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7"/>
  <workbookPr defaultThemeVersion="166925"/>
  <mc:AlternateContent xmlns:mc="http://schemas.openxmlformats.org/markup-compatibility/2006">
    <mc:Choice Requires="x15">
      <x15ac:absPath xmlns:x15ac="http://schemas.microsoft.com/office/spreadsheetml/2010/11/ac" url="C:\Users\jmyers\Desktop\Electric Vehicles\EVCE Stall Electrification\"/>
    </mc:Choice>
  </mc:AlternateContent>
  <xr:revisionPtr revIDLastSave="0" documentId="8_{1F73081D-8DE8-4896-8574-0578A0D19676}" xr6:coauthVersionLast="47" xr6:coauthVersionMax="47" xr10:uidLastSave="{00000000-0000-0000-0000-000000000000}"/>
  <bookViews>
    <workbookView xWindow="-90" yWindow="-90" windowWidth="19380" windowHeight="11460" activeTab="1" xr2:uid="{00000000-000D-0000-FFFF-FFFF00000000}"/>
  </bookViews>
  <sheets>
    <sheet name="1 TOC" sheetId="8" r:id="rId1"/>
    <sheet name="2 Cover Page" sheetId="6" r:id="rId2"/>
    <sheet name="3 Model Input" sheetId="1" r:id="rId3"/>
    <sheet name="4 Model Output" sheetId="7" r:id="rId4"/>
    <sheet name="5 Driver Data" sheetId="2" r:id="rId5"/>
    <sheet name="6 Driver Calculations" sheetId="3"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5" i="1" l="1"/>
  <c r="I68" i="1" a="1"/>
  <c r="I68" i="1" s="1"/>
  <c r="I66" i="1" a="1"/>
  <c r="I66" i="1" s="1"/>
  <c r="E53" i="1" a="1"/>
  <c r="E53" i="1" s="1"/>
  <c r="F59" i="1" a="1"/>
  <c r="F59" i="1" s="1"/>
  <c r="F58" i="1" a="1"/>
  <c r="F58" i="1" s="1"/>
  <c r="F57" i="1" a="1"/>
  <c r="F57" i="1" s="1"/>
  <c r="E59" i="1" a="1"/>
  <c r="E59" i="1" s="1"/>
  <c r="E58" i="1" a="1"/>
  <c r="E58" i="1" s="1"/>
  <c r="E57" i="1" a="1"/>
  <c r="E57" i="1" s="1"/>
  <c r="E56" i="1" a="1"/>
  <c r="E56" i="1" s="1"/>
  <c r="F56" i="1" a="1"/>
  <c r="F56" i="1" s="1"/>
  <c r="E52" i="1" a="1"/>
  <c r="E52" i="1" s="1"/>
  <c r="E48" i="1" a="1"/>
  <c r="E48" i="1" s="1"/>
  <c r="E47" i="1" a="1"/>
  <c r="E47" i="1" s="1"/>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M109" i="3"/>
  <c r="N109" i="3"/>
  <c r="O109" i="3"/>
  <c r="F36" i="7"/>
  <c r="K67" i="1"/>
  <c r="F69" i="1" l="1"/>
  <c r="F66" i="1"/>
  <c r="K65" i="1"/>
  <c r="I69" i="1"/>
  <c r="K37" i="1"/>
  <c r="M28" i="1" s="1" a="1"/>
  <c r="M28" i="1" s="1"/>
  <c r="I36" i="1"/>
  <c r="F36" i="1"/>
  <c r="I35" i="1"/>
  <c r="I33" i="1"/>
  <c r="M110" i="3"/>
  <c r="N110" i="3"/>
  <c r="Z110" i="3" s="1"/>
  <c r="O110" i="3"/>
  <c r="P110" i="3"/>
  <c r="Q110" i="3"/>
  <c r="R110" i="3"/>
  <c r="S110" i="3"/>
  <c r="T110" i="3"/>
  <c r="M111" i="3"/>
  <c r="N111" i="3"/>
  <c r="Z111" i="3" s="1"/>
  <c r="O111" i="3"/>
  <c r="P111" i="3"/>
  <c r="Q111" i="3"/>
  <c r="R111" i="3"/>
  <c r="S111" i="3"/>
  <c r="T111" i="3"/>
  <c r="M112" i="3"/>
  <c r="N112" i="3"/>
  <c r="Z112" i="3" s="1"/>
  <c r="O112" i="3"/>
  <c r="P112" i="3"/>
  <c r="Q112" i="3"/>
  <c r="R112" i="3"/>
  <c r="S112" i="3"/>
  <c r="T112" i="3"/>
  <c r="M113" i="3"/>
  <c r="N113" i="3"/>
  <c r="Z113" i="3" s="1"/>
  <c r="O113" i="3"/>
  <c r="P113" i="3"/>
  <c r="Q113" i="3"/>
  <c r="R113" i="3"/>
  <c r="S113" i="3"/>
  <c r="T113" i="3"/>
  <c r="M114" i="3"/>
  <c r="N114" i="3"/>
  <c r="Z114" i="3" s="1"/>
  <c r="O114" i="3"/>
  <c r="P114" i="3"/>
  <c r="Q114" i="3"/>
  <c r="R114" i="3"/>
  <c r="S114" i="3"/>
  <c r="T114" i="3"/>
  <c r="M115" i="3"/>
  <c r="N115" i="3"/>
  <c r="Z115" i="3" s="1"/>
  <c r="O115" i="3"/>
  <c r="P115" i="3"/>
  <c r="Q115" i="3"/>
  <c r="R115" i="3"/>
  <c r="S115" i="3"/>
  <c r="T115" i="3"/>
  <c r="M116" i="3"/>
  <c r="N116" i="3"/>
  <c r="Z116" i="3" s="1"/>
  <c r="O116" i="3"/>
  <c r="P116" i="3"/>
  <c r="Q116" i="3"/>
  <c r="R116" i="3"/>
  <c r="S116" i="3"/>
  <c r="T116" i="3"/>
  <c r="M117" i="3"/>
  <c r="N117" i="3"/>
  <c r="Z117" i="3" s="1"/>
  <c r="O117" i="3"/>
  <c r="P117" i="3"/>
  <c r="Q117" i="3"/>
  <c r="R117" i="3"/>
  <c r="S117" i="3"/>
  <c r="T117" i="3"/>
  <c r="M118" i="3"/>
  <c r="N118" i="3"/>
  <c r="Z118" i="3" s="1"/>
  <c r="O118" i="3"/>
  <c r="P118" i="3"/>
  <c r="Q118" i="3"/>
  <c r="R118" i="3"/>
  <c r="S118" i="3"/>
  <c r="T118" i="3"/>
  <c r="M119" i="3"/>
  <c r="N119" i="3"/>
  <c r="Z119" i="3" s="1"/>
  <c r="O119" i="3"/>
  <c r="P119" i="3"/>
  <c r="Q119" i="3"/>
  <c r="R119" i="3"/>
  <c r="S119" i="3"/>
  <c r="T119" i="3"/>
  <c r="M120" i="3"/>
  <c r="N120" i="3"/>
  <c r="Z120" i="3" s="1"/>
  <c r="O120" i="3"/>
  <c r="P120" i="3"/>
  <c r="Q120" i="3"/>
  <c r="R120" i="3"/>
  <c r="S120" i="3"/>
  <c r="T120" i="3"/>
  <c r="M121" i="3"/>
  <c r="N121" i="3"/>
  <c r="Z121" i="3" s="1"/>
  <c r="O121" i="3"/>
  <c r="P121" i="3"/>
  <c r="Q121" i="3"/>
  <c r="R121" i="3"/>
  <c r="S121" i="3"/>
  <c r="T121" i="3"/>
  <c r="M122" i="3"/>
  <c r="N122" i="3"/>
  <c r="Z122" i="3" s="1"/>
  <c r="O122" i="3"/>
  <c r="P122" i="3"/>
  <c r="Q122" i="3"/>
  <c r="R122" i="3"/>
  <c r="S122" i="3"/>
  <c r="T122" i="3"/>
  <c r="M123" i="3"/>
  <c r="N123" i="3"/>
  <c r="Z123" i="3" s="1"/>
  <c r="O123" i="3"/>
  <c r="P123" i="3"/>
  <c r="Q123" i="3"/>
  <c r="R123" i="3"/>
  <c r="S123" i="3"/>
  <c r="T123" i="3"/>
  <c r="M124" i="3"/>
  <c r="N124" i="3"/>
  <c r="Z124" i="3" s="1"/>
  <c r="O124" i="3"/>
  <c r="P124" i="3"/>
  <c r="Q124" i="3"/>
  <c r="R124" i="3"/>
  <c r="S124" i="3"/>
  <c r="T124" i="3"/>
  <c r="M125" i="3"/>
  <c r="N125" i="3"/>
  <c r="Z125" i="3" s="1"/>
  <c r="O125" i="3"/>
  <c r="P125" i="3"/>
  <c r="Q125" i="3"/>
  <c r="R125" i="3"/>
  <c r="S125" i="3"/>
  <c r="T125" i="3"/>
  <c r="M126" i="3"/>
  <c r="N126" i="3"/>
  <c r="Z126" i="3" s="1"/>
  <c r="O126" i="3"/>
  <c r="P126" i="3"/>
  <c r="Q126" i="3"/>
  <c r="R126" i="3"/>
  <c r="S126" i="3"/>
  <c r="T126" i="3"/>
  <c r="M127" i="3"/>
  <c r="N127" i="3"/>
  <c r="Z127" i="3" s="1"/>
  <c r="O127" i="3"/>
  <c r="P127" i="3"/>
  <c r="Q127" i="3"/>
  <c r="R127" i="3"/>
  <c r="S127" i="3"/>
  <c r="T127" i="3"/>
  <c r="M128" i="3"/>
  <c r="N128" i="3"/>
  <c r="Z128" i="3" s="1"/>
  <c r="O128" i="3"/>
  <c r="P128" i="3"/>
  <c r="Q128" i="3"/>
  <c r="R128" i="3"/>
  <c r="S128" i="3"/>
  <c r="T128" i="3"/>
  <c r="M129" i="3"/>
  <c r="N129" i="3"/>
  <c r="Z129" i="3" s="1"/>
  <c r="O129" i="3"/>
  <c r="P129" i="3"/>
  <c r="Q129" i="3"/>
  <c r="R129" i="3"/>
  <c r="S129" i="3"/>
  <c r="T129" i="3"/>
  <c r="M130" i="3"/>
  <c r="N130" i="3"/>
  <c r="Z130" i="3" s="1"/>
  <c r="O130" i="3"/>
  <c r="P130" i="3"/>
  <c r="Q130" i="3"/>
  <c r="R130" i="3"/>
  <c r="S130" i="3"/>
  <c r="T130" i="3"/>
  <c r="M131" i="3"/>
  <c r="N131" i="3"/>
  <c r="Z131" i="3" s="1"/>
  <c r="O131" i="3"/>
  <c r="P131" i="3"/>
  <c r="Q131" i="3"/>
  <c r="R131" i="3"/>
  <c r="S131" i="3"/>
  <c r="T131" i="3"/>
  <c r="M132" i="3"/>
  <c r="N132" i="3"/>
  <c r="Z132" i="3" s="1"/>
  <c r="O132" i="3"/>
  <c r="P132" i="3"/>
  <c r="Q132" i="3"/>
  <c r="R132" i="3"/>
  <c r="S132" i="3"/>
  <c r="T132" i="3"/>
  <c r="M133" i="3"/>
  <c r="N133" i="3"/>
  <c r="Z133" i="3" s="1"/>
  <c r="O133" i="3"/>
  <c r="P133" i="3"/>
  <c r="Q133" i="3"/>
  <c r="R133" i="3"/>
  <c r="S133" i="3"/>
  <c r="T133" i="3"/>
  <c r="M134" i="3"/>
  <c r="N134" i="3"/>
  <c r="Z134" i="3" s="1"/>
  <c r="O134" i="3"/>
  <c r="P134" i="3"/>
  <c r="Q134" i="3"/>
  <c r="R134" i="3"/>
  <c r="S134" i="3"/>
  <c r="T134" i="3"/>
  <c r="M135" i="3"/>
  <c r="N135" i="3"/>
  <c r="Z135" i="3" s="1"/>
  <c r="O135" i="3"/>
  <c r="P135" i="3"/>
  <c r="Q135" i="3"/>
  <c r="R135" i="3"/>
  <c r="S135" i="3"/>
  <c r="T135" i="3"/>
  <c r="M136" i="3"/>
  <c r="N136" i="3"/>
  <c r="Z136" i="3" s="1"/>
  <c r="O136" i="3"/>
  <c r="P136" i="3"/>
  <c r="Q136" i="3"/>
  <c r="R136" i="3"/>
  <c r="S136" i="3"/>
  <c r="T136" i="3"/>
  <c r="M137" i="3"/>
  <c r="N137" i="3"/>
  <c r="Z137" i="3" s="1"/>
  <c r="O137" i="3"/>
  <c r="P137" i="3"/>
  <c r="Q137" i="3"/>
  <c r="R137" i="3"/>
  <c r="S137" i="3"/>
  <c r="T137" i="3"/>
  <c r="M138" i="3"/>
  <c r="N138" i="3"/>
  <c r="Z138" i="3" s="1"/>
  <c r="O138" i="3"/>
  <c r="P138" i="3"/>
  <c r="Q138" i="3"/>
  <c r="R138" i="3"/>
  <c r="S138" i="3"/>
  <c r="T138" i="3"/>
  <c r="M139" i="3"/>
  <c r="N139" i="3"/>
  <c r="Z139" i="3" s="1"/>
  <c r="O139" i="3"/>
  <c r="P139" i="3"/>
  <c r="Q139" i="3"/>
  <c r="R139" i="3"/>
  <c r="S139" i="3"/>
  <c r="T139" i="3"/>
  <c r="M140" i="3"/>
  <c r="N140" i="3"/>
  <c r="Z140" i="3" s="1"/>
  <c r="O140" i="3"/>
  <c r="P140" i="3"/>
  <c r="Q140" i="3"/>
  <c r="R140" i="3"/>
  <c r="S140" i="3"/>
  <c r="T140" i="3"/>
  <c r="M141" i="3"/>
  <c r="N141" i="3"/>
  <c r="Z141" i="3" s="1"/>
  <c r="O141" i="3"/>
  <c r="P141" i="3"/>
  <c r="Q141" i="3"/>
  <c r="R141" i="3"/>
  <c r="S141" i="3"/>
  <c r="T141" i="3"/>
  <c r="M142" i="3"/>
  <c r="N142" i="3"/>
  <c r="Z142" i="3" s="1"/>
  <c r="O142" i="3"/>
  <c r="P142" i="3"/>
  <c r="Q142" i="3"/>
  <c r="R142" i="3"/>
  <c r="S142" i="3"/>
  <c r="T142" i="3"/>
  <c r="M143" i="3"/>
  <c r="N143" i="3"/>
  <c r="Z143" i="3" s="1"/>
  <c r="O143" i="3"/>
  <c r="P143" i="3"/>
  <c r="Q143" i="3"/>
  <c r="R143" i="3"/>
  <c r="S143" i="3"/>
  <c r="T143" i="3"/>
  <c r="M144" i="3"/>
  <c r="N144" i="3"/>
  <c r="Z144" i="3" s="1"/>
  <c r="O144" i="3"/>
  <c r="P144" i="3"/>
  <c r="Q144" i="3"/>
  <c r="R144" i="3"/>
  <c r="S144" i="3"/>
  <c r="T144" i="3"/>
  <c r="M145" i="3"/>
  <c r="N145" i="3"/>
  <c r="Z145" i="3" s="1"/>
  <c r="O145" i="3"/>
  <c r="P145" i="3"/>
  <c r="Q145" i="3"/>
  <c r="R145" i="3"/>
  <c r="S145" i="3"/>
  <c r="T145" i="3"/>
  <c r="M146" i="3"/>
  <c r="N146" i="3"/>
  <c r="Z146" i="3" s="1"/>
  <c r="O146" i="3"/>
  <c r="P146" i="3"/>
  <c r="Q146" i="3"/>
  <c r="R146" i="3"/>
  <c r="S146" i="3"/>
  <c r="T146" i="3"/>
  <c r="M147" i="3"/>
  <c r="N147" i="3"/>
  <c r="Z147" i="3" s="1"/>
  <c r="O147" i="3"/>
  <c r="P147" i="3"/>
  <c r="Q147" i="3"/>
  <c r="R147" i="3"/>
  <c r="S147" i="3"/>
  <c r="T147" i="3"/>
  <c r="M148" i="3"/>
  <c r="N148" i="3"/>
  <c r="Z148" i="3" s="1"/>
  <c r="O148" i="3"/>
  <c r="P148" i="3"/>
  <c r="Q148" i="3"/>
  <c r="R148" i="3"/>
  <c r="S148" i="3"/>
  <c r="T148" i="3"/>
  <c r="M149" i="3"/>
  <c r="N149" i="3"/>
  <c r="Z149" i="3" s="1"/>
  <c r="O149" i="3"/>
  <c r="P149" i="3"/>
  <c r="Q149" i="3"/>
  <c r="R149" i="3"/>
  <c r="S149" i="3"/>
  <c r="T149" i="3"/>
  <c r="M150" i="3"/>
  <c r="N150" i="3"/>
  <c r="Z150" i="3" s="1"/>
  <c r="O150" i="3"/>
  <c r="P150" i="3"/>
  <c r="Q150" i="3"/>
  <c r="R150" i="3"/>
  <c r="S150" i="3"/>
  <c r="T150" i="3"/>
  <c r="M151" i="3"/>
  <c r="N151" i="3"/>
  <c r="Z151" i="3" s="1"/>
  <c r="O151" i="3"/>
  <c r="P151" i="3"/>
  <c r="Q151" i="3"/>
  <c r="R151" i="3"/>
  <c r="S151" i="3"/>
  <c r="T151" i="3"/>
  <c r="M152" i="3"/>
  <c r="N152" i="3"/>
  <c r="Z152" i="3" s="1"/>
  <c r="O152" i="3"/>
  <c r="P152" i="3"/>
  <c r="Q152" i="3"/>
  <c r="R152" i="3"/>
  <c r="S152" i="3"/>
  <c r="T152" i="3"/>
  <c r="M153" i="3"/>
  <c r="N153" i="3"/>
  <c r="Z153" i="3" s="1"/>
  <c r="O153" i="3"/>
  <c r="P153" i="3"/>
  <c r="Q153" i="3"/>
  <c r="R153" i="3"/>
  <c r="S153" i="3"/>
  <c r="T153" i="3"/>
  <c r="M154" i="3"/>
  <c r="N154" i="3"/>
  <c r="Z154" i="3" s="1"/>
  <c r="O154" i="3"/>
  <c r="P154" i="3"/>
  <c r="Q154" i="3"/>
  <c r="R154" i="3"/>
  <c r="S154" i="3"/>
  <c r="T154" i="3"/>
  <c r="M155" i="3"/>
  <c r="N155" i="3"/>
  <c r="Z155" i="3" s="1"/>
  <c r="O155" i="3"/>
  <c r="P155" i="3"/>
  <c r="Q155" i="3"/>
  <c r="R155" i="3"/>
  <c r="S155" i="3"/>
  <c r="T155" i="3"/>
  <c r="M156" i="3"/>
  <c r="N156" i="3"/>
  <c r="Z156" i="3" s="1"/>
  <c r="O156" i="3"/>
  <c r="P156" i="3"/>
  <c r="Q156" i="3"/>
  <c r="R156" i="3"/>
  <c r="S156" i="3"/>
  <c r="T156" i="3"/>
  <c r="M157" i="3"/>
  <c r="N157" i="3"/>
  <c r="Z157" i="3" s="1"/>
  <c r="O157" i="3"/>
  <c r="P157" i="3"/>
  <c r="Q157" i="3"/>
  <c r="R157" i="3"/>
  <c r="S157" i="3"/>
  <c r="T157" i="3"/>
  <c r="M158" i="3"/>
  <c r="N158" i="3"/>
  <c r="Z158" i="3" s="1"/>
  <c r="O158" i="3"/>
  <c r="P158" i="3"/>
  <c r="Q158" i="3"/>
  <c r="R158" i="3"/>
  <c r="S158" i="3"/>
  <c r="T158" i="3"/>
  <c r="M159" i="3"/>
  <c r="N159" i="3"/>
  <c r="Z159" i="3" s="1"/>
  <c r="O159" i="3"/>
  <c r="P159" i="3"/>
  <c r="Q159" i="3"/>
  <c r="R159" i="3"/>
  <c r="S159" i="3"/>
  <c r="T159" i="3"/>
  <c r="M160" i="3"/>
  <c r="N160" i="3"/>
  <c r="Z160" i="3" s="1"/>
  <c r="O160" i="3"/>
  <c r="P160" i="3"/>
  <c r="Q160" i="3"/>
  <c r="R160" i="3"/>
  <c r="S160" i="3"/>
  <c r="T160" i="3"/>
  <c r="M161" i="3"/>
  <c r="N161" i="3"/>
  <c r="Z161" i="3" s="1"/>
  <c r="O161" i="3"/>
  <c r="P161" i="3"/>
  <c r="Q161" i="3"/>
  <c r="R161" i="3"/>
  <c r="S161" i="3"/>
  <c r="T161" i="3"/>
  <c r="M162" i="3"/>
  <c r="N162" i="3"/>
  <c r="Z162" i="3" s="1"/>
  <c r="O162" i="3"/>
  <c r="P162" i="3"/>
  <c r="Q162" i="3"/>
  <c r="R162" i="3"/>
  <c r="S162" i="3"/>
  <c r="T162" i="3"/>
  <c r="M163" i="3"/>
  <c r="N163" i="3"/>
  <c r="Z163" i="3" s="1"/>
  <c r="O163" i="3"/>
  <c r="P163" i="3"/>
  <c r="Q163" i="3"/>
  <c r="R163" i="3"/>
  <c r="S163" i="3"/>
  <c r="T163" i="3"/>
  <c r="M164" i="3"/>
  <c r="N164" i="3"/>
  <c r="Z164" i="3" s="1"/>
  <c r="O164" i="3"/>
  <c r="P164" i="3"/>
  <c r="Q164" i="3"/>
  <c r="R164" i="3"/>
  <c r="S164" i="3"/>
  <c r="T164" i="3"/>
  <c r="M165" i="3"/>
  <c r="N165" i="3"/>
  <c r="Z165" i="3" s="1"/>
  <c r="O165" i="3"/>
  <c r="P165" i="3"/>
  <c r="Q165" i="3"/>
  <c r="R165" i="3"/>
  <c r="S165" i="3"/>
  <c r="T165" i="3"/>
  <c r="M166" i="3"/>
  <c r="N166" i="3"/>
  <c r="Z166" i="3" s="1"/>
  <c r="O166" i="3"/>
  <c r="P166" i="3"/>
  <c r="Q166" i="3"/>
  <c r="R166" i="3"/>
  <c r="S166" i="3"/>
  <c r="T166" i="3"/>
  <c r="M167" i="3"/>
  <c r="N167" i="3"/>
  <c r="Z167" i="3" s="1"/>
  <c r="O167" i="3"/>
  <c r="P167" i="3"/>
  <c r="Q167" i="3"/>
  <c r="R167" i="3"/>
  <c r="S167" i="3"/>
  <c r="T167" i="3"/>
  <c r="M168" i="3"/>
  <c r="N168" i="3"/>
  <c r="Z168" i="3" s="1"/>
  <c r="O168" i="3"/>
  <c r="P168" i="3"/>
  <c r="Q168" i="3"/>
  <c r="R168" i="3"/>
  <c r="S168" i="3"/>
  <c r="T168" i="3"/>
  <c r="M169" i="3"/>
  <c r="N169" i="3"/>
  <c r="Z169" i="3" s="1"/>
  <c r="O169" i="3"/>
  <c r="P169" i="3"/>
  <c r="Q169" i="3"/>
  <c r="R169" i="3"/>
  <c r="S169" i="3"/>
  <c r="T169" i="3"/>
  <c r="M170" i="3"/>
  <c r="N170" i="3"/>
  <c r="Z170" i="3" s="1"/>
  <c r="O170" i="3"/>
  <c r="P170" i="3"/>
  <c r="Q170" i="3"/>
  <c r="R170" i="3"/>
  <c r="S170" i="3"/>
  <c r="T170" i="3"/>
  <c r="M171" i="3"/>
  <c r="N171" i="3"/>
  <c r="Z171" i="3" s="1"/>
  <c r="O171" i="3"/>
  <c r="P171" i="3"/>
  <c r="Q171" i="3"/>
  <c r="R171" i="3"/>
  <c r="S171" i="3"/>
  <c r="T171" i="3"/>
  <c r="M172" i="3"/>
  <c r="N172" i="3"/>
  <c r="Z172" i="3" s="1"/>
  <c r="O172" i="3"/>
  <c r="P172" i="3"/>
  <c r="Q172" i="3"/>
  <c r="R172" i="3"/>
  <c r="S172" i="3"/>
  <c r="T172" i="3"/>
  <c r="M173" i="3"/>
  <c r="N173" i="3"/>
  <c r="Z173" i="3" s="1"/>
  <c r="O173" i="3"/>
  <c r="P173" i="3"/>
  <c r="Q173" i="3"/>
  <c r="R173" i="3"/>
  <c r="S173" i="3"/>
  <c r="T173" i="3"/>
  <c r="M174" i="3"/>
  <c r="N174" i="3"/>
  <c r="Z174" i="3" s="1"/>
  <c r="O174" i="3"/>
  <c r="P174" i="3"/>
  <c r="Q174" i="3"/>
  <c r="R174" i="3"/>
  <c r="S174" i="3"/>
  <c r="T174" i="3"/>
  <c r="M175" i="3"/>
  <c r="N175" i="3"/>
  <c r="Z175" i="3" s="1"/>
  <c r="O175" i="3"/>
  <c r="P175" i="3"/>
  <c r="Q175" i="3"/>
  <c r="R175" i="3"/>
  <c r="S175" i="3"/>
  <c r="T175" i="3"/>
  <c r="M176" i="3"/>
  <c r="N176" i="3"/>
  <c r="Z176" i="3" s="1"/>
  <c r="O176" i="3"/>
  <c r="P176" i="3"/>
  <c r="Q176" i="3"/>
  <c r="R176" i="3"/>
  <c r="S176" i="3"/>
  <c r="T176" i="3"/>
  <c r="M177" i="3"/>
  <c r="N177" i="3"/>
  <c r="Z177" i="3" s="1"/>
  <c r="O177" i="3"/>
  <c r="P177" i="3"/>
  <c r="Q177" i="3"/>
  <c r="R177" i="3"/>
  <c r="S177" i="3"/>
  <c r="T177" i="3"/>
  <c r="M178" i="3"/>
  <c r="N178" i="3"/>
  <c r="Z178" i="3" s="1"/>
  <c r="O178" i="3"/>
  <c r="P178" i="3"/>
  <c r="Q178" i="3"/>
  <c r="R178" i="3"/>
  <c r="S178" i="3"/>
  <c r="T178" i="3"/>
  <c r="M179" i="3"/>
  <c r="N179" i="3"/>
  <c r="Z179" i="3" s="1"/>
  <c r="O179" i="3"/>
  <c r="P179" i="3"/>
  <c r="Q179" i="3"/>
  <c r="R179" i="3"/>
  <c r="S179" i="3"/>
  <c r="T179" i="3"/>
  <c r="M180" i="3"/>
  <c r="N180" i="3"/>
  <c r="Z180" i="3" s="1"/>
  <c r="O180" i="3"/>
  <c r="P180" i="3"/>
  <c r="Q180" i="3"/>
  <c r="R180" i="3"/>
  <c r="S180" i="3"/>
  <c r="T180" i="3"/>
  <c r="M181" i="3"/>
  <c r="N181" i="3"/>
  <c r="Z181" i="3" s="1"/>
  <c r="O181" i="3"/>
  <c r="P181" i="3"/>
  <c r="Q181" i="3"/>
  <c r="R181" i="3"/>
  <c r="S181" i="3"/>
  <c r="T181" i="3"/>
  <c r="M182" i="3"/>
  <c r="N182" i="3"/>
  <c r="Z182" i="3" s="1"/>
  <c r="O182" i="3"/>
  <c r="P182" i="3"/>
  <c r="Q182" i="3"/>
  <c r="R182" i="3"/>
  <c r="S182" i="3"/>
  <c r="T182" i="3"/>
  <c r="M183" i="3"/>
  <c r="N183" i="3"/>
  <c r="Z183" i="3" s="1"/>
  <c r="O183" i="3"/>
  <c r="P183" i="3"/>
  <c r="Q183" i="3"/>
  <c r="R183" i="3"/>
  <c r="S183" i="3"/>
  <c r="T183" i="3"/>
  <c r="M184" i="3"/>
  <c r="N184" i="3"/>
  <c r="Z184" i="3" s="1"/>
  <c r="O184" i="3"/>
  <c r="P184" i="3"/>
  <c r="Q184" i="3"/>
  <c r="R184" i="3"/>
  <c r="S184" i="3"/>
  <c r="T184" i="3"/>
  <c r="M185" i="3"/>
  <c r="N185" i="3"/>
  <c r="Z185" i="3" s="1"/>
  <c r="O185" i="3"/>
  <c r="P185" i="3"/>
  <c r="Q185" i="3"/>
  <c r="R185" i="3"/>
  <c r="S185" i="3"/>
  <c r="T185" i="3"/>
  <c r="M186" i="3"/>
  <c r="N186" i="3"/>
  <c r="Z186" i="3" s="1"/>
  <c r="O186" i="3"/>
  <c r="P186" i="3"/>
  <c r="Q186" i="3"/>
  <c r="R186" i="3"/>
  <c r="S186" i="3"/>
  <c r="T186" i="3"/>
  <c r="M187" i="3"/>
  <c r="N187" i="3"/>
  <c r="Z187" i="3" s="1"/>
  <c r="O187" i="3"/>
  <c r="P187" i="3"/>
  <c r="Q187" i="3"/>
  <c r="R187" i="3"/>
  <c r="S187" i="3"/>
  <c r="T187" i="3"/>
  <c r="M188" i="3"/>
  <c r="N188" i="3"/>
  <c r="Z188" i="3" s="1"/>
  <c r="O188" i="3"/>
  <c r="P188" i="3"/>
  <c r="Q188" i="3"/>
  <c r="R188" i="3"/>
  <c r="S188" i="3"/>
  <c r="T188" i="3"/>
  <c r="M189" i="3"/>
  <c r="N189" i="3"/>
  <c r="Z189" i="3" s="1"/>
  <c r="O189" i="3"/>
  <c r="P189" i="3"/>
  <c r="Q189" i="3"/>
  <c r="R189" i="3"/>
  <c r="S189" i="3"/>
  <c r="T189" i="3"/>
  <c r="M190" i="3"/>
  <c r="N190" i="3"/>
  <c r="Z190" i="3" s="1"/>
  <c r="O190" i="3"/>
  <c r="P190" i="3"/>
  <c r="Q190" i="3"/>
  <c r="R190" i="3"/>
  <c r="S190" i="3"/>
  <c r="T190" i="3"/>
  <c r="M191" i="3"/>
  <c r="N191" i="3"/>
  <c r="Z191" i="3" s="1"/>
  <c r="O191" i="3"/>
  <c r="P191" i="3"/>
  <c r="Q191" i="3"/>
  <c r="R191" i="3"/>
  <c r="S191" i="3"/>
  <c r="T191" i="3"/>
  <c r="M192" i="3"/>
  <c r="N192" i="3"/>
  <c r="Z192" i="3" s="1"/>
  <c r="O192" i="3"/>
  <c r="P192" i="3"/>
  <c r="Q192" i="3"/>
  <c r="R192" i="3"/>
  <c r="S192" i="3"/>
  <c r="T192" i="3"/>
  <c r="M193" i="3"/>
  <c r="N193" i="3"/>
  <c r="Z193" i="3" s="1"/>
  <c r="O193" i="3"/>
  <c r="P193" i="3"/>
  <c r="Q193" i="3"/>
  <c r="R193" i="3"/>
  <c r="S193" i="3"/>
  <c r="T193" i="3"/>
  <c r="M194" i="3"/>
  <c r="N194" i="3"/>
  <c r="Z194" i="3" s="1"/>
  <c r="O194" i="3"/>
  <c r="P194" i="3"/>
  <c r="Q194" i="3"/>
  <c r="R194" i="3"/>
  <c r="S194" i="3"/>
  <c r="T194" i="3"/>
  <c r="M195" i="3"/>
  <c r="N195" i="3"/>
  <c r="Z195" i="3" s="1"/>
  <c r="O195" i="3"/>
  <c r="P195" i="3"/>
  <c r="Q195" i="3"/>
  <c r="R195" i="3"/>
  <c r="S195" i="3"/>
  <c r="T195" i="3"/>
  <c r="M196" i="3"/>
  <c r="N196" i="3"/>
  <c r="Z196" i="3" s="1"/>
  <c r="O196" i="3"/>
  <c r="P196" i="3"/>
  <c r="Q196" i="3"/>
  <c r="R196" i="3"/>
  <c r="S196" i="3"/>
  <c r="T196" i="3"/>
  <c r="M197" i="3"/>
  <c r="N197" i="3"/>
  <c r="Z197" i="3" s="1"/>
  <c r="O197" i="3"/>
  <c r="P197" i="3"/>
  <c r="Q197" i="3"/>
  <c r="R197" i="3"/>
  <c r="S197" i="3"/>
  <c r="T197" i="3"/>
  <c r="M198" i="3"/>
  <c r="N198" i="3"/>
  <c r="Z198" i="3" s="1"/>
  <c r="O198" i="3"/>
  <c r="P198" i="3"/>
  <c r="Q198" i="3"/>
  <c r="R198" i="3"/>
  <c r="S198" i="3"/>
  <c r="T198" i="3"/>
  <c r="M199" i="3"/>
  <c r="N199" i="3"/>
  <c r="Z199" i="3" s="1"/>
  <c r="O199" i="3"/>
  <c r="P199" i="3"/>
  <c r="Q199" i="3"/>
  <c r="R199" i="3"/>
  <c r="S199" i="3"/>
  <c r="T199" i="3"/>
  <c r="M200" i="3"/>
  <c r="N200" i="3"/>
  <c r="Z200" i="3" s="1"/>
  <c r="O200" i="3"/>
  <c r="P200" i="3"/>
  <c r="Q200" i="3"/>
  <c r="R200" i="3"/>
  <c r="S200" i="3"/>
  <c r="T200" i="3"/>
  <c r="M201" i="3"/>
  <c r="N201" i="3"/>
  <c r="Z201" i="3" s="1"/>
  <c r="O201" i="3"/>
  <c r="P201" i="3"/>
  <c r="Q201" i="3"/>
  <c r="R201" i="3"/>
  <c r="S201" i="3"/>
  <c r="T201" i="3"/>
  <c r="M202" i="3"/>
  <c r="N202" i="3"/>
  <c r="Z202" i="3" s="1"/>
  <c r="O202" i="3"/>
  <c r="P202" i="3"/>
  <c r="Q202" i="3"/>
  <c r="R202" i="3"/>
  <c r="S202" i="3"/>
  <c r="T202" i="3"/>
  <c r="M203" i="3"/>
  <c r="N203" i="3"/>
  <c r="Z203" i="3" s="1"/>
  <c r="O203" i="3"/>
  <c r="P203" i="3"/>
  <c r="Q203" i="3"/>
  <c r="R203" i="3"/>
  <c r="S203" i="3"/>
  <c r="T203" i="3"/>
  <c r="M204" i="3"/>
  <c r="N204" i="3"/>
  <c r="Z204" i="3" s="1"/>
  <c r="O204" i="3"/>
  <c r="P204" i="3"/>
  <c r="Q204" i="3"/>
  <c r="R204" i="3"/>
  <c r="S204" i="3"/>
  <c r="T204" i="3"/>
  <c r="M205" i="3"/>
  <c r="N205" i="3"/>
  <c r="Z205" i="3" s="1"/>
  <c r="O205" i="3"/>
  <c r="P205" i="3"/>
  <c r="Q205" i="3"/>
  <c r="R205" i="3"/>
  <c r="S205" i="3"/>
  <c r="T205" i="3"/>
  <c r="M206" i="3"/>
  <c r="N206" i="3"/>
  <c r="Z206" i="3" s="1"/>
  <c r="O206" i="3"/>
  <c r="P206" i="3"/>
  <c r="Q206" i="3"/>
  <c r="R206" i="3"/>
  <c r="S206" i="3"/>
  <c r="T206" i="3"/>
  <c r="M207" i="3"/>
  <c r="N207" i="3"/>
  <c r="Z207" i="3" s="1"/>
  <c r="O207" i="3"/>
  <c r="P207" i="3"/>
  <c r="Q207" i="3"/>
  <c r="R207" i="3"/>
  <c r="S207" i="3"/>
  <c r="T207" i="3"/>
  <c r="M208" i="3"/>
  <c r="N208" i="3"/>
  <c r="Z208" i="3" s="1"/>
  <c r="O208" i="3"/>
  <c r="P208" i="3"/>
  <c r="Q208" i="3"/>
  <c r="R208" i="3"/>
  <c r="S208" i="3"/>
  <c r="T208" i="3"/>
  <c r="M209" i="3"/>
  <c r="N209" i="3"/>
  <c r="Z209" i="3" s="1"/>
  <c r="O209" i="3"/>
  <c r="P209" i="3"/>
  <c r="Q209" i="3"/>
  <c r="R209" i="3"/>
  <c r="S209" i="3"/>
  <c r="T209" i="3"/>
  <c r="M210" i="3"/>
  <c r="N210" i="3"/>
  <c r="Z210" i="3" s="1"/>
  <c r="O210" i="3"/>
  <c r="P210" i="3"/>
  <c r="Q210" i="3"/>
  <c r="R210" i="3"/>
  <c r="S210" i="3"/>
  <c r="T210" i="3"/>
  <c r="M211" i="3"/>
  <c r="N211" i="3"/>
  <c r="Z211" i="3" s="1"/>
  <c r="O211" i="3"/>
  <c r="P211" i="3"/>
  <c r="Q211" i="3"/>
  <c r="R211" i="3"/>
  <c r="S211" i="3"/>
  <c r="T211" i="3"/>
  <c r="M212" i="3"/>
  <c r="N212" i="3"/>
  <c r="Z212" i="3" s="1"/>
  <c r="O212" i="3"/>
  <c r="P212" i="3"/>
  <c r="Q212" i="3"/>
  <c r="R212" i="3"/>
  <c r="S212" i="3"/>
  <c r="T212" i="3"/>
  <c r="M213" i="3"/>
  <c r="N213" i="3"/>
  <c r="Z213" i="3" s="1"/>
  <c r="O213" i="3"/>
  <c r="P213" i="3"/>
  <c r="Q213" i="3"/>
  <c r="R213" i="3"/>
  <c r="S213" i="3"/>
  <c r="T213" i="3"/>
  <c r="M214" i="3"/>
  <c r="N214" i="3"/>
  <c r="Z214" i="3" s="1"/>
  <c r="O214" i="3"/>
  <c r="P214" i="3"/>
  <c r="Q214" i="3"/>
  <c r="R214" i="3"/>
  <c r="S214" i="3"/>
  <c r="T214" i="3"/>
  <c r="M215" i="3"/>
  <c r="N215" i="3"/>
  <c r="Z215" i="3" s="1"/>
  <c r="O215" i="3"/>
  <c r="P215" i="3"/>
  <c r="Q215" i="3"/>
  <c r="R215" i="3"/>
  <c r="S215" i="3"/>
  <c r="T215" i="3"/>
  <c r="M216" i="3"/>
  <c r="N216" i="3"/>
  <c r="Z216" i="3" s="1"/>
  <c r="O216" i="3"/>
  <c r="P216" i="3"/>
  <c r="Q216" i="3"/>
  <c r="R216" i="3"/>
  <c r="S216" i="3"/>
  <c r="T216" i="3"/>
  <c r="M217" i="3"/>
  <c r="N217" i="3"/>
  <c r="Z217" i="3" s="1"/>
  <c r="O217" i="3"/>
  <c r="P217" i="3"/>
  <c r="Q217" i="3"/>
  <c r="R217" i="3"/>
  <c r="S217" i="3"/>
  <c r="T217" i="3"/>
  <c r="M218" i="3"/>
  <c r="N218" i="3"/>
  <c r="Z218" i="3" s="1"/>
  <c r="O218" i="3"/>
  <c r="P218" i="3"/>
  <c r="Q218" i="3"/>
  <c r="R218" i="3"/>
  <c r="S218" i="3"/>
  <c r="T218" i="3"/>
  <c r="M219" i="3"/>
  <c r="N219" i="3"/>
  <c r="Z219" i="3" s="1"/>
  <c r="O219" i="3"/>
  <c r="P219" i="3"/>
  <c r="Q219" i="3"/>
  <c r="R219" i="3"/>
  <c r="S219" i="3"/>
  <c r="T219" i="3"/>
  <c r="M220" i="3"/>
  <c r="N220" i="3"/>
  <c r="Z220" i="3" s="1"/>
  <c r="O220" i="3"/>
  <c r="P220" i="3"/>
  <c r="Q220" i="3"/>
  <c r="R220" i="3"/>
  <c r="S220" i="3"/>
  <c r="T220" i="3"/>
  <c r="M221" i="3"/>
  <c r="N221" i="3"/>
  <c r="Z221" i="3" s="1"/>
  <c r="O221" i="3"/>
  <c r="P221" i="3"/>
  <c r="Q221" i="3"/>
  <c r="R221" i="3"/>
  <c r="S221" i="3"/>
  <c r="T221" i="3"/>
  <c r="M222" i="3"/>
  <c r="N222" i="3"/>
  <c r="Z222" i="3" s="1"/>
  <c r="O222" i="3"/>
  <c r="P222" i="3"/>
  <c r="Q222" i="3"/>
  <c r="R222" i="3"/>
  <c r="S222" i="3"/>
  <c r="T222" i="3"/>
  <c r="M223" i="3"/>
  <c r="N223" i="3"/>
  <c r="Z223" i="3" s="1"/>
  <c r="O223" i="3"/>
  <c r="P223" i="3"/>
  <c r="Q223" i="3"/>
  <c r="R223" i="3"/>
  <c r="S223" i="3"/>
  <c r="T223" i="3"/>
  <c r="M224" i="3"/>
  <c r="N224" i="3"/>
  <c r="Z224" i="3" s="1"/>
  <c r="O224" i="3"/>
  <c r="P224" i="3"/>
  <c r="Q224" i="3"/>
  <c r="R224" i="3"/>
  <c r="S224" i="3"/>
  <c r="T224" i="3"/>
  <c r="M225" i="3"/>
  <c r="N225" i="3"/>
  <c r="Z225" i="3" s="1"/>
  <c r="O225" i="3"/>
  <c r="P225" i="3"/>
  <c r="Q225" i="3"/>
  <c r="R225" i="3"/>
  <c r="S225" i="3"/>
  <c r="T225" i="3"/>
  <c r="M226" i="3"/>
  <c r="N226" i="3"/>
  <c r="Z226" i="3" s="1"/>
  <c r="O226" i="3"/>
  <c r="P226" i="3"/>
  <c r="Q226" i="3"/>
  <c r="R226" i="3"/>
  <c r="S226" i="3"/>
  <c r="T226" i="3"/>
  <c r="M227" i="3"/>
  <c r="N227" i="3"/>
  <c r="Z227" i="3" s="1"/>
  <c r="O227" i="3"/>
  <c r="P227" i="3"/>
  <c r="Q227" i="3"/>
  <c r="R227" i="3"/>
  <c r="S227" i="3"/>
  <c r="T227" i="3"/>
  <c r="M228" i="3"/>
  <c r="N228" i="3"/>
  <c r="Z228" i="3" s="1"/>
  <c r="O228" i="3"/>
  <c r="P228" i="3"/>
  <c r="Q228" i="3"/>
  <c r="R228" i="3"/>
  <c r="S228" i="3"/>
  <c r="T228" i="3"/>
  <c r="M229" i="3"/>
  <c r="N229" i="3"/>
  <c r="Z229" i="3" s="1"/>
  <c r="O229" i="3"/>
  <c r="P229" i="3"/>
  <c r="Q229" i="3"/>
  <c r="R229" i="3"/>
  <c r="S229" i="3"/>
  <c r="T229" i="3"/>
  <c r="M230" i="3"/>
  <c r="N230" i="3"/>
  <c r="Z230" i="3" s="1"/>
  <c r="O230" i="3"/>
  <c r="P230" i="3"/>
  <c r="Q230" i="3"/>
  <c r="R230" i="3"/>
  <c r="S230" i="3"/>
  <c r="T230" i="3"/>
  <c r="M231" i="3"/>
  <c r="N231" i="3"/>
  <c r="Z231" i="3" s="1"/>
  <c r="O231" i="3"/>
  <c r="P231" i="3"/>
  <c r="Q231" i="3"/>
  <c r="R231" i="3"/>
  <c r="S231" i="3"/>
  <c r="T231" i="3"/>
  <c r="M232" i="3"/>
  <c r="N232" i="3"/>
  <c r="Z232" i="3" s="1"/>
  <c r="O232" i="3"/>
  <c r="P232" i="3"/>
  <c r="Q232" i="3"/>
  <c r="R232" i="3"/>
  <c r="S232" i="3"/>
  <c r="T232" i="3"/>
  <c r="M233" i="3"/>
  <c r="N233" i="3"/>
  <c r="Z233" i="3" s="1"/>
  <c r="O233" i="3"/>
  <c r="P233" i="3"/>
  <c r="Q233" i="3"/>
  <c r="R233" i="3"/>
  <c r="S233" i="3"/>
  <c r="T233" i="3"/>
  <c r="M234" i="3"/>
  <c r="N234" i="3"/>
  <c r="Z234" i="3" s="1"/>
  <c r="O234" i="3"/>
  <c r="P234" i="3"/>
  <c r="Q234" i="3"/>
  <c r="R234" i="3"/>
  <c r="S234" i="3"/>
  <c r="T234" i="3"/>
  <c r="M235" i="3"/>
  <c r="N235" i="3"/>
  <c r="Z235" i="3" s="1"/>
  <c r="O235" i="3"/>
  <c r="P235" i="3"/>
  <c r="Q235" i="3"/>
  <c r="R235" i="3"/>
  <c r="S235" i="3"/>
  <c r="T235" i="3"/>
  <c r="M236" i="3"/>
  <c r="N236" i="3"/>
  <c r="Z236" i="3" s="1"/>
  <c r="O236" i="3"/>
  <c r="P236" i="3"/>
  <c r="Q236" i="3"/>
  <c r="R236" i="3"/>
  <c r="S236" i="3"/>
  <c r="T236" i="3"/>
  <c r="M237" i="3"/>
  <c r="N237" i="3"/>
  <c r="Z237" i="3" s="1"/>
  <c r="O237" i="3"/>
  <c r="P237" i="3"/>
  <c r="Q237" i="3"/>
  <c r="R237" i="3"/>
  <c r="S237" i="3"/>
  <c r="T237" i="3"/>
  <c r="M238" i="3"/>
  <c r="N238" i="3"/>
  <c r="Z238" i="3" s="1"/>
  <c r="O238" i="3"/>
  <c r="P238" i="3"/>
  <c r="Q238" i="3"/>
  <c r="R238" i="3"/>
  <c r="S238" i="3"/>
  <c r="T238" i="3"/>
  <c r="M239" i="3"/>
  <c r="N239" i="3"/>
  <c r="Z239" i="3" s="1"/>
  <c r="O239" i="3"/>
  <c r="P239" i="3"/>
  <c r="Q239" i="3"/>
  <c r="R239" i="3"/>
  <c r="S239" i="3"/>
  <c r="T239" i="3"/>
  <c r="M240" i="3"/>
  <c r="N240" i="3"/>
  <c r="Z240" i="3" s="1"/>
  <c r="O240" i="3"/>
  <c r="P240" i="3"/>
  <c r="Q240" i="3"/>
  <c r="R240" i="3"/>
  <c r="S240" i="3"/>
  <c r="T240" i="3"/>
  <c r="M241" i="3"/>
  <c r="N241" i="3"/>
  <c r="Z241" i="3" s="1"/>
  <c r="O241" i="3"/>
  <c r="P241" i="3"/>
  <c r="Q241" i="3"/>
  <c r="R241" i="3"/>
  <c r="S241" i="3"/>
  <c r="T241" i="3"/>
  <c r="M242" i="3"/>
  <c r="N242" i="3"/>
  <c r="Z242" i="3" s="1"/>
  <c r="O242" i="3"/>
  <c r="P242" i="3"/>
  <c r="Q242" i="3"/>
  <c r="R242" i="3"/>
  <c r="S242" i="3"/>
  <c r="T242" i="3"/>
  <c r="M243" i="3"/>
  <c r="N243" i="3"/>
  <c r="Z243" i="3" s="1"/>
  <c r="O243" i="3"/>
  <c r="P243" i="3"/>
  <c r="Q243" i="3"/>
  <c r="R243" i="3"/>
  <c r="S243" i="3"/>
  <c r="T243" i="3"/>
  <c r="M244" i="3"/>
  <c r="N244" i="3"/>
  <c r="Z244" i="3" s="1"/>
  <c r="O244" i="3"/>
  <c r="P244" i="3"/>
  <c r="Q244" i="3"/>
  <c r="R244" i="3"/>
  <c r="S244" i="3"/>
  <c r="T244" i="3"/>
  <c r="M245" i="3"/>
  <c r="N245" i="3"/>
  <c r="Z245" i="3" s="1"/>
  <c r="O245" i="3"/>
  <c r="P245" i="3"/>
  <c r="Q245" i="3"/>
  <c r="R245" i="3"/>
  <c r="S245" i="3"/>
  <c r="T245" i="3"/>
  <c r="M246" i="3"/>
  <c r="N246" i="3"/>
  <c r="Z246" i="3" s="1"/>
  <c r="O246" i="3"/>
  <c r="P246" i="3"/>
  <c r="Q246" i="3"/>
  <c r="R246" i="3"/>
  <c r="S246" i="3"/>
  <c r="T246" i="3"/>
  <c r="M247" i="3"/>
  <c r="N247" i="3"/>
  <c r="Z247" i="3" s="1"/>
  <c r="O247" i="3"/>
  <c r="P247" i="3"/>
  <c r="Q247" i="3"/>
  <c r="R247" i="3"/>
  <c r="S247" i="3"/>
  <c r="T247" i="3"/>
  <c r="M248" i="3"/>
  <c r="N248" i="3"/>
  <c r="Z248" i="3" s="1"/>
  <c r="O248" i="3"/>
  <c r="P248" i="3"/>
  <c r="Q248" i="3"/>
  <c r="R248" i="3"/>
  <c r="S248" i="3"/>
  <c r="T248" i="3"/>
  <c r="M249" i="3"/>
  <c r="N249" i="3"/>
  <c r="Z249" i="3" s="1"/>
  <c r="O249" i="3"/>
  <c r="P249" i="3"/>
  <c r="Q249" i="3"/>
  <c r="R249" i="3"/>
  <c r="S249" i="3"/>
  <c r="T249" i="3"/>
  <c r="M250" i="3"/>
  <c r="N250" i="3"/>
  <c r="Z250" i="3" s="1"/>
  <c r="O250" i="3"/>
  <c r="P250" i="3"/>
  <c r="Q250" i="3"/>
  <c r="R250" i="3"/>
  <c r="S250" i="3"/>
  <c r="T250" i="3"/>
  <c r="M251" i="3"/>
  <c r="N251" i="3"/>
  <c r="Z251" i="3" s="1"/>
  <c r="O251" i="3"/>
  <c r="P251" i="3"/>
  <c r="Q251" i="3"/>
  <c r="R251" i="3"/>
  <c r="S251" i="3"/>
  <c r="T251" i="3"/>
  <c r="M252" i="3"/>
  <c r="N252" i="3"/>
  <c r="Z252" i="3" s="1"/>
  <c r="O252" i="3"/>
  <c r="P252" i="3"/>
  <c r="Q252" i="3"/>
  <c r="R252" i="3"/>
  <c r="S252" i="3"/>
  <c r="T252" i="3"/>
  <c r="M253" i="3"/>
  <c r="N253" i="3"/>
  <c r="Z253" i="3" s="1"/>
  <c r="O253" i="3"/>
  <c r="P253" i="3"/>
  <c r="Q253" i="3"/>
  <c r="R253" i="3"/>
  <c r="S253" i="3"/>
  <c r="T253" i="3"/>
  <c r="M254" i="3"/>
  <c r="N254" i="3"/>
  <c r="Z254" i="3" s="1"/>
  <c r="O254" i="3"/>
  <c r="P254" i="3"/>
  <c r="Q254" i="3"/>
  <c r="R254" i="3"/>
  <c r="S254" i="3"/>
  <c r="T254" i="3"/>
  <c r="M255" i="3"/>
  <c r="N255" i="3"/>
  <c r="Z255" i="3" s="1"/>
  <c r="O255" i="3"/>
  <c r="P255" i="3"/>
  <c r="Q255" i="3"/>
  <c r="R255" i="3"/>
  <c r="S255" i="3"/>
  <c r="T255" i="3"/>
  <c r="M256" i="3"/>
  <c r="N256" i="3"/>
  <c r="Z256" i="3" s="1"/>
  <c r="O256" i="3"/>
  <c r="P256" i="3"/>
  <c r="Q256" i="3"/>
  <c r="R256" i="3"/>
  <c r="S256" i="3"/>
  <c r="T256" i="3"/>
  <c r="M257" i="3"/>
  <c r="N257" i="3"/>
  <c r="Z257" i="3" s="1"/>
  <c r="O257" i="3"/>
  <c r="P257" i="3"/>
  <c r="Q257" i="3"/>
  <c r="R257" i="3"/>
  <c r="S257" i="3"/>
  <c r="T257" i="3"/>
  <c r="M258" i="3"/>
  <c r="N258" i="3"/>
  <c r="Z258" i="3" s="1"/>
  <c r="O258" i="3"/>
  <c r="P258" i="3"/>
  <c r="Q258" i="3"/>
  <c r="R258" i="3"/>
  <c r="S258" i="3"/>
  <c r="T258" i="3"/>
  <c r="M259" i="3"/>
  <c r="N259" i="3"/>
  <c r="Z259" i="3" s="1"/>
  <c r="O259" i="3"/>
  <c r="P259" i="3"/>
  <c r="Q259" i="3"/>
  <c r="R259" i="3"/>
  <c r="S259" i="3"/>
  <c r="T259" i="3"/>
  <c r="M260" i="3"/>
  <c r="N260" i="3"/>
  <c r="Z260" i="3" s="1"/>
  <c r="O260" i="3"/>
  <c r="P260" i="3"/>
  <c r="Q260" i="3"/>
  <c r="R260" i="3"/>
  <c r="S260" i="3"/>
  <c r="T260" i="3"/>
  <c r="M261" i="3"/>
  <c r="N261" i="3"/>
  <c r="Z261" i="3" s="1"/>
  <c r="O261" i="3"/>
  <c r="P261" i="3"/>
  <c r="Q261" i="3"/>
  <c r="R261" i="3"/>
  <c r="S261" i="3"/>
  <c r="T261" i="3"/>
  <c r="M262" i="3"/>
  <c r="N262" i="3"/>
  <c r="Z262" i="3" s="1"/>
  <c r="O262" i="3"/>
  <c r="P262" i="3"/>
  <c r="Q262" i="3"/>
  <c r="R262" i="3"/>
  <c r="S262" i="3"/>
  <c r="T262" i="3"/>
  <c r="M263" i="3"/>
  <c r="N263" i="3"/>
  <c r="Z263" i="3" s="1"/>
  <c r="O263" i="3"/>
  <c r="P263" i="3"/>
  <c r="Q263" i="3"/>
  <c r="R263" i="3"/>
  <c r="S263" i="3"/>
  <c r="T263" i="3"/>
  <c r="M264" i="3"/>
  <c r="N264" i="3"/>
  <c r="Z264" i="3" s="1"/>
  <c r="O264" i="3"/>
  <c r="P264" i="3"/>
  <c r="Q264" i="3"/>
  <c r="R264" i="3"/>
  <c r="S264" i="3"/>
  <c r="T264" i="3"/>
  <c r="M265" i="3"/>
  <c r="N265" i="3"/>
  <c r="Z265" i="3" s="1"/>
  <c r="O265" i="3"/>
  <c r="P265" i="3"/>
  <c r="Q265" i="3"/>
  <c r="R265" i="3"/>
  <c r="S265" i="3"/>
  <c r="T265" i="3"/>
  <c r="M266" i="3"/>
  <c r="N266" i="3"/>
  <c r="Z266" i="3" s="1"/>
  <c r="O266" i="3"/>
  <c r="P266" i="3"/>
  <c r="Q266" i="3"/>
  <c r="R266" i="3"/>
  <c r="S266" i="3"/>
  <c r="T266" i="3"/>
  <c r="M267" i="3"/>
  <c r="N267" i="3"/>
  <c r="Z267" i="3" s="1"/>
  <c r="O267" i="3"/>
  <c r="P267" i="3"/>
  <c r="Q267" i="3"/>
  <c r="R267" i="3"/>
  <c r="S267" i="3"/>
  <c r="T267" i="3"/>
  <c r="M268" i="3"/>
  <c r="N268" i="3"/>
  <c r="Z268" i="3" s="1"/>
  <c r="O268" i="3"/>
  <c r="P268" i="3"/>
  <c r="Q268" i="3"/>
  <c r="R268" i="3"/>
  <c r="S268" i="3"/>
  <c r="T268" i="3"/>
  <c r="M269" i="3"/>
  <c r="N269" i="3"/>
  <c r="Z269" i="3" s="1"/>
  <c r="O269" i="3"/>
  <c r="P269" i="3"/>
  <c r="Q269" i="3"/>
  <c r="R269" i="3"/>
  <c r="S269" i="3"/>
  <c r="T269" i="3"/>
  <c r="M270" i="3"/>
  <c r="N270" i="3"/>
  <c r="Z270" i="3" s="1"/>
  <c r="O270" i="3"/>
  <c r="P270" i="3"/>
  <c r="Q270" i="3"/>
  <c r="R270" i="3"/>
  <c r="S270" i="3"/>
  <c r="T270" i="3"/>
  <c r="M271" i="3"/>
  <c r="N271" i="3"/>
  <c r="Z271" i="3" s="1"/>
  <c r="O271" i="3"/>
  <c r="P271" i="3"/>
  <c r="Q271" i="3"/>
  <c r="R271" i="3"/>
  <c r="S271" i="3"/>
  <c r="T271" i="3"/>
  <c r="M272" i="3"/>
  <c r="N272" i="3"/>
  <c r="Z272" i="3" s="1"/>
  <c r="O272" i="3"/>
  <c r="P272" i="3"/>
  <c r="Q272" i="3"/>
  <c r="R272" i="3"/>
  <c r="S272" i="3"/>
  <c r="T272" i="3"/>
  <c r="M273" i="3"/>
  <c r="N273" i="3"/>
  <c r="Z273" i="3" s="1"/>
  <c r="O273" i="3"/>
  <c r="P273" i="3"/>
  <c r="Q273" i="3"/>
  <c r="R273" i="3"/>
  <c r="S273" i="3"/>
  <c r="T273" i="3"/>
  <c r="M274" i="3"/>
  <c r="N274" i="3"/>
  <c r="Z274" i="3" s="1"/>
  <c r="O274" i="3"/>
  <c r="P274" i="3"/>
  <c r="Q274" i="3"/>
  <c r="R274" i="3"/>
  <c r="S274" i="3"/>
  <c r="T274" i="3"/>
  <c r="M275" i="3"/>
  <c r="N275" i="3"/>
  <c r="Z275" i="3" s="1"/>
  <c r="O275" i="3"/>
  <c r="P275" i="3"/>
  <c r="Q275" i="3"/>
  <c r="R275" i="3"/>
  <c r="S275" i="3"/>
  <c r="T275" i="3"/>
  <c r="M276" i="3"/>
  <c r="N276" i="3"/>
  <c r="Z276" i="3" s="1"/>
  <c r="O276" i="3"/>
  <c r="P276" i="3"/>
  <c r="Q276" i="3"/>
  <c r="R276" i="3"/>
  <c r="S276" i="3"/>
  <c r="T276" i="3"/>
  <c r="M277" i="3"/>
  <c r="N277" i="3"/>
  <c r="Z277" i="3" s="1"/>
  <c r="O277" i="3"/>
  <c r="P277" i="3"/>
  <c r="Q277" i="3"/>
  <c r="R277" i="3"/>
  <c r="S277" i="3"/>
  <c r="T277" i="3"/>
  <c r="M278" i="3"/>
  <c r="N278" i="3"/>
  <c r="Z278" i="3" s="1"/>
  <c r="O278" i="3"/>
  <c r="P278" i="3"/>
  <c r="Q278" i="3"/>
  <c r="R278" i="3"/>
  <c r="S278" i="3"/>
  <c r="T278" i="3"/>
  <c r="M279" i="3"/>
  <c r="N279" i="3"/>
  <c r="Z279" i="3" s="1"/>
  <c r="O279" i="3"/>
  <c r="P279" i="3"/>
  <c r="Q279" i="3"/>
  <c r="R279" i="3"/>
  <c r="S279" i="3"/>
  <c r="T279" i="3"/>
  <c r="M280" i="3"/>
  <c r="N280" i="3"/>
  <c r="Z280" i="3" s="1"/>
  <c r="O280" i="3"/>
  <c r="P280" i="3"/>
  <c r="Q280" i="3"/>
  <c r="R280" i="3"/>
  <c r="S280" i="3"/>
  <c r="T280" i="3"/>
  <c r="M281" i="3"/>
  <c r="N281" i="3"/>
  <c r="Z281" i="3" s="1"/>
  <c r="O281" i="3"/>
  <c r="P281" i="3"/>
  <c r="Q281" i="3"/>
  <c r="R281" i="3"/>
  <c r="S281" i="3"/>
  <c r="T281" i="3"/>
  <c r="M282" i="3"/>
  <c r="N282" i="3"/>
  <c r="Z282" i="3" s="1"/>
  <c r="O282" i="3"/>
  <c r="P282" i="3"/>
  <c r="Q282" i="3"/>
  <c r="R282" i="3"/>
  <c r="S282" i="3"/>
  <c r="T282" i="3"/>
  <c r="M283" i="3"/>
  <c r="N283" i="3"/>
  <c r="Z283" i="3" s="1"/>
  <c r="O283" i="3"/>
  <c r="P283" i="3"/>
  <c r="Q283" i="3"/>
  <c r="R283" i="3"/>
  <c r="S283" i="3"/>
  <c r="T283" i="3"/>
  <c r="M284" i="3"/>
  <c r="N284" i="3"/>
  <c r="Z284" i="3" s="1"/>
  <c r="O284" i="3"/>
  <c r="P284" i="3"/>
  <c r="Q284" i="3"/>
  <c r="R284" i="3"/>
  <c r="S284" i="3"/>
  <c r="T284" i="3"/>
  <c r="M285" i="3"/>
  <c r="N285" i="3"/>
  <c r="Z285" i="3" s="1"/>
  <c r="O285" i="3"/>
  <c r="P285" i="3"/>
  <c r="Q285" i="3"/>
  <c r="R285" i="3"/>
  <c r="S285" i="3"/>
  <c r="T285" i="3"/>
  <c r="M286" i="3"/>
  <c r="N286" i="3"/>
  <c r="Z286" i="3" s="1"/>
  <c r="O286" i="3"/>
  <c r="P286" i="3"/>
  <c r="Q286" i="3"/>
  <c r="R286" i="3"/>
  <c r="S286" i="3"/>
  <c r="T286" i="3"/>
  <c r="M287" i="3"/>
  <c r="N287" i="3"/>
  <c r="Z287" i="3" s="1"/>
  <c r="O287" i="3"/>
  <c r="P287" i="3"/>
  <c r="Q287" i="3"/>
  <c r="R287" i="3"/>
  <c r="S287" i="3"/>
  <c r="T287" i="3"/>
  <c r="M288" i="3"/>
  <c r="N288" i="3"/>
  <c r="Z288" i="3" s="1"/>
  <c r="O288" i="3"/>
  <c r="P288" i="3"/>
  <c r="Q288" i="3"/>
  <c r="R288" i="3"/>
  <c r="S288" i="3"/>
  <c r="T288" i="3"/>
  <c r="M289" i="3"/>
  <c r="N289" i="3"/>
  <c r="Z289" i="3" s="1"/>
  <c r="O289" i="3"/>
  <c r="P289" i="3"/>
  <c r="Q289" i="3"/>
  <c r="R289" i="3"/>
  <c r="S289" i="3"/>
  <c r="T289" i="3"/>
  <c r="M290" i="3"/>
  <c r="N290" i="3"/>
  <c r="Z290" i="3" s="1"/>
  <c r="O290" i="3"/>
  <c r="P290" i="3"/>
  <c r="Q290" i="3"/>
  <c r="R290" i="3"/>
  <c r="S290" i="3"/>
  <c r="T290" i="3"/>
  <c r="M291" i="3"/>
  <c r="N291" i="3"/>
  <c r="Z291" i="3" s="1"/>
  <c r="O291" i="3"/>
  <c r="P291" i="3"/>
  <c r="Q291" i="3"/>
  <c r="R291" i="3"/>
  <c r="S291" i="3"/>
  <c r="T291" i="3"/>
  <c r="M292" i="3"/>
  <c r="N292" i="3"/>
  <c r="Z292" i="3" s="1"/>
  <c r="O292" i="3"/>
  <c r="P292" i="3"/>
  <c r="Q292" i="3"/>
  <c r="R292" i="3"/>
  <c r="S292" i="3"/>
  <c r="T292" i="3"/>
  <c r="M293" i="3"/>
  <c r="N293" i="3"/>
  <c r="Z293" i="3" s="1"/>
  <c r="O293" i="3"/>
  <c r="P293" i="3"/>
  <c r="Q293" i="3"/>
  <c r="R293" i="3"/>
  <c r="S293" i="3"/>
  <c r="T293" i="3"/>
  <c r="M294" i="3"/>
  <c r="N294" i="3"/>
  <c r="Z294" i="3" s="1"/>
  <c r="O294" i="3"/>
  <c r="P294" i="3"/>
  <c r="Q294" i="3"/>
  <c r="R294" i="3"/>
  <c r="S294" i="3"/>
  <c r="T294" i="3"/>
  <c r="M295" i="3"/>
  <c r="N295" i="3"/>
  <c r="Z295" i="3" s="1"/>
  <c r="O295" i="3"/>
  <c r="P295" i="3"/>
  <c r="Q295" i="3"/>
  <c r="R295" i="3"/>
  <c r="S295" i="3"/>
  <c r="T295" i="3"/>
  <c r="M296" i="3"/>
  <c r="N296" i="3"/>
  <c r="Z296" i="3" s="1"/>
  <c r="O296" i="3"/>
  <c r="P296" i="3"/>
  <c r="Q296" i="3"/>
  <c r="R296" i="3"/>
  <c r="S296" i="3"/>
  <c r="T296" i="3"/>
  <c r="M297" i="3"/>
  <c r="N297" i="3"/>
  <c r="Z297" i="3" s="1"/>
  <c r="O297" i="3"/>
  <c r="P297" i="3"/>
  <c r="Q297" i="3"/>
  <c r="R297" i="3"/>
  <c r="S297" i="3"/>
  <c r="T297" i="3"/>
  <c r="M298" i="3"/>
  <c r="N298" i="3"/>
  <c r="Z298" i="3" s="1"/>
  <c r="O298" i="3"/>
  <c r="P298" i="3"/>
  <c r="Q298" i="3"/>
  <c r="R298" i="3"/>
  <c r="S298" i="3"/>
  <c r="T298" i="3"/>
  <c r="M299" i="3"/>
  <c r="N299" i="3"/>
  <c r="Z299" i="3" s="1"/>
  <c r="O299" i="3"/>
  <c r="P299" i="3"/>
  <c r="Q299" i="3"/>
  <c r="R299" i="3"/>
  <c r="S299" i="3"/>
  <c r="T299" i="3"/>
  <c r="M300" i="3"/>
  <c r="N300" i="3"/>
  <c r="Z300" i="3" s="1"/>
  <c r="O300" i="3"/>
  <c r="P300" i="3"/>
  <c r="Q300" i="3"/>
  <c r="R300" i="3"/>
  <c r="S300" i="3"/>
  <c r="T300" i="3"/>
  <c r="M301" i="3"/>
  <c r="N301" i="3"/>
  <c r="Z301" i="3" s="1"/>
  <c r="O301" i="3"/>
  <c r="P301" i="3"/>
  <c r="Q301" i="3"/>
  <c r="R301" i="3"/>
  <c r="S301" i="3"/>
  <c r="T301" i="3"/>
  <c r="M302" i="3"/>
  <c r="N302" i="3"/>
  <c r="Z302" i="3" s="1"/>
  <c r="O302" i="3"/>
  <c r="P302" i="3"/>
  <c r="Q302" i="3"/>
  <c r="R302" i="3"/>
  <c r="S302" i="3"/>
  <c r="T302" i="3"/>
  <c r="M303" i="3"/>
  <c r="N303" i="3"/>
  <c r="Z303" i="3" s="1"/>
  <c r="O303" i="3"/>
  <c r="P303" i="3"/>
  <c r="Q303" i="3"/>
  <c r="R303" i="3"/>
  <c r="S303" i="3"/>
  <c r="T303" i="3"/>
  <c r="M304" i="3"/>
  <c r="N304" i="3"/>
  <c r="Z304" i="3" s="1"/>
  <c r="O304" i="3"/>
  <c r="P304" i="3"/>
  <c r="Q304" i="3"/>
  <c r="R304" i="3"/>
  <c r="S304" i="3"/>
  <c r="T304" i="3"/>
  <c r="M305" i="3"/>
  <c r="N305" i="3"/>
  <c r="Z305" i="3" s="1"/>
  <c r="O305" i="3"/>
  <c r="P305" i="3"/>
  <c r="Q305" i="3"/>
  <c r="R305" i="3"/>
  <c r="S305" i="3"/>
  <c r="T305" i="3"/>
  <c r="M306" i="3"/>
  <c r="N306" i="3"/>
  <c r="Z306" i="3" s="1"/>
  <c r="O306" i="3"/>
  <c r="P306" i="3"/>
  <c r="Q306" i="3"/>
  <c r="R306" i="3"/>
  <c r="S306" i="3"/>
  <c r="T306" i="3"/>
  <c r="M307" i="3"/>
  <c r="N307" i="3"/>
  <c r="Z307" i="3" s="1"/>
  <c r="O307" i="3"/>
  <c r="P307" i="3"/>
  <c r="Q307" i="3"/>
  <c r="R307" i="3"/>
  <c r="S307" i="3"/>
  <c r="T307" i="3"/>
  <c r="M308" i="3"/>
  <c r="N308" i="3"/>
  <c r="Z308" i="3" s="1"/>
  <c r="O308" i="3"/>
  <c r="P308" i="3"/>
  <c r="Q308" i="3"/>
  <c r="R308" i="3"/>
  <c r="S308" i="3"/>
  <c r="T308" i="3"/>
  <c r="M309" i="3"/>
  <c r="N309" i="3"/>
  <c r="Z309" i="3" s="1"/>
  <c r="O309" i="3"/>
  <c r="P309" i="3"/>
  <c r="Q309" i="3"/>
  <c r="R309" i="3"/>
  <c r="S309" i="3"/>
  <c r="T309" i="3"/>
  <c r="M310" i="3"/>
  <c r="N310" i="3"/>
  <c r="Z310" i="3" s="1"/>
  <c r="O310" i="3"/>
  <c r="P310" i="3"/>
  <c r="Q310" i="3"/>
  <c r="R310" i="3"/>
  <c r="S310" i="3"/>
  <c r="T310" i="3"/>
  <c r="M311" i="3"/>
  <c r="N311" i="3"/>
  <c r="Z311" i="3" s="1"/>
  <c r="O311" i="3"/>
  <c r="P311" i="3"/>
  <c r="Q311" i="3"/>
  <c r="R311" i="3"/>
  <c r="S311" i="3"/>
  <c r="T311" i="3"/>
  <c r="M312" i="3"/>
  <c r="N312" i="3"/>
  <c r="Z312" i="3" s="1"/>
  <c r="O312" i="3"/>
  <c r="P312" i="3"/>
  <c r="Q312" i="3"/>
  <c r="R312" i="3"/>
  <c r="S312" i="3"/>
  <c r="T312" i="3"/>
  <c r="M313" i="3"/>
  <c r="N313" i="3"/>
  <c r="Z313" i="3" s="1"/>
  <c r="O313" i="3"/>
  <c r="P313" i="3"/>
  <c r="Q313" i="3"/>
  <c r="R313" i="3"/>
  <c r="S313" i="3"/>
  <c r="T313" i="3"/>
  <c r="M314" i="3"/>
  <c r="N314" i="3"/>
  <c r="Z314" i="3" s="1"/>
  <c r="O314" i="3"/>
  <c r="P314" i="3"/>
  <c r="Q314" i="3"/>
  <c r="R314" i="3"/>
  <c r="S314" i="3"/>
  <c r="T314" i="3"/>
  <c r="M315" i="3"/>
  <c r="N315" i="3"/>
  <c r="Z315" i="3" s="1"/>
  <c r="O315" i="3"/>
  <c r="P315" i="3"/>
  <c r="Q315" i="3"/>
  <c r="R315" i="3"/>
  <c r="S315" i="3"/>
  <c r="T315" i="3"/>
  <c r="M316" i="3"/>
  <c r="N316" i="3"/>
  <c r="Z316" i="3" s="1"/>
  <c r="O316" i="3"/>
  <c r="P316" i="3"/>
  <c r="Q316" i="3"/>
  <c r="R316" i="3"/>
  <c r="S316" i="3"/>
  <c r="T316" i="3"/>
  <c r="M317" i="3"/>
  <c r="N317" i="3"/>
  <c r="Z317" i="3" s="1"/>
  <c r="O317" i="3"/>
  <c r="P317" i="3"/>
  <c r="Q317" i="3"/>
  <c r="R317" i="3"/>
  <c r="S317" i="3"/>
  <c r="T317" i="3"/>
  <c r="M318" i="3"/>
  <c r="N318" i="3"/>
  <c r="Z318" i="3" s="1"/>
  <c r="O318" i="3"/>
  <c r="P318" i="3"/>
  <c r="Q318" i="3"/>
  <c r="R318" i="3"/>
  <c r="S318" i="3"/>
  <c r="T318" i="3"/>
  <c r="M319" i="3"/>
  <c r="N319" i="3"/>
  <c r="Z319" i="3" s="1"/>
  <c r="O319" i="3"/>
  <c r="P319" i="3"/>
  <c r="Q319" i="3"/>
  <c r="R319" i="3"/>
  <c r="S319" i="3"/>
  <c r="T319" i="3"/>
  <c r="M320" i="3"/>
  <c r="N320" i="3"/>
  <c r="Z320" i="3" s="1"/>
  <c r="O320" i="3"/>
  <c r="P320" i="3"/>
  <c r="Q320" i="3"/>
  <c r="R320" i="3"/>
  <c r="S320" i="3"/>
  <c r="T320" i="3"/>
  <c r="M321" i="3"/>
  <c r="N321" i="3"/>
  <c r="Z321" i="3" s="1"/>
  <c r="O321" i="3"/>
  <c r="P321" i="3"/>
  <c r="Q321" i="3"/>
  <c r="R321" i="3"/>
  <c r="S321" i="3"/>
  <c r="T321" i="3"/>
  <c r="M322" i="3"/>
  <c r="N322" i="3"/>
  <c r="Z322" i="3" s="1"/>
  <c r="O322" i="3"/>
  <c r="P322" i="3"/>
  <c r="Q322" i="3"/>
  <c r="R322" i="3"/>
  <c r="S322" i="3"/>
  <c r="T322" i="3"/>
  <c r="M323" i="3"/>
  <c r="N323" i="3"/>
  <c r="Z323" i="3" s="1"/>
  <c r="O323" i="3"/>
  <c r="P323" i="3"/>
  <c r="Q323" i="3"/>
  <c r="R323" i="3"/>
  <c r="S323" i="3"/>
  <c r="T323" i="3"/>
  <c r="M324" i="3"/>
  <c r="N324" i="3"/>
  <c r="Z324" i="3" s="1"/>
  <c r="O324" i="3"/>
  <c r="P324" i="3"/>
  <c r="Q324" i="3"/>
  <c r="R324" i="3"/>
  <c r="S324" i="3"/>
  <c r="T324" i="3"/>
  <c r="M325" i="3"/>
  <c r="N325" i="3"/>
  <c r="Z325" i="3" s="1"/>
  <c r="O325" i="3"/>
  <c r="P325" i="3"/>
  <c r="Q325" i="3"/>
  <c r="R325" i="3"/>
  <c r="S325" i="3"/>
  <c r="T325" i="3"/>
  <c r="M326" i="3"/>
  <c r="N326" i="3"/>
  <c r="Z326" i="3" s="1"/>
  <c r="O326" i="3"/>
  <c r="P326" i="3"/>
  <c r="Q326" i="3"/>
  <c r="R326" i="3"/>
  <c r="S326" i="3"/>
  <c r="T326" i="3"/>
  <c r="M327" i="3"/>
  <c r="N327" i="3"/>
  <c r="Z327" i="3" s="1"/>
  <c r="O327" i="3"/>
  <c r="P327" i="3"/>
  <c r="Q327" i="3"/>
  <c r="R327" i="3"/>
  <c r="S327" i="3"/>
  <c r="T327" i="3"/>
  <c r="M328" i="3"/>
  <c r="N328" i="3"/>
  <c r="Z328" i="3" s="1"/>
  <c r="O328" i="3"/>
  <c r="P328" i="3"/>
  <c r="Q328" i="3"/>
  <c r="R328" i="3"/>
  <c r="S328" i="3"/>
  <c r="T328" i="3"/>
  <c r="M329" i="3"/>
  <c r="N329" i="3"/>
  <c r="Z329" i="3" s="1"/>
  <c r="O329" i="3"/>
  <c r="P329" i="3"/>
  <c r="Q329" i="3"/>
  <c r="R329" i="3"/>
  <c r="S329" i="3"/>
  <c r="T329" i="3"/>
  <c r="M330" i="3"/>
  <c r="N330" i="3"/>
  <c r="Z330" i="3" s="1"/>
  <c r="O330" i="3"/>
  <c r="P330" i="3"/>
  <c r="Q330" i="3"/>
  <c r="R330" i="3"/>
  <c r="S330" i="3"/>
  <c r="T330" i="3"/>
  <c r="M331" i="3"/>
  <c r="N331" i="3"/>
  <c r="Z331" i="3" s="1"/>
  <c r="O331" i="3"/>
  <c r="P331" i="3"/>
  <c r="Q331" i="3"/>
  <c r="R331" i="3"/>
  <c r="S331" i="3"/>
  <c r="T331" i="3"/>
  <c r="M332" i="3"/>
  <c r="N332" i="3"/>
  <c r="Z332" i="3" s="1"/>
  <c r="O332" i="3"/>
  <c r="P332" i="3"/>
  <c r="Q332" i="3"/>
  <c r="R332" i="3"/>
  <c r="S332" i="3"/>
  <c r="T332" i="3"/>
  <c r="M333" i="3"/>
  <c r="N333" i="3"/>
  <c r="Z333" i="3" s="1"/>
  <c r="O333" i="3"/>
  <c r="P333" i="3"/>
  <c r="Q333" i="3"/>
  <c r="R333" i="3"/>
  <c r="S333" i="3"/>
  <c r="T333" i="3"/>
  <c r="M334" i="3"/>
  <c r="N334" i="3"/>
  <c r="Z334" i="3" s="1"/>
  <c r="O334" i="3"/>
  <c r="P334" i="3"/>
  <c r="Q334" i="3"/>
  <c r="R334" i="3"/>
  <c r="S334" i="3"/>
  <c r="T334" i="3"/>
  <c r="M335" i="3"/>
  <c r="N335" i="3"/>
  <c r="Z335" i="3" s="1"/>
  <c r="O335" i="3"/>
  <c r="P335" i="3"/>
  <c r="Q335" i="3"/>
  <c r="R335" i="3"/>
  <c r="S335" i="3"/>
  <c r="T335" i="3"/>
  <c r="M336" i="3"/>
  <c r="N336" i="3"/>
  <c r="Z336" i="3" s="1"/>
  <c r="O336" i="3"/>
  <c r="P336" i="3"/>
  <c r="Q336" i="3"/>
  <c r="R336" i="3"/>
  <c r="S336" i="3"/>
  <c r="T336" i="3"/>
  <c r="M337" i="3"/>
  <c r="N337" i="3"/>
  <c r="Z337" i="3" s="1"/>
  <c r="O337" i="3"/>
  <c r="P337" i="3"/>
  <c r="Q337" i="3"/>
  <c r="R337" i="3"/>
  <c r="S337" i="3"/>
  <c r="T337" i="3"/>
  <c r="M338" i="3"/>
  <c r="N338" i="3"/>
  <c r="Z338" i="3" s="1"/>
  <c r="O338" i="3"/>
  <c r="P338" i="3"/>
  <c r="Q338" i="3"/>
  <c r="R338" i="3"/>
  <c r="S338" i="3"/>
  <c r="T338" i="3"/>
  <c r="M339" i="3"/>
  <c r="N339" i="3"/>
  <c r="Z339" i="3" s="1"/>
  <c r="O339" i="3"/>
  <c r="P339" i="3"/>
  <c r="Q339" i="3"/>
  <c r="R339" i="3"/>
  <c r="S339" i="3"/>
  <c r="T339" i="3"/>
  <c r="M340" i="3"/>
  <c r="N340" i="3"/>
  <c r="Z340" i="3" s="1"/>
  <c r="O340" i="3"/>
  <c r="P340" i="3"/>
  <c r="Q340" i="3"/>
  <c r="R340" i="3"/>
  <c r="S340" i="3"/>
  <c r="T340" i="3"/>
  <c r="M341" i="3"/>
  <c r="N341" i="3"/>
  <c r="Z341" i="3" s="1"/>
  <c r="O341" i="3"/>
  <c r="P341" i="3"/>
  <c r="Q341" i="3"/>
  <c r="R341" i="3"/>
  <c r="S341" i="3"/>
  <c r="T341" i="3"/>
  <c r="M342" i="3"/>
  <c r="N342" i="3"/>
  <c r="Z342" i="3" s="1"/>
  <c r="O342" i="3"/>
  <c r="P342" i="3"/>
  <c r="Q342" i="3"/>
  <c r="R342" i="3"/>
  <c r="S342" i="3"/>
  <c r="T342" i="3"/>
  <c r="M343" i="3"/>
  <c r="N343" i="3"/>
  <c r="Z343" i="3" s="1"/>
  <c r="O343" i="3"/>
  <c r="P343" i="3"/>
  <c r="Q343" i="3"/>
  <c r="R343" i="3"/>
  <c r="S343" i="3"/>
  <c r="T343" i="3"/>
  <c r="M344" i="3"/>
  <c r="N344" i="3"/>
  <c r="Z344" i="3" s="1"/>
  <c r="O344" i="3"/>
  <c r="P344" i="3"/>
  <c r="Q344" i="3"/>
  <c r="R344" i="3"/>
  <c r="S344" i="3"/>
  <c r="T344" i="3"/>
  <c r="M345" i="3"/>
  <c r="N345" i="3"/>
  <c r="Z345" i="3" s="1"/>
  <c r="O345" i="3"/>
  <c r="P345" i="3"/>
  <c r="Q345" i="3"/>
  <c r="R345" i="3"/>
  <c r="S345" i="3"/>
  <c r="T345" i="3"/>
  <c r="M346" i="3"/>
  <c r="N346" i="3"/>
  <c r="Z346" i="3" s="1"/>
  <c r="O346" i="3"/>
  <c r="P346" i="3"/>
  <c r="Q346" i="3"/>
  <c r="R346" i="3"/>
  <c r="S346" i="3"/>
  <c r="T346" i="3"/>
  <c r="M347" i="3"/>
  <c r="N347" i="3"/>
  <c r="Z347" i="3" s="1"/>
  <c r="O347" i="3"/>
  <c r="P347" i="3"/>
  <c r="Q347" i="3"/>
  <c r="R347" i="3"/>
  <c r="S347" i="3"/>
  <c r="T347" i="3"/>
  <c r="M348" i="3"/>
  <c r="N348" i="3"/>
  <c r="Z348" i="3" s="1"/>
  <c r="O348" i="3"/>
  <c r="P348" i="3"/>
  <c r="Q348" i="3"/>
  <c r="R348" i="3"/>
  <c r="S348" i="3"/>
  <c r="T348" i="3"/>
  <c r="M349" i="3"/>
  <c r="N349" i="3"/>
  <c r="Z349" i="3" s="1"/>
  <c r="O349" i="3"/>
  <c r="P349" i="3"/>
  <c r="Q349" i="3"/>
  <c r="R349" i="3"/>
  <c r="S349" i="3"/>
  <c r="T349" i="3"/>
  <c r="M350" i="3"/>
  <c r="N350" i="3"/>
  <c r="Z350" i="3" s="1"/>
  <c r="O350" i="3"/>
  <c r="P350" i="3"/>
  <c r="Q350" i="3"/>
  <c r="R350" i="3"/>
  <c r="S350" i="3"/>
  <c r="T350" i="3"/>
  <c r="M351" i="3"/>
  <c r="N351" i="3"/>
  <c r="Z351" i="3" s="1"/>
  <c r="O351" i="3"/>
  <c r="P351" i="3"/>
  <c r="Q351" i="3"/>
  <c r="R351" i="3"/>
  <c r="S351" i="3"/>
  <c r="T351" i="3"/>
  <c r="M352" i="3"/>
  <c r="N352" i="3"/>
  <c r="Z352" i="3" s="1"/>
  <c r="O352" i="3"/>
  <c r="P352" i="3"/>
  <c r="Q352" i="3"/>
  <c r="R352" i="3"/>
  <c r="S352" i="3"/>
  <c r="T352" i="3"/>
  <c r="M353" i="3"/>
  <c r="N353" i="3"/>
  <c r="Z353" i="3" s="1"/>
  <c r="O353" i="3"/>
  <c r="P353" i="3"/>
  <c r="Q353" i="3"/>
  <c r="R353" i="3"/>
  <c r="S353" i="3"/>
  <c r="T353" i="3"/>
  <c r="M354" i="3"/>
  <c r="N354" i="3"/>
  <c r="Z354" i="3" s="1"/>
  <c r="O354" i="3"/>
  <c r="P354" i="3"/>
  <c r="Q354" i="3"/>
  <c r="R354" i="3"/>
  <c r="S354" i="3"/>
  <c r="T354" i="3"/>
  <c r="M355" i="3"/>
  <c r="N355" i="3"/>
  <c r="Z355" i="3" s="1"/>
  <c r="O355" i="3"/>
  <c r="P355" i="3"/>
  <c r="Q355" i="3"/>
  <c r="R355" i="3"/>
  <c r="S355" i="3"/>
  <c r="T355" i="3"/>
  <c r="M356" i="3"/>
  <c r="N356" i="3"/>
  <c r="Z356" i="3" s="1"/>
  <c r="O356" i="3"/>
  <c r="P356" i="3"/>
  <c r="Q356" i="3"/>
  <c r="R356" i="3"/>
  <c r="S356" i="3"/>
  <c r="T356" i="3"/>
  <c r="M357" i="3"/>
  <c r="N357" i="3"/>
  <c r="Z357" i="3" s="1"/>
  <c r="O357" i="3"/>
  <c r="P357" i="3"/>
  <c r="Q357" i="3"/>
  <c r="R357" i="3"/>
  <c r="S357" i="3"/>
  <c r="T357" i="3"/>
  <c r="M358" i="3"/>
  <c r="N358" i="3"/>
  <c r="Z358" i="3" s="1"/>
  <c r="O358" i="3"/>
  <c r="P358" i="3"/>
  <c r="Q358" i="3"/>
  <c r="R358" i="3"/>
  <c r="S358" i="3"/>
  <c r="T358" i="3"/>
  <c r="M359" i="3"/>
  <c r="N359" i="3"/>
  <c r="Z359" i="3" s="1"/>
  <c r="O359" i="3"/>
  <c r="P359" i="3"/>
  <c r="Q359" i="3"/>
  <c r="R359" i="3"/>
  <c r="S359" i="3"/>
  <c r="T359" i="3"/>
  <c r="M360" i="3"/>
  <c r="N360" i="3"/>
  <c r="Z360" i="3" s="1"/>
  <c r="O360" i="3"/>
  <c r="P360" i="3"/>
  <c r="Q360" i="3"/>
  <c r="R360" i="3"/>
  <c r="S360" i="3"/>
  <c r="T360" i="3"/>
  <c r="M361" i="3"/>
  <c r="N361" i="3"/>
  <c r="Z361" i="3" s="1"/>
  <c r="O361" i="3"/>
  <c r="P361" i="3"/>
  <c r="Q361" i="3"/>
  <c r="R361" i="3"/>
  <c r="S361" i="3"/>
  <c r="T361" i="3"/>
  <c r="M362" i="3"/>
  <c r="N362" i="3"/>
  <c r="Z362" i="3" s="1"/>
  <c r="O362" i="3"/>
  <c r="P362" i="3"/>
  <c r="Q362" i="3"/>
  <c r="R362" i="3"/>
  <c r="S362" i="3"/>
  <c r="T362" i="3"/>
  <c r="M363" i="3"/>
  <c r="N363" i="3"/>
  <c r="Z363" i="3" s="1"/>
  <c r="O363" i="3"/>
  <c r="P363" i="3"/>
  <c r="Q363" i="3"/>
  <c r="R363" i="3"/>
  <c r="S363" i="3"/>
  <c r="T363" i="3"/>
  <c r="M364" i="3"/>
  <c r="N364" i="3"/>
  <c r="Z364" i="3" s="1"/>
  <c r="O364" i="3"/>
  <c r="P364" i="3"/>
  <c r="Q364" i="3"/>
  <c r="R364" i="3"/>
  <c r="S364" i="3"/>
  <c r="T364" i="3"/>
  <c r="M365" i="3"/>
  <c r="N365" i="3"/>
  <c r="Z365" i="3" s="1"/>
  <c r="O365" i="3"/>
  <c r="P365" i="3"/>
  <c r="Q365" i="3"/>
  <c r="R365" i="3"/>
  <c r="S365" i="3"/>
  <c r="T365" i="3"/>
  <c r="M366" i="3"/>
  <c r="N366" i="3"/>
  <c r="Z366" i="3" s="1"/>
  <c r="O366" i="3"/>
  <c r="P366" i="3"/>
  <c r="Q366" i="3"/>
  <c r="R366" i="3"/>
  <c r="S366" i="3"/>
  <c r="T366" i="3"/>
  <c r="M367" i="3"/>
  <c r="N367" i="3"/>
  <c r="Z367" i="3" s="1"/>
  <c r="O367" i="3"/>
  <c r="P367" i="3"/>
  <c r="Q367" i="3"/>
  <c r="R367" i="3"/>
  <c r="S367" i="3"/>
  <c r="T367" i="3"/>
  <c r="M368" i="3"/>
  <c r="N368" i="3"/>
  <c r="Z368" i="3" s="1"/>
  <c r="O368" i="3"/>
  <c r="P368" i="3"/>
  <c r="Q368" i="3"/>
  <c r="R368" i="3"/>
  <c r="S368" i="3"/>
  <c r="T368" i="3"/>
  <c r="M369" i="3"/>
  <c r="N369" i="3"/>
  <c r="Z369" i="3" s="1"/>
  <c r="O369" i="3"/>
  <c r="P369" i="3"/>
  <c r="Q369" i="3"/>
  <c r="R369" i="3"/>
  <c r="S369" i="3"/>
  <c r="T369" i="3"/>
  <c r="M370" i="3"/>
  <c r="N370" i="3"/>
  <c r="Z370" i="3" s="1"/>
  <c r="O370" i="3"/>
  <c r="P370" i="3"/>
  <c r="Q370" i="3"/>
  <c r="R370" i="3"/>
  <c r="S370" i="3"/>
  <c r="T370" i="3"/>
  <c r="M371" i="3"/>
  <c r="N371" i="3"/>
  <c r="Z371" i="3" s="1"/>
  <c r="O371" i="3"/>
  <c r="P371" i="3"/>
  <c r="Q371" i="3"/>
  <c r="R371" i="3"/>
  <c r="S371" i="3"/>
  <c r="T371" i="3"/>
  <c r="M372" i="3"/>
  <c r="N372" i="3"/>
  <c r="Z372" i="3" s="1"/>
  <c r="O372" i="3"/>
  <c r="P372" i="3"/>
  <c r="Q372" i="3"/>
  <c r="R372" i="3"/>
  <c r="S372" i="3"/>
  <c r="T372" i="3"/>
  <c r="M373" i="3"/>
  <c r="N373" i="3"/>
  <c r="Z373" i="3" s="1"/>
  <c r="O373" i="3"/>
  <c r="P373" i="3"/>
  <c r="Q373" i="3"/>
  <c r="R373" i="3"/>
  <c r="S373" i="3"/>
  <c r="T373" i="3"/>
  <c r="M374" i="3"/>
  <c r="N374" i="3"/>
  <c r="Z374" i="3" s="1"/>
  <c r="O374" i="3"/>
  <c r="P374" i="3"/>
  <c r="Q374" i="3"/>
  <c r="R374" i="3"/>
  <c r="S374" i="3"/>
  <c r="T374" i="3"/>
  <c r="M375" i="3"/>
  <c r="N375" i="3"/>
  <c r="Z375" i="3" s="1"/>
  <c r="O375" i="3"/>
  <c r="P375" i="3"/>
  <c r="Q375" i="3"/>
  <c r="R375" i="3"/>
  <c r="S375" i="3"/>
  <c r="T375" i="3"/>
  <c r="M376" i="3"/>
  <c r="N376" i="3"/>
  <c r="Z376" i="3" s="1"/>
  <c r="O376" i="3"/>
  <c r="P376" i="3"/>
  <c r="Q376" i="3"/>
  <c r="R376" i="3"/>
  <c r="S376" i="3"/>
  <c r="T376" i="3"/>
  <c r="M377" i="3"/>
  <c r="N377" i="3"/>
  <c r="Z377" i="3" s="1"/>
  <c r="O377" i="3"/>
  <c r="P377" i="3"/>
  <c r="Q377" i="3"/>
  <c r="R377" i="3"/>
  <c r="S377" i="3"/>
  <c r="T377" i="3"/>
  <c r="M378" i="3"/>
  <c r="N378" i="3"/>
  <c r="Z378" i="3" s="1"/>
  <c r="O378" i="3"/>
  <c r="P378" i="3"/>
  <c r="Q378" i="3"/>
  <c r="R378" i="3"/>
  <c r="S378" i="3"/>
  <c r="T378" i="3"/>
  <c r="M379" i="3"/>
  <c r="N379" i="3"/>
  <c r="Z379" i="3" s="1"/>
  <c r="O379" i="3"/>
  <c r="P379" i="3"/>
  <c r="Q379" i="3"/>
  <c r="R379" i="3"/>
  <c r="S379" i="3"/>
  <c r="T379" i="3"/>
  <c r="M380" i="3"/>
  <c r="N380" i="3"/>
  <c r="Z380" i="3" s="1"/>
  <c r="O380" i="3"/>
  <c r="P380" i="3"/>
  <c r="Q380" i="3"/>
  <c r="R380" i="3"/>
  <c r="S380" i="3"/>
  <c r="T380" i="3"/>
  <c r="M381" i="3"/>
  <c r="N381" i="3"/>
  <c r="Z381" i="3" s="1"/>
  <c r="O381" i="3"/>
  <c r="P381" i="3"/>
  <c r="Q381" i="3"/>
  <c r="R381" i="3"/>
  <c r="S381" i="3"/>
  <c r="T381" i="3"/>
  <c r="M382" i="3"/>
  <c r="N382" i="3"/>
  <c r="Z382" i="3" s="1"/>
  <c r="O382" i="3"/>
  <c r="P382" i="3"/>
  <c r="Q382" i="3"/>
  <c r="R382" i="3"/>
  <c r="S382" i="3"/>
  <c r="T382" i="3"/>
  <c r="M383" i="3"/>
  <c r="N383" i="3"/>
  <c r="Z383" i="3" s="1"/>
  <c r="O383" i="3"/>
  <c r="P383" i="3"/>
  <c r="Q383" i="3"/>
  <c r="R383" i="3"/>
  <c r="S383" i="3"/>
  <c r="T383" i="3"/>
  <c r="M384" i="3"/>
  <c r="N384" i="3"/>
  <c r="Z384" i="3" s="1"/>
  <c r="O384" i="3"/>
  <c r="P384" i="3"/>
  <c r="Q384" i="3"/>
  <c r="R384" i="3"/>
  <c r="S384" i="3"/>
  <c r="T384" i="3"/>
  <c r="M385" i="3"/>
  <c r="N385" i="3"/>
  <c r="Z385" i="3" s="1"/>
  <c r="O385" i="3"/>
  <c r="P385" i="3"/>
  <c r="Q385" i="3"/>
  <c r="R385" i="3"/>
  <c r="S385" i="3"/>
  <c r="T385" i="3"/>
  <c r="M386" i="3"/>
  <c r="N386" i="3"/>
  <c r="Z386" i="3" s="1"/>
  <c r="O386" i="3"/>
  <c r="P386" i="3"/>
  <c r="Q386" i="3"/>
  <c r="R386" i="3"/>
  <c r="S386" i="3"/>
  <c r="T386" i="3"/>
  <c r="M387" i="3"/>
  <c r="N387" i="3"/>
  <c r="Z387" i="3" s="1"/>
  <c r="O387" i="3"/>
  <c r="P387" i="3"/>
  <c r="Q387" i="3"/>
  <c r="R387" i="3"/>
  <c r="S387" i="3"/>
  <c r="T387" i="3"/>
  <c r="M388" i="3"/>
  <c r="N388" i="3"/>
  <c r="Z388" i="3" s="1"/>
  <c r="O388" i="3"/>
  <c r="P388" i="3"/>
  <c r="Q388" i="3"/>
  <c r="R388" i="3"/>
  <c r="S388" i="3"/>
  <c r="T388" i="3"/>
  <c r="M389" i="3"/>
  <c r="N389" i="3"/>
  <c r="Z389" i="3" s="1"/>
  <c r="O389" i="3"/>
  <c r="P389" i="3"/>
  <c r="Q389" i="3"/>
  <c r="R389" i="3"/>
  <c r="S389" i="3"/>
  <c r="T389" i="3"/>
  <c r="M390" i="3"/>
  <c r="N390" i="3"/>
  <c r="Z390" i="3" s="1"/>
  <c r="O390" i="3"/>
  <c r="P390" i="3"/>
  <c r="Q390" i="3"/>
  <c r="R390" i="3"/>
  <c r="S390" i="3"/>
  <c r="T390" i="3"/>
  <c r="M391" i="3"/>
  <c r="N391" i="3"/>
  <c r="Z391" i="3" s="1"/>
  <c r="O391" i="3"/>
  <c r="P391" i="3"/>
  <c r="Q391" i="3"/>
  <c r="R391" i="3"/>
  <c r="S391" i="3"/>
  <c r="T391" i="3"/>
  <c r="M392" i="3"/>
  <c r="N392" i="3"/>
  <c r="Z392" i="3" s="1"/>
  <c r="O392" i="3"/>
  <c r="P392" i="3"/>
  <c r="Q392" i="3"/>
  <c r="R392" i="3"/>
  <c r="S392" i="3"/>
  <c r="T392" i="3"/>
  <c r="M393" i="3"/>
  <c r="N393" i="3"/>
  <c r="Z393" i="3" s="1"/>
  <c r="O393" i="3"/>
  <c r="P393" i="3"/>
  <c r="Q393" i="3"/>
  <c r="R393" i="3"/>
  <c r="S393" i="3"/>
  <c r="T393" i="3"/>
  <c r="M394" i="3"/>
  <c r="N394" i="3"/>
  <c r="Z394" i="3" s="1"/>
  <c r="O394" i="3"/>
  <c r="P394" i="3"/>
  <c r="Q394" i="3"/>
  <c r="R394" i="3"/>
  <c r="S394" i="3"/>
  <c r="T394" i="3"/>
  <c r="M395" i="3"/>
  <c r="N395" i="3"/>
  <c r="Z395" i="3" s="1"/>
  <c r="O395" i="3"/>
  <c r="P395" i="3"/>
  <c r="Q395" i="3"/>
  <c r="R395" i="3"/>
  <c r="S395" i="3"/>
  <c r="T395" i="3"/>
  <c r="M396" i="3"/>
  <c r="N396" i="3"/>
  <c r="Z396" i="3" s="1"/>
  <c r="O396" i="3"/>
  <c r="P396" i="3"/>
  <c r="Q396" i="3"/>
  <c r="R396" i="3"/>
  <c r="S396" i="3"/>
  <c r="T396" i="3"/>
  <c r="M397" i="3"/>
  <c r="N397" i="3"/>
  <c r="Z397" i="3" s="1"/>
  <c r="O397" i="3"/>
  <c r="P397" i="3"/>
  <c r="Q397" i="3"/>
  <c r="R397" i="3"/>
  <c r="S397" i="3"/>
  <c r="T397" i="3"/>
  <c r="M398" i="3"/>
  <c r="N398" i="3"/>
  <c r="Z398" i="3" s="1"/>
  <c r="O398" i="3"/>
  <c r="P398" i="3"/>
  <c r="Q398" i="3"/>
  <c r="R398" i="3"/>
  <c r="S398" i="3"/>
  <c r="T398" i="3"/>
  <c r="M399" i="3"/>
  <c r="N399" i="3"/>
  <c r="Z399" i="3" s="1"/>
  <c r="O399" i="3"/>
  <c r="P399" i="3"/>
  <c r="Q399" i="3"/>
  <c r="R399" i="3"/>
  <c r="S399" i="3"/>
  <c r="T399" i="3"/>
  <c r="M400" i="3"/>
  <c r="N400" i="3"/>
  <c r="Z400" i="3" s="1"/>
  <c r="O400" i="3"/>
  <c r="P400" i="3"/>
  <c r="Q400" i="3"/>
  <c r="R400" i="3"/>
  <c r="S400" i="3"/>
  <c r="T400" i="3"/>
  <c r="M401" i="3"/>
  <c r="N401" i="3"/>
  <c r="Z401" i="3" s="1"/>
  <c r="O401" i="3"/>
  <c r="P401" i="3"/>
  <c r="Q401" i="3"/>
  <c r="R401" i="3"/>
  <c r="S401" i="3"/>
  <c r="T401" i="3"/>
  <c r="M402" i="3"/>
  <c r="N402" i="3"/>
  <c r="Z402" i="3" s="1"/>
  <c r="O402" i="3"/>
  <c r="P402" i="3"/>
  <c r="Q402" i="3"/>
  <c r="R402" i="3"/>
  <c r="S402" i="3"/>
  <c r="T402" i="3"/>
  <c r="M403" i="3"/>
  <c r="N403" i="3"/>
  <c r="Z403" i="3" s="1"/>
  <c r="O403" i="3"/>
  <c r="P403" i="3"/>
  <c r="Q403" i="3"/>
  <c r="R403" i="3"/>
  <c r="S403" i="3"/>
  <c r="T403" i="3"/>
  <c r="M404" i="3"/>
  <c r="N404" i="3"/>
  <c r="Z404" i="3" s="1"/>
  <c r="O404" i="3"/>
  <c r="P404" i="3"/>
  <c r="Q404" i="3"/>
  <c r="R404" i="3"/>
  <c r="S404" i="3"/>
  <c r="T404" i="3"/>
  <c r="M405" i="3"/>
  <c r="N405" i="3"/>
  <c r="Z405" i="3" s="1"/>
  <c r="O405" i="3"/>
  <c r="P405" i="3"/>
  <c r="Q405" i="3"/>
  <c r="R405" i="3"/>
  <c r="S405" i="3"/>
  <c r="T405" i="3"/>
  <c r="M406" i="3"/>
  <c r="N406" i="3"/>
  <c r="Z406" i="3" s="1"/>
  <c r="O406" i="3"/>
  <c r="P406" i="3"/>
  <c r="Q406" i="3"/>
  <c r="R406" i="3"/>
  <c r="S406" i="3"/>
  <c r="T406" i="3"/>
  <c r="M407" i="3"/>
  <c r="N407" i="3"/>
  <c r="Z407" i="3" s="1"/>
  <c r="O407" i="3"/>
  <c r="P407" i="3"/>
  <c r="Q407" i="3"/>
  <c r="R407" i="3"/>
  <c r="S407" i="3"/>
  <c r="T407" i="3"/>
  <c r="M408" i="3"/>
  <c r="N408" i="3"/>
  <c r="Z408" i="3" s="1"/>
  <c r="O408" i="3"/>
  <c r="P408" i="3"/>
  <c r="Q408" i="3"/>
  <c r="R408" i="3"/>
  <c r="S408" i="3"/>
  <c r="T408" i="3"/>
  <c r="M409" i="3"/>
  <c r="N409" i="3"/>
  <c r="Z409" i="3" s="1"/>
  <c r="O409" i="3"/>
  <c r="P409" i="3"/>
  <c r="Q409" i="3"/>
  <c r="R409" i="3"/>
  <c r="S409" i="3"/>
  <c r="T409" i="3"/>
  <c r="M410" i="3"/>
  <c r="N410" i="3"/>
  <c r="Z410" i="3" s="1"/>
  <c r="O410" i="3"/>
  <c r="P410" i="3"/>
  <c r="Q410" i="3"/>
  <c r="R410" i="3"/>
  <c r="S410" i="3"/>
  <c r="T410" i="3"/>
  <c r="M411" i="3"/>
  <c r="N411" i="3"/>
  <c r="Z411" i="3" s="1"/>
  <c r="O411" i="3"/>
  <c r="P411" i="3"/>
  <c r="Q411" i="3"/>
  <c r="R411" i="3"/>
  <c r="S411" i="3"/>
  <c r="T411" i="3"/>
  <c r="M412" i="3"/>
  <c r="N412" i="3"/>
  <c r="Z412" i="3" s="1"/>
  <c r="O412" i="3"/>
  <c r="P412" i="3"/>
  <c r="Q412" i="3"/>
  <c r="R412" i="3"/>
  <c r="S412" i="3"/>
  <c r="T412" i="3"/>
  <c r="M413" i="3"/>
  <c r="N413" i="3"/>
  <c r="Z413" i="3" s="1"/>
  <c r="O413" i="3"/>
  <c r="P413" i="3"/>
  <c r="Q413" i="3"/>
  <c r="R413" i="3"/>
  <c r="S413" i="3"/>
  <c r="T413" i="3"/>
  <c r="M414" i="3"/>
  <c r="N414" i="3"/>
  <c r="Z414" i="3" s="1"/>
  <c r="O414" i="3"/>
  <c r="P414" i="3"/>
  <c r="Q414" i="3"/>
  <c r="R414" i="3"/>
  <c r="S414" i="3"/>
  <c r="T414" i="3"/>
  <c r="M415" i="3"/>
  <c r="N415" i="3"/>
  <c r="Z415" i="3" s="1"/>
  <c r="O415" i="3"/>
  <c r="P415" i="3"/>
  <c r="Q415" i="3"/>
  <c r="R415" i="3"/>
  <c r="S415" i="3"/>
  <c r="T415" i="3"/>
  <c r="M416" i="3"/>
  <c r="N416" i="3"/>
  <c r="Z416" i="3" s="1"/>
  <c r="O416" i="3"/>
  <c r="P416" i="3"/>
  <c r="Q416" i="3"/>
  <c r="R416" i="3"/>
  <c r="S416" i="3"/>
  <c r="T416" i="3"/>
  <c r="M417" i="3"/>
  <c r="N417" i="3"/>
  <c r="Z417" i="3" s="1"/>
  <c r="O417" i="3"/>
  <c r="P417" i="3"/>
  <c r="Q417" i="3"/>
  <c r="R417" i="3"/>
  <c r="S417" i="3"/>
  <c r="T417" i="3"/>
  <c r="M418" i="3"/>
  <c r="N418" i="3"/>
  <c r="Z418" i="3" s="1"/>
  <c r="O418" i="3"/>
  <c r="P418" i="3"/>
  <c r="Q418" i="3"/>
  <c r="R418" i="3"/>
  <c r="S418" i="3"/>
  <c r="T418" i="3"/>
  <c r="M419" i="3"/>
  <c r="N419" i="3"/>
  <c r="Z419" i="3" s="1"/>
  <c r="O419" i="3"/>
  <c r="P419" i="3"/>
  <c r="Q419" i="3"/>
  <c r="R419" i="3"/>
  <c r="S419" i="3"/>
  <c r="T419" i="3"/>
  <c r="M420" i="3"/>
  <c r="N420" i="3"/>
  <c r="Z420" i="3" s="1"/>
  <c r="O420" i="3"/>
  <c r="P420" i="3"/>
  <c r="Q420" i="3"/>
  <c r="R420" i="3"/>
  <c r="S420" i="3"/>
  <c r="T420" i="3"/>
  <c r="M421" i="3"/>
  <c r="N421" i="3"/>
  <c r="Z421" i="3" s="1"/>
  <c r="O421" i="3"/>
  <c r="P421" i="3"/>
  <c r="Q421" i="3"/>
  <c r="R421" i="3"/>
  <c r="S421" i="3"/>
  <c r="T421" i="3"/>
  <c r="M422" i="3"/>
  <c r="N422" i="3"/>
  <c r="Z422" i="3" s="1"/>
  <c r="O422" i="3"/>
  <c r="P422" i="3"/>
  <c r="Q422" i="3"/>
  <c r="R422" i="3"/>
  <c r="S422" i="3"/>
  <c r="T422" i="3"/>
  <c r="M423" i="3"/>
  <c r="N423" i="3"/>
  <c r="Z423" i="3" s="1"/>
  <c r="O423" i="3"/>
  <c r="P423" i="3"/>
  <c r="Q423" i="3"/>
  <c r="R423" i="3"/>
  <c r="S423" i="3"/>
  <c r="T423" i="3"/>
  <c r="M424" i="3"/>
  <c r="N424" i="3"/>
  <c r="Z424" i="3" s="1"/>
  <c r="O424" i="3"/>
  <c r="P424" i="3"/>
  <c r="Q424" i="3"/>
  <c r="R424" i="3"/>
  <c r="S424" i="3"/>
  <c r="T424" i="3"/>
  <c r="M425" i="3"/>
  <c r="N425" i="3"/>
  <c r="Z425" i="3" s="1"/>
  <c r="O425" i="3"/>
  <c r="P425" i="3"/>
  <c r="Q425" i="3"/>
  <c r="R425" i="3"/>
  <c r="S425" i="3"/>
  <c r="T425" i="3"/>
  <c r="M426" i="3"/>
  <c r="N426" i="3"/>
  <c r="Z426" i="3" s="1"/>
  <c r="O426" i="3"/>
  <c r="P426" i="3"/>
  <c r="Q426" i="3"/>
  <c r="R426" i="3"/>
  <c r="S426" i="3"/>
  <c r="T426" i="3"/>
  <c r="M427" i="3"/>
  <c r="N427" i="3"/>
  <c r="Z427" i="3" s="1"/>
  <c r="O427" i="3"/>
  <c r="P427" i="3"/>
  <c r="Q427" i="3"/>
  <c r="R427" i="3"/>
  <c r="S427" i="3"/>
  <c r="T427" i="3"/>
  <c r="M428" i="3"/>
  <c r="N428" i="3"/>
  <c r="Z428" i="3" s="1"/>
  <c r="O428" i="3"/>
  <c r="P428" i="3"/>
  <c r="Q428" i="3"/>
  <c r="R428" i="3"/>
  <c r="S428" i="3"/>
  <c r="T428" i="3"/>
  <c r="M429" i="3"/>
  <c r="N429" i="3"/>
  <c r="Z429" i="3" s="1"/>
  <c r="O429" i="3"/>
  <c r="P429" i="3"/>
  <c r="Q429" i="3"/>
  <c r="R429" i="3"/>
  <c r="S429" i="3"/>
  <c r="T429" i="3"/>
  <c r="M430" i="3"/>
  <c r="N430" i="3"/>
  <c r="Z430" i="3" s="1"/>
  <c r="O430" i="3"/>
  <c r="P430" i="3"/>
  <c r="Q430" i="3"/>
  <c r="R430" i="3"/>
  <c r="S430" i="3"/>
  <c r="T430" i="3"/>
  <c r="M431" i="3"/>
  <c r="N431" i="3"/>
  <c r="Z431" i="3" s="1"/>
  <c r="O431" i="3"/>
  <c r="P431" i="3"/>
  <c r="Q431" i="3"/>
  <c r="R431" i="3"/>
  <c r="S431" i="3"/>
  <c r="T431" i="3"/>
  <c r="M432" i="3"/>
  <c r="N432" i="3"/>
  <c r="Z432" i="3" s="1"/>
  <c r="O432" i="3"/>
  <c r="P432" i="3"/>
  <c r="Q432" i="3"/>
  <c r="R432" i="3"/>
  <c r="S432" i="3"/>
  <c r="T432" i="3"/>
  <c r="M433" i="3"/>
  <c r="N433" i="3"/>
  <c r="Z433" i="3" s="1"/>
  <c r="O433" i="3"/>
  <c r="P433" i="3"/>
  <c r="Q433" i="3"/>
  <c r="R433" i="3"/>
  <c r="S433" i="3"/>
  <c r="T433" i="3"/>
  <c r="M434" i="3"/>
  <c r="N434" i="3"/>
  <c r="Z434" i="3" s="1"/>
  <c r="O434" i="3"/>
  <c r="P434" i="3"/>
  <c r="Q434" i="3"/>
  <c r="R434" i="3"/>
  <c r="S434" i="3"/>
  <c r="T434" i="3"/>
  <c r="M435" i="3"/>
  <c r="N435" i="3"/>
  <c r="Z435" i="3" s="1"/>
  <c r="O435" i="3"/>
  <c r="P435" i="3"/>
  <c r="Q435" i="3"/>
  <c r="R435" i="3"/>
  <c r="S435" i="3"/>
  <c r="T435" i="3"/>
  <c r="M436" i="3"/>
  <c r="N436" i="3"/>
  <c r="Z436" i="3" s="1"/>
  <c r="O436" i="3"/>
  <c r="P436" i="3"/>
  <c r="Q436" i="3"/>
  <c r="R436" i="3"/>
  <c r="S436" i="3"/>
  <c r="T436" i="3"/>
  <c r="M437" i="3"/>
  <c r="N437" i="3"/>
  <c r="Z437" i="3" s="1"/>
  <c r="O437" i="3"/>
  <c r="P437" i="3"/>
  <c r="Q437" i="3"/>
  <c r="R437" i="3"/>
  <c r="S437" i="3"/>
  <c r="T437" i="3"/>
  <c r="M438" i="3"/>
  <c r="N438" i="3"/>
  <c r="Z438" i="3" s="1"/>
  <c r="O438" i="3"/>
  <c r="P438" i="3"/>
  <c r="Q438" i="3"/>
  <c r="R438" i="3"/>
  <c r="S438" i="3"/>
  <c r="T438" i="3"/>
  <c r="M439" i="3"/>
  <c r="N439" i="3"/>
  <c r="Z439" i="3" s="1"/>
  <c r="O439" i="3"/>
  <c r="P439" i="3"/>
  <c r="Q439" i="3"/>
  <c r="R439" i="3"/>
  <c r="S439" i="3"/>
  <c r="T439" i="3"/>
  <c r="M440" i="3"/>
  <c r="N440" i="3"/>
  <c r="Z440" i="3" s="1"/>
  <c r="O440" i="3"/>
  <c r="P440" i="3"/>
  <c r="Q440" i="3"/>
  <c r="R440" i="3"/>
  <c r="S440" i="3"/>
  <c r="T440" i="3"/>
  <c r="M441" i="3"/>
  <c r="N441" i="3"/>
  <c r="Z441" i="3" s="1"/>
  <c r="O441" i="3"/>
  <c r="P441" i="3"/>
  <c r="Q441" i="3"/>
  <c r="R441" i="3"/>
  <c r="S441" i="3"/>
  <c r="T441" i="3"/>
  <c r="M442" i="3"/>
  <c r="N442" i="3"/>
  <c r="Z442" i="3" s="1"/>
  <c r="O442" i="3"/>
  <c r="P442" i="3"/>
  <c r="Q442" i="3"/>
  <c r="R442" i="3"/>
  <c r="S442" i="3"/>
  <c r="T442" i="3"/>
  <c r="M443" i="3"/>
  <c r="N443" i="3"/>
  <c r="Z443" i="3" s="1"/>
  <c r="O443" i="3"/>
  <c r="P443" i="3"/>
  <c r="Q443" i="3"/>
  <c r="R443" i="3"/>
  <c r="S443" i="3"/>
  <c r="T443" i="3"/>
  <c r="M444" i="3"/>
  <c r="N444" i="3"/>
  <c r="Z444" i="3" s="1"/>
  <c r="O444" i="3"/>
  <c r="P444" i="3"/>
  <c r="Q444" i="3"/>
  <c r="R444" i="3"/>
  <c r="S444" i="3"/>
  <c r="T444" i="3"/>
  <c r="M445" i="3"/>
  <c r="N445" i="3"/>
  <c r="Z445" i="3" s="1"/>
  <c r="O445" i="3"/>
  <c r="P445" i="3"/>
  <c r="Q445" i="3"/>
  <c r="R445" i="3"/>
  <c r="S445" i="3"/>
  <c r="T445" i="3"/>
  <c r="M446" i="3"/>
  <c r="N446" i="3"/>
  <c r="Z446" i="3" s="1"/>
  <c r="O446" i="3"/>
  <c r="P446" i="3"/>
  <c r="Q446" i="3"/>
  <c r="R446" i="3"/>
  <c r="S446" i="3"/>
  <c r="T446" i="3"/>
  <c r="M447" i="3"/>
  <c r="N447" i="3"/>
  <c r="Z447" i="3" s="1"/>
  <c r="O447" i="3"/>
  <c r="P447" i="3"/>
  <c r="Q447" i="3"/>
  <c r="R447" i="3"/>
  <c r="S447" i="3"/>
  <c r="T447" i="3"/>
  <c r="M448" i="3"/>
  <c r="N448" i="3"/>
  <c r="Z448" i="3" s="1"/>
  <c r="O448" i="3"/>
  <c r="P448" i="3"/>
  <c r="Q448" i="3"/>
  <c r="R448" i="3"/>
  <c r="S448" i="3"/>
  <c r="T448" i="3"/>
  <c r="M449" i="3"/>
  <c r="N449" i="3"/>
  <c r="Z449" i="3" s="1"/>
  <c r="O449" i="3"/>
  <c r="P449" i="3"/>
  <c r="Q449" i="3"/>
  <c r="R449" i="3"/>
  <c r="S449" i="3"/>
  <c r="T449" i="3"/>
  <c r="M450" i="3"/>
  <c r="N450" i="3"/>
  <c r="Z450" i="3" s="1"/>
  <c r="O450" i="3"/>
  <c r="P450" i="3"/>
  <c r="Q450" i="3"/>
  <c r="R450" i="3"/>
  <c r="S450" i="3"/>
  <c r="T450" i="3"/>
  <c r="M451" i="3"/>
  <c r="N451" i="3"/>
  <c r="Z451" i="3" s="1"/>
  <c r="O451" i="3"/>
  <c r="P451" i="3"/>
  <c r="Q451" i="3"/>
  <c r="R451" i="3"/>
  <c r="S451" i="3"/>
  <c r="T451" i="3"/>
  <c r="M452" i="3"/>
  <c r="N452" i="3"/>
  <c r="Z452" i="3" s="1"/>
  <c r="O452" i="3"/>
  <c r="P452" i="3"/>
  <c r="Q452" i="3"/>
  <c r="R452" i="3"/>
  <c r="S452" i="3"/>
  <c r="T452" i="3"/>
  <c r="M453" i="3"/>
  <c r="N453" i="3"/>
  <c r="Z453" i="3" s="1"/>
  <c r="O453" i="3"/>
  <c r="P453" i="3"/>
  <c r="Q453" i="3"/>
  <c r="R453" i="3"/>
  <c r="S453" i="3"/>
  <c r="T453" i="3"/>
  <c r="M454" i="3"/>
  <c r="N454" i="3"/>
  <c r="Z454" i="3" s="1"/>
  <c r="O454" i="3"/>
  <c r="P454" i="3"/>
  <c r="Q454" i="3"/>
  <c r="R454" i="3"/>
  <c r="S454" i="3"/>
  <c r="T454" i="3"/>
  <c r="M455" i="3"/>
  <c r="N455" i="3"/>
  <c r="Z455" i="3" s="1"/>
  <c r="O455" i="3"/>
  <c r="P455" i="3"/>
  <c r="Q455" i="3"/>
  <c r="R455" i="3"/>
  <c r="S455" i="3"/>
  <c r="T455" i="3"/>
  <c r="M456" i="3"/>
  <c r="N456" i="3"/>
  <c r="Z456" i="3" s="1"/>
  <c r="O456" i="3"/>
  <c r="P456" i="3"/>
  <c r="Q456" i="3"/>
  <c r="R456" i="3"/>
  <c r="S456" i="3"/>
  <c r="T456" i="3"/>
  <c r="M457" i="3"/>
  <c r="N457" i="3"/>
  <c r="Z457" i="3" s="1"/>
  <c r="O457" i="3"/>
  <c r="P457" i="3"/>
  <c r="Q457" i="3"/>
  <c r="R457" i="3"/>
  <c r="S457" i="3"/>
  <c r="T457" i="3"/>
  <c r="M458" i="3"/>
  <c r="N458" i="3"/>
  <c r="Z458" i="3" s="1"/>
  <c r="O458" i="3"/>
  <c r="P458" i="3"/>
  <c r="Q458" i="3"/>
  <c r="R458" i="3"/>
  <c r="S458" i="3"/>
  <c r="T458" i="3"/>
  <c r="M459" i="3"/>
  <c r="N459" i="3"/>
  <c r="Z459" i="3" s="1"/>
  <c r="O459" i="3"/>
  <c r="P459" i="3"/>
  <c r="Q459" i="3"/>
  <c r="R459" i="3"/>
  <c r="S459" i="3"/>
  <c r="T459" i="3"/>
  <c r="M460" i="3"/>
  <c r="N460" i="3"/>
  <c r="Z460" i="3" s="1"/>
  <c r="O460" i="3"/>
  <c r="P460" i="3"/>
  <c r="Q460" i="3"/>
  <c r="R460" i="3"/>
  <c r="S460" i="3"/>
  <c r="T460" i="3"/>
  <c r="M461" i="3"/>
  <c r="N461" i="3"/>
  <c r="Z461" i="3" s="1"/>
  <c r="O461" i="3"/>
  <c r="P461" i="3"/>
  <c r="Q461" i="3"/>
  <c r="R461" i="3"/>
  <c r="S461" i="3"/>
  <c r="T461" i="3"/>
  <c r="M462" i="3"/>
  <c r="N462" i="3"/>
  <c r="Z462" i="3" s="1"/>
  <c r="O462" i="3"/>
  <c r="P462" i="3"/>
  <c r="Q462" i="3"/>
  <c r="R462" i="3"/>
  <c r="S462" i="3"/>
  <c r="T462" i="3"/>
  <c r="M463" i="3"/>
  <c r="N463" i="3"/>
  <c r="Z463" i="3" s="1"/>
  <c r="O463" i="3"/>
  <c r="P463" i="3"/>
  <c r="Q463" i="3"/>
  <c r="R463" i="3"/>
  <c r="S463" i="3"/>
  <c r="T463" i="3"/>
  <c r="M464" i="3"/>
  <c r="N464" i="3"/>
  <c r="Z464" i="3" s="1"/>
  <c r="O464" i="3"/>
  <c r="P464" i="3"/>
  <c r="Q464" i="3"/>
  <c r="R464" i="3"/>
  <c r="S464" i="3"/>
  <c r="T464" i="3"/>
  <c r="M465" i="3"/>
  <c r="N465" i="3"/>
  <c r="Z465" i="3" s="1"/>
  <c r="O465" i="3"/>
  <c r="P465" i="3"/>
  <c r="Q465" i="3"/>
  <c r="R465" i="3"/>
  <c r="S465" i="3"/>
  <c r="T465" i="3"/>
  <c r="M466" i="3"/>
  <c r="N466" i="3"/>
  <c r="Z466" i="3" s="1"/>
  <c r="O466" i="3"/>
  <c r="P466" i="3"/>
  <c r="Q466" i="3"/>
  <c r="R466" i="3"/>
  <c r="S466" i="3"/>
  <c r="T466" i="3"/>
  <c r="M467" i="3"/>
  <c r="N467" i="3"/>
  <c r="Z467" i="3" s="1"/>
  <c r="O467" i="3"/>
  <c r="P467" i="3"/>
  <c r="Q467" i="3"/>
  <c r="R467" i="3"/>
  <c r="S467" i="3"/>
  <c r="T467" i="3"/>
  <c r="M468" i="3"/>
  <c r="N468" i="3"/>
  <c r="Z468" i="3" s="1"/>
  <c r="O468" i="3"/>
  <c r="P468" i="3"/>
  <c r="Q468" i="3"/>
  <c r="R468" i="3"/>
  <c r="S468" i="3"/>
  <c r="T468" i="3"/>
  <c r="M469" i="3"/>
  <c r="N469" i="3"/>
  <c r="Z469" i="3" s="1"/>
  <c r="O469" i="3"/>
  <c r="P469" i="3"/>
  <c r="Q469" i="3"/>
  <c r="R469" i="3"/>
  <c r="S469" i="3"/>
  <c r="T469" i="3"/>
  <c r="M470" i="3"/>
  <c r="N470" i="3"/>
  <c r="Z470" i="3" s="1"/>
  <c r="O470" i="3"/>
  <c r="P470" i="3"/>
  <c r="Q470" i="3"/>
  <c r="R470" i="3"/>
  <c r="S470" i="3"/>
  <c r="T470" i="3"/>
  <c r="M471" i="3"/>
  <c r="N471" i="3"/>
  <c r="Z471" i="3" s="1"/>
  <c r="O471" i="3"/>
  <c r="P471" i="3"/>
  <c r="Q471" i="3"/>
  <c r="R471" i="3"/>
  <c r="S471" i="3"/>
  <c r="T471" i="3"/>
  <c r="M472" i="3"/>
  <c r="N472" i="3"/>
  <c r="Z472" i="3" s="1"/>
  <c r="O472" i="3"/>
  <c r="P472" i="3"/>
  <c r="Q472" i="3"/>
  <c r="R472" i="3"/>
  <c r="S472" i="3"/>
  <c r="T472" i="3"/>
  <c r="M473" i="3"/>
  <c r="N473" i="3"/>
  <c r="Z473" i="3" s="1"/>
  <c r="O473" i="3"/>
  <c r="P473" i="3"/>
  <c r="Q473" i="3"/>
  <c r="R473" i="3"/>
  <c r="S473" i="3"/>
  <c r="T473" i="3"/>
  <c r="M474" i="3"/>
  <c r="N474" i="3"/>
  <c r="Z474" i="3" s="1"/>
  <c r="O474" i="3"/>
  <c r="P474" i="3"/>
  <c r="Q474" i="3"/>
  <c r="R474" i="3"/>
  <c r="S474" i="3"/>
  <c r="T474" i="3"/>
  <c r="M475" i="3"/>
  <c r="N475" i="3"/>
  <c r="Z475" i="3" s="1"/>
  <c r="O475" i="3"/>
  <c r="P475" i="3"/>
  <c r="Q475" i="3"/>
  <c r="R475" i="3"/>
  <c r="S475" i="3"/>
  <c r="T475" i="3"/>
  <c r="M476" i="3"/>
  <c r="N476" i="3"/>
  <c r="Z476" i="3" s="1"/>
  <c r="O476" i="3"/>
  <c r="P476" i="3"/>
  <c r="Q476" i="3"/>
  <c r="R476" i="3"/>
  <c r="S476" i="3"/>
  <c r="T476" i="3"/>
  <c r="M477" i="3"/>
  <c r="N477" i="3"/>
  <c r="Z477" i="3" s="1"/>
  <c r="O477" i="3"/>
  <c r="P477" i="3"/>
  <c r="Q477" i="3"/>
  <c r="R477" i="3"/>
  <c r="S477" i="3"/>
  <c r="T477" i="3"/>
  <c r="M478" i="3"/>
  <c r="N478" i="3"/>
  <c r="Z478" i="3" s="1"/>
  <c r="O478" i="3"/>
  <c r="P478" i="3"/>
  <c r="Q478" i="3"/>
  <c r="R478" i="3"/>
  <c r="S478" i="3"/>
  <c r="T478" i="3"/>
  <c r="M479" i="3"/>
  <c r="N479" i="3"/>
  <c r="Z479" i="3" s="1"/>
  <c r="O479" i="3"/>
  <c r="P479" i="3"/>
  <c r="Q479" i="3"/>
  <c r="R479" i="3"/>
  <c r="S479" i="3"/>
  <c r="T479" i="3"/>
  <c r="M480" i="3"/>
  <c r="N480" i="3"/>
  <c r="Z480" i="3" s="1"/>
  <c r="O480" i="3"/>
  <c r="P480" i="3"/>
  <c r="Q480" i="3"/>
  <c r="R480" i="3"/>
  <c r="S480" i="3"/>
  <c r="T480" i="3"/>
  <c r="M481" i="3"/>
  <c r="N481" i="3"/>
  <c r="Z481" i="3" s="1"/>
  <c r="O481" i="3"/>
  <c r="P481" i="3"/>
  <c r="Q481" i="3"/>
  <c r="R481" i="3"/>
  <c r="S481" i="3"/>
  <c r="T481" i="3"/>
  <c r="M482" i="3"/>
  <c r="N482" i="3"/>
  <c r="Z482" i="3" s="1"/>
  <c r="O482" i="3"/>
  <c r="P482" i="3"/>
  <c r="Q482" i="3"/>
  <c r="R482" i="3"/>
  <c r="S482" i="3"/>
  <c r="T482" i="3"/>
  <c r="M483" i="3"/>
  <c r="N483" i="3"/>
  <c r="Z483" i="3" s="1"/>
  <c r="O483" i="3"/>
  <c r="P483" i="3"/>
  <c r="Q483" i="3"/>
  <c r="R483" i="3"/>
  <c r="S483" i="3"/>
  <c r="T483" i="3"/>
  <c r="M484" i="3"/>
  <c r="N484" i="3"/>
  <c r="Z484" i="3" s="1"/>
  <c r="O484" i="3"/>
  <c r="P484" i="3"/>
  <c r="Q484" i="3"/>
  <c r="R484" i="3"/>
  <c r="S484" i="3"/>
  <c r="T484" i="3"/>
  <c r="M485" i="3"/>
  <c r="N485" i="3"/>
  <c r="Z485" i="3" s="1"/>
  <c r="O485" i="3"/>
  <c r="P485" i="3"/>
  <c r="Q485" i="3"/>
  <c r="R485" i="3"/>
  <c r="S485" i="3"/>
  <c r="T485" i="3"/>
  <c r="M486" i="3"/>
  <c r="N486" i="3"/>
  <c r="Z486" i="3" s="1"/>
  <c r="O486" i="3"/>
  <c r="P486" i="3"/>
  <c r="Q486" i="3"/>
  <c r="R486" i="3"/>
  <c r="S486" i="3"/>
  <c r="T486" i="3"/>
  <c r="M487" i="3"/>
  <c r="N487" i="3"/>
  <c r="Z487" i="3" s="1"/>
  <c r="O487" i="3"/>
  <c r="P487" i="3"/>
  <c r="Q487" i="3"/>
  <c r="R487" i="3"/>
  <c r="S487" i="3"/>
  <c r="T487" i="3"/>
  <c r="M488" i="3"/>
  <c r="N488" i="3"/>
  <c r="Z488" i="3" s="1"/>
  <c r="O488" i="3"/>
  <c r="P488" i="3"/>
  <c r="Q488" i="3"/>
  <c r="R488" i="3"/>
  <c r="S488" i="3"/>
  <c r="T488" i="3"/>
  <c r="M489" i="3"/>
  <c r="N489" i="3"/>
  <c r="Z489" i="3" s="1"/>
  <c r="O489" i="3"/>
  <c r="P489" i="3"/>
  <c r="Q489" i="3"/>
  <c r="R489" i="3"/>
  <c r="S489" i="3"/>
  <c r="T489" i="3"/>
  <c r="M490" i="3"/>
  <c r="N490" i="3"/>
  <c r="Z490" i="3" s="1"/>
  <c r="O490" i="3"/>
  <c r="P490" i="3"/>
  <c r="Q490" i="3"/>
  <c r="R490" i="3"/>
  <c r="S490" i="3"/>
  <c r="T490" i="3"/>
  <c r="M491" i="3"/>
  <c r="N491" i="3"/>
  <c r="Z491" i="3" s="1"/>
  <c r="O491" i="3"/>
  <c r="P491" i="3"/>
  <c r="Q491" i="3"/>
  <c r="R491" i="3"/>
  <c r="S491" i="3"/>
  <c r="T491" i="3"/>
  <c r="M492" i="3"/>
  <c r="N492" i="3"/>
  <c r="Z492" i="3" s="1"/>
  <c r="O492" i="3"/>
  <c r="P492" i="3"/>
  <c r="Q492" i="3"/>
  <c r="R492" i="3"/>
  <c r="S492" i="3"/>
  <c r="T492" i="3"/>
  <c r="M493" i="3"/>
  <c r="N493" i="3"/>
  <c r="Z493" i="3" s="1"/>
  <c r="O493" i="3"/>
  <c r="P493" i="3"/>
  <c r="Q493" i="3"/>
  <c r="R493" i="3"/>
  <c r="S493" i="3"/>
  <c r="T493" i="3"/>
  <c r="M494" i="3"/>
  <c r="N494" i="3"/>
  <c r="Z494" i="3" s="1"/>
  <c r="O494" i="3"/>
  <c r="P494" i="3"/>
  <c r="Q494" i="3"/>
  <c r="R494" i="3"/>
  <c r="S494" i="3"/>
  <c r="T494" i="3"/>
  <c r="M495" i="3"/>
  <c r="N495" i="3"/>
  <c r="Z495" i="3" s="1"/>
  <c r="O495" i="3"/>
  <c r="P495" i="3"/>
  <c r="Q495" i="3"/>
  <c r="R495" i="3"/>
  <c r="S495" i="3"/>
  <c r="T495" i="3"/>
  <c r="M496" i="3"/>
  <c r="N496" i="3"/>
  <c r="Z496" i="3" s="1"/>
  <c r="O496" i="3"/>
  <c r="P496" i="3"/>
  <c r="Q496" i="3"/>
  <c r="R496" i="3"/>
  <c r="S496" i="3"/>
  <c r="T496" i="3"/>
  <c r="M497" i="3"/>
  <c r="N497" i="3"/>
  <c r="Z497" i="3" s="1"/>
  <c r="O497" i="3"/>
  <c r="P497" i="3"/>
  <c r="Q497" i="3"/>
  <c r="R497" i="3"/>
  <c r="S497" i="3"/>
  <c r="T497" i="3"/>
  <c r="M498" i="3"/>
  <c r="N498" i="3"/>
  <c r="Z498" i="3" s="1"/>
  <c r="O498" i="3"/>
  <c r="P498" i="3"/>
  <c r="Q498" i="3"/>
  <c r="R498" i="3"/>
  <c r="S498" i="3"/>
  <c r="T498" i="3"/>
  <c r="M499" i="3"/>
  <c r="N499" i="3"/>
  <c r="Z499" i="3" s="1"/>
  <c r="O499" i="3"/>
  <c r="P499" i="3"/>
  <c r="Q499" i="3"/>
  <c r="R499" i="3"/>
  <c r="S499" i="3"/>
  <c r="T499" i="3"/>
  <c r="M500" i="3"/>
  <c r="N500" i="3"/>
  <c r="Z500" i="3" s="1"/>
  <c r="O500" i="3"/>
  <c r="P500" i="3"/>
  <c r="Q500" i="3"/>
  <c r="R500" i="3"/>
  <c r="S500" i="3"/>
  <c r="T500" i="3"/>
  <c r="M501" i="3"/>
  <c r="N501" i="3"/>
  <c r="Z501" i="3" s="1"/>
  <c r="O501" i="3"/>
  <c r="P501" i="3"/>
  <c r="Q501" i="3"/>
  <c r="R501" i="3"/>
  <c r="S501" i="3"/>
  <c r="T501" i="3"/>
  <c r="M502" i="3"/>
  <c r="N502" i="3"/>
  <c r="Z502" i="3" s="1"/>
  <c r="O502" i="3"/>
  <c r="P502" i="3"/>
  <c r="Q502" i="3"/>
  <c r="R502" i="3"/>
  <c r="S502" i="3"/>
  <c r="T502" i="3"/>
  <c r="M503" i="3"/>
  <c r="N503" i="3"/>
  <c r="Z503" i="3" s="1"/>
  <c r="O503" i="3"/>
  <c r="P503" i="3"/>
  <c r="Q503" i="3"/>
  <c r="R503" i="3"/>
  <c r="S503" i="3"/>
  <c r="T503" i="3"/>
  <c r="M504" i="3"/>
  <c r="N504" i="3"/>
  <c r="Z504" i="3" s="1"/>
  <c r="O504" i="3"/>
  <c r="P504" i="3"/>
  <c r="Q504" i="3"/>
  <c r="R504" i="3"/>
  <c r="S504" i="3"/>
  <c r="T504" i="3"/>
  <c r="M505" i="3"/>
  <c r="N505" i="3"/>
  <c r="Z505" i="3" s="1"/>
  <c r="O505" i="3"/>
  <c r="P505" i="3"/>
  <c r="Q505" i="3"/>
  <c r="R505" i="3"/>
  <c r="S505" i="3"/>
  <c r="T505" i="3"/>
  <c r="M506" i="3"/>
  <c r="N506" i="3"/>
  <c r="Z506" i="3" s="1"/>
  <c r="O506" i="3"/>
  <c r="P506" i="3"/>
  <c r="Q506" i="3"/>
  <c r="R506" i="3"/>
  <c r="S506" i="3"/>
  <c r="T506" i="3"/>
  <c r="M507" i="3"/>
  <c r="N507" i="3"/>
  <c r="Z507" i="3" s="1"/>
  <c r="O507" i="3"/>
  <c r="P507" i="3"/>
  <c r="Q507" i="3"/>
  <c r="R507" i="3"/>
  <c r="S507" i="3"/>
  <c r="T507" i="3"/>
  <c r="M508" i="3"/>
  <c r="N508" i="3"/>
  <c r="Z508" i="3" s="1"/>
  <c r="O508" i="3"/>
  <c r="P508" i="3"/>
  <c r="Q508" i="3"/>
  <c r="R508" i="3"/>
  <c r="S508" i="3"/>
  <c r="T508" i="3"/>
  <c r="M509" i="3"/>
  <c r="N509" i="3"/>
  <c r="Z509" i="3" s="1"/>
  <c r="O509" i="3"/>
  <c r="P509" i="3"/>
  <c r="Q509" i="3"/>
  <c r="R509" i="3"/>
  <c r="S509" i="3"/>
  <c r="T509" i="3"/>
  <c r="M510" i="3"/>
  <c r="N510" i="3"/>
  <c r="Z510" i="3" s="1"/>
  <c r="O510" i="3"/>
  <c r="P510" i="3"/>
  <c r="Q510" i="3"/>
  <c r="R510" i="3"/>
  <c r="S510" i="3"/>
  <c r="T510" i="3"/>
  <c r="M511" i="3"/>
  <c r="N511" i="3"/>
  <c r="Z511" i="3" s="1"/>
  <c r="O511" i="3"/>
  <c r="P511" i="3"/>
  <c r="Q511" i="3"/>
  <c r="R511" i="3"/>
  <c r="S511" i="3"/>
  <c r="T511" i="3"/>
  <c r="M512" i="3"/>
  <c r="N512" i="3"/>
  <c r="Z512" i="3" s="1"/>
  <c r="O512" i="3"/>
  <c r="P512" i="3"/>
  <c r="Q512" i="3"/>
  <c r="R512" i="3"/>
  <c r="S512" i="3"/>
  <c r="T512" i="3"/>
  <c r="M513" i="3"/>
  <c r="N513" i="3"/>
  <c r="Z513" i="3" s="1"/>
  <c r="O513" i="3"/>
  <c r="P513" i="3"/>
  <c r="Q513" i="3"/>
  <c r="R513" i="3"/>
  <c r="S513" i="3"/>
  <c r="T513" i="3"/>
  <c r="M514" i="3"/>
  <c r="N514" i="3"/>
  <c r="Z514" i="3" s="1"/>
  <c r="O514" i="3"/>
  <c r="P514" i="3"/>
  <c r="Q514" i="3"/>
  <c r="R514" i="3"/>
  <c r="S514" i="3"/>
  <c r="T514" i="3"/>
  <c r="M515" i="3"/>
  <c r="N515" i="3"/>
  <c r="Z515" i="3" s="1"/>
  <c r="O515" i="3"/>
  <c r="P515" i="3"/>
  <c r="Q515" i="3"/>
  <c r="R515" i="3"/>
  <c r="S515" i="3"/>
  <c r="T515" i="3"/>
  <c r="M516" i="3"/>
  <c r="N516" i="3"/>
  <c r="Z516" i="3" s="1"/>
  <c r="O516" i="3"/>
  <c r="P516" i="3"/>
  <c r="Q516" i="3"/>
  <c r="R516" i="3"/>
  <c r="S516" i="3"/>
  <c r="T516" i="3"/>
  <c r="M517" i="3"/>
  <c r="N517" i="3"/>
  <c r="Z517" i="3" s="1"/>
  <c r="O517" i="3"/>
  <c r="P517" i="3"/>
  <c r="Q517" i="3"/>
  <c r="R517" i="3"/>
  <c r="S517" i="3"/>
  <c r="T517" i="3"/>
  <c r="M518" i="3"/>
  <c r="N518" i="3"/>
  <c r="Z518" i="3" s="1"/>
  <c r="O518" i="3"/>
  <c r="P518" i="3"/>
  <c r="Q518" i="3"/>
  <c r="R518" i="3"/>
  <c r="S518" i="3"/>
  <c r="T518" i="3"/>
  <c r="M519" i="3"/>
  <c r="N519" i="3"/>
  <c r="Z519" i="3" s="1"/>
  <c r="O519" i="3"/>
  <c r="P519" i="3"/>
  <c r="Q519" i="3"/>
  <c r="R519" i="3"/>
  <c r="S519" i="3"/>
  <c r="T519" i="3"/>
  <c r="M520" i="3"/>
  <c r="N520" i="3"/>
  <c r="Z520" i="3" s="1"/>
  <c r="O520" i="3"/>
  <c r="P520" i="3"/>
  <c r="Q520" i="3"/>
  <c r="R520" i="3"/>
  <c r="S520" i="3"/>
  <c r="T520" i="3"/>
  <c r="M521" i="3"/>
  <c r="N521" i="3"/>
  <c r="Z521" i="3" s="1"/>
  <c r="O521" i="3"/>
  <c r="P521" i="3"/>
  <c r="Q521" i="3"/>
  <c r="R521" i="3"/>
  <c r="S521" i="3"/>
  <c r="T521" i="3"/>
  <c r="M522" i="3"/>
  <c r="N522" i="3"/>
  <c r="Z522" i="3" s="1"/>
  <c r="O522" i="3"/>
  <c r="P522" i="3"/>
  <c r="Q522" i="3"/>
  <c r="R522" i="3"/>
  <c r="S522" i="3"/>
  <c r="T522" i="3"/>
  <c r="M523" i="3"/>
  <c r="N523" i="3"/>
  <c r="Z523" i="3" s="1"/>
  <c r="O523" i="3"/>
  <c r="P523" i="3"/>
  <c r="Q523" i="3"/>
  <c r="R523" i="3"/>
  <c r="S523" i="3"/>
  <c r="T523" i="3"/>
  <c r="M524" i="3"/>
  <c r="N524" i="3"/>
  <c r="Z524" i="3" s="1"/>
  <c r="O524" i="3"/>
  <c r="P524" i="3"/>
  <c r="Q524" i="3"/>
  <c r="R524" i="3"/>
  <c r="S524" i="3"/>
  <c r="T524" i="3"/>
  <c r="M525" i="3"/>
  <c r="N525" i="3"/>
  <c r="Z525" i="3" s="1"/>
  <c r="O525" i="3"/>
  <c r="P525" i="3"/>
  <c r="Q525" i="3"/>
  <c r="R525" i="3"/>
  <c r="S525" i="3"/>
  <c r="T525" i="3"/>
  <c r="M526" i="3"/>
  <c r="N526" i="3"/>
  <c r="Z526" i="3" s="1"/>
  <c r="O526" i="3"/>
  <c r="P526" i="3"/>
  <c r="Q526" i="3"/>
  <c r="R526" i="3"/>
  <c r="S526" i="3"/>
  <c r="T526" i="3"/>
  <c r="M527" i="3"/>
  <c r="N527" i="3"/>
  <c r="Z527" i="3" s="1"/>
  <c r="O527" i="3"/>
  <c r="P527" i="3"/>
  <c r="Q527" i="3"/>
  <c r="R527" i="3"/>
  <c r="S527" i="3"/>
  <c r="T527" i="3"/>
  <c r="M528" i="3"/>
  <c r="N528" i="3"/>
  <c r="Z528" i="3" s="1"/>
  <c r="O528" i="3"/>
  <c r="P528" i="3"/>
  <c r="Q528" i="3"/>
  <c r="R528" i="3"/>
  <c r="S528" i="3"/>
  <c r="T528" i="3"/>
  <c r="M529" i="3"/>
  <c r="N529" i="3"/>
  <c r="Z529" i="3" s="1"/>
  <c r="O529" i="3"/>
  <c r="P529" i="3"/>
  <c r="Q529" i="3"/>
  <c r="R529" i="3"/>
  <c r="S529" i="3"/>
  <c r="T529" i="3"/>
  <c r="M530" i="3"/>
  <c r="N530" i="3"/>
  <c r="Z530" i="3" s="1"/>
  <c r="O530" i="3"/>
  <c r="P530" i="3"/>
  <c r="Q530" i="3"/>
  <c r="R530" i="3"/>
  <c r="S530" i="3"/>
  <c r="T530" i="3"/>
  <c r="M531" i="3"/>
  <c r="N531" i="3"/>
  <c r="Z531" i="3" s="1"/>
  <c r="O531" i="3"/>
  <c r="P531" i="3"/>
  <c r="Q531" i="3"/>
  <c r="R531" i="3"/>
  <c r="S531" i="3"/>
  <c r="T531" i="3"/>
  <c r="M532" i="3"/>
  <c r="N532" i="3"/>
  <c r="Z532" i="3" s="1"/>
  <c r="O532" i="3"/>
  <c r="P532" i="3"/>
  <c r="Q532" i="3"/>
  <c r="R532" i="3"/>
  <c r="S532" i="3"/>
  <c r="T532" i="3"/>
  <c r="M533" i="3"/>
  <c r="N533" i="3"/>
  <c r="Z533" i="3" s="1"/>
  <c r="O533" i="3"/>
  <c r="P533" i="3"/>
  <c r="Q533" i="3"/>
  <c r="R533" i="3"/>
  <c r="S533" i="3"/>
  <c r="T533" i="3"/>
  <c r="M534" i="3"/>
  <c r="N534" i="3"/>
  <c r="Z534" i="3" s="1"/>
  <c r="O534" i="3"/>
  <c r="P534" i="3"/>
  <c r="Q534" i="3"/>
  <c r="R534" i="3"/>
  <c r="S534" i="3"/>
  <c r="T534" i="3"/>
  <c r="M535" i="3"/>
  <c r="N535" i="3"/>
  <c r="Z535" i="3" s="1"/>
  <c r="O535" i="3"/>
  <c r="P535" i="3"/>
  <c r="Q535" i="3"/>
  <c r="R535" i="3"/>
  <c r="S535" i="3"/>
  <c r="T535" i="3"/>
  <c r="M536" i="3"/>
  <c r="N536" i="3"/>
  <c r="Z536" i="3" s="1"/>
  <c r="O536" i="3"/>
  <c r="P536" i="3"/>
  <c r="Q536" i="3"/>
  <c r="R536" i="3"/>
  <c r="S536" i="3"/>
  <c r="T536" i="3"/>
  <c r="M537" i="3"/>
  <c r="N537" i="3"/>
  <c r="Z537" i="3" s="1"/>
  <c r="O537" i="3"/>
  <c r="P537" i="3"/>
  <c r="Q537" i="3"/>
  <c r="R537" i="3"/>
  <c r="S537" i="3"/>
  <c r="T537" i="3"/>
  <c r="M538" i="3"/>
  <c r="N538" i="3"/>
  <c r="Z538" i="3" s="1"/>
  <c r="O538" i="3"/>
  <c r="P538" i="3"/>
  <c r="Q538" i="3"/>
  <c r="R538" i="3"/>
  <c r="S538" i="3"/>
  <c r="T538" i="3"/>
  <c r="M539" i="3"/>
  <c r="N539" i="3"/>
  <c r="Z539" i="3" s="1"/>
  <c r="O539" i="3"/>
  <c r="P539" i="3"/>
  <c r="Q539" i="3"/>
  <c r="R539" i="3"/>
  <c r="S539" i="3"/>
  <c r="T539" i="3"/>
  <c r="M540" i="3"/>
  <c r="N540" i="3"/>
  <c r="Z540" i="3" s="1"/>
  <c r="O540" i="3"/>
  <c r="P540" i="3"/>
  <c r="Q540" i="3"/>
  <c r="R540" i="3"/>
  <c r="S540" i="3"/>
  <c r="T540" i="3"/>
  <c r="M541" i="3"/>
  <c r="N541" i="3"/>
  <c r="Z541" i="3" s="1"/>
  <c r="O541" i="3"/>
  <c r="P541" i="3"/>
  <c r="Q541" i="3"/>
  <c r="R541" i="3"/>
  <c r="S541" i="3"/>
  <c r="T541" i="3"/>
  <c r="M542" i="3"/>
  <c r="N542" i="3"/>
  <c r="Z542" i="3" s="1"/>
  <c r="O542" i="3"/>
  <c r="P542" i="3"/>
  <c r="Q542" i="3"/>
  <c r="R542" i="3"/>
  <c r="S542" i="3"/>
  <c r="T542" i="3"/>
  <c r="M543" i="3"/>
  <c r="N543" i="3"/>
  <c r="Z543" i="3" s="1"/>
  <c r="O543" i="3"/>
  <c r="P543" i="3"/>
  <c r="Q543" i="3"/>
  <c r="R543" i="3"/>
  <c r="S543" i="3"/>
  <c r="T543" i="3"/>
  <c r="M544" i="3"/>
  <c r="N544" i="3"/>
  <c r="Z544" i="3" s="1"/>
  <c r="O544" i="3"/>
  <c r="P544" i="3"/>
  <c r="Q544" i="3"/>
  <c r="R544" i="3"/>
  <c r="S544" i="3"/>
  <c r="T544" i="3"/>
  <c r="M545" i="3"/>
  <c r="N545" i="3"/>
  <c r="Z545" i="3" s="1"/>
  <c r="O545" i="3"/>
  <c r="P545" i="3"/>
  <c r="Q545" i="3"/>
  <c r="R545" i="3"/>
  <c r="S545" i="3"/>
  <c r="T545" i="3"/>
  <c r="M546" i="3"/>
  <c r="N546" i="3"/>
  <c r="Z546" i="3" s="1"/>
  <c r="O546" i="3"/>
  <c r="P546" i="3"/>
  <c r="Q546" i="3"/>
  <c r="R546" i="3"/>
  <c r="S546" i="3"/>
  <c r="T546" i="3"/>
  <c r="M547" i="3"/>
  <c r="N547" i="3"/>
  <c r="Z547" i="3" s="1"/>
  <c r="O547" i="3"/>
  <c r="P547" i="3"/>
  <c r="Q547" i="3"/>
  <c r="R547" i="3"/>
  <c r="S547" i="3"/>
  <c r="T547" i="3"/>
  <c r="M548" i="3"/>
  <c r="N548" i="3"/>
  <c r="Z548" i="3" s="1"/>
  <c r="O548" i="3"/>
  <c r="P548" i="3"/>
  <c r="Q548" i="3"/>
  <c r="R548" i="3"/>
  <c r="S548" i="3"/>
  <c r="T548" i="3"/>
  <c r="M549" i="3"/>
  <c r="N549" i="3"/>
  <c r="Z549" i="3" s="1"/>
  <c r="O549" i="3"/>
  <c r="P549" i="3"/>
  <c r="Q549" i="3"/>
  <c r="R549" i="3"/>
  <c r="S549" i="3"/>
  <c r="T549" i="3"/>
  <c r="M550" i="3"/>
  <c r="N550" i="3"/>
  <c r="Z550" i="3" s="1"/>
  <c r="O550" i="3"/>
  <c r="P550" i="3"/>
  <c r="Q550" i="3"/>
  <c r="R550" i="3"/>
  <c r="S550" i="3"/>
  <c r="T550" i="3"/>
  <c r="M551" i="3"/>
  <c r="N551" i="3"/>
  <c r="Z551" i="3" s="1"/>
  <c r="O551" i="3"/>
  <c r="P551" i="3"/>
  <c r="Q551" i="3"/>
  <c r="R551" i="3"/>
  <c r="S551" i="3"/>
  <c r="T551" i="3"/>
  <c r="M552" i="3"/>
  <c r="N552" i="3"/>
  <c r="Z552" i="3" s="1"/>
  <c r="O552" i="3"/>
  <c r="P552" i="3"/>
  <c r="Q552" i="3"/>
  <c r="R552" i="3"/>
  <c r="S552" i="3"/>
  <c r="T552" i="3"/>
  <c r="M553" i="3"/>
  <c r="N553" i="3"/>
  <c r="Z553" i="3" s="1"/>
  <c r="O553" i="3"/>
  <c r="P553" i="3"/>
  <c r="Q553" i="3"/>
  <c r="R553" i="3"/>
  <c r="S553" i="3"/>
  <c r="T553" i="3"/>
  <c r="M554" i="3"/>
  <c r="N554" i="3"/>
  <c r="Z554" i="3" s="1"/>
  <c r="O554" i="3"/>
  <c r="P554" i="3"/>
  <c r="Q554" i="3"/>
  <c r="R554" i="3"/>
  <c r="S554" i="3"/>
  <c r="T554" i="3"/>
  <c r="M555" i="3"/>
  <c r="N555" i="3"/>
  <c r="Z555" i="3" s="1"/>
  <c r="O555" i="3"/>
  <c r="P555" i="3"/>
  <c r="Q555" i="3"/>
  <c r="R555" i="3"/>
  <c r="S555" i="3"/>
  <c r="T555" i="3"/>
  <c r="M556" i="3"/>
  <c r="N556" i="3"/>
  <c r="Z556" i="3" s="1"/>
  <c r="O556" i="3"/>
  <c r="P556" i="3"/>
  <c r="Q556" i="3"/>
  <c r="R556" i="3"/>
  <c r="S556" i="3"/>
  <c r="T556" i="3"/>
  <c r="M557" i="3"/>
  <c r="N557" i="3"/>
  <c r="Z557" i="3" s="1"/>
  <c r="O557" i="3"/>
  <c r="P557" i="3"/>
  <c r="Q557" i="3"/>
  <c r="R557" i="3"/>
  <c r="S557" i="3"/>
  <c r="T557" i="3"/>
  <c r="M558" i="3"/>
  <c r="N558" i="3"/>
  <c r="Z558" i="3" s="1"/>
  <c r="O558" i="3"/>
  <c r="P558" i="3"/>
  <c r="Q558" i="3"/>
  <c r="R558" i="3"/>
  <c r="S558" i="3"/>
  <c r="T558" i="3"/>
  <c r="M559" i="3"/>
  <c r="N559" i="3"/>
  <c r="Z559" i="3" s="1"/>
  <c r="O559" i="3"/>
  <c r="P559" i="3"/>
  <c r="Q559" i="3"/>
  <c r="R559" i="3"/>
  <c r="S559" i="3"/>
  <c r="T559" i="3"/>
  <c r="M560" i="3"/>
  <c r="N560" i="3"/>
  <c r="Z560" i="3" s="1"/>
  <c r="O560" i="3"/>
  <c r="P560" i="3"/>
  <c r="Q560" i="3"/>
  <c r="R560" i="3"/>
  <c r="S560" i="3"/>
  <c r="T560" i="3"/>
  <c r="M561" i="3"/>
  <c r="N561" i="3"/>
  <c r="Z561" i="3" s="1"/>
  <c r="O561" i="3"/>
  <c r="P561" i="3"/>
  <c r="Q561" i="3"/>
  <c r="R561" i="3"/>
  <c r="S561" i="3"/>
  <c r="T561" i="3"/>
  <c r="M562" i="3"/>
  <c r="N562" i="3"/>
  <c r="Z562" i="3" s="1"/>
  <c r="O562" i="3"/>
  <c r="P562" i="3"/>
  <c r="Q562" i="3"/>
  <c r="R562" i="3"/>
  <c r="S562" i="3"/>
  <c r="T562" i="3"/>
  <c r="M563" i="3"/>
  <c r="N563" i="3"/>
  <c r="Z563" i="3" s="1"/>
  <c r="O563" i="3"/>
  <c r="P563" i="3"/>
  <c r="Q563" i="3"/>
  <c r="R563" i="3"/>
  <c r="S563" i="3"/>
  <c r="T563" i="3"/>
  <c r="M564" i="3"/>
  <c r="N564" i="3"/>
  <c r="Z564" i="3" s="1"/>
  <c r="O564" i="3"/>
  <c r="P564" i="3"/>
  <c r="Q564" i="3"/>
  <c r="R564" i="3"/>
  <c r="S564" i="3"/>
  <c r="T564" i="3"/>
  <c r="M565" i="3"/>
  <c r="N565" i="3"/>
  <c r="Z565" i="3" s="1"/>
  <c r="O565" i="3"/>
  <c r="P565" i="3"/>
  <c r="Q565" i="3"/>
  <c r="R565" i="3"/>
  <c r="S565" i="3"/>
  <c r="T565" i="3"/>
  <c r="M566" i="3"/>
  <c r="N566" i="3"/>
  <c r="Z566" i="3" s="1"/>
  <c r="O566" i="3"/>
  <c r="P566" i="3"/>
  <c r="Q566" i="3"/>
  <c r="R566" i="3"/>
  <c r="S566" i="3"/>
  <c r="T566" i="3"/>
  <c r="M567" i="3"/>
  <c r="N567" i="3"/>
  <c r="Z567" i="3" s="1"/>
  <c r="O567" i="3"/>
  <c r="P567" i="3"/>
  <c r="Q567" i="3"/>
  <c r="R567" i="3"/>
  <c r="S567" i="3"/>
  <c r="T567" i="3"/>
  <c r="M568" i="3"/>
  <c r="N568" i="3"/>
  <c r="Z568" i="3" s="1"/>
  <c r="O568" i="3"/>
  <c r="P568" i="3"/>
  <c r="Q568" i="3"/>
  <c r="R568" i="3"/>
  <c r="S568" i="3"/>
  <c r="T568" i="3"/>
  <c r="M569" i="3"/>
  <c r="N569" i="3"/>
  <c r="Z569" i="3" s="1"/>
  <c r="O569" i="3"/>
  <c r="P569" i="3"/>
  <c r="Q569" i="3"/>
  <c r="R569" i="3"/>
  <c r="S569" i="3"/>
  <c r="T569" i="3"/>
  <c r="M570" i="3"/>
  <c r="N570" i="3"/>
  <c r="Z570" i="3" s="1"/>
  <c r="O570" i="3"/>
  <c r="P570" i="3"/>
  <c r="Q570" i="3"/>
  <c r="R570" i="3"/>
  <c r="S570" i="3"/>
  <c r="T570" i="3"/>
  <c r="M571" i="3"/>
  <c r="N571" i="3"/>
  <c r="Z571" i="3" s="1"/>
  <c r="O571" i="3"/>
  <c r="P571" i="3"/>
  <c r="Q571" i="3"/>
  <c r="R571" i="3"/>
  <c r="S571" i="3"/>
  <c r="T571" i="3"/>
  <c r="M572" i="3"/>
  <c r="N572" i="3"/>
  <c r="Z572" i="3" s="1"/>
  <c r="O572" i="3"/>
  <c r="P572" i="3"/>
  <c r="Q572" i="3"/>
  <c r="R572" i="3"/>
  <c r="S572" i="3"/>
  <c r="T572" i="3"/>
  <c r="M573" i="3"/>
  <c r="N573" i="3"/>
  <c r="Z573" i="3" s="1"/>
  <c r="O573" i="3"/>
  <c r="P573" i="3"/>
  <c r="Q573" i="3"/>
  <c r="R573" i="3"/>
  <c r="S573" i="3"/>
  <c r="T573" i="3"/>
  <c r="M574" i="3"/>
  <c r="N574" i="3"/>
  <c r="Z574" i="3" s="1"/>
  <c r="O574" i="3"/>
  <c r="P574" i="3"/>
  <c r="Q574" i="3"/>
  <c r="R574" i="3"/>
  <c r="S574" i="3"/>
  <c r="T574" i="3"/>
  <c r="M575" i="3"/>
  <c r="N575" i="3"/>
  <c r="Z575" i="3" s="1"/>
  <c r="O575" i="3"/>
  <c r="P575" i="3"/>
  <c r="Q575" i="3"/>
  <c r="R575" i="3"/>
  <c r="S575" i="3"/>
  <c r="T575" i="3"/>
  <c r="M576" i="3"/>
  <c r="N576" i="3"/>
  <c r="Z576" i="3" s="1"/>
  <c r="O576" i="3"/>
  <c r="P576" i="3"/>
  <c r="Q576" i="3"/>
  <c r="R576" i="3"/>
  <c r="S576" i="3"/>
  <c r="T576" i="3"/>
  <c r="M577" i="3"/>
  <c r="N577" i="3"/>
  <c r="Z577" i="3" s="1"/>
  <c r="O577" i="3"/>
  <c r="P577" i="3"/>
  <c r="Q577" i="3"/>
  <c r="R577" i="3"/>
  <c r="S577" i="3"/>
  <c r="T577" i="3"/>
  <c r="M578" i="3"/>
  <c r="N578" i="3"/>
  <c r="Z578" i="3" s="1"/>
  <c r="O578" i="3"/>
  <c r="P578" i="3"/>
  <c r="Q578" i="3"/>
  <c r="R578" i="3"/>
  <c r="S578" i="3"/>
  <c r="T578" i="3"/>
  <c r="M579" i="3"/>
  <c r="N579" i="3"/>
  <c r="Z579" i="3" s="1"/>
  <c r="O579" i="3"/>
  <c r="P579" i="3"/>
  <c r="Q579" i="3"/>
  <c r="R579" i="3"/>
  <c r="S579" i="3"/>
  <c r="T579" i="3"/>
  <c r="M580" i="3"/>
  <c r="N580" i="3"/>
  <c r="Z580" i="3" s="1"/>
  <c r="O580" i="3"/>
  <c r="P580" i="3"/>
  <c r="Q580" i="3"/>
  <c r="R580" i="3"/>
  <c r="S580" i="3"/>
  <c r="T580" i="3"/>
  <c r="M581" i="3"/>
  <c r="N581" i="3"/>
  <c r="Z581" i="3" s="1"/>
  <c r="O581" i="3"/>
  <c r="P581" i="3"/>
  <c r="Q581" i="3"/>
  <c r="R581" i="3"/>
  <c r="S581" i="3"/>
  <c r="T581" i="3"/>
  <c r="M582" i="3"/>
  <c r="N582" i="3"/>
  <c r="Z582" i="3" s="1"/>
  <c r="O582" i="3"/>
  <c r="P582" i="3"/>
  <c r="Q582" i="3"/>
  <c r="R582" i="3"/>
  <c r="S582" i="3"/>
  <c r="T582" i="3"/>
  <c r="M583" i="3"/>
  <c r="N583" i="3"/>
  <c r="Z583" i="3" s="1"/>
  <c r="O583" i="3"/>
  <c r="P583" i="3"/>
  <c r="Q583" i="3"/>
  <c r="R583" i="3"/>
  <c r="S583" i="3"/>
  <c r="T583" i="3"/>
  <c r="M584" i="3"/>
  <c r="N584" i="3"/>
  <c r="Z584" i="3" s="1"/>
  <c r="O584" i="3"/>
  <c r="P584" i="3"/>
  <c r="Q584" i="3"/>
  <c r="R584" i="3"/>
  <c r="S584" i="3"/>
  <c r="T584" i="3"/>
  <c r="M585" i="3"/>
  <c r="N585" i="3"/>
  <c r="Z585" i="3" s="1"/>
  <c r="O585" i="3"/>
  <c r="P585" i="3"/>
  <c r="Q585" i="3"/>
  <c r="R585" i="3"/>
  <c r="S585" i="3"/>
  <c r="T585" i="3"/>
  <c r="M586" i="3"/>
  <c r="N586" i="3"/>
  <c r="Z586" i="3" s="1"/>
  <c r="O586" i="3"/>
  <c r="P586" i="3"/>
  <c r="Q586" i="3"/>
  <c r="R586" i="3"/>
  <c r="S586" i="3"/>
  <c r="T586" i="3"/>
  <c r="M587" i="3"/>
  <c r="N587" i="3"/>
  <c r="Z587" i="3" s="1"/>
  <c r="O587" i="3"/>
  <c r="P587" i="3"/>
  <c r="Q587" i="3"/>
  <c r="R587" i="3"/>
  <c r="S587" i="3"/>
  <c r="T587" i="3"/>
  <c r="M588" i="3"/>
  <c r="N588" i="3"/>
  <c r="Z588" i="3" s="1"/>
  <c r="O588" i="3"/>
  <c r="P588" i="3"/>
  <c r="Q588" i="3"/>
  <c r="R588" i="3"/>
  <c r="S588" i="3"/>
  <c r="T588" i="3"/>
  <c r="M589" i="3"/>
  <c r="N589" i="3"/>
  <c r="Z589" i="3" s="1"/>
  <c r="O589" i="3"/>
  <c r="P589" i="3"/>
  <c r="Q589" i="3"/>
  <c r="R589" i="3"/>
  <c r="S589" i="3"/>
  <c r="T589" i="3"/>
  <c r="M590" i="3"/>
  <c r="N590" i="3"/>
  <c r="Z590" i="3" s="1"/>
  <c r="O590" i="3"/>
  <c r="P590" i="3"/>
  <c r="Q590" i="3"/>
  <c r="R590" i="3"/>
  <c r="S590" i="3"/>
  <c r="T590" i="3"/>
  <c r="M591" i="3"/>
  <c r="N591" i="3"/>
  <c r="Z591" i="3" s="1"/>
  <c r="O591" i="3"/>
  <c r="P591" i="3"/>
  <c r="Q591" i="3"/>
  <c r="R591" i="3"/>
  <c r="S591" i="3"/>
  <c r="T591" i="3"/>
  <c r="M592" i="3"/>
  <c r="N592" i="3"/>
  <c r="Z592" i="3" s="1"/>
  <c r="O592" i="3"/>
  <c r="P592" i="3"/>
  <c r="Q592" i="3"/>
  <c r="R592" i="3"/>
  <c r="S592" i="3"/>
  <c r="T592" i="3"/>
  <c r="M593" i="3"/>
  <c r="N593" i="3"/>
  <c r="Z593" i="3" s="1"/>
  <c r="O593" i="3"/>
  <c r="P593" i="3"/>
  <c r="Q593" i="3"/>
  <c r="R593" i="3"/>
  <c r="S593" i="3"/>
  <c r="T593" i="3"/>
  <c r="M594" i="3"/>
  <c r="N594" i="3"/>
  <c r="Z594" i="3" s="1"/>
  <c r="O594" i="3"/>
  <c r="P594" i="3"/>
  <c r="Q594" i="3"/>
  <c r="R594" i="3"/>
  <c r="S594" i="3"/>
  <c r="T594" i="3"/>
  <c r="M595" i="3"/>
  <c r="N595" i="3"/>
  <c r="Z595" i="3" s="1"/>
  <c r="O595" i="3"/>
  <c r="P595" i="3"/>
  <c r="Q595" i="3"/>
  <c r="R595" i="3"/>
  <c r="S595" i="3"/>
  <c r="T595" i="3"/>
  <c r="M596" i="3"/>
  <c r="N596" i="3"/>
  <c r="Z596" i="3" s="1"/>
  <c r="O596" i="3"/>
  <c r="P596" i="3"/>
  <c r="Q596" i="3"/>
  <c r="R596" i="3"/>
  <c r="S596" i="3"/>
  <c r="T596" i="3"/>
  <c r="M597" i="3"/>
  <c r="N597" i="3"/>
  <c r="Z597" i="3" s="1"/>
  <c r="O597" i="3"/>
  <c r="P597" i="3"/>
  <c r="Q597" i="3"/>
  <c r="R597" i="3"/>
  <c r="S597" i="3"/>
  <c r="T597" i="3"/>
  <c r="M598" i="3"/>
  <c r="N598" i="3"/>
  <c r="Z598" i="3" s="1"/>
  <c r="O598" i="3"/>
  <c r="P598" i="3"/>
  <c r="Q598" i="3"/>
  <c r="R598" i="3"/>
  <c r="S598" i="3"/>
  <c r="T598" i="3"/>
  <c r="M599" i="3"/>
  <c r="N599" i="3"/>
  <c r="Z599" i="3" s="1"/>
  <c r="O599" i="3"/>
  <c r="P599" i="3"/>
  <c r="Q599" i="3"/>
  <c r="R599" i="3"/>
  <c r="S599" i="3"/>
  <c r="T599" i="3"/>
  <c r="M600" i="3"/>
  <c r="N600" i="3"/>
  <c r="Z600" i="3" s="1"/>
  <c r="O600" i="3"/>
  <c r="P600" i="3"/>
  <c r="Q600" i="3"/>
  <c r="R600" i="3"/>
  <c r="S600" i="3"/>
  <c r="T600" i="3"/>
  <c r="M601" i="3"/>
  <c r="N601" i="3"/>
  <c r="Z601" i="3" s="1"/>
  <c r="O601" i="3"/>
  <c r="P601" i="3"/>
  <c r="Q601" i="3"/>
  <c r="R601" i="3"/>
  <c r="S601" i="3"/>
  <c r="T601" i="3"/>
  <c r="M602" i="3"/>
  <c r="N602" i="3"/>
  <c r="Z602" i="3" s="1"/>
  <c r="O602" i="3"/>
  <c r="P602" i="3"/>
  <c r="Q602" i="3"/>
  <c r="R602" i="3"/>
  <c r="S602" i="3"/>
  <c r="T602" i="3"/>
  <c r="M603" i="3"/>
  <c r="N603" i="3"/>
  <c r="Z603" i="3" s="1"/>
  <c r="O603" i="3"/>
  <c r="P603" i="3"/>
  <c r="Q603" i="3"/>
  <c r="R603" i="3"/>
  <c r="S603" i="3"/>
  <c r="T603" i="3"/>
  <c r="M604" i="3"/>
  <c r="N604" i="3"/>
  <c r="Z604" i="3" s="1"/>
  <c r="O604" i="3"/>
  <c r="P604" i="3"/>
  <c r="Q604" i="3"/>
  <c r="R604" i="3"/>
  <c r="S604" i="3"/>
  <c r="T604" i="3"/>
  <c r="M605" i="3"/>
  <c r="N605" i="3"/>
  <c r="Z605" i="3" s="1"/>
  <c r="O605" i="3"/>
  <c r="P605" i="3"/>
  <c r="Q605" i="3"/>
  <c r="R605" i="3"/>
  <c r="S605" i="3"/>
  <c r="T605" i="3"/>
  <c r="M606" i="3"/>
  <c r="N606" i="3"/>
  <c r="Z606" i="3" s="1"/>
  <c r="O606" i="3"/>
  <c r="P606" i="3"/>
  <c r="Q606" i="3"/>
  <c r="R606" i="3"/>
  <c r="S606" i="3"/>
  <c r="T606" i="3"/>
  <c r="M607" i="3"/>
  <c r="N607" i="3"/>
  <c r="Z607" i="3" s="1"/>
  <c r="O607" i="3"/>
  <c r="P607" i="3"/>
  <c r="Q607" i="3"/>
  <c r="R607" i="3"/>
  <c r="S607" i="3"/>
  <c r="T607" i="3"/>
  <c r="M608" i="3"/>
  <c r="N608" i="3"/>
  <c r="Z608" i="3" s="1"/>
  <c r="O608" i="3"/>
  <c r="P608" i="3"/>
  <c r="Q608" i="3"/>
  <c r="R608" i="3"/>
  <c r="S608" i="3"/>
  <c r="T608" i="3"/>
  <c r="M609" i="3"/>
  <c r="N609" i="3"/>
  <c r="Z609" i="3" s="1"/>
  <c r="O609" i="3"/>
  <c r="P609" i="3"/>
  <c r="Q609" i="3"/>
  <c r="R609" i="3"/>
  <c r="S609" i="3"/>
  <c r="T609" i="3"/>
  <c r="M610" i="3"/>
  <c r="N610" i="3"/>
  <c r="Z610" i="3" s="1"/>
  <c r="O610" i="3"/>
  <c r="P610" i="3"/>
  <c r="Q610" i="3"/>
  <c r="R610" i="3"/>
  <c r="S610" i="3"/>
  <c r="T610" i="3"/>
  <c r="M611" i="3"/>
  <c r="N611" i="3"/>
  <c r="Z611" i="3" s="1"/>
  <c r="O611" i="3"/>
  <c r="P611" i="3"/>
  <c r="Q611" i="3"/>
  <c r="R611" i="3"/>
  <c r="S611" i="3"/>
  <c r="T611" i="3"/>
  <c r="M612" i="3"/>
  <c r="N612" i="3"/>
  <c r="Z612" i="3" s="1"/>
  <c r="O612" i="3"/>
  <c r="P612" i="3"/>
  <c r="Q612" i="3"/>
  <c r="R612" i="3"/>
  <c r="S612" i="3"/>
  <c r="T612" i="3"/>
  <c r="M613" i="3"/>
  <c r="N613" i="3"/>
  <c r="Z613" i="3" s="1"/>
  <c r="O613" i="3"/>
  <c r="P613" i="3"/>
  <c r="Q613" i="3"/>
  <c r="R613" i="3"/>
  <c r="S613" i="3"/>
  <c r="T613" i="3"/>
  <c r="M614" i="3"/>
  <c r="N614" i="3"/>
  <c r="Z614" i="3" s="1"/>
  <c r="O614" i="3"/>
  <c r="P614" i="3"/>
  <c r="Q614" i="3"/>
  <c r="R614" i="3"/>
  <c r="S614" i="3"/>
  <c r="T614" i="3"/>
  <c r="M615" i="3"/>
  <c r="N615" i="3"/>
  <c r="Z615" i="3" s="1"/>
  <c r="O615" i="3"/>
  <c r="P615" i="3"/>
  <c r="Q615" i="3"/>
  <c r="R615" i="3"/>
  <c r="S615" i="3"/>
  <c r="T615" i="3"/>
  <c r="M616" i="3"/>
  <c r="N616" i="3"/>
  <c r="Z616" i="3" s="1"/>
  <c r="O616" i="3"/>
  <c r="P616" i="3"/>
  <c r="Q616" i="3"/>
  <c r="R616" i="3"/>
  <c r="S616" i="3"/>
  <c r="T616" i="3"/>
  <c r="M617" i="3"/>
  <c r="N617" i="3"/>
  <c r="Z617" i="3" s="1"/>
  <c r="O617" i="3"/>
  <c r="P617" i="3"/>
  <c r="Q617" i="3"/>
  <c r="R617" i="3"/>
  <c r="S617" i="3"/>
  <c r="T617" i="3"/>
  <c r="M618" i="3"/>
  <c r="N618" i="3"/>
  <c r="Z618" i="3" s="1"/>
  <c r="O618" i="3"/>
  <c r="P618" i="3"/>
  <c r="Q618" i="3"/>
  <c r="R618" i="3"/>
  <c r="S618" i="3"/>
  <c r="T618" i="3"/>
  <c r="M619" i="3"/>
  <c r="N619" i="3"/>
  <c r="Z619" i="3" s="1"/>
  <c r="O619" i="3"/>
  <c r="P619" i="3"/>
  <c r="Q619" i="3"/>
  <c r="R619" i="3"/>
  <c r="S619" i="3"/>
  <c r="T619" i="3"/>
  <c r="M620" i="3"/>
  <c r="N620" i="3"/>
  <c r="Z620" i="3" s="1"/>
  <c r="O620" i="3"/>
  <c r="P620" i="3"/>
  <c r="Q620" i="3"/>
  <c r="R620" i="3"/>
  <c r="S620" i="3"/>
  <c r="T620" i="3"/>
  <c r="M621" i="3"/>
  <c r="N621" i="3"/>
  <c r="Z621" i="3" s="1"/>
  <c r="O621" i="3"/>
  <c r="P621" i="3"/>
  <c r="Q621" i="3"/>
  <c r="R621" i="3"/>
  <c r="S621" i="3"/>
  <c r="T621" i="3"/>
  <c r="M622" i="3"/>
  <c r="N622" i="3"/>
  <c r="Z622" i="3" s="1"/>
  <c r="O622" i="3"/>
  <c r="P622" i="3"/>
  <c r="Q622" i="3"/>
  <c r="R622" i="3"/>
  <c r="S622" i="3"/>
  <c r="T622" i="3"/>
  <c r="M623" i="3"/>
  <c r="N623" i="3"/>
  <c r="Z623" i="3" s="1"/>
  <c r="O623" i="3"/>
  <c r="P623" i="3"/>
  <c r="Q623" i="3"/>
  <c r="R623" i="3"/>
  <c r="S623" i="3"/>
  <c r="T623" i="3"/>
  <c r="M624" i="3"/>
  <c r="N624" i="3"/>
  <c r="Z624" i="3" s="1"/>
  <c r="O624" i="3"/>
  <c r="P624" i="3"/>
  <c r="Q624" i="3"/>
  <c r="R624" i="3"/>
  <c r="S624" i="3"/>
  <c r="T624" i="3"/>
  <c r="M625" i="3"/>
  <c r="N625" i="3"/>
  <c r="Z625" i="3" s="1"/>
  <c r="O625" i="3"/>
  <c r="P625" i="3"/>
  <c r="Q625" i="3"/>
  <c r="R625" i="3"/>
  <c r="S625" i="3"/>
  <c r="T625" i="3"/>
  <c r="M626" i="3"/>
  <c r="N626" i="3"/>
  <c r="Z626" i="3" s="1"/>
  <c r="O626" i="3"/>
  <c r="P626" i="3"/>
  <c r="Q626" i="3"/>
  <c r="R626" i="3"/>
  <c r="S626" i="3"/>
  <c r="T626" i="3"/>
  <c r="M627" i="3"/>
  <c r="N627" i="3"/>
  <c r="Z627" i="3" s="1"/>
  <c r="O627" i="3"/>
  <c r="P627" i="3"/>
  <c r="Q627" i="3"/>
  <c r="R627" i="3"/>
  <c r="S627" i="3"/>
  <c r="T627" i="3"/>
  <c r="M628" i="3"/>
  <c r="N628" i="3"/>
  <c r="Z628" i="3" s="1"/>
  <c r="O628" i="3"/>
  <c r="P628" i="3"/>
  <c r="Q628" i="3"/>
  <c r="R628" i="3"/>
  <c r="S628" i="3"/>
  <c r="T628" i="3"/>
  <c r="M629" i="3"/>
  <c r="N629" i="3"/>
  <c r="Z629" i="3" s="1"/>
  <c r="O629" i="3"/>
  <c r="P629" i="3"/>
  <c r="Q629" i="3"/>
  <c r="R629" i="3"/>
  <c r="S629" i="3"/>
  <c r="T629" i="3"/>
  <c r="M630" i="3"/>
  <c r="N630" i="3"/>
  <c r="Z630" i="3" s="1"/>
  <c r="O630" i="3"/>
  <c r="P630" i="3"/>
  <c r="Q630" i="3"/>
  <c r="R630" i="3"/>
  <c r="S630" i="3"/>
  <c r="T630" i="3"/>
  <c r="M631" i="3"/>
  <c r="N631" i="3"/>
  <c r="Z631" i="3" s="1"/>
  <c r="O631" i="3"/>
  <c r="P631" i="3"/>
  <c r="Q631" i="3"/>
  <c r="R631" i="3"/>
  <c r="S631" i="3"/>
  <c r="T631" i="3"/>
  <c r="M632" i="3"/>
  <c r="N632" i="3"/>
  <c r="Z632" i="3" s="1"/>
  <c r="O632" i="3"/>
  <c r="P632" i="3"/>
  <c r="Q632" i="3"/>
  <c r="R632" i="3"/>
  <c r="S632" i="3"/>
  <c r="T632" i="3"/>
  <c r="M633" i="3"/>
  <c r="N633" i="3"/>
  <c r="Z633" i="3" s="1"/>
  <c r="O633" i="3"/>
  <c r="P633" i="3"/>
  <c r="Q633" i="3"/>
  <c r="R633" i="3"/>
  <c r="S633" i="3"/>
  <c r="T633" i="3"/>
  <c r="M634" i="3"/>
  <c r="N634" i="3"/>
  <c r="Z634" i="3" s="1"/>
  <c r="O634" i="3"/>
  <c r="P634" i="3"/>
  <c r="Q634" i="3"/>
  <c r="R634" i="3"/>
  <c r="S634" i="3"/>
  <c r="T634" i="3"/>
  <c r="M635" i="3"/>
  <c r="N635" i="3"/>
  <c r="Z635" i="3" s="1"/>
  <c r="O635" i="3"/>
  <c r="P635" i="3"/>
  <c r="Q635" i="3"/>
  <c r="R635" i="3"/>
  <c r="S635" i="3"/>
  <c r="T635" i="3"/>
  <c r="M636" i="3"/>
  <c r="N636" i="3"/>
  <c r="Z636" i="3" s="1"/>
  <c r="O636" i="3"/>
  <c r="P636" i="3"/>
  <c r="Q636" i="3"/>
  <c r="R636" i="3"/>
  <c r="S636" i="3"/>
  <c r="T636" i="3"/>
  <c r="M637" i="3"/>
  <c r="N637" i="3"/>
  <c r="Z637" i="3" s="1"/>
  <c r="O637" i="3"/>
  <c r="P637" i="3"/>
  <c r="Q637" i="3"/>
  <c r="R637" i="3"/>
  <c r="S637" i="3"/>
  <c r="T637" i="3"/>
  <c r="M638" i="3"/>
  <c r="N638" i="3"/>
  <c r="Z638" i="3" s="1"/>
  <c r="O638" i="3"/>
  <c r="P638" i="3"/>
  <c r="Q638" i="3"/>
  <c r="R638" i="3"/>
  <c r="S638" i="3"/>
  <c r="T638" i="3"/>
  <c r="M639" i="3"/>
  <c r="N639" i="3"/>
  <c r="Z639" i="3" s="1"/>
  <c r="O639" i="3"/>
  <c r="P639" i="3"/>
  <c r="Q639" i="3"/>
  <c r="R639" i="3"/>
  <c r="S639" i="3"/>
  <c r="T639" i="3"/>
  <c r="M640" i="3"/>
  <c r="N640" i="3"/>
  <c r="Z640" i="3" s="1"/>
  <c r="O640" i="3"/>
  <c r="P640" i="3"/>
  <c r="Q640" i="3"/>
  <c r="R640" i="3"/>
  <c r="S640" i="3"/>
  <c r="T640" i="3"/>
  <c r="M641" i="3"/>
  <c r="N641" i="3"/>
  <c r="Z641" i="3" s="1"/>
  <c r="O641" i="3"/>
  <c r="P641" i="3"/>
  <c r="Q641" i="3"/>
  <c r="R641" i="3"/>
  <c r="S641" i="3"/>
  <c r="T641" i="3"/>
  <c r="M642" i="3"/>
  <c r="N642" i="3"/>
  <c r="Z642" i="3" s="1"/>
  <c r="O642" i="3"/>
  <c r="P642" i="3"/>
  <c r="Q642" i="3"/>
  <c r="R642" i="3"/>
  <c r="S642" i="3"/>
  <c r="T642" i="3"/>
  <c r="M643" i="3"/>
  <c r="N643" i="3"/>
  <c r="Z643" i="3" s="1"/>
  <c r="O643" i="3"/>
  <c r="P643" i="3"/>
  <c r="Q643" i="3"/>
  <c r="R643" i="3"/>
  <c r="S643" i="3"/>
  <c r="T643" i="3"/>
  <c r="M644" i="3"/>
  <c r="N644" i="3"/>
  <c r="Z644" i="3" s="1"/>
  <c r="O644" i="3"/>
  <c r="P644" i="3"/>
  <c r="Q644" i="3"/>
  <c r="R644" i="3"/>
  <c r="S644" i="3"/>
  <c r="T644" i="3"/>
  <c r="M645" i="3"/>
  <c r="N645" i="3"/>
  <c r="Z645" i="3" s="1"/>
  <c r="O645" i="3"/>
  <c r="P645" i="3"/>
  <c r="Q645" i="3"/>
  <c r="R645" i="3"/>
  <c r="S645" i="3"/>
  <c r="T645" i="3"/>
  <c r="M646" i="3"/>
  <c r="N646" i="3"/>
  <c r="Z646" i="3" s="1"/>
  <c r="O646" i="3"/>
  <c r="P646" i="3"/>
  <c r="Q646" i="3"/>
  <c r="R646" i="3"/>
  <c r="S646" i="3"/>
  <c r="T646" i="3"/>
  <c r="M647" i="3"/>
  <c r="N647" i="3"/>
  <c r="Z647" i="3" s="1"/>
  <c r="O647" i="3"/>
  <c r="P647" i="3"/>
  <c r="Q647" i="3"/>
  <c r="R647" i="3"/>
  <c r="S647" i="3"/>
  <c r="T647" i="3"/>
  <c r="M648" i="3"/>
  <c r="N648" i="3"/>
  <c r="Z648" i="3" s="1"/>
  <c r="O648" i="3"/>
  <c r="P648" i="3"/>
  <c r="Q648" i="3"/>
  <c r="R648" i="3"/>
  <c r="S648" i="3"/>
  <c r="T648" i="3"/>
  <c r="M649" i="3"/>
  <c r="N649" i="3"/>
  <c r="Z649" i="3" s="1"/>
  <c r="O649" i="3"/>
  <c r="P649" i="3"/>
  <c r="Q649" i="3"/>
  <c r="R649" i="3"/>
  <c r="S649" i="3"/>
  <c r="T649" i="3"/>
  <c r="M650" i="3"/>
  <c r="N650" i="3"/>
  <c r="Z650" i="3" s="1"/>
  <c r="O650" i="3"/>
  <c r="P650" i="3"/>
  <c r="Q650" i="3"/>
  <c r="R650" i="3"/>
  <c r="S650" i="3"/>
  <c r="T650" i="3"/>
  <c r="M651" i="3"/>
  <c r="N651" i="3"/>
  <c r="Z651" i="3" s="1"/>
  <c r="O651" i="3"/>
  <c r="P651" i="3"/>
  <c r="Q651" i="3"/>
  <c r="R651" i="3"/>
  <c r="S651" i="3"/>
  <c r="T651" i="3"/>
  <c r="M652" i="3"/>
  <c r="N652" i="3"/>
  <c r="Z652" i="3" s="1"/>
  <c r="O652" i="3"/>
  <c r="P652" i="3"/>
  <c r="Q652" i="3"/>
  <c r="R652" i="3"/>
  <c r="S652" i="3"/>
  <c r="T652" i="3"/>
  <c r="M653" i="3"/>
  <c r="N653" i="3"/>
  <c r="Z653" i="3" s="1"/>
  <c r="O653" i="3"/>
  <c r="P653" i="3"/>
  <c r="Q653" i="3"/>
  <c r="R653" i="3"/>
  <c r="S653" i="3"/>
  <c r="T653" i="3"/>
  <c r="M654" i="3"/>
  <c r="N654" i="3"/>
  <c r="Z654" i="3" s="1"/>
  <c r="O654" i="3"/>
  <c r="P654" i="3"/>
  <c r="Q654" i="3"/>
  <c r="R654" i="3"/>
  <c r="S654" i="3"/>
  <c r="T654" i="3"/>
  <c r="M655" i="3"/>
  <c r="N655" i="3"/>
  <c r="Z655" i="3" s="1"/>
  <c r="O655" i="3"/>
  <c r="P655" i="3"/>
  <c r="Q655" i="3"/>
  <c r="R655" i="3"/>
  <c r="S655" i="3"/>
  <c r="T655" i="3"/>
  <c r="M656" i="3"/>
  <c r="N656" i="3"/>
  <c r="Z656" i="3" s="1"/>
  <c r="O656" i="3"/>
  <c r="P656" i="3"/>
  <c r="Q656" i="3"/>
  <c r="R656" i="3"/>
  <c r="S656" i="3"/>
  <c r="T656" i="3"/>
  <c r="M657" i="3"/>
  <c r="N657" i="3"/>
  <c r="Z657" i="3" s="1"/>
  <c r="O657" i="3"/>
  <c r="P657" i="3"/>
  <c r="Q657" i="3"/>
  <c r="R657" i="3"/>
  <c r="S657" i="3"/>
  <c r="T657" i="3"/>
  <c r="M658" i="3"/>
  <c r="N658" i="3"/>
  <c r="Z658" i="3" s="1"/>
  <c r="O658" i="3"/>
  <c r="P658" i="3"/>
  <c r="Q658" i="3"/>
  <c r="R658" i="3"/>
  <c r="S658" i="3"/>
  <c r="T658" i="3"/>
  <c r="M659" i="3"/>
  <c r="N659" i="3"/>
  <c r="Z659" i="3" s="1"/>
  <c r="O659" i="3"/>
  <c r="P659" i="3"/>
  <c r="Q659" i="3"/>
  <c r="R659" i="3"/>
  <c r="S659" i="3"/>
  <c r="T659" i="3"/>
  <c r="M660" i="3"/>
  <c r="N660" i="3"/>
  <c r="Z660" i="3" s="1"/>
  <c r="O660" i="3"/>
  <c r="P660" i="3"/>
  <c r="Q660" i="3"/>
  <c r="R660" i="3"/>
  <c r="S660" i="3"/>
  <c r="T660" i="3"/>
  <c r="M661" i="3"/>
  <c r="N661" i="3"/>
  <c r="Z661" i="3" s="1"/>
  <c r="O661" i="3"/>
  <c r="P661" i="3"/>
  <c r="Q661" i="3"/>
  <c r="R661" i="3"/>
  <c r="S661" i="3"/>
  <c r="T661" i="3"/>
  <c r="M662" i="3"/>
  <c r="N662" i="3"/>
  <c r="Z662" i="3" s="1"/>
  <c r="O662" i="3"/>
  <c r="P662" i="3"/>
  <c r="Q662" i="3"/>
  <c r="R662" i="3"/>
  <c r="S662" i="3"/>
  <c r="T662" i="3"/>
  <c r="M663" i="3"/>
  <c r="N663" i="3"/>
  <c r="Z663" i="3" s="1"/>
  <c r="O663" i="3"/>
  <c r="P663" i="3"/>
  <c r="Q663" i="3"/>
  <c r="R663" i="3"/>
  <c r="S663" i="3"/>
  <c r="T663" i="3"/>
  <c r="M664" i="3"/>
  <c r="N664" i="3"/>
  <c r="Z664" i="3" s="1"/>
  <c r="O664" i="3"/>
  <c r="P664" i="3"/>
  <c r="Q664" i="3"/>
  <c r="R664" i="3"/>
  <c r="S664" i="3"/>
  <c r="T664" i="3"/>
  <c r="M665" i="3"/>
  <c r="N665" i="3"/>
  <c r="Z665" i="3" s="1"/>
  <c r="O665" i="3"/>
  <c r="P665" i="3"/>
  <c r="Q665" i="3"/>
  <c r="R665" i="3"/>
  <c r="S665" i="3"/>
  <c r="T665" i="3"/>
  <c r="M666" i="3"/>
  <c r="N666" i="3"/>
  <c r="Z666" i="3" s="1"/>
  <c r="O666" i="3"/>
  <c r="P666" i="3"/>
  <c r="Q666" i="3"/>
  <c r="R666" i="3"/>
  <c r="S666" i="3"/>
  <c r="T666" i="3"/>
  <c r="M667" i="3"/>
  <c r="N667" i="3"/>
  <c r="Z667" i="3" s="1"/>
  <c r="O667" i="3"/>
  <c r="P667" i="3"/>
  <c r="Q667" i="3"/>
  <c r="R667" i="3"/>
  <c r="S667" i="3"/>
  <c r="T667" i="3"/>
  <c r="M668" i="3"/>
  <c r="N668" i="3"/>
  <c r="Z668" i="3" s="1"/>
  <c r="O668" i="3"/>
  <c r="P668" i="3"/>
  <c r="Q668" i="3"/>
  <c r="R668" i="3"/>
  <c r="S668" i="3"/>
  <c r="T668" i="3"/>
  <c r="M669" i="3"/>
  <c r="N669" i="3"/>
  <c r="Z669" i="3" s="1"/>
  <c r="O669" i="3"/>
  <c r="P669" i="3"/>
  <c r="Q669" i="3"/>
  <c r="R669" i="3"/>
  <c r="S669" i="3"/>
  <c r="T669" i="3"/>
  <c r="M670" i="3"/>
  <c r="N670" i="3"/>
  <c r="Z670" i="3" s="1"/>
  <c r="O670" i="3"/>
  <c r="P670" i="3"/>
  <c r="Q670" i="3"/>
  <c r="R670" i="3"/>
  <c r="S670" i="3"/>
  <c r="T670" i="3"/>
  <c r="M671" i="3"/>
  <c r="N671" i="3"/>
  <c r="Z671" i="3" s="1"/>
  <c r="O671" i="3"/>
  <c r="P671" i="3"/>
  <c r="Q671" i="3"/>
  <c r="R671" i="3"/>
  <c r="S671" i="3"/>
  <c r="T671" i="3"/>
  <c r="M672" i="3"/>
  <c r="N672" i="3"/>
  <c r="Z672" i="3" s="1"/>
  <c r="O672" i="3"/>
  <c r="P672" i="3"/>
  <c r="Q672" i="3"/>
  <c r="R672" i="3"/>
  <c r="S672" i="3"/>
  <c r="T672" i="3"/>
  <c r="M673" i="3"/>
  <c r="N673" i="3"/>
  <c r="Z673" i="3" s="1"/>
  <c r="O673" i="3"/>
  <c r="P673" i="3"/>
  <c r="Q673" i="3"/>
  <c r="R673" i="3"/>
  <c r="S673" i="3"/>
  <c r="T673" i="3"/>
  <c r="M674" i="3"/>
  <c r="N674" i="3"/>
  <c r="Z674" i="3" s="1"/>
  <c r="O674" i="3"/>
  <c r="P674" i="3"/>
  <c r="Q674" i="3"/>
  <c r="R674" i="3"/>
  <c r="S674" i="3"/>
  <c r="T674" i="3"/>
  <c r="M675" i="3"/>
  <c r="N675" i="3"/>
  <c r="Z675" i="3" s="1"/>
  <c r="O675" i="3"/>
  <c r="P675" i="3"/>
  <c r="Q675" i="3"/>
  <c r="R675" i="3"/>
  <c r="S675" i="3"/>
  <c r="T675" i="3"/>
  <c r="M676" i="3"/>
  <c r="N676" i="3"/>
  <c r="Z676" i="3" s="1"/>
  <c r="O676" i="3"/>
  <c r="P676" i="3"/>
  <c r="Q676" i="3"/>
  <c r="R676" i="3"/>
  <c r="S676" i="3"/>
  <c r="T676" i="3"/>
  <c r="M677" i="3"/>
  <c r="N677" i="3"/>
  <c r="Z677" i="3" s="1"/>
  <c r="O677" i="3"/>
  <c r="P677" i="3"/>
  <c r="Q677" i="3"/>
  <c r="R677" i="3"/>
  <c r="S677" i="3"/>
  <c r="T677" i="3"/>
  <c r="M678" i="3"/>
  <c r="N678" i="3"/>
  <c r="Z678" i="3" s="1"/>
  <c r="O678" i="3"/>
  <c r="P678" i="3"/>
  <c r="Q678" i="3"/>
  <c r="R678" i="3"/>
  <c r="S678" i="3"/>
  <c r="T678" i="3"/>
  <c r="M679" i="3"/>
  <c r="N679" i="3"/>
  <c r="Z679" i="3" s="1"/>
  <c r="O679" i="3"/>
  <c r="P679" i="3"/>
  <c r="Q679" i="3"/>
  <c r="R679" i="3"/>
  <c r="S679" i="3"/>
  <c r="T679" i="3"/>
  <c r="M680" i="3"/>
  <c r="N680" i="3"/>
  <c r="Z680" i="3" s="1"/>
  <c r="O680" i="3"/>
  <c r="P680" i="3"/>
  <c r="Q680" i="3"/>
  <c r="R680" i="3"/>
  <c r="S680" i="3"/>
  <c r="T680" i="3"/>
  <c r="M681" i="3"/>
  <c r="N681" i="3"/>
  <c r="Z681" i="3" s="1"/>
  <c r="O681" i="3"/>
  <c r="P681" i="3"/>
  <c r="Q681" i="3"/>
  <c r="R681" i="3"/>
  <c r="S681" i="3"/>
  <c r="T681" i="3"/>
  <c r="M682" i="3"/>
  <c r="N682" i="3"/>
  <c r="Z682" i="3" s="1"/>
  <c r="O682" i="3"/>
  <c r="P682" i="3"/>
  <c r="Q682" i="3"/>
  <c r="R682" i="3"/>
  <c r="S682" i="3"/>
  <c r="T682" i="3"/>
  <c r="M683" i="3"/>
  <c r="N683" i="3"/>
  <c r="Z683" i="3" s="1"/>
  <c r="O683" i="3"/>
  <c r="P683" i="3"/>
  <c r="Q683" i="3"/>
  <c r="R683" i="3"/>
  <c r="S683" i="3"/>
  <c r="T683" i="3"/>
  <c r="M684" i="3"/>
  <c r="N684" i="3"/>
  <c r="Z684" i="3" s="1"/>
  <c r="O684" i="3"/>
  <c r="P684" i="3"/>
  <c r="Q684" i="3"/>
  <c r="R684" i="3"/>
  <c r="S684" i="3"/>
  <c r="T684" i="3"/>
  <c r="M685" i="3"/>
  <c r="N685" i="3"/>
  <c r="Z685" i="3" s="1"/>
  <c r="O685" i="3"/>
  <c r="P685" i="3"/>
  <c r="Q685" i="3"/>
  <c r="R685" i="3"/>
  <c r="S685" i="3"/>
  <c r="T685" i="3"/>
  <c r="M686" i="3"/>
  <c r="N686" i="3"/>
  <c r="Z686" i="3" s="1"/>
  <c r="O686" i="3"/>
  <c r="P686" i="3"/>
  <c r="Q686" i="3"/>
  <c r="R686" i="3"/>
  <c r="S686" i="3"/>
  <c r="T686" i="3"/>
  <c r="M687" i="3"/>
  <c r="N687" i="3"/>
  <c r="Z687" i="3" s="1"/>
  <c r="O687" i="3"/>
  <c r="P687" i="3"/>
  <c r="Q687" i="3"/>
  <c r="R687" i="3"/>
  <c r="S687" i="3"/>
  <c r="T687" i="3"/>
  <c r="M688" i="3"/>
  <c r="N688" i="3"/>
  <c r="Z688" i="3" s="1"/>
  <c r="O688" i="3"/>
  <c r="P688" i="3"/>
  <c r="Q688" i="3"/>
  <c r="R688" i="3"/>
  <c r="S688" i="3"/>
  <c r="T688" i="3"/>
  <c r="M689" i="3"/>
  <c r="N689" i="3"/>
  <c r="Z689" i="3" s="1"/>
  <c r="O689" i="3"/>
  <c r="P689" i="3"/>
  <c r="Q689" i="3"/>
  <c r="R689" i="3"/>
  <c r="S689" i="3"/>
  <c r="T689" i="3"/>
  <c r="M690" i="3"/>
  <c r="N690" i="3"/>
  <c r="Z690" i="3" s="1"/>
  <c r="O690" i="3"/>
  <c r="P690" i="3"/>
  <c r="Q690" i="3"/>
  <c r="R690" i="3"/>
  <c r="S690" i="3"/>
  <c r="T690" i="3"/>
  <c r="M691" i="3"/>
  <c r="N691" i="3"/>
  <c r="Z691" i="3" s="1"/>
  <c r="O691" i="3"/>
  <c r="P691" i="3"/>
  <c r="Q691" i="3"/>
  <c r="R691" i="3"/>
  <c r="S691" i="3"/>
  <c r="T691" i="3"/>
  <c r="M692" i="3"/>
  <c r="N692" i="3"/>
  <c r="Z692" i="3" s="1"/>
  <c r="O692" i="3"/>
  <c r="P692" i="3"/>
  <c r="Q692" i="3"/>
  <c r="R692" i="3"/>
  <c r="S692" i="3"/>
  <c r="T692" i="3"/>
  <c r="M693" i="3"/>
  <c r="N693" i="3"/>
  <c r="Z693" i="3" s="1"/>
  <c r="O693" i="3"/>
  <c r="P693" i="3"/>
  <c r="Q693" i="3"/>
  <c r="R693" i="3"/>
  <c r="S693" i="3"/>
  <c r="T693" i="3"/>
  <c r="M694" i="3"/>
  <c r="N694" i="3"/>
  <c r="Z694" i="3" s="1"/>
  <c r="O694" i="3"/>
  <c r="P694" i="3"/>
  <c r="Q694" i="3"/>
  <c r="R694" i="3"/>
  <c r="S694" i="3"/>
  <c r="T694" i="3"/>
  <c r="M695" i="3"/>
  <c r="N695" i="3"/>
  <c r="Z695" i="3" s="1"/>
  <c r="O695" i="3"/>
  <c r="P695" i="3"/>
  <c r="Q695" i="3"/>
  <c r="R695" i="3"/>
  <c r="S695" i="3"/>
  <c r="T695" i="3"/>
  <c r="M696" i="3"/>
  <c r="N696" i="3"/>
  <c r="Z696" i="3" s="1"/>
  <c r="O696" i="3"/>
  <c r="P696" i="3"/>
  <c r="Q696" i="3"/>
  <c r="R696" i="3"/>
  <c r="S696" i="3"/>
  <c r="T696" i="3"/>
  <c r="M697" i="3"/>
  <c r="N697" i="3"/>
  <c r="Z697" i="3" s="1"/>
  <c r="O697" i="3"/>
  <c r="P697" i="3"/>
  <c r="Q697" i="3"/>
  <c r="R697" i="3"/>
  <c r="S697" i="3"/>
  <c r="T697" i="3"/>
  <c r="M698" i="3"/>
  <c r="N698" i="3"/>
  <c r="Z698" i="3" s="1"/>
  <c r="O698" i="3"/>
  <c r="P698" i="3"/>
  <c r="Q698" i="3"/>
  <c r="R698" i="3"/>
  <c r="S698" i="3"/>
  <c r="T698" i="3"/>
  <c r="M699" i="3"/>
  <c r="N699" i="3"/>
  <c r="Z699" i="3" s="1"/>
  <c r="O699" i="3"/>
  <c r="P699" i="3"/>
  <c r="Q699" i="3"/>
  <c r="R699" i="3"/>
  <c r="S699" i="3"/>
  <c r="T699" i="3"/>
  <c r="M700" i="3"/>
  <c r="N700" i="3"/>
  <c r="Z700" i="3" s="1"/>
  <c r="O700" i="3"/>
  <c r="P700" i="3"/>
  <c r="Q700" i="3"/>
  <c r="R700" i="3"/>
  <c r="S700" i="3"/>
  <c r="T700" i="3"/>
  <c r="M701" i="3"/>
  <c r="N701" i="3"/>
  <c r="Z701" i="3" s="1"/>
  <c r="O701" i="3"/>
  <c r="P701" i="3"/>
  <c r="Q701" i="3"/>
  <c r="R701" i="3"/>
  <c r="S701" i="3"/>
  <c r="T701" i="3"/>
  <c r="M702" i="3"/>
  <c r="N702" i="3"/>
  <c r="Z702" i="3" s="1"/>
  <c r="O702" i="3"/>
  <c r="P702" i="3"/>
  <c r="Q702" i="3"/>
  <c r="R702" i="3"/>
  <c r="S702" i="3"/>
  <c r="T702" i="3"/>
  <c r="M703" i="3"/>
  <c r="N703" i="3"/>
  <c r="Z703" i="3" s="1"/>
  <c r="O703" i="3"/>
  <c r="P703" i="3"/>
  <c r="Q703" i="3"/>
  <c r="R703" i="3"/>
  <c r="S703" i="3"/>
  <c r="T703" i="3"/>
  <c r="M704" i="3"/>
  <c r="N704" i="3"/>
  <c r="Z704" i="3" s="1"/>
  <c r="O704" i="3"/>
  <c r="P704" i="3"/>
  <c r="Q704" i="3"/>
  <c r="R704" i="3"/>
  <c r="S704" i="3"/>
  <c r="T704" i="3"/>
  <c r="M705" i="3"/>
  <c r="N705" i="3"/>
  <c r="Z705" i="3" s="1"/>
  <c r="O705" i="3"/>
  <c r="P705" i="3"/>
  <c r="Q705" i="3"/>
  <c r="R705" i="3"/>
  <c r="S705" i="3"/>
  <c r="T705" i="3"/>
  <c r="M706" i="3"/>
  <c r="N706" i="3"/>
  <c r="Z706" i="3" s="1"/>
  <c r="O706" i="3"/>
  <c r="P706" i="3"/>
  <c r="Q706" i="3"/>
  <c r="R706" i="3"/>
  <c r="S706" i="3"/>
  <c r="T706" i="3"/>
  <c r="M707" i="3"/>
  <c r="N707" i="3"/>
  <c r="Z707" i="3" s="1"/>
  <c r="O707" i="3"/>
  <c r="P707" i="3"/>
  <c r="Q707" i="3"/>
  <c r="R707" i="3"/>
  <c r="S707" i="3"/>
  <c r="T707" i="3"/>
  <c r="M708" i="3"/>
  <c r="N708" i="3"/>
  <c r="Z708" i="3" s="1"/>
  <c r="O708" i="3"/>
  <c r="P708" i="3"/>
  <c r="Q708" i="3"/>
  <c r="R708" i="3"/>
  <c r="S708" i="3"/>
  <c r="T708" i="3"/>
  <c r="M709" i="3"/>
  <c r="N709" i="3"/>
  <c r="Z709" i="3" s="1"/>
  <c r="O709" i="3"/>
  <c r="P709" i="3"/>
  <c r="Q709" i="3"/>
  <c r="R709" i="3"/>
  <c r="S709" i="3"/>
  <c r="T709" i="3"/>
  <c r="M710" i="3"/>
  <c r="N710" i="3"/>
  <c r="Z710" i="3" s="1"/>
  <c r="O710" i="3"/>
  <c r="P710" i="3"/>
  <c r="Q710" i="3"/>
  <c r="R710" i="3"/>
  <c r="S710" i="3"/>
  <c r="T710" i="3"/>
  <c r="M711" i="3"/>
  <c r="N711" i="3"/>
  <c r="Z711" i="3" s="1"/>
  <c r="O711" i="3"/>
  <c r="P711" i="3"/>
  <c r="Q711" i="3"/>
  <c r="R711" i="3"/>
  <c r="S711" i="3"/>
  <c r="T711" i="3"/>
  <c r="M712" i="3"/>
  <c r="N712" i="3"/>
  <c r="Z712" i="3" s="1"/>
  <c r="O712" i="3"/>
  <c r="P712" i="3"/>
  <c r="Q712" i="3"/>
  <c r="R712" i="3"/>
  <c r="S712" i="3"/>
  <c r="T712" i="3"/>
  <c r="M713" i="3"/>
  <c r="N713" i="3"/>
  <c r="Z713" i="3" s="1"/>
  <c r="O713" i="3"/>
  <c r="P713" i="3"/>
  <c r="Q713" i="3"/>
  <c r="R713" i="3"/>
  <c r="S713" i="3"/>
  <c r="T713" i="3"/>
  <c r="M714" i="3"/>
  <c r="N714" i="3"/>
  <c r="Z714" i="3" s="1"/>
  <c r="O714" i="3"/>
  <c r="P714" i="3"/>
  <c r="Q714" i="3"/>
  <c r="R714" i="3"/>
  <c r="S714" i="3"/>
  <c r="T714" i="3"/>
  <c r="M715" i="3"/>
  <c r="N715" i="3"/>
  <c r="Z715" i="3" s="1"/>
  <c r="O715" i="3"/>
  <c r="P715" i="3"/>
  <c r="Q715" i="3"/>
  <c r="R715" i="3"/>
  <c r="S715" i="3"/>
  <c r="T715" i="3"/>
  <c r="M716" i="3"/>
  <c r="N716" i="3"/>
  <c r="Z716" i="3" s="1"/>
  <c r="O716" i="3"/>
  <c r="P716" i="3"/>
  <c r="Q716" i="3"/>
  <c r="R716" i="3"/>
  <c r="S716" i="3"/>
  <c r="T716" i="3"/>
  <c r="M717" i="3"/>
  <c r="N717" i="3"/>
  <c r="Z717" i="3" s="1"/>
  <c r="O717" i="3"/>
  <c r="P717" i="3"/>
  <c r="Q717" i="3"/>
  <c r="R717" i="3"/>
  <c r="S717" i="3"/>
  <c r="T717" i="3"/>
  <c r="M718" i="3"/>
  <c r="N718" i="3"/>
  <c r="Z718" i="3" s="1"/>
  <c r="O718" i="3"/>
  <c r="P718" i="3"/>
  <c r="Q718" i="3"/>
  <c r="R718" i="3"/>
  <c r="S718" i="3"/>
  <c r="T718" i="3"/>
  <c r="M719" i="3"/>
  <c r="N719" i="3"/>
  <c r="Z719" i="3" s="1"/>
  <c r="O719" i="3"/>
  <c r="P719" i="3"/>
  <c r="Q719" i="3"/>
  <c r="R719" i="3"/>
  <c r="S719" i="3"/>
  <c r="T719" i="3"/>
  <c r="M720" i="3"/>
  <c r="N720" i="3"/>
  <c r="Z720" i="3" s="1"/>
  <c r="O720" i="3"/>
  <c r="P720" i="3"/>
  <c r="Q720" i="3"/>
  <c r="R720" i="3"/>
  <c r="S720" i="3"/>
  <c r="T720" i="3"/>
  <c r="M721" i="3"/>
  <c r="N721" i="3"/>
  <c r="Z721" i="3" s="1"/>
  <c r="O721" i="3"/>
  <c r="P721" i="3"/>
  <c r="Q721" i="3"/>
  <c r="R721" i="3"/>
  <c r="S721" i="3"/>
  <c r="T721" i="3"/>
  <c r="M722" i="3"/>
  <c r="N722" i="3"/>
  <c r="Z722" i="3" s="1"/>
  <c r="O722" i="3"/>
  <c r="P722" i="3"/>
  <c r="Q722" i="3"/>
  <c r="R722" i="3"/>
  <c r="S722" i="3"/>
  <c r="T722" i="3"/>
  <c r="M723" i="3"/>
  <c r="N723" i="3"/>
  <c r="Z723" i="3" s="1"/>
  <c r="O723" i="3"/>
  <c r="P723" i="3"/>
  <c r="Q723" i="3"/>
  <c r="R723" i="3"/>
  <c r="S723" i="3"/>
  <c r="T723" i="3"/>
  <c r="M724" i="3"/>
  <c r="N724" i="3"/>
  <c r="Z724" i="3" s="1"/>
  <c r="O724" i="3"/>
  <c r="P724" i="3"/>
  <c r="Q724" i="3"/>
  <c r="R724" i="3"/>
  <c r="S724" i="3"/>
  <c r="T724" i="3"/>
  <c r="M725" i="3"/>
  <c r="N725" i="3"/>
  <c r="Z725" i="3" s="1"/>
  <c r="O725" i="3"/>
  <c r="P725" i="3"/>
  <c r="Q725" i="3"/>
  <c r="R725" i="3"/>
  <c r="S725" i="3"/>
  <c r="T725" i="3"/>
  <c r="M726" i="3"/>
  <c r="N726" i="3"/>
  <c r="Z726" i="3" s="1"/>
  <c r="O726" i="3"/>
  <c r="P726" i="3"/>
  <c r="Q726" i="3"/>
  <c r="R726" i="3"/>
  <c r="S726" i="3"/>
  <c r="T726" i="3"/>
  <c r="M727" i="3"/>
  <c r="N727" i="3"/>
  <c r="Z727" i="3" s="1"/>
  <c r="O727" i="3"/>
  <c r="P727" i="3"/>
  <c r="Q727" i="3"/>
  <c r="R727" i="3"/>
  <c r="S727" i="3"/>
  <c r="T727" i="3"/>
  <c r="M728" i="3"/>
  <c r="N728" i="3"/>
  <c r="Z728" i="3" s="1"/>
  <c r="O728" i="3"/>
  <c r="P728" i="3"/>
  <c r="Q728" i="3"/>
  <c r="R728" i="3"/>
  <c r="S728" i="3"/>
  <c r="T728" i="3"/>
  <c r="M729" i="3"/>
  <c r="N729" i="3"/>
  <c r="Z729" i="3" s="1"/>
  <c r="O729" i="3"/>
  <c r="P729" i="3"/>
  <c r="Q729" i="3"/>
  <c r="R729" i="3"/>
  <c r="S729" i="3"/>
  <c r="T729" i="3"/>
  <c r="M730" i="3"/>
  <c r="N730" i="3"/>
  <c r="Z730" i="3" s="1"/>
  <c r="O730" i="3"/>
  <c r="P730" i="3"/>
  <c r="Q730" i="3"/>
  <c r="R730" i="3"/>
  <c r="S730" i="3"/>
  <c r="T730" i="3"/>
  <c r="M731" i="3"/>
  <c r="N731" i="3"/>
  <c r="Z731" i="3" s="1"/>
  <c r="O731" i="3"/>
  <c r="P731" i="3"/>
  <c r="Q731" i="3"/>
  <c r="R731" i="3"/>
  <c r="S731" i="3"/>
  <c r="T731" i="3"/>
  <c r="M732" i="3"/>
  <c r="N732" i="3"/>
  <c r="Z732" i="3" s="1"/>
  <c r="O732" i="3"/>
  <c r="P732" i="3"/>
  <c r="Q732" i="3"/>
  <c r="R732" i="3"/>
  <c r="S732" i="3"/>
  <c r="T732" i="3"/>
  <c r="M733" i="3"/>
  <c r="N733" i="3"/>
  <c r="Z733" i="3" s="1"/>
  <c r="O733" i="3"/>
  <c r="P733" i="3"/>
  <c r="Q733" i="3"/>
  <c r="R733" i="3"/>
  <c r="S733" i="3"/>
  <c r="T733" i="3"/>
  <c r="M734" i="3"/>
  <c r="N734" i="3"/>
  <c r="Z734" i="3" s="1"/>
  <c r="O734" i="3"/>
  <c r="P734" i="3"/>
  <c r="Q734" i="3"/>
  <c r="R734" i="3"/>
  <c r="S734" i="3"/>
  <c r="T734" i="3"/>
  <c r="M735" i="3"/>
  <c r="N735" i="3"/>
  <c r="Z735" i="3" s="1"/>
  <c r="O735" i="3"/>
  <c r="P735" i="3"/>
  <c r="Q735" i="3"/>
  <c r="R735" i="3"/>
  <c r="S735" i="3"/>
  <c r="T735" i="3"/>
  <c r="M736" i="3"/>
  <c r="N736" i="3"/>
  <c r="Z736" i="3" s="1"/>
  <c r="O736" i="3"/>
  <c r="P736" i="3"/>
  <c r="Q736" i="3"/>
  <c r="R736" i="3"/>
  <c r="S736" i="3"/>
  <c r="T736" i="3"/>
  <c r="M737" i="3"/>
  <c r="N737" i="3"/>
  <c r="Z737" i="3" s="1"/>
  <c r="O737" i="3"/>
  <c r="P737" i="3"/>
  <c r="Q737" i="3"/>
  <c r="R737" i="3"/>
  <c r="S737" i="3"/>
  <c r="T737" i="3"/>
  <c r="M738" i="3"/>
  <c r="N738" i="3"/>
  <c r="Z738" i="3" s="1"/>
  <c r="O738" i="3"/>
  <c r="P738" i="3"/>
  <c r="Q738" i="3"/>
  <c r="R738" i="3"/>
  <c r="S738" i="3"/>
  <c r="T738" i="3"/>
  <c r="M739" i="3"/>
  <c r="N739" i="3"/>
  <c r="Z739" i="3" s="1"/>
  <c r="O739" i="3"/>
  <c r="P739" i="3"/>
  <c r="Q739" i="3"/>
  <c r="R739" i="3"/>
  <c r="S739" i="3"/>
  <c r="T739" i="3"/>
  <c r="M740" i="3"/>
  <c r="N740" i="3"/>
  <c r="Z740" i="3" s="1"/>
  <c r="O740" i="3"/>
  <c r="P740" i="3"/>
  <c r="Q740" i="3"/>
  <c r="R740" i="3"/>
  <c r="S740" i="3"/>
  <c r="T740" i="3"/>
  <c r="M741" i="3"/>
  <c r="N741" i="3"/>
  <c r="Z741" i="3" s="1"/>
  <c r="O741" i="3"/>
  <c r="P741" i="3"/>
  <c r="Q741" i="3"/>
  <c r="R741" i="3"/>
  <c r="S741" i="3"/>
  <c r="T741" i="3"/>
  <c r="M742" i="3"/>
  <c r="N742" i="3"/>
  <c r="Z742" i="3" s="1"/>
  <c r="O742" i="3"/>
  <c r="P742" i="3"/>
  <c r="Q742" i="3"/>
  <c r="R742" i="3"/>
  <c r="S742" i="3"/>
  <c r="T742" i="3"/>
  <c r="M743" i="3"/>
  <c r="N743" i="3"/>
  <c r="Z743" i="3" s="1"/>
  <c r="O743" i="3"/>
  <c r="P743" i="3"/>
  <c r="Q743" i="3"/>
  <c r="R743" i="3"/>
  <c r="S743" i="3"/>
  <c r="T743" i="3"/>
  <c r="M744" i="3"/>
  <c r="N744" i="3"/>
  <c r="Z744" i="3" s="1"/>
  <c r="O744" i="3"/>
  <c r="P744" i="3"/>
  <c r="Q744" i="3"/>
  <c r="R744" i="3"/>
  <c r="S744" i="3"/>
  <c r="T744" i="3"/>
  <c r="M745" i="3"/>
  <c r="N745" i="3"/>
  <c r="Z745" i="3" s="1"/>
  <c r="O745" i="3"/>
  <c r="P745" i="3"/>
  <c r="Q745" i="3"/>
  <c r="R745" i="3"/>
  <c r="S745" i="3"/>
  <c r="T745" i="3"/>
  <c r="M746" i="3"/>
  <c r="N746" i="3"/>
  <c r="Z746" i="3" s="1"/>
  <c r="O746" i="3"/>
  <c r="P746" i="3"/>
  <c r="Q746" i="3"/>
  <c r="R746" i="3"/>
  <c r="S746" i="3"/>
  <c r="T746" i="3"/>
  <c r="M747" i="3"/>
  <c r="N747" i="3"/>
  <c r="Z747" i="3" s="1"/>
  <c r="O747" i="3"/>
  <c r="P747" i="3"/>
  <c r="Q747" i="3"/>
  <c r="R747" i="3"/>
  <c r="S747" i="3"/>
  <c r="T747" i="3"/>
  <c r="M748" i="3"/>
  <c r="N748" i="3"/>
  <c r="Z748" i="3" s="1"/>
  <c r="O748" i="3"/>
  <c r="P748" i="3"/>
  <c r="Q748" i="3"/>
  <c r="R748" i="3"/>
  <c r="S748" i="3"/>
  <c r="T748" i="3"/>
  <c r="M749" i="3"/>
  <c r="N749" i="3"/>
  <c r="Z749" i="3" s="1"/>
  <c r="O749" i="3"/>
  <c r="P749" i="3"/>
  <c r="Q749" i="3"/>
  <c r="R749" i="3"/>
  <c r="S749" i="3"/>
  <c r="T749" i="3"/>
  <c r="M750" i="3"/>
  <c r="N750" i="3"/>
  <c r="Z750" i="3" s="1"/>
  <c r="O750" i="3"/>
  <c r="P750" i="3"/>
  <c r="Q750" i="3"/>
  <c r="R750" i="3"/>
  <c r="S750" i="3"/>
  <c r="T750" i="3"/>
  <c r="M751" i="3"/>
  <c r="N751" i="3"/>
  <c r="Z751" i="3" s="1"/>
  <c r="O751" i="3"/>
  <c r="P751" i="3"/>
  <c r="Q751" i="3"/>
  <c r="R751" i="3"/>
  <c r="S751" i="3"/>
  <c r="T751" i="3"/>
  <c r="M752" i="3"/>
  <c r="N752" i="3"/>
  <c r="Z752" i="3" s="1"/>
  <c r="O752" i="3"/>
  <c r="P752" i="3"/>
  <c r="Q752" i="3"/>
  <c r="R752" i="3"/>
  <c r="S752" i="3"/>
  <c r="T752" i="3"/>
  <c r="M753" i="3"/>
  <c r="N753" i="3"/>
  <c r="Z753" i="3" s="1"/>
  <c r="O753" i="3"/>
  <c r="P753" i="3"/>
  <c r="Q753" i="3"/>
  <c r="R753" i="3"/>
  <c r="S753" i="3"/>
  <c r="T753" i="3"/>
  <c r="M754" i="3"/>
  <c r="N754" i="3"/>
  <c r="Z754" i="3" s="1"/>
  <c r="O754" i="3"/>
  <c r="P754" i="3"/>
  <c r="Q754" i="3"/>
  <c r="R754" i="3"/>
  <c r="S754" i="3"/>
  <c r="T754" i="3"/>
  <c r="M755" i="3"/>
  <c r="N755" i="3"/>
  <c r="Z755" i="3" s="1"/>
  <c r="O755" i="3"/>
  <c r="P755" i="3"/>
  <c r="Q755" i="3"/>
  <c r="R755" i="3"/>
  <c r="S755" i="3"/>
  <c r="T755" i="3"/>
  <c r="M756" i="3"/>
  <c r="N756" i="3"/>
  <c r="Z756" i="3" s="1"/>
  <c r="O756" i="3"/>
  <c r="P756" i="3"/>
  <c r="Q756" i="3"/>
  <c r="R756" i="3"/>
  <c r="S756" i="3"/>
  <c r="T756" i="3"/>
  <c r="M757" i="3"/>
  <c r="N757" i="3"/>
  <c r="Z757" i="3" s="1"/>
  <c r="O757" i="3"/>
  <c r="P757" i="3"/>
  <c r="Q757" i="3"/>
  <c r="R757" i="3"/>
  <c r="S757" i="3"/>
  <c r="T757" i="3"/>
  <c r="M758" i="3"/>
  <c r="N758" i="3"/>
  <c r="Z758" i="3" s="1"/>
  <c r="O758" i="3"/>
  <c r="P758" i="3"/>
  <c r="Q758" i="3"/>
  <c r="R758" i="3"/>
  <c r="S758" i="3"/>
  <c r="T758" i="3"/>
  <c r="M759" i="3"/>
  <c r="N759" i="3"/>
  <c r="Z759" i="3" s="1"/>
  <c r="O759" i="3"/>
  <c r="P759" i="3"/>
  <c r="Q759" i="3"/>
  <c r="R759" i="3"/>
  <c r="S759" i="3"/>
  <c r="T759" i="3"/>
  <c r="M760" i="3"/>
  <c r="N760" i="3"/>
  <c r="Z760" i="3" s="1"/>
  <c r="O760" i="3"/>
  <c r="P760" i="3"/>
  <c r="Q760" i="3"/>
  <c r="R760" i="3"/>
  <c r="S760" i="3"/>
  <c r="T760" i="3"/>
  <c r="M761" i="3"/>
  <c r="N761" i="3"/>
  <c r="Z761" i="3" s="1"/>
  <c r="O761" i="3"/>
  <c r="P761" i="3"/>
  <c r="Q761" i="3"/>
  <c r="R761" i="3"/>
  <c r="S761" i="3"/>
  <c r="T761" i="3"/>
  <c r="M762" i="3"/>
  <c r="N762" i="3"/>
  <c r="Z762" i="3" s="1"/>
  <c r="O762" i="3"/>
  <c r="P762" i="3"/>
  <c r="Q762" i="3"/>
  <c r="R762" i="3"/>
  <c r="S762" i="3"/>
  <c r="T762" i="3"/>
  <c r="M763" i="3"/>
  <c r="N763" i="3"/>
  <c r="Z763" i="3" s="1"/>
  <c r="O763" i="3"/>
  <c r="P763" i="3"/>
  <c r="Q763" i="3"/>
  <c r="R763" i="3"/>
  <c r="S763" i="3"/>
  <c r="T763" i="3"/>
  <c r="M764" i="3"/>
  <c r="N764" i="3"/>
  <c r="Z764" i="3" s="1"/>
  <c r="O764" i="3"/>
  <c r="P764" i="3"/>
  <c r="Q764" i="3"/>
  <c r="R764" i="3"/>
  <c r="S764" i="3"/>
  <c r="T764" i="3"/>
  <c r="M765" i="3"/>
  <c r="N765" i="3"/>
  <c r="Z765" i="3" s="1"/>
  <c r="O765" i="3"/>
  <c r="P765" i="3"/>
  <c r="Q765" i="3"/>
  <c r="R765" i="3"/>
  <c r="S765" i="3"/>
  <c r="T765" i="3"/>
  <c r="M766" i="3"/>
  <c r="N766" i="3"/>
  <c r="Z766" i="3" s="1"/>
  <c r="O766" i="3"/>
  <c r="P766" i="3"/>
  <c r="Q766" i="3"/>
  <c r="R766" i="3"/>
  <c r="S766" i="3"/>
  <c r="T766" i="3"/>
  <c r="M767" i="3"/>
  <c r="N767" i="3"/>
  <c r="Z767" i="3" s="1"/>
  <c r="O767" i="3"/>
  <c r="P767" i="3"/>
  <c r="Q767" i="3"/>
  <c r="R767" i="3"/>
  <c r="S767" i="3"/>
  <c r="T767" i="3"/>
  <c r="M768" i="3"/>
  <c r="N768" i="3"/>
  <c r="Z768" i="3" s="1"/>
  <c r="O768" i="3"/>
  <c r="P768" i="3"/>
  <c r="Q768" i="3"/>
  <c r="R768" i="3"/>
  <c r="S768" i="3"/>
  <c r="T768" i="3"/>
  <c r="M769" i="3"/>
  <c r="N769" i="3"/>
  <c r="Z769" i="3" s="1"/>
  <c r="O769" i="3"/>
  <c r="P769" i="3"/>
  <c r="Q769" i="3"/>
  <c r="R769" i="3"/>
  <c r="S769" i="3"/>
  <c r="T769" i="3"/>
  <c r="M770" i="3"/>
  <c r="N770" i="3"/>
  <c r="Z770" i="3" s="1"/>
  <c r="O770" i="3"/>
  <c r="P770" i="3"/>
  <c r="Q770" i="3"/>
  <c r="R770" i="3"/>
  <c r="S770" i="3"/>
  <c r="T770" i="3"/>
  <c r="M771" i="3"/>
  <c r="N771" i="3"/>
  <c r="Z771" i="3" s="1"/>
  <c r="O771" i="3"/>
  <c r="P771" i="3"/>
  <c r="Q771" i="3"/>
  <c r="R771" i="3"/>
  <c r="S771" i="3"/>
  <c r="T771" i="3"/>
  <c r="M772" i="3"/>
  <c r="N772" i="3"/>
  <c r="Z772" i="3" s="1"/>
  <c r="O772" i="3"/>
  <c r="P772" i="3"/>
  <c r="Q772" i="3"/>
  <c r="R772" i="3"/>
  <c r="S772" i="3"/>
  <c r="T772" i="3"/>
  <c r="M773" i="3"/>
  <c r="N773" i="3"/>
  <c r="Z773" i="3" s="1"/>
  <c r="O773" i="3"/>
  <c r="P773" i="3"/>
  <c r="Q773" i="3"/>
  <c r="R773" i="3"/>
  <c r="S773" i="3"/>
  <c r="T773" i="3"/>
  <c r="M774" i="3"/>
  <c r="N774" i="3"/>
  <c r="Z774" i="3" s="1"/>
  <c r="O774" i="3"/>
  <c r="P774" i="3"/>
  <c r="Q774" i="3"/>
  <c r="R774" i="3"/>
  <c r="S774" i="3"/>
  <c r="T774" i="3"/>
  <c r="M775" i="3"/>
  <c r="N775" i="3"/>
  <c r="Z775" i="3" s="1"/>
  <c r="O775" i="3"/>
  <c r="P775" i="3"/>
  <c r="Q775" i="3"/>
  <c r="R775" i="3"/>
  <c r="S775" i="3"/>
  <c r="T775" i="3"/>
  <c r="M776" i="3"/>
  <c r="N776" i="3"/>
  <c r="Z776" i="3" s="1"/>
  <c r="O776" i="3"/>
  <c r="P776" i="3"/>
  <c r="Q776" i="3"/>
  <c r="R776" i="3"/>
  <c r="S776" i="3"/>
  <c r="T776" i="3"/>
  <c r="M777" i="3"/>
  <c r="N777" i="3"/>
  <c r="Z777" i="3" s="1"/>
  <c r="O777" i="3"/>
  <c r="P777" i="3"/>
  <c r="Q777" i="3"/>
  <c r="R777" i="3"/>
  <c r="S777" i="3"/>
  <c r="T777" i="3"/>
  <c r="M778" i="3"/>
  <c r="N778" i="3"/>
  <c r="Z778" i="3" s="1"/>
  <c r="O778" i="3"/>
  <c r="P778" i="3"/>
  <c r="Q778" i="3"/>
  <c r="R778" i="3"/>
  <c r="S778" i="3"/>
  <c r="T778" i="3"/>
  <c r="M779" i="3"/>
  <c r="N779" i="3"/>
  <c r="Z779" i="3" s="1"/>
  <c r="O779" i="3"/>
  <c r="P779" i="3"/>
  <c r="Q779" i="3"/>
  <c r="R779" i="3"/>
  <c r="S779" i="3"/>
  <c r="T779" i="3"/>
  <c r="M780" i="3"/>
  <c r="N780" i="3"/>
  <c r="Z780" i="3" s="1"/>
  <c r="O780" i="3"/>
  <c r="P780" i="3"/>
  <c r="Q780" i="3"/>
  <c r="R780" i="3"/>
  <c r="S780" i="3"/>
  <c r="T780" i="3"/>
  <c r="M781" i="3"/>
  <c r="N781" i="3"/>
  <c r="Z781" i="3" s="1"/>
  <c r="O781" i="3"/>
  <c r="P781" i="3"/>
  <c r="Q781" i="3"/>
  <c r="R781" i="3"/>
  <c r="S781" i="3"/>
  <c r="T781" i="3"/>
  <c r="M782" i="3"/>
  <c r="N782" i="3"/>
  <c r="Z782" i="3" s="1"/>
  <c r="O782" i="3"/>
  <c r="P782" i="3"/>
  <c r="Q782" i="3"/>
  <c r="R782" i="3"/>
  <c r="S782" i="3"/>
  <c r="T782" i="3"/>
  <c r="M783" i="3"/>
  <c r="N783" i="3"/>
  <c r="Z783" i="3" s="1"/>
  <c r="O783" i="3"/>
  <c r="P783" i="3"/>
  <c r="Q783" i="3"/>
  <c r="R783" i="3"/>
  <c r="S783" i="3"/>
  <c r="T783" i="3"/>
  <c r="M784" i="3"/>
  <c r="N784" i="3"/>
  <c r="Z784" i="3" s="1"/>
  <c r="O784" i="3"/>
  <c r="P784" i="3"/>
  <c r="Q784" i="3"/>
  <c r="R784" i="3"/>
  <c r="S784" i="3"/>
  <c r="T784" i="3"/>
  <c r="M785" i="3"/>
  <c r="N785" i="3"/>
  <c r="Z785" i="3" s="1"/>
  <c r="O785" i="3"/>
  <c r="P785" i="3"/>
  <c r="Q785" i="3"/>
  <c r="R785" i="3"/>
  <c r="S785" i="3"/>
  <c r="T785" i="3"/>
  <c r="M786" i="3"/>
  <c r="N786" i="3"/>
  <c r="Z786" i="3" s="1"/>
  <c r="O786" i="3"/>
  <c r="P786" i="3"/>
  <c r="Q786" i="3"/>
  <c r="R786" i="3"/>
  <c r="S786" i="3"/>
  <c r="T786" i="3"/>
  <c r="M787" i="3"/>
  <c r="N787" i="3"/>
  <c r="Z787" i="3" s="1"/>
  <c r="O787" i="3"/>
  <c r="P787" i="3"/>
  <c r="Q787" i="3"/>
  <c r="R787" i="3"/>
  <c r="S787" i="3"/>
  <c r="T787" i="3"/>
  <c r="M788" i="3"/>
  <c r="N788" i="3"/>
  <c r="Z788" i="3" s="1"/>
  <c r="O788" i="3"/>
  <c r="P788" i="3"/>
  <c r="Q788" i="3"/>
  <c r="R788" i="3"/>
  <c r="S788" i="3"/>
  <c r="T788" i="3"/>
  <c r="M789" i="3"/>
  <c r="N789" i="3"/>
  <c r="Z789" i="3" s="1"/>
  <c r="O789" i="3"/>
  <c r="P789" i="3"/>
  <c r="Q789" i="3"/>
  <c r="R789" i="3"/>
  <c r="S789" i="3"/>
  <c r="T789" i="3"/>
  <c r="M790" i="3"/>
  <c r="N790" i="3"/>
  <c r="Z790" i="3" s="1"/>
  <c r="O790" i="3"/>
  <c r="P790" i="3"/>
  <c r="Q790" i="3"/>
  <c r="R790" i="3"/>
  <c r="S790" i="3"/>
  <c r="T790" i="3"/>
  <c r="M791" i="3"/>
  <c r="N791" i="3"/>
  <c r="Z791" i="3" s="1"/>
  <c r="O791" i="3"/>
  <c r="P791" i="3"/>
  <c r="Q791" i="3"/>
  <c r="R791" i="3"/>
  <c r="S791" i="3"/>
  <c r="T791" i="3"/>
  <c r="M792" i="3"/>
  <c r="N792" i="3"/>
  <c r="Z792" i="3" s="1"/>
  <c r="O792" i="3"/>
  <c r="P792" i="3"/>
  <c r="Q792" i="3"/>
  <c r="R792" i="3"/>
  <c r="S792" i="3"/>
  <c r="T792" i="3"/>
  <c r="M793" i="3"/>
  <c r="N793" i="3"/>
  <c r="Z793" i="3" s="1"/>
  <c r="O793" i="3"/>
  <c r="P793" i="3"/>
  <c r="Q793" i="3"/>
  <c r="R793" i="3"/>
  <c r="S793" i="3"/>
  <c r="T793" i="3"/>
  <c r="M794" i="3"/>
  <c r="N794" i="3"/>
  <c r="Z794" i="3" s="1"/>
  <c r="O794" i="3"/>
  <c r="P794" i="3"/>
  <c r="Q794" i="3"/>
  <c r="R794" i="3"/>
  <c r="S794" i="3"/>
  <c r="T794" i="3"/>
  <c r="M795" i="3"/>
  <c r="N795" i="3"/>
  <c r="Z795" i="3" s="1"/>
  <c r="O795" i="3"/>
  <c r="P795" i="3"/>
  <c r="Q795" i="3"/>
  <c r="R795" i="3"/>
  <c r="S795" i="3"/>
  <c r="T795" i="3"/>
  <c r="M796" i="3"/>
  <c r="N796" i="3"/>
  <c r="Z796" i="3" s="1"/>
  <c r="O796" i="3"/>
  <c r="P796" i="3"/>
  <c r="Q796" i="3"/>
  <c r="R796" i="3"/>
  <c r="S796" i="3"/>
  <c r="T796" i="3"/>
  <c r="M797" i="3"/>
  <c r="N797" i="3"/>
  <c r="Z797" i="3" s="1"/>
  <c r="O797" i="3"/>
  <c r="P797" i="3"/>
  <c r="Q797" i="3"/>
  <c r="R797" i="3"/>
  <c r="S797" i="3"/>
  <c r="T797" i="3"/>
  <c r="M798" i="3"/>
  <c r="N798" i="3"/>
  <c r="Z798" i="3" s="1"/>
  <c r="O798" i="3"/>
  <c r="P798" i="3"/>
  <c r="Q798" i="3"/>
  <c r="R798" i="3"/>
  <c r="S798" i="3"/>
  <c r="T798" i="3"/>
  <c r="M799" i="3"/>
  <c r="N799" i="3"/>
  <c r="Z799" i="3" s="1"/>
  <c r="O799" i="3"/>
  <c r="P799" i="3"/>
  <c r="Q799" i="3"/>
  <c r="R799" i="3"/>
  <c r="S799" i="3"/>
  <c r="T799" i="3"/>
  <c r="M800" i="3"/>
  <c r="N800" i="3"/>
  <c r="Z800" i="3" s="1"/>
  <c r="O800" i="3"/>
  <c r="P800" i="3"/>
  <c r="Q800" i="3"/>
  <c r="R800" i="3"/>
  <c r="S800" i="3"/>
  <c r="T800" i="3"/>
  <c r="M801" i="3"/>
  <c r="N801" i="3"/>
  <c r="Z801" i="3" s="1"/>
  <c r="O801" i="3"/>
  <c r="P801" i="3"/>
  <c r="Q801" i="3"/>
  <c r="R801" i="3"/>
  <c r="S801" i="3"/>
  <c r="T801" i="3"/>
  <c r="M802" i="3"/>
  <c r="N802" i="3"/>
  <c r="Z802" i="3" s="1"/>
  <c r="O802" i="3"/>
  <c r="P802" i="3"/>
  <c r="Q802" i="3"/>
  <c r="R802" i="3"/>
  <c r="S802" i="3"/>
  <c r="T802" i="3"/>
  <c r="M803" i="3"/>
  <c r="N803" i="3"/>
  <c r="Z803" i="3" s="1"/>
  <c r="O803" i="3"/>
  <c r="P803" i="3"/>
  <c r="Q803" i="3"/>
  <c r="R803" i="3"/>
  <c r="S803" i="3"/>
  <c r="T803" i="3"/>
  <c r="M804" i="3"/>
  <c r="N804" i="3"/>
  <c r="Z804" i="3" s="1"/>
  <c r="O804" i="3"/>
  <c r="P804" i="3"/>
  <c r="Q804" i="3"/>
  <c r="R804" i="3"/>
  <c r="S804" i="3"/>
  <c r="T804" i="3"/>
  <c r="M805" i="3"/>
  <c r="N805" i="3"/>
  <c r="Z805" i="3" s="1"/>
  <c r="O805" i="3"/>
  <c r="P805" i="3"/>
  <c r="Q805" i="3"/>
  <c r="R805" i="3"/>
  <c r="S805" i="3"/>
  <c r="T805" i="3"/>
  <c r="M806" i="3"/>
  <c r="N806" i="3"/>
  <c r="Z806" i="3" s="1"/>
  <c r="O806" i="3"/>
  <c r="P806" i="3"/>
  <c r="Q806" i="3"/>
  <c r="R806" i="3"/>
  <c r="S806" i="3"/>
  <c r="T806" i="3"/>
  <c r="M807" i="3"/>
  <c r="N807" i="3"/>
  <c r="Z807" i="3" s="1"/>
  <c r="O807" i="3"/>
  <c r="P807" i="3"/>
  <c r="Q807" i="3"/>
  <c r="R807" i="3"/>
  <c r="S807" i="3"/>
  <c r="T807" i="3"/>
  <c r="M808" i="3"/>
  <c r="N808" i="3"/>
  <c r="Z808" i="3" s="1"/>
  <c r="O808" i="3"/>
  <c r="P808" i="3"/>
  <c r="Q808" i="3"/>
  <c r="R808" i="3"/>
  <c r="S808" i="3"/>
  <c r="T808" i="3"/>
  <c r="M809" i="3"/>
  <c r="N809" i="3"/>
  <c r="Z809" i="3" s="1"/>
  <c r="O809" i="3"/>
  <c r="P809" i="3"/>
  <c r="Q809" i="3"/>
  <c r="R809" i="3"/>
  <c r="S809" i="3"/>
  <c r="T809" i="3"/>
  <c r="M810" i="3"/>
  <c r="N810" i="3"/>
  <c r="Z810" i="3" s="1"/>
  <c r="O810" i="3"/>
  <c r="P810" i="3"/>
  <c r="Q810" i="3"/>
  <c r="R810" i="3"/>
  <c r="S810" i="3"/>
  <c r="T810" i="3"/>
  <c r="M811" i="3"/>
  <c r="N811" i="3"/>
  <c r="Z811" i="3" s="1"/>
  <c r="O811" i="3"/>
  <c r="P811" i="3"/>
  <c r="Q811" i="3"/>
  <c r="R811" i="3"/>
  <c r="S811" i="3"/>
  <c r="T811" i="3"/>
  <c r="M812" i="3"/>
  <c r="N812" i="3"/>
  <c r="Z812" i="3" s="1"/>
  <c r="O812" i="3"/>
  <c r="P812" i="3"/>
  <c r="Q812" i="3"/>
  <c r="R812" i="3"/>
  <c r="S812" i="3"/>
  <c r="T812" i="3"/>
  <c r="M813" i="3"/>
  <c r="N813" i="3"/>
  <c r="Z813" i="3" s="1"/>
  <c r="O813" i="3"/>
  <c r="P813" i="3"/>
  <c r="Q813" i="3"/>
  <c r="R813" i="3"/>
  <c r="S813" i="3"/>
  <c r="T813" i="3"/>
  <c r="M814" i="3"/>
  <c r="N814" i="3"/>
  <c r="Z814" i="3" s="1"/>
  <c r="O814" i="3"/>
  <c r="P814" i="3"/>
  <c r="Q814" i="3"/>
  <c r="R814" i="3"/>
  <c r="S814" i="3"/>
  <c r="T814" i="3"/>
  <c r="M815" i="3"/>
  <c r="N815" i="3"/>
  <c r="Z815" i="3" s="1"/>
  <c r="O815" i="3"/>
  <c r="P815" i="3"/>
  <c r="Q815" i="3"/>
  <c r="R815" i="3"/>
  <c r="S815" i="3"/>
  <c r="T815" i="3"/>
  <c r="M816" i="3"/>
  <c r="N816" i="3"/>
  <c r="Z816" i="3" s="1"/>
  <c r="O816" i="3"/>
  <c r="P816" i="3"/>
  <c r="Q816" i="3"/>
  <c r="R816" i="3"/>
  <c r="S816" i="3"/>
  <c r="T816" i="3"/>
  <c r="M817" i="3"/>
  <c r="N817" i="3"/>
  <c r="Z817" i="3" s="1"/>
  <c r="O817" i="3"/>
  <c r="P817" i="3"/>
  <c r="Q817" i="3"/>
  <c r="R817" i="3"/>
  <c r="S817" i="3"/>
  <c r="T817" i="3"/>
  <c r="M818" i="3"/>
  <c r="N818" i="3"/>
  <c r="Z818" i="3" s="1"/>
  <c r="O818" i="3"/>
  <c r="P818" i="3"/>
  <c r="Q818" i="3"/>
  <c r="R818" i="3"/>
  <c r="S818" i="3"/>
  <c r="T818" i="3"/>
  <c r="M819" i="3"/>
  <c r="N819" i="3"/>
  <c r="Z819" i="3" s="1"/>
  <c r="O819" i="3"/>
  <c r="P819" i="3"/>
  <c r="Q819" i="3"/>
  <c r="R819" i="3"/>
  <c r="S819" i="3"/>
  <c r="T819" i="3"/>
  <c r="M820" i="3"/>
  <c r="N820" i="3"/>
  <c r="Z820" i="3" s="1"/>
  <c r="O820" i="3"/>
  <c r="P820" i="3"/>
  <c r="Q820" i="3"/>
  <c r="R820" i="3"/>
  <c r="S820" i="3"/>
  <c r="T820" i="3"/>
  <c r="M821" i="3"/>
  <c r="N821" i="3"/>
  <c r="Z821" i="3" s="1"/>
  <c r="O821" i="3"/>
  <c r="P821" i="3"/>
  <c r="Q821" i="3"/>
  <c r="R821" i="3"/>
  <c r="S821" i="3"/>
  <c r="T821" i="3"/>
  <c r="M822" i="3"/>
  <c r="N822" i="3"/>
  <c r="Z822" i="3" s="1"/>
  <c r="O822" i="3"/>
  <c r="P822" i="3"/>
  <c r="Q822" i="3"/>
  <c r="R822" i="3"/>
  <c r="S822" i="3"/>
  <c r="T822" i="3"/>
  <c r="M823" i="3"/>
  <c r="N823" i="3"/>
  <c r="Z823" i="3" s="1"/>
  <c r="O823" i="3"/>
  <c r="P823" i="3"/>
  <c r="Q823" i="3"/>
  <c r="R823" i="3"/>
  <c r="S823" i="3"/>
  <c r="T823" i="3"/>
  <c r="M824" i="3"/>
  <c r="N824" i="3"/>
  <c r="Z824" i="3" s="1"/>
  <c r="O824" i="3"/>
  <c r="P824" i="3"/>
  <c r="Q824" i="3"/>
  <c r="R824" i="3"/>
  <c r="S824" i="3"/>
  <c r="T824" i="3"/>
  <c r="M825" i="3"/>
  <c r="N825" i="3"/>
  <c r="Z825" i="3" s="1"/>
  <c r="O825" i="3"/>
  <c r="P825" i="3"/>
  <c r="Q825" i="3"/>
  <c r="R825" i="3"/>
  <c r="S825" i="3"/>
  <c r="T825" i="3"/>
  <c r="M826" i="3"/>
  <c r="N826" i="3"/>
  <c r="Z826" i="3" s="1"/>
  <c r="O826" i="3"/>
  <c r="P826" i="3"/>
  <c r="Q826" i="3"/>
  <c r="R826" i="3"/>
  <c r="S826" i="3"/>
  <c r="T826" i="3"/>
  <c r="M827" i="3"/>
  <c r="N827" i="3"/>
  <c r="Z827" i="3" s="1"/>
  <c r="O827" i="3"/>
  <c r="P827" i="3"/>
  <c r="Q827" i="3"/>
  <c r="R827" i="3"/>
  <c r="S827" i="3"/>
  <c r="T827" i="3"/>
  <c r="M828" i="3"/>
  <c r="N828" i="3"/>
  <c r="Z828" i="3" s="1"/>
  <c r="O828" i="3"/>
  <c r="P828" i="3"/>
  <c r="Q828" i="3"/>
  <c r="R828" i="3"/>
  <c r="S828" i="3"/>
  <c r="T828" i="3"/>
  <c r="M829" i="3"/>
  <c r="N829" i="3"/>
  <c r="Z829" i="3" s="1"/>
  <c r="O829" i="3"/>
  <c r="P829" i="3"/>
  <c r="Q829" i="3"/>
  <c r="R829" i="3"/>
  <c r="S829" i="3"/>
  <c r="T829" i="3"/>
  <c r="M830" i="3"/>
  <c r="N830" i="3"/>
  <c r="Z830" i="3" s="1"/>
  <c r="O830" i="3"/>
  <c r="P830" i="3"/>
  <c r="Q830" i="3"/>
  <c r="R830" i="3"/>
  <c r="S830" i="3"/>
  <c r="T830" i="3"/>
  <c r="M831" i="3"/>
  <c r="N831" i="3"/>
  <c r="Z831" i="3" s="1"/>
  <c r="O831" i="3"/>
  <c r="P831" i="3"/>
  <c r="Q831" i="3"/>
  <c r="R831" i="3"/>
  <c r="S831" i="3"/>
  <c r="T831" i="3"/>
  <c r="M832" i="3"/>
  <c r="N832" i="3"/>
  <c r="Z832" i="3" s="1"/>
  <c r="O832" i="3"/>
  <c r="P832" i="3"/>
  <c r="Q832" i="3"/>
  <c r="R832" i="3"/>
  <c r="S832" i="3"/>
  <c r="T832" i="3"/>
  <c r="M833" i="3"/>
  <c r="N833" i="3"/>
  <c r="Z833" i="3" s="1"/>
  <c r="O833" i="3"/>
  <c r="P833" i="3"/>
  <c r="Q833" i="3"/>
  <c r="R833" i="3"/>
  <c r="S833" i="3"/>
  <c r="T833" i="3"/>
  <c r="M834" i="3"/>
  <c r="N834" i="3"/>
  <c r="Z834" i="3" s="1"/>
  <c r="O834" i="3"/>
  <c r="P834" i="3"/>
  <c r="Q834" i="3"/>
  <c r="R834" i="3"/>
  <c r="S834" i="3"/>
  <c r="T834" i="3"/>
  <c r="M835" i="3"/>
  <c r="N835" i="3"/>
  <c r="Z835" i="3" s="1"/>
  <c r="O835" i="3"/>
  <c r="P835" i="3"/>
  <c r="Q835" i="3"/>
  <c r="R835" i="3"/>
  <c r="S835" i="3"/>
  <c r="T835" i="3"/>
  <c r="M836" i="3"/>
  <c r="N836" i="3"/>
  <c r="Z836" i="3" s="1"/>
  <c r="O836" i="3"/>
  <c r="P836" i="3"/>
  <c r="Q836" i="3"/>
  <c r="R836" i="3"/>
  <c r="S836" i="3"/>
  <c r="T836" i="3"/>
  <c r="M837" i="3"/>
  <c r="N837" i="3"/>
  <c r="Z837" i="3" s="1"/>
  <c r="O837" i="3"/>
  <c r="P837" i="3"/>
  <c r="Q837" i="3"/>
  <c r="R837" i="3"/>
  <c r="S837" i="3"/>
  <c r="T837" i="3"/>
  <c r="M838" i="3"/>
  <c r="N838" i="3"/>
  <c r="Z838" i="3" s="1"/>
  <c r="O838" i="3"/>
  <c r="P838" i="3"/>
  <c r="Q838" i="3"/>
  <c r="R838" i="3"/>
  <c r="S838" i="3"/>
  <c r="T838" i="3"/>
  <c r="M839" i="3"/>
  <c r="N839" i="3"/>
  <c r="Z839" i="3" s="1"/>
  <c r="O839" i="3"/>
  <c r="P839" i="3"/>
  <c r="Q839" i="3"/>
  <c r="R839" i="3"/>
  <c r="S839" i="3"/>
  <c r="T839" i="3"/>
  <c r="M840" i="3"/>
  <c r="N840" i="3"/>
  <c r="Z840" i="3" s="1"/>
  <c r="O840" i="3"/>
  <c r="P840" i="3"/>
  <c r="Q840" i="3"/>
  <c r="R840" i="3"/>
  <c r="S840" i="3"/>
  <c r="T840" i="3"/>
  <c r="M841" i="3"/>
  <c r="N841" i="3"/>
  <c r="Z841" i="3" s="1"/>
  <c r="O841" i="3"/>
  <c r="P841" i="3"/>
  <c r="Q841" i="3"/>
  <c r="R841" i="3"/>
  <c r="S841" i="3"/>
  <c r="T841" i="3"/>
  <c r="M842" i="3"/>
  <c r="N842" i="3"/>
  <c r="Z842" i="3" s="1"/>
  <c r="O842" i="3"/>
  <c r="P842" i="3"/>
  <c r="Q842" i="3"/>
  <c r="R842" i="3"/>
  <c r="S842" i="3"/>
  <c r="T842" i="3"/>
  <c r="M843" i="3"/>
  <c r="N843" i="3"/>
  <c r="Z843" i="3" s="1"/>
  <c r="O843" i="3"/>
  <c r="P843" i="3"/>
  <c r="Q843" i="3"/>
  <c r="R843" i="3"/>
  <c r="S843" i="3"/>
  <c r="T843" i="3"/>
  <c r="M844" i="3"/>
  <c r="N844" i="3"/>
  <c r="Z844" i="3" s="1"/>
  <c r="O844" i="3"/>
  <c r="P844" i="3"/>
  <c r="Q844" i="3"/>
  <c r="R844" i="3"/>
  <c r="S844" i="3"/>
  <c r="T844" i="3"/>
  <c r="M845" i="3"/>
  <c r="N845" i="3"/>
  <c r="Z845" i="3" s="1"/>
  <c r="O845" i="3"/>
  <c r="P845" i="3"/>
  <c r="Q845" i="3"/>
  <c r="R845" i="3"/>
  <c r="S845" i="3"/>
  <c r="T845" i="3"/>
  <c r="M846" i="3"/>
  <c r="N846" i="3"/>
  <c r="Z846" i="3" s="1"/>
  <c r="O846" i="3"/>
  <c r="P846" i="3"/>
  <c r="Q846" i="3"/>
  <c r="R846" i="3"/>
  <c r="S846" i="3"/>
  <c r="T846" i="3"/>
  <c r="M847" i="3"/>
  <c r="N847" i="3"/>
  <c r="Z847" i="3" s="1"/>
  <c r="O847" i="3"/>
  <c r="P847" i="3"/>
  <c r="Q847" i="3"/>
  <c r="R847" i="3"/>
  <c r="S847" i="3"/>
  <c r="T847" i="3"/>
  <c r="M848" i="3"/>
  <c r="N848" i="3"/>
  <c r="Z848" i="3" s="1"/>
  <c r="O848" i="3"/>
  <c r="P848" i="3"/>
  <c r="Q848" i="3"/>
  <c r="R848" i="3"/>
  <c r="S848" i="3"/>
  <c r="T848" i="3"/>
  <c r="M849" i="3"/>
  <c r="N849" i="3"/>
  <c r="Z849" i="3" s="1"/>
  <c r="O849" i="3"/>
  <c r="P849" i="3"/>
  <c r="Q849" i="3"/>
  <c r="R849" i="3"/>
  <c r="S849" i="3"/>
  <c r="T849" i="3"/>
  <c r="M850" i="3"/>
  <c r="N850" i="3"/>
  <c r="Z850" i="3" s="1"/>
  <c r="O850" i="3"/>
  <c r="P850" i="3"/>
  <c r="Q850" i="3"/>
  <c r="R850" i="3"/>
  <c r="S850" i="3"/>
  <c r="T850" i="3"/>
  <c r="M851" i="3"/>
  <c r="N851" i="3"/>
  <c r="Z851" i="3" s="1"/>
  <c r="O851" i="3"/>
  <c r="P851" i="3"/>
  <c r="Q851" i="3"/>
  <c r="R851" i="3"/>
  <c r="S851" i="3"/>
  <c r="T851" i="3"/>
  <c r="M852" i="3"/>
  <c r="N852" i="3"/>
  <c r="Z852" i="3" s="1"/>
  <c r="O852" i="3"/>
  <c r="P852" i="3"/>
  <c r="Q852" i="3"/>
  <c r="R852" i="3"/>
  <c r="S852" i="3"/>
  <c r="T852" i="3"/>
  <c r="M853" i="3"/>
  <c r="N853" i="3"/>
  <c r="Z853" i="3" s="1"/>
  <c r="O853" i="3"/>
  <c r="P853" i="3"/>
  <c r="Q853" i="3"/>
  <c r="R853" i="3"/>
  <c r="S853" i="3"/>
  <c r="T853" i="3"/>
  <c r="M854" i="3"/>
  <c r="N854" i="3"/>
  <c r="Z854" i="3" s="1"/>
  <c r="O854" i="3"/>
  <c r="P854" i="3"/>
  <c r="Q854" i="3"/>
  <c r="R854" i="3"/>
  <c r="S854" i="3"/>
  <c r="T854" i="3"/>
  <c r="M855" i="3"/>
  <c r="N855" i="3"/>
  <c r="Z855" i="3" s="1"/>
  <c r="O855" i="3"/>
  <c r="P855" i="3"/>
  <c r="Q855" i="3"/>
  <c r="R855" i="3"/>
  <c r="S855" i="3"/>
  <c r="T855" i="3"/>
  <c r="M856" i="3"/>
  <c r="N856" i="3"/>
  <c r="Z856" i="3" s="1"/>
  <c r="O856" i="3"/>
  <c r="P856" i="3"/>
  <c r="Q856" i="3"/>
  <c r="R856" i="3"/>
  <c r="S856" i="3"/>
  <c r="T856" i="3"/>
  <c r="M857" i="3"/>
  <c r="N857" i="3"/>
  <c r="Z857" i="3" s="1"/>
  <c r="O857" i="3"/>
  <c r="P857" i="3"/>
  <c r="Q857" i="3"/>
  <c r="R857" i="3"/>
  <c r="S857" i="3"/>
  <c r="T857" i="3"/>
  <c r="M858" i="3"/>
  <c r="N858" i="3"/>
  <c r="Z858" i="3" s="1"/>
  <c r="O858" i="3"/>
  <c r="P858" i="3"/>
  <c r="Q858" i="3"/>
  <c r="R858" i="3"/>
  <c r="S858" i="3"/>
  <c r="T858" i="3"/>
  <c r="M859" i="3"/>
  <c r="N859" i="3"/>
  <c r="Z859" i="3" s="1"/>
  <c r="O859" i="3"/>
  <c r="P859" i="3"/>
  <c r="Q859" i="3"/>
  <c r="R859" i="3"/>
  <c r="S859" i="3"/>
  <c r="T859" i="3"/>
  <c r="M860" i="3"/>
  <c r="N860" i="3"/>
  <c r="Z860" i="3" s="1"/>
  <c r="O860" i="3"/>
  <c r="P860" i="3"/>
  <c r="Q860" i="3"/>
  <c r="R860" i="3"/>
  <c r="S860" i="3"/>
  <c r="T860" i="3"/>
  <c r="M861" i="3"/>
  <c r="N861" i="3"/>
  <c r="Z861" i="3" s="1"/>
  <c r="O861" i="3"/>
  <c r="P861" i="3"/>
  <c r="Q861" i="3"/>
  <c r="R861" i="3"/>
  <c r="S861" i="3"/>
  <c r="T861" i="3"/>
  <c r="M862" i="3"/>
  <c r="N862" i="3"/>
  <c r="Z862" i="3" s="1"/>
  <c r="O862" i="3"/>
  <c r="P862" i="3"/>
  <c r="Q862" i="3"/>
  <c r="R862" i="3"/>
  <c r="S862" i="3"/>
  <c r="T862" i="3"/>
  <c r="M863" i="3"/>
  <c r="N863" i="3"/>
  <c r="Z863" i="3" s="1"/>
  <c r="O863" i="3"/>
  <c r="P863" i="3"/>
  <c r="Q863" i="3"/>
  <c r="R863" i="3"/>
  <c r="S863" i="3"/>
  <c r="T863" i="3"/>
  <c r="M864" i="3"/>
  <c r="N864" i="3"/>
  <c r="Z864" i="3" s="1"/>
  <c r="O864" i="3"/>
  <c r="P864" i="3"/>
  <c r="Q864" i="3"/>
  <c r="R864" i="3"/>
  <c r="S864" i="3"/>
  <c r="T864" i="3"/>
  <c r="M865" i="3"/>
  <c r="N865" i="3"/>
  <c r="Z865" i="3" s="1"/>
  <c r="O865" i="3"/>
  <c r="P865" i="3"/>
  <c r="Q865" i="3"/>
  <c r="R865" i="3"/>
  <c r="S865" i="3"/>
  <c r="T865" i="3"/>
  <c r="M866" i="3"/>
  <c r="N866" i="3"/>
  <c r="Z866" i="3" s="1"/>
  <c r="O866" i="3"/>
  <c r="P866" i="3"/>
  <c r="Q866" i="3"/>
  <c r="R866" i="3"/>
  <c r="S866" i="3"/>
  <c r="T866" i="3"/>
  <c r="M867" i="3"/>
  <c r="N867" i="3"/>
  <c r="Z867" i="3" s="1"/>
  <c r="O867" i="3"/>
  <c r="P867" i="3"/>
  <c r="Q867" i="3"/>
  <c r="R867" i="3"/>
  <c r="S867" i="3"/>
  <c r="T867" i="3"/>
  <c r="M868" i="3"/>
  <c r="N868" i="3"/>
  <c r="Z868" i="3" s="1"/>
  <c r="O868" i="3"/>
  <c r="P868" i="3"/>
  <c r="Q868" i="3"/>
  <c r="R868" i="3"/>
  <c r="S868" i="3"/>
  <c r="T868" i="3"/>
  <c r="M869" i="3"/>
  <c r="N869" i="3"/>
  <c r="Z869" i="3" s="1"/>
  <c r="O869" i="3"/>
  <c r="P869" i="3"/>
  <c r="Q869" i="3"/>
  <c r="R869" i="3"/>
  <c r="S869" i="3"/>
  <c r="T869" i="3"/>
  <c r="M870" i="3"/>
  <c r="N870" i="3"/>
  <c r="Z870" i="3" s="1"/>
  <c r="O870" i="3"/>
  <c r="P870" i="3"/>
  <c r="Q870" i="3"/>
  <c r="R870" i="3"/>
  <c r="S870" i="3"/>
  <c r="T870" i="3"/>
  <c r="M871" i="3"/>
  <c r="N871" i="3"/>
  <c r="Z871" i="3" s="1"/>
  <c r="O871" i="3"/>
  <c r="P871" i="3"/>
  <c r="Q871" i="3"/>
  <c r="R871" i="3"/>
  <c r="S871" i="3"/>
  <c r="T871" i="3"/>
  <c r="M872" i="3"/>
  <c r="N872" i="3"/>
  <c r="Z872" i="3" s="1"/>
  <c r="O872" i="3"/>
  <c r="P872" i="3"/>
  <c r="Q872" i="3"/>
  <c r="R872" i="3"/>
  <c r="S872" i="3"/>
  <c r="T872" i="3"/>
  <c r="M873" i="3"/>
  <c r="N873" i="3"/>
  <c r="Z873" i="3" s="1"/>
  <c r="O873" i="3"/>
  <c r="P873" i="3"/>
  <c r="Q873" i="3"/>
  <c r="R873" i="3"/>
  <c r="S873" i="3"/>
  <c r="T873" i="3"/>
  <c r="M874" i="3"/>
  <c r="N874" i="3"/>
  <c r="Z874" i="3" s="1"/>
  <c r="O874" i="3"/>
  <c r="P874" i="3"/>
  <c r="Q874" i="3"/>
  <c r="R874" i="3"/>
  <c r="S874" i="3"/>
  <c r="T874" i="3"/>
  <c r="M875" i="3"/>
  <c r="N875" i="3"/>
  <c r="Z875" i="3" s="1"/>
  <c r="O875" i="3"/>
  <c r="P875" i="3"/>
  <c r="Q875" i="3"/>
  <c r="R875" i="3"/>
  <c r="S875" i="3"/>
  <c r="T875" i="3"/>
  <c r="M876" i="3"/>
  <c r="N876" i="3"/>
  <c r="Z876" i="3" s="1"/>
  <c r="O876" i="3"/>
  <c r="P876" i="3"/>
  <c r="Q876" i="3"/>
  <c r="R876" i="3"/>
  <c r="S876" i="3"/>
  <c r="T876" i="3"/>
  <c r="M877" i="3"/>
  <c r="N877" i="3"/>
  <c r="Z877" i="3" s="1"/>
  <c r="O877" i="3"/>
  <c r="P877" i="3"/>
  <c r="Q877" i="3"/>
  <c r="R877" i="3"/>
  <c r="S877" i="3"/>
  <c r="T877" i="3"/>
  <c r="M878" i="3"/>
  <c r="N878" i="3"/>
  <c r="Z878" i="3" s="1"/>
  <c r="O878" i="3"/>
  <c r="P878" i="3"/>
  <c r="Q878" i="3"/>
  <c r="R878" i="3"/>
  <c r="S878" i="3"/>
  <c r="T878" i="3"/>
  <c r="M879" i="3"/>
  <c r="N879" i="3"/>
  <c r="Z879" i="3" s="1"/>
  <c r="O879" i="3"/>
  <c r="P879" i="3"/>
  <c r="Q879" i="3"/>
  <c r="R879" i="3"/>
  <c r="S879" i="3"/>
  <c r="T879" i="3"/>
  <c r="M880" i="3"/>
  <c r="N880" i="3"/>
  <c r="Z880" i="3" s="1"/>
  <c r="O880" i="3"/>
  <c r="P880" i="3"/>
  <c r="Q880" i="3"/>
  <c r="R880" i="3"/>
  <c r="S880" i="3"/>
  <c r="T880" i="3"/>
  <c r="M881" i="3"/>
  <c r="N881" i="3"/>
  <c r="Z881" i="3" s="1"/>
  <c r="O881" i="3"/>
  <c r="P881" i="3"/>
  <c r="Q881" i="3"/>
  <c r="R881" i="3"/>
  <c r="S881" i="3"/>
  <c r="T881" i="3"/>
  <c r="M882" i="3"/>
  <c r="N882" i="3"/>
  <c r="Z882" i="3" s="1"/>
  <c r="O882" i="3"/>
  <c r="P882" i="3"/>
  <c r="Q882" i="3"/>
  <c r="R882" i="3"/>
  <c r="S882" i="3"/>
  <c r="T882" i="3"/>
  <c r="M883" i="3"/>
  <c r="N883" i="3"/>
  <c r="Z883" i="3" s="1"/>
  <c r="O883" i="3"/>
  <c r="P883" i="3"/>
  <c r="Q883" i="3"/>
  <c r="R883" i="3"/>
  <c r="S883" i="3"/>
  <c r="T883" i="3"/>
  <c r="M884" i="3"/>
  <c r="N884" i="3"/>
  <c r="Z884" i="3" s="1"/>
  <c r="O884" i="3"/>
  <c r="P884" i="3"/>
  <c r="Q884" i="3"/>
  <c r="R884" i="3"/>
  <c r="S884" i="3"/>
  <c r="T884" i="3"/>
  <c r="M885" i="3"/>
  <c r="N885" i="3"/>
  <c r="Z885" i="3" s="1"/>
  <c r="O885" i="3"/>
  <c r="P885" i="3"/>
  <c r="Q885" i="3"/>
  <c r="R885" i="3"/>
  <c r="S885" i="3"/>
  <c r="T885" i="3"/>
  <c r="M886" i="3"/>
  <c r="N886" i="3"/>
  <c r="Z886" i="3" s="1"/>
  <c r="O886" i="3"/>
  <c r="P886" i="3"/>
  <c r="Q886" i="3"/>
  <c r="R886" i="3"/>
  <c r="S886" i="3"/>
  <c r="T886" i="3"/>
  <c r="M887" i="3"/>
  <c r="N887" i="3"/>
  <c r="Z887" i="3" s="1"/>
  <c r="O887" i="3"/>
  <c r="P887" i="3"/>
  <c r="Q887" i="3"/>
  <c r="R887" i="3"/>
  <c r="S887" i="3"/>
  <c r="T887" i="3"/>
  <c r="M888" i="3"/>
  <c r="N888" i="3"/>
  <c r="Z888" i="3" s="1"/>
  <c r="O888" i="3"/>
  <c r="P888" i="3"/>
  <c r="Q888" i="3"/>
  <c r="R888" i="3"/>
  <c r="S888" i="3"/>
  <c r="T888" i="3"/>
  <c r="M889" i="3"/>
  <c r="N889" i="3"/>
  <c r="Z889" i="3" s="1"/>
  <c r="O889" i="3"/>
  <c r="P889" i="3"/>
  <c r="Q889" i="3"/>
  <c r="R889" i="3"/>
  <c r="S889" i="3"/>
  <c r="T889" i="3"/>
  <c r="M890" i="3"/>
  <c r="N890" i="3"/>
  <c r="Z890" i="3" s="1"/>
  <c r="O890" i="3"/>
  <c r="P890" i="3"/>
  <c r="Q890" i="3"/>
  <c r="R890" i="3"/>
  <c r="S890" i="3"/>
  <c r="T890" i="3"/>
  <c r="M891" i="3"/>
  <c r="N891" i="3"/>
  <c r="Z891" i="3" s="1"/>
  <c r="O891" i="3"/>
  <c r="P891" i="3"/>
  <c r="Q891" i="3"/>
  <c r="R891" i="3"/>
  <c r="S891" i="3"/>
  <c r="T891" i="3"/>
  <c r="M892" i="3"/>
  <c r="N892" i="3"/>
  <c r="Z892" i="3" s="1"/>
  <c r="O892" i="3"/>
  <c r="P892" i="3"/>
  <c r="Q892" i="3"/>
  <c r="R892" i="3"/>
  <c r="S892" i="3"/>
  <c r="T892" i="3"/>
  <c r="M893" i="3"/>
  <c r="N893" i="3"/>
  <c r="Z893" i="3" s="1"/>
  <c r="O893" i="3"/>
  <c r="P893" i="3"/>
  <c r="Q893" i="3"/>
  <c r="R893" i="3"/>
  <c r="S893" i="3"/>
  <c r="T893" i="3"/>
  <c r="M894" i="3"/>
  <c r="N894" i="3"/>
  <c r="Z894" i="3" s="1"/>
  <c r="O894" i="3"/>
  <c r="P894" i="3"/>
  <c r="Q894" i="3"/>
  <c r="R894" i="3"/>
  <c r="S894" i="3"/>
  <c r="T894" i="3"/>
  <c r="M895" i="3"/>
  <c r="N895" i="3"/>
  <c r="Z895" i="3" s="1"/>
  <c r="O895" i="3"/>
  <c r="P895" i="3"/>
  <c r="Q895" i="3"/>
  <c r="R895" i="3"/>
  <c r="S895" i="3"/>
  <c r="T895" i="3"/>
  <c r="M896" i="3"/>
  <c r="N896" i="3"/>
  <c r="Z896" i="3" s="1"/>
  <c r="O896" i="3"/>
  <c r="P896" i="3"/>
  <c r="Q896" i="3"/>
  <c r="R896" i="3"/>
  <c r="S896" i="3"/>
  <c r="T896" i="3"/>
  <c r="M897" i="3"/>
  <c r="N897" i="3"/>
  <c r="Z897" i="3" s="1"/>
  <c r="O897" i="3"/>
  <c r="P897" i="3"/>
  <c r="Q897" i="3"/>
  <c r="R897" i="3"/>
  <c r="S897" i="3"/>
  <c r="T897" i="3"/>
  <c r="M898" i="3"/>
  <c r="N898" i="3"/>
  <c r="Z898" i="3" s="1"/>
  <c r="O898" i="3"/>
  <c r="P898" i="3"/>
  <c r="Q898" i="3"/>
  <c r="R898" i="3"/>
  <c r="S898" i="3"/>
  <c r="T898" i="3"/>
  <c r="M899" i="3"/>
  <c r="N899" i="3"/>
  <c r="Z899" i="3" s="1"/>
  <c r="O899" i="3"/>
  <c r="P899" i="3"/>
  <c r="Q899" i="3"/>
  <c r="R899" i="3"/>
  <c r="S899" i="3"/>
  <c r="T899" i="3"/>
  <c r="M900" i="3"/>
  <c r="N900" i="3"/>
  <c r="Z900" i="3" s="1"/>
  <c r="O900" i="3"/>
  <c r="P900" i="3"/>
  <c r="Q900" i="3"/>
  <c r="R900" i="3"/>
  <c r="S900" i="3"/>
  <c r="T900" i="3"/>
  <c r="M901" i="3"/>
  <c r="N901" i="3"/>
  <c r="Z901" i="3" s="1"/>
  <c r="O901" i="3"/>
  <c r="P901" i="3"/>
  <c r="Q901" i="3"/>
  <c r="R901" i="3"/>
  <c r="S901" i="3"/>
  <c r="T901" i="3"/>
  <c r="M902" i="3"/>
  <c r="N902" i="3"/>
  <c r="Z902" i="3" s="1"/>
  <c r="O902" i="3"/>
  <c r="P902" i="3"/>
  <c r="Q902" i="3"/>
  <c r="R902" i="3"/>
  <c r="S902" i="3"/>
  <c r="T902" i="3"/>
  <c r="M903" i="3"/>
  <c r="N903" i="3"/>
  <c r="Z903" i="3" s="1"/>
  <c r="O903" i="3"/>
  <c r="P903" i="3"/>
  <c r="Q903" i="3"/>
  <c r="R903" i="3"/>
  <c r="S903" i="3"/>
  <c r="T903" i="3"/>
  <c r="M904" i="3"/>
  <c r="N904" i="3"/>
  <c r="Z904" i="3" s="1"/>
  <c r="O904" i="3"/>
  <c r="P904" i="3"/>
  <c r="Q904" i="3"/>
  <c r="R904" i="3"/>
  <c r="S904" i="3"/>
  <c r="T904" i="3"/>
  <c r="M905" i="3"/>
  <c r="N905" i="3"/>
  <c r="Z905" i="3" s="1"/>
  <c r="O905" i="3"/>
  <c r="P905" i="3"/>
  <c r="Q905" i="3"/>
  <c r="R905" i="3"/>
  <c r="S905" i="3"/>
  <c r="T905" i="3"/>
  <c r="M906" i="3"/>
  <c r="N906" i="3"/>
  <c r="Z906" i="3" s="1"/>
  <c r="O906" i="3"/>
  <c r="P906" i="3"/>
  <c r="Q906" i="3"/>
  <c r="R906" i="3"/>
  <c r="S906" i="3"/>
  <c r="T906" i="3"/>
  <c r="M907" i="3"/>
  <c r="N907" i="3"/>
  <c r="Z907" i="3" s="1"/>
  <c r="O907" i="3"/>
  <c r="P907" i="3"/>
  <c r="Q907" i="3"/>
  <c r="R907" i="3"/>
  <c r="S907" i="3"/>
  <c r="T907" i="3"/>
  <c r="M908" i="3"/>
  <c r="N908" i="3"/>
  <c r="Z908" i="3" s="1"/>
  <c r="O908" i="3"/>
  <c r="P908" i="3"/>
  <c r="Q908" i="3"/>
  <c r="R908" i="3"/>
  <c r="S908" i="3"/>
  <c r="T908" i="3"/>
  <c r="M909" i="3"/>
  <c r="N909" i="3"/>
  <c r="Z909" i="3" s="1"/>
  <c r="O909" i="3"/>
  <c r="P909" i="3"/>
  <c r="Q909" i="3"/>
  <c r="R909" i="3"/>
  <c r="S909" i="3"/>
  <c r="T909" i="3"/>
  <c r="M910" i="3"/>
  <c r="N910" i="3"/>
  <c r="Z910" i="3" s="1"/>
  <c r="O910" i="3"/>
  <c r="P910" i="3"/>
  <c r="Q910" i="3"/>
  <c r="R910" i="3"/>
  <c r="S910" i="3"/>
  <c r="T910" i="3"/>
  <c r="M911" i="3"/>
  <c r="N911" i="3"/>
  <c r="Z911" i="3" s="1"/>
  <c r="O911" i="3"/>
  <c r="P911" i="3"/>
  <c r="Q911" i="3"/>
  <c r="R911" i="3"/>
  <c r="S911" i="3"/>
  <c r="T911" i="3"/>
  <c r="M912" i="3"/>
  <c r="N912" i="3"/>
  <c r="Z912" i="3" s="1"/>
  <c r="O912" i="3"/>
  <c r="P912" i="3"/>
  <c r="Q912" i="3"/>
  <c r="R912" i="3"/>
  <c r="S912" i="3"/>
  <c r="T912" i="3"/>
  <c r="M913" i="3"/>
  <c r="N913" i="3"/>
  <c r="Z913" i="3" s="1"/>
  <c r="O913" i="3"/>
  <c r="P913" i="3"/>
  <c r="Q913" i="3"/>
  <c r="R913" i="3"/>
  <c r="S913" i="3"/>
  <c r="T913" i="3"/>
  <c r="M914" i="3"/>
  <c r="N914" i="3"/>
  <c r="Z914" i="3" s="1"/>
  <c r="O914" i="3"/>
  <c r="P914" i="3"/>
  <c r="Q914" i="3"/>
  <c r="R914" i="3"/>
  <c r="S914" i="3"/>
  <c r="T914" i="3"/>
  <c r="M915" i="3"/>
  <c r="N915" i="3"/>
  <c r="Z915" i="3" s="1"/>
  <c r="O915" i="3"/>
  <c r="P915" i="3"/>
  <c r="Q915" i="3"/>
  <c r="R915" i="3"/>
  <c r="S915" i="3"/>
  <c r="T915" i="3"/>
  <c r="M916" i="3"/>
  <c r="N916" i="3"/>
  <c r="Z916" i="3" s="1"/>
  <c r="O916" i="3"/>
  <c r="P916" i="3"/>
  <c r="Q916" i="3"/>
  <c r="R916" i="3"/>
  <c r="S916" i="3"/>
  <c r="T916" i="3"/>
  <c r="M917" i="3"/>
  <c r="N917" i="3"/>
  <c r="Z917" i="3" s="1"/>
  <c r="O917" i="3"/>
  <c r="P917" i="3"/>
  <c r="Q917" i="3"/>
  <c r="R917" i="3"/>
  <c r="S917" i="3"/>
  <c r="T917" i="3"/>
  <c r="M918" i="3"/>
  <c r="N918" i="3"/>
  <c r="Z918" i="3" s="1"/>
  <c r="O918" i="3"/>
  <c r="P918" i="3"/>
  <c r="Q918" i="3"/>
  <c r="R918" i="3"/>
  <c r="S918" i="3"/>
  <c r="T918" i="3"/>
  <c r="M919" i="3"/>
  <c r="N919" i="3"/>
  <c r="Z919" i="3" s="1"/>
  <c r="O919" i="3"/>
  <c r="P919" i="3"/>
  <c r="Q919" i="3"/>
  <c r="R919" i="3"/>
  <c r="S919" i="3"/>
  <c r="T919" i="3"/>
  <c r="M920" i="3"/>
  <c r="N920" i="3"/>
  <c r="Z920" i="3" s="1"/>
  <c r="O920" i="3"/>
  <c r="P920" i="3"/>
  <c r="Q920" i="3"/>
  <c r="R920" i="3"/>
  <c r="S920" i="3"/>
  <c r="T920" i="3"/>
  <c r="M921" i="3"/>
  <c r="N921" i="3"/>
  <c r="Z921" i="3" s="1"/>
  <c r="O921" i="3"/>
  <c r="P921" i="3"/>
  <c r="Q921" i="3"/>
  <c r="R921" i="3"/>
  <c r="S921" i="3"/>
  <c r="T921" i="3"/>
  <c r="M922" i="3"/>
  <c r="N922" i="3"/>
  <c r="Z922" i="3" s="1"/>
  <c r="O922" i="3"/>
  <c r="P922" i="3"/>
  <c r="Q922" i="3"/>
  <c r="R922" i="3"/>
  <c r="S922" i="3"/>
  <c r="T922" i="3"/>
  <c r="M923" i="3"/>
  <c r="N923" i="3"/>
  <c r="Z923" i="3" s="1"/>
  <c r="O923" i="3"/>
  <c r="P923" i="3"/>
  <c r="Q923" i="3"/>
  <c r="R923" i="3"/>
  <c r="S923" i="3"/>
  <c r="T923" i="3"/>
  <c r="M924" i="3"/>
  <c r="N924" i="3"/>
  <c r="Z924" i="3" s="1"/>
  <c r="O924" i="3"/>
  <c r="P924" i="3"/>
  <c r="Q924" i="3"/>
  <c r="R924" i="3"/>
  <c r="S924" i="3"/>
  <c r="T924" i="3"/>
  <c r="M925" i="3"/>
  <c r="N925" i="3"/>
  <c r="Z925" i="3" s="1"/>
  <c r="O925" i="3"/>
  <c r="P925" i="3"/>
  <c r="Q925" i="3"/>
  <c r="R925" i="3"/>
  <c r="S925" i="3"/>
  <c r="T925" i="3"/>
  <c r="M926" i="3"/>
  <c r="N926" i="3"/>
  <c r="Z926" i="3" s="1"/>
  <c r="O926" i="3"/>
  <c r="P926" i="3"/>
  <c r="Q926" i="3"/>
  <c r="R926" i="3"/>
  <c r="S926" i="3"/>
  <c r="T926" i="3"/>
  <c r="M927" i="3"/>
  <c r="N927" i="3"/>
  <c r="Z927" i="3" s="1"/>
  <c r="O927" i="3"/>
  <c r="P927" i="3"/>
  <c r="Q927" i="3"/>
  <c r="R927" i="3"/>
  <c r="S927" i="3"/>
  <c r="T927" i="3"/>
  <c r="M928" i="3"/>
  <c r="N928" i="3"/>
  <c r="Z928" i="3" s="1"/>
  <c r="O928" i="3"/>
  <c r="P928" i="3"/>
  <c r="Q928" i="3"/>
  <c r="R928" i="3"/>
  <c r="S928" i="3"/>
  <c r="T928" i="3"/>
  <c r="M929" i="3"/>
  <c r="N929" i="3"/>
  <c r="Z929" i="3" s="1"/>
  <c r="O929" i="3"/>
  <c r="P929" i="3"/>
  <c r="Q929" i="3"/>
  <c r="R929" i="3"/>
  <c r="S929" i="3"/>
  <c r="T929" i="3"/>
  <c r="M930" i="3"/>
  <c r="N930" i="3"/>
  <c r="Z930" i="3" s="1"/>
  <c r="O930" i="3"/>
  <c r="P930" i="3"/>
  <c r="Q930" i="3"/>
  <c r="R930" i="3"/>
  <c r="S930" i="3"/>
  <c r="T930" i="3"/>
  <c r="M931" i="3"/>
  <c r="N931" i="3"/>
  <c r="Z931" i="3" s="1"/>
  <c r="O931" i="3"/>
  <c r="P931" i="3"/>
  <c r="Q931" i="3"/>
  <c r="R931" i="3"/>
  <c r="S931" i="3"/>
  <c r="T931" i="3"/>
  <c r="M932" i="3"/>
  <c r="N932" i="3"/>
  <c r="Z932" i="3" s="1"/>
  <c r="O932" i="3"/>
  <c r="P932" i="3"/>
  <c r="Q932" i="3"/>
  <c r="R932" i="3"/>
  <c r="S932" i="3"/>
  <c r="T932" i="3"/>
  <c r="M933" i="3"/>
  <c r="N933" i="3"/>
  <c r="Z933" i="3" s="1"/>
  <c r="O933" i="3"/>
  <c r="P933" i="3"/>
  <c r="Q933" i="3"/>
  <c r="R933" i="3"/>
  <c r="S933" i="3"/>
  <c r="T933" i="3"/>
  <c r="M934" i="3"/>
  <c r="N934" i="3"/>
  <c r="Z934" i="3" s="1"/>
  <c r="O934" i="3"/>
  <c r="P934" i="3"/>
  <c r="Q934" i="3"/>
  <c r="R934" i="3"/>
  <c r="S934" i="3"/>
  <c r="T934" i="3"/>
  <c r="M935" i="3"/>
  <c r="N935" i="3"/>
  <c r="Z935" i="3" s="1"/>
  <c r="O935" i="3"/>
  <c r="P935" i="3"/>
  <c r="Q935" i="3"/>
  <c r="R935" i="3"/>
  <c r="S935" i="3"/>
  <c r="T935" i="3"/>
  <c r="M936" i="3"/>
  <c r="N936" i="3"/>
  <c r="Z936" i="3" s="1"/>
  <c r="O936" i="3"/>
  <c r="P936" i="3"/>
  <c r="Q936" i="3"/>
  <c r="R936" i="3"/>
  <c r="S936" i="3"/>
  <c r="T936" i="3"/>
  <c r="M937" i="3"/>
  <c r="N937" i="3"/>
  <c r="Z937" i="3" s="1"/>
  <c r="O937" i="3"/>
  <c r="P937" i="3"/>
  <c r="Q937" i="3"/>
  <c r="R937" i="3"/>
  <c r="S937" i="3"/>
  <c r="T937" i="3"/>
  <c r="M938" i="3"/>
  <c r="N938" i="3"/>
  <c r="Z938" i="3" s="1"/>
  <c r="O938" i="3"/>
  <c r="P938" i="3"/>
  <c r="Q938" i="3"/>
  <c r="R938" i="3"/>
  <c r="S938" i="3"/>
  <c r="T938" i="3"/>
  <c r="M939" i="3"/>
  <c r="N939" i="3"/>
  <c r="Z939" i="3" s="1"/>
  <c r="O939" i="3"/>
  <c r="P939" i="3"/>
  <c r="Q939" i="3"/>
  <c r="R939" i="3"/>
  <c r="S939" i="3"/>
  <c r="T939" i="3"/>
  <c r="M940" i="3"/>
  <c r="N940" i="3"/>
  <c r="Z940" i="3" s="1"/>
  <c r="O940" i="3"/>
  <c r="P940" i="3"/>
  <c r="Q940" i="3"/>
  <c r="R940" i="3"/>
  <c r="S940" i="3"/>
  <c r="T940" i="3"/>
  <c r="M941" i="3"/>
  <c r="N941" i="3"/>
  <c r="Z941" i="3" s="1"/>
  <c r="O941" i="3"/>
  <c r="P941" i="3"/>
  <c r="Q941" i="3"/>
  <c r="R941" i="3"/>
  <c r="S941" i="3"/>
  <c r="T941" i="3"/>
  <c r="M942" i="3"/>
  <c r="N942" i="3"/>
  <c r="Z942" i="3" s="1"/>
  <c r="O942" i="3"/>
  <c r="P942" i="3"/>
  <c r="Q942" i="3"/>
  <c r="R942" i="3"/>
  <c r="S942" i="3"/>
  <c r="T942" i="3"/>
  <c r="M943" i="3"/>
  <c r="N943" i="3"/>
  <c r="Z943" i="3" s="1"/>
  <c r="O943" i="3"/>
  <c r="P943" i="3"/>
  <c r="Q943" i="3"/>
  <c r="R943" i="3"/>
  <c r="S943" i="3"/>
  <c r="T943" i="3"/>
  <c r="M944" i="3"/>
  <c r="N944" i="3"/>
  <c r="Z944" i="3" s="1"/>
  <c r="O944" i="3"/>
  <c r="P944" i="3"/>
  <c r="Q944" i="3"/>
  <c r="R944" i="3"/>
  <c r="S944" i="3"/>
  <c r="T944" i="3"/>
  <c r="M945" i="3"/>
  <c r="N945" i="3"/>
  <c r="Z945" i="3" s="1"/>
  <c r="O945" i="3"/>
  <c r="P945" i="3"/>
  <c r="Q945" i="3"/>
  <c r="R945" i="3"/>
  <c r="S945" i="3"/>
  <c r="T945" i="3"/>
  <c r="M946" i="3"/>
  <c r="N946" i="3"/>
  <c r="Z946" i="3" s="1"/>
  <c r="O946" i="3"/>
  <c r="P946" i="3"/>
  <c r="Q946" i="3"/>
  <c r="R946" i="3"/>
  <c r="S946" i="3"/>
  <c r="T946" i="3"/>
  <c r="M947" i="3"/>
  <c r="N947" i="3"/>
  <c r="Z947" i="3" s="1"/>
  <c r="O947" i="3"/>
  <c r="P947" i="3"/>
  <c r="Q947" i="3"/>
  <c r="R947" i="3"/>
  <c r="S947" i="3"/>
  <c r="T947" i="3"/>
  <c r="M948" i="3"/>
  <c r="N948" i="3"/>
  <c r="Z948" i="3" s="1"/>
  <c r="O948" i="3"/>
  <c r="P948" i="3"/>
  <c r="Q948" i="3"/>
  <c r="R948" i="3"/>
  <c r="S948" i="3"/>
  <c r="T948" i="3"/>
  <c r="M949" i="3"/>
  <c r="N949" i="3"/>
  <c r="Z949" i="3" s="1"/>
  <c r="O949" i="3"/>
  <c r="P949" i="3"/>
  <c r="Q949" i="3"/>
  <c r="R949" i="3"/>
  <c r="S949" i="3"/>
  <c r="T949" i="3"/>
  <c r="M950" i="3"/>
  <c r="N950" i="3"/>
  <c r="Z950" i="3" s="1"/>
  <c r="O950" i="3"/>
  <c r="P950" i="3"/>
  <c r="Q950" i="3"/>
  <c r="R950" i="3"/>
  <c r="S950" i="3"/>
  <c r="T950" i="3"/>
  <c r="M951" i="3"/>
  <c r="N951" i="3"/>
  <c r="Z951" i="3" s="1"/>
  <c r="O951" i="3"/>
  <c r="P951" i="3"/>
  <c r="Q951" i="3"/>
  <c r="R951" i="3"/>
  <c r="S951" i="3"/>
  <c r="T951" i="3"/>
  <c r="M952" i="3"/>
  <c r="N952" i="3"/>
  <c r="Z952" i="3" s="1"/>
  <c r="O952" i="3"/>
  <c r="P952" i="3"/>
  <c r="Q952" i="3"/>
  <c r="R952" i="3"/>
  <c r="S952" i="3"/>
  <c r="T952" i="3"/>
  <c r="M953" i="3"/>
  <c r="N953" i="3"/>
  <c r="Z953" i="3" s="1"/>
  <c r="O953" i="3"/>
  <c r="P953" i="3"/>
  <c r="Q953" i="3"/>
  <c r="R953" i="3"/>
  <c r="S953" i="3"/>
  <c r="T953" i="3"/>
  <c r="M954" i="3"/>
  <c r="N954" i="3"/>
  <c r="Z954" i="3" s="1"/>
  <c r="O954" i="3"/>
  <c r="P954" i="3"/>
  <c r="Q954" i="3"/>
  <c r="R954" i="3"/>
  <c r="S954" i="3"/>
  <c r="T954" i="3"/>
  <c r="M955" i="3"/>
  <c r="N955" i="3"/>
  <c r="Z955" i="3" s="1"/>
  <c r="O955" i="3"/>
  <c r="P955" i="3"/>
  <c r="Q955" i="3"/>
  <c r="R955" i="3"/>
  <c r="S955" i="3"/>
  <c r="T955" i="3"/>
  <c r="M956" i="3"/>
  <c r="N956" i="3"/>
  <c r="Z956" i="3" s="1"/>
  <c r="O956" i="3"/>
  <c r="P956" i="3"/>
  <c r="Q956" i="3"/>
  <c r="R956" i="3"/>
  <c r="S956" i="3"/>
  <c r="T956" i="3"/>
  <c r="M957" i="3"/>
  <c r="N957" i="3"/>
  <c r="Z957" i="3" s="1"/>
  <c r="O957" i="3"/>
  <c r="P957" i="3"/>
  <c r="Q957" i="3"/>
  <c r="R957" i="3"/>
  <c r="S957" i="3"/>
  <c r="T957" i="3"/>
  <c r="M958" i="3"/>
  <c r="N958" i="3"/>
  <c r="Z958" i="3" s="1"/>
  <c r="O958" i="3"/>
  <c r="P958" i="3"/>
  <c r="Q958" i="3"/>
  <c r="R958" i="3"/>
  <c r="S958" i="3"/>
  <c r="T958" i="3"/>
  <c r="M959" i="3"/>
  <c r="N959" i="3"/>
  <c r="Z959" i="3" s="1"/>
  <c r="O959" i="3"/>
  <c r="P959" i="3"/>
  <c r="Q959" i="3"/>
  <c r="R959" i="3"/>
  <c r="S959" i="3"/>
  <c r="T959" i="3"/>
  <c r="M960" i="3"/>
  <c r="N960" i="3"/>
  <c r="Z960" i="3" s="1"/>
  <c r="O960" i="3"/>
  <c r="P960" i="3"/>
  <c r="Q960" i="3"/>
  <c r="R960" i="3"/>
  <c r="S960" i="3"/>
  <c r="T960" i="3"/>
  <c r="M961" i="3"/>
  <c r="N961" i="3"/>
  <c r="Z961" i="3" s="1"/>
  <c r="O961" i="3"/>
  <c r="P961" i="3"/>
  <c r="Q961" i="3"/>
  <c r="R961" i="3"/>
  <c r="S961" i="3"/>
  <c r="T961" i="3"/>
  <c r="M962" i="3"/>
  <c r="N962" i="3"/>
  <c r="Z962" i="3" s="1"/>
  <c r="O962" i="3"/>
  <c r="P962" i="3"/>
  <c r="Q962" i="3"/>
  <c r="R962" i="3"/>
  <c r="S962" i="3"/>
  <c r="T962" i="3"/>
  <c r="M963" i="3"/>
  <c r="N963" i="3"/>
  <c r="Z963" i="3" s="1"/>
  <c r="O963" i="3"/>
  <c r="P963" i="3"/>
  <c r="Q963" i="3"/>
  <c r="R963" i="3"/>
  <c r="S963" i="3"/>
  <c r="T963" i="3"/>
  <c r="M964" i="3"/>
  <c r="N964" i="3"/>
  <c r="Z964" i="3" s="1"/>
  <c r="O964" i="3"/>
  <c r="P964" i="3"/>
  <c r="Q964" i="3"/>
  <c r="R964" i="3"/>
  <c r="S964" i="3"/>
  <c r="T964" i="3"/>
  <c r="M965" i="3"/>
  <c r="N965" i="3"/>
  <c r="Z965" i="3" s="1"/>
  <c r="O965" i="3"/>
  <c r="P965" i="3"/>
  <c r="Q965" i="3"/>
  <c r="R965" i="3"/>
  <c r="S965" i="3"/>
  <c r="T965" i="3"/>
  <c r="M966" i="3"/>
  <c r="N966" i="3"/>
  <c r="Z966" i="3" s="1"/>
  <c r="O966" i="3"/>
  <c r="P966" i="3"/>
  <c r="Q966" i="3"/>
  <c r="R966" i="3"/>
  <c r="S966" i="3"/>
  <c r="T966" i="3"/>
  <c r="M967" i="3"/>
  <c r="N967" i="3"/>
  <c r="Z967" i="3" s="1"/>
  <c r="O967" i="3"/>
  <c r="P967" i="3"/>
  <c r="Q967" i="3"/>
  <c r="R967" i="3"/>
  <c r="S967" i="3"/>
  <c r="T967" i="3"/>
  <c r="M968" i="3"/>
  <c r="N968" i="3"/>
  <c r="Z968" i="3" s="1"/>
  <c r="O968" i="3"/>
  <c r="P968" i="3"/>
  <c r="Q968" i="3"/>
  <c r="R968" i="3"/>
  <c r="S968" i="3"/>
  <c r="T968" i="3"/>
  <c r="M969" i="3"/>
  <c r="N969" i="3"/>
  <c r="Z969" i="3" s="1"/>
  <c r="O969" i="3"/>
  <c r="P969" i="3"/>
  <c r="Q969" i="3"/>
  <c r="R969" i="3"/>
  <c r="S969" i="3"/>
  <c r="T969" i="3"/>
  <c r="M970" i="3"/>
  <c r="N970" i="3"/>
  <c r="Z970" i="3" s="1"/>
  <c r="O970" i="3"/>
  <c r="P970" i="3"/>
  <c r="Q970" i="3"/>
  <c r="R970" i="3"/>
  <c r="S970" i="3"/>
  <c r="T970" i="3"/>
  <c r="M971" i="3"/>
  <c r="N971" i="3"/>
  <c r="Z971" i="3" s="1"/>
  <c r="O971" i="3"/>
  <c r="P971" i="3"/>
  <c r="Q971" i="3"/>
  <c r="R971" i="3"/>
  <c r="S971" i="3"/>
  <c r="T971" i="3"/>
  <c r="M972" i="3"/>
  <c r="N972" i="3"/>
  <c r="Z972" i="3" s="1"/>
  <c r="O972" i="3"/>
  <c r="P972" i="3"/>
  <c r="Q972" i="3"/>
  <c r="R972" i="3"/>
  <c r="S972" i="3"/>
  <c r="T972" i="3"/>
  <c r="M973" i="3"/>
  <c r="N973" i="3"/>
  <c r="Z973" i="3" s="1"/>
  <c r="O973" i="3"/>
  <c r="P973" i="3"/>
  <c r="Q973" i="3"/>
  <c r="R973" i="3"/>
  <c r="S973" i="3"/>
  <c r="T973" i="3"/>
  <c r="M974" i="3"/>
  <c r="N974" i="3"/>
  <c r="Z974" i="3" s="1"/>
  <c r="O974" i="3"/>
  <c r="P974" i="3"/>
  <c r="Q974" i="3"/>
  <c r="R974" i="3"/>
  <c r="S974" i="3"/>
  <c r="T974" i="3"/>
  <c r="M975" i="3"/>
  <c r="N975" i="3"/>
  <c r="Z975" i="3" s="1"/>
  <c r="O975" i="3"/>
  <c r="P975" i="3"/>
  <c r="Q975" i="3"/>
  <c r="R975" i="3"/>
  <c r="S975" i="3"/>
  <c r="T975" i="3"/>
  <c r="M976" i="3"/>
  <c r="N976" i="3"/>
  <c r="Z976" i="3" s="1"/>
  <c r="O976" i="3"/>
  <c r="P976" i="3"/>
  <c r="Q976" i="3"/>
  <c r="R976" i="3"/>
  <c r="S976" i="3"/>
  <c r="T976" i="3"/>
  <c r="M977" i="3"/>
  <c r="N977" i="3"/>
  <c r="Z977" i="3" s="1"/>
  <c r="O977" i="3"/>
  <c r="P977" i="3"/>
  <c r="Q977" i="3"/>
  <c r="R977" i="3"/>
  <c r="S977" i="3"/>
  <c r="T977" i="3"/>
  <c r="M978" i="3"/>
  <c r="N978" i="3"/>
  <c r="Z978" i="3" s="1"/>
  <c r="O978" i="3"/>
  <c r="P978" i="3"/>
  <c r="Q978" i="3"/>
  <c r="R978" i="3"/>
  <c r="S978" i="3"/>
  <c r="T978" i="3"/>
  <c r="M979" i="3"/>
  <c r="N979" i="3"/>
  <c r="Z979" i="3" s="1"/>
  <c r="O979" i="3"/>
  <c r="P979" i="3"/>
  <c r="Q979" i="3"/>
  <c r="R979" i="3"/>
  <c r="S979" i="3"/>
  <c r="T979" i="3"/>
  <c r="M980" i="3"/>
  <c r="N980" i="3"/>
  <c r="Z980" i="3" s="1"/>
  <c r="O980" i="3"/>
  <c r="P980" i="3"/>
  <c r="Q980" i="3"/>
  <c r="R980" i="3"/>
  <c r="S980" i="3"/>
  <c r="T980" i="3"/>
  <c r="M981" i="3"/>
  <c r="N981" i="3"/>
  <c r="Z981" i="3" s="1"/>
  <c r="O981" i="3"/>
  <c r="P981" i="3"/>
  <c r="Q981" i="3"/>
  <c r="R981" i="3"/>
  <c r="S981" i="3"/>
  <c r="T981" i="3"/>
  <c r="M982" i="3"/>
  <c r="N982" i="3"/>
  <c r="Z982" i="3" s="1"/>
  <c r="O982" i="3"/>
  <c r="P982" i="3"/>
  <c r="Q982" i="3"/>
  <c r="R982" i="3"/>
  <c r="S982" i="3"/>
  <c r="T982" i="3"/>
  <c r="M983" i="3"/>
  <c r="N983" i="3"/>
  <c r="Z983" i="3" s="1"/>
  <c r="O983" i="3"/>
  <c r="P983" i="3"/>
  <c r="Q983" i="3"/>
  <c r="R983" i="3"/>
  <c r="S983" i="3"/>
  <c r="T983" i="3"/>
  <c r="M984" i="3"/>
  <c r="N984" i="3"/>
  <c r="Z984" i="3" s="1"/>
  <c r="O984" i="3"/>
  <c r="P984" i="3"/>
  <c r="Q984" i="3"/>
  <c r="R984" i="3"/>
  <c r="S984" i="3"/>
  <c r="T984" i="3"/>
  <c r="M985" i="3"/>
  <c r="N985" i="3"/>
  <c r="Z985" i="3" s="1"/>
  <c r="O985" i="3"/>
  <c r="P985" i="3"/>
  <c r="Q985" i="3"/>
  <c r="R985" i="3"/>
  <c r="S985" i="3"/>
  <c r="T985" i="3"/>
  <c r="M986" i="3"/>
  <c r="N986" i="3"/>
  <c r="Z986" i="3" s="1"/>
  <c r="O986" i="3"/>
  <c r="P986" i="3"/>
  <c r="Q986" i="3"/>
  <c r="R986" i="3"/>
  <c r="S986" i="3"/>
  <c r="T986" i="3"/>
  <c r="M987" i="3"/>
  <c r="N987" i="3"/>
  <c r="Z987" i="3" s="1"/>
  <c r="O987" i="3"/>
  <c r="P987" i="3"/>
  <c r="Q987" i="3"/>
  <c r="R987" i="3"/>
  <c r="S987" i="3"/>
  <c r="T987" i="3"/>
  <c r="M988" i="3"/>
  <c r="N988" i="3"/>
  <c r="Z988" i="3" s="1"/>
  <c r="O988" i="3"/>
  <c r="P988" i="3"/>
  <c r="Q988" i="3"/>
  <c r="R988" i="3"/>
  <c r="S988" i="3"/>
  <c r="T988" i="3"/>
  <c r="M989" i="3"/>
  <c r="N989" i="3"/>
  <c r="Z989" i="3" s="1"/>
  <c r="O989" i="3"/>
  <c r="P989" i="3"/>
  <c r="Q989" i="3"/>
  <c r="R989" i="3"/>
  <c r="S989" i="3"/>
  <c r="T989" i="3"/>
  <c r="M990" i="3"/>
  <c r="N990" i="3"/>
  <c r="Z990" i="3" s="1"/>
  <c r="O990" i="3"/>
  <c r="P990" i="3"/>
  <c r="Q990" i="3"/>
  <c r="R990" i="3"/>
  <c r="S990" i="3"/>
  <c r="T990" i="3"/>
  <c r="M991" i="3"/>
  <c r="N991" i="3"/>
  <c r="Z991" i="3" s="1"/>
  <c r="O991" i="3"/>
  <c r="P991" i="3"/>
  <c r="Q991" i="3"/>
  <c r="R991" i="3"/>
  <c r="S991" i="3"/>
  <c r="T991" i="3"/>
  <c r="M992" i="3"/>
  <c r="N992" i="3"/>
  <c r="Z992" i="3" s="1"/>
  <c r="O992" i="3"/>
  <c r="P992" i="3"/>
  <c r="Q992" i="3"/>
  <c r="R992" i="3"/>
  <c r="S992" i="3"/>
  <c r="T992" i="3"/>
  <c r="M993" i="3"/>
  <c r="N993" i="3"/>
  <c r="Z993" i="3" s="1"/>
  <c r="O993" i="3"/>
  <c r="P993" i="3"/>
  <c r="Q993" i="3"/>
  <c r="R993" i="3"/>
  <c r="S993" i="3"/>
  <c r="T993" i="3"/>
  <c r="M994" i="3"/>
  <c r="N994" i="3"/>
  <c r="Z994" i="3" s="1"/>
  <c r="O994" i="3"/>
  <c r="P994" i="3"/>
  <c r="Q994" i="3"/>
  <c r="R994" i="3"/>
  <c r="S994" i="3"/>
  <c r="T994" i="3"/>
  <c r="M995" i="3"/>
  <c r="N995" i="3"/>
  <c r="Z995" i="3" s="1"/>
  <c r="O995" i="3"/>
  <c r="P995" i="3"/>
  <c r="Q995" i="3"/>
  <c r="R995" i="3"/>
  <c r="S995" i="3"/>
  <c r="T995" i="3"/>
  <c r="M996" i="3"/>
  <c r="N996" i="3"/>
  <c r="Z996" i="3" s="1"/>
  <c r="O996" i="3"/>
  <c r="P996" i="3"/>
  <c r="Q996" i="3"/>
  <c r="R996" i="3"/>
  <c r="S996" i="3"/>
  <c r="T996" i="3"/>
  <c r="M997" i="3"/>
  <c r="N997" i="3"/>
  <c r="Z997" i="3" s="1"/>
  <c r="O997" i="3"/>
  <c r="P997" i="3"/>
  <c r="Q997" i="3"/>
  <c r="R997" i="3"/>
  <c r="S997" i="3"/>
  <c r="T997" i="3"/>
  <c r="M998" i="3"/>
  <c r="N998" i="3"/>
  <c r="Z998" i="3" s="1"/>
  <c r="O998" i="3"/>
  <c r="P998" i="3"/>
  <c r="Q998" i="3"/>
  <c r="R998" i="3"/>
  <c r="S998" i="3"/>
  <c r="T998" i="3"/>
  <c r="M999" i="3"/>
  <c r="N999" i="3"/>
  <c r="Z999" i="3" s="1"/>
  <c r="O999" i="3"/>
  <c r="P999" i="3"/>
  <c r="Q999" i="3"/>
  <c r="R999" i="3"/>
  <c r="S999" i="3"/>
  <c r="T999" i="3"/>
  <c r="M1000" i="3"/>
  <c r="N1000" i="3"/>
  <c r="Z1000" i="3" s="1"/>
  <c r="O1000" i="3"/>
  <c r="P1000" i="3"/>
  <c r="Q1000" i="3"/>
  <c r="R1000" i="3"/>
  <c r="S1000" i="3"/>
  <c r="T1000" i="3"/>
  <c r="M1001" i="3"/>
  <c r="N1001" i="3"/>
  <c r="Z1001" i="3" s="1"/>
  <c r="O1001" i="3"/>
  <c r="P1001" i="3"/>
  <c r="Q1001" i="3"/>
  <c r="R1001" i="3"/>
  <c r="S1001" i="3"/>
  <c r="T1001" i="3"/>
  <c r="M1002" i="3"/>
  <c r="N1002" i="3"/>
  <c r="Z1002" i="3" s="1"/>
  <c r="O1002" i="3"/>
  <c r="P1002" i="3"/>
  <c r="Q1002" i="3"/>
  <c r="R1002" i="3"/>
  <c r="S1002" i="3"/>
  <c r="T1002" i="3"/>
  <c r="M1003" i="3"/>
  <c r="N1003" i="3"/>
  <c r="Z1003" i="3" s="1"/>
  <c r="O1003" i="3"/>
  <c r="P1003" i="3"/>
  <c r="Q1003" i="3"/>
  <c r="R1003" i="3"/>
  <c r="S1003" i="3"/>
  <c r="T1003" i="3"/>
  <c r="M1004" i="3"/>
  <c r="N1004" i="3"/>
  <c r="Z1004" i="3" s="1"/>
  <c r="O1004" i="3"/>
  <c r="P1004" i="3"/>
  <c r="Q1004" i="3"/>
  <c r="R1004" i="3"/>
  <c r="S1004" i="3"/>
  <c r="T1004" i="3"/>
  <c r="M1005" i="3"/>
  <c r="N1005" i="3"/>
  <c r="Z1005" i="3" s="1"/>
  <c r="O1005" i="3"/>
  <c r="P1005" i="3"/>
  <c r="Q1005" i="3"/>
  <c r="R1005" i="3"/>
  <c r="S1005" i="3"/>
  <c r="T1005" i="3"/>
  <c r="M1006" i="3"/>
  <c r="N1006" i="3"/>
  <c r="Z1006" i="3" s="1"/>
  <c r="O1006" i="3"/>
  <c r="P1006" i="3"/>
  <c r="Q1006" i="3"/>
  <c r="R1006" i="3"/>
  <c r="S1006" i="3"/>
  <c r="T1006" i="3"/>
  <c r="M1007" i="3"/>
  <c r="N1007" i="3"/>
  <c r="Z1007" i="3" s="1"/>
  <c r="O1007" i="3"/>
  <c r="P1007" i="3"/>
  <c r="Q1007" i="3"/>
  <c r="R1007" i="3"/>
  <c r="S1007" i="3"/>
  <c r="T1007" i="3"/>
  <c r="M1008" i="3"/>
  <c r="N1008" i="3"/>
  <c r="Z1008" i="3" s="1"/>
  <c r="O1008" i="3"/>
  <c r="P1008" i="3"/>
  <c r="Q1008" i="3"/>
  <c r="R1008" i="3"/>
  <c r="S1008" i="3"/>
  <c r="T1008" i="3"/>
  <c r="M1009" i="3"/>
  <c r="N1009" i="3"/>
  <c r="Z1009" i="3" s="1"/>
  <c r="O1009" i="3"/>
  <c r="P1009" i="3"/>
  <c r="Q1009" i="3"/>
  <c r="R1009" i="3"/>
  <c r="S1009" i="3"/>
  <c r="T1009" i="3"/>
  <c r="M1010" i="3"/>
  <c r="N1010" i="3"/>
  <c r="Z1010" i="3" s="1"/>
  <c r="O1010" i="3"/>
  <c r="P1010" i="3"/>
  <c r="Q1010" i="3"/>
  <c r="R1010" i="3"/>
  <c r="S1010" i="3"/>
  <c r="T1010" i="3"/>
  <c r="M1011" i="3"/>
  <c r="N1011" i="3"/>
  <c r="Z1011" i="3" s="1"/>
  <c r="O1011" i="3"/>
  <c r="P1011" i="3"/>
  <c r="Q1011" i="3"/>
  <c r="R1011" i="3"/>
  <c r="S1011" i="3"/>
  <c r="T1011" i="3"/>
  <c r="M1012" i="3"/>
  <c r="N1012" i="3"/>
  <c r="Z1012" i="3" s="1"/>
  <c r="O1012" i="3"/>
  <c r="P1012" i="3"/>
  <c r="Q1012" i="3"/>
  <c r="R1012" i="3"/>
  <c r="S1012" i="3"/>
  <c r="T1012" i="3"/>
  <c r="M1013" i="3"/>
  <c r="N1013" i="3"/>
  <c r="Z1013" i="3" s="1"/>
  <c r="O1013" i="3"/>
  <c r="P1013" i="3"/>
  <c r="Q1013" i="3"/>
  <c r="R1013" i="3"/>
  <c r="S1013" i="3"/>
  <c r="T1013" i="3"/>
  <c r="M1014" i="3"/>
  <c r="N1014" i="3"/>
  <c r="Z1014" i="3" s="1"/>
  <c r="O1014" i="3"/>
  <c r="P1014" i="3"/>
  <c r="Q1014" i="3"/>
  <c r="R1014" i="3"/>
  <c r="S1014" i="3"/>
  <c r="T1014" i="3"/>
  <c r="M1015" i="3"/>
  <c r="N1015" i="3"/>
  <c r="Z1015" i="3" s="1"/>
  <c r="O1015" i="3"/>
  <c r="P1015" i="3"/>
  <c r="Q1015" i="3"/>
  <c r="R1015" i="3"/>
  <c r="S1015" i="3"/>
  <c r="T1015" i="3"/>
  <c r="M1016" i="3"/>
  <c r="N1016" i="3"/>
  <c r="Z1016" i="3" s="1"/>
  <c r="O1016" i="3"/>
  <c r="P1016" i="3"/>
  <c r="Q1016" i="3"/>
  <c r="R1016" i="3"/>
  <c r="S1016" i="3"/>
  <c r="T1016" i="3"/>
  <c r="M1017" i="3"/>
  <c r="N1017" i="3"/>
  <c r="Z1017" i="3" s="1"/>
  <c r="O1017" i="3"/>
  <c r="P1017" i="3"/>
  <c r="Q1017" i="3"/>
  <c r="R1017" i="3"/>
  <c r="S1017" i="3"/>
  <c r="T1017" i="3"/>
  <c r="M1018" i="3"/>
  <c r="N1018" i="3"/>
  <c r="Z1018" i="3" s="1"/>
  <c r="O1018" i="3"/>
  <c r="P1018" i="3"/>
  <c r="Q1018" i="3"/>
  <c r="R1018" i="3"/>
  <c r="S1018" i="3"/>
  <c r="T1018" i="3"/>
  <c r="M1019" i="3"/>
  <c r="N1019" i="3"/>
  <c r="Z1019" i="3" s="1"/>
  <c r="O1019" i="3"/>
  <c r="P1019" i="3"/>
  <c r="Q1019" i="3"/>
  <c r="R1019" i="3"/>
  <c r="S1019" i="3"/>
  <c r="T1019" i="3"/>
  <c r="M1020" i="3"/>
  <c r="N1020" i="3"/>
  <c r="Z1020" i="3" s="1"/>
  <c r="O1020" i="3"/>
  <c r="P1020" i="3"/>
  <c r="Q1020" i="3"/>
  <c r="R1020" i="3"/>
  <c r="S1020" i="3"/>
  <c r="T1020" i="3"/>
  <c r="M1021" i="3"/>
  <c r="N1021" i="3"/>
  <c r="Z1021" i="3" s="1"/>
  <c r="O1021" i="3"/>
  <c r="P1021" i="3"/>
  <c r="Q1021" i="3"/>
  <c r="R1021" i="3"/>
  <c r="S1021" i="3"/>
  <c r="T1021" i="3"/>
  <c r="M1022" i="3"/>
  <c r="N1022" i="3"/>
  <c r="Z1022" i="3" s="1"/>
  <c r="O1022" i="3"/>
  <c r="P1022" i="3"/>
  <c r="Q1022" i="3"/>
  <c r="R1022" i="3"/>
  <c r="S1022" i="3"/>
  <c r="T1022" i="3"/>
  <c r="M1023" i="3"/>
  <c r="N1023" i="3"/>
  <c r="Z1023" i="3" s="1"/>
  <c r="O1023" i="3"/>
  <c r="P1023" i="3"/>
  <c r="Q1023" i="3"/>
  <c r="R1023" i="3"/>
  <c r="S1023" i="3"/>
  <c r="T1023" i="3"/>
  <c r="M1024" i="3"/>
  <c r="N1024" i="3"/>
  <c r="Z1024" i="3" s="1"/>
  <c r="O1024" i="3"/>
  <c r="P1024" i="3"/>
  <c r="Q1024" i="3"/>
  <c r="R1024" i="3"/>
  <c r="S1024" i="3"/>
  <c r="T1024" i="3"/>
  <c r="M1025" i="3"/>
  <c r="N1025" i="3"/>
  <c r="Z1025" i="3" s="1"/>
  <c r="O1025" i="3"/>
  <c r="P1025" i="3"/>
  <c r="Q1025" i="3"/>
  <c r="R1025" i="3"/>
  <c r="S1025" i="3"/>
  <c r="T1025" i="3"/>
  <c r="M1026" i="3"/>
  <c r="N1026" i="3"/>
  <c r="Z1026" i="3" s="1"/>
  <c r="O1026" i="3"/>
  <c r="P1026" i="3"/>
  <c r="Q1026" i="3"/>
  <c r="R1026" i="3"/>
  <c r="S1026" i="3"/>
  <c r="T1026" i="3"/>
  <c r="M1027" i="3"/>
  <c r="N1027" i="3"/>
  <c r="Z1027" i="3" s="1"/>
  <c r="O1027" i="3"/>
  <c r="P1027" i="3"/>
  <c r="Q1027" i="3"/>
  <c r="R1027" i="3"/>
  <c r="S1027" i="3"/>
  <c r="T1027" i="3"/>
  <c r="M1028" i="3"/>
  <c r="N1028" i="3"/>
  <c r="Z1028" i="3" s="1"/>
  <c r="O1028" i="3"/>
  <c r="P1028" i="3"/>
  <c r="Q1028" i="3"/>
  <c r="R1028" i="3"/>
  <c r="S1028" i="3"/>
  <c r="T1028" i="3"/>
  <c r="M1029" i="3"/>
  <c r="N1029" i="3"/>
  <c r="Z1029" i="3" s="1"/>
  <c r="O1029" i="3"/>
  <c r="P1029" i="3"/>
  <c r="Q1029" i="3"/>
  <c r="R1029" i="3"/>
  <c r="S1029" i="3"/>
  <c r="T1029" i="3"/>
  <c r="M1030" i="3"/>
  <c r="N1030" i="3"/>
  <c r="Z1030" i="3" s="1"/>
  <c r="O1030" i="3"/>
  <c r="P1030" i="3"/>
  <c r="Q1030" i="3"/>
  <c r="R1030" i="3"/>
  <c r="S1030" i="3"/>
  <c r="T1030" i="3"/>
  <c r="M1031" i="3"/>
  <c r="N1031" i="3"/>
  <c r="Z1031" i="3" s="1"/>
  <c r="O1031" i="3"/>
  <c r="P1031" i="3"/>
  <c r="Q1031" i="3"/>
  <c r="R1031" i="3"/>
  <c r="S1031" i="3"/>
  <c r="T1031" i="3"/>
  <c r="M1032" i="3"/>
  <c r="N1032" i="3"/>
  <c r="Z1032" i="3" s="1"/>
  <c r="O1032" i="3"/>
  <c r="P1032" i="3"/>
  <c r="Q1032" i="3"/>
  <c r="R1032" i="3"/>
  <c r="S1032" i="3"/>
  <c r="T1032" i="3"/>
  <c r="M1033" i="3"/>
  <c r="N1033" i="3"/>
  <c r="Z1033" i="3" s="1"/>
  <c r="O1033" i="3"/>
  <c r="P1033" i="3"/>
  <c r="Q1033" i="3"/>
  <c r="R1033" i="3"/>
  <c r="S1033" i="3"/>
  <c r="T1033" i="3"/>
  <c r="M1034" i="3"/>
  <c r="N1034" i="3"/>
  <c r="Z1034" i="3" s="1"/>
  <c r="O1034" i="3"/>
  <c r="P1034" i="3"/>
  <c r="Q1034" i="3"/>
  <c r="R1034" i="3"/>
  <c r="S1034" i="3"/>
  <c r="T1034" i="3"/>
  <c r="M1035" i="3"/>
  <c r="N1035" i="3"/>
  <c r="Z1035" i="3" s="1"/>
  <c r="O1035" i="3"/>
  <c r="P1035" i="3"/>
  <c r="Q1035" i="3"/>
  <c r="R1035" i="3"/>
  <c r="S1035" i="3"/>
  <c r="T1035" i="3"/>
  <c r="M1036" i="3"/>
  <c r="N1036" i="3"/>
  <c r="Z1036" i="3" s="1"/>
  <c r="O1036" i="3"/>
  <c r="P1036" i="3"/>
  <c r="Q1036" i="3"/>
  <c r="R1036" i="3"/>
  <c r="S1036" i="3"/>
  <c r="T1036" i="3"/>
  <c r="M1037" i="3"/>
  <c r="N1037" i="3"/>
  <c r="Z1037" i="3" s="1"/>
  <c r="O1037" i="3"/>
  <c r="P1037" i="3"/>
  <c r="Q1037" i="3"/>
  <c r="R1037" i="3"/>
  <c r="S1037" i="3"/>
  <c r="T1037" i="3"/>
  <c r="M1038" i="3"/>
  <c r="N1038" i="3"/>
  <c r="Z1038" i="3" s="1"/>
  <c r="O1038" i="3"/>
  <c r="P1038" i="3"/>
  <c r="Q1038" i="3"/>
  <c r="R1038" i="3"/>
  <c r="S1038" i="3"/>
  <c r="T1038" i="3"/>
  <c r="M1039" i="3"/>
  <c r="N1039" i="3"/>
  <c r="Z1039" i="3" s="1"/>
  <c r="O1039" i="3"/>
  <c r="P1039" i="3"/>
  <c r="Q1039" i="3"/>
  <c r="R1039" i="3"/>
  <c r="S1039" i="3"/>
  <c r="T1039" i="3"/>
  <c r="M1040" i="3"/>
  <c r="N1040" i="3"/>
  <c r="Z1040" i="3" s="1"/>
  <c r="O1040" i="3"/>
  <c r="P1040" i="3"/>
  <c r="Q1040" i="3"/>
  <c r="R1040" i="3"/>
  <c r="S1040" i="3"/>
  <c r="T1040" i="3"/>
  <c r="M1041" i="3"/>
  <c r="N1041" i="3"/>
  <c r="Z1041" i="3" s="1"/>
  <c r="O1041" i="3"/>
  <c r="P1041" i="3"/>
  <c r="Q1041" i="3"/>
  <c r="R1041" i="3"/>
  <c r="S1041" i="3"/>
  <c r="T1041" i="3"/>
  <c r="M1042" i="3"/>
  <c r="N1042" i="3"/>
  <c r="Z1042" i="3" s="1"/>
  <c r="O1042" i="3"/>
  <c r="P1042" i="3"/>
  <c r="Q1042" i="3"/>
  <c r="R1042" i="3"/>
  <c r="S1042" i="3"/>
  <c r="T1042" i="3"/>
  <c r="M1043" i="3"/>
  <c r="N1043" i="3"/>
  <c r="Z1043" i="3" s="1"/>
  <c r="O1043" i="3"/>
  <c r="P1043" i="3"/>
  <c r="Q1043" i="3"/>
  <c r="R1043" i="3"/>
  <c r="S1043" i="3"/>
  <c r="T1043" i="3"/>
  <c r="M1044" i="3"/>
  <c r="N1044" i="3"/>
  <c r="Z1044" i="3" s="1"/>
  <c r="O1044" i="3"/>
  <c r="P1044" i="3"/>
  <c r="Q1044" i="3"/>
  <c r="R1044" i="3"/>
  <c r="S1044" i="3"/>
  <c r="T1044" i="3"/>
  <c r="M1045" i="3"/>
  <c r="N1045" i="3"/>
  <c r="Z1045" i="3" s="1"/>
  <c r="O1045" i="3"/>
  <c r="P1045" i="3"/>
  <c r="Q1045" i="3"/>
  <c r="R1045" i="3"/>
  <c r="S1045" i="3"/>
  <c r="T1045" i="3"/>
  <c r="M1046" i="3"/>
  <c r="N1046" i="3"/>
  <c r="Z1046" i="3" s="1"/>
  <c r="O1046" i="3"/>
  <c r="P1046" i="3"/>
  <c r="Q1046" i="3"/>
  <c r="R1046" i="3"/>
  <c r="S1046" i="3"/>
  <c r="T1046" i="3"/>
  <c r="M1047" i="3"/>
  <c r="N1047" i="3"/>
  <c r="Z1047" i="3" s="1"/>
  <c r="O1047" i="3"/>
  <c r="P1047" i="3"/>
  <c r="Q1047" i="3"/>
  <c r="R1047" i="3"/>
  <c r="S1047" i="3"/>
  <c r="T1047" i="3"/>
  <c r="M1048" i="3"/>
  <c r="N1048" i="3"/>
  <c r="Z1048" i="3" s="1"/>
  <c r="O1048" i="3"/>
  <c r="P1048" i="3"/>
  <c r="Q1048" i="3"/>
  <c r="R1048" i="3"/>
  <c r="S1048" i="3"/>
  <c r="T1048" i="3"/>
  <c r="M1049" i="3"/>
  <c r="N1049" i="3"/>
  <c r="Z1049" i="3" s="1"/>
  <c r="O1049" i="3"/>
  <c r="P1049" i="3"/>
  <c r="Q1049" i="3"/>
  <c r="R1049" i="3"/>
  <c r="S1049" i="3"/>
  <c r="T1049" i="3"/>
  <c r="M1050" i="3"/>
  <c r="N1050" i="3"/>
  <c r="Z1050" i="3" s="1"/>
  <c r="O1050" i="3"/>
  <c r="P1050" i="3"/>
  <c r="Q1050" i="3"/>
  <c r="R1050" i="3"/>
  <c r="S1050" i="3"/>
  <c r="T1050" i="3"/>
  <c r="M1051" i="3"/>
  <c r="N1051" i="3"/>
  <c r="Z1051" i="3" s="1"/>
  <c r="O1051" i="3"/>
  <c r="P1051" i="3"/>
  <c r="Q1051" i="3"/>
  <c r="R1051" i="3"/>
  <c r="S1051" i="3"/>
  <c r="T1051" i="3"/>
  <c r="M1052" i="3"/>
  <c r="N1052" i="3"/>
  <c r="Z1052" i="3" s="1"/>
  <c r="O1052" i="3"/>
  <c r="P1052" i="3"/>
  <c r="Q1052" i="3"/>
  <c r="R1052" i="3"/>
  <c r="S1052" i="3"/>
  <c r="T1052" i="3"/>
  <c r="M1053" i="3"/>
  <c r="N1053" i="3"/>
  <c r="Z1053" i="3" s="1"/>
  <c r="O1053" i="3"/>
  <c r="P1053" i="3"/>
  <c r="Q1053" i="3"/>
  <c r="R1053" i="3"/>
  <c r="S1053" i="3"/>
  <c r="T1053" i="3"/>
  <c r="M1054" i="3"/>
  <c r="N1054" i="3"/>
  <c r="Z1054" i="3" s="1"/>
  <c r="O1054" i="3"/>
  <c r="P1054" i="3"/>
  <c r="Q1054" i="3"/>
  <c r="R1054" i="3"/>
  <c r="S1054" i="3"/>
  <c r="T1054" i="3"/>
  <c r="M1055" i="3"/>
  <c r="N1055" i="3"/>
  <c r="Z1055" i="3" s="1"/>
  <c r="O1055" i="3"/>
  <c r="P1055" i="3"/>
  <c r="Q1055" i="3"/>
  <c r="R1055" i="3"/>
  <c r="S1055" i="3"/>
  <c r="T1055" i="3"/>
  <c r="M1056" i="3"/>
  <c r="N1056" i="3"/>
  <c r="Z1056" i="3" s="1"/>
  <c r="O1056" i="3"/>
  <c r="P1056" i="3"/>
  <c r="Q1056" i="3"/>
  <c r="R1056" i="3"/>
  <c r="S1056" i="3"/>
  <c r="T1056" i="3"/>
  <c r="M1057" i="3"/>
  <c r="N1057" i="3"/>
  <c r="Z1057" i="3" s="1"/>
  <c r="O1057" i="3"/>
  <c r="P1057" i="3"/>
  <c r="Q1057" i="3"/>
  <c r="R1057" i="3"/>
  <c r="S1057" i="3"/>
  <c r="T1057" i="3"/>
  <c r="M1058" i="3"/>
  <c r="N1058" i="3"/>
  <c r="Z1058" i="3" s="1"/>
  <c r="O1058" i="3"/>
  <c r="P1058" i="3"/>
  <c r="Q1058" i="3"/>
  <c r="R1058" i="3"/>
  <c r="S1058" i="3"/>
  <c r="T1058" i="3"/>
  <c r="M1059" i="3"/>
  <c r="N1059" i="3"/>
  <c r="Z1059" i="3" s="1"/>
  <c r="O1059" i="3"/>
  <c r="P1059" i="3"/>
  <c r="Q1059" i="3"/>
  <c r="R1059" i="3"/>
  <c r="S1059" i="3"/>
  <c r="T1059" i="3"/>
  <c r="M1060" i="3"/>
  <c r="N1060" i="3"/>
  <c r="Z1060" i="3" s="1"/>
  <c r="O1060" i="3"/>
  <c r="P1060" i="3"/>
  <c r="Q1060" i="3"/>
  <c r="R1060" i="3"/>
  <c r="S1060" i="3"/>
  <c r="T1060" i="3"/>
  <c r="M1061" i="3"/>
  <c r="N1061" i="3"/>
  <c r="Z1061" i="3" s="1"/>
  <c r="O1061" i="3"/>
  <c r="P1061" i="3"/>
  <c r="Q1061" i="3"/>
  <c r="R1061" i="3"/>
  <c r="S1061" i="3"/>
  <c r="T1061" i="3"/>
  <c r="M1062" i="3"/>
  <c r="N1062" i="3"/>
  <c r="Z1062" i="3" s="1"/>
  <c r="O1062" i="3"/>
  <c r="P1062" i="3"/>
  <c r="Q1062" i="3"/>
  <c r="R1062" i="3"/>
  <c r="S1062" i="3"/>
  <c r="T1062" i="3"/>
  <c r="M1063" i="3"/>
  <c r="N1063" i="3"/>
  <c r="Z1063" i="3" s="1"/>
  <c r="O1063" i="3"/>
  <c r="P1063" i="3"/>
  <c r="Q1063" i="3"/>
  <c r="R1063" i="3"/>
  <c r="S1063" i="3"/>
  <c r="T1063" i="3"/>
  <c r="M1064" i="3"/>
  <c r="N1064" i="3"/>
  <c r="Z1064" i="3" s="1"/>
  <c r="O1064" i="3"/>
  <c r="P1064" i="3"/>
  <c r="Q1064" i="3"/>
  <c r="R1064" i="3"/>
  <c r="S1064" i="3"/>
  <c r="T1064" i="3"/>
  <c r="M1065" i="3"/>
  <c r="N1065" i="3"/>
  <c r="Z1065" i="3" s="1"/>
  <c r="O1065" i="3"/>
  <c r="P1065" i="3"/>
  <c r="Q1065" i="3"/>
  <c r="R1065" i="3"/>
  <c r="S1065" i="3"/>
  <c r="T1065" i="3"/>
  <c r="M1066" i="3"/>
  <c r="N1066" i="3"/>
  <c r="Z1066" i="3" s="1"/>
  <c r="O1066" i="3"/>
  <c r="P1066" i="3"/>
  <c r="Q1066" i="3"/>
  <c r="R1066" i="3"/>
  <c r="S1066" i="3"/>
  <c r="T1066" i="3"/>
  <c r="M1067" i="3"/>
  <c r="N1067" i="3"/>
  <c r="Z1067" i="3" s="1"/>
  <c r="O1067" i="3"/>
  <c r="P1067" i="3"/>
  <c r="Q1067" i="3"/>
  <c r="R1067" i="3"/>
  <c r="S1067" i="3"/>
  <c r="T1067" i="3"/>
  <c r="M1068" i="3"/>
  <c r="N1068" i="3"/>
  <c r="Z1068" i="3" s="1"/>
  <c r="O1068" i="3"/>
  <c r="P1068" i="3"/>
  <c r="Q1068" i="3"/>
  <c r="R1068" i="3"/>
  <c r="S1068" i="3"/>
  <c r="T1068" i="3"/>
  <c r="M1069" i="3"/>
  <c r="N1069" i="3"/>
  <c r="Z1069" i="3" s="1"/>
  <c r="O1069" i="3"/>
  <c r="P1069" i="3"/>
  <c r="Q1069" i="3"/>
  <c r="R1069" i="3"/>
  <c r="S1069" i="3"/>
  <c r="T1069" i="3"/>
  <c r="M1070" i="3"/>
  <c r="N1070" i="3"/>
  <c r="Z1070" i="3" s="1"/>
  <c r="O1070" i="3"/>
  <c r="P1070" i="3"/>
  <c r="Q1070" i="3"/>
  <c r="R1070" i="3"/>
  <c r="S1070" i="3"/>
  <c r="T1070" i="3"/>
  <c r="M1071" i="3"/>
  <c r="N1071" i="3"/>
  <c r="Z1071" i="3" s="1"/>
  <c r="O1071" i="3"/>
  <c r="P1071" i="3"/>
  <c r="Q1071" i="3"/>
  <c r="R1071" i="3"/>
  <c r="S1071" i="3"/>
  <c r="T1071" i="3"/>
  <c r="M1072" i="3"/>
  <c r="N1072" i="3"/>
  <c r="Z1072" i="3" s="1"/>
  <c r="O1072" i="3"/>
  <c r="P1072" i="3"/>
  <c r="Q1072" i="3"/>
  <c r="R1072" i="3"/>
  <c r="S1072" i="3"/>
  <c r="T1072" i="3"/>
  <c r="M1073" i="3"/>
  <c r="N1073" i="3"/>
  <c r="Z1073" i="3" s="1"/>
  <c r="O1073" i="3"/>
  <c r="P1073" i="3"/>
  <c r="Q1073" i="3"/>
  <c r="R1073" i="3"/>
  <c r="S1073" i="3"/>
  <c r="T1073" i="3"/>
  <c r="M1074" i="3"/>
  <c r="N1074" i="3"/>
  <c r="Z1074" i="3" s="1"/>
  <c r="O1074" i="3"/>
  <c r="P1074" i="3"/>
  <c r="Q1074" i="3"/>
  <c r="R1074" i="3"/>
  <c r="S1074" i="3"/>
  <c r="T1074" i="3"/>
  <c r="M1075" i="3"/>
  <c r="N1075" i="3"/>
  <c r="Z1075" i="3" s="1"/>
  <c r="O1075" i="3"/>
  <c r="P1075" i="3"/>
  <c r="Q1075" i="3"/>
  <c r="R1075" i="3"/>
  <c r="S1075" i="3"/>
  <c r="T1075" i="3"/>
  <c r="M1076" i="3"/>
  <c r="N1076" i="3"/>
  <c r="Z1076" i="3" s="1"/>
  <c r="O1076" i="3"/>
  <c r="P1076" i="3"/>
  <c r="Q1076" i="3"/>
  <c r="R1076" i="3"/>
  <c r="S1076" i="3"/>
  <c r="T1076" i="3"/>
  <c r="M1077" i="3"/>
  <c r="N1077" i="3"/>
  <c r="Z1077" i="3" s="1"/>
  <c r="O1077" i="3"/>
  <c r="P1077" i="3"/>
  <c r="Q1077" i="3"/>
  <c r="R1077" i="3"/>
  <c r="S1077" i="3"/>
  <c r="T1077" i="3"/>
  <c r="M1078" i="3"/>
  <c r="N1078" i="3"/>
  <c r="Z1078" i="3" s="1"/>
  <c r="O1078" i="3"/>
  <c r="P1078" i="3"/>
  <c r="Q1078" i="3"/>
  <c r="R1078" i="3"/>
  <c r="S1078" i="3"/>
  <c r="T1078" i="3"/>
  <c r="M1079" i="3"/>
  <c r="N1079" i="3"/>
  <c r="Z1079" i="3" s="1"/>
  <c r="O1079" i="3"/>
  <c r="P1079" i="3"/>
  <c r="Q1079" i="3"/>
  <c r="R1079" i="3"/>
  <c r="S1079" i="3"/>
  <c r="T1079" i="3"/>
  <c r="M1080" i="3"/>
  <c r="N1080" i="3"/>
  <c r="Z1080" i="3" s="1"/>
  <c r="O1080" i="3"/>
  <c r="P1080" i="3"/>
  <c r="Q1080" i="3"/>
  <c r="R1080" i="3"/>
  <c r="S1080" i="3"/>
  <c r="T1080" i="3"/>
  <c r="M1081" i="3"/>
  <c r="N1081" i="3"/>
  <c r="Z1081" i="3" s="1"/>
  <c r="O1081" i="3"/>
  <c r="P1081" i="3"/>
  <c r="Q1081" i="3"/>
  <c r="R1081" i="3"/>
  <c r="S1081" i="3"/>
  <c r="T1081" i="3"/>
  <c r="M1082" i="3"/>
  <c r="N1082" i="3"/>
  <c r="Z1082" i="3" s="1"/>
  <c r="O1082" i="3"/>
  <c r="P1082" i="3"/>
  <c r="Q1082" i="3"/>
  <c r="R1082" i="3"/>
  <c r="S1082" i="3"/>
  <c r="T1082" i="3"/>
  <c r="M1083" i="3"/>
  <c r="N1083" i="3"/>
  <c r="Z1083" i="3" s="1"/>
  <c r="O1083" i="3"/>
  <c r="P1083" i="3"/>
  <c r="Q1083" i="3"/>
  <c r="R1083" i="3"/>
  <c r="S1083" i="3"/>
  <c r="T1083" i="3"/>
  <c r="M1084" i="3"/>
  <c r="N1084" i="3"/>
  <c r="Z1084" i="3" s="1"/>
  <c r="O1084" i="3"/>
  <c r="P1084" i="3"/>
  <c r="Q1084" i="3"/>
  <c r="R1084" i="3"/>
  <c r="S1084" i="3"/>
  <c r="T1084" i="3"/>
  <c r="M1085" i="3"/>
  <c r="N1085" i="3"/>
  <c r="Z1085" i="3" s="1"/>
  <c r="O1085" i="3"/>
  <c r="P1085" i="3"/>
  <c r="Q1085" i="3"/>
  <c r="R1085" i="3"/>
  <c r="S1085" i="3"/>
  <c r="T1085" i="3"/>
  <c r="M1086" i="3"/>
  <c r="N1086" i="3"/>
  <c r="Z1086" i="3" s="1"/>
  <c r="O1086" i="3"/>
  <c r="P1086" i="3"/>
  <c r="Q1086" i="3"/>
  <c r="R1086" i="3"/>
  <c r="S1086" i="3"/>
  <c r="T1086" i="3"/>
  <c r="M1087" i="3"/>
  <c r="N1087" i="3"/>
  <c r="Z1087" i="3" s="1"/>
  <c r="O1087" i="3"/>
  <c r="P1087" i="3"/>
  <c r="Q1087" i="3"/>
  <c r="R1087" i="3"/>
  <c r="S1087" i="3"/>
  <c r="T1087" i="3"/>
  <c r="M1088" i="3"/>
  <c r="N1088" i="3"/>
  <c r="Z1088" i="3" s="1"/>
  <c r="O1088" i="3"/>
  <c r="P1088" i="3"/>
  <c r="Q1088" i="3"/>
  <c r="R1088" i="3"/>
  <c r="S1088" i="3"/>
  <c r="T1088" i="3"/>
  <c r="M1089" i="3"/>
  <c r="N1089" i="3"/>
  <c r="Z1089" i="3" s="1"/>
  <c r="O1089" i="3"/>
  <c r="P1089" i="3"/>
  <c r="Q1089" i="3"/>
  <c r="R1089" i="3"/>
  <c r="S1089" i="3"/>
  <c r="T1089" i="3"/>
  <c r="M1090" i="3"/>
  <c r="N1090" i="3"/>
  <c r="Z1090" i="3" s="1"/>
  <c r="O1090" i="3"/>
  <c r="P1090" i="3"/>
  <c r="Q1090" i="3"/>
  <c r="R1090" i="3"/>
  <c r="S1090" i="3"/>
  <c r="T1090" i="3"/>
  <c r="M1091" i="3"/>
  <c r="N1091" i="3"/>
  <c r="Z1091" i="3" s="1"/>
  <c r="O1091" i="3"/>
  <c r="P1091" i="3"/>
  <c r="Q1091" i="3"/>
  <c r="R1091" i="3"/>
  <c r="S1091" i="3"/>
  <c r="T1091" i="3"/>
  <c r="M1092" i="3"/>
  <c r="N1092" i="3"/>
  <c r="Z1092" i="3" s="1"/>
  <c r="O1092" i="3"/>
  <c r="P1092" i="3"/>
  <c r="Q1092" i="3"/>
  <c r="R1092" i="3"/>
  <c r="S1092" i="3"/>
  <c r="T1092" i="3"/>
  <c r="M1093" i="3"/>
  <c r="N1093" i="3"/>
  <c r="Z1093" i="3" s="1"/>
  <c r="O1093" i="3"/>
  <c r="P1093" i="3"/>
  <c r="Q1093" i="3"/>
  <c r="R1093" i="3"/>
  <c r="S1093" i="3"/>
  <c r="T1093" i="3"/>
  <c r="M1094" i="3"/>
  <c r="N1094" i="3"/>
  <c r="Z1094" i="3" s="1"/>
  <c r="O1094" i="3"/>
  <c r="P1094" i="3"/>
  <c r="Q1094" i="3"/>
  <c r="R1094" i="3"/>
  <c r="S1094" i="3"/>
  <c r="T1094" i="3"/>
  <c r="M1095" i="3"/>
  <c r="N1095" i="3"/>
  <c r="Z1095" i="3" s="1"/>
  <c r="O1095" i="3"/>
  <c r="P1095" i="3"/>
  <c r="Q1095" i="3"/>
  <c r="R1095" i="3"/>
  <c r="S1095" i="3"/>
  <c r="T1095" i="3"/>
  <c r="M1096" i="3"/>
  <c r="N1096" i="3"/>
  <c r="Z1096" i="3" s="1"/>
  <c r="O1096" i="3"/>
  <c r="P1096" i="3"/>
  <c r="Q1096" i="3"/>
  <c r="R1096" i="3"/>
  <c r="S1096" i="3"/>
  <c r="T1096" i="3"/>
  <c r="M1097" i="3"/>
  <c r="N1097" i="3"/>
  <c r="Z1097" i="3" s="1"/>
  <c r="O1097" i="3"/>
  <c r="P1097" i="3"/>
  <c r="Q1097" i="3"/>
  <c r="R1097" i="3"/>
  <c r="S1097" i="3"/>
  <c r="T1097" i="3"/>
  <c r="M1098" i="3"/>
  <c r="N1098" i="3"/>
  <c r="Z1098" i="3" s="1"/>
  <c r="O1098" i="3"/>
  <c r="P1098" i="3"/>
  <c r="Q1098" i="3"/>
  <c r="R1098" i="3"/>
  <c r="S1098" i="3"/>
  <c r="T1098" i="3"/>
  <c r="M1099" i="3"/>
  <c r="N1099" i="3"/>
  <c r="Z1099" i="3" s="1"/>
  <c r="O1099" i="3"/>
  <c r="P1099" i="3"/>
  <c r="Q1099" i="3"/>
  <c r="R1099" i="3"/>
  <c r="S1099" i="3"/>
  <c r="T1099" i="3"/>
  <c r="M1100" i="3"/>
  <c r="N1100" i="3"/>
  <c r="Z1100" i="3" s="1"/>
  <c r="O1100" i="3"/>
  <c r="P1100" i="3"/>
  <c r="Q1100" i="3"/>
  <c r="R1100" i="3"/>
  <c r="S1100" i="3"/>
  <c r="T1100" i="3"/>
  <c r="M1101" i="3"/>
  <c r="N1101" i="3"/>
  <c r="Z1101" i="3" s="1"/>
  <c r="O1101" i="3"/>
  <c r="P1101" i="3"/>
  <c r="Q1101" i="3"/>
  <c r="R1101" i="3"/>
  <c r="S1101" i="3"/>
  <c r="T1101" i="3"/>
  <c r="M1102" i="3"/>
  <c r="N1102" i="3"/>
  <c r="Z1102" i="3" s="1"/>
  <c r="O1102" i="3"/>
  <c r="P1102" i="3"/>
  <c r="Q1102" i="3"/>
  <c r="R1102" i="3"/>
  <c r="S1102" i="3"/>
  <c r="T1102" i="3"/>
  <c r="M1103" i="3"/>
  <c r="N1103" i="3"/>
  <c r="Z1103" i="3" s="1"/>
  <c r="O1103" i="3"/>
  <c r="P1103" i="3"/>
  <c r="Q1103" i="3"/>
  <c r="R1103" i="3"/>
  <c r="S1103" i="3"/>
  <c r="T1103" i="3"/>
  <c r="M1104" i="3"/>
  <c r="N1104" i="3"/>
  <c r="Z1104" i="3" s="1"/>
  <c r="O1104" i="3"/>
  <c r="P1104" i="3"/>
  <c r="Q1104" i="3"/>
  <c r="R1104" i="3"/>
  <c r="S1104" i="3"/>
  <c r="T1104" i="3"/>
  <c r="M1105" i="3"/>
  <c r="N1105" i="3"/>
  <c r="Z1105" i="3" s="1"/>
  <c r="O1105" i="3"/>
  <c r="P1105" i="3"/>
  <c r="Q1105" i="3"/>
  <c r="R1105" i="3"/>
  <c r="S1105" i="3"/>
  <c r="T1105" i="3"/>
  <c r="M1106" i="3"/>
  <c r="N1106" i="3"/>
  <c r="Z1106" i="3" s="1"/>
  <c r="O1106" i="3"/>
  <c r="P1106" i="3"/>
  <c r="Q1106" i="3"/>
  <c r="R1106" i="3"/>
  <c r="S1106" i="3"/>
  <c r="T1106" i="3"/>
  <c r="M1107" i="3"/>
  <c r="N1107" i="3"/>
  <c r="Z1107" i="3" s="1"/>
  <c r="O1107" i="3"/>
  <c r="P1107" i="3"/>
  <c r="Q1107" i="3"/>
  <c r="R1107" i="3"/>
  <c r="S1107" i="3"/>
  <c r="T1107" i="3"/>
  <c r="M1108" i="3"/>
  <c r="N1108" i="3"/>
  <c r="Z1108" i="3" s="1"/>
  <c r="O1108" i="3"/>
  <c r="P1108" i="3"/>
  <c r="Q1108" i="3"/>
  <c r="R1108" i="3"/>
  <c r="S1108" i="3"/>
  <c r="T1108" i="3"/>
  <c r="M1109" i="3"/>
  <c r="N1109" i="3"/>
  <c r="Z1109" i="3" s="1"/>
  <c r="O1109" i="3"/>
  <c r="P1109" i="3"/>
  <c r="Q1109" i="3"/>
  <c r="R1109" i="3"/>
  <c r="S1109" i="3"/>
  <c r="T1109" i="3"/>
  <c r="M1110" i="3"/>
  <c r="N1110" i="3"/>
  <c r="Z1110" i="3" s="1"/>
  <c r="O1110" i="3"/>
  <c r="P1110" i="3"/>
  <c r="Q1110" i="3"/>
  <c r="R1110" i="3"/>
  <c r="S1110" i="3"/>
  <c r="T1110" i="3"/>
  <c r="M1111" i="3"/>
  <c r="N1111" i="3"/>
  <c r="Z1111" i="3" s="1"/>
  <c r="O1111" i="3"/>
  <c r="P1111" i="3"/>
  <c r="Q1111" i="3"/>
  <c r="R1111" i="3"/>
  <c r="S1111" i="3"/>
  <c r="T1111" i="3"/>
  <c r="M1112" i="3"/>
  <c r="N1112" i="3"/>
  <c r="Z1112" i="3" s="1"/>
  <c r="O1112" i="3"/>
  <c r="P1112" i="3"/>
  <c r="Q1112" i="3"/>
  <c r="R1112" i="3"/>
  <c r="S1112" i="3"/>
  <c r="T1112" i="3"/>
  <c r="M1113" i="3"/>
  <c r="N1113" i="3"/>
  <c r="Z1113" i="3" s="1"/>
  <c r="O1113" i="3"/>
  <c r="P1113" i="3"/>
  <c r="Q1113" i="3"/>
  <c r="R1113" i="3"/>
  <c r="S1113" i="3"/>
  <c r="T1113" i="3"/>
  <c r="M1114" i="3"/>
  <c r="N1114" i="3"/>
  <c r="Z1114" i="3" s="1"/>
  <c r="O1114" i="3"/>
  <c r="P1114" i="3"/>
  <c r="Q1114" i="3"/>
  <c r="R1114" i="3"/>
  <c r="S1114" i="3"/>
  <c r="T1114" i="3"/>
  <c r="M1115" i="3"/>
  <c r="N1115" i="3"/>
  <c r="Z1115" i="3" s="1"/>
  <c r="O1115" i="3"/>
  <c r="P1115" i="3"/>
  <c r="Q1115" i="3"/>
  <c r="R1115" i="3"/>
  <c r="S1115" i="3"/>
  <c r="T1115" i="3"/>
  <c r="M1116" i="3"/>
  <c r="N1116" i="3"/>
  <c r="Z1116" i="3" s="1"/>
  <c r="O1116" i="3"/>
  <c r="P1116" i="3"/>
  <c r="Q1116" i="3"/>
  <c r="R1116" i="3"/>
  <c r="S1116" i="3"/>
  <c r="T1116" i="3"/>
  <c r="M1117" i="3"/>
  <c r="N1117" i="3"/>
  <c r="Z1117" i="3" s="1"/>
  <c r="O1117" i="3"/>
  <c r="P1117" i="3"/>
  <c r="Q1117" i="3"/>
  <c r="R1117" i="3"/>
  <c r="S1117" i="3"/>
  <c r="T1117" i="3"/>
  <c r="M1118" i="3"/>
  <c r="N1118" i="3"/>
  <c r="Z1118" i="3" s="1"/>
  <c r="O1118" i="3"/>
  <c r="P1118" i="3"/>
  <c r="Q1118" i="3"/>
  <c r="R1118" i="3"/>
  <c r="S1118" i="3"/>
  <c r="T1118" i="3"/>
  <c r="M1119" i="3"/>
  <c r="N1119" i="3"/>
  <c r="Z1119" i="3" s="1"/>
  <c r="O1119" i="3"/>
  <c r="P1119" i="3"/>
  <c r="Q1119" i="3"/>
  <c r="R1119" i="3"/>
  <c r="S1119" i="3"/>
  <c r="T1119" i="3"/>
  <c r="M1120" i="3"/>
  <c r="N1120" i="3"/>
  <c r="Z1120" i="3" s="1"/>
  <c r="O1120" i="3"/>
  <c r="P1120" i="3"/>
  <c r="Q1120" i="3"/>
  <c r="R1120" i="3"/>
  <c r="S1120" i="3"/>
  <c r="T1120" i="3"/>
  <c r="M1121" i="3"/>
  <c r="N1121" i="3"/>
  <c r="Z1121" i="3" s="1"/>
  <c r="O1121" i="3"/>
  <c r="P1121" i="3"/>
  <c r="Q1121" i="3"/>
  <c r="R1121" i="3"/>
  <c r="S1121" i="3"/>
  <c r="T1121" i="3"/>
  <c r="M1122" i="3"/>
  <c r="N1122" i="3"/>
  <c r="Z1122" i="3" s="1"/>
  <c r="O1122" i="3"/>
  <c r="P1122" i="3"/>
  <c r="Q1122" i="3"/>
  <c r="R1122" i="3"/>
  <c r="S1122" i="3"/>
  <c r="T1122" i="3"/>
  <c r="M1123" i="3"/>
  <c r="N1123" i="3"/>
  <c r="Z1123" i="3" s="1"/>
  <c r="O1123" i="3"/>
  <c r="P1123" i="3"/>
  <c r="Q1123" i="3"/>
  <c r="R1123" i="3"/>
  <c r="S1123" i="3"/>
  <c r="T1123" i="3"/>
  <c r="M1124" i="3"/>
  <c r="N1124" i="3"/>
  <c r="Z1124" i="3" s="1"/>
  <c r="O1124" i="3"/>
  <c r="P1124" i="3"/>
  <c r="Q1124" i="3"/>
  <c r="R1124" i="3"/>
  <c r="S1124" i="3"/>
  <c r="T1124" i="3"/>
  <c r="M1125" i="3"/>
  <c r="N1125" i="3"/>
  <c r="Z1125" i="3" s="1"/>
  <c r="O1125" i="3"/>
  <c r="P1125" i="3"/>
  <c r="Q1125" i="3"/>
  <c r="R1125" i="3"/>
  <c r="S1125" i="3"/>
  <c r="T1125" i="3"/>
  <c r="M1126" i="3"/>
  <c r="N1126" i="3"/>
  <c r="Z1126" i="3" s="1"/>
  <c r="O1126" i="3"/>
  <c r="P1126" i="3"/>
  <c r="Q1126" i="3"/>
  <c r="R1126" i="3"/>
  <c r="S1126" i="3"/>
  <c r="T1126" i="3"/>
  <c r="M1127" i="3"/>
  <c r="N1127" i="3"/>
  <c r="Z1127" i="3" s="1"/>
  <c r="O1127" i="3"/>
  <c r="P1127" i="3"/>
  <c r="Q1127" i="3"/>
  <c r="R1127" i="3"/>
  <c r="S1127" i="3"/>
  <c r="T1127" i="3"/>
  <c r="M1128" i="3"/>
  <c r="N1128" i="3"/>
  <c r="Z1128" i="3" s="1"/>
  <c r="O1128" i="3"/>
  <c r="P1128" i="3"/>
  <c r="Q1128" i="3"/>
  <c r="R1128" i="3"/>
  <c r="S1128" i="3"/>
  <c r="T1128" i="3"/>
  <c r="M1129" i="3"/>
  <c r="N1129" i="3"/>
  <c r="Z1129" i="3" s="1"/>
  <c r="O1129" i="3"/>
  <c r="P1129" i="3"/>
  <c r="Q1129" i="3"/>
  <c r="R1129" i="3"/>
  <c r="S1129" i="3"/>
  <c r="T1129" i="3"/>
  <c r="M1130" i="3"/>
  <c r="N1130" i="3"/>
  <c r="Z1130" i="3" s="1"/>
  <c r="O1130" i="3"/>
  <c r="P1130" i="3"/>
  <c r="Q1130" i="3"/>
  <c r="R1130" i="3"/>
  <c r="S1130" i="3"/>
  <c r="T1130" i="3"/>
  <c r="M1131" i="3"/>
  <c r="N1131" i="3"/>
  <c r="Z1131" i="3" s="1"/>
  <c r="O1131" i="3"/>
  <c r="P1131" i="3"/>
  <c r="Q1131" i="3"/>
  <c r="R1131" i="3"/>
  <c r="S1131" i="3"/>
  <c r="T1131" i="3"/>
  <c r="M1132" i="3"/>
  <c r="N1132" i="3"/>
  <c r="Z1132" i="3" s="1"/>
  <c r="O1132" i="3"/>
  <c r="P1132" i="3"/>
  <c r="Q1132" i="3"/>
  <c r="R1132" i="3"/>
  <c r="S1132" i="3"/>
  <c r="T1132" i="3"/>
  <c r="M1133" i="3"/>
  <c r="N1133" i="3"/>
  <c r="Z1133" i="3" s="1"/>
  <c r="O1133" i="3"/>
  <c r="P1133" i="3"/>
  <c r="Q1133" i="3"/>
  <c r="R1133" i="3"/>
  <c r="S1133" i="3"/>
  <c r="T1133" i="3"/>
  <c r="M1134" i="3"/>
  <c r="N1134" i="3"/>
  <c r="Z1134" i="3" s="1"/>
  <c r="O1134" i="3"/>
  <c r="P1134" i="3"/>
  <c r="Q1134" i="3"/>
  <c r="R1134" i="3"/>
  <c r="S1134" i="3"/>
  <c r="T1134" i="3"/>
  <c r="M1135" i="3"/>
  <c r="N1135" i="3"/>
  <c r="Z1135" i="3" s="1"/>
  <c r="O1135" i="3"/>
  <c r="P1135" i="3"/>
  <c r="Q1135" i="3"/>
  <c r="R1135" i="3"/>
  <c r="S1135" i="3"/>
  <c r="T1135" i="3"/>
  <c r="M1136" i="3"/>
  <c r="N1136" i="3"/>
  <c r="Z1136" i="3" s="1"/>
  <c r="O1136" i="3"/>
  <c r="P1136" i="3"/>
  <c r="Q1136" i="3"/>
  <c r="R1136" i="3"/>
  <c r="S1136" i="3"/>
  <c r="T1136" i="3"/>
  <c r="M1137" i="3"/>
  <c r="N1137" i="3"/>
  <c r="Z1137" i="3" s="1"/>
  <c r="O1137" i="3"/>
  <c r="P1137" i="3"/>
  <c r="Q1137" i="3"/>
  <c r="R1137" i="3"/>
  <c r="S1137" i="3"/>
  <c r="T1137" i="3"/>
  <c r="M1138" i="3"/>
  <c r="N1138" i="3"/>
  <c r="Z1138" i="3" s="1"/>
  <c r="O1138" i="3"/>
  <c r="P1138" i="3"/>
  <c r="Q1138" i="3"/>
  <c r="R1138" i="3"/>
  <c r="S1138" i="3"/>
  <c r="T1138" i="3"/>
  <c r="M1139" i="3"/>
  <c r="N1139" i="3"/>
  <c r="Z1139" i="3" s="1"/>
  <c r="O1139" i="3"/>
  <c r="P1139" i="3"/>
  <c r="Q1139" i="3"/>
  <c r="R1139" i="3"/>
  <c r="S1139" i="3"/>
  <c r="T1139" i="3"/>
  <c r="M1140" i="3"/>
  <c r="N1140" i="3"/>
  <c r="Z1140" i="3" s="1"/>
  <c r="O1140" i="3"/>
  <c r="P1140" i="3"/>
  <c r="Q1140" i="3"/>
  <c r="R1140" i="3"/>
  <c r="S1140" i="3"/>
  <c r="T1140" i="3"/>
  <c r="M1141" i="3"/>
  <c r="N1141" i="3"/>
  <c r="Z1141" i="3" s="1"/>
  <c r="O1141" i="3"/>
  <c r="P1141" i="3"/>
  <c r="Q1141" i="3"/>
  <c r="R1141" i="3"/>
  <c r="S1141" i="3"/>
  <c r="T1141" i="3"/>
  <c r="M1142" i="3"/>
  <c r="N1142" i="3"/>
  <c r="Z1142" i="3" s="1"/>
  <c r="O1142" i="3"/>
  <c r="P1142" i="3"/>
  <c r="Q1142" i="3"/>
  <c r="R1142" i="3"/>
  <c r="S1142" i="3"/>
  <c r="T1142" i="3"/>
  <c r="M1143" i="3"/>
  <c r="N1143" i="3"/>
  <c r="Z1143" i="3" s="1"/>
  <c r="O1143" i="3"/>
  <c r="P1143" i="3"/>
  <c r="Q1143" i="3"/>
  <c r="R1143" i="3"/>
  <c r="S1143" i="3"/>
  <c r="T1143" i="3"/>
  <c r="M1144" i="3"/>
  <c r="N1144" i="3"/>
  <c r="Z1144" i="3" s="1"/>
  <c r="O1144" i="3"/>
  <c r="P1144" i="3"/>
  <c r="Q1144" i="3"/>
  <c r="R1144" i="3"/>
  <c r="S1144" i="3"/>
  <c r="T1144" i="3"/>
  <c r="M1145" i="3"/>
  <c r="N1145" i="3"/>
  <c r="Z1145" i="3" s="1"/>
  <c r="O1145" i="3"/>
  <c r="P1145" i="3"/>
  <c r="Q1145" i="3"/>
  <c r="R1145" i="3"/>
  <c r="S1145" i="3"/>
  <c r="T1145" i="3"/>
  <c r="M1146" i="3"/>
  <c r="N1146" i="3"/>
  <c r="Z1146" i="3" s="1"/>
  <c r="O1146" i="3"/>
  <c r="P1146" i="3"/>
  <c r="Q1146" i="3"/>
  <c r="R1146" i="3"/>
  <c r="S1146" i="3"/>
  <c r="T1146" i="3"/>
  <c r="M1147" i="3"/>
  <c r="N1147" i="3"/>
  <c r="Z1147" i="3" s="1"/>
  <c r="O1147" i="3"/>
  <c r="P1147" i="3"/>
  <c r="Q1147" i="3"/>
  <c r="R1147" i="3"/>
  <c r="S1147" i="3"/>
  <c r="T1147" i="3"/>
  <c r="M1148" i="3"/>
  <c r="N1148" i="3"/>
  <c r="Z1148" i="3" s="1"/>
  <c r="O1148" i="3"/>
  <c r="P1148" i="3"/>
  <c r="Q1148" i="3"/>
  <c r="R1148" i="3"/>
  <c r="S1148" i="3"/>
  <c r="T1148" i="3"/>
  <c r="M1149" i="3"/>
  <c r="N1149" i="3"/>
  <c r="Z1149" i="3" s="1"/>
  <c r="O1149" i="3"/>
  <c r="P1149" i="3"/>
  <c r="Q1149" i="3"/>
  <c r="R1149" i="3"/>
  <c r="S1149" i="3"/>
  <c r="T1149" i="3"/>
  <c r="M1150" i="3"/>
  <c r="N1150" i="3"/>
  <c r="Z1150" i="3" s="1"/>
  <c r="O1150" i="3"/>
  <c r="P1150" i="3"/>
  <c r="Q1150" i="3"/>
  <c r="R1150" i="3"/>
  <c r="S1150" i="3"/>
  <c r="T1150" i="3"/>
  <c r="M1151" i="3"/>
  <c r="N1151" i="3"/>
  <c r="Z1151" i="3" s="1"/>
  <c r="O1151" i="3"/>
  <c r="P1151" i="3"/>
  <c r="Q1151" i="3"/>
  <c r="R1151" i="3"/>
  <c r="S1151" i="3"/>
  <c r="T1151" i="3"/>
  <c r="M1152" i="3"/>
  <c r="N1152" i="3"/>
  <c r="Z1152" i="3" s="1"/>
  <c r="O1152" i="3"/>
  <c r="P1152" i="3"/>
  <c r="Q1152" i="3"/>
  <c r="R1152" i="3"/>
  <c r="S1152" i="3"/>
  <c r="T1152" i="3"/>
  <c r="M1153" i="3"/>
  <c r="N1153" i="3"/>
  <c r="Z1153" i="3" s="1"/>
  <c r="O1153" i="3"/>
  <c r="P1153" i="3"/>
  <c r="Q1153" i="3"/>
  <c r="R1153" i="3"/>
  <c r="S1153" i="3"/>
  <c r="T1153" i="3"/>
  <c r="M1154" i="3"/>
  <c r="N1154" i="3"/>
  <c r="Z1154" i="3" s="1"/>
  <c r="O1154" i="3"/>
  <c r="P1154" i="3"/>
  <c r="Q1154" i="3"/>
  <c r="R1154" i="3"/>
  <c r="S1154" i="3"/>
  <c r="T1154" i="3"/>
  <c r="M1155" i="3"/>
  <c r="N1155" i="3"/>
  <c r="Z1155" i="3" s="1"/>
  <c r="O1155" i="3"/>
  <c r="P1155" i="3"/>
  <c r="Q1155" i="3"/>
  <c r="R1155" i="3"/>
  <c r="S1155" i="3"/>
  <c r="T1155" i="3"/>
  <c r="M1156" i="3"/>
  <c r="N1156" i="3"/>
  <c r="Z1156" i="3" s="1"/>
  <c r="O1156" i="3"/>
  <c r="P1156" i="3"/>
  <c r="Q1156" i="3"/>
  <c r="R1156" i="3"/>
  <c r="S1156" i="3"/>
  <c r="T1156" i="3"/>
  <c r="M1157" i="3"/>
  <c r="N1157" i="3"/>
  <c r="Z1157" i="3" s="1"/>
  <c r="O1157" i="3"/>
  <c r="P1157" i="3"/>
  <c r="Q1157" i="3"/>
  <c r="R1157" i="3"/>
  <c r="S1157" i="3"/>
  <c r="T1157" i="3"/>
  <c r="M1158" i="3"/>
  <c r="N1158" i="3"/>
  <c r="Z1158" i="3" s="1"/>
  <c r="O1158" i="3"/>
  <c r="P1158" i="3"/>
  <c r="Q1158" i="3"/>
  <c r="R1158" i="3"/>
  <c r="S1158" i="3"/>
  <c r="T1158" i="3"/>
  <c r="M1159" i="3"/>
  <c r="N1159" i="3"/>
  <c r="Z1159" i="3" s="1"/>
  <c r="O1159" i="3"/>
  <c r="P1159" i="3"/>
  <c r="Q1159" i="3"/>
  <c r="R1159" i="3"/>
  <c r="S1159" i="3"/>
  <c r="T1159" i="3"/>
  <c r="M1160" i="3"/>
  <c r="N1160" i="3"/>
  <c r="Z1160" i="3" s="1"/>
  <c r="O1160" i="3"/>
  <c r="P1160" i="3"/>
  <c r="Q1160" i="3"/>
  <c r="R1160" i="3"/>
  <c r="S1160" i="3"/>
  <c r="T1160" i="3"/>
  <c r="M1161" i="3"/>
  <c r="N1161" i="3"/>
  <c r="Z1161" i="3" s="1"/>
  <c r="O1161" i="3"/>
  <c r="P1161" i="3"/>
  <c r="Q1161" i="3"/>
  <c r="R1161" i="3"/>
  <c r="S1161" i="3"/>
  <c r="T1161" i="3"/>
  <c r="M1162" i="3"/>
  <c r="N1162" i="3"/>
  <c r="Z1162" i="3" s="1"/>
  <c r="O1162" i="3"/>
  <c r="P1162" i="3"/>
  <c r="Q1162" i="3"/>
  <c r="R1162" i="3"/>
  <c r="S1162" i="3"/>
  <c r="T1162" i="3"/>
  <c r="M1163" i="3"/>
  <c r="N1163" i="3"/>
  <c r="Z1163" i="3" s="1"/>
  <c r="O1163" i="3"/>
  <c r="P1163" i="3"/>
  <c r="Q1163" i="3"/>
  <c r="R1163" i="3"/>
  <c r="S1163" i="3"/>
  <c r="T1163" i="3"/>
  <c r="M1164" i="3"/>
  <c r="N1164" i="3"/>
  <c r="Z1164" i="3" s="1"/>
  <c r="O1164" i="3"/>
  <c r="P1164" i="3"/>
  <c r="Q1164" i="3"/>
  <c r="R1164" i="3"/>
  <c r="S1164" i="3"/>
  <c r="T1164" i="3"/>
  <c r="M1165" i="3"/>
  <c r="N1165" i="3"/>
  <c r="Z1165" i="3" s="1"/>
  <c r="O1165" i="3"/>
  <c r="P1165" i="3"/>
  <c r="Q1165" i="3"/>
  <c r="R1165" i="3"/>
  <c r="S1165" i="3"/>
  <c r="T1165" i="3"/>
  <c r="M1166" i="3"/>
  <c r="N1166" i="3"/>
  <c r="Z1166" i="3" s="1"/>
  <c r="O1166" i="3"/>
  <c r="P1166" i="3"/>
  <c r="Q1166" i="3"/>
  <c r="R1166" i="3"/>
  <c r="S1166" i="3"/>
  <c r="T1166" i="3"/>
  <c r="M1167" i="3"/>
  <c r="N1167" i="3"/>
  <c r="Z1167" i="3" s="1"/>
  <c r="O1167" i="3"/>
  <c r="P1167" i="3"/>
  <c r="Q1167" i="3"/>
  <c r="R1167" i="3"/>
  <c r="S1167" i="3"/>
  <c r="T1167" i="3"/>
  <c r="M1168" i="3"/>
  <c r="N1168" i="3"/>
  <c r="Z1168" i="3" s="1"/>
  <c r="O1168" i="3"/>
  <c r="P1168" i="3"/>
  <c r="Q1168" i="3"/>
  <c r="R1168" i="3"/>
  <c r="S1168" i="3"/>
  <c r="T1168" i="3"/>
  <c r="M1169" i="3"/>
  <c r="N1169" i="3"/>
  <c r="Z1169" i="3" s="1"/>
  <c r="O1169" i="3"/>
  <c r="P1169" i="3"/>
  <c r="Q1169" i="3"/>
  <c r="R1169" i="3"/>
  <c r="S1169" i="3"/>
  <c r="T1169" i="3"/>
  <c r="M1170" i="3"/>
  <c r="N1170" i="3"/>
  <c r="Z1170" i="3" s="1"/>
  <c r="O1170" i="3"/>
  <c r="P1170" i="3"/>
  <c r="Q1170" i="3"/>
  <c r="R1170" i="3"/>
  <c r="S1170" i="3"/>
  <c r="T1170" i="3"/>
  <c r="M1171" i="3"/>
  <c r="N1171" i="3"/>
  <c r="Z1171" i="3" s="1"/>
  <c r="O1171" i="3"/>
  <c r="P1171" i="3"/>
  <c r="Q1171" i="3"/>
  <c r="R1171" i="3"/>
  <c r="S1171" i="3"/>
  <c r="T1171" i="3"/>
  <c r="M1172" i="3"/>
  <c r="N1172" i="3"/>
  <c r="Z1172" i="3" s="1"/>
  <c r="O1172" i="3"/>
  <c r="P1172" i="3"/>
  <c r="Q1172" i="3"/>
  <c r="R1172" i="3"/>
  <c r="S1172" i="3"/>
  <c r="T1172" i="3"/>
  <c r="M1173" i="3"/>
  <c r="N1173" i="3"/>
  <c r="Z1173" i="3" s="1"/>
  <c r="O1173" i="3"/>
  <c r="P1173" i="3"/>
  <c r="Q1173" i="3"/>
  <c r="R1173" i="3"/>
  <c r="S1173" i="3"/>
  <c r="T1173" i="3"/>
  <c r="M1174" i="3"/>
  <c r="N1174" i="3"/>
  <c r="Z1174" i="3" s="1"/>
  <c r="O1174" i="3"/>
  <c r="P1174" i="3"/>
  <c r="Q1174" i="3"/>
  <c r="R1174" i="3"/>
  <c r="S1174" i="3"/>
  <c r="T1174" i="3"/>
  <c r="M1175" i="3"/>
  <c r="N1175" i="3"/>
  <c r="Z1175" i="3" s="1"/>
  <c r="O1175" i="3"/>
  <c r="P1175" i="3"/>
  <c r="Q1175" i="3"/>
  <c r="R1175" i="3"/>
  <c r="S1175" i="3"/>
  <c r="T1175" i="3"/>
  <c r="M1176" i="3"/>
  <c r="N1176" i="3"/>
  <c r="Z1176" i="3" s="1"/>
  <c r="O1176" i="3"/>
  <c r="P1176" i="3"/>
  <c r="Q1176" i="3"/>
  <c r="R1176" i="3"/>
  <c r="S1176" i="3"/>
  <c r="T1176" i="3"/>
  <c r="M1177" i="3"/>
  <c r="N1177" i="3"/>
  <c r="Z1177" i="3" s="1"/>
  <c r="O1177" i="3"/>
  <c r="P1177" i="3"/>
  <c r="Q1177" i="3"/>
  <c r="R1177" i="3"/>
  <c r="S1177" i="3"/>
  <c r="T1177" i="3"/>
  <c r="M1178" i="3"/>
  <c r="N1178" i="3"/>
  <c r="Z1178" i="3" s="1"/>
  <c r="O1178" i="3"/>
  <c r="P1178" i="3"/>
  <c r="Q1178" i="3"/>
  <c r="R1178" i="3"/>
  <c r="S1178" i="3"/>
  <c r="T1178" i="3"/>
  <c r="M1179" i="3"/>
  <c r="N1179" i="3"/>
  <c r="Z1179" i="3" s="1"/>
  <c r="O1179" i="3"/>
  <c r="P1179" i="3"/>
  <c r="Q1179" i="3"/>
  <c r="R1179" i="3"/>
  <c r="S1179" i="3"/>
  <c r="T1179" i="3"/>
  <c r="M1180" i="3"/>
  <c r="N1180" i="3"/>
  <c r="Z1180" i="3" s="1"/>
  <c r="O1180" i="3"/>
  <c r="P1180" i="3"/>
  <c r="Q1180" i="3"/>
  <c r="R1180" i="3"/>
  <c r="S1180" i="3"/>
  <c r="T1180" i="3"/>
  <c r="M1181" i="3"/>
  <c r="N1181" i="3"/>
  <c r="Z1181" i="3" s="1"/>
  <c r="O1181" i="3"/>
  <c r="P1181" i="3"/>
  <c r="Q1181" i="3"/>
  <c r="R1181" i="3"/>
  <c r="S1181" i="3"/>
  <c r="T1181" i="3"/>
  <c r="M1182" i="3"/>
  <c r="N1182" i="3"/>
  <c r="Z1182" i="3" s="1"/>
  <c r="O1182" i="3"/>
  <c r="P1182" i="3"/>
  <c r="Q1182" i="3"/>
  <c r="R1182" i="3"/>
  <c r="S1182" i="3"/>
  <c r="T1182" i="3"/>
  <c r="M1183" i="3"/>
  <c r="N1183" i="3"/>
  <c r="Z1183" i="3" s="1"/>
  <c r="O1183" i="3"/>
  <c r="P1183" i="3"/>
  <c r="Q1183" i="3"/>
  <c r="R1183" i="3"/>
  <c r="S1183" i="3"/>
  <c r="T1183" i="3"/>
  <c r="M1184" i="3"/>
  <c r="N1184" i="3"/>
  <c r="Z1184" i="3" s="1"/>
  <c r="O1184" i="3"/>
  <c r="P1184" i="3"/>
  <c r="Q1184" i="3"/>
  <c r="R1184" i="3"/>
  <c r="S1184" i="3"/>
  <c r="T1184" i="3"/>
  <c r="M1185" i="3"/>
  <c r="N1185" i="3"/>
  <c r="Z1185" i="3" s="1"/>
  <c r="O1185" i="3"/>
  <c r="P1185" i="3"/>
  <c r="Q1185" i="3"/>
  <c r="R1185" i="3"/>
  <c r="S1185" i="3"/>
  <c r="T1185" i="3"/>
  <c r="M1186" i="3"/>
  <c r="N1186" i="3"/>
  <c r="Z1186" i="3" s="1"/>
  <c r="O1186" i="3"/>
  <c r="P1186" i="3"/>
  <c r="Q1186" i="3"/>
  <c r="R1186" i="3"/>
  <c r="S1186" i="3"/>
  <c r="T1186" i="3"/>
  <c r="M1187" i="3"/>
  <c r="N1187" i="3"/>
  <c r="Z1187" i="3" s="1"/>
  <c r="O1187" i="3"/>
  <c r="P1187" i="3"/>
  <c r="Q1187" i="3"/>
  <c r="R1187" i="3"/>
  <c r="S1187" i="3"/>
  <c r="T1187" i="3"/>
  <c r="M1188" i="3"/>
  <c r="N1188" i="3"/>
  <c r="Z1188" i="3" s="1"/>
  <c r="O1188" i="3"/>
  <c r="P1188" i="3"/>
  <c r="Q1188" i="3"/>
  <c r="R1188" i="3"/>
  <c r="S1188" i="3"/>
  <c r="T1188" i="3"/>
  <c r="M1189" i="3"/>
  <c r="N1189" i="3"/>
  <c r="Z1189" i="3" s="1"/>
  <c r="O1189" i="3"/>
  <c r="P1189" i="3"/>
  <c r="Q1189" i="3"/>
  <c r="R1189" i="3"/>
  <c r="S1189" i="3"/>
  <c r="T1189" i="3"/>
  <c r="M1190" i="3"/>
  <c r="N1190" i="3"/>
  <c r="Z1190" i="3" s="1"/>
  <c r="O1190" i="3"/>
  <c r="P1190" i="3"/>
  <c r="Q1190" i="3"/>
  <c r="R1190" i="3"/>
  <c r="S1190" i="3"/>
  <c r="T1190" i="3"/>
  <c r="M1191" i="3"/>
  <c r="N1191" i="3"/>
  <c r="Z1191" i="3" s="1"/>
  <c r="O1191" i="3"/>
  <c r="P1191" i="3"/>
  <c r="Q1191" i="3"/>
  <c r="R1191" i="3"/>
  <c r="S1191" i="3"/>
  <c r="T1191" i="3"/>
  <c r="M1192" i="3"/>
  <c r="N1192" i="3"/>
  <c r="Z1192" i="3" s="1"/>
  <c r="O1192" i="3"/>
  <c r="P1192" i="3"/>
  <c r="Q1192" i="3"/>
  <c r="R1192" i="3"/>
  <c r="S1192" i="3"/>
  <c r="T1192" i="3"/>
  <c r="M1193" i="3"/>
  <c r="N1193" i="3"/>
  <c r="Z1193" i="3" s="1"/>
  <c r="O1193" i="3"/>
  <c r="P1193" i="3"/>
  <c r="Q1193" i="3"/>
  <c r="R1193" i="3"/>
  <c r="S1193" i="3"/>
  <c r="T1193" i="3"/>
  <c r="M1194" i="3"/>
  <c r="N1194" i="3"/>
  <c r="Z1194" i="3" s="1"/>
  <c r="O1194" i="3"/>
  <c r="P1194" i="3"/>
  <c r="Q1194" i="3"/>
  <c r="R1194" i="3"/>
  <c r="S1194" i="3"/>
  <c r="T1194" i="3"/>
  <c r="M1195" i="3"/>
  <c r="N1195" i="3"/>
  <c r="Z1195" i="3" s="1"/>
  <c r="O1195" i="3"/>
  <c r="P1195" i="3"/>
  <c r="Q1195" i="3"/>
  <c r="R1195" i="3"/>
  <c r="S1195" i="3"/>
  <c r="T1195" i="3"/>
  <c r="M1196" i="3"/>
  <c r="N1196" i="3"/>
  <c r="Z1196" i="3" s="1"/>
  <c r="O1196" i="3"/>
  <c r="P1196" i="3"/>
  <c r="Q1196" i="3"/>
  <c r="R1196" i="3"/>
  <c r="S1196" i="3"/>
  <c r="T1196" i="3"/>
  <c r="M1197" i="3"/>
  <c r="N1197" i="3"/>
  <c r="Z1197" i="3" s="1"/>
  <c r="O1197" i="3"/>
  <c r="P1197" i="3"/>
  <c r="Q1197" i="3"/>
  <c r="R1197" i="3"/>
  <c r="S1197" i="3"/>
  <c r="T1197" i="3"/>
  <c r="M1198" i="3"/>
  <c r="N1198" i="3"/>
  <c r="Z1198" i="3" s="1"/>
  <c r="O1198" i="3"/>
  <c r="P1198" i="3"/>
  <c r="Q1198" i="3"/>
  <c r="R1198" i="3"/>
  <c r="S1198" i="3"/>
  <c r="T1198" i="3"/>
  <c r="M1199" i="3"/>
  <c r="N1199" i="3"/>
  <c r="Z1199" i="3" s="1"/>
  <c r="O1199" i="3"/>
  <c r="P1199" i="3"/>
  <c r="Q1199" i="3"/>
  <c r="R1199" i="3"/>
  <c r="S1199" i="3"/>
  <c r="T1199" i="3"/>
  <c r="M1200" i="3"/>
  <c r="N1200" i="3"/>
  <c r="Z1200" i="3" s="1"/>
  <c r="O1200" i="3"/>
  <c r="P1200" i="3"/>
  <c r="Q1200" i="3"/>
  <c r="R1200" i="3"/>
  <c r="S1200" i="3"/>
  <c r="T1200" i="3"/>
  <c r="M1201" i="3"/>
  <c r="N1201" i="3"/>
  <c r="Z1201" i="3" s="1"/>
  <c r="O1201" i="3"/>
  <c r="P1201" i="3"/>
  <c r="Q1201" i="3"/>
  <c r="R1201" i="3"/>
  <c r="S1201" i="3"/>
  <c r="T1201" i="3"/>
  <c r="M1202" i="3"/>
  <c r="N1202" i="3"/>
  <c r="Z1202" i="3" s="1"/>
  <c r="O1202" i="3"/>
  <c r="P1202" i="3"/>
  <c r="Q1202" i="3"/>
  <c r="R1202" i="3"/>
  <c r="S1202" i="3"/>
  <c r="T1202" i="3"/>
  <c r="M1203" i="3"/>
  <c r="N1203" i="3"/>
  <c r="Z1203" i="3" s="1"/>
  <c r="O1203" i="3"/>
  <c r="P1203" i="3"/>
  <c r="Q1203" i="3"/>
  <c r="R1203" i="3"/>
  <c r="S1203" i="3"/>
  <c r="T1203" i="3"/>
  <c r="M1204" i="3"/>
  <c r="N1204" i="3"/>
  <c r="Z1204" i="3" s="1"/>
  <c r="O1204" i="3"/>
  <c r="P1204" i="3"/>
  <c r="Q1204" i="3"/>
  <c r="R1204" i="3"/>
  <c r="S1204" i="3"/>
  <c r="T1204" i="3"/>
  <c r="M1205" i="3"/>
  <c r="N1205" i="3"/>
  <c r="Z1205" i="3" s="1"/>
  <c r="O1205" i="3"/>
  <c r="P1205" i="3"/>
  <c r="Q1205" i="3"/>
  <c r="R1205" i="3"/>
  <c r="S1205" i="3"/>
  <c r="T1205" i="3"/>
  <c r="M1206" i="3"/>
  <c r="N1206" i="3"/>
  <c r="Z1206" i="3" s="1"/>
  <c r="O1206" i="3"/>
  <c r="P1206" i="3"/>
  <c r="Q1206" i="3"/>
  <c r="R1206" i="3"/>
  <c r="S1206" i="3"/>
  <c r="T1206" i="3"/>
  <c r="M1207" i="3"/>
  <c r="N1207" i="3"/>
  <c r="Z1207" i="3" s="1"/>
  <c r="O1207" i="3"/>
  <c r="P1207" i="3"/>
  <c r="Q1207" i="3"/>
  <c r="R1207" i="3"/>
  <c r="S1207" i="3"/>
  <c r="T1207" i="3"/>
  <c r="M1208" i="3"/>
  <c r="N1208" i="3"/>
  <c r="Z1208" i="3" s="1"/>
  <c r="O1208" i="3"/>
  <c r="P1208" i="3"/>
  <c r="Q1208" i="3"/>
  <c r="R1208" i="3"/>
  <c r="S1208" i="3"/>
  <c r="T1208" i="3"/>
  <c r="M1209" i="3"/>
  <c r="N1209" i="3"/>
  <c r="Z1209" i="3" s="1"/>
  <c r="O1209" i="3"/>
  <c r="P1209" i="3"/>
  <c r="Q1209" i="3"/>
  <c r="R1209" i="3"/>
  <c r="S1209" i="3"/>
  <c r="T1209" i="3"/>
  <c r="M1210" i="3"/>
  <c r="N1210" i="3"/>
  <c r="Z1210" i="3" s="1"/>
  <c r="O1210" i="3"/>
  <c r="P1210" i="3"/>
  <c r="Q1210" i="3"/>
  <c r="R1210" i="3"/>
  <c r="S1210" i="3"/>
  <c r="T1210" i="3"/>
  <c r="M1211" i="3"/>
  <c r="N1211" i="3"/>
  <c r="Z1211" i="3" s="1"/>
  <c r="O1211" i="3"/>
  <c r="P1211" i="3"/>
  <c r="Q1211" i="3"/>
  <c r="R1211" i="3"/>
  <c r="S1211" i="3"/>
  <c r="T1211" i="3"/>
  <c r="M1212" i="3"/>
  <c r="N1212" i="3"/>
  <c r="Z1212" i="3" s="1"/>
  <c r="O1212" i="3"/>
  <c r="P1212" i="3"/>
  <c r="Q1212" i="3"/>
  <c r="R1212" i="3"/>
  <c r="S1212" i="3"/>
  <c r="T1212" i="3"/>
  <c r="M1213" i="3"/>
  <c r="N1213" i="3"/>
  <c r="Z1213" i="3" s="1"/>
  <c r="O1213" i="3"/>
  <c r="P1213" i="3"/>
  <c r="Q1213" i="3"/>
  <c r="R1213" i="3"/>
  <c r="S1213" i="3"/>
  <c r="T1213" i="3"/>
  <c r="M1214" i="3"/>
  <c r="N1214" i="3"/>
  <c r="Z1214" i="3" s="1"/>
  <c r="O1214" i="3"/>
  <c r="P1214" i="3"/>
  <c r="Q1214" i="3"/>
  <c r="R1214" i="3"/>
  <c r="S1214" i="3"/>
  <c r="T1214" i="3"/>
  <c r="M1215" i="3"/>
  <c r="N1215" i="3"/>
  <c r="Z1215" i="3" s="1"/>
  <c r="O1215" i="3"/>
  <c r="P1215" i="3"/>
  <c r="Q1215" i="3"/>
  <c r="R1215" i="3"/>
  <c r="S1215" i="3"/>
  <c r="T1215" i="3"/>
  <c r="M1216" i="3"/>
  <c r="N1216" i="3"/>
  <c r="Z1216" i="3" s="1"/>
  <c r="O1216" i="3"/>
  <c r="P1216" i="3"/>
  <c r="Q1216" i="3"/>
  <c r="R1216" i="3"/>
  <c r="S1216" i="3"/>
  <c r="T1216" i="3"/>
  <c r="M1217" i="3"/>
  <c r="N1217" i="3"/>
  <c r="Z1217" i="3" s="1"/>
  <c r="O1217" i="3"/>
  <c r="P1217" i="3"/>
  <c r="Q1217" i="3"/>
  <c r="R1217" i="3"/>
  <c r="S1217" i="3"/>
  <c r="T1217" i="3"/>
  <c r="M1218" i="3"/>
  <c r="N1218" i="3"/>
  <c r="Z1218" i="3" s="1"/>
  <c r="O1218" i="3"/>
  <c r="P1218" i="3"/>
  <c r="Q1218" i="3"/>
  <c r="R1218" i="3"/>
  <c r="S1218" i="3"/>
  <c r="T1218" i="3"/>
  <c r="M1219" i="3"/>
  <c r="N1219" i="3"/>
  <c r="Z1219" i="3" s="1"/>
  <c r="O1219" i="3"/>
  <c r="P1219" i="3"/>
  <c r="Q1219" i="3"/>
  <c r="R1219" i="3"/>
  <c r="S1219" i="3"/>
  <c r="T1219" i="3"/>
  <c r="M1220" i="3"/>
  <c r="N1220" i="3"/>
  <c r="Z1220" i="3" s="1"/>
  <c r="O1220" i="3"/>
  <c r="P1220" i="3"/>
  <c r="Q1220" i="3"/>
  <c r="R1220" i="3"/>
  <c r="S1220" i="3"/>
  <c r="T1220" i="3"/>
  <c r="M1221" i="3"/>
  <c r="N1221" i="3"/>
  <c r="Z1221" i="3" s="1"/>
  <c r="O1221" i="3"/>
  <c r="P1221" i="3"/>
  <c r="Q1221" i="3"/>
  <c r="R1221" i="3"/>
  <c r="S1221" i="3"/>
  <c r="T1221" i="3"/>
  <c r="M1222" i="3"/>
  <c r="N1222" i="3"/>
  <c r="Z1222" i="3" s="1"/>
  <c r="O1222" i="3"/>
  <c r="P1222" i="3"/>
  <c r="Q1222" i="3"/>
  <c r="R1222" i="3"/>
  <c r="S1222" i="3"/>
  <c r="T1222" i="3"/>
  <c r="M1223" i="3"/>
  <c r="N1223" i="3"/>
  <c r="Z1223" i="3" s="1"/>
  <c r="O1223" i="3"/>
  <c r="P1223" i="3"/>
  <c r="Q1223" i="3"/>
  <c r="R1223" i="3"/>
  <c r="S1223" i="3"/>
  <c r="T1223" i="3"/>
  <c r="M1224" i="3"/>
  <c r="N1224" i="3"/>
  <c r="Z1224" i="3" s="1"/>
  <c r="O1224" i="3"/>
  <c r="P1224" i="3"/>
  <c r="Q1224" i="3"/>
  <c r="R1224" i="3"/>
  <c r="S1224" i="3"/>
  <c r="T1224" i="3"/>
  <c r="M1225" i="3"/>
  <c r="N1225" i="3"/>
  <c r="Z1225" i="3" s="1"/>
  <c r="O1225" i="3"/>
  <c r="P1225" i="3"/>
  <c r="Q1225" i="3"/>
  <c r="R1225" i="3"/>
  <c r="S1225" i="3"/>
  <c r="T1225" i="3"/>
  <c r="M1226" i="3"/>
  <c r="N1226" i="3"/>
  <c r="Z1226" i="3" s="1"/>
  <c r="O1226" i="3"/>
  <c r="P1226" i="3"/>
  <c r="Q1226" i="3"/>
  <c r="R1226" i="3"/>
  <c r="S1226" i="3"/>
  <c r="T1226" i="3"/>
  <c r="M1227" i="3"/>
  <c r="N1227" i="3"/>
  <c r="Z1227" i="3" s="1"/>
  <c r="O1227" i="3"/>
  <c r="P1227" i="3"/>
  <c r="Q1227" i="3"/>
  <c r="R1227" i="3"/>
  <c r="S1227" i="3"/>
  <c r="T1227" i="3"/>
  <c r="M1228" i="3"/>
  <c r="N1228" i="3"/>
  <c r="Z1228" i="3" s="1"/>
  <c r="O1228" i="3"/>
  <c r="P1228" i="3"/>
  <c r="Q1228" i="3"/>
  <c r="R1228" i="3"/>
  <c r="S1228" i="3"/>
  <c r="T1228" i="3"/>
  <c r="M1229" i="3"/>
  <c r="N1229" i="3"/>
  <c r="Z1229" i="3" s="1"/>
  <c r="O1229" i="3"/>
  <c r="P1229" i="3"/>
  <c r="Q1229" i="3"/>
  <c r="R1229" i="3"/>
  <c r="S1229" i="3"/>
  <c r="T1229" i="3"/>
  <c r="M1230" i="3"/>
  <c r="N1230" i="3"/>
  <c r="Z1230" i="3" s="1"/>
  <c r="O1230" i="3"/>
  <c r="P1230" i="3"/>
  <c r="Q1230" i="3"/>
  <c r="R1230" i="3"/>
  <c r="S1230" i="3"/>
  <c r="T1230" i="3"/>
  <c r="M1231" i="3"/>
  <c r="N1231" i="3"/>
  <c r="Z1231" i="3" s="1"/>
  <c r="O1231" i="3"/>
  <c r="P1231" i="3"/>
  <c r="Q1231" i="3"/>
  <c r="R1231" i="3"/>
  <c r="S1231" i="3"/>
  <c r="T1231" i="3"/>
  <c r="M1232" i="3"/>
  <c r="N1232" i="3"/>
  <c r="Z1232" i="3" s="1"/>
  <c r="O1232" i="3"/>
  <c r="P1232" i="3"/>
  <c r="Q1232" i="3"/>
  <c r="R1232" i="3"/>
  <c r="S1232" i="3"/>
  <c r="T1232" i="3"/>
  <c r="M1233" i="3"/>
  <c r="N1233" i="3"/>
  <c r="Z1233" i="3" s="1"/>
  <c r="O1233" i="3"/>
  <c r="P1233" i="3"/>
  <c r="Q1233" i="3"/>
  <c r="R1233" i="3"/>
  <c r="S1233" i="3"/>
  <c r="T1233" i="3"/>
  <c r="M1234" i="3"/>
  <c r="N1234" i="3"/>
  <c r="Z1234" i="3" s="1"/>
  <c r="O1234" i="3"/>
  <c r="P1234" i="3"/>
  <c r="Q1234" i="3"/>
  <c r="R1234" i="3"/>
  <c r="S1234" i="3"/>
  <c r="T1234" i="3"/>
  <c r="M1235" i="3"/>
  <c r="N1235" i="3"/>
  <c r="Z1235" i="3" s="1"/>
  <c r="O1235" i="3"/>
  <c r="P1235" i="3"/>
  <c r="Q1235" i="3"/>
  <c r="R1235" i="3"/>
  <c r="S1235" i="3"/>
  <c r="T1235" i="3"/>
  <c r="M1236" i="3"/>
  <c r="N1236" i="3"/>
  <c r="Z1236" i="3" s="1"/>
  <c r="O1236" i="3"/>
  <c r="P1236" i="3"/>
  <c r="Q1236" i="3"/>
  <c r="R1236" i="3"/>
  <c r="S1236" i="3"/>
  <c r="T1236" i="3"/>
  <c r="M1237" i="3"/>
  <c r="N1237" i="3"/>
  <c r="Z1237" i="3" s="1"/>
  <c r="O1237" i="3"/>
  <c r="P1237" i="3"/>
  <c r="Q1237" i="3"/>
  <c r="R1237" i="3"/>
  <c r="S1237" i="3"/>
  <c r="T1237" i="3"/>
  <c r="M1238" i="3"/>
  <c r="N1238" i="3"/>
  <c r="Z1238" i="3" s="1"/>
  <c r="O1238" i="3"/>
  <c r="P1238" i="3"/>
  <c r="Q1238" i="3"/>
  <c r="R1238" i="3"/>
  <c r="S1238" i="3"/>
  <c r="T1238" i="3"/>
  <c r="M1239" i="3"/>
  <c r="N1239" i="3"/>
  <c r="Z1239" i="3" s="1"/>
  <c r="O1239" i="3"/>
  <c r="P1239" i="3"/>
  <c r="Q1239" i="3"/>
  <c r="R1239" i="3"/>
  <c r="S1239" i="3"/>
  <c r="T1239" i="3"/>
  <c r="M1240" i="3"/>
  <c r="N1240" i="3"/>
  <c r="Z1240" i="3" s="1"/>
  <c r="O1240" i="3"/>
  <c r="P1240" i="3"/>
  <c r="Q1240" i="3"/>
  <c r="R1240" i="3"/>
  <c r="S1240" i="3"/>
  <c r="T1240" i="3"/>
  <c r="M1241" i="3"/>
  <c r="N1241" i="3"/>
  <c r="Z1241" i="3" s="1"/>
  <c r="O1241" i="3"/>
  <c r="P1241" i="3"/>
  <c r="Q1241" i="3"/>
  <c r="R1241" i="3"/>
  <c r="S1241" i="3"/>
  <c r="T1241" i="3"/>
  <c r="M1242" i="3"/>
  <c r="N1242" i="3"/>
  <c r="Z1242" i="3" s="1"/>
  <c r="O1242" i="3"/>
  <c r="P1242" i="3"/>
  <c r="Q1242" i="3"/>
  <c r="R1242" i="3"/>
  <c r="S1242" i="3"/>
  <c r="T1242" i="3"/>
  <c r="M1243" i="3"/>
  <c r="N1243" i="3"/>
  <c r="Z1243" i="3" s="1"/>
  <c r="O1243" i="3"/>
  <c r="P1243" i="3"/>
  <c r="Q1243" i="3"/>
  <c r="R1243" i="3"/>
  <c r="S1243" i="3"/>
  <c r="T1243" i="3"/>
  <c r="M1244" i="3"/>
  <c r="N1244" i="3"/>
  <c r="Z1244" i="3" s="1"/>
  <c r="O1244" i="3"/>
  <c r="P1244" i="3"/>
  <c r="Q1244" i="3"/>
  <c r="R1244" i="3"/>
  <c r="S1244" i="3"/>
  <c r="T1244" i="3"/>
  <c r="M1245" i="3"/>
  <c r="N1245" i="3"/>
  <c r="Z1245" i="3" s="1"/>
  <c r="O1245" i="3"/>
  <c r="P1245" i="3"/>
  <c r="Q1245" i="3"/>
  <c r="R1245" i="3"/>
  <c r="S1245" i="3"/>
  <c r="T1245" i="3"/>
  <c r="M1246" i="3"/>
  <c r="N1246" i="3"/>
  <c r="Z1246" i="3" s="1"/>
  <c r="O1246" i="3"/>
  <c r="P1246" i="3"/>
  <c r="Q1246" i="3"/>
  <c r="R1246" i="3"/>
  <c r="S1246" i="3"/>
  <c r="T1246" i="3"/>
  <c r="M1247" i="3"/>
  <c r="N1247" i="3"/>
  <c r="Z1247" i="3" s="1"/>
  <c r="O1247" i="3"/>
  <c r="P1247" i="3"/>
  <c r="Q1247" i="3"/>
  <c r="R1247" i="3"/>
  <c r="S1247" i="3"/>
  <c r="T1247" i="3"/>
  <c r="M1248" i="3"/>
  <c r="N1248" i="3"/>
  <c r="Z1248" i="3" s="1"/>
  <c r="O1248" i="3"/>
  <c r="P1248" i="3"/>
  <c r="Q1248" i="3"/>
  <c r="R1248" i="3"/>
  <c r="S1248" i="3"/>
  <c r="T1248" i="3"/>
  <c r="M1249" i="3"/>
  <c r="N1249" i="3"/>
  <c r="Z1249" i="3" s="1"/>
  <c r="O1249" i="3"/>
  <c r="P1249" i="3"/>
  <c r="Q1249" i="3"/>
  <c r="R1249" i="3"/>
  <c r="S1249" i="3"/>
  <c r="T1249" i="3"/>
  <c r="M1250" i="3"/>
  <c r="N1250" i="3"/>
  <c r="Z1250" i="3" s="1"/>
  <c r="O1250" i="3"/>
  <c r="P1250" i="3"/>
  <c r="Q1250" i="3"/>
  <c r="R1250" i="3"/>
  <c r="S1250" i="3"/>
  <c r="T1250" i="3"/>
  <c r="M1251" i="3"/>
  <c r="N1251" i="3"/>
  <c r="Z1251" i="3" s="1"/>
  <c r="O1251" i="3"/>
  <c r="P1251" i="3"/>
  <c r="Q1251" i="3"/>
  <c r="R1251" i="3"/>
  <c r="S1251" i="3"/>
  <c r="T1251" i="3"/>
  <c r="M1252" i="3"/>
  <c r="N1252" i="3"/>
  <c r="Z1252" i="3" s="1"/>
  <c r="O1252" i="3"/>
  <c r="P1252" i="3"/>
  <c r="Q1252" i="3"/>
  <c r="R1252" i="3"/>
  <c r="S1252" i="3"/>
  <c r="T1252" i="3"/>
  <c r="M1253" i="3"/>
  <c r="N1253" i="3"/>
  <c r="Z1253" i="3" s="1"/>
  <c r="O1253" i="3"/>
  <c r="P1253" i="3"/>
  <c r="Q1253" i="3"/>
  <c r="R1253" i="3"/>
  <c r="S1253" i="3"/>
  <c r="T1253" i="3"/>
  <c r="M1254" i="3"/>
  <c r="N1254" i="3"/>
  <c r="Z1254" i="3" s="1"/>
  <c r="O1254" i="3"/>
  <c r="P1254" i="3"/>
  <c r="Q1254" i="3"/>
  <c r="R1254" i="3"/>
  <c r="S1254" i="3"/>
  <c r="T1254" i="3"/>
  <c r="M1255" i="3"/>
  <c r="N1255" i="3"/>
  <c r="Z1255" i="3" s="1"/>
  <c r="O1255" i="3"/>
  <c r="P1255" i="3"/>
  <c r="Q1255" i="3"/>
  <c r="R1255" i="3"/>
  <c r="S1255" i="3"/>
  <c r="T1255" i="3"/>
  <c r="M1256" i="3"/>
  <c r="N1256" i="3"/>
  <c r="Z1256" i="3" s="1"/>
  <c r="O1256" i="3"/>
  <c r="P1256" i="3"/>
  <c r="Q1256" i="3"/>
  <c r="R1256" i="3"/>
  <c r="S1256" i="3"/>
  <c r="T1256" i="3"/>
  <c r="M1257" i="3"/>
  <c r="N1257" i="3"/>
  <c r="Z1257" i="3" s="1"/>
  <c r="O1257" i="3"/>
  <c r="P1257" i="3"/>
  <c r="Q1257" i="3"/>
  <c r="R1257" i="3"/>
  <c r="S1257" i="3"/>
  <c r="T1257" i="3"/>
  <c r="M1258" i="3"/>
  <c r="N1258" i="3"/>
  <c r="Z1258" i="3" s="1"/>
  <c r="O1258" i="3"/>
  <c r="P1258" i="3"/>
  <c r="Q1258" i="3"/>
  <c r="R1258" i="3"/>
  <c r="S1258" i="3"/>
  <c r="T1258" i="3"/>
  <c r="M1259" i="3"/>
  <c r="N1259" i="3"/>
  <c r="Z1259" i="3" s="1"/>
  <c r="O1259" i="3"/>
  <c r="P1259" i="3"/>
  <c r="Q1259" i="3"/>
  <c r="R1259" i="3"/>
  <c r="S1259" i="3"/>
  <c r="T1259" i="3"/>
  <c r="M1260" i="3"/>
  <c r="N1260" i="3"/>
  <c r="Z1260" i="3" s="1"/>
  <c r="O1260" i="3"/>
  <c r="P1260" i="3"/>
  <c r="Q1260" i="3"/>
  <c r="R1260" i="3"/>
  <c r="S1260" i="3"/>
  <c r="T1260" i="3"/>
  <c r="M1261" i="3"/>
  <c r="N1261" i="3"/>
  <c r="Z1261" i="3" s="1"/>
  <c r="O1261" i="3"/>
  <c r="P1261" i="3"/>
  <c r="Q1261" i="3"/>
  <c r="R1261" i="3"/>
  <c r="S1261" i="3"/>
  <c r="T1261" i="3"/>
  <c r="M1262" i="3"/>
  <c r="N1262" i="3"/>
  <c r="Z1262" i="3" s="1"/>
  <c r="O1262" i="3"/>
  <c r="P1262" i="3"/>
  <c r="Q1262" i="3"/>
  <c r="R1262" i="3"/>
  <c r="S1262" i="3"/>
  <c r="T1262" i="3"/>
  <c r="M1263" i="3"/>
  <c r="N1263" i="3"/>
  <c r="Z1263" i="3" s="1"/>
  <c r="O1263" i="3"/>
  <c r="P1263" i="3"/>
  <c r="Q1263" i="3"/>
  <c r="R1263" i="3"/>
  <c r="S1263" i="3"/>
  <c r="T1263" i="3"/>
  <c r="M1264" i="3"/>
  <c r="N1264" i="3"/>
  <c r="Z1264" i="3" s="1"/>
  <c r="O1264" i="3"/>
  <c r="P1264" i="3"/>
  <c r="Q1264" i="3"/>
  <c r="R1264" i="3"/>
  <c r="S1264" i="3"/>
  <c r="T1264" i="3"/>
  <c r="M1265" i="3"/>
  <c r="N1265" i="3"/>
  <c r="Z1265" i="3" s="1"/>
  <c r="O1265" i="3"/>
  <c r="P1265" i="3"/>
  <c r="Q1265" i="3"/>
  <c r="R1265" i="3"/>
  <c r="S1265" i="3"/>
  <c r="T1265" i="3"/>
  <c r="M1266" i="3"/>
  <c r="N1266" i="3"/>
  <c r="Z1266" i="3" s="1"/>
  <c r="O1266" i="3"/>
  <c r="P1266" i="3"/>
  <c r="Q1266" i="3"/>
  <c r="R1266" i="3"/>
  <c r="S1266" i="3"/>
  <c r="T1266" i="3"/>
  <c r="M1267" i="3"/>
  <c r="N1267" i="3"/>
  <c r="Z1267" i="3" s="1"/>
  <c r="O1267" i="3"/>
  <c r="P1267" i="3"/>
  <c r="Q1267" i="3"/>
  <c r="R1267" i="3"/>
  <c r="S1267" i="3"/>
  <c r="T1267" i="3"/>
  <c r="M1268" i="3"/>
  <c r="N1268" i="3"/>
  <c r="Z1268" i="3" s="1"/>
  <c r="O1268" i="3"/>
  <c r="P1268" i="3"/>
  <c r="Q1268" i="3"/>
  <c r="R1268" i="3"/>
  <c r="S1268" i="3"/>
  <c r="T1268" i="3"/>
  <c r="M1269" i="3"/>
  <c r="N1269" i="3"/>
  <c r="Z1269" i="3" s="1"/>
  <c r="O1269" i="3"/>
  <c r="P1269" i="3"/>
  <c r="Q1269" i="3"/>
  <c r="R1269" i="3"/>
  <c r="S1269" i="3"/>
  <c r="T1269" i="3"/>
  <c r="M1270" i="3"/>
  <c r="N1270" i="3"/>
  <c r="Z1270" i="3" s="1"/>
  <c r="O1270" i="3"/>
  <c r="P1270" i="3"/>
  <c r="Q1270" i="3"/>
  <c r="R1270" i="3"/>
  <c r="S1270" i="3"/>
  <c r="T1270" i="3"/>
  <c r="M1271" i="3"/>
  <c r="N1271" i="3"/>
  <c r="Z1271" i="3" s="1"/>
  <c r="O1271" i="3"/>
  <c r="P1271" i="3"/>
  <c r="Q1271" i="3"/>
  <c r="R1271" i="3"/>
  <c r="S1271" i="3"/>
  <c r="T1271" i="3"/>
  <c r="M1272" i="3"/>
  <c r="N1272" i="3"/>
  <c r="Z1272" i="3" s="1"/>
  <c r="O1272" i="3"/>
  <c r="P1272" i="3"/>
  <c r="Q1272" i="3"/>
  <c r="R1272" i="3"/>
  <c r="S1272" i="3"/>
  <c r="T1272" i="3"/>
  <c r="M1273" i="3"/>
  <c r="N1273" i="3"/>
  <c r="Z1273" i="3" s="1"/>
  <c r="O1273" i="3"/>
  <c r="P1273" i="3"/>
  <c r="Q1273" i="3"/>
  <c r="R1273" i="3"/>
  <c r="S1273" i="3"/>
  <c r="T1273" i="3"/>
  <c r="M1274" i="3"/>
  <c r="N1274" i="3"/>
  <c r="Z1274" i="3" s="1"/>
  <c r="O1274" i="3"/>
  <c r="P1274" i="3"/>
  <c r="Q1274" i="3"/>
  <c r="R1274" i="3"/>
  <c r="S1274" i="3"/>
  <c r="T1274" i="3"/>
  <c r="M1275" i="3"/>
  <c r="N1275" i="3"/>
  <c r="Z1275" i="3" s="1"/>
  <c r="O1275" i="3"/>
  <c r="P1275" i="3"/>
  <c r="Q1275" i="3"/>
  <c r="R1275" i="3"/>
  <c r="S1275" i="3"/>
  <c r="T1275" i="3"/>
  <c r="M1276" i="3"/>
  <c r="N1276" i="3"/>
  <c r="Z1276" i="3" s="1"/>
  <c r="O1276" i="3"/>
  <c r="P1276" i="3"/>
  <c r="Q1276" i="3"/>
  <c r="R1276" i="3"/>
  <c r="S1276" i="3"/>
  <c r="T1276" i="3"/>
  <c r="M1277" i="3"/>
  <c r="N1277" i="3"/>
  <c r="Z1277" i="3" s="1"/>
  <c r="O1277" i="3"/>
  <c r="P1277" i="3"/>
  <c r="Q1277" i="3"/>
  <c r="R1277" i="3"/>
  <c r="S1277" i="3"/>
  <c r="T1277" i="3"/>
  <c r="M1278" i="3"/>
  <c r="N1278" i="3"/>
  <c r="Z1278" i="3" s="1"/>
  <c r="O1278" i="3"/>
  <c r="P1278" i="3"/>
  <c r="Q1278" i="3"/>
  <c r="R1278" i="3"/>
  <c r="S1278" i="3"/>
  <c r="T1278" i="3"/>
  <c r="M1279" i="3"/>
  <c r="N1279" i="3"/>
  <c r="Z1279" i="3" s="1"/>
  <c r="O1279" i="3"/>
  <c r="P1279" i="3"/>
  <c r="Q1279" i="3"/>
  <c r="R1279" i="3"/>
  <c r="S1279" i="3"/>
  <c r="T1279" i="3"/>
  <c r="M1280" i="3"/>
  <c r="N1280" i="3"/>
  <c r="Z1280" i="3" s="1"/>
  <c r="O1280" i="3"/>
  <c r="P1280" i="3"/>
  <c r="Q1280" i="3"/>
  <c r="R1280" i="3"/>
  <c r="S1280" i="3"/>
  <c r="T1280" i="3"/>
  <c r="M1281" i="3"/>
  <c r="N1281" i="3"/>
  <c r="Z1281" i="3" s="1"/>
  <c r="O1281" i="3"/>
  <c r="P1281" i="3"/>
  <c r="Q1281" i="3"/>
  <c r="R1281" i="3"/>
  <c r="S1281" i="3"/>
  <c r="T1281" i="3"/>
  <c r="M1282" i="3"/>
  <c r="N1282" i="3"/>
  <c r="Z1282" i="3" s="1"/>
  <c r="O1282" i="3"/>
  <c r="P1282" i="3"/>
  <c r="Q1282" i="3"/>
  <c r="R1282" i="3"/>
  <c r="S1282" i="3"/>
  <c r="T1282" i="3"/>
  <c r="M1283" i="3"/>
  <c r="N1283" i="3"/>
  <c r="Z1283" i="3" s="1"/>
  <c r="O1283" i="3"/>
  <c r="P1283" i="3"/>
  <c r="Q1283" i="3"/>
  <c r="R1283" i="3"/>
  <c r="S1283" i="3"/>
  <c r="T1283" i="3"/>
  <c r="M1284" i="3"/>
  <c r="N1284" i="3"/>
  <c r="Z1284" i="3" s="1"/>
  <c r="O1284" i="3"/>
  <c r="P1284" i="3"/>
  <c r="Q1284" i="3"/>
  <c r="R1284" i="3"/>
  <c r="S1284" i="3"/>
  <c r="T1284" i="3"/>
  <c r="M1285" i="3"/>
  <c r="N1285" i="3"/>
  <c r="Z1285" i="3" s="1"/>
  <c r="O1285" i="3"/>
  <c r="P1285" i="3"/>
  <c r="Q1285" i="3"/>
  <c r="R1285" i="3"/>
  <c r="S1285" i="3"/>
  <c r="T1285" i="3"/>
  <c r="M1286" i="3"/>
  <c r="N1286" i="3"/>
  <c r="Z1286" i="3" s="1"/>
  <c r="O1286" i="3"/>
  <c r="P1286" i="3"/>
  <c r="Q1286" i="3"/>
  <c r="R1286" i="3"/>
  <c r="S1286" i="3"/>
  <c r="T1286" i="3"/>
  <c r="M1287" i="3"/>
  <c r="N1287" i="3"/>
  <c r="Z1287" i="3" s="1"/>
  <c r="O1287" i="3"/>
  <c r="P1287" i="3"/>
  <c r="Q1287" i="3"/>
  <c r="R1287" i="3"/>
  <c r="S1287" i="3"/>
  <c r="T1287" i="3"/>
  <c r="M1288" i="3"/>
  <c r="N1288" i="3"/>
  <c r="Z1288" i="3" s="1"/>
  <c r="O1288" i="3"/>
  <c r="P1288" i="3"/>
  <c r="Q1288" i="3"/>
  <c r="R1288" i="3"/>
  <c r="S1288" i="3"/>
  <c r="T1288" i="3"/>
  <c r="M1289" i="3"/>
  <c r="N1289" i="3"/>
  <c r="Z1289" i="3" s="1"/>
  <c r="O1289" i="3"/>
  <c r="P1289" i="3"/>
  <c r="Q1289" i="3"/>
  <c r="R1289" i="3"/>
  <c r="S1289" i="3"/>
  <c r="T1289" i="3"/>
  <c r="M1290" i="3"/>
  <c r="N1290" i="3"/>
  <c r="Z1290" i="3" s="1"/>
  <c r="O1290" i="3"/>
  <c r="P1290" i="3"/>
  <c r="Q1290" i="3"/>
  <c r="R1290" i="3"/>
  <c r="S1290" i="3"/>
  <c r="T1290" i="3"/>
  <c r="M1291" i="3"/>
  <c r="N1291" i="3"/>
  <c r="Z1291" i="3" s="1"/>
  <c r="O1291" i="3"/>
  <c r="P1291" i="3"/>
  <c r="Q1291" i="3"/>
  <c r="R1291" i="3"/>
  <c r="S1291" i="3"/>
  <c r="T1291" i="3"/>
  <c r="M1292" i="3"/>
  <c r="N1292" i="3"/>
  <c r="Z1292" i="3" s="1"/>
  <c r="O1292" i="3"/>
  <c r="P1292" i="3"/>
  <c r="Q1292" i="3"/>
  <c r="R1292" i="3"/>
  <c r="S1292" i="3"/>
  <c r="T1292" i="3"/>
  <c r="M1293" i="3"/>
  <c r="N1293" i="3"/>
  <c r="Z1293" i="3" s="1"/>
  <c r="O1293" i="3"/>
  <c r="P1293" i="3"/>
  <c r="Q1293" i="3"/>
  <c r="R1293" i="3"/>
  <c r="S1293" i="3"/>
  <c r="T1293" i="3"/>
  <c r="M1294" i="3"/>
  <c r="N1294" i="3"/>
  <c r="Z1294" i="3" s="1"/>
  <c r="O1294" i="3"/>
  <c r="P1294" i="3"/>
  <c r="Q1294" i="3"/>
  <c r="R1294" i="3"/>
  <c r="S1294" i="3"/>
  <c r="T1294" i="3"/>
  <c r="M1295" i="3"/>
  <c r="N1295" i="3"/>
  <c r="Z1295" i="3" s="1"/>
  <c r="O1295" i="3"/>
  <c r="P1295" i="3"/>
  <c r="Q1295" i="3"/>
  <c r="R1295" i="3"/>
  <c r="S1295" i="3"/>
  <c r="T1295" i="3"/>
  <c r="M1296" i="3"/>
  <c r="N1296" i="3"/>
  <c r="Z1296" i="3" s="1"/>
  <c r="O1296" i="3"/>
  <c r="P1296" i="3"/>
  <c r="Q1296" i="3"/>
  <c r="R1296" i="3"/>
  <c r="S1296" i="3"/>
  <c r="T1296" i="3"/>
  <c r="M1297" i="3"/>
  <c r="N1297" i="3"/>
  <c r="Z1297" i="3" s="1"/>
  <c r="O1297" i="3"/>
  <c r="P1297" i="3"/>
  <c r="Q1297" i="3"/>
  <c r="R1297" i="3"/>
  <c r="S1297" i="3"/>
  <c r="T1297" i="3"/>
  <c r="M1298" i="3"/>
  <c r="N1298" i="3"/>
  <c r="Z1298" i="3" s="1"/>
  <c r="O1298" i="3"/>
  <c r="P1298" i="3"/>
  <c r="Q1298" i="3"/>
  <c r="R1298" i="3"/>
  <c r="S1298" i="3"/>
  <c r="T1298" i="3"/>
  <c r="M1299" i="3"/>
  <c r="N1299" i="3"/>
  <c r="Z1299" i="3" s="1"/>
  <c r="O1299" i="3"/>
  <c r="P1299" i="3"/>
  <c r="Q1299" i="3"/>
  <c r="R1299" i="3"/>
  <c r="S1299" i="3"/>
  <c r="T1299" i="3"/>
  <c r="M1300" i="3"/>
  <c r="N1300" i="3"/>
  <c r="Z1300" i="3" s="1"/>
  <c r="O1300" i="3"/>
  <c r="P1300" i="3"/>
  <c r="Q1300" i="3"/>
  <c r="R1300" i="3"/>
  <c r="S1300" i="3"/>
  <c r="T1300" i="3"/>
  <c r="M1301" i="3"/>
  <c r="N1301" i="3"/>
  <c r="Z1301" i="3" s="1"/>
  <c r="O1301" i="3"/>
  <c r="P1301" i="3"/>
  <c r="Q1301" i="3"/>
  <c r="R1301" i="3"/>
  <c r="S1301" i="3"/>
  <c r="T1301" i="3"/>
  <c r="M1302" i="3"/>
  <c r="N1302" i="3"/>
  <c r="Z1302" i="3" s="1"/>
  <c r="O1302" i="3"/>
  <c r="P1302" i="3"/>
  <c r="Q1302" i="3"/>
  <c r="R1302" i="3"/>
  <c r="S1302" i="3"/>
  <c r="T1302" i="3"/>
  <c r="M1303" i="3"/>
  <c r="N1303" i="3"/>
  <c r="Z1303" i="3" s="1"/>
  <c r="O1303" i="3"/>
  <c r="P1303" i="3"/>
  <c r="Q1303" i="3"/>
  <c r="R1303" i="3"/>
  <c r="S1303" i="3"/>
  <c r="T1303" i="3"/>
  <c r="M1304" i="3"/>
  <c r="N1304" i="3"/>
  <c r="Z1304" i="3" s="1"/>
  <c r="O1304" i="3"/>
  <c r="P1304" i="3"/>
  <c r="Q1304" i="3"/>
  <c r="R1304" i="3"/>
  <c r="S1304" i="3"/>
  <c r="T1304" i="3"/>
  <c r="M1305" i="3"/>
  <c r="N1305" i="3"/>
  <c r="Z1305" i="3" s="1"/>
  <c r="O1305" i="3"/>
  <c r="P1305" i="3"/>
  <c r="Q1305" i="3"/>
  <c r="R1305" i="3"/>
  <c r="S1305" i="3"/>
  <c r="T1305" i="3"/>
  <c r="M1306" i="3"/>
  <c r="N1306" i="3"/>
  <c r="Z1306" i="3" s="1"/>
  <c r="O1306" i="3"/>
  <c r="P1306" i="3"/>
  <c r="Q1306" i="3"/>
  <c r="R1306" i="3"/>
  <c r="S1306" i="3"/>
  <c r="T1306" i="3"/>
  <c r="M1307" i="3"/>
  <c r="N1307" i="3"/>
  <c r="Z1307" i="3" s="1"/>
  <c r="O1307" i="3"/>
  <c r="P1307" i="3"/>
  <c r="Q1307" i="3"/>
  <c r="R1307" i="3"/>
  <c r="S1307" i="3"/>
  <c r="T1307" i="3"/>
  <c r="M1308" i="3"/>
  <c r="N1308" i="3"/>
  <c r="Z1308" i="3" s="1"/>
  <c r="O1308" i="3"/>
  <c r="P1308" i="3"/>
  <c r="Q1308" i="3"/>
  <c r="R1308" i="3"/>
  <c r="S1308" i="3"/>
  <c r="T1308" i="3"/>
  <c r="M1309" i="3"/>
  <c r="N1309" i="3"/>
  <c r="Z1309" i="3" s="1"/>
  <c r="O1309" i="3"/>
  <c r="P1309" i="3"/>
  <c r="Q1309" i="3"/>
  <c r="R1309" i="3"/>
  <c r="S1309" i="3"/>
  <c r="T1309" i="3"/>
  <c r="M1310" i="3"/>
  <c r="N1310" i="3"/>
  <c r="Z1310" i="3" s="1"/>
  <c r="O1310" i="3"/>
  <c r="P1310" i="3"/>
  <c r="Q1310" i="3"/>
  <c r="R1310" i="3"/>
  <c r="S1310" i="3"/>
  <c r="T1310" i="3"/>
  <c r="M1311" i="3"/>
  <c r="N1311" i="3"/>
  <c r="Z1311" i="3" s="1"/>
  <c r="O1311" i="3"/>
  <c r="P1311" i="3"/>
  <c r="Q1311" i="3"/>
  <c r="R1311" i="3"/>
  <c r="S1311" i="3"/>
  <c r="T1311" i="3"/>
  <c r="M1312" i="3"/>
  <c r="N1312" i="3"/>
  <c r="Z1312" i="3" s="1"/>
  <c r="O1312" i="3"/>
  <c r="P1312" i="3"/>
  <c r="Q1312" i="3"/>
  <c r="R1312" i="3"/>
  <c r="S1312" i="3"/>
  <c r="T1312" i="3"/>
  <c r="M1313" i="3"/>
  <c r="N1313" i="3"/>
  <c r="Z1313" i="3" s="1"/>
  <c r="O1313" i="3"/>
  <c r="P1313" i="3"/>
  <c r="Q1313" i="3"/>
  <c r="R1313" i="3"/>
  <c r="S1313" i="3"/>
  <c r="T1313" i="3"/>
  <c r="M1314" i="3"/>
  <c r="N1314" i="3"/>
  <c r="Z1314" i="3" s="1"/>
  <c r="O1314" i="3"/>
  <c r="P1314" i="3"/>
  <c r="Q1314" i="3"/>
  <c r="R1314" i="3"/>
  <c r="S1314" i="3"/>
  <c r="T1314" i="3"/>
  <c r="M1315" i="3"/>
  <c r="N1315" i="3"/>
  <c r="Z1315" i="3" s="1"/>
  <c r="O1315" i="3"/>
  <c r="P1315" i="3"/>
  <c r="Q1315" i="3"/>
  <c r="R1315" i="3"/>
  <c r="S1315" i="3"/>
  <c r="T1315" i="3"/>
  <c r="M1316" i="3"/>
  <c r="N1316" i="3"/>
  <c r="Z1316" i="3" s="1"/>
  <c r="O1316" i="3"/>
  <c r="P1316" i="3"/>
  <c r="Q1316" i="3"/>
  <c r="R1316" i="3"/>
  <c r="S1316" i="3"/>
  <c r="T1316" i="3"/>
  <c r="M1317" i="3"/>
  <c r="N1317" i="3"/>
  <c r="Z1317" i="3" s="1"/>
  <c r="O1317" i="3"/>
  <c r="P1317" i="3"/>
  <c r="Q1317" i="3"/>
  <c r="R1317" i="3"/>
  <c r="S1317" i="3"/>
  <c r="T1317" i="3"/>
  <c r="M1318" i="3"/>
  <c r="N1318" i="3"/>
  <c r="Z1318" i="3" s="1"/>
  <c r="O1318" i="3"/>
  <c r="P1318" i="3"/>
  <c r="Q1318" i="3"/>
  <c r="R1318" i="3"/>
  <c r="S1318" i="3"/>
  <c r="T1318" i="3"/>
  <c r="M1319" i="3"/>
  <c r="N1319" i="3"/>
  <c r="Z1319" i="3" s="1"/>
  <c r="O1319" i="3"/>
  <c r="P1319" i="3"/>
  <c r="Q1319" i="3"/>
  <c r="R1319" i="3"/>
  <c r="S1319" i="3"/>
  <c r="T1319" i="3"/>
  <c r="M1320" i="3"/>
  <c r="N1320" i="3"/>
  <c r="Z1320" i="3" s="1"/>
  <c r="O1320" i="3"/>
  <c r="P1320" i="3"/>
  <c r="Q1320" i="3"/>
  <c r="R1320" i="3"/>
  <c r="S1320" i="3"/>
  <c r="T1320" i="3"/>
  <c r="M1321" i="3"/>
  <c r="N1321" i="3"/>
  <c r="Z1321" i="3" s="1"/>
  <c r="O1321" i="3"/>
  <c r="P1321" i="3"/>
  <c r="Q1321" i="3"/>
  <c r="R1321" i="3"/>
  <c r="S1321" i="3"/>
  <c r="T1321" i="3"/>
  <c r="M1322" i="3"/>
  <c r="N1322" i="3"/>
  <c r="Z1322" i="3" s="1"/>
  <c r="O1322" i="3"/>
  <c r="P1322" i="3"/>
  <c r="Q1322" i="3"/>
  <c r="R1322" i="3"/>
  <c r="S1322" i="3"/>
  <c r="T1322" i="3"/>
  <c r="M1323" i="3"/>
  <c r="N1323" i="3"/>
  <c r="Z1323" i="3" s="1"/>
  <c r="O1323" i="3"/>
  <c r="P1323" i="3"/>
  <c r="Q1323" i="3"/>
  <c r="R1323" i="3"/>
  <c r="S1323" i="3"/>
  <c r="T1323" i="3"/>
  <c r="M1324" i="3"/>
  <c r="N1324" i="3"/>
  <c r="Z1324" i="3" s="1"/>
  <c r="O1324" i="3"/>
  <c r="P1324" i="3"/>
  <c r="Q1324" i="3"/>
  <c r="R1324" i="3"/>
  <c r="S1324" i="3"/>
  <c r="T1324" i="3"/>
  <c r="M1325" i="3"/>
  <c r="N1325" i="3"/>
  <c r="Z1325" i="3" s="1"/>
  <c r="O1325" i="3"/>
  <c r="P1325" i="3"/>
  <c r="Q1325" i="3"/>
  <c r="R1325" i="3"/>
  <c r="S1325" i="3"/>
  <c r="T1325" i="3"/>
  <c r="M1326" i="3"/>
  <c r="N1326" i="3"/>
  <c r="Z1326" i="3" s="1"/>
  <c r="O1326" i="3"/>
  <c r="P1326" i="3"/>
  <c r="Q1326" i="3"/>
  <c r="R1326" i="3"/>
  <c r="S1326" i="3"/>
  <c r="T1326" i="3"/>
  <c r="M1327" i="3"/>
  <c r="N1327" i="3"/>
  <c r="Z1327" i="3" s="1"/>
  <c r="O1327" i="3"/>
  <c r="P1327" i="3"/>
  <c r="Q1327" i="3"/>
  <c r="R1327" i="3"/>
  <c r="S1327" i="3"/>
  <c r="T1327" i="3"/>
  <c r="M1328" i="3"/>
  <c r="N1328" i="3"/>
  <c r="Z1328" i="3" s="1"/>
  <c r="O1328" i="3"/>
  <c r="P1328" i="3"/>
  <c r="Q1328" i="3"/>
  <c r="R1328" i="3"/>
  <c r="S1328" i="3"/>
  <c r="T1328" i="3"/>
  <c r="M1329" i="3"/>
  <c r="N1329" i="3"/>
  <c r="Z1329" i="3" s="1"/>
  <c r="O1329" i="3"/>
  <c r="P1329" i="3"/>
  <c r="Q1329" i="3"/>
  <c r="R1329" i="3"/>
  <c r="S1329" i="3"/>
  <c r="T1329" i="3"/>
  <c r="M1330" i="3"/>
  <c r="N1330" i="3"/>
  <c r="Z1330" i="3" s="1"/>
  <c r="O1330" i="3"/>
  <c r="P1330" i="3"/>
  <c r="Q1330" i="3"/>
  <c r="R1330" i="3"/>
  <c r="S1330" i="3"/>
  <c r="T1330" i="3"/>
  <c r="M1331" i="3"/>
  <c r="N1331" i="3"/>
  <c r="Z1331" i="3" s="1"/>
  <c r="O1331" i="3"/>
  <c r="P1331" i="3"/>
  <c r="Q1331" i="3"/>
  <c r="R1331" i="3"/>
  <c r="S1331" i="3"/>
  <c r="T1331" i="3"/>
  <c r="M1332" i="3"/>
  <c r="N1332" i="3"/>
  <c r="Z1332" i="3" s="1"/>
  <c r="O1332" i="3"/>
  <c r="P1332" i="3"/>
  <c r="Q1332" i="3"/>
  <c r="R1332" i="3"/>
  <c r="S1332" i="3"/>
  <c r="T1332" i="3"/>
  <c r="M1333" i="3"/>
  <c r="N1333" i="3"/>
  <c r="Z1333" i="3" s="1"/>
  <c r="O1333" i="3"/>
  <c r="P1333" i="3"/>
  <c r="Q1333" i="3"/>
  <c r="R1333" i="3"/>
  <c r="S1333" i="3"/>
  <c r="T1333" i="3"/>
  <c r="M1334" i="3"/>
  <c r="N1334" i="3"/>
  <c r="Z1334" i="3" s="1"/>
  <c r="O1334" i="3"/>
  <c r="P1334" i="3"/>
  <c r="Q1334" i="3"/>
  <c r="R1334" i="3"/>
  <c r="S1334" i="3"/>
  <c r="T1334" i="3"/>
  <c r="M1335" i="3"/>
  <c r="N1335" i="3"/>
  <c r="Z1335" i="3" s="1"/>
  <c r="O1335" i="3"/>
  <c r="P1335" i="3"/>
  <c r="Q1335" i="3"/>
  <c r="R1335" i="3"/>
  <c r="S1335" i="3"/>
  <c r="T1335" i="3"/>
  <c r="M1336" i="3"/>
  <c r="N1336" i="3"/>
  <c r="Z1336" i="3" s="1"/>
  <c r="O1336" i="3"/>
  <c r="P1336" i="3"/>
  <c r="Q1336" i="3"/>
  <c r="R1336" i="3"/>
  <c r="S1336" i="3"/>
  <c r="T1336" i="3"/>
  <c r="M1337" i="3"/>
  <c r="N1337" i="3"/>
  <c r="Z1337" i="3" s="1"/>
  <c r="O1337" i="3"/>
  <c r="P1337" i="3"/>
  <c r="Q1337" i="3"/>
  <c r="R1337" i="3"/>
  <c r="S1337" i="3"/>
  <c r="T1337" i="3"/>
  <c r="M1338" i="3"/>
  <c r="N1338" i="3"/>
  <c r="Z1338" i="3" s="1"/>
  <c r="O1338" i="3"/>
  <c r="P1338" i="3"/>
  <c r="Q1338" i="3"/>
  <c r="R1338" i="3"/>
  <c r="S1338" i="3"/>
  <c r="T1338" i="3"/>
  <c r="M1339" i="3"/>
  <c r="N1339" i="3"/>
  <c r="Z1339" i="3" s="1"/>
  <c r="O1339" i="3"/>
  <c r="P1339" i="3"/>
  <c r="Q1339" i="3"/>
  <c r="R1339" i="3"/>
  <c r="S1339" i="3"/>
  <c r="T1339" i="3"/>
  <c r="M1340" i="3"/>
  <c r="N1340" i="3"/>
  <c r="Z1340" i="3" s="1"/>
  <c r="O1340" i="3"/>
  <c r="P1340" i="3"/>
  <c r="Q1340" i="3"/>
  <c r="R1340" i="3"/>
  <c r="S1340" i="3"/>
  <c r="T1340" i="3"/>
  <c r="M1341" i="3"/>
  <c r="N1341" i="3"/>
  <c r="Z1341" i="3" s="1"/>
  <c r="O1341" i="3"/>
  <c r="P1341" i="3"/>
  <c r="Q1341" i="3"/>
  <c r="R1341" i="3"/>
  <c r="S1341" i="3"/>
  <c r="T1341" i="3"/>
  <c r="M1342" i="3"/>
  <c r="N1342" i="3"/>
  <c r="Z1342" i="3" s="1"/>
  <c r="O1342" i="3"/>
  <c r="P1342" i="3"/>
  <c r="Q1342" i="3"/>
  <c r="R1342" i="3"/>
  <c r="S1342" i="3"/>
  <c r="T1342" i="3"/>
  <c r="M1343" i="3"/>
  <c r="N1343" i="3"/>
  <c r="Z1343" i="3" s="1"/>
  <c r="O1343" i="3"/>
  <c r="P1343" i="3"/>
  <c r="Q1343" i="3"/>
  <c r="R1343" i="3"/>
  <c r="S1343" i="3"/>
  <c r="T1343" i="3"/>
  <c r="M1344" i="3"/>
  <c r="N1344" i="3"/>
  <c r="Z1344" i="3" s="1"/>
  <c r="O1344" i="3"/>
  <c r="P1344" i="3"/>
  <c r="Q1344" i="3"/>
  <c r="R1344" i="3"/>
  <c r="S1344" i="3"/>
  <c r="T1344" i="3"/>
  <c r="M1345" i="3"/>
  <c r="N1345" i="3"/>
  <c r="Z1345" i="3" s="1"/>
  <c r="O1345" i="3"/>
  <c r="P1345" i="3"/>
  <c r="Q1345" i="3"/>
  <c r="R1345" i="3"/>
  <c r="S1345" i="3"/>
  <c r="T1345" i="3"/>
  <c r="M1346" i="3"/>
  <c r="N1346" i="3"/>
  <c r="Z1346" i="3" s="1"/>
  <c r="O1346" i="3"/>
  <c r="P1346" i="3"/>
  <c r="Q1346" i="3"/>
  <c r="R1346" i="3"/>
  <c r="S1346" i="3"/>
  <c r="T1346" i="3"/>
  <c r="M1347" i="3"/>
  <c r="N1347" i="3"/>
  <c r="Z1347" i="3" s="1"/>
  <c r="O1347" i="3"/>
  <c r="P1347" i="3"/>
  <c r="Q1347" i="3"/>
  <c r="R1347" i="3"/>
  <c r="S1347" i="3"/>
  <c r="T1347" i="3"/>
  <c r="M1348" i="3"/>
  <c r="N1348" i="3"/>
  <c r="Z1348" i="3" s="1"/>
  <c r="O1348" i="3"/>
  <c r="P1348" i="3"/>
  <c r="Q1348" i="3"/>
  <c r="R1348" i="3"/>
  <c r="S1348" i="3"/>
  <c r="T1348" i="3"/>
  <c r="M1349" i="3"/>
  <c r="N1349" i="3"/>
  <c r="Z1349" i="3" s="1"/>
  <c r="O1349" i="3"/>
  <c r="P1349" i="3"/>
  <c r="Q1349" i="3"/>
  <c r="R1349" i="3"/>
  <c r="S1349" i="3"/>
  <c r="T1349" i="3"/>
  <c r="M1350" i="3"/>
  <c r="N1350" i="3"/>
  <c r="Z1350" i="3" s="1"/>
  <c r="O1350" i="3"/>
  <c r="P1350" i="3"/>
  <c r="Q1350" i="3"/>
  <c r="R1350" i="3"/>
  <c r="S1350" i="3"/>
  <c r="T1350" i="3"/>
  <c r="M1351" i="3"/>
  <c r="N1351" i="3"/>
  <c r="Z1351" i="3" s="1"/>
  <c r="O1351" i="3"/>
  <c r="P1351" i="3"/>
  <c r="Q1351" i="3"/>
  <c r="R1351" i="3"/>
  <c r="S1351" i="3"/>
  <c r="T1351" i="3"/>
  <c r="M1352" i="3"/>
  <c r="N1352" i="3"/>
  <c r="Z1352" i="3" s="1"/>
  <c r="O1352" i="3"/>
  <c r="P1352" i="3"/>
  <c r="Q1352" i="3"/>
  <c r="R1352" i="3"/>
  <c r="S1352" i="3"/>
  <c r="T1352" i="3"/>
  <c r="M1353" i="3"/>
  <c r="N1353" i="3"/>
  <c r="Z1353" i="3" s="1"/>
  <c r="O1353" i="3"/>
  <c r="P1353" i="3"/>
  <c r="Q1353" i="3"/>
  <c r="R1353" i="3"/>
  <c r="S1353" i="3"/>
  <c r="T1353" i="3"/>
  <c r="M1354" i="3"/>
  <c r="N1354" i="3"/>
  <c r="Z1354" i="3" s="1"/>
  <c r="O1354" i="3"/>
  <c r="P1354" i="3"/>
  <c r="Q1354" i="3"/>
  <c r="R1354" i="3"/>
  <c r="S1354" i="3"/>
  <c r="T1354" i="3"/>
  <c r="M1355" i="3"/>
  <c r="N1355" i="3"/>
  <c r="Z1355" i="3" s="1"/>
  <c r="O1355" i="3"/>
  <c r="P1355" i="3"/>
  <c r="Q1355" i="3"/>
  <c r="R1355" i="3"/>
  <c r="S1355" i="3"/>
  <c r="T1355" i="3"/>
  <c r="M1356" i="3"/>
  <c r="N1356" i="3"/>
  <c r="Z1356" i="3" s="1"/>
  <c r="O1356" i="3"/>
  <c r="P1356" i="3"/>
  <c r="Q1356" i="3"/>
  <c r="R1356" i="3"/>
  <c r="S1356" i="3"/>
  <c r="T1356" i="3"/>
  <c r="M1357" i="3"/>
  <c r="N1357" i="3"/>
  <c r="Z1357" i="3" s="1"/>
  <c r="O1357" i="3"/>
  <c r="P1357" i="3"/>
  <c r="Q1357" i="3"/>
  <c r="R1357" i="3"/>
  <c r="S1357" i="3"/>
  <c r="T1357" i="3"/>
  <c r="M1358" i="3"/>
  <c r="N1358" i="3"/>
  <c r="Z1358" i="3" s="1"/>
  <c r="O1358" i="3"/>
  <c r="P1358" i="3"/>
  <c r="Q1358" i="3"/>
  <c r="R1358" i="3"/>
  <c r="S1358" i="3"/>
  <c r="T1358" i="3"/>
  <c r="M1359" i="3"/>
  <c r="N1359" i="3"/>
  <c r="Z1359" i="3" s="1"/>
  <c r="O1359" i="3"/>
  <c r="P1359" i="3"/>
  <c r="Q1359" i="3"/>
  <c r="R1359" i="3"/>
  <c r="S1359" i="3"/>
  <c r="T1359" i="3"/>
  <c r="M1360" i="3"/>
  <c r="N1360" i="3"/>
  <c r="Z1360" i="3" s="1"/>
  <c r="O1360" i="3"/>
  <c r="P1360" i="3"/>
  <c r="Q1360" i="3"/>
  <c r="R1360" i="3"/>
  <c r="S1360" i="3"/>
  <c r="T1360" i="3"/>
  <c r="M1361" i="3"/>
  <c r="N1361" i="3"/>
  <c r="Z1361" i="3" s="1"/>
  <c r="O1361" i="3"/>
  <c r="P1361" i="3"/>
  <c r="Q1361" i="3"/>
  <c r="R1361" i="3"/>
  <c r="S1361" i="3"/>
  <c r="T1361" i="3"/>
  <c r="M1362" i="3"/>
  <c r="N1362" i="3"/>
  <c r="Z1362" i="3" s="1"/>
  <c r="O1362" i="3"/>
  <c r="P1362" i="3"/>
  <c r="Q1362" i="3"/>
  <c r="R1362" i="3"/>
  <c r="S1362" i="3"/>
  <c r="T1362" i="3"/>
  <c r="M1363" i="3"/>
  <c r="N1363" i="3"/>
  <c r="Z1363" i="3" s="1"/>
  <c r="O1363" i="3"/>
  <c r="P1363" i="3"/>
  <c r="Q1363" i="3"/>
  <c r="R1363" i="3"/>
  <c r="S1363" i="3"/>
  <c r="T1363" i="3"/>
  <c r="M1364" i="3"/>
  <c r="N1364" i="3"/>
  <c r="Z1364" i="3" s="1"/>
  <c r="O1364" i="3"/>
  <c r="P1364" i="3"/>
  <c r="Q1364" i="3"/>
  <c r="R1364" i="3"/>
  <c r="S1364" i="3"/>
  <c r="T1364" i="3"/>
  <c r="M1365" i="3"/>
  <c r="N1365" i="3"/>
  <c r="Z1365" i="3" s="1"/>
  <c r="O1365" i="3"/>
  <c r="P1365" i="3"/>
  <c r="Q1365" i="3"/>
  <c r="R1365" i="3"/>
  <c r="S1365" i="3"/>
  <c r="T1365" i="3"/>
  <c r="M1366" i="3"/>
  <c r="N1366" i="3"/>
  <c r="Z1366" i="3" s="1"/>
  <c r="O1366" i="3"/>
  <c r="P1366" i="3"/>
  <c r="Q1366" i="3"/>
  <c r="R1366" i="3"/>
  <c r="S1366" i="3"/>
  <c r="T1366" i="3"/>
  <c r="M1367" i="3"/>
  <c r="N1367" i="3"/>
  <c r="Z1367" i="3" s="1"/>
  <c r="O1367" i="3"/>
  <c r="P1367" i="3"/>
  <c r="Q1367" i="3"/>
  <c r="R1367" i="3"/>
  <c r="S1367" i="3"/>
  <c r="T1367" i="3"/>
  <c r="M1368" i="3"/>
  <c r="N1368" i="3"/>
  <c r="Z1368" i="3" s="1"/>
  <c r="O1368" i="3"/>
  <c r="P1368" i="3"/>
  <c r="Q1368" i="3"/>
  <c r="R1368" i="3"/>
  <c r="S1368" i="3"/>
  <c r="T1368" i="3"/>
  <c r="M1369" i="3"/>
  <c r="N1369" i="3"/>
  <c r="Z1369" i="3" s="1"/>
  <c r="O1369" i="3"/>
  <c r="P1369" i="3"/>
  <c r="Q1369" i="3"/>
  <c r="R1369" i="3"/>
  <c r="S1369" i="3"/>
  <c r="T1369" i="3"/>
  <c r="M1370" i="3"/>
  <c r="N1370" i="3"/>
  <c r="Z1370" i="3" s="1"/>
  <c r="O1370" i="3"/>
  <c r="P1370" i="3"/>
  <c r="Q1370" i="3"/>
  <c r="R1370" i="3"/>
  <c r="S1370" i="3"/>
  <c r="T1370" i="3"/>
  <c r="M1371" i="3"/>
  <c r="N1371" i="3"/>
  <c r="Z1371" i="3" s="1"/>
  <c r="O1371" i="3"/>
  <c r="P1371" i="3"/>
  <c r="Q1371" i="3"/>
  <c r="R1371" i="3"/>
  <c r="S1371" i="3"/>
  <c r="T1371" i="3"/>
  <c r="M1372" i="3"/>
  <c r="N1372" i="3"/>
  <c r="Z1372" i="3" s="1"/>
  <c r="O1372" i="3"/>
  <c r="P1372" i="3"/>
  <c r="Q1372" i="3"/>
  <c r="R1372" i="3"/>
  <c r="S1372" i="3"/>
  <c r="T1372" i="3"/>
  <c r="M1373" i="3"/>
  <c r="N1373" i="3"/>
  <c r="Z1373" i="3" s="1"/>
  <c r="O1373" i="3"/>
  <c r="P1373" i="3"/>
  <c r="Q1373" i="3"/>
  <c r="R1373" i="3"/>
  <c r="S1373" i="3"/>
  <c r="T1373" i="3"/>
  <c r="M1374" i="3"/>
  <c r="N1374" i="3"/>
  <c r="Z1374" i="3" s="1"/>
  <c r="O1374" i="3"/>
  <c r="P1374" i="3"/>
  <c r="Q1374" i="3"/>
  <c r="R1374" i="3"/>
  <c r="S1374" i="3"/>
  <c r="T1374" i="3"/>
  <c r="M1375" i="3"/>
  <c r="N1375" i="3"/>
  <c r="Z1375" i="3" s="1"/>
  <c r="O1375" i="3"/>
  <c r="P1375" i="3"/>
  <c r="Q1375" i="3"/>
  <c r="R1375" i="3"/>
  <c r="S1375" i="3"/>
  <c r="T1375" i="3"/>
  <c r="M1376" i="3"/>
  <c r="N1376" i="3"/>
  <c r="Z1376" i="3" s="1"/>
  <c r="O1376" i="3"/>
  <c r="P1376" i="3"/>
  <c r="Q1376" i="3"/>
  <c r="R1376" i="3"/>
  <c r="S1376" i="3"/>
  <c r="T1376" i="3"/>
  <c r="M1377" i="3"/>
  <c r="N1377" i="3"/>
  <c r="Z1377" i="3" s="1"/>
  <c r="O1377" i="3"/>
  <c r="P1377" i="3"/>
  <c r="Q1377" i="3"/>
  <c r="R1377" i="3"/>
  <c r="S1377" i="3"/>
  <c r="T1377" i="3"/>
  <c r="M1378" i="3"/>
  <c r="N1378" i="3"/>
  <c r="Z1378" i="3" s="1"/>
  <c r="O1378" i="3"/>
  <c r="P1378" i="3"/>
  <c r="Q1378" i="3"/>
  <c r="R1378" i="3"/>
  <c r="S1378" i="3"/>
  <c r="T1378" i="3"/>
  <c r="M1379" i="3"/>
  <c r="N1379" i="3"/>
  <c r="Z1379" i="3" s="1"/>
  <c r="O1379" i="3"/>
  <c r="P1379" i="3"/>
  <c r="Q1379" i="3"/>
  <c r="R1379" i="3"/>
  <c r="S1379" i="3"/>
  <c r="T1379" i="3"/>
  <c r="M1380" i="3"/>
  <c r="N1380" i="3"/>
  <c r="Z1380" i="3" s="1"/>
  <c r="O1380" i="3"/>
  <c r="P1380" i="3"/>
  <c r="Q1380" i="3"/>
  <c r="R1380" i="3"/>
  <c r="S1380" i="3"/>
  <c r="T1380" i="3"/>
  <c r="M1381" i="3"/>
  <c r="N1381" i="3"/>
  <c r="Z1381" i="3" s="1"/>
  <c r="O1381" i="3"/>
  <c r="P1381" i="3"/>
  <c r="Q1381" i="3"/>
  <c r="R1381" i="3"/>
  <c r="S1381" i="3"/>
  <c r="T1381" i="3"/>
  <c r="M1382" i="3"/>
  <c r="N1382" i="3"/>
  <c r="Z1382" i="3" s="1"/>
  <c r="O1382" i="3"/>
  <c r="P1382" i="3"/>
  <c r="Q1382" i="3"/>
  <c r="R1382" i="3"/>
  <c r="S1382" i="3"/>
  <c r="T1382" i="3"/>
  <c r="M1383" i="3"/>
  <c r="N1383" i="3"/>
  <c r="Z1383" i="3" s="1"/>
  <c r="O1383" i="3"/>
  <c r="P1383" i="3"/>
  <c r="Q1383" i="3"/>
  <c r="R1383" i="3"/>
  <c r="S1383" i="3"/>
  <c r="T1383" i="3"/>
  <c r="M1384" i="3"/>
  <c r="N1384" i="3"/>
  <c r="Z1384" i="3" s="1"/>
  <c r="O1384" i="3"/>
  <c r="P1384" i="3"/>
  <c r="Q1384" i="3"/>
  <c r="R1384" i="3"/>
  <c r="S1384" i="3"/>
  <c r="T1384" i="3"/>
  <c r="M1385" i="3"/>
  <c r="N1385" i="3"/>
  <c r="Z1385" i="3" s="1"/>
  <c r="O1385" i="3"/>
  <c r="P1385" i="3"/>
  <c r="Q1385" i="3"/>
  <c r="R1385" i="3"/>
  <c r="S1385" i="3"/>
  <c r="T1385" i="3"/>
  <c r="M1386" i="3"/>
  <c r="N1386" i="3"/>
  <c r="Z1386" i="3" s="1"/>
  <c r="O1386" i="3"/>
  <c r="P1386" i="3"/>
  <c r="Q1386" i="3"/>
  <c r="R1386" i="3"/>
  <c r="S1386" i="3"/>
  <c r="T1386" i="3"/>
  <c r="M1387" i="3"/>
  <c r="N1387" i="3"/>
  <c r="Z1387" i="3" s="1"/>
  <c r="O1387" i="3"/>
  <c r="P1387" i="3"/>
  <c r="Q1387" i="3"/>
  <c r="R1387" i="3"/>
  <c r="S1387" i="3"/>
  <c r="T1387" i="3"/>
  <c r="M1388" i="3"/>
  <c r="N1388" i="3"/>
  <c r="Z1388" i="3" s="1"/>
  <c r="O1388" i="3"/>
  <c r="P1388" i="3"/>
  <c r="Q1388" i="3"/>
  <c r="R1388" i="3"/>
  <c r="S1388" i="3"/>
  <c r="T1388" i="3"/>
  <c r="M1389" i="3"/>
  <c r="N1389" i="3"/>
  <c r="Z1389" i="3" s="1"/>
  <c r="O1389" i="3"/>
  <c r="P1389" i="3"/>
  <c r="Q1389" i="3"/>
  <c r="R1389" i="3"/>
  <c r="S1389" i="3"/>
  <c r="T1389" i="3"/>
  <c r="M1390" i="3"/>
  <c r="N1390" i="3"/>
  <c r="Z1390" i="3" s="1"/>
  <c r="O1390" i="3"/>
  <c r="P1390" i="3"/>
  <c r="Q1390" i="3"/>
  <c r="R1390" i="3"/>
  <c r="S1390" i="3"/>
  <c r="T1390" i="3"/>
  <c r="M1391" i="3"/>
  <c r="N1391" i="3"/>
  <c r="Z1391" i="3" s="1"/>
  <c r="O1391" i="3"/>
  <c r="P1391" i="3"/>
  <c r="Q1391" i="3"/>
  <c r="R1391" i="3"/>
  <c r="S1391" i="3"/>
  <c r="T1391" i="3"/>
  <c r="M1392" i="3"/>
  <c r="N1392" i="3"/>
  <c r="Z1392" i="3" s="1"/>
  <c r="O1392" i="3"/>
  <c r="P1392" i="3"/>
  <c r="Q1392" i="3"/>
  <c r="R1392" i="3"/>
  <c r="S1392" i="3"/>
  <c r="T1392" i="3"/>
  <c r="M1393" i="3"/>
  <c r="N1393" i="3"/>
  <c r="Z1393" i="3" s="1"/>
  <c r="O1393" i="3"/>
  <c r="P1393" i="3"/>
  <c r="Q1393" i="3"/>
  <c r="R1393" i="3"/>
  <c r="S1393" i="3"/>
  <c r="T1393" i="3"/>
  <c r="M1394" i="3"/>
  <c r="N1394" i="3"/>
  <c r="Z1394" i="3" s="1"/>
  <c r="O1394" i="3"/>
  <c r="P1394" i="3"/>
  <c r="Q1394" i="3"/>
  <c r="R1394" i="3"/>
  <c r="S1394" i="3"/>
  <c r="T1394" i="3"/>
  <c r="M1395" i="3"/>
  <c r="N1395" i="3"/>
  <c r="Z1395" i="3" s="1"/>
  <c r="O1395" i="3"/>
  <c r="P1395" i="3"/>
  <c r="Q1395" i="3"/>
  <c r="R1395" i="3"/>
  <c r="S1395" i="3"/>
  <c r="T1395" i="3"/>
  <c r="M1396" i="3"/>
  <c r="N1396" i="3"/>
  <c r="Z1396" i="3" s="1"/>
  <c r="O1396" i="3"/>
  <c r="P1396" i="3"/>
  <c r="Q1396" i="3"/>
  <c r="R1396" i="3"/>
  <c r="S1396" i="3"/>
  <c r="T1396" i="3"/>
  <c r="M1397" i="3"/>
  <c r="N1397" i="3"/>
  <c r="Z1397" i="3" s="1"/>
  <c r="O1397" i="3"/>
  <c r="P1397" i="3"/>
  <c r="Q1397" i="3"/>
  <c r="R1397" i="3"/>
  <c r="S1397" i="3"/>
  <c r="T1397" i="3"/>
  <c r="M1398" i="3"/>
  <c r="N1398" i="3"/>
  <c r="Z1398" i="3" s="1"/>
  <c r="O1398" i="3"/>
  <c r="P1398" i="3"/>
  <c r="Q1398" i="3"/>
  <c r="R1398" i="3"/>
  <c r="S1398" i="3"/>
  <c r="T1398" i="3"/>
  <c r="M1399" i="3"/>
  <c r="N1399" i="3"/>
  <c r="Z1399" i="3" s="1"/>
  <c r="O1399" i="3"/>
  <c r="P1399" i="3"/>
  <c r="Q1399" i="3"/>
  <c r="R1399" i="3"/>
  <c r="S1399" i="3"/>
  <c r="T1399" i="3"/>
  <c r="M1400" i="3"/>
  <c r="N1400" i="3"/>
  <c r="Z1400" i="3" s="1"/>
  <c r="O1400" i="3"/>
  <c r="P1400" i="3"/>
  <c r="Q1400" i="3"/>
  <c r="R1400" i="3"/>
  <c r="S1400" i="3"/>
  <c r="T1400" i="3"/>
  <c r="M1401" i="3"/>
  <c r="N1401" i="3"/>
  <c r="Z1401" i="3" s="1"/>
  <c r="O1401" i="3"/>
  <c r="P1401" i="3"/>
  <c r="Q1401" i="3"/>
  <c r="R1401" i="3"/>
  <c r="S1401" i="3"/>
  <c r="T1401" i="3"/>
  <c r="M1402" i="3"/>
  <c r="N1402" i="3"/>
  <c r="Z1402" i="3" s="1"/>
  <c r="O1402" i="3"/>
  <c r="P1402" i="3"/>
  <c r="Q1402" i="3"/>
  <c r="R1402" i="3"/>
  <c r="S1402" i="3"/>
  <c r="T1402" i="3"/>
  <c r="M1403" i="3"/>
  <c r="N1403" i="3"/>
  <c r="Z1403" i="3" s="1"/>
  <c r="O1403" i="3"/>
  <c r="P1403" i="3"/>
  <c r="Q1403" i="3"/>
  <c r="R1403" i="3"/>
  <c r="S1403" i="3"/>
  <c r="T1403" i="3"/>
  <c r="M1404" i="3"/>
  <c r="N1404" i="3"/>
  <c r="Z1404" i="3" s="1"/>
  <c r="O1404" i="3"/>
  <c r="P1404" i="3"/>
  <c r="Q1404" i="3"/>
  <c r="R1404" i="3"/>
  <c r="S1404" i="3"/>
  <c r="T1404" i="3"/>
  <c r="M1405" i="3"/>
  <c r="N1405" i="3"/>
  <c r="Z1405" i="3" s="1"/>
  <c r="O1405" i="3"/>
  <c r="P1405" i="3"/>
  <c r="Q1405" i="3"/>
  <c r="R1405" i="3"/>
  <c r="S1405" i="3"/>
  <c r="T1405" i="3"/>
  <c r="M1406" i="3"/>
  <c r="N1406" i="3"/>
  <c r="Z1406" i="3" s="1"/>
  <c r="O1406" i="3"/>
  <c r="P1406" i="3"/>
  <c r="Q1406" i="3"/>
  <c r="R1406" i="3"/>
  <c r="S1406" i="3"/>
  <c r="T1406" i="3"/>
  <c r="M1407" i="3"/>
  <c r="N1407" i="3"/>
  <c r="Z1407" i="3" s="1"/>
  <c r="O1407" i="3"/>
  <c r="P1407" i="3"/>
  <c r="Q1407" i="3"/>
  <c r="R1407" i="3"/>
  <c r="S1407" i="3"/>
  <c r="T1407" i="3"/>
  <c r="M1408" i="3"/>
  <c r="N1408" i="3"/>
  <c r="Z1408" i="3" s="1"/>
  <c r="O1408" i="3"/>
  <c r="P1408" i="3"/>
  <c r="Q1408" i="3"/>
  <c r="R1408" i="3"/>
  <c r="S1408" i="3"/>
  <c r="T1408" i="3"/>
  <c r="M1409" i="3"/>
  <c r="N1409" i="3"/>
  <c r="Z1409" i="3" s="1"/>
  <c r="O1409" i="3"/>
  <c r="P1409" i="3"/>
  <c r="Q1409" i="3"/>
  <c r="R1409" i="3"/>
  <c r="S1409" i="3"/>
  <c r="T1409" i="3"/>
  <c r="M1410" i="3"/>
  <c r="N1410" i="3"/>
  <c r="Z1410" i="3" s="1"/>
  <c r="O1410" i="3"/>
  <c r="P1410" i="3"/>
  <c r="Q1410" i="3"/>
  <c r="R1410" i="3"/>
  <c r="S1410" i="3"/>
  <c r="T1410" i="3"/>
  <c r="M1411" i="3"/>
  <c r="N1411" i="3"/>
  <c r="Z1411" i="3" s="1"/>
  <c r="O1411" i="3"/>
  <c r="P1411" i="3"/>
  <c r="Q1411" i="3"/>
  <c r="R1411" i="3"/>
  <c r="S1411" i="3"/>
  <c r="T1411" i="3"/>
  <c r="M1412" i="3"/>
  <c r="N1412" i="3"/>
  <c r="Z1412" i="3" s="1"/>
  <c r="O1412" i="3"/>
  <c r="P1412" i="3"/>
  <c r="Q1412" i="3"/>
  <c r="R1412" i="3"/>
  <c r="S1412" i="3"/>
  <c r="T1412" i="3"/>
  <c r="M1413" i="3"/>
  <c r="N1413" i="3"/>
  <c r="Z1413" i="3" s="1"/>
  <c r="O1413" i="3"/>
  <c r="P1413" i="3"/>
  <c r="Q1413" i="3"/>
  <c r="R1413" i="3"/>
  <c r="S1413" i="3"/>
  <c r="T1413" i="3"/>
  <c r="M1414" i="3"/>
  <c r="N1414" i="3"/>
  <c r="Z1414" i="3" s="1"/>
  <c r="O1414" i="3"/>
  <c r="P1414" i="3"/>
  <c r="Q1414" i="3"/>
  <c r="R1414" i="3"/>
  <c r="S1414" i="3"/>
  <c r="T1414" i="3"/>
  <c r="M1415" i="3"/>
  <c r="N1415" i="3"/>
  <c r="Z1415" i="3" s="1"/>
  <c r="O1415" i="3"/>
  <c r="P1415" i="3"/>
  <c r="Q1415" i="3"/>
  <c r="R1415" i="3"/>
  <c r="S1415" i="3"/>
  <c r="T1415" i="3"/>
  <c r="M1416" i="3"/>
  <c r="N1416" i="3"/>
  <c r="Z1416" i="3" s="1"/>
  <c r="O1416" i="3"/>
  <c r="P1416" i="3"/>
  <c r="Q1416" i="3"/>
  <c r="R1416" i="3"/>
  <c r="S1416" i="3"/>
  <c r="T1416" i="3"/>
  <c r="M1417" i="3"/>
  <c r="N1417" i="3"/>
  <c r="Z1417" i="3" s="1"/>
  <c r="O1417" i="3"/>
  <c r="P1417" i="3"/>
  <c r="Q1417" i="3"/>
  <c r="R1417" i="3"/>
  <c r="S1417" i="3"/>
  <c r="T1417" i="3"/>
  <c r="M1418" i="3"/>
  <c r="N1418" i="3"/>
  <c r="Z1418" i="3" s="1"/>
  <c r="O1418" i="3"/>
  <c r="P1418" i="3"/>
  <c r="Q1418" i="3"/>
  <c r="R1418" i="3"/>
  <c r="S1418" i="3"/>
  <c r="T1418" i="3"/>
  <c r="M1419" i="3"/>
  <c r="N1419" i="3"/>
  <c r="Z1419" i="3" s="1"/>
  <c r="O1419" i="3"/>
  <c r="P1419" i="3"/>
  <c r="Q1419" i="3"/>
  <c r="R1419" i="3"/>
  <c r="S1419" i="3"/>
  <c r="T1419" i="3"/>
  <c r="M1420" i="3"/>
  <c r="N1420" i="3"/>
  <c r="Z1420" i="3" s="1"/>
  <c r="O1420" i="3"/>
  <c r="P1420" i="3"/>
  <c r="Q1420" i="3"/>
  <c r="R1420" i="3"/>
  <c r="S1420" i="3"/>
  <c r="T1420" i="3"/>
  <c r="M1421" i="3"/>
  <c r="N1421" i="3"/>
  <c r="Z1421" i="3" s="1"/>
  <c r="O1421" i="3"/>
  <c r="P1421" i="3"/>
  <c r="Q1421" i="3"/>
  <c r="R1421" i="3"/>
  <c r="S1421" i="3"/>
  <c r="T1421" i="3"/>
  <c r="M1422" i="3"/>
  <c r="N1422" i="3"/>
  <c r="Z1422" i="3" s="1"/>
  <c r="O1422" i="3"/>
  <c r="P1422" i="3"/>
  <c r="Q1422" i="3"/>
  <c r="R1422" i="3"/>
  <c r="S1422" i="3"/>
  <c r="T1422" i="3"/>
  <c r="M1423" i="3"/>
  <c r="N1423" i="3"/>
  <c r="Z1423" i="3" s="1"/>
  <c r="O1423" i="3"/>
  <c r="P1423" i="3"/>
  <c r="Q1423" i="3"/>
  <c r="R1423" i="3"/>
  <c r="S1423" i="3"/>
  <c r="T1423" i="3"/>
  <c r="M1424" i="3"/>
  <c r="N1424" i="3"/>
  <c r="Z1424" i="3" s="1"/>
  <c r="O1424" i="3"/>
  <c r="P1424" i="3"/>
  <c r="Q1424" i="3"/>
  <c r="R1424" i="3"/>
  <c r="S1424" i="3"/>
  <c r="T1424" i="3"/>
  <c r="M1425" i="3"/>
  <c r="N1425" i="3"/>
  <c r="Z1425" i="3" s="1"/>
  <c r="O1425" i="3"/>
  <c r="P1425" i="3"/>
  <c r="Q1425" i="3"/>
  <c r="R1425" i="3"/>
  <c r="S1425" i="3"/>
  <c r="T1425" i="3"/>
  <c r="M1426" i="3"/>
  <c r="N1426" i="3"/>
  <c r="Z1426" i="3" s="1"/>
  <c r="O1426" i="3"/>
  <c r="P1426" i="3"/>
  <c r="Q1426" i="3"/>
  <c r="R1426" i="3"/>
  <c r="S1426" i="3"/>
  <c r="T1426" i="3"/>
  <c r="M1427" i="3"/>
  <c r="N1427" i="3"/>
  <c r="Z1427" i="3" s="1"/>
  <c r="O1427" i="3"/>
  <c r="P1427" i="3"/>
  <c r="Q1427" i="3"/>
  <c r="R1427" i="3"/>
  <c r="S1427" i="3"/>
  <c r="T1427" i="3"/>
  <c r="M1428" i="3"/>
  <c r="N1428" i="3"/>
  <c r="Z1428" i="3" s="1"/>
  <c r="O1428" i="3"/>
  <c r="P1428" i="3"/>
  <c r="Q1428" i="3"/>
  <c r="R1428" i="3"/>
  <c r="S1428" i="3"/>
  <c r="T1428" i="3"/>
  <c r="M1429" i="3"/>
  <c r="N1429" i="3"/>
  <c r="Z1429" i="3" s="1"/>
  <c r="O1429" i="3"/>
  <c r="P1429" i="3"/>
  <c r="Q1429" i="3"/>
  <c r="R1429" i="3"/>
  <c r="S1429" i="3"/>
  <c r="T1429" i="3"/>
  <c r="M1430" i="3"/>
  <c r="N1430" i="3"/>
  <c r="Z1430" i="3" s="1"/>
  <c r="O1430" i="3"/>
  <c r="P1430" i="3"/>
  <c r="Q1430" i="3"/>
  <c r="R1430" i="3"/>
  <c r="S1430" i="3"/>
  <c r="T1430" i="3"/>
  <c r="M1431" i="3"/>
  <c r="N1431" i="3"/>
  <c r="Z1431" i="3" s="1"/>
  <c r="O1431" i="3"/>
  <c r="P1431" i="3"/>
  <c r="Q1431" i="3"/>
  <c r="R1431" i="3"/>
  <c r="S1431" i="3"/>
  <c r="T1431" i="3"/>
  <c r="M1432" i="3"/>
  <c r="N1432" i="3"/>
  <c r="Z1432" i="3" s="1"/>
  <c r="O1432" i="3"/>
  <c r="P1432" i="3"/>
  <c r="Q1432" i="3"/>
  <c r="R1432" i="3"/>
  <c r="S1432" i="3"/>
  <c r="T1432" i="3"/>
  <c r="M1433" i="3"/>
  <c r="N1433" i="3"/>
  <c r="Z1433" i="3" s="1"/>
  <c r="O1433" i="3"/>
  <c r="P1433" i="3"/>
  <c r="Q1433" i="3"/>
  <c r="R1433" i="3"/>
  <c r="S1433" i="3"/>
  <c r="T1433" i="3"/>
  <c r="M1434" i="3"/>
  <c r="N1434" i="3"/>
  <c r="Z1434" i="3" s="1"/>
  <c r="O1434" i="3"/>
  <c r="P1434" i="3"/>
  <c r="Q1434" i="3"/>
  <c r="R1434" i="3"/>
  <c r="S1434" i="3"/>
  <c r="T1434" i="3"/>
  <c r="M1435" i="3"/>
  <c r="N1435" i="3"/>
  <c r="Z1435" i="3" s="1"/>
  <c r="O1435" i="3"/>
  <c r="P1435" i="3"/>
  <c r="Q1435" i="3"/>
  <c r="R1435" i="3"/>
  <c r="S1435" i="3"/>
  <c r="T1435" i="3"/>
  <c r="M1436" i="3"/>
  <c r="N1436" i="3"/>
  <c r="Z1436" i="3" s="1"/>
  <c r="O1436" i="3"/>
  <c r="P1436" i="3"/>
  <c r="Q1436" i="3"/>
  <c r="R1436" i="3"/>
  <c r="S1436" i="3"/>
  <c r="T1436" i="3"/>
  <c r="M1437" i="3"/>
  <c r="N1437" i="3"/>
  <c r="Z1437" i="3" s="1"/>
  <c r="O1437" i="3"/>
  <c r="P1437" i="3"/>
  <c r="Q1437" i="3"/>
  <c r="R1437" i="3"/>
  <c r="S1437" i="3"/>
  <c r="T1437" i="3"/>
  <c r="M1438" i="3"/>
  <c r="N1438" i="3"/>
  <c r="Z1438" i="3" s="1"/>
  <c r="O1438" i="3"/>
  <c r="P1438" i="3"/>
  <c r="Q1438" i="3"/>
  <c r="R1438" i="3"/>
  <c r="S1438" i="3"/>
  <c r="T1438" i="3"/>
  <c r="M1439" i="3"/>
  <c r="N1439" i="3"/>
  <c r="Z1439" i="3" s="1"/>
  <c r="O1439" i="3"/>
  <c r="P1439" i="3"/>
  <c r="Q1439" i="3"/>
  <c r="R1439" i="3"/>
  <c r="S1439" i="3"/>
  <c r="T1439" i="3"/>
  <c r="M1440" i="3"/>
  <c r="N1440" i="3"/>
  <c r="Z1440" i="3" s="1"/>
  <c r="O1440" i="3"/>
  <c r="P1440" i="3"/>
  <c r="Q1440" i="3"/>
  <c r="R1440" i="3"/>
  <c r="S1440" i="3"/>
  <c r="T1440" i="3"/>
  <c r="M1441" i="3"/>
  <c r="N1441" i="3"/>
  <c r="Z1441" i="3" s="1"/>
  <c r="O1441" i="3"/>
  <c r="P1441" i="3"/>
  <c r="Q1441" i="3"/>
  <c r="R1441" i="3"/>
  <c r="S1441" i="3"/>
  <c r="T1441" i="3"/>
  <c r="M1442" i="3"/>
  <c r="N1442" i="3"/>
  <c r="Z1442" i="3" s="1"/>
  <c r="O1442" i="3"/>
  <c r="P1442" i="3"/>
  <c r="Q1442" i="3"/>
  <c r="R1442" i="3"/>
  <c r="S1442" i="3"/>
  <c r="T1442" i="3"/>
  <c r="M1443" i="3"/>
  <c r="N1443" i="3"/>
  <c r="Z1443" i="3" s="1"/>
  <c r="O1443" i="3"/>
  <c r="P1443" i="3"/>
  <c r="Q1443" i="3"/>
  <c r="R1443" i="3"/>
  <c r="S1443" i="3"/>
  <c r="T1443" i="3"/>
  <c r="M1444" i="3"/>
  <c r="N1444" i="3"/>
  <c r="Z1444" i="3" s="1"/>
  <c r="O1444" i="3"/>
  <c r="P1444" i="3"/>
  <c r="Q1444" i="3"/>
  <c r="R1444" i="3"/>
  <c r="S1444" i="3"/>
  <c r="T1444" i="3"/>
  <c r="M1445" i="3"/>
  <c r="N1445" i="3"/>
  <c r="Z1445" i="3" s="1"/>
  <c r="O1445" i="3"/>
  <c r="P1445" i="3"/>
  <c r="Q1445" i="3"/>
  <c r="R1445" i="3"/>
  <c r="S1445" i="3"/>
  <c r="T1445" i="3"/>
  <c r="M1446" i="3"/>
  <c r="N1446" i="3"/>
  <c r="Z1446" i="3" s="1"/>
  <c r="O1446" i="3"/>
  <c r="P1446" i="3"/>
  <c r="Q1446" i="3"/>
  <c r="R1446" i="3"/>
  <c r="S1446" i="3"/>
  <c r="T1446" i="3"/>
  <c r="M1447" i="3"/>
  <c r="N1447" i="3"/>
  <c r="Z1447" i="3" s="1"/>
  <c r="O1447" i="3"/>
  <c r="P1447" i="3"/>
  <c r="Q1447" i="3"/>
  <c r="R1447" i="3"/>
  <c r="S1447" i="3"/>
  <c r="T1447" i="3"/>
  <c r="M1448" i="3"/>
  <c r="N1448" i="3"/>
  <c r="Z1448" i="3" s="1"/>
  <c r="O1448" i="3"/>
  <c r="P1448" i="3"/>
  <c r="Q1448" i="3"/>
  <c r="R1448" i="3"/>
  <c r="S1448" i="3"/>
  <c r="T1448" i="3"/>
  <c r="M1449" i="3"/>
  <c r="N1449" i="3"/>
  <c r="Z1449" i="3" s="1"/>
  <c r="O1449" i="3"/>
  <c r="P1449" i="3"/>
  <c r="Q1449" i="3"/>
  <c r="R1449" i="3"/>
  <c r="S1449" i="3"/>
  <c r="T1449" i="3"/>
  <c r="M1450" i="3"/>
  <c r="N1450" i="3"/>
  <c r="Z1450" i="3" s="1"/>
  <c r="O1450" i="3"/>
  <c r="P1450" i="3"/>
  <c r="Q1450" i="3"/>
  <c r="R1450" i="3"/>
  <c r="S1450" i="3"/>
  <c r="T1450" i="3"/>
  <c r="M1451" i="3"/>
  <c r="N1451" i="3"/>
  <c r="Z1451" i="3" s="1"/>
  <c r="O1451" i="3"/>
  <c r="P1451" i="3"/>
  <c r="Q1451" i="3"/>
  <c r="R1451" i="3"/>
  <c r="S1451" i="3"/>
  <c r="T1451" i="3"/>
  <c r="M1452" i="3"/>
  <c r="N1452" i="3"/>
  <c r="Z1452" i="3" s="1"/>
  <c r="O1452" i="3"/>
  <c r="P1452" i="3"/>
  <c r="Q1452" i="3"/>
  <c r="R1452" i="3"/>
  <c r="S1452" i="3"/>
  <c r="T1452" i="3"/>
  <c r="M1453" i="3"/>
  <c r="N1453" i="3"/>
  <c r="Z1453" i="3" s="1"/>
  <c r="O1453" i="3"/>
  <c r="P1453" i="3"/>
  <c r="Q1453" i="3"/>
  <c r="R1453" i="3"/>
  <c r="S1453" i="3"/>
  <c r="T1453" i="3"/>
  <c r="M1454" i="3"/>
  <c r="N1454" i="3"/>
  <c r="Z1454" i="3" s="1"/>
  <c r="O1454" i="3"/>
  <c r="P1454" i="3"/>
  <c r="Q1454" i="3"/>
  <c r="R1454" i="3"/>
  <c r="S1454" i="3"/>
  <c r="T1454" i="3"/>
  <c r="M1455" i="3"/>
  <c r="N1455" i="3"/>
  <c r="Z1455" i="3" s="1"/>
  <c r="O1455" i="3"/>
  <c r="P1455" i="3"/>
  <c r="Q1455" i="3"/>
  <c r="R1455" i="3"/>
  <c r="S1455" i="3"/>
  <c r="T1455" i="3"/>
  <c r="M1456" i="3"/>
  <c r="N1456" i="3"/>
  <c r="Z1456" i="3" s="1"/>
  <c r="O1456" i="3"/>
  <c r="P1456" i="3"/>
  <c r="Q1456" i="3"/>
  <c r="R1456" i="3"/>
  <c r="S1456" i="3"/>
  <c r="T1456" i="3"/>
  <c r="M1457" i="3"/>
  <c r="N1457" i="3"/>
  <c r="Z1457" i="3" s="1"/>
  <c r="O1457" i="3"/>
  <c r="P1457" i="3"/>
  <c r="Q1457" i="3"/>
  <c r="R1457" i="3"/>
  <c r="S1457" i="3"/>
  <c r="T1457" i="3"/>
  <c r="M1458" i="3"/>
  <c r="N1458" i="3"/>
  <c r="Z1458" i="3" s="1"/>
  <c r="O1458" i="3"/>
  <c r="P1458" i="3"/>
  <c r="Q1458" i="3"/>
  <c r="R1458" i="3"/>
  <c r="S1458" i="3"/>
  <c r="T1458" i="3"/>
  <c r="M1459" i="3"/>
  <c r="N1459" i="3"/>
  <c r="Z1459" i="3" s="1"/>
  <c r="O1459" i="3"/>
  <c r="P1459" i="3"/>
  <c r="Q1459" i="3"/>
  <c r="R1459" i="3"/>
  <c r="S1459" i="3"/>
  <c r="T1459" i="3"/>
  <c r="M1460" i="3"/>
  <c r="N1460" i="3"/>
  <c r="Z1460" i="3" s="1"/>
  <c r="O1460" i="3"/>
  <c r="P1460" i="3"/>
  <c r="Q1460" i="3"/>
  <c r="R1460" i="3"/>
  <c r="S1460" i="3"/>
  <c r="T1460" i="3"/>
  <c r="M1461" i="3"/>
  <c r="N1461" i="3"/>
  <c r="Z1461" i="3" s="1"/>
  <c r="O1461" i="3"/>
  <c r="P1461" i="3"/>
  <c r="Q1461" i="3"/>
  <c r="R1461" i="3"/>
  <c r="S1461" i="3"/>
  <c r="T1461" i="3"/>
  <c r="M1462" i="3"/>
  <c r="N1462" i="3"/>
  <c r="Z1462" i="3" s="1"/>
  <c r="O1462" i="3"/>
  <c r="P1462" i="3"/>
  <c r="Q1462" i="3"/>
  <c r="R1462" i="3"/>
  <c r="S1462" i="3"/>
  <c r="T1462" i="3"/>
  <c r="M1463" i="3"/>
  <c r="N1463" i="3"/>
  <c r="Z1463" i="3" s="1"/>
  <c r="O1463" i="3"/>
  <c r="P1463" i="3"/>
  <c r="Q1463" i="3"/>
  <c r="R1463" i="3"/>
  <c r="S1463" i="3"/>
  <c r="T1463" i="3"/>
  <c r="M1464" i="3"/>
  <c r="N1464" i="3"/>
  <c r="Z1464" i="3" s="1"/>
  <c r="O1464" i="3"/>
  <c r="P1464" i="3"/>
  <c r="Q1464" i="3"/>
  <c r="R1464" i="3"/>
  <c r="S1464" i="3"/>
  <c r="T1464" i="3"/>
  <c r="M1465" i="3"/>
  <c r="N1465" i="3"/>
  <c r="Z1465" i="3" s="1"/>
  <c r="O1465" i="3"/>
  <c r="P1465" i="3"/>
  <c r="Q1465" i="3"/>
  <c r="R1465" i="3"/>
  <c r="S1465" i="3"/>
  <c r="T1465" i="3"/>
  <c r="M1466" i="3"/>
  <c r="N1466" i="3"/>
  <c r="Z1466" i="3" s="1"/>
  <c r="O1466" i="3"/>
  <c r="P1466" i="3"/>
  <c r="Q1466" i="3"/>
  <c r="R1466" i="3"/>
  <c r="S1466" i="3"/>
  <c r="T1466" i="3"/>
  <c r="M1467" i="3"/>
  <c r="N1467" i="3"/>
  <c r="Z1467" i="3" s="1"/>
  <c r="O1467" i="3"/>
  <c r="P1467" i="3"/>
  <c r="Q1467" i="3"/>
  <c r="R1467" i="3"/>
  <c r="S1467" i="3"/>
  <c r="T1467" i="3"/>
  <c r="M1468" i="3"/>
  <c r="N1468" i="3"/>
  <c r="Z1468" i="3" s="1"/>
  <c r="O1468" i="3"/>
  <c r="P1468" i="3"/>
  <c r="Q1468" i="3"/>
  <c r="R1468" i="3"/>
  <c r="S1468" i="3"/>
  <c r="T1468" i="3"/>
  <c r="M1469" i="3"/>
  <c r="N1469" i="3"/>
  <c r="Z1469" i="3" s="1"/>
  <c r="O1469" i="3"/>
  <c r="P1469" i="3"/>
  <c r="Q1469" i="3"/>
  <c r="R1469" i="3"/>
  <c r="S1469" i="3"/>
  <c r="T1469" i="3"/>
  <c r="M1470" i="3"/>
  <c r="N1470" i="3"/>
  <c r="Z1470" i="3" s="1"/>
  <c r="O1470" i="3"/>
  <c r="P1470" i="3"/>
  <c r="Q1470" i="3"/>
  <c r="R1470" i="3"/>
  <c r="S1470" i="3"/>
  <c r="T1470" i="3"/>
  <c r="M1471" i="3"/>
  <c r="N1471" i="3"/>
  <c r="Z1471" i="3" s="1"/>
  <c r="O1471" i="3"/>
  <c r="P1471" i="3"/>
  <c r="Q1471" i="3"/>
  <c r="R1471" i="3"/>
  <c r="S1471" i="3"/>
  <c r="T1471" i="3"/>
  <c r="M1472" i="3"/>
  <c r="N1472" i="3"/>
  <c r="Z1472" i="3" s="1"/>
  <c r="O1472" i="3"/>
  <c r="P1472" i="3"/>
  <c r="Q1472" i="3"/>
  <c r="R1472" i="3"/>
  <c r="S1472" i="3"/>
  <c r="T1472" i="3"/>
  <c r="M1473" i="3"/>
  <c r="N1473" i="3"/>
  <c r="Z1473" i="3" s="1"/>
  <c r="O1473" i="3"/>
  <c r="P1473" i="3"/>
  <c r="Q1473" i="3"/>
  <c r="R1473" i="3"/>
  <c r="S1473" i="3"/>
  <c r="T1473" i="3"/>
  <c r="M1474" i="3"/>
  <c r="N1474" i="3"/>
  <c r="Z1474" i="3" s="1"/>
  <c r="O1474" i="3"/>
  <c r="P1474" i="3"/>
  <c r="Q1474" i="3"/>
  <c r="R1474" i="3"/>
  <c r="S1474" i="3"/>
  <c r="T1474" i="3"/>
  <c r="M1475" i="3"/>
  <c r="N1475" i="3"/>
  <c r="Z1475" i="3" s="1"/>
  <c r="O1475" i="3"/>
  <c r="P1475" i="3"/>
  <c r="Q1475" i="3"/>
  <c r="R1475" i="3"/>
  <c r="S1475" i="3"/>
  <c r="T1475" i="3"/>
  <c r="M1476" i="3"/>
  <c r="N1476" i="3"/>
  <c r="Z1476" i="3" s="1"/>
  <c r="O1476" i="3"/>
  <c r="P1476" i="3"/>
  <c r="Q1476" i="3"/>
  <c r="R1476" i="3"/>
  <c r="S1476" i="3"/>
  <c r="T1476" i="3"/>
  <c r="M1477" i="3"/>
  <c r="N1477" i="3"/>
  <c r="Z1477" i="3" s="1"/>
  <c r="O1477" i="3"/>
  <c r="P1477" i="3"/>
  <c r="Q1477" i="3"/>
  <c r="R1477" i="3"/>
  <c r="S1477" i="3"/>
  <c r="T1477" i="3"/>
  <c r="M1478" i="3"/>
  <c r="N1478" i="3"/>
  <c r="Z1478" i="3" s="1"/>
  <c r="O1478" i="3"/>
  <c r="P1478" i="3"/>
  <c r="Q1478" i="3"/>
  <c r="R1478" i="3"/>
  <c r="S1478" i="3"/>
  <c r="T1478" i="3"/>
  <c r="M1479" i="3"/>
  <c r="N1479" i="3"/>
  <c r="Z1479" i="3" s="1"/>
  <c r="O1479" i="3"/>
  <c r="P1479" i="3"/>
  <c r="Q1479" i="3"/>
  <c r="R1479" i="3"/>
  <c r="S1479" i="3"/>
  <c r="T1479" i="3"/>
  <c r="M1480" i="3"/>
  <c r="N1480" i="3"/>
  <c r="Z1480" i="3" s="1"/>
  <c r="O1480" i="3"/>
  <c r="P1480" i="3"/>
  <c r="Q1480" i="3"/>
  <c r="R1480" i="3"/>
  <c r="S1480" i="3"/>
  <c r="T1480" i="3"/>
  <c r="M1481" i="3"/>
  <c r="N1481" i="3"/>
  <c r="Z1481" i="3" s="1"/>
  <c r="O1481" i="3"/>
  <c r="P1481" i="3"/>
  <c r="Q1481" i="3"/>
  <c r="R1481" i="3"/>
  <c r="S1481" i="3"/>
  <c r="T1481" i="3"/>
  <c r="M1482" i="3"/>
  <c r="N1482" i="3"/>
  <c r="Z1482" i="3" s="1"/>
  <c r="O1482" i="3"/>
  <c r="P1482" i="3"/>
  <c r="Q1482" i="3"/>
  <c r="R1482" i="3"/>
  <c r="S1482" i="3"/>
  <c r="T1482" i="3"/>
  <c r="M1483" i="3"/>
  <c r="N1483" i="3"/>
  <c r="Z1483" i="3" s="1"/>
  <c r="O1483" i="3"/>
  <c r="P1483" i="3"/>
  <c r="Q1483" i="3"/>
  <c r="R1483" i="3"/>
  <c r="S1483" i="3"/>
  <c r="T1483" i="3"/>
  <c r="M1484" i="3"/>
  <c r="N1484" i="3"/>
  <c r="Z1484" i="3" s="1"/>
  <c r="O1484" i="3"/>
  <c r="P1484" i="3"/>
  <c r="Q1484" i="3"/>
  <c r="R1484" i="3"/>
  <c r="S1484" i="3"/>
  <c r="T1484" i="3"/>
  <c r="M1485" i="3"/>
  <c r="N1485" i="3"/>
  <c r="Z1485" i="3" s="1"/>
  <c r="O1485" i="3"/>
  <c r="P1485" i="3"/>
  <c r="Q1485" i="3"/>
  <c r="R1485" i="3"/>
  <c r="S1485" i="3"/>
  <c r="T1485" i="3"/>
  <c r="M1486" i="3"/>
  <c r="N1486" i="3"/>
  <c r="Z1486" i="3" s="1"/>
  <c r="O1486" i="3"/>
  <c r="P1486" i="3"/>
  <c r="Q1486" i="3"/>
  <c r="R1486" i="3"/>
  <c r="S1486" i="3"/>
  <c r="T1486" i="3"/>
  <c r="M1487" i="3"/>
  <c r="N1487" i="3"/>
  <c r="Z1487" i="3" s="1"/>
  <c r="O1487" i="3"/>
  <c r="P1487" i="3"/>
  <c r="Q1487" i="3"/>
  <c r="R1487" i="3"/>
  <c r="S1487" i="3"/>
  <c r="T1487" i="3"/>
  <c r="M1488" i="3"/>
  <c r="N1488" i="3"/>
  <c r="Z1488" i="3" s="1"/>
  <c r="O1488" i="3"/>
  <c r="P1488" i="3"/>
  <c r="Q1488" i="3"/>
  <c r="R1488" i="3"/>
  <c r="S1488" i="3"/>
  <c r="T1488" i="3"/>
  <c r="M1489" i="3"/>
  <c r="N1489" i="3"/>
  <c r="Z1489" i="3" s="1"/>
  <c r="O1489" i="3"/>
  <c r="P1489" i="3"/>
  <c r="Q1489" i="3"/>
  <c r="R1489" i="3"/>
  <c r="S1489" i="3"/>
  <c r="T1489" i="3"/>
  <c r="M1490" i="3"/>
  <c r="N1490" i="3"/>
  <c r="Z1490" i="3" s="1"/>
  <c r="O1490" i="3"/>
  <c r="P1490" i="3"/>
  <c r="Q1490" i="3"/>
  <c r="R1490" i="3"/>
  <c r="S1490" i="3"/>
  <c r="T1490" i="3"/>
  <c r="M1491" i="3"/>
  <c r="N1491" i="3"/>
  <c r="Z1491" i="3" s="1"/>
  <c r="O1491" i="3"/>
  <c r="P1491" i="3"/>
  <c r="Q1491" i="3"/>
  <c r="R1491" i="3"/>
  <c r="S1491" i="3"/>
  <c r="T1491" i="3"/>
  <c r="M1492" i="3"/>
  <c r="N1492" i="3"/>
  <c r="Z1492" i="3" s="1"/>
  <c r="O1492" i="3"/>
  <c r="P1492" i="3"/>
  <c r="Q1492" i="3"/>
  <c r="R1492" i="3"/>
  <c r="S1492" i="3"/>
  <c r="T1492" i="3"/>
  <c r="M1493" i="3"/>
  <c r="N1493" i="3"/>
  <c r="Z1493" i="3" s="1"/>
  <c r="O1493" i="3"/>
  <c r="P1493" i="3"/>
  <c r="Q1493" i="3"/>
  <c r="R1493" i="3"/>
  <c r="S1493" i="3"/>
  <c r="T1493" i="3"/>
  <c r="M1494" i="3"/>
  <c r="N1494" i="3"/>
  <c r="Z1494" i="3" s="1"/>
  <c r="O1494" i="3"/>
  <c r="P1494" i="3"/>
  <c r="Q1494" i="3"/>
  <c r="R1494" i="3"/>
  <c r="S1494" i="3"/>
  <c r="T1494" i="3"/>
  <c r="M1495" i="3"/>
  <c r="N1495" i="3"/>
  <c r="Z1495" i="3" s="1"/>
  <c r="O1495" i="3"/>
  <c r="P1495" i="3"/>
  <c r="Q1495" i="3"/>
  <c r="R1495" i="3"/>
  <c r="S1495" i="3"/>
  <c r="T1495" i="3"/>
  <c r="M1496" i="3"/>
  <c r="N1496" i="3"/>
  <c r="Z1496" i="3" s="1"/>
  <c r="O1496" i="3"/>
  <c r="P1496" i="3"/>
  <c r="Q1496" i="3"/>
  <c r="R1496" i="3"/>
  <c r="S1496" i="3"/>
  <c r="T1496" i="3"/>
  <c r="M1497" i="3"/>
  <c r="N1497" i="3"/>
  <c r="Z1497" i="3" s="1"/>
  <c r="O1497" i="3"/>
  <c r="P1497" i="3"/>
  <c r="Q1497" i="3"/>
  <c r="R1497" i="3"/>
  <c r="S1497" i="3"/>
  <c r="T1497" i="3"/>
  <c r="M1498" i="3"/>
  <c r="N1498" i="3"/>
  <c r="Z1498" i="3" s="1"/>
  <c r="O1498" i="3"/>
  <c r="P1498" i="3"/>
  <c r="Q1498" i="3"/>
  <c r="R1498" i="3"/>
  <c r="S1498" i="3"/>
  <c r="T1498" i="3"/>
  <c r="M1499" i="3"/>
  <c r="N1499" i="3"/>
  <c r="Z1499" i="3" s="1"/>
  <c r="O1499" i="3"/>
  <c r="P1499" i="3"/>
  <c r="Q1499" i="3"/>
  <c r="R1499" i="3"/>
  <c r="S1499" i="3"/>
  <c r="T1499" i="3"/>
  <c r="M1500" i="3"/>
  <c r="N1500" i="3"/>
  <c r="Z1500" i="3" s="1"/>
  <c r="O1500" i="3"/>
  <c r="P1500" i="3"/>
  <c r="Q1500" i="3"/>
  <c r="R1500" i="3"/>
  <c r="S1500" i="3"/>
  <c r="T1500" i="3"/>
  <c r="M1501" i="3"/>
  <c r="N1501" i="3"/>
  <c r="Z1501" i="3" s="1"/>
  <c r="O1501" i="3"/>
  <c r="P1501" i="3"/>
  <c r="Q1501" i="3"/>
  <c r="R1501" i="3"/>
  <c r="S1501" i="3"/>
  <c r="T1501" i="3"/>
  <c r="M1502" i="3"/>
  <c r="N1502" i="3"/>
  <c r="Z1502" i="3" s="1"/>
  <c r="O1502" i="3"/>
  <c r="P1502" i="3"/>
  <c r="Q1502" i="3"/>
  <c r="R1502" i="3"/>
  <c r="S1502" i="3"/>
  <c r="T1502" i="3"/>
  <c r="M1503" i="3"/>
  <c r="N1503" i="3"/>
  <c r="Z1503" i="3" s="1"/>
  <c r="O1503" i="3"/>
  <c r="P1503" i="3"/>
  <c r="Q1503" i="3"/>
  <c r="R1503" i="3"/>
  <c r="S1503" i="3"/>
  <c r="T1503" i="3"/>
  <c r="M1504" i="3"/>
  <c r="N1504" i="3"/>
  <c r="Z1504" i="3" s="1"/>
  <c r="O1504" i="3"/>
  <c r="P1504" i="3"/>
  <c r="Q1504" i="3"/>
  <c r="R1504" i="3"/>
  <c r="S1504" i="3"/>
  <c r="T1504" i="3"/>
  <c r="M1505" i="3"/>
  <c r="N1505" i="3"/>
  <c r="Z1505" i="3" s="1"/>
  <c r="O1505" i="3"/>
  <c r="P1505" i="3"/>
  <c r="Q1505" i="3"/>
  <c r="R1505" i="3"/>
  <c r="S1505" i="3"/>
  <c r="T1505" i="3"/>
  <c r="M1506" i="3"/>
  <c r="N1506" i="3"/>
  <c r="Z1506" i="3" s="1"/>
  <c r="O1506" i="3"/>
  <c r="P1506" i="3"/>
  <c r="Q1506" i="3"/>
  <c r="R1506" i="3"/>
  <c r="S1506" i="3"/>
  <c r="T1506" i="3"/>
  <c r="M1507" i="3"/>
  <c r="N1507" i="3"/>
  <c r="Z1507" i="3" s="1"/>
  <c r="O1507" i="3"/>
  <c r="P1507" i="3"/>
  <c r="Q1507" i="3"/>
  <c r="R1507" i="3"/>
  <c r="S1507" i="3"/>
  <c r="T1507" i="3"/>
  <c r="M1508" i="3"/>
  <c r="N1508" i="3"/>
  <c r="Z1508" i="3" s="1"/>
  <c r="O1508" i="3"/>
  <c r="P1508" i="3"/>
  <c r="Q1508" i="3"/>
  <c r="R1508" i="3"/>
  <c r="S1508" i="3"/>
  <c r="T1508" i="3"/>
  <c r="M1509" i="3"/>
  <c r="N1509" i="3"/>
  <c r="Z1509" i="3" s="1"/>
  <c r="O1509" i="3"/>
  <c r="P1509" i="3"/>
  <c r="Q1509" i="3"/>
  <c r="R1509" i="3"/>
  <c r="S1509" i="3"/>
  <c r="T1509" i="3"/>
  <c r="M1510" i="3"/>
  <c r="N1510" i="3"/>
  <c r="Z1510" i="3" s="1"/>
  <c r="O1510" i="3"/>
  <c r="P1510" i="3"/>
  <c r="Q1510" i="3"/>
  <c r="R1510" i="3"/>
  <c r="S1510" i="3"/>
  <c r="T1510" i="3"/>
  <c r="M1511" i="3"/>
  <c r="N1511" i="3"/>
  <c r="Z1511" i="3" s="1"/>
  <c r="O1511" i="3"/>
  <c r="P1511" i="3"/>
  <c r="Q1511" i="3"/>
  <c r="R1511" i="3"/>
  <c r="S1511" i="3"/>
  <c r="T1511" i="3"/>
  <c r="M1512" i="3"/>
  <c r="N1512" i="3"/>
  <c r="Z1512" i="3" s="1"/>
  <c r="O1512" i="3"/>
  <c r="P1512" i="3"/>
  <c r="Q1512" i="3"/>
  <c r="R1512" i="3"/>
  <c r="S1512" i="3"/>
  <c r="T1512" i="3"/>
  <c r="M1513" i="3"/>
  <c r="N1513" i="3"/>
  <c r="Z1513" i="3" s="1"/>
  <c r="O1513" i="3"/>
  <c r="P1513" i="3"/>
  <c r="Q1513" i="3"/>
  <c r="R1513" i="3"/>
  <c r="S1513" i="3"/>
  <c r="T1513" i="3"/>
  <c r="M1514" i="3"/>
  <c r="N1514" i="3"/>
  <c r="Z1514" i="3" s="1"/>
  <c r="O1514" i="3"/>
  <c r="P1514" i="3"/>
  <c r="Q1514" i="3"/>
  <c r="R1514" i="3"/>
  <c r="S1514" i="3"/>
  <c r="T1514" i="3"/>
  <c r="M1515" i="3"/>
  <c r="N1515" i="3"/>
  <c r="Z1515" i="3" s="1"/>
  <c r="O1515" i="3"/>
  <c r="P1515" i="3"/>
  <c r="Q1515" i="3"/>
  <c r="R1515" i="3"/>
  <c r="S1515" i="3"/>
  <c r="T1515" i="3"/>
  <c r="M1516" i="3"/>
  <c r="N1516" i="3"/>
  <c r="Z1516" i="3" s="1"/>
  <c r="O1516" i="3"/>
  <c r="P1516" i="3"/>
  <c r="Q1516" i="3"/>
  <c r="R1516" i="3"/>
  <c r="S1516" i="3"/>
  <c r="T1516" i="3"/>
  <c r="M1517" i="3"/>
  <c r="N1517" i="3"/>
  <c r="Z1517" i="3" s="1"/>
  <c r="O1517" i="3"/>
  <c r="P1517" i="3"/>
  <c r="Q1517" i="3"/>
  <c r="R1517" i="3"/>
  <c r="S1517" i="3"/>
  <c r="T1517" i="3"/>
  <c r="M1518" i="3"/>
  <c r="N1518" i="3"/>
  <c r="Z1518" i="3" s="1"/>
  <c r="O1518" i="3"/>
  <c r="P1518" i="3"/>
  <c r="Q1518" i="3"/>
  <c r="R1518" i="3"/>
  <c r="S1518" i="3"/>
  <c r="T1518" i="3"/>
  <c r="M1519" i="3"/>
  <c r="N1519" i="3"/>
  <c r="Z1519" i="3" s="1"/>
  <c r="O1519" i="3"/>
  <c r="P1519" i="3"/>
  <c r="Q1519" i="3"/>
  <c r="R1519" i="3"/>
  <c r="S1519" i="3"/>
  <c r="T1519" i="3"/>
  <c r="M1520" i="3"/>
  <c r="N1520" i="3"/>
  <c r="Z1520" i="3" s="1"/>
  <c r="O1520" i="3"/>
  <c r="P1520" i="3"/>
  <c r="Q1520" i="3"/>
  <c r="R1520" i="3"/>
  <c r="S1520" i="3"/>
  <c r="T1520" i="3"/>
  <c r="M1521" i="3"/>
  <c r="N1521" i="3"/>
  <c r="Z1521" i="3" s="1"/>
  <c r="O1521" i="3"/>
  <c r="P1521" i="3"/>
  <c r="Q1521" i="3"/>
  <c r="R1521" i="3"/>
  <c r="S1521" i="3"/>
  <c r="T1521" i="3"/>
  <c r="M1522" i="3"/>
  <c r="N1522" i="3"/>
  <c r="Z1522" i="3" s="1"/>
  <c r="O1522" i="3"/>
  <c r="P1522" i="3"/>
  <c r="Q1522" i="3"/>
  <c r="R1522" i="3"/>
  <c r="S1522" i="3"/>
  <c r="T1522" i="3"/>
  <c r="M1523" i="3"/>
  <c r="N1523" i="3"/>
  <c r="Z1523" i="3" s="1"/>
  <c r="O1523" i="3"/>
  <c r="P1523" i="3"/>
  <c r="Q1523" i="3"/>
  <c r="R1523" i="3"/>
  <c r="S1523" i="3"/>
  <c r="T1523" i="3"/>
  <c r="M1524" i="3"/>
  <c r="N1524" i="3"/>
  <c r="Z1524" i="3" s="1"/>
  <c r="O1524" i="3"/>
  <c r="P1524" i="3"/>
  <c r="Q1524" i="3"/>
  <c r="R1524" i="3"/>
  <c r="S1524" i="3"/>
  <c r="T1524" i="3"/>
  <c r="M1525" i="3"/>
  <c r="N1525" i="3"/>
  <c r="Z1525" i="3" s="1"/>
  <c r="O1525" i="3"/>
  <c r="P1525" i="3"/>
  <c r="Q1525" i="3"/>
  <c r="R1525" i="3"/>
  <c r="S1525" i="3"/>
  <c r="T1525" i="3"/>
  <c r="M1526" i="3"/>
  <c r="N1526" i="3"/>
  <c r="Z1526" i="3" s="1"/>
  <c r="O1526" i="3"/>
  <c r="P1526" i="3"/>
  <c r="Q1526" i="3"/>
  <c r="R1526" i="3"/>
  <c r="S1526" i="3"/>
  <c r="T1526" i="3"/>
  <c r="M1527" i="3"/>
  <c r="N1527" i="3"/>
  <c r="Z1527" i="3" s="1"/>
  <c r="O1527" i="3"/>
  <c r="P1527" i="3"/>
  <c r="Q1527" i="3"/>
  <c r="R1527" i="3"/>
  <c r="S1527" i="3"/>
  <c r="T1527" i="3"/>
  <c r="M1528" i="3"/>
  <c r="N1528" i="3"/>
  <c r="Z1528" i="3" s="1"/>
  <c r="O1528" i="3"/>
  <c r="P1528" i="3"/>
  <c r="Q1528" i="3"/>
  <c r="R1528" i="3"/>
  <c r="S1528" i="3"/>
  <c r="T1528" i="3"/>
  <c r="M1529" i="3"/>
  <c r="N1529" i="3"/>
  <c r="Z1529" i="3" s="1"/>
  <c r="O1529" i="3"/>
  <c r="P1529" i="3"/>
  <c r="Q1529" i="3"/>
  <c r="R1529" i="3"/>
  <c r="S1529" i="3"/>
  <c r="T1529" i="3"/>
  <c r="M1530" i="3"/>
  <c r="N1530" i="3"/>
  <c r="Z1530" i="3" s="1"/>
  <c r="O1530" i="3"/>
  <c r="P1530" i="3"/>
  <c r="Q1530" i="3"/>
  <c r="R1530" i="3"/>
  <c r="S1530" i="3"/>
  <c r="T1530" i="3"/>
  <c r="M1531" i="3"/>
  <c r="N1531" i="3"/>
  <c r="Z1531" i="3" s="1"/>
  <c r="O1531" i="3"/>
  <c r="P1531" i="3"/>
  <c r="Q1531" i="3"/>
  <c r="R1531" i="3"/>
  <c r="S1531" i="3"/>
  <c r="T1531" i="3"/>
  <c r="M1532" i="3"/>
  <c r="N1532" i="3"/>
  <c r="Z1532" i="3" s="1"/>
  <c r="O1532" i="3"/>
  <c r="P1532" i="3"/>
  <c r="Q1532" i="3"/>
  <c r="R1532" i="3"/>
  <c r="S1532" i="3"/>
  <c r="T1532" i="3"/>
  <c r="M1533" i="3"/>
  <c r="N1533" i="3"/>
  <c r="Z1533" i="3" s="1"/>
  <c r="O1533" i="3"/>
  <c r="P1533" i="3"/>
  <c r="Q1533" i="3"/>
  <c r="R1533" i="3"/>
  <c r="S1533" i="3"/>
  <c r="T1533" i="3"/>
  <c r="M1534" i="3"/>
  <c r="N1534" i="3"/>
  <c r="Z1534" i="3" s="1"/>
  <c r="O1534" i="3"/>
  <c r="P1534" i="3"/>
  <c r="Q1534" i="3"/>
  <c r="R1534" i="3"/>
  <c r="S1534" i="3"/>
  <c r="T1534" i="3"/>
  <c r="M1535" i="3"/>
  <c r="N1535" i="3"/>
  <c r="Z1535" i="3" s="1"/>
  <c r="O1535" i="3"/>
  <c r="P1535" i="3"/>
  <c r="Q1535" i="3"/>
  <c r="R1535" i="3"/>
  <c r="S1535" i="3"/>
  <c r="T1535" i="3"/>
  <c r="M1536" i="3"/>
  <c r="N1536" i="3"/>
  <c r="Z1536" i="3" s="1"/>
  <c r="O1536" i="3"/>
  <c r="P1536" i="3"/>
  <c r="Q1536" i="3"/>
  <c r="R1536" i="3"/>
  <c r="S1536" i="3"/>
  <c r="T1536" i="3"/>
  <c r="M1537" i="3"/>
  <c r="N1537" i="3"/>
  <c r="Z1537" i="3" s="1"/>
  <c r="O1537" i="3"/>
  <c r="P1537" i="3"/>
  <c r="Q1537" i="3"/>
  <c r="R1537" i="3"/>
  <c r="S1537" i="3"/>
  <c r="T1537" i="3"/>
  <c r="M1538" i="3"/>
  <c r="N1538" i="3"/>
  <c r="Z1538" i="3" s="1"/>
  <c r="O1538" i="3"/>
  <c r="P1538" i="3"/>
  <c r="Q1538" i="3"/>
  <c r="R1538" i="3"/>
  <c r="S1538" i="3"/>
  <c r="T1538" i="3"/>
  <c r="M1539" i="3"/>
  <c r="N1539" i="3"/>
  <c r="Z1539" i="3" s="1"/>
  <c r="O1539" i="3"/>
  <c r="P1539" i="3"/>
  <c r="Q1539" i="3"/>
  <c r="R1539" i="3"/>
  <c r="S1539" i="3"/>
  <c r="T1539" i="3"/>
  <c r="M1540" i="3"/>
  <c r="N1540" i="3"/>
  <c r="Z1540" i="3" s="1"/>
  <c r="O1540" i="3"/>
  <c r="P1540" i="3"/>
  <c r="Q1540" i="3"/>
  <c r="R1540" i="3"/>
  <c r="S1540" i="3"/>
  <c r="T1540" i="3"/>
  <c r="M1541" i="3"/>
  <c r="N1541" i="3"/>
  <c r="Z1541" i="3" s="1"/>
  <c r="O1541" i="3"/>
  <c r="P1541" i="3"/>
  <c r="Q1541" i="3"/>
  <c r="R1541" i="3"/>
  <c r="S1541" i="3"/>
  <c r="T1541" i="3"/>
  <c r="M1542" i="3"/>
  <c r="N1542" i="3"/>
  <c r="Z1542" i="3" s="1"/>
  <c r="O1542" i="3"/>
  <c r="P1542" i="3"/>
  <c r="Q1542" i="3"/>
  <c r="R1542" i="3"/>
  <c r="S1542" i="3"/>
  <c r="T1542" i="3"/>
  <c r="M1543" i="3"/>
  <c r="N1543" i="3"/>
  <c r="Z1543" i="3" s="1"/>
  <c r="O1543" i="3"/>
  <c r="P1543" i="3"/>
  <c r="Q1543" i="3"/>
  <c r="R1543" i="3"/>
  <c r="S1543" i="3"/>
  <c r="T1543" i="3"/>
  <c r="M1544" i="3"/>
  <c r="N1544" i="3"/>
  <c r="Z1544" i="3" s="1"/>
  <c r="O1544" i="3"/>
  <c r="P1544" i="3"/>
  <c r="Q1544" i="3"/>
  <c r="R1544" i="3"/>
  <c r="S1544" i="3"/>
  <c r="T1544" i="3"/>
  <c r="M1545" i="3"/>
  <c r="N1545" i="3"/>
  <c r="Z1545" i="3" s="1"/>
  <c r="O1545" i="3"/>
  <c r="P1545" i="3"/>
  <c r="Q1545" i="3"/>
  <c r="R1545" i="3"/>
  <c r="S1545" i="3"/>
  <c r="T1545" i="3"/>
  <c r="M1546" i="3"/>
  <c r="N1546" i="3"/>
  <c r="Z1546" i="3" s="1"/>
  <c r="O1546" i="3"/>
  <c r="P1546" i="3"/>
  <c r="Q1546" i="3"/>
  <c r="R1546" i="3"/>
  <c r="S1546" i="3"/>
  <c r="T1546" i="3"/>
  <c r="M1547" i="3"/>
  <c r="N1547" i="3"/>
  <c r="Z1547" i="3" s="1"/>
  <c r="O1547" i="3"/>
  <c r="P1547" i="3"/>
  <c r="Q1547" i="3"/>
  <c r="R1547" i="3"/>
  <c r="S1547" i="3"/>
  <c r="T1547" i="3"/>
  <c r="M1548" i="3"/>
  <c r="N1548" i="3"/>
  <c r="Z1548" i="3" s="1"/>
  <c r="O1548" i="3"/>
  <c r="P1548" i="3"/>
  <c r="Q1548" i="3"/>
  <c r="R1548" i="3"/>
  <c r="S1548" i="3"/>
  <c r="T1548" i="3"/>
  <c r="M1549" i="3"/>
  <c r="N1549" i="3"/>
  <c r="Z1549" i="3" s="1"/>
  <c r="O1549" i="3"/>
  <c r="P1549" i="3"/>
  <c r="Q1549" i="3"/>
  <c r="R1549" i="3"/>
  <c r="S1549" i="3"/>
  <c r="T1549" i="3"/>
  <c r="M1550" i="3"/>
  <c r="N1550" i="3"/>
  <c r="Z1550" i="3" s="1"/>
  <c r="O1550" i="3"/>
  <c r="P1550" i="3"/>
  <c r="Q1550" i="3"/>
  <c r="R1550" i="3"/>
  <c r="S1550" i="3"/>
  <c r="T1550" i="3"/>
  <c r="M1551" i="3"/>
  <c r="N1551" i="3"/>
  <c r="Z1551" i="3" s="1"/>
  <c r="O1551" i="3"/>
  <c r="P1551" i="3"/>
  <c r="Q1551" i="3"/>
  <c r="R1551" i="3"/>
  <c r="S1551" i="3"/>
  <c r="T1551" i="3"/>
  <c r="M1552" i="3"/>
  <c r="N1552" i="3"/>
  <c r="Z1552" i="3" s="1"/>
  <c r="O1552" i="3"/>
  <c r="P1552" i="3"/>
  <c r="Q1552" i="3"/>
  <c r="R1552" i="3"/>
  <c r="S1552" i="3"/>
  <c r="T1552" i="3"/>
  <c r="M1553" i="3"/>
  <c r="N1553" i="3"/>
  <c r="Z1553" i="3" s="1"/>
  <c r="O1553" i="3"/>
  <c r="P1553" i="3"/>
  <c r="Q1553" i="3"/>
  <c r="R1553" i="3"/>
  <c r="S1553" i="3"/>
  <c r="T1553" i="3"/>
  <c r="M1554" i="3"/>
  <c r="N1554" i="3"/>
  <c r="Z1554" i="3" s="1"/>
  <c r="O1554" i="3"/>
  <c r="P1554" i="3"/>
  <c r="Q1554" i="3"/>
  <c r="R1554" i="3"/>
  <c r="S1554" i="3"/>
  <c r="T1554" i="3"/>
  <c r="M1555" i="3"/>
  <c r="N1555" i="3"/>
  <c r="Z1555" i="3" s="1"/>
  <c r="O1555" i="3"/>
  <c r="P1555" i="3"/>
  <c r="Q1555" i="3"/>
  <c r="R1555" i="3"/>
  <c r="S1555" i="3"/>
  <c r="T1555" i="3"/>
  <c r="M1556" i="3"/>
  <c r="N1556" i="3"/>
  <c r="Z1556" i="3" s="1"/>
  <c r="O1556" i="3"/>
  <c r="P1556" i="3"/>
  <c r="Q1556" i="3"/>
  <c r="R1556" i="3"/>
  <c r="S1556" i="3"/>
  <c r="T1556" i="3"/>
  <c r="M1557" i="3"/>
  <c r="N1557" i="3"/>
  <c r="Z1557" i="3" s="1"/>
  <c r="O1557" i="3"/>
  <c r="P1557" i="3"/>
  <c r="Q1557" i="3"/>
  <c r="R1557" i="3"/>
  <c r="S1557" i="3"/>
  <c r="T1557" i="3"/>
  <c r="M1558" i="3"/>
  <c r="N1558" i="3"/>
  <c r="Z1558" i="3" s="1"/>
  <c r="O1558" i="3"/>
  <c r="P1558" i="3"/>
  <c r="Q1558" i="3"/>
  <c r="R1558" i="3"/>
  <c r="S1558" i="3"/>
  <c r="T1558" i="3"/>
  <c r="M1559" i="3"/>
  <c r="N1559" i="3"/>
  <c r="Z1559" i="3" s="1"/>
  <c r="O1559" i="3"/>
  <c r="P1559" i="3"/>
  <c r="Q1559" i="3"/>
  <c r="R1559" i="3"/>
  <c r="S1559" i="3"/>
  <c r="T1559" i="3"/>
  <c r="M1560" i="3"/>
  <c r="N1560" i="3"/>
  <c r="Z1560" i="3" s="1"/>
  <c r="O1560" i="3"/>
  <c r="P1560" i="3"/>
  <c r="Q1560" i="3"/>
  <c r="R1560" i="3"/>
  <c r="S1560" i="3"/>
  <c r="T1560" i="3"/>
  <c r="M1561" i="3"/>
  <c r="N1561" i="3"/>
  <c r="Z1561" i="3" s="1"/>
  <c r="O1561" i="3"/>
  <c r="P1561" i="3"/>
  <c r="Q1561" i="3"/>
  <c r="R1561" i="3"/>
  <c r="S1561" i="3"/>
  <c r="T1561" i="3"/>
  <c r="M1562" i="3"/>
  <c r="N1562" i="3"/>
  <c r="Z1562" i="3" s="1"/>
  <c r="O1562" i="3"/>
  <c r="P1562" i="3"/>
  <c r="Q1562" i="3"/>
  <c r="R1562" i="3"/>
  <c r="S1562" i="3"/>
  <c r="T1562" i="3"/>
  <c r="M1563" i="3"/>
  <c r="N1563" i="3"/>
  <c r="Z1563" i="3" s="1"/>
  <c r="O1563" i="3"/>
  <c r="P1563" i="3"/>
  <c r="Q1563" i="3"/>
  <c r="R1563" i="3"/>
  <c r="S1563" i="3"/>
  <c r="T1563" i="3"/>
  <c r="M1564" i="3"/>
  <c r="N1564" i="3"/>
  <c r="Z1564" i="3" s="1"/>
  <c r="O1564" i="3"/>
  <c r="P1564" i="3"/>
  <c r="Q1564" i="3"/>
  <c r="R1564" i="3"/>
  <c r="S1564" i="3"/>
  <c r="T1564" i="3"/>
  <c r="M1565" i="3"/>
  <c r="N1565" i="3"/>
  <c r="Z1565" i="3" s="1"/>
  <c r="O1565" i="3"/>
  <c r="P1565" i="3"/>
  <c r="Q1565" i="3"/>
  <c r="R1565" i="3"/>
  <c r="S1565" i="3"/>
  <c r="T1565" i="3"/>
  <c r="M1566" i="3"/>
  <c r="N1566" i="3"/>
  <c r="Z1566" i="3" s="1"/>
  <c r="O1566" i="3"/>
  <c r="P1566" i="3"/>
  <c r="Q1566" i="3"/>
  <c r="R1566" i="3"/>
  <c r="S1566" i="3"/>
  <c r="T1566" i="3"/>
  <c r="M1567" i="3"/>
  <c r="N1567" i="3"/>
  <c r="Z1567" i="3" s="1"/>
  <c r="O1567" i="3"/>
  <c r="P1567" i="3"/>
  <c r="Q1567" i="3"/>
  <c r="R1567" i="3"/>
  <c r="S1567" i="3"/>
  <c r="T1567" i="3"/>
  <c r="M1568" i="3"/>
  <c r="N1568" i="3"/>
  <c r="Z1568" i="3" s="1"/>
  <c r="O1568" i="3"/>
  <c r="P1568" i="3"/>
  <c r="Q1568" i="3"/>
  <c r="R1568" i="3"/>
  <c r="S1568" i="3"/>
  <c r="T1568" i="3"/>
  <c r="M1569" i="3"/>
  <c r="N1569" i="3"/>
  <c r="Z1569" i="3" s="1"/>
  <c r="O1569" i="3"/>
  <c r="P1569" i="3"/>
  <c r="Q1569" i="3"/>
  <c r="R1569" i="3"/>
  <c r="S1569" i="3"/>
  <c r="T1569" i="3"/>
  <c r="M1570" i="3"/>
  <c r="N1570" i="3"/>
  <c r="Z1570" i="3" s="1"/>
  <c r="O1570" i="3"/>
  <c r="P1570" i="3"/>
  <c r="Q1570" i="3"/>
  <c r="R1570" i="3"/>
  <c r="S1570" i="3"/>
  <c r="T1570" i="3"/>
  <c r="M1571" i="3"/>
  <c r="N1571" i="3"/>
  <c r="Z1571" i="3" s="1"/>
  <c r="O1571" i="3"/>
  <c r="P1571" i="3"/>
  <c r="Q1571" i="3"/>
  <c r="R1571" i="3"/>
  <c r="S1571" i="3"/>
  <c r="T1571" i="3"/>
  <c r="M1572" i="3"/>
  <c r="N1572" i="3"/>
  <c r="Z1572" i="3" s="1"/>
  <c r="O1572" i="3"/>
  <c r="P1572" i="3"/>
  <c r="Q1572" i="3"/>
  <c r="R1572" i="3"/>
  <c r="S1572" i="3"/>
  <c r="T1572" i="3"/>
  <c r="M1573" i="3"/>
  <c r="N1573" i="3"/>
  <c r="Z1573" i="3" s="1"/>
  <c r="O1573" i="3"/>
  <c r="P1573" i="3"/>
  <c r="Q1573" i="3"/>
  <c r="R1573" i="3"/>
  <c r="S1573" i="3"/>
  <c r="T1573" i="3"/>
  <c r="M1574" i="3"/>
  <c r="N1574" i="3"/>
  <c r="Z1574" i="3" s="1"/>
  <c r="O1574" i="3"/>
  <c r="P1574" i="3"/>
  <c r="Q1574" i="3"/>
  <c r="R1574" i="3"/>
  <c r="S1574" i="3"/>
  <c r="T1574" i="3"/>
  <c r="M1575" i="3"/>
  <c r="N1575" i="3"/>
  <c r="Z1575" i="3" s="1"/>
  <c r="O1575" i="3"/>
  <c r="P1575" i="3"/>
  <c r="Q1575" i="3"/>
  <c r="R1575" i="3"/>
  <c r="S1575" i="3"/>
  <c r="T1575" i="3"/>
  <c r="M1576" i="3"/>
  <c r="N1576" i="3"/>
  <c r="Z1576" i="3" s="1"/>
  <c r="O1576" i="3"/>
  <c r="P1576" i="3"/>
  <c r="Q1576" i="3"/>
  <c r="R1576" i="3"/>
  <c r="S1576" i="3"/>
  <c r="T1576" i="3"/>
  <c r="M1577" i="3"/>
  <c r="N1577" i="3"/>
  <c r="Z1577" i="3" s="1"/>
  <c r="O1577" i="3"/>
  <c r="P1577" i="3"/>
  <c r="Q1577" i="3"/>
  <c r="R1577" i="3"/>
  <c r="S1577" i="3"/>
  <c r="T1577" i="3"/>
  <c r="M1578" i="3"/>
  <c r="N1578" i="3"/>
  <c r="Z1578" i="3" s="1"/>
  <c r="O1578" i="3"/>
  <c r="P1578" i="3"/>
  <c r="Q1578" i="3"/>
  <c r="R1578" i="3"/>
  <c r="S1578" i="3"/>
  <c r="T1578" i="3"/>
  <c r="M1579" i="3"/>
  <c r="N1579" i="3"/>
  <c r="Z1579" i="3" s="1"/>
  <c r="O1579" i="3"/>
  <c r="P1579" i="3"/>
  <c r="Q1579" i="3"/>
  <c r="R1579" i="3"/>
  <c r="S1579" i="3"/>
  <c r="T1579" i="3"/>
  <c r="M1580" i="3"/>
  <c r="N1580" i="3"/>
  <c r="Z1580" i="3" s="1"/>
  <c r="O1580" i="3"/>
  <c r="P1580" i="3"/>
  <c r="Q1580" i="3"/>
  <c r="R1580" i="3"/>
  <c r="S1580" i="3"/>
  <c r="T1580" i="3"/>
  <c r="M1581" i="3"/>
  <c r="N1581" i="3"/>
  <c r="Z1581" i="3" s="1"/>
  <c r="O1581" i="3"/>
  <c r="P1581" i="3"/>
  <c r="Q1581" i="3"/>
  <c r="R1581" i="3"/>
  <c r="S1581" i="3"/>
  <c r="T1581" i="3"/>
  <c r="M1582" i="3"/>
  <c r="N1582" i="3"/>
  <c r="Z1582" i="3" s="1"/>
  <c r="O1582" i="3"/>
  <c r="P1582" i="3"/>
  <c r="Q1582" i="3"/>
  <c r="R1582" i="3"/>
  <c r="S1582" i="3"/>
  <c r="T1582" i="3"/>
  <c r="M1583" i="3"/>
  <c r="N1583" i="3"/>
  <c r="Z1583" i="3" s="1"/>
  <c r="O1583" i="3"/>
  <c r="P1583" i="3"/>
  <c r="Q1583" i="3"/>
  <c r="R1583" i="3"/>
  <c r="S1583" i="3"/>
  <c r="T1583" i="3"/>
  <c r="M1584" i="3"/>
  <c r="N1584" i="3"/>
  <c r="Z1584" i="3" s="1"/>
  <c r="O1584" i="3"/>
  <c r="P1584" i="3"/>
  <c r="Q1584" i="3"/>
  <c r="R1584" i="3"/>
  <c r="S1584" i="3"/>
  <c r="T1584" i="3"/>
  <c r="M1585" i="3"/>
  <c r="N1585" i="3"/>
  <c r="Z1585" i="3" s="1"/>
  <c r="O1585" i="3"/>
  <c r="P1585" i="3"/>
  <c r="Q1585" i="3"/>
  <c r="R1585" i="3"/>
  <c r="S1585" i="3"/>
  <c r="T1585" i="3"/>
  <c r="M1586" i="3"/>
  <c r="N1586" i="3"/>
  <c r="Z1586" i="3" s="1"/>
  <c r="O1586" i="3"/>
  <c r="P1586" i="3"/>
  <c r="Q1586" i="3"/>
  <c r="R1586" i="3"/>
  <c r="S1586" i="3"/>
  <c r="T1586" i="3"/>
  <c r="M1587" i="3"/>
  <c r="N1587" i="3"/>
  <c r="Z1587" i="3" s="1"/>
  <c r="O1587" i="3"/>
  <c r="P1587" i="3"/>
  <c r="Q1587" i="3"/>
  <c r="R1587" i="3"/>
  <c r="S1587" i="3"/>
  <c r="T1587" i="3"/>
  <c r="M1588" i="3"/>
  <c r="N1588" i="3"/>
  <c r="Z1588" i="3" s="1"/>
  <c r="O1588" i="3"/>
  <c r="P1588" i="3"/>
  <c r="Q1588" i="3"/>
  <c r="R1588" i="3"/>
  <c r="S1588" i="3"/>
  <c r="T1588" i="3"/>
  <c r="M1589" i="3"/>
  <c r="N1589" i="3"/>
  <c r="Z1589" i="3" s="1"/>
  <c r="O1589" i="3"/>
  <c r="P1589" i="3"/>
  <c r="Q1589" i="3"/>
  <c r="R1589" i="3"/>
  <c r="S1589" i="3"/>
  <c r="T1589" i="3"/>
  <c r="M1590" i="3"/>
  <c r="N1590" i="3"/>
  <c r="Z1590" i="3" s="1"/>
  <c r="O1590" i="3"/>
  <c r="P1590" i="3"/>
  <c r="Q1590" i="3"/>
  <c r="R1590" i="3"/>
  <c r="S1590" i="3"/>
  <c r="T1590" i="3"/>
  <c r="M1591" i="3"/>
  <c r="N1591" i="3"/>
  <c r="Z1591" i="3" s="1"/>
  <c r="O1591" i="3"/>
  <c r="P1591" i="3"/>
  <c r="Q1591" i="3"/>
  <c r="R1591" i="3"/>
  <c r="S1591" i="3"/>
  <c r="T1591" i="3"/>
  <c r="M1592" i="3"/>
  <c r="N1592" i="3"/>
  <c r="Z1592" i="3" s="1"/>
  <c r="O1592" i="3"/>
  <c r="P1592" i="3"/>
  <c r="Q1592" i="3"/>
  <c r="R1592" i="3"/>
  <c r="S1592" i="3"/>
  <c r="T1592" i="3"/>
  <c r="M1593" i="3"/>
  <c r="N1593" i="3"/>
  <c r="Z1593" i="3" s="1"/>
  <c r="O1593" i="3"/>
  <c r="P1593" i="3"/>
  <c r="Q1593" i="3"/>
  <c r="R1593" i="3"/>
  <c r="S1593" i="3"/>
  <c r="T1593" i="3"/>
  <c r="M1594" i="3"/>
  <c r="N1594" i="3"/>
  <c r="Z1594" i="3" s="1"/>
  <c r="O1594" i="3"/>
  <c r="P1594" i="3"/>
  <c r="Q1594" i="3"/>
  <c r="R1594" i="3"/>
  <c r="S1594" i="3"/>
  <c r="T1594" i="3"/>
  <c r="M1595" i="3"/>
  <c r="N1595" i="3"/>
  <c r="Z1595" i="3" s="1"/>
  <c r="O1595" i="3"/>
  <c r="P1595" i="3"/>
  <c r="Q1595" i="3"/>
  <c r="R1595" i="3"/>
  <c r="S1595" i="3"/>
  <c r="T1595" i="3"/>
  <c r="M1596" i="3"/>
  <c r="N1596" i="3"/>
  <c r="Z1596" i="3" s="1"/>
  <c r="O1596" i="3"/>
  <c r="P1596" i="3"/>
  <c r="Q1596" i="3"/>
  <c r="R1596" i="3"/>
  <c r="S1596" i="3"/>
  <c r="T1596" i="3"/>
  <c r="M1597" i="3"/>
  <c r="N1597" i="3"/>
  <c r="Z1597" i="3" s="1"/>
  <c r="O1597" i="3"/>
  <c r="P1597" i="3"/>
  <c r="Q1597" i="3"/>
  <c r="R1597" i="3"/>
  <c r="S1597" i="3"/>
  <c r="T1597" i="3"/>
  <c r="M1598" i="3"/>
  <c r="N1598" i="3"/>
  <c r="Z1598" i="3" s="1"/>
  <c r="O1598" i="3"/>
  <c r="P1598" i="3"/>
  <c r="Q1598" i="3"/>
  <c r="R1598" i="3"/>
  <c r="S1598" i="3"/>
  <c r="T1598" i="3"/>
  <c r="M1599" i="3"/>
  <c r="N1599" i="3"/>
  <c r="Z1599" i="3" s="1"/>
  <c r="O1599" i="3"/>
  <c r="P1599" i="3"/>
  <c r="Q1599" i="3"/>
  <c r="R1599" i="3"/>
  <c r="S1599" i="3"/>
  <c r="T1599" i="3"/>
  <c r="M1600" i="3"/>
  <c r="N1600" i="3"/>
  <c r="Z1600" i="3" s="1"/>
  <c r="O1600" i="3"/>
  <c r="P1600" i="3"/>
  <c r="Q1600" i="3"/>
  <c r="R1600" i="3"/>
  <c r="S1600" i="3"/>
  <c r="T1600" i="3"/>
  <c r="M1601" i="3"/>
  <c r="N1601" i="3"/>
  <c r="Z1601" i="3" s="1"/>
  <c r="O1601" i="3"/>
  <c r="P1601" i="3"/>
  <c r="Q1601" i="3"/>
  <c r="R1601" i="3"/>
  <c r="S1601" i="3"/>
  <c r="T1601" i="3"/>
  <c r="M1602" i="3"/>
  <c r="N1602" i="3"/>
  <c r="Z1602" i="3" s="1"/>
  <c r="O1602" i="3"/>
  <c r="P1602" i="3"/>
  <c r="Q1602" i="3"/>
  <c r="R1602" i="3"/>
  <c r="S1602" i="3"/>
  <c r="T1602" i="3"/>
  <c r="M1603" i="3"/>
  <c r="N1603" i="3"/>
  <c r="Z1603" i="3" s="1"/>
  <c r="O1603" i="3"/>
  <c r="P1603" i="3"/>
  <c r="Q1603" i="3"/>
  <c r="R1603" i="3"/>
  <c r="S1603" i="3"/>
  <c r="T1603" i="3"/>
  <c r="M1604" i="3"/>
  <c r="N1604" i="3"/>
  <c r="Z1604" i="3" s="1"/>
  <c r="O1604" i="3"/>
  <c r="P1604" i="3"/>
  <c r="Q1604" i="3"/>
  <c r="R1604" i="3"/>
  <c r="S1604" i="3"/>
  <c r="T1604" i="3"/>
  <c r="M1605" i="3"/>
  <c r="N1605" i="3"/>
  <c r="Z1605" i="3" s="1"/>
  <c r="O1605" i="3"/>
  <c r="P1605" i="3"/>
  <c r="Q1605" i="3"/>
  <c r="R1605" i="3"/>
  <c r="S1605" i="3"/>
  <c r="T1605" i="3"/>
  <c r="M1606" i="3"/>
  <c r="N1606" i="3"/>
  <c r="Z1606" i="3" s="1"/>
  <c r="O1606" i="3"/>
  <c r="P1606" i="3"/>
  <c r="Q1606" i="3"/>
  <c r="R1606" i="3"/>
  <c r="S1606" i="3"/>
  <c r="T1606" i="3"/>
  <c r="M1607" i="3"/>
  <c r="N1607" i="3"/>
  <c r="Z1607" i="3" s="1"/>
  <c r="O1607" i="3"/>
  <c r="P1607" i="3"/>
  <c r="Q1607" i="3"/>
  <c r="R1607" i="3"/>
  <c r="S1607" i="3"/>
  <c r="T1607" i="3"/>
  <c r="M1608" i="3"/>
  <c r="N1608" i="3"/>
  <c r="Z1608" i="3" s="1"/>
  <c r="O1608" i="3"/>
  <c r="P1608" i="3"/>
  <c r="Q1608" i="3"/>
  <c r="R1608" i="3"/>
  <c r="S1608" i="3"/>
  <c r="T1608" i="3"/>
  <c r="M1609" i="3"/>
  <c r="N1609" i="3"/>
  <c r="Z1609" i="3" s="1"/>
  <c r="O1609" i="3"/>
  <c r="P1609" i="3"/>
  <c r="Q1609" i="3"/>
  <c r="R1609" i="3"/>
  <c r="S1609" i="3"/>
  <c r="T1609" i="3"/>
  <c r="M1610" i="3"/>
  <c r="N1610" i="3"/>
  <c r="Z1610" i="3" s="1"/>
  <c r="O1610" i="3"/>
  <c r="P1610" i="3"/>
  <c r="Q1610" i="3"/>
  <c r="R1610" i="3"/>
  <c r="S1610" i="3"/>
  <c r="T1610" i="3"/>
  <c r="M1611" i="3"/>
  <c r="N1611" i="3"/>
  <c r="Z1611" i="3" s="1"/>
  <c r="O1611" i="3"/>
  <c r="P1611" i="3"/>
  <c r="Q1611" i="3"/>
  <c r="R1611" i="3"/>
  <c r="S1611" i="3"/>
  <c r="T1611" i="3"/>
  <c r="M1612" i="3"/>
  <c r="N1612" i="3"/>
  <c r="Z1612" i="3" s="1"/>
  <c r="O1612" i="3"/>
  <c r="P1612" i="3"/>
  <c r="Q1612" i="3"/>
  <c r="R1612" i="3"/>
  <c r="S1612" i="3"/>
  <c r="T1612" i="3"/>
  <c r="M1613" i="3"/>
  <c r="N1613" i="3"/>
  <c r="Z1613" i="3" s="1"/>
  <c r="O1613" i="3"/>
  <c r="P1613" i="3"/>
  <c r="Q1613" i="3"/>
  <c r="R1613" i="3"/>
  <c r="S1613" i="3"/>
  <c r="T1613" i="3"/>
  <c r="M1614" i="3"/>
  <c r="N1614" i="3"/>
  <c r="Z1614" i="3" s="1"/>
  <c r="O1614" i="3"/>
  <c r="P1614" i="3"/>
  <c r="Q1614" i="3"/>
  <c r="R1614" i="3"/>
  <c r="S1614" i="3"/>
  <c r="T1614" i="3"/>
  <c r="M1615" i="3"/>
  <c r="N1615" i="3"/>
  <c r="Z1615" i="3" s="1"/>
  <c r="O1615" i="3"/>
  <c r="P1615" i="3"/>
  <c r="Q1615" i="3"/>
  <c r="R1615" i="3"/>
  <c r="S1615" i="3"/>
  <c r="T1615" i="3"/>
  <c r="M1616" i="3"/>
  <c r="N1616" i="3"/>
  <c r="Z1616" i="3" s="1"/>
  <c r="O1616" i="3"/>
  <c r="P1616" i="3"/>
  <c r="Q1616" i="3"/>
  <c r="R1616" i="3"/>
  <c r="S1616" i="3"/>
  <c r="T1616" i="3"/>
  <c r="M1617" i="3"/>
  <c r="N1617" i="3"/>
  <c r="Z1617" i="3" s="1"/>
  <c r="O1617" i="3"/>
  <c r="P1617" i="3"/>
  <c r="Q1617" i="3"/>
  <c r="R1617" i="3"/>
  <c r="S1617" i="3"/>
  <c r="T1617" i="3"/>
  <c r="M1618" i="3"/>
  <c r="N1618" i="3"/>
  <c r="Z1618" i="3" s="1"/>
  <c r="O1618" i="3"/>
  <c r="P1618" i="3"/>
  <c r="Q1618" i="3"/>
  <c r="R1618" i="3"/>
  <c r="S1618" i="3"/>
  <c r="T1618" i="3"/>
  <c r="M1619" i="3"/>
  <c r="N1619" i="3"/>
  <c r="Z1619" i="3" s="1"/>
  <c r="O1619" i="3"/>
  <c r="P1619" i="3"/>
  <c r="Q1619" i="3"/>
  <c r="R1619" i="3"/>
  <c r="S1619" i="3"/>
  <c r="T1619" i="3"/>
  <c r="M1620" i="3"/>
  <c r="N1620" i="3"/>
  <c r="Z1620" i="3" s="1"/>
  <c r="O1620" i="3"/>
  <c r="P1620" i="3"/>
  <c r="Q1620" i="3"/>
  <c r="R1620" i="3"/>
  <c r="S1620" i="3"/>
  <c r="T1620" i="3"/>
  <c r="M1621" i="3"/>
  <c r="N1621" i="3"/>
  <c r="Z1621" i="3" s="1"/>
  <c r="O1621" i="3"/>
  <c r="P1621" i="3"/>
  <c r="Q1621" i="3"/>
  <c r="R1621" i="3"/>
  <c r="S1621" i="3"/>
  <c r="T1621" i="3"/>
  <c r="M1622" i="3"/>
  <c r="N1622" i="3"/>
  <c r="Z1622" i="3" s="1"/>
  <c r="O1622" i="3"/>
  <c r="P1622" i="3"/>
  <c r="Q1622" i="3"/>
  <c r="R1622" i="3"/>
  <c r="S1622" i="3"/>
  <c r="T1622" i="3"/>
  <c r="M1623" i="3"/>
  <c r="N1623" i="3"/>
  <c r="Z1623" i="3" s="1"/>
  <c r="O1623" i="3"/>
  <c r="P1623" i="3"/>
  <c r="Q1623" i="3"/>
  <c r="R1623" i="3"/>
  <c r="S1623" i="3"/>
  <c r="T1623" i="3"/>
  <c r="M1624" i="3"/>
  <c r="N1624" i="3"/>
  <c r="Z1624" i="3" s="1"/>
  <c r="O1624" i="3"/>
  <c r="P1624" i="3"/>
  <c r="Q1624" i="3"/>
  <c r="R1624" i="3"/>
  <c r="S1624" i="3"/>
  <c r="T1624" i="3"/>
  <c r="M1625" i="3"/>
  <c r="N1625" i="3"/>
  <c r="Z1625" i="3" s="1"/>
  <c r="O1625" i="3"/>
  <c r="P1625" i="3"/>
  <c r="Q1625" i="3"/>
  <c r="R1625" i="3"/>
  <c r="S1625" i="3"/>
  <c r="T1625" i="3"/>
  <c r="M1626" i="3"/>
  <c r="N1626" i="3"/>
  <c r="Z1626" i="3" s="1"/>
  <c r="O1626" i="3"/>
  <c r="P1626" i="3"/>
  <c r="Q1626" i="3"/>
  <c r="R1626" i="3"/>
  <c r="S1626" i="3"/>
  <c r="T1626" i="3"/>
  <c r="M1627" i="3"/>
  <c r="N1627" i="3"/>
  <c r="Z1627" i="3" s="1"/>
  <c r="O1627" i="3"/>
  <c r="P1627" i="3"/>
  <c r="Q1627" i="3"/>
  <c r="R1627" i="3"/>
  <c r="S1627" i="3"/>
  <c r="T1627" i="3"/>
  <c r="M1628" i="3"/>
  <c r="N1628" i="3"/>
  <c r="Z1628" i="3" s="1"/>
  <c r="O1628" i="3"/>
  <c r="P1628" i="3"/>
  <c r="Q1628" i="3"/>
  <c r="R1628" i="3"/>
  <c r="S1628" i="3"/>
  <c r="T1628" i="3"/>
  <c r="M1629" i="3"/>
  <c r="N1629" i="3"/>
  <c r="Z1629" i="3" s="1"/>
  <c r="O1629" i="3"/>
  <c r="P1629" i="3"/>
  <c r="Q1629" i="3"/>
  <c r="R1629" i="3"/>
  <c r="S1629" i="3"/>
  <c r="T1629" i="3"/>
  <c r="M1630" i="3"/>
  <c r="N1630" i="3"/>
  <c r="Z1630" i="3" s="1"/>
  <c r="O1630" i="3"/>
  <c r="P1630" i="3"/>
  <c r="Q1630" i="3"/>
  <c r="R1630" i="3"/>
  <c r="S1630" i="3"/>
  <c r="T1630" i="3"/>
  <c r="M1631" i="3"/>
  <c r="N1631" i="3"/>
  <c r="Z1631" i="3" s="1"/>
  <c r="O1631" i="3"/>
  <c r="P1631" i="3"/>
  <c r="Q1631" i="3"/>
  <c r="R1631" i="3"/>
  <c r="S1631" i="3"/>
  <c r="T1631" i="3"/>
  <c r="M1632" i="3"/>
  <c r="N1632" i="3"/>
  <c r="Z1632" i="3" s="1"/>
  <c r="O1632" i="3"/>
  <c r="P1632" i="3"/>
  <c r="Q1632" i="3"/>
  <c r="R1632" i="3"/>
  <c r="S1632" i="3"/>
  <c r="T1632" i="3"/>
  <c r="M1633" i="3"/>
  <c r="N1633" i="3"/>
  <c r="Z1633" i="3" s="1"/>
  <c r="O1633" i="3"/>
  <c r="P1633" i="3"/>
  <c r="Q1633" i="3"/>
  <c r="R1633" i="3"/>
  <c r="S1633" i="3"/>
  <c r="T1633" i="3"/>
  <c r="M1634" i="3"/>
  <c r="N1634" i="3"/>
  <c r="Z1634" i="3" s="1"/>
  <c r="O1634" i="3"/>
  <c r="P1634" i="3"/>
  <c r="Q1634" i="3"/>
  <c r="R1634" i="3"/>
  <c r="S1634" i="3"/>
  <c r="T1634" i="3"/>
  <c r="M1635" i="3"/>
  <c r="N1635" i="3"/>
  <c r="Z1635" i="3" s="1"/>
  <c r="O1635" i="3"/>
  <c r="P1635" i="3"/>
  <c r="Q1635" i="3"/>
  <c r="R1635" i="3"/>
  <c r="S1635" i="3"/>
  <c r="T1635" i="3"/>
  <c r="M1636" i="3"/>
  <c r="N1636" i="3"/>
  <c r="Z1636" i="3" s="1"/>
  <c r="O1636" i="3"/>
  <c r="P1636" i="3"/>
  <c r="Q1636" i="3"/>
  <c r="R1636" i="3"/>
  <c r="S1636" i="3"/>
  <c r="T1636" i="3"/>
  <c r="M1637" i="3"/>
  <c r="N1637" i="3"/>
  <c r="Z1637" i="3" s="1"/>
  <c r="O1637" i="3"/>
  <c r="P1637" i="3"/>
  <c r="Q1637" i="3"/>
  <c r="R1637" i="3"/>
  <c r="S1637" i="3"/>
  <c r="T1637" i="3"/>
  <c r="M1638" i="3"/>
  <c r="N1638" i="3"/>
  <c r="Z1638" i="3" s="1"/>
  <c r="O1638" i="3"/>
  <c r="P1638" i="3"/>
  <c r="Q1638" i="3"/>
  <c r="R1638" i="3"/>
  <c r="S1638" i="3"/>
  <c r="T1638" i="3"/>
  <c r="M1639" i="3"/>
  <c r="N1639" i="3"/>
  <c r="Z1639" i="3" s="1"/>
  <c r="O1639" i="3"/>
  <c r="P1639" i="3"/>
  <c r="Q1639" i="3"/>
  <c r="R1639" i="3"/>
  <c r="S1639" i="3"/>
  <c r="T1639" i="3"/>
  <c r="M1640" i="3"/>
  <c r="N1640" i="3"/>
  <c r="Z1640" i="3" s="1"/>
  <c r="O1640" i="3"/>
  <c r="P1640" i="3"/>
  <c r="Q1640" i="3"/>
  <c r="R1640" i="3"/>
  <c r="S1640" i="3"/>
  <c r="T1640" i="3"/>
  <c r="M1641" i="3"/>
  <c r="N1641" i="3"/>
  <c r="Z1641" i="3" s="1"/>
  <c r="O1641" i="3"/>
  <c r="P1641" i="3"/>
  <c r="Q1641" i="3"/>
  <c r="R1641" i="3"/>
  <c r="S1641" i="3"/>
  <c r="T1641" i="3"/>
  <c r="M1642" i="3"/>
  <c r="N1642" i="3"/>
  <c r="Z1642" i="3" s="1"/>
  <c r="O1642" i="3"/>
  <c r="P1642" i="3"/>
  <c r="Q1642" i="3"/>
  <c r="R1642" i="3"/>
  <c r="S1642" i="3"/>
  <c r="T1642" i="3"/>
  <c r="M1643" i="3"/>
  <c r="N1643" i="3"/>
  <c r="Z1643" i="3" s="1"/>
  <c r="O1643" i="3"/>
  <c r="P1643" i="3"/>
  <c r="Q1643" i="3"/>
  <c r="R1643" i="3"/>
  <c r="S1643" i="3"/>
  <c r="T1643" i="3"/>
  <c r="M1644" i="3"/>
  <c r="N1644" i="3"/>
  <c r="Z1644" i="3" s="1"/>
  <c r="O1644" i="3"/>
  <c r="P1644" i="3"/>
  <c r="Q1644" i="3"/>
  <c r="R1644" i="3"/>
  <c r="S1644" i="3"/>
  <c r="T1644" i="3"/>
  <c r="M1645" i="3"/>
  <c r="N1645" i="3"/>
  <c r="Z1645" i="3" s="1"/>
  <c r="O1645" i="3"/>
  <c r="P1645" i="3"/>
  <c r="Q1645" i="3"/>
  <c r="R1645" i="3"/>
  <c r="S1645" i="3"/>
  <c r="T1645" i="3"/>
  <c r="M1646" i="3"/>
  <c r="N1646" i="3"/>
  <c r="Z1646" i="3" s="1"/>
  <c r="O1646" i="3"/>
  <c r="P1646" i="3"/>
  <c r="Q1646" i="3"/>
  <c r="R1646" i="3"/>
  <c r="S1646" i="3"/>
  <c r="T1646" i="3"/>
  <c r="M1647" i="3"/>
  <c r="N1647" i="3"/>
  <c r="Z1647" i="3" s="1"/>
  <c r="O1647" i="3"/>
  <c r="P1647" i="3"/>
  <c r="Q1647" i="3"/>
  <c r="R1647" i="3"/>
  <c r="S1647" i="3"/>
  <c r="T1647" i="3"/>
  <c r="M1648" i="3"/>
  <c r="N1648" i="3"/>
  <c r="Z1648" i="3" s="1"/>
  <c r="O1648" i="3"/>
  <c r="P1648" i="3"/>
  <c r="Q1648" i="3"/>
  <c r="R1648" i="3"/>
  <c r="S1648" i="3"/>
  <c r="T1648" i="3"/>
  <c r="M1649" i="3"/>
  <c r="N1649" i="3"/>
  <c r="Z1649" i="3" s="1"/>
  <c r="O1649" i="3"/>
  <c r="P1649" i="3"/>
  <c r="Q1649" i="3"/>
  <c r="R1649" i="3"/>
  <c r="S1649" i="3"/>
  <c r="T1649" i="3"/>
  <c r="M1650" i="3"/>
  <c r="N1650" i="3"/>
  <c r="Z1650" i="3" s="1"/>
  <c r="O1650" i="3"/>
  <c r="P1650" i="3"/>
  <c r="Q1650" i="3"/>
  <c r="R1650" i="3"/>
  <c r="S1650" i="3"/>
  <c r="T1650" i="3"/>
  <c r="M1651" i="3"/>
  <c r="N1651" i="3"/>
  <c r="Z1651" i="3" s="1"/>
  <c r="O1651" i="3"/>
  <c r="P1651" i="3"/>
  <c r="Q1651" i="3"/>
  <c r="R1651" i="3"/>
  <c r="S1651" i="3"/>
  <c r="T1651" i="3"/>
  <c r="M1652" i="3"/>
  <c r="N1652" i="3"/>
  <c r="Z1652" i="3" s="1"/>
  <c r="O1652" i="3"/>
  <c r="P1652" i="3"/>
  <c r="Q1652" i="3"/>
  <c r="R1652" i="3"/>
  <c r="S1652" i="3"/>
  <c r="T1652" i="3"/>
  <c r="M1653" i="3"/>
  <c r="N1653" i="3"/>
  <c r="Z1653" i="3" s="1"/>
  <c r="O1653" i="3"/>
  <c r="P1653" i="3"/>
  <c r="Q1653" i="3"/>
  <c r="R1653" i="3"/>
  <c r="S1653" i="3"/>
  <c r="T1653" i="3"/>
  <c r="M1654" i="3"/>
  <c r="N1654" i="3"/>
  <c r="Z1654" i="3" s="1"/>
  <c r="O1654" i="3"/>
  <c r="P1654" i="3"/>
  <c r="Q1654" i="3"/>
  <c r="R1654" i="3"/>
  <c r="S1654" i="3"/>
  <c r="T1654" i="3"/>
  <c r="M1655" i="3"/>
  <c r="N1655" i="3"/>
  <c r="Z1655" i="3" s="1"/>
  <c r="O1655" i="3"/>
  <c r="P1655" i="3"/>
  <c r="Q1655" i="3"/>
  <c r="R1655" i="3"/>
  <c r="S1655" i="3"/>
  <c r="T1655" i="3"/>
  <c r="M1656" i="3"/>
  <c r="N1656" i="3"/>
  <c r="Z1656" i="3" s="1"/>
  <c r="O1656" i="3"/>
  <c r="P1656" i="3"/>
  <c r="Q1656" i="3"/>
  <c r="R1656" i="3"/>
  <c r="S1656" i="3"/>
  <c r="T1656" i="3"/>
  <c r="M1657" i="3"/>
  <c r="N1657" i="3"/>
  <c r="Z1657" i="3" s="1"/>
  <c r="O1657" i="3"/>
  <c r="P1657" i="3"/>
  <c r="Q1657" i="3"/>
  <c r="R1657" i="3"/>
  <c r="S1657" i="3"/>
  <c r="T1657" i="3"/>
  <c r="M1658" i="3"/>
  <c r="N1658" i="3"/>
  <c r="Z1658" i="3" s="1"/>
  <c r="O1658" i="3"/>
  <c r="P1658" i="3"/>
  <c r="Q1658" i="3"/>
  <c r="R1658" i="3"/>
  <c r="S1658" i="3"/>
  <c r="T1658" i="3"/>
  <c r="M1659" i="3"/>
  <c r="N1659" i="3"/>
  <c r="Z1659" i="3" s="1"/>
  <c r="O1659" i="3"/>
  <c r="P1659" i="3"/>
  <c r="Q1659" i="3"/>
  <c r="R1659" i="3"/>
  <c r="S1659" i="3"/>
  <c r="T1659" i="3"/>
  <c r="M1660" i="3"/>
  <c r="N1660" i="3"/>
  <c r="Z1660" i="3" s="1"/>
  <c r="O1660" i="3"/>
  <c r="P1660" i="3"/>
  <c r="Q1660" i="3"/>
  <c r="R1660" i="3"/>
  <c r="S1660" i="3"/>
  <c r="T1660" i="3"/>
  <c r="M1661" i="3"/>
  <c r="N1661" i="3"/>
  <c r="Z1661" i="3" s="1"/>
  <c r="O1661" i="3"/>
  <c r="P1661" i="3"/>
  <c r="Q1661" i="3"/>
  <c r="R1661" i="3"/>
  <c r="S1661" i="3"/>
  <c r="T1661" i="3"/>
  <c r="M1662" i="3"/>
  <c r="N1662" i="3"/>
  <c r="Z1662" i="3" s="1"/>
  <c r="O1662" i="3"/>
  <c r="P1662" i="3"/>
  <c r="Q1662" i="3"/>
  <c r="R1662" i="3"/>
  <c r="S1662" i="3"/>
  <c r="T1662" i="3"/>
  <c r="M1663" i="3"/>
  <c r="N1663" i="3"/>
  <c r="Z1663" i="3" s="1"/>
  <c r="O1663" i="3"/>
  <c r="P1663" i="3"/>
  <c r="Q1663" i="3"/>
  <c r="R1663" i="3"/>
  <c r="S1663" i="3"/>
  <c r="T1663" i="3"/>
  <c r="M1664" i="3"/>
  <c r="N1664" i="3"/>
  <c r="Z1664" i="3" s="1"/>
  <c r="O1664" i="3"/>
  <c r="P1664" i="3"/>
  <c r="Q1664" i="3"/>
  <c r="R1664" i="3"/>
  <c r="S1664" i="3"/>
  <c r="T1664" i="3"/>
  <c r="M1665" i="3"/>
  <c r="N1665" i="3"/>
  <c r="Z1665" i="3" s="1"/>
  <c r="O1665" i="3"/>
  <c r="P1665" i="3"/>
  <c r="Q1665" i="3"/>
  <c r="R1665" i="3"/>
  <c r="S1665" i="3"/>
  <c r="T1665" i="3"/>
  <c r="M1666" i="3"/>
  <c r="N1666" i="3"/>
  <c r="Z1666" i="3" s="1"/>
  <c r="O1666" i="3"/>
  <c r="P1666" i="3"/>
  <c r="Q1666" i="3"/>
  <c r="R1666" i="3"/>
  <c r="S1666" i="3"/>
  <c r="T1666" i="3"/>
  <c r="M1667" i="3"/>
  <c r="N1667" i="3"/>
  <c r="Z1667" i="3" s="1"/>
  <c r="O1667" i="3"/>
  <c r="P1667" i="3"/>
  <c r="Q1667" i="3"/>
  <c r="R1667" i="3"/>
  <c r="S1667" i="3"/>
  <c r="T1667" i="3"/>
  <c r="M1668" i="3"/>
  <c r="N1668" i="3"/>
  <c r="Z1668" i="3" s="1"/>
  <c r="O1668" i="3"/>
  <c r="P1668" i="3"/>
  <c r="Q1668" i="3"/>
  <c r="R1668" i="3"/>
  <c r="S1668" i="3"/>
  <c r="T1668" i="3"/>
  <c r="M1669" i="3"/>
  <c r="N1669" i="3"/>
  <c r="Z1669" i="3" s="1"/>
  <c r="O1669" i="3"/>
  <c r="P1669" i="3"/>
  <c r="Q1669" i="3"/>
  <c r="R1669" i="3"/>
  <c r="S1669" i="3"/>
  <c r="T1669" i="3"/>
  <c r="M1670" i="3"/>
  <c r="N1670" i="3"/>
  <c r="Z1670" i="3" s="1"/>
  <c r="O1670" i="3"/>
  <c r="P1670" i="3"/>
  <c r="Q1670" i="3"/>
  <c r="R1670" i="3"/>
  <c r="S1670" i="3"/>
  <c r="T1670" i="3"/>
  <c r="M1671" i="3"/>
  <c r="N1671" i="3"/>
  <c r="Z1671" i="3" s="1"/>
  <c r="O1671" i="3"/>
  <c r="P1671" i="3"/>
  <c r="Q1671" i="3"/>
  <c r="R1671" i="3"/>
  <c r="S1671" i="3"/>
  <c r="T1671" i="3"/>
  <c r="M1672" i="3"/>
  <c r="N1672" i="3"/>
  <c r="Z1672" i="3" s="1"/>
  <c r="O1672" i="3"/>
  <c r="P1672" i="3"/>
  <c r="Q1672" i="3"/>
  <c r="R1672" i="3"/>
  <c r="S1672" i="3"/>
  <c r="T1672" i="3"/>
  <c r="M1673" i="3"/>
  <c r="N1673" i="3"/>
  <c r="Z1673" i="3" s="1"/>
  <c r="O1673" i="3"/>
  <c r="P1673" i="3"/>
  <c r="Q1673" i="3"/>
  <c r="R1673" i="3"/>
  <c r="S1673" i="3"/>
  <c r="T1673" i="3"/>
  <c r="M1674" i="3"/>
  <c r="N1674" i="3"/>
  <c r="Z1674" i="3" s="1"/>
  <c r="O1674" i="3"/>
  <c r="P1674" i="3"/>
  <c r="Q1674" i="3"/>
  <c r="R1674" i="3"/>
  <c r="S1674" i="3"/>
  <c r="T1674" i="3"/>
  <c r="M1675" i="3"/>
  <c r="N1675" i="3"/>
  <c r="Z1675" i="3" s="1"/>
  <c r="O1675" i="3"/>
  <c r="P1675" i="3"/>
  <c r="Q1675" i="3"/>
  <c r="R1675" i="3"/>
  <c r="S1675" i="3"/>
  <c r="T1675" i="3"/>
  <c r="M1676" i="3"/>
  <c r="N1676" i="3"/>
  <c r="Z1676" i="3" s="1"/>
  <c r="O1676" i="3"/>
  <c r="P1676" i="3"/>
  <c r="Q1676" i="3"/>
  <c r="R1676" i="3"/>
  <c r="S1676" i="3"/>
  <c r="T1676" i="3"/>
  <c r="M1677" i="3"/>
  <c r="N1677" i="3"/>
  <c r="Z1677" i="3" s="1"/>
  <c r="O1677" i="3"/>
  <c r="P1677" i="3"/>
  <c r="Q1677" i="3"/>
  <c r="R1677" i="3"/>
  <c r="S1677" i="3"/>
  <c r="T1677" i="3"/>
  <c r="M1678" i="3"/>
  <c r="N1678" i="3"/>
  <c r="Z1678" i="3" s="1"/>
  <c r="O1678" i="3"/>
  <c r="P1678" i="3"/>
  <c r="Q1678" i="3"/>
  <c r="R1678" i="3"/>
  <c r="S1678" i="3"/>
  <c r="T1678" i="3"/>
  <c r="M1679" i="3"/>
  <c r="N1679" i="3"/>
  <c r="Z1679" i="3" s="1"/>
  <c r="O1679" i="3"/>
  <c r="P1679" i="3"/>
  <c r="Q1679" i="3"/>
  <c r="R1679" i="3"/>
  <c r="S1679" i="3"/>
  <c r="T1679" i="3"/>
  <c r="M1680" i="3"/>
  <c r="N1680" i="3"/>
  <c r="Z1680" i="3" s="1"/>
  <c r="O1680" i="3"/>
  <c r="P1680" i="3"/>
  <c r="Q1680" i="3"/>
  <c r="R1680" i="3"/>
  <c r="S1680" i="3"/>
  <c r="T1680" i="3"/>
  <c r="M1681" i="3"/>
  <c r="N1681" i="3"/>
  <c r="Z1681" i="3" s="1"/>
  <c r="O1681" i="3"/>
  <c r="P1681" i="3"/>
  <c r="Q1681" i="3"/>
  <c r="R1681" i="3"/>
  <c r="S1681" i="3"/>
  <c r="T1681" i="3"/>
  <c r="M1682" i="3"/>
  <c r="N1682" i="3"/>
  <c r="Z1682" i="3" s="1"/>
  <c r="O1682" i="3"/>
  <c r="P1682" i="3"/>
  <c r="Q1682" i="3"/>
  <c r="R1682" i="3"/>
  <c r="S1682" i="3"/>
  <c r="T1682" i="3"/>
  <c r="M1683" i="3"/>
  <c r="N1683" i="3"/>
  <c r="Z1683" i="3" s="1"/>
  <c r="O1683" i="3"/>
  <c r="P1683" i="3"/>
  <c r="Q1683" i="3"/>
  <c r="R1683" i="3"/>
  <c r="S1683" i="3"/>
  <c r="T1683" i="3"/>
  <c r="M1684" i="3"/>
  <c r="N1684" i="3"/>
  <c r="Z1684" i="3" s="1"/>
  <c r="O1684" i="3"/>
  <c r="P1684" i="3"/>
  <c r="Q1684" i="3"/>
  <c r="R1684" i="3"/>
  <c r="S1684" i="3"/>
  <c r="T1684" i="3"/>
  <c r="M1685" i="3"/>
  <c r="N1685" i="3"/>
  <c r="Z1685" i="3" s="1"/>
  <c r="O1685" i="3"/>
  <c r="P1685" i="3"/>
  <c r="Q1685" i="3"/>
  <c r="R1685" i="3"/>
  <c r="S1685" i="3"/>
  <c r="T1685" i="3"/>
  <c r="M1686" i="3"/>
  <c r="N1686" i="3"/>
  <c r="Z1686" i="3" s="1"/>
  <c r="O1686" i="3"/>
  <c r="P1686" i="3"/>
  <c r="Q1686" i="3"/>
  <c r="R1686" i="3"/>
  <c r="S1686" i="3"/>
  <c r="T1686" i="3"/>
  <c r="M1687" i="3"/>
  <c r="N1687" i="3"/>
  <c r="Z1687" i="3" s="1"/>
  <c r="O1687" i="3"/>
  <c r="P1687" i="3"/>
  <c r="Q1687" i="3"/>
  <c r="R1687" i="3"/>
  <c r="S1687" i="3"/>
  <c r="T1687" i="3"/>
  <c r="M1688" i="3"/>
  <c r="N1688" i="3"/>
  <c r="Z1688" i="3" s="1"/>
  <c r="O1688" i="3"/>
  <c r="P1688" i="3"/>
  <c r="Q1688" i="3"/>
  <c r="R1688" i="3"/>
  <c r="S1688" i="3"/>
  <c r="T1688" i="3"/>
  <c r="M1689" i="3"/>
  <c r="N1689" i="3"/>
  <c r="Z1689" i="3" s="1"/>
  <c r="O1689" i="3"/>
  <c r="P1689" i="3"/>
  <c r="Q1689" i="3"/>
  <c r="R1689" i="3"/>
  <c r="S1689" i="3"/>
  <c r="T1689" i="3"/>
  <c r="M1690" i="3"/>
  <c r="N1690" i="3"/>
  <c r="Z1690" i="3" s="1"/>
  <c r="O1690" i="3"/>
  <c r="P1690" i="3"/>
  <c r="Q1690" i="3"/>
  <c r="R1690" i="3"/>
  <c r="S1690" i="3"/>
  <c r="T1690" i="3"/>
  <c r="M1691" i="3"/>
  <c r="N1691" i="3"/>
  <c r="Z1691" i="3" s="1"/>
  <c r="O1691" i="3"/>
  <c r="P1691" i="3"/>
  <c r="Q1691" i="3"/>
  <c r="R1691" i="3"/>
  <c r="S1691" i="3"/>
  <c r="T1691" i="3"/>
  <c r="M1692" i="3"/>
  <c r="N1692" i="3"/>
  <c r="Z1692" i="3" s="1"/>
  <c r="O1692" i="3"/>
  <c r="P1692" i="3"/>
  <c r="Q1692" i="3"/>
  <c r="R1692" i="3"/>
  <c r="S1692" i="3"/>
  <c r="T1692" i="3"/>
  <c r="M1693" i="3"/>
  <c r="N1693" i="3"/>
  <c r="Z1693" i="3" s="1"/>
  <c r="O1693" i="3"/>
  <c r="P1693" i="3"/>
  <c r="Q1693" i="3"/>
  <c r="R1693" i="3"/>
  <c r="S1693" i="3"/>
  <c r="T1693" i="3"/>
  <c r="M1694" i="3"/>
  <c r="N1694" i="3"/>
  <c r="Z1694" i="3" s="1"/>
  <c r="O1694" i="3"/>
  <c r="P1694" i="3"/>
  <c r="Q1694" i="3"/>
  <c r="R1694" i="3"/>
  <c r="S1694" i="3"/>
  <c r="T1694" i="3"/>
  <c r="M1695" i="3"/>
  <c r="N1695" i="3"/>
  <c r="Z1695" i="3" s="1"/>
  <c r="O1695" i="3"/>
  <c r="P1695" i="3"/>
  <c r="Q1695" i="3"/>
  <c r="R1695" i="3"/>
  <c r="S1695" i="3"/>
  <c r="T1695" i="3"/>
  <c r="M1696" i="3"/>
  <c r="N1696" i="3"/>
  <c r="Z1696" i="3" s="1"/>
  <c r="O1696" i="3"/>
  <c r="P1696" i="3"/>
  <c r="Q1696" i="3"/>
  <c r="R1696" i="3"/>
  <c r="S1696" i="3"/>
  <c r="T1696" i="3"/>
  <c r="M1697" i="3"/>
  <c r="N1697" i="3"/>
  <c r="Z1697" i="3" s="1"/>
  <c r="O1697" i="3"/>
  <c r="P1697" i="3"/>
  <c r="Q1697" i="3"/>
  <c r="R1697" i="3"/>
  <c r="S1697" i="3"/>
  <c r="T1697" i="3"/>
  <c r="M1698" i="3"/>
  <c r="N1698" i="3"/>
  <c r="Z1698" i="3" s="1"/>
  <c r="O1698" i="3"/>
  <c r="P1698" i="3"/>
  <c r="Q1698" i="3"/>
  <c r="R1698" i="3"/>
  <c r="S1698" i="3"/>
  <c r="T1698" i="3"/>
  <c r="M1699" i="3"/>
  <c r="N1699" i="3"/>
  <c r="Z1699" i="3" s="1"/>
  <c r="O1699" i="3"/>
  <c r="P1699" i="3"/>
  <c r="Q1699" i="3"/>
  <c r="R1699" i="3"/>
  <c r="S1699" i="3"/>
  <c r="T1699" i="3"/>
  <c r="M1700" i="3"/>
  <c r="N1700" i="3"/>
  <c r="Z1700" i="3" s="1"/>
  <c r="O1700" i="3"/>
  <c r="P1700" i="3"/>
  <c r="Q1700" i="3"/>
  <c r="R1700" i="3"/>
  <c r="S1700" i="3"/>
  <c r="T1700" i="3"/>
  <c r="M1701" i="3"/>
  <c r="N1701" i="3"/>
  <c r="Z1701" i="3" s="1"/>
  <c r="O1701" i="3"/>
  <c r="P1701" i="3"/>
  <c r="Q1701" i="3"/>
  <c r="R1701" i="3"/>
  <c r="S1701" i="3"/>
  <c r="T1701" i="3"/>
  <c r="M1702" i="3"/>
  <c r="N1702" i="3"/>
  <c r="Z1702" i="3" s="1"/>
  <c r="O1702" i="3"/>
  <c r="P1702" i="3"/>
  <c r="Q1702" i="3"/>
  <c r="R1702" i="3"/>
  <c r="S1702" i="3"/>
  <c r="T1702" i="3"/>
  <c r="M1703" i="3"/>
  <c r="N1703" i="3"/>
  <c r="Z1703" i="3" s="1"/>
  <c r="O1703" i="3"/>
  <c r="P1703" i="3"/>
  <c r="Q1703" i="3"/>
  <c r="R1703" i="3"/>
  <c r="S1703" i="3"/>
  <c r="T1703" i="3"/>
  <c r="M1704" i="3"/>
  <c r="N1704" i="3"/>
  <c r="Z1704" i="3" s="1"/>
  <c r="O1704" i="3"/>
  <c r="P1704" i="3"/>
  <c r="Q1704" i="3"/>
  <c r="R1704" i="3"/>
  <c r="S1704" i="3"/>
  <c r="T1704" i="3"/>
  <c r="M1705" i="3"/>
  <c r="N1705" i="3"/>
  <c r="Z1705" i="3" s="1"/>
  <c r="O1705" i="3"/>
  <c r="P1705" i="3"/>
  <c r="Q1705" i="3"/>
  <c r="R1705" i="3"/>
  <c r="S1705" i="3"/>
  <c r="T1705" i="3"/>
  <c r="M1706" i="3"/>
  <c r="N1706" i="3"/>
  <c r="Z1706" i="3" s="1"/>
  <c r="O1706" i="3"/>
  <c r="P1706" i="3"/>
  <c r="Q1706" i="3"/>
  <c r="R1706" i="3"/>
  <c r="S1706" i="3"/>
  <c r="T1706" i="3"/>
  <c r="M1707" i="3"/>
  <c r="N1707" i="3"/>
  <c r="Z1707" i="3" s="1"/>
  <c r="O1707" i="3"/>
  <c r="P1707" i="3"/>
  <c r="Q1707" i="3"/>
  <c r="R1707" i="3"/>
  <c r="S1707" i="3"/>
  <c r="T1707" i="3"/>
  <c r="M1708" i="3"/>
  <c r="N1708" i="3"/>
  <c r="Z1708" i="3" s="1"/>
  <c r="O1708" i="3"/>
  <c r="P1708" i="3"/>
  <c r="Q1708" i="3"/>
  <c r="R1708" i="3"/>
  <c r="S1708" i="3"/>
  <c r="T1708" i="3"/>
  <c r="M1709" i="3"/>
  <c r="N1709" i="3"/>
  <c r="Z1709" i="3" s="1"/>
  <c r="O1709" i="3"/>
  <c r="P1709" i="3"/>
  <c r="Q1709" i="3"/>
  <c r="R1709" i="3"/>
  <c r="S1709" i="3"/>
  <c r="T1709" i="3"/>
  <c r="M1710" i="3"/>
  <c r="N1710" i="3"/>
  <c r="Z1710" i="3" s="1"/>
  <c r="O1710" i="3"/>
  <c r="P1710" i="3"/>
  <c r="Q1710" i="3"/>
  <c r="R1710" i="3"/>
  <c r="S1710" i="3"/>
  <c r="T1710" i="3"/>
  <c r="M1711" i="3"/>
  <c r="N1711" i="3"/>
  <c r="Z1711" i="3" s="1"/>
  <c r="O1711" i="3"/>
  <c r="P1711" i="3"/>
  <c r="Q1711" i="3"/>
  <c r="R1711" i="3"/>
  <c r="S1711" i="3"/>
  <c r="T1711" i="3"/>
  <c r="M1712" i="3"/>
  <c r="N1712" i="3"/>
  <c r="Z1712" i="3" s="1"/>
  <c r="O1712" i="3"/>
  <c r="P1712" i="3"/>
  <c r="Q1712" i="3"/>
  <c r="R1712" i="3"/>
  <c r="S1712" i="3"/>
  <c r="T1712" i="3"/>
  <c r="M1713" i="3"/>
  <c r="N1713" i="3"/>
  <c r="Z1713" i="3" s="1"/>
  <c r="O1713" i="3"/>
  <c r="P1713" i="3"/>
  <c r="Q1713" i="3"/>
  <c r="R1713" i="3"/>
  <c r="S1713" i="3"/>
  <c r="T1713" i="3"/>
  <c r="M1714" i="3"/>
  <c r="N1714" i="3"/>
  <c r="Z1714" i="3" s="1"/>
  <c r="O1714" i="3"/>
  <c r="P1714" i="3"/>
  <c r="Q1714" i="3"/>
  <c r="R1714" i="3"/>
  <c r="S1714" i="3"/>
  <c r="T1714" i="3"/>
  <c r="M1715" i="3"/>
  <c r="N1715" i="3"/>
  <c r="Z1715" i="3" s="1"/>
  <c r="O1715" i="3"/>
  <c r="P1715" i="3"/>
  <c r="Q1715" i="3"/>
  <c r="R1715" i="3"/>
  <c r="S1715" i="3"/>
  <c r="T1715" i="3"/>
  <c r="M1716" i="3"/>
  <c r="N1716" i="3"/>
  <c r="Z1716" i="3" s="1"/>
  <c r="O1716" i="3"/>
  <c r="P1716" i="3"/>
  <c r="Q1716" i="3"/>
  <c r="R1716" i="3"/>
  <c r="S1716" i="3"/>
  <c r="T1716" i="3"/>
  <c r="M1717" i="3"/>
  <c r="N1717" i="3"/>
  <c r="Z1717" i="3" s="1"/>
  <c r="O1717" i="3"/>
  <c r="P1717" i="3"/>
  <c r="Q1717" i="3"/>
  <c r="R1717" i="3"/>
  <c r="S1717" i="3"/>
  <c r="T1717" i="3"/>
  <c r="M1718" i="3"/>
  <c r="N1718" i="3"/>
  <c r="Z1718" i="3" s="1"/>
  <c r="O1718" i="3"/>
  <c r="P1718" i="3"/>
  <c r="Q1718" i="3"/>
  <c r="R1718" i="3"/>
  <c r="S1718" i="3"/>
  <c r="T1718" i="3"/>
  <c r="M1719" i="3"/>
  <c r="N1719" i="3"/>
  <c r="Z1719" i="3" s="1"/>
  <c r="O1719" i="3"/>
  <c r="P1719" i="3"/>
  <c r="Q1719" i="3"/>
  <c r="R1719" i="3"/>
  <c r="S1719" i="3"/>
  <c r="T1719" i="3"/>
  <c r="M1720" i="3"/>
  <c r="N1720" i="3"/>
  <c r="Z1720" i="3" s="1"/>
  <c r="O1720" i="3"/>
  <c r="P1720" i="3"/>
  <c r="Q1720" i="3"/>
  <c r="R1720" i="3"/>
  <c r="S1720" i="3"/>
  <c r="T1720" i="3"/>
  <c r="M1721" i="3"/>
  <c r="N1721" i="3"/>
  <c r="Z1721" i="3" s="1"/>
  <c r="O1721" i="3"/>
  <c r="P1721" i="3"/>
  <c r="Q1721" i="3"/>
  <c r="R1721" i="3"/>
  <c r="S1721" i="3"/>
  <c r="T1721" i="3"/>
  <c r="M1722" i="3"/>
  <c r="N1722" i="3"/>
  <c r="Z1722" i="3" s="1"/>
  <c r="O1722" i="3"/>
  <c r="P1722" i="3"/>
  <c r="Q1722" i="3"/>
  <c r="R1722" i="3"/>
  <c r="S1722" i="3"/>
  <c r="T1722" i="3"/>
  <c r="M1723" i="3"/>
  <c r="N1723" i="3"/>
  <c r="Z1723" i="3" s="1"/>
  <c r="O1723" i="3"/>
  <c r="P1723" i="3"/>
  <c r="Q1723" i="3"/>
  <c r="R1723" i="3"/>
  <c r="S1723" i="3"/>
  <c r="T1723" i="3"/>
  <c r="M1724" i="3"/>
  <c r="N1724" i="3"/>
  <c r="Z1724" i="3" s="1"/>
  <c r="O1724" i="3"/>
  <c r="P1724" i="3"/>
  <c r="Q1724" i="3"/>
  <c r="R1724" i="3"/>
  <c r="S1724" i="3"/>
  <c r="T1724" i="3"/>
  <c r="M1725" i="3"/>
  <c r="N1725" i="3"/>
  <c r="Z1725" i="3" s="1"/>
  <c r="O1725" i="3"/>
  <c r="P1725" i="3"/>
  <c r="Q1725" i="3"/>
  <c r="R1725" i="3"/>
  <c r="S1725" i="3"/>
  <c r="T1725" i="3"/>
  <c r="M1726" i="3"/>
  <c r="N1726" i="3"/>
  <c r="Z1726" i="3" s="1"/>
  <c r="O1726" i="3"/>
  <c r="P1726" i="3"/>
  <c r="Q1726" i="3"/>
  <c r="R1726" i="3"/>
  <c r="S1726" i="3"/>
  <c r="T1726" i="3"/>
  <c r="M1727" i="3"/>
  <c r="N1727" i="3"/>
  <c r="Z1727" i="3" s="1"/>
  <c r="O1727" i="3"/>
  <c r="P1727" i="3"/>
  <c r="Q1727" i="3"/>
  <c r="R1727" i="3"/>
  <c r="S1727" i="3"/>
  <c r="T1727" i="3"/>
  <c r="M1728" i="3"/>
  <c r="N1728" i="3"/>
  <c r="Z1728" i="3" s="1"/>
  <c r="O1728" i="3"/>
  <c r="P1728" i="3"/>
  <c r="Q1728" i="3"/>
  <c r="R1728" i="3"/>
  <c r="S1728" i="3"/>
  <c r="T1728" i="3"/>
  <c r="M1729" i="3"/>
  <c r="N1729" i="3"/>
  <c r="Z1729" i="3" s="1"/>
  <c r="O1729" i="3"/>
  <c r="P1729" i="3"/>
  <c r="Q1729" i="3"/>
  <c r="R1729" i="3"/>
  <c r="S1729" i="3"/>
  <c r="T1729" i="3"/>
  <c r="M1730" i="3"/>
  <c r="N1730" i="3"/>
  <c r="Z1730" i="3" s="1"/>
  <c r="O1730" i="3"/>
  <c r="P1730" i="3"/>
  <c r="Q1730" i="3"/>
  <c r="R1730" i="3"/>
  <c r="S1730" i="3"/>
  <c r="T1730" i="3"/>
  <c r="M1731" i="3"/>
  <c r="N1731" i="3"/>
  <c r="Z1731" i="3" s="1"/>
  <c r="O1731" i="3"/>
  <c r="P1731" i="3"/>
  <c r="Q1731" i="3"/>
  <c r="R1731" i="3"/>
  <c r="S1731" i="3"/>
  <c r="T1731" i="3"/>
  <c r="M1732" i="3"/>
  <c r="N1732" i="3"/>
  <c r="Z1732" i="3" s="1"/>
  <c r="O1732" i="3"/>
  <c r="P1732" i="3"/>
  <c r="Q1732" i="3"/>
  <c r="R1732" i="3"/>
  <c r="S1732" i="3"/>
  <c r="T1732" i="3"/>
  <c r="M1733" i="3"/>
  <c r="N1733" i="3"/>
  <c r="Z1733" i="3" s="1"/>
  <c r="O1733" i="3"/>
  <c r="P1733" i="3"/>
  <c r="Q1733" i="3"/>
  <c r="R1733" i="3"/>
  <c r="S1733" i="3"/>
  <c r="T1733" i="3"/>
  <c r="M1734" i="3"/>
  <c r="N1734" i="3"/>
  <c r="Z1734" i="3" s="1"/>
  <c r="O1734" i="3"/>
  <c r="P1734" i="3"/>
  <c r="Q1734" i="3"/>
  <c r="R1734" i="3"/>
  <c r="S1734" i="3"/>
  <c r="T1734" i="3"/>
  <c r="M1735" i="3"/>
  <c r="N1735" i="3"/>
  <c r="Z1735" i="3" s="1"/>
  <c r="O1735" i="3"/>
  <c r="P1735" i="3"/>
  <c r="Q1735" i="3"/>
  <c r="R1735" i="3"/>
  <c r="S1735" i="3"/>
  <c r="T1735" i="3"/>
  <c r="M1736" i="3"/>
  <c r="N1736" i="3"/>
  <c r="Z1736" i="3" s="1"/>
  <c r="O1736" i="3"/>
  <c r="P1736" i="3"/>
  <c r="Q1736" i="3"/>
  <c r="R1736" i="3"/>
  <c r="S1736" i="3"/>
  <c r="T1736" i="3"/>
  <c r="M1737" i="3"/>
  <c r="N1737" i="3"/>
  <c r="Z1737" i="3" s="1"/>
  <c r="O1737" i="3"/>
  <c r="P1737" i="3"/>
  <c r="Q1737" i="3"/>
  <c r="R1737" i="3"/>
  <c r="S1737" i="3"/>
  <c r="T1737" i="3"/>
  <c r="M1738" i="3"/>
  <c r="N1738" i="3"/>
  <c r="Z1738" i="3" s="1"/>
  <c r="O1738" i="3"/>
  <c r="P1738" i="3"/>
  <c r="Q1738" i="3"/>
  <c r="R1738" i="3"/>
  <c r="S1738" i="3"/>
  <c r="T1738" i="3"/>
  <c r="M1739" i="3"/>
  <c r="N1739" i="3"/>
  <c r="Z1739" i="3" s="1"/>
  <c r="O1739" i="3"/>
  <c r="P1739" i="3"/>
  <c r="Q1739" i="3"/>
  <c r="R1739" i="3"/>
  <c r="S1739" i="3"/>
  <c r="T1739" i="3"/>
  <c r="M1740" i="3"/>
  <c r="N1740" i="3"/>
  <c r="Z1740" i="3" s="1"/>
  <c r="O1740" i="3"/>
  <c r="P1740" i="3"/>
  <c r="Q1740" i="3"/>
  <c r="R1740" i="3"/>
  <c r="S1740" i="3"/>
  <c r="T1740" i="3"/>
  <c r="M1741" i="3"/>
  <c r="N1741" i="3"/>
  <c r="Z1741" i="3" s="1"/>
  <c r="O1741" i="3"/>
  <c r="P1741" i="3"/>
  <c r="Q1741" i="3"/>
  <c r="R1741" i="3"/>
  <c r="S1741" i="3"/>
  <c r="T1741" i="3"/>
  <c r="M1742" i="3"/>
  <c r="N1742" i="3"/>
  <c r="Z1742" i="3" s="1"/>
  <c r="O1742" i="3"/>
  <c r="P1742" i="3"/>
  <c r="Q1742" i="3"/>
  <c r="R1742" i="3"/>
  <c r="S1742" i="3"/>
  <c r="T1742" i="3"/>
  <c r="M1743" i="3"/>
  <c r="N1743" i="3"/>
  <c r="Z1743" i="3" s="1"/>
  <c r="O1743" i="3"/>
  <c r="P1743" i="3"/>
  <c r="Q1743" i="3"/>
  <c r="R1743" i="3"/>
  <c r="S1743" i="3"/>
  <c r="T1743" i="3"/>
  <c r="M1744" i="3"/>
  <c r="N1744" i="3"/>
  <c r="Z1744" i="3" s="1"/>
  <c r="O1744" i="3"/>
  <c r="P1744" i="3"/>
  <c r="Q1744" i="3"/>
  <c r="R1744" i="3"/>
  <c r="S1744" i="3"/>
  <c r="T1744" i="3"/>
  <c r="M1745" i="3"/>
  <c r="N1745" i="3"/>
  <c r="Z1745" i="3" s="1"/>
  <c r="O1745" i="3"/>
  <c r="P1745" i="3"/>
  <c r="Q1745" i="3"/>
  <c r="R1745" i="3"/>
  <c r="S1745" i="3"/>
  <c r="T1745" i="3"/>
  <c r="M1746" i="3"/>
  <c r="N1746" i="3"/>
  <c r="Z1746" i="3" s="1"/>
  <c r="O1746" i="3"/>
  <c r="P1746" i="3"/>
  <c r="Q1746" i="3"/>
  <c r="R1746" i="3"/>
  <c r="S1746" i="3"/>
  <c r="T1746" i="3"/>
  <c r="M1747" i="3"/>
  <c r="N1747" i="3"/>
  <c r="Z1747" i="3" s="1"/>
  <c r="O1747" i="3"/>
  <c r="P1747" i="3"/>
  <c r="Q1747" i="3"/>
  <c r="R1747" i="3"/>
  <c r="S1747" i="3"/>
  <c r="T1747" i="3"/>
  <c r="M1748" i="3"/>
  <c r="N1748" i="3"/>
  <c r="Z1748" i="3" s="1"/>
  <c r="O1748" i="3"/>
  <c r="P1748" i="3"/>
  <c r="Q1748" i="3"/>
  <c r="R1748" i="3"/>
  <c r="S1748" i="3"/>
  <c r="T1748" i="3"/>
  <c r="M1749" i="3"/>
  <c r="N1749" i="3"/>
  <c r="Z1749" i="3" s="1"/>
  <c r="O1749" i="3"/>
  <c r="P1749" i="3"/>
  <c r="Q1749" i="3"/>
  <c r="R1749" i="3"/>
  <c r="S1749" i="3"/>
  <c r="T1749" i="3"/>
  <c r="M1750" i="3"/>
  <c r="N1750" i="3"/>
  <c r="Z1750" i="3" s="1"/>
  <c r="O1750" i="3"/>
  <c r="P1750" i="3"/>
  <c r="Q1750" i="3"/>
  <c r="R1750" i="3"/>
  <c r="S1750" i="3"/>
  <c r="T1750" i="3"/>
  <c r="M1751" i="3"/>
  <c r="N1751" i="3"/>
  <c r="Z1751" i="3" s="1"/>
  <c r="O1751" i="3"/>
  <c r="P1751" i="3"/>
  <c r="Q1751" i="3"/>
  <c r="R1751" i="3"/>
  <c r="S1751" i="3"/>
  <c r="T1751" i="3"/>
  <c r="M1752" i="3"/>
  <c r="N1752" i="3"/>
  <c r="Z1752" i="3" s="1"/>
  <c r="O1752" i="3"/>
  <c r="P1752" i="3"/>
  <c r="Q1752" i="3"/>
  <c r="R1752" i="3"/>
  <c r="S1752" i="3"/>
  <c r="T1752" i="3"/>
  <c r="M1753" i="3"/>
  <c r="N1753" i="3"/>
  <c r="Z1753" i="3" s="1"/>
  <c r="O1753" i="3"/>
  <c r="P1753" i="3"/>
  <c r="Q1753" i="3"/>
  <c r="R1753" i="3"/>
  <c r="S1753" i="3"/>
  <c r="T1753" i="3"/>
  <c r="M1754" i="3"/>
  <c r="N1754" i="3"/>
  <c r="Z1754" i="3" s="1"/>
  <c r="O1754" i="3"/>
  <c r="P1754" i="3"/>
  <c r="Q1754" i="3"/>
  <c r="R1754" i="3"/>
  <c r="S1754" i="3"/>
  <c r="T1754" i="3"/>
  <c r="M1755" i="3"/>
  <c r="N1755" i="3"/>
  <c r="Z1755" i="3" s="1"/>
  <c r="O1755" i="3"/>
  <c r="P1755" i="3"/>
  <c r="Q1755" i="3"/>
  <c r="R1755" i="3"/>
  <c r="S1755" i="3"/>
  <c r="T1755" i="3"/>
  <c r="M1756" i="3"/>
  <c r="N1756" i="3"/>
  <c r="Z1756" i="3" s="1"/>
  <c r="O1756" i="3"/>
  <c r="P1756" i="3"/>
  <c r="Q1756" i="3"/>
  <c r="R1756" i="3"/>
  <c r="S1756" i="3"/>
  <c r="T1756" i="3"/>
  <c r="M1757" i="3"/>
  <c r="N1757" i="3"/>
  <c r="Z1757" i="3" s="1"/>
  <c r="O1757" i="3"/>
  <c r="P1757" i="3"/>
  <c r="Q1757" i="3"/>
  <c r="R1757" i="3"/>
  <c r="S1757" i="3"/>
  <c r="T1757" i="3"/>
  <c r="M1758" i="3"/>
  <c r="N1758" i="3"/>
  <c r="Z1758" i="3" s="1"/>
  <c r="O1758" i="3"/>
  <c r="P1758" i="3"/>
  <c r="Q1758" i="3"/>
  <c r="R1758" i="3"/>
  <c r="S1758" i="3"/>
  <c r="T1758" i="3"/>
  <c r="M1759" i="3"/>
  <c r="N1759" i="3"/>
  <c r="Z1759" i="3" s="1"/>
  <c r="O1759" i="3"/>
  <c r="P1759" i="3"/>
  <c r="Q1759" i="3"/>
  <c r="R1759" i="3"/>
  <c r="S1759" i="3"/>
  <c r="T1759" i="3"/>
  <c r="M1760" i="3"/>
  <c r="N1760" i="3"/>
  <c r="Z1760" i="3" s="1"/>
  <c r="O1760" i="3"/>
  <c r="P1760" i="3"/>
  <c r="Q1760" i="3"/>
  <c r="R1760" i="3"/>
  <c r="S1760" i="3"/>
  <c r="T1760" i="3"/>
  <c r="M1761" i="3"/>
  <c r="N1761" i="3"/>
  <c r="Z1761" i="3" s="1"/>
  <c r="O1761" i="3"/>
  <c r="P1761" i="3"/>
  <c r="Q1761" i="3"/>
  <c r="R1761" i="3"/>
  <c r="S1761" i="3"/>
  <c r="T1761" i="3"/>
  <c r="M1762" i="3"/>
  <c r="N1762" i="3"/>
  <c r="Z1762" i="3" s="1"/>
  <c r="O1762" i="3"/>
  <c r="P1762" i="3"/>
  <c r="Q1762" i="3"/>
  <c r="R1762" i="3"/>
  <c r="S1762" i="3"/>
  <c r="T1762" i="3"/>
  <c r="M1763" i="3"/>
  <c r="N1763" i="3"/>
  <c r="Z1763" i="3" s="1"/>
  <c r="O1763" i="3"/>
  <c r="P1763" i="3"/>
  <c r="Q1763" i="3"/>
  <c r="R1763" i="3"/>
  <c r="S1763" i="3"/>
  <c r="T1763" i="3"/>
  <c r="M1764" i="3"/>
  <c r="N1764" i="3"/>
  <c r="Z1764" i="3" s="1"/>
  <c r="O1764" i="3"/>
  <c r="P1764" i="3"/>
  <c r="Q1764" i="3"/>
  <c r="R1764" i="3"/>
  <c r="S1764" i="3"/>
  <c r="T1764" i="3"/>
  <c r="M1765" i="3"/>
  <c r="N1765" i="3"/>
  <c r="Z1765" i="3" s="1"/>
  <c r="O1765" i="3"/>
  <c r="P1765" i="3"/>
  <c r="Q1765" i="3"/>
  <c r="R1765" i="3"/>
  <c r="S1765" i="3"/>
  <c r="T1765" i="3"/>
  <c r="M1766" i="3"/>
  <c r="N1766" i="3"/>
  <c r="Z1766" i="3" s="1"/>
  <c r="O1766" i="3"/>
  <c r="P1766" i="3"/>
  <c r="Q1766" i="3"/>
  <c r="R1766" i="3"/>
  <c r="S1766" i="3"/>
  <c r="T1766" i="3"/>
  <c r="M1767" i="3"/>
  <c r="N1767" i="3"/>
  <c r="Z1767" i="3" s="1"/>
  <c r="O1767" i="3"/>
  <c r="P1767" i="3"/>
  <c r="Q1767" i="3"/>
  <c r="R1767" i="3"/>
  <c r="S1767" i="3"/>
  <c r="T1767" i="3"/>
  <c r="M1768" i="3"/>
  <c r="N1768" i="3"/>
  <c r="Z1768" i="3" s="1"/>
  <c r="O1768" i="3"/>
  <c r="P1768" i="3"/>
  <c r="Q1768" i="3"/>
  <c r="R1768" i="3"/>
  <c r="S1768" i="3"/>
  <c r="T1768" i="3"/>
  <c r="M1769" i="3"/>
  <c r="N1769" i="3"/>
  <c r="Z1769" i="3" s="1"/>
  <c r="O1769" i="3"/>
  <c r="P1769" i="3"/>
  <c r="Q1769" i="3"/>
  <c r="R1769" i="3"/>
  <c r="S1769" i="3"/>
  <c r="T1769" i="3"/>
  <c r="M1770" i="3"/>
  <c r="N1770" i="3"/>
  <c r="Z1770" i="3" s="1"/>
  <c r="O1770" i="3"/>
  <c r="P1770" i="3"/>
  <c r="Q1770" i="3"/>
  <c r="R1770" i="3"/>
  <c r="S1770" i="3"/>
  <c r="T1770" i="3"/>
  <c r="M1771" i="3"/>
  <c r="N1771" i="3"/>
  <c r="Z1771" i="3" s="1"/>
  <c r="O1771" i="3"/>
  <c r="P1771" i="3"/>
  <c r="Q1771" i="3"/>
  <c r="R1771" i="3"/>
  <c r="S1771" i="3"/>
  <c r="T1771" i="3"/>
  <c r="M1772" i="3"/>
  <c r="N1772" i="3"/>
  <c r="Z1772" i="3" s="1"/>
  <c r="O1772" i="3"/>
  <c r="P1772" i="3"/>
  <c r="Q1772" i="3"/>
  <c r="R1772" i="3"/>
  <c r="S1772" i="3"/>
  <c r="T1772" i="3"/>
  <c r="M1773" i="3"/>
  <c r="N1773" i="3"/>
  <c r="Z1773" i="3" s="1"/>
  <c r="O1773" i="3"/>
  <c r="P1773" i="3"/>
  <c r="Q1773" i="3"/>
  <c r="R1773" i="3"/>
  <c r="S1773" i="3"/>
  <c r="T1773" i="3"/>
  <c r="M1774" i="3"/>
  <c r="N1774" i="3"/>
  <c r="Z1774" i="3" s="1"/>
  <c r="O1774" i="3"/>
  <c r="P1774" i="3"/>
  <c r="Q1774" i="3"/>
  <c r="R1774" i="3"/>
  <c r="S1774" i="3"/>
  <c r="T1774" i="3"/>
  <c r="M1775" i="3"/>
  <c r="N1775" i="3"/>
  <c r="Z1775" i="3" s="1"/>
  <c r="O1775" i="3"/>
  <c r="P1775" i="3"/>
  <c r="Q1775" i="3"/>
  <c r="R1775" i="3"/>
  <c r="S1775" i="3"/>
  <c r="T1775" i="3"/>
  <c r="M1776" i="3"/>
  <c r="N1776" i="3"/>
  <c r="Z1776" i="3" s="1"/>
  <c r="O1776" i="3"/>
  <c r="P1776" i="3"/>
  <c r="Q1776" i="3"/>
  <c r="R1776" i="3"/>
  <c r="S1776" i="3"/>
  <c r="T1776" i="3"/>
  <c r="M1777" i="3"/>
  <c r="N1777" i="3"/>
  <c r="Z1777" i="3" s="1"/>
  <c r="O1777" i="3"/>
  <c r="P1777" i="3"/>
  <c r="Q1777" i="3"/>
  <c r="R1777" i="3"/>
  <c r="S1777" i="3"/>
  <c r="T1777" i="3"/>
  <c r="M1778" i="3"/>
  <c r="N1778" i="3"/>
  <c r="Z1778" i="3" s="1"/>
  <c r="O1778" i="3"/>
  <c r="P1778" i="3"/>
  <c r="Q1778" i="3"/>
  <c r="R1778" i="3"/>
  <c r="S1778" i="3"/>
  <c r="T1778" i="3"/>
  <c r="M1779" i="3"/>
  <c r="N1779" i="3"/>
  <c r="Z1779" i="3" s="1"/>
  <c r="O1779" i="3"/>
  <c r="P1779" i="3"/>
  <c r="Q1779" i="3"/>
  <c r="R1779" i="3"/>
  <c r="S1779" i="3"/>
  <c r="T1779" i="3"/>
  <c r="M1780" i="3"/>
  <c r="N1780" i="3"/>
  <c r="Z1780" i="3" s="1"/>
  <c r="O1780" i="3"/>
  <c r="P1780" i="3"/>
  <c r="Q1780" i="3"/>
  <c r="R1780" i="3"/>
  <c r="S1780" i="3"/>
  <c r="T1780" i="3"/>
  <c r="M1781" i="3"/>
  <c r="N1781" i="3"/>
  <c r="Z1781" i="3" s="1"/>
  <c r="O1781" i="3"/>
  <c r="P1781" i="3"/>
  <c r="Q1781" i="3"/>
  <c r="R1781" i="3"/>
  <c r="S1781" i="3"/>
  <c r="T1781" i="3"/>
  <c r="M1782" i="3"/>
  <c r="N1782" i="3"/>
  <c r="Z1782" i="3" s="1"/>
  <c r="O1782" i="3"/>
  <c r="P1782" i="3"/>
  <c r="Q1782" i="3"/>
  <c r="R1782" i="3"/>
  <c r="S1782" i="3"/>
  <c r="T1782" i="3"/>
  <c r="M1783" i="3"/>
  <c r="N1783" i="3"/>
  <c r="Z1783" i="3" s="1"/>
  <c r="O1783" i="3"/>
  <c r="P1783" i="3"/>
  <c r="Q1783" i="3"/>
  <c r="R1783" i="3"/>
  <c r="S1783" i="3"/>
  <c r="T1783" i="3"/>
  <c r="M1784" i="3"/>
  <c r="N1784" i="3"/>
  <c r="Z1784" i="3" s="1"/>
  <c r="O1784" i="3"/>
  <c r="P1784" i="3"/>
  <c r="Q1784" i="3"/>
  <c r="R1784" i="3"/>
  <c r="S1784" i="3"/>
  <c r="T1784" i="3"/>
  <c r="M1785" i="3"/>
  <c r="N1785" i="3"/>
  <c r="Z1785" i="3" s="1"/>
  <c r="O1785" i="3"/>
  <c r="P1785" i="3"/>
  <c r="Q1785" i="3"/>
  <c r="R1785" i="3"/>
  <c r="S1785" i="3"/>
  <c r="T1785" i="3"/>
  <c r="M1786" i="3"/>
  <c r="N1786" i="3"/>
  <c r="Z1786" i="3" s="1"/>
  <c r="O1786" i="3"/>
  <c r="P1786" i="3"/>
  <c r="Q1786" i="3"/>
  <c r="R1786" i="3"/>
  <c r="S1786" i="3"/>
  <c r="T1786" i="3"/>
  <c r="M1787" i="3"/>
  <c r="N1787" i="3"/>
  <c r="Z1787" i="3" s="1"/>
  <c r="O1787" i="3"/>
  <c r="P1787" i="3"/>
  <c r="Q1787" i="3"/>
  <c r="R1787" i="3"/>
  <c r="S1787" i="3"/>
  <c r="T1787" i="3"/>
  <c r="M1788" i="3"/>
  <c r="N1788" i="3"/>
  <c r="Z1788" i="3" s="1"/>
  <c r="O1788" i="3"/>
  <c r="P1788" i="3"/>
  <c r="Q1788" i="3"/>
  <c r="R1788" i="3"/>
  <c r="S1788" i="3"/>
  <c r="T1788" i="3"/>
  <c r="M1789" i="3"/>
  <c r="N1789" i="3"/>
  <c r="Z1789" i="3" s="1"/>
  <c r="O1789" i="3"/>
  <c r="P1789" i="3"/>
  <c r="Q1789" i="3"/>
  <c r="R1789" i="3"/>
  <c r="S1789" i="3"/>
  <c r="T1789" i="3"/>
  <c r="M1790" i="3"/>
  <c r="N1790" i="3"/>
  <c r="Z1790" i="3" s="1"/>
  <c r="O1790" i="3"/>
  <c r="P1790" i="3"/>
  <c r="Q1790" i="3"/>
  <c r="R1790" i="3"/>
  <c r="S1790" i="3"/>
  <c r="T1790" i="3"/>
  <c r="M1791" i="3"/>
  <c r="N1791" i="3"/>
  <c r="Z1791" i="3" s="1"/>
  <c r="O1791" i="3"/>
  <c r="P1791" i="3"/>
  <c r="Q1791" i="3"/>
  <c r="R1791" i="3"/>
  <c r="S1791" i="3"/>
  <c r="T1791" i="3"/>
  <c r="M1792" i="3"/>
  <c r="N1792" i="3"/>
  <c r="Z1792" i="3" s="1"/>
  <c r="O1792" i="3"/>
  <c r="P1792" i="3"/>
  <c r="Q1792" i="3"/>
  <c r="R1792" i="3"/>
  <c r="S1792" i="3"/>
  <c r="T1792" i="3"/>
  <c r="M1793" i="3"/>
  <c r="N1793" i="3"/>
  <c r="Z1793" i="3" s="1"/>
  <c r="O1793" i="3"/>
  <c r="P1793" i="3"/>
  <c r="Q1793" i="3"/>
  <c r="R1793" i="3"/>
  <c r="S1793" i="3"/>
  <c r="T1793" i="3"/>
  <c r="M1794" i="3"/>
  <c r="N1794" i="3"/>
  <c r="Z1794" i="3" s="1"/>
  <c r="O1794" i="3"/>
  <c r="P1794" i="3"/>
  <c r="Q1794" i="3"/>
  <c r="R1794" i="3"/>
  <c r="S1794" i="3"/>
  <c r="T1794" i="3"/>
  <c r="M1795" i="3"/>
  <c r="N1795" i="3"/>
  <c r="Z1795" i="3" s="1"/>
  <c r="O1795" i="3"/>
  <c r="P1795" i="3"/>
  <c r="Q1795" i="3"/>
  <c r="R1795" i="3"/>
  <c r="S1795" i="3"/>
  <c r="T1795" i="3"/>
  <c r="M1796" i="3"/>
  <c r="N1796" i="3"/>
  <c r="Z1796" i="3" s="1"/>
  <c r="O1796" i="3"/>
  <c r="P1796" i="3"/>
  <c r="Q1796" i="3"/>
  <c r="R1796" i="3"/>
  <c r="S1796" i="3"/>
  <c r="T1796" i="3"/>
  <c r="M1797" i="3"/>
  <c r="N1797" i="3"/>
  <c r="Z1797" i="3" s="1"/>
  <c r="O1797" i="3"/>
  <c r="P1797" i="3"/>
  <c r="Q1797" i="3"/>
  <c r="R1797" i="3"/>
  <c r="S1797" i="3"/>
  <c r="T1797" i="3"/>
  <c r="M1798" i="3"/>
  <c r="N1798" i="3"/>
  <c r="Z1798" i="3" s="1"/>
  <c r="O1798" i="3"/>
  <c r="P1798" i="3"/>
  <c r="Q1798" i="3"/>
  <c r="R1798" i="3"/>
  <c r="S1798" i="3"/>
  <c r="T1798" i="3"/>
  <c r="M1799" i="3"/>
  <c r="N1799" i="3"/>
  <c r="Z1799" i="3" s="1"/>
  <c r="O1799" i="3"/>
  <c r="P1799" i="3"/>
  <c r="Q1799" i="3"/>
  <c r="R1799" i="3"/>
  <c r="S1799" i="3"/>
  <c r="T1799" i="3"/>
  <c r="M1800" i="3"/>
  <c r="N1800" i="3"/>
  <c r="Z1800" i="3" s="1"/>
  <c r="O1800" i="3"/>
  <c r="P1800" i="3"/>
  <c r="Q1800" i="3"/>
  <c r="R1800" i="3"/>
  <c r="S1800" i="3"/>
  <c r="T1800" i="3"/>
  <c r="M1801" i="3"/>
  <c r="N1801" i="3"/>
  <c r="Z1801" i="3" s="1"/>
  <c r="O1801" i="3"/>
  <c r="P1801" i="3"/>
  <c r="Q1801" i="3"/>
  <c r="R1801" i="3"/>
  <c r="S1801" i="3"/>
  <c r="T1801" i="3"/>
  <c r="M1802" i="3"/>
  <c r="N1802" i="3"/>
  <c r="Z1802" i="3" s="1"/>
  <c r="O1802" i="3"/>
  <c r="P1802" i="3"/>
  <c r="Q1802" i="3"/>
  <c r="R1802" i="3"/>
  <c r="S1802" i="3"/>
  <c r="T1802" i="3"/>
  <c r="M1803" i="3"/>
  <c r="N1803" i="3"/>
  <c r="Z1803" i="3" s="1"/>
  <c r="O1803" i="3"/>
  <c r="P1803" i="3"/>
  <c r="Q1803" i="3"/>
  <c r="R1803" i="3"/>
  <c r="S1803" i="3"/>
  <c r="T1803" i="3"/>
  <c r="M1804" i="3"/>
  <c r="N1804" i="3"/>
  <c r="Z1804" i="3" s="1"/>
  <c r="O1804" i="3"/>
  <c r="P1804" i="3"/>
  <c r="Q1804" i="3"/>
  <c r="R1804" i="3"/>
  <c r="S1804" i="3"/>
  <c r="T1804" i="3"/>
  <c r="M1805" i="3"/>
  <c r="N1805" i="3"/>
  <c r="Z1805" i="3" s="1"/>
  <c r="O1805" i="3"/>
  <c r="P1805" i="3"/>
  <c r="Q1805" i="3"/>
  <c r="R1805" i="3"/>
  <c r="S1805" i="3"/>
  <c r="T1805" i="3"/>
  <c r="M1806" i="3"/>
  <c r="N1806" i="3"/>
  <c r="Z1806" i="3" s="1"/>
  <c r="O1806" i="3"/>
  <c r="P1806" i="3"/>
  <c r="Q1806" i="3"/>
  <c r="R1806" i="3"/>
  <c r="S1806" i="3"/>
  <c r="T1806" i="3"/>
  <c r="M1807" i="3"/>
  <c r="N1807" i="3"/>
  <c r="Z1807" i="3" s="1"/>
  <c r="O1807" i="3"/>
  <c r="P1807" i="3"/>
  <c r="Q1807" i="3"/>
  <c r="R1807" i="3"/>
  <c r="S1807" i="3"/>
  <c r="T1807" i="3"/>
  <c r="M1808" i="3"/>
  <c r="N1808" i="3"/>
  <c r="Z1808" i="3" s="1"/>
  <c r="O1808" i="3"/>
  <c r="P1808" i="3"/>
  <c r="Q1808" i="3"/>
  <c r="R1808" i="3"/>
  <c r="S1808" i="3"/>
  <c r="T1808" i="3"/>
  <c r="M1809" i="3"/>
  <c r="N1809" i="3"/>
  <c r="Z1809" i="3" s="1"/>
  <c r="O1809" i="3"/>
  <c r="P1809" i="3"/>
  <c r="Q1809" i="3"/>
  <c r="R1809" i="3"/>
  <c r="S1809" i="3"/>
  <c r="T1809" i="3"/>
  <c r="M1810" i="3"/>
  <c r="N1810" i="3"/>
  <c r="Z1810" i="3" s="1"/>
  <c r="O1810" i="3"/>
  <c r="P1810" i="3"/>
  <c r="Q1810" i="3"/>
  <c r="R1810" i="3"/>
  <c r="S1810" i="3"/>
  <c r="T1810" i="3"/>
  <c r="M1811" i="3"/>
  <c r="N1811" i="3"/>
  <c r="Z1811" i="3" s="1"/>
  <c r="O1811" i="3"/>
  <c r="P1811" i="3"/>
  <c r="Q1811" i="3"/>
  <c r="R1811" i="3"/>
  <c r="S1811" i="3"/>
  <c r="T1811" i="3"/>
  <c r="M1812" i="3"/>
  <c r="N1812" i="3"/>
  <c r="Z1812" i="3" s="1"/>
  <c r="O1812" i="3"/>
  <c r="P1812" i="3"/>
  <c r="Q1812" i="3"/>
  <c r="R1812" i="3"/>
  <c r="S1812" i="3"/>
  <c r="T1812" i="3"/>
  <c r="M1813" i="3"/>
  <c r="N1813" i="3"/>
  <c r="Z1813" i="3" s="1"/>
  <c r="O1813" i="3"/>
  <c r="P1813" i="3"/>
  <c r="Q1813" i="3"/>
  <c r="R1813" i="3"/>
  <c r="S1813" i="3"/>
  <c r="T1813" i="3"/>
  <c r="M1814" i="3"/>
  <c r="N1814" i="3"/>
  <c r="Z1814" i="3" s="1"/>
  <c r="O1814" i="3"/>
  <c r="P1814" i="3"/>
  <c r="Q1814" i="3"/>
  <c r="R1814" i="3"/>
  <c r="S1814" i="3"/>
  <c r="T1814" i="3"/>
  <c r="M1815" i="3"/>
  <c r="N1815" i="3"/>
  <c r="Z1815" i="3" s="1"/>
  <c r="O1815" i="3"/>
  <c r="P1815" i="3"/>
  <c r="Q1815" i="3"/>
  <c r="R1815" i="3"/>
  <c r="S1815" i="3"/>
  <c r="T1815" i="3"/>
  <c r="M1816" i="3"/>
  <c r="N1816" i="3"/>
  <c r="Z1816" i="3" s="1"/>
  <c r="O1816" i="3"/>
  <c r="P1816" i="3"/>
  <c r="Q1816" i="3"/>
  <c r="R1816" i="3"/>
  <c r="S1816" i="3"/>
  <c r="T1816" i="3"/>
  <c r="M1817" i="3"/>
  <c r="N1817" i="3"/>
  <c r="Z1817" i="3" s="1"/>
  <c r="O1817" i="3"/>
  <c r="P1817" i="3"/>
  <c r="Q1817" i="3"/>
  <c r="R1817" i="3"/>
  <c r="S1817" i="3"/>
  <c r="T1817" i="3"/>
  <c r="M1818" i="3"/>
  <c r="N1818" i="3"/>
  <c r="Z1818" i="3" s="1"/>
  <c r="O1818" i="3"/>
  <c r="P1818" i="3"/>
  <c r="Q1818" i="3"/>
  <c r="R1818" i="3"/>
  <c r="S1818" i="3"/>
  <c r="T1818" i="3"/>
  <c r="M1819" i="3"/>
  <c r="N1819" i="3"/>
  <c r="Z1819" i="3" s="1"/>
  <c r="O1819" i="3"/>
  <c r="P1819" i="3"/>
  <c r="Q1819" i="3"/>
  <c r="R1819" i="3"/>
  <c r="S1819" i="3"/>
  <c r="T1819" i="3"/>
  <c r="M1820" i="3"/>
  <c r="N1820" i="3"/>
  <c r="Z1820" i="3" s="1"/>
  <c r="O1820" i="3"/>
  <c r="P1820" i="3"/>
  <c r="Q1820" i="3"/>
  <c r="R1820" i="3"/>
  <c r="S1820" i="3"/>
  <c r="T1820" i="3"/>
  <c r="M1821" i="3"/>
  <c r="N1821" i="3"/>
  <c r="Z1821" i="3" s="1"/>
  <c r="O1821" i="3"/>
  <c r="P1821" i="3"/>
  <c r="Q1821" i="3"/>
  <c r="R1821" i="3"/>
  <c r="S1821" i="3"/>
  <c r="T1821" i="3"/>
  <c r="M1822" i="3"/>
  <c r="N1822" i="3"/>
  <c r="Z1822" i="3" s="1"/>
  <c r="O1822" i="3"/>
  <c r="P1822" i="3"/>
  <c r="Q1822" i="3"/>
  <c r="R1822" i="3"/>
  <c r="S1822" i="3"/>
  <c r="T1822" i="3"/>
  <c r="M1823" i="3"/>
  <c r="N1823" i="3"/>
  <c r="Z1823" i="3" s="1"/>
  <c r="O1823" i="3"/>
  <c r="P1823" i="3"/>
  <c r="Q1823" i="3"/>
  <c r="R1823" i="3"/>
  <c r="S1823" i="3"/>
  <c r="T1823" i="3"/>
  <c r="M1824" i="3"/>
  <c r="N1824" i="3"/>
  <c r="Z1824" i="3" s="1"/>
  <c r="O1824" i="3"/>
  <c r="P1824" i="3"/>
  <c r="Q1824" i="3"/>
  <c r="R1824" i="3"/>
  <c r="S1824" i="3"/>
  <c r="T1824" i="3"/>
  <c r="M1825" i="3"/>
  <c r="N1825" i="3"/>
  <c r="Z1825" i="3" s="1"/>
  <c r="O1825" i="3"/>
  <c r="P1825" i="3"/>
  <c r="Q1825" i="3"/>
  <c r="R1825" i="3"/>
  <c r="S1825" i="3"/>
  <c r="T1825" i="3"/>
  <c r="M1826" i="3"/>
  <c r="N1826" i="3"/>
  <c r="Z1826" i="3" s="1"/>
  <c r="O1826" i="3"/>
  <c r="P1826" i="3"/>
  <c r="Q1826" i="3"/>
  <c r="R1826" i="3"/>
  <c r="S1826" i="3"/>
  <c r="T1826" i="3"/>
  <c r="M1827" i="3"/>
  <c r="N1827" i="3"/>
  <c r="Z1827" i="3" s="1"/>
  <c r="O1827" i="3"/>
  <c r="P1827" i="3"/>
  <c r="Q1827" i="3"/>
  <c r="R1827" i="3"/>
  <c r="S1827" i="3"/>
  <c r="T1827" i="3"/>
  <c r="M1828" i="3"/>
  <c r="N1828" i="3"/>
  <c r="Z1828" i="3" s="1"/>
  <c r="O1828" i="3"/>
  <c r="P1828" i="3"/>
  <c r="Q1828" i="3"/>
  <c r="R1828" i="3"/>
  <c r="S1828" i="3"/>
  <c r="T1828" i="3"/>
  <c r="M1829" i="3"/>
  <c r="N1829" i="3"/>
  <c r="Z1829" i="3" s="1"/>
  <c r="O1829" i="3"/>
  <c r="P1829" i="3"/>
  <c r="Q1829" i="3"/>
  <c r="R1829" i="3"/>
  <c r="S1829" i="3"/>
  <c r="T1829" i="3"/>
  <c r="M1830" i="3"/>
  <c r="N1830" i="3"/>
  <c r="Z1830" i="3" s="1"/>
  <c r="O1830" i="3"/>
  <c r="P1830" i="3"/>
  <c r="Q1830" i="3"/>
  <c r="R1830" i="3"/>
  <c r="S1830" i="3"/>
  <c r="T1830" i="3"/>
  <c r="M1831" i="3"/>
  <c r="N1831" i="3"/>
  <c r="Z1831" i="3" s="1"/>
  <c r="O1831" i="3"/>
  <c r="P1831" i="3"/>
  <c r="Q1831" i="3"/>
  <c r="R1831" i="3"/>
  <c r="S1831" i="3"/>
  <c r="T1831" i="3"/>
  <c r="M1832" i="3"/>
  <c r="N1832" i="3"/>
  <c r="Z1832" i="3" s="1"/>
  <c r="O1832" i="3"/>
  <c r="P1832" i="3"/>
  <c r="Q1832" i="3"/>
  <c r="R1832" i="3"/>
  <c r="S1832" i="3"/>
  <c r="T1832" i="3"/>
  <c r="M1833" i="3"/>
  <c r="N1833" i="3"/>
  <c r="Z1833" i="3" s="1"/>
  <c r="O1833" i="3"/>
  <c r="P1833" i="3"/>
  <c r="Q1833" i="3"/>
  <c r="R1833" i="3"/>
  <c r="S1833" i="3"/>
  <c r="T1833" i="3"/>
  <c r="M1834" i="3"/>
  <c r="N1834" i="3"/>
  <c r="Z1834" i="3" s="1"/>
  <c r="O1834" i="3"/>
  <c r="P1834" i="3"/>
  <c r="Q1834" i="3"/>
  <c r="R1834" i="3"/>
  <c r="S1834" i="3"/>
  <c r="T1834" i="3"/>
  <c r="M1835" i="3"/>
  <c r="N1835" i="3"/>
  <c r="Z1835" i="3" s="1"/>
  <c r="O1835" i="3"/>
  <c r="P1835" i="3"/>
  <c r="Q1835" i="3"/>
  <c r="R1835" i="3"/>
  <c r="S1835" i="3"/>
  <c r="T1835" i="3"/>
  <c r="M1836" i="3"/>
  <c r="N1836" i="3"/>
  <c r="Z1836" i="3" s="1"/>
  <c r="O1836" i="3"/>
  <c r="P1836" i="3"/>
  <c r="Q1836" i="3"/>
  <c r="R1836" i="3"/>
  <c r="S1836" i="3"/>
  <c r="T1836" i="3"/>
  <c r="M1837" i="3"/>
  <c r="N1837" i="3"/>
  <c r="Z1837" i="3" s="1"/>
  <c r="O1837" i="3"/>
  <c r="P1837" i="3"/>
  <c r="Q1837" i="3"/>
  <c r="R1837" i="3"/>
  <c r="S1837" i="3"/>
  <c r="T1837" i="3"/>
  <c r="M1838" i="3"/>
  <c r="N1838" i="3"/>
  <c r="Z1838" i="3" s="1"/>
  <c r="O1838" i="3"/>
  <c r="P1838" i="3"/>
  <c r="Q1838" i="3"/>
  <c r="R1838" i="3"/>
  <c r="S1838" i="3"/>
  <c r="T1838" i="3"/>
  <c r="M1839" i="3"/>
  <c r="N1839" i="3"/>
  <c r="Z1839" i="3" s="1"/>
  <c r="O1839" i="3"/>
  <c r="P1839" i="3"/>
  <c r="Q1839" i="3"/>
  <c r="R1839" i="3"/>
  <c r="S1839" i="3"/>
  <c r="T1839" i="3"/>
  <c r="M1840" i="3"/>
  <c r="N1840" i="3"/>
  <c r="Z1840" i="3" s="1"/>
  <c r="O1840" i="3"/>
  <c r="P1840" i="3"/>
  <c r="Q1840" i="3"/>
  <c r="R1840" i="3"/>
  <c r="S1840" i="3"/>
  <c r="T1840" i="3"/>
  <c r="M1841" i="3"/>
  <c r="N1841" i="3"/>
  <c r="Z1841" i="3" s="1"/>
  <c r="O1841" i="3"/>
  <c r="P1841" i="3"/>
  <c r="Q1841" i="3"/>
  <c r="R1841" i="3"/>
  <c r="S1841" i="3"/>
  <c r="T1841" i="3"/>
  <c r="M1842" i="3"/>
  <c r="N1842" i="3"/>
  <c r="Z1842" i="3" s="1"/>
  <c r="O1842" i="3"/>
  <c r="P1842" i="3"/>
  <c r="Q1842" i="3"/>
  <c r="R1842" i="3"/>
  <c r="S1842" i="3"/>
  <c r="T1842" i="3"/>
  <c r="M1843" i="3"/>
  <c r="N1843" i="3"/>
  <c r="Z1843" i="3" s="1"/>
  <c r="O1843" i="3"/>
  <c r="P1843" i="3"/>
  <c r="Q1843" i="3"/>
  <c r="R1843" i="3"/>
  <c r="S1843" i="3"/>
  <c r="T1843" i="3"/>
  <c r="M1844" i="3"/>
  <c r="N1844" i="3"/>
  <c r="Z1844" i="3" s="1"/>
  <c r="O1844" i="3"/>
  <c r="P1844" i="3"/>
  <c r="Q1844" i="3"/>
  <c r="R1844" i="3"/>
  <c r="S1844" i="3"/>
  <c r="T1844" i="3"/>
  <c r="M1845" i="3"/>
  <c r="N1845" i="3"/>
  <c r="Z1845" i="3" s="1"/>
  <c r="O1845" i="3"/>
  <c r="P1845" i="3"/>
  <c r="Q1845" i="3"/>
  <c r="R1845" i="3"/>
  <c r="S1845" i="3"/>
  <c r="T1845" i="3"/>
  <c r="M1846" i="3"/>
  <c r="N1846" i="3"/>
  <c r="Z1846" i="3" s="1"/>
  <c r="O1846" i="3"/>
  <c r="P1846" i="3"/>
  <c r="Q1846" i="3"/>
  <c r="R1846" i="3"/>
  <c r="S1846" i="3"/>
  <c r="T1846" i="3"/>
  <c r="M1847" i="3"/>
  <c r="N1847" i="3"/>
  <c r="Z1847" i="3" s="1"/>
  <c r="O1847" i="3"/>
  <c r="P1847" i="3"/>
  <c r="Q1847" i="3"/>
  <c r="R1847" i="3"/>
  <c r="S1847" i="3"/>
  <c r="T1847" i="3"/>
  <c r="M1848" i="3"/>
  <c r="N1848" i="3"/>
  <c r="Z1848" i="3" s="1"/>
  <c r="O1848" i="3"/>
  <c r="P1848" i="3"/>
  <c r="Q1848" i="3"/>
  <c r="R1848" i="3"/>
  <c r="S1848" i="3"/>
  <c r="T1848" i="3"/>
  <c r="M1849" i="3"/>
  <c r="N1849" i="3"/>
  <c r="Z1849" i="3" s="1"/>
  <c r="O1849" i="3"/>
  <c r="P1849" i="3"/>
  <c r="Q1849" i="3"/>
  <c r="R1849" i="3"/>
  <c r="S1849" i="3"/>
  <c r="T1849" i="3"/>
  <c r="M1850" i="3"/>
  <c r="N1850" i="3"/>
  <c r="Z1850" i="3" s="1"/>
  <c r="O1850" i="3"/>
  <c r="P1850" i="3"/>
  <c r="Q1850" i="3"/>
  <c r="R1850" i="3"/>
  <c r="S1850" i="3"/>
  <c r="T1850" i="3"/>
  <c r="M1851" i="3"/>
  <c r="N1851" i="3"/>
  <c r="Z1851" i="3" s="1"/>
  <c r="O1851" i="3"/>
  <c r="P1851" i="3"/>
  <c r="Q1851" i="3"/>
  <c r="R1851" i="3"/>
  <c r="S1851" i="3"/>
  <c r="T1851" i="3"/>
  <c r="M1852" i="3"/>
  <c r="N1852" i="3"/>
  <c r="Z1852" i="3" s="1"/>
  <c r="O1852" i="3"/>
  <c r="P1852" i="3"/>
  <c r="Q1852" i="3"/>
  <c r="R1852" i="3"/>
  <c r="S1852" i="3"/>
  <c r="T1852" i="3"/>
  <c r="M1853" i="3"/>
  <c r="N1853" i="3"/>
  <c r="Z1853" i="3" s="1"/>
  <c r="O1853" i="3"/>
  <c r="P1853" i="3"/>
  <c r="Q1853" i="3"/>
  <c r="R1853" i="3"/>
  <c r="S1853" i="3"/>
  <c r="T1853" i="3"/>
  <c r="M1854" i="3"/>
  <c r="N1854" i="3"/>
  <c r="Z1854" i="3" s="1"/>
  <c r="O1854" i="3"/>
  <c r="P1854" i="3"/>
  <c r="Q1854" i="3"/>
  <c r="R1854" i="3"/>
  <c r="S1854" i="3"/>
  <c r="T1854" i="3"/>
  <c r="M1855" i="3"/>
  <c r="N1855" i="3"/>
  <c r="Z1855" i="3" s="1"/>
  <c r="O1855" i="3"/>
  <c r="P1855" i="3"/>
  <c r="Q1855" i="3"/>
  <c r="R1855" i="3"/>
  <c r="S1855" i="3"/>
  <c r="T1855" i="3"/>
  <c r="M1856" i="3"/>
  <c r="N1856" i="3"/>
  <c r="Z1856" i="3" s="1"/>
  <c r="O1856" i="3"/>
  <c r="P1856" i="3"/>
  <c r="Q1856" i="3"/>
  <c r="R1856" i="3"/>
  <c r="S1856" i="3"/>
  <c r="T1856" i="3"/>
  <c r="M1857" i="3"/>
  <c r="N1857" i="3"/>
  <c r="Z1857" i="3" s="1"/>
  <c r="O1857" i="3"/>
  <c r="P1857" i="3"/>
  <c r="Q1857" i="3"/>
  <c r="R1857" i="3"/>
  <c r="S1857" i="3"/>
  <c r="T1857" i="3"/>
  <c r="M1858" i="3"/>
  <c r="N1858" i="3"/>
  <c r="Z1858" i="3" s="1"/>
  <c r="O1858" i="3"/>
  <c r="P1858" i="3"/>
  <c r="Q1858" i="3"/>
  <c r="R1858" i="3"/>
  <c r="S1858" i="3"/>
  <c r="T1858" i="3"/>
  <c r="M1859" i="3"/>
  <c r="N1859" i="3"/>
  <c r="Z1859" i="3" s="1"/>
  <c r="O1859" i="3"/>
  <c r="P1859" i="3"/>
  <c r="Q1859" i="3"/>
  <c r="R1859" i="3"/>
  <c r="S1859" i="3"/>
  <c r="T1859" i="3"/>
  <c r="M1860" i="3"/>
  <c r="N1860" i="3"/>
  <c r="Z1860" i="3" s="1"/>
  <c r="O1860" i="3"/>
  <c r="P1860" i="3"/>
  <c r="Q1860" i="3"/>
  <c r="R1860" i="3"/>
  <c r="S1860" i="3"/>
  <c r="T1860" i="3"/>
  <c r="M1861" i="3"/>
  <c r="N1861" i="3"/>
  <c r="Z1861" i="3" s="1"/>
  <c r="O1861" i="3"/>
  <c r="P1861" i="3"/>
  <c r="Q1861" i="3"/>
  <c r="R1861" i="3"/>
  <c r="S1861" i="3"/>
  <c r="T1861" i="3"/>
  <c r="M1862" i="3"/>
  <c r="N1862" i="3"/>
  <c r="Z1862" i="3" s="1"/>
  <c r="O1862" i="3"/>
  <c r="P1862" i="3"/>
  <c r="Q1862" i="3"/>
  <c r="R1862" i="3"/>
  <c r="S1862" i="3"/>
  <c r="T1862" i="3"/>
  <c r="M1863" i="3"/>
  <c r="N1863" i="3"/>
  <c r="Z1863" i="3" s="1"/>
  <c r="O1863" i="3"/>
  <c r="P1863" i="3"/>
  <c r="Q1863" i="3"/>
  <c r="R1863" i="3"/>
  <c r="S1863" i="3"/>
  <c r="T1863" i="3"/>
  <c r="M1864" i="3"/>
  <c r="N1864" i="3"/>
  <c r="Z1864" i="3" s="1"/>
  <c r="O1864" i="3"/>
  <c r="P1864" i="3"/>
  <c r="Q1864" i="3"/>
  <c r="R1864" i="3"/>
  <c r="S1864" i="3"/>
  <c r="T1864" i="3"/>
  <c r="M1865" i="3"/>
  <c r="N1865" i="3"/>
  <c r="Z1865" i="3" s="1"/>
  <c r="O1865" i="3"/>
  <c r="P1865" i="3"/>
  <c r="Q1865" i="3"/>
  <c r="R1865" i="3"/>
  <c r="S1865" i="3"/>
  <c r="T1865" i="3"/>
  <c r="M1866" i="3"/>
  <c r="N1866" i="3"/>
  <c r="Z1866" i="3" s="1"/>
  <c r="O1866" i="3"/>
  <c r="P1866" i="3"/>
  <c r="Q1866" i="3"/>
  <c r="R1866" i="3"/>
  <c r="S1866" i="3"/>
  <c r="T1866" i="3"/>
  <c r="M1867" i="3"/>
  <c r="N1867" i="3"/>
  <c r="Z1867" i="3" s="1"/>
  <c r="O1867" i="3"/>
  <c r="P1867" i="3"/>
  <c r="Q1867" i="3"/>
  <c r="R1867" i="3"/>
  <c r="S1867" i="3"/>
  <c r="T1867" i="3"/>
  <c r="M1868" i="3"/>
  <c r="N1868" i="3"/>
  <c r="Z1868" i="3" s="1"/>
  <c r="O1868" i="3"/>
  <c r="P1868" i="3"/>
  <c r="Q1868" i="3"/>
  <c r="R1868" i="3"/>
  <c r="S1868" i="3"/>
  <c r="T1868" i="3"/>
  <c r="M1869" i="3"/>
  <c r="N1869" i="3"/>
  <c r="Z1869" i="3" s="1"/>
  <c r="O1869" i="3"/>
  <c r="P1869" i="3"/>
  <c r="Q1869" i="3"/>
  <c r="R1869" i="3"/>
  <c r="S1869" i="3"/>
  <c r="T1869" i="3"/>
  <c r="M1870" i="3"/>
  <c r="N1870" i="3"/>
  <c r="Z1870" i="3" s="1"/>
  <c r="O1870" i="3"/>
  <c r="P1870" i="3"/>
  <c r="Q1870" i="3"/>
  <c r="R1870" i="3"/>
  <c r="S1870" i="3"/>
  <c r="T1870" i="3"/>
  <c r="M1871" i="3"/>
  <c r="N1871" i="3"/>
  <c r="Z1871" i="3" s="1"/>
  <c r="O1871" i="3"/>
  <c r="P1871" i="3"/>
  <c r="Q1871" i="3"/>
  <c r="R1871" i="3"/>
  <c r="S1871" i="3"/>
  <c r="T1871" i="3"/>
  <c r="M1872" i="3"/>
  <c r="N1872" i="3"/>
  <c r="Z1872" i="3" s="1"/>
  <c r="O1872" i="3"/>
  <c r="P1872" i="3"/>
  <c r="Q1872" i="3"/>
  <c r="R1872" i="3"/>
  <c r="S1872" i="3"/>
  <c r="T1872" i="3"/>
  <c r="M1873" i="3"/>
  <c r="N1873" i="3"/>
  <c r="Z1873" i="3" s="1"/>
  <c r="O1873" i="3"/>
  <c r="P1873" i="3"/>
  <c r="Q1873" i="3"/>
  <c r="R1873" i="3"/>
  <c r="S1873" i="3"/>
  <c r="T1873" i="3"/>
  <c r="M1874" i="3"/>
  <c r="N1874" i="3"/>
  <c r="Z1874" i="3" s="1"/>
  <c r="O1874" i="3"/>
  <c r="P1874" i="3"/>
  <c r="Q1874" i="3"/>
  <c r="R1874" i="3"/>
  <c r="S1874" i="3"/>
  <c r="T1874" i="3"/>
  <c r="M1875" i="3"/>
  <c r="N1875" i="3"/>
  <c r="Z1875" i="3" s="1"/>
  <c r="O1875" i="3"/>
  <c r="P1875" i="3"/>
  <c r="Q1875" i="3"/>
  <c r="R1875" i="3"/>
  <c r="S1875" i="3"/>
  <c r="T1875" i="3"/>
  <c r="M1876" i="3"/>
  <c r="N1876" i="3"/>
  <c r="Z1876" i="3" s="1"/>
  <c r="O1876" i="3"/>
  <c r="P1876" i="3"/>
  <c r="Q1876" i="3"/>
  <c r="R1876" i="3"/>
  <c r="S1876" i="3"/>
  <c r="T1876" i="3"/>
  <c r="M1877" i="3"/>
  <c r="N1877" i="3"/>
  <c r="Z1877" i="3" s="1"/>
  <c r="O1877" i="3"/>
  <c r="P1877" i="3"/>
  <c r="Q1877" i="3"/>
  <c r="R1877" i="3"/>
  <c r="S1877" i="3"/>
  <c r="T1877" i="3"/>
  <c r="M1878" i="3"/>
  <c r="N1878" i="3"/>
  <c r="Z1878" i="3" s="1"/>
  <c r="O1878" i="3"/>
  <c r="P1878" i="3"/>
  <c r="Q1878" i="3"/>
  <c r="R1878" i="3"/>
  <c r="S1878" i="3"/>
  <c r="T1878" i="3"/>
  <c r="M1879" i="3"/>
  <c r="N1879" i="3"/>
  <c r="Z1879" i="3" s="1"/>
  <c r="O1879" i="3"/>
  <c r="P1879" i="3"/>
  <c r="Q1879" i="3"/>
  <c r="R1879" i="3"/>
  <c r="S1879" i="3"/>
  <c r="T1879" i="3"/>
  <c r="M1880" i="3"/>
  <c r="N1880" i="3"/>
  <c r="Z1880" i="3" s="1"/>
  <c r="O1880" i="3"/>
  <c r="P1880" i="3"/>
  <c r="Q1880" i="3"/>
  <c r="R1880" i="3"/>
  <c r="S1880" i="3"/>
  <c r="T1880" i="3"/>
  <c r="M1881" i="3"/>
  <c r="N1881" i="3"/>
  <c r="Z1881" i="3" s="1"/>
  <c r="O1881" i="3"/>
  <c r="P1881" i="3"/>
  <c r="Q1881" i="3"/>
  <c r="R1881" i="3"/>
  <c r="S1881" i="3"/>
  <c r="T1881" i="3"/>
  <c r="M1882" i="3"/>
  <c r="N1882" i="3"/>
  <c r="Z1882" i="3" s="1"/>
  <c r="O1882" i="3"/>
  <c r="P1882" i="3"/>
  <c r="Q1882" i="3"/>
  <c r="R1882" i="3"/>
  <c r="S1882" i="3"/>
  <c r="T1882" i="3"/>
  <c r="M1883" i="3"/>
  <c r="N1883" i="3"/>
  <c r="Z1883" i="3" s="1"/>
  <c r="O1883" i="3"/>
  <c r="P1883" i="3"/>
  <c r="Q1883" i="3"/>
  <c r="R1883" i="3"/>
  <c r="S1883" i="3"/>
  <c r="T1883" i="3"/>
  <c r="M1884" i="3"/>
  <c r="N1884" i="3"/>
  <c r="Z1884" i="3" s="1"/>
  <c r="O1884" i="3"/>
  <c r="P1884" i="3"/>
  <c r="Q1884" i="3"/>
  <c r="R1884" i="3"/>
  <c r="S1884" i="3"/>
  <c r="T1884" i="3"/>
  <c r="M1885" i="3"/>
  <c r="N1885" i="3"/>
  <c r="Z1885" i="3" s="1"/>
  <c r="O1885" i="3"/>
  <c r="P1885" i="3"/>
  <c r="Q1885" i="3"/>
  <c r="R1885" i="3"/>
  <c r="S1885" i="3"/>
  <c r="T1885" i="3"/>
  <c r="M1886" i="3"/>
  <c r="N1886" i="3"/>
  <c r="Z1886" i="3" s="1"/>
  <c r="O1886" i="3"/>
  <c r="P1886" i="3"/>
  <c r="Q1886" i="3"/>
  <c r="R1886" i="3"/>
  <c r="S1886" i="3"/>
  <c r="T1886" i="3"/>
  <c r="M1887" i="3"/>
  <c r="N1887" i="3"/>
  <c r="Z1887" i="3" s="1"/>
  <c r="O1887" i="3"/>
  <c r="P1887" i="3"/>
  <c r="Q1887" i="3"/>
  <c r="R1887" i="3"/>
  <c r="S1887" i="3"/>
  <c r="T1887" i="3"/>
  <c r="M1888" i="3"/>
  <c r="N1888" i="3"/>
  <c r="Z1888" i="3" s="1"/>
  <c r="O1888" i="3"/>
  <c r="P1888" i="3"/>
  <c r="Q1888" i="3"/>
  <c r="R1888" i="3"/>
  <c r="S1888" i="3"/>
  <c r="T1888" i="3"/>
  <c r="M1889" i="3"/>
  <c r="N1889" i="3"/>
  <c r="Z1889" i="3" s="1"/>
  <c r="O1889" i="3"/>
  <c r="P1889" i="3"/>
  <c r="Q1889" i="3"/>
  <c r="R1889" i="3"/>
  <c r="S1889" i="3"/>
  <c r="T1889" i="3"/>
  <c r="M1890" i="3"/>
  <c r="N1890" i="3"/>
  <c r="Z1890" i="3" s="1"/>
  <c r="O1890" i="3"/>
  <c r="P1890" i="3"/>
  <c r="Q1890" i="3"/>
  <c r="R1890" i="3"/>
  <c r="S1890" i="3"/>
  <c r="T1890" i="3"/>
  <c r="M1891" i="3"/>
  <c r="N1891" i="3"/>
  <c r="Z1891" i="3" s="1"/>
  <c r="O1891" i="3"/>
  <c r="P1891" i="3"/>
  <c r="Q1891" i="3"/>
  <c r="R1891" i="3"/>
  <c r="S1891" i="3"/>
  <c r="T1891" i="3"/>
  <c r="M1892" i="3"/>
  <c r="N1892" i="3"/>
  <c r="Z1892" i="3" s="1"/>
  <c r="O1892" i="3"/>
  <c r="P1892" i="3"/>
  <c r="Q1892" i="3"/>
  <c r="R1892" i="3"/>
  <c r="S1892" i="3"/>
  <c r="T1892" i="3"/>
  <c r="M1893" i="3"/>
  <c r="N1893" i="3"/>
  <c r="Z1893" i="3" s="1"/>
  <c r="O1893" i="3"/>
  <c r="P1893" i="3"/>
  <c r="Q1893" i="3"/>
  <c r="R1893" i="3"/>
  <c r="S1893" i="3"/>
  <c r="T1893" i="3"/>
  <c r="M1894" i="3"/>
  <c r="N1894" i="3"/>
  <c r="Z1894" i="3" s="1"/>
  <c r="O1894" i="3"/>
  <c r="P1894" i="3"/>
  <c r="Q1894" i="3"/>
  <c r="R1894" i="3"/>
  <c r="S1894" i="3"/>
  <c r="T1894" i="3"/>
  <c r="M1895" i="3"/>
  <c r="N1895" i="3"/>
  <c r="Z1895" i="3" s="1"/>
  <c r="O1895" i="3"/>
  <c r="P1895" i="3"/>
  <c r="Q1895" i="3"/>
  <c r="R1895" i="3"/>
  <c r="S1895" i="3"/>
  <c r="T1895" i="3"/>
  <c r="M1896" i="3"/>
  <c r="N1896" i="3"/>
  <c r="Z1896" i="3" s="1"/>
  <c r="O1896" i="3"/>
  <c r="P1896" i="3"/>
  <c r="Q1896" i="3"/>
  <c r="R1896" i="3"/>
  <c r="S1896" i="3"/>
  <c r="T1896" i="3"/>
  <c r="M1897" i="3"/>
  <c r="N1897" i="3"/>
  <c r="Z1897" i="3" s="1"/>
  <c r="O1897" i="3"/>
  <c r="P1897" i="3"/>
  <c r="Q1897" i="3"/>
  <c r="R1897" i="3"/>
  <c r="S1897" i="3"/>
  <c r="T1897" i="3"/>
  <c r="M1898" i="3"/>
  <c r="N1898" i="3"/>
  <c r="Z1898" i="3" s="1"/>
  <c r="O1898" i="3"/>
  <c r="P1898" i="3"/>
  <c r="Q1898" i="3"/>
  <c r="R1898" i="3"/>
  <c r="S1898" i="3"/>
  <c r="T1898" i="3"/>
  <c r="M1899" i="3"/>
  <c r="N1899" i="3"/>
  <c r="Z1899" i="3" s="1"/>
  <c r="O1899" i="3"/>
  <c r="P1899" i="3"/>
  <c r="Q1899" i="3"/>
  <c r="R1899" i="3"/>
  <c r="S1899" i="3"/>
  <c r="T1899" i="3"/>
  <c r="M1900" i="3"/>
  <c r="N1900" i="3"/>
  <c r="Z1900" i="3" s="1"/>
  <c r="O1900" i="3"/>
  <c r="P1900" i="3"/>
  <c r="Q1900" i="3"/>
  <c r="R1900" i="3"/>
  <c r="S1900" i="3"/>
  <c r="T1900" i="3"/>
  <c r="M1901" i="3"/>
  <c r="N1901" i="3"/>
  <c r="Z1901" i="3" s="1"/>
  <c r="O1901" i="3"/>
  <c r="P1901" i="3"/>
  <c r="Q1901" i="3"/>
  <c r="R1901" i="3"/>
  <c r="S1901" i="3"/>
  <c r="T1901" i="3"/>
  <c r="M1902" i="3"/>
  <c r="N1902" i="3"/>
  <c r="Z1902" i="3" s="1"/>
  <c r="O1902" i="3"/>
  <c r="P1902" i="3"/>
  <c r="Q1902" i="3"/>
  <c r="R1902" i="3"/>
  <c r="S1902" i="3"/>
  <c r="T1902" i="3"/>
  <c r="M1903" i="3"/>
  <c r="N1903" i="3"/>
  <c r="Z1903" i="3" s="1"/>
  <c r="O1903" i="3"/>
  <c r="P1903" i="3"/>
  <c r="Q1903" i="3"/>
  <c r="R1903" i="3"/>
  <c r="S1903" i="3"/>
  <c r="T1903" i="3"/>
  <c r="M1904" i="3"/>
  <c r="N1904" i="3"/>
  <c r="Z1904" i="3" s="1"/>
  <c r="O1904" i="3"/>
  <c r="P1904" i="3"/>
  <c r="Q1904" i="3"/>
  <c r="R1904" i="3"/>
  <c r="S1904" i="3"/>
  <c r="T1904" i="3"/>
  <c r="M1905" i="3"/>
  <c r="N1905" i="3"/>
  <c r="Z1905" i="3" s="1"/>
  <c r="O1905" i="3"/>
  <c r="P1905" i="3"/>
  <c r="Q1905" i="3"/>
  <c r="R1905" i="3"/>
  <c r="S1905" i="3"/>
  <c r="T1905" i="3"/>
  <c r="M1906" i="3"/>
  <c r="N1906" i="3"/>
  <c r="Z1906" i="3" s="1"/>
  <c r="O1906" i="3"/>
  <c r="P1906" i="3"/>
  <c r="Q1906" i="3"/>
  <c r="R1906" i="3"/>
  <c r="S1906" i="3"/>
  <c r="T1906" i="3"/>
  <c r="M1907" i="3"/>
  <c r="N1907" i="3"/>
  <c r="Z1907" i="3" s="1"/>
  <c r="O1907" i="3"/>
  <c r="P1907" i="3"/>
  <c r="Q1907" i="3"/>
  <c r="R1907" i="3"/>
  <c r="S1907" i="3"/>
  <c r="T1907" i="3"/>
  <c r="M1908" i="3"/>
  <c r="N1908" i="3"/>
  <c r="Z1908" i="3" s="1"/>
  <c r="O1908" i="3"/>
  <c r="P1908" i="3"/>
  <c r="Q1908" i="3"/>
  <c r="R1908" i="3"/>
  <c r="S1908" i="3"/>
  <c r="T1908" i="3"/>
  <c r="M1909" i="3"/>
  <c r="N1909" i="3"/>
  <c r="Z1909" i="3" s="1"/>
  <c r="O1909" i="3"/>
  <c r="P1909" i="3"/>
  <c r="Q1909" i="3"/>
  <c r="R1909" i="3"/>
  <c r="S1909" i="3"/>
  <c r="T1909" i="3"/>
  <c r="M1910" i="3"/>
  <c r="N1910" i="3"/>
  <c r="Z1910" i="3" s="1"/>
  <c r="O1910" i="3"/>
  <c r="P1910" i="3"/>
  <c r="Q1910" i="3"/>
  <c r="R1910" i="3"/>
  <c r="S1910" i="3"/>
  <c r="T1910" i="3"/>
  <c r="M1911" i="3"/>
  <c r="N1911" i="3"/>
  <c r="Z1911" i="3" s="1"/>
  <c r="O1911" i="3"/>
  <c r="P1911" i="3"/>
  <c r="Q1911" i="3"/>
  <c r="R1911" i="3"/>
  <c r="S1911" i="3"/>
  <c r="T1911" i="3"/>
  <c r="M1912" i="3"/>
  <c r="N1912" i="3"/>
  <c r="Z1912" i="3" s="1"/>
  <c r="O1912" i="3"/>
  <c r="P1912" i="3"/>
  <c r="Q1912" i="3"/>
  <c r="R1912" i="3"/>
  <c r="S1912" i="3"/>
  <c r="T1912" i="3"/>
  <c r="M1913" i="3"/>
  <c r="N1913" i="3"/>
  <c r="Z1913" i="3" s="1"/>
  <c r="O1913" i="3"/>
  <c r="P1913" i="3"/>
  <c r="Q1913" i="3"/>
  <c r="R1913" i="3"/>
  <c r="S1913" i="3"/>
  <c r="T1913" i="3"/>
  <c r="M1914" i="3"/>
  <c r="N1914" i="3"/>
  <c r="Z1914" i="3" s="1"/>
  <c r="O1914" i="3"/>
  <c r="P1914" i="3"/>
  <c r="Q1914" i="3"/>
  <c r="R1914" i="3"/>
  <c r="S1914" i="3"/>
  <c r="T1914" i="3"/>
  <c r="M1915" i="3"/>
  <c r="N1915" i="3"/>
  <c r="Z1915" i="3" s="1"/>
  <c r="O1915" i="3"/>
  <c r="P1915" i="3"/>
  <c r="Q1915" i="3"/>
  <c r="R1915" i="3"/>
  <c r="S1915" i="3"/>
  <c r="T1915" i="3"/>
  <c r="M1916" i="3"/>
  <c r="N1916" i="3"/>
  <c r="Z1916" i="3" s="1"/>
  <c r="O1916" i="3"/>
  <c r="P1916" i="3"/>
  <c r="Q1916" i="3"/>
  <c r="R1916" i="3"/>
  <c r="S1916" i="3"/>
  <c r="T1916" i="3"/>
  <c r="M1917" i="3"/>
  <c r="N1917" i="3"/>
  <c r="Z1917" i="3" s="1"/>
  <c r="O1917" i="3"/>
  <c r="P1917" i="3"/>
  <c r="Q1917" i="3"/>
  <c r="R1917" i="3"/>
  <c r="S1917" i="3"/>
  <c r="T1917" i="3"/>
  <c r="M1918" i="3"/>
  <c r="N1918" i="3"/>
  <c r="Z1918" i="3" s="1"/>
  <c r="O1918" i="3"/>
  <c r="P1918" i="3"/>
  <c r="Q1918" i="3"/>
  <c r="R1918" i="3"/>
  <c r="S1918" i="3"/>
  <c r="T1918" i="3"/>
  <c r="M1919" i="3"/>
  <c r="N1919" i="3"/>
  <c r="Z1919" i="3" s="1"/>
  <c r="O1919" i="3"/>
  <c r="P1919" i="3"/>
  <c r="Q1919" i="3"/>
  <c r="R1919" i="3"/>
  <c r="S1919" i="3"/>
  <c r="T1919" i="3"/>
  <c r="M1920" i="3"/>
  <c r="N1920" i="3"/>
  <c r="Z1920" i="3" s="1"/>
  <c r="O1920" i="3"/>
  <c r="P1920" i="3"/>
  <c r="Q1920" i="3"/>
  <c r="R1920" i="3"/>
  <c r="S1920" i="3"/>
  <c r="T1920" i="3"/>
  <c r="M1921" i="3"/>
  <c r="N1921" i="3"/>
  <c r="Z1921" i="3" s="1"/>
  <c r="O1921" i="3"/>
  <c r="P1921" i="3"/>
  <c r="Q1921" i="3"/>
  <c r="R1921" i="3"/>
  <c r="S1921" i="3"/>
  <c r="T1921" i="3"/>
  <c r="M1922" i="3"/>
  <c r="N1922" i="3"/>
  <c r="Z1922" i="3" s="1"/>
  <c r="O1922" i="3"/>
  <c r="P1922" i="3"/>
  <c r="Q1922" i="3"/>
  <c r="R1922" i="3"/>
  <c r="S1922" i="3"/>
  <c r="T1922" i="3"/>
  <c r="M1923" i="3"/>
  <c r="N1923" i="3"/>
  <c r="Z1923" i="3" s="1"/>
  <c r="O1923" i="3"/>
  <c r="P1923" i="3"/>
  <c r="Q1923" i="3"/>
  <c r="R1923" i="3"/>
  <c r="S1923" i="3"/>
  <c r="T1923" i="3"/>
  <c r="M1924" i="3"/>
  <c r="N1924" i="3"/>
  <c r="Z1924" i="3" s="1"/>
  <c r="O1924" i="3"/>
  <c r="P1924" i="3"/>
  <c r="Q1924" i="3"/>
  <c r="R1924" i="3"/>
  <c r="S1924" i="3"/>
  <c r="T1924" i="3"/>
  <c r="M1925" i="3"/>
  <c r="N1925" i="3"/>
  <c r="Z1925" i="3" s="1"/>
  <c r="O1925" i="3"/>
  <c r="P1925" i="3"/>
  <c r="Q1925" i="3"/>
  <c r="R1925" i="3"/>
  <c r="S1925" i="3"/>
  <c r="T1925" i="3"/>
  <c r="M1926" i="3"/>
  <c r="N1926" i="3"/>
  <c r="Z1926" i="3" s="1"/>
  <c r="O1926" i="3"/>
  <c r="P1926" i="3"/>
  <c r="Q1926" i="3"/>
  <c r="R1926" i="3"/>
  <c r="S1926" i="3"/>
  <c r="T1926" i="3"/>
  <c r="M1927" i="3"/>
  <c r="N1927" i="3"/>
  <c r="Z1927" i="3" s="1"/>
  <c r="O1927" i="3"/>
  <c r="P1927" i="3"/>
  <c r="Q1927" i="3"/>
  <c r="R1927" i="3"/>
  <c r="S1927" i="3"/>
  <c r="T1927" i="3"/>
  <c r="M1928" i="3"/>
  <c r="N1928" i="3"/>
  <c r="Z1928" i="3" s="1"/>
  <c r="O1928" i="3"/>
  <c r="P1928" i="3"/>
  <c r="Q1928" i="3"/>
  <c r="R1928" i="3"/>
  <c r="S1928" i="3"/>
  <c r="T1928" i="3"/>
  <c r="M1929" i="3"/>
  <c r="N1929" i="3"/>
  <c r="Z1929" i="3" s="1"/>
  <c r="O1929" i="3"/>
  <c r="P1929" i="3"/>
  <c r="Q1929" i="3"/>
  <c r="R1929" i="3"/>
  <c r="S1929" i="3"/>
  <c r="T1929" i="3"/>
  <c r="M1930" i="3"/>
  <c r="N1930" i="3"/>
  <c r="Z1930" i="3" s="1"/>
  <c r="O1930" i="3"/>
  <c r="P1930" i="3"/>
  <c r="Q1930" i="3"/>
  <c r="R1930" i="3"/>
  <c r="S1930" i="3"/>
  <c r="T1930" i="3"/>
  <c r="M1931" i="3"/>
  <c r="N1931" i="3"/>
  <c r="Z1931" i="3" s="1"/>
  <c r="O1931" i="3"/>
  <c r="P1931" i="3"/>
  <c r="Q1931" i="3"/>
  <c r="R1931" i="3"/>
  <c r="S1931" i="3"/>
  <c r="T1931" i="3"/>
  <c r="M1932" i="3"/>
  <c r="N1932" i="3"/>
  <c r="Z1932" i="3" s="1"/>
  <c r="O1932" i="3"/>
  <c r="P1932" i="3"/>
  <c r="Q1932" i="3"/>
  <c r="R1932" i="3"/>
  <c r="S1932" i="3"/>
  <c r="T1932" i="3"/>
  <c r="M1933" i="3"/>
  <c r="N1933" i="3"/>
  <c r="Z1933" i="3" s="1"/>
  <c r="O1933" i="3"/>
  <c r="P1933" i="3"/>
  <c r="Q1933" i="3"/>
  <c r="R1933" i="3"/>
  <c r="S1933" i="3"/>
  <c r="T1933" i="3"/>
  <c r="M1934" i="3"/>
  <c r="N1934" i="3"/>
  <c r="Z1934" i="3" s="1"/>
  <c r="O1934" i="3"/>
  <c r="P1934" i="3"/>
  <c r="Q1934" i="3"/>
  <c r="R1934" i="3"/>
  <c r="S1934" i="3"/>
  <c r="T1934" i="3"/>
  <c r="M1935" i="3"/>
  <c r="N1935" i="3"/>
  <c r="Z1935" i="3" s="1"/>
  <c r="O1935" i="3"/>
  <c r="P1935" i="3"/>
  <c r="Q1935" i="3"/>
  <c r="R1935" i="3"/>
  <c r="S1935" i="3"/>
  <c r="T1935" i="3"/>
  <c r="M1936" i="3"/>
  <c r="N1936" i="3"/>
  <c r="Z1936" i="3" s="1"/>
  <c r="O1936" i="3"/>
  <c r="P1936" i="3"/>
  <c r="Q1936" i="3"/>
  <c r="R1936" i="3"/>
  <c r="S1936" i="3"/>
  <c r="T1936" i="3"/>
  <c r="M1937" i="3"/>
  <c r="N1937" i="3"/>
  <c r="Z1937" i="3" s="1"/>
  <c r="O1937" i="3"/>
  <c r="P1937" i="3"/>
  <c r="Q1937" i="3"/>
  <c r="R1937" i="3"/>
  <c r="S1937" i="3"/>
  <c r="T1937" i="3"/>
  <c r="M1938" i="3"/>
  <c r="N1938" i="3"/>
  <c r="Z1938" i="3" s="1"/>
  <c r="O1938" i="3"/>
  <c r="P1938" i="3"/>
  <c r="Q1938" i="3"/>
  <c r="R1938" i="3"/>
  <c r="S1938" i="3"/>
  <c r="T1938" i="3"/>
  <c r="M1939" i="3"/>
  <c r="N1939" i="3"/>
  <c r="Z1939" i="3" s="1"/>
  <c r="O1939" i="3"/>
  <c r="P1939" i="3"/>
  <c r="Q1939" i="3"/>
  <c r="R1939" i="3"/>
  <c r="S1939" i="3"/>
  <c r="T1939" i="3"/>
  <c r="M1940" i="3"/>
  <c r="N1940" i="3"/>
  <c r="Z1940" i="3" s="1"/>
  <c r="O1940" i="3"/>
  <c r="P1940" i="3"/>
  <c r="Q1940" i="3"/>
  <c r="R1940" i="3"/>
  <c r="S1940" i="3"/>
  <c r="T1940" i="3"/>
  <c r="M1941" i="3"/>
  <c r="N1941" i="3"/>
  <c r="Z1941" i="3" s="1"/>
  <c r="O1941" i="3"/>
  <c r="P1941" i="3"/>
  <c r="Q1941" i="3"/>
  <c r="R1941" i="3"/>
  <c r="S1941" i="3"/>
  <c r="T1941" i="3"/>
  <c r="M1942" i="3"/>
  <c r="N1942" i="3"/>
  <c r="Z1942" i="3" s="1"/>
  <c r="O1942" i="3"/>
  <c r="P1942" i="3"/>
  <c r="Q1942" i="3"/>
  <c r="R1942" i="3"/>
  <c r="S1942" i="3"/>
  <c r="T1942" i="3"/>
  <c r="M1943" i="3"/>
  <c r="N1943" i="3"/>
  <c r="Z1943" i="3" s="1"/>
  <c r="O1943" i="3"/>
  <c r="P1943" i="3"/>
  <c r="Q1943" i="3"/>
  <c r="R1943" i="3"/>
  <c r="S1943" i="3"/>
  <c r="T1943" i="3"/>
  <c r="M1944" i="3"/>
  <c r="N1944" i="3"/>
  <c r="Z1944" i="3" s="1"/>
  <c r="O1944" i="3"/>
  <c r="P1944" i="3"/>
  <c r="Q1944" i="3"/>
  <c r="R1944" i="3"/>
  <c r="S1944" i="3"/>
  <c r="T1944" i="3"/>
  <c r="M1945" i="3"/>
  <c r="N1945" i="3"/>
  <c r="Z1945" i="3" s="1"/>
  <c r="O1945" i="3"/>
  <c r="P1945" i="3"/>
  <c r="Q1945" i="3"/>
  <c r="R1945" i="3"/>
  <c r="S1945" i="3"/>
  <c r="T1945" i="3"/>
  <c r="M1946" i="3"/>
  <c r="N1946" i="3"/>
  <c r="Z1946" i="3" s="1"/>
  <c r="O1946" i="3"/>
  <c r="P1946" i="3"/>
  <c r="Q1946" i="3"/>
  <c r="R1946" i="3"/>
  <c r="S1946" i="3"/>
  <c r="T1946" i="3"/>
  <c r="M1947" i="3"/>
  <c r="N1947" i="3"/>
  <c r="Z1947" i="3" s="1"/>
  <c r="O1947" i="3"/>
  <c r="P1947" i="3"/>
  <c r="Q1947" i="3"/>
  <c r="R1947" i="3"/>
  <c r="S1947" i="3"/>
  <c r="T1947" i="3"/>
  <c r="M1948" i="3"/>
  <c r="N1948" i="3"/>
  <c r="Z1948" i="3" s="1"/>
  <c r="O1948" i="3"/>
  <c r="P1948" i="3"/>
  <c r="Q1948" i="3"/>
  <c r="R1948" i="3"/>
  <c r="S1948" i="3"/>
  <c r="T1948" i="3"/>
  <c r="M1949" i="3"/>
  <c r="N1949" i="3"/>
  <c r="Z1949" i="3" s="1"/>
  <c r="O1949" i="3"/>
  <c r="P1949" i="3"/>
  <c r="Q1949" i="3"/>
  <c r="R1949" i="3"/>
  <c r="S1949" i="3"/>
  <c r="T1949" i="3"/>
  <c r="M1950" i="3"/>
  <c r="N1950" i="3"/>
  <c r="Z1950" i="3" s="1"/>
  <c r="O1950" i="3"/>
  <c r="P1950" i="3"/>
  <c r="Q1950" i="3"/>
  <c r="R1950" i="3"/>
  <c r="S1950" i="3"/>
  <c r="T1950" i="3"/>
  <c r="M1951" i="3"/>
  <c r="N1951" i="3"/>
  <c r="Z1951" i="3" s="1"/>
  <c r="O1951" i="3"/>
  <c r="P1951" i="3"/>
  <c r="Q1951" i="3"/>
  <c r="R1951" i="3"/>
  <c r="S1951" i="3"/>
  <c r="T1951" i="3"/>
  <c r="M1952" i="3"/>
  <c r="N1952" i="3"/>
  <c r="Z1952" i="3" s="1"/>
  <c r="O1952" i="3"/>
  <c r="P1952" i="3"/>
  <c r="Q1952" i="3"/>
  <c r="R1952" i="3"/>
  <c r="S1952" i="3"/>
  <c r="T1952" i="3"/>
  <c r="M1953" i="3"/>
  <c r="N1953" i="3"/>
  <c r="Z1953" i="3" s="1"/>
  <c r="O1953" i="3"/>
  <c r="P1953" i="3"/>
  <c r="Q1953" i="3"/>
  <c r="R1953" i="3"/>
  <c r="S1953" i="3"/>
  <c r="T1953" i="3"/>
  <c r="M1954" i="3"/>
  <c r="N1954" i="3"/>
  <c r="Z1954" i="3" s="1"/>
  <c r="O1954" i="3"/>
  <c r="P1954" i="3"/>
  <c r="Q1954" i="3"/>
  <c r="R1954" i="3"/>
  <c r="S1954" i="3"/>
  <c r="T1954" i="3"/>
  <c r="M1955" i="3"/>
  <c r="N1955" i="3"/>
  <c r="Z1955" i="3" s="1"/>
  <c r="O1955" i="3"/>
  <c r="P1955" i="3"/>
  <c r="Q1955" i="3"/>
  <c r="R1955" i="3"/>
  <c r="S1955" i="3"/>
  <c r="T1955" i="3"/>
  <c r="M1956" i="3"/>
  <c r="N1956" i="3"/>
  <c r="Z1956" i="3" s="1"/>
  <c r="O1956" i="3"/>
  <c r="P1956" i="3"/>
  <c r="Q1956" i="3"/>
  <c r="R1956" i="3"/>
  <c r="S1956" i="3"/>
  <c r="T1956" i="3"/>
  <c r="M1957" i="3"/>
  <c r="N1957" i="3"/>
  <c r="Z1957" i="3" s="1"/>
  <c r="O1957" i="3"/>
  <c r="P1957" i="3"/>
  <c r="Q1957" i="3"/>
  <c r="R1957" i="3"/>
  <c r="S1957" i="3"/>
  <c r="T1957" i="3"/>
  <c r="M1958" i="3"/>
  <c r="N1958" i="3"/>
  <c r="Z1958" i="3" s="1"/>
  <c r="O1958" i="3"/>
  <c r="P1958" i="3"/>
  <c r="Q1958" i="3"/>
  <c r="R1958" i="3"/>
  <c r="S1958" i="3"/>
  <c r="T1958" i="3"/>
  <c r="M1959" i="3"/>
  <c r="N1959" i="3"/>
  <c r="Z1959" i="3" s="1"/>
  <c r="O1959" i="3"/>
  <c r="P1959" i="3"/>
  <c r="Q1959" i="3"/>
  <c r="R1959" i="3"/>
  <c r="S1959" i="3"/>
  <c r="T1959" i="3"/>
  <c r="M1960" i="3"/>
  <c r="N1960" i="3"/>
  <c r="Z1960" i="3" s="1"/>
  <c r="O1960" i="3"/>
  <c r="P1960" i="3"/>
  <c r="Q1960" i="3"/>
  <c r="R1960" i="3"/>
  <c r="S1960" i="3"/>
  <c r="T1960" i="3"/>
  <c r="M1961" i="3"/>
  <c r="N1961" i="3"/>
  <c r="Z1961" i="3" s="1"/>
  <c r="O1961" i="3"/>
  <c r="P1961" i="3"/>
  <c r="Q1961" i="3"/>
  <c r="R1961" i="3"/>
  <c r="S1961" i="3"/>
  <c r="T1961" i="3"/>
  <c r="M1962" i="3"/>
  <c r="N1962" i="3"/>
  <c r="Z1962" i="3" s="1"/>
  <c r="O1962" i="3"/>
  <c r="P1962" i="3"/>
  <c r="Q1962" i="3"/>
  <c r="R1962" i="3"/>
  <c r="S1962" i="3"/>
  <c r="T1962" i="3"/>
  <c r="M1963" i="3"/>
  <c r="N1963" i="3"/>
  <c r="Z1963" i="3" s="1"/>
  <c r="O1963" i="3"/>
  <c r="P1963" i="3"/>
  <c r="Q1963" i="3"/>
  <c r="R1963" i="3"/>
  <c r="S1963" i="3"/>
  <c r="T1963" i="3"/>
  <c r="M1964" i="3"/>
  <c r="N1964" i="3"/>
  <c r="Z1964" i="3" s="1"/>
  <c r="O1964" i="3"/>
  <c r="P1964" i="3"/>
  <c r="Q1964" i="3"/>
  <c r="R1964" i="3"/>
  <c r="S1964" i="3"/>
  <c r="T1964" i="3"/>
  <c r="M1965" i="3"/>
  <c r="N1965" i="3"/>
  <c r="Z1965" i="3" s="1"/>
  <c r="O1965" i="3"/>
  <c r="P1965" i="3"/>
  <c r="Q1965" i="3"/>
  <c r="R1965" i="3"/>
  <c r="S1965" i="3"/>
  <c r="T1965" i="3"/>
  <c r="M1966" i="3"/>
  <c r="N1966" i="3"/>
  <c r="Z1966" i="3" s="1"/>
  <c r="O1966" i="3"/>
  <c r="P1966" i="3"/>
  <c r="Q1966" i="3"/>
  <c r="R1966" i="3"/>
  <c r="S1966" i="3"/>
  <c r="T1966" i="3"/>
  <c r="M1967" i="3"/>
  <c r="N1967" i="3"/>
  <c r="Z1967" i="3" s="1"/>
  <c r="O1967" i="3"/>
  <c r="P1967" i="3"/>
  <c r="Q1967" i="3"/>
  <c r="R1967" i="3"/>
  <c r="S1967" i="3"/>
  <c r="T1967" i="3"/>
  <c r="M1968" i="3"/>
  <c r="N1968" i="3"/>
  <c r="Z1968" i="3" s="1"/>
  <c r="O1968" i="3"/>
  <c r="P1968" i="3"/>
  <c r="Q1968" i="3"/>
  <c r="R1968" i="3"/>
  <c r="S1968" i="3"/>
  <c r="T1968" i="3"/>
  <c r="M1969" i="3"/>
  <c r="N1969" i="3"/>
  <c r="Z1969" i="3" s="1"/>
  <c r="O1969" i="3"/>
  <c r="P1969" i="3"/>
  <c r="Q1969" i="3"/>
  <c r="R1969" i="3"/>
  <c r="S1969" i="3"/>
  <c r="T1969" i="3"/>
  <c r="M1970" i="3"/>
  <c r="N1970" i="3"/>
  <c r="Z1970" i="3" s="1"/>
  <c r="O1970" i="3"/>
  <c r="P1970" i="3"/>
  <c r="Q1970" i="3"/>
  <c r="R1970" i="3"/>
  <c r="S1970" i="3"/>
  <c r="T1970" i="3"/>
  <c r="M1971" i="3"/>
  <c r="N1971" i="3"/>
  <c r="Z1971" i="3" s="1"/>
  <c r="O1971" i="3"/>
  <c r="P1971" i="3"/>
  <c r="Q1971" i="3"/>
  <c r="R1971" i="3"/>
  <c r="S1971" i="3"/>
  <c r="T1971" i="3"/>
  <c r="M1972" i="3"/>
  <c r="N1972" i="3"/>
  <c r="Z1972" i="3" s="1"/>
  <c r="O1972" i="3"/>
  <c r="P1972" i="3"/>
  <c r="Q1972" i="3"/>
  <c r="R1972" i="3"/>
  <c r="S1972" i="3"/>
  <c r="T1972" i="3"/>
  <c r="M1973" i="3"/>
  <c r="N1973" i="3"/>
  <c r="Z1973" i="3" s="1"/>
  <c r="O1973" i="3"/>
  <c r="P1973" i="3"/>
  <c r="Q1973" i="3"/>
  <c r="R1973" i="3"/>
  <c r="S1973" i="3"/>
  <c r="T1973" i="3"/>
  <c r="M1974" i="3"/>
  <c r="N1974" i="3"/>
  <c r="Z1974" i="3" s="1"/>
  <c r="O1974" i="3"/>
  <c r="P1974" i="3"/>
  <c r="Q1974" i="3"/>
  <c r="R1974" i="3"/>
  <c r="S1974" i="3"/>
  <c r="T1974" i="3"/>
  <c r="M1975" i="3"/>
  <c r="N1975" i="3"/>
  <c r="Z1975" i="3" s="1"/>
  <c r="O1975" i="3"/>
  <c r="P1975" i="3"/>
  <c r="Q1975" i="3"/>
  <c r="R1975" i="3"/>
  <c r="S1975" i="3"/>
  <c r="T1975" i="3"/>
  <c r="M1976" i="3"/>
  <c r="N1976" i="3"/>
  <c r="Z1976" i="3" s="1"/>
  <c r="O1976" i="3"/>
  <c r="P1976" i="3"/>
  <c r="Q1976" i="3"/>
  <c r="R1976" i="3"/>
  <c r="S1976" i="3"/>
  <c r="T1976" i="3"/>
  <c r="M1977" i="3"/>
  <c r="N1977" i="3"/>
  <c r="Z1977" i="3" s="1"/>
  <c r="O1977" i="3"/>
  <c r="P1977" i="3"/>
  <c r="Q1977" i="3"/>
  <c r="R1977" i="3"/>
  <c r="S1977" i="3"/>
  <c r="T1977" i="3"/>
  <c r="M1978" i="3"/>
  <c r="N1978" i="3"/>
  <c r="Z1978" i="3" s="1"/>
  <c r="O1978" i="3"/>
  <c r="P1978" i="3"/>
  <c r="Q1978" i="3"/>
  <c r="R1978" i="3"/>
  <c r="S1978" i="3"/>
  <c r="T1978" i="3"/>
  <c r="M1979" i="3"/>
  <c r="N1979" i="3"/>
  <c r="Z1979" i="3" s="1"/>
  <c r="O1979" i="3"/>
  <c r="P1979" i="3"/>
  <c r="Q1979" i="3"/>
  <c r="R1979" i="3"/>
  <c r="S1979" i="3"/>
  <c r="T1979" i="3"/>
  <c r="M1980" i="3"/>
  <c r="N1980" i="3"/>
  <c r="Z1980" i="3" s="1"/>
  <c r="O1980" i="3"/>
  <c r="P1980" i="3"/>
  <c r="Q1980" i="3"/>
  <c r="R1980" i="3"/>
  <c r="S1980" i="3"/>
  <c r="T1980" i="3"/>
  <c r="M1981" i="3"/>
  <c r="N1981" i="3"/>
  <c r="Z1981" i="3" s="1"/>
  <c r="O1981" i="3"/>
  <c r="P1981" i="3"/>
  <c r="Q1981" i="3"/>
  <c r="R1981" i="3"/>
  <c r="S1981" i="3"/>
  <c r="T1981" i="3"/>
  <c r="M1982" i="3"/>
  <c r="N1982" i="3"/>
  <c r="Z1982" i="3" s="1"/>
  <c r="O1982" i="3"/>
  <c r="P1982" i="3"/>
  <c r="Q1982" i="3"/>
  <c r="R1982" i="3"/>
  <c r="S1982" i="3"/>
  <c r="T1982" i="3"/>
  <c r="M1983" i="3"/>
  <c r="N1983" i="3"/>
  <c r="Z1983" i="3" s="1"/>
  <c r="O1983" i="3"/>
  <c r="P1983" i="3"/>
  <c r="Q1983" i="3"/>
  <c r="R1983" i="3"/>
  <c r="S1983" i="3"/>
  <c r="T1983" i="3"/>
  <c r="M1984" i="3"/>
  <c r="N1984" i="3"/>
  <c r="Z1984" i="3" s="1"/>
  <c r="O1984" i="3"/>
  <c r="P1984" i="3"/>
  <c r="Q1984" i="3"/>
  <c r="R1984" i="3"/>
  <c r="S1984" i="3"/>
  <c r="T1984" i="3"/>
  <c r="M1985" i="3"/>
  <c r="N1985" i="3"/>
  <c r="Z1985" i="3" s="1"/>
  <c r="O1985" i="3"/>
  <c r="P1985" i="3"/>
  <c r="Q1985" i="3"/>
  <c r="R1985" i="3"/>
  <c r="S1985" i="3"/>
  <c r="T1985" i="3"/>
  <c r="M1986" i="3"/>
  <c r="N1986" i="3"/>
  <c r="Z1986" i="3" s="1"/>
  <c r="O1986" i="3"/>
  <c r="P1986" i="3"/>
  <c r="Q1986" i="3"/>
  <c r="R1986" i="3"/>
  <c r="S1986" i="3"/>
  <c r="T1986" i="3"/>
  <c r="M1987" i="3"/>
  <c r="N1987" i="3"/>
  <c r="Z1987" i="3" s="1"/>
  <c r="O1987" i="3"/>
  <c r="P1987" i="3"/>
  <c r="Q1987" i="3"/>
  <c r="R1987" i="3"/>
  <c r="S1987" i="3"/>
  <c r="T1987" i="3"/>
  <c r="M1988" i="3"/>
  <c r="N1988" i="3"/>
  <c r="Z1988" i="3" s="1"/>
  <c r="O1988" i="3"/>
  <c r="P1988" i="3"/>
  <c r="Q1988" i="3"/>
  <c r="R1988" i="3"/>
  <c r="S1988" i="3"/>
  <c r="T1988" i="3"/>
  <c r="M1989" i="3"/>
  <c r="N1989" i="3"/>
  <c r="Z1989" i="3" s="1"/>
  <c r="O1989" i="3"/>
  <c r="P1989" i="3"/>
  <c r="Q1989" i="3"/>
  <c r="R1989" i="3"/>
  <c r="S1989" i="3"/>
  <c r="T1989" i="3"/>
  <c r="M1990" i="3"/>
  <c r="N1990" i="3"/>
  <c r="Z1990" i="3" s="1"/>
  <c r="O1990" i="3"/>
  <c r="P1990" i="3"/>
  <c r="Q1990" i="3"/>
  <c r="R1990" i="3"/>
  <c r="S1990" i="3"/>
  <c r="T1990" i="3"/>
  <c r="M1991" i="3"/>
  <c r="N1991" i="3"/>
  <c r="Z1991" i="3" s="1"/>
  <c r="O1991" i="3"/>
  <c r="P1991" i="3"/>
  <c r="Q1991" i="3"/>
  <c r="R1991" i="3"/>
  <c r="S1991" i="3"/>
  <c r="T1991" i="3"/>
  <c r="M1992" i="3"/>
  <c r="N1992" i="3"/>
  <c r="Z1992" i="3" s="1"/>
  <c r="O1992" i="3"/>
  <c r="P1992" i="3"/>
  <c r="Q1992" i="3"/>
  <c r="R1992" i="3"/>
  <c r="S1992" i="3"/>
  <c r="T1992" i="3"/>
  <c r="M1993" i="3"/>
  <c r="N1993" i="3"/>
  <c r="Z1993" i="3" s="1"/>
  <c r="O1993" i="3"/>
  <c r="P1993" i="3"/>
  <c r="Q1993" i="3"/>
  <c r="R1993" i="3"/>
  <c r="S1993" i="3"/>
  <c r="T1993" i="3"/>
  <c r="M1994" i="3"/>
  <c r="N1994" i="3"/>
  <c r="Z1994" i="3" s="1"/>
  <c r="O1994" i="3"/>
  <c r="P1994" i="3"/>
  <c r="Q1994" i="3"/>
  <c r="R1994" i="3"/>
  <c r="S1994" i="3"/>
  <c r="T1994" i="3"/>
  <c r="M1995" i="3"/>
  <c r="N1995" i="3"/>
  <c r="Z1995" i="3" s="1"/>
  <c r="O1995" i="3"/>
  <c r="P1995" i="3"/>
  <c r="Q1995" i="3"/>
  <c r="R1995" i="3"/>
  <c r="S1995" i="3"/>
  <c r="T1995" i="3"/>
  <c r="M1996" i="3"/>
  <c r="N1996" i="3"/>
  <c r="Z1996" i="3" s="1"/>
  <c r="O1996" i="3"/>
  <c r="P1996" i="3"/>
  <c r="Q1996" i="3"/>
  <c r="R1996" i="3"/>
  <c r="S1996" i="3"/>
  <c r="T1996" i="3"/>
  <c r="M1997" i="3"/>
  <c r="N1997" i="3"/>
  <c r="Z1997" i="3" s="1"/>
  <c r="O1997" i="3"/>
  <c r="P1997" i="3"/>
  <c r="Q1997" i="3"/>
  <c r="R1997" i="3"/>
  <c r="S1997" i="3"/>
  <c r="T1997" i="3"/>
  <c r="M1998" i="3"/>
  <c r="N1998" i="3"/>
  <c r="Z1998" i="3" s="1"/>
  <c r="O1998" i="3"/>
  <c r="P1998" i="3"/>
  <c r="Q1998" i="3"/>
  <c r="R1998" i="3"/>
  <c r="S1998" i="3"/>
  <c r="T1998" i="3"/>
  <c r="M1999" i="3"/>
  <c r="N1999" i="3"/>
  <c r="Z1999" i="3" s="1"/>
  <c r="O1999" i="3"/>
  <c r="P1999" i="3"/>
  <c r="Q1999" i="3"/>
  <c r="R1999" i="3"/>
  <c r="S1999" i="3"/>
  <c r="T1999" i="3"/>
  <c r="M2000" i="3"/>
  <c r="N2000" i="3"/>
  <c r="Z2000" i="3" s="1"/>
  <c r="O2000" i="3"/>
  <c r="P2000" i="3"/>
  <c r="Q2000" i="3"/>
  <c r="R2000" i="3"/>
  <c r="S2000" i="3"/>
  <c r="T2000" i="3"/>
  <c r="M2001" i="3"/>
  <c r="N2001" i="3"/>
  <c r="Z2001" i="3" s="1"/>
  <c r="O2001" i="3"/>
  <c r="P2001" i="3"/>
  <c r="Q2001" i="3"/>
  <c r="R2001" i="3"/>
  <c r="S2001" i="3"/>
  <c r="T2001" i="3"/>
  <c r="M2002" i="3"/>
  <c r="N2002" i="3"/>
  <c r="Z2002" i="3" s="1"/>
  <c r="O2002" i="3"/>
  <c r="P2002" i="3"/>
  <c r="Q2002" i="3"/>
  <c r="R2002" i="3"/>
  <c r="S2002" i="3"/>
  <c r="T2002" i="3"/>
  <c r="M2003" i="3"/>
  <c r="N2003" i="3"/>
  <c r="Z2003" i="3" s="1"/>
  <c r="O2003" i="3"/>
  <c r="P2003" i="3"/>
  <c r="Q2003" i="3"/>
  <c r="R2003" i="3"/>
  <c r="S2003" i="3"/>
  <c r="T2003" i="3"/>
  <c r="M2004" i="3"/>
  <c r="N2004" i="3"/>
  <c r="Z2004" i="3" s="1"/>
  <c r="O2004" i="3"/>
  <c r="P2004" i="3"/>
  <c r="Q2004" i="3"/>
  <c r="R2004" i="3"/>
  <c r="S2004" i="3"/>
  <c r="T2004" i="3"/>
  <c r="M2005" i="3"/>
  <c r="N2005" i="3"/>
  <c r="Z2005" i="3" s="1"/>
  <c r="O2005" i="3"/>
  <c r="P2005" i="3"/>
  <c r="Q2005" i="3"/>
  <c r="R2005" i="3"/>
  <c r="S2005" i="3"/>
  <c r="T2005" i="3"/>
  <c r="M2006" i="3"/>
  <c r="N2006" i="3"/>
  <c r="Z2006" i="3" s="1"/>
  <c r="O2006" i="3"/>
  <c r="P2006" i="3"/>
  <c r="Q2006" i="3"/>
  <c r="R2006" i="3"/>
  <c r="S2006" i="3"/>
  <c r="T2006" i="3"/>
  <c r="M2007" i="3"/>
  <c r="N2007" i="3"/>
  <c r="Z2007" i="3" s="1"/>
  <c r="O2007" i="3"/>
  <c r="P2007" i="3"/>
  <c r="Q2007" i="3"/>
  <c r="R2007" i="3"/>
  <c r="S2007" i="3"/>
  <c r="T2007" i="3"/>
  <c r="M2008" i="3"/>
  <c r="N2008" i="3"/>
  <c r="Z2008" i="3" s="1"/>
  <c r="O2008" i="3"/>
  <c r="P2008" i="3"/>
  <c r="Q2008" i="3"/>
  <c r="R2008" i="3"/>
  <c r="S2008" i="3"/>
  <c r="T2008" i="3"/>
  <c r="M2009" i="3"/>
  <c r="N2009" i="3"/>
  <c r="Z2009" i="3" s="1"/>
  <c r="O2009" i="3"/>
  <c r="P2009" i="3"/>
  <c r="Q2009" i="3"/>
  <c r="R2009" i="3"/>
  <c r="S2009" i="3"/>
  <c r="T2009" i="3"/>
  <c r="M2010" i="3"/>
  <c r="N2010" i="3"/>
  <c r="Z2010" i="3" s="1"/>
  <c r="O2010" i="3"/>
  <c r="P2010" i="3"/>
  <c r="Q2010" i="3"/>
  <c r="R2010" i="3"/>
  <c r="S2010" i="3"/>
  <c r="T2010" i="3"/>
  <c r="M2011" i="3"/>
  <c r="N2011" i="3"/>
  <c r="Z2011" i="3" s="1"/>
  <c r="O2011" i="3"/>
  <c r="P2011" i="3"/>
  <c r="Q2011" i="3"/>
  <c r="R2011" i="3"/>
  <c r="S2011" i="3"/>
  <c r="T2011" i="3"/>
  <c r="M2012" i="3"/>
  <c r="N2012" i="3"/>
  <c r="Z2012" i="3" s="1"/>
  <c r="O2012" i="3"/>
  <c r="P2012" i="3"/>
  <c r="Q2012" i="3"/>
  <c r="R2012" i="3"/>
  <c r="S2012" i="3"/>
  <c r="T2012" i="3"/>
  <c r="M2013" i="3"/>
  <c r="N2013" i="3"/>
  <c r="Z2013" i="3" s="1"/>
  <c r="O2013" i="3"/>
  <c r="P2013" i="3"/>
  <c r="Q2013" i="3"/>
  <c r="R2013" i="3"/>
  <c r="S2013" i="3"/>
  <c r="T2013" i="3"/>
  <c r="M2014" i="3"/>
  <c r="N2014" i="3"/>
  <c r="Z2014" i="3" s="1"/>
  <c r="O2014" i="3"/>
  <c r="P2014" i="3"/>
  <c r="Q2014" i="3"/>
  <c r="R2014" i="3"/>
  <c r="S2014" i="3"/>
  <c r="T2014" i="3"/>
  <c r="M2015" i="3"/>
  <c r="N2015" i="3"/>
  <c r="Z2015" i="3" s="1"/>
  <c r="O2015" i="3"/>
  <c r="P2015" i="3"/>
  <c r="Q2015" i="3"/>
  <c r="R2015" i="3"/>
  <c r="S2015" i="3"/>
  <c r="T2015" i="3"/>
  <c r="M2016" i="3"/>
  <c r="N2016" i="3"/>
  <c r="Z2016" i="3" s="1"/>
  <c r="O2016" i="3"/>
  <c r="P2016" i="3"/>
  <c r="Q2016" i="3"/>
  <c r="R2016" i="3"/>
  <c r="S2016" i="3"/>
  <c r="T2016" i="3"/>
  <c r="M2017" i="3"/>
  <c r="N2017" i="3"/>
  <c r="Z2017" i="3" s="1"/>
  <c r="O2017" i="3"/>
  <c r="P2017" i="3"/>
  <c r="Q2017" i="3"/>
  <c r="R2017" i="3"/>
  <c r="S2017" i="3"/>
  <c r="T2017" i="3"/>
  <c r="M2018" i="3"/>
  <c r="N2018" i="3"/>
  <c r="Z2018" i="3" s="1"/>
  <c r="O2018" i="3"/>
  <c r="P2018" i="3"/>
  <c r="Q2018" i="3"/>
  <c r="R2018" i="3"/>
  <c r="S2018" i="3"/>
  <c r="T2018" i="3"/>
  <c r="M2019" i="3"/>
  <c r="N2019" i="3"/>
  <c r="Z2019" i="3" s="1"/>
  <c r="O2019" i="3"/>
  <c r="P2019" i="3"/>
  <c r="Q2019" i="3"/>
  <c r="R2019" i="3"/>
  <c r="S2019" i="3"/>
  <c r="T2019" i="3"/>
  <c r="M2020" i="3"/>
  <c r="N2020" i="3"/>
  <c r="Z2020" i="3" s="1"/>
  <c r="O2020" i="3"/>
  <c r="P2020" i="3"/>
  <c r="Q2020" i="3"/>
  <c r="R2020" i="3"/>
  <c r="S2020" i="3"/>
  <c r="T2020" i="3"/>
  <c r="M2021" i="3"/>
  <c r="N2021" i="3"/>
  <c r="Z2021" i="3" s="1"/>
  <c r="O2021" i="3"/>
  <c r="P2021" i="3"/>
  <c r="Q2021" i="3"/>
  <c r="R2021" i="3"/>
  <c r="S2021" i="3"/>
  <c r="T2021" i="3"/>
  <c r="M2022" i="3"/>
  <c r="N2022" i="3"/>
  <c r="Z2022" i="3" s="1"/>
  <c r="O2022" i="3"/>
  <c r="P2022" i="3"/>
  <c r="Q2022" i="3"/>
  <c r="R2022" i="3"/>
  <c r="S2022" i="3"/>
  <c r="T2022" i="3"/>
  <c r="M2023" i="3"/>
  <c r="N2023" i="3"/>
  <c r="Z2023" i="3" s="1"/>
  <c r="O2023" i="3"/>
  <c r="P2023" i="3"/>
  <c r="Q2023" i="3"/>
  <c r="R2023" i="3"/>
  <c r="S2023" i="3"/>
  <c r="T2023" i="3"/>
  <c r="M2024" i="3"/>
  <c r="N2024" i="3"/>
  <c r="Z2024" i="3" s="1"/>
  <c r="O2024" i="3"/>
  <c r="P2024" i="3"/>
  <c r="Q2024" i="3"/>
  <c r="R2024" i="3"/>
  <c r="S2024" i="3"/>
  <c r="T2024" i="3"/>
  <c r="M2025" i="3"/>
  <c r="N2025" i="3"/>
  <c r="Z2025" i="3" s="1"/>
  <c r="O2025" i="3"/>
  <c r="P2025" i="3"/>
  <c r="Q2025" i="3"/>
  <c r="R2025" i="3"/>
  <c r="S2025" i="3"/>
  <c r="T2025" i="3"/>
  <c r="M2026" i="3"/>
  <c r="N2026" i="3"/>
  <c r="Z2026" i="3" s="1"/>
  <c r="O2026" i="3"/>
  <c r="P2026" i="3"/>
  <c r="Q2026" i="3"/>
  <c r="R2026" i="3"/>
  <c r="S2026" i="3"/>
  <c r="T2026" i="3"/>
  <c r="M2027" i="3"/>
  <c r="N2027" i="3"/>
  <c r="Z2027" i="3" s="1"/>
  <c r="O2027" i="3"/>
  <c r="P2027" i="3"/>
  <c r="Q2027" i="3"/>
  <c r="R2027" i="3"/>
  <c r="S2027" i="3"/>
  <c r="T2027" i="3"/>
  <c r="M2028" i="3"/>
  <c r="N2028" i="3"/>
  <c r="Z2028" i="3" s="1"/>
  <c r="O2028" i="3"/>
  <c r="P2028" i="3"/>
  <c r="Q2028" i="3"/>
  <c r="R2028" i="3"/>
  <c r="S2028" i="3"/>
  <c r="T2028" i="3"/>
  <c r="M2029" i="3"/>
  <c r="N2029" i="3"/>
  <c r="Z2029" i="3" s="1"/>
  <c r="O2029" i="3"/>
  <c r="P2029" i="3"/>
  <c r="Q2029" i="3"/>
  <c r="R2029" i="3"/>
  <c r="S2029" i="3"/>
  <c r="T2029" i="3"/>
  <c r="M2030" i="3"/>
  <c r="N2030" i="3"/>
  <c r="Z2030" i="3" s="1"/>
  <c r="O2030" i="3"/>
  <c r="P2030" i="3"/>
  <c r="Q2030" i="3"/>
  <c r="R2030" i="3"/>
  <c r="S2030" i="3"/>
  <c r="T2030" i="3"/>
  <c r="M2031" i="3"/>
  <c r="N2031" i="3"/>
  <c r="Z2031" i="3" s="1"/>
  <c r="O2031" i="3"/>
  <c r="P2031" i="3"/>
  <c r="Q2031" i="3"/>
  <c r="R2031" i="3"/>
  <c r="S2031" i="3"/>
  <c r="T2031" i="3"/>
  <c r="M2032" i="3"/>
  <c r="N2032" i="3"/>
  <c r="Z2032" i="3" s="1"/>
  <c r="O2032" i="3"/>
  <c r="P2032" i="3"/>
  <c r="Q2032" i="3"/>
  <c r="R2032" i="3"/>
  <c r="S2032" i="3"/>
  <c r="T2032" i="3"/>
  <c r="M2033" i="3"/>
  <c r="N2033" i="3"/>
  <c r="Z2033" i="3" s="1"/>
  <c r="O2033" i="3"/>
  <c r="P2033" i="3"/>
  <c r="Q2033" i="3"/>
  <c r="R2033" i="3"/>
  <c r="S2033" i="3"/>
  <c r="T2033" i="3"/>
  <c r="M2034" i="3"/>
  <c r="N2034" i="3"/>
  <c r="Z2034" i="3" s="1"/>
  <c r="O2034" i="3"/>
  <c r="P2034" i="3"/>
  <c r="Q2034" i="3"/>
  <c r="R2034" i="3"/>
  <c r="S2034" i="3"/>
  <c r="T2034" i="3"/>
  <c r="M2035" i="3"/>
  <c r="N2035" i="3"/>
  <c r="Z2035" i="3" s="1"/>
  <c r="O2035" i="3"/>
  <c r="P2035" i="3"/>
  <c r="Q2035" i="3"/>
  <c r="R2035" i="3"/>
  <c r="S2035" i="3"/>
  <c r="T2035" i="3"/>
  <c r="M2036" i="3"/>
  <c r="N2036" i="3"/>
  <c r="Z2036" i="3" s="1"/>
  <c r="O2036" i="3"/>
  <c r="P2036" i="3"/>
  <c r="Q2036" i="3"/>
  <c r="R2036" i="3"/>
  <c r="S2036" i="3"/>
  <c r="T2036" i="3"/>
  <c r="M2037" i="3"/>
  <c r="N2037" i="3"/>
  <c r="Z2037" i="3" s="1"/>
  <c r="O2037" i="3"/>
  <c r="P2037" i="3"/>
  <c r="Q2037" i="3"/>
  <c r="R2037" i="3"/>
  <c r="S2037" i="3"/>
  <c r="T2037" i="3"/>
  <c r="M2038" i="3"/>
  <c r="N2038" i="3"/>
  <c r="Z2038" i="3" s="1"/>
  <c r="O2038" i="3"/>
  <c r="P2038" i="3"/>
  <c r="Q2038" i="3"/>
  <c r="R2038" i="3"/>
  <c r="S2038" i="3"/>
  <c r="T2038" i="3"/>
  <c r="M2039" i="3"/>
  <c r="N2039" i="3"/>
  <c r="Z2039" i="3" s="1"/>
  <c r="O2039" i="3"/>
  <c r="P2039" i="3"/>
  <c r="Q2039" i="3"/>
  <c r="R2039" i="3"/>
  <c r="S2039" i="3"/>
  <c r="T2039" i="3"/>
  <c r="M2040" i="3"/>
  <c r="N2040" i="3"/>
  <c r="Z2040" i="3" s="1"/>
  <c r="O2040" i="3"/>
  <c r="P2040" i="3"/>
  <c r="Q2040" i="3"/>
  <c r="R2040" i="3"/>
  <c r="S2040" i="3"/>
  <c r="T2040" i="3"/>
  <c r="M2041" i="3"/>
  <c r="N2041" i="3"/>
  <c r="Z2041" i="3" s="1"/>
  <c r="O2041" i="3"/>
  <c r="P2041" i="3"/>
  <c r="Q2041" i="3"/>
  <c r="R2041" i="3"/>
  <c r="S2041" i="3"/>
  <c r="T2041" i="3"/>
  <c r="M2042" i="3"/>
  <c r="N2042" i="3"/>
  <c r="Z2042" i="3" s="1"/>
  <c r="O2042" i="3"/>
  <c r="P2042" i="3"/>
  <c r="Q2042" i="3"/>
  <c r="R2042" i="3"/>
  <c r="S2042" i="3"/>
  <c r="T2042" i="3"/>
  <c r="M2043" i="3"/>
  <c r="N2043" i="3"/>
  <c r="Z2043" i="3" s="1"/>
  <c r="O2043" i="3"/>
  <c r="P2043" i="3"/>
  <c r="Q2043" i="3"/>
  <c r="R2043" i="3"/>
  <c r="S2043" i="3"/>
  <c r="T2043" i="3"/>
  <c r="M2044" i="3"/>
  <c r="N2044" i="3"/>
  <c r="Z2044" i="3" s="1"/>
  <c r="O2044" i="3"/>
  <c r="P2044" i="3"/>
  <c r="Q2044" i="3"/>
  <c r="R2044" i="3"/>
  <c r="S2044" i="3"/>
  <c r="T2044" i="3"/>
  <c r="M2045" i="3"/>
  <c r="N2045" i="3"/>
  <c r="Z2045" i="3" s="1"/>
  <c r="O2045" i="3"/>
  <c r="P2045" i="3"/>
  <c r="Q2045" i="3"/>
  <c r="R2045" i="3"/>
  <c r="S2045" i="3"/>
  <c r="T2045" i="3"/>
  <c r="M2046" i="3"/>
  <c r="N2046" i="3"/>
  <c r="Z2046" i="3" s="1"/>
  <c r="O2046" i="3"/>
  <c r="P2046" i="3"/>
  <c r="Q2046" i="3"/>
  <c r="R2046" i="3"/>
  <c r="S2046" i="3"/>
  <c r="T2046" i="3"/>
  <c r="M2047" i="3"/>
  <c r="N2047" i="3"/>
  <c r="Z2047" i="3" s="1"/>
  <c r="O2047" i="3"/>
  <c r="P2047" i="3"/>
  <c r="Q2047" i="3"/>
  <c r="R2047" i="3"/>
  <c r="S2047" i="3"/>
  <c r="T2047" i="3"/>
  <c r="M2048" i="3"/>
  <c r="N2048" i="3"/>
  <c r="Z2048" i="3" s="1"/>
  <c r="O2048" i="3"/>
  <c r="P2048" i="3"/>
  <c r="Q2048" i="3"/>
  <c r="R2048" i="3"/>
  <c r="S2048" i="3"/>
  <c r="T2048" i="3"/>
  <c r="M2049" i="3"/>
  <c r="N2049" i="3"/>
  <c r="Z2049" i="3" s="1"/>
  <c r="O2049" i="3"/>
  <c r="P2049" i="3"/>
  <c r="Q2049" i="3"/>
  <c r="R2049" i="3"/>
  <c r="S2049" i="3"/>
  <c r="T2049" i="3"/>
  <c r="M2050" i="3"/>
  <c r="N2050" i="3"/>
  <c r="Z2050" i="3" s="1"/>
  <c r="O2050" i="3"/>
  <c r="P2050" i="3"/>
  <c r="Q2050" i="3"/>
  <c r="R2050" i="3"/>
  <c r="S2050" i="3"/>
  <c r="T2050" i="3"/>
  <c r="M2051" i="3"/>
  <c r="N2051" i="3"/>
  <c r="Z2051" i="3" s="1"/>
  <c r="O2051" i="3"/>
  <c r="P2051" i="3"/>
  <c r="Q2051" i="3"/>
  <c r="R2051" i="3"/>
  <c r="S2051" i="3"/>
  <c r="T2051" i="3"/>
  <c r="M2052" i="3"/>
  <c r="N2052" i="3"/>
  <c r="Z2052" i="3" s="1"/>
  <c r="O2052" i="3"/>
  <c r="P2052" i="3"/>
  <c r="Q2052" i="3"/>
  <c r="R2052" i="3"/>
  <c r="S2052" i="3"/>
  <c r="T2052" i="3"/>
  <c r="M2053" i="3"/>
  <c r="N2053" i="3"/>
  <c r="Z2053" i="3" s="1"/>
  <c r="O2053" i="3"/>
  <c r="P2053" i="3"/>
  <c r="Q2053" i="3"/>
  <c r="R2053" i="3"/>
  <c r="S2053" i="3"/>
  <c r="T2053" i="3"/>
  <c r="M2054" i="3"/>
  <c r="N2054" i="3"/>
  <c r="Z2054" i="3" s="1"/>
  <c r="O2054" i="3"/>
  <c r="P2054" i="3"/>
  <c r="Q2054" i="3"/>
  <c r="R2054" i="3"/>
  <c r="S2054" i="3"/>
  <c r="T2054" i="3"/>
  <c r="M2055" i="3"/>
  <c r="N2055" i="3"/>
  <c r="Z2055" i="3" s="1"/>
  <c r="O2055" i="3"/>
  <c r="P2055" i="3"/>
  <c r="Q2055" i="3"/>
  <c r="R2055" i="3"/>
  <c r="S2055" i="3"/>
  <c r="T2055" i="3"/>
  <c r="M2056" i="3"/>
  <c r="N2056" i="3"/>
  <c r="Z2056" i="3" s="1"/>
  <c r="O2056" i="3"/>
  <c r="P2056" i="3"/>
  <c r="Q2056" i="3"/>
  <c r="R2056" i="3"/>
  <c r="S2056" i="3"/>
  <c r="T2056" i="3"/>
  <c r="M2057" i="3"/>
  <c r="N2057" i="3"/>
  <c r="Z2057" i="3" s="1"/>
  <c r="O2057" i="3"/>
  <c r="P2057" i="3"/>
  <c r="Q2057" i="3"/>
  <c r="R2057" i="3"/>
  <c r="S2057" i="3"/>
  <c r="T2057" i="3"/>
  <c r="M2058" i="3"/>
  <c r="N2058" i="3"/>
  <c r="Z2058" i="3" s="1"/>
  <c r="O2058" i="3"/>
  <c r="P2058" i="3"/>
  <c r="Q2058" i="3"/>
  <c r="R2058" i="3"/>
  <c r="S2058" i="3"/>
  <c r="T2058" i="3"/>
  <c r="M2059" i="3"/>
  <c r="N2059" i="3"/>
  <c r="Z2059" i="3" s="1"/>
  <c r="O2059" i="3"/>
  <c r="P2059" i="3"/>
  <c r="Q2059" i="3"/>
  <c r="R2059" i="3"/>
  <c r="S2059" i="3"/>
  <c r="T2059" i="3"/>
  <c r="M2060" i="3"/>
  <c r="N2060" i="3"/>
  <c r="Z2060" i="3" s="1"/>
  <c r="O2060" i="3"/>
  <c r="P2060" i="3"/>
  <c r="Q2060" i="3"/>
  <c r="R2060" i="3"/>
  <c r="S2060" i="3"/>
  <c r="T2060" i="3"/>
  <c r="M2061" i="3"/>
  <c r="N2061" i="3"/>
  <c r="Z2061" i="3" s="1"/>
  <c r="O2061" i="3"/>
  <c r="P2061" i="3"/>
  <c r="Q2061" i="3"/>
  <c r="R2061" i="3"/>
  <c r="S2061" i="3"/>
  <c r="T2061" i="3"/>
  <c r="M2062" i="3"/>
  <c r="N2062" i="3"/>
  <c r="Z2062" i="3" s="1"/>
  <c r="O2062" i="3"/>
  <c r="P2062" i="3"/>
  <c r="Q2062" i="3"/>
  <c r="R2062" i="3"/>
  <c r="S2062" i="3"/>
  <c r="T2062" i="3"/>
  <c r="M2063" i="3"/>
  <c r="N2063" i="3"/>
  <c r="Z2063" i="3" s="1"/>
  <c r="O2063" i="3"/>
  <c r="P2063" i="3"/>
  <c r="Q2063" i="3"/>
  <c r="R2063" i="3"/>
  <c r="S2063" i="3"/>
  <c r="T2063" i="3"/>
  <c r="M2064" i="3"/>
  <c r="N2064" i="3"/>
  <c r="Z2064" i="3" s="1"/>
  <c r="O2064" i="3"/>
  <c r="P2064" i="3"/>
  <c r="Q2064" i="3"/>
  <c r="R2064" i="3"/>
  <c r="S2064" i="3"/>
  <c r="T2064" i="3"/>
  <c r="M2065" i="3"/>
  <c r="N2065" i="3"/>
  <c r="Z2065" i="3" s="1"/>
  <c r="O2065" i="3"/>
  <c r="P2065" i="3"/>
  <c r="Q2065" i="3"/>
  <c r="R2065" i="3"/>
  <c r="S2065" i="3"/>
  <c r="T2065" i="3"/>
  <c r="M2066" i="3"/>
  <c r="N2066" i="3"/>
  <c r="Z2066" i="3" s="1"/>
  <c r="O2066" i="3"/>
  <c r="P2066" i="3"/>
  <c r="Q2066" i="3"/>
  <c r="R2066" i="3"/>
  <c r="S2066" i="3"/>
  <c r="T2066" i="3"/>
  <c r="M2067" i="3"/>
  <c r="N2067" i="3"/>
  <c r="Z2067" i="3" s="1"/>
  <c r="O2067" i="3"/>
  <c r="P2067" i="3"/>
  <c r="Q2067" i="3"/>
  <c r="R2067" i="3"/>
  <c r="S2067" i="3"/>
  <c r="T2067" i="3"/>
  <c r="M2068" i="3"/>
  <c r="N2068" i="3"/>
  <c r="Z2068" i="3" s="1"/>
  <c r="O2068" i="3"/>
  <c r="P2068" i="3"/>
  <c r="Q2068" i="3"/>
  <c r="R2068" i="3"/>
  <c r="S2068" i="3"/>
  <c r="T2068" i="3"/>
  <c r="M2069" i="3"/>
  <c r="N2069" i="3"/>
  <c r="Z2069" i="3" s="1"/>
  <c r="O2069" i="3"/>
  <c r="P2069" i="3"/>
  <c r="Q2069" i="3"/>
  <c r="R2069" i="3"/>
  <c r="S2069" i="3"/>
  <c r="T2069" i="3"/>
  <c r="M2070" i="3"/>
  <c r="N2070" i="3"/>
  <c r="Z2070" i="3" s="1"/>
  <c r="O2070" i="3"/>
  <c r="P2070" i="3"/>
  <c r="Q2070" i="3"/>
  <c r="R2070" i="3"/>
  <c r="S2070" i="3"/>
  <c r="T2070" i="3"/>
  <c r="M2071" i="3"/>
  <c r="N2071" i="3"/>
  <c r="Z2071" i="3" s="1"/>
  <c r="O2071" i="3"/>
  <c r="P2071" i="3"/>
  <c r="Q2071" i="3"/>
  <c r="R2071" i="3"/>
  <c r="S2071" i="3"/>
  <c r="T2071" i="3"/>
  <c r="M2072" i="3"/>
  <c r="N2072" i="3"/>
  <c r="Z2072" i="3" s="1"/>
  <c r="O2072" i="3"/>
  <c r="P2072" i="3"/>
  <c r="Q2072" i="3"/>
  <c r="R2072" i="3"/>
  <c r="S2072" i="3"/>
  <c r="T2072" i="3"/>
  <c r="M2073" i="3"/>
  <c r="N2073" i="3"/>
  <c r="Z2073" i="3" s="1"/>
  <c r="O2073" i="3"/>
  <c r="P2073" i="3"/>
  <c r="Q2073" i="3"/>
  <c r="R2073" i="3"/>
  <c r="S2073" i="3"/>
  <c r="T2073" i="3"/>
  <c r="M2074" i="3"/>
  <c r="N2074" i="3"/>
  <c r="Z2074" i="3" s="1"/>
  <c r="O2074" i="3"/>
  <c r="P2074" i="3"/>
  <c r="Q2074" i="3"/>
  <c r="R2074" i="3"/>
  <c r="S2074" i="3"/>
  <c r="T2074" i="3"/>
  <c r="M2075" i="3"/>
  <c r="N2075" i="3"/>
  <c r="Z2075" i="3" s="1"/>
  <c r="O2075" i="3"/>
  <c r="P2075" i="3"/>
  <c r="Q2075" i="3"/>
  <c r="R2075" i="3"/>
  <c r="S2075" i="3"/>
  <c r="T2075" i="3"/>
  <c r="M2076" i="3"/>
  <c r="N2076" i="3"/>
  <c r="Z2076" i="3" s="1"/>
  <c r="O2076" i="3"/>
  <c r="P2076" i="3"/>
  <c r="Q2076" i="3"/>
  <c r="R2076" i="3"/>
  <c r="S2076" i="3"/>
  <c r="T2076" i="3"/>
  <c r="M2077" i="3"/>
  <c r="N2077" i="3"/>
  <c r="Z2077" i="3" s="1"/>
  <c r="O2077" i="3"/>
  <c r="P2077" i="3"/>
  <c r="Q2077" i="3"/>
  <c r="R2077" i="3"/>
  <c r="S2077" i="3"/>
  <c r="T2077" i="3"/>
  <c r="M2078" i="3"/>
  <c r="N2078" i="3"/>
  <c r="Z2078" i="3" s="1"/>
  <c r="O2078" i="3"/>
  <c r="P2078" i="3"/>
  <c r="Q2078" i="3"/>
  <c r="R2078" i="3"/>
  <c r="S2078" i="3"/>
  <c r="T2078" i="3"/>
  <c r="M2079" i="3"/>
  <c r="N2079" i="3"/>
  <c r="Z2079" i="3" s="1"/>
  <c r="O2079" i="3"/>
  <c r="P2079" i="3"/>
  <c r="Q2079" i="3"/>
  <c r="R2079" i="3"/>
  <c r="S2079" i="3"/>
  <c r="T2079" i="3"/>
  <c r="M2080" i="3"/>
  <c r="N2080" i="3"/>
  <c r="Z2080" i="3" s="1"/>
  <c r="O2080" i="3"/>
  <c r="P2080" i="3"/>
  <c r="Q2080" i="3"/>
  <c r="R2080" i="3"/>
  <c r="S2080" i="3"/>
  <c r="T2080" i="3"/>
  <c r="M2081" i="3"/>
  <c r="N2081" i="3"/>
  <c r="Z2081" i="3" s="1"/>
  <c r="O2081" i="3"/>
  <c r="P2081" i="3"/>
  <c r="Q2081" i="3"/>
  <c r="R2081" i="3"/>
  <c r="S2081" i="3"/>
  <c r="T2081" i="3"/>
  <c r="M2082" i="3"/>
  <c r="N2082" i="3"/>
  <c r="Z2082" i="3" s="1"/>
  <c r="O2082" i="3"/>
  <c r="P2082" i="3"/>
  <c r="Q2082" i="3"/>
  <c r="R2082" i="3"/>
  <c r="S2082" i="3"/>
  <c r="T2082" i="3"/>
  <c r="M2083" i="3"/>
  <c r="N2083" i="3"/>
  <c r="Z2083" i="3" s="1"/>
  <c r="O2083" i="3"/>
  <c r="P2083" i="3"/>
  <c r="Q2083" i="3"/>
  <c r="R2083" i="3"/>
  <c r="S2083" i="3"/>
  <c r="T2083" i="3"/>
  <c r="M2084" i="3"/>
  <c r="N2084" i="3"/>
  <c r="Z2084" i="3" s="1"/>
  <c r="O2084" i="3"/>
  <c r="P2084" i="3"/>
  <c r="Q2084" i="3"/>
  <c r="R2084" i="3"/>
  <c r="S2084" i="3"/>
  <c r="T2084" i="3"/>
  <c r="M2085" i="3"/>
  <c r="N2085" i="3"/>
  <c r="Z2085" i="3" s="1"/>
  <c r="O2085" i="3"/>
  <c r="P2085" i="3"/>
  <c r="Q2085" i="3"/>
  <c r="R2085" i="3"/>
  <c r="S2085" i="3"/>
  <c r="T2085" i="3"/>
  <c r="M2086" i="3"/>
  <c r="N2086" i="3"/>
  <c r="Z2086" i="3" s="1"/>
  <c r="O2086" i="3"/>
  <c r="P2086" i="3"/>
  <c r="Q2086" i="3"/>
  <c r="R2086" i="3"/>
  <c r="S2086" i="3"/>
  <c r="T2086" i="3"/>
  <c r="M2087" i="3"/>
  <c r="N2087" i="3"/>
  <c r="Z2087" i="3" s="1"/>
  <c r="O2087" i="3"/>
  <c r="P2087" i="3"/>
  <c r="Q2087" i="3"/>
  <c r="R2087" i="3"/>
  <c r="S2087" i="3"/>
  <c r="T2087" i="3"/>
  <c r="M2088" i="3"/>
  <c r="N2088" i="3"/>
  <c r="Z2088" i="3" s="1"/>
  <c r="O2088" i="3"/>
  <c r="P2088" i="3"/>
  <c r="Q2088" i="3"/>
  <c r="R2088" i="3"/>
  <c r="S2088" i="3"/>
  <c r="T2088" i="3"/>
  <c r="M2089" i="3"/>
  <c r="N2089" i="3"/>
  <c r="Z2089" i="3" s="1"/>
  <c r="O2089" i="3"/>
  <c r="P2089" i="3"/>
  <c r="Q2089" i="3"/>
  <c r="R2089" i="3"/>
  <c r="S2089" i="3"/>
  <c r="T2089" i="3"/>
  <c r="M2090" i="3"/>
  <c r="N2090" i="3"/>
  <c r="Z2090" i="3" s="1"/>
  <c r="O2090" i="3"/>
  <c r="P2090" i="3"/>
  <c r="Q2090" i="3"/>
  <c r="R2090" i="3"/>
  <c r="S2090" i="3"/>
  <c r="T2090" i="3"/>
  <c r="M2091" i="3"/>
  <c r="N2091" i="3"/>
  <c r="Z2091" i="3" s="1"/>
  <c r="O2091" i="3"/>
  <c r="P2091" i="3"/>
  <c r="Q2091" i="3"/>
  <c r="R2091" i="3"/>
  <c r="S2091" i="3"/>
  <c r="T2091" i="3"/>
  <c r="M2092" i="3"/>
  <c r="N2092" i="3"/>
  <c r="Z2092" i="3" s="1"/>
  <c r="O2092" i="3"/>
  <c r="P2092" i="3"/>
  <c r="Q2092" i="3"/>
  <c r="R2092" i="3"/>
  <c r="S2092" i="3"/>
  <c r="T2092" i="3"/>
  <c r="M2093" i="3"/>
  <c r="N2093" i="3"/>
  <c r="Z2093" i="3" s="1"/>
  <c r="O2093" i="3"/>
  <c r="P2093" i="3"/>
  <c r="Q2093" i="3"/>
  <c r="R2093" i="3"/>
  <c r="S2093" i="3"/>
  <c r="T2093" i="3"/>
  <c r="M2094" i="3"/>
  <c r="N2094" i="3"/>
  <c r="Z2094" i="3" s="1"/>
  <c r="O2094" i="3"/>
  <c r="P2094" i="3"/>
  <c r="Q2094" i="3"/>
  <c r="R2094" i="3"/>
  <c r="S2094" i="3"/>
  <c r="T2094" i="3"/>
  <c r="M2095" i="3"/>
  <c r="N2095" i="3"/>
  <c r="Z2095" i="3" s="1"/>
  <c r="O2095" i="3"/>
  <c r="P2095" i="3"/>
  <c r="Q2095" i="3"/>
  <c r="R2095" i="3"/>
  <c r="S2095" i="3"/>
  <c r="T2095" i="3"/>
  <c r="M2096" i="3"/>
  <c r="N2096" i="3"/>
  <c r="Z2096" i="3" s="1"/>
  <c r="O2096" i="3"/>
  <c r="P2096" i="3"/>
  <c r="Q2096" i="3"/>
  <c r="R2096" i="3"/>
  <c r="S2096" i="3"/>
  <c r="T2096" i="3"/>
  <c r="M2097" i="3"/>
  <c r="N2097" i="3"/>
  <c r="Z2097" i="3" s="1"/>
  <c r="O2097" i="3"/>
  <c r="P2097" i="3"/>
  <c r="Q2097" i="3"/>
  <c r="R2097" i="3"/>
  <c r="S2097" i="3"/>
  <c r="T2097" i="3"/>
  <c r="M2098" i="3"/>
  <c r="N2098" i="3"/>
  <c r="Z2098" i="3" s="1"/>
  <c r="O2098" i="3"/>
  <c r="P2098" i="3"/>
  <c r="Q2098" i="3"/>
  <c r="R2098" i="3"/>
  <c r="S2098" i="3"/>
  <c r="T2098" i="3"/>
  <c r="M2099" i="3"/>
  <c r="N2099" i="3"/>
  <c r="Z2099" i="3" s="1"/>
  <c r="O2099" i="3"/>
  <c r="P2099" i="3"/>
  <c r="Q2099" i="3"/>
  <c r="R2099" i="3"/>
  <c r="S2099" i="3"/>
  <c r="T2099" i="3"/>
  <c r="M2100" i="3"/>
  <c r="N2100" i="3"/>
  <c r="Z2100" i="3" s="1"/>
  <c r="O2100" i="3"/>
  <c r="P2100" i="3"/>
  <c r="Q2100" i="3"/>
  <c r="R2100" i="3"/>
  <c r="S2100" i="3"/>
  <c r="T2100" i="3"/>
  <c r="M2101" i="3"/>
  <c r="N2101" i="3"/>
  <c r="Z2101" i="3" s="1"/>
  <c r="O2101" i="3"/>
  <c r="P2101" i="3"/>
  <c r="Q2101" i="3"/>
  <c r="R2101" i="3"/>
  <c r="S2101" i="3"/>
  <c r="T2101" i="3"/>
  <c r="M2102" i="3"/>
  <c r="N2102" i="3"/>
  <c r="Z2102" i="3" s="1"/>
  <c r="O2102" i="3"/>
  <c r="P2102" i="3"/>
  <c r="Q2102" i="3"/>
  <c r="R2102" i="3"/>
  <c r="S2102" i="3"/>
  <c r="T2102" i="3"/>
  <c r="M2103" i="3"/>
  <c r="N2103" i="3"/>
  <c r="Z2103" i="3" s="1"/>
  <c r="O2103" i="3"/>
  <c r="P2103" i="3"/>
  <c r="Q2103" i="3"/>
  <c r="R2103" i="3"/>
  <c r="S2103" i="3"/>
  <c r="T2103" i="3"/>
  <c r="M2104" i="3"/>
  <c r="N2104" i="3"/>
  <c r="Z2104" i="3" s="1"/>
  <c r="O2104" i="3"/>
  <c r="P2104" i="3"/>
  <c r="Q2104" i="3"/>
  <c r="R2104" i="3"/>
  <c r="S2104" i="3"/>
  <c r="T2104" i="3"/>
  <c r="M2105" i="3"/>
  <c r="N2105" i="3"/>
  <c r="Z2105" i="3" s="1"/>
  <c r="O2105" i="3"/>
  <c r="P2105" i="3"/>
  <c r="Q2105" i="3"/>
  <c r="R2105" i="3"/>
  <c r="S2105" i="3"/>
  <c r="T2105" i="3"/>
  <c r="M2106" i="3"/>
  <c r="N2106" i="3"/>
  <c r="Z2106" i="3" s="1"/>
  <c r="O2106" i="3"/>
  <c r="P2106" i="3"/>
  <c r="Q2106" i="3"/>
  <c r="R2106" i="3"/>
  <c r="S2106" i="3"/>
  <c r="T2106" i="3"/>
  <c r="M2107" i="3"/>
  <c r="N2107" i="3"/>
  <c r="Z2107" i="3" s="1"/>
  <c r="O2107" i="3"/>
  <c r="P2107" i="3"/>
  <c r="Q2107" i="3"/>
  <c r="R2107" i="3"/>
  <c r="S2107" i="3"/>
  <c r="T2107" i="3"/>
  <c r="M2108" i="3"/>
  <c r="N2108" i="3"/>
  <c r="Z2108" i="3" s="1"/>
  <c r="O2108" i="3"/>
  <c r="P2108" i="3"/>
  <c r="Q2108" i="3"/>
  <c r="R2108" i="3"/>
  <c r="S2108" i="3"/>
  <c r="T2108" i="3"/>
  <c r="M2109" i="3"/>
  <c r="N2109" i="3"/>
  <c r="Z2109" i="3" s="1"/>
  <c r="O2109" i="3"/>
  <c r="P2109" i="3"/>
  <c r="Q2109" i="3"/>
  <c r="R2109" i="3"/>
  <c r="S2109" i="3"/>
  <c r="T2109" i="3"/>
  <c r="M2110" i="3"/>
  <c r="N2110" i="3"/>
  <c r="Z2110" i="3" s="1"/>
  <c r="O2110" i="3"/>
  <c r="P2110" i="3"/>
  <c r="Q2110" i="3"/>
  <c r="R2110" i="3"/>
  <c r="S2110" i="3"/>
  <c r="T2110" i="3"/>
  <c r="M2111" i="3"/>
  <c r="N2111" i="3"/>
  <c r="Z2111" i="3" s="1"/>
  <c r="O2111" i="3"/>
  <c r="P2111" i="3"/>
  <c r="Q2111" i="3"/>
  <c r="R2111" i="3"/>
  <c r="S2111" i="3"/>
  <c r="T2111" i="3"/>
  <c r="M2112" i="3"/>
  <c r="N2112" i="3"/>
  <c r="Z2112" i="3" s="1"/>
  <c r="O2112" i="3"/>
  <c r="P2112" i="3"/>
  <c r="Q2112" i="3"/>
  <c r="R2112" i="3"/>
  <c r="S2112" i="3"/>
  <c r="T2112" i="3"/>
  <c r="M2113" i="3"/>
  <c r="N2113" i="3"/>
  <c r="Z2113" i="3" s="1"/>
  <c r="O2113" i="3"/>
  <c r="P2113" i="3"/>
  <c r="Q2113" i="3"/>
  <c r="R2113" i="3"/>
  <c r="S2113" i="3"/>
  <c r="T2113" i="3"/>
  <c r="M2114" i="3"/>
  <c r="N2114" i="3"/>
  <c r="Z2114" i="3" s="1"/>
  <c r="O2114" i="3"/>
  <c r="P2114" i="3"/>
  <c r="Q2114" i="3"/>
  <c r="R2114" i="3"/>
  <c r="S2114" i="3"/>
  <c r="T2114" i="3"/>
  <c r="M2115" i="3"/>
  <c r="N2115" i="3"/>
  <c r="Z2115" i="3" s="1"/>
  <c r="O2115" i="3"/>
  <c r="P2115" i="3"/>
  <c r="Q2115" i="3"/>
  <c r="R2115" i="3"/>
  <c r="S2115" i="3"/>
  <c r="T2115" i="3"/>
  <c r="M2116" i="3"/>
  <c r="N2116" i="3"/>
  <c r="Z2116" i="3" s="1"/>
  <c r="O2116" i="3"/>
  <c r="P2116" i="3"/>
  <c r="Q2116" i="3"/>
  <c r="R2116" i="3"/>
  <c r="S2116" i="3"/>
  <c r="T2116" i="3"/>
  <c r="M2117" i="3"/>
  <c r="N2117" i="3"/>
  <c r="Z2117" i="3" s="1"/>
  <c r="O2117" i="3"/>
  <c r="P2117" i="3"/>
  <c r="Q2117" i="3"/>
  <c r="R2117" i="3"/>
  <c r="S2117" i="3"/>
  <c r="T2117" i="3"/>
  <c r="M2118" i="3"/>
  <c r="N2118" i="3"/>
  <c r="Z2118" i="3" s="1"/>
  <c r="O2118" i="3"/>
  <c r="P2118" i="3"/>
  <c r="Q2118" i="3"/>
  <c r="R2118" i="3"/>
  <c r="S2118" i="3"/>
  <c r="T2118" i="3"/>
  <c r="M2119" i="3"/>
  <c r="N2119" i="3"/>
  <c r="Z2119" i="3" s="1"/>
  <c r="O2119" i="3"/>
  <c r="P2119" i="3"/>
  <c r="Q2119" i="3"/>
  <c r="R2119" i="3"/>
  <c r="S2119" i="3"/>
  <c r="T2119" i="3"/>
  <c r="M2120" i="3"/>
  <c r="N2120" i="3"/>
  <c r="Z2120" i="3" s="1"/>
  <c r="O2120" i="3"/>
  <c r="P2120" i="3"/>
  <c r="Q2120" i="3"/>
  <c r="R2120" i="3"/>
  <c r="S2120" i="3"/>
  <c r="T2120" i="3"/>
  <c r="M2121" i="3"/>
  <c r="N2121" i="3"/>
  <c r="Z2121" i="3" s="1"/>
  <c r="O2121" i="3"/>
  <c r="P2121" i="3"/>
  <c r="Q2121" i="3"/>
  <c r="R2121" i="3"/>
  <c r="S2121" i="3"/>
  <c r="T2121" i="3"/>
  <c r="M2122" i="3"/>
  <c r="N2122" i="3"/>
  <c r="Z2122" i="3" s="1"/>
  <c r="O2122" i="3"/>
  <c r="P2122" i="3"/>
  <c r="Q2122" i="3"/>
  <c r="R2122" i="3"/>
  <c r="S2122" i="3"/>
  <c r="T2122" i="3"/>
  <c r="M2123" i="3"/>
  <c r="N2123" i="3"/>
  <c r="Z2123" i="3" s="1"/>
  <c r="O2123" i="3"/>
  <c r="P2123" i="3"/>
  <c r="Q2123" i="3"/>
  <c r="R2123" i="3"/>
  <c r="S2123" i="3"/>
  <c r="T2123" i="3"/>
  <c r="M2124" i="3"/>
  <c r="N2124" i="3"/>
  <c r="Z2124" i="3" s="1"/>
  <c r="O2124" i="3"/>
  <c r="P2124" i="3"/>
  <c r="Q2124" i="3"/>
  <c r="R2124" i="3"/>
  <c r="S2124" i="3"/>
  <c r="T2124" i="3"/>
  <c r="M2125" i="3"/>
  <c r="N2125" i="3"/>
  <c r="Z2125" i="3" s="1"/>
  <c r="O2125" i="3"/>
  <c r="P2125" i="3"/>
  <c r="Q2125" i="3"/>
  <c r="R2125" i="3"/>
  <c r="S2125" i="3"/>
  <c r="T2125" i="3"/>
  <c r="M2126" i="3"/>
  <c r="N2126" i="3"/>
  <c r="Z2126" i="3" s="1"/>
  <c r="O2126" i="3"/>
  <c r="P2126" i="3"/>
  <c r="Q2126" i="3"/>
  <c r="R2126" i="3"/>
  <c r="S2126" i="3"/>
  <c r="T2126" i="3"/>
  <c r="M2127" i="3"/>
  <c r="N2127" i="3"/>
  <c r="Z2127" i="3" s="1"/>
  <c r="O2127" i="3"/>
  <c r="P2127" i="3"/>
  <c r="Q2127" i="3"/>
  <c r="R2127" i="3"/>
  <c r="S2127" i="3"/>
  <c r="T2127" i="3"/>
  <c r="M2128" i="3"/>
  <c r="N2128" i="3"/>
  <c r="Z2128" i="3" s="1"/>
  <c r="O2128" i="3"/>
  <c r="P2128" i="3"/>
  <c r="Q2128" i="3"/>
  <c r="R2128" i="3"/>
  <c r="S2128" i="3"/>
  <c r="T2128" i="3"/>
  <c r="M2129" i="3"/>
  <c r="N2129" i="3"/>
  <c r="Z2129" i="3" s="1"/>
  <c r="O2129" i="3"/>
  <c r="P2129" i="3"/>
  <c r="Q2129" i="3"/>
  <c r="R2129" i="3"/>
  <c r="S2129" i="3"/>
  <c r="T2129" i="3"/>
  <c r="M2130" i="3"/>
  <c r="N2130" i="3"/>
  <c r="Z2130" i="3" s="1"/>
  <c r="O2130" i="3"/>
  <c r="P2130" i="3"/>
  <c r="Q2130" i="3"/>
  <c r="R2130" i="3"/>
  <c r="S2130" i="3"/>
  <c r="T2130" i="3"/>
  <c r="M2131" i="3"/>
  <c r="N2131" i="3"/>
  <c r="Z2131" i="3" s="1"/>
  <c r="O2131" i="3"/>
  <c r="P2131" i="3"/>
  <c r="Q2131" i="3"/>
  <c r="R2131" i="3"/>
  <c r="S2131" i="3"/>
  <c r="T2131" i="3"/>
  <c r="M2132" i="3"/>
  <c r="N2132" i="3"/>
  <c r="Z2132" i="3" s="1"/>
  <c r="O2132" i="3"/>
  <c r="P2132" i="3"/>
  <c r="Q2132" i="3"/>
  <c r="R2132" i="3"/>
  <c r="S2132" i="3"/>
  <c r="T2132" i="3"/>
  <c r="M2133" i="3"/>
  <c r="N2133" i="3"/>
  <c r="Z2133" i="3" s="1"/>
  <c r="O2133" i="3"/>
  <c r="P2133" i="3"/>
  <c r="Q2133" i="3"/>
  <c r="R2133" i="3"/>
  <c r="S2133" i="3"/>
  <c r="T2133" i="3"/>
  <c r="M2134" i="3"/>
  <c r="N2134" i="3"/>
  <c r="Z2134" i="3" s="1"/>
  <c r="O2134" i="3"/>
  <c r="P2134" i="3"/>
  <c r="Q2134" i="3"/>
  <c r="R2134" i="3"/>
  <c r="S2134" i="3"/>
  <c r="T2134" i="3"/>
  <c r="M2135" i="3"/>
  <c r="N2135" i="3"/>
  <c r="Z2135" i="3" s="1"/>
  <c r="O2135" i="3"/>
  <c r="P2135" i="3"/>
  <c r="Q2135" i="3"/>
  <c r="R2135" i="3"/>
  <c r="S2135" i="3"/>
  <c r="T2135" i="3"/>
  <c r="M2136" i="3"/>
  <c r="N2136" i="3"/>
  <c r="Z2136" i="3" s="1"/>
  <c r="O2136" i="3"/>
  <c r="P2136" i="3"/>
  <c r="Q2136" i="3"/>
  <c r="R2136" i="3"/>
  <c r="S2136" i="3"/>
  <c r="T2136" i="3"/>
  <c r="M2137" i="3"/>
  <c r="N2137" i="3"/>
  <c r="Z2137" i="3" s="1"/>
  <c r="O2137" i="3"/>
  <c r="P2137" i="3"/>
  <c r="Q2137" i="3"/>
  <c r="R2137" i="3"/>
  <c r="S2137" i="3"/>
  <c r="T2137" i="3"/>
  <c r="M2138" i="3"/>
  <c r="N2138" i="3"/>
  <c r="Z2138" i="3" s="1"/>
  <c r="O2138" i="3"/>
  <c r="P2138" i="3"/>
  <c r="Q2138" i="3"/>
  <c r="R2138" i="3"/>
  <c r="S2138" i="3"/>
  <c r="T2138" i="3"/>
  <c r="M2139" i="3"/>
  <c r="N2139" i="3"/>
  <c r="Z2139" i="3" s="1"/>
  <c r="O2139" i="3"/>
  <c r="P2139" i="3"/>
  <c r="Q2139" i="3"/>
  <c r="R2139" i="3"/>
  <c r="S2139" i="3"/>
  <c r="T2139" i="3"/>
  <c r="M2140" i="3"/>
  <c r="N2140" i="3"/>
  <c r="Z2140" i="3" s="1"/>
  <c r="O2140" i="3"/>
  <c r="P2140" i="3"/>
  <c r="Q2140" i="3"/>
  <c r="R2140" i="3"/>
  <c r="S2140" i="3"/>
  <c r="T2140" i="3"/>
  <c r="M2141" i="3"/>
  <c r="N2141" i="3"/>
  <c r="Z2141" i="3" s="1"/>
  <c r="O2141" i="3"/>
  <c r="P2141" i="3"/>
  <c r="Q2141" i="3"/>
  <c r="R2141" i="3"/>
  <c r="S2141" i="3"/>
  <c r="T2141" i="3"/>
  <c r="M2142" i="3"/>
  <c r="N2142" i="3"/>
  <c r="Z2142" i="3" s="1"/>
  <c r="O2142" i="3"/>
  <c r="P2142" i="3"/>
  <c r="Q2142" i="3"/>
  <c r="R2142" i="3"/>
  <c r="S2142" i="3"/>
  <c r="T2142" i="3"/>
  <c r="M2143" i="3"/>
  <c r="N2143" i="3"/>
  <c r="Z2143" i="3" s="1"/>
  <c r="O2143" i="3"/>
  <c r="P2143" i="3"/>
  <c r="Q2143" i="3"/>
  <c r="R2143" i="3"/>
  <c r="S2143" i="3"/>
  <c r="T2143" i="3"/>
  <c r="M2144" i="3"/>
  <c r="N2144" i="3"/>
  <c r="Z2144" i="3" s="1"/>
  <c r="O2144" i="3"/>
  <c r="P2144" i="3"/>
  <c r="Q2144" i="3"/>
  <c r="R2144" i="3"/>
  <c r="S2144" i="3"/>
  <c r="T2144" i="3"/>
  <c r="M2145" i="3"/>
  <c r="N2145" i="3"/>
  <c r="Z2145" i="3" s="1"/>
  <c r="O2145" i="3"/>
  <c r="P2145" i="3"/>
  <c r="Q2145" i="3"/>
  <c r="R2145" i="3"/>
  <c r="S2145" i="3"/>
  <c r="T2145" i="3"/>
  <c r="M2146" i="3"/>
  <c r="N2146" i="3"/>
  <c r="Z2146" i="3" s="1"/>
  <c r="O2146" i="3"/>
  <c r="P2146" i="3"/>
  <c r="Q2146" i="3"/>
  <c r="R2146" i="3"/>
  <c r="S2146" i="3"/>
  <c r="T2146" i="3"/>
  <c r="M2147" i="3"/>
  <c r="N2147" i="3"/>
  <c r="Z2147" i="3" s="1"/>
  <c r="O2147" i="3"/>
  <c r="P2147" i="3"/>
  <c r="Q2147" i="3"/>
  <c r="R2147" i="3"/>
  <c r="S2147" i="3"/>
  <c r="T2147" i="3"/>
  <c r="M2148" i="3"/>
  <c r="N2148" i="3"/>
  <c r="Z2148" i="3" s="1"/>
  <c r="O2148" i="3"/>
  <c r="P2148" i="3"/>
  <c r="Q2148" i="3"/>
  <c r="R2148" i="3"/>
  <c r="S2148" i="3"/>
  <c r="T2148" i="3"/>
  <c r="M2149" i="3"/>
  <c r="N2149" i="3"/>
  <c r="Z2149" i="3" s="1"/>
  <c r="O2149" i="3"/>
  <c r="P2149" i="3"/>
  <c r="Q2149" i="3"/>
  <c r="R2149" i="3"/>
  <c r="S2149" i="3"/>
  <c r="T2149" i="3"/>
  <c r="M2150" i="3"/>
  <c r="N2150" i="3"/>
  <c r="Z2150" i="3" s="1"/>
  <c r="O2150" i="3"/>
  <c r="P2150" i="3"/>
  <c r="Q2150" i="3"/>
  <c r="R2150" i="3"/>
  <c r="S2150" i="3"/>
  <c r="T2150" i="3"/>
  <c r="M2151" i="3"/>
  <c r="N2151" i="3"/>
  <c r="Z2151" i="3" s="1"/>
  <c r="O2151" i="3"/>
  <c r="P2151" i="3"/>
  <c r="Q2151" i="3"/>
  <c r="R2151" i="3"/>
  <c r="S2151" i="3"/>
  <c r="T2151" i="3"/>
  <c r="M2152" i="3"/>
  <c r="N2152" i="3"/>
  <c r="Z2152" i="3" s="1"/>
  <c r="O2152" i="3"/>
  <c r="P2152" i="3"/>
  <c r="Q2152" i="3"/>
  <c r="R2152" i="3"/>
  <c r="S2152" i="3"/>
  <c r="T2152" i="3"/>
  <c r="M2153" i="3"/>
  <c r="N2153" i="3"/>
  <c r="Z2153" i="3" s="1"/>
  <c r="O2153" i="3"/>
  <c r="P2153" i="3"/>
  <c r="Q2153" i="3"/>
  <c r="R2153" i="3"/>
  <c r="S2153" i="3"/>
  <c r="T2153" i="3"/>
  <c r="M2154" i="3"/>
  <c r="N2154" i="3"/>
  <c r="Z2154" i="3" s="1"/>
  <c r="O2154" i="3"/>
  <c r="P2154" i="3"/>
  <c r="Q2154" i="3"/>
  <c r="R2154" i="3"/>
  <c r="S2154" i="3"/>
  <c r="T2154" i="3"/>
  <c r="M2155" i="3"/>
  <c r="N2155" i="3"/>
  <c r="Z2155" i="3" s="1"/>
  <c r="O2155" i="3"/>
  <c r="P2155" i="3"/>
  <c r="Q2155" i="3"/>
  <c r="R2155" i="3"/>
  <c r="S2155" i="3"/>
  <c r="T2155" i="3"/>
  <c r="M2156" i="3"/>
  <c r="N2156" i="3"/>
  <c r="Z2156" i="3" s="1"/>
  <c r="O2156" i="3"/>
  <c r="P2156" i="3"/>
  <c r="Q2156" i="3"/>
  <c r="R2156" i="3"/>
  <c r="S2156" i="3"/>
  <c r="T2156" i="3"/>
  <c r="M2157" i="3"/>
  <c r="N2157" i="3"/>
  <c r="Z2157" i="3" s="1"/>
  <c r="O2157" i="3"/>
  <c r="P2157" i="3"/>
  <c r="Q2157" i="3"/>
  <c r="R2157" i="3"/>
  <c r="S2157" i="3"/>
  <c r="T2157" i="3"/>
  <c r="M2158" i="3"/>
  <c r="N2158" i="3"/>
  <c r="Z2158" i="3" s="1"/>
  <c r="O2158" i="3"/>
  <c r="P2158" i="3"/>
  <c r="Q2158" i="3"/>
  <c r="R2158" i="3"/>
  <c r="S2158" i="3"/>
  <c r="T2158" i="3"/>
  <c r="M2159" i="3"/>
  <c r="N2159" i="3"/>
  <c r="Z2159" i="3" s="1"/>
  <c r="O2159" i="3"/>
  <c r="P2159" i="3"/>
  <c r="Q2159" i="3"/>
  <c r="R2159" i="3"/>
  <c r="S2159" i="3"/>
  <c r="T2159" i="3"/>
  <c r="M2160" i="3"/>
  <c r="N2160" i="3"/>
  <c r="Z2160" i="3" s="1"/>
  <c r="O2160" i="3"/>
  <c r="P2160" i="3"/>
  <c r="Q2160" i="3"/>
  <c r="R2160" i="3"/>
  <c r="S2160" i="3"/>
  <c r="T2160" i="3"/>
  <c r="M2161" i="3"/>
  <c r="N2161" i="3"/>
  <c r="Z2161" i="3" s="1"/>
  <c r="O2161" i="3"/>
  <c r="P2161" i="3"/>
  <c r="Q2161" i="3"/>
  <c r="R2161" i="3"/>
  <c r="S2161" i="3"/>
  <c r="T2161" i="3"/>
  <c r="M2162" i="3"/>
  <c r="N2162" i="3"/>
  <c r="Z2162" i="3" s="1"/>
  <c r="O2162" i="3"/>
  <c r="P2162" i="3"/>
  <c r="Q2162" i="3"/>
  <c r="R2162" i="3"/>
  <c r="S2162" i="3"/>
  <c r="T2162" i="3"/>
  <c r="M2163" i="3"/>
  <c r="N2163" i="3"/>
  <c r="Z2163" i="3" s="1"/>
  <c r="O2163" i="3"/>
  <c r="P2163" i="3"/>
  <c r="Q2163" i="3"/>
  <c r="R2163" i="3"/>
  <c r="S2163" i="3"/>
  <c r="T2163" i="3"/>
  <c r="M2164" i="3"/>
  <c r="N2164" i="3"/>
  <c r="Z2164" i="3" s="1"/>
  <c r="O2164" i="3"/>
  <c r="P2164" i="3"/>
  <c r="Q2164" i="3"/>
  <c r="R2164" i="3"/>
  <c r="S2164" i="3"/>
  <c r="T2164" i="3"/>
  <c r="M2165" i="3"/>
  <c r="N2165" i="3"/>
  <c r="Z2165" i="3" s="1"/>
  <c r="O2165" i="3"/>
  <c r="P2165" i="3"/>
  <c r="Q2165" i="3"/>
  <c r="R2165" i="3"/>
  <c r="S2165" i="3"/>
  <c r="T2165" i="3"/>
  <c r="M2166" i="3"/>
  <c r="N2166" i="3"/>
  <c r="Z2166" i="3" s="1"/>
  <c r="O2166" i="3"/>
  <c r="P2166" i="3"/>
  <c r="Q2166" i="3"/>
  <c r="R2166" i="3"/>
  <c r="S2166" i="3"/>
  <c r="T2166" i="3"/>
  <c r="M2167" i="3"/>
  <c r="N2167" i="3"/>
  <c r="Z2167" i="3" s="1"/>
  <c r="O2167" i="3"/>
  <c r="P2167" i="3"/>
  <c r="Q2167" i="3"/>
  <c r="R2167" i="3"/>
  <c r="S2167" i="3"/>
  <c r="T2167" i="3"/>
  <c r="M2168" i="3"/>
  <c r="N2168" i="3"/>
  <c r="Z2168" i="3" s="1"/>
  <c r="O2168" i="3"/>
  <c r="P2168" i="3"/>
  <c r="Q2168" i="3"/>
  <c r="R2168" i="3"/>
  <c r="S2168" i="3"/>
  <c r="T2168" i="3"/>
  <c r="M2169" i="3"/>
  <c r="N2169" i="3"/>
  <c r="Z2169" i="3" s="1"/>
  <c r="O2169" i="3"/>
  <c r="P2169" i="3"/>
  <c r="Q2169" i="3"/>
  <c r="R2169" i="3"/>
  <c r="S2169" i="3"/>
  <c r="T2169" i="3"/>
  <c r="M2170" i="3"/>
  <c r="N2170" i="3"/>
  <c r="Z2170" i="3" s="1"/>
  <c r="O2170" i="3"/>
  <c r="P2170" i="3"/>
  <c r="Q2170" i="3"/>
  <c r="R2170" i="3"/>
  <c r="S2170" i="3"/>
  <c r="T2170" i="3"/>
  <c r="M2171" i="3"/>
  <c r="N2171" i="3"/>
  <c r="Z2171" i="3" s="1"/>
  <c r="O2171" i="3"/>
  <c r="P2171" i="3"/>
  <c r="Q2171" i="3"/>
  <c r="R2171" i="3"/>
  <c r="S2171" i="3"/>
  <c r="T2171" i="3"/>
  <c r="M2172" i="3"/>
  <c r="N2172" i="3"/>
  <c r="Z2172" i="3" s="1"/>
  <c r="O2172" i="3"/>
  <c r="P2172" i="3"/>
  <c r="Q2172" i="3"/>
  <c r="R2172" i="3"/>
  <c r="S2172" i="3"/>
  <c r="T2172" i="3"/>
  <c r="M2173" i="3"/>
  <c r="N2173" i="3"/>
  <c r="Z2173" i="3" s="1"/>
  <c r="O2173" i="3"/>
  <c r="P2173" i="3"/>
  <c r="Q2173" i="3"/>
  <c r="R2173" i="3"/>
  <c r="S2173" i="3"/>
  <c r="T2173" i="3"/>
  <c r="M2174" i="3"/>
  <c r="N2174" i="3"/>
  <c r="Z2174" i="3" s="1"/>
  <c r="O2174" i="3"/>
  <c r="P2174" i="3"/>
  <c r="Q2174" i="3"/>
  <c r="R2174" i="3"/>
  <c r="S2174" i="3"/>
  <c r="T2174" i="3"/>
  <c r="M2175" i="3"/>
  <c r="N2175" i="3"/>
  <c r="Z2175" i="3" s="1"/>
  <c r="O2175" i="3"/>
  <c r="P2175" i="3"/>
  <c r="Q2175" i="3"/>
  <c r="R2175" i="3"/>
  <c r="S2175" i="3"/>
  <c r="T2175" i="3"/>
  <c r="M2176" i="3"/>
  <c r="N2176" i="3"/>
  <c r="Z2176" i="3" s="1"/>
  <c r="O2176" i="3"/>
  <c r="P2176" i="3"/>
  <c r="Q2176" i="3"/>
  <c r="R2176" i="3"/>
  <c r="S2176" i="3"/>
  <c r="T2176" i="3"/>
  <c r="M2177" i="3"/>
  <c r="N2177" i="3"/>
  <c r="Z2177" i="3" s="1"/>
  <c r="O2177" i="3"/>
  <c r="P2177" i="3"/>
  <c r="Q2177" i="3"/>
  <c r="R2177" i="3"/>
  <c r="S2177" i="3"/>
  <c r="T2177" i="3"/>
  <c r="M2178" i="3"/>
  <c r="N2178" i="3"/>
  <c r="Z2178" i="3" s="1"/>
  <c r="O2178" i="3"/>
  <c r="P2178" i="3"/>
  <c r="Q2178" i="3"/>
  <c r="R2178" i="3"/>
  <c r="S2178" i="3"/>
  <c r="T2178" i="3"/>
  <c r="M2179" i="3"/>
  <c r="N2179" i="3"/>
  <c r="Z2179" i="3" s="1"/>
  <c r="O2179" i="3"/>
  <c r="P2179" i="3"/>
  <c r="Q2179" i="3"/>
  <c r="R2179" i="3"/>
  <c r="S2179" i="3"/>
  <c r="T2179" i="3"/>
  <c r="M2180" i="3"/>
  <c r="N2180" i="3"/>
  <c r="Z2180" i="3" s="1"/>
  <c r="O2180" i="3"/>
  <c r="P2180" i="3"/>
  <c r="Q2180" i="3"/>
  <c r="R2180" i="3"/>
  <c r="S2180" i="3"/>
  <c r="T2180" i="3"/>
  <c r="M2181" i="3"/>
  <c r="N2181" i="3"/>
  <c r="Z2181" i="3" s="1"/>
  <c r="O2181" i="3"/>
  <c r="P2181" i="3"/>
  <c r="Q2181" i="3"/>
  <c r="R2181" i="3"/>
  <c r="S2181" i="3"/>
  <c r="T2181" i="3"/>
  <c r="M2182" i="3"/>
  <c r="N2182" i="3"/>
  <c r="Z2182" i="3" s="1"/>
  <c r="O2182" i="3"/>
  <c r="P2182" i="3"/>
  <c r="Q2182" i="3"/>
  <c r="R2182" i="3"/>
  <c r="S2182" i="3"/>
  <c r="T2182" i="3"/>
  <c r="M2183" i="3"/>
  <c r="N2183" i="3"/>
  <c r="Z2183" i="3" s="1"/>
  <c r="O2183" i="3"/>
  <c r="P2183" i="3"/>
  <c r="Q2183" i="3"/>
  <c r="R2183" i="3"/>
  <c r="S2183" i="3"/>
  <c r="T2183" i="3"/>
  <c r="M2184" i="3"/>
  <c r="N2184" i="3"/>
  <c r="Z2184" i="3" s="1"/>
  <c r="O2184" i="3"/>
  <c r="P2184" i="3"/>
  <c r="Q2184" i="3"/>
  <c r="R2184" i="3"/>
  <c r="S2184" i="3"/>
  <c r="T2184" i="3"/>
  <c r="M2185" i="3"/>
  <c r="N2185" i="3"/>
  <c r="Z2185" i="3" s="1"/>
  <c r="O2185" i="3"/>
  <c r="P2185" i="3"/>
  <c r="Q2185" i="3"/>
  <c r="R2185" i="3"/>
  <c r="S2185" i="3"/>
  <c r="T2185" i="3"/>
  <c r="M2186" i="3"/>
  <c r="N2186" i="3"/>
  <c r="Z2186" i="3" s="1"/>
  <c r="O2186" i="3"/>
  <c r="P2186" i="3"/>
  <c r="Q2186" i="3"/>
  <c r="R2186" i="3"/>
  <c r="S2186" i="3"/>
  <c r="T2186" i="3"/>
  <c r="M2187" i="3"/>
  <c r="N2187" i="3"/>
  <c r="Z2187" i="3" s="1"/>
  <c r="O2187" i="3"/>
  <c r="P2187" i="3"/>
  <c r="Q2187" i="3"/>
  <c r="R2187" i="3"/>
  <c r="S2187" i="3"/>
  <c r="T2187" i="3"/>
  <c r="M2188" i="3"/>
  <c r="N2188" i="3"/>
  <c r="Z2188" i="3" s="1"/>
  <c r="O2188" i="3"/>
  <c r="P2188" i="3"/>
  <c r="Q2188" i="3"/>
  <c r="R2188" i="3"/>
  <c r="S2188" i="3"/>
  <c r="T2188" i="3"/>
  <c r="M2189" i="3"/>
  <c r="N2189" i="3"/>
  <c r="Z2189" i="3" s="1"/>
  <c r="O2189" i="3"/>
  <c r="P2189" i="3"/>
  <c r="Q2189" i="3"/>
  <c r="R2189" i="3"/>
  <c r="S2189" i="3"/>
  <c r="T2189" i="3"/>
  <c r="M2190" i="3"/>
  <c r="N2190" i="3"/>
  <c r="Z2190" i="3" s="1"/>
  <c r="O2190" i="3"/>
  <c r="P2190" i="3"/>
  <c r="Q2190" i="3"/>
  <c r="R2190" i="3"/>
  <c r="S2190" i="3"/>
  <c r="T2190" i="3"/>
  <c r="M2191" i="3"/>
  <c r="N2191" i="3"/>
  <c r="Z2191" i="3" s="1"/>
  <c r="O2191" i="3"/>
  <c r="P2191" i="3"/>
  <c r="Q2191" i="3"/>
  <c r="R2191" i="3"/>
  <c r="S2191" i="3"/>
  <c r="T2191" i="3"/>
  <c r="M2192" i="3"/>
  <c r="N2192" i="3"/>
  <c r="Z2192" i="3" s="1"/>
  <c r="O2192" i="3"/>
  <c r="P2192" i="3"/>
  <c r="Q2192" i="3"/>
  <c r="R2192" i="3"/>
  <c r="S2192" i="3"/>
  <c r="T2192" i="3"/>
  <c r="M2193" i="3"/>
  <c r="N2193" i="3"/>
  <c r="Z2193" i="3" s="1"/>
  <c r="O2193" i="3"/>
  <c r="P2193" i="3"/>
  <c r="Q2193" i="3"/>
  <c r="R2193" i="3"/>
  <c r="S2193" i="3"/>
  <c r="T2193" i="3"/>
  <c r="M2194" i="3"/>
  <c r="N2194" i="3"/>
  <c r="Z2194" i="3" s="1"/>
  <c r="O2194" i="3"/>
  <c r="P2194" i="3"/>
  <c r="Q2194" i="3"/>
  <c r="R2194" i="3"/>
  <c r="S2194" i="3"/>
  <c r="T2194" i="3"/>
  <c r="M2195" i="3"/>
  <c r="N2195" i="3"/>
  <c r="Z2195" i="3" s="1"/>
  <c r="O2195" i="3"/>
  <c r="P2195" i="3"/>
  <c r="Q2195" i="3"/>
  <c r="R2195" i="3"/>
  <c r="S2195" i="3"/>
  <c r="T2195" i="3"/>
  <c r="M2196" i="3"/>
  <c r="N2196" i="3"/>
  <c r="Z2196" i="3" s="1"/>
  <c r="O2196" i="3"/>
  <c r="P2196" i="3"/>
  <c r="Q2196" i="3"/>
  <c r="R2196" i="3"/>
  <c r="S2196" i="3"/>
  <c r="T2196" i="3"/>
  <c r="M2197" i="3"/>
  <c r="N2197" i="3"/>
  <c r="Z2197" i="3" s="1"/>
  <c r="O2197" i="3"/>
  <c r="P2197" i="3"/>
  <c r="Q2197" i="3"/>
  <c r="R2197" i="3"/>
  <c r="S2197" i="3"/>
  <c r="T2197" i="3"/>
  <c r="M2198" i="3"/>
  <c r="N2198" i="3"/>
  <c r="Z2198" i="3" s="1"/>
  <c r="O2198" i="3"/>
  <c r="P2198" i="3"/>
  <c r="Q2198" i="3"/>
  <c r="R2198" i="3"/>
  <c r="S2198" i="3"/>
  <c r="T2198" i="3"/>
  <c r="M2199" i="3"/>
  <c r="N2199" i="3"/>
  <c r="Z2199" i="3" s="1"/>
  <c r="O2199" i="3"/>
  <c r="P2199" i="3"/>
  <c r="Q2199" i="3"/>
  <c r="R2199" i="3"/>
  <c r="S2199" i="3"/>
  <c r="T2199" i="3"/>
  <c r="M2200" i="3"/>
  <c r="N2200" i="3"/>
  <c r="Z2200" i="3" s="1"/>
  <c r="O2200" i="3"/>
  <c r="P2200" i="3"/>
  <c r="Q2200" i="3"/>
  <c r="R2200" i="3"/>
  <c r="S2200" i="3"/>
  <c r="T2200" i="3"/>
  <c r="M2201" i="3"/>
  <c r="N2201" i="3"/>
  <c r="Z2201" i="3" s="1"/>
  <c r="O2201" i="3"/>
  <c r="P2201" i="3"/>
  <c r="Q2201" i="3"/>
  <c r="R2201" i="3"/>
  <c r="S2201" i="3"/>
  <c r="T2201" i="3"/>
  <c r="M2202" i="3"/>
  <c r="N2202" i="3"/>
  <c r="Z2202" i="3" s="1"/>
  <c r="O2202" i="3"/>
  <c r="P2202" i="3"/>
  <c r="Q2202" i="3"/>
  <c r="R2202" i="3"/>
  <c r="S2202" i="3"/>
  <c r="T2202" i="3"/>
  <c r="M2203" i="3"/>
  <c r="N2203" i="3"/>
  <c r="Z2203" i="3" s="1"/>
  <c r="O2203" i="3"/>
  <c r="P2203" i="3"/>
  <c r="Q2203" i="3"/>
  <c r="R2203" i="3"/>
  <c r="S2203" i="3"/>
  <c r="T2203" i="3"/>
  <c r="M2204" i="3"/>
  <c r="N2204" i="3"/>
  <c r="Z2204" i="3" s="1"/>
  <c r="O2204" i="3"/>
  <c r="P2204" i="3"/>
  <c r="Q2204" i="3"/>
  <c r="R2204" i="3"/>
  <c r="S2204" i="3"/>
  <c r="T2204" i="3"/>
  <c r="M2205" i="3"/>
  <c r="N2205" i="3"/>
  <c r="Z2205" i="3" s="1"/>
  <c r="O2205" i="3"/>
  <c r="P2205" i="3"/>
  <c r="Q2205" i="3"/>
  <c r="R2205" i="3"/>
  <c r="S2205" i="3"/>
  <c r="T2205" i="3"/>
  <c r="M2206" i="3"/>
  <c r="N2206" i="3"/>
  <c r="Z2206" i="3" s="1"/>
  <c r="O2206" i="3"/>
  <c r="P2206" i="3"/>
  <c r="Q2206" i="3"/>
  <c r="R2206" i="3"/>
  <c r="S2206" i="3"/>
  <c r="T2206" i="3"/>
  <c r="M2207" i="3"/>
  <c r="N2207" i="3"/>
  <c r="Z2207" i="3" s="1"/>
  <c r="O2207" i="3"/>
  <c r="P2207" i="3"/>
  <c r="Q2207" i="3"/>
  <c r="R2207" i="3"/>
  <c r="S2207" i="3"/>
  <c r="T2207" i="3"/>
  <c r="M2208" i="3"/>
  <c r="N2208" i="3"/>
  <c r="Z2208" i="3" s="1"/>
  <c r="O2208" i="3"/>
  <c r="P2208" i="3"/>
  <c r="Q2208" i="3"/>
  <c r="R2208" i="3"/>
  <c r="S2208" i="3"/>
  <c r="T2208" i="3"/>
  <c r="M2209" i="3"/>
  <c r="N2209" i="3"/>
  <c r="Z2209" i="3" s="1"/>
  <c r="O2209" i="3"/>
  <c r="P2209" i="3"/>
  <c r="Q2209" i="3"/>
  <c r="R2209" i="3"/>
  <c r="S2209" i="3"/>
  <c r="T2209" i="3"/>
  <c r="M2210" i="3"/>
  <c r="N2210" i="3"/>
  <c r="Z2210" i="3" s="1"/>
  <c r="O2210" i="3"/>
  <c r="P2210" i="3"/>
  <c r="Q2210" i="3"/>
  <c r="R2210" i="3"/>
  <c r="S2210" i="3"/>
  <c r="T2210" i="3"/>
  <c r="M2211" i="3"/>
  <c r="N2211" i="3"/>
  <c r="Z2211" i="3" s="1"/>
  <c r="O2211" i="3"/>
  <c r="P2211" i="3"/>
  <c r="Q2211" i="3"/>
  <c r="R2211" i="3"/>
  <c r="S2211" i="3"/>
  <c r="T2211" i="3"/>
  <c r="M2212" i="3"/>
  <c r="N2212" i="3"/>
  <c r="Z2212" i="3" s="1"/>
  <c r="O2212" i="3"/>
  <c r="P2212" i="3"/>
  <c r="Q2212" i="3"/>
  <c r="R2212" i="3"/>
  <c r="S2212" i="3"/>
  <c r="T2212" i="3"/>
  <c r="M2213" i="3"/>
  <c r="N2213" i="3"/>
  <c r="Z2213" i="3" s="1"/>
  <c r="O2213" i="3"/>
  <c r="P2213" i="3"/>
  <c r="Q2213" i="3"/>
  <c r="R2213" i="3"/>
  <c r="S2213" i="3"/>
  <c r="T2213" i="3"/>
  <c r="M2214" i="3"/>
  <c r="N2214" i="3"/>
  <c r="Z2214" i="3" s="1"/>
  <c r="O2214" i="3"/>
  <c r="P2214" i="3"/>
  <c r="Q2214" i="3"/>
  <c r="R2214" i="3"/>
  <c r="S2214" i="3"/>
  <c r="T2214" i="3"/>
  <c r="M2215" i="3"/>
  <c r="N2215" i="3"/>
  <c r="Z2215" i="3" s="1"/>
  <c r="O2215" i="3"/>
  <c r="P2215" i="3"/>
  <c r="Q2215" i="3"/>
  <c r="R2215" i="3"/>
  <c r="S2215" i="3"/>
  <c r="T2215" i="3"/>
  <c r="M2216" i="3"/>
  <c r="N2216" i="3"/>
  <c r="Z2216" i="3" s="1"/>
  <c r="O2216" i="3"/>
  <c r="P2216" i="3"/>
  <c r="Q2216" i="3"/>
  <c r="R2216" i="3"/>
  <c r="S2216" i="3"/>
  <c r="T2216" i="3"/>
  <c r="M2217" i="3"/>
  <c r="N2217" i="3"/>
  <c r="Z2217" i="3" s="1"/>
  <c r="O2217" i="3"/>
  <c r="P2217" i="3"/>
  <c r="Q2217" i="3"/>
  <c r="R2217" i="3"/>
  <c r="S2217" i="3"/>
  <c r="T2217" i="3"/>
  <c r="M2218" i="3"/>
  <c r="N2218" i="3"/>
  <c r="Z2218" i="3" s="1"/>
  <c r="O2218" i="3"/>
  <c r="P2218" i="3"/>
  <c r="Q2218" i="3"/>
  <c r="R2218" i="3"/>
  <c r="S2218" i="3"/>
  <c r="T2218" i="3"/>
  <c r="M2219" i="3"/>
  <c r="N2219" i="3"/>
  <c r="Z2219" i="3" s="1"/>
  <c r="O2219" i="3"/>
  <c r="P2219" i="3"/>
  <c r="Q2219" i="3"/>
  <c r="R2219" i="3"/>
  <c r="S2219" i="3"/>
  <c r="T2219" i="3"/>
  <c r="M2220" i="3"/>
  <c r="N2220" i="3"/>
  <c r="Z2220" i="3" s="1"/>
  <c r="O2220" i="3"/>
  <c r="P2220" i="3"/>
  <c r="Q2220" i="3"/>
  <c r="R2220" i="3"/>
  <c r="S2220" i="3"/>
  <c r="T2220" i="3"/>
  <c r="M2221" i="3"/>
  <c r="N2221" i="3"/>
  <c r="Z2221" i="3" s="1"/>
  <c r="O2221" i="3"/>
  <c r="P2221" i="3"/>
  <c r="Q2221" i="3"/>
  <c r="R2221" i="3"/>
  <c r="S2221" i="3"/>
  <c r="T2221" i="3"/>
  <c r="M2222" i="3"/>
  <c r="N2222" i="3"/>
  <c r="Z2222" i="3" s="1"/>
  <c r="O2222" i="3"/>
  <c r="P2222" i="3"/>
  <c r="Q2222" i="3"/>
  <c r="R2222" i="3"/>
  <c r="S2222" i="3"/>
  <c r="T2222" i="3"/>
  <c r="M2223" i="3"/>
  <c r="N2223" i="3"/>
  <c r="Z2223" i="3" s="1"/>
  <c r="O2223" i="3"/>
  <c r="P2223" i="3"/>
  <c r="Q2223" i="3"/>
  <c r="R2223" i="3"/>
  <c r="S2223" i="3"/>
  <c r="T2223" i="3"/>
  <c r="M2224" i="3"/>
  <c r="N2224" i="3"/>
  <c r="Z2224" i="3" s="1"/>
  <c r="O2224" i="3"/>
  <c r="P2224" i="3"/>
  <c r="Q2224" i="3"/>
  <c r="R2224" i="3"/>
  <c r="S2224" i="3"/>
  <c r="T2224" i="3"/>
  <c r="M2225" i="3"/>
  <c r="N2225" i="3"/>
  <c r="Z2225" i="3" s="1"/>
  <c r="O2225" i="3"/>
  <c r="P2225" i="3"/>
  <c r="Q2225" i="3"/>
  <c r="R2225" i="3"/>
  <c r="S2225" i="3"/>
  <c r="T2225" i="3"/>
  <c r="M2226" i="3"/>
  <c r="N2226" i="3"/>
  <c r="Z2226" i="3" s="1"/>
  <c r="O2226" i="3"/>
  <c r="P2226" i="3"/>
  <c r="Q2226" i="3"/>
  <c r="R2226" i="3"/>
  <c r="S2226" i="3"/>
  <c r="T2226" i="3"/>
  <c r="M2227" i="3"/>
  <c r="N2227" i="3"/>
  <c r="Z2227" i="3" s="1"/>
  <c r="O2227" i="3"/>
  <c r="P2227" i="3"/>
  <c r="Q2227" i="3"/>
  <c r="R2227" i="3"/>
  <c r="S2227" i="3"/>
  <c r="T2227" i="3"/>
  <c r="M2228" i="3"/>
  <c r="N2228" i="3"/>
  <c r="Z2228" i="3" s="1"/>
  <c r="O2228" i="3"/>
  <c r="P2228" i="3"/>
  <c r="Q2228" i="3"/>
  <c r="R2228" i="3"/>
  <c r="S2228" i="3"/>
  <c r="T2228" i="3"/>
  <c r="M2229" i="3"/>
  <c r="N2229" i="3"/>
  <c r="Z2229" i="3" s="1"/>
  <c r="O2229" i="3"/>
  <c r="P2229" i="3"/>
  <c r="Q2229" i="3"/>
  <c r="R2229" i="3"/>
  <c r="S2229" i="3"/>
  <c r="T2229" i="3"/>
  <c r="M2230" i="3"/>
  <c r="N2230" i="3"/>
  <c r="Z2230" i="3" s="1"/>
  <c r="O2230" i="3"/>
  <c r="P2230" i="3"/>
  <c r="Q2230" i="3"/>
  <c r="R2230" i="3"/>
  <c r="S2230" i="3"/>
  <c r="T2230" i="3"/>
  <c r="M2231" i="3"/>
  <c r="N2231" i="3"/>
  <c r="Z2231" i="3" s="1"/>
  <c r="O2231" i="3"/>
  <c r="P2231" i="3"/>
  <c r="Q2231" i="3"/>
  <c r="R2231" i="3"/>
  <c r="S2231" i="3"/>
  <c r="T2231" i="3"/>
  <c r="M2232" i="3"/>
  <c r="N2232" i="3"/>
  <c r="Z2232" i="3" s="1"/>
  <c r="O2232" i="3"/>
  <c r="P2232" i="3"/>
  <c r="Q2232" i="3"/>
  <c r="R2232" i="3"/>
  <c r="S2232" i="3"/>
  <c r="T2232" i="3"/>
  <c r="M2233" i="3"/>
  <c r="N2233" i="3"/>
  <c r="Z2233" i="3" s="1"/>
  <c r="O2233" i="3"/>
  <c r="P2233" i="3"/>
  <c r="Q2233" i="3"/>
  <c r="R2233" i="3"/>
  <c r="S2233" i="3"/>
  <c r="T2233" i="3"/>
  <c r="M2234" i="3"/>
  <c r="N2234" i="3"/>
  <c r="Z2234" i="3" s="1"/>
  <c r="O2234" i="3"/>
  <c r="P2234" i="3"/>
  <c r="Q2234" i="3"/>
  <c r="R2234" i="3"/>
  <c r="S2234" i="3"/>
  <c r="T2234" i="3"/>
  <c r="M2235" i="3"/>
  <c r="N2235" i="3"/>
  <c r="Z2235" i="3" s="1"/>
  <c r="O2235" i="3"/>
  <c r="P2235" i="3"/>
  <c r="Q2235" i="3"/>
  <c r="R2235" i="3"/>
  <c r="S2235" i="3"/>
  <c r="T2235" i="3"/>
  <c r="M2236" i="3"/>
  <c r="N2236" i="3"/>
  <c r="Z2236" i="3" s="1"/>
  <c r="O2236" i="3"/>
  <c r="P2236" i="3"/>
  <c r="Q2236" i="3"/>
  <c r="R2236" i="3"/>
  <c r="S2236" i="3"/>
  <c r="T2236" i="3"/>
  <c r="M2237" i="3"/>
  <c r="N2237" i="3"/>
  <c r="Z2237" i="3" s="1"/>
  <c r="O2237" i="3"/>
  <c r="P2237" i="3"/>
  <c r="Q2237" i="3"/>
  <c r="R2237" i="3"/>
  <c r="S2237" i="3"/>
  <c r="T2237" i="3"/>
  <c r="M2238" i="3"/>
  <c r="N2238" i="3"/>
  <c r="Z2238" i="3" s="1"/>
  <c r="O2238" i="3"/>
  <c r="P2238" i="3"/>
  <c r="Q2238" i="3"/>
  <c r="R2238" i="3"/>
  <c r="S2238" i="3"/>
  <c r="T2238" i="3"/>
  <c r="M2239" i="3"/>
  <c r="N2239" i="3"/>
  <c r="Z2239" i="3" s="1"/>
  <c r="O2239" i="3"/>
  <c r="P2239" i="3"/>
  <c r="Q2239" i="3"/>
  <c r="R2239" i="3"/>
  <c r="S2239" i="3"/>
  <c r="T2239" i="3"/>
  <c r="M2240" i="3"/>
  <c r="N2240" i="3"/>
  <c r="Z2240" i="3" s="1"/>
  <c r="O2240" i="3"/>
  <c r="P2240" i="3"/>
  <c r="Q2240" i="3"/>
  <c r="R2240" i="3"/>
  <c r="S2240" i="3"/>
  <c r="T2240" i="3"/>
  <c r="M2241" i="3"/>
  <c r="N2241" i="3"/>
  <c r="Z2241" i="3" s="1"/>
  <c r="O2241" i="3"/>
  <c r="P2241" i="3"/>
  <c r="Q2241" i="3"/>
  <c r="R2241" i="3"/>
  <c r="S2241" i="3"/>
  <c r="T2241" i="3"/>
  <c r="M2242" i="3"/>
  <c r="N2242" i="3"/>
  <c r="Z2242" i="3" s="1"/>
  <c r="O2242" i="3"/>
  <c r="P2242" i="3"/>
  <c r="Q2242" i="3"/>
  <c r="R2242" i="3"/>
  <c r="S2242" i="3"/>
  <c r="T2242" i="3"/>
  <c r="M2243" i="3"/>
  <c r="N2243" i="3"/>
  <c r="Z2243" i="3" s="1"/>
  <c r="O2243" i="3"/>
  <c r="P2243" i="3"/>
  <c r="Q2243" i="3"/>
  <c r="R2243" i="3"/>
  <c r="S2243" i="3"/>
  <c r="T2243" i="3"/>
  <c r="M2244" i="3"/>
  <c r="N2244" i="3"/>
  <c r="Z2244" i="3" s="1"/>
  <c r="O2244" i="3"/>
  <c r="P2244" i="3"/>
  <c r="Q2244" i="3"/>
  <c r="R2244" i="3"/>
  <c r="S2244" i="3"/>
  <c r="T2244" i="3"/>
  <c r="M2245" i="3"/>
  <c r="N2245" i="3"/>
  <c r="Z2245" i="3" s="1"/>
  <c r="O2245" i="3"/>
  <c r="P2245" i="3"/>
  <c r="Q2245" i="3"/>
  <c r="R2245" i="3"/>
  <c r="S2245" i="3"/>
  <c r="T2245" i="3"/>
  <c r="M2246" i="3"/>
  <c r="N2246" i="3"/>
  <c r="Z2246" i="3" s="1"/>
  <c r="O2246" i="3"/>
  <c r="P2246" i="3"/>
  <c r="Q2246" i="3"/>
  <c r="R2246" i="3"/>
  <c r="S2246" i="3"/>
  <c r="T2246" i="3"/>
  <c r="M2247" i="3"/>
  <c r="N2247" i="3"/>
  <c r="Z2247" i="3" s="1"/>
  <c r="O2247" i="3"/>
  <c r="P2247" i="3"/>
  <c r="Q2247" i="3"/>
  <c r="R2247" i="3"/>
  <c r="S2247" i="3"/>
  <c r="T2247" i="3"/>
  <c r="M2248" i="3"/>
  <c r="N2248" i="3"/>
  <c r="Z2248" i="3" s="1"/>
  <c r="O2248" i="3"/>
  <c r="P2248" i="3"/>
  <c r="Q2248" i="3"/>
  <c r="R2248" i="3"/>
  <c r="S2248" i="3"/>
  <c r="T2248" i="3"/>
  <c r="M2249" i="3"/>
  <c r="N2249" i="3"/>
  <c r="Z2249" i="3" s="1"/>
  <c r="O2249" i="3"/>
  <c r="P2249" i="3"/>
  <c r="Q2249" i="3"/>
  <c r="R2249" i="3"/>
  <c r="S2249" i="3"/>
  <c r="T2249" i="3"/>
  <c r="M2250" i="3"/>
  <c r="N2250" i="3"/>
  <c r="Z2250" i="3" s="1"/>
  <c r="O2250" i="3"/>
  <c r="P2250" i="3"/>
  <c r="Q2250" i="3"/>
  <c r="R2250" i="3"/>
  <c r="S2250" i="3"/>
  <c r="T2250" i="3"/>
  <c r="M2251" i="3"/>
  <c r="N2251" i="3"/>
  <c r="Z2251" i="3" s="1"/>
  <c r="O2251" i="3"/>
  <c r="P2251" i="3"/>
  <c r="Q2251" i="3"/>
  <c r="R2251" i="3"/>
  <c r="S2251" i="3"/>
  <c r="T2251" i="3"/>
  <c r="M2252" i="3"/>
  <c r="N2252" i="3"/>
  <c r="Z2252" i="3" s="1"/>
  <c r="O2252" i="3"/>
  <c r="P2252" i="3"/>
  <c r="Q2252" i="3"/>
  <c r="R2252" i="3"/>
  <c r="S2252" i="3"/>
  <c r="T2252" i="3"/>
  <c r="M2253" i="3"/>
  <c r="N2253" i="3"/>
  <c r="Z2253" i="3" s="1"/>
  <c r="O2253" i="3"/>
  <c r="P2253" i="3"/>
  <c r="Q2253" i="3"/>
  <c r="R2253" i="3"/>
  <c r="S2253" i="3"/>
  <c r="T2253" i="3"/>
  <c r="M2254" i="3"/>
  <c r="N2254" i="3"/>
  <c r="Z2254" i="3" s="1"/>
  <c r="O2254" i="3"/>
  <c r="P2254" i="3"/>
  <c r="Q2254" i="3"/>
  <c r="R2254" i="3"/>
  <c r="S2254" i="3"/>
  <c r="T2254" i="3"/>
  <c r="M2255" i="3"/>
  <c r="N2255" i="3"/>
  <c r="Z2255" i="3" s="1"/>
  <c r="O2255" i="3"/>
  <c r="P2255" i="3"/>
  <c r="Q2255" i="3"/>
  <c r="R2255" i="3"/>
  <c r="S2255" i="3"/>
  <c r="T2255" i="3"/>
  <c r="M2256" i="3"/>
  <c r="N2256" i="3"/>
  <c r="Z2256" i="3" s="1"/>
  <c r="O2256" i="3"/>
  <c r="P2256" i="3"/>
  <c r="Q2256" i="3"/>
  <c r="R2256" i="3"/>
  <c r="S2256" i="3"/>
  <c r="T2256" i="3"/>
  <c r="M2257" i="3"/>
  <c r="N2257" i="3"/>
  <c r="Z2257" i="3" s="1"/>
  <c r="O2257" i="3"/>
  <c r="P2257" i="3"/>
  <c r="Q2257" i="3"/>
  <c r="R2257" i="3"/>
  <c r="S2257" i="3"/>
  <c r="T2257" i="3"/>
  <c r="M2258" i="3"/>
  <c r="N2258" i="3"/>
  <c r="Z2258" i="3" s="1"/>
  <c r="O2258" i="3"/>
  <c r="P2258" i="3"/>
  <c r="Q2258" i="3"/>
  <c r="R2258" i="3"/>
  <c r="S2258" i="3"/>
  <c r="T2258" i="3"/>
  <c r="M2259" i="3"/>
  <c r="N2259" i="3"/>
  <c r="Z2259" i="3" s="1"/>
  <c r="O2259" i="3"/>
  <c r="P2259" i="3"/>
  <c r="Q2259" i="3"/>
  <c r="R2259" i="3"/>
  <c r="S2259" i="3"/>
  <c r="T2259" i="3"/>
  <c r="M2260" i="3"/>
  <c r="N2260" i="3"/>
  <c r="Z2260" i="3" s="1"/>
  <c r="O2260" i="3"/>
  <c r="P2260" i="3"/>
  <c r="Q2260" i="3"/>
  <c r="R2260" i="3"/>
  <c r="S2260" i="3"/>
  <c r="T2260" i="3"/>
  <c r="M2261" i="3"/>
  <c r="N2261" i="3"/>
  <c r="Z2261" i="3" s="1"/>
  <c r="O2261" i="3"/>
  <c r="P2261" i="3"/>
  <c r="Q2261" i="3"/>
  <c r="R2261" i="3"/>
  <c r="S2261" i="3"/>
  <c r="T2261" i="3"/>
  <c r="M2262" i="3"/>
  <c r="N2262" i="3"/>
  <c r="Z2262" i="3" s="1"/>
  <c r="O2262" i="3"/>
  <c r="P2262" i="3"/>
  <c r="Q2262" i="3"/>
  <c r="R2262" i="3"/>
  <c r="S2262" i="3"/>
  <c r="T2262" i="3"/>
  <c r="M2263" i="3"/>
  <c r="N2263" i="3"/>
  <c r="Z2263" i="3" s="1"/>
  <c r="O2263" i="3"/>
  <c r="P2263" i="3"/>
  <c r="Q2263" i="3"/>
  <c r="R2263" i="3"/>
  <c r="S2263" i="3"/>
  <c r="T2263" i="3"/>
  <c r="M2264" i="3"/>
  <c r="N2264" i="3"/>
  <c r="Z2264" i="3" s="1"/>
  <c r="O2264" i="3"/>
  <c r="P2264" i="3"/>
  <c r="Q2264" i="3"/>
  <c r="R2264" i="3"/>
  <c r="S2264" i="3"/>
  <c r="T2264" i="3"/>
  <c r="M2265" i="3"/>
  <c r="N2265" i="3"/>
  <c r="Z2265" i="3" s="1"/>
  <c r="O2265" i="3"/>
  <c r="P2265" i="3"/>
  <c r="Q2265" i="3"/>
  <c r="R2265" i="3"/>
  <c r="S2265" i="3"/>
  <c r="T2265" i="3"/>
  <c r="M2266" i="3"/>
  <c r="N2266" i="3"/>
  <c r="Z2266" i="3" s="1"/>
  <c r="O2266" i="3"/>
  <c r="P2266" i="3"/>
  <c r="Q2266" i="3"/>
  <c r="R2266" i="3"/>
  <c r="S2266" i="3"/>
  <c r="T2266" i="3"/>
  <c r="M2267" i="3"/>
  <c r="N2267" i="3"/>
  <c r="Z2267" i="3" s="1"/>
  <c r="O2267" i="3"/>
  <c r="P2267" i="3"/>
  <c r="Q2267" i="3"/>
  <c r="R2267" i="3"/>
  <c r="S2267" i="3"/>
  <c r="T2267" i="3"/>
  <c r="M2268" i="3"/>
  <c r="N2268" i="3"/>
  <c r="Z2268" i="3" s="1"/>
  <c r="O2268" i="3"/>
  <c r="P2268" i="3"/>
  <c r="Q2268" i="3"/>
  <c r="R2268" i="3"/>
  <c r="S2268" i="3"/>
  <c r="T2268" i="3"/>
  <c r="M2269" i="3"/>
  <c r="N2269" i="3"/>
  <c r="Z2269" i="3" s="1"/>
  <c r="O2269" i="3"/>
  <c r="P2269" i="3"/>
  <c r="Q2269" i="3"/>
  <c r="R2269" i="3"/>
  <c r="S2269" i="3"/>
  <c r="T2269" i="3"/>
  <c r="M2270" i="3"/>
  <c r="N2270" i="3"/>
  <c r="Z2270" i="3" s="1"/>
  <c r="O2270" i="3"/>
  <c r="P2270" i="3"/>
  <c r="Q2270" i="3"/>
  <c r="R2270" i="3"/>
  <c r="S2270" i="3"/>
  <c r="T2270" i="3"/>
  <c r="M2271" i="3"/>
  <c r="N2271" i="3"/>
  <c r="Z2271" i="3" s="1"/>
  <c r="O2271" i="3"/>
  <c r="P2271" i="3"/>
  <c r="Q2271" i="3"/>
  <c r="R2271" i="3"/>
  <c r="S2271" i="3"/>
  <c r="T2271" i="3"/>
  <c r="M2272" i="3"/>
  <c r="N2272" i="3"/>
  <c r="Z2272" i="3" s="1"/>
  <c r="O2272" i="3"/>
  <c r="P2272" i="3"/>
  <c r="Q2272" i="3"/>
  <c r="R2272" i="3"/>
  <c r="S2272" i="3"/>
  <c r="T2272" i="3"/>
  <c r="M2273" i="3"/>
  <c r="N2273" i="3"/>
  <c r="Z2273" i="3" s="1"/>
  <c r="O2273" i="3"/>
  <c r="P2273" i="3"/>
  <c r="Q2273" i="3"/>
  <c r="R2273" i="3"/>
  <c r="S2273" i="3"/>
  <c r="T2273" i="3"/>
  <c r="M2274" i="3"/>
  <c r="N2274" i="3"/>
  <c r="Z2274" i="3" s="1"/>
  <c r="O2274" i="3"/>
  <c r="P2274" i="3"/>
  <c r="Q2274" i="3"/>
  <c r="R2274" i="3"/>
  <c r="S2274" i="3"/>
  <c r="T2274" i="3"/>
  <c r="M2275" i="3"/>
  <c r="N2275" i="3"/>
  <c r="Z2275" i="3" s="1"/>
  <c r="O2275" i="3"/>
  <c r="P2275" i="3"/>
  <c r="Q2275" i="3"/>
  <c r="R2275" i="3"/>
  <c r="S2275" i="3"/>
  <c r="T2275" i="3"/>
  <c r="M2276" i="3"/>
  <c r="N2276" i="3"/>
  <c r="Z2276" i="3" s="1"/>
  <c r="O2276" i="3"/>
  <c r="P2276" i="3"/>
  <c r="Q2276" i="3"/>
  <c r="R2276" i="3"/>
  <c r="S2276" i="3"/>
  <c r="T2276" i="3"/>
  <c r="M2277" i="3"/>
  <c r="N2277" i="3"/>
  <c r="Z2277" i="3" s="1"/>
  <c r="O2277" i="3"/>
  <c r="P2277" i="3"/>
  <c r="Q2277" i="3"/>
  <c r="R2277" i="3"/>
  <c r="S2277" i="3"/>
  <c r="T2277" i="3"/>
  <c r="M2278" i="3"/>
  <c r="N2278" i="3"/>
  <c r="Z2278" i="3" s="1"/>
  <c r="O2278" i="3"/>
  <c r="P2278" i="3"/>
  <c r="Q2278" i="3"/>
  <c r="R2278" i="3"/>
  <c r="S2278" i="3"/>
  <c r="T2278" i="3"/>
  <c r="M2279" i="3"/>
  <c r="N2279" i="3"/>
  <c r="Z2279" i="3" s="1"/>
  <c r="O2279" i="3"/>
  <c r="P2279" i="3"/>
  <c r="Q2279" i="3"/>
  <c r="R2279" i="3"/>
  <c r="S2279" i="3"/>
  <c r="T2279" i="3"/>
  <c r="M2280" i="3"/>
  <c r="N2280" i="3"/>
  <c r="Z2280" i="3" s="1"/>
  <c r="O2280" i="3"/>
  <c r="P2280" i="3"/>
  <c r="Q2280" i="3"/>
  <c r="R2280" i="3"/>
  <c r="S2280" i="3"/>
  <c r="T2280" i="3"/>
  <c r="M2281" i="3"/>
  <c r="N2281" i="3"/>
  <c r="Z2281" i="3" s="1"/>
  <c r="O2281" i="3"/>
  <c r="P2281" i="3"/>
  <c r="Q2281" i="3"/>
  <c r="R2281" i="3"/>
  <c r="S2281" i="3"/>
  <c r="T2281" i="3"/>
  <c r="M2282" i="3"/>
  <c r="N2282" i="3"/>
  <c r="Z2282" i="3" s="1"/>
  <c r="O2282" i="3"/>
  <c r="P2282" i="3"/>
  <c r="Q2282" i="3"/>
  <c r="R2282" i="3"/>
  <c r="S2282" i="3"/>
  <c r="T2282" i="3"/>
  <c r="M2283" i="3"/>
  <c r="N2283" i="3"/>
  <c r="Z2283" i="3" s="1"/>
  <c r="O2283" i="3"/>
  <c r="P2283" i="3"/>
  <c r="Q2283" i="3"/>
  <c r="R2283" i="3"/>
  <c r="S2283" i="3"/>
  <c r="T2283" i="3"/>
  <c r="M2284" i="3"/>
  <c r="N2284" i="3"/>
  <c r="Z2284" i="3" s="1"/>
  <c r="O2284" i="3"/>
  <c r="P2284" i="3"/>
  <c r="Q2284" i="3"/>
  <c r="R2284" i="3"/>
  <c r="S2284" i="3"/>
  <c r="T2284" i="3"/>
  <c r="M2285" i="3"/>
  <c r="N2285" i="3"/>
  <c r="Z2285" i="3" s="1"/>
  <c r="O2285" i="3"/>
  <c r="P2285" i="3"/>
  <c r="Q2285" i="3"/>
  <c r="R2285" i="3"/>
  <c r="S2285" i="3"/>
  <c r="T2285" i="3"/>
  <c r="M2286" i="3"/>
  <c r="N2286" i="3"/>
  <c r="Z2286" i="3" s="1"/>
  <c r="O2286" i="3"/>
  <c r="P2286" i="3"/>
  <c r="Q2286" i="3"/>
  <c r="R2286" i="3"/>
  <c r="S2286" i="3"/>
  <c r="T2286" i="3"/>
  <c r="M2287" i="3"/>
  <c r="N2287" i="3"/>
  <c r="Z2287" i="3" s="1"/>
  <c r="O2287" i="3"/>
  <c r="P2287" i="3"/>
  <c r="Q2287" i="3"/>
  <c r="R2287" i="3"/>
  <c r="S2287" i="3"/>
  <c r="T2287" i="3"/>
  <c r="M2288" i="3"/>
  <c r="N2288" i="3"/>
  <c r="Z2288" i="3" s="1"/>
  <c r="O2288" i="3"/>
  <c r="P2288" i="3"/>
  <c r="Q2288" i="3"/>
  <c r="R2288" i="3"/>
  <c r="S2288" i="3"/>
  <c r="T2288" i="3"/>
  <c r="M2289" i="3"/>
  <c r="N2289" i="3"/>
  <c r="Z2289" i="3" s="1"/>
  <c r="O2289" i="3"/>
  <c r="P2289" i="3"/>
  <c r="Q2289" i="3"/>
  <c r="R2289" i="3"/>
  <c r="S2289" i="3"/>
  <c r="T2289" i="3"/>
  <c r="M2290" i="3"/>
  <c r="N2290" i="3"/>
  <c r="Z2290" i="3" s="1"/>
  <c r="O2290" i="3"/>
  <c r="P2290" i="3"/>
  <c r="Q2290" i="3"/>
  <c r="R2290" i="3"/>
  <c r="S2290" i="3"/>
  <c r="T2290" i="3"/>
  <c r="M2291" i="3"/>
  <c r="N2291" i="3"/>
  <c r="Z2291" i="3" s="1"/>
  <c r="O2291" i="3"/>
  <c r="P2291" i="3"/>
  <c r="Q2291" i="3"/>
  <c r="R2291" i="3"/>
  <c r="S2291" i="3"/>
  <c r="T2291" i="3"/>
  <c r="M2292" i="3"/>
  <c r="N2292" i="3"/>
  <c r="Z2292" i="3" s="1"/>
  <c r="O2292" i="3"/>
  <c r="P2292" i="3"/>
  <c r="Q2292" i="3"/>
  <c r="R2292" i="3"/>
  <c r="S2292" i="3"/>
  <c r="T2292" i="3"/>
  <c r="M2293" i="3"/>
  <c r="N2293" i="3"/>
  <c r="Z2293" i="3" s="1"/>
  <c r="O2293" i="3"/>
  <c r="P2293" i="3"/>
  <c r="Q2293" i="3"/>
  <c r="R2293" i="3"/>
  <c r="S2293" i="3"/>
  <c r="T2293" i="3"/>
  <c r="M2294" i="3"/>
  <c r="N2294" i="3"/>
  <c r="Z2294" i="3" s="1"/>
  <c r="O2294" i="3"/>
  <c r="P2294" i="3"/>
  <c r="Q2294" i="3"/>
  <c r="R2294" i="3"/>
  <c r="S2294" i="3"/>
  <c r="T2294" i="3"/>
  <c r="M2295" i="3"/>
  <c r="N2295" i="3"/>
  <c r="Z2295" i="3" s="1"/>
  <c r="O2295" i="3"/>
  <c r="P2295" i="3"/>
  <c r="Q2295" i="3"/>
  <c r="R2295" i="3"/>
  <c r="S2295" i="3"/>
  <c r="T2295" i="3"/>
  <c r="M2296" i="3"/>
  <c r="N2296" i="3"/>
  <c r="Z2296" i="3" s="1"/>
  <c r="O2296" i="3"/>
  <c r="P2296" i="3"/>
  <c r="Q2296" i="3"/>
  <c r="R2296" i="3"/>
  <c r="S2296" i="3"/>
  <c r="T2296" i="3"/>
  <c r="M2297" i="3"/>
  <c r="N2297" i="3"/>
  <c r="Z2297" i="3" s="1"/>
  <c r="O2297" i="3"/>
  <c r="P2297" i="3"/>
  <c r="Q2297" i="3"/>
  <c r="R2297" i="3"/>
  <c r="S2297" i="3"/>
  <c r="T2297" i="3"/>
  <c r="M2298" i="3"/>
  <c r="N2298" i="3"/>
  <c r="Z2298" i="3" s="1"/>
  <c r="O2298" i="3"/>
  <c r="P2298" i="3"/>
  <c r="Q2298" i="3"/>
  <c r="R2298" i="3"/>
  <c r="S2298" i="3"/>
  <c r="T2298" i="3"/>
  <c r="M2299" i="3"/>
  <c r="N2299" i="3"/>
  <c r="Z2299" i="3" s="1"/>
  <c r="O2299" i="3"/>
  <c r="P2299" i="3"/>
  <c r="Q2299" i="3"/>
  <c r="R2299" i="3"/>
  <c r="S2299" i="3"/>
  <c r="T2299" i="3"/>
  <c r="M2300" i="3"/>
  <c r="N2300" i="3"/>
  <c r="Z2300" i="3" s="1"/>
  <c r="O2300" i="3"/>
  <c r="P2300" i="3"/>
  <c r="Q2300" i="3"/>
  <c r="R2300" i="3"/>
  <c r="S2300" i="3"/>
  <c r="T2300" i="3"/>
  <c r="M2301" i="3"/>
  <c r="N2301" i="3"/>
  <c r="Z2301" i="3" s="1"/>
  <c r="O2301" i="3"/>
  <c r="P2301" i="3"/>
  <c r="Q2301" i="3"/>
  <c r="R2301" i="3"/>
  <c r="S2301" i="3"/>
  <c r="T2301" i="3"/>
  <c r="M2302" i="3"/>
  <c r="N2302" i="3"/>
  <c r="Z2302" i="3" s="1"/>
  <c r="O2302" i="3"/>
  <c r="P2302" i="3"/>
  <c r="Q2302" i="3"/>
  <c r="R2302" i="3"/>
  <c r="S2302" i="3"/>
  <c r="T2302" i="3"/>
  <c r="M2303" i="3"/>
  <c r="N2303" i="3"/>
  <c r="Z2303" i="3" s="1"/>
  <c r="O2303" i="3"/>
  <c r="P2303" i="3"/>
  <c r="Q2303" i="3"/>
  <c r="R2303" i="3"/>
  <c r="S2303" i="3"/>
  <c r="T2303" i="3"/>
  <c r="M2304" i="3"/>
  <c r="N2304" i="3"/>
  <c r="Z2304" i="3" s="1"/>
  <c r="O2304" i="3"/>
  <c r="P2304" i="3"/>
  <c r="Q2304" i="3"/>
  <c r="R2304" i="3"/>
  <c r="S2304" i="3"/>
  <c r="T2304" i="3"/>
  <c r="M2305" i="3"/>
  <c r="N2305" i="3"/>
  <c r="Z2305" i="3" s="1"/>
  <c r="O2305" i="3"/>
  <c r="P2305" i="3"/>
  <c r="Q2305" i="3"/>
  <c r="R2305" i="3"/>
  <c r="S2305" i="3"/>
  <c r="T2305" i="3"/>
  <c r="M2306" i="3"/>
  <c r="N2306" i="3"/>
  <c r="Z2306" i="3" s="1"/>
  <c r="O2306" i="3"/>
  <c r="P2306" i="3"/>
  <c r="Q2306" i="3"/>
  <c r="R2306" i="3"/>
  <c r="S2306" i="3"/>
  <c r="T2306" i="3"/>
  <c r="M2307" i="3"/>
  <c r="N2307" i="3"/>
  <c r="Z2307" i="3" s="1"/>
  <c r="O2307" i="3"/>
  <c r="P2307" i="3"/>
  <c r="Q2307" i="3"/>
  <c r="R2307" i="3"/>
  <c r="S2307" i="3"/>
  <c r="T2307" i="3"/>
  <c r="M2308" i="3"/>
  <c r="N2308" i="3"/>
  <c r="Z2308" i="3" s="1"/>
  <c r="O2308" i="3"/>
  <c r="P2308" i="3"/>
  <c r="Q2308" i="3"/>
  <c r="R2308" i="3"/>
  <c r="S2308" i="3"/>
  <c r="T2308" i="3"/>
  <c r="M2309" i="3"/>
  <c r="N2309" i="3"/>
  <c r="Z2309" i="3" s="1"/>
  <c r="O2309" i="3"/>
  <c r="P2309" i="3"/>
  <c r="Q2309" i="3"/>
  <c r="R2309" i="3"/>
  <c r="S2309" i="3"/>
  <c r="T2309" i="3"/>
  <c r="M2310" i="3"/>
  <c r="N2310" i="3"/>
  <c r="Z2310" i="3" s="1"/>
  <c r="O2310" i="3"/>
  <c r="P2310" i="3"/>
  <c r="Q2310" i="3"/>
  <c r="R2310" i="3"/>
  <c r="S2310" i="3"/>
  <c r="T2310" i="3"/>
  <c r="M2311" i="3"/>
  <c r="N2311" i="3"/>
  <c r="Z2311" i="3" s="1"/>
  <c r="O2311" i="3"/>
  <c r="P2311" i="3"/>
  <c r="Q2311" i="3"/>
  <c r="R2311" i="3"/>
  <c r="S2311" i="3"/>
  <c r="T2311" i="3"/>
  <c r="M2312" i="3"/>
  <c r="N2312" i="3"/>
  <c r="Z2312" i="3" s="1"/>
  <c r="O2312" i="3"/>
  <c r="P2312" i="3"/>
  <c r="Q2312" i="3"/>
  <c r="R2312" i="3"/>
  <c r="S2312" i="3"/>
  <c r="T2312" i="3"/>
  <c r="M2313" i="3"/>
  <c r="N2313" i="3"/>
  <c r="Z2313" i="3" s="1"/>
  <c r="O2313" i="3"/>
  <c r="P2313" i="3"/>
  <c r="Q2313" i="3"/>
  <c r="R2313" i="3"/>
  <c r="S2313" i="3"/>
  <c r="T2313" i="3"/>
  <c r="M2314" i="3"/>
  <c r="N2314" i="3"/>
  <c r="Z2314" i="3" s="1"/>
  <c r="O2314" i="3"/>
  <c r="P2314" i="3"/>
  <c r="Q2314" i="3"/>
  <c r="R2314" i="3"/>
  <c r="S2314" i="3"/>
  <c r="T2314" i="3"/>
  <c r="M2315" i="3"/>
  <c r="N2315" i="3"/>
  <c r="Z2315" i="3" s="1"/>
  <c r="O2315" i="3"/>
  <c r="P2315" i="3"/>
  <c r="Q2315" i="3"/>
  <c r="R2315" i="3"/>
  <c r="S2315" i="3"/>
  <c r="T2315" i="3"/>
  <c r="M2316" i="3"/>
  <c r="N2316" i="3"/>
  <c r="Z2316" i="3" s="1"/>
  <c r="O2316" i="3"/>
  <c r="P2316" i="3"/>
  <c r="Q2316" i="3"/>
  <c r="R2316" i="3"/>
  <c r="S2316" i="3"/>
  <c r="T2316" i="3"/>
  <c r="M2317" i="3"/>
  <c r="N2317" i="3"/>
  <c r="Z2317" i="3" s="1"/>
  <c r="O2317" i="3"/>
  <c r="P2317" i="3"/>
  <c r="Q2317" i="3"/>
  <c r="R2317" i="3"/>
  <c r="S2317" i="3"/>
  <c r="T2317" i="3"/>
  <c r="M2318" i="3"/>
  <c r="N2318" i="3"/>
  <c r="Z2318" i="3" s="1"/>
  <c r="O2318" i="3"/>
  <c r="P2318" i="3"/>
  <c r="Q2318" i="3"/>
  <c r="R2318" i="3"/>
  <c r="S2318" i="3"/>
  <c r="T2318" i="3"/>
  <c r="M2319" i="3"/>
  <c r="N2319" i="3"/>
  <c r="Z2319" i="3" s="1"/>
  <c r="O2319" i="3"/>
  <c r="P2319" i="3"/>
  <c r="Q2319" i="3"/>
  <c r="R2319" i="3"/>
  <c r="S2319" i="3"/>
  <c r="T2319" i="3"/>
  <c r="M2320" i="3"/>
  <c r="N2320" i="3"/>
  <c r="Z2320" i="3" s="1"/>
  <c r="O2320" i="3"/>
  <c r="P2320" i="3"/>
  <c r="Q2320" i="3"/>
  <c r="R2320" i="3"/>
  <c r="S2320" i="3"/>
  <c r="T2320" i="3"/>
  <c r="M2321" i="3"/>
  <c r="N2321" i="3"/>
  <c r="Z2321" i="3" s="1"/>
  <c r="O2321" i="3"/>
  <c r="P2321" i="3"/>
  <c r="Q2321" i="3"/>
  <c r="R2321" i="3"/>
  <c r="S2321" i="3"/>
  <c r="T2321" i="3"/>
  <c r="M2322" i="3"/>
  <c r="N2322" i="3"/>
  <c r="Z2322" i="3" s="1"/>
  <c r="O2322" i="3"/>
  <c r="P2322" i="3"/>
  <c r="Q2322" i="3"/>
  <c r="R2322" i="3"/>
  <c r="S2322" i="3"/>
  <c r="T2322" i="3"/>
  <c r="M2323" i="3"/>
  <c r="N2323" i="3"/>
  <c r="Z2323" i="3" s="1"/>
  <c r="O2323" i="3"/>
  <c r="P2323" i="3"/>
  <c r="Q2323" i="3"/>
  <c r="R2323" i="3"/>
  <c r="S2323" i="3"/>
  <c r="T2323" i="3"/>
  <c r="M2324" i="3"/>
  <c r="N2324" i="3"/>
  <c r="Z2324" i="3" s="1"/>
  <c r="O2324" i="3"/>
  <c r="P2324" i="3"/>
  <c r="Q2324" i="3"/>
  <c r="R2324" i="3"/>
  <c r="S2324" i="3"/>
  <c r="T2324" i="3"/>
  <c r="M2325" i="3"/>
  <c r="N2325" i="3"/>
  <c r="Z2325" i="3" s="1"/>
  <c r="O2325" i="3"/>
  <c r="P2325" i="3"/>
  <c r="Q2325" i="3"/>
  <c r="R2325" i="3"/>
  <c r="S2325" i="3"/>
  <c r="T2325" i="3"/>
  <c r="M2326" i="3"/>
  <c r="N2326" i="3"/>
  <c r="Z2326" i="3" s="1"/>
  <c r="O2326" i="3"/>
  <c r="P2326" i="3"/>
  <c r="Q2326" i="3"/>
  <c r="R2326" i="3"/>
  <c r="S2326" i="3"/>
  <c r="T2326" i="3"/>
  <c r="M2327" i="3"/>
  <c r="N2327" i="3"/>
  <c r="Z2327" i="3" s="1"/>
  <c r="O2327" i="3"/>
  <c r="P2327" i="3"/>
  <c r="Q2327" i="3"/>
  <c r="R2327" i="3"/>
  <c r="S2327" i="3"/>
  <c r="T2327" i="3"/>
  <c r="M2328" i="3"/>
  <c r="N2328" i="3"/>
  <c r="Z2328" i="3" s="1"/>
  <c r="O2328" i="3"/>
  <c r="P2328" i="3"/>
  <c r="Q2328" i="3"/>
  <c r="R2328" i="3"/>
  <c r="S2328" i="3"/>
  <c r="T2328" i="3"/>
  <c r="M2329" i="3"/>
  <c r="N2329" i="3"/>
  <c r="Z2329" i="3" s="1"/>
  <c r="O2329" i="3"/>
  <c r="P2329" i="3"/>
  <c r="Q2329" i="3"/>
  <c r="R2329" i="3"/>
  <c r="S2329" i="3"/>
  <c r="T2329" i="3"/>
  <c r="M2330" i="3"/>
  <c r="N2330" i="3"/>
  <c r="Z2330" i="3" s="1"/>
  <c r="O2330" i="3"/>
  <c r="P2330" i="3"/>
  <c r="Q2330" i="3"/>
  <c r="R2330" i="3"/>
  <c r="S2330" i="3"/>
  <c r="T2330" i="3"/>
  <c r="M2331" i="3"/>
  <c r="N2331" i="3"/>
  <c r="Z2331" i="3" s="1"/>
  <c r="O2331" i="3"/>
  <c r="P2331" i="3"/>
  <c r="Q2331" i="3"/>
  <c r="R2331" i="3"/>
  <c r="S2331" i="3"/>
  <c r="T2331" i="3"/>
  <c r="M2332" i="3"/>
  <c r="N2332" i="3"/>
  <c r="Z2332" i="3" s="1"/>
  <c r="O2332" i="3"/>
  <c r="P2332" i="3"/>
  <c r="Q2332" i="3"/>
  <c r="R2332" i="3"/>
  <c r="S2332" i="3"/>
  <c r="T2332" i="3"/>
  <c r="M2333" i="3"/>
  <c r="N2333" i="3"/>
  <c r="Z2333" i="3" s="1"/>
  <c r="O2333" i="3"/>
  <c r="P2333" i="3"/>
  <c r="Q2333" i="3"/>
  <c r="R2333" i="3"/>
  <c r="S2333" i="3"/>
  <c r="T2333" i="3"/>
  <c r="M2334" i="3"/>
  <c r="N2334" i="3"/>
  <c r="Z2334" i="3" s="1"/>
  <c r="O2334" i="3"/>
  <c r="P2334" i="3"/>
  <c r="Q2334" i="3"/>
  <c r="R2334" i="3"/>
  <c r="S2334" i="3"/>
  <c r="T2334" i="3"/>
  <c r="M2335" i="3"/>
  <c r="N2335" i="3"/>
  <c r="Z2335" i="3" s="1"/>
  <c r="O2335" i="3"/>
  <c r="P2335" i="3"/>
  <c r="Q2335" i="3"/>
  <c r="R2335" i="3"/>
  <c r="S2335" i="3"/>
  <c r="T2335" i="3"/>
  <c r="M2336" i="3"/>
  <c r="N2336" i="3"/>
  <c r="Z2336" i="3" s="1"/>
  <c r="O2336" i="3"/>
  <c r="P2336" i="3"/>
  <c r="Q2336" i="3"/>
  <c r="R2336" i="3"/>
  <c r="S2336" i="3"/>
  <c r="T2336" i="3"/>
  <c r="M2337" i="3"/>
  <c r="N2337" i="3"/>
  <c r="Z2337" i="3" s="1"/>
  <c r="O2337" i="3"/>
  <c r="P2337" i="3"/>
  <c r="Q2337" i="3"/>
  <c r="R2337" i="3"/>
  <c r="S2337" i="3"/>
  <c r="T2337" i="3"/>
  <c r="M2338" i="3"/>
  <c r="N2338" i="3"/>
  <c r="Z2338" i="3" s="1"/>
  <c r="O2338" i="3"/>
  <c r="P2338" i="3"/>
  <c r="Q2338" i="3"/>
  <c r="R2338" i="3"/>
  <c r="S2338" i="3"/>
  <c r="T2338" i="3"/>
  <c r="M2339" i="3"/>
  <c r="N2339" i="3"/>
  <c r="Z2339" i="3" s="1"/>
  <c r="O2339" i="3"/>
  <c r="P2339" i="3"/>
  <c r="Q2339" i="3"/>
  <c r="R2339" i="3"/>
  <c r="S2339" i="3"/>
  <c r="T2339" i="3"/>
  <c r="M2340" i="3"/>
  <c r="N2340" i="3"/>
  <c r="Z2340" i="3" s="1"/>
  <c r="O2340" i="3"/>
  <c r="P2340" i="3"/>
  <c r="Q2340" i="3"/>
  <c r="R2340" i="3"/>
  <c r="S2340" i="3"/>
  <c r="T2340" i="3"/>
  <c r="M2341" i="3"/>
  <c r="N2341" i="3"/>
  <c r="Z2341" i="3" s="1"/>
  <c r="O2341" i="3"/>
  <c r="P2341" i="3"/>
  <c r="Q2341" i="3"/>
  <c r="R2341" i="3"/>
  <c r="S2341" i="3"/>
  <c r="T2341" i="3"/>
  <c r="M2342" i="3"/>
  <c r="N2342" i="3"/>
  <c r="Z2342" i="3" s="1"/>
  <c r="O2342" i="3"/>
  <c r="P2342" i="3"/>
  <c r="Q2342" i="3"/>
  <c r="R2342" i="3"/>
  <c r="S2342" i="3"/>
  <c r="T2342" i="3"/>
  <c r="M2343" i="3"/>
  <c r="N2343" i="3"/>
  <c r="Z2343" i="3" s="1"/>
  <c r="O2343" i="3"/>
  <c r="P2343" i="3"/>
  <c r="Q2343" i="3"/>
  <c r="R2343" i="3"/>
  <c r="S2343" i="3"/>
  <c r="T2343" i="3"/>
  <c r="M2344" i="3"/>
  <c r="N2344" i="3"/>
  <c r="Z2344" i="3" s="1"/>
  <c r="O2344" i="3"/>
  <c r="P2344" i="3"/>
  <c r="Q2344" i="3"/>
  <c r="R2344" i="3"/>
  <c r="S2344" i="3"/>
  <c r="T2344" i="3"/>
  <c r="M2345" i="3"/>
  <c r="N2345" i="3"/>
  <c r="Z2345" i="3" s="1"/>
  <c r="O2345" i="3"/>
  <c r="P2345" i="3"/>
  <c r="Q2345" i="3"/>
  <c r="R2345" i="3"/>
  <c r="S2345" i="3"/>
  <c r="T2345" i="3"/>
  <c r="M2346" i="3"/>
  <c r="N2346" i="3"/>
  <c r="Z2346" i="3" s="1"/>
  <c r="O2346" i="3"/>
  <c r="P2346" i="3"/>
  <c r="Q2346" i="3"/>
  <c r="R2346" i="3"/>
  <c r="S2346" i="3"/>
  <c r="T2346" i="3"/>
  <c r="M2347" i="3"/>
  <c r="N2347" i="3"/>
  <c r="Z2347" i="3" s="1"/>
  <c r="O2347" i="3"/>
  <c r="P2347" i="3"/>
  <c r="Q2347" i="3"/>
  <c r="R2347" i="3"/>
  <c r="S2347" i="3"/>
  <c r="T2347" i="3"/>
  <c r="M2348" i="3"/>
  <c r="N2348" i="3"/>
  <c r="Z2348" i="3" s="1"/>
  <c r="O2348" i="3"/>
  <c r="P2348" i="3"/>
  <c r="Q2348" i="3"/>
  <c r="R2348" i="3"/>
  <c r="S2348" i="3"/>
  <c r="T2348" i="3"/>
  <c r="M2349" i="3"/>
  <c r="N2349" i="3"/>
  <c r="Z2349" i="3" s="1"/>
  <c r="O2349" i="3"/>
  <c r="P2349" i="3"/>
  <c r="Q2349" i="3"/>
  <c r="R2349" i="3"/>
  <c r="S2349" i="3"/>
  <c r="T2349" i="3"/>
  <c r="M2350" i="3"/>
  <c r="N2350" i="3"/>
  <c r="Z2350" i="3" s="1"/>
  <c r="O2350" i="3"/>
  <c r="P2350" i="3"/>
  <c r="Q2350" i="3"/>
  <c r="R2350" i="3"/>
  <c r="S2350" i="3"/>
  <c r="T2350" i="3"/>
  <c r="M2351" i="3"/>
  <c r="N2351" i="3"/>
  <c r="Z2351" i="3" s="1"/>
  <c r="O2351" i="3"/>
  <c r="P2351" i="3"/>
  <c r="Q2351" i="3"/>
  <c r="R2351" i="3"/>
  <c r="S2351" i="3"/>
  <c r="T2351" i="3"/>
  <c r="M2352" i="3"/>
  <c r="N2352" i="3"/>
  <c r="Z2352" i="3" s="1"/>
  <c r="O2352" i="3"/>
  <c r="P2352" i="3"/>
  <c r="Q2352" i="3"/>
  <c r="R2352" i="3"/>
  <c r="S2352" i="3"/>
  <c r="T2352" i="3"/>
  <c r="M2353" i="3"/>
  <c r="N2353" i="3"/>
  <c r="Z2353" i="3" s="1"/>
  <c r="O2353" i="3"/>
  <c r="P2353" i="3"/>
  <c r="Q2353" i="3"/>
  <c r="R2353" i="3"/>
  <c r="S2353" i="3"/>
  <c r="T2353" i="3"/>
  <c r="M2354" i="3"/>
  <c r="N2354" i="3"/>
  <c r="Z2354" i="3" s="1"/>
  <c r="O2354" i="3"/>
  <c r="P2354" i="3"/>
  <c r="Q2354" i="3"/>
  <c r="R2354" i="3"/>
  <c r="S2354" i="3"/>
  <c r="T2354" i="3"/>
  <c r="M2355" i="3"/>
  <c r="N2355" i="3"/>
  <c r="Z2355" i="3" s="1"/>
  <c r="O2355" i="3"/>
  <c r="P2355" i="3"/>
  <c r="Q2355" i="3"/>
  <c r="R2355" i="3"/>
  <c r="S2355" i="3"/>
  <c r="T2355" i="3"/>
  <c r="M2356" i="3"/>
  <c r="N2356" i="3"/>
  <c r="Z2356" i="3" s="1"/>
  <c r="O2356" i="3"/>
  <c r="P2356" i="3"/>
  <c r="Q2356" i="3"/>
  <c r="R2356" i="3"/>
  <c r="S2356" i="3"/>
  <c r="T2356" i="3"/>
  <c r="M2357" i="3"/>
  <c r="N2357" i="3"/>
  <c r="Z2357" i="3" s="1"/>
  <c r="O2357" i="3"/>
  <c r="P2357" i="3"/>
  <c r="Q2357" i="3"/>
  <c r="R2357" i="3"/>
  <c r="S2357" i="3"/>
  <c r="T2357" i="3"/>
  <c r="M2358" i="3"/>
  <c r="N2358" i="3"/>
  <c r="Z2358" i="3" s="1"/>
  <c r="O2358" i="3"/>
  <c r="P2358" i="3"/>
  <c r="Q2358" i="3"/>
  <c r="R2358" i="3"/>
  <c r="S2358" i="3"/>
  <c r="T2358" i="3"/>
  <c r="M2359" i="3"/>
  <c r="N2359" i="3"/>
  <c r="Z2359" i="3" s="1"/>
  <c r="O2359" i="3"/>
  <c r="P2359" i="3"/>
  <c r="Q2359" i="3"/>
  <c r="R2359" i="3"/>
  <c r="S2359" i="3"/>
  <c r="T2359" i="3"/>
  <c r="M2360" i="3"/>
  <c r="N2360" i="3"/>
  <c r="Z2360" i="3" s="1"/>
  <c r="O2360" i="3"/>
  <c r="P2360" i="3"/>
  <c r="Q2360" i="3"/>
  <c r="R2360" i="3"/>
  <c r="S2360" i="3"/>
  <c r="T2360" i="3"/>
  <c r="M2361" i="3"/>
  <c r="N2361" i="3"/>
  <c r="Z2361" i="3" s="1"/>
  <c r="O2361" i="3"/>
  <c r="P2361" i="3"/>
  <c r="Q2361" i="3"/>
  <c r="R2361" i="3"/>
  <c r="S2361" i="3"/>
  <c r="T2361" i="3"/>
  <c r="M2362" i="3"/>
  <c r="N2362" i="3"/>
  <c r="Z2362" i="3" s="1"/>
  <c r="O2362" i="3"/>
  <c r="P2362" i="3"/>
  <c r="Q2362" i="3"/>
  <c r="R2362" i="3"/>
  <c r="S2362" i="3"/>
  <c r="T2362" i="3"/>
  <c r="M2363" i="3"/>
  <c r="N2363" i="3"/>
  <c r="Z2363" i="3" s="1"/>
  <c r="O2363" i="3"/>
  <c r="P2363" i="3"/>
  <c r="Q2363" i="3"/>
  <c r="R2363" i="3"/>
  <c r="S2363" i="3"/>
  <c r="T2363" i="3"/>
  <c r="M2364" i="3"/>
  <c r="N2364" i="3"/>
  <c r="Z2364" i="3" s="1"/>
  <c r="O2364" i="3"/>
  <c r="P2364" i="3"/>
  <c r="Q2364" i="3"/>
  <c r="R2364" i="3"/>
  <c r="S2364" i="3"/>
  <c r="T2364" i="3"/>
  <c r="M2365" i="3"/>
  <c r="N2365" i="3"/>
  <c r="Z2365" i="3" s="1"/>
  <c r="O2365" i="3"/>
  <c r="P2365" i="3"/>
  <c r="Q2365" i="3"/>
  <c r="R2365" i="3"/>
  <c r="S2365" i="3"/>
  <c r="T2365" i="3"/>
  <c r="M2366" i="3"/>
  <c r="N2366" i="3"/>
  <c r="Z2366" i="3" s="1"/>
  <c r="O2366" i="3"/>
  <c r="P2366" i="3"/>
  <c r="Q2366" i="3"/>
  <c r="R2366" i="3"/>
  <c r="S2366" i="3"/>
  <c r="T2366" i="3"/>
  <c r="M2367" i="3"/>
  <c r="N2367" i="3"/>
  <c r="Z2367" i="3" s="1"/>
  <c r="O2367" i="3"/>
  <c r="P2367" i="3"/>
  <c r="Q2367" i="3"/>
  <c r="R2367" i="3"/>
  <c r="S2367" i="3"/>
  <c r="T2367" i="3"/>
  <c r="M2368" i="3"/>
  <c r="N2368" i="3"/>
  <c r="Z2368" i="3" s="1"/>
  <c r="O2368" i="3"/>
  <c r="P2368" i="3"/>
  <c r="Q2368" i="3"/>
  <c r="R2368" i="3"/>
  <c r="S2368" i="3"/>
  <c r="T2368" i="3"/>
  <c r="M2369" i="3"/>
  <c r="N2369" i="3"/>
  <c r="Z2369" i="3" s="1"/>
  <c r="O2369" i="3"/>
  <c r="P2369" i="3"/>
  <c r="Q2369" i="3"/>
  <c r="R2369" i="3"/>
  <c r="S2369" i="3"/>
  <c r="T2369" i="3"/>
  <c r="M2370" i="3"/>
  <c r="N2370" i="3"/>
  <c r="Z2370" i="3" s="1"/>
  <c r="O2370" i="3"/>
  <c r="P2370" i="3"/>
  <c r="Q2370" i="3"/>
  <c r="R2370" i="3"/>
  <c r="S2370" i="3"/>
  <c r="T2370" i="3"/>
  <c r="M2371" i="3"/>
  <c r="N2371" i="3"/>
  <c r="Z2371" i="3" s="1"/>
  <c r="O2371" i="3"/>
  <c r="P2371" i="3"/>
  <c r="Q2371" i="3"/>
  <c r="R2371" i="3"/>
  <c r="S2371" i="3"/>
  <c r="T2371" i="3"/>
  <c r="M2372" i="3"/>
  <c r="N2372" i="3"/>
  <c r="Z2372" i="3" s="1"/>
  <c r="O2372" i="3"/>
  <c r="P2372" i="3"/>
  <c r="Q2372" i="3"/>
  <c r="R2372" i="3"/>
  <c r="S2372" i="3"/>
  <c r="T2372" i="3"/>
  <c r="M2373" i="3"/>
  <c r="N2373" i="3"/>
  <c r="Z2373" i="3" s="1"/>
  <c r="O2373" i="3"/>
  <c r="P2373" i="3"/>
  <c r="Q2373" i="3"/>
  <c r="R2373" i="3"/>
  <c r="S2373" i="3"/>
  <c r="T2373" i="3"/>
  <c r="M2374" i="3"/>
  <c r="N2374" i="3"/>
  <c r="Z2374" i="3" s="1"/>
  <c r="O2374" i="3"/>
  <c r="P2374" i="3"/>
  <c r="Q2374" i="3"/>
  <c r="R2374" i="3"/>
  <c r="S2374" i="3"/>
  <c r="T2374" i="3"/>
  <c r="M2375" i="3"/>
  <c r="N2375" i="3"/>
  <c r="Z2375" i="3" s="1"/>
  <c r="O2375" i="3"/>
  <c r="P2375" i="3"/>
  <c r="Q2375" i="3"/>
  <c r="R2375" i="3"/>
  <c r="S2375" i="3"/>
  <c r="T2375" i="3"/>
  <c r="M2376" i="3"/>
  <c r="N2376" i="3"/>
  <c r="Z2376" i="3" s="1"/>
  <c r="O2376" i="3"/>
  <c r="P2376" i="3"/>
  <c r="Q2376" i="3"/>
  <c r="R2376" i="3"/>
  <c r="S2376" i="3"/>
  <c r="T2376" i="3"/>
  <c r="M2377" i="3"/>
  <c r="N2377" i="3"/>
  <c r="Z2377" i="3" s="1"/>
  <c r="O2377" i="3"/>
  <c r="P2377" i="3"/>
  <c r="Q2377" i="3"/>
  <c r="R2377" i="3"/>
  <c r="S2377" i="3"/>
  <c r="T2377" i="3"/>
  <c r="M2378" i="3"/>
  <c r="N2378" i="3"/>
  <c r="Z2378" i="3" s="1"/>
  <c r="O2378" i="3"/>
  <c r="P2378" i="3"/>
  <c r="Q2378" i="3"/>
  <c r="R2378" i="3"/>
  <c r="S2378" i="3"/>
  <c r="T2378" i="3"/>
  <c r="M2379" i="3"/>
  <c r="N2379" i="3"/>
  <c r="Z2379" i="3" s="1"/>
  <c r="O2379" i="3"/>
  <c r="P2379" i="3"/>
  <c r="Q2379" i="3"/>
  <c r="R2379" i="3"/>
  <c r="S2379" i="3"/>
  <c r="T2379" i="3"/>
  <c r="M2380" i="3"/>
  <c r="N2380" i="3"/>
  <c r="Z2380" i="3" s="1"/>
  <c r="O2380" i="3"/>
  <c r="P2380" i="3"/>
  <c r="Q2380" i="3"/>
  <c r="R2380" i="3"/>
  <c r="S2380" i="3"/>
  <c r="T2380" i="3"/>
  <c r="M2381" i="3"/>
  <c r="N2381" i="3"/>
  <c r="Z2381" i="3" s="1"/>
  <c r="O2381" i="3"/>
  <c r="P2381" i="3"/>
  <c r="Q2381" i="3"/>
  <c r="R2381" i="3"/>
  <c r="S2381" i="3"/>
  <c r="T2381" i="3"/>
  <c r="M2382" i="3"/>
  <c r="N2382" i="3"/>
  <c r="Z2382" i="3" s="1"/>
  <c r="O2382" i="3"/>
  <c r="P2382" i="3"/>
  <c r="Q2382" i="3"/>
  <c r="R2382" i="3"/>
  <c r="S2382" i="3"/>
  <c r="T2382" i="3"/>
  <c r="M2383" i="3"/>
  <c r="N2383" i="3"/>
  <c r="Z2383" i="3" s="1"/>
  <c r="O2383" i="3"/>
  <c r="P2383" i="3"/>
  <c r="Q2383" i="3"/>
  <c r="R2383" i="3"/>
  <c r="S2383" i="3"/>
  <c r="T2383" i="3"/>
  <c r="M2384" i="3"/>
  <c r="N2384" i="3"/>
  <c r="Z2384" i="3" s="1"/>
  <c r="O2384" i="3"/>
  <c r="P2384" i="3"/>
  <c r="Q2384" i="3"/>
  <c r="R2384" i="3"/>
  <c r="S2384" i="3"/>
  <c r="T2384" i="3"/>
  <c r="M2385" i="3"/>
  <c r="N2385" i="3"/>
  <c r="Z2385" i="3" s="1"/>
  <c r="O2385" i="3"/>
  <c r="P2385" i="3"/>
  <c r="Q2385" i="3"/>
  <c r="R2385" i="3"/>
  <c r="S2385" i="3"/>
  <c r="T2385" i="3"/>
  <c r="M2386" i="3"/>
  <c r="N2386" i="3"/>
  <c r="Z2386" i="3" s="1"/>
  <c r="O2386" i="3"/>
  <c r="P2386" i="3"/>
  <c r="Q2386" i="3"/>
  <c r="R2386" i="3"/>
  <c r="S2386" i="3"/>
  <c r="T2386" i="3"/>
  <c r="M2387" i="3"/>
  <c r="N2387" i="3"/>
  <c r="Z2387" i="3" s="1"/>
  <c r="O2387" i="3"/>
  <c r="P2387" i="3"/>
  <c r="Q2387" i="3"/>
  <c r="R2387" i="3"/>
  <c r="S2387" i="3"/>
  <c r="T2387" i="3"/>
  <c r="M2388" i="3"/>
  <c r="N2388" i="3"/>
  <c r="Z2388" i="3" s="1"/>
  <c r="O2388" i="3"/>
  <c r="P2388" i="3"/>
  <c r="Q2388" i="3"/>
  <c r="R2388" i="3"/>
  <c r="S2388" i="3"/>
  <c r="T2388" i="3"/>
  <c r="M2389" i="3"/>
  <c r="N2389" i="3"/>
  <c r="Z2389" i="3" s="1"/>
  <c r="O2389" i="3"/>
  <c r="P2389" i="3"/>
  <c r="Q2389" i="3"/>
  <c r="R2389" i="3"/>
  <c r="S2389" i="3"/>
  <c r="T2389" i="3"/>
  <c r="M2390" i="3"/>
  <c r="N2390" i="3"/>
  <c r="Z2390" i="3" s="1"/>
  <c r="O2390" i="3"/>
  <c r="P2390" i="3"/>
  <c r="Q2390" i="3"/>
  <c r="R2390" i="3"/>
  <c r="S2390" i="3"/>
  <c r="T2390" i="3"/>
  <c r="M2391" i="3"/>
  <c r="N2391" i="3"/>
  <c r="Z2391" i="3" s="1"/>
  <c r="O2391" i="3"/>
  <c r="P2391" i="3"/>
  <c r="Q2391" i="3"/>
  <c r="R2391" i="3"/>
  <c r="S2391" i="3"/>
  <c r="T2391" i="3"/>
  <c r="M2392" i="3"/>
  <c r="N2392" i="3"/>
  <c r="Z2392" i="3" s="1"/>
  <c r="O2392" i="3"/>
  <c r="P2392" i="3"/>
  <c r="Q2392" i="3"/>
  <c r="R2392" i="3"/>
  <c r="S2392" i="3"/>
  <c r="T2392" i="3"/>
  <c r="M2393" i="3"/>
  <c r="N2393" i="3"/>
  <c r="Z2393" i="3" s="1"/>
  <c r="O2393" i="3"/>
  <c r="P2393" i="3"/>
  <c r="Q2393" i="3"/>
  <c r="R2393" i="3"/>
  <c r="S2393" i="3"/>
  <c r="T2393" i="3"/>
  <c r="M2394" i="3"/>
  <c r="N2394" i="3"/>
  <c r="Z2394" i="3" s="1"/>
  <c r="O2394" i="3"/>
  <c r="P2394" i="3"/>
  <c r="Q2394" i="3"/>
  <c r="R2394" i="3"/>
  <c r="S2394" i="3"/>
  <c r="T2394" i="3"/>
  <c r="M2395" i="3"/>
  <c r="N2395" i="3"/>
  <c r="Z2395" i="3" s="1"/>
  <c r="O2395" i="3"/>
  <c r="P2395" i="3"/>
  <c r="Q2395" i="3"/>
  <c r="R2395" i="3"/>
  <c r="S2395" i="3"/>
  <c r="T2395" i="3"/>
  <c r="M2396" i="3"/>
  <c r="N2396" i="3"/>
  <c r="Z2396" i="3" s="1"/>
  <c r="O2396" i="3"/>
  <c r="P2396" i="3"/>
  <c r="Q2396" i="3"/>
  <c r="R2396" i="3"/>
  <c r="S2396" i="3"/>
  <c r="T2396" i="3"/>
  <c r="M2397" i="3"/>
  <c r="N2397" i="3"/>
  <c r="Z2397" i="3" s="1"/>
  <c r="O2397" i="3"/>
  <c r="P2397" i="3"/>
  <c r="Q2397" i="3"/>
  <c r="R2397" i="3"/>
  <c r="S2397" i="3"/>
  <c r="T2397" i="3"/>
  <c r="M2398" i="3"/>
  <c r="N2398" i="3"/>
  <c r="Z2398" i="3" s="1"/>
  <c r="O2398" i="3"/>
  <c r="P2398" i="3"/>
  <c r="Q2398" i="3"/>
  <c r="R2398" i="3"/>
  <c r="S2398" i="3"/>
  <c r="T2398" i="3"/>
  <c r="M2399" i="3"/>
  <c r="N2399" i="3"/>
  <c r="Z2399" i="3" s="1"/>
  <c r="O2399" i="3"/>
  <c r="P2399" i="3"/>
  <c r="Q2399" i="3"/>
  <c r="R2399" i="3"/>
  <c r="S2399" i="3"/>
  <c r="T2399" i="3"/>
  <c r="M2400" i="3"/>
  <c r="N2400" i="3"/>
  <c r="Z2400" i="3" s="1"/>
  <c r="O2400" i="3"/>
  <c r="P2400" i="3"/>
  <c r="Q2400" i="3"/>
  <c r="R2400" i="3"/>
  <c r="S2400" i="3"/>
  <c r="T2400" i="3"/>
  <c r="M2401" i="3"/>
  <c r="N2401" i="3"/>
  <c r="Z2401" i="3" s="1"/>
  <c r="O2401" i="3"/>
  <c r="P2401" i="3"/>
  <c r="Q2401" i="3"/>
  <c r="R2401" i="3"/>
  <c r="S2401" i="3"/>
  <c r="T2401" i="3"/>
  <c r="M2402" i="3"/>
  <c r="N2402" i="3"/>
  <c r="Z2402" i="3" s="1"/>
  <c r="O2402" i="3"/>
  <c r="P2402" i="3"/>
  <c r="Q2402" i="3"/>
  <c r="R2402" i="3"/>
  <c r="S2402" i="3"/>
  <c r="T2402" i="3"/>
  <c r="M2403" i="3"/>
  <c r="N2403" i="3"/>
  <c r="Z2403" i="3" s="1"/>
  <c r="O2403" i="3"/>
  <c r="P2403" i="3"/>
  <c r="Q2403" i="3"/>
  <c r="R2403" i="3"/>
  <c r="S2403" i="3"/>
  <c r="T2403" i="3"/>
  <c r="M2404" i="3"/>
  <c r="N2404" i="3"/>
  <c r="Z2404" i="3" s="1"/>
  <c r="O2404" i="3"/>
  <c r="P2404" i="3"/>
  <c r="Q2404" i="3"/>
  <c r="R2404" i="3"/>
  <c r="S2404" i="3"/>
  <c r="T2404" i="3"/>
  <c r="M2405" i="3"/>
  <c r="N2405" i="3"/>
  <c r="Z2405" i="3" s="1"/>
  <c r="O2405" i="3"/>
  <c r="P2405" i="3"/>
  <c r="Q2405" i="3"/>
  <c r="R2405" i="3"/>
  <c r="S2405" i="3"/>
  <c r="T2405" i="3"/>
  <c r="M2406" i="3"/>
  <c r="N2406" i="3"/>
  <c r="Z2406" i="3" s="1"/>
  <c r="O2406" i="3"/>
  <c r="P2406" i="3"/>
  <c r="Q2406" i="3"/>
  <c r="R2406" i="3"/>
  <c r="S2406" i="3"/>
  <c r="T2406" i="3"/>
  <c r="M2407" i="3"/>
  <c r="N2407" i="3"/>
  <c r="Z2407" i="3" s="1"/>
  <c r="O2407" i="3"/>
  <c r="P2407" i="3"/>
  <c r="Q2407" i="3"/>
  <c r="R2407" i="3"/>
  <c r="S2407" i="3"/>
  <c r="T2407" i="3"/>
  <c r="M2408" i="3"/>
  <c r="N2408" i="3"/>
  <c r="Z2408" i="3" s="1"/>
  <c r="O2408" i="3"/>
  <c r="P2408" i="3"/>
  <c r="Q2408" i="3"/>
  <c r="R2408" i="3"/>
  <c r="S2408" i="3"/>
  <c r="T2408" i="3"/>
  <c r="M2409" i="3"/>
  <c r="N2409" i="3"/>
  <c r="Z2409" i="3" s="1"/>
  <c r="O2409" i="3"/>
  <c r="P2409" i="3"/>
  <c r="Q2409" i="3"/>
  <c r="R2409" i="3"/>
  <c r="S2409" i="3"/>
  <c r="T2409" i="3"/>
  <c r="M2410" i="3"/>
  <c r="N2410" i="3"/>
  <c r="Z2410" i="3" s="1"/>
  <c r="O2410" i="3"/>
  <c r="P2410" i="3"/>
  <c r="Q2410" i="3"/>
  <c r="R2410" i="3"/>
  <c r="S2410" i="3"/>
  <c r="T2410" i="3"/>
  <c r="M2411" i="3"/>
  <c r="N2411" i="3"/>
  <c r="Z2411" i="3" s="1"/>
  <c r="O2411" i="3"/>
  <c r="P2411" i="3"/>
  <c r="Q2411" i="3"/>
  <c r="R2411" i="3"/>
  <c r="S2411" i="3"/>
  <c r="T2411" i="3"/>
  <c r="M2412" i="3"/>
  <c r="N2412" i="3"/>
  <c r="Z2412" i="3" s="1"/>
  <c r="O2412" i="3"/>
  <c r="P2412" i="3"/>
  <c r="Q2412" i="3"/>
  <c r="R2412" i="3"/>
  <c r="S2412" i="3"/>
  <c r="T2412" i="3"/>
  <c r="M2413" i="3"/>
  <c r="N2413" i="3"/>
  <c r="Z2413" i="3" s="1"/>
  <c r="O2413" i="3"/>
  <c r="P2413" i="3"/>
  <c r="Q2413" i="3"/>
  <c r="R2413" i="3"/>
  <c r="S2413" i="3"/>
  <c r="T2413" i="3"/>
  <c r="M2414" i="3"/>
  <c r="N2414" i="3"/>
  <c r="Z2414" i="3" s="1"/>
  <c r="O2414" i="3"/>
  <c r="P2414" i="3"/>
  <c r="Q2414" i="3"/>
  <c r="R2414" i="3"/>
  <c r="S2414" i="3"/>
  <c r="T2414" i="3"/>
  <c r="M2415" i="3"/>
  <c r="N2415" i="3"/>
  <c r="Z2415" i="3" s="1"/>
  <c r="O2415" i="3"/>
  <c r="P2415" i="3"/>
  <c r="Q2415" i="3"/>
  <c r="R2415" i="3"/>
  <c r="S2415" i="3"/>
  <c r="T2415" i="3"/>
  <c r="M2416" i="3"/>
  <c r="N2416" i="3"/>
  <c r="Z2416" i="3" s="1"/>
  <c r="O2416" i="3"/>
  <c r="P2416" i="3"/>
  <c r="Q2416" i="3"/>
  <c r="R2416" i="3"/>
  <c r="S2416" i="3"/>
  <c r="T2416" i="3"/>
  <c r="M2417" i="3"/>
  <c r="N2417" i="3"/>
  <c r="Z2417" i="3" s="1"/>
  <c r="O2417" i="3"/>
  <c r="P2417" i="3"/>
  <c r="Q2417" i="3"/>
  <c r="R2417" i="3"/>
  <c r="S2417" i="3"/>
  <c r="T2417" i="3"/>
  <c r="M2418" i="3"/>
  <c r="N2418" i="3"/>
  <c r="Z2418" i="3" s="1"/>
  <c r="O2418" i="3"/>
  <c r="P2418" i="3"/>
  <c r="Q2418" i="3"/>
  <c r="R2418" i="3"/>
  <c r="S2418" i="3"/>
  <c r="T2418" i="3"/>
  <c r="M2419" i="3"/>
  <c r="N2419" i="3"/>
  <c r="Z2419" i="3" s="1"/>
  <c r="O2419" i="3"/>
  <c r="P2419" i="3"/>
  <c r="Q2419" i="3"/>
  <c r="R2419" i="3"/>
  <c r="S2419" i="3"/>
  <c r="T2419" i="3"/>
  <c r="M2420" i="3"/>
  <c r="N2420" i="3"/>
  <c r="Z2420" i="3" s="1"/>
  <c r="O2420" i="3"/>
  <c r="P2420" i="3"/>
  <c r="Q2420" i="3"/>
  <c r="R2420" i="3"/>
  <c r="S2420" i="3"/>
  <c r="T2420" i="3"/>
  <c r="M2421" i="3"/>
  <c r="N2421" i="3"/>
  <c r="Z2421" i="3" s="1"/>
  <c r="O2421" i="3"/>
  <c r="P2421" i="3"/>
  <c r="Q2421" i="3"/>
  <c r="R2421" i="3"/>
  <c r="S2421" i="3"/>
  <c r="T2421" i="3"/>
  <c r="M2422" i="3"/>
  <c r="N2422" i="3"/>
  <c r="Z2422" i="3" s="1"/>
  <c r="O2422" i="3"/>
  <c r="P2422" i="3"/>
  <c r="Q2422" i="3"/>
  <c r="R2422" i="3"/>
  <c r="S2422" i="3"/>
  <c r="T2422" i="3"/>
  <c r="M2423" i="3"/>
  <c r="N2423" i="3"/>
  <c r="Z2423" i="3" s="1"/>
  <c r="O2423" i="3"/>
  <c r="P2423" i="3"/>
  <c r="Q2423" i="3"/>
  <c r="R2423" i="3"/>
  <c r="S2423" i="3"/>
  <c r="T2423" i="3"/>
  <c r="M2424" i="3"/>
  <c r="N2424" i="3"/>
  <c r="Z2424" i="3" s="1"/>
  <c r="O2424" i="3"/>
  <c r="P2424" i="3"/>
  <c r="Q2424" i="3"/>
  <c r="R2424" i="3"/>
  <c r="S2424" i="3"/>
  <c r="T2424" i="3"/>
  <c r="M2425" i="3"/>
  <c r="N2425" i="3"/>
  <c r="Z2425" i="3" s="1"/>
  <c r="O2425" i="3"/>
  <c r="P2425" i="3"/>
  <c r="Q2425" i="3"/>
  <c r="R2425" i="3"/>
  <c r="S2425" i="3"/>
  <c r="T2425" i="3"/>
  <c r="M2426" i="3"/>
  <c r="N2426" i="3"/>
  <c r="Z2426" i="3" s="1"/>
  <c r="O2426" i="3"/>
  <c r="P2426" i="3"/>
  <c r="Q2426" i="3"/>
  <c r="R2426" i="3"/>
  <c r="S2426" i="3"/>
  <c r="T2426" i="3"/>
  <c r="M2427" i="3"/>
  <c r="N2427" i="3"/>
  <c r="Z2427" i="3" s="1"/>
  <c r="O2427" i="3"/>
  <c r="P2427" i="3"/>
  <c r="Q2427" i="3"/>
  <c r="R2427" i="3"/>
  <c r="S2427" i="3"/>
  <c r="T2427" i="3"/>
  <c r="M2428" i="3"/>
  <c r="N2428" i="3"/>
  <c r="Z2428" i="3" s="1"/>
  <c r="O2428" i="3"/>
  <c r="P2428" i="3"/>
  <c r="Q2428" i="3"/>
  <c r="R2428" i="3"/>
  <c r="S2428" i="3"/>
  <c r="T2428" i="3"/>
  <c r="M2429" i="3"/>
  <c r="N2429" i="3"/>
  <c r="Z2429" i="3" s="1"/>
  <c r="O2429" i="3"/>
  <c r="P2429" i="3"/>
  <c r="Q2429" i="3"/>
  <c r="R2429" i="3"/>
  <c r="S2429" i="3"/>
  <c r="T2429" i="3"/>
  <c r="M2430" i="3"/>
  <c r="N2430" i="3"/>
  <c r="Z2430" i="3" s="1"/>
  <c r="O2430" i="3"/>
  <c r="P2430" i="3"/>
  <c r="Q2430" i="3"/>
  <c r="R2430" i="3"/>
  <c r="S2430" i="3"/>
  <c r="T2430" i="3"/>
  <c r="M2431" i="3"/>
  <c r="N2431" i="3"/>
  <c r="Z2431" i="3" s="1"/>
  <c r="O2431" i="3"/>
  <c r="P2431" i="3"/>
  <c r="Q2431" i="3"/>
  <c r="R2431" i="3"/>
  <c r="S2431" i="3"/>
  <c r="T2431" i="3"/>
  <c r="M2432" i="3"/>
  <c r="N2432" i="3"/>
  <c r="Z2432" i="3" s="1"/>
  <c r="O2432" i="3"/>
  <c r="P2432" i="3"/>
  <c r="Q2432" i="3"/>
  <c r="R2432" i="3"/>
  <c r="S2432" i="3"/>
  <c r="T2432" i="3"/>
  <c r="M2433" i="3"/>
  <c r="N2433" i="3"/>
  <c r="Z2433" i="3" s="1"/>
  <c r="O2433" i="3"/>
  <c r="P2433" i="3"/>
  <c r="Q2433" i="3"/>
  <c r="R2433" i="3"/>
  <c r="S2433" i="3"/>
  <c r="T2433" i="3"/>
  <c r="M2434" i="3"/>
  <c r="N2434" i="3"/>
  <c r="Z2434" i="3" s="1"/>
  <c r="O2434" i="3"/>
  <c r="P2434" i="3"/>
  <c r="Q2434" i="3"/>
  <c r="R2434" i="3"/>
  <c r="S2434" i="3"/>
  <c r="T2434" i="3"/>
  <c r="M2435" i="3"/>
  <c r="N2435" i="3"/>
  <c r="Z2435" i="3" s="1"/>
  <c r="O2435" i="3"/>
  <c r="P2435" i="3"/>
  <c r="Q2435" i="3"/>
  <c r="R2435" i="3"/>
  <c r="S2435" i="3"/>
  <c r="T2435" i="3"/>
  <c r="M2436" i="3"/>
  <c r="N2436" i="3"/>
  <c r="Z2436" i="3" s="1"/>
  <c r="O2436" i="3"/>
  <c r="P2436" i="3"/>
  <c r="Q2436" i="3"/>
  <c r="R2436" i="3"/>
  <c r="S2436" i="3"/>
  <c r="T2436" i="3"/>
  <c r="M2437" i="3"/>
  <c r="N2437" i="3"/>
  <c r="Z2437" i="3" s="1"/>
  <c r="O2437" i="3"/>
  <c r="P2437" i="3"/>
  <c r="Q2437" i="3"/>
  <c r="R2437" i="3"/>
  <c r="S2437" i="3"/>
  <c r="T2437" i="3"/>
  <c r="M2438" i="3"/>
  <c r="N2438" i="3"/>
  <c r="Z2438" i="3" s="1"/>
  <c r="O2438" i="3"/>
  <c r="P2438" i="3"/>
  <c r="Q2438" i="3"/>
  <c r="R2438" i="3"/>
  <c r="S2438" i="3"/>
  <c r="T2438" i="3"/>
  <c r="M2439" i="3"/>
  <c r="N2439" i="3"/>
  <c r="Z2439" i="3" s="1"/>
  <c r="O2439" i="3"/>
  <c r="P2439" i="3"/>
  <c r="Q2439" i="3"/>
  <c r="R2439" i="3"/>
  <c r="S2439" i="3"/>
  <c r="T2439" i="3"/>
  <c r="M2440" i="3"/>
  <c r="N2440" i="3"/>
  <c r="Z2440" i="3" s="1"/>
  <c r="O2440" i="3"/>
  <c r="P2440" i="3"/>
  <c r="Q2440" i="3"/>
  <c r="R2440" i="3"/>
  <c r="S2440" i="3"/>
  <c r="T2440" i="3"/>
  <c r="M2441" i="3"/>
  <c r="N2441" i="3"/>
  <c r="Z2441" i="3" s="1"/>
  <c r="O2441" i="3"/>
  <c r="P2441" i="3"/>
  <c r="Q2441" i="3"/>
  <c r="R2441" i="3"/>
  <c r="S2441" i="3"/>
  <c r="T2441" i="3"/>
  <c r="M2442" i="3"/>
  <c r="N2442" i="3"/>
  <c r="Z2442" i="3" s="1"/>
  <c r="O2442" i="3"/>
  <c r="P2442" i="3"/>
  <c r="Q2442" i="3"/>
  <c r="R2442" i="3"/>
  <c r="S2442" i="3"/>
  <c r="T2442" i="3"/>
  <c r="M2443" i="3"/>
  <c r="N2443" i="3"/>
  <c r="Z2443" i="3" s="1"/>
  <c r="O2443" i="3"/>
  <c r="P2443" i="3"/>
  <c r="Q2443" i="3"/>
  <c r="R2443" i="3"/>
  <c r="S2443" i="3"/>
  <c r="T2443" i="3"/>
  <c r="M2444" i="3"/>
  <c r="N2444" i="3"/>
  <c r="Z2444" i="3" s="1"/>
  <c r="O2444" i="3"/>
  <c r="P2444" i="3"/>
  <c r="Q2444" i="3"/>
  <c r="R2444" i="3"/>
  <c r="S2444" i="3"/>
  <c r="T2444" i="3"/>
  <c r="M2445" i="3"/>
  <c r="N2445" i="3"/>
  <c r="Z2445" i="3" s="1"/>
  <c r="O2445" i="3"/>
  <c r="P2445" i="3"/>
  <c r="Q2445" i="3"/>
  <c r="R2445" i="3"/>
  <c r="S2445" i="3"/>
  <c r="T2445" i="3"/>
  <c r="M2446" i="3"/>
  <c r="N2446" i="3"/>
  <c r="Z2446" i="3" s="1"/>
  <c r="O2446" i="3"/>
  <c r="P2446" i="3"/>
  <c r="Q2446" i="3"/>
  <c r="R2446" i="3"/>
  <c r="S2446" i="3"/>
  <c r="T2446" i="3"/>
  <c r="M2447" i="3"/>
  <c r="N2447" i="3"/>
  <c r="Z2447" i="3" s="1"/>
  <c r="O2447" i="3"/>
  <c r="P2447" i="3"/>
  <c r="Q2447" i="3"/>
  <c r="R2447" i="3"/>
  <c r="S2447" i="3"/>
  <c r="T2447" i="3"/>
  <c r="M2448" i="3"/>
  <c r="N2448" i="3"/>
  <c r="Z2448" i="3" s="1"/>
  <c r="O2448" i="3"/>
  <c r="P2448" i="3"/>
  <c r="Q2448" i="3"/>
  <c r="R2448" i="3"/>
  <c r="S2448" i="3"/>
  <c r="T2448" i="3"/>
  <c r="M2449" i="3"/>
  <c r="N2449" i="3"/>
  <c r="Z2449" i="3" s="1"/>
  <c r="O2449" i="3"/>
  <c r="P2449" i="3"/>
  <c r="Q2449" i="3"/>
  <c r="R2449" i="3"/>
  <c r="S2449" i="3"/>
  <c r="T2449" i="3"/>
  <c r="M2450" i="3"/>
  <c r="N2450" i="3"/>
  <c r="Z2450" i="3" s="1"/>
  <c r="O2450" i="3"/>
  <c r="P2450" i="3"/>
  <c r="Q2450" i="3"/>
  <c r="R2450" i="3"/>
  <c r="S2450" i="3"/>
  <c r="T2450" i="3"/>
  <c r="M2451" i="3"/>
  <c r="N2451" i="3"/>
  <c r="Z2451" i="3" s="1"/>
  <c r="O2451" i="3"/>
  <c r="P2451" i="3"/>
  <c r="Q2451" i="3"/>
  <c r="R2451" i="3"/>
  <c r="S2451" i="3"/>
  <c r="T2451" i="3"/>
  <c r="M2452" i="3"/>
  <c r="N2452" i="3"/>
  <c r="Z2452" i="3" s="1"/>
  <c r="O2452" i="3"/>
  <c r="P2452" i="3"/>
  <c r="Q2452" i="3"/>
  <c r="R2452" i="3"/>
  <c r="S2452" i="3"/>
  <c r="T2452" i="3"/>
  <c r="M2453" i="3"/>
  <c r="N2453" i="3"/>
  <c r="Z2453" i="3" s="1"/>
  <c r="O2453" i="3"/>
  <c r="P2453" i="3"/>
  <c r="Q2453" i="3"/>
  <c r="R2453" i="3"/>
  <c r="S2453" i="3"/>
  <c r="T2453" i="3"/>
  <c r="M2454" i="3"/>
  <c r="N2454" i="3"/>
  <c r="Z2454" i="3" s="1"/>
  <c r="O2454" i="3"/>
  <c r="P2454" i="3"/>
  <c r="Q2454" i="3"/>
  <c r="R2454" i="3"/>
  <c r="S2454" i="3"/>
  <c r="T2454" i="3"/>
  <c r="M2455" i="3"/>
  <c r="N2455" i="3"/>
  <c r="Z2455" i="3" s="1"/>
  <c r="O2455" i="3"/>
  <c r="P2455" i="3"/>
  <c r="Q2455" i="3"/>
  <c r="R2455" i="3"/>
  <c r="S2455" i="3"/>
  <c r="T2455" i="3"/>
  <c r="M2456" i="3"/>
  <c r="N2456" i="3"/>
  <c r="Z2456" i="3" s="1"/>
  <c r="O2456" i="3"/>
  <c r="P2456" i="3"/>
  <c r="Q2456" i="3"/>
  <c r="R2456" i="3"/>
  <c r="S2456" i="3"/>
  <c r="T2456" i="3"/>
  <c r="M2457" i="3"/>
  <c r="N2457" i="3"/>
  <c r="Z2457" i="3" s="1"/>
  <c r="O2457" i="3"/>
  <c r="P2457" i="3"/>
  <c r="Q2457" i="3"/>
  <c r="R2457" i="3"/>
  <c r="S2457" i="3"/>
  <c r="T2457" i="3"/>
  <c r="M2458" i="3"/>
  <c r="N2458" i="3"/>
  <c r="Z2458" i="3" s="1"/>
  <c r="O2458" i="3"/>
  <c r="P2458" i="3"/>
  <c r="Q2458" i="3"/>
  <c r="R2458" i="3"/>
  <c r="S2458" i="3"/>
  <c r="T2458" i="3"/>
  <c r="M2459" i="3"/>
  <c r="N2459" i="3"/>
  <c r="Z2459" i="3" s="1"/>
  <c r="O2459" i="3"/>
  <c r="P2459" i="3"/>
  <c r="Q2459" i="3"/>
  <c r="R2459" i="3"/>
  <c r="S2459" i="3"/>
  <c r="T2459" i="3"/>
  <c r="M2460" i="3"/>
  <c r="N2460" i="3"/>
  <c r="Z2460" i="3" s="1"/>
  <c r="O2460" i="3"/>
  <c r="P2460" i="3"/>
  <c r="Q2460" i="3"/>
  <c r="R2460" i="3"/>
  <c r="S2460" i="3"/>
  <c r="T2460" i="3"/>
  <c r="M2461" i="3"/>
  <c r="N2461" i="3"/>
  <c r="Z2461" i="3" s="1"/>
  <c r="O2461" i="3"/>
  <c r="P2461" i="3"/>
  <c r="Q2461" i="3"/>
  <c r="R2461" i="3"/>
  <c r="S2461" i="3"/>
  <c r="T2461" i="3"/>
  <c r="M2462" i="3"/>
  <c r="N2462" i="3"/>
  <c r="Z2462" i="3" s="1"/>
  <c r="O2462" i="3"/>
  <c r="P2462" i="3"/>
  <c r="Q2462" i="3"/>
  <c r="R2462" i="3"/>
  <c r="S2462" i="3"/>
  <c r="T2462" i="3"/>
  <c r="M2463" i="3"/>
  <c r="N2463" i="3"/>
  <c r="Z2463" i="3" s="1"/>
  <c r="O2463" i="3"/>
  <c r="P2463" i="3"/>
  <c r="Q2463" i="3"/>
  <c r="R2463" i="3"/>
  <c r="S2463" i="3"/>
  <c r="T2463" i="3"/>
  <c r="M2464" i="3"/>
  <c r="N2464" i="3"/>
  <c r="Z2464" i="3" s="1"/>
  <c r="O2464" i="3"/>
  <c r="P2464" i="3"/>
  <c r="Q2464" i="3"/>
  <c r="R2464" i="3"/>
  <c r="S2464" i="3"/>
  <c r="T2464" i="3"/>
  <c r="M2465" i="3"/>
  <c r="N2465" i="3"/>
  <c r="Z2465" i="3" s="1"/>
  <c r="O2465" i="3"/>
  <c r="P2465" i="3"/>
  <c r="Q2465" i="3"/>
  <c r="R2465" i="3"/>
  <c r="S2465" i="3"/>
  <c r="T2465" i="3"/>
  <c r="M2466" i="3"/>
  <c r="N2466" i="3"/>
  <c r="Z2466" i="3" s="1"/>
  <c r="O2466" i="3"/>
  <c r="P2466" i="3"/>
  <c r="Q2466" i="3"/>
  <c r="R2466" i="3"/>
  <c r="S2466" i="3"/>
  <c r="T2466" i="3"/>
  <c r="M2467" i="3"/>
  <c r="N2467" i="3"/>
  <c r="Z2467" i="3" s="1"/>
  <c r="O2467" i="3"/>
  <c r="P2467" i="3"/>
  <c r="Q2467" i="3"/>
  <c r="R2467" i="3"/>
  <c r="S2467" i="3"/>
  <c r="T2467" i="3"/>
  <c r="M2468" i="3"/>
  <c r="N2468" i="3"/>
  <c r="Z2468" i="3" s="1"/>
  <c r="O2468" i="3"/>
  <c r="P2468" i="3"/>
  <c r="Q2468" i="3"/>
  <c r="R2468" i="3"/>
  <c r="S2468" i="3"/>
  <c r="T2468" i="3"/>
  <c r="M2469" i="3"/>
  <c r="N2469" i="3"/>
  <c r="Z2469" i="3" s="1"/>
  <c r="O2469" i="3"/>
  <c r="P2469" i="3"/>
  <c r="Q2469" i="3"/>
  <c r="R2469" i="3"/>
  <c r="S2469" i="3"/>
  <c r="T2469" i="3"/>
  <c r="M2470" i="3"/>
  <c r="N2470" i="3"/>
  <c r="Z2470" i="3" s="1"/>
  <c r="O2470" i="3"/>
  <c r="P2470" i="3"/>
  <c r="Q2470" i="3"/>
  <c r="R2470" i="3"/>
  <c r="S2470" i="3"/>
  <c r="T2470" i="3"/>
  <c r="M2471" i="3"/>
  <c r="N2471" i="3"/>
  <c r="Z2471" i="3" s="1"/>
  <c r="O2471" i="3"/>
  <c r="P2471" i="3"/>
  <c r="Q2471" i="3"/>
  <c r="R2471" i="3"/>
  <c r="S2471" i="3"/>
  <c r="T2471" i="3"/>
  <c r="M2472" i="3"/>
  <c r="N2472" i="3"/>
  <c r="Z2472" i="3" s="1"/>
  <c r="O2472" i="3"/>
  <c r="P2472" i="3"/>
  <c r="Q2472" i="3"/>
  <c r="R2472" i="3"/>
  <c r="S2472" i="3"/>
  <c r="T2472" i="3"/>
  <c r="M2473" i="3"/>
  <c r="N2473" i="3"/>
  <c r="Z2473" i="3" s="1"/>
  <c r="O2473" i="3"/>
  <c r="P2473" i="3"/>
  <c r="Q2473" i="3"/>
  <c r="R2473" i="3"/>
  <c r="S2473" i="3"/>
  <c r="T2473" i="3"/>
  <c r="M2474" i="3"/>
  <c r="N2474" i="3"/>
  <c r="Z2474" i="3" s="1"/>
  <c r="O2474" i="3"/>
  <c r="P2474" i="3"/>
  <c r="Q2474" i="3"/>
  <c r="R2474" i="3"/>
  <c r="S2474" i="3"/>
  <c r="T2474" i="3"/>
  <c r="M2475" i="3"/>
  <c r="N2475" i="3"/>
  <c r="Z2475" i="3" s="1"/>
  <c r="O2475" i="3"/>
  <c r="P2475" i="3"/>
  <c r="Q2475" i="3"/>
  <c r="R2475" i="3"/>
  <c r="S2475" i="3"/>
  <c r="T2475" i="3"/>
  <c r="M2476" i="3"/>
  <c r="N2476" i="3"/>
  <c r="Z2476" i="3" s="1"/>
  <c r="O2476" i="3"/>
  <c r="P2476" i="3"/>
  <c r="Q2476" i="3"/>
  <c r="R2476" i="3"/>
  <c r="S2476" i="3"/>
  <c r="T2476" i="3"/>
  <c r="M2477" i="3"/>
  <c r="N2477" i="3"/>
  <c r="Z2477" i="3" s="1"/>
  <c r="O2477" i="3"/>
  <c r="P2477" i="3"/>
  <c r="Q2477" i="3"/>
  <c r="R2477" i="3"/>
  <c r="S2477" i="3"/>
  <c r="T2477" i="3"/>
  <c r="M2478" i="3"/>
  <c r="N2478" i="3"/>
  <c r="Z2478" i="3" s="1"/>
  <c r="O2478" i="3"/>
  <c r="P2478" i="3"/>
  <c r="Q2478" i="3"/>
  <c r="R2478" i="3"/>
  <c r="S2478" i="3"/>
  <c r="T2478" i="3"/>
  <c r="M2479" i="3"/>
  <c r="N2479" i="3"/>
  <c r="Z2479" i="3" s="1"/>
  <c r="O2479" i="3"/>
  <c r="P2479" i="3"/>
  <c r="Q2479" i="3"/>
  <c r="R2479" i="3"/>
  <c r="S2479" i="3"/>
  <c r="T2479" i="3"/>
  <c r="M2480" i="3"/>
  <c r="N2480" i="3"/>
  <c r="Z2480" i="3" s="1"/>
  <c r="O2480" i="3"/>
  <c r="P2480" i="3"/>
  <c r="Q2480" i="3"/>
  <c r="R2480" i="3"/>
  <c r="S2480" i="3"/>
  <c r="T2480" i="3"/>
  <c r="M2481" i="3"/>
  <c r="N2481" i="3"/>
  <c r="Z2481" i="3" s="1"/>
  <c r="O2481" i="3"/>
  <c r="P2481" i="3"/>
  <c r="Q2481" i="3"/>
  <c r="R2481" i="3"/>
  <c r="S2481" i="3"/>
  <c r="T2481" i="3"/>
  <c r="M2482" i="3"/>
  <c r="N2482" i="3"/>
  <c r="Z2482" i="3" s="1"/>
  <c r="O2482" i="3"/>
  <c r="P2482" i="3"/>
  <c r="Q2482" i="3"/>
  <c r="R2482" i="3"/>
  <c r="S2482" i="3"/>
  <c r="T2482" i="3"/>
  <c r="M2483" i="3"/>
  <c r="N2483" i="3"/>
  <c r="Z2483" i="3" s="1"/>
  <c r="O2483" i="3"/>
  <c r="P2483" i="3"/>
  <c r="Q2483" i="3"/>
  <c r="R2483" i="3"/>
  <c r="S2483" i="3"/>
  <c r="T2483" i="3"/>
  <c r="M2484" i="3"/>
  <c r="N2484" i="3"/>
  <c r="Z2484" i="3" s="1"/>
  <c r="O2484" i="3"/>
  <c r="P2484" i="3"/>
  <c r="Q2484" i="3"/>
  <c r="R2484" i="3"/>
  <c r="S2484" i="3"/>
  <c r="T2484" i="3"/>
  <c r="M2485" i="3"/>
  <c r="N2485" i="3"/>
  <c r="Z2485" i="3" s="1"/>
  <c r="O2485" i="3"/>
  <c r="P2485" i="3"/>
  <c r="Q2485" i="3"/>
  <c r="R2485" i="3"/>
  <c r="S2485" i="3"/>
  <c r="T2485" i="3"/>
  <c r="M2486" i="3"/>
  <c r="N2486" i="3"/>
  <c r="Z2486" i="3" s="1"/>
  <c r="O2486" i="3"/>
  <c r="P2486" i="3"/>
  <c r="Q2486" i="3"/>
  <c r="R2486" i="3"/>
  <c r="S2486" i="3"/>
  <c r="T2486" i="3"/>
  <c r="M2487" i="3"/>
  <c r="N2487" i="3"/>
  <c r="Z2487" i="3" s="1"/>
  <c r="O2487" i="3"/>
  <c r="P2487" i="3"/>
  <c r="Q2487" i="3"/>
  <c r="R2487" i="3"/>
  <c r="S2487" i="3"/>
  <c r="T2487" i="3"/>
  <c r="M2488" i="3"/>
  <c r="N2488" i="3"/>
  <c r="Z2488" i="3" s="1"/>
  <c r="O2488" i="3"/>
  <c r="P2488" i="3"/>
  <c r="Q2488" i="3"/>
  <c r="R2488" i="3"/>
  <c r="S2488" i="3"/>
  <c r="T2488" i="3"/>
  <c r="M2489" i="3"/>
  <c r="N2489" i="3"/>
  <c r="Z2489" i="3" s="1"/>
  <c r="O2489" i="3"/>
  <c r="P2489" i="3"/>
  <c r="Q2489" i="3"/>
  <c r="R2489" i="3"/>
  <c r="S2489" i="3"/>
  <c r="T2489" i="3"/>
  <c r="M2490" i="3"/>
  <c r="N2490" i="3"/>
  <c r="Z2490" i="3" s="1"/>
  <c r="O2490" i="3"/>
  <c r="P2490" i="3"/>
  <c r="Q2490" i="3"/>
  <c r="R2490" i="3"/>
  <c r="S2490" i="3"/>
  <c r="T2490" i="3"/>
  <c r="M2491" i="3"/>
  <c r="N2491" i="3"/>
  <c r="Z2491" i="3" s="1"/>
  <c r="O2491" i="3"/>
  <c r="P2491" i="3"/>
  <c r="Q2491" i="3"/>
  <c r="R2491" i="3"/>
  <c r="S2491" i="3"/>
  <c r="T2491" i="3"/>
  <c r="M2492" i="3"/>
  <c r="N2492" i="3"/>
  <c r="Z2492" i="3" s="1"/>
  <c r="O2492" i="3"/>
  <c r="P2492" i="3"/>
  <c r="Q2492" i="3"/>
  <c r="R2492" i="3"/>
  <c r="S2492" i="3"/>
  <c r="T2492" i="3"/>
  <c r="M2493" i="3"/>
  <c r="N2493" i="3"/>
  <c r="Z2493" i="3" s="1"/>
  <c r="O2493" i="3"/>
  <c r="P2493" i="3"/>
  <c r="Q2493" i="3"/>
  <c r="R2493" i="3"/>
  <c r="S2493" i="3"/>
  <c r="T2493" i="3"/>
  <c r="M2494" i="3"/>
  <c r="N2494" i="3"/>
  <c r="Z2494" i="3" s="1"/>
  <c r="O2494" i="3"/>
  <c r="P2494" i="3"/>
  <c r="Q2494" i="3"/>
  <c r="R2494" i="3"/>
  <c r="S2494" i="3"/>
  <c r="T2494" i="3"/>
  <c r="M2495" i="3"/>
  <c r="N2495" i="3"/>
  <c r="Z2495" i="3" s="1"/>
  <c r="O2495" i="3"/>
  <c r="P2495" i="3"/>
  <c r="Q2495" i="3"/>
  <c r="R2495" i="3"/>
  <c r="S2495" i="3"/>
  <c r="T2495" i="3"/>
  <c r="M2496" i="3"/>
  <c r="N2496" i="3"/>
  <c r="Z2496" i="3" s="1"/>
  <c r="O2496" i="3"/>
  <c r="P2496" i="3"/>
  <c r="Q2496" i="3"/>
  <c r="R2496" i="3"/>
  <c r="S2496" i="3"/>
  <c r="T2496" i="3"/>
  <c r="M2497" i="3"/>
  <c r="N2497" i="3"/>
  <c r="Z2497" i="3" s="1"/>
  <c r="O2497" i="3"/>
  <c r="P2497" i="3"/>
  <c r="Q2497" i="3"/>
  <c r="R2497" i="3"/>
  <c r="S2497" i="3"/>
  <c r="T2497" i="3"/>
  <c r="M2498" i="3"/>
  <c r="N2498" i="3"/>
  <c r="Z2498" i="3" s="1"/>
  <c r="O2498" i="3"/>
  <c r="P2498" i="3"/>
  <c r="Q2498" i="3"/>
  <c r="R2498" i="3"/>
  <c r="S2498" i="3"/>
  <c r="T2498" i="3"/>
  <c r="M2499" i="3"/>
  <c r="N2499" i="3"/>
  <c r="Z2499" i="3" s="1"/>
  <c r="O2499" i="3"/>
  <c r="P2499" i="3"/>
  <c r="Q2499" i="3"/>
  <c r="R2499" i="3"/>
  <c r="S2499" i="3"/>
  <c r="T2499" i="3"/>
  <c r="M2500" i="3"/>
  <c r="N2500" i="3"/>
  <c r="Z2500" i="3" s="1"/>
  <c r="O2500" i="3"/>
  <c r="P2500" i="3"/>
  <c r="Q2500" i="3"/>
  <c r="R2500" i="3"/>
  <c r="S2500" i="3"/>
  <c r="T2500" i="3"/>
  <c r="M2501" i="3"/>
  <c r="N2501" i="3"/>
  <c r="Z2501" i="3" s="1"/>
  <c r="O2501" i="3"/>
  <c r="P2501" i="3"/>
  <c r="Q2501" i="3"/>
  <c r="R2501" i="3"/>
  <c r="S2501" i="3"/>
  <c r="T2501" i="3"/>
  <c r="M2502" i="3"/>
  <c r="N2502" i="3"/>
  <c r="Z2502" i="3" s="1"/>
  <c r="O2502" i="3"/>
  <c r="P2502" i="3"/>
  <c r="Q2502" i="3"/>
  <c r="R2502" i="3"/>
  <c r="S2502" i="3"/>
  <c r="T2502" i="3"/>
  <c r="M2503" i="3"/>
  <c r="N2503" i="3"/>
  <c r="Z2503" i="3" s="1"/>
  <c r="O2503" i="3"/>
  <c r="P2503" i="3"/>
  <c r="Q2503" i="3"/>
  <c r="R2503" i="3"/>
  <c r="S2503" i="3"/>
  <c r="T2503" i="3"/>
  <c r="M2504" i="3"/>
  <c r="N2504" i="3"/>
  <c r="Z2504" i="3" s="1"/>
  <c r="O2504" i="3"/>
  <c r="P2504" i="3"/>
  <c r="Q2504" i="3"/>
  <c r="R2504" i="3"/>
  <c r="S2504" i="3"/>
  <c r="T2504" i="3"/>
  <c r="M2505" i="3"/>
  <c r="N2505" i="3"/>
  <c r="Z2505" i="3" s="1"/>
  <c r="O2505" i="3"/>
  <c r="P2505" i="3"/>
  <c r="Q2505" i="3"/>
  <c r="R2505" i="3"/>
  <c r="S2505" i="3"/>
  <c r="T2505" i="3"/>
  <c r="M2506" i="3"/>
  <c r="N2506" i="3"/>
  <c r="Z2506" i="3" s="1"/>
  <c r="O2506" i="3"/>
  <c r="P2506" i="3"/>
  <c r="Q2506" i="3"/>
  <c r="R2506" i="3"/>
  <c r="S2506" i="3"/>
  <c r="T2506" i="3"/>
  <c r="M2507" i="3"/>
  <c r="N2507" i="3"/>
  <c r="Z2507" i="3" s="1"/>
  <c r="O2507" i="3"/>
  <c r="P2507" i="3"/>
  <c r="Q2507" i="3"/>
  <c r="R2507" i="3"/>
  <c r="S2507" i="3"/>
  <c r="T2507" i="3"/>
  <c r="M2508" i="3"/>
  <c r="N2508" i="3"/>
  <c r="Z2508" i="3" s="1"/>
  <c r="O2508" i="3"/>
  <c r="P2508" i="3"/>
  <c r="Q2508" i="3"/>
  <c r="R2508" i="3"/>
  <c r="S2508" i="3"/>
  <c r="T2508" i="3"/>
  <c r="M2509" i="3"/>
  <c r="N2509" i="3"/>
  <c r="Z2509" i="3" s="1"/>
  <c r="O2509" i="3"/>
  <c r="P2509" i="3"/>
  <c r="Q2509" i="3"/>
  <c r="R2509" i="3"/>
  <c r="S2509" i="3"/>
  <c r="T2509" i="3"/>
  <c r="M2510" i="3"/>
  <c r="N2510" i="3"/>
  <c r="Z2510" i="3" s="1"/>
  <c r="O2510" i="3"/>
  <c r="P2510" i="3"/>
  <c r="Q2510" i="3"/>
  <c r="R2510" i="3"/>
  <c r="S2510" i="3"/>
  <c r="T2510" i="3"/>
  <c r="M2511" i="3"/>
  <c r="N2511" i="3"/>
  <c r="Z2511" i="3" s="1"/>
  <c r="O2511" i="3"/>
  <c r="P2511" i="3"/>
  <c r="Q2511" i="3"/>
  <c r="R2511" i="3"/>
  <c r="S2511" i="3"/>
  <c r="T2511" i="3"/>
  <c r="M2512" i="3"/>
  <c r="N2512" i="3"/>
  <c r="Z2512" i="3" s="1"/>
  <c r="O2512" i="3"/>
  <c r="P2512" i="3"/>
  <c r="Q2512" i="3"/>
  <c r="R2512" i="3"/>
  <c r="S2512" i="3"/>
  <c r="T2512" i="3"/>
  <c r="M2513" i="3"/>
  <c r="N2513" i="3"/>
  <c r="Z2513" i="3" s="1"/>
  <c r="O2513" i="3"/>
  <c r="P2513" i="3"/>
  <c r="Q2513" i="3"/>
  <c r="R2513" i="3"/>
  <c r="S2513" i="3"/>
  <c r="T2513" i="3"/>
  <c r="M2514" i="3"/>
  <c r="N2514" i="3"/>
  <c r="Z2514" i="3" s="1"/>
  <c r="O2514" i="3"/>
  <c r="P2514" i="3"/>
  <c r="Q2514" i="3"/>
  <c r="R2514" i="3"/>
  <c r="S2514" i="3"/>
  <c r="T2514" i="3"/>
  <c r="M2515" i="3"/>
  <c r="N2515" i="3"/>
  <c r="Z2515" i="3" s="1"/>
  <c r="O2515" i="3"/>
  <c r="P2515" i="3"/>
  <c r="Q2515" i="3"/>
  <c r="R2515" i="3"/>
  <c r="S2515" i="3"/>
  <c r="T2515" i="3"/>
  <c r="M2516" i="3"/>
  <c r="N2516" i="3"/>
  <c r="Z2516" i="3" s="1"/>
  <c r="O2516" i="3"/>
  <c r="P2516" i="3"/>
  <c r="Q2516" i="3"/>
  <c r="R2516" i="3"/>
  <c r="S2516" i="3"/>
  <c r="T2516" i="3"/>
  <c r="M2517" i="3"/>
  <c r="N2517" i="3"/>
  <c r="Z2517" i="3" s="1"/>
  <c r="O2517" i="3"/>
  <c r="P2517" i="3"/>
  <c r="Q2517" i="3"/>
  <c r="R2517" i="3"/>
  <c r="S2517" i="3"/>
  <c r="T2517" i="3"/>
  <c r="M2518" i="3"/>
  <c r="N2518" i="3"/>
  <c r="Z2518" i="3" s="1"/>
  <c r="O2518" i="3"/>
  <c r="P2518" i="3"/>
  <c r="Q2518" i="3"/>
  <c r="R2518" i="3"/>
  <c r="S2518" i="3"/>
  <c r="T2518" i="3"/>
  <c r="M2519" i="3"/>
  <c r="N2519" i="3"/>
  <c r="Z2519" i="3" s="1"/>
  <c r="O2519" i="3"/>
  <c r="P2519" i="3"/>
  <c r="Q2519" i="3"/>
  <c r="R2519" i="3"/>
  <c r="S2519" i="3"/>
  <c r="T2519" i="3"/>
  <c r="M2520" i="3"/>
  <c r="N2520" i="3"/>
  <c r="Z2520" i="3" s="1"/>
  <c r="O2520" i="3"/>
  <c r="P2520" i="3"/>
  <c r="Q2520" i="3"/>
  <c r="R2520" i="3"/>
  <c r="S2520" i="3"/>
  <c r="T2520" i="3"/>
  <c r="M2521" i="3"/>
  <c r="N2521" i="3"/>
  <c r="Z2521" i="3" s="1"/>
  <c r="O2521" i="3"/>
  <c r="P2521" i="3"/>
  <c r="Q2521" i="3"/>
  <c r="R2521" i="3"/>
  <c r="S2521" i="3"/>
  <c r="T2521" i="3"/>
  <c r="M2522" i="3"/>
  <c r="N2522" i="3"/>
  <c r="Z2522" i="3" s="1"/>
  <c r="O2522" i="3"/>
  <c r="P2522" i="3"/>
  <c r="Q2522" i="3"/>
  <c r="R2522" i="3"/>
  <c r="S2522" i="3"/>
  <c r="T2522" i="3"/>
  <c r="M2523" i="3"/>
  <c r="N2523" i="3"/>
  <c r="Z2523" i="3" s="1"/>
  <c r="O2523" i="3"/>
  <c r="P2523" i="3"/>
  <c r="Q2523" i="3"/>
  <c r="R2523" i="3"/>
  <c r="S2523" i="3"/>
  <c r="T2523" i="3"/>
  <c r="M2524" i="3"/>
  <c r="N2524" i="3"/>
  <c r="Z2524" i="3" s="1"/>
  <c r="O2524" i="3"/>
  <c r="P2524" i="3"/>
  <c r="Q2524" i="3"/>
  <c r="R2524" i="3"/>
  <c r="S2524" i="3"/>
  <c r="T2524" i="3"/>
  <c r="M2525" i="3"/>
  <c r="N2525" i="3"/>
  <c r="Z2525" i="3" s="1"/>
  <c r="O2525" i="3"/>
  <c r="P2525" i="3"/>
  <c r="Q2525" i="3"/>
  <c r="R2525" i="3"/>
  <c r="S2525" i="3"/>
  <c r="T2525" i="3"/>
  <c r="M2526" i="3"/>
  <c r="N2526" i="3"/>
  <c r="Z2526" i="3" s="1"/>
  <c r="O2526" i="3"/>
  <c r="P2526" i="3"/>
  <c r="Q2526" i="3"/>
  <c r="R2526" i="3"/>
  <c r="S2526" i="3"/>
  <c r="T2526" i="3"/>
  <c r="M2527" i="3"/>
  <c r="N2527" i="3"/>
  <c r="Z2527" i="3" s="1"/>
  <c r="O2527" i="3"/>
  <c r="P2527" i="3"/>
  <c r="Q2527" i="3"/>
  <c r="R2527" i="3"/>
  <c r="S2527" i="3"/>
  <c r="T2527" i="3"/>
  <c r="M2528" i="3"/>
  <c r="N2528" i="3"/>
  <c r="Z2528" i="3" s="1"/>
  <c r="O2528" i="3"/>
  <c r="P2528" i="3"/>
  <c r="Q2528" i="3"/>
  <c r="R2528" i="3"/>
  <c r="S2528" i="3"/>
  <c r="T2528" i="3"/>
  <c r="M2529" i="3"/>
  <c r="N2529" i="3"/>
  <c r="Z2529" i="3" s="1"/>
  <c r="O2529" i="3"/>
  <c r="P2529" i="3"/>
  <c r="Q2529" i="3"/>
  <c r="R2529" i="3"/>
  <c r="S2529" i="3"/>
  <c r="T2529" i="3"/>
  <c r="M2530" i="3"/>
  <c r="N2530" i="3"/>
  <c r="Z2530" i="3" s="1"/>
  <c r="O2530" i="3"/>
  <c r="P2530" i="3"/>
  <c r="Q2530" i="3"/>
  <c r="R2530" i="3"/>
  <c r="S2530" i="3"/>
  <c r="T2530" i="3"/>
  <c r="M2531" i="3"/>
  <c r="N2531" i="3"/>
  <c r="Z2531" i="3" s="1"/>
  <c r="O2531" i="3"/>
  <c r="P2531" i="3"/>
  <c r="Q2531" i="3"/>
  <c r="R2531" i="3"/>
  <c r="S2531" i="3"/>
  <c r="T2531" i="3"/>
  <c r="M2532" i="3"/>
  <c r="N2532" i="3"/>
  <c r="Z2532" i="3" s="1"/>
  <c r="O2532" i="3"/>
  <c r="P2532" i="3"/>
  <c r="Q2532" i="3"/>
  <c r="R2532" i="3"/>
  <c r="S2532" i="3"/>
  <c r="T2532" i="3"/>
  <c r="M2533" i="3"/>
  <c r="N2533" i="3"/>
  <c r="Z2533" i="3" s="1"/>
  <c r="O2533" i="3"/>
  <c r="P2533" i="3"/>
  <c r="Q2533" i="3"/>
  <c r="R2533" i="3"/>
  <c r="S2533" i="3"/>
  <c r="T2533" i="3"/>
  <c r="M2534" i="3"/>
  <c r="N2534" i="3"/>
  <c r="Z2534" i="3" s="1"/>
  <c r="O2534" i="3"/>
  <c r="P2534" i="3"/>
  <c r="Q2534" i="3"/>
  <c r="R2534" i="3"/>
  <c r="S2534" i="3"/>
  <c r="T2534" i="3"/>
  <c r="M2535" i="3"/>
  <c r="N2535" i="3"/>
  <c r="Z2535" i="3" s="1"/>
  <c r="O2535" i="3"/>
  <c r="P2535" i="3"/>
  <c r="Q2535" i="3"/>
  <c r="R2535" i="3"/>
  <c r="S2535" i="3"/>
  <c r="T2535" i="3"/>
  <c r="M2536" i="3"/>
  <c r="N2536" i="3"/>
  <c r="Z2536" i="3" s="1"/>
  <c r="O2536" i="3"/>
  <c r="P2536" i="3"/>
  <c r="Q2536" i="3"/>
  <c r="R2536" i="3"/>
  <c r="S2536" i="3"/>
  <c r="T2536" i="3"/>
  <c r="M2537" i="3"/>
  <c r="N2537" i="3"/>
  <c r="Z2537" i="3" s="1"/>
  <c r="O2537" i="3"/>
  <c r="P2537" i="3"/>
  <c r="Q2537" i="3"/>
  <c r="R2537" i="3"/>
  <c r="S2537" i="3"/>
  <c r="T2537" i="3"/>
  <c r="M2538" i="3"/>
  <c r="N2538" i="3"/>
  <c r="Z2538" i="3" s="1"/>
  <c r="O2538" i="3"/>
  <c r="P2538" i="3"/>
  <c r="Q2538" i="3"/>
  <c r="R2538" i="3"/>
  <c r="S2538" i="3"/>
  <c r="T2538" i="3"/>
  <c r="M2539" i="3"/>
  <c r="N2539" i="3"/>
  <c r="Z2539" i="3" s="1"/>
  <c r="O2539" i="3"/>
  <c r="P2539" i="3"/>
  <c r="Q2539" i="3"/>
  <c r="R2539" i="3"/>
  <c r="S2539" i="3"/>
  <c r="T2539" i="3"/>
  <c r="M2540" i="3"/>
  <c r="N2540" i="3"/>
  <c r="Z2540" i="3" s="1"/>
  <c r="O2540" i="3"/>
  <c r="P2540" i="3"/>
  <c r="Q2540" i="3"/>
  <c r="R2540" i="3"/>
  <c r="S2540" i="3"/>
  <c r="T2540" i="3"/>
  <c r="M2541" i="3"/>
  <c r="N2541" i="3"/>
  <c r="Z2541" i="3" s="1"/>
  <c r="O2541" i="3"/>
  <c r="P2541" i="3"/>
  <c r="Q2541" i="3"/>
  <c r="R2541" i="3"/>
  <c r="S2541" i="3"/>
  <c r="T2541" i="3"/>
  <c r="M2542" i="3"/>
  <c r="N2542" i="3"/>
  <c r="Z2542" i="3" s="1"/>
  <c r="O2542" i="3"/>
  <c r="P2542" i="3"/>
  <c r="Q2542" i="3"/>
  <c r="R2542" i="3"/>
  <c r="S2542" i="3"/>
  <c r="T2542" i="3"/>
  <c r="M2543" i="3"/>
  <c r="N2543" i="3"/>
  <c r="Z2543" i="3" s="1"/>
  <c r="O2543" i="3"/>
  <c r="P2543" i="3"/>
  <c r="Q2543" i="3"/>
  <c r="R2543" i="3"/>
  <c r="S2543" i="3"/>
  <c r="T2543" i="3"/>
  <c r="M2544" i="3"/>
  <c r="N2544" i="3"/>
  <c r="Z2544" i="3" s="1"/>
  <c r="O2544" i="3"/>
  <c r="P2544" i="3"/>
  <c r="Q2544" i="3"/>
  <c r="R2544" i="3"/>
  <c r="S2544" i="3"/>
  <c r="T2544" i="3"/>
  <c r="M2545" i="3"/>
  <c r="N2545" i="3"/>
  <c r="Z2545" i="3" s="1"/>
  <c r="O2545" i="3"/>
  <c r="P2545" i="3"/>
  <c r="Q2545" i="3"/>
  <c r="R2545" i="3"/>
  <c r="S2545" i="3"/>
  <c r="T2545" i="3"/>
  <c r="M2546" i="3"/>
  <c r="N2546" i="3"/>
  <c r="Z2546" i="3" s="1"/>
  <c r="O2546" i="3"/>
  <c r="P2546" i="3"/>
  <c r="Q2546" i="3"/>
  <c r="R2546" i="3"/>
  <c r="S2546" i="3"/>
  <c r="T2546" i="3"/>
  <c r="M2547" i="3"/>
  <c r="N2547" i="3"/>
  <c r="Z2547" i="3" s="1"/>
  <c r="O2547" i="3"/>
  <c r="P2547" i="3"/>
  <c r="Q2547" i="3"/>
  <c r="R2547" i="3"/>
  <c r="S2547" i="3"/>
  <c r="T2547" i="3"/>
  <c r="M2548" i="3"/>
  <c r="N2548" i="3"/>
  <c r="Z2548" i="3" s="1"/>
  <c r="O2548" i="3"/>
  <c r="P2548" i="3"/>
  <c r="Q2548" i="3"/>
  <c r="R2548" i="3"/>
  <c r="S2548" i="3"/>
  <c r="T2548" i="3"/>
  <c r="M2549" i="3"/>
  <c r="N2549" i="3"/>
  <c r="Z2549" i="3" s="1"/>
  <c r="O2549" i="3"/>
  <c r="P2549" i="3"/>
  <c r="Q2549" i="3"/>
  <c r="R2549" i="3"/>
  <c r="S2549" i="3"/>
  <c r="T2549" i="3"/>
  <c r="M2550" i="3"/>
  <c r="N2550" i="3"/>
  <c r="Z2550" i="3" s="1"/>
  <c r="O2550" i="3"/>
  <c r="P2550" i="3"/>
  <c r="Q2550" i="3"/>
  <c r="R2550" i="3"/>
  <c r="S2550" i="3"/>
  <c r="T2550" i="3"/>
  <c r="M2551" i="3"/>
  <c r="N2551" i="3"/>
  <c r="Z2551" i="3" s="1"/>
  <c r="O2551" i="3"/>
  <c r="P2551" i="3"/>
  <c r="Q2551" i="3"/>
  <c r="R2551" i="3"/>
  <c r="S2551" i="3"/>
  <c r="T2551" i="3"/>
  <c r="M2552" i="3"/>
  <c r="N2552" i="3"/>
  <c r="Z2552" i="3" s="1"/>
  <c r="O2552" i="3"/>
  <c r="P2552" i="3"/>
  <c r="Q2552" i="3"/>
  <c r="R2552" i="3"/>
  <c r="S2552" i="3"/>
  <c r="T2552" i="3"/>
  <c r="M2553" i="3"/>
  <c r="N2553" i="3"/>
  <c r="Z2553" i="3" s="1"/>
  <c r="O2553" i="3"/>
  <c r="P2553" i="3"/>
  <c r="Q2553" i="3"/>
  <c r="R2553" i="3"/>
  <c r="S2553" i="3"/>
  <c r="T2553" i="3"/>
  <c r="M2554" i="3"/>
  <c r="N2554" i="3"/>
  <c r="Z2554" i="3" s="1"/>
  <c r="O2554" i="3"/>
  <c r="P2554" i="3"/>
  <c r="Q2554" i="3"/>
  <c r="R2554" i="3"/>
  <c r="S2554" i="3"/>
  <c r="T2554" i="3"/>
  <c r="M2555" i="3"/>
  <c r="N2555" i="3"/>
  <c r="Z2555" i="3" s="1"/>
  <c r="O2555" i="3"/>
  <c r="P2555" i="3"/>
  <c r="Q2555" i="3"/>
  <c r="R2555" i="3"/>
  <c r="S2555" i="3"/>
  <c r="T2555" i="3"/>
  <c r="M2556" i="3"/>
  <c r="N2556" i="3"/>
  <c r="Z2556" i="3" s="1"/>
  <c r="O2556" i="3"/>
  <c r="P2556" i="3"/>
  <c r="Q2556" i="3"/>
  <c r="R2556" i="3"/>
  <c r="S2556" i="3"/>
  <c r="T2556" i="3"/>
  <c r="M2557" i="3"/>
  <c r="N2557" i="3"/>
  <c r="Z2557" i="3" s="1"/>
  <c r="O2557" i="3"/>
  <c r="P2557" i="3"/>
  <c r="Q2557" i="3"/>
  <c r="R2557" i="3"/>
  <c r="S2557" i="3"/>
  <c r="T2557" i="3"/>
  <c r="M2558" i="3"/>
  <c r="N2558" i="3"/>
  <c r="Z2558" i="3" s="1"/>
  <c r="O2558" i="3"/>
  <c r="P2558" i="3"/>
  <c r="Q2558" i="3"/>
  <c r="R2558" i="3"/>
  <c r="S2558" i="3"/>
  <c r="T2558" i="3"/>
  <c r="M2559" i="3"/>
  <c r="N2559" i="3"/>
  <c r="Z2559" i="3" s="1"/>
  <c r="O2559" i="3"/>
  <c r="P2559" i="3"/>
  <c r="Q2559" i="3"/>
  <c r="R2559" i="3"/>
  <c r="S2559" i="3"/>
  <c r="T2559" i="3"/>
  <c r="M2560" i="3"/>
  <c r="N2560" i="3"/>
  <c r="Z2560" i="3" s="1"/>
  <c r="O2560" i="3"/>
  <c r="P2560" i="3"/>
  <c r="Q2560" i="3"/>
  <c r="R2560" i="3"/>
  <c r="S2560" i="3"/>
  <c r="T2560" i="3"/>
  <c r="M2561" i="3"/>
  <c r="N2561" i="3"/>
  <c r="Z2561" i="3" s="1"/>
  <c r="O2561" i="3"/>
  <c r="P2561" i="3"/>
  <c r="Q2561" i="3"/>
  <c r="R2561" i="3"/>
  <c r="S2561" i="3"/>
  <c r="T2561" i="3"/>
  <c r="M2562" i="3"/>
  <c r="N2562" i="3"/>
  <c r="Z2562" i="3" s="1"/>
  <c r="O2562" i="3"/>
  <c r="P2562" i="3"/>
  <c r="Q2562" i="3"/>
  <c r="R2562" i="3"/>
  <c r="S2562" i="3"/>
  <c r="T2562" i="3"/>
  <c r="M2563" i="3"/>
  <c r="N2563" i="3"/>
  <c r="Z2563" i="3" s="1"/>
  <c r="O2563" i="3"/>
  <c r="P2563" i="3"/>
  <c r="Q2563" i="3"/>
  <c r="R2563" i="3"/>
  <c r="S2563" i="3"/>
  <c r="T2563" i="3"/>
  <c r="M2564" i="3"/>
  <c r="N2564" i="3"/>
  <c r="Z2564" i="3" s="1"/>
  <c r="O2564" i="3"/>
  <c r="P2564" i="3"/>
  <c r="Q2564" i="3"/>
  <c r="R2564" i="3"/>
  <c r="S2564" i="3"/>
  <c r="T2564" i="3"/>
  <c r="M2565" i="3"/>
  <c r="N2565" i="3"/>
  <c r="Z2565" i="3" s="1"/>
  <c r="O2565" i="3"/>
  <c r="P2565" i="3"/>
  <c r="Q2565" i="3"/>
  <c r="R2565" i="3"/>
  <c r="S2565" i="3"/>
  <c r="T2565" i="3"/>
  <c r="M2566" i="3"/>
  <c r="N2566" i="3"/>
  <c r="Z2566" i="3" s="1"/>
  <c r="O2566" i="3"/>
  <c r="P2566" i="3"/>
  <c r="Q2566" i="3"/>
  <c r="R2566" i="3"/>
  <c r="S2566" i="3"/>
  <c r="T2566" i="3"/>
  <c r="M2567" i="3"/>
  <c r="N2567" i="3"/>
  <c r="Z2567" i="3" s="1"/>
  <c r="O2567" i="3"/>
  <c r="P2567" i="3"/>
  <c r="Q2567" i="3"/>
  <c r="R2567" i="3"/>
  <c r="S2567" i="3"/>
  <c r="T2567" i="3"/>
  <c r="M2568" i="3"/>
  <c r="N2568" i="3"/>
  <c r="Z2568" i="3" s="1"/>
  <c r="O2568" i="3"/>
  <c r="P2568" i="3"/>
  <c r="Q2568" i="3"/>
  <c r="R2568" i="3"/>
  <c r="S2568" i="3"/>
  <c r="T2568" i="3"/>
  <c r="M2569" i="3"/>
  <c r="N2569" i="3"/>
  <c r="Z2569" i="3" s="1"/>
  <c r="O2569" i="3"/>
  <c r="P2569" i="3"/>
  <c r="Q2569" i="3"/>
  <c r="R2569" i="3"/>
  <c r="S2569" i="3"/>
  <c r="T2569" i="3"/>
  <c r="M2570" i="3"/>
  <c r="N2570" i="3"/>
  <c r="Z2570" i="3" s="1"/>
  <c r="O2570" i="3"/>
  <c r="P2570" i="3"/>
  <c r="Q2570" i="3"/>
  <c r="R2570" i="3"/>
  <c r="S2570" i="3"/>
  <c r="T2570" i="3"/>
  <c r="M2571" i="3"/>
  <c r="N2571" i="3"/>
  <c r="Z2571" i="3" s="1"/>
  <c r="O2571" i="3"/>
  <c r="P2571" i="3"/>
  <c r="Q2571" i="3"/>
  <c r="R2571" i="3"/>
  <c r="S2571" i="3"/>
  <c r="T2571" i="3"/>
  <c r="M2572" i="3"/>
  <c r="N2572" i="3"/>
  <c r="Z2572" i="3" s="1"/>
  <c r="O2572" i="3"/>
  <c r="P2572" i="3"/>
  <c r="Q2572" i="3"/>
  <c r="R2572" i="3"/>
  <c r="S2572" i="3"/>
  <c r="T2572" i="3"/>
  <c r="M2573" i="3"/>
  <c r="N2573" i="3"/>
  <c r="Z2573" i="3" s="1"/>
  <c r="O2573" i="3"/>
  <c r="P2573" i="3"/>
  <c r="Q2573" i="3"/>
  <c r="R2573" i="3"/>
  <c r="S2573" i="3"/>
  <c r="T2573" i="3"/>
  <c r="M2574" i="3"/>
  <c r="N2574" i="3"/>
  <c r="Z2574" i="3" s="1"/>
  <c r="O2574" i="3"/>
  <c r="P2574" i="3"/>
  <c r="Q2574" i="3"/>
  <c r="R2574" i="3"/>
  <c r="S2574" i="3"/>
  <c r="T2574" i="3"/>
  <c r="M2575" i="3"/>
  <c r="N2575" i="3"/>
  <c r="Z2575" i="3" s="1"/>
  <c r="O2575" i="3"/>
  <c r="P2575" i="3"/>
  <c r="Q2575" i="3"/>
  <c r="R2575" i="3"/>
  <c r="S2575" i="3"/>
  <c r="T2575" i="3"/>
  <c r="M2576" i="3"/>
  <c r="N2576" i="3"/>
  <c r="Z2576" i="3" s="1"/>
  <c r="O2576" i="3"/>
  <c r="P2576" i="3"/>
  <c r="Q2576" i="3"/>
  <c r="R2576" i="3"/>
  <c r="S2576" i="3"/>
  <c r="T2576" i="3"/>
  <c r="M2577" i="3"/>
  <c r="N2577" i="3"/>
  <c r="Z2577" i="3" s="1"/>
  <c r="O2577" i="3"/>
  <c r="P2577" i="3"/>
  <c r="Q2577" i="3"/>
  <c r="R2577" i="3"/>
  <c r="S2577" i="3"/>
  <c r="T2577" i="3"/>
  <c r="M2578" i="3"/>
  <c r="N2578" i="3"/>
  <c r="Z2578" i="3" s="1"/>
  <c r="O2578" i="3"/>
  <c r="P2578" i="3"/>
  <c r="Q2578" i="3"/>
  <c r="R2578" i="3"/>
  <c r="S2578" i="3"/>
  <c r="T2578" i="3"/>
  <c r="M2579" i="3"/>
  <c r="N2579" i="3"/>
  <c r="Z2579" i="3" s="1"/>
  <c r="O2579" i="3"/>
  <c r="P2579" i="3"/>
  <c r="Q2579" i="3"/>
  <c r="R2579" i="3"/>
  <c r="S2579" i="3"/>
  <c r="T2579" i="3"/>
  <c r="M2580" i="3"/>
  <c r="N2580" i="3"/>
  <c r="Z2580" i="3" s="1"/>
  <c r="O2580" i="3"/>
  <c r="P2580" i="3"/>
  <c r="Q2580" i="3"/>
  <c r="R2580" i="3"/>
  <c r="S2580" i="3"/>
  <c r="T2580" i="3"/>
  <c r="M2581" i="3"/>
  <c r="N2581" i="3"/>
  <c r="Z2581" i="3" s="1"/>
  <c r="O2581" i="3"/>
  <c r="P2581" i="3"/>
  <c r="Q2581" i="3"/>
  <c r="R2581" i="3"/>
  <c r="S2581" i="3"/>
  <c r="T2581" i="3"/>
  <c r="M2582" i="3"/>
  <c r="N2582" i="3"/>
  <c r="Z2582" i="3" s="1"/>
  <c r="O2582" i="3"/>
  <c r="P2582" i="3"/>
  <c r="Q2582" i="3"/>
  <c r="R2582" i="3"/>
  <c r="S2582" i="3"/>
  <c r="T2582" i="3"/>
  <c r="M2583" i="3"/>
  <c r="N2583" i="3"/>
  <c r="Z2583" i="3" s="1"/>
  <c r="O2583" i="3"/>
  <c r="P2583" i="3"/>
  <c r="Q2583" i="3"/>
  <c r="R2583" i="3"/>
  <c r="S2583" i="3"/>
  <c r="T2583" i="3"/>
  <c r="M2584" i="3"/>
  <c r="N2584" i="3"/>
  <c r="Z2584" i="3" s="1"/>
  <c r="O2584" i="3"/>
  <c r="P2584" i="3"/>
  <c r="Q2584" i="3"/>
  <c r="R2584" i="3"/>
  <c r="S2584" i="3"/>
  <c r="T2584" i="3"/>
  <c r="M2585" i="3"/>
  <c r="N2585" i="3"/>
  <c r="Z2585" i="3" s="1"/>
  <c r="O2585" i="3"/>
  <c r="P2585" i="3"/>
  <c r="Q2585" i="3"/>
  <c r="R2585" i="3"/>
  <c r="S2585" i="3"/>
  <c r="T2585" i="3"/>
  <c r="M2586" i="3"/>
  <c r="N2586" i="3"/>
  <c r="Z2586" i="3" s="1"/>
  <c r="O2586" i="3"/>
  <c r="P2586" i="3"/>
  <c r="Q2586" i="3"/>
  <c r="R2586" i="3"/>
  <c r="S2586" i="3"/>
  <c r="T2586" i="3"/>
  <c r="M2587" i="3"/>
  <c r="N2587" i="3"/>
  <c r="Z2587" i="3" s="1"/>
  <c r="O2587" i="3"/>
  <c r="P2587" i="3"/>
  <c r="Q2587" i="3"/>
  <c r="R2587" i="3"/>
  <c r="S2587" i="3"/>
  <c r="T2587" i="3"/>
  <c r="M2588" i="3"/>
  <c r="N2588" i="3"/>
  <c r="Z2588" i="3" s="1"/>
  <c r="O2588" i="3"/>
  <c r="P2588" i="3"/>
  <c r="Q2588" i="3"/>
  <c r="R2588" i="3"/>
  <c r="S2588" i="3"/>
  <c r="T2588" i="3"/>
  <c r="M2589" i="3"/>
  <c r="N2589" i="3"/>
  <c r="Z2589" i="3" s="1"/>
  <c r="O2589" i="3"/>
  <c r="P2589" i="3"/>
  <c r="Q2589" i="3"/>
  <c r="R2589" i="3"/>
  <c r="S2589" i="3"/>
  <c r="T2589" i="3"/>
  <c r="M2590" i="3"/>
  <c r="N2590" i="3"/>
  <c r="Z2590" i="3" s="1"/>
  <c r="O2590" i="3"/>
  <c r="P2590" i="3"/>
  <c r="Q2590" i="3"/>
  <c r="R2590" i="3"/>
  <c r="S2590" i="3"/>
  <c r="T2590" i="3"/>
  <c r="M2591" i="3"/>
  <c r="N2591" i="3"/>
  <c r="Z2591" i="3" s="1"/>
  <c r="O2591" i="3"/>
  <c r="P2591" i="3"/>
  <c r="Q2591" i="3"/>
  <c r="R2591" i="3"/>
  <c r="S2591" i="3"/>
  <c r="T2591" i="3"/>
  <c r="M2592" i="3"/>
  <c r="N2592" i="3"/>
  <c r="Z2592" i="3" s="1"/>
  <c r="O2592" i="3"/>
  <c r="P2592" i="3"/>
  <c r="Q2592" i="3"/>
  <c r="R2592" i="3"/>
  <c r="S2592" i="3"/>
  <c r="T2592" i="3"/>
  <c r="M2593" i="3"/>
  <c r="N2593" i="3"/>
  <c r="Z2593" i="3" s="1"/>
  <c r="O2593" i="3"/>
  <c r="P2593" i="3"/>
  <c r="Q2593" i="3"/>
  <c r="R2593" i="3"/>
  <c r="S2593" i="3"/>
  <c r="T2593" i="3"/>
  <c r="M2594" i="3"/>
  <c r="N2594" i="3"/>
  <c r="Z2594" i="3" s="1"/>
  <c r="O2594" i="3"/>
  <c r="P2594" i="3"/>
  <c r="Q2594" i="3"/>
  <c r="R2594" i="3"/>
  <c r="S2594" i="3"/>
  <c r="T2594" i="3"/>
  <c r="M2595" i="3"/>
  <c r="N2595" i="3"/>
  <c r="Z2595" i="3" s="1"/>
  <c r="O2595" i="3"/>
  <c r="P2595" i="3"/>
  <c r="Q2595" i="3"/>
  <c r="R2595" i="3"/>
  <c r="S2595" i="3"/>
  <c r="T2595" i="3"/>
  <c r="M2596" i="3"/>
  <c r="N2596" i="3"/>
  <c r="Z2596" i="3" s="1"/>
  <c r="O2596" i="3"/>
  <c r="P2596" i="3"/>
  <c r="Q2596" i="3"/>
  <c r="R2596" i="3"/>
  <c r="S2596" i="3"/>
  <c r="T2596" i="3"/>
  <c r="M2597" i="3"/>
  <c r="N2597" i="3"/>
  <c r="Z2597" i="3" s="1"/>
  <c r="O2597" i="3"/>
  <c r="P2597" i="3"/>
  <c r="Q2597" i="3"/>
  <c r="R2597" i="3"/>
  <c r="S2597" i="3"/>
  <c r="T2597" i="3"/>
  <c r="M2598" i="3"/>
  <c r="N2598" i="3"/>
  <c r="Z2598" i="3" s="1"/>
  <c r="O2598" i="3"/>
  <c r="P2598" i="3"/>
  <c r="Q2598" i="3"/>
  <c r="R2598" i="3"/>
  <c r="S2598" i="3"/>
  <c r="T2598" i="3"/>
  <c r="M2599" i="3"/>
  <c r="N2599" i="3"/>
  <c r="Z2599" i="3" s="1"/>
  <c r="O2599" i="3"/>
  <c r="P2599" i="3"/>
  <c r="Q2599" i="3"/>
  <c r="R2599" i="3"/>
  <c r="S2599" i="3"/>
  <c r="T2599" i="3"/>
  <c r="M2600" i="3"/>
  <c r="N2600" i="3"/>
  <c r="Z2600" i="3" s="1"/>
  <c r="O2600" i="3"/>
  <c r="P2600" i="3"/>
  <c r="Q2600" i="3"/>
  <c r="R2600" i="3"/>
  <c r="S2600" i="3"/>
  <c r="T2600" i="3"/>
  <c r="M2601" i="3"/>
  <c r="N2601" i="3"/>
  <c r="Z2601" i="3" s="1"/>
  <c r="O2601" i="3"/>
  <c r="P2601" i="3"/>
  <c r="Q2601" i="3"/>
  <c r="R2601" i="3"/>
  <c r="S2601" i="3"/>
  <c r="T2601" i="3"/>
  <c r="M2602" i="3"/>
  <c r="N2602" i="3"/>
  <c r="Z2602" i="3" s="1"/>
  <c r="O2602" i="3"/>
  <c r="P2602" i="3"/>
  <c r="Q2602" i="3"/>
  <c r="R2602" i="3"/>
  <c r="S2602" i="3"/>
  <c r="T2602" i="3"/>
  <c r="M2603" i="3"/>
  <c r="N2603" i="3"/>
  <c r="Z2603" i="3" s="1"/>
  <c r="O2603" i="3"/>
  <c r="P2603" i="3"/>
  <c r="Q2603" i="3"/>
  <c r="R2603" i="3"/>
  <c r="S2603" i="3"/>
  <c r="T2603" i="3"/>
  <c r="M2604" i="3"/>
  <c r="N2604" i="3"/>
  <c r="Z2604" i="3" s="1"/>
  <c r="O2604" i="3"/>
  <c r="P2604" i="3"/>
  <c r="Q2604" i="3"/>
  <c r="R2604" i="3"/>
  <c r="S2604" i="3"/>
  <c r="T2604" i="3"/>
  <c r="M2605" i="3"/>
  <c r="N2605" i="3"/>
  <c r="Z2605" i="3" s="1"/>
  <c r="O2605" i="3"/>
  <c r="P2605" i="3"/>
  <c r="Q2605" i="3"/>
  <c r="R2605" i="3"/>
  <c r="S2605" i="3"/>
  <c r="T2605" i="3"/>
  <c r="M2606" i="3"/>
  <c r="N2606" i="3"/>
  <c r="Z2606" i="3" s="1"/>
  <c r="O2606" i="3"/>
  <c r="P2606" i="3"/>
  <c r="Q2606" i="3"/>
  <c r="R2606" i="3"/>
  <c r="S2606" i="3"/>
  <c r="T2606" i="3"/>
  <c r="M2607" i="3"/>
  <c r="N2607" i="3"/>
  <c r="Z2607" i="3" s="1"/>
  <c r="O2607" i="3"/>
  <c r="P2607" i="3"/>
  <c r="Q2607" i="3"/>
  <c r="R2607" i="3"/>
  <c r="S2607" i="3"/>
  <c r="T2607" i="3"/>
  <c r="M2608" i="3"/>
  <c r="N2608" i="3"/>
  <c r="Z2608" i="3" s="1"/>
  <c r="O2608" i="3"/>
  <c r="P2608" i="3"/>
  <c r="Q2608" i="3"/>
  <c r="R2608" i="3"/>
  <c r="S2608" i="3"/>
  <c r="T2608" i="3"/>
  <c r="M2609" i="3"/>
  <c r="N2609" i="3"/>
  <c r="Z2609" i="3" s="1"/>
  <c r="O2609" i="3"/>
  <c r="P2609" i="3"/>
  <c r="Q2609" i="3"/>
  <c r="R2609" i="3"/>
  <c r="S2609" i="3"/>
  <c r="T2609" i="3"/>
  <c r="M2610" i="3"/>
  <c r="N2610" i="3"/>
  <c r="Z2610" i="3" s="1"/>
  <c r="O2610" i="3"/>
  <c r="P2610" i="3"/>
  <c r="Q2610" i="3"/>
  <c r="R2610" i="3"/>
  <c r="S2610" i="3"/>
  <c r="T2610" i="3"/>
  <c r="M2611" i="3"/>
  <c r="N2611" i="3"/>
  <c r="Z2611" i="3" s="1"/>
  <c r="O2611" i="3"/>
  <c r="P2611" i="3"/>
  <c r="Q2611" i="3"/>
  <c r="R2611" i="3"/>
  <c r="S2611" i="3"/>
  <c r="T2611" i="3"/>
  <c r="M2612" i="3"/>
  <c r="N2612" i="3"/>
  <c r="Z2612" i="3" s="1"/>
  <c r="O2612" i="3"/>
  <c r="P2612" i="3"/>
  <c r="Q2612" i="3"/>
  <c r="R2612" i="3"/>
  <c r="S2612" i="3"/>
  <c r="T2612" i="3"/>
  <c r="M2613" i="3"/>
  <c r="N2613" i="3"/>
  <c r="Z2613" i="3" s="1"/>
  <c r="O2613" i="3"/>
  <c r="P2613" i="3"/>
  <c r="Q2613" i="3"/>
  <c r="R2613" i="3"/>
  <c r="S2613" i="3"/>
  <c r="T2613" i="3"/>
  <c r="M2614" i="3"/>
  <c r="N2614" i="3"/>
  <c r="Z2614" i="3" s="1"/>
  <c r="O2614" i="3"/>
  <c r="P2614" i="3"/>
  <c r="Q2614" i="3"/>
  <c r="R2614" i="3"/>
  <c r="S2614" i="3"/>
  <c r="T2614" i="3"/>
  <c r="M2615" i="3"/>
  <c r="N2615" i="3"/>
  <c r="Z2615" i="3" s="1"/>
  <c r="O2615" i="3"/>
  <c r="P2615" i="3"/>
  <c r="Q2615" i="3"/>
  <c r="R2615" i="3"/>
  <c r="S2615" i="3"/>
  <c r="T2615" i="3"/>
  <c r="M2616" i="3"/>
  <c r="N2616" i="3"/>
  <c r="Z2616" i="3" s="1"/>
  <c r="O2616" i="3"/>
  <c r="P2616" i="3"/>
  <c r="Q2616" i="3"/>
  <c r="R2616" i="3"/>
  <c r="S2616" i="3"/>
  <c r="T2616" i="3"/>
  <c r="M2617" i="3"/>
  <c r="N2617" i="3"/>
  <c r="Z2617" i="3" s="1"/>
  <c r="O2617" i="3"/>
  <c r="P2617" i="3"/>
  <c r="Q2617" i="3"/>
  <c r="R2617" i="3"/>
  <c r="S2617" i="3"/>
  <c r="T2617" i="3"/>
  <c r="M2618" i="3"/>
  <c r="N2618" i="3"/>
  <c r="Z2618" i="3" s="1"/>
  <c r="O2618" i="3"/>
  <c r="P2618" i="3"/>
  <c r="Q2618" i="3"/>
  <c r="R2618" i="3"/>
  <c r="S2618" i="3"/>
  <c r="T2618" i="3"/>
  <c r="M2619" i="3"/>
  <c r="N2619" i="3"/>
  <c r="Z2619" i="3" s="1"/>
  <c r="O2619" i="3"/>
  <c r="P2619" i="3"/>
  <c r="Q2619" i="3"/>
  <c r="R2619" i="3"/>
  <c r="S2619" i="3"/>
  <c r="T2619" i="3"/>
  <c r="M2620" i="3"/>
  <c r="N2620" i="3"/>
  <c r="Z2620" i="3" s="1"/>
  <c r="O2620" i="3"/>
  <c r="P2620" i="3"/>
  <c r="Q2620" i="3"/>
  <c r="R2620" i="3"/>
  <c r="S2620" i="3"/>
  <c r="T2620" i="3"/>
  <c r="M2621" i="3"/>
  <c r="N2621" i="3"/>
  <c r="Z2621" i="3" s="1"/>
  <c r="O2621" i="3"/>
  <c r="P2621" i="3"/>
  <c r="Q2621" i="3"/>
  <c r="R2621" i="3"/>
  <c r="S2621" i="3"/>
  <c r="T2621" i="3"/>
  <c r="M2622" i="3"/>
  <c r="N2622" i="3"/>
  <c r="Z2622" i="3" s="1"/>
  <c r="O2622" i="3"/>
  <c r="P2622" i="3"/>
  <c r="Q2622" i="3"/>
  <c r="R2622" i="3"/>
  <c r="S2622" i="3"/>
  <c r="T2622" i="3"/>
  <c r="M2623" i="3"/>
  <c r="N2623" i="3"/>
  <c r="Z2623" i="3" s="1"/>
  <c r="O2623" i="3"/>
  <c r="P2623" i="3"/>
  <c r="Q2623" i="3"/>
  <c r="R2623" i="3"/>
  <c r="S2623" i="3"/>
  <c r="T2623" i="3"/>
  <c r="M2624" i="3"/>
  <c r="N2624" i="3"/>
  <c r="Z2624" i="3" s="1"/>
  <c r="O2624" i="3"/>
  <c r="P2624" i="3"/>
  <c r="Q2624" i="3"/>
  <c r="R2624" i="3"/>
  <c r="S2624" i="3"/>
  <c r="T2624" i="3"/>
  <c r="M2625" i="3"/>
  <c r="N2625" i="3"/>
  <c r="Z2625" i="3" s="1"/>
  <c r="O2625" i="3"/>
  <c r="P2625" i="3"/>
  <c r="Q2625" i="3"/>
  <c r="R2625" i="3"/>
  <c r="S2625" i="3"/>
  <c r="T2625" i="3"/>
  <c r="M2626" i="3"/>
  <c r="N2626" i="3"/>
  <c r="Z2626" i="3" s="1"/>
  <c r="O2626" i="3"/>
  <c r="P2626" i="3"/>
  <c r="Q2626" i="3"/>
  <c r="R2626" i="3"/>
  <c r="S2626" i="3"/>
  <c r="T2626" i="3"/>
  <c r="M2627" i="3"/>
  <c r="N2627" i="3"/>
  <c r="Z2627" i="3" s="1"/>
  <c r="O2627" i="3"/>
  <c r="P2627" i="3"/>
  <c r="Q2627" i="3"/>
  <c r="R2627" i="3"/>
  <c r="S2627" i="3"/>
  <c r="T2627" i="3"/>
  <c r="M2628" i="3"/>
  <c r="N2628" i="3"/>
  <c r="Z2628" i="3" s="1"/>
  <c r="O2628" i="3"/>
  <c r="P2628" i="3"/>
  <c r="Q2628" i="3"/>
  <c r="R2628" i="3"/>
  <c r="S2628" i="3"/>
  <c r="T2628" i="3"/>
  <c r="M2629" i="3"/>
  <c r="N2629" i="3"/>
  <c r="Z2629" i="3" s="1"/>
  <c r="O2629" i="3"/>
  <c r="P2629" i="3"/>
  <c r="Q2629" i="3"/>
  <c r="R2629" i="3"/>
  <c r="S2629" i="3"/>
  <c r="T2629" i="3"/>
  <c r="M2630" i="3"/>
  <c r="N2630" i="3"/>
  <c r="Z2630" i="3" s="1"/>
  <c r="O2630" i="3"/>
  <c r="P2630" i="3"/>
  <c r="Q2630" i="3"/>
  <c r="R2630" i="3"/>
  <c r="S2630" i="3"/>
  <c r="T2630" i="3"/>
  <c r="M2631" i="3"/>
  <c r="N2631" i="3"/>
  <c r="Z2631" i="3" s="1"/>
  <c r="O2631" i="3"/>
  <c r="P2631" i="3"/>
  <c r="Q2631" i="3"/>
  <c r="R2631" i="3"/>
  <c r="S2631" i="3"/>
  <c r="T2631" i="3"/>
  <c r="M2632" i="3"/>
  <c r="N2632" i="3"/>
  <c r="Z2632" i="3" s="1"/>
  <c r="O2632" i="3"/>
  <c r="P2632" i="3"/>
  <c r="Q2632" i="3"/>
  <c r="R2632" i="3"/>
  <c r="S2632" i="3"/>
  <c r="T2632" i="3"/>
  <c r="M2633" i="3"/>
  <c r="N2633" i="3"/>
  <c r="Z2633" i="3" s="1"/>
  <c r="O2633" i="3"/>
  <c r="P2633" i="3"/>
  <c r="Q2633" i="3"/>
  <c r="R2633" i="3"/>
  <c r="S2633" i="3"/>
  <c r="T2633" i="3"/>
  <c r="M2634" i="3"/>
  <c r="N2634" i="3"/>
  <c r="Z2634" i="3" s="1"/>
  <c r="O2634" i="3"/>
  <c r="P2634" i="3"/>
  <c r="Q2634" i="3"/>
  <c r="R2634" i="3"/>
  <c r="S2634" i="3"/>
  <c r="T2634" i="3"/>
  <c r="M2635" i="3"/>
  <c r="N2635" i="3"/>
  <c r="Z2635" i="3" s="1"/>
  <c r="O2635" i="3"/>
  <c r="P2635" i="3"/>
  <c r="Q2635" i="3"/>
  <c r="R2635" i="3"/>
  <c r="S2635" i="3"/>
  <c r="T2635" i="3"/>
  <c r="M2636" i="3"/>
  <c r="N2636" i="3"/>
  <c r="Z2636" i="3" s="1"/>
  <c r="O2636" i="3"/>
  <c r="P2636" i="3"/>
  <c r="Q2636" i="3"/>
  <c r="R2636" i="3"/>
  <c r="S2636" i="3"/>
  <c r="T2636" i="3"/>
  <c r="M2637" i="3"/>
  <c r="N2637" i="3"/>
  <c r="Z2637" i="3" s="1"/>
  <c r="O2637" i="3"/>
  <c r="P2637" i="3"/>
  <c r="Q2637" i="3"/>
  <c r="R2637" i="3"/>
  <c r="S2637" i="3"/>
  <c r="T2637" i="3"/>
  <c r="M2638" i="3"/>
  <c r="N2638" i="3"/>
  <c r="Z2638" i="3" s="1"/>
  <c r="O2638" i="3"/>
  <c r="P2638" i="3"/>
  <c r="Q2638" i="3"/>
  <c r="R2638" i="3"/>
  <c r="S2638" i="3"/>
  <c r="T2638" i="3"/>
  <c r="M2639" i="3"/>
  <c r="N2639" i="3"/>
  <c r="Z2639" i="3" s="1"/>
  <c r="O2639" i="3"/>
  <c r="P2639" i="3"/>
  <c r="Q2639" i="3"/>
  <c r="R2639" i="3"/>
  <c r="S2639" i="3"/>
  <c r="T2639" i="3"/>
  <c r="M2640" i="3"/>
  <c r="N2640" i="3"/>
  <c r="Z2640" i="3" s="1"/>
  <c r="O2640" i="3"/>
  <c r="P2640" i="3"/>
  <c r="Q2640" i="3"/>
  <c r="R2640" i="3"/>
  <c r="S2640" i="3"/>
  <c r="T2640" i="3"/>
  <c r="M2641" i="3"/>
  <c r="N2641" i="3"/>
  <c r="Z2641" i="3" s="1"/>
  <c r="O2641" i="3"/>
  <c r="P2641" i="3"/>
  <c r="Q2641" i="3"/>
  <c r="R2641" i="3"/>
  <c r="S2641" i="3"/>
  <c r="T2641" i="3"/>
  <c r="M2642" i="3"/>
  <c r="N2642" i="3"/>
  <c r="Z2642" i="3" s="1"/>
  <c r="O2642" i="3"/>
  <c r="P2642" i="3"/>
  <c r="Q2642" i="3"/>
  <c r="R2642" i="3"/>
  <c r="S2642" i="3"/>
  <c r="T2642" i="3"/>
  <c r="M2643" i="3"/>
  <c r="N2643" i="3"/>
  <c r="Z2643" i="3" s="1"/>
  <c r="O2643" i="3"/>
  <c r="P2643" i="3"/>
  <c r="Q2643" i="3"/>
  <c r="R2643" i="3"/>
  <c r="S2643" i="3"/>
  <c r="T2643" i="3"/>
  <c r="M2644" i="3"/>
  <c r="N2644" i="3"/>
  <c r="Z2644" i="3" s="1"/>
  <c r="O2644" i="3"/>
  <c r="P2644" i="3"/>
  <c r="Q2644" i="3"/>
  <c r="R2644" i="3"/>
  <c r="S2644" i="3"/>
  <c r="T2644" i="3"/>
  <c r="M2645" i="3"/>
  <c r="N2645" i="3"/>
  <c r="Z2645" i="3" s="1"/>
  <c r="O2645" i="3"/>
  <c r="P2645" i="3"/>
  <c r="Q2645" i="3"/>
  <c r="R2645" i="3"/>
  <c r="S2645" i="3"/>
  <c r="T2645" i="3"/>
  <c r="M2646" i="3"/>
  <c r="N2646" i="3"/>
  <c r="Z2646" i="3" s="1"/>
  <c r="O2646" i="3"/>
  <c r="P2646" i="3"/>
  <c r="Q2646" i="3"/>
  <c r="R2646" i="3"/>
  <c r="S2646" i="3"/>
  <c r="T2646" i="3"/>
  <c r="M2647" i="3"/>
  <c r="N2647" i="3"/>
  <c r="Z2647" i="3" s="1"/>
  <c r="O2647" i="3"/>
  <c r="P2647" i="3"/>
  <c r="Q2647" i="3"/>
  <c r="R2647" i="3"/>
  <c r="S2647" i="3"/>
  <c r="T2647" i="3"/>
  <c r="M2648" i="3"/>
  <c r="N2648" i="3"/>
  <c r="Z2648" i="3" s="1"/>
  <c r="O2648" i="3"/>
  <c r="P2648" i="3"/>
  <c r="Q2648" i="3"/>
  <c r="R2648" i="3"/>
  <c r="S2648" i="3"/>
  <c r="T2648" i="3"/>
  <c r="M2649" i="3"/>
  <c r="N2649" i="3"/>
  <c r="Z2649" i="3" s="1"/>
  <c r="O2649" i="3"/>
  <c r="P2649" i="3"/>
  <c r="Q2649" i="3"/>
  <c r="R2649" i="3"/>
  <c r="S2649" i="3"/>
  <c r="T2649" i="3"/>
  <c r="M2650" i="3"/>
  <c r="N2650" i="3"/>
  <c r="Z2650" i="3" s="1"/>
  <c r="O2650" i="3"/>
  <c r="P2650" i="3"/>
  <c r="Q2650" i="3"/>
  <c r="R2650" i="3"/>
  <c r="S2650" i="3"/>
  <c r="T2650" i="3"/>
  <c r="M2651" i="3"/>
  <c r="N2651" i="3"/>
  <c r="Z2651" i="3" s="1"/>
  <c r="O2651" i="3"/>
  <c r="P2651" i="3"/>
  <c r="Q2651" i="3"/>
  <c r="R2651" i="3"/>
  <c r="S2651" i="3"/>
  <c r="T2651" i="3"/>
  <c r="M2652" i="3"/>
  <c r="N2652" i="3"/>
  <c r="Z2652" i="3" s="1"/>
  <c r="O2652" i="3"/>
  <c r="P2652" i="3"/>
  <c r="Q2652" i="3"/>
  <c r="R2652" i="3"/>
  <c r="S2652" i="3"/>
  <c r="T2652" i="3"/>
  <c r="M2653" i="3"/>
  <c r="N2653" i="3"/>
  <c r="Z2653" i="3" s="1"/>
  <c r="O2653" i="3"/>
  <c r="P2653" i="3"/>
  <c r="Q2653" i="3"/>
  <c r="R2653" i="3"/>
  <c r="S2653" i="3"/>
  <c r="T2653" i="3"/>
  <c r="M2654" i="3"/>
  <c r="N2654" i="3"/>
  <c r="Z2654" i="3" s="1"/>
  <c r="O2654" i="3"/>
  <c r="P2654" i="3"/>
  <c r="Q2654" i="3"/>
  <c r="R2654" i="3"/>
  <c r="S2654" i="3"/>
  <c r="T2654" i="3"/>
  <c r="M2655" i="3"/>
  <c r="N2655" i="3"/>
  <c r="Z2655" i="3" s="1"/>
  <c r="O2655" i="3"/>
  <c r="P2655" i="3"/>
  <c r="Q2655" i="3"/>
  <c r="R2655" i="3"/>
  <c r="S2655" i="3"/>
  <c r="T2655" i="3"/>
  <c r="M2656" i="3"/>
  <c r="N2656" i="3"/>
  <c r="Z2656" i="3" s="1"/>
  <c r="O2656" i="3"/>
  <c r="P2656" i="3"/>
  <c r="Q2656" i="3"/>
  <c r="R2656" i="3"/>
  <c r="S2656" i="3"/>
  <c r="T2656" i="3"/>
  <c r="M2657" i="3"/>
  <c r="N2657" i="3"/>
  <c r="Z2657" i="3" s="1"/>
  <c r="O2657" i="3"/>
  <c r="P2657" i="3"/>
  <c r="Q2657" i="3"/>
  <c r="R2657" i="3"/>
  <c r="S2657" i="3"/>
  <c r="T2657" i="3"/>
  <c r="M2658" i="3"/>
  <c r="N2658" i="3"/>
  <c r="Z2658" i="3" s="1"/>
  <c r="O2658" i="3"/>
  <c r="P2658" i="3"/>
  <c r="Q2658" i="3"/>
  <c r="R2658" i="3"/>
  <c r="S2658" i="3"/>
  <c r="T2658" i="3"/>
  <c r="M2659" i="3"/>
  <c r="N2659" i="3"/>
  <c r="Z2659" i="3" s="1"/>
  <c r="O2659" i="3"/>
  <c r="P2659" i="3"/>
  <c r="Q2659" i="3"/>
  <c r="R2659" i="3"/>
  <c r="S2659" i="3"/>
  <c r="T2659" i="3"/>
  <c r="M2660" i="3"/>
  <c r="N2660" i="3"/>
  <c r="Z2660" i="3" s="1"/>
  <c r="O2660" i="3"/>
  <c r="P2660" i="3"/>
  <c r="Q2660" i="3"/>
  <c r="R2660" i="3"/>
  <c r="S2660" i="3"/>
  <c r="T2660" i="3"/>
  <c r="M2661" i="3"/>
  <c r="N2661" i="3"/>
  <c r="Z2661" i="3" s="1"/>
  <c r="O2661" i="3"/>
  <c r="P2661" i="3"/>
  <c r="Q2661" i="3"/>
  <c r="R2661" i="3"/>
  <c r="S2661" i="3"/>
  <c r="T2661" i="3"/>
  <c r="M2662" i="3"/>
  <c r="N2662" i="3"/>
  <c r="Z2662" i="3" s="1"/>
  <c r="O2662" i="3"/>
  <c r="P2662" i="3"/>
  <c r="Q2662" i="3"/>
  <c r="R2662" i="3"/>
  <c r="S2662" i="3"/>
  <c r="T2662" i="3"/>
  <c r="M2663" i="3"/>
  <c r="N2663" i="3"/>
  <c r="Z2663" i="3" s="1"/>
  <c r="O2663" i="3"/>
  <c r="P2663" i="3"/>
  <c r="Q2663" i="3"/>
  <c r="R2663" i="3"/>
  <c r="S2663" i="3"/>
  <c r="T2663" i="3"/>
  <c r="M2664" i="3"/>
  <c r="N2664" i="3"/>
  <c r="Z2664" i="3" s="1"/>
  <c r="O2664" i="3"/>
  <c r="P2664" i="3"/>
  <c r="Q2664" i="3"/>
  <c r="R2664" i="3"/>
  <c r="S2664" i="3"/>
  <c r="T2664" i="3"/>
  <c r="M2665" i="3"/>
  <c r="N2665" i="3"/>
  <c r="Z2665" i="3" s="1"/>
  <c r="O2665" i="3"/>
  <c r="P2665" i="3"/>
  <c r="Q2665" i="3"/>
  <c r="R2665" i="3"/>
  <c r="S2665" i="3"/>
  <c r="T2665" i="3"/>
  <c r="M2666" i="3"/>
  <c r="N2666" i="3"/>
  <c r="Z2666" i="3" s="1"/>
  <c r="O2666" i="3"/>
  <c r="P2666" i="3"/>
  <c r="Q2666" i="3"/>
  <c r="R2666" i="3"/>
  <c r="S2666" i="3"/>
  <c r="T2666" i="3"/>
  <c r="M2667" i="3"/>
  <c r="N2667" i="3"/>
  <c r="Z2667" i="3" s="1"/>
  <c r="O2667" i="3"/>
  <c r="P2667" i="3"/>
  <c r="Q2667" i="3"/>
  <c r="R2667" i="3"/>
  <c r="S2667" i="3"/>
  <c r="T2667" i="3"/>
  <c r="M2668" i="3"/>
  <c r="N2668" i="3"/>
  <c r="Z2668" i="3" s="1"/>
  <c r="O2668" i="3"/>
  <c r="P2668" i="3"/>
  <c r="Q2668" i="3"/>
  <c r="R2668" i="3"/>
  <c r="S2668" i="3"/>
  <c r="T2668" i="3"/>
  <c r="M2669" i="3"/>
  <c r="N2669" i="3"/>
  <c r="Z2669" i="3" s="1"/>
  <c r="O2669" i="3"/>
  <c r="P2669" i="3"/>
  <c r="Q2669" i="3"/>
  <c r="R2669" i="3"/>
  <c r="S2669" i="3"/>
  <c r="T2669" i="3"/>
  <c r="M2670" i="3"/>
  <c r="N2670" i="3"/>
  <c r="Z2670" i="3" s="1"/>
  <c r="O2670" i="3"/>
  <c r="P2670" i="3"/>
  <c r="Q2670" i="3"/>
  <c r="R2670" i="3"/>
  <c r="S2670" i="3"/>
  <c r="T2670" i="3"/>
  <c r="M2671" i="3"/>
  <c r="N2671" i="3"/>
  <c r="Z2671" i="3" s="1"/>
  <c r="O2671" i="3"/>
  <c r="P2671" i="3"/>
  <c r="Q2671" i="3"/>
  <c r="R2671" i="3"/>
  <c r="S2671" i="3"/>
  <c r="T2671" i="3"/>
  <c r="M2672" i="3"/>
  <c r="N2672" i="3"/>
  <c r="Z2672" i="3" s="1"/>
  <c r="O2672" i="3"/>
  <c r="P2672" i="3"/>
  <c r="Q2672" i="3"/>
  <c r="R2672" i="3"/>
  <c r="S2672" i="3"/>
  <c r="T2672" i="3"/>
  <c r="M2673" i="3"/>
  <c r="N2673" i="3"/>
  <c r="Z2673" i="3" s="1"/>
  <c r="O2673" i="3"/>
  <c r="P2673" i="3"/>
  <c r="Q2673" i="3"/>
  <c r="R2673" i="3"/>
  <c r="S2673" i="3"/>
  <c r="T2673" i="3"/>
  <c r="M2674" i="3"/>
  <c r="N2674" i="3"/>
  <c r="Z2674" i="3" s="1"/>
  <c r="O2674" i="3"/>
  <c r="P2674" i="3"/>
  <c r="Q2674" i="3"/>
  <c r="R2674" i="3"/>
  <c r="S2674" i="3"/>
  <c r="T2674" i="3"/>
  <c r="M2675" i="3"/>
  <c r="N2675" i="3"/>
  <c r="Z2675" i="3" s="1"/>
  <c r="O2675" i="3"/>
  <c r="P2675" i="3"/>
  <c r="Q2675" i="3"/>
  <c r="R2675" i="3"/>
  <c r="S2675" i="3"/>
  <c r="T2675" i="3"/>
  <c r="M2676" i="3"/>
  <c r="N2676" i="3"/>
  <c r="Z2676" i="3" s="1"/>
  <c r="O2676" i="3"/>
  <c r="P2676" i="3"/>
  <c r="Q2676" i="3"/>
  <c r="R2676" i="3"/>
  <c r="S2676" i="3"/>
  <c r="T2676" i="3"/>
  <c r="M2677" i="3"/>
  <c r="N2677" i="3"/>
  <c r="Z2677" i="3" s="1"/>
  <c r="O2677" i="3"/>
  <c r="P2677" i="3"/>
  <c r="Q2677" i="3"/>
  <c r="R2677" i="3"/>
  <c r="S2677" i="3"/>
  <c r="T2677" i="3"/>
  <c r="M2678" i="3"/>
  <c r="N2678" i="3"/>
  <c r="Z2678" i="3" s="1"/>
  <c r="O2678" i="3"/>
  <c r="P2678" i="3"/>
  <c r="Q2678" i="3"/>
  <c r="R2678" i="3"/>
  <c r="S2678" i="3"/>
  <c r="T2678" i="3"/>
  <c r="M2679" i="3"/>
  <c r="N2679" i="3"/>
  <c r="Z2679" i="3" s="1"/>
  <c r="O2679" i="3"/>
  <c r="P2679" i="3"/>
  <c r="Q2679" i="3"/>
  <c r="R2679" i="3"/>
  <c r="S2679" i="3"/>
  <c r="T2679" i="3"/>
  <c r="M2680" i="3"/>
  <c r="N2680" i="3"/>
  <c r="Z2680" i="3" s="1"/>
  <c r="O2680" i="3"/>
  <c r="P2680" i="3"/>
  <c r="Q2680" i="3"/>
  <c r="R2680" i="3"/>
  <c r="S2680" i="3"/>
  <c r="T2680" i="3"/>
  <c r="M2681" i="3"/>
  <c r="N2681" i="3"/>
  <c r="Z2681" i="3" s="1"/>
  <c r="O2681" i="3"/>
  <c r="P2681" i="3"/>
  <c r="Q2681" i="3"/>
  <c r="R2681" i="3"/>
  <c r="S2681" i="3"/>
  <c r="T2681" i="3"/>
  <c r="M2682" i="3"/>
  <c r="N2682" i="3"/>
  <c r="Z2682" i="3" s="1"/>
  <c r="O2682" i="3"/>
  <c r="P2682" i="3"/>
  <c r="Q2682" i="3"/>
  <c r="R2682" i="3"/>
  <c r="S2682" i="3"/>
  <c r="T2682" i="3"/>
  <c r="M2683" i="3"/>
  <c r="N2683" i="3"/>
  <c r="Z2683" i="3" s="1"/>
  <c r="O2683" i="3"/>
  <c r="P2683" i="3"/>
  <c r="Q2683" i="3"/>
  <c r="R2683" i="3"/>
  <c r="S2683" i="3"/>
  <c r="T2683" i="3"/>
  <c r="M2684" i="3"/>
  <c r="N2684" i="3"/>
  <c r="Z2684" i="3" s="1"/>
  <c r="O2684" i="3"/>
  <c r="P2684" i="3"/>
  <c r="Q2684" i="3"/>
  <c r="R2684" i="3"/>
  <c r="S2684" i="3"/>
  <c r="T2684" i="3"/>
  <c r="M2685" i="3"/>
  <c r="N2685" i="3"/>
  <c r="Z2685" i="3" s="1"/>
  <c r="O2685" i="3"/>
  <c r="P2685" i="3"/>
  <c r="Q2685" i="3"/>
  <c r="R2685" i="3"/>
  <c r="S2685" i="3"/>
  <c r="T2685" i="3"/>
  <c r="M2686" i="3"/>
  <c r="N2686" i="3"/>
  <c r="Z2686" i="3" s="1"/>
  <c r="O2686" i="3"/>
  <c r="P2686" i="3"/>
  <c r="Q2686" i="3"/>
  <c r="R2686" i="3"/>
  <c r="S2686" i="3"/>
  <c r="T2686" i="3"/>
  <c r="M2687" i="3"/>
  <c r="N2687" i="3"/>
  <c r="Z2687" i="3" s="1"/>
  <c r="O2687" i="3"/>
  <c r="P2687" i="3"/>
  <c r="Q2687" i="3"/>
  <c r="R2687" i="3"/>
  <c r="S2687" i="3"/>
  <c r="T2687" i="3"/>
  <c r="M2688" i="3"/>
  <c r="N2688" i="3"/>
  <c r="Z2688" i="3" s="1"/>
  <c r="O2688" i="3"/>
  <c r="P2688" i="3"/>
  <c r="Q2688" i="3"/>
  <c r="R2688" i="3"/>
  <c r="S2688" i="3"/>
  <c r="T2688" i="3"/>
  <c r="M2689" i="3"/>
  <c r="N2689" i="3"/>
  <c r="Z2689" i="3" s="1"/>
  <c r="O2689" i="3"/>
  <c r="P2689" i="3"/>
  <c r="Q2689" i="3"/>
  <c r="R2689" i="3"/>
  <c r="S2689" i="3"/>
  <c r="T2689" i="3"/>
  <c r="M2690" i="3"/>
  <c r="N2690" i="3"/>
  <c r="Z2690" i="3" s="1"/>
  <c r="O2690" i="3"/>
  <c r="P2690" i="3"/>
  <c r="Q2690" i="3"/>
  <c r="R2690" i="3"/>
  <c r="S2690" i="3"/>
  <c r="T2690" i="3"/>
  <c r="M2691" i="3"/>
  <c r="N2691" i="3"/>
  <c r="Z2691" i="3" s="1"/>
  <c r="O2691" i="3"/>
  <c r="P2691" i="3"/>
  <c r="Q2691" i="3"/>
  <c r="R2691" i="3"/>
  <c r="S2691" i="3"/>
  <c r="T2691" i="3"/>
  <c r="M2692" i="3"/>
  <c r="N2692" i="3"/>
  <c r="Z2692" i="3" s="1"/>
  <c r="O2692" i="3"/>
  <c r="P2692" i="3"/>
  <c r="Q2692" i="3"/>
  <c r="R2692" i="3"/>
  <c r="S2692" i="3"/>
  <c r="T2692" i="3"/>
  <c r="M2693" i="3"/>
  <c r="N2693" i="3"/>
  <c r="Z2693" i="3" s="1"/>
  <c r="O2693" i="3"/>
  <c r="P2693" i="3"/>
  <c r="Q2693" i="3"/>
  <c r="R2693" i="3"/>
  <c r="S2693" i="3"/>
  <c r="T2693" i="3"/>
  <c r="M2694" i="3"/>
  <c r="N2694" i="3"/>
  <c r="Z2694" i="3" s="1"/>
  <c r="O2694" i="3"/>
  <c r="P2694" i="3"/>
  <c r="Q2694" i="3"/>
  <c r="R2694" i="3"/>
  <c r="S2694" i="3"/>
  <c r="T2694" i="3"/>
  <c r="M2695" i="3"/>
  <c r="N2695" i="3"/>
  <c r="Z2695" i="3" s="1"/>
  <c r="O2695" i="3"/>
  <c r="P2695" i="3"/>
  <c r="Q2695" i="3"/>
  <c r="R2695" i="3"/>
  <c r="S2695" i="3"/>
  <c r="T2695" i="3"/>
  <c r="M2696" i="3"/>
  <c r="N2696" i="3"/>
  <c r="Z2696" i="3" s="1"/>
  <c r="O2696" i="3"/>
  <c r="P2696" i="3"/>
  <c r="Q2696" i="3"/>
  <c r="R2696" i="3"/>
  <c r="S2696" i="3"/>
  <c r="T2696" i="3"/>
  <c r="M2697" i="3"/>
  <c r="N2697" i="3"/>
  <c r="Z2697" i="3" s="1"/>
  <c r="O2697" i="3"/>
  <c r="P2697" i="3"/>
  <c r="Q2697" i="3"/>
  <c r="R2697" i="3"/>
  <c r="S2697" i="3"/>
  <c r="T2697" i="3"/>
  <c r="M2698" i="3"/>
  <c r="N2698" i="3"/>
  <c r="Z2698" i="3" s="1"/>
  <c r="O2698" i="3"/>
  <c r="P2698" i="3"/>
  <c r="Q2698" i="3"/>
  <c r="R2698" i="3"/>
  <c r="S2698" i="3"/>
  <c r="T2698" i="3"/>
  <c r="M2699" i="3"/>
  <c r="N2699" i="3"/>
  <c r="Z2699" i="3" s="1"/>
  <c r="O2699" i="3"/>
  <c r="P2699" i="3"/>
  <c r="Q2699" i="3"/>
  <c r="R2699" i="3"/>
  <c r="S2699" i="3"/>
  <c r="T2699" i="3"/>
  <c r="M2700" i="3"/>
  <c r="N2700" i="3"/>
  <c r="Z2700" i="3" s="1"/>
  <c r="O2700" i="3"/>
  <c r="P2700" i="3"/>
  <c r="Q2700" i="3"/>
  <c r="R2700" i="3"/>
  <c r="S2700" i="3"/>
  <c r="T2700" i="3"/>
  <c r="M2701" i="3"/>
  <c r="N2701" i="3"/>
  <c r="Z2701" i="3" s="1"/>
  <c r="O2701" i="3"/>
  <c r="P2701" i="3"/>
  <c r="Q2701" i="3"/>
  <c r="R2701" i="3"/>
  <c r="S2701" i="3"/>
  <c r="T2701" i="3"/>
  <c r="M2702" i="3"/>
  <c r="N2702" i="3"/>
  <c r="Z2702" i="3" s="1"/>
  <c r="O2702" i="3"/>
  <c r="P2702" i="3"/>
  <c r="Q2702" i="3"/>
  <c r="R2702" i="3"/>
  <c r="S2702" i="3"/>
  <c r="T2702" i="3"/>
  <c r="M2703" i="3"/>
  <c r="N2703" i="3"/>
  <c r="Z2703" i="3" s="1"/>
  <c r="O2703" i="3"/>
  <c r="P2703" i="3"/>
  <c r="Q2703" i="3"/>
  <c r="R2703" i="3"/>
  <c r="S2703" i="3"/>
  <c r="T2703" i="3"/>
  <c r="M2704" i="3"/>
  <c r="N2704" i="3"/>
  <c r="Z2704" i="3" s="1"/>
  <c r="O2704" i="3"/>
  <c r="P2704" i="3"/>
  <c r="Q2704" i="3"/>
  <c r="R2704" i="3"/>
  <c r="S2704" i="3"/>
  <c r="T2704" i="3"/>
  <c r="M2705" i="3"/>
  <c r="N2705" i="3"/>
  <c r="Z2705" i="3" s="1"/>
  <c r="O2705" i="3"/>
  <c r="P2705" i="3"/>
  <c r="Q2705" i="3"/>
  <c r="R2705" i="3"/>
  <c r="S2705" i="3"/>
  <c r="T2705" i="3"/>
  <c r="M2706" i="3"/>
  <c r="N2706" i="3"/>
  <c r="Z2706" i="3" s="1"/>
  <c r="O2706" i="3"/>
  <c r="P2706" i="3"/>
  <c r="Q2706" i="3"/>
  <c r="R2706" i="3"/>
  <c r="S2706" i="3"/>
  <c r="T2706" i="3"/>
  <c r="M2707" i="3"/>
  <c r="N2707" i="3"/>
  <c r="Z2707" i="3" s="1"/>
  <c r="O2707" i="3"/>
  <c r="P2707" i="3"/>
  <c r="Q2707" i="3"/>
  <c r="R2707" i="3"/>
  <c r="S2707" i="3"/>
  <c r="T2707" i="3"/>
  <c r="M2708" i="3"/>
  <c r="N2708" i="3"/>
  <c r="Z2708" i="3" s="1"/>
  <c r="O2708" i="3"/>
  <c r="P2708" i="3"/>
  <c r="Q2708" i="3"/>
  <c r="R2708" i="3"/>
  <c r="S2708" i="3"/>
  <c r="T2708" i="3"/>
  <c r="M2709" i="3"/>
  <c r="N2709" i="3"/>
  <c r="Z2709" i="3" s="1"/>
  <c r="O2709" i="3"/>
  <c r="P2709" i="3"/>
  <c r="Q2709" i="3"/>
  <c r="R2709" i="3"/>
  <c r="S2709" i="3"/>
  <c r="T2709" i="3"/>
  <c r="M2710" i="3"/>
  <c r="N2710" i="3"/>
  <c r="Z2710" i="3" s="1"/>
  <c r="O2710" i="3"/>
  <c r="P2710" i="3"/>
  <c r="Q2710" i="3"/>
  <c r="R2710" i="3"/>
  <c r="S2710" i="3"/>
  <c r="T2710" i="3"/>
  <c r="M2711" i="3"/>
  <c r="N2711" i="3"/>
  <c r="Z2711" i="3" s="1"/>
  <c r="O2711" i="3"/>
  <c r="P2711" i="3"/>
  <c r="Q2711" i="3"/>
  <c r="R2711" i="3"/>
  <c r="S2711" i="3"/>
  <c r="T2711" i="3"/>
  <c r="M2712" i="3"/>
  <c r="N2712" i="3"/>
  <c r="Z2712" i="3" s="1"/>
  <c r="O2712" i="3"/>
  <c r="P2712" i="3"/>
  <c r="Q2712" i="3"/>
  <c r="R2712" i="3"/>
  <c r="S2712" i="3"/>
  <c r="T2712" i="3"/>
  <c r="M2713" i="3"/>
  <c r="N2713" i="3"/>
  <c r="Z2713" i="3" s="1"/>
  <c r="O2713" i="3"/>
  <c r="P2713" i="3"/>
  <c r="Q2713" i="3"/>
  <c r="R2713" i="3"/>
  <c r="S2713" i="3"/>
  <c r="T2713" i="3"/>
  <c r="M2714" i="3"/>
  <c r="N2714" i="3"/>
  <c r="Z2714" i="3" s="1"/>
  <c r="O2714" i="3"/>
  <c r="P2714" i="3"/>
  <c r="Q2714" i="3"/>
  <c r="R2714" i="3"/>
  <c r="S2714" i="3"/>
  <c r="T2714" i="3"/>
  <c r="M2715" i="3"/>
  <c r="N2715" i="3"/>
  <c r="Z2715" i="3" s="1"/>
  <c r="O2715" i="3"/>
  <c r="P2715" i="3"/>
  <c r="Q2715" i="3"/>
  <c r="R2715" i="3"/>
  <c r="S2715" i="3"/>
  <c r="T2715" i="3"/>
  <c r="M2716" i="3"/>
  <c r="N2716" i="3"/>
  <c r="Z2716" i="3" s="1"/>
  <c r="O2716" i="3"/>
  <c r="P2716" i="3"/>
  <c r="Q2716" i="3"/>
  <c r="R2716" i="3"/>
  <c r="S2716" i="3"/>
  <c r="T2716" i="3"/>
  <c r="M2717" i="3"/>
  <c r="N2717" i="3"/>
  <c r="Z2717" i="3" s="1"/>
  <c r="O2717" i="3"/>
  <c r="P2717" i="3"/>
  <c r="Q2717" i="3"/>
  <c r="R2717" i="3"/>
  <c r="S2717" i="3"/>
  <c r="T2717" i="3"/>
  <c r="M2718" i="3"/>
  <c r="N2718" i="3"/>
  <c r="Z2718" i="3" s="1"/>
  <c r="O2718" i="3"/>
  <c r="P2718" i="3"/>
  <c r="Q2718" i="3"/>
  <c r="R2718" i="3"/>
  <c r="S2718" i="3"/>
  <c r="T2718" i="3"/>
  <c r="M2719" i="3"/>
  <c r="N2719" i="3"/>
  <c r="Z2719" i="3" s="1"/>
  <c r="O2719" i="3"/>
  <c r="P2719" i="3"/>
  <c r="Q2719" i="3"/>
  <c r="R2719" i="3"/>
  <c r="S2719" i="3"/>
  <c r="T2719" i="3"/>
  <c r="M2720" i="3"/>
  <c r="N2720" i="3"/>
  <c r="Z2720" i="3" s="1"/>
  <c r="O2720" i="3"/>
  <c r="P2720" i="3"/>
  <c r="Q2720" i="3"/>
  <c r="R2720" i="3"/>
  <c r="S2720" i="3"/>
  <c r="T2720" i="3"/>
  <c r="M2721" i="3"/>
  <c r="N2721" i="3"/>
  <c r="Z2721" i="3" s="1"/>
  <c r="O2721" i="3"/>
  <c r="P2721" i="3"/>
  <c r="Q2721" i="3"/>
  <c r="R2721" i="3"/>
  <c r="S2721" i="3"/>
  <c r="T2721" i="3"/>
  <c r="M2722" i="3"/>
  <c r="N2722" i="3"/>
  <c r="Z2722" i="3" s="1"/>
  <c r="O2722" i="3"/>
  <c r="P2722" i="3"/>
  <c r="Q2722" i="3"/>
  <c r="R2722" i="3"/>
  <c r="S2722" i="3"/>
  <c r="T2722" i="3"/>
  <c r="M2723" i="3"/>
  <c r="N2723" i="3"/>
  <c r="Z2723" i="3" s="1"/>
  <c r="O2723" i="3"/>
  <c r="P2723" i="3"/>
  <c r="Q2723" i="3"/>
  <c r="R2723" i="3"/>
  <c r="S2723" i="3"/>
  <c r="T2723" i="3"/>
  <c r="M2724" i="3"/>
  <c r="N2724" i="3"/>
  <c r="Z2724" i="3" s="1"/>
  <c r="O2724" i="3"/>
  <c r="P2724" i="3"/>
  <c r="Q2724" i="3"/>
  <c r="R2724" i="3"/>
  <c r="S2724" i="3"/>
  <c r="T2724" i="3"/>
  <c r="M2725" i="3"/>
  <c r="N2725" i="3"/>
  <c r="Z2725" i="3" s="1"/>
  <c r="O2725" i="3"/>
  <c r="P2725" i="3"/>
  <c r="Q2725" i="3"/>
  <c r="R2725" i="3"/>
  <c r="S2725" i="3"/>
  <c r="T2725" i="3"/>
  <c r="M2726" i="3"/>
  <c r="N2726" i="3"/>
  <c r="Z2726" i="3" s="1"/>
  <c r="O2726" i="3"/>
  <c r="P2726" i="3"/>
  <c r="Q2726" i="3"/>
  <c r="R2726" i="3"/>
  <c r="S2726" i="3"/>
  <c r="T2726" i="3"/>
  <c r="M2727" i="3"/>
  <c r="N2727" i="3"/>
  <c r="Z2727" i="3" s="1"/>
  <c r="O2727" i="3"/>
  <c r="P2727" i="3"/>
  <c r="Q2727" i="3"/>
  <c r="R2727" i="3"/>
  <c r="S2727" i="3"/>
  <c r="T2727" i="3"/>
  <c r="M2728" i="3"/>
  <c r="N2728" i="3"/>
  <c r="Z2728" i="3" s="1"/>
  <c r="O2728" i="3"/>
  <c r="P2728" i="3"/>
  <c r="Q2728" i="3"/>
  <c r="R2728" i="3"/>
  <c r="S2728" i="3"/>
  <c r="T2728" i="3"/>
  <c r="M2729" i="3"/>
  <c r="N2729" i="3"/>
  <c r="Z2729" i="3" s="1"/>
  <c r="O2729" i="3"/>
  <c r="P2729" i="3"/>
  <c r="Q2729" i="3"/>
  <c r="R2729" i="3"/>
  <c r="S2729" i="3"/>
  <c r="T2729" i="3"/>
  <c r="M2730" i="3"/>
  <c r="N2730" i="3"/>
  <c r="Z2730" i="3" s="1"/>
  <c r="O2730" i="3"/>
  <c r="P2730" i="3"/>
  <c r="Q2730" i="3"/>
  <c r="R2730" i="3"/>
  <c r="S2730" i="3"/>
  <c r="T2730" i="3"/>
  <c r="M2731" i="3"/>
  <c r="N2731" i="3"/>
  <c r="Z2731" i="3" s="1"/>
  <c r="O2731" i="3"/>
  <c r="P2731" i="3"/>
  <c r="Q2731" i="3"/>
  <c r="R2731" i="3"/>
  <c r="S2731" i="3"/>
  <c r="T2731" i="3"/>
  <c r="M2732" i="3"/>
  <c r="N2732" i="3"/>
  <c r="Z2732" i="3" s="1"/>
  <c r="O2732" i="3"/>
  <c r="P2732" i="3"/>
  <c r="Q2732" i="3"/>
  <c r="R2732" i="3"/>
  <c r="S2732" i="3"/>
  <c r="T2732" i="3"/>
  <c r="M2733" i="3"/>
  <c r="N2733" i="3"/>
  <c r="Z2733" i="3" s="1"/>
  <c r="O2733" i="3"/>
  <c r="P2733" i="3"/>
  <c r="Q2733" i="3"/>
  <c r="R2733" i="3"/>
  <c r="S2733" i="3"/>
  <c r="T2733" i="3"/>
  <c r="M2734" i="3"/>
  <c r="N2734" i="3"/>
  <c r="Z2734" i="3" s="1"/>
  <c r="O2734" i="3"/>
  <c r="P2734" i="3"/>
  <c r="Q2734" i="3"/>
  <c r="R2734" i="3"/>
  <c r="S2734" i="3"/>
  <c r="T2734" i="3"/>
  <c r="M2735" i="3"/>
  <c r="N2735" i="3"/>
  <c r="Z2735" i="3" s="1"/>
  <c r="O2735" i="3"/>
  <c r="P2735" i="3"/>
  <c r="Q2735" i="3"/>
  <c r="R2735" i="3"/>
  <c r="S2735" i="3"/>
  <c r="T2735" i="3"/>
  <c r="M2736" i="3"/>
  <c r="N2736" i="3"/>
  <c r="Z2736" i="3" s="1"/>
  <c r="O2736" i="3"/>
  <c r="P2736" i="3"/>
  <c r="Q2736" i="3"/>
  <c r="R2736" i="3"/>
  <c r="S2736" i="3"/>
  <c r="T2736" i="3"/>
  <c r="M2737" i="3"/>
  <c r="N2737" i="3"/>
  <c r="Z2737" i="3" s="1"/>
  <c r="O2737" i="3"/>
  <c r="P2737" i="3"/>
  <c r="Q2737" i="3"/>
  <c r="R2737" i="3"/>
  <c r="S2737" i="3"/>
  <c r="T2737" i="3"/>
  <c r="M2738" i="3"/>
  <c r="N2738" i="3"/>
  <c r="Z2738" i="3" s="1"/>
  <c r="O2738" i="3"/>
  <c r="P2738" i="3"/>
  <c r="Q2738" i="3"/>
  <c r="R2738" i="3"/>
  <c r="S2738" i="3"/>
  <c r="T2738" i="3"/>
  <c r="M2739" i="3"/>
  <c r="N2739" i="3"/>
  <c r="Z2739" i="3" s="1"/>
  <c r="O2739" i="3"/>
  <c r="P2739" i="3"/>
  <c r="Q2739" i="3"/>
  <c r="R2739" i="3"/>
  <c r="S2739" i="3"/>
  <c r="T2739" i="3"/>
  <c r="M2740" i="3"/>
  <c r="N2740" i="3"/>
  <c r="Z2740" i="3" s="1"/>
  <c r="O2740" i="3"/>
  <c r="P2740" i="3"/>
  <c r="Q2740" i="3"/>
  <c r="R2740" i="3"/>
  <c r="S2740" i="3"/>
  <c r="T2740" i="3"/>
  <c r="M2741" i="3"/>
  <c r="N2741" i="3"/>
  <c r="Z2741" i="3" s="1"/>
  <c r="O2741" i="3"/>
  <c r="P2741" i="3"/>
  <c r="Q2741" i="3"/>
  <c r="R2741" i="3"/>
  <c r="S2741" i="3"/>
  <c r="T2741" i="3"/>
  <c r="M2742" i="3"/>
  <c r="N2742" i="3"/>
  <c r="Z2742" i="3" s="1"/>
  <c r="O2742" i="3"/>
  <c r="P2742" i="3"/>
  <c r="Q2742" i="3"/>
  <c r="R2742" i="3"/>
  <c r="S2742" i="3"/>
  <c r="T2742" i="3"/>
  <c r="M2743" i="3"/>
  <c r="N2743" i="3"/>
  <c r="Z2743" i="3" s="1"/>
  <c r="O2743" i="3"/>
  <c r="P2743" i="3"/>
  <c r="Q2743" i="3"/>
  <c r="R2743" i="3"/>
  <c r="S2743" i="3"/>
  <c r="T2743" i="3"/>
  <c r="M2744" i="3"/>
  <c r="N2744" i="3"/>
  <c r="Z2744" i="3" s="1"/>
  <c r="O2744" i="3"/>
  <c r="P2744" i="3"/>
  <c r="Q2744" i="3"/>
  <c r="R2744" i="3"/>
  <c r="S2744" i="3"/>
  <c r="T2744" i="3"/>
  <c r="M2745" i="3"/>
  <c r="N2745" i="3"/>
  <c r="Z2745" i="3" s="1"/>
  <c r="O2745" i="3"/>
  <c r="P2745" i="3"/>
  <c r="Q2745" i="3"/>
  <c r="R2745" i="3"/>
  <c r="S2745" i="3"/>
  <c r="T2745" i="3"/>
  <c r="M2746" i="3"/>
  <c r="N2746" i="3"/>
  <c r="Z2746" i="3" s="1"/>
  <c r="O2746" i="3"/>
  <c r="P2746" i="3"/>
  <c r="Q2746" i="3"/>
  <c r="R2746" i="3"/>
  <c r="S2746" i="3"/>
  <c r="T2746" i="3"/>
  <c r="M2747" i="3"/>
  <c r="N2747" i="3"/>
  <c r="Z2747" i="3" s="1"/>
  <c r="O2747" i="3"/>
  <c r="P2747" i="3"/>
  <c r="Q2747" i="3"/>
  <c r="R2747" i="3"/>
  <c r="S2747" i="3"/>
  <c r="T2747" i="3"/>
  <c r="M2748" i="3"/>
  <c r="N2748" i="3"/>
  <c r="Z2748" i="3" s="1"/>
  <c r="O2748" i="3"/>
  <c r="P2748" i="3"/>
  <c r="Q2748" i="3"/>
  <c r="R2748" i="3"/>
  <c r="S2748" i="3"/>
  <c r="T2748" i="3"/>
  <c r="M2749" i="3"/>
  <c r="N2749" i="3"/>
  <c r="Z2749" i="3" s="1"/>
  <c r="O2749" i="3"/>
  <c r="P2749" i="3"/>
  <c r="Q2749" i="3"/>
  <c r="R2749" i="3"/>
  <c r="S2749" i="3"/>
  <c r="T2749" i="3"/>
  <c r="M2750" i="3"/>
  <c r="N2750" i="3"/>
  <c r="Z2750" i="3" s="1"/>
  <c r="O2750" i="3"/>
  <c r="P2750" i="3"/>
  <c r="Q2750" i="3"/>
  <c r="R2750" i="3"/>
  <c r="S2750" i="3"/>
  <c r="T2750" i="3"/>
  <c r="M2751" i="3"/>
  <c r="N2751" i="3"/>
  <c r="Z2751" i="3" s="1"/>
  <c r="O2751" i="3"/>
  <c r="P2751" i="3"/>
  <c r="Q2751" i="3"/>
  <c r="R2751" i="3"/>
  <c r="S2751" i="3"/>
  <c r="T2751" i="3"/>
  <c r="M2752" i="3"/>
  <c r="N2752" i="3"/>
  <c r="Z2752" i="3" s="1"/>
  <c r="O2752" i="3"/>
  <c r="P2752" i="3"/>
  <c r="Q2752" i="3"/>
  <c r="R2752" i="3"/>
  <c r="S2752" i="3"/>
  <c r="T2752" i="3"/>
  <c r="M2753" i="3"/>
  <c r="N2753" i="3"/>
  <c r="Z2753" i="3" s="1"/>
  <c r="O2753" i="3"/>
  <c r="P2753" i="3"/>
  <c r="Q2753" i="3"/>
  <c r="R2753" i="3"/>
  <c r="S2753" i="3"/>
  <c r="T2753" i="3"/>
  <c r="M2754" i="3"/>
  <c r="N2754" i="3"/>
  <c r="Z2754" i="3" s="1"/>
  <c r="O2754" i="3"/>
  <c r="P2754" i="3"/>
  <c r="Q2754" i="3"/>
  <c r="R2754" i="3"/>
  <c r="S2754" i="3"/>
  <c r="T2754" i="3"/>
  <c r="M2755" i="3"/>
  <c r="N2755" i="3"/>
  <c r="Z2755" i="3" s="1"/>
  <c r="O2755" i="3"/>
  <c r="P2755" i="3"/>
  <c r="Q2755" i="3"/>
  <c r="R2755" i="3"/>
  <c r="S2755" i="3"/>
  <c r="T2755" i="3"/>
  <c r="M2756" i="3"/>
  <c r="N2756" i="3"/>
  <c r="Z2756" i="3" s="1"/>
  <c r="O2756" i="3"/>
  <c r="P2756" i="3"/>
  <c r="Q2756" i="3"/>
  <c r="R2756" i="3"/>
  <c r="S2756" i="3"/>
  <c r="T2756" i="3"/>
  <c r="M2757" i="3"/>
  <c r="N2757" i="3"/>
  <c r="Z2757" i="3" s="1"/>
  <c r="O2757" i="3"/>
  <c r="P2757" i="3"/>
  <c r="Q2757" i="3"/>
  <c r="R2757" i="3"/>
  <c r="S2757" i="3"/>
  <c r="T2757" i="3"/>
  <c r="M2758" i="3"/>
  <c r="N2758" i="3"/>
  <c r="Z2758" i="3" s="1"/>
  <c r="O2758" i="3"/>
  <c r="P2758" i="3"/>
  <c r="Q2758" i="3"/>
  <c r="R2758" i="3"/>
  <c r="S2758" i="3"/>
  <c r="T2758" i="3"/>
  <c r="M2759" i="3"/>
  <c r="N2759" i="3"/>
  <c r="Z2759" i="3" s="1"/>
  <c r="O2759" i="3"/>
  <c r="P2759" i="3"/>
  <c r="Q2759" i="3"/>
  <c r="R2759" i="3"/>
  <c r="S2759" i="3"/>
  <c r="T2759" i="3"/>
  <c r="M2760" i="3"/>
  <c r="N2760" i="3"/>
  <c r="Z2760" i="3" s="1"/>
  <c r="O2760" i="3"/>
  <c r="P2760" i="3"/>
  <c r="Q2760" i="3"/>
  <c r="R2760" i="3"/>
  <c r="S2760" i="3"/>
  <c r="T2760" i="3"/>
  <c r="M2761" i="3"/>
  <c r="N2761" i="3"/>
  <c r="Z2761" i="3" s="1"/>
  <c r="O2761" i="3"/>
  <c r="P2761" i="3"/>
  <c r="Q2761" i="3"/>
  <c r="R2761" i="3"/>
  <c r="S2761" i="3"/>
  <c r="T2761" i="3"/>
  <c r="M2762" i="3"/>
  <c r="N2762" i="3"/>
  <c r="Z2762" i="3" s="1"/>
  <c r="O2762" i="3"/>
  <c r="P2762" i="3"/>
  <c r="Q2762" i="3"/>
  <c r="R2762" i="3"/>
  <c r="S2762" i="3"/>
  <c r="T2762" i="3"/>
  <c r="M2763" i="3"/>
  <c r="N2763" i="3"/>
  <c r="Z2763" i="3" s="1"/>
  <c r="O2763" i="3"/>
  <c r="P2763" i="3"/>
  <c r="Q2763" i="3"/>
  <c r="R2763" i="3"/>
  <c r="S2763" i="3"/>
  <c r="T2763" i="3"/>
  <c r="M2764" i="3"/>
  <c r="N2764" i="3"/>
  <c r="Z2764" i="3" s="1"/>
  <c r="O2764" i="3"/>
  <c r="P2764" i="3"/>
  <c r="Q2764" i="3"/>
  <c r="R2764" i="3"/>
  <c r="S2764" i="3"/>
  <c r="T2764" i="3"/>
  <c r="M2765" i="3"/>
  <c r="N2765" i="3"/>
  <c r="Z2765" i="3" s="1"/>
  <c r="O2765" i="3"/>
  <c r="P2765" i="3"/>
  <c r="Q2765" i="3"/>
  <c r="R2765" i="3"/>
  <c r="S2765" i="3"/>
  <c r="T2765" i="3"/>
  <c r="M2766" i="3"/>
  <c r="N2766" i="3"/>
  <c r="Z2766" i="3" s="1"/>
  <c r="O2766" i="3"/>
  <c r="P2766" i="3"/>
  <c r="Q2766" i="3"/>
  <c r="R2766" i="3"/>
  <c r="S2766" i="3"/>
  <c r="T2766" i="3"/>
  <c r="M2767" i="3"/>
  <c r="N2767" i="3"/>
  <c r="Z2767" i="3" s="1"/>
  <c r="O2767" i="3"/>
  <c r="P2767" i="3"/>
  <c r="Q2767" i="3"/>
  <c r="R2767" i="3"/>
  <c r="S2767" i="3"/>
  <c r="T2767" i="3"/>
  <c r="M2768" i="3"/>
  <c r="N2768" i="3"/>
  <c r="Z2768" i="3" s="1"/>
  <c r="O2768" i="3"/>
  <c r="P2768" i="3"/>
  <c r="Q2768" i="3"/>
  <c r="R2768" i="3"/>
  <c r="S2768" i="3"/>
  <c r="T2768" i="3"/>
  <c r="M2769" i="3"/>
  <c r="N2769" i="3"/>
  <c r="Z2769" i="3" s="1"/>
  <c r="O2769" i="3"/>
  <c r="P2769" i="3"/>
  <c r="Q2769" i="3"/>
  <c r="R2769" i="3"/>
  <c r="S2769" i="3"/>
  <c r="T2769" i="3"/>
  <c r="M2770" i="3"/>
  <c r="N2770" i="3"/>
  <c r="Z2770" i="3" s="1"/>
  <c r="O2770" i="3"/>
  <c r="P2770" i="3"/>
  <c r="Q2770" i="3"/>
  <c r="R2770" i="3"/>
  <c r="S2770" i="3"/>
  <c r="T2770" i="3"/>
  <c r="M2771" i="3"/>
  <c r="N2771" i="3"/>
  <c r="Z2771" i="3" s="1"/>
  <c r="O2771" i="3"/>
  <c r="P2771" i="3"/>
  <c r="Q2771" i="3"/>
  <c r="R2771" i="3"/>
  <c r="S2771" i="3"/>
  <c r="T2771" i="3"/>
  <c r="M2772" i="3"/>
  <c r="N2772" i="3"/>
  <c r="Z2772" i="3" s="1"/>
  <c r="O2772" i="3"/>
  <c r="P2772" i="3"/>
  <c r="Q2772" i="3"/>
  <c r="R2772" i="3"/>
  <c r="S2772" i="3"/>
  <c r="T2772" i="3"/>
  <c r="M2773" i="3"/>
  <c r="N2773" i="3"/>
  <c r="Z2773" i="3" s="1"/>
  <c r="O2773" i="3"/>
  <c r="P2773" i="3"/>
  <c r="Q2773" i="3"/>
  <c r="R2773" i="3"/>
  <c r="S2773" i="3"/>
  <c r="T2773" i="3"/>
  <c r="M2774" i="3"/>
  <c r="N2774" i="3"/>
  <c r="Z2774" i="3" s="1"/>
  <c r="O2774" i="3"/>
  <c r="P2774" i="3"/>
  <c r="Q2774" i="3"/>
  <c r="R2774" i="3"/>
  <c r="S2774" i="3"/>
  <c r="T2774" i="3"/>
  <c r="M2775" i="3"/>
  <c r="N2775" i="3"/>
  <c r="Z2775" i="3" s="1"/>
  <c r="O2775" i="3"/>
  <c r="P2775" i="3"/>
  <c r="Q2775" i="3"/>
  <c r="R2775" i="3"/>
  <c r="S2775" i="3"/>
  <c r="T2775" i="3"/>
  <c r="M2776" i="3"/>
  <c r="N2776" i="3"/>
  <c r="Z2776" i="3" s="1"/>
  <c r="O2776" i="3"/>
  <c r="P2776" i="3"/>
  <c r="Q2776" i="3"/>
  <c r="R2776" i="3"/>
  <c r="S2776" i="3"/>
  <c r="T2776" i="3"/>
  <c r="M2777" i="3"/>
  <c r="N2777" i="3"/>
  <c r="Z2777" i="3" s="1"/>
  <c r="O2777" i="3"/>
  <c r="P2777" i="3"/>
  <c r="Q2777" i="3"/>
  <c r="R2777" i="3"/>
  <c r="S2777" i="3"/>
  <c r="T2777" i="3"/>
  <c r="M2778" i="3"/>
  <c r="N2778" i="3"/>
  <c r="Z2778" i="3" s="1"/>
  <c r="O2778" i="3"/>
  <c r="P2778" i="3"/>
  <c r="Q2778" i="3"/>
  <c r="R2778" i="3"/>
  <c r="S2778" i="3"/>
  <c r="T2778" i="3"/>
  <c r="M2779" i="3"/>
  <c r="N2779" i="3"/>
  <c r="Z2779" i="3" s="1"/>
  <c r="O2779" i="3"/>
  <c r="P2779" i="3"/>
  <c r="Q2779" i="3"/>
  <c r="R2779" i="3"/>
  <c r="S2779" i="3"/>
  <c r="T2779" i="3"/>
  <c r="M2780" i="3"/>
  <c r="N2780" i="3"/>
  <c r="Z2780" i="3" s="1"/>
  <c r="O2780" i="3"/>
  <c r="P2780" i="3"/>
  <c r="Q2780" i="3"/>
  <c r="R2780" i="3"/>
  <c r="S2780" i="3"/>
  <c r="T2780" i="3"/>
  <c r="M2781" i="3"/>
  <c r="N2781" i="3"/>
  <c r="Z2781" i="3" s="1"/>
  <c r="O2781" i="3"/>
  <c r="P2781" i="3"/>
  <c r="Q2781" i="3"/>
  <c r="R2781" i="3"/>
  <c r="S2781" i="3"/>
  <c r="T2781" i="3"/>
  <c r="M2782" i="3"/>
  <c r="N2782" i="3"/>
  <c r="Z2782" i="3" s="1"/>
  <c r="O2782" i="3"/>
  <c r="P2782" i="3"/>
  <c r="Q2782" i="3"/>
  <c r="R2782" i="3"/>
  <c r="S2782" i="3"/>
  <c r="T2782" i="3"/>
  <c r="M2783" i="3"/>
  <c r="N2783" i="3"/>
  <c r="Z2783" i="3" s="1"/>
  <c r="O2783" i="3"/>
  <c r="P2783" i="3"/>
  <c r="Q2783" i="3"/>
  <c r="R2783" i="3"/>
  <c r="S2783" i="3"/>
  <c r="T2783" i="3"/>
  <c r="M2784" i="3"/>
  <c r="N2784" i="3"/>
  <c r="Z2784" i="3" s="1"/>
  <c r="O2784" i="3"/>
  <c r="P2784" i="3"/>
  <c r="Q2784" i="3"/>
  <c r="R2784" i="3"/>
  <c r="S2784" i="3"/>
  <c r="T2784" i="3"/>
  <c r="M2785" i="3"/>
  <c r="N2785" i="3"/>
  <c r="Z2785" i="3" s="1"/>
  <c r="O2785" i="3"/>
  <c r="P2785" i="3"/>
  <c r="Q2785" i="3"/>
  <c r="R2785" i="3"/>
  <c r="S2785" i="3"/>
  <c r="T2785" i="3"/>
  <c r="M2786" i="3"/>
  <c r="N2786" i="3"/>
  <c r="Z2786" i="3" s="1"/>
  <c r="O2786" i="3"/>
  <c r="P2786" i="3"/>
  <c r="Q2786" i="3"/>
  <c r="R2786" i="3"/>
  <c r="S2786" i="3"/>
  <c r="T2786" i="3"/>
  <c r="M2787" i="3"/>
  <c r="N2787" i="3"/>
  <c r="Z2787" i="3" s="1"/>
  <c r="O2787" i="3"/>
  <c r="P2787" i="3"/>
  <c r="Q2787" i="3"/>
  <c r="R2787" i="3"/>
  <c r="S2787" i="3"/>
  <c r="T2787" i="3"/>
  <c r="M2788" i="3"/>
  <c r="N2788" i="3"/>
  <c r="Z2788" i="3" s="1"/>
  <c r="O2788" i="3"/>
  <c r="P2788" i="3"/>
  <c r="Q2788" i="3"/>
  <c r="R2788" i="3"/>
  <c r="S2788" i="3"/>
  <c r="T2788" i="3"/>
  <c r="M2789" i="3"/>
  <c r="N2789" i="3"/>
  <c r="Z2789" i="3" s="1"/>
  <c r="O2789" i="3"/>
  <c r="P2789" i="3"/>
  <c r="Q2789" i="3"/>
  <c r="R2789" i="3"/>
  <c r="S2789" i="3"/>
  <c r="T2789" i="3"/>
  <c r="M2790" i="3"/>
  <c r="N2790" i="3"/>
  <c r="Z2790" i="3" s="1"/>
  <c r="O2790" i="3"/>
  <c r="P2790" i="3"/>
  <c r="Q2790" i="3"/>
  <c r="R2790" i="3"/>
  <c r="S2790" i="3"/>
  <c r="T2790" i="3"/>
  <c r="M2791" i="3"/>
  <c r="N2791" i="3"/>
  <c r="Z2791" i="3" s="1"/>
  <c r="O2791" i="3"/>
  <c r="P2791" i="3"/>
  <c r="Q2791" i="3"/>
  <c r="R2791" i="3"/>
  <c r="S2791" i="3"/>
  <c r="T2791" i="3"/>
  <c r="M2792" i="3"/>
  <c r="N2792" i="3"/>
  <c r="Z2792" i="3" s="1"/>
  <c r="O2792" i="3"/>
  <c r="P2792" i="3"/>
  <c r="Q2792" i="3"/>
  <c r="R2792" i="3"/>
  <c r="S2792" i="3"/>
  <c r="T2792" i="3"/>
  <c r="M2793" i="3"/>
  <c r="N2793" i="3"/>
  <c r="Z2793" i="3" s="1"/>
  <c r="O2793" i="3"/>
  <c r="P2793" i="3"/>
  <c r="Q2793" i="3"/>
  <c r="R2793" i="3"/>
  <c r="S2793" i="3"/>
  <c r="T2793" i="3"/>
  <c r="M2794" i="3"/>
  <c r="N2794" i="3"/>
  <c r="Z2794" i="3" s="1"/>
  <c r="O2794" i="3"/>
  <c r="P2794" i="3"/>
  <c r="Q2794" i="3"/>
  <c r="R2794" i="3"/>
  <c r="S2794" i="3"/>
  <c r="T2794" i="3"/>
  <c r="M2795" i="3"/>
  <c r="N2795" i="3"/>
  <c r="Z2795" i="3" s="1"/>
  <c r="O2795" i="3"/>
  <c r="P2795" i="3"/>
  <c r="Q2795" i="3"/>
  <c r="R2795" i="3"/>
  <c r="S2795" i="3"/>
  <c r="T2795" i="3"/>
  <c r="M2796" i="3"/>
  <c r="N2796" i="3"/>
  <c r="Z2796" i="3" s="1"/>
  <c r="O2796" i="3"/>
  <c r="P2796" i="3"/>
  <c r="Q2796" i="3"/>
  <c r="R2796" i="3"/>
  <c r="S2796" i="3"/>
  <c r="T2796" i="3"/>
  <c r="M2797" i="3"/>
  <c r="N2797" i="3"/>
  <c r="Z2797" i="3" s="1"/>
  <c r="O2797" i="3"/>
  <c r="P2797" i="3"/>
  <c r="Q2797" i="3"/>
  <c r="R2797" i="3"/>
  <c r="S2797" i="3"/>
  <c r="T2797" i="3"/>
  <c r="M2798" i="3"/>
  <c r="N2798" i="3"/>
  <c r="Z2798" i="3" s="1"/>
  <c r="O2798" i="3"/>
  <c r="P2798" i="3"/>
  <c r="Q2798" i="3"/>
  <c r="R2798" i="3"/>
  <c r="S2798" i="3"/>
  <c r="T2798" i="3"/>
  <c r="M2799" i="3"/>
  <c r="N2799" i="3"/>
  <c r="Z2799" i="3" s="1"/>
  <c r="O2799" i="3"/>
  <c r="P2799" i="3"/>
  <c r="Q2799" i="3"/>
  <c r="R2799" i="3"/>
  <c r="S2799" i="3"/>
  <c r="T2799" i="3"/>
  <c r="M2800" i="3"/>
  <c r="N2800" i="3"/>
  <c r="Z2800" i="3" s="1"/>
  <c r="O2800" i="3"/>
  <c r="P2800" i="3"/>
  <c r="Q2800" i="3"/>
  <c r="R2800" i="3"/>
  <c r="S2800" i="3"/>
  <c r="T2800" i="3"/>
  <c r="M2801" i="3"/>
  <c r="N2801" i="3"/>
  <c r="Z2801" i="3" s="1"/>
  <c r="O2801" i="3"/>
  <c r="P2801" i="3"/>
  <c r="Q2801" i="3"/>
  <c r="R2801" i="3"/>
  <c r="S2801" i="3"/>
  <c r="T2801" i="3"/>
  <c r="M2802" i="3"/>
  <c r="N2802" i="3"/>
  <c r="Z2802" i="3" s="1"/>
  <c r="O2802" i="3"/>
  <c r="P2802" i="3"/>
  <c r="Q2802" i="3"/>
  <c r="R2802" i="3"/>
  <c r="S2802" i="3"/>
  <c r="T2802" i="3"/>
  <c r="M2803" i="3"/>
  <c r="N2803" i="3"/>
  <c r="Z2803" i="3" s="1"/>
  <c r="O2803" i="3"/>
  <c r="P2803" i="3"/>
  <c r="Q2803" i="3"/>
  <c r="R2803" i="3"/>
  <c r="S2803" i="3"/>
  <c r="T2803" i="3"/>
  <c r="M2804" i="3"/>
  <c r="N2804" i="3"/>
  <c r="Z2804" i="3" s="1"/>
  <c r="O2804" i="3"/>
  <c r="P2804" i="3"/>
  <c r="Q2804" i="3"/>
  <c r="R2804" i="3"/>
  <c r="S2804" i="3"/>
  <c r="T2804" i="3"/>
  <c r="M2805" i="3"/>
  <c r="N2805" i="3"/>
  <c r="Z2805" i="3" s="1"/>
  <c r="O2805" i="3"/>
  <c r="P2805" i="3"/>
  <c r="Q2805" i="3"/>
  <c r="R2805" i="3"/>
  <c r="S2805" i="3"/>
  <c r="T2805" i="3"/>
  <c r="M2806" i="3"/>
  <c r="N2806" i="3"/>
  <c r="Z2806" i="3" s="1"/>
  <c r="O2806" i="3"/>
  <c r="P2806" i="3"/>
  <c r="Q2806" i="3"/>
  <c r="R2806" i="3"/>
  <c r="S2806" i="3"/>
  <c r="T2806" i="3"/>
  <c r="M2807" i="3"/>
  <c r="N2807" i="3"/>
  <c r="Z2807" i="3" s="1"/>
  <c r="O2807" i="3"/>
  <c r="P2807" i="3"/>
  <c r="Q2807" i="3"/>
  <c r="R2807" i="3"/>
  <c r="S2807" i="3"/>
  <c r="T2807" i="3"/>
  <c r="M2808" i="3"/>
  <c r="N2808" i="3"/>
  <c r="Z2808" i="3" s="1"/>
  <c r="O2808" i="3"/>
  <c r="P2808" i="3"/>
  <c r="Q2808" i="3"/>
  <c r="R2808" i="3"/>
  <c r="S2808" i="3"/>
  <c r="T2808" i="3"/>
  <c r="M2809" i="3"/>
  <c r="N2809" i="3"/>
  <c r="Z2809" i="3" s="1"/>
  <c r="O2809" i="3"/>
  <c r="P2809" i="3"/>
  <c r="Q2809" i="3"/>
  <c r="R2809" i="3"/>
  <c r="S2809" i="3"/>
  <c r="T2809" i="3"/>
  <c r="M2810" i="3"/>
  <c r="N2810" i="3"/>
  <c r="Z2810" i="3" s="1"/>
  <c r="O2810" i="3"/>
  <c r="P2810" i="3"/>
  <c r="Q2810" i="3"/>
  <c r="R2810" i="3"/>
  <c r="S2810" i="3"/>
  <c r="T2810" i="3"/>
  <c r="M2811" i="3"/>
  <c r="N2811" i="3"/>
  <c r="Z2811" i="3" s="1"/>
  <c r="O2811" i="3"/>
  <c r="P2811" i="3"/>
  <c r="Q2811" i="3"/>
  <c r="R2811" i="3"/>
  <c r="S2811" i="3"/>
  <c r="T2811" i="3"/>
  <c r="M2812" i="3"/>
  <c r="N2812" i="3"/>
  <c r="Z2812" i="3" s="1"/>
  <c r="O2812" i="3"/>
  <c r="P2812" i="3"/>
  <c r="Q2812" i="3"/>
  <c r="R2812" i="3"/>
  <c r="S2812" i="3"/>
  <c r="T2812" i="3"/>
  <c r="M2813" i="3"/>
  <c r="N2813" i="3"/>
  <c r="Z2813" i="3" s="1"/>
  <c r="O2813" i="3"/>
  <c r="P2813" i="3"/>
  <c r="Q2813" i="3"/>
  <c r="R2813" i="3"/>
  <c r="S2813" i="3"/>
  <c r="T2813" i="3"/>
  <c r="M2814" i="3"/>
  <c r="N2814" i="3"/>
  <c r="Z2814" i="3" s="1"/>
  <c r="O2814" i="3"/>
  <c r="P2814" i="3"/>
  <c r="Q2814" i="3"/>
  <c r="R2814" i="3"/>
  <c r="S2814" i="3"/>
  <c r="T2814" i="3"/>
  <c r="M2815" i="3"/>
  <c r="N2815" i="3"/>
  <c r="Z2815" i="3" s="1"/>
  <c r="O2815" i="3"/>
  <c r="P2815" i="3"/>
  <c r="Q2815" i="3"/>
  <c r="R2815" i="3"/>
  <c r="S2815" i="3"/>
  <c r="T2815" i="3"/>
  <c r="M2816" i="3"/>
  <c r="N2816" i="3"/>
  <c r="Z2816" i="3" s="1"/>
  <c r="O2816" i="3"/>
  <c r="P2816" i="3"/>
  <c r="Q2816" i="3"/>
  <c r="R2816" i="3"/>
  <c r="S2816" i="3"/>
  <c r="T2816" i="3"/>
  <c r="M2817" i="3"/>
  <c r="N2817" i="3"/>
  <c r="Z2817" i="3" s="1"/>
  <c r="O2817" i="3"/>
  <c r="P2817" i="3"/>
  <c r="Q2817" i="3"/>
  <c r="R2817" i="3"/>
  <c r="S2817" i="3"/>
  <c r="T2817" i="3"/>
  <c r="M2818" i="3"/>
  <c r="N2818" i="3"/>
  <c r="Z2818" i="3" s="1"/>
  <c r="O2818" i="3"/>
  <c r="P2818" i="3"/>
  <c r="Q2818" i="3"/>
  <c r="R2818" i="3"/>
  <c r="S2818" i="3"/>
  <c r="T2818" i="3"/>
  <c r="M2819" i="3"/>
  <c r="N2819" i="3"/>
  <c r="Z2819" i="3" s="1"/>
  <c r="O2819" i="3"/>
  <c r="P2819" i="3"/>
  <c r="Q2819" i="3"/>
  <c r="R2819" i="3"/>
  <c r="S2819" i="3"/>
  <c r="T2819" i="3"/>
  <c r="M2820" i="3"/>
  <c r="N2820" i="3"/>
  <c r="Z2820" i="3" s="1"/>
  <c r="O2820" i="3"/>
  <c r="P2820" i="3"/>
  <c r="Q2820" i="3"/>
  <c r="R2820" i="3"/>
  <c r="S2820" i="3"/>
  <c r="T2820" i="3"/>
  <c r="M2821" i="3"/>
  <c r="N2821" i="3"/>
  <c r="Z2821" i="3" s="1"/>
  <c r="O2821" i="3"/>
  <c r="P2821" i="3"/>
  <c r="Q2821" i="3"/>
  <c r="R2821" i="3"/>
  <c r="S2821" i="3"/>
  <c r="T2821" i="3"/>
  <c r="M2822" i="3"/>
  <c r="N2822" i="3"/>
  <c r="Z2822" i="3" s="1"/>
  <c r="O2822" i="3"/>
  <c r="P2822" i="3"/>
  <c r="Q2822" i="3"/>
  <c r="R2822" i="3"/>
  <c r="S2822" i="3"/>
  <c r="T2822" i="3"/>
  <c r="M2823" i="3"/>
  <c r="N2823" i="3"/>
  <c r="Z2823" i="3" s="1"/>
  <c r="O2823" i="3"/>
  <c r="P2823" i="3"/>
  <c r="Q2823" i="3"/>
  <c r="R2823" i="3"/>
  <c r="S2823" i="3"/>
  <c r="T2823" i="3"/>
  <c r="M2824" i="3"/>
  <c r="N2824" i="3"/>
  <c r="Z2824" i="3" s="1"/>
  <c r="O2824" i="3"/>
  <c r="P2824" i="3"/>
  <c r="Q2824" i="3"/>
  <c r="R2824" i="3"/>
  <c r="S2824" i="3"/>
  <c r="T2824" i="3"/>
  <c r="M2825" i="3"/>
  <c r="N2825" i="3"/>
  <c r="Z2825" i="3" s="1"/>
  <c r="O2825" i="3"/>
  <c r="P2825" i="3"/>
  <c r="Q2825" i="3"/>
  <c r="R2825" i="3"/>
  <c r="S2825" i="3"/>
  <c r="T2825" i="3"/>
  <c r="M2826" i="3"/>
  <c r="N2826" i="3"/>
  <c r="Z2826" i="3" s="1"/>
  <c r="O2826" i="3"/>
  <c r="P2826" i="3"/>
  <c r="Q2826" i="3"/>
  <c r="R2826" i="3"/>
  <c r="S2826" i="3"/>
  <c r="T2826" i="3"/>
  <c r="M2827" i="3"/>
  <c r="N2827" i="3"/>
  <c r="Z2827" i="3" s="1"/>
  <c r="O2827" i="3"/>
  <c r="P2827" i="3"/>
  <c r="Q2827" i="3"/>
  <c r="R2827" i="3"/>
  <c r="S2827" i="3"/>
  <c r="T2827" i="3"/>
  <c r="M2828" i="3"/>
  <c r="N2828" i="3"/>
  <c r="Z2828" i="3" s="1"/>
  <c r="O2828" i="3"/>
  <c r="P2828" i="3"/>
  <c r="Q2828" i="3"/>
  <c r="R2828" i="3"/>
  <c r="S2828" i="3"/>
  <c r="T2828" i="3"/>
  <c r="M2829" i="3"/>
  <c r="N2829" i="3"/>
  <c r="Z2829" i="3" s="1"/>
  <c r="O2829" i="3"/>
  <c r="P2829" i="3"/>
  <c r="Q2829" i="3"/>
  <c r="R2829" i="3"/>
  <c r="S2829" i="3"/>
  <c r="T2829" i="3"/>
  <c r="M2830" i="3"/>
  <c r="N2830" i="3"/>
  <c r="Z2830" i="3" s="1"/>
  <c r="O2830" i="3"/>
  <c r="P2830" i="3"/>
  <c r="Q2830" i="3"/>
  <c r="R2830" i="3"/>
  <c r="S2830" i="3"/>
  <c r="T2830" i="3"/>
  <c r="M2831" i="3"/>
  <c r="N2831" i="3"/>
  <c r="Z2831" i="3" s="1"/>
  <c r="O2831" i="3"/>
  <c r="P2831" i="3"/>
  <c r="Q2831" i="3"/>
  <c r="R2831" i="3"/>
  <c r="S2831" i="3"/>
  <c r="T2831" i="3"/>
  <c r="M2832" i="3"/>
  <c r="N2832" i="3"/>
  <c r="Z2832" i="3" s="1"/>
  <c r="O2832" i="3"/>
  <c r="P2832" i="3"/>
  <c r="Q2832" i="3"/>
  <c r="R2832" i="3"/>
  <c r="S2832" i="3"/>
  <c r="T2832" i="3"/>
  <c r="M2833" i="3"/>
  <c r="N2833" i="3"/>
  <c r="Z2833" i="3" s="1"/>
  <c r="O2833" i="3"/>
  <c r="P2833" i="3"/>
  <c r="Q2833" i="3"/>
  <c r="R2833" i="3"/>
  <c r="S2833" i="3"/>
  <c r="T2833" i="3"/>
  <c r="M2834" i="3"/>
  <c r="N2834" i="3"/>
  <c r="Z2834" i="3" s="1"/>
  <c r="O2834" i="3"/>
  <c r="P2834" i="3"/>
  <c r="Q2834" i="3"/>
  <c r="R2834" i="3"/>
  <c r="S2834" i="3"/>
  <c r="T2834" i="3"/>
  <c r="M2835" i="3"/>
  <c r="N2835" i="3"/>
  <c r="Z2835" i="3" s="1"/>
  <c r="O2835" i="3"/>
  <c r="P2835" i="3"/>
  <c r="Q2835" i="3"/>
  <c r="R2835" i="3"/>
  <c r="S2835" i="3"/>
  <c r="T2835" i="3"/>
  <c r="M2836" i="3"/>
  <c r="N2836" i="3"/>
  <c r="Z2836" i="3" s="1"/>
  <c r="O2836" i="3"/>
  <c r="P2836" i="3"/>
  <c r="Q2836" i="3"/>
  <c r="R2836" i="3"/>
  <c r="S2836" i="3"/>
  <c r="T2836" i="3"/>
  <c r="M2837" i="3"/>
  <c r="N2837" i="3"/>
  <c r="Z2837" i="3" s="1"/>
  <c r="O2837" i="3"/>
  <c r="P2837" i="3"/>
  <c r="Q2837" i="3"/>
  <c r="R2837" i="3"/>
  <c r="S2837" i="3"/>
  <c r="T2837" i="3"/>
  <c r="M2838" i="3"/>
  <c r="N2838" i="3"/>
  <c r="Z2838" i="3" s="1"/>
  <c r="O2838" i="3"/>
  <c r="P2838" i="3"/>
  <c r="Q2838" i="3"/>
  <c r="R2838" i="3"/>
  <c r="S2838" i="3"/>
  <c r="T2838" i="3"/>
  <c r="M2839" i="3"/>
  <c r="N2839" i="3"/>
  <c r="Z2839" i="3" s="1"/>
  <c r="O2839" i="3"/>
  <c r="P2839" i="3"/>
  <c r="Q2839" i="3"/>
  <c r="R2839" i="3"/>
  <c r="S2839" i="3"/>
  <c r="T2839" i="3"/>
  <c r="M2840" i="3"/>
  <c r="N2840" i="3"/>
  <c r="Z2840" i="3" s="1"/>
  <c r="O2840" i="3"/>
  <c r="P2840" i="3"/>
  <c r="Q2840" i="3"/>
  <c r="R2840" i="3"/>
  <c r="S2840" i="3"/>
  <c r="T2840" i="3"/>
  <c r="M2841" i="3"/>
  <c r="N2841" i="3"/>
  <c r="Z2841" i="3" s="1"/>
  <c r="O2841" i="3"/>
  <c r="P2841" i="3"/>
  <c r="Q2841" i="3"/>
  <c r="R2841" i="3"/>
  <c r="S2841" i="3"/>
  <c r="T2841" i="3"/>
  <c r="M2842" i="3"/>
  <c r="N2842" i="3"/>
  <c r="Z2842" i="3" s="1"/>
  <c r="O2842" i="3"/>
  <c r="P2842" i="3"/>
  <c r="Q2842" i="3"/>
  <c r="R2842" i="3"/>
  <c r="S2842" i="3"/>
  <c r="T2842" i="3"/>
  <c r="M2843" i="3"/>
  <c r="N2843" i="3"/>
  <c r="Z2843" i="3" s="1"/>
  <c r="O2843" i="3"/>
  <c r="P2843" i="3"/>
  <c r="Q2843" i="3"/>
  <c r="R2843" i="3"/>
  <c r="S2843" i="3"/>
  <c r="T2843" i="3"/>
  <c r="M2844" i="3"/>
  <c r="N2844" i="3"/>
  <c r="Z2844" i="3" s="1"/>
  <c r="O2844" i="3"/>
  <c r="P2844" i="3"/>
  <c r="Q2844" i="3"/>
  <c r="R2844" i="3"/>
  <c r="S2844" i="3"/>
  <c r="T2844" i="3"/>
  <c r="M2845" i="3"/>
  <c r="N2845" i="3"/>
  <c r="Z2845" i="3" s="1"/>
  <c r="O2845" i="3"/>
  <c r="P2845" i="3"/>
  <c r="Q2845" i="3"/>
  <c r="R2845" i="3"/>
  <c r="S2845" i="3"/>
  <c r="T2845" i="3"/>
  <c r="M2846" i="3"/>
  <c r="N2846" i="3"/>
  <c r="Z2846" i="3" s="1"/>
  <c r="O2846" i="3"/>
  <c r="P2846" i="3"/>
  <c r="Q2846" i="3"/>
  <c r="R2846" i="3"/>
  <c r="S2846" i="3"/>
  <c r="T2846" i="3"/>
  <c r="M2847" i="3"/>
  <c r="N2847" i="3"/>
  <c r="Z2847" i="3" s="1"/>
  <c r="O2847" i="3"/>
  <c r="P2847" i="3"/>
  <c r="Q2847" i="3"/>
  <c r="R2847" i="3"/>
  <c r="S2847" i="3"/>
  <c r="T2847" i="3"/>
  <c r="M2848" i="3"/>
  <c r="N2848" i="3"/>
  <c r="Z2848" i="3" s="1"/>
  <c r="O2848" i="3"/>
  <c r="P2848" i="3"/>
  <c r="Q2848" i="3"/>
  <c r="R2848" i="3"/>
  <c r="S2848" i="3"/>
  <c r="T2848" i="3"/>
  <c r="M2849" i="3"/>
  <c r="N2849" i="3"/>
  <c r="Z2849" i="3" s="1"/>
  <c r="O2849" i="3"/>
  <c r="P2849" i="3"/>
  <c r="Q2849" i="3"/>
  <c r="R2849" i="3"/>
  <c r="S2849" i="3"/>
  <c r="T2849" i="3"/>
  <c r="M2850" i="3"/>
  <c r="N2850" i="3"/>
  <c r="Z2850" i="3" s="1"/>
  <c r="O2850" i="3"/>
  <c r="P2850" i="3"/>
  <c r="Q2850" i="3"/>
  <c r="R2850" i="3"/>
  <c r="S2850" i="3"/>
  <c r="T2850" i="3"/>
  <c r="M2851" i="3"/>
  <c r="N2851" i="3"/>
  <c r="Z2851" i="3" s="1"/>
  <c r="O2851" i="3"/>
  <c r="P2851" i="3"/>
  <c r="Q2851" i="3"/>
  <c r="R2851" i="3"/>
  <c r="S2851" i="3"/>
  <c r="T2851" i="3"/>
  <c r="M2852" i="3"/>
  <c r="N2852" i="3"/>
  <c r="Z2852" i="3" s="1"/>
  <c r="O2852" i="3"/>
  <c r="P2852" i="3"/>
  <c r="Q2852" i="3"/>
  <c r="R2852" i="3"/>
  <c r="S2852" i="3"/>
  <c r="T2852" i="3"/>
  <c r="M2853" i="3"/>
  <c r="N2853" i="3"/>
  <c r="Z2853" i="3" s="1"/>
  <c r="O2853" i="3"/>
  <c r="P2853" i="3"/>
  <c r="Q2853" i="3"/>
  <c r="R2853" i="3"/>
  <c r="S2853" i="3"/>
  <c r="T2853" i="3"/>
  <c r="M2854" i="3"/>
  <c r="N2854" i="3"/>
  <c r="Z2854" i="3" s="1"/>
  <c r="O2854" i="3"/>
  <c r="P2854" i="3"/>
  <c r="Q2854" i="3"/>
  <c r="R2854" i="3"/>
  <c r="S2854" i="3"/>
  <c r="T2854" i="3"/>
  <c r="M2855" i="3"/>
  <c r="N2855" i="3"/>
  <c r="Z2855" i="3" s="1"/>
  <c r="O2855" i="3"/>
  <c r="P2855" i="3"/>
  <c r="Q2855" i="3"/>
  <c r="R2855" i="3"/>
  <c r="S2855" i="3"/>
  <c r="T2855" i="3"/>
  <c r="M2856" i="3"/>
  <c r="N2856" i="3"/>
  <c r="Z2856" i="3" s="1"/>
  <c r="O2856" i="3"/>
  <c r="P2856" i="3"/>
  <c r="Q2856" i="3"/>
  <c r="R2856" i="3"/>
  <c r="S2856" i="3"/>
  <c r="T2856" i="3"/>
  <c r="M2857" i="3"/>
  <c r="N2857" i="3"/>
  <c r="Z2857" i="3" s="1"/>
  <c r="O2857" i="3"/>
  <c r="P2857" i="3"/>
  <c r="Q2857" i="3"/>
  <c r="R2857" i="3"/>
  <c r="S2857" i="3"/>
  <c r="T2857" i="3"/>
  <c r="M2858" i="3"/>
  <c r="N2858" i="3"/>
  <c r="Z2858" i="3" s="1"/>
  <c r="O2858" i="3"/>
  <c r="P2858" i="3"/>
  <c r="Q2858" i="3"/>
  <c r="R2858" i="3"/>
  <c r="S2858" i="3"/>
  <c r="T2858" i="3"/>
  <c r="M2859" i="3"/>
  <c r="N2859" i="3"/>
  <c r="Z2859" i="3" s="1"/>
  <c r="O2859" i="3"/>
  <c r="P2859" i="3"/>
  <c r="Q2859" i="3"/>
  <c r="R2859" i="3"/>
  <c r="S2859" i="3"/>
  <c r="T2859" i="3"/>
  <c r="M2860" i="3"/>
  <c r="N2860" i="3"/>
  <c r="Z2860" i="3" s="1"/>
  <c r="O2860" i="3"/>
  <c r="P2860" i="3"/>
  <c r="Q2860" i="3"/>
  <c r="R2860" i="3"/>
  <c r="S2860" i="3"/>
  <c r="T2860" i="3"/>
  <c r="M2861" i="3"/>
  <c r="N2861" i="3"/>
  <c r="Z2861" i="3" s="1"/>
  <c r="O2861" i="3"/>
  <c r="P2861" i="3"/>
  <c r="Q2861" i="3"/>
  <c r="R2861" i="3"/>
  <c r="S2861" i="3"/>
  <c r="T2861" i="3"/>
  <c r="M2862" i="3"/>
  <c r="N2862" i="3"/>
  <c r="Z2862" i="3" s="1"/>
  <c r="O2862" i="3"/>
  <c r="P2862" i="3"/>
  <c r="Q2862" i="3"/>
  <c r="R2862" i="3"/>
  <c r="S2862" i="3"/>
  <c r="T2862" i="3"/>
  <c r="M2863" i="3"/>
  <c r="N2863" i="3"/>
  <c r="Z2863" i="3" s="1"/>
  <c r="O2863" i="3"/>
  <c r="P2863" i="3"/>
  <c r="Q2863" i="3"/>
  <c r="R2863" i="3"/>
  <c r="S2863" i="3"/>
  <c r="T2863" i="3"/>
  <c r="M2864" i="3"/>
  <c r="N2864" i="3"/>
  <c r="Z2864" i="3" s="1"/>
  <c r="O2864" i="3"/>
  <c r="P2864" i="3"/>
  <c r="Q2864" i="3"/>
  <c r="R2864" i="3"/>
  <c r="S2864" i="3"/>
  <c r="T2864" i="3"/>
  <c r="M2865" i="3"/>
  <c r="N2865" i="3"/>
  <c r="Z2865" i="3" s="1"/>
  <c r="O2865" i="3"/>
  <c r="P2865" i="3"/>
  <c r="Q2865" i="3"/>
  <c r="R2865" i="3"/>
  <c r="S2865" i="3"/>
  <c r="T2865" i="3"/>
  <c r="M2866" i="3"/>
  <c r="N2866" i="3"/>
  <c r="Z2866" i="3" s="1"/>
  <c r="O2866" i="3"/>
  <c r="P2866" i="3"/>
  <c r="Q2866" i="3"/>
  <c r="R2866" i="3"/>
  <c r="S2866" i="3"/>
  <c r="T2866" i="3"/>
  <c r="M2867" i="3"/>
  <c r="N2867" i="3"/>
  <c r="Z2867" i="3" s="1"/>
  <c r="O2867" i="3"/>
  <c r="P2867" i="3"/>
  <c r="Q2867" i="3"/>
  <c r="R2867" i="3"/>
  <c r="S2867" i="3"/>
  <c r="T2867" i="3"/>
  <c r="M2868" i="3"/>
  <c r="N2868" i="3"/>
  <c r="Z2868" i="3" s="1"/>
  <c r="O2868" i="3"/>
  <c r="P2868" i="3"/>
  <c r="Q2868" i="3"/>
  <c r="R2868" i="3"/>
  <c r="S2868" i="3"/>
  <c r="T2868" i="3"/>
  <c r="M2869" i="3"/>
  <c r="N2869" i="3"/>
  <c r="Z2869" i="3" s="1"/>
  <c r="O2869" i="3"/>
  <c r="P2869" i="3"/>
  <c r="Q2869" i="3"/>
  <c r="R2869" i="3"/>
  <c r="S2869" i="3"/>
  <c r="T2869" i="3"/>
  <c r="M2870" i="3"/>
  <c r="N2870" i="3"/>
  <c r="Z2870" i="3" s="1"/>
  <c r="O2870" i="3"/>
  <c r="P2870" i="3"/>
  <c r="Q2870" i="3"/>
  <c r="R2870" i="3"/>
  <c r="S2870" i="3"/>
  <c r="T2870" i="3"/>
  <c r="M2871" i="3"/>
  <c r="N2871" i="3"/>
  <c r="Z2871" i="3" s="1"/>
  <c r="O2871" i="3"/>
  <c r="P2871" i="3"/>
  <c r="Q2871" i="3"/>
  <c r="R2871" i="3"/>
  <c r="S2871" i="3"/>
  <c r="T2871" i="3"/>
  <c r="M2872" i="3"/>
  <c r="N2872" i="3"/>
  <c r="Z2872" i="3" s="1"/>
  <c r="O2872" i="3"/>
  <c r="P2872" i="3"/>
  <c r="Q2872" i="3"/>
  <c r="R2872" i="3"/>
  <c r="S2872" i="3"/>
  <c r="T2872" i="3"/>
  <c r="M2873" i="3"/>
  <c r="N2873" i="3"/>
  <c r="Z2873" i="3" s="1"/>
  <c r="O2873" i="3"/>
  <c r="P2873" i="3"/>
  <c r="Q2873" i="3"/>
  <c r="R2873" i="3"/>
  <c r="S2873" i="3"/>
  <c r="T2873" i="3"/>
  <c r="M2874" i="3"/>
  <c r="N2874" i="3"/>
  <c r="Z2874" i="3" s="1"/>
  <c r="O2874" i="3"/>
  <c r="P2874" i="3"/>
  <c r="Q2874" i="3"/>
  <c r="R2874" i="3"/>
  <c r="S2874" i="3"/>
  <c r="T2874" i="3"/>
  <c r="M2875" i="3"/>
  <c r="N2875" i="3"/>
  <c r="Z2875" i="3" s="1"/>
  <c r="O2875" i="3"/>
  <c r="P2875" i="3"/>
  <c r="Q2875" i="3"/>
  <c r="R2875" i="3"/>
  <c r="S2875" i="3"/>
  <c r="T2875" i="3"/>
  <c r="M2876" i="3"/>
  <c r="N2876" i="3"/>
  <c r="Z2876" i="3" s="1"/>
  <c r="O2876" i="3"/>
  <c r="P2876" i="3"/>
  <c r="Q2876" i="3"/>
  <c r="R2876" i="3"/>
  <c r="S2876" i="3"/>
  <c r="T2876" i="3"/>
  <c r="M2877" i="3"/>
  <c r="N2877" i="3"/>
  <c r="Z2877" i="3" s="1"/>
  <c r="O2877" i="3"/>
  <c r="P2877" i="3"/>
  <c r="Q2877" i="3"/>
  <c r="R2877" i="3"/>
  <c r="S2877" i="3"/>
  <c r="T2877" i="3"/>
  <c r="M2878" i="3"/>
  <c r="N2878" i="3"/>
  <c r="Z2878" i="3" s="1"/>
  <c r="O2878" i="3"/>
  <c r="P2878" i="3"/>
  <c r="Q2878" i="3"/>
  <c r="R2878" i="3"/>
  <c r="S2878" i="3"/>
  <c r="T2878" i="3"/>
  <c r="M2879" i="3"/>
  <c r="N2879" i="3"/>
  <c r="Z2879" i="3" s="1"/>
  <c r="O2879" i="3"/>
  <c r="P2879" i="3"/>
  <c r="Q2879" i="3"/>
  <c r="R2879" i="3"/>
  <c r="S2879" i="3"/>
  <c r="T2879" i="3"/>
  <c r="M2880" i="3"/>
  <c r="N2880" i="3"/>
  <c r="Z2880" i="3" s="1"/>
  <c r="O2880" i="3"/>
  <c r="P2880" i="3"/>
  <c r="Q2880" i="3"/>
  <c r="R2880" i="3"/>
  <c r="S2880" i="3"/>
  <c r="T2880" i="3"/>
  <c r="M2881" i="3"/>
  <c r="N2881" i="3"/>
  <c r="Z2881" i="3" s="1"/>
  <c r="O2881" i="3"/>
  <c r="P2881" i="3"/>
  <c r="Q2881" i="3"/>
  <c r="R2881" i="3"/>
  <c r="S2881" i="3"/>
  <c r="T2881" i="3"/>
  <c r="M2882" i="3"/>
  <c r="N2882" i="3"/>
  <c r="Z2882" i="3" s="1"/>
  <c r="O2882" i="3"/>
  <c r="P2882" i="3"/>
  <c r="Q2882" i="3"/>
  <c r="R2882" i="3"/>
  <c r="S2882" i="3"/>
  <c r="T2882" i="3"/>
  <c r="M2883" i="3"/>
  <c r="N2883" i="3"/>
  <c r="Z2883" i="3" s="1"/>
  <c r="O2883" i="3"/>
  <c r="P2883" i="3"/>
  <c r="Q2883" i="3"/>
  <c r="R2883" i="3"/>
  <c r="S2883" i="3"/>
  <c r="T2883" i="3"/>
  <c r="M2884" i="3"/>
  <c r="N2884" i="3"/>
  <c r="Z2884" i="3" s="1"/>
  <c r="O2884" i="3"/>
  <c r="P2884" i="3"/>
  <c r="Q2884" i="3"/>
  <c r="R2884" i="3"/>
  <c r="S2884" i="3"/>
  <c r="T2884" i="3"/>
  <c r="M2885" i="3"/>
  <c r="N2885" i="3"/>
  <c r="Z2885" i="3" s="1"/>
  <c r="O2885" i="3"/>
  <c r="P2885" i="3"/>
  <c r="Q2885" i="3"/>
  <c r="R2885" i="3"/>
  <c r="S2885" i="3"/>
  <c r="T2885" i="3"/>
  <c r="M2886" i="3"/>
  <c r="N2886" i="3"/>
  <c r="Z2886" i="3" s="1"/>
  <c r="O2886" i="3"/>
  <c r="P2886" i="3"/>
  <c r="Q2886" i="3"/>
  <c r="R2886" i="3"/>
  <c r="S2886" i="3"/>
  <c r="T2886" i="3"/>
  <c r="M2887" i="3"/>
  <c r="N2887" i="3"/>
  <c r="Z2887" i="3" s="1"/>
  <c r="O2887" i="3"/>
  <c r="P2887" i="3"/>
  <c r="Q2887" i="3"/>
  <c r="R2887" i="3"/>
  <c r="S2887" i="3"/>
  <c r="T2887" i="3"/>
  <c r="M2888" i="3"/>
  <c r="N2888" i="3"/>
  <c r="Z2888" i="3" s="1"/>
  <c r="O2888" i="3"/>
  <c r="P2888" i="3"/>
  <c r="Q2888" i="3"/>
  <c r="R2888" i="3"/>
  <c r="S2888" i="3"/>
  <c r="T2888" i="3"/>
  <c r="M2889" i="3"/>
  <c r="N2889" i="3"/>
  <c r="Z2889" i="3" s="1"/>
  <c r="O2889" i="3"/>
  <c r="P2889" i="3"/>
  <c r="Q2889" i="3"/>
  <c r="R2889" i="3"/>
  <c r="S2889" i="3"/>
  <c r="T2889" i="3"/>
  <c r="M2890" i="3"/>
  <c r="N2890" i="3"/>
  <c r="Z2890" i="3" s="1"/>
  <c r="O2890" i="3"/>
  <c r="P2890" i="3"/>
  <c r="Q2890" i="3"/>
  <c r="R2890" i="3"/>
  <c r="S2890" i="3"/>
  <c r="T2890" i="3"/>
  <c r="M2891" i="3"/>
  <c r="N2891" i="3"/>
  <c r="Z2891" i="3" s="1"/>
  <c r="O2891" i="3"/>
  <c r="P2891" i="3"/>
  <c r="Q2891" i="3"/>
  <c r="R2891" i="3"/>
  <c r="S2891" i="3"/>
  <c r="T2891" i="3"/>
  <c r="M2892" i="3"/>
  <c r="N2892" i="3"/>
  <c r="Z2892" i="3" s="1"/>
  <c r="O2892" i="3"/>
  <c r="P2892" i="3"/>
  <c r="Q2892" i="3"/>
  <c r="R2892" i="3"/>
  <c r="S2892" i="3"/>
  <c r="T2892" i="3"/>
  <c r="M2893" i="3"/>
  <c r="N2893" i="3"/>
  <c r="Z2893" i="3" s="1"/>
  <c r="O2893" i="3"/>
  <c r="P2893" i="3"/>
  <c r="Q2893" i="3"/>
  <c r="R2893" i="3"/>
  <c r="S2893" i="3"/>
  <c r="T2893" i="3"/>
  <c r="M2894" i="3"/>
  <c r="N2894" i="3"/>
  <c r="Z2894" i="3" s="1"/>
  <c r="O2894" i="3"/>
  <c r="P2894" i="3"/>
  <c r="Q2894" i="3"/>
  <c r="R2894" i="3"/>
  <c r="S2894" i="3"/>
  <c r="T2894" i="3"/>
  <c r="M2895" i="3"/>
  <c r="N2895" i="3"/>
  <c r="Z2895" i="3" s="1"/>
  <c r="O2895" i="3"/>
  <c r="P2895" i="3"/>
  <c r="Q2895" i="3"/>
  <c r="R2895" i="3"/>
  <c r="S2895" i="3"/>
  <c r="T2895" i="3"/>
  <c r="M2896" i="3"/>
  <c r="N2896" i="3"/>
  <c r="Z2896" i="3" s="1"/>
  <c r="O2896" i="3"/>
  <c r="P2896" i="3"/>
  <c r="Q2896" i="3"/>
  <c r="R2896" i="3"/>
  <c r="S2896" i="3"/>
  <c r="T2896" i="3"/>
  <c r="M2897" i="3"/>
  <c r="N2897" i="3"/>
  <c r="Z2897" i="3" s="1"/>
  <c r="O2897" i="3"/>
  <c r="P2897" i="3"/>
  <c r="Q2897" i="3"/>
  <c r="R2897" i="3"/>
  <c r="S2897" i="3"/>
  <c r="T2897" i="3"/>
  <c r="M2898" i="3"/>
  <c r="N2898" i="3"/>
  <c r="Z2898" i="3" s="1"/>
  <c r="O2898" i="3"/>
  <c r="P2898" i="3"/>
  <c r="Q2898" i="3"/>
  <c r="R2898" i="3"/>
  <c r="S2898" i="3"/>
  <c r="T2898" i="3"/>
  <c r="M2899" i="3"/>
  <c r="N2899" i="3"/>
  <c r="Z2899" i="3" s="1"/>
  <c r="O2899" i="3"/>
  <c r="P2899" i="3"/>
  <c r="Q2899" i="3"/>
  <c r="R2899" i="3"/>
  <c r="S2899" i="3"/>
  <c r="T2899" i="3"/>
  <c r="M2900" i="3"/>
  <c r="N2900" i="3"/>
  <c r="Z2900" i="3" s="1"/>
  <c r="O2900" i="3"/>
  <c r="P2900" i="3"/>
  <c r="Q2900" i="3"/>
  <c r="R2900" i="3"/>
  <c r="S2900" i="3"/>
  <c r="T2900" i="3"/>
  <c r="M2901" i="3"/>
  <c r="N2901" i="3"/>
  <c r="Z2901" i="3" s="1"/>
  <c r="O2901" i="3"/>
  <c r="P2901" i="3"/>
  <c r="Q2901" i="3"/>
  <c r="R2901" i="3"/>
  <c r="S2901" i="3"/>
  <c r="T2901" i="3"/>
  <c r="M2902" i="3"/>
  <c r="N2902" i="3"/>
  <c r="Z2902" i="3" s="1"/>
  <c r="O2902" i="3"/>
  <c r="P2902" i="3"/>
  <c r="Q2902" i="3"/>
  <c r="R2902" i="3"/>
  <c r="S2902" i="3"/>
  <c r="T2902" i="3"/>
  <c r="M2903" i="3"/>
  <c r="N2903" i="3"/>
  <c r="Z2903" i="3" s="1"/>
  <c r="O2903" i="3"/>
  <c r="P2903" i="3"/>
  <c r="Q2903" i="3"/>
  <c r="R2903" i="3"/>
  <c r="S2903" i="3"/>
  <c r="T2903" i="3"/>
  <c r="M2904" i="3"/>
  <c r="N2904" i="3"/>
  <c r="Z2904" i="3" s="1"/>
  <c r="O2904" i="3"/>
  <c r="P2904" i="3"/>
  <c r="Q2904" i="3"/>
  <c r="R2904" i="3"/>
  <c r="S2904" i="3"/>
  <c r="T2904" i="3"/>
  <c r="M2905" i="3"/>
  <c r="N2905" i="3"/>
  <c r="Z2905" i="3" s="1"/>
  <c r="O2905" i="3"/>
  <c r="P2905" i="3"/>
  <c r="Q2905" i="3"/>
  <c r="R2905" i="3"/>
  <c r="S2905" i="3"/>
  <c r="T2905" i="3"/>
  <c r="M2906" i="3"/>
  <c r="N2906" i="3"/>
  <c r="Z2906" i="3" s="1"/>
  <c r="O2906" i="3"/>
  <c r="P2906" i="3"/>
  <c r="Q2906" i="3"/>
  <c r="R2906" i="3"/>
  <c r="S2906" i="3"/>
  <c r="T2906" i="3"/>
  <c r="M2907" i="3"/>
  <c r="N2907" i="3"/>
  <c r="Z2907" i="3" s="1"/>
  <c r="O2907" i="3"/>
  <c r="P2907" i="3"/>
  <c r="Q2907" i="3"/>
  <c r="R2907" i="3"/>
  <c r="S2907" i="3"/>
  <c r="T2907" i="3"/>
  <c r="M2908" i="3"/>
  <c r="N2908" i="3"/>
  <c r="Z2908" i="3" s="1"/>
  <c r="O2908" i="3"/>
  <c r="P2908" i="3"/>
  <c r="Q2908" i="3"/>
  <c r="R2908" i="3"/>
  <c r="S2908" i="3"/>
  <c r="T2908" i="3"/>
  <c r="M2909" i="3"/>
  <c r="N2909" i="3"/>
  <c r="Z2909" i="3" s="1"/>
  <c r="O2909" i="3"/>
  <c r="P2909" i="3"/>
  <c r="Q2909" i="3"/>
  <c r="R2909" i="3"/>
  <c r="S2909" i="3"/>
  <c r="T2909" i="3"/>
  <c r="M2910" i="3"/>
  <c r="N2910" i="3"/>
  <c r="Z2910" i="3" s="1"/>
  <c r="O2910" i="3"/>
  <c r="P2910" i="3"/>
  <c r="Q2910" i="3"/>
  <c r="R2910" i="3"/>
  <c r="S2910" i="3"/>
  <c r="T2910" i="3"/>
  <c r="M2911" i="3"/>
  <c r="N2911" i="3"/>
  <c r="Z2911" i="3" s="1"/>
  <c r="O2911" i="3"/>
  <c r="P2911" i="3"/>
  <c r="Q2911" i="3"/>
  <c r="R2911" i="3"/>
  <c r="S2911" i="3"/>
  <c r="T2911" i="3"/>
  <c r="M2912" i="3"/>
  <c r="N2912" i="3"/>
  <c r="Z2912" i="3" s="1"/>
  <c r="O2912" i="3"/>
  <c r="P2912" i="3"/>
  <c r="Q2912" i="3"/>
  <c r="R2912" i="3"/>
  <c r="S2912" i="3"/>
  <c r="T2912" i="3"/>
  <c r="M2913" i="3"/>
  <c r="N2913" i="3"/>
  <c r="Z2913" i="3" s="1"/>
  <c r="O2913" i="3"/>
  <c r="P2913" i="3"/>
  <c r="Q2913" i="3"/>
  <c r="R2913" i="3"/>
  <c r="S2913" i="3"/>
  <c r="T2913" i="3"/>
  <c r="M2914" i="3"/>
  <c r="N2914" i="3"/>
  <c r="Z2914" i="3" s="1"/>
  <c r="O2914" i="3"/>
  <c r="P2914" i="3"/>
  <c r="Q2914" i="3"/>
  <c r="R2914" i="3"/>
  <c r="S2914" i="3"/>
  <c r="T2914" i="3"/>
  <c r="M2915" i="3"/>
  <c r="N2915" i="3"/>
  <c r="Z2915" i="3" s="1"/>
  <c r="O2915" i="3"/>
  <c r="P2915" i="3"/>
  <c r="Q2915" i="3"/>
  <c r="R2915" i="3"/>
  <c r="S2915" i="3"/>
  <c r="T2915" i="3"/>
  <c r="M2916" i="3"/>
  <c r="N2916" i="3"/>
  <c r="Z2916" i="3" s="1"/>
  <c r="O2916" i="3"/>
  <c r="P2916" i="3"/>
  <c r="Q2916" i="3"/>
  <c r="R2916" i="3"/>
  <c r="S2916" i="3"/>
  <c r="T2916" i="3"/>
  <c r="M2917" i="3"/>
  <c r="N2917" i="3"/>
  <c r="Z2917" i="3" s="1"/>
  <c r="O2917" i="3"/>
  <c r="P2917" i="3"/>
  <c r="Q2917" i="3"/>
  <c r="R2917" i="3"/>
  <c r="S2917" i="3"/>
  <c r="T2917" i="3"/>
  <c r="M2918" i="3"/>
  <c r="N2918" i="3"/>
  <c r="Z2918" i="3" s="1"/>
  <c r="O2918" i="3"/>
  <c r="P2918" i="3"/>
  <c r="Q2918" i="3"/>
  <c r="R2918" i="3"/>
  <c r="S2918" i="3"/>
  <c r="T2918" i="3"/>
  <c r="M2919" i="3"/>
  <c r="N2919" i="3"/>
  <c r="Z2919" i="3" s="1"/>
  <c r="O2919" i="3"/>
  <c r="P2919" i="3"/>
  <c r="Q2919" i="3"/>
  <c r="R2919" i="3"/>
  <c r="S2919" i="3"/>
  <c r="T2919" i="3"/>
  <c r="M2920" i="3"/>
  <c r="N2920" i="3"/>
  <c r="Z2920" i="3" s="1"/>
  <c r="O2920" i="3"/>
  <c r="P2920" i="3"/>
  <c r="Q2920" i="3"/>
  <c r="R2920" i="3"/>
  <c r="S2920" i="3"/>
  <c r="T2920" i="3"/>
  <c r="M2921" i="3"/>
  <c r="N2921" i="3"/>
  <c r="Z2921" i="3" s="1"/>
  <c r="O2921" i="3"/>
  <c r="P2921" i="3"/>
  <c r="Q2921" i="3"/>
  <c r="R2921" i="3"/>
  <c r="S2921" i="3"/>
  <c r="T2921" i="3"/>
  <c r="M2922" i="3"/>
  <c r="N2922" i="3"/>
  <c r="Z2922" i="3" s="1"/>
  <c r="O2922" i="3"/>
  <c r="P2922" i="3"/>
  <c r="Q2922" i="3"/>
  <c r="R2922" i="3"/>
  <c r="S2922" i="3"/>
  <c r="T2922" i="3"/>
  <c r="M2923" i="3"/>
  <c r="N2923" i="3"/>
  <c r="Z2923" i="3" s="1"/>
  <c r="O2923" i="3"/>
  <c r="P2923" i="3"/>
  <c r="Q2923" i="3"/>
  <c r="R2923" i="3"/>
  <c r="S2923" i="3"/>
  <c r="T2923" i="3"/>
  <c r="M2924" i="3"/>
  <c r="N2924" i="3"/>
  <c r="Z2924" i="3" s="1"/>
  <c r="O2924" i="3"/>
  <c r="P2924" i="3"/>
  <c r="Q2924" i="3"/>
  <c r="R2924" i="3"/>
  <c r="S2924" i="3"/>
  <c r="T2924" i="3"/>
  <c r="M2925" i="3"/>
  <c r="N2925" i="3"/>
  <c r="Z2925" i="3" s="1"/>
  <c r="O2925" i="3"/>
  <c r="P2925" i="3"/>
  <c r="Q2925" i="3"/>
  <c r="R2925" i="3"/>
  <c r="S2925" i="3"/>
  <c r="T2925" i="3"/>
  <c r="M2926" i="3"/>
  <c r="N2926" i="3"/>
  <c r="Z2926" i="3" s="1"/>
  <c r="O2926" i="3"/>
  <c r="P2926" i="3"/>
  <c r="Q2926" i="3"/>
  <c r="R2926" i="3"/>
  <c r="S2926" i="3"/>
  <c r="T2926" i="3"/>
  <c r="M2927" i="3"/>
  <c r="N2927" i="3"/>
  <c r="Z2927" i="3" s="1"/>
  <c r="O2927" i="3"/>
  <c r="P2927" i="3"/>
  <c r="Q2927" i="3"/>
  <c r="R2927" i="3"/>
  <c r="S2927" i="3"/>
  <c r="T2927" i="3"/>
  <c r="M2928" i="3"/>
  <c r="N2928" i="3"/>
  <c r="Z2928" i="3" s="1"/>
  <c r="O2928" i="3"/>
  <c r="P2928" i="3"/>
  <c r="Q2928" i="3"/>
  <c r="R2928" i="3"/>
  <c r="S2928" i="3"/>
  <c r="T2928" i="3"/>
  <c r="M2929" i="3"/>
  <c r="N2929" i="3"/>
  <c r="Z2929" i="3" s="1"/>
  <c r="O2929" i="3"/>
  <c r="P2929" i="3"/>
  <c r="Q2929" i="3"/>
  <c r="R2929" i="3"/>
  <c r="S2929" i="3"/>
  <c r="T2929" i="3"/>
  <c r="M2930" i="3"/>
  <c r="N2930" i="3"/>
  <c r="Z2930" i="3" s="1"/>
  <c r="O2930" i="3"/>
  <c r="P2930" i="3"/>
  <c r="Q2930" i="3"/>
  <c r="R2930" i="3"/>
  <c r="S2930" i="3"/>
  <c r="T2930" i="3"/>
  <c r="M2931" i="3"/>
  <c r="N2931" i="3"/>
  <c r="Z2931" i="3" s="1"/>
  <c r="O2931" i="3"/>
  <c r="P2931" i="3"/>
  <c r="Q2931" i="3"/>
  <c r="R2931" i="3"/>
  <c r="S2931" i="3"/>
  <c r="T2931" i="3"/>
  <c r="M2932" i="3"/>
  <c r="N2932" i="3"/>
  <c r="Z2932" i="3" s="1"/>
  <c r="O2932" i="3"/>
  <c r="P2932" i="3"/>
  <c r="Q2932" i="3"/>
  <c r="R2932" i="3"/>
  <c r="S2932" i="3"/>
  <c r="T2932" i="3"/>
  <c r="M2933" i="3"/>
  <c r="N2933" i="3"/>
  <c r="Z2933" i="3" s="1"/>
  <c r="O2933" i="3"/>
  <c r="P2933" i="3"/>
  <c r="Q2933" i="3"/>
  <c r="R2933" i="3"/>
  <c r="S2933" i="3"/>
  <c r="T2933" i="3"/>
  <c r="M2934" i="3"/>
  <c r="N2934" i="3"/>
  <c r="Z2934" i="3" s="1"/>
  <c r="O2934" i="3"/>
  <c r="P2934" i="3"/>
  <c r="Q2934" i="3"/>
  <c r="R2934" i="3"/>
  <c r="S2934" i="3"/>
  <c r="T2934" i="3"/>
  <c r="M2935" i="3"/>
  <c r="N2935" i="3"/>
  <c r="Z2935" i="3" s="1"/>
  <c r="O2935" i="3"/>
  <c r="P2935" i="3"/>
  <c r="Q2935" i="3"/>
  <c r="R2935" i="3"/>
  <c r="S2935" i="3"/>
  <c r="T2935" i="3"/>
  <c r="M2936" i="3"/>
  <c r="N2936" i="3"/>
  <c r="Z2936" i="3" s="1"/>
  <c r="O2936" i="3"/>
  <c r="P2936" i="3"/>
  <c r="Q2936" i="3"/>
  <c r="R2936" i="3"/>
  <c r="S2936" i="3"/>
  <c r="T2936" i="3"/>
  <c r="M2937" i="3"/>
  <c r="N2937" i="3"/>
  <c r="Z2937" i="3" s="1"/>
  <c r="O2937" i="3"/>
  <c r="P2937" i="3"/>
  <c r="Q2937" i="3"/>
  <c r="R2937" i="3"/>
  <c r="S2937" i="3"/>
  <c r="T2937" i="3"/>
  <c r="M2938" i="3"/>
  <c r="N2938" i="3"/>
  <c r="Z2938" i="3" s="1"/>
  <c r="O2938" i="3"/>
  <c r="P2938" i="3"/>
  <c r="Q2938" i="3"/>
  <c r="R2938" i="3"/>
  <c r="S2938" i="3"/>
  <c r="T2938" i="3"/>
  <c r="M2939" i="3"/>
  <c r="N2939" i="3"/>
  <c r="Z2939" i="3" s="1"/>
  <c r="O2939" i="3"/>
  <c r="P2939" i="3"/>
  <c r="Q2939" i="3"/>
  <c r="R2939" i="3"/>
  <c r="S2939" i="3"/>
  <c r="T2939" i="3"/>
  <c r="M2940" i="3"/>
  <c r="N2940" i="3"/>
  <c r="Z2940" i="3" s="1"/>
  <c r="O2940" i="3"/>
  <c r="P2940" i="3"/>
  <c r="Q2940" i="3"/>
  <c r="R2940" i="3"/>
  <c r="S2940" i="3"/>
  <c r="T2940" i="3"/>
  <c r="M2941" i="3"/>
  <c r="N2941" i="3"/>
  <c r="Z2941" i="3" s="1"/>
  <c r="O2941" i="3"/>
  <c r="P2941" i="3"/>
  <c r="Q2941" i="3"/>
  <c r="R2941" i="3"/>
  <c r="S2941" i="3"/>
  <c r="T2941" i="3"/>
  <c r="M2942" i="3"/>
  <c r="N2942" i="3"/>
  <c r="Z2942" i="3" s="1"/>
  <c r="O2942" i="3"/>
  <c r="P2942" i="3"/>
  <c r="Q2942" i="3"/>
  <c r="R2942" i="3"/>
  <c r="S2942" i="3"/>
  <c r="T2942" i="3"/>
  <c r="M2943" i="3"/>
  <c r="N2943" i="3"/>
  <c r="Z2943" i="3" s="1"/>
  <c r="O2943" i="3"/>
  <c r="P2943" i="3"/>
  <c r="Q2943" i="3"/>
  <c r="R2943" i="3"/>
  <c r="S2943" i="3"/>
  <c r="T2943" i="3"/>
  <c r="M2944" i="3"/>
  <c r="N2944" i="3"/>
  <c r="Z2944" i="3" s="1"/>
  <c r="O2944" i="3"/>
  <c r="P2944" i="3"/>
  <c r="Q2944" i="3"/>
  <c r="R2944" i="3"/>
  <c r="S2944" i="3"/>
  <c r="T2944" i="3"/>
  <c r="M2945" i="3"/>
  <c r="N2945" i="3"/>
  <c r="Z2945" i="3" s="1"/>
  <c r="O2945" i="3"/>
  <c r="P2945" i="3"/>
  <c r="Q2945" i="3"/>
  <c r="R2945" i="3"/>
  <c r="S2945" i="3"/>
  <c r="T2945" i="3"/>
  <c r="M2946" i="3"/>
  <c r="N2946" i="3"/>
  <c r="Z2946" i="3" s="1"/>
  <c r="O2946" i="3"/>
  <c r="P2946" i="3"/>
  <c r="Q2946" i="3"/>
  <c r="R2946" i="3"/>
  <c r="S2946" i="3"/>
  <c r="T2946" i="3"/>
  <c r="M2947" i="3"/>
  <c r="N2947" i="3"/>
  <c r="Z2947" i="3" s="1"/>
  <c r="O2947" i="3"/>
  <c r="P2947" i="3"/>
  <c r="Q2947" i="3"/>
  <c r="R2947" i="3"/>
  <c r="S2947" i="3"/>
  <c r="T2947" i="3"/>
  <c r="M2948" i="3"/>
  <c r="N2948" i="3"/>
  <c r="Z2948" i="3" s="1"/>
  <c r="O2948" i="3"/>
  <c r="P2948" i="3"/>
  <c r="Q2948" i="3"/>
  <c r="R2948" i="3"/>
  <c r="S2948" i="3"/>
  <c r="T2948" i="3"/>
  <c r="M2949" i="3"/>
  <c r="N2949" i="3"/>
  <c r="Z2949" i="3" s="1"/>
  <c r="O2949" i="3"/>
  <c r="P2949" i="3"/>
  <c r="Q2949" i="3"/>
  <c r="R2949" i="3"/>
  <c r="S2949" i="3"/>
  <c r="T2949" i="3"/>
  <c r="M2950" i="3"/>
  <c r="N2950" i="3"/>
  <c r="Z2950" i="3" s="1"/>
  <c r="O2950" i="3"/>
  <c r="P2950" i="3"/>
  <c r="Q2950" i="3"/>
  <c r="R2950" i="3"/>
  <c r="S2950" i="3"/>
  <c r="T2950" i="3"/>
  <c r="M2951" i="3"/>
  <c r="N2951" i="3"/>
  <c r="Z2951" i="3" s="1"/>
  <c r="O2951" i="3"/>
  <c r="P2951" i="3"/>
  <c r="Q2951" i="3"/>
  <c r="R2951" i="3"/>
  <c r="S2951" i="3"/>
  <c r="T2951" i="3"/>
  <c r="M2952" i="3"/>
  <c r="N2952" i="3"/>
  <c r="Z2952" i="3" s="1"/>
  <c r="O2952" i="3"/>
  <c r="P2952" i="3"/>
  <c r="Q2952" i="3"/>
  <c r="R2952" i="3"/>
  <c r="S2952" i="3"/>
  <c r="T2952" i="3"/>
  <c r="M2953" i="3"/>
  <c r="N2953" i="3"/>
  <c r="Z2953" i="3" s="1"/>
  <c r="O2953" i="3"/>
  <c r="P2953" i="3"/>
  <c r="Q2953" i="3"/>
  <c r="R2953" i="3"/>
  <c r="S2953" i="3"/>
  <c r="T2953" i="3"/>
  <c r="M2954" i="3"/>
  <c r="N2954" i="3"/>
  <c r="Z2954" i="3" s="1"/>
  <c r="O2954" i="3"/>
  <c r="P2954" i="3"/>
  <c r="Q2954" i="3"/>
  <c r="R2954" i="3"/>
  <c r="S2954" i="3"/>
  <c r="T2954" i="3"/>
  <c r="M2955" i="3"/>
  <c r="N2955" i="3"/>
  <c r="Z2955" i="3" s="1"/>
  <c r="O2955" i="3"/>
  <c r="P2955" i="3"/>
  <c r="Q2955" i="3"/>
  <c r="R2955" i="3"/>
  <c r="S2955" i="3"/>
  <c r="T2955" i="3"/>
  <c r="M2956" i="3"/>
  <c r="N2956" i="3"/>
  <c r="Z2956" i="3" s="1"/>
  <c r="O2956" i="3"/>
  <c r="P2956" i="3"/>
  <c r="Q2956" i="3"/>
  <c r="R2956" i="3"/>
  <c r="S2956" i="3"/>
  <c r="T2956" i="3"/>
  <c r="M2957" i="3"/>
  <c r="N2957" i="3"/>
  <c r="Z2957" i="3" s="1"/>
  <c r="O2957" i="3"/>
  <c r="P2957" i="3"/>
  <c r="Q2957" i="3"/>
  <c r="R2957" i="3"/>
  <c r="S2957" i="3"/>
  <c r="T2957" i="3"/>
  <c r="M2958" i="3"/>
  <c r="N2958" i="3"/>
  <c r="Z2958" i="3" s="1"/>
  <c r="O2958" i="3"/>
  <c r="P2958" i="3"/>
  <c r="Q2958" i="3"/>
  <c r="R2958" i="3"/>
  <c r="S2958" i="3"/>
  <c r="T2958" i="3"/>
  <c r="M2959" i="3"/>
  <c r="N2959" i="3"/>
  <c r="Z2959" i="3" s="1"/>
  <c r="O2959" i="3"/>
  <c r="P2959" i="3"/>
  <c r="Q2959" i="3"/>
  <c r="R2959" i="3"/>
  <c r="S2959" i="3"/>
  <c r="T2959" i="3"/>
  <c r="M2960" i="3"/>
  <c r="N2960" i="3"/>
  <c r="Z2960" i="3" s="1"/>
  <c r="O2960" i="3"/>
  <c r="P2960" i="3"/>
  <c r="Q2960" i="3"/>
  <c r="R2960" i="3"/>
  <c r="S2960" i="3"/>
  <c r="T2960" i="3"/>
  <c r="M2961" i="3"/>
  <c r="N2961" i="3"/>
  <c r="Z2961" i="3" s="1"/>
  <c r="O2961" i="3"/>
  <c r="P2961" i="3"/>
  <c r="Q2961" i="3"/>
  <c r="R2961" i="3"/>
  <c r="S2961" i="3"/>
  <c r="T2961" i="3"/>
  <c r="M2962" i="3"/>
  <c r="N2962" i="3"/>
  <c r="Z2962" i="3" s="1"/>
  <c r="O2962" i="3"/>
  <c r="P2962" i="3"/>
  <c r="Q2962" i="3"/>
  <c r="R2962" i="3"/>
  <c r="S2962" i="3"/>
  <c r="T2962" i="3"/>
  <c r="M2963" i="3"/>
  <c r="N2963" i="3"/>
  <c r="Z2963" i="3" s="1"/>
  <c r="O2963" i="3"/>
  <c r="P2963" i="3"/>
  <c r="Q2963" i="3"/>
  <c r="R2963" i="3"/>
  <c r="S2963" i="3"/>
  <c r="T2963" i="3"/>
  <c r="M2964" i="3"/>
  <c r="N2964" i="3"/>
  <c r="Z2964" i="3" s="1"/>
  <c r="O2964" i="3"/>
  <c r="P2964" i="3"/>
  <c r="Q2964" i="3"/>
  <c r="R2964" i="3"/>
  <c r="S2964" i="3"/>
  <c r="T2964" i="3"/>
  <c r="M2965" i="3"/>
  <c r="N2965" i="3"/>
  <c r="Z2965" i="3" s="1"/>
  <c r="O2965" i="3"/>
  <c r="P2965" i="3"/>
  <c r="Q2965" i="3"/>
  <c r="R2965" i="3"/>
  <c r="S2965" i="3"/>
  <c r="T2965" i="3"/>
  <c r="M2966" i="3"/>
  <c r="N2966" i="3"/>
  <c r="Z2966" i="3" s="1"/>
  <c r="O2966" i="3"/>
  <c r="P2966" i="3"/>
  <c r="Q2966" i="3"/>
  <c r="R2966" i="3"/>
  <c r="S2966" i="3"/>
  <c r="T2966" i="3"/>
  <c r="M2967" i="3"/>
  <c r="N2967" i="3"/>
  <c r="Z2967" i="3" s="1"/>
  <c r="O2967" i="3"/>
  <c r="P2967" i="3"/>
  <c r="Q2967" i="3"/>
  <c r="R2967" i="3"/>
  <c r="S2967" i="3"/>
  <c r="T2967" i="3"/>
  <c r="M2968" i="3"/>
  <c r="N2968" i="3"/>
  <c r="Z2968" i="3" s="1"/>
  <c r="O2968" i="3"/>
  <c r="P2968" i="3"/>
  <c r="Q2968" i="3"/>
  <c r="R2968" i="3"/>
  <c r="S2968" i="3"/>
  <c r="T2968" i="3"/>
  <c r="M2969" i="3"/>
  <c r="N2969" i="3"/>
  <c r="Z2969" i="3" s="1"/>
  <c r="O2969" i="3"/>
  <c r="P2969" i="3"/>
  <c r="Q2969" i="3"/>
  <c r="R2969" i="3"/>
  <c r="S2969" i="3"/>
  <c r="T2969" i="3"/>
  <c r="M2970" i="3"/>
  <c r="N2970" i="3"/>
  <c r="Z2970" i="3" s="1"/>
  <c r="O2970" i="3"/>
  <c r="P2970" i="3"/>
  <c r="Q2970" i="3"/>
  <c r="R2970" i="3"/>
  <c r="S2970" i="3"/>
  <c r="T2970" i="3"/>
  <c r="M2971" i="3"/>
  <c r="N2971" i="3"/>
  <c r="Z2971" i="3" s="1"/>
  <c r="O2971" i="3"/>
  <c r="P2971" i="3"/>
  <c r="Q2971" i="3"/>
  <c r="R2971" i="3"/>
  <c r="S2971" i="3"/>
  <c r="T2971" i="3"/>
  <c r="M2972" i="3"/>
  <c r="N2972" i="3"/>
  <c r="Z2972" i="3" s="1"/>
  <c r="O2972" i="3"/>
  <c r="P2972" i="3"/>
  <c r="Q2972" i="3"/>
  <c r="R2972" i="3"/>
  <c r="S2972" i="3"/>
  <c r="T2972" i="3"/>
  <c r="M2973" i="3"/>
  <c r="N2973" i="3"/>
  <c r="Z2973" i="3" s="1"/>
  <c r="O2973" i="3"/>
  <c r="P2973" i="3"/>
  <c r="Q2973" i="3"/>
  <c r="R2973" i="3"/>
  <c r="S2973" i="3"/>
  <c r="T2973" i="3"/>
  <c r="M2974" i="3"/>
  <c r="N2974" i="3"/>
  <c r="Z2974" i="3" s="1"/>
  <c r="O2974" i="3"/>
  <c r="P2974" i="3"/>
  <c r="Q2974" i="3"/>
  <c r="R2974" i="3"/>
  <c r="S2974" i="3"/>
  <c r="T2974" i="3"/>
  <c r="M2975" i="3"/>
  <c r="N2975" i="3"/>
  <c r="Z2975" i="3" s="1"/>
  <c r="O2975" i="3"/>
  <c r="P2975" i="3"/>
  <c r="Q2975" i="3"/>
  <c r="R2975" i="3"/>
  <c r="S2975" i="3"/>
  <c r="T2975" i="3"/>
  <c r="M2976" i="3"/>
  <c r="N2976" i="3"/>
  <c r="Z2976" i="3" s="1"/>
  <c r="O2976" i="3"/>
  <c r="P2976" i="3"/>
  <c r="Q2976" i="3"/>
  <c r="R2976" i="3"/>
  <c r="S2976" i="3"/>
  <c r="T2976" i="3"/>
  <c r="M2977" i="3"/>
  <c r="N2977" i="3"/>
  <c r="Z2977" i="3" s="1"/>
  <c r="O2977" i="3"/>
  <c r="P2977" i="3"/>
  <c r="Q2977" i="3"/>
  <c r="R2977" i="3"/>
  <c r="S2977" i="3"/>
  <c r="T2977" i="3"/>
  <c r="M2978" i="3"/>
  <c r="N2978" i="3"/>
  <c r="Z2978" i="3" s="1"/>
  <c r="O2978" i="3"/>
  <c r="P2978" i="3"/>
  <c r="Q2978" i="3"/>
  <c r="R2978" i="3"/>
  <c r="S2978" i="3"/>
  <c r="T2978" i="3"/>
  <c r="M2979" i="3"/>
  <c r="N2979" i="3"/>
  <c r="Z2979" i="3" s="1"/>
  <c r="O2979" i="3"/>
  <c r="P2979" i="3"/>
  <c r="Q2979" i="3"/>
  <c r="R2979" i="3"/>
  <c r="S2979" i="3"/>
  <c r="T2979" i="3"/>
  <c r="M2980" i="3"/>
  <c r="N2980" i="3"/>
  <c r="Z2980" i="3" s="1"/>
  <c r="O2980" i="3"/>
  <c r="P2980" i="3"/>
  <c r="Q2980" i="3"/>
  <c r="R2980" i="3"/>
  <c r="S2980" i="3"/>
  <c r="T2980" i="3"/>
  <c r="M2981" i="3"/>
  <c r="N2981" i="3"/>
  <c r="Z2981" i="3" s="1"/>
  <c r="O2981" i="3"/>
  <c r="P2981" i="3"/>
  <c r="Q2981" i="3"/>
  <c r="R2981" i="3"/>
  <c r="S2981" i="3"/>
  <c r="T2981" i="3"/>
  <c r="M2982" i="3"/>
  <c r="N2982" i="3"/>
  <c r="Z2982" i="3" s="1"/>
  <c r="O2982" i="3"/>
  <c r="P2982" i="3"/>
  <c r="Q2982" i="3"/>
  <c r="R2982" i="3"/>
  <c r="S2982" i="3"/>
  <c r="T2982" i="3"/>
  <c r="M2983" i="3"/>
  <c r="N2983" i="3"/>
  <c r="Z2983" i="3" s="1"/>
  <c r="O2983" i="3"/>
  <c r="P2983" i="3"/>
  <c r="Q2983" i="3"/>
  <c r="R2983" i="3"/>
  <c r="S2983" i="3"/>
  <c r="T2983" i="3"/>
  <c r="M2984" i="3"/>
  <c r="N2984" i="3"/>
  <c r="Z2984" i="3" s="1"/>
  <c r="O2984" i="3"/>
  <c r="P2984" i="3"/>
  <c r="Q2984" i="3"/>
  <c r="R2984" i="3"/>
  <c r="S2984" i="3"/>
  <c r="T2984" i="3"/>
  <c r="M2985" i="3"/>
  <c r="N2985" i="3"/>
  <c r="Z2985" i="3" s="1"/>
  <c r="O2985" i="3"/>
  <c r="P2985" i="3"/>
  <c r="Q2985" i="3"/>
  <c r="R2985" i="3"/>
  <c r="S2985" i="3"/>
  <c r="T2985" i="3"/>
  <c r="M2986" i="3"/>
  <c r="N2986" i="3"/>
  <c r="Z2986" i="3" s="1"/>
  <c r="O2986" i="3"/>
  <c r="P2986" i="3"/>
  <c r="Q2986" i="3"/>
  <c r="R2986" i="3"/>
  <c r="S2986" i="3"/>
  <c r="T2986" i="3"/>
  <c r="M2987" i="3"/>
  <c r="N2987" i="3"/>
  <c r="Z2987" i="3" s="1"/>
  <c r="O2987" i="3"/>
  <c r="P2987" i="3"/>
  <c r="Q2987" i="3"/>
  <c r="R2987" i="3"/>
  <c r="S2987" i="3"/>
  <c r="T2987" i="3"/>
  <c r="M2988" i="3"/>
  <c r="N2988" i="3"/>
  <c r="Z2988" i="3" s="1"/>
  <c r="O2988" i="3"/>
  <c r="P2988" i="3"/>
  <c r="Q2988" i="3"/>
  <c r="R2988" i="3"/>
  <c r="S2988" i="3"/>
  <c r="T2988" i="3"/>
  <c r="M2989" i="3"/>
  <c r="N2989" i="3"/>
  <c r="Z2989" i="3" s="1"/>
  <c r="O2989" i="3"/>
  <c r="P2989" i="3"/>
  <c r="Q2989" i="3"/>
  <c r="R2989" i="3"/>
  <c r="S2989" i="3"/>
  <c r="T2989" i="3"/>
  <c r="M2990" i="3"/>
  <c r="N2990" i="3"/>
  <c r="Z2990" i="3" s="1"/>
  <c r="O2990" i="3"/>
  <c r="P2990" i="3"/>
  <c r="Q2990" i="3"/>
  <c r="R2990" i="3"/>
  <c r="S2990" i="3"/>
  <c r="T2990" i="3"/>
  <c r="M2991" i="3"/>
  <c r="N2991" i="3"/>
  <c r="Z2991" i="3" s="1"/>
  <c r="O2991" i="3"/>
  <c r="P2991" i="3"/>
  <c r="Q2991" i="3"/>
  <c r="R2991" i="3"/>
  <c r="S2991" i="3"/>
  <c r="T2991" i="3"/>
  <c r="M2992" i="3"/>
  <c r="N2992" i="3"/>
  <c r="Z2992" i="3" s="1"/>
  <c r="O2992" i="3"/>
  <c r="P2992" i="3"/>
  <c r="Q2992" i="3"/>
  <c r="R2992" i="3"/>
  <c r="S2992" i="3"/>
  <c r="T2992" i="3"/>
  <c r="M2993" i="3"/>
  <c r="N2993" i="3"/>
  <c r="Z2993" i="3" s="1"/>
  <c r="O2993" i="3"/>
  <c r="P2993" i="3"/>
  <c r="Q2993" i="3"/>
  <c r="R2993" i="3"/>
  <c r="S2993" i="3"/>
  <c r="T2993" i="3"/>
  <c r="M2994" i="3"/>
  <c r="N2994" i="3"/>
  <c r="Z2994" i="3" s="1"/>
  <c r="O2994" i="3"/>
  <c r="P2994" i="3"/>
  <c r="Q2994" i="3"/>
  <c r="R2994" i="3"/>
  <c r="S2994" i="3"/>
  <c r="T2994" i="3"/>
  <c r="M2995" i="3"/>
  <c r="N2995" i="3"/>
  <c r="Z2995" i="3" s="1"/>
  <c r="O2995" i="3"/>
  <c r="P2995" i="3"/>
  <c r="Q2995" i="3"/>
  <c r="R2995" i="3"/>
  <c r="S2995" i="3"/>
  <c r="T2995" i="3"/>
  <c r="M2996" i="3"/>
  <c r="N2996" i="3"/>
  <c r="Z2996" i="3" s="1"/>
  <c r="O2996" i="3"/>
  <c r="P2996" i="3"/>
  <c r="Q2996" i="3"/>
  <c r="R2996" i="3"/>
  <c r="S2996" i="3"/>
  <c r="T2996" i="3"/>
  <c r="M2997" i="3"/>
  <c r="N2997" i="3"/>
  <c r="Z2997" i="3" s="1"/>
  <c r="O2997" i="3"/>
  <c r="P2997" i="3"/>
  <c r="Q2997" i="3"/>
  <c r="R2997" i="3"/>
  <c r="S2997" i="3"/>
  <c r="T2997" i="3"/>
  <c r="M2998" i="3"/>
  <c r="N2998" i="3"/>
  <c r="Z2998" i="3" s="1"/>
  <c r="O2998" i="3"/>
  <c r="P2998" i="3"/>
  <c r="Q2998" i="3"/>
  <c r="R2998" i="3"/>
  <c r="S2998" i="3"/>
  <c r="T2998" i="3"/>
  <c r="M2999" i="3"/>
  <c r="N2999" i="3"/>
  <c r="Z2999" i="3" s="1"/>
  <c r="O2999" i="3"/>
  <c r="P2999" i="3"/>
  <c r="Q2999" i="3"/>
  <c r="R2999" i="3"/>
  <c r="S2999" i="3"/>
  <c r="T2999" i="3"/>
  <c r="M3000" i="3"/>
  <c r="N3000" i="3"/>
  <c r="Z3000" i="3" s="1"/>
  <c r="O3000" i="3"/>
  <c r="P3000" i="3"/>
  <c r="Q3000" i="3"/>
  <c r="R3000" i="3"/>
  <c r="S3000" i="3"/>
  <c r="T3000" i="3"/>
  <c r="M3001" i="3"/>
  <c r="N3001" i="3"/>
  <c r="Z3001" i="3" s="1"/>
  <c r="O3001" i="3"/>
  <c r="P3001" i="3"/>
  <c r="Q3001" i="3"/>
  <c r="R3001" i="3"/>
  <c r="S3001" i="3"/>
  <c r="T3001" i="3"/>
  <c r="M3002" i="3"/>
  <c r="N3002" i="3"/>
  <c r="Z3002" i="3" s="1"/>
  <c r="O3002" i="3"/>
  <c r="P3002" i="3"/>
  <c r="Q3002" i="3"/>
  <c r="R3002" i="3"/>
  <c r="S3002" i="3"/>
  <c r="T3002" i="3"/>
  <c r="M3003" i="3"/>
  <c r="N3003" i="3"/>
  <c r="Z3003" i="3" s="1"/>
  <c r="O3003" i="3"/>
  <c r="P3003" i="3"/>
  <c r="Q3003" i="3"/>
  <c r="R3003" i="3"/>
  <c r="S3003" i="3"/>
  <c r="T3003" i="3"/>
  <c r="M3004" i="3"/>
  <c r="N3004" i="3"/>
  <c r="Z3004" i="3" s="1"/>
  <c r="O3004" i="3"/>
  <c r="P3004" i="3"/>
  <c r="Q3004" i="3"/>
  <c r="R3004" i="3"/>
  <c r="S3004" i="3"/>
  <c r="T3004" i="3"/>
  <c r="M3005" i="3"/>
  <c r="N3005" i="3"/>
  <c r="Z3005" i="3" s="1"/>
  <c r="O3005" i="3"/>
  <c r="P3005" i="3"/>
  <c r="Q3005" i="3"/>
  <c r="R3005" i="3"/>
  <c r="S3005" i="3"/>
  <c r="T3005" i="3"/>
  <c r="M3006" i="3"/>
  <c r="N3006" i="3"/>
  <c r="Z3006" i="3" s="1"/>
  <c r="O3006" i="3"/>
  <c r="P3006" i="3"/>
  <c r="Q3006" i="3"/>
  <c r="R3006" i="3"/>
  <c r="S3006" i="3"/>
  <c r="T3006" i="3"/>
  <c r="M3007" i="3"/>
  <c r="N3007" i="3"/>
  <c r="Z3007" i="3" s="1"/>
  <c r="O3007" i="3"/>
  <c r="P3007" i="3"/>
  <c r="Q3007" i="3"/>
  <c r="R3007" i="3"/>
  <c r="S3007" i="3"/>
  <c r="T3007" i="3"/>
  <c r="M3008" i="3"/>
  <c r="N3008" i="3"/>
  <c r="Z3008" i="3" s="1"/>
  <c r="O3008" i="3"/>
  <c r="P3008" i="3"/>
  <c r="Q3008" i="3"/>
  <c r="R3008" i="3"/>
  <c r="S3008" i="3"/>
  <c r="T3008" i="3"/>
  <c r="M3009" i="3"/>
  <c r="N3009" i="3"/>
  <c r="Z3009" i="3" s="1"/>
  <c r="O3009" i="3"/>
  <c r="P3009" i="3"/>
  <c r="Q3009" i="3"/>
  <c r="R3009" i="3"/>
  <c r="S3009" i="3"/>
  <c r="T3009" i="3"/>
  <c r="M3010" i="3"/>
  <c r="N3010" i="3"/>
  <c r="Z3010" i="3" s="1"/>
  <c r="O3010" i="3"/>
  <c r="P3010" i="3"/>
  <c r="Q3010" i="3"/>
  <c r="R3010" i="3"/>
  <c r="S3010" i="3"/>
  <c r="T3010" i="3"/>
  <c r="M3011" i="3"/>
  <c r="N3011" i="3"/>
  <c r="Z3011" i="3" s="1"/>
  <c r="O3011" i="3"/>
  <c r="P3011" i="3"/>
  <c r="Q3011" i="3"/>
  <c r="R3011" i="3"/>
  <c r="S3011" i="3"/>
  <c r="T3011" i="3"/>
  <c r="M3012" i="3"/>
  <c r="N3012" i="3"/>
  <c r="Z3012" i="3" s="1"/>
  <c r="O3012" i="3"/>
  <c r="P3012" i="3"/>
  <c r="Q3012" i="3"/>
  <c r="R3012" i="3"/>
  <c r="S3012" i="3"/>
  <c r="T3012" i="3"/>
  <c r="M3013" i="3"/>
  <c r="N3013" i="3"/>
  <c r="Z3013" i="3" s="1"/>
  <c r="O3013" i="3"/>
  <c r="P3013" i="3"/>
  <c r="Q3013" i="3"/>
  <c r="R3013" i="3"/>
  <c r="S3013" i="3"/>
  <c r="T3013" i="3"/>
  <c r="M3014" i="3"/>
  <c r="N3014" i="3"/>
  <c r="Z3014" i="3" s="1"/>
  <c r="O3014" i="3"/>
  <c r="P3014" i="3"/>
  <c r="Q3014" i="3"/>
  <c r="R3014" i="3"/>
  <c r="S3014" i="3"/>
  <c r="T3014" i="3"/>
  <c r="M3015" i="3"/>
  <c r="N3015" i="3"/>
  <c r="Z3015" i="3" s="1"/>
  <c r="O3015" i="3"/>
  <c r="P3015" i="3"/>
  <c r="Q3015" i="3"/>
  <c r="R3015" i="3"/>
  <c r="S3015" i="3"/>
  <c r="T3015" i="3"/>
  <c r="M3016" i="3"/>
  <c r="N3016" i="3"/>
  <c r="Z3016" i="3" s="1"/>
  <c r="O3016" i="3"/>
  <c r="P3016" i="3"/>
  <c r="Q3016" i="3"/>
  <c r="R3016" i="3"/>
  <c r="S3016" i="3"/>
  <c r="T3016" i="3"/>
  <c r="M3017" i="3"/>
  <c r="N3017" i="3"/>
  <c r="Z3017" i="3" s="1"/>
  <c r="O3017" i="3"/>
  <c r="P3017" i="3"/>
  <c r="Q3017" i="3"/>
  <c r="R3017" i="3"/>
  <c r="S3017" i="3"/>
  <c r="T3017" i="3"/>
  <c r="M3018" i="3"/>
  <c r="N3018" i="3"/>
  <c r="Z3018" i="3" s="1"/>
  <c r="O3018" i="3"/>
  <c r="P3018" i="3"/>
  <c r="Q3018" i="3"/>
  <c r="R3018" i="3"/>
  <c r="S3018" i="3"/>
  <c r="T3018" i="3"/>
  <c r="M3019" i="3"/>
  <c r="N3019" i="3"/>
  <c r="Z3019" i="3" s="1"/>
  <c r="O3019" i="3"/>
  <c r="P3019" i="3"/>
  <c r="Q3019" i="3"/>
  <c r="R3019" i="3"/>
  <c r="S3019" i="3"/>
  <c r="T3019" i="3"/>
  <c r="M3020" i="3"/>
  <c r="N3020" i="3"/>
  <c r="Z3020" i="3" s="1"/>
  <c r="O3020" i="3"/>
  <c r="P3020" i="3"/>
  <c r="Q3020" i="3"/>
  <c r="R3020" i="3"/>
  <c r="S3020" i="3"/>
  <c r="T3020" i="3"/>
  <c r="M3021" i="3"/>
  <c r="N3021" i="3"/>
  <c r="Z3021" i="3" s="1"/>
  <c r="O3021" i="3"/>
  <c r="P3021" i="3"/>
  <c r="Q3021" i="3"/>
  <c r="R3021" i="3"/>
  <c r="S3021" i="3"/>
  <c r="T3021" i="3"/>
  <c r="M3022" i="3"/>
  <c r="N3022" i="3"/>
  <c r="Z3022" i="3" s="1"/>
  <c r="O3022" i="3"/>
  <c r="P3022" i="3"/>
  <c r="Q3022" i="3"/>
  <c r="R3022" i="3"/>
  <c r="S3022" i="3"/>
  <c r="T3022" i="3"/>
  <c r="M3023" i="3"/>
  <c r="N3023" i="3"/>
  <c r="Z3023" i="3" s="1"/>
  <c r="O3023" i="3"/>
  <c r="P3023" i="3"/>
  <c r="Q3023" i="3"/>
  <c r="R3023" i="3"/>
  <c r="S3023" i="3"/>
  <c r="T3023" i="3"/>
  <c r="M3024" i="3"/>
  <c r="N3024" i="3"/>
  <c r="Z3024" i="3" s="1"/>
  <c r="O3024" i="3"/>
  <c r="P3024" i="3"/>
  <c r="Q3024" i="3"/>
  <c r="R3024" i="3"/>
  <c r="S3024" i="3"/>
  <c r="T3024" i="3"/>
  <c r="M3025" i="3"/>
  <c r="N3025" i="3"/>
  <c r="Z3025" i="3" s="1"/>
  <c r="O3025" i="3"/>
  <c r="P3025" i="3"/>
  <c r="Q3025" i="3"/>
  <c r="R3025" i="3"/>
  <c r="S3025" i="3"/>
  <c r="T3025" i="3"/>
  <c r="M3026" i="3"/>
  <c r="N3026" i="3"/>
  <c r="Z3026" i="3" s="1"/>
  <c r="O3026" i="3"/>
  <c r="P3026" i="3"/>
  <c r="Q3026" i="3"/>
  <c r="R3026" i="3"/>
  <c r="S3026" i="3"/>
  <c r="T3026" i="3"/>
  <c r="M3027" i="3"/>
  <c r="N3027" i="3"/>
  <c r="Z3027" i="3" s="1"/>
  <c r="O3027" i="3"/>
  <c r="P3027" i="3"/>
  <c r="Q3027" i="3"/>
  <c r="R3027" i="3"/>
  <c r="S3027" i="3"/>
  <c r="T3027" i="3"/>
  <c r="M3028" i="3"/>
  <c r="N3028" i="3"/>
  <c r="Z3028" i="3" s="1"/>
  <c r="O3028" i="3"/>
  <c r="P3028" i="3"/>
  <c r="Q3028" i="3"/>
  <c r="R3028" i="3"/>
  <c r="S3028" i="3"/>
  <c r="T3028" i="3"/>
  <c r="M3029" i="3"/>
  <c r="N3029" i="3"/>
  <c r="Z3029" i="3" s="1"/>
  <c r="O3029" i="3"/>
  <c r="P3029" i="3"/>
  <c r="Q3029" i="3"/>
  <c r="R3029" i="3"/>
  <c r="S3029" i="3"/>
  <c r="T3029" i="3"/>
  <c r="M3030" i="3"/>
  <c r="N3030" i="3"/>
  <c r="Z3030" i="3" s="1"/>
  <c r="O3030" i="3"/>
  <c r="P3030" i="3"/>
  <c r="Q3030" i="3"/>
  <c r="R3030" i="3"/>
  <c r="S3030" i="3"/>
  <c r="T3030" i="3"/>
  <c r="M3031" i="3"/>
  <c r="N3031" i="3"/>
  <c r="Z3031" i="3" s="1"/>
  <c r="O3031" i="3"/>
  <c r="P3031" i="3"/>
  <c r="Q3031" i="3"/>
  <c r="R3031" i="3"/>
  <c r="S3031" i="3"/>
  <c r="T3031" i="3"/>
  <c r="M3032" i="3"/>
  <c r="N3032" i="3"/>
  <c r="Z3032" i="3" s="1"/>
  <c r="O3032" i="3"/>
  <c r="P3032" i="3"/>
  <c r="Q3032" i="3"/>
  <c r="R3032" i="3"/>
  <c r="S3032" i="3"/>
  <c r="T3032" i="3"/>
  <c r="M3033" i="3"/>
  <c r="N3033" i="3"/>
  <c r="Z3033" i="3" s="1"/>
  <c r="O3033" i="3"/>
  <c r="P3033" i="3"/>
  <c r="Q3033" i="3"/>
  <c r="R3033" i="3"/>
  <c r="S3033" i="3"/>
  <c r="T3033" i="3"/>
  <c r="M3034" i="3"/>
  <c r="N3034" i="3"/>
  <c r="Z3034" i="3" s="1"/>
  <c r="O3034" i="3"/>
  <c r="P3034" i="3"/>
  <c r="Q3034" i="3"/>
  <c r="R3034" i="3"/>
  <c r="S3034" i="3"/>
  <c r="T3034" i="3"/>
  <c r="M3035" i="3"/>
  <c r="N3035" i="3"/>
  <c r="Z3035" i="3" s="1"/>
  <c r="O3035" i="3"/>
  <c r="P3035" i="3"/>
  <c r="Q3035" i="3"/>
  <c r="R3035" i="3"/>
  <c r="S3035" i="3"/>
  <c r="T3035" i="3"/>
  <c r="M3036" i="3"/>
  <c r="N3036" i="3"/>
  <c r="Z3036" i="3" s="1"/>
  <c r="O3036" i="3"/>
  <c r="P3036" i="3"/>
  <c r="Q3036" i="3"/>
  <c r="R3036" i="3"/>
  <c r="S3036" i="3"/>
  <c r="T3036" i="3"/>
  <c r="M3037" i="3"/>
  <c r="N3037" i="3"/>
  <c r="Z3037" i="3" s="1"/>
  <c r="O3037" i="3"/>
  <c r="P3037" i="3"/>
  <c r="Q3037" i="3"/>
  <c r="R3037" i="3"/>
  <c r="S3037" i="3"/>
  <c r="T3037" i="3"/>
  <c r="M3038" i="3"/>
  <c r="N3038" i="3"/>
  <c r="Z3038" i="3" s="1"/>
  <c r="O3038" i="3"/>
  <c r="P3038" i="3"/>
  <c r="Q3038" i="3"/>
  <c r="R3038" i="3"/>
  <c r="S3038" i="3"/>
  <c r="T3038" i="3"/>
  <c r="M3039" i="3"/>
  <c r="N3039" i="3"/>
  <c r="Z3039" i="3" s="1"/>
  <c r="O3039" i="3"/>
  <c r="P3039" i="3"/>
  <c r="Q3039" i="3"/>
  <c r="R3039" i="3"/>
  <c r="S3039" i="3"/>
  <c r="T3039" i="3"/>
  <c r="M3040" i="3"/>
  <c r="N3040" i="3"/>
  <c r="Z3040" i="3" s="1"/>
  <c r="O3040" i="3"/>
  <c r="P3040" i="3"/>
  <c r="Q3040" i="3"/>
  <c r="R3040" i="3"/>
  <c r="S3040" i="3"/>
  <c r="T3040" i="3"/>
  <c r="M3041" i="3"/>
  <c r="N3041" i="3"/>
  <c r="Z3041" i="3" s="1"/>
  <c r="O3041" i="3"/>
  <c r="P3041" i="3"/>
  <c r="Q3041" i="3"/>
  <c r="R3041" i="3"/>
  <c r="S3041" i="3"/>
  <c r="T3041" i="3"/>
  <c r="M3042" i="3"/>
  <c r="N3042" i="3"/>
  <c r="Z3042" i="3" s="1"/>
  <c r="O3042" i="3"/>
  <c r="P3042" i="3"/>
  <c r="Q3042" i="3"/>
  <c r="R3042" i="3"/>
  <c r="S3042" i="3"/>
  <c r="T3042" i="3"/>
  <c r="M3043" i="3"/>
  <c r="N3043" i="3"/>
  <c r="Z3043" i="3" s="1"/>
  <c r="O3043" i="3"/>
  <c r="P3043" i="3"/>
  <c r="Q3043" i="3"/>
  <c r="R3043" i="3"/>
  <c r="S3043" i="3"/>
  <c r="T3043" i="3"/>
  <c r="M3044" i="3"/>
  <c r="N3044" i="3"/>
  <c r="Z3044" i="3" s="1"/>
  <c r="O3044" i="3"/>
  <c r="P3044" i="3"/>
  <c r="Q3044" i="3"/>
  <c r="R3044" i="3"/>
  <c r="S3044" i="3"/>
  <c r="T3044" i="3"/>
  <c r="M3045" i="3"/>
  <c r="N3045" i="3"/>
  <c r="Z3045" i="3" s="1"/>
  <c r="O3045" i="3"/>
  <c r="P3045" i="3"/>
  <c r="Q3045" i="3"/>
  <c r="R3045" i="3"/>
  <c r="S3045" i="3"/>
  <c r="T3045" i="3"/>
  <c r="M3046" i="3"/>
  <c r="N3046" i="3"/>
  <c r="Z3046" i="3" s="1"/>
  <c r="O3046" i="3"/>
  <c r="P3046" i="3"/>
  <c r="Q3046" i="3"/>
  <c r="R3046" i="3"/>
  <c r="S3046" i="3"/>
  <c r="T3046" i="3"/>
  <c r="M3047" i="3"/>
  <c r="N3047" i="3"/>
  <c r="Z3047" i="3" s="1"/>
  <c r="O3047" i="3"/>
  <c r="P3047" i="3"/>
  <c r="Q3047" i="3"/>
  <c r="R3047" i="3"/>
  <c r="S3047" i="3"/>
  <c r="T3047" i="3"/>
  <c r="M3048" i="3"/>
  <c r="N3048" i="3"/>
  <c r="Z3048" i="3" s="1"/>
  <c r="O3048" i="3"/>
  <c r="P3048" i="3"/>
  <c r="Q3048" i="3"/>
  <c r="R3048" i="3"/>
  <c r="S3048" i="3"/>
  <c r="T3048" i="3"/>
  <c r="M3049" i="3"/>
  <c r="N3049" i="3"/>
  <c r="Z3049" i="3" s="1"/>
  <c r="O3049" i="3"/>
  <c r="P3049" i="3"/>
  <c r="Q3049" i="3"/>
  <c r="R3049" i="3"/>
  <c r="S3049" i="3"/>
  <c r="T3049" i="3"/>
  <c r="M3050" i="3"/>
  <c r="N3050" i="3"/>
  <c r="Z3050" i="3" s="1"/>
  <c r="O3050" i="3"/>
  <c r="P3050" i="3"/>
  <c r="Q3050" i="3"/>
  <c r="R3050" i="3"/>
  <c r="S3050" i="3"/>
  <c r="T3050" i="3"/>
  <c r="M3051" i="3"/>
  <c r="N3051" i="3"/>
  <c r="Z3051" i="3" s="1"/>
  <c r="O3051" i="3"/>
  <c r="P3051" i="3"/>
  <c r="Q3051" i="3"/>
  <c r="R3051" i="3"/>
  <c r="S3051" i="3"/>
  <c r="T3051" i="3"/>
  <c r="M3052" i="3"/>
  <c r="N3052" i="3"/>
  <c r="Z3052" i="3" s="1"/>
  <c r="O3052" i="3"/>
  <c r="P3052" i="3"/>
  <c r="Q3052" i="3"/>
  <c r="R3052" i="3"/>
  <c r="S3052" i="3"/>
  <c r="T3052" i="3"/>
  <c r="M3053" i="3"/>
  <c r="N3053" i="3"/>
  <c r="Z3053" i="3" s="1"/>
  <c r="O3053" i="3"/>
  <c r="P3053" i="3"/>
  <c r="Q3053" i="3"/>
  <c r="R3053" i="3"/>
  <c r="S3053" i="3"/>
  <c r="T3053" i="3"/>
  <c r="M3054" i="3"/>
  <c r="N3054" i="3"/>
  <c r="Z3054" i="3" s="1"/>
  <c r="O3054" i="3"/>
  <c r="P3054" i="3"/>
  <c r="Q3054" i="3"/>
  <c r="R3054" i="3"/>
  <c r="S3054" i="3"/>
  <c r="T3054" i="3"/>
  <c r="M3055" i="3"/>
  <c r="N3055" i="3"/>
  <c r="Z3055" i="3" s="1"/>
  <c r="O3055" i="3"/>
  <c r="P3055" i="3"/>
  <c r="Q3055" i="3"/>
  <c r="R3055" i="3"/>
  <c r="S3055" i="3"/>
  <c r="T3055" i="3"/>
  <c r="M3056" i="3"/>
  <c r="N3056" i="3"/>
  <c r="Z3056" i="3" s="1"/>
  <c r="O3056" i="3"/>
  <c r="P3056" i="3"/>
  <c r="Q3056" i="3"/>
  <c r="R3056" i="3"/>
  <c r="S3056" i="3"/>
  <c r="T3056" i="3"/>
  <c r="M3057" i="3"/>
  <c r="N3057" i="3"/>
  <c r="Z3057" i="3" s="1"/>
  <c r="O3057" i="3"/>
  <c r="P3057" i="3"/>
  <c r="Q3057" i="3"/>
  <c r="R3057" i="3"/>
  <c r="S3057" i="3"/>
  <c r="T3057" i="3"/>
  <c r="M3058" i="3"/>
  <c r="N3058" i="3"/>
  <c r="Z3058" i="3" s="1"/>
  <c r="O3058" i="3"/>
  <c r="P3058" i="3"/>
  <c r="Q3058" i="3"/>
  <c r="R3058" i="3"/>
  <c r="S3058" i="3"/>
  <c r="T3058" i="3"/>
  <c r="M3059" i="3"/>
  <c r="N3059" i="3"/>
  <c r="Z3059" i="3" s="1"/>
  <c r="O3059" i="3"/>
  <c r="P3059" i="3"/>
  <c r="Q3059" i="3"/>
  <c r="R3059" i="3"/>
  <c r="S3059" i="3"/>
  <c r="T3059" i="3"/>
  <c r="M3060" i="3"/>
  <c r="N3060" i="3"/>
  <c r="Z3060" i="3" s="1"/>
  <c r="O3060" i="3"/>
  <c r="P3060" i="3"/>
  <c r="Q3060" i="3"/>
  <c r="R3060" i="3"/>
  <c r="S3060" i="3"/>
  <c r="T3060" i="3"/>
  <c r="M3061" i="3"/>
  <c r="N3061" i="3"/>
  <c r="Z3061" i="3" s="1"/>
  <c r="O3061" i="3"/>
  <c r="P3061" i="3"/>
  <c r="Q3061" i="3"/>
  <c r="R3061" i="3"/>
  <c r="S3061" i="3"/>
  <c r="T3061" i="3"/>
  <c r="M3062" i="3"/>
  <c r="N3062" i="3"/>
  <c r="Z3062" i="3" s="1"/>
  <c r="O3062" i="3"/>
  <c r="P3062" i="3"/>
  <c r="Q3062" i="3"/>
  <c r="R3062" i="3"/>
  <c r="S3062" i="3"/>
  <c r="T3062" i="3"/>
  <c r="M3063" i="3"/>
  <c r="N3063" i="3"/>
  <c r="Z3063" i="3" s="1"/>
  <c r="O3063" i="3"/>
  <c r="P3063" i="3"/>
  <c r="Q3063" i="3"/>
  <c r="R3063" i="3"/>
  <c r="S3063" i="3"/>
  <c r="T3063" i="3"/>
  <c r="M3064" i="3"/>
  <c r="N3064" i="3"/>
  <c r="Z3064" i="3" s="1"/>
  <c r="O3064" i="3"/>
  <c r="P3064" i="3"/>
  <c r="Q3064" i="3"/>
  <c r="R3064" i="3"/>
  <c r="S3064" i="3"/>
  <c r="T3064" i="3"/>
  <c r="M3065" i="3"/>
  <c r="N3065" i="3"/>
  <c r="Z3065" i="3" s="1"/>
  <c r="O3065" i="3"/>
  <c r="P3065" i="3"/>
  <c r="Q3065" i="3"/>
  <c r="R3065" i="3"/>
  <c r="S3065" i="3"/>
  <c r="T3065" i="3"/>
  <c r="M3066" i="3"/>
  <c r="N3066" i="3"/>
  <c r="Z3066" i="3" s="1"/>
  <c r="O3066" i="3"/>
  <c r="P3066" i="3"/>
  <c r="Q3066" i="3"/>
  <c r="R3066" i="3"/>
  <c r="S3066" i="3"/>
  <c r="T3066" i="3"/>
  <c r="M3067" i="3"/>
  <c r="N3067" i="3"/>
  <c r="Z3067" i="3" s="1"/>
  <c r="O3067" i="3"/>
  <c r="P3067" i="3"/>
  <c r="Q3067" i="3"/>
  <c r="R3067" i="3"/>
  <c r="S3067" i="3"/>
  <c r="T3067" i="3"/>
  <c r="M3068" i="3"/>
  <c r="N3068" i="3"/>
  <c r="Z3068" i="3" s="1"/>
  <c r="O3068" i="3"/>
  <c r="P3068" i="3"/>
  <c r="Q3068" i="3"/>
  <c r="R3068" i="3"/>
  <c r="S3068" i="3"/>
  <c r="T3068" i="3"/>
  <c r="M3069" i="3"/>
  <c r="N3069" i="3"/>
  <c r="Z3069" i="3" s="1"/>
  <c r="O3069" i="3"/>
  <c r="P3069" i="3"/>
  <c r="Q3069" i="3"/>
  <c r="R3069" i="3"/>
  <c r="S3069" i="3"/>
  <c r="T3069" i="3"/>
  <c r="M3070" i="3"/>
  <c r="N3070" i="3"/>
  <c r="Z3070" i="3" s="1"/>
  <c r="O3070" i="3"/>
  <c r="P3070" i="3"/>
  <c r="Q3070" i="3"/>
  <c r="R3070" i="3"/>
  <c r="S3070" i="3"/>
  <c r="T3070" i="3"/>
  <c r="M3071" i="3"/>
  <c r="N3071" i="3"/>
  <c r="Z3071" i="3" s="1"/>
  <c r="O3071" i="3"/>
  <c r="P3071" i="3"/>
  <c r="Q3071" i="3"/>
  <c r="R3071" i="3"/>
  <c r="S3071" i="3"/>
  <c r="T3071" i="3"/>
  <c r="M3072" i="3"/>
  <c r="N3072" i="3"/>
  <c r="Z3072" i="3" s="1"/>
  <c r="O3072" i="3"/>
  <c r="P3072" i="3"/>
  <c r="Q3072" i="3"/>
  <c r="R3072" i="3"/>
  <c r="S3072" i="3"/>
  <c r="T3072" i="3"/>
  <c r="M3073" i="3"/>
  <c r="N3073" i="3"/>
  <c r="Z3073" i="3" s="1"/>
  <c r="O3073" i="3"/>
  <c r="P3073" i="3"/>
  <c r="Q3073" i="3"/>
  <c r="R3073" i="3"/>
  <c r="S3073" i="3"/>
  <c r="T3073" i="3"/>
  <c r="M3074" i="3"/>
  <c r="N3074" i="3"/>
  <c r="Z3074" i="3" s="1"/>
  <c r="O3074" i="3"/>
  <c r="P3074" i="3"/>
  <c r="Q3074" i="3"/>
  <c r="R3074" i="3"/>
  <c r="S3074" i="3"/>
  <c r="T3074" i="3"/>
  <c r="M3075" i="3"/>
  <c r="N3075" i="3"/>
  <c r="Z3075" i="3" s="1"/>
  <c r="O3075" i="3"/>
  <c r="P3075" i="3"/>
  <c r="Q3075" i="3"/>
  <c r="R3075" i="3"/>
  <c r="S3075" i="3"/>
  <c r="T3075" i="3"/>
  <c r="M3076" i="3"/>
  <c r="N3076" i="3"/>
  <c r="Z3076" i="3" s="1"/>
  <c r="O3076" i="3"/>
  <c r="P3076" i="3"/>
  <c r="Q3076" i="3"/>
  <c r="R3076" i="3"/>
  <c r="S3076" i="3"/>
  <c r="T3076" i="3"/>
  <c r="M3077" i="3"/>
  <c r="N3077" i="3"/>
  <c r="Z3077" i="3" s="1"/>
  <c r="O3077" i="3"/>
  <c r="P3077" i="3"/>
  <c r="Q3077" i="3"/>
  <c r="R3077" i="3"/>
  <c r="S3077" i="3"/>
  <c r="T3077" i="3"/>
  <c r="M3078" i="3"/>
  <c r="N3078" i="3"/>
  <c r="Z3078" i="3" s="1"/>
  <c r="O3078" i="3"/>
  <c r="P3078" i="3"/>
  <c r="Q3078" i="3"/>
  <c r="R3078" i="3"/>
  <c r="S3078" i="3"/>
  <c r="T3078" i="3"/>
  <c r="M3079" i="3"/>
  <c r="N3079" i="3"/>
  <c r="Z3079" i="3" s="1"/>
  <c r="O3079" i="3"/>
  <c r="P3079" i="3"/>
  <c r="Q3079" i="3"/>
  <c r="R3079" i="3"/>
  <c r="S3079" i="3"/>
  <c r="T3079" i="3"/>
  <c r="M3080" i="3"/>
  <c r="N3080" i="3"/>
  <c r="Z3080" i="3" s="1"/>
  <c r="O3080" i="3"/>
  <c r="P3080" i="3"/>
  <c r="Q3080" i="3"/>
  <c r="R3080" i="3"/>
  <c r="S3080" i="3"/>
  <c r="T3080" i="3"/>
  <c r="M3081" i="3"/>
  <c r="N3081" i="3"/>
  <c r="Z3081" i="3" s="1"/>
  <c r="O3081" i="3"/>
  <c r="P3081" i="3"/>
  <c r="Q3081" i="3"/>
  <c r="R3081" i="3"/>
  <c r="S3081" i="3"/>
  <c r="T3081" i="3"/>
  <c r="M3082" i="3"/>
  <c r="N3082" i="3"/>
  <c r="Z3082" i="3" s="1"/>
  <c r="O3082" i="3"/>
  <c r="P3082" i="3"/>
  <c r="Q3082" i="3"/>
  <c r="R3082" i="3"/>
  <c r="S3082" i="3"/>
  <c r="T3082" i="3"/>
  <c r="M3083" i="3"/>
  <c r="N3083" i="3"/>
  <c r="Z3083" i="3" s="1"/>
  <c r="O3083" i="3"/>
  <c r="P3083" i="3"/>
  <c r="Q3083" i="3"/>
  <c r="R3083" i="3"/>
  <c r="S3083" i="3"/>
  <c r="T3083" i="3"/>
  <c r="M3084" i="3"/>
  <c r="N3084" i="3"/>
  <c r="Z3084" i="3" s="1"/>
  <c r="O3084" i="3"/>
  <c r="P3084" i="3"/>
  <c r="Q3084" i="3"/>
  <c r="R3084" i="3"/>
  <c r="S3084" i="3"/>
  <c r="T3084" i="3"/>
  <c r="M3085" i="3"/>
  <c r="N3085" i="3"/>
  <c r="Z3085" i="3" s="1"/>
  <c r="O3085" i="3"/>
  <c r="P3085" i="3"/>
  <c r="Q3085" i="3"/>
  <c r="R3085" i="3"/>
  <c r="S3085" i="3"/>
  <c r="T3085" i="3"/>
  <c r="M3086" i="3"/>
  <c r="N3086" i="3"/>
  <c r="Z3086" i="3" s="1"/>
  <c r="O3086" i="3"/>
  <c r="P3086" i="3"/>
  <c r="Q3086" i="3"/>
  <c r="R3086" i="3"/>
  <c r="S3086" i="3"/>
  <c r="T3086" i="3"/>
  <c r="M3087" i="3"/>
  <c r="N3087" i="3"/>
  <c r="Z3087" i="3" s="1"/>
  <c r="O3087" i="3"/>
  <c r="P3087" i="3"/>
  <c r="Q3087" i="3"/>
  <c r="R3087" i="3"/>
  <c r="S3087" i="3"/>
  <c r="T3087" i="3"/>
  <c r="M3088" i="3"/>
  <c r="N3088" i="3"/>
  <c r="Z3088" i="3" s="1"/>
  <c r="O3088" i="3"/>
  <c r="P3088" i="3"/>
  <c r="Q3088" i="3"/>
  <c r="R3088" i="3"/>
  <c r="S3088" i="3"/>
  <c r="T3088" i="3"/>
  <c r="M3089" i="3"/>
  <c r="N3089" i="3"/>
  <c r="Z3089" i="3" s="1"/>
  <c r="O3089" i="3"/>
  <c r="P3089" i="3"/>
  <c r="Q3089" i="3"/>
  <c r="R3089" i="3"/>
  <c r="S3089" i="3"/>
  <c r="T3089" i="3"/>
  <c r="M3090" i="3"/>
  <c r="N3090" i="3"/>
  <c r="Z3090" i="3" s="1"/>
  <c r="O3090" i="3"/>
  <c r="P3090" i="3"/>
  <c r="Q3090" i="3"/>
  <c r="R3090" i="3"/>
  <c r="S3090" i="3"/>
  <c r="T3090" i="3"/>
  <c r="M3091" i="3"/>
  <c r="N3091" i="3"/>
  <c r="Z3091" i="3" s="1"/>
  <c r="O3091" i="3"/>
  <c r="P3091" i="3"/>
  <c r="Q3091" i="3"/>
  <c r="R3091" i="3"/>
  <c r="S3091" i="3"/>
  <c r="T3091" i="3"/>
  <c r="M3092" i="3"/>
  <c r="N3092" i="3"/>
  <c r="Z3092" i="3" s="1"/>
  <c r="O3092" i="3"/>
  <c r="P3092" i="3"/>
  <c r="Q3092" i="3"/>
  <c r="R3092" i="3"/>
  <c r="S3092" i="3"/>
  <c r="T3092" i="3"/>
  <c r="M3093" i="3"/>
  <c r="N3093" i="3"/>
  <c r="Z3093" i="3" s="1"/>
  <c r="O3093" i="3"/>
  <c r="P3093" i="3"/>
  <c r="Q3093" i="3"/>
  <c r="R3093" i="3"/>
  <c r="S3093" i="3"/>
  <c r="T3093" i="3"/>
  <c r="M3094" i="3"/>
  <c r="N3094" i="3"/>
  <c r="Z3094" i="3" s="1"/>
  <c r="O3094" i="3"/>
  <c r="P3094" i="3"/>
  <c r="Q3094" i="3"/>
  <c r="R3094" i="3"/>
  <c r="S3094" i="3"/>
  <c r="T3094" i="3"/>
  <c r="M3095" i="3"/>
  <c r="N3095" i="3"/>
  <c r="Z3095" i="3" s="1"/>
  <c r="O3095" i="3"/>
  <c r="P3095" i="3"/>
  <c r="Q3095" i="3"/>
  <c r="R3095" i="3"/>
  <c r="S3095" i="3"/>
  <c r="T3095" i="3"/>
  <c r="M3096" i="3"/>
  <c r="N3096" i="3"/>
  <c r="Z3096" i="3" s="1"/>
  <c r="O3096" i="3"/>
  <c r="P3096" i="3"/>
  <c r="Q3096" i="3"/>
  <c r="R3096" i="3"/>
  <c r="S3096" i="3"/>
  <c r="T3096" i="3"/>
  <c r="M3097" i="3"/>
  <c r="N3097" i="3"/>
  <c r="Z3097" i="3" s="1"/>
  <c r="O3097" i="3"/>
  <c r="P3097" i="3"/>
  <c r="Q3097" i="3"/>
  <c r="R3097" i="3"/>
  <c r="S3097" i="3"/>
  <c r="T3097" i="3"/>
  <c r="M3098" i="3"/>
  <c r="N3098" i="3"/>
  <c r="Z3098" i="3" s="1"/>
  <c r="O3098" i="3"/>
  <c r="P3098" i="3"/>
  <c r="Q3098" i="3"/>
  <c r="R3098" i="3"/>
  <c r="S3098" i="3"/>
  <c r="T3098" i="3"/>
  <c r="M3099" i="3"/>
  <c r="N3099" i="3"/>
  <c r="Z3099" i="3" s="1"/>
  <c r="O3099" i="3"/>
  <c r="P3099" i="3"/>
  <c r="Q3099" i="3"/>
  <c r="R3099" i="3"/>
  <c r="S3099" i="3"/>
  <c r="T3099" i="3"/>
  <c r="M3100" i="3"/>
  <c r="N3100" i="3"/>
  <c r="Z3100" i="3" s="1"/>
  <c r="O3100" i="3"/>
  <c r="P3100" i="3"/>
  <c r="Q3100" i="3"/>
  <c r="R3100" i="3"/>
  <c r="S3100" i="3"/>
  <c r="T3100" i="3"/>
  <c r="M3101" i="3"/>
  <c r="N3101" i="3"/>
  <c r="Z3101" i="3" s="1"/>
  <c r="O3101" i="3"/>
  <c r="P3101" i="3"/>
  <c r="Q3101" i="3"/>
  <c r="R3101" i="3"/>
  <c r="S3101" i="3"/>
  <c r="T3101" i="3"/>
  <c r="M3102" i="3"/>
  <c r="N3102" i="3"/>
  <c r="Z3102" i="3" s="1"/>
  <c r="O3102" i="3"/>
  <c r="P3102" i="3"/>
  <c r="Q3102" i="3"/>
  <c r="R3102" i="3"/>
  <c r="S3102" i="3"/>
  <c r="T3102" i="3"/>
  <c r="M3103" i="3"/>
  <c r="N3103" i="3"/>
  <c r="Z3103" i="3" s="1"/>
  <c r="O3103" i="3"/>
  <c r="P3103" i="3"/>
  <c r="Q3103" i="3"/>
  <c r="R3103" i="3"/>
  <c r="S3103" i="3"/>
  <c r="T3103" i="3"/>
  <c r="M3104" i="3"/>
  <c r="N3104" i="3"/>
  <c r="Z3104" i="3" s="1"/>
  <c r="O3104" i="3"/>
  <c r="P3104" i="3"/>
  <c r="Q3104" i="3"/>
  <c r="R3104" i="3"/>
  <c r="S3104" i="3"/>
  <c r="T3104" i="3"/>
  <c r="M3105" i="3"/>
  <c r="N3105" i="3"/>
  <c r="Z3105" i="3" s="1"/>
  <c r="O3105" i="3"/>
  <c r="P3105" i="3"/>
  <c r="Q3105" i="3"/>
  <c r="R3105" i="3"/>
  <c r="S3105" i="3"/>
  <c r="T3105" i="3"/>
  <c r="M3106" i="3"/>
  <c r="N3106" i="3"/>
  <c r="Z3106" i="3" s="1"/>
  <c r="O3106" i="3"/>
  <c r="P3106" i="3"/>
  <c r="Q3106" i="3"/>
  <c r="R3106" i="3"/>
  <c r="S3106" i="3"/>
  <c r="T3106" i="3"/>
  <c r="M3107" i="3"/>
  <c r="N3107" i="3"/>
  <c r="Z3107" i="3" s="1"/>
  <c r="O3107" i="3"/>
  <c r="P3107" i="3"/>
  <c r="Q3107" i="3"/>
  <c r="R3107" i="3"/>
  <c r="S3107" i="3"/>
  <c r="T3107" i="3"/>
  <c r="M3108" i="3"/>
  <c r="N3108" i="3"/>
  <c r="Z3108" i="3" s="1"/>
  <c r="O3108" i="3"/>
  <c r="P3108" i="3"/>
  <c r="Q3108" i="3"/>
  <c r="R3108" i="3"/>
  <c r="S3108" i="3"/>
  <c r="T3108" i="3"/>
  <c r="M3109" i="3"/>
  <c r="N3109" i="3"/>
  <c r="Z3109" i="3" s="1"/>
  <c r="O3109" i="3"/>
  <c r="P3109" i="3"/>
  <c r="Q3109" i="3"/>
  <c r="R3109" i="3"/>
  <c r="S3109" i="3"/>
  <c r="T3109" i="3"/>
  <c r="M3110" i="3"/>
  <c r="N3110" i="3"/>
  <c r="Z3110" i="3" s="1"/>
  <c r="O3110" i="3"/>
  <c r="P3110" i="3"/>
  <c r="Q3110" i="3"/>
  <c r="R3110" i="3"/>
  <c r="S3110" i="3"/>
  <c r="T3110" i="3"/>
  <c r="M3111" i="3"/>
  <c r="N3111" i="3"/>
  <c r="Z3111" i="3" s="1"/>
  <c r="O3111" i="3"/>
  <c r="P3111" i="3"/>
  <c r="Q3111" i="3"/>
  <c r="R3111" i="3"/>
  <c r="S3111" i="3"/>
  <c r="T3111" i="3"/>
  <c r="M3112" i="3"/>
  <c r="N3112" i="3"/>
  <c r="Z3112" i="3" s="1"/>
  <c r="O3112" i="3"/>
  <c r="P3112" i="3"/>
  <c r="Q3112" i="3"/>
  <c r="R3112" i="3"/>
  <c r="S3112" i="3"/>
  <c r="T3112" i="3"/>
  <c r="M3113" i="3"/>
  <c r="N3113" i="3"/>
  <c r="Z3113" i="3" s="1"/>
  <c r="O3113" i="3"/>
  <c r="P3113" i="3"/>
  <c r="Q3113" i="3"/>
  <c r="R3113" i="3"/>
  <c r="S3113" i="3"/>
  <c r="T3113" i="3"/>
  <c r="M3114" i="3"/>
  <c r="N3114" i="3"/>
  <c r="Z3114" i="3" s="1"/>
  <c r="O3114" i="3"/>
  <c r="P3114" i="3"/>
  <c r="Q3114" i="3"/>
  <c r="R3114" i="3"/>
  <c r="S3114" i="3"/>
  <c r="T3114" i="3"/>
  <c r="M3115" i="3"/>
  <c r="N3115" i="3"/>
  <c r="Z3115" i="3" s="1"/>
  <c r="O3115" i="3"/>
  <c r="P3115" i="3"/>
  <c r="Q3115" i="3"/>
  <c r="R3115" i="3"/>
  <c r="S3115" i="3"/>
  <c r="T3115" i="3"/>
  <c r="M3116" i="3"/>
  <c r="N3116" i="3"/>
  <c r="Z3116" i="3" s="1"/>
  <c r="O3116" i="3"/>
  <c r="P3116" i="3"/>
  <c r="Q3116" i="3"/>
  <c r="R3116" i="3"/>
  <c r="S3116" i="3"/>
  <c r="T3116" i="3"/>
  <c r="M3117" i="3"/>
  <c r="N3117" i="3"/>
  <c r="Z3117" i="3" s="1"/>
  <c r="O3117" i="3"/>
  <c r="P3117" i="3"/>
  <c r="Q3117" i="3"/>
  <c r="R3117" i="3"/>
  <c r="S3117" i="3"/>
  <c r="T3117" i="3"/>
  <c r="M3118" i="3"/>
  <c r="N3118" i="3"/>
  <c r="Z3118" i="3" s="1"/>
  <c r="O3118" i="3"/>
  <c r="P3118" i="3"/>
  <c r="Q3118" i="3"/>
  <c r="R3118" i="3"/>
  <c r="S3118" i="3"/>
  <c r="T3118" i="3"/>
  <c r="M3119" i="3"/>
  <c r="N3119" i="3"/>
  <c r="Z3119" i="3" s="1"/>
  <c r="O3119" i="3"/>
  <c r="P3119" i="3"/>
  <c r="Q3119" i="3"/>
  <c r="R3119" i="3"/>
  <c r="S3119" i="3"/>
  <c r="T3119" i="3"/>
  <c r="M3120" i="3"/>
  <c r="N3120" i="3"/>
  <c r="Z3120" i="3" s="1"/>
  <c r="O3120" i="3"/>
  <c r="P3120" i="3"/>
  <c r="Q3120" i="3"/>
  <c r="R3120" i="3"/>
  <c r="S3120" i="3"/>
  <c r="T3120" i="3"/>
  <c r="M3121" i="3"/>
  <c r="N3121" i="3"/>
  <c r="Z3121" i="3" s="1"/>
  <c r="O3121" i="3"/>
  <c r="P3121" i="3"/>
  <c r="Q3121" i="3"/>
  <c r="R3121" i="3"/>
  <c r="S3121" i="3"/>
  <c r="T3121" i="3"/>
  <c r="M3122" i="3"/>
  <c r="N3122" i="3"/>
  <c r="Z3122" i="3" s="1"/>
  <c r="O3122" i="3"/>
  <c r="P3122" i="3"/>
  <c r="Q3122" i="3"/>
  <c r="R3122" i="3"/>
  <c r="S3122" i="3"/>
  <c r="T3122" i="3"/>
  <c r="M3123" i="3"/>
  <c r="N3123" i="3"/>
  <c r="Z3123" i="3" s="1"/>
  <c r="O3123" i="3"/>
  <c r="P3123" i="3"/>
  <c r="Q3123" i="3"/>
  <c r="R3123" i="3"/>
  <c r="S3123" i="3"/>
  <c r="T3123" i="3"/>
  <c r="M3124" i="3"/>
  <c r="N3124" i="3"/>
  <c r="Z3124" i="3" s="1"/>
  <c r="O3124" i="3"/>
  <c r="P3124" i="3"/>
  <c r="Q3124" i="3"/>
  <c r="R3124" i="3"/>
  <c r="S3124" i="3"/>
  <c r="T3124" i="3"/>
  <c r="M3125" i="3"/>
  <c r="N3125" i="3"/>
  <c r="Z3125" i="3" s="1"/>
  <c r="O3125" i="3"/>
  <c r="P3125" i="3"/>
  <c r="Q3125" i="3"/>
  <c r="R3125" i="3"/>
  <c r="S3125" i="3"/>
  <c r="T3125" i="3"/>
  <c r="M3126" i="3"/>
  <c r="N3126" i="3"/>
  <c r="Z3126" i="3" s="1"/>
  <c r="O3126" i="3"/>
  <c r="P3126" i="3"/>
  <c r="Q3126" i="3"/>
  <c r="R3126" i="3"/>
  <c r="S3126" i="3"/>
  <c r="T3126" i="3"/>
  <c r="M3127" i="3"/>
  <c r="N3127" i="3"/>
  <c r="Z3127" i="3" s="1"/>
  <c r="O3127" i="3"/>
  <c r="P3127" i="3"/>
  <c r="Q3127" i="3"/>
  <c r="R3127" i="3"/>
  <c r="S3127" i="3"/>
  <c r="T3127" i="3"/>
  <c r="M3128" i="3"/>
  <c r="N3128" i="3"/>
  <c r="Z3128" i="3" s="1"/>
  <c r="O3128" i="3"/>
  <c r="P3128" i="3"/>
  <c r="Q3128" i="3"/>
  <c r="R3128" i="3"/>
  <c r="S3128" i="3"/>
  <c r="T3128" i="3"/>
  <c r="M3129" i="3"/>
  <c r="N3129" i="3"/>
  <c r="Z3129" i="3" s="1"/>
  <c r="O3129" i="3"/>
  <c r="P3129" i="3"/>
  <c r="Q3129" i="3"/>
  <c r="R3129" i="3"/>
  <c r="S3129" i="3"/>
  <c r="T3129" i="3"/>
  <c r="M3130" i="3"/>
  <c r="N3130" i="3"/>
  <c r="Z3130" i="3" s="1"/>
  <c r="O3130" i="3"/>
  <c r="P3130" i="3"/>
  <c r="Q3130" i="3"/>
  <c r="R3130" i="3"/>
  <c r="S3130" i="3"/>
  <c r="T3130" i="3"/>
  <c r="M3131" i="3"/>
  <c r="N3131" i="3"/>
  <c r="Z3131" i="3" s="1"/>
  <c r="O3131" i="3"/>
  <c r="P3131" i="3"/>
  <c r="Q3131" i="3"/>
  <c r="R3131" i="3"/>
  <c r="S3131" i="3"/>
  <c r="T3131" i="3"/>
  <c r="M3132" i="3"/>
  <c r="N3132" i="3"/>
  <c r="Z3132" i="3" s="1"/>
  <c r="O3132" i="3"/>
  <c r="P3132" i="3"/>
  <c r="Q3132" i="3"/>
  <c r="R3132" i="3"/>
  <c r="S3132" i="3"/>
  <c r="T3132" i="3"/>
  <c r="M3133" i="3"/>
  <c r="N3133" i="3"/>
  <c r="Z3133" i="3" s="1"/>
  <c r="O3133" i="3"/>
  <c r="P3133" i="3"/>
  <c r="Q3133" i="3"/>
  <c r="R3133" i="3"/>
  <c r="S3133" i="3"/>
  <c r="T3133" i="3"/>
  <c r="M3134" i="3"/>
  <c r="N3134" i="3"/>
  <c r="Z3134" i="3" s="1"/>
  <c r="O3134" i="3"/>
  <c r="P3134" i="3"/>
  <c r="Q3134" i="3"/>
  <c r="R3134" i="3"/>
  <c r="S3134" i="3"/>
  <c r="T3134" i="3"/>
  <c r="M3135" i="3"/>
  <c r="N3135" i="3"/>
  <c r="Z3135" i="3" s="1"/>
  <c r="O3135" i="3"/>
  <c r="P3135" i="3"/>
  <c r="Q3135" i="3"/>
  <c r="R3135" i="3"/>
  <c r="S3135" i="3"/>
  <c r="T3135" i="3"/>
  <c r="M3136" i="3"/>
  <c r="N3136" i="3"/>
  <c r="Z3136" i="3" s="1"/>
  <c r="O3136" i="3"/>
  <c r="P3136" i="3"/>
  <c r="Q3136" i="3"/>
  <c r="R3136" i="3"/>
  <c r="S3136" i="3"/>
  <c r="T3136" i="3"/>
  <c r="M3137" i="3"/>
  <c r="N3137" i="3"/>
  <c r="Z3137" i="3" s="1"/>
  <c r="O3137" i="3"/>
  <c r="P3137" i="3"/>
  <c r="Q3137" i="3"/>
  <c r="R3137" i="3"/>
  <c r="S3137" i="3"/>
  <c r="T3137" i="3"/>
  <c r="M3138" i="3"/>
  <c r="N3138" i="3"/>
  <c r="Z3138" i="3" s="1"/>
  <c r="O3138" i="3"/>
  <c r="P3138" i="3"/>
  <c r="Q3138" i="3"/>
  <c r="R3138" i="3"/>
  <c r="S3138" i="3"/>
  <c r="T3138" i="3"/>
  <c r="M3139" i="3"/>
  <c r="N3139" i="3"/>
  <c r="Z3139" i="3" s="1"/>
  <c r="O3139" i="3"/>
  <c r="P3139" i="3"/>
  <c r="Q3139" i="3"/>
  <c r="R3139" i="3"/>
  <c r="S3139" i="3"/>
  <c r="T3139" i="3"/>
  <c r="M3140" i="3"/>
  <c r="N3140" i="3"/>
  <c r="Z3140" i="3" s="1"/>
  <c r="O3140" i="3"/>
  <c r="P3140" i="3"/>
  <c r="Q3140" i="3"/>
  <c r="R3140" i="3"/>
  <c r="S3140" i="3"/>
  <c r="T3140" i="3"/>
  <c r="M3141" i="3"/>
  <c r="N3141" i="3"/>
  <c r="Z3141" i="3" s="1"/>
  <c r="O3141" i="3"/>
  <c r="P3141" i="3"/>
  <c r="Q3141" i="3"/>
  <c r="R3141" i="3"/>
  <c r="S3141" i="3"/>
  <c r="T3141" i="3"/>
  <c r="M3142" i="3"/>
  <c r="N3142" i="3"/>
  <c r="Z3142" i="3" s="1"/>
  <c r="O3142" i="3"/>
  <c r="P3142" i="3"/>
  <c r="Q3142" i="3"/>
  <c r="R3142" i="3"/>
  <c r="S3142" i="3"/>
  <c r="T3142" i="3"/>
  <c r="M3143" i="3"/>
  <c r="N3143" i="3"/>
  <c r="Z3143" i="3" s="1"/>
  <c r="O3143" i="3"/>
  <c r="P3143" i="3"/>
  <c r="Q3143" i="3"/>
  <c r="R3143" i="3"/>
  <c r="S3143" i="3"/>
  <c r="T3143" i="3"/>
  <c r="M3144" i="3"/>
  <c r="N3144" i="3"/>
  <c r="Z3144" i="3" s="1"/>
  <c r="O3144" i="3"/>
  <c r="P3144" i="3"/>
  <c r="Q3144" i="3"/>
  <c r="R3144" i="3"/>
  <c r="S3144" i="3"/>
  <c r="T3144" i="3"/>
  <c r="M3145" i="3"/>
  <c r="N3145" i="3"/>
  <c r="Z3145" i="3" s="1"/>
  <c r="O3145" i="3"/>
  <c r="P3145" i="3"/>
  <c r="Q3145" i="3"/>
  <c r="R3145" i="3"/>
  <c r="S3145" i="3"/>
  <c r="T3145" i="3"/>
  <c r="M3146" i="3"/>
  <c r="N3146" i="3"/>
  <c r="Z3146" i="3" s="1"/>
  <c r="O3146" i="3"/>
  <c r="P3146" i="3"/>
  <c r="Q3146" i="3"/>
  <c r="R3146" i="3"/>
  <c r="S3146" i="3"/>
  <c r="T3146" i="3"/>
  <c r="M3147" i="3"/>
  <c r="N3147" i="3"/>
  <c r="Z3147" i="3" s="1"/>
  <c r="O3147" i="3"/>
  <c r="P3147" i="3"/>
  <c r="Q3147" i="3"/>
  <c r="R3147" i="3"/>
  <c r="S3147" i="3"/>
  <c r="T3147" i="3"/>
  <c r="M3148" i="3"/>
  <c r="N3148" i="3"/>
  <c r="Z3148" i="3" s="1"/>
  <c r="O3148" i="3"/>
  <c r="P3148" i="3"/>
  <c r="Q3148" i="3"/>
  <c r="R3148" i="3"/>
  <c r="S3148" i="3"/>
  <c r="T3148" i="3"/>
  <c r="M3149" i="3"/>
  <c r="N3149" i="3"/>
  <c r="Z3149" i="3" s="1"/>
  <c r="O3149" i="3"/>
  <c r="P3149" i="3"/>
  <c r="Q3149" i="3"/>
  <c r="R3149" i="3"/>
  <c r="S3149" i="3"/>
  <c r="T3149" i="3"/>
  <c r="M3150" i="3"/>
  <c r="N3150" i="3"/>
  <c r="Z3150" i="3" s="1"/>
  <c r="O3150" i="3"/>
  <c r="P3150" i="3"/>
  <c r="Q3150" i="3"/>
  <c r="R3150" i="3"/>
  <c r="S3150" i="3"/>
  <c r="T3150" i="3"/>
  <c r="M3151" i="3"/>
  <c r="N3151" i="3"/>
  <c r="Z3151" i="3" s="1"/>
  <c r="O3151" i="3"/>
  <c r="P3151" i="3"/>
  <c r="Q3151" i="3"/>
  <c r="R3151" i="3"/>
  <c r="S3151" i="3"/>
  <c r="T3151" i="3"/>
  <c r="M3152" i="3"/>
  <c r="N3152" i="3"/>
  <c r="Z3152" i="3" s="1"/>
  <c r="O3152" i="3"/>
  <c r="P3152" i="3"/>
  <c r="Q3152" i="3"/>
  <c r="R3152" i="3"/>
  <c r="S3152" i="3"/>
  <c r="T3152" i="3"/>
  <c r="M3153" i="3"/>
  <c r="N3153" i="3"/>
  <c r="Z3153" i="3" s="1"/>
  <c r="O3153" i="3"/>
  <c r="P3153" i="3"/>
  <c r="Q3153" i="3"/>
  <c r="R3153" i="3"/>
  <c r="S3153" i="3"/>
  <c r="T3153" i="3"/>
  <c r="M3154" i="3"/>
  <c r="N3154" i="3"/>
  <c r="Z3154" i="3" s="1"/>
  <c r="O3154" i="3"/>
  <c r="P3154" i="3"/>
  <c r="Q3154" i="3"/>
  <c r="R3154" i="3"/>
  <c r="S3154" i="3"/>
  <c r="T3154" i="3"/>
  <c r="M3155" i="3"/>
  <c r="N3155" i="3"/>
  <c r="Z3155" i="3" s="1"/>
  <c r="O3155" i="3"/>
  <c r="P3155" i="3"/>
  <c r="Q3155" i="3"/>
  <c r="R3155" i="3"/>
  <c r="S3155" i="3"/>
  <c r="T3155" i="3"/>
  <c r="M3156" i="3"/>
  <c r="N3156" i="3"/>
  <c r="Z3156" i="3" s="1"/>
  <c r="O3156" i="3"/>
  <c r="P3156" i="3"/>
  <c r="Q3156" i="3"/>
  <c r="R3156" i="3"/>
  <c r="S3156" i="3"/>
  <c r="T3156" i="3"/>
  <c r="M3157" i="3"/>
  <c r="N3157" i="3"/>
  <c r="Z3157" i="3" s="1"/>
  <c r="O3157" i="3"/>
  <c r="P3157" i="3"/>
  <c r="Q3157" i="3"/>
  <c r="R3157" i="3"/>
  <c r="S3157" i="3"/>
  <c r="T3157" i="3"/>
  <c r="M3158" i="3"/>
  <c r="N3158" i="3"/>
  <c r="Z3158" i="3" s="1"/>
  <c r="O3158" i="3"/>
  <c r="P3158" i="3"/>
  <c r="Q3158" i="3"/>
  <c r="R3158" i="3"/>
  <c r="S3158" i="3"/>
  <c r="T3158" i="3"/>
  <c r="M3159" i="3"/>
  <c r="N3159" i="3"/>
  <c r="Z3159" i="3" s="1"/>
  <c r="O3159" i="3"/>
  <c r="P3159" i="3"/>
  <c r="Q3159" i="3"/>
  <c r="R3159" i="3"/>
  <c r="S3159" i="3"/>
  <c r="T3159" i="3"/>
  <c r="M3160" i="3"/>
  <c r="N3160" i="3"/>
  <c r="Z3160" i="3" s="1"/>
  <c r="O3160" i="3"/>
  <c r="P3160" i="3"/>
  <c r="Q3160" i="3"/>
  <c r="R3160" i="3"/>
  <c r="S3160" i="3"/>
  <c r="T3160" i="3"/>
  <c r="M3161" i="3"/>
  <c r="N3161" i="3"/>
  <c r="Z3161" i="3" s="1"/>
  <c r="O3161" i="3"/>
  <c r="P3161" i="3"/>
  <c r="Q3161" i="3"/>
  <c r="R3161" i="3"/>
  <c r="S3161" i="3"/>
  <c r="T3161" i="3"/>
  <c r="M3162" i="3"/>
  <c r="N3162" i="3"/>
  <c r="Z3162" i="3" s="1"/>
  <c r="O3162" i="3"/>
  <c r="P3162" i="3"/>
  <c r="Q3162" i="3"/>
  <c r="R3162" i="3"/>
  <c r="S3162" i="3"/>
  <c r="T3162" i="3"/>
  <c r="M3163" i="3"/>
  <c r="N3163" i="3"/>
  <c r="Z3163" i="3" s="1"/>
  <c r="O3163" i="3"/>
  <c r="P3163" i="3"/>
  <c r="Q3163" i="3"/>
  <c r="R3163" i="3"/>
  <c r="S3163" i="3"/>
  <c r="T3163" i="3"/>
  <c r="M3164" i="3"/>
  <c r="N3164" i="3"/>
  <c r="Z3164" i="3" s="1"/>
  <c r="O3164" i="3"/>
  <c r="P3164" i="3"/>
  <c r="Q3164" i="3"/>
  <c r="R3164" i="3"/>
  <c r="S3164" i="3"/>
  <c r="T3164" i="3"/>
  <c r="M3165" i="3"/>
  <c r="N3165" i="3"/>
  <c r="Z3165" i="3" s="1"/>
  <c r="O3165" i="3"/>
  <c r="P3165" i="3"/>
  <c r="Q3165" i="3"/>
  <c r="R3165" i="3"/>
  <c r="S3165" i="3"/>
  <c r="T3165" i="3"/>
  <c r="M3166" i="3"/>
  <c r="N3166" i="3"/>
  <c r="Z3166" i="3" s="1"/>
  <c r="O3166" i="3"/>
  <c r="P3166" i="3"/>
  <c r="Q3166" i="3"/>
  <c r="R3166" i="3"/>
  <c r="S3166" i="3"/>
  <c r="T3166" i="3"/>
  <c r="M3167" i="3"/>
  <c r="N3167" i="3"/>
  <c r="Z3167" i="3" s="1"/>
  <c r="O3167" i="3"/>
  <c r="P3167" i="3"/>
  <c r="Q3167" i="3"/>
  <c r="R3167" i="3"/>
  <c r="S3167" i="3"/>
  <c r="T3167" i="3"/>
  <c r="M3168" i="3"/>
  <c r="N3168" i="3"/>
  <c r="Z3168" i="3" s="1"/>
  <c r="O3168" i="3"/>
  <c r="P3168" i="3"/>
  <c r="Q3168" i="3"/>
  <c r="R3168" i="3"/>
  <c r="S3168" i="3"/>
  <c r="T3168" i="3"/>
  <c r="M3169" i="3"/>
  <c r="N3169" i="3"/>
  <c r="Z3169" i="3" s="1"/>
  <c r="O3169" i="3"/>
  <c r="P3169" i="3"/>
  <c r="Q3169" i="3"/>
  <c r="R3169" i="3"/>
  <c r="S3169" i="3"/>
  <c r="T3169" i="3"/>
  <c r="M3170" i="3"/>
  <c r="N3170" i="3"/>
  <c r="Z3170" i="3" s="1"/>
  <c r="O3170" i="3"/>
  <c r="P3170" i="3"/>
  <c r="Q3170" i="3"/>
  <c r="R3170" i="3"/>
  <c r="S3170" i="3"/>
  <c r="T3170" i="3"/>
  <c r="M3171" i="3"/>
  <c r="N3171" i="3"/>
  <c r="Z3171" i="3" s="1"/>
  <c r="O3171" i="3"/>
  <c r="P3171" i="3"/>
  <c r="Q3171" i="3"/>
  <c r="R3171" i="3"/>
  <c r="S3171" i="3"/>
  <c r="T3171" i="3"/>
  <c r="M3172" i="3"/>
  <c r="N3172" i="3"/>
  <c r="Z3172" i="3" s="1"/>
  <c r="O3172" i="3"/>
  <c r="P3172" i="3"/>
  <c r="Q3172" i="3"/>
  <c r="R3172" i="3"/>
  <c r="S3172" i="3"/>
  <c r="T3172" i="3"/>
  <c r="M3173" i="3"/>
  <c r="N3173" i="3"/>
  <c r="Z3173" i="3" s="1"/>
  <c r="O3173" i="3"/>
  <c r="P3173" i="3"/>
  <c r="Q3173" i="3"/>
  <c r="R3173" i="3"/>
  <c r="S3173" i="3"/>
  <c r="T3173" i="3"/>
  <c r="M3174" i="3"/>
  <c r="N3174" i="3"/>
  <c r="Z3174" i="3" s="1"/>
  <c r="O3174" i="3"/>
  <c r="P3174" i="3"/>
  <c r="Q3174" i="3"/>
  <c r="R3174" i="3"/>
  <c r="S3174" i="3"/>
  <c r="T3174" i="3"/>
  <c r="M3175" i="3"/>
  <c r="N3175" i="3"/>
  <c r="Z3175" i="3" s="1"/>
  <c r="O3175" i="3"/>
  <c r="P3175" i="3"/>
  <c r="Q3175" i="3"/>
  <c r="R3175" i="3"/>
  <c r="S3175" i="3"/>
  <c r="T3175" i="3"/>
  <c r="M3176" i="3"/>
  <c r="N3176" i="3"/>
  <c r="Z3176" i="3" s="1"/>
  <c r="O3176" i="3"/>
  <c r="P3176" i="3"/>
  <c r="Q3176" i="3"/>
  <c r="R3176" i="3"/>
  <c r="S3176" i="3"/>
  <c r="T3176" i="3"/>
  <c r="M3177" i="3"/>
  <c r="N3177" i="3"/>
  <c r="Z3177" i="3" s="1"/>
  <c r="O3177" i="3"/>
  <c r="P3177" i="3"/>
  <c r="Q3177" i="3"/>
  <c r="R3177" i="3"/>
  <c r="S3177" i="3"/>
  <c r="T3177" i="3"/>
  <c r="M3178" i="3"/>
  <c r="N3178" i="3"/>
  <c r="Z3178" i="3" s="1"/>
  <c r="O3178" i="3"/>
  <c r="P3178" i="3"/>
  <c r="Q3178" i="3"/>
  <c r="R3178" i="3"/>
  <c r="S3178" i="3"/>
  <c r="T3178" i="3"/>
  <c r="M3179" i="3"/>
  <c r="N3179" i="3"/>
  <c r="Z3179" i="3" s="1"/>
  <c r="O3179" i="3"/>
  <c r="P3179" i="3"/>
  <c r="Q3179" i="3"/>
  <c r="R3179" i="3"/>
  <c r="S3179" i="3"/>
  <c r="T3179" i="3"/>
  <c r="M3180" i="3"/>
  <c r="N3180" i="3"/>
  <c r="Z3180" i="3" s="1"/>
  <c r="O3180" i="3"/>
  <c r="P3180" i="3"/>
  <c r="Q3180" i="3"/>
  <c r="R3180" i="3"/>
  <c r="S3180" i="3"/>
  <c r="T3180" i="3"/>
  <c r="M3181" i="3"/>
  <c r="N3181" i="3"/>
  <c r="Z3181" i="3" s="1"/>
  <c r="O3181" i="3"/>
  <c r="P3181" i="3"/>
  <c r="Q3181" i="3"/>
  <c r="R3181" i="3"/>
  <c r="S3181" i="3"/>
  <c r="T3181" i="3"/>
  <c r="M3182" i="3"/>
  <c r="N3182" i="3"/>
  <c r="Z3182" i="3" s="1"/>
  <c r="O3182" i="3"/>
  <c r="P3182" i="3"/>
  <c r="Q3182" i="3"/>
  <c r="R3182" i="3"/>
  <c r="S3182" i="3"/>
  <c r="T3182" i="3"/>
  <c r="M3183" i="3"/>
  <c r="N3183" i="3"/>
  <c r="Z3183" i="3" s="1"/>
  <c r="O3183" i="3"/>
  <c r="P3183" i="3"/>
  <c r="Q3183" i="3"/>
  <c r="R3183" i="3"/>
  <c r="S3183" i="3"/>
  <c r="T3183" i="3"/>
  <c r="M3184" i="3"/>
  <c r="N3184" i="3"/>
  <c r="Z3184" i="3" s="1"/>
  <c r="O3184" i="3"/>
  <c r="P3184" i="3"/>
  <c r="Q3184" i="3"/>
  <c r="R3184" i="3"/>
  <c r="S3184" i="3"/>
  <c r="T3184" i="3"/>
  <c r="M3185" i="3"/>
  <c r="N3185" i="3"/>
  <c r="Z3185" i="3" s="1"/>
  <c r="O3185" i="3"/>
  <c r="P3185" i="3"/>
  <c r="Q3185" i="3"/>
  <c r="R3185" i="3"/>
  <c r="S3185" i="3"/>
  <c r="T3185" i="3"/>
  <c r="M3186" i="3"/>
  <c r="N3186" i="3"/>
  <c r="Z3186" i="3" s="1"/>
  <c r="O3186" i="3"/>
  <c r="P3186" i="3"/>
  <c r="Q3186" i="3"/>
  <c r="R3186" i="3"/>
  <c r="S3186" i="3"/>
  <c r="T3186" i="3"/>
  <c r="M3187" i="3"/>
  <c r="N3187" i="3"/>
  <c r="Z3187" i="3" s="1"/>
  <c r="O3187" i="3"/>
  <c r="P3187" i="3"/>
  <c r="Q3187" i="3"/>
  <c r="R3187" i="3"/>
  <c r="S3187" i="3"/>
  <c r="T3187" i="3"/>
  <c r="M3188" i="3"/>
  <c r="N3188" i="3"/>
  <c r="Z3188" i="3" s="1"/>
  <c r="O3188" i="3"/>
  <c r="P3188" i="3"/>
  <c r="Q3188" i="3"/>
  <c r="R3188" i="3"/>
  <c r="S3188" i="3"/>
  <c r="T3188" i="3"/>
  <c r="M3189" i="3"/>
  <c r="N3189" i="3"/>
  <c r="Z3189" i="3" s="1"/>
  <c r="O3189" i="3"/>
  <c r="P3189" i="3"/>
  <c r="Q3189" i="3"/>
  <c r="R3189" i="3"/>
  <c r="S3189" i="3"/>
  <c r="T3189" i="3"/>
  <c r="M3190" i="3"/>
  <c r="N3190" i="3"/>
  <c r="Z3190" i="3" s="1"/>
  <c r="O3190" i="3"/>
  <c r="P3190" i="3"/>
  <c r="Q3190" i="3"/>
  <c r="R3190" i="3"/>
  <c r="S3190" i="3"/>
  <c r="T3190" i="3"/>
  <c r="M3191" i="3"/>
  <c r="N3191" i="3"/>
  <c r="Z3191" i="3" s="1"/>
  <c r="O3191" i="3"/>
  <c r="P3191" i="3"/>
  <c r="Q3191" i="3"/>
  <c r="R3191" i="3"/>
  <c r="S3191" i="3"/>
  <c r="T3191" i="3"/>
  <c r="M3192" i="3"/>
  <c r="N3192" i="3"/>
  <c r="Z3192" i="3" s="1"/>
  <c r="O3192" i="3"/>
  <c r="P3192" i="3"/>
  <c r="Q3192" i="3"/>
  <c r="R3192" i="3"/>
  <c r="S3192" i="3"/>
  <c r="T3192" i="3"/>
  <c r="M3193" i="3"/>
  <c r="N3193" i="3"/>
  <c r="Z3193" i="3" s="1"/>
  <c r="O3193" i="3"/>
  <c r="P3193" i="3"/>
  <c r="Q3193" i="3"/>
  <c r="R3193" i="3"/>
  <c r="S3193" i="3"/>
  <c r="T3193" i="3"/>
  <c r="M3194" i="3"/>
  <c r="N3194" i="3"/>
  <c r="Z3194" i="3" s="1"/>
  <c r="O3194" i="3"/>
  <c r="P3194" i="3"/>
  <c r="Q3194" i="3"/>
  <c r="R3194" i="3"/>
  <c r="S3194" i="3"/>
  <c r="T3194" i="3"/>
  <c r="M3195" i="3"/>
  <c r="N3195" i="3"/>
  <c r="Z3195" i="3" s="1"/>
  <c r="O3195" i="3"/>
  <c r="P3195" i="3"/>
  <c r="Q3195" i="3"/>
  <c r="R3195" i="3"/>
  <c r="S3195" i="3"/>
  <c r="T3195" i="3"/>
  <c r="M3196" i="3"/>
  <c r="N3196" i="3"/>
  <c r="Z3196" i="3" s="1"/>
  <c r="O3196" i="3"/>
  <c r="P3196" i="3"/>
  <c r="Q3196" i="3"/>
  <c r="R3196" i="3"/>
  <c r="S3196" i="3"/>
  <c r="T3196" i="3"/>
  <c r="M3197" i="3"/>
  <c r="N3197" i="3"/>
  <c r="Z3197" i="3" s="1"/>
  <c r="O3197" i="3"/>
  <c r="P3197" i="3"/>
  <c r="Q3197" i="3"/>
  <c r="R3197" i="3"/>
  <c r="S3197" i="3"/>
  <c r="T3197" i="3"/>
  <c r="M3198" i="3"/>
  <c r="N3198" i="3"/>
  <c r="Z3198" i="3" s="1"/>
  <c r="O3198" i="3"/>
  <c r="P3198" i="3"/>
  <c r="Q3198" i="3"/>
  <c r="R3198" i="3"/>
  <c r="S3198" i="3"/>
  <c r="T3198" i="3"/>
  <c r="M3199" i="3"/>
  <c r="N3199" i="3"/>
  <c r="Z3199" i="3" s="1"/>
  <c r="O3199" i="3"/>
  <c r="P3199" i="3"/>
  <c r="Q3199" i="3"/>
  <c r="R3199" i="3"/>
  <c r="S3199" i="3"/>
  <c r="T3199" i="3"/>
  <c r="M3200" i="3"/>
  <c r="N3200" i="3"/>
  <c r="Z3200" i="3" s="1"/>
  <c r="O3200" i="3"/>
  <c r="P3200" i="3"/>
  <c r="Q3200" i="3"/>
  <c r="R3200" i="3"/>
  <c r="S3200" i="3"/>
  <c r="T3200" i="3"/>
  <c r="M3201" i="3"/>
  <c r="N3201" i="3"/>
  <c r="Z3201" i="3" s="1"/>
  <c r="O3201" i="3"/>
  <c r="P3201" i="3"/>
  <c r="Q3201" i="3"/>
  <c r="R3201" i="3"/>
  <c r="S3201" i="3"/>
  <c r="T3201" i="3"/>
  <c r="M3202" i="3"/>
  <c r="N3202" i="3"/>
  <c r="Z3202" i="3" s="1"/>
  <c r="O3202" i="3"/>
  <c r="P3202" i="3"/>
  <c r="Q3202" i="3"/>
  <c r="R3202" i="3"/>
  <c r="S3202" i="3"/>
  <c r="T3202" i="3"/>
  <c r="M3203" i="3"/>
  <c r="N3203" i="3"/>
  <c r="Z3203" i="3" s="1"/>
  <c r="O3203" i="3"/>
  <c r="P3203" i="3"/>
  <c r="Q3203" i="3"/>
  <c r="R3203" i="3"/>
  <c r="S3203" i="3"/>
  <c r="T3203" i="3"/>
  <c r="M3204" i="3"/>
  <c r="N3204" i="3"/>
  <c r="Z3204" i="3" s="1"/>
  <c r="O3204" i="3"/>
  <c r="P3204" i="3"/>
  <c r="Q3204" i="3"/>
  <c r="R3204" i="3"/>
  <c r="S3204" i="3"/>
  <c r="T3204" i="3"/>
  <c r="M3205" i="3"/>
  <c r="N3205" i="3"/>
  <c r="Z3205" i="3" s="1"/>
  <c r="O3205" i="3"/>
  <c r="P3205" i="3"/>
  <c r="Q3205" i="3"/>
  <c r="R3205" i="3"/>
  <c r="S3205" i="3"/>
  <c r="T3205" i="3"/>
  <c r="M3206" i="3"/>
  <c r="N3206" i="3"/>
  <c r="Z3206" i="3" s="1"/>
  <c r="O3206" i="3"/>
  <c r="P3206" i="3"/>
  <c r="Q3206" i="3"/>
  <c r="R3206" i="3"/>
  <c r="S3206" i="3"/>
  <c r="T3206" i="3"/>
  <c r="M3207" i="3"/>
  <c r="N3207" i="3"/>
  <c r="Z3207" i="3" s="1"/>
  <c r="O3207" i="3"/>
  <c r="P3207" i="3"/>
  <c r="Q3207" i="3"/>
  <c r="R3207" i="3"/>
  <c r="S3207" i="3"/>
  <c r="T3207" i="3"/>
  <c r="M3208" i="3"/>
  <c r="N3208" i="3"/>
  <c r="Z3208" i="3" s="1"/>
  <c r="O3208" i="3"/>
  <c r="P3208" i="3"/>
  <c r="Q3208" i="3"/>
  <c r="R3208" i="3"/>
  <c r="S3208" i="3"/>
  <c r="T3208" i="3"/>
  <c r="M3209" i="3"/>
  <c r="N3209" i="3"/>
  <c r="Z3209" i="3" s="1"/>
  <c r="O3209" i="3"/>
  <c r="P3209" i="3"/>
  <c r="Q3209" i="3"/>
  <c r="R3209" i="3"/>
  <c r="S3209" i="3"/>
  <c r="T3209" i="3"/>
  <c r="M3210" i="3"/>
  <c r="N3210" i="3"/>
  <c r="Z3210" i="3" s="1"/>
  <c r="O3210" i="3"/>
  <c r="P3210" i="3"/>
  <c r="Q3210" i="3"/>
  <c r="R3210" i="3"/>
  <c r="S3210" i="3"/>
  <c r="T3210" i="3"/>
  <c r="M3211" i="3"/>
  <c r="N3211" i="3"/>
  <c r="Z3211" i="3" s="1"/>
  <c r="O3211" i="3"/>
  <c r="P3211" i="3"/>
  <c r="Q3211" i="3"/>
  <c r="R3211" i="3"/>
  <c r="S3211" i="3"/>
  <c r="T3211" i="3"/>
  <c r="M3212" i="3"/>
  <c r="N3212" i="3"/>
  <c r="Z3212" i="3" s="1"/>
  <c r="O3212" i="3"/>
  <c r="P3212" i="3"/>
  <c r="Q3212" i="3"/>
  <c r="R3212" i="3"/>
  <c r="S3212" i="3"/>
  <c r="T3212" i="3"/>
  <c r="M3213" i="3"/>
  <c r="N3213" i="3"/>
  <c r="Z3213" i="3" s="1"/>
  <c r="O3213" i="3"/>
  <c r="P3213" i="3"/>
  <c r="Q3213" i="3"/>
  <c r="R3213" i="3"/>
  <c r="S3213" i="3"/>
  <c r="T3213" i="3"/>
  <c r="M3214" i="3"/>
  <c r="N3214" i="3"/>
  <c r="Z3214" i="3" s="1"/>
  <c r="O3214" i="3"/>
  <c r="P3214" i="3"/>
  <c r="Q3214" i="3"/>
  <c r="R3214" i="3"/>
  <c r="S3214" i="3"/>
  <c r="T3214" i="3"/>
  <c r="M3215" i="3"/>
  <c r="N3215" i="3"/>
  <c r="Z3215" i="3" s="1"/>
  <c r="O3215" i="3"/>
  <c r="P3215" i="3"/>
  <c r="Q3215" i="3"/>
  <c r="R3215" i="3"/>
  <c r="S3215" i="3"/>
  <c r="T3215" i="3"/>
  <c r="M3216" i="3"/>
  <c r="N3216" i="3"/>
  <c r="Z3216" i="3" s="1"/>
  <c r="O3216" i="3"/>
  <c r="P3216" i="3"/>
  <c r="Q3216" i="3"/>
  <c r="R3216" i="3"/>
  <c r="S3216" i="3"/>
  <c r="T3216" i="3"/>
  <c r="M3217" i="3"/>
  <c r="N3217" i="3"/>
  <c r="Z3217" i="3" s="1"/>
  <c r="O3217" i="3"/>
  <c r="P3217" i="3"/>
  <c r="Q3217" i="3"/>
  <c r="R3217" i="3"/>
  <c r="S3217" i="3"/>
  <c r="T3217" i="3"/>
  <c r="M3218" i="3"/>
  <c r="N3218" i="3"/>
  <c r="Z3218" i="3" s="1"/>
  <c r="O3218" i="3"/>
  <c r="P3218" i="3"/>
  <c r="Q3218" i="3"/>
  <c r="R3218" i="3"/>
  <c r="S3218" i="3"/>
  <c r="T3218" i="3"/>
  <c r="M3219" i="3"/>
  <c r="N3219" i="3"/>
  <c r="Z3219" i="3" s="1"/>
  <c r="O3219" i="3"/>
  <c r="P3219" i="3"/>
  <c r="Q3219" i="3"/>
  <c r="R3219" i="3"/>
  <c r="S3219" i="3"/>
  <c r="T3219" i="3"/>
  <c r="M3220" i="3"/>
  <c r="N3220" i="3"/>
  <c r="Z3220" i="3" s="1"/>
  <c r="O3220" i="3"/>
  <c r="P3220" i="3"/>
  <c r="Q3220" i="3"/>
  <c r="R3220" i="3"/>
  <c r="S3220" i="3"/>
  <c r="T3220" i="3"/>
  <c r="M3221" i="3"/>
  <c r="N3221" i="3"/>
  <c r="Z3221" i="3" s="1"/>
  <c r="O3221" i="3"/>
  <c r="P3221" i="3"/>
  <c r="Q3221" i="3"/>
  <c r="R3221" i="3"/>
  <c r="S3221" i="3"/>
  <c r="T3221" i="3"/>
  <c r="M3222" i="3"/>
  <c r="N3222" i="3"/>
  <c r="Z3222" i="3" s="1"/>
  <c r="O3222" i="3"/>
  <c r="P3222" i="3"/>
  <c r="Q3222" i="3"/>
  <c r="R3222" i="3"/>
  <c r="S3222" i="3"/>
  <c r="T3222" i="3"/>
  <c r="M3223" i="3"/>
  <c r="N3223" i="3"/>
  <c r="Z3223" i="3" s="1"/>
  <c r="O3223" i="3"/>
  <c r="P3223" i="3"/>
  <c r="Q3223" i="3"/>
  <c r="R3223" i="3"/>
  <c r="S3223" i="3"/>
  <c r="T3223" i="3"/>
  <c r="M3224" i="3"/>
  <c r="N3224" i="3"/>
  <c r="Z3224" i="3" s="1"/>
  <c r="O3224" i="3"/>
  <c r="P3224" i="3"/>
  <c r="Q3224" i="3"/>
  <c r="R3224" i="3"/>
  <c r="S3224" i="3"/>
  <c r="T3224" i="3"/>
  <c r="M3225" i="3"/>
  <c r="N3225" i="3"/>
  <c r="Z3225" i="3" s="1"/>
  <c r="O3225" i="3"/>
  <c r="P3225" i="3"/>
  <c r="Q3225" i="3"/>
  <c r="R3225" i="3"/>
  <c r="S3225" i="3"/>
  <c r="T3225" i="3"/>
  <c r="M3226" i="3"/>
  <c r="N3226" i="3"/>
  <c r="Z3226" i="3" s="1"/>
  <c r="O3226" i="3"/>
  <c r="P3226" i="3"/>
  <c r="Q3226" i="3"/>
  <c r="R3226" i="3"/>
  <c r="S3226" i="3"/>
  <c r="T3226" i="3"/>
  <c r="M3227" i="3"/>
  <c r="N3227" i="3"/>
  <c r="Z3227" i="3" s="1"/>
  <c r="O3227" i="3"/>
  <c r="P3227" i="3"/>
  <c r="Q3227" i="3"/>
  <c r="R3227" i="3"/>
  <c r="S3227" i="3"/>
  <c r="T3227" i="3"/>
  <c r="M3228" i="3"/>
  <c r="N3228" i="3"/>
  <c r="Z3228" i="3" s="1"/>
  <c r="O3228" i="3"/>
  <c r="P3228" i="3"/>
  <c r="Q3228" i="3"/>
  <c r="R3228" i="3"/>
  <c r="S3228" i="3"/>
  <c r="T3228" i="3"/>
  <c r="M3229" i="3"/>
  <c r="N3229" i="3"/>
  <c r="Z3229" i="3" s="1"/>
  <c r="O3229" i="3"/>
  <c r="P3229" i="3"/>
  <c r="Q3229" i="3"/>
  <c r="R3229" i="3"/>
  <c r="S3229" i="3"/>
  <c r="T3229" i="3"/>
  <c r="M3230" i="3"/>
  <c r="N3230" i="3"/>
  <c r="Z3230" i="3" s="1"/>
  <c r="O3230" i="3"/>
  <c r="P3230" i="3"/>
  <c r="Q3230" i="3"/>
  <c r="R3230" i="3"/>
  <c r="S3230" i="3"/>
  <c r="T3230" i="3"/>
  <c r="M3231" i="3"/>
  <c r="N3231" i="3"/>
  <c r="Z3231" i="3" s="1"/>
  <c r="O3231" i="3"/>
  <c r="P3231" i="3"/>
  <c r="Q3231" i="3"/>
  <c r="R3231" i="3"/>
  <c r="S3231" i="3"/>
  <c r="T3231" i="3"/>
  <c r="M3232" i="3"/>
  <c r="N3232" i="3"/>
  <c r="Z3232" i="3" s="1"/>
  <c r="O3232" i="3"/>
  <c r="P3232" i="3"/>
  <c r="Q3232" i="3"/>
  <c r="R3232" i="3"/>
  <c r="S3232" i="3"/>
  <c r="T3232" i="3"/>
  <c r="M3233" i="3"/>
  <c r="N3233" i="3"/>
  <c r="Z3233" i="3" s="1"/>
  <c r="O3233" i="3"/>
  <c r="P3233" i="3"/>
  <c r="Q3233" i="3"/>
  <c r="R3233" i="3"/>
  <c r="S3233" i="3"/>
  <c r="T3233" i="3"/>
  <c r="M3234" i="3"/>
  <c r="N3234" i="3"/>
  <c r="Z3234" i="3" s="1"/>
  <c r="O3234" i="3"/>
  <c r="P3234" i="3"/>
  <c r="Q3234" i="3"/>
  <c r="R3234" i="3"/>
  <c r="S3234" i="3"/>
  <c r="T3234" i="3"/>
  <c r="M3235" i="3"/>
  <c r="N3235" i="3"/>
  <c r="Z3235" i="3" s="1"/>
  <c r="O3235" i="3"/>
  <c r="P3235" i="3"/>
  <c r="Q3235" i="3"/>
  <c r="R3235" i="3"/>
  <c r="S3235" i="3"/>
  <c r="T3235" i="3"/>
  <c r="M3236" i="3"/>
  <c r="N3236" i="3"/>
  <c r="Z3236" i="3" s="1"/>
  <c r="O3236" i="3"/>
  <c r="P3236" i="3"/>
  <c r="Q3236" i="3"/>
  <c r="R3236" i="3"/>
  <c r="S3236" i="3"/>
  <c r="T3236" i="3"/>
  <c r="M3237" i="3"/>
  <c r="N3237" i="3"/>
  <c r="Z3237" i="3" s="1"/>
  <c r="O3237" i="3"/>
  <c r="P3237" i="3"/>
  <c r="Q3237" i="3"/>
  <c r="R3237" i="3"/>
  <c r="S3237" i="3"/>
  <c r="T3237" i="3"/>
  <c r="M3238" i="3"/>
  <c r="N3238" i="3"/>
  <c r="Z3238" i="3" s="1"/>
  <c r="O3238" i="3"/>
  <c r="P3238" i="3"/>
  <c r="Q3238" i="3"/>
  <c r="R3238" i="3"/>
  <c r="S3238" i="3"/>
  <c r="T3238" i="3"/>
  <c r="M3239" i="3"/>
  <c r="N3239" i="3"/>
  <c r="Z3239" i="3" s="1"/>
  <c r="O3239" i="3"/>
  <c r="P3239" i="3"/>
  <c r="Q3239" i="3"/>
  <c r="R3239" i="3"/>
  <c r="S3239" i="3"/>
  <c r="T3239" i="3"/>
  <c r="M3240" i="3"/>
  <c r="N3240" i="3"/>
  <c r="Z3240" i="3" s="1"/>
  <c r="O3240" i="3"/>
  <c r="P3240" i="3"/>
  <c r="Q3240" i="3"/>
  <c r="R3240" i="3"/>
  <c r="S3240" i="3"/>
  <c r="T3240" i="3"/>
  <c r="M3241" i="3"/>
  <c r="N3241" i="3"/>
  <c r="Z3241" i="3" s="1"/>
  <c r="O3241" i="3"/>
  <c r="P3241" i="3"/>
  <c r="Q3241" i="3"/>
  <c r="R3241" i="3"/>
  <c r="S3241" i="3"/>
  <c r="T3241" i="3"/>
  <c r="M3242" i="3"/>
  <c r="N3242" i="3"/>
  <c r="Z3242" i="3" s="1"/>
  <c r="O3242" i="3"/>
  <c r="P3242" i="3"/>
  <c r="Q3242" i="3"/>
  <c r="R3242" i="3"/>
  <c r="S3242" i="3"/>
  <c r="T3242" i="3"/>
  <c r="M3243" i="3"/>
  <c r="N3243" i="3"/>
  <c r="Z3243" i="3" s="1"/>
  <c r="O3243" i="3"/>
  <c r="P3243" i="3"/>
  <c r="Q3243" i="3"/>
  <c r="R3243" i="3"/>
  <c r="S3243" i="3"/>
  <c r="T3243" i="3"/>
  <c r="M3244" i="3"/>
  <c r="N3244" i="3"/>
  <c r="Z3244" i="3" s="1"/>
  <c r="O3244" i="3"/>
  <c r="P3244" i="3"/>
  <c r="Q3244" i="3"/>
  <c r="R3244" i="3"/>
  <c r="S3244" i="3"/>
  <c r="T3244" i="3"/>
  <c r="M3245" i="3"/>
  <c r="N3245" i="3"/>
  <c r="Z3245" i="3" s="1"/>
  <c r="O3245" i="3"/>
  <c r="P3245" i="3"/>
  <c r="Q3245" i="3"/>
  <c r="R3245" i="3"/>
  <c r="S3245" i="3"/>
  <c r="T3245" i="3"/>
  <c r="M3246" i="3"/>
  <c r="N3246" i="3"/>
  <c r="Z3246" i="3" s="1"/>
  <c r="O3246" i="3"/>
  <c r="P3246" i="3"/>
  <c r="Q3246" i="3"/>
  <c r="R3246" i="3"/>
  <c r="S3246" i="3"/>
  <c r="T3246" i="3"/>
  <c r="M3247" i="3"/>
  <c r="N3247" i="3"/>
  <c r="Z3247" i="3" s="1"/>
  <c r="O3247" i="3"/>
  <c r="P3247" i="3"/>
  <c r="Q3247" i="3"/>
  <c r="R3247" i="3"/>
  <c r="S3247" i="3"/>
  <c r="T3247" i="3"/>
  <c r="M3248" i="3"/>
  <c r="N3248" i="3"/>
  <c r="Z3248" i="3" s="1"/>
  <c r="O3248" i="3"/>
  <c r="P3248" i="3"/>
  <c r="Q3248" i="3"/>
  <c r="R3248" i="3"/>
  <c r="S3248" i="3"/>
  <c r="T3248" i="3"/>
  <c r="M3249" i="3"/>
  <c r="N3249" i="3"/>
  <c r="Z3249" i="3" s="1"/>
  <c r="O3249" i="3"/>
  <c r="P3249" i="3"/>
  <c r="Q3249" i="3"/>
  <c r="R3249" i="3"/>
  <c r="S3249" i="3"/>
  <c r="T3249" i="3"/>
  <c r="M3250" i="3"/>
  <c r="N3250" i="3"/>
  <c r="Z3250" i="3" s="1"/>
  <c r="O3250" i="3"/>
  <c r="P3250" i="3"/>
  <c r="Q3250" i="3"/>
  <c r="R3250" i="3"/>
  <c r="S3250" i="3"/>
  <c r="T3250" i="3"/>
  <c r="M3251" i="3"/>
  <c r="N3251" i="3"/>
  <c r="Z3251" i="3" s="1"/>
  <c r="O3251" i="3"/>
  <c r="P3251" i="3"/>
  <c r="Q3251" i="3"/>
  <c r="R3251" i="3"/>
  <c r="S3251" i="3"/>
  <c r="T3251" i="3"/>
  <c r="M3252" i="3"/>
  <c r="N3252" i="3"/>
  <c r="Z3252" i="3" s="1"/>
  <c r="O3252" i="3"/>
  <c r="P3252" i="3"/>
  <c r="Q3252" i="3"/>
  <c r="R3252" i="3"/>
  <c r="S3252" i="3"/>
  <c r="T3252" i="3"/>
  <c r="M3253" i="3"/>
  <c r="N3253" i="3"/>
  <c r="Z3253" i="3" s="1"/>
  <c r="O3253" i="3"/>
  <c r="P3253" i="3"/>
  <c r="Q3253" i="3"/>
  <c r="R3253" i="3"/>
  <c r="S3253" i="3"/>
  <c r="T3253" i="3"/>
  <c r="M3254" i="3"/>
  <c r="N3254" i="3"/>
  <c r="Z3254" i="3" s="1"/>
  <c r="O3254" i="3"/>
  <c r="P3254" i="3"/>
  <c r="Q3254" i="3"/>
  <c r="R3254" i="3"/>
  <c r="S3254" i="3"/>
  <c r="T3254" i="3"/>
  <c r="M3255" i="3"/>
  <c r="N3255" i="3"/>
  <c r="Z3255" i="3" s="1"/>
  <c r="O3255" i="3"/>
  <c r="P3255" i="3"/>
  <c r="Q3255" i="3"/>
  <c r="R3255" i="3"/>
  <c r="S3255" i="3"/>
  <c r="T3255" i="3"/>
  <c r="M3256" i="3"/>
  <c r="N3256" i="3"/>
  <c r="Z3256" i="3" s="1"/>
  <c r="O3256" i="3"/>
  <c r="P3256" i="3"/>
  <c r="Q3256" i="3"/>
  <c r="R3256" i="3"/>
  <c r="S3256" i="3"/>
  <c r="T3256" i="3"/>
  <c r="M3257" i="3"/>
  <c r="N3257" i="3"/>
  <c r="Z3257" i="3" s="1"/>
  <c r="O3257" i="3"/>
  <c r="P3257" i="3"/>
  <c r="Q3257" i="3"/>
  <c r="R3257" i="3"/>
  <c r="S3257" i="3"/>
  <c r="T3257" i="3"/>
  <c r="M3258" i="3"/>
  <c r="N3258" i="3"/>
  <c r="Z3258" i="3" s="1"/>
  <c r="O3258" i="3"/>
  <c r="P3258" i="3"/>
  <c r="Q3258" i="3"/>
  <c r="R3258" i="3"/>
  <c r="S3258" i="3"/>
  <c r="T3258" i="3"/>
  <c r="M3259" i="3"/>
  <c r="N3259" i="3"/>
  <c r="Z3259" i="3" s="1"/>
  <c r="O3259" i="3"/>
  <c r="P3259" i="3"/>
  <c r="Q3259" i="3"/>
  <c r="R3259" i="3"/>
  <c r="S3259" i="3"/>
  <c r="T3259" i="3"/>
  <c r="M3260" i="3"/>
  <c r="N3260" i="3"/>
  <c r="Z3260" i="3" s="1"/>
  <c r="O3260" i="3"/>
  <c r="P3260" i="3"/>
  <c r="Q3260" i="3"/>
  <c r="R3260" i="3"/>
  <c r="S3260" i="3"/>
  <c r="T3260" i="3"/>
  <c r="M3261" i="3"/>
  <c r="N3261" i="3"/>
  <c r="Z3261" i="3" s="1"/>
  <c r="O3261" i="3"/>
  <c r="P3261" i="3"/>
  <c r="Q3261" i="3"/>
  <c r="R3261" i="3"/>
  <c r="S3261" i="3"/>
  <c r="T3261" i="3"/>
  <c r="M3262" i="3"/>
  <c r="N3262" i="3"/>
  <c r="Z3262" i="3" s="1"/>
  <c r="O3262" i="3"/>
  <c r="P3262" i="3"/>
  <c r="Q3262" i="3"/>
  <c r="R3262" i="3"/>
  <c r="S3262" i="3"/>
  <c r="T3262" i="3"/>
  <c r="M3263" i="3"/>
  <c r="N3263" i="3"/>
  <c r="Z3263" i="3" s="1"/>
  <c r="O3263" i="3"/>
  <c r="P3263" i="3"/>
  <c r="Q3263" i="3"/>
  <c r="R3263" i="3"/>
  <c r="S3263" i="3"/>
  <c r="T3263" i="3"/>
  <c r="M3264" i="3"/>
  <c r="N3264" i="3"/>
  <c r="Z3264" i="3" s="1"/>
  <c r="O3264" i="3"/>
  <c r="P3264" i="3"/>
  <c r="Q3264" i="3"/>
  <c r="R3264" i="3"/>
  <c r="S3264" i="3"/>
  <c r="T3264" i="3"/>
  <c r="M3265" i="3"/>
  <c r="N3265" i="3"/>
  <c r="Z3265" i="3" s="1"/>
  <c r="O3265" i="3"/>
  <c r="P3265" i="3"/>
  <c r="Q3265" i="3"/>
  <c r="R3265" i="3"/>
  <c r="S3265" i="3"/>
  <c r="T3265" i="3"/>
  <c r="M3266" i="3"/>
  <c r="N3266" i="3"/>
  <c r="Z3266" i="3" s="1"/>
  <c r="O3266" i="3"/>
  <c r="P3266" i="3"/>
  <c r="Q3266" i="3"/>
  <c r="R3266" i="3"/>
  <c r="S3266" i="3"/>
  <c r="T3266" i="3"/>
  <c r="M3267" i="3"/>
  <c r="N3267" i="3"/>
  <c r="Z3267" i="3" s="1"/>
  <c r="O3267" i="3"/>
  <c r="P3267" i="3"/>
  <c r="Q3267" i="3"/>
  <c r="R3267" i="3"/>
  <c r="S3267" i="3"/>
  <c r="T3267" i="3"/>
  <c r="M3268" i="3"/>
  <c r="N3268" i="3"/>
  <c r="Z3268" i="3" s="1"/>
  <c r="O3268" i="3"/>
  <c r="P3268" i="3"/>
  <c r="Q3268" i="3"/>
  <c r="R3268" i="3"/>
  <c r="S3268" i="3"/>
  <c r="T3268" i="3"/>
  <c r="M3269" i="3"/>
  <c r="N3269" i="3"/>
  <c r="Z3269" i="3" s="1"/>
  <c r="O3269" i="3"/>
  <c r="P3269" i="3"/>
  <c r="Q3269" i="3"/>
  <c r="R3269" i="3"/>
  <c r="S3269" i="3"/>
  <c r="T3269" i="3"/>
  <c r="M3270" i="3"/>
  <c r="N3270" i="3"/>
  <c r="Z3270" i="3" s="1"/>
  <c r="O3270" i="3"/>
  <c r="P3270" i="3"/>
  <c r="Q3270" i="3"/>
  <c r="R3270" i="3"/>
  <c r="S3270" i="3"/>
  <c r="T3270" i="3"/>
  <c r="M3271" i="3"/>
  <c r="N3271" i="3"/>
  <c r="Z3271" i="3" s="1"/>
  <c r="O3271" i="3"/>
  <c r="P3271" i="3"/>
  <c r="Q3271" i="3"/>
  <c r="R3271" i="3"/>
  <c r="S3271" i="3"/>
  <c r="T3271" i="3"/>
  <c r="M3272" i="3"/>
  <c r="N3272" i="3"/>
  <c r="Z3272" i="3" s="1"/>
  <c r="O3272" i="3"/>
  <c r="P3272" i="3"/>
  <c r="Q3272" i="3"/>
  <c r="R3272" i="3"/>
  <c r="S3272" i="3"/>
  <c r="T3272" i="3"/>
  <c r="M3273" i="3"/>
  <c r="N3273" i="3"/>
  <c r="Z3273" i="3" s="1"/>
  <c r="O3273" i="3"/>
  <c r="P3273" i="3"/>
  <c r="Q3273" i="3"/>
  <c r="R3273" i="3"/>
  <c r="S3273" i="3"/>
  <c r="T3273" i="3"/>
  <c r="M3274" i="3"/>
  <c r="N3274" i="3"/>
  <c r="Z3274" i="3" s="1"/>
  <c r="O3274" i="3"/>
  <c r="P3274" i="3"/>
  <c r="Q3274" i="3"/>
  <c r="R3274" i="3"/>
  <c r="S3274" i="3"/>
  <c r="T3274" i="3"/>
  <c r="M3275" i="3"/>
  <c r="N3275" i="3"/>
  <c r="Z3275" i="3" s="1"/>
  <c r="O3275" i="3"/>
  <c r="P3275" i="3"/>
  <c r="Q3275" i="3"/>
  <c r="R3275" i="3"/>
  <c r="S3275" i="3"/>
  <c r="T3275" i="3"/>
  <c r="M3276" i="3"/>
  <c r="N3276" i="3"/>
  <c r="Z3276" i="3" s="1"/>
  <c r="O3276" i="3"/>
  <c r="P3276" i="3"/>
  <c r="Q3276" i="3"/>
  <c r="R3276" i="3"/>
  <c r="S3276" i="3"/>
  <c r="T3276" i="3"/>
  <c r="M3277" i="3"/>
  <c r="N3277" i="3"/>
  <c r="Z3277" i="3" s="1"/>
  <c r="O3277" i="3"/>
  <c r="P3277" i="3"/>
  <c r="Q3277" i="3"/>
  <c r="R3277" i="3"/>
  <c r="S3277" i="3"/>
  <c r="T3277" i="3"/>
  <c r="M3278" i="3"/>
  <c r="N3278" i="3"/>
  <c r="Z3278" i="3" s="1"/>
  <c r="O3278" i="3"/>
  <c r="P3278" i="3"/>
  <c r="Q3278" i="3"/>
  <c r="R3278" i="3"/>
  <c r="S3278" i="3"/>
  <c r="T3278" i="3"/>
  <c r="M3279" i="3"/>
  <c r="N3279" i="3"/>
  <c r="Z3279" i="3" s="1"/>
  <c r="O3279" i="3"/>
  <c r="P3279" i="3"/>
  <c r="Q3279" i="3"/>
  <c r="R3279" i="3"/>
  <c r="S3279" i="3"/>
  <c r="T3279" i="3"/>
  <c r="M3280" i="3"/>
  <c r="N3280" i="3"/>
  <c r="Z3280" i="3" s="1"/>
  <c r="O3280" i="3"/>
  <c r="P3280" i="3"/>
  <c r="Q3280" i="3"/>
  <c r="R3280" i="3"/>
  <c r="S3280" i="3"/>
  <c r="T3280" i="3"/>
  <c r="M3281" i="3"/>
  <c r="N3281" i="3"/>
  <c r="Z3281" i="3" s="1"/>
  <c r="O3281" i="3"/>
  <c r="P3281" i="3"/>
  <c r="Q3281" i="3"/>
  <c r="R3281" i="3"/>
  <c r="S3281" i="3"/>
  <c r="T3281" i="3"/>
  <c r="M3282" i="3"/>
  <c r="N3282" i="3"/>
  <c r="Z3282" i="3" s="1"/>
  <c r="O3282" i="3"/>
  <c r="P3282" i="3"/>
  <c r="Q3282" i="3"/>
  <c r="R3282" i="3"/>
  <c r="S3282" i="3"/>
  <c r="T3282" i="3"/>
  <c r="M3283" i="3"/>
  <c r="N3283" i="3"/>
  <c r="Z3283" i="3" s="1"/>
  <c r="O3283" i="3"/>
  <c r="P3283" i="3"/>
  <c r="Q3283" i="3"/>
  <c r="R3283" i="3"/>
  <c r="S3283" i="3"/>
  <c r="T3283" i="3"/>
  <c r="M3284" i="3"/>
  <c r="N3284" i="3"/>
  <c r="Z3284" i="3" s="1"/>
  <c r="O3284" i="3"/>
  <c r="P3284" i="3"/>
  <c r="Q3284" i="3"/>
  <c r="R3284" i="3"/>
  <c r="S3284" i="3"/>
  <c r="T3284" i="3"/>
  <c r="M3285" i="3"/>
  <c r="N3285" i="3"/>
  <c r="Z3285" i="3" s="1"/>
  <c r="O3285" i="3"/>
  <c r="P3285" i="3"/>
  <c r="Q3285" i="3"/>
  <c r="R3285" i="3"/>
  <c r="S3285" i="3"/>
  <c r="T3285" i="3"/>
  <c r="M3286" i="3"/>
  <c r="N3286" i="3"/>
  <c r="Z3286" i="3" s="1"/>
  <c r="O3286" i="3"/>
  <c r="P3286" i="3"/>
  <c r="Q3286" i="3"/>
  <c r="R3286" i="3"/>
  <c r="S3286" i="3"/>
  <c r="T3286" i="3"/>
  <c r="M3287" i="3"/>
  <c r="N3287" i="3"/>
  <c r="Z3287" i="3" s="1"/>
  <c r="O3287" i="3"/>
  <c r="P3287" i="3"/>
  <c r="Q3287" i="3"/>
  <c r="R3287" i="3"/>
  <c r="S3287" i="3"/>
  <c r="T3287" i="3"/>
  <c r="M3288" i="3"/>
  <c r="N3288" i="3"/>
  <c r="Z3288" i="3" s="1"/>
  <c r="O3288" i="3"/>
  <c r="P3288" i="3"/>
  <c r="Q3288" i="3"/>
  <c r="R3288" i="3"/>
  <c r="S3288" i="3"/>
  <c r="T3288" i="3"/>
  <c r="M3289" i="3"/>
  <c r="N3289" i="3"/>
  <c r="Z3289" i="3" s="1"/>
  <c r="O3289" i="3"/>
  <c r="P3289" i="3"/>
  <c r="Q3289" i="3"/>
  <c r="R3289" i="3"/>
  <c r="S3289" i="3"/>
  <c r="T3289" i="3"/>
  <c r="M3290" i="3"/>
  <c r="N3290" i="3"/>
  <c r="Z3290" i="3" s="1"/>
  <c r="O3290" i="3"/>
  <c r="P3290" i="3"/>
  <c r="Q3290" i="3"/>
  <c r="R3290" i="3"/>
  <c r="S3290" i="3"/>
  <c r="T3290" i="3"/>
  <c r="M3291" i="3"/>
  <c r="N3291" i="3"/>
  <c r="Z3291" i="3" s="1"/>
  <c r="O3291" i="3"/>
  <c r="P3291" i="3"/>
  <c r="Q3291" i="3"/>
  <c r="R3291" i="3"/>
  <c r="S3291" i="3"/>
  <c r="T3291" i="3"/>
  <c r="M3292" i="3"/>
  <c r="N3292" i="3"/>
  <c r="Z3292" i="3" s="1"/>
  <c r="O3292" i="3"/>
  <c r="P3292" i="3"/>
  <c r="Q3292" i="3"/>
  <c r="R3292" i="3"/>
  <c r="S3292" i="3"/>
  <c r="T3292" i="3"/>
  <c r="M3293" i="3"/>
  <c r="N3293" i="3"/>
  <c r="Z3293" i="3" s="1"/>
  <c r="O3293" i="3"/>
  <c r="P3293" i="3"/>
  <c r="Q3293" i="3"/>
  <c r="R3293" i="3"/>
  <c r="S3293" i="3"/>
  <c r="T3293" i="3"/>
  <c r="M3294" i="3"/>
  <c r="N3294" i="3"/>
  <c r="Z3294" i="3" s="1"/>
  <c r="O3294" i="3"/>
  <c r="P3294" i="3"/>
  <c r="Q3294" i="3"/>
  <c r="R3294" i="3"/>
  <c r="S3294" i="3"/>
  <c r="T3294" i="3"/>
  <c r="M3295" i="3"/>
  <c r="N3295" i="3"/>
  <c r="Z3295" i="3" s="1"/>
  <c r="O3295" i="3"/>
  <c r="P3295" i="3"/>
  <c r="Q3295" i="3"/>
  <c r="R3295" i="3"/>
  <c r="S3295" i="3"/>
  <c r="T3295" i="3"/>
  <c r="M3296" i="3"/>
  <c r="N3296" i="3"/>
  <c r="Z3296" i="3" s="1"/>
  <c r="O3296" i="3"/>
  <c r="P3296" i="3"/>
  <c r="Q3296" i="3"/>
  <c r="R3296" i="3"/>
  <c r="S3296" i="3"/>
  <c r="T3296" i="3"/>
  <c r="M3297" i="3"/>
  <c r="N3297" i="3"/>
  <c r="Z3297" i="3" s="1"/>
  <c r="O3297" i="3"/>
  <c r="P3297" i="3"/>
  <c r="Q3297" i="3"/>
  <c r="R3297" i="3"/>
  <c r="S3297" i="3"/>
  <c r="T3297" i="3"/>
  <c r="M3298" i="3"/>
  <c r="N3298" i="3"/>
  <c r="Z3298" i="3" s="1"/>
  <c r="O3298" i="3"/>
  <c r="P3298" i="3"/>
  <c r="Q3298" i="3"/>
  <c r="R3298" i="3"/>
  <c r="S3298" i="3"/>
  <c r="T3298" i="3"/>
  <c r="M3299" i="3"/>
  <c r="N3299" i="3"/>
  <c r="Z3299" i="3" s="1"/>
  <c r="O3299" i="3"/>
  <c r="P3299" i="3"/>
  <c r="Q3299" i="3"/>
  <c r="R3299" i="3"/>
  <c r="S3299" i="3"/>
  <c r="T3299" i="3"/>
  <c r="M3300" i="3"/>
  <c r="N3300" i="3"/>
  <c r="Z3300" i="3" s="1"/>
  <c r="O3300" i="3"/>
  <c r="P3300" i="3"/>
  <c r="Q3300" i="3"/>
  <c r="R3300" i="3"/>
  <c r="S3300" i="3"/>
  <c r="T3300" i="3"/>
  <c r="M3301" i="3"/>
  <c r="N3301" i="3"/>
  <c r="Z3301" i="3" s="1"/>
  <c r="O3301" i="3"/>
  <c r="P3301" i="3"/>
  <c r="Q3301" i="3"/>
  <c r="R3301" i="3"/>
  <c r="S3301" i="3"/>
  <c r="T3301" i="3"/>
  <c r="M3302" i="3"/>
  <c r="N3302" i="3"/>
  <c r="Z3302" i="3" s="1"/>
  <c r="O3302" i="3"/>
  <c r="P3302" i="3"/>
  <c r="Q3302" i="3"/>
  <c r="R3302" i="3"/>
  <c r="S3302" i="3"/>
  <c r="T3302" i="3"/>
  <c r="M3303" i="3"/>
  <c r="N3303" i="3"/>
  <c r="Z3303" i="3" s="1"/>
  <c r="O3303" i="3"/>
  <c r="P3303" i="3"/>
  <c r="Q3303" i="3"/>
  <c r="R3303" i="3"/>
  <c r="S3303" i="3"/>
  <c r="T3303" i="3"/>
  <c r="M3304" i="3"/>
  <c r="N3304" i="3"/>
  <c r="Z3304" i="3" s="1"/>
  <c r="O3304" i="3"/>
  <c r="P3304" i="3"/>
  <c r="Q3304" i="3"/>
  <c r="R3304" i="3"/>
  <c r="S3304" i="3"/>
  <c r="T3304" i="3"/>
  <c r="M3305" i="3"/>
  <c r="N3305" i="3"/>
  <c r="Z3305" i="3" s="1"/>
  <c r="O3305" i="3"/>
  <c r="P3305" i="3"/>
  <c r="Q3305" i="3"/>
  <c r="R3305" i="3"/>
  <c r="S3305" i="3"/>
  <c r="T3305" i="3"/>
  <c r="M3306" i="3"/>
  <c r="N3306" i="3"/>
  <c r="Z3306" i="3" s="1"/>
  <c r="O3306" i="3"/>
  <c r="P3306" i="3"/>
  <c r="Q3306" i="3"/>
  <c r="R3306" i="3"/>
  <c r="S3306" i="3"/>
  <c r="T3306" i="3"/>
  <c r="M3307" i="3"/>
  <c r="N3307" i="3"/>
  <c r="Z3307" i="3" s="1"/>
  <c r="O3307" i="3"/>
  <c r="P3307" i="3"/>
  <c r="Q3307" i="3"/>
  <c r="R3307" i="3"/>
  <c r="S3307" i="3"/>
  <c r="T3307" i="3"/>
  <c r="M3308" i="3"/>
  <c r="N3308" i="3"/>
  <c r="Z3308" i="3" s="1"/>
  <c r="O3308" i="3"/>
  <c r="P3308" i="3"/>
  <c r="Q3308" i="3"/>
  <c r="R3308" i="3"/>
  <c r="S3308" i="3"/>
  <c r="T3308" i="3"/>
  <c r="M3309" i="3"/>
  <c r="N3309" i="3"/>
  <c r="Z3309" i="3" s="1"/>
  <c r="O3309" i="3"/>
  <c r="P3309" i="3"/>
  <c r="Q3309" i="3"/>
  <c r="R3309" i="3"/>
  <c r="S3309" i="3"/>
  <c r="T3309" i="3"/>
  <c r="M3310" i="3"/>
  <c r="N3310" i="3"/>
  <c r="Z3310" i="3" s="1"/>
  <c r="O3310" i="3"/>
  <c r="P3310" i="3"/>
  <c r="Q3310" i="3"/>
  <c r="R3310" i="3"/>
  <c r="S3310" i="3"/>
  <c r="T3310" i="3"/>
  <c r="M3311" i="3"/>
  <c r="N3311" i="3"/>
  <c r="Z3311" i="3" s="1"/>
  <c r="O3311" i="3"/>
  <c r="P3311" i="3"/>
  <c r="Q3311" i="3"/>
  <c r="R3311" i="3"/>
  <c r="S3311" i="3"/>
  <c r="T3311" i="3"/>
  <c r="M3312" i="3"/>
  <c r="N3312" i="3"/>
  <c r="Z3312" i="3" s="1"/>
  <c r="O3312" i="3"/>
  <c r="P3312" i="3"/>
  <c r="Q3312" i="3"/>
  <c r="R3312" i="3"/>
  <c r="S3312" i="3"/>
  <c r="T3312" i="3"/>
  <c r="M3313" i="3"/>
  <c r="N3313" i="3"/>
  <c r="Z3313" i="3" s="1"/>
  <c r="O3313" i="3"/>
  <c r="P3313" i="3"/>
  <c r="Q3313" i="3"/>
  <c r="R3313" i="3"/>
  <c r="S3313" i="3"/>
  <c r="T3313" i="3"/>
  <c r="M3314" i="3"/>
  <c r="N3314" i="3"/>
  <c r="Z3314" i="3" s="1"/>
  <c r="O3314" i="3"/>
  <c r="P3314" i="3"/>
  <c r="Q3314" i="3"/>
  <c r="R3314" i="3"/>
  <c r="S3314" i="3"/>
  <c r="T3314" i="3"/>
  <c r="M3315" i="3"/>
  <c r="N3315" i="3"/>
  <c r="Z3315" i="3" s="1"/>
  <c r="O3315" i="3"/>
  <c r="P3315" i="3"/>
  <c r="Q3315" i="3"/>
  <c r="R3315" i="3"/>
  <c r="S3315" i="3"/>
  <c r="T3315" i="3"/>
  <c r="M3316" i="3"/>
  <c r="N3316" i="3"/>
  <c r="Z3316" i="3" s="1"/>
  <c r="O3316" i="3"/>
  <c r="P3316" i="3"/>
  <c r="Q3316" i="3"/>
  <c r="R3316" i="3"/>
  <c r="S3316" i="3"/>
  <c r="T3316" i="3"/>
  <c r="M3317" i="3"/>
  <c r="N3317" i="3"/>
  <c r="Z3317" i="3" s="1"/>
  <c r="O3317" i="3"/>
  <c r="P3317" i="3"/>
  <c r="Q3317" i="3"/>
  <c r="R3317" i="3"/>
  <c r="S3317" i="3"/>
  <c r="T3317" i="3"/>
  <c r="M3318" i="3"/>
  <c r="N3318" i="3"/>
  <c r="Z3318" i="3" s="1"/>
  <c r="O3318" i="3"/>
  <c r="P3318" i="3"/>
  <c r="Q3318" i="3"/>
  <c r="R3318" i="3"/>
  <c r="S3318" i="3"/>
  <c r="T3318" i="3"/>
  <c r="M3319" i="3"/>
  <c r="N3319" i="3"/>
  <c r="Z3319" i="3" s="1"/>
  <c r="O3319" i="3"/>
  <c r="P3319" i="3"/>
  <c r="Q3319" i="3"/>
  <c r="R3319" i="3"/>
  <c r="S3319" i="3"/>
  <c r="T3319" i="3"/>
  <c r="M3320" i="3"/>
  <c r="N3320" i="3"/>
  <c r="Z3320" i="3" s="1"/>
  <c r="O3320" i="3"/>
  <c r="P3320" i="3"/>
  <c r="Q3320" i="3"/>
  <c r="R3320" i="3"/>
  <c r="S3320" i="3"/>
  <c r="T3320" i="3"/>
  <c r="M3321" i="3"/>
  <c r="N3321" i="3"/>
  <c r="Z3321" i="3" s="1"/>
  <c r="O3321" i="3"/>
  <c r="P3321" i="3"/>
  <c r="Q3321" i="3"/>
  <c r="R3321" i="3"/>
  <c r="S3321" i="3"/>
  <c r="T3321" i="3"/>
  <c r="M3322" i="3"/>
  <c r="N3322" i="3"/>
  <c r="Z3322" i="3" s="1"/>
  <c r="O3322" i="3"/>
  <c r="P3322" i="3"/>
  <c r="Q3322" i="3"/>
  <c r="R3322" i="3"/>
  <c r="S3322" i="3"/>
  <c r="T3322" i="3"/>
  <c r="M3323" i="3"/>
  <c r="N3323" i="3"/>
  <c r="Z3323" i="3" s="1"/>
  <c r="O3323" i="3"/>
  <c r="P3323" i="3"/>
  <c r="Q3323" i="3"/>
  <c r="R3323" i="3"/>
  <c r="S3323" i="3"/>
  <c r="T3323" i="3"/>
  <c r="M3324" i="3"/>
  <c r="N3324" i="3"/>
  <c r="Z3324" i="3" s="1"/>
  <c r="O3324" i="3"/>
  <c r="P3324" i="3"/>
  <c r="Q3324" i="3"/>
  <c r="R3324" i="3"/>
  <c r="S3324" i="3"/>
  <c r="T3324" i="3"/>
  <c r="M3325" i="3"/>
  <c r="N3325" i="3"/>
  <c r="Z3325" i="3" s="1"/>
  <c r="O3325" i="3"/>
  <c r="P3325" i="3"/>
  <c r="Q3325" i="3"/>
  <c r="R3325" i="3"/>
  <c r="S3325" i="3"/>
  <c r="T3325" i="3"/>
  <c r="M3326" i="3"/>
  <c r="N3326" i="3"/>
  <c r="Z3326" i="3" s="1"/>
  <c r="O3326" i="3"/>
  <c r="P3326" i="3"/>
  <c r="Q3326" i="3"/>
  <c r="R3326" i="3"/>
  <c r="S3326" i="3"/>
  <c r="T3326" i="3"/>
  <c r="M3327" i="3"/>
  <c r="N3327" i="3"/>
  <c r="Z3327" i="3" s="1"/>
  <c r="O3327" i="3"/>
  <c r="P3327" i="3"/>
  <c r="Q3327" i="3"/>
  <c r="R3327" i="3"/>
  <c r="S3327" i="3"/>
  <c r="T3327" i="3"/>
  <c r="M3328" i="3"/>
  <c r="N3328" i="3"/>
  <c r="Z3328" i="3" s="1"/>
  <c r="O3328" i="3"/>
  <c r="P3328" i="3"/>
  <c r="Q3328" i="3"/>
  <c r="R3328" i="3"/>
  <c r="S3328" i="3"/>
  <c r="T3328" i="3"/>
  <c r="M3329" i="3"/>
  <c r="N3329" i="3"/>
  <c r="Z3329" i="3" s="1"/>
  <c r="O3329" i="3"/>
  <c r="P3329" i="3"/>
  <c r="Q3329" i="3"/>
  <c r="R3329" i="3"/>
  <c r="S3329" i="3"/>
  <c r="T3329" i="3"/>
  <c r="M3330" i="3"/>
  <c r="N3330" i="3"/>
  <c r="Z3330" i="3" s="1"/>
  <c r="O3330" i="3"/>
  <c r="P3330" i="3"/>
  <c r="Q3330" i="3"/>
  <c r="R3330" i="3"/>
  <c r="S3330" i="3"/>
  <c r="T3330" i="3"/>
  <c r="M3331" i="3"/>
  <c r="N3331" i="3"/>
  <c r="Z3331" i="3" s="1"/>
  <c r="O3331" i="3"/>
  <c r="P3331" i="3"/>
  <c r="Q3331" i="3"/>
  <c r="R3331" i="3"/>
  <c r="S3331" i="3"/>
  <c r="T3331" i="3"/>
  <c r="M3332" i="3"/>
  <c r="N3332" i="3"/>
  <c r="Z3332" i="3" s="1"/>
  <c r="O3332" i="3"/>
  <c r="P3332" i="3"/>
  <c r="Q3332" i="3"/>
  <c r="R3332" i="3"/>
  <c r="S3332" i="3"/>
  <c r="T3332" i="3"/>
  <c r="M3333" i="3"/>
  <c r="N3333" i="3"/>
  <c r="Z3333" i="3" s="1"/>
  <c r="O3333" i="3"/>
  <c r="P3333" i="3"/>
  <c r="Q3333" i="3"/>
  <c r="R3333" i="3"/>
  <c r="S3333" i="3"/>
  <c r="T3333" i="3"/>
  <c r="M3334" i="3"/>
  <c r="N3334" i="3"/>
  <c r="Z3334" i="3" s="1"/>
  <c r="O3334" i="3"/>
  <c r="P3334" i="3"/>
  <c r="Q3334" i="3"/>
  <c r="R3334" i="3"/>
  <c r="S3334" i="3"/>
  <c r="T3334" i="3"/>
  <c r="M3335" i="3"/>
  <c r="N3335" i="3"/>
  <c r="Z3335" i="3" s="1"/>
  <c r="O3335" i="3"/>
  <c r="P3335" i="3"/>
  <c r="Q3335" i="3"/>
  <c r="R3335" i="3"/>
  <c r="S3335" i="3"/>
  <c r="T3335" i="3"/>
  <c r="M3336" i="3"/>
  <c r="N3336" i="3"/>
  <c r="Z3336" i="3" s="1"/>
  <c r="O3336" i="3"/>
  <c r="P3336" i="3"/>
  <c r="Q3336" i="3"/>
  <c r="R3336" i="3"/>
  <c r="S3336" i="3"/>
  <c r="T3336" i="3"/>
  <c r="M3337" i="3"/>
  <c r="N3337" i="3"/>
  <c r="Z3337" i="3" s="1"/>
  <c r="O3337" i="3"/>
  <c r="P3337" i="3"/>
  <c r="Q3337" i="3"/>
  <c r="R3337" i="3"/>
  <c r="S3337" i="3"/>
  <c r="T3337" i="3"/>
  <c r="M3338" i="3"/>
  <c r="N3338" i="3"/>
  <c r="Z3338" i="3" s="1"/>
  <c r="O3338" i="3"/>
  <c r="P3338" i="3"/>
  <c r="Q3338" i="3"/>
  <c r="R3338" i="3"/>
  <c r="S3338" i="3"/>
  <c r="T3338" i="3"/>
  <c r="M3339" i="3"/>
  <c r="N3339" i="3"/>
  <c r="Z3339" i="3" s="1"/>
  <c r="O3339" i="3"/>
  <c r="P3339" i="3"/>
  <c r="Q3339" i="3"/>
  <c r="R3339" i="3"/>
  <c r="S3339" i="3"/>
  <c r="T3339" i="3"/>
  <c r="M3340" i="3"/>
  <c r="N3340" i="3"/>
  <c r="Z3340" i="3" s="1"/>
  <c r="O3340" i="3"/>
  <c r="P3340" i="3"/>
  <c r="Q3340" i="3"/>
  <c r="R3340" i="3"/>
  <c r="S3340" i="3"/>
  <c r="T3340" i="3"/>
  <c r="M3341" i="3"/>
  <c r="N3341" i="3"/>
  <c r="Z3341" i="3" s="1"/>
  <c r="O3341" i="3"/>
  <c r="P3341" i="3"/>
  <c r="Q3341" i="3"/>
  <c r="R3341" i="3"/>
  <c r="S3341" i="3"/>
  <c r="T3341" i="3"/>
  <c r="M3342" i="3"/>
  <c r="N3342" i="3"/>
  <c r="Z3342" i="3" s="1"/>
  <c r="O3342" i="3"/>
  <c r="P3342" i="3"/>
  <c r="Q3342" i="3"/>
  <c r="R3342" i="3"/>
  <c r="S3342" i="3"/>
  <c r="T3342" i="3"/>
  <c r="M3343" i="3"/>
  <c r="N3343" i="3"/>
  <c r="Z3343" i="3" s="1"/>
  <c r="O3343" i="3"/>
  <c r="P3343" i="3"/>
  <c r="Q3343" i="3"/>
  <c r="R3343" i="3"/>
  <c r="S3343" i="3"/>
  <c r="T3343" i="3"/>
  <c r="M3344" i="3"/>
  <c r="N3344" i="3"/>
  <c r="Z3344" i="3" s="1"/>
  <c r="O3344" i="3"/>
  <c r="P3344" i="3"/>
  <c r="Q3344" i="3"/>
  <c r="R3344" i="3"/>
  <c r="S3344" i="3"/>
  <c r="T3344" i="3"/>
  <c r="M3345" i="3"/>
  <c r="N3345" i="3"/>
  <c r="Z3345" i="3" s="1"/>
  <c r="O3345" i="3"/>
  <c r="P3345" i="3"/>
  <c r="Q3345" i="3"/>
  <c r="R3345" i="3"/>
  <c r="S3345" i="3"/>
  <c r="T3345" i="3"/>
  <c r="M3346" i="3"/>
  <c r="N3346" i="3"/>
  <c r="Z3346" i="3" s="1"/>
  <c r="O3346" i="3"/>
  <c r="P3346" i="3"/>
  <c r="Q3346" i="3"/>
  <c r="R3346" i="3"/>
  <c r="S3346" i="3"/>
  <c r="T3346" i="3"/>
  <c r="M3347" i="3"/>
  <c r="N3347" i="3"/>
  <c r="Z3347" i="3" s="1"/>
  <c r="O3347" i="3"/>
  <c r="P3347" i="3"/>
  <c r="Q3347" i="3"/>
  <c r="R3347" i="3"/>
  <c r="S3347" i="3"/>
  <c r="T3347" i="3"/>
  <c r="M3348" i="3"/>
  <c r="N3348" i="3"/>
  <c r="Z3348" i="3" s="1"/>
  <c r="O3348" i="3"/>
  <c r="P3348" i="3"/>
  <c r="Q3348" i="3"/>
  <c r="R3348" i="3"/>
  <c r="S3348" i="3"/>
  <c r="T3348" i="3"/>
  <c r="M3349" i="3"/>
  <c r="N3349" i="3"/>
  <c r="Z3349" i="3" s="1"/>
  <c r="O3349" i="3"/>
  <c r="P3349" i="3"/>
  <c r="Q3349" i="3"/>
  <c r="R3349" i="3"/>
  <c r="S3349" i="3"/>
  <c r="T3349" i="3"/>
  <c r="M3350" i="3"/>
  <c r="N3350" i="3"/>
  <c r="Z3350" i="3" s="1"/>
  <c r="O3350" i="3"/>
  <c r="P3350" i="3"/>
  <c r="Q3350" i="3"/>
  <c r="R3350" i="3"/>
  <c r="S3350" i="3"/>
  <c r="T3350" i="3"/>
  <c r="M3351" i="3"/>
  <c r="N3351" i="3"/>
  <c r="Z3351" i="3" s="1"/>
  <c r="O3351" i="3"/>
  <c r="P3351" i="3"/>
  <c r="Q3351" i="3"/>
  <c r="R3351" i="3"/>
  <c r="S3351" i="3"/>
  <c r="T3351" i="3"/>
  <c r="M3352" i="3"/>
  <c r="N3352" i="3"/>
  <c r="Z3352" i="3" s="1"/>
  <c r="O3352" i="3"/>
  <c r="P3352" i="3"/>
  <c r="Q3352" i="3"/>
  <c r="R3352" i="3"/>
  <c r="S3352" i="3"/>
  <c r="T3352" i="3"/>
  <c r="M3353" i="3"/>
  <c r="N3353" i="3"/>
  <c r="Z3353" i="3" s="1"/>
  <c r="O3353" i="3"/>
  <c r="P3353" i="3"/>
  <c r="Q3353" i="3"/>
  <c r="R3353" i="3"/>
  <c r="S3353" i="3"/>
  <c r="T3353" i="3"/>
  <c r="M3354" i="3"/>
  <c r="N3354" i="3"/>
  <c r="Z3354" i="3" s="1"/>
  <c r="O3354" i="3"/>
  <c r="P3354" i="3"/>
  <c r="Q3354" i="3"/>
  <c r="R3354" i="3"/>
  <c r="S3354" i="3"/>
  <c r="T3354" i="3"/>
  <c r="M3355" i="3"/>
  <c r="N3355" i="3"/>
  <c r="Z3355" i="3" s="1"/>
  <c r="O3355" i="3"/>
  <c r="P3355" i="3"/>
  <c r="Q3355" i="3"/>
  <c r="R3355" i="3"/>
  <c r="S3355" i="3"/>
  <c r="T3355" i="3"/>
  <c r="M3356" i="3"/>
  <c r="N3356" i="3"/>
  <c r="Z3356" i="3" s="1"/>
  <c r="O3356" i="3"/>
  <c r="P3356" i="3"/>
  <c r="Q3356" i="3"/>
  <c r="R3356" i="3"/>
  <c r="S3356" i="3"/>
  <c r="T3356" i="3"/>
  <c r="M3357" i="3"/>
  <c r="N3357" i="3"/>
  <c r="Z3357" i="3" s="1"/>
  <c r="O3357" i="3"/>
  <c r="P3357" i="3"/>
  <c r="Q3357" i="3"/>
  <c r="R3357" i="3"/>
  <c r="S3357" i="3"/>
  <c r="T3357" i="3"/>
  <c r="M3358" i="3"/>
  <c r="N3358" i="3"/>
  <c r="Z3358" i="3" s="1"/>
  <c r="O3358" i="3"/>
  <c r="P3358" i="3"/>
  <c r="Q3358" i="3"/>
  <c r="R3358" i="3"/>
  <c r="S3358" i="3"/>
  <c r="T3358" i="3"/>
  <c r="M3359" i="3"/>
  <c r="N3359" i="3"/>
  <c r="Z3359" i="3" s="1"/>
  <c r="O3359" i="3"/>
  <c r="P3359" i="3"/>
  <c r="Q3359" i="3"/>
  <c r="R3359" i="3"/>
  <c r="S3359" i="3"/>
  <c r="T3359" i="3"/>
  <c r="M3360" i="3"/>
  <c r="N3360" i="3"/>
  <c r="Z3360" i="3" s="1"/>
  <c r="O3360" i="3"/>
  <c r="P3360" i="3"/>
  <c r="Q3360" i="3"/>
  <c r="R3360" i="3"/>
  <c r="S3360" i="3"/>
  <c r="T3360" i="3"/>
  <c r="M3361" i="3"/>
  <c r="N3361" i="3"/>
  <c r="Z3361" i="3" s="1"/>
  <c r="O3361" i="3"/>
  <c r="P3361" i="3"/>
  <c r="Q3361" i="3"/>
  <c r="R3361" i="3"/>
  <c r="S3361" i="3"/>
  <c r="T3361" i="3"/>
  <c r="M3362" i="3"/>
  <c r="N3362" i="3"/>
  <c r="Z3362" i="3" s="1"/>
  <c r="O3362" i="3"/>
  <c r="P3362" i="3"/>
  <c r="Q3362" i="3"/>
  <c r="R3362" i="3"/>
  <c r="S3362" i="3"/>
  <c r="T3362" i="3"/>
  <c r="M3363" i="3"/>
  <c r="N3363" i="3"/>
  <c r="Z3363" i="3" s="1"/>
  <c r="O3363" i="3"/>
  <c r="P3363" i="3"/>
  <c r="Q3363" i="3"/>
  <c r="R3363" i="3"/>
  <c r="S3363" i="3"/>
  <c r="T3363" i="3"/>
  <c r="M3364" i="3"/>
  <c r="N3364" i="3"/>
  <c r="Z3364" i="3" s="1"/>
  <c r="O3364" i="3"/>
  <c r="P3364" i="3"/>
  <c r="Q3364" i="3"/>
  <c r="R3364" i="3"/>
  <c r="S3364" i="3"/>
  <c r="T3364" i="3"/>
  <c r="M3365" i="3"/>
  <c r="N3365" i="3"/>
  <c r="Z3365" i="3" s="1"/>
  <c r="O3365" i="3"/>
  <c r="P3365" i="3"/>
  <c r="Q3365" i="3"/>
  <c r="R3365" i="3"/>
  <c r="S3365" i="3"/>
  <c r="T3365" i="3"/>
  <c r="M3366" i="3"/>
  <c r="N3366" i="3"/>
  <c r="Z3366" i="3" s="1"/>
  <c r="O3366" i="3"/>
  <c r="P3366" i="3"/>
  <c r="Q3366" i="3"/>
  <c r="R3366" i="3"/>
  <c r="S3366" i="3"/>
  <c r="T3366" i="3"/>
  <c r="M3367" i="3"/>
  <c r="N3367" i="3"/>
  <c r="Z3367" i="3" s="1"/>
  <c r="O3367" i="3"/>
  <c r="P3367" i="3"/>
  <c r="Q3367" i="3"/>
  <c r="R3367" i="3"/>
  <c r="S3367" i="3"/>
  <c r="T3367" i="3"/>
  <c r="M3368" i="3"/>
  <c r="N3368" i="3"/>
  <c r="Z3368" i="3" s="1"/>
  <c r="O3368" i="3"/>
  <c r="P3368" i="3"/>
  <c r="Q3368" i="3"/>
  <c r="R3368" i="3"/>
  <c r="S3368" i="3"/>
  <c r="T3368" i="3"/>
  <c r="M3369" i="3"/>
  <c r="N3369" i="3"/>
  <c r="Z3369" i="3" s="1"/>
  <c r="O3369" i="3"/>
  <c r="P3369" i="3"/>
  <c r="Q3369" i="3"/>
  <c r="R3369" i="3"/>
  <c r="S3369" i="3"/>
  <c r="T3369" i="3"/>
  <c r="M3370" i="3"/>
  <c r="N3370" i="3"/>
  <c r="Z3370" i="3" s="1"/>
  <c r="O3370" i="3"/>
  <c r="P3370" i="3"/>
  <c r="Q3370" i="3"/>
  <c r="R3370" i="3"/>
  <c r="S3370" i="3"/>
  <c r="T3370" i="3"/>
  <c r="M3371" i="3"/>
  <c r="N3371" i="3"/>
  <c r="Z3371" i="3" s="1"/>
  <c r="O3371" i="3"/>
  <c r="P3371" i="3"/>
  <c r="Q3371" i="3"/>
  <c r="R3371" i="3"/>
  <c r="S3371" i="3"/>
  <c r="T3371" i="3"/>
  <c r="M3372" i="3"/>
  <c r="N3372" i="3"/>
  <c r="Z3372" i="3" s="1"/>
  <c r="O3372" i="3"/>
  <c r="P3372" i="3"/>
  <c r="Q3372" i="3"/>
  <c r="R3372" i="3"/>
  <c r="S3372" i="3"/>
  <c r="T3372" i="3"/>
  <c r="M3373" i="3"/>
  <c r="N3373" i="3"/>
  <c r="Z3373" i="3" s="1"/>
  <c r="O3373" i="3"/>
  <c r="P3373" i="3"/>
  <c r="Q3373" i="3"/>
  <c r="R3373" i="3"/>
  <c r="S3373" i="3"/>
  <c r="T3373" i="3"/>
  <c r="M3374" i="3"/>
  <c r="N3374" i="3"/>
  <c r="Z3374" i="3" s="1"/>
  <c r="O3374" i="3"/>
  <c r="P3374" i="3"/>
  <c r="Q3374" i="3"/>
  <c r="R3374" i="3"/>
  <c r="S3374" i="3"/>
  <c r="T3374" i="3"/>
  <c r="M3375" i="3"/>
  <c r="N3375" i="3"/>
  <c r="Z3375" i="3" s="1"/>
  <c r="O3375" i="3"/>
  <c r="P3375" i="3"/>
  <c r="Q3375" i="3"/>
  <c r="R3375" i="3"/>
  <c r="S3375" i="3"/>
  <c r="T3375" i="3"/>
  <c r="M3376" i="3"/>
  <c r="N3376" i="3"/>
  <c r="Z3376" i="3" s="1"/>
  <c r="O3376" i="3"/>
  <c r="P3376" i="3"/>
  <c r="Q3376" i="3"/>
  <c r="R3376" i="3"/>
  <c r="S3376" i="3"/>
  <c r="T3376" i="3"/>
  <c r="M3377" i="3"/>
  <c r="N3377" i="3"/>
  <c r="Z3377" i="3" s="1"/>
  <c r="O3377" i="3"/>
  <c r="P3377" i="3"/>
  <c r="Q3377" i="3"/>
  <c r="R3377" i="3"/>
  <c r="S3377" i="3"/>
  <c r="T3377" i="3"/>
  <c r="M3378" i="3"/>
  <c r="N3378" i="3"/>
  <c r="Z3378" i="3" s="1"/>
  <c r="O3378" i="3"/>
  <c r="P3378" i="3"/>
  <c r="Q3378" i="3"/>
  <c r="R3378" i="3"/>
  <c r="S3378" i="3"/>
  <c r="T3378" i="3"/>
  <c r="M3379" i="3"/>
  <c r="N3379" i="3"/>
  <c r="Z3379" i="3" s="1"/>
  <c r="O3379" i="3"/>
  <c r="P3379" i="3"/>
  <c r="Q3379" i="3"/>
  <c r="R3379" i="3"/>
  <c r="S3379" i="3"/>
  <c r="T3379" i="3"/>
  <c r="M3380" i="3"/>
  <c r="N3380" i="3"/>
  <c r="Z3380" i="3" s="1"/>
  <c r="O3380" i="3"/>
  <c r="P3380" i="3"/>
  <c r="Q3380" i="3"/>
  <c r="R3380" i="3"/>
  <c r="S3380" i="3"/>
  <c r="T3380" i="3"/>
  <c r="M3381" i="3"/>
  <c r="N3381" i="3"/>
  <c r="Z3381" i="3" s="1"/>
  <c r="O3381" i="3"/>
  <c r="P3381" i="3"/>
  <c r="Q3381" i="3"/>
  <c r="R3381" i="3"/>
  <c r="S3381" i="3"/>
  <c r="T3381" i="3"/>
  <c r="M3382" i="3"/>
  <c r="N3382" i="3"/>
  <c r="Z3382" i="3" s="1"/>
  <c r="O3382" i="3"/>
  <c r="P3382" i="3"/>
  <c r="Q3382" i="3"/>
  <c r="R3382" i="3"/>
  <c r="S3382" i="3"/>
  <c r="T3382" i="3"/>
  <c r="M3383" i="3"/>
  <c r="N3383" i="3"/>
  <c r="Z3383" i="3" s="1"/>
  <c r="O3383" i="3"/>
  <c r="P3383" i="3"/>
  <c r="Q3383" i="3"/>
  <c r="R3383" i="3"/>
  <c r="S3383" i="3"/>
  <c r="T3383" i="3"/>
  <c r="M3384" i="3"/>
  <c r="N3384" i="3"/>
  <c r="Z3384" i="3" s="1"/>
  <c r="O3384" i="3"/>
  <c r="P3384" i="3"/>
  <c r="Q3384" i="3"/>
  <c r="R3384" i="3"/>
  <c r="S3384" i="3"/>
  <c r="T3384" i="3"/>
  <c r="M3385" i="3"/>
  <c r="N3385" i="3"/>
  <c r="Z3385" i="3" s="1"/>
  <c r="O3385" i="3"/>
  <c r="P3385" i="3"/>
  <c r="Q3385" i="3"/>
  <c r="R3385" i="3"/>
  <c r="S3385" i="3"/>
  <c r="T3385" i="3"/>
  <c r="M3386" i="3"/>
  <c r="N3386" i="3"/>
  <c r="Z3386" i="3" s="1"/>
  <c r="O3386" i="3"/>
  <c r="P3386" i="3"/>
  <c r="Q3386" i="3"/>
  <c r="R3386" i="3"/>
  <c r="S3386" i="3"/>
  <c r="T3386" i="3"/>
  <c r="M3387" i="3"/>
  <c r="N3387" i="3"/>
  <c r="Z3387" i="3" s="1"/>
  <c r="O3387" i="3"/>
  <c r="P3387" i="3"/>
  <c r="Q3387" i="3"/>
  <c r="R3387" i="3"/>
  <c r="S3387" i="3"/>
  <c r="T3387" i="3"/>
  <c r="M3388" i="3"/>
  <c r="N3388" i="3"/>
  <c r="Z3388" i="3" s="1"/>
  <c r="O3388" i="3"/>
  <c r="P3388" i="3"/>
  <c r="Q3388" i="3"/>
  <c r="R3388" i="3"/>
  <c r="S3388" i="3"/>
  <c r="T3388" i="3"/>
  <c r="M3389" i="3"/>
  <c r="N3389" i="3"/>
  <c r="Z3389" i="3" s="1"/>
  <c r="O3389" i="3"/>
  <c r="P3389" i="3"/>
  <c r="Q3389" i="3"/>
  <c r="R3389" i="3"/>
  <c r="S3389" i="3"/>
  <c r="T3389" i="3"/>
  <c r="M3390" i="3"/>
  <c r="N3390" i="3"/>
  <c r="Z3390" i="3" s="1"/>
  <c r="O3390" i="3"/>
  <c r="P3390" i="3"/>
  <c r="Q3390" i="3"/>
  <c r="R3390" i="3"/>
  <c r="S3390" i="3"/>
  <c r="T3390" i="3"/>
  <c r="M3391" i="3"/>
  <c r="N3391" i="3"/>
  <c r="Z3391" i="3" s="1"/>
  <c r="O3391" i="3"/>
  <c r="P3391" i="3"/>
  <c r="Q3391" i="3"/>
  <c r="R3391" i="3"/>
  <c r="S3391" i="3"/>
  <c r="T3391" i="3"/>
  <c r="M3392" i="3"/>
  <c r="N3392" i="3"/>
  <c r="Z3392" i="3" s="1"/>
  <c r="O3392" i="3"/>
  <c r="P3392" i="3"/>
  <c r="Q3392" i="3"/>
  <c r="R3392" i="3"/>
  <c r="S3392" i="3"/>
  <c r="T3392" i="3"/>
  <c r="M3393" i="3"/>
  <c r="N3393" i="3"/>
  <c r="Z3393" i="3" s="1"/>
  <c r="O3393" i="3"/>
  <c r="P3393" i="3"/>
  <c r="Q3393" i="3"/>
  <c r="R3393" i="3"/>
  <c r="S3393" i="3"/>
  <c r="T3393" i="3"/>
  <c r="M3394" i="3"/>
  <c r="N3394" i="3"/>
  <c r="Z3394" i="3" s="1"/>
  <c r="O3394" i="3"/>
  <c r="P3394" i="3"/>
  <c r="Q3394" i="3"/>
  <c r="R3394" i="3"/>
  <c r="S3394" i="3"/>
  <c r="T3394" i="3"/>
  <c r="M3395" i="3"/>
  <c r="N3395" i="3"/>
  <c r="Z3395" i="3" s="1"/>
  <c r="O3395" i="3"/>
  <c r="P3395" i="3"/>
  <c r="Q3395" i="3"/>
  <c r="R3395" i="3"/>
  <c r="S3395" i="3"/>
  <c r="T3395" i="3"/>
  <c r="M3396" i="3"/>
  <c r="N3396" i="3"/>
  <c r="Z3396" i="3" s="1"/>
  <c r="O3396" i="3"/>
  <c r="P3396" i="3"/>
  <c r="Q3396" i="3"/>
  <c r="R3396" i="3"/>
  <c r="S3396" i="3"/>
  <c r="T3396" i="3"/>
  <c r="M3397" i="3"/>
  <c r="N3397" i="3"/>
  <c r="Z3397" i="3" s="1"/>
  <c r="O3397" i="3"/>
  <c r="P3397" i="3"/>
  <c r="Q3397" i="3"/>
  <c r="R3397" i="3"/>
  <c r="S3397" i="3"/>
  <c r="T3397" i="3"/>
  <c r="M3398" i="3"/>
  <c r="N3398" i="3"/>
  <c r="Z3398" i="3" s="1"/>
  <c r="O3398" i="3"/>
  <c r="P3398" i="3"/>
  <c r="Q3398" i="3"/>
  <c r="R3398" i="3"/>
  <c r="S3398" i="3"/>
  <c r="T3398" i="3"/>
  <c r="M3399" i="3"/>
  <c r="N3399" i="3"/>
  <c r="Z3399" i="3" s="1"/>
  <c r="O3399" i="3"/>
  <c r="P3399" i="3"/>
  <c r="Q3399" i="3"/>
  <c r="R3399" i="3"/>
  <c r="S3399" i="3"/>
  <c r="T3399" i="3"/>
  <c r="M3400" i="3"/>
  <c r="N3400" i="3"/>
  <c r="Z3400" i="3" s="1"/>
  <c r="O3400" i="3"/>
  <c r="P3400" i="3"/>
  <c r="Q3400" i="3"/>
  <c r="R3400" i="3"/>
  <c r="S3400" i="3"/>
  <c r="T3400" i="3"/>
  <c r="M3401" i="3"/>
  <c r="N3401" i="3"/>
  <c r="Z3401" i="3" s="1"/>
  <c r="O3401" i="3"/>
  <c r="P3401" i="3"/>
  <c r="Q3401" i="3"/>
  <c r="R3401" i="3"/>
  <c r="S3401" i="3"/>
  <c r="T3401" i="3"/>
  <c r="M3402" i="3"/>
  <c r="N3402" i="3"/>
  <c r="Z3402" i="3" s="1"/>
  <c r="O3402" i="3"/>
  <c r="P3402" i="3"/>
  <c r="Q3402" i="3"/>
  <c r="R3402" i="3"/>
  <c r="S3402" i="3"/>
  <c r="T3402" i="3"/>
  <c r="M3403" i="3"/>
  <c r="N3403" i="3"/>
  <c r="Z3403" i="3" s="1"/>
  <c r="O3403" i="3"/>
  <c r="P3403" i="3"/>
  <c r="Q3403" i="3"/>
  <c r="R3403" i="3"/>
  <c r="S3403" i="3"/>
  <c r="T3403" i="3"/>
  <c r="M3404" i="3"/>
  <c r="N3404" i="3"/>
  <c r="Z3404" i="3" s="1"/>
  <c r="O3404" i="3"/>
  <c r="P3404" i="3"/>
  <c r="Q3404" i="3"/>
  <c r="R3404" i="3"/>
  <c r="S3404" i="3"/>
  <c r="T3404" i="3"/>
  <c r="M3405" i="3"/>
  <c r="N3405" i="3"/>
  <c r="Z3405" i="3" s="1"/>
  <c r="O3405" i="3"/>
  <c r="P3405" i="3"/>
  <c r="Q3405" i="3"/>
  <c r="R3405" i="3"/>
  <c r="S3405" i="3"/>
  <c r="T3405" i="3"/>
  <c r="M3406" i="3"/>
  <c r="N3406" i="3"/>
  <c r="Z3406" i="3" s="1"/>
  <c r="O3406" i="3"/>
  <c r="P3406" i="3"/>
  <c r="Q3406" i="3"/>
  <c r="R3406" i="3"/>
  <c r="S3406" i="3"/>
  <c r="T3406" i="3"/>
  <c r="M3407" i="3"/>
  <c r="N3407" i="3"/>
  <c r="Z3407" i="3" s="1"/>
  <c r="O3407" i="3"/>
  <c r="P3407" i="3"/>
  <c r="Q3407" i="3"/>
  <c r="R3407" i="3"/>
  <c r="S3407" i="3"/>
  <c r="T3407" i="3"/>
  <c r="M3408" i="3"/>
  <c r="N3408" i="3"/>
  <c r="Z3408" i="3" s="1"/>
  <c r="O3408" i="3"/>
  <c r="P3408" i="3"/>
  <c r="Q3408" i="3"/>
  <c r="R3408" i="3"/>
  <c r="S3408" i="3"/>
  <c r="T3408" i="3"/>
  <c r="M3409" i="3"/>
  <c r="N3409" i="3"/>
  <c r="Z3409" i="3" s="1"/>
  <c r="O3409" i="3"/>
  <c r="P3409" i="3"/>
  <c r="Q3409" i="3"/>
  <c r="R3409" i="3"/>
  <c r="S3409" i="3"/>
  <c r="T3409" i="3"/>
  <c r="M3410" i="3"/>
  <c r="N3410" i="3"/>
  <c r="Z3410" i="3" s="1"/>
  <c r="O3410" i="3"/>
  <c r="P3410" i="3"/>
  <c r="Q3410" i="3"/>
  <c r="R3410" i="3"/>
  <c r="S3410" i="3"/>
  <c r="T3410" i="3"/>
  <c r="M3411" i="3"/>
  <c r="N3411" i="3"/>
  <c r="Z3411" i="3" s="1"/>
  <c r="O3411" i="3"/>
  <c r="P3411" i="3"/>
  <c r="Q3411" i="3"/>
  <c r="R3411" i="3"/>
  <c r="S3411" i="3"/>
  <c r="T3411" i="3"/>
  <c r="M3412" i="3"/>
  <c r="N3412" i="3"/>
  <c r="Z3412" i="3" s="1"/>
  <c r="O3412" i="3"/>
  <c r="P3412" i="3"/>
  <c r="Q3412" i="3"/>
  <c r="R3412" i="3"/>
  <c r="S3412" i="3"/>
  <c r="T3412" i="3"/>
  <c r="M3413" i="3"/>
  <c r="N3413" i="3"/>
  <c r="Z3413" i="3" s="1"/>
  <c r="O3413" i="3"/>
  <c r="P3413" i="3"/>
  <c r="Q3413" i="3"/>
  <c r="R3413" i="3"/>
  <c r="S3413" i="3"/>
  <c r="T3413" i="3"/>
  <c r="M3414" i="3"/>
  <c r="N3414" i="3"/>
  <c r="Z3414" i="3" s="1"/>
  <c r="O3414" i="3"/>
  <c r="P3414" i="3"/>
  <c r="Q3414" i="3"/>
  <c r="R3414" i="3"/>
  <c r="S3414" i="3"/>
  <c r="T3414" i="3"/>
  <c r="M3415" i="3"/>
  <c r="N3415" i="3"/>
  <c r="Z3415" i="3" s="1"/>
  <c r="O3415" i="3"/>
  <c r="P3415" i="3"/>
  <c r="Q3415" i="3"/>
  <c r="R3415" i="3"/>
  <c r="S3415" i="3"/>
  <c r="T3415" i="3"/>
  <c r="M3416" i="3"/>
  <c r="N3416" i="3"/>
  <c r="Z3416" i="3" s="1"/>
  <c r="O3416" i="3"/>
  <c r="P3416" i="3"/>
  <c r="Q3416" i="3"/>
  <c r="R3416" i="3"/>
  <c r="S3416" i="3"/>
  <c r="T3416" i="3"/>
  <c r="M3417" i="3"/>
  <c r="N3417" i="3"/>
  <c r="Z3417" i="3" s="1"/>
  <c r="O3417" i="3"/>
  <c r="P3417" i="3"/>
  <c r="Q3417" i="3"/>
  <c r="R3417" i="3"/>
  <c r="S3417" i="3"/>
  <c r="T3417" i="3"/>
  <c r="M3418" i="3"/>
  <c r="N3418" i="3"/>
  <c r="Z3418" i="3" s="1"/>
  <c r="O3418" i="3"/>
  <c r="P3418" i="3"/>
  <c r="Q3418" i="3"/>
  <c r="R3418" i="3"/>
  <c r="S3418" i="3"/>
  <c r="T3418" i="3"/>
  <c r="M3419" i="3"/>
  <c r="N3419" i="3"/>
  <c r="Z3419" i="3" s="1"/>
  <c r="O3419" i="3"/>
  <c r="P3419" i="3"/>
  <c r="Q3419" i="3"/>
  <c r="R3419" i="3"/>
  <c r="S3419" i="3"/>
  <c r="T3419" i="3"/>
  <c r="M3420" i="3"/>
  <c r="N3420" i="3"/>
  <c r="Z3420" i="3" s="1"/>
  <c r="O3420" i="3"/>
  <c r="P3420" i="3"/>
  <c r="Q3420" i="3"/>
  <c r="R3420" i="3"/>
  <c r="S3420" i="3"/>
  <c r="T3420" i="3"/>
  <c r="M3421" i="3"/>
  <c r="N3421" i="3"/>
  <c r="Z3421" i="3" s="1"/>
  <c r="O3421" i="3"/>
  <c r="P3421" i="3"/>
  <c r="Q3421" i="3"/>
  <c r="R3421" i="3"/>
  <c r="S3421" i="3"/>
  <c r="T3421" i="3"/>
  <c r="M3422" i="3"/>
  <c r="N3422" i="3"/>
  <c r="Z3422" i="3" s="1"/>
  <c r="O3422" i="3"/>
  <c r="P3422" i="3"/>
  <c r="Q3422" i="3"/>
  <c r="R3422" i="3"/>
  <c r="S3422" i="3"/>
  <c r="T3422" i="3"/>
  <c r="M3423" i="3"/>
  <c r="N3423" i="3"/>
  <c r="Z3423" i="3" s="1"/>
  <c r="O3423" i="3"/>
  <c r="P3423" i="3"/>
  <c r="Q3423" i="3"/>
  <c r="R3423" i="3"/>
  <c r="S3423" i="3"/>
  <c r="T3423" i="3"/>
  <c r="M3424" i="3"/>
  <c r="N3424" i="3"/>
  <c r="Z3424" i="3" s="1"/>
  <c r="O3424" i="3"/>
  <c r="P3424" i="3"/>
  <c r="Q3424" i="3"/>
  <c r="R3424" i="3"/>
  <c r="S3424" i="3"/>
  <c r="T3424" i="3"/>
  <c r="M3425" i="3"/>
  <c r="N3425" i="3"/>
  <c r="Z3425" i="3" s="1"/>
  <c r="O3425" i="3"/>
  <c r="P3425" i="3"/>
  <c r="Q3425" i="3"/>
  <c r="R3425" i="3"/>
  <c r="S3425" i="3"/>
  <c r="T3425" i="3"/>
  <c r="M3426" i="3"/>
  <c r="N3426" i="3"/>
  <c r="Z3426" i="3" s="1"/>
  <c r="O3426" i="3"/>
  <c r="P3426" i="3"/>
  <c r="Q3426" i="3"/>
  <c r="R3426" i="3"/>
  <c r="S3426" i="3"/>
  <c r="T3426" i="3"/>
  <c r="M3427" i="3"/>
  <c r="N3427" i="3"/>
  <c r="Z3427" i="3" s="1"/>
  <c r="O3427" i="3"/>
  <c r="P3427" i="3"/>
  <c r="Q3427" i="3"/>
  <c r="R3427" i="3"/>
  <c r="S3427" i="3"/>
  <c r="T3427" i="3"/>
  <c r="M3428" i="3"/>
  <c r="N3428" i="3"/>
  <c r="Z3428" i="3" s="1"/>
  <c r="O3428" i="3"/>
  <c r="P3428" i="3"/>
  <c r="Q3428" i="3"/>
  <c r="R3428" i="3"/>
  <c r="S3428" i="3"/>
  <c r="T3428" i="3"/>
  <c r="M3429" i="3"/>
  <c r="N3429" i="3"/>
  <c r="Z3429" i="3" s="1"/>
  <c r="O3429" i="3"/>
  <c r="P3429" i="3"/>
  <c r="Q3429" i="3"/>
  <c r="R3429" i="3"/>
  <c r="S3429" i="3"/>
  <c r="T3429" i="3"/>
  <c r="M3430" i="3"/>
  <c r="N3430" i="3"/>
  <c r="Z3430" i="3" s="1"/>
  <c r="O3430" i="3"/>
  <c r="P3430" i="3"/>
  <c r="Q3430" i="3"/>
  <c r="R3430" i="3"/>
  <c r="S3430" i="3"/>
  <c r="T3430" i="3"/>
  <c r="M3431" i="3"/>
  <c r="N3431" i="3"/>
  <c r="Z3431" i="3" s="1"/>
  <c r="O3431" i="3"/>
  <c r="P3431" i="3"/>
  <c r="Q3431" i="3"/>
  <c r="R3431" i="3"/>
  <c r="S3431" i="3"/>
  <c r="T3431" i="3"/>
  <c r="M3432" i="3"/>
  <c r="N3432" i="3"/>
  <c r="Z3432" i="3" s="1"/>
  <c r="O3432" i="3"/>
  <c r="P3432" i="3"/>
  <c r="Q3432" i="3"/>
  <c r="R3432" i="3"/>
  <c r="S3432" i="3"/>
  <c r="T3432" i="3"/>
  <c r="M3433" i="3"/>
  <c r="N3433" i="3"/>
  <c r="Z3433" i="3" s="1"/>
  <c r="O3433" i="3"/>
  <c r="P3433" i="3"/>
  <c r="Q3433" i="3"/>
  <c r="R3433" i="3"/>
  <c r="S3433" i="3"/>
  <c r="T3433" i="3"/>
  <c r="M3434" i="3"/>
  <c r="N3434" i="3"/>
  <c r="Z3434" i="3" s="1"/>
  <c r="O3434" i="3"/>
  <c r="P3434" i="3"/>
  <c r="Q3434" i="3"/>
  <c r="R3434" i="3"/>
  <c r="S3434" i="3"/>
  <c r="T3434" i="3"/>
  <c r="M3435" i="3"/>
  <c r="N3435" i="3"/>
  <c r="Z3435" i="3" s="1"/>
  <c r="O3435" i="3"/>
  <c r="P3435" i="3"/>
  <c r="Q3435" i="3"/>
  <c r="R3435" i="3"/>
  <c r="S3435" i="3"/>
  <c r="T3435" i="3"/>
  <c r="M3436" i="3"/>
  <c r="N3436" i="3"/>
  <c r="Z3436" i="3" s="1"/>
  <c r="O3436" i="3"/>
  <c r="P3436" i="3"/>
  <c r="Q3436" i="3"/>
  <c r="R3436" i="3"/>
  <c r="S3436" i="3"/>
  <c r="T3436" i="3"/>
  <c r="M3437" i="3"/>
  <c r="N3437" i="3"/>
  <c r="Z3437" i="3" s="1"/>
  <c r="O3437" i="3"/>
  <c r="P3437" i="3"/>
  <c r="Q3437" i="3"/>
  <c r="R3437" i="3"/>
  <c r="S3437" i="3"/>
  <c r="T3437" i="3"/>
  <c r="M3438" i="3"/>
  <c r="N3438" i="3"/>
  <c r="Z3438" i="3" s="1"/>
  <c r="O3438" i="3"/>
  <c r="P3438" i="3"/>
  <c r="Q3438" i="3"/>
  <c r="R3438" i="3"/>
  <c r="S3438" i="3"/>
  <c r="T3438" i="3"/>
  <c r="M3439" i="3"/>
  <c r="N3439" i="3"/>
  <c r="Z3439" i="3" s="1"/>
  <c r="O3439" i="3"/>
  <c r="P3439" i="3"/>
  <c r="Q3439" i="3"/>
  <c r="R3439" i="3"/>
  <c r="S3439" i="3"/>
  <c r="T3439" i="3"/>
  <c r="M3440" i="3"/>
  <c r="N3440" i="3"/>
  <c r="Z3440" i="3" s="1"/>
  <c r="O3440" i="3"/>
  <c r="P3440" i="3"/>
  <c r="Q3440" i="3"/>
  <c r="R3440" i="3"/>
  <c r="S3440" i="3"/>
  <c r="T3440" i="3"/>
  <c r="M3441" i="3"/>
  <c r="N3441" i="3"/>
  <c r="Z3441" i="3" s="1"/>
  <c r="O3441" i="3"/>
  <c r="P3441" i="3"/>
  <c r="Q3441" i="3"/>
  <c r="R3441" i="3"/>
  <c r="S3441" i="3"/>
  <c r="T3441" i="3"/>
  <c r="M3442" i="3"/>
  <c r="N3442" i="3"/>
  <c r="Z3442" i="3" s="1"/>
  <c r="O3442" i="3"/>
  <c r="P3442" i="3"/>
  <c r="Q3442" i="3"/>
  <c r="R3442" i="3"/>
  <c r="S3442" i="3"/>
  <c r="T3442" i="3"/>
  <c r="M3443" i="3"/>
  <c r="N3443" i="3"/>
  <c r="Z3443" i="3" s="1"/>
  <c r="O3443" i="3"/>
  <c r="P3443" i="3"/>
  <c r="Q3443" i="3"/>
  <c r="R3443" i="3"/>
  <c r="S3443" i="3"/>
  <c r="T3443" i="3"/>
  <c r="M3444" i="3"/>
  <c r="N3444" i="3"/>
  <c r="Z3444" i="3" s="1"/>
  <c r="O3444" i="3"/>
  <c r="P3444" i="3"/>
  <c r="Q3444" i="3"/>
  <c r="R3444" i="3"/>
  <c r="S3444" i="3"/>
  <c r="T3444" i="3"/>
  <c r="M3445" i="3"/>
  <c r="N3445" i="3"/>
  <c r="Z3445" i="3" s="1"/>
  <c r="O3445" i="3"/>
  <c r="P3445" i="3"/>
  <c r="Q3445" i="3"/>
  <c r="R3445" i="3"/>
  <c r="S3445" i="3"/>
  <c r="T3445" i="3"/>
  <c r="M3446" i="3"/>
  <c r="N3446" i="3"/>
  <c r="Z3446" i="3" s="1"/>
  <c r="O3446" i="3"/>
  <c r="P3446" i="3"/>
  <c r="Q3446" i="3"/>
  <c r="R3446" i="3"/>
  <c r="S3446" i="3"/>
  <c r="T3446" i="3"/>
  <c r="M3447" i="3"/>
  <c r="N3447" i="3"/>
  <c r="Z3447" i="3" s="1"/>
  <c r="O3447" i="3"/>
  <c r="P3447" i="3"/>
  <c r="Q3447" i="3"/>
  <c r="R3447" i="3"/>
  <c r="S3447" i="3"/>
  <c r="T3447" i="3"/>
  <c r="M3448" i="3"/>
  <c r="N3448" i="3"/>
  <c r="Z3448" i="3" s="1"/>
  <c r="O3448" i="3"/>
  <c r="P3448" i="3"/>
  <c r="Q3448" i="3"/>
  <c r="R3448" i="3"/>
  <c r="S3448" i="3"/>
  <c r="T3448" i="3"/>
  <c r="M3449" i="3"/>
  <c r="N3449" i="3"/>
  <c r="Z3449" i="3" s="1"/>
  <c r="O3449" i="3"/>
  <c r="P3449" i="3"/>
  <c r="Q3449" i="3"/>
  <c r="R3449" i="3"/>
  <c r="S3449" i="3"/>
  <c r="T3449" i="3"/>
  <c r="M3450" i="3"/>
  <c r="N3450" i="3"/>
  <c r="Z3450" i="3" s="1"/>
  <c r="O3450" i="3"/>
  <c r="P3450" i="3"/>
  <c r="Q3450" i="3"/>
  <c r="R3450" i="3"/>
  <c r="S3450" i="3"/>
  <c r="T3450" i="3"/>
  <c r="M3451" i="3"/>
  <c r="N3451" i="3"/>
  <c r="Z3451" i="3" s="1"/>
  <c r="O3451" i="3"/>
  <c r="P3451" i="3"/>
  <c r="Q3451" i="3"/>
  <c r="R3451" i="3"/>
  <c r="S3451" i="3"/>
  <c r="T3451" i="3"/>
  <c r="M3452" i="3"/>
  <c r="N3452" i="3"/>
  <c r="Z3452" i="3" s="1"/>
  <c r="O3452" i="3"/>
  <c r="P3452" i="3"/>
  <c r="Q3452" i="3"/>
  <c r="R3452" i="3"/>
  <c r="S3452" i="3"/>
  <c r="T3452" i="3"/>
  <c r="M3453" i="3"/>
  <c r="N3453" i="3"/>
  <c r="Z3453" i="3" s="1"/>
  <c r="O3453" i="3"/>
  <c r="P3453" i="3"/>
  <c r="Q3453" i="3"/>
  <c r="R3453" i="3"/>
  <c r="S3453" i="3"/>
  <c r="T3453" i="3"/>
  <c r="M3454" i="3"/>
  <c r="N3454" i="3"/>
  <c r="Z3454" i="3" s="1"/>
  <c r="O3454" i="3"/>
  <c r="P3454" i="3"/>
  <c r="Q3454" i="3"/>
  <c r="R3454" i="3"/>
  <c r="S3454" i="3"/>
  <c r="T3454" i="3"/>
  <c r="M3455" i="3"/>
  <c r="N3455" i="3"/>
  <c r="Z3455" i="3" s="1"/>
  <c r="O3455" i="3"/>
  <c r="P3455" i="3"/>
  <c r="Q3455" i="3"/>
  <c r="R3455" i="3"/>
  <c r="S3455" i="3"/>
  <c r="T3455" i="3"/>
  <c r="M3456" i="3"/>
  <c r="N3456" i="3"/>
  <c r="Z3456" i="3" s="1"/>
  <c r="O3456" i="3"/>
  <c r="P3456" i="3"/>
  <c r="Q3456" i="3"/>
  <c r="R3456" i="3"/>
  <c r="S3456" i="3"/>
  <c r="T3456" i="3"/>
  <c r="M3457" i="3"/>
  <c r="N3457" i="3"/>
  <c r="Z3457" i="3" s="1"/>
  <c r="O3457" i="3"/>
  <c r="P3457" i="3"/>
  <c r="Q3457" i="3"/>
  <c r="R3457" i="3"/>
  <c r="S3457" i="3"/>
  <c r="T3457" i="3"/>
  <c r="M3458" i="3"/>
  <c r="N3458" i="3"/>
  <c r="Z3458" i="3" s="1"/>
  <c r="O3458" i="3"/>
  <c r="P3458" i="3"/>
  <c r="Q3458" i="3"/>
  <c r="R3458" i="3"/>
  <c r="S3458" i="3"/>
  <c r="T3458" i="3"/>
  <c r="M3459" i="3"/>
  <c r="N3459" i="3"/>
  <c r="Z3459" i="3" s="1"/>
  <c r="O3459" i="3"/>
  <c r="P3459" i="3"/>
  <c r="Q3459" i="3"/>
  <c r="R3459" i="3"/>
  <c r="S3459" i="3"/>
  <c r="T3459" i="3"/>
  <c r="M3460" i="3"/>
  <c r="N3460" i="3"/>
  <c r="Z3460" i="3" s="1"/>
  <c r="O3460" i="3"/>
  <c r="P3460" i="3"/>
  <c r="Q3460" i="3"/>
  <c r="R3460" i="3"/>
  <c r="S3460" i="3"/>
  <c r="T3460" i="3"/>
  <c r="M3461" i="3"/>
  <c r="N3461" i="3"/>
  <c r="Z3461" i="3" s="1"/>
  <c r="O3461" i="3"/>
  <c r="P3461" i="3"/>
  <c r="Q3461" i="3"/>
  <c r="R3461" i="3"/>
  <c r="S3461" i="3"/>
  <c r="T3461" i="3"/>
  <c r="M3462" i="3"/>
  <c r="N3462" i="3"/>
  <c r="Z3462" i="3" s="1"/>
  <c r="O3462" i="3"/>
  <c r="P3462" i="3"/>
  <c r="Q3462" i="3"/>
  <c r="R3462" i="3"/>
  <c r="S3462" i="3"/>
  <c r="T3462" i="3"/>
  <c r="M3463" i="3"/>
  <c r="N3463" i="3"/>
  <c r="Z3463" i="3" s="1"/>
  <c r="O3463" i="3"/>
  <c r="P3463" i="3"/>
  <c r="Q3463" i="3"/>
  <c r="R3463" i="3"/>
  <c r="S3463" i="3"/>
  <c r="T3463" i="3"/>
  <c r="M3464" i="3"/>
  <c r="N3464" i="3"/>
  <c r="Z3464" i="3" s="1"/>
  <c r="O3464" i="3"/>
  <c r="P3464" i="3"/>
  <c r="Q3464" i="3"/>
  <c r="R3464" i="3"/>
  <c r="S3464" i="3"/>
  <c r="T3464" i="3"/>
  <c r="M3465" i="3"/>
  <c r="N3465" i="3"/>
  <c r="Z3465" i="3" s="1"/>
  <c r="O3465" i="3"/>
  <c r="P3465" i="3"/>
  <c r="Q3465" i="3"/>
  <c r="R3465" i="3"/>
  <c r="S3465" i="3"/>
  <c r="T3465" i="3"/>
  <c r="M3466" i="3"/>
  <c r="N3466" i="3"/>
  <c r="Z3466" i="3" s="1"/>
  <c r="O3466" i="3"/>
  <c r="P3466" i="3"/>
  <c r="Q3466" i="3"/>
  <c r="R3466" i="3"/>
  <c r="S3466" i="3"/>
  <c r="T3466" i="3"/>
  <c r="M3467" i="3"/>
  <c r="N3467" i="3"/>
  <c r="Z3467" i="3" s="1"/>
  <c r="O3467" i="3"/>
  <c r="P3467" i="3"/>
  <c r="Q3467" i="3"/>
  <c r="R3467" i="3"/>
  <c r="S3467" i="3"/>
  <c r="T3467" i="3"/>
  <c r="M3468" i="3"/>
  <c r="N3468" i="3"/>
  <c r="Z3468" i="3" s="1"/>
  <c r="O3468" i="3"/>
  <c r="P3468" i="3"/>
  <c r="Q3468" i="3"/>
  <c r="R3468" i="3"/>
  <c r="S3468" i="3"/>
  <c r="T3468" i="3"/>
  <c r="M3469" i="3"/>
  <c r="N3469" i="3"/>
  <c r="Z3469" i="3" s="1"/>
  <c r="O3469" i="3"/>
  <c r="P3469" i="3"/>
  <c r="Q3469" i="3"/>
  <c r="R3469" i="3"/>
  <c r="S3469" i="3"/>
  <c r="T3469" i="3"/>
  <c r="M3470" i="3"/>
  <c r="N3470" i="3"/>
  <c r="Z3470" i="3" s="1"/>
  <c r="O3470" i="3"/>
  <c r="P3470" i="3"/>
  <c r="Q3470" i="3"/>
  <c r="R3470" i="3"/>
  <c r="S3470" i="3"/>
  <c r="T3470" i="3"/>
  <c r="M3471" i="3"/>
  <c r="N3471" i="3"/>
  <c r="Z3471" i="3" s="1"/>
  <c r="O3471" i="3"/>
  <c r="P3471" i="3"/>
  <c r="Q3471" i="3"/>
  <c r="R3471" i="3"/>
  <c r="S3471" i="3"/>
  <c r="T3471" i="3"/>
  <c r="M3472" i="3"/>
  <c r="N3472" i="3"/>
  <c r="Z3472" i="3" s="1"/>
  <c r="O3472" i="3"/>
  <c r="P3472" i="3"/>
  <c r="Q3472" i="3"/>
  <c r="R3472" i="3"/>
  <c r="S3472" i="3"/>
  <c r="T3472" i="3"/>
  <c r="M3473" i="3"/>
  <c r="N3473" i="3"/>
  <c r="Z3473" i="3" s="1"/>
  <c r="O3473" i="3"/>
  <c r="P3473" i="3"/>
  <c r="Q3473" i="3"/>
  <c r="R3473" i="3"/>
  <c r="S3473" i="3"/>
  <c r="T3473" i="3"/>
  <c r="M3474" i="3"/>
  <c r="N3474" i="3"/>
  <c r="Z3474" i="3" s="1"/>
  <c r="O3474" i="3"/>
  <c r="P3474" i="3"/>
  <c r="Q3474" i="3"/>
  <c r="R3474" i="3"/>
  <c r="S3474" i="3"/>
  <c r="T3474" i="3"/>
  <c r="M3475" i="3"/>
  <c r="N3475" i="3"/>
  <c r="Z3475" i="3" s="1"/>
  <c r="O3475" i="3"/>
  <c r="P3475" i="3"/>
  <c r="Q3475" i="3"/>
  <c r="R3475" i="3"/>
  <c r="S3475" i="3"/>
  <c r="T3475" i="3"/>
  <c r="M3476" i="3"/>
  <c r="N3476" i="3"/>
  <c r="Z3476" i="3" s="1"/>
  <c r="O3476" i="3"/>
  <c r="P3476" i="3"/>
  <c r="Q3476" i="3"/>
  <c r="R3476" i="3"/>
  <c r="S3476" i="3"/>
  <c r="T3476" i="3"/>
  <c r="M3477" i="3"/>
  <c r="N3477" i="3"/>
  <c r="Z3477" i="3" s="1"/>
  <c r="O3477" i="3"/>
  <c r="P3477" i="3"/>
  <c r="Q3477" i="3"/>
  <c r="R3477" i="3"/>
  <c r="S3477" i="3"/>
  <c r="T3477" i="3"/>
  <c r="M3478" i="3"/>
  <c r="N3478" i="3"/>
  <c r="Z3478" i="3" s="1"/>
  <c r="O3478" i="3"/>
  <c r="P3478" i="3"/>
  <c r="Q3478" i="3"/>
  <c r="R3478" i="3"/>
  <c r="S3478" i="3"/>
  <c r="T3478" i="3"/>
  <c r="M3479" i="3"/>
  <c r="N3479" i="3"/>
  <c r="Z3479" i="3" s="1"/>
  <c r="O3479" i="3"/>
  <c r="P3479" i="3"/>
  <c r="Q3479" i="3"/>
  <c r="R3479" i="3"/>
  <c r="S3479" i="3"/>
  <c r="T3479" i="3"/>
  <c r="M3480" i="3"/>
  <c r="N3480" i="3"/>
  <c r="Z3480" i="3" s="1"/>
  <c r="O3480" i="3"/>
  <c r="P3480" i="3"/>
  <c r="Q3480" i="3"/>
  <c r="R3480" i="3"/>
  <c r="S3480" i="3"/>
  <c r="T3480" i="3"/>
  <c r="M3481" i="3"/>
  <c r="N3481" i="3"/>
  <c r="Z3481" i="3" s="1"/>
  <c r="O3481" i="3"/>
  <c r="P3481" i="3"/>
  <c r="Q3481" i="3"/>
  <c r="R3481" i="3"/>
  <c r="S3481" i="3"/>
  <c r="T3481" i="3"/>
  <c r="M3482" i="3"/>
  <c r="N3482" i="3"/>
  <c r="Z3482" i="3" s="1"/>
  <c r="O3482" i="3"/>
  <c r="P3482" i="3"/>
  <c r="Q3482" i="3"/>
  <c r="R3482" i="3"/>
  <c r="S3482" i="3"/>
  <c r="T3482" i="3"/>
  <c r="M3483" i="3"/>
  <c r="N3483" i="3"/>
  <c r="Z3483" i="3" s="1"/>
  <c r="O3483" i="3"/>
  <c r="P3483" i="3"/>
  <c r="Q3483" i="3"/>
  <c r="R3483" i="3"/>
  <c r="S3483" i="3"/>
  <c r="T3483" i="3"/>
  <c r="M3484" i="3"/>
  <c r="N3484" i="3"/>
  <c r="Z3484" i="3" s="1"/>
  <c r="O3484" i="3"/>
  <c r="P3484" i="3"/>
  <c r="Q3484" i="3"/>
  <c r="R3484" i="3"/>
  <c r="S3484" i="3"/>
  <c r="T3484" i="3"/>
  <c r="M3485" i="3"/>
  <c r="N3485" i="3"/>
  <c r="Z3485" i="3" s="1"/>
  <c r="O3485" i="3"/>
  <c r="P3485" i="3"/>
  <c r="Q3485" i="3"/>
  <c r="R3485" i="3"/>
  <c r="S3485" i="3"/>
  <c r="T3485" i="3"/>
  <c r="M3486" i="3"/>
  <c r="N3486" i="3"/>
  <c r="Z3486" i="3" s="1"/>
  <c r="O3486" i="3"/>
  <c r="P3486" i="3"/>
  <c r="Q3486" i="3"/>
  <c r="R3486" i="3"/>
  <c r="S3486" i="3"/>
  <c r="T3486" i="3"/>
  <c r="M3487" i="3"/>
  <c r="N3487" i="3"/>
  <c r="Z3487" i="3" s="1"/>
  <c r="O3487" i="3"/>
  <c r="P3487" i="3"/>
  <c r="Q3487" i="3"/>
  <c r="R3487" i="3"/>
  <c r="S3487" i="3"/>
  <c r="T3487" i="3"/>
  <c r="M3488" i="3"/>
  <c r="N3488" i="3"/>
  <c r="Z3488" i="3" s="1"/>
  <c r="O3488" i="3"/>
  <c r="P3488" i="3"/>
  <c r="Q3488" i="3"/>
  <c r="R3488" i="3"/>
  <c r="S3488" i="3"/>
  <c r="T3488" i="3"/>
  <c r="M3489" i="3"/>
  <c r="N3489" i="3"/>
  <c r="Z3489" i="3" s="1"/>
  <c r="O3489" i="3"/>
  <c r="P3489" i="3"/>
  <c r="Q3489" i="3"/>
  <c r="R3489" i="3"/>
  <c r="S3489" i="3"/>
  <c r="T3489" i="3"/>
  <c r="M3490" i="3"/>
  <c r="N3490" i="3"/>
  <c r="Z3490" i="3" s="1"/>
  <c r="O3490" i="3"/>
  <c r="P3490" i="3"/>
  <c r="Q3490" i="3"/>
  <c r="R3490" i="3"/>
  <c r="S3490" i="3"/>
  <c r="T3490" i="3"/>
  <c r="M3491" i="3"/>
  <c r="N3491" i="3"/>
  <c r="Z3491" i="3" s="1"/>
  <c r="O3491" i="3"/>
  <c r="P3491" i="3"/>
  <c r="Q3491" i="3"/>
  <c r="R3491" i="3"/>
  <c r="S3491" i="3"/>
  <c r="T3491" i="3"/>
  <c r="M3492" i="3"/>
  <c r="N3492" i="3"/>
  <c r="Z3492" i="3" s="1"/>
  <c r="O3492" i="3"/>
  <c r="P3492" i="3"/>
  <c r="Q3492" i="3"/>
  <c r="R3492" i="3"/>
  <c r="S3492" i="3"/>
  <c r="T3492" i="3"/>
  <c r="M3493" i="3"/>
  <c r="N3493" i="3"/>
  <c r="Z3493" i="3" s="1"/>
  <c r="O3493" i="3"/>
  <c r="P3493" i="3"/>
  <c r="Q3493" i="3"/>
  <c r="R3493" i="3"/>
  <c r="S3493" i="3"/>
  <c r="T3493" i="3"/>
  <c r="M3494" i="3"/>
  <c r="N3494" i="3"/>
  <c r="Z3494" i="3" s="1"/>
  <c r="O3494" i="3"/>
  <c r="P3494" i="3"/>
  <c r="Q3494" i="3"/>
  <c r="R3494" i="3"/>
  <c r="S3494" i="3"/>
  <c r="T3494" i="3"/>
  <c r="M3495" i="3"/>
  <c r="N3495" i="3"/>
  <c r="Z3495" i="3" s="1"/>
  <c r="O3495" i="3"/>
  <c r="P3495" i="3"/>
  <c r="Q3495" i="3"/>
  <c r="R3495" i="3"/>
  <c r="S3495" i="3"/>
  <c r="T3495" i="3"/>
  <c r="M3496" i="3"/>
  <c r="N3496" i="3"/>
  <c r="Z3496" i="3" s="1"/>
  <c r="O3496" i="3"/>
  <c r="P3496" i="3"/>
  <c r="Q3496" i="3"/>
  <c r="R3496" i="3"/>
  <c r="S3496" i="3"/>
  <c r="T3496" i="3"/>
  <c r="M3497" i="3"/>
  <c r="N3497" i="3"/>
  <c r="Z3497" i="3" s="1"/>
  <c r="O3497" i="3"/>
  <c r="P3497" i="3"/>
  <c r="Q3497" i="3"/>
  <c r="R3497" i="3"/>
  <c r="S3497" i="3"/>
  <c r="T3497" i="3"/>
  <c r="M3498" i="3"/>
  <c r="N3498" i="3"/>
  <c r="Z3498" i="3" s="1"/>
  <c r="O3498" i="3"/>
  <c r="P3498" i="3"/>
  <c r="Q3498" i="3"/>
  <c r="R3498" i="3"/>
  <c r="S3498" i="3"/>
  <c r="T3498" i="3"/>
  <c r="M3499" i="3"/>
  <c r="N3499" i="3"/>
  <c r="Z3499" i="3" s="1"/>
  <c r="O3499" i="3"/>
  <c r="P3499" i="3"/>
  <c r="Q3499" i="3"/>
  <c r="R3499" i="3"/>
  <c r="S3499" i="3"/>
  <c r="T3499" i="3"/>
  <c r="M3500" i="3"/>
  <c r="N3500" i="3"/>
  <c r="Z3500" i="3" s="1"/>
  <c r="O3500" i="3"/>
  <c r="P3500" i="3"/>
  <c r="Q3500" i="3"/>
  <c r="R3500" i="3"/>
  <c r="S3500" i="3"/>
  <c r="T3500" i="3"/>
  <c r="M3501" i="3"/>
  <c r="N3501" i="3"/>
  <c r="Z3501" i="3" s="1"/>
  <c r="O3501" i="3"/>
  <c r="P3501" i="3"/>
  <c r="Q3501" i="3"/>
  <c r="R3501" i="3"/>
  <c r="S3501" i="3"/>
  <c r="T3501" i="3"/>
  <c r="M3502" i="3"/>
  <c r="N3502" i="3"/>
  <c r="Z3502" i="3" s="1"/>
  <c r="O3502" i="3"/>
  <c r="P3502" i="3"/>
  <c r="Q3502" i="3"/>
  <c r="R3502" i="3"/>
  <c r="S3502" i="3"/>
  <c r="T3502" i="3"/>
  <c r="M3503" i="3"/>
  <c r="N3503" i="3"/>
  <c r="Z3503" i="3" s="1"/>
  <c r="O3503" i="3"/>
  <c r="P3503" i="3"/>
  <c r="Q3503" i="3"/>
  <c r="R3503" i="3"/>
  <c r="S3503" i="3"/>
  <c r="T3503" i="3"/>
  <c r="M3504" i="3"/>
  <c r="N3504" i="3"/>
  <c r="Z3504" i="3" s="1"/>
  <c r="O3504" i="3"/>
  <c r="P3504" i="3"/>
  <c r="Q3504" i="3"/>
  <c r="R3504" i="3"/>
  <c r="S3504" i="3"/>
  <c r="T3504" i="3"/>
  <c r="M3505" i="3"/>
  <c r="N3505" i="3"/>
  <c r="Z3505" i="3" s="1"/>
  <c r="O3505" i="3"/>
  <c r="P3505" i="3"/>
  <c r="Q3505" i="3"/>
  <c r="R3505" i="3"/>
  <c r="S3505" i="3"/>
  <c r="T3505" i="3"/>
  <c r="M3506" i="3"/>
  <c r="N3506" i="3"/>
  <c r="Z3506" i="3" s="1"/>
  <c r="O3506" i="3"/>
  <c r="P3506" i="3"/>
  <c r="Q3506" i="3"/>
  <c r="R3506" i="3"/>
  <c r="S3506" i="3"/>
  <c r="T3506" i="3"/>
  <c r="M3507" i="3"/>
  <c r="N3507" i="3"/>
  <c r="Z3507" i="3" s="1"/>
  <c r="O3507" i="3"/>
  <c r="P3507" i="3"/>
  <c r="Q3507" i="3"/>
  <c r="R3507" i="3"/>
  <c r="S3507" i="3"/>
  <c r="T3507" i="3"/>
  <c r="M3508" i="3"/>
  <c r="N3508" i="3"/>
  <c r="Z3508" i="3" s="1"/>
  <c r="O3508" i="3"/>
  <c r="P3508" i="3"/>
  <c r="Q3508" i="3"/>
  <c r="R3508" i="3"/>
  <c r="S3508" i="3"/>
  <c r="T3508" i="3"/>
  <c r="M3509" i="3"/>
  <c r="N3509" i="3"/>
  <c r="Z3509" i="3" s="1"/>
  <c r="O3509" i="3"/>
  <c r="P3509" i="3"/>
  <c r="Q3509" i="3"/>
  <c r="R3509" i="3"/>
  <c r="S3509" i="3"/>
  <c r="T3509" i="3"/>
  <c r="M3510" i="3"/>
  <c r="N3510" i="3"/>
  <c r="Z3510" i="3" s="1"/>
  <c r="O3510" i="3"/>
  <c r="P3510" i="3"/>
  <c r="Q3510" i="3"/>
  <c r="R3510" i="3"/>
  <c r="S3510" i="3"/>
  <c r="T3510" i="3"/>
  <c r="M3511" i="3"/>
  <c r="N3511" i="3"/>
  <c r="Z3511" i="3" s="1"/>
  <c r="O3511" i="3"/>
  <c r="P3511" i="3"/>
  <c r="Q3511" i="3"/>
  <c r="R3511" i="3"/>
  <c r="S3511" i="3"/>
  <c r="T3511" i="3"/>
  <c r="M3512" i="3"/>
  <c r="N3512" i="3"/>
  <c r="Z3512" i="3" s="1"/>
  <c r="O3512" i="3"/>
  <c r="P3512" i="3"/>
  <c r="Q3512" i="3"/>
  <c r="R3512" i="3"/>
  <c r="S3512" i="3"/>
  <c r="T3512" i="3"/>
  <c r="M3513" i="3"/>
  <c r="N3513" i="3"/>
  <c r="Z3513" i="3" s="1"/>
  <c r="O3513" i="3"/>
  <c r="P3513" i="3"/>
  <c r="Q3513" i="3"/>
  <c r="R3513" i="3"/>
  <c r="S3513" i="3"/>
  <c r="T3513" i="3"/>
  <c r="M3514" i="3"/>
  <c r="N3514" i="3"/>
  <c r="Z3514" i="3" s="1"/>
  <c r="O3514" i="3"/>
  <c r="P3514" i="3"/>
  <c r="Q3514" i="3"/>
  <c r="R3514" i="3"/>
  <c r="S3514" i="3"/>
  <c r="T3514" i="3"/>
  <c r="M3515" i="3"/>
  <c r="N3515" i="3"/>
  <c r="Z3515" i="3" s="1"/>
  <c r="O3515" i="3"/>
  <c r="P3515" i="3"/>
  <c r="Q3515" i="3"/>
  <c r="R3515" i="3"/>
  <c r="S3515" i="3"/>
  <c r="T3515" i="3"/>
  <c r="M3516" i="3"/>
  <c r="N3516" i="3"/>
  <c r="Z3516" i="3" s="1"/>
  <c r="O3516" i="3"/>
  <c r="P3516" i="3"/>
  <c r="Q3516" i="3"/>
  <c r="R3516" i="3"/>
  <c r="S3516" i="3"/>
  <c r="T3516" i="3"/>
  <c r="M3517" i="3"/>
  <c r="N3517" i="3"/>
  <c r="Z3517" i="3" s="1"/>
  <c r="O3517" i="3"/>
  <c r="P3517" i="3"/>
  <c r="Q3517" i="3"/>
  <c r="R3517" i="3"/>
  <c r="S3517" i="3"/>
  <c r="T3517" i="3"/>
  <c r="M3518" i="3"/>
  <c r="N3518" i="3"/>
  <c r="Z3518" i="3" s="1"/>
  <c r="O3518" i="3"/>
  <c r="P3518" i="3"/>
  <c r="Q3518" i="3"/>
  <c r="R3518" i="3"/>
  <c r="S3518" i="3"/>
  <c r="T3518" i="3"/>
  <c r="M3519" i="3"/>
  <c r="N3519" i="3"/>
  <c r="Z3519" i="3" s="1"/>
  <c r="O3519" i="3"/>
  <c r="P3519" i="3"/>
  <c r="Q3519" i="3"/>
  <c r="R3519" i="3"/>
  <c r="S3519" i="3"/>
  <c r="T3519" i="3"/>
  <c r="M3520" i="3"/>
  <c r="N3520" i="3"/>
  <c r="Z3520" i="3" s="1"/>
  <c r="O3520" i="3"/>
  <c r="P3520" i="3"/>
  <c r="Q3520" i="3"/>
  <c r="R3520" i="3"/>
  <c r="S3520" i="3"/>
  <c r="T3520" i="3"/>
  <c r="M3521" i="3"/>
  <c r="N3521" i="3"/>
  <c r="Z3521" i="3" s="1"/>
  <c r="O3521" i="3"/>
  <c r="P3521" i="3"/>
  <c r="Q3521" i="3"/>
  <c r="R3521" i="3"/>
  <c r="S3521" i="3"/>
  <c r="T3521" i="3"/>
  <c r="M3522" i="3"/>
  <c r="N3522" i="3"/>
  <c r="Z3522" i="3" s="1"/>
  <c r="O3522" i="3"/>
  <c r="P3522" i="3"/>
  <c r="Q3522" i="3"/>
  <c r="R3522" i="3"/>
  <c r="S3522" i="3"/>
  <c r="T3522" i="3"/>
  <c r="M3523" i="3"/>
  <c r="N3523" i="3"/>
  <c r="Z3523" i="3" s="1"/>
  <c r="O3523" i="3"/>
  <c r="P3523" i="3"/>
  <c r="Q3523" i="3"/>
  <c r="R3523" i="3"/>
  <c r="S3523" i="3"/>
  <c r="T3523" i="3"/>
  <c r="M3524" i="3"/>
  <c r="N3524" i="3"/>
  <c r="Z3524" i="3" s="1"/>
  <c r="O3524" i="3"/>
  <c r="P3524" i="3"/>
  <c r="Q3524" i="3"/>
  <c r="R3524" i="3"/>
  <c r="S3524" i="3"/>
  <c r="T3524" i="3"/>
  <c r="M3525" i="3"/>
  <c r="N3525" i="3"/>
  <c r="Z3525" i="3" s="1"/>
  <c r="O3525" i="3"/>
  <c r="P3525" i="3"/>
  <c r="Q3525" i="3"/>
  <c r="R3525" i="3"/>
  <c r="S3525" i="3"/>
  <c r="T3525" i="3"/>
  <c r="M3526" i="3"/>
  <c r="N3526" i="3"/>
  <c r="Z3526" i="3" s="1"/>
  <c r="O3526" i="3"/>
  <c r="P3526" i="3"/>
  <c r="Q3526" i="3"/>
  <c r="R3526" i="3"/>
  <c r="S3526" i="3"/>
  <c r="T3526" i="3"/>
  <c r="M3527" i="3"/>
  <c r="N3527" i="3"/>
  <c r="Z3527" i="3" s="1"/>
  <c r="O3527" i="3"/>
  <c r="P3527" i="3"/>
  <c r="Q3527" i="3"/>
  <c r="R3527" i="3"/>
  <c r="S3527" i="3"/>
  <c r="T3527" i="3"/>
  <c r="M3528" i="3"/>
  <c r="N3528" i="3"/>
  <c r="Z3528" i="3" s="1"/>
  <c r="O3528" i="3"/>
  <c r="P3528" i="3"/>
  <c r="Q3528" i="3"/>
  <c r="R3528" i="3"/>
  <c r="S3528" i="3"/>
  <c r="T3528" i="3"/>
  <c r="M3529" i="3"/>
  <c r="N3529" i="3"/>
  <c r="Z3529" i="3" s="1"/>
  <c r="O3529" i="3"/>
  <c r="P3529" i="3"/>
  <c r="Q3529" i="3"/>
  <c r="R3529" i="3"/>
  <c r="S3529" i="3"/>
  <c r="T3529" i="3"/>
  <c r="M3530" i="3"/>
  <c r="N3530" i="3"/>
  <c r="Z3530" i="3" s="1"/>
  <c r="O3530" i="3"/>
  <c r="P3530" i="3"/>
  <c r="Q3530" i="3"/>
  <c r="R3530" i="3"/>
  <c r="S3530" i="3"/>
  <c r="T3530" i="3"/>
  <c r="M3531" i="3"/>
  <c r="N3531" i="3"/>
  <c r="Z3531" i="3" s="1"/>
  <c r="O3531" i="3"/>
  <c r="P3531" i="3"/>
  <c r="Q3531" i="3"/>
  <c r="R3531" i="3"/>
  <c r="S3531" i="3"/>
  <c r="T3531" i="3"/>
  <c r="M3532" i="3"/>
  <c r="N3532" i="3"/>
  <c r="Z3532" i="3" s="1"/>
  <c r="O3532" i="3"/>
  <c r="P3532" i="3"/>
  <c r="Q3532" i="3"/>
  <c r="R3532" i="3"/>
  <c r="S3532" i="3"/>
  <c r="T3532" i="3"/>
  <c r="M3533" i="3"/>
  <c r="N3533" i="3"/>
  <c r="Z3533" i="3" s="1"/>
  <c r="O3533" i="3"/>
  <c r="P3533" i="3"/>
  <c r="Q3533" i="3"/>
  <c r="R3533" i="3"/>
  <c r="S3533" i="3"/>
  <c r="T3533" i="3"/>
  <c r="M3534" i="3"/>
  <c r="N3534" i="3"/>
  <c r="Z3534" i="3" s="1"/>
  <c r="O3534" i="3"/>
  <c r="P3534" i="3"/>
  <c r="Q3534" i="3"/>
  <c r="R3534" i="3"/>
  <c r="S3534" i="3"/>
  <c r="T3534" i="3"/>
  <c r="M3535" i="3"/>
  <c r="N3535" i="3"/>
  <c r="Z3535" i="3" s="1"/>
  <c r="O3535" i="3"/>
  <c r="P3535" i="3"/>
  <c r="Q3535" i="3"/>
  <c r="R3535" i="3"/>
  <c r="S3535" i="3"/>
  <c r="T3535" i="3"/>
  <c r="M3536" i="3"/>
  <c r="N3536" i="3"/>
  <c r="Z3536" i="3" s="1"/>
  <c r="O3536" i="3"/>
  <c r="P3536" i="3"/>
  <c r="Q3536" i="3"/>
  <c r="R3536" i="3"/>
  <c r="S3536" i="3"/>
  <c r="T3536" i="3"/>
  <c r="M3537" i="3"/>
  <c r="N3537" i="3"/>
  <c r="Z3537" i="3" s="1"/>
  <c r="O3537" i="3"/>
  <c r="P3537" i="3"/>
  <c r="Q3537" i="3"/>
  <c r="R3537" i="3"/>
  <c r="S3537" i="3"/>
  <c r="T3537" i="3"/>
  <c r="M3538" i="3"/>
  <c r="N3538" i="3"/>
  <c r="Z3538" i="3" s="1"/>
  <c r="O3538" i="3"/>
  <c r="P3538" i="3"/>
  <c r="Q3538" i="3"/>
  <c r="R3538" i="3"/>
  <c r="S3538" i="3"/>
  <c r="T3538" i="3"/>
  <c r="M3539" i="3"/>
  <c r="N3539" i="3"/>
  <c r="Z3539" i="3" s="1"/>
  <c r="O3539" i="3"/>
  <c r="P3539" i="3"/>
  <c r="Q3539" i="3"/>
  <c r="R3539" i="3"/>
  <c r="S3539" i="3"/>
  <c r="T3539" i="3"/>
  <c r="M3540" i="3"/>
  <c r="N3540" i="3"/>
  <c r="Z3540" i="3" s="1"/>
  <c r="O3540" i="3"/>
  <c r="P3540" i="3"/>
  <c r="Q3540" i="3"/>
  <c r="R3540" i="3"/>
  <c r="S3540" i="3"/>
  <c r="T3540" i="3"/>
  <c r="M3541" i="3"/>
  <c r="N3541" i="3"/>
  <c r="Z3541" i="3" s="1"/>
  <c r="O3541" i="3"/>
  <c r="P3541" i="3"/>
  <c r="Q3541" i="3"/>
  <c r="R3541" i="3"/>
  <c r="S3541" i="3"/>
  <c r="T3541" i="3"/>
  <c r="M3542" i="3"/>
  <c r="N3542" i="3"/>
  <c r="Z3542" i="3" s="1"/>
  <c r="O3542" i="3"/>
  <c r="P3542" i="3"/>
  <c r="Q3542" i="3"/>
  <c r="R3542" i="3"/>
  <c r="S3542" i="3"/>
  <c r="T3542" i="3"/>
  <c r="M3543" i="3"/>
  <c r="N3543" i="3"/>
  <c r="Z3543" i="3" s="1"/>
  <c r="O3543" i="3"/>
  <c r="P3543" i="3"/>
  <c r="Q3543" i="3"/>
  <c r="R3543" i="3"/>
  <c r="S3543" i="3"/>
  <c r="T3543" i="3"/>
  <c r="M3544" i="3"/>
  <c r="N3544" i="3"/>
  <c r="Z3544" i="3" s="1"/>
  <c r="O3544" i="3"/>
  <c r="P3544" i="3"/>
  <c r="Q3544" i="3"/>
  <c r="R3544" i="3"/>
  <c r="S3544" i="3"/>
  <c r="T3544" i="3"/>
  <c r="M3545" i="3"/>
  <c r="N3545" i="3"/>
  <c r="Z3545" i="3" s="1"/>
  <c r="O3545" i="3"/>
  <c r="P3545" i="3"/>
  <c r="Q3545" i="3"/>
  <c r="R3545" i="3"/>
  <c r="S3545" i="3"/>
  <c r="T3545" i="3"/>
  <c r="M3546" i="3"/>
  <c r="N3546" i="3"/>
  <c r="Z3546" i="3" s="1"/>
  <c r="O3546" i="3"/>
  <c r="P3546" i="3"/>
  <c r="Q3546" i="3"/>
  <c r="R3546" i="3"/>
  <c r="S3546" i="3"/>
  <c r="T3546" i="3"/>
  <c r="M3547" i="3"/>
  <c r="N3547" i="3"/>
  <c r="Z3547" i="3" s="1"/>
  <c r="O3547" i="3"/>
  <c r="P3547" i="3"/>
  <c r="Q3547" i="3"/>
  <c r="R3547" i="3"/>
  <c r="S3547" i="3"/>
  <c r="T3547" i="3"/>
  <c r="M3548" i="3"/>
  <c r="N3548" i="3"/>
  <c r="Z3548" i="3" s="1"/>
  <c r="O3548" i="3"/>
  <c r="P3548" i="3"/>
  <c r="Q3548" i="3"/>
  <c r="R3548" i="3"/>
  <c r="S3548" i="3"/>
  <c r="T3548" i="3"/>
  <c r="M3549" i="3"/>
  <c r="N3549" i="3"/>
  <c r="Z3549" i="3" s="1"/>
  <c r="O3549" i="3"/>
  <c r="P3549" i="3"/>
  <c r="Q3549" i="3"/>
  <c r="R3549" i="3"/>
  <c r="S3549" i="3"/>
  <c r="T3549" i="3"/>
  <c r="M3550" i="3"/>
  <c r="N3550" i="3"/>
  <c r="Z3550" i="3" s="1"/>
  <c r="O3550" i="3"/>
  <c r="P3550" i="3"/>
  <c r="Q3550" i="3"/>
  <c r="R3550" i="3"/>
  <c r="S3550" i="3"/>
  <c r="T3550" i="3"/>
  <c r="M3551" i="3"/>
  <c r="N3551" i="3"/>
  <c r="Z3551" i="3" s="1"/>
  <c r="O3551" i="3"/>
  <c r="P3551" i="3"/>
  <c r="Q3551" i="3"/>
  <c r="R3551" i="3"/>
  <c r="S3551" i="3"/>
  <c r="T3551" i="3"/>
  <c r="M3552" i="3"/>
  <c r="N3552" i="3"/>
  <c r="Z3552" i="3" s="1"/>
  <c r="O3552" i="3"/>
  <c r="P3552" i="3"/>
  <c r="Q3552" i="3"/>
  <c r="R3552" i="3"/>
  <c r="S3552" i="3"/>
  <c r="T3552" i="3"/>
  <c r="M3553" i="3"/>
  <c r="N3553" i="3"/>
  <c r="Z3553" i="3" s="1"/>
  <c r="O3553" i="3"/>
  <c r="P3553" i="3"/>
  <c r="Q3553" i="3"/>
  <c r="R3553" i="3"/>
  <c r="S3553" i="3"/>
  <c r="T3553" i="3"/>
  <c r="M3554" i="3"/>
  <c r="N3554" i="3"/>
  <c r="Z3554" i="3" s="1"/>
  <c r="O3554" i="3"/>
  <c r="P3554" i="3"/>
  <c r="Q3554" i="3"/>
  <c r="R3554" i="3"/>
  <c r="S3554" i="3"/>
  <c r="T3554" i="3"/>
  <c r="M3555" i="3"/>
  <c r="N3555" i="3"/>
  <c r="Z3555" i="3" s="1"/>
  <c r="O3555" i="3"/>
  <c r="P3555" i="3"/>
  <c r="Q3555" i="3"/>
  <c r="R3555" i="3"/>
  <c r="S3555" i="3"/>
  <c r="T3555" i="3"/>
  <c r="M3556" i="3"/>
  <c r="N3556" i="3"/>
  <c r="Z3556" i="3" s="1"/>
  <c r="O3556" i="3"/>
  <c r="P3556" i="3"/>
  <c r="Q3556" i="3"/>
  <c r="R3556" i="3"/>
  <c r="S3556" i="3"/>
  <c r="T3556" i="3"/>
  <c r="M3557" i="3"/>
  <c r="N3557" i="3"/>
  <c r="Z3557" i="3" s="1"/>
  <c r="O3557" i="3"/>
  <c r="P3557" i="3"/>
  <c r="Q3557" i="3"/>
  <c r="R3557" i="3"/>
  <c r="S3557" i="3"/>
  <c r="T3557" i="3"/>
  <c r="M3558" i="3"/>
  <c r="N3558" i="3"/>
  <c r="Z3558" i="3" s="1"/>
  <c r="O3558" i="3"/>
  <c r="P3558" i="3"/>
  <c r="Q3558" i="3"/>
  <c r="R3558" i="3"/>
  <c r="S3558" i="3"/>
  <c r="T3558" i="3"/>
  <c r="M3559" i="3"/>
  <c r="N3559" i="3"/>
  <c r="Z3559" i="3" s="1"/>
  <c r="O3559" i="3"/>
  <c r="P3559" i="3"/>
  <c r="Q3559" i="3"/>
  <c r="R3559" i="3"/>
  <c r="S3559" i="3"/>
  <c r="T3559" i="3"/>
  <c r="M3560" i="3"/>
  <c r="N3560" i="3"/>
  <c r="Z3560" i="3" s="1"/>
  <c r="O3560" i="3"/>
  <c r="P3560" i="3"/>
  <c r="Q3560" i="3"/>
  <c r="R3560" i="3"/>
  <c r="S3560" i="3"/>
  <c r="T3560" i="3"/>
  <c r="M3561" i="3"/>
  <c r="N3561" i="3"/>
  <c r="Z3561" i="3" s="1"/>
  <c r="O3561" i="3"/>
  <c r="P3561" i="3"/>
  <c r="Q3561" i="3"/>
  <c r="R3561" i="3"/>
  <c r="S3561" i="3"/>
  <c r="T3561" i="3"/>
  <c r="M3562" i="3"/>
  <c r="N3562" i="3"/>
  <c r="Z3562" i="3" s="1"/>
  <c r="O3562" i="3"/>
  <c r="P3562" i="3"/>
  <c r="Q3562" i="3"/>
  <c r="R3562" i="3"/>
  <c r="S3562" i="3"/>
  <c r="T3562" i="3"/>
  <c r="M3563" i="3"/>
  <c r="N3563" i="3"/>
  <c r="Z3563" i="3" s="1"/>
  <c r="O3563" i="3"/>
  <c r="P3563" i="3"/>
  <c r="Q3563" i="3"/>
  <c r="R3563" i="3"/>
  <c r="S3563" i="3"/>
  <c r="T3563" i="3"/>
  <c r="M3564" i="3"/>
  <c r="N3564" i="3"/>
  <c r="Z3564" i="3" s="1"/>
  <c r="O3564" i="3"/>
  <c r="P3564" i="3"/>
  <c r="Q3564" i="3"/>
  <c r="R3564" i="3"/>
  <c r="S3564" i="3"/>
  <c r="T3564" i="3"/>
  <c r="M3565" i="3"/>
  <c r="N3565" i="3"/>
  <c r="Z3565" i="3" s="1"/>
  <c r="O3565" i="3"/>
  <c r="P3565" i="3"/>
  <c r="Q3565" i="3"/>
  <c r="R3565" i="3"/>
  <c r="S3565" i="3"/>
  <c r="T3565" i="3"/>
  <c r="M3566" i="3"/>
  <c r="N3566" i="3"/>
  <c r="Z3566" i="3" s="1"/>
  <c r="O3566" i="3"/>
  <c r="P3566" i="3"/>
  <c r="Q3566" i="3"/>
  <c r="R3566" i="3"/>
  <c r="S3566" i="3"/>
  <c r="T3566" i="3"/>
  <c r="M3567" i="3"/>
  <c r="N3567" i="3"/>
  <c r="Z3567" i="3" s="1"/>
  <c r="O3567" i="3"/>
  <c r="P3567" i="3"/>
  <c r="Q3567" i="3"/>
  <c r="R3567" i="3"/>
  <c r="S3567" i="3"/>
  <c r="T3567" i="3"/>
  <c r="M3568" i="3"/>
  <c r="N3568" i="3"/>
  <c r="Z3568" i="3" s="1"/>
  <c r="O3568" i="3"/>
  <c r="P3568" i="3"/>
  <c r="Q3568" i="3"/>
  <c r="R3568" i="3"/>
  <c r="S3568" i="3"/>
  <c r="T3568" i="3"/>
  <c r="M3569" i="3"/>
  <c r="N3569" i="3"/>
  <c r="Z3569" i="3" s="1"/>
  <c r="O3569" i="3"/>
  <c r="P3569" i="3"/>
  <c r="Q3569" i="3"/>
  <c r="R3569" i="3"/>
  <c r="S3569" i="3"/>
  <c r="T3569" i="3"/>
  <c r="M3570" i="3"/>
  <c r="N3570" i="3"/>
  <c r="Z3570" i="3" s="1"/>
  <c r="O3570" i="3"/>
  <c r="P3570" i="3"/>
  <c r="Q3570" i="3"/>
  <c r="R3570" i="3"/>
  <c r="S3570" i="3"/>
  <c r="T3570" i="3"/>
  <c r="M3571" i="3"/>
  <c r="N3571" i="3"/>
  <c r="Z3571" i="3" s="1"/>
  <c r="O3571" i="3"/>
  <c r="P3571" i="3"/>
  <c r="Q3571" i="3"/>
  <c r="R3571" i="3"/>
  <c r="S3571" i="3"/>
  <c r="T3571" i="3"/>
  <c r="M3572" i="3"/>
  <c r="N3572" i="3"/>
  <c r="Z3572" i="3" s="1"/>
  <c r="O3572" i="3"/>
  <c r="P3572" i="3"/>
  <c r="Q3572" i="3"/>
  <c r="R3572" i="3"/>
  <c r="S3572" i="3"/>
  <c r="T3572" i="3"/>
  <c r="M3573" i="3"/>
  <c r="N3573" i="3"/>
  <c r="Z3573" i="3" s="1"/>
  <c r="O3573" i="3"/>
  <c r="P3573" i="3"/>
  <c r="Q3573" i="3"/>
  <c r="R3573" i="3"/>
  <c r="S3573" i="3"/>
  <c r="T3573" i="3"/>
  <c r="M3574" i="3"/>
  <c r="N3574" i="3"/>
  <c r="Z3574" i="3" s="1"/>
  <c r="O3574" i="3"/>
  <c r="P3574" i="3"/>
  <c r="Q3574" i="3"/>
  <c r="R3574" i="3"/>
  <c r="S3574" i="3"/>
  <c r="T3574" i="3"/>
  <c r="M3575" i="3"/>
  <c r="N3575" i="3"/>
  <c r="Z3575" i="3" s="1"/>
  <c r="O3575" i="3"/>
  <c r="P3575" i="3"/>
  <c r="Q3575" i="3"/>
  <c r="R3575" i="3"/>
  <c r="S3575" i="3"/>
  <c r="T3575" i="3"/>
  <c r="M3576" i="3"/>
  <c r="N3576" i="3"/>
  <c r="Z3576" i="3" s="1"/>
  <c r="O3576" i="3"/>
  <c r="P3576" i="3"/>
  <c r="Q3576" i="3"/>
  <c r="R3576" i="3"/>
  <c r="S3576" i="3"/>
  <c r="T3576" i="3"/>
  <c r="M3577" i="3"/>
  <c r="N3577" i="3"/>
  <c r="Z3577" i="3" s="1"/>
  <c r="O3577" i="3"/>
  <c r="P3577" i="3"/>
  <c r="Q3577" i="3"/>
  <c r="R3577" i="3"/>
  <c r="S3577" i="3"/>
  <c r="T3577" i="3"/>
  <c r="M3578" i="3"/>
  <c r="N3578" i="3"/>
  <c r="Z3578" i="3" s="1"/>
  <c r="O3578" i="3"/>
  <c r="P3578" i="3"/>
  <c r="Q3578" i="3"/>
  <c r="R3578" i="3"/>
  <c r="S3578" i="3"/>
  <c r="T3578" i="3"/>
  <c r="M3579" i="3"/>
  <c r="N3579" i="3"/>
  <c r="Z3579" i="3" s="1"/>
  <c r="O3579" i="3"/>
  <c r="P3579" i="3"/>
  <c r="Q3579" i="3"/>
  <c r="R3579" i="3"/>
  <c r="S3579" i="3"/>
  <c r="T3579" i="3"/>
  <c r="M3580" i="3"/>
  <c r="N3580" i="3"/>
  <c r="Z3580" i="3" s="1"/>
  <c r="O3580" i="3"/>
  <c r="P3580" i="3"/>
  <c r="Q3580" i="3"/>
  <c r="R3580" i="3"/>
  <c r="S3580" i="3"/>
  <c r="T3580" i="3"/>
  <c r="M3581" i="3"/>
  <c r="N3581" i="3"/>
  <c r="Z3581" i="3" s="1"/>
  <c r="O3581" i="3"/>
  <c r="P3581" i="3"/>
  <c r="Q3581" i="3"/>
  <c r="R3581" i="3"/>
  <c r="S3581" i="3"/>
  <c r="T3581" i="3"/>
  <c r="M3582" i="3"/>
  <c r="N3582" i="3"/>
  <c r="Z3582" i="3" s="1"/>
  <c r="O3582" i="3"/>
  <c r="P3582" i="3"/>
  <c r="Q3582" i="3"/>
  <c r="R3582" i="3"/>
  <c r="S3582" i="3"/>
  <c r="T3582" i="3"/>
  <c r="M3583" i="3"/>
  <c r="N3583" i="3"/>
  <c r="Z3583" i="3" s="1"/>
  <c r="O3583" i="3"/>
  <c r="P3583" i="3"/>
  <c r="Q3583" i="3"/>
  <c r="R3583" i="3"/>
  <c r="S3583" i="3"/>
  <c r="T3583" i="3"/>
  <c r="M3584" i="3"/>
  <c r="N3584" i="3"/>
  <c r="Z3584" i="3" s="1"/>
  <c r="O3584" i="3"/>
  <c r="P3584" i="3"/>
  <c r="Q3584" i="3"/>
  <c r="R3584" i="3"/>
  <c r="S3584" i="3"/>
  <c r="T3584" i="3"/>
  <c r="M3585" i="3"/>
  <c r="N3585" i="3"/>
  <c r="Z3585" i="3" s="1"/>
  <c r="O3585" i="3"/>
  <c r="P3585" i="3"/>
  <c r="Q3585" i="3"/>
  <c r="R3585" i="3"/>
  <c r="S3585" i="3"/>
  <c r="T3585" i="3"/>
  <c r="M3586" i="3"/>
  <c r="N3586" i="3"/>
  <c r="Z3586" i="3" s="1"/>
  <c r="O3586" i="3"/>
  <c r="P3586" i="3"/>
  <c r="Q3586" i="3"/>
  <c r="R3586" i="3"/>
  <c r="S3586" i="3"/>
  <c r="T3586" i="3"/>
  <c r="M3587" i="3"/>
  <c r="N3587" i="3"/>
  <c r="Z3587" i="3" s="1"/>
  <c r="O3587" i="3"/>
  <c r="P3587" i="3"/>
  <c r="Q3587" i="3"/>
  <c r="R3587" i="3"/>
  <c r="S3587" i="3"/>
  <c r="T3587" i="3"/>
  <c r="M3588" i="3"/>
  <c r="N3588" i="3"/>
  <c r="Z3588" i="3" s="1"/>
  <c r="O3588" i="3"/>
  <c r="P3588" i="3"/>
  <c r="Q3588" i="3"/>
  <c r="R3588" i="3"/>
  <c r="S3588" i="3"/>
  <c r="T3588" i="3"/>
  <c r="M3589" i="3"/>
  <c r="N3589" i="3"/>
  <c r="Z3589" i="3" s="1"/>
  <c r="O3589" i="3"/>
  <c r="P3589" i="3"/>
  <c r="Q3589" i="3"/>
  <c r="R3589" i="3"/>
  <c r="S3589" i="3"/>
  <c r="T3589" i="3"/>
  <c r="M3590" i="3"/>
  <c r="N3590" i="3"/>
  <c r="Z3590" i="3" s="1"/>
  <c r="O3590" i="3"/>
  <c r="P3590" i="3"/>
  <c r="Q3590" i="3"/>
  <c r="R3590" i="3"/>
  <c r="S3590" i="3"/>
  <c r="T3590" i="3"/>
  <c r="M3591" i="3"/>
  <c r="N3591" i="3"/>
  <c r="Z3591" i="3" s="1"/>
  <c r="O3591" i="3"/>
  <c r="P3591" i="3"/>
  <c r="Q3591" i="3"/>
  <c r="R3591" i="3"/>
  <c r="S3591" i="3"/>
  <c r="T3591" i="3"/>
  <c r="M3592" i="3"/>
  <c r="N3592" i="3"/>
  <c r="Z3592" i="3" s="1"/>
  <c r="O3592" i="3"/>
  <c r="P3592" i="3"/>
  <c r="Q3592" i="3"/>
  <c r="R3592" i="3"/>
  <c r="S3592" i="3"/>
  <c r="T3592" i="3"/>
  <c r="M3593" i="3"/>
  <c r="N3593" i="3"/>
  <c r="Z3593" i="3" s="1"/>
  <c r="O3593" i="3"/>
  <c r="P3593" i="3"/>
  <c r="Q3593" i="3"/>
  <c r="R3593" i="3"/>
  <c r="S3593" i="3"/>
  <c r="T3593" i="3"/>
  <c r="M3594" i="3"/>
  <c r="N3594" i="3"/>
  <c r="Z3594" i="3" s="1"/>
  <c r="O3594" i="3"/>
  <c r="P3594" i="3"/>
  <c r="Q3594" i="3"/>
  <c r="R3594" i="3"/>
  <c r="S3594" i="3"/>
  <c r="T3594" i="3"/>
  <c r="M3595" i="3"/>
  <c r="N3595" i="3"/>
  <c r="Z3595" i="3" s="1"/>
  <c r="O3595" i="3"/>
  <c r="P3595" i="3"/>
  <c r="Q3595" i="3"/>
  <c r="R3595" i="3"/>
  <c r="S3595" i="3"/>
  <c r="T3595" i="3"/>
  <c r="M3596" i="3"/>
  <c r="N3596" i="3"/>
  <c r="Z3596" i="3" s="1"/>
  <c r="O3596" i="3"/>
  <c r="P3596" i="3"/>
  <c r="Q3596" i="3"/>
  <c r="R3596" i="3"/>
  <c r="S3596" i="3"/>
  <c r="T3596" i="3"/>
  <c r="M3597" i="3"/>
  <c r="N3597" i="3"/>
  <c r="Z3597" i="3" s="1"/>
  <c r="O3597" i="3"/>
  <c r="P3597" i="3"/>
  <c r="Q3597" i="3"/>
  <c r="R3597" i="3"/>
  <c r="S3597" i="3"/>
  <c r="T3597" i="3"/>
  <c r="M3598" i="3"/>
  <c r="N3598" i="3"/>
  <c r="Z3598" i="3" s="1"/>
  <c r="O3598" i="3"/>
  <c r="P3598" i="3"/>
  <c r="Q3598" i="3"/>
  <c r="R3598" i="3"/>
  <c r="S3598" i="3"/>
  <c r="T3598" i="3"/>
  <c r="M3599" i="3"/>
  <c r="N3599" i="3"/>
  <c r="Z3599" i="3" s="1"/>
  <c r="O3599" i="3"/>
  <c r="P3599" i="3"/>
  <c r="Q3599" i="3"/>
  <c r="R3599" i="3"/>
  <c r="S3599" i="3"/>
  <c r="T3599" i="3"/>
  <c r="M3600" i="3"/>
  <c r="N3600" i="3"/>
  <c r="Z3600" i="3" s="1"/>
  <c r="O3600" i="3"/>
  <c r="P3600" i="3"/>
  <c r="Q3600" i="3"/>
  <c r="R3600" i="3"/>
  <c r="S3600" i="3"/>
  <c r="T3600" i="3"/>
  <c r="M3601" i="3"/>
  <c r="N3601" i="3"/>
  <c r="Z3601" i="3" s="1"/>
  <c r="O3601" i="3"/>
  <c r="P3601" i="3"/>
  <c r="Q3601" i="3"/>
  <c r="R3601" i="3"/>
  <c r="S3601" i="3"/>
  <c r="T3601" i="3"/>
  <c r="M3602" i="3"/>
  <c r="N3602" i="3"/>
  <c r="Z3602" i="3" s="1"/>
  <c r="O3602" i="3"/>
  <c r="P3602" i="3"/>
  <c r="Q3602" i="3"/>
  <c r="R3602" i="3"/>
  <c r="S3602" i="3"/>
  <c r="T3602" i="3"/>
  <c r="M3603" i="3"/>
  <c r="N3603" i="3"/>
  <c r="Z3603" i="3" s="1"/>
  <c r="O3603" i="3"/>
  <c r="P3603" i="3"/>
  <c r="Q3603" i="3"/>
  <c r="R3603" i="3"/>
  <c r="S3603" i="3"/>
  <c r="T3603" i="3"/>
  <c r="M3604" i="3"/>
  <c r="N3604" i="3"/>
  <c r="Z3604" i="3" s="1"/>
  <c r="O3604" i="3"/>
  <c r="P3604" i="3"/>
  <c r="Q3604" i="3"/>
  <c r="R3604" i="3"/>
  <c r="S3604" i="3"/>
  <c r="T3604" i="3"/>
  <c r="M3605" i="3"/>
  <c r="N3605" i="3"/>
  <c r="Z3605" i="3" s="1"/>
  <c r="O3605" i="3"/>
  <c r="P3605" i="3"/>
  <c r="Q3605" i="3"/>
  <c r="R3605" i="3"/>
  <c r="S3605" i="3"/>
  <c r="T3605" i="3"/>
  <c r="M3606" i="3"/>
  <c r="N3606" i="3"/>
  <c r="Z3606" i="3" s="1"/>
  <c r="O3606" i="3"/>
  <c r="P3606" i="3"/>
  <c r="Q3606" i="3"/>
  <c r="R3606" i="3"/>
  <c r="S3606" i="3"/>
  <c r="T3606" i="3"/>
  <c r="M3607" i="3"/>
  <c r="N3607" i="3"/>
  <c r="Z3607" i="3" s="1"/>
  <c r="O3607" i="3"/>
  <c r="P3607" i="3"/>
  <c r="Q3607" i="3"/>
  <c r="R3607" i="3"/>
  <c r="S3607" i="3"/>
  <c r="T3607" i="3"/>
  <c r="M3608" i="3"/>
  <c r="N3608" i="3"/>
  <c r="Z3608" i="3" s="1"/>
  <c r="O3608" i="3"/>
  <c r="P3608" i="3"/>
  <c r="Q3608" i="3"/>
  <c r="R3608" i="3"/>
  <c r="S3608" i="3"/>
  <c r="T3608" i="3"/>
  <c r="M3609" i="3"/>
  <c r="N3609" i="3"/>
  <c r="Z3609" i="3" s="1"/>
  <c r="O3609" i="3"/>
  <c r="P3609" i="3"/>
  <c r="Q3609" i="3"/>
  <c r="R3609" i="3"/>
  <c r="S3609" i="3"/>
  <c r="T3609" i="3"/>
  <c r="M3610" i="3"/>
  <c r="N3610" i="3"/>
  <c r="Z3610" i="3" s="1"/>
  <c r="O3610" i="3"/>
  <c r="P3610" i="3"/>
  <c r="Q3610" i="3"/>
  <c r="R3610" i="3"/>
  <c r="S3610" i="3"/>
  <c r="T3610" i="3"/>
  <c r="M3611" i="3"/>
  <c r="N3611" i="3"/>
  <c r="Z3611" i="3" s="1"/>
  <c r="O3611" i="3"/>
  <c r="P3611" i="3"/>
  <c r="Q3611" i="3"/>
  <c r="R3611" i="3"/>
  <c r="S3611" i="3"/>
  <c r="T3611" i="3"/>
  <c r="M3612" i="3"/>
  <c r="N3612" i="3"/>
  <c r="Z3612" i="3" s="1"/>
  <c r="O3612" i="3"/>
  <c r="P3612" i="3"/>
  <c r="Q3612" i="3"/>
  <c r="R3612" i="3"/>
  <c r="S3612" i="3"/>
  <c r="T3612" i="3"/>
  <c r="M3613" i="3"/>
  <c r="N3613" i="3"/>
  <c r="Z3613" i="3" s="1"/>
  <c r="O3613" i="3"/>
  <c r="P3613" i="3"/>
  <c r="Q3613" i="3"/>
  <c r="R3613" i="3"/>
  <c r="S3613" i="3"/>
  <c r="T3613" i="3"/>
  <c r="M3614" i="3"/>
  <c r="N3614" i="3"/>
  <c r="Z3614" i="3" s="1"/>
  <c r="O3614" i="3"/>
  <c r="P3614" i="3"/>
  <c r="Q3614" i="3"/>
  <c r="R3614" i="3"/>
  <c r="S3614" i="3"/>
  <c r="T3614" i="3"/>
  <c r="M3615" i="3"/>
  <c r="N3615" i="3"/>
  <c r="Z3615" i="3" s="1"/>
  <c r="O3615" i="3"/>
  <c r="P3615" i="3"/>
  <c r="Q3615" i="3"/>
  <c r="R3615" i="3"/>
  <c r="S3615" i="3"/>
  <c r="T3615" i="3"/>
  <c r="M3616" i="3"/>
  <c r="N3616" i="3"/>
  <c r="Z3616" i="3" s="1"/>
  <c r="O3616" i="3"/>
  <c r="P3616" i="3"/>
  <c r="Q3616" i="3"/>
  <c r="R3616" i="3"/>
  <c r="S3616" i="3"/>
  <c r="T3616" i="3"/>
  <c r="M3617" i="3"/>
  <c r="N3617" i="3"/>
  <c r="Z3617" i="3" s="1"/>
  <c r="O3617" i="3"/>
  <c r="P3617" i="3"/>
  <c r="Q3617" i="3"/>
  <c r="R3617" i="3"/>
  <c r="S3617" i="3"/>
  <c r="T3617" i="3"/>
  <c r="M3618" i="3"/>
  <c r="N3618" i="3"/>
  <c r="Z3618" i="3" s="1"/>
  <c r="O3618" i="3"/>
  <c r="P3618" i="3"/>
  <c r="Q3618" i="3"/>
  <c r="R3618" i="3"/>
  <c r="S3618" i="3"/>
  <c r="T3618" i="3"/>
  <c r="M3619" i="3"/>
  <c r="N3619" i="3"/>
  <c r="Z3619" i="3" s="1"/>
  <c r="O3619" i="3"/>
  <c r="P3619" i="3"/>
  <c r="Q3619" i="3"/>
  <c r="R3619" i="3"/>
  <c r="S3619" i="3"/>
  <c r="T3619" i="3"/>
  <c r="M3620" i="3"/>
  <c r="N3620" i="3"/>
  <c r="Z3620" i="3" s="1"/>
  <c r="O3620" i="3"/>
  <c r="P3620" i="3"/>
  <c r="Q3620" i="3"/>
  <c r="R3620" i="3"/>
  <c r="S3620" i="3"/>
  <c r="T3620" i="3"/>
  <c r="M3621" i="3"/>
  <c r="N3621" i="3"/>
  <c r="Z3621" i="3" s="1"/>
  <c r="O3621" i="3"/>
  <c r="P3621" i="3"/>
  <c r="Q3621" i="3"/>
  <c r="R3621" i="3"/>
  <c r="S3621" i="3"/>
  <c r="T3621" i="3"/>
  <c r="M3622" i="3"/>
  <c r="N3622" i="3"/>
  <c r="Z3622" i="3" s="1"/>
  <c r="O3622" i="3"/>
  <c r="P3622" i="3"/>
  <c r="Q3622" i="3"/>
  <c r="R3622" i="3"/>
  <c r="S3622" i="3"/>
  <c r="T3622" i="3"/>
  <c r="M3623" i="3"/>
  <c r="N3623" i="3"/>
  <c r="Z3623" i="3" s="1"/>
  <c r="O3623" i="3"/>
  <c r="P3623" i="3"/>
  <c r="Q3623" i="3"/>
  <c r="R3623" i="3"/>
  <c r="S3623" i="3"/>
  <c r="T3623" i="3"/>
  <c r="M3624" i="3"/>
  <c r="N3624" i="3"/>
  <c r="Z3624" i="3" s="1"/>
  <c r="O3624" i="3"/>
  <c r="P3624" i="3"/>
  <c r="Q3624" i="3"/>
  <c r="R3624" i="3"/>
  <c r="S3624" i="3"/>
  <c r="T3624" i="3"/>
  <c r="M3625" i="3"/>
  <c r="N3625" i="3"/>
  <c r="Z3625" i="3" s="1"/>
  <c r="O3625" i="3"/>
  <c r="P3625" i="3"/>
  <c r="Q3625" i="3"/>
  <c r="R3625" i="3"/>
  <c r="S3625" i="3"/>
  <c r="T3625" i="3"/>
  <c r="M3626" i="3"/>
  <c r="N3626" i="3"/>
  <c r="Z3626" i="3" s="1"/>
  <c r="O3626" i="3"/>
  <c r="P3626" i="3"/>
  <c r="Q3626" i="3"/>
  <c r="R3626" i="3"/>
  <c r="S3626" i="3"/>
  <c r="T3626" i="3"/>
  <c r="M3627" i="3"/>
  <c r="N3627" i="3"/>
  <c r="Z3627" i="3" s="1"/>
  <c r="O3627" i="3"/>
  <c r="P3627" i="3"/>
  <c r="Q3627" i="3"/>
  <c r="R3627" i="3"/>
  <c r="S3627" i="3"/>
  <c r="T3627" i="3"/>
  <c r="M3628" i="3"/>
  <c r="N3628" i="3"/>
  <c r="Z3628" i="3" s="1"/>
  <c r="O3628" i="3"/>
  <c r="P3628" i="3"/>
  <c r="Q3628" i="3"/>
  <c r="R3628" i="3"/>
  <c r="S3628" i="3"/>
  <c r="T3628" i="3"/>
  <c r="M3629" i="3"/>
  <c r="N3629" i="3"/>
  <c r="Z3629" i="3" s="1"/>
  <c r="O3629" i="3"/>
  <c r="P3629" i="3"/>
  <c r="Q3629" i="3"/>
  <c r="R3629" i="3"/>
  <c r="S3629" i="3"/>
  <c r="T3629" i="3"/>
  <c r="M3630" i="3"/>
  <c r="N3630" i="3"/>
  <c r="Z3630" i="3" s="1"/>
  <c r="O3630" i="3"/>
  <c r="P3630" i="3"/>
  <c r="Q3630" i="3"/>
  <c r="R3630" i="3"/>
  <c r="S3630" i="3"/>
  <c r="T3630" i="3"/>
  <c r="M3631" i="3"/>
  <c r="N3631" i="3"/>
  <c r="Z3631" i="3" s="1"/>
  <c r="O3631" i="3"/>
  <c r="P3631" i="3"/>
  <c r="Q3631" i="3"/>
  <c r="R3631" i="3"/>
  <c r="S3631" i="3"/>
  <c r="T3631" i="3"/>
  <c r="M3632" i="3"/>
  <c r="N3632" i="3"/>
  <c r="Z3632" i="3" s="1"/>
  <c r="O3632" i="3"/>
  <c r="P3632" i="3"/>
  <c r="Q3632" i="3"/>
  <c r="R3632" i="3"/>
  <c r="S3632" i="3"/>
  <c r="T3632" i="3"/>
  <c r="M3633" i="3"/>
  <c r="N3633" i="3"/>
  <c r="Z3633" i="3" s="1"/>
  <c r="O3633" i="3"/>
  <c r="P3633" i="3"/>
  <c r="Q3633" i="3"/>
  <c r="R3633" i="3"/>
  <c r="S3633" i="3"/>
  <c r="T3633" i="3"/>
  <c r="M3634" i="3"/>
  <c r="N3634" i="3"/>
  <c r="Z3634" i="3" s="1"/>
  <c r="O3634" i="3"/>
  <c r="P3634" i="3"/>
  <c r="Q3634" i="3"/>
  <c r="R3634" i="3"/>
  <c r="S3634" i="3"/>
  <c r="T3634" i="3"/>
  <c r="M3635" i="3"/>
  <c r="N3635" i="3"/>
  <c r="Z3635" i="3" s="1"/>
  <c r="O3635" i="3"/>
  <c r="P3635" i="3"/>
  <c r="Q3635" i="3"/>
  <c r="R3635" i="3"/>
  <c r="S3635" i="3"/>
  <c r="T3635" i="3"/>
  <c r="M3636" i="3"/>
  <c r="N3636" i="3"/>
  <c r="Z3636" i="3" s="1"/>
  <c r="O3636" i="3"/>
  <c r="P3636" i="3"/>
  <c r="Q3636" i="3"/>
  <c r="R3636" i="3"/>
  <c r="S3636" i="3"/>
  <c r="T3636" i="3"/>
  <c r="M3637" i="3"/>
  <c r="N3637" i="3"/>
  <c r="Z3637" i="3" s="1"/>
  <c r="O3637" i="3"/>
  <c r="P3637" i="3"/>
  <c r="Q3637" i="3"/>
  <c r="R3637" i="3"/>
  <c r="S3637" i="3"/>
  <c r="T3637" i="3"/>
  <c r="M3638" i="3"/>
  <c r="N3638" i="3"/>
  <c r="Z3638" i="3" s="1"/>
  <c r="O3638" i="3"/>
  <c r="P3638" i="3"/>
  <c r="Q3638" i="3"/>
  <c r="R3638" i="3"/>
  <c r="S3638" i="3"/>
  <c r="T3638" i="3"/>
  <c r="M3639" i="3"/>
  <c r="N3639" i="3"/>
  <c r="Z3639" i="3" s="1"/>
  <c r="O3639" i="3"/>
  <c r="P3639" i="3"/>
  <c r="Q3639" i="3"/>
  <c r="R3639" i="3"/>
  <c r="S3639" i="3"/>
  <c r="T3639" i="3"/>
  <c r="M3640" i="3"/>
  <c r="N3640" i="3"/>
  <c r="Z3640" i="3" s="1"/>
  <c r="O3640" i="3"/>
  <c r="P3640" i="3"/>
  <c r="Q3640" i="3"/>
  <c r="R3640" i="3"/>
  <c r="S3640" i="3"/>
  <c r="T3640" i="3"/>
  <c r="M3641" i="3"/>
  <c r="N3641" i="3"/>
  <c r="Z3641" i="3" s="1"/>
  <c r="O3641" i="3"/>
  <c r="P3641" i="3"/>
  <c r="Q3641" i="3"/>
  <c r="R3641" i="3"/>
  <c r="S3641" i="3"/>
  <c r="T3641" i="3"/>
  <c r="M3642" i="3"/>
  <c r="N3642" i="3"/>
  <c r="Z3642" i="3" s="1"/>
  <c r="O3642" i="3"/>
  <c r="P3642" i="3"/>
  <c r="Q3642" i="3"/>
  <c r="R3642" i="3"/>
  <c r="S3642" i="3"/>
  <c r="T3642" i="3"/>
  <c r="M3643" i="3"/>
  <c r="N3643" i="3"/>
  <c r="Z3643" i="3" s="1"/>
  <c r="O3643" i="3"/>
  <c r="P3643" i="3"/>
  <c r="Q3643" i="3"/>
  <c r="R3643" i="3"/>
  <c r="S3643" i="3"/>
  <c r="T3643" i="3"/>
  <c r="M3644" i="3"/>
  <c r="N3644" i="3"/>
  <c r="Z3644" i="3" s="1"/>
  <c r="O3644" i="3"/>
  <c r="P3644" i="3"/>
  <c r="Q3644" i="3"/>
  <c r="R3644" i="3"/>
  <c r="S3644" i="3"/>
  <c r="T3644" i="3"/>
  <c r="M3645" i="3"/>
  <c r="N3645" i="3"/>
  <c r="Z3645" i="3" s="1"/>
  <c r="O3645" i="3"/>
  <c r="P3645" i="3"/>
  <c r="Q3645" i="3"/>
  <c r="R3645" i="3"/>
  <c r="S3645" i="3"/>
  <c r="T3645" i="3"/>
  <c r="M3646" i="3"/>
  <c r="N3646" i="3"/>
  <c r="Z3646" i="3" s="1"/>
  <c r="O3646" i="3"/>
  <c r="P3646" i="3"/>
  <c r="Q3646" i="3"/>
  <c r="R3646" i="3"/>
  <c r="S3646" i="3"/>
  <c r="T3646" i="3"/>
  <c r="M3647" i="3"/>
  <c r="N3647" i="3"/>
  <c r="Z3647" i="3" s="1"/>
  <c r="O3647" i="3"/>
  <c r="P3647" i="3"/>
  <c r="Q3647" i="3"/>
  <c r="R3647" i="3"/>
  <c r="S3647" i="3"/>
  <c r="T3647" i="3"/>
  <c r="M3648" i="3"/>
  <c r="N3648" i="3"/>
  <c r="Z3648" i="3" s="1"/>
  <c r="O3648" i="3"/>
  <c r="P3648" i="3"/>
  <c r="Q3648" i="3"/>
  <c r="R3648" i="3"/>
  <c r="S3648" i="3"/>
  <c r="T3648" i="3"/>
  <c r="M3649" i="3"/>
  <c r="N3649" i="3"/>
  <c r="Z3649" i="3" s="1"/>
  <c r="O3649" i="3"/>
  <c r="P3649" i="3"/>
  <c r="Q3649" i="3"/>
  <c r="R3649" i="3"/>
  <c r="S3649" i="3"/>
  <c r="T3649" i="3"/>
  <c r="M3650" i="3"/>
  <c r="N3650" i="3"/>
  <c r="Z3650" i="3" s="1"/>
  <c r="O3650" i="3"/>
  <c r="P3650" i="3"/>
  <c r="Q3650" i="3"/>
  <c r="R3650" i="3"/>
  <c r="S3650" i="3"/>
  <c r="T3650" i="3"/>
  <c r="M3651" i="3"/>
  <c r="N3651" i="3"/>
  <c r="Z3651" i="3" s="1"/>
  <c r="O3651" i="3"/>
  <c r="P3651" i="3"/>
  <c r="Q3651" i="3"/>
  <c r="R3651" i="3"/>
  <c r="S3651" i="3"/>
  <c r="T3651" i="3"/>
  <c r="M3652" i="3"/>
  <c r="N3652" i="3"/>
  <c r="Z3652" i="3" s="1"/>
  <c r="O3652" i="3"/>
  <c r="P3652" i="3"/>
  <c r="Q3652" i="3"/>
  <c r="R3652" i="3"/>
  <c r="S3652" i="3"/>
  <c r="T3652" i="3"/>
  <c r="M3653" i="3"/>
  <c r="N3653" i="3"/>
  <c r="Z3653" i="3" s="1"/>
  <c r="O3653" i="3"/>
  <c r="P3653" i="3"/>
  <c r="Q3653" i="3"/>
  <c r="R3653" i="3"/>
  <c r="S3653" i="3"/>
  <c r="T3653" i="3"/>
  <c r="M3654" i="3"/>
  <c r="N3654" i="3"/>
  <c r="Z3654" i="3" s="1"/>
  <c r="O3654" i="3"/>
  <c r="P3654" i="3"/>
  <c r="Q3654" i="3"/>
  <c r="R3654" i="3"/>
  <c r="S3654" i="3"/>
  <c r="T3654" i="3"/>
  <c r="M3655" i="3"/>
  <c r="N3655" i="3"/>
  <c r="Z3655" i="3" s="1"/>
  <c r="O3655" i="3"/>
  <c r="P3655" i="3"/>
  <c r="Q3655" i="3"/>
  <c r="R3655" i="3"/>
  <c r="S3655" i="3"/>
  <c r="T3655" i="3"/>
  <c r="M3656" i="3"/>
  <c r="N3656" i="3"/>
  <c r="Z3656" i="3" s="1"/>
  <c r="O3656" i="3"/>
  <c r="P3656" i="3"/>
  <c r="Q3656" i="3"/>
  <c r="R3656" i="3"/>
  <c r="S3656" i="3"/>
  <c r="T3656" i="3"/>
  <c r="M3657" i="3"/>
  <c r="N3657" i="3"/>
  <c r="Z3657" i="3" s="1"/>
  <c r="O3657" i="3"/>
  <c r="P3657" i="3"/>
  <c r="Q3657" i="3"/>
  <c r="R3657" i="3"/>
  <c r="S3657" i="3"/>
  <c r="T3657" i="3"/>
  <c r="M3658" i="3"/>
  <c r="N3658" i="3"/>
  <c r="Z3658" i="3" s="1"/>
  <c r="O3658" i="3"/>
  <c r="P3658" i="3"/>
  <c r="Q3658" i="3"/>
  <c r="R3658" i="3"/>
  <c r="S3658" i="3"/>
  <c r="T3658" i="3"/>
  <c r="M3659" i="3"/>
  <c r="N3659" i="3"/>
  <c r="Z3659" i="3" s="1"/>
  <c r="O3659" i="3"/>
  <c r="P3659" i="3"/>
  <c r="Q3659" i="3"/>
  <c r="R3659" i="3"/>
  <c r="S3659" i="3"/>
  <c r="T3659" i="3"/>
  <c r="M3660" i="3"/>
  <c r="N3660" i="3"/>
  <c r="Z3660" i="3" s="1"/>
  <c r="O3660" i="3"/>
  <c r="P3660" i="3"/>
  <c r="Q3660" i="3"/>
  <c r="R3660" i="3"/>
  <c r="S3660" i="3"/>
  <c r="T3660" i="3"/>
  <c r="M3661" i="3"/>
  <c r="N3661" i="3"/>
  <c r="Z3661" i="3" s="1"/>
  <c r="O3661" i="3"/>
  <c r="P3661" i="3"/>
  <c r="Q3661" i="3"/>
  <c r="R3661" i="3"/>
  <c r="S3661" i="3"/>
  <c r="T3661" i="3"/>
  <c r="M3662" i="3"/>
  <c r="N3662" i="3"/>
  <c r="Z3662" i="3" s="1"/>
  <c r="O3662" i="3"/>
  <c r="P3662" i="3"/>
  <c r="Q3662" i="3"/>
  <c r="R3662" i="3"/>
  <c r="S3662" i="3"/>
  <c r="T3662" i="3"/>
  <c r="M3663" i="3"/>
  <c r="N3663" i="3"/>
  <c r="Z3663" i="3" s="1"/>
  <c r="O3663" i="3"/>
  <c r="P3663" i="3"/>
  <c r="Q3663" i="3"/>
  <c r="R3663" i="3"/>
  <c r="S3663" i="3"/>
  <c r="T3663" i="3"/>
  <c r="M3664" i="3"/>
  <c r="N3664" i="3"/>
  <c r="Z3664" i="3" s="1"/>
  <c r="O3664" i="3"/>
  <c r="P3664" i="3"/>
  <c r="Q3664" i="3"/>
  <c r="R3664" i="3"/>
  <c r="S3664" i="3"/>
  <c r="T3664" i="3"/>
  <c r="M3665" i="3"/>
  <c r="N3665" i="3"/>
  <c r="Z3665" i="3" s="1"/>
  <c r="O3665" i="3"/>
  <c r="P3665" i="3"/>
  <c r="Q3665" i="3"/>
  <c r="R3665" i="3"/>
  <c r="S3665" i="3"/>
  <c r="T3665" i="3"/>
  <c r="M3666" i="3"/>
  <c r="N3666" i="3"/>
  <c r="Z3666" i="3" s="1"/>
  <c r="O3666" i="3"/>
  <c r="P3666" i="3"/>
  <c r="Q3666" i="3"/>
  <c r="R3666" i="3"/>
  <c r="S3666" i="3"/>
  <c r="T3666" i="3"/>
  <c r="M3667" i="3"/>
  <c r="N3667" i="3"/>
  <c r="Z3667" i="3" s="1"/>
  <c r="O3667" i="3"/>
  <c r="P3667" i="3"/>
  <c r="Q3667" i="3"/>
  <c r="R3667" i="3"/>
  <c r="S3667" i="3"/>
  <c r="T3667" i="3"/>
  <c r="M3668" i="3"/>
  <c r="N3668" i="3"/>
  <c r="Z3668" i="3" s="1"/>
  <c r="O3668" i="3"/>
  <c r="P3668" i="3"/>
  <c r="Q3668" i="3"/>
  <c r="R3668" i="3"/>
  <c r="S3668" i="3"/>
  <c r="T3668" i="3"/>
  <c r="M3669" i="3"/>
  <c r="N3669" i="3"/>
  <c r="Z3669" i="3" s="1"/>
  <c r="O3669" i="3"/>
  <c r="P3669" i="3"/>
  <c r="Q3669" i="3"/>
  <c r="R3669" i="3"/>
  <c r="S3669" i="3"/>
  <c r="T3669" i="3"/>
  <c r="M3670" i="3"/>
  <c r="N3670" i="3"/>
  <c r="Z3670" i="3" s="1"/>
  <c r="O3670" i="3"/>
  <c r="P3670" i="3"/>
  <c r="Q3670" i="3"/>
  <c r="R3670" i="3"/>
  <c r="S3670" i="3"/>
  <c r="T3670" i="3"/>
  <c r="M3671" i="3"/>
  <c r="N3671" i="3"/>
  <c r="Z3671" i="3" s="1"/>
  <c r="O3671" i="3"/>
  <c r="P3671" i="3"/>
  <c r="Q3671" i="3"/>
  <c r="R3671" i="3"/>
  <c r="S3671" i="3"/>
  <c r="T3671" i="3"/>
  <c r="M3672" i="3"/>
  <c r="N3672" i="3"/>
  <c r="Z3672" i="3" s="1"/>
  <c r="O3672" i="3"/>
  <c r="P3672" i="3"/>
  <c r="Q3672" i="3"/>
  <c r="R3672" i="3"/>
  <c r="S3672" i="3"/>
  <c r="T3672" i="3"/>
  <c r="M3673" i="3"/>
  <c r="N3673" i="3"/>
  <c r="Z3673" i="3" s="1"/>
  <c r="O3673" i="3"/>
  <c r="P3673" i="3"/>
  <c r="Q3673" i="3"/>
  <c r="R3673" i="3"/>
  <c r="S3673" i="3"/>
  <c r="T3673" i="3"/>
  <c r="M3674" i="3"/>
  <c r="N3674" i="3"/>
  <c r="Z3674" i="3" s="1"/>
  <c r="O3674" i="3"/>
  <c r="P3674" i="3"/>
  <c r="Q3674" i="3"/>
  <c r="R3674" i="3"/>
  <c r="S3674" i="3"/>
  <c r="T3674" i="3"/>
  <c r="M3675" i="3"/>
  <c r="N3675" i="3"/>
  <c r="Z3675" i="3" s="1"/>
  <c r="O3675" i="3"/>
  <c r="P3675" i="3"/>
  <c r="Q3675" i="3"/>
  <c r="R3675" i="3"/>
  <c r="S3675" i="3"/>
  <c r="T3675" i="3"/>
  <c r="M3676" i="3"/>
  <c r="N3676" i="3"/>
  <c r="Z3676" i="3" s="1"/>
  <c r="O3676" i="3"/>
  <c r="P3676" i="3"/>
  <c r="Q3676" i="3"/>
  <c r="R3676" i="3"/>
  <c r="S3676" i="3"/>
  <c r="T3676" i="3"/>
  <c r="M3677" i="3"/>
  <c r="N3677" i="3"/>
  <c r="Z3677" i="3" s="1"/>
  <c r="O3677" i="3"/>
  <c r="P3677" i="3"/>
  <c r="Q3677" i="3"/>
  <c r="R3677" i="3"/>
  <c r="S3677" i="3"/>
  <c r="T3677" i="3"/>
  <c r="M3678" i="3"/>
  <c r="N3678" i="3"/>
  <c r="Z3678" i="3" s="1"/>
  <c r="O3678" i="3"/>
  <c r="P3678" i="3"/>
  <c r="Q3678" i="3"/>
  <c r="R3678" i="3"/>
  <c r="S3678" i="3"/>
  <c r="T3678" i="3"/>
  <c r="M3679" i="3"/>
  <c r="N3679" i="3"/>
  <c r="Z3679" i="3" s="1"/>
  <c r="O3679" i="3"/>
  <c r="P3679" i="3"/>
  <c r="Q3679" i="3"/>
  <c r="R3679" i="3"/>
  <c r="S3679" i="3"/>
  <c r="T3679" i="3"/>
  <c r="M3680" i="3"/>
  <c r="N3680" i="3"/>
  <c r="Z3680" i="3" s="1"/>
  <c r="O3680" i="3"/>
  <c r="P3680" i="3"/>
  <c r="Q3680" i="3"/>
  <c r="R3680" i="3"/>
  <c r="S3680" i="3"/>
  <c r="T3680" i="3"/>
  <c r="M3681" i="3"/>
  <c r="N3681" i="3"/>
  <c r="Z3681" i="3" s="1"/>
  <c r="O3681" i="3"/>
  <c r="P3681" i="3"/>
  <c r="Q3681" i="3"/>
  <c r="R3681" i="3"/>
  <c r="S3681" i="3"/>
  <c r="T3681" i="3"/>
  <c r="M3682" i="3"/>
  <c r="N3682" i="3"/>
  <c r="Z3682" i="3" s="1"/>
  <c r="O3682" i="3"/>
  <c r="P3682" i="3"/>
  <c r="Q3682" i="3"/>
  <c r="R3682" i="3"/>
  <c r="S3682" i="3"/>
  <c r="T3682" i="3"/>
  <c r="M3683" i="3"/>
  <c r="N3683" i="3"/>
  <c r="Z3683" i="3" s="1"/>
  <c r="O3683" i="3"/>
  <c r="P3683" i="3"/>
  <c r="Q3683" i="3"/>
  <c r="R3683" i="3"/>
  <c r="S3683" i="3"/>
  <c r="T3683" i="3"/>
  <c r="M3684" i="3"/>
  <c r="N3684" i="3"/>
  <c r="Z3684" i="3" s="1"/>
  <c r="O3684" i="3"/>
  <c r="P3684" i="3"/>
  <c r="Q3684" i="3"/>
  <c r="R3684" i="3"/>
  <c r="S3684" i="3"/>
  <c r="T3684" i="3"/>
  <c r="M3685" i="3"/>
  <c r="N3685" i="3"/>
  <c r="Z3685" i="3" s="1"/>
  <c r="O3685" i="3"/>
  <c r="P3685" i="3"/>
  <c r="Q3685" i="3"/>
  <c r="R3685" i="3"/>
  <c r="S3685" i="3"/>
  <c r="T3685" i="3"/>
  <c r="M3686" i="3"/>
  <c r="N3686" i="3"/>
  <c r="Z3686" i="3" s="1"/>
  <c r="O3686" i="3"/>
  <c r="P3686" i="3"/>
  <c r="Q3686" i="3"/>
  <c r="R3686" i="3"/>
  <c r="S3686" i="3"/>
  <c r="T3686" i="3"/>
  <c r="M3687" i="3"/>
  <c r="N3687" i="3"/>
  <c r="Z3687" i="3" s="1"/>
  <c r="O3687" i="3"/>
  <c r="P3687" i="3"/>
  <c r="Q3687" i="3"/>
  <c r="R3687" i="3"/>
  <c r="S3687" i="3"/>
  <c r="T3687" i="3"/>
  <c r="M3688" i="3"/>
  <c r="N3688" i="3"/>
  <c r="Z3688" i="3" s="1"/>
  <c r="O3688" i="3"/>
  <c r="P3688" i="3"/>
  <c r="Q3688" i="3"/>
  <c r="R3688" i="3"/>
  <c r="S3688" i="3"/>
  <c r="T3688" i="3"/>
  <c r="M3689" i="3"/>
  <c r="N3689" i="3"/>
  <c r="Z3689" i="3" s="1"/>
  <c r="O3689" i="3"/>
  <c r="P3689" i="3"/>
  <c r="Q3689" i="3"/>
  <c r="R3689" i="3"/>
  <c r="S3689" i="3"/>
  <c r="T3689" i="3"/>
  <c r="M3690" i="3"/>
  <c r="N3690" i="3"/>
  <c r="Z3690" i="3" s="1"/>
  <c r="O3690" i="3"/>
  <c r="P3690" i="3"/>
  <c r="Q3690" i="3"/>
  <c r="R3690" i="3"/>
  <c r="S3690" i="3"/>
  <c r="T3690" i="3"/>
  <c r="M3691" i="3"/>
  <c r="N3691" i="3"/>
  <c r="Z3691" i="3" s="1"/>
  <c r="O3691" i="3"/>
  <c r="P3691" i="3"/>
  <c r="Q3691" i="3"/>
  <c r="R3691" i="3"/>
  <c r="S3691" i="3"/>
  <c r="T3691" i="3"/>
  <c r="M3692" i="3"/>
  <c r="N3692" i="3"/>
  <c r="Z3692" i="3" s="1"/>
  <c r="O3692" i="3"/>
  <c r="P3692" i="3"/>
  <c r="Q3692" i="3"/>
  <c r="R3692" i="3"/>
  <c r="S3692" i="3"/>
  <c r="T3692" i="3"/>
  <c r="M3693" i="3"/>
  <c r="N3693" i="3"/>
  <c r="Z3693" i="3" s="1"/>
  <c r="O3693" i="3"/>
  <c r="P3693" i="3"/>
  <c r="Q3693" i="3"/>
  <c r="R3693" i="3"/>
  <c r="S3693" i="3"/>
  <c r="T3693" i="3"/>
  <c r="M3694" i="3"/>
  <c r="N3694" i="3"/>
  <c r="Z3694" i="3" s="1"/>
  <c r="O3694" i="3"/>
  <c r="P3694" i="3"/>
  <c r="Q3694" i="3"/>
  <c r="R3694" i="3"/>
  <c r="S3694" i="3"/>
  <c r="T3694" i="3"/>
  <c r="M3695" i="3"/>
  <c r="N3695" i="3"/>
  <c r="Z3695" i="3" s="1"/>
  <c r="O3695" i="3"/>
  <c r="P3695" i="3"/>
  <c r="Q3695" i="3"/>
  <c r="R3695" i="3"/>
  <c r="S3695" i="3"/>
  <c r="T3695" i="3"/>
  <c r="M3696" i="3"/>
  <c r="N3696" i="3"/>
  <c r="Z3696" i="3" s="1"/>
  <c r="O3696" i="3"/>
  <c r="P3696" i="3"/>
  <c r="Q3696" i="3"/>
  <c r="R3696" i="3"/>
  <c r="S3696" i="3"/>
  <c r="T3696" i="3"/>
  <c r="M3697" i="3"/>
  <c r="N3697" i="3"/>
  <c r="Z3697" i="3" s="1"/>
  <c r="O3697" i="3"/>
  <c r="P3697" i="3"/>
  <c r="Q3697" i="3"/>
  <c r="R3697" i="3"/>
  <c r="S3697" i="3"/>
  <c r="T3697" i="3"/>
  <c r="M3698" i="3"/>
  <c r="N3698" i="3"/>
  <c r="Z3698" i="3" s="1"/>
  <c r="O3698" i="3"/>
  <c r="P3698" i="3"/>
  <c r="Q3698" i="3"/>
  <c r="R3698" i="3"/>
  <c r="S3698" i="3"/>
  <c r="T3698" i="3"/>
  <c r="M3699" i="3"/>
  <c r="N3699" i="3"/>
  <c r="Z3699" i="3" s="1"/>
  <c r="O3699" i="3"/>
  <c r="P3699" i="3"/>
  <c r="Q3699" i="3"/>
  <c r="R3699" i="3"/>
  <c r="S3699" i="3"/>
  <c r="T3699" i="3"/>
  <c r="M3700" i="3"/>
  <c r="N3700" i="3"/>
  <c r="Z3700" i="3" s="1"/>
  <c r="O3700" i="3"/>
  <c r="P3700" i="3"/>
  <c r="Q3700" i="3"/>
  <c r="R3700" i="3"/>
  <c r="S3700" i="3"/>
  <c r="T3700" i="3"/>
  <c r="M3701" i="3"/>
  <c r="N3701" i="3"/>
  <c r="Z3701" i="3" s="1"/>
  <c r="O3701" i="3"/>
  <c r="P3701" i="3"/>
  <c r="Q3701" i="3"/>
  <c r="R3701" i="3"/>
  <c r="S3701" i="3"/>
  <c r="T3701" i="3"/>
  <c r="M3702" i="3"/>
  <c r="N3702" i="3"/>
  <c r="Z3702" i="3" s="1"/>
  <c r="O3702" i="3"/>
  <c r="P3702" i="3"/>
  <c r="Q3702" i="3"/>
  <c r="R3702" i="3"/>
  <c r="S3702" i="3"/>
  <c r="T3702" i="3"/>
  <c r="M3703" i="3"/>
  <c r="N3703" i="3"/>
  <c r="Z3703" i="3" s="1"/>
  <c r="O3703" i="3"/>
  <c r="P3703" i="3"/>
  <c r="Q3703" i="3"/>
  <c r="R3703" i="3"/>
  <c r="S3703" i="3"/>
  <c r="T3703" i="3"/>
  <c r="M3704" i="3"/>
  <c r="N3704" i="3"/>
  <c r="Z3704" i="3" s="1"/>
  <c r="O3704" i="3"/>
  <c r="P3704" i="3"/>
  <c r="Q3704" i="3"/>
  <c r="R3704" i="3"/>
  <c r="S3704" i="3"/>
  <c r="T3704" i="3"/>
  <c r="M3705" i="3"/>
  <c r="N3705" i="3"/>
  <c r="Z3705" i="3" s="1"/>
  <c r="O3705" i="3"/>
  <c r="P3705" i="3"/>
  <c r="Q3705" i="3"/>
  <c r="R3705" i="3"/>
  <c r="S3705" i="3"/>
  <c r="T3705" i="3"/>
  <c r="M3706" i="3"/>
  <c r="N3706" i="3"/>
  <c r="Z3706" i="3" s="1"/>
  <c r="O3706" i="3"/>
  <c r="P3706" i="3"/>
  <c r="Q3706" i="3"/>
  <c r="R3706" i="3"/>
  <c r="S3706" i="3"/>
  <c r="T3706" i="3"/>
  <c r="M3707" i="3"/>
  <c r="N3707" i="3"/>
  <c r="Z3707" i="3" s="1"/>
  <c r="O3707" i="3"/>
  <c r="P3707" i="3"/>
  <c r="Q3707" i="3"/>
  <c r="R3707" i="3"/>
  <c r="S3707" i="3"/>
  <c r="T3707" i="3"/>
  <c r="M3708" i="3"/>
  <c r="N3708" i="3"/>
  <c r="Z3708" i="3" s="1"/>
  <c r="O3708" i="3"/>
  <c r="P3708" i="3"/>
  <c r="Q3708" i="3"/>
  <c r="R3708" i="3"/>
  <c r="S3708" i="3"/>
  <c r="T3708" i="3"/>
  <c r="M3709" i="3"/>
  <c r="N3709" i="3"/>
  <c r="Z3709" i="3" s="1"/>
  <c r="O3709" i="3"/>
  <c r="P3709" i="3"/>
  <c r="Q3709" i="3"/>
  <c r="R3709" i="3"/>
  <c r="S3709" i="3"/>
  <c r="T3709" i="3"/>
  <c r="M3710" i="3"/>
  <c r="N3710" i="3"/>
  <c r="Z3710" i="3" s="1"/>
  <c r="O3710" i="3"/>
  <c r="P3710" i="3"/>
  <c r="Q3710" i="3"/>
  <c r="R3710" i="3"/>
  <c r="S3710" i="3"/>
  <c r="T3710" i="3"/>
  <c r="M3711" i="3"/>
  <c r="N3711" i="3"/>
  <c r="Z3711" i="3" s="1"/>
  <c r="O3711" i="3"/>
  <c r="P3711" i="3"/>
  <c r="Q3711" i="3"/>
  <c r="R3711" i="3"/>
  <c r="S3711" i="3"/>
  <c r="T3711" i="3"/>
  <c r="M3712" i="3"/>
  <c r="N3712" i="3"/>
  <c r="Z3712" i="3" s="1"/>
  <c r="O3712" i="3"/>
  <c r="P3712" i="3"/>
  <c r="Q3712" i="3"/>
  <c r="R3712" i="3"/>
  <c r="S3712" i="3"/>
  <c r="T3712" i="3"/>
  <c r="M3713" i="3"/>
  <c r="N3713" i="3"/>
  <c r="Z3713" i="3" s="1"/>
  <c r="O3713" i="3"/>
  <c r="P3713" i="3"/>
  <c r="Q3713" i="3"/>
  <c r="R3713" i="3"/>
  <c r="S3713" i="3"/>
  <c r="T3713" i="3"/>
  <c r="M3714" i="3"/>
  <c r="N3714" i="3"/>
  <c r="Z3714" i="3" s="1"/>
  <c r="O3714" i="3"/>
  <c r="P3714" i="3"/>
  <c r="Q3714" i="3"/>
  <c r="R3714" i="3"/>
  <c r="S3714" i="3"/>
  <c r="T3714" i="3"/>
  <c r="M3715" i="3"/>
  <c r="N3715" i="3"/>
  <c r="Z3715" i="3" s="1"/>
  <c r="O3715" i="3"/>
  <c r="P3715" i="3"/>
  <c r="Q3715" i="3"/>
  <c r="R3715" i="3"/>
  <c r="S3715" i="3"/>
  <c r="T3715" i="3"/>
  <c r="M3716" i="3"/>
  <c r="N3716" i="3"/>
  <c r="Z3716" i="3" s="1"/>
  <c r="O3716" i="3"/>
  <c r="P3716" i="3"/>
  <c r="Q3716" i="3"/>
  <c r="R3716" i="3"/>
  <c r="S3716" i="3"/>
  <c r="T3716" i="3"/>
  <c r="M3717" i="3"/>
  <c r="N3717" i="3"/>
  <c r="Z3717" i="3" s="1"/>
  <c r="O3717" i="3"/>
  <c r="P3717" i="3"/>
  <c r="Q3717" i="3"/>
  <c r="R3717" i="3"/>
  <c r="S3717" i="3"/>
  <c r="T3717" i="3"/>
  <c r="M3718" i="3"/>
  <c r="N3718" i="3"/>
  <c r="Z3718" i="3" s="1"/>
  <c r="O3718" i="3"/>
  <c r="P3718" i="3"/>
  <c r="Q3718" i="3"/>
  <c r="R3718" i="3"/>
  <c r="S3718" i="3"/>
  <c r="T3718" i="3"/>
  <c r="M3719" i="3"/>
  <c r="N3719" i="3"/>
  <c r="Z3719" i="3" s="1"/>
  <c r="O3719" i="3"/>
  <c r="P3719" i="3"/>
  <c r="Q3719" i="3"/>
  <c r="R3719" i="3"/>
  <c r="S3719" i="3"/>
  <c r="T3719" i="3"/>
  <c r="M3720" i="3"/>
  <c r="N3720" i="3"/>
  <c r="Z3720" i="3" s="1"/>
  <c r="O3720" i="3"/>
  <c r="P3720" i="3"/>
  <c r="Q3720" i="3"/>
  <c r="R3720" i="3"/>
  <c r="S3720" i="3"/>
  <c r="T3720" i="3"/>
  <c r="M3721" i="3"/>
  <c r="N3721" i="3"/>
  <c r="Z3721" i="3" s="1"/>
  <c r="O3721" i="3"/>
  <c r="P3721" i="3"/>
  <c r="Q3721" i="3"/>
  <c r="R3721" i="3"/>
  <c r="S3721" i="3"/>
  <c r="T3721" i="3"/>
  <c r="M3722" i="3"/>
  <c r="N3722" i="3"/>
  <c r="Z3722" i="3" s="1"/>
  <c r="O3722" i="3"/>
  <c r="P3722" i="3"/>
  <c r="Q3722" i="3"/>
  <c r="R3722" i="3"/>
  <c r="S3722" i="3"/>
  <c r="T3722" i="3"/>
  <c r="M3723" i="3"/>
  <c r="N3723" i="3"/>
  <c r="Z3723" i="3" s="1"/>
  <c r="O3723" i="3"/>
  <c r="P3723" i="3"/>
  <c r="Q3723" i="3"/>
  <c r="R3723" i="3"/>
  <c r="S3723" i="3"/>
  <c r="T3723" i="3"/>
  <c r="M3724" i="3"/>
  <c r="N3724" i="3"/>
  <c r="Z3724" i="3" s="1"/>
  <c r="O3724" i="3"/>
  <c r="P3724" i="3"/>
  <c r="Q3724" i="3"/>
  <c r="R3724" i="3"/>
  <c r="S3724" i="3"/>
  <c r="T3724" i="3"/>
  <c r="M3725" i="3"/>
  <c r="N3725" i="3"/>
  <c r="Z3725" i="3" s="1"/>
  <c r="O3725" i="3"/>
  <c r="P3725" i="3"/>
  <c r="Q3725" i="3"/>
  <c r="R3725" i="3"/>
  <c r="S3725" i="3"/>
  <c r="T3725" i="3"/>
  <c r="M3726" i="3"/>
  <c r="N3726" i="3"/>
  <c r="Z3726" i="3" s="1"/>
  <c r="O3726" i="3"/>
  <c r="P3726" i="3"/>
  <c r="Q3726" i="3"/>
  <c r="R3726" i="3"/>
  <c r="S3726" i="3"/>
  <c r="T3726" i="3"/>
  <c r="M3727" i="3"/>
  <c r="N3727" i="3"/>
  <c r="Z3727" i="3" s="1"/>
  <c r="O3727" i="3"/>
  <c r="P3727" i="3"/>
  <c r="Q3727" i="3"/>
  <c r="R3727" i="3"/>
  <c r="S3727" i="3"/>
  <c r="T3727" i="3"/>
  <c r="M3728" i="3"/>
  <c r="N3728" i="3"/>
  <c r="Z3728" i="3" s="1"/>
  <c r="O3728" i="3"/>
  <c r="P3728" i="3"/>
  <c r="Q3728" i="3"/>
  <c r="R3728" i="3"/>
  <c r="S3728" i="3"/>
  <c r="T3728" i="3"/>
  <c r="M3729" i="3"/>
  <c r="N3729" i="3"/>
  <c r="Z3729" i="3" s="1"/>
  <c r="O3729" i="3"/>
  <c r="P3729" i="3"/>
  <c r="Q3729" i="3"/>
  <c r="R3729" i="3"/>
  <c r="S3729" i="3"/>
  <c r="T3729" i="3"/>
  <c r="M3730" i="3"/>
  <c r="N3730" i="3"/>
  <c r="Z3730" i="3" s="1"/>
  <c r="O3730" i="3"/>
  <c r="P3730" i="3"/>
  <c r="Q3730" i="3"/>
  <c r="R3730" i="3"/>
  <c r="S3730" i="3"/>
  <c r="T3730" i="3"/>
  <c r="M3731" i="3"/>
  <c r="N3731" i="3"/>
  <c r="Z3731" i="3" s="1"/>
  <c r="O3731" i="3"/>
  <c r="P3731" i="3"/>
  <c r="Q3731" i="3"/>
  <c r="R3731" i="3"/>
  <c r="S3731" i="3"/>
  <c r="T3731" i="3"/>
  <c r="M3732" i="3"/>
  <c r="N3732" i="3"/>
  <c r="Z3732" i="3" s="1"/>
  <c r="O3732" i="3"/>
  <c r="P3732" i="3"/>
  <c r="Q3732" i="3"/>
  <c r="R3732" i="3"/>
  <c r="S3732" i="3"/>
  <c r="T3732" i="3"/>
  <c r="M3733" i="3"/>
  <c r="N3733" i="3"/>
  <c r="Z3733" i="3" s="1"/>
  <c r="O3733" i="3"/>
  <c r="P3733" i="3"/>
  <c r="Q3733" i="3"/>
  <c r="R3733" i="3"/>
  <c r="S3733" i="3"/>
  <c r="T3733" i="3"/>
  <c r="M3734" i="3"/>
  <c r="N3734" i="3"/>
  <c r="Z3734" i="3" s="1"/>
  <c r="O3734" i="3"/>
  <c r="P3734" i="3"/>
  <c r="Q3734" i="3"/>
  <c r="R3734" i="3"/>
  <c r="S3734" i="3"/>
  <c r="T3734" i="3"/>
  <c r="M3735" i="3"/>
  <c r="N3735" i="3"/>
  <c r="Z3735" i="3" s="1"/>
  <c r="O3735" i="3"/>
  <c r="P3735" i="3"/>
  <c r="Q3735" i="3"/>
  <c r="R3735" i="3"/>
  <c r="S3735" i="3"/>
  <c r="T3735" i="3"/>
  <c r="M3736" i="3"/>
  <c r="N3736" i="3"/>
  <c r="Z3736" i="3" s="1"/>
  <c r="O3736" i="3"/>
  <c r="P3736" i="3"/>
  <c r="Q3736" i="3"/>
  <c r="R3736" i="3"/>
  <c r="S3736" i="3"/>
  <c r="T3736" i="3"/>
  <c r="M3737" i="3"/>
  <c r="N3737" i="3"/>
  <c r="Z3737" i="3" s="1"/>
  <c r="O3737" i="3"/>
  <c r="P3737" i="3"/>
  <c r="Q3737" i="3"/>
  <c r="R3737" i="3"/>
  <c r="S3737" i="3"/>
  <c r="T3737" i="3"/>
  <c r="M3738" i="3"/>
  <c r="N3738" i="3"/>
  <c r="Z3738" i="3" s="1"/>
  <c r="O3738" i="3"/>
  <c r="P3738" i="3"/>
  <c r="Q3738" i="3"/>
  <c r="R3738" i="3"/>
  <c r="S3738" i="3"/>
  <c r="T3738" i="3"/>
  <c r="M3739" i="3"/>
  <c r="N3739" i="3"/>
  <c r="Z3739" i="3" s="1"/>
  <c r="O3739" i="3"/>
  <c r="P3739" i="3"/>
  <c r="Q3739" i="3"/>
  <c r="R3739" i="3"/>
  <c r="S3739" i="3"/>
  <c r="T3739" i="3"/>
  <c r="M3740" i="3"/>
  <c r="N3740" i="3"/>
  <c r="Z3740" i="3" s="1"/>
  <c r="O3740" i="3"/>
  <c r="P3740" i="3"/>
  <c r="Q3740" i="3"/>
  <c r="R3740" i="3"/>
  <c r="S3740" i="3"/>
  <c r="T3740" i="3"/>
  <c r="M3741" i="3"/>
  <c r="N3741" i="3"/>
  <c r="Z3741" i="3" s="1"/>
  <c r="O3741" i="3"/>
  <c r="P3741" i="3"/>
  <c r="Q3741" i="3"/>
  <c r="R3741" i="3"/>
  <c r="S3741" i="3"/>
  <c r="T3741" i="3"/>
  <c r="M3742" i="3"/>
  <c r="N3742" i="3"/>
  <c r="Z3742" i="3" s="1"/>
  <c r="O3742" i="3"/>
  <c r="P3742" i="3"/>
  <c r="Q3742" i="3"/>
  <c r="R3742" i="3"/>
  <c r="S3742" i="3"/>
  <c r="T3742" i="3"/>
  <c r="M3743" i="3"/>
  <c r="N3743" i="3"/>
  <c r="Z3743" i="3" s="1"/>
  <c r="O3743" i="3"/>
  <c r="P3743" i="3"/>
  <c r="Q3743" i="3"/>
  <c r="R3743" i="3"/>
  <c r="S3743" i="3"/>
  <c r="T3743" i="3"/>
  <c r="M3744" i="3"/>
  <c r="N3744" i="3"/>
  <c r="Z3744" i="3" s="1"/>
  <c r="O3744" i="3"/>
  <c r="P3744" i="3"/>
  <c r="Q3744" i="3"/>
  <c r="R3744" i="3"/>
  <c r="S3744" i="3"/>
  <c r="T3744" i="3"/>
  <c r="M3745" i="3"/>
  <c r="N3745" i="3"/>
  <c r="Z3745" i="3" s="1"/>
  <c r="O3745" i="3"/>
  <c r="P3745" i="3"/>
  <c r="Q3745" i="3"/>
  <c r="R3745" i="3"/>
  <c r="S3745" i="3"/>
  <c r="T3745" i="3"/>
  <c r="M3746" i="3"/>
  <c r="N3746" i="3"/>
  <c r="Z3746" i="3" s="1"/>
  <c r="O3746" i="3"/>
  <c r="P3746" i="3"/>
  <c r="Q3746" i="3"/>
  <c r="R3746" i="3"/>
  <c r="S3746" i="3"/>
  <c r="T3746" i="3"/>
  <c r="M3747" i="3"/>
  <c r="N3747" i="3"/>
  <c r="Z3747" i="3" s="1"/>
  <c r="O3747" i="3"/>
  <c r="P3747" i="3"/>
  <c r="Q3747" i="3"/>
  <c r="R3747" i="3"/>
  <c r="S3747" i="3"/>
  <c r="T3747" i="3"/>
  <c r="M3748" i="3"/>
  <c r="N3748" i="3"/>
  <c r="Z3748" i="3" s="1"/>
  <c r="O3748" i="3"/>
  <c r="P3748" i="3"/>
  <c r="Q3748" i="3"/>
  <c r="R3748" i="3"/>
  <c r="S3748" i="3"/>
  <c r="T3748" i="3"/>
  <c r="M3749" i="3"/>
  <c r="N3749" i="3"/>
  <c r="Z3749" i="3" s="1"/>
  <c r="O3749" i="3"/>
  <c r="P3749" i="3"/>
  <c r="Q3749" i="3"/>
  <c r="R3749" i="3"/>
  <c r="S3749" i="3"/>
  <c r="T3749" i="3"/>
  <c r="M3750" i="3"/>
  <c r="N3750" i="3"/>
  <c r="Z3750" i="3" s="1"/>
  <c r="O3750" i="3"/>
  <c r="P3750" i="3"/>
  <c r="Q3750" i="3"/>
  <c r="R3750" i="3"/>
  <c r="S3750" i="3"/>
  <c r="T3750" i="3"/>
  <c r="M3751" i="3"/>
  <c r="N3751" i="3"/>
  <c r="Z3751" i="3" s="1"/>
  <c r="O3751" i="3"/>
  <c r="P3751" i="3"/>
  <c r="Q3751" i="3"/>
  <c r="R3751" i="3"/>
  <c r="S3751" i="3"/>
  <c r="T3751" i="3"/>
  <c r="M3752" i="3"/>
  <c r="N3752" i="3"/>
  <c r="Z3752" i="3" s="1"/>
  <c r="O3752" i="3"/>
  <c r="P3752" i="3"/>
  <c r="Q3752" i="3"/>
  <c r="R3752" i="3"/>
  <c r="S3752" i="3"/>
  <c r="T3752" i="3"/>
  <c r="M3753" i="3"/>
  <c r="N3753" i="3"/>
  <c r="Z3753" i="3" s="1"/>
  <c r="O3753" i="3"/>
  <c r="P3753" i="3"/>
  <c r="Q3753" i="3"/>
  <c r="R3753" i="3"/>
  <c r="S3753" i="3"/>
  <c r="T3753" i="3"/>
  <c r="M3754" i="3"/>
  <c r="N3754" i="3"/>
  <c r="Z3754" i="3" s="1"/>
  <c r="O3754" i="3"/>
  <c r="P3754" i="3"/>
  <c r="Q3754" i="3"/>
  <c r="R3754" i="3"/>
  <c r="S3754" i="3"/>
  <c r="T3754" i="3"/>
  <c r="M3755" i="3"/>
  <c r="N3755" i="3"/>
  <c r="Z3755" i="3" s="1"/>
  <c r="O3755" i="3"/>
  <c r="P3755" i="3"/>
  <c r="Q3755" i="3"/>
  <c r="R3755" i="3"/>
  <c r="S3755" i="3"/>
  <c r="T3755" i="3"/>
  <c r="M3756" i="3"/>
  <c r="N3756" i="3"/>
  <c r="Z3756" i="3" s="1"/>
  <c r="O3756" i="3"/>
  <c r="P3756" i="3"/>
  <c r="Q3756" i="3"/>
  <c r="R3756" i="3"/>
  <c r="S3756" i="3"/>
  <c r="T3756" i="3"/>
  <c r="M3757" i="3"/>
  <c r="N3757" i="3"/>
  <c r="Z3757" i="3" s="1"/>
  <c r="O3757" i="3"/>
  <c r="P3757" i="3"/>
  <c r="Q3757" i="3"/>
  <c r="R3757" i="3"/>
  <c r="S3757" i="3"/>
  <c r="T3757" i="3"/>
  <c r="M3758" i="3"/>
  <c r="N3758" i="3"/>
  <c r="Z3758" i="3" s="1"/>
  <c r="O3758" i="3"/>
  <c r="P3758" i="3"/>
  <c r="Q3758" i="3"/>
  <c r="R3758" i="3"/>
  <c r="S3758" i="3"/>
  <c r="T3758" i="3"/>
  <c r="M3759" i="3"/>
  <c r="N3759" i="3"/>
  <c r="Z3759" i="3" s="1"/>
  <c r="O3759" i="3"/>
  <c r="P3759" i="3"/>
  <c r="Q3759" i="3"/>
  <c r="R3759" i="3"/>
  <c r="S3759" i="3"/>
  <c r="T3759" i="3"/>
  <c r="M3760" i="3"/>
  <c r="N3760" i="3"/>
  <c r="Z3760" i="3" s="1"/>
  <c r="O3760" i="3"/>
  <c r="P3760" i="3"/>
  <c r="Q3760" i="3"/>
  <c r="R3760" i="3"/>
  <c r="S3760" i="3"/>
  <c r="T3760" i="3"/>
  <c r="M3761" i="3"/>
  <c r="N3761" i="3"/>
  <c r="Z3761" i="3" s="1"/>
  <c r="O3761" i="3"/>
  <c r="P3761" i="3"/>
  <c r="Q3761" i="3"/>
  <c r="R3761" i="3"/>
  <c r="S3761" i="3"/>
  <c r="T3761" i="3"/>
  <c r="M3762" i="3"/>
  <c r="N3762" i="3"/>
  <c r="Z3762" i="3" s="1"/>
  <c r="O3762" i="3"/>
  <c r="P3762" i="3"/>
  <c r="Q3762" i="3"/>
  <c r="R3762" i="3"/>
  <c r="S3762" i="3"/>
  <c r="T3762" i="3"/>
  <c r="M3763" i="3"/>
  <c r="N3763" i="3"/>
  <c r="Z3763" i="3" s="1"/>
  <c r="O3763" i="3"/>
  <c r="P3763" i="3"/>
  <c r="Q3763" i="3"/>
  <c r="R3763" i="3"/>
  <c r="S3763" i="3"/>
  <c r="T3763" i="3"/>
  <c r="M3764" i="3"/>
  <c r="N3764" i="3"/>
  <c r="Z3764" i="3" s="1"/>
  <c r="O3764" i="3"/>
  <c r="P3764" i="3"/>
  <c r="Q3764" i="3"/>
  <c r="R3764" i="3"/>
  <c r="S3764" i="3"/>
  <c r="T3764" i="3"/>
  <c r="M3765" i="3"/>
  <c r="N3765" i="3"/>
  <c r="Z3765" i="3" s="1"/>
  <c r="O3765" i="3"/>
  <c r="P3765" i="3"/>
  <c r="Q3765" i="3"/>
  <c r="R3765" i="3"/>
  <c r="S3765" i="3"/>
  <c r="T3765" i="3"/>
  <c r="M3766" i="3"/>
  <c r="N3766" i="3"/>
  <c r="Z3766" i="3" s="1"/>
  <c r="O3766" i="3"/>
  <c r="P3766" i="3"/>
  <c r="Q3766" i="3"/>
  <c r="R3766" i="3"/>
  <c r="S3766" i="3"/>
  <c r="T3766" i="3"/>
  <c r="M3767" i="3"/>
  <c r="N3767" i="3"/>
  <c r="Z3767" i="3" s="1"/>
  <c r="O3767" i="3"/>
  <c r="P3767" i="3"/>
  <c r="Q3767" i="3"/>
  <c r="R3767" i="3"/>
  <c r="S3767" i="3"/>
  <c r="T3767" i="3"/>
  <c r="M3768" i="3"/>
  <c r="N3768" i="3"/>
  <c r="Z3768" i="3" s="1"/>
  <c r="O3768" i="3"/>
  <c r="P3768" i="3"/>
  <c r="Q3768" i="3"/>
  <c r="R3768" i="3"/>
  <c r="S3768" i="3"/>
  <c r="T3768" i="3"/>
  <c r="M3769" i="3"/>
  <c r="N3769" i="3"/>
  <c r="Z3769" i="3" s="1"/>
  <c r="O3769" i="3"/>
  <c r="P3769" i="3"/>
  <c r="Q3769" i="3"/>
  <c r="R3769" i="3"/>
  <c r="S3769" i="3"/>
  <c r="T3769" i="3"/>
  <c r="M3770" i="3"/>
  <c r="N3770" i="3"/>
  <c r="Z3770" i="3" s="1"/>
  <c r="O3770" i="3"/>
  <c r="P3770" i="3"/>
  <c r="Q3770" i="3"/>
  <c r="R3770" i="3"/>
  <c r="S3770" i="3"/>
  <c r="T3770" i="3"/>
  <c r="M3771" i="3"/>
  <c r="N3771" i="3"/>
  <c r="Z3771" i="3" s="1"/>
  <c r="O3771" i="3"/>
  <c r="P3771" i="3"/>
  <c r="Q3771" i="3"/>
  <c r="R3771" i="3"/>
  <c r="S3771" i="3"/>
  <c r="T3771" i="3"/>
  <c r="M3772" i="3"/>
  <c r="N3772" i="3"/>
  <c r="Z3772" i="3" s="1"/>
  <c r="O3772" i="3"/>
  <c r="P3772" i="3"/>
  <c r="Q3772" i="3"/>
  <c r="R3772" i="3"/>
  <c r="S3772" i="3"/>
  <c r="T3772" i="3"/>
  <c r="M3773" i="3"/>
  <c r="N3773" i="3"/>
  <c r="Z3773" i="3" s="1"/>
  <c r="O3773" i="3"/>
  <c r="P3773" i="3"/>
  <c r="Q3773" i="3"/>
  <c r="R3773" i="3"/>
  <c r="S3773" i="3"/>
  <c r="T3773" i="3"/>
  <c r="M3774" i="3"/>
  <c r="N3774" i="3"/>
  <c r="Z3774" i="3" s="1"/>
  <c r="O3774" i="3"/>
  <c r="P3774" i="3"/>
  <c r="Q3774" i="3"/>
  <c r="R3774" i="3"/>
  <c r="S3774" i="3"/>
  <c r="T3774" i="3"/>
  <c r="M3775" i="3"/>
  <c r="N3775" i="3"/>
  <c r="Z3775" i="3" s="1"/>
  <c r="O3775" i="3"/>
  <c r="P3775" i="3"/>
  <c r="Q3775" i="3"/>
  <c r="R3775" i="3"/>
  <c r="S3775" i="3"/>
  <c r="T3775" i="3"/>
  <c r="M3776" i="3"/>
  <c r="N3776" i="3"/>
  <c r="Z3776" i="3" s="1"/>
  <c r="O3776" i="3"/>
  <c r="P3776" i="3"/>
  <c r="Q3776" i="3"/>
  <c r="R3776" i="3"/>
  <c r="S3776" i="3"/>
  <c r="T3776" i="3"/>
  <c r="M3777" i="3"/>
  <c r="N3777" i="3"/>
  <c r="Z3777" i="3" s="1"/>
  <c r="O3777" i="3"/>
  <c r="P3777" i="3"/>
  <c r="Q3777" i="3"/>
  <c r="R3777" i="3"/>
  <c r="S3777" i="3"/>
  <c r="T3777" i="3"/>
  <c r="M3778" i="3"/>
  <c r="N3778" i="3"/>
  <c r="Z3778" i="3" s="1"/>
  <c r="O3778" i="3"/>
  <c r="P3778" i="3"/>
  <c r="Q3778" i="3"/>
  <c r="R3778" i="3"/>
  <c r="S3778" i="3"/>
  <c r="T3778" i="3"/>
  <c r="M3779" i="3"/>
  <c r="N3779" i="3"/>
  <c r="Z3779" i="3" s="1"/>
  <c r="O3779" i="3"/>
  <c r="P3779" i="3"/>
  <c r="Q3779" i="3"/>
  <c r="R3779" i="3"/>
  <c r="S3779" i="3"/>
  <c r="T3779" i="3"/>
  <c r="M3780" i="3"/>
  <c r="N3780" i="3"/>
  <c r="Z3780" i="3" s="1"/>
  <c r="O3780" i="3"/>
  <c r="P3780" i="3"/>
  <c r="Q3780" i="3"/>
  <c r="R3780" i="3"/>
  <c r="S3780" i="3"/>
  <c r="T3780" i="3"/>
  <c r="M3781" i="3"/>
  <c r="N3781" i="3"/>
  <c r="Z3781" i="3" s="1"/>
  <c r="O3781" i="3"/>
  <c r="P3781" i="3"/>
  <c r="Q3781" i="3"/>
  <c r="R3781" i="3"/>
  <c r="S3781" i="3"/>
  <c r="T3781" i="3"/>
  <c r="M3782" i="3"/>
  <c r="N3782" i="3"/>
  <c r="Z3782" i="3" s="1"/>
  <c r="O3782" i="3"/>
  <c r="P3782" i="3"/>
  <c r="Q3782" i="3"/>
  <c r="R3782" i="3"/>
  <c r="S3782" i="3"/>
  <c r="T3782" i="3"/>
  <c r="M3783" i="3"/>
  <c r="N3783" i="3"/>
  <c r="Z3783" i="3" s="1"/>
  <c r="O3783" i="3"/>
  <c r="P3783" i="3"/>
  <c r="Q3783" i="3"/>
  <c r="R3783" i="3"/>
  <c r="S3783" i="3"/>
  <c r="T3783" i="3"/>
  <c r="M3784" i="3"/>
  <c r="N3784" i="3"/>
  <c r="Z3784" i="3" s="1"/>
  <c r="O3784" i="3"/>
  <c r="P3784" i="3"/>
  <c r="Q3784" i="3"/>
  <c r="R3784" i="3"/>
  <c r="S3784" i="3"/>
  <c r="T3784" i="3"/>
  <c r="M3785" i="3"/>
  <c r="N3785" i="3"/>
  <c r="Z3785" i="3" s="1"/>
  <c r="O3785" i="3"/>
  <c r="P3785" i="3"/>
  <c r="Q3785" i="3"/>
  <c r="R3785" i="3"/>
  <c r="S3785" i="3"/>
  <c r="T3785" i="3"/>
  <c r="M3786" i="3"/>
  <c r="N3786" i="3"/>
  <c r="Z3786" i="3" s="1"/>
  <c r="O3786" i="3"/>
  <c r="P3786" i="3"/>
  <c r="Q3786" i="3"/>
  <c r="R3786" i="3"/>
  <c r="S3786" i="3"/>
  <c r="T3786" i="3"/>
  <c r="M3787" i="3"/>
  <c r="N3787" i="3"/>
  <c r="Z3787" i="3" s="1"/>
  <c r="O3787" i="3"/>
  <c r="P3787" i="3"/>
  <c r="Q3787" i="3"/>
  <c r="R3787" i="3"/>
  <c r="S3787" i="3"/>
  <c r="T3787" i="3"/>
  <c r="M3788" i="3"/>
  <c r="N3788" i="3"/>
  <c r="Z3788" i="3" s="1"/>
  <c r="O3788" i="3"/>
  <c r="P3788" i="3"/>
  <c r="Q3788" i="3"/>
  <c r="R3788" i="3"/>
  <c r="S3788" i="3"/>
  <c r="T3788" i="3"/>
  <c r="M3789" i="3"/>
  <c r="N3789" i="3"/>
  <c r="Z3789" i="3" s="1"/>
  <c r="O3789" i="3"/>
  <c r="P3789" i="3"/>
  <c r="Q3789" i="3"/>
  <c r="R3789" i="3"/>
  <c r="S3789" i="3"/>
  <c r="T3789" i="3"/>
  <c r="M3790" i="3"/>
  <c r="N3790" i="3"/>
  <c r="Z3790" i="3" s="1"/>
  <c r="O3790" i="3"/>
  <c r="P3790" i="3"/>
  <c r="Q3790" i="3"/>
  <c r="R3790" i="3"/>
  <c r="S3790" i="3"/>
  <c r="T3790" i="3"/>
  <c r="M3791" i="3"/>
  <c r="N3791" i="3"/>
  <c r="Z3791" i="3" s="1"/>
  <c r="O3791" i="3"/>
  <c r="P3791" i="3"/>
  <c r="Q3791" i="3"/>
  <c r="R3791" i="3"/>
  <c r="S3791" i="3"/>
  <c r="T3791" i="3"/>
  <c r="M3792" i="3"/>
  <c r="N3792" i="3"/>
  <c r="Z3792" i="3" s="1"/>
  <c r="O3792" i="3"/>
  <c r="P3792" i="3"/>
  <c r="Q3792" i="3"/>
  <c r="R3792" i="3"/>
  <c r="S3792" i="3"/>
  <c r="T3792" i="3"/>
  <c r="M3793" i="3"/>
  <c r="N3793" i="3"/>
  <c r="Z3793" i="3" s="1"/>
  <c r="O3793" i="3"/>
  <c r="P3793" i="3"/>
  <c r="Q3793" i="3"/>
  <c r="R3793" i="3"/>
  <c r="S3793" i="3"/>
  <c r="T3793" i="3"/>
  <c r="M3794" i="3"/>
  <c r="N3794" i="3"/>
  <c r="Z3794" i="3" s="1"/>
  <c r="O3794" i="3"/>
  <c r="P3794" i="3"/>
  <c r="Q3794" i="3"/>
  <c r="R3794" i="3"/>
  <c r="S3794" i="3"/>
  <c r="T3794" i="3"/>
  <c r="M3795" i="3"/>
  <c r="N3795" i="3"/>
  <c r="Z3795" i="3" s="1"/>
  <c r="O3795" i="3"/>
  <c r="P3795" i="3"/>
  <c r="Q3795" i="3"/>
  <c r="R3795" i="3"/>
  <c r="S3795" i="3"/>
  <c r="T3795" i="3"/>
  <c r="M3796" i="3"/>
  <c r="N3796" i="3"/>
  <c r="Z3796" i="3" s="1"/>
  <c r="O3796" i="3"/>
  <c r="P3796" i="3"/>
  <c r="Q3796" i="3"/>
  <c r="R3796" i="3"/>
  <c r="S3796" i="3"/>
  <c r="T3796" i="3"/>
  <c r="M3797" i="3"/>
  <c r="N3797" i="3"/>
  <c r="Z3797" i="3" s="1"/>
  <c r="O3797" i="3"/>
  <c r="P3797" i="3"/>
  <c r="Q3797" i="3"/>
  <c r="R3797" i="3"/>
  <c r="S3797" i="3"/>
  <c r="T3797" i="3"/>
  <c r="M3798" i="3"/>
  <c r="N3798" i="3"/>
  <c r="Z3798" i="3" s="1"/>
  <c r="O3798" i="3"/>
  <c r="P3798" i="3"/>
  <c r="Q3798" i="3"/>
  <c r="R3798" i="3"/>
  <c r="S3798" i="3"/>
  <c r="T3798" i="3"/>
  <c r="M3799" i="3"/>
  <c r="N3799" i="3"/>
  <c r="Z3799" i="3" s="1"/>
  <c r="O3799" i="3"/>
  <c r="P3799" i="3"/>
  <c r="Q3799" i="3"/>
  <c r="R3799" i="3"/>
  <c r="S3799" i="3"/>
  <c r="T3799" i="3"/>
  <c r="M3800" i="3"/>
  <c r="N3800" i="3"/>
  <c r="Z3800" i="3" s="1"/>
  <c r="O3800" i="3"/>
  <c r="P3800" i="3"/>
  <c r="Q3800" i="3"/>
  <c r="R3800" i="3"/>
  <c r="S3800" i="3"/>
  <c r="T3800" i="3"/>
  <c r="M3801" i="3"/>
  <c r="N3801" i="3"/>
  <c r="Z3801" i="3" s="1"/>
  <c r="O3801" i="3"/>
  <c r="P3801" i="3"/>
  <c r="Q3801" i="3"/>
  <c r="R3801" i="3"/>
  <c r="S3801" i="3"/>
  <c r="T3801" i="3"/>
  <c r="M3802" i="3"/>
  <c r="N3802" i="3"/>
  <c r="Z3802" i="3" s="1"/>
  <c r="O3802" i="3"/>
  <c r="P3802" i="3"/>
  <c r="Q3802" i="3"/>
  <c r="R3802" i="3"/>
  <c r="S3802" i="3"/>
  <c r="T3802" i="3"/>
  <c r="M3803" i="3"/>
  <c r="N3803" i="3"/>
  <c r="Z3803" i="3" s="1"/>
  <c r="O3803" i="3"/>
  <c r="P3803" i="3"/>
  <c r="Q3803" i="3"/>
  <c r="R3803" i="3"/>
  <c r="S3803" i="3"/>
  <c r="T3803" i="3"/>
  <c r="M3804" i="3"/>
  <c r="N3804" i="3"/>
  <c r="Z3804" i="3" s="1"/>
  <c r="O3804" i="3"/>
  <c r="P3804" i="3"/>
  <c r="Q3804" i="3"/>
  <c r="R3804" i="3"/>
  <c r="S3804" i="3"/>
  <c r="T3804" i="3"/>
  <c r="M3805" i="3"/>
  <c r="N3805" i="3"/>
  <c r="Z3805" i="3" s="1"/>
  <c r="O3805" i="3"/>
  <c r="P3805" i="3"/>
  <c r="Q3805" i="3"/>
  <c r="R3805" i="3"/>
  <c r="S3805" i="3"/>
  <c r="T3805" i="3"/>
  <c r="M3806" i="3"/>
  <c r="N3806" i="3"/>
  <c r="Z3806" i="3" s="1"/>
  <c r="O3806" i="3"/>
  <c r="P3806" i="3"/>
  <c r="Q3806" i="3"/>
  <c r="R3806" i="3"/>
  <c r="S3806" i="3"/>
  <c r="T3806" i="3"/>
  <c r="M3807" i="3"/>
  <c r="N3807" i="3"/>
  <c r="Z3807" i="3" s="1"/>
  <c r="O3807" i="3"/>
  <c r="P3807" i="3"/>
  <c r="Q3807" i="3"/>
  <c r="R3807" i="3"/>
  <c r="S3807" i="3"/>
  <c r="T3807" i="3"/>
  <c r="M3808" i="3"/>
  <c r="N3808" i="3"/>
  <c r="Z3808" i="3" s="1"/>
  <c r="O3808" i="3"/>
  <c r="P3808" i="3"/>
  <c r="Q3808" i="3"/>
  <c r="R3808" i="3"/>
  <c r="S3808" i="3"/>
  <c r="T3808" i="3"/>
  <c r="M3809" i="3"/>
  <c r="N3809" i="3"/>
  <c r="Z3809" i="3" s="1"/>
  <c r="O3809" i="3"/>
  <c r="P3809" i="3"/>
  <c r="Q3809" i="3"/>
  <c r="R3809" i="3"/>
  <c r="S3809" i="3"/>
  <c r="T3809" i="3"/>
  <c r="M3810" i="3"/>
  <c r="N3810" i="3"/>
  <c r="Z3810" i="3" s="1"/>
  <c r="O3810" i="3"/>
  <c r="P3810" i="3"/>
  <c r="Q3810" i="3"/>
  <c r="R3810" i="3"/>
  <c r="S3810" i="3"/>
  <c r="T3810" i="3"/>
  <c r="M3811" i="3"/>
  <c r="N3811" i="3"/>
  <c r="Z3811" i="3" s="1"/>
  <c r="O3811" i="3"/>
  <c r="P3811" i="3"/>
  <c r="Q3811" i="3"/>
  <c r="R3811" i="3"/>
  <c r="S3811" i="3"/>
  <c r="T3811" i="3"/>
  <c r="M3812" i="3"/>
  <c r="N3812" i="3"/>
  <c r="Z3812" i="3" s="1"/>
  <c r="O3812" i="3"/>
  <c r="P3812" i="3"/>
  <c r="Q3812" i="3"/>
  <c r="R3812" i="3"/>
  <c r="S3812" i="3"/>
  <c r="T3812" i="3"/>
  <c r="M3813" i="3"/>
  <c r="N3813" i="3"/>
  <c r="Z3813" i="3" s="1"/>
  <c r="O3813" i="3"/>
  <c r="P3813" i="3"/>
  <c r="Q3813" i="3"/>
  <c r="R3813" i="3"/>
  <c r="S3813" i="3"/>
  <c r="T3813" i="3"/>
  <c r="M3814" i="3"/>
  <c r="N3814" i="3"/>
  <c r="Z3814" i="3" s="1"/>
  <c r="O3814" i="3"/>
  <c r="P3814" i="3"/>
  <c r="Q3814" i="3"/>
  <c r="R3814" i="3"/>
  <c r="S3814" i="3"/>
  <c r="T3814" i="3"/>
  <c r="M3815" i="3"/>
  <c r="N3815" i="3"/>
  <c r="Z3815" i="3" s="1"/>
  <c r="O3815" i="3"/>
  <c r="P3815" i="3"/>
  <c r="Q3815" i="3"/>
  <c r="R3815" i="3"/>
  <c r="S3815" i="3"/>
  <c r="T3815" i="3"/>
  <c r="M3816" i="3"/>
  <c r="N3816" i="3"/>
  <c r="Z3816" i="3" s="1"/>
  <c r="O3816" i="3"/>
  <c r="P3816" i="3"/>
  <c r="Q3816" i="3"/>
  <c r="R3816" i="3"/>
  <c r="S3816" i="3"/>
  <c r="T3816" i="3"/>
  <c r="M3817" i="3"/>
  <c r="N3817" i="3"/>
  <c r="Z3817" i="3" s="1"/>
  <c r="O3817" i="3"/>
  <c r="P3817" i="3"/>
  <c r="Q3817" i="3"/>
  <c r="R3817" i="3"/>
  <c r="S3817" i="3"/>
  <c r="T3817" i="3"/>
  <c r="M3818" i="3"/>
  <c r="N3818" i="3"/>
  <c r="Z3818" i="3" s="1"/>
  <c r="O3818" i="3"/>
  <c r="P3818" i="3"/>
  <c r="Q3818" i="3"/>
  <c r="R3818" i="3"/>
  <c r="S3818" i="3"/>
  <c r="T3818" i="3"/>
  <c r="M3819" i="3"/>
  <c r="N3819" i="3"/>
  <c r="Z3819" i="3" s="1"/>
  <c r="O3819" i="3"/>
  <c r="P3819" i="3"/>
  <c r="Q3819" i="3"/>
  <c r="R3819" i="3"/>
  <c r="S3819" i="3"/>
  <c r="T3819" i="3"/>
  <c r="M3820" i="3"/>
  <c r="N3820" i="3"/>
  <c r="Z3820" i="3" s="1"/>
  <c r="O3820" i="3"/>
  <c r="P3820" i="3"/>
  <c r="Q3820" i="3"/>
  <c r="R3820" i="3"/>
  <c r="S3820" i="3"/>
  <c r="T3820" i="3"/>
  <c r="M3821" i="3"/>
  <c r="N3821" i="3"/>
  <c r="Z3821" i="3" s="1"/>
  <c r="O3821" i="3"/>
  <c r="P3821" i="3"/>
  <c r="Q3821" i="3"/>
  <c r="R3821" i="3"/>
  <c r="S3821" i="3"/>
  <c r="T3821" i="3"/>
  <c r="M3822" i="3"/>
  <c r="N3822" i="3"/>
  <c r="Z3822" i="3" s="1"/>
  <c r="O3822" i="3"/>
  <c r="P3822" i="3"/>
  <c r="Q3822" i="3"/>
  <c r="R3822" i="3"/>
  <c r="S3822" i="3"/>
  <c r="T3822" i="3"/>
  <c r="M3823" i="3"/>
  <c r="N3823" i="3"/>
  <c r="Z3823" i="3" s="1"/>
  <c r="O3823" i="3"/>
  <c r="P3823" i="3"/>
  <c r="Q3823" i="3"/>
  <c r="R3823" i="3"/>
  <c r="S3823" i="3"/>
  <c r="T3823" i="3"/>
  <c r="M3824" i="3"/>
  <c r="N3824" i="3"/>
  <c r="Z3824" i="3" s="1"/>
  <c r="O3824" i="3"/>
  <c r="P3824" i="3"/>
  <c r="Q3824" i="3"/>
  <c r="R3824" i="3"/>
  <c r="S3824" i="3"/>
  <c r="T3824" i="3"/>
  <c r="M3825" i="3"/>
  <c r="N3825" i="3"/>
  <c r="Z3825" i="3" s="1"/>
  <c r="O3825" i="3"/>
  <c r="P3825" i="3"/>
  <c r="Q3825" i="3"/>
  <c r="R3825" i="3"/>
  <c r="S3825" i="3"/>
  <c r="T3825" i="3"/>
  <c r="M3826" i="3"/>
  <c r="N3826" i="3"/>
  <c r="Z3826" i="3" s="1"/>
  <c r="O3826" i="3"/>
  <c r="P3826" i="3"/>
  <c r="Q3826" i="3"/>
  <c r="R3826" i="3"/>
  <c r="S3826" i="3"/>
  <c r="T3826" i="3"/>
  <c r="M3827" i="3"/>
  <c r="N3827" i="3"/>
  <c r="Z3827" i="3" s="1"/>
  <c r="O3827" i="3"/>
  <c r="P3827" i="3"/>
  <c r="Q3827" i="3"/>
  <c r="R3827" i="3"/>
  <c r="S3827" i="3"/>
  <c r="T3827" i="3"/>
  <c r="M3828" i="3"/>
  <c r="N3828" i="3"/>
  <c r="Z3828" i="3" s="1"/>
  <c r="O3828" i="3"/>
  <c r="P3828" i="3"/>
  <c r="Q3828" i="3"/>
  <c r="R3828" i="3"/>
  <c r="S3828" i="3"/>
  <c r="T3828" i="3"/>
  <c r="M3829" i="3"/>
  <c r="N3829" i="3"/>
  <c r="Z3829" i="3" s="1"/>
  <c r="O3829" i="3"/>
  <c r="P3829" i="3"/>
  <c r="Q3829" i="3"/>
  <c r="R3829" i="3"/>
  <c r="S3829" i="3"/>
  <c r="T3829" i="3"/>
  <c r="M3830" i="3"/>
  <c r="N3830" i="3"/>
  <c r="Z3830" i="3" s="1"/>
  <c r="O3830" i="3"/>
  <c r="P3830" i="3"/>
  <c r="Q3830" i="3"/>
  <c r="R3830" i="3"/>
  <c r="S3830" i="3"/>
  <c r="T3830" i="3"/>
  <c r="M3831" i="3"/>
  <c r="N3831" i="3"/>
  <c r="Z3831" i="3" s="1"/>
  <c r="O3831" i="3"/>
  <c r="P3831" i="3"/>
  <c r="Q3831" i="3"/>
  <c r="R3831" i="3"/>
  <c r="S3831" i="3"/>
  <c r="T3831" i="3"/>
  <c r="M3832" i="3"/>
  <c r="N3832" i="3"/>
  <c r="Z3832" i="3" s="1"/>
  <c r="O3832" i="3"/>
  <c r="P3832" i="3"/>
  <c r="Q3832" i="3"/>
  <c r="R3832" i="3"/>
  <c r="S3832" i="3"/>
  <c r="T3832" i="3"/>
  <c r="M3833" i="3"/>
  <c r="N3833" i="3"/>
  <c r="Z3833" i="3" s="1"/>
  <c r="O3833" i="3"/>
  <c r="P3833" i="3"/>
  <c r="Q3833" i="3"/>
  <c r="R3833" i="3"/>
  <c r="S3833" i="3"/>
  <c r="T3833" i="3"/>
  <c r="M3834" i="3"/>
  <c r="N3834" i="3"/>
  <c r="Z3834" i="3" s="1"/>
  <c r="O3834" i="3"/>
  <c r="P3834" i="3"/>
  <c r="Q3834" i="3"/>
  <c r="R3834" i="3"/>
  <c r="S3834" i="3"/>
  <c r="T3834" i="3"/>
  <c r="M3835" i="3"/>
  <c r="N3835" i="3"/>
  <c r="Z3835" i="3" s="1"/>
  <c r="O3835" i="3"/>
  <c r="P3835" i="3"/>
  <c r="Q3835" i="3"/>
  <c r="R3835" i="3"/>
  <c r="S3835" i="3"/>
  <c r="T3835" i="3"/>
  <c r="M3836" i="3"/>
  <c r="N3836" i="3"/>
  <c r="Z3836" i="3" s="1"/>
  <c r="O3836" i="3"/>
  <c r="P3836" i="3"/>
  <c r="Q3836" i="3"/>
  <c r="R3836" i="3"/>
  <c r="S3836" i="3"/>
  <c r="T3836" i="3"/>
  <c r="M3837" i="3"/>
  <c r="N3837" i="3"/>
  <c r="Z3837" i="3" s="1"/>
  <c r="O3837" i="3"/>
  <c r="P3837" i="3"/>
  <c r="Q3837" i="3"/>
  <c r="R3837" i="3"/>
  <c r="S3837" i="3"/>
  <c r="T3837" i="3"/>
  <c r="M3838" i="3"/>
  <c r="N3838" i="3"/>
  <c r="Z3838" i="3" s="1"/>
  <c r="O3838" i="3"/>
  <c r="P3838" i="3"/>
  <c r="Q3838" i="3"/>
  <c r="R3838" i="3"/>
  <c r="S3838" i="3"/>
  <c r="T3838" i="3"/>
  <c r="M3839" i="3"/>
  <c r="N3839" i="3"/>
  <c r="Z3839" i="3" s="1"/>
  <c r="O3839" i="3"/>
  <c r="P3839" i="3"/>
  <c r="Q3839" i="3"/>
  <c r="R3839" i="3"/>
  <c r="S3839" i="3"/>
  <c r="T3839" i="3"/>
  <c r="M3840" i="3"/>
  <c r="N3840" i="3"/>
  <c r="Z3840" i="3" s="1"/>
  <c r="O3840" i="3"/>
  <c r="P3840" i="3"/>
  <c r="Q3840" i="3"/>
  <c r="R3840" i="3"/>
  <c r="S3840" i="3"/>
  <c r="T3840" i="3"/>
  <c r="M3841" i="3"/>
  <c r="N3841" i="3"/>
  <c r="Z3841" i="3" s="1"/>
  <c r="O3841" i="3"/>
  <c r="P3841" i="3"/>
  <c r="Q3841" i="3"/>
  <c r="R3841" i="3"/>
  <c r="S3841" i="3"/>
  <c r="T3841" i="3"/>
  <c r="M3842" i="3"/>
  <c r="N3842" i="3"/>
  <c r="Z3842" i="3" s="1"/>
  <c r="O3842" i="3"/>
  <c r="P3842" i="3"/>
  <c r="Q3842" i="3"/>
  <c r="R3842" i="3"/>
  <c r="S3842" i="3"/>
  <c r="T3842" i="3"/>
  <c r="M3843" i="3"/>
  <c r="N3843" i="3"/>
  <c r="Z3843" i="3" s="1"/>
  <c r="O3843" i="3"/>
  <c r="P3843" i="3"/>
  <c r="Q3843" i="3"/>
  <c r="R3843" i="3"/>
  <c r="S3843" i="3"/>
  <c r="T3843" i="3"/>
  <c r="M3844" i="3"/>
  <c r="N3844" i="3"/>
  <c r="Z3844" i="3" s="1"/>
  <c r="O3844" i="3"/>
  <c r="P3844" i="3"/>
  <c r="Q3844" i="3"/>
  <c r="R3844" i="3"/>
  <c r="S3844" i="3"/>
  <c r="T3844" i="3"/>
  <c r="M3845" i="3"/>
  <c r="N3845" i="3"/>
  <c r="Z3845" i="3" s="1"/>
  <c r="O3845" i="3"/>
  <c r="P3845" i="3"/>
  <c r="Q3845" i="3"/>
  <c r="R3845" i="3"/>
  <c r="S3845" i="3"/>
  <c r="T3845" i="3"/>
  <c r="M3846" i="3"/>
  <c r="N3846" i="3"/>
  <c r="Z3846" i="3" s="1"/>
  <c r="O3846" i="3"/>
  <c r="P3846" i="3"/>
  <c r="Q3846" i="3"/>
  <c r="R3846" i="3"/>
  <c r="S3846" i="3"/>
  <c r="T3846" i="3"/>
  <c r="M3847" i="3"/>
  <c r="N3847" i="3"/>
  <c r="Z3847" i="3" s="1"/>
  <c r="O3847" i="3"/>
  <c r="P3847" i="3"/>
  <c r="Q3847" i="3"/>
  <c r="R3847" i="3"/>
  <c r="S3847" i="3"/>
  <c r="T3847" i="3"/>
  <c r="M3848" i="3"/>
  <c r="N3848" i="3"/>
  <c r="Z3848" i="3" s="1"/>
  <c r="O3848" i="3"/>
  <c r="P3848" i="3"/>
  <c r="Q3848" i="3"/>
  <c r="R3848" i="3"/>
  <c r="S3848" i="3"/>
  <c r="T3848" i="3"/>
  <c r="M3849" i="3"/>
  <c r="N3849" i="3"/>
  <c r="Z3849" i="3" s="1"/>
  <c r="O3849" i="3"/>
  <c r="P3849" i="3"/>
  <c r="Q3849" i="3"/>
  <c r="R3849" i="3"/>
  <c r="S3849" i="3"/>
  <c r="T3849" i="3"/>
  <c r="M3850" i="3"/>
  <c r="N3850" i="3"/>
  <c r="Z3850" i="3" s="1"/>
  <c r="O3850" i="3"/>
  <c r="P3850" i="3"/>
  <c r="Q3850" i="3"/>
  <c r="R3850" i="3"/>
  <c r="S3850" i="3"/>
  <c r="T3850" i="3"/>
  <c r="M3851" i="3"/>
  <c r="N3851" i="3"/>
  <c r="Z3851" i="3" s="1"/>
  <c r="O3851" i="3"/>
  <c r="P3851" i="3"/>
  <c r="Q3851" i="3"/>
  <c r="R3851" i="3"/>
  <c r="S3851" i="3"/>
  <c r="T3851" i="3"/>
  <c r="M3852" i="3"/>
  <c r="N3852" i="3"/>
  <c r="Z3852" i="3" s="1"/>
  <c r="O3852" i="3"/>
  <c r="P3852" i="3"/>
  <c r="Q3852" i="3"/>
  <c r="R3852" i="3"/>
  <c r="S3852" i="3"/>
  <c r="T3852" i="3"/>
  <c r="M3853" i="3"/>
  <c r="N3853" i="3"/>
  <c r="Z3853" i="3" s="1"/>
  <c r="O3853" i="3"/>
  <c r="P3853" i="3"/>
  <c r="Q3853" i="3"/>
  <c r="R3853" i="3"/>
  <c r="S3853" i="3"/>
  <c r="T3853" i="3"/>
  <c r="M3854" i="3"/>
  <c r="N3854" i="3"/>
  <c r="Z3854" i="3" s="1"/>
  <c r="O3854" i="3"/>
  <c r="P3854" i="3"/>
  <c r="Q3854" i="3"/>
  <c r="R3854" i="3"/>
  <c r="S3854" i="3"/>
  <c r="T3854" i="3"/>
  <c r="M3855" i="3"/>
  <c r="N3855" i="3"/>
  <c r="Z3855" i="3" s="1"/>
  <c r="O3855" i="3"/>
  <c r="P3855" i="3"/>
  <c r="Q3855" i="3"/>
  <c r="R3855" i="3"/>
  <c r="S3855" i="3"/>
  <c r="T3855" i="3"/>
  <c r="M3856" i="3"/>
  <c r="N3856" i="3"/>
  <c r="Z3856" i="3" s="1"/>
  <c r="O3856" i="3"/>
  <c r="P3856" i="3"/>
  <c r="Q3856" i="3"/>
  <c r="R3856" i="3"/>
  <c r="S3856" i="3"/>
  <c r="T3856" i="3"/>
  <c r="M3857" i="3"/>
  <c r="N3857" i="3"/>
  <c r="Z3857" i="3" s="1"/>
  <c r="O3857" i="3"/>
  <c r="P3857" i="3"/>
  <c r="Q3857" i="3"/>
  <c r="R3857" i="3"/>
  <c r="S3857" i="3"/>
  <c r="T3857" i="3"/>
  <c r="M3858" i="3"/>
  <c r="N3858" i="3"/>
  <c r="Z3858" i="3" s="1"/>
  <c r="O3858" i="3"/>
  <c r="P3858" i="3"/>
  <c r="Q3858" i="3"/>
  <c r="R3858" i="3"/>
  <c r="S3858" i="3"/>
  <c r="T3858" i="3"/>
  <c r="M3859" i="3"/>
  <c r="N3859" i="3"/>
  <c r="Z3859" i="3" s="1"/>
  <c r="O3859" i="3"/>
  <c r="P3859" i="3"/>
  <c r="Q3859" i="3"/>
  <c r="R3859" i="3"/>
  <c r="S3859" i="3"/>
  <c r="T3859" i="3"/>
  <c r="M3860" i="3"/>
  <c r="N3860" i="3"/>
  <c r="Z3860" i="3" s="1"/>
  <c r="O3860" i="3"/>
  <c r="P3860" i="3"/>
  <c r="Q3860" i="3"/>
  <c r="R3860" i="3"/>
  <c r="S3860" i="3"/>
  <c r="T3860" i="3"/>
  <c r="M3861" i="3"/>
  <c r="N3861" i="3"/>
  <c r="Z3861" i="3" s="1"/>
  <c r="O3861" i="3"/>
  <c r="P3861" i="3"/>
  <c r="Q3861" i="3"/>
  <c r="R3861" i="3"/>
  <c r="S3861" i="3"/>
  <c r="T3861" i="3"/>
  <c r="M3862" i="3"/>
  <c r="N3862" i="3"/>
  <c r="Z3862" i="3" s="1"/>
  <c r="O3862" i="3"/>
  <c r="P3862" i="3"/>
  <c r="Q3862" i="3"/>
  <c r="R3862" i="3"/>
  <c r="S3862" i="3"/>
  <c r="T3862" i="3"/>
  <c r="M3863" i="3"/>
  <c r="N3863" i="3"/>
  <c r="Z3863" i="3" s="1"/>
  <c r="O3863" i="3"/>
  <c r="P3863" i="3"/>
  <c r="Q3863" i="3"/>
  <c r="R3863" i="3"/>
  <c r="S3863" i="3"/>
  <c r="T3863" i="3"/>
  <c r="M3864" i="3"/>
  <c r="N3864" i="3"/>
  <c r="Z3864" i="3" s="1"/>
  <c r="O3864" i="3"/>
  <c r="P3864" i="3"/>
  <c r="Q3864" i="3"/>
  <c r="R3864" i="3"/>
  <c r="S3864" i="3"/>
  <c r="T3864" i="3"/>
  <c r="M3865" i="3"/>
  <c r="N3865" i="3"/>
  <c r="Z3865" i="3" s="1"/>
  <c r="O3865" i="3"/>
  <c r="P3865" i="3"/>
  <c r="Q3865" i="3"/>
  <c r="R3865" i="3"/>
  <c r="S3865" i="3"/>
  <c r="T3865" i="3"/>
  <c r="M3866" i="3"/>
  <c r="N3866" i="3"/>
  <c r="Z3866" i="3" s="1"/>
  <c r="O3866" i="3"/>
  <c r="P3866" i="3"/>
  <c r="Q3866" i="3"/>
  <c r="R3866" i="3"/>
  <c r="S3866" i="3"/>
  <c r="T3866" i="3"/>
  <c r="M3867" i="3"/>
  <c r="N3867" i="3"/>
  <c r="Z3867" i="3" s="1"/>
  <c r="O3867" i="3"/>
  <c r="P3867" i="3"/>
  <c r="Q3867" i="3"/>
  <c r="R3867" i="3"/>
  <c r="S3867" i="3"/>
  <c r="T3867" i="3"/>
  <c r="M3868" i="3"/>
  <c r="N3868" i="3"/>
  <c r="Z3868" i="3" s="1"/>
  <c r="O3868" i="3"/>
  <c r="P3868" i="3"/>
  <c r="Q3868" i="3"/>
  <c r="R3868" i="3"/>
  <c r="S3868" i="3"/>
  <c r="T3868" i="3"/>
  <c r="M3869" i="3"/>
  <c r="N3869" i="3"/>
  <c r="Z3869" i="3" s="1"/>
  <c r="O3869" i="3"/>
  <c r="P3869" i="3"/>
  <c r="Q3869" i="3"/>
  <c r="R3869" i="3"/>
  <c r="S3869" i="3"/>
  <c r="T3869" i="3"/>
  <c r="M3870" i="3"/>
  <c r="N3870" i="3"/>
  <c r="Z3870" i="3" s="1"/>
  <c r="O3870" i="3"/>
  <c r="P3870" i="3"/>
  <c r="Q3870" i="3"/>
  <c r="R3870" i="3"/>
  <c r="S3870" i="3"/>
  <c r="T3870" i="3"/>
  <c r="M3871" i="3"/>
  <c r="N3871" i="3"/>
  <c r="Z3871" i="3" s="1"/>
  <c r="O3871" i="3"/>
  <c r="P3871" i="3"/>
  <c r="Q3871" i="3"/>
  <c r="R3871" i="3"/>
  <c r="S3871" i="3"/>
  <c r="T3871" i="3"/>
  <c r="M3872" i="3"/>
  <c r="N3872" i="3"/>
  <c r="Z3872" i="3" s="1"/>
  <c r="O3872" i="3"/>
  <c r="P3872" i="3"/>
  <c r="Q3872" i="3"/>
  <c r="R3872" i="3"/>
  <c r="S3872" i="3"/>
  <c r="T3872" i="3"/>
  <c r="M3873" i="3"/>
  <c r="N3873" i="3"/>
  <c r="Z3873" i="3" s="1"/>
  <c r="O3873" i="3"/>
  <c r="P3873" i="3"/>
  <c r="Q3873" i="3"/>
  <c r="R3873" i="3"/>
  <c r="S3873" i="3"/>
  <c r="T3873" i="3"/>
  <c r="M3874" i="3"/>
  <c r="N3874" i="3"/>
  <c r="Z3874" i="3" s="1"/>
  <c r="O3874" i="3"/>
  <c r="P3874" i="3"/>
  <c r="Q3874" i="3"/>
  <c r="R3874" i="3"/>
  <c r="S3874" i="3"/>
  <c r="T3874" i="3"/>
  <c r="M3875" i="3"/>
  <c r="N3875" i="3"/>
  <c r="Z3875" i="3" s="1"/>
  <c r="O3875" i="3"/>
  <c r="P3875" i="3"/>
  <c r="Q3875" i="3"/>
  <c r="R3875" i="3"/>
  <c r="S3875" i="3"/>
  <c r="T3875" i="3"/>
  <c r="M3876" i="3"/>
  <c r="N3876" i="3"/>
  <c r="Z3876" i="3" s="1"/>
  <c r="O3876" i="3"/>
  <c r="P3876" i="3"/>
  <c r="Q3876" i="3"/>
  <c r="R3876" i="3"/>
  <c r="S3876" i="3"/>
  <c r="T3876" i="3"/>
  <c r="M3877" i="3"/>
  <c r="N3877" i="3"/>
  <c r="Z3877" i="3" s="1"/>
  <c r="O3877" i="3"/>
  <c r="P3877" i="3"/>
  <c r="Q3877" i="3"/>
  <c r="R3877" i="3"/>
  <c r="S3877" i="3"/>
  <c r="T3877" i="3"/>
  <c r="M3878" i="3"/>
  <c r="N3878" i="3"/>
  <c r="Z3878" i="3" s="1"/>
  <c r="O3878" i="3"/>
  <c r="P3878" i="3"/>
  <c r="Q3878" i="3"/>
  <c r="R3878" i="3"/>
  <c r="S3878" i="3"/>
  <c r="T3878" i="3"/>
  <c r="M3879" i="3"/>
  <c r="N3879" i="3"/>
  <c r="Z3879" i="3" s="1"/>
  <c r="O3879" i="3"/>
  <c r="P3879" i="3"/>
  <c r="Q3879" i="3"/>
  <c r="R3879" i="3"/>
  <c r="S3879" i="3"/>
  <c r="T3879" i="3"/>
  <c r="M3880" i="3"/>
  <c r="N3880" i="3"/>
  <c r="Z3880" i="3" s="1"/>
  <c r="O3880" i="3"/>
  <c r="P3880" i="3"/>
  <c r="Q3880" i="3"/>
  <c r="R3880" i="3"/>
  <c r="S3880" i="3"/>
  <c r="T3880" i="3"/>
  <c r="M3881" i="3"/>
  <c r="N3881" i="3"/>
  <c r="Z3881" i="3" s="1"/>
  <c r="O3881" i="3"/>
  <c r="P3881" i="3"/>
  <c r="Q3881" i="3"/>
  <c r="R3881" i="3"/>
  <c r="S3881" i="3"/>
  <c r="T3881" i="3"/>
  <c r="M3882" i="3"/>
  <c r="N3882" i="3"/>
  <c r="Z3882" i="3" s="1"/>
  <c r="O3882" i="3"/>
  <c r="P3882" i="3"/>
  <c r="Q3882" i="3"/>
  <c r="R3882" i="3"/>
  <c r="S3882" i="3"/>
  <c r="T3882" i="3"/>
  <c r="M3883" i="3"/>
  <c r="N3883" i="3"/>
  <c r="Z3883" i="3" s="1"/>
  <c r="O3883" i="3"/>
  <c r="P3883" i="3"/>
  <c r="Q3883" i="3"/>
  <c r="R3883" i="3"/>
  <c r="S3883" i="3"/>
  <c r="T3883" i="3"/>
  <c r="M3884" i="3"/>
  <c r="N3884" i="3"/>
  <c r="Z3884" i="3" s="1"/>
  <c r="O3884" i="3"/>
  <c r="P3884" i="3"/>
  <c r="Q3884" i="3"/>
  <c r="R3884" i="3"/>
  <c r="S3884" i="3"/>
  <c r="T3884" i="3"/>
  <c r="M3885" i="3"/>
  <c r="N3885" i="3"/>
  <c r="Z3885" i="3" s="1"/>
  <c r="O3885" i="3"/>
  <c r="P3885" i="3"/>
  <c r="Q3885" i="3"/>
  <c r="R3885" i="3"/>
  <c r="S3885" i="3"/>
  <c r="T3885" i="3"/>
  <c r="M3886" i="3"/>
  <c r="N3886" i="3"/>
  <c r="Z3886" i="3" s="1"/>
  <c r="O3886" i="3"/>
  <c r="P3886" i="3"/>
  <c r="Q3886" i="3"/>
  <c r="R3886" i="3"/>
  <c r="S3886" i="3"/>
  <c r="T3886" i="3"/>
  <c r="M3887" i="3"/>
  <c r="N3887" i="3"/>
  <c r="Z3887" i="3" s="1"/>
  <c r="O3887" i="3"/>
  <c r="P3887" i="3"/>
  <c r="Q3887" i="3"/>
  <c r="R3887" i="3"/>
  <c r="S3887" i="3"/>
  <c r="T3887" i="3"/>
  <c r="M3888" i="3"/>
  <c r="N3888" i="3"/>
  <c r="Z3888" i="3" s="1"/>
  <c r="O3888" i="3"/>
  <c r="P3888" i="3"/>
  <c r="Q3888" i="3"/>
  <c r="R3888" i="3"/>
  <c r="S3888" i="3"/>
  <c r="T3888" i="3"/>
  <c r="M3889" i="3"/>
  <c r="N3889" i="3"/>
  <c r="Z3889" i="3" s="1"/>
  <c r="O3889" i="3"/>
  <c r="P3889" i="3"/>
  <c r="Q3889" i="3"/>
  <c r="R3889" i="3"/>
  <c r="S3889" i="3"/>
  <c r="T3889" i="3"/>
  <c r="M3890" i="3"/>
  <c r="N3890" i="3"/>
  <c r="Z3890" i="3" s="1"/>
  <c r="O3890" i="3"/>
  <c r="P3890" i="3"/>
  <c r="Q3890" i="3"/>
  <c r="R3890" i="3"/>
  <c r="S3890" i="3"/>
  <c r="T3890" i="3"/>
  <c r="M3891" i="3"/>
  <c r="N3891" i="3"/>
  <c r="Z3891" i="3" s="1"/>
  <c r="O3891" i="3"/>
  <c r="P3891" i="3"/>
  <c r="Q3891" i="3"/>
  <c r="R3891" i="3"/>
  <c r="S3891" i="3"/>
  <c r="T3891" i="3"/>
  <c r="M3892" i="3"/>
  <c r="N3892" i="3"/>
  <c r="Z3892" i="3" s="1"/>
  <c r="O3892" i="3"/>
  <c r="P3892" i="3"/>
  <c r="Q3892" i="3"/>
  <c r="R3892" i="3"/>
  <c r="S3892" i="3"/>
  <c r="T3892" i="3"/>
  <c r="M3893" i="3"/>
  <c r="N3893" i="3"/>
  <c r="Z3893" i="3" s="1"/>
  <c r="O3893" i="3"/>
  <c r="P3893" i="3"/>
  <c r="Q3893" i="3"/>
  <c r="R3893" i="3"/>
  <c r="S3893" i="3"/>
  <c r="T3893" i="3"/>
  <c r="M3894" i="3"/>
  <c r="N3894" i="3"/>
  <c r="Z3894" i="3" s="1"/>
  <c r="O3894" i="3"/>
  <c r="P3894" i="3"/>
  <c r="Q3894" i="3"/>
  <c r="R3894" i="3"/>
  <c r="S3894" i="3"/>
  <c r="T3894" i="3"/>
  <c r="M3895" i="3"/>
  <c r="N3895" i="3"/>
  <c r="Z3895" i="3" s="1"/>
  <c r="O3895" i="3"/>
  <c r="P3895" i="3"/>
  <c r="Q3895" i="3"/>
  <c r="R3895" i="3"/>
  <c r="S3895" i="3"/>
  <c r="T3895" i="3"/>
  <c r="M3896" i="3"/>
  <c r="N3896" i="3"/>
  <c r="Z3896" i="3" s="1"/>
  <c r="O3896" i="3"/>
  <c r="P3896" i="3"/>
  <c r="Q3896" i="3"/>
  <c r="R3896" i="3"/>
  <c r="S3896" i="3"/>
  <c r="T3896" i="3"/>
  <c r="M3897" i="3"/>
  <c r="N3897" i="3"/>
  <c r="Z3897" i="3" s="1"/>
  <c r="O3897" i="3"/>
  <c r="P3897" i="3"/>
  <c r="Q3897" i="3"/>
  <c r="R3897" i="3"/>
  <c r="S3897" i="3"/>
  <c r="T3897" i="3"/>
  <c r="M3898" i="3"/>
  <c r="N3898" i="3"/>
  <c r="Z3898" i="3" s="1"/>
  <c r="O3898" i="3"/>
  <c r="P3898" i="3"/>
  <c r="Q3898" i="3"/>
  <c r="R3898" i="3"/>
  <c r="S3898" i="3"/>
  <c r="T3898" i="3"/>
  <c r="M3899" i="3"/>
  <c r="N3899" i="3"/>
  <c r="Z3899" i="3" s="1"/>
  <c r="O3899" i="3"/>
  <c r="P3899" i="3"/>
  <c r="Q3899" i="3"/>
  <c r="R3899" i="3"/>
  <c r="S3899" i="3"/>
  <c r="T3899" i="3"/>
  <c r="M3900" i="3"/>
  <c r="N3900" i="3"/>
  <c r="Z3900" i="3" s="1"/>
  <c r="O3900" i="3"/>
  <c r="P3900" i="3"/>
  <c r="Q3900" i="3"/>
  <c r="R3900" i="3"/>
  <c r="S3900" i="3"/>
  <c r="T3900" i="3"/>
  <c r="M3901" i="3"/>
  <c r="N3901" i="3"/>
  <c r="Z3901" i="3" s="1"/>
  <c r="O3901" i="3"/>
  <c r="P3901" i="3"/>
  <c r="Q3901" i="3"/>
  <c r="R3901" i="3"/>
  <c r="S3901" i="3"/>
  <c r="T3901" i="3"/>
  <c r="M3902" i="3"/>
  <c r="N3902" i="3"/>
  <c r="Z3902" i="3" s="1"/>
  <c r="O3902" i="3"/>
  <c r="P3902" i="3"/>
  <c r="Q3902" i="3"/>
  <c r="R3902" i="3"/>
  <c r="S3902" i="3"/>
  <c r="T3902" i="3"/>
  <c r="M3903" i="3"/>
  <c r="N3903" i="3"/>
  <c r="Z3903" i="3" s="1"/>
  <c r="O3903" i="3"/>
  <c r="P3903" i="3"/>
  <c r="Q3903" i="3"/>
  <c r="R3903" i="3"/>
  <c r="S3903" i="3"/>
  <c r="T3903" i="3"/>
  <c r="M3904" i="3"/>
  <c r="N3904" i="3"/>
  <c r="Z3904" i="3" s="1"/>
  <c r="O3904" i="3"/>
  <c r="P3904" i="3"/>
  <c r="Q3904" i="3"/>
  <c r="R3904" i="3"/>
  <c r="S3904" i="3"/>
  <c r="T3904" i="3"/>
  <c r="M3905" i="3"/>
  <c r="N3905" i="3"/>
  <c r="Z3905" i="3" s="1"/>
  <c r="O3905" i="3"/>
  <c r="P3905" i="3"/>
  <c r="Q3905" i="3"/>
  <c r="R3905" i="3"/>
  <c r="S3905" i="3"/>
  <c r="T3905" i="3"/>
  <c r="M3906" i="3"/>
  <c r="N3906" i="3"/>
  <c r="Z3906" i="3" s="1"/>
  <c r="O3906" i="3"/>
  <c r="P3906" i="3"/>
  <c r="Q3906" i="3"/>
  <c r="R3906" i="3"/>
  <c r="S3906" i="3"/>
  <c r="T3906" i="3"/>
  <c r="M3907" i="3"/>
  <c r="N3907" i="3"/>
  <c r="Z3907" i="3" s="1"/>
  <c r="O3907" i="3"/>
  <c r="P3907" i="3"/>
  <c r="Q3907" i="3"/>
  <c r="R3907" i="3"/>
  <c r="S3907" i="3"/>
  <c r="T3907" i="3"/>
  <c r="M3908" i="3"/>
  <c r="N3908" i="3"/>
  <c r="Z3908" i="3" s="1"/>
  <c r="O3908" i="3"/>
  <c r="P3908" i="3"/>
  <c r="Q3908" i="3"/>
  <c r="R3908" i="3"/>
  <c r="S3908" i="3"/>
  <c r="T3908" i="3"/>
  <c r="M3909" i="3"/>
  <c r="N3909" i="3"/>
  <c r="Z3909" i="3" s="1"/>
  <c r="O3909" i="3"/>
  <c r="P3909" i="3"/>
  <c r="Q3909" i="3"/>
  <c r="R3909" i="3"/>
  <c r="S3909" i="3"/>
  <c r="T3909" i="3"/>
  <c r="M3910" i="3"/>
  <c r="N3910" i="3"/>
  <c r="Z3910" i="3" s="1"/>
  <c r="O3910" i="3"/>
  <c r="P3910" i="3"/>
  <c r="Q3910" i="3"/>
  <c r="R3910" i="3"/>
  <c r="S3910" i="3"/>
  <c r="T3910" i="3"/>
  <c r="M3911" i="3"/>
  <c r="N3911" i="3"/>
  <c r="Z3911" i="3" s="1"/>
  <c r="O3911" i="3"/>
  <c r="P3911" i="3"/>
  <c r="Q3911" i="3"/>
  <c r="R3911" i="3"/>
  <c r="S3911" i="3"/>
  <c r="T3911" i="3"/>
  <c r="M3912" i="3"/>
  <c r="N3912" i="3"/>
  <c r="Z3912" i="3" s="1"/>
  <c r="O3912" i="3"/>
  <c r="P3912" i="3"/>
  <c r="Q3912" i="3"/>
  <c r="R3912" i="3"/>
  <c r="S3912" i="3"/>
  <c r="T3912" i="3"/>
  <c r="M3913" i="3"/>
  <c r="N3913" i="3"/>
  <c r="Z3913" i="3" s="1"/>
  <c r="O3913" i="3"/>
  <c r="P3913" i="3"/>
  <c r="Q3913" i="3"/>
  <c r="R3913" i="3"/>
  <c r="S3913" i="3"/>
  <c r="T3913" i="3"/>
  <c r="M3914" i="3"/>
  <c r="N3914" i="3"/>
  <c r="Z3914" i="3" s="1"/>
  <c r="O3914" i="3"/>
  <c r="P3914" i="3"/>
  <c r="Q3914" i="3"/>
  <c r="R3914" i="3"/>
  <c r="S3914" i="3"/>
  <c r="T3914" i="3"/>
  <c r="M3915" i="3"/>
  <c r="N3915" i="3"/>
  <c r="Z3915" i="3" s="1"/>
  <c r="O3915" i="3"/>
  <c r="P3915" i="3"/>
  <c r="Q3915" i="3"/>
  <c r="R3915" i="3"/>
  <c r="S3915" i="3"/>
  <c r="T3915" i="3"/>
  <c r="M3916" i="3"/>
  <c r="N3916" i="3"/>
  <c r="Z3916" i="3" s="1"/>
  <c r="O3916" i="3"/>
  <c r="P3916" i="3"/>
  <c r="Q3916" i="3"/>
  <c r="R3916" i="3"/>
  <c r="S3916" i="3"/>
  <c r="T3916" i="3"/>
  <c r="M3917" i="3"/>
  <c r="N3917" i="3"/>
  <c r="Z3917" i="3" s="1"/>
  <c r="O3917" i="3"/>
  <c r="P3917" i="3"/>
  <c r="Q3917" i="3"/>
  <c r="R3917" i="3"/>
  <c r="S3917" i="3"/>
  <c r="T3917" i="3"/>
  <c r="M3918" i="3"/>
  <c r="N3918" i="3"/>
  <c r="Z3918" i="3" s="1"/>
  <c r="O3918" i="3"/>
  <c r="P3918" i="3"/>
  <c r="Q3918" i="3"/>
  <c r="R3918" i="3"/>
  <c r="S3918" i="3"/>
  <c r="T3918" i="3"/>
  <c r="M3919" i="3"/>
  <c r="N3919" i="3"/>
  <c r="Z3919" i="3" s="1"/>
  <c r="O3919" i="3"/>
  <c r="P3919" i="3"/>
  <c r="Q3919" i="3"/>
  <c r="R3919" i="3"/>
  <c r="S3919" i="3"/>
  <c r="T3919" i="3"/>
  <c r="M3920" i="3"/>
  <c r="N3920" i="3"/>
  <c r="Z3920" i="3" s="1"/>
  <c r="O3920" i="3"/>
  <c r="P3920" i="3"/>
  <c r="Q3920" i="3"/>
  <c r="R3920" i="3"/>
  <c r="S3920" i="3"/>
  <c r="T3920" i="3"/>
  <c r="M3921" i="3"/>
  <c r="N3921" i="3"/>
  <c r="Z3921" i="3" s="1"/>
  <c r="O3921" i="3"/>
  <c r="P3921" i="3"/>
  <c r="Q3921" i="3"/>
  <c r="R3921" i="3"/>
  <c r="S3921" i="3"/>
  <c r="T3921" i="3"/>
  <c r="M3922" i="3"/>
  <c r="N3922" i="3"/>
  <c r="Z3922" i="3" s="1"/>
  <c r="O3922" i="3"/>
  <c r="P3922" i="3"/>
  <c r="Q3922" i="3"/>
  <c r="R3922" i="3"/>
  <c r="S3922" i="3"/>
  <c r="T3922" i="3"/>
  <c r="M3923" i="3"/>
  <c r="N3923" i="3"/>
  <c r="Z3923" i="3" s="1"/>
  <c r="O3923" i="3"/>
  <c r="P3923" i="3"/>
  <c r="Q3923" i="3"/>
  <c r="R3923" i="3"/>
  <c r="S3923" i="3"/>
  <c r="T3923" i="3"/>
  <c r="M3924" i="3"/>
  <c r="N3924" i="3"/>
  <c r="Z3924" i="3" s="1"/>
  <c r="O3924" i="3"/>
  <c r="P3924" i="3"/>
  <c r="Q3924" i="3"/>
  <c r="R3924" i="3"/>
  <c r="S3924" i="3"/>
  <c r="T3924" i="3"/>
  <c r="M3925" i="3"/>
  <c r="N3925" i="3"/>
  <c r="Z3925" i="3" s="1"/>
  <c r="O3925" i="3"/>
  <c r="P3925" i="3"/>
  <c r="Q3925" i="3"/>
  <c r="R3925" i="3"/>
  <c r="S3925" i="3"/>
  <c r="T3925" i="3"/>
  <c r="M3926" i="3"/>
  <c r="N3926" i="3"/>
  <c r="Z3926" i="3" s="1"/>
  <c r="O3926" i="3"/>
  <c r="P3926" i="3"/>
  <c r="Q3926" i="3"/>
  <c r="R3926" i="3"/>
  <c r="S3926" i="3"/>
  <c r="T3926" i="3"/>
  <c r="M3927" i="3"/>
  <c r="N3927" i="3"/>
  <c r="Z3927" i="3" s="1"/>
  <c r="O3927" i="3"/>
  <c r="P3927" i="3"/>
  <c r="Q3927" i="3"/>
  <c r="R3927" i="3"/>
  <c r="S3927" i="3"/>
  <c r="T3927" i="3"/>
  <c r="M3928" i="3"/>
  <c r="N3928" i="3"/>
  <c r="Z3928" i="3" s="1"/>
  <c r="O3928" i="3"/>
  <c r="P3928" i="3"/>
  <c r="Q3928" i="3"/>
  <c r="R3928" i="3"/>
  <c r="S3928" i="3"/>
  <c r="T3928" i="3"/>
  <c r="M3929" i="3"/>
  <c r="N3929" i="3"/>
  <c r="Z3929" i="3" s="1"/>
  <c r="O3929" i="3"/>
  <c r="P3929" i="3"/>
  <c r="Q3929" i="3"/>
  <c r="R3929" i="3"/>
  <c r="S3929" i="3"/>
  <c r="T3929" i="3"/>
  <c r="M3930" i="3"/>
  <c r="N3930" i="3"/>
  <c r="Z3930" i="3" s="1"/>
  <c r="O3930" i="3"/>
  <c r="P3930" i="3"/>
  <c r="Q3930" i="3"/>
  <c r="R3930" i="3"/>
  <c r="S3930" i="3"/>
  <c r="T3930" i="3"/>
  <c r="M3931" i="3"/>
  <c r="N3931" i="3"/>
  <c r="Z3931" i="3" s="1"/>
  <c r="O3931" i="3"/>
  <c r="P3931" i="3"/>
  <c r="Q3931" i="3"/>
  <c r="R3931" i="3"/>
  <c r="S3931" i="3"/>
  <c r="T3931" i="3"/>
  <c r="M3932" i="3"/>
  <c r="N3932" i="3"/>
  <c r="Z3932" i="3" s="1"/>
  <c r="O3932" i="3"/>
  <c r="P3932" i="3"/>
  <c r="Q3932" i="3"/>
  <c r="R3932" i="3"/>
  <c r="S3932" i="3"/>
  <c r="T3932" i="3"/>
  <c r="M3933" i="3"/>
  <c r="N3933" i="3"/>
  <c r="Z3933" i="3" s="1"/>
  <c r="O3933" i="3"/>
  <c r="P3933" i="3"/>
  <c r="Q3933" i="3"/>
  <c r="R3933" i="3"/>
  <c r="S3933" i="3"/>
  <c r="T3933" i="3"/>
  <c r="M3934" i="3"/>
  <c r="N3934" i="3"/>
  <c r="Z3934" i="3" s="1"/>
  <c r="O3934" i="3"/>
  <c r="P3934" i="3"/>
  <c r="Q3934" i="3"/>
  <c r="R3934" i="3"/>
  <c r="S3934" i="3"/>
  <c r="T3934" i="3"/>
  <c r="M3935" i="3"/>
  <c r="N3935" i="3"/>
  <c r="Z3935" i="3" s="1"/>
  <c r="O3935" i="3"/>
  <c r="P3935" i="3"/>
  <c r="Q3935" i="3"/>
  <c r="R3935" i="3"/>
  <c r="S3935" i="3"/>
  <c r="T3935" i="3"/>
  <c r="M3936" i="3"/>
  <c r="N3936" i="3"/>
  <c r="Z3936" i="3" s="1"/>
  <c r="O3936" i="3"/>
  <c r="P3936" i="3"/>
  <c r="Q3936" i="3"/>
  <c r="R3936" i="3"/>
  <c r="S3936" i="3"/>
  <c r="T3936" i="3"/>
  <c r="M3937" i="3"/>
  <c r="N3937" i="3"/>
  <c r="Z3937" i="3" s="1"/>
  <c r="O3937" i="3"/>
  <c r="P3937" i="3"/>
  <c r="Q3937" i="3"/>
  <c r="R3937" i="3"/>
  <c r="S3937" i="3"/>
  <c r="T3937" i="3"/>
  <c r="M3938" i="3"/>
  <c r="N3938" i="3"/>
  <c r="Z3938" i="3" s="1"/>
  <c r="O3938" i="3"/>
  <c r="P3938" i="3"/>
  <c r="Q3938" i="3"/>
  <c r="R3938" i="3"/>
  <c r="S3938" i="3"/>
  <c r="T3938" i="3"/>
  <c r="M3939" i="3"/>
  <c r="N3939" i="3"/>
  <c r="Z3939" i="3" s="1"/>
  <c r="O3939" i="3"/>
  <c r="P3939" i="3"/>
  <c r="Q3939" i="3"/>
  <c r="R3939" i="3"/>
  <c r="S3939" i="3"/>
  <c r="T3939" i="3"/>
  <c r="M3940" i="3"/>
  <c r="N3940" i="3"/>
  <c r="Z3940" i="3" s="1"/>
  <c r="O3940" i="3"/>
  <c r="P3940" i="3"/>
  <c r="Q3940" i="3"/>
  <c r="R3940" i="3"/>
  <c r="S3940" i="3"/>
  <c r="T3940" i="3"/>
  <c r="M3941" i="3"/>
  <c r="N3941" i="3"/>
  <c r="Z3941" i="3" s="1"/>
  <c r="O3941" i="3"/>
  <c r="P3941" i="3"/>
  <c r="Q3941" i="3"/>
  <c r="R3941" i="3"/>
  <c r="S3941" i="3"/>
  <c r="T3941" i="3"/>
  <c r="M3942" i="3"/>
  <c r="N3942" i="3"/>
  <c r="Z3942" i="3" s="1"/>
  <c r="O3942" i="3"/>
  <c r="P3942" i="3"/>
  <c r="Q3942" i="3"/>
  <c r="R3942" i="3"/>
  <c r="S3942" i="3"/>
  <c r="T3942" i="3"/>
  <c r="M3943" i="3"/>
  <c r="N3943" i="3"/>
  <c r="Z3943" i="3" s="1"/>
  <c r="O3943" i="3"/>
  <c r="P3943" i="3"/>
  <c r="Q3943" i="3"/>
  <c r="R3943" i="3"/>
  <c r="S3943" i="3"/>
  <c r="T3943" i="3"/>
  <c r="M3944" i="3"/>
  <c r="N3944" i="3"/>
  <c r="Z3944" i="3" s="1"/>
  <c r="O3944" i="3"/>
  <c r="P3944" i="3"/>
  <c r="Q3944" i="3"/>
  <c r="R3944" i="3"/>
  <c r="S3944" i="3"/>
  <c r="T3944" i="3"/>
  <c r="M3945" i="3"/>
  <c r="N3945" i="3"/>
  <c r="Z3945" i="3" s="1"/>
  <c r="O3945" i="3"/>
  <c r="P3945" i="3"/>
  <c r="Q3945" i="3"/>
  <c r="R3945" i="3"/>
  <c r="S3945" i="3"/>
  <c r="T3945" i="3"/>
  <c r="M3946" i="3"/>
  <c r="N3946" i="3"/>
  <c r="Z3946" i="3" s="1"/>
  <c r="O3946" i="3"/>
  <c r="P3946" i="3"/>
  <c r="Q3946" i="3"/>
  <c r="R3946" i="3"/>
  <c r="S3946" i="3"/>
  <c r="T3946" i="3"/>
  <c r="M3947" i="3"/>
  <c r="N3947" i="3"/>
  <c r="Z3947" i="3" s="1"/>
  <c r="O3947" i="3"/>
  <c r="P3947" i="3"/>
  <c r="Q3947" i="3"/>
  <c r="R3947" i="3"/>
  <c r="S3947" i="3"/>
  <c r="T3947" i="3"/>
  <c r="M3948" i="3"/>
  <c r="N3948" i="3"/>
  <c r="Z3948" i="3" s="1"/>
  <c r="O3948" i="3"/>
  <c r="P3948" i="3"/>
  <c r="Q3948" i="3"/>
  <c r="R3948" i="3"/>
  <c r="S3948" i="3"/>
  <c r="T3948" i="3"/>
  <c r="M3949" i="3"/>
  <c r="N3949" i="3"/>
  <c r="Z3949" i="3" s="1"/>
  <c r="O3949" i="3"/>
  <c r="P3949" i="3"/>
  <c r="Q3949" i="3"/>
  <c r="R3949" i="3"/>
  <c r="S3949" i="3"/>
  <c r="T3949" i="3"/>
  <c r="M3950" i="3"/>
  <c r="N3950" i="3"/>
  <c r="Z3950" i="3" s="1"/>
  <c r="O3950" i="3"/>
  <c r="P3950" i="3"/>
  <c r="Q3950" i="3"/>
  <c r="R3950" i="3"/>
  <c r="S3950" i="3"/>
  <c r="T3950" i="3"/>
  <c r="M3951" i="3"/>
  <c r="N3951" i="3"/>
  <c r="Z3951" i="3" s="1"/>
  <c r="O3951" i="3"/>
  <c r="P3951" i="3"/>
  <c r="Q3951" i="3"/>
  <c r="R3951" i="3"/>
  <c r="S3951" i="3"/>
  <c r="T3951" i="3"/>
  <c r="M3952" i="3"/>
  <c r="N3952" i="3"/>
  <c r="Z3952" i="3" s="1"/>
  <c r="O3952" i="3"/>
  <c r="P3952" i="3"/>
  <c r="Q3952" i="3"/>
  <c r="R3952" i="3"/>
  <c r="S3952" i="3"/>
  <c r="T3952" i="3"/>
  <c r="M3953" i="3"/>
  <c r="N3953" i="3"/>
  <c r="Z3953" i="3" s="1"/>
  <c r="O3953" i="3"/>
  <c r="P3953" i="3"/>
  <c r="Q3953" i="3"/>
  <c r="R3953" i="3"/>
  <c r="S3953" i="3"/>
  <c r="T3953" i="3"/>
  <c r="M3954" i="3"/>
  <c r="N3954" i="3"/>
  <c r="Z3954" i="3" s="1"/>
  <c r="O3954" i="3"/>
  <c r="P3954" i="3"/>
  <c r="Q3954" i="3"/>
  <c r="R3954" i="3"/>
  <c r="S3954" i="3"/>
  <c r="T3954" i="3"/>
  <c r="M3955" i="3"/>
  <c r="N3955" i="3"/>
  <c r="Z3955" i="3" s="1"/>
  <c r="O3955" i="3"/>
  <c r="P3955" i="3"/>
  <c r="Q3955" i="3"/>
  <c r="R3955" i="3"/>
  <c r="S3955" i="3"/>
  <c r="T3955" i="3"/>
  <c r="M3956" i="3"/>
  <c r="N3956" i="3"/>
  <c r="Z3956" i="3" s="1"/>
  <c r="O3956" i="3"/>
  <c r="P3956" i="3"/>
  <c r="Q3956" i="3"/>
  <c r="R3956" i="3"/>
  <c r="S3956" i="3"/>
  <c r="T3956" i="3"/>
  <c r="M3957" i="3"/>
  <c r="N3957" i="3"/>
  <c r="Z3957" i="3" s="1"/>
  <c r="O3957" i="3"/>
  <c r="P3957" i="3"/>
  <c r="Q3957" i="3"/>
  <c r="R3957" i="3"/>
  <c r="S3957" i="3"/>
  <c r="T3957" i="3"/>
  <c r="M3958" i="3"/>
  <c r="N3958" i="3"/>
  <c r="Z3958" i="3" s="1"/>
  <c r="O3958" i="3"/>
  <c r="P3958" i="3"/>
  <c r="Q3958" i="3"/>
  <c r="R3958" i="3"/>
  <c r="S3958" i="3"/>
  <c r="T3958" i="3"/>
  <c r="M3959" i="3"/>
  <c r="N3959" i="3"/>
  <c r="Z3959" i="3" s="1"/>
  <c r="O3959" i="3"/>
  <c r="P3959" i="3"/>
  <c r="Q3959" i="3"/>
  <c r="R3959" i="3"/>
  <c r="S3959" i="3"/>
  <c r="T3959" i="3"/>
  <c r="M3960" i="3"/>
  <c r="N3960" i="3"/>
  <c r="Z3960" i="3" s="1"/>
  <c r="O3960" i="3"/>
  <c r="P3960" i="3"/>
  <c r="Q3960" i="3"/>
  <c r="R3960" i="3"/>
  <c r="S3960" i="3"/>
  <c r="T3960" i="3"/>
  <c r="M3961" i="3"/>
  <c r="N3961" i="3"/>
  <c r="Z3961" i="3" s="1"/>
  <c r="O3961" i="3"/>
  <c r="P3961" i="3"/>
  <c r="Q3961" i="3"/>
  <c r="R3961" i="3"/>
  <c r="S3961" i="3"/>
  <c r="T3961" i="3"/>
  <c r="M3962" i="3"/>
  <c r="N3962" i="3"/>
  <c r="Z3962" i="3" s="1"/>
  <c r="O3962" i="3"/>
  <c r="P3962" i="3"/>
  <c r="Q3962" i="3"/>
  <c r="R3962" i="3"/>
  <c r="S3962" i="3"/>
  <c r="T3962" i="3"/>
  <c r="M3963" i="3"/>
  <c r="N3963" i="3"/>
  <c r="Z3963" i="3" s="1"/>
  <c r="O3963" i="3"/>
  <c r="P3963" i="3"/>
  <c r="Q3963" i="3"/>
  <c r="R3963" i="3"/>
  <c r="S3963" i="3"/>
  <c r="T3963" i="3"/>
  <c r="M3964" i="3"/>
  <c r="N3964" i="3"/>
  <c r="Z3964" i="3" s="1"/>
  <c r="O3964" i="3"/>
  <c r="P3964" i="3"/>
  <c r="Q3964" i="3"/>
  <c r="R3964" i="3"/>
  <c r="S3964" i="3"/>
  <c r="T3964" i="3"/>
  <c r="M3965" i="3"/>
  <c r="N3965" i="3"/>
  <c r="Z3965" i="3" s="1"/>
  <c r="O3965" i="3"/>
  <c r="P3965" i="3"/>
  <c r="Q3965" i="3"/>
  <c r="R3965" i="3"/>
  <c r="S3965" i="3"/>
  <c r="T3965" i="3"/>
  <c r="M3966" i="3"/>
  <c r="N3966" i="3"/>
  <c r="Z3966" i="3" s="1"/>
  <c r="O3966" i="3"/>
  <c r="P3966" i="3"/>
  <c r="Q3966" i="3"/>
  <c r="R3966" i="3"/>
  <c r="S3966" i="3"/>
  <c r="T3966" i="3"/>
  <c r="M3967" i="3"/>
  <c r="N3967" i="3"/>
  <c r="Z3967" i="3" s="1"/>
  <c r="O3967" i="3"/>
  <c r="P3967" i="3"/>
  <c r="Q3967" i="3"/>
  <c r="R3967" i="3"/>
  <c r="S3967" i="3"/>
  <c r="T3967" i="3"/>
  <c r="M3968" i="3"/>
  <c r="N3968" i="3"/>
  <c r="Z3968" i="3" s="1"/>
  <c r="O3968" i="3"/>
  <c r="P3968" i="3"/>
  <c r="Q3968" i="3"/>
  <c r="R3968" i="3"/>
  <c r="S3968" i="3"/>
  <c r="T3968" i="3"/>
  <c r="M3969" i="3"/>
  <c r="N3969" i="3"/>
  <c r="Z3969" i="3" s="1"/>
  <c r="O3969" i="3"/>
  <c r="P3969" i="3"/>
  <c r="Q3969" i="3"/>
  <c r="R3969" i="3"/>
  <c r="S3969" i="3"/>
  <c r="T3969" i="3"/>
  <c r="M3970" i="3"/>
  <c r="N3970" i="3"/>
  <c r="Z3970" i="3" s="1"/>
  <c r="O3970" i="3"/>
  <c r="P3970" i="3"/>
  <c r="Q3970" i="3"/>
  <c r="R3970" i="3"/>
  <c r="S3970" i="3"/>
  <c r="T3970" i="3"/>
  <c r="M3971" i="3"/>
  <c r="N3971" i="3"/>
  <c r="Z3971" i="3" s="1"/>
  <c r="O3971" i="3"/>
  <c r="P3971" i="3"/>
  <c r="Q3971" i="3"/>
  <c r="R3971" i="3"/>
  <c r="S3971" i="3"/>
  <c r="T3971" i="3"/>
  <c r="M3972" i="3"/>
  <c r="N3972" i="3"/>
  <c r="Z3972" i="3" s="1"/>
  <c r="O3972" i="3"/>
  <c r="P3972" i="3"/>
  <c r="Q3972" i="3"/>
  <c r="R3972" i="3"/>
  <c r="S3972" i="3"/>
  <c r="T3972" i="3"/>
  <c r="M3973" i="3"/>
  <c r="N3973" i="3"/>
  <c r="Z3973" i="3" s="1"/>
  <c r="O3973" i="3"/>
  <c r="P3973" i="3"/>
  <c r="Q3973" i="3"/>
  <c r="R3973" i="3"/>
  <c r="S3973" i="3"/>
  <c r="T3973" i="3"/>
  <c r="M3974" i="3"/>
  <c r="N3974" i="3"/>
  <c r="Z3974" i="3" s="1"/>
  <c r="O3974" i="3"/>
  <c r="P3974" i="3"/>
  <c r="Q3974" i="3"/>
  <c r="R3974" i="3"/>
  <c r="S3974" i="3"/>
  <c r="T3974" i="3"/>
  <c r="M3975" i="3"/>
  <c r="N3975" i="3"/>
  <c r="Z3975" i="3" s="1"/>
  <c r="O3975" i="3"/>
  <c r="P3975" i="3"/>
  <c r="Q3975" i="3"/>
  <c r="R3975" i="3"/>
  <c r="S3975" i="3"/>
  <c r="T3975" i="3"/>
  <c r="M3976" i="3"/>
  <c r="N3976" i="3"/>
  <c r="Z3976" i="3" s="1"/>
  <c r="O3976" i="3"/>
  <c r="P3976" i="3"/>
  <c r="Q3976" i="3"/>
  <c r="R3976" i="3"/>
  <c r="S3976" i="3"/>
  <c r="T3976" i="3"/>
  <c r="M3977" i="3"/>
  <c r="N3977" i="3"/>
  <c r="Z3977" i="3" s="1"/>
  <c r="O3977" i="3"/>
  <c r="P3977" i="3"/>
  <c r="Q3977" i="3"/>
  <c r="R3977" i="3"/>
  <c r="S3977" i="3"/>
  <c r="T3977" i="3"/>
  <c r="M3978" i="3"/>
  <c r="N3978" i="3"/>
  <c r="Z3978" i="3" s="1"/>
  <c r="O3978" i="3"/>
  <c r="P3978" i="3"/>
  <c r="Q3978" i="3"/>
  <c r="R3978" i="3"/>
  <c r="S3978" i="3"/>
  <c r="T3978" i="3"/>
  <c r="M3979" i="3"/>
  <c r="N3979" i="3"/>
  <c r="Z3979" i="3" s="1"/>
  <c r="O3979" i="3"/>
  <c r="P3979" i="3"/>
  <c r="Q3979" i="3"/>
  <c r="R3979" i="3"/>
  <c r="S3979" i="3"/>
  <c r="T3979" i="3"/>
  <c r="M3980" i="3"/>
  <c r="N3980" i="3"/>
  <c r="Z3980" i="3" s="1"/>
  <c r="O3980" i="3"/>
  <c r="P3980" i="3"/>
  <c r="Q3980" i="3"/>
  <c r="R3980" i="3"/>
  <c r="S3980" i="3"/>
  <c r="T3980" i="3"/>
  <c r="M3981" i="3"/>
  <c r="N3981" i="3"/>
  <c r="Z3981" i="3" s="1"/>
  <c r="O3981" i="3"/>
  <c r="P3981" i="3"/>
  <c r="Q3981" i="3"/>
  <c r="R3981" i="3"/>
  <c r="S3981" i="3"/>
  <c r="T3981" i="3"/>
  <c r="M3982" i="3"/>
  <c r="N3982" i="3"/>
  <c r="Z3982" i="3" s="1"/>
  <c r="O3982" i="3"/>
  <c r="P3982" i="3"/>
  <c r="Q3982" i="3"/>
  <c r="R3982" i="3"/>
  <c r="S3982" i="3"/>
  <c r="T3982" i="3"/>
  <c r="M3983" i="3"/>
  <c r="N3983" i="3"/>
  <c r="Z3983" i="3" s="1"/>
  <c r="O3983" i="3"/>
  <c r="P3983" i="3"/>
  <c r="Q3983" i="3"/>
  <c r="R3983" i="3"/>
  <c r="S3983" i="3"/>
  <c r="T3983" i="3"/>
  <c r="M3984" i="3"/>
  <c r="N3984" i="3"/>
  <c r="Z3984" i="3" s="1"/>
  <c r="O3984" i="3"/>
  <c r="P3984" i="3"/>
  <c r="Q3984" i="3"/>
  <c r="R3984" i="3"/>
  <c r="S3984" i="3"/>
  <c r="T3984" i="3"/>
  <c r="M3985" i="3"/>
  <c r="N3985" i="3"/>
  <c r="Z3985" i="3" s="1"/>
  <c r="O3985" i="3"/>
  <c r="P3985" i="3"/>
  <c r="Q3985" i="3"/>
  <c r="R3985" i="3"/>
  <c r="S3985" i="3"/>
  <c r="T3985" i="3"/>
  <c r="M3986" i="3"/>
  <c r="N3986" i="3"/>
  <c r="Z3986" i="3" s="1"/>
  <c r="O3986" i="3"/>
  <c r="P3986" i="3"/>
  <c r="Q3986" i="3"/>
  <c r="R3986" i="3"/>
  <c r="S3986" i="3"/>
  <c r="T3986" i="3"/>
  <c r="M3987" i="3"/>
  <c r="N3987" i="3"/>
  <c r="Z3987" i="3" s="1"/>
  <c r="O3987" i="3"/>
  <c r="P3987" i="3"/>
  <c r="Q3987" i="3"/>
  <c r="R3987" i="3"/>
  <c r="S3987" i="3"/>
  <c r="T3987" i="3"/>
  <c r="M3988" i="3"/>
  <c r="N3988" i="3"/>
  <c r="Z3988" i="3" s="1"/>
  <c r="O3988" i="3"/>
  <c r="P3988" i="3"/>
  <c r="Q3988" i="3"/>
  <c r="R3988" i="3"/>
  <c r="S3988" i="3"/>
  <c r="T3988" i="3"/>
  <c r="M3989" i="3"/>
  <c r="N3989" i="3"/>
  <c r="Z3989" i="3" s="1"/>
  <c r="O3989" i="3"/>
  <c r="P3989" i="3"/>
  <c r="Q3989" i="3"/>
  <c r="R3989" i="3"/>
  <c r="S3989" i="3"/>
  <c r="T3989" i="3"/>
  <c r="M3990" i="3"/>
  <c r="N3990" i="3"/>
  <c r="Z3990" i="3" s="1"/>
  <c r="O3990" i="3"/>
  <c r="P3990" i="3"/>
  <c r="Q3990" i="3"/>
  <c r="R3990" i="3"/>
  <c r="S3990" i="3"/>
  <c r="T3990" i="3"/>
  <c r="M3991" i="3"/>
  <c r="N3991" i="3"/>
  <c r="Z3991" i="3" s="1"/>
  <c r="O3991" i="3"/>
  <c r="P3991" i="3"/>
  <c r="Q3991" i="3"/>
  <c r="R3991" i="3"/>
  <c r="S3991" i="3"/>
  <c r="T3991" i="3"/>
  <c r="M3992" i="3"/>
  <c r="N3992" i="3"/>
  <c r="Z3992" i="3" s="1"/>
  <c r="O3992" i="3"/>
  <c r="P3992" i="3"/>
  <c r="Q3992" i="3"/>
  <c r="R3992" i="3"/>
  <c r="S3992" i="3"/>
  <c r="T3992" i="3"/>
  <c r="M3993" i="3"/>
  <c r="N3993" i="3"/>
  <c r="Z3993" i="3" s="1"/>
  <c r="O3993" i="3"/>
  <c r="P3993" i="3"/>
  <c r="Q3993" i="3"/>
  <c r="R3993" i="3"/>
  <c r="S3993" i="3"/>
  <c r="T3993" i="3"/>
  <c r="M3994" i="3"/>
  <c r="N3994" i="3"/>
  <c r="Z3994" i="3" s="1"/>
  <c r="O3994" i="3"/>
  <c r="P3994" i="3"/>
  <c r="Q3994" i="3"/>
  <c r="R3994" i="3"/>
  <c r="S3994" i="3"/>
  <c r="T3994" i="3"/>
  <c r="M3995" i="3"/>
  <c r="N3995" i="3"/>
  <c r="Z3995" i="3" s="1"/>
  <c r="O3995" i="3"/>
  <c r="P3995" i="3"/>
  <c r="Q3995" i="3"/>
  <c r="R3995" i="3"/>
  <c r="S3995" i="3"/>
  <c r="T3995" i="3"/>
  <c r="M3996" i="3"/>
  <c r="N3996" i="3"/>
  <c r="Z3996" i="3" s="1"/>
  <c r="O3996" i="3"/>
  <c r="P3996" i="3"/>
  <c r="Q3996" i="3"/>
  <c r="R3996" i="3"/>
  <c r="S3996" i="3"/>
  <c r="T3996" i="3"/>
  <c r="M3997" i="3"/>
  <c r="N3997" i="3"/>
  <c r="Z3997" i="3" s="1"/>
  <c r="O3997" i="3"/>
  <c r="P3997" i="3"/>
  <c r="Q3997" i="3"/>
  <c r="R3997" i="3"/>
  <c r="S3997" i="3"/>
  <c r="T3997" i="3"/>
  <c r="M3998" i="3"/>
  <c r="N3998" i="3"/>
  <c r="Z3998" i="3" s="1"/>
  <c r="O3998" i="3"/>
  <c r="P3998" i="3"/>
  <c r="Q3998" i="3"/>
  <c r="R3998" i="3"/>
  <c r="S3998" i="3"/>
  <c r="T3998" i="3"/>
  <c r="M3999" i="3"/>
  <c r="N3999" i="3"/>
  <c r="Z3999" i="3" s="1"/>
  <c r="O3999" i="3"/>
  <c r="P3999" i="3"/>
  <c r="Q3999" i="3"/>
  <c r="R3999" i="3"/>
  <c r="S3999" i="3"/>
  <c r="T3999" i="3"/>
  <c r="M4000" i="3"/>
  <c r="N4000" i="3"/>
  <c r="Z4000" i="3" s="1"/>
  <c r="O4000" i="3"/>
  <c r="P4000" i="3"/>
  <c r="Q4000" i="3"/>
  <c r="R4000" i="3"/>
  <c r="S4000" i="3"/>
  <c r="T4000" i="3"/>
  <c r="M4001" i="3"/>
  <c r="N4001" i="3"/>
  <c r="Z4001" i="3" s="1"/>
  <c r="O4001" i="3"/>
  <c r="P4001" i="3"/>
  <c r="Q4001" i="3"/>
  <c r="R4001" i="3"/>
  <c r="S4001" i="3"/>
  <c r="T4001" i="3"/>
  <c r="M4002" i="3"/>
  <c r="N4002" i="3"/>
  <c r="Z4002" i="3" s="1"/>
  <c r="O4002" i="3"/>
  <c r="P4002" i="3"/>
  <c r="Q4002" i="3"/>
  <c r="R4002" i="3"/>
  <c r="S4002" i="3"/>
  <c r="T4002" i="3"/>
  <c r="M4003" i="3"/>
  <c r="N4003" i="3"/>
  <c r="Z4003" i="3" s="1"/>
  <c r="O4003" i="3"/>
  <c r="P4003" i="3"/>
  <c r="Q4003" i="3"/>
  <c r="R4003" i="3"/>
  <c r="S4003" i="3"/>
  <c r="T4003" i="3"/>
  <c r="M4004" i="3"/>
  <c r="N4004" i="3"/>
  <c r="Z4004" i="3" s="1"/>
  <c r="O4004" i="3"/>
  <c r="P4004" i="3"/>
  <c r="Q4004" i="3"/>
  <c r="R4004" i="3"/>
  <c r="S4004" i="3"/>
  <c r="T4004" i="3"/>
  <c r="M4005" i="3"/>
  <c r="N4005" i="3"/>
  <c r="Z4005" i="3" s="1"/>
  <c r="O4005" i="3"/>
  <c r="P4005" i="3"/>
  <c r="Q4005" i="3"/>
  <c r="R4005" i="3"/>
  <c r="S4005" i="3"/>
  <c r="T4005" i="3"/>
  <c r="M4006" i="3"/>
  <c r="N4006" i="3"/>
  <c r="Z4006" i="3" s="1"/>
  <c r="O4006" i="3"/>
  <c r="P4006" i="3"/>
  <c r="Q4006" i="3"/>
  <c r="R4006" i="3"/>
  <c r="S4006" i="3"/>
  <c r="T4006" i="3"/>
  <c r="M4007" i="3"/>
  <c r="N4007" i="3"/>
  <c r="Z4007" i="3" s="1"/>
  <c r="O4007" i="3"/>
  <c r="P4007" i="3"/>
  <c r="Q4007" i="3"/>
  <c r="R4007" i="3"/>
  <c r="S4007" i="3"/>
  <c r="T4007" i="3"/>
  <c r="M4008" i="3"/>
  <c r="N4008" i="3"/>
  <c r="Z4008" i="3" s="1"/>
  <c r="O4008" i="3"/>
  <c r="P4008" i="3"/>
  <c r="Q4008" i="3"/>
  <c r="R4008" i="3"/>
  <c r="S4008" i="3"/>
  <c r="T4008" i="3"/>
  <c r="M4009" i="3"/>
  <c r="N4009" i="3"/>
  <c r="Z4009" i="3" s="1"/>
  <c r="O4009" i="3"/>
  <c r="P4009" i="3"/>
  <c r="Q4009" i="3"/>
  <c r="R4009" i="3"/>
  <c r="S4009" i="3"/>
  <c r="T4009" i="3"/>
  <c r="M4010" i="3"/>
  <c r="N4010" i="3"/>
  <c r="Z4010" i="3" s="1"/>
  <c r="O4010" i="3"/>
  <c r="P4010" i="3"/>
  <c r="Q4010" i="3"/>
  <c r="R4010" i="3"/>
  <c r="S4010" i="3"/>
  <c r="T4010" i="3"/>
  <c r="M4011" i="3"/>
  <c r="N4011" i="3"/>
  <c r="Z4011" i="3" s="1"/>
  <c r="O4011" i="3"/>
  <c r="P4011" i="3"/>
  <c r="Q4011" i="3"/>
  <c r="R4011" i="3"/>
  <c r="S4011" i="3"/>
  <c r="T4011" i="3"/>
  <c r="M4012" i="3"/>
  <c r="N4012" i="3"/>
  <c r="Z4012" i="3" s="1"/>
  <c r="O4012" i="3"/>
  <c r="P4012" i="3"/>
  <c r="Q4012" i="3"/>
  <c r="R4012" i="3"/>
  <c r="S4012" i="3"/>
  <c r="T4012" i="3"/>
  <c r="M4013" i="3"/>
  <c r="N4013" i="3"/>
  <c r="Z4013" i="3" s="1"/>
  <c r="O4013" i="3"/>
  <c r="P4013" i="3"/>
  <c r="Q4013" i="3"/>
  <c r="R4013" i="3"/>
  <c r="S4013" i="3"/>
  <c r="T4013" i="3"/>
  <c r="M4014" i="3"/>
  <c r="N4014" i="3"/>
  <c r="Z4014" i="3" s="1"/>
  <c r="O4014" i="3"/>
  <c r="P4014" i="3"/>
  <c r="Q4014" i="3"/>
  <c r="R4014" i="3"/>
  <c r="S4014" i="3"/>
  <c r="T4014" i="3"/>
  <c r="M4015" i="3"/>
  <c r="N4015" i="3"/>
  <c r="Z4015" i="3" s="1"/>
  <c r="O4015" i="3"/>
  <c r="P4015" i="3"/>
  <c r="Q4015" i="3"/>
  <c r="R4015" i="3"/>
  <c r="S4015" i="3"/>
  <c r="T4015" i="3"/>
  <c r="M4016" i="3"/>
  <c r="N4016" i="3"/>
  <c r="Z4016" i="3" s="1"/>
  <c r="O4016" i="3"/>
  <c r="P4016" i="3"/>
  <c r="Q4016" i="3"/>
  <c r="R4016" i="3"/>
  <c r="S4016" i="3"/>
  <c r="T4016" i="3"/>
  <c r="M4017" i="3"/>
  <c r="N4017" i="3"/>
  <c r="Z4017" i="3" s="1"/>
  <c r="O4017" i="3"/>
  <c r="P4017" i="3"/>
  <c r="Q4017" i="3"/>
  <c r="R4017" i="3"/>
  <c r="S4017" i="3"/>
  <c r="T4017" i="3"/>
  <c r="M4018" i="3"/>
  <c r="N4018" i="3"/>
  <c r="Z4018" i="3" s="1"/>
  <c r="O4018" i="3"/>
  <c r="P4018" i="3"/>
  <c r="Q4018" i="3"/>
  <c r="R4018" i="3"/>
  <c r="S4018" i="3"/>
  <c r="T4018" i="3"/>
  <c r="M4019" i="3"/>
  <c r="N4019" i="3"/>
  <c r="Z4019" i="3" s="1"/>
  <c r="O4019" i="3"/>
  <c r="P4019" i="3"/>
  <c r="Q4019" i="3"/>
  <c r="R4019" i="3"/>
  <c r="S4019" i="3"/>
  <c r="T4019" i="3"/>
  <c r="M4020" i="3"/>
  <c r="N4020" i="3"/>
  <c r="Z4020" i="3" s="1"/>
  <c r="O4020" i="3"/>
  <c r="P4020" i="3"/>
  <c r="Q4020" i="3"/>
  <c r="R4020" i="3"/>
  <c r="S4020" i="3"/>
  <c r="T4020" i="3"/>
  <c r="M4021" i="3"/>
  <c r="N4021" i="3"/>
  <c r="Z4021" i="3" s="1"/>
  <c r="O4021" i="3"/>
  <c r="P4021" i="3"/>
  <c r="Q4021" i="3"/>
  <c r="R4021" i="3"/>
  <c r="S4021" i="3"/>
  <c r="T4021" i="3"/>
  <c r="M4022" i="3"/>
  <c r="N4022" i="3"/>
  <c r="Z4022" i="3" s="1"/>
  <c r="O4022" i="3"/>
  <c r="P4022" i="3"/>
  <c r="Q4022" i="3"/>
  <c r="R4022" i="3"/>
  <c r="S4022" i="3"/>
  <c r="T4022" i="3"/>
  <c r="M4023" i="3"/>
  <c r="N4023" i="3"/>
  <c r="Z4023" i="3" s="1"/>
  <c r="O4023" i="3"/>
  <c r="P4023" i="3"/>
  <c r="Q4023" i="3"/>
  <c r="R4023" i="3"/>
  <c r="S4023" i="3"/>
  <c r="T4023" i="3"/>
  <c r="M4024" i="3"/>
  <c r="N4024" i="3"/>
  <c r="Z4024" i="3" s="1"/>
  <c r="O4024" i="3"/>
  <c r="P4024" i="3"/>
  <c r="Q4024" i="3"/>
  <c r="R4024" i="3"/>
  <c r="S4024" i="3"/>
  <c r="T4024" i="3"/>
  <c r="M4025" i="3"/>
  <c r="N4025" i="3"/>
  <c r="Z4025" i="3" s="1"/>
  <c r="O4025" i="3"/>
  <c r="P4025" i="3"/>
  <c r="Q4025" i="3"/>
  <c r="R4025" i="3"/>
  <c r="S4025" i="3"/>
  <c r="T4025" i="3"/>
  <c r="M4026" i="3"/>
  <c r="N4026" i="3"/>
  <c r="Z4026" i="3" s="1"/>
  <c r="O4026" i="3"/>
  <c r="P4026" i="3"/>
  <c r="Q4026" i="3"/>
  <c r="R4026" i="3"/>
  <c r="S4026" i="3"/>
  <c r="T4026" i="3"/>
  <c r="M4027" i="3"/>
  <c r="N4027" i="3"/>
  <c r="Z4027" i="3" s="1"/>
  <c r="O4027" i="3"/>
  <c r="P4027" i="3"/>
  <c r="Q4027" i="3"/>
  <c r="R4027" i="3"/>
  <c r="S4027" i="3"/>
  <c r="T4027" i="3"/>
  <c r="M4028" i="3"/>
  <c r="N4028" i="3"/>
  <c r="Z4028" i="3" s="1"/>
  <c r="O4028" i="3"/>
  <c r="P4028" i="3"/>
  <c r="Q4028" i="3"/>
  <c r="R4028" i="3"/>
  <c r="S4028" i="3"/>
  <c r="T4028" i="3"/>
  <c r="M4029" i="3"/>
  <c r="N4029" i="3"/>
  <c r="Z4029" i="3" s="1"/>
  <c r="O4029" i="3"/>
  <c r="P4029" i="3"/>
  <c r="Q4029" i="3"/>
  <c r="R4029" i="3"/>
  <c r="S4029" i="3"/>
  <c r="T4029" i="3"/>
  <c r="M4030" i="3"/>
  <c r="N4030" i="3"/>
  <c r="Z4030" i="3" s="1"/>
  <c r="O4030" i="3"/>
  <c r="P4030" i="3"/>
  <c r="Q4030" i="3"/>
  <c r="R4030" i="3"/>
  <c r="S4030" i="3"/>
  <c r="T4030" i="3"/>
  <c r="M4031" i="3"/>
  <c r="N4031" i="3"/>
  <c r="Z4031" i="3" s="1"/>
  <c r="O4031" i="3"/>
  <c r="P4031" i="3"/>
  <c r="Q4031" i="3"/>
  <c r="R4031" i="3"/>
  <c r="S4031" i="3"/>
  <c r="T4031" i="3"/>
  <c r="M4032" i="3"/>
  <c r="N4032" i="3"/>
  <c r="Z4032" i="3" s="1"/>
  <c r="O4032" i="3"/>
  <c r="P4032" i="3"/>
  <c r="Q4032" i="3"/>
  <c r="R4032" i="3"/>
  <c r="S4032" i="3"/>
  <c r="T4032" i="3"/>
  <c r="M4033" i="3"/>
  <c r="N4033" i="3"/>
  <c r="Z4033" i="3" s="1"/>
  <c r="O4033" i="3"/>
  <c r="P4033" i="3"/>
  <c r="Q4033" i="3"/>
  <c r="R4033" i="3"/>
  <c r="S4033" i="3"/>
  <c r="T4033" i="3"/>
  <c r="M4034" i="3"/>
  <c r="N4034" i="3"/>
  <c r="Z4034" i="3" s="1"/>
  <c r="O4034" i="3"/>
  <c r="P4034" i="3"/>
  <c r="Q4034" i="3"/>
  <c r="R4034" i="3"/>
  <c r="S4034" i="3"/>
  <c r="T4034" i="3"/>
  <c r="M4035" i="3"/>
  <c r="N4035" i="3"/>
  <c r="Z4035" i="3" s="1"/>
  <c r="O4035" i="3"/>
  <c r="P4035" i="3"/>
  <c r="Q4035" i="3"/>
  <c r="R4035" i="3"/>
  <c r="S4035" i="3"/>
  <c r="T4035" i="3"/>
  <c r="M4036" i="3"/>
  <c r="N4036" i="3"/>
  <c r="Z4036" i="3" s="1"/>
  <c r="O4036" i="3"/>
  <c r="P4036" i="3"/>
  <c r="Q4036" i="3"/>
  <c r="R4036" i="3"/>
  <c r="S4036" i="3"/>
  <c r="T4036" i="3"/>
  <c r="M4037" i="3"/>
  <c r="N4037" i="3"/>
  <c r="Z4037" i="3" s="1"/>
  <c r="O4037" i="3"/>
  <c r="P4037" i="3"/>
  <c r="Q4037" i="3"/>
  <c r="R4037" i="3"/>
  <c r="S4037" i="3"/>
  <c r="T4037" i="3"/>
  <c r="M4038" i="3"/>
  <c r="N4038" i="3"/>
  <c r="Z4038" i="3" s="1"/>
  <c r="O4038" i="3"/>
  <c r="P4038" i="3"/>
  <c r="Q4038" i="3"/>
  <c r="R4038" i="3"/>
  <c r="S4038" i="3"/>
  <c r="T4038" i="3"/>
  <c r="M4039" i="3"/>
  <c r="N4039" i="3"/>
  <c r="Z4039" i="3" s="1"/>
  <c r="O4039" i="3"/>
  <c r="P4039" i="3"/>
  <c r="Q4039" i="3"/>
  <c r="R4039" i="3"/>
  <c r="S4039" i="3"/>
  <c r="T4039" i="3"/>
  <c r="M4040" i="3"/>
  <c r="N4040" i="3"/>
  <c r="Z4040" i="3" s="1"/>
  <c r="O4040" i="3"/>
  <c r="P4040" i="3"/>
  <c r="Q4040" i="3"/>
  <c r="R4040" i="3"/>
  <c r="S4040" i="3"/>
  <c r="T4040" i="3"/>
  <c r="M4041" i="3"/>
  <c r="N4041" i="3"/>
  <c r="Z4041" i="3" s="1"/>
  <c r="O4041" i="3"/>
  <c r="P4041" i="3"/>
  <c r="Q4041" i="3"/>
  <c r="R4041" i="3"/>
  <c r="S4041" i="3"/>
  <c r="T4041" i="3"/>
  <c r="M4042" i="3"/>
  <c r="N4042" i="3"/>
  <c r="Z4042" i="3" s="1"/>
  <c r="O4042" i="3"/>
  <c r="P4042" i="3"/>
  <c r="Q4042" i="3"/>
  <c r="R4042" i="3"/>
  <c r="S4042" i="3"/>
  <c r="T4042" i="3"/>
  <c r="M4043" i="3"/>
  <c r="N4043" i="3"/>
  <c r="Z4043" i="3" s="1"/>
  <c r="O4043" i="3"/>
  <c r="P4043" i="3"/>
  <c r="Q4043" i="3"/>
  <c r="R4043" i="3"/>
  <c r="S4043" i="3"/>
  <c r="T4043" i="3"/>
  <c r="M4044" i="3"/>
  <c r="N4044" i="3"/>
  <c r="Z4044" i="3" s="1"/>
  <c r="O4044" i="3"/>
  <c r="P4044" i="3"/>
  <c r="Q4044" i="3"/>
  <c r="R4044" i="3"/>
  <c r="S4044" i="3"/>
  <c r="T4044" i="3"/>
  <c r="M4045" i="3"/>
  <c r="N4045" i="3"/>
  <c r="Z4045" i="3" s="1"/>
  <c r="O4045" i="3"/>
  <c r="P4045" i="3"/>
  <c r="Q4045" i="3"/>
  <c r="R4045" i="3"/>
  <c r="S4045" i="3"/>
  <c r="T4045" i="3"/>
  <c r="M4046" i="3"/>
  <c r="N4046" i="3"/>
  <c r="Z4046" i="3" s="1"/>
  <c r="O4046" i="3"/>
  <c r="P4046" i="3"/>
  <c r="Q4046" i="3"/>
  <c r="R4046" i="3"/>
  <c r="S4046" i="3"/>
  <c r="T4046" i="3"/>
  <c r="M4047" i="3"/>
  <c r="N4047" i="3"/>
  <c r="Z4047" i="3" s="1"/>
  <c r="O4047" i="3"/>
  <c r="P4047" i="3"/>
  <c r="Q4047" i="3"/>
  <c r="R4047" i="3"/>
  <c r="S4047" i="3"/>
  <c r="T4047" i="3"/>
  <c r="M4048" i="3"/>
  <c r="N4048" i="3"/>
  <c r="Z4048" i="3" s="1"/>
  <c r="O4048" i="3"/>
  <c r="P4048" i="3"/>
  <c r="Q4048" i="3"/>
  <c r="R4048" i="3"/>
  <c r="S4048" i="3"/>
  <c r="T4048" i="3"/>
  <c r="M4049" i="3"/>
  <c r="N4049" i="3"/>
  <c r="Z4049" i="3" s="1"/>
  <c r="O4049" i="3"/>
  <c r="P4049" i="3"/>
  <c r="Q4049" i="3"/>
  <c r="R4049" i="3"/>
  <c r="S4049" i="3"/>
  <c r="T4049" i="3"/>
  <c r="M4050" i="3"/>
  <c r="N4050" i="3"/>
  <c r="Z4050" i="3" s="1"/>
  <c r="O4050" i="3"/>
  <c r="P4050" i="3"/>
  <c r="Q4050" i="3"/>
  <c r="R4050" i="3"/>
  <c r="S4050" i="3"/>
  <c r="T4050" i="3"/>
  <c r="M4051" i="3"/>
  <c r="N4051" i="3"/>
  <c r="Z4051" i="3" s="1"/>
  <c r="O4051" i="3"/>
  <c r="P4051" i="3"/>
  <c r="Q4051" i="3"/>
  <c r="R4051" i="3"/>
  <c r="S4051" i="3"/>
  <c r="T4051" i="3"/>
  <c r="M4052" i="3"/>
  <c r="N4052" i="3"/>
  <c r="Z4052" i="3" s="1"/>
  <c r="O4052" i="3"/>
  <c r="P4052" i="3"/>
  <c r="Q4052" i="3"/>
  <c r="R4052" i="3"/>
  <c r="S4052" i="3"/>
  <c r="T4052" i="3"/>
  <c r="M4053" i="3"/>
  <c r="N4053" i="3"/>
  <c r="Z4053" i="3" s="1"/>
  <c r="O4053" i="3"/>
  <c r="P4053" i="3"/>
  <c r="Q4053" i="3"/>
  <c r="R4053" i="3"/>
  <c r="S4053" i="3"/>
  <c r="T4053" i="3"/>
  <c r="M4054" i="3"/>
  <c r="N4054" i="3"/>
  <c r="Z4054" i="3" s="1"/>
  <c r="O4054" i="3"/>
  <c r="P4054" i="3"/>
  <c r="Q4054" i="3"/>
  <c r="R4054" i="3"/>
  <c r="S4054" i="3"/>
  <c r="T4054" i="3"/>
  <c r="M4055" i="3"/>
  <c r="N4055" i="3"/>
  <c r="Z4055" i="3" s="1"/>
  <c r="O4055" i="3"/>
  <c r="P4055" i="3"/>
  <c r="Q4055" i="3"/>
  <c r="R4055" i="3"/>
  <c r="S4055" i="3"/>
  <c r="T4055" i="3"/>
  <c r="M4056" i="3"/>
  <c r="N4056" i="3"/>
  <c r="Z4056" i="3" s="1"/>
  <c r="O4056" i="3"/>
  <c r="P4056" i="3"/>
  <c r="Q4056" i="3"/>
  <c r="R4056" i="3"/>
  <c r="S4056" i="3"/>
  <c r="T4056" i="3"/>
  <c r="M4057" i="3"/>
  <c r="N4057" i="3"/>
  <c r="Z4057" i="3" s="1"/>
  <c r="O4057" i="3"/>
  <c r="P4057" i="3"/>
  <c r="Q4057" i="3"/>
  <c r="R4057" i="3"/>
  <c r="S4057" i="3"/>
  <c r="T4057" i="3"/>
  <c r="M4058" i="3"/>
  <c r="N4058" i="3"/>
  <c r="Z4058" i="3" s="1"/>
  <c r="O4058" i="3"/>
  <c r="P4058" i="3"/>
  <c r="Q4058" i="3"/>
  <c r="R4058" i="3"/>
  <c r="S4058" i="3"/>
  <c r="T4058" i="3"/>
  <c r="M4059" i="3"/>
  <c r="N4059" i="3"/>
  <c r="Z4059" i="3" s="1"/>
  <c r="O4059" i="3"/>
  <c r="P4059" i="3"/>
  <c r="Q4059" i="3"/>
  <c r="R4059" i="3"/>
  <c r="S4059" i="3"/>
  <c r="T4059" i="3"/>
  <c r="M4060" i="3"/>
  <c r="N4060" i="3"/>
  <c r="Z4060" i="3" s="1"/>
  <c r="O4060" i="3"/>
  <c r="P4060" i="3"/>
  <c r="Q4060" i="3"/>
  <c r="R4060" i="3"/>
  <c r="S4060" i="3"/>
  <c r="T4060" i="3"/>
  <c r="M4061" i="3"/>
  <c r="N4061" i="3"/>
  <c r="Z4061" i="3" s="1"/>
  <c r="O4061" i="3"/>
  <c r="P4061" i="3"/>
  <c r="Q4061" i="3"/>
  <c r="R4061" i="3"/>
  <c r="S4061" i="3"/>
  <c r="T4061" i="3"/>
  <c r="M4062" i="3"/>
  <c r="N4062" i="3"/>
  <c r="Z4062" i="3" s="1"/>
  <c r="O4062" i="3"/>
  <c r="P4062" i="3"/>
  <c r="Q4062" i="3"/>
  <c r="R4062" i="3"/>
  <c r="S4062" i="3"/>
  <c r="T4062" i="3"/>
  <c r="M4063" i="3"/>
  <c r="N4063" i="3"/>
  <c r="Z4063" i="3" s="1"/>
  <c r="O4063" i="3"/>
  <c r="P4063" i="3"/>
  <c r="Q4063" i="3"/>
  <c r="R4063" i="3"/>
  <c r="S4063" i="3"/>
  <c r="T4063" i="3"/>
  <c r="M4064" i="3"/>
  <c r="N4064" i="3"/>
  <c r="Z4064" i="3" s="1"/>
  <c r="O4064" i="3"/>
  <c r="P4064" i="3"/>
  <c r="Q4064" i="3"/>
  <c r="R4064" i="3"/>
  <c r="S4064" i="3"/>
  <c r="T4064" i="3"/>
  <c r="M4065" i="3"/>
  <c r="N4065" i="3"/>
  <c r="Z4065" i="3" s="1"/>
  <c r="O4065" i="3"/>
  <c r="P4065" i="3"/>
  <c r="Q4065" i="3"/>
  <c r="R4065" i="3"/>
  <c r="S4065" i="3"/>
  <c r="T4065" i="3"/>
  <c r="M4066" i="3"/>
  <c r="N4066" i="3"/>
  <c r="Z4066" i="3" s="1"/>
  <c r="O4066" i="3"/>
  <c r="P4066" i="3"/>
  <c r="Q4066" i="3"/>
  <c r="R4066" i="3"/>
  <c r="S4066" i="3"/>
  <c r="T4066" i="3"/>
  <c r="M4067" i="3"/>
  <c r="N4067" i="3"/>
  <c r="Z4067" i="3" s="1"/>
  <c r="O4067" i="3"/>
  <c r="P4067" i="3"/>
  <c r="Q4067" i="3"/>
  <c r="R4067" i="3"/>
  <c r="S4067" i="3"/>
  <c r="T4067" i="3"/>
  <c r="M4068" i="3"/>
  <c r="N4068" i="3"/>
  <c r="Z4068" i="3" s="1"/>
  <c r="O4068" i="3"/>
  <c r="P4068" i="3"/>
  <c r="Q4068" i="3"/>
  <c r="R4068" i="3"/>
  <c r="S4068" i="3"/>
  <c r="T4068" i="3"/>
  <c r="M4069" i="3"/>
  <c r="N4069" i="3"/>
  <c r="Z4069" i="3" s="1"/>
  <c r="O4069" i="3"/>
  <c r="P4069" i="3"/>
  <c r="Q4069" i="3"/>
  <c r="R4069" i="3"/>
  <c r="S4069" i="3"/>
  <c r="T4069" i="3"/>
  <c r="M4070" i="3"/>
  <c r="N4070" i="3"/>
  <c r="Z4070" i="3" s="1"/>
  <c r="O4070" i="3"/>
  <c r="P4070" i="3"/>
  <c r="Q4070" i="3"/>
  <c r="R4070" i="3"/>
  <c r="S4070" i="3"/>
  <c r="T4070" i="3"/>
  <c r="M4071" i="3"/>
  <c r="N4071" i="3"/>
  <c r="Z4071" i="3" s="1"/>
  <c r="O4071" i="3"/>
  <c r="P4071" i="3"/>
  <c r="Q4071" i="3"/>
  <c r="R4071" i="3"/>
  <c r="S4071" i="3"/>
  <c r="T4071" i="3"/>
  <c r="M4072" i="3"/>
  <c r="N4072" i="3"/>
  <c r="Z4072" i="3" s="1"/>
  <c r="O4072" i="3"/>
  <c r="P4072" i="3"/>
  <c r="Q4072" i="3"/>
  <c r="R4072" i="3"/>
  <c r="S4072" i="3"/>
  <c r="T4072" i="3"/>
  <c r="M4073" i="3"/>
  <c r="N4073" i="3"/>
  <c r="Z4073" i="3" s="1"/>
  <c r="O4073" i="3"/>
  <c r="P4073" i="3"/>
  <c r="Q4073" i="3"/>
  <c r="R4073" i="3"/>
  <c r="S4073" i="3"/>
  <c r="T4073" i="3"/>
  <c r="M4074" i="3"/>
  <c r="N4074" i="3"/>
  <c r="Z4074" i="3" s="1"/>
  <c r="O4074" i="3"/>
  <c r="P4074" i="3"/>
  <c r="Q4074" i="3"/>
  <c r="R4074" i="3"/>
  <c r="S4074" i="3"/>
  <c r="T4074" i="3"/>
  <c r="M4075" i="3"/>
  <c r="N4075" i="3"/>
  <c r="Z4075" i="3" s="1"/>
  <c r="O4075" i="3"/>
  <c r="P4075" i="3"/>
  <c r="Q4075" i="3"/>
  <c r="R4075" i="3"/>
  <c r="S4075" i="3"/>
  <c r="T4075" i="3"/>
  <c r="M4076" i="3"/>
  <c r="N4076" i="3"/>
  <c r="Z4076" i="3" s="1"/>
  <c r="O4076" i="3"/>
  <c r="P4076" i="3"/>
  <c r="Q4076" i="3"/>
  <c r="R4076" i="3"/>
  <c r="S4076" i="3"/>
  <c r="T4076" i="3"/>
  <c r="M4077" i="3"/>
  <c r="N4077" i="3"/>
  <c r="Z4077" i="3" s="1"/>
  <c r="O4077" i="3"/>
  <c r="P4077" i="3"/>
  <c r="Q4077" i="3"/>
  <c r="R4077" i="3"/>
  <c r="S4077" i="3"/>
  <c r="T4077" i="3"/>
  <c r="M4078" i="3"/>
  <c r="N4078" i="3"/>
  <c r="Z4078" i="3" s="1"/>
  <c r="O4078" i="3"/>
  <c r="P4078" i="3"/>
  <c r="Q4078" i="3"/>
  <c r="R4078" i="3"/>
  <c r="S4078" i="3"/>
  <c r="T4078" i="3"/>
  <c r="M4079" i="3"/>
  <c r="N4079" i="3"/>
  <c r="Z4079" i="3" s="1"/>
  <c r="O4079" i="3"/>
  <c r="P4079" i="3"/>
  <c r="Q4079" i="3"/>
  <c r="R4079" i="3"/>
  <c r="S4079" i="3"/>
  <c r="T4079" i="3"/>
  <c r="M4080" i="3"/>
  <c r="N4080" i="3"/>
  <c r="Z4080" i="3" s="1"/>
  <c r="O4080" i="3"/>
  <c r="P4080" i="3"/>
  <c r="Q4080" i="3"/>
  <c r="R4080" i="3"/>
  <c r="S4080" i="3"/>
  <c r="T4080" i="3"/>
  <c r="M4081" i="3"/>
  <c r="N4081" i="3"/>
  <c r="Z4081" i="3" s="1"/>
  <c r="O4081" i="3"/>
  <c r="P4081" i="3"/>
  <c r="Q4081" i="3"/>
  <c r="R4081" i="3"/>
  <c r="S4081" i="3"/>
  <c r="T4081" i="3"/>
  <c r="M4082" i="3"/>
  <c r="N4082" i="3"/>
  <c r="Z4082" i="3" s="1"/>
  <c r="O4082" i="3"/>
  <c r="P4082" i="3"/>
  <c r="Q4082" i="3"/>
  <c r="R4082" i="3"/>
  <c r="S4082" i="3"/>
  <c r="T4082" i="3"/>
  <c r="M4083" i="3"/>
  <c r="N4083" i="3"/>
  <c r="Z4083" i="3" s="1"/>
  <c r="O4083" i="3"/>
  <c r="P4083" i="3"/>
  <c r="Q4083" i="3"/>
  <c r="R4083" i="3"/>
  <c r="S4083" i="3"/>
  <c r="T4083" i="3"/>
  <c r="M4084" i="3"/>
  <c r="N4084" i="3"/>
  <c r="Z4084" i="3" s="1"/>
  <c r="O4084" i="3"/>
  <c r="P4084" i="3"/>
  <c r="Q4084" i="3"/>
  <c r="R4084" i="3"/>
  <c r="S4084" i="3"/>
  <c r="T4084" i="3"/>
  <c r="M4085" i="3"/>
  <c r="N4085" i="3"/>
  <c r="Z4085" i="3" s="1"/>
  <c r="O4085" i="3"/>
  <c r="P4085" i="3"/>
  <c r="Q4085" i="3"/>
  <c r="R4085" i="3"/>
  <c r="S4085" i="3"/>
  <c r="T4085" i="3"/>
  <c r="M4086" i="3"/>
  <c r="N4086" i="3"/>
  <c r="Z4086" i="3" s="1"/>
  <c r="O4086" i="3"/>
  <c r="P4086" i="3"/>
  <c r="Q4086" i="3"/>
  <c r="R4086" i="3"/>
  <c r="S4086" i="3"/>
  <c r="T4086" i="3"/>
  <c r="M4087" i="3"/>
  <c r="N4087" i="3"/>
  <c r="Z4087" i="3" s="1"/>
  <c r="O4087" i="3"/>
  <c r="P4087" i="3"/>
  <c r="Q4087" i="3"/>
  <c r="R4087" i="3"/>
  <c r="S4087" i="3"/>
  <c r="T4087" i="3"/>
  <c r="M4088" i="3"/>
  <c r="N4088" i="3"/>
  <c r="Z4088" i="3" s="1"/>
  <c r="O4088" i="3"/>
  <c r="P4088" i="3"/>
  <c r="Q4088" i="3"/>
  <c r="R4088" i="3"/>
  <c r="S4088" i="3"/>
  <c r="T4088" i="3"/>
  <c r="M4089" i="3"/>
  <c r="N4089" i="3"/>
  <c r="Z4089" i="3" s="1"/>
  <c r="O4089" i="3"/>
  <c r="P4089" i="3"/>
  <c r="Q4089" i="3"/>
  <c r="R4089" i="3"/>
  <c r="S4089" i="3"/>
  <c r="T4089" i="3"/>
  <c r="M4090" i="3"/>
  <c r="N4090" i="3"/>
  <c r="Z4090" i="3" s="1"/>
  <c r="O4090" i="3"/>
  <c r="P4090" i="3"/>
  <c r="Q4090" i="3"/>
  <c r="R4090" i="3"/>
  <c r="S4090" i="3"/>
  <c r="T4090" i="3"/>
  <c r="M4091" i="3"/>
  <c r="N4091" i="3"/>
  <c r="Z4091" i="3" s="1"/>
  <c r="O4091" i="3"/>
  <c r="P4091" i="3"/>
  <c r="Q4091" i="3"/>
  <c r="R4091" i="3"/>
  <c r="S4091" i="3"/>
  <c r="T4091" i="3"/>
  <c r="M4092" i="3"/>
  <c r="N4092" i="3"/>
  <c r="Z4092" i="3" s="1"/>
  <c r="O4092" i="3"/>
  <c r="P4092" i="3"/>
  <c r="Q4092" i="3"/>
  <c r="R4092" i="3"/>
  <c r="S4092" i="3"/>
  <c r="T4092" i="3"/>
  <c r="M4093" i="3"/>
  <c r="N4093" i="3"/>
  <c r="Z4093" i="3" s="1"/>
  <c r="O4093" i="3"/>
  <c r="P4093" i="3"/>
  <c r="Q4093" i="3"/>
  <c r="R4093" i="3"/>
  <c r="S4093" i="3"/>
  <c r="T4093" i="3"/>
  <c r="M4094" i="3"/>
  <c r="N4094" i="3"/>
  <c r="Z4094" i="3" s="1"/>
  <c r="O4094" i="3"/>
  <c r="P4094" i="3"/>
  <c r="Q4094" i="3"/>
  <c r="R4094" i="3"/>
  <c r="S4094" i="3"/>
  <c r="T4094" i="3"/>
  <c r="M4095" i="3"/>
  <c r="N4095" i="3"/>
  <c r="Z4095" i="3" s="1"/>
  <c r="O4095" i="3"/>
  <c r="P4095" i="3"/>
  <c r="Q4095" i="3"/>
  <c r="R4095" i="3"/>
  <c r="S4095" i="3"/>
  <c r="T4095" i="3"/>
  <c r="M4096" i="3"/>
  <c r="N4096" i="3"/>
  <c r="Z4096" i="3" s="1"/>
  <c r="O4096" i="3"/>
  <c r="P4096" i="3"/>
  <c r="Q4096" i="3"/>
  <c r="R4096" i="3"/>
  <c r="S4096" i="3"/>
  <c r="T4096" i="3"/>
  <c r="M4097" i="3"/>
  <c r="N4097" i="3"/>
  <c r="Z4097" i="3" s="1"/>
  <c r="O4097" i="3"/>
  <c r="P4097" i="3"/>
  <c r="Q4097" i="3"/>
  <c r="R4097" i="3"/>
  <c r="S4097" i="3"/>
  <c r="T4097" i="3"/>
  <c r="M4098" i="3"/>
  <c r="N4098" i="3"/>
  <c r="Z4098" i="3" s="1"/>
  <c r="O4098" i="3"/>
  <c r="P4098" i="3"/>
  <c r="Q4098" i="3"/>
  <c r="R4098" i="3"/>
  <c r="S4098" i="3"/>
  <c r="T4098" i="3"/>
  <c r="M4099" i="3"/>
  <c r="N4099" i="3"/>
  <c r="Z4099" i="3" s="1"/>
  <c r="O4099" i="3"/>
  <c r="P4099" i="3"/>
  <c r="Q4099" i="3"/>
  <c r="R4099" i="3"/>
  <c r="S4099" i="3"/>
  <c r="T4099" i="3"/>
  <c r="M4100" i="3"/>
  <c r="N4100" i="3"/>
  <c r="Z4100" i="3" s="1"/>
  <c r="O4100" i="3"/>
  <c r="P4100" i="3"/>
  <c r="Q4100" i="3"/>
  <c r="R4100" i="3"/>
  <c r="S4100" i="3"/>
  <c r="T4100" i="3"/>
  <c r="M4101" i="3"/>
  <c r="N4101" i="3"/>
  <c r="Z4101" i="3" s="1"/>
  <c r="O4101" i="3"/>
  <c r="P4101" i="3"/>
  <c r="Q4101" i="3"/>
  <c r="R4101" i="3"/>
  <c r="S4101" i="3"/>
  <c r="T4101" i="3"/>
  <c r="M4102" i="3"/>
  <c r="N4102" i="3"/>
  <c r="Z4102" i="3" s="1"/>
  <c r="O4102" i="3"/>
  <c r="P4102" i="3"/>
  <c r="Q4102" i="3"/>
  <c r="R4102" i="3"/>
  <c r="S4102" i="3"/>
  <c r="T4102" i="3"/>
  <c r="M4103" i="3"/>
  <c r="N4103" i="3"/>
  <c r="Z4103" i="3" s="1"/>
  <c r="O4103" i="3"/>
  <c r="P4103" i="3"/>
  <c r="Q4103" i="3"/>
  <c r="R4103" i="3"/>
  <c r="S4103" i="3"/>
  <c r="T4103" i="3"/>
  <c r="M4104" i="3"/>
  <c r="N4104" i="3"/>
  <c r="Z4104" i="3" s="1"/>
  <c r="O4104" i="3"/>
  <c r="P4104" i="3"/>
  <c r="Q4104" i="3"/>
  <c r="R4104" i="3"/>
  <c r="S4104" i="3"/>
  <c r="T4104" i="3"/>
  <c r="M4105" i="3"/>
  <c r="N4105" i="3"/>
  <c r="Z4105" i="3" s="1"/>
  <c r="O4105" i="3"/>
  <c r="P4105" i="3"/>
  <c r="Q4105" i="3"/>
  <c r="R4105" i="3"/>
  <c r="S4105" i="3"/>
  <c r="T4105" i="3"/>
  <c r="M4106" i="3"/>
  <c r="N4106" i="3"/>
  <c r="Z4106" i="3" s="1"/>
  <c r="O4106" i="3"/>
  <c r="P4106" i="3"/>
  <c r="Q4106" i="3"/>
  <c r="R4106" i="3"/>
  <c r="S4106" i="3"/>
  <c r="T4106" i="3"/>
  <c r="M4107" i="3"/>
  <c r="N4107" i="3"/>
  <c r="Z4107" i="3" s="1"/>
  <c r="O4107" i="3"/>
  <c r="P4107" i="3"/>
  <c r="Q4107" i="3"/>
  <c r="R4107" i="3"/>
  <c r="S4107" i="3"/>
  <c r="T4107" i="3"/>
  <c r="M4108" i="3"/>
  <c r="N4108" i="3"/>
  <c r="Z4108" i="3" s="1"/>
  <c r="O4108" i="3"/>
  <c r="P4108" i="3"/>
  <c r="Q4108" i="3"/>
  <c r="R4108" i="3"/>
  <c r="S4108" i="3"/>
  <c r="T4108" i="3"/>
  <c r="M4109" i="3"/>
  <c r="N4109" i="3"/>
  <c r="Z4109" i="3" s="1"/>
  <c r="O4109" i="3"/>
  <c r="P4109" i="3"/>
  <c r="Q4109" i="3"/>
  <c r="R4109" i="3"/>
  <c r="S4109" i="3"/>
  <c r="T4109" i="3"/>
  <c r="M4110" i="3"/>
  <c r="N4110" i="3"/>
  <c r="Z4110" i="3" s="1"/>
  <c r="O4110" i="3"/>
  <c r="P4110" i="3"/>
  <c r="Q4110" i="3"/>
  <c r="R4110" i="3"/>
  <c r="S4110" i="3"/>
  <c r="T4110" i="3"/>
  <c r="M4111" i="3"/>
  <c r="N4111" i="3"/>
  <c r="Z4111" i="3" s="1"/>
  <c r="O4111" i="3"/>
  <c r="P4111" i="3"/>
  <c r="Q4111" i="3"/>
  <c r="R4111" i="3"/>
  <c r="S4111" i="3"/>
  <c r="T4111" i="3"/>
  <c r="M4112" i="3"/>
  <c r="N4112" i="3"/>
  <c r="Z4112" i="3" s="1"/>
  <c r="O4112" i="3"/>
  <c r="P4112" i="3"/>
  <c r="Q4112" i="3"/>
  <c r="R4112" i="3"/>
  <c r="S4112" i="3"/>
  <c r="T4112" i="3"/>
  <c r="M4113" i="3"/>
  <c r="N4113" i="3"/>
  <c r="Z4113" i="3" s="1"/>
  <c r="O4113" i="3"/>
  <c r="P4113" i="3"/>
  <c r="Q4113" i="3"/>
  <c r="R4113" i="3"/>
  <c r="S4113" i="3"/>
  <c r="T4113" i="3"/>
  <c r="M4114" i="3"/>
  <c r="N4114" i="3"/>
  <c r="Z4114" i="3" s="1"/>
  <c r="O4114" i="3"/>
  <c r="P4114" i="3"/>
  <c r="Q4114" i="3"/>
  <c r="R4114" i="3"/>
  <c r="S4114" i="3"/>
  <c r="T4114" i="3"/>
  <c r="M4115" i="3"/>
  <c r="N4115" i="3"/>
  <c r="Z4115" i="3" s="1"/>
  <c r="O4115" i="3"/>
  <c r="P4115" i="3"/>
  <c r="Q4115" i="3"/>
  <c r="R4115" i="3"/>
  <c r="S4115" i="3"/>
  <c r="T4115" i="3"/>
  <c r="M4116" i="3"/>
  <c r="N4116" i="3"/>
  <c r="Z4116" i="3" s="1"/>
  <c r="O4116" i="3"/>
  <c r="P4116" i="3"/>
  <c r="Q4116" i="3"/>
  <c r="R4116" i="3"/>
  <c r="S4116" i="3"/>
  <c r="T4116" i="3"/>
  <c r="M4117" i="3"/>
  <c r="N4117" i="3"/>
  <c r="Z4117" i="3" s="1"/>
  <c r="O4117" i="3"/>
  <c r="P4117" i="3"/>
  <c r="Q4117" i="3"/>
  <c r="R4117" i="3"/>
  <c r="S4117" i="3"/>
  <c r="T4117" i="3"/>
  <c r="M4118" i="3"/>
  <c r="N4118" i="3"/>
  <c r="Z4118" i="3" s="1"/>
  <c r="O4118" i="3"/>
  <c r="P4118" i="3"/>
  <c r="Q4118" i="3"/>
  <c r="R4118" i="3"/>
  <c r="S4118" i="3"/>
  <c r="T4118" i="3"/>
  <c r="M4119" i="3"/>
  <c r="N4119" i="3"/>
  <c r="Z4119" i="3" s="1"/>
  <c r="O4119" i="3"/>
  <c r="P4119" i="3"/>
  <c r="Q4119" i="3"/>
  <c r="R4119" i="3"/>
  <c r="S4119" i="3"/>
  <c r="T4119" i="3"/>
  <c r="M4120" i="3"/>
  <c r="N4120" i="3"/>
  <c r="Z4120" i="3" s="1"/>
  <c r="O4120" i="3"/>
  <c r="P4120" i="3"/>
  <c r="Q4120" i="3"/>
  <c r="R4120" i="3"/>
  <c r="S4120" i="3"/>
  <c r="T4120" i="3"/>
  <c r="M4121" i="3"/>
  <c r="N4121" i="3"/>
  <c r="Z4121" i="3" s="1"/>
  <c r="O4121" i="3"/>
  <c r="P4121" i="3"/>
  <c r="Q4121" i="3"/>
  <c r="R4121" i="3"/>
  <c r="S4121" i="3"/>
  <c r="T4121" i="3"/>
  <c r="M4122" i="3"/>
  <c r="N4122" i="3"/>
  <c r="Z4122" i="3" s="1"/>
  <c r="O4122" i="3"/>
  <c r="P4122" i="3"/>
  <c r="Q4122" i="3"/>
  <c r="R4122" i="3"/>
  <c r="S4122" i="3"/>
  <c r="T4122" i="3"/>
  <c r="M4123" i="3"/>
  <c r="N4123" i="3"/>
  <c r="Z4123" i="3" s="1"/>
  <c r="O4123" i="3"/>
  <c r="P4123" i="3"/>
  <c r="Q4123" i="3"/>
  <c r="R4123" i="3"/>
  <c r="S4123" i="3"/>
  <c r="T4123" i="3"/>
  <c r="M4124" i="3"/>
  <c r="N4124" i="3"/>
  <c r="Z4124" i="3" s="1"/>
  <c r="O4124" i="3"/>
  <c r="P4124" i="3"/>
  <c r="Q4124" i="3"/>
  <c r="R4124" i="3"/>
  <c r="S4124" i="3"/>
  <c r="T4124" i="3"/>
  <c r="M4125" i="3"/>
  <c r="N4125" i="3"/>
  <c r="Z4125" i="3" s="1"/>
  <c r="O4125" i="3"/>
  <c r="P4125" i="3"/>
  <c r="Q4125" i="3"/>
  <c r="R4125" i="3"/>
  <c r="S4125" i="3"/>
  <c r="T4125" i="3"/>
  <c r="M4126" i="3"/>
  <c r="N4126" i="3"/>
  <c r="Z4126" i="3" s="1"/>
  <c r="O4126" i="3"/>
  <c r="P4126" i="3"/>
  <c r="Q4126" i="3"/>
  <c r="R4126" i="3"/>
  <c r="S4126" i="3"/>
  <c r="T4126" i="3"/>
  <c r="M4127" i="3"/>
  <c r="N4127" i="3"/>
  <c r="Z4127" i="3" s="1"/>
  <c r="O4127" i="3"/>
  <c r="P4127" i="3"/>
  <c r="Q4127" i="3"/>
  <c r="R4127" i="3"/>
  <c r="S4127" i="3"/>
  <c r="T4127" i="3"/>
  <c r="M4128" i="3"/>
  <c r="N4128" i="3"/>
  <c r="Z4128" i="3" s="1"/>
  <c r="O4128" i="3"/>
  <c r="P4128" i="3"/>
  <c r="Q4128" i="3"/>
  <c r="R4128" i="3"/>
  <c r="S4128" i="3"/>
  <c r="T4128" i="3"/>
  <c r="M4129" i="3"/>
  <c r="N4129" i="3"/>
  <c r="Z4129" i="3" s="1"/>
  <c r="O4129" i="3"/>
  <c r="P4129" i="3"/>
  <c r="Q4129" i="3"/>
  <c r="R4129" i="3"/>
  <c r="S4129" i="3"/>
  <c r="T4129" i="3"/>
  <c r="M4130" i="3"/>
  <c r="N4130" i="3"/>
  <c r="Z4130" i="3" s="1"/>
  <c r="O4130" i="3"/>
  <c r="P4130" i="3"/>
  <c r="Q4130" i="3"/>
  <c r="R4130" i="3"/>
  <c r="S4130" i="3"/>
  <c r="T4130" i="3"/>
  <c r="M4131" i="3"/>
  <c r="N4131" i="3"/>
  <c r="Z4131" i="3" s="1"/>
  <c r="O4131" i="3"/>
  <c r="P4131" i="3"/>
  <c r="Q4131" i="3"/>
  <c r="R4131" i="3"/>
  <c r="S4131" i="3"/>
  <c r="T4131" i="3"/>
  <c r="M4132" i="3"/>
  <c r="N4132" i="3"/>
  <c r="Z4132" i="3" s="1"/>
  <c r="O4132" i="3"/>
  <c r="P4132" i="3"/>
  <c r="Q4132" i="3"/>
  <c r="R4132" i="3"/>
  <c r="S4132" i="3"/>
  <c r="T4132" i="3"/>
  <c r="M4133" i="3"/>
  <c r="N4133" i="3"/>
  <c r="Z4133" i="3" s="1"/>
  <c r="O4133" i="3"/>
  <c r="P4133" i="3"/>
  <c r="Q4133" i="3"/>
  <c r="R4133" i="3"/>
  <c r="S4133" i="3"/>
  <c r="T4133" i="3"/>
  <c r="M4134" i="3"/>
  <c r="N4134" i="3"/>
  <c r="Z4134" i="3" s="1"/>
  <c r="O4134" i="3"/>
  <c r="P4134" i="3"/>
  <c r="Q4134" i="3"/>
  <c r="R4134" i="3"/>
  <c r="S4134" i="3"/>
  <c r="T4134" i="3"/>
  <c r="M4135" i="3"/>
  <c r="N4135" i="3"/>
  <c r="Z4135" i="3" s="1"/>
  <c r="O4135" i="3"/>
  <c r="P4135" i="3"/>
  <c r="Q4135" i="3"/>
  <c r="R4135" i="3"/>
  <c r="S4135" i="3"/>
  <c r="T4135" i="3"/>
  <c r="M4136" i="3"/>
  <c r="N4136" i="3"/>
  <c r="Z4136" i="3" s="1"/>
  <c r="O4136" i="3"/>
  <c r="P4136" i="3"/>
  <c r="Q4136" i="3"/>
  <c r="R4136" i="3"/>
  <c r="S4136" i="3"/>
  <c r="T4136" i="3"/>
  <c r="M4137" i="3"/>
  <c r="N4137" i="3"/>
  <c r="Z4137" i="3" s="1"/>
  <c r="O4137" i="3"/>
  <c r="P4137" i="3"/>
  <c r="Q4137" i="3"/>
  <c r="R4137" i="3"/>
  <c r="S4137" i="3"/>
  <c r="T4137" i="3"/>
  <c r="M4138" i="3"/>
  <c r="N4138" i="3"/>
  <c r="Z4138" i="3" s="1"/>
  <c r="O4138" i="3"/>
  <c r="P4138" i="3"/>
  <c r="Q4138" i="3"/>
  <c r="R4138" i="3"/>
  <c r="S4138" i="3"/>
  <c r="T4138" i="3"/>
  <c r="M4139" i="3"/>
  <c r="N4139" i="3"/>
  <c r="Z4139" i="3" s="1"/>
  <c r="O4139" i="3"/>
  <c r="P4139" i="3"/>
  <c r="Q4139" i="3"/>
  <c r="R4139" i="3"/>
  <c r="S4139" i="3"/>
  <c r="T4139" i="3"/>
  <c r="M4140" i="3"/>
  <c r="N4140" i="3"/>
  <c r="Z4140" i="3" s="1"/>
  <c r="O4140" i="3"/>
  <c r="P4140" i="3"/>
  <c r="Q4140" i="3"/>
  <c r="R4140" i="3"/>
  <c r="S4140" i="3"/>
  <c r="T4140" i="3"/>
  <c r="M4141" i="3"/>
  <c r="N4141" i="3"/>
  <c r="Z4141" i="3" s="1"/>
  <c r="O4141" i="3"/>
  <c r="P4141" i="3"/>
  <c r="Q4141" i="3"/>
  <c r="R4141" i="3"/>
  <c r="S4141" i="3"/>
  <c r="T4141" i="3"/>
  <c r="M4142" i="3"/>
  <c r="N4142" i="3"/>
  <c r="Z4142" i="3" s="1"/>
  <c r="O4142" i="3"/>
  <c r="P4142" i="3"/>
  <c r="Q4142" i="3"/>
  <c r="R4142" i="3"/>
  <c r="S4142" i="3"/>
  <c r="T4142" i="3"/>
  <c r="M4143" i="3"/>
  <c r="N4143" i="3"/>
  <c r="Z4143" i="3" s="1"/>
  <c r="O4143" i="3"/>
  <c r="P4143" i="3"/>
  <c r="Q4143" i="3"/>
  <c r="R4143" i="3"/>
  <c r="S4143" i="3"/>
  <c r="T4143" i="3"/>
  <c r="M4144" i="3"/>
  <c r="N4144" i="3"/>
  <c r="Z4144" i="3" s="1"/>
  <c r="O4144" i="3"/>
  <c r="P4144" i="3"/>
  <c r="Q4144" i="3"/>
  <c r="R4144" i="3"/>
  <c r="S4144" i="3"/>
  <c r="T4144" i="3"/>
  <c r="M4145" i="3"/>
  <c r="N4145" i="3"/>
  <c r="Z4145" i="3" s="1"/>
  <c r="O4145" i="3"/>
  <c r="P4145" i="3"/>
  <c r="Q4145" i="3"/>
  <c r="R4145" i="3"/>
  <c r="S4145" i="3"/>
  <c r="T4145" i="3"/>
  <c r="M4146" i="3"/>
  <c r="N4146" i="3"/>
  <c r="Z4146" i="3" s="1"/>
  <c r="O4146" i="3"/>
  <c r="P4146" i="3"/>
  <c r="Q4146" i="3"/>
  <c r="R4146" i="3"/>
  <c r="S4146" i="3"/>
  <c r="T4146" i="3"/>
  <c r="M4147" i="3"/>
  <c r="N4147" i="3"/>
  <c r="Z4147" i="3" s="1"/>
  <c r="O4147" i="3"/>
  <c r="P4147" i="3"/>
  <c r="Q4147" i="3"/>
  <c r="R4147" i="3"/>
  <c r="S4147" i="3"/>
  <c r="T4147" i="3"/>
  <c r="M4148" i="3"/>
  <c r="N4148" i="3"/>
  <c r="Z4148" i="3" s="1"/>
  <c r="O4148" i="3"/>
  <c r="P4148" i="3"/>
  <c r="Q4148" i="3"/>
  <c r="R4148" i="3"/>
  <c r="S4148" i="3"/>
  <c r="T4148" i="3"/>
  <c r="M4149" i="3"/>
  <c r="N4149" i="3"/>
  <c r="Z4149" i="3" s="1"/>
  <c r="O4149" i="3"/>
  <c r="P4149" i="3"/>
  <c r="Q4149" i="3"/>
  <c r="R4149" i="3"/>
  <c r="S4149" i="3"/>
  <c r="T4149" i="3"/>
  <c r="M4150" i="3"/>
  <c r="N4150" i="3"/>
  <c r="Z4150" i="3" s="1"/>
  <c r="O4150" i="3"/>
  <c r="P4150" i="3"/>
  <c r="Q4150" i="3"/>
  <c r="R4150" i="3"/>
  <c r="S4150" i="3"/>
  <c r="T4150" i="3"/>
  <c r="M4151" i="3"/>
  <c r="N4151" i="3"/>
  <c r="Z4151" i="3" s="1"/>
  <c r="O4151" i="3"/>
  <c r="P4151" i="3"/>
  <c r="Q4151" i="3"/>
  <c r="R4151" i="3"/>
  <c r="S4151" i="3"/>
  <c r="T4151" i="3"/>
  <c r="M4152" i="3"/>
  <c r="N4152" i="3"/>
  <c r="Z4152" i="3" s="1"/>
  <c r="O4152" i="3"/>
  <c r="P4152" i="3"/>
  <c r="Q4152" i="3"/>
  <c r="R4152" i="3"/>
  <c r="S4152" i="3"/>
  <c r="T4152" i="3"/>
  <c r="M4153" i="3"/>
  <c r="N4153" i="3"/>
  <c r="Z4153" i="3" s="1"/>
  <c r="O4153" i="3"/>
  <c r="P4153" i="3"/>
  <c r="Q4153" i="3"/>
  <c r="R4153" i="3"/>
  <c r="S4153" i="3"/>
  <c r="T4153" i="3"/>
  <c r="M4154" i="3"/>
  <c r="N4154" i="3"/>
  <c r="Z4154" i="3" s="1"/>
  <c r="O4154" i="3"/>
  <c r="P4154" i="3"/>
  <c r="Q4154" i="3"/>
  <c r="R4154" i="3"/>
  <c r="S4154" i="3"/>
  <c r="T4154" i="3"/>
  <c r="M4155" i="3"/>
  <c r="N4155" i="3"/>
  <c r="Z4155" i="3" s="1"/>
  <c r="O4155" i="3"/>
  <c r="P4155" i="3"/>
  <c r="Q4155" i="3"/>
  <c r="R4155" i="3"/>
  <c r="S4155" i="3"/>
  <c r="T4155" i="3"/>
  <c r="M4156" i="3"/>
  <c r="N4156" i="3"/>
  <c r="Z4156" i="3" s="1"/>
  <c r="O4156" i="3"/>
  <c r="P4156" i="3"/>
  <c r="Q4156" i="3"/>
  <c r="R4156" i="3"/>
  <c r="S4156" i="3"/>
  <c r="T4156" i="3"/>
  <c r="M4157" i="3"/>
  <c r="N4157" i="3"/>
  <c r="Z4157" i="3" s="1"/>
  <c r="O4157" i="3"/>
  <c r="P4157" i="3"/>
  <c r="Q4157" i="3"/>
  <c r="R4157" i="3"/>
  <c r="S4157" i="3"/>
  <c r="T4157" i="3"/>
  <c r="M4158" i="3"/>
  <c r="N4158" i="3"/>
  <c r="Z4158" i="3" s="1"/>
  <c r="O4158" i="3"/>
  <c r="P4158" i="3"/>
  <c r="Q4158" i="3"/>
  <c r="R4158" i="3"/>
  <c r="S4158" i="3"/>
  <c r="T4158" i="3"/>
  <c r="M4159" i="3"/>
  <c r="N4159" i="3"/>
  <c r="Z4159" i="3" s="1"/>
  <c r="O4159" i="3"/>
  <c r="P4159" i="3"/>
  <c r="Q4159" i="3"/>
  <c r="R4159" i="3"/>
  <c r="S4159" i="3"/>
  <c r="T4159" i="3"/>
  <c r="M4160" i="3"/>
  <c r="N4160" i="3"/>
  <c r="Z4160" i="3" s="1"/>
  <c r="O4160" i="3"/>
  <c r="P4160" i="3"/>
  <c r="Q4160" i="3"/>
  <c r="R4160" i="3"/>
  <c r="S4160" i="3"/>
  <c r="T4160" i="3"/>
  <c r="M4161" i="3"/>
  <c r="N4161" i="3"/>
  <c r="Z4161" i="3" s="1"/>
  <c r="O4161" i="3"/>
  <c r="P4161" i="3"/>
  <c r="Q4161" i="3"/>
  <c r="R4161" i="3"/>
  <c r="S4161" i="3"/>
  <c r="T4161" i="3"/>
  <c r="M4162" i="3"/>
  <c r="N4162" i="3"/>
  <c r="Z4162" i="3" s="1"/>
  <c r="O4162" i="3"/>
  <c r="P4162" i="3"/>
  <c r="Q4162" i="3"/>
  <c r="R4162" i="3"/>
  <c r="S4162" i="3"/>
  <c r="T4162" i="3"/>
  <c r="M4163" i="3"/>
  <c r="N4163" i="3"/>
  <c r="Z4163" i="3" s="1"/>
  <c r="O4163" i="3"/>
  <c r="P4163" i="3"/>
  <c r="Q4163" i="3"/>
  <c r="R4163" i="3"/>
  <c r="S4163" i="3"/>
  <c r="T4163" i="3"/>
  <c r="M4164" i="3"/>
  <c r="N4164" i="3"/>
  <c r="Z4164" i="3" s="1"/>
  <c r="O4164" i="3"/>
  <c r="P4164" i="3"/>
  <c r="Q4164" i="3"/>
  <c r="R4164" i="3"/>
  <c r="S4164" i="3"/>
  <c r="T4164" i="3"/>
  <c r="M4165" i="3"/>
  <c r="N4165" i="3"/>
  <c r="Z4165" i="3" s="1"/>
  <c r="O4165" i="3"/>
  <c r="P4165" i="3"/>
  <c r="Q4165" i="3"/>
  <c r="R4165" i="3"/>
  <c r="S4165" i="3"/>
  <c r="T4165" i="3"/>
  <c r="M4166" i="3"/>
  <c r="N4166" i="3"/>
  <c r="Z4166" i="3" s="1"/>
  <c r="O4166" i="3"/>
  <c r="P4166" i="3"/>
  <c r="Q4166" i="3"/>
  <c r="R4166" i="3"/>
  <c r="S4166" i="3"/>
  <c r="T4166" i="3"/>
  <c r="M4167" i="3"/>
  <c r="N4167" i="3"/>
  <c r="Z4167" i="3" s="1"/>
  <c r="O4167" i="3"/>
  <c r="P4167" i="3"/>
  <c r="Q4167" i="3"/>
  <c r="R4167" i="3"/>
  <c r="S4167" i="3"/>
  <c r="T4167" i="3"/>
  <c r="M4168" i="3"/>
  <c r="N4168" i="3"/>
  <c r="Z4168" i="3" s="1"/>
  <c r="O4168" i="3"/>
  <c r="P4168" i="3"/>
  <c r="Q4168" i="3"/>
  <c r="R4168" i="3"/>
  <c r="S4168" i="3"/>
  <c r="T4168" i="3"/>
  <c r="M4169" i="3"/>
  <c r="N4169" i="3"/>
  <c r="Z4169" i="3" s="1"/>
  <c r="O4169" i="3"/>
  <c r="P4169" i="3"/>
  <c r="Q4169" i="3"/>
  <c r="R4169" i="3"/>
  <c r="S4169" i="3"/>
  <c r="T4169" i="3"/>
  <c r="M4170" i="3"/>
  <c r="N4170" i="3"/>
  <c r="Z4170" i="3" s="1"/>
  <c r="O4170" i="3"/>
  <c r="P4170" i="3"/>
  <c r="Q4170" i="3"/>
  <c r="R4170" i="3"/>
  <c r="S4170" i="3"/>
  <c r="T4170" i="3"/>
  <c r="M4171" i="3"/>
  <c r="N4171" i="3"/>
  <c r="Z4171" i="3" s="1"/>
  <c r="O4171" i="3"/>
  <c r="P4171" i="3"/>
  <c r="Q4171" i="3"/>
  <c r="R4171" i="3"/>
  <c r="S4171" i="3"/>
  <c r="T4171" i="3"/>
  <c r="M4172" i="3"/>
  <c r="N4172" i="3"/>
  <c r="Z4172" i="3" s="1"/>
  <c r="O4172" i="3"/>
  <c r="P4172" i="3"/>
  <c r="Q4172" i="3"/>
  <c r="R4172" i="3"/>
  <c r="S4172" i="3"/>
  <c r="T4172" i="3"/>
  <c r="M4173" i="3"/>
  <c r="N4173" i="3"/>
  <c r="Z4173" i="3" s="1"/>
  <c r="O4173" i="3"/>
  <c r="P4173" i="3"/>
  <c r="Q4173" i="3"/>
  <c r="R4173" i="3"/>
  <c r="S4173" i="3"/>
  <c r="T4173" i="3"/>
  <c r="M4174" i="3"/>
  <c r="N4174" i="3"/>
  <c r="Z4174" i="3" s="1"/>
  <c r="O4174" i="3"/>
  <c r="P4174" i="3"/>
  <c r="Q4174" i="3"/>
  <c r="R4174" i="3"/>
  <c r="S4174" i="3"/>
  <c r="T4174" i="3"/>
  <c r="M4175" i="3"/>
  <c r="N4175" i="3"/>
  <c r="Z4175" i="3" s="1"/>
  <c r="O4175" i="3"/>
  <c r="P4175" i="3"/>
  <c r="Q4175" i="3"/>
  <c r="R4175" i="3"/>
  <c r="S4175" i="3"/>
  <c r="T4175" i="3"/>
  <c r="M4176" i="3"/>
  <c r="N4176" i="3"/>
  <c r="Z4176" i="3" s="1"/>
  <c r="O4176" i="3"/>
  <c r="P4176" i="3"/>
  <c r="Q4176" i="3"/>
  <c r="R4176" i="3"/>
  <c r="S4176" i="3"/>
  <c r="T4176" i="3"/>
  <c r="M4177" i="3"/>
  <c r="N4177" i="3"/>
  <c r="Z4177" i="3" s="1"/>
  <c r="O4177" i="3"/>
  <c r="P4177" i="3"/>
  <c r="Q4177" i="3"/>
  <c r="R4177" i="3"/>
  <c r="S4177" i="3"/>
  <c r="T4177" i="3"/>
  <c r="M4178" i="3"/>
  <c r="N4178" i="3"/>
  <c r="Z4178" i="3" s="1"/>
  <c r="O4178" i="3"/>
  <c r="P4178" i="3"/>
  <c r="Q4178" i="3"/>
  <c r="R4178" i="3"/>
  <c r="S4178" i="3"/>
  <c r="T4178" i="3"/>
  <c r="M4179" i="3"/>
  <c r="N4179" i="3"/>
  <c r="Z4179" i="3" s="1"/>
  <c r="O4179" i="3"/>
  <c r="P4179" i="3"/>
  <c r="Q4179" i="3"/>
  <c r="R4179" i="3"/>
  <c r="S4179" i="3"/>
  <c r="T4179" i="3"/>
  <c r="M4180" i="3"/>
  <c r="N4180" i="3"/>
  <c r="Z4180" i="3" s="1"/>
  <c r="O4180" i="3"/>
  <c r="P4180" i="3"/>
  <c r="Q4180" i="3"/>
  <c r="R4180" i="3"/>
  <c r="S4180" i="3"/>
  <c r="T4180" i="3"/>
  <c r="M4181" i="3"/>
  <c r="N4181" i="3"/>
  <c r="Z4181" i="3" s="1"/>
  <c r="O4181" i="3"/>
  <c r="P4181" i="3"/>
  <c r="Q4181" i="3"/>
  <c r="R4181" i="3"/>
  <c r="S4181" i="3"/>
  <c r="T4181" i="3"/>
  <c r="M4182" i="3"/>
  <c r="N4182" i="3"/>
  <c r="Z4182" i="3" s="1"/>
  <c r="O4182" i="3"/>
  <c r="P4182" i="3"/>
  <c r="Q4182" i="3"/>
  <c r="R4182" i="3"/>
  <c r="S4182" i="3"/>
  <c r="T4182" i="3"/>
  <c r="M4183" i="3"/>
  <c r="N4183" i="3"/>
  <c r="Z4183" i="3" s="1"/>
  <c r="O4183" i="3"/>
  <c r="P4183" i="3"/>
  <c r="Q4183" i="3"/>
  <c r="R4183" i="3"/>
  <c r="S4183" i="3"/>
  <c r="T4183" i="3"/>
  <c r="M4184" i="3"/>
  <c r="N4184" i="3"/>
  <c r="Z4184" i="3" s="1"/>
  <c r="O4184" i="3"/>
  <c r="P4184" i="3"/>
  <c r="Q4184" i="3"/>
  <c r="R4184" i="3"/>
  <c r="S4184" i="3"/>
  <c r="T4184" i="3"/>
  <c r="M4185" i="3"/>
  <c r="N4185" i="3"/>
  <c r="Z4185" i="3" s="1"/>
  <c r="O4185" i="3"/>
  <c r="P4185" i="3"/>
  <c r="Q4185" i="3"/>
  <c r="R4185" i="3"/>
  <c r="S4185" i="3"/>
  <c r="T4185" i="3"/>
  <c r="M4186" i="3"/>
  <c r="N4186" i="3"/>
  <c r="Z4186" i="3" s="1"/>
  <c r="O4186" i="3"/>
  <c r="P4186" i="3"/>
  <c r="Q4186" i="3"/>
  <c r="R4186" i="3"/>
  <c r="S4186" i="3"/>
  <c r="T4186" i="3"/>
  <c r="M4187" i="3"/>
  <c r="N4187" i="3"/>
  <c r="Z4187" i="3" s="1"/>
  <c r="O4187" i="3"/>
  <c r="P4187" i="3"/>
  <c r="Q4187" i="3"/>
  <c r="R4187" i="3"/>
  <c r="S4187" i="3"/>
  <c r="T4187" i="3"/>
  <c r="M4188" i="3"/>
  <c r="N4188" i="3"/>
  <c r="Z4188" i="3" s="1"/>
  <c r="O4188" i="3"/>
  <c r="P4188" i="3"/>
  <c r="Q4188" i="3"/>
  <c r="R4188" i="3"/>
  <c r="S4188" i="3"/>
  <c r="T4188" i="3"/>
  <c r="M4189" i="3"/>
  <c r="N4189" i="3"/>
  <c r="Z4189" i="3" s="1"/>
  <c r="O4189" i="3"/>
  <c r="P4189" i="3"/>
  <c r="Q4189" i="3"/>
  <c r="R4189" i="3"/>
  <c r="S4189" i="3"/>
  <c r="T4189" i="3"/>
  <c r="M4190" i="3"/>
  <c r="N4190" i="3"/>
  <c r="Z4190" i="3" s="1"/>
  <c r="O4190" i="3"/>
  <c r="P4190" i="3"/>
  <c r="Q4190" i="3"/>
  <c r="R4190" i="3"/>
  <c r="S4190" i="3"/>
  <c r="T4190" i="3"/>
  <c r="M4191" i="3"/>
  <c r="N4191" i="3"/>
  <c r="Z4191" i="3" s="1"/>
  <c r="O4191" i="3"/>
  <c r="P4191" i="3"/>
  <c r="Q4191" i="3"/>
  <c r="R4191" i="3"/>
  <c r="S4191" i="3"/>
  <c r="T4191" i="3"/>
  <c r="M4192" i="3"/>
  <c r="N4192" i="3"/>
  <c r="Z4192" i="3" s="1"/>
  <c r="O4192" i="3"/>
  <c r="P4192" i="3"/>
  <c r="Q4192" i="3"/>
  <c r="R4192" i="3"/>
  <c r="S4192" i="3"/>
  <c r="T4192" i="3"/>
  <c r="M4193" i="3"/>
  <c r="N4193" i="3"/>
  <c r="Z4193" i="3" s="1"/>
  <c r="O4193" i="3"/>
  <c r="P4193" i="3"/>
  <c r="Q4193" i="3"/>
  <c r="R4193" i="3"/>
  <c r="S4193" i="3"/>
  <c r="T4193" i="3"/>
  <c r="M4194" i="3"/>
  <c r="N4194" i="3"/>
  <c r="Z4194" i="3" s="1"/>
  <c r="O4194" i="3"/>
  <c r="P4194" i="3"/>
  <c r="Q4194" i="3"/>
  <c r="R4194" i="3"/>
  <c r="S4194" i="3"/>
  <c r="T4194" i="3"/>
  <c r="M4195" i="3"/>
  <c r="N4195" i="3"/>
  <c r="Z4195" i="3" s="1"/>
  <c r="O4195" i="3"/>
  <c r="P4195" i="3"/>
  <c r="Q4195" i="3"/>
  <c r="R4195" i="3"/>
  <c r="S4195" i="3"/>
  <c r="T4195" i="3"/>
  <c r="M4196" i="3"/>
  <c r="N4196" i="3"/>
  <c r="Z4196" i="3" s="1"/>
  <c r="O4196" i="3"/>
  <c r="P4196" i="3"/>
  <c r="Q4196" i="3"/>
  <c r="R4196" i="3"/>
  <c r="S4196" i="3"/>
  <c r="T4196" i="3"/>
  <c r="M4197" i="3"/>
  <c r="N4197" i="3"/>
  <c r="Z4197" i="3" s="1"/>
  <c r="O4197" i="3"/>
  <c r="P4197" i="3"/>
  <c r="Q4197" i="3"/>
  <c r="R4197" i="3"/>
  <c r="S4197" i="3"/>
  <c r="T4197" i="3"/>
  <c r="M4198" i="3"/>
  <c r="N4198" i="3"/>
  <c r="Z4198" i="3" s="1"/>
  <c r="O4198" i="3"/>
  <c r="P4198" i="3"/>
  <c r="Q4198" i="3"/>
  <c r="R4198" i="3"/>
  <c r="S4198" i="3"/>
  <c r="T4198" i="3"/>
  <c r="M4199" i="3"/>
  <c r="N4199" i="3"/>
  <c r="Z4199" i="3" s="1"/>
  <c r="O4199" i="3"/>
  <c r="P4199" i="3"/>
  <c r="Q4199" i="3"/>
  <c r="R4199" i="3"/>
  <c r="S4199" i="3"/>
  <c r="T4199" i="3"/>
  <c r="M4200" i="3"/>
  <c r="N4200" i="3"/>
  <c r="Z4200" i="3" s="1"/>
  <c r="O4200" i="3"/>
  <c r="P4200" i="3"/>
  <c r="Q4200" i="3"/>
  <c r="R4200" i="3"/>
  <c r="S4200" i="3"/>
  <c r="T4200" i="3"/>
  <c r="M4201" i="3"/>
  <c r="N4201" i="3"/>
  <c r="Z4201" i="3" s="1"/>
  <c r="O4201" i="3"/>
  <c r="P4201" i="3"/>
  <c r="Q4201" i="3"/>
  <c r="R4201" i="3"/>
  <c r="S4201" i="3"/>
  <c r="T4201" i="3"/>
  <c r="M4202" i="3"/>
  <c r="N4202" i="3"/>
  <c r="Z4202" i="3" s="1"/>
  <c r="O4202" i="3"/>
  <c r="P4202" i="3"/>
  <c r="Q4202" i="3"/>
  <c r="R4202" i="3"/>
  <c r="S4202" i="3"/>
  <c r="T4202" i="3"/>
  <c r="M4203" i="3"/>
  <c r="N4203" i="3"/>
  <c r="Z4203" i="3" s="1"/>
  <c r="O4203" i="3"/>
  <c r="P4203" i="3"/>
  <c r="Q4203" i="3"/>
  <c r="R4203" i="3"/>
  <c r="S4203" i="3"/>
  <c r="T4203" i="3"/>
  <c r="M4204" i="3"/>
  <c r="N4204" i="3"/>
  <c r="Z4204" i="3" s="1"/>
  <c r="O4204" i="3"/>
  <c r="P4204" i="3"/>
  <c r="Q4204" i="3"/>
  <c r="R4204" i="3"/>
  <c r="S4204" i="3"/>
  <c r="T4204" i="3"/>
  <c r="M4205" i="3"/>
  <c r="N4205" i="3"/>
  <c r="Z4205" i="3" s="1"/>
  <c r="O4205" i="3"/>
  <c r="P4205" i="3"/>
  <c r="Q4205" i="3"/>
  <c r="R4205" i="3"/>
  <c r="S4205" i="3"/>
  <c r="T4205" i="3"/>
  <c r="M4206" i="3"/>
  <c r="N4206" i="3"/>
  <c r="Z4206" i="3" s="1"/>
  <c r="O4206" i="3"/>
  <c r="P4206" i="3"/>
  <c r="Q4206" i="3"/>
  <c r="R4206" i="3"/>
  <c r="S4206" i="3"/>
  <c r="T4206" i="3"/>
  <c r="M4207" i="3"/>
  <c r="N4207" i="3"/>
  <c r="Z4207" i="3" s="1"/>
  <c r="O4207" i="3"/>
  <c r="P4207" i="3"/>
  <c r="Q4207" i="3"/>
  <c r="R4207" i="3"/>
  <c r="S4207" i="3"/>
  <c r="T4207" i="3"/>
  <c r="M4208" i="3"/>
  <c r="N4208" i="3"/>
  <c r="Z4208" i="3" s="1"/>
  <c r="O4208" i="3"/>
  <c r="P4208" i="3"/>
  <c r="Q4208" i="3"/>
  <c r="R4208" i="3"/>
  <c r="S4208" i="3"/>
  <c r="T4208" i="3"/>
  <c r="M4209" i="3"/>
  <c r="N4209" i="3"/>
  <c r="Z4209" i="3" s="1"/>
  <c r="O4209" i="3"/>
  <c r="P4209" i="3"/>
  <c r="Q4209" i="3"/>
  <c r="R4209" i="3"/>
  <c r="S4209" i="3"/>
  <c r="T4209" i="3"/>
  <c r="M4210" i="3"/>
  <c r="N4210" i="3"/>
  <c r="Z4210" i="3" s="1"/>
  <c r="O4210" i="3"/>
  <c r="P4210" i="3"/>
  <c r="Q4210" i="3"/>
  <c r="R4210" i="3"/>
  <c r="S4210" i="3"/>
  <c r="T4210" i="3"/>
  <c r="M4211" i="3"/>
  <c r="N4211" i="3"/>
  <c r="Z4211" i="3" s="1"/>
  <c r="O4211" i="3"/>
  <c r="P4211" i="3"/>
  <c r="Q4211" i="3"/>
  <c r="R4211" i="3"/>
  <c r="S4211" i="3"/>
  <c r="T4211" i="3"/>
  <c r="M4212" i="3"/>
  <c r="N4212" i="3"/>
  <c r="Z4212" i="3" s="1"/>
  <c r="O4212" i="3"/>
  <c r="P4212" i="3"/>
  <c r="Q4212" i="3"/>
  <c r="R4212" i="3"/>
  <c r="S4212" i="3"/>
  <c r="T4212" i="3"/>
  <c r="M4213" i="3"/>
  <c r="N4213" i="3"/>
  <c r="Z4213" i="3" s="1"/>
  <c r="O4213" i="3"/>
  <c r="P4213" i="3"/>
  <c r="Q4213" i="3"/>
  <c r="R4213" i="3"/>
  <c r="S4213" i="3"/>
  <c r="T4213" i="3"/>
  <c r="M4214" i="3"/>
  <c r="N4214" i="3"/>
  <c r="Z4214" i="3" s="1"/>
  <c r="O4214" i="3"/>
  <c r="P4214" i="3"/>
  <c r="Q4214" i="3"/>
  <c r="R4214" i="3"/>
  <c r="S4214" i="3"/>
  <c r="T4214" i="3"/>
  <c r="M4215" i="3"/>
  <c r="N4215" i="3"/>
  <c r="Z4215" i="3" s="1"/>
  <c r="O4215" i="3"/>
  <c r="P4215" i="3"/>
  <c r="Q4215" i="3"/>
  <c r="R4215" i="3"/>
  <c r="S4215" i="3"/>
  <c r="T4215" i="3"/>
  <c r="M4216" i="3"/>
  <c r="N4216" i="3"/>
  <c r="Z4216" i="3" s="1"/>
  <c r="O4216" i="3"/>
  <c r="P4216" i="3"/>
  <c r="Q4216" i="3"/>
  <c r="R4216" i="3"/>
  <c r="S4216" i="3"/>
  <c r="T4216" i="3"/>
  <c r="M4217" i="3"/>
  <c r="N4217" i="3"/>
  <c r="Z4217" i="3" s="1"/>
  <c r="O4217" i="3"/>
  <c r="P4217" i="3"/>
  <c r="Q4217" i="3"/>
  <c r="R4217" i="3"/>
  <c r="S4217" i="3"/>
  <c r="T4217" i="3"/>
  <c r="M4218" i="3"/>
  <c r="N4218" i="3"/>
  <c r="Z4218" i="3" s="1"/>
  <c r="O4218" i="3"/>
  <c r="P4218" i="3"/>
  <c r="Q4218" i="3"/>
  <c r="R4218" i="3"/>
  <c r="S4218" i="3"/>
  <c r="T4218" i="3"/>
  <c r="M4219" i="3"/>
  <c r="N4219" i="3"/>
  <c r="Z4219" i="3" s="1"/>
  <c r="O4219" i="3"/>
  <c r="P4219" i="3"/>
  <c r="Q4219" i="3"/>
  <c r="R4219" i="3"/>
  <c r="S4219" i="3"/>
  <c r="T4219" i="3"/>
  <c r="M4220" i="3"/>
  <c r="N4220" i="3"/>
  <c r="Z4220" i="3" s="1"/>
  <c r="O4220" i="3"/>
  <c r="P4220" i="3"/>
  <c r="Q4220" i="3"/>
  <c r="R4220" i="3"/>
  <c r="S4220" i="3"/>
  <c r="T4220" i="3"/>
  <c r="M4221" i="3"/>
  <c r="N4221" i="3"/>
  <c r="Z4221" i="3" s="1"/>
  <c r="O4221" i="3"/>
  <c r="P4221" i="3"/>
  <c r="Q4221" i="3"/>
  <c r="R4221" i="3"/>
  <c r="S4221" i="3"/>
  <c r="T4221" i="3"/>
  <c r="M4222" i="3"/>
  <c r="N4222" i="3"/>
  <c r="Z4222" i="3" s="1"/>
  <c r="O4222" i="3"/>
  <c r="P4222" i="3"/>
  <c r="Q4222" i="3"/>
  <c r="R4222" i="3"/>
  <c r="S4222" i="3"/>
  <c r="T4222" i="3"/>
  <c r="M4223" i="3"/>
  <c r="N4223" i="3"/>
  <c r="Z4223" i="3" s="1"/>
  <c r="O4223" i="3"/>
  <c r="P4223" i="3"/>
  <c r="Q4223" i="3"/>
  <c r="R4223" i="3"/>
  <c r="S4223" i="3"/>
  <c r="T4223" i="3"/>
  <c r="M4224" i="3"/>
  <c r="N4224" i="3"/>
  <c r="Z4224" i="3" s="1"/>
  <c r="O4224" i="3"/>
  <c r="P4224" i="3"/>
  <c r="Q4224" i="3"/>
  <c r="R4224" i="3"/>
  <c r="S4224" i="3"/>
  <c r="T4224" i="3"/>
  <c r="M4225" i="3"/>
  <c r="N4225" i="3"/>
  <c r="Z4225" i="3" s="1"/>
  <c r="O4225" i="3"/>
  <c r="P4225" i="3"/>
  <c r="Q4225" i="3"/>
  <c r="R4225" i="3"/>
  <c r="S4225" i="3"/>
  <c r="T4225" i="3"/>
  <c r="M4226" i="3"/>
  <c r="N4226" i="3"/>
  <c r="Z4226" i="3" s="1"/>
  <c r="O4226" i="3"/>
  <c r="P4226" i="3"/>
  <c r="Q4226" i="3"/>
  <c r="R4226" i="3"/>
  <c r="S4226" i="3"/>
  <c r="T4226" i="3"/>
  <c r="M4227" i="3"/>
  <c r="N4227" i="3"/>
  <c r="Z4227" i="3" s="1"/>
  <c r="O4227" i="3"/>
  <c r="P4227" i="3"/>
  <c r="Q4227" i="3"/>
  <c r="R4227" i="3"/>
  <c r="S4227" i="3"/>
  <c r="T4227" i="3"/>
  <c r="M4228" i="3"/>
  <c r="N4228" i="3"/>
  <c r="Z4228" i="3" s="1"/>
  <c r="O4228" i="3"/>
  <c r="P4228" i="3"/>
  <c r="Q4228" i="3"/>
  <c r="R4228" i="3"/>
  <c r="S4228" i="3"/>
  <c r="T4228" i="3"/>
  <c r="M4229" i="3"/>
  <c r="N4229" i="3"/>
  <c r="Z4229" i="3" s="1"/>
  <c r="O4229" i="3"/>
  <c r="P4229" i="3"/>
  <c r="Q4229" i="3"/>
  <c r="R4229" i="3"/>
  <c r="S4229" i="3"/>
  <c r="T4229" i="3"/>
  <c r="M4230" i="3"/>
  <c r="N4230" i="3"/>
  <c r="Z4230" i="3" s="1"/>
  <c r="O4230" i="3"/>
  <c r="P4230" i="3"/>
  <c r="Q4230" i="3"/>
  <c r="R4230" i="3"/>
  <c r="S4230" i="3"/>
  <c r="T4230" i="3"/>
  <c r="M4231" i="3"/>
  <c r="N4231" i="3"/>
  <c r="Z4231" i="3" s="1"/>
  <c r="O4231" i="3"/>
  <c r="P4231" i="3"/>
  <c r="Q4231" i="3"/>
  <c r="R4231" i="3"/>
  <c r="S4231" i="3"/>
  <c r="T4231" i="3"/>
  <c r="M4232" i="3"/>
  <c r="N4232" i="3"/>
  <c r="Z4232" i="3" s="1"/>
  <c r="O4232" i="3"/>
  <c r="P4232" i="3"/>
  <c r="Q4232" i="3"/>
  <c r="R4232" i="3"/>
  <c r="S4232" i="3"/>
  <c r="T4232" i="3"/>
  <c r="M4233" i="3"/>
  <c r="N4233" i="3"/>
  <c r="Z4233" i="3" s="1"/>
  <c r="O4233" i="3"/>
  <c r="P4233" i="3"/>
  <c r="Q4233" i="3"/>
  <c r="R4233" i="3"/>
  <c r="S4233" i="3"/>
  <c r="T4233" i="3"/>
  <c r="M4234" i="3"/>
  <c r="N4234" i="3"/>
  <c r="Z4234" i="3" s="1"/>
  <c r="O4234" i="3"/>
  <c r="P4234" i="3"/>
  <c r="Q4234" i="3"/>
  <c r="R4234" i="3"/>
  <c r="S4234" i="3"/>
  <c r="T4234" i="3"/>
  <c r="M4235" i="3"/>
  <c r="N4235" i="3"/>
  <c r="Z4235" i="3" s="1"/>
  <c r="O4235" i="3"/>
  <c r="P4235" i="3"/>
  <c r="Q4235" i="3"/>
  <c r="R4235" i="3"/>
  <c r="S4235" i="3"/>
  <c r="T4235" i="3"/>
  <c r="M4236" i="3"/>
  <c r="N4236" i="3"/>
  <c r="Z4236" i="3" s="1"/>
  <c r="O4236" i="3"/>
  <c r="P4236" i="3"/>
  <c r="Q4236" i="3"/>
  <c r="R4236" i="3"/>
  <c r="S4236" i="3"/>
  <c r="T4236" i="3"/>
  <c r="M4237" i="3"/>
  <c r="N4237" i="3"/>
  <c r="Z4237" i="3" s="1"/>
  <c r="O4237" i="3"/>
  <c r="P4237" i="3"/>
  <c r="Q4237" i="3"/>
  <c r="R4237" i="3"/>
  <c r="S4237" i="3"/>
  <c r="T4237" i="3"/>
  <c r="M4238" i="3"/>
  <c r="N4238" i="3"/>
  <c r="Z4238" i="3" s="1"/>
  <c r="O4238" i="3"/>
  <c r="P4238" i="3"/>
  <c r="Q4238" i="3"/>
  <c r="R4238" i="3"/>
  <c r="S4238" i="3"/>
  <c r="T4238" i="3"/>
  <c r="M4239" i="3"/>
  <c r="N4239" i="3"/>
  <c r="Z4239" i="3" s="1"/>
  <c r="O4239" i="3"/>
  <c r="P4239" i="3"/>
  <c r="Q4239" i="3"/>
  <c r="R4239" i="3"/>
  <c r="S4239" i="3"/>
  <c r="T4239" i="3"/>
  <c r="M4240" i="3"/>
  <c r="N4240" i="3"/>
  <c r="Z4240" i="3" s="1"/>
  <c r="O4240" i="3"/>
  <c r="P4240" i="3"/>
  <c r="Q4240" i="3"/>
  <c r="R4240" i="3"/>
  <c r="S4240" i="3"/>
  <c r="T4240" i="3"/>
  <c r="M4241" i="3"/>
  <c r="N4241" i="3"/>
  <c r="Z4241" i="3" s="1"/>
  <c r="O4241" i="3"/>
  <c r="P4241" i="3"/>
  <c r="Q4241" i="3"/>
  <c r="R4241" i="3"/>
  <c r="S4241" i="3"/>
  <c r="T4241" i="3"/>
  <c r="M4242" i="3"/>
  <c r="N4242" i="3"/>
  <c r="Z4242" i="3" s="1"/>
  <c r="O4242" i="3"/>
  <c r="P4242" i="3"/>
  <c r="Q4242" i="3"/>
  <c r="R4242" i="3"/>
  <c r="S4242" i="3"/>
  <c r="T4242" i="3"/>
  <c r="M4243" i="3"/>
  <c r="N4243" i="3"/>
  <c r="Z4243" i="3" s="1"/>
  <c r="O4243" i="3"/>
  <c r="P4243" i="3"/>
  <c r="Q4243" i="3"/>
  <c r="R4243" i="3"/>
  <c r="S4243" i="3"/>
  <c r="T4243" i="3"/>
  <c r="M4244" i="3"/>
  <c r="N4244" i="3"/>
  <c r="Z4244" i="3" s="1"/>
  <c r="O4244" i="3"/>
  <c r="P4244" i="3"/>
  <c r="Q4244" i="3"/>
  <c r="R4244" i="3"/>
  <c r="S4244" i="3"/>
  <c r="T4244" i="3"/>
  <c r="M4245" i="3"/>
  <c r="N4245" i="3"/>
  <c r="Z4245" i="3" s="1"/>
  <c r="O4245" i="3"/>
  <c r="P4245" i="3"/>
  <c r="Q4245" i="3"/>
  <c r="R4245" i="3"/>
  <c r="S4245" i="3"/>
  <c r="T4245" i="3"/>
  <c r="M4246" i="3"/>
  <c r="N4246" i="3"/>
  <c r="Z4246" i="3" s="1"/>
  <c r="O4246" i="3"/>
  <c r="P4246" i="3"/>
  <c r="Q4246" i="3"/>
  <c r="R4246" i="3"/>
  <c r="S4246" i="3"/>
  <c r="T4246" i="3"/>
  <c r="M4247" i="3"/>
  <c r="N4247" i="3"/>
  <c r="Z4247" i="3" s="1"/>
  <c r="O4247" i="3"/>
  <c r="P4247" i="3"/>
  <c r="Q4247" i="3"/>
  <c r="R4247" i="3"/>
  <c r="S4247" i="3"/>
  <c r="T4247" i="3"/>
  <c r="M4248" i="3"/>
  <c r="N4248" i="3"/>
  <c r="Z4248" i="3" s="1"/>
  <c r="O4248" i="3"/>
  <c r="P4248" i="3"/>
  <c r="Q4248" i="3"/>
  <c r="R4248" i="3"/>
  <c r="S4248" i="3"/>
  <c r="T4248" i="3"/>
  <c r="M4249" i="3"/>
  <c r="N4249" i="3"/>
  <c r="Z4249" i="3" s="1"/>
  <c r="O4249" i="3"/>
  <c r="P4249" i="3"/>
  <c r="Q4249" i="3"/>
  <c r="R4249" i="3"/>
  <c r="S4249" i="3"/>
  <c r="T4249" i="3"/>
  <c r="M4250" i="3"/>
  <c r="N4250" i="3"/>
  <c r="Z4250" i="3" s="1"/>
  <c r="O4250" i="3"/>
  <c r="P4250" i="3"/>
  <c r="Q4250" i="3"/>
  <c r="R4250" i="3"/>
  <c r="S4250" i="3"/>
  <c r="T4250" i="3"/>
  <c r="M4251" i="3"/>
  <c r="N4251" i="3"/>
  <c r="Z4251" i="3" s="1"/>
  <c r="O4251" i="3"/>
  <c r="P4251" i="3"/>
  <c r="Q4251" i="3"/>
  <c r="R4251" i="3"/>
  <c r="S4251" i="3"/>
  <c r="T4251" i="3"/>
  <c r="M4252" i="3"/>
  <c r="N4252" i="3"/>
  <c r="Z4252" i="3" s="1"/>
  <c r="O4252" i="3"/>
  <c r="P4252" i="3"/>
  <c r="Q4252" i="3"/>
  <c r="R4252" i="3"/>
  <c r="S4252" i="3"/>
  <c r="T4252" i="3"/>
  <c r="M4253" i="3"/>
  <c r="N4253" i="3"/>
  <c r="Z4253" i="3" s="1"/>
  <c r="O4253" i="3"/>
  <c r="P4253" i="3"/>
  <c r="Q4253" i="3"/>
  <c r="R4253" i="3"/>
  <c r="S4253" i="3"/>
  <c r="T4253" i="3"/>
  <c r="M4254" i="3"/>
  <c r="N4254" i="3"/>
  <c r="Z4254" i="3" s="1"/>
  <c r="O4254" i="3"/>
  <c r="P4254" i="3"/>
  <c r="Q4254" i="3"/>
  <c r="R4254" i="3"/>
  <c r="S4254" i="3"/>
  <c r="T4254" i="3"/>
  <c r="M4255" i="3"/>
  <c r="N4255" i="3"/>
  <c r="Z4255" i="3" s="1"/>
  <c r="O4255" i="3"/>
  <c r="P4255" i="3"/>
  <c r="Q4255" i="3"/>
  <c r="R4255" i="3"/>
  <c r="S4255" i="3"/>
  <c r="T4255" i="3"/>
  <c r="M4256" i="3"/>
  <c r="N4256" i="3"/>
  <c r="Z4256" i="3" s="1"/>
  <c r="O4256" i="3"/>
  <c r="P4256" i="3"/>
  <c r="Q4256" i="3"/>
  <c r="R4256" i="3"/>
  <c r="S4256" i="3"/>
  <c r="T4256" i="3"/>
  <c r="M4257" i="3"/>
  <c r="N4257" i="3"/>
  <c r="Z4257" i="3" s="1"/>
  <c r="O4257" i="3"/>
  <c r="P4257" i="3"/>
  <c r="Q4257" i="3"/>
  <c r="R4257" i="3"/>
  <c r="S4257" i="3"/>
  <c r="T4257" i="3"/>
  <c r="M4258" i="3"/>
  <c r="N4258" i="3"/>
  <c r="Z4258" i="3" s="1"/>
  <c r="O4258" i="3"/>
  <c r="P4258" i="3"/>
  <c r="Q4258" i="3"/>
  <c r="R4258" i="3"/>
  <c r="S4258" i="3"/>
  <c r="T4258" i="3"/>
  <c r="M4259" i="3"/>
  <c r="N4259" i="3"/>
  <c r="Z4259" i="3" s="1"/>
  <c r="O4259" i="3"/>
  <c r="P4259" i="3"/>
  <c r="Q4259" i="3"/>
  <c r="R4259" i="3"/>
  <c r="S4259" i="3"/>
  <c r="T4259" i="3"/>
  <c r="M4260" i="3"/>
  <c r="N4260" i="3"/>
  <c r="Z4260" i="3" s="1"/>
  <c r="O4260" i="3"/>
  <c r="P4260" i="3"/>
  <c r="Q4260" i="3"/>
  <c r="R4260" i="3"/>
  <c r="S4260" i="3"/>
  <c r="T4260" i="3"/>
  <c r="M4261" i="3"/>
  <c r="N4261" i="3"/>
  <c r="Z4261" i="3" s="1"/>
  <c r="O4261" i="3"/>
  <c r="P4261" i="3"/>
  <c r="Q4261" i="3"/>
  <c r="R4261" i="3"/>
  <c r="S4261" i="3"/>
  <c r="T4261" i="3"/>
  <c r="M4262" i="3"/>
  <c r="N4262" i="3"/>
  <c r="Z4262" i="3" s="1"/>
  <c r="O4262" i="3"/>
  <c r="P4262" i="3"/>
  <c r="Q4262" i="3"/>
  <c r="R4262" i="3"/>
  <c r="S4262" i="3"/>
  <c r="T4262" i="3"/>
  <c r="M4263" i="3"/>
  <c r="N4263" i="3"/>
  <c r="Z4263" i="3" s="1"/>
  <c r="O4263" i="3"/>
  <c r="P4263" i="3"/>
  <c r="Q4263" i="3"/>
  <c r="R4263" i="3"/>
  <c r="S4263" i="3"/>
  <c r="T4263" i="3"/>
  <c r="M4264" i="3"/>
  <c r="N4264" i="3"/>
  <c r="Z4264" i="3" s="1"/>
  <c r="O4264" i="3"/>
  <c r="P4264" i="3"/>
  <c r="Q4264" i="3"/>
  <c r="R4264" i="3"/>
  <c r="S4264" i="3"/>
  <c r="T4264" i="3"/>
  <c r="M4265" i="3"/>
  <c r="N4265" i="3"/>
  <c r="Z4265" i="3" s="1"/>
  <c r="O4265" i="3"/>
  <c r="P4265" i="3"/>
  <c r="Q4265" i="3"/>
  <c r="R4265" i="3"/>
  <c r="S4265" i="3"/>
  <c r="T4265" i="3"/>
  <c r="M4266" i="3"/>
  <c r="N4266" i="3"/>
  <c r="Z4266" i="3" s="1"/>
  <c r="O4266" i="3"/>
  <c r="P4266" i="3"/>
  <c r="Q4266" i="3"/>
  <c r="R4266" i="3"/>
  <c r="S4266" i="3"/>
  <c r="T4266" i="3"/>
  <c r="M4267" i="3"/>
  <c r="N4267" i="3"/>
  <c r="Z4267" i="3" s="1"/>
  <c r="O4267" i="3"/>
  <c r="P4267" i="3"/>
  <c r="Q4267" i="3"/>
  <c r="R4267" i="3"/>
  <c r="S4267" i="3"/>
  <c r="T4267" i="3"/>
  <c r="M4268" i="3"/>
  <c r="N4268" i="3"/>
  <c r="Z4268" i="3" s="1"/>
  <c r="O4268" i="3"/>
  <c r="P4268" i="3"/>
  <c r="Q4268" i="3"/>
  <c r="R4268" i="3"/>
  <c r="S4268" i="3"/>
  <c r="T4268" i="3"/>
  <c r="M4269" i="3"/>
  <c r="N4269" i="3"/>
  <c r="Z4269" i="3" s="1"/>
  <c r="O4269" i="3"/>
  <c r="P4269" i="3"/>
  <c r="Q4269" i="3"/>
  <c r="R4269" i="3"/>
  <c r="S4269" i="3"/>
  <c r="T4269" i="3"/>
  <c r="M4270" i="3"/>
  <c r="N4270" i="3"/>
  <c r="Z4270" i="3" s="1"/>
  <c r="O4270" i="3"/>
  <c r="P4270" i="3"/>
  <c r="Q4270" i="3"/>
  <c r="R4270" i="3"/>
  <c r="S4270" i="3"/>
  <c r="T4270" i="3"/>
  <c r="M4271" i="3"/>
  <c r="N4271" i="3"/>
  <c r="Z4271" i="3" s="1"/>
  <c r="O4271" i="3"/>
  <c r="P4271" i="3"/>
  <c r="Q4271" i="3"/>
  <c r="R4271" i="3"/>
  <c r="S4271" i="3"/>
  <c r="T4271" i="3"/>
  <c r="M4272" i="3"/>
  <c r="N4272" i="3"/>
  <c r="Z4272" i="3" s="1"/>
  <c r="O4272" i="3"/>
  <c r="P4272" i="3"/>
  <c r="Q4272" i="3"/>
  <c r="R4272" i="3"/>
  <c r="S4272" i="3"/>
  <c r="T4272" i="3"/>
  <c r="M4273" i="3"/>
  <c r="N4273" i="3"/>
  <c r="Z4273" i="3" s="1"/>
  <c r="O4273" i="3"/>
  <c r="P4273" i="3"/>
  <c r="Q4273" i="3"/>
  <c r="R4273" i="3"/>
  <c r="S4273" i="3"/>
  <c r="T4273" i="3"/>
  <c r="M4274" i="3"/>
  <c r="N4274" i="3"/>
  <c r="Z4274" i="3" s="1"/>
  <c r="O4274" i="3"/>
  <c r="P4274" i="3"/>
  <c r="Q4274" i="3"/>
  <c r="R4274" i="3"/>
  <c r="S4274" i="3"/>
  <c r="T4274" i="3"/>
  <c r="M4275" i="3"/>
  <c r="N4275" i="3"/>
  <c r="Z4275" i="3" s="1"/>
  <c r="O4275" i="3"/>
  <c r="P4275" i="3"/>
  <c r="Q4275" i="3"/>
  <c r="R4275" i="3"/>
  <c r="S4275" i="3"/>
  <c r="T4275" i="3"/>
  <c r="M4276" i="3"/>
  <c r="N4276" i="3"/>
  <c r="Z4276" i="3" s="1"/>
  <c r="O4276" i="3"/>
  <c r="P4276" i="3"/>
  <c r="Q4276" i="3"/>
  <c r="R4276" i="3"/>
  <c r="S4276" i="3"/>
  <c r="T4276" i="3"/>
  <c r="M4277" i="3"/>
  <c r="N4277" i="3"/>
  <c r="Z4277" i="3" s="1"/>
  <c r="O4277" i="3"/>
  <c r="P4277" i="3"/>
  <c r="Q4277" i="3"/>
  <c r="R4277" i="3"/>
  <c r="S4277" i="3"/>
  <c r="T4277" i="3"/>
  <c r="M4278" i="3"/>
  <c r="N4278" i="3"/>
  <c r="Z4278" i="3" s="1"/>
  <c r="O4278" i="3"/>
  <c r="P4278" i="3"/>
  <c r="Q4278" i="3"/>
  <c r="R4278" i="3"/>
  <c r="S4278" i="3"/>
  <c r="T4278" i="3"/>
  <c r="M4279" i="3"/>
  <c r="N4279" i="3"/>
  <c r="Z4279" i="3" s="1"/>
  <c r="O4279" i="3"/>
  <c r="P4279" i="3"/>
  <c r="Q4279" i="3"/>
  <c r="R4279" i="3"/>
  <c r="S4279" i="3"/>
  <c r="T4279" i="3"/>
  <c r="M4280" i="3"/>
  <c r="N4280" i="3"/>
  <c r="Z4280" i="3" s="1"/>
  <c r="O4280" i="3"/>
  <c r="P4280" i="3"/>
  <c r="Q4280" i="3"/>
  <c r="R4280" i="3"/>
  <c r="S4280" i="3"/>
  <c r="T4280" i="3"/>
  <c r="M4281" i="3"/>
  <c r="N4281" i="3"/>
  <c r="Z4281" i="3" s="1"/>
  <c r="O4281" i="3"/>
  <c r="P4281" i="3"/>
  <c r="Q4281" i="3"/>
  <c r="R4281" i="3"/>
  <c r="S4281" i="3"/>
  <c r="T4281" i="3"/>
  <c r="M4282" i="3"/>
  <c r="N4282" i="3"/>
  <c r="Z4282" i="3" s="1"/>
  <c r="O4282" i="3"/>
  <c r="P4282" i="3"/>
  <c r="Q4282" i="3"/>
  <c r="R4282" i="3"/>
  <c r="S4282" i="3"/>
  <c r="T4282" i="3"/>
  <c r="M4283" i="3"/>
  <c r="N4283" i="3"/>
  <c r="Z4283" i="3" s="1"/>
  <c r="O4283" i="3"/>
  <c r="P4283" i="3"/>
  <c r="Q4283" i="3"/>
  <c r="R4283" i="3"/>
  <c r="S4283" i="3"/>
  <c r="T4283" i="3"/>
  <c r="M4284" i="3"/>
  <c r="N4284" i="3"/>
  <c r="Z4284" i="3" s="1"/>
  <c r="O4284" i="3"/>
  <c r="P4284" i="3"/>
  <c r="Q4284" i="3"/>
  <c r="R4284" i="3"/>
  <c r="S4284" i="3"/>
  <c r="T4284" i="3"/>
  <c r="M4285" i="3"/>
  <c r="N4285" i="3"/>
  <c r="Z4285" i="3" s="1"/>
  <c r="O4285" i="3"/>
  <c r="P4285" i="3"/>
  <c r="Q4285" i="3"/>
  <c r="R4285" i="3"/>
  <c r="S4285" i="3"/>
  <c r="T4285" i="3"/>
  <c r="M4286" i="3"/>
  <c r="N4286" i="3"/>
  <c r="Z4286" i="3" s="1"/>
  <c r="O4286" i="3"/>
  <c r="P4286" i="3"/>
  <c r="Q4286" i="3"/>
  <c r="R4286" i="3"/>
  <c r="S4286" i="3"/>
  <c r="T4286" i="3"/>
  <c r="M4287" i="3"/>
  <c r="N4287" i="3"/>
  <c r="Z4287" i="3" s="1"/>
  <c r="O4287" i="3"/>
  <c r="P4287" i="3"/>
  <c r="Q4287" i="3"/>
  <c r="R4287" i="3"/>
  <c r="S4287" i="3"/>
  <c r="T4287" i="3"/>
  <c r="M4288" i="3"/>
  <c r="N4288" i="3"/>
  <c r="Z4288" i="3" s="1"/>
  <c r="O4288" i="3"/>
  <c r="P4288" i="3"/>
  <c r="Q4288" i="3"/>
  <c r="R4288" i="3"/>
  <c r="S4288" i="3"/>
  <c r="T4288" i="3"/>
  <c r="M4289" i="3"/>
  <c r="N4289" i="3"/>
  <c r="Z4289" i="3" s="1"/>
  <c r="O4289" i="3"/>
  <c r="P4289" i="3"/>
  <c r="Q4289" i="3"/>
  <c r="R4289" i="3"/>
  <c r="S4289" i="3"/>
  <c r="T4289" i="3"/>
  <c r="M4290" i="3"/>
  <c r="N4290" i="3"/>
  <c r="Z4290" i="3" s="1"/>
  <c r="O4290" i="3"/>
  <c r="P4290" i="3"/>
  <c r="Q4290" i="3"/>
  <c r="R4290" i="3"/>
  <c r="S4290" i="3"/>
  <c r="T4290" i="3"/>
  <c r="M4291" i="3"/>
  <c r="N4291" i="3"/>
  <c r="Z4291" i="3" s="1"/>
  <c r="O4291" i="3"/>
  <c r="P4291" i="3"/>
  <c r="Q4291" i="3"/>
  <c r="R4291" i="3"/>
  <c r="S4291" i="3"/>
  <c r="T4291" i="3"/>
  <c r="M4292" i="3"/>
  <c r="N4292" i="3"/>
  <c r="Z4292" i="3" s="1"/>
  <c r="O4292" i="3"/>
  <c r="P4292" i="3"/>
  <c r="Q4292" i="3"/>
  <c r="R4292" i="3"/>
  <c r="S4292" i="3"/>
  <c r="T4292" i="3"/>
  <c r="M4293" i="3"/>
  <c r="N4293" i="3"/>
  <c r="Z4293" i="3" s="1"/>
  <c r="O4293" i="3"/>
  <c r="P4293" i="3"/>
  <c r="Q4293" i="3"/>
  <c r="R4293" i="3"/>
  <c r="S4293" i="3"/>
  <c r="T4293" i="3"/>
  <c r="M4294" i="3"/>
  <c r="N4294" i="3"/>
  <c r="Z4294" i="3" s="1"/>
  <c r="O4294" i="3"/>
  <c r="P4294" i="3"/>
  <c r="Q4294" i="3"/>
  <c r="R4294" i="3"/>
  <c r="S4294" i="3"/>
  <c r="T4294" i="3"/>
  <c r="M4295" i="3"/>
  <c r="N4295" i="3"/>
  <c r="Z4295" i="3" s="1"/>
  <c r="O4295" i="3"/>
  <c r="P4295" i="3"/>
  <c r="Q4295" i="3"/>
  <c r="R4295" i="3"/>
  <c r="S4295" i="3"/>
  <c r="T4295" i="3"/>
  <c r="M4296" i="3"/>
  <c r="N4296" i="3"/>
  <c r="Z4296" i="3" s="1"/>
  <c r="O4296" i="3"/>
  <c r="P4296" i="3"/>
  <c r="Q4296" i="3"/>
  <c r="R4296" i="3"/>
  <c r="S4296" i="3"/>
  <c r="T4296" i="3"/>
  <c r="M4297" i="3"/>
  <c r="N4297" i="3"/>
  <c r="Z4297" i="3" s="1"/>
  <c r="O4297" i="3"/>
  <c r="P4297" i="3"/>
  <c r="Q4297" i="3"/>
  <c r="R4297" i="3"/>
  <c r="S4297" i="3"/>
  <c r="T4297" i="3"/>
  <c r="M4298" i="3"/>
  <c r="N4298" i="3"/>
  <c r="Z4298" i="3" s="1"/>
  <c r="O4298" i="3"/>
  <c r="P4298" i="3"/>
  <c r="Q4298" i="3"/>
  <c r="R4298" i="3"/>
  <c r="S4298" i="3"/>
  <c r="T4298" i="3"/>
  <c r="M4299" i="3"/>
  <c r="N4299" i="3"/>
  <c r="Z4299" i="3" s="1"/>
  <c r="O4299" i="3"/>
  <c r="P4299" i="3"/>
  <c r="Q4299" i="3"/>
  <c r="R4299" i="3"/>
  <c r="S4299" i="3"/>
  <c r="T4299" i="3"/>
  <c r="M4300" i="3"/>
  <c r="N4300" i="3"/>
  <c r="Z4300" i="3" s="1"/>
  <c r="O4300" i="3"/>
  <c r="P4300" i="3"/>
  <c r="Q4300" i="3"/>
  <c r="R4300" i="3"/>
  <c r="S4300" i="3"/>
  <c r="T4300" i="3"/>
  <c r="M4301" i="3"/>
  <c r="N4301" i="3"/>
  <c r="Z4301" i="3" s="1"/>
  <c r="O4301" i="3"/>
  <c r="P4301" i="3"/>
  <c r="Q4301" i="3"/>
  <c r="R4301" i="3"/>
  <c r="S4301" i="3"/>
  <c r="T4301" i="3"/>
  <c r="M4302" i="3"/>
  <c r="N4302" i="3"/>
  <c r="Z4302" i="3" s="1"/>
  <c r="O4302" i="3"/>
  <c r="P4302" i="3"/>
  <c r="Q4302" i="3"/>
  <c r="R4302" i="3"/>
  <c r="S4302" i="3"/>
  <c r="T4302" i="3"/>
  <c r="M4303" i="3"/>
  <c r="N4303" i="3"/>
  <c r="Z4303" i="3" s="1"/>
  <c r="O4303" i="3"/>
  <c r="P4303" i="3"/>
  <c r="Q4303" i="3"/>
  <c r="R4303" i="3"/>
  <c r="S4303" i="3"/>
  <c r="T4303" i="3"/>
  <c r="M4304" i="3"/>
  <c r="N4304" i="3"/>
  <c r="Z4304" i="3" s="1"/>
  <c r="O4304" i="3"/>
  <c r="P4304" i="3"/>
  <c r="Q4304" i="3"/>
  <c r="R4304" i="3"/>
  <c r="S4304" i="3"/>
  <c r="T4304" i="3"/>
  <c r="M4305" i="3"/>
  <c r="N4305" i="3"/>
  <c r="Z4305" i="3" s="1"/>
  <c r="O4305" i="3"/>
  <c r="P4305" i="3"/>
  <c r="Q4305" i="3"/>
  <c r="R4305" i="3"/>
  <c r="S4305" i="3"/>
  <c r="T4305" i="3"/>
  <c r="M4306" i="3"/>
  <c r="N4306" i="3"/>
  <c r="Z4306" i="3" s="1"/>
  <c r="O4306" i="3"/>
  <c r="P4306" i="3"/>
  <c r="Q4306" i="3"/>
  <c r="R4306" i="3"/>
  <c r="S4306" i="3"/>
  <c r="T4306" i="3"/>
  <c r="M4307" i="3"/>
  <c r="N4307" i="3"/>
  <c r="Z4307" i="3" s="1"/>
  <c r="O4307" i="3"/>
  <c r="P4307" i="3"/>
  <c r="Q4307" i="3"/>
  <c r="R4307" i="3"/>
  <c r="S4307" i="3"/>
  <c r="T4307" i="3"/>
  <c r="M4308" i="3"/>
  <c r="N4308" i="3"/>
  <c r="Z4308" i="3" s="1"/>
  <c r="O4308" i="3"/>
  <c r="P4308" i="3"/>
  <c r="Q4308" i="3"/>
  <c r="R4308" i="3"/>
  <c r="S4308" i="3"/>
  <c r="T4308" i="3"/>
  <c r="M4309" i="3"/>
  <c r="N4309" i="3"/>
  <c r="Z4309" i="3" s="1"/>
  <c r="O4309" i="3"/>
  <c r="P4309" i="3"/>
  <c r="Q4309" i="3"/>
  <c r="R4309" i="3"/>
  <c r="S4309" i="3"/>
  <c r="T4309" i="3"/>
  <c r="M4310" i="3"/>
  <c r="N4310" i="3"/>
  <c r="Z4310" i="3" s="1"/>
  <c r="O4310" i="3"/>
  <c r="P4310" i="3"/>
  <c r="Q4310" i="3"/>
  <c r="R4310" i="3"/>
  <c r="S4310" i="3"/>
  <c r="T4310" i="3"/>
  <c r="M4311" i="3"/>
  <c r="N4311" i="3"/>
  <c r="Z4311" i="3" s="1"/>
  <c r="O4311" i="3"/>
  <c r="P4311" i="3"/>
  <c r="Q4311" i="3"/>
  <c r="R4311" i="3"/>
  <c r="S4311" i="3"/>
  <c r="T4311" i="3"/>
  <c r="M4312" i="3"/>
  <c r="N4312" i="3"/>
  <c r="Z4312" i="3" s="1"/>
  <c r="O4312" i="3"/>
  <c r="P4312" i="3"/>
  <c r="Q4312" i="3"/>
  <c r="R4312" i="3"/>
  <c r="S4312" i="3"/>
  <c r="T4312" i="3"/>
  <c r="M4313" i="3"/>
  <c r="N4313" i="3"/>
  <c r="Z4313" i="3" s="1"/>
  <c r="O4313" i="3"/>
  <c r="P4313" i="3"/>
  <c r="Q4313" i="3"/>
  <c r="R4313" i="3"/>
  <c r="S4313" i="3"/>
  <c r="T4313" i="3"/>
  <c r="M4314" i="3"/>
  <c r="N4314" i="3"/>
  <c r="Z4314" i="3" s="1"/>
  <c r="O4314" i="3"/>
  <c r="P4314" i="3"/>
  <c r="Q4314" i="3"/>
  <c r="R4314" i="3"/>
  <c r="S4314" i="3"/>
  <c r="T4314" i="3"/>
  <c r="M4315" i="3"/>
  <c r="N4315" i="3"/>
  <c r="Z4315" i="3" s="1"/>
  <c r="O4315" i="3"/>
  <c r="P4315" i="3"/>
  <c r="Q4315" i="3"/>
  <c r="R4315" i="3"/>
  <c r="S4315" i="3"/>
  <c r="T4315" i="3"/>
  <c r="M4316" i="3"/>
  <c r="N4316" i="3"/>
  <c r="Z4316" i="3" s="1"/>
  <c r="O4316" i="3"/>
  <c r="P4316" i="3"/>
  <c r="Q4316" i="3"/>
  <c r="R4316" i="3"/>
  <c r="S4316" i="3"/>
  <c r="T4316" i="3"/>
  <c r="M4317" i="3"/>
  <c r="N4317" i="3"/>
  <c r="Z4317" i="3" s="1"/>
  <c r="O4317" i="3"/>
  <c r="P4317" i="3"/>
  <c r="Q4317" i="3"/>
  <c r="R4317" i="3"/>
  <c r="S4317" i="3"/>
  <c r="T4317" i="3"/>
  <c r="M4318" i="3"/>
  <c r="N4318" i="3"/>
  <c r="Z4318" i="3" s="1"/>
  <c r="O4318" i="3"/>
  <c r="P4318" i="3"/>
  <c r="Q4318" i="3"/>
  <c r="R4318" i="3"/>
  <c r="S4318" i="3"/>
  <c r="T4318" i="3"/>
  <c r="M4319" i="3"/>
  <c r="N4319" i="3"/>
  <c r="Z4319" i="3" s="1"/>
  <c r="O4319" i="3"/>
  <c r="P4319" i="3"/>
  <c r="Q4319" i="3"/>
  <c r="R4319" i="3"/>
  <c r="S4319" i="3"/>
  <c r="T4319" i="3"/>
  <c r="M4320" i="3"/>
  <c r="N4320" i="3"/>
  <c r="Z4320" i="3" s="1"/>
  <c r="O4320" i="3"/>
  <c r="P4320" i="3"/>
  <c r="Q4320" i="3"/>
  <c r="R4320" i="3"/>
  <c r="S4320" i="3"/>
  <c r="T4320" i="3"/>
  <c r="M4321" i="3"/>
  <c r="N4321" i="3"/>
  <c r="Z4321" i="3" s="1"/>
  <c r="O4321" i="3"/>
  <c r="P4321" i="3"/>
  <c r="Q4321" i="3"/>
  <c r="R4321" i="3"/>
  <c r="S4321" i="3"/>
  <c r="T4321" i="3"/>
  <c r="M4322" i="3"/>
  <c r="N4322" i="3"/>
  <c r="Z4322" i="3" s="1"/>
  <c r="O4322" i="3"/>
  <c r="P4322" i="3"/>
  <c r="Q4322" i="3"/>
  <c r="R4322" i="3"/>
  <c r="S4322" i="3"/>
  <c r="T4322" i="3"/>
  <c r="M4323" i="3"/>
  <c r="N4323" i="3"/>
  <c r="Z4323" i="3" s="1"/>
  <c r="O4323" i="3"/>
  <c r="P4323" i="3"/>
  <c r="Q4323" i="3"/>
  <c r="R4323" i="3"/>
  <c r="S4323" i="3"/>
  <c r="T4323" i="3"/>
  <c r="M4324" i="3"/>
  <c r="N4324" i="3"/>
  <c r="Z4324" i="3" s="1"/>
  <c r="O4324" i="3"/>
  <c r="P4324" i="3"/>
  <c r="Q4324" i="3"/>
  <c r="R4324" i="3"/>
  <c r="S4324" i="3"/>
  <c r="T4324" i="3"/>
  <c r="M4325" i="3"/>
  <c r="N4325" i="3"/>
  <c r="Z4325" i="3" s="1"/>
  <c r="O4325" i="3"/>
  <c r="P4325" i="3"/>
  <c r="Q4325" i="3"/>
  <c r="R4325" i="3"/>
  <c r="S4325" i="3"/>
  <c r="T4325" i="3"/>
  <c r="M4326" i="3"/>
  <c r="N4326" i="3"/>
  <c r="Z4326" i="3" s="1"/>
  <c r="O4326" i="3"/>
  <c r="P4326" i="3"/>
  <c r="Q4326" i="3"/>
  <c r="R4326" i="3"/>
  <c r="S4326" i="3"/>
  <c r="T4326" i="3"/>
  <c r="M4327" i="3"/>
  <c r="N4327" i="3"/>
  <c r="Z4327" i="3" s="1"/>
  <c r="O4327" i="3"/>
  <c r="P4327" i="3"/>
  <c r="Q4327" i="3"/>
  <c r="R4327" i="3"/>
  <c r="S4327" i="3"/>
  <c r="T4327" i="3"/>
  <c r="M4328" i="3"/>
  <c r="N4328" i="3"/>
  <c r="Z4328" i="3" s="1"/>
  <c r="O4328" i="3"/>
  <c r="P4328" i="3"/>
  <c r="Q4328" i="3"/>
  <c r="R4328" i="3"/>
  <c r="S4328" i="3"/>
  <c r="T4328" i="3"/>
  <c r="M4329" i="3"/>
  <c r="N4329" i="3"/>
  <c r="Z4329" i="3" s="1"/>
  <c r="O4329" i="3"/>
  <c r="P4329" i="3"/>
  <c r="Q4329" i="3"/>
  <c r="R4329" i="3"/>
  <c r="S4329" i="3"/>
  <c r="T4329" i="3"/>
  <c r="M4330" i="3"/>
  <c r="N4330" i="3"/>
  <c r="Z4330" i="3" s="1"/>
  <c r="O4330" i="3"/>
  <c r="P4330" i="3"/>
  <c r="Q4330" i="3"/>
  <c r="R4330" i="3"/>
  <c r="S4330" i="3"/>
  <c r="T4330" i="3"/>
  <c r="M4331" i="3"/>
  <c r="N4331" i="3"/>
  <c r="Z4331" i="3" s="1"/>
  <c r="O4331" i="3"/>
  <c r="P4331" i="3"/>
  <c r="Q4331" i="3"/>
  <c r="R4331" i="3"/>
  <c r="S4331" i="3"/>
  <c r="T4331" i="3"/>
  <c r="M4332" i="3"/>
  <c r="N4332" i="3"/>
  <c r="Z4332" i="3" s="1"/>
  <c r="O4332" i="3"/>
  <c r="P4332" i="3"/>
  <c r="Q4332" i="3"/>
  <c r="R4332" i="3"/>
  <c r="S4332" i="3"/>
  <c r="T4332" i="3"/>
  <c r="M4333" i="3"/>
  <c r="N4333" i="3"/>
  <c r="Z4333" i="3" s="1"/>
  <c r="O4333" i="3"/>
  <c r="P4333" i="3"/>
  <c r="Q4333" i="3"/>
  <c r="R4333" i="3"/>
  <c r="S4333" i="3"/>
  <c r="T4333" i="3"/>
  <c r="M4334" i="3"/>
  <c r="N4334" i="3"/>
  <c r="Z4334" i="3" s="1"/>
  <c r="O4334" i="3"/>
  <c r="P4334" i="3"/>
  <c r="Q4334" i="3"/>
  <c r="R4334" i="3"/>
  <c r="S4334" i="3"/>
  <c r="T4334" i="3"/>
  <c r="M4335" i="3"/>
  <c r="N4335" i="3"/>
  <c r="Z4335" i="3" s="1"/>
  <c r="O4335" i="3"/>
  <c r="P4335" i="3"/>
  <c r="Q4335" i="3"/>
  <c r="R4335" i="3"/>
  <c r="S4335" i="3"/>
  <c r="T4335" i="3"/>
  <c r="M4336" i="3"/>
  <c r="N4336" i="3"/>
  <c r="Z4336" i="3" s="1"/>
  <c r="O4336" i="3"/>
  <c r="P4336" i="3"/>
  <c r="Q4336" i="3"/>
  <c r="R4336" i="3"/>
  <c r="S4336" i="3"/>
  <c r="T4336" i="3"/>
  <c r="M4337" i="3"/>
  <c r="N4337" i="3"/>
  <c r="Z4337" i="3" s="1"/>
  <c r="O4337" i="3"/>
  <c r="P4337" i="3"/>
  <c r="Q4337" i="3"/>
  <c r="R4337" i="3"/>
  <c r="S4337" i="3"/>
  <c r="T4337" i="3"/>
  <c r="M4338" i="3"/>
  <c r="N4338" i="3"/>
  <c r="Z4338" i="3" s="1"/>
  <c r="O4338" i="3"/>
  <c r="P4338" i="3"/>
  <c r="Q4338" i="3"/>
  <c r="R4338" i="3"/>
  <c r="S4338" i="3"/>
  <c r="T4338" i="3"/>
  <c r="M4339" i="3"/>
  <c r="N4339" i="3"/>
  <c r="Z4339" i="3" s="1"/>
  <c r="O4339" i="3"/>
  <c r="P4339" i="3"/>
  <c r="Q4339" i="3"/>
  <c r="R4339" i="3"/>
  <c r="S4339" i="3"/>
  <c r="T4339" i="3"/>
  <c r="M4340" i="3"/>
  <c r="N4340" i="3"/>
  <c r="Z4340" i="3" s="1"/>
  <c r="O4340" i="3"/>
  <c r="P4340" i="3"/>
  <c r="Q4340" i="3"/>
  <c r="R4340" i="3"/>
  <c r="S4340" i="3"/>
  <c r="T4340" i="3"/>
  <c r="M4341" i="3"/>
  <c r="N4341" i="3"/>
  <c r="Z4341" i="3" s="1"/>
  <c r="O4341" i="3"/>
  <c r="P4341" i="3"/>
  <c r="Q4341" i="3"/>
  <c r="R4341" i="3"/>
  <c r="S4341" i="3"/>
  <c r="T4341" i="3"/>
  <c r="M4342" i="3"/>
  <c r="N4342" i="3"/>
  <c r="Z4342" i="3" s="1"/>
  <c r="O4342" i="3"/>
  <c r="P4342" i="3"/>
  <c r="Q4342" i="3"/>
  <c r="R4342" i="3"/>
  <c r="S4342" i="3"/>
  <c r="T4342" i="3"/>
  <c r="M4343" i="3"/>
  <c r="N4343" i="3"/>
  <c r="Z4343" i="3" s="1"/>
  <c r="O4343" i="3"/>
  <c r="P4343" i="3"/>
  <c r="Q4343" i="3"/>
  <c r="R4343" i="3"/>
  <c r="S4343" i="3"/>
  <c r="T4343" i="3"/>
  <c r="M4344" i="3"/>
  <c r="N4344" i="3"/>
  <c r="Z4344" i="3" s="1"/>
  <c r="O4344" i="3"/>
  <c r="P4344" i="3"/>
  <c r="Q4344" i="3"/>
  <c r="R4344" i="3"/>
  <c r="S4344" i="3"/>
  <c r="T4344" i="3"/>
  <c r="M4345" i="3"/>
  <c r="N4345" i="3"/>
  <c r="Z4345" i="3" s="1"/>
  <c r="O4345" i="3"/>
  <c r="P4345" i="3"/>
  <c r="Q4345" i="3"/>
  <c r="R4345" i="3"/>
  <c r="S4345" i="3"/>
  <c r="T4345" i="3"/>
  <c r="M4346" i="3"/>
  <c r="N4346" i="3"/>
  <c r="Z4346" i="3" s="1"/>
  <c r="O4346" i="3"/>
  <c r="P4346" i="3"/>
  <c r="Q4346" i="3"/>
  <c r="R4346" i="3"/>
  <c r="S4346" i="3"/>
  <c r="T4346" i="3"/>
  <c r="M4347" i="3"/>
  <c r="N4347" i="3"/>
  <c r="Z4347" i="3" s="1"/>
  <c r="O4347" i="3"/>
  <c r="P4347" i="3"/>
  <c r="Q4347" i="3"/>
  <c r="R4347" i="3"/>
  <c r="S4347" i="3"/>
  <c r="T4347" i="3"/>
  <c r="M4348" i="3"/>
  <c r="N4348" i="3"/>
  <c r="Z4348" i="3" s="1"/>
  <c r="O4348" i="3"/>
  <c r="P4348" i="3"/>
  <c r="Q4348" i="3"/>
  <c r="R4348" i="3"/>
  <c r="S4348" i="3"/>
  <c r="T4348" i="3"/>
  <c r="M4349" i="3"/>
  <c r="N4349" i="3"/>
  <c r="Z4349" i="3" s="1"/>
  <c r="O4349" i="3"/>
  <c r="P4349" i="3"/>
  <c r="Q4349" i="3"/>
  <c r="R4349" i="3"/>
  <c r="S4349" i="3"/>
  <c r="T4349" i="3"/>
  <c r="M4350" i="3"/>
  <c r="N4350" i="3"/>
  <c r="Z4350" i="3" s="1"/>
  <c r="O4350" i="3"/>
  <c r="P4350" i="3"/>
  <c r="Q4350" i="3"/>
  <c r="R4350" i="3"/>
  <c r="S4350" i="3"/>
  <c r="T4350" i="3"/>
  <c r="M4351" i="3"/>
  <c r="N4351" i="3"/>
  <c r="Z4351" i="3" s="1"/>
  <c r="O4351" i="3"/>
  <c r="P4351" i="3"/>
  <c r="Q4351" i="3"/>
  <c r="R4351" i="3"/>
  <c r="S4351" i="3"/>
  <c r="T4351" i="3"/>
  <c r="M4352" i="3"/>
  <c r="N4352" i="3"/>
  <c r="Z4352" i="3" s="1"/>
  <c r="O4352" i="3"/>
  <c r="P4352" i="3"/>
  <c r="Q4352" i="3"/>
  <c r="R4352" i="3"/>
  <c r="S4352" i="3"/>
  <c r="T4352" i="3"/>
  <c r="M4353" i="3"/>
  <c r="N4353" i="3"/>
  <c r="Z4353" i="3" s="1"/>
  <c r="O4353" i="3"/>
  <c r="P4353" i="3"/>
  <c r="Q4353" i="3"/>
  <c r="R4353" i="3"/>
  <c r="S4353" i="3"/>
  <c r="T4353" i="3"/>
  <c r="M4354" i="3"/>
  <c r="N4354" i="3"/>
  <c r="Z4354" i="3" s="1"/>
  <c r="O4354" i="3"/>
  <c r="P4354" i="3"/>
  <c r="Q4354" i="3"/>
  <c r="R4354" i="3"/>
  <c r="S4354" i="3"/>
  <c r="T4354" i="3"/>
  <c r="M4355" i="3"/>
  <c r="N4355" i="3"/>
  <c r="Z4355" i="3" s="1"/>
  <c r="O4355" i="3"/>
  <c r="P4355" i="3"/>
  <c r="Q4355" i="3"/>
  <c r="R4355" i="3"/>
  <c r="S4355" i="3"/>
  <c r="T4355" i="3"/>
  <c r="M4356" i="3"/>
  <c r="N4356" i="3"/>
  <c r="Z4356" i="3" s="1"/>
  <c r="O4356" i="3"/>
  <c r="P4356" i="3"/>
  <c r="Q4356" i="3"/>
  <c r="R4356" i="3"/>
  <c r="S4356" i="3"/>
  <c r="T4356" i="3"/>
  <c r="M4357" i="3"/>
  <c r="N4357" i="3"/>
  <c r="Z4357" i="3" s="1"/>
  <c r="O4357" i="3"/>
  <c r="P4357" i="3"/>
  <c r="Q4357" i="3"/>
  <c r="R4357" i="3"/>
  <c r="S4357" i="3"/>
  <c r="T4357" i="3"/>
  <c r="M4358" i="3"/>
  <c r="N4358" i="3"/>
  <c r="Z4358" i="3" s="1"/>
  <c r="O4358" i="3"/>
  <c r="P4358" i="3"/>
  <c r="Q4358" i="3"/>
  <c r="R4358" i="3"/>
  <c r="S4358" i="3"/>
  <c r="T4358" i="3"/>
  <c r="M4359" i="3"/>
  <c r="N4359" i="3"/>
  <c r="Z4359" i="3" s="1"/>
  <c r="O4359" i="3"/>
  <c r="P4359" i="3"/>
  <c r="Q4359" i="3"/>
  <c r="R4359" i="3"/>
  <c r="S4359" i="3"/>
  <c r="T4359" i="3"/>
  <c r="M4360" i="3"/>
  <c r="N4360" i="3"/>
  <c r="Z4360" i="3" s="1"/>
  <c r="O4360" i="3"/>
  <c r="P4360" i="3"/>
  <c r="Q4360" i="3"/>
  <c r="R4360" i="3"/>
  <c r="S4360" i="3"/>
  <c r="T4360" i="3"/>
  <c r="M4361" i="3"/>
  <c r="N4361" i="3"/>
  <c r="Z4361" i="3" s="1"/>
  <c r="O4361" i="3"/>
  <c r="P4361" i="3"/>
  <c r="Q4361" i="3"/>
  <c r="R4361" i="3"/>
  <c r="S4361" i="3"/>
  <c r="T4361" i="3"/>
  <c r="M4362" i="3"/>
  <c r="N4362" i="3"/>
  <c r="Z4362" i="3" s="1"/>
  <c r="O4362" i="3"/>
  <c r="P4362" i="3"/>
  <c r="Q4362" i="3"/>
  <c r="R4362" i="3"/>
  <c r="S4362" i="3"/>
  <c r="T4362" i="3"/>
  <c r="M4363" i="3"/>
  <c r="N4363" i="3"/>
  <c r="Z4363" i="3" s="1"/>
  <c r="O4363" i="3"/>
  <c r="P4363" i="3"/>
  <c r="Q4363" i="3"/>
  <c r="R4363" i="3"/>
  <c r="S4363" i="3"/>
  <c r="T4363" i="3"/>
  <c r="M4364" i="3"/>
  <c r="N4364" i="3"/>
  <c r="Z4364" i="3" s="1"/>
  <c r="O4364" i="3"/>
  <c r="P4364" i="3"/>
  <c r="Q4364" i="3"/>
  <c r="R4364" i="3"/>
  <c r="S4364" i="3"/>
  <c r="T4364" i="3"/>
  <c r="M4365" i="3"/>
  <c r="N4365" i="3"/>
  <c r="Z4365" i="3" s="1"/>
  <c r="O4365" i="3"/>
  <c r="P4365" i="3"/>
  <c r="Q4365" i="3"/>
  <c r="R4365" i="3"/>
  <c r="S4365" i="3"/>
  <c r="T4365" i="3"/>
  <c r="M4366" i="3"/>
  <c r="N4366" i="3"/>
  <c r="Z4366" i="3" s="1"/>
  <c r="O4366" i="3"/>
  <c r="P4366" i="3"/>
  <c r="Q4366" i="3"/>
  <c r="R4366" i="3"/>
  <c r="S4366" i="3"/>
  <c r="T4366" i="3"/>
  <c r="M4367" i="3"/>
  <c r="N4367" i="3"/>
  <c r="Z4367" i="3" s="1"/>
  <c r="O4367" i="3"/>
  <c r="P4367" i="3"/>
  <c r="Q4367" i="3"/>
  <c r="R4367" i="3"/>
  <c r="S4367" i="3"/>
  <c r="T4367" i="3"/>
  <c r="M4368" i="3"/>
  <c r="N4368" i="3"/>
  <c r="Z4368" i="3" s="1"/>
  <c r="O4368" i="3"/>
  <c r="P4368" i="3"/>
  <c r="Q4368" i="3"/>
  <c r="R4368" i="3"/>
  <c r="S4368" i="3"/>
  <c r="T4368" i="3"/>
  <c r="M4369" i="3"/>
  <c r="N4369" i="3"/>
  <c r="Z4369" i="3" s="1"/>
  <c r="O4369" i="3"/>
  <c r="P4369" i="3"/>
  <c r="Q4369" i="3"/>
  <c r="R4369" i="3"/>
  <c r="S4369" i="3"/>
  <c r="T4369" i="3"/>
  <c r="M4370" i="3"/>
  <c r="N4370" i="3"/>
  <c r="Z4370" i="3" s="1"/>
  <c r="O4370" i="3"/>
  <c r="P4370" i="3"/>
  <c r="Q4370" i="3"/>
  <c r="R4370" i="3"/>
  <c r="S4370" i="3"/>
  <c r="T4370" i="3"/>
  <c r="M4371" i="3"/>
  <c r="N4371" i="3"/>
  <c r="Z4371" i="3" s="1"/>
  <c r="O4371" i="3"/>
  <c r="P4371" i="3"/>
  <c r="Q4371" i="3"/>
  <c r="R4371" i="3"/>
  <c r="S4371" i="3"/>
  <c r="T4371" i="3"/>
  <c r="M4372" i="3"/>
  <c r="N4372" i="3"/>
  <c r="Z4372" i="3" s="1"/>
  <c r="O4372" i="3"/>
  <c r="P4372" i="3"/>
  <c r="Q4372" i="3"/>
  <c r="R4372" i="3"/>
  <c r="S4372" i="3"/>
  <c r="T4372" i="3"/>
  <c r="M4373" i="3"/>
  <c r="N4373" i="3"/>
  <c r="Z4373" i="3" s="1"/>
  <c r="O4373" i="3"/>
  <c r="P4373" i="3"/>
  <c r="Q4373" i="3"/>
  <c r="R4373" i="3"/>
  <c r="S4373" i="3"/>
  <c r="T4373" i="3"/>
  <c r="M4374" i="3"/>
  <c r="N4374" i="3"/>
  <c r="Z4374" i="3" s="1"/>
  <c r="O4374" i="3"/>
  <c r="P4374" i="3"/>
  <c r="Q4374" i="3"/>
  <c r="R4374" i="3"/>
  <c r="S4374" i="3"/>
  <c r="T4374" i="3"/>
  <c r="M4375" i="3"/>
  <c r="N4375" i="3"/>
  <c r="Z4375" i="3" s="1"/>
  <c r="O4375" i="3"/>
  <c r="P4375" i="3"/>
  <c r="Q4375" i="3"/>
  <c r="R4375" i="3"/>
  <c r="S4375" i="3"/>
  <c r="T4375" i="3"/>
  <c r="M4376" i="3"/>
  <c r="N4376" i="3"/>
  <c r="Z4376" i="3" s="1"/>
  <c r="O4376" i="3"/>
  <c r="P4376" i="3"/>
  <c r="Q4376" i="3"/>
  <c r="R4376" i="3"/>
  <c r="S4376" i="3"/>
  <c r="T4376" i="3"/>
  <c r="M4377" i="3"/>
  <c r="N4377" i="3"/>
  <c r="Z4377" i="3" s="1"/>
  <c r="O4377" i="3"/>
  <c r="P4377" i="3"/>
  <c r="Q4377" i="3"/>
  <c r="R4377" i="3"/>
  <c r="S4377" i="3"/>
  <c r="T4377" i="3"/>
  <c r="M4378" i="3"/>
  <c r="N4378" i="3"/>
  <c r="Z4378" i="3" s="1"/>
  <c r="O4378" i="3"/>
  <c r="P4378" i="3"/>
  <c r="Q4378" i="3"/>
  <c r="R4378" i="3"/>
  <c r="S4378" i="3"/>
  <c r="T4378" i="3"/>
  <c r="M4379" i="3"/>
  <c r="N4379" i="3"/>
  <c r="Z4379" i="3" s="1"/>
  <c r="O4379" i="3"/>
  <c r="P4379" i="3"/>
  <c r="Q4379" i="3"/>
  <c r="R4379" i="3"/>
  <c r="S4379" i="3"/>
  <c r="T4379" i="3"/>
  <c r="M4380" i="3"/>
  <c r="N4380" i="3"/>
  <c r="Z4380" i="3" s="1"/>
  <c r="O4380" i="3"/>
  <c r="P4380" i="3"/>
  <c r="Q4380" i="3"/>
  <c r="R4380" i="3"/>
  <c r="S4380" i="3"/>
  <c r="T4380" i="3"/>
  <c r="M4381" i="3"/>
  <c r="N4381" i="3"/>
  <c r="Z4381" i="3" s="1"/>
  <c r="O4381" i="3"/>
  <c r="P4381" i="3"/>
  <c r="Q4381" i="3"/>
  <c r="R4381" i="3"/>
  <c r="S4381" i="3"/>
  <c r="T4381" i="3"/>
  <c r="M4382" i="3"/>
  <c r="N4382" i="3"/>
  <c r="Z4382" i="3" s="1"/>
  <c r="O4382" i="3"/>
  <c r="P4382" i="3"/>
  <c r="Q4382" i="3"/>
  <c r="R4382" i="3"/>
  <c r="S4382" i="3"/>
  <c r="T4382" i="3"/>
  <c r="M4383" i="3"/>
  <c r="N4383" i="3"/>
  <c r="Z4383" i="3" s="1"/>
  <c r="O4383" i="3"/>
  <c r="P4383" i="3"/>
  <c r="Q4383" i="3"/>
  <c r="R4383" i="3"/>
  <c r="S4383" i="3"/>
  <c r="T4383" i="3"/>
  <c r="M4384" i="3"/>
  <c r="N4384" i="3"/>
  <c r="Z4384" i="3" s="1"/>
  <c r="O4384" i="3"/>
  <c r="P4384" i="3"/>
  <c r="Q4384" i="3"/>
  <c r="R4384" i="3"/>
  <c r="S4384" i="3"/>
  <c r="T4384" i="3"/>
  <c r="M4385" i="3"/>
  <c r="N4385" i="3"/>
  <c r="Z4385" i="3" s="1"/>
  <c r="O4385" i="3"/>
  <c r="P4385" i="3"/>
  <c r="Q4385" i="3"/>
  <c r="R4385" i="3"/>
  <c r="S4385" i="3"/>
  <c r="T4385" i="3"/>
  <c r="M4386" i="3"/>
  <c r="N4386" i="3"/>
  <c r="Z4386" i="3" s="1"/>
  <c r="O4386" i="3"/>
  <c r="P4386" i="3"/>
  <c r="Q4386" i="3"/>
  <c r="R4386" i="3"/>
  <c r="S4386" i="3"/>
  <c r="T4386" i="3"/>
  <c r="M4387" i="3"/>
  <c r="N4387" i="3"/>
  <c r="Z4387" i="3" s="1"/>
  <c r="O4387" i="3"/>
  <c r="P4387" i="3"/>
  <c r="Q4387" i="3"/>
  <c r="R4387" i="3"/>
  <c r="S4387" i="3"/>
  <c r="T4387" i="3"/>
  <c r="M4388" i="3"/>
  <c r="N4388" i="3"/>
  <c r="Z4388" i="3" s="1"/>
  <c r="O4388" i="3"/>
  <c r="P4388" i="3"/>
  <c r="Q4388" i="3"/>
  <c r="R4388" i="3"/>
  <c r="S4388" i="3"/>
  <c r="T4388" i="3"/>
  <c r="M4389" i="3"/>
  <c r="N4389" i="3"/>
  <c r="Z4389" i="3" s="1"/>
  <c r="O4389" i="3"/>
  <c r="P4389" i="3"/>
  <c r="Q4389" i="3"/>
  <c r="R4389" i="3"/>
  <c r="S4389" i="3"/>
  <c r="T4389" i="3"/>
  <c r="M4390" i="3"/>
  <c r="N4390" i="3"/>
  <c r="Z4390" i="3" s="1"/>
  <c r="O4390" i="3"/>
  <c r="P4390" i="3"/>
  <c r="Q4390" i="3"/>
  <c r="R4390" i="3"/>
  <c r="S4390" i="3"/>
  <c r="T4390" i="3"/>
  <c r="M4391" i="3"/>
  <c r="N4391" i="3"/>
  <c r="Z4391" i="3" s="1"/>
  <c r="O4391" i="3"/>
  <c r="P4391" i="3"/>
  <c r="Q4391" i="3"/>
  <c r="R4391" i="3"/>
  <c r="S4391" i="3"/>
  <c r="T4391" i="3"/>
  <c r="M4392" i="3"/>
  <c r="N4392" i="3"/>
  <c r="Z4392" i="3" s="1"/>
  <c r="O4392" i="3"/>
  <c r="P4392" i="3"/>
  <c r="Q4392" i="3"/>
  <c r="R4392" i="3"/>
  <c r="S4392" i="3"/>
  <c r="T4392" i="3"/>
  <c r="M4393" i="3"/>
  <c r="N4393" i="3"/>
  <c r="Z4393" i="3" s="1"/>
  <c r="O4393" i="3"/>
  <c r="P4393" i="3"/>
  <c r="Q4393" i="3"/>
  <c r="R4393" i="3"/>
  <c r="S4393" i="3"/>
  <c r="T4393" i="3"/>
  <c r="M4394" i="3"/>
  <c r="N4394" i="3"/>
  <c r="Z4394" i="3" s="1"/>
  <c r="O4394" i="3"/>
  <c r="P4394" i="3"/>
  <c r="Q4394" i="3"/>
  <c r="R4394" i="3"/>
  <c r="S4394" i="3"/>
  <c r="T4394" i="3"/>
  <c r="M4395" i="3"/>
  <c r="N4395" i="3"/>
  <c r="Z4395" i="3" s="1"/>
  <c r="O4395" i="3"/>
  <c r="P4395" i="3"/>
  <c r="Q4395" i="3"/>
  <c r="R4395" i="3"/>
  <c r="S4395" i="3"/>
  <c r="T4395" i="3"/>
  <c r="M4396" i="3"/>
  <c r="N4396" i="3"/>
  <c r="Z4396" i="3" s="1"/>
  <c r="O4396" i="3"/>
  <c r="P4396" i="3"/>
  <c r="Q4396" i="3"/>
  <c r="R4396" i="3"/>
  <c r="S4396" i="3"/>
  <c r="T4396" i="3"/>
  <c r="M4397" i="3"/>
  <c r="N4397" i="3"/>
  <c r="Z4397" i="3" s="1"/>
  <c r="O4397" i="3"/>
  <c r="P4397" i="3"/>
  <c r="Q4397" i="3"/>
  <c r="R4397" i="3"/>
  <c r="S4397" i="3"/>
  <c r="T4397" i="3"/>
  <c r="M4398" i="3"/>
  <c r="N4398" i="3"/>
  <c r="Z4398" i="3" s="1"/>
  <c r="O4398" i="3"/>
  <c r="P4398" i="3"/>
  <c r="Q4398" i="3"/>
  <c r="R4398" i="3"/>
  <c r="S4398" i="3"/>
  <c r="T4398" i="3"/>
  <c r="M4399" i="3"/>
  <c r="N4399" i="3"/>
  <c r="Z4399" i="3" s="1"/>
  <c r="O4399" i="3"/>
  <c r="P4399" i="3"/>
  <c r="Q4399" i="3"/>
  <c r="R4399" i="3"/>
  <c r="S4399" i="3"/>
  <c r="T4399" i="3"/>
  <c r="M4400" i="3"/>
  <c r="N4400" i="3"/>
  <c r="Z4400" i="3" s="1"/>
  <c r="O4400" i="3"/>
  <c r="P4400" i="3"/>
  <c r="Q4400" i="3"/>
  <c r="R4400" i="3"/>
  <c r="S4400" i="3"/>
  <c r="T4400" i="3"/>
  <c r="M4401" i="3"/>
  <c r="N4401" i="3"/>
  <c r="Z4401" i="3" s="1"/>
  <c r="O4401" i="3"/>
  <c r="P4401" i="3"/>
  <c r="Q4401" i="3"/>
  <c r="R4401" i="3"/>
  <c r="S4401" i="3"/>
  <c r="T4401" i="3"/>
  <c r="M4402" i="3"/>
  <c r="N4402" i="3"/>
  <c r="Z4402" i="3" s="1"/>
  <c r="O4402" i="3"/>
  <c r="P4402" i="3"/>
  <c r="Q4402" i="3"/>
  <c r="R4402" i="3"/>
  <c r="S4402" i="3"/>
  <c r="T4402" i="3"/>
  <c r="M4403" i="3"/>
  <c r="N4403" i="3"/>
  <c r="Z4403" i="3" s="1"/>
  <c r="O4403" i="3"/>
  <c r="P4403" i="3"/>
  <c r="Q4403" i="3"/>
  <c r="R4403" i="3"/>
  <c r="S4403" i="3"/>
  <c r="T4403" i="3"/>
  <c r="M4404" i="3"/>
  <c r="N4404" i="3"/>
  <c r="Z4404" i="3" s="1"/>
  <c r="O4404" i="3"/>
  <c r="P4404" i="3"/>
  <c r="Q4404" i="3"/>
  <c r="R4404" i="3"/>
  <c r="S4404" i="3"/>
  <c r="T4404" i="3"/>
  <c r="M4405" i="3"/>
  <c r="N4405" i="3"/>
  <c r="Z4405" i="3" s="1"/>
  <c r="O4405" i="3"/>
  <c r="P4405" i="3"/>
  <c r="Q4405" i="3"/>
  <c r="R4405" i="3"/>
  <c r="S4405" i="3"/>
  <c r="T4405" i="3"/>
  <c r="M4406" i="3"/>
  <c r="N4406" i="3"/>
  <c r="Z4406" i="3" s="1"/>
  <c r="O4406" i="3"/>
  <c r="P4406" i="3"/>
  <c r="Q4406" i="3"/>
  <c r="R4406" i="3"/>
  <c r="S4406" i="3"/>
  <c r="T4406" i="3"/>
  <c r="M4407" i="3"/>
  <c r="N4407" i="3"/>
  <c r="Z4407" i="3" s="1"/>
  <c r="O4407" i="3"/>
  <c r="P4407" i="3"/>
  <c r="Q4407" i="3"/>
  <c r="R4407" i="3"/>
  <c r="S4407" i="3"/>
  <c r="T4407" i="3"/>
  <c r="M4408" i="3"/>
  <c r="N4408" i="3"/>
  <c r="Z4408" i="3" s="1"/>
  <c r="O4408" i="3"/>
  <c r="P4408" i="3"/>
  <c r="Q4408" i="3"/>
  <c r="R4408" i="3"/>
  <c r="S4408" i="3"/>
  <c r="T4408" i="3"/>
  <c r="M4409" i="3"/>
  <c r="N4409" i="3"/>
  <c r="Z4409" i="3" s="1"/>
  <c r="O4409" i="3"/>
  <c r="P4409" i="3"/>
  <c r="Q4409" i="3"/>
  <c r="R4409" i="3"/>
  <c r="S4409" i="3"/>
  <c r="T4409" i="3"/>
  <c r="M4410" i="3"/>
  <c r="N4410" i="3"/>
  <c r="Z4410" i="3" s="1"/>
  <c r="O4410" i="3"/>
  <c r="P4410" i="3"/>
  <c r="Q4410" i="3"/>
  <c r="R4410" i="3"/>
  <c r="S4410" i="3"/>
  <c r="T4410" i="3"/>
  <c r="M4411" i="3"/>
  <c r="N4411" i="3"/>
  <c r="Z4411" i="3" s="1"/>
  <c r="O4411" i="3"/>
  <c r="P4411" i="3"/>
  <c r="Q4411" i="3"/>
  <c r="R4411" i="3"/>
  <c r="S4411" i="3"/>
  <c r="T4411" i="3"/>
  <c r="M4412" i="3"/>
  <c r="N4412" i="3"/>
  <c r="Z4412" i="3" s="1"/>
  <c r="O4412" i="3"/>
  <c r="P4412" i="3"/>
  <c r="Q4412" i="3"/>
  <c r="R4412" i="3"/>
  <c r="S4412" i="3"/>
  <c r="T4412" i="3"/>
  <c r="M4413" i="3"/>
  <c r="N4413" i="3"/>
  <c r="Z4413" i="3" s="1"/>
  <c r="O4413" i="3"/>
  <c r="P4413" i="3"/>
  <c r="Q4413" i="3"/>
  <c r="R4413" i="3"/>
  <c r="S4413" i="3"/>
  <c r="T4413" i="3"/>
  <c r="M4414" i="3"/>
  <c r="N4414" i="3"/>
  <c r="Z4414" i="3" s="1"/>
  <c r="O4414" i="3"/>
  <c r="P4414" i="3"/>
  <c r="Q4414" i="3"/>
  <c r="R4414" i="3"/>
  <c r="S4414" i="3"/>
  <c r="T4414" i="3"/>
  <c r="M4415" i="3"/>
  <c r="N4415" i="3"/>
  <c r="Z4415" i="3" s="1"/>
  <c r="O4415" i="3"/>
  <c r="P4415" i="3"/>
  <c r="Q4415" i="3"/>
  <c r="R4415" i="3"/>
  <c r="S4415" i="3"/>
  <c r="T4415" i="3"/>
  <c r="M4416" i="3"/>
  <c r="N4416" i="3"/>
  <c r="Z4416" i="3" s="1"/>
  <c r="O4416" i="3"/>
  <c r="P4416" i="3"/>
  <c r="Q4416" i="3"/>
  <c r="R4416" i="3"/>
  <c r="S4416" i="3"/>
  <c r="T4416" i="3"/>
  <c r="M4417" i="3"/>
  <c r="N4417" i="3"/>
  <c r="Z4417" i="3" s="1"/>
  <c r="O4417" i="3"/>
  <c r="P4417" i="3"/>
  <c r="Q4417" i="3"/>
  <c r="R4417" i="3"/>
  <c r="S4417" i="3"/>
  <c r="T4417" i="3"/>
  <c r="M4418" i="3"/>
  <c r="N4418" i="3"/>
  <c r="Z4418" i="3" s="1"/>
  <c r="O4418" i="3"/>
  <c r="P4418" i="3"/>
  <c r="Q4418" i="3"/>
  <c r="R4418" i="3"/>
  <c r="S4418" i="3"/>
  <c r="T4418" i="3"/>
  <c r="M4419" i="3"/>
  <c r="N4419" i="3"/>
  <c r="Z4419" i="3" s="1"/>
  <c r="O4419" i="3"/>
  <c r="P4419" i="3"/>
  <c r="Q4419" i="3"/>
  <c r="R4419" i="3"/>
  <c r="S4419" i="3"/>
  <c r="T4419" i="3"/>
  <c r="M4420" i="3"/>
  <c r="N4420" i="3"/>
  <c r="Z4420" i="3" s="1"/>
  <c r="O4420" i="3"/>
  <c r="P4420" i="3"/>
  <c r="Q4420" i="3"/>
  <c r="R4420" i="3"/>
  <c r="S4420" i="3"/>
  <c r="T4420" i="3"/>
  <c r="M4421" i="3"/>
  <c r="N4421" i="3"/>
  <c r="Z4421" i="3" s="1"/>
  <c r="O4421" i="3"/>
  <c r="P4421" i="3"/>
  <c r="Q4421" i="3"/>
  <c r="R4421" i="3"/>
  <c r="S4421" i="3"/>
  <c r="T4421" i="3"/>
  <c r="M4422" i="3"/>
  <c r="N4422" i="3"/>
  <c r="Z4422" i="3" s="1"/>
  <c r="O4422" i="3"/>
  <c r="P4422" i="3"/>
  <c r="Q4422" i="3"/>
  <c r="R4422" i="3"/>
  <c r="S4422" i="3"/>
  <c r="T4422" i="3"/>
  <c r="M4423" i="3"/>
  <c r="N4423" i="3"/>
  <c r="Z4423" i="3" s="1"/>
  <c r="O4423" i="3"/>
  <c r="P4423" i="3"/>
  <c r="Q4423" i="3"/>
  <c r="R4423" i="3"/>
  <c r="S4423" i="3"/>
  <c r="T4423" i="3"/>
  <c r="M4424" i="3"/>
  <c r="N4424" i="3"/>
  <c r="Z4424" i="3" s="1"/>
  <c r="O4424" i="3"/>
  <c r="P4424" i="3"/>
  <c r="Q4424" i="3"/>
  <c r="R4424" i="3"/>
  <c r="S4424" i="3"/>
  <c r="T4424" i="3"/>
  <c r="M4425" i="3"/>
  <c r="N4425" i="3"/>
  <c r="Z4425" i="3" s="1"/>
  <c r="O4425" i="3"/>
  <c r="P4425" i="3"/>
  <c r="Q4425" i="3"/>
  <c r="R4425" i="3"/>
  <c r="S4425" i="3"/>
  <c r="T4425" i="3"/>
  <c r="M4426" i="3"/>
  <c r="N4426" i="3"/>
  <c r="Z4426" i="3" s="1"/>
  <c r="O4426" i="3"/>
  <c r="P4426" i="3"/>
  <c r="Q4426" i="3"/>
  <c r="R4426" i="3"/>
  <c r="S4426" i="3"/>
  <c r="T4426" i="3"/>
  <c r="M4427" i="3"/>
  <c r="N4427" i="3"/>
  <c r="Z4427" i="3" s="1"/>
  <c r="O4427" i="3"/>
  <c r="P4427" i="3"/>
  <c r="Q4427" i="3"/>
  <c r="R4427" i="3"/>
  <c r="S4427" i="3"/>
  <c r="T4427" i="3"/>
  <c r="M4428" i="3"/>
  <c r="N4428" i="3"/>
  <c r="Z4428" i="3" s="1"/>
  <c r="O4428" i="3"/>
  <c r="P4428" i="3"/>
  <c r="Q4428" i="3"/>
  <c r="R4428" i="3"/>
  <c r="S4428" i="3"/>
  <c r="T4428" i="3"/>
  <c r="M4429" i="3"/>
  <c r="N4429" i="3"/>
  <c r="Z4429" i="3" s="1"/>
  <c r="O4429" i="3"/>
  <c r="P4429" i="3"/>
  <c r="Q4429" i="3"/>
  <c r="R4429" i="3"/>
  <c r="S4429" i="3"/>
  <c r="T4429" i="3"/>
  <c r="M4430" i="3"/>
  <c r="N4430" i="3"/>
  <c r="Z4430" i="3" s="1"/>
  <c r="O4430" i="3"/>
  <c r="P4430" i="3"/>
  <c r="Q4430" i="3"/>
  <c r="R4430" i="3"/>
  <c r="S4430" i="3"/>
  <c r="T4430" i="3"/>
  <c r="M4431" i="3"/>
  <c r="N4431" i="3"/>
  <c r="Z4431" i="3" s="1"/>
  <c r="O4431" i="3"/>
  <c r="P4431" i="3"/>
  <c r="Q4431" i="3"/>
  <c r="R4431" i="3"/>
  <c r="S4431" i="3"/>
  <c r="T4431" i="3"/>
  <c r="M4432" i="3"/>
  <c r="N4432" i="3"/>
  <c r="Z4432" i="3" s="1"/>
  <c r="O4432" i="3"/>
  <c r="P4432" i="3"/>
  <c r="Q4432" i="3"/>
  <c r="R4432" i="3"/>
  <c r="S4432" i="3"/>
  <c r="T4432" i="3"/>
  <c r="M4433" i="3"/>
  <c r="N4433" i="3"/>
  <c r="Z4433" i="3" s="1"/>
  <c r="O4433" i="3"/>
  <c r="P4433" i="3"/>
  <c r="Q4433" i="3"/>
  <c r="R4433" i="3"/>
  <c r="S4433" i="3"/>
  <c r="T4433" i="3"/>
  <c r="M4434" i="3"/>
  <c r="N4434" i="3"/>
  <c r="Z4434" i="3" s="1"/>
  <c r="O4434" i="3"/>
  <c r="P4434" i="3"/>
  <c r="Q4434" i="3"/>
  <c r="R4434" i="3"/>
  <c r="S4434" i="3"/>
  <c r="T4434" i="3"/>
  <c r="M4435" i="3"/>
  <c r="N4435" i="3"/>
  <c r="Z4435" i="3" s="1"/>
  <c r="O4435" i="3"/>
  <c r="P4435" i="3"/>
  <c r="Q4435" i="3"/>
  <c r="R4435" i="3"/>
  <c r="S4435" i="3"/>
  <c r="T4435" i="3"/>
  <c r="M4436" i="3"/>
  <c r="N4436" i="3"/>
  <c r="Z4436" i="3" s="1"/>
  <c r="O4436" i="3"/>
  <c r="P4436" i="3"/>
  <c r="Q4436" i="3"/>
  <c r="R4436" i="3"/>
  <c r="S4436" i="3"/>
  <c r="T4436" i="3"/>
  <c r="M4437" i="3"/>
  <c r="N4437" i="3"/>
  <c r="Z4437" i="3" s="1"/>
  <c r="O4437" i="3"/>
  <c r="P4437" i="3"/>
  <c r="Q4437" i="3"/>
  <c r="R4437" i="3"/>
  <c r="S4437" i="3"/>
  <c r="T4437" i="3"/>
  <c r="M4438" i="3"/>
  <c r="N4438" i="3"/>
  <c r="Z4438" i="3" s="1"/>
  <c r="O4438" i="3"/>
  <c r="P4438" i="3"/>
  <c r="Q4438" i="3"/>
  <c r="R4438" i="3"/>
  <c r="S4438" i="3"/>
  <c r="T4438" i="3"/>
  <c r="M4439" i="3"/>
  <c r="N4439" i="3"/>
  <c r="Z4439" i="3" s="1"/>
  <c r="O4439" i="3"/>
  <c r="P4439" i="3"/>
  <c r="Q4439" i="3"/>
  <c r="R4439" i="3"/>
  <c r="S4439" i="3"/>
  <c r="T4439" i="3"/>
  <c r="M4440" i="3"/>
  <c r="N4440" i="3"/>
  <c r="Z4440" i="3" s="1"/>
  <c r="O4440" i="3"/>
  <c r="P4440" i="3"/>
  <c r="Q4440" i="3"/>
  <c r="R4440" i="3"/>
  <c r="S4440" i="3"/>
  <c r="T4440" i="3"/>
  <c r="M4441" i="3"/>
  <c r="N4441" i="3"/>
  <c r="Z4441" i="3" s="1"/>
  <c r="O4441" i="3"/>
  <c r="P4441" i="3"/>
  <c r="Q4441" i="3"/>
  <c r="R4441" i="3"/>
  <c r="S4441" i="3"/>
  <c r="T4441" i="3"/>
  <c r="M4442" i="3"/>
  <c r="N4442" i="3"/>
  <c r="Z4442" i="3" s="1"/>
  <c r="O4442" i="3"/>
  <c r="P4442" i="3"/>
  <c r="Q4442" i="3"/>
  <c r="R4442" i="3"/>
  <c r="S4442" i="3"/>
  <c r="T4442" i="3"/>
  <c r="M4443" i="3"/>
  <c r="N4443" i="3"/>
  <c r="Z4443" i="3" s="1"/>
  <c r="O4443" i="3"/>
  <c r="P4443" i="3"/>
  <c r="Q4443" i="3"/>
  <c r="R4443" i="3"/>
  <c r="S4443" i="3"/>
  <c r="T4443" i="3"/>
  <c r="M4444" i="3"/>
  <c r="N4444" i="3"/>
  <c r="Z4444" i="3" s="1"/>
  <c r="O4444" i="3"/>
  <c r="P4444" i="3"/>
  <c r="Q4444" i="3"/>
  <c r="R4444" i="3"/>
  <c r="S4444" i="3"/>
  <c r="T4444" i="3"/>
  <c r="M4445" i="3"/>
  <c r="N4445" i="3"/>
  <c r="Z4445" i="3" s="1"/>
  <c r="O4445" i="3"/>
  <c r="P4445" i="3"/>
  <c r="Q4445" i="3"/>
  <c r="R4445" i="3"/>
  <c r="S4445" i="3"/>
  <c r="T4445" i="3"/>
  <c r="M4446" i="3"/>
  <c r="N4446" i="3"/>
  <c r="Z4446" i="3" s="1"/>
  <c r="O4446" i="3"/>
  <c r="P4446" i="3"/>
  <c r="Q4446" i="3"/>
  <c r="R4446" i="3"/>
  <c r="S4446" i="3"/>
  <c r="T4446" i="3"/>
  <c r="M4447" i="3"/>
  <c r="N4447" i="3"/>
  <c r="Z4447" i="3" s="1"/>
  <c r="O4447" i="3"/>
  <c r="P4447" i="3"/>
  <c r="Q4447" i="3"/>
  <c r="R4447" i="3"/>
  <c r="S4447" i="3"/>
  <c r="T4447" i="3"/>
  <c r="M4448" i="3"/>
  <c r="N4448" i="3"/>
  <c r="Z4448" i="3" s="1"/>
  <c r="O4448" i="3"/>
  <c r="P4448" i="3"/>
  <c r="Q4448" i="3"/>
  <c r="R4448" i="3"/>
  <c r="S4448" i="3"/>
  <c r="T4448" i="3"/>
  <c r="M4449" i="3"/>
  <c r="N4449" i="3"/>
  <c r="Z4449" i="3" s="1"/>
  <c r="O4449" i="3"/>
  <c r="P4449" i="3"/>
  <c r="Q4449" i="3"/>
  <c r="R4449" i="3"/>
  <c r="S4449" i="3"/>
  <c r="T4449" i="3"/>
  <c r="M4450" i="3"/>
  <c r="N4450" i="3"/>
  <c r="Z4450" i="3" s="1"/>
  <c r="O4450" i="3"/>
  <c r="P4450" i="3"/>
  <c r="Q4450" i="3"/>
  <c r="R4450" i="3"/>
  <c r="S4450" i="3"/>
  <c r="T4450" i="3"/>
  <c r="M4451" i="3"/>
  <c r="N4451" i="3"/>
  <c r="Z4451" i="3" s="1"/>
  <c r="O4451" i="3"/>
  <c r="P4451" i="3"/>
  <c r="Q4451" i="3"/>
  <c r="R4451" i="3"/>
  <c r="S4451" i="3"/>
  <c r="T4451" i="3"/>
  <c r="M4452" i="3"/>
  <c r="N4452" i="3"/>
  <c r="Z4452" i="3" s="1"/>
  <c r="O4452" i="3"/>
  <c r="P4452" i="3"/>
  <c r="Q4452" i="3"/>
  <c r="R4452" i="3"/>
  <c r="S4452" i="3"/>
  <c r="T4452" i="3"/>
  <c r="M4453" i="3"/>
  <c r="N4453" i="3"/>
  <c r="Z4453" i="3" s="1"/>
  <c r="O4453" i="3"/>
  <c r="P4453" i="3"/>
  <c r="Q4453" i="3"/>
  <c r="R4453" i="3"/>
  <c r="S4453" i="3"/>
  <c r="T4453" i="3"/>
  <c r="M4454" i="3"/>
  <c r="N4454" i="3"/>
  <c r="Z4454" i="3" s="1"/>
  <c r="O4454" i="3"/>
  <c r="P4454" i="3"/>
  <c r="Q4454" i="3"/>
  <c r="R4454" i="3"/>
  <c r="S4454" i="3"/>
  <c r="T4454" i="3"/>
  <c r="M4455" i="3"/>
  <c r="N4455" i="3"/>
  <c r="Z4455" i="3" s="1"/>
  <c r="O4455" i="3"/>
  <c r="P4455" i="3"/>
  <c r="Q4455" i="3"/>
  <c r="R4455" i="3"/>
  <c r="S4455" i="3"/>
  <c r="T4455" i="3"/>
  <c r="M4456" i="3"/>
  <c r="N4456" i="3"/>
  <c r="Z4456" i="3" s="1"/>
  <c r="O4456" i="3"/>
  <c r="P4456" i="3"/>
  <c r="Q4456" i="3"/>
  <c r="R4456" i="3"/>
  <c r="S4456" i="3"/>
  <c r="T4456" i="3"/>
  <c r="M4457" i="3"/>
  <c r="N4457" i="3"/>
  <c r="Z4457" i="3" s="1"/>
  <c r="O4457" i="3"/>
  <c r="P4457" i="3"/>
  <c r="Q4457" i="3"/>
  <c r="R4457" i="3"/>
  <c r="S4457" i="3"/>
  <c r="T4457" i="3"/>
  <c r="M4458" i="3"/>
  <c r="N4458" i="3"/>
  <c r="Z4458" i="3" s="1"/>
  <c r="O4458" i="3"/>
  <c r="P4458" i="3"/>
  <c r="Q4458" i="3"/>
  <c r="R4458" i="3"/>
  <c r="S4458" i="3"/>
  <c r="T4458" i="3"/>
  <c r="M4459" i="3"/>
  <c r="N4459" i="3"/>
  <c r="Z4459" i="3" s="1"/>
  <c r="O4459" i="3"/>
  <c r="P4459" i="3"/>
  <c r="Q4459" i="3"/>
  <c r="R4459" i="3"/>
  <c r="S4459" i="3"/>
  <c r="T4459" i="3"/>
  <c r="M4460" i="3"/>
  <c r="N4460" i="3"/>
  <c r="Z4460" i="3" s="1"/>
  <c r="O4460" i="3"/>
  <c r="P4460" i="3"/>
  <c r="Q4460" i="3"/>
  <c r="R4460" i="3"/>
  <c r="S4460" i="3"/>
  <c r="T4460" i="3"/>
  <c r="M4461" i="3"/>
  <c r="N4461" i="3"/>
  <c r="Z4461" i="3" s="1"/>
  <c r="O4461" i="3"/>
  <c r="P4461" i="3"/>
  <c r="Q4461" i="3"/>
  <c r="R4461" i="3"/>
  <c r="S4461" i="3"/>
  <c r="T4461" i="3"/>
  <c r="M4462" i="3"/>
  <c r="N4462" i="3"/>
  <c r="Z4462" i="3" s="1"/>
  <c r="O4462" i="3"/>
  <c r="P4462" i="3"/>
  <c r="Q4462" i="3"/>
  <c r="R4462" i="3"/>
  <c r="S4462" i="3"/>
  <c r="T4462" i="3"/>
  <c r="M4463" i="3"/>
  <c r="N4463" i="3"/>
  <c r="Z4463" i="3" s="1"/>
  <c r="O4463" i="3"/>
  <c r="P4463" i="3"/>
  <c r="Q4463" i="3"/>
  <c r="R4463" i="3"/>
  <c r="S4463" i="3"/>
  <c r="T4463" i="3"/>
  <c r="M4464" i="3"/>
  <c r="N4464" i="3"/>
  <c r="Z4464" i="3" s="1"/>
  <c r="O4464" i="3"/>
  <c r="P4464" i="3"/>
  <c r="Q4464" i="3"/>
  <c r="R4464" i="3"/>
  <c r="S4464" i="3"/>
  <c r="T4464" i="3"/>
  <c r="M4465" i="3"/>
  <c r="N4465" i="3"/>
  <c r="Z4465" i="3" s="1"/>
  <c r="O4465" i="3"/>
  <c r="P4465" i="3"/>
  <c r="Q4465" i="3"/>
  <c r="R4465" i="3"/>
  <c r="S4465" i="3"/>
  <c r="T4465" i="3"/>
  <c r="M4466" i="3"/>
  <c r="N4466" i="3"/>
  <c r="Z4466" i="3" s="1"/>
  <c r="O4466" i="3"/>
  <c r="P4466" i="3"/>
  <c r="Q4466" i="3"/>
  <c r="R4466" i="3"/>
  <c r="S4466" i="3"/>
  <c r="T4466" i="3"/>
  <c r="M4467" i="3"/>
  <c r="N4467" i="3"/>
  <c r="Z4467" i="3" s="1"/>
  <c r="O4467" i="3"/>
  <c r="P4467" i="3"/>
  <c r="Q4467" i="3"/>
  <c r="R4467" i="3"/>
  <c r="S4467" i="3"/>
  <c r="T4467" i="3"/>
  <c r="M4468" i="3"/>
  <c r="N4468" i="3"/>
  <c r="Z4468" i="3" s="1"/>
  <c r="O4468" i="3"/>
  <c r="P4468" i="3"/>
  <c r="Q4468" i="3"/>
  <c r="R4468" i="3"/>
  <c r="S4468" i="3"/>
  <c r="T4468" i="3"/>
  <c r="M4469" i="3"/>
  <c r="N4469" i="3"/>
  <c r="Z4469" i="3" s="1"/>
  <c r="O4469" i="3"/>
  <c r="P4469" i="3"/>
  <c r="Q4469" i="3"/>
  <c r="R4469" i="3"/>
  <c r="S4469" i="3"/>
  <c r="T4469" i="3"/>
  <c r="M4470" i="3"/>
  <c r="N4470" i="3"/>
  <c r="Z4470" i="3" s="1"/>
  <c r="O4470" i="3"/>
  <c r="P4470" i="3"/>
  <c r="Q4470" i="3"/>
  <c r="R4470" i="3"/>
  <c r="S4470" i="3"/>
  <c r="T4470" i="3"/>
  <c r="M4471" i="3"/>
  <c r="N4471" i="3"/>
  <c r="Z4471" i="3" s="1"/>
  <c r="O4471" i="3"/>
  <c r="P4471" i="3"/>
  <c r="Q4471" i="3"/>
  <c r="R4471" i="3"/>
  <c r="S4471" i="3"/>
  <c r="T4471" i="3"/>
  <c r="M4472" i="3"/>
  <c r="N4472" i="3"/>
  <c r="Z4472" i="3" s="1"/>
  <c r="O4472" i="3"/>
  <c r="P4472" i="3"/>
  <c r="Q4472" i="3"/>
  <c r="R4472" i="3"/>
  <c r="S4472" i="3"/>
  <c r="T4472" i="3"/>
  <c r="M4473" i="3"/>
  <c r="N4473" i="3"/>
  <c r="Z4473" i="3" s="1"/>
  <c r="O4473" i="3"/>
  <c r="P4473" i="3"/>
  <c r="Q4473" i="3"/>
  <c r="R4473" i="3"/>
  <c r="S4473" i="3"/>
  <c r="T4473" i="3"/>
  <c r="M4474" i="3"/>
  <c r="N4474" i="3"/>
  <c r="Z4474" i="3" s="1"/>
  <c r="O4474" i="3"/>
  <c r="P4474" i="3"/>
  <c r="Q4474" i="3"/>
  <c r="R4474" i="3"/>
  <c r="S4474" i="3"/>
  <c r="T4474" i="3"/>
  <c r="M4475" i="3"/>
  <c r="N4475" i="3"/>
  <c r="Z4475" i="3" s="1"/>
  <c r="O4475" i="3"/>
  <c r="P4475" i="3"/>
  <c r="Q4475" i="3"/>
  <c r="R4475" i="3"/>
  <c r="S4475" i="3"/>
  <c r="T4475" i="3"/>
  <c r="M4476" i="3"/>
  <c r="N4476" i="3"/>
  <c r="Z4476" i="3" s="1"/>
  <c r="O4476" i="3"/>
  <c r="P4476" i="3"/>
  <c r="Q4476" i="3"/>
  <c r="R4476" i="3"/>
  <c r="S4476" i="3"/>
  <c r="T4476" i="3"/>
  <c r="M4477" i="3"/>
  <c r="N4477" i="3"/>
  <c r="Z4477" i="3" s="1"/>
  <c r="O4477" i="3"/>
  <c r="P4477" i="3"/>
  <c r="Q4477" i="3"/>
  <c r="R4477" i="3"/>
  <c r="S4477" i="3"/>
  <c r="T4477" i="3"/>
  <c r="M4478" i="3"/>
  <c r="N4478" i="3"/>
  <c r="Z4478" i="3" s="1"/>
  <c r="O4478" i="3"/>
  <c r="P4478" i="3"/>
  <c r="Q4478" i="3"/>
  <c r="R4478" i="3"/>
  <c r="S4478" i="3"/>
  <c r="T4478" i="3"/>
  <c r="M4479" i="3"/>
  <c r="N4479" i="3"/>
  <c r="Z4479" i="3" s="1"/>
  <c r="O4479" i="3"/>
  <c r="P4479" i="3"/>
  <c r="Q4479" i="3"/>
  <c r="R4479" i="3"/>
  <c r="S4479" i="3"/>
  <c r="T4479" i="3"/>
  <c r="M4480" i="3"/>
  <c r="N4480" i="3"/>
  <c r="Z4480" i="3" s="1"/>
  <c r="O4480" i="3"/>
  <c r="P4480" i="3"/>
  <c r="Q4480" i="3"/>
  <c r="R4480" i="3"/>
  <c r="S4480" i="3"/>
  <c r="T4480" i="3"/>
  <c r="M4481" i="3"/>
  <c r="N4481" i="3"/>
  <c r="Z4481" i="3" s="1"/>
  <c r="O4481" i="3"/>
  <c r="P4481" i="3"/>
  <c r="Q4481" i="3"/>
  <c r="R4481" i="3"/>
  <c r="S4481" i="3"/>
  <c r="T4481" i="3"/>
  <c r="M4482" i="3"/>
  <c r="N4482" i="3"/>
  <c r="Z4482" i="3" s="1"/>
  <c r="O4482" i="3"/>
  <c r="P4482" i="3"/>
  <c r="Q4482" i="3"/>
  <c r="R4482" i="3"/>
  <c r="S4482" i="3"/>
  <c r="T4482" i="3"/>
  <c r="M4483" i="3"/>
  <c r="N4483" i="3"/>
  <c r="Z4483" i="3" s="1"/>
  <c r="O4483" i="3"/>
  <c r="P4483" i="3"/>
  <c r="Q4483" i="3"/>
  <c r="R4483" i="3"/>
  <c r="S4483" i="3"/>
  <c r="T4483" i="3"/>
  <c r="M4484" i="3"/>
  <c r="N4484" i="3"/>
  <c r="Z4484" i="3" s="1"/>
  <c r="O4484" i="3"/>
  <c r="P4484" i="3"/>
  <c r="Q4484" i="3"/>
  <c r="R4484" i="3"/>
  <c r="S4484" i="3"/>
  <c r="T4484" i="3"/>
  <c r="M4485" i="3"/>
  <c r="N4485" i="3"/>
  <c r="Z4485" i="3" s="1"/>
  <c r="O4485" i="3"/>
  <c r="P4485" i="3"/>
  <c r="Q4485" i="3"/>
  <c r="R4485" i="3"/>
  <c r="S4485" i="3"/>
  <c r="T4485" i="3"/>
  <c r="M4486" i="3"/>
  <c r="N4486" i="3"/>
  <c r="Z4486" i="3" s="1"/>
  <c r="O4486" i="3"/>
  <c r="P4486" i="3"/>
  <c r="Q4486" i="3"/>
  <c r="R4486" i="3"/>
  <c r="S4486" i="3"/>
  <c r="T4486" i="3"/>
  <c r="M4487" i="3"/>
  <c r="N4487" i="3"/>
  <c r="Z4487" i="3" s="1"/>
  <c r="O4487" i="3"/>
  <c r="P4487" i="3"/>
  <c r="Q4487" i="3"/>
  <c r="R4487" i="3"/>
  <c r="S4487" i="3"/>
  <c r="T4487" i="3"/>
  <c r="M4488" i="3"/>
  <c r="N4488" i="3"/>
  <c r="Z4488" i="3" s="1"/>
  <c r="O4488" i="3"/>
  <c r="P4488" i="3"/>
  <c r="Q4488" i="3"/>
  <c r="R4488" i="3"/>
  <c r="S4488" i="3"/>
  <c r="T4488" i="3"/>
  <c r="M4489" i="3"/>
  <c r="N4489" i="3"/>
  <c r="Z4489" i="3" s="1"/>
  <c r="O4489" i="3"/>
  <c r="P4489" i="3"/>
  <c r="Q4489" i="3"/>
  <c r="R4489" i="3"/>
  <c r="S4489" i="3"/>
  <c r="T4489" i="3"/>
  <c r="M4490" i="3"/>
  <c r="N4490" i="3"/>
  <c r="Z4490" i="3" s="1"/>
  <c r="O4490" i="3"/>
  <c r="P4490" i="3"/>
  <c r="Q4490" i="3"/>
  <c r="R4490" i="3"/>
  <c r="S4490" i="3"/>
  <c r="T4490" i="3"/>
  <c r="M4491" i="3"/>
  <c r="N4491" i="3"/>
  <c r="Z4491" i="3" s="1"/>
  <c r="O4491" i="3"/>
  <c r="P4491" i="3"/>
  <c r="Q4491" i="3"/>
  <c r="R4491" i="3"/>
  <c r="S4491" i="3"/>
  <c r="T4491" i="3"/>
  <c r="M4492" i="3"/>
  <c r="N4492" i="3"/>
  <c r="Z4492" i="3" s="1"/>
  <c r="O4492" i="3"/>
  <c r="P4492" i="3"/>
  <c r="Q4492" i="3"/>
  <c r="R4492" i="3"/>
  <c r="S4492" i="3"/>
  <c r="T4492" i="3"/>
  <c r="M4493" i="3"/>
  <c r="N4493" i="3"/>
  <c r="Z4493" i="3" s="1"/>
  <c r="O4493" i="3"/>
  <c r="P4493" i="3"/>
  <c r="Q4493" i="3"/>
  <c r="R4493" i="3"/>
  <c r="S4493" i="3"/>
  <c r="T4493" i="3"/>
  <c r="M4494" i="3"/>
  <c r="N4494" i="3"/>
  <c r="Z4494" i="3" s="1"/>
  <c r="O4494" i="3"/>
  <c r="P4494" i="3"/>
  <c r="Q4494" i="3"/>
  <c r="R4494" i="3"/>
  <c r="S4494" i="3"/>
  <c r="T4494" i="3"/>
  <c r="M4495" i="3"/>
  <c r="N4495" i="3"/>
  <c r="Z4495" i="3" s="1"/>
  <c r="O4495" i="3"/>
  <c r="P4495" i="3"/>
  <c r="Q4495" i="3"/>
  <c r="R4495" i="3"/>
  <c r="S4495" i="3"/>
  <c r="T4495" i="3"/>
  <c r="M4496" i="3"/>
  <c r="N4496" i="3"/>
  <c r="Z4496" i="3" s="1"/>
  <c r="O4496" i="3"/>
  <c r="P4496" i="3"/>
  <c r="Q4496" i="3"/>
  <c r="R4496" i="3"/>
  <c r="S4496" i="3"/>
  <c r="T4496" i="3"/>
  <c r="M4497" i="3"/>
  <c r="N4497" i="3"/>
  <c r="Z4497" i="3" s="1"/>
  <c r="O4497" i="3"/>
  <c r="P4497" i="3"/>
  <c r="Q4497" i="3"/>
  <c r="R4497" i="3"/>
  <c r="S4497" i="3"/>
  <c r="T4497" i="3"/>
  <c r="M4498" i="3"/>
  <c r="N4498" i="3"/>
  <c r="Z4498" i="3" s="1"/>
  <c r="O4498" i="3"/>
  <c r="P4498" i="3"/>
  <c r="Q4498" i="3"/>
  <c r="R4498" i="3"/>
  <c r="S4498" i="3"/>
  <c r="T4498" i="3"/>
  <c r="M4499" i="3"/>
  <c r="N4499" i="3"/>
  <c r="Z4499" i="3" s="1"/>
  <c r="O4499" i="3"/>
  <c r="P4499" i="3"/>
  <c r="Q4499" i="3"/>
  <c r="R4499" i="3"/>
  <c r="S4499" i="3"/>
  <c r="T4499" i="3"/>
  <c r="M4500" i="3"/>
  <c r="N4500" i="3"/>
  <c r="Z4500" i="3" s="1"/>
  <c r="O4500" i="3"/>
  <c r="P4500" i="3"/>
  <c r="Q4500" i="3"/>
  <c r="R4500" i="3"/>
  <c r="S4500" i="3"/>
  <c r="T4500" i="3"/>
  <c r="M4501" i="3"/>
  <c r="N4501" i="3"/>
  <c r="Z4501" i="3" s="1"/>
  <c r="O4501" i="3"/>
  <c r="P4501" i="3"/>
  <c r="Q4501" i="3"/>
  <c r="R4501" i="3"/>
  <c r="S4501" i="3"/>
  <c r="T4501" i="3"/>
  <c r="M4502" i="3"/>
  <c r="N4502" i="3"/>
  <c r="Z4502" i="3" s="1"/>
  <c r="O4502" i="3"/>
  <c r="P4502" i="3"/>
  <c r="Q4502" i="3"/>
  <c r="R4502" i="3"/>
  <c r="S4502" i="3"/>
  <c r="T4502" i="3"/>
  <c r="M4503" i="3"/>
  <c r="N4503" i="3"/>
  <c r="Z4503" i="3" s="1"/>
  <c r="O4503" i="3"/>
  <c r="P4503" i="3"/>
  <c r="Q4503" i="3"/>
  <c r="R4503" i="3"/>
  <c r="S4503" i="3"/>
  <c r="T4503" i="3"/>
  <c r="M4504" i="3"/>
  <c r="N4504" i="3"/>
  <c r="Z4504" i="3" s="1"/>
  <c r="O4504" i="3"/>
  <c r="P4504" i="3"/>
  <c r="Q4504" i="3"/>
  <c r="R4504" i="3"/>
  <c r="S4504" i="3"/>
  <c r="T4504" i="3"/>
  <c r="M4505" i="3"/>
  <c r="N4505" i="3"/>
  <c r="Z4505" i="3" s="1"/>
  <c r="O4505" i="3"/>
  <c r="P4505" i="3"/>
  <c r="Q4505" i="3"/>
  <c r="R4505" i="3"/>
  <c r="S4505" i="3"/>
  <c r="T4505" i="3"/>
  <c r="M4506" i="3"/>
  <c r="N4506" i="3"/>
  <c r="Z4506" i="3" s="1"/>
  <c r="O4506" i="3"/>
  <c r="P4506" i="3"/>
  <c r="Q4506" i="3"/>
  <c r="R4506" i="3"/>
  <c r="S4506" i="3"/>
  <c r="T4506" i="3"/>
  <c r="M4507" i="3"/>
  <c r="N4507" i="3"/>
  <c r="Z4507" i="3" s="1"/>
  <c r="O4507" i="3"/>
  <c r="P4507" i="3"/>
  <c r="Q4507" i="3"/>
  <c r="R4507" i="3"/>
  <c r="S4507" i="3"/>
  <c r="T4507" i="3"/>
  <c r="M4508" i="3"/>
  <c r="N4508" i="3"/>
  <c r="Z4508" i="3" s="1"/>
  <c r="O4508" i="3"/>
  <c r="P4508" i="3"/>
  <c r="Q4508" i="3"/>
  <c r="R4508" i="3"/>
  <c r="S4508" i="3"/>
  <c r="T4508" i="3"/>
  <c r="M4509" i="3"/>
  <c r="N4509" i="3"/>
  <c r="Z4509" i="3" s="1"/>
  <c r="O4509" i="3"/>
  <c r="P4509" i="3"/>
  <c r="Q4509" i="3"/>
  <c r="R4509" i="3"/>
  <c r="S4509" i="3"/>
  <c r="T4509" i="3"/>
  <c r="M4510" i="3"/>
  <c r="N4510" i="3"/>
  <c r="Z4510" i="3" s="1"/>
  <c r="O4510" i="3"/>
  <c r="P4510" i="3"/>
  <c r="Q4510" i="3"/>
  <c r="R4510" i="3"/>
  <c r="S4510" i="3"/>
  <c r="T4510" i="3"/>
  <c r="M4511" i="3"/>
  <c r="N4511" i="3"/>
  <c r="Z4511" i="3" s="1"/>
  <c r="O4511" i="3"/>
  <c r="P4511" i="3"/>
  <c r="Q4511" i="3"/>
  <c r="R4511" i="3"/>
  <c r="S4511" i="3"/>
  <c r="T4511" i="3"/>
  <c r="M4512" i="3"/>
  <c r="N4512" i="3"/>
  <c r="Z4512" i="3" s="1"/>
  <c r="O4512" i="3"/>
  <c r="P4512" i="3"/>
  <c r="Q4512" i="3"/>
  <c r="R4512" i="3"/>
  <c r="S4512" i="3"/>
  <c r="T4512" i="3"/>
  <c r="M4513" i="3"/>
  <c r="N4513" i="3"/>
  <c r="Z4513" i="3" s="1"/>
  <c r="O4513" i="3"/>
  <c r="P4513" i="3"/>
  <c r="Q4513" i="3"/>
  <c r="R4513" i="3"/>
  <c r="S4513" i="3"/>
  <c r="T4513" i="3"/>
  <c r="M4514" i="3"/>
  <c r="N4514" i="3"/>
  <c r="Z4514" i="3" s="1"/>
  <c r="O4514" i="3"/>
  <c r="P4514" i="3"/>
  <c r="Q4514" i="3"/>
  <c r="R4514" i="3"/>
  <c r="S4514" i="3"/>
  <c r="T4514" i="3"/>
  <c r="M4515" i="3"/>
  <c r="N4515" i="3"/>
  <c r="Z4515" i="3" s="1"/>
  <c r="O4515" i="3"/>
  <c r="P4515" i="3"/>
  <c r="Q4515" i="3"/>
  <c r="R4515" i="3"/>
  <c r="S4515" i="3"/>
  <c r="T4515" i="3"/>
  <c r="M4516" i="3"/>
  <c r="N4516" i="3"/>
  <c r="Z4516" i="3" s="1"/>
  <c r="O4516" i="3"/>
  <c r="P4516" i="3"/>
  <c r="Q4516" i="3"/>
  <c r="R4516" i="3"/>
  <c r="S4516" i="3"/>
  <c r="T4516" i="3"/>
  <c r="M4517" i="3"/>
  <c r="N4517" i="3"/>
  <c r="Z4517" i="3" s="1"/>
  <c r="O4517" i="3"/>
  <c r="P4517" i="3"/>
  <c r="Q4517" i="3"/>
  <c r="R4517" i="3"/>
  <c r="S4517" i="3"/>
  <c r="T4517" i="3"/>
  <c r="M4518" i="3"/>
  <c r="N4518" i="3"/>
  <c r="Z4518" i="3" s="1"/>
  <c r="O4518" i="3"/>
  <c r="P4518" i="3"/>
  <c r="Q4518" i="3"/>
  <c r="R4518" i="3"/>
  <c r="S4518" i="3"/>
  <c r="T4518" i="3"/>
  <c r="M4519" i="3"/>
  <c r="N4519" i="3"/>
  <c r="Z4519" i="3" s="1"/>
  <c r="O4519" i="3"/>
  <c r="P4519" i="3"/>
  <c r="Q4519" i="3"/>
  <c r="R4519" i="3"/>
  <c r="S4519" i="3"/>
  <c r="T4519" i="3"/>
  <c r="M4520" i="3"/>
  <c r="N4520" i="3"/>
  <c r="Z4520" i="3" s="1"/>
  <c r="O4520" i="3"/>
  <c r="P4520" i="3"/>
  <c r="Q4520" i="3"/>
  <c r="R4520" i="3"/>
  <c r="S4520" i="3"/>
  <c r="T4520" i="3"/>
  <c r="M4521" i="3"/>
  <c r="N4521" i="3"/>
  <c r="Z4521" i="3" s="1"/>
  <c r="O4521" i="3"/>
  <c r="P4521" i="3"/>
  <c r="Q4521" i="3"/>
  <c r="R4521" i="3"/>
  <c r="S4521" i="3"/>
  <c r="T4521" i="3"/>
  <c r="M4522" i="3"/>
  <c r="N4522" i="3"/>
  <c r="Z4522" i="3" s="1"/>
  <c r="O4522" i="3"/>
  <c r="P4522" i="3"/>
  <c r="Q4522" i="3"/>
  <c r="R4522" i="3"/>
  <c r="S4522" i="3"/>
  <c r="T4522" i="3"/>
  <c r="M4523" i="3"/>
  <c r="N4523" i="3"/>
  <c r="Z4523" i="3" s="1"/>
  <c r="O4523" i="3"/>
  <c r="P4523" i="3"/>
  <c r="Q4523" i="3"/>
  <c r="R4523" i="3"/>
  <c r="S4523" i="3"/>
  <c r="T4523" i="3"/>
  <c r="M4524" i="3"/>
  <c r="N4524" i="3"/>
  <c r="Z4524" i="3" s="1"/>
  <c r="O4524" i="3"/>
  <c r="P4524" i="3"/>
  <c r="Q4524" i="3"/>
  <c r="R4524" i="3"/>
  <c r="S4524" i="3"/>
  <c r="T4524" i="3"/>
  <c r="M4525" i="3"/>
  <c r="N4525" i="3"/>
  <c r="Z4525" i="3" s="1"/>
  <c r="O4525" i="3"/>
  <c r="P4525" i="3"/>
  <c r="Q4525" i="3"/>
  <c r="R4525" i="3"/>
  <c r="S4525" i="3"/>
  <c r="T4525" i="3"/>
  <c r="M4526" i="3"/>
  <c r="N4526" i="3"/>
  <c r="Z4526" i="3" s="1"/>
  <c r="O4526" i="3"/>
  <c r="P4526" i="3"/>
  <c r="Q4526" i="3"/>
  <c r="R4526" i="3"/>
  <c r="S4526" i="3"/>
  <c r="T4526" i="3"/>
  <c r="M4527" i="3"/>
  <c r="N4527" i="3"/>
  <c r="Z4527" i="3" s="1"/>
  <c r="O4527" i="3"/>
  <c r="P4527" i="3"/>
  <c r="Q4527" i="3"/>
  <c r="R4527" i="3"/>
  <c r="S4527" i="3"/>
  <c r="T4527" i="3"/>
  <c r="M4528" i="3"/>
  <c r="N4528" i="3"/>
  <c r="Z4528" i="3" s="1"/>
  <c r="O4528" i="3"/>
  <c r="P4528" i="3"/>
  <c r="Q4528" i="3"/>
  <c r="R4528" i="3"/>
  <c r="S4528" i="3"/>
  <c r="T4528" i="3"/>
  <c r="M4529" i="3"/>
  <c r="N4529" i="3"/>
  <c r="Z4529" i="3" s="1"/>
  <c r="O4529" i="3"/>
  <c r="P4529" i="3"/>
  <c r="Q4529" i="3"/>
  <c r="R4529" i="3"/>
  <c r="S4529" i="3"/>
  <c r="T4529" i="3"/>
  <c r="M4530" i="3"/>
  <c r="N4530" i="3"/>
  <c r="Z4530" i="3" s="1"/>
  <c r="O4530" i="3"/>
  <c r="P4530" i="3"/>
  <c r="Q4530" i="3"/>
  <c r="R4530" i="3"/>
  <c r="S4530" i="3"/>
  <c r="T4530" i="3"/>
  <c r="M4531" i="3"/>
  <c r="N4531" i="3"/>
  <c r="Z4531" i="3" s="1"/>
  <c r="O4531" i="3"/>
  <c r="P4531" i="3"/>
  <c r="Q4531" i="3"/>
  <c r="R4531" i="3"/>
  <c r="S4531" i="3"/>
  <c r="T4531" i="3"/>
  <c r="M4532" i="3"/>
  <c r="N4532" i="3"/>
  <c r="Z4532" i="3" s="1"/>
  <c r="O4532" i="3"/>
  <c r="P4532" i="3"/>
  <c r="Q4532" i="3"/>
  <c r="R4532" i="3"/>
  <c r="S4532" i="3"/>
  <c r="T4532" i="3"/>
  <c r="M4533" i="3"/>
  <c r="N4533" i="3"/>
  <c r="Z4533" i="3" s="1"/>
  <c r="O4533" i="3"/>
  <c r="P4533" i="3"/>
  <c r="Q4533" i="3"/>
  <c r="R4533" i="3"/>
  <c r="S4533" i="3"/>
  <c r="T4533" i="3"/>
  <c r="M4534" i="3"/>
  <c r="N4534" i="3"/>
  <c r="Z4534" i="3" s="1"/>
  <c r="O4534" i="3"/>
  <c r="P4534" i="3"/>
  <c r="Q4534" i="3"/>
  <c r="R4534" i="3"/>
  <c r="S4534" i="3"/>
  <c r="T4534" i="3"/>
  <c r="M4535" i="3"/>
  <c r="N4535" i="3"/>
  <c r="Z4535" i="3" s="1"/>
  <c r="O4535" i="3"/>
  <c r="P4535" i="3"/>
  <c r="Q4535" i="3"/>
  <c r="R4535" i="3"/>
  <c r="S4535" i="3"/>
  <c r="T4535" i="3"/>
  <c r="M4536" i="3"/>
  <c r="N4536" i="3"/>
  <c r="Z4536" i="3" s="1"/>
  <c r="O4536" i="3"/>
  <c r="P4536" i="3"/>
  <c r="Q4536" i="3"/>
  <c r="R4536" i="3"/>
  <c r="S4536" i="3"/>
  <c r="T4536" i="3"/>
  <c r="M4537" i="3"/>
  <c r="N4537" i="3"/>
  <c r="Z4537" i="3" s="1"/>
  <c r="O4537" i="3"/>
  <c r="P4537" i="3"/>
  <c r="Q4537" i="3"/>
  <c r="R4537" i="3"/>
  <c r="S4537" i="3"/>
  <c r="T4537" i="3"/>
  <c r="M4538" i="3"/>
  <c r="N4538" i="3"/>
  <c r="Z4538" i="3" s="1"/>
  <c r="O4538" i="3"/>
  <c r="P4538" i="3"/>
  <c r="Q4538" i="3"/>
  <c r="R4538" i="3"/>
  <c r="S4538" i="3"/>
  <c r="T4538" i="3"/>
  <c r="M4539" i="3"/>
  <c r="N4539" i="3"/>
  <c r="Z4539" i="3" s="1"/>
  <c r="O4539" i="3"/>
  <c r="P4539" i="3"/>
  <c r="Q4539" i="3"/>
  <c r="R4539" i="3"/>
  <c r="S4539" i="3"/>
  <c r="T4539" i="3"/>
  <c r="M4540" i="3"/>
  <c r="N4540" i="3"/>
  <c r="Z4540" i="3" s="1"/>
  <c r="O4540" i="3"/>
  <c r="P4540" i="3"/>
  <c r="Q4540" i="3"/>
  <c r="R4540" i="3"/>
  <c r="S4540" i="3"/>
  <c r="T4540" i="3"/>
  <c r="M4541" i="3"/>
  <c r="N4541" i="3"/>
  <c r="Z4541" i="3" s="1"/>
  <c r="O4541" i="3"/>
  <c r="P4541" i="3"/>
  <c r="Q4541" i="3"/>
  <c r="R4541" i="3"/>
  <c r="S4541" i="3"/>
  <c r="T4541" i="3"/>
  <c r="M4542" i="3"/>
  <c r="N4542" i="3"/>
  <c r="Z4542" i="3" s="1"/>
  <c r="O4542" i="3"/>
  <c r="P4542" i="3"/>
  <c r="Q4542" i="3"/>
  <c r="R4542" i="3"/>
  <c r="S4542" i="3"/>
  <c r="T4542" i="3"/>
  <c r="M4543" i="3"/>
  <c r="N4543" i="3"/>
  <c r="Z4543" i="3" s="1"/>
  <c r="O4543" i="3"/>
  <c r="P4543" i="3"/>
  <c r="Q4543" i="3"/>
  <c r="R4543" i="3"/>
  <c r="S4543" i="3"/>
  <c r="T4543" i="3"/>
  <c r="M4544" i="3"/>
  <c r="N4544" i="3"/>
  <c r="Z4544" i="3" s="1"/>
  <c r="O4544" i="3"/>
  <c r="P4544" i="3"/>
  <c r="Q4544" i="3"/>
  <c r="R4544" i="3"/>
  <c r="S4544" i="3"/>
  <c r="T4544" i="3"/>
  <c r="M4545" i="3"/>
  <c r="N4545" i="3"/>
  <c r="Z4545" i="3" s="1"/>
  <c r="O4545" i="3"/>
  <c r="P4545" i="3"/>
  <c r="Q4545" i="3"/>
  <c r="R4545" i="3"/>
  <c r="S4545" i="3"/>
  <c r="T4545" i="3"/>
  <c r="M4546" i="3"/>
  <c r="N4546" i="3"/>
  <c r="Z4546" i="3" s="1"/>
  <c r="O4546" i="3"/>
  <c r="P4546" i="3"/>
  <c r="Q4546" i="3"/>
  <c r="R4546" i="3"/>
  <c r="S4546" i="3"/>
  <c r="T4546" i="3"/>
  <c r="M4547" i="3"/>
  <c r="N4547" i="3"/>
  <c r="Z4547" i="3" s="1"/>
  <c r="O4547" i="3"/>
  <c r="P4547" i="3"/>
  <c r="Q4547" i="3"/>
  <c r="R4547" i="3"/>
  <c r="S4547" i="3"/>
  <c r="T4547" i="3"/>
  <c r="M4548" i="3"/>
  <c r="N4548" i="3"/>
  <c r="Z4548" i="3" s="1"/>
  <c r="O4548" i="3"/>
  <c r="P4548" i="3"/>
  <c r="Q4548" i="3"/>
  <c r="R4548" i="3"/>
  <c r="S4548" i="3"/>
  <c r="T4548" i="3"/>
  <c r="M4549" i="3"/>
  <c r="N4549" i="3"/>
  <c r="Z4549" i="3" s="1"/>
  <c r="O4549" i="3"/>
  <c r="P4549" i="3"/>
  <c r="Q4549" i="3"/>
  <c r="R4549" i="3"/>
  <c r="S4549" i="3"/>
  <c r="T4549" i="3"/>
  <c r="M4550" i="3"/>
  <c r="N4550" i="3"/>
  <c r="Z4550" i="3" s="1"/>
  <c r="O4550" i="3"/>
  <c r="P4550" i="3"/>
  <c r="Q4550" i="3"/>
  <c r="R4550" i="3"/>
  <c r="S4550" i="3"/>
  <c r="T4550" i="3"/>
  <c r="M4551" i="3"/>
  <c r="N4551" i="3"/>
  <c r="Z4551" i="3" s="1"/>
  <c r="O4551" i="3"/>
  <c r="P4551" i="3"/>
  <c r="Q4551" i="3"/>
  <c r="R4551" i="3"/>
  <c r="S4551" i="3"/>
  <c r="T4551" i="3"/>
  <c r="M4552" i="3"/>
  <c r="N4552" i="3"/>
  <c r="Z4552" i="3" s="1"/>
  <c r="O4552" i="3"/>
  <c r="P4552" i="3"/>
  <c r="Q4552" i="3"/>
  <c r="R4552" i="3"/>
  <c r="S4552" i="3"/>
  <c r="T4552" i="3"/>
  <c r="M4553" i="3"/>
  <c r="N4553" i="3"/>
  <c r="Z4553" i="3" s="1"/>
  <c r="O4553" i="3"/>
  <c r="P4553" i="3"/>
  <c r="Q4553" i="3"/>
  <c r="R4553" i="3"/>
  <c r="S4553" i="3"/>
  <c r="T4553" i="3"/>
  <c r="M4554" i="3"/>
  <c r="N4554" i="3"/>
  <c r="Z4554" i="3" s="1"/>
  <c r="O4554" i="3"/>
  <c r="P4554" i="3"/>
  <c r="Q4554" i="3"/>
  <c r="R4554" i="3"/>
  <c r="S4554" i="3"/>
  <c r="T4554" i="3"/>
  <c r="M4555" i="3"/>
  <c r="N4555" i="3"/>
  <c r="Z4555" i="3" s="1"/>
  <c r="O4555" i="3"/>
  <c r="P4555" i="3"/>
  <c r="Q4555" i="3"/>
  <c r="R4555" i="3"/>
  <c r="S4555" i="3"/>
  <c r="T4555" i="3"/>
  <c r="M4556" i="3"/>
  <c r="N4556" i="3"/>
  <c r="Z4556" i="3" s="1"/>
  <c r="O4556" i="3"/>
  <c r="P4556" i="3"/>
  <c r="Q4556" i="3"/>
  <c r="R4556" i="3"/>
  <c r="S4556" i="3"/>
  <c r="T4556" i="3"/>
  <c r="M4557" i="3"/>
  <c r="N4557" i="3"/>
  <c r="Z4557" i="3" s="1"/>
  <c r="O4557" i="3"/>
  <c r="P4557" i="3"/>
  <c r="Q4557" i="3"/>
  <c r="R4557" i="3"/>
  <c r="S4557" i="3"/>
  <c r="T4557" i="3"/>
  <c r="M4558" i="3"/>
  <c r="N4558" i="3"/>
  <c r="Z4558" i="3" s="1"/>
  <c r="O4558" i="3"/>
  <c r="P4558" i="3"/>
  <c r="Q4558" i="3"/>
  <c r="R4558" i="3"/>
  <c r="S4558" i="3"/>
  <c r="T4558" i="3"/>
  <c r="M4559" i="3"/>
  <c r="N4559" i="3"/>
  <c r="Z4559" i="3" s="1"/>
  <c r="O4559" i="3"/>
  <c r="P4559" i="3"/>
  <c r="Q4559" i="3"/>
  <c r="R4559" i="3"/>
  <c r="S4559" i="3"/>
  <c r="T4559" i="3"/>
  <c r="M4560" i="3"/>
  <c r="N4560" i="3"/>
  <c r="Z4560" i="3" s="1"/>
  <c r="O4560" i="3"/>
  <c r="P4560" i="3"/>
  <c r="Q4560" i="3"/>
  <c r="R4560" i="3"/>
  <c r="S4560" i="3"/>
  <c r="T4560" i="3"/>
  <c r="M4561" i="3"/>
  <c r="N4561" i="3"/>
  <c r="Z4561" i="3" s="1"/>
  <c r="O4561" i="3"/>
  <c r="P4561" i="3"/>
  <c r="Q4561" i="3"/>
  <c r="R4561" i="3"/>
  <c r="S4561" i="3"/>
  <c r="T4561" i="3"/>
  <c r="M4562" i="3"/>
  <c r="N4562" i="3"/>
  <c r="Z4562" i="3" s="1"/>
  <c r="O4562" i="3"/>
  <c r="P4562" i="3"/>
  <c r="Q4562" i="3"/>
  <c r="R4562" i="3"/>
  <c r="S4562" i="3"/>
  <c r="T4562" i="3"/>
  <c r="M4563" i="3"/>
  <c r="N4563" i="3"/>
  <c r="Z4563" i="3" s="1"/>
  <c r="O4563" i="3"/>
  <c r="P4563" i="3"/>
  <c r="Q4563" i="3"/>
  <c r="R4563" i="3"/>
  <c r="S4563" i="3"/>
  <c r="T4563" i="3"/>
  <c r="M4564" i="3"/>
  <c r="N4564" i="3"/>
  <c r="Z4564" i="3" s="1"/>
  <c r="O4564" i="3"/>
  <c r="P4564" i="3"/>
  <c r="Q4564" i="3"/>
  <c r="R4564" i="3"/>
  <c r="S4564" i="3"/>
  <c r="T4564" i="3"/>
  <c r="M4565" i="3"/>
  <c r="N4565" i="3"/>
  <c r="Z4565" i="3" s="1"/>
  <c r="O4565" i="3"/>
  <c r="P4565" i="3"/>
  <c r="Q4565" i="3"/>
  <c r="R4565" i="3"/>
  <c r="S4565" i="3"/>
  <c r="T4565" i="3"/>
  <c r="M4566" i="3"/>
  <c r="N4566" i="3"/>
  <c r="Z4566" i="3" s="1"/>
  <c r="O4566" i="3"/>
  <c r="P4566" i="3"/>
  <c r="Q4566" i="3"/>
  <c r="R4566" i="3"/>
  <c r="S4566" i="3"/>
  <c r="T4566" i="3"/>
  <c r="M4567" i="3"/>
  <c r="N4567" i="3"/>
  <c r="Z4567" i="3" s="1"/>
  <c r="O4567" i="3"/>
  <c r="P4567" i="3"/>
  <c r="Q4567" i="3"/>
  <c r="R4567" i="3"/>
  <c r="S4567" i="3"/>
  <c r="T4567" i="3"/>
  <c r="M4568" i="3"/>
  <c r="N4568" i="3"/>
  <c r="Z4568" i="3" s="1"/>
  <c r="O4568" i="3"/>
  <c r="P4568" i="3"/>
  <c r="Q4568" i="3"/>
  <c r="R4568" i="3"/>
  <c r="S4568" i="3"/>
  <c r="T4568" i="3"/>
  <c r="M4569" i="3"/>
  <c r="N4569" i="3"/>
  <c r="Z4569" i="3" s="1"/>
  <c r="O4569" i="3"/>
  <c r="P4569" i="3"/>
  <c r="Q4569" i="3"/>
  <c r="R4569" i="3"/>
  <c r="S4569" i="3"/>
  <c r="T4569" i="3"/>
  <c r="M4570" i="3"/>
  <c r="N4570" i="3"/>
  <c r="Z4570" i="3" s="1"/>
  <c r="O4570" i="3"/>
  <c r="P4570" i="3"/>
  <c r="Q4570" i="3"/>
  <c r="R4570" i="3"/>
  <c r="S4570" i="3"/>
  <c r="T4570" i="3"/>
  <c r="M4571" i="3"/>
  <c r="N4571" i="3"/>
  <c r="Z4571" i="3" s="1"/>
  <c r="O4571" i="3"/>
  <c r="P4571" i="3"/>
  <c r="Q4571" i="3"/>
  <c r="R4571" i="3"/>
  <c r="S4571" i="3"/>
  <c r="T4571" i="3"/>
  <c r="M4572" i="3"/>
  <c r="N4572" i="3"/>
  <c r="Z4572" i="3" s="1"/>
  <c r="O4572" i="3"/>
  <c r="P4572" i="3"/>
  <c r="Q4572" i="3"/>
  <c r="R4572" i="3"/>
  <c r="S4572" i="3"/>
  <c r="T4572" i="3"/>
  <c r="M4573" i="3"/>
  <c r="N4573" i="3"/>
  <c r="Z4573" i="3" s="1"/>
  <c r="O4573" i="3"/>
  <c r="P4573" i="3"/>
  <c r="Q4573" i="3"/>
  <c r="R4573" i="3"/>
  <c r="S4573" i="3"/>
  <c r="T4573" i="3"/>
  <c r="M4574" i="3"/>
  <c r="N4574" i="3"/>
  <c r="Z4574" i="3" s="1"/>
  <c r="O4574" i="3"/>
  <c r="P4574" i="3"/>
  <c r="Q4574" i="3"/>
  <c r="R4574" i="3"/>
  <c r="S4574" i="3"/>
  <c r="T4574" i="3"/>
  <c r="M4575" i="3"/>
  <c r="N4575" i="3"/>
  <c r="Z4575" i="3" s="1"/>
  <c r="O4575" i="3"/>
  <c r="P4575" i="3"/>
  <c r="Q4575" i="3"/>
  <c r="R4575" i="3"/>
  <c r="S4575" i="3"/>
  <c r="T4575" i="3"/>
  <c r="M4576" i="3"/>
  <c r="N4576" i="3"/>
  <c r="Z4576" i="3" s="1"/>
  <c r="O4576" i="3"/>
  <c r="P4576" i="3"/>
  <c r="Q4576" i="3"/>
  <c r="R4576" i="3"/>
  <c r="S4576" i="3"/>
  <c r="T4576" i="3"/>
  <c r="M4577" i="3"/>
  <c r="N4577" i="3"/>
  <c r="Z4577" i="3" s="1"/>
  <c r="O4577" i="3"/>
  <c r="P4577" i="3"/>
  <c r="Q4577" i="3"/>
  <c r="R4577" i="3"/>
  <c r="S4577" i="3"/>
  <c r="T4577" i="3"/>
  <c r="M4578" i="3"/>
  <c r="N4578" i="3"/>
  <c r="Z4578" i="3" s="1"/>
  <c r="O4578" i="3"/>
  <c r="P4578" i="3"/>
  <c r="Q4578" i="3"/>
  <c r="R4578" i="3"/>
  <c r="S4578" i="3"/>
  <c r="T4578" i="3"/>
  <c r="M4579" i="3"/>
  <c r="N4579" i="3"/>
  <c r="Z4579" i="3" s="1"/>
  <c r="O4579" i="3"/>
  <c r="P4579" i="3"/>
  <c r="Q4579" i="3"/>
  <c r="R4579" i="3"/>
  <c r="S4579" i="3"/>
  <c r="T4579" i="3"/>
  <c r="M4580" i="3"/>
  <c r="N4580" i="3"/>
  <c r="Z4580" i="3" s="1"/>
  <c r="O4580" i="3"/>
  <c r="P4580" i="3"/>
  <c r="Q4580" i="3"/>
  <c r="R4580" i="3"/>
  <c r="S4580" i="3"/>
  <c r="T4580" i="3"/>
  <c r="M4581" i="3"/>
  <c r="N4581" i="3"/>
  <c r="Z4581" i="3" s="1"/>
  <c r="O4581" i="3"/>
  <c r="P4581" i="3"/>
  <c r="Q4581" i="3"/>
  <c r="R4581" i="3"/>
  <c r="S4581" i="3"/>
  <c r="T4581" i="3"/>
  <c r="M4582" i="3"/>
  <c r="N4582" i="3"/>
  <c r="Z4582" i="3" s="1"/>
  <c r="O4582" i="3"/>
  <c r="P4582" i="3"/>
  <c r="Q4582" i="3"/>
  <c r="R4582" i="3"/>
  <c r="S4582" i="3"/>
  <c r="T4582" i="3"/>
  <c r="M4583" i="3"/>
  <c r="N4583" i="3"/>
  <c r="Z4583" i="3" s="1"/>
  <c r="O4583" i="3"/>
  <c r="P4583" i="3"/>
  <c r="Q4583" i="3"/>
  <c r="R4583" i="3"/>
  <c r="S4583" i="3"/>
  <c r="T4583" i="3"/>
  <c r="M4584" i="3"/>
  <c r="N4584" i="3"/>
  <c r="Z4584" i="3" s="1"/>
  <c r="O4584" i="3"/>
  <c r="P4584" i="3"/>
  <c r="Q4584" i="3"/>
  <c r="R4584" i="3"/>
  <c r="S4584" i="3"/>
  <c r="T4584" i="3"/>
  <c r="M4585" i="3"/>
  <c r="N4585" i="3"/>
  <c r="Z4585" i="3" s="1"/>
  <c r="O4585" i="3"/>
  <c r="P4585" i="3"/>
  <c r="Q4585" i="3"/>
  <c r="R4585" i="3"/>
  <c r="S4585" i="3"/>
  <c r="T4585" i="3"/>
  <c r="M4586" i="3"/>
  <c r="N4586" i="3"/>
  <c r="Z4586" i="3" s="1"/>
  <c r="O4586" i="3"/>
  <c r="P4586" i="3"/>
  <c r="Q4586" i="3"/>
  <c r="R4586" i="3"/>
  <c r="S4586" i="3"/>
  <c r="T4586" i="3"/>
  <c r="M4587" i="3"/>
  <c r="N4587" i="3"/>
  <c r="Z4587" i="3" s="1"/>
  <c r="O4587" i="3"/>
  <c r="P4587" i="3"/>
  <c r="Q4587" i="3"/>
  <c r="R4587" i="3"/>
  <c r="S4587" i="3"/>
  <c r="T4587" i="3"/>
  <c r="M4588" i="3"/>
  <c r="N4588" i="3"/>
  <c r="Z4588" i="3" s="1"/>
  <c r="O4588" i="3"/>
  <c r="P4588" i="3"/>
  <c r="Q4588" i="3"/>
  <c r="R4588" i="3"/>
  <c r="S4588" i="3"/>
  <c r="T4588" i="3"/>
  <c r="M4589" i="3"/>
  <c r="N4589" i="3"/>
  <c r="Z4589" i="3" s="1"/>
  <c r="O4589" i="3"/>
  <c r="P4589" i="3"/>
  <c r="Q4589" i="3"/>
  <c r="R4589" i="3"/>
  <c r="S4589" i="3"/>
  <c r="T4589" i="3"/>
  <c r="M4590" i="3"/>
  <c r="N4590" i="3"/>
  <c r="Z4590" i="3" s="1"/>
  <c r="O4590" i="3"/>
  <c r="P4590" i="3"/>
  <c r="Q4590" i="3"/>
  <c r="R4590" i="3"/>
  <c r="S4590" i="3"/>
  <c r="T4590" i="3"/>
  <c r="M4591" i="3"/>
  <c r="N4591" i="3"/>
  <c r="Z4591" i="3" s="1"/>
  <c r="O4591" i="3"/>
  <c r="P4591" i="3"/>
  <c r="Q4591" i="3"/>
  <c r="R4591" i="3"/>
  <c r="S4591" i="3"/>
  <c r="T4591" i="3"/>
  <c r="M4592" i="3"/>
  <c r="N4592" i="3"/>
  <c r="Z4592" i="3" s="1"/>
  <c r="O4592" i="3"/>
  <c r="P4592" i="3"/>
  <c r="Q4592" i="3"/>
  <c r="R4592" i="3"/>
  <c r="S4592" i="3"/>
  <c r="T4592" i="3"/>
  <c r="M4593" i="3"/>
  <c r="N4593" i="3"/>
  <c r="Z4593" i="3" s="1"/>
  <c r="O4593" i="3"/>
  <c r="P4593" i="3"/>
  <c r="Q4593" i="3"/>
  <c r="R4593" i="3"/>
  <c r="S4593" i="3"/>
  <c r="T4593" i="3"/>
  <c r="M4594" i="3"/>
  <c r="N4594" i="3"/>
  <c r="Z4594" i="3" s="1"/>
  <c r="O4594" i="3"/>
  <c r="P4594" i="3"/>
  <c r="Q4594" i="3"/>
  <c r="R4594" i="3"/>
  <c r="S4594" i="3"/>
  <c r="T4594" i="3"/>
  <c r="M4595" i="3"/>
  <c r="N4595" i="3"/>
  <c r="Z4595" i="3" s="1"/>
  <c r="O4595" i="3"/>
  <c r="P4595" i="3"/>
  <c r="Q4595" i="3"/>
  <c r="R4595" i="3"/>
  <c r="S4595" i="3"/>
  <c r="T4595" i="3"/>
  <c r="M4596" i="3"/>
  <c r="N4596" i="3"/>
  <c r="Z4596" i="3" s="1"/>
  <c r="O4596" i="3"/>
  <c r="P4596" i="3"/>
  <c r="Q4596" i="3"/>
  <c r="R4596" i="3"/>
  <c r="S4596" i="3"/>
  <c r="T4596" i="3"/>
  <c r="M4597" i="3"/>
  <c r="N4597" i="3"/>
  <c r="Z4597" i="3" s="1"/>
  <c r="O4597" i="3"/>
  <c r="P4597" i="3"/>
  <c r="Q4597" i="3"/>
  <c r="R4597" i="3"/>
  <c r="S4597" i="3"/>
  <c r="T4597" i="3"/>
  <c r="M4598" i="3"/>
  <c r="N4598" i="3"/>
  <c r="Z4598" i="3" s="1"/>
  <c r="O4598" i="3"/>
  <c r="P4598" i="3"/>
  <c r="Q4598" i="3"/>
  <c r="R4598" i="3"/>
  <c r="S4598" i="3"/>
  <c r="T4598" i="3"/>
  <c r="M4599" i="3"/>
  <c r="N4599" i="3"/>
  <c r="Z4599" i="3" s="1"/>
  <c r="O4599" i="3"/>
  <c r="P4599" i="3"/>
  <c r="Q4599" i="3"/>
  <c r="R4599" i="3"/>
  <c r="S4599" i="3"/>
  <c r="T4599" i="3"/>
  <c r="M4600" i="3"/>
  <c r="N4600" i="3"/>
  <c r="Z4600" i="3" s="1"/>
  <c r="O4600" i="3"/>
  <c r="P4600" i="3"/>
  <c r="Q4600" i="3"/>
  <c r="R4600" i="3"/>
  <c r="S4600" i="3"/>
  <c r="T4600" i="3"/>
  <c r="M4601" i="3"/>
  <c r="N4601" i="3"/>
  <c r="Z4601" i="3" s="1"/>
  <c r="O4601" i="3"/>
  <c r="P4601" i="3"/>
  <c r="Q4601" i="3"/>
  <c r="R4601" i="3"/>
  <c r="S4601" i="3"/>
  <c r="T4601" i="3"/>
  <c r="M4602" i="3"/>
  <c r="N4602" i="3"/>
  <c r="Z4602" i="3" s="1"/>
  <c r="O4602" i="3"/>
  <c r="P4602" i="3"/>
  <c r="Q4602" i="3"/>
  <c r="R4602" i="3"/>
  <c r="S4602" i="3"/>
  <c r="T4602" i="3"/>
  <c r="M4603" i="3"/>
  <c r="N4603" i="3"/>
  <c r="Z4603" i="3" s="1"/>
  <c r="O4603" i="3"/>
  <c r="P4603" i="3"/>
  <c r="Q4603" i="3"/>
  <c r="R4603" i="3"/>
  <c r="S4603" i="3"/>
  <c r="T4603" i="3"/>
  <c r="M4604" i="3"/>
  <c r="N4604" i="3"/>
  <c r="Z4604" i="3" s="1"/>
  <c r="O4604" i="3"/>
  <c r="P4604" i="3"/>
  <c r="Q4604" i="3"/>
  <c r="R4604" i="3"/>
  <c r="S4604" i="3"/>
  <c r="T4604" i="3"/>
  <c r="M4605" i="3"/>
  <c r="N4605" i="3"/>
  <c r="Z4605" i="3" s="1"/>
  <c r="O4605" i="3"/>
  <c r="P4605" i="3"/>
  <c r="Q4605" i="3"/>
  <c r="R4605" i="3"/>
  <c r="S4605" i="3"/>
  <c r="T4605" i="3"/>
  <c r="M4606" i="3"/>
  <c r="N4606" i="3"/>
  <c r="Z4606" i="3" s="1"/>
  <c r="O4606" i="3"/>
  <c r="P4606" i="3"/>
  <c r="Q4606" i="3"/>
  <c r="R4606" i="3"/>
  <c r="S4606" i="3"/>
  <c r="T4606" i="3"/>
  <c r="M4607" i="3"/>
  <c r="N4607" i="3"/>
  <c r="Z4607" i="3" s="1"/>
  <c r="O4607" i="3"/>
  <c r="P4607" i="3"/>
  <c r="Q4607" i="3"/>
  <c r="R4607" i="3"/>
  <c r="S4607" i="3"/>
  <c r="T4607" i="3"/>
  <c r="M4608" i="3"/>
  <c r="N4608" i="3"/>
  <c r="Z4608" i="3" s="1"/>
  <c r="O4608" i="3"/>
  <c r="P4608" i="3"/>
  <c r="Q4608" i="3"/>
  <c r="R4608" i="3"/>
  <c r="S4608" i="3"/>
  <c r="T4608" i="3"/>
  <c r="M4609" i="3"/>
  <c r="N4609" i="3"/>
  <c r="Z4609" i="3" s="1"/>
  <c r="O4609" i="3"/>
  <c r="P4609" i="3"/>
  <c r="Q4609" i="3"/>
  <c r="R4609" i="3"/>
  <c r="S4609" i="3"/>
  <c r="T4609" i="3"/>
  <c r="M4610" i="3"/>
  <c r="N4610" i="3"/>
  <c r="Z4610" i="3" s="1"/>
  <c r="O4610" i="3"/>
  <c r="P4610" i="3"/>
  <c r="Q4610" i="3"/>
  <c r="R4610" i="3"/>
  <c r="S4610" i="3"/>
  <c r="T4610" i="3"/>
  <c r="M4611" i="3"/>
  <c r="N4611" i="3"/>
  <c r="Z4611" i="3" s="1"/>
  <c r="O4611" i="3"/>
  <c r="P4611" i="3"/>
  <c r="Q4611" i="3"/>
  <c r="R4611" i="3"/>
  <c r="S4611" i="3"/>
  <c r="T4611" i="3"/>
  <c r="M4612" i="3"/>
  <c r="N4612" i="3"/>
  <c r="Z4612" i="3" s="1"/>
  <c r="O4612" i="3"/>
  <c r="P4612" i="3"/>
  <c r="Q4612" i="3"/>
  <c r="R4612" i="3"/>
  <c r="S4612" i="3"/>
  <c r="T4612" i="3"/>
  <c r="M4613" i="3"/>
  <c r="N4613" i="3"/>
  <c r="Z4613" i="3" s="1"/>
  <c r="O4613" i="3"/>
  <c r="P4613" i="3"/>
  <c r="Q4613" i="3"/>
  <c r="R4613" i="3"/>
  <c r="S4613" i="3"/>
  <c r="T4613" i="3"/>
  <c r="M4614" i="3"/>
  <c r="N4614" i="3"/>
  <c r="Z4614" i="3" s="1"/>
  <c r="O4614" i="3"/>
  <c r="P4614" i="3"/>
  <c r="Q4614" i="3"/>
  <c r="R4614" i="3"/>
  <c r="S4614" i="3"/>
  <c r="T4614" i="3"/>
  <c r="M4615" i="3"/>
  <c r="N4615" i="3"/>
  <c r="Z4615" i="3" s="1"/>
  <c r="O4615" i="3"/>
  <c r="P4615" i="3"/>
  <c r="Q4615" i="3"/>
  <c r="R4615" i="3"/>
  <c r="S4615" i="3"/>
  <c r="T4615" i="3"/>
  <c r="M4616" i="3"/>
  <c r="N4616" i="3"/>
  <c r="Z4616" i="3" s="1"/>
  <c r="O4616" i="3"/>
  <c r="P4616" i="3"/>
  <c r="Q4616" i="3"/>
  <c r="R4616" i="3"/>
  <c r="S4616" i="3"/>
  <c r="T4616" i="3"/>
  <c r="M4617" i="3"/>
  <c r="N4617" i="3"/>
  <c r="Z4617" i="3" s="1"/>
  <c r="O4617" i="3"/>
  <c r="P4617" i="3"/>
  <c r="Q4617" i="3"/>
  <c r="R4617" i="3"/>
  <c r="S4617" i="3"/>
  <c r="T4617" i="3"/>
  <c r="M4618" i="3"/>
  <c r="N4618" i="3"/>
  <c r="Z4618" i="3" s="1"/>
  <c r="O4618" i="3"/>
  <c r="P4618" i="3"/>
  <c r="Q4618" i="3"/>
  <c r="R4618" i="3"/>
  <c r="S4618" i="3"/>
  <c r="T4618" i="3"/>
  <c r="M4619" i="3"/>
  <c r="N4619" i="3"/>
  <c r="Z4619" i="3" s="1"/>
  <c r="O4619" i="3"/>
  <c r="P4619" i="3"/>
  <c r="Q4619" i="3"/>
  <c r="R4619" i="3"/>
  <c r="S4619" i="3"/>
  <c r="T4619" i="3"/>
  <c r="M4620" i="3"/>
  <c r="N4620" i="3"/>
  <c r="Z4620" i="3" s="1"/>
  <c r="O4620" i="3"/>
  <c r="P4620" i="3"/>
  <c r="Q4620" i="3"/>
  <c r="R4620" i="3"/>
  <c r="S4620" i="3"/>
  <c r="T4620" i="3"/>
  <c r="M4621" i="3"/>
  <c r="N4621" i="3"/>
  <c r="Z4621" i="3" s="1"/>
  <c r="O4621" i="3"/>
  <c r="P4621" i="3"/>
  <c r="Q4621" i="3"/>
  <c r="R4621" i="3"/>
  <c r="S4621" i="3"/>
  <c r="T4621" i="3"/>
  <c r="M4622" i="3"/>
  <c r="N4622" i="3"/>
  <c r="Z4622" i="3" s="1"/>
  <c r="O4622" i="3"/>
  <c r="P4622" i="3"/>
  <c r="Q4622" i="3"/>
  <c r="R4622" i="3"/>
  <c r="S4622" i="3"/>
  <c r="T4622" i="3"/>
  <c r="M4623" i="3"/>
  <c r="N4623" i="3"/>
  <c r="Z4623" i="3" s="1"/>
  <c r="O4623" i="3"/>
  <c r="P4623" i="3"/>
  <c r="Q4623" i="3"/>
  <c r="R4623" i="3"/>
  <c r="S4623" i="3"/>
  <c r="T4623" i="3"/>
  <c r="M4624" i="3"/>
  <c r="N4624" i="3"/>
  <c r="Z4624" i="3" s="1"/>
  <c r="O4624" i="3"/>
  <c r="P4624" i="3"/>
  <c r="Q4624" i="3"/>
  <c r="R4624" i="3"/>
  <c r="S4624" i="3"/>
  <c r="T4624" i="3"/>
  <c r="M4625" i="3"/>
  <c r="N4625" i="3"/>
  <c r="Z4625" i="3" s="1"/>
  <c r="O4625" i="3"/>
  <c r="P4625" i="3"/>
  <c r="Q4625" i="3"/>
  <c r="R4625" i="3"/>
  <c r="S4625" i="3"/>
  <c r="T4625" i="3"/>
  <c r="M4626" i="3"/>
  <c r="N4626" i="3"/>
  <c r="Z4626" i="3" s="1"/>
  <c r="O4626" i="3"/>
  <c r="P4626" i="3"/>
  <c r="Q4626" i="3"/>
  <c r="R4626" i="3"/>
  <c r="S4626" i="3"/>
  <c r="T4626" i="3"/>
  <c r="M4627" i="3"/>
  <c r="N4627" i="3"/>
  <c r="Z4627" i="3" s="1"/>
  <c r="O4627" i="3"/>
  <c r="P4627" i="3"/>
  <c r="Q4627" i="3"/>
  <c r="R4627" i="3"/>
  <c r="S4627" i="3"/>
  <c r="T4627" i="3"/>
  <c r="M4628" i="3"/>
  <c r="N4628" i="3"/>
  <c r="Z4628" i="3" s="1"/>
  <c r="O4628" i="3"/>
  <c r="P4628" i="3"/>
  <c r="Q4628" i="3"/>
  <c r="R4628" i="3"/>
  <c r="S4628" i="3"/>
  <c r="T4628" i="3"/>
  <c r="M4629" i="3"/>
  <c r="N4629" i="3"/>
  <c r="Z4629" i="3" s="1"/>
  <c r="O4629" i="3"/>
  <c r="P4629" i="3"/>
  <c r="Q4629" i="3"/>
  <c r="R4629" i="3"/>
  <c r="S4629" i="3"/>
  <c r="T4629" i="3"/>
  <c r="M4630" i="3"/>
  <c r="N4630" i="3"/>
  <c r="Z4630" i="3" s="1"/>
  <c r="O4630" i="3"/>
  <c r="P4630" i="3"/>
  <c r="Q4630" i="3"/>
  <c r="R4630" i="3"/>
  <c r="S4630" i="3"/>
  <c r="T4630" i="3"/>
  <c r="M4631" i="3"/>
  <c r="N4631" i="3"/>
  <c r="Z4631" i="3" s="1"/>
  <c r="O4631" i="3"/>
  <c r="P4631" i="3"/>
  <c r="Q4631" i="3"/>
  <c r="R4631" i="3"/>
  <c r="S4631" i="3"/>
  <c r="T4631" i="3"/>
  <c r="M4632" i="3"/>
  <c r="N4632" i="3"/>
  <c r="Z4632" i="3" s="1"/>
  <c r="O4632" i="3"/>
  <c r="P4632" i="3"/>
  <c r="Q4632" i="3"/>
  <c r="R4632" i="3"/>
  <c r="S4632" i="3"/>
  <c r="T4632" i="3"/>
  <c r="M4633" i="3"/>
  <c r="N4633" i="3"/>
  <c r="Z4633" i="3" s="1"/>
  <c r="O4633" i="3"/>
  <c r="P4633" i="3"/>
  <c r="Q4633" i="3"/>
  <c r="R4633" i="3"/>
  <c r="S4633" i="3"/>
  <c r="T4633" i="3"/>
  <c r="M4634" i="3"/>
  <c r="N4634" i="3"/>
  <c r="Z4634" i="3" s="1"/>
  <c r="O4634" i="3"/>
  <c r="P4634" i="3"/>
  <c r="Q4634" i="3"/>
  <c r="R4634" i="3"/>
  <c r="S4634" i="3"/>
  <c r="T4634" i="3"/>
  <c r="M4635" i="3"/>
  <c r="N4635" i="3"/>
  <c r="Z4635" i="3" s="1"/>
  <c r="O4635" i="3"/>
  <c r="P4635" i="3"/>
  <c r="Q4635" i="3"/>
  <c r="R4635" i="3"/>
  <c r="S4635" i="3"/>
  <c r="T4635" i="3"/>
  <c r="M4636" i="3"/>
  <c r="N4636" i="3"/>
  <c r="Z4636" i="3" s="1"/>
  <c r="O4636" i="3"/>
  <c r="P4636" i="3"/>
  <c r="Q4636" i="3"/>
  <c r="R4636" i="3"/>
  <c r="S4636" i="3"/>
  <c r="T4636" i="3"/>
  <c r="M4637" i="3"/>
  <c r="N4637" i="3"/>
  <c r="Z4637" i="3" s="1"/>
  <c r="O4637" i="3"/>
  <c r="P4637" i="3"/>
  <c r="Q4637" i="3"/>
  <c r="R4637" i="3"/>
  <c r="S4637" i="3"/>
  <c r="T4637" i="3"/>
  <c r="M4638" i="3"/>
  <c r="N4638" i="3"/>
  <c r="Z4638" i="3" s="1"/>
  <c r="O4638" i="3"/>
  <c r="P4638" i="3"/>
  <c r="Q4638" i="3"/>
  <c r="R4638" i="3"/>
  <c r="S4638" i="3"/>
  <c r="T4638" i="3"/>
  <c r="M4639" i="3"/>
  <c r="N4639" i="3"/>
  <c r="Z4639" i="3" s="1"/>
  <c r="O4639" i="3"/>
  <c r="P4639" i="3"/>
  <c r="Q4639" i="3"/>
  <c r="R4639" i="3"/>
  <c r="S4639" i="3"/>
  <c r="T4639" i="3"/>
  <c r="M4640" i="3"/>
  <c r="N4640" i="3"/>
  <c r="Z4640" i="3" s="1"/>
  <c r="O4640" i="3"/>
  <c r="P4640" i="3"/>
  <c r="Q4640" i="3"/>
  <c r="R4640" i="3"/>
  <c r="S4640" i="3"/>
  <c r="T4640" i="3"/>
  <c r="M4641" i="3"/>
  <c r="N4641" i="3"/>
  <c r="Z4641" i="3" s="1"/>
  <c r="O4641" i="3"/>
  <c r="P4641" i="3"/>
  <c r="Q4641" i="3"/>
  <c r="R4641" i="3"/>
  <c r="S4641" i="3"/>
  <c r="T4641" i="3"/>
  <c r="M4642" i="3"/>
  <c r="N4642" i="3"/>
  <c r="Z4642" i="3" s="1"/>
  <c r="O4642" i="3"/>
  <c r="P4642" i="3"/>
  <c r="Q4642" i="3"/>
  <c r="R4642" i="3"/>
  <c r="S4642" i="3"/>
  <c r="T4642" i="3"/>
  <c r="M4643" i="3"/>
  <c r="N4643" i="3"/>
  <c r="Z4643" i="3" s="1"/>
  <c r="O4643" i="3"/>
  <c r="P4643" i="3"/>
  <c r="Q4643" i="3"/>
  <c r="R4643" i="3"/>
  <c r="S4643" i="3"/>
  <c r="T4643" i="3"/>
  <c r="M4644" i="3"/>
  <c r="N4644" i="3"/>
  <c r="Z4644" i="3" s="1"/>
  <c r="O4644" i="3"/>
  <c r="P4644" i="3"/>
  <c r="Q4644" i="3"/>
  <c r="R4644" i="3"/>
  <c r="S4644" i="3"/>
  <c r="T4644" i="3"/>
  <c r="M4645" i="3"/>
  <c r="N4645" i="3"/>
  <c r="Z4645" i="3" s="1"/>
  <c r="O4645" i="3"/>
  <c r="P4645" i="3"/>
  <c r="Q4645" i="3"/>
  <c r="R4645" i="3"/>
  <c r="S4645" i="3"/>
  <c r="T4645" i="3"/>
  <c r="M4646" i="3"/>
  <c r="N4646" i="3"/>
  <c r="Z4646" i="3" s="1"/>
  <c r="O4646" i="3"/>
  <c r="P4646" i="3"/>
  <c r="Q4646" i="3"/>
  <c r="R4646" i="3"/>
  <c r="S4646" i="3"/>
  <c r="T4646" i="3"/>
  <c r="M4647" i="3"/>
  <c r="N4647" i="3"/>
  <c r="Z4647" i="3" s="1"/>
  <c r="O4647" i="3"/>
  <c r="P4647" i="3"/>
  <c r="Q4647" i="3"/>
  <c r="R4647" i="3"/>
  <c r="S4647" i="3"/>
  <c r="T4647" i="3"/>
  <c r="M4648" i="3"/>
  <c r="N4648" i="3"/>
  <c r="Z4648" i="3" s="1"/>
  <c r="O4648" i="3"/>
  <c r="P4648" i="3"/>
  <c r="Q4648" i="3"/>
  <c r="R4648" i="3"/>
  <c r="S4648" i="3"/>
  <c r="T4648" i="3"/>
  <c r="M4649" i="3"/>
  <c r="N4649" i="3"/>
  <c r="Z4649" i="3" s="1"/>
  <c r="O4649" i="3"/>
  <c r="P4649" i="3"/>
  <c r="Q4649" i="3"/>
  <c r="R4649" i="3"/>
  <c r="S4649" i="3"/>
  <c r="T4649" i="3"/>
  <c r="M4650" i="3"/>
  <c r="N4650" i="3"/>
  <c r="Z4650" i="3" s="1"/>
  <c r="O4650" i="3"/>
  <c r="P4650" i="3"/>
  <c r="Q4650" i="3"/>
  <c r="R4650" i="3"/>
  <c r="S4650" i="3"/>
  <c r="T4650" i="3"/>
  <c r="M4651" i="3"/>
  <c r="N4651" i="3"/>
  <c r="Z4651" i="3" s="1"/>
  <c r="O4651" i="3"/>
  <c r="P4651" i="3"/>
  <c r="Q4651" i="3"/>
  <c r="R4651" i="3"/>
  <c r="S4651" i="3"/>
  <c r="T4651" i="3"/>
  <c r="M4652" i="3"/>
  <c r="N4652" i="3"/>
  <c r="Z4652" i="3" s="1"/>
  <c r="O4652" i="3"/>
  <c r="P4652" i="3"/>
  <c r="Q4652" i="3"/>
  <c r="R4652" i="3"/>
  <c r="S4652" i="3"/>
  <c r="T4652" i="3"/>
  <c r="M4653" i="3"/>
  <c r="N4653" i="3"/>
  <c r="Z4653" i="3" s="1"/>
  <c r="O4653" i="3"/>
  <c r="P4653" i="3"/>
  <c r="Q4653" i="3"/>
  <c r="R4653" i="3"/>
  <c r="S4653" i="3"/>
  <c r="T4653" i="3"/>
  <c r="M4654" i="3"/>
  <c r="N4654" i="3"/>
  <c r="Z4654" i="3" s="1"/>
  <c r="O4654" i="3"/>
  <c r="P4654" i="3"/>
  <c r="Q4654" i="3"/>
  <c r="R4654" i="3"/>
  <c r="S4654" i="3"/>
  <c r="T4654" i="3"/>
  <c r="M4655" i="3"/>
  <c r="N4655" i="3"/>
  <c r="Z4655" i="3" s="1"/>
  <c r="O4655" i="3"/>
  <c r="P4655" i="3"/>
  <c r="Q4655" i="3"/>
  <c r="R4655" i="3"/>
  <c r="S4655" i="3"/>
  <c r="T4655" i="3"/>
  <c r="M4656" i="3"/>
  <c r="N4656" i="3"/>
  <c r="Z4656" i="3" s="1"/>
  <c r="O4656" i="3"/>
  <c r="P4656" i="3"/>
  <c r="Q4656" i="3"/>
  <c r="R4656" i="3"/>
  <c r="S4656" i="3"/>
  <c r="T4656" i="3"/>
  <c r="M4657" i="3"/>
  <c r="N4657" i="3"/>
  <c r="Z4657" i="3" s="1"/>
  <c r="O4657" i="3"/>
  <c r="P4657" i="3"/>
  <c r="Q4657" i="3"/>
  <c r="R4657" i="3"/>
  <c r="S4657" i="3"/>
  <c r="T4657" i="3"/>
  <c r="M4658" i="3"/>
  <c r="N4658" i="3"/>
  <c r="Z4658" i="3" s="1"/>
  <c r="O4658" i="3"/>
  <c r="P4658" i="3"/>
  <c r="Q4658" i="3"/>
  <c r="R4658" i="3"/>
  <c r="S4658" i="3"/>
  <c r="T4658" i="3"/>
  <c r="M4659" i="3"/>
  <c r="N4659" i="3"/>
  <c r="Z4659" i="3" s="1"/>
  <c r="O4659" i="3"/>
  <c r="P4659" i="3"/>
  <c r="Q4659" i="3"/>
  <c r="R4659" i="3"/>
  <c r="S4659" i="3"/>
  <c r="T4659" i="3"/>
  <c r="M4660" i="3"/>
  <c r="N4660" i="3"/>
  <c r="Z4660" i="3" s="1"/>
  <c r="O4660" i="3"/>
  <c r="P4660" i="3"/>
  <c r="Q4660" i="3"/>
  <c r="R4660" i="3"/>
  <c r="S4660" i="3"/>
  <c r="T4660" i="3"/>
  <c r="M4661" i="3"/>
  <c r="N4661" i="3"/>
  <c r="Z4661" i="3" s="1"/>
  <c r="O4661" i="3"/>
  <c r="P4661" i="3"/>
  <c r="Q4661" i="3"/>
  <c r="R4661" i="3"/>
  <c r="S4661" i="3"/>
  <c r="T4661" i="3"/>
  <c r="M4662" i="3"/>
  <c r="N4662" i="3"/>
  <c r="Z4662" i="3" s="1"/>
  <c r="O4662" i="3"/>
  <c r="P4662" i="3"/>
  <c r="Q4662" i="3"/>
  <c r="R4662" i="3"/>
  <c r="S4662" i="3"/>
  <c r="T4662" i="3"/>
  <c r="M4663" i="3"/>
  <c r="N4663" i="3"/>
  <c r="Z4663" i="3" s="1"/>
  <c r="O4663" i="3"/>
  <c r="P4663" i="3"/>
  <c r="Q4663" i="3"/>
  <c r="R4663" i="3"/>
  <c r="S4663" i="3"/>
  <c r="T4663" i="3"/>
  <c r="M4664" i="3"/>
  <c r="N4664" i="3"/>
  <c r="Z4664" i="3" s="1"/>
  <c r="O4664" i="3"/>
  <c r="P4664" i="3"/>
  <c r="Q4664" i="3"/>
  <c r="R4664" i="3"/>
  <c r="S4664" i="3"/>
  <c r="T4664" i="3"/>
  <c r="M4665" i="3"/>
  <c r="N4665" i="3"/>
  <c r="Z4665" i="3" s="1"/>
  <c r="O4665" i="3"/>
  <c r="P4665" i="3"/>
  <c r="Q4665" i="3"/>
  <c r="R4665" i="3"/>
  <c r="S4665" i="3"/>
  <c r="T4665" i="3"/>
  <c r="M4666" i="3"/>
  <c r="N4666" i="3"/>
  <c r="Z4666" i="3" s="1"/>
  <c r="O4666" i="3"/>
  <c r="P4666" i="3"/>
  <c r="Q4666" i="3"/>
  <c r="R4666" i="3"/>
  <c r="S4666" i="3"/>
  <c r="T4666" i="3"/>
  <c r="M4667" i="3"/>
  <c r="N4667" i="3"/>
  <c r="Z4667" i="3" s="1"/>
  <c r="O4667" i="3"/>
  <c r="P4667" i="3"/>
  <c r="Q4667" i="3"/>
  <c r="R4667" i="3"/>
  <c r="S4667" i="3"/>
  <c r="T4667" i="3"/>
  <c r="M4668" i="3"/>
  <c r="N4668" i="3"/>
  <c r="Z4668" i="3" s="1"/>
  <c r="O4668" i="3"/>
  <c r="P4668" i="3"/>
  <c r="Q4668" i="3"/>
  <c r="R4668" i="3"/>
  <c r="S4668" i="3"/>
  <c r="T4668" i="3"/>
  <c r="M4669" i="3"/>
  <c r="N4669" i="3"/>
  <c r="Z4669" i="3" s="1"/>
  <c r="O4669" i="3"/>
  <c r="P4669" i="3"/>
  <c r="Q4669" i="3"/>
  <c r="R4669" i="3"/>
  <c r="S4669" i="3"/>
  <c r="T4669" i="3"/>
  <c r="M4670" i="3"/>
  <c r="N4670" i="3"/>
  <c r="Z4670" i="3" s="1"/>
  <c r="O4670" i="3"/>
  <c r="P4670" i="3"/>
  <c r="Q4670" i="3"/>
  <c r="R4670" i="3"/>
  <c r="S4670" i="3"/>
  <c r="T4670" i="3"/>
  <c r="M4671" i="3"/>
  <c r="N4671" i="3"/>
  <c r="Z4671" i="3" s="1"/>
  <c r="O4671" i="3"/>
  <c r="P4671" i="3"/>
  <c r="Q4671" i="3"/>
  <c r="R4671" i="3"/>
  <c r="S4671" i="3"/>
  <c r="T4671" i="3"/>
  <c r="M4672" i="3"/>
  <c r="N4672" i="3"/>
  <c r="Z4672" i="3" s="1"/>
  <c r="O4672" i="3"/>
  <c r="P4672" i="3"/>
  <c r="Q4672" i="3"/>
  <c r="R4672" i="3"/>
  <c r="S4672" i="3"/>
  <c r="T4672" i="3"/>
  <c r="M4673" i="3"/>
  <c r="N4673" i="3"/>
  <c r="Z4673" i="3" s="1"/>
  <c r="O4673" i="3"/>
  <c r="P4673" i="3"/>
  <c r="Q4673" i="3"/>
  <c r="R4673" i="3"/>
  <c r="S4673" i="3"/>
  <c r="T4673" i="3"/>
  <c r="M4674" i="3"/>
  <c r="N4674" i="3"/>
  <c r="Z4674" i="3" s="1"/>
  <c r="O4674" i="3"/>
  <c r="P4674" i="3"/>
  <c r="Q4674" i="3"/>
  <c r="R4674" i="3"/>
  <c r="S4674" i="3"/>
  <c r="T4674" i="3"/>
  <c r="M4675" i="3"/>
  <c r="N4675" i="3"/>
  <c r="Z4675" i="3" s="1"/>
  <c r="O4675" i="3"/>
  <c r="P4675" i="3"/>
  <c r="Q4675" i="3"/>
  <c r="R4675" i="3"/>
  <c r="S4675" i="3"/>
  <c r="T4675" i="3"/>
  <c r="M4676" i="3"/>
  <c r="N4676" i="3"/>
  <c r="Z4676" i="3" s="1"/>
  <c r="O4676" i="3"/>
  <c r="P4676" i="3"/>
  <c r="Q4676" i="3"/>
  <c r="R4676" i="3"/>
  <c r="S4676" i="3"/>
  <c r="T4676" i="3"/>
  <c r="M4677" i="3"/>
  <c r="N4677" i="3"/>
  <c r="Z4677" i="3" s="1"/>
  <c r="O4677" i="3"/>
  <c r="P4677" i="3"/>
  <c r="Q4677" i="3"/>
  <c r="R4677" i="3"/>
  <c r="S4677" i="3"/>
  <c r="T4677" i="3"/>
  <c r="M4678" i="3"/>
  <c r="N4678" i="3"/>
  <c r="Z4678" i="3" s="1"/>
  <c r="O4678" i="3"/>
  <c r="P4678" i="3"/>
  <c r="Q4678" i="3"/>
  <c r="R4678" i="3"/>
  <c r="S4678" i="3"/>
  <c r="T4678" i="3"/>
  <c r="M4679" i="3"/>
  <c r="N4679" i="3"/>
  <c r="Z4679" i="3" s="1"/>
  <c r="O4679" i="3"/>
  <c r="P4679" i="3"/>
  <c r="Q4679" i="3"/>
  <c r="R4679" i="3"/>
  <c r="S4679" i="3"/>
  <c r="T4679" i="3"/>
  <c r="M4680" i="3"/>
  <c r="N4680" i="3"/>
  <c r="Z4680" i="3" s="1"/>
  <c r="O4680" i="3"/>
  <c r="P4680" i="3"/>
  <c r="Q4680" i="3"/>
  <c r="R4680" i="3"/>
  <c r="S4680" i="3"/>
  <c r="T4680" i="3"/>
  <c r="M4681" i="3"/>
  <c r="N4681" i="3"/>
  <c r="Z4681" i="3" s="1"/>
  <c r="O4681" i="3"/>
  <c r="P4681" i="3"/>
  <c r="Q4681" i="3"/>
  <c r="R4681" i="3"/>
  <c r="S4681" i="3"/>
  <c r="T4681" i="3"/>
  <c r="M4682" i="3"/>
  <c r="N4682" i="3"/>
  <c r="Z4682" i="3" s="1"/>
  <c r="O4682" i="3"/>
  <c r="P4682" i="3"/>
  <c r="Q4682" i="3"/>
  <c r="R4682" i="3"/>
  <c r="S4682" i="3"/>
  <c r="T4682" i="3"/>
  <c r="M4683" i="3"/>
  <c r="N4683" i="3"/>
  <c r="Z4683" i="3" s="1"/>
  <c r="O4683" i="3"/>
  <c r="P4683" i="3"/>
  <c r="Q4683" i="3"/>
  <c r="R4683" i="3"/>
  <c r="S4683" i="3"/>
  <c r="T4683" i="3"/>
  <c r="M4684" i="3"/>
  <c r="N4684" i="3"/>
  <c r="Z4684" i="3" s="1"/>
  <c r="O4684" i="3"/>
  <c r="P4684" i="3"/>
  <c r="Q4684" i="3"/>
  <c r="R4684" i="3"/>
  <c r="S4684" i="3"/>
  <c r="T4684" i="3"/>
  <c r="M4685" i="3"/>
  <c r="N4685" i="3"/>
  <c r="Z4685" i="3" s="1"/>
  <c r="O4685" i="3"/>
  <c r="P4685" i="3"/>
  <c r="Q4685" i="3"/>
  <c r="R4685" i="3"/>
  <c r="S4685" i="3"/>
  <c r="T4685" i="3"/>
  <c r="M4686" i="3"/>
  <c r="N4686" i="3"/>
  <c r="Z4686" i="3" s="1"/>
  <c r="O4686" i="3"/>
  <c r="P4686" i="3"/>
  <c r="Q4686" i="3"/>
  <c r="R4686" i="3"/>
  <c r="S4686" i="3"/>
  <c r="T4686" i="3"/>
  <c r="M4687" i="3"/>
  <c r="N4687" i="3"/>
  <c r="Z4687" i="3" s="1"/>
  <c r="O4687" i="3"/>
  <c r="P4687" i="3"/>
  <c r="Q4687" i="3"/>
  <c r="R4687" i="3"/>
  <c r="S4687" i="3"/>
  <c r="T4687" i="3"/>
  <c r="M4688" i="3"/>
  <c r="N4688" i="3"/>
  <c r="Z4688" i="3" s="1"/>
  <c r="O4688" i="3"/>
  <c r="P4688" i="3"/>
  <c r="Q4688" i="3"/>
  <c r="R4688" i="3"/>
  <c r="S4688" i="3"/>
  <c r="T4688" i="3"/>
  <c r="M4689" i="3"/>
  <c r="N4689" i="3"/>
  <c r="Z4689" i="3" s="1"/>
  <c r="O4689" i="3"/>
  <c r="P4689" i="3"/>
  <c r="Q4689" i="3"/>
  <c r="R4689" i="3"/>
  <c r="S4689" i="3"/>
  <c r="T4689" i="3"/>
  <c r="M4690" i="3"/>
  <c r="N4690" i="3"/>
  <c r="Z4690" i="3" s="1"/>
  <c r="O4690" i="3"/>
  <c r="P4690" i="3"/>
  <c r="Q4690" i="3"/>
  <c r="R4690" i="3"/>
  <c r="S4690" i="3"/>
  <c r="T4690" i="3"/>
  <c r="M4691" i="3"/>
  <c r="N4691" i="3"/>
  <c r="Z4691" i="3" s="1"/>
  <c r="O4691" i="3"/>
  <c r="P4691" i="3"/>
  <c r="Q4691" i="3"/>
  <c r="R4691" i="3"/>
  <c r="S4691" i="3"/>
  <c r="T4691" i="3"/>
  <c r="M4692" i="3"/>
  <c r="N4692" i="3"/>
  <c r="Z4692" i="3" s="1"/>
  <c r="O4692" i="3"/>
  <c r="P4692" i="3"/>
  <c r="Q4692" i="3"/>
  <c r="R4692" i="3"/>
  <c r="S4692" i="3"/>
  <c r="T4692" i="3"/>
  <c r="M4693" i="3"/>
  <c r="N4693" i="3"/>
  <c r="Z4693" i="3" s="1"/>
  <c r="O4693" i="3"/>
  <c r="P4693" i="3"/>
  <c r="Q4693" i="3"/>
  <c r="R4693" i="3"/>
  <c r="S4693" i="3"/>
  <c r="T4693" i="3"/>
  <c r="M4694" i="3"/>
  <c r="N4694" i="3"/>
  <c r="Z4694" i="3" s="1"/>
  <c r="O4694" i="3"/>
  <c r="P4694" i="3"/>
  <c r="Q4694" i="3"/>
  <c r="R4694" i="3"/>
  <c r="S4694" i="3"/>
  <c r="T4694" i="3"/>
  <c r="M4695" i="3"/>
  <c r="N4695" i="3"/>
  <c r="Z4695" i="3" s="1"/>
  <c r="O4695" i="3"/>
  <c r="P4695" i="3"/>
  <c r="Q4695" i="3"/>
  <c r="R4695" i="3"/>
  <c r="S4695" i="3"/>
  <c r="T4695" i="3"/>
  <c r="M4696" i="3"/>
  <c r="N4696" i="3"/>
  <c r="Z4696" i="3" s="1"/>
  <c r="O4696" i="3"/>
  <c r="P4696" i="3"/>
  <c r="Q4696" i="3"/>
  <c r="R4696" i="3"/>
  <c r="S4696" i="3"/>
  <c r="T4696" i="3"/>
  <c r="M4697" i="3"/>
  <c r="N4697" i="3"/>
  <c r="Z4697" i="3" s="1"/>
  <c r="O4697" i="3"/>
  <c r="P4697" i="3"/>
  <c r="Q4697" i="3"/>
  <c r="R4697" i="3"/>
  <c r="S4697" i="3"/>
  <c r="T4697" i="3"/>
  <c r="M4698" i="3"/>
  <c r="N4698" i="3"/>
  <c r="Z4698" i="3" s="1"/>
  <c r="O4698" i="3"/>
  <c r="P4698" i="3"/>
  <c r="Q4698" i="3"/>
  <c r="R4698" i="3"/>
  <c r="S4698" i="3"/>
  <c r="T4698" i="3"/>
  <c r="M4699" i="3"/>
  <c r="N4699" i="3"/>
  <c r="Z4699" i="3" s="1"/>
  <c r="O4699" i="3"/>
  <c r="P4699" i="3"/>
  <c r="Q4699" i="3"/>
  <c r="R4699" i="3"/>
  <c r="S4699" i="3"/>
  <c r="T4699" i="3"/>
  <c r="M4700" i="3"/>
  <c r="N4700" i="3"/>
  <c r="Z4700" i="3" s="1"/>
  <c r="O4700" i="3"/>
  <c r="P4700" i="3"/>
  <c r="Q4700" i="3"/>
  <c r="R4700" i="3"/>
  <c r="S4700" i="3"/>
  <c r="T4700" i="3"/>
  <c r="M4701" i="3"/>
  <c r="N4701" i="3"/>
  <c r="Z4701" i="3" s="1"/>
  <c r="O4701" i="3"/>
  <c r="P4701" i="3"/>
  <c r="Q4701" i="3"/>
  <c r="R4701" i="3"/>
  <c r="S4701" i="3"/>
  <c r="T4701" i="3"/>
  <c r="M4702" i="3"/>
  <c r="N4702" i="3"/>
  <c r="Z4702" i="3" s="1"/>
  <c r="O4702" i="3"/>
  <c r="P4702" i="3"/>
  <c r="Q4702" i="3"/>
  <c r="R4702" i="3"/>
  <c r="S4702" i="3"/>
  <c r="T4702" i="3"/>
  <c r="M4703" i="3"/>
  <c r="N4703" i="3"/>
  <c r="Z4703" i="3" s="1"/>
  <c r="O4703" i="3"/>
  <c r="P4703" i="3"/>
  <c r="Q4703" i="3"/>
  <c r="R4703" i="3"/>
  <c r="S4703" i="3"/>
  <c r="T4703" i="3"/>
  <c r="M4704" i="3"/>
  <c r="N4704" i="3"/>
  <c r="Z4704" i="3" s="1"/>
  <c r="O4704" i="3"/>
  <c r="P4704" i="3"/>
  <c r="Q4704" i="3"/>
  <c r="R4704" i="3"/>
  <c r="S4704" i="3"/>
  <c r="T4704" i="3"/>
  <c r="M4705" i="3"/>
  <c r="N4705" i="3"/>
  <c r="Z4705" i="3" s="1"/>
  <c r="O4705" i="3"/>
  <c r="P4705" i="3"/>
  <c r="Q4705" i="3"/>
  <c r="R4705" i="3"/>
  <c r="S4705" i="3"/>
  <c r="T4705" i="3"/>
  <c r="M4706" i="3"/>
  <c r="N4706" i="3"/>
  <c r="Z4706" i="3" s="1"/>
  <c r="O4706" i="3"/>
  <c r="P4706" i="3"/>
  <c r="Q4706" i="3"/>
  <c r="R4706" i="3"/>
  <c r="S4706" i="3"/>
  <c r="T4706" i="3"/>
  <c r="M4707" i="3"/>
  <c r="N4707" i="3"/>
  <c r="Z4707" i="3" s="1"/>
  <c r="O4707" i="3"/>
  <c r="P4707" i="3"/>
  <c r="Q4707" i="3"/>
  <c r="R4707" i="3"/>
  <c r="S4707" i="3"/>
  <c r="T4707" i="3"/>
  <c r="M4708" i="3"/>
  <c r="N4708" i="3"/>
  <c r="Z4708" i="3" s="1"/>
  <c r="O4708" i="3"/>
  <c r="P4708" i="3"/>
  <c r="Q4708" i="3"/>
  <c r="R4708" i="3"/>
  <c r="S4708" i="3"/>
  <c r="T4708" i="3"/>
  <c r="M4709" i="3"/>
  <c r="N4709" i="3"/>
  <c r="Z4709" i="3" s="1"/>
  <c r="O4709" i="3"/>
  <c r="P4709" i="3"/>
  <c r="Q4709" i="3"/>
  <c r="R4709" i="3"/>
  <c r="S4709" i="3"/>
  <c r="T4709" i="3"/>
  <c r="M4710" i="3"/>
  <c r="N4710" i="3"/>
  <c r="Z4710" i="3" s="1"/>
  <c r="O4710" i="3"/>
  <c r="P4710" i="3"/>
  <c r="Q4710" i="3"/>
  <c r="R4710" i="3"/>
  <c r="S4710" i="3"/>
  <c r="T4710" i="3"/>
  <c r="M4711" i="3"/>
  <c r="N4711" i="3"/>
  <c r="Z4711" i="3" s="1"/>
  <c r="O4711" i="3"/>
  <c r="P4711" i="3"/>
  <c r="Q4711" i="3"/>
  <c r="R4711" i="3"/>
  <c r="S4711" i="3"/>
  <c r="T4711" i="3"/>
  <c r="M4712" i="3"/>
  <c r="N4712" i="3"/>
  <c r="Z4712" i="3" s="1"/>
  <c r="O4712" i="3"/>
  <c r="P4712" i="3"/>
  <c r="Q4712" i="3"/>
  <c r="R4712" i="3"/>
  <c r="S4712" i="3"/>
  <c r="T4712" i="3"/>
  <c r="M4713" i="3"/>
  <c r="N4713" i="3"/>
  <c r="Z4713" i="3" s="1"/>
  <c r="O4713" i="3"/>
  <c r="P4713" i="3"/>
  <c r="Q4713" i="3"/>
  <c r="R4713" i="3"/>
  <c r="S4713" i="3"/>
  <c r="T4713" i="3"/>
  <c r="M4714" i="3"/>
  <c r="N4714" i="3"/>
  <c r="Z4714" i="3" s="1"/>
  <c r="O4714" i="3"/>
  <c r="P4714" i="3"/>
  <c r="Q4714" i="3"/>
  <c r="R4714" i="3"/>
  <c r="S4714" i="3"/>
  <c r="T4714" i="3"/>
  <c r="M4715" i="3"/>
  <c r="N4715" i="3"/>
  <c r="Z4715" i="3" s="1"/>
  <c r="O4715" i="3"/>
  <c r="P4715" i="3"/>
  <c r="Q4715" i="3"/>
  <c r="R4715" i="3"/>
  <c r="S4715" i="3"/>
  <c r="T4715" i="3"/>
  <c r="M4716" i="3"/>
  <c r="N4716" i="3"/>
  <c r="Z4716" i="3" s="1"/>
  <c r="O4716" i="3"/>
  <c r="P4716" i="3"/>
  <c r="Q4716" i="3"/>
  <c r="R4716" i="3"/>
  <c r="S4716" i="3"/>
  <c r="T4716" i="3"/>
  <c r="M4717" i="3"/>
  <c r="N4717" i="3"/>
  <c r="Z4717" i="3" s="1"/>
  <c r="O4717" i="3"/>
  <c r="P4717" i="3"/>
  <c r="Q4717" i="3"/>
  <c r="R4717" i="3"/>
  <c r="S4717" i="3"/>
  <c r="T4717" i="3"/>
  <c r="M4718" i="3"/>
  <c r="N4718" i="3"/>
  <c r="Z4718" i="3" s="1"/>
  <c r="O4718" i="3"/>
  <c r="P4718" i="3"/>
  <c r="Q4718" i="3"/>
  <c r="R4718" i="3"/>
  <c r="S4718" i="3"/>
  <c r="T4718" i="3"/>
  <c r="M4719" i="3"/>
  <c r="N4719" i="3"/>
  <c r="Z4719" i="3" s="1"/>
  <c r="O4719" i="3"/>
  <c r="P4719" i="3"/>
  <c r="Q4719" i="3"/>
  <c r="R4719" i="3"/>
  <c r="S4719" i="3"/>
  <c r="T4719" i="3"/>
  <c r="M4720" i="3"/>
  <c r="N4720" i="3"/>
  <c r="Z4720" i="3" s="1"/>
  <c r="O4720" i="3"/>
  <c r="P4720" i="3"/>
  <c r="Q4720" i="3"/>
  <c r="R4720" i="3"/>
  <c r="S4720" i="3"/>
  <c r="T4720" i="3"/>
  <c r="M4721" i="3"/>
  <c r="N4721" i="3"/>
  <c r="Z4721" i="3" s="1"/>
  <c r="O4721" i="3"/>
  <c r="P4721" i="3"/>
  <c r="Q4721" i="3"/>
  <c r="R4721" i="3"/>
  <c r="S4721" i="3"/>
  <c r="T4721" i="3"/>
  <c r="M4722" i="3"/>
  <c r="N4722" i="3"/>
  <c r="Z4722" i="3" s="1"/>
  <c r="O4722" i="3"/>
  <c r="P4722" i="3"/>
  <c r="Q4722" i="3"/>
  <c r="R4722" i="3"/>
  <c r="S4722" i="3"/>
  <c r="T4722" i="3"/>
  <c r="M4723" i="3"/>
  <c r="N4723" i="3"/>
  <c r="Z4723" i="3" s="1"/>
  <c r="O4723" i="3"/>
  <c r="P4723" i="3"/>
  <c r="Q4723" i="3"/>
  <c r="R4723" i="3"/>
  <c r="S4723" i="3"/>
  <c r="T4723" i="3"/>
  <c r="M4724" i="3"/>
  <c r="N4724" i="3"/>
  <c r="Z4724" i="3" s="1"/>
  <c r="O4724" i="3"/>
  <c r="P4724" i="3"/>
  <c r="Q4724" i="3"/>
  <c r="R4724" i="3"/>
  <c r="S4724" i="3"/>
  <c r="T4724" i="3"/>
  <c r="M4725" i="3"/>
  <c r="N4725" i="3"/>
  <c r="Z4725" i="3" s="1"/>
  <c r="O4725" i="3"/>
  <c r="P4725" i="3"/>
  <c r="Q4725" i="3"/>
  <c r="R4725" i="3"/>
  <c r="S4725" i="3"/>
  <c r="T4725" i="3"/>
  <c r="M4726" i="3"/>
  <c r="N4726" i="3"/>
  <c r="Z4726" i="3" s="1"/>
  <c r="O4726" i="3"/>
  <c r="P4726" i="3"/>
  <c r="Q4726" i="3"/>
  <c r="R4726" i="3"/>
  <c r="S4726" i="3"/>
  <c r="T4726" i="3"/>
  <c r="M4727" i="3"/>
  <c r="N4727" i="3"/>
  <c r="Z4727" i="3" s="1"/>
  <c r="O4727" i="3"/>
  <c r="P4727" i="3"/>
  <c r="Q4727" i="3"/>
  <c r="R4727" i="3"/>
  <c r="S4727" i="3"/>
  <c r="T4727" i="3"/>
  <c r="M4728" i="3"/>
  <c r="N4728" i="3"/>
  <c r="Z4728" i="3" s="1"/>
  <c r="O4728" i="3"/>
  <c r="P4728" i="3"/>
  <c r="Q4728" i="3"/>
  <c r="R4728" i="3"/>
  <c r="S4728" i="3"/>
  <c r="T4728" i="3"/>
  <c r="M4729" i="3"/>
  <c r="N4729" i="3"/>
  <c r="Z4729" i="3" s="1"/>
  <c r="O4729" i="3"/>
  <c r="P4729" i="3"/>
  <c r="Q4729" i="3"/>
  <c r="R4729" i="3"/>
  <c r="S4729" i="3"/>
  <c r="T4729" i="3"/>
  <c r="M4730" i="3"/>
  <c r="N4730" i="3"/>
  <c r="Z4730" i="3" s="1"/>
  <c r="O4730" i="3"/>
  <c r="P4730" i="3"/>
  <c r="Q4730" i="3"/>
  <c r="R4730" i="3"/>
  <c r="S4730" i="3"/>
  <c r="T4730" i="3"/>
  <c r="M4731" i="3"/>
  <c r="N4731" i="3"/>
  <c r="Z4731" i="3" s="1"/>
  <c r="O4731" i="3"/>
  <c r="P4731" i="3"/>
  <c r="Q4731" i="3"/>
  <c r="R4731" i="3"/>
  <c r="S4731" i="3"/>
  <c r="T4731" i="3"/>
  <c r="M4732" i="3"/>
  <c r="N4732" i="3"/>
  <c r="Z4732" i="3" s="1"/>
  <c r="O4732" i="3"/>
  <c r="P4732" i="3"/>
  <c r="Q4732" i="3"/>
  <c r="R4732" i="3"/>
  <c r="S4732" i="3"/>
  <c r="T4732" i="3"/>
  <c r="M4733" i="3"/>
  <c r="N4733" i="3"/>
  <c r="Z4733" i="3" s="1"/>
  <c r="O4733" i="3"/>
  <c r="P4733" i="3"/>
  <c r="Q4733" i="3"/>
  <c r="R4733" i="3"/>
  <c r="S4733" i="3"/>
  <c r="T4733" i="3"/>
  <c r="M4734" i="3"/>
  <c r="N4734" i="3"/>
  <c r="Z4734" i="3" s="1"/>
  <c r="O4734" i="3"/>
  <c r="P4734" i="3"/>
  <c r="Q4734" i="3"/>
  <c r="R4734" i="3"/>
  <c r="S4734" i="3"/>
  <c r="T4734" i="3"/>
  <c r="M4735" i="3"/>
  <c r="N4735" i="3"/>
  <c r="Z4735" i="3" s="1"/>
  <c r="O4735" i="3"/>
  <c r="P4735" i="3"/>
  <c r="Q4735" i="3"/>
  <c r="R4735" i="3"/>
  <c r="S4735" i="3"/>
  <c r="T4735" i="3"/>
  <c r="M4736" i="3"/>
  <c r="N4736" i="3"/>
  <c r="Z4736" i="3" s="1"/>
  <c r="O4736" i="3"/>
  <c r="P4736" i="3"/>
  <c r="Q4736" i="3"/>
  <c r="R4736" i="3"/>
  <c r="S4736" i="3"/>
  <c r="T4736" i="3"/>
  <c r="M4737" i="3"/>
  <c r="N4737" i="3"/>
  <c r="Z4737" i="3" s="1"/>
  <c r="O4737" i="3"/>
  <c r="P4737" i="3"/>
  <c r="Q4737" i="3"/>
  <c r="R4737" i="3"/>
  <c r="S4737" i="3"/>
  <c r="T4737" i="3"/>
  <c r="M4738" i="3"/>
  <c r="N4738" i="3"/>
  <c r="Z4738" i="3" s="1"/>
  <c r="O4738" i="3"/>
  <c r="P4738" i="3"/>
  <c r="Q4738" i="3"/>
  <c r="R4738" i="3"/>
  <c r="S4738" i="3"/>
  <c r="T4738" i="3"/>
  <c r="M4739" i="3"/>
  <c r="N4739" i="3"/>
  <c r="Z4739" i="3" s="1"/>
  <c r="O4739" i="3"/>
  <c r="P4739" i="3"/>
  <c r="Q4739" i="3"/>
  <c r="R4739" i="3"/>
  <c r="S4739" i="3"/>
  <c r="T4739" i="3"/>
  <c r="M4740" i="3"/>
  <c r="N4740" i="3"/>
  <c r="Z4740" i="3" s="1"/>
  <c r="O4740" i="3"/>
  <c r="P4740" i="3"/>
  <c r="Q4740" i="3"/>
  <c r="R4740" i="3"/>
  <c r="S4740" i="3"/>
  <c r="T4740" i="3"/>
  <c r="M4741" i="3"/>
  <c r="N4741" i="3"/>
  <c r="Z4741" i="3" s="1"/>
  <c r="O4741" i="3"/>
  <c r="P4741" i="3"/>
  <c r="Q4741" i="3"/>
  <c r="R4741" i="3"/>
  <c r="S4741" i="3"/>
  <c r="T4741" i="3"/>
  <c r="M4742" i="3"/>
  <c r="N4742" i="3"/>
  <c r="Z4742" i="3" s="1"/>
  <c r="O4742" i="3"/>
  <c r="P4742" i="3"/>
  <c r="Q4742" i="3"/>
  <c r="R4742" i="3"/>
  <c r="S4742" i="3"/>
  <c r="T4742" i="3"/>
  <c r="M4743" i="3"/>
  <c r="N4743" i="3"/>
  <c r="Z4743" i="3" s="1"/>
  <c r="O4743" i="3"/>
  <c r="P4743" i="3"/>
  <c r="Q4743" i="3"/>
  <c r="R4743" i="3"/>
  <c r="S4743" i="3"/>
  <c r="T4743" i="3"/>
  <c r="M4744" i="3"/>
  <c r="N4744" i="3"/>
  <c r="Z4744" i="3" s="1"/>
  <c r="O4744" i="3"/>
  <c r="P4744" i="3"/>
  <c r="Q4744" i="3"/>
  <c r="R4744" i="3"/>
  <c r="S4744" i="3"/>
  <c r="T4744" i="3"/>
  <c r="M4745" i="3"/>
  <c r="N4745" i="3"/>
  <c r="Z4745" i="3" s="1"/>
  <c r="O4745" i="3"/>
  <c r="P4745" i="3"/>
  <c r="Q4745" i="3"/>
  <c r="R4745" i="3"/>
  <c r="S4745" i="3"/>
  <c r="T4745" i="3"/>
  <c r="M4746" i="3"/>
  <c r="N4746" i="3"/>
  <c r="Z4746" i="3" s="1"/>
  <c r="O4746" i="3"/>
  <c r="P4746" i="3"/>
  <c r="Q4746" i="3"/>
  <c r="R4746" i="3"/>
  <c r="S4746" i="3"/>
  <c r="T4746" i="3"/>
  <c r="M4747" i="3"/>
  <c r="N4747" i="3"/>
  <c r="Z4747" i="3" s="1"/>
  <c r="O4747" i="3"/>
  <c r="P4747" i="3"/>
  <c r="Q4747" i="3"/>
  <c r="R4747" i="3"/>
  <c r="S4747" i="3"/>
  <c r="T4747" i="3"/>
  <c r="M4748" i="3"/>
  <c r="N4748" i="3"/>
  <c r="Z4748" i="3" s="1"/>
  <c r="O4748" i="3"/>
  <c r="P4748" i="3"/>
  <c r="Q4748" i="3"/>
  <c r="R4748" i="3"/>
  <c r="S4748" i="3"/>
  <c r="T4748" i="3"/>
  <c r="M4749" i="3"/>
  <c r="N4749" i="3"/>
  <c r="Z4749" i="3" s="1"/>
  <c r="O4749" i="3"/>
  <c r="P4749" i="3"/>
  <c r="Q4749" i="3"/>
  <c r="R4749" i="3"/>
  <c r="S4749" i="3"/>
  <c r="T4749" i="3"/>
  <c r="M4750" i="3"/>
  <c r="N4750" i="3"/>
  <c r="Z4750" i="3" s="1"/>
  <c r="O4750" i="3"/>
  <c r="P4750" i="3"/>
  <c r="Q4750" i="3"/>
  <c r="R4750" i="3"/>
  <c r="S4750" i="3"/>
  <c r="T4750" i="3"/>
  <c r="M4751" i="3"/>
  <c r="N4751" i="3"/>
  <c r="Z4751" i="3" s="1"/>
  <c r="O4751" i="3"/>
  <c r="P4751" i="3"/>
  <c r="Q4751" i="3"/>
  <c r="R4751" i="3"/>
  <c r="S4751" i="3"/>
  <c r="T4751" i="3"/>
  <c r="M4752" i="3"/>
  <c r="N4752" i="3"/>
  <c r="Z4752" i="3" s="1"/>
  <c r="O4752" i="3"/>
  <c r="P4752" i="3"/>
  <c r="Q4752" i="3"/>
  <c r="R4752" i="3"/>
  <c r="S4752" i="3"/>
  <c r="T4752" i="3"/>
  <c r="M4753" i="3"/>
  <c r="N4753" i="3"/>
  <c r="Z4753" i="3" s="1"/>
  <c r="O4753" i="3"/>
  <c r="P4753" i="3"/>
  <c r="Q4753" i="3"/>
  <c r="R4753" i="3"/>
  <c r="S4753" i="3"/>
  <c r="T4753" i="3"/>
  <c r="M4754" i="3"/>
  <c r="N4754" i="3"/>
  <c r="Z4754" i="3" s="1"/>
  <c r="O4754" i="3"/>
  <c r="P4754" i="3"/>
  <c r="Q4754" i="3"/>
  <c r="R4754" i="3"/>
  <c r="S4754" i="3"/>
  <c r="T4754" i="3"/>
  <c r="M4755" i="3"/>
  <c r="N4755" i="3"/>
  <c r="Z4755" i="3" s="1"/>
  <c r="O4755" i="3"/>
  <c r="P4755" i="3"/>
  <c r="Q4755" i="3"/>
  <c r="R4755" i="3"/>
  <c r="S4755" i="3"/>
  <c r="T4755" i="3"/>
  <c r="M4756" i="3"/>
  <c r="N4756" i="3"/>
  <c r="Z4756" i="3" s="1"/>
  <c r="O4756" i="3"/>
  <c r="P4756" i="3"/>
  <c r="Q4756" i="3"/>
  <c r="R4756" i="3"/>
  <c r="S4756" i="3"/>
  <c r="T4756" i="3"/>
  <c r="M4757" i="3"/>
  <c r="N4757" i="3"/>
  <c r="Z4757" i="3" s="1"/>
  <c r="O4757" i="3"/>
  <c r="P4757" i="3"/>
  <c r="Q4757" i="3"/>
  <c r="R4757" i="3"/>
  <c r="S4757" i="3"/>
  <c r="T4757" i="3"/>
  <c r="M4758" i="3"/>
  <c r="N4758" i="3"/>
  <c r="Z4758" i="3" s="1"/>
  <c r="O4758" i="3"/>
  <c r="P4758" i="3"/>
  <c r="Q4758" i="3"/>
  <c r="R4758" i="3"/>
  <c r="S4758" i="3"/>
  <c r="T4758" i="3"/>
  <c r="M4759" i="3"/>
  <c r="N4759" i="3"/>
  <c r="Z4759" i="3" s="1"/>
  <c r="O4759" i="3"/>
  <c r="P4759" i="3"/>
  <c r="Q4759" i="3"/>
  <c r="R4759" i="3"/>
  <c r="S4759" i="3"/>
  <c r="T4759" i="3"/>
  <c r="M4760" i="3"/>
  <c r="N4760" i="3"/>
  <c r="Z4760" i="3" s="1"/>
  <c r="O4760" i="3"/>
  <c r="P4760" i="3"/>
  <c r="Q4760" i="3"/>
  <c r="R4760" i="3"/>
  <c r="S4760" i="3"/>
  <c r="T4760" i="3"/>
  <c r="M4761" i="3"/>
  <c r="N4761" i="3"/>
  <c r="Z4761" i="3" s="1"/>
  <c r="O4761" i="3"/>
  <c r="P4761" i="3"/>
  <c r="Q4761" i="3"/>
  <c r="R4761" i="3"/>
  <c r="S4761" i="3"/>
  <c r="T4761" i="3"/>
  <c r="M4762" i="3"/>
  <c r="N4762" i="3"/>
  <c r="Z4762" i="3" s="1"/>
  <c r="O4762" i="3"/>
  <c r="P4762" i="3"/>
  <c r="Q4762" i="3"/>
  <c r="R4762" i="3"/>
  <c r="S4762" i="3"/>
  <c r="T4762" i="3"/>
  <c r="M4763" i="3"/>
  <c r="N4763" i="3"/>
  <c r="Z4763" i="3" s="1"/>
  <c r="O4763" i="3"/>
  <c r="P4763" i="3"/>
  <c r="Q4763" i="3"/>
  <c r="R4763" i="3"/>
  <c r="S4763" i="3"/>
  <c r="T4763" i="3"/>
  <c r="M4764" i="3"/>
  <c r="N4764" i="3"/>
  <c r="Z4764" i="3" s="1"/>
  <c r="O4764" i="3"/>
  <c r="P4764" i="3"/>
  <c r="Q4764" i="3"/>
  <c r="R4764" i="3"/>
  <c r="S4764" i="3"/>
  <c r="T4764" i="3"/>
  <c r="M4765" i="3"/>
  <c r="N4765" i="3"/>
  <c r="Z4765" i="3" s="1"/>
  <c r="O4765" i="3"/>
  <c r="P4765" i="3"/>
  <c r="Q4765" i="3"/>
  <c r="R4765" i="3"/>
  <c r="S4765" i="3"/>
  <c r="T4765" i="3"/>
  <c r="M4766" i="3"/>
  <c r="N4766" i="3"/>
  <c r="Z4766" i="3" s="1"/>
  <c r="O4766" i="3"/>
  <c r="P4766" i="3"/>
  <c r="Q4766" i="3"/>
  <c r="R4766" i="3"/>
  <c r="S4766" i="3"/>
  <c r="T4766" i="3"/>
  <c r="M4767" i="3"/>
  <c r="N4767" i="3"/>
  <c r="Z4767" i="3" s="1"/>
  <c r="O4767" i="3"/>
  <c r="P4767" i="3"/>
  <c r="Q4767" i="3"/>
  <c r="R4767" i="3"/>
  <c r="S4767" i="3"/>
  <c r="T4767" i="3"/>
  <c r="M4768" i="3"/>
  <c r="N4768" i="3"/>
  <c r="Z4768" i="3" s="1"/>
  <c r="O4768" i="3"/>
  <c r="P4768" i="3"/>
  <c r="Q4768" i="3"/>
  <c r="R4768" i="3"/>
  <c r="S4768" i="3"/>
  <c r="T4768" i="3"/>
  <c r="M4769" i="3"/>
  <c r="N4769" i="3"/>
  <c r="Z4769" i="3" s="1"/>
  <c r="O4769" i="3"/>
  <c r="P4769" i="3"/>
  <c r="Q4769" i="3"/>
  <c r="R4769" i="3"/>
  <c r="S4769" i="3"/>
  <c r="T4769" i="3"/>
  <c r="M4770" i="3"/>
  <c r="N4770" i="3"/>
  <c r="Z4770" i="3" s="1"/>
  <c r="O4770" i="3"/>
  <c r="P4770" i="3"/>
  <c r="Q4770" i="3"/>
  <c r="R4770" i="3"/>
  <c r="S4770" i="3"/>
  <c r="T4770" i="3"/>
  <c r="M4771" i="3"/>
  <c r="N4771" i="3"/>
  <c r="Z4771" i="3" s="1"/>
  <c r="O4771" i="3"/>
  <c r="P4771" i="3"/>
  <c r="Q4771" i="3"/>
  <c r="R4771" i="3"/>
  <c r="S4771" i="3"/>
  <c r="T4771" i="3"/>
  <c r="M4772" i="3"/>
  <c r="N4772" i="3"/>
  <c r="Z4772" i="3" s="1"/>
  <c r="O4772" i="3"/>
  <c r="P4772" i="3"/>
  <c r="Q4772" i="3"/>
  <c r="R4772" i="3"/>
  <c r="S4772" i="3"/>
  <c r="T4772" i="3"/>
  <c r="M4773" i="3"/>
  <c r="N4773" i="3"/>
  <c r="Z4773" i="3" s="1"/>
  <c r="O4773" i="3"/>
  <c r="P4773" i="3"/>
  <c r="Q4773" i="3"/>
  <c r="R4773" i="3"/>
  <c r="S4773" i="3"/>
  <c r="T4773" i="3"/>
  <c r="M4774" i="3"/>
  <c r="N4774" i="3"/>
  <c r="Z4774" i="3" s="1"/>
  <c r="O4774" i="3"/>
  <c r="P4774" i="3"/>
  <c r="Q4774" i="3"/>
  <c r="R4774" i="3"/>
  <c r="S4774" i="3"/>
  <c r="T4774" i="3"/>
  <c r="M4775" i="3"/>
  <c r="N4775" i="3"/>
  <c r="Z4775" i="3" s="1"/>
  <c r="O4775" i="3"/>
  <c r="P4775" i="3"/>
  <c r="Q4775" i="3"/>
  <c r="R4775" i="3"/>
  <c r="S4775" i="3"/>
  <c r="T4775" i="3"/>
  <c r="M4776" i="3"/>
  <c r="N4776" i="3"/>
  <c r="Z4776" i="3" s="1"/>
  <c r="O4776" i="3"/>
  <c r="P4776" i="3"/>
  <c r="Q4776" i="3"/>
  <c r="R4776" i="3"/>
  <c r="S4776" i="3"/>
  <c r="T4776" i="3"/>
  <c r="M4777" i="3"/>
  <c r="N4777" i="3"/>
  <c r="Z4777" i="3" s="1"/>
  <c r="O4777" i="3"/>
  <c r="P4777" i="3"/>
  <c r="Q4777" i="3"/>
  <c r="R4777" i="3"/>
  <c r="S4777" i="3"/>
  <c r="T4777" i="3"/>
  <c r="M4778" i="3"/>
  <c r="N4778" i="3"/>
  <c r="Z4778" i="3" s="1"/>
  <c r="O4778" i="3"/>
  <c r="P4778" i="3"/>
  <c r="Q4778" i="3"/>
  <c r="R4778" i="3"/>
  <c r="S4778" i="3"/>
  <c r="T4778" i="3"/>
  <c r="M4779" i="3"/>
  <c r="N4779" i="3"/>
  <c r="Z4779" i="3" s="1"/>
  <c r="O4779" i="3"/>
  <c r="P4779" i="3"/>
  <c r="Q4779" i="3"/>
  <c r="R4779" i="3"/>
  <c r="S4779" i="3"/>
  <c r="T4779" i="3"/>
  <c r="M4780" i="3"/>
  <c r="N4780" i="3"/>
  <c r="Z4780" i="3" s="1"/>
  <c r="O4780" i="3"/>
  <c r="P4780" i="3"/>
  <c r="Q4780" i="3"/>
  <c r="R4780" i="3"/>
  <c r="S4780" i="3"/>
  <c r="T4780" i="3"/>
  <c r="M4781" i="3"/>
  <c r="N4781" i="3"/>
  <c r="Z4781" i="3" s="1"/>
  <c r="O4781" i="3"/>
  <c r="P4781" i="3"/>
  <c r="Q4781" i="3"/>
  <c r="R4781" i="3"/>
  <c r="S4781" i="3"/>
  <c r="T4781" i="3"/>
  <c r="M4782" i="3"/>
  <c r="N4782" i="3"/>
  <c r="Z4782" i="3" s="1"/>
  <c r="O4782" i="3"/>
  <c r="P4782" i="3"/>
  <c r="Q4782" i="3"/>
  <c r="R4782" i="3"/>
  <c r="S4782" i="3"/>
  <c r="T4782" i="3"/>
  <c r="M4783" i="3"/>
  <c r="N4783" i="3"/>
  <c r="Z4783" i="3" s="1"/>
  <c r="O4783" i="3"/>
  <c r="P4783" i="3"/>
  <c r="Q4783" i="3"/>
  <c r="R4783" i="3"/>
  <c r="S4783" i="3"/>
  <c r="T4783" i="3"/>
  <c r="M4784" i="3"/>
  <c r="N4784" i="3"/>
  <c r="Z4784" i="3" s="1"/>
  <c r="O4784" i="3"/>
  <c r="P4784" i="3"/>
  <c r="Q4784" i="3"/>
  <c r="R4784" i="3"/>
  <c r="S4784" i="3"/>
  <c r="T4784" i="3"/>
  <c r="M4785" i="3"/>
  <c r="N4785" i="3"/>
  <c r="Z4785" i="3" s="1"/>
  <c r="O4785" i="3"/>
  <c r="P4785" i="3"/>
  <c r="Q4785" i="3"/>
  <c r="R4785" i="3"/>
  <c r="S4785" i="3"/>
  <c r="T4785" i="3"/>
  <c r="M4786" i="3"/>
  <c r="N4786" i="3"/>
  <c r="Z4786" i="3" s="1"/>
  <c r="O4786" i="3"/>
  <c r="P4786" i="3"/>
  <c r="Q4786" i="3"/>
  <c r="R4786" i="3"/>
  <c r="S4786" i="3"/>
  <c r="T4786" i="3"/>
  <c r="M4787" i="3"/>
  <c r="N4787" i="3"/>
  <c r="Z4787" i="3" s="1"/>
  <c r="O4787" i="3"/>
  <c r="P4787" i="3"/>
  <c r="Q4787" i="3"/>
  <c r="R4787" i="3"/>
  <c r="S4787" i="3"/>
  <c r="T4787" i="3"/>
  <c r="M4788" i="3"/>
  <c r="N4788" i="3"/>
  <c r="Z4788" i="3" s="1"/>
  <c r="O4788" i="3"/>
  <c r="P4788" i="3"/>
  <c r="Q4788" i="3"/>
  <c r="R4788" i="3"/>
  <c r="S4788" i="3"/>
  <c r="T4788" i="3"/>
  <c r="M4789" i="3"/>
  <c r="N4789" i="3"/>
  <c r="Z4789" i="3" s="1"/>
  <c r="O4789" i="3"/>
  <c r="P4789" i="3"/>
  <c r="Q4789" i="3"/>
  <c r="R4789" i="3"/>
  <c r="S4789" i="3"/>
  <c r="T4789" i="3"/>
  <c r="M4790" i="3"/>
  <c r="N4790" i="3"/>
  <c r="Z4790" i="3" s="1"/>
  <c r="O4790" i="3"/>
  <c r="P4790" i="3"/>
  <c r="Q4790" i="3"/>
  <c r="R4790" i="3"/>
  <c r="S4790" i="3"/>
  <c r="T4790" i="3"/>
  <c r="M4791" i="3"/>
  <c r="N4791" i="3"/>
  <c r="Z4791" i="3" s="1"/>
  <c r="O4791" i="3"/>
  <c r="P4791" i="3"/>
  <c r="Q4791" i="3"/>
  <c r="R4791" i="3"/>
  <c r="S4791" i="3"/>
  <c r="T4791" i="3"/>
  <c r="M4792" i="3"/>
  <c r="N4792" i="3"/>
  <c r="Z4792" i="3" s="1"/>
  <c r="O4792" i="3"/>
  <c r="P4792" i="3"/>
  <c r="Q4792" i="3"/>
  <c r="R4792" i="3"/>
  <c r="S4792" i="3"/>
  <c r="T4792" i="3"/>
  <c r="M4793" i="3"/>
  <c r="N4793" i="3"/>
  <c r="Z4793" i="3" s="1"/>
  <c r="O4793" i="3"/>
  <c r="P4793" i="3"/>
  <c r="Q4793" i="3"/>
  <c r="R4793" i="3"/>
  <c r="S4793" i="3"/>
  <c r="T4793" i="3"/>
  <c r="M4794" i="3"/>
  <c r="N4794" i="3"/>
  <c r="Z4794" i="3" s="1"/>
  <c r="O4794" i="3"/>
  <c r="P4794" i="3"/>
  <c r="Q4794" i="3"/>
  <c r="R4794" i="3"/>
  <c r="S4794" i="3"/>
  <c r="T4794" i="3"/>
  <c r="M4795" i="3"/>
  <c r="N4795" i="3"/>
  <c r="Z4795" i="3" s="1"/>
  <c r="O4795" i="3"/>
  <c r="P4795" i="3"/>
  <c r="Q4795" i="3"/>
  <c r="R4795" i="3"/>
  <c r="S4795" i="3"/>
  <c r="T4795" i="3"/>
  <c r="M4796" i="3"/>
  <c r="N4796" i="3"/>
  <c r="Z4796" i="3" s="1"/>
  <c r="O4796" i="3"/>
  <c r="P4796" i="3"/>
  <c r="Q4796" i="3"/>
  <c r="R4796" i="3"/>
  <c r="S4796" i="3"/>
  <c r="T4796" i="3"/>
  <c r="M4797" i="3"/>
  <c r="N4797" i="3"/>
  <c r="Z4797" i="3" s="1"/>
  <c r="O4797" i="3"/>
  <c r="P4797" i="3"/>
  <c r="Q4797" i="3"/>
  <c r="R4797" i="3"/>
  <c r="S4797" i="3"/>
  <c r="T4797" i="3"/>
  <c r="M4798" i="3"/>
  <c r="N4798" i="3"/>
  <c r="Z4798" i="3" s="1"/>
  <c r="O4798" i="3"/>
  <c r="P4798" i="3"/>
  <c r="Q4798" i="3"/>
  <c r="R4798" i="3"/>
  <c r="S4798" i="3"/>
  <c r="T4798" i="3"/>
  <c r="M4799" i="3"/>
  <c r="N4799" i="3"/>
  <c r="Z4799" i="3" s="1"/>
  <c r="O4799" i="3"/>
  <c r="P4799" i="3"/>
  <c r="Q4799" i="3"/>
  <c r="R4799" i="3"/>
  <c r="S4799" i="3"/>
  <c r="T4799" i="3"/>
  <c r="M4800" i="3"/>
  <c r="N4800" i="3"/>
  <c r="Z4800" i="3" s="1"/>
  <c r="O4800" i="3"/>
  <c r="P4800" i="3"/>
  <c r="Q4800" i="3"/>
  <c r="R4800" i="3"/>
  <c r="S4800" i="3"/>
  <c r="T4800" i="3"/>
  <c r="M4801" i="3"/>
  <c r="N4801" i="3"/>
  <c r="Z4801" i="3" s="1"/>
  <c r="O4801" i="3"/>
  <c r="P4801" i="3"/>
  <c r="Q4801" i="3"/>
  <c r="R4801" i="3"/>
  <c r="S4801" i="3"/>
  <c r="T4801" i="3"/>
  <c r="M4802" i="3"/>
  <c r="N4802" i="3"/>
  <c r="Z4802" i="3" s="1"/>
  <c r="O4802" i="3"/>
  <c r="P4802" i="3"/>
  <c r="Q4802" i="3"/>
  <c r="R4802" i="3"/>
  <c r="S4802" i="3"/>
  <c r="T4802" i="3"/>
  <c r="M4803" i="3"/>
  <c r="N4803" i="3"/>
  <c r="Z4803" i="3" s="1"/>
  <c r="O4803" i="3"/>
  <c r="P4803" i="3"/>
  <c r="Q4803" i="3"/>
  <c r="R4803" i="3"/>
  <c r="S4803" i="3"/>
  <c r="T4803" i="3"/>
  <c r="M4804" i="3"/>
  <c r="N4804" i="3"/>
  <c r="Z4804" i="3" s="1"/>
  <c r="O4804" i="3"/>
  <c r="P4804" i="3"/>
  <c r="Q4804" i="3"/>
  <c r="R4804" i="3"/>
  <c r="S4804" i="3"/>
  <c r="T4804" i="3"/>
  <c r="M4805" i="3"/>
  <c r="N4805" i="3"/>
  <c r="Z4805" i="3" s="1"/>
  <c r="O4805" i="3"/>
  <c r="P4805" i="3"/>
  <c r="Q4805" i="3"/>
  <c r="R4805" i="3"/>
  <c r="S4805" i="3"/>
  <c r="T4805" i="3"/>
  <c r="M4806" i="3"/>
  <c r="N4806" i="3"/>
  <c r="Z4806" i="3" s="1"/>
  <c r="O4806" i="3"/>
  <c r="P4806" i="3"/>
  <c r="Q4806" i="3"/>
  <c r="R4806" i="3"/>
  <c r="S4806" i="3"/>
  <c r="T4806" i="3"/>
  <c r="M4807" i="3"/>
  <c r="N4807" i="3"/>
  <c r="Z4807" i="3" s="1"/>
  <c r="O4807" i="3"/>
  <c r="P4807" i="3"/>
  <c r="Q4807" i="3"/>
  <c r="R4807" i="3"/>
  <c r="S4807" i="3"/>
  <c r="T4807" i="3"/>
  <c r="M4808" i="3"/>
  <c r="N4808" i="3"/>
  <c r="Z4808" i="3" s="1"/>
  <c r="O4808" i="3"/>
  <c r="P4808" i="3"/>
  <c r="Q4808" i="3"/>
  <c r="R4808" i="3"/>
  <c r="S4808" i="3"/>
  <c r="T4808" i="3"/>
  <c r="M4809" i="3"/>
  <c r="N4809" i="3"/>
  <c r="Z4809" i="3" s="1"/>
  <c r="O4809" i="3"/>
  <c r="P4809" i="3"/>
  <c r="Q4809" i="3"/>
  <c r="R4809" i="3"/>
  <c r="S4809" i="3"/>
  <c r="T4809" i="3"/>
  <c r="M4810" i="3"/>
  <c r="N4810" i="3"/>
  <c r="Z4810" i="3" s="1"/>
  <c r="O4810" i="3"/>
  <c r="P4810" i="3"/>
  <c r="Q4810" i="3"/>
  <c r="R4810" i="3"/>
  <c r="S4810" i="3"/>
  <c r="T4810" i="3"/>
  <c r="M4811" i="3"/>
  <c r="N4811" i="3"/>
  <c r="Z4811" i="3" s="1"/>
  <c r="O4811" i="3"/>
  <c r="P4811" i="3"/>
  <c r="Q4811" i="3"/>
  <c r="R4811" i="3"/>
  <c r="S4811" i="3"/>
  <c r="T4811" i="3"/>
  <c r="M4812" i="3"/>
  <c r="N4812" i="3"/>
  <c r="Z4812" i="3" s="1"/>
  <c r="O4812" i="3"/>
  <c r="P4812" i="3"/>
  <c r="Q4812" i="3"/>
  <c r="R4812" i="3"/>
  <c r="S4812" i="3"/>
  <c r="T4812" i="3"/>
  <c r="M4813" i="3"/>
  <c r="N4813" i="3"/>
  <c r="Z4813" i="3" s="1"/>
  <c r="O4813" i="3"/>
  <c r="P4813" i="3"/>
  <c r="Q4813" i="3"/>
  <c r="R4813" i="3"/>
  <c r="S4813" i="3"/>
  <c r="T4813" i="3"/>
  <c r="M4814" i="3"/>
  <c r="N4814" i="3"/>
  <c r="Z4814" i="3" s="1"/>
  <c r="O4814" i="3"/>
  <c r="P4814" i="3"/>
  <c r="Q4814" i="3"/>
  <c r="R4814" i="3"/>
  <c r="S4814" i="3"/>
  <c r="T4814" i="3"/>
  <c r="M4815" i="3"/>
  <c r="N4815" i="3"/>
  <c r="Z4815" i="3" s="1"/>
  <c r="O4815" i="3"/>
  <c r="P4815" i="3"/>
  <c r="Q4815" i="3"/>
  <c r="R4815" i="3"/>
  <c r="S4815" i="3"/>
  <c r="T4815" i="3"/>
  <c r="M4816" i="3"/>
  <c r="N4816" i="3"/>
  <c r="Z4816" i="3" s="1"/>
  <c r="O4816" i="3"/>
  <c r="P4816" i="3"/>
  <c r="Q4816" i="3"/>
  <c r="R4816" i="3"/>
  <c r="S4816" i="3"/>
  <c r="T4816" i="3"/>
  <c r="M4817" i="3"/>
  <c r="N4817" i="3"/>
  <c r="Z4817" i="3" s="1"/>
  <c r="O4817" i="3"/>
  <c r="P4817" i="3"/>
  <c r="Q4817" i="3"/>
  <c r="R4817" i="3"/>
  <c r="S4817" i="3"/>
  <c r="T4817" i="3"/>
  <c r="M4818" i="3"/>
  <c r="N4818" i="3"/>
  <c r="Z4818" i="3" s="1"/>
  <c r="O4818" i="3"/>
  <c r="P4818" i="3"/>
  <c r="Q4818" i="3"/>
  <c r="R4818" i="3"/>
  <c r="S4818" i="3"/>
  <c r="T4818" i="3"/>
  <c r="M4819" i="3"/>
  <c r="N4819" i="3"/>
  <c r="Z4819" i="3" s="1"/>
  <c r="O4819" i="3"/>
  <c r="P4819" i="3"/>
  <c r="Q4819" i="3"/>
  <c r="R4819" i="3"/>
  <c r="S4819" i="3"/>
  <c r="T4819" i="3"/>
  <c r="M4820" i="3"/>
  <c r="N4820" i="3"/>
  <c r="Z4820" i="3" s="1"/>
  <c r="O4820" i="3"/>
  <c r="P4820" i="3"/>
  <c r="Q4820" i="3"/>
  <c r="R4820" i="3"/>
  <c r="S4820" i="3"/>
  <c r="T4820" i="3"/>
  <c r="M4821" i="3"/>
  <c r="N4821" i="3"/>
  <c r="Z4821" i="3" s="1"/>
  <c r="O4821" i="3"/>
  <c r="P4821" i="3"/>
  <c r="Q4821" i="3"/>
  <c r="R4821" i="3"/>
  <c r="S4821" i="3"/>
  <c r="T4821" i="3"/>
  <c r="M4822" i="3"/>
  <c r="N4822" i="3"/>
  <c r="Z4822" i="3" s="1"/>
  <c r="O4822" i="3"/>
  <c r="P4822" i="3"/>
  <c r="Q4822" i="3"/>
  <c r="R4822" i="3"/>
  <c r="S4822" i="3"/>
  <c r="T4822" i="3"/>
  <c r="M4823" i="3"/>
  <c r="N4823" i="3"/>
  <c r="Z4823" i="3" s="1"/>
  <c r="O4823" i="3"/>
  <c r="P4823" i="3"/>
  <c r="Q4823" i="3"/>
  <c r="R4823" i="3"/>
  <c r="S4823" i="3"/>
  <c r="T4823" i="3"/>
  <c r="M4824" i="3"/>
  <c r="N4824" i="3"/>
  <c r="Z4824" i="3" s="1"/>
  <c r="O4824" i="3"/>
  <c r="P4824" i="3"/>
  <c r="Q4824" i="3"/>
  <c r="R4824" i="3"/>
  <c r="S4824" i="3"/>
  <c r="T4824" i="3"/>
  <c r="M4825" i="3"/>
  <c r="N4825" i="3"/>
  <c r="Z4825" i="3" s="1"/>
  <c r="O4825" i="3"/>
  <c r="P4825" i="3"/>
  <c r="Q4825" i="3"/>
  <c r="R4825" i="3"/>
  <c r="S4825" i="3"/>
  <c r="T4825" i="3"/>
  <c r="M4826" i="3"/>
  <c r="N4826" i="3"/>
  <c r="Z4826" i="3" s="1"/>
  <c r="O4826" i="3"/>
  <c r="P4826" i="3"/>
  <c r="Q4826" i="3"/>
  <c r="R4826" i="3"/>
  <c r="S4826" i="3"/>
  <c r="T4826" i="3"/>
  <c r="M4827" i="3"/>
  <c r="N4827" i="3"/>
  <c r="Z4827" i="3" s="1"/>
  <c r="O4827" i="3"/>
  <c r="P4827" i="3"/>
  <c r="Q4827" i="3"/>
  <c r="R4827" i="3"/>
  <c r="S4827" i="3"/>
  <c r="T4827" i="3"/>
  <c r="M4828" i="3"/>
  <c r="N4828" i="3"/>
  <c r="Z4828" i="3" s="1"/>
  <c r="O4828" i="3"/>
  <c r="P4828" i="3"/>
  <c r="Q4828" i="3"/>
  <c r="R4828" i="3"/>
  <c r="S4828" i="3"/>
  <c r="T4828" i="3"/>
  <c r="M4829" i="3"/>
  <c r="N4829" i="3"/>
  <c r="Z4829" i="3" s="1"/>
  <c r="O4829" i="3"/>
  <c r="P4829" i="3"/>
  <c r="Q4829" i="3"/>
  <c r="R4829" i="3"/>
  <c r="S4829" i="3"/>
  <c r="T4829" i="3"/>
  <c r="M4830" i="3"/>
  <c r="N4830" i="3"/>
  <c r="Z4830" i="3" s="1"/>
  <c r="O4830" i="3"/>
  <c r="P4830" i="3"/>
  <c r="Q4830" i="3"/>
  <c r="R4830" i="3"/>
  <c r="S4830" i="3"/>
  <c r="T4830" i="3"/>
  <c r="M4831" i="3"/>
  <c r="N4831" i="3"/>
  <c r="Z4831" i="3" s="1"/>
  <c r="O4831" i="3"/>
  <c r="P4831" i="3"/>
  <c r="Q4831" i="3"/>
  <c r="R4831" i="3"/>
  <c r="S4831" i="3"/>
  <c r="T4831" i="3"/>
  <c r="M4832" i="3"/>
  <c r="N4832" i="3"/>
  <c r="Z4832" i="3" s="1"/>
  <c r="O4832" i="3"/>
  <c r="P4832" i="3"/>
  <c r="Q4832" i="3"/>
  <c r="R4832" i="3"/>
  <c r="S4832" i="3"/>
  <c r="T4832" i="3"/>
  <c r="M4833" i="3"/>
  <c r="N4833" i="3"/>
  <c r="Z4833" i="3" s="1"/>
  <c r="O4833" i="3"/>
  <c r="P4833" i="3"/>
  <c r="Q4833" i="3"/>
  <c r="R4833" i="3"/>
  <c r="S4833" i="3"/>
  <c r="T4833" i="3"/>
  <c r="M4834" i="3"/>
  <c r="N4834" i="3"/>
  <c r="Z4834" i="3" s="1"/>
  <c r="O4834" i="3"/>
  <c r="P4834" i="3"/>
  <c r="Q4834" i="3"/>
  <c r="R4834" i="3"/>
  <c r="S4834" i="3"/>
  <c r="T4834" i="3"/>
  <c r="M4835" i="3"/>
  <c r="N4835" i="3"/>
  <c r="Z4835" i="3" s="1"/>
  <c r="O4835" i="3"/>
  <c r="P4835" i="3"/>
  <c r="Q4835" i="3"/>
  <c r="R4835" i="3"/>
  <c r="S4835" i="3"/>
  <c r="T4835" i="3"/>
  <c r="M4836" i="3"/>
  <c r="N4836" i="3"/>
  <c r="Z4836" i="3" s="1"/>
  <c r="O4836" i="3"/>
  <c r="P4836" i="3"/>
  <c r="Q4836" i="3"/>
  <c r="R4836" i="3"/>
  <c r="S4836" i="3"/>
  <c r="T4836" i="3"/>
  <c r="M4837" i="3"/>
  <c r="N4837" i="3"/>
  <c r="Z4837" i="3" s="1"/>
  <c r="O4837" i="3"/>
  <c r="P4837" i="3"/>
  <c r="Q4837" i="3"/>
  <c r="R4837" i="3"/>
  <c r="S4837" i="3"/>
  <c r="T4837" i="3"/>
  <c r="M4838" i="3"/>
  <c r="N4838" i="3"/>
  <c r="Z4838" i="3" s="1"/>
  <c r="O4838" i="3"/>
  <c r="P4838" i="3"/>
  <c r="Q4838" i="3"/>
  <c r="R4838" i="3"/>
  <c r="S4838" i="3"/>
  <c r="T4838" i="3"/>
  <c r="M4839" i="3"/>
  <c r="N4839" i="3"/>
  <c r="Z4839" i="3" s="1"/>
  <c r="O4839" i="3"/>
  <c r="P4839" i="3"/>
  <c r="Q4839" i="3"/>
  <c r="R4839" i="3"/>
  <c r="S4839" i="3"/>
  <c r="T4839" i="3"/>
  <c r="M4840" i="3"/>
  <c r="N4840" i="3"/>
  <c r="Z4840" i="3" s="1"/>
  <c r="O4840" i="3"/>
  <c r="P4840" i="3"/>
  <c r="Q4840" i="3"/>
  <c r="R4840" i="3"/>
  <c r="S4840" i="3"/>
  <c r="T4840" i="3"/>
  <c r="M4841" i="3"/>
  <c r="N4841" i="3"/>
  <c r="Z4841" i="3" s="1"/>
  <c r="O4841" i="3"/>
  <c r="P4841" i="3"/>
  <c r="Q4841" i="3"/>
  <c r="R4841" i="3"/>
  <c r="S4841" i="3"/>
  <c r="T4841" i="3"/>
  <c r="M4842" i="3"/>
  <c r="N4842" i="3"/>
  <c r="Z4842" i="3" s="1"/>
  <c r="O4842" i="3"/>
  <c r="P4842" i="3"/>
  <c r="Q4842" i="3"/>
  <c r="R4842" i="3"/>
  <c r="S4842" i="3"/>
  <c r="T4842" i="3"/>
  <c r="M4843" i="3"/>
  <c r="N4843" i="3"/>
  <c r="Z4843" i="3" s="1"/>
  <c r="O4843" i="3"/>
  <c r="P4843" i="3"/>
  <c r="Q4843" i="3"/>
  <c r="R4843" i="3"/>
  <c r="S4843" i="3"/>
  <c r="T4843" i="3"/>
  <c r="M4844" i="3"/>
  <c r="N4844" i="3"/>
  <c r="Z4844" i="3" s="1"/>
  <c r="O4844" i="3"/>
  <c r="P4844" i="3"/>
  <c r="Q4844" i="3"/>
  <c r="R4844" i="3"/>
  <c r="S4844" i="3"/>
  <c r="T4844" i="3"/>
  <c r="M4845" i="3"/>
  <c r="N4845" i="3"/>
  <c r="Z4845" i="3" s="1"/>
  <c r="O4845" i="3"/>
  <c r="P4845" i="3"/>
  <c r="Q4845" i="3"/>
  <c r="R4845" i="3"/>
  <c r="S4845" i="3"/>
  <c r="T4845" i="3"/>
  <c r="M4846" i="3"/>
  <c r="N4846" i="3"/>
  <c r="Z4846" i="3" s="1"/>
  <c r="O4846" i="3"/>
  <c r="P4846" i="3"/>
  <c r="Q4846" i="3"/>
  <c r="R4846" i="3"/>
  <c r="S4846" i="3"/>
  <c r="T4846" i="3"/>
  <c r="M4847" i="3"/>
  <c r="N4847" i="3"/>
  <c r="Z4847" i="3" s="1"/>
  <c r="O4847" i="3"/>
  <c r="P4847" i="3"/>
  <c r="Q4847" i="3"/>
  <c r="R4847" i="3"/>
  <c r="S4847" i="3"/>
  <c r="T4847" i="3"/>
  <c r="M4848" i="3"/>
  <c r="N4848" i="3"/>
  <c r="Z4848" i="3" s="1"/>
  <c r="O4848" i="3"/>
  <c r="P4848" i="3"/>
  <c r="Q4848" i="3"/>
  <c r="R4848" i="3"/>
  <c r="S4848" i="3"/>
  <c r="T4848" i="3"/>
  <c r="M4849" i="3"/>
  <c r="N4849" i="3"/>
  <c r="Z4849" i="3" s="1"/>
  <c r="O4849" i="3"/>
  <c r="P4849" i="3"/>
  <c r="Q4849" i="3"/>
  <c r="R4849" i="3"/>
  <c r="S4849" i="3"/>
  <c r="T4849" i="3"/>
  <c r="M4850" i="3"/>
  <c r="N4850" i="3"/>
  <c r="Z4850" i="3" s="1"/>
  <c r="O4850" i="3"/>
  <c r="P4850" i="3"/>
  <c r="Q4850" i="3"/>
  <c r="R4850" i="3"/>
  <c r="S4850" i="3"/>
  <c r="T4850" i="3"/>
  <c r="M4851" i="3"/>
  <c r="N4851" i="3"/>
  <c r="Z4851" i="3" s="1"/>
  <c r="O4851" i="3"/>
  <c r="P4851" i="3"/>
  <c r="Q4851" i="3"/>
  <c r="R4851" i="3"/>
  <c r="S4851" i="3"/>
  <c r="T4851" i="3"/>
  <c r="M4852" i="3"/>
  <c r="N4852" i="3"/>
  <c r="Z4852" i="3" s="1"/>
  <c r="O4852" i="3"/>
  <c r="P4852" i="3"/>
  <c r="Q4852" i="3"/>
  <c r="R4852" i="3"/>
  <c r="S4852" i="3"/>
  <c r="T4852" i="3"/>
  <c r="M4853" i="3"/>
  <c r="N4853" i="3"/>
  <c r="Z4853" i="3" s="1"/>
  <c r="O4853" i="3"/>
  <c r="P4853" i="3"/>
  <c r="Q4853" i="3"/>
  <c r="R4853" i="3"/>
  <c r="S4853" i="3"/>
  <c r="T4853" i="3"/>
  <c r="M4854" i="3"/>
  <c r="N4854" i="3"/>
  <c r="Z4854" i="3" s="1"/>
  <c r="O4854" i="3"/>
  <c r="P4854" i="3"/>
  <c r="Q4854" i="3"/>
  <c r="R4854" i="3"/>
  <c r="S4854" i="3"/>
  <c r="T4854" i="3"/>
  <c r="M4855" i="3"/>
  <c r="N4855" i="3"/>
  <c r="Z4855" i="3" s="1"/>
  <c r="O4855" i="3"/>
  <c r="P4855" i="3"/>
  <c r="Q4855" i="3"/>
  <c r="R4855" i="3"/>
  <c r="S4855" i="3"/>
  <c r="T4855" i="3"/>
  <c r="M4856" i="3"/>
  <c r="N4856" i="3"/>
  <c r="Z4856" i="3" s="1"/>
  <c r="O4856" i="3"/>
  <c r="P4856" i="3"/>
  <c r="Q4856" i="3"/>
  <c r="R4856" i="3"/>
  <c r="S4856" i="3"/>
  <c r="T4856" i="3"/>
  <c r="M4857" i="3"/>
  <c r="N4857" i="3"/>
  <c r="Z4857" i="3" s="1"/>
  <c r="O4857" i="3"/>
  <c r="P4857" i="3"/>
  <c r="Q4857" i="3"/>
  <c r="R4857" i="3"/>
  <c r="S4857" i="3"/>
  <c r="T4857" i="3"/>
  <c r="M4858" i="3"/>
  <c r="N4858" i="3"/>
  <c r="Z4858" i="3" s="1"/>
  <c r="O4858" i="3"/>
  <c r="P4858" i="3"/>
  <c r="Q4858" i="3"/>
  <c r="R4858" i="3"/>
  <c r="S4858" i="3"/>
  <c r="T4858" i="3"/>
  <c r="M4859" i="3"/>
  <c r="N4859" i="3"/>
  <c r="Z4859" i="3" s="1"/>
  <c r="O4859" i="3"/>
  <c r="P4859" i="3"/>
  <c r="Q4859" i="3"/>
  <c r="R4859" i="3"/>
  <c r="S4859" i="3"/>
  <c r="T4859" i="3"/>
  <c r="M4860" i="3"/>
  <c r="N4860" i="3"/>
  <c r="Z4860" i="3" s="1"/>
  <c r="O4860" i="3"/>
  <c r="P4860" i="3"/>
  <c r="Q4860" i="3"/>
  <c r="R4860" i="3"/>
  <c r="S4860" i="3"/>
  <c r="T4860" i="3"/>
  <c r="M4861" i="3"/>
  <c r="N4861" i="3"/>
  <c r="Z4861" i="3" s="1"/>
  <c r="O4861" i="3"/>
  <c r="P4861" i="3"/>
  <c r="Q4861" i="3"/>
  <c r="R4861" i="3"/>
  <c r="S4861" i="3"/>
  <c r="T4861" i="3"/>
  <c r="M4862" i="3"/>
  <c r="N4862" i="3"/>
  <c r="Z4862" i="3" s="1"/>
  <c r="O4862" i="3"/>
  <c r="P4862" i="3"/>
  <c r="Q4862" i="3"/>
  <c r="R4862" i="3"/>
  <c r="S4862" i="3"/>
  <c r="T4862" i="3"/>
  <c r="M4863" i="3"/>
  <c r="N4863" i="3"/>
  <c r="Z4863" i="3" s="1"/>
  <c r="O4863" i="3"/>
  <c r="P4863" i="3"/>
  <c r="Q4863" i="3"/>
  <c r="R4863" i="3"/>
  <c r="S4863" i="3"/>
  <c r="T4863" i="3"/>
  <c r="M4864" i="3"/>
  <c r="N4864" i="3"/>
  <c r="Z4864" i="3" s="1"/>
  <c r="O4864" i="3"/>
  <c r="P4864" i="3"/>
  <c r="Q4864" i="3"/>
  <c r="R4864" i="3"/>
  <c r="S4864" i="3"/>
  <c r="T4864" i="3"/>
  <c r="M4865" i="3"/>
  <c r="N4865" i="3"/>
  <c r="Z4865" i="3" s="1"/>
  <c r="O4865" i="3"/>
  <c r="P4865" i="3"/>
  <c r="Q4865" i="3"/>
  <c r="R4865" i="3"/>
  <c r="S4865" i="3"/>
  <c r="T4865" i="3"/>
  <c r="M4866" i="3"/>
  <c r="N4866" i="3"/>
  <c r="Z4866" i="3" s="1"/>
  <c r="O4866" i="3"/>
  <c r="P4866" i="3"/>
  <c r="Q4866" i="3"/>
  <c r="R4866" i="3"/>
  <c r="S4866" i="3"/>
  <c r="T4866" i="3"/>
  <c r="M4867" i="3"/>
  <c r="N4867" i="3"/>
  <c r="Z4867" i="3" s="1"/>
  <c r="O4867" i="3"/>
  <c r="P4867" i="3"/>
  <c r="Q4867" i="3"/>
  <c r="R4867" i="3"/>
  <c r="S4867" i="3"/>
  <c r="T4867" i="3"/>
  <c r="M4868" i="3"/>
  <c r="N4868" i="3"/>
  <c r="Z4868" i="3" s="1"/>
  <c r="O4868" i="3"/>
  <c r="P4868" i="3"/>
  <c r="Q4868" i="3"/>
  <c r="R4868" i="3"/>
  <c r="S4868" i="3"/>
  <c r="T4868" i="3"/>
  <c r="M4869" i="3"/>
  <c r="N4869" i="3"/>
  <c r="Z4869" i="3" s="1"/>
  <c r="O4869" i="3"/>
  <c r="P4869" i="3"/>
  <c r="Q4869" i="3"/>
  <c r="R4869" i="3"/>
  <c r="S4869" i="3"/>
  <c r="T4869" i="3"/>
  <c r="M4870" i="3"/>
  <c r="N4870" i="3"/>
  <c r="Z4870" i="3" s="1"/>
  <c r="O4870" i="3"/>
  <c r="P4870" i="3"/>
  <c r="Q4870" i="3"/>
  <c r="R4870" i="3"/>
  <c r="S4870" i="3"/>
  <c r="T4870" i="3"/>
  <c r="M4871" i="3"/>
  <c r="N4871" i="3"/>
  <c r="Z4871" i="3" s="1"/>
  <c r="O4871" i="3"/>
  <c r="P4871" i="3"/>
  <c r="Q4871" i="3"/>
  <c r="R4871" i="3"/>
  <c r="S4871" i="3"/>
  <c r="T4871" i="3"/>
  <c r="M4872" i="3"/>
  <c r="N4872" i="3"/>
  <c r="Z4872" i="3" s="1"/>
  <c r="O4872" i="3"/>
  <c r="P4872" i="3"/>
  <c r="Q4872" i="3"/>
  <c r="R4872" i="3"/>
  <c r="S4872" i="3"/>
  <c r="T4872" i="3"/>
  <c r="M4873" i="3"/>
  <c r="N4873" i="3"/>
  <c r="Z4873" i="3" s="1"/>
  <c r="O4873" i="3"/>
  <c r="P4873" i="3"/>
  <c r="Q4873" i="3"/>
  <c r="R4873" i="3"/>
  <c r="S4873" i="3"/>
  <c r="T4873" i="3"/>
  <c r="M4874" i="3"/>
  <c r="N4874" i="3"/>
  <c r="Z4874" i="3" s="1"/>
  <c r="O4874" i="3"/>
  <c r="P4874" i="3"/>
  <c r="Q4874" i="3"/>
  <c r="R4874" i="3"/>
  <c r="S4874" i="3"/>
  <c r="T4874" i="3"/>
  <c r="M4875" i="3"/>
  <c r="N4875" i="3"/>
  <c r="Z4875" i="3" s="1"/>
  <c r="O4875" i="3"/>
  <c r="P4875" i="3"/>
  <c r="Q4875" i="3"/>
  <c r="R4875" i="3"/>
  <c r="S4875" i="3"/>
  <c r="T4875" i="3"/>
  <c r="M4876" i="3"/>
  <c r="N4876" i="3"/>
  <c r="Z4876" i="3" s="1"/>
  <c r="O4876" i="3"/>
  <c r="P4876" i="3"/>
  <c r="Q4876" i="3"/>
  <c r="R4876" i="3"/>
  <c r="S4876" i="3"/>
  <c r="T4876" i="3"/>
  <c r="M4877" i="3"/>
  <c r="N4877" i="3"/>
  <c r="Z4877" i="3" s="1"/>
  <c r="O4877" i="3"/>
  <c r="P4877" i="3"/>
  <c r="Q4877" i="3"/>
  <c r="R4877" i="3"/>
  <c r="S4877" i="3"/>
  <c r="T4877" i="3"/>
  <c r="M4878" i="3"/>
  <c r="N4878" i="3"/>
  <c r="Z4878" i="3" s="1"/>
  <c r="O4878" i="3"/>
  <c r="P4878" i="3"/>
  <c r="Q4878" i="3"/>
  <c r="R4878" i="3"/>
  <c r="S4878" i="3"/>
  <c r="T4878" i="3"/>
  <c r="M4879" i="3"/>
  <c r="N4879" i="3"/>
  <c r="Z4879" i="3" s="1"/>
  <c r="O4879" i="3"/>
  <c r="P4879" i="3"/>
  <c r="Q4879" i="3"/>
  <c r="R4879" i="3"/>
  <c r="S4879" i="3"/>
  <c r="T4879" i="3"/>
  <c r="M4880" i="3"/>
  <c r="N4880" i="3"/>
  <c r="Z4880" i="3" s="1"/>
  <c r="O4880" i="3"/>
  <c r="P4880" i="3"/>
  <c r="Q4880" i="3"/>
  <c r="R4880" i="3"/>
  <c r="S4880" i="3"/>
  <c r="T4880" i="3"/>
  <c r="M4881" i="3"/>
  <c r="N4881" i="3"/>
  <c r="Z4881" i="3" s="1"/>
  <c r="O4881" i="3"/>
  <c r="P4881" i="3"/>
  <c r="Q4881" i="3"/>
  <c r="R4881" i="3"/>
  <c r="S4881" i="3"/>
  <c r="T4881" i="3"/>
  <c r="M4882" i="3"/>
  <c r="N4882" i="3"/>
  <c r="Z4882" i="3" s="1"/>
  <c r="O4882" i="3"/>
  <c r="P4882" i="3"/>
  <c r="Q4882" i="3"/>
  <c r="R4882" i="3"/>
  <c r="S4882" i="3"/>
  <c r="T4882" i="3"/>
  <c r="M4883" i="3"/>
  <c r="N4883" i="3"/>
  <c r="Z4883" i="3" s="1"/>
  <c r="O4883" i="3"/>
  <c r="P4883" i="3"/>
  <c r="Q4883" i="3"/>
  <c r="R4883" i="3"/>
  <c r="S4883" i="3"/>
  <c r="T4883" i="3"/>
  <c r="M4884" i="3"/>
  <c r="N4884" i="3"/>
  <c r="Z4884" i="3" s="1"/>
  <c r="O4884" i="3"/>
  <c r="P4884" i="3"/>
  <c r="Q4884" i="3"/>
  <c r="R4884" i="3"/>
  <c r="S4884" i="3"/>
  <c r="T4884" i="3"/>
  <c r="M4885" i="3"/>
  <c r="N4885" i="3"/>
  <c r="Z4885" i="3" s="1"/>
  <c r="O4885" i="3"/>
  <c r="P4885" i="3"/>
  <c r="Q4885" i="3"/>
  <c r="R4885" i="3"/>
  <c r="S4885" i="3"/>
  <c r="T4885" i="3"/>
  <c r="M4886" i="3"/>
  <c r="N4886" i="3"/>
  <c r="Z4886" i="3" s="1"/>
  <c r="O4886" i="3"/>
  <c r="P4886" i="3"/>
  <c r="Q4886" i="3"/>
  <c r="R4886" i="3"/>
  <c r="S4886" i="3"/>
  <c r="T4886" i="3"/>
  <c r="M4887" i="3"/>
  <c r="N4887" i="3"/>
  <c r="Z4887" i="3" s="1"/>
  <c r="O4887" i="3"/>
  <c r="P4887" i="3"/>
  <c r="Q4887" i="3"/>
  <c r="R4887" i="3"/>
  <c r="S4887" i="3"/>
  <c r="T4887" i="3"/>
  <c r="M4888" i="3"/>
  <c r="N4888" i="3"/>
  <c r="Z4888" i="3" s="1"/>
  <c r="O4888" i="3"/>
  <c r="P4888" i="3"/>
  <c r="Q4888" i="3"/>
  <c r="R4888" i="3"/>
  <c r="S4888" i="3"/>
  <c r="T4888" i="3"/>
  <c r="M4889" i="3"/>
  <c r="N4889" i="3"/>
  <c r="Z4889" i="3" s="1"/>
  <c r="O4889" i="3"/>
  <c r="P4889" i="3"/>
  <c r="Q4889" i="3"/>
  <c r="R4889" i="3"/>
  <c r="S4889" i="3"/>
  <c r="T4889" i="3"/>
  <c r="M4890" i="3"/>
  <c r="N4890" i="3"/>
  <c r="Z4890" i="3" s="1"/>
  <c r="O4890" i="3"/>
  <c r="P4890" i="3"/>
  <c r="Q4890" i="3"/>
  <c r="R4890" i="3"/>
  <c r="S4890" i="3"/>
  <c r="T4890" i="3"/>
  <c r="M4891" i="3"/>
  <c r="N4891" i="3"/>
  <c r="Z4891" i="3" s="1"/>
  <c r="O4891" i="3"/>
  <c r="P4891" i="3"/>
  <c r="Q4891" i="3"/>
  <c r="R4891" i="3"/>
  <c r="S4891" i="3"/>
  <c r="T4891" i="3"/>
  <c r="M4892" i="3"/>
  <c r="N4892" i="3"/>
  <c r="Z4892" i="3" s="1"/>
  <c r="O4892" i="3"/>
  <c r="P4892" i="3"/>
  <c r="Q4892" i="3"/>
  <c r="R4892" i="3"/>
  <c r="S4892" i="3"/>
  <c r="T4892" i="3"/>
  <c r="M4893" i="3"/>
  <c r="N4893" i="3"/>
  <c r="Z4893" i="3" s="1"/>
  <c r="O4893" i="3"/>
  <c r="P4893" i="3"/>
  <c r="Q4893" i="3"/>
  <c r="R4893" i="3"/>
  <c r="S4893" i="3"/>
  <c r="T4893" i="3"/>
  <c r="M4894" i="3"/>
  <c r="N4894" i="3"/>
  <c r="Z4894" i="3" s="1"/>
  <c r="O4894" i="3"/>
  <c r="P4894" i="3"/>
  <c r="Q4894" i="3"/>
  <c r="R4894" i="3"/>
  <c r="S4894" i="3"/>
  <c r="T4894" i="3"/>
  <c r="M4895" i="3"/>
  <c r="N4895" i="3"/>
  <c r="Z4895" i="3" s="1"/>
  <c r="O4895" i="3"/>
  <c r="P4895" i="3"/>
  <c r="Q4895" i="3"/>
  <c r="R4895" i="3"/>
  <c r="S4895" i="3"/>
  <c r="T4895" i="3"/>
  <c r="M4896" i="3"/>
  <c r="N4896" i="3"/>
  <c r="Z4896" i="3" s="1"/>
  <c r="O4896" i="3"/>
  <c r="P4896" i="3"/>
  <c r="Q4896" i="3"/>
  <c r="R4896" i="3"/>
  <c r="S4896" i="3"/>
  <c r="T4896" i="3"/>
  <c r="M4897" i="3"/>
  <c r="N4897" i="3"/>
  <c r="Z4897" i="3" s="1"/>
  <c r="O4897" i="3"/>
  <c r="P4897" i="3"/>
  <c r="Q4897" i="3"/>
  <c r="R4897" i="3"/>
  <c r="S4897" i="3"/>
  <c r="T4897" i="3"/>
  <c r="M4898" i="3"/>
  <c r="N4898" i="3"/>
  <c r="Z4898" i="3" s="1"/>
  <c r="O4898" i="3"/>
  <c r="P4898" i="3"/>
  <c r="Q4898" i="3"/>
  <c r="R4898" i="3"/>
  <c r="S4898" i="3"/>
  <c r="T4898" i="3"/>
  <c r="M4899" i="3"/>
  <c r="N4899" i="3"/>
  <c r="Z4899" i="3" s="1"/>
  <c r="O4899" i="3"/>
  <c r="P4899" i="3"/>
  <c r="Q4899" i="3"/>
  <c r="R4899" i="3"/>
  <c r="S4899" i="3"/>
  <c r="T4899" i="3"/>
  <c r="M4900" i="3"/>
  <c r="N4900" i="3"/>
  <c r="Z4900" i="3" s="1"/>
  <c r="O4900" i="3"/>
  <c r="P4900" i="3"/>
  <c r="Q4900" i="3"/>
  <c r="R4900" i="3"/>
  <c r="S4900" i="3"/>
  <c r="T4900" i="3"/>
  <c r="M4901" i="3"/>
  <c r="N4901" i="3"/>
  <c r="Z4901" i="3" s="1"/>
  <c r="O4901" i="3"/>
  <c r="P4901" i="3"/>
  <c r="Q4901" i="3"/>
  <c r="R4901" i="3"/>
  <c r="S4901" i="3"/>
  <c r="T4901" i="3"/>
  <c r="M4902" i="3"/>
  <c r="N4902" i="3"/>
  <c r="Z4902" i="3" s="1"/>
  <c r="O4902" i="3"/>
  <c r="P4902" i="3"/>
  <c r="Q4902" i="3"/>
  <c r="R4902" i="3"/>
  <c r="S4902" i="3"/>
  <c r="T4902" i="3"/>
  <c r="M4903" i="3"/>
  <c r="N4903" i="3"/>
  <c r="Z4903" i="3" s="1"/>
  <c r="O4903" i="3"/>
  <c r="P4903" i="3"/>
  <c r="Q4903" i="3"/>
  <c r="R4903" i="3"/>
  <c r="S4903" i="3"/>
  <c r="T4903" i="3"/>
  <c r="M4904" i="3"/>
  <c r="N4904" i="3"/>
  <c r="Z4904" i="3" s="1"/>
  <c r="O4904" i="3"/>
  <c r="P4904" i="3"/>
  <c r="Q4904" i="3"/>
  <c r="R4904" i="3"/>
  <c r="S4904" i="3"/>
  <c r="T4904" i="3"/>
  <c r="M4905" i="3"/>
  <c r="N4905" i="3"/>
  <c r="Z4905" i="3" s="1"/>
  <c r="O4905" i="3"/>
  <c r="P4905" i="3"/>
  <c r="Q4905" i="3"/>
  <c r="R4905" i="3"/>
  <c r="S4905" i="3"/>
  <c r="T4905" i="3"/>
  <c r="M4906" i="3"/>
  <c r="N4906" i="3"/>
  <c r="Z4906" i="3" s="1"/>
  <c r="O4906" i="3"/>
  <c r="P4906" i="3"/>
  <c r="Q4906" i="3"/>
  <c r="R4906" i="3"/>
  <c r="S4906" i="3"/>
  <c r="T4906" i="3"/>
  <c r="M4907" i="3"/>
  <c r="N4907" i="3"/>
  <c r="Z4907" i="3" s="1"/>
  <c r="O4907" i="3"/>
  <c r="P4907" i="3"/>
  <c r="Q4907" i="3"/>
  <c r="R4907" i="3"/>
  <c r="S4907" i="3"/>
  <c r="T4907" i="3"/>
  <c r="M4908" i="3"/>
  <c r="N4908" i="3"/>
  <c r="Z4908" i="3" s="1"/>
  <c r="O4908" i="3"/>
  <c r="P4908" i="3"/>
  <c r="Q4908" i="3"/>
  <c r="R4908" i="3"/>
  <c r="S4908" i="3"/>
  <c r="T4908" i="3"/>
  <c r="M4909" i="3"/>
  <c r="N4909" i="3"/>
  <c r="Z4909" i="3" s="1"/>
  <c r="O4909" i="3"/>
  <c r="P4909" i="3"/>
  <c r="Q4909" i="3"/>
  <c r="R4909" i="3"/>
  <c r="S4909" i="3"/>
  <c r="T4909" i="3"/>
  <c r="M4910" i="3"/>
  <c r="N4910" i="3"/>
  <c r="Z4910" i="3" s="1"/>
  <c r="O4910" i="3"/>
  <c r="P4910" i="3"/>
  <c r="Q4910" i="3"/>
  <c r="R4910" i="3"/>
  <c r="S4910" i="3"/>
  <c r="T4910" i="3"/>
  <c r="M4911" i="3"/>
  <c r="N4911" i="3"/>
  <c r="Z4911" i="3" s="1"/>
  <c r="O4911" i="3"/>
  <c r="P4911" i="3"/>
  <c r="Q4911" i="3"/>
  <c r="R4911" i="3"/>
  <c r="S4911" i="3"/>
  <c r="T4911" i="3"/>
  <c r="M4912" i="3"/>
  <c r="N4912" i="3"/>
  <c r="Z4912" i="3" s="1"/>
  <c r="O4912" i="3"/>
  <c r="P4912" i="3"/>
  <c r="Q4912" i="3"/>
  <c r="R4912" i="3"/>
  <c r="S4912" i="3"/>
  <c r="T4912" i="3"/>
  <c r="M4913" i="3"/>
  <c r="N4913" i="3"/>
  <c r="Z4913" i="3" s="1"/>
  <c r="O4913" i="3"/>
  <c r="P4913" i="3"/>
  <c r="Q4913" i="3"/>
  <c r="R4913" i="3"/>
  <c r="S4913" i="3"/>
  <c r="T4913" i="3"/>
  <c r="M4914" i="3"/>
  <c r="N4914" i="3"/>
  <c r="Z4914" i="3" s="1"/>
  <c r="O4914" i="3"/>
  <c r="P4914" i="3"/>
  <c r="Q4914" i="3"/>
  <c r="R4914" i="3"/>
  <c r="S4914" i="3"/>
  <c r="T4914" i="3"/>
  <c r="M4915" i="3"/>
  <c r="N4915" i="3"/>
  <c r="Z4915" i="3" s="1"/>
  <c r="O4915" i="3"/>
  <c r="P4915" i="3"/>
  <c r="Q4915" i="3"/>
  <c r="R4915" i="3"/>
  <c r="S4915" i="3"/>
  <c r="T4915" i="3"/>
  <c r="M4916" i="3"/>
  <c r="N4916" i="3"/>
  <c r="Z4916" i="3" s="1"/>
  <c r="O4916" i="3"/>
  <c r="P4916" i="3"/>
  <c r="Q4916" i="3"/>
  <c r="R4916" i="3"/>
  <c r="S4916" i="3"/>
  <c r="T4916" i="3"/>
  <c r="M4917" i="3"/>
  <c r="N4917" i="3"/>
  <c r="Z4917" i="3" s="1"/>
  <c r="O4917" i="3"/>
  <c r="P4917" i="3"/>
  <c r="Q4917" i="3"/>
  <c r="R4917" i="3"/>
  <c r="S4917" i="3"/>
  <c r="T4917" i="3"/>
  <c r="M4918" i="3"/>
  <c r="N4918" i="3"/>
  <c r="Z4918" i="3" s="1"/>
  <c r="O4918" i="3"/>
  <c r="P4918" i="3"/>
  <c r="Q4918" i="3"/>
  <c r="R4918" i="3"/>
  <c r="S4918" i="3"/>
  <c r="T4918" i="3"/>
  <c r="M4919" i="3"/>
  <c r="N4919" i="3"/>
  <c r="Z4919" i="3" s="1"/>
  <c r="O4919" i="3"/>
  <c r="P4919" i="3"/>
  <c r="Q4919" i="3"/>
  <c r="R4919" i="3"/>
  <c r="S4919" i="3"/>
  <c r="T4919" i="3"/>
  <c r="M4920" i="3"/>
  <c r="N4920" i="3"/>
  <c r="Z4920" i="3" s="1"/>
  <c r="O4920" i="3"/>
  <c r="P4920" i="3"/>
  <c r="Q4920" i="3"/>
  <c r="R4920" i="3"/>
  <c r="S4920" i="3"/>
  <c r="T4920" i="3"/>
  <c r="M4921" i="3"/>
  <c r="N4921" i="3"/>
  <c r="Z4921" i="3" s="1"/>
  <c r="O4921" i="3"/>
  <c r="P4921" i="3"/>
  <c r="Q4921" i="3"/>
  <c r="R4921" i="3"/>
  <c r="S4921" i="3"/>
  <c r="T4921" i="3"/>
  <c r="M4922" i="3"/>
  <c r="N4922" i="3"/>
  <c r="Z4922" i="3" s="1"/>
  <c r="O4922" i="3"/>
  <c r="P4922" i="3"/>
  <c r="Q4922" i="3"/>
  <c r="R4922" i="3"/>
  <c r="S4922" i="3"/>
  <c r="T4922" i="3"/>
  <c r="M4923" i="3"/>
  <c r="N4923" i="3"/>
  <c r="Z4923" i="3" s="1"/>
  <c r="O4923" i="3"/>
  <c r="P4923" i="3"/>
  <c r="Q4923" i="3"/>
  <c r="R4923" i="3"/>
  <c r="S4923" i="3"/>
  <c r="T4923" i="3"/>
  <c r="M4924" i="3"/>
  <c r="N4924" i="3"/>
  <c r="Z4924" i="3" s="1"/>
  <c r="O4924" i="3"/>
  <c r="P4924" i="3"/>
  <c r="Q4924" i="3"/>
  <c r="R4924" i="3"/>
  <c r="S4924" i="3"/>
  <c r="T4924" i="3"/>
  <c r="M4925" i="3"/>
  <c r="N4925" i="3"/>
  <c r="Z4925" i="3" s="1"/>
  <c r="O4925" i="3"/>
  <c r="P4925" i="3"/>
  <c r="Q4925" i="3"/>
  <c r="R4925" i="3"/>
  <c r="S4925" i="3"/>
  <c r="T4925" i="3"/>
  <c r="M4926" i="3"/>
  <c r="N4926" i="3"/>
  <c r="Z4926" i="3" s="1"/>
  <c r="O4926" i="3"/>
  <c r="P4926" i="3"/>
  <c r="Q4926" i="3"/>
  <c r="R4926" i="3"/>
  <c r="S4926" i="3"/>
  <c r="T4926" i="3"/>
  <c r="M4927" i="3"/>
  <c r="N4927" i="3"/>
  <c r="Z4927" i="3" s="1"/>
  <c r="O4927" i="3"/>
  <c r="P4927" i="3"/>
  <c r="Q4927" i="3"/>
  <c r="R4927" i="3"/>
  <c r="S4927" i="3"/>
  <c r="T4927" i="3"/>
  <c r="M4928" i="3"/>
  <c r="N4928" i="3"/>
  <c r="Z4928" i="3" s="1"/>
  <c r="O4928" i="3"/>
  <c r="P4928" i="3"/>
  <c r="Q4928" i="3"/>
  <c r="R4928" i="3"/>
  <c r="S4928" i="3"/>
  <c r="T4928" i="3"/>
  <c r="M4929" i="3"/>
  <c r="N4929" i="3"/>
  <c r="Z4929" i="3" s="1"/>
  <c r="O4929" i="3"/>
  <c r="P4929" i="3"/>
  <c r="Q4929" i="3"/>
  <c r="R4929" i="3"/>
  <c r="S4929" i="3"/>
  <c r="T4929" i="3"/>
  <c r="M4930" i="3"/>
  <c r="N4930" i="3"/>
  <c r="Z4930" i="3" s="1"/>
  <c r="O4930" i="3"/>
  <c r="P4930" i="3"/>
  <c r="Q4930" i="3"/>
  <c r="R4930" i="3"/>
  <c r="S4930" i="3"/>
  <c r="T4930" i="3"/>
  <c r="M4931" i="3"/>
  <c r="N4931" i="3"/>
  <c r="Z4931" i="3" s="1"/>
  <c r="O4931" i="3"/>
  <c r="P4931" i="3"/>
  <c r="Q4931" i="3"/>
  <c r="R4931" i="3"/>
  <c r="S4931" i="3"/>
  <c r="T4931" i="3"/>
  <c r="M4932" i="3"/>
  <c r="N4932" i="3"/>
  <c r="Z4932" i="3" s="1"/>
  <c r="O4932" i="3"/>
  <c r="P4932" i="3"/>
  <c r="Q4932" i="3"/>
  <c r="R4932" i="3"/>
  <c r="S4932" i="3"/>
  <c r="T4932" i="3"/>
  <c r="M4933" i="3"/>
  <c r="N4933" i="3"/>
  <c r="Z4933" i="3" s="1"/>
  <c r="O4933" i="3"/>
  <c r="P4933" i="3"/>
  <c r="Q4933" i="3"/>
  <c r="R4933" i="3"/>
  <c r="S4933" i="3"/>
  <c r="T4933" i="3"/>
  <c r="M4934" i="3"/>
  <c r="N4934" i="3"/>
  <c r="Z4934" i="3" s="1"/>
  <c r="O4934" i="3"/>
  <c r="P4934" i="3"/>
  <c r="Q4934" i="3"/>
  <c r="R4934" i="3"/>
  <c r="S4934" i="3"/>
  <c r="T4934" i="3"/>
  <c r="M4935" i="3"/>
  <c r="N4935" i="3"/>
  <c r="Z4935" i="3" s="1"/>
  <c r="O4935" i="3"/>
  <c r="P4935" i="3"/>
  <c r="Q4935" i="3"/>
  <c r="R4935" i="3"/>
  <c r="S4935" i="3"/>
  <c r="T4935" i="3"/>
  <c r="M4936" i="3"/>
  <c r="N4936" i="3"/>
  <c r="Z4936" i="3" s="1"/>
  <c r="O4936" i="3"/>
  <c r="P4936" i="3"/>
  <c r="Q4936" i="3"/>
  <c r="R4936" i="3"/>
  <c r="S4936" i="3"/>
  <c r="T4936" i="3"/>
  <c r="M4937" i="3"/>
  <c r="N4937" i="3"/>
  <c r="Z4937" i="3" s="1"/>
  <c r="O4937" i="3"/>
  <c r="P4937" i="3"/>
  <c r="Q4937" i="3"/>
  <c r="R4937" i="3"/>
  <c r="S4937" i="3"/>
  <c r="T4937" i="3"/>
  <c r="M4938" i="3"/>
  <c r="N4938" i="3"/>
  <c r="Z4938" i="3" s="1"/>
  <c r="O4938" i="3"/>
  <c r="P4938" i="3"/>
  <c r="Q4938" i="3"/>
  <c r="R4938" i="3"/>
  <c r="S4938" i="3"/>
  <c r="T4938" i="3"/>
  <c r="M4939" i="3"/>
  <c r="N4939" i="3"/>
  <c r="Z4939" i="3" s="1"/>
  <c r="O4939" i="3"/>
  <c r="P4939" i="3"/>
  <c r="Q4939" i="3"/>
  <c r="R4939" i="3"/>
  <c r="S4939" i="3"/>
  <c r="T4939" i="3"/>
  <c r="M4940" i="3"/>
  <c r="N4940" i="3"/>
  <c r="Z4940" i="3" s="1"/>
  <c r="O4940" i="3"/>
  <c r="P4940" i="3"/>
  <c r="Q4940" i="3"/>
  <c r="R4940" i="3"/>
  <c r="S4940" i="3"/>
  <c r="T4940" i="3"/>
  <c r="M4941" i="3"/>
  <c r="N4941" i="3"/>
  <c r="Z4941" i="3" s="1"/>
  <c r="O4941" i="3"/>
  <c r="P4941" i="3"/>
  <c r="Q4941" i="3"/>
  <c r="R4941" i="3"/>
  <c r="S4941" i="3"/>
  <c r="T4941" i="3"/>
  <c r="M4942" i="3"/>
  <c r="N4942" i="3"/>
  <c r="Z4942" i="3" s="1"/>
  <c r="O4942" i="3"/>
  <c r="P4942" i="3"/>
  <c r="Q4942" i="3"/>
  <c r="R4942" i="3"/>
  <c r="S4942" i="3"/>
  <c r="T4942" i="3"/>
  <c r="M4943" i="3"/>
  <c r="N4943" i="3"/>
  <c r="Z4943" i="3" s="1"/>
  <c r="O4943" i="3"/>
  <c r="P4943" i="3"/>
  <c r="Q4943" i="3"/>
  <c r="R4943" i="3"/>
  <c r="S4943" i="3"/>
  <c r="T4943" i="3"/>
  <c r="M4944" i="3"/>
  <c r="N4944" i="3"/>
  <c r="Z4944" i="3" s="1"/>
  <c r="O4944" i="3"/>
  <c r="P4944" i="3"/>
  <c r="Q4944" i="3"/>
  <c r="R4944" i="3"/>
  <c r="S4944" i="3"/>
  <c r="T4944" i="3"/>
  <c r="M4945" i="3"/>
  <c r="N4945" i="3"/>
  <c r="Z4945" i="3" s="1"/>
  <c r="O4945" i="3"/>
  <c r="P4945" i="3"/>
  <c r="Q4945" i="3"/>
  <c r="R4945" i="3"/>
  <c r="S4945" i="3"/>
  <c r="T4945" i="3"/>
  <c r="M4946" i="3"/>
  <c r="N4946" i="3"/>
  <c r="Z4946" i="3" s="1"/>
  <c r="O4946" i="3"/>
  <c r="P4946" i="3"/>
  <c r="Q4946" i="3"/>
  <c r="R4946" i="3"/>
  <c r="S4946" i="3"/>
  <c r="T4946" i="3"/>
  <c r="M4947" i="3"/>
  <c r="N4947" i="3"/>
  <c r="Z4947" i="3" s="1"/>
  <c r="O4947" i="3"/>
  <c r="P4947" i="3"/>
  <c r="Q4947" i="3"/>
  <c r="R4947" i="3"/>
  <c r="S4947" i="3"/>
  <c r="T4947" i="3"/>
  <c r="M4948" i="3"/>
  <c r="N4948" i="3"/>
  <c r="Z4948" i="3" s="1"/>
  <c r="O4948" i="3"/>
  <c r="P4948" i="3"/>
  <c r="Q4948" i="3"/>
  <c r="R4948" i="3"/>
  <c r="S4948" i="3"/>
  <c r="T4948" i="3"/>
  <c r="M4949" i="3"/>
  <c r="N4949" i="3"/>
  <c r="Z4949" i="3" s="1"/>
  <c r="O4949" i="3"/>
  <c r="P4949" i="3"/>
  <c r="Q4949" i="3"/>
  <c r="R4949" i="3"/>
  <c r="S4949" i="3"/>
  <c r="T4949" i="3"/>
  <c r="M4950" i="3"/>
  <c r="N4950" i="3"/>
  <c r="Z4950" i="3" s="1"/>
  <c r="O4950" i="3"/>
  <c r="P4950" i="3"/>
  <c r="Q4950" i="3"/>
  <c r="R4950" i="3"/>
  <c r="S4950" i="3"/>
  <c r="T4950" i="3"/>
  <c r="M4951" i="3"/>
  <c r="N4951" i="3"/>
  <c r="Z4951" i="3" s="1"/>
  <c r="O4951" i="3"/>
  <c r="P4951" i="3"/>
  <c r="Q4951" i="3"/>
  <c r="R4951" i="3"/>
  <c r="S4951" i="3"/>
  <c r="T4951" i="3"/>
  <c r="M4952" i="3"/>
  <c r="N4952" i="3"/>
  <c r="Z4952" i="3" s="1"/>
  <c r="O4952" i="3"/>
  <c r="P4952" i="3"/>
  <c r="Q4952" i="3"/>
  <c r="R4952" i="3"/>
  <c r="S4952" i="3"/>
  <c r="T4952" i="3"/>
  <c r="M4953" i="3"/>
  <c r="N4953" i="3"/>
  <c r="Z4953" i="3" s="1"/>
  <c r="O4953" i="3"/>
  <c r="P4953" i="3"/>
  <c r="Q4953" i="3"/>
  <c r="R4953" i="3"/>
  <c r="S4953" i="3"/>
  <c r="T4953" i="3"/>
  <c r="M4954" i="3"/>
  <c r="N4954" i="3"/>
  <c r="Z4954" i="3" s="1"/>
  <c r="O4954" i="3"/>
  <c r="P4954" i="3"/>
  <c r="Q4954" i="3"/>
  <c r="R4954" i="3"/>
  <c r="S4954" i="3"/>
  <c r="T4954" i="3"/>
  <c r="M4955" i="3"/>
  <c r="N4955" i="3"/>
  <c r="Z4955" i="3" s="1"/>
  <c r="O4955" i="3"/>
  <c r="P4955" i="3"/>
  <c r="Q4955" i="3"/>
  <c r="R4955" i="3"/>
  <c r="S4955" i="3"/>
  <c r="T4955" i="3"/>
  <c r="M4956" i="3"/>
  <c r="N4956" i="3"/>
  <c r="Z4956" i="3" s="1"/>
  <c r="O4956" i="3"/>
  <c r="P4956" i="3"/>
  <c r="Q4956" i="3"/>
  <c r="R4956" i="3"/>
  <c r="S4956" i="3"/>
  <c r="T4956" i="3"/>
  <c r="M4957" i="3"/>
  <c r="N4957" i="3"/>
  <c r="Z4957" i="3" s="1"/>
  <c r="O4957" i="3"/>
  <c r="P4957" i="3"/>
  <c r="Q4957" i="3"/>
  <c r="R4957" i="3"/>
  <c r="S4957" i="3"/>
  <c r="T4957" i="3"/>
  <c r="M4958" i="3"/>
  <c r="N4958" i="3"/>
  <c r="Z4958" i="3" s="1"/>
  <c r="O4958" i="3"/>
  <c r="P4958" i="3"/>
  <c r="Q4958" i="3"/>
  <c r="R4958" i="3"/>
  <c r="S4958" i="3"/>
  <c r="T4958" i="3"/>
  <c r="M4959" i="3"/>
  <c r="N4959" i="3"/>
  <c r="Z4959" i="3" s="1"/>
  <c r="O4959" i="3"/>
  <c r="P4959" i="3"/>
  <c r="Q4959" i="3"/>
  <c r="R4959" i="3"/>
  <c r="S4959" i="3"/>
  <c r="T4959" i="3"/>
  <c r="M4960" i="3"/>
  <c r="N4960" i="3"/>
  <c r="Z4960" i="3" s="1"/>
  <c r="O4960" i="3"/>
  <c r="P4960" i="3"/>
  <c r="Q4960" i="3"/>
  <c r="R4960" i="3"/>
  <c r="S4960" i="3"/>
  <c r="T4960" i="3"/>
  <c r="M4961" i="3"/>
  <c r="N4961" i="3"/>
  <c r="Z4961" i="3" s="1"/>
  <c r="O4961" i="3"/>
  <c r="P4961" i="3"/>
  <c r="Q4961" i="3"/>
  <c r="R4961" i="3"/>
  <c r="S4961" i="3"/>
  <c r="T4961" i="3"/>
  <c r="M4962" i="3"/>
  <c r="N4962" i="3"/>
  <c r="Z4962" i="3" s="1"/>
  <c r="O4962" i="3"/>
  <c r="P4962" i="3"/>
  <c r="Q4962" i="3"/>
  <c r="R4962" i="3"/>
  <c r="S4962" i="3"/>
  <c r="T4962" i="3"/>
  <c r="M4963" i="3"/>
  <c r="N4963" i="3"/>
  <c r="Z4963" i="3" s="1"/>
  <c r="O4963" i="3"/>
  <c r="P4963" i="3"/>
  <c r="Q4963" i="3"/>
  <c r="R4963" i="3"/>
  <c r="S4963" i="3"/>
  <c r="T4963" i="3"/>
  <c r="M4964" i="3"/>
  <c r="N4964" i="3"/>
  <c r="Z4964" i="3" s="1"/>
  <c r="O4964" i="3"/>
  <c r="P4964" i="3"/>
  <c r="Q4964" i="3"/>
  <c r="R4964" i="3"/>
  <c r="S4964" i="3"/>
  <c r="T4964" i="3"/>
  <c r="M4965" i="3"/>
  <c r="N4965" i="3"/>
  <c r="Z4965" i="3" s="1"/>
  <c r="O4965" i="3"/>
  <c r="P4965" i="3"/>
  <c r="Q4965" i="3"/>
  <c r="R4965" i="3"/>
  <c r="S4965" i="3"/>
  <c r="T4965" i="3"/>
  <c r="M4966" i="3"/>
  <c r="N4966" i="3"/>
  <c r="Z4966" i="3" s="1"/>
  <c r="O4966" i="3"/>
  <c r="P4966" i="3"/>
  <c r="Q4966" i="3"/>
  <c r="R4966" i="3"/>
  <c r="S4966" i="3"/>
  <c r="T4966" i="3"/>
  <c r="M4967" i="3"/>
  <c r="N4967" i="3"/>
  <c r="Z4967" i="3" s="1"/>
  <c r="O4967" i="3"/>
  <c r="P4967" i="3"/>
  <c r="Q4967" i="3"/>
  <c r="R4967" i="3"/>
  <c r="S4967" i="3"/>
  <c r="T4967" i="3"/>
  <c r="M4968" i="3"/>
  <c r="N4968" i="3"/>
  <c r="Z4968" i="3" s="1"/>
  <c r="O4968" i="3"/>
  <c r="P4968" i="3"/>
  <c r="Q4968" i="3"/>
  <c r="R4968" i="3"/>
  <c r="S4968" i="3"/>
  <c r="T4968" i="3"/>
  <c r="M4969" i="3"/>
  <c r="N4969" i="3"/>
  <c r="Z4969" i="3" s="1"/>
  <c r="O4969" i="3"/>
  <c r="P4969" i="3"/>
  <c r="Q4969" i="3"/>
  <c r="R4969" i="3"/>
  <c r="S4969" i="3"/>
  <c r="T4969" i="3"/>
  <c r="M4970" i="3"/>
  <c r="N4970" i="3"/>
  <c r="Z4970" i="3" s="1"/>
  <c r="O4970" i="3"/>
  <c r="P4970" i="3"/>
  <c r="Q4970" i="3"/>
  <c r="R4970" i="3"/>
  <c r="S4970" i="3"/>
  <c r="T4970" i="3"/>
  <c r="M4971" i="3"/>
  <c r="N4971" i="3"/>
  <c r="Z4971" i="3" s="1"/>
  <c r="O4971" i="3"/>
  <c r="P4971" i="3"/>
  <c r="Q4971" i="3"/>
  <c r="R4971" i="3"/>
  <c r="S4971" i="3"/>
  <c r="T4971" i="3"/>
  <c r="M4972" i="3"/>
  <c r="N4972" i="3"/>
  <c r="Z4972" i="3" s="1"/>
  <c r="O4972" i="3"/>
  <c r="P4972" i="3"/>
  <c r="Q4972" i="3"/>
  <c r="R4972" i="3"/>
  <c r="S4972" i="3"/>
  <c r="T4972" i="3"/>
  <c r="M4973" i="3"/>
  <c r="N4973" i="3"/>
  <c r="Z4973" i="3" s="1"/>
  <c r="O4973" i="3"/>
  <c r="P4973" i="3"/>
  <c r="Q4973" i="3"/>
  <c r="R4973" i="3"/>
  <c r="S4973" i="3"/>
  <c r="T4973" i="3"/>
  <c r="M4974" i="3"/>
  <c r="N4974" i="3"/>
  <c r="Z4974" i="3" s="1"/>
  <c r="O4974" i="3"/>
  <c r="P4974" i="3"/>
  <c r="Q4974" i="3"/>
  <c r="R4974" i="3"/>
  <c r="S4974" i="3"/>
  <c r="T4974" i="3"/>
  <c r="M4975" i="3"/>
  <c r="N4975" i="3"/>
  <c r="Z4975" i="3" s="1"/>
  <c r="O4975" i="3"/>
  <c r="P4975" i="3"/>
  <c r="Q4975" i="3"/>
  <c r="R4975" i="3"/>
  <c r="S4975" i="3"/>
  <c r="T4975" i="3"/>
  <c r="M4976" i="3"/>
  <c r="N4976" i="3"/>
  <c r="Z4976" i="3" s="1"/>
  <c r="O4976" i="3"/>
  <c r="P4976" i="3"/>
  <c r="Q4976" i="3"/>
  <c r="R4976" i="3"/>
  <c r="S4976" i="3"/>
  <c r="T4976" i="3"/>
  <c r="M4977" i="3"/>
  <c r="N4977" i="3"/>
  <c r="Z4977" i="3" s="1"/>
  <c r="O4977" i="3"/>
  <c r="P4977" i="3"/>
  <c r="Q4977" i="3"/>
  <c r="R4977" i="3"/>
  <c r="S4977" i="3"/>
  <c r="T4977" i="3"/>
  <c r="M4978" i="3"/>
  <c r="N4978" i="3"/>
  <c r="Z4978" i="3" s="1"/>
  <c r="O4978" i="3"/>
  <c r="P4978" i="3"/>
  <c r="Q4978" i="3"/>
  <c r="R4978" i="3"/>
  <c r="S4978" i="3"/>
  <c r="T4978" i="3"/>
  <c r="M4979" i="3"/>
  <c r="N4979" i="3"/>
  <c r="Z4979" i="3" s="1"/>
  <c r="O4979" i="3"/>
  <c r="P4979" i="3"/>
  <c r="Q4979" i="3"/>
  <c r="R4979" i="3"/>
  <c r="S4979" i="3"/>
  <c r="T4979" i="3"/>
  <c r="M4980" i="3"/>
  <c r="N4980" i="3"/>
  <c r="Z4980" i="3" s="1"/>
  <c r="O4980" i="3"/>
  <c r="P4980" i="3"/>
  <c r="Q4980" i="3"/>
  <c r="R4980" i="3"/>
  <c r="S4980" i="3"/>
  <c r="T4980" i="3"/>
  <c r="M4981" i="3"/>
  <c r="N4981" i="3"/>
  <c r="Z4981" i="3" s="1"/>
  <c r="O4981" i="3"/>
  <c r="P4981" i="3"/>
  <c r="Q4981" i="3"/>
  <c r="R4981" i="3"/>
  <c r="S4981" i="3"/>
  <c r="T4981" i="3"/>
  <c r="M4982" i="3"/>
  <c r="N4982" i="3"/>
  <c r="Z4982" i="3" s="1"/>
  <c r="O4982" i="3"/>
  <c r="P4982" i="3"/>
  <c r="Q4982" i="3"/>
  <c r="R4982" i="3"/>
  <c r="S4982" i="3"/>
  <c r="T4982" i="3"/>
  <c r="M4983" i="3"/>
  <c r="N4983" i="3"/>
  <c r="Z4983" i="3" s="1"/>
  <c r="O4983" i="3"/>
  <c r="P4983" i="3"/>
  <c r="Q4983" i="3"/>
  <c r="R4983" i="3"/>
  <c r="S4983" i="3"/>
  <c r="T4983" i="3"/>
  <c r="M4984" i="3"/>
  <c r="N4984" i="3"/>
  <c r="Z4984" i="3" s="1"/>
  <c r="O4984" i="3"/>
  <c r="P4984" i="3"/>
  <c r="Q4984" i="3"/>
  <c r="R4984" i="3"/>
  <c r="S4984" i="3"/>
  <c r="T4984" i="3"/>
  <c r="M4985" i="3"/>
  <c r="N4985" i="3"/>
  <c r="Z4985" i="3" s="1"/>
  <c r="O4985" i="3"/>
  <c r="P4985" i="3"/>
  <c r="Q4985" i="3"/>
  <c r="R4985" i="3"/>
  <c r="S4985" i="3"/>
  <c r="T4985" i="3"/>
  <c r="M4986" i="3"/>
  <c r="N4986" i="3"/>
  <c r="Z4986" i="3" s="1"/>
  <c r="O4986" i="3"/>
  <c r="P4986" i="3"/>
  <c r="Q4986" i="3"/>
  <c r="R4986" i="3"/>
  <c r="S4986" i="3"/>
  <c r="T4986" i="3"/>
  <c r="M4987" i="3"/>
  <c r="N4987" i="3"/>
  <c r="Z4987" i="3" s="1"/>
  <c r="O4987" i="3"/>
  <c r="P4987" i="3"/>
  <c r="Q4987" i="3"/>
  <c r="R4987" i="3"/>
  <c r="S4987" i="3"/>
  <c r="T4987" i="3"/>
  <c r="M4988" i="3"/>
  <c r="N4988" i="3"/>
  <c r="Z4988" i="3" s="1"/>
  <c r="O4988" i="3"/>
  <c r="P4988" i="3"/>
  <c r="Q4988" i="3"/>
  <c r="R4988" i="3"/>
  <c r="S4988" i="3"/>
  <c r="T4988" i="3"/>
  <c r="M4989" i="3"/>
  <c r="N4989" i="3"/>
  <c r="Z4989" i="3" s="1"/>
  <c r="O4989" i="3"/>
  <c r="P4989" i="3"/>
  <c r="Q4989" i="3"/>
  <c r="R4989" i="3"/>
  <c r="S4989" i="3"/>
  <c r="T4989" i="3"/>
  <c r="M4990" i="3"/>
  <c r="N4990" i="3"/>
  <c r="Z4990" i="3" s="1"/>
  <c r="O4990" i="3"/>
  <c r="P4990" i="3"/>
  <c r="Q4990" i="3"/>
  <c r="R4990" i="3"/>
  <c r="S4990" i="3"/>
  <c r="T4990" i="3"/>
  <c r="M4991" i="3"/>
  <c r="N4991" i="3"/>
  <c r="Z4991" i="3" s="1"/>
  <c r="O4991" i="3"/>
  <c r="P4991" i="3"/>
  <c r="Q4991" i="3"/>
  <c r="R4991" i="3"/>
  <c r="S4991" i="3"/>
  <c r="T4991" i="3"/>
  <c r="M4992" i="3"/>
  <c r="N4992" i="3"/>
  <c r="Z4992" i="3" s="1"/>
  <c r="O4992" i="3"/>
  <c r="P4992" i="3"/>
  <c r="Q4992" i="3"/>
  <c r="R4992" i="3"/>
  <c r="S4992" i="3"/>
  <c r="T4992" i="3"/>
  <c r="M4993" i="3"/>
  <c r="N4993" i="3"/>
  <c r="Z4993" i="3" s="1"/>
  <c r="O4993" i="3"/>
  <c r="P4993" i="3"/>
  <c r="Q4993" i="3"/>
  <c r="R4993" i="3"/>
  <c r="S4993" i="3"/>
  <c r="T4993" i="3"/>
  <c r="M4994" i="3"/>
  <c r="N4994" i="3"/>
  <c r="Z4994" i="3" s="1"/>
  <c r="O4994" i="3"/>
  <c r="P4994" i="3"/>
  <c r="Q4994" i="3"/>
  <c r="R4994" i="3"/>
  <c r="S4994" i="3"/>
  <c r="T4994" i="3"/>
  <c r="M4995" i="3"/>
  <c r="N4995" i="3"/>
  <c r="Z4995" i="3" s="1"/>
  <c r="O4995" i="3"/>
  <c r="P4995" i="3"/>
  <c r="Q4995" i="3"/>
  <c r="R4995" i="3"/>
  <c r="S4995" i="3"/>
  <c r="T4995" i="3"/>
  <c r="M4996" i="3"/>
  <c r="N4996" i="3"/>
  <c r="Z4996" i="3" s="1"/>
  <c r="O4996" i="3"/>
  <c r="P4996" i="3"/>
  <c r="Q4996" i="3"/>
  <c r="R4996" i="3"/>
  <c r="S4996" i="3"/>
  <c r="T4996" i="3"/>
  <c r="M4997" i="3"/>
  <c r="N4997" i="3"/>
  <c r="Z4997" i="3" s="1"/>
  <c r="O4997" i="3"/>
  <c r="P4997" i="3"/>
  <c r="Q4997" i="3"/>
  <c r="R4997" i="3"/>
  <c r="S4997" i="3"/>
  <c r="T4997" i="3"/>
  <c r="M4998" i="3"/>
  <c r="N4998" i="3"/>
  <c r="Z4998" i="3" s="1"/>
  <c r="O4998" i="3"/>
  <c r="P4998" i="3"/>
  <c r="Q4998" i="3"/>
  <c r="R4998" i="3"/>
  <c r="S4998" i="3"/>
  <c r="T4998" i="3"/>
  <c r="M4999" i="3"/>
  <c r="N4999" i="3"/>
  <c r="Z4999" i="3" s="1"/>
  <c r="O4999" i="3"/>
  <c r="P4999" i="3"/>
  <c r="Q4999" i="3"/>
  <c r="R4999" i="3"/>
  <c r="S4999" i="3"/>
  <c r="T4999" i="3"/>
  <c r="M5000" i="3"/>
  <c r="N5000" i="3"/>
  <c r="Z5000" i="3" s="1"/>
  <c r="O5000" i="3"/>
  <c r="P5000" i="3"/>
  <c r="Q5000" i="3"/>
  <c r="R5000" i="3"/>
  <c r="S5000" i="3"/>
  <c r="T5000" i="3"/>
  <c r="M5001" i="3"/>
  <c r="N5001" i="3"/>
  <c r="Z5001" i="3" s="1"/>
  <c r="O5001" i="3"/>
  <c r="P5001" i="3"/>
  <c r="Q5001" i="3"/>
  <c r="R5001" i="3"/>
  <c r="S5001" i="3"/>
  <c r="T5001" i="3"/>
  <c r="M5002" i="3"/>
  <c r="N5002" i="3"/>
  <c r="Z5002" i="3" s="1"/>
  <c r="O5002" i="3"/>
  <c r="P5002" i="3"/>
  <c r="Q5002" i="3"/>
  <c r="R5002" i="3"/>
  <c r="S5002" i="3"/>
  <c r="T5002" i="3"/>
  <c r="M5003" i="3"/>
  <c r="N5003" i="3"/>
  <c r="Z5003" i="3" s="1"/>
  <c r="O5003" i="3"/>
  <c r="P5003" i="3"/>
  <c r="Q5003" i="3"/>
  <c r="R5003" i="3"/>
  <c r="S5003" i="3"/>
  <c r="T5003" i="3"/>
  <c r="M5004" i="3"/>
  <c r="N5004" i="3"/>
  <c r="Z5004" i="3" s="1"/>
  <c r="O5004" i="3"/>
  <c r="P5004" i="3"/>
  <c r="Q5004" i="3"/>
  <c r="R5004" i="3"/>
  <c r="S5004" i="3"/>
  <c r="T5004" i="3"/>
  <c r="M5005" i="3"/>
  <c r="N5005" i="3"/>
  <c r="Z5005" i="3" s="1"/>
  <c r="O5005" i="3"/>
  <c r="P5005" i="3"/>
  <c r="Q5005" i="3"/>
  <c r="R5005" i="3"/>
  <c r="S5005" i="3"/>
  <c r="T5005" i="3"/>
  <c r="M5006" i="3"/>
  <c r="N5006" i="3"/>
  <c r="Z5006" i="3" s="1"/>
  <c r="O5006" i="3"/>
  <c r="P5006" i="3"/>
  <c r="Q5006" i="3"/>
  <c r="R5006" i="3"/>
  <c r="S5006" i="3"/>
  <c r="T5006" i="3"/>
  <c r="M5007" i="3"/>
  <c r="N5007" i="3"/>
  <c r="Z5007" i="3" s="1"/>
  <c r="O5007" i="3"/>
  <c r="P5007" i="3"/>
  <c r="Q5007" i="3"/>
  <c r="R5007" i="3"/>
  <c r="S5007" i="3"/>
  <c r="T5007" i="3"/>
  <c r="M5008" i="3"/>
  <c r="N5008" i="3"/>
  <c r="Z5008" i="3" s="1"/>
  <c r="O5008" i="3"/>
  <c r="P5008" i="3"/>
  <c r="Q5008" i="3"/>
  <c r="R5008" i="3"/>
  <c r="S5008" i="3"/>
  <c r="T5008" i="3"/>
  <c r="R109" i="3"/>
  <c r="Q109" i="3"/>
  <c r="S109" i="3"/>
  <c r="T109" i="3" s="1"/>
  <c r="K5008" i="3"/>
  <c r="J5008" i="3"/>
  <c r="I5008" i="3"/>
  <c r="H5008" i="3"/>
  <c r="G5008" i="3"/>
  <c r="F5008" i="3"/>
  <c r="E5008" i="3"/>
  <c r="C5008" i="3"/>
  <c r="B5008" i="3"/>
  <c r="K5007" i="3"/>
  <c r="J5007" i="3"/>
  <c r="I5007" i="3"/>
  <c r="H5007" i="3"/>
  <c r="G5007" i="3"/>
  <c r="F5007" i="3"/>
  <c r="E5007" i="3"/>
  <c r="C5007" i="3"/>
  <c r="B5007" i="3"/>
  <c r="K5006" i="3"/>
  <c r="J5006" i="3"/>
  <c r="I5006" i="3"/>
  <c r="H5006" i="3"/>
  <c r="G5006" i="3"/>
  <c r="F5006" i="3"/>
  <c r="E5006" i="3"/>
  <c r="C5006" i="3"/>
  <c r="B5006" i="3"/>
  <c r="K5005" i="3"/>
  <c r="J5005" i="3"/>
  <c r="I5005" i="3"/>
  <c r="H5005" i="3"/>
  <c r="G5005" i="3"/>
  <c r="F5005" i="3"/>
  <c r="E5005" i="3"/>
  <c r="C5005" i="3"/>
  <c r="B5005" i="3"/>
  <c r="K5004" i="3"/>
  <c r="J5004" i="3"/>
  <c r="I5004" i="3"/>
  <c r="H5004" i="3"/>
  <c r="G5004" i="3"/>
  <c r="F5004" i="3"/>
  <c r="E5004" i="3"/>
  <c r="C5004" i="3"/>
  <c r="B5004" i="3"/>
  <c r="K5003" i="3"/>
  <c r="J5003" i="3"/>
  <c r="I5003" i="3"/>
  <c r="H5003" i="3"/>
  <c r="G5003" i="3"/>
  <c r="F5003" i="3"/>
  <c r="E5003" i="3"/>
  <c r="C5003" i="3"/>
  <c r="B5003" i="3"/>
  <c r="K5002" i="3"/>
  <c r="J5002" i="3"/>
  <c r="I5002" i="3"/>
  <c r="H5002" i="3"/>
  <c r="G5002" i="3"/>
  <c r="F5002" i="3"/>
  <c r="E5002" i="3"/>
  <c r="C5002" i="3"/>
  <c r="B5002" i="3"/>
  <c r="K5001" i="3"/>
  <c r="J5001" i="3"/>
  <c r="I5001" i="3"/>
  <c r="H5001" i="3"/>
  <c r="G5001" i="3"/>
  <c r="F5001" i="3"/>
  <c r="E5001" i="3"/>
  <c r="C5001" i="3"/>
  <c r="B5001" i="3"/>
  <c r="K5000" i="3"/>
  <c r="J5000" i="3"/>
  <c r="I5000" i="3"/>
  <c r="H5000" i="3"/>
  <c r="G5000" i="3"/>
  <c r="F5000" i="3"/>
  <c r="E5000" i="3"/>
  <c r="C5000" i="3"/>
  <c r="B5000" i="3"/>
  <c r="K4999" i="3"/>
  <c r="J4999" i="3"/>
  <c r="I4999" i="3"/>
  <c r="H4999" i="3"/>
  <c r="G4999" i="3"/>
  <c r="F4999" i="3"/>
  <c r="E4999" i="3"/>
  <c r="C4999" i="3"/>
  <c r="B4999" i="3"/>
  <c r="K4998" i="3"/>
  <c r="J4998" i="3"/>
  <c r="I4998" i="3"/>
  <c r="H4998" i="3"/>
  <c r="G4998" i="3"/>
  <c r="F4998" i="3"/>
  <c r="E4998" i="3"/>
  <c r="C4998" i="3"/>
  <c r="B4998" i="3"/>
  <c r="K4997" i="3"/>
  <c r="J4997" i="3"/>
  <c r="I4997" i="3"/>
  <c r="H4997" i="3"/>
  <c r="G4997" i="3"/>
  <c r="F4997" i="3"/>
  <c r="E4997" i="3"/>
  <c r="C4997" i="3"/>
  <c r="B4997" i="3"/>
  <c r="K4996" i="3"/>
  <c r="J4996" i="3"/>
  <c r="I4996" i="3"/>
  <c r="H4996" i="3"/>
  <c r="G4996" i="3"/>
  <c r="F4996" i="3"/>
  <c r="E4996" i="3"/>
  <c r="C4996" i="3"/>
  <c r="B4996" i="3"/>
  <c r="K4995" i="3"/>
  <c r="J4995" i="3"/>
  <c r="I4995" i="3"/>
  <c r="H4995" i="3"/>
  <c r="G4995" i="3"/>
  <c r="F4995" i="3"/>
  <c r="E4995" i="3"/>
  <c r="C4995" i="3"/>
  <c r="B4995" i="3"/>
  <c r="K4994" i="3"/>
  <c r="J4994" i="3"/>
  <c r="I4994" i="3"/>
  <c r="H4994" i="3"/>
  <c r="G4994" i="3"/>
  <c r="F4994" i="3"/>
  <c r="E4994" i="3"/>
  <c r="C4994" i="3"/>
  <c r="B4994" i="3"/>
  <c r="K4993" i="3"/>
  <c r="J4993" i="3"/>
  <c r="I4993" i="3"/>
  <c r="H4993" i="3"/>
  <c r="G4993" i="3"/>
  <c r="F4993" i="3"/>
  <c r="E4993" i="3"/>
  <c r="C4993" i="3"/>
  <c r="B4993" i="3"/>
  <c r="K4992" i="3"/>
  <c r="J4992" i="3"/>
  <c r="I4992" i="3"/>
  <c r="H4992" i="3"/>
  <c r="G4992" i="3"/>
  <c r="F4992" i="3"/>
  <c r="E4992" i="3"/>
  <c r="C4992" i="3"/>
  <c r="B4992" i="3"/>
  <c r="K4991" i="3"/>
  <c r="J4991" i="3"/>
  <c r="I4991" i="3"/>
  <c r="H4991" i="3"/>
  <c r="G4991" i="3"/>
  <c r="F4991" i="3"/>
  <c r="E4991" i="3"/>
  <c r="C4991" i="3"/>
  <c r="B4991" i="3"/>
  <c r="K4990" i="3"/>
  <c r="J4990" i="3"/>
  <c r="I4990" i="3"/>
  <c r="H4990" i="3"/>
  <c r="G4990" i="3"/>
  <c r="F4990" i="3"/>
  <c r="E4990" i="3"/>
  <c r="C4990" i="3"/>
  <c r="B4990" i="3"/>
  <c r="K4989" i="3"/>
  <c r="J4989" i="3"/>
  <c r="I4989" i="3"/>
  <c r="H4989" i="3"/>
  <c r="G4989" i="3"/>
  <c r="F4989" i="3"/>
  <c r="E4989" i="3"/>
  <c r="C4989" i="3"/>
  <c r="B4989" i="3"/>
  <c r="K4988" i="3"/>
  <c r="J4988" i="3"/>
  <c r="I4988" i="3"/>
  <c r="H4988" i="3"/>
  <c r="G4988" i="3"/>
  <c r="F4988" i="3"/>
  <c r="E4988" i="3"/>
  <c r="C4988" i="3"/>
  <c r="B4988" i="3"/>
  <c r="K4987" i="3"/>
  <c r="J4987" i="3"/>
  <c r="I4987" i="3"/>
  <c r="H4987" i="3"/>
  <c r="G4987" i="3"/>
  <c r="F4987" i="3"/>
  <c r="E4987" i="3"/>
  <c r="C4987" i="3"/>
  <c r="B4987" i="3"/>
  <c r="K4986" i="3"/>
  <c r="J4986" i="3"/>
  <c r="I4986" i="3"/>
  <c r="H4986" i="3"/>
  <c r="G4986" i="3"/>
  <c r="F4986" i="3"/>
  <c r="E4986" i="3"/>
  <c r="C4986" i="3"/>
  <c r="B4986" i="3"/>
  <c r="K4985" i="3"/>
  <c r="J4985" i="3"/>
  <c r="I4985" i="3"/>
  <c r="H4985" i="3"/>
  <c r="G4985" i="3"/>
  <c r="F4985" i="3"/>
  <c r="E4985" i="3"/>
  <c r="C4985" i="3"/>
  <c r="B4985" i="3"/>
  <c r="K4984" i="3"/>
  <c r="J4984" i="3"/>
  <c r="I4984" i="3"/>
  <c r="H4984" i="3"/>
  <c r="G4984" i="3"/>
  <c r="F4984" i="3"/>
  <c r="E4984" i="3"/>
  <c r="C4984" i="3"/>
  <c r="B4984" i="3"/>
  <c r="K4983" i="3"/>
  <c r="J4983" i="3"/>
  <c r="I4983" i="3"/>
  <c r="H4983" i="3"/>
  <c r="G4983" i="3"/>
  <c r="F4983" i="3"/>
  <c r="E4983" i="3"/>
  <c r="C4983" i="3"/>
  <c r="B4983" i="3"/>
  <c r="K4982" i="3"/>
  <c r="J4982" i="3"/>
  <c r="I4982" i="3"/>
  <c r="H4982" i="3"/>
  <c r="G4982" i="3"/>
  <c r="F4982" i="3"/>
  <c r="E4982" i="3"/>
  <c r="C4982" i="3"/>
  <c r="B4982" i="3"/>
  <c r="K4981" i="3"/>
  <c r="J4981" i="3"/>
  <c r="I4981" i="3"/>
  <c r="H4981" i="3"/>
  <c r="G4981" i="3"/>
  <c r="F4981" i="3"/>
  <c r="E4981" i="3"/>
  <c r="C4981" i="3"/>
  <c r="B4981" i="3"/>
  <c r="K4980" i="3"/>
  <c r="J4980" i="3"/>
  <c r="I4980" i="3"/>
  <c r="H4980" i="3"/>
  <c r="G4980" i="3"/>
  <c r="F4980" i="3"/>
  <c r="E4980" i="3"/>
  <c r="C4980" i="3"/>
  <c r="B4980" i="3"/>
  <c r="K4979" i="3"/>
  <c r="J4979" i="3"/>
  <c r="I4979" i="3"/>
  <c r="H4979" i="3"/>
  <c r="G4979" i="3"/>
  <c r="F4979" i="3"/>
  <c r="E4979" i="3"/>
  <c r="C4979" i="3"/>
  <c r="B4979" i="3"/>
  <c r="K4978" i="3"/>
  <c r="J4978" i="3"/>
  <c r="I4978" i="3"/>
  <c r="H4978" i="3"/>
  <c r="G4978" i="3"/>
  <c r="F4978" i="3"/>
  <c r="E4978" i="3"/>
  <c r="C4978" i="3"/>
  <c r="B4978" i="3"/>
  <c r="K4977" i="3"/>
  <c r="J4977" i="3"/>
  <c r="I4977" i="3"/>
  <c r="H4977" i="3"/>
  <c r="G4977" i="3"/>
  <c r="F4977" i="3"/>
  <c r="E4977" i="3"/>
  <c r="C4977" i="3"/>
  <c r="B4977" i="3"/>
  <c r="K4976" i="3"/>
  <c r="J4976" i="3"/>
  <c r="I4976" i="3"/>
  <c r="H4976" i="3"/>
  <c r="G4976" i="3"/>
  <c r="F4976" i="3"/>
  <c r="E4976" i="3"/>
  <c r="C4976" i="3"/>
  <c r="B4976" i="3"/>
  <c r="K4975" i="3"/>
  <c r="J4975" i="3"/>
  <c r="I4975" i="3"/>
  <c r="H4975" i="3"/>
  <c r="G4975" i="3"/>
  <c r="F4975" i="3"/>
  <c r="E4975" i="3"/>
  <c r="C4975" i="3"/>
  <c r="B4975" i="3"/>
  <c r="K4974" i="3"/>
  <c r="J4974" i="3"/>
  <c r="I4974" i="3"/>
  <c r="H4974" i="3"/>
  <c r="G4974" i="3"/>
  <c r="F4974" i="3"/>
  <c r="E4974" i="3"/>
  <c r="C4974" i="3"/>
  <c r="B4974" i="3"/>
  <c r="K4973" i="3"/>
  <c r="J4973" i="3"/>
  <c r="I4973" i="3"/>
  <c r="H4973" i="3"/>
  <c r="G4973" i="3"/>
  <c r="F4973" i="3"/>
  <c r="E4973" i="3"/>
  <c r="C4973" i="3"/>
  <c r="B4973" i="3"/>
  <c r="K4972" i="3"/>
  <c r="J4972" i="3"/>
  <c r="I4972" i="3"/>
  <c r="H4972" i="3"/>
  <c r="G4972" i="3"/>
  <c r="F4972" i="3"/>
  <c r="E4972" i="3"/>
  <c r="C4972" i="3"/>
  <c r="B4972" i="3"/>
  <c r="K4971" i="3"/>
  <c r="J4971" i="3"/>
  <c r="I4971" i="3"/>
  <c r="H4971" i="3"/>
  <c r="G4971" i="3"/>
  <c r="F4971" i="3"/>
  <c r="E4971" i="3"/>
  <c r="C4971" i="3"/>
  <c r="B4971" i="3"/>
  <c r="K4970" i="3"/>
  <c r="J4970" i="3"/>
  <c r="I4970" i="3"/>
  <c r="H4970" i="3"/>
  <c r="G4970" i="3"/>
  <c r="F4970" i="3"/>
  <c r="E4970" i="3"/>
  <c r="C4970" i="3"/>
  <c r="B4970" i="3"/>
  <c r="K4969" i="3"/>
  <c r="J4969" i="3"/>
  <c r="I4969" i="3"/>
  <c r="H4969" i="3"/>
  <c r="G4969" i="3"/>
  <c r="F4969" i="3"/>
  <c r="E4969" i="3"/>
  <c r="C4969" i="3"/>
  <c r="B4969" i="3"/>
  <c r="K4968" i="3"/>
  <c r="J4968" i="3"/>
  <c r="I4968" i="3"/>
  <c r="H4968" i="3"/>
  <c r="G4968" i="3"/>
  <c r="F4968" i="3"/>
  <c r="E4968" i="3"/>
  <c r="C4968" i="3"/>
  <c r="B4968" i="3"/>
  <c r="K4967" i="3"/>
  <c r="J4967" i="3"/>
  <c r="I4967" i="3"/>
  <c r="H4967" i="3"/>
  <c r="G4967" i="3"/>
  <c r="F4967" i="3"/>
  <c r="E4967" i="3"/>
  <c r="C4967" i="3"/>
  <c r="B4967" i="3"/>
  <c r="K4966" i="3"/>
  <c r="J4966" i="3"/>
  <c r="I4966" i="3"/>
  <c r="H4966" i="3"/>
  <c r="G4966" i="3"/>
  <c r="F4966" i="3"/>
  <c r="E4966" i="3"/>
  <c r="C4966" i="3"/>
  <c r="B4966" i="3"/>
  <c r="K4965" i="3"/>
  <c r="J4965" i="3"/>
  <c r="I4965" i="3"/>
  <c r="H4965" i="3"/>
  <c r="G4965" i="3"/>
  <c r="F4965" i="3"/>
  <c r="E4965" i="3"/>
  <c r="C4965" i="3"/>
  <c r="B4965" i="3"/>
  <c r="K4964" i="3"/>
  <c r="J4964" i="3"/>
  <c r="I4964" i="3"/>
  <c r="H4964" i="3"/>
  <c r="G4964" i="3"/>
  <c r="F4964" i="3"/>
  <c r="E4964" i="3"/>
  <c r="C4964" i="3"/>
  <c r="B4964" i="3"/>
  <c r="K4963" i="3"/>
  <c r="J4963" i="3"/>
  <c r="I4963" i="3"/>
  <c r="H4963" i="3"/>
  <c r="G4963" i="3"/>
  <c r="F4963" i="3"/>
  <c r="E4963" i="3"/>
  <c r="C4963" i="3"/>
  <c r="B4963" i="3"/>
  <c r="K4962" i="3"/>
  <c r="J4962" i="3"/>
  <c r="I4962" i="3"/>
  <c r="H4962" i="3"/>
  <c r="G4962" i="3"/>
  <c r="F4962" i="3"/>
  <c r="E4962" i="3"/>
  <c r="C4962" i="3"/>
  <c r="B4962" i="3"/>
  <c r="K4961" i="3"/>
  <c r="J4961" i="3"/>
  <c r="I4961" i="3"/>
  <c r="H4961" i="3"/>
  <c r="G4961" i="3"/>
  <c r="F4961" i="3"/>
  <c r="E4961" i="3"/>
  <c r="C4961" i="3"/>
  <c r="B4961" i="3"/>
  <c r="K4960" i="3"/>
  <c r="J4960" i="3"/>
  <c r="I4960" i="3"/>
  <c r="H4960" i="3"/>
  <c r="G4960" i="3"/>
  <c r="F4960" i="3"/>
  <c r="E4960" i="3"/>
  <c r="C4960" i="3"/>
  <c r="B4960" i="3"/>
  <c r="K4959" i="3"/>
  <c r="J4959" i="3"/>
  <c r="I4959" i="3"/>
  <c r="H4959" i="3"/>
  <c r="G4959" i="3"/>
  <c r="F4959" i="3"/>
  <c r="E4959" i="3"/>
  <c r="C4959" i="3"/>
  <c r="B4959" i="3"/>
  <c r="K4958" i="3"/>
  <c r="J4958" i="3"/>
  <c r="I4958" i="3"/>
  <c r="H4958" i="3"/>
  <c r="G4958" i="3"/>
  <c r="F4958" i="3"/>
  <c r="E4958" i="3"/>
  <c r="C4958" i="3"/>
  <c r="B4958" i="3"/>
  <c r="K4957" i="3"/>
  <c r="J4957" i="3"/>
  <c r="I4957" i="3"/>
  <c r="H4957" i="3"/>
  <c r="G4957" i="3"/>
  <c r="F4957" i="3"/>
  <c r="E4957" i="3"/>
  <c r="C4957" i="3"/>
  <c r="B4957" i="3"/>
  <c r="K4956" i="3"/>
  <c r="J4956" i="3"/>
  <c r="I4956" i="3"/>
  <c r="H4956" i="3"/>
  <c r="G4956" i="3"/>
  <c r="F4956" i="3"/>
  <c r="E4956" i="3"/>
  <c r="C4956" i="3"/>
  <c r="B4956" i="3"/>
  <c r="K4955" i="3"/>
  <c r="J4955" i="3"/>
  <c r="I4955" i="3"/>
  <c r="H4955" i="3"/>
  <c r="G4955" i="3"/>
  <c r="F4955" i="3"/>
  <c r="E4955" i="3"/>
  <c r="C4955" i="3"/>
  <c r="B4955" i="3"/>
  <c r="K4954" i="3"/>
  <c r="J4954" i="3"/>
  <c r="I4954" i="3"/>
  <c r="H4954" i="3"/>
  <c r="G4954" i="3"/>
  <c r="F4954" i="3"/>
  <c r="E4954" i="3"/>
  <c r="C4954" i="3"/>
  <c r="B4954" i="3"/>
  <c r="K4953" i="3"/>
  <c r="J4953" i="3"/>
  <c r="I4953" i="3"/>
  <c r="H4953" i="3"/>
  <c r="G4953" i="3"/>
  <c r="F4953" i="3"/>
  <c r="E4953" i="3"/>
  <c r="C4953" i="3"/>
  <c r="B4953" i="3"/>
  <c r="K4952" i="3"/>
  <c r="J4952" i="3"/>
  <c r="I4952" i="3"/>
  <c r="H4952" i="3"/>
  <c r="G4952" i="3"/>
  <c r="F4952" i="3"/>
  <c r="E4952" i="3"/>
  <c r="C4952" i="3"/>
  <c r="B4952" i="3"/>
  <c r="K4951" i="3"/>
  <c r="J4951" i="3"/>
  <c r="I4951" i="3"/>
  <c r="H4951" i="3"/>
  <c r="G4951" i="3"/>
  <c r="F4951" i="3"/>
  <c r="E4951" i="3"/>
  <c r="C4951" i="3"/>
  <c r="B4951" i="3"/>
  <c r="K4950" i="3"/>
  <c r="J4950" i="3"/>
  <c r="I4950" i="3"/>
  <c r="H4950" i="3"/>
  <c r="G4950" i="3"/>
  <c r="F4950" i="3"/>
  <c r="E4950" i="3"/>
  <c r="C4950" i="3"/>
  <c r="B4950" i="3"/>
  <c r="K4949" i="3"/>
  <c r="J4949" i="3"/>
  <c r="I4949" i="3"/>
  <c r="H4949" i="3"/>
  <c r="G4949" i="3"/>
  <c r="F4949" i="3"/>
  <c r="E4949" i="3"/>
  <c r="C4949" i="3"/>
  <c r="B4949" i="3"/>
  <c r="K4948" i="3"/>
  <c r="J4948" i="3"/>
  <c r="I4948" i="3"/>
  <c r="H4948" i="3"/>
  <c r="G4948" i="3"/>
  <c r="F4948" i="3"/>
  <c r="E4948" i="3"/>
  <c r="C4948" i="3"/>
  <c r="B4948" i="3"/>
  <c r="K4947" i="3"/>
  <c r="J4947" i="3"/>
  <c r="I4947" i="3"/>
  <c r="H4947" i="3"/>
  <c r="G4947" i="3"/>
  <c r="F4947" i="3"/>
  <c r="E4947" i="3"/>
  <c r="C4947" i="3"/>
  <c r="B4947" i="3"/>
  <c r="K4946" i="3"/>
  <c r="J4946" i="3"/>
  <c r="I4946" i="3"/>
  <c r="H4946" i="3"/>
  <c r="G4946" i="3"/>
  <c r="F4946" i="3"/>
  <c r="E4946" i="3"/>
  <c r="C4946" i="3"/>
  <c r="B4946" i="3"/>
  <c r="K4945" i="3"/>
  <c r="J4945" i="3"/>
  <c r="I4945" i="3"/>
  <c r="H4945" i="3"/>
  <c r="G4945" i="3"/>
  <c r="F4945" i="3"/>
  <c r="E4945" i="3"/>
  <c r="C4945" i="3"/>
  <c r="B4945" i="3"/>
  <c r="K4944" i="3"/>
  <c r="J4944" i="3"/>
  <c r="I4944" i="3"/>
  <c r="H4944" i="3"/>
  <c r="G4944" i="3"/>
  <c r="F4944" i="3"/>
  <c r="E4944" i="3"/>
  <c r="C4944" i="3"/>
  <c r="B4944" i="3"/>
  <c r="K4943" i="3"/>
  <c r="J4943" i="3"/>
  <c r="I4943" i="3"/>
  <c r="H4943" i="3"/>
  <c r="G4943" i="3"/>
  <c r="F4943" i="3"/>
  <c r="E4943" i="3"/>
  <c r="C4943" i="3"/>
  <c r="B4943" i="3"/>
  <c r="K4942" i="3"/>
  <c r="J4942" i="3"/>
  <c r="I4942" i="3"/>
  <c r="H4942" i="3"/>
  <c r="G4942" i="3"/>
  <c r="F4942" i="3"/>
  <c r="E4942" i="3"/>
  <c r="C4942" i="3"/>
  <c r="B4942" i="3"/>
  <c r="K4941" i="3"/>
  <c r="J4941" i="3"/>
  <c r="I4941" i="3"/>
  <c r="H4941" i="3"/>
  <c r="G4941" i="3"/>
  <c r="F4941" i="3"/>
  <c r="E4941" i="3"/>
  <c r="C4941" i="3"/>
  <c r="B4941" i="3"/>
  <c r="K4940" i="3"/>
  <c r="J4940" i="3"/>
  <c r="I4940" i="3"/>
  <c r="H4940" i="3"/>
  <c r="G4940" i="3"/>
  <c r="F4940" i="3"/>
  <c r="E4940" i="3"/>
  <c r="C4940" i="3"/>
  <c r="B4940" i="3"/>
  <c r="K4939" i="3"/>
  <c r="J4939" i="3"/>
  <c r="I4939" i="3"/>
  <c r="H4939" i="3"/>
  <c r="G4939" i="3"/>
  <c r="F4939" i="3"/>
  <c r="E4939" i="3"/>
  <c r="C4939" i="3"/>
  <c r="B4939" i="3"/>
  <c r="K4938" i="3"/>
  <c r="J4938" i="3"/>
  <c r="I4938" i="3"/>
  <c r="H4938" i="3"/>
  <c r="G4938" i="3"/>
  <c r="F4938" i="3"/>
  <c r="E4938" i="3"/>
  <c r="C4938" i="3"/>
  <c r="B4938" i="3"/>
  <c r="K4937" i="3"/>
  <c r="J4937" i="3"/>
  <c r="I4937" i="3"/>
  <c r="H4937" i="3"/>
  <c r="G4937" i="3"/>
  <c r="F4937" i="3"/>
  <c r="E4937" i="3"/>
  <c r="C4937" i="3"/>
  <c r="B4937" i="3"/>
  <c r="K4936" i="3"/>
  <c r="J4936" i="3"/>
  <c r="I4936" i="3"/>
  <c r="H4936" i="3"/>
  <c r="G4936" i="3"/>
  <c r="F4936" i="3"/>
  <c r="E4936" i="3"/>
  <c r="C4936" i="3"/>
  <c r="B4936" i="3"/>
  <c r="K4935" i="3"/>
  <c r="J4935" i="3"/>
  <c r="I4935" i="3"/>
  <c r="H4935" i="3"/>
  <c r="G4935" i="3"/>
  <c r="F4935" i="3"/>
  <c r="E4935" i="3"/>
  <c r="C4935" i="3"/>
  <c r="B4935" i="3"/>
  <c r="K4934" i="3"/>
  <c r="J4934" i="3"/>
  <c r="I4934" i="3"/>
  <c r="H4934" i="3"/>
  <c r="G4934" i="3"/>
  <c r="F4934" i="3"/>
  <c r="E4934" i="3"/>
  <c r="C4934" i="3"/>
  <c r="B4934" i="3"/>
  <c r="K4933" i="3"/>
  <c r="J4933" i="3"/>
  <c r="I4933" i="3"/>
  <c r="H4933" i="3"/>
  <c r="G4933" i="3"/>
  <c r="F4933" i="3"/>
  <c r="E4933" i="3"/>
  <c r="C4933" i="3"/>
  <c r="B4933" i="3"/>
  <c r="K4932" i="3"/>
  <c r="J4932" i="3"/>
  <c r="I4932" i="3"/>
  <c r="H4932" i="3"/>
  <c r="G4932" i="3"/>
  <c r="F4932" i="3"/>
  <c r="E4932" i="3"/>
  <c r="C4932" i="3"/>
  <c r="B4932" i="3"/>
  <c r="K4931" i="3"/>
  <c r="J4931" i="3"/>
  <c r="I4931" i="3"/>
  <c r="H4931" i="3"/>
  <c r="G4931" i="3"/>
  <c r="F4931" i="3"/>
  <c r="E4931" i="3"/>
  <c r="C4931" i="3"/>
  <c r="B4931" i="3"/>
  <c r="K4930" i="3"/>
  <c r="J4930" i="3"/>
  <c r="I4930" i="3"/>
  <c r="H4930" i="3"/>
  <c r="G4930" i="3"/>
  <c r="F4930" i="3"/>
  <c r="E4930" i="3"/>
  <c r="C4930" i="3"/>
  <c r="B4930" i="3"/>
  <c r="K4929" i="3"/>
  <c r="J4929" i="3"/>
  <c r="I4929" i="3"/>
  <c r="H4929" i="3"/>
  <c r="G4929" i="3"/>
  <c r="F4929" i="3"/>
  <c r="E4929" i="3"/>
  <c r="C4929" i="3"/>
  <c r="B4929" i="3"/>
  <c r="K4928" i="3"/>
  <c r="J4928" i="3"/>
  <c r="I4928" i="3"/>
  <c r="H4928" i="3"/>
  <c r="G4928" i="3"/>
  <c r="F4928" i="3"/>
  <c r="E4928" i="3"/>
  <c r="C4928" i="3"/>
  <c r="B4928" i="3"/>
  <c r="K4927" i="3"/>
  <c r="J4927" i="3"/>
  <c r="I4927" i="3"/>
  <c r="H4927" i="3"/>
  <c r="G4927" i="3"/>
  <c r="F4927" i="3"/>
  <c r="E4927" i="3"/>
  <c r="C4927" i="3"/>
  <c r="B4927" i="3"/>
  <c r="K4926" i="3"/>
  <c r="J4926" i="3"/>
  <c r="I4926" i="3"/>
  <c r="H4926" i="3"/>
  <c r="G4926" i="3"/>
  <c r="F4926" i="3"/>
  <c r="E4926" i="3"/>
  <c r="C4926" i="3"/>
  <c r="B4926" i="3"/>
  <c r="K4925" i="3"/>
  <c r="J4925" i="3"/>
  <c r="I4925" i="3"/>
  <c r="H4925" i="3"/>
  <c r="G4925" i="3"/>
  <c r="F4925" i="3"/>
  <c r="E4925" i="3"/>
  <c r="C4925" i="3"/>
  <c r="B4925" i="3"/>
  <c r="K4924" i="3"/>
  <c r="J4924" i="3"/>
  <c r="I4924" i="3"/>
  <c r="H4924" i="3"/>
  <c r="G4924" i="3"/>
  <c r="F4924" i="3"/>
  <c r="E4924" i="3"/>
  <c r="C4924" i="3"/>
  <c r="B4924" i="3"/>
  <c r="K4923" i="3"/>
  <c r="J4923" i="3"/>
  <c r="I4923" i="3"/>
  <c r="H4923" i="3"/>
  <c r="G4923" i="3"/>
  <c r="F4923" i="3"/>
  <c r="E4923" i="3"/>
  <c r="C4923" i="3"/>
  <c r="B4923" i="3"/>
  <c r="K4922" i="3"/>
  <c r="J4922" i="3"/>
  <c r="I4922" i="3"/>
  <c r="H4922" i="3"/>
  <c r="G4922" i="3"/>
  <c r="F4922" i="3"/>
  <c r="E4922" i="3"/>
  <c r="C4922" i="3"/>
  <c r="B4922" i="3"/>
  <c r="K4921" i="3"/>
  <c r="J4921" i="3"/>
  <c r="I4921" i="3"/>
  <c r="H4921" i="3"/>
  <c r="G4921" i="3"/>
  <c r="F4921" i="3"/>
  <c r="E4921" i="3"/>
  <c r="C4921" i="3"/>
  <c r="B4921" i="3"/>
  <c r="K4920" i="3"/>
  <c r="J4920" i="3"/>
  <c r="I4920" i="3"/>
  <c r="H4920" i="3"/>
  <c r="G4920" i="3"/>
  <c r="F4920" i="3"/>
  <c r="E4920" i="3"/>
  <c r="C4920" i="3"/>
  <c r="B4920" i="3"/>
  <c r="K4919" i="3"/>
  <c r="J4919" i="3"/>
  <c r="I4919" i="3"/>
  <c r="H4919" i="3"/>
  <c r="G4919" i="3"/>
  <c r="F4919" i="3"/>
  <c r="E4919" i="3"/>
  <c r="C4919" i="3"/>
  <c r="B4919" i="3"/>
  <c r="K4918" i="3"/>
  <c r="J4918" i="3"/>
  <c r="I4918" i="3"/>
  <c r="H4918" i="3"/>
  <c r="G4918" i="3"/>
  <c r="F4918" i="3"/>
  <c r="E4918" i="3"/>
  <c r="C4918" i="3"/>
  <c r="B4918" i="3"/>
  <c r="K4917" i="3"/>
  <c r="J4917" i="3"/>
  <c r="I4917" i="3"/>
  <c r="H4917" i="3"/>
  <c r="G4917" i="3"/>
  <c r="F4917" i="3"/>
  <c r="E4917" i="3"/>
  <c r="C4917" i="3"/>
  <c r="B4917" i="3"/>
  <c r="K4916" i="3"/>
  <c r="J4916" i="3"/>
  <c r="I4916" i="3"/>
  <c r="H4916" i="3"/>
  <c r="G4916" i="3"/>
  <c r="F4916" i="3"/>
  <c r="E4916" i="3"/>
  <c r="C4916" i="3"/>
  <c r="B4916" i="3"/>
  <c r="K4915" i="3"/>
  <c r="J4915" i="3"/>
  <c r="I4915" i="3"/>
  <c r="H4915" i="3"/>
  <c r="G4915" i="3"/>
  <c r="F4915" i="3"/>
  <c r="E4915" i="3"/>
  <c r="C4915" i="3"/>
  <c r="B4915" i="3"/>
  <c r="K4914" i="3"/>
  <c r="J4914" i="3"/>
  <c r="I4914" i="3"/>
  <c r="H4914" i="3"/>
  <c r="G4914" i="3"/>
  <c r="F4914" i="3"/>
  <c r="E4914" i="3"/>
  <c r="C4914" i="3"/>
  <c r="B4914" i="3"/>
  <c r="K4913" i="3"/>
  <c r="J4913" i="3"/>
  <c r="I4913" i="3"/>
  <c r="H4913" i="3"/>
  <c r="G4913" i="3"/>
  <c r="F4913" i="3"/>
  <c r="E4913" i="3"/>
  <c r="C4913" i="3"/>
  <c r="B4913" i="3"/>
  <c r="K4912" i="3"/>
  <c r="J4912" i="3"/>
  <c r="I4912" i="3"/>
  <c r="H4912" i="3"/>
  <c r="G4912" i="3"/>
  <c r="F4912" i="3"/>
  <c r="E4912" i="3"/>
  <c r="C4912" i="3"/>
  <c r="B4912" i="3"/>
  <c r="K4911" i="3"/>
  <c r="J4911" i="3"/>
  <c r="I4911" i="3"/>
  <c r="H4911" i="3"/>
  <c r="G4911" i="3"/>
  <c r="F4911" i="3"/>
  <c r="E4911" i="3"/>
  <c r="C4911" i="3"/>
  <c r="B4911" i="3"/>
  <c r="K4910" i="3"/>
  <c r="J4910" i="3"/>
  <c r="I4910" i="3"/>
  <c r="H4910" i="3"/>
  <c r="G4910" i="3"/>
  <c r="F4910" i="3"/>
  <c r="E4910" i="3"/>
  <c r="C4910" i="3"/>
  <c r="B4910" i="3"/>
  <c r="K4909" i="3"/>
  <c r="J4909" i="3"/>
  <c r="I4909" i="3"/>
  <c r="H4909" i="3"/>
  <c r="G4909" i="3"/>
  <c r="F4909" i="3"/>
  <c r="E4909" i="3"/>
  <c r="C4909" i="3"/>
  <c r="B4909" i="3"/>
  <c r="K4908" i="3"/>
  <c r="J4908" i="3"/>
  <c r="I4908" i="3"/>
  <c r="H4908" i="3"/>
  <c r="G4908" i="3"/>
  <c r="F4908" i="3"/>
  <c r="E4908" i="3"/>
  <c r="C4908" i="3"/>
  <c r="B4908" i="3"/>
  <c r="K4907" i="3"/>
  <c r="J4907" i="3"/>
  <c r="I4907" i="3"/>
  <c r="H4907" i="3"/>
  <c r="G4907" i="3"/>
  <c r="F4907" i="3"/>
  <c r="E4907" i="3"/>
  <c r="C4907" i="3"/>
  <c r="B4907" i="3"/>
  <c r="K4906" i="3"/>
  <c r="J4906" i="3"/>
  <c r="I4906" i="3"/>
  <c r="H4906" i="3"/>
  <c r="G4906" i="3"/>
  <c r="F4906" i="3"/>
  <c r="E4906" i="3"/>
  <c r="C4906" i="3"/>
  <c r="B4906" i="3"/>
  <c r="K4905" i="3"/>
  <c r="J4905" i="3"/>
  <c r="I4905" i="3"/>
  <c r="H4905" i="3"/>
  <c r="G4905" i="3"/>
  <c r="F4905" i="3"/>
  <c r="E4905" i="3"/>
  <c r="C4905" i="3"/>
  <c r="B4905" i="3"/>
  <c r="K4904" i="3"/>
  <c r="J4904" i="3"/>
  <c r="I4904" i="3"/>
  <c r="H4904" i="3"/>
  <c r="G4904" i="3"/>
  <c r="F4904" i="3"/>
  <c r="E4904" i="3"/>
  <c r="C4904" i="3"/>
  <c r="B4904" i="3"/>
  <c r="K4903" i="3"/>
  <c r="J4903" i="3"/>
  <c r="I4903" i="3"/>
  <c r="H4903" i="3"/>
  <c r="G4903" i="3"/>
  <c r="F4903" i="3"/>
  <c r="E4903" i="3"/>
  <c r="C4903" i="3"/>
  <c r="B4903" i="3"/>
  <c r="K4902" i="3"/>
  <c r="J4902" i="3"/>
  <c r="I4902" i="3"/>
  <c r="H4902" i="3"/>
  <c r="G4902" i="3"/>
  <c r="F4902" i="3"/>
  <c r="E4902" i="3"/>
  <c r="C4902" i="3"/>
  <c r="B4902" i="3"/>
  <c r="K4901" i="3"/>
  <c r="J4901" i="3"/>
  <c r="I4901" i="3"/>
  <c r="H4901" i="3"/>
  <c r="G4901" i="3"/>
  <c r="F4901" i="3"/>
  <c r="E4901" i="3"/>
  <c r="C4901" i="3"/>
  <c r="B4901" i="3"/>
  <c r="K4900" i="3"/>
  <c r="J4900" i="3"/>
  <c r="I4900" i="3"/>
  <c r="H4900" i="3"/>
  <c r="G4900" i="3"/>
  <c r="F4900" i="3"/>
  <c r="E4900" i="3"/>
  <c r="C4900" i="3"/>
  <c r="B4900" i="3"/>
  <c r="K4899" i="3"/>
  <c r="J4899" i="3"/>
  <c r="I4899" i="3"/>
  <c r="H4899" i="3"/>
  <c r="G4899" i="3"/>
  <c r="F4899" i="3"/>
  <c r="E4899" i="3"/>
  <c r="C4899" i="3"/>
  <c r="B4899" i="3"/>
  <c r="K4898" i="3"/>
  <c r="J4898" i="3"/>
  <c r="I4898" i="3"/>
  <c r="H4898" i="3"/>
  <c r="G4898" i="3"/>
  <c r="F4898" i="3"/>
  <c r="E4898" i="3"/>
  <c r="C4898" i="3"/>
  <c r="B4898" i="3"/>
  <c r="K4897" i="3"/>
  <c r="J4897" i="3"/>
  <c r="I4897" i="3"/>
  <c r="H4897" i="3"/>
  <c r="G4897" i="3"/>
  <c r="F4897" i="3"/>
  <c r="E4897" i="3"/>
  <c r="C4897" i="3"/>
  <c r="B4897" i="3"/>
  <c r="K4896" i="3"/>
  <c r="J4896" i="3"/>
  <c r="I4896" i="3"/>
  <c r="H4896" i="3"/>
  <c r="G4896" i="3"/>
  <c r="F4896" i="3"/>
  <c r="E4896" i="3"/>
  <c r="C4896" i="3"/>
  <c r="B4896" i="3"/>
  <c r="K4895" i="3"/>
  <c r="J4895" i="3"/>
  <c r="I4895" i="3"/>
  <c r="H4895" i="3"/>
  <c r="G4895" i="3"/>
  <c r="F4895" i="3"/>
  <c r="E4895" i="3"/>
  <c r="C4895" i="3"/>
  <c r="B4895" i="3"/>
  <c r="K4894" i="3"/>
  <c r="J4894" i="3"/>
  <c r="I4894" i="3"/>
  <c r="H4894" i="3"/>
  <c r="G4894" i="3"/>
  <c r="F4894" i="3"/>
  <c r="E4894" i="3"/>
  <c r="C4894" i="3"/>
  <c r="B4894" i="3"/>
  <c r="K4893" i="3"/>
  <c r="J4893" i="3"/>
  <c r="I4893" i="3"/>
  <c r="H4893" i="3"/>
  <c r="G4893" i="3"/>
  <c r="F4893" i="3"/>
  <c r="E4893" i="3"/>
  <c r="C4893" i="3"/>
  <c r="B4893" i="3"/>
  <c r="K4892" i="3"/>
  <c r="J4892" i="3"/>
  <c r="I4892" i="3"/>
  <c r="H4892" i="3"/>
  <c r="G4892" i="3"/>
  <c r="F4892" i="3"/>
  <c r="E4892" i="3"/>
  <c r="C4892" i="3"/>
  <c r="B4892" i="3"/>
  <c r="K4891" i="3"/>
  <c r="J4891" i="3"/>
  <c r="I4891" i="3"/>
  <c r="H4891" i="3"/>
  <c r="G4891" i="3"/>
  <c r="F4891" i="3"/>
  <c r="E4891" i="3"/>
  <c r="C4891" i="3"/>
  <c r="B4891" i="3"/>
  <c r="K4890" i="3"/>
  <c r="J4890" i="3"/>
  <c r="I4890" i="3"/>
  <c r="H4890" i="3"/>
  <c r="G4890" i="3"/>
  <c r="F4890" i="3"/>
  <c r="E4890" i="3"/>
  <c r="C4890" i="3"/>
  <c r="B4890" i="3"/>
  <c r="K4889" i="3"/>
  <c r="J4889" i="3"/>
  <c r="I4889" i="3"/>
  <c r="H4889" i="3"/>
  <c r="G4889" i="3"/>
  <c r="F4889" i="3"/>
  <c r="E4889" i="3"/>
  <c r="C4889" i="3"/>
  <c r="B4889" i="3"/>
  <c r="K4888" i="3"/>
  <c r="J4888" i="3"/>
  <c r="I4888" i="3"/>
  <c r="H4888" i="3"/>
  <c r="G4888" i="3"/>
  <c r="F4888" i="3"/>
  <c r="E4888" i="3"/>
  <c r="C4888" i="3"/>
  <c r="B4888" i="3"/>
  <c r="K4887" i="3"/>
  <c r="J4887" i="3"/>
  <c r="I4887" i="3"/>
  <c r="H4887" i="3"/>
  <c r="G4887" i="3"/>
  <c r="F4887" i="3"/>
  <c r="E4887" i="3"/>
  <c r="C4887" i="3"/>
  <c r="B4887" i="3"/>
  <c r="K4886" i="3"/>
  <c r="J4886" i="3"/>
  <c r="I4886" i="3"/>
  <c r="H4886" i="3"/>
  <c r="G4886" i="3"/>
  <c r="F4886" i="3"/>
  <c r="E4886" i="3"/>
  <c r="C4886" i="3"/>
  <c r="B4886" i="3"/>
  <c r="K4885" i="3"/>
  <c r="J4885" i="3"/>
  <c r="I4885" i="3"/>
  <c r="H4885" i="3"/>
  <c r="G4885" i="3"/>
  <c r="F4885" i="3"/>
  <c r="E4885" i="3"/>
  <c r="C4885" i="3"/>
  <c r="B4885" i="3"/>
  <c r="K4884" i="3"/>
  <c r="J4884" i="3"/>
  <c r="I4884" i="3"/>
  <c r="H4884" i="3"/>
  <c r="G4884" i="3"/>
  <c r="F4884" i="3"/>
  <c r="E4884" i="3"/>
  <c r="C4884" i="3"/>
  <c r="B4884" i="3"/>
  <c r="K4883" i="3"/>
  <c r="J4883" i="3"/>
  <c r="I4883" i="3"/>
  <c r="H4883" i="3"/>
  <c r="G4883" i="3"/>
  <c r="F4883" i="3"/>
  <c r="E4883" i="3"/>
  <c r="C4883" i="3"/>
  <c r="B4883" i="3"/>
  <c r="K4882" i="3"/>
  <c r="J4882" i="3"/>
  <c r="I4882" i="3"/>
  <c r="H4882" i="3"/>
  <c r="G4882" i="3"/>
  <c r="F4882" i="3"/>
  <c r="E4882" i="3"/>
  <c r="C4882" i="3"/>
  <c r="B4882" i="3"/>
  <c r="K4881" i="3"/>
  <c r="J4881" i="3"/>
  <c r="I4881" i="3"/>
  <c r="H4881" i="3"/>
  <c r="G4881" i="3"/>
  <c r="F4881" i="3"/>
  <c r="E4881" i="3"/>
  <c r="C4881" i="3"/>
  <c r="B4881" i="3"/>
  <c r="K4880" i="3"/>
  <c r="J4880" i="3"/>
  <c r="I4880" i="3"/>
  <c r="H4880" i="3"/>
  <c r="G4880" i="3"/>
  <c r="F4880" i="3"/>
  <c r="E4880" i="3"/>
  <c r="C4880" i="3"/>
  <c r="B4880" i="3"/>
  <c r="K4879" i="3"/>
  <c r="J4879" i="3"/>
  <c r="I4879" i="3"/>
  <c r="H4879" i="3"/>
  <c r="G4879" i="3"/>
  <c r="F4879" i="3"/>
  <c r="E4879" i="3"/>
  <c r="C4879" i="3"/>
  <c r="B4879" i="3"/>
  <c r="K4878" i="3"/>
  <c r="J4878" i="3"/>
  <c r="I4878" i="3"/>
  <c r="H4878" i="3"/>
  <c r="G4878" i="3"/>
  <c r="F4878" i="3"/>
  <c r="E4878" i="3"/>
  <c r="C4878" i="3"/>
  <c r="B4878" i="3"/>
  <c r="K4877" i="3"/>
  <c r="J4877" i="3"/>
  <c r="I4877" i="3"/>
  <c r="H4877" i="3"/>
  <c r="G4877" i="3"/>
  <c r="F4877" i="3"/>
  <c r="E4877" i="3"/>
  <c r="C4877" i="3"/>
  <c r="B4877" i="3"/>
  <c r="K4876" i="3"/>
  <c r="J4876" i="3"/>
  <c r="I4876" i="3"/>
  <c r="H4876" i="3"/>
  <c r="G4876" i="3"/>
  <c r="F4876" i="3"/>
  <c r="E4876" i="3"/>
  <c r="C4876" i="3"/>
  <c r="B4876" i="3"/>
  <c r="K4875" i="3"/>
  <c r="J4875" i="3"/>
  <c r="I4875" i="3"/>
  <c r="H4875" i="3"/>
  <c r="G4875" i="3"/>
  <c r="F4875" i="3"/>
  <c r="E4875" i="3"/>
  <c r="C4875" i="3"/>
  <c r="B4875" i="3"/>
  <c r="K4874" i="3"/>
  <c r="J4874" i="3"/>
  <c r="I4874" i="3"/>
  <c r="H4874" i="3"/>
  <c r="G4874" i="3"/>
  <c r="F4874" i="3"/>
  <c r="E4874" i="3"/>
  <c r="C4874" i="3"/>
  <c r="B4874" i="3"/>
  <c r="K4873" i="3"/>
  <c r="J4873" i="3"/>
  <c r="I4873" i="3"/>
  <c r="H4873" i="3"/>
  <c r="G4873" i="3"/>
  <c r="F4873" i="3"/>
  <c r="E4873" i="3"/>
  <c r="C4873" i="3"/>
  <c r="B4873" i="3"/>
  <c r="K4872" i="3"/>
  <c r="J4872" i="3"/>
  <c r="I4872" i="3"/>
  <c r="H4872" i="3"/>
  <c r="G4872" i="3"/>
  <c r="F4872" i="3"/>
  <c r="E4872" i="3"/>
  <c r="C4872" i="3"/>
  <c r="B4872" i="3"/>
  <c r="K4871" i="3"/>
  <c r="J4871" i="3"/>
  <c r="I4871" i="3"/>
  <c r="H4871" i="3"/>
  <c r="G4871" i="3"/>
  <c r="F4871" i="3"/>
  <c r="E4871" i="3"/>
  <c r="C4871" i="3"/>
  <c r="B4871" i="3"/>
  <c r="K4870" i="3"/>
  <c r="J4870" i="3"/>
  <c r="I4870" i="3"/>
  <c r="H4870" i="3"/>
  <c r="G4870" i="3"/>
  <c r="F4870" i="3"/>
  <c r="E4870" i="3"/>
  <c r="C4870" i="3"/>
  <c r="B4870" i="3"/>
  <c r="K4869" i="3"/>
  <c r="J4869" i="3"/>
  <c r="I4869" i="3"/>
  <c r="H4869" i="3"/>
  <c r="G4869" i="3"/>
  <c r="F4869" i="3"/>
  <c r="E4869" i="3"/>
  <c r="C4869" i="3"/>
  <c r="B4869" i="3"/>
  <c r="K4868" i="3"/>
  <c r="J4868" i="3"/>
  <c r="I4868" i="3"/>
  <c r="H4868" i="3"/>
  <c r="G4868" i="3"/>
  <c r="F4868" i="3"/>
  <c r="E4868" i="3"/>
  <c r="C4868" i="3"/>
  <c r="B4868" i="3"/>
  <c r="K4867" i="3"/>
  <c r="J4867" i="3"/>
  <c r="I4867" i="3"/>
  <c r="H4867" i="3"/>
  <c r="G4867" i="3"/>
  <c r="F4867" i="3"/>
  <c r="E4867" i="3"/>
  <c r="C4867" i="3"/>
  <c r="B4867" i="3"/>
  <c r="K4866" i="3"/>
  <c r="J4866" i="3"/>
  <c r="I4866" i="3"/>
  <c r="H4866" i="3"/>
  <c r="G4866" i="3"/>
  <c r="F4866" i="3"/>
  <c r="E4866" i="3"/>
  <c r="C4866" i="3"/>
  <c r="B4866" i="3"/>
  <c r="K4865" i="3"/>
  <c r="J4865" i="3"/>
  <c r="I4865" i="3"/>
  <c r="H4865" i="3"/>
  <c r="G4865" i="3"/>
  <c r="F4865" i="3"/>
  <c r="E4865" i="3"/>
  <c r="C4865" i="3"/>
  <c r="B4865" i="3"/>
  <c r="K4864" i="3"/>
  <c r="J4864" i="3"/>
  <c r="I4864" i="3"/>
  <c r="H4864" i="3"/>
  <c r="G4864" i="3"/>
  <c r="F4864" i="3"/>
  <c r="E4864" i="3"/>
  <c r="C4864" i="3"/>
  <c r="B4864" i="3"/>
  <c r="K4863" i="3"/>
  <c r="J4863" i="3"/>
  <c r="I4863" i="3"/>
  <c r="H4863" i="3"/>
  <c r="G4863" i="3"/>
  <c r="F4863" i="3"/>
  <c r="E4863" i="3"/>
  <c r="C4863" i="3"/>
  <c r="B4863" i="3"/>
  <c r="K4862" i="3"/>
  <c r="J4862" i="3"/>
  <c r="I4862" i="3"/>
  <c r="H4862" i="3"/>
  <c r="G4862" i="3"/>
  <c r="F4862" i="3"/>
  <c r="E4862" i="3"/>
  <c r="C4862" i="3"/>
  <c r="B4862" i="3"/>
  <c r="K4861" i="3"/>
  <c r="J4861" i="3"/>
  <c r="I4861" i="3"/>
  <c r="H4861" i="3"/>
  <c r="G4861" i="3"/>
  <c r="F4861" i="3"/>
  <c r="E4861" i="3"/>
  <c r="C4861" i="3"/>
  <c r="B4861" i="3"/>
  <c r="K4860" i="3"/>
  <c r="J4860" i="3"/>
  <c r="I4860" i="3"/>
  <c r="H4860" i="3"/>
  <c r="G4860" i="3"/>
  <c r="F4860" i="3"/>
  <c r="E4860" i="3"/>
  <c r="C4860" i="3"/>
  <c r="B4860" i="3"/>
  <c r="K4859" i="3"/>
  <c r="J4859" i="3"/>
  <c r="I4859" i="3"/>
  <c r="H4859" i="3"/>
  <c r="G4859" i="3"/>
  <c r="F4859" i="3"/>
  <c r="E4859" i="3"/>
  <c r="C4859" i="3"/>
  <c r="B4859" i="3"/>
  <c r="K4858" i="3"/>
  <c r="J4858" i="3"/>
  <c r="I4858" i="3"/>
  <c r="H4858" i="3"/>
  <c r="G4858" i="3"/>
  <c r="F4858" i="3"/>
  <c r="E4858" i="3"/>
  <c r="C4858" i="3"/>
  <c r="B4858" i="3"/>
  <c r="K4857" i="3"/>
  <c r="J4857" i="3"/>
  <c r="I4857" i="3"/>
  <c r="H4857" i="3"/>
  <c r="G4857" i="3"/>
  <c r="F4857" i="3"/>
  <c r="E4857" i="3"/>
  <c r="C4857" i="3"/>
  <c r="B4857" i="3"/>
  <c r="K4856" i="3"/>
  <c r="J4856" i="3"/>
  <c r="I4856" i="3"/>
  <c r="H4856" i="3"/>
  <c r="G4856" i="3"/>
  <c r="F4856" i="3"/>
  <c r="E4856" i="3"/>
  <c r="C4856" i="3"/>
  <c r="B4856" i="3"/>
  <c r="K4855" i="3"/>
  <c r="J4855" i="3"/>
  <c r="I4855" i="3"/>
  <c r="H4855" i="3"/>
  <c r="G4855" i="3"/>
  <c r="F4855" i="3"/>
  <c r="E4855" i="3"/>
  <c r="C4855" i="3"/>
  <c r="B4855" i="3"/>
  <c r="K4854" i="3"/>
  <c r="J4854" i="3"/>
  <c r="I4854" i="3"/>
  <c r="H4854" i="3"/>
  <c r="G4854" i="3"/>
  <c r="F4854" i="3"/>
  <c r="E4854" i="3"/>
  <c r="C4854" i="3"/>
  <c r="B4854" i="3"/>
  <c r="K4853" i="3"/>
  <c r="J4853" i="3"/>
  <c r="I4853" i="3"/>
  <c r="H4853" i="3"/>
  <c r="G4853" i="3"/>
  <c r="F4853" i="3"/>
  <c r="E4853" i="3"/>
  <c r="C4853" i="3"/>
  <c r="B4853" i="3"/>
  <c r="K4852" i="3"/>
  <c r="J4852" i="3"/>
  <c r="I4852" i="3"/>
  <c r="H4852" i="3"/>
  <c r="G4852" i="3"/>
  <c r="F4852" i="3"/>
  <c r="E4852" i="3"/>
  <c r="C4852" i="3"/>
  <c r="B4852" i="3"/>
  <c r="K4851" i="3"/>
  <c r="J4851" i="3"/>
  <c r="I4851" i="3"/>
  <c r="H4851" i="3"/>
  <c r="G4851" i="3"/>
  <c r="F4851" i="3"/>
  <c r="E4851" i="3"/>
  <c r="C4851" i="3"/>
  <c r="B4851" i="3"/>
  <c r="K4850" i="3"/>
  <c r="J4850" i="3"/>
  <c r="I4850" i="3"/>
  <c r="H4850" i="3"/>
  <c r="G4850" i="3"/>
  <c r="F4850" i="3"/>
  <c r="E4850" i="3"/>
  <c r="C4850" i="3"/>
  <c r="B4850" i="3"/>
  <c r="K4849" i="3"/>
  <c r="J4849" i="3"/>
  <c r="I4849" i="3"/>
  <c r="H4849" i="3"/>
  <c r="G4849" i="3"/>
  <c r="F4849" i="3"/>
  <c r="E4849" i="3"/>
  <c r="C4849" i="3"/>
  <c r="B4849" i="3"/>
  <c r="K4848" i="3"/>
  <c r="J4848" i="3"/>
  <c r="I4848" i="3"/>
  <c r="H4848" i="3"/>
  <c r="G4848" i="3"/>
  <c r="F4848" i="3"/>
  <c r="E4848" i="3"/>
  <c r="C4848" i="3"/>
  <c r="B4848" i="3"/>
  <c r="K4847" i="3"/>
  <c r="J4847" i="3"/>
  <c r="I4847" i="3"/>
  <c r="H4847" i="3"/>
  <c r="G4847" i="3"/>
  <c r="F4847" i="3"/>
  <c r="E4847" i="3"/>
  <c r="C4847" i="3"/>
  <c r="B4847" i="3"/>
  <c r="K4846" i="3"/>
  <c r="J4846" i="3"/>
  <c r="I4846" i="3"/>
  <c r="H4846" i="3"/>
  <c r="G4846" i="3"/>
  <c r="F4846" i="3"/>
  <c r="E4846" i="3"/>
  <c r="C4846" i="3"/>
  <c r="B4846" i="3"/>
  <c r="K4845" i="3"/>
  <c r="J4845" i="3"/>
  <c r="I4845" i="3"/>
  <c r="H4845" i="3"/>
  <c r="G4845" i="3"/>
  <c r="F4845" i="3"/>
  <c r="E4845" i="3"/>
  <c r="C4845" i="3"/>
  <c r="B4845" i="3"/>
  <c r="K4844" i="3"/>
  <c r="J4844" i="3"/>
  <c r="I4844" i="3"/>
  <c r="H4844" i="3"/>
  <c r="G4844" i="3"/>
  <c r="F4844" i="3"/>
  <c r="E4844" i="3"/>
  <c r="C4844" i="3"/>
  <c r="B4844" i="3"/>
  <c r="K4843" i="3"/>
  <c r="J4843" i="3"/>
  <c r="I4843" i="3"/>
  <c r="H4843" i="3"/>
  <c r="G4843" i="3"/>
  <c r="F4843" i="3"/>
  <c r="E4843" i="3"/>
  <c r="C4843" i="3"/>
  <c r="B4843" i="3"/>
  <c r="K4842" i="3"/>
  <c r="J4842" i="3"/>
  <c r="I4842" i="3"/>
  <c r="H4842" i="3"/>
  <c r="G4842" i="3"/>
  <c r="F4842" i="3"/>
  <c r="E4842" i="3"/>
  <c r="C4842" i="3"/>
  <c r="B4842" i="3"/>
  <c r="K4841" i="3"/>
  <c r="J4841" i="3"/>
  <c r="I4841" i="3"/>
  <c r="H4841" i="3"/>
  <c r="G4841" i="3"/>
  <c r="F4841" i="3"/>
  <c r="E4841" i="3"/>
  <c r="C4841" i="3"/>
  <c r="B4841" i="3"/>
  <c r="K4840" i="3"/>
  <c r="J4840" i="3"/>
  <c r="I4840" i="3"/>
  <c r="H4840" i="3"/>
  <c r="G4840" i="3"/>
  <c r="F4840" i="3"/>
  <c r="E4840" i="3"/>
  <c r="C4840" i="3"/>
  <c r="B4840" i="3"/>
  <c r="K4839" i="3"/>
  <c r="J4839" i="3"/>
  <c r="I4839" i="3"/>
  <c r="H4839" i="3"/>
  <c r="G4839" i="3"/>
  <c r="F4839" i="3"/>
  <c r="E4839" i="3"/>
  <c r="C4839" i="3"/>
  <c r="B4839" i="3"/>
  <c r="K4838" i="3"/>
  <c r="J4838" i="3"/>
  <c r="I4838" i="3"/>
  <c r="H4838" i="3"/>
  <c r="G4838" i="3"/>
  <c r="F4838" i="3"/>
  <c r="E4838" i="3"/>
  <c r="C4838" i="3"/>
  <c r="B4838" i="3"/>
  <c r="K4837" i="3"/>
  <c r="J4837" i="3"/>
  <c r="I4837" i="3"/>
  <c r="H4837" i="3"/>
  <c r="G4837" i="3"/>
  <c r="F4837" i="3"/>
  <c r="E4837" i="3"/>
  <c r="C4837" i="3"/>
  <c r="B4837" i="3"/>
  <c r="K4836" i="3"/>
  <c r="J4836" i="3"/>
  <c r="I4836" i="3"/>
  <c r="H4836" i="3"/>
  <c r="G4836" i="3"/>
  <c r="F4836" i="3"/>
  <c r="E4836" i="3"/>
  <c r="C4836" i="3"/>
  <c r="B4836" i="3"/>
  <c r="K4835" i="3"/>
  <c r="J4835" i="3"/>
  <c r="I4835" i="3"/>
  <c r="H4835" i="3"/>
  <c r="G4835" i="3"/>
  <c r="F4835" i="3"/>
  <c r="E4835" i="3"/>
  <c r="C4835" i="3"/>
  <c r="B4835" i="3"/>
  <c r="K4834" i="3"/>
  <c r="J4834" i="3"/>
  <c r="I4834" i="3"/>
  <c r="H4834" i="3"/>
  <c r="G4834" i="3"/>
  <c r="F4834" i="3"/>
  <c r="E4834" i="3"/>
  <c r="C4834" i="3"/>
  <c r="B4834" i="3"/>
  <c r="K4833" i="3"/>
  <c r="J4833" i="3"/>
  <c r="I4833" i="3"/>
  <c r="H4833" i="3"/>
  <c r="G4833" i="3"/>
  <c r="F4833" i="3"/>
  <c r="E4833" i="3"/>
  <c r="C4833" i="3"/>
  <c r="B4833" i="3"/>
  <c r="K4832" i="3"/>
  <c r="J4832" i="3"/>
  <c r="I4832" i="3"/>
  <c r="H4832" i="3"/>
  <c r="G4832" i="3"/>
  <c r="F4832" i="3"/>
  <c r="E4832" i="3"/>
  <c r="C4832" i="3"/>
  <c r="B4832" i="3"/>
  <c r="K4831" i="3"/>
  <c r="J4831" i="3"/>
  <c r="I4831" i="3"/>
  <c r="H4831" i="3"/>
  <c r="G4831" i="3"/>
  <c r="F4831" i="3"/>
  <c r="E4831" i="3"/>
  <c r="C4831" i="3"/>
  <c r="B4831" i="3"/>
  <c r="K4830" i="3"/>
  <c r="J4830" i="3"/>
  <c r="I4830" i="3"/>
  <c r="H4830" i="3"/>
  <c r="G4830" i="3"/>
  <c r="F4830" i="3"/>
  <c r="E4830" i="3"/>
  <c r="C4830" i="3"/>
  <c r="B4830" i="3"/>
  <c r="K4829" i="3"/>
  <c r="J4829" i="3"/>
  <c r="I4829" i="3"/>
  <c r="H4829" i="3"/>
  <c r="G4829" i="3"/>
  <c r="F4829" i="3"/>
  <c r="E4829" i="3"/>
  <c r="C4829" i="3"/>
  <c r="B4829" i="3"/>
  <c r="K4828" i="3"/>
  <c r="J4828" i="3"/>
  <c r="I4828" i="3"/>
  <c r="H4828" i="3"/>
  <c r="G4828" i="3"/>
  <c r="F4828" i="3"/>
  <c r="E4828" i="3"/>
  <c r="C4828" i="3"/>
  <c r="B4828" i="3"/>
  <c r="K4827" i="3"/>
  <c r="J4827" i="3"/>
  <c r="I4827" i="3"/>
  <c r="H4827" i="3"/>
  <c r="G4827" i="3"/>
  <c r="F4827" i="3"/>
  <c r="E4827" i="3"/>
  <c r="C4827" i="3"/>
  <c r="B4827" i="3"/>
  <c r="K4826" i="3"/>
  <c r="J4826" i="3"/>
  <c r="I4826" i="3"/>
  <c r="H4826" i="3"/>
  <c r="G4826" i="3"/>
  <c r="F4826" i="3"/>
  <c r="E4826" i="3"/>
  <c r="C4826" i="3"/>
  <c r="B4826" i="3"/>
  <c r="K4825" i="3"/>
  <c r="J4825" i="3"/>
  <c r="I4825" i="3"/>
  <c r="H4825" i="3"/>
  <c r="G4825" i="3"/>
  <c r="F4825" i="3"/>
  <c r="E4825" i="3"/>
  <c r="C4825" i="3"/>
  <c r="B4825" i="3"/>
  <c r="K4824" i="3"/>
  <c r="J4824" i="3"/>
  <c r="I4824" i="3"/>
  <c r="H4824" i="3"/>
  <c r="G4824" i="3"/>
  <c r="F4824" i="3"/>
  <c r="E4824" i="3"/>
  <c r="C4824" i="3"/>
  <c r="B4824" i="3"/>
  <c r="K4823" i="3"/>
  <c r="J4823" i="3"/>
  <c r="I4823" i="3"/>
  <c r="H4823" i="3"/>
  <c r="G4823" i="3"/>
  <c r="F4823" i="3"/>
  <c r="E4823" i="3"/>
  <c r="C4823" i="3"/>
  <c r="B4823" i="3"/>
  <c r="K4822" i="3"/>
  <c r="J4822" i="3"/>
  <c r="I4822" i="3"/>
  <c r="H4822" i="3"/>
  <c r="G4822" i="3"/>
  <c r="F4822" i="3"/>
  <c r="E4822" i="3"/>
  <c r="C4822" i="3"/>
  <c r="B4822" i="3"/>
  <c r="K4821" i="3"/>
  <c r="J4821" i="3"/>
  <c r="I4821" i="3"/>
  <c r="H4821" i="3"/>
  <c r="G4821" i="3"/>
  <c r="F4821" i="3"/>
  <c r="E4821" i="3"/>
  <c r="C4821" i="3"/>
  <c r="B4821" i="3"/>
  <c r="K4820" i="3"/>
  <c r="J4820" i="3"/>
  <c r="I4820" i="3"/>
  <c r="H4820" i="3"/>
  <c r="G4820" i="3"/>
  <c r="F4820" i="3"/>
  <c r="E4820" i="3"/>
  <c r="C4820" i="3"/>
  <c r="B4820" i="3"/>
  <c r="K4819" i="3"/>
  <c r="J4819" i="3"/>
  <c r="I4819" i="3"/>
  <c r="H4819" i="3"/>
  <c r="G4819" i="3"/>
  <c r="F4819" i="3"/>
  <c r="E4819" i="3"/>
  <c r="C4819" i="3"/>
  <c r="B4819" i="3"/>
  <c r="K4818" i="3"/>
  <c r="J4818" i="3"/>
  <c r="I4818" i="3"/>
  <c r="H4818" i="3"/>
  <c r="G4818" i="3"/>
  <c r="F4818" i="3"/>
  <c r="E4818" i="3"/>
  <c r="C4818" i="3"/>
  <c r="B4818" i="3"/>
  <c r="K4817" i="3"/>
  <c r="J4817" i="3"/>
  <c r="I4817" i="3"/>
  <c r="H4817" i="3"/>
  <c r="G4817" i="3"/>
  <c r="F4817" i="3"/>
  <c r="E4817" i="3"/>
  <c r="C4817" i="3"/>
  <c r="B4817" i="3"/>
  <c r="K4816" i="3"/>
  <c r="J4816" i="3"/>
  <c r="I4816" i="3"/>
  <c r="H4816" i="3"/>
  <c r="G4816" i="3"/>
  <c r="F4816" i="3"/>
  <c r="E4816" i="3"/>
  <c r="C4816" i="3"/>
  <c r="B4816" i="3"/>
  <c r="K4815" i="3"/>
  <c r="J4815" i="3"/>
  <c r="I4815" i="3"/>
  <c r="H4815" i="3"/>
  <c r="G4815" i="3"/>
  <c r="F4815" i="3"/>
  <c r="E4815" i="3"/>
  <c r="C4815" i="3"/>
  <c r="B4815" i="3"/>
  <c r="K4814" i="3"/>
  <c r="J4814" i="3"/>
  <c r="I4814" i="3"/>
  <c r="H4814" i="3"/>
  <c r="G4814" i="3"/>
  <c r="F4814" i="3"/>
  <c r="E4814" i="3"/>
  <c r="C4814" i="3"/>
  <c r="B4814" i="3"/>
  <c r="K4813" i="3"/>
  <c r="J4813" i="3"/>
  <c r="I4813" i="3"/>
  <c r="H4813" i="3"/>
  <c r="G4813" i="3"/>
  <c r="F4813" i="3"/>
  <c r="E4813" i="3"/>
  <c r="C4813" i="3"/>
  <c r="B4813" i="3"/>
  <c r="K4812" i="3"/>
  <c r="J4812" i="3"/>
  <c r="I4812" i="3"/>
  <c r="H4812" i="3"/>
  <c r="G4812" i="3"/>
  <c r="F4812" i="3"/>
  <c r="E4812" i="3"/>
  <c r="C4812" i="3"/>
  <c r="B4812" i="3"/>
  <c r="K4811" i="3"/>
  <c r="J4811" i="3"/>
  <c r="I4811" i="3"/>
  <c r="H4811" i="3"/>
  <c r="G4811" i="3"/>
  <c r="F4811" i="3"/>
  <c r="E4811" i="3"/>
  <c r="C4811" i="3"/>
  <c r="B4811" i="3"/>
  <c r="K4810" i="3"/>
  <c r="J4810" i="3"/>
  <c r="I4810" i="3"/>
  <c r="H4810" i="3"/>
  <c r="G4810" i="3"/>
  <c r="F4810" i="3"/>
  <c r="E4810" i="3"/>
  <c r="C4810" i="3"/>
  <c r="B4810" i="3"/>
  <c r="K4809" i="3"/>
  <c r="J4809" i="3"/>
  <c r="I4809" i="3"/>
  <c r="H4809" i="3"/>
  <c r="G4809" i="3"/>
  <c r="F4809" i="3"/>
  <c r="E4809" i="3"/>
  <c r="C4809" i="3"/>
  <c r="B4809" i="3"/>
  <c r="K4808" i="3"/>
  <c r="J4808" i="3"/>
  <c r="I4808" i="3"/>
  <c r="H4808" i="3"/>
  <c r="G4808" i="3"/>
  <c r="F4808" i="3"/>
  <c r="E4808" i="3"/>
  <c r="C4808" i="3"/>
  <c r="B4808" i="3"/>
  <c r="K4807" i="3"/>
  <c r="J4807" i="3"/>
  <c r="I4807" i="3"/>
  <c r="H4807" i="3"/>
  <c r="G4807" i="3"/>
  <c r="F4807" i="3"/>
  <c r="E4807" i="3"/>
  <c r="C4807" i="3"/>
  <c r="B4807" i="3"/>
  <c r="K4806" i="3"/>
  <c r="J4806" i="3"/>
  <c r="I4806" i="3"/>
  <c r="H4806" i="3"/>
  <c r="G4806" i="3"/>
  <c r="F4806" i="3"/>
  <c r="E4806" i="3"/>
  <c r="C4806" i="3"/>
  <c r="B4806" i="3"/>
  <c r="K4805" i="3"/>
  <c r="J4805" i="3"/>
  <c r="I4805" i="3"/>
  <c r="H4805" i="3"/>
  <c r="G4805" i="3"/>
  <c r="F4805" i="3"/>
  <c r="E4805" i="3"/>
  <c r="C4805" i="3"/>
  <c r="B4805" i="3"/>
  <c r="K4804" i="3"/>
  <c r="J4804" i="3"/>
  <c r="I4804" i="3"/>
  <c r="H4804" i="3"/>
  <c r="G4804" i="3"/>
  <c r="F4804" i="3"/>
  <c r="E4804" i="3"/>
  <c r="C4804" i="3"/>
  <c r="B4804" i="3"/>
  <c r="K4803" i="3"/>
  <c r="J4803" i="3"/>
  <c r="I4803" i="3"/>
  <c r="H4803" i="3"/>
  <c r="G4803" i="3"/>
  <c r="F4803" i="3"/>
  <c r="E4803" i="3"/>
  <c r="C4803" i="3"/>
  <c r="B4803" i="3"/>
  <c r="K4802" i="3"/>
  <c r="J4802" i="3"/>
  <c r="I4802" i="3"/>
  <c r="H4802" i="3"/>
  <c r="G4802" i="3"/>
  <c r="F4802" i="3"/>
  <c r="E4802" i="3"/>
  <c r="C4802" i="3"/>
  <c r="B4802" i="3"/>
  <c r="K4801" i="3"/>
  <c r="J4801" i="3"/>
  <c r="I4801" i="3"/>
  <c r="H4801" i="3"/>
  <c r="G4801" i="3"/>
  <c r="F4801" i="3"/>
  <c r="E4801" i="3"/>
  <c r="C4801" i="3"/>
  <c r="B4801" i="3"/>
  <c r="K4800" i="3"/>
  <c r="J4800" i="3"/>
  <c r="I4800" i="3"/>
  <c r="H4800" i="3"/>
  <c r="G4800" i="3"/>
  <c r="F4800" i="3"/>
  <c r="E4800" i="3"/>
  <c r="C4800" i="3"/>
  <c r="B4800" i="3"/>
  <c r="K4799" i="3"/>
  <c r="J4799" i="3"/>
  <c r="I4799" i="3"/>
  <c r="H4799" i="3"/>
  <c r="G4799" i="3"/>
  <c r="F4799" i="3"/>
  <c r="E4799" i="3"/>
  <c r="C4799" i="3"/>
  <c r="B4799" i="3"/>
  <c r="K4798" i="3"/>
  <c r="J4798" i="3"/>
  <c r="I4798" i="3"/>
  <c r="H4798" i="3"/>
  <c r="G4798" i="3"/>
  <c r="F4798" i="3"/>
  <c r="E4798" i="3"/>
  <c r="C4798" i="3"/>
  <c r="B4798" i="3"/>
  <c r="K4797" i="3"/>
  <c r="J4797" i="3"/>
  <c r="I4797" i="3"/>
  <c r="H4797" i="3"/>
  <c r="G4797" i="3"/>
  <c r="F4797" i="3"/>
  <c r="E4797" i="3"/>
  <c r="C4797" i="3"/>
  <c r="B4797" i="3"/>
  <c r="K4796" i="3"/>
  <c r="J4796" i="3"/>
  <c r="I4796" i="3"/>
  <c r="H4796" i="3"/>
  <c r="G4796" i="3"/>
  <c r="F4796" i="3"/>
  <c r="E4796" i="3"/>
  <c r="C4796" i="3"/>
  <c r="B4796" i="3"/>
  <c r="K4795" i="3"/>
  <c r="J4795" i="3"/>
  <c r="I4795" i="3"/>
  <c r="H4795" i="3"/>
  <c r="G4795" i="3"/>
  <c r="F4795" i="3"/>
  <c r="E4795" i="3"/>
  <c r="C4795" i="3"/>
  <c r="B4795" i="3"/>
  <c r="K4794" i="3"/>
  <c r="J4794" i="3"/>
  <c r="I4794" i="3"/>
  <c r="H4794" i="3"/>
  <c r="G4794" i="3"/>
  <c r="F4794" i="3"/>
  <c r="E4794" i="3"/>
  <c r="C4794" i="3"/>
  <c r="B4794" i="3"/>
  <c r="K4793" i="3"/>
  <c r="J4793" i="3"/>
  <c r="I4793" i="3"/>
  <c r="H4793" i="3"/>
  <c r="G4793" i="3"/>
  <c r="F4793" i="3"/>
  <c r="E4793" i="3"/>
  <c r="C4793" i="3"/>
  <c r="B4793" i="3"/>
  <c r="K4792" i="3"/>
  <c r="J4792" i="3"/>
  <c r="I4792" i="3"/>
  <c r="H4792" i="3"/>
  <c r="G4792" i="3"/>
  <c r="F4792" i="3"/>
  <c r="E4792" i="3"/>
  <c r="C4792" i="3"/>
  <c r="B4792" i="3"/>
  <c r="K4791" i="3"/>
  <c r="J4791" i="3"/>
  <c r="I4791" i="3"/>
  <c r="H4791" i="3"/>
  <c r="G4791" i="3"/>
  <c r="F4791" i="3"/>
  <c r="E4791" i="3"/>
  <c r="C4791" i="3"/>
  <c r="B4791" i="3"/>
  <c r="K4790" i="3"/>
  <c r="J4790" i="3"/>
  <c r="I4790" i="3"/>
  <c r="H4790" i="3"/>
  <c r="G4790" i="3"/>
  <c r="F4790" i="3"/>
  <c r="E4790" i="3"/>
  <c r="C4790" i="3"/>
  <c r="B4790" i="3"/>
  <c r="K4789" i="3"/>
  <c r="J4789" i="3"/>
  <c r="I4789" i="3"/>
  <c r="H4789" i="3"/>
  <c r="G4789" i="3"/>
  <c r="F4789" i="3"/>
  <c r="E4789" i="3"/>
  <c r="C4789" i="3"/>
  <c r="B4789" i="3"/>
  <c r="K4788" i="3"/>
  <c r="J4788" i="3"/>
  <c r="I4788" i="3"/>
  <c r="H4788" i="3"/>
  <c r="G4788" i="3"/>
  <c r="F4788" i="3"/>
  <c r="E4788" i="3"/>
  <c r="C4788" i="3"/>
  <c r="B4788" i="3"/>
  <c r="K4787" i="3"/>
  <c r="J4787" i="3"/>
  <c r="I4787" i="3"/>
  <c r="H4787" i="3"/>
  <c r="G4787" i="3"/>
  <c r="F4787" i="3"/>
  <c r="E4787" i="3"/>
  <c r="C4787" i="3"/>
  <c r="B4787" i="3"/>
  <c r="K4786" i="3"/>
  <c r="J4786" i="3"/>
  <c r="I4786" i="3"/>
  <c r="H4786" i="3"/>
  <c r="G4786" i="3"/>
  <c r="F4786" i="3"/>
  <c r="E4786" i="3"/>
  <c r="C4786" i="3"/>
  <c r="B4786" i="3"/>
  <c r="K4785" i="3"/>
  <c r="J4785" i="3"/>
  <c r="I4785" i="3"/>
  <c r="H4785" i="3"/>
  <c r="G4785" i="3"/>
  <c r="F4785" i="3"/>
  <c r="E4785" i="3"/>
  <c r="C4785" i="3"/>
  <c r="B4785" i="3"/>
  <c r="K4784" i="3"/>
  <c r="J4784" i="3"/>
  <c r="I4784" i="3"/>
  <c r="H4784" i="3"/>
  <c r="G4784" i="3"/>
  <c r="F4784" i="3"/>
  <c r="E4784" i="3"/>
  <c r="C4784" i="3"/>
  <c r="B4784" i="3"/>
  <c r="K4783" i="3"/>
  <c r="J4783" i="3"/>
  <c r="I4783" i="3"/>
  <c r="H4783" i="3"/>
  <c r="G4783" i="3"/>
  <c r="F4783" i="3"/>
  <c r="E4783" i="3"/>
  <c r="C4783" i="3"/>
  <c r="B4783" i="3"/>
  <c r="K4782" i="3"/>
  <c r="J4782" i="3"/>
  <c r="I4782" i="3"/>
  <c r="H4782" i="3"/>
  <c r="G4782" i="3"/>
  <c r="F4782" i="3"/>
  <c r="E4782" i="3"/>
  <c r="C4782" i="3"/>
  <c r="B4782" i="3"/>
  <c r="K4781" i="3"/>
  <c r="J4781" i="3"/>
  <c r="I4781" i="3"/>
  <c r="H4781" i="3"/>
  <c r="G4781" i="3"/>
  <c r="F4781" i="3"/>
  <c r="E4781" i="3"/>
  <c r="C4781" i="3"/>
  <c r="B4781" i="3"/>
  <c r="K4780" i="3"/>
  <c r="J4780" i="3"/>
  <c r="I4780" i="3"/>
  <c r="H4780" i="3"/>
  <c r="G4780" i="3"/>
  <c r="F4780" i="3"/>
  <c r="E4780" i="3"/>
  <c r="C4780" i="3"/>
  <c r="B4780" i="3"/>
  <c r="K4779" i="3"/>
  <c r="J4779" i="3"/>
  <c r="I4779" i="3"/>
  <c r="H4779" i="3"/>
  <c r="G4779" i="3"/>
  <c r="F4779" i="3"/>
  <c r="E4779" i="3"/>
  <c r="C4779" i="3"/>
  <c r="B4779" i="3"/>
  <c r="K4778" i="3"/>
  <c r="J4778" i="3"/>
  <c r="I4778" i="3"/>
  <c r="H4778" i="3"/>
  <c r="G4778" i="3"/>
  <c r="F4778" i="3"/>
  <c r="E4778" i="3"/>
  <c r="C4778" i="3"/>
  <c r="B4778" i="3"/>
  <c r="K4777" i="3"/>
  <c r="J4777" i="3"/>
  <c r="I4777" i="3"/>
  <c r="H4777" i="3"/>
  <c r="G4777" i="3"/>
  <c r="F4777" i="3"/>
  <c r="E4777" i="3"/>
  <c r="C4777" i="3"/>
  <c r="B4777" i="3"/>
  <c r="K4776" i="3"/>
  <c r="J4776" i="3"/>
  <c r="I4776" i="3"/>
  <c r="H4776" i="3"/>
  <c r="G4776" i="3"/>
  <c r="F4776" i="3"/>
  <c r="E4776" i="3"/>
  <c r="C4776" i="3"/>
  <c r="B4776" i="3"/>
  <c r="K4775" i="3"/>
  <c r="J4775" i="3"/>
  <c r="I4775" i="3"/>
  <c r="H4775" i="3"/>
  <c r="G4775" i="3"/>
  <c r="F4775" i="3"/>
  <c r="E4775" i="3"/>
  <c r="C4775" i="3"/>
  <c r="B4775" i="3"/>
  <c r="K4774" i="3"/>
  <c r="J4774" i="3"/>
  <c r="I4774" i="3"/>
  <c r="H4774" i="3"/>
  <c r="G4774" i="3"/>
  <c r="F4774" i="3"/>
  <c r="E4774" i="3"/>
  <c r="C4774" i="3"/>
  <c r="B4774" i="3"/>
  <c r="K4773" i="3"/>
  <c r="J4773" i="3"/>
  <c r="I4773" i="3"/>
  <c r="H4773" i="3"/>
  <c r="G4773" i="3"/>
  <c r="F4773" i="3"/>
  <c r="E4773" i="3"/>
  <c r="C4773" i="3"/>
  <c r="B4773" i="3"/>
  <c r="K4772" i="3"/>
  <c r="J4772" i="3"/>
  <c r="I4772" i="3"/>
  <c r="H4772" i="3"/>
  <c r="G4772" i="3"/>
  <c r="F4772" i="3"/>
  <c r="E4772" i="3"/>
  <c r="C4772" i="3"/>
  <c r="B4772" i="3"/>
  <c r="K4771" i="3"/>
  <c r="J4771" i="3"/>
  <c r="I4771" i="3"/>
  <c r="H4771" i="3"/>
  <c r="G4771" i="3"/>
  <c r="F4771" i="3"/>
  <c r="E4771" i="3"/>
  <c r="C4771" i="3"/>
  <c r="B4771" i="3"/>
  <c r="K4770" i="3"/>
  <c r="J4770" i="3"/>
  <c r="I4770" i="3"/>
  <c r="H4770" i="3"/>
  <c r="G4770" i="3"/>
  <c r="F4770" i="3"/>
  <c r="E4770" i="3"/>
  <c r="C4770" i="3"/>
  <c r="B4770" i="3"/>
  <c r="K4769" i="3"/>
  <c r="J4769" i="3"/>
  <c r="I4769" i="3"/>
  <c r="H4769" i="3"/>
  <c r="G4769" i="3"/>
  <c r="F4769" i="3"/>
  <c r="E4769" i="3"/>
  <c r="C4769" i="3"/>
  <c r="B4769" i="3"/>
  <c r="K4768" i="3"/>
  <c r="J4768" i="3"/>
  <c r="I4768" i="3"/>
  <c r="H4768" i="3"/>
  <c r="G4768" i="3"/>
  <c r="F4768" i="3"/>
  <c r="E4768" i="3"/>
  <c r="C4768" i="3"/>
  <c r="B4768" i="3"/>
  <c r="K4767" i="3"/>
  <c r="J4767" i="3"/>
  <c r="I4767" i="3"/>
  <c r="H4767" i="3"/>
  <c r="G4767" i="3"/>
  <c r="F4767" i="3"/>
  <c r="E4767" i="3"/>
  <c r="C4767" i="3"/>
  <c r="B4767" i="3"/>
  <c r="K4766" i="3"/>
  <c r="J4766" i="3"/>
  <c r="I4766" i="3"/>
  <c r="H4766" i="3"/>
  <c r="G4766" i="3"/>
  <c r="F4766" i="3"/>
  <c r="E4766" i="3"/>
  <c r="C4766" i="3"/>
  <c r="B4766" i="3"/>
  <c r="K4765" i="3"/>
  <c r="J4765" i="3"/>
  <c r="I4765" i="3"/>
  <c r="H4765" i="3"/>
  <c r="G4765" i="3"/>
  <c r="F4765" i="3"/>
  <c r="E4765" i="3"/>
  <c r="C4765" i="3"/>
  <c r="B4765" i="3"/>
  <c r="K4764" i="3"/>
  <c r="J4764" i="3"/>
  <c r="I4764" i="3"/>
  <c r="H4764" i="3"/>
  <c r="G4764" i="3"/>
  <c r="F4764" i="3"/>
  <c r="E4764" i="3"/>
  <c r="C4764" i="3"/>
  <c r="B4764" i="3"/>
  <c r="K4763" i="3"/>
  <c r="J4763" i="3"/>
  <c r="I4763" i="3"/>
  <c r="H4763" i="3"/>
  <c r="G4763" i="3"/>
  <c r="F4763" i="3"/>
  <c r="E4763" i="3"/>
  <c r="C4763" i="3"/>
  <c r="B4763" i="3"/>
  <c r="K4762" i="3"/>
  <c r="J4762" i="3"/>
  <c r="I4762" i="3"/>
  <c r="H4762" i="3"/>
  <c r="G4762" i="3"/>
  <c r="F4762" i="3"/>
  <c r="E4762" i="3"/>
  <c r="C4762" i="3"/>
  <c r="B4762" i="3"/>
  <c r="K4761" i="3"/>
  <c r="J4761" i="3"/>
  <c r="I4761" i="3"/>
  <c r="H4761" i="3"/>
  <c r="G4761" i="3"/>
  <c r="F4761" i="3"/>
  <c r="E4761" i="3"/>
  <c r="C4761" i="3"/>
  <c r="B4761" i="3"/>
  <c r="K4760" i="3"/>
  <c r="J4760" i="3"/>
  <c r="I4760" i="3"/>
  <c r="H4760" i="3"/>
  <c r="G4760" i="3"/>
  <c r="F4760" i="3"/>
  <c r="E4760" i="3"/>
  <c r="C4760" i="3"/>
  <c r="B4760" i="3"/>
  <c r="K4759" i="3"/>
  <c r="J4759" i="3"/>
  <c r="I4759" i="3"/>
  <c r="H4759" i="3"/>
  <c r="G4759" i="3"/>
  <c r="F4759" i="3"/>
  <c r="E4759" i="3"/>
  <c r="C4759" i="3"/>
  <c r="B4759" i="3"/>
  <c r="K4758" i="3"/>
  <c r="J4758" i="3"/>
  <c r="I4758" i="3"/>
  <c r="H4758" i="3"/>
  <c r="G4758" i="3"/>
  <c r="F4758" i="3"/>
  <c r="E4758" i="3"/>
  <c r="C4758" i="3"/>
  <c r="B4758" i="3"/>
  <c r="K4757" i="3"/>
  <c r="J4757" i="3"/>
  <c r="I4757" i="3"/>
  <c r="H4757" i="3"/>
  <c r="G4757" i="3"/>
  <c r="F4757" i="3"/>
  <c r="E4757" i="3"/>
  <c r="C4757" i="3"/>
  <c r="B4757" i="3"/>
  <c r="K4756" i="3"/>
  <c r="J4756" i="3"/>
  <c r="I4756" i="3"/>
  <c r="H4756" i="3"/>
  <c r="G4756" i="3"/>
  <c r="F4756" i="3"/>
  <c r="E4756" i="3"/>
  <c r="C4756" i="3"/>
  <c r="B4756" i="3"/>
  <c r="K4755" i="3"/>
  <c r="J4755" i="3"/>
  <c r="I4755" i="3"/>
  <c r="H4755" i="3"/>
  <c r="G4755" i="3"/>
  <c r="F4755" i="3"/>
  <c r="E4755" i="3"/>
  <c r="C4755" i="3"/>
  <c r="B4755" i="3"/>
  <c r="K4754" i="3"/>
  <c r="J4754" i="3"/>
  <c r="I4754" i="3"/>
  <c r="H4754" i="3"/>
  <c r="G4754" i="3"/>
  <c r="F4754" i="3"/>
  <c r="E4754" i="3"/>
  <c r="C4754" i="3"/>
  <c r="B4754" i="3"/>
  <c r="K4753" i="3"/>
  <c r="J4753" i="3"/>
  <c r="I4753" i="3"/>
  <c r="H4753" i="3"/>
  <c r="G4753" i="3"/>
  <c r="F4753" i="3"/>
  <c r="E4753" i="3"/>
  <c r="C4753" i="3"/>
  <c r="B4753" i="3"/>
  <c r="K4752" i="3"/>
  <c r="J4752" i="3"/>
  <c r="I4752" i="3"/>
  <c r="H4752" i="3"/>
  <c r="G4752" i="3"/>
  <c r="F4752" i="3"/>
  <c r="E4752" i="3"/>
  <c r="C4752" i="3"/>
  <c r="B4752" i="3"/>
  <c r="K4751" i="3"/>
  <c r="J4751" i="3"/>
  <c r="I4751" i="3"/>
  <c r="H4751" i="3"/>
  <c r="G4751" i="3"/>
  <c r="F4751" i="3"/>
  <c r="E4751" i="3"/>
  <c r="C4751" i="3"/>
  <c r="B4751" i="3"/>
  <c r="K4750" i="3"/>
  <c r="J4750" i="3"/>
  <c r="I4750" i="3"/>
  <c r="H4750" i="3"/>
  <c r="G4750" i="3"/>
  <c r="F4750" i="3"/>
  <c r="E4750" i="3"/>
  <c r="C4750" i="3"/>
  <c r="B4750" i="3"/>
  <c r="K4749" i="3"/>
  <c r="J4749" i="3"/>
  <c r="I4749" i="3"/>
  <c r="H4749" i="3"/>
  <c r="G4749" i="3"/>
  <c r="F4749" i="3"/>
  <c r="E4749" i="3"/>
  <c r="C4749" i="3"/>
  <c r="B4749" i="3"/>
  <c r="K4748" i="3"/>
  <c r="J4748" i="3"/>
  <c r="I4748" i="3"/>
  <c r="H4748" i="3"/>
  <c r="G4748" i="3"/>
  <c r="F4748" i="3"/>
  <c r="E4748" i="3"/>
  <c r="C4748" i="3"/>
  <c r="B4748" i="3"/>
  <c r="K4747" i="3"/>
  <c r="J4747" i="3"/>
  <c r="I4747" i="3"/>
  <c r="H4747" i="3"/>
  <c r="G4747" i="3"/>
  <c r="F4747" i="3"/>
  <c r="E4747" i="3"/>
  <c r="C4747" i="3"/>
  <c r="B4747" i="3"/>
  <c r="K4746" i="3"/>
  <c r="J4746" i="3"/>
  <c r="I4746" i="3"/>
  <c r="H4746" i="3"/>
  <c r="G4746" i="3"/>
  <c r="F4746" i="3"/>
  <c r="E4746" i="3"/>
  <c r="C4746" i="3"/>
  <c r="B4746" i="3"/>
  <c r="K4745" i="3"/>
  <c r="J4745" i="3"/>
  <c r="I4745" i="3"/>
  <c r="H4745" i="3"/>
  <c r="G4745" i="3"/>
  <c r="F4745" i="3"/>
  <c r="E4745" i="3"/>
  <c r="C4745" i="3"/>
  <c r="B4745" i="3"/>
  <c r="K4744" i="3"/>
  <c r="J4744" i="3"/>
  <c r="I4744" i="3"/>
  <c r="H4744" i="3"/>
  <c r="G4744" i="3"/>
  <c r="F4744" i="3"/>
  <c r="E4744" i="3"/>
  <c r="C4744" i="3"/>
  <c r="B4744" i="3"/>
  <c r="K4743" i="3"/>
  <c r="J4743" i="3"/>
  <c r="I4743" i="3"/>
  <c r="H4743" i="3"/>
  <c r="G4743" i="3"/>
  <c r="F4743" i="3"/>
  <c r="E4743" i="3"/>
  <c r="C4743" i="3"/>
  <c r="B4743" i="3"/>
  <c r="K4742" i="3"/>
  <c r="J4742" i="3"/>
  <c r="I4742" i="3"/>
  <c r="H4742" i="3"/>
  <c r="G4742" i="3"/>
  <c r="F4742" i="3"/>
  <c r="E4742" i="3"/>
  <c r="C4742" i="3"/>
  <c r="B4742" i="3"/>
  <c r="K4741" i="3"/>
  <c r="J4741" i="3"/>
  <c r="I4741" i="3"/>
  <c r="H4741" i="3"/>
  <c r="G4741" i="3"/>
  <c r="F4741" i="3"/>
  <c r="E4741" i="3"/>
  <c r="C4741" i="3"/>
  <c r="B4741" i="3"/>
  <c r="K4740" i="3"/>
  <c r="J4740" i="3"/>
  <c r="I4740" i="3"/>
  <c r="H4740" i="3"/>
  <c r="G4740" i="3"/>
  <c r="F4740" i="3"/>
  <c r="E4740" i="3"/>
  <c r="C4740" i="3"/>
  <c r="B4740" i="3"/>
  <c r="K4739" i="3"/>
  <c r="J4739" i="3"/>
  <c r="I4739" i="3"/>
  <c r="H4739" i="3"/>
  <c r="G4739" i="3"/>
  <c r="F4739" i="3"/>
  <c r="E4739" i="3"/>
  <c r="C4739" i="3"/>
  <c r="B4739" i="3"/>
  <c r="K4738" i="3"/>
  <c r="J4738" i="3"/>
  <c r="I4738" i="3"/>
  <c r="H4738" i="3"/>
  <c r="G4738" i="3"/>
  <c r="F4738" i="3"/>
  <c r="E4738" i="3"/>
  <c r="C4738" i="3"/>
  <c r="B4738" i="3"/>
  <c r="K4737" i="3"/>
  <c r="J4737" i="3"/>
  <c r="I4737" i="3"/>
  <c r="H4737" i="3"/>
  <c r="G4737" i="3"/>
  <c r="F4737" i="3"/>
  <c r="E4737" i="3"/>
  <c r="C4737" i="3"/>
  <c r="B4737" i="3"/>
  <c r="K4736" i="3"/>
  <c r="J4736" i="3"/>
  <c r="I4736" i="3"/>
  <c r="H4736" i="3"/>
  <c r="G4736" i="3"/>
  <c r="F4736" i="3"/>
  <c r="E4736" i="3"/>
  <c r="C4736" i="3"/>
  <c r="B4736" i="3"/>
  <c r="K4735" i="3"/>
  <c r="J4735" i="3"/>
  <c r="I4735" i="3"/>
  <c r="H4735" i="3"/>
  <c r="G4735" i="3"/>
  <c r="F4735" i="3"/>
  <c r="E4735" i="3"/>
  <c r="C4735" i="3"/>
  <c r="B4735" i="3"/>
  <c r="K4734" i="3"/>
  <c r="J4734" i="3"/>
  <c r="I4734" i="3"/>
  <c r="H4734" i="3"/>
  <c r="G4734" i="3"/>
  <c r="F4734" i="3"/>
  <c r="E4734" i="3"/>
  <c r="C4734" i="3"/>
  <c r="B4734" i="3"/>
  <c r="K4733" i="3"/>
  <c r="J4733" i="3"/>
  <c r="I4733" i="3"/>
  <c r="H4733" i="3"/>
  <c r="G4733" i="3"/>
  <c r="F4733" i="3"/>
  <c r="E4733" i="3"/>
  <c r="C4733" i="3"/>
  <c r="B4733" i="3"/>
  <c r="K4732" i="3"/>
  <c r="J4732" i="3"/>
  <c r="I4732" i="3"/>
  <c r="H4732" i="3"/>
  <c r="G4732" i="3"/>
  <c r="F4732" i="3"/>
  <c r="E4732" i="3"/>
  <c r="C4732" i="3"/>
  <c r="B4732" i="3"/>
  <c r="K4731" i="3"/>
  <c r="J4731" i="3"/>
  <c r="I4731" i="3"/>
  <c r="H4731" i="3"/>
  <c r="G4731" i="3"/>
  <c r="F4731" i="3"/>
  <c r="E4731" i="3"/>
  <c r="C4731" i="3"/>
  <c r="B4731" i="3"/>
  <c r="K4730" i="3"/>
  <c r="J4730" i="3"/>
  <c r="I4730" i="3"/>
  <c r="H4730" i="3"/>
  <c r="G4730" i="3"/>
  <c r="F4730" i="3"/>
  <c r="E4730" i="3"/>
  <c r="C4730" i="3"/>
  <c r="B4730" i="3"/>
  <c r="K4729" i="3"/>
  <c r="J4729" i="3"/>
  <c r="I4729" i="3"/>
  <c r="H4729" i="3"/>
  <c r="G4729" i="3"/>
  <c r="F4729" i="3"/>
  <c r="E4729" i="3"/>
  <c r="C4729" i="3"/>
  <c r="B4729" i="3"/>
  <c r="K4728" i="3"/>
  <c r="J4728" i="3"/>
  <c r="I4728" i="3"/>
  <c r="H4728" i="3"/>
  <c r="G4728" i="3"/>
  <c r="F4728" i="3"/>
  <c r="E4728" i="3"/>
  <c r="C4728" i="3"/>
  <c r="B4728" i="3"/>
  <c r="K4727" i="3"/>
  <c r="J4727" i="3"/>
  <c r="I4727" i="3"/>
  <c r="H4727" i="3"/>
  <c r="G4727" i="3"/>
  <c r="F4727" i="3"/>
  <c r="E4727" i="3"/>
  <c r="C4727" i="3"/>
  <c r="B4727" i="3"/>
  <c r="K4726" i="3"/>
  <c r="J4726" i="3"/>
  <c r="I4726" i="3"/>
  <c r="H4726" i="3"/>
  <c r="G4726" i="3"/>
  <c r="F4726" i="3"/>
  <c r="E4726" i="3"/>
  <c r="C4726" i="3"/>
  <c r="B4726" i="3"/>
  <c r="K4725" i="3"/>
  <c r="J4725" i="3"/>
  <c r="I4725" i="3"/>
  <c r="H4725" i="3"/>
  <c r="G4725" i="3"/>
  <c r="F4725" i="3"/>
  <c r="E4725" i="3"/>
  <c r="C4725" i="3"/>
  <c r="B4725" i="3"/>
  <c r="K4724" i="3"/>
  <c r="J4724" i="3"/>
  <c r="I4724" i="3"/>
  <c r="H4724" i="3"/>
  <c r="G4724" i="3"/>
  <c r="F4724" i="3"/>
  <c r="E4724" i="3"/>
  <c r="C4724" i="3"/>
  <c r="B4724" i="3"/>
  <c r="K4723" i="3"/>
  <c r="J4723" i="3"/>
  <c r="I4723" i="3"/>
  <c r="H4723" i="3"/>
  <c r="G4723" i="3"/>
  <c r="F4723" i="3"/>
  <c r="E4723" i="3"/>
  <c r="C4723" i="3"/>
  <c r="B4723" i="3"/>
  <c r="K4722" i="3"/>
  <c r="J4722" i="3"/>
  <c r="I4722" i="3"/>
  <c r="H4722" i="3"/>
  <c r="G4722" i="3"/>
  <c r="F4722" i="3"/>
  <c r="E4722" i="3"/>
  <c r="C4722" i="3"/>
  <c r="B4722" i="3"/>
  <c r="K4721" i="3"/>
  <c r="J4721" i="3"/>
  <c r="I4721" i="3"/>
  <c r="H4721" i="3"/>
  <c r="G4721" i="3"/>
  <c r="F4721" i="3"/>
  <c r="E4721" i="3"/>
  <c r="C4721" i="3"/>
  <c r="B4721" i="3"/>
  <c r="K4720" i="3"/>
  <c r="J4720" i="3"/>
  <c r="I4720" i="3"/>
  <c r="H4720" i="3"/>
  <c r="G4720" i="3"/>
  <c r="F4720" i="3"/>
  <c r="E4720" i="3"/>
  <c r="C4720" i="3"/>
  <c r="B4720" i="3"/>
  <c r="K4719" i="3"/>
  <c r="J4719" i="3"/>
  <c r="I4719" i="3"/>
  <c r="H4719" i="3"/>
  <c r="G4719" i="3"/>
  <c r="F4719" i="3"/>
  <c r="E4719" i="3"/>
  <c r="C4719" i="3"/>
  <c r="B4719" i="3"/>
  <c r="K4718" i="3"/>
  <c r="J4718" i="3"/>
  <c r="I4718" i="3"/>
  <c r="H4718" i="3"/>
  <c r="G4718" i="3"/>
  <c r="F4718" i="3"/>
  <c r="E4718" i="3"/>
  <c r="C4718" i="3"/>
  <c r="B4718" i="3"/>
  <c r="K4717" i="3"/>
  <c r="J4717" i="3"/>
  <c r="I4717" i="3"/>
  <c r="H4717" i="3"/>
  <c r="G4717" i="3"/>
  <c r="F4717" i="3"/>
  <c r="E4717" i="3"/>
  <c r="C4717" i="3"/>
  <c r="B4717" i="3"/>
  <c r="K4716" i="3"/>
  <c r="J4716" i="3"/>
  <c r="I4716" i="3"/>
  <c r="H4716" i="3"/>
  <c r="G4716" i="3"/>
  <c r="F4716" i="3"/>
  <c r="E4716" i="3"/>
  <c r="C4716" i="3"/>
  <c r="B4716" i="3"/>
  <c r="K4715" i="3"/>
  <c r="J4715" i="3"/>
  <c r="I4715" i="3"/>
  <c r="H4715" i="3"/>
  <c r="G4715" i="3"/>
  <c r="F4715" i="3"/>
  <c r="E4715" i="3"/>
  <c r="C4715" i="3"/>
  <c r="B4715" i="3"/>
  <c r="K4714" i="3"/>
  <c r="J4714" i="3"/>
  <c r="I4714" i="3"/>
  <c r="H4714" i="3"/>
  <c r="G4714" i="3"/>
  <c r="F4714" i="3"/>
  <c r="E4714" i="3"/>
  <c r="C4714" i="3"/>
  <c r="B4714" i="3"/>
  <c r="K4713" i="3"/>
  <c r="J4713" i="3"/>
  <c r="I4713" i="3"/>
  <c r="H4713" i="3"/>
  <c r="G4713" i="3"/>
  <c r="F4713" i="3"/>
  <c r="E4713" i="3"/>
  <c r="C4713" i="3"/>
  <c r="B4713" i="3"/>
  <c r="K4712" i="3"/>
  <c r="J4712" i="3"/>
  <c r="I4712" i="3"/>
  <c r="H4712" i="3"/>
  <c r="G4712" i="3"/>
  <c r="F4712" i="3"/>
  <c r="E4712" i="3"/>
  <c r="C4712" i="3"/>
  <c r="B4712" i="3"/>
  <c r="K4711" i="3"/>
  <c r="J4711" i="3"/>
  <c r="I4711" i="3"/>
  <c r="H4711" i="3"/>
  <c r="G4711" i="3"/>
  <c r="F4711" i="3"/>
  <c r="E4711" i="3"/>
  <c r="C4711" i="3"/>
  <c r="B4711" i="3"/>
  <c r="K4710" i="3"/>
  <c r="J4710" i="3"/>
  <c r="I4710" i="3"/>
  <c r="H4710" i="3"/>
  <c r="G4710" i="3"/>
  <c r="F4710" i="3"/>
  <c r="E4710" i="3"/>
  <c r="C4710" i="3"/>
  <c r="B4710" i="3"/>
  <c r="K4709" i="3"/>
  <c r="J4709" i="3"/>
  <c r="I4709" i="3"/>
  <c r="H4709" i="3"/>
  <c r="G4709" i="3"/>
  <c r="F4709" i="3"/>
  <c r="E4709" i="3"/>
  <c r="C4709" i="3"/>
  <c r="B4709" i="3"/>
  <c r="K4708" i="3"/>
  <c r="J4708" i="3"/>
  <c r="I4708" i="3"/>
  <c r="H4708" i="3"/>
  <c r="G4708" i="3"/>
  <c r="F4708" i="3"/>
  <c r="E4708" i="3"/>
  <c r="C4708" i="3"/>
  <c r="B4708" i="3"/>
  <c r="K4707" i="3"/>
  <c r="J4707" i="3"/>
  <c r="I4707" i="3"/>
  <c r="H4707" i="3"/>
  <c r="G4707" i="3"/>
  <c r="F4707" i="3"/>
  <c r="E4707" i="3"/>
  <c r="C4707" i="3"/>
  <c r="B4707" i="3"/>
  <c r="K4706" i="3"/>
  <c r="J4706" i="3"/>
  <c r="I4706" i="3"/>
  <c r="H4706" i="3"/>
  <c r="G4706" i="3"/>
  <c r="F4706" i="3"/>
  <c r="E4706" i="3"/>
  <c r="C4706" i="3"/>
  <c r="B4706" i="3"/>
  <c r="K4705" i="3"/>
  <c r="J4705" i="3"/>
  <c r="I4705" i="3"/>
  <c r="H4705" i="3"/>
  <c r="G4705" i="3"/>
  <c r="F4705" i="3"/>
  <c r="E4705" i="3"/>
  <c r="C4705" i="3"/>
  <c r="B4705" i="3"/>
  <c r="K4704" i="3"/>
  <c r="J4704" i="3"/>
  <c r="I4704" i="3"/>
  <c r="H4704" i="3"/>
  <c r="G4704" i="3"/>
  <c r="F4704" i="3"/>
  <c r="E4704" i="3"/>
  <c r="C4704" i="3"/>
  <c r="B4704" i="3"/>
  <c r="K4703" i="3"/>
  <c r="J4703" i="3"/>
  <c r="I4703" i="3"/>
  <c r="H4703" i="3"/>
  <c r="G4703" i="3"/>
  <c r="F4703" i="3"/>
  <c r="E4703" i="3"/>
  <c r="C4703" i="3"/>
  <c r="B4703" i="3"/>
  <c r="K4702" i="3"/>
  <c r="J4702" i="3"/>
  <c r="I4702" i="3"/>
  <c r="H4702" i="3"/>
  <c r="G4702" i="3"/>
  <c r="F4702" i="3"/>
  <c r="E4702" i="3"/>
  <c r="C4702" i="3"/>
  <c r="B4702" i="3"/>
  <c r="K4701" i="3"/>
  <c r="J4701" i="3"/>
  <c r="I4701" i="3"/>
  <c r="H4701" i="3"/>
  <c r="G4701" i="3"/>
  <c r="F4701" i="3"/>
  <c r="E4701" i="3"/>
  <c r="C4701" i="3"/>
  <c r="B4701" i="3"/>
  <c r="K4700" i="3"/>
  <c r="J4700" i="3"/>
  <c r="I4700" i="3"/>
  <c r="H4700" i="3"/>
  <c r="G4700" i="3"/>
  <c r="F4700" i="3"/>
  <c r="E4700" i="3"/>
  <c r="C4700" i="3"/>
  <c r="B4700" i="3"/>
  <c r="K4699" i="3"/>
  <c r="J4699" i="3"/>
  <c r="I4699" i="3"/>
  <c r="H4699" i="3"/>
  <c r="G4699" i="3"/>
  <c r="F4699" i="3"/>
  <c r="E4699" i="3"/>
  <c r="C4699" i="3"/>
  <c r="B4699" i="3"/>
  <c r="K4698" i="3"/>
  <c r="J4698" i="3"/>
  <c r="I4698" i="3"/>
  <c r="H4698" i="3"/>
  <c r="G4698" i="3"/>
  <c r="F4698" i="3"/>
  <c r="E4698" i="3"/>
  <c r="C4698" i="3"/>
  <c r="B4698" i="3"/>
  <c r="K4697" i="3"/>
  <c r="J4697" i="3"/>
  <c r="I4697" i="3"/>
  <c r="H4697" i="3"/>
  <c r="G4697" i="3"/>
  <c r="F4697" i="3"/>
  <c r="E4697" i="3"/>
  <c r="C4697" i="3"/>
  <c r="B4697" i="3"/>
  <c r="K4696" i="3"/>
  <c r="J4696" i="3"/>
  <c r="I4696" i="3"/>
  <c r="H4696" i="3"/>
  <c r="G4696" i="3"/>
  <c r="F4696" i="3"/>
  <c r="E4696" i="3"/>
  <c r="C4696" i="3"/>
  <c r="B4696" i="3"/>
  <c r="K4695" i="3"/>
  <c r="J4695" i="3"/>
  <c r="I4695" i="3"/>
  <c r="H4695" i="3"/>
  <c r="G4695" i="3"/>
  <c r="F4695" i="3"/>
  <c r="E4695" i="3"/>
  <c r="C4695" i="3"/>
  <c r="B4695" i="3"/>
  <c r="K4694" i="3"/>
  <c r="J4694" i="3"/>
  <c r="I4694" i="3"/>
  <c r="H4694" i="3"/>
  <c r="G4694" i="3"/>
  <c r="F4694" i="3"/>
  <c r="E4694" i="3"/>
  <c r="C4694" i="3"/>
  <c r="B4694" i="3"/>
  <c r="K4693" i="3"/>
  <c r="J4693" i="3"/>
  <c r="I4693" i="3"/>
  <c r="H4693" i="3"/>
  <c r="G4693" i="3"/>
  <c r="F4693" i="3"/>
  <c r="E4693" i="3"/>
  <c r="C4693" i="3"/>
  <c r="B4693" i="3"/>
  <c r="K4692" i="3"/>
  <c r="J4692" i="3"/>
  <c r="I4692" i="3"/>
  <c r="H4692" i="3"/>
  <c r="G4692" i="3"/>
  <c r="F4692" i="3"/>
  <c r="E4692" i="3"/>
  <c r="C4692" i="3"/>
  <c r="B4692" i="3"/>
  <c r="K4691" i="3"/>
  <c r="J4691" i="3"/>
  <c r="I4691" i="3"/>
  <c r="H4691" i="3"/>
  <c r="G4691" i="3"/>
  <c r="F4691" i="3"/>
  <c r="E4691" i="3"/>
  <c r="C4691" i="3"/>
  <c r="B4691" i="3"/>
  <c r="K4690" i="3"/>
  <c r="J4690" i="3"/>
  <c r="I4690" i="3"/>
  <c r="H4690" i="3"/>
  <c r="G4690" i="3"/>
  <c r="F4690" i="3"/>
  <c r="E4690" i="3"/>
  <c r="C4690" i="3"/>
  <c r="B4690" i="3"/>
  <c r="K4689" i="3"/>
  <c r="J4689" i="3"/>
  <c r="I4689" i="3"/>
  <c r="H4689" i="3"/>
  <c r="G4689" i="3"/>
  <c r="F4689" i="3"/>
  <c r="E4689" i="3"/>
  <c r="C4689" i="3"/>
  <c r="B4689" i="3"/>
  <c r="K4688" i="3"/>
  <c r="J4688" i="3"/>
  <c r="I4688" i="3"/>
  <c r="H4688" i="3"/>
  <c r="G4688" i="3"/>
  <c r="F4688" i="3"/>
  <c r="E4688" i="3"/>
  <c r="C4688" i="3"/>
  <c r="B4688" i="3"/>
  <c r="K4687" i="3"/>
  <c r="J4687" i="3"/>
  <c r="I4687" i="3"/>
  <c r="H4687" i="3"/>
  <c r="G4687" i="3"/>
  <c r="F4687" i="3"/>
  <c r="E4687" i="3"/>
  <c r="C4687" i="3"/>
  <c r="B4687" i="3"/>
  <c r="K4686" i="3"/>
  <c r="J4686" i="3"/>
  <c r="I4686" i="3"/>
  <c r="H4686" i="3"/>
  <c r="G4686" i="3"/>
  <c r="F4686" i="3"/>
  <c r="E4686" i="3"/>
  <c r="C4686" i="3"/>
  <c r="B4686" i="3"/>
  <c r="K4685" i="3"/>
  <c r="J4685" i="3"/>
  <c r="I4685" i="3"/>
  <c r="H4685" i="3"/>
  <c r="G4685" i="3"/>
  <c r="F4685" i="3"/>
  <c r="E4685" i="3"/>
  <c r="C4685" i="3"/>
  <c r="B4685" i="3"/>
  <c r="K4684" i="3"/>
  <c r="J4684" i="3"/>
  <c r="I4684" i="3"/>
  <c r="H4684" i="3"/>
  <c r="G4684" i="3"/>
  <c r="F4684" i="3"/>
  <c r="E4684" i="3"/>
  <c r="C4684" i="3"/>
  <c r="B4684" i="3"/>
  <c r="K4683" i="3"/>
  <c r="J4683" i="3"/>
  <c r="I4683" i="3"/>
  <c r="H4683" i="3"/>
  <c r="G4683" i="3"/>
  <c r="F4683" i="3"/>
  <c r="E4683" i="3"/>
  <c r="C4683" i="3"/>
  <c r="B4683" i="3"/>
  <c r="K4682" i="3"/>
  <c r="J4682" i="3"/>
  <c r="I4682" i="3"/>
  <c r="H4682" i="3"/>
  <c r="G4682" i="3"/>
  <c r="F4682" i="3"/>
  <c r="E4682" i="3"/>
  <c r="C4682" i="3"/>
  <c r="B4682" i="3"/>
  <c r="K4681" i="3"/>
  <c r="J4681" i="3"/>
  <c r="I4681" i="3"/>
  <c r="H4681" i="3"/>
  <c r="G4681" i="3"/>
  <c r="F4681" i="3"/>
  <c r="E4681" i="3"/>
  <c r="C4681" i="3"/>
  <c r="B4681" i="3"/>
  <c r="K4680" i="3"/>
  <c r="J4680" i="3"/>
  <c r="I4680" i="3"/>
  <c r="H4680" i="3"/>
  <c r="G4680" i="3"/>
  <c r="F4680" i="3"/>
  <c r="E4680" i="3"/>
  <c r="C4680" i="3"/>
  <c r="B4680" i="3"/>
  <c r="K4679" i="3"/>
  <c r="J4679" i="3"/>
  <c r="I4679" i="3"/>
  <c r="H4679" i="3"/>
  <c r="G4679" i="3"/>
  <c r="F4679" i="3"/>
  <c r="E4679" i="3"/>
  <c r="C4679" i="3"/>
  <c r="B4679" i="3"/>
  <c r="K4678" i="3"/>
  <c r="J4678" i="3"/>
  <c r="I4678" i="3"/>
  <c r="H4678" i="3"/>
  <c r="G4678" i="3"/>
  <c r="F4678" i="3"/>
  <c r="E4678" i="3"/>
  <c r="C4678" i="3"/>
  <c r="B4678" i="3"/>
  <c r="K4677" i="3"/>
  <c r="J4677" i="3"/>
  <c r="I4677" i="3"/>
  <c r="H4677" i="3"/>
  <c r="G4677" i="3"/>
  <c r="F4677" i="3"/>
  <c r="E4677" i="3"/>
  <c r="C4677" i="3"/>
  <c r="B4677" i="3"/>
  <c r="K4676" i="3"/>
  <c r="J4676" i="3"/>
  <c r="I4676" i="3"/>
  <c r="H4676" i="3"/>
  <c r="G4676" i="3"/>
  <c r="F4676" i="3"/>
  <c r="E4676" i="3"/>
  <c r="C4676" i="3"/>
  <c r="B4676" i="3"/>
  <c r="K4675" i="3"/>
  <c r="J4675" i="3"/>
  <c r="I4675" i="3"/>
  <c r="H4675" i="3"/>
  <c r="G4675" i="3"/>
  <c r="F4675" i="3"/>
  <c r="E4675" i="3"/>
  <c r="C4675" i="3"/>
  <c r="B4675" i="3"/>
  <c r="K4674" i="3"/>
  <c r="J4674" i="3"/>
  <c r="I4674" i="3"/>
  <c r="H4674" i="3"/>
  <c r="G4674" i="3"/>
  <c r="F4674" i="3"/>
  <c r="E4674" i="3"/>
  <c r="C4674" i="3"/>
  <c r="B4674" i="3"/>
  <c r="K4673" i="3"/>
  <c r="J4673" i="3"/>
  <c r="I4673" i="3"/>
  <c r="H4673" i="3"/>
  <c r="G4673" i="3"/>
  <c r="F4673" i="3"/>
  <c r="E4673" i="3"/>
  <c r="C4673" i="3"/>
  <c r="B4673" i="3"/>
  <c r="K4672" i="3"/>
  <c r="J4672" i="3"/>
  <c r="I4672" i="3"/>
  <c r="H4672" i="3"/>
  <c r="G4672" i="3"/>
  <c r="F4672" i="3"/>
  <c r="E4672" i="3"/>
  <c r="C4672" i="3"/>
  <c r="B4672" i="3"/>
  <c r="K4671" i="3"/>
  <c r="J4671" i="3"/>
  <c r="I4671" i="3"/>
  <c r="H4671" i="3"/>
  <c r="G4671" i="3"/>
  <c r="F4671" i="3"/>
  <c r="E4671" i="3"/>
  <c r="C4671" i="3"/>
  <c r="B4671" i="3"/>
  <c r="K4670" i="3"/>
  <c r="J4670" i="3"/>
  <c r="I4670" i="3"/>
  <c r="H4670" i="3"/>
  <c r="G4670" i="3"/>
  <c r="F4670" i="3"/>
  <c r="E4670" i="3"/>
  <c r="C4670" i="3"/>
  <c r="B4670" i="3"/>
  <c r="K4669" i="3"/>
  <c r="J4669" i="3"/>
  <c r="I4669" i="3"/>
  <c r="H4669" i="3"/>
  <c r="G4669" i="3"/>
  <c r="F4669" i="3"/>
  <c r="E4669" i="3"/>
  <c r="C4669" i="3"/>
  <c r="B4669" i="3"/>
  <c r="K4668" i="3"/>
  <c r="J4668" i="3"/>
  <c r="I4668" i="3"/>
  <c r="H4668" i="3"/>
  <c r="G4668" i="3"/>
  <c r="F4668" i="3"/>
  <c r="E4668" i="3"/>
  <c r="C4668" i="3"/>
  <c r="B4668" i="3"/>
  <c r="K4667" i="3"/>
  <c r="J4667" i="3"/>
  <c r="I4667" i="3"/>
  <c r="H4667" i="3"/>
  <c r="G4667" i="3"/>
  <c r="F4667" i="3"/>
  <c r="E4667" i="3"/>
  <c r="C4667" i="3"/>
  <c r="B4667" i="3"/>
  <c r="K4666" i="3"/>
  <c r="J4666" i="3"/>
  <c r="I4666" i="3"/>
  <c r="H4666" i="3"/>
  <c r="G4666" i="3"/>
  <c r="F4666" i="3"/>
  <c r="E4666" i="3"/>
  <c r="C4666" i="3"/>
  <c r="B4666" i="3"/>
  <c r="K4665" i="3"/>
  <c r="J4665" i="3"/>
  <c r="I4665" i="3"/>
  <c r="H4665" i="3"/>
  <c r="G4665" i="3"/>
  <c r="F4665" i="3"/>
  <c r="E4665" i="3"/>
  <c r="C4665" i="3"/>
  <c r="B4665" i="3"/>
  <c r="K4664" i="3"/>
  <c r="J4664" i="3"/>
  <c r="I4664" i="3"/>
  <c r="H4664" i="3"/>
  <c r="G4664" i="3"/>
  <c r="F4664" i="3"/>
  <c r="E4664" i="3"/>
  <c r="C4664" i="3"/>
  <c r="B4664" i="3"/>
  <c r="K4663" i="3"/>
  <c r="J4663" i="3"/>
  <c r="I4663" i="3"/>
  <c r="H4663" i="3"/>
  <c r="G4663" i="3"/>
  <c r="F4663" i="3"/>
  <c r="E4663" i="3"/>
  <c r="C4663" i="3"/>
  <c r="B4663" i="3"/>
  <c r="K4662" i="3"/>
  <c r="J4662" i="3"/>
  <c r="I4662" i="3"/>
  <c r="H4662" i="3"/>
  <c r="G4662" i="3"/>
  <c r="F4662" i="3"/>
  <c r="E4662" i="3"/>
  <c r="C4662" i="3"/>
  <c r="B4662" i="3"/>
  <c r="K4661" i="3"/>
  <c r="J4661" i="3"/>
  <c r="I4661" i="3"/>
  <c r="H4661" i="3"/>
  <c r="G4661" i="3"/>
  <c r="F4661" i="3"/>
  <c r="E4661" i="3"/>
  <c r="C4661" i="3"/>
  <c r="B4661" i="3"/>
  <c r="K4660" i="3"/>
  <c r="J4660" i="3"/>
  <c r="I4660" i="3"/>
  <c r="H4660" i="3"/>
  <c r="G4660" i="3"/>
  <c r="F4660" i="3"/>
  <c r="E4660" i="3"/>
  <c r="C4660" i="3"/>
  <c r="B4660" i="3"/>
  <c r="K4659" i="3"/>
  <c r="J4659" i="3"/>
  <c r="I4659" i="3"/>
  <c r="H4659" i="3"/>
  <c r="G4659" i="3"/>
  <c r="F4659" i="3"/>
  <c r="E4659" i="3"/>
  <c r="C4659" i="3"/>
  <c r="B4659" i="3"/>
  <c r="K4658" i="3"/>
  <c r="J4658" i="3"/>
  <c r="I4658" i="3"/>
  <c r="H4658" i="3"/>
  <c r="G4658" i="3"/>
  <c r="F4658" i="3"/>
  <c r="E4658" i="3"/>
  <c r="C4658" i="3"/>
  <c r="B4658" i="3"/>
  <c r="K4657" i="3"/>
  <c r="J4657" i="3"/>
  <c r="I4657" i="3"/>
  <c r="H4657" i="3"/>
  <c r="G4657" i="3"/>
  <c r="F4657" i="3"/>
  <c r="E4657" i="3"/>
  <c r="C4657" i="3"/>
  <c r="B4657" i="3"/>
  <c r="K4656" i="3"/>
  <c r="J4656" i="3"/>
  <c r="I4656" i="3"/>
  <c r="H4656" i="3"/>
  <c r="G4656" i="3"/>
  <c r="F4656" i="3"/>
  <c r="E4656" i="3"/>
  <c r="C4656" i="3"/>
  <c r="B4656" i="3"/>
  <c r="K4655" i="3"/>
  <c r="J4655" i="3"/>
  <c r="I4655" i="3"/>
  <c r="H4655" i="3"/>
  <c r="G4655" i="3"/>
  <c r="F4655" i="3"/>
  <c r="E4655" i="3"/>
  <c r="C4655" i="3"/>
  <c r="B4655" i="3"/>
  <c r="K4654" i="3"/>
  <c r="J4654" i="3"/>
  <c r="I4654" i="3"/>
  <c r="H4654" i="3"/>
  <c r="G4654" i="3"/>
  <c r="F4654" i="3"/>
  <c r="E4654" i="3"/>
  <c r="C4654" i="3"/>
  <c r="B4654" i="3"/>
  <c r="K4653" i="3"/>
  <c r="J4653" i="3"/>
  <c r="I4653" i="3"/>
  <c r="H4653" i="3"/>
  <c r="G4653" i="3"/>
  <c r="F4653" i="3"/>
  <c r="E4653" i="3"/>
  <c r="C4653" i="3"/>
  <c r="B4653" i="3"/>
  <c r="K4652" i="3"/>
  <c r="J4652" i="3"/>
  <c r="I4652" i="3"/>
  <c r="H4652" i="3"/>
  <c r="G4652" i="3"/>
  <c r="F4652" i="3"/>
  <c r="E4652" i="3"/>
  <c r="C4652" i="3"/>
  <c r="B4652" i="3"/>
  <c r="K4651" i="3"/>
  <c r="J4651" i="3"/>
  <c r="I4651" i="3"/>
  <c r="H4651" i="3"/>
  <c r="G4651" i="3"/>
  <c r="F4651" i="3"/>
  <c r="E4651" i="3"/>
  <c r="C4651" i="3"/>
  <c r="B4651" i="3"/>
  <c r="K4650" i="3"/>
  <c r="J4650" i="3"/>
  <c r="I4650" i="3"/>
  <c r="H4650" i="3"/>
  <c r="G4650" i="3"/>
  <c r="F4650" i="3"/>
  <c r="E4650" i="3"/>
  <c r="C4650" i="3"/>
  <c r="B4650" i="3"/>
  <c r="K4649" i="3"/>
  <c r="J4649" i="3"/>
  <c r="I4649" i="3"/>
  <c r="H4649" i="3"/>
  <c r="G4649" i="3"/>
  <c r="F4649" i="3"/>
  <c r="E4649" i="3"/>
  <c r="C4649" i="3"/>
  <c r="B4649" i="3"/>
  <c r="K4648" i="3"/>
  <c r="J4648" i="3"/>
  <c r="I4648" i="3"/>
  <c r="H4648" i="3"/>
  <c r="G4648" i="3"/>
  <c r="F4648" i="3"/>
  <c r="E4648" i="3"/>
  <c r="C4648" i="3"/>
  <c r="B4648" i="3"/>
  <c r="K4647" i="3"/>
  <c r="J4647" i="3"/>
  <c r="I4647" i="3"/>
  <c r="H4647" i="3"/>
  <c r="G4647" i="3"/>
  <c r="F4647" i="3"/>
  <c r="E4647" i="3"/>
  <c r="C4647" i="3"/>
  <c r="B4647" i="3"/>
  <c r="K4646" i="3"/>
  <c r="J4646" i="3"/>
  <c r="I4646" i="3"/>
  <c r="H4646" i="3"/>
  <c r="G4646" i="3"/>
  <c r="F4646" i="3"/>
  <c r="E4646" i="3"/>
  <c r="C4646" i="3"/>
  <c r="B4646" i="3"/>
  <c r="K4645" i="3"/>
  <c r="J4645" i="3"/>
  <c r="I4645" i="3"/>
  <c r="H4645" i="3"/>
  <c r="G4645" i="3"/>
  <c r="F4645" i="3"/>
  <c r="E4645" i="3"/>
  <c r="C4645" i="3"/>
  <c r="B4645" i="3"/>
  <c r="K4644" i="3"/>
  <c r="J4644" i="3"/>
  <c r="I4644" i="3"/>
  <c r="H4644" i="3"/>
  <c r="G4644" i="3"/>
  <c r="F4644" i="3"/>
  <c r="E4644" i="3"/>
  <c r="C4644" i="3"/>
  <c r="B4644" i="3"/>
  <c r="K4643" i="3"/>
  <c r="J4643" i="3"/>
  <c r="I4643" i="3"/>
  <c r="H4643" i="3"/>
  <c r="G4643" i="3"/>
  <c r="F4643" i="3"/>
  <c r="E4643" i="3"/>
  <c r="C4643" i="3"/>
  <c r="B4643" i="3"/>
  <c r="K4642" i="3"/>
  <c r="J4642" i="3"/>
  <c r="I4642" i="3"/>
  <c r="H4642" i="3"/>
  <c r="G4642" i="3"/>
  <c r="F4642" i="3"/>
  <c r="E4642" i="3"/>
  <c r="C4642" i="3"/>
  <c r="B4642" i="3"/>
  <c r="K4641" i="3"/>
  <c r="J4641" i="3"/>
  <c r="I4641" i="3"/>
  <c r="H4641" i="3"/>
  <c r="G4641" i="3"/>
  <c r="F4641" i="3"/>
  <c r="E4641" i="3"/>
  <c r="C4641" i="3"/>
  <c r="B4641" i="3"/>
  <c r="K4640" i="3"/>
  <c r="J4640" i="3"/>
  <c r="I4640" i="3"/>
  <c r="H4640" i="3"/>
  <c r="G4640" i="3"/>
  <c r="F4640" i="3"/>
  <c r="E4640" i="3"/>
  <c r="C4640" i="3"/>
  <c r="B4640" i="3"/>
  <c r="K4639" i="3"/>
  <c r="J4639" i="3"/>
  <c r="I4639" i="3"/>
  <c r="H4639" i="3"/>
  <c r="G4639" i="3"/>
  <c r="F4639" i="3"/>
  <c r="E4639" i="3"/>
  <c r="C4639" i="3"/>
  <c r="B4639" i="3"/>
  <c r="K4638" i="3"/>
  <c r="J4638" i="3"/>
  <c r="I4638" i="3"/>
  <c r="H4638" i="3"/>
  <c r="G4638" i="3"/>
  <c r="F4638" i="3"/>
  <c r="E4638" i="3"/>
  <c r="C4638" i="3"/>
  <c r="B4638" i="3"/>
  <c r="K4637" i="3"/>
  <c r="J4637" i="3"/>
  <c r="I4637" i="3"/>
  <c r="H4637" i="3"/>
  <c r="G4637" i="3"/>
  <c r="F4637" i="3"/>
  <c r="E4637" i="3"/>
  <c r="C4637" i="3"/>
  <c r="B4637" i="3"/>
  <c r="K4636" i="3"/>
  <c r="J4636" i="3"/>
  <c r="I4636" i="3"/>
  <c r="H4636" i="3"/>
  <c r="G4636" i="3"/>
  <c r="F4636" i="3"/>
  <c r="E4636" i="3"/>
  <c r="C4636" i="3"/>
  <c r="B4636" i="3"/>
  <c r="K4635" i="3"/>
  <c r="J4635" i="3"/>
  <c r="I4635" i="3"/>
  <c r="H4635" i="3"/>
  <c r="G4635" i="3"/>
  <c r="F4635" i="3"/>
  <c r="E4635" i="3"/>
  <c r="C4635" i="3"/>
  <c r="B4635" i="3"/>
  <c r="K4634" i="3"/>
  <c r="J4634" i="3"/>
  <c r="I4634" i="3"/>
  <c r="H4634" i="3"/>
  <c r="G4634" i="3"/>
  <c r="F4634" i="3"/>
  <c r="E4634" i="3"/>
  <c r="C4634" i="3"/>
  <c r="B4634" i="3"/>
  <c r="K4633" i="3"/>
  <c r="J4633" i="3"/>
  <c r="I4633" i="3"/>
  <c r="H4633" i="3"/>
  <c r="G4633" i="3"/>
  <c r="F4633" i="3"/>
  <c r="E4633" i="3"/>
  <c r="C4633" i="3"/>
  <c r="B4633" i="3"/>
  <c r="K4632" i="3"/>
  <c r="J4632" i="3"/>
  <c r="I4632" i="3"/>
  <c r="H4632" i="3"/>
  <c r="G4632" i="3"/>
  <c r="F4632" i="3"/>
  <c r="E4632" i="3"/>
  <c r="C4632" i="3"/>
  <c r="B4632" i="3"/>
  <c r="K4631" i="3"/>
  <c r="J4631" i="3"/>
  <c r="I4631" i="3"/>
  <c r="H4631" i="3"/>
  <c r="G4631" i="3"/>
  <c r="F4631" i="3"/>
  <c r="E4631" i="3"/>
  <c r="C4631" i="3"/>
  <c r="B4631" i="3"/>
  <c r="K4630" i="3"/>
  <c r="J4630" i="3"/>
  <c r="I4630" i="3"/>
  <c r="H4630" i="3"/>
  <c r="G4630" i="3"/>
  <c r="F4630" i="3"/>
  <c r="E4630" i="3"/>
  <c r="C4630" i="3"/>
  <c r="B4630" i="3"/>
  <c r="K4629" i="3"/>
  <c r="J4629" i="3"/>
  <c r="I4629" i="3"/>
  <c r="H4629" i="3"/>
  <c r="G4629" i="3"/>
  <c r="F4629" i="3"/>
  <c r="E4629" i="3"/>
  <c r="C4629" i="3"/>
  <c r="B4629" i="3"/>
  <c r="K4628" i="3"/>
  <c r="J4628" i="3"/>
  <c r="I4628" i="3"/>
  <c r="H4628" i="3"/>
  <c r="G4628" i="3"/>
  <c r="F4628" i="3"/>
  <c r="E4628" i="3"/>
  <c r="C4628" i="3"/>
  <c r="B4628" i="3"/>
  <c r="K4627" i="3"/>
  <c r="J4627" i="3"/>
  <c r="I4627" i="3"/>
  <c r="H4627" i="3"/>
  <c r="G4627" i="3"/>
  <c r="F4627" i="3"/>
  <c r="E4627" i="3"/>
  <c r="C4627" i="3"/>
  <c r="B4627" i="3"/>
  <c r="K4626" i="3"/>
  <c r="J4626" i="3"/>
  <c r="I4626" i="3"/>
  <c r="H4626" i="3"/>
  <c r="G4626" i="3"/>
  <c r="F4626" i="3"/>
  <c r="E4626" i="3"/>
  <c r="C4626" i="3"/>
  <c r="B4626" i="3"/>
  <c r="K4625" i="3"/>
  <c r="J4625" i="3"/>
  <c r="I4625" i="3"/>
  <c r="H4625" i="3"/>
  <c r="G4625" i="3"/>
  <c r="F4625" i="3"/>
  <c r="E4625" i="3"/>
  <c r="C4625" i="3"/>
  <c r="B4625" i="3"/>
  <c r="K4624" i="3"/>
  <c r="J4624" i="3"/>
  <c r="I4624" i="3"/>
  <c r="H4624" i="3"/>
  <c r="G4624" i="3"/>
  <c r="F4624" i="3"/>
  <c r="E4624" i="3"/>
  <c r="C4624" i="3"/>
  <c r="B4624" i="3"/>
  <c r="K4623" i="3"/>
  <c r="J4623" i="3"/>
  <c r="I4623" i="3"/>
  <c r="H4623" i="3"/>
  <c r="G4623" i="3"/>
  <c r="F4623" i="3"/>
  <c r="E4623" i="3"/>
  <c r="C4623" i="3"/>
  <c r="B4623" i="3"/>
  <c r="K4622" i="3"/>
  <c r="J4622" i="3"/>
  <c r="I4622" i="3"/>
  <c r="H4622" i="3"/>
  <c r="G4622" i="3"/>
  <c r="F4622" i="3"/>
  <c r="E4622" i="3"/>
  <c r="C4622" i="3"/>
  <c r="B4622" i="3"/>
  <c r="K4621" i="3"/>
  <c r="J4621" i="3"/>
  <c r="I4621" i="3"/>
  <c r="H4621" i="3"/>
  <c r="G4621" i="3"/>
  <c r="F4621" i="3"/>
  <c r="E4621" i="3"/>
  <c r="C4621" i="3"/>
  <c r="B4621" i="3"/>
  <c r="K4620" i="3"/>
  <c r="J4620" i="3"/>
  <c r="I4620" i="3"/>
  <c r="H4620" i="3"/>
  <c r="G4620" i="3"/>
  <c r="F4620" i="3"/>
  <c r="E4620" i="3"/>
  <c r="C4620" i="3"/>
  <c r="B4620" i="3"/>
  <c r="K4619" i="3"/>
  <c r="J4619" i="3"/>
  <c r="I4619" i="3"/>
  <c r="H4619" i="3"/>
  <c r="G4619" i="3"/>
  <c r="F4619" i="3"/>
  <c r="E4619" i="3"/>
  <c r="C4619" i="3"/>
  <c r="B4619" i="3"/>
  <c r="K4618" i="3"/>
  <c r="J4618" i="3"/>
  <c r="I4618" i="3"/>
  <c r="H4618" i="3"/>
  <c r="G4618" i="3"/>
  <c r="F4618" i="3"/>
  <c r="E4618" i="3"/>
  <c r="C4618" i="3"/>
  <c r="B4618" i="3"/>
  <c r="K4617" i="3"/>
  <c r="J4617" i="3"/>
  <c r="I4617" i="3"/>
  <c r="H4617" i="3"/>
  <c r="G4617" i="3"/>
  <c r="F4617" i="3"/>
  <c r="E4617" i="3"/>
  <c r="C4617" i="3"/>
  <c r="B4617" i="3"/>
  <c r="K4616" i="3"/>
  <c r="J4616" i="3"/>
  <c r="I4616" i="3"/>
  <c r="H4616" i="3"/>
  <c r="G4616" i="3"/>
  <c r="F4616" i="3"/>
  <c r="E4616" i="3"/>
  <c r="C4616" i="3"/>
  <c r="B4616" i="3"/>
  <c r="K4615" i="3"/>
  <c r="J4615" i="3"/>
  <c r="I4615" i="3"/>
  <c r="H4615" i="3"/>
  <c r="G4615" i="3"/>
  <c r="F4615" i="3"/>
  <c r="E4615" i="3"/>
  <c r="C4615" i="3"/>
  <c r="B4615" i="3"/>
  <c r="K4614" i="3"/>
  <c r="J4614" i="3"/>
  <c r="I4614" i="3"/>
  <c r="H4614" i="3"/>
  <c r="G4614" i="3"/>
  <c r="F4614" i="3"/>
  <c r="E4614" i="3"/>
  <c r="C4614" i="3"/>
  <c r="B4614" i="3"/>
  <c r="K4613" i="3"/>
  <c r="J4613" i="3"/>
  <c r="I4613" i="3"/>
  <c r="H4613" i="3"/>
  <c r="G4613" i="3"/>
  <c r="F4613" i="3"/>
  <c r="E4613" i="3"/>
  <c r="C4613" i="3"/>
  <c r="B4613" i="3"/>
  <c r="K4612" i="3"/>
  <c r="J4612" i="3"/>
  <c r="I4612" i="3"/>
  <c r="H4612" i="3"/>
  <c r="G4612" i="3"/>
  <c r="F4612" i="3"/>
  <c r="E4612" i="3"/>
  <c r="C4612" i="3"/>
  <c r="B4612" i="3"/>
  <c r="K4611" i="3"/>
  <c r="J4611" i="3"/>
  <c r="I4611" i="3"/>
  <c r="H4611" i="3"/>
  <c r="G4611" i="3"/>
  <c r="F4611" i="3"/>
  <c r="E4611" i="3"/>
  <c r="C4611" i="3"/>
  <c r="B4611" i="3"/>
  <c r="K4610" i="3"/>
  <c r="J4610" i="3"/>
  <c r="I4610" i="3"/>
  <c r="H4610" i="3"/>
  <c r="G4610" i="3"/>
  <c r="F4610" i="3"/>
  <c r="E4610" i="3"/>
  <c r="C4610" i="3"/>
  <c r="B4610" i="3"/>
  <c r="K4609" i="3"/>
  <c r="J4609" i="3"/>
  <c r="I4609" i="3"/>
  <c r="H4609" i="3"/>
  <c r="G4609" i="3"/>
  <c r="F4609" i="3"/>
  <c r="E4609" i="3"/>
  <c r="C4609" i="3"/>
  <c r="B4609" i="3"/>
  <c r="K4608" i="3"/>
  <c r="J4608" i="3"/>
  <c r="I4608" i="3"/>
  <c r="H4608" i="3"/>
  <c r="G4608" i="3"/>
  <c r="F4608" i="3"/>
  <c r="E4608" i="3"/>
  <c r="C4608" i="3"/>
  <c r="B4608" i="3"/>
  <c r="K4607" i="3"/>
  <c r="J4607" i="3"/>
  <c r="I4607" i="3"/>
  <c r="H4607" i="3"/>
  <c r="G4607" i="3"/>
  <c r="F4607" i="3"/>
  <c r="E4607" i="3"/>
  <c r="C4607" i="3"/>
  <c r="B4607" i="3"/>
  <c r="K4606" i="3"/>
  <c r="J4606" i="3"/>
  <c r="I4606" i="3"/>
  <c r="H4606" i="3"/>
  <c r="G4606" i="3"/>
  <c r="F4606" i="3"/>
  <c r="E4606" i="3"/>
  <c r="C4606" i="3"/>
  <c r="B4606" i="3"/>
  <c r="K4605" i="3"/>
  <c r="J4605" i="3"/>
  <c r="I4605" i="3"/>
  <c r="H4605" i="3"/>
  <c r="G4605" i="3"/>
  <c r="F4605" i="3"/>
  <c r="E4605" i="3"/>
  <c r="C4605" i="3"/>
  <c r="B4605" i="3"/>
  <c r="K4604" i="3"/>
  <c r="J4604" i="3"/>
  <c r="I4604" i="3"/>
  <c r="H4604" i="3"/>
  <c r="G4604" i="3"/>
  <c r="F4604" i="3"/>
  <c r="E4604" i="3"/>
  <c r="C4604" i="3"/>
  <c r="B4604" i="3"/>
  <c r="K4603" i="3"/>
  <c r="J4603" i="3"/>
  <c r="I4603" i="3"/>
  <c r="H4603" i="3"/>
  <c r="G4603" i="3"/>
  <c r="F4603" i="3"/>
  <c r="E4603" i="3"/>
  <c r="C4603" i="3"/>
  <c r="B4603" i="3"/>
  <c r="K4602" i="3"/>
  <c r="J4602" i="3"/>
  <c r="I4602" i="3"/>
  <c r="H4602" i="3"/>
  <c r="G4602" i="3"/>
  <c r="F4602" i="3"/>
  <c r="E4602" i="3"/>
  <c r="C4602" i="3"/>
  <c r="B4602" i="3"/>
  <c r="K4601" i="3"/>
  <c r="J4601" i="3"/>
  <c r="I4601" i="3"/>
  <c r="H4601" i="3"/>
  <c r="G4601" i="3"/>
  <c r="F4601" i="3"/>
  <c r="E4601" i="3"/>
  <c r="C4601" i="3"/>
  <c r="B4601" i="3"/>
  <c r="K4600" i="3"/>
  <c r="J4600" i="3"/>
  <c r="I4600" i="3"/>
  <c r="H4600" i="3"/>
  <c r="G4600" i="3"/>
  <c r="F4600" i="3"/>
  <c r="E4600" i="3"/>
  <c r="C4600" i="3"/>
  <c r="B4600" i="3"/>
  <c r="K4599" i="3"/>
  <c r="J4599" i="3"/>
  <c r="I4599" i="3"/>
  <c r="H4599" i="3"/>
  <c r="G4599" i="3"/>
  <c r="F4599" i="3"/>
  <c r="E4599" i="3"/>
  <c r="C4599" i="3"/>
  <c r="B4599" i="3"/>
  <c r="K4598" i="3"/>
  <c r="J4598" i="3"/>
  <c r="I4598" i="3"/>
  <c r="H4598" i="3"/>
  <c r="G4598" i="3"/>
  <c r="F4598" i="3"/>
  <c r="E4598" i="3"/>
  <c r="C4598" i="3"/>
  <c r="B4598" i="3"/>
  <c r="K4597" i="3"/>
  <c r="J4597" i="3"/>
  <c r="I4597" i="3"/>
  <c r="H4597" i="3"/>
  <c r="G4597" i="3"/>
  <c r="F4597" i="3"/>
  <c r="E4597" i="3"/>
  <c r="C4597" i="3"/>
  <c r="B4597" i="3"/>
  <c r="K4596" i="3"/>
  <c r="J4596" i="3"/>
  <c r="I4596" i="3"/>
  <c r="H4596" i="3"/>
  <c r="G4596" i="3"/>
  <c r="F4596" i="3"/>
  <c r="E4596" i="3"/>
  <c r="C4596" i="3"/>
  <c r="B4596" i="3"/>
  <c r="K4595" i="3"/>
  <c r="J4595" i="3"/>
  <c r="I4595" i="3"/>
  <c r="H4595" i="3"/>
  <c r="G4595" i="3"/>
  <c r="F4595" i="3"/>
  <c r="E4595" i="3"/>
  <c r="C4595" i="3"/>
  <c r="B4595" i="3"/>
  <c r="K4594" i="3"/>
  <c r="J4594" i="3"/>
  <c r="I4594" i="3"/>
  <c r="H4594" i="3"/>
  <c r="G4594" i="3"/>
  <c r="F4594" i="3"/>
  <c r="E4594" i="3"/>
  <c r="C4594" i="3"/>
  <c r="B4594" i="3"/>
  <c r="K4593" i="3"/>
  <c r="J4593" i="3"/>
  <c r="I4593" i="3"/>
  <c r="H4593" i="3"/>
  <c r="G4593" i="3"/>
  <c r="F4593" i="3"/>
  <c r="E4593" i="3"/>
  <c r="C4593" i="3"/>
  <c r="B4593" i="3"/>
  <c r="K4592" i="3"/>
  <c r="J4592" i="3"/>
  <c r="I4592" i="3"/>
  <c r="H4592" i="3"/>
  <c r="G4592" i="3"/>
  <c r="F4592" i="3"/>
  <c r="E4592" i="3"/>
  <c r="C4592" i="3"/>
  <c r="B4592" i="3"/>
  <c r="K4591" i="3"/>
  <c r="J4591" i="3"/>
  <c r="I4591" i="3"/>
  <c r="H4591" i="3"/>
  <c r="G4591" i="3"/>
  <c r="F4591" i="3"/>
  <c r="E4591" i="3"/>
  <c r="C4591" i="3"/>
  <c r="B4591" i="3"/>
  <c r="K4590" i="3"/>
  <c r="J4590" i="3"/>
  <c r="I4590" i="3"/>
  <c r="H4590" i="3"/>
  <c r="G4590" i="3"/>
  <c r="F4590" i="3"/>
  <c r="E4590" i="3"/>
  <c r="C4590" i="3"/>
  <c r="B4590" i="3"/>
  <c r="K4589" i="3"/>
  <c r="J4589" i="3"/>
  <c r="I4589" i="3"/>
  <c r="H4589" i="3"/>
  <c r="G4589" i="3"/>
  <c r="F4589" i="3"/>
  <c r="E4589" i="3"/>
  <c r="C4589" i="3"/>
  <c r="B4589" i="3"/>
  <c r="K4588" i="3"/>
  <c r="J4588" i="3"/>
  <c r="I4588" i="3"/>
  <c r="H4588" i="3"/>
  <c r="G4588" i="3"/>
  <c r="F4588" i="3"/>
  <c r="E4588" i="3"/>
  <c r="C4588" i="3"/>
  <c r="B4588" i="3"/>
  <c r="K4587" i="3"/>
  <c r="J4587" i="3"/>
  <c r="I4587" i="3"/>
  <c r="H4587" i="3"/>
  <c r="G4587" i="3"/>
  <c r="F4587" i="3"/>
  <c r="E4587" i="3"/>
  <c r="C4587" i="3"/>
  <c r="B4587" i="3"/>
  <c r="K4586" i="3"/>
  <c r="J4586" i="3"/>
  <c r="I4586" i="3"/>
  <c r="H4586" i="3"/>
  <c r="G4586" i="3"/>
  <c r="F4586" i="3"/>
  <c r="E4586" i="3"/>
  <c r="C4586" i="3"/>
  <c r="B4586" i="3"/>
  <c r="K4585" i="3"/>
  <c r="J4585" i="3"/>
  <c r="I4585" i="3"/>
  <c r="H4585" i="3"/>
  <c r="G4585" i="3"/>
  <c r="F4585" i="3"/>
  <c r="E4585" i="3"/>
  <c r="C4585" i="3"/>
  <c r="B4585" i="3"/>
  <c r="K4584" i="3"/>
  <c r="J4584" i="3"/>
  <c r="I4584" i="3"/>
  <c r="H4584" i="3"/>
  <c r="G4584" i="3"/>
  <c r="F4584" i="3"/>
  <c r="E4584" i="3"/>
  <c r="C4584" i="3"/>
  <c r="B4584" i="3"/>
  <c r="K4583" i="3"/>
  <c r="J4583" i="3"/>
  <c r="I4583" i="3"/>
  <c r="H4583" i="3"/>
  <c r="G4583" i="3"/>
  <c r="F4583" i="3"/>
  <c r="E4583" i="3"/>
  <c r="C4583" i="3"/>
  <c r="B4583" i="3"/>
  <c r="K4582" i="3"/>
  <c r="J4582" i="3"/>
  <c r="I4582" i="3"/>
  <c r="H4582" i="3"/>
  <c r="G4582" i="3"/>
  <c r="F4582" i="3"/>
  <c r="E4582" i="3"/>
  <c r="C4582" i="3"/>
  <c r="B4582" i="3"/>
  <c r="K4581" i="3"/>
  <c r="J4581" i="3"/>
  <c r="I4581" i="3"/>
  <c r="H4581" i="3"/>
  <c r="G4581" i="3"/>
  <c r="F4581" i="3"/>
  <c r="E4581" i="3"/>
  <c r="C4581" i="3"/>
  <c r="B4581" i="3"/>
  <c r="K4580" i="3"/>
  <c r="J4580" i="3"/>
  <c r="I4580" i="3"/>
  <c r="H4580" i="3"/>
  <c r="G4580" i="3"/>
  <c r="F4580" i="3"/>
  <c r="E4580" i="3"/>
  <c r="C4580" i="3"/>
  <c r="B4580" i="3"/>
  <c r="K4579" i="3"/>
  <c r="J4579" i="3"/>
  <c r="I4579" i="3"/>
  <c r="H4579" i="3"/>
  <c r="G4579" i="3"/>
  <c r="F4579" i="3"/>
  <c r="E4579" i="3"/>
  <c r="C4579" i="3"/>
  <c r="B4579" i="3"/>
  <c r="K4578" i="3"/>
  <c r="J4578" i="3"/>
  <c r="I4578" i="3"/>
  <c r="H4578" i="3"/>
  <c r="G4578" i="3"/>
  <c r="F4578" i="3"/>
  <c r="E4578" i="3"/>
  <c r="C4578" i="3"/>
  <c r="B4578" i="3"/>
  <c r="K4577" i="3"/>
  <c r="J4577" i="3"/>
  <c r="I4577" i="3"/>
  <c r="H4577" i="3"/>
  <c r="G4577" i="3"/>
  <c r="F4577" i="3"/>
  <c r="E4577" i="3"/>
  <c r="C4577" i="3"/>
  <c r="B4577" i="3"/>
  <c r="K4576" i="3"/>
  <c r="J4576" i="3"/>
  <c r="I4576" i="3"/>
  <c r="H4576" i="3"/>
  <c r="G4576" i="3"/>
  <c r="F4576" i="3"/>
  <c r="E4576" i="3"/>
  <c r="C4576" i="3"/>
  <c r="B4576" i="3"/>
  <c r="K4575" i="3"/>
  <c r="J4575" i="3"/>
  <c r="I4575" i="3"/>
  <c r="H4575" i="3"/>
  <c r="G4575" i="3"/>
  <c r="F4575" i="3"/>
  <c r="E4575" i="3"/>
  <c r="C4575" i="3"/>
  <c r="B4575" i="3"/>
  <c r="K4574" i="3"/>
  <c r="J4574" i="3"/>
  <c r="I4574" i="3"/>
  <c r="H4574" i="3"/>
  <c r="G4574" i="3"/>
  <c r="F4574" i="3"/>
  <c r="E4574" i="3"/>
  <c r="C4574" i="3"/>
  <c r="B4574" i="3"/>
  <c r="K4573" i="3"/>
  <c r="J4573" i="3"/>
  <c r="I4573" i="3"/>
  <c r="H4573" i="3"/>
  <c r="G4573" i="3"/>
  <c r="F4573" i="3"/>
  <c r="E4573" i="3"/>
  <c r="C4573" i="3"/>
  <c r="B4573" i="3"/>
  <c r="K4572" i="3"/>
  <c r="J4572" i="3"/>
  <c r="I4572" i="3"/>
  <c r="H4572" i="3"/>
  <c r="G4572" i="3"/>
  <c r="F4572" i="3"/>
  <c r="E4572" i="3"/>
  <c r="C4572" i="3"/>
  <c r="B4572" i="3"/>
  <c r="K4571" i="3"/>
  <c r="J4571" i="3"/>
  <c r="I4571" i="3"/>
  <c r="H4571" i="3"/>
  <c r="G4571" i="3"/>
  <c r="F4571" i="3"/>
  <c r="E4571" i="3"/>
  <c r="C4571" i="3"/>
  <c r="B4571" i="3"/>
  <c r="K4570" i="3"/>
  <c r="J4570" i="3"/>
  <c r="I4570" i="3"/>
  <c r="H4570" i="3"/>
  <c r="G4570" i="3"/>
  <c r="F4570" i="3"/>
  <c r="E4570" i="3"/>
  <c r="C4570" i="3"/>
  <c r="B4570" i="3"/>
  <c r="K4569" i="3"/>
  <c r="J4569" i="3"/>
  <c r="I4569" i="3"/>
  <c r="H4569" i="3"/>
  <c r="G4569" i="3"/>
  <c r="F4569" i="3"/>
  <c r="E4569" i="3"/>
  <c r="C4569" i="3"/>
  <c r="B4569" i="3"/>
  <c r="K4568" i="3"/>
  <c r="J4568" i="3"/>
  <c r="I4568" i="3"/>
  <c r="H4568" i="3"/>
  <c r="G4568" i="3"/>
  <c r="F4568" i="3"/>
  <c r="E4568" i="3"/>
  <c r="C4568" i="3"/>
  <c r="B4568" i="3"/>
  <c r="K4567" i="3"/>
  <c r="J4567" i="3"/>
  <c r="I4567" i="3"/>
  <c r="H4567" i="3"/>
  <c r="G4567" i="3"/>
  <c r="F4567" i="3"/>
  <c r="E4567" i="3"/>
  <c r="C4567" i="3"/>
  <c r="B4567" i="3"/>
  <c r="K4566" i="3"/>
  <c r="J4566" i="3"/>
  <c r="I4566" i="3"/>
  <c r="H4566" i="3"/>
  <c r="G4566" i="3"/>
  <c r="F4566" i="3"/>
  <c r="E4566" i="3"/>
  <c r="C4566" i="3"/>
  <c r="B4566" i="3"/>
  <c r="K4565" i="3"/>
  <c r="J4565" i="3"/>
  <c r="I4565" i="3"/>
  <c r="H4565" i="3"/>
  <c r="G4565" i="3"/>
  <c r="F4565" i="3"/>
  <c r="E4565" i="3"/>
  <c r="C4565" i="3"/>
  <c r="B4565" i="3"/>
  <c r="K4564" i="3"/>
  <c r="J4564" i="3"/>
  <c r="I4564" i="3"/>
  <c r="H4564" i="3"/>
  <c r="G4564" i="3"/>
  <c r="F4564" i="3"/>
  <c r="E4564" i="3"/>
  <c r="C4564" i="3"/>
  <c r="B4564" i="3"/>
  <c r="K4563" i="3"/>
  <c r="J4563" i="3"/>
  <c r="I4563" i="3"/>
  <c r="H4563" i="3"/>
  <c r="G4563" i="3"/>
  <c r="F4563" i="3"/>
  <c r="E4563" i="3"/>
  <c r="C4563" i="3"/>
  <c r="B4563" i="3"/>
  <c r="K4562" i="3"/>
  <c r="J4562" i="3"/>
  <c r="I4562" i="3"/>
  <c r="H4562" i="3"/>
  <c r="G4562" i="3"/>
  <c r="F4562" i="3"/>
  <c r="E4562" i="3"/>
  <c r="C4562" i="3"/>
  <c r="B4562" i="3"/>
  <c r="K4561" i="3"/>
  <c r="J4561" i="3"/>
  <c r="I4561" i="3"/>
  <c r="H4561" i="3"/>
  <c r="G4561" i="3"/>
  <c r="F4561" i="3"/>
  <c r="E4561" i="3"/>
  <c r="C4561" i="3"/>
  <c r="B4561" i="3"/>
  <c r="K4560" i="3"/>
  <c r="J4560" i="3"/>
  <c r="I4560" i="3"/>
  <c r="H4560" i="3"/>
  <c r="G4560" i="3"/>
  <c r="F4560" i="3"/>
  <c r="E4560" i="3"/>
  <c r="C4560" i="3"/>
  <c r="B4560" i="3"/>
  <c r="K4559" i="3"/>
  <c r="J4559" i="3"/>
  <c r="I4559" i="3"/>
  <c r="H4559" i="3"/>
  <c r="G4559" i="3"/>
  <c r="F4559" i="3"/>
  <c r="E4559" i="3"/>
  <c r="C4559" i="3"/>
  <c r="B4559" i="3"/>
  <c r="K4558" i="3"/>
  <c r="J4558" i="3"/>
  <c r="I4558" i="3"/>
  <c r="H4558" i="3"/>
  <c r="G4558" i="3"/>
  <c r="F4558" i="3"/>
  <c r="E4558" i="3"/>
  <c r="C4558" i="3"/>
  <c r="B4558" i="3"/>
  <c r="K4557" i="3"/>
  <c r="J4557" i="3"/>
  <c r="I4557" i="3"/>
  <c r="H4557" i="3"/>
  <c r="G4557" i="3"/>
  <c r="F4557" i="3"/>
  <c r="E4557" i="3"/>
  <c r="C4557" i="3"/>
  <c r="B4557" i="3"/>
  <c r="K4556" i="3"/>
  <c r="J4556" i="3"/>
  <c r="I4556" i="3"/>
  <c r="H4556" i="3"/>
  <c r="G4556" i="3"/>
  <c r="F4556" i="3"/>
  <c r="E4556" i="3"/>
  <c r="C4556" i="3"/>
  <c r="B4556" i="3"/>
  <c r="K4555" i="3"/>
  <c r="J4555" i="3"/>
  <c r="I4555" i="3"/>
  <c r="H4555" i="3"/>
  <c r="G4555" i="3"/>
  <c r="F4555" i="3"/>
  <c r="E4555" i="3"/>
  <c r="C4555" i="3"/>
  <c r="B4555" i="3"/>
  <c r="K4554" i="3"/>
  <c r="J4554" i="3"/>
  <c r="I4554" i="3"/>
  <c r="H4554" i="3"/>
  <c r="G4554" i="3"/>
  <c r="F4554" i="3"/>
  <c r="E4554" i="3"/>
  <c r="C4554" i="3"/>
  <c r="B4554" i="3"/>
  <c r="K4553" i="3"/>
  <c r="J4553" i="3"/>
  <c r="I4553" i="3"/>
  <c r="H4553" i="3"/>
  <c r="G4553" i="3"/>
  <c r="F4553" i="3"/>
  <c r="E4553" i="3"/>
  <c r="C4553" i="3"/>
  <c r="B4553" i="3"/>
  <c r="K4552" i="3"/>
  <c r="J4552" i="3"/>
  <c r="I4552" i="3"/>
  <c r="H4552" i="3"/>
  <c r="G4552" i="3"/>
  <c r="F4552" i="3"/>
  <c r="E4552" i="3"/>
  <c r="C4552" i="3"/>
  <c r="B4552" i="3"/>
  <c r="K4551" i="3"/>
  <c r="J4551" i="3"/>
  <c r="I4551" i="3"/>
  <c r="H4551" i="3"/>
  <c r="G4551" i="3"/>
  <c r="F4551" i="3"/>
  <c r="E4551" i="3"/>
  <c r="C4551" i="3"/>
  <c r="B4551" i="3"/>
  <c r="K4550" i="3"/>
  <c r="J4550" i="3"/>
  <c r="I4550" i="3"/>
  <c r="H4550" i="3"/>
  <c r="G4550" i="3"/>
  <c r="F4550" i="3"/>
  <c r="E4550" i="3"/>
  <c r="C4550" i="3"/>
  <c r="B4550" i="3"/>
  <c r="K4549" i="3"/>
  <c r="J4549" i="3"/>
  <c r="I4549" i="3"/>
  <c r="H4549" i="3"/>
  <c r="G4549" i="3"/>
  <c r="F4549" i="3"/>
  <c r="E4549" i="3"/>
  <c r="C4549" i="3"/>
  <c r="B4549" i="3"/>
  <c r="K4548" i="3"/>
  <c r="J4548" i="3"/>
  <c r="I4548" i="3"/>
  <c r="H4548" i="3"/>
  <c r="G4548" i="3"/>
  <c r="F4548" i="3"/>
  <c r="E4548" i="3"/>
  <c r="C4548" i="3"/>
  <c r="B4548" i="3"/>
  <c r="K4547" i="3"/>
  <c r="J4547" i="3"/>
  <c r="I4547" i="3"/>
  <c r="H4547" i="3"/>
  <c r="G4547" i="3"/>
  <c r="F4547" i="3"/>
  <c r="E4547" i="3"/>
  <c r="C4547" i="3"/>
  <c r="B4547" i="3"/>
  <c r="K4546" i="3"/>
  <c r="J4546" i="3"/>
  <c r="I4546" i="3"/>
  <c r="H4546" i="3"/>
  <c r="G4546" i="3"/>
  <c r="F4546" i="3"/>
  <c r="E4546" i="3"/>
  <c r="C4546" i="3"/>
  <c r="B4546" i="3"/>
  <c r="K4545" i="3"/>
  <c r="J4545" i="3"/>
  <c r="I4545" i="3"/>
  <c r="H4545" i="3"/>
  <c r="G4545" i="3"/>
  <c r="F4545" i="3"/>
  <c r="E4545" i="3"/>
  <c r="C4545" i="3"/>
  <c r="B4545" i="3"/>
  <c r="K4544" i="3"/>
  <c r="J4544" i="3"/>
  <c r="I4544" i="3"/>
  <c r="H4544" i="3"/>
  <c r="G4544" i="3"/>
  <c r="F4544" i="3"/>
  <c r="E4544" i="3"/>
  <c r="C4544" i="3"/>
  <c r="B4544" i="3"/>
  <c r="K4543" i="3"/>
  <c r="J4543" i="3"/>
  <c r="I4543" i="3"/>
  <c r="H4543" i="3"/>
  <c r="G4543" i="3"/>
  <c r="F4543" i="3"/>
  <c r="E4543" i="3"/>
  <c r="C4543" i="3"/>
  <c r="B4543" i="3"/>
  <c r="K4542" i="3"/>
  <c r="J4542" i="3"/>
  <c r="I4542" i="3"/>
  <c r="H4542" i="3"/>
  <c r="G4542" i="3"/>
  <c r="F4542" i="3"/>
  <c r="E4542" i="3"/>
  <c r="C4542" i="3"/>
  <c r="B4542" i="3"/>
  <c r="K4541" i="3"/>
  <c r="J4541" i="3"/>
  <c r="I4541" i="3"/>
  <c r="H4541" i="3"/>
  <c r="G4541" i="3"/>
  <c r="F4541" i="3"/>
  <c r="E4541" i="3"/>
  <c r="C4541" i="3"/>
  <c r="B4541" i="3"/>
  <c r="K4540" i="3"/>
  <c r="J4540" i="3"/>
  <c r="I4540" i="3"/>
  <c r="H4540" i="3"/>
  <c r="G4540" i="3"/>
  <c r="F4540" i="3"/>
  <c r="E4540" i="3"/>
  <c r="C4540" i="3"/>
  <c r="B4540" i="3"/>
  <c r="K4539" i="3"/>
  <c r="J4539" i="3"/>
  <c r="I4539" i="3"/>
  <c r="H4539" i="3"/>
  <c r="G4539" i="3"/>
  <c r="F4539" i="3"/>
  <c r="E4539" i="3"/>
  <c r="C4539" i="3"/>
  <c r="B4539" i="3"/>
  <c r="K4538" i="3"/>
  <c r="J4538" i="3"/>
  <c r="I4538" i="3"/>
  <c r="H4538" i="3"/>
  <c r="G4538" i="3"/>
  <c r="F4538" i="3"/>
  <c r="E4538" i="3"/>
  <c r="C4538" i="3"/>
  <c r="B4538" i="3"/>
  <c r="K4537" i="3"/>
  <c r="J4537" i="3"/>
  <c r="I4537" i="3"/>
  <c r="H4537" i="3"/>
  <c r="G4537" i="3"/>
  <c r="F4537" i="3"/>
  <c r="E4537" i="3"/>
  <c r="C4537" i="3"/>
  <c r="B4537" i="3"/>
  <c r="K4536" i="3"/>
  <c r="J4536" i="3"/>
  <c r="I4536" i="3"/>
  <c r="H4536" i="3"/>
  <c r="G4536" i="3"/>
  <c r="F4536" i="3"/>
  <c r="E4536" i="3"/>
  <c r="C4536" i="3"/>
  <c r="B4536" i="3"/>
  <c r="K4535" i="3"/>
  <c r="J4535" i="3"/>
  <c r="I4535" i="3"/>
  <c r="H4535" i="3"/>
  <c r="G4535" i="3"/>
  <c r="F4535" i="3"/>
  <c r="E4535" i="3"/>
  <c r="C4535" i="3"/>
  <c r="B4535" i="3"/>
  <c r="K4534" i="3"/>
  <c r="J4534" i="3"/>
  <c r="I4534" i="3"/>
  <c r="H4534" i="3"/>
  <c r="G4534" i="3"/>
  <c r="F4534" i="3"/>
  <c r="E4534" i="3"/>
  <c r="C4534" i="3"/>
  <c r="B4534" i="3"/>
  <c r="K4533" i="3"/>
  <c r="J4533" i="3"/>
  <c r="I4533" i="3"/>
  <c r="H4533" i="3"/>
  <c r="G4533" i="3"/>
  <c r="F4533" i="3"/>
  <c r="E4533" i="3"/>
  <c r="C4533" i="3"/>
  <c r="B4533" i="3"/>
  <c r="K4532" i="3"/>
  <c r="J4532" i="3"/>
  <c r="I4532" i="3"/>
  <c r="H4532" i="3"/>
  <c r="G4532" i="3"/>
  <c r="F4532" i="3"/>
  <c r="E4532" i="3"/>
  <c r="C4532" i="3"/>
  <c r="B4532" i="3"/>
  <c r="K4531" i="3"/>
  <c r="J4531" i="3"/>
  <c r="I4531" i="3"/>
  <c r="H4531" i="3"/>
  <c r="G4531" i="3"/>
  <c r="F4531" i="3"/>
  <c r="E4531" i="3"/>
  <c r="C4531" i="3"/>
  <c r="B4531" i="3"/>
  <c r="K4530" i="3"/>
  <c r="J4530" i="3"/>
  <c r="I4530" i="3"/>
  <c r="H4530" i="3"/>
  <c r="G4530" i="3"/>
  <c r="F4530" i="3"/>
  <c r="E4530" i="3"/>
  <c r="C4530" i="3"/>
  <c r="B4530" i="3"/>
  <c r="K4529" i="3"/>
  <c r="J4529" i="3"/>
  <c r="I4529" i="3"/>
  <c r="H4529" i="3"/>
  <c r="G4529" i="3"/>
  <c r="F4529" i="3"/>
  <c r="E4529" i="3"/>
  <c r="C4529" i="3"/>
  <c r="B4529" i="3"/>
  <c r="K4528" i="3"/>
  <c r="J4528" i="3"/>
  <c r="I4528" i="3"/>
  <c r="H4528" i="3"/>
  <c r="G4528" i="3"/>
  <c r="F4528" i="3"/>
  <c r="E4528" i="3"/>
  <c r="C4528" i="3"/>
  <c r="B4528" i="3"/>
  <c r="K4527" i="3"/>
  <c r="J4527" i="3"/>
  <c r="I4527" i="3"/>
  <c r="H4527" i="3"/>
  <c r="G4527" i="3"/>
  <c r="F4527" i="3"/>
  <c r="E4527" i="3"/>
  <c r="C4527" i="3"/>
  <c r="B4527" i="3"/>
  <c r="K4526" i="3"/>
  <c r="J4526" i="3"/>
  <c r="I4526" i="3"/>
  <c r="H4526" i="3"/>
  <c r="G4526" i="3"/>
  <c r="F4526" i="3"/>
  <c r="E4526" i="3"/>
  <c r="C4526" i="3"/>
  <c r="B4526" i="3"/>
  <c r="K4525" i="3"/>
  <c r="J4525" i="3"/>
  <c r="I4525" i="3"/>
  <c r="H4525" i="3"/>
  <c r="G4525" i="3"/>
  <c r="F4525" i="3"/>
  <c r="E4525" i="3"/>
  <c r="C4525" i="3"/>
  <c r="B4525" i="3"/>
  <c r="K4524" i="3"/>
  <c r="J4524" i="3"/>
  <c r="I4524" i="3"/>
  <c r="H4524" i="3"/>
  <c r="G4524" i="3"/>
  <c r="F4524" i="3"/>
  <c r="E4524" i="3"/>
  <c r="C4524" i="3"/>
  <c r="B4524" i="3"/>
  <c r="K4523" i="3"/>
  <c r="J4523" i="3"/>
  <c r="I4523" i="3"/>
  <c r="H4523" i="3"/>
  <c r="G4523" i="3"/>
  <c r="F4523" i="3"/>
  <c r="E4523" i="3"/>
  <c r="C4523" i="3"/>
  <c r="B4523" i="3"/>
  <c r="K4522" i="3"/>
  <c r="J4522" i="3"/>
  <c r="I4522" i="3"/>
  <c r="H4522" i="3"/>
  <c r="G4522" i="3"/>
  <c r="F4522" i="3"/>
  <c r="E4522" i="3"/>
  <c r="C4522" i="3"/>
  <c r="B4522" i="3"/>
  <c r="K4521" i="3"/>
  <c r="J4521" i="3"/>
  <c r="I4521" i="3"/>
  <c r="H4521" i="3"/>
  <c r="G4521" i="3"/>
  <c r="F4521" i="3"/>
  <c r="E4521" i="3"/>
  <c r="C4521" i="3"/>
  <c r="B4521" i="3"/>
  <c r="K4520" i="3"/>
  <c r="J4520" i="3"/>
  <c r="I4520" i="3"/>
  <c r="H4520" i="3"/>
  <c r="G4520" i="3"/>
  <c r="F4520" i="3"/>
  <c r="E4520" i="3"/>
  <c r="C4520" i="3"/>
  <c r="B4520" i="3"/>
  <c r="K4519" i="3"/>
  <c r="J4519" i="3"/>
  <c r="I4519" i="3"/>
  <c r="H4519" i="3"/>
  <c r="G4519" i="3"/>
  <c r="F4519" i="3"/>
  <c r="E4519" i="3"/>
  <c r="C4519" i="3"/>
  <c r="B4519" i="3"/>
  <c r="K4518" i="3"/>
  <c r="J4518" i="3"/>
  <c r="I4518" i="3"/>
  <c r="H4518" i="3"/>
  <c r="G4518" i="3"/>
  <c r="F4518" i="3"/>
  <c r="E4518" i="3"/>
  <c r="C4518" i="3"/>
  <c r="B4518" i="3"/>
  <c r="K4517" i="3"/>
  <c r="J4517" i="3"/>
  <c r="I4517" i="3"/>
  <c r="H4517" i="3"/>
  <c r="G4517" i="3"/>
  <c r="F4517" i="3"/>
  <c r="E4517" i="3"/>
  <c r="C4517" i="3"/>
  <c r="B4517" i="3"/>
  <c r="K4516" i="3"/>
  <c r="J4516" i="3"/>
  <c r="I4516" i="3"/>
  <c r="H4516" i="3"/>
  <c r="G4516" i="3"/>
  <c r="F4516" i="3"/>
  <c r="E4516" i="3"/>
  <c r="C4516" i="3"/>
  <c r="B4516" i="3"/>
  <c r="K4515" i="3"/>
  <c r="J4515" i="3"/>
  <c r="I4515" i="3"/>
  <c r="H4515" i="3"/>
  <c r="G4515" i="3"/>
  <c r="F4515" i="3"/>
  <c r="E4515" i="3"/>
  <c r="C4515" i="3"/>
  <c r="B4515" i="3"/>
  <c r="K4514" i="3"/>
  <c r="J4514" i="3"/>
  <c r="I4514" i="3"/>
  <c r="H4514" i="3"/>
  <c r="G4514" i="3"/>
  <c r="F4514" i="3"/>
  <c r="E4514" i="3"/>
  <c r="C4514" i="3"/>
  <c r="B4514" i="3"/>
  <c r="K4513" i="3"/>
  <c r="J4513" i="3"/>
  <c r="I4513" i="3"/>
  <c r="H4513" i="3"/>
  <c r="G4513" i="3"/>
  <c r="F4513" i="3"/>
  <c r="E4513" i="3"/>
  <c r="C4513" i="3"/>
  <c r="B4513" i="3"/>
  <c r="K4512" i="3"/>
  <c r="J4512" i="3"/>
  <c r="I4512" i="3"/>
  <c r="H4512" i="3"/>
  <c r="G4512" i="3"/>
  <c r="F4512" i="3"/>
  <c r="E4512" i="3"/>
  <c r="C4512" i="3"/>
  <c r="B4512" i="3"/>
  <c r="K4511" i="3"/>
  <c r="J4511" i="3"/>
  <c r="I4511" i="3"/>
  <c r="H4511" i="3"/>
  <c r="G4511" i="3"/>
  <c r="F4511" i="3"/>
  <c r="E4511" i="3"/>
  <c r="C4511" i="3"/>
  <c r="B4511" i="3"/>
  <c r="K4510" i="3"/>
  <c r="J4510" i="3"/>
  <c r="I4510" i="3"/>
  <c r="H4510" i="3"/>
  <c r="G4510" i="3"/>
  <c r="F4510" i="3"/>
  <c r="E4510" i="3"/>
  <c r="C4510" i="3"/>
  <c r="B4510" i="3"/>
  <c r="K4509" i="3"/>
  <c r="J4509" i="3"/>
  <c r="I4509" i="3"/>
  <c r="H4509" i="3"/>
  <c r="G4509" i="3"/>
  <c r="F4509" i="3"/>
  <c r="E4509" i="3"/>
  <c r="C4509" i="3"/>
  <c r="B4509" i="3"/>
  <c r="K4508" i="3"/>
  <c r="J4508" i="3"/>
  <c r="I4508" i="3"/>
  <c r="H4508" i="3"/>
  <c r="G4508" i="3"/>
  <c r="F4508" i="3"/>
  <c r="E4508" i="3"/>
  <c r="C4508" i="3"/>
  <c r="B4508" i="3"/>
  <c r="K4507" i="3"/>
  <c r="J4507" i="3"/>
  <c r="I4507" i="3"/>
  <c r="H4507" i="3"/>
  <c r="G4507" i="3"/>
  <c r="F4507" i="3"/>
  <c r="E4507" i="3"/>
  <c r="C4507" i="3"/>
  <c r="B4507" i="3"/>
  <c r="K4506" i="3"/>
  <c r="J4506" i="3"/>
  <c r="I4506" i="3"/>
  <c r="H4506" i="3"/>
  <c r="G4506" i="3"/>
  <c r="F4506" i="3"/>
  <c r="E4506" i="3"/>
  <c r="C4506" i="3"/>
  <c r="B4506" i="3"/>
  <c r="K4505" i="3"/>
  <c r="J4505" i="3"/>
  <c r="I4505" i="3"/>
  <c r="H4505" i="3"/>
  <c r="G4505" i="3"/>
  <c r="F4505" i="3"/>
  <c r="E4505" i="3"/>
  <c r="C4505" i="3"/>
  <c r="B4505" i="3"/>
  <c r="K4504" i="3"/>
  <c r="J4504" i="3"/>
  <c r="I4504" i="3"/>
  <c r="H4504" i="3"/>
  <c r="G4504" i="3"/>
  <c r="F4504" i="3"/>
  <c r="E4504" i="3"/>
  <c r="C4504" i="3"/>
  <c r="B4504" i="3"/>
  <c r="K4503" i="3"/>
  <c r="J4503" i="3"/>
  <c r="I4503" i="3"/>
  <c r="H4503" i="3"/>
  <c r="G4503" i="3"/>
  <c r="F4503" i="3"/>
  <c r="E4503" i="3"/>
  <c r="C4503" i="3"/>
  <c r="B4503" i="3"/>
  <c r="K4502" i="3"/>
  <c r="J4502" i="3"/>
  <c r="I4502" i="3"/>
  <c r="H4502" i="3"/>
  <c r="G4502" i="3"/>
  <c r="F4502" i="3"/>
  <c r="E4502" i="3"/>
  <c r="C4502" i="3"/>
  <c r="B4502" i="3"/>
  <c r="K4501" i="3"/>
  <c r="J4501" i="3"/>
  <c r="I4501" i="3"/>
  <c r="H4501" i="3"/>
  <c r="G4501" i="3"/>
  <c r="F4501" i="3"/>
  <c r="E4501" i="3"/>
  <c r="C4501" i="3"/>
  <c r="B4501" i="3"/>
  <c r="K4500" i="3"/>
  <c r="J4500" i="3"/>
  <c r="I4500" i="3"/>
  <c r="H4500" i="3"/>
  <c r="G4500" i="3"/>
  <c r="F4500" i="3"/>
  <c r="E4500" i="3"/>
  <c r="C4500" i="3"/>
  <c r="B4500" i="3"/>
  <c r="K4499" i="3"/>
  <c r="J4499" i="3"/>
  <c r="I4499" i="3"/>
  <c r="H4499" i="3"/>
  <c r="G4499" i="3"/>
  <c r="F4499" i="3"/>
  <c r="E4499" i="3"/>
  <c r="C4499" i="3"/>
  <c r="B4499" i="3"/>
  <c r="K4498" i="3"/>
  <c r="J4498" i="3"/>
  <c r="I4498" i="3"/>
  <c r="H4498" i="3"/>
  <c r="G4498" i="3"/>
  <c r="F4498" i="3"/>
  <c r="E4498" i="3"/>
  <c r="C4498" i="3"/>
  <c r="B4498" i="3"/>
  <c r="K4497" i="3"/>
  <c r="J4497" i="3"/>
  <c r="I4497" i="3"/>
  <c r="H4497" i="3"/>
  <c r="G4497" i="3"/>
  <c r="F4497" i="3"/>
  <c r="E4497" i="3"/>
  <c r="C4497" i="3"/>
  <c r="B4497" i="3"/>
  <c r="K4496" i="3"/>
  <c r="J4496" i="3"/>
  <c r="I4496" i="3"/>
  <c r="H4496" i="3"/>
  <c r="G4496" i="3"/>
  <c r="F4496" i="3"/>
  <c r="E4496" i="3"/>
  <c r="C4496" i="3"/>
  <c r="B4496" i="3"/>
  <c r="K4495" i="3"/>
  <c r="J4495" i="3"/>
  <c r="I4495" i="3"/>
  <c r="H4495" i="3"/>
  <c r="G4495" i="3"/>
  <c r="F4495" i="3"/>
  <c r="E4495" i="3"/>
  <c r="C4495" i="3"/>
  <c r="B4495" i="3"/>
  <c r="K4494" i="3"/>
  <c r="J4494" i="3"/>
  <c r="I4494" i="3"/>
  <c r="H4494" i="3"/>
  <c r="G4494" i="3"/>
  <c r="F4494" i="3"/>
  <c r="E4494" i="3"/>
  <c r="C4494" i="3"/>
  <c r="B4494" i="3"/>
  <c r="K4493" i="3"/>
  <c r="J4493" i="3"/>
  <c r="I4493" i="3"/>
  <c r="H4493" i="3"/>
  <c r="G4493" i="3"/>
  <c r="F4493" i="3"/>
  <c r="E4493" i="3"/>
  <c r="C4493" i="3"/>
  <c r="B4493" i="3"/>
  <c r="K4492" i="3"/>
  <c r="J4492" i="3"/>
  <c r="I4492" i="3"/>
  <c r="H4492" i="3"/>
  <c r="G4492" i="3"/>
  <c r="F4492" i="3"/>
  <c r="E4492" i="3"/>
  <c r="C4492" i="3"/>
  <c r="B4492" i="3"/>
  <c r="K4491" i="3"/>
  <c r="J4491" i="3"/>
  <c r="I4491" i="3"/>
  <c r="H4491" i="3"/>
  <c r="G4491" i="3"/>
  <c r="F4491" i="3"/>
  <c r="E4491" i="3"/>
  <c r="C4491" i="3"/>
  <c r="B4491" i="3"/>
  <c r="K4490" i="3"/>
  <c r="J4490" i="3"/>
  <c r="I4490" i="3"/>
  <c r="H4490" i="3"/>
  <c r="G4490" i="3"/>
  <c r="F4490" i="3"/>
  <c r="E4490" i="3"/>
  <c r="C4490" i="3"/>
  <c r="B4490" i="3"/>
  <c r="K4489" i="3"/>
  <c r="J4489" i="3"/>
  <c r="I4489" i="3"/>
  <c r="H4489" i="3"/>
  <c r="G4489" i="3"/>
  <c r="F4489" i="3"/>
  <c r="E4489" i="3"/>
  <c r="C4489" i="3"/>
  <c r="B4489" i="3"/>
  <c r="K4488" i="3"/>
  <c r="J4488" i="3"/>
  <c r="I4488" i="3"/>
  <c r="H4488" i="3"/>
  <c r="G4488" i="3"/>
  <c r="F4488" i="3"/>
  <c r="E4488" i="3"/>
  <c r="C4488" i="3"/>
  <c r="B4488" i="3"/>
  <c r="K4487" i="3"/>
  <c r="J4487" i="3"/>
  <c r="I4487" i="3"/>
  <c r="H4487" i="3"/>
  <c r="G4487" i="3"/>
  <c r="F4487" i="3"/>
  <c r="E4487" i="3"/>
  <c r="C4487" i="3"/>
  <c r="B4487" i="3"/>
  <c r="K4486" i="3"/>
  <c r="J4486" i="3"/>
  <c r="I4486" i="3"/>
  <c r="H4486" i="3"/>
  <c r="G4486" i="3"/>
  <c r="F4486" i="3"/>
  <c r="E4486" i="3"/>
  <c r="C4486" i="3"/>
  <c r="B4486" i="3"/>
  <c r="K4485" i="3"/>
  <c r="J4485" i="3"/>
  <c r="I4485" i="3"/>
  <c r="H4485" i="3"/>
  <c r="G4485" i="3"/>
  <c r="F4485" i="3"/>
  <c r="E4485" i="3"/>
  <c r="C4485" i="3"/>
  <c r="B4485" i="3"/>
  <c r="K4484" i="3"/>
  <c r="J4484" i="3"/>
  <c r="I4484" i="3"/>
  <c r="H4484" i="3"/>
  <c r="G4484" i="3"/>
  <c r="F4484" i="3"/>
  <c r="E4484" i="3"/>
  <c r="C4484" i="3"/>
  <c r="B4484" i="3"/>
  <c r="K4483" i="3"/>
  <c r="J4483" i="3"/>
  <c r="I4483" i="3"/>
  <c r="H4483" i="3"/>
  <c r="G4483" i="3"/>
  <c r="F4483" i="3"/>
  <c r="E4483" i="3"/>
  <c r="C4483" i="3"/>
  <c r="B4483" i="3"/>
  <c r="K4482" i="3"/>
  <c r="J4482" i="3"/>
  <c r="I4482" i="3"/>
  <c r="H4482" i="3"/>
  <c r="G4482" i="3"/>
  <c r="F4482" i="3"/>
  <c r="E4482" i="3"/>
  <c r="C4482" i="3"/>
  <c r="B4482" i="3"/>
  <c r="K4481" i="3"/>
  <c r="J4481" i="3"/>
  <c r="I4481" i="3"/>
  <c r="H4481" i="3"/>
  <c r="G4481" i="3"/>
  <c r="F4481" i="3"/>
  <c r="E4481" i="3"/>
  <c r="C4481" i="3"/>
  <c r="B4481" i="3"/>
  <c r="K4480" i="3"/>
  <c r="J4480" i="3"/>
  <c r="I4480" i="3"/>
  <c r="H4480" i="3"/>
  <c r="G4480" i="3"/>
  <c r="F4480" i="3"/>
  <c r="E4480" i="3"/>
  <c r="C4480" i="3"/>
  <c r="B4480" i="3"/>
  <c r="K4479" i="3"/>
  <c r="J4479" i="3"/>
  <c r="I4479" i="3"/>
  <c r="H4479" i="3"/>
  <c r="G4479" i="3"/>
  <c r="F4479" i="3"/>
  <c r="E4479" i="3"/>
  <c r="C4479" i="3"/>
  <c r="B4479" i="3"/>
  <c r="K4478" i="3"/>
  <c r="J4478" i="3"/>
  <c r="I4478" i="3"/>
  <c r="H4478" i="3"/>
  <c r="G4478" i="3"/>
  <c r="F4478" i="3"/>
  <c r="E4478" i="3"/>
  <c r="C4478" i="3"/>
  <c r="B4478" i="3"/>
  <c r="K4477" i="3"/>
  <c r="J4477" i="3"/>
  <c r="I4477" i="3"/>
  <c r="H4477" i="3"/>
  <c r="G4477" i="3"/>
  <c r="F4477" i="3"/>
  <c r="E4477" i="3"/>
  <c r="C4477" i="3"/>
  <c r="B4477" i="3"/>
  <c r="K4476" i="3"/>
  <c r="J4476" i="3"/>
  <c r="I4476" i="3"/>
  <c r="H4476" i="3"/>
  <c r="G4476" i="3"/>
  <c r="F4476" i="3"/>
  <c r="E4476" i="3"/>
  <c r="C4476" i="3"/>
  <c r="B4476" i="3"/>
  <c r="K4475" i="3"/>
  <c r="J4475" i="3"/>
  <c r="I4475" i="3"/>
  <c r="H4475" i="3"/>
  <c r="G4475" i="3"/>
  <c r="F4475" i="3"/>
  <c r="E4475" i="3"/>
  <c r="C4475" i="3"/>
  <c r="B4475" i="3"/>
  <c r="K4474" i="3"/>
  <c r="J4474" i="3"/>
  <c r="I4474" i="3"/>
  <c r="H4474" i="3"/>
  <c r="G4474" i="3"/>
  <c r="F4474" i="3"/>
  <c r="E4474" i="3"/>
  <c r="C4474" i="3"/>
  <c r="B4474" i="3"/>
  <c r="K4473" i="3"/>
  <c r="J4473" i="3"/>
  <c r="I4473" i="3"/>
  <c r="H4473" i="3"/>
  <c r="G4473" i="3"/>
  <c r="F4473" i="3"/>
  <c r="E4473" i="3"/>
  <c r="C4473" i="3"/>
  <c r="B4473" i="3"/>
  <c r="K4472" i="3"/>
  <c r="J4472" i="3"/>
  <c r="I4472" i="3"/>
  <c r="H4472" i="3"/>
  <c r="G4472" i="3"/>
  <c r="F4472" i="3"/>
  <c r="E4472" i="3"/>
  <c r="C4472" i="3"/>
  <c r="B4472" i="3"/>
  <c r="K4471" i="3"/>
  <c r="J4471" i="3"/>
  <c r="I4471" i="3"/>
  <c r="H4471" i="3"/>
  <c r="G4471" i="3"/>
  <c r="F4471" i="3"/>
  <c r="E4471" i="3"/>
  <c r="C4471" i="3"/>
  <c r="B4471" i="3"/>
  <c r="K4470" i="3"/>
  <c r="J4470" i="3"/>
  <c r="I4470" i="3"/>
  <c r="H4470" i="3"/>
  <c r="G4470" i="3"/>
  <c r="F4470" i="3"/>
  <c r="E4470" i="3"/>
  <c r="C4470" i="3"/>
  <c r="B4470" i="3"/>
  <c r="K4469" i="3"/>
  <c r="J4469" i="3"/>
  <c r="I4469" i="3"/>
  <c r="H4469" i="3"/>
  <c r="G4469" i="3"/>
  <c r="F4469" i="3"/>
  <c r="E4469" i="3"/>
  <c r="C4469" i="3"/>
  <c r="B4469" i="3"/>
  <c r="K4468" i="3"/>
  <c r="J4468" i="3"/>
  <c r="I4468" i="3"/>
  <c r="H4468" i="3"/>
  <c r="G4468" i="3"/>
  <c r="F4468" i="3"/>
  <c r="E4468" i="3"/>
  <c r="C4468" i="3"/>
  <c r="B4468" i="3"/>
  <c r="K4467" i="3"/>
  <c r="J4467" i="3"/>
  <c r="I4467" i="3"/>
  <c r="H4467" i="3"/>
  <c r="G4467" i="3"/>
  <c r="F4467" i="3"/>
  <c r="E4467" i="3"/>
  <c r="C4467" i="3"/>
  <c r="B4467" i="3"/>
  <c r="K4466" i="3"/>
  <c r="J4466" i="3"/>
  <c r="I4466" i="3"/>
  <c r="H4466" i="3"/>
  <c r="G4466" i="3"/>
  <c r="F4466" i="3"/>
  <c r="E4466" i="3"/>
  <c r="C4466" i="3"/>
  <c r="B4466" i="3"/>
  <c r="K4465" i="3"/>
  <c r="J4465" i="3"/>
  <c r="I4465" i="3"/>
  <c r="H4465" i="3"/>
  <c r="G4465" i="3"/>
  <c r="F4465" i="3"/>
  <c r="E4465" i="3"/>
  <c r="C4465" i="3"/>
  <c r="B4465" i="3"/>
  <c r="K4464" i="3"/>
  <c r="J4464" i="3"/>
  <c r="I4464" i="3"/>
  <c r="H4464" i="3"/>
  <c r="G4464" i="3"/>
  <c r="F4464" i="3"/>
  <c r="E4464" i="3"/>
  <c r="C4464" i="3"/>
  <c r="B4464" i="3"/>
  <c r="K4463" i="3"/>
  <c r="J4463" i="3"/>
  <c r="I4463" i="3"/>
  <c r="H4463" i="3"/>
  <c r="G4463" i="3"/>
  <c r="F4463" i="3"/>
  <c r="E4463" i="3"/>
  <c r="C4463" i="3"/>
  <c r="B4463" i="3"/>
  <c r="K4462" i="3"/>
  <c r="J4462" i="3"/>
  <c r="I4462" i="3"/>
  <c r="H4462" i="3"/>
  <c r="G4462" i="3"/>
  <c r="F4462" i="3"/>
  <c r="E4462" i="3"/>
  <c r="C4462" i="3"/>
  <c r="B4462" i="3"/>
  <c r="K4461" i="3"/>
  <c r="J4461" i="3"/>
  <c r="I4461" i="3"/>
  <c r="H4461" i="3"/>
  <c r="G4461" i="3"/>
  <c r="F4461" i="3"/>
  <c r="E4461" i="3"/>
  <c r="C4461" i="3"/>
  <c r="B4461" i="3"/>
  <c r="K4460" i="3"/>
  <c r="J4460" i="3"/>
  <c r="I4460" i="3"/>
  <c r="H4460" i="3"/>
  <c r="G4460" i="3"/>
  <c r="F4460" i="3"/>
  <c r="E4460" i="3"/>
  <c r="C4460" i="3"/>
  <c r="B4460" i="3"/>
  <c r="K4459" i="3"/>
  <c r="J4459" i="3"/>
  <c r="I4459" i="3"/>
  <c r="H4459" i="3"/>
  <c r="G4459" i="3"/>
  <c r="F4459" i="3"/>
  <c r="E4459" i="3"/>
  <c r="C4459" i="3"/>
  <c r="B4459" i="3"/>
  <c r="K4458" i="3"/>
  <c r="J4458" i="3"/>
  <c r="I4458" i="3"/>
  <c r="H4458" i="3"/>
  <c r="G4458" i="3"/>
  <c r="F4458" i="3"/>
  <c r="E4458" i="3"/>
  <c r="C4458" i="3"/>
  <c r="B4458" i="3"/>
  <c r="K4457" i="3"/>
  <c r="J4457" i="3"/>
  <c r="I4457" i="3"/>
  <c r="H4457" i="3"/>
  <c r="G4457" i="3"/>
  <c r="F4457" i="3"/>
  <c r="E4457" i="3"/>
  <c r="C4457" i="3"/>
  <c r="B4457" i="3"/>
  <c r="K4456" i="3"/>
  <c r="J4456" i="3"/>
  <c r="I4456" i="3"/>
  <c r="H4456" i="3"/>
  <c r="G4456" i="3"/>
  <c r="F4456" i="3"/>
  <c r="E4456" i="3"/>
  <c r="C4456" i="3"/>
  <c r="B4456" i="3"/>
  <c r="K4455" i="3"/>
  <c r="J4455" i="3"/>
  <c r="I4455" i="3"/>
  <c r="H4455" i="3"/>
  <c r="G4455" i="3"/>
  <c r="F4455" i="3"/>
  <c r="E4455" i="3"/>
  <c r="C4455" i="3"/>
  <c r="B4455" i="3"/>
  <c r="K4454" i="3"/>
  <c r="J4454" i="3"/>
  <c r="I4454" i="3"/>
  <c r="H4454" i="3"/>
  <c r="G4454" i="3"/>
  <c r="F4454" i="3"/>
  <c r="E4454" i="3"/>
  <c r="C4454" i="3"/>
  <c r="B4454" i="3"/>
  <c r="K4453" i="3"/>
  <c r="J4453" i="3"/>
  <c r="I4453" i="3"/>
  <c r="H4453" i="3"/>
  <c r="G4453" i="3"/>
  <c r="F4453" i="3"/>
  <c r="E4453" i="3"/>
  <c r="C4453" i="3"/>
  <c r="B4453" i="3"/>
  <c r="K4452" i="3"/>
  <c r="J4452" i="3"/>
  <c r="I4452" i="3"/>
  <c r="H4452" i="3"/>
  <c r="G4452" i="3"/>
  <c r="F4452" i="3"/>
  <c r="E4452" i="3"/>
  <c r="C4452" i="3"/>
  <c r="B4452" i="3"/>
  <c r="K4451" i="3"/>
  <c r="J4451" i="3"/>
  <c r="I4451" i="3"/>
  <c r="H4451" i="3"/>
  <c r="G4451" i="3"/>
  <c r="F4451" i="3"/>
  <c r="E4451" i="3"/>
  <c r="C4451" i="3"/>
  <c r="B4451" i="3"/>
  <c r="K4450" i="3"/>
  <c r="J4450" i="3"/>
  <c r="I4450" i="3"/>
  <c r="H4450" i="3"/>
  <c r="G4450" i="3"/>
  <c r="F4450" i="3"/>
  <c r="E4450" i="3"/>
  <c r="C4450" i="3"/>
  <c r="B4450" i="3"/>
  <c r="K4449" i="3"/>
  <c r="J4449" i="3"/>
  <c r="I4449" i="3"/>
  <c r="H4449" i="3"/>
  <c r="G4449" i="3"/>
  <c r="F4449" i="3"/>
  <c r="E4449" i="3"/>
  <c r="C4449" i="3"/>
  <c r="B4449" i="3"/>
  <c r="K4448" i="3"/>
  <c r="J4448" i="3"/>
  <c r="I4448" i="3"/>
  <c r="H4448" i="3"/>
  <c r="G4448" i="3"/>
  <c r="F4448" i="3"/>
  <c r="E4448" i="3"/>
  <c r="C4448" i="3"/>
  <c r="B4448" i="3"/>
  <c r="K4447" i="3"/>
  <c r="J4447" i="3"/>
  <c r="I4447" i="3"/>
  <c r="H4447" i="3"/>
  <c r="G4447" i="3"/>
  <c r="F4447" i="3"/>
  <c r="E4447" i="3"/>
  <c r="C4447" i="3"/>
  <c r="B4447" i="3"/>
  <c r="K4446" i="3"/>
  <c r="J4446" i="3"/>
  <c r="I4446" i="3"/>
  <c r="H4446" i="3"/>
  <c r="G4446" i="3"/>
  <c r="F4446" i="3"/>
  <c r="E4446" i="3"/>
  <c r="C4446" i="3"/>
  <c r="B4446" i="3"/>
  <c r="K4445" i="3"/>
  <c r="J4445" i="3"/>
  <c r="I4445" i="3"/>
  <c r="H4445" i="3"/>
  <c r="G4445" i="3"/>
  <c r="F4445" i="3"/>
  <c r="E4445" i="3"/>
  <c r="C4445" i="3"/>
  <c r="B4445" i="3"/>
  <c r="K4444" i="3"/>
  <c r="J4444" i="3"/>
  <c r="I4444" i="3"/>
  <c r="H4444" i="3"/>
  <c r="G4444" i="3"/>
  <c r="F4444" i="3"/>
  <c r="E4444" i="3"/>
  <c r="C4444" i="3"/>
  <c r="B4444" i="3"/>
  <c r="K4443" i="3"/>
  <c r="J4443" i="3"/>
  <c r="I4443" i="3"/>
  <c r="H4443" i="3"/>
  <c r="G4443" i="3"/>
  <c r="F4443" i="3"/>
  <c r="E4443" i="3"/>
  <c r="C4443" i="3"/>
  <c r="B4443" i="3"/>
  <c r="K4442" i="3"/>
  <c r="J4442" i="3"/>
  <c r="I4442" i="3"/>
  <c r="H4442" i="3"/>
  <c r="G4442" i="3"/>
  <c r="F4442" i="3"/>
  <c r="E4442" i="3"/>
  <c r="C4442" i="3"/>
  <c r="B4442" i="3"/>
  <c r="K4441" i="3"/>
  <c r="J4441" i="3"/>
  <c r="I4441" i="3"/>
  <c r="H4441" i="3"/>
  <c r="G4441" i="3"/>
  <c r="F4441" i="3"/>
  <c r="E4441" i="3"/>
  <c r="C4441" i="3"/>
  <c r="B4441" i="3"/>
  <c r="K4440" i="3"/>
  <c r="J4440" i="3"/>
  <c r="I4440" i="3"/>
  <c r="H4440" i="3"/>
  <c r="G4440" i="3"/>
  <c r="F4440" i="3"/>
  <c r="E4440" i="3"/>
  <c r="C4440" i="3"/>
  <c r="B4440" i="3"/>
  <c r="K4439" i="3"/>
  <c r="J4439" i="3"/>
  <c r="I4439" i="3"/>
  <c r="H4439" i="3"/>
  <c r="G4439" i="3"/>
  <c r="F4439" i="3"/>
  <c r="E4439" i="3"/>
  <c r="C4439" i="3"/>
  <c r="B4439" i="3"/>
  <c r="K4438" i="3"/>
  <c r="J4438" i="3"/>
  <c r="I4438" i="3"/>
  <c r="H4438" i="3"/>
  <c r="G4438" i="3"/>
  <c r="F4438" i="3"/>
  <c r="E4438" i="3"/>
  <c r="C4438" i="3"/>
  <c r="B4438" i="3"/>
  <c r="K4437" i="3"/>
  <c r="J4437" i="3"/>
  <c r="I4437" i="3"/>
  <c r="H4437" i="3"/>
  <c r="G4437" i="3"/>
  <c r="F4437" i="3"/>
  <c r="E4437" i="3"/>
  <c r="C4437" i="3"/>
  <c r="B4437" i="3"/>
  <c r="K4436" i="3"/>
  <c r="J4436" i="3"/>
  <c r="I4436" i="3"/>
  <c r="H4436" i="3"/>
  <c r="G4436" i="3"/>
  <c r="F4436" i="3"/>
  <c r="E4436" i="3"/>
  <c r="C4436" i="3"/>
  <c r="B4436" i="3"/>
  <c r="K4435" i="3"/>
  <c r="J4435" i="3"/>
  <c r="I4435" i="3"/>
  <c r="H4435" i="3"/>
  <c r="G4435" i="3"/>
  <c r="F4435" i="3"/>
  <c r="E4435" i="3"/>
  <c r="C4435" i="3"/>
  <c r="B4435" i="3"/>
  <c r="K4434" i="3"/>
  <c r="J4434" i="3"/>
  <c r="I4434" i="3"/>
  <c r="H4434" i="3"/>
  <c r="G4434" i="3"/>
  <c r="F4434" i="3"/>
  <c r="E4434" i="3"/>
  <c r="C4434" i="3"/>
  <c r="B4434" i="3"/>
  <c r="K4433" i="3"/>
  <c r="J4433" i="3"/>
  <c r="I4433" i="3"/>
  <c r="H4433" i="3"/>
  <c r="G4433" i="3"/>
  <c r="F4433" i="3"/>
  <c r="E4433" i="3"/>
  <c r="C4433" i="3"/>
  <c r="B4433" i="3"/>
  <c r="K4432" i="3"/>
  <c r="J4432" i="3"/>
  <c r="I4432" i="3"/>
  <c r="H4432" i="3"/>
  <c r="G4432" i="3"/>
  <c r="F4432" i="3"/>
  <c r="E4432" i="3"/>
  <c r="C4432" i="3"/>
  <c r="B4432" i="3"/>
  <c r="K4431" i="3"/>
  <c r="J4431" i="3"/>
  <c r="I4431" i="3"/>
  <c r="H4431" i="3"/>
  <c r="G4431" i="3"/>
  <c r="F4431" i="3"/>
  <c r="E4431" i="3"/>
  <c r="C4431" i="3"/>
  <c r="B4431" i="3"/>
  <c r="K4430" i="3"/>
  <c r="J4430" i="3"/>
  <c r="I4430" i="3"/>
  <c r="H4430" i="3"/>
  <c r="G4430" i="3"/>
  <c r="F4430" i="3"/>
  <c r="E4430" i="3"/>
  <c r="C4430" i="3"/>
  <c r="B4430" i="3"/>
  <c r="K4429" i="3"/>
  <c r="J4429" i="3"/>
  <c r="I4429" i="3"/>
  <c r="H4429" i="3"/>
  <c r="G4429" i="3"/>
  <c r="F4429" i="3"/>
  <c r="E4429" i="3"/>
  <c r="C4429" i="3"/>
  <c r="B4429" i="3"/>
  <c r="K4428" i="3"/>
  <c r="J4428" i="3"/>
  <c r="I4428" i="3"/>
  <c r="H4428" i="3"/>
  <c r="G4428" i="3"/>
  <c r="F4428" i="3"/>
  <c r="E4428" i="3"/>
  <c r="C4428" i="3"/>
  <c r="B4428" i="3"/>
  <c r="K4427" i="3"/>
  <c r="J4427" i="3"/>
  <c r="I4427" i="3"/>
  <c r="H4427" i="3"/>
  <c r="G4427" i="3"/>
  <c r="F4427" i="3"/>
  <c r="E4427" i="3"/>
  <c r="C4427" i="3"/>
  <c r="B4427" i="3"/>
  <c r="K4426" i="3"/>
  <c r="J4426" i="3"/>
  <c r="I4426" i="3"/>
  <c r="H4426" i="3"/>
  <c r="G4426" i="3"/>
  <c r="F4426" i="3"/>
  <c r="E4426" i="3"/>
  <c r="C4426" i="3"/>
  <c r="B4426" i="3"/>
  <c r="K4425" i="3"/>
  <c r="J4425" i="3"/>
  <c r="I4425" i="3"/>
  <c r="H4425" i="3"/>
  <c r="G4425" i="3"/>
  <c r="F4425" i="3"/>
  <c r="E4425" i="3"/>
  <c r="C4425" i="3"/>
  <c r="B4425" i="3"/>
  <c r="K4424" i="3"/>
  <c r="J4424" i="3"/>
  <c r="I4424" i="3"/>
  <c r="H4424" i="3"/>
  <c r="G4424" i="3"/>
  <c r="F4424" i="3"/>
  <c r="E4424" i="3"/>
  <c r="C4424" i="3"/>
  <c r="B4424" i="3"/>
  <c r="K4423" i="3"/>
  <c r="J4423" i="3"/>
  <c r="I4423" i="3"/>
  <c r="H4423" i="3"/>
  <c r="G4423" i="3"/>
  <c r="F4423" i="3"/>
  <c r="E4423" i="3"/>
  <c r="C4423" i="3"/>
  <c r="B4423" i="3"/>
  <c r="K4422" i="3"/>
  <c r="J4422" i="3"/>
  <c r="I4422" i="3"/>
  <c r="H4422" i="3"/>
  <c r="G4422" i="3"/>
  <c r="F4422" i="3"/>
  <c r="E4422" i="3"/>
  <c r="C4422" i="3"/>
  <c r="B4422" i="3"/>
  <c r="K4421" i="3"/>
  <c r="J4421" i="3"/>
  <c r="I4421" i="3"/>
  <c r="H4421" i="3"/>
  <c r="G4421" i="3"/>
  <c r="F4421" i="3"/>
  <c r="E4421" i="3"/>
  <c r="C4421" i="3"/>
  <c r="B4421" i="3"/>
  <c r="K4420" i="3"/>
  <c r="J4420" i="3"/>
  <c r="I4420" i="3"/>
  <c r="H4420" i="3"/>
  <c r="G4420" i="3"/>
  <c r="F4420" i="3"/>
  <c r="E4420" i="3"/>
  <c r="C4420" i="3"/>
  <c r="B4420" i="3"/>
  <c r="K4419" i="3"/>
  <c r="J4419" i="3"/>
  <c r="I4419" i="3"/>
  <c r="H4419" i="3"/>
  <c r="G4419" i="3"/>
  <c r="F4419" i="3"/>
  <c r="E4419" i="3"/>
  <c r="C4419" i="3"/>
  <c r="B4419" i="3"/>
  <c r="K4418" i="3"/>
  <c r="J4418" i="3"/>
  <c r="I4418" i="3"/>
  <c r="H4418" i="3"/>
  <c r="G4418" i="3"/>
  <c r="F4418" i="3"/>
  <c r="E4418" i="3"/>
  <c r="C4418" i="3"/>
  <c r="B4418" i="3"/>
  <c r="K4417" i="3"/>
  <c r="J4417" i="3"/>
  <c r="I4417" i="3"/>
  <c r="H4417" i="3"/>
  <c r="G4417" i="3"/>
  <c r="F4417" i="3"/>
  <c r="E4417" i="3"/>
  <c r="C4417" i="3"/>
  <c r="B4417" i="3"/>
  <c r="K4416" i="3"/>
  <c r="J4416" i="3"/>
  <c r="I4416" i="3"/>
  <c r="H4416" i="3"/>
  <c r="G4416" i="3"/>
  <c r="F4416" i="3"/>
  <c r="E4416" i="3"/>
  <c r="C4416" i="3"/>
  <c r="B4416" i="3"/>
  <c r="K4415" i="3"/>
  <c r="J4415" i="3"/>
  <c r="I4415" i="3"/>
  <c r="H4415" i="3"/>
  <c r="G4415" i="3"/>
  <c r="F4415" i="3"/>
  <c r="E4415" i="3"/>
  <c r="C4415" i="3"/>
  <c r="B4415" i="3"/>
  <c r="K4414" i="3"/>
  <c r="J4414" i="3"/>
  <c r="I4414" i="3"/>
  <c r="H4414" i="3"/>
  <c r="G4414" i="3"/>
  <c r="F4414" i="3"/>
  <c r="E4414" i="3"/>
  <c r="C4414" i="3"/>
  <c r="B4414" i="3"/>
  <c r="K4413" i="3"/>
  <c r="J4413" i="3"/>
  <c r="I4413" i="3"/>
  <c r="H4413" i="3"/>
  <c r="G4413" i="3"/>
  <c r="F4413" i="3"/>
  <c r="E4413" i="3"/>
  <c r="C4413" i="3"/>
  <c r="B4413" i="3"/>
  <c r="K4412" i="3"/>
  <c r="J4412" i="3"/>
  <c r="I4412" i="3"/>
  <c r="H4412" i="3"/>
  <c r="G4412" i="3"/>
  <c r="F4412" i="3"/>
  <c r="E4412" i="3"/>
  <c r="C4412" i="3"/>
  <c r="B4412" i="3"/>
  <c r="K4411" i="3"/>
  <c r="J4411" i="3"/>
  <c r="I4411" i="3"/>
  <c r="H4411" i="3"/>
  <c r="G4411" i="3"/>
  <c r="F4411" i="3"/>
  <c r="E4411" i="3"/>
  <c r="C4411" i="3"/>
  <c r="B4411" i="3"/>
  <c r="K4410" i="3"/>
  <c r="J4410" i="3"/>
  <c r="I4410" i="3"/>
  <c r="H4410" i="3"/>
  <c r="G4410" i="3"/>
  <c r="F4410" i="3"/>
  <c r="E4410" i="3"/>
  <c r="C4410" i="3"/>
  <c r="B4410" i="3"/>
  <c r="K4409" i="3"/>
  <c r="J4409" i="3"/>
  <c r="I4409" i="3"/>
  <c r="H4409" i="3"/>
  <c r="G4409" i="3"/>
  <c r="F4409" i="3"/>
  <c r="E4409" i="3"/>
  <c r="C4409" i="3"/>
  <c r="B4409" i="3"/>
  <c r="K4408" i="3"/>
  <c r="J4408" i="3"/>
  <c r="I4408" i="3"/>
  <c r="H4408" i="3"/>
  <c r="G4408" i="3"/>
  <c r="F4408" i="3"/>
  <c r="E4408" i="3"/>
  <c r="C4408" i="3"/>
  <c r="B4408" i="3"/>
  <c r="K4407" i="3"/>
  <c r="J4407" i="3"/>
  <c r="I4407" i="3"/>
  <c r="H4407" i="3"/>
  <c r="G4407" i="3"/>
  <c r="F4407" i="3"/>
  <c r="E4407" i="3"/>
  <c r="C4407" i="3"/>
  <c r="B4407" i="3"/>
  <c r="K4406" i="3"/>
  <c r="J4406" i="3"/>
  <c r="I4406" i="3"/>
  <c r="H4406" i="3"/>
  <c r="G4406" i="3"/>
  <c r="F4406" i="3"/>
  <c r="E4406" i="3"/>
  <c r="C4406" i="3"/>
  <c r="B4406" i="3"/>
  <c r="K4405" i="3"/>
  <c r="J4405" i="3"/>
  <c r="I4405" i="3"/>
  <c r="H4405" i="3"/>
  <c r="G4405" i="3"/>
  <c r="F4405" i="3"/>
  <c r="E4405" i="3"/>
  <c r="C4405" i="3"/>
  <c r="B4405" i="3"/>
  <c r="K4404" i="3"/>
  <c r="J4404" i="3"/>
  <c r="I4404" i="3"/>
  <c r="H4404" i="3"/>
  <c r="G4404" i="3"/>
  <c r="F4404" i="3"/>
  <c r="E4404" i="3"/>
  <c r="C4404" i="3"/>
  <c r="B4404" i="3"/>
  <c r="K4403" i="3"/>
  <c r="J4403" i="3"/>
  <c r="I4403" i="3"/>
  <c r="H4403" i="3"/>
  <c r="G4403" i="3"/>
  <c r="F4403" i="3"/>
  <c r="E4403" i="3"/>
  <c r="C4403" i="3"/>
  <c r="B4403" i="3"/>
  <c r="K4402" i="3"/>
  <c r="J4402" i="3"/>
  <c r="I4402" i="3"/>
  <c r="H4402" i="3"/>
  <c r="G4402" i="3"/>
  <c r="F4402" i="3"/>
  <c r="E4402" i="3"/>
  <c r="C4402" i="3"/>
  <c r="B4402" i="3"/>
  <c r="K4401" i="3"/>
  <c r="J4401" i="3"/>
  <c r="I4401" i="3"/>
  <c r="H4401" i="3"/>
  <c r="G4401" i="3"/>
  <c r="F4401" i="3"/>
  <c r="E4401" i="3"/>
  <c r="C4401" i="3"/>
  <c r="B4401" i="3"/>
  <c r="K4400" i="3"/>
  <c r="J4400" i="3"/>
  <c r="I4400" i="3"/>
  <c r="H4400" i="3"/>
  <c r="G4400" i="3"/>
  <c r="F4400" i="3"/>
  <c r="E4400" i="3"/>
  <c r="C4400" i="3"/>
  <c r="B4400" i="3"/>
  <c r="K4399" i="3"/>
  <c r="J4399" i="3"/>
  <c r="I4399" i="3"/>
  <c r="H4399" i="3"/>
  <c r="G4399" i="3"/>
  <c r="F4399" i="3"/>
  <c r="E4399" i="3"/>
  <c r="C4399" i="3"/>
  <c r="B4399" i="3"/>
  <c r="K4398" i="3"/>
  <c r="J4398" i="3"/>
  <c r="I4398" i="3"/>
  <c r="H4398" i="3"/>
  <c r="G4398" i="3"/>
  <c r="F4398" i="3"/>
  <c r="E4398" i="3"/>
  <c r="C4398" i="3"/>
  <c r="B4398" i="3"/>
  <c r="K4397" i="3"/>
  <c r="J4397" i="3"/>
  <c r="I4397" i="3"/>
  <c r="H4397" i="3"/>
  <c r="G4397" i="3"/>
  <c r="F4397" i="3"/>
  <c r="E4397" i="3"/>
  <c r="C4397" i="3"/>
  <c r="B4397" i="3"/>
  <c r="K4396" i="3"/>
  <c r="J4396" i="3"/>
  <c r="I4396" i="3"/>
  <c r="H4396" i="3"/>
  <c r="G4396" i="3"/>
  <c r="F4396" i="3"/>
  <c r="E4396" i="3"/>
  <c r="C4396" i="3"/>
  <c r="B4396" i="3"/>
  <c r="K4395" i="3"/>
  <c r="J4395" i="3"/>
  <c r="I4395" i="3"/>
  <c r="H4395" i="3"/>
  <c r="G4395" i="3"/>
  <c r="F4395" i="3"/>
  <c r="E4395" i="3"/>
  <c r="C4395" i="3"/>
  <c r="B4395" i="3"/>
  <c r="K4394" i="3"/>
  <c r="J4394" i="3"/>
  <c r="I4394" i="3"/>
  <c r="H4394" i="3"/>
  <c r="G4394" i="3"/>
  <c r="F4394" i="3"/>
  <c r="E4394" i="3"/>
  <c r="C4394" i="3"/>
  <c r="B4394" i="3"/>
  <c r="K4393" i="3"/>
  <c r="J4393" i="3"/>
  <c r="I4393" i="3"/>
  <c r="H4393" i="3"/>
  <c r="G4393" i="3"/>
  <c r="F4393" i="3"/>
  <c r="E4393" i="3"/>
  <c r="C4393" i="3"/>
  <c r="B4393" i="3"/>
  <c r="K4392" i="3"/>
  <c r="J4392" i="3"/>
  <c r="I4392" i="3"/>
  <c r="H4392" i="3"/>
  <c r="G4392" i="3"/>
  <c r="F4392" i="3"/>
  <c r="E4392" i="3"/>
  <c r="C4392" i="3"/>
  <c r="B4392" i="3"/>
  <c r="K4391" i="3"/>
  <c r="J4391" i="3"/>
  <c r="I4391" i="3"/>
  <c r="H4391" i="3"/>
  <c r="G4391" i="3"/>
  <c r="F4391" i="3"/>
  <c r="E4391" i="3"/>
  <c r="C4391" i="3"/>
  <c r="B4391" i="3"/>
  <c r="K4390" i="3"/>
  <c r="J4390" i="3"/>
  <c r="I4390" i="3"/>
  <c r="H4390" i="3"/>
  <c r="G4390" i="3"/>
  <c r="F4390" i="3"/>
  <c r="E4390" i="3"/>
  <c r="C4390" i="3"/>
  <c r="B4390" i="3"/>
  <c r="K4389" i="3"/>
  <c r="J4389" i="3"/>
  <c r="I4389" i="3"/>
  <c r="H4389" i="3"/>
  <c r="G4389" i="3"/>
  <c r="F4389" i="3"/>
  <c r="E4389" i="3"/>
  <c r="C4389" i="3"/>
  <c r="B4389" i="3"/>
  <c r="K4388" i="3"/>
  <c r="J4388" i="3"/>
  <c r="I4388" i="3"/>
  <c r="H4388" i="3"/>
  <c r="G4388" i="3"/>
  <c r="F4388" i="3"/>
  <c r="E4388" i="3"/>
  <c r="C4388" i="3"/>
  <c r="B4388" i="3"/>
  <c r="K4387" i="3"/>
  <c r="J4387" i="3"/>
  <c r="I4387" i="3"/>
  <c r="H4387" i="3"/>
  <c r="G4387" i="3"/>
  <c r="F4387" i="3"/>
  <c r="E4387" i="3"/>
  <c r="C4387" i="3"/>
  <c r="B4387" i="3"/>
  <c r="K4386" i="3"/>
  <c r="J4386" i="3"/>
  <c r="I4386" i="3"/>
  <c r="H4386" i="3"/>
  <c r="G4386" i="3"/>
  <c r="F4386" i="3"/>
  <c r="E4386" i="3"/>
  <c r="C4386" i="3"/>
  <c r="B4386" i="3"/>
  <c r="K4385" i="3"/>
  <c r="J4385" i="3"/>
  <c r="I4385" i="3"/>
  <c r="H4385" i="3"/>
  <c r="G4385" i="3"/>
  <c r="F4385" i="3"/>
  <c r="E4385" i="3"/>
  <c r="C4385" i="3"/>
  <c r="B4385" i="3"/>
  <c r="K4384" i="3"/>
  <c r="J4384" i="3"/>
  <c r="I4384" i="3"/>
  <c r="H4384" i="3"/>
  <c r="G4384" i="3"/>
  <c r="F4384" i="3"/>
  <c r="E4384" i="3"/>
  <c r="C4384" i="3"/>
  <c r="B4384" i="3"/>
  <c r="K4383" i="3"/>
  <c r="J4383" i="3"/>
  <c r="I4383" i="3"/>
  <c r="H4383" i="3"/>
  <c r="G4383" i="3"/>
  <c r="F4383" i="3"/>
  <c r="E4383" i="3"/>
  <c r="C4383" i="3"/>
  <c r="B4383" i="3"/>
  <c r="K4382" i="3"/>
  <c r="J4382" i="3"/>
  <c r="I4382" i="3"/>
  <c r="H4382" i="3"/>
  <c r="G4382" i="3"/>
  <c r="F4382" i="3"/>
  <c r="E4382" i="3"/>
  <c r="C4382" i="3"/>
  <c r="B4382" i="3"/>
  <c r="K4381" i="3"/>
  <c r="J4381" i="3"/>
  <c r="I4381" i="3"/>
  <c r="H4381" i="3"/>
  <c r="G4381" i="3"/>
  <c r="F4381" i="3"/>
  <c r="E4381" i="3"/>
  <c r="C4381" i="3"/>
  <c r="B4381" i="3"/>
  <c r="K4380" i="3"/>
  <c r="J4380" i="3"/>
  <c r="I4380" i="3"/>
  <c r="H4380" i="3"/>
  <c r="G4380" i="3"/>
  <c r="F4380" i="3"/>
  <c r="E4380" i="3"/>
  <c r="C4380" i="3"/>
  <c r="B4380" i="3"/>
  <c r="K4379" i="3"/>
  <c r="J4379" i="3"/>
  <c r="I4379" i="3"/>
  <c r="H4379" i="3"/>
  <c r="G4379" i="3"/>
  <c r="F4379" i="3"/>
  <c r="E4379" i="3"/>
  <c r="C4379" i="3"/>
  <c r="B4379" i="3"/>
  <c r="K4378" i="3"/>
  <c r="J4378" i="3"/>
  <c r="I4378" i="3"/>
  <c r="H4378" i="3"/>
  <c r="G4378" i="3"/>
  <c r="F4378" i="3"/>
  <c r="E4378" i="3"/>
  <c r="C4378" i="3"/>
  <c r="B4378" i="3"/>
  <c r="K4377" i="3"/>
  <c r="J4377" i="3"/>
  <c r="I4377" i="3"/>
  <c r="H4377" i="3"/>
  <c r="G4377" i="3"/>
  <c r="F4377" i="3"/>
  <c r="E4377" i="3"/>
  <c r="C4377" i="3"/>
  <c r="B4377" i="3"/>
  <c r="K4376" i="3"/>
  <c r="J4376" i="3"/>
  <c r="I4376" i="3"/>
  <c r="H4376" i="3"/>
  <c r="G4376" i="3"/>
  <c r="F4376" i="3"/>
  <c r="E4376" i="3"/>
  <c r="C4376" i="3"/>
  <c r="B4376" i="3"/>
  <c r="K4375" i="3"/>
  <c r="J4375" i="3"/>
  <c r="I4375" i="3"/>
  <c r="H4375" i="3"/>
  <c r="G4375" i="3"/>
  <c r="F4375" i="3"/>
  <c r="E4375" i="3"/>
  <c r="C4375" i="3"/>
  <c r="B4375" i="3"/>
  <c r="K4374" i="3"/>
  <c r="J4374" i="3"/>
  <c r="I4374" i="3"/>
  <c r="H4374" i="3"/>
  <c r="G4374" i="3"/>
  <c r="F4374" i="3"/>
  <c r="E4374" i="3"/>
  <c r="C4374" i="3"/>
  <c r="B4374" i="3"/>
  <c r="K4373" i="3"/>
  <c r="J4373" i="3"/>
  <c r="I4373" i="3"/>
  <c r="H4373" i="3"/>
  <c r="G4373" i="3"/>
  <c r="F4373" i="3"/>
  <c r="E4373" i="3"/>
  <c r="C4373" i="3"/>
  <c r="B4373" i="3"/>
  <c r="K4372" i="3"/>
  <c r="J4372" i="3"/>
  <c r="I4372" i="3"/>
  <c r="H4372" i="3"/>
  <c r="G4372" i="3"/>
  <c r="F4372" i="3"/>
  <c r="E4372" i="3"/>
  <c r="C4372" i="3"/>
  <c r="B4372" i="3"/>
  <c r="K4371" i="3"/>
  <c r="J4371" i="3"/>
  <c r="I4371" i="3"/>
  <c r="H4371" i="3"/>
  <c r="G4371" i="3"/>
  <c r="F4371" i="3"/>
  <c r="E4371" i="3"/>
  <c r="C4371" i="3"/>
  <c r="B4371" i="3"/>
  <c r="K4370" i="3"/>
  <c r="J4370" i="3"/>
  <c r="I4370" i="3"/>
  <c r="H4370" i="3"/>
  <c r="G4370" i="3"/>
  <c r="F4370" i="3"/>
  <c r="E4370" i="3"/>
  <c r="C4370" i="3"/>
  <c r="B4370" i="3"/>
  <c r="K4369" i="3"/>
  <c r="J4369" i="3"/>
  <c r="I4369" i="3"/>
  <c r="H4369" i="3"/>
  <c r="G4369" i="3"/>
  <c r="F4369" i="3"/>
  <c r="E4369" i="3"/>
  <c r="C4369" i="3"/>
  <c r="B4369" i="3"/>
  <c r="K4368" i="3"/>
  <c r="J4368" i="3"/>
  <c r="I4368" i="3"/>
  <c r="H4368" i="3"/>
  <c r="G4368" i="3"/>
  <c r="F4368" i="3"/>
  <c r="E4368" i="3"/>
  <c r="C4368" i="3"/>
  <c r="B4368" i="3"/>
  <c r="K4367" i="3"/>
  <c r="J4367" i="3"/>
  <c r="I4367" i="3"/>
  <c r="H4367" i="3"/>
  <c r="G4367" i="3"/>
  <c r="F4367" i="3"/>
  <c r="E4367" i="3"/>
  <c r="C4367" i="3"/>
  <c r="B4367" i="3"/>
  <c r="K4366" i="3"/>
  <c r="J4366" i="3"/>
  <c r="I4366" i="3"/>
  <c r="H4366" i="3"/>
  <c r="G4366" i="3"/>
  <c r="F4366" i="3"/>
  <c r="E4366" i="3"/>
  <c r="C4366" i="3"/>
  <c r="B4366" i="3"/>
  <c r="K4365" i="3"/>
  <c r="J4365" i="3"/>
  <c r="I4365" i="3"/>
  <c r="H4365" i="3"/>
  <c r="G4365" i="3"/>
  <c r="F4365" i="3"/>
  <c r="E4365" i="3"/>
  <c r="C4365" i="3"/>
  <c r="B4365" i="3"/>
  <c r="K4364" i="3"/>
  <c r="J4364" i="3"/>
  <c r="I4364" i="3"/>
  <c r="H4364" i="3"/>
  <c r="G4364" i="3"/>
  <c r="F4364" i="3"/>
  <c r="E4364" i="3"/>
  <c r="C4364" i="3"/>
  <c r="B4364" i="3"/>
  <c r="K4363" i="3"/>
  <c r="J4363" i="3"/>
  <c r="I4363" i="3"/>
  <c r="H4363" i="3"/>
  <c r="G4363" i="3"/>
  <c r="F4363" i="3"/>
  <c r="E4363" i="3"/>
  <c r="C4363" i="3"/>
  <c r="B4363" i="3"/>
  <c r="K4362" i="3"/>
  <c r="J4362" i="3"/>
  <c r="I4362" i="3"/>
  <c r="H4362" i="3"/>
  <c r="G4362" i="3"/>
  <c r="F4362" i="3"/>
  <c r="E4362" i="3"/>
  <c r="C4362" i="3"/>
  <c r="B4362" i="3"/>
  <c r="K4361" i="3"/>
  <c r="J4361" i="3"/>
  <c r="I4361" i="3"/>
  <c r="H4361" i="3"/>
  <c r="G4361" i="3"/>
  <c r="F4361" i="3"/>
  <c r="E4361" i="3"/>
  <c r="C4361" i="3"/>
  <c r="B4361" i="3"/>
  <c r="K4360" i="3"/>
  <c r="J4360" i="3"/>
  <c r="I4360" i="3"/>
  <c r="H4360" i="3"/>
  <c r="G4360" i="3"/>
  <c r="F4360" i="3"/>
  <c r="E4360" i="3"/>
  <c r="C4360" i="3"/>
  <c r="B4360" i="3"/>
  <c r="K4359" i="3"/>
  <c r="J4359" i="3"/>
  <c r="I4359" i="3"/>
  <c r="H4359" i="3"/>
  <c r="G4359" i="3"/>
  <c r="F4359" i="3"/>
  <c r="E4359" i="3"/>
  <c r="C4359" i="3"/>
  <c r="B4359" i="3"/>
  <c r="K4358" i="3"/>
  <c r="J4358" i="3"/>
  <c r="I4358" i="3"/>
  <c r="H4358" i="3"/>
  <c r="G4358" i="3"/>
  <c r="F4358" i="3"/>
  <c r="E4358" i="3"/>
  <c r="C4358" i="3"/>
  <c r="B4358" i="3"/>
  <c r="K4357" i="3"/>
  <c r="J4357" i="3"/>
  <c r="I4357" i="3"/>
  <c r="H4357" i="3"/>
  <c r="G4357" i="3"/>
  <c r="F4357" i="3"/>
  <c r="E4357" i="3"/>
  <c r="C4357" i="3"/>
  <c r="B4357" i="3"/>
  <c r="K4356" i="3"/>
  <c r="J4356" i="3"/>
  <c r="I4356" i="3"/>
  <c r="H4356" i="3"/>
  <c r="G4356" i="3"/>
  <c r="F4356" i="3"/>
  <c r="E4356" i="3"/>
  <c r="C4356" i="3"/>
  <c r="B4356" i="3"/>
  <c r="K4355" i="3"/>
  <c r="J4355" i="3"/>
  <c r="I4355" i="3"/>
  <c r="H4355" i="3"/>
  <c r="G4355" i="3"/>
  <c r="F4355" i="3"/>
  <c r="E4355" i="3"/>
  <c r="C4355" i="3"/>
  <c r="B4355" i="3"/>
  <c r="K4354" i="3"/>
  <c r="J4354" i="3"/>
  <c r="I4354" i="3"/>
  <c r="H4354" i="3"/>
  <c r="G4354" i="3"/>
  <c r="F4354" i="3"/>
  <c r="E4354" i="3"/>
  <c r="C4354" i="3"/>
  <c r="B4354" i="3"/>
  <c r="K4353" i="3"/>
  <c r="J4353" i="3"/>
  <c r="I4353" i="3"/>
  <c r="H4353" i="3"/>
  <c r="G4353" i="3"/>
  <c r="F4353" i="3"/>
  <c r="E4353" i="3"/>
  <c r="C4353" i="3"/>
  <c r="B4353" i="3"/>
  <c r="K4352" i="3"/>
  <c r="J4352" i="3"/>
  <c r="I4352" i="3"/>
  <c r="H4352" i="3"/>
  <c r="G4352" i="3"/>
  <c r="F4352" i="3"/>
  <c r="E4352" i="3"/>
  <c r="C4352" i="3"/>
  <c r="B4352" i="3"/>
  <c r="K4351" i="3"/>
  <c r="J4351" i="3"/>
  <c r="I4351" i="3"/>
  <c r="H4351" i="3"/>
  <c r="G4351" i="3"/>
  <c r="F4351" i="3"/>
  <c r="E4351" i="3"/>
  <c r="C4351" i="3"/>
  <c r="B4351" i="3"/>
  <c r="K4350" i="3"/>
  <c r="J4350" i="3"/>
  <c r="I4350" i="3"/>
  <c r="H4350" i="3"/>
  <c r="G4350" i="3"/>
  <c r="F4350" i="3"/>
  <c r="E4350" i="3"/>
  <c r="C4350" i="3"/>
  <c r="B4350" i="3"/>
  <c r="K4349" i="3"/>
  <c r="J4349" i="3"/>
  <c r="I4349" i="3"/>
  <c r="H4349" i="3"/>
  <c r="G4349" i="3"/>
  <c r="F4349" i="3"/>
  <c r="E4349" i="3"/>
  <c r="C4349" i="3"/>
  <c r="B4349" i="3"/>
  <c r="K4348" i="3"/>
  <c r="J4348" i="3"/>
  <c r="I4348" i="3"/>
  <c r="H4348" i="3"/>
  <c r="G4348" i="3"/>
  <c r="F4348" i="3"/>
  <c r="E4348" i="3"/>
  <c r="C4348" i="3"/>
  <c r="B4348" i="3"/>
  <c r="K4347" i="3"/>
  <c r="J4347" i="3"/>
  <c r="I4347" i="3"/>
  <c r="H4347" i="3"/>
  <c r="G4347" i="3"/>
  <c r="F4347" i="3"/>
  <c r="E4347" i="3"/>
  <c r="C4347" i="3"/>
  <c r="B4347" i="3"/>
  <c r="K4346" i="3"/>
  <c r="J4346" i="3"/>
  <c r="I4346" i="3"/>
  <c r="H4346" i="3"/>
  <c r="G4346" i="3"/>
  <c r="F4346" i="3"/>
  <c r="E4346" i="3"/>
  <c r="C4346" i="3"/>
  <c r="B4346" i="3"/>
  <c r="K4345" i="3"/>
  <c r="J4345" i="3"/>
  <c r="I4345" i="3"/>
  <c r="H4345" i="3"/>
  <c r="G4345" i="3"/>
  <c r="F4345" i="3"/>
  <c r="E4345" i="3"/>
  <c r="C4345" i="3"/>
  <c r="B4345" i="3"/>
  <c r="K4344" i="3"/>
  <c r="J4344" i="3"/>
  <c r="I4344" i="3"/>
  <c r="H4344" i="3"/>
  <c r="G4344" i="3"/>
  <c r="F4344" i="3"/>
  <c r="E4344" i="3"/>
  <c r="C4344" i="3"/>
  <c r="B4344" i="3"/>
  <c r="K4343" i="3"/>
  <c r="J4343" i="3"/>
  <c r="I4343" i="3"/>
  <c r="H4343" i="3"/>
  <c r="G4343" i="3"/>
  <c r="F4343" i="3"/>
  <c r="E4343" i="3"/>
  <c r="C4343" i="3"/>
  <c r="B4343" i="3"/>
  <c r="K4342" i="3"/>
  <c r="J4342" i="3"/>
  <c r="I4342" i="3"/>
  <c r="H4342" i="3"/>
  <c r="G4342" i="3"/>
  <c r="F4342" i="3"/>
  <c r="E4342" i="3"/>
  <c r="C4342" i="3"/>
  <c r="B4342" i="3"/>
  <c r="K4341" i="3"/>
  <c r="J4341" i="3"/>
  <c r="I4341" i="3"/>
  <c r="H4341" i="3"/>
  <c r="G4341" i="3"/>
  <c r="F4341" i="3"/>
  <c r="E4341" i="3"/>
  <c r="C4341" i="3"/>
  <c r="B4341" i="3"/>
  <c r="K4340" i="3"/>
  <c r="J4340" i="3"/>
  <c r="I4340" i="3"/>
  <c r="H4340" i="3"/>
  <c r="G4340" i="3"/>
  <c r="F4340" i="3"/>
  <c r="E4340" i="3"/>
  <c r="C4340" i="3"/>
  <c r="B4340" i="3"/>
  <c r="K4339" i="3"/>
  <c r="J4339" i="3"/>
  <c r="I4339" i="3"/>
  <c r="H4339" i="3"/>
  <c r="G4339" i="3"/>
  <c r="F4339" i="3"/>
  <c r="E4339" i="3"/>
  <c r="C4339" i="3"/>
  <c r="B4339" i="3"/>
  <c r="K4338" i="3"/>
  <c r="J4338" i="3"/>
  <c r="I4338" i="3"/>
  <c r="H4338" i="3"/>
  <c r="G4338" i="3"/>
  <c r="F4338" i="3"/>
  <c r="E4338" i="3"/>
  <c r="C4338" i="3"/>
  <c r="B4338" i="3"/>
  <c r="K4337" i="3"/>
  <c r="J4337" i="3"/>
  <c r="I4337" i="3"/>
  <c r="H4337" i="3"/>
  <c r="G4337" i="3"/>
  <c r="F4337" i="3"/>
  <c r="E4337" i="3"/>
  <c r="C4337" i="3"/>
  <c r="B4337" i="3"/>
  <c r="K4336" i="3"/>
  <c r="J4336" i="3"/>
  <c r="I4336" i="3"/>
  <c r="H4336" i="3"/>
  <c r="G4336" i="3"/>
  <c r="F4336" i="3"/>
  <c r="E4336" i="3"/>
  <c r="C4336" i="3"/>
  <c r="B4336" i="3"/>
  <c r="K4335" i="3"/>
  <c r="J4335" i="3"/>
  <c r="I4335" i="3"/>
  <c r="H4335" i="3"/>
  <c r="G4335" i="3"/>
  <c r="F4335" i="3"/>
  <c r="E4335" i="3"/>
  <c r="C4335" i="3"/>
  <c r="B4335" i="3"/>
  <c r="K4334" i="3"/>
  <c r="J4334" i="3"/>
  <c r="I4334" i="3"/>
  <c r="H4334" i="3"/>
  <c r="G4334" i="3"/>
  <c r="F4334" i="3"/>
  <c r="E4334" i="3"/>
  <c r="C4334" i="3"/>
  <c r="B4334" i="3"/>
  <c r="K4333" i="3"/>
  <c r="J4333" i="3"/>
  <c r="I4333" i="3"/>
  <c r="H4333" i="3"/>
  <c r="G4333" i="3"/>
  <c r="F4333" i="3"/>
  <c r="E4333" i="3"/>
  <c r="C4333" i="3"/>
  <c r="B4333" i="3"/>
  <c r="K4332" i="3"/>
  <c r="J4332" i="3"/>
  <c r="I4332" i="3"/>
  <c r="H4332" i="3"/>
  <c r="G4332" i="3"/>
  <c r="F4332" i="3"/>
  <c r="E4332" i="3"/>
  <c r="C4332" i="3"/>
  <c r="B4332" i="3"/>
  <c r="K4331" i="3"/>
  <c r="J4331" i="3"/>
  <c r="I4331" i="3"/>
  <c r="H4331" i="3"/>
  <c r="G4331" i="3"/>
  <c r="F4331" i="3"/>
  <c r="E4331" i="3"/>
  <c r="C4331" i="3"/>
  <c r="B4331" i="3"/>
  <c r="K4330" i="3"/>
  <c r="J4330" i="3"/>
  <c r="I4330" i="3"/>
  <c r="H4330" i="3"/>
  <c r="G4330" i="3"/>
  <c r="F4330" i="3"/>
  <c r="E4330" i="3"/>
  <c r="C4330" i="3"/>
  <c r="B4330" i="3"/>
  <c r="K4329" i="3"/>
  <c r="J4329" i="3"/>
  <c r="I4329" i="3"/>
  <c r="H4329" i="3"/>
  <c r="G4329" i="3"/>
  <c r="F4329" i="3"/>
  <c r="E4329" i="3"/>
  <c r="C4329" i="3"/>
  <c r="B4329" i="3"/>
  <c r="K4328" i="3"/>
  <c r="J4328" i="3"/>
  <c r="I4328" i="3"/>
  <c r="H4328" i="3"/>
  <c r="G4328" i="3"/>
  <c r="F4328" i="3"/>
  <c r="E4328" i="3"/>
  <c r="C4328" i="3"/>
  <c r="B4328" i="3"/>
  <c r="K4327" i="3"/>
  <c r="J4327" i="3"/>
  <c r="I4327" i="3"/>
  <c r="H4327" i="3"/>
  <c r="G4327" i="3"/>
  <c r="F4327" i="3"/>
  <c r="E4327" i="3"/>
  <c r="C4327" i="3"/>
  <c r="B4327" i="3"/>
  <c r="K4326" i="3"/>
  <c r="J4326" i="3"/>
  <c r="I4326" i="3"/>
  <c r="H4326" i="3"/>
  <c r="G4326" i="3"/>
  <c r="F4326" i="3"/>
  <c r="E4326" i="3"/>
  <c r="C4326" i="3"/>
  <c r="B4326" i="3"/>
  <c r="K4325" i="3"/>
  <c r="J4325" i="3"/>
  <c r="I4325" i="3"/>
  <c r="H4325" i="3"/>
  <c r="G4325" i="3"/>
  <c r="F4325" i="3"/>
  <c r="E4325" i="3"/>
  <c r="C4325" i="3"/>
  <c r="B4325" i="3"/>
  <c r="K4324" i="3"/>
  <c r="J4324" i="3"/>
  <c r="I4324" i="3"/>
  <c r="H4324" i="3"/>
  <c r="G4324" i="3"/>
  <c r="F4324" i="3"/>
  <c r="E4324" i="3"/>
  <c r="C4324" i="3"/>
  <c r="B4324" i="3"/>
  <c r="K4323" i="3"/>
  <c r="J4323" i="3"/>
  <c r="I4323" i="3"/>
  <c r="H4323" i="3"/>
  <c r="G4323" i="3"/>
  <c r="F4323" i="3"/>
  <c r="E4323" i="3"/>
  <c r="C4323" i="3"/>
  <c r="B4323" i="3"/>
  <c r="K4322" i="3"/>
  <c r="J4322" i="3"/>
  <c r="I4322" i="3"/>
  <c r="H4322" i="3"/>
  <c r="G4322" i="3"/>
  <c r="F4322" i="3"/>
  <c r="E4322" i="3"/>
  <c r="C4322" i="3"/>
  <c r="B4322" i="3"/>
  <c r="K4321" i="3"/>
  <c r="J4321" i="3"/>
  <c r="I4321" i="3"/>
  <c r="H4321" i="3"/>
  <c r="G4321" i="3"/>
  <c r="F4321" i="3"/>
  <c r="E4321" i="3"/>
  <c r="C4321" i="3"/>
  <c r="B4321" i="3"/>
  <c r="K4320" i="3"/>
  <c r="J4320" i="3"/>
  <c r="I4320" i="3"/>
  <c r="H4320" i="3"/>
  <c r="G4320" i="3"/>
  <c r="F4320" i="3"/>
  <c r="E4320" i="3"/>
  <c r="C4320" i="3"/>
  <c r="B4320" i="3"/>
  <c r="K4319" i="3"/>
  <c r="J4319" i="3"/>
  <c r="I4319" i="3"/>
  <c r="H4319" i="3"/>
  <c r="G4319" i="3"/>
  <c r="F4319" i="3"/>
  <c r="E4319" i="3"/>
  <c r="C4319" i="3"/>
  <c r="B4319" i="3"/>
  <c r="K4318" i="3"/>
  <c r="J4318" i="3"/>
  <c r="I4318" i="3"/>
  <c r="H4318" i="3"/>
  <c r="G4318" i="3"/>
  <c r="F4318" i="3"/>
  <c r="E4318" i="3"/>
  <c r="C4318" i="3"/>
  <c r="B4318" i="3"/>
  <c r="K4317" i="3"/>
  <c r="J4317" i="3"/>
  <c r="I4317" i="3"/>
  <c r="H4317" i="3"/>
  <c r="G4317" i="3"/>
  <c r="F4317" i="3"/>
  <c r="E4317" i="3"/>
  <c r="C4317" i="3"/>
  <c r="B4317" i="3"/>
  <c r="K4316" i="3"/>
  <c r="J4316" i="3"/>
  <c r="I4316" i="3"/>
  <c r="H4316" i="3"/>
  <c r="G4316" i="3"/>
  <c r="F4316" i="3"/>
  <c r="E4316" i="3"/>
  <c r="C4316" i="3"/>
  <c r="B4316" i="3"/>
  <c r="K4315" i="3"/>
  <c r="J4315" i="3"/>
  <c r="I4315" i="3"/>
  <c r="H4315" i="3"/>
  <c r="G4315" i="3"/>
  <c r="F4315" i="3"/>
  <c r="E4315" i="3"/>
  <c r="C4315" i="3"/>
  <c r="B4315" i="3"/>
  <c r="K4314" i="3"/>
  <c r="J4314" i="3"/>
  <c r="I4314" i="3"/>
  <c r="H4314" i="3"/>
  <c r="G4314" i="3"/>
  <c r="F4314" i="3"/>
  <c r="E4314" i="3"/>
  <c r="C4314" i="3"/>
  <c r="B4314" i="3"/>
  <c r="K4313" i="3"/>
  <c r="J4313" i="3"/>
  <c r="I4313" i="3"/>
  <c r="H4313" i="3"/>
  <c r="G4313" i="3"/>
  <c r="F4313" i="3"/>
  <c r="E4313" i="3"/>
  <c r="C4313" i="3"/>
  <c r="B4313" i="3"/>
  <c r="K4312" i="3"/>
  <c r="J4312" i="3"/>
  <c r="I4312" i="3"/>
  <c r="H4312" i="3"/>
  <c r="G4312" i="3"/>
  <c r="F4312" i="3"/>
  <c r="E4312" i="3"/>
  <c r="C4312" i="3"/>
  <c r="B4312" i="3"/>
  <c r="K4311" i="3"/>
  <c r="J4311" i="3"/>
  <c r="I4311" i="3"/>
  <c r="H4311" i="3"/>
  <c r="G4311" i="3"/>
  <c r="F4311" i="3"/>
  <c r="E4311" i="3"/>
  <c r="C4311" i="3"/>
  <c r="B4311" i="3"/>
  <c r="K4310" i="3"/>
  <c r="J4310" i="3"/>
  <c r="I4310" i="3"/>
  <c r="H4310" i="3"/>
  <c r="G4310" i="3"/>
  <c r="F4310" i="3"/>
  <c r="E4310" i="3"/>
  <c r="C4310" i="3"/>
  <c r="B4310" i="3"/>
  <c r="K4309" i="3"/>
  <c r="J4309" i="3"/>
  <c r="I4309" i="3"/>
  <c r="H4309" i="3"/>
  <c r="G4309" i="3"/>
  <c r="F4309" i="3"/>
  <c r="E4309" i="3"/>
  <c r="C4309" i="3"/>
  <c r="B4309" i="3"/>
  <c r="K4308" i="3"/>
  <c r="J4308" i="3"/>
  <c r="I4308" i="3"/>
  <c r="H4308" i="3"/>
  <c r="G4308" i="3"/>
  <c r="F4308" i="3"/>
  <c r="E4308" i="3"/>
  <c r="C4308" i="3"/>
  <c r="B4308" i="3"/>
  <c r="K4307" i="3"/>
  <c r="J4307" i="3"/>
  <c r="I4307" i="3"/>
  <c r="H4307" i="3"/>
  <c r="G4307" i="3"/>
  <c r="F4307" i="3"/>
  <c r="E4307" i="3"/>
  <c r="C4307" i="3"/>
  <c r="B4307" i="3"/>
  <c r="K4306" i="3"/>
  <c r="J4306" i="3"/>
  <c r="I4306" i="3"/>
  <c r="H4306" i="3"/>
  <c r="G4306" i="3"/>
  <c r="F4306" i="3"/>
  <c r="E4306" i="3"/>
  <c r="C4306" i="3"/>
  <c r="B4306" i="3"/>
  <c r="K4305" i="3"/>
  <c r="J4305" i="3"/>
  <c r="I4305" i="3"/>
  <c r="H4305" i="3"/>
  <c r="G4305" i="3"/>
  <c r="F4305" i="3"/>
  <c r="E4305" i="3"/>
  <c r="C4305" i="3"/>
  <c r="B4305" i="3"/>
  <c r="K4304" i="3"/>
  <c r="J4304" i="3"/>
  <c r="I4304" i="3"/>
  <c r="H4304" i="3"/>
  <c r="G4304" i="3"/>
  <c r="F4304" i="3"/>
  <c r="E4304" i="3"/>
  <c r="C4304" i="3"/>
  <c r="B4304" i="3"/>
  <c r="K4303" i="3"/>
  <c r="J4303" i="3"/>
  <c r="I4303" i="3"/>
  <c r="H4303" i="3"/>
  <c r="G4303" i="3"/>
  <c r="F4303" i="3"/>
  <c r="E4303" i="3"/>
  <c r="C4303" i="3"/>
  <c r="B4303" i="3"/>
  <c r="K4302" i="3"/>
  <c r="J4302" i="3"/>
  <c r="I4302" i="3"/>
  <c r="H4302" i="3"/>
  <c r="G4302" i="3"/>
  <c r="F4302" i="3"/>
  <c r="E4302" i="3"/>
  <c r="C4302" i="3"/>
  <c r="B4302" i="3"/>
  <c r="K4301" i="3"/>
  <c r="J4301" i="3"/>
  <c r="I4301" i="3"/>
  <c r="H4301" i="3"/>
  <c r="G4301" i="3"/>
  <c r="F4301" i="3"/>
  <c r="E4301" i="3"/>
  <c r="C4301" i="3"/>
  <c r="B4301" i="3"/>
  <c r="K4300" i="3"/>
  <c r="J4300" i="3"/>
  <c r="I4300" i="3"/>
  <c r="H4300" i="3"/>
  <c r="G4300" i="3"/>
  <c r="F4300" i="3"/>
  <c r="E4300" i="3"/>
  <c r="C4300" i="3"/>
  <c r="B4300" i="3"/>
  <c r="K4299" i="3"/>
  <c r="J4299" i="3"/>
  <c r="I4299" i="3"/>
  <c r="H4299" i="3"/>
  <c r="G4299" i="3"/>
  <c r="F4299" i="3"/>
  <c r="E4299" i="3"/>
  <c r="C4299" i="3"/>
  <c r="B4299" i="3"/>
  <c r="K4298" i="3"/>
  <c r="J4298" i="3"/>
  <c r="I4298" i="3"/>
  <c r="H4298" i="3"/>
  <c r="G4298" i="3"/>
  <c r="F4298" i="3"/>
  <c r="E4298" i="3"/>
  <c r="C4298" i="3"/>
  <c r="B4298" i="3"/>
  <c r="K4297" i="3"/>
  <c r="J4297" i="3"/>
  <c r="I4297" i="3"/>
  <c r="H4297" i="3"/>
  <c r="G4297" i="3"/>
  <c r="F4297" i="3"/>
  <c r="E4297" i="3"/>
  <c r="C4297" i="3"/>
  <c r="B4297" i="3"/>
  <c r="K4296" i="3"/>
  <c r="J4296" i="3"/>
  <c r="I4296" i="3"/>
  <c r="H4296" i="3"/>
  <c r="G4296" i="3"/>
  <c r="F4296" i="3"/>
  <c r="E4296" i="3"/>
  <c r="C4296" i="3"/>
  <c r="B4296" i="3"/>
  <c r="K4295" i="3"/>
  <c r="J4295" i="3"/>
  <c r="I4295" i="3"/>
  <c r="H4295" i="3"/>
  <c r="G4295" i="3"/>
  <c r="F4295" i="3"/>
  <c r="E4295" i="3"/>
  <c r="C4295" i="3"/>
  <c r="B4295" i="3"/>
  <c r="K4294" i="3"/>
  <c r="J4294" i="3"/>
  <c r="I4294" i="3"/>
  <c r="H4294" i="3"/>
  <c r="G4294" i="3"/>
  <c r="F4294" i="3"/>
  <c r="E4294" i="3"/>
  <c r="C4294" i="3"/>
  <c r="B4294" i="3"/>
  <c r="K4293" i="3"/>
  <c r="J4293" i="3"/>
  <c r="I4293" i="3"/>
  <c r="H4293" i="3"/>
  <c r="G4293" i="3"/>
  <c r="F4293" i="3"/>
  <c r="E4293" i="3"/>
  <c r="C4293" i="3"/>
  <c r="B4293" i="3"/>
  <c r="K4292" i="3"/>
  <c r="J4292" i="3"/>
  <c r="I4292" i="3"/>
  <c r="H4292" i="3"/>
  <c r="G4292" i="3"/>
  <c r="F4292" i="3"/>
  <c r="E4292" i="3"/>
  <c r="C4292" i="3"/>
  <c r="B4292" i="3"/>
  <c r="K4291" i="3"/>
  <c r="J4291" i="3"/>
  <c r="I4291" i="3"/>
  <c r="H4291" i="3"/>
  <c r="G4291" i="3"/>
  <c r="F4291" i="3"/>
  <c r="E4291" i="3"/>
  <c r="C4291" i="3"/>
  <c r="B4291" i="3"/>
  <c r="K4290" i="3"/>
  <c r="J4290" i="3"/>
  <c r="I4290" i="3"/>
  <c r="H4290" i="3"/>
  <c r="G4290" i="3"/>
  <c r="F4290" i="3"/>
  <c r="E4290" i="3"/>
  <c r="C4290" i="3"/>
  <c r="B4290" i="3"/>
  <c r="K4289" i="3"/>
  <c r="J4289" i="3"/>
  <c r="I4289" i="3"/>
  <c r="H4289" i="3"/>
  <c r="G4289" i="3"/>
  <c r="F4289" i="3"/>
  <c r="E4289" i="3"/>
  <c r="C4289" i="3"/>
  <c r="B4289" i="3"/>
  <c r="K4288" i="3"/>
  <c r="J4288" i="3"/>
  <c r="I4288" i="3"/>
  <c r="H4288" i="3"/>
  <c r="G4288" i="3"/>
  <c r="F4288" i="3"/>
  <c r="E4288" i="3"/>
  <c r="C4288" i="3"/>
  <c r="B4288" i="3"/>
  <c r="K4287" i="3"/>
  <c r="J4287" i="3"/>
  <c r="I4287" i="3"/>
  <c r="H4287" i="3"/>
  <c r="G4287" i="3"/>
  <c r="F4287" i="3"/>
  <c r="E4287" i="3"/>
  <c r="C4287" i="3"/>
  <c r="B4287" i="3"/>
  <c r="K4286" i="3"/>
  <c r="J4286" i="3"/>
  <c r="I4286" i="3"/>
  <c r="H4286" i="3"/>
  <c r="G4286" i="3"/>
  <c r="F4286" i="3"/>
  <c r="E4286" i="3"/>
  <c r="C4286" i="3"/>
  <c r="B4286" i="3"/>
  <c r="K4285" i="3"/>
  <c r="J4285" i="3"/>
  <c r="I4285" i="3"/>
  <c r="H4285" i="3"/>
  <c r="G4285" i="3"/>
  <c r="F4285" i="3"/>
  <c r="E4285" i="3"/>
  <c r="C4285" i="3"/>
  <c r="B4285" i="3"/>
  <c r="K4284" i="3"/>
  <c r="J4284" i="3"/>
  <c r="I4284" i="3"/>
  <c r="H4284" i="3"/>
  <c r="G4284" i="3"/>
  <c r="F4284" i="3"/>
  <c r="E4284" i="3"/>
  <c r="C4284" i="3"/>
  <c r="B4284" i="3"/>
  <c r="K4283" i="3"/>
  <c r="J4283" i="3"/>
  <c r="I4283" i="3"/>
  <c r="H4283" i="3"/>
  <c r="G4283" i="3"/>
  <c r="F4283" i="3"/>
  <c r="E4283" i="3"/>
  <c r="C4283" i="3"/>
  <c r="B4283" i="3"/>
  <c r="K4282" i="3"/>
  <c r="J4282" i="3"/>
  <c r="I4282" i="3"/>
  <c r="H4282" i="3"/>
  <c r="G4282" i="3"/>
  <c r="F4282" i="3"/>
  <c r="E4282" i="3"/>
  <c r="C4282" i="3"/>
  <c r="B4282" i="3"/>
  <c r="K4281" i="3"/>
  <c r="J4281" i="3"/>
  <c r="I4281" i="3"/>
  <c r="H4281" i="3"/>
  <c r="G4281" i="3"/>
  <c r="F4281" i="3"/>
  <c r="E4281" i="3"/>
  <c r="C4281" i="3"/>
  <c r="B4281" i="3"/>
  <c r="K4280" i="3"/>
  <c r="J4280" i="3"/>
  <c r="I4280" i="3"/>
  <c r="H4280" i="3"/>
  <c r="G4280" i="3"/>
  <c r="F4280" i="3"/>
  <c r="E4280" i="3"/>
  <c r="C4280" i="3"/>
  <c r="B4280" i="3"/>
  <c r="K4279" i="3"/>
  <c r="J4279" i="3"/>
  <c r="I4279" i="3"/>
  <c r="H4279" i="3"/>
  <c r="G4279" i="3"/>
  <c r="F4279" i="3"/>
  <c r="E4279" i="3"/>
  <c r="C4279" i="3"/>
  <c r="B4279" i="3"/>
  <c r="K4278" i="3"/>
  <c r="J4278" i="3"/>
  <c r="I4278" i="3"/>
  <c r="H4278" i="3"/>
  <c r="G4278" i="3"/>
  <c r="F4278" i="3"/>
  <c r="E4278" i="3"/>
  <c r="C4278" i="3"/>
  <c r="B4278" i="3"/>
  <c r="K4277" i="3"/>
  <c r="J4277" i="3"/>
  <c r="I4277" i="3"/>
  <c r="H4277" i="3"/>
  <c r="G4277" i="3"/>
  <c r="F4277" i="3"/>
  <c r="E4277" i="3"/>
  <c r="C4277" i="3"/>
  <c r="B4277" i="3"/>
  <c r="K4276" i="3"/>
  <c r="J4276" i="3"/>
  <c r="I4276" i="3"/>
  <c r="H4276" i="3"/>
  <c r="G4276" i="3"/>
  <c r="F4276" i="3"/>
  <c r="E4276" i="3"/>
  <c r="C4276" i="3"/>
  <c r="B4276" i="3"/>
  <c r="K4275" i="3"/>
  <c r="J4275" i="3"/>
  <c r="I4275" i="3"/>
  <c r="H4275" i="3"/>
  <c r="G4275" i="3"/>
  <c r="F4275" i="3"/>
  <c r="E4275" i="3"/>
  <c r="C4275" i="3"/>
  <c r="B4275" i="3"/>
  <c r="K4274" i="3"/>
  <c r="J4274" i="3"/>
  <c r="I4274" i="3"/>
  <c r="H4274" i="3"/>
  <c r="G4274" i="3"/>
  <c r="F4274" i="3"/>
  <c r="E4274" i="3"/>
  <c r="C4274" i="3"/>
  <c r="B4274" i="3"/>
  <c r="K4273" i="3"/>
  <c r="J4273" i="3"/>
  <c r="I4273" i="3"/>
  <c r="H4273" i="3"/>
  <c r="G4273" i="3"/>
  <c r="F4273" i="3"/>
  <c r="E4273" i="3"/>
  <c r="C4273" i="3"/>
  <c r="B4273" i="3"/>
  <c r="K4272" i="3"/>
  <c r="J4272" i="3"/>
  <c r="I4272" i="3"/>
  <c r="H4272" i="3"/>
  <c r="G4272" i="3"/>
  <c r="F4272" i="3"/>
  <c r="E4272" i="3"/>
  <c r="C4272" i="3"/>
  <c r="B4272" i="3"/>
  <c r="K4271" i="3"/>
  <c r="J4271" i="3"/>
  <c r="I4271" i="3"/>
  <c r="H4271" i="3"/>
  <c r="G4271" i="3"/>
  <c r="F4271" i="3"/>
  <c r="E4271" i="3"/>
  <c r="C4271" i="3"/>
  <c r="B4271" i="3"/>
  <c r="K4270" i="3"/>
  <c r="J4270" i="3"/>
  <c r="I4270" i="3"/>
  <c r="H4270" i="3"/>
  <c r="G4270" i="3"/>
  <c r="F4270" i="3"/>
  <c r="E4270" i="3"/>
  <c r="C4270" i="3"/>
  <c r="B4270" i="3"/>
  <c r="K4269" i="3"/>
  <c r="J4269" i="3"/>
  <c r="I4269" i="3"/>
  <c r="H4269" i="3"/>
  <c r="G4269" i="3"/>
  <c r="F4269" i="3"/>
  <c r="E4269" i="3"/>
  <c r="C4269" i="3"/>
  <c r="B4269" i="3"/>
  <c r="K4268" i="3"/>
  <c r="J4268" i="3"/>
  <c r="I4268" i="3"/>
  <c r="H4268" i="3"/>
  <c r="G4268" i="3"/>
  <c r="F4268" i="3"/>
  <c r="E4268" i="3"/>
  <c r="C4268" i="3"/>
  <c r="B4268" i="3"/>
  <c r="K4267" i="3"/>
  <c r="J4267" i="3"/>
  <c r="I4267" i="3"/>
  <c r="H4267" i="3"/>
  <c r="G4267" i="3"/>
  <c r="F4267" i="3"/>
  <c r="E4267" i="3"/>
  <c r="C4267" i="3"/>
  <c r="B4267" i="3"/>
  <c r="K4266" i="3"/>
  <c r="J4266" i="3"/>
  <c r="I4266" i="3"/>
  <c r="H4266" i="3"/>
  <c r="G4266" i="3"/>
  <c r="F4266" i="3"/>
  <c r="E4266" i="3"/>
  <c r="C4266" i="3"/>
  <c r="B4266" i="3"/>
  <c r="K4265" i="3"/>
  <c r="J4265" i="3"/>
  <c r="I4265" i="3"/>
  <c r="H4265" i="3"/>
  <c r="G4265" i="3"/>
  <c r="F4265" i="3"/>
  <c r="E4265" i="3"/>
  <c r="C4265" i="3"/>
  <c r="B4265" i="3"/>
  <c r="K4264" i="3"/>
  <c r="J4264" i="3"/>
  <c r="I4264" i="3"/>
  <c r="H4264" i="3"/>
  <c r="G4264" i="3"/>
  <c r="F4264" i="3"/>
  <c r="E4264" i="3"/>
  <c r="C4264" i="3"/>
  <c r="B4264" i="3"/>
  <c r="K4263" i="3"/>
  <c r="J4263" i="3"/>
  <c r="I4263" i="3"/>
  <c r="H4263" i="3"/>
  <c r="G4263" i="3"/>
  <c r="F4263" i="3"/>
  <c r="E4263" i="3"/>
  <c r="C4263" i="3"/>
  <c r="B4263" i="3"/>
  <c r="K4262" i="3"/>
  <c r="J4262" i="3"/>
  <c r="I4262" i="3"/>
  <c r="H4262" i="3"/>
  <c r="G4262" i="3"/>
  <c r="F4262" i="3"/>
  <c r="E4262" i="3"/>
  <c r="C4262" i="3"/>
  <c r="B4262" i="3"/>
  <c r="K4261" i="3"/>
  <c r="J4261" i="3"/>
  <c r="I4261" i="3"/>
  <c r="H4261" i="3"/>
  <c r="G4261" i="3"/>
  <c r="F4261" i="3"/>
  <c r="E4261" i="3"/>
  <c r="C4261" i="3"/>
  <c r="B4261" i="3"/>
  <c r="K4260" i="3"/>
  <c r="J4260" i="3"/>
  <c r="I4260" i="3"/>
  <c r="H4260" i="3"/>
  <c r="G4260" i="3"/>
  <c r="F4260" i="3"/>
  <c r="E4260" i="3"/>
  <c r="C4260" i="3"/>
  <c r="B4260" i="3"/>
  <c r="K4259" i="3"/>
  <c r="J4259" i="3"/>
  <c r="I4259" i="3"/>
  <c r="H4259" i="3"/>
  <c r="G4259" i="3"/>
  <c r="F4259" i="3"/>
  <c r="E4259" i="3"/>
  <c r="C4259" i="3"/>
  <c r="B4259" i="3"/>
  <c r="K4258" i="3"/>
  <c r="J4258" i="3"/>
  <c r="I4258" i="3"/>
  <c r="H4258" i="3"/>
  <c r="G4258" i="3"/>
  <c r="F4258" i="3"/>
  <c r="E4258" i="3"/>
  <c r="C4258" i="3"/>
  <c r="B4258" i="3"/>
  <c r="K4257" i="3"/>
  <c r="J4257" i="3"/>
  <c r="I4257" i="3"/>
  <c r="H4257" i="3"/>
  <c r="G4257" i="3"/>
  <c r="F4257" i="3"/>
  <c r="E4257" i="3"/>
  <c r="C4257" i="3"/>
  <c r="B4257" i="3"/>
  <c r="K4256" i="3"/>
  <c r="J4256" i="3"/>
  <c r="I4256" i="3"/>
  <c r="H4256" i="3"/>
  <c r="G4256" i="3"/>
  <c r="F4256" i="3"/>
  <c r="E4256" i="3"/>
  <c r="C4256" i="3"/>
  <c r="B4256" i="3"/>
  <c r="K4255" i="3"/>
  <c r="J4255" i="3"/>
  <c r="I4255" i="3"/>
  <c r="H4255" i="3"/>
  <c r="G4255" i="3"/>
  <c r="F4255" i="3"/>
  <c r="E4255" i="3"/>
  <c r="C4255" i="3"/>
  <c r="B4255" i="3"/>
  <c r="K4254" i="3"/>
  <c r="J4254" i="3"/>
  <c r="I4254" i="3"/>
  <c r="H4254" i="3"/>
  <c r="G4254" i="3"/>
  <c r="F4254" i="3"/>
  <c r="E4254" i="3"/>
  <c r="C4254" i="3"/>
  <c r="B4254" i="3"/>
  <c r="K4253" i="3"/>
  <c r="J4253" i="3"/>
  <c r="I4253" i="3"/>
  <c r="H4253" i="3"/>
  <c r="G4253" i="3"/>
  <c r="F4253" i="3"/>
  <c r="E4253" i="3"/>
  <c r="C4253" i="3"/>
  <c r="B4253" i="3"/>
  <c r="K4252" i="3"/>
  <c r="J4252" i="3"/>
  <c r="I4252" i="3"/>
  <c r="H4252" i="3"/>
  <c r="G4252" i="3"/>
  <c r="F4252" i="3"/>
  <c r="E4252" i="3"/>
  <c r="C4252" i="3"/>
  <c r="B4252" i="3"/>
  <c r="K4251" i="3"/>
  <c r="J4251" i="3"/>
  <c r="I4251" i="3"/>
  <c r="H4251" i="3"/>
  <c r="G4251" i="3"/>
  <c r="F4251" i="3"/>
  <c r="E4251" i="3"/>
  <c r="C4251" i="3"/>
  <c r="B4251" i="3"/>
  <c r="K4250" i="3"/>
  <c r="J4250" i="3"/>
  <c r="I4250" i="3"/>
  <c r="H4250" i="3"/>
  <c r="G4250" i="3"/>
  <c r="F4250" i="3"/>
  <c r="E4250" i="3"/>
  <c r="C4250" i="3"/>
  <c r="B4250" i="3"/>
  <c r="K4249" i="3"/>
  <c r="J4249" i="3"/>
  <c r="I4249" i="3"/>
  <c r="H4249" i="3"/>
  <c r="G4249" i="3"/>
  <c r="F4249" i="3"/>
  <c r="E4249" i="3"/>
  <c r="C4249" i="3"/>
  <c r="B4249" i="3"/>
  <c r="K4248" i="3"/>
  <c r="J4248" i="3"/>
  <c r="I4248" i="3"/>
  <c r="H4248" i="3"/>
  <c r="G4248" i="3"/>
  <c r="F4248" i="3"/>
  <c r="E4248" i="3"/>
  <c r="C4248" i="3"/>
  <c r="B4248" i="3"/>
  <c r="K4247" i="3"/>
  <c r="J4247" i="3"/>
  <c r="I4247" i="3"/>
  <c r="H4247" i="3"/>
  <c r="G4247" i="3"/>
  <c r="F4247" i="3"/>
  <c r="E4247" i="3"/>
  <c r="C4247" i="3"/>
  <c r="B4247" i="3"/>
  <c r="K4246" i="3"/>
  <c r="J4246" i="3"/>
  <c r="I4246" i="3"/>
  <c r="H4246" i="3"/>
  <c r="G4246" i="3"/>
  <c r="F4246" i="3"/>
  <c r="E4246" i="3"/>
  <c r="C4246" i="3"/>
  <c r="B4246" i="3"/>
  <c r="K4245" i="3"/>
  <c r="J4245" i="3"/>
  <c r="I4245" i="3"/>
  <c r="H4245" i="3"/>
  <c r="G4245" i="3"/>
  <c r="F4245" i="3"/>
  <c r="E4245" i="3"/>
  <c r="C4245" i="3"/>
  <c r="B4245" i="3"/>
  <c r="K4244" i="3"/>
  <c r="J4244" i="3"/>
  <c r="I4244" i="3"/>
  <c r="H4244" i="3"/>
  <c r="G4244" i="3"/>
  <c r="F4244" i="3"/>
  <c r="E4244" i="3"/>
  <c r="C4244" i="3"/>
  <c r="B4244" i="3"/>
  <c r="K4243" i="3"/>
  <c r="J4243" i="3"/>
  <c r="I4243" i="3"/>
  <c r="H4243" i="3"/>
  <c r="G4243" i="3"/>
  <c r="F4243" i="3"/>
  <c r="E4243" i="3"/>
  <c r="C4243" i="3"/>
  <c r="B4243" i="3"/>
  <c r="K4242" i="3"/>
  <c r="J4242" i="3"/>
  <c r="I4242" i="3"/>
  <c r="H4242" i="3"/>
  <c r="G4242" i="3"/>
  <c r="F4242" i="3"/>
  <c r="E4242" i="3"/>
  <c r="C4242" i="3"/>
  <c r="B4242" i="3"/>
  <c r="K4241" i="3"/>
  <c r="J4241" i="3"/>
  <c r="I4241" i="3"/>
  <c r="H4241" i="3"/>
  <c r="G4241" i="3"/>
  <c r="F4241" i="3"/>
  <c r="E4241" i="3"/>
  <c r="C4241" i="3"/>
  <c r="B4241" i="3"/>
  <c r="K4240" i="3"/>
  <c r="J4240" i="3"/>
  <c r="I4240" i="3"/>
  <c r="H4240" i="3"/>
  <c r="G4240" i="3"/>
  <c r="F4240" i="3"/>
  <c r="E4240" i="3"/>
  <c r="C4240" i="3"/>
  <c r="B4240" i="3"/>
  <c r="K4239" i="3"/>
  <c r="J4239" i="3"/>
  <c r="I4239" i="3"/>
  <c r="H4239" i="3"/>
  <c r="G4239" i="3"/>
  <c r="F4239" i="3"/>
  <c r="E4239" i="3"/>
  <c r="C4239" i="3"/>
  <c r="B4239" i="3"/>
  <c r="K4238" i="3"/>
  <c r="J4238" i="3"/>
  <c r="I4238" i="3"/>
  <c r="H4238" i="3"/>
  <c r="G4238" i="3"/>
  <c r="F4238" i="3"/>
  <c r="E4238" i="3"/>
  <c r="C4238" i="3"/>
  <c r="B4238" i="3"/>
  <c r="K4237" i="3"/>
  <c r="J4237" i="3"/>
  <c r="I4237" i="3"/>
  <c r="H4237" i="3"/>
  <c r="G4237" i="3"/>
  <c r="F4237" i="3"/>
  <c r="E4237" i="3"/>
  <c r="C4237" i="3"/>
  <c r="B4237" i="3"/>
  <c r="K4236" i="3"/>
  <c r="J4236" i="3"/>
  <c r="I4236" i="3"/>
  <c r="H4236" i="3"/>
  <c r="G4236" i="3"/>
  <c r="F4236" i="3"/>
  <c r="E4236" i="3"/>
  <c r="C4236" i="3"/>
  <c r="B4236" i="3"/>
  <c r="K4235" i="3"/>
  <c r="J4235" i="3"/>
  <c r="I4235" i="3"/>
  <c r="H4235" i="3"/>
  <c r="G4235" i="3"/>
  <c r="F4235" i="3"/>
  <c r="E4235" i="3"/>
  <c r="C4235" i="3"/>
  <c r="B4235" i="3"/>
  <c r="K4234" i="3"/>
  <c r="J4234" i="3"/>
  <c r="I4234" i="3"/>
  <c r="H4234" i="3"/>
  <c r="G4234" i="3"/>
  <c r="F4234" i="3"/>
  <c r="E4234" i="3"/>
  <c r="C4234" i="3"/>
  <c r="B4234" i="3"/>
  <c r="K4233" i="3"/>
  <c r="J4233" i="3"/>
  <c r="I4233" i="3"/>
  <c r="H4233" i="3"/>
  <c r="G4233" i="3"/>
  <c r="F4233" i="3"/>
  <c r="E4233" i="3"/>
  <c r="C4233" i="3"/>
  <c r="B4233" i="3"/>
  <c r="K4232" i="3"/>
  <c r="J4232" i="3"/>
  <c r="I4232" i="3"/>
  <c r="H4232" i="3"/>
  <c r="G4232" i="3"/>
  <c r="F4232" i="3"/>
  <c r="E4232" i="3"/>
  <c r="C4232" i="3"/>
  <c r="B4232" i="3"/>
  <c r="K4231" i="3"/>
  <c r="J4231" i="3"/>
  <c r="I4231" i="3"/>
  <c r="H4231" i="3"/>
  <c r="G4231" i="3"/>
  <c r="F4231" i="3"/>
  <c r="E4231" i="3"/>
  <c r="C4231" i="3"/>
  <c r="B4231" i="3"/>
  <c r="K4230" i="3"/>
  <c r="J4230" i="3"/>
  <c r="I4230" i="3"/>
  <c r="H4230" i="3"/>
  <c r="G4230" i="3"/>
  <c r="F4230" i="3"/>
  <c r="E4230" i="3"/>
  <c r="C4230" i="3"/>
  <c r="B4230" i="3"/>
  <c r="K4229" i="3"/>
  <c r="J4229" i="3"/>
  <c r="I4229" i="3"/>
  <c r="H4229" i="3"/>
  <c r="G4229" i="3"/>
  <c r="F4229" i="3"/>
  <c r="E4229" i="3"/>
  <c r="C4229" i="3"/>
  <c r="B4229" i="3"/>
  <c r="K4228" i="3"/>
  <c r="J4228" i="3"/>
  <c r="I4228" i="3"/>
  <c r="H4228" i="3"/>
  <c r="G4228" i="3"/>
  <c r="F4228" i="3"/>
  <c r="E4228" i="3"/>
  <c r="C4228" i="3"/>
  <c r="B4228" i="3"/>
  <c r="K4227" i="3"/>
  <c r="J4227" i="3"/>
  <c r="I4227" i="3"/>
  <c r="H4227" i="3"/>
  <c r="G4227" i="3"/>
  <c r="F4227" i="3"/>
  <c r="E4227" i="3"/>
  <c r="C4227" i="3"/>
  <c r="B4227" i="3"/>
  <c r="K4226" i="3"/>
  <c r="J4226" i="3"/>
  <c r="I4226" i="3"/>
  <c r="H4226" i="3"/>
  <c r="G4226" i="3"/>
  <c r="F4226" i="3"/>
  <c r="E4226" i="3"/>
  <c r="C4226" i="3"/>
  <c r="B4226" i="3"/>
  <c r="K4225" i="3"/>
  <c r="J4225" i="3"/>
  <c r="I4225" i="3"/>
  <c r="H4225" i="3"/>
  <c r="G4225" i="3"/>
  <c r="F4225" i="3"/>
  <c r="E4225" i="3"/>
  <c r="C4225" i="3"/>
  <c r="B4225" i="3"/>
  <c r="K4224" i="3"/>
  <c r="J4224" i="3"/>
  <c r="I4224" i="3"/>
  <c r="H4224" i="3"/>
  <c r="G4224" i="3"/>
  <c r="F4224" i="3"/>
  <c r="E4224" i="3"/>
  <c r="C4224" i="3"/>
  <c r="B4224" i="3"/>
  <c r="K4223" i="3"/>
  <c r="J4223" i="3"/>
  <c r="I4223" i="3"/>
  <c r="H4223" i="3"/>
  <c r="G4223" i="3"/>
  <c r="F4223" i="3"/>
  <c r="E4223" i="3"/>
  <c r="C4223" i="3"/>
  <c r="B4223" i="3"/>
  <c r="K4222" i="3"/>
  <c r="J4222" i="3"/>
  <c r="I4222" i="3"/>
  <c r="H4222" i="3"/>
  <c r="G4222" i="3"/>
  <c r="F4222" i="3"/>
  <c r="E4222" i="3"/>
  <c r="C4222" i="3"/>
  <c r="B4222" i="3"/>
  <c r="K4221" i="3"/>
  <c r="J4221" i="3"/>
  <c r="I4221" i="3"/>
  <c r="H4221" i="3"/>
  <c r="G4221" i="3"/>
  <c r="F4221" i="3"/>
  <c r="E4221" i="3"/>
  <c r="C4221" i="3"/>
  <c r="B4221" i="3"/>
  <c r="K4220" i="3"/>
  <c r="J4220" i="3"/>
  <c r="I4220" i="3"/>
  <c r="H4220" i="3"/>
  <c r="G4220" i="3"/>
  <c r="F4220" i="3"/>
  <c r="E4220" i="3"/>
  <c r="C4220" i="3"/>
  <c r="B4220" i="3"/>
  <c r="K4219" i="3"/>
  <c r="J4219" i="3"/>
  <c r="I4219" i="3"/>
  <c r="H4219" i="3"/>
  <c r="G4219" i="3"/>
  <c r="F4219" i="3"/>
  <c r="E4219" i="3"/>
  <c r="C4219" i="3"/>
  <c r="B4219" i="3"/>
  <c r="K4218" i="3"/>
  <c r="J4218" i="3"/>
  <c r="I4218" i="3"/>
  <c r="H4218" i="3"/>
  <c r="G4218" i="3"/>
  <c r="F4218" i="3"/>
  <c r="E4218" i="3"/>
  <c r="C4218" i="3"/>
  <c r="B4218" i="3"/>
  <c r="K4217" i="3"/>
  <c r="J4217" i="3"/>
  <c r="I4217" i="3"/>
  <c r="H4217" i="3"/>
  <c r="G4217" i="3"/>
  <c r="F4217" i="3"/>
  <c r="E4217" i="3"/>
  <c r="C4217" i="3"/>
  <c r="B4217" i="3"/>
  <c r="K4216" i="3"/>
  <c r="J4216" i="3"/>
  <c r="I4216" i="3"/>
  <c r="H4216" i="3"/>
  <c r="G4216" i="3"/>
  <c r="F4216" i="3"/>
  <c r="E4216" i="3"/>
  <c r="C4216" i="3"/>
  <c r="B4216" i="3"/>
  <c r="K4215" i="3"/>
  <c r="J4215" i="3"/>
  <c r="I4215" i="3"/>
  <c r="H4215" i="3"/>
  <c r="G4215" i="3"/>
  <c r="F4215" i="3"/>
  <c r="E4215" i="3"/>
  <c r="C4215" i="3"/>
  <c r="B4215" i="3"/>
  <c r="K4214" i="3"/>
  <c r="J4214" i="3"/>
  <c r="I4214" i="3"/>
  <c r="H4214" i="3"/>
  <c r="G4214" i="3"/>
  <c r="F4214" i="3"/>
  <c r="E4214" i="3"/>
  <c r="C4214" i="3"/>
  <c r="B4214" i="3"/>
  <c r="K4213" i="3"/>
  <c r="J4213" i="3"/>
  <c r="I4213" i="3"/>
  <c r="H4213" i="3"/>
  <c r="G4213" i="3"/>
  <c r="F4213" i="3"/>
  <c r="E4213" i="3"/>
  <c r="C4213" i="3"/>
  <c r="B4213" i="3"/>
  <c r="K4212" i="3"/>
  <c r="J4212" i="3"/>
  <c r="I4212" i="3"/>
  <c r="H4212" i="3"/>
  <c r="G4212" i="3"/>
  <c r="F4212" i="3"/>
  <c r="E4212" i="3"/>
  <c r="C4212" i="3"/>
  <c r="B4212" i="3"/>
  <c r="K4211" i="3"/>
  <c r="J4211" i="3"/>
  <c r="I4211" i="3"/>
  <c r="H4211" i="3"/>
  <c r="G4211" i="3"/>
  <c r="F4211" i="3"/>
  <c r="E4211" i="3"/>
  <c r="C4211" i="3"/>
  <c r="B4211" i="3"/>
  <c r="K4210" i="3"/>
  <c r="J4210" i="3"/>
  <c r="I4210" i="3"/>
  <c r="H4210" i="3"/>
  <c r="G4210" i="3"/>
  <c r="F4210" i="3"/>
  <c r="E4210" i="3"/>
  <c r="C4210" i="3"/>
  <c r="B4210" i="3"/>
  <c r="K4209" i="3"/>
  <c r="J4209" i="3"/>
  <c r="I4209" i="3"/>
  <c r="H4209" i="3"/>
  <c r="G4209" i="3"/>
  <c r="F4209" i="3"/>
  <c r="E4209" i="3"/>
  <c r="C4209" i="3"/>
  <c r="B4209" i="3"/>
  <c r="K4208" i="3"/>
  <c r="J4208" i="3"/>
  <c r="I4208" i="3"/>
  <c r="H4208" i="3"/>
  <c r="G4208" i="3"/>
  <c r="F4208" i="3"/>
  <c r="E4208" i="3"/>
  <c r="C4208" i="3"/>
  <c r="B4208" i="3"/>
  <c r="K4207" i="3"/>
  <c r="J4207" i="3"/>
  <c r="I4207" i="3"/>
  <c r="H4207" i="3"/>
  <c r="G4207" i="3"/>
  <c r="F4207" i="3"/>
  <c r="E4207" i="3"/>
  <c r="C4207" i="3"/>
  <c r="B4207" i="3"/>
  <c r="K4206" i="3"/>
  <c r="J4206" i="3"/>
  <c r="I4206" i="3"/>
  <c r="H4206" i="3"/>
  <c r="G4206" i="3"/>
  <c r="F4206" i="3"/>
  <c r="E4206" i="3"/>
  <c r="C4206" i="3"/>
  <c r="B4206" i="3"/>
  <c r="K4205" i="3"/>
  <c r="J4205" i="3"/>
  <c r="I4205" i="3"/>
  <c r="H4205" i="3"/>
  <c r="G4205" i="3"/>
  <c r="F4205" i="3"/>
  <c r="E4205" i="3"/>
  <c r="C4205" i="3"/>
  <c r="B4205" i="3"/>
  <c r="K4204" i="3"/>
  <c r="J4204" i="3"/>
  <c r="I4204" i="3"/>
  <c r="H4204" i="3"/>
  <c r="G4204" i="3"/>
  <c r="F4204" i="3"/>
  <c r="E4204" i="3"/>
  <c r="C4204" i="3"/>
  <c r="B4204" i="3"/>
  <c r="K4203" i="3"/>
  <c r="J4203" i="3"/>
  <c r="I4203" i="3"/>
  <c r="H4203" i="3"/>
  <c r="G4203" i="3"/>
  <c r="F4203" i="3"/>
  <c r="E4203" i="3"/>
  <c r="C4203" i="3"/>
  <c r="B4203" i="3"/>
  <c r="K4202" i="3"/>
  <c r="J4202" i="3"/>
  <c r="I4202" i="3"/>
  <c r="H4202" i="3"/>
  <c r="G4202" i="3"/>
  <c r="F4202" i="3"/>
  <c r="E4202" i="3"/>
  <c r="C4202" i="3"/>
  <c r="B4202" i="3"/>
  <c r="K4201" i="3"/>
  <c r="J4201" i="3"/>
  <c r="I4201" i="3"/>
  <c r="H4201" i="3"/>
  <c r="G4201" i="3"/>
  <c r="F4201" i="3"/>
  <c r="E4201" i="3"/>
  <c r="C4201" i="3"/>
  <c r="B4201" i="3"/>
  <c r="K4200" i="3"/>
  <c r="J4200" i="3"/>
  <c r="I4200" i="3"/>
  <c r="H4200" i="3"/>
  <c r="G4200" i="3"/>
  <c r="F4200" i="3"/>
  <c r="E4200" i="3"/>
  <c r="C4200" i="3"/>
  <c r="B4200" i="3"/>
  <c r="K4199" i="3"/>
  <c r="J4199" i="3"/>
  <c r="I4199" i="3"/>
  <c r="H4199" i="3"/>
  <c r="G4199" i="3"/>
  <c r="F4199" i="3"/>
  <c r="E4199" i="3"/>
  <c r="C4199" i="3"/>
  <c r="B4199" i="3"/>
  <c r="K4198" i="3"/>
  <c r="J4198" i="3"/>
  <c r="I4198" i="3"/>
  <c r="H4198" i="3"/>
  <c r="G4198" i="3"/>
  <c r="F4198" i="3"/>
  <c r="E4198" i="3"/>
  <c r="C4198" i="3"/>
  <c r="B4198" i="3"/>
  <c r="K4197" i="3"/>
  <c r="J4197" i="3"/>
  <c r="I4197" i="3"/>
  <c r="H4197" i="3"/>
  <c r="G4197" i="3"/>
  <c r="F4197" i="3"/>
  <c r="E4197" i="3"/>
  <c r="C4197" i="3"/>
  <c r="B4197" i="3"/>
  <c r="K4196" i="3"/>
  <c r="J4196" i="3"/>
  <c r="I4196" i="3"/>
  <c r="H4196" i="3"/>
  <c r="G4196" i="3"/>
  <c r="F4196" i="3"/>
  <c r="E4196" i="3"/>
  <c r="C4196" i="3"/>
  <c r="B4196" i="3"/>
  <c r="K4195" i="3"/>
  <c r="J4195" i="3"/>
  <c r="I4195" i="3"/>
  <c r="H4195" i="3"/>
  <c r="G4195" i="3"/>
  <c r="F4195" i="3"/>
  <c r="E4195" i="3"/>
  <c r="C4195" i="3"/>
  <c r="B4195" i="3"/>
  <c r="K4194" i="3"/>
  <c r="J4194" i="3"/>
  <c r="I4194" i="3"/>
  <c r="H4194" i="3"/>
  <c r="G4194" i="3"/>
  <c r="F4194" i="3"/>
  <c r="E4194" i="3"/>
  <c r="C4194" i="3"/>
  <c r="B4194" i="3"/>
  <c r="K4193" i="3"/>
  <c r="J4193" i="3"/>
  <c r="I4193" i="3"/>
  <c r="H4193" i="3"/>
  <c r="G4193" i="3"/>
  <c r="F4193" i="3"/>
  <c r="E4193" i="3"/>
  <c r="C4193" i="3"/>
  <c r="B4193" i="3"/>
  <c r="K4192" i="3"/>
  <c r="J4192" i="3"/>
  <c r="I4192" i="3"/>
  <c r="H4192" i="3"/>
  <c r="G4192" i="3"/>
  <c r="F4192" i="3"/>
  <c r="E4192" i="3"/>
  <c r="C4192" i="3"/>
  <c r="B4192" i="3"/>
  <c r="K4191" i="3"/>
  <c r="J4191" i="3"/>
  <c r="I4191" i="3"/>
  <c r="H4191" i="3"/>
  <c r="G4191" i="3"/>
  <c r="F4191" i="3"/>
  <c r="E4191" i="3"/>
  <c r="C4191" i="3"/>
  <c r="B4191" i="3"/>
  <c r="K4190" i="3"/>
  <c r="J4190" i="3"/>
  <c r="I4190" i="3"/>
  <c r="H4190" i="3"/>
  <c r="G4190" i="3"/>
  <c r="F4190" i="3"/>
  <c r="E4190" i="3"/>
  <c r="C4190" i="3"/>
  <c r="B4190" i="3"/>
  <c r="K4189" i="3"/>
  <c r="J4189" i="3"/>
  <c r="I4189" i="3"/>
  <c r="H4189" i="3"/>
  <c r="G4189" i="3"/>
  <c r="F4189" i="3"/>
  <c r="E4189" i="3"/>
  <c r="C4189" i="3"/>
  <c r="B4189" i="3"/>
  <c r="K4188" i="3"/>
  <c r="J4188" i="3"/>
  <c r="I4188" i="3"/>
  <c r="H4188" i="3"/>
  <c r="G4188" i="3"/>
  <c r="F4188" i="3"/>
  <c r="E4188" i="3"/>
  <c r="C4188" i="3"/>
  <c r="B4188" i="3"/>
  <c r="K4187" i="3"/>
  <c r="J4187" i="3"/>
  <c r="I4187" i="3"/>
  <c r="H4187" i="3"/>
  <c r="G4187" i="3"/>
  <c r="F4187" i="3"/>
  <c r="E4187" i="3"/>
  <c r="C4187" i="3"/>
  <c r="B4187" i="3"/>
  <c r="K4186" i="3"/>
  <c r="J4186" i="3"/>
  <c r="I4186" i="3"/>
  <c r="H4186" i="3"/>
  <c r="G4186" i="3"/>
  <c r="F4186" i="3"/>
  <c r="E4186" i="3"/>
  <c r="C4186" i="3"/>
  <c r="B4186" i="3"/>
  <c r="K4185" i="3"/>
  <c r="J4185" i="3"/>
  <c r="I4185" i="3"/>
  <c r="H4185" i="3"/>
  <c r="G4185" i="3"/>
  <c r="F4185" i="3"/>
  <c r="E4185" i="3"/>
  <c r="C4185" i="3"/>
  <c r="B4185" i="3"/>
  <c r="K4184" i="3"/>
  <c r="J4184" i="3"/>
  <c r="I4184" i="3"/>
  <c r="H4184" i="3"/>
  <c r="G4184" i="3"/>
  <c r="F4184" i="3"/>
  <c r="E4184" i="3"/>
  <c r="C4184" i="3"/>
  <c r="B4184" i="3"/>
  <c r="K4183" i="3"/>
  <c r="J4183" i="3"/>
  <c r="I4183" i="3"/>
  <c r="H4183" i="3"/>
  <c r="G4183" i="3"/>
  <c r="F4183" i="3"/>
  <c r="E4183" i="3"/>
  <c r="C4183" i="3"/>
  <c r="B4183" i="3"/>
  <c r="K4182" i="3"/>
  <c r="J4182" i="3"/>
  <c r="I4182" i="3"/>
  <c r="H4182" i="3"/>
  <c r="G4182" i="3"/>
  <c r="F4182" i="3"/>
  <c r="E4182" i="3"/>
  <c r="C4182" i="3"/>
  <c r="B4182" i="3"/>
  <c r="K4181" i="3"/>
  <c r="J4181" i="3"/>
  <c r="I4181" i="3"/>
  <c r="H4181" i="3"/>
  <c r="G4181" i="3"/>
  <c r="F4181" i="3"/>
  <c r="E4181" i="3"/>
  <c r="C4181" i="3"/>
  <c r="B4181" i="3"/>
  <c r="K4180" i="3"/>
  <c r="J4180" i="3"/>
  <c r="I4180" i="3"/>
  <c r="H4180" i="3"/>
  <c r="G4180" i="3"/>
  <c r="F4180" i="3"/>
  <c r="E4180" i="3"/>
  <c r="C4180" i="3"/>
  <c r="B4180" i="3"/>
  <c r="K4179" i="3"/>
  <c r="J4179" i="3"/>
  <c r="I4179" i="3"/>
  <c r="H4179" i="3"/>
  <c r="G4179" i="3"/>
  <c r="F4179" i="3"/>
  <c r="E4179" i="3"/>
  <c r="C4179" i="3"/>
  <c r="B4179" i="3"/>
  <c r="K4178" i="3"/>
  <c r="J4178" i="3"/>
  <c r="I4178" i="3"/>
  <c r="H4178" i="3"/>
  <c r="G4178" i="3"/>
  <c r="F4178" i="3"/>
  <c r="E4178" i="3"/>
  <c r="C4178" i="3"/>
  <c r="B4178" i="3"/>
  <c r="K4177" i="3"/>
  <c r="J4177" i="3"/>
  <c r="I4177" i="3"/>
  <c r="H4177" i="3"/>
  <c r="G4177" i="3"/>
  <c r="F4177" i="3"/>
  <c r="E4177" i="3"/>
  <c r="C4177" i="3"/>
  <c r="B4177" i="3"/>
  <c r="K4176" i="3"/>
  <c r="J4176" i="3"/>
  <c r="I4176" i="3"/>
  <c r="H4176" i="3"/>
  <c r="G4176" i="3"/>
  <c r="F4176" i="3"/>
  <c r="E4176" i="3"/>
  <c r="C4176" i="3"/>
  <c r="B4176" i="3"/>
  <c r="K4175" i="3"/>
  <c r="J4175" i="3"/>
  <c r="I4175" i="3"/>
  <c r="H4175" i="3"/>
  <c r="G4175" i="3"/>
  <c r="F4175" i="3"/>
  <c r="E4175" i="3"/>
  <c r="C4175" i="3"/>
  <c r="B4175" i="3"/>
  <c r="K4174" i="3"/>
  <c r="J4174" i="3"/>
  <c r="I4174" i="3"/>
  <c r="H4174" i="3"/>
  <c r="G4174" i="3"/>
  <c r="F4174" i="3"/>
  <c r="E4174" i="3"/>
  <c r="C4174" i="3"/>
  <c r="B4174" i="3"/>
  <c r="K4173" i="3"/>
  <c r="J4173" i="3"/>
  <c r="I4173" i="3"/>
  <c r="H4173" i="3"/>
  <c r="G4173" i="3"/>
  <c r="F4173" i="3"/>
  <c r="E4173" i="3"/>
  <c r="C4173" i="3"/>
  <c r="B4173" i="3"/>
  <c r="K4172" i="3"/>
  <c r="J4172" i="3"/>
  <c r="I4172" i="3"/>
  <c r="H4172" i="3"/>
  <c r="G4172" i="3"/>
  <c r="F4172" i="3"/>
  <c r="E4172" i="3"/>
  <c r="C4172" i="3"/>
  <c r="B4172" i="3"/>
  <c r="K4171" i="3"/>
  <c r="J4171" i="3"/>
  <c r="I4171" i="3"/>
  <c r="H4171" i="3"/>
  <c r="G4171" i="3"/>
  <c r="F4171" i="3"/>
  <c r="E4171" i="3"/>
  <c r="C4171" i="3"/>
  <c r="B4171" i="3"/>
  <c r="K4170" i="3"/>
  <c r="J4170" i="3"/>
  <c r="I4170" i="3"/>
  <c r="H4170" i="3"/>
  <c r="G4170" i="3"/>
  <c r="F4170" i="3"/>
  <c r="E4170" i="3"/>
  <c r="C4170" i="3"/>
  <c r="B4170" i="3"/>
  <c r="K4169" i="3"/>
  <c r="J4169" i="3"/>
  <c r="I4169" i="3"/>
  <c r="H4169" i="3"/>
  <c r="G4169" i="3"/>
  <c r="F4169" i="3"/>
  <c r="E4169" i="3"/>
  <c r="C4169" i="3"/>
  <c r="B4169" i="3"/>
  <c r="K4168" i="3"/>
  <c r="J4168" i="3"/>
  <c r="I4168" i="3"/>
  <c r="H4168" i="3"/>
  <c r="G4168" i="3"/>
  <c r="F4168" i="3"/>
  <c r="E4168" i="3"/>
  <c r="C4168" i="3"/>
  <c r="B4168" i="3"/>
  <c r="K4167" i="3"/>
  <c r="J4167" i="3"/>
  <c r="I4167" i="3"/>
  <c r="H4167" i="3"/>
  <c r="G4167" i="3"/>
  <c r="F4167" i="3"/>
  <c r="E4167" i="3"/>
  <c r="C4167" i="3"/>
  <c r="B4167" i="3"/>
  <c r="K4166" i="3"/>
  <c r="J4166" i="3"/>
  <c r="I4166" i="3"/>
  <c r="H4166" i="3"/>
  <c r="G4166" i="3"/>
  <c r="F4166" i="3"/>
  <c r="E4166" i="3"/>
  <c r="C4166" i="3"/>
  <c r="B4166" i="3"/>
  <c r="K4165" i="3"/>
  <c r="J4165" i="3"/>
  <c r="I4165" i="3"/>
  <c r="H4165" i="3"/>
  <c r="G4165" i="3"/>
  <c r="F4165" i="3"/>
  <c r="E4165" i="3"/>
  <c r="C4165" i="3"/>
  <c r="B4165" i="3"/>
  <c r="K4164" i="3"/>
  <c r="J4164" i="3"/>
  <c r="I4164" i="3"/>
  <c r="H4164" i="3"/>
  <c r="G4164" i="3"/>
  <c r="F4164" i="3"/>
  <c r="E4164" i="3"/>
  <c r="C4164" i="3"/>
  <c r="B4164" i="3"/>
  <c r="K4163" i="3"/>
  <c r="J4163" i="3"/>
  <c r="I4163" i="3"/>
  <c r="H4163" i="3"/>
  <c r="G4163" i="3"/>
  <c r="F4163" i="3"/>
  <c r="E4163" i="3"/>
  <c r="C4163" i="3"/>
  <c r="B4163" i="3"/>
  <c r="K4162" i="3"/>
  <c r="J4162" i="3"/>
  <c r="I4162" i="3"/>
  <c r="H4162" i="3"/>
  <c r="G4162" i="3"/>
  <c r="F4162" i="3"/>
  <c r="E4162" i="3"/>
  <c r="C4162" i="3"/>
  <c r="B4162" i="3"/>
  <c r="K4161" i="3"/>
  <c r="J4161" i="3"/>
  <c r="I4161" i="3"/>
  <c r="H4161" i="3"/>
  <c r="G4161" i="3"/>
  <c r="F4161" i="3"/>
  <c r="E4161" i="3"/>
  <c r="C4161" i="3"/>
  <c r="B4161" i="3"/>
  <c r="K4160" i="3"/>
  <c r="J4160" i="3"/>
  <c r="I4160" i="3"/>
  <c r="H4160" i="3"/>
  <c r="G4160" i="3"/>
  <c r="F4160" i="3"/>
  <c r="E4160" i="3"/>
  <c r="C4160" i="3"/>
  <c r="B4160" i="3"/>
  <c r="K4159" i="3"/>
  <c r="J4159" i="3"/>
  <c r="I4159" i="3"/>
  <c r="H4159" i="3"/>
  <c r="G4159" i="3"/>
  <c r="F4159" i="3"/>
  <c r="E4159" i="3"/>
  <c r="C4159" i="3"/>
  <c r="B4159" i="3"/>
  <c r="K4158" i="3"/>
  <c r="J4158" i="3"/>
  <c r="I4158" i="3"/>
  <c r="H4158" i="3"/>
  <c r="G4158" i="3"/>
  <c r="F4158" i="3"/>
  <c r="E4158" i="3"/>
  <c r="C4158" i="3"/>
  <c r="B4158" i="3"/>
  <c r="K4157" i="3"/>
  <c r="J4157" i="3"/>
  <c r="I4157" i="3"/>
  <c r="H4157" i="3"/>
  <c r="G4157" i="3"/>
  <c r="F4157" i="3"/>
  <c r="E4157" i="3"/>
  <c r="C4157" i="3"/>
  <c r="B4157" i="3"/>
  <c r="K4156" i="3"/>
  <c r="J4156" i="3"/>
  <c r="I4156" i="3"/>
  <c r="H4156" i="3"/>
  <c r="G4156" i="3"/>
  <c r="F4156" i="3"/>
  <c r="E4156" i="3"/>
  <c r="C4156" i="3"/>
  <c r="B4156" i="3"/>
  <c r="K4155" i="3"/>
  <c r="J4155" i="3"/>
  <c r="I4155" i="3"/>
  <c r="H4155" i="3"/>
  <c r="G4155" i="3"/>
  <c r="F4155" i="3"/>
  <c r="E4155" i="3"/>
  <c r="C4155" i="3"/>
  <c r="B4155" i="3"/>
  <c r="K4154" i="3"/>
  <c r="J4154" i="3"/>
  <c r="I4154" i="3"/>
  <c r="H4154" i="3"/>
  <c r="G4154" i="3"/>
  <c r="F4154" i="3"/>
  <c r="E4154" i="3"/>
  <c r="C4154" i="3"/>
  <c r="B4154" i="3"/>
  <c r="K4153" i="3"/>
  <c r="J4153" i="3"/>
  <c r="I4153" i="3"/>
  <c r="H4153" i="3"/>
  <c r="G4153" i="3"/>
  <c r="F4153" i="3"/>
  <c r="E4153" i="3"/>
  <c r="C4153" i="3"/>
  <c r="B4153" i="3"/>
  <c r="K4152" i="3"/>
  <c r="J4152" i="3"/>
  <c r="I4152" i="3"/>
  <c r="H4152" i="3"/>
  <c r="G4152" i="3"/>
  <c r="F4152" i="3"/>
  <c r="E4152" i="3"/>
  <c r="C4152" i="3"/>
  <c r="B4152" i="3"/>
  <c r="K4151" i="3"/>
  <c r="J4151" i="3"/>
  <c r="I4151" i="3"/>
  <c r="H4151" i="3"/>
  <c r="G4151" i="3"/>
  <c r="F4151" i="3"/>
  <c r="E4151" i="3"/>
  <c r="C4151" i="3"/>
  <c r="B4151" i="3"/>
  <c r="K4150" i="3"/>
  <c r="J4150" i="3"/>
  <c r="I4150" i="3"/>
  <c r="H4150" i="3"/>
  <c r="G4150" i="3"/>
  <c r="F4150" i="3"/>
  <c r="E4150" i="3"/>
  <c r="C4150" i="3"/>
  <c r="B4150" i="3"/>
  <c r="K4149" i="3"/>
  <c r="J4149" i="3"/>
  <c r="I4149" i="3"/>
  <c r="H4149" i="3"/>
  <c r="G4149" i="3"/>
  <c r="F4149" i="3"/>
  <c r="E4149" i="3"/>
  <c r="C4149" i="3"/>
  <c r="B4149" i="3"/>
  <c r="K4148" i="3"/>
  <c r="J4148" i="3"/>
  <c r="I4148" i="3"/>
  <c r="H4148" i="3"/>
  <c r="G4148" i="3"/>
  <c r="F4148" i="3"/>
  <c r="E4148" i="3"/>
  <c r="C4148" i="3"/>
  <c r="B4148" i="3"/>
  <c r="K4147" i="3"/>
  <c r="J4147" i="3"/>
  <c r="I4147" i="3"/>
  <c r="H4147" i="3"/>
  <c r="G4147" i="3"/>
  <c r="F4147" i="3"/>
  <c r="E4147" i="3"/>
  <c r="C4147" i="3"/>
  <c r="B4147" i="3"/>
  <c r="K4146" i="3"/>
  <c r="J4146" i="3"/>
  <c r="I4146" i="3"/>
  <c r="H4146" i="3"/>
  <c r="G4146" i="3"/>
  <c r="F4146" i="3"/>
  <c r="E4146" i="3"/>
  <c r="C4146" i="3"/>
  <c r="B4146" i="3"/>
  <c r="K4145" i="3"/>
  <c r="J4145" i="3"/>
  <c r="I4145" i="3"/>
  <c r="H4145" i="3"/>
  <c r="G4145" i="3"/>
  <c r="F4145" i="3"/>
  <c r="E4145" i="3"/>
  <c r="C4145" i="3"/>
  <c r="B4145" i="3"/>
  <c r="K4144" i="3"/>
  <c r="J4144" i="3"/>
  <c r="I4144" i="3"/>
  <c r="H4144" i="3"/>
  <c r="G4144" i="3"/>
  <c r="F4144" i="3"/>
  <c r="E4144" i="3"/>
  <c r="C4144" i="3"/>
  <c r="B4144" i="3"/>
  <c r="K4143" i="3"/>
  <c r="J4143" i="3"/>
  <c r="I4143" i="3"/>
  <c r="H4143" i="3"/>
  <c r="G4143" i="3"/>
  <c r="F4143" i="3"/>
  <c r="E4143" i="3"/>
  <c r="C4143" i="3"/>
  <c r="B4143" i="3"/>
  <c r="K4142" i="3"/>
  <c r="J4142" i="3"/>
  <c r="I4142" i="3"/>
  <c r="H4142" i="3"/>
  <c r="G4142" i="3"/>
  <c r="F4142" i="3"/>
  <c r="E4142" i="3"/>
  <c r="C4142" i="3"/>
  <c r="B4142" i="3"/>
  <c r="K4141" i="3"/>
  <c r="J4141" i="3"/>
  <c r="I4141" i="3"/>
  <c r="H4141" i="3"/>
  <c r="G4141" i="3"/>
  <c r="F4141" i="3"/>
  <c r="E4141" i="3"/>
  <c r="C4141" i="3"/>
  <c r="B4141" i="3"/>
  <c r="K4140" i="3"/>
  <c r="J4140" i="3"/>
  <c r="I4140" i="3"/>
  <c r="H4140" i="3"/>
  <c r="G4140" i="3"/>
  <c r="F4140" i="3"/>
  <c r="E4140" i="3"/>
  <c r="C4140" i="3"/>
  <c r="B4140" i="3"/>
  <c r="K4139" i="3"/>
  <c r="J4139" i="3"/>
  <c r="I4139" i="3"/>
  <c r="H4139" i="3"/>
  <c r="G4139" i="3"/>
  <c r="F4139" i="3"/>
  <c r="E4139" i="3"/>
  <c r="C4139" i="3"/>
  <c r="B4139" i="3"/>
  <c r="K4138" i="3"/>
  <c r="J4138" i="3"/>
  <c r="I4138" i="3"/>
  <c r="H4138" i="3"/>
  <c r="G4138" i="3"/>
  <c r="F4138" i="3"/>
  <c r="E4138" i="3"/>
  <c r="C4138" i="3"/>
  <c r="B4138" i="3"/>
  <c r="K4137" i="3"/>
  <c r="J4137" i="3"/>
  <c r="I4137" i="3"/>
  <c r="H4137" i="3"/>
  <c r="G4137" i="3"/>
  <c r="F4137" i="3"/>
  <c r="E4137" i="3"/>
  <c r="C4137" i="3"/>
  <c r="B4137" i="3"/>
  <c r="K4136" i="3"/>
  <c r="J4136" i="3"/>
  <c r="I4136" i="3"/>
  <c r="H4136" i="3"/>
  <c r="G4136" i="3"/>
  <c r="F4136" i="3"/>
  <c r="E4136" i="3"/>
  <c r="C4136" i="3"/>
  <c r="B4136" i="3"/>
  <c r="K4135" i="3"/>
  <c r="J4135" i="3"/>
  <c r="I4135" i="3"/>
  <c r="H4135" i="3"/>
  <c r="G4135" i="3"/>
  <c r="F4135" i="3"/>
  <c r="E4135" i="3"/>
  <c r="C4135" i="3"/>
  <c r="B4135" i="3"/>
  <c r="K4134" i="3"/>
  <c r="J4134" i="3"/>
  <c r="I4134" i="3"/>
  <c r="H4134" i="3"/>
  <c r="G4134" i="3"/>
  <c r="F4134" i="3"/>
  <c r="E4134" i="3"/>
  <c r="C4134" i="3"/>
  <c r="B4134" i="3"/>
  <c r="K4133" i="3"/>
  <c r="J4133" i="3"/>
  <c r="I4133" i="3"/>
  <c r="H4133" i="3"/>
  <c r="G4133" i="3"/>
  <c r="F4133" i="3"/>
  <c r="E4133" i="3"/>
  <c r="C4133" i="3"/>
  <c r="B4133" i="3"/>
  <c r="K4132" i="3"/>
  <c r="J4132" i="3"/>
  <c r="I4132" i="3"/>
  <c r="H4132" i="3"/>
  <c r="G4132" i="3"/>
  <c r="F4132" i="3"/>
  <c r="E4132" i="3"/>
  <c r="C4132" i="3"/>
  <c r="B4132" i="3"/>
  <c r="K4131" i="3"/>
  <c r="J4131" i="3"/>
  <c r="I4131" i="3"/>
  <c r="H4131" i="3"/>
  <c r="G4131" i="3"/>
  <c r="F4131" i="3"/>
  <c r="E4131" i="3"/>
  <c r="C4131" i="3"/>
  <c r="B4131" i="3"/>
  <c r="K4130" i="3"/>
  <c r="J4130" i="3"/>
  <c r="I4130" i="3"/>
  <c r="H4130" i="3"/>
  <c r="G4130" i="3"/>
  <c r="F4130" i="3"/>
  <c r="E4130" i="3"/>
  <c r="C4130" i="3"/>
  <c r="B4130" i="3"/>
  <c r="K4129" i="3"/>
  <c r="J4129" i="3"/>
  <c r="I4129" i="3"/>
  <c r="H4129" i="3"/>
  <c r="G4129" i="3"/>
  <c r="F4129" i="3"/>
  <c r="E4129" i="3"/>
  <c r="C4129" i="3"/>
  <c r="B4129" i="3"/>
  <c r="K4128" i="3"/>
  <c r="J4128" i="3"/>
  <c r="I4128" i="3"/>
  <c r="H4128" i="3"/>
  <c r="G4128" i="3"/>
  <c r="F4128" i="3"/>
  <c r="E4128" i="3"/>
  <c r="C4128" i="3"/>
  <c r="B4128" i="3"/>
  <c r="K4127" i="3"/>
  <c r="J4127" i="3"/>
  <c r="I4127" i="3"/>
  <c r="H4127" i="3"/>
  <c r="G4127" i="3"/>
  <c r="F4127" i="3"/>
  <c r="E4127" i="3"/>
  <c r="C4127" i="3"/>
  <c r="B4127" i="3"/>
  <c r="K4126" i="3"/>
  <c r="J4126" i="3"/>
  <c r="I4126" i="3"/>
  <c r="H4126" i="3"/>
  <c r="G4126" i="3"/>
  <c r="F4126" i="3"/>
  <c r="E4126" i="3"/>
  <c r="C4126" i="3"/>
  <c r="B4126" i="3"/>
  <c r="K4125" i="3"/>
  <c r="J4125" i="3"/>
  <c r="I4125" i="3"/>
  <c r="H4125" i="3"/>
  <c r="G4125" i="3"/>
  <c r="F4125" i="3"/>
  <c r="E4125" i="3"/>
  <c r="C4125" i="3"/>
  <c r="B4125" i="3"/>
  <c r="K4124" i="3"/>
  <c r="J4124" i="3"/>
  <c r="I4124" i="3"/>
  <c r="H4124" i="3"/>
  <c r="G4124" i="3"/>
  <c r="F4124" i="3"/>
  <c r="E4124" i="3"/>
  <c r="C4124" i="3"/>
  <c r="B4124" i="3"/>
  <c r="K4123" i="3"/>
  <c r="J4123" i="3"/>
  <c r="I4123" i="3"/>
  <c r="H4123" i="3"/>
  <c r="G4123" i="3"/>
  <c r="F4123" i="3"/>
  <c r="E4123" i="3"/>
  <c r="C4123" i="3"/>
  <c r="B4123" i="3"/>
  <c r="K4122" i="3"/>
  <c r="J4122" i="3"/>
  <c r="I4122" i="3"/>
  <c r="H4122" i="3"/>
  <c r="G4122" i="3"/>
  <c r="F4122" i="3"/>
  <c r="E4122" i="3"/>
  <c r="C4122" i="3"/>
  <c r="B4122" i="3"/>
  <c r="K4121" i="3"/>
  <c r="J4121" i="3"/>
  <c r="I4121" i="3"/>
  <c r="H4121" i="3"/>
  <c r="G4121" i="3"/>
  <c r="F4121" i="3"/>
  <c r="E4121" i="3"/>
  <c r="C4121" i="3"/>
  <c r="B4121" i="3"/>
  <c r="K4120" i="3"/>
  <c r="J4120" i="3"/>
  <c r="I4120" i="3"/>
  <c r="H4120" i="3"/>
  <c r="G4120" i="3"/>
  <c r="F4120" i="3"/>
  <c r="E4120" i="3"/>
  <c r="C4120" i="3"/>
  <c r="B4120" i="3"/>
  <c r="K4119" i="3"/>
  <c r="J4119" i="3"/>
  <c r="I4119" i="3"/>
  <c r="H4119" i="3"/>
  <c r="G4119" i="3"/>
  <c r="F4119" i="3"/>
  <c r="E4119" i="3"/>
  <c r="C4119" i="3"/>
  <c r="B4119" i="3"/>
  <c r="K4118" i="3"/>
  <c r="J4118" i="3"/>
  <c r="I4118" i="3"/>
  <c r="H4118" i="3"/>
  <c r="G4118" i="3"/>
  <c r="F4118" i="3"/>
  <c r="E4118" i="3"/>
  <c r="C4118" i="3"/>
  <c r="B4118" i="3"/>
  <c r="K4117" i="3"/>
  <c r="J4117" i="3"/>
  <c r="I4117" i="3"/>
  <c r="H4117" i="3"/>
  <c r="G4117" i="3"/>
  <c r="F4117" i="3"/>
  <c r="E4117" i="3"/>
  <c r="C4117" i="3"/>
  <c r="B4117" i="3"/>
  <c r="K4116" i="3"/>
  <c r="J4116" i="3"/>
  <c r="I4116" i="3"/>
  <c r="H4116" i="3"/>
  <c r="G4116" i="3"/>
  <c r="F4116" i="3"/>
  <c r="E4116" i="3"/>
  <c r="C4116" i="3"/>
  <c r="B4116" i="3"/>
  <c r="K4115" i="3"/>
  <c r="J4115" i="3"/>
  <c r="I4115" i="3"/>
  <c r="H4115" i="3"/>
  <c r="G4115" i="3"/>
  <c r="F4115" i="3"/>
  <c r="E4115" i="3"/>
  <c r="C4115" i="3"/>
  <c r="B4115" i="3"/>
  <c r="K4114" i="3"/>
  <c r="J4114" i="3"/>
  <c r="I4114" i="3"/>
  <c r="H4114" i="3"/>
  <c r="G4114" i="3"/>
  <c r="F4114" i="3"/>
  <c r="E4114" i="3"/>
  <c r="C4114" i="3"/>
  <c r="B4114" i="3"/>
  <c r="K4113" i="3"/>
  <c r="J4113" i="3"/>
  <c r="I4113" i="3"/>
  <c r="H4113" i="3"/>
  <c r="G4113" i="3"/>
  <c r="F4113" i="3"/>
  <c r="E4113" i="3"/>
  <c r="C4113" i="3"/>
  <c r="B4113" i="3"/>
  <c r="K4112" i="3"/>
  <c r="J4112" i="3"/>
  <c r="I4112" i="3"/>
  <c r="H4112" i="3"/>
  <c r="G4112" i="3"/>
  <c r="F4112" i="3"/>
  <c r="E4112" i="3"/>
  <c r="C4112" i="3"/>
  <c r="B4112" i="3"/>
  <c r="K4111" i="3"/>
  <c r="J4111" i="3"/>
  <c r="I4111" i="3"/>
  <c r="H4111" i="3"/>
  <c r="G4111" i="3"/>
  <c r="F4111" i="3"/>
  <c r="E4111" i="3"/>
  <c r="C4111" i="3"/>
  <c r="B4111" i="3"/>
  <c r="K4110" i="3"/>
  <c r="J4110" i="3"/>
  <c r="I4110" i="3"/>
  <c r="H4110" i="3"/>
  <c r="G4110" i="3"/>
  <c r="F4110" i="3"/>
  <c r="E4110" i="3"/>
  <c r="C4110" i="3"/>
  <c r="B4110" i="3"/>
  <c r="K4109" i="3"/>
  <c r="J4109" i="3"/>
  <c r="I4109" i="3"/>
  <c r="H4109" i="3"/>
  <c r="G4109" i="3"/>
  <c r="F4109" i="3"/>
  <c r="E4109" i="3"/>
  <c r="C4109" i="3"/>
  <c r="B4109" i="3"/>
  <c r="K4108" i="3"/>
  <c r="J4108" i="3"/>
  <c r="I4108" i="3"/>
  <c r="H4108" i="3"/>
  <c r="G4108" i="3"/>
  <c r="F4108" i="3"/>
  <c r="E4108" i="3"/>
  <c r="C4108" i="3"/>
  <c r="B4108" i="3"/>
  <c r="K4107" i="3"/>
  <c r="J4107" i="3"/>
  <c r="I4107" i="3"/>
  <c r="H4107" i="3"/>
  <c r="G4107" i="3"/>
  <c r="F4107" i="3"/>
  <c r="E4107" i="3"/>
  <c r="C4107" i="3"/>
  <c r="B4107" i="3"/>
  <c r="K4106" i="3"/>
  <c r="J4106" i="3"/>
  <c r="I4106" i="3"/>
  <c r="H4106" i="3"/>
  <c r="G4106" i="3"/>
  <c r="F4106" i="3"/>
  <c r="E4106" i="3"/>
  <c r="C4106" i="3"/>
  <c r="B4106" i="3"/>
  <c r="K4105" i="3"/>
  <c r="J4105" i="3"/>
  <c r="I4105" i="3"/>
  <c r="H4105" i="3"/>
  <c r="G4105" i="3"/>
  <c r="F4105" i="3"/>
  <c r="E4105" i="3"/>
  <c r="C4105" i="3"/>
  <c r="B4105" i="3"/>
  <c r="K4104" i="3"/>
  <c r="J4104" i="3"/>
  <c r="I4104" i="3"/>
  <c r="H4104" i="3"/>
  <c r="G4104" i="3"/>
  <c r="F4104" i="3"/>
  <c r="E4104" i="3"/>
  <c r="C4104" i="3"/>
  <c r="B4104" i="3"/>
  <c r="K4103" i="3"/>
  <c r="J4103" i="3"/>
  <c r="I4103" i="3"/>
  <c r="H4103" i="3"/>
  <c r="G4103" i="3"/>
  <c r="F4103" i="3"/>
  <c r="E4103" i="3"/>
  <c r="C4103" i="3"/>
  <c r="B4103" i="3"/>
  <c r="K4102" i="3"/>
  <c r="J4102" i="3"/>
  <c r="I4102" i="3"/>
  <c r="H4102" i="3"/>
  <c r="G4102" i="3"/>
  <c r="F4102" i="3"/>
  <c r="E4102" i="3"/>
  <c r="C4102" i="3"/>
  <c r="B4102" i="3"/>
  <c r="K4101" i="3"/>
  <c r="J4101" i="3"/>
  <c r="I4101" i="3"/>
  <c r="H4101" i="3"/>
  <c r="G4101" i="3"/>
  <c r="F4101" i="3"/>
  <c r="E4101" i="3"/>
  <c r="C4101" i="3"/>
  <c r="B4101" i="3"/>
  <c r="K4100" i="3"/>
  <c r="J4100" i="3"/>
  <c r="I4100" i="3"/>
  <c r="H4100" i="3"/>
  <c r="G4100" i="3"/>
  <c r="F4100" i="3"/>
  <c r="E4100" i="3"/>
  <c r="C4100" i="3"/>
  <c r="B4100" i="3"/>
  <c r="K4099" i="3"/>
  <c r="J4099" i="3"/>
  <c r="I4099" i="3"/>
  <c r="H4099" i="3"/>
  <c r="G4099" i="3"/>
  <c r="F4099" i="3"/>
  <c r="E4099" i="3"/>
  <c r="C4099" i="3"/>
  <c r="B4099" i="3"/>
  <c r="K4098" i="3"/>
  <c r="J4098" i="3"/>
  <c r="I4098" i="3"/>
  <c r="H4098" i="3"/>
  <c r="G4098" i="3"/>
  <c r="F4098" i="3"/>
  <c r="E4098" i="3"/>
  <c r="C4098" i="3"/>
  <c r="B4098" i="3"/>
  <c r="K4097" i="3"/>
  <c r="J4097" i="3"/>
  <c r="I4097" i="3"/>
  <c r="H4097" i="3"/>
  <c r="G4097" i="3"/>
  <c r="F4097" i="3"/>
  <c r="E4097" i="3"/>
  <c r="C4097" i="3"/>
  <c r="B4097" i="3"/>
  <c r="K4096" i="3"/>
  <c r="J4096" i="3"/>
  <c r="I4096" i="3"/>
  <c r="H4096" i="3"/>
  <c r="G4096" i="3"/>
  <c r="F4096" i="3"/>
  <c r="E4096" i="3"/>
  <c r="C4096" i="3"/>
  <c r="B4096" i="3"/>
  <c r="K4095" i="3"/>
  <c r="J4095" i="3"/>
  <c r="I4095" i="3"/>
  <c r="H4095" i="3"/>
  <c r="G4095" i="3"/>
  <c r="F4095" i="3"/>
  <c r="E4095" i="3"/>
  <c r="C4095" i="3"/>
  <c r="B4095" i="3"/>
  <c r="K4094" i="3"/>
  <c r="J4094" i="3"/>
  <c r="I4094" i="3"/>
  <c r="H4094" i="3"/>
  <c r="G4094" i="3"/>
  <c r="F4094" i="3"/>
  <c r="E4094" i="3"/>
  <c r="C4094" i="3"/>
  <c r="B4094" i="3"/>
  <c r="K4093" i="3"/>
  <c r="J4093" i="3"/>
  <c r="I4093" i="3"/>
  <c r="H4093" i="3"/>
  <c r="G4093" i="3"/>
  <c r="F4093" i="3"/>
  <c r="E4093" i="3"/>
  <c r="C4093" i="3"/>
  <c r="B4093" i="3"/>
  <c r="K4092" i="3"/>
  <c r="J4092" i="3"/>
  <c r="I4092" i="3"/>
  <c r="H4092" i="3"/>
  <c r="G4092" i="3"/>
  <c r="F4092" i="3"/>
  <c r="E4092" i="3"/>
  <c r="C4092" i="3"/>
  <c r="B4092" i="3"/>
  <c r="K4091" i="3"/>
  <c r="J4091" i="3"/>
  <c r="I4091" i="3"/>
  <c r="H4091" i="3"/>
  <c r="G4091" i="3"/>
  <c r="F4091" i="3"/>
  <c r="E4091" i="3"/>
  <c r="C4091" i="3"/>
  <c r="B4091" i="3"/>
  <c r="K4090" i="3"/>
  <c r="J4090" i="3"/>
  <c r="I4090" i="3"/>
  <c r="H4090" i="3"/>
  <c r="G4090" i="3"/>
  <c r="F4090" i="3"/>
  <c r="E4090" i="3"/>
  <c r="C4090" i="3"/>
  <c r="B4090" i="3"/>
  <c r="K4089" i="3"/>
  <c r="J4089" i="3"/>
  <c r="I4089" i="3"/>
  <c r="H4089" i="3"/>
  <c r="G4089" i="3"/>
  <c r="F4089" i="3"/>
  <c r="E4089" i="3"/>
  <c r="C4089" i="3"/>
  <c r="B4089" i="3"/>
  <c r="K4088" i="3"/>
  <c r="J4088" i="3"/>
  <c r="I4088" i="3"/>
  <c r="H4088" i="3"/>
  <c r="G4088" i="3"/>
  <c r="F4088" i="3"/>
  <c r="E4088" i="3"/>
  <c r="C4088" i="3"/>
  <c r="B4088" i="3"/>
  <c r="K4087" i="3"/>
  <c r="J4087" i="3"/>
  <c r="I4087" i="3"/>
  <c r="H4087" i="3"/>
  <c r="G4087" i="3"/>
  <c r="F4087" i="3"/>
  <c r="E4087" i="3"/>
  <c r="C4087" i="3"/>
  <c r="B4087" i="3"/>
  <c r="K4086" i="3"/>
  <c r="J4086" i="3"/>
  <c r="I4086" i="3"/>
  <c r="H4086" i="3"/>
  <c r="G4086" i="3"/>
  <c r="F4086" i="3"/>
  <c r="E4086" i="3"/>
  <c r="C4086" i="3"/>
  <c r="B4086" i="3"/>
  <c r="K4085" i="3"/>
  <c r="J4085" i="3"/>
  <c r="I4085" i="3"/>
  <c r="H4085" i="3"/>
  <c r="G4085" i="3"/>
  <c r="F4085" i="3"/>
  <c r="E4085" i="3"/>
  <c r="C4085" i="3"/>
  <c r="B4085" i="3"/>
  <c r="K4084" i="3"/>
  <c r="J4084" i="3"/>
  <c r="I4084" i="3"/>
  <c r="H4084" i="3"/>
  <c r="G4084" i="3"/>
  <c r="F4084" i="3"/>
  <c r="E4084" i="3"/>
  <c r="C4084" i="3"/>
  <c r="B4084" i="3"/>
  <c r="K4083" i="3"/>
  <c r="J4083" i="3"/>
  <c r="I4083" i="3"/>
  <c r="H4083" i="3"/>
  <c r="G4083" i="3"/>
  <c r="F4083" i="3"/>
  <c r="E4083" i="3"/>
  <c r="C4083" i="3"/>
  <c r="B4083" i="3"/>
  <c r="K4082" i="3"/>
  <c r="J4082" i="3"/>
  <c r="I4082" i="3"/>
  <c r="H4082" i="3"/>
  <c r="G4082" i="3"/>
  <c r="F4082" i="3"/>
  <c r="E4082" i="3"/>
  <c r="C4082" i="3"/>
  <c r="B4082" i="3"/>
  <c r="K4081" i="3"/>
  <c r="J4081" i="3"/>
  <c r="I4081" i="3"/>
  <c r="H4081" i="3"/>
  <c r="G4081" i="3"/>
  <c r="F4081" i="3"/>
  <c r="E4081" i="3"/>
  <c r="C4081" i="3"/>
  <c r="B4081" i="3"/>
  <c r="K4080" i="3"/>
  <c r="J4080" i="3"/>
  <c r="I4080" i="3"/>
  <c r="H4080" i="3"/>
  <c r="G4080" i="3"/>
  <c r="F4080" i="3"/>
  <c r="E4080" i="3"/>
  <c r="C4080" i="3"/>
  <c r="B4080" i="3"/>
  <c r="K4079" i="3"/>
  <c r="J4079" i="3"/>
  <c r="I4079" i="3"/>
  <c r="H4079" i="3"/>
  <c r="G4079" i="3"/>
  <c r="F4079" i="3"/>
  <c r="E4079" i="3"/>
  <c r="C4079" i="3"/>
  <c r="B4079" i="3"/>
  <c r="K4078" i="3"/>
  <c r="J4078" i="3"/>
  <c r="I4078" i="3"/>
  <c r="H4078" i="3"/>
  <c r="G4078" i="3"/>
  <c r="F4078" i="3"/>
  <c r="E4078" i="3"/>
  <c r="C4078" i="3"/>
  <c r="B4078" i="3"/>
  <c r="K4077" i="3"/>
  <c r="J4077" i="3"/>
  <c r="I4077" i="3"/>
  <c r="H4077" i="3"/>
  <c r="G4077" i="3"/>
  <c r="F4077" i="3"/>
  <c r="E4077" i="3"/>
  <c r="C4077" i="3"/>
  <c r="B4077" i="3"/>
  <c r="K4076" i="3"/>
  <c r="J4076" i="3"/>
  <c r="I4076" i="3"/>
  <c r="H4076" i="3"/>
  <c r="G4076" i="3"/>
  <c r="F4076" i="3"/>
  <c r="E4076" i="3"/>
  <c r="C4076" i="3"/>
  <c r="B4076" i="3"/>
  <c r="K4075" i="3"/>
  <c r="J4075" i="3"/>
  <c r="I4075" i="3"/>
  <c r="H4075" i="3"/>
  <c r="G4075" i="3"/>
  <c r="F4075" i="3"/>
  <c r="E4075" i="3"/>
  <c r="C4075" i="3"/>
  <c r="B4075" i="3"/>
  <c r="K4074" i="3"/>
  <c r="J4074" i="3"/>
  <c r="I4074" i="3"/>
  <c r="H4074" i="3"/>
  <c r="G4074" i="3"/>
  <c r="F4074" i="3"/>
  <c r="E4074" i="3"/>
  <c r="C4074" i="3"/>
  <c r="B4074" i="3"/>
  <c r="K4073" i="3"/>
  <c r="J4073" i="3"/>
  <c r="I4073" i="3"/>
  <c r="H4073" i="3"/>
  <c r="G4073" i="3"/>
  <c r="F4073" i="3"/>
  <c r="E4073" i="3"/>
  <c r="C4073" i="3"/>
  <c r="B4073" i="3"/>
  <c r="K4072" i="3"/>
  <c r="J4072" i="3"/>
  <c r="I4072" i="3"/>
  <c r="H4072" i="3"/>
  <c r="G4072" i="3"/>
  <c r="F4072" i="3"/>
  <c r="E4072" i="3"/>
  <c r="C4072" i="3"/>
  <c r="B4072" i="3"/>
  <c r="K4071" i="3"/>
  <c r="J4071" i="3"/>
  <c r="I4071" i="3"/>
  <c r="H4071" i="3"/>
  <c r="G4071" i="3"/>
  <c r="F4071" i="3"/>
  <c r="E4071" i="3"/>
  <c r="C4071" i="3"/>
  <c r="B4071" i="3"/>
  <c r="K4070" i="3"/>
  <c r="J4070" i="3"/>
  <c r="I4070" i="3"/>
  <c r="H4070" i="3"/>
  <c r="G4070" i="3"/>
  <c r="F4070" i="3"/>
  <c r="E4070" i="3"/>
  <c r="C4070" i="3"/>
  <c r="B4070" i="3"/>
  <c r="K4069" i="3"/>
  <c r="J4069" i="3"/>
  <c r="I4069" i="3"/>
  <c r="H4069" i="3"/>
  <c r="G4069" i="3"/>
  <c r="F4069" i="3"/>
  <c r="E4069" i="3"/>
  <c r="C4069" i="3"/>
  <c r="B4069" i="3"/>
  <c r="K4068" i="3"/>
  <c r="J4068" i="3"/>
  <c r="I4068" i="3"/>
  <c r="H4068" i="3"/>
  <c r="G4068" i="3"/>
  <c r="F4068" i="3"/>
  <c r="E4068" i="3"/>
  <c r="C4068" i="3"/>
  <c r="B4068" i="3"/>
  <c r="K4067" i="3"/>
  <c r="J4067" i="3"/>
  <c r="I4067" i="3"/>
  <c r="H4067" i="3"/>
  <c r="G4067" i="3"/>
  <c r="F4067" i="3"/>
  <c r="E4067" i="3"/>
  <c r="C4067" i="3"/>
  <c r="B4067" i="3"/>
  <c r="K4066" i="3"/>
  <c r="J4066" i="3"/>
  <c r="I4066" i="3"/>
  <c r="H4066" i="3"/>
  <c r="G4066" i="3"/>
  <c r="F4066" i="3"/>
  <c r="E4066" i="3"/>
  <c r="C4066" i="3"/>
  <c r="B4066" i="3"/>
  <c r="K4065" i="3"/>
  <c r="J4065" i="3"/>
  <c r="I4065" i="3"/>
  <c r="H4065" i="3"/>
  <c r="G4065" i="3"/>
  <c r="F4065" i="3"/>
  <c r="E4065" i="3"/>
  <c r="C4065" i="3"/>
  <c r="B4065" i="3"/>
  <c r="K4064" i="3"/>
  <c r="J4064" i="3"/>
  <c r="I4064" i="3"/>
  <c r="H4064" i="3"/>
  <c r="G4064" i="3"/>
  <c r="F4064" i="3"/>
  <c r="E4064" i="3"/>
  <c r="C4064" i="3"/>
  <c r="B4064" i="3"/>
  <c r="K4063" i="3"/>
  <c r="J4063" i="3"/>
  <c r="I4063" i="3"/>
  <c r="H4063" i="3"/>
  <c r="G4063" i="3"/>
  <c r="F4063" i="3"/>
  <c r="E4063" i="3"/>
  <c r="C4063" i="3"/>
  <c r="B4063" i="3"/>
  <c r="K4062" i="3"/>
  <c r="J4062" i="3"/>
  <c r="I4062" i="3"/>
  <c r="H4062" i="3"/>
  <c r="G4062" i="3"/>
  <c r="F4062" i="3"/>
  <c r="E4062" i="3"/>
  <c r="C4062" i="3"/>
  <c r="B4062" i="3"/>
  <c r="K4061" i="3"/>
  <c r="J4061" i="3"/>
  <c r="I4061" i="3"/>
  <c r="H4061" i="3"/>
  <c r="G4061" i="3"/>
  <c r="F4061" i="3"/>
  <c r="E4061" i="3"/>
  <c r="C4061" i="3"/>
  <c r="B4061" i="3"/>
  <c r="K4060" i="3"/>
  <c r="J4060" i="3"/>
  <c r="I4060" i="3"/>
  <c r="H4060" i="3"/>
  <c r="G4060" i="3"/>
  <c r="F4060" i="3"/>
  <c r="E4060" i="3"/>
  <c r="C4060" i="3"/>
  <c r="B4060" i="3"/>
  <c r="K4059" i="3"/>
  <c r="J4059" i="3"/>
  <c r="I4059" i="3"/>
  <c r="H4059" i="3"/>
  <c r="G4059" i="3"/>
  <c r="F4059" i="3"/>
  <c r="E4059" i="3"/>
  <c r="C4059" i="3"/>
  <c r="B4059" i="3"/>
  <c r="K4058" i="3"/>
  <c r="J4058" i="3"/>
  <c r="I4058" i="3"/>
  <c r="H4058" i="3"/>
  <c r="G4058" i="3"/>
  <c r="F4058" i="3"/>
  <c r="E4058" i="3"/>
  <c r="C4058" i="3"/>
  <c r="B4058" i="3"/>
  <c r="K4057" i="3"/>
  <c r="J4057" i="3"/>
  <c r="I4057" i="3"/>
  <c r="H4057" i="3"/>
  <c r="G4057" i="3"/>
  <c r="F4057" i="3"/>
  <c r="E4057" i="3"/>
  <c r="C4057" i="3"/>
  <c r="B4057" i="3"/>
  <c r="K4056" i="3"/>
  <c r="J4056" i="3"/>
  <c r="I4056" i="3"/>
  <c r="H4056" i="3"/>
  <c r="G4056" i="3"/>
  <c r="F4056" i="3"/>
  <c r="E4056" i="3"/>
  <c r="C4056" i="3"/>
  <c r="B4056" i="3"/>
  <c r="K4055" i="3"/>
  <c r="J4055" i="3"/>
  <c r="I4055" i="3"/>
  <c r="H4055" i="3"/>
  <c r="G4055" i="3"/>
  <c r="F4055" i="3"/>
  <c r="E4055" i="3"/>
  <c r="C4055" i="3"/>
  <c r="B4055" i="3"/>
  <c r="K4054" i="3"/>
  <c r="J4054" i="3"/>
  <c r="I4054" i="3"/>
  <c r="H4054" i="3"/>
  <c r="G4054" i="3"/>
  <c r="F4054" i="3"/>
  <c r="E4054" i="3"/>
  <c r="C4054" i="3"/>
  <c r="B4054" i="3"/>
  <c r="K4053" i="3"/>
  <c r="J4053" i="3"/>
  <c r="I4053" i="3"/>
  <c r="H4053" i="3"/>
  <c r="G4053" i="3"/>
  <c r="F4053" i="3"/>
  <c r="E4053" i="3"/>
  <c r="C4053" i="3"/>
  <c r="B4053" i="3"/>
  <c r="K4052" i="3"/>
  <c r="J4052" i="3"/>
  <c r="I4052" i="3"/>
  <c r="H4052" i="3"/>
  <c r="G4052" i="3"/>
  <c r="F4052" i="3"/>
  <c r="E4052" i="3"/>
  <c r="C4052" i="3"/>
  <c r="B4052" i="3"/>
  <c r="K4051" i="3"/>
  <c r="J4051" i="3"/>
  <c r="I4051" i="3"/>
  <c r="H4051" i="3"/>
  <c r="G4051" i="3"/>
  <c r="F4051" i="3"/>
  <c r="E4051" i="3"/>
  <c r="C4051" i="3"/>
  <c r="B4051" i="3"/>
  <c r="K4050" i="3"/>
  <c r="J4050" i="3"/>
  <c r="I4050" i="3"/>
  <c r="H4050" i="3"/>
  <c r="G4050" i="3"/>
  <c r="F4050" i="3"/>
  <c r="E4050" i="3"/>
  <c r="C4050" i="3"/>
  <c r="B4050" i="3"/>
  <c r="K4049" i="3"/>
  <c r="J4049" i="3"/>
  <c r="I4049" i="3"/>
  <c r="H4049" i="3"/>
  <c r="G4049" i="3"/>
  <c r="F4049" i="3"/>
  <c r="E4049" i="3"/>
  <c r="C4049" i="3"/>
  <c r="B4049" i="3"/>
  <c r="K4048" i="3"/>
  <c r="J4048" i="3"/>
  <c r="I4048" i="3"/>
  <c r="H4048" i="3"/>
  <c r="G4048" i="3"/>
  <c r="F4048" i="3"/>
  <c r="E4048" i="3"/>
  <c r="C4048" i="3"/>
  <c r="B4048" i="3"/>
  <c r="K4047" i="3"/>
  <c r="J4047" i="3"/>
  <c r="I4047" i="3"/>
  <c r="H4047" i="3"/>
  <c r="G4047" i="3"/>
  <c r="F4047" i="3"/>
  <c r="E4047" i="3"/>
  <c r="C4047" i="3"/>
  <c r="B4047" i="3"/>
  <c r="K4046" i="3"/>
  <c r="J4046" i="3"/>
  <c r="I4046" i="3"/>
  <c r="H4046" i="3"/>
  <c r="G4046" i="3"/>
  <c r="F4046" i="3"/>
  <c r="E4046" i="3"/>
  <c r="C4046" i="3"/>
  <c r="B4046" i="3"/>
  <c r="K4045" i="3"/>
  <c r="J4045" i="3"/>
  <c r="I4045" i="3"/>
  <c r="H4045" i="3"/>
  <c r="G4045" i="3"/>
  <c r="F4045" i="3"/>
  <c r="E4045" i="3"/>
  <c r="C4045" i="3"/>
  <c r="B4045" i="3"/>
  <c r="K4044" i="3"/>
  <c r="J4044" i="3"/>
  <c r="I4044" i="3"/>
  <c r="H4044" i="3"/>
  <c r="G4044" i="3"/>
  <c r="F4044" i="3"/>
  <c r="E4044" i="3"/>
  <c r="C4044" i="3"/>
  <c r="B4044" i="3"/>
  <c r="K4043" i="3"/>
  <c r="J4043" i="3"/>
  <c r="I4043" i="3"/>
  <c r="H4043" i="3"/>
  <c r="G4043" i="3"/>
  <c r="F4043" i="3"/>
  <c r="E4043" i="3"/>
  <c r="C4043" i="3"/>
  <c r="B4043" i="3"/>
  <c r="K4042" i="3"/>
  <c r="J4042" i="3"/>
  <c r="I4042" i="3"/>
  <c r="H4042" i="3"/>
  <c r="G4042" i="3"/>
  <c r="F4042" i="3"/>
  <c r="E4042" i="3"/>
  <c r="C4042" i="3"/>
  <c r="B4042" i="3"/>
  <c r="K4041" i="3"/>
  <c r="J4041" i="3"/>
  <c r="I4041" i="3"/>
  <c r="H4041" i="3"/>
  <c r="G4041" i="3"/>
  <c r="F4041" i="3"/>
  <c r="E4041" i="3"/>
  <c r="C4041" i="3"/>
  <c r="B4041" i="3"/>
  <c r="K4040" i="3"/>
  <c r="J4040" i="3"/>
  <c r="I4040" i="3"/>
  <c r="H4040" i="3"/>
  <c r="G4040" i="3"/>
  <c r="F4040" i="3"/>
  <c r="E4040" i="3"/>
  <c r="C4040" i="3"/>
  <c r="B4040" i="3"/>
  <c r="K4039" i="3"/>
  <c r="J4039" i="3"/>
  <c r="I4039" i="3"/>
  <c r="H4039" i="3"/>
  <c r="G4039" i="3"/>
  <c r="F4039" i="3"/>
  <c r="E4039" i="3"/>
  <c r="C4039" i="3"/>
  <c r="B4039" i="3"/>
  <c r="K4038" i="3"/>
  <c r="J4038" i="3"/>
  <c r="I4038" i="3"/>
  <c r="H4038" i="3"/>
  <c r="G4038" i="3"/>
  <c r="F4038" i="3"/>
  <c r="E4038" i="3"/>
  <c r="C4038" i="3"/>
  <c r="B4038" i="3"/>
  <c r="K4037" i="3"/>
  <c r="J4037" i="3"/>
  <c r="I4037" i="3"/>
  <c r="H4037" i="3"/>
  <c r="G4037" i="3"/>
  <c r="F4037" i="3"/>
  <c r="E4037" i="3"/>
  <c r="C4037" i="3"/>
  <c r="B4037" i="3"/>
  <c r="K4036" i="3"/>
  <c r="J4036" i="3"/>
  <c r="I4036" i="3"/>
  <c r="H4036" i="3"/>
  <c r="G4036" i="3"/>
  <c r="F4036" i="3"/>
  <c r="E4036" i="3"/>
  <c r="C4036" i="3"/>
  <c r="B4036" i="3"/>
  <c r="K4035" i="3"/>
  <c r="J4035" i="3"/>
  <c r="I4035" i="3"/>
  <c r="H4035" i="3"/>
  <c r="G4035" i="3"/>
  <c r="F4035" i="3"/>
  <c r="E4035" i="3"/>
  <c r="C4035" i="3"/>
  <c r="B4035" i="3"/>
  <c r="K4034" i="3"/>
  <c r="J4034" i="3"/>
  <c r="I4034" i="3"/>
  <c r="H4034" i="3"/>
  <c r="G4034" i="3"/>
  <c r="F4034" i="3"/>
  <c r="E4034" i="3"/>
  <c r="C4034" i="3"/>
  <c r="B4034" i="3"/>
  <c r="K4033" i="3"/>
  <c r="J4033" i="3"/>
  <c r="I4033" i="3"/>
  <c r="H4033" i="3"/>
  <c r="G4033" i="3"/>
  <c r="F4033" i="3"/>
  <c r="E4033" i="3"/>
  <c r="C4033" i="3"/>
  <c r="B4033" i="3"/>
  <c r="K4032" i="3"/>
  <c r="J4032" i="3"/>
  <c r="I4032" i="3"/>
  <c r="H4032" i="3"/>
  <c r="G4032" i="3"/>
  <c r="F4032" i="3"/>
  <c r="E4032" i="3"/>
  <c r="C4032" i="3"/>
  <c r="B4032" i="3"/>
  <c r="K4031" i="3"/>
  <c r="J4031" i="3"/>
  <c r="I4031" i="3"/>
  <c r="H4031" i="3"/>
  <c r="G4031" i="3"/>
  <c r="F4031" i="3"/>
  <c r="E4031" i="3"/>
  <c r="C4031" i="3"/>
  <c r="B4031" i="3"/>
  <c r="K4030" i="3"/>
  <c r="J4030" i="3"/>
  <c r="I4030" i="3"/>
  <c r="H4030" i="3"/>
  <c r="G4030" i="3"/>
  <c r="F4030" i="3"/>
  <c r="E4030" i="3"/>
  <c r="C4030" i="3"/>
  <c r="B4030" i="3"/>
  <c r="K4029" i="3"/>
  <c r="J4029" i="3"/>
  <c r="I4029" i="3"/>
  <c r="H4029" i="3"/>
  <c r="G4029" i="3"/>
  <c r="F4029" i="3"/>
  <c r="E4029" i="3"/>
  <c r="C4029" i="3"/>
  <c r="B4029" i="3"/>
  <c r="K4028" i="3"/>
  <c r="J4028" i="3"/>
  <c r="I4028" i="3"/>
  <c r="H4028" i="3"/>
  <c r="G4028" i="3"/>
  <c r="F4028" i="3"/>
  <c r="E4028" i="3"/>
  <c r="C4028" i="3"/>
  <c r="B4028" i="3"/>
  <c r="K4027" i="3"/>
  <c r="J4027" i="3"/>
  <c r="I4027" i="3"/>
  <c r="H4027" i="3"/>
  <c r="G4027" i="3"/>
  <c r="F4027" i="3"/>
  <c r="E4027" i="3"/>
  <c r="C4027" i="3"/>
  <c r="B4027" i="3"/>
  <c r="K4026" i="3"/>
  <c r="J4026" i="3"/>
  <c r="I4026" i="3"/>
  <c r="H4026" i="3"/>
  <c r="G4026" i="3"/>
  <c r="F4026" i="3"/>
  <c r="E4026" i="3"/>
  <c r="C4026" i="3"/>
  <c r="B4026" i="3"/>
  <c r="K4025" i="3"/>
  <c r="J4025" i="3"/>
  <c r="I4025" i="3"/>
  <c r="H4025" i="3"/>
  <c r="G4025" i="3"/>
  <c r="F4025" i="3"/>
  <c r="E4025" i="3"/>
  <c r="C4025" i="3"/>
  <c r="B4025" i="3"/>
  <c r="K4024" i="3"/>
  <c r="J4024" i="3"/>
  <c r="I4024" i="3"/>
  <c r="H4024" i="3"/>
  <c r="G4024" i="3"/>
  <c r="F4024" i="3"/>
  <c r="E4024" i="3"/>
  <c r="C4024" i="3"/>
  <c r="B4024" i="3"/>
  <c r="K4023" i="3"/>
  <c r="J4023" i="3"/>
  <c r="I4023" i="3"/>
  <c r="H4023" i="3"/>
  <c r="G4023" i="3"/>
  <c r="F4023" i="3"/>
  <c r="E4023" i="3"/>
  <c r="C4023" i="3"/>
  <c r="B4023" i="3"/>
  <c r="K4022" i="3"/>
  <c r="J4022" i="3"/>
  <c r="I4022" i="3"/>
  <c r="H4022" i="3"/>
  <c r="G4022" i="3"/>
  <c r="F4022" i="3"/>
  <c r="E4022" i="3"/>
  <c r="C4022" i="3"/>
  <c r="B4022" i="3"/>
  <c r="K4021" i="3"/>
  <c r="J4021" i="3"/>
  <c r="I4021" i="3"/>
  <c r="H4021" i="3"/>
  <c r="G4021" i="3"/>
  <c r="F4021" i="3"/>
  <c r="E4021" i="3"/>
  <c r="C4021" i="3"/>
  <c r="B4021" i="3"/>
  <c r="K4020" i="3"/>
  <c r="J4020" i="3"/>
  <c r="I4020" i="3"/>
  <c r="H4020" i="3"/>
  <c r="G4020" i="3"/>
  <c r="F4020" i="3"/>
  <c r="E4020" i="3"/>
  <c r="C4020" i="3"/>
  <c r="B4020" i="3"/>
  <c r="K4019" i="3"/>
  <c r="J4019" i="3"/>
  <c r="I4019" i="3"/>
  <c r="H4019" i="3"/>
  <c r="G4019" i="3"/>
  <c r="F4019" i="3"/>
  <c r="E4019" i="3"/>
  <c r="C4019" i="3"/>
  <c r="B4019" i="3"/>
  <c r="K4018" i="3"/>
  <c r="J4018" i="3"/>
  <c r="I4018" i="3"/>
  <c r="H4018" i="3"/>
  <c r="G4018" i="3"/>
  <c r="F4018" i="3"/>
  <c r="E4018" i="3"/>
  <c r="C4018" i="3"/>
  <c r="B4018" i="3"/>
  <c r="K4017" i="3"/>
  <c r="J4017" i="3"/>
  <c r="I4017" i="3"/>
  <c r="H4017" i="3"/>
  <c r="G4017" i="3"/>
  <c r="F4017" i="3"/>
  <c r="E4017" i="3"/>
  <c r="C4017" i="3"/>
  <c r="B4017" i="3"/>
  <c r="K4016" i="3"/>
  <c r="J4016" i="3"/>
  <c r="I4016" i="3"/>
  <c r="H4016" i="3"/>
  <c r="G4016" i="3"/>
  <c r="F4016" i="3"/>
  <c r="E4016" i="3"/>
  <c r="C4016" i="3"/>
  <c r="B4016" i="3"/>
  <c r="K4015" i="3"/>
  <c r="J4015" i="3"/>
  <c r="I4015" i="3"/>
  <c r="H4015" i="3"/>
  <c r="G4015" i="3"/>
  <c r="F4015" i="3"/>
  <c r="E4015" i="3"/>
  <c r="C4015" i="3"/>
  <c r="B4015" i="3"/>
  <c r="K4014" i="3"/>
  <c r="J4014" i="3"/>
  <c r="I4014" i="3"/>
  <c r="H4014" i="3"/>
  <c r="G4014" i="3"/>
  <c r="F4014" i="3"/>
  <c r="E4014" i="3"/>
  <c r="C4014" i="3"/>
  <c r="B4014" i="3"/>
  <c r="K4013" i="3"/>
  <c r="J4013" i="3"/>
  <c r="I4013" i="3"/>
  <c r="H4013" i="3"/>
  <c r="G4013" i="3"/>
  <c r="F4013" i="3"/>
  <c r="E4013" i="3"/>
  <c r="C4013" i="3"/>
  <c r="B4013" i="3"/>
  <c r="K4012" i="3"/>
  <c r="J4012" i="3"/>
  <c r="I4012" i="3"/>
  <c r="H4012" i="3"/>
  <c r="G4012" i="3"/>
  <c r="F4012" i="3"/>
  <c r="E4012" i="3"/>
  <c r="C4012" i="3"/>
  <c r="B4012" i="3"/>
  <c r="K4011" i="3"/>
  <c r="J4011" i="3"/>
  <c r="I4011" i="3"/>
  <c r="H4011" i="3"/>
  <c r="G4011" i="3"/>
  <c r="F4011" i="3"/>
  <c r="E4011" i="3"/>
  <c r="C4011" i="3"/>
  <c r="B4011" i="3"/>
  <c r="K4010" i="3"/>
  <c r="J4010" i="3"/>
  <c r="I4010" i="3"/>
  <c r="H4010" i="3"/>
  <c r="G4010" i="3"/>
  <c r="F4010" i="3"/>
  <c r="E4010" i="3"/>
  <c r="C4010" i="3"/>
  <c r="B4010" i="3"/>
  <c r="K4009" i="3"/>
  <c r="J4009" i="3"/>
  <c r="I4009" i="3"/>
  <c r="H4009" i="3"/>
  <c r="G4009" i="3"/>
  <c r="F4009" i="3"/>
  <c r="E4009" i="3"/>
  <c r="C4009" i="3"/>
  <c r="B4009" i="3"/>
  <c r="K4008" i="3"/>
  <c r="J4008" i="3"/>
  <c r="I4008" i="3"/>
  <c r="H4008" i="3"/>
  <c r="G4008" i="3"/>
  <c r="F4008" i="3"/>
  <c r="E4008" i="3"/>
  <c r="C4008" i="3"/>
  <c r="B4008" i="3"/>
  <c r="K4007" i="3"/>
  <c r="J4007" i="3"/>
  <c r="I4007" i="3"/>
  <c r="H4007" i="3"/>
  <c r="G4007" i="3"/>
  <c r="F4007" i="3"/>
  <c r="E4007" i="3"/>
  <c r="C4007" i="3"/>
  <c r="B4007" i="3"/>
  <c r="K4006" i="3"/>
  <c r="J4006" i="3"/>
  <c r="I4006" i="3"/>
  <c r="H4006" i="3"/>
  <c r="G4006" i="3"/>
  <c r="F4006" i="3"/>
  <c r="E4006" i="3"/>
  <c r="C4006" i="3"/>
  <c r="B4006" i="3"/>
  <c r="K4005" i="3"/>
  <c r="J4005" i="3"/>
  <c r="I4005" i="3"/>
  <c r="H4005" i="3"/>
  <c r="G4005" i="3"/>
  <c r="F4005" i="3"/>
  <c r="E4005" i="3"/>
  <c r="C4005" i="3"/>
  <c r="B4005" i="3"/>
  <c r="K4004" i="3"/>
  <c r="J4004" i="3"/>
  <c r="I4004" i="3"/>
  <c r="H4004" i="3"/>
  <c r="G4004" i="3"/>
  <c r="F4004" i="3"/>
  <c r="E4004" i="3"/>
  <c r="C4004" i="3"/>
  <c r="B4004" i="3"/>
  <c r="K4003" i="3"/>
  <c r="J4003" i="3"/>
  <c r="I4003" i="3"/>
  <c r="H4003" i="3"/>
  <c r="G4003" i="3"/>
  <c r="F4003" i="3"/>
  <c r="E4003" i="3"/>
  <c r="C4003" i="3"/>
  <c r="B4003" i="3"/>
  <c r="K4002" i="3"/>
  <c r="J4002" i="3"/>
  <c r="I4002" i="3"/>
  <c r="H4002" i="3"/>
  <c r="G4002" i="3"/>
  <c r="F4002" i="3"/>
  <c r="E4002" i="3"/>
  <c r="C4002" i="3"/>
  <c r="B4002" i="3"/>
  <c r="K4001" i="3"/>
  <c r="J4001" i="3"/>
  <c r="I4001" i="3"/>
  <c r="H4001" i="3"/>
  <c r="G4001" i="3"/>
  <c r="F4001" i="3"/>
  <c r="E4001" i="3"/>
  <c r="C4001" i="3"/>
  <c r="B4001" i="3"/>
  <c r="K4000" i="3"/>
  <c r="J4000" i="3"/>
  <c r="I4000" i="3"/>
  <c r="H4000" i="3"/>
  <c r="G4000" i="3"/>
  <c r="F4000" i="3"/>
  <c r="E4000" i="3"/>
  <c r="C4000" i="3"/>
  <c r="B4000" i="3"/>
  <c r="K3999" i="3"/>
  <c r="J3999" i="3"/>
  <c r="I3999" i="3"/>
  <c r="H3999" i="3"/>
  <c r="G3999" i="3"/>
  <c r="F3999" i="3"/>
  <c r="E3999" i="3"/>
  <c r="C3999" i="3"/>
  <c r="B3999" i="3"/>
  <c r="K3998" i="3"/>
  <c r="J3998" i="3"/>
  <c r="I3998" i="3"/>
  <c r="H3998" i="3"/>
  <c r="G3998" i="3"/>
  <c r="F3998" i="3"/>
  <c r="E3998" i="3"/>
  <c r="C3998" i="3"/>
  <c r="B3998" i="3"/>
  <c r="K3997" i="3"/>
  <c r="J3997" i="3"/>
  <c r="I3997" i="3"/>
  <c r="H3997" i="3"/>
  <c r="G3997" i="3"/>
  <c r="F3997" i="3"/>
  <c r="E3997" i="3"/>
  <c r="C3997" i="3"/>
  <c r="B3997" i="3"/>
  <c r="K3996" i="3"/>
  <c r="J3996" i="3"/>
  <c r="I3996" i="3"/>
  <c r="H3996" i="3"/>
  <c r="G3996" i="3"/>
  <c r="F3996" i="3"/>
  <c r="E3996" i="3"/>
  <c r="C3996" i="3"/>
  <c r="B3996" i="3"/>
  <c r="K3995" i="3"/>
  <c r="J3995" i="3"/>
  <c r="I3995" i="3"/>
  <c r="H3995" i="3"/>
  <c r="G3995" i="3"/>
  <c r="F3995" i="3"/>
  <c r="E3995" i="3"/>
  <c r="C3995" i="3"/>
  <c r="B3995" i="3"/>
  <c r="K3994" i="3"/>
  <c r="J3994" i="3"/>
  <c r="I3994" i="3"/>
  <c r="H3994" i="3"/>
  <c r="G3994" i="3"/>
  <c r="F3994" i="3"/>
  <c r="E3994" i="3"/>
  <c r="C3994" i="3"/>
  <c r="B3994" i="3"/>
  <c r="K3993" i="3"/>
  <c r="J3993" i="3"/>
  <c r="I3993" i="3"/>
  <c r="H3993" i="3"/>
  <c r="G3993" i="3"/>
  <c r="F3993" i="3"/>
  <c r="E3993" i="3"/>
  <c r="C3993" i="3"/>
  <c r="B3993" i="3"/>
  <c r="K3992" i="3"/>
  <c r="J3992" i="3"/>
  <c r="I3992" i="3"/>
  <c r="H3992" i="3"/>
  <c r="G3992" i="3"/>
  <c r="F3992" i="3"/>
  <c r="E3992" i="3"/>
  <c r="C3992" i="3"/>
  <c r="B3992" i="3"/>
  <c r="K3991" i="3"/>
  <c r="J3991" i="3"/>
  <c r="I3991" i="3"/>
  <c r="H3991" i="3"/>
  <c r="G3991" i="3"/>
  <c r="F3991" i="3"/>
  <c r="E3991" i="3"/>
  <c r="C3991" i="3"/>
  <c r="B3991" i="3"/>
  <c r="K3990" i="3"/>
  <c r="J3990" i="3"/>
  <c r="I3990" i="3"/>
  <c r="H3990" i="3"/>
  <c r="G3990" i="3"/>
  <c r="F3990" i="3"/>
  <c r="E3990" i="3"/>
  <c r="C3990" i="3"/>
  <c r="B3990" i="3"/>
  <c r="K3989" i="3"/>
  <c r="J3989" i="3"/>
  <c r="I3989" i="3"/>
  <c r="H3989" i="3"/>
  <c r="G3989" i="3"/>
  <c r="F3989" i="3"/>
  <c r="E3989" i="3"/>
  <c r="C3989" i="3"/>
  <c r="B3989" i="3"/>
  <c r="K3988" i="3"/>
  <c r="J3988" i="3"/>
  <c r="I3988" i="3"/>
  <c r="H3988" i="3"/>
  <c r="G3988" i="3"/>
  <c r="F3988" i="3"/>
  <c r="E3988" i="3"/>
  <c r="C3988" i="3"/>
  <c r="B3988" i="3"/>
  <c r="K3987" i="3"/>
  <c r="J3987" i="3"/>
  <c r="I3987" i="3"/>
  <c r="H3987" i="3"/>
  <c r="G3987" i="3"/>
  <c r="F3987" i="3"/>
  <c r="E3987" i="3"/>
  <c r="C3987" i="3"/>
  <c r="B3987" i="3"/>
  <c r="K3986" i="3"/>
  <c r="J3986" i="3"/>
  <c r="I3986" i="3"/>
  <c r="H3986" i="3"/>
  <c r="G3986" i="3"/>
  <c r="F3986" i="3"/>
  <c r="E3986" i="3"/>
  <c r="C3986" i="3"/>
  <c r="B3986" i="3"/>
  <c r="K3985" i="3"/>
  <c r="J3985" i="3"/>
  <c r="I3985" i="3"/>
  <c r="H3985" i="3"/>
  <c r="G3985" i="3"/>
  <c r="F3985" i="3"/>
  <c r="E3985" i="3"/>
  <c r="C3985" i="3"/>
  <c r="B3985" i="3"/>
  <c r="K3984" i="3"/>
  <c r="J3984" i="3"/>
  <c r="I3984" i="3"/>
  <c r="H3984" i="3"/>
  <c r="G3984" i="3"/>
  <c r="F3984" i="3"/>
  <c r="E3984" i="3"/>
  <c r="C3984" i="3"/>
  <c r="B3984" i="3"/>
  <c r="K3983" i="3"/>
  <c r="J3983" i="3"/>
  <c r="I3983" i="3"/>
  <c r="H3983" i="3"/>
  <c r="G3983" i="3"/>
  <c r="F3983" i="3"/>
  <c r="E3983" i="3"/>
  <c r="C3983" i="3"/>
  <c r="B3983" i="3"/>
  <c r="K3982" i="3"/>
  <c r="J3982" i="3"/>
  <c r="I3982" i="3"/>
  <c r="H3982" i="3"/>
  <c r="G3982" i="3"/>
  <c r="F3982" i="3"/>
  <c r="E3982" i="3"/>
  <c r="C3982" i="3"/>
  <c r="B3982" i="3"/>
  <c r="K3981" i="3"/>
  <c r="J3981" i="3"/>
  <c r="I3981" i="3"/>
  <c r="H3981" i="3"/>
  <c r="G3981" i="3"/>
  <c r="F3981" i="3"/>
  <c r="E3981" i="3"/>
  <c r="C3981" i="3"/>
  <c r="B3981" i="3"/>
  <c r="K3980" i="3"/>
  <c r="J3980" i="3"/>
  <c r="I3980" i="3"/>
  <c r="H3980" i="3"/>
  <c r="G3980" i="3"/>
  <c r="F3980" i="3"/>
  <c r="E3980" i="3"/>
  <c r="C3980" i="3"/>
  <c r="B3980" i="3"/>
  <c r="K3979" i="3"/>
  <c r="J3979" i="3"/>
  <c r="I3979" i="3"/>
  <c r="H3979" i="3"/>
  <c r="G3979" i="3"/>
  <c r="F3979" i="3"/>
  <c r="E3979" i="3"/>
  <c r="C3979" i="3"/>
  <c r="B3979" i="3"/>
  <c r="K3978" i="3"/>
  <c r="J3978" i="3"/>
  <c r="I3978" i="3"/>
  <c r="H3978" i="3"/>
  <c r="G3978" i="3"/>
  <c r="F3978" i="3"/>
  <c r="E3978" i="3"/>
  <c r="C3978" i="3"/>
  <c r="B3978" i="3"/>
  <c r="K3977" i="3"/>
  <c r="J3977" i="3"/>
  <c r="I3977" i="3"/>
  <c r="H3977" i="3"/>
  <c r="G3977" i="3"/>
  <c r="F3977" i="3"/>
  <c r="E3977" i="3"/>
  <c r="C3977" i="3"/>
  <c r="B3977" i="3"/>
  <c r="K3976" i="3"/>
  <c r="J3976" i="3"/>
  <c r="I3976" i="3"/>
  <c r="H3976" i="3"/>
  <c r="G3976" i="3"/>
  <c r="F3976" i="3"/>
  <c r="E3976" i="3"/>
  <c r="C3976" i="3"/>
  <c r="B3976" i="3"/>
  <c r="K3975" i="3"/>
  <c r="J3975" i="3"/>
  <c r="I3975" i="3"/>
  <c r="H3975" i="3"/>
  <c r="G3975" i="3"/>
  <c r="F3975" i="3"/>
  <c r="E3975" i="3"/>
  <c r="C3975" i="3"/>
  <c r="B3975" i="3"/>
  <c r="K3974" i="3"/>
  <c r="J3974" i="3"/>
  <c r="I3974" i="3"/>
  <c r="H3974" i="3"/>
  <c r="G3974" i="3"/>
  <c r="F3974" i="3"/>
  <c r="E3974" i="3"/>
  <c r="C3974" i="3"/>
  <c r="B3974" i="3"/>
  <c r="K3973" i="3"/>
  <c r="J3973" i="3"/>
  <c r="I3973" i="3"/>
  <c r="H3973" i="3"/>
  <c r="G3973" i="3"/>
  <c r="F3973" i="3"/>
  <c r="E3973" i="3"/>
  <c r="C3973" i="3"/>
  <c r="B3973" i="3"/>
  <c r="K3972" i="3"/>
  <c r="J3972" i="3"/>
  <c r="I3972" i="3"/>
  <c r="H3972" i="3"/>
  <c r="G3972" i="3"/>
  <c r="F3972" i="3"/>
  <c r="E3972" i="3"/>
  <c r="C3972" i="3"/>
  <c r="B3972" i="3"/>
  <c r="K3971" i="3"/>
  <c r="J3971" i="3"/>
  <c r="I3971" i="3"/>
  <c r="H3971" i="3"/>
  <c r="G3971" i="3"/>
  <c r="F3971" i="3"/>
  <c r="E3971" i="3"/>
  <c r="C3971" i="3"/>
  <c r="B3971" i="3"/>
  <c r="K3970" i="3"/>
  <c r="J3970" i="3"/>
  <c r="I3970" i="3"/>
  <c r="H3970" i="3"/>
  <c r="G3970" i="3"/>
  <c r="F3970" i="3"/>
  <c r="E3970" i="3"/>
  <c r="C3970" i="3"/>
  <c r="B3970" i="3"/>
  <c r="K3969" i="3"/>
  <c r="J3969" i="3"/>
  <c r="I3969" i="3"/>
  <c r="H3969" i="3"/>
  <c r="G3969" i="3"/>
  <c r="F3969" i="3"/>
  <c r="E3969" i="3"/>
  <c r="C3969" i="3"/>
  <c r="B3969" i="3"/>
  <c r="K3968" i="3"/>
  <c r="J3968" i="3"/>
  <c r="I3968" i="3"/>
  <c r="H3968" i="3"/>
  <c r="G3968" i="3"/>
  <c r="F3968" i="3"/>
  <c r="E3968" i="3"/>
  <c r="C3968" i="3"/>
  <c r="B3968" i="3"/>
  <c r="K3967" i="3"/>
  <c r="J3967" i="3"/>
  <c r="I3967" i="3"/>
  <c r="H3967" i="3"/>
  <c r="G3967" i="3"/>
  <c r="F3967" i="3"/>
  <c r="E3967" i="3"/>
  <c r="C3967" i="3"/>
  <c r="B3967" i="3"/>
  <c r="K3966" i="3"/>
  <c r="J3966" i="3"/>
  <c r="I3966" i="3"/>
  <c r="H3966" i="3"/>
  <c r="G3966" i="3"/>
  <c r="F3966" i="3"/>
  <c r="E3966" i="3"/>
  <c r="C3966" i="3"/>
  <c r="B3966" i="3"/>
  <c r="K3965" i="3"/>
  <c r="J3965" i="3"/>
  <c r="I3965" i="3"/>
  <c r="H3965" i="3"/>
  <c r="G3965" i="3"/>
  <c r="F3965" i="3"/>
  <c r="E3965" i="3"/>
  <c r="C3965" i="3"/>
  <c r="B3965" i="3"/>
  <c r="K3964" i="3"/>
  <c r="J3964" i="3"/>
  <c r="I3964" i="3"/>
  <c r="H3964" i="3"/>
  <c r="G3964" i="3"/>
  <c r="F3964" i="3"/>
  <c r="E3964" i="3"/>
  <c r="C3964" i="3"/>
  <c r="B3964" i="3"/>
  <c r="K3963" i="3"/>
  <c r="J3963" i="3"/>
  <c r="I3963" i="3"/>
  <c r="H3963" i="3"/>
  <c r="G3963" i="3"/>
  <c r="F3963" i="3"/>
  <c r="E3963" i="3"/>
  <c r="C3963" i="3"/>
  <c r="B3963" i="3"/>
  <c r="K3962" i="3"/>
  <c r="J3962" i="3"/>
  <c r="I3962" i="3"/>
  <c r="H3962" i="3"/>
  <c r="G3962" i="3"/>
  <c r="F3962" i="3"/>
  <c r="E3962" i="3"/>
  <c r="C3962" i="3"/>
  <c r="B3962" i="3"/>
  <c r="K3961" i="3"/>
  <c r="J3961" i="3"/>
  <c r="I3961" i="3"/>
  <c r="H3961" i="3"/>
  <c r="G3961" i="3"/>
  <c r="F3961" i="3"/>
  <c r="E3961" i="3"/>
  <c r="C3961" i="3"/>
  <c r="B3961" i="3"/>
  <c r="K3960" i="3"/>
  <c r="J3960" i="3"/>
  <c r="I3960" i="3"/>
  <c r="H3960" i="3"/>
  <c r="G3960" i="3"/>
  <c r="F3960" i="3"/>
  <c r="E3960" i="3"/>
  <c r="C3960" i="3"/>
  <c r="B3960" i="3"/>
  <c r="K3959" i="3"/>
  <c r="J3959" i="3"/>
  <c r="I3959" i="3"/>
  <c r="H3959" i="3"/>
  <c r="G3959" i="3"/>
  <c r="F3959" i="3"/>
  <c r="E3959" i="3"/>
  <c r="C3959" i="3"/>
  <c r="B3959" i="3"/>
  <c r="K3958" i="3"/>
  <c r="J3958" i="3"/>
  <c r="I3958" i="3"/>
  <c r="H3958" i="3"/>
  <c r="G3958" i="3"/>
  <c r="F3958" i="3"/>
  <c r="E3958" i="3"/>
  <c r="C3958" i="3"/>
  <c r="B3958" i="3"/>
  <c r="K3957" i="3"/>
  <c r="J3957" i="3"/>
  <c r="I3957" i="3"/>
  <c r="H3957" i="3"/>
  <c r="G3957" i="3"/>
  <c r="F3957" i="3"/>
  <c r="E3957" i="3"/>
  <c r="C3957" i="3"/>
  <c r="B3957" i="3"/>
  <c r="K3956" i="3"/>
  <c r="J3956" i="3"/>
  <c r="I3956" i="3"/>
  <c r="H3956" i="3"/>
  <c r="G3956" i="3"/>
  <c r="F3956" i="3"/>
  <c r="E3956" i="3"/>
  <c r="C3956" i="3"/>
  <c r="B3956" i="3"/>
  <c r="K3955" i="3"/>
  <c r="J3955" i="3"/>
  <c r="I3955" i="3"/>
  <c r="H3955" i="3"/>
  <c r="G3955" i="3"/>
  <c r="F3955" i="3"/>
  <c r="E3955" i="3"/>
  <c r="C3955" i="3"/>
  <c r="B3955" i="3"/>
  <c r="K3954" i="3"/>
  <c r="J3954" i="3"/>
  <c r="I3954" i="3"/>
  <c r="H3954" i="3"/>
  <c r="G3954" i="3"/>
  <c r="F3954" i="3"/>
  <c r="E3954" i="3"/>
  <c r="C3954" i="3"/>
  <c r="B3954" i="3"/>
  <c r="K3953" i="3"/>
  <c r="J3953" i="3"/>
  <c r="I3953" i="3"/>
  <c r="H3953" i="3"/>
  <c r="G3953" i="3"/>
  <c r="F3953" i="3"/>
  <c r="E3953" i="3"/>
  <c r="C3953" i="3"/>
  <c r="B3953" i="3"/>
  <c r="K3952" i="3"/>
  <c r="J3952" i="3"/>
  <c r="I3952" i="3"/>
  <c r="H3952" i="3"/>
  <c r="G3952" i="3"/>
  <c r="F3952" i="3"/>
  <c r="E3952" i="3"/>
  <c r="C3952" i="3"/>
  <c r="B3952" i="3"/>
  <c r="K3951" i="3"/>
  <c r="J3951" i="3"/>
  <c r="I3951" i="3"/>
  <c r="H3951" i="3"/>
  <c r="G3951" i="3"/>
  <c r="F3951" i="3"/>
  <c r="E3951" i="3"/>
  <c r="C3951" i="3"/>
  <c r="B3951" i="3"/>
  <c r="K3950" i="3"/>
  <c r="J3950" i="3"/>
  <c r="I3950" i="3"/>
  <c r="H3950" i="3"/>
  <c r="G3950" i="3"/>
  <c r="F3950" i="3"/>
  <c r="E3950" i="3"/>
  <c r="C3950" i="3"/>
  <c r="B3950" i="3"/>
  <c r="K3949" i="3"/>
  <c r="J3949" i="3"/>
  <c r="I3949" i="3"/>
  <c r="H3949" i="3"/>
  <c r="G3949" i="3"/>
  <c r="F3949" i="3"/>
  <c r="E3949" i="3"/>
  <c r="C3949" i="3"/>
  <c r="B3949" i="3"/>
  <c r="K3948" i="3"/>
  <c r="J3948" i="3"/>
  <c r="I3948" i="3"/>
  <c r="H3948" i="3"/>
  <c r="G3948" i="3"/>
  <c r="F3948" i="3"/>
  <c r="E3948" i="3"/>
  <c r="C3948" i="3"/>
  <c r="B3948" i="3"/>
  <c r="K3947" i="3"/>
  <c r="J3947" i="3"/>
  <c r="I3947" i="3"/>
  <c r="H3947" i="3"/>
  <c r="G3947" i="3"/>
  <c r="F3947" i="3"/>
  <c r="E3947" i="3"/>
  <c r="C3947" i="3"/>
  <c r="B3947" i="3"/>
  <c r="K3946" i="3"/>
  <c r="J3946" i="3"/>
  <c r="I3946" i="3"/>
  <c r="H3946" i="3"/>
  <c r="G3946" i="3"/>
  <c r="F3946" i="3"/>
  <c r="E3946" i="3"/>
  <c r="C3946" i="3"/>
  <c r="B3946" i="3"/>
  <c r="K3945" i="3"/>
  <c r="J3945" i="3"/>
  <c r="I3945" i="3"/>
  <c r="H3945" i="3"/>
  <c r="G3945" i="3"/>
  <c r="F3945" i="3"/>
  <c r="E3945" i="3"/>
  <c r="C3945" i="3"/>
  <c r="B3945" i="3"/>
  <c r="K3944" i="3"/>
  <c r="J3944" i="3"/>
  <c r="I3944" i="3"/>
  <c r="H3944" i="3"/>
  <c r="G3944" i="3"/>
  <c r="F3944" i="3"/>
  <c r="E3944" i="3"/>
  <c r="C3944" i="3"/>
  <c r="B3944" i="3"/>
  <c r="K3943" i="3"/>
  <c r="J3943" i="3"/>
  <c r="I3943" i="3"/>
  <c r="H3943" i="3"/>
  <c r="G3943" i="3"/>
  <c r="F3943" i="3"/>
  <c r="E3943" i="3"/>
  <c r="C3943" i="3"/>
  <c r="B3943" i="3"/>
  <c r="K3942" i="3"/>
  <c r="J3942" i="3"/>
  <c r="I3942" i="3"/>
  <c r="H3942" i="3"/>
  <c r="G3942" i="3"/>
  <c r="F3942" i="3"/>
  <c r="E3942" i="3"/>
  <c r="C3942" i="3"/>
  <c r="B3942" i="3"/>
  <c r="K3941" i="3"/>
  <c r="J3941" i="3"/>
  <c r="I3941" i="3"/>
  <c r="H3941" i="3"/>
  <c r="G3941" i="3"/>
  <c r="F3941" i="3"/>
  <c r="E3941" i="3"/>
  <c r="C3941" i="3"/>
  <c r="B3941" i="3"/>
  <c r="K3940" i="3"/>
  <c r="J3940" i="3"/>
  <c r="I3940" i="3"/>
  <c r="H3940" i="3"/>
  <c r="G3940" i="3"/>
  <c r="F3940" i="3"/>
  <c r="E3940" i="3"/>
  <c r="C3940" i="3"/>
  <c r="B3940" i="3"/>
  <c r="K3939" i="3"/>
  <c r="J3939" i="3"/>
  <c r="I3939" i="3"/>
  <c r="H3939" i="3"/>
  <c r="G3939" i="3"/>
  <c r="F3939" i="3"/>
  <c r="E3939" i="3"/>
  <c r="C3939" i="3"/>
  <c r="B3939" i="3"/>
  <c r="K3938" i="3"/>
  <c r="J3938" i="3"/>
  <c r="I3938" i="3"/>
  <c r="H3938" i="3"/>
  <c r="G3938" i="3"/>
  <c r="F3938" i="3"/>
  <c r="E3938" i="3"/>
  <c r="C3938" i="3"/>
  <c r="B3938" i="3"/>
  <c r="K3937" i="3"/>
  <c r="J3937" i="3"/>
  <c r="I3937" i="3"/>
  <c r="H3937" i="3"/>
  <c r="G3937" i="3"/>
  <c r="F3937" i="3"/>
  <c r="E3937" i="3"/>
  <c r="C3937" i="3"/>
  <c r="B3937" i="3"/>
  <c r="K3936" i="3"/>
  <c r="J3936" i="3"/>
  <c r="I3936" i="3"/>
  <c r="H3936" i="3"/>
  <c r="G3936" i="3"/>
  <c r="F3936" i="3"/>
  <c r="E3936" i="3"/>
  <c r="C3936" i="3"/>
  <c r="B3936" i="3"/>
  <c r="K3935" i="3"/>
  <c r="J3935" i="3"/>
  <c r="I3935" i="3"/>
  <c r="H3935" i="3"/>
  <c r="G3935" i="3"/>
  <c r="F3935" i="3"/>
  <c r="E3935" i="3"/>
  <c r="C3935" i="3"/>
  <c r="B3935" i="3"/>
  <c r="K3934" i="3"/>
  <c r="J3934" i="3"/>
  <c r="I3934" i="3"/>
  <c r="H3934" i="3"/>
  <c r="G3934" i="3"/>
  <c r="F3934" i="3"/>
  <c r="E3934" i="3"/>
  <c r="C3934" i="3"/>
  <c r="B3934" i="3"/>
  <c r="K3933" i="3"/>
  <c r="J3933" i="3"/>
  <c r="I3933" i="3"/>
  <c r="H3933" i="3"/>
  <c r="G3933" i="3"/>
  <c r="F3933" i="3"/>
  <c r="E3933" i="3"/>
  <c r="C3933" i="3"/>
  <c r="B3933" i="3"/>
  <c r="K3932" i="3"/>
  <c r="J3932" i="3"/>
  <c r="I3932" i="3"/>
  <c r="H3932" i="3"/>
  <c r="G3932" i="3"/>
  <c r="F3932" i="3"/>
  <c r="E3932" i="3"/>
  <c r="C3932" i="3"/>
  <c r="B3932" i="3"/>
  <c r="K3931" i="3"/>
  <c r="J3931" i="3"/>
  <c r="I3931" i="3"/>
  <c r="H3931" i="3"/>
  <c r="G3931" i="3"/>
  <c r="F3931" i="3"/>
  <c r="E3931" i="3"/>
  <c r="C3931" i="3"/>
  <c r="B3931" i="3"/>
  <c r="K3930" i="3"/>
  <c r="J3930" i="3"/>
  <c r="I3930" i="3"/>
  <c r="H3930" i="3"/>
  <c r="G3930" i="3"/>
  <c r="F3930" i="3"/>
  <c r="E3930" i="3"/>
  <c r="C3930" i="3"/>
  <c r="B3930" i="3"/>
  <c r="K3929" i="3"/>
  <c r="J3929" i="3"/>
  <c r="I3929" i="3"/>
  <c r="H3929" i="3"/>
  <c r="G3929" i="3"/>
  <c r="F3929" i="3"/>
  <c r="E3929" i="3"/>
  <c r="C3929" i="3"/>
  <c r="B3929" i="3"/>
  <c r="K3928" i="3"/>
  <c r="J3928" i="3"/>
  <c r="I3928" i="3"/>
  <c r="H3928" i="3"/>
  <c r="G3928" i="3"/>
  <c r="F3928" i="3"/>
  <c r="E3928" i="3"/>
  <c r="C3928" i="3"/>
  <c r="B3928" i="3"/>
  <c r="K3927" i="3"/>
  <c r="J3927" i="3"/>
  <c r="I3927" i="3"/>
  <c r="H3927" i="3"/>
  <c r="G3927" i="3"/>
  <c r="F3927" i="3"/>
  <c r="E3927" i="3"/>
  <c r="C3927" i="3"/>
  <c r="B3927" i="3"/>
  <c r="K3926" i="3"/>
  <c r="J3926" i="3"/>
  <c r="I3926" i="3"/>
  <c r="H3926" i="3"/>
  <c r="G3926" i="3"/>
  <c r="F3926" i="3"/>
  <c r="E3926" i="3"/>
  <c r="C3926" i="3"/>
  <c r="B3926" i="3"/>
  <c r="K3925" i="3"/>
  <c r="J3925" i="3"/>
  <c r="I3925" i="3"/>
  <c r="H3925" i="3"/>
  <c r="G3925" i="3"/>
  <c r="F3925" i="3"/>
  <c r="E3925" i="3"/>
  <c r="C3925" i="3"/>
  <c r="B3925" i="3"/>
  <c r="K3924" i="3"/>
  <c r="J3924" i="3"/>
  <c r="I3924" i="3"/>
  <c r="H3924" i="3"/>
  <c r="G3924" i="3"/>
  <c r="F3924" i="3"/>
  <c r="E3924" i="3"/>
  <c r="C3924" i="3"/>
  <c r="B3924" i="3"/>
  <c r="K3923" i="3"/>
  <c r="J3923" i="3"/>
  <c r="I3923" i="3"/>
  <c r="H3923" i="3"/>
  <c r="G3923" i="3"/>
  <c r="F3923" i="3"/>
  <c r="E3923" i="3"/>
  <c r="C3923" i="3"/>
  <c r="B3923" i="3"/>
  <c r="K3922" i="3"/>
  <c r="J3922" i="3"/>
  <c r="I3922" i="3"/>
  <c r="H3922" i="3"/>
  <c r="G3922" i="3"/>
  <c r="F3922" i="3"/>
  <c r="E3922" i="3"/>
  <c r="C3922" i="3"/>
  <c r="B3922" i="3"/>
  <c r="K3921" i="3"/>
  <c r="J3921" i="3"/>
  <c r="I3921" i="3"/>
  <c r="H3921" i="3"/>
  <c r="G3921" i="3"/>
  <c r="F3921" i="3"/>
  <c r="E3921" i="3"/>
  <c r="C3921" i="3"/>
  <c r="B3921" i="3"/>
  <c r="K3920" i="3"/>
  <c r="J3920" i="3"/>
  <c r="I3920" i="3"/>
  <c r="H3920" i="3"/>
  <c r="G3920" i="3"/>
  <c r="F3920" i="3"/>
  <c r="E3920" i="3"/>
  <c r="C3920" i="3"/>
  <c r="B3920" i="3"/>
  <c r="K3919" i="3"/>
  <c r="J3919" i="3"/>
  <c r="I3919" i="3"/>
  <c r="H3919" i="3"/>
  <c r="G3919" i="3"/>
  <c r="F3919" i="3"/>
  <c r="E3919" i="3"/>
  <c r="C3919" i="3"/>
  <c r="B3919" i="3"/>
  <c r="K3918" i="3"/>
  <c r="J3918" i="3"/>
  <c r="I3918" i="3"/>
  <c r="H3918" i="3"/>
  <c r="G3918" i="3"/>
  <c r="F3918" i="3"/>
  <c r="E3918" i="3"/>
  <c r="C3918" i="3"/>
  <c r="B3918" i="3"/>
  <c r="K3917" i="3"/>
  <c r="J3917" i="3"/>
  <c r="I3917" i="3"/>
  <c r="H3917" i="3"/>
  <c r="G3917" i="3"/>
  <c r="F3917" i="3"/>
  <c r="E3917" i="3"/>
  <c r="C3917" i="3"/>
  <c r="B3917" i="3"/>
  <c r="K3916" i="3"/>
  <c r="J3916" i="3"/>
  <c r="I3916" i="3"/>
  <c r="H3916" i="3"/>
  <c r="G3916" i="3"/>
  <c r="F3916" i="3"/>
  <c r="E3916" i="3"/>
  <c r="C3916" i="3"/>
  <c r="B3916" i="3"/>
  <c r="K3915" i="3"/>
  <c r="J3915" i="3"/>
  <c r="I3915" i="3"/>
  <c r="H3915" i="3"/>
  <c r="G3915" i="3"/>
  <c r="F3915" i="3"/>
  <c r="E3915" i="3"/>
  <c r="C3915" i="3"/>
  <c r="B3915" i="3"/>
  <c r="K3914" i="3"/>
  <c r="J3914" i="3"/>
  <c r="I3914" i="3"/>
  <c r="H3914" i="3"/>
  <c r="G3914" i="3"/>
  <c r="F3914" i="3"/>
  <c r="E3914" i="3"/>
  <c r="C3914" i="3"/>
  <c r="B3914" i="3"/>
  <c r="K3913" i="3"/>
  <c r="J3913" i="3"/>
  <c r="I3913" i="3"/>
  <c r="H3913" i="3"/>
  <c r="G3913" i="3"/>
  <c r="F3913" i="3"/>
  <c r="E3913" i="3"/>
  <c r="C3913" i="3"/>
  <c r="B3913" i="3"/>
  <c r="K3912" i="3"/>
  <c r="J3912" i="3"/>
  <c r="I3912" i="3"/>
  <c r="H3912" i="3"/>
  <c r="G3912" i="3"/>
  <c r="F3912" i="3"/>
  <c r="E3912" i="3"/>
  <c r="C3912" i="3"/>
  <c r="B3912" i="3"/>
  <c r="K3911" i="3"/>
  <c r="J3911" i="3"/>
  <c r="I3911" i="3"/>
  <c r="H3911" i="3"/>
  <c r="G3911" i="3"/>
  <c r="F3911" i="3"/>
  <c r="E3911" i="3"/>
  <c r="C3911" i="3"/>
  <c r="B3911" i="3"/>
  <c r="K3910" i="3"/>
  <c r="J3910" i="3"/>
  <c r="I3910" i="3"/>
  <c r="H3910" i="3"/>
  <c r="G3910" i="3"/>
  <c r="F3910" i="3"/>
  <c r="E3910" i="3"/>
  <c r="C3910" i="3"/>
  <c r="B3910" i="3"/>
  <c r="K3909" i="3"/>
  <c r="J3909" i="3"/>
  <c r="I3909" i="3"/>
  <c r="H3909" i="3"/>
  <c r="G3909" i="3"/>
  <c r="F3909" i="3"/>
  <c r="E3909" i="3"/>
  <c r="C3909" i="3"/>
  <c r="B3909" i="3"/>
  <c r="K3908" i="3"/>
  <c r="J3908" i="3"/>
  <c r="I3908" i="3"/>
  <c r="H3908" i="3"/>
  <c r="G3908" i="3"/>
  <c r="F3908" i="3"/>
  <c r="E3908" i="3"/>
  <c r="C3908" i="3"/>
  <c r="B3908" i="3"/>
  <c r="K3907" i="3"/>
  <c r="J3907" i="3"/>
  <c r="I3907" i="3"/>
  <c r="H3907" i="3"/>
  <c r="G3907" i="3"/>
  <c r="F3907" i="3"/>
  <c r="E3907" i="3"/>
  <c r="C3907" i="3"/>
  <c r="B3907" i="3"/>
  <c r="K3906" i="3"/>
  <c r="J3906" i="3"/>
  <c r="I3906" i="3"/>
  <c r="H3906" i="3"/>
  <c r="G3906" i="3"/>
  <c r="F3906" i="3"/>
  <c r="E3906" i="3"/>
  <c r="C3906" i="3"/>
  <c r="B3906" i="3"/>
  <c r="K3905" i="3"/>
  <c r="J3905" i="3"/>
  <c r="I3905" i="3"/>
  <c r="H3905" i="3"/>
  <c r="G3905" i="3"/>
  <c r="F3905" i="3"/>
  <c r="E3905" i="3"/>
  <c r="C3905" i="3"/>
  <c r="B3905" i="3"/>
  <c r="K3904" i="3"/>
  <c r="J3904" i="3"/>
  <c r="I3904" i="3"/>
  <c r="H3904" i="3"/>
  <c r="G3904" i="3"/>
  <c r="F3904" i="3"/>
  <c r="E3904" i="3"/>
  <c r="C3904" i="3"/>
  <c r="B3904" i="3"/>
  <c r="K3903" i="3"/>
  <c r="J3903" i="3"/>
  <c r="I3903" i="3"/>
  <c r="H3903" i="3"/>
  <c r="G3903" i="3"/>
  <c r="F3903" i="3"/>
  <c r="E3903" i="3"/>
  <c r="C3903" i="3"/>
  <c r="B3903" i="3"/>
  <c r="K3902" i="3"/>
  <c r="J3902" i="3"/>
  <c r="I3902" i="3"/>
  <c r="H3902" i="3"/>
  <c r="G3902" i="3"/>
  <c r="F3902" i="3"/>
  <c r="E3902" i="3"/>
  <c r="C3902" i="3"/>
  <c r="B3902" i="3"/>
  <c r="K3901" i="3"/>
  <c r="J3901" i="3"/>
  <c r="I3901" i="3"/>
  <c r="H3901" i="3"/>
  <c r="G3901" i="3"/>
  <c r="F3901" i="3"/>
  <c r="E3901" i="3"/>
  <c r="C3901" i="3"/>
  <c r="B3901" i="3"/>
  <c r="K3900" i="3"/>
  <c r="J3900" i="3"/>
  <c r="I3900" i="3"/>
  <c r="H3900" i="3"/>
  <c r="G3900" i="3"/>
  <c r="F3900" i="3"/>
  <c r="E3900" i="3"/>
  <c r="C3900" i="3"/>
  <c r="B3900" i="3"/>
  <c r="K3899" i="3"/>
  <c r="J3899" i="3"/>
  <c r="I3899" i="3"/>
  <c r="H3899" i="3"/>
  <c r="G3899" i="3"/>
  <c r="F3899" i="3"/>
  <c r="E3899" i="3"/>
  <c r="C3899" i="3"/>
  <c r="B3899" i="3"/>
  <c r="K3898" i="3"/>
  <c r="J3898" i="3"/>
  <c r="I3898" i="3"/>
  <c r="H3898" i="3"/>
  <c r="G3898" i="3"/>
  <c r="F3898" i="3"/>
  <c r="E3898" i="3"/>
  <c r="C3898" i="3"/>
  <c r="B3898" i="3"/>
  <c r="K3897" i="3"/>
  <c r="J3897" i="3"/>
  <c r="I3897" i="3"/>
  <c r="H3897" i="3"/>
  <c r="G3897" i="3"/>
  <c r="F3897" i="3"/>
  <c r="E3897" i="3"/>
  <c r="C3897" i="3"/>
  <c r="B3897" i="3"/>
  <c r="K3896" i="3"/>
  <c r="J3896" i="3"/>
  <c r="I3896" i="3"/>
  <c r="H3896" i="3"/>
  <c r="G3896" i="3"/>
  <c r="F3896" i="3"/>
  <c r="E3896" i="3"/>
  <c r="C3896" i="3"/>
  <c r="B3896" i="3"/>
  <c r="K3895" i="3"/>
  <c r="J3895" i="3"/>
  <c r="I3895" i="3"/>
  <c r="H3895" i="3"/>
  <c r="G3895" i="3"/>
  <c r="F3895" i="3"/>
  <c r="E3895" i="3"/>
  <c r="C3895" i="3"/>
  <c r="B3895" i="3"/>
  <c r="K3894" i="3"/>
  <c r="J3894" i="3"/>
  <c r="I3894" i="3"/>
  <c r="H3894" i="3"/>
  <c r="G3894" i="3"/>
  <c r="F3894" i="3"/>
  <c r="E3894" i="3"/>
  <c r="C3894" i="3"/>
  <c r="B3894" i="3"/>
  <c r="K3893" i="3"/>
  <c r="J3893" i="3"/>
  <c r="I3893" i="3"/>
  <c r="H3893" i="3"/>
  <c r="G3893" i="3"/>
  <c r="F3893" i="3"/>
  <c r="E3893" i="3"/>
  <c r="C3893" i="3"/>
  <c r="B3893" i="3"/>
  <c r="K3892" i="3"/>
  <c r="J3892" i="3"/>
  <c r="I3892" i="3"/>
  <c r="H3892" i="3"/>
  <c r="G3892" i="3"/>
  <c r="F3892" i="3"/>
  <c r="E3892" i="3"/>
  <c r="C3892" i="3"/>
  <c r="B3892" i="3"/>
  <c r="K3891" i="3"/>
  <c r="J3891" i="3"/>
  <c r="I3891" i="3"/>
  <c r="H3891" i="3"/>
  <c r="G3891" i="3"/>
  <c r="F3891" i="3"/>
  <c r="E3891" i="3"/>
  <c r="C3891" i="3"/>
  <c r="B3891" i="3"/>
  <c r="K3890" i="3"/>
  <c r="J3890" i="3"/>
  <c r="I3890" i="3"/>
  <c r="H3890" i="3"/>
  <c r="G3890" i="3"/>
  <c r="F3890" i="3"/>
  <c r="E3890" i="3"/>
  <c r="C3890" i="3"/>
  <c r="B3890" i="3"/>
  <c r="K3889" i="3"/>
  <c r="J3889" i="3"/>
  <c r="I3889" i="3"/>
  <c r="H3889" i="3"/>
  <c r="G3889" i="3"/>
  <c r="F3889" i="3"/>
  <c r="E3889" i="3"/>
  <c r="C3889" i="3"/>
  <c r="B3889" i="3"/>
  <c r="K3888" i="3"/>
  <c r="J3888" i="3"/>
  <c r="I3888" i="3"/>
  <c r="H3888" i="3"/>
  <c r="G3888" i="3"/>
  <c r="F3888" i="3"/>
  <c r="E3888" i="3"/>
  <c r="C3888" i="3"/>
  <c r="B3888" i="3"/>
  <c r="K3887" i="3"/>
  <c r="J3887" i="3"/>
  <c r="I3887" i="3"/>
  <c r="H3887" i="3"/>
  <c r="G3887" i="3"/>
  <c r="F3887" i="3"/>
  <c r="E3887" i="3"/>
  <c r="C3887" i="3"/>
  <c r="B3887" i="3"/>
  <c r="K3886" i="3"/>
  <c r="J3886" i="3"/>
  <c r="I3886" i="3"/>
  <c r="H3886" i="3"/>
  <c r="G3886" i="3"/>
  <c r="F3886" i="3"/>
  <c r="E3886" i="3"/>
  <c r="C3886" i="3"/>
  <c r="B3886" i="3"/>
  <c r="K3885" i="3"/>
  <c r="J3885" i="3"/>
  <c r="I3885" i="3"/>
  <c r="H3885" i="3"/>
  <c r="G3885" i="3"/>
  <c r="F3885" i="3"/>
  <c r="E3885" i="3"/>
  <c r="C3885" i="3"/>
  <c r="B3885" i="3"/>
  <c r="K3884" i="3"/>
  <c r="J3884" i="3"/>
  <c r="I3884" i="3"/>
  <c r="H3884" i="3"/>
  <c r="G3884" i="3"/>
  <c r="F3884" i="3"/>
  <c r="E3884" i="3"/>
  <c r="C3884" i="3"/>
  <c r="B3884" i="3"/>
  <c r="K3883" i="3"/>
  <c r="J3883" i="3"/>
  <c r="I3883" i="3"/>
  <c r="H3883" i="3"/>
  <c r="G3883" i="3"/>
  <c r="F3883" i="3"/>
  <c r="E3883" i="3"/>
  <c r="C3883" i="3"/>
  <c r="B3883" i="3"/>
  <c r="K3882" i="3"/>
  <c r="J3882" i="3"/>
  <c r="I3882" i="3"/>
  <c r="H3882" i="3"/>
  <c r="G3882" i="3"/>
  <c r="F3882" i="3"/>
  <c r="E3882" i="3"/>
  <c r="C3882" i="3"/>
  <c r="B3882" i="3"/>
  <c r="K3881" i="3"/>
  <c r="J3881" i="3"/>
  <c r="I3881" i="3"/>
  <c r="H3881" i="3"/>
  <c r="G3881" i="3"/>
  <c r="F3881" i="3"/>
  <c r="E3881" i="3"/>
  <c r="C3881" i="3"/>
  <c r="B3881" i="3"/>
  <c r="K3880" i="3"/>
  <c r="J3880" i="3"/>
  <c r="I3880" i="3"/>
  <c r="H3880" i="3"/>
  <c r="G3880" i="3"/>
  <c r="F3880" i="3"/>
  <c r="E3880" i="3"/>
  <c r="C3880" i="3"/>
  <c r="B3880" i="3"/>
  <c r="K3879" i="3"/>
  <c r="J3879" i="3"/>
  <c r="I3879" i="3"/>
  <c r="H3879" i="3"/>
  <c r="G3879" i="3"/>
  <c r="F3879" i="3"/>
  <c r="E3879" i="3"/>
  <c r="C3879" i="3"/>
  <c r="B3879" i="3"/>
  <c r="K3878" i="3"/>
  <c r="J3878" i="3"/>
  <c r="I3878" i="3"/>
  <c r="H3878" i="3"/>
  <c r="G3878" i="3"/>
  <c r="F3878" i="3"/>
  <c r="E3878" i="3"/>
  <c r="C3878" i="3"/>
  <c r="B3878" i="3"/>
  <c r="K3877" i="3"/>
  <c r="J3877" i="3"/>
  <c r="I3877" i="3"/>
  <c r="H3877" i="3"/>
  <c r="G3877" i="3"/>
  <c r="F3877" i="3"/>
  <c r="E3877" i="3"/>
  <c r="C3877" i="3"/>
  <c r="B3877" i="3"/>
  <c r="K3876" i="3"/>
  <c r="J3876" i="3"/>
  <c r="I3876" i="3"/>
  <c r="H3876" i="3"/>
  <c r="G3876" i="3"/>
  <c r="F3876" i="3"/>
  <c r="E3876" i="3"/>
  <c r="C3876" i="3"/>
  <c r="B3876" i="3"/>
  <c r="K3875" i="3"/>
  <c r="J3875" i="3"/>
  <c r="I3875" i="3"/>
  <c r="H3875" i="3"/>
  <c r="G3875" i="3"/>
  <c r="F3875" i="3"/>
  <c r="E3875" i="3"/>
  <c r="C3875" i="3"/>
  <c r="B3875" i="3"/>
  <c r="K3874" i="3"/>
  <c r="J3874" i="3"/>
  <c r="I3874" i="3"/>
  <c r="H3874" i="3"/>
  <c r="G3874" i="3"/>
  <c r="F3874" i="3"/>
  <c r="E3874" i="3"/>
  <c r="C3874" i="3"/>
  <c r="B3874" i="3"/>
  <c r="K3873" i="3"/>
  <c r="J3873" i="3"/>
  <c r="I3873" i="3"/>
  <c r="H3873" i="3"/>
  <c r="G3873" i="3"/>
  <c r="F3873" i="3"/>
  <c r="E3873" i="3"/>
  <c r="C3873" i="3"/>
  <c r="B3873" i="3"/>
  <c r="K3872" i="3"/>
  <c r="J3872" i="3"/>
  <c r="I3872" i="3"/>
  <c r="H3872" i="3"/>
  <c r="G3872" i="3"/>
  <c r="F3872" i="3"/>
  <c r="E3872" i="3"/>
  <c r="C3872" i="3"/>
  <c r="B3872" i="3"/>
  <c r="K3871" i="3"/>
  <c r="J3871" i="3"/>
  <c r="I3871" i="3"/>
  <c r="H3871" i="3"/>
  <c r="G3871" i="3"/>
  <c r="F3871" i="3"/>
  <c r="E3871" i="3"/>
  <c r="C3871" i="3"/>
  <c r="B3871" i="3"/>
  <c r="K3870" i="3"/>
  <c r="J3870" i="3"/>
  <c r="I3870" i="3"/>
  <c r="H3870" i="3"/>
  <c r="G3870" i="3"/>
  <c r="F3870" i="3"/>
  <c r="E3870" i="3"/>
  <c r="C3870" i="3"/>
  <c r="B3870" i="3"/>
  <c r="K3869" i="3"/>
  <c r="J3869" i="3"/>
  <c r="I3869" i="3"/>
  <c r="H3869" i="3"/>
  <c r="G3869" i="3"/>
  <c r="F3869" i="3"/>
  <c r="E3869" i="3"/>
  <c r="C3869" i="3"/>
  <c r="B3869" i="3"/>
  <c r="K3868" i="3"/>
  <c r="J3868" i="3"/>
  <c r="I3868" i="3"/>
  <c r="H3868" i="3"/>
  <c r="G3868" i="3"/>
  <c r="F3868" i="3"/>
  <c r="E3868" i="3"/>
  <c r="C3868" i="3"/>
  <c r="B3868" i="3"/>
  <c r="K3867" i="3"/>
  <c r="J3867" i="3"/>
  <c r="I3867" i="3"/>
  <c r="H3867" i="3"/>
  <c r="G3867" i="3"/>
  <c r="F3867" i="3"/>
  <c r="E3867" i="3"/>
  <c r="C3867" i="3"/>
  <c r="B3867" i="3"/>
  <c r="K3866" i="3"/>
  <c r="J3866" i="3"/>
  <c r="I3866" i="3"/>
  <c r="H3866" i="3"/>
  <c r="G3866" i="3"/>
  <c r="F3866" i="3"/>
  <c r="E3866" i="3"/>
  <c r="C3866" i="3"/>
  <c r="B3866" i="3"/>
  <c r="K3865" i="3"/>
  <c r="J3865" i="3"/>
  <c r="I3865" i="3"/>
  <c r="H3865" i="3"/>
  <c r="G3865" i="3"/>
  <c r="F3865" i="3"/>
  <c r="E3865" i="3"/>
  <c r="C3865" i="3"/>
  <c r="B3865" i="3"/>
  <c r="K3864" i="3"/>
  <c r="J3864" i="3"/>
  <c r="I3864" i="3"/>
  <c r="H3864" i="3"/>
  <c r="G3864" i="3"/>
  <c r="F3864" i="3"/>
  <c r="E3864" i="3"/>
  <c r="C3864" i="3"/>
  <c r="B3864" i="3"/>
  <c r="K3863" i="3"/>
  <c r="J3863" i="3"/>
  <c r="I3863" i="3"/>
  <c r="H3863" i="3"/>
  <c r="G3863" i="3"/>
  <c r="F3863" i="3"/>
  <c r="E3863" i="3"/>
  <c r="C3863" i="3"/>
  <c r="B3863" i="3"/>
  <c r="K3862" i="3"/>
  <c r="J3862" i="3"/>
  <c r="I3862" i="3"/>
  <c r="H3862" i="3"/>
  <c r="G3862" i="3"/>
  <c r="F3862" i="3"/>
  <c r="E3862" i="3"/>
  <c r="C3862" i="3"/>
  <c r="B3862" i="3"/>
  <c r="K3861" i="3"/>
  <c r="J3861" i="3"/>
  <c r="I3861" i="3"/>
  <c r="H3861" i="3"/>
  <c r="G3861" i="3"/>
  <c r="F3861" i="3"/>
  <c r="E3861" i="3"/>
  <c r="C3861" i="3"/>
  <c r="B3861" i="3"/>
  <c r="K3860" i="3"/>
  <c r="J3860" i="3"/>
  <c r="I3860" i="3"/>
  <c r="H3860" i="3"/>
  <c r="G3860" i="3"/>
  <c r="F3860" i="3"/>
  <c r="E3860" i="3"/>
  <c r="C3860" i="3"/>
  <c r="B3860" i="3"/>
  <c r="K3859" i="3"/>
  <c r="J3859" i="3"/>
  <c r="I3859" i="3"/>
  <c r="H3859" i="3"/>
  <c r="G3859" i="3"/>
  <c r="F3859" i="3"/>
  <c r="E3859" i="3"/>
  <c r="C3859" i="3"/>
  <c r="B3859" i="3"/>
  <c r="K3858" i="3"/>
  <c r="J3858" i="3"/>
  <c r="I3858" i="3"/>
  <c r="H3858" i="3"/>
  <c r="G3858" i="3"/>
  <c r="F3858" i="3"/>
  <c r="E3858" i="3"/>
  <c r="C3858" i="3"/>
  <c r="B3858" i="3"/>
  <c r="K3857" i="3"/>
  <c r="J3857" i="3"/>
  <c r="I3857" i="3"/>
  <c r="H3857" i="3"/>
  <c r="G3857" i="3"/>
  <c r="F3857" i="3"/>
  <c r="E3857" i="3"/>
  <c r="C3857" i="3"/>
  <c r="B3857" i="3"/>
  <c r="K3856" i="3"/>
  <c r="J3856" i="3"/>
  <c r="I3856" i="3"/>
  <c r="H3856" i="3"/>
  <c r="G3856" i="3"/>
  <c r="F3856" i="3"/>
  <c r="E3856" i="3"/>
  <c r="C3856" i="3"/>
  <c r="B3856" i="3"/>
  <c r="K3855" i="3"/>
  <c r="J3855" i="3"/>
  <c r="I3855" i="3"/>
  <c r="H3855" i="3"/>
  <c r="G3855" i="3"/>
  <c r="F3855" i="3"/>
  <c r="E3855" i="3"/>
  <c r="C3855" i="3"/>
  <c r="B3855" i="3"/>
  <c r="K3854" i="3"/>
  <c r="J3854" i="3"/>
  <c r="I3854" i="3"/>
  <c r="H3854" i="3"/>
  <c r="G3854" i="3"/>
  <c r="F3854" i="3"/>
  <c r="E3854" i="3"/>
  <c r="C3854" i="3"/>
  <c r="B3854" i="3"/>
  <c r="K3853" i="3"/>
  <c r="J3853" i="3"/>
  <c r="I3853" i="3"/>
  <c r="H3853" i="3"/>
  <c r="G3853" i="3"/>
  <c r="F3853" i="3"/>
  <c r="E3853" i="3"/>
  <c r="C3853" i="3"/>
  <c r="B3853" i="3"/>
  <c r="K3852" i="3"/>
  <c r="J3852" i="3"/>
  <c r="I3852" i="3"/>
  <c r="H3852" i="3"/>
  <c r="G3852" i="3"/>
  <c r="F3852" i="3"/>
  <c r="E3852" i="3"/>
  <c r="C3852" i="3"/>
  <c r="B3852" i="3"/>
  <c r="K3851" i="3"/>
  <c r="J3851" i="3"/>
  <c r="I3851" i="3"/>
  <c r="H3851" i="3"/>
  <c r="G3851" i="3"/>
  <c r="F3851" i="3"/>
  <c r="E3851" i="3"/>
  <c r="C3851" i="3"/>
  <c r="B3851" i="3"/>
  <c r="K3850" i="3"/>
  <c r="J3850" i="3"/>
  <c r="I3850" i="3"/>
  <c r="H3850" i="3"/>
  <c r="G3850" i="3"/>
  <c r="F3850" i="3"/>
  <c r="E3850" i="3"/>
  <c r="C3850" i="3"/>
  <c r="B3850" i="3"/>
  <c r="K3849" i="3"/>
  <c r="J3849" i="3"/>
  <c r="I3849" i="3"/>
  <c r="H3849" i="3"/>
  <c r="G3849" i="3"/>
  <c r="F3849" i="3"/>
  <c r="E3849" i="3"/>
  <c r="C3849" i="3"/>
  <c r="B3849" i="3"/>
  <c r="K3848" i="3"/>
  <c r="J3848" i="3"/>
  <c r="I3848" i="3"/>
  <c r="H3848" i="3"/>
  <c r="G3848" i="3"/>
  <c r="F3848" i="3"/>
  <c r="E3848" i="3"/>
  <c r="C3848" i="3"/>
  <c r="B3848" i="3"/>
  <c r="K3847" i="3"/>
  <c r="J3847" i="3"/>
  <c r="I3847" i="3"/>
  <c r="H3847" i="3"/>
  <c r="G3847" i="3"/>
  <c r="F3847" i="3"/>
  <c r="E3847" i="3"/>
  <c r="C3847" i="3"/>
  <c r="B3847" i="3"/>
  <c r="K3846" i="3"/>
  <c r="J3846" i="3"/>
  <c r="I3846" i="3"/>
  <c r="H3846" i="3"/>
  <c r="G3846" i="3"/>
  <c r="F3846" i="3"/>
  <c r="E3846" i="3"/>
  <c r="C3846" i="3"/>
  <c r="B3846" i="3"/>
  <c r="K3845" i="3"/>
  <c r="J3845" i="3"/>
  <c r="I3845" i="3"/>
  <c r="H3845" i="3"/>
  <c r="G3845" i="3"/>
  <c r="F3845" i="3"/>
  <c r="E3845" i="3"/>
  <c r="C3845" i="3"/>
  <c r="B3845" i="3"/>
  <c r="K3844" i="3"/>
  <c r="J3844" i="3"/>
  <c r="I3844" i="3"/>
  <c r="H3844" i="3"/>
  <c r="G3844" i="3"/>
  <c r="F3844" i="3"/>
  <c r="E3844" i="3"/>
  <c r="C3844" i="3"/>
  <c r="B3844" i="3"/>
  <c r="K3843" i="3"/>
  <c r="J3843" i="3"/>
  <c r="I3843" i="3"/>
  <c r="H3843" i="3"/>
  <c r="G3843" i="3"/>
  <c r="F3843" i="3"/>
  <c r="E3843" i="3"/>
  <c r="C3843" i="3"/>
  <c r="B3843" i="3"/>
  <c r="K3842" i="3"/>
  <c r="J3842" i="3"/>
  <c r="I3842" i="3"/>
  <c r="H3842" i="3"/>
  <c r="G3842" i="3"/>
  <c r="F3842" i="3"/>
  <c r="E3842" i="3"/>
  <c r="C3842" i="3"/>
  <c r="B3842" i="3"/>
  <c r="K3841" i="3"/>
  <c r="J3841" i="3"/>
  <c r="I3841" i="3"/>
  <c r="H3841" i="3"/>
  <c r="G3841" i="3"/>
  <c r="F3841" i="3"/>
  <c r="E3841" i="3"/>
  <c r="C3841" i="3"/>
  <c r="B3841" i="3"/>
  <c r="K3840" i="3"/>
  <c r="J3840" i="3"/>
  <c r="I3840" i="3"/>
  <c r="H3840" i="3"/>
  <c r="G3840" i="3"/>
  <c r="F3840" i="3"/>
  <c r="E3840" i="3"/>
  <c r="C3840" i="3"/>
  <c r="B3840" i="3"/>
  <c r="K3839" i="3"/>
  <c r="J3839" i="3"/>
  <c r="I3839" i="3"/>
  <c r="H3839" i="3"/>
  <c r="G3839" i="3"/>
  <c r="F3839" i="3"/>
  <c r="E3839" i="3"/>
  <c r="C3839" i="3"/>
  <c r="B3839" i="3"/>
  <c r="K3838" i="3"/>
  <c r="J3838" i="3"/>
  <c r="I3838" i="3"/>
  <c r="H3838" i="3"/>
  <c r="G3838" i="3"/>
  <c r="F3838" i="3"/>
  <c r="E3838" i="3"/>
  <c r="C3838" i="3"/>
  <c r="B3838" i="3"/>
  <c r="K3837" i="3"/>
  <c r="J3837" i="3"/>
  <c r="I3837" i="3"/>
  <c r="H3837" i="3"/>
  <c r="G3837" i="3"/>
  <c r="F3837" i="3"/>
  <c r="E3837" i="3"/>
  <c r="C3837" i="3"/>
  <c r="B3837" i="3"/>
  <c r="K3836" i="3"/>
  <c r="J3836" i="3"/>
  <c r="I3836" i="3"/>
  <c r="H3836" i="3"/>
  <c r="G3836" i="3"/>
  <c r="F3836" i="3"/>
  <c r="E3836" i="3"/>
  <c r="C3836" i="3"/>
  <c r="B3836" i="3"/>
  <c r="K3835" i="3"/>
  <c r="J3835" i="3"/>
  <c r="I3835" i="3"/>
  <c r="H3835" i="3"/>
  <c r="G3835" i="3"/>
  <c r="F3835" i="3"/>
  <c r="E3835" i="3"/>
  <c r="C3835" i="3"/>
  <c r="B3835" i="3"/>
  <c r="K3834" i="3"/>
  <c r="J3834" i="3"/>
  <c r="I3834" i="3"/>
  <c r="H3834" i="3"/>
  <c r="G3834" i="3"/>
  <c r="F3834" i="3"/>
  <c r="E3834" i="3"/>
  <c r="C3834" i="3"/>
  <c r="B3834" i="3"/>
  <c r="K3833" i="3"/>
  <c r="J3833" i="3"/>
  <c r="I3833" i="3"/>
  <c r="H3833" i="3"/>
  <c r="G3833" i="3"/>
  <c r="F3833" i="3"/>
  <c r="E3833" i="3"/>
  <c r="C3833" i="3"/>
  <c r="B3833" i="3"/>
  <c r="K3832" i="3"/>
  <c r="J3832" i="3"/>
  <c r="I3832" i="3"/>
  <c r="H3832" i="3"/>
  <c r="G3832" i="3"/>
  <c r="F3832" i="3"/>
  <c r="E3832" i="3"/>
  <c r="C3832" i="3"/>
  <c r="B3832" i="3"/>
  <c r="K3831" i="3"/>
  <c r="J3831" i="3"/>
  <c r="I3831" i="3"/>
  <c r="H3831" i="3"/>
  <c r="G3831" i="3"/>
  <c r="F3831" i="3"/>
  <c r="E3831" i="3"/>
  <c r="C3831" i="3"/>
  <c r="B3831" i="3"/>
  <c r="K3830" i="3"/>
  <c r="J3830" i="3"/>
  <c r="I3830" i="3"/>
  <c r="H3830" i="3"/>
  <c r="G3830" i="3"/>
  <c r="F3830" i="3"/>
  <c r="E3830" i="3"/>
  <c r="C3830" i="3"/>
  <c r="B3830" i="3"/>
  <c r="K3829" i="3"/>
  <c r="J3829" i="3"/>
  <c r="I3829" i="3"/>
  <c r="H3829" i="3"/>
  <c r="G3829" i="3"/>
  <c r="F3829" i="3"/>
  <c r="E3829" i="3"/>
  <c r="C3829" i="3"/>
  <c r="B3829" i="3"/>
  <c r="K3828" i="3"/>
  <c r="J3828" i="3"/>
  <c r="I3828" i="3"/>
  <c r="H3828" i="3"/>
  <c r="G3828" i="3"/>
  <c r="F3828" i="3"/>
  <c r="E3828" i="3"/>
  <c r="C3828" i="3"/>
  <c r="B3828" i="3"/>
  <c r="K3827" i="3"/>
  <c r="J3827" i="3"/>
  <c r="I3827" i="3"/>
  <c r="H3827" i="3"/>
  <c r="G3827" i="3"/>
  <c r="F3827" i="3"/>
  <c r="E3827" i="3"/>
  <c r="C3827" i="3"/>
  <c r="B3827" i="3"/>
  <c r="K3826" i="3"/>
  <c r="J3826" i="3"/>
  <c r="I3826" i="3"/>
  <c r="H3826" i="3"/>
  <c r="G3826" i="3"/>
  <c r="F3826" i="3"/>
  <c r="E3826" i="3"/>
  <c r="C3826" i="3"/>
  <c r="B3826" i="3"/>
  <c r="K3825" i="3"/>
  <c r="J3825" i="3"/>
  <c r="I3825" i="3"/>
  <c r="H3825" i="3"/>
  <c r="G3825" i="3"/>
  <c r="F3825" i="3"/>
  <c r="E3825" i="3"/>
  <c r="C3825" i="3"/>
  <c r="B3825" i="3"/>
  <c r="K3824" i="3"/>
  <c r="J3824" i="3"/>
  <c r="I3824" i="3"/>
  <c r="H3824" i="3"/>
  <c r="G3824" i="3"/>
  <c r="F3824" i="3"/>
  <c r="E3824" i="3"/>
  <c r="C3824" i="3"/>
  <c r="B3824" i="3"/>
  <c r="K3823" i="3"/>
  <c r="J3823" i="3"/>
  <c r="I3823" i="3"/>
  <c r="H3823" i="3"/>
  <c r="G3823" i="3"/>
  <c r="F3823" i="3"/>
  <c r="E3823" i="3"/>
  <c r="C3823" i="3"/>
  <c r="B3823" i="3"/>
  <c r="K3822" i="3"/>
  <c r="J3822" i="3"/>
  <c r="I3822" i="3"/>
  <c r="H3822" i="3"/>
  <c r="G3822" i="3"/>
  <c r="F3822" i="3"/>
  <c r="E3822" i="3"/>
  <c r="C3822" i="3"/>
  <c r="B3822" i="3"/>
  <c r="K3821" i="3"/>
  <c r="J3821" i="3"/>
  <c r="I3821" i="3"/>
  <c r="H3821" i="3"/>
  <c r="G3821" i="3"/>
  <c r="F3821" i="3"/>
  <c r="E3821" i="3"/>
  <c r="C3821" i="3"/>
  <c r="B3821" i="3"/>
  <c r="K3820" i="3"/>
  <c r="J3820" i="3"/>
  <c r="I3820" i="3"/>
  <c r="H3820" i="3"/>
  <c r="G3820" i="3"/>
  <c r="F3820" i="3"/>
  <c r="E3820" i="3"/>
  <c r="C3820" i="3"/>
  <c r="B3820" i="3"/>
  <c r="K3819" i="3"/>
  <c r="J3819" i="3"/>
  <c r="I3819" i="3"/>
  <c r="H3819" i="3"/>
  <c r="G3819" i="3"/>
  <c r="F3819" i="3"/>
  <c r="E3819" i="3"/>
  <c r="C3819" i="3"/>
  <c r="B3819" i="3"/>
  <c r="K3818" i="3"/>
  <c r="J3818" i="3"/>
  <c r="I3818" i="3"/>
  <c r="H3818" i="3"/>
  <c r="G3818" i="3"/>
  <c r="F3818" i="3"/>
  <c r="E3818" i="3"/>
  <c r="C3818" i="3"/>
  <c r="B3818" i="3"/>
  <c r="K3817" i="3"/>
  <c r="J3817" i="3"/>
  <c r="I3817" i="3"/>
  <c r="H3817" i="3"/>
  <c r="G3817" i="3"/>
  <c r="F3817" i="3"/>
  <c r="E3817" i="3"/>
  <c r="C3817" i="3"/>
  <c r="B3817" i="3"/>
  <c r="K3816" i="3"/>
  <c r="J3816" i="3"/>
  <c r="I3816" i="3"/>
  <c r="H3816" i="3"/>
  <c r="G3816" i="3"/>
  <c r="F3816" i="3"/>
  <c r="E3816" i="3"/>
  <c r="C3816" i="3"/>
  <c r="B3816" i="3"/>
  <c r="K3815" i="3"/>
  <c r="J3815" i="3"/>
  <c r="I3815" i="3"/>
  <c r="H3815" i="3"/>
  <c r="G3815" i="3"/>
  <c r="F3815" i="3"/>
  <c r="E3815" i="3"/>
  <c r="C3815" i="3"/>
  <c r="B3815" i="3"/>
  <c r="K3814" i="3"/>
  <c r="J3814" i="3"/>
  <c r="I3814" i="3"/>
  <c r="H3814" i="3"/>
  <c r="G3814" i="3"/>
  <c r="F3814" i="3"/>
  <c r="E3814" i="3"/>
  <c r="C3814" i="3"/>
  <c r="B3814" i="3"/>
  <c r="K3813" i="3"/>
  <c r="J3813" i="3"/>
  <c r="I3813" i="3"/>
  <c r="H3813" i="3"/>
  <c r="G3813" i="3"/>
  <c r="F3813" i="3"/>
  <c r="E3813" i="3"/>
  <c r="C3813" i="3"/>
  <c r="B3813" i="3"/>
  <c r="K3812" i="3"/>
  <c r="J3812" i="3"/>
  <c r="I3812" i="3"/>
  <c r="H3812" i="3"/>
  <c r="G3812" i="3"/>
  <c r="F3812" i="3"/>
  <c r="E3812" i="3"/>
  <c r="C3812" i="3"/>
  <c r="B3812" i="3"/>
  <c r="K3811" i="3"/>
  <c r="J3811" i="3"/>
  <c r="I3811" i="3"/>
  <c r="H3811" i="3"/>
  <c r="G3811" i="3"/>
  <c r="F3811" i="3"/>
  <c r="E3811" i="3"/>
  <c r="C3811" i="3"/>
  <c r="B3811" i="3"/>
  <c r="K3810" i="3"/>
  <c r="J3810" i="3"/>
  <c r="I3810" i="3"/>
  <c r="H3810" i="3"/>
  <c r="G3810" i="3"/>
  <c r="F3810" i="3"/>
  <c r="E3810" i="3"/>
  <c r="C3810" i="3"/>
  <c r="B3810" i="3"/>
  <c r="K3809" i="3"/>
  <c r="J3809" i="3"/>
  <c r="I3809" i="3"/>
  <c r="H3809" i="3"/>
  <c r="G3809" i="3"/>
  <c r="F3809" i="3"/>
  <c r="E3809" i="3"/>
  <c r="C3809" i="3"/>
  <c r="B3809" i="3"/>
  <c r="K3808" i="3"/>
  <c r="J3808" i="3"/>
  <c r="I3808" i="3"/>
  <c r="H3808" i="3"/>
  <c r="G3808" i="3"/>
  <c r="F3808" i="3"/>
  <c r="E3808" i="3"/>
  <c r="C3808" i="3"/>
  <c r="B3808" i="3"/>
  <c r="K3807" i="3"/>
  <c r="J3807" i="3"/>
  <c r="I3807" i="3"/>
  <c r="H3807" i="3"/>
  <c r="G3807" i="3"/>
  <c r="F3807" i="3"/>
  <c r="E3807" i="3"/>
  <c r="C3807" i="3"/>
  <c r="B3807" i="3"/>
  <c r="K3806" i="3"/>
  <c r="J3806" i="3"/>
  <c r="I3806" i="3"/>
  <c r="H3806" i="3"/>
  <c r="G3806" i="3"/>
  <c r="F3806" i="3"/>
  <c r="E3806" i="3"/>
  <c r="C3806" i="3"/>
  <c r="B3806" i="3"/>
  <c r="K3805" i="3"/>
  <c r="J3805" i="3"/>
  <c r="I3805" i="3"/>
  <c r="H3805" i="3"/>
  <c r="G3805" i="3"/>
  <c r="F3805" i="3"/>
  <c r="E3805" i="3"/>
  <c r="C3805" i="3"/>
  <c r="B3805" i="3"/>
  <c r="K3804" i="3"/>
  <c r="J3804" i="3"/>
  <c r="I3804" i="3"/>
  <c r="H3804" i="3"/>
  <c r="G3804" i="3"/>
  <c r="F3804" i="3"/>
  <c r="E3804" i="3"/>
  <c r="C3804" i="3"/>
  <c r="B3804" i="3"/>
  <c r="K3803" i="3"/>
  <c r="J3803" i="3"/>
  <c r="I3803" i="3"/>
  <c r="H3803" i="3"/>
  <c r="G3803" i="3"/>
  <c r="F3803" i="3"/>
  <c r="E3803" i="3"/>
  <c r="C3803" i="3"/>
  <c r="B3803" i="3"/>
  <c r="K3802" i="3"/>
  <c r="J3802" i="3"/>
  <c r="I3802" i="3"/>
  <c r="H3802" i="3"/>
  <c r="G3802" i="3"/>
  <c r="F3802" i="3"/>
  <c r="E3802" i="3"/>
  <c r="C3802" i="3"/>
  <c r="B3802" i="3"/>
  <c r="K3801" i="3"/>
  <c r="J3801" i="3"/>
  <c r="I3801" i="3"/>
  <c r="H3801" i="3"/>
  <c r="G3801" i="3"/>
  <c r="F3801" i="3"/>
  <c r="E3801" i="3"/>
  <c r="C3801" i="3"/>
  <c r="B3801" i="3"/>
  <c r="K3800" i="3"/>
  <c r="J3800" i="3"/>
  <c r="I3800" i="3"/>
  <c r="H3800" i="3"/>
  <c r="G3800" i="3"/>
  <c r="F3800" i="3"/>
  <c r="E3800" i="3"/>
  <c r="C3800" i="3"/>
  <c r="B3800" i="3"/>
  <c r="K3799" i="3"/>
  <c r="J3799" i="3"/>
  <c r="I3799" i="3"/>
  <c r="H3799" i="3"/>
  <c r="G3799" i="3"/>
  <c r="F3799" i="3"/>
  <c r="E3799" i="3"/>
  <c r="C3799" i="3"/>
  <c r="B3799" i="3"/>
  <c r="K3798" i="3"/>
  <c r="J3798" i="3"/>
  <c r="I3798" i="3"/>
  <c r="H3798" i="3"/>
  <c r="G3798" i="3"/>
  <c r="F3798" i="3"/>
  <c r="E3798" i="3"/>
  <c r="C3798" i="3"/>
  <c r="B3798" i="3"/>
  <c r="K3797" i="3"/>
  <c r="J3797" i="3"/>
  <c r="I3797" i="3"/>
  <c r="H3797" i="3"/>
  <c r="G3797" i="3"/>
  <c r="F3797" i="3"/>
  <c r="E3797" i="3"/>
  <c r="C3797" i="3"/>
  <c r="B3797" i="3"/>
  <c r="K3796" i="3"/>
  <c r="J3796" i="3"/>
  <c r="I3796" i="3"/>
  <c r="H3796" i="3"/>
  <c r="G3796" i="3"/>
  <c r="F3796" i="3"/>
  <c r="E3796" i="3"/>
  <c r="C3796" i="3"/>
  <c r="B3796" i="3"/>
  <c r="K3795" i="3"/>
  <c r="J3795" i="3"/>
  <c r="I3795" i="3"/>
  <c r="H3795" i="3"/>
  <c r="G3795" i="3"/>
  <c r="F3795" i="3"/>
  <c r="E3795" i="3"/>
  <c r="C3795" i="3"/>
  <c r="B3795" i="3"/>
  <c r="K3794" i="3"/>
  <c r="J3794" i="3"/>
  <c r="I3794" i="3"/>
  <c r="H3794" i="3"/>
  <c r="G3794" i="3"/>
  <c r="F3794" i="3"/>
  <c r="E3794" i="3"/>
  <c r="C3794" i="3"/>
  <c r="B3794" i="3"/>
  <c r="K3793" i="3"/>
  <c r="J3793" i="3"/>
  <c r="I3793" i="3"/>
  <c r="H3793" i="3"/>
  <c r="G3793" i="3"/>
  <c r="F3793" i="3"/>
  <c r="E3793" i="3"/>
  <c r="C3793" i="3"/>
  <c r="B3793" i="3"/>
  <c r="K3792" i="3"/>
  <c r="J3792" i="3"/>
  <c r="I3792" i="3"/>
  <c r="H3792" i="3"/>
  <c r="G3792" i="3"/>
  <c r="F3792" i="3"/>
  <c r="E3792" i="3"/>
  <c r="C3792" i="3"/>
  <c r="B3792" i="3"/>
  <c r="K3791" i="3"/>
  <c r="J3791" i="3"/>
  <c r="I3791" i="3"/>
  <c r="H3791" i="3"/>
  <c r="G3791" i="3"/>
  <c r="F3791" i="3"/>
  <c r="E3791" i="3"/>
  <c r="C3791" i="3"/>
  <c r="B3791" i="3"/>
  <c r="K3790" i="3"/>
  <c r="J3790" i="3"/>
  <c r="I3790" i="3"/>
  <c r="H3790" i="3"/>
  <c r="G3790" i="3"/>
  <c r="F3790" i="3"/>
  <c r="E3790" i="3"/>
  <c r="C3790" i="3"/>
  <c r="B3790" i="3"/>
  <c r="K3789" i="3"/>
  <c r="J3789" i="3"/>
  <c r="I3789" i="3"/>
  <c r="H3789" i="3"/>
  <c r="G3789" i="3"/>
  <c r="F3789" i="3"/>
  <c r="E3789" i="3"/>
  <c r="C3789" i="3"/>
  <c r="B3789" i="3"/>
  <c r="K3788" i="3"/>
  <c r="J3788" i="3"/>
  <c r="I3788" i="3"/>
  <c r="H3788" i="3"/>
  <c r="G3788" i="3"/>
  <c r="F3788" i="3"/>
  <c r="E3788" i="3"/>
  <c r="C3788" i="3"/>
  <c r="B3788" i="3"/>
  <c r="K3787" i="3"/>
  <c r="J3787" i="3"/>
  <c r="I3787" i="3"/>
  <c r="H3787" i="3"/>
  <c r="G3787" i="3"/>
  <c r="F3787" i="3"/>
  <c r="E3787" i="3"/>
  <c r="C3787" i="3"/>
  <c r="B3787" i="3"/>
  <c r="K3786" i="3"/>
  <c r="J3786" i="3"/>
  <c r="I3786" i="3"/>
  <c r="H3786" i="3"/>
  <c r="G3786" i="3"/>
  <c r="F3786" i="3"/>
  <c r="E3786" i="3"/>
  <c r="C3786" i="3"/>
  <c r="B3786" i="3"/>
  <c r="K3785" i="3"/>
  <c r="J3785" i="3"/>
  <c r="I3785" i="3"/>
  <c r="H3785" i="3"/>
  <c r="G3785" i="3"/>
  <c r="F3785" i="3"/>
  <c r="E3785" i="3"/>
  <c r="C3785" i="3"/>
  <c r="B3785" i="3"/>
  <c r="K3784" i="3"/>
  <c r="J3784" i="3"/>
  <c r="I3784" i="3"/>
  <c r="H3784" i="3"/>
  <c r="G3784" i="3"/>
  <c r="F3784" i="3"/>
  <c r="E3784" i="3"/>
  <c r="C3784" i="3"/>
  <c r="B3784" i="3"/>
  <c r="K3783" i="3"/>
  <c r="J3783" i="3"/>
  <c r="I3783" i="3"/>
  <c r="H3783" i="3"/>
  <c r="G3783" i="3"/>
  <c r="F3783" i="3"/>
  <c r="E3783" i="3"/>
  <c r="C3783" i="3"/>
  <c r="B3783" i="3"/>
  <c r="K3782" i="3"/>
  <c r="J3782" i="3"/>
  <c r="I3782" i="3"/>
  <c r="H3782" i="3"/>
  <c r="G3782" i="3"/>
  <c r="F3782" i="3"/>
  <c r="E3782" i="3"/>
  <c r="C3782" i="3"/>
  <c r="B3782" i="3"/>
  <c r="K3781" i="3"/>
  <c r="J3781" i="3"/>
  <c r="I3781" i="3"/>
  <c r="H3781" i="3"/>
  <c r="G3781" i="3"/>
  <c r="F3781" i="3"/>
  <c r="E3781" i="3"/>
  <c r="C3781" i="3"/>
  <c r="B3781" i="3"/>
  <c r="K3780" i="3"/>
  <c r="J3780" i="3"/>
  <c r="I3780" i="3"/>
  <c r="H3780" i="3"/>
  <c r="G3780" i="3"/>
  <c r="F3780" i="3"/>
  <c r="E3780" i="3"/>
  <c r="C3780" i="3"/>
  <c r="B3780" i="3"/>
  <c r="K3779" i="3"/>
  <c r="J3779" i="3"/>
  <c r="I3779" i="3"/>
  <c r="H3779" i="3"/>
  <c r="G3779" i="3"/>
  <c r="F3779" i="3"/>
  <c r="E3779" i="3"/>
  <c r="C3779" i="3"/>
  <c r="B3779" i="3"/>
  <c r="K3778" i="3"/>
  <c r="J3778" i="3"/>
  <c r="I3778" i="3"/>
  <c r="H3778" i="3"/>
  <c r="G3778" i="3"/>
  <c r="F3778" i="3"/>
  <c r="E3778" i="3"/>
  <c r="C3778" i="3"/>
  <c r="B3778" i="3"/>
  <c r="K3777" i="3"/>
  <c r="J3777" i="3"/>
  <c r="I3777" i="3"/>
  <c r="H3777" i="3"/>
  <c r="G3777" i="3"/>
  <c r="F3777" i="3"/>
  <c r="E3777" i="3"/>
  <c r="C3777" i="3"/>
  <c r="B3777" i="3"/>
  <c r="K3776" i="3"/>
  <c r="J3776" i="3"/>
  <c r="I3776" i="3"/>
  <c r="H3776" i="3"/>
  <c r="G3776" i="3"/>
  <c r="F3776" i="3"/>
  <c r="E3776" i="3"/>
  <c r="C3776" i="3"/>
  <c r="B3776" i="3"/>
  <c r="K3775" i="3"/>
  <c r="J3775" i="3"/>
  <c r="I3775" i="3"/>
  <c r="H3775" i="3"/>
  <c r="G3775" i="3"/>
  <c r="F3775" i="3"/>
  <c r="E3775" i="3"/>
  <c r="C3775" i="3"/>
  <c r="B3775" i="3"/>
  <c r="K3774" i="3"/>
  <c r="J3774" i="3"/>
  <c r="I3774" i="3"/>
  <c r="H3774" i="3"/>
  <c r="G3774" i="3"/>
  <c r="F3774" i="3"/>
  <c r="E3774" i="3"/>
  <c r="C3774" i="3"/>
  <c r="B3774" i="3"/>
  <c r="K3773" i="3"/>
  <c r="J3773" i="3"/>
  <c r="I3773" i="3"/>
  <c r="H3773" i="3"/>
  <c r="G3773" i="3"/>
  <c r="F3773" i="3"/>
  <c r="E3773" i="3"/>
  <c r="C3773" i="3"/>
  <c r="B3773" i="3"/>
  <c r="K3772" i="3"/>
  <c r="J3772" i="3"/>
  <c r="I3772" i="3"/>
  <c r="H3772" i="3"/>
  <c r="G3772" i="3"/>
  <c r="F3772" i="3"/>
  <c r="E3772" i="3"/>
  <c r="C3772" i="3"/>
  <c r="B3772" i="3"/>
  <c r="K3771" i="3"/>
  <c r="J3771" i="3"/>
  <c r="I3771" i="3"/>
  <c r="H3771" i="3"/>
  <c r="G3771" i="3"/>
  <c r="F3771" i="3"/>
  <c r="E3771" i="3"/>
  <c r="C3771" i="3"/>
  <c r="B3771" i="3"/>
  <c r="K3770" i="3"/>
  <c r="J3770" i="3"/>
  <c r="I3770" i="3"/>
  <c r="H3770" i="3"/>
  <c r="G3770" i="3"/>
  <c r="F3770" i="3"/>
  <c r="E3770" i="3"/>
  <c r="C3770" i="3"/>
  <c r="B3770" i="3"/>
  <c r="K3769" i="3"/>
  <c r="J3769" i="3"/>
  <c r="I3769" i="3"/>
  <c r="H3769" i="3"/>
  <c r="G3769" i="3"/>
  <c r="F3769" i="3"/>
  <c r="E3769" i="3"/>
  <c r="C3769" i="3"/>
  <c r="B3769" i="3"/>
  <c r="K3768" i="3"/>
  <c r="J3768" i="3"/>
  <c r="I3768" i="3"/>
  <c r="H3768" i="3"/>
  <c r="G3768" i="3"/>
  <c r="F3768" i="3"/>
  <c r="E3768" i="3"/>
  <c r="C3768" i="3"/>
  <c r="B3768" i="3"/>
  <c r="K3767" i="3"/>
  <c r="J3767" i="3"/>
  <c r="I3767" i="3"/>
  <c r="H3767" i="3"/>
  <c r="G3767" i="3"/>
  <c r="F3767" i="3"/>
  <c r="E3767" i="3"/>
  <c r="C3767" i="3"/>
  <c r="B3767" i="3"/>
  <c r="K3766" i="3"/>
  <c r="J3766" i="3"/>
  <c r="I3766" i="3"/>
  <c r="H3766" i="3"/>
  <c r="G3766" i="3"/>
  <c r="F3766" i="3"/>
  <c r="E3766" i="3"/>
  <c r="C3766" i="3"/>
  <c r="B3766" i="3"/>
  <c r="K3765" i="3"/>
  <c r="J3765" i="3"/>
  <c r="I3765" i="3"/>
  <c r="H3765" i="3"/>
  <c r="G3765" i="3"/>
  <c r="F3765" i="3"/>
  <c r="E3765" i="3"/>
  <c r="C3765" i="3"/>
  <c r="B3765" i="3"/>
  <c r="K3764" i="3"/>
  <c r="J3764" i="3"/>
  <c r="I3764" i="3"/>
  <c r="H3764" i="3"/>
  <c r="G3764" i="3"/>
  <c r="F3764" i="3"/>
  <c r="E3764" i="3"/>
  <c r="C3764" i="3"/>
  <c r="B3764" i="3"/>
  <c r="K3763" i="3"/>
  <c r="J3763" i="3"/>
  <c r="I3763" i="3"/>
  <c r="H3763" i="3"/>
  <c r="G3763" i="3"/>
  <c r="F3763" i="3"/>
  <c r="E3763" i="3"/>
  <c r="C3763" i="3"/>
  <c r="B3763" i="3"/>
  <c r="K3762" i="3"/>
  <c r="J3762" i="3"/>
  <c r="I3762" i="3"/>
  <c r="H3762" i="3"/>
  <c r="G3762" i="3"/>
  <c r="F3762" i="3"/>
  <c r="E3762" i="3"/>
  <c r="C3762" i="3"/>
  <c r="B3762" i="3"/>
  <c r="K3761" i="3"/>
  <c r="J3761" i="3"/>
  <c r="I3761" i="3"/>
  <c r="H3761" i="3"/>
  <c r="G3761" i="3"/>
  <c r="F3761" i="3"/>
  <c r="E3761" i="3"/>
  <c r="C3761" i="3"/>
  <c r="B3761" i="3"/>
  <c r="K3760" i="3"/>
  <c r="J3760" i="3"/>
  <c r="I3760" i="3"/>
  <c r="H3760" i="3"/>
  <c r="G3760" i="3"/>
  <c r="F3760" i="3"/>
  <c r="E3760" i="3"/>
  <c r="C3760" i="3"/>
  <c r="B3760" i="3"/>
  <c r="K3759" i="3"/>
  <c r="J3759" i="3"/>
  <c r="I3759" i="3"/>
  <c r="H3759" i="3"/>
  <c r="G3759" i="3"/>
  <c r="F3759" i="3"/>
  <c r="E3759" i="3"/>
  <c r="C3759" i="3"/>
  <c r="B3759" i="3"/>
  <c r="K3758" i="3"/>
  <c r="J3758" i="3"/>
  <c r="I3758" i="3"/>
  <c r="H3758" i="3"/>
  <c r="G3758" i="3"/>
  <c r="F3758" i="3"/>
  <c r="E3758" i="3"/>
  <c r="C3758" i="3"/>
  <c r="B3758" i="3"/>
  <c r="K3757" i="3"/>
  <c r="J3757" i="3"/>
  <c r="I3757" i="3"/>
  <c r="H3757" i="3"/>
  <c r="G3757" i="3"/>
  <c r="F3757" i="3"/>
  <c r="E3757" i="3"/>
  <c r="C3757" i="3"/>
  <c r="B3757" i="3"/>
  <c r="K3756" i="3"/>
  <c r="J3756" i="3"/>
  <c r="I3756" i="3"/>
  <c r="H3756" i="3"/>
  <c r="G3756" i="3"/>
  <c r="F3756" i="3"/>
  <c r="E3756" i="3"/>
  <c r="C3756" i="3"/>
  <c r="B3756" i="3"/>
  <c r="K3755" i="3"/>
  <c r="J3755" i="3"/>
  <c r="I3755" i="3"/>
  <c r="H3755" i="3"/>
  <c r="G3755" i="3"/>
  <c r="F3755" i="3"/>
  <c r="E3755" i="3"/>
  <c r="C3755" i="3"/>
  <c r="B3755" i="3"/>
  <c r="K3754" i="3"/>
  <c r="J3754" i="3"/>
  <c r="I3754" i="3"/>
  <c r="H3754" i="3"/>
  <c r="G3754" i="3"/>
  <c r="F3754" i="3"/>
  <c r="E3754" i="3"/>
  <c r="C3754" i="3"/>
  <c r="B3754" i="3"/>
  <c r="K3753" i="3"/>
  <c r="J3753" i="3"/>
  <c r="I3753" i="3"/>
  <c r="H3753" i="3"/>
  <c r="G3753" i="3"/>
  <c r="F3753" i="3"/>
  <c r="E3753" i="3"/>
  <c r="C3753" i="3"/>
  <c r="B3753" i="3"/>
  <c r="K3752" i="3"/>
  <c r="J3752" i="3"/>
  <c r="I3752" i="3"/>
  <c r="H3752" i="3"/>
  <c r="G3752" i="3"/>
  <c r="F3752" i="3"/>
  <c r="E3752" i="3"/>
  <c r="C3752" i="3"/>
  <c r="B3752" i="3"/>
  <c r="K3751" i="3"/>
  <c r="J3751" i="3"/>
  <c r="I3751" i="3"/>
  <c r="H3751" i="3"/>
  <c r="G3751" i="3"/>
  <c r="F3751" i="3"/>
  <c r="E3751" i="3"/>
  <c r="C3751" i="3"/>
  <c r="B3751" i="3"/>
  <c r="K3750" i="3"/>
  <c r="J3750" i="3"/>
  <c r="I3750" i="3"/>
  <c r="H3750" i="3"/>
  <c r="G3750" i="3"/>
  <c r="F3750" i="3"/>
  <c r="E3750" i="3"/>
  <c r="C3750" i="3"/>
  <c r="B3750" i="3"/>
  <c r="K3749" i="3"/>
  <c r="J3749" i="3"/>
  <c r="I3749" i="3"/>
  <c r="H3749" i="3"/>
  <c r="G3749" i="3"/>
  <c r="F3749" i="3"/>
  <c r="E3749" i="3"/>
  <c r="C3749" i="3"/>
  <c r="B3749" i="3"/>
  <c r="K3748" i="3"/>
  <c r="J3748" i="3"/>
  <c r="I3748" i="3"/>
  <c r="H3748" i="3"/>
  <c r="G3748" i="3"/>
  <c r="F3748" i="3"/>
  <c r="E3748" i="3"/>
  <c r="C3748" i="3"/>
  <c r="B3748" i="3"/>
  <c r="K3747" i="3"/>
  <c r="J3747" i="3"/>
  <c r="I3747" i="3"/>
  <c r="H3747" i="3"/>
  <c r="G3747" i="3"/>
  <c r="F3747" i="3"/>
  <c r="E3747" i="3"/>
  <c r="C3747" i="3"/>
  <c r="B3747" i="3"/>
  <c r="K3746" i="3"/>
  <c r="J3746" i="3"/>
  <c r="I3746" i="3"/>
  <c r="H3746" i="3"/>
  <c r="G3746" i="3"/>
  <c r="F3746" i="3"/>
  <c r="E3746" i="3"/>
  <c r="C3746" i="3"/>
  <c r="B3746" i="3"/>
  <c r="K3745" i="3"/>
  <c r="J3745" i="3"/>
  <c r="I3745" i="3"/>
  <c r="H3745" i="3"/>
  <c r="G3745" i="3"/>
  <c r="F3745" i="3"/>
  <c r="E3745" i="3"/>
  <c r="C3745" i="3"/>
  <c r="B3745" i="3"/>
  <c r="K3744" i="3"/>
  <c r="J3744" i="3"/>
  <c r="I3744" i="3"/>
  <c r="H3744" i="3"/>
  <c r="G3744" i="3"/>
  <c r="F3744" i="3"/>
  <c r="E3744" i="3"/>
  <c r="C3744" i="3"/>
  <c r="B3744" i="3"/>
  <c r="K3743" i="3"/>
  <c r="J3743" i="3"/>
  <c r="I3743" i="3"/>
  <c r="H3743" i="3"/>
  <c r="G3743" i="3"/>
  <c r="F3743" i="3"/>
  <c r="E3743" i="3"/>
  <c r="C3743" i="3"/>
  <c r="B3743" i="3"/>
  <c r="K3742" i="3"/>
  <c r="J3742" i="3"/>
  <c r="I3742" i="3"/>
  <c r="H3742" i="3"/>
  <c r="G3742" i="3"/>
  <c r="F3742" i="3"/>
  <c r="E3742" i="3"/>
  <c r="C3742" i="3"/>
  <c r="B3742" i="3"/>
  <c r="K3741" i="3"/>
  <c r="J3741" i="3"/>
  <c r="I3741" i="3"/>
  <c r="H3741" i="3"/>
  <c r="G3741" i="3"/>
  <c r="F3741" i="3"/>
  <c r="E3741" i="3"/>
  <c r="C3741" i="3"/>
  <c r="B3741" i="3"/>
  <c r="K3740" i="3"/>
  <c r="J3740" i="3"/>
  <c r="I3740" i="3"/>
  <c r="H3740" i="3"/>
  <c r="G3740" i="3"/>
  <c r="F3740" i="3"/>
  <c r="E3740" i="3"/>
  <c r="C3740" i="3"/>
  <c r="B3740" i="3"/>
  <c r="K3739" i="3"/>
  <c r="J3739" i="3"/>
  <c r="I3739" i="3"/>
  <c r="H3739" i="3"/>
  <c r="G3739" i="3"/>
  <c r="F3739" i="3"/>
  <c r="E3739" i="3"/>
  <c r="C3739" i="3"/>
  <c r="B3739" i="3"/>
  <c r="K3738" i="3"/>
  <c r="J3738" i="3"/>
  <c r="I3738" i="3"/>
  <c r="H3738" i="3"/>
  <c r="G3738" i="3"/>
  <c r="F3738" i="3"/>
  <c r="E3738" i="3"/>
  <c r="C3738" i="3"/>
  <c r="B3738" i="3"/>
  <c r="K3737" i="3"/>
  <c r="J3737" i="3"/>
  <c r="I3737" i="3"/>
  <c r="H3737" i="3"/>
  <c r="G3737" i="3"/>
  <c r="F3737" i="3"/>
  <c r="E3737" i="3"/>
  <c r="C3737" i="3"/>
  <c r="B3737" i="3"/>
  <c r="K3736" i="3"/>
  <c r="J3736" i="3"/>
  <c r="I3736" i="3"/>
  <c r="H3736" i="3"/>
  <c r="G3736" i="3"/>
  <c r="F3736" i="3"/>
  <c r="E3736" i="3"/>
  <c r="C3736" i="3"/>
  <c r="B3736" i="3"/>
  <c r="K3735" i="3"/>
  <c r="J3735" i="3"/>
  <c r="I3735" i="3"/>
  <c r="H3735" i="3"/>
  <c r="G3735" i="3"/>
  <c r="F3735" i="3"/>
  <c r="E3735" i="3"/>
  <c r="C3735" i="3"/>
  <c r="B3735" i="3"/>
  <c r="K3734" i="3"/>
  <c r="J3734" i="3"/>
  <c r="I3734" i="3"/>
  <c r="H3734" i="3"/>
  <c r="G3734" i="3"/>
  <c r="F3734" i="3"/>
  <c r="E3734" i="3"/>
  <c r="C3734" i="3"/>
  <c r="B3734" i="3"/>
  <c r="K3733" i="3"/>
  <c r="J3733" i="3"/>
  <c r="I3733" i="3"/>
  <c r="H3733" i="3"/>
  <c r="G3733" i="3"/>
  <c r="F3733" i="3"/>
  <c r="E3733" i="3"/>
  <c r="C3733" i="3"/>
  <c r="B3733" i="3"/>
  <c r="K3732" i="3"/>
  <c r="J3732" i="3"/>
  <c r="I3732" i="3"/>
  <c r="H3732" i="3"/>
  <c r="G3732" i="3"/>
  <c r="F3732" i="3"/>
  <c r="E3732" i="3"/>
  <c r="C3732" i="3"/>
  <c r="B3732" i="3"/>
  <c r="K3731" i="3"/>
  <c r="J3731" i="3"/>
  <c r="I3731" i="3"/>
  <c r="H3731" i="3"/>
  <c r="G3731" i="3"/>
  <c r="F3731" i="3"/>
  <c r="E3731" i="3"/>
  <c r="C3731" i="3"/>
  <c r="B3731" i="3"/>
  <c r="K3730" i="3"/>
  <c r="J3730" i="3"/>
  <c r="I3730" i="3"/>
  <c r="H3730" i="3"/>
  <c r="G3730" i="3"/>
  <c r="F3730" i="3"/>
  <c r="E3730" i="3"/>
  <c r="C3730" i="3"/>
  <c r="B3730" i="3"/>
  <c r="K3729" i="3"/>
  <c r="J3729" i="3"/>
  <c r="I3729" i="3"/>
  <c r="H3729" i="3"/>
  <c r="G3729" i="3"/>
  <c r="F3729" i="3"/>
  <c r="E3729" i="3"/>
  <c r="C3729" i="3"/>
  <c r="B3729" i="3"/>
  <c r="K3728" i="3"/>
  <c r="J3728" i="3"/>
  <c r="I3728" i="3"/>
  <c r="H3728" i="3"/>
  <c r="G3728" i="3"/>
  <c r="F3728" i="3"/>
  <c r="E3728" i="3"/>
  <c r="C3728" i="3"/>
  <c r="B3728" i="3"/>
  <c r="K3727" i="3"/>
  <c r="J3727" i="3"/>
  <c r="I3727" i="3"/>
  <c r="H3727" i="3"/>
  <c r="G3727" i="3"/>
  <c r="F3727" i="3"/>
  <c r="E3727" i="3"/>
  <c r="C3727" i="3"/>
  <c r="B3727" i="3"/>
  <c r="K3726" i="3"/>
  <c r="J3726" i="3"/>
  <c r="I3726" i="3"/>
  <c r="H3726" i="3"/>
  <c r="G3726" i="3"/>
  <c r="F3726" i="3"/>
  <c r="E3726" i="3"/>
  <c r="C3726" i="3"/>
  <c r="B3726" i="3"/>
  <c r="K3725" i="3"/>
  <c r="J3725" i="3"/>
  <c r="I3725" i="3"/>
  <c r="H3725" i="3"/>
  <c r="G3725" i="3"/>
  <c r="F3725" i="3"/>
  <c r="E3725" i="3"/>
  <c r="C3725" i="3"/>
  <c r="B3725" i="3"/>
  <c r="K3724" i="3"/>
  <c r="J3724" i="3"/>
  <c r="I3724" i="3"/>
  <c r="H3724" i="3"/>
  <c r="G3724" i="3"/>
  <c r="F3724" i="3"/>
  <c r="E3724" i="3"/>
  <c r="C3724" i="3"/>
  <c r="B3724" i="3"/>
  <c r="K3723" i="3"/>
  <c r="J3723" i="3"/>
  <c r="I3723" i="3"/>
  <c r="H3723" i="3"/>
  <c r="G3723" i="3"/>
  <c r="F3723" i="3"/>
  <c r="E3723" i="3"/>
  <c r="C3723" i="3"/>
  <c r="B3723" i="3"/>
  <c r="K3722" i="3"/>
  <c r="J3722" i="3"/>
  <c r="I3722" i="3"/>
  <c r="H3722" i="3"/>
  <c r="G3722" i="3"/>
  <c r="F3722" i="3"/>
  <c r="E3722" i="3"/>
  <c r="C3722" i="3"/>
  <c r="B3722" i="3"/>
  <c r="K3721" i="3"/>
  <c r="J3721" i="3"/>
  <c r="I3721" i="3"/>
  <c r="H3721" i="3"/>
  <c r="G3721" i="3"/>
  <c r="F3721" i="3"/>
  <c r="E3721" i="3"/>
  <c r="C3721" i="3"/>
  <c r="B3721" i="3"/>
  <c r="K3720" i="3"/>
  <c r="J3720" i="3"/>
  <c r="I3720" i="3"/>
  <c r="H3720" i="3"/>
  <c r="G3720" i="3"/>
  <c r="F3720" i="3"/>
  <c r="E3720" i="3"/>
  <c r="C3720" i="3"/>
  <c r="B3720" i="3"/>
  <c r="K3719" i="3"/>
  <c r="J3719" i="3"/>
  <c r="I3719" i="3"/>
  <c r="H3719" i="3"/>
  <c r="G3719" i="3"/>
  <c r="F3719" i="3"/>
  <c r="E3719" i="3"/>
  <c r="C3719" i="3"/>
  <c r="B3719" i="3"/>
  <c r="K3718" i="3"/>
  <c r="J3718" i="3"/>
  <c r="I3718" i="3"/>
  <c r="H3718" i="3"/>
  <c r="G3718" i="3"/>
  <c r="F3718" i="3"/>
  <c r="E3718" i="3"/>
  <c r="C3718" i="3"/>
  <c r="B3718" i="3"/>
  <c r="K3717" i="3"/>
  <c r="J3717" i="3"/>
  <c r="I3717" i="3"/>
  <c r="H3717" i="3"/>
  <c r="G3717" i="3"/>
  <c r="F3717" i="3"/>
  <c r="E3717" i="3"/>
  <c r="C3717" i="3"/>
  <c r="B3717" i="3"/>
  <c r="K3716" i="3"/>
  <c r="J3716" i="3"/>
  <c r="I3716" i="3"/>
  <c r="H3716" i="3"/>
  <c r="G3716" i="3"/>
  <c r="F3716" i="3"/>
  <c r="E3716" i="3"/>
  <c r="C3716" i="3"/>
  <c r="B3716" i="3"/>
  <c r="K3715" i="3"/>
  <c r="J3715" i="3"/>
  <c r="I3715" i="3"/>
  <c r="H3715" i="3"/>
  <c r="G3715" i="3"/>
  <c r="F3715" i="3"/>
  <c r="E3715" i="3"/>
  <c r="C3715" i="3"/>
  <c r="B3715" i="3"/>
  <c r="K3714" i="3"/>
  <c r="J3714" i="3"/>
  <c r="I3714" i="3"/>
  <c r="H3714" i="3"/>
  <c r="G3714" i="3"/>
  <c r="F3714" i="3"/>
  <c r="E3714" i="3"/>
  <c r="C3714" i="3"/>
  <c r="B3714" i="3"/>
  <c r="K3713" i="3"/>
  <c r="J3713" i="3"/>
  <c r="I3713" i="3"/>
  <c r="H3713" i="3"/>
  <c r="G3713" i="3"/>
  <c r="F3713" i="3"/>
  <c r="E3713" i="3"/>
  <c r="C3713" i="3"/>
  <c r="B3713" i="3"/>
  <c r="K3712" i="3"/>
  <c r="J3712" i="3"/>
  <c r="I3712" i="3"/>
  <c r="H3712" i="3"/>
  <c r="G3712" i="3"/>
  <c r="F3712" i="3"/>
  <c r="E3712" i="3"/>
  <c r="C3712" i="3"/>
  <c r="B3712" i="3"/>
  <c r="K3711" i="3"/>
  <c r="J3711" i="3"/>
  <c r="I3711" i="3"/>
  <c r="H3711" i="3"/>
  <c r="G3711" i="3"/>
  <c r="F3711" i="3"/>
  <c r="E3711" i="3"/>
  <c r="C3711" i="3"/>
  <c r="B3711" i="3"/>
  <c r="K3710" i="3"/>
  <c r="J3710" i="3"/>
  <c r="I3710" i="3"/>
  <c r="H3710" i="3"/>
  <c r="G3710" i="3"/>
  <c r="F3710" i="3"/>
  <c r="E3710" i="3"/>
  <c r="C3710" i="3"/>
  <c r="B3710" i="3"/>
  <c r="K3709" i="3"/>
  <c r="J3709" i="3"/>
  <c r="I3709" i="3"/>
  <c r="H3709" i="3"/>
  <c r="G3709" i="3"/>
  <c r="F3709" i="3"/>
  <c r="E3709" i="3"/>
  <c r="C3709" i="3"/>
  <c r="B3709" i="3"/>
  <c r="K3708" i="3"/>
  <c r="J3708" i="3"/>
  <c r="I3708" i="3"/>
  <c r="H3708" i="3"/>
  <c r="G3708" i="3"/>
  <c r="F3708" i="3"/>
  <c r="E3708" i="3"/>
  <c r="C3708" i="3"/>
  <c r="B3708" i="3"/>
  <c r="K3707" i="3"/>
  <c r="J3707" i="3"/>
  <c r="I3707" i="3"/>
  <c r="H3707" i="3"/>
  <c r="G3707" i="3"/>
  <c r="F3707" i="3"/>
  <c r="E3707" i="3"/>
  <c r="C3707" i="3"/>
  <c r="B3707" i="3"/>
  <c r="K3706" i="3"/>
  <c r="J3706" i="3"/>
  <c r="I3706" i="3"/>
  <c r="H3706" i="3"/>
  <c r="G3706" i="3"/>
  <c r="F3706" i="3"/>
  <c r="E3706" i="3"/>
  <c r="C3706" i="3"/>
  <c r="B3706" i="3"/>
  <c r="K3705" i="3"/>
  <c r="J3705" i="3"/>
  <c r="I3705" i="3"/>
  <c r="H3705" i="3"/>
  <c r="G3705" i="3"/>
  <c r="F3705" i="3"/>
  <c r="E3705" i="3"/>
  <c r="C3705" i="3"/>
  <c r="B3705" i="3"/>
  <c r="K3704" i="3"/>
  <c r="J3704" i="3"/>
  <c r="I3704" i="3"/>
  <c r="H3704" i="3"/>
  <c r="G3704" i="3"/>
  <c r="F3704" i="3"/>
  <c r="E3704" i="3"/>
  <c r="C3704" i="3"/>
  <c r="B3704" i="3"/>
  <c r="K3703" i="3"/>
  <c r="J3703" i="3"/>
  <c r="I3703" i="3"/>
  <c r="H3703" i="3"/>
  <c r="G3703" i="3"/>
  <c r="F3703" i="3"/>
  <c r="E3703" i="3"/>
  <c r="C3703" i="3"/>
  <c r="B3703" i="3"/>
  <c r="K3702" i="3"/>
  <c r="J3702" i="3"/>
  <c r="I3702" i="3"/>
  <c r="H3702" i="3"/>
  <c r="G3702" i="3"/>
  <c r="F3702" i="3"/>
  <c r="E3702" i="3"/>
  <c r="C3702" i="3"/>
  <c r="B3702" i="3"/>
  <c r="K3701" i="3"/>
  <c r="J3701" i="3"/>
  <c r="I3701" i="3"/>
  <c r="H3701" i="3"/>
  <c r="G3701" i="3"/>
  <c r="F3701" i="3"/>
  <c r="E3701" i="3"/>
  <c r="C3701" i="3"/>
  <c r="B3701" i="3"/>
  <c r="K3700" i="3"/>
  <c r="J3700" i="3"/>
  <c r="I3700" i="3"/>
  <c r="H3700" i="3"/>
  <c r="G3700" i="3"/>
  <c r="F3700" i="3"/>
  <c r="E3700" i="3"/>
  <c r="C3700" i="3"/>
  <c r="B3700" i="3"/>
  <c r="K3699" i="3"/>
  <c r="J3699" i="3"/>
  <c r="I3699" i="3"/>
  <c r="H3699" i="3"/>
  <c r="G3699" i="3"/>
  <c r="F3699" i="3"/>
  <c r="E3699" i="3"/>
  <c r="C3699" i="3"/>
  <c r="B3699" i="3"/>
  <c r="K3698" i="3"/>
  <c r="J3698" i="3"/>
  <c r="I3698" i="3"/>
  <c r="H3698" i="3"/>
  <c r="G3698" i="3"/>
  <c r="F3698" i="3"/>
  <c r="E3698" i="3"/>
  <c r="C3698" i="3"/>
  <c r="B3698" i="3"/>
  <c r="K3697" i="3"/>
  <c r="J3697" i="3"/>
  <c r="I3697" i="3"/>
  <c r="H3697" i="3"/>
  <c r="G3697" i="3"/>
  <c r="F3697" i="3"/>
  <c r="E3697" i="3"/>
  <c r="C3697" i="3"/>
  <c r="B3697" i="3"/>
  <c r="K3696" i="3"/>
  <c r="J3696" i="3"/>
  <c r="I3696" i="3"/>
  <c r="H3696" i="3"/>
  <c r="G3696" i="3"/>
  <c r="F3696" i="3"/>
  <c r="E3696" i="3"/>
  <c r="C3696" i="3"/>
  <c r="B3696" i="3"/>
  <c r="K3695" i="3"/>
  <c r="J3695" i="3"/>
  <c r="I3695" i="3"/>
  <c r="H3695" i="3"/>
  <c r="G3695" i="3"/>
  <c r="F3695" i="3"/>
  <c r="E3695" i="3"/>
  <c r="C3695" i="3"/>
  <c r="B3695" i="3"/>
  <c r="K3694" i="3"/>
  <c r="J3694" i="3"/>
  <c r="I3694" i="3"/>
  <c r="H3694" i="3"/>
  <c r="G3694" i="3"/>
  <c r="F3694" i="3"/>
  <c r="E3694" i="3"/>
  <c r="C3694" i="3"/>
  <c r="B3694" i="3"/>
  <c r="K3693" i="3"/>
  <c r="J3693" i="3"/>
  <c r="I3693" i="3"/>
  <c r="H3693" i="3"/>
  <c r="G3693" i="3"/>
  <c r="F3693" i="3"/>
  <c r="E3693" i="3"/>
  <c r="C3693" i="3"/>
  <c r="B3693" i="3"/>
  <c r="K3692" i="3"/>
  <c r="J3692" i="3"/>
  <c r="I3692" i="3"/>
  <c r="H3692" i="3"/>
  <c r="G3692" i="3"/>
  <c r="F3692" i="3"/>
  <c r="E3692" i="3"/>
  <c r="C3692" i="3"/>
  <c r="B3692" i="3"/>
  <c r="K3691" i="3"/>
  <c r="J3691" i="3"/>
  <c r="I3691" i="3"/>
  <c r="H3691" i="3"/>
  <c r="G3691" i="3"/>
  <c r="F3691" i="3"/>
  <c r="E3691" i="3"/>
  <c r="C3691" i="3"/>
  <c r="B3691" i="3"/>
  <c r="K3690" i="3"/>
  <c r="J3690" i="3"/>
  <c r="I3690" i="3"/>
  <c r="H3690" i="3"/>
  <c r="G3690" i="3"/>
  <c r="F3690" i="3"/>
  <c r="E3690" i="3"/>
  <c r="C3690" i="3"/>
  <c r="B3690" i="3"/>
  <c r="K3689" i="3"/>
  <c r="J3689" i="3"/>
  <c r="I3689" i="3"/>
  <c r="H3689" i="3"/>
  <c r="G3689" i="3"/>
  <c r="F3689" i="3"/>
  <c r="E3689" i="3"/>
  <c r="C3689" i="3"/>
  <c r="B3689" i="3"/>
  <c r="K3688" i="3"/>
  <c r="J3688" i="3"/>
  <c r="I3688" i="3"/>
  <c r="H3688" i="3"/>
  <c r="G3688" i="3"/>
  <c r="F3688" i="3"/>
  <c r="E3688" i="3"/>
  <c r="C3688" i="3"/>
  <c r="B3688" i="3"/>
  <c r="K3687" i="3"/>
  <c r="J3687" i="3"/>
  <c r="I3687" i="3"/>
  <c r="H3687" i="3"/>
  <c r="G3687" i="3"/>
  <c r="F3687" i="3"/>
  <c r="E3687" i="3"/>
  <c r="C3687" i="3"/>
  <c r="B3687" i="3"/>
  <c r="K3686" i="3"/>
  <c r="J3686" i="3"/>
  <c r="I3686" i="3"/>
  <c r="H3686" i="3"/>
  <c r="G3686" i="3"/>
  <c r="F3686" i="3"/>
  <c r="E3686" i="3"/>
  <c r="C3686" i="3"/>
  <c r="B3686" i="3"/>
  <c r="K3685" i="3"/>
  <c r="J3685" i="3"/>
  <c r="I3685" i="3"/>
  <c r="H3685" i="3"/>
  <c r="G3685" i="3"/>
  <c r="F3685" i="3"/>
  <c r="E3685" i="3"/>
  <c r="C3685" i="3"/>
  <c r="B3685" i="3"/>
  <c r="K3684" i="3"/>
  <c r="J3684" i="3"/>
  <c r="I3684" i="3"/>
  <c r="H3684" i="3"/>
  <c r="G3684" i="3"/>
  <c r="F3684" i="3"/>
  <c r="E3684" i="3"/>
  <c r="C3684" i="3"/>
  <c r="B3684" i="3"/>
  <c r="K3683" i="3"/>
  <c r="J3683" i="3"/>
  <c r="I3683" i="3"/>
  <c r="H3683" i="3"/>
  <c r="G3683" i="3"/>
  <c r="F3683" i="3"/>
  <c r="E3683" i="3"/>
  <c r="C3683" i="3"/>
  <c r="B3683" i="3"/>
  <c r="K3682" i="3"/>
  <c r="J3682" i="3"/>
  <c r="I3682" i="3"/>
  <c r="H3682" i="3"/>
  <c r="G3682" i="3"/>
  <c r="F3682" i="3"/>
  <c r="E3682" i="3"/>
  <c r="C3682" i="3"/>
  <c r="B3682" i="3"/>
  <c r="K3681" i="3"/>
  <c r="J3681" i="3"/>
  <c r="I3681" i="3"/>
  <c r="H3681" i="3"/>
  <c r="G3681" i="3"/>
  <c r="F3681" i="3"/>
  <c r="E3681" i="3"/>
  <c r="C3681" i="3"/>
  <c r="B3681" i="3"/>
  <c r="K3680" i="3"/>
  <c r="J3680" i="3"/>
  <c r="I3680" i="3"/>
  <c r="H3680" i="3"/>
  <c r="G3680" i="3"/>
  <c r="F3680" i="3"/>
  <c r="E3680" i="3"/>
  <c r="C3680" i="3"/>
  <c r="B3680" i="3"/>
  <c r="K3679" i="3"/>
  <c r="J3679" i="3"/>
  <c r="I3679" i="3"/>
  <c r="H3679" i="3"/>
  <c r="G3679" i="3"/>
  <c r="F3679" i="3"/>
  <c r="E3679" i="3"/>
  <c r="C3679" i="3"/>
  <c r="B3679" i="3"/>
  <c r="K3678" i="3"/>
  <c r="J3678" i="3"/>
  <c r="I3678" i="3"/>
  <c r="H3678" i="3"/>
  <c r="G3678" i="3"/>
  <c r="F3678" i="3"/>
  <c r="E3678" i="3"/>
  <c r="C3678" i="3"/>
  <c r="B3678" i="3"/>
  <c r="K3677" i="3"/>
  <c r="J3677" i="3"/>
  <c r="I3677" i="3"/>
  <c r="H3677" i="3"/>
  <c r="G3677" i="3"/>
  <c r="F3677" i="3"/>
  <c r="E3677" i="3"/>
  <c r="C3677" i="3"/>
  <c r="B3677" i="3"/>
  <c r="K3676" i="3"/>
  <c r="J3676" i="3"/>
  <c r="I3676" i="3"/>
  <c r="H3676" i="3"/>
  <c r="G3676" i="3"/>
  <c r="F3676" i="3"/>
  <c r="E3676" i="3"/>
  <c r="C3676" i="3"/>
  <c r="B3676" i="3"/>
  <c r="K3675" i="3"/>
  <c r="J3675" i="3"/>
  <c r="I3675" i="3"/>
  <c r="H3675" i="3"/>
  <c r="G3675" i="3"/>
  <c r="F3675" i="3"/>
  <c r="E3675" i="3"/>
  <c r="C3675" i="3"/>
  <c r="B3675" i="3"/>
  <c r="K3674" i="3"/>
  <c r="J3674" i="3"/>
  <c r="I3674" i="3"/>
  <c r="H3674" i="3"/>
  <c r="G3674" i="3"/>
  <c r="F3674" i="3"/>
  <c r="E3674" i="3"/>
  <c r="C3674" i="3"/>
  <c r="B3674" i="3"/>
  <c r="K3673" i="3"/>
  <c r="J3673" i="3"/>
  <c r="I3673" i="3"/>
  <c r="H3673" i="3"/>
  <c r="G3673" i="3"/>
  <c r="F3673" i="3"/>
  <c r="E3673" i="3"/>
  <c r="C3673" i="3"/>
  <c r="B3673" i="3"/>
  <c r="K3672" i="3"/>
  <c r="J3672" i="3"/>
  <c r="I3672" i="3"/>
  <c r="H3672" i="3"/>
  <c r="G3672" i="3"/>
  <c r="F3672" i="3"/>
  <c r="E3672" i="3"/>
  <c r="C3672" i="3"/>
  <c r="B3672" i="3"/>
  <c r="K3671" i="3"/>
  <c r="J3671" i="3"/>
  <c r="I3671" i="3"/>
  <c r="H3671" i="3"/>
  <c r="G3671" i="3"/>
  <c r="F3671" i="3"/>
  <c r="E3671" i="3"/>
  <c r="C3671" i="3"/>
  <c r="B3671" i="3"/>
  <c r="K3670" i="3"/>
  <c r="J3670" i="3"/>
  <c r="I3670" i="3"/>
  <c r="H3670" i="3"/>
  <c r="G3670" i="3"/>
  <c r="F3670" i="3"/>
  <c r="E3670" i="3"/>
  <c r="C3670" i="3"/>
  <c r="B3670" i="3"/>
  <c r="K3669" i="3"/>
  <c r="J3669" i="3"/>
  <c r="I3669" i="3"/>
  <c r="H3669" i="3"/>
  <c r="G3669" i="3"/>
  <c r="F3669" i="3"/>
  <c r="E3669" i="3"/>
  <c r="C3669" i="3"/>
  <c r="B3669" i="3"/>
  <c r="K3668" i="3"/>
  <c r="J3668" i="3"/>
  <c r="I3668" i="3"/>
  <c r="H3668" i="3"/>
  <c r="G3668" i="3"/>
  <c r="F3668" i="3"/>
  <c r="E3668" i="3"/>
  <c r="C3668" i="3"/>
  <c r="B3668" i="3"/>
  <c r="K3667" i="3"/>
  <c r="J3667" i="3"/>
  <c r="I3667" i="3"/>
  <c r="H3667" i="3"/>
  <c r="G3667" i="3"/>
  <c r="F3667" i="3"/>
  <c r="E3667" i="3"/>
  <c r="C3667" i="3"/>
  <c r="B3667" i="3"/>
  <c r="K3666" i="3"/>
  <c r="J3666" i="3"/>
  <c r="I3666" i="3"/>
  <c r="H3666" i="3"/>
  <c r="G3666" i="3"/>
  <c r="F3666" i="3"/>
  <c r="E3666" i="3"/>
  <c r="C3666" i="3"/>
  <c r="B3666" i="3"/>
  <c r="K3665" i="3"/>
  <c r="J3665" i="3"/>
  <c r="I3665" i="3"/>
  <c r="H3665" i="3"/>
  <c r="G3665" i="3"/>
  <c r="F3665" i="3"/>
  <c r="E3665" i="3"/>
  <c r="C3665" i="3"/>
  <c r="B3665" i="3"/>
  <c r="K3664" i="3"/>
  <c r="J3664" i="3"/>
  <c r="I3664" i="3"/>
  <c r="H3664" i="3"/>
  <c r="G3664" i="3"/>
  <c r="F3664" i="3"/>
  <c r="E3664" i="3"/>
  <c r="C3664" i="3"/>
  <c r="B3664" i="3"/>
  <c r="K3663" i="3"/>
  <c r="J3663" i="3"/>
  <c r="I3663" i="3"/>
  <c r="H3663" i="3"/>
  <c r="G3663" i="3"/>
  <c r="F3663" i="3"/>
  <c r="E3663" i="3"/>
  <c r="C3663" i="3"/>
  <c r="B3663" i="3"/>
  <c r="K3662" i="3"/>
  <c r="J3662" i="3"/>
  <c r="I3662" i="3"/>
  <c r="H3662" i="3"/>
  <c r="G3662" i="3"/>
  <c r="F3662" i="3"/>
  <c r="E3662" i="3"/>
  <c r="C3662" i="3"/>
  <c r="B3662" i="3"/>
  <c r="K3661" i="3"/>
  <c r="J3661" i="3"/>
  <c r="I3661" i="3"/>
  <c r="H3661" i="3"/>
  <c r="G3661" i="3"/>
  <c r="F3661" i="3"/>
  <c r="E3661" i="3"/>
  <c r="C3661" i="3"/>
  <c r="B3661" i="3"/>
  <c r="K3660" i="3"/>
  <c r="J3660" i="3"/>
  <c r="I3660" i="3"/>
  <c r="H3660" i="3"/>
  <c r="G3660" i="3"/>
  <c r="F3660" i="3"/>
  <c r="E3660" i="3"/>
  <c r="C3660" i="3"/>
  <c r="B3660" i="3"/>
  <c r="K3659" i="3"/>
  <c r="J3659" i="3"/>
  <c r="I3659" i="3"/>
  <c r="H3659" i="3"/>
  <c r="G3659" i="3"/>
  <c r="F3659" i="3"/>
  <c r="E3659" i="3"/>
  <c r="C3659" i="3"/>
  <c r="B3659" i="3"/>
  <c r="K3658" i="3"/>
  <c r="J3658" i="3"/>
  <c r="I3658" i="3"/>
  <c r="H3658" i="3"/>
  <c r="G3658" i="3"/>
  <c r="F3658" i="3"/>
  <c r="E3658" i="3"/>
  <c r="C3658" i="3"/>
  <c r="B3658" i="3"/>
  <c r="K3657" i="3"/>
  <c r="J3657" i="3"/>
  <c r="I3657" i="3"/>
  <c r="H3657" i="3"/>
  <c r="G3657" i="3"/>
  <c r="F3657" i="3"/>
  <c r="E3657" i="3"/>
  <c r="C3657" i="3"/>
  <c r="B3657" i="3"/>
  <c r="K3656" i="3"/>
  <c r="J3656" i="3"/>
  <c r="I3656" i="3"/>
  <c r="H3656" i="3"/>
  <c r="G3656" i="3"/>
  <c r="F3656" i="3"/>
  <c r="E3656" i="3"/>
  <c r="C3656" i="3"/>
  <c r="B3656" i="3"/>
  <c r="K3655" i="3"/>
  <c r="J3655" i="3"/>
  <c r="I3655" i="3"/>
  <c r="H3655" i="3"/>
  <c r="G3655" i="3"/>
  <c r="F3655" i="3"/>
  <c r="E3655" i="3"/>
  <c r="C3655" i="3"/>
  <c r="B3655" i="3"/>
  <c r="K3654" i="3"/>
  <c r="J3654" i="3"/>
  <c r="I3654" i="3"/>
  <c r="H3654" i="3"/>
  <c r="G3654" i="3"/>
  <c r="F3654" i="3"/>
  <c r="E3654" i="3"/>
  <c r="C3654" i="3"/>
  <c r="B3654" i="3"/>
  <c r="K3653" i="3"/>
  <c r="J3653" i="3"/>
  <c r="I3653" i="3"/>
  <c r="H3653" i="3"/>
  <c r="G3653" i="3"/>
  <c r="F3653" i="3"/>
  <c r="E3653" i="3"/>
  <c r="C3653" i="3"/>
  <c r="B3653" i="3"/>
  <c r="K3652" i="3"/>
  <c r="J3652" i="3"/>
  <c r="I3652" i="3"/>
  <c r="H3652" i="3"/>
  <c r="G3652" i="3"/>
  <c r="F3652" i="3"/>
  <c r="E3652" i="3"/>
  <c r="C3652" i="3"/>
  <c r="B3652" i="3"/>
  <c r="K3651" i="3"/>
  <c r="J3651" i="3"/>
  <c r="I3651" i="3"/>
  <c r="H3651" i="3"/>
  <c r="G3651" i="3"/>
  <c r="F3651" i="3"/>
  <c r="E3651" i="3"/>
  <c r="C3651" i="3"/>
  <c r="B3651" i="3"/>
  <c r="K3650" i="3"/>
  <c r="J3650" i="3"/>
  <c r="I3650" i="3"/>
  <c r="H3650" i="3"/>
  <c r="G3650" i="3"/>
  <c r="F3650" i="3"/>
  <c r="E3650" i="3"/>
  <c r="C3650" i="3"/>
  <c r="B3650" i="3"/>
  <c r="K3649" i="3"/>
  <c r="J3649" i="3"/>
  <c r="I3649" i="3"/>
  <c r="H3649" i="3"/>
  <c r="G3649" i="3"/>
  <c r="F3649" i="3"/>
  <c r="E3649" i="3"/>
  <c r="C3649" i="3"/>
  <c r="B3649" i="3"/>
  <c r="K3648" i="3"/>
  <c r="J3648" i="3"/>
  <c r="I3648" i="3"/>
  <c r="H3648" i="3"/>
  <c r="G3648" i="3"/>
  <c r="F3648" i="3"/>
  <c r="E3648" i="3"/>
  <c r="C3648" i="3"/>
  <c r="B3648" i="3"/>
  <c r="K3647" i="3"/>
  <c r="J3647" i="3"/>
  <c r="I3647" i="3"/>
  <c r="H3647" i="3"/>
  <c r="G3647" i="3"/>
  <c r="F3647" i="3"/>
  <c r="E3647" i="3"/>
  <c r="C3647" i="3"/>
  <c r="B3647" i="3"/>
  <c r="K3646" i="3"/>
  <c r="J3646" i="3"/>
  <c r="I3646" i="3"/>
  <c r="H3646" i="3"/>
  <c r="G3646" i="3"/>
  <c r="F3646" i="3"/>
  <c r="E3646" i="3"/>
  <c r="C3646" i="3"/>
  <c r="B3646" i="3"/>
  <c r="K3645" i="3"/>
  <c r="J3645" i="3"/>
  <c r="I3645" i="3"/>
  <c r="H3645" i="3"/>
  <c r="G3645" i="3"/>
  <c r="F3645" i="3"/>
  <c r="E3645" i="3"/>
  <c r="C3645" i="3"/>
  <c r="B3645" i="3"/>
  <c r="K3644" i="3"/>
  <c r="J3644" i="3"/>
  <c r="I3644" i="3"/>
  <c r="H3644" i="3"/>
  <c r="G3644" i="3"/>
  <c r="F3644" i="3"/>
  <c r="E3644" i="3"/>
  <c r="C3644" i="3"/>
  <c r="B3644" i="3"/>
  <c r="K3643" i="3"/>
  <c r="J3643" i="3"/>
  <c r="I3643" i="3"/>
  <c r="H3643" i="3"/>
  <c r="G3643" i="3"/>
  <c r="F3643" i="3"/>
  <c r="E3643" i="3"/>
  <c r="C3643" i="3"/>
  <c r="B3643" i="3"/>
  <c r="K3642" i="3"/>
  <c r="J3642" i="3"/>
  <c r="I3642" i="3"/>
  <c r="H3642" i="3"/>
  <c r="G3642" i="3"/>
  <c r="F3642" i="3"/>
  <c r="E3642" i="3"/>
  <c r="C3642" i="3"/>
  <c r="B3642" i="3"/>
  <c r="K3641" i="3"/>
  <c r="J3641" i="3"/>
  <c r="I3641" i="3"/>
  <c r="H3641" i="3"/>
  <c r="G3641" i="3"/>
  <c r="F3641" i="3"/>
  <c r="E3641" i="3"/>
  <c r="C3641" i="3"/>
  <c r="B3641" i="3"/>
  <c r="K3640" i="3"/>
  <c r="J3640" i="3"/>
  <c r="I3640" i="3"/>
  <c r="H3640" i="3"/>
  <c r="G3640" i="3"/>
  <c r="F3640" i="3"/>
  <c r="E3640" i="3"/>
  <c r="C3640" i="3"/>
  <c r="B3640" i="3"/>
  <c r="K3639" i="3"/>
  <c r="J3639" i="3"/>
  <c r="I3639" i="3"/>
  <c r="H3639" i="3"/>
  <c r="G3639" i="3"/>
  <c r="F3639" i="3"/>
  <c r="E3639" i="3"/>
  <c r="C3639" i="3"/>
  <c r="B3639" i="3"/>
  <c r="K3638" i="3"/>
  <c r="J3638" i="3"/>
  <c r="I3638" i="3"/>
  <c r="H3638" i="3"/>
  <c r="G3638" i="3"/>
  <c r="F3638" i="3"/>
  <c r="E3638" i="3"/>
  <c r="C3638" i="3"/>
  <c r="B3638" i="3"/>
  <c r="K3637" i="3"/>
  <c r="J3637" i="3"/>
  <c r="I3637" i="3"/>
  <c r="H3637" i="3"/>
  <c r="G3637" i="3"/>
  <c r="F3637" i="3"/>
  <c r="E3637" i="3"/>
  <c r="C3637" i="3"/>
  <c r="B3637" i="3"/>
  <c r="K3636" i="3"/>
  <c r="J3636" i="3"/>
  <c r="I3636" i="3"/>
  <c r="H3636" i="3"/>
  <c r="G3636" i="3"/>
  <c r="F3636" i="3"/>
  <c r="E3636" i="3"/>
  <c r="C3636" i="3"/>
  <c r="B3636" i="3"/>
  <c r="K3635" i="3"/>
  <c r="J3635" i="3"/>
  <c r="I3635" i="3"/>
  <c r="H3635" i="3"/>
  <c r="G3635" i="3"/>
  <c r="F3635" i="3"/>
  <c r="E3635" i="3"/>
  <c r="C3635" i="3"/>
  <c r="B3635" i="3"/>
  <c r="K3634" i="3"/>
  <c r="J3634" i="3"/>
  <c r="I3634" i="3"/>
  <c r="H3634" i="3"/>
  <c r="G3634" i="3"/>
  <c r="F3634" i="3"/>
  <c r="E3634" i="3"/>
  <c r="C3634" i="3"/>
  <c r="B3634" i="3"/>
  <c r="K3633" i="3"/>
  <c r="J3633" i="3"/>
  <c r="I3633" i="3"/>
  <c r="H3633" i="3"/>
  <c r="G3633" i="3"/>
  <c r="F3633" i="3"/>
  <c r="E3633" i="3"/>
  <c r="C3633" i="3"/>
  <c r="B3633" i="3"/>
  <c r="K3632" i="3"/>
  <c r="J3632" i="3"/>
  <c r="I3632" i="3"/>
  <c r="H3632" i="3"/>
  <c r="G3632" i="3"/>
  <c r="F3632" i="3"/>
  <c r="E3632" i="3"/>
  <c r="C3632" i="3"/>
  <c r="B3632" i="3"/>
  <c r="K3631" i="3"/>
  <c r="J3631" i="3"/>
  <c r="I3631" i="3"/>
  <c r="H3631" i="3"/>
  <c r="G3631" i="3"/>
  <c r="F3631" i="3"/>
  <c r="E3631" i="3"/>
  <c r="C3631" i="3"/>
  <c r="B3631" i="3"/>
  <c r="K3630" i="3"/>
  <c r="J3630" i="3"/>
  <c r="I3630" i="3"/>
  <c r="H3630" i="3"/>
  <c r="G3630" i="3"/>
  <c r="F3630" i="3"/>
  <c r="E3630" i="3"/>
  <c r="C3630" i="3"/>
  <c r="B3630" i="3"/>
  <c r="K3629" i="3"/>
  <c r="J3629" i="3"/>
  <c r="I3629" i="3"/>
  <c r="H3629" i="3"/>
  <c r="G3629" i="3"/>
  <c r="F3629" i="3"/>
  <c r="E3629" i="3"/>
  <c r="C3629" i="3"/>
  <c r="B3629" i="3"/>
  <c r="K3628" i="3"/>
  <c r="J3628" i="3"/>
  <c r="I3628" i="3"/>
  <c r="H3628" i="3"/>
  <c r="G3628" i="3"/>
  <c r="F3628" i="3"/>
  <c r="E3628" i="3"/>
  <c r="C3628" i="3"/>
  <c r="B3628" i="3"/>
  <c r="K3627" i="3"/>
  <c r="J3627" i="3"/>
  <c r="I3627" i="3"/>
  <c r="H3627" i="3"/>
  <c r="G3627" i="3"/>
  <c r="F3627" i="3"/>
  <c r="E3627" i="3"/>
  <c r="C3627" i="3"/>
  <c r="B3627" i="3"/>
  <c r="K3626" i="3"/>
  <c r="J3626" i="3"/>
  <c r="I3626" i="3"/>
  <c r="H3626" i="3"/>
  <c r="G3626" i="3"/>
  <c r="F3626" i="3"/>
  <c r="E3626" i="3"/>
  <c r="C3626" i="3"/>
  <c r="B3626" i="3"/>
  <c r="K3625" i="3"/>
  <c r="J3625" i="3"/>
  <c r="I3625" i="3"/>
  <c r="H3625" i="3"/>
  <c r="G3625" i="3"/>
  <c r="F3625" i="3"/>
  <c r="E3625" i="3"/>
  <c r="C3625" i="3"/>
  <c r="B3625" i="3"/>
  <c r="K3624" i="3"/>
  <c r="J3624" i="3"/>
  <c r="I3624" i="3"/>
  <c r="H3624" i="3"/>
  <c r="G3624" i="3"/>
  <c r="F3624" i="3"/>
  <c r="E3624" i="3"/>
  <c r="C3624" i="3"/>
  <c r="B3624" i="3"/>
  <c r="K3623" i="3"/>
  <c r="J3623" i="3"/>
  <c r="I3623" i="3"/>
  <c r="H3623" i="3"/>
  <c r="G3623" i="3"/>
  <c r="F3623" i="3"/>
  <c r="E3623" i="3"/>
  <c r="C3623" i="3"/>
  <c r="B3623" i="3"/>
  <c r="K3622" i="3"/>
  <c r="J3622" i="3"/>
  <c r="I3622" i="3"/>
  <c r="H3622" i="3"/>
  <c r="G3622" i="3"/>
  <c r="F3622" i="3"/>
  <c r="E3622" i="3"/>
  <c r="C3622" i="3"/>
  <c r="B3622" i="3"/>
  <c r="K3621" i="3"/>
  <c r="J3621" i="3"/>
  <c r="I3621" i="3"/>
  <c r="H3621" i="3"/>
  <c r="G3621" i="3"/>
  <c r="F3621" i="3"/>
  <c r="E3621" i="3"/>
  <c r="C3621" i="3"/>
  <c r="B3621" i="3"/>
  <c r="K3620" i="3"/>
  <c r="J3620" i="3"/>
  <c r="I3620" i="3"/>
  <c r="H3620" i="3"/>
  <c r="G3620" i="3"/>
  <c r="F3620" i="3"/>
  <c r="E3620" i="3"/>
  <c r="C3620" i="3"/>
  <c r="B3620" i="3"/>
  <c r="K3619" i="3"/>
  <c r="J3619" i="3"/>
  <c r="I3619" i="3"/>
  <c r="H3619" i="3"/>
  <c r="G3619" i="3"/>
  <c r="F3619" i="3"/>
  <c r="E3619" i="3"/>
  <c r="C3619" i="3"/>
  <c r="B3619" i="3"/>
  <c r="K3618" i="3"/>
  <c r="J3618" i="3"/>
  <c r="I3618" i="3"/>
  <c r="H3618" i="3"/>
  <c r="G3618" i="3"/>
  <c r="F3618" i="3"/>
  <c r="E3618" i="3"/>
  <c r="C3618" i="3"/>
  <c r="B3618" i="3"/>
  <c r="K3617" i="3"/>
  <c r="J3617" i="3"/>
  <c r="I3617" i="3"/>
  <c r="H3617" i="3"/>
  <c r="G3617" i="3"/>
  <c r="F3617" i="3"/>
  <c r="E3617" i="3"/>
  <c r="C3617" i="3"/>
  <c r="B3617" i="3"/>
  <c r="K3616" i="3"/>
  <c r="J3616" i="3"/>
  <c r="I3616" i="3"/>
  <c r="H3616" i="3"/>
  <c r="G3616" i="3"/>
  <c r="F3616" i="3"/>
  <c r="E3616" i="3"/>
  <c r="C3616" i="3"/>
  <c r="B3616" i="3"/>
  <c r="K3615" i="3"/>
  <c r="J3615" i="3"/>
  <c r="I3615" i="3"/>
  <c r="H3615" i="3"/>
  <c r="G3615" i="3"/>
  <c r="F3615" i="3"/>
  <c r="E3615" i="3"/>
  <c r="C3615" i="3"/>
  <c r="B3615" i="3"/>
  <c r="K3614" i="3"/>
  <c r="J3614" i="3"/>
  <c r="I3614" i="3"/>
  <c r="H3614" i="3"/>
  <c r="G3614" i="3"/>
  <c r="F3614" i="3"/>
  <c r="E3614" i="3"/>
  <c r="C3614" i="3"/>
  <c r="B3614" i="3"/>
  <c r="K3613" i="3"/>
  <c r="J3613" i="3"/>
  <c r="I3613" i="3"/>
  <c r="H3613" i="3"/>
  <c r="G3613" i="3"/>
  <c r="F3613" i="3"/>
  <c r="E3613" i="3"/>
  <c r="C3613" i="3"/>
  <c r="B3613" i="3"/>
  <c r="K3612" i="3"/>
  <c r="J3612" i="3"/>
  <c r="I3612" i="3"/>
  <c r="H3612" i="3"/>
  <c r="G3612" i="3"/>
  <c r="F3612" i="3"/>
  <c r="E3612" i="3"/>
  <c r="C3612" i="3"/>
  <c r="B3612" i="3"/>
  <c r="K3611" i="3"/>
  <c r="J3611" i="3"/>
  <c r="I3611" i="3"/>
  <c r="H3611" i="3"/>
  <c r="G3611" i="3"/>
  <c r="F3611" i="3"/>
  <c r="E3611" i="3"/>
  <c r="C3611" i="3"/>
  <c r="B3611" i="3"/>
  <c r="K3610" i="3"/>
  <c r="J3610" i="3"/>
  <c r="I3610" i="3"/>
  <c r="H3610" i="3"/>
  <c r="G3610" i="3"/>
  <c r="F3610" i="3"/>
  <c r="E3610" i="3"/>
  <c r="C3610" i="3"/>
  <c r="B3610" i="3"/>
  <c r="K3609" i="3"/>
  <c r="J3609" i="3"/>
  <c r="I3609" i="3"/>
  <c r="H3609" i="3"/>
  <c r="G3609" i="3"/>
  <c r="F3609" i="3"/>
  <c r="E3609" i="3"/>
  <c r="C3609" i="3"/>
  <c r="B3609" i="3"/>
  <c r="K3608" i="3"/>
  <c r="J3608" i="3"/>
  <c r="I3608" i="3"/>
  <c r="H3608" i="3"/>
  <c r="G3608" i="3"/>
  <c r="F3608" i="3"/>
  <c r="E3608" i="3"/>
  <c r="C3608" i="3"/>
  <c r="B3608" i="3"/>
  <c r="K3607" i="3"/>
  <c r="J3607" i="3"/>
  <c r="I3607" i="3"/>
  <c r="H3607" i="3"/>
  <c r="G3607" i="3"/>
  <c r="F3607" i="3"/>
  <c r="E3607" i="3"/>
  <c r="C3607" i="3"/>
  <c r="B3607" i="3"/>
  <c r="K3606" i="3"/>
  <c r="J3606" i="3"/>
  <c r="I3606" i="3"/>
  <c r="H3606" i="3"/>
  <c r="G3606" i="3"/>
  <c r="F3606" i="3"/>
  <c r="E3606" i="3"/>
  <c r="C3606" i="3"/>
  <c r="B3606" i="3"/>
  <c r="K3605" i="3"/>
  <c r="J3605" i="3"/>
  <c r="I3605" i="3"/>
  <c r="H3605" i="3"/>
  <c r="G3605" i="3"/>
  <c r="F3605" i="3"/>
  <c r="E3605" i="3"/>
  <c r="C3605" i="3"/>
  <c r="B3605" i="3"/>
  <c r="K3604" i="3"/>
  <c r="J3604" i="3"/>
  <c r="I3604" i="3"/>
  <c r="H3604" i="3"/>
  <c r="G3604" i="3"/>
  <c r="F3604" i="3"/>
  <c r="E3604" i="3"/>
  <c r="C3604" i="3"/>
  <c r="B3604" i="3"/>
  <c r="K3603" i="3"/>
  <c r="J3603" i="3"/>
  <c r="I3603" i="3"/>
  <c r="H3603" i="3"/>
  <c r="G3603" i="3"/>
  <c r="F3603" i="3"/>
  <c r="E3603" i="3"/>
  <c r="C3603" i="3"/>
  <c r="B3603" i="3"/>
  <c r="K3602" i="3"/>
  <c r="J3602" i="3"/>
  <c r="I3602" i="3"/>
  <c r="H3602" i="3"/>
  <c r="G3602" i="3"/>
  <c r="F3602" i="3"/>
  <c r="E3602" i="3"/>
  <c r="C3602" i="3"/>
  <c r="B3602" i="3"/>
  <c r="K3601" i="3"/>
  <c r="J3601" i="3"/>
  <c r="I3601" i="3"/>
  <c r="H3601" i="3"/>
  <c r="G3601" i="3"/>
  <c r="F3601" i="3"/>
  <c r="E3601" i="3"/>
  <c r="C3601" i="3"/>
  <c r="B3601" i="3"/>
  <c r="K3600" i="3"/>
  <c r="J3600" i="3"/>
  <c r="I3600" i="3"/>
  <c r="H3600" i="3"/>
  <c r="G3600" i="3"/>
  <c r="F3600" i="3"/>
  <c r="E3600" i="3"/>
  <c r="C3600" i="3"/>
  <c r="B3600" i="3"/>
  <c r="K3599" i="3"/>
  <c r="J3599" i="3"/>
  <c r="I3599" i="3"/>
  <c r="H3599" i="3"/>
  <c r="G3599" i="3"/>
  <c r="F3599" i="3"/>
  <c r="E3599" i="3"/>
  <c r="C3599" i="3"/>
  <c r="B3599" i="3"/>
  <c r="K3598" i="3"/>
  <c r="J3598" i="3"/>
  <c r="I3598" i="3"/>
  <c r="H3598" i="3"/>
  <c r="G3598" i="3"/>
  <c r="F3598" i="3"/>
  <c r="E3598" i="3"/>
  <c r="C3598" i="3"/>
  <c r="B3598" i="3"/>
  <c r="K3597" i="3"/>
  <c r="J3597" i="3"/>
  <c r="I3597" i="3"/>
  <c r="H3597" i="3"/>
  <c r="G3597" i="3"/>
  <c r="F3597" i="3"/>
  <c r="E3597" i="3"/>
  <c r="C3597" i="3"/>
  <c r="B3597" i="3"/>
  <c r="K3596" i="3"/>
  <c r="J3596" i="3"/>
  <c r="I3596" i="3"/>
  <c r="H3596" i="3"/>
  <c r="G3596" i="3"/>
  <c r="F3596" i="3"/>
  <c r="E3596" i="3"/>
  <c r="C3596" i="3"/>
  <c r="B3596" i="3"/>
  <c r="K3595" i="3"/>
  <c r="J3595" i="3"/>
  <c r="I3595" i="3"/>
  <c r="H3595" i="3"/>
  <c r="G3595" i="3"/>
  <c r="F3595" i="3"/>
  <c r="E3595" i="3"/>
  <c r="C3595" i="3"/>
  <c r="B3595" i="3"/>
  <c r="K3594" i="3"/>
  <c r="J3594" i="3"/>
  <c r="I3594" i="3"/>
  <c r="H3594" i="3"/>
  <c r="G3594" i="3"/>
  <c r="F3594" i="3"/>
  <c r="E3594" i="3"/>
  <c r="C3594" i="3"/>
  <c r="B3594" i="3"/>
  <c r="K3593" i="3"/>
  <c r="J3593" i="3"/>
  <c r="I3593" i="3"/>
  <c r="H3593" i="3"/>
  <c r="G3593" i="3"/>
  <c r="F3593" i="3"/>
  <c r="E3593" i="3"/>
  <c r="C3593" i="3"/>
  <c r="B3593" i="3"/>
  <c r="K3592" i="3"/>
  <c r="J3592" i="3"/>
  <c r="I3592" i="3"/>
  <c r="H3592" i="3"/>
  <c r="G3592" i="3"/>
  <c r="F3592" i="3"/>
  <c r="E3592" i="3"/>
  <c r="C3592" i="3"/>
  <c r="B3592" i="3"/>
  <c r="K3591" i="3"/>
  <c r="J3591" i="3"/>
  <c r="I3591" i="3"/>
  <c r="H3591" i="3"/>
  <c r="G3591" i="3"/>
  <c r="F3591" i="3"/>
  <c r="E3591" i="3"/>
  <c r="C3591" i="3"/>
  <c r="B3591" i="3"/>
  <c r="K3590" i="3"/>
  <c r="J3590" i="3"/>
  <c r="I3590" i="3"/>
  <c r="H3590" i="3"/>
  <c r="G3590" i="3"/>
  <c r="F3590" i="3"/>
  <c r="E3590" i="3"/>
  <c r="C3590" i="3"/>
  <c r="B3590" i="3"/>
  <c r="K3589" i="3"/>
  <c r="J3589" i="3"/>
  <c r="I3589" i="3"/>
  <c r="H3589" i="3"/>
  <c r="G3589" i="3"/>
  <c r="F3589" i="3"/>
  <c r="E3589" i="3"/>
  <c r="C3589" i="3"/>
  <c r="B3589" i="3"/>
  <c r="K3588" i="3"/>
  <c r="J3588" i="3"/>
  <c r="I3588" i="3"/>
  <c r="H3588" i="3"/>
  <c r="G3588" i="3"/>
  <c r="F3588" i="3"/>
  <c r="E3588" i="3"/>
  <c r="C3588" i="3"/>
  <c r="B3588" i="3"/>
  <c r="K3587" i="3"/>
  <c r="J3587" i="3"/>
  <c r="I3587" i="3"/>
  <c r="H3587" i="3"/>
  <c r="G3587" i="3"/>
  <c r="F3587" i="3"/>
  <c r="E3587" i="3"/>
  <c r="C3587" i="3"/>
  <c r="B3587" i="3"/>
  <c r="K3586" i="3"/>
  <c r="J3586" i="3"/>
  <c r="I3586" i="3"/>
  <c r="H3586" i="3"/>
  <c r="G3586" i="3"/>
  <c r="F3586" i="3"/>
  <c r="E3586" i="3"/>
  <c r="C3586" i="3"/>
  <c r="B3586" i="3"/>
  <c r="K3585" i="3"/>
  <c r="J3585" i="3"/>
  <c r="I3585" i="3"/>
  <c r="H3585" i="3"/>
  <c r="G3585" i="3"/>
  <c r="F3585" i="3"/>
  <c r="E3585" i="3"/>
  <c r="C3585" i="3"/>
  <c r="B3585" i="3"/>
  <c r="K3584" i="3"/>
  <c r="J3584" i="3"/>
  <c r="I3584" i="3"/>
  <c r="H3584" i="3"/>
  <c r="G3584" i="3"/>
  <c r="F3584" i="3"/>
  <c r="E3584" i="3"/>
  <c r="C3584" i="3"/>
  <c r="B3584" i="3"/>
  <c r="K3583" i="3"/>
  <c r="J3583" i="3"/>
  <c r="I3583" i="3"/>
  <c r="H3583" i="3"/>
  <c r="G3583" i="3"/>
  <c r="F3583" i="3"/>
  <c r="E3583" i="3"/>
  <c r="C3583" i="3"/>
  <c r="B3583" i="3"/>
  <c r="K3582" i="3"/>
  <c r="J3582" i="3"/>
  <c r="I3582" i="3"/>
  <c r="H3582" i="3"/>
  <c r="G3582" i="3"/>
  <c r="F3582" i="3"/>
  <c r="E3582" i="3"/>
  <c r="C3582" i="3"/>
  <c r="B3582" i="3"/>
  <c r="K3581" i="3"/>
  <c r="J3581" i="3"/>
  <c r="I3581" i="3"/>
  <c r="H3581" i="3"/>
  <c r="G3581" i="3"/>
  <c r="F3581" i="3"/>
  <c r="E3581" i="3"/>
  <c r="C3581" i="3"/>
  <c r="B3581" i="3"/>
  <c r="K3580" i="3"/>
  <c r="J3580" i="3"/>
  <c r="I3580" i="3"/>
  <c r="H3580" i="3"/>
  <c r="G3580" i="3"/>
  <c r="F3580" i="3"/>
  <c r="E3580" i="3"/>
  <c r="C3580" i="3"/>
  <c r="B3580" i="3"/>
  <c r="K3579" i="3"/>
  <c r="J3579" i="3"/>
  <c r="I3579" i="3"/>
  <c r="H3579" i="3"/>
  <c r="G3579" i="3"/>
  <c r="F3579" i="3"/>
  <c r="E3579" i="3"/>
  <c r="C3579" i="3"/>
  <c r="B3579" i="3"/>
  <c r="K3578" i="3"/>
  <c r="J3578" i="3"/>
  <c r="I3578" i="3"/>
  <c r="H3578" i="3"/>
  <c r="G3578" i="3"/>
  <c r="F3578" i="3"/>
  <c r="E3578" i="3"/>
  <c r="C3578" i="3"/>
  <c r="B3578" i="3"/>
  <c r="K3577" i="3"/>
  <c r="J3577" i="3"/>
  <c r="I3577" i="3"/>
  <c r="H3577" i="3"/>
  <c r="G3577" i="3"/>
  <c r="F3577" i="3"/>
  <c r="E3577" i="3"/>
  <c r="C3577" i="3"/>
  <c r="B3577" i="3"/>
  <c r="K3576" i="3"/>
  <c r="J3576" i="3"/>
  <c r="I3576" i="3"/>
  <c r="H3576" i="3"/>
  <c r="G3576" i="3"/>
  <c r="F3576" i="3"/>
  <c r="E3576" i="3"/>
  <c r="C3576" i="3"/>
  <c r="B3576" i="3"/>
  <c r="K3575" i="3"/>
  <c r="J3575" i="3"/>
  <c r="I3575" i="3"/>
  <c r="H3575" i="3"/>
  <c r="G3575" i="3"/>
  <c r="F3575" i="3"/>
  <c r="E3575" i="3"/>
  <c r="C3575" i="3"/>
  <c r="B3575" i="3"/>
  <c r="K3574" i="3"/>
  <c r="J3574" i="3"/>
  <c r="I3574" i="3"/>
  <c r="H3574" i="3"/>
  <c r="G3574" i="3"/>
  <c r="F3574" i="3"/>
  <c r="E3574" i="3"/>
  <c r="C3574" i="3"/>
  <c r="B3574" i="3"/>
  <c r="K3573" i="3"/>
  <c r="J3573" i="3"/>
  <c r="I3573" i="3"/>
  <c r="H3573" i="3"/>
  <c r="G3573" i="3"/>
  <c r="F3573" i="3"/>
  <c r="E3573" i="3"/>
  <c r="C3573" i="3"/>
  <c r="B3573" i="3"/>
  <c r="K3572" i="3"/>
  <c r="J3572" i="3"/>
  <c r="I3572" i="3"/>
  <c r="H3572" i="3"/>
  <c r="G3572" i="3"/>
  <c r="F3572" i="3"/>
  <c r="E3572" i="3"/>
  <c r="C3572" i="3"/>
  <c r="B3572" i="3"/>
  <c r="K3571" i="3"/>
  <c r="J3571" i="3"/>
  <c r="I3571" i="3"/>
  <c r="H3571" i="3"/>
  <c r="G3571" i="3"/>
  <c r="F3571" i="3"/>
  <c r="E3571" i="3"/>
  <c r="C3571" i="3"/>
  <c r="B3571" i="3"/>
  <c r="K3570" i="3"/>
  <c r="J3570" i="3"/>
  <c r="I3570" i="3"/>
  <c r="H3570" i="3"/>
  <c r="G3570" i="3"/>
  <c r="F3570" i="3"/>
  <c r="E3570" i="3"/>
  <c r="C3570" i="3"/>
  <c r="B3570" i="3"/>
  <c r="K3569" i="3"/>
  <c r="J3569" i="3"/>
  <c r="I3569" i="3"/>
  <c r="H3569" i="3"/>
  <c r="G3569" i="3"/>
  <c r="F3569" i="3"/>
  <c r="E3569" i="3"/>
  <c r="C3569" i="3"/>
  <c r="B3569" i="3"/>
  <c r="K3568" i="3"/>
  <c r="J3568" i="3"/>
  <c r="I3568" i="3"/>
  <c r="H3568" i="3"/>
  <c r="G3568" i="3"/>
  <c r="F3568" i="3"/>
  <c r="E3568" i="3"/>
  <c r="C3568" i="3"/>
  <c r="B3568" i="3"/>
  <c r="K3567" i="3"/>
  <c r="J3567" i="3"/>
  <c r="I3567" i="3"/>
  <c r="H3567" i="3"/>
  <c r="G3567" i="3"/>
  <c r="F3567" i="3"/>
  <c r="E3567" i="3"/>
  <c r="C3567" i="3"/>
  <c r="B3567" i="3"/>
  <c r="K3566" i="3"/>
  <c r="J3566" i="3"/>
  <c r="I3566" i="3"/>
  <c r="H3566" i="3"/>
  <c r="G3566" i="3"/>
  <c r="F3566" i="3"/>
  <c r="E3566" i="3"/>
  <c r="C3566" i="3"/>
  <c r="B3566" i="3"/>
  <c r="K3565" i="3"/>
  <c r="J3565" i="3"/>
  <c r="I3565" i="3"/>
  <c r="H3565" i="3"/>
  <c r="G3565" i="3"/>
  <c r="F3565" i="3"/>
  <c r="E3565" i="3"/>
  <c r="C3565" i="3"/>
  <c r="B3565" i="3"/>
  <c r="K3564" i="3"/>
  <c r="J3564" i="3"/>
  <c r="I3564" i="3"/>
  <c r="H3564" i="3"/>
  <c r="G3564" i="3"/>
  <c r="F3564" i="3"/>
  <c r="E3564" i="3"/>
  <c r="C3564" i="3"/>
  <c r="B3564" i="3"/>
  <c r="K3563" i="3"/>
  <c r="J3563" i="3"/>
  <c r="I3563" i="3"/>
  <c r="H3563" i="3"/>
  <c r="G3563" i="3"/>
  <c r="F3563" i="3"/>
  <c r="E3563" i="3"/>
  <c r="C3563" i="3"/>
  <c r="B3563" i="3"/>
  <c r="K3562" i="3"/>
  <c r="J3562" i="3"/>
  <c r="I3562" i="3"/>
  <c r="H3562" i="3"/>
  <c r="G3562" i="3"/>
  <c r="F3562" i="3"/>
  <c r="E3562" i="3"/>
  <c r="C3562" i="3"/>
  <c r="B3562" i="3"/>
  <c r="K3561" i="3"/>
  <c r="J3561" i="3"/>
  <c r="I3561" i="3"/>
  <c r="H3561" i="3"/>
  <c r="G3561" i="3"/>
  <c r="F3561" i="3"/>
  <c r="E3561" i="3"/>
  <c r="C3561" i="3"/>
  <c r="B3561" i="3"/>
  <c r="K3560" i="3"/>
  <c r="J3560" i="3"/>
  <c r="I3560" i="3"/>
  <c r="H3560" i="3"/>
  <c r="G3560" i="3"/>
  <c r="F3560" i="3"/>
  <c r="E3560" i="3"/>
  <c r="C3560" i="3"/>
  <c r="B3560" i="3"/>
  <c r="K3559" i="3"/>
  <c r="J3559" i="3"/>
  <c r="I3559" i="3"/>
  <c r="H3559" i="3"/>
  <c r="G3559" i="3"/>
  <c r="F3559" i="3"/>
  <c r="E3559" i="3"/>
  <c r="C3559" i="3"/>
  <c r="B3559" i="3"/>
  <c r="K3558" i="3"/>
  <c r="J3558" i="3"/>
  <c r="I3558" i="3"/>
  <c r="H3558" i="3"/>
  <c r="G3558" i="3"/>
  <c r="F3558" i="3"/>
  <c r="E3558" i="3"/>
  <c r="C3558" i="3"/>
  <c r="B3558" i="3"/>
  <c r="K3557" i="3"/>
  <c r="J3557" i="3"/>
  <c r="I3557" i="3"/>
  <c r="H3557" i="3"/>
  <c r="G3557" i="3"/>
  <c r="F3557" i="3"/>
  <c r="E3557" i="3"/>
  <c r="C3557" i="3"/>
  <c r="B3557" i="3"/>
  <c r="K3556" i="3"/>
  <c r="J3556" i="3"/>
  <c r="I3556" i="3"/>
  <c r="H3556" i="3"/>
  <c r="G3556" i="3"/>
  <c r="F3556" i="3"/>
  <c r="E3556" i="3"/>
  <c r="C3556" i="3"/>
  <c r="B3556" i="3"/>
  <c r="K3555" i="3"/>
  <c r="J3555" i="3"/>
  <c r="I3555" i="3"/>
  <c r="H3555" i="3"/>
  <c r="G3555" i="3"/>
  <c r="F3555" i="3"/>
  <c r="E3555" i="3"/>
  <c r="C3555" i="3"/>
  <c r="B3555" i="3"/>
  <c r="K3554" i="3"/>
  <c r="J3554" i="3"/>
  <c r="I3554" i="3"/>
  <c r="H3554" i="3"/>
  <c r="G3554" i="3"/>
  <c r="F3554" i="3"/>
  <c r="E3554" i="3"/>
  <c r="C3554" i="3"/>
  <c r="B3554" i="3"/>
  <c r="K3553" i="3"/>
  <c r="J3553" i="3"/>
  <c r="I3553" i="3"/>
  <c r="H3553" i="3"/>
  <c r="G3553" i="3"/>
  <c r="F3553" i="3"/>
  <c r="E3553" i="3"/>
  <c r="C3553" i="3"/>
  <c r="B3553" i="3"/>
  <c r="K3552" i="3"/>
  <c r="J3552" i="3"/>
  <c r="I3552" i="3"/>
  <c r="H3552" i="3"/>
  <c r="G3552" i="3"/>
  <c r="F3552" i="3"/>
  <c r="E3552" i="3"/>
  <c r="C3552" i="3"/>
  <c r="B3552" i="3"/>
  <c r="K3551" i="3"/>
  <c r="J3551" i="3"/>
  <c r="I3551" i="3"/>
  <c r="H3551" i="3"/>
  <c r="G3551" i="3"/>
  <c r="F3551" i="3"/>
  <c r="E3551" i="3"/>
  <c r="C3551" i="3"/>
  <c r="B3551" i="3"/>
  <c r="K3550" i="3"/>
  <c r="J3550" i="3"/>
  <c r="I3550" i="3"/>
  <c r="H3550" i="3"/>
  <c r="G3550" i="3"/>
  <c r="F3550" i="3"/>
  <c r="E3550" i="3"/>
  <c r="C3550" i="3"/>
  <c r="B3550" i="3"/>
  <c r="K3549" i="3"/>
  <c r="J3549" i="3"/>
  <c r="I3549" i="3"/>
  <c r="H3549" i="3"/>
  <c r="G3549" i="3"/>
  <c r="F3549" i="3"/>
  <c r="E3549" i="3"/>
  <c r="C3549" i="3"/>
  <c r="B3549" i="3"/>
  <c r="K3548" i="3"/>
  <c r="J3548" i="3"/>
  <c r="I3548" i="3"/>
  <c r="H3548" i="3"/>
  <c r="G3548" i="3"/>
  <c r="F3548" i="3"/>
  <c r="E3548" i="3"/>
  <c r="C3548" i="3"/>
  <c r="B3548" i="3"/>
  <c r="K3547" i="3"/>
  <c r="J3547" i="3"/>
  <c r="I3547" i="3"/>
  <c r="H3547" i="3"/>
  <c r="G3547" i="3"/>
  <c r="F3547" i="3"/>
  <c r="E3547" i="3"/>
  <c r="C3547" i="3"/>
  <c r="B3547" i="3"/>
  <c r="K3546" i="3"/>
  <c r="J3546" i="3"/>
  <c r="I3546" i="3"/>
  <c r="H3546" i="3"/>
  <c r="G3546" i="3"/>
  <c r="F3546" i="3"/>
  <c r="E3546" i="3"/>
  <c r="C3546" i="3"/>
  <c r="B3546" i="3"/>
  <c r="K3545" i="3"/>
  <c r="J3545" i="3"/>
  <c r="I3545" i="3"/>
  <c r="H3545" i="3"/>
  <c r="G3545" i="3"/>
  <c r="F3545" i="3"/>
  <c r="E3545" i="3"/>
  <c r="C3545" i="3"/>
  <c r="B3545" i="3"/>
  <c r="K3544" i="3"/>
  <c r="J3544" i="3"/>
  <c r="I3544" i="3"/>
  <c r="H3544" i="3"/>
  <c r="G3544" i="3"/>
  <c r="F3544" i="3"/>
  <c r="E3544" i="3"/>
  <c r="C3544" i="3"/>
  <c r="B3544" i="3"/>
  <c r="K3543" i="3"/>
  <c r="J3543" i="3"/>
  <c r="I3543" i="3"/>
  <c r="H3543" i="3"/>
  <c r="G3543" i="3"/>
  <c r="F3543" i="3"/>
  <c r="E3543" i="3"/>
  <c r="C3543" i="3"/>
  <c r="B3543" i="3"/>
  <c r="K3542" i="3"/>
  <c r="J3542" i="3"/>
  <c r="I3542" i="3"/>
  <c r="H3542" i="3"/>
  <c r="G3542" i="3"/>
  <c r="F3542" i="3"/>
  <c r="E3542" i="3"/>
  <c r="C3542" i="3"/>
  <c r="B3542" i="3"/>
  <c r="K3541" i="3"/>
  <c r="J3541" i="3"/>
  <c r="I3541" i="3"/>
  <c r="H3541" i="3"/>
  <c r="G3541" i="3"/>
  <c r="F3541" i="3"/>
  <c r="E3541" i="3"/>
  <c r="C3541" i="3"/>
  <c r="B3541" i="3"/>
  <c r="K3540" i="3"/>
  <c r="J3540" i="3"/>
  <c r="I3540" i="3"/>
  <c r="H3540" i="3"/>
  <c r="G3540" i="3"/>
  <c r="F3540" i="3"/>
  <c r="E3540" i="3"/>
  <c r="C3540" i="3"/>
  <c r="B3540" i="3"/>
  <c r="K3539" i="3"/>
  <c r="J3539" i="3"/>
  <c r="I3539" i="3"/>
  <c r="H3539" i="3"/>
  <c r="G3539" i="3"/>
  <c r="F3539" i="3"/>
  <c r="E3539" i="3"/>
  <c r="C3539" i="3"/>
  <c r="B3539" i="3"/>
  <c r="K3538" i="3"/>
  <c r="J3538" i="3"/>
  <c r="I3538" i="3"/>
  <c r="H3538" i="3"/>
  <c r="G3538" i="3"/>
  <c r="F3538" i="3"/>
  <c r="E3538" i="3"/>
  <c r="C3538" i="3"/>
  <c r="B3538" i="3"/>
  <c r="K3537" i="3"/>
  <c r="J3537" i="3"/>
  <c r="I3537" i="3"/>
  <c r="H3537" i="3"/>
  <c r="G3537" i="3"/>
  <c r="F3537" i="3"/>
  <c r="E3537" i="3"/>
  <c r="C3537" i="3"/>
  <c r="B3537" i="3"/>
  <c r="K3536" i="3"/>
  <c r="J3536" i="3"/>
  <c r="I3536" i="3"/>
  <c r="H3536" i="3"/>
  <c r="G3536" i="3"/>
  <c r="F3536" i="3"/>
  <c r="E3536" i="3"/>
  <c r="C3536" i="3"/>
  <c r="B3536" i="3"/>
  <c r="K3535" i="3"/>
  <c r="J3535" i="3"/>
  <c r="I3535" i="3"/>
  <c r="H3535" i="3"/>
  <c r="G3535" i="3"/>
  <c r="F3535" i="3"/>
  <c r="E3535" i="3"/>
  <c r="C3535" i="3"/>
  <c r="B3535" i="3"/>
  <c r="K3534" i="3"/>
  <c r="J3534" i="3"/>
  <c r="I3534" i="3"/>
  <c r="H3534" i="3"/>
  <c r="G3534" i="3"/>
  <c r="F3534" i="3"/>
  <c r="E3534" i="3"/>
  <c r="C3534" i="3"/>
  <c r="B3534" i="3"/>
  <c r="K3533" i="3"/>
  <c r="J3533" i="3"/>
  <c r="I3533" i="3"/>
  <c r="H3533" i="3"/>
  <c r="G3533" i="3"/>
  <c r="F3533" i="3"/>
  <c r="E3533" i="3"/>
  <c r="C3533" i="3"/>
  <c r="B3533" i="3"/>
  <c r="K3532" i="3"/>
  <c r="J3532" i="3"/>
  <c r="I3532" i="3"/>
  <c r="H3532" i="3"/>
  <c r="G3532" i="3"/>
  <c r="F3532" i="3"/>
  <c r="E3532" i="3"/>
  <c r="C3532" i="3"/>
  <c r="B3532" i="3"/>
  <c r="K3531" i="3"/>
  <c r="J3531" i="3"/>
  <c r="I3531" i="3"/>
  <c r="H3531" i="3"/>
  <c r="G3531" i="3"/>
  <c r="F3531" i="3"/>
  <c r="E3531" i="3"/>
  <c r="C3531" i="3"/>
  <c r="B3531" i="3"/>
  <c r="K3530" i="3"/>
  <c r="J3530" i="3"/>
  <c r="I3530" i="3"/>
  <c r="H3530" i="3"/>
  <c r="G3530" i="3"/>
  <c r="F3530" i="3"/>
  <c r="E3530" i="3"/>
  <c r="C3530" i="3"/>
  <c r="B3530" i="3"/>
  <c r="K3529" i="3"/>
  <c r="J3529" i="3"/>
  <c r="I3529" i="3"/>
  <c r="H3529" i="3"/>
  <c r="G3529" i="3"/>
  <c r="F3529" i="3"/>
  <c r="E3529" i="3"/>
  <c r="C3529" i="3"/>
  <c r="B3529" i="3"/>
  <c r="K3528" i="3"/>
  <c r="J3528" i="3"/>
  <c r="I3528" i="3"/>
  <c r="H3528" i="3"/>
  <c r="G3528" i="3"/>
  <c r="F3528" i="3"/>
  <c r="E3528" i="3"/>
  <c r="C3528" i="3"/>
  <c r="B3528" i="3"/>
  <c r="K3527" i="3"/>
  <c r="J3527" i="3"/>
  <c r="I3527" i="3"/>
  <c r="H3527" i="3"/>
  <c r="G3527" i="3"/>
  <c r="F3527" i="3"/>
  <c r="E3527" i="3"/>
  <c r="C3527" i="3"/>
  <c r="B3527" i="3"/>
  <c r="K3526" i="3"/>
  <c r="J3526" i="3"/>
  <c r="I3526" i="3"/>
  <c r="H3526" i="3"/>
  <c r="G3526" i="3"/>
  <c r="F3526" i="3"/>
  <c r="E3526" i="3"/>
  <c r="C3526" i="3"/>
  <c r="B3526" i="3"/>
  <c r="K3525" i="3"/>
  <c r="J3525" i="3"/>
  <c r="I3525" i="3"/>
  <c r="H3525" i="3"/>
  <c r="G3525" i="3"/>
  <c r="F3525" i="3"/>
  <c r="E3525" i="3"/>
  <c r="C3525" i="3"/>
  <c r="B3525" i="3"/>
  <c r="K3524" i="3"/>
  <c r="J3524" i="3"/>
  <c r="I3524" i="3"/>
  <c r="H3524" i="3"/>
  <c r="G3524" i="3"/>
  <c r="F3524" i="3"/>
  <c r="E3524" i="3"/>
  <c r="C3524" i="3"/>
  <c r="B3524" i="3"/>
  <c r="K3523" i="3"/>
  <c r="J3523" i="3"/>
  <c r="I3523" i="3"/>
  <c r="H3523" i="3"/>
  <c r="G3523" i="3"/>
  <c r="F3523" i="3"/>
  <c r="E3523" i="3"/>
  <c r="C3523" i="3"/>
  <c r="B3523" i="3"/>
  <c r="K3522" i="3"/>
  <c r="J3522" i="3"/>
  <c r="I3522" i="3"/>
  <c r="H3522" i="3"/>
  <c r="G3522" i="3"/>
  <c r="F3522" i="3"/>
  <c r="E3522" i="3"/>
  <c r="C3522" i="3"/>
  <c r="B3522" i="3"/>
  <c r="K3521" i="3"/>
  <c r="J3521" i="3"/>
  <c r="I3521" i="3"/>
  <c r="H3521" i="3"/>
  <c r="G3521" i="3"/>
  <c r="F3521" i="3"/>
  <c r="E3521" i="3"/>
  <c r="C3521" i="3"/>
  <c r="B3521" i="3"/>
  <c r="K3520" i="3"/>
  <c r="J3520" i="3"/>
  <c r="I3520" i="3"/>
  <c r="H3520" i="3"/>
  <c r="G3520" i="3"/>
  <c r="F3520" i="3"/>
  <c r="E3520" i="3"/>
  <c r="C3520" i="3"/>
  <c r="B3520" i="3"/>
  <c r="K3519" i="3"/>
  <c r="J3519" i="3"/>
  <c r="I3519" i="3"/>
  <c r="H3519" i="3"/>
  <c r="G3519" i="3"/>
  <c r="F3519" i="3"/>
  <c r="E3519" i="3"/>
  <c r="C3519" i="3"/>
  <c r="B3519" i="3"/>
  <c r="K3518" i="3"/>
  <c r="J3518" i="3"/>
  <c r="I3518" i="3"/>
  <c r="H3518" i="3"/>
  <c r="G3518" i="3"/>
  <c r="F3518" i="3"/>
  <c r="E3518" i="3"/>
  <c r="C3518" i="3"/>
  <c r="B3518" i="3"/>
  <c r="K3517" i="3"/>
  <c r="J3517" i="3"/>
  <c r="I3517" i="3"/>
  <c r="H3517" i="3"/>
  <c r="G3517" i="3"/>
  <c r="F3517" i="3"/>
  <c r="E3517" i="3"/>
  <c r="C3517" i="3"/>
  <c r="B3517" i="3"/>
  <c r="K3516" i="3"/>
  <c r="J3516" i="3"/>
  <c r="I3516" i="3"/>
  <c r="H3516" i="3"/>
  <c r="G3516" i="3"/>
  <c r="F3516" i="3"/>
  <c r="E3516" i="3"/>
  <c r="C3516" i="3"/>
  <c r="B3516" i="3"/>
  <c r="K3515" i="3"/>
  <c r="J3515" i="3"/>
  <c r="I3515" i="3"/>
  <c r="H3515" i="3"/>
  <c r="G3515" i="3"/>
  <c r="F3515" i="3"/>
  <c r="E3515" i="3"/>
  <c r="C3515" i="3"/>
  <c r="B3515" i="3"/>
  <c r="K3514" i="3"/>
  <c r="J3514" i="3"/>
  <c r="I3514" i="3"/>
  <c r="H3514" i="3"/>
  <c r="G3514" i="3"/>
  <c r="F3514" i="3"/>
  <c r="E3514" i="3"/>
  <c r="C3514" i="3"/>
  <c r="B3514" i="3"/>
  <c r="K3513" i="3"/>
  <c r="J3513" i="3"/>
  <c r="I3513" i="3"/>
  <c r="H3513" i="3"/>
  <c r="G3513" i="3"/>
  <c r="F3513" i="3"/>
  <c r="E3513" i="3"/>
  <c r="C3513" i="3"/>
  <c r="B3513" i="3"/>
  <c r="K3512" i="3"/>
  <c r="J3512" i="3"/>
  <c r="I3512" i="3"/>
  <c r="H3512" i="3"/>
  <c r="G3512" i="3"/>
  <c r="F3512" i="3"/>
  <c r="E3512" i="3"/>
  <c r="C3512" i="3"/>
  <c r="B3512" i="3"/>
  <c r="K3511" i="3"/>
  <c r="J3511" i="3"/>
  <c r="I3511" i="3"/>
  <c r="H3511" i="3"/>
  <c r="G3511" i="3"/>
  <c r="F3511" i="3"/>
  <c r="E3511" i="3"/>
  <c r="C3511" i="3"/>
  <c r="B3511" i="3"/>
  <c r="K3510" i="3"/>
  <c r="J3510" i="3"/>
  <c r="I3510" i="3"/>
  <c r="H3510" i="3"/>
  <c r="G3510" i="3"/>
  <c r="F3510" i="3"/>
  <c r="E3510" i="3"/>
  <c r="C3510" i="3"/>
  <c r="B3510" i="3"/>
  <c r="K3509" i="3"/>
  <c r="J3509" i="3"/>
  <c r="I3509" i="3"/>
  <c r="H3509" i="3"/>
  <c r="G3509" i="3"/>
  <c r="F3509" i="3"/>
  <c r="E3509" i="3"/>
  <c r="C3509" i="3"/>
  <c r="B3509" i="3"/>
  <c r="K3508" i="3"/>
  <c r="J3508" i="3"/>
  <c r="I3508" i="3"/>
  <c r="H3508" i="3"/>
  <c r="G3508" i="3"/>
  <c r="F3508" i="3"/>
  <c r="E3508" i="3"/>
  <c r="C3508" i="3"/>
  <c r="B3508" i="3"/>
  <c r="K3507" i="3"/>
  <c r="J3507" i="3"/>
  <c r="I3507" i="3"/>
  <c r="H3507" i="3"/>
  <c r="G3507" i="3"/>
  <c r="F3507" i="3"/>
  <c r="E3507" i="3"/>
  <c r="C3507" i="3"/>
  <c r="B3507" i="3"/>
  <c r="K3506" i="3"/>
  <c r="J3506" i="3"/>
  <c r="I3506" i="3"/>
  <c r="H3506" i="3"/>
  <c r="G3506" i="3"/>
  <c r="F3506" i="3"/>
  <c r="E3506" i="3"/>
  <c r="C3506" i="3"/>
  <c r="B3506" i="3"/>
  <c r="K3505" i="3"/>
  <c r="J3505" i="3"/>
  <c r="I3505" i="3"/>
  <c r="H3505" i="3"/>
  <c r="G3505" i="3"/>
  <c r="F3505" i="3"/>
  <c r="E3505" i="3"/>
  <c r="C3505" i="3"/>
  <c r="B3505" i="3"/>
  <c r="K3504" i="3"/>
  <c r="J3504" i="3"/>
  <c r="I3504" i="3"/>
  <c r="H3504" i="3"/>
  <c r="G3504" i="3"/>
  <c r="F3504" i="3"/>
  <c r="E3504" i="3"/>
  <c r="C3504" i="3"/>
  <c r="B3504" i="3"/>
  <c r="K3503" i="3"/>
  <c r="J3503" i="3"/>
  <c r="I3503" i="3"/>
  <c r="H3503" i="3"/>
  <c r="G3503" i="3"/>
  <c r="F3503" i="3"/>
  <c r="E3503" i="3"/>
  <c r="C3503" i="3"/>
  <c r="B3503" i="3"/>
  <c r="K3502" i="3"/>
  <c r="J3502" i="3"/>
  <c r="I3502" i="3"/>
  <c r="H3502" i="3"/>
  <c r="G3502" i="3"/>
  <c r="F3502" i="3"/>
  <c r="E3502" i="3"/>
  <c r="C3502" i="3"/>
  <c r="B3502" i="3"/>
  <c r="K3501" i="3"/>
  <c r="J3501" i="3"/>
  <c r="I3501" i="3"/>
  <c r="H3501" i="3"/>
  <c r="G3501" i="3"/>
  <c r="F3501" i="3"/>
  <c r="E3501" i="3"/>
  <c r="C3501" i="3"/>
  <c r="B3501" i="3"/>
  <c r="K3500" i="3"/>
  <c r="J3500" i="3"/>
  <c r="I3500" i="3"/>
  <c r="H3500" i="3"/>
  <c r="G3500" i="3"/>
  <c r="F3500" i="3"/>
  <c r="E3500" i="3"/>
  <c r="C3500" i="3"/>
  <c r="B3500" i="3"/>
  <c r="K3499" i="3"/>
  <c r="J3499" i="3"/>
  <c r="I3499" i="3"/>
  <c r="H3499" i="3"/>
  <c r="G3499" i="3"/>
  <c r="F3499" i="3"/>
  <c r="E3499" i="3"/>
  <c r="C3499" i="3"/>
  <c r="B3499" i="3"/>
  <c r="K3498" i="3"/>
  <c r="J3498" i="3"/>
  <c r="I3498" i="3"/>
  <c r="H3498" i="3"/>
  <c r="G3498" i="3"/>
  <c r="F3498" i="3"/>
  <c r="E3498" i="3"/>
  <c r="C3498" i="3"/>
  <c r="B3498" i="3"/>
  <c r="K3497" i="3"/>
  <c r="J3497" i="3"/>
  <c r="I3497" i="3"/>
  <c r="H3497" i="3"/>
  <c r="G3497" i="3"/>
  <c r="F3497" i="3"/>
  <c r="E3497" i="3"/>
  <c r="C3497" i="3"/>
  <c r="B3497" i="3"/>
  <c r="K3496" i="3"/>
  <c r="J3496" i="3"/>
  <c r="I3496" i="3"/>
  <c r="H3496" i="3"/>
  <c r="G3496" i="3"/>
  <c r="F3496" i="3"/>
  <c r="E3496" i="3"/>
  <c r="C3496" i="3"/>
  <c r="B3496" i="3"/>
  <c r="K3495" i="3"/>
  <c r="J3495" i="3"/>
  <c r="I3495" i="3"/>
  <c r="H3495" i="3"/>
  <c r="G3495" i="3"/>
  <c r="F3495" i="3"/>
  <c r="E3495" i="3"/>
  <c r="C3495" i="3"/>
  <c r="B3495" i="3"/>
  <c r="K3494" i="3"/>
  <c r="J3494" i="3"/>
  <c r="I3494" i="3"/>
  <c r="H3494" i="3"/>
  <c r="G3494" i="3"/>
  <c r="F3494" i="3"/>
  <c r="E3494" i="3"/>
  <c r="C3494" i="3"/>
  <c r="B3494" i="3"/>
  <c r="K3493" i="3"/>
  <c r="J3493" i="3"/>
  <c r="I3493" i="3"/>
  <c r="H3493" i="3"/>
  <c r="G3493" i="3"/>
  <c r="F3493" i="3"/>
  <c r="E3493" i="3"/>
  <c r="C3493" i="3"/>
  <c r="B3493" i="3"/>
  <c r="K3492" i="3"/>
  <c r="J3492" i="3"/>
  <c r="I3492" i="3"/>
  <c r="H3492" i="3"/>
  <c r="G3492" i="3"/>
  <c r="F3492" i="3"/>
  <c r="E3492" i="3"/>
  <c r="C3492" i="3"/>
  <c r="B3492" i="3"/>
  <c r="K3491" i="3"/>
  <c r="J3491" i="3"/>
  <c r="I3491" i="3"/>
  <c r="H3491" i="3"/>
  <c r="G3491" i="3"/>
  <c r="F3491" i="3"/>
  <c r="E3491" i="3"/>
  <c r="C3491" i="3"/>
  <c r="B3491" i="3"/>
  <c r="K3490" i="3"/>
  <c r="J3490" i="3"/>
  <c r="I3490" i="3"/>
  <c r="H3490" i="3"/>
  <c r="G3490" i="3"/>
  <c r="F3490" i="3"/>
  <c r="E3490" i="3"/>
  <c r="C3490" i="3"/>
  <c r="B3490" i="3"/>
  <c r="K3489" i="3"/>
  <c r="J3489" i="3"/>
  <c r="I3489" i="3"/>
  <c r="H3489" i="3"/>
  <c r="G3489" i="3"/>
  <c r="F3489" i="3"/>
  <c r="E3489" i="3"/>
  <c r="C3489" i="3"/>
  <c r="B3489" i="3"/>
  <c r="K3488" i="3"/>
  <c r="J3488" i="3"/>
  <c r="I3488" i="3"/>
  <c r="H3488" i="3"/>
  <c r="G3488" i="3"/>
  <c r="F3488" i="3"/>
  <c r="E3488" i="3"/>
  <c r="C3488" i="3"/>
  <c r="B3488" i="3"/>
  <c r="K3487" i="3"/>
  <c r="J3487" i="3"/>
  <c r="I3487" i="3"/>
  <c r="H3487" i="3"/>
  <c r="G3487" i="3"/>
  <c r="F3487" i="3"/>
  <c r="E3487" i="3"/>
  <c r="C3487" i="3"/>
  <c r="B3487" i="3"/>
  <c r="K3486" i="3"/>
  <c r="J3486" i="3"/>
  <c r="I3486" i="3"/>
  <c r="H3486" i="3"/>
  <c r="G3486" i="3"/>
  <c r="F3486" i="3"/>
  <c r="E3486" i="3"/>
  <c r="C3486" i="3"/>
  <c r="B3486" i="3"/>
  <c r="K3485" i="3"/>
  <c r="J3485" i="3"/>
  <c r="I3485" i="3"/>
  <c r="H3485" i="3"/>
  <c r="G3485" i="3"/>
  <c r="F3485" i="3"/>
  <c r="E3485" i="3"/>
  <c r="C3485" i="3"/>
  <c r="B3485" i="3"/>
  <c r="K3484" i="3"/>
  <c r="J3484" i="3"/>
  <c r="I3484" i="3"/>
  <c r="H3484" i="3"/>
  <c r="G3484" i="3"/>
  <c r="F3484" i="3"/>
  <c r="E3484" i="3"/>
  <c r="C3484" i="3"/>
  <c r="B3484" i="3"/>
  <c r="K3483" i="3"/>
  <c r="J3483" i="3"/>
  <c r="I3483" i="3"/>
  <c r="H3483" i="3"/>
  <c r="G3483" i="3"/>
  <c r="F3483" i="3"/>
  <c r="E3483" i="3"/>
  <c r="C3483" i="3"/>
  <c r="B3483" i="3"/>
  <c r="K3482" i="3"/>
  <c r="J3482" i="3"/>
  <c r="I3482" i="3"/>
  <c r="H3482" i="3"/>
  <c r="G3482" i="3"/>
  <c r="F3482" i="3"/>
  <c r="E3482" i="3"/>
  <c r="C3482" i="3"/>
  <c r="B3482" i="3"/>
  <c r="K3481" i="3"/>
  <c r="J3481" i="3"/>
  <c r="I3481" i="3"/>
  <c r="H3481" i="3"/>
  <c r="G3481" i="3"/>
  <c r="F3481" i="3"/>
  <c r="E3481" i="3"/>
  <c r="C3481" i="3"/>
  <c r="B3481" i="3"/>
  <c r="K3480" i="3"/>
  <c r="J3480" i="3"/>
  <c r="I3480" i="3"/>
  <c r="H3480" i="3"/>
  <c r="G3480" i="3"/>
  <c r="F3480" i="3"/>
  <c r="E3480" i="3"/>
  <c r="C3480" i="3"/>
  <c r="B3480" i="3"/>
  <c r="K3479" i="3"/>
  <c r="J3479" i="3"/>
  <c r="I3479" i="3"/>
  <c r="H3479" i="3"/>
  <c r="G3479" i="3"/>
  <c r="F3479" i="3"/>
  <c r="E3479" i="3"/>
  <c r="C3479" i="3"/>
  <c r="B3479" i="3"/>
  <c r="K3478" i="3"/>
  <c r="J3478" i="3"/>
  <c r="I3478" i="3"/>
  <c r="H3478" i="3"/>
  <c r="G3478" i="3"/>
  <c r="F3478" i="3"/>
  <c r="E3478" i="3"/>
  <c r="C3478" i="3"/>
  <c r="B3478" i="3"/>
  <c r="K3477" i="3"/>
  <c r="J3477" i="3"/>
  <c r="I3477" i="3"/>
  <c r="H3477" i="3"/>
  <c r="G3477" i="3"/>
  <c r="F3477" i="3"/>
  <c r="E3477" i="3"/>
  <c r="C3477" i="3"/>
  <c r="B3477" i="3"/>
  <c r="K3476" i="3"/>
  <c r="J3476" i="3"/>
  <c r="I3476" i="3"/>
  <c r="H3476" i="3"/>
  <c r="G3476" i="3"/>
  <c r="F3476" i="3"/>
  <c r="E3476" i="3"/>
  <c r="C3476" i="3"/>
  <c r="B3476" i="3"/>
  <c r="K3475" i="3"/>
  <c r="J3475" i="3"/>
  <c r="I3475" i="3"/>
  <c r="H3475" i="3"/>
  <c r="G3475" i="3"/>
  <c r="F3475" i="3"/>
  <c r="E3475" i="3"/>
  <c r="C3475" i="3"/>
  <c r="B3475" i="3"/>
  <c r="K3474" i="3"/>
  <c r="J3474" i="3"/>
  <c r="I3474" i="3"/>
  <c r="H3474" i="3"/>
  <c r="G3474" i="3"/>
  <c r="F3474" i="3"/>
  <c r="E3474" i="3"/>
  <c r="C3474" i="3"/>
  <c r="B3474" i="3"/>
  <c r="K3473" i="3"/>
  <c r="J3473" i="3"/>
  <c r="I3473" i="3"/>
  <c r="H3473" i="3"/>
  <c r="G3473" i="3"/>
  <c r="F3473" i="3"/>
  <c r="E3473" i="3"/>
  <c r="C3473" i="3"/>
  <c r="B3473" i="3"/>
  <c r="K3472" i="3"/>
  <c r="J3472" i="3"/>
  <c r="I3472" i="3"/>
  <c r="H3472" i="3"/>
  <c r="G3472" i="3"/>
  <c r="F3472" i="3"/>
  <c r="E3472" i="3"/>
  <c r="C3472" i="3"/>
  <c r="B3472" i="3"/>
  <c r="K3471" i="3"/>
  <c r="J3471" i="3"/>
  <c r="I3471" i="3"/>
  <c r="H3471" i="3"/>
  <c r="G3471" i="3"/>
  <c r="F3471" i="3"/>
  <c r="E3471" i="3"/>
  <c r="C3471" i="3"/>
  <c r="B3471" i="3"/>
  <c r="K3470" i="3"/>
  <c r="J3470" i="3"/>
  <c r="I3470" i="3"/>
  <c r="H3470" i="3"/>
  <c r="G3470" i="3"/>
  <c r="F3470" i="3"/>
  <c r="E3470" i="3"/>
  <c r="C3470" i="3"/>
  <c r="B3470" i="3"/>
  <c r="K3469" i="3"/>
  <c r="J3469" i="3"/>
  <c r="I3469" i="3"/>
  <c r="H3469" i="3"/>
  <c r="G3469" i="3"/>
  <c r="F3469" i="3"/>
  <c r="E3469" i="3"/>
  <c r="C3469" i="3"/>
  <c r="B3469" i="3"/>
  <c r="K3468" i="3"/>
  <c r="J3468" i="3"/>
  <c r="I3468" i="3"/>
  <c r="H3468" i="3"/>
  <c r="G3468" i="3"/>
  <c r="F3468" i="3"/>
  <c r="E3468" i="3"/>
  <c r="C3468" i="3"/>
  <c r="B3468" i="3"/>
  <c r="K3467" i="3"/>
  <c r="J3467" i="3"/>
  <c r="I3467" i="3"/>
  <c r="H3467" i="3"/>
  <c r="G3467" i="3"/>
  <c r="F3467" i="3"/>
  <c r="E3467" i="3"/>
  <c r="C3467" i="3"/>
  <c r="B3467" i="3"/>
  <c r="K3466" i="3"/>
  <c r="J3466" i="3"/>
  <c r="I3466" i="3"/>
  <c r="H3466" i="3"/>
  <c r="G3466" i="3"/>
  <c r="F3466" i="3"/>
  <c r="E3466" i="3"/>
  <c r="C3466" i="3"/>
  <c r="B3466" i="3"/>
  <c r="K3465" i="3"/>
  <c r="J3465" i="3"/>
  <c r="I3465" i="3"/>
  <c r="H3465" i="3"/>
  <c r="G3465" i="3"/>
  <c r="F3465" i="3"/>
  <c r="E3465" i="3"/>
  <c r="C3465" i="3"/>
  <c r="B3465" i="3"/>
  <c r="K3464" i="3"/>
  <c r="J3464" i="3"/>
  <c r="I3464" i="3"/>
  <c r="H3464" i="3"/>
  <c r="G3464" i="3"/>
  <c r="F3464" i="3"/>
  <c r="E3464" i="3"/>
  <c r="C3464" i="3"/>
  <c r="B3464" i="3"/>
  <c r="K3463" i="3"/>
  <c r="J3463" i="3"/>
  <c r="I3463" i="3"/>
  <c r="H3463" i="3"/>
  <c r="G3463" i="3"/>
  <c r="F3463" i="3"/>
  <c r="E3463" i="3"/>
  <c r="C3463" i="3"/>
  <c r="B3463" i="3"/>
  <c r="K3462" i="3"/>
  <c r="J3462" i="3"/>
  <c r="I3462" i="3"/>
  <c r="H3462" i="3"/>
  <c r="G3462" i="3"/>
  <c r="F3462" i="3"/>
  <c r="E3462" i="3"/>
  <c r="C3462" i="3"/>
  <c r="B3462" i="3"/>
  <c r="K3461" i="3"/>
  <c r="J3461" i="3"/>
  <c r="I3461" i="3"/>
  <c r="H3461" i="3"/>
  <c r="G3461" i="3"/>
  <c r="F3461" i="3"/>
  <c r="E3461" i="3"/>
  <c r="C3461" i="3"/>
  <c r="B3461" i="3"/>
  <c r="K3460" i="3"/>
  <c r="J3460" i="3"/>
  <c r="I3460" i="3"/>
  <c r="H3460" i="3"/>
  <c r="G3460" i="3"/>
  <c r="F3460" i="3"/>
  <c r="E3460" i="3"/>
  <c r="C3460" i="3"/>
  <c r="B3460" i="3"/>
  <c r="K3459" i="3"/>
  <c r="J3459" i="3"/>
  <c r="I3459" i="3"/>
  <c r="H3459" i="3"/>
  <c r="G3459" i="3"/>
  <c r="F3459" i="3"/>
  <c r="E3459" i="3"/>
  <c r="C3459" i="3"/>
  <c r="B3459" i="3"/>
  <c r="K3458" i="3"/>
  <c r="J3458" i="3"/>
  <c r="I3458" i="3"/>
  <c r="H3458" i="3"/>
  <c r="G3458" i="3"/>
  <c r="F3458" i="3"/>
  <c r="E3458" i="3"/>
  <c r="C3458" i="3"/>
  <c r="B3458" i="3"/>
  <c r="K3457" i="3"/>
  <c r="J3457" i="3"/>
  <c r="I3457" i="3"/>
  <c r="H3457" i="3"/>
  <c r="G3457" i="3"/>
  <c r="F3457" i="3"/>
  <c r="E3457" i="3"/>
  <c r="C3457" i="3"/>
  <c r="B3457" i="3"/>
  <c r="K3456" i="3"/>
  <c r="J3456" i="3"/>
  <c r="I3456" i="3"/>
  <c r="H3456" i="3"/>
  <c r="G3456" i="3"/>
  <c r="F3456" i="3"/>
  <c r="E3456" i="3"/>
  <c r="C3456" i="3"/>
  <c r="B3456" i="3"/>
  <c r="K3455" i="3"/>
  <c r="J3455" i="3"/>
  <c r="I3455" i="3"/>
  <c r="H3455" i="3"/>
  <c r="G3455" i="3"/>
  <c r="F3455" i="3"/>
  <c r="E3455" i="3"/>
  <c r="C3455" i="3"/>
  <c r="B3455" i="3"/>
  <c r="K3454" i="3"/>
  <c r="J3454" i="3"/>
  <c r="I3454" i="3"/>
  <c r="H3454" i="3"/>
  <c r="G3454" i="3"/>
  <c r="F3454" i="3"/>
  <c r="E3454" i="3"/>
  <c r="C3454" i="3"/>
  <c r="B3454" i="3"/>
  <c r="K3453" i="3"/>
  <c r="J3453" i="3"/>
  <c r="I3453" i="3"/>
  <c r="H3453" i="3"/>
  <c r="G3453" i="3"/>
  <c r="F3453" i="3"/>
  <c r="E3453" i="3"/>
  <c r="C3453" i="3"/>
  <c r="B3453" i="3"/>
  <c r="K3452" i="3"/>
  <c r="J3452" i="3"/>
  <c r="I3452" i="3"/>
  <c r="H3452" i="3"/>
  <c r="G3452" i="3"/>
  <c r="F3452" i="3"/>
  <c r="E3452" i="3"/>
  <c r="C3452" i="3"/>
  <c r="B3452" i="3"/>
  <c r="K3451" i="3"/>
  <c r="J3451" i="3"/>
  <c r="I3451" i="3"/>
  <c r="H3451" i="3"/>
  <c r="G3451" i="3"/>
  <c r="F3451" i="3"/>
  <c r="E3451" i="3"/>
  <c r="C3451" i="3"/>
  <c r="B3451" i="3"/>
  <c r="K3450" i="3"/>
  <c r="J3450" i="3"/>
  <c r="I3450" i="3"/>
  <c r="H3450" i="3"/>
  <c r="G3450" i="3"/>
  <c r="F3450" i="3"/>
  <c r="E3450" i="3"/>
  <c r="C3450" i="3"/>
  <c r="B3450" i="3"/>
  <c r="K3449" i="3"/>
  <c r="J3449" i="3"/>
  <c r="I3449" i="3"/>
  <c r="H3449" i="3"/>
  <c r="G3449" i="3"/>
  <c r="F3449" i="3"/>
  <c r="E3449" i="3"/>
  <c r="C3449" i="3"/>
  <c r="B3449" i="3"/>
  <c r="K3448" i="3"/>
  <c r="J3448" i="3"/>
  <c r="I3448" i="3"/>
  <c r="H3448" i="3"/>
  <c r="G3448" i="3"/>
  <c r="F3448" i="3"/>
  <c r="E3448" i="3"/>
  <c r="C3448" i="3"/>
  <c r="B3448" i="3"/>
  <c r="K3447" i="3"/>
  <c r="J3447" i="3"/>
  <c r="I3447" i="3"/>
  <c r="H3447" i="3"/>
  <c r="G3447" i="3"/>
  <c r="F3447" i="3"/>
  <c r="E3447" i="3"/>
  <c r="C3447" i="3"/>
  <c r="B3447" i="3"/>
  <c r="K3446" i="3"/>
  <c r="J3446" i="3"/>
  <c r="I3446" i="3"/>
  <c r="H3446" i="3"/>
  <c r="G3446" i="3"/>
  <c r="F3446" i="3"/>
  <c r="E3446" i="3"/>
  <c r="C3446" i="3"/>
  <c r="B3446" i="3"/>
  <c r="K3445" i="3"/>
  <c r="J3445" i="3"/>
  <c r="I3445" i="3"/>
  <c r="H3445" i="3"/>
  <c r="G3445" i="3"/>
  <c r="F3445" i="3"/>
  <c r="E3445" i="3"/>
  <c r="C3445" i="3"/>
  <c r="B3445" i="3"/>
  <c r="K3444" i="3"/>
  <c r="J3444" i="3"/>
  <c r="I3444" i="3"/>
  <c r="H3444" i="3"/>
  <c r="G3444" i="3"/>
  <c r="F3444" i="3"/>
  <c r="E3444" i="3"/>
  <c r="C3444" i="3"/>
  <c r="B3444" i="3"/>
  <c r="K3443" i="3"/>
  <c r="J3443" i="3"/>
  <c r="I3443" i="3"/>
  <c r="H3443" i="3"/>
  <c r="G3443" i="3"/>
  <c r="F3443" i="3"/>
  <c r="E3443" i="3"/>
  <c r="C3443" i="3"/>
  <c r="B3443" i="3"/>
  <c r="K3442" i="3"/>
  <c r="J3442" i="3"/>
  <c r="I3442" i="3"/>
  <c r="H3442" i="3"/>
  <c r="G3442" i="3"/>
  <c r="F3442" i="3"/>
  <c r="E3442" i="3"/>
  <c r="C3442" i="3"/>
  <c r="B3442" i="3"/>
  <c r="K3441" i="3"/>
  <c r="J3441" i="3"/>
  <c r="I3441" i="3"/>
  <c r="H3441" i="3"/>
  <c r="G3441" i="3"/>
  <c r="F3441" i="3"/>
  <c r="E3441" i="3"/>
  <c r="C3441" i="3"/>
  <c r="B3441" i="3"/>
  <c r="K3440" i="3"/>
  <c r="J3440" i="3"/>
  <c r="I3440" i="3"/>
  <c r="H3440" i="3"/>
  <c r="G3440" i="3"/>
  <c r="F3440" i="3"/>
  <c r="E3440" i="3"/>
  <c r="C3440" i="3"/>
  <c r="B3440" i="3"/>
  <c r="K3439" i="3"/>
  <c r="J3439" i="3"/>
  <c r="I3439" i="3"/>
  <c r="H3439" i="3"/>
  <c r="G3439" i="3"/>
  <c r="F3439" i="3"/>
  <c r="E3439" i="3"/>
  <c r="C3439" i="3"/>
  <c r="B3439" i="3"/>
  <c r="K3438" i="3"/>
  <c r="J3438" i="3"/>
  <c r="I3438" i="3"/>
  <c r="H3438" i="3"/>
  <c r="G3438" i="3"/>
  <c r="F3438" i="3"/>
  <c r="E3438" i="3"/>
  <c r="C3438" i="3"/>
  <c r="B3438" i="3"/>
  <c r="K3437" i="3"/>
  <c r="J3437" i="3"/>
  <c r="I3437" i="3"/>
  <c r="H3437" i="3"/>
  <c r="G3437" i="3"/>
  <c r="F3437" i="3"/>
  <c r="E3437" i="3"/>
  <c r="C3437" i="3"/>
  <c r="B3437" i="3"/>
  <c r="K3436" i="3"/>
  <c r="J3436" i="3"/>
  <c r="I3436" i="3"/>
  <c r="H3436" i="3"/>
  <c r="G3436" i="3"/>
  <c r="F3436" i="3"/>
  <c r="E3436" i="3"/>
  <c r="C3436" i="3"/>
  <c r="B3436" i="3"/>
  <c r="K3435" i="3"/>
  <c r="J3435" i="3"/>
  <c r="I3435" i="3"/>
  <c r="H3435" i="3"/>
  <c r="G3435" i="3"/>
  <c r="F3435" i="3"/>
  <c r="E3435" i="3"/>
  <c r="C3435" i="3"/>
  <c r="B3435" i="3"/>
  <c r="K3434" i="3"/>
  <c r="J3434" i="3"/>
  <c r="I3434" i="3"/>
  <c r="H3434" i="3"/>
  <c r="G3434" i="3"/>
  <c r="F3434" i="3"/>
  <c r="E3434" i="3"/>
  <c r="C3434" i="3"/>
  <c r="B3434" i="3"/>
  <c r="K3433" i="3"/>
  <c r="J3433" i="3"/>
  <c r="I3433" i="3"/>
  <c r="H3433" i="3"/>
  <c r="G3433" i="3"/>
  <c r="F3433" i="3"/>
  <c r="E3433" i="3"/>
  <c r="C3433" i="3"/>
  <c r="B3433" i="3"/>
  <c r="K3432" i="3"/>
  <c r="J3432" i="3"/>
  <c r="I3432" i="3"/>
  <c r="H3432" i="3"/>
  <c r="G3432" i="3"/>
  <c r="F3432" i="3"/>
  <c r="E3432" i="3"/>
  <c r="C3432" i="3"/>
  <c r="B3432" i="3"/>
  <c r="K3431" i="3"/>
  <c r="J3431" i="3"/>
  <c r="I3431" i="3"/>
  <c r="H3431" i="3"/>
  <c r="G3431" i="3"/>
  <c r="F3431" i="3"/>
  <c r="E3431" i="3"/>
  <c r="C3431" i="3"/>
  <c r="B3431" i="3"/>
  <c r="K3430" i="3"/>
  <c r="J3430" i="3"/>
  <c r="I3430" i="3"/>
  <c r="H3430" i="3"/>
  <c r="G3430" i="3"/>
  <c r="F3430" i="3"/>
  <c r="E3430" i="3"/>
  <c r="C3430" i="3"/>
  <c r="B3430" i="3"/>
  <c r="K3429" i="3"/>
  <c r="J3429" i="3"/>
  <c r="I3429" i="3"/>
  <c r="H3429" i="3"/>
  <c r="G3429" i="3"/>
  <c r="F3429" i="3"/>
  <c r="E3429" i="3"/>
  <c r="C3429" i="3"/>
  <c r="B3429" i="3"/>
  <c r="K3428" i="3"/>
  <c r="J3428" i="3"/>
  <c r="I3428" i="3"/>
  <c r="H3428" i="3"/>
  <c r="G3428" i="3"/>
  <c r="F3428" i="3"/>
  <c r="E3428" i="3"/>
  <c r="C3428" i="3"/>
  <c r="B3428" i="3"/>
  <c r="K3427" i="3"/>
  <c r="J3427" i="3"/>
  <c r="I3427" i="3"/>
  <c r="H3427" i="3"/>
  <c r="G3427" i="3"/>
  <c r="F3427" i="3"/>
  <c r="E3427" i="3"/>
  <c r="C3427" i="3"/>
  <c r="B3427" i="3"/>
  <c r="K3426" i="3"/>
  <c r="J3426" i="3"/>
  <c r="I3426" i="3"/>
  <c r="H3426" i="3"/>
  <c r="G3426" i="3"/>
  <c r="F3426" i="3"/>
  <c r="E3426" i="3"/>
  <c r="C3426" i="3"/>
  <c r="B3426" i="3"/>
  <c r="K3425" i="3"/>
  <c r="J3425" i="3"/>
  <c r="I3425" i="3"/>
  <c r="H3425" i="3"/>
  <c r="G3425" i="3"/>
  <c r="F3425" i="3"/>
  <c r="E3425" i="3"/>
  <c r="C3425" i="3"/>
  <c r="B3425" i="3"/>
  <c r="K3424" i="3"/>
  <c r="J3424" i="3"/>
  <c r="I3424" i="3"/>
  <c r="H3424" i="3"/>
  <c r="G3424" i="3"/>
  <c r="F3424" i="3"/>
  <c r="E3424" i="3"/>
  <c r="C3424" i="3"/>
  <c r="B3424" i="3"/>
  <c r="K3423" i="3"/>
  <c r="J3423" i="3"/>
  <c r="I3423" i="3"/>
  <c r="H3423" i="3"/>
  <c r="G3423" i="3"/>
  <c r="F3423" i="3"/>
  <c r="E3423" i="3"/>
  <c r="C3423" i="3"/>
  <c r="B3423" i="3"/>
  <c r="K3422" i="3"/>
  <c r="J3422" i="3"/>
  <c r="I3422" i="3"/>
  <c r="H3422" i="3"/>
  <c r="G3422" i="3"/>
  <c r="F3422" i="3"/>
  <c r="E3422" i="3"/>
  <c r="C3422" i="3"/>
  <c r="B3422" i="3"/>
  <c r="K3421" i="3"/>
  <c r="J3421" i="3"/>
  <c r="I3421" i="3"/>
  <c r="H3421" i="3"/>
  <c r="G3421" i="3"/>
  <c r="F3421" i="3"/>
  <c r="E3421" i="3"/>
  <c r="C3421" i="3"/>
  <c r="B3421" i="3"/>
  <c r="K3420" i="3"/>
  <c r="J3420" i="3"/>
  <c r="I3420" i="3"/>
  <c r="H3420" i="3"/>
  <c r="G3420" i="3"/>
  <c r="F3420" i="3"/>
  <c r="E3420" i="3"/>
  <c r="C3420" i="3"/>
  <c r="B3420" i="3"/>
  <c r="K3419" i="3"/>
  <c r="J3419" i="3"/>
  <c r="I3419" i="3"/>
  <c r="H3419" i="3"/>
  <c r="G3419" i="3"/>
  <c r="F3419" i="3"/>
  <c r="E3419" i="3"/>
  <c r="C3419" i="3"/>
  <c r="B3419" i="3"/>
  <c r="K3418" i="3"/>
  <c r="J3418" i="3"/>
  <c r="I3418" i="3"/>
  <c r="H3418" i="3"/>
  <c r="G3418" i="3"/>
  <c r="F3418" i="3"/>
  <c r="E3418" i="3"/>
  <c r="C3418" i="3"/>
  <c r="B3418" i="3"/>
  <c r="K3417" i="3"/>
  <c r="J3417" i="3"/>
  <c r="I3417" i="3"/>
  <c r="H3417" i="3"/>
  <c r="G3417" i="3"/>
  <c r="F3417" i="3"/>
  <c r="E3417" i="3"/>
  <c r="C3417" i="3"/>
  <c r="B3417" i="3"/>
  <c r="K3416" i="3"/>
  <c r="J3416" i="3"/>
  <c r="I3416" i="3"/>
  <c r="H3416" i="3"/>
  <c r="G3416" i="3"/>
  <c r="F3416" i="3"/>
  <c r="E3416" i="3"/>
  <c r="C3416" i="3"/>
  <c r="B3416" i="3"/>
  <c r="K3415" i="3"/>
  <c r="J3415" i="3"/>
  <c r="I3415" i="3"/>
  <c r="H3415" i="3"/>
  <c r="G3415" i="3"/>
  <c r="F3415" i="3"/>
  <c r="E3415" i="3"/>
  <c r="C3415" i="3"/>
  <c r="B3415" i="3"/>
  <c r="K3414" i="3"/>
  <c r="J3414" i="3"/>
  <c r="I3414" i="3"/>
  <c r="H3414" i="3"/>
  <c r="G3414" i="3"/>
  <c r="F3414" i="3"/>
  <c r="E3414" i="3"/>
  <c r="C3414" i="3"/>
  <c r="B3414" i="3"/>
  <c r="K3413" i="3"/>
  <c r="J3413" i="3"/>
  <c r="I3413" i="3"/>
  <c r="H3413" i="3"/>
  <c r="G3413" i="3"/>
  <c r="F3413" i="3"/>
  <c r="E3413" i="3"/>
  <c r="C3413" i="3"/>
  <c r="B3413" i="3"/>
  <c r="K3412" i="3"/>
  <c r="J3412" i="3"/>
  <c r="I3412" i="3"/>
  <c r="H3412" i="3"/>
  <c r="G3412" i="3"/>
  <c r="F3412" i="3"/>
  <c r="E3412" i="3"/>
  <c r="C3412" i="3"/>
  <c r="B3412" i="3"/>
  <c r="K3411" i="3"/>
  <c r="J3411" i="3"/>
  <c r="I3411" i="3"/>
  <c r="H3411" i="3"/>
  <c r="G3411" i="3"/>
  <c r="F3411" i="3"/>
  <c r="E3411" i="3"/>
  <c r="C3411" i="3"/>
  <c r="B3411" i="3"/>
  <c r="K3410" i="3"/>
  <c r="J3410" i="3"/>
  <c r="I3410" i="3"/>
  <c r="H3410" i="3"/>
  <c r="G3410" i="3"/>
  <c r="F3410" i="3"/>
  <c r="E3410" i="3"/>
  <c r="C3410" i="3"/>
  <c r="B3410" i="3"/>
  <c r="K3409" i="3"/>
  <c r="J3409" i="3"/>
  <c r="I3409" i="3"/>
  <c r="H3409" i="3"/>
  <c r="G3409" i="3"/>
  <c r="F3409" i="3"/>
  <c r="E3409" i="3"/>
  <c r="C3409" i="3"/>
  <c r="B3409" i="3"/>
  <c r="K3408" i="3"/>
  <c r="J3408" i="3"/>
  <c r="I3408" i="3"/>
  <c r="H3408" i="3"/>
  <c r="G3408" i="3"/>
  <c r="F3408" i="3"/>
  <c r="E3408" i="3"/>
  <c r="C3408" i="3"/>
  <c r="B3408" i="3"/>
  <c r="K3407" i="3"/>
  <c r="J3407" i="3"/>
  <c r="I3407" i="3"/>
  <c r="H3407" i="3"/>
  <c r="G3407" i="3"/>
  <c r="F3407" i="3"/>
  <c r="E3407" i="3"/>
  <c r="C3407" i="3"/>
  <c r="B3407" i="3"/>
  <c r="K3406" i="3"/>
  <c r="J3406" i="3"/>
  <c r="I3406" i="3"/>
  <c r="H3406" i="3"/>
  <c r="G3406" i="3"/>
  <c r="F3406" i="3"/>
  <c r="E3406" i="3"/>
  <c r="C3406" i="3"/>
  <c r="B3406" i="3"/>
  <c r="K3405" i="3"/>
  <c r="J3405" i="3"/>
  <c r="I3405" i="3"/>
  <c r="H3405" i="3"/>
  <c r="G3405" i="3"/>
  <c r="F3405" i="3"/>
  <c r="E3405" i="3"/>
  <c r="C3405" i="3"/>
  <c r="B3405" i="3"/>
  <c r="K3404" i="3"/>
  <c r="J3404" i="3"/>
  <c r="I3404" i="3"/>
  <c r="H3404" i="3"/>
  <c r="G3404" i="3"/>
  <c r="F3404" i="3"/>
  <c r="E3404" i="3"/>
  <c r="C3404" i="3"/>
  <c r="B3404" i="3"/>
  <c r="K3403" i="3"/>
  <c r="J3403" i="3"/>
  <c r="I3403" i="3"/>
  <c r="H3403" i="3"/>
  <c r="G3403" i="3"/>
  <c r="F3403" i="3"/>
  <c r="E3403" i="3"/>
  <c r="C3403" i="3"/>
  <c r="B3403" i="3"/>
  <c r="K3402" i="3"/>
  <c r="J3402" i="3"/>
  <c r="I3402" i="3"/>
  <c r="H3402" i="3"/>
  <c r="G3402" i="3"/>
  <c r="F3402" i="3"/>
  <c r="E3402" i="3"/>
  <c r="C3402" i="3"/>
  <c r="B3402" i="3"/>
  <c r="K3401" i="3"/>
  <c r="J3401" i="3"/>
  <c r="I3401" i="3"/>
  <c r="H3401" i="3"/>
  <c r="G3401" i="3"/>
  <c r="F3401" i="3"/>
  <c r="E3401" i="3"/>
  <c r="C3401" i="3"/>
  <c r="B3401" i="3"/>
  <c r="K3400" i="3"/>
  <c r="J3400" i="3"/>
  <c r="I3400" i="3"/>
  <c r="H3400" i="3"/>
  <c r="G3400" i="3"/>
  <c r="F3400" i="3"/>
  <c r="E3400" i="3"/>
  <c r="C3400" i="3"/>
  <c r="B3400" i="3"/>
  <c r="K3399" i="3"/>
  <c r="J3399" i="3"/>
  <c r="I3399" i="3"/>
  <c r="H3399" i="3"/>
  <c r="G3399" i="3"/>
  <c r="F3399" i="3"/>
  <c r="E3399" i="3"/>
  <c r="C3399" i="3"/>
  <c r="B3399" i="3"/>
  <c r="K3398" i="3"/>
  <c r="J3398" i="3"/>
  <c r="I3398" i="3"/>
  <c r="H3398" i="3"/>
  <c r="G3398" i="3"/>
  <c r="F3398" i="3"/>
  <c r="E3398" i="3"/>
  <c r="C3398" i="3"/>
  <c r="B3398" i="3"/>
  <c r="K3397" i="3"/>
  <c r="J3397" i="3"/>
  <c r="I3397" i="3"/>
  <c r="H3397" i="3"/>
  <c r="G3397" i="3"/>
  <c r="F3397" i="3"/>
  <c r="E3397" i="3"/>
  <c r="C3397" i="3"/>
  <c r="B3397" i="3"/>
  <c r="K3396" i="3"/>
  <c r="J3396" i="3"/>
  <c r="I3396" i="3"/>
  <c r="H3396" i="3"/>
  <c r="G3396" i="3"/>
  <c r="F3396" i="3"/>
  <c r="E3396" i="3"/>
  <c r="C3396" i="3"/>
  <c r="B3396" i="3"/>
  <c r="K3395" i="3"/>
  <c r="J3395" i="3"/>
  <c r="I3395" i="3"/>
  <c r="H3395" i="3"/>
  <c r="G3395" i="3"/>
  <c r="F3395" i="3"/>
  <c r="E3395" i="3"/>
  <c r="C3395" i="3"/>
  <c r="B3395" i="3"/>
  <c r="K3394" i="3"/>
  <c r="J3394" i="3"/>
  <c r="I3394" i="3"/>
  <c r="H3394" i="3"/>
  <c r="G3394" i="3"/>
  <c r="F3394" i="3"/>
  <c r="E3394" i="3"/>
  <c r="C3394" i="3"/>
  <c r="B3394" i="3"/>
  <c r="K3393" i="3"/>
  <c r="J3393" i="3"/>
  <c r="I3393" i="3"/>
  <c r="H3393" i="3"/>
  <c r="G3393" i="3"/>
  <c r="F3393" i="3"/>
  <c r="E3393" i="3"/>
  <c r="C3393" i="3"/>
  <c r="B3393" i="3"/>
  <c r="K3392" i="3"/>
  <c r="J3392" i="3"/>
  <c r="I3392" i="3"/>
  <c r="H3392" i="3"/>
  <c r="G3392" i="3"/>
  <c r="F3392" i="3"/>
  <c r="E3392" i="3"/>
  <c r="C3392" i="3"/>
  <c r="B3392" i="3"/>
  <c r="K3391" i="3"/>
  <c r="J3391" i="3"/>
  <c r="I3391" i="3"/>
  <c r="H3391" i="3"/>
  <c r="G3391" i="3"/>
  <c r="F3391" i="3"/>
  <c r="E3391" i="3"/>
  <c r="C3391" i="3"/>
  <c r="B3391" i="3"/>
  <c r="K3390" i="3"/>
  <c r="J3390" i="3"/>
  <c r="I3390" i="3"/>
  <c r="H3390" i="3"/>
  <c r="G3390" i="3"/>
  <c r="F3390" i="3"/>
  <c r="E3390" i="3"/>
  <c r="C3390" i="3"/>
  <c r="B3390" i="3"/>
  <c r="K3389" i="3"/>
  <c r="J3389" i="3"/>
  <c r="I3389" i="3"/>
  <c r="H3389" i="3"/>
  <c r="G3389" i="3"/>
  <c r="F3389" i="3"/>
  <c r="E3389" i="3"/>
  <c r="C3389" i="3"/>
  <c r="B3389" i="3"/>
  <c r="K3388" i="3"/>
  <c r="J3388" i="3"/>
  <c r="I3388" i="3"/>
  <c r="H3388" i="3"/>
  <c r="G3388" i="3"/>
  <c r="F3388" i="3"/>
  <c r="E3388" i="3"/>
  <c r="C3388" i="3"/>
  <c r="B3388" i="3"/>
  <c r="K3387" i="3"/>
  <c r="J3387" i="3"/>
  <c r="I3387" i="3"/>
  <c r="H3387" i="3"/>
  <c r="G3387" i="3"/>
  <c r="F3387" i="3"/>
  <c r="E3387" i="3"/>
  <c r="C3387" i="3"/>
  <c r="B3387" i="3"/>
  <c r="K3386" i="3"/>
  <c r="J3386" i="3"/>
  <c r="I3386" i="3"/>
  <c r="H3386" i="3"/>
  <c r="G3386" i="3"/>
  <c r="F3386" i="3"/>
  <c r="E3386" i="3"/>
  <c r="C3386" i="3"/>
  <c r="B3386" i="3"/>
  <c r="K3385" i="3"/>
  <c r="J3385" i="3"/>
  <c r="I3385" i="3"/>
  <c r="H3385" i="3"/>
  <c r="G3385" i="3"/>
  <c r="F3385" i="3"/>
  <c r="E3385" i="3"/>
  <c r="C3385" i="3"/>
  <c r="B3385" i="3"/>
  <c r="K3384" i="3"/>
  <c r="J3384" i="3"/>
  <c r="I3384" i="3"/>
  <c r="H3384" i="3"/>
  <c r="G3384" i="3"/>
  <c r="F3384" i="3"/>
  <c r="E3384" i="3"/>
  <c r="C3384" i="3"/>
  <c r="B3384" i="3"/>
  <c r="K3383" i="3"/>
  <c r="J3383" i="3"/>
  <c r="I3383" i="3"/>
  <c r="H3383" i="3"/>
  <c r="G3383" i="3"/>
  <c r="F3383" i="3"/>
  <c r="E3383" i="3"/>
  <c r="C3383" i="3"/>
  <c r="B3383" i="3"/>
  <c r="K3382" i="3"/>
  <c r="J3382" i="3"/>
  <c r="I3382" i="3"/>
  <c r="H3382" i="3"/>
  <c r="G3382" i="3"/>
  <c r="F3382" i="3"/>
  <c r="E3382" i="3"/>
  <c r="C3382" i="3"/>
  <c r="B3382" i="3"/>
  <c r="K3381" i="3"/>
  <c r="J3381" i="3"/>
  <c r="I3381" i="3"/>
  <c r="H3381" i="3"/>
  <c r="G3381" i="3"/>
  <c r="F3381" i="3"/>
  <c r="E3381" i="3"/>
  <c r="C3381" i="3"/>
  <c r="B3381" i="3"/>
  <c r="K3380" i="3"/>
  <c r="J3380" i="3"/>
  <c r="I3380" i="3"/>
  <c r="H3380" i="3"/>
  <c r="G3380" i="3"/>
  <c r="F3380" i="3"/>
  <c r="E3380" i="3"/>
  <c r="C3380" i="3"/>
  <c r="B3380" i="3"/>
  <c r="K3379" i="3"/>
  <c r="J3379" i="3"/>
  <c r="I3379" i="3"/>
  <c r="H3379" i="3"/>
  <c r="G3379" i="3"/>
  <c r="F3379" i="3"/>
  <c r="E3379" i="3"/>
  <c r="C3379" i="3"/>
  <c r="B3379" i="3"/>
  <c r="K3378" i="3"/>
  <c r="J3378" i="3"/>
  <c r="I3378" i="3"/>
  <c r="H3378" i="3"/>
  <c r="G3378" i="3"/>
  <c r="F3378" i="3"/>
  <c r="E3378" i="3"/>
  <c r="C3378" i="3"/>
  <c r="B3378" i="3"/>
  <c r="K3377" i="3"/>
  <c r="J3377" i="3"/>
  <c r="I3377" i="3"/>
  <c r="H3377" i="3"/>
  <c r="G3377" i="3"/>
  <c r="F3377" i="3"/>
  <c r="E3377" i="3"/>
  <c r="C3377" i="3"/>
  <c r="B3377" i="3"/>
  <c r="K3376" i="3"/>
  <c r="J3376" i="3"/>
  <c r="I3376" i="3"/>
  <c r="H3376" i="3"/>
  <c r="G3376" i="3"/>
  <c r="F3376" i="3"/>
  <c r="E3376" i="3"/>
  <c r="C3376" i="3"/>
  <c r="B3376" i="3"/>
  <c r="K3375" i="3"/>
  <c r="J3375" i="3"/>
  <c r="I3375" i="3"/>
  <c r="H3375" i="3"/>
  <c r="G3375" i="3"/>
  <c r="F3375" i="3"/>
  <c r="E3375" i="3"/>
  <c r="C3375" i="3"/>
  <c r="B3375" i="3"/>
  <c r="K3374" i="3"/>
  <c r="J3374" i="3"/>
  <c r="I3374" i="3"/>
  <c r="H3374" i="3"/>
  <c r="G3374" i="3"/>
  <c r="F3374" i="3"/>
  <c r="E3374" i="3"/>
  <c r="C3374" i="3"/>
  <c r="B3374" i="3"/>
  <c r="K3373" i="3"/>
  <c r="J3373" i="3"/>
  <c r="I3373" i="3"/>
  <c r="H3373" i="3"/>
  <c r="G3373" i="3"/>
  <c r="F3373" i="3"/>
  <c r="E3373" i="3"/>
  <c r="C3373" i="3"/>
  <c r="B3373" i="3"/>
  <c r="K3372" i="3"/>
  <c r="J3372" i="3"/>
  <c r="I3372" i="3"/>
  <c r="H3372" i="3"/>
  <c r="G3372" i="3"/>
  <c r="F3372" i="3"/>
  <c r="E3372" i="3"/>
  <c r="C3372" i="3"/>
  <c r="B3372" i="3"/>
  <c r="K3371" i="3"/>
  <c r="J3371" i="3"/>
  <c r="I3371" i="3"/>
  <c r="H3371" i="3"/>
  <c r="G3371" i="3"/>
  <c r="F3371" i="3"/>
  <c r="E3371" i="3"/>
  <c r="C3371" i="3"/>
  <c r="B3371" i="3"/>
  <c r="K3370" i="3"/>
  <c r="J3370" i="3"/>
  <c r="I3370" i="3"/>
  <c r="H3370" i="3"/>
  <c r="G3370" i="3"/>
  <c r="F3370" i="3"/>
  <c r="E3370" i="3"/>
  <c r="C3370" i="3"/>
  <c r="B3370" i="3"/>
  <c r="K3369" i="3"/>
  <c r="J3369" i="3"/>
  <c r="I3369" i="3"/>
  <c r="H3369" i="3"/>
  <c r="G3369" i="3"/>
  <c r="F3369" i="3"/>
  <c r="E3369" i="3"/>
  <c r="C3369" i="3"/>
  <c r="B3369" i="3"/>
  <c r="K3368" i="3"/>
  <c r="J3368" i="3"/>
  <c r="I3368" i="3"/>
  <c r="H3368" i="3"/>
  <c r="G3368" i="3"/>
  <c r="F3368" i="3"/>
  <c r="E3368" i="3"/>
  <c r="C3368" i="3"/>
  <c r="B3368" i="3"/>
  <c r="K3367" i="3"/>
  <c r="J3367" i="3"/>
  <c r="I3367" i="3"/>
  <c r="H3367" i="3"/>
  <c r="G3367" i="3"/>
  <c r="F3367" i="3"/>
  <c r="E3367" i="3"/>
  <c r="C3367" i="3"/>
  <c r="B3367" i="3"/>
  <c r="K3366" i="3"/>
  <c r="J3366" i="3"/>
  <c r="I3366" i="3"/>
  <c r="H3366" i="3"/>
  <c r="G3366" i="3"/>
  <c r="F3366" i="3"/>
  <c r="E3366" i="3"/>
  <c r="C3366" i="3"/>
  <c r="B3366" i="3"/>
  <c r="K3365" i="3"/>
  <c r="J3365" i="3"/>
  <c r="I3365" i="3"/>
  <c r="H3365" i="3"/>
  <c r="G3365" i="3"/>
  <c r="F3365" i="3"/>
  <c r="E3365" i="3"/>
  <c r="C3365" i="3"/>
  <c r="B3365" i="3"/>
  <c r="K3364" i="3"/>
  <c r="J3364" i="3"/>
  <c r="I3364" i="3"/>
  <c r="H3364" i="3"/>
  <c r="G3364" i="3"/>
  <c r="F3364" i="3"/>
  <c r="E3364" i="3"/>
  <c r="C3364" i="3"/>
  <c r="B3364" i="3"/>
  <c r="K3363" i="3"/>
  <c r="J3363" i="3"/>
  <c r="I3363" i="3"/>
  <c r="H3363" i="3"/>
  <c r="G3363" i="3"/>
  <c r="F3363" i="3"/>
  <c r="E3363" i="3"/>
  <c r="C3363" i="3"/>
  <c r="B3363" i="3"/>
  <c r="K3362" i="3"/>
  <c r="J3362" i="3"/>
  <c r="I3362" i="3"/>
  <c r="H3362" i="3"/>
  <c r="G3362" i="3"/>
  <c r="F3362" i="3"/>
  <c r="E3362" i="3"/>
  <c r="C3362" i="3"/>
  <c r="B3362" i="3"/>
  <c r="K3361" i="3"/>
  <c r="J3361" i="3"/>
  <c r="I3361" i="3"/>
  <c r="H3361" i="3"/>
  <c r="G3361" i="3"/>
  <c r="F3361" i="3"/>
  <c r="E3361" i="3"/>
  <c r="C3361" i="3"/>
  <c r="B3361" i="3"/>
  <c r="K3360" i="3"/>
  <c r="J3360" i="3"/>
  <c r="I3360" i="3"/>
  <c r="H3360" i="3"/>
  <c r="G3360" i="3"/>
  <c r="F3360" i="3"/>
  <c r="E3360" i="3"/>
  <c r="C3360" i="3"/>
  <c r="B3360" i="3"/>
  <c r="K3359" i="3"/>
  <c r="J3359" i="3"/>
  <c r="I3359" i="3"/>
  <c r="H3359" i="3"/>
  <c r="G3359" i="3"/>
  <c r="F3359" i="3"/>
  <c r="E3359" i="3"/>
  <c r="C3359" i="3"/>
  <c r="B3359" i="3"/>
  <c r="K3358" i="3"/>
  <c r="J3358" i="3"/>
  <c r="I3358" i="3"/>
  <c r="H3358" i="3"/>
  <c r="G3358" i="3"/>
  <c r="F3358" i="3"/>
  <c r="E3358" i="3"/>
  <c r="C3358" i="3"/>
  <c r="B3358" i="3"/>
  <c r="K3357" i="3"/>
  <c r="J3357" i="3"/>
  <c r="I3357" i="3"/>
  <c r="H3357" i="3"/>
  <c r="G3357" i="3"/>
  <c r="F3357" i="3"/>
  <c r="E3357" i="3"/>
  <c r="C3357" i="3"/>
  <c r="B3357" i="3"/>
  <c r="K3356" i="3"/>
  <c r="J3356" i="3"/>
  <c r="I3356" i="3"/>
  <c r="H3356" i="3"/>
  <c r="G3356" i="3"/>
  <c r="F3356" i="3"/>
  <c r="E3356" i="3"/>
  <c r="C3356" i="3"/>
  <c r="B3356" i="3"/>
  <c r="K3355" i="3"/>
  <c r="J3355" i="3"/>
  <c r="I3355" i="3"/>
  <c r="H3355" i="3"/>
  <c r="G3355" i="3"/>
  <c r="F3355" i="3"/>
  <c r="E3355" i="3"/>
  <c r="C3355" i="3"/>
  <c r="B3355" i="3"/>
  <c r="K3354" i="3"/>
  <c r="J3354" i="3"/>
  <c r="I3354" i="3"/>
  <c r="H3354" i="3"/>
  <c r="G3354" i="3"/>
  <c r="F3354" i="3"/>
  <c r="E3354" i="3"/>
  <c r="C3354" i="3"/>
  <c r="B3354" i="3"/>
  <c r="K3353" i="3"/>
  <c r="J3353" i="3"/>
  <c r="I3353" i="3"/>
  <c r="H3353" i="3"/>
  <c r="G3353" i="3"/>
  <c r="F3353" i="3"/>
  <c r="E3353" i="3"/>
  <c r="C3353" i="3"/>
  <c r="B3353" i="3"/>
  <c r="K3352" i="3"/>
  <c r="J3352" i="3"/>
  <c r="I3352" i="3"/>
  <c r="H3352" i="3"/>
  <c r="G3352" i="3"/>
  <c r="F3352" i="3"/>
  <c r="E3352" i="3"/>
  <c r="C3352" i="3"/>
  <c r="B3352" i="3"/>
  <c r="K3351" i="3"/>
  <c r="J3351" i="3"/>
  <c r="I3351" i="3"/>
  <c r="H3351" i="3"/>
  <c r="G3351" i="3"/>
  <c r="F3351" i="3"/>
  <c r="E3351" i="3"/>
  <c r="C3351" i="3"/>
  <c r="B3351" i="3"/>
  <c r="K3350" i="3"/>
  <c r="J3350" i="3"/>
  <c r="I3350" i="3"/>
  <c r="H3350" i="3"/>
  <c r="G3350" i="3"/>
  <c r="F3350" i="3"/>
  <c r="E3350" i="3"/>
  <c r="C3350" i="3"/>
  <c r="B3350" i="3"/>
  <c r="K3349" i="3"/>
  <c r="J3349" i="3"/>
  <c r="I3349" i="3"/>
  <c r="H3349" i="3"/>
  <c r="G3349" i="3"/>
  <c r="F3349" i="3"/>
  <c r="E3349" i="3"/>
  <c r="C3349" i="3"/>
  <c r="B3349" i="3"/>
  <c r="K3348" i="3"/>
  <c r="J3348" i="3"/>
  <c r="I3348" i="3"/>
  <c r="H3348" i="3"/>
  <c r="G3348" i="3"/>
  <c r="F3348" i="3"/>
  <c r="E3348" i="3"/>
  <c r="C3348" i="3"/>
  <c r="B3348" i="3"/>
  <c r="K3347" i="3"/>
  <c r="J3347" i="3"/>
  <c r="I3347" i="3"/>
  <c r="H3347" i="3"/>
  <c r="G3347" i="3"/>
  <c r="F3347" i="3"/>
  <c r="E3347" i="3"/>
  <c r="C3347" i="3"/>
  <c r="B3347" i="3"/>
  <c r="K3346" i="3"/>
  <c r="J3346" i="3"/>
  <c r="I3346" i="3"/>
  <c r="H3346" i="3"/>
  <c r="G3346" i="3"/>
  <c r="F3346" i="3"/>
  <c r="E3346" i="3"/>
  <c r="C3346" i="3"/>
  <c r="B3346" i="3"/>
  <c r="K3345" i="3"/>
  <c r="J3345" i="3"/>
  <c r="I3345" i="3"/>
  <c r="H3345" i="3"/>
  <c r="G3345" i="3"/>
  <c r="F3345" i="3"/>
  <c r="E3345" i="3"/>
  <c r="C3345" i="3"/>
  <c r="B3345" i="3"/>
  <c r="K3344" i="3"/>
  <c r="J3344" i="3"/>
  <c r="I3344" i="3"/>
  <c r="H3344" i="3"/>
  <c r="G3344" i="3"/>
  <c r="F3344" i="3"/>
  <c r="E3344" i="3"/>
  <c r="C3344" i="3"/>
  <c r="B3344" i="3"/>
  <c r="K3343" i="3"/>
  <c r="J3343" i="3"/>
  <c r="I3343" i="3"/>
  <c r="H3343" i="3"/>
  <c r="G3343" i="3"/>
  <c r="F3343" i="3"/>
  <c r="E3343" i="3"/>
  <c r="C3343" i="3"/>
  <c r="B3343" i="3"/>
  <c r="K3342" i="3"/>
  <c r="J3342" i="3"/>
  <c r="I3342" i="3"/>
  <c r="H3342" i="3"/>
  <c r="G3342" i="3"/>
  <c r="F3342" i="3"/>
  <c r="E3342" i="3"/>
  <c r="C3342" i="3"/>
  <c r="B3342" i="3"/>
  <c r="K3341" i="3"/>
  <c r="J3341" i="3"/>
  <c r="I3341" i="3"/>
  <c r="H3341" i="3"/>
  <c r="G3341" i="3"/>
  <c r="F3341" i="3"/>
  <c r="E3341" i="3"/>
  <c r="C3341" i="3"/>
  <c r="B3341" i="3"/>
  <c r="K3340" i="3"/>
  <c r="J3340" i="3"/>
  <c r="I3340" i="3"/>
  <c r="H3340" i="3"/>
  <c r="G3340" i="3"/>
  <c r="F3340" i="3"/>
  <c r="E3340" i="3"/>
  <c r="C3340" i="3"/>
  <c r="B3340" i="3"/>
  <c r="K3339" i="3"/>
  <c r="J3339" i="3"/>
  <c r="I3339" i="3"/>
  <c r="H3339" i="3"/>
  <c r="G3339" i="3"/>
  <c r="F3339" i="3"/>
  <c r="E3339" i="3"/>
  <c r="C3339" i="3"/>
  <c r="B3339" i="3"/>
  <c r="K3338" i="3"/>
  <c r="J3338" i="3"/>
  <c r="I3338" i="3"/>
  <c r="H3338" i="3"/>
  <c r="G3338" i="3"/>
  <c r="F3338" i="3"/>
  <c r="E3338" i="3"/>
  <c r="C3338" i="3"/>
  <c r="B3338" i="3"/>
  <c r="K3337" i="3"/>
  <c r="J3337" i="3"/>
  <c r="I3337" i="3"/>
  <c r="H3337" i="3"/>
  <c r="G3337" i="3"/>
  <c r="F3337" i="3"/>
  <c r="E3337" i="3"/>
  <c r="C3337" i="3"/>
  <c r="B3337" i="3"/>
  <c r="K3336" i="3"/>
  <c r="J3336" i="3"/>
  <c r="I3336" i="3"/>
  <c r="H3336" i="3"/>
  <c r="G3336" i="3"/>
  <c r="F3336" i="3"/>
  <c r="E3336" i="3"/>
  <c r="C3336" i="3"/>
  <c r="B3336" i="3"/>
  <c r="K3335" i="3"/>
  <c r="J3335" i="3"/>
  <c r="I3335" i="3"/>
  <c r="H3335" i="3"/>
  <c r="G3335" i="3"/>
  <c r="F3335" i="3"/>
  <c r="E3335" i="3"/>
  <c r="C3335" i="3"/>
  <c r="B3335" i="3"/>
  <c r="K3334" i="3"/>
  <c r="J3334" i="3"/>
  <c r="I3334" i="3"/>
  <c r="H3334" i="3"/>
  <c r="G3334" i="3"/>
  <c r="F3334" i="3"/>
  <c r="E3334" i="3"/>
  <c r="C3334" i="3"/>
  <c r="B3334" i="3"/>
  <c r="K3333" i="3"/>
  <c r="J3333" i="3"/>
  <c r="I3333" i="3"/>
  <c r="H3333" i="3"/>
  <c r="G3333" i="3"/>
  <c r="F3333" i="3"/>
  <c r="E3333" i="3"/>
  <c r="C3333" i="3"/>
  <c r="B3333" i="3"/>
  <c r="K3332" i="3"/>
  <c r="J3332" i="3"/>
  <c r="I3332" i="3"/>
  <c r="H3332" i="3"/>
  <c r="G3332" i="3"/>
  <c r="F3332" i="3"/>
  <c r="E3332" i="3"/>
  <c r="C3332" i="3"/>
  <c r="B3332" i="3"/>
  <c r="K3331" i="3"/>
  <c r="J3331" i="3"/>
  <c r="I3331" i="3"/>
  <c r="H3331" i="3"/>
  <c r="G3331" i="3"/>
  <c r="F3331" i="3"/>
  <c r="E3331" i="3"/>
  <c r="C3331" i="3"/>
  <c r="B3331" i="3"/>
  <c r="K3330" i="3"/>
  <c r="J3330" i="3"/>
  <c r="I3330" i="3"/>
  <c r="H3330" i="3"/>
  <c r="G3330" i="3"/>
  <c r="F3330" i="3"/>
  <c r="E3330" i="3"/>
  <c r="C3330" i="3"/>
  <c r="B3330" i="3"/>
  <c r="K3329" i="3"/>
  <c r="J3329" i="3"/>
  <c r="I3329" i="3"/>
  <c r="H3329" i="3"/>
  <c r="G3329" i="3"/>
  <c r="F3329" i="3"/>
  <c r="E3329" i="3"/>
  <c r="C3329" i="3"/>
  <c r="B3329" i="3"/>
  <c r="K3328" i="3"/>
  <c r="J3328" i="3"/>
  <c r="I3328" i="3"/>
  <c r="H3328" i="3"/>
  <c r="G3328" i="3"/>
  <c r="F3328" i="3"/>
  <c r="E3328" i="3"/>
  <c r="C3328" i="3"/>
  <c r="B3328" i="3"/>
  <c r="K3327" i="3"/>
  <c r="J3327" i="3"/>
  <c r="I3327" i="3"/>
  <c r="H3327" i="3"/>
  <c r="G3327" i="3"/>
  <c r="F3327" i="3"/>
  <c r="E3327" i="3"/>
  <c r="C3327" i="3"/>
  <c r="B3327" i="3"/>
  <c r="K3326" i="3"/>
  <c r="J3326" i="3"/>
  <c r="I3326" i="3"/>
  <c r="H3326" i="3"/>
  <c r="G3326" i="3"/>
  <c r="F3326" i="3"/>
  <c r="E3326" i="3"/>
  <c r="C3326" i="3"/>
  <c r="B3326" i="3"/>
  <c r="K3325" i="3"/>
  <c r="J3325" i="3"/>
  <c r="I3325" i="3"/>
  <c r="H3325" i="3"/>
  <c r="G3325" i="3"/>
  <c r="F3325" i="3"/>
  <c r="E3325" i="3"/>
  <c r="C3325" i="3"/>
  <c r="B3325" i="3"/>
  <c r="K3324" i="3"/>
  <c r="J3324" i="3"/>
  <c r="I3324" i="3"/>
  <c r="H3324" i="3"/>
  <c r="G3324" i="3"/>
  <c r="F3324" i="3"/>
  <c r="E3324" i="3"/>
  <c r="C3324" i="3"/>
  <c r="B3324" i="3"/>
  <c r="K3323" i="3"/>
  <c r="J3323" i="3"/>
  <c r="I3323" i="3"/>
  <c r="H3323" i="3"/>
  <c r="G3323" i="3"/>
  <c r="F3323" i="3"/>
  <c r="E3323" i="3"/>
  <c r="C3323" i="3"/>
  <c r="B3323" i="3"/>
  <c r="K3322" i="3"/>
  <c r="J3322" i="3"/>
  <c r="I3322" i="3"/>
  <c r="H3322" i="3"/>
  <c r="G3322" i="3"/>
  <c r="F3322" i="3"/>
  <c r="E3322" i="3"/>
  <c r="C3322" i="3"/>
  <c r="B3322" i="3"/>
  <c r="K3321" i="3"/>
  <c r="J3321" i="3"/>
  <c r="I3321" i="3"/>
  <c r="H3321" i="3"/>
  <c r="G3321" i="3"/>
  <c r="F3321" i="3"/>
  <c r="E3321" i="3"/>
  <c r="C3321" i="3"/>
  <c r="B3321" i="3"/>
  <c r="K3320" i="3"/>
  <c r="J3320" i="3"/>
  <c r="I3320" i="3"/>
  <c r="H3320" i="3"/>
  <c r="G3320" i="3"/>
  <c r="F3320" i="3"/>
  <c r="E3320" i="3"/>
  <c r="C3320" i="3"/>
  <c r="B3320" i="3"/>
  <c r="K3319" i="3"/>
  <c r="J3319" i="3"/>
  <c r="I3319" i="3"/>
  <c r="H3319" i="3"/>
  <c r="G3319" i="3"/>
  <c r="F3319" i="3"/>
  <c r="E3319" i="3"/>
  <c r="C3319" i="3"/>
  <c r="B3319" i="3"/>
  <c r="K3318" i="3"/>
  <c r="J3318" i="3"/>
  <c r="I3318" i="3"/>
  <c r="H3318" i="3"/>
  <c r="G3318" i="3"/>
  <c r="F3318" i="3"/>
  <c r="E3318" i="3"/>
  <c r="C3318" i="3"/>
  <c r="B3318" i="3"/>
  <c r="K3317" i="3"/>
  <c r="J3317" i="3"/>
  <c r="I3317" i="3"/>
  <c r="H3317" i="3"/>
  <c r="G3317" i="3"/>
  <c r="F3317" i="3"/>
  <c r="E3317" i="3"/>
  <c r="C3317" i="3"/>
  <c r="B3317" i="3"/>
  <c r="K3316" i="3"/>
  <c r="J3316" i="3"/>
  <c r="I3316" i="3"/>
  <c r="H3316" i="3"/>
  <c r="G3316" i="3"/>
  <c r="F3316" i="3"/>
  <c r="E3316" i="3"/>
  <c r="C3316" i="3"/>
  <c r="B3316" i="3"/>
  <c r="K3315" i="3"/>
  <c r="J3315" i="3"/>
  <c r="I3315" i="3"/>
  <c r="H3315" i="3"/>
  <c r="G3315" i="3"/>
  <c r="F3315" i="3"/>
  <c r="E3315" i="3"/>
  <c r="C3315" i="3"/>
  <c r="B3315" i="3"/>
  <c r="K3314" i="3"/>
  <c r="J3314" i="3"/>
  <c r="I3314" i="3"/>
  <c r="H3314" i="3"/>
  <c r="G3314" i="3"/>
  <c r="F3314" i="3"/>
  <c r="E3314" i="3"/>
  <c r="C3314" i="3"/>
  <c r="B3314" i="3"/>
  <c r="K3313" i="3"/>
  <c r="J3313" i="3"/>
  <c r="I3313" i="3"/>
  <c r="H3313" i="3"/>
  <c r="G3313" i="3"/>
  <c r="F3313" i="3"/>
  <c r="E3313" i="3"/>
  <c r="C3313" i="3"/>
  <c r="B3313" i="3"/>
  <c r="K3312" i="3"/>
  <c r="J3312" i="3"/>
  <c r="I3312" i="3"/>
  <c r="H3312" i="3"/>
  <c r="G3312" i="3"/>
  <c r="F3312" i="3"/>
  <c r="E3312" i="3"/>
  <c r="C3312" i="3"/>
  <c r="B3312" i="3"/>
  <c r="K3311" i="3"/>
  <c r="J3311" i="3"/>
  <c r="I3311" i="3"/>
  <c r="H3311" i="3"/>
  <c r="G3311" i="3"/>
  <c r="F3311" i="3"/>
  <c r="E3311" i="3"/>
  <c r="C3311" i="3"/>
  <c r="B3311" i="3"/>
  <c r="K3310" i="3"/>
  <c r="J3310" i="3"/>
  <c r="I3310" i="3"/>
  <c r="H3310" i="3"/>
  <c r="G3310" i="3"/>
  <c r="F3310" i="3"/>
  <c r="E3310" i="3"/>
  <c r="C3310" i="3"/>
  <c r="B3310" i="3"/>
  <c r="K3309" i="3"/>
  <c r="J3309" i="3"/>
  <c r="I3309" i="3"/>
  <c r="H3309" i="3"/>
  <c r="G3309" i="3"/>
  <c r="F3309" i="3"/>
  <c r="E3309" i="3"/>
  <c r="C3309" i="3"/>
  <c r="B3309" i="3"/>
  <c r="K3308" i="3"/>
  <c r="J3308" i="3"/>
  <c r="I3308" i="3"/>
  <c r="H3308" i="3"/>
  <c r="G3308" i="3"/>
  <c r="F3308" i="3"/>
  <c r="E3308" i="3"/>
  <c r="C3308" i="3"/>
  <c r="B3308" i="3"/>
  <c r="K3307" i="3"/>
  <c r="J3307" i="3"/>
  <c r="I3307" i="3"/>
  <c r="H3307" i="3"/>
  <c r="G3307" i="3"/>
  <c r="F3307" i="3"/>
  <c r="E3307" i="3"/>
  <c r="C3307" i="3"/>
  <c r="B3307" i="3"/>
  <c r="K3306" i="3"/>
  <c r="J3306" i="3"/>
  <c r="I3306" i="3"/>
  <c r="H3306" i="3"/>
  <c r="G3306" i="3"/>
  <c r="F3306" i="3"/>
  <c r="E3306" i="3"/>
  <c r="C3306" i="3"/>
  <c r="B3306" i="3"/>
  <c r="K3305" i="3"/>
  <c r="J3305" i="3"/>
  <c r="I3305" i="3"/>
  <c r="H3305" i="3"/>
  <c r="G3305" i="3"/>
  <c r="F3305" i="3"/>
  <c r="E3305" i="3"/>
  <c r="C3305" i="3"/>
  <c r="B3305" i="3"/>
  <c r="K3304" i="3"/>
  <c r="J3304" i="3"/>
  <c r="I3304" i="3"/>
  <c r="H3304" i="3"/>
  <c r="G3304" i="3"/>
  <c r="F3304" i="3"/>
  <c r="E3304" i="3"/>
  <c r="C3304" i="3"/>
  <c r="B3304" i="3"/>
  <c r="K3303" i="3"/>
  <c r="J3303" i="3"/>
  <c r="I3303" i="3"/>
  <c r="H3303" i="3"/>
  <c r="G3303" i="3"/>
  <c r="F3303" i="3"/>
  <c r="E3303" i="3"/>
  <c r="C3303" i="3"/>
  <c r="B3303" i="3"/>
  <c r="K3302" i="3"/>
  <c r="J3302" i="3"/>
  <c r="I3302" i="3"/>
  <c r="H3302" i="3"/>
  <c r="G3302" i="3"/>
  <c r="F3302" i="3"/>
  <c r="E3302" i="3"/>
  <c r="C3302" i="3"/>
  <c r="B3302" i="3"/>
  <c r="K3301" i="3"/>
  <c r="J3301" i="3"/>
  <c r="I3301" i="3"/>
  <c r="H3301" i="3"/>
  <c r="G3301" i="3"/>
  <c r="F3301" i="3"/>
  <c r="E3301" i="3"/>
  <c r="C3301" i="3"/>
  <c r="B3301" i="3"/>
  <c r="K3300" i="3"/>
  <c r="J3300" i="3"/>
  <c r="I3300" i="3"/>
  <c r="H3300" i="3"/>
  <c r="G3300" i="3"/>
  <c r="F3300" i="3"/>
  <c r="E3300" i="3"/>
  <c r="C3300" i="3"/>
  <c r="B3300" i="3"/>
  <c r="K3299" i="3"/>
  <c r="J3299" i="3"/>
  <c r="I3299" i="3"/>
  <c r="H3299" i="3"/>
  <c r="G3299" i="3"/>
  <c r="F3299" i="3"/>
  <c r="E3299" i="3"/>
  <c r="C3299" i="3"/>
  <c r="B3299" i="3"/>
  <c r="K3298" i="3"/>
  <c r="J3298" i="3"/>
  <c r="I3298" i="3"/>
  <c r="H3298" i="3"/>
  <c r="G3298" i="3"/>
  <c r="F3298" i="3"/>
  <c r="E3298" i="3"/>
  <c r="C3298" i="3"/>
  <c r="B3298" i="3"/>
  <c r="K3297" i="3"/>
  <c r="J3297" i="3"/>
  <c r="I3297" i="3"/>
  <c r="H3297" i="3"/>
  <c r="G3297" i="3"/>
  <c r="F3297" i="3"/>
  <c r="E3297" i="3"/>
  <c r="C3297" i="3"/>
  <c r="B3297" i="3"/>
  <c r="K3296" i="3"/>
  <c r="J3296" i="3"/>
  <c r="I3296" i="3"/>
  <c r="H3296" i="3"/>
  <c r="G3296" i="3"/>
  <c r="F3296" i="3"/>
  <c r="E3296" i="3"/>
  <c r="C3296" i="3"/>
  <c r="B3296" i="3"/>
  <c r="K3295" i="3"/>
  <c r="J3295" i="3"/>
  <c r="I3295" i="3"/>
  <c r="H3295" i="3"/>
  <c r="G3295" i="3"/>
  <c r="F3295" i="3"/>
  <c r="E3295" i="3"/>
  <c r="C3295" i="3"/>
  <c r="B3295" i="3"/>
  <c r="K3294" i="3"/>
  <c r="J3294" i="3"/>
  <c r="I3294" i="3"/>
  <c r="H3294" i="3"/>
  <c r="G3294" i="3"/>
  <c r="F3294" i="3"/>
  <c r="E3294" i="3"/>
  <c r="C3294" i="3"/>
  <c r="B3294" i="3"/>
  <c r="K3293" i="3"/>
  <c r="J3293" i="3"/>
  <c r="I3293" i="3"/>
  <c r="H3293" i="3"/>
  <c r="G3293" i="3"/>
  <c r="F3293" i="3"/>
  <c r="E3293" i="3"/>
  <c r="C3293" i="3"/>
  <c r="B3293" i="3"/>
  <c r="K3292" i="3"/>
  <c r="J3292" i="3"/>
  <c r="I3292" i="3"/>
  <c r="H3292" i="3"/>
  <c r="G3292" i="3"/>
  <c r="F3292" i="3"/>
  <c r="E3292" i="3"/>
  <c r="C3292" i="3"/>
  <c r="B3292" i="3"/>
  <c r="K3291" i="3"/>
  <c r="J3291" i="3"/>
  <c r="I3291" i="3"/>
  <c r="H3291" i="3"/>
  <c r="G3291" i="3"/>
  <c r="F3291" i="3"/>
  <c r="E3291" i="3"/>
  <c r="C3291" i="3"/>
  <c r="B3291" i="3"/>
  <c r="K3290" i="3"/>
  <c r="J3290" i="3"/>
  <c r="I3290" i="3"/>
  <c r="H3290" i="3"/>
  <c r="G3290" i="3"/>
  <c r="F3290" i="3"/>
  <c r="E3290" i="3"/>
  <c r="C3290" i="3"/>
  <c r="B3290" i="3"/>
  <c r="K3289" i="3"/>
  <c r="J3289" i="3"/>
  <c r="I3289" i="3"/>
  <c r="H3289" i="3"/>
  <c r="G3289" i="3"/>
  <c r="F3289" i="3"/>
  <c r="E3289" i="3"/>
  <c r="C3289" i="3"/>
  <c r="B3289" i="3"/>
  <c r="K3288" i="3"/>
  <c r="J3288" i="3"/>
  <c r="I3288" i="3"/>
  <c r="H3288" i="3"/>
  <c r="G3288" i="3"/>
  <c r="F3288" i="3"/>
  <c r="E3288" i="3"/>
  <c r="C3288" i="3"/>
  <c r="B3288" i="3"/>
  <c r="K3287" i="3"/>
  <c r="J3287" i="3"/>
  <c r="I3287" i="3"/>
  <c r="H3287" i="3"/>
  <c r="G3287" i="3"/>
  <c r="F3287" i="3"/>
  <c r="E3287" i="3"/>
  <c r="C3287" i="3"/>
  <c r="B3287" i="3"/>
  <c r="K3286" i="3"/>
  <c r="J3286" i="3"/>
  <c r="I3286" i="3"/>
  <c r="H3286" i="3"/>
  <c r="G3286" i="3"/>
  <c r="F3286" i="3"/>
  <c r="E3286" i="3"/>
  <c r="C3286" i="3"/>
  <c r="B3286" i="3"/>
  <c r="K3285" i="3"/>
  <c r="J3285" i="3"/>
  <c r="I3285" i="3"/>
  <c r="H3285" i="3"/>
  <c r="G3285" i="3"/>
  <c r="F3285" i="3"/>
  <c r="E3285" i="3"/>
  <c r="C3285" i="3"/>
  <c r="B3285" i="3"/>
  <c r="K3284" i="3"/>
  <c r="J3284" i="3"/>
  <c r="I3284" i="3"/>
  <c r="H3284" i="3"/>
  <c r="G3284" i="3"/>
  <c r="F3284" i="3"/>
  <c r="E3284" i="3"/>
  <c r="C3284" i="3"/>
  <c r="B3284" i="3"/>
  <c r="K3283" i="3"/>
  <c r="J3283" i="3"/>
  <c r="I3283" i="3"/>
  <c r="H3283" i="3"/>
  <c r="G3283" i="3"/>
  <c r="F3283" i="3"/>
  <c r="E3283" i="3"/>
  <c r="C3283" i="3"/>
  <c r="B3283" i="3"/>
  <c r="K3282" i="3"/>
  <c r="J3282" i="3"/>
  <c r="I3282" i="3"/>
  <c r="H3282" i="3"/>
  <c r="G3282" i="3"/>
  <c r="F3282" i="3"/>
  <c r="E3282" i="3"/>
  <c r="C3282" i="3"/>
  <c r="B3282" i="3"/>
  <c r="K3281" i="3"/>
  <c r="J3281" i="3"/>
  <c r="I3281" i="3"/>
  <c r="H3281" i="3"/>
  <c r="G3281" i="3"/>
  <c r="F3281" i="3"/>
  <c r="E3281" i="3"/>
  <c r="C3281" i="3"/>
  <c r="B3281" i="3"/>
  <c r="K3280" i="3"/>
  <c r="J3280" i="3"/>
  <c r="I3280" i="3"/>
  <c r="H3280" i="3"/>
  <c r="G3280" i="3"/>
  <c r="F3280" i="3"/>
  <c r="E3280" i="3"/>
  <c r="C3280" i="3"/>
  <c r="B3280" i="3"/>
  <c r="K3279" i="3"/>
  <c r="J3279" i="3"/>
  <c r="I3279" i="3"/>
  <c r="H3279" i="3"/>
  <c r="G3279" i="3"/>
  <c r="F3279" i="3"/>
  <c r="E3279" i="3"/>
  <c r="C3279" i="3"/>
  <c r="B3279" i="3"/>
  <c r="K3278" i="3"/>
  <c r="J3278" i="3"/>
  <c r="I3278" i="3"/>
  <c r="H3278" i="3"/>
  <c r="G3278" i="3"/>
  <c r="F3278" i="3"/>
  <c r="E3278" i="3"/>
  <c r="C3278" i="3"/>
  <c r="B3278" i="3"/>
  <c r="K3277" i="3"/>
  <c r="J3277" i="3"/>
  <c r="I3277" i="3"/>
  <c r="H3277" i="3"/>
  <c r="G3277" i="3"/>
  <c r="F3277" i="3"/>
  <c r="E3277" i="3"/>
  <c r="C3277" i="3"/>
  <c r="B3277" i="3"/>
  <c r="K3276" i="3"/>
  <c r="J3276" i="3"/>
  <c r="I3276" i="3"/>
  <c r="H3276" i="3"/>
  <c r="G3276" i="3"/>
  <c r="F3276" i="3"/>
  <c r="E3276" i="3"/>
  <c r="C3276" i="3"/>
  <c r="B3276" i="3"/>
  <c r="K3275" i="3"/>
  <c r="J3275" i="3"/>
  <c r="I3275" i="3"/>
  <c r="H3275" i="3"/>
  <c r="G3275" i="3"/>
  <c r="F3275" i="3"/>
  <c r="E3275" i="3"/>
  <c r="C3275" i="3"/>
  <c r="B3275" i="3"/>
  <c r="K3274" i="3"/>
  <c r="J3274" i="3"/>
  <c r="I3274" i="3"/>
  <c r="H3274" i="3"/>
  <c r="G3274" i="3"/>
  <c r="F3274" i="3"/>
  <c r="E3274" i="3"/>
  <c r="C3274" i="3"/>
  <c r="B3274" i="3"/>
  <c r="K3273" i="3"/>
  <c r="J3273" i="3"/>
  <c r="I3273" i="3"/>
  <c r="H3273" i="3"/>
  <c r="G3273" i="3"/>
  <c r="F3273" i="3"/>
  <c r="E3273" i="3"/>
  <c r="C3273" i="3"/>
  <c r="B3273" i="3"/>
  <c r="K3272" i="3"/>
  <c r="J3272" i="3"/>
  <c r="I3272" i="3"/>
  <c r="H3272" i="3"/>
  <c r="G3272" i="3"/>
  <c r="F3272" i="3"/>
  <c r="E3272" i="3"/>
  <c r="C3272" i="3"/>
  <c r="B3272" i="3"/>
  <c r="K3271" i="3"/>
  <c r="J3271" i="3"/>
  <c r="I3271" i="3"/>
  <c r="H3271" i="3"/>
  <c r="G3271" i="3"/>
  <c r="F3271" i="3"/>
  <c r="E3271" i="3"/>
  <c r="C3271" i="3"/>
  <c r="B3271" i="3"/>
  <c r="K3270" i="3"/>
  <c r="J3270" i="3"/>
  <c r="I3270" i="3"/>
  <c r="H3270" i="3"/>
  <c r="G3270" i="3"/>
  <c r="F3270" i="3"/>
  <c r="E3270" i="3"/>
  <c r="C3270" i="3"/>
  <c r="B3270" i="3"/>
  <c r="K3269" i="3"/>
  <c r="J3269" i="3"/>
  <c r="I3269" i="3"/>
  <c r="H3269" i="3"/>
  <c r="G3269" i="3"/>
  <c r="F3269" i="3"/>
  <c r="E3269" i="3"/>
  <c r="C3269" i="3"/>
  <c r="B3269" i="3"/>
  <c r="K3268" i="3"/>
  <c r="J3268" i="3"/>
  <c r="I3268" i="3"/>
  <c r="H3268" i="3"/>
  <c r="G3268" i="3"/>
  <c r="F3268" i="3"/>
  <c r="E3268" i="3"/>
  <c r="C3268" i="3"/>
  <c r="B3268" i="3"/>
  <c r="K3267" i="3"/>
  <c r="J3267" i="3"/>
  <c r="I3267" i="3"/>
  <c r="H3267" i="3"/>
  <c r="G3267" i="3"/>
  <c r="F3267" i="3"/>
  <c r="E3267" i="3"/>
  <c r="C3267" i="3"/>
  <c r="B3267" i="3"/>
  <c r="K3266" i="3"/>
  <c r="J3266" i="3"/>
  <c r="I3266" i="3"/>
  <c r="H3266" i="3"/>
  <c r="G3266" i="3"/>
  <c r="F3266" i="3"/>
  <c r="E3266" i="3"/>
  <c r="C3266" i="3"/>
  <c r="B3266" i="3"/>
  <c r="K3265" i="3"/>
  <c r="J3265" i="3"/>
  <c r="I3265" i="3"/>
  <c r="H3265" i="3"/>
  <c r="G3265" i="3"/>
  <c r="F3265" i="3"/>
  <c r="E3265" i="3"/>
  <c r="C3265" i="3"/>
  <c r="B3265" i="3"/>
  <c r="K3264" i="3"/>
  <c r="J3264" i="3"/>
  <c r="I3264" i="3"/>
  <c r="H3264" i="3"/>
  <c r="G3264" i="3"/>
  <c r="F3264" i="3"/>
  <c r="E3264" i="3"/>
  <c r="C3264" i="3"/>
  <c r="B3264" i="3"/>
  <c r="K3263" i="3"/>
  <c r="J3263" i="3"/>
  <c r="I3263" i="3"/>
  <c r="H3263" i="3"/>
  <c r="G3263" i="3"/>
  <c r="F3263" i="3"/>
  <c r="E3263" i="3"/>
  <c r="C3263" i="3"/>
  <c r="B3263" i="3"/>
  <c r="K3262" i="3"/>
  <c r="J3262" i="3"/>
  <c r="I3262" i="3"/>
  <c r="H3262" i="3"/>
  <c r="G3262" i="3"/>
  <c r="F3262" i="3"/>
  <c r="E3262" i="3"/>
  <c r="C3262" i="3"/>
  <c r="B3262" i="3"/>
  <c r="K3261" i="3"/>
  <c r="J3261" i="3"/>
  <c r="I3261" i="3"/>
  <c r="H3261" i="3"/>
  <c r="G3261" i="3"/>
  <c r="F3261" i="3"/>
  <c r="E3261" i="3"/>
  <c r="C3261" i="3"/>
  <c r="B3261" i="3"/>
  <c r="K3260" i="3"/>
  <c r="J3260" i="3"/>
  <c r="I3260" i="3"/>
  <c r="H3260" i="3"/>
  <c r="G3260" i="3"/>
  <c r="F3260" i="3"/>
  <c r="E3260" i="3"/>
  <c r="C3260" i="3"/>
  <c r="B3260" i="3"/>
  <c r="K3259" i="3"/>
  <c r="J3259" i="3"/>
  <c r="I3259" i="3"/>
  <c r="H3259" i="3"/>
  <c r="G3259" i="3"/>
  <c r="F3259" i="3"/>
  <c r="E3259" i="3"/>
  <c r="C3259" i="3"/>
  <c r="B3259" i="3"/>
  <c r="K3258" i="3"/>
  <c r="J3258" i="3"/>
  <c r="I3258" i="3"/>
  <c r="H3258" i="3"/>
  <c r="G3258" i="3"/>
  <c r="F3258" i="3"/>
  <c r="E3258" i="3"/>
  <c r="C3258" i="3"/>
  <c r="B3258" i="3"/>
  <c r="K3257" i="3"/>
  <c r="J3257" i="3"/>
  <c r="I3257" i="3"/>
  <c r="H3257" i="3"/>
  <c r="G3257" i="3"/>
  <c r="F3257" i="3"/>
  <c r="E3257" i="3"/>
  <c r="C3257" i="3"/>
  <c r="B3257" i="3"/>
  <c r="K3256" i="3"/>
  <c r="J3256" i="3"/>
  <c r="I3256" i="3"/>
  <c r="H3256" i="3"/>
  <c r="G3256" i="3"/>
  <c r="F3256" i="3"/>
  <c r="E3256" i="3"/>
  <c r="C3256" i="3"/>
  <c r="B3256" i="3"/>
  <c r="K3255" i="3"/>
  <c r="J3255" i="3"/>
  <c r="I3255" i="3"/>
  <c r="H3255" i="3"/>
  <c r="G3255" i="3"/>
  <c r="F3255" i="3"/>
  <c r="E3255" i="3"/>
  <c r="C3255" i="3"/>
  <c r="B3255" i="3"/>
  <c r="K3254" i="3"/>
  <c r="J3254" i="3"/>
  <c r="I3254" i="3"/>
  <c r="H3254" i="3"/>
  <c r="G3254" i="3"/>
  <c r="F3254" i="3"/>
  <c r="E3254" i="3"/>
  <c r="C3254" i="3"/>
  <c r="B3254" i="3"/>
  <c r="K3253" i="3"/>
  <c r="J3253" i="3"/>
  <c r="I3253" i="3"/>
  <c r="H3253" i="3"/>
  <c r="G3253" i="3"/>
  <c r="F3253" i="3"/>
  <c r="E3253" i="3"/>
  <c r="C3253" i="3"/>
  <c r="B3253" i="3"/>
  <c r="K3252" i="3"/>
  <c r="J3252" i="3"/>
  <c r="I3252" i="3"/>
  <c r="H3252" i="3"/>
  <c r="G3252" i="3"/>
  <c r="F3252" i="3"/>
  <c r="E3252" i="3"/>
  <c r="C3252" i="3"/>
  <c r="B3252" i="3"/>
  <c r="K3251" i="3"/>
  <c r="J3251" i="3"/>
  <c r="I3251" i="3"/>
  <c r="H3251" i="3"/>
  <c r="G3251" i="3"/>
  <c r="F3251" i="3"/>
  <c r="E3251" i="3"/>
  <c r="C3251" i="3"/>
  <c r="B3251" i="3"/>
  <c r="K3250" i="3"/>
  <c r="J3250" i="3"/>
  <c r="I3250" i="3"/>
  <c r="H3250" i="3"/>
  <c r="G3250" i="3"/>
  <c r="F3250" i="3"/>
  <c r="E3250" i="3"/>
  <c r="C3250" i="3"/>
  <c r="B3250" i="3"/>
  <c r="K3249" i="3"/>
  <c r="J3249" i="3"/>
  <c r="I3249" i="3"/>
  <c r="H3249" i="3"/>
  <c r="G3249" i="3"/>
  <c r="F3249" i="3"/>
  <c r="E3249" i="3"/>
  <c r="C3249" i="3"/>
  <c r="B3249" i="3"/>
  <c r="K3248" i="3"/>
  <c r="J3248" i="3"/>
  <c r="I3248" i="3"/>
  <c r="H3248" i="3"/>
  <c r="G3248" i="3"/>
  <c r="F3248" i="3"/>
  <c r="E3248" i="3"/>
  <c r="C3248" i="3"/>
  <c r="B3248" i="3"/>
  <c r="K3247" i="3"/>
  <c r="J3247" i="3"/>
  <c r="I3247" i="3"/>
  <c r="H3247" i="3"/>
  <c r="G3247" i="3"/>
  <c r="F3247" i="3"/>
  <c r="E3247" i="3"/>
  <c r="C3247" i="3"/>
  <c r="B3247" i="3"/>
  <c r="K3246" i="3"/>
  <c r="J3246" i="3"/>
  <c r="I3246" i="3"/>
  <c r="H3246" i="3"/>
  <c r="G3246" i="3"/>
  <c r="F3246" i="3"/>
  <c r="E3246" i="3"/>
  <c r="C3246" i="3"/>
  <c r="B3246" i="3"/>
  <c r="K3245" i="3"/>
  <c r="J3245" i="3"/>
  <c r="I3245" i="3"/>
  <c r="H3245" i="3"/>
  <c r="G3245" i="3"/>
  <c r="F3245" i="3"/>
  <c r="E3245" i="3"/>
  <c r="C3245" i="3"/>
  <c r="B3245" i="3"/>
  <c r="K3244" i="3"/>
  <c r="J3244" i="3"/>
  <c r="I3244" i="3"/>
  <c r="H3244" i="3"/>
  <c r="G3244" i="3"/>
  <c r="F3244" i="3"/>
  <c r="E3244" i="3"/>
  <c r="C3244" i="3"/>
  <c r="B3244" i="3"/>
  <c r="K3243" i="3"/>
  <c r="J3243" i="3"/>
  <c r="I3243" i="3"/>
  <c r="H3243" i="3"/>
  <c r="G3243" i="3"/>
  <c r="F3243" i="3"/>
  <c r="E3243" i="3"/>
  <c r="C3243" i="3"/>
  <c r="B3243" i="3"/>
  <c r="K3242" i="3"/>
  <c r="J3242" i="3"/>
  <c r="I3242" i="3"/>
  <c r="H3242" i="3"/>
  <c r="G3242" i="3"/>
  <c r="F3242" i="3"/>
  <c r="E3242" i="3"/>
  <c r="C3242" i="3"/>
  <c r="B3242" i="3"/>
  <c r="K3241" i="3"/>
  <c r="J3241" i="3"/>
  <c r="I3241" i="3"/>
  <c r="H3241" i="3"/>
  <c r="G3241" i="3"/>
  <c r="F3241" i="3"/>
  <c r="E3241" i="3"/>
  <c r="C3241" i="3"/>
  <c r="B3241" i="3"/>
  <c r="K3240" i="3"/>
  <c r="J3240" i="3"/>
  <c r="I3240" i="3"/>
  <c r="H3240" i="3"/>
  <c r="G3240" i="3"/>
  <c r="F3240" i="3"/>
  <c r="E3240" i="3"/>
  <c r="C3240" i="3"/>
  <c r="B3240" i="3"/>
  <c r="K3239" i="3"/>
  <c r="J3239" i="3"/>
  <c r="I3239" i="3"/>
  <c r="H3239" i="3"/>
  <c r="G3239" i="3"/>
  <c r="F3239" i="3"/>
  <c r="E3239" i="3"/>
  <c r="C3239" i="3"/>
  <c r="B3239" i="3"/>
  <c r="K3238" i="3"/>
  <c r="J3238" i="3"/>
  <c r="I3238" i="3"/>
  <c r="H3238" i="3"/>
  <c r="G3238" i="3"/>
  <c r="F3238" i="3"/>
  <c r="E3238" i="3"/>
  <c r="C3238" i="3"/>
  <c r="B3238" i="3"/>
  <c r="K3237" i="3"/>
  <c r="J3237" i="3"/>
  <c r="I3237" i="3"/>
  <c r="H3237" i="3"/>
  <c r="G3237" i="3"/>
  <c r="F3237" i="3"/>
  <c r="E3237" i="3"/>
  <c r="C3237" i="3"/>
  <c r="B3237" i="3"/>
  <c r="K3236" i="3"/>
  <c r="J3236" i="3"/>
  <c r="I3236" i="3"/>
  <c r="H3236" i="3"/>
  <c r="G3236" i="3"/>
  <c r="F3236" i="3"/>
  <c r="E3236" i="3"/>
  <c r="C3236" i="3"/>
  <c r="B3236" i="3"/>
  <c r="K3235" i="3"/>
  <c r="J3235" i="3"/>
  <c r="I3235" i="3"/>
  <c r="H3235" i="3"/>
  <c r="G3235" i="3"/>
  <c r="F3235" i="3"/>
  <c r="E3235" i="3"/>
  <c r="C3235" i="3"/>
  <c r="B3235" i="3"/>
  <c r="K3234" i="3"/>
  <c r="J3234" i="3"/>
  <c r="I3234" i="3"/>
  <c r="H3234" i="3"/>
  <c r="G3234" i="3"/>
  <c r="F3234" i="3"/>
  <c r="E3234" i="3"/>
  <c r="C3234" i="3"/>
  <c r="B3234" i="3"/>
  <c r="K3233" i="3"/>
  <c r="J3233" i="3"/>
  <c r="I3233" i="3"/>
  <c r="H3233" i="3"/>
  <c r="G3233" i="3"/>
  <c r="F3233" i="3"/>
  <c r="E3233" i="3"/>
  <c r="C3233" i="3"/>
  <c r="B3233" i="3"/>
  <c r="K3232" i="3"/>
  <c r="J3232" i="3"/>
  <c r="I3232" i="3"/>
  <c r="H3232" i="3"/>
  <c r="G3232" i="3"/>
  <c r="F3232" i="3"/>
  <c r="E3232" i="3"/>
  <c r="C3232" i="3"/>
  <c r="B3232" i="3"/>
  <c r="K3231" i="3"/>
  <c r="J3231" i="3"/>
  <c r="I3231" i="3"/>
  <c r="H3231" i="3"/>
  <c r="G3231" i="3"/>
  <c r="F3231" i="3"/>
  <c r="E3231" i="3"/>
  <c r="C3231" i="3"/>
  <c r="B3231" i="3"/>
  <c r="K3230" i="3"/>
  <c r="J3230" i="3"/>
  <c r="I3230" i="3"/>
  <c r="H3230" i="3"/>
  <c r="G3230" i="3"/>
  <c r="F3230" i="3"/>
  <c r="E3230" i="3"/>
  <c r="C3230" i="3"/>
  <c r="B3230" i="3"/>
  <c r="K3229" i="3"/>
  <c r="J3229" i="3"/>
  <c r="I3229" i="3"/>
  <c r="H3229" i="3"/>
  <c r="G3229" i="3"/>
  <c r="F3229" i="3"/>
  <c r="E3229" i="3"/>
  <c r="C3229" i="3"/>
  <c r="B3229" i="3"/>
  <c r="K3228" i="3"/>
  <c r="J3228" i="3"/>
  <c r="I3228" i="3"/>
  <c r="H3228" i="3"/>
  <c r="G3228" i="3"/>
  <c r="F3228" i="3"/>
  <c r="E3228" i="3"/>
  <c r="C3228" i="3"/>
  <c r="B3228" i="3"/>
  <c r="K3227" i="3"/>
  <c r="J3227" i="3"/>
  <c r="I3227" i="3"/>
  <c r="H3227" i="3"/>
  <c r="G3227" i="3"/>
  <c r="F3227" i="3"/>
  <c r="E3227" i="3"/>
  <c r="C3227" i="3"/>
  <c r="B3227" i="3"/>
  <c r="K3226" i="3"/>
  <c r="J3226" i="3"/>
  <c r="I3226" i="3"/>
  <c r="H3226" i="3"/>
  <c r="G3226" i="3"/>
  <c r="F3226" i="3"/>
  <c r="E3226" i="3"/>
  <c r="C3226" i="3"/>
  <c r="B3226" i="3"/>
  <c r="K3225" i="3"/>
  <c r="J3225" i="3"/>
  <c r="I3225" i="3"/>
  <c r="H3225" i="3"/>
  <c r="G3225" i="3"/>
  <c r="F3225" i="3"/>
  <c r="E3225" i="3"/>
  <c r="C3225" i="3"/>
  <c r="B3225" i="3"/>
  <c r="K3224" i="3"/>
  <c r="J3224" i="3"/>
  <c r="I3224" i="3"/>
  <c r="H3224" i="3"/>
  <c r="G3224" i="3"/>
  <c r="F3224" i="3"/>
  <c r="E3224" i="3"/>
  <c r="C3224" i="3"/>
  <c r="B3224" i="3"/>
  <c r="K3223" i="3"/>
  <c r="J3223" i="3"/>
  <c r="I3223" i="3"/>
  <c r="H3223" i="3"/>
  <c r="G3223" i="3"/>
  <c r="F3223" i="3"/>
  <c r="E3223" i="3"/>
  <c r="C3223" i="3"/>
  <c r="B3223" i="3"/>
  <c r="K3222" i="3"/>
  <c r="J3222" i="3"/>
  <c r="I3222" i="3"/>
  <c r="H3222" i="3"/>
  <c r="G3222" i="3"/>
  <c r="F3222" i="3"/>
  <c r="E3222" i="3"/>
  <c r="C3222" i="3"/>
  <c r="B3222" i="3"/>
  <c r="K3221" i="3"/>
  <c r="J3221" i="3"/>
  <c r="I3221" i="3"/>
  <c r="H3221" i="3"/>
  <c r="G3221" i="3"/>
  <c r="F3221" i="3"/>
  <c r="E3221" i="3"/>
  <c r="C3221" i="3"/>
  <c r="B3221" i="3"/>
  <c r="K3220" i="3"/>
  <c r="J3220" i="3"/>
  <c r="I3220" i="3"/>
  <c r="H3220" i="3"/>
  <c r="G3220" i="3"/>
  <c r="F3220" i="3"/>
  <c r="E3220" i="3"/>
  <c r="C3220" i="3"/>
  <c r="B3220" i="3"/>
  <c r="K3219" i="3"/>
  <c r="J3219" i="3"/>
  <c r="I3219" i="3"/>
  <c r="H3219" i="3"/>
  <c r="G3219" i="3"/>
  <c r="F3219" i="3"/>
  <c r="E3219" i="3"/>
  <c r="C3219" i="3"/>
  <c r="B3219" i="3"/>
  <c r="K3218" i="3"/>
  <c r="J3218" i="3"/>
  <c r="I3218" i="3"/>
  <c r="H3218" i="3"/>
  <c r="G3218" i="3"/>
  <c r="F3218" i="3"/>
  <c r="E3218" i="3"/>
  <c r="C3218" i="3"/>
  <c r="B3218" i="3"/>
  <c r="K3217" i="3"/>
  <c r="J3217" i="3"/>
  <c r="I3217" i="3"/>
  <c r="H3217" i="3"/>
  <c r="G3217" i="3"/>
  <c r="F3217" i="3"/>
  <c r="E3217" i="3"/>
  <c r="C3217" i="3"/>
  <c r="B3217" i="3"/>
  <c r="K3216" i="3"/>
  <c r="J3216" i="3"/>
  <c r="I3216" i="3"/>
  <c r="H3216" i="3"/>
  <c r="G3216" i="3"/>
  <c r="F3216" i="3"/>
  <c r="E3216" i="3"/>
  <c r="C3216" i="3"/>
  <c r="B3216" i="3"/>
  <c r="K3215" i="3"/>
  <c r="J3215" i="3"/>
  <c r="I3215" i="3"/>
  <c r="H3215" i="3"/>
  <c r="G3215" i="3"/>
  <c r="F3215" i="3"/>
  <c r="E3215" i="3"/>
  <c r="C3215" i="3"/>
  <c r="B3215" i="3"/>
  <c r="K3214" i="3"/>
  <c r="J3214" i="3"/>
  <c r="I3214" i="3"/>
  <c r="H3214" i="3"/>
  <c r="G3214" i="3"/>
  <c r="F3214" i="3"/>
  <c r="E3214" i="3"/>
  <c r="C3214" i="3"/>
  <c r="B3214" i="3"/>
  <c r="K3213" i="3"/>
  <c r="J3213" i="3"/>
  <c r="I3213" i="3"/>
  <c r="H3213" i="3"/>
  <c r="G3213" i="3"/>
  <c r="F3213" i="3"/>
  <c r="E3213" i="3"/>
  <c r="C3213" i="3"/>
  <c r="B3213" i="3"/>
  <c r="K3212" i="3"/>
  <c r="J3212" i="3"/>
  <c r="I3212" i="3"/>
  <c r="H3212" i="3"/>
  <c r="G3212" i="3"/>
  <c r="F3212" i="3"/>
  <c r="E3212" i="3"/>
  <c r="C3212" i="3"/>
  <c r="B3212" i="3"/>
  <c r="K3211" i="3"/>
  <c r="J3211" i="3"/>
  <c r="I3211" i="3"/>
  <c r="H3211" i="3"/>
  <c r="G3211" i="3"/>
  <c r="F3211" i="3"/>
  <c r="E3211" i="3"/>
  <c r="C3211" i="3"/>
  <c r="B3211" i="3"/>
  <c r="K3210" i="3"/>
  <c r="J3210" i="3"/>
  <c r="I3210" i="3"/>
  <c r="H3210" i="3"/>
  <c r="G3210" i="3"/>
  <c r="F3210" i="3"/>
  <c r="E3210" i="3"/>
  <c r="C3210" i="3"/>
  <c r="B3210" i="3"/>
  <c r="K3209" i="3"/>
  <c r="J3209" i="3"/>
  <c r="I3209" i="3"/>
  <c r="H3209" i="3"/>
  <c r="G3209" i="3"/>
  <c r="F3209" i="3"/>
  <c r="E3209" i="3"/>
  <c r="C3209" i="3"/>
  <c r="B3209" i="3"/>
  <c r="K3208" i="3"/>
  <c r="J3208" i="3"/>
  <c r="I3208" i="3"/>
  <c r="H3208" i="3"/>
  <c r="G3208" i="3"/>
  <c r="F3208" i="3"/>
  <c r="E3208" i="3"/>
  <c r="C3208" i="3"/>
  <c r="B3208" i="3"/>
  <c r="K3207" i="3"/>
  <c r="J3207" i="3"/>
  <c r="I3207" i="3"/>
  <c r="H3207" i="3"/>
  <c r="G3207" i="3"/>
  <c r="F3207" i="3"/>
  <c r="E3207" i="3"/>
  <c r="C3207" i="3"/>
  <c r="B3207" i="3"/>
  <c r="K3206" i="3"/>
  <c r="J3206" i="3"/>
  <c r="I3206" i="3"/>
  <c r="H3206" i="3"/>
  <c r="G3206" i="3"/>
  <c r="F3206" i="3"/>
  <c r="E3206" i="3"/>
  <c r="C3206" i="3"/>
  <c r="B3206" i="3"/>
  <c r="K3205" i="3"/>
  <c r="J3205" i="3"/>
  <c r="I3205" i="3"/>
  <c r="H3205" i="3"/>
  <c r="G3205" i="3"/>
  <c r="F3205" i="3"/>
  <c r="E3205" i="3"/>
  <c r="C3205" i="3"/>
  <c r="B3205" i="3"/>
  <c r="K3204" i="3"/>
  <c r="J3204" i="3"/>
  <c r="I3204" i="3"/>
  <c r="H3204" i="3"/>
  <c r="G3204" i="3"/>
  <c r="F3204" i="3"/>
  <c r="E3204" i="3"/>
  <c r="C3204" i="3"/>
  <c r="B3204" i="3"/>
  <c r="K3203" i="3"/>
  <c r="J3203" i="3"/>
  <c r="I3203" i="3"/>
  <c r="H3203" i="3"/>
  <c r="G3203" i="3"/>
  <c r="F3203" i="3"/>
  <c r="E3203" i="3"/>
  <c r="C3203" i="3"/>
  <c r="B3203" i="3"/>
  <c r="K3202" i="3"/>
  <c r="J3202" i="3"/>
  <c r="I3202" i="3"/>
  <c r="H3202" i="3"/>
  <c r="G3202" i="3"/>
  <c r="F3202" i="3"/>
  <c r="E3202" i="3"/>
  <c r="C3202" i="3"/>
  <c r="B3202" i="3"/>
  <c r="K3201" i="3"/>
  <c r="J3201" i="3"/>
  <c r="I3201" i="3"/>
  <c r="H3201" i="3"/>
  <c r="G3201" i="3"/>
  <c r="F3201" i="3"/>
  <c r="E3201" i="3"/>
  <c r="C3201" i="3"/>
  <c r="B3201" i="3"/>
  <c r="K3200" i="3"/>
  <c r="J3200" i="3"/>
  <c r="I3200" i="3"/>
  <c r="H3200" i="3"/>
  <c r="G3200" i="3"/>
  <c r="F3200" i="3"/>
  <c r="E3200" i="3"/>
  <c r="C3200" i="3"/>
  <c r="B3200" i="3"/>
  <c r="K3199" i="3"/>
  <c r="J3199" i="3"/>
  <c r="I3199" i="3"/>
  <c r="H3199" i="3"/>
  <c r="G3199" i="3"/>
  <c r="F3199" i="3"/>
  <c r="E3199" i="3"/>
  <c r="C3199" i="3"/>
  <c r="B3199" i="3"/>
  <c r="K3198" i="3"/>
  <c r="J3198" i="3"/>
  <c r="I3198" i="3"/>
  <c r="H3198" i="3"/>
  <c r="G3198" i="3"/>
  <c r="F3198" i="3"/>
  <c r="E3198" i="3"/>
  <c r="C3198" i="3"/>
  <c r="B3198" i="3"/>
  <c r="K3197" i="3"/>
  <c r="J3197" i="3"/>
  <c r="I3197" i="3"/>
  <c r="H3197" i="3"/>
  <c r="G3197" i="3"/>
  <c r="F3197" i="3"/>
  <c r="E3197" i="3"/>
  <c r="C3197" i="3"/>
  <c r="B3197" i="3"/>
  <c r="K3196" i="3"/>
  <c r="J3196" i="3"/>
  <c r="I3196" i="3"/>
  <c r="H3196" i="3"/>
  <c r="G3196" i="3"/>
  <c r="F3196" i="3"/>
  <c r="E3196" i="3"/>
  <c r="C3196" i="3"/>
  <c r="B3196" i="3"/>
  <c r="K3195" i="3"/>
  <c r="J3195" i="3"/>
  <c r="I3195" i="3"/>
  <c r="H3195" i="3"/>
  <c r="G3195" i="3"/>
  <c r="F3195" i="3"/>
  <c r="E3195" i="3"/>
  <c r="C3195" i="3"/>
  <c r="B3195" i="3"/>
  <c r="K3194" i="3"/>
  <c r="J3194" i="3"/>
  <c r="I3194" i="3"/>
  <c r="H3194" i="3"/>
  <c r="G3194" i="3"/>
  <c r="F3194" i="3"/>
  <c r="E3194" i="3"/>
  <c r="C3194" i="3"/>
  <c r="B3194" i="3"/>
  <c r="K3193" i="3"/>
  <c r="J3193" i="3"/>
  <c r="I3193" i="3"/>
  <c r="H3193" i="3"/>
  <c r="G3193" i="3"/>
  <c r="F3193" i="3"/>
  <c r="E3193" i="3"/>
  <c r="C3193" i="3"/>
  <c r="B3193" i="3"/>
  <c r="K3192" i="3"/>
  <c r="J3192" i="3"/>
  <c r="I3192" i="3"/>
  <c r="H3192" i="3"/>
  <c r="G3192" i="3"/>
  <c r="F3192" i="3"/>
  <c r="E3192" i="3"/>
  <c r="C3192" i="3"/>
  <c r="B3192" i="3"/>
  <c r="K3191" i="3"/>
  <c r="J3191" i="3"/>
  <c r="I3191" i="3"/>
  <c r="H3191" i="3"/>
  <c r="G3191" i="3"/>
  <c r="F3191" i="3"/>
  <c r="E3191" i="3"/>
  <c r="C3191" i="3"/>
  <c r="B3191" i="3"/>
  <c r="K3190" i="3"/>
  <c r="J3190" i="3"/>
  <c r="I3190" i="3"/>
  <c r="H3190" i="3"/>
  <c r="G3190" i="3"/>
  <c r="F3190" i="3"/>
  <c r="E3190" i="3"/>
  <c r="C3190" i="3"/>
  <c r="B3190" i="3"/>
  <c r="K3189" i="3"/>
  <c r="J3189" i="3"/>
  <c r="I3189" i="3"/>
  <c r="H3189" i="3"/>
  <c r="G3189" i="3"/>
  <c r="F3189" i="3"/>
  <c r="E3189" i="3"/>
  <c r="C3189" i="3"/>
  <c r="B3189" i="3"/>
  <c r="K3188" i="3"/>
  <c r="J3188" i="3"/>
  <c r="I3188" i="3"/>
  <c r="H3188" i="3"/>
  <c r="G3188" i="3"/>
  <c r="F3188" i="3"/>
  <c r="E3188" i="3"/>
  <c r="C3188" i="3"/>
  <c r="B3188" i="3"/>
  <c r="K3187" i="3"/>
  <c r="J3187" i="3"/>
  <c r="I3187" i="3"/>
  <c r="H3187" i="3"/>
  <c r="G3187" i="3"/>
  <c r="F3187" i="3"/>
  <c r="E3187" i="3"/>
  <c r="C3187" i="3"/>
  <c r="B3187" i="3"/>
  <c r="K3186" i="3"/>
  <c r="J3186" i="3"/>
  <c r="I3186" i="3"/>
  <c r="H3186" i="3"/>
  <c r="G3186" i="3"/>
  <c r="F3186" i="3"/>
  <c r="E3186" i="3"/>
  <c r="C3186" i="3"/>
  <c r="B3186" i="3"/>
  <c r="K3185" i="3"/>
  <c r="J3185" i="3"/>
  <c r="I3185" i="3"/>
  <c r="H3185" i="3"/>
  <c r="G3185" i="3"/>
  <c r="F3185" i="3"/>
  <c r="E3185" i="3"/>
  <c r="C3185" i="3"/>
  <c r="B3185" i="3"/>
  <c r="K3184" i="3"/>
  <c r="J3184" i="3"/>
  <c r="I3184" i="3"/>
  <c r="H3184" i="3"/>
  <c r="G3184" i="3"/>
  <c r="F3184" i="3"/>
  <c r="E3184" i="3"/>
  <c r="C3184" i="3"/>
  <c r="B3184" i="3"/>
  <c r="K3183" i="3"/>
  <c r="J3183" i="3"/>
  <c r="I3183" i="3"/>
  <c r="H3183" i="3"/>
  <c r="G3183" i="3"/>
  <c r="F3183" i="3"/>
  <c r="E3183" i="3"/>
  <c r="C3183" i="3"/>
  <c r="B3183" i="3"/>
  <c r="K3182" i="3"/>
  <c r="J3182" i="3"/>
  <c r="I3182" i="3"/>
  <c r="H3182" i="3"/>
  <c r="G3182" i="3"/>
  <c r="F3182" i="3"/>
  <c r="E3182" i="3"/>
  <c r="C3182" i="3"/>
  <c r="B3182" i="3"/>
  <c r="K3181" i="3"/>
  <c r="J3181" i="3"/>
  <c r="I3181" i="3"/>
  <c r="H3181" i="3"/>
  <c r="G3181" i="3"/>
  <c r="F3181" i="3"/>
  <c r="E3181" i="3"/>
  <c r="C3181" i="3"/>
  <c r="B3181" i="3"/>
  <c r="K3180" i="3"/>
  <c r="J3180" i="3"/>
  <c r="I3180" i="3"/>
  <c r="H3180" i="3"/>
  <c r="G3180" i="3"/>
  <c r="F3180" i="3"/>
  <c r="E3180" i="3"/>
  <c r="C3180" i="3"/>
  <c r="B3180" i="3"/>
  <c r="K3179" i="3"/>
  <c r="J3179" i="3"/>
  <c r="I3179" i="3"/>
  <c r="H3179" i="3"/>
  <c r="G3179" i="3"/>
  <c r="F3179" i="3"/>
  <c r="E3179" i="3"/>
  <c r="C3179" i="3"/>
  <c r="B3179" i="3"/>
  <c r="K3178" i="3"/>
  <c r="J3178" i="3"/>
  <c r="I3178" i="3"/>
  <c r="H3178" i="3"/>
  <c r="G3178" i="3"/>
  <c r="F3178" i="3"/>
  <c r="E3178" i="3"/>
  <c r="C3178" i="3"/>
  <c r="B3178" i="3"/>
  <c r="K3177" i="3"/>
  <c r="J3177" i="3"/>
  <c r="I3177" i="3"/>
  <c r="H3177" i="3"/>
  <c r="G3177" i="3"/>
  <c r="F3177" i="3"/>
  <c r="E3177" i="3"/>
  <c r="C3177" i="3"/>
  <c r="B3177" i="3"/>
  <c r="K3176" i="3"/>
  <c r="J3176" i="3"/>
  <c r="I3176" i="3"/>
  <c r="H3176" i="3"/>
  <c r="G3176" i="3"/>
  <c r="F3176" i="3"/>
  <c r="E3176" i="3"/>
  <c r="C3176" i="3"/>
  <c r="B3176" i="3"/>
  <c r="K3175" i="3"/>
  <c r="J3175" i="3"/>
  <c r="I3175" i="3"/>
  <c r="H3175" i="3"/>
  <c r="G3175" i="3"/>
  <c r="F3175" i="3"/>
  <c r="E3175" i="3"/>
  <c r="C3175" i="3"/>
  <c r="B3175" i="3"/>
  <c r="K3174" i="3"/>
  <c r="J3174" i="3"/>
  <c r="I3174" i="3"/>
  <c r="H3174" i="3"/>
  <c r="G3174" i="3"/>
  <c r="F3174" i="3"/>
  <c r="E3174" i="3"/>
  <c r="C3174" i="3"/>
  <c r="B3174" i="3"/>
  <c r="K3173" i="3"/>
  <c r="J3173" i="3"/>
  <c r="I3173" i="3"/>
  <c r="H3173" i="3"/>
  <c r="G3173" i="3"/>
  <c r="F3173" i="3"/>
  <c r="E3173" i="3"/>
  <c r="C3173" i="3"/>
  <c r="B3173" i="3"/>
  <c r="K3172" i="3"/>
  <c r="J3172" i="3"/>
  <c r="I3172" i="3"/>
  <c r="H3172" i="3"/>
  <c r="G3172" i="3"/>
  <c r="F3172" i="3"/>
  <c r="E3172" i="3"/>
  <c r="C3172" i="3"/>
  <c r="B3172" i="3"/>
  <c r="K3171" i="3"/>
  <c r="J3171" i="3"/>
  <c r="I3171" i="3"/>
  <c r="H3171" i="3"/>
  <c r="G3171" i="3"/>
  <c r="F3171" i="3"/>
  <c r="E3171" i="3"/>
  <c r="C3171" i="3"/>
  <c r="B3171" i="3"/>
  <c r="K3170" i="3"/>
  <c r="J3170" i="3"/>
  <c r="I3170" i="3"/>
  <c r="H3170" i="3"/>
  <c r="G3170" i="3"/>
  <c r="F3170" i="3"/>
  <c r="E3170" i="3"/>
  <c r="C3170" i="3"/>
  <c r="B3170" i="3"/>
  <c r="K3169" i="3"/>
  <c r="J3169" i="3"/>
  <c r="I3169" i="3"/>
  <c r="H3169" i="3"/>
  <c r="G3169" i="3"/>
  <c r="F3169" i="3"/>
  <c r="E3169" i="3"/>
  <c r="C3169" i="3"/>
  <c r="B3169" i="3"/>
  <c r="K3168" i="3"/>
  <c r="J3168" i="3"/>
  <c r="I3168" i="3"/>
  <c r="H3168" i="3"/>
  <c r="G3168" i="3"/>
  <c r="F3168" i="3"/>
  <c r="E3168" i="3"/>
  <c r="C3168" i="3"/>
  <c r="B3168" i="3"/>
  <c r="K3167" i="3"/>
  <c r="J3167" i="3"/>
  <c r="I3167" i="3"/>
  <c r="H3167" i="3"/>
  <c r="G3167" i="3"/>
  <c r="F3167" i="3"/>
  <c r="E3167" i="3"/>
  <c r="C3167" i="3"/>
  <c r="B3167" i="3"/>
  <c r="K3166" i="3"/>
  <c r="J3166" i="3"/>
  <c r="I3166" i="3"/>
  <c r="H3166" i="3"/>
  <c r="G3166" i="3"/>
  <c r="F3166" i="3"/>
  <c r="E3166" i="3"/>
  <c r="C3166" i="3"/>
  <c r="B3166" i="3"/>
  <c r="K3165" i="3"/>
  <c r="J3165" i="3"/>
  <c r="I3165" i="3"/>
  <c r="H3165" i="3"/>
  <c r="G3165" i="3"/>
  <c r="F3165" i="3"/>
  <c r="E3165" i="3"/>
  <c r="C3165" i="3"/>
  <c r="B3165" i="3"/>
  <c r="K3164" i="3"/>
  <c r="J3164" i="3"/>
  <c r="I3164" i="3"/>
  <c r="H3164" i="3"/>
  <c r="G3164" i="3"/>
  <c r="F3164" i="3"/>
  <c r="E3164" i="3"/>
  <c r="C3164" i="3"/>
  <c r="B3164" i="3"/>
  <c r="K3163" i="3"/>
  <c r="J3163" i="3"/>
  <c r="I3163" i="3"/>
  <c r="H3163" i="3"/>
  <c r="G3163" i="3"/>
  <c r="F3163" i="3"/>
  <c r="E3163" i="3"/>
  <c r="C3163" i="3"/>
  <c r="B3163" i="3"/>
  <c r="K3162" i="3"/>
  <c r="J3162" i="3"/>
  <c r="I3162" i="3"/>
  <c r="H3162" i="3"/>
  <c r="G3162" i="3"/>
  <c r="F3162" i="3"/>
  <c r="E3162" i="3"/>
  <c r="C3162" i="3"/>
  <c r="B3162" i="3"/>
  <c r="K3161" i="3"/>
  <c r="J3161" i="3"/>
  <c r="I3161" i="3"/>
  <c r="H3161" i="3"/>
  <c r="G3161" i="3"/>
  <c r="F3161" i="3"/>
  <c r="E3161" i="3"/>
  <c r="C3161" i="3"/>
  <c r="B3161" i="3"/>
  <c r="K3160" i="3"/>
  <c r="J3160" i="3"/>
  <c r="I3160" i="3"/>
  <c r="H3160" i="3"/>
  <c r="G3160" i="3"/>
  <c r="F3160" i="3"/>
  <c r="E3160" i="3"/>
  <c r="C3160" i="3"/>
  <c r="B3160" i="3"/>
  <c r="K3159" i="3"/>
  <c r="J3159" i="3"/>
  <c r="I3159" i="3"/>
  <c r="H3159" i="3"/>
  <c r="G3159" i="3"/>
  <c r="F3159" i="3"/>
  <c r="E3159" i="3"/>
  <c r="C3159" i="3"/>
  <c r="B3159" i="3"/>
  <c r="K3158" i="3"/>
  <c r="J3158" i="3"/>
  <c r="I3158" i="3"/>
  <c r="H3158" i="3"/>
  <c r="G3158" i="3"/>
  <c r="F3158" i="3"/>
  <c r="E3158" i="3"/>
  <c r="C3158" i="3"/>
  <c r="B3158" i="3"/>
  <c r="K3157" i="3"/>
  <c r="J3157" i="3"/>
  <c r="I3157" i="3"/>
  <c r="H3157" i="3"/>
  <c r="G3157" i="3"/>
  <c r="F3157" i="3"/>
  <c r="E3157" i="3"/>
  <c r="C3157" i="3"/>
  <c r="B3157" i="3"/>
  <c r="K3156" i="3"/>
  <c r="J3156" i="3"/>
  <c r="I3156" i="3"/>
  <c r="H3156" i="3"/>
  <c r="G3156" i="3"/>
  <c r="F3156" i="3"/>
  <c r="E3156" i="3"/>
  <c r="C3156" i="3"/>
  <c r="B3156" i="3"/>
  <c r="K3155" i="3"/>
  <c r="J3155" i="3"/>
  <c r="I3155" i="3"/>
  <c r="H3155" i="3"/>
  <c r="G3155" i="3"/>
  <c r="F3155" i="3"/>
  <c r="E3155" i="3"/>
  <c r="C3155" i="3"/>
  <c r="B3155" i="3"/>
  <c r="K3154" i="3"/>
  <c r="J3154" i="3"/>
  <c r="I3154" i="3"/>
  <c r="H3154" i="3"/>
  <c r="G3154" i="3"/>
  <c r="F3154" i="3"/>
  <c r="E3154" i="3"/>
  <c r="C3154" i="3"/>
  <c r="B3154" i="3"/>
  <c r="K3153" i="3"/>
  <c r="J3153" i="3"/>
  <c r="I3153" i="3"/>
  <c r="H3153" i="3"/>
  <c r="G3153" i="3"/>
  <c r="F3153" i="3"/>
  <c r="E3153" i="3"/>
  <c r="C3153" i="3"/>
  <c r="B3153" i="3"/>
  <c r="K3152" i="3"/>
  <c r="J3152" i="3"/>
  <c r="I3152" i="3"/>
  <c r="H3152" i="3"/>
  <c r="G3152" i="3"/>
  <c r="F3152" i="3"/>
  <c r="E3152" i="3"/>
  <c r="C3152" i="3"/>
  <c r="B3152" i="3"/>
  <c r="K3151" i="3"/>
  <c r="J3151" i="3"/>
  <c r="I3151" i="3"/>
  <c r="H3151" i="3"/>
  <c r="G3151" i="3"/>
  <c r="F3151" i="3"/>
  <c r="E3151" i="3"/>
  <c r="C3151" i="3"/>
  <c r="B3151" i="3"/>
  <c r="K3150" i="3"/>
  <c r="J3150" i="3"/>
  <c r="I3150" i="3"/>
  <c r="H3150" i="3"/>
  <c r="G3150" i="3"/>
  <c r="F3150" i="3"/>
  <c r="E3150" i="3"/>
  <c r="C3150" i="3"/>
  <c r="B3150" i="3"/>
  <c r="K3149" i="3"/>
  <c r="J3149" i="3"/>
  <c r="I3149" i="3"/>
  <c r="H3149" i="3"/>
  <c r="G3149" i="3"/>
  <c r="F3149" i="3"/>
  <c r="E3149" i="3"/>
  <c r="C3149" i="3"/>
  <c r="B3149" i="3"/>
  <c r="K3148" i="3"/>
  <c r="J3148" i="3"/>
  <c r="I3148" i="3"/>
  <c r="H3148" i="3"/>
  <c r="G3148" i="3"/>
  <c r="F3148" i="3"/>
  <c r="E3148" i="3"/>
  <c r="C3148" i="3"/>
  <c r="B3148" i="3"/>
  <c r="K3147" i="3"/>
  <c r="J3147" i="3"/>
  <c r="I3147" i="3"/>
  <c r="H3147" i="3"/>
  <c r="G3147" i="3"/>
  <c r="F3147" i="3"/>
  <c r="E3147" i="3"/>
  <c r="C3147" i="3"/>
  <c r="B3147" i="3"/>
  <c r="K3146" i="3"/>
  <c r="J3146" i="3"/>
  <c r="I3146" i="3"/>
  <c r="H3146" i="3"/>
  <c r="G3146" i="3"/>
  <c r="F3146" i="3"/>
  <c r="E3146" i="3"/>
  <c r="C3146" i="3"/>
  <c r="B3146" i="3"/>
  <c r="K3145" i="3"/>
  <c r="J3145" i="3"/>
  <c r="I3145" i="3"/>
  <c r="H3145" i="3"/>
  <c r="G3145" i="3"/>
  <c r="F3145" i="3"/>
  <c r="E3145" i="3"/>
  <c r="C3145" i="3"/>
  <c r="B3145" i="3"/>
  <c r="K3144" i="3"/>
  <c r="J3144" i="3"/>
  <c r="I3144" i="3"/>
  <c r="H3144" i="3"/>
  <c r="G3144" i="3"/>
  <c r="F3144" i="3"/>
  <c r="E3144" i="3"/>
  <c r="C3144" i="3"/>
  <c r="B3144" i="3"/>
  <c r="K3143" i="3"/>
  <c r="J3143" i="3"/>
  <c r="I3143" i="3"/>
  <c r="H3143" i="3"/>
  <c r="G3143" i="3"/>
  <c r="F3143" i="3"/>
  <c r="E3143" i="3"/>
  <c r="C3143" i="3"/>
  <c r="B3143" i="3"/>
  <c r="K3142" i="3"/>
  <c r="J3142" i="3"/>
  <c r="I3142" i="3"/>
  <c r="H3142" i="3"/>
  <c r="G3142" i="3"/>
  <c r="F3142" i="3"/>
  <c r="E3142" i="3"/>
  <c r="C3142" i="3"/>
  <c r="B3142" i="3"/>
  <c r="K3141" i="3"/>
  <c r="J3141" i="3"/>
  <c r="I3141" i="3"/>
  <c r="H3141" i="3"/>
  <c r="G3141" i="3"/>
  <c r="F3141" i="3"/>
  <c r="E3141" i="3"/>
  <c r="C3141" i="3"/>
  <c r="B3141" i="3"/>
  <c r="K3140" i="3"/>
  <c r="J3140" i="3"/>
  <c r="I3140" i="3"/>
  <c r="H3140" i="3"/>
  <c r="G3140" i="3"/>
  <c r="F3140" i="3"/>
  <c r="E3140" i="3"/>
  <c r="C3140" i="3"/>
  <c r="B3140" i="3"/>
  <c r="K3139" i="3"/>
  <c r="J3139" i="3"/>
  <c r="I3139" i="3"/>
  <c r="H3139" i="3"/>
  <c r="G3139" i="3"/>
  <c r="F3139" i="3"/>
  <c r="E3139" i="3"/>
  <c r="C3139" i="3"/>
  <c r="B3139" i="3"/>
  <c r="K3138" i="3"/>
  <c r="J3138" i="3"/>
  <c r="I3138" i="3"/>
  <c r="H3138" i="3"/>
  <c r="G3138" i="3"/>
  <c r="F3138" i="3"/>
  <c r="E3138" i="3"/>
  <c r="C3138" i="3"/>
  <c r="B3138" i="3"/>
  <c r="K3137" i="3"/>
  <c r="J3137" i="3"/>
  <c r="I3137" i="3"/>
  <c r="H3137" i="3"/>
  <c r="G3137" i="3"/>
  <c r="F3137" i="3"/>
  <c r="E3137" i="3"/>
  <c r="C3137" i="3"/>
  <c r="B3137" i="3"/>
  <c r="K3136" i="3"/>
  <c r="J3136" i="3"/>
  <c r="I3136" i="3"/>
  <c r="H3136" i="3"/>
  <c r="G3136" i="3"/>
  <c r="F3136" i="3"/>
  <c r="E3136" i="3"/>
  <c r="C3136" i="3"/>
  <c r="B3136" i="3"/>
  <c r="K3135" i="3"/>
  <c r="J3135" i="3"/>
  <c r="I3135" i="3"/>
  <c r="H3135" i="3"/>
  <c r="G3135" i="3"/>
  <c r="F3135" i="3"/>
  <c r="E3135" i="3"/>
  <c r="C3135" i="3"/>
  <c r="B3135" i="3"/>
  <c r="K3134" i="3"/>
  <c r="J3134" i="3"/>
  <c r="I3134" i="3"/>
  <c r="H3134" i="3"/>
  <c r="G3134" i="3"/>
  <c r="F3134" i="3"/>
  <c r="E3134" i="3"/>
  <c r="C3134" i="3"/>
  <c r="B3134" i="3"/>
  <c r="K3133" i="3"/>
  <c r="J3133" i="3"/>
  <c r="I3133" i="3"/>
  <c r="H3133" i="3"/>
  <c r="G3133" i="3"/>
  <c r="F3133" i="3"/>
  <c r="E3133" i="3"/>
  <c r="C3133" i="3"/>
  <c r="B3133" i="3"/>
  <c r="K3132" i="3"/>
  <c r="J3132" i="3"/>
  <c r="I3132" i="3"/>
  <c r="H3132" i="3"/>
  <c r="G3132" i="3"/>
  <c r="F3132" i="3"/>
  <c r="E3132" i="3"/>
  <c r="C3132" i="3"/>
  <c r="B3132" i="3"/>
  <c r="K3131" i="3"/>
  <c r="J3131" i="3"/>
  <c r="I3131" i="3"/>
  <c r="H3131" i="3"/>
  <c r="G3131" i="3"/>
  <c r="F3131" i="3"/>
  <c r="E3131" i="3"/>
  <c r="C3131" i="3"/>
  <c r="B3131" i="3"/>
  <c r="K3130" i="3"/>
  <c r="J3130" i="3"/>
  <c r="I3130" i="3"/>
  <c r="H3130" i="3"/>
  <c r="G3130" i="3"/>
  <c r="F3130" i="3"/>
  <c r="E3130" i="3"/>
  <c r="C3130" i="3"/>
  <c r="B3130" i="3"/>
  <c r="K3129" i="3"/>
  <c r="J3129" i="3"/>
  <c r="I3129" i="3"/>
  <c r="H3129" i="3"/>
  <c r="G3129" i="3"/>
  <c r="F3129" i="3"/>
  <c r="E3129" i="3"/>
  <c r="C3129" i="3"/>
  <c r="B3129" i="3"/>
  <c r="K3128" i="3"/>
  <c r="J3128" i="3"/>
  <c r="I3128" i="3"/>
  <c r="H3128" i="3"/>
  <c r="G3128" i="3"/>
  <c r="F3128" i="3"/>
  <c r="E3128" i="3"/>
  <c r="C3128" i="3"/>
  <c r="B3128" i="3"/>
  <c r="K3127" i="3"/>
  <c r="J3127" i="3"/>
  <c r="I3127" i="3"/>
  <c r="H3127" i="3"/>
  <c r="G3127" i="3"/>
  <c r="F3127" i="3"/>
  <c r="E3127" i="3"/>
  <c r="C3127" i="3"/>
  <c r="B3127" i="3"/>
  <c r="K3126" i="3"/>
  <c r="J3126" i="3"/>
  <c r="I3126" i="3"/>
  <c r="H3126" i="3"/>
  <c r="G3126" i="3"/>
  <c r="F3126" i="3"/>
  <c r="E3126" i="3"/>
  <c r="C3126" i="3"/>
  <c r="B3126" i="3"/>
  <c r="K3125" i="3"/>
  <c r="J3125" i="3"/>
  <c r="I3125" i="3"/>
  <c r="H3125" i="3"/>
  <c r="G3125" i="3"/>
  <c r="F3125" i="3"/>
  <c r="E3125" i="3"/>
  <c r="C3125" i="3"/>
  <c r="B3125" i="3"/>
  <c r="K3124" i="3"/>
  <c r="J3124" i="3"/>
  <c r="I3124" i="3"/>
  <c r="H3124" i="3"/>
  <c r="G3124" i="3"/>
  <c r="F3124" i="3"/>
  <c r="E3124" i="3"/>
  <c r="C3124" i="3"/>
  <c r="B3124" i="3"/>
  <c r="K3123" i="3"/>
  <c r="J3123" i="3"/>
  <c r="I3123" i="3"/>
  <c r="H3123" i="3"/>
  <c r="G3123" i="3"/>
  <c r="F3123" i="3"/>
  <c r="E3123" i="3"/>
  <c r="C3123" i="3"/>
  <c r="B3123" i="3"/>
  <c r="K3122" i="3"/>
  <c r="J3122" i="3"/>
  <c r="I3122" i="3"/>
  <c r="H3122" i="3"/>
  <c r="G3122" i="3"/>
  <c r="F3122" i="3"/>
  <c r="E3122" i="3"/>
  <c r="C3122" i="3"/>
  <c r="B3122" i="3"/>
  <c r="K3121" i="3"/>
  <c r="J3121" i="3"/>
  <c r="I3121" i="3"/>
  <c r="H3121" i="3"/>
  <c r="G3121" i="3"/>
  <c r="F3121" i="3"/>
  <c r="E3121" i="3"/>
  <c r="C3121" i="3"/>
  <c r="B3121" i="3"/>
  <c r="K3120" i="3"/>
  <c r="J3120" i="3"/>
  <c r="I3120" i="3"/>
  <c r="H3120" i="3"/>
  <c r="G3120" i="3"/>
  <c r="F3120" i="3"/>
  <c r="E3120" i="3"/>
  <c r="C3120" i="3"/>
  <c r="B3120" i="3"/>
  <c r="K3119" i="3"/>
  <c r="J3119" i="3"/>
  <c r="I3119" i="3"/>
  <c r="H3119" i="3"/>
  <c r="G3119" i="3"/>
  <c r="F3119" i="3"/>
  <c r="E3119" i="3"/>
  <c r="C3119" i="3"/>
  <c r="B3119" i="3"/>
  <c r="K3118" i="3"/>
  <c r="J3118" i="3"/>
  <c r="I3118" i="3"/>
  <c r="H3118" i="3"/>
  <c r="G3118" i="3"/>
  <c r="F3118" i="3"/>
  <c r="E3118" i="3"/>
  <c r="C3118" i="3"/>
  <c r="B3118" i="3"/>
  <c r="K3117" i="3"/>
  <c r="J3117" i="3"/>
  <c r="I3117" i="3"/>
  <c r="H3117" i="3"/>
  <c r="G3117" i="3"/>
  <c r="F3117" i="3"/>
  <c r="E3117" i="3"/>
  <c r="C3117" i="3"/>
  <c r="B3117" i="3"/>
  <c r="K3116" i="3"/>
  <c r="J3116" i="3"/>
  <c r="I3116" i="3"/>
  <c r="H3116" i="3"/>
  <c r="G3116" i="3"/>
  <c r="F3116" i="3"/>
  <c r="E3116" i="3"/>
  <c r="C3116" i="3"/>
  <c r="B3116" i="3"/>
  <c r="K3115" i="3"/>
  <c r="J3115" i="3"/>
  <c r="I3115" i="3"/>
  <c r="H3115" i="3"/>
  <c r="G3115" i="3"/>
  <c r="F3115" i="3"/>
  <c r="E3115" i="3"/>
  <c r="C3115" i="3"/>
  <c r="B3115" i="3"/>
  <c r="K3114" i="3"/>
  <c r="J3114" i="3"/>
  <c r="I3114" i="3"/>
  <c r="H3114" i="3"/>
  <c r="G3114" i="3"/>
  <c r="F3114" i="3"/>
  <c r="E3114" i="3"/>
  <c r="C3114" i="3"/>
  <c r="B3114" i="3"/>
  <c r="K3113" i="3"/>
  <c r="J3113" i="3"/>
  <c r="I3113" i="3"/>
  <c r="H3113" i="3"/>
  <c r="G3113" i="3"/>
  <c r="F3113" i="3"/>
  <c r="E3113" i="3"/>
  <c r="C3113" i="3"/>
  <c r="B3113" i="3"/>
  <c r="K3112" i="3"/>
  <c r="J3112" i="3"/>
  <c r="I3112" i="3"/>
  <c r="H3112" i="3"/>
  <c r="G3112" i="3"/>
  <c r="F3112" i="3"/>
  <c r="E3112" i="3"/>
  <c r="C3112" i="3"/>
  <c r="B3112" i="3"/>
  <c r="K3111" i="3"/>
  <c r="J3111" i="3"/>
  <c r="I3111" i="3"/>
  <c r="H3111" i="3"/>
  <c r="G3111" i="3"/>
  <c r="F3111" i="3"/>
  <c r="E3111" i="3"/>
  <c r="C3111" i="3"/>
  <c r="B3111" i="3"/>
  <c r="K3110" i="3"/>
  <c r="J3110" i="3"/>
  <c r="I3110" i="3"/>
  <c r="H3110" i="3"/>
  <c r="G3110" i="3"/>
  <c r="F3110" i="3"/>
  <c r="E3110" i="3"/>
  <c r="C3110" i="3"/>
  <c r="B3110" i="3"/>
  <c r="K3109" i="3"/>
  <c r="J3109" i="3"/>
  <c r="I3109" i="3"/>
  <c r="H3109" i="3"/>
  <c r="G3109" i="3"/>
  <c r="F3109" i="3"/>
  <c r="E3109" i="3"/>
  <c r="C3109" i="3"/>
  <c r="B3109" i="3"/>
  <c r="K3108" i="3"/>
  <c r="J3108" i="3"/>
  <c r="I3108" i="3"/>
  <c r="H3108" i="3"/>
  <c r="G3108" i="3"/>
  <c r="F3108" i="3"/>
  <c r="E3108" i="3"/>
  <c r="C3108" i="3"/>
  <c r="B3108" i="3"/>
  <c r="K3107" i="3"/>
  <c r="J3107" i="3"/>
  <c r="I3107" i="3"/>
  <c r="H3107" i="3"/>
  <c r="G3107" i="3"/>
  <c r="F3107" i="3"/>
  <c r="E3107" i="3"/>
  <c r="C3107" i="3"/>
  <c r="B3107" i="3"/>
  <c r="K3106" i="3"/>
  <c r="J3106" i="3"/>
  <c r="I3106" i="3"/>
  <c r="H3106" i="3"/>
  <c r="G3106" i="3"/>
  <c r="F3106" i="3"/>
  <c r="E3106" i="3"/>
  <c r="C3106" i="3"/>
  <c r="B3106" i="3"/>
  <c r="K3105" i="3"/>
  <c r="J3105" i="3"/>
  <c r="I3105" i="3"/>
  <c r="H3105" i="3"/>
  <c r="G3105" i="3"/>
  <c r="F3105" i="3"/>
  <c r="E3105" i="3"/>
  <c r="C3105" i="3"/>
  <c r="B3105" i="3"/>
  <c r="K3104" i="3"/>
  <c r="J3104" i="3"/>
  <c r="I3104" i="3"/>
  <c r="H3104" i="3"/>
  <c r="G3104" i="3"/>
  <c r="F3104" i="3"/>
  <c r="E3104" i="3"/>
  <c r="C3104" i="3"/>
  <c r="B3104" i="3"/>
  <c r="K3103" i="3"/>
  <c r="J3103" i="3"/>
  <c r="I3103" i="3"/>
  <c r="H3103" i="3"/>
  <c r="G3103" i="3"/>
  <c r="F3103" i="3"/>
  <c r="E3103" i="3"/>
  <c r="C3103" i="3"/>
  <c r="B3103" i="3"/>
  <c r="K3102" i="3"/>
  <c r="J3102" i="3"/>
  <c r="I3102" i="3"/>
  <c r="H3102" i="3"/>
  <c r="G3102" i="3"/>
  <c r="F3102" i="3"/>
  <c r="E3102" i="3"/>
  <c r="C3102" i="3"/>
  <c r="B3102" i="3"/>
  <c r="K3101" i="3"/>
  <c r="J3101" i="3"/>
  <c r="I3101" i="3"/>
  <c r="H3101" i="3"/>
  <c r="G3101" i="3"/>
  <c r="F3101" i="3"/>
  <c r="E3101" i="3"/>
  <c r="C3101" i="3"/>
  <c r="B3101" i="3"/>
  <c r="K3100" i="3"/>
  <c r="J3100" i="3"/>
  <c r="I3100" i="3"/>
  <c r="H3100" i="3"/>
  <c r="G3100" i="3"/>
  <c r="F3100" i="3"/>
  <c r="E3100" i="3"/>
  <c r="C3100" i="3"/>
  <c r="B3100" i="3"/>
  <c r="K3099" i="3"/>
  <c r="J3099" i="3"/>
  <c r="I3099" i="3"/>
  <c r="H3099" i="3"/>
  <c r="G3099" i="3"/>
  <c r="F3099" i="3"/>
  <c r="E3099" i="3"/>
  <c r="C3099" i="3"/>
  <c r="B3099" i="3"/>
  <c r="K3098" i="3"/>
  <c r="J3098" i="3"/>
  <c r="I3098" i="3"/>
  <c r="H3098" i="3"/>
  <c r="G3098" i="3"/>
  <c r="F3098" i="3"/>
  <c r="E3098" i="3"/>
  <c r="C3098" i="3"/>
  <c r="B3098" i="3"/>
  <c r="K3097" i="3"/>
  <c r="J3097" i="3"/>
  <c r="I3097" i="3"/>
  <c r="H3097" i="3"/>
  <c r="G3097" i="3"/>
  <c r="F3097" i="3"/>
  <c r="E3097" i="3"/>
  <c r="C3097" i="3"/>
  <c r="B3097" i="3"/>
  <c r="K3096" i="3"/>
  <c r="J3096" i="3"/>
  <c r="I3096" i="3"/>
  <c r="H3096" i="3"/>
  <c r="G3096" i="3"/>
  <c r="F3096" i="3"/>
  <c r="E3096" i="3"/>
  <c r="C3096" i="3"/>
  <c r="B3096" i="3"/>
  <c r="K3095" i="3"/>
  <c r="J3095" i="3"/>
  <c r="I3095" i="3"/>
  <c r="H3095" i="3"/>
  <c r="G3095" i="3"/>
  <c r="F3095" i="3"/>
  <c r="E3095" i="3"/>
  <c r="C3095" i="3"/>
  <c r="B3095" i="3"/>
  <c r="K3094" i="3"/>
  <c r="J3094" i="3"/>
  <c r="I3094" i="3"/>
  <c r="H3094" i="3"/>
  <c r="G3094" i="3"/>
  <c r="F3094" i="3"/>
  <c r="E3094" i="3"/>
  <c r="C3094" i="3"/>
  <c r="B3094" i="3"/>
  <c r="K3093" i="3"/>
  <c r="J3093" i="3"/>
  <c r="I3093" i="3"/>
  <c r="H3093" i="3"/>
  <c r="G3093" i="3"/>
  <c r="F3093" i="3"/>
  <c r="E3093" i="3"/>
  <c r="C3093" i="3"/>
  <c r="B3093" i="3"/>
  <c r="K3092" i="3"/>
  <c r="J3092" i="3"/>
  <c r="I3092" i="3"/>
  <c r="H3092" i="3"/>
  <c r="G3092" i="3"/>
  <c r="F3092" i="3"/>
  <c r="E3092" i="3"/>
  <c r="C3092" i="3"/>
  <c r="B3092" i="3"/>
  <c r="K3091" i="3"/>
  <c r="J3091" i="3"/>
  <c r="I3091" i="3"/>
  <c r="H3091" i="3"/>
  <c r="G3091" i="3"/>
  <c r="F3091" i="3"/>
  <c r="E3091" i="3"/>
  <c r="C3091" i="3"/>
  <c r="B3091" i="3"/>
  <c r="K3090" i="3"/>
  <c r="J3090" i="3"/>
  <c r="I3090" i="3"/>
  <c r="H3090" i="3"/>
  <c r="G3090" i="3"/>
  <c r="F3090" i="3"/>
  <c r="E3090" i="3"/>
  <c r="C3090" i="3"/>
  <c r="B3090" i="3"/>
  <c r="K3089" i="3"/>
  <c r="J3089" i="3"/>
  <c r="I3089" i="3"/>
  <c r="H3089" i="3"/>
  <c r="G3089" i="3"/>
  <c r="F3089" i="3"/>
  <c r="E3089" i="3"/>
  <c r="C3089" i="3"/>
  <c r="B3089" i="3"/>
  <c r="K3088" i="3"/>
  <c r="J3088" i="3"/>
  <c r="I3088" i="3"/>
  <c r="H3088" i="3"/>
  <c r="G3088" i="3"/>
  <c r="F3088" i="3"/>
  <c r="E3088" i="3"/>
  <c r="C3088" i="3"/>
  <c r="B3088" i="3"/>
  <c r="K3087" i="3"/>
  <c r="J3087" i="3"/>
  <c r="I3087" i="3"/>
  <c r="H3087" i="3"/>
  <c r="G3087" i="3"/>
  <c r="F3087" i="3"/>
  <c r="E3087" i="3"/>
  <c r="C3087" i="3"/>
  <c r="B3087" i="3"/>
  <c r="K3086" i="3"/>
  <c r="J3086" i="3"/>
  <c r="I3086" i="3"/>
  <c r="H3086" i="3"/>
  <c r="G3086" i="3"/>
  <c r="F3086" i="3"/>
  <c r="E3086" i="3"/>
  <c r="C3086" i="3"/>
  <c r="B3086" i="3"/>
  <c r="K3085" i="3"/>
  <c r="J3085" i="3"/>
  <c r="I3085" i="3"/>
  <c r="H3085" i="3"/>
  <c r="G3085" i="3"/>
  <c r="F3085" i="3"/>
  <c r="E3085" i="3"/>
  <c r="C3085" i="3"/>
  <c r="B3085" i="3"/>
  <c r="K3084" i="3"/>
  <c r="J3084" i="3"/>
  <c r="I3084" i="3"/>
  <c r="H3084" i="3"/>
  <c r="G3084" i="3"/>
  <c r="F3084" i="3"/>
  <c r="E3084" i="3"/>
  <c r="C3084" i="3"/>
  <c r="B3084" i="3"/>
  <c r="K3083" i="3"/>
  <c r="J3083" i="3"/>
  <c r="I3083" i="3"/>
  <c r="H3083" i="3"/>
  <c r="G3083" i="3"/>
  <c r="F3083" i="3"/>
  <c r="E3083" i="3"/>
  <c r="C3083" i="3"/>
  <c r="B3083" i="3"/>
  <c r="K3082" i="3"/>
  <c r="J3082" i="3"/>
  <c r="I3082" i="3"/>
  <c r="H3082" i="3"/>
  <c r="G3082" i="3"/>
  <c r="F3082" i="3"/>
  <c r="E3082" i="3"/>
  <c r="C3082" i="3"/>
  <c r="B3082" i="3"/>
  <c r="K3081" i="3"/>
  <c r="J3081" i="3"/>
  <c r="I3081" i="3"/>
  <c r="H3081" i="3"/>
  <c r="G3081" i="3"/>
  <c r="F3081" i="3"/>
  <c r="E3081" i="3"/>
  <c r="C3081" i="3"/>
  <c r="B3081" i="3"/>
  <c r="K3080" i="3"/>
  <c r="J3080" i="3"/>
  <c r="I3080" i="3"/>
  <c r="H3080" i="3"/>
  <c r="G3080" i="3"/>
  <c r="F3080" i="3"/>
  <c r="E3080" i="3"/>
  <c r="C3080" i="3"/>
  <c r="B3080" i="3"/>
  <c r="K3079" i="3"/>
  <c r="J3079" i="3"/>
  <c r="I3079" i="3"/>
  <c r="H3079" i="3"/>
  <c r="G3079" i="3"/>
  <c r="F3079" i="3"/>
  <c r="E3079" i="3"/>
  <c r="C3079" i="3"/>
  <c r="B3079" i="3"/>
  <c r="K3078" i="3"/>
  <c r="J3078" i="3"/>
  <c r="I3078" i="3"/>
  <c r="H3078" i="3"/>
  <c r="G3078" i="3"/>
  <c r="F3078" i="3"/>
  <c r="E3078" i="3"/>
  <c r="C3078" i="3"/>
  <c r="B3078" i="3"/>
  <c r="K3077" i="3"/>
  <c r="J3077" i="3"/>
  <c r="I3077" i="3"/>
  <c r="H3077" i="3"/>
  <c r="G3077" i="3"/>
  <c r="F3077" i="3"/>
  <c r="E3077" i="3"/>
  <c r="C3077" i="3"/>
  <c r="B3077" i="3"/>
  <c r="K3076" i="3"/>
  <c r="J3076" i="3"/>
  <c r="I3076" i="3"/>
  <c r="H3076" i="3"/>
  <c r="G3076" i="3"/>
  <c r="F3076" i="3"/>
  <c r="E3076" i="3"/>
  <c r="C3076" i="3"/>
  <c r="B3076" i="3"/>
  <c r="K3075" i="3"/>
  <c r="J3075" i="3"/>
  <c r="I3075" i="3"/>
  <c r="H3075" i="3"/>
  <c r="G3075" i="3"/>
  <c r="F3075" i="3"/>
  <c r="E3075" i="3"/>
  <c r="C3075" i="3"/>
  <c r="B3075" i="3"/>
  <c r="K3074" i="3"/>
  <c r="J3074" i="3"/>
  <c r="I3074" i="3"/>
  <c r="H3074" i="3"/>
  <c r="G3074" i="3"/>
  <c r="F3074" i="3"/>
  <c r="E3074" i="3"/>
  <c r="C3074" i="3"/>
  <c r="B3074" i="3"/>
  <c r="K3073" i="3"/>
  <c r="J3073" i="3"/>
  <c r="I3073" i="3"/>
  <c r="H3073" i="3"/>
  <c r="G3073" i="3"/>
  <c r="F3073" i="3"/>
  <c r="E3073" i="3"/>
  <c r="C3073" i="3"/>
  <c r="B3073" i="3"/>
  <c r="K3072" i="3"/>
  <c r="J3072" i="3"/>
  <c r="I3072" i="3"/>
  <c r="H3072" i="3"/>
  <c r="G3072" i="3"/>
  <c r="F3072" i="3"/>
  <c r="E3072" i="3"/>
  <c r="C3072" i="3"/>
  <c r="B3072" i="3"/>
  <c r="K3071" i="3"/>
  <c r="J3071" i="3"/>
  <c r="I3071" i="3"/>
  <c r="H3071" i="3"/>
  <c r="G3071" i="3"/>
  <c r="F3071" i="3"/>
  <c r="E3071" i="3"/>
  <c r="C3071" i="3"/>
  <c r="B3071" i="3"/>
  <c r="K3070" i="3"/>
  <c r="J3070" i="3"/>
  <c r="I3070" i="3"/>
  <c r="H3070" i="3"/>
  <c r="G3070" i="3"/>
  <c r="F3070" i="3"/>
  <c r="E3070" i="3"/>
  <c r="C3070" i="3"/>
  <c r="B3070" i="3"/>
  <c r="K3069" i="3"/>
  <c r="J3069" i="3"/>
  <c r="I3069" i="3"/>
  <c r="H3069" i="3"/>
  <c r="G3069" i="3"/>
  <c r="F3069" i="3"/>
  <c r="E3069" i="3"/>
  <c r="C3069" i="3"/>
  <c r="B3069" i="3"/>
  <c r="K3068" i="3"/>
  <c r="J3068" i="3"/>
  <c r="I3068" i="3"/>
  <c r="H3068" i="3"/>
  <c r="G3068" i="3"/>
  <c r="F3068" i="3"/>
  <c r="E3068" i="3"/>
  <c r="C3068" i="3"/>
  <c r="B3068" i="3"/>
  <c r="K3067" i="3"/>
  <c r="J3067" i="3"/>
  <c r="I3067" i="3"/>
  <c r="H3067" i="3"/>
  <c r="G3067" i="3"/>
  <c r="F3067" i="3"/>
  <c r="E3067" i="3"/>
  <c r="C3067" i="3"/>
  <c r="B3067" i="3"/>
  <c r="K3066" i="3"/>
  <c r="J3066" i="3"/>
  <c r="I3066" i="3"/>
  <c r="H3066" i="3"/>
  <c r="G3066" i="3"/>
  <c r="F3066" i="3"/>
  <c r="E3066" i="3"/>
  <c r="C3066" i="3"/>
  <c r="B3066" i="3"/>
  <c r="K3065" i="3"/>
  <c r="J3065" i="3"/>
  <c r="I3065" i="3"/>
  <c r="H3065" i="3"/>
  <c r="G3065" i="3"/>
  <c r="F3065" i="3"/>
  <c r="E3065" i="3"/>
  <c r="C3065" i="3"/>
  <c r="B3065" i="3"/>
  <c r="K3064" i="3"/>
  <c r="J3064" i="3"/>
  <c r="I3064" i="3"/>
  <c r="H3064" i="3"/>
  <c r="G3064" i="3"/>
  <c r="F3064" i="3"/>
  <c r="E3064" i="3"/>
  <c r="C3064" i="3"/>
  <c r="B3064" i="3"/>
  <c r="K3063" i="3"/>
  <c r="J3063" i="3"/>
  <c r="I3063" i="3"/>
  <c r="H3063" i="3"/>
  <c r="G3063" i="3"/>
  <c r="F3063" i="3"/>
  <c r="E3063" i="3"/>
  <c r="C3063" i="3"/>
  <c r="B3063" i="3"/>
  <c r="K3062" i="3"/>
  <c r="J3062" i="3"/>
  <c r="I3062" i="3"/>
  <c r="H3062" i="3"/>
  <c r="G3062" i="3"/>
  <c r="F3062" i="3"/>
  <c r="E3062" i="3"/>
  <c r="C3062" i="3"/>
  <c r="B3062" i="3"/>
  <c r="K3061" i="3"/>
  <c r="J3061" i="3"/>
  <c r="I3061" i="3"/>
  <c r="H3061" i="3"/>
  <c r="G3061" i="3"/>
  <c r="F3061" i="3"/>
  <c r="E3061" i="3"/>
  <c r="C3061" i="3"/>
  <c r="B3061" i="3"/>
  <c r="K3060" i="3"/>
  <c r="J3060" i="3"/>
  <c r="I3060" i="3"/>
  <c r="H3060" i="3"/>
  <c r="G3060" i="3"/>
  <c r="F3060" i="3"/>
  <c r="E3060" i="3"/>
  <c r="C3060" i="3"/>
  <c r="B3060" i="3"/>
  <c r="K3059" i="3"/>
  <c r="J3059" i="3"/>
  <c r="I3059" i="3"/>
  <c r="H3059" i="3"/>
  <c r="G3059" i="3"/>
  <c r="F3059" i="3"/>
  <c r="E3059" i="3"/>
  <c r="C3059" i="3"/>
  <c r="B3059" i="3"/>
  <c r="K3058" i="3"/>
  <c r="J3058" i="3"/>
  <c r="I3058" i="3"/>
  <c r="H3058" i="3"/>
  <c r="G3058" i="3"/>
  <c r="F3058" i="3"/>
  <c r="E3058" i="3"/>
  <c r="C3058" i="3"/>
  <c r="B3058" i="3"/>
  <c r="K3057" i="3"/>
  <c r="J3057" i="3"/>
  <c r="I3057" i="3"/>
  <c r="H3057" i="3"/>
  <c r="G3057" i="3"/>
  <c r="F3057" i="3"/>
  <c r="E3057" i="3"/>
  <c r="C3057" i="3"/>
  <c r="B3057" i="3"/>
  <c r="K3056" i="3"/>
  <c r="J3056" i="3"/>
  <c r="I3056" i="3"/>
  <c r="H3056" i="3"/>
  <c r="G3056" i="3"/>
  <c r="F3056" i="3"/>
  <c r="E3056" i="3"/>
  <c r="C3056" i="3"/>
  <c r="B3056" i="3"/>
  <c r="K3055" i="3"/>
  <c r="J3055" i="3"/>
  <c r="I3055" i="3"/>
  <c r="H3055" i="3"/>
  <c r="G3055" i="3"/>
  <c r="F3055" i="3"/>
  <c r="E3055" i="3"/>
  <c r="C3055" i="3"/>
  <c r="B3055" i="3"/>
  <c r="K3054" i="3"/>
  <c r="J3054" i="3"/>
  <c r="I3054" i="3"/>
  <c r="H3054" i="3"/>
  <c r="G3054" i="3"/>
  <c r="F3054" i="3"/>
  <c r="E3054" i="3"/>
  <c r="C3054" i="3"/>
  <c r="B3054" i="3"/>
  <c r="K3053" i="3"/>
  <c r="J3053" i="3"/>
  <c r="I3053" i="3"/>
  <c r="H3053" i="3"/>
  <c r="G3053" i="3"/>
  <c r="F3053" i="3"/>
  <c r="E3053" i="3"/>
  <c r="C3053" i="3"/>
  <c r="B3053" i="3"/>
  <c r="K3052" i="3"/>
  <c r="J3052" i="3"/>
  <c r="I3052" i="3"/>
  <c r="H3052" i="3"/>
  <c r="G3052" i="3"/>
  <c r="F3052" i="3"/>
  <c r="E3052" i="3"/>
  <c r="C3052" i="3"/>
  <c r="B3052" i="3"/>
  <c r="K3051" i="3"/>
  <c r="J3051" i="3"/>
  <c r="I3051" i="3"/>
  <c r="H3051" i="3"/>
  <c r="G3051" i="3"/>
  <c r="F3051" i="3"/>
  <c r="E3051" i="3"/>
  <c r="C3051" i="3"/>
  <c r="B3051" i="3"/>
  <c r="K3050" i="3"/>
  <c r="J3050" i="3"/>
  <c r="I3050" i="3"/>
  <c r="H3050" i="3"/>
  <c r="G3050" i="3"/>
  <c r="F3050" i="3"/>
  <c r="E3050" i="3"/>
  <c r="C3050" i="3"/>
  <c r="B3050" i="3"/>
  <c r="K3049" i="3"/>
  <c r="J3049" i="3"/>
  <c r="I3049" i="3"/>
  <c r="H3049" i="3"/>
  <c r="G3049" i="3"/>
  <c r="F3049" i="3"/>
  <c r="E3049" i="3"/>
  <c r="C3049" i="3"/>
  <c r="B3049" i="3"/>
  <c r="K3048" i="3"/>
  <c r="J3048" i="3"/>
  <c r="I3048" i="3"/>
  <c r="H3048" i="3"/>
  <c r="G3048" i="3"/>
  <c r="F3048" i="3"/>
  <c r="E3048" i="3"/>
  <c r="C3048" i="3"/>
  <c r="B3048" i="3"/>
  <c r="K3047" i="3"/>
  <c r="J3047" i="3"/>
  <c r="I3047" i="3"/>
  <c r="H3047" i="3"/>
  <c r="G3047" i="3"/>
  <c r="F3047" i="3"/>
  <c r="E3047" i="3"/>
  <c r="C3047" i="3"/>
  <c r="B3047" i="3"/>
  <c r="K3046" i="3"/>
  <c r="J3046" i="3"/>
  <c r="I3046" i="3"/>
  <c r="H3046" i="3"/>
  <c r="G3046" i="3"/>
  <c r="F3046" i="3"/>
  <c r="E3046" i="3"/>
  <c r="C3046" i="3"/>
  <c r="B3046" i="3"/>
  <c r="K3045" i="3"/>
  <c r="J3045" i="3"/>
  <c r="I3045" i="3"/>
  <c r="H3045" i="3"/>
  <c r="G3045" i="3"/>
  <c r="F3045" i="3"/>
  <c r="E3045" i="3"/>
  <c r="C3045" i="3"/>
  <c r="B3045" i="3"/>
  <c r="K3044" i="3"/>
  <c r="J3044" i="3"/>
  <c r="I3044" i="3"/>
  <c r="H3044" i="3"/>
  <c r="G3044" i="3"/>
  <c r="F3044" i="3"/>
  <c r="E3044" i="3"/>
  <c r="C3044" i="3"/>
  <c r="B3044" i="3"/>
  <c r="K3043" i="3"/>
  <c r="J3043" i="3"/>
  <c r="I3043" i="3"/>
  <c r="H3043" i="3"/>
  <c r="G3043" i="3"/>
  <c r="F3043" i="3"/>
  <c r="E3043" i="3"/>
  <c r="C3043" i="3"/>
  <c r="B3043" i="3"/>
  <c r="K3042" i="3"/>
  <c r="J3042" i="3"/>
  <c r="I3042" i="3"/>
  <c r="H3042" i="3"/>
  <c r="G3042" i="3"/>
  <c r="F3042" i="3"/>
  <c r="E3042" i="3"/>
  <c r="C3042" i="3"/>
  <c r="B3042" i="3"/>
  <c r="K3041" i="3"/>
  <c r="J3041" i="3"/>
  <c r="I3041" i="3"/>
  <c r="H3041" i="3"/>
  <c r="G3041" i="3"/>
  <c r="F3041" i="3"/>
  <c r="E3041" i="3"/>
  <c r="C3041" i="3"/>
  <c r="B3041" i="3"/>
  <c r="K3040" i="3"/>
  <c r="J3040" i="3"/>
  <c r="I3040" i="3"/>
  <c r="H3040" i="3"/>
  <c r="G3040" i="3"/>
  <c r="F3040" i="3"/>
  <c r="E3040" i="3"/>
  <c r="C3040" i="3"/>
  <c r="B3040" i="3"/>
  <c r="K3039" i="3"/>
  <c r="J3039" i="3"/>
  <c r="I3039" i="3"/>
  <c r="H3039" i="3"/>
  <c r="G3039" i="3"/>
  <c r="F3039" i="3"/>
  <c r="E3039" i="3"/>
  <c r="C3039" i="3"/>
  <c r="B3039" i="3"/>
  <c r="K3038" i="3"/>
  <c r="J3038" i="3"/>
  <c r="I3038" i="3"/>
  <c r="H3038" i="3"/>
  <c r="G3038" i="3"/>
  <c r="F3038" i="3"/>
  <c r="E3038" i="3"/>
  <c r="C3038" i="3"/>
  <c r="B3038" i="3"/>
  <c r="K3037" i="3"/>
  <c r="J3037" i="3"/>
  <c r="I3037" i="3"/>
  <c r="H3037" i="3"/>
  <c r="G3037" i="3"/>
  <c r="F3037" i="3"/>
  <c r="E3037" i="3"/>
  <c r="C3037" i="3"/>
  <c r="B3037" i="3"/>
  <c r="K3036" i="3"/>
  <c r="J3036" i="3"/>
  <c r="I3036" i="3"/>
  <c r="H3036" i="3"/>
  <c r="G3036" i="3"/>
  <c r="F3036" i="3"/>
  <c r="E3036" i="3"/>
  <c r="C3036" i="3"/>
  <c r="B3036" i="3"/>
  <c r="K3035" i="3"/>
  <c r="J3035" i="3"/>
  <c r="I3035" i="3"/>
  <c r="H3035" i="3"/>
  <c r="G3035" i="3"/>
  <c r="F3035" i="3"/>
  <c r="E3035" i="3"/>
  <c r="C3035" i="3"/>
  <c r="B3035" i="3"/>
  <c r="K3034" i="3"/>
  <c r="J3034" i="3"/>
  <c r="I3034" i="3"/>
  <c r="H3034" i="3"/>
  <c r="G3034" i="3"/>
  <c r="F3034" i="3"/>
  <c r="E3034" i="3"/>
  <c r="C3034" i="3"/>
  <c r="B3034" i="3"/>
  <c r="K3033" i="3"/>
  <c r="J3033" i="3"/>
  <c r="I3033" i="3"/>
  <c r="H3033" i="3"/>
  <c r="G3033" i="3"/>
  <c r="F3033" i="3"/>
  <c r="E3033" i="3"/>
  <c r="C3033" i="3"/>
  <c r="B3033" i="3"/>
  <c r="K3032" i="3"/>
  <c r="J3032" i="3"/>
  <c r="I3032" i="3"/>
  <c r="H3032" i="3"/>
  <c r="G3032" i="3"/>
  <c r="F3032" i="3"/>
  <c r="E3032" i="3"/>
  <c r="C3032" i="3"/>
  <c r="B3032" i="3"/>
  <c r="K3031" i="3"/>
  <c r="J3031" i="3"/>
  <c r="I3031" i="3"/>
  <c r="H3031" i="3"/>
  <c r="G3031" i="3"/>
  <c r="F3031" i="3"/>
  <c r="E3031" i="3"/>
  <c r="C3031" i="3"/>
  <c r="B3031" i="3"/>
  <c r="K3030" i="3"/>
  <c r="J3030" i="3"/>
  <c r="I3030" i="3"/>
  <c r="H3030" i="3"/>
  <c r="G3030" i="3"/>
  <c r="F3030" i="3"/>
  <c r="E3030" i="3"/>
  <c r="C3030" i="3"/>
  <c r="B3030" i="3"/>
  <c r="K3029" i="3"/>
  <c r="J3029" i="3"/>
  <c r="I3029" i="3"/>
  <c r="H3029" i="3"/>
  <c r="G3029" i="3"/>
  <c r="F3029" i="3"/>
  <c r="E3029" i="3"/>
  <c r="C3029" i="3"/>
  <c r="B3029" i="3"/>
  <c r="K3028" i="3"/>
  <c r="J3028" i="3"/>
  <c r="I3028" i="3"/>
  <c r="H3028" i="3"/>
  <c r="G3028" i="3"/>
  <c r="F3028" i="3"/>
  <c r="E3028" i="3"/>
  <c r="C3028" i="3"/>
  <c r="B3028" i="3"/>
  <c r="K3027" i="3"/>
  <c r="J3027" i="3"/>
  <c r="I3027" i="3"/>
  <c r="H3027" i="3"/>
  <c r="G3027" i="3"/>
  <c r="F3027" i="3"/>
  <c r="E3027" i="3"/>
  <c r="C3027" i="3"/>
  <c r="B3027" i="3"/>
  <c r="K3026" i="3"/>
  <c r="J3026" i="3"/>
  <c r="I3026" i="3"/>
  <c r="H3026" i="3"/>
  <c r="G3026" i="3"/>
  <c r="F3026" i="3"/>
  <c r="E3026" i="3"/>
  <c r="C3026" i="3"/>
  <c r="B3026" i="3"/>
  <c r="K3025" i="3"/>
  <c r="J3025" i="3"/>
  <c r="I3025" i="3"/>
  <c r="H3025" i="3"/>
  <c r="G3025" i="3"/>
  <c r="F3025" i="3"/>
  <c r="E3025" i="3"/>
  <c r="C3025" i="3"/>
  <c r="B3025" i="3"/>
  <c r="K3024" i="3"/>
  <c r="J3024" i="3"/>
  <c r="I3024" i="3"/>
  <c r="H3024" i="3"/>
  <c r="G3024" i="3"/>
  <c r="F3024" i="3"/>
  <c r="E3024" i="3"/>
  <c r="C3024" i="3"/>
  <c r="B3024" i="3"/>
  <c r="K3023" i="3"/>
  <c r="J3023" i="3"/>
  <c r="I3023" i="3"/>
  <c r="H3023" i="3"/>
  <c r="G3023" i="3"/>
  <c r="F3023" i="3"/>
  <c r="E3023" i="3"/>
  <c r="C3023" i="3"/>
  <c r="B3023" i="3"/>
  <c r="K3022" i="3"/>
  <c r="J3022" i="3"/>
  <c r="I3022" i="3"/>
  <c r="H3022" i="3"/>
  <c r="G3022" i="3"/>
  <c r="F3022" i="3"/>
  <c r="E3022" i="3"/>
  <c r="C3022" i="3"/>
  <c r="B3022" i="3"/>
  <c r="K3021" i="3"/>
  <c r="J3021" i="3"/>
  <c r="I3021" i="3"/>
  <c r="H3021" i="3"/>
  <c r="G3021" i="3"/>
  <c r="F3021" i="3"/>
  <c r="E3021" i="3"/>
  <c r="C3021" i="3"/>
  <c r="B3021" i="3"/>
  <c r="K3020" i="3"/>
  <c r="J3020" i="3"/>
  <c r="I3020" i="3"/>
  <c r="H3020" i="3"/>
  <c r="G3020" i="3"/>
  <c r="F3020" i="3"/>
  <c r="E3020" i="3"/>
  <c r="C3020" i="3"/>
  <c r="B3020" i="3"/>
  <c r="K3019" i="3"/>
  <c r="J3019" i="3"/>
  <c r="I3019" i="3"/>
  <c r="H3019" i="3"/>
  <c r="G3019" i="3"/>
  <c r="F3019" i="3"/>
  <c r="E3019" i="3"/>
  <c r="C3019" i="3"/>
  <c r="B3019" i="3"/>
  <c r="K3018" i="3"/>
  <c r="J3018" i="3"/>
  <c r="I3018" i="3"/>
  <c r="H3018" i="3"/>
  <c r="G3018" i="3"/>
  <c r="F3018" i="3"/>
  <c r="E3018" i="3"/>
  <c r="C3018" i="3"/>
  <c r="B3018" i="3"/>
  <c r="K3017" i="3"/>
  <c r="J3017" i="3"/>
  <c r="I3017" i="3"/>
  <c r="H3017" i="3"/>
  <c r="G3017" i="3"/>
  <c r="F3017" i="3"/>
  <c r="E3017" i="3"/>
  <c r="C3017" i="3"/>
  <c r="B3017" i="3"/>
  <c r="K3016" i="3"/>
  <c r="J3016" i="3"/>
  <c r="I3016" i="3"/>
  <c r="H3016" i="3"/>
  <c r="G3016" i="3"/>
  <c r="F3016" i="3"/>
  <c r="E3016" i="3"/>
  <c r="C3016" i="3"/>
  <c r="B3016" i="3"/>
  <c r="K3015" i="3"/>
  <c r="J3015" i="3"/>
  <c r="I3015" i="3"/>
  <c r="H3015" i="3"/>
  <c r="G3015" i="3"/>
  <c r="F3015" i="3"/>
  <c r="E3015" i="3"/>
  <c r="C3015" i="3"/>
  <c r="B3015" i="3"/>
  <c r="K3014" i="3"/>
  <c r="J3014" i="3"/>
  <c r="I3014" i="3"/>
  <c r="H3014" i="3"/>
  <c r="G3014" i="3"/>
  <c r="F3014" i="3"/>
  <c r="E3014" i="3"/>
  <c r="C3014" i="3"/>
  <c r="B3014" i="3"/>
  <c r="K3013" i="3"/>
  <c r="J3013" i="3"/>
  <c r="I3013" i="3"/>
  <c r="H3013" i="3"/>
  <c r="G3013" i="3"/>
  <c r="F3013" i="3"/>
  <c r="E3013" i="3"/>
  <c r="C3013" i="3"/>
  <c r="B3013" i="3"/>
  <c r="K3012" i="3"/>
  <c r="J3012" i="3"/>
  <c r="I3012" i="3"/>
  <c r="H3012" i="3"/>
  <c r="G3012" i="3"/>
  <c r="F3012" i="3"/>
  <c r="E3012" i="3"/>
  <c r="C3012" i="3"/>
  <c r="B3012" i="3"/>
  <c r="K3011" i="3"/>
  <c r="J3011" i="3"/>
  <c r="I3011" i="3"/>
  <c r="H3011" i="3"/>
  <c r="G3011" i="3"/>
  <c r="F3011" i="3"/>
  <c r="E3011" i="3"/>
  <c r="C3011" i="3"/>
  <c r="B3011" i="3"/>
  <c r="K3010" i="3"/>
  <c r="J3010" i="3"/>
  <c r="I3010" i="3"/>
  <c r="H3010" i="3"/>
  <c r="G3010" i="3"/>
  <c r="F3010" i="3"/>
  <c r="E3010" i="3"/>
  <c r="C3010" i="3"/>
  <c r="B3010" i="3"/>
  <c r="K3009" i="3"/>
  <c r="J3009" i="3"/>
  <c r="I3009" i="3"/>
  <c r="H3009" i="3"/>
  <c r="G3009" i="3"/>
  <c r="F3009" i="3"/>
  <c r="E3009" i="3"/>
  <c r="C3009" i="3"/>
  <c r="B3009" i="3"/>
  <c r="K3008" i="3"/>
  <c r="J3008" i="3"/>
  <c r="I3008" i="3"/>
  <c r="H3008" i="3"/>
  <c r="G3008" i="3"/>
  <c r="F3008" i="3"/>
  <c r="E3008" i="3"/>
  <c r="C3008" i="3"/>
  <c r="B3008" i="3"/>
  <c r="K3007" i="3"/>
  <c r="J3007" i="3"/>
  <c r="I3007" i="3"/>
  <c r="H3007" i="3"/>
  <c r="G3007" i="3"/>
  <c r="F3007" i="3"/>
  <c r="E3007" i="3"/>
  <c r="C3007" i="3"/>
  <c r="B3007" i="3"/>
  <c r="K3006" i="3"/>
  <c r="J3006" i="3"/>
  <c r="I3006" i="3"/>
  <c r="H3006" i="3"/>
  <c r="G3006" i="3"/>
  <c r="F3006" i="3"/>
  <c r="E3006" i="3"/>
  <c r="C3006" i="3"/>
  <c r="B3006" i="3"/>
  <c r="K3005" i="3"/>
  <c r="J3005" i="3"/>
  <c r="I3005" i="3"/>
  <c r="H3005" i="3"/>
  <c r="G3005" i="3"/>
  <c r="F3005" i="3"/>
  <c r="E3005" i="3"/>
  <c r="C3005" i="3"/>
  <c r="B3005" i="3"/>
  <c r="K3004" i="3"/>
  <c r="J3004" i="3"/>
  <c r="I3004" i="3"/>
  <c r="H3004" i="3"/>
  <c r="G3004" i="3"/>
  <c r="F3004" i="3"/>
  <c r="E3004" i="3"/>
  <c r="C3004" i="3"/>
  <c r="B3004" i="3"/>
  <c r="K3003" i="3"/>
  <c r="J3003" i="3"/>
  <c r="I3003" i="3"/>
  <c r="H3003" i="3"/>
  <c r="G3003" i="3"/>
  <c r="F3003" i="3"/>
  <c r="E3003" i="3"/>
  <c r="C3003" i="3"/>
  <c r="B3003" i="3"/>
  <c r="K3002" i="3"/>
  <c r="J3002" i="3"/>
  <c r="I3002" i="3"/>
  <c r="H3002" i="3"/>
  <c r="G3002" i="3"/>
  <c r="F3002" i="3"/>
  <c r="E3002" i="3"/>
  <c r="C3002" i="3"/>
  <c r="B3002" i="3"/>
  <c r="K3001" i="3"/>
  <c r="J3001" i="3"/>
  <c r="I3001" i="3"/>
  <c r="H3001" i="3"/>
  <c r="G3001" i="3"/>
  <c r="F3001" i="3"/>
  <c r="E3001" i="3"/>
  <c r="C3001" i="3"/>
  <c r="B3001" i="3"/>
  <c r="K3000" i="3"/>
  <c r="J3000" i="3"/>
  <c r="I3000" i="3"/>
  <c r="H3000" i="3"/>
  <c r="G3000" i="3"/>
  <c r="F3000" i="3"/>
  <c r="E3000" i="3"/>
  <c r="C3000" i="3"/>
  <c r="B3000" i="3"/>
  <c r="K2999" i="3"/>
  <c r="J2999" i="3"/>
  <c r="I2999" i="3"/>
  <c r="H2999" i="3"/>
  <c r="G2999" i="3"/>
  <c r="F2999" i="3"/>
  <c r="E2999" i="3"/>
  <c r="C2999" i="3"/>
  <c r="B2999" i="3"/>
  <c r="K2998" i="3"/>
  <c r="J2998" i="3"/>
  <c r="I2998" i="3"/>
  <c r="H2998" i="3"/>
  <c r="G2998" i="3"/>
  <c r="F2998" i="3"/>
  <c r="E2998" i="3"/>
  <c r="C2998" i="3"/>
  <c r="B2998" i="3"/>
  <c r="K2997" i="3"/>
  <c r="J2997" i="3"/>
  <c r="I2997" i="3"/>
  <c r="H2997" i="3"/>
  <c r="G2997" i="3"/>
  <c r="F2997" i="3"/>
  <c r="E2997" i="3"/>
  <c r="C2997" i="3"/>
  <c r="B2997" i="3"/>
  <c r="K2996" i="3"/>
  <c r="J2996" i="3"/>
  <c r="I2996" i="3"/>
  <c r="H2996" i="3"/>
  <c r="G2996" i="3"/>
  <c r="F2996" i="3"/>
  <c r="E2996" i="3"/>
  <c r="C2996" i="3"/>
  <c r="B2996" i="3"/>
  <c r="K2995" i="3"/>
  <c r="J2995" i="3"/>
  <c r="I2995" i="3"/>
  <c r="H2995" i="3"/>
  <c r="G2995" i="3"/>
  <c r="F2995" i="3"/>
  <c r="E2995" i="3"/>
  <c r="C2995" i="3"/>
  <c r="B2995" i="3"/>
  <c r="K2994" i="3"/>
  <c r="J2994" i="3"/>
  <c r="I2994" i="3"/>
  <c r="H2994" i="3"/>
  <c r="G2994" i="3"/>
  <c r="F2994" i="3"/>
  <c r="E2994" i="3"/>
  <c r="C2994" i="3"/>
  <c r="B2994" i="3"/>
  <c r="K2993" i="3"/>
  <c r="J2993" i="3"/>
  <c r="I2993" i="3"/>
  <c r="H2993" i="3"/>
  <c r="G2993" i="3"/>
  <c r="F2993" i="3"/>
  <c r="E2993" i="3"/>
  <c r="C2993" i="3"/>
  <c r="B2993" i="3"/>
  <c r="K2992" i="3"/>
  <c r="J2992" i="3"/>
  <c r="I2992" i="3"/>
  <c r="H2992" i="3"/>
  <c r="G2992" i="3"/>
  <c r="F2992" i="3"/>
  <c r="E2992" i="3"/>
  <c r="C2992" i="3"/>
  <c r="B2992" i="3"/>
  <c r="K2991" i="3"/>
  <c r="J2991" i="3"/>
  <c r="I2991" i="3"/>
  <c r="H2991" i="3"/>
  <c r="G2991" i="3"/>
  <c r="F2991" i="3"/>
  <c r="E2991" i="3"/>
  <c r="C2991" i="3"/>
  <c r="B2991" i="3"/>
  <c r="K2990" i="3"/>
  <c r="J2990" i="3"/>
  <c r="I2990" i="3"/>
  <c r="H2990" i="3"/>
  <c r="G2990" i="3"/>
  <c r="F2990" i="3"/>
  <c r="E2990" i="3"/>
  <c r="C2990" i="3"/>
  <c r="B2990" i="3"/>
  <c r="K2989" i="3"/>
  <c r="J2989" i="3"/>
  <c r="I2989" i="3"/>
  <c r="H2989" i="3"/>
  <c r="G2989" i="3"/>
  <c r="F2989" i="3"/>
  <c r="E2989" i="3"/>
  <c r="C2989" i="3"/>
  <c r="B2989" i="3"/>
  <c r="K2988" i="3"/>
  <c r="J2988" i="3"/>
  <c r="I2988" i="3"/>
  <c r="H2988" i="3"/>
  <c r="G2988" i="3"/>
  <c r="F2988" i="3"/>
  <c r="E2988" i="3"/>
  <c r="C2988" i="3"/>
  <c r="B2988" i="3"/>
  <c r="K2987" i="3"/>
  <c r="J2987" i="3"/>
  <c r="I2987" i="3"/>
  <c r="H2987" i="3"/>
  <c r="G2987" i="3"/>
  <c r="F2987" i="3"/>
  <c r="E2987" i="3"/>
  <c r="C2987" i="3"/>
  <c r="B2987" i="3"/>
  <c r="K2986" i="3"/>
  <c r="J2986" i="3"/>
  <c r="I2986" i="3"/>
  <c r="H2986" i="3"/>
  <c r="G2986" i="3"/>
  <c r="F2986" i="3"/>
  <c r="E2986" i="3"/>
  <c r="C2986" i="3"/>
  <c r="B2986" i="3"/>
  <c r="K2985" i="3"/>
  <c r="J2985" i="3"/>
  <c r="I2985" i="3"/>
  <c r="H2985" i="3"/>
  <c r="G2985" i="3"/>
  <c r="F2985" i="3"/>
  <c r="E2985" i="3"/>
  <c r="C2985" i="3"/>
  <c r="B2985" i="3"/>
  <c r="K2984" i="3"/>
  <c r="J2984" i="3"/>
  <c r="I2984" i="3"/>
  <c r="H2984" i="3"/>
  <c r="G2984" i="3"/>
  <c r="F2984" i="3"/>
  <c r="E2984" i="3"/>
  <c r="C2984" i="3"/>
  <c r="B2984" i="3"/>
  <c r="K2983" i="3"/>
  <c r="J2983" i="3"/>
  <c r="I2983" i="3"/>
  <c r="H2983" i="3"/>
  <c r="G2983" i="3"/>
  <c r="F2983" i="3"/>
  <c r="E2983" i="3"/>
  <c r="C2983" i="3"/>
  <c r="B2983" i="3"/>
  <c r="K2982" i="3"/>
  <c r="J2982" i="3"/>
  <c r="I2982" i="3"/>
  <c r="H2982" i="3"/>
  <c r="G2982" i="3"/>
  <c r="F2982" i="3"/>
  <c r="E2982" i="3"/>
  <c r="C2982" i="3"/>
  <c r="B2982" i="3"/>
  <c r="K2981" i="3"/>
  <c r="J2981" i="3"/>
  <c r="I2981" i="3"/>
  <c r="H2981" i="3"/>
  <c r="G2981" i="3"/>
  <c r="F2981" i="3"/>
  <c r="E2981" i="3"/>
  <c r="C2981" i="3"/>
  <c r="B2981" i="3"/>
  <c r="K2980" i="3"/>
  <c r="J2980" i="3"/>
  <c r="I2980" i="3"/>
  <c r="H2980" i="3"/>
  <c r="G2980" i="3"/>
  <c r="F2980" i="3"/>
  <c r="E2980" i="3"/>
  <c r="C2980" i="3"/>
  <c r="B2980" i="3"/>
  <c r="K2979" i="3"/>
  <c r="J2979" i="3"/>
  <c r="I2979" i="3"/>
  <c r="H2979" i="3"/>
  <c r="G2979" i="3"/>
  <c r="F2979" i="3"/>
  <c r="E2979" i="3"/>
  <c r="C2979" i="3"/>
  <c r="B2979" i="3"/>
  <c r="K2978" i="3"/>
  <c r="J2978" i="3"/>
  <c r="I2978" i="3"/>
  <c r="H2978" i="3"/>
  <c r="G2978" i="3"/>
  <c r="F2978" i="3"/>
  <c r="E2978" i="3"/>
  <c r="C2978" i="3"/>
  <c r="B2978" i="3"/>
  <c r="K2977" i="3"/>
  <c r="J2977" i="3"/>
  <c r="I2977" i="3"/>
  <c r="H2977" i="3"/>
  <c r="G2977" i="3"/>
  <c r="F2977" i="3"/>
  <c r="E2977" i="3"/>
  <c r="C2977" i="3"/>
  <c r="B2977" i="3"/>
  <c r="K2976" i="3"/>
  <c r="J2976" i="3"/>
  <c r="I2976" i="3"/>
  <c r="H2976" i="3"/>
  <c r="G2976" i="3"/>
  <c r="F2976" i="3"/>
  <c r="E2976" i="3"/>
  <c r="C2976" i="3"/>
  <c r="B2976" i="3"/>
  <c r="K2975" i="3"/>
  <c r="J2975" i="3"/>
  <c r="I2975" i="3"/>
  <c r="H2975" i="3"/>
  <c r="G2975" i="3"/>
  <c r="F2975" i="3"/>
  <c r="E2975" i="3"/>
  <c r="C2975" i="3"/>
  <c r="B2975" i="3"/>
  <c r="K2974" i="3"/>
  <c r="J2974" i="3"/>
  <c r="I2974" i="3"/>
  <c r="H2974" i="3"/>
  <c r="G2974" i="3"/>
  <c r="F2974" i="3"/>
  <c r="E2974" i="3"/>
  <c r="C2974" i="3"/>
  <c r="B2974" i="3"/>
  <c r="K2973" i="3"/>
  <c r="J2973" i="3"/>
  <c r="I2973" i="3"/>
  <c r="H2973" i="3"/>
  <c r="G2973" i="3"/>
  <c r="F2973" i="3"/>
  <c r="E2973" i="3"/>
  <c r="C2973" i="3"/>
  <c r="B2973" i="3"/>
  <c r="K2972" i="3"/>
  <c r="J2972" i="3"/>
  <c r="I2972" i="3"/>
  <c r="H2972" i="3"/>
  <c r="G2972" i="3"/>
  <c r="F2972" i="3"/>
  <c r="E2972" i="3"/>
  <c r="C2972" i="3"/>
  <c r="B2972" i="3"/>
  <c r="K2971" i="3"/>
  <c r="J2971" i="3"/>
  <c r="I2971" i="3"/>
  <c r="H2971" i="3"/>
  <c r="G2971" i="3"/>
  <c r="F2971" i="3"/>
  <c r="E2971" i="3"/>
  <c r="C2971" i="3"/>
  <c r="B2971" i="3"/>
  <c r="K2970" i="3"/>
  <c r="J2970" i="3"/>
  <c r="I2970" i="3"/>
  <c r="H2970" i="3"/>
  <c r="G2970" i="3"/>
  <c r="F2970" i="3"/>
  <c r="E2970" i="3"/>
  <c r="C2970" i="3"/>
  <c r="B2970" i="3"/>
  <c r="K2969" i="3"/>
  <c r="J2969" i="3"/>
  <c r="I2969" i="3"/>
  <c r="H2969" i="3"/>
  <c r="G2969" i="3"/>
  <c r="F2969" i="3"/>
  <c r="E2969" i="3"/>
  <c r="C2969" i="3"/>
  <c r="B2969" i="3"/>
  <c r="K2968" i="3"/>
  <c r="J2968" i="3"/>
  <c r="I2968" i="3"/>
  <c r="H2968" i="3"/>
  <c r="G2968" i="3"/>
  <c r="F2968" i="3"/>
  <c r="E2968" i="3"/>
  <c r="C2968" i="3"/>
  <c r="B2968" i="3"/>
  <c r="K2967" i="3"/>
  <c r="J2967" i="3"/>
  <c r="I2967" i="3"/>
  <c r="H2967" i="3"/>
  <c r="G2967" i="3"/>
  <c r="F2967" i="3"/>
  <c r="E2967" i="3"/>
  <c r="C2967" i="3"/>
  <c r="B2967" i="3"/>
  <c r="K2966" i="3"/>
  <c r="J2966" i="3"/>
  <c r="I2966" i="3"/>
  <c r="H2966" i="3"/>
  <c r="G2966" i="3"/>
  <c r="F2966" i="3"/>
  <c r="E2966" i="3"/>
  <c r="C2966" i="3"/>
  <c r="B2966" i="3"/>
  <c r="K2965" i="3"/>
  <c r="J2965" i="3"/>
  <c r="I2965" i="3"/>
  <c r="H2965" i="3"/>
  <c r="G2965" i="3"/>
  <c r="F2965" i="3"/>
  <c r="E2965" i="3"/>
  <c r="C2965" i="3"/>
  <c r="B2965" i="3"/>
  <c r="K2964" i="3"/>
  <c r="J2964" i="3"/>
  <c r="I2964" i="3"/>
  <c r="H2964" i="3"/>
  <c r="G2964" i="3"/>
  <c r="F2964" i="3"/>
  <c r="E2964" i="3"/>
  <c r="C2964" i="3"/>
  <c r="B2964" i="3"/>
  <c r="K2963" i="3"/>
  <c r="J2963" i="3"/>
  <c r="I2963" i="3"/>
  <c r="H2963" i="3"/>
  <c r="G2963" i="3"/>
  <c r="F2963" i="3"/>
  <c r="E2963" i="3"/>
  <c r="C2963" i="3"/>
  <c r="B2963" i="3"/>
  <c r="K2962" i="3"/>
  <c r="J2962" i="3"/>
  <c r="I2962" i="3"/>
  <c r="H2962" i="3"/>
  <c r="G2962" i="3"/>
  <c r="F2962" i="3"/>
  <c r="E2962" i="3"/>
  <c r="C2962" i="3"/>
  <c r="B2962" i="3"/>
  <c r="K2961" i="3"/>
  <c r="J2961" i="3"/>
  <c r="I2961" i="3"/>
  <c r="H2961" i="3"/>
  <c r="G2961" i="3"/>
  <c r="F2961" i="3"/>
  <c r="E2961" i="3"/>
  <c r="C2961" i="3"/>
  <c r="B2961" i="3"/>
  <c r="K2960" i="3"/>
  <c r="J2960" i="3"/>
  <c r="I2960" i="3"/>
  <c r="H2960" i="3"/>
  <c r="G2960" i="3"/>
  <c r="F2960" i="3"/>
  <c r="E2960" i="3"/>
  <c r="C2960" i="3"/>
  <c r="B2960" i="3"/>
  <c r="K2959" i="3"/>
  <c r="J2959" i="3"/>
  <c r="I2959" i="3"/>
  <c r="H2959" i="3"/>
  <c r="G2959" i="3"/>
  <c r="F2959" i="3"/>
  <c r="E2959" i="3"/>
  <c r="C2959" i="3"/>
  <c r="B2959" i="3"/>
  <c r="K2958" i="3"/>
  <c r="J2958" i="3"/>
  <c r="I2958" i="3"/>
  <c r="H2958" i="3"/>
  <c r="G2958" i="3"/>
  <c r="F2958" i="3"/>
  <c r="E2958" i="3"/>
  <c r="C2958" i="3"/>
  <c r="B2958" i="3"/>
  <c r="K2957" i="3"/>
  <c r="J2957" i="3"/>
  <c r="I2957" i="3"/>
  <c r="H2957" i="3"/>
  <c r="G2957" i="3"/>
  <c r="F2957" i="3"/>
  <c r="E2957" i="3"/>
  <c r="C2957" i="3"/>
  <c r="B2957" i="3"/>
  <c r="K2956" i="3"/>
  <c r="J2956" i="3"/>
  <c r="I2956" i="3"/>
  <c r="H2956" i="3"/>
  <c r="G2956" i="3"/>
  <c r="F2956" i="3"/>
  <c r="E2956" i="3"/>
  <c r="C2956" i="3"/>
  <c r="B2956" i="3"/>
  <c r="K2955" i="3"/>
  <c r="J2955" i="3"/>
  <c r="I2955" i="3"/>
  <c r="H2955" i="3"/>
  <c r="G2955" i="3"/>
  <c r="F2955" i="3"/>
  <c r="E2955" i="3"/>
  <c r="C2955" i="3"/>
  <c r="B2955" i="3"/>
  <c r="K2954" i="3"/>
  <c r="J2954" i="3"/>
  <c r="I2954" i="3"/>
  <c r="H2954" i="3"/>
  <c r="G2954" i="3"/>
  <c r="F2954" i="3"/>
  <c r="E2954" i="3"/>
  <c r="C2954" i="3"/>
  <c r="B2954" i="3"/>
  <c r="K2953" i="3"/>
  <c r="J2953" i="3"/>
  <c r="I2953" i="3"/>
  <c r="H2953" i="3"/>
  <c r="G2953" i="3"/>
  <c r="F2953" i="3"/>
  <c r="E2953" i="3"/>
  <c r="C2953" i="3"/>
  <c r="B2953" i="3"/>
  <c r="K2952" i="3"/>
  <c r="J2952" i="3"/>
  <c r="I2952" i="3"/>
  <c r="H2952" i="3"/>
  <c r="G2952" i="3"/>
  <c r="F2952" i="3"/>
  <c r="E2952" i="3"/>
  <c r="C2952" i="3"/>
  <c r="B2952" i="3"/>
  <c r="K2951" i="3"/>
  <c r="J2951" i="3"/>
  <c r="I2951" i="3"/>
  <c r="H2951" i="3"/>
  <c r="G2951" i="3"/>
  <c r="F2951" i="3"/>
  <c r="E2951" i="3"/>
  <c r="C2951" i="3"/>
  <c r="B2951" i="3"/>
  <c r="K2950" i="3"/>
  <c r="J2950" i="3"/>
  <c r="I2950" i="3"/>
  <c r="H2950" i="3"/>
  <c r="G2950" i="3"/>
  <c r="F2950" i="3"/>
  <c r="E2950" i="3"/>
  <c r="C2950" i="3"/>
  <c r="B2950" i="3"/>
  <c r="K2949" i="3"/>
  <c r="J2949" i="3"/>
  <c r="I2949" i="3"/>
  <c r="H2949" i="3"/>
  <c r="G2949" i="3"/>
  <c r="F2949" i="3"/>
  <c r="E2949" i="3"/>
  <c r="C2949" i="3"/>
  <c r="B2949" i="3"/>
  <c r="K2948" i="3"/>
  <c r="J2948" i="3"/>
  <c r="I2948" i="3"/>
  <c r="H2948" i="3"/>
  <c r="G2948" i="3"/>
  <c r="F2948" i="3"/>
  <c r="E2948" i="3"/>
  <c r="C2948" i="3"/>
  <c r="B2948" i="3"/>
  <c r="K2947" i="3"/>
  <c r="J2947" i="3"/>
  <c r="I2947" i="3"/>
  <c r="H2947" i="3"/>
  <c r="G2947" i="3"/>
  <c r="F2947" i="3"/>
  <c r="E2947" i="3"/>
  <c r="C2947" i="3"/>
  <c r="B2947" i="3"/>
  <c r="K2946" i="3"/>
  <c r="J2946" i="3"/>
  <c r="I2946" i="3"/>
  <c r="H2946" i="3"/>
  <c r="G2946" i="3"/>
  <c r="F2946" i="3"/>
  <c r="E2946" i="3"/>
  <c r="C2946" i="3"/>
  <c r="B2946" i="3"/>
  <c r="K2945" i="3"/>
  <c r="J2945" i="3"/>
  <c r="I2945" i="3"/>
  <c r="H2945" i="3"/>
  <c r="G2945" i="3"/>
  <c r="F2945" i="3"/>
  <c r="E2945" i="3"/>
  <c r="C2945" i="3"/>
  <c r="B2945" i="3"/>
  <c r="K2944" i="3"/>
  <c r="J2944" i="3"/>
  <c r="I2944" i="3"/>
  <c r="H2944" i="3"/>
  <c r="G2944" i="3"/>
  <c r="F2944" i="3"/>
  <c r="E2944" i="3"/>
  <c r="C2944" i="3"/>
  <c r="B2944" i="3"/>
  <c r="K2943" i="3"/>
  <c r="J2943" i="3"/>
  <c r="I2943" i="3"/>
  <c r="H2943" i="3"/>
  <c r="G2943" i="3"/>
  <c r="F2943" i="3"/>
  <c r="E2943" i="3"/>
  <c r="C2943" i="3"/>
  <c r="B2943" i="3"/>
  <c r="K2942" i="3"/>
  <c r="J2942" i="3"/>
  <c r="I2942" i="3"/>
  <c r="H2942" i="3"/>
  <c r="G2942" i="3"/>
  <c r="F2942" i="3"/>
  <c r="E2942" i="3"/>
  <c r="C2942" i="3"/>
  <c r="B2942" i="3"/>
  <c r="K2941" i="3"/>
  <c r="J2941" i="3"/>
  <c r="I2941" i="3"/>
  <c r="H2941" i="3"/>
  <c r="G2941" i="3"/>
  <c r="F2941" i="3"/>
  <c r="E2941" i="3"/>
  <c r="C2941" i="3"/>
  <c r="B2941" i="3"/>
  <c r="K2940" i="3"/>
  <c r="J2940" i="3"/>
  <c r="I2940" i="3"/>
  <c r="H2940" i="3"/>
  <c r="G2940" i="3"/>
  <c r="F2940" i="3"/>
  <c r="E2940" i="3"/>
  <c r="C2940" i="3"/>
  <c r="B2940" i="3"/>
  <c r="K2939" i="3"/>
  <c r="J2939" i="3"/>
  <c r="I2939" i="3"/>
  <c r="H2939" i="3"/>
  <c r="G2939" i="3"/>
  <c r="F2939" i="3"/>
  <c r="E2939" i="3"/>
  <c r="C2939" i="3"/>
  <c r="B2939" i="3"/>
  <c r="K2938" i="3"/>
  <c r="J2938" i="3"/>
  <c r="I2938" i="3"/>
  <c r="H2938" i="3"/>
  <c r="G2938" i="3"/>
  <c r="F2938" i="3"/>
  <c r="E2938" i="3"/>
  <c r="C2938" i="3"/>
  <c r="B2938" i="3"/>
  <c r="K2937" i="3"/>
  <c r="J2937" i="3"/>
  <c r="I2937" i="3"/>
  <c r="H2937" i="3"/>
  <c r="G2937" i="3"/>
  <c r="F2937" i="3"/>
  <c r="E2937" i="3"/>
  <c r="C2937" i="3"/>
  <c r="B2937" i="3"/>
  <c r="K2936" i="3"/>
  <c r="J2936" i="3"/>
  <c r="I2936" i="3"/>
  <c r="H2936" i="3"/>
  <c r="G2936" i="3"/>
  <c r="F2936" i="3"/>
  <c r="E2936" i="3"/>
  <c r="C2936" i="3"/>
  <c r="B2936" i="3"/>
  <c r="K2935" i="3"/>
  <c r="J2935" i="3"/>
  <c r="I2935" i="3"/>
  <c r="H2935" i="3"/>
  <c r="G2935" i="3"/>
  <c r="F2935" i="3"/>
  <c r="E2935" i="3"/>
  <c r="C2935" i="3"/>
  <c r="B2935" i="3"/>
  <c r="K2934" i="3"/>
  <c r="J2934" i="3"/>
  <c r="I2934" i="3"/>
  <c r="H2934" i="3"/>
  <c r="G2934" i="3"/>
  <c r="F2934" i="3"/>
  <c r="E2934" i="3"/>
  <c r="C2934" i="3"/>
  <c r="B2934" i="3"/>
  <c r="K2933" i="3"/>
  <c r="J2933" i="3"/>
  <c r="I2933" i="3"/>
  <c r="H2933" i="3"/>
  <c r="G2933" i="3"/>
  <c r="F2933" i="3"/>
  <c r="E2933" i="3"/>
  <c r="C2933" i="3"/>
  <c r="B2933" i="3"/>
  <c r="K2932" i="3"/>
  <c r="J2932" i="3"/>
  <c r="I2932" i="3"/>
  <c r="H2932" i="3"/>
  <c r="G2932" i="3"/>
  <c r="F2932" i="3"/>
  <c r="E2932" i="3"/>
  <c r="C2932" i="3"/>
  <c r="B2932" i="3"/>
  <c r="K2931" i="3"/>
  <c r="J2931" i="3"/>
  <c r="I2931" i="3"/>
  <c r="H2931" i="3"/>
  <c r="G2931" i="3"/>
  <c r="F2931" i="3"/>
  <c r="E2931" i="3"/>
  <c r="C2931" i="3"/>
  <c r="B2931" i="3"/>
  <c r="K2930" i="3"/>
  <c r="J2930" i="3"/>
  <c r="I2930" i="3"/>
  <c r="H2930" i="3"/>
  <c r="G2930" i="3"/>
  <c r="F2930" i="3"/>
  <c r="E2930" i="3"/>
  <c r="C2930" i="3"/>
  <c r="B2930" i="3"/>
  <c r="K2929" i="3"/>
  <c r="J2929" i="3"/>
  <c r="I2929" i="3"/>
  <c r="H2929" i="3"/>
  <c r="G2929" i="3"/>
  <c r="F2929" i="3"/>
  <c r="E2929" i="3"/>
  <c r="C2929" i="3"/>
  <c r="B2929" i="3"/>
  <c r="K2928" i="3"/>
  <c r="J2928" i="3"/>
  <c r="I2928" i="3"/>
  <c r="H2928" i="3"/>
  <c r="G2928" i="3"/>
  <c r="F2928" i="3"/>
  <c r="E2928" i="3"/>
  <c r="C2928" i="3"/>
  <c r="B2928" i="3"/>
  <c r="K2927" i="3"/>
  <c r="J2927" i="3"/>
  <c r="I2927" i="3"/>
  <c r="H2927" i="3"/>
  <c r="G2927" i="3"/>
  <c r="F2927" i="3"/>
  <c r="E2927" i="3"/>
  <c r="C2927" i="3"/>
  <c r="B2927" i="3"/>
  <c r="K2926" i="3"/>
  <c r="J2926" i="3"/>
  <c r="I2926" i="3"/>
  <c r="H2926" i="3"/>
  <c r="G2926" i="3"/>
  <c r="F2926" i="3"/>
  <c r="E2926" i="3"/>
  <c r="C2926" i="3"/>
  <c r="B2926" i="3"/>
  <c r="K2925" i="3"/>
  <c r="J2925" i="3"/>
  <c r="I2925" i="3"/>
  <c r="H2925" i="3"/>
  <c r="G2925" i="3"/>
  <c r="F2925" i="3"/>
  <c r="E2925" i="3"/>
  <c r="C2925" i="3"/>
  <c r="B2925" i="3"/>
  <c r="K2924" i="3"/>
  <c r="J2924" i="3"/>
  <c r="I2924" i="3"/>
  <c r="H2924" i="3"/>
  <c r="G2924" i="3"/>
  <c r="F2924" i="3"/>
  <c r="E2924" i="3"/>
  <c r="C2924" i="3"/>
  <c r="B2924" i="3"/>
  <c r="K2923" i="3"/>
  <c r="J2923" i="3"/>
  <c r="I2923" i="3"/>
  <c r="H2923" i="3"/>
  <c r="G2923" i="3"/>
  <c r="F2923" i="3"/>
  <c r="E2923" i="3"/>
  <c r="C2923" i="3"/>
  <c r="B2923" i="3"/>
  <c r="K2922" i="3"/>
  <c r="J2922" i="3"/>
  <c r="I2922" i="3"/>
  <c r="H2922" i="3"/>
  <c r="G2922" i="3"/>
  <c r="F2922" i="3"/>
  <c r="E2922" i="3"/>
  <c r="C2922" i="3"/>
  <c r="B2922" i="3"/>
  <c r="K2921" i="3"/>
  <c r="J2921" i="3"/>
  <c r="I2921" i="3"/>
  <c r="H2921" i="3"/>
  <c r="G2921" i="3"/>
  <c r="F2921" i="3"/>
  <c r="E2921" i="3"/>
  <c r="C2921" i="3"/>
  <c r="B2921" i="3"/>
  <c r="K2920" i="3"/>
  <c r="J2920" i="3"/>
  <c r="I2920" i="3"/>
  <c r="H2920" i="3"/>
  <c r="G2920" i="3"/>
  <c r="F2920" i="3"/>
  <c r="E2920" i="3"/>
  <c r="C2920" i="3"/>
  <c r="B2920" i="3"/>
  <c r="K2919" i="3"/>
  <c r="J2919" i="3"/>
  <c r="I2919" i="3"/>
  <c r="H2919" i="3"/>
  <c r="G2919" i="3"/>
  <c r="F2919" i="3"/>
  <c r="E2919" i="3"/>
  <c r="C2919" i="3"/>
  <c r="B2919" i="3"/>
  <c r="K2918" i="3"/>
  <c r="J2918" i="3"/>
  <c r="I2918" i="3"/>
  <c r="H2918" i="3"/>
  <c r="G2918" i="3"/>
  <c r="F2918" i="3"/>
  <c r="E2918" i="3"/>
  <c r="C2918" i="3"/>
  <c r="B2918" i="3"/>
  <c r="K2917" i="3"/>
  <c r="J2917" i="3"/>
  <c r="I2917" i="3"/>
  <c r="H2917" i="3"/>
  <c r="G2917" i="3"/>
  <c r="F2917" i="3"/>
  <c r="E2917" i="3"/>
  <c r="C2917" i="3"/>
  <c r="B2917" i="3"/>
  <c r="K2916" i="3"/>
  <c r="J2916" i="3"/>
  <c r="I2916" i="3"/>
  <c r="H2916" i="3"/>
  <c r="G2916" i="3"/>
  <c r="F2916" i="3"/>
  <c r="E2916" i="3"/>
  <c r="C2916" i="3"/>
  <c r="B2916" i="3"/>
  <c r="K2915" i="3"/>
  <c r="J2915" i="3"/>
  <c r="I2915" i="3"/>
  <c r="H2915" i="3"/>
  <c r="G2915" i="3"/>
  <c r="F2915" i="3"/>
  <c r="E2915" i="3"/>
  <c r="C2915" i="3"/>
  <c r="B2915" i="3"/>
  <c r="K2914" i="3"/>
  <c r="J2914" i="3"/>
  <c r="I2914" i="3"/>
  <c r="H2914" i="3"/>
  <c r="G2914" i="3"/>
  <c r="F2914" i="3"/>
  <c r="E2914" i="3"/>
  <c r="C2914" i="3"/>
  <c r="B2914" i="3"/>
  <c r="K2913" i="3"/>
  <c r="J2913" i="3"/>
  <c r="I2913" i="3"/>
  <c r="H2913" i="3"/>
  <c r="G2913" i="3"/>
  <c r="F2913" i="3"/>
  <c r="E2913" i="3"/>
  <c r="C2913" i="3"/>
  <c r="B2913" i="3"/>
  <c r="K2912" i="3"/>
  <c r="J2912" i="3"/>
  <c r="I2912" i="3"/>
  <c r="H2912" i="3"/>
  <c r="G2912" i="3"/>
  <c r="F2912" i="3"/>
  <c r="E2912" i="3"/>
  <c r="C2912" i="3"/>
  <c r="B2912" i="3"/>
  <c r="K2911" i="3"/>
  <c r="J2911" i="3"/>
  <c r="I2911" i="3"/>
  <c r="H2911" i="3"/>
  <c r="G2911" i="3"/>
  <c r="F2911" i="3"/>
  <c r="E2911" i="3"/>
  <c r="C2911" i="3"/>
  <c r="B2911" i="3"/>
  <c r="K2910" i="3"/>
  <c r="J2910" i="3"/>
  <c r="I2910" i="3"/>
  <c r="H2910" i="3"/>
  <c r="G2910" i="3"/>
  <c r="F2910" i="3"/>
  <c r="E2910" i="3"/>
  <c r="C2910" i="3"/>
  <c r="B2910" i="3"/>
  <c r="K2909" i="3"/>
  <c r="J2909" i="3"/>
  <c r="I2909" i="3"/>
  <c r="H2909" i="3"/>
  <c r="G2909" i="3"/>
  <c r="F2909" i="3"/>
  <c r="E2909" i="3"/>
  <c r="C2909" i="3"/>
  <c r="B2909" i="3"/>
  <c r="K2908" i="3"/>
  <c r="J2908" i="3"/>
  <c r="I2908" i="3"/>
  <c r="H2908" i="3"/>
  <c r="G2908" i="3"/>
  <c r="F2908" i="3"/>
  <c r="E2908" i="3"/>
  <c r="C2908" i="3"/>
  <c r="B2908" i="3"/>
  <c r="K2907" i="3"/>
  <c r="J2907" i="3"/>
  <c r="I2907" i="3"/>
  <c r="H2907" i="3"/>
  <c r="G2907" i="3"/>
  <c r="F2907" i="3"/>
  <c r="E2907" i="3"/>
  <c r="C2907" i="3"/>
  <c r="B2907" i="3"/>
  <c r="K2906" i="3"/>
  <c r="J2906" i="3"/>
  <c r="I2906" i="3"/>
  <c r="H2906" i="3"/>
  <c r="G2906" i="3"/>
  <c r="F2906" i="3"/>
  <c r="E2906" i="3"/>
  <c r="C2906" i="3"/>
  <c r="B2906" i="3"/>
  <c r="K2905" i="3"/>
  <c r="J2905" i="3"/>
  <c r="I2905" i="3"/>
  <c r="H2905" i="3"/>
  <c r="G2905" i="3"/>
  <c r="F2905" i="3"/>
  <c r="E2905" i="3"/>
  <c r="C2905" i="3"/>
  <c r="B2905" i="3"/>
  <c r="K2904" i="3"/>
  <c r="J2904" i="3"/>
  <c r="I2904" i="3"/>
  <c r="H2904" i="3"/>
  <c r="G2904" i="3"/>
  <c r="F2904" i="3"/>
  <c r="E2904" i="3"/>
  <c r="C2904" i="3"/>
  <c r="B2904" i="3"/>
  <c r="K2903" i="3"/>
  <c r="J2903" i="3"/>
  <c r="I2903" i="3"/>
  <c r="H2903" i="3"/>
  <c r="G2903" i="3"/>
  <c r="F2903" i="3"/>
  <c r="E2903" i="3"/>
  <c r="C2903" i="3"/>
  <c r="B2903" i="3"/>
  <c r="K2902" i="3"/>
  <c r="J2902" i="3"/>
  <c r="I2902" i="3"/>
  <c r="H2902" i="3"/>
  <c r="G2902" i="3"/>
  <c r="F2902" i="3"/>
  <c r="E2902" i="3"/>
  <c r="C2902" i="3"/>
  <c r="B2902" i="3"/>
  <c r="K2901" i="3"/>
  <c r="J2901" i="3"/>
  <c r="I2901" i="3"/>
  <c r="H2901" i="3"/>
  <c r="G2901" i="3"/>
  <c r="F2901" i="3"/>
  <c r="E2901" i="3"/>
  <c r="C2901" i="3"/>
  <c r="B2901" i="3"/>
  <c r="K2900" i="3"/>
  <c r="J2900" i="3"/>
  <c r="I2900" i="3"/>
  <c r="H2900" i="3"/>
  <c r="G2900" i="3"/>
  <c r="F2900" i="3"/>
  <c r="E2900" i="3"/>
  <c r="C2900" i="3"/>
  <c r="B2900" i="3"/>
  <c r="K2899" i="3"/>
  <c r="J2899" i="3"/>
  <c r="I2899" i="3"/>
  <c r="H2899" i="3"/>
  <c r="G2899" i="3"/>
  <c r="F2899" i="3"/>
  <c r="E2899" i="3"/>
  <c r="C2899" i="3"/>
  <c r="B2899" i="3"/>
  <c r="K2898" i="3"/>
  <c r="J2898" i="3"/>
  <c r="I2898" i="3"/>
  <c r="H2898" i="3"/>
  <c r="G2898" i="3"/>
  <c r="F2898" i="3"/>
  <c r="E2898" i="3"/>
  <c r="C2898" i="3"/>
  <c r="B2898" i="3"/>
  <c r="K2897" i="3"/>
  <c r="J2897" i="3"/>
  <c r="I2897" i="3"/>
  <c r="H2897" i="3"/>
  <c r="G2897" i="3"/>
  <c r="F2897" i="3"/>
  <c r="E2897" i="3"/>
  <c r="C2897" i="3"/>
  <c r="B2897" i="3"/>
  <c r="K2896" i="3"/>
  <c r="J2896" i="3"/>
  <c r="I2896" i="3"/>
  <c r="H2896" i="3"/>
  <c r="G2896" i="3"/>
  <c r="F2896" i="3"/>
  <c r="E2896" i="3"/>
  <c r="C2896" i="3"/>
  <c r="B2896" i="3"/>
  <c r="K2895" i="3"/>
  <c r="J2895" i="3"/>
  <c r="I2895" i="3"/>
  <c r="H2895" i="3"/>
  <c r="G2895" i="3"/>
  <c r="F2895" i="3"/>
  <c r="E2895" i="3"/>
  <c r="C2895" i="3"/>
  <c r="B2895" i="3"/>
  <c r="K2894" i="3"/>
  <c r="J2894" i="3"/>
  <c r="I2894" i="3"/>
  <c r="H2894" i="3"/>
  <c r="G2894" i="3"/>
  <c r="F2894" i="3"/>
  <c r="E2894" i="3"/>
  <c r="C2894" i="3"/>
  <c r="B2894" i="3"/>
  <c r="K2893" i="3"/>
  <c r="J2893" i="3"/>
  <c r="I2893" i="3"/>
  <c r="H2893" i="3"/>
  <c r="G2893" i="3"/>
  <c r="F2893" i="3"/>
  <c r="E2893" i="3"/>
  <c r="C2893" i="3"/>
  <c r="B2893" i="3"/>
  <c r="K2892" i="3"/>
  <c r="J2892" i="3"/>
  <c r="I2892" i="3"/>
  <c r="H2892" i="3"/>
  <c r="G2892" i="3"/>
  <c r="F2892" i="3"/>
  <c r="E2892" i="3"/>
  <c r="C2892" i="3"/>
  <c r="B2892" i="3"/>
  <c r="K2891" i="3"/>
  <c r="J2891" i="3"/>
  <c r="I2891" i="3"/>
  <c r="H2891" i="3"/>
  <c r="G2891" i="3"/>
  <c r="F2891" i="3"/>
  <c r="E2891" i="3"/>
  <c r="C2891" i="3"/>
  <c r="B2891" i="3"/>
  <c r="K2890" i="3"/>
  <c r="J2890" i="3"/>
  <c r="I2890" i="3"/>
  <c r="H2890" i="3"/>
  <c r="G2890" i="3"/>
  <c r="F2890" i="3"/>
  <c r="E2890" i="3"/>
  <c r="C2890" i="3"/>
  <c r="B2890" i="3"/>
  <c r="K2889" i="3"/>
  <c r="J2889" i="3"/>
  <c r="I2889" i="3"/>
  <c r="H2889" i="3"/>
  <c r="G2889" i="3"/>
  <c r="F2889" i="3"/>
  <c r="E2889" i="3"/>
  <c r="C2889" i="3"/>
  <c r="B2889" i="3"/>
  <c r="K2888" i="3"/>
  <c r="J2888" i="3"/>
  <c r="I2888" i="3"/>
  <c r="H2888" i="3"/>
  <c r="G2888" i="3"/>
  <c r="F2888" i="3"/>
  <c r="E2888" i="3"/>
  <c r="C2888" i="3"/>
  <c r="B2888" i="3"/>
  <c r="K2887" i="3"/>
  <c r="J2887" i="3"/>
  <c r="I2887" i="3"/>
  <c r="H2887" i="3"/>
  <c r="G2887" i="3"/>
  <c r="F2887" i="3"/>
  <c r="E2887" i="3"/>
  <c r="C2887" i="3"/>
  <c r="B2887" i="3"/>
  <c r="K2886" i="3"/>
  <c r="J2886" i="3"/>
  <c r="I2886" i="3"/>
  <c r="H2886" i="3"/>
  <c r="G2886" i="3"/>
  <c r="F2886" i="3"/>
  <c r="E2886" i="3"/>
  <c r="C2886" i="3"/>
  <c r="B2886" i="3"/>
  <c r="K2885" i="3"/>
  <c r="J2885" i="3"/>
  <c r="I2885" i="3"/>
  <c r="H2885" i="3"/>
  <c r="G2885" i="3"/>
  <c r="F2885" i="3"/>
  <c r="E2885" i="3"/>
  <c r="C2885" i="3"/>
  <c r="B2885" i="3"/>
  <c r="K2884" i="3"/>
  <c r="J2884" i="3"/>
  <c r="I2884" i="3"/>
  <c r="H2884" i="3"/>
  <c r="G2884" i="3"/>
  <c r="F2884" i="3"/>
  <c r="E2884" i="3"/>
  <c r="C2884" i="3"/>
  <c r="B2884" i="3"/>
  <c r="K2883" i="3"/>
  <c r="J2883" i="3"/>
  <c r="I2883" i="3"/>
  <c r="H2883" i="3"/>
  <c r="G2883" i="3"/>
  <c r="F2883" i="3"/>
  <c r="E2883" i="3"/>
  <c r="C2883" i="3"/>
  <c r="B2883" i="3"/>
  <c r="K2882" i="3"/>
  <c r="J2882" i="3"/>
  <c r="I2882" i="3"/>
  <c r="H2882" i="3"/>
  <c r="G2882" i="3"/>
  <c r="F2882" i="3"/>
  <c r="E2882" i="3"/>
  <c r="C2882" i="3"/>
  <c r="B2882" i="3"/>
  <c r="K2881" i="3"/>
  <c r="J2881" i="3"/>
  <c r="I2881" i="3"/>
  <c r="H2881" i="3"/>
  <c r="G2881" i="3"/>
  <c r="F2881" i="3"/>
  <c r="E2881" i="3"/>
  <c r="C2881" i="3"/>
  <c r="B2881" i="3"/>
  <c r="K2880" i="3"/>
  <c r="J2880" i="3"/>
  <c r="I2880" i="3"/>
  <c r="H2880" i="3"/>
  <c r="G2880" i="3"/>
  <c r="F2880" i="3"/>
  <c r="E2880" i="3"/>
  <c r="C2880" i="3"/>
  <c r="B2880" i="3"/>
  <c r="K2879" i="3"/>
  <c r="J2879" i="3"/>
  <c r="I2879" i="3"/>
  <c r="H2879" i="3"/>
  <c r="G2879" i="3"/>
  <c r="F2879" i="3"/>
  <c r="E2879" i="3"/>
  <c r="C2879" i="3"/>
  <c r="B2879" i="3"/>
  <c r="K2878" i="3"/>
  <c r="J2878" i="3"/>
  <c r="I2878" i="3"/>
  <c r="H2878" i="3"/>
  <c r="G2878" i="3"/>
  <c r="F2878" i="3"/>
  <c r="E2878" i="3"/>
  <c r="C2878" i="3"/>
  <c r="B2878" i="3"/>
  <c r="K2877" i="3"/>
  <c r="J2877" i="3"/>
  <c r="I2877" i="3"/>
  <c r="H2877" i="3"/>
  <c r="G2877" i="3"/>
  <c r="F2877" i="3"/>
  <c r="E2877" i="3"/>
  <c r="C2877" i="3"/>
  <c r="B2877" i="3"/>
  <c r="K2876" i="3"/>
  <c r="J2876" i="3"/>
  <c r="I2876" i="3"/>
  <c r="H2876" i="3"/>
  <c r="G2876" i="3"/>
  <c r="F2876" i="3"/>
  <c r="E2876" i="3"/>
  <c r="C2876" i="3"/>
  <c r="B2876" i="3"/>
  <c r="K2875" i="3"/>
  <c r="J2875" i="3"/>
  <c r="I2875" i="3"/>
  <c r="H2875" i="3"/>
  <c r="G2875" i="3"/>
  <c r="F2875" i="3"/>
  <c r="E2875" i="3"/>
  <c r="C2875" i="3"/>
  <c r="B2875" i="3"/>
  <c r="K2874" i="3"/>
  <c r="J2874" i="3"/>
  <c r="I2874" i="3"/>
  <c r="H2874" i="3"/>
  <c r="G2874" i="3"/>
  <c r="F2874" i="3"/>
  <c r="E2874" i="3"/>
  <c r="C2874" i="3"/>
  <c r="B2874" i="3"/>
  <c r="K2873" i="3"/>
  <c r="J2873" i="3"/>
  <c r="I2873" i="3"/>
  <c r="H2873" i="3"/>
  <c r="G2873" i="3"/>
  <c r="F2873" i="3"/>
  <c r="E2873" i="3"/>
  <c r="C2873" i="3"/>
  <c r="B2873" i="3"/>
  <c r="K2872" i="3"/>
  <c r="J2872" i="3"/>
  <c r="I2872" i="3"/>
  <c r="H2872" i="3"/>
  <c r="G2872" i="3"/>
  <c r="F2872" i="3"/>
  <c r="E2872" i="3"/>
  <c r="C2872" i="3"/>
  <c r="B2872" i="3"/>
  <c r="K2871" i="3"/>
  <c r="J2871" i="3"/>
  <c r="I2871" i="3"/>
  <c r="H2871" i="3"/>
  <c r="G2871" i="3"/>
  <c r="F2871" i="3"/>
  <c r="E2871" i="3"/>
  <c r="C2871" i="3"/>
  <c r="B2871" i="3"/>
  <c r="K2870" i="3"/>
  <c r="J2870" i="3"/>
  <c r="I2870" i="3"/>
  <c r="H2870" i="3"/>
  <c r="G2870" i="3"/>
  <c r="F2870" i="3"/>
  <c r="E2870" i="3"/>
  <c r="C2870" i="3"/>
  <c r="B2870" i="3"/>
  <c r="K2869" i="3"/>
  <c r="J2869" i="3"/>
  <c r="I2869" i="3"/>
  <c r="H2869" i="3"/>
  <c r="G2869" i="3"/>
  <c r="F2869" i="3"/>
  <c r="E2869" i="3"/>
  <c r="C2869" i="3"/>
  <c r="B2869" i="3"/>
  <c r="K2868" i="3"/>
  <c r="J2868" i="3"/>
  <c r="I2868" i="3"/>
  <c r="H2868" i="3"/>
  <c r="G2868" i="3"/>
  <c r="F2868" i="3"/>
  <c r="E2868" i="3"/>
  <c r="C2868" i="3"/>
  <c r="B2868" i="3"/>
  <c r="K2867" i="3"/>
  <c r="J2867" i="3"/>
  <c r="I2867" i="3"/>
  <c r="H2867" i="3"/>
  <c r="G2867" i="3"/>
  <c r="F2867" i="3"/>
  <c r="E2867" i="3"/>
  <c r="C2867" i="3"/>
  <c r="B2867" i="3"/>
  <c r="K2866" i="3"/>
  <c r="J2866" i="3"/>
  <c r="I2866" i="3"/>
  <c r="H2866" i="3"/>
  <c r="G2866" i="3"/>
  <c r="F2866" i="3"/>
  <c r="E2866" i="3"/>
  <c r="C2866" i="3"/>
  <c r="B2866" i="3"/>
  <c r="K2865" i="3"/>
  <c r="J2865" i="3"/>
  <c r="I2865" i="3"/>
  <c r="H2865" i="3"/>
  <c r="G2865" i="3"/>
  <c r="F2865" i="3"/>
  <c r="E2865" i="3"/>
  <c r="C2865" i="3"/>
  <c r="B2865" i="3"/>
  <c r="K2864" i="3"/>
  <c r="J2864" i="3"/>
  <c r="I2864" i="3"/>
  <c r="H2864" i="3"/>
  <c r="G2864" i="3"/>
  <c r="F2864" i="3"/>
  <c r="E2864" i="3"/>
  <c r="C2864" i="3"/>
  <c r="B2864" i="3"/>
  <c r="K2863" i="3"/>
  <c r="J2863" i="3"/>
  <c r="I2863" i="3"/>
  <c r="H2863" i="3"/>
  <c r="G2863" i="3"/>
  <c r="F2863" i="3"/>
  <c r="E2863" i="3"/>
  <c r="C2863" i="3"/>
  <c r="B2863" i="3"/>
  <c r="K2862" i="3"/>
  <c r="J2862" i="3"/>
  <c r="I2862" i="3"/>
  <c r="H2862" i="3"/>
  <c r="G2862" i="3"/>
  <c r="F2862" i="3"/>
  <c r="E2862" i="3"/>
  <c r="C2862" i="3"/>
  <c r="B2862" i="3"/>
  <c r="K2861" i="3"/>
  <c r="J2861" i="3"/>
  <c r="I2861" i="3"/>
  <c r="H2861" i="3"/>
  <c r="G2861" i="3"/>
  <c r="F2861" i="3"/>
  <c r="E2861" i="3"/>
  <c r="C2861" i="3"/>
  <c r="B2861" i="3"/>
  <c r="K2860" i="3"/>
  <c r="J2860" i="3"/>
  <c r="I2860" i="3"/>
  <c r="H2860" i="3"/>
  <c r="G2860" i="3"/>
  <c r="F2860" i="3"/>
  <c r="E2860" i="3"/>
  <c r="C2860" i="3"/>
  <c r="B2860" i="3"/>
  <c r="K2859" i="3"/>
  <c r="J2859" i="3"/>
  <c r="I2859" i="3"/>
  <c r="H2859" i="3"/>
  <c r="G2859" i="3"/>
  <c r="F2859" i="3"/>
  <c r="E2859" i="3"/>
  <c r="C2859" i="3"/>
  <c r="B2859" i="3"/>
  <c r="K2858" i="3"/>
  <c r="J2858" i="3"/>
  <c r="I2858" i="3"/>
  <c r="H2858" i="3"/>
  <c r="G2858" i="3"/>
  <c r="F2858" i="3"/>
  <c r="E2858" i="3"/>
  <c r="C2858" i="3"/>
  <c r="B2858" i="3"/>
  <c r="K2857" i="3"/>
  <c r="J2857" i="3"/>
  <c r="I2857" i="3"/>
  <c r="H2857" i="3"/>
  <c r="G2857" i="3"/>
  <c r="F2857" i="3"/>
  <c r="E2857" i="3"/>
  <c r="C2857" i="3"/>
  <c r="B2857" i="3"/>
  <c r="K2856" i="3"/>
  <c r="J2856" i="3"/>
  <c r="I2856" i="3"/>
  <c r="H2856" i="3"/>
  <c r="G2856" i="3"/>
  <c r="F2856" i="3"/>
  <c r="E2856" i="3"/>
  <c r="C2856" i="3"/>
  <c r="B2856" i="3"/>
  <c r="K2855" i="3"/>
  <c r="J2855" i="3"/>
  <c r="I2855" i="3"/>
  <c r="H2855" i="3"/>
  <c r="G2855" i="3"/>
  <c r="F2855" i="3"/>
  <c r="E2855" i="3"/>
  <c r="C2855" i="3"/>
  <c r="B2855" i="3"/>
  <c r="K2854" i="3"/>
  <c r="J2854" i="3"/>
  <c r="I2854" i="3"/>
  <c r="H2854" i="3"/>
  <c r="G2854" i="3"/>
  <c r="F2854" i="3"/>
  <c r="E2854" i="3"/>
  <c r="C2854" i="3"/>
  <c r="B2854" i="3"/>
  <c r="K2853" i="3"/>
  <c r="J2853" i="3"/>
  <c r="I2853" i="3"/>
  <c r="H2853" i="3"/>
  <c r="G2853" i="3"/>
  <c r="F2853" i="3"/>
  <c r="E2853" i="3"/>
  <c r="C2853" i="3"/>
  <c r="B2853" i="3"/>
  <c r="K2852" i="3"/>
  <c r="J2852" i="3"/>
  <c r="I2852" i="3"/>
  <c r="H2852" i="3"/>
  <c r="G2852" i="3"/>
  <c r="F2852" i="3"/>
  <c r="E2852" i="3"/>
  <c r="C2852" i="3"/>
  <c r="B2852" i="3"/>
  <c r="K2851" i="3"/>
  <c r="J2851" i="3"/>
  <c r="I2851" i="3"/>
  <c r="H2851" i="3"/>
  <c r="G2851" i="3"/>
  <c r="F2851" i="3"/>
  <c r="E2851" i="3"/>
  <c r="C2851" i="3"/>
  <c r="B2851" i="3"/>
  <c r="K2850" i="3"/>
  <c r="J2850" i="3"/>
  <c r="I2850" i="3"/>
  <c r="H2850" i="3"/>
  <c r="G2850" i="3"/>
  <c r="F2850" i="3"/>
  <c r="E2850" i="3"/>
  <c r="C2850" i="3"/>
  <c r="B2850" i="3"/>
  <c r="K2849" i="3"/>
  <c r="J2849" i="3"/>
  <c r="I2849" i="3"/>
  <c r="H2849" i="3"/>
  <c r="G2849" i="3"/>
  <c r="F2849" i="3"/>
  <c r="E2849" i="3"/>
  <c r="C2849" i="3"/>
  <c r="B2849" i="3"/>
  <c r="K2848" i="3"/>
  <c r="J2848" i="3"/>
  <c r="I2848" i="3"/>
  <c r="H2848" i="3"/>
  <c r="G2848" i="3"/>
  <c r="F2848" i="3"/>
  <c r="E2848" i="3"/>
  <c r="C2848" i="3"/>
  <c r="B2848" i="3"/>
  <c r="K2847" i="3"/>
  <c r="J2847" i="3"/>
  <c r="I2847" i="3"/>
  <c r="H2847" i="3"/>
  <c r="G2847" i="3"/>
  <c r="F2847" i="3"/>
  <c r="E2847" i="3"/>
  <c r="C2847" i="3"/>
  <c r="B2847" i="3"/>
  <c r="K2846" i="3"/>
  <c r="J2846" i="3"/>
  <c r="I2846" i="3"/>
  <c r="H2846" i="3"/>
  <c r="G2846" i="3"/>
  <c r="F2846" i="3"/>
  <c r="E2846" i="3"/>
  <c r="C2846" i="3"/>
  <c r="B2846" i="3"/>
  <c r="K2845" i="3"/>
  <c r="J2845" i="3"/>
  <c r="I2845" i="3"/>
  <c r="H2845" i="3"/>
  <c r="G2845" i="3"/>
  <c r="F2845" i="3"/>
  <c r="E2845" i="3"/>
  <c r="C2845" i="3"/>
  <c r="B2845" i="3"/>
  <c r="K2844" i="3"/>
  <c r="J2844" i="3"/>
  <c r="I2844" i="3"/>
  <c r="H2844" i="3"/>
  <c r="G2844" i="3"/>
  <c r="F2844" i="3"/>
  <c r="E2844" i="3"/>
  <c r="C2844" i="3"/>
  <c r="B2844" i="3"/>
  <c r="K2843" i="3"/>
  <c r="J2843" i="3"/>
  <c r="I2843" i="3"/>
  <c r="H2843" i="3"/>
  <c r="G2843" i="3"/>
  <c r="F2843" i="3"/>
  <c r="E2843" i="3"/>
  <c r="C2843" i="3"/>
  <c r="B2843" i="3"/>
  <c r="K2842" i="3"/>
  <c r="J2842" i="3"/>
  <c r="I2842" i="3"/>
  <c r="H2842" i="3"/>
  <c r="G2842" i="3"/>
  <c r="F2842" i="3"/>
  <c r="E2842" i="3"/>
  <c r="C2842" i="3"/>
  <c r="B2842" i="3"/>
  <c r="K2841" i="3"/>
  <c r="J2841" i="3"/>
  <c r="I2841" i="3"/>
  <c r="H2841" i="3"/>
  <c r="G2841" i="3"/>
  <c r="F2841" i="3"/>
  <c r="E2841" i="3"/>
  <c r="C2841" i="3"/>
  <c r="B2841" i="3"/>
  <c r="K2840" i="3"/>
  <c r="J2840" i="3"/>
  <c r="I2840" i="3"/>
  <c r="H2840" i="3"/>
  <c r="G2840" i="3"/>
  <c r="F2840" i="3"/>
  <c r="E2840" i="3"/>
  <c r="C2840" i="3"/>
  <c r="B2840" i="3"/>
  <c r="K2839" i="3"/>
  <c r="J2839" i="3"/>
  <c r="I2839" i="3"/>
  <c r="H2839" i="3"/>
  <c r="G2839" i="3"/>
  <c r="F2839" i="3"/>
  <c r="E2839" i="3"/>
  <c r="C2839" i="3"/>
  <c r="B2839" i="3"/>
  <c r="K2838" i="3"/>
  <c r="J2838" i="3"/>
  <c r="I2838" i="3"/>
  <c r="H2838" i="3"/>
  <c r="G2838" i="3"/>
  <c r="F2838" i="3"/>
  <c r="E2838" i="3"/>
  <c r="C2838" i="3"/>
  <c r="B2838" i="3"/>
  <c r="K2837" i="3"/>
  <c r="J2837" i="3"/>
  <c r="I2837" i="3"/>
  <c r="H2837" i="3"/>
  <c r="G2837" i="3"/>
  <c r="F2837" i="3"/>
  <c r="E2837" i="3"/>
  <c r="C2837" i="3"/>
  <c r="B2837" i="3"/>
  <c r="K2836" i="3"/>
  <c r="J2836" i="3"/>
  <c r="I2836" i="3"/>
  <c r="H2836" i="3"/>
  <c r="G2836" i="3"/>
  <c r="F2836" i="3"/>
  <c r="E2836" i="3"/>
  <c r="C2836" i="3"/>
  <c r="B2836" i="3"/>
  <c r="K2835" i="3"/>
  <c r="J2835" i="3"/>
  <c r="I2835" i="3"/>
  <c r="H2835" i="3"/>
  <c r="G2835" i="3"/>
  <c r="F2835" i="3"/>
  <c r="E2835" i="3"/>
  <c r="C2835" i="3"/>
  <c r="B2835" i="3"/>
  <c r="K2834" i="3"/>
  <c r="J2834" i="3"/>
  <c r="I2834" i="3"/>
  <c r="H2834" i="3"/>
  <c r="G2834" i="3"/>
  <c r="F2834" i="3"/>
  <c r="E2834" i="3"/>
  <c r="C2834" i="3"/>
  <c r="B2834" i="3"/>
  <c r="K2833" i="3"/>
  <c r="J2833" i="3"/>
  <c r="I2833" i="3"/>
  <c r="H2833" i="3"/>
  <c r="G2833" i="3"/>
  <c r="F2833" i="3"/>
  <c r="E2833" i="3"/>
  <c r="C2833" i="3"/>
  <c r="B2833" i="3"/>
  <c r="K2832" i="3"/>
  <c r="J2832" i="3"/>
  <c r="I2832" i="3"/>
  <c r="H2832" i="3"/>
  <c r="G2832" i="3"/>
  <c r="F2832" i="3"/>
  <c r="E2832" i="3"/>
  <c r="C2832" i="3"/>
  <c r="B2832" i="3"/>
  <c r="K2831" i="3"/>
  <c r="J2831" i="3"/>
  <c r="I2831" i="3"/>
  <c r="H2831" i="3"/>
  <c r="G2831" i="3"/>
  <c r="F2831" i="3"/>
  <c r="E2831" i="3"/>
  <c r="C2831" i="3"/>
  <c r="B2831" i="3"/>
  <c r="K2830" i="3"/>
  <c r="J2830" i="3"/>
  <c r="I2830" i="3"/>
  <c r="H2830" i="3"/>
  <c r="G2830" i="3"/>
  <c r="F2830" i="3"/>
  <c r="E2830" i="3"/>
  <c r="C2830" i="3"/>
  <c r="B2830" i="3"/>
  <c r="K2829" i="3"/>
  <c r="J2829" i="3"/>
  <c r="I2829" i="3"/>
  <c r="H2829" i="3"/>
  <c r="G2829" i="3"/>
  <c r="F2829" i="3"/>
  <c r="E2829" i="3"/>
  <c r="C2829" i="3"/>
  <c r="B2829" i="3"/>
  <c r="K2828" i="3"/>
  <c r="J2828" i="3"/>
  <c r="I2828" i="3"/>
  <c r="H2828" i="3"/>
  <c r="G2828" i="3"/>
  <c r="F2828" i="3"/>
  <c r="E2828" i="3"/>
  <c r="C2828" i="3"/>
  <c r="B2828" i="3"/>
  <c r="K2827" i="3"/>
  <c r="J2827" i="3"/>
  <c r="I2827" i="3"/>
  <c r="H2827" i="3"/>
  <c r="G2827" i="3"/>
  <c r="F2827" i="3"/>
  <c r="E2827" i="3"/>
  <c r="C2827" i="3"/>
  <c r="B2827" i="3"/>
  <c r="K2826" i="3"/>
  <c r="J2826" i="3"/>
  <c r="I2826" i="3"/>
  <c r="H2826" i="3"/>
  <c r="G2826" i="3"/>
  <c r="F2826" i="3"/>
  <c r="E2826" i="3"/>
  <c r="C2826" i="3"/>
  <c r="B2826" i="3"/>
  <c r="K2825" i="3"/>
  <c r="J2825" i="3"/>
  <c r="I2825" i="3"/>
  <c r="H2825" i="3"/>
  <c r="G2825" i="3"/>
  <c r="F2825" i="3"/>
  <c r="E2825" i="3"/>
  <c r="C2825" i="3"/>
  <c r="B2825" i="3"/>
  <c r="K2824" i="3"/>
  <c r="J2824" i="3"/>
  <c r="I2824" i="3"/>
  <c r="H2824" i="3"/>
  <c r="G2824" i="3"/>
  <c r="F2824" i="3"/>
  <c r="E2824" i="3"/>
  <c r="C2824" i="3"/>
  <c r="B2824" i="3"/>
  <c r="K2823" i="3"/>
  <c r="J2823" i="3"/>
  <c r="I2823" i="3"/>
  <c r="H2823" i="3"/>
  <c r="G2823" i="3"/>
  <c r="F2823" i="3"/>
  <c r="E2823" i="3"/>
  <c r="C2823" i="3"/>
  <c r="B2823" i="3"/>
  <c r="K2822" i="3"/>
  <c r="J2822" i="3"/>
  <c r="I2822" i="3"/>
  <c r="H2822" i="3"/>
  <c r="G2822" i="3"/>
  <c r="F2822" i="3"/>
  <c r="E2822" i="3"/>
  <c r="C2822" i="3"/>
  <c r="B2822" i="3"/>
  <c r="K2821" i="3"/>
  <c r="J2821" i="3"/>
  <c r="I2821" i="3"/>
  <c r="H2821" i="3"/>
  <c r="G2821" i="3"/>
  <c r="F2821" i="3"/>
  <c r="E2821" i="3"/>
  <c r="C2821" i="3"/>
  <c r="B2821" i="3"/>
  <c r="K2820" i="3"/>
  <c r="J2820" i="3"/>
  <c r="I2820" i="3"/>
  <c r="H2820" i="3"/>
  <c r="G2820" i="3"/>
  <c r="F2820" i="3"/>
  <c r="E2820" i="3"/>
  <c r="C2820" i="3"/>
  <c r="B2820" i="3"/>
  <c r="K2819" i="3"/>
  <c r="J2819" i="3"/>
  <c r="I2819" i="3"/>
  <c r="H2819" i="3"/>
  <c r="G2819" i="3"/>
  <c r="F2819" i="3"/>
  <c r="E2819" i="3"/>
  <c r="C2819" i="3"/>
  <c r="B2819" i="3"/>
  <c r="K2818" i="3"/>
  <c r="J2818" i="3"/>
  <c r="I2818" i="3"/>
  <c r="H2818" i="3"/>
  <c r="G2818" i="3"/>
  <c r="F2818" i="3"/>
  <c r="E2818" i="3"/>
  <c r="C2818" i="3"/>
  <c r="B2818" i="3"/>
  <c r="K2817" i="3"/>
  <c r="J2817" i="3"/>
  <c r="I2817" i="3"/>
  <c r="H2817" i="3"/>
  <c r="G2817" i="3"/>
  <c r="F2817" i="3"/>
  <c r="E2817" i="3"/>
  <c r="C2817" i="3"/>
  <c r="B2817" i="3"/>
  <c r="K2816" i="3"/>
  <c r="J2816" i="3"/>
  <c r="I2816" i="3"/>
  <c r="H2816" i="3"/>
  <c r="G2816" i="3"/>
  <c r="F2816" i="3"/>
  <c r="E2816" i="3"/>
  <c r="C2816" i="3"/>
  <c r="B2816" i="3"/>
  <c r="K2815" i="3"/>
  <c r="J2815" i="3"/>
  <c r="I2815" i="3"/>
  <c r="H2815" i="3"/>
  <c r="G2815" i="3"/>
  <c r="F2815" i="3"/>
  <c r="E2815" i="3"/>
  <c r="C2815" i="3"/>
  <c r="B2815" i="3"/>
  <c r="K2814" i="3"/>
  <c r="J2814" i="3"/>
  <c r="I2814" i="3"/>
  <c r="H2814" i="3"/>
  <c r="G2814" i="3"/>
  <c r="F2814" i="3"/>
  <c r="E2814" i="3"/>
  <c r="C2814" i="3"/>
  <c r="B2814" i="3"/>
  <c r="K2813" i="3"/>
  <c r="J2813" i="3"/>
  <c r="I2813" i="3"/>
  <c r="H2813" i="3"/>
  <c r="G2813" i="3"/>
  <c r="F2813" i="3"/>
  <c r="E2813" i="3"/>
  <c r="C2813" i="3"/>
  <c r="B2813" i="3"/>
  <c r="K2812" i="3"/>
  <c r="J2812" i="3"/>
  <c r="I2812" i="3"/>
  <c r="H2812" i="3"/>
  <c r="G2812" i="3"/>
  <c r="F2812" i="3"/>
  <c r="E2812" i="3"/>
  <c r="C2812" i="3"/>
  <c r="B2812" i="3"/>
  <c r="K2811" i="3"/>
  <c r="J2811" i="3"/>
  <c r="I2811" i="3"/>
  <c r="H2811" i="3"/>
  <c r="G2811" i="3"/>
  <c r="F2811" i="3"/>
  <c r="E2811" i="3"/>
  <c r="C2811" i="3"/>
  <c r="B2811" i="3"/>
  <c r="K2810" i="3"/>
  <c r="J2810" i="3"/>
  <c r="I2810" i="3"/>
  <c r="H2810" i="3"/>
  <c r="G2810" i="3"/>
  <c r="F2810" i="3"/>
  <c r="E2810" i="3"/>
  <c r="C2810" i="3"/>
  <c r="B2810" i="3"/>
  <c r="K2809" i="3"/>
  <c r="J2809" i="3"/>
  <c r="I2809" i="3"/>
  <c r="H2809" i="3"/>
  <c r="G2809" i="3"/>
  <c r="F2809" i="3"/>
  <c r="E2809" i="3"/>
  <c r="C2809" i="3"/>
  <c r="B2809" i="3"/>
  <c r="K2808" i="3"/>
  <c r="J2808" i="3"/>
  <c r="I2808" i="3"/>
  <c r="H2808" i="3"/>
  <c r="G2808" i="3"/>
  <c r="F2808" i="3"/>
  <c r="E2808" i="3"/>
  <c r="C2808" i="3"/>
  <c r="B2808" i="3"/>
  <c r="K2807" i="3"/>
  <c r="J2807" i="3"/>
  <c r="I2807" i="3"/>
  <c r="H2807" i="3"/>
  <c r="G2807" i="3"/>
  <c r="F2807" i="3"/>
  <c r="E2807" i="3"/>
  <c r="C2807" i="3"/>
  <c r="B2807" i="3"/>
  <c r="K2806" i="3"/>
  <c r="J2806" i="3"/>
  <c r="I2806" i="3"/>
  <c r="H2806" i="3"/>
  <c r="G2806" i="3"/>
  <c r="F2806" i="3"/>
  <c r="E2806" i="3"/>
  <c r="C2806" i="3"/>
  <c r="B2806" i="3"/>
  <c r="K2805" i="3"/>
  <c r="J2805" i="3"/>
  <c r="I2805" i="3"/>
  <c r="H2805" i="3"/>
  <c r="G2805" i="3"/>
  <c r="F2805" i="3"/>
  <c r="E2805" i="3"/>
  <c r="C2805" i="3"/>
  <c r="B2805" i="3"/>
  <c r="K2804" i="3"/>
  <c r="J2804" i="3"/>
  <c r="I2804" i="3"/>
  <c r="H2804" i="3"/>
  <c r="G2804" i="3"/>
  <c r="F2804" i="3"/>
  <c r="E2804" i="3"/>
  <c r="C2804" i="3"/>
  <c r="B2804" i="3"/>
  <c r="K2803" i="3"/>
  <c r="J2803" i="3"/>
  <c r="I2803" i="3"/>
  <c r="H2803" i="3"/>
  <c r="G2803" i="3"/>
  <c r="F2803" i="3"/>
  <c r="E2803" i="3"/>
  <c r="C2803" i="3"/>
  <c r="B2803" i="3"/>
  <c r="K2802" i="3"/>
  <c r="J2802" i="3"/>
  <c r="I2802" i="3"/>
  <c r="H2802" i="3"/>
  <c r="G2802" i="3"/>
  <c r="F2802" i="3"/>
  <c r="E2802" i="3"/>
  <c r="C2802" i="3"/>
  <c r="B2802" i="3"/>
  <c r="K2801" i="3"/>
  <c r="J2801" i="3"/>
  <c r="I2801" i="3"/>
  <c r="H2801" i="3"/>
  <c r="G2801" i="3"/>
  <c r="F2801" i="3"/>
  <c r="E2801" i="3"/>
  <c r="C2801" i="3"/>
  <c r="B2801" i="3"/>
  <c r="K2800" i="3"/>
  <c r="J2800" i="3"/>
  <c r="I2800" i="3"/>
  <c r="H2800" i="3"/>
  <c r="G2800" i="3"/>
  <c r="F2800" i="3"/>
  <c r="E2800" i="3"/>
  <c r="C2800" i="3"/>
  <c r="B2800" i="3"/>
  <c r="K2799" i="3"/>
  <c r="J2799" i="3"/>
  <c r="I2799" i="3"/>
  <c r="H2799" i="3"/>
  <c r="G2799" i="3"/>
  <c r="F2799" i="3"/>
  <c r="E2799" i="3"/>
  <c r="C2799" i="3"/>
  <c r="B2799" i="3"/>
  <c r="K2798" i="3"/>
  <c r="J2798" i="3"/>
  <c r="I2798" i="3"/>
  <c r="H2798" i="3"/>
  <c r="G2798" i="3"/>
  <c r="F2798" i="3"/>
  <c r="E2798" i="3"/>
  <c r="C2798" i="3"/>
  <c r="B2798" i="3"/>
  <c r="K2797" i="3"/>
  <c r="J2797" i="3"/>
  <c r="I2797" i="3"/>
  <c r="H2797" i="3"/>
  <c r="G2797" i="3"/>
  <c r="F2797" i="3"/>
  <c r="E2797" i="3"/>
  <c r="C2797" i="3"/>
  <c r="B2797" i="3"/>
  <c r="K2796" i="3"/>
  <c r="J2796" i="3"/>
  <c r="I2796" i="3"/>
  <c r="H2796" i="3"/>
  <c r="G2796" i="3"/>
  <c r="F2796" i="3"/>
  <c r="E2796" i="3"/>
  <c r="C2796" i="3"/>
  <c r="B2796" i="3"/>
  <c r="K2795" i="3"/>
  <c r="J2795" i="3"/>
  <c r="I2795" i="3"/>
  <c r="H2795" i="3"/>
  <c r="G2795" i="3"/>
  <c r="F2795" i="3"/>
  <c r="E2795" i="3"/>
  <c r="C2795" i="3"/>
  <c r="B2795" i="3"/>
  <c r="K2794" i="3"/>
  <c r="J2794" i="3"/>
  <c r="I2794" i="3"/>
  <c r="H2794" i="3"/>
  <c r="G2794" i="3"/>
  <c r="F2794" i="3"/>
  <c r="E2794" i="3"/>
  <c r="C2794" i="3"/>
  <c r="B2794" i="3"/>
  <c r="K2793" i="3"/>
  <c r="J2793" i="3"/>
  <c r="I2793" i="3"/>
  <c r="H2793" i="3"/>
  <c r="G2793" i="3"/>
  <c r="F2793" i="3"/>
  <c r="E2793" i="3"/>
  <c r="C2793" i="3"/>
  <c r="B2793" i="3"/>
  <c r="K2792" i="3"/>
  <c r="J2792" i="3"/>
  <c r="I2792" i="3"/>
  <c r="H2792" i="3"/>
  <c r="G2792" i="3"/>
  <c r="F2792" i="3"/>
  <c r="E2792" i="3"/>
  <c r="C2792" i="3"/>
  <c r="B2792" i="3"/>
  <c r="K2791" i="3"/>
  <c r="J2791" i="3"/>
  <c r="I2791" i="3"/>
  <c r="H2791" i="3"/>
  <c r="G2791" i="3"/>
  <c r="F2791" i="3"/>
  <c r="E2791" i="3"/>
  <c r="C2791" i="3"/>
  <c r="B2791" i="3"/>
  <c r="K2790" i="3"/>
  <c r="J2790" i="3"/>
  <c r="I2790" i="3"/>
  <c r="H2790" i="3"/>
  <c r="G2790" i="3"/>
  <c r="F2790" i="3"/>
  <c r="E2790" i="3"/>
  <c r="C2790" i="3"/>
  <c r="B2790" i="3"/>
  <c r="K2789" i="3"/>
  <c r="J2789" i="3"/>
  <c r="I2789" i="3"/>
  <c r="H2789" i="3"/>
  <c r="G2789" i="3"/>
  <c r="F2789" i="3"/>
  <c r="E2789" i="3"/>
  <c r="C2789" i="3"/>
  <c r="B2789" i="3"/>
  <c r="K2788" i="3"/>
  <c r="J2788" i="3"/>
  <c r="I2788" i="3"/>
  <c r="H2788" i="3"/>
  <c r="G2788" i="3"/>
  <c r="F2788" i="3"/>
  <c r="E2788" i="3"/>
  <c r="C2788" i="3"/>
  <c r="B2788" i="3"/>
  <c r="K2787" i="3"/>
  <c r="J2787" i="3"/>
  <c r="I2787" i="3"/>
  <c r="H2787" i="3"/>
  <c r="G2787" i="3"/>
  <c r="F2787" i="3"/>
  <c r="E2787" i="3"/>
  <c r="C2787" i="3"/>
  <c r="B2787" i="3"/>
  <c r="K2786" i="3"/>
  <c r="J2786" i="3"/>
  <c r="I2786" i="3"/>
  <c r="H2786" i="3"/>
  <c r="G2786" i="3"/>
  <c r="F2786" i="3"/>
  <c r="E2786" i="3"/>
  <c r="C2786" i="3"/>
  <c r="B2786" i="3"/>
  <c r="K2785" i="3"/>
  <c r="J2785" i="3"/>
  <c r="I2785" i="3"/>
  <c r="H2785" i="3"/>
  <c r="G2785" i="3"/>
  <c r="F2785" i="3"/>
  <c r="E2785" i="3"/>
  <c r="C2785" i="3"/>
  <c r="B2785" i="3"/>
  <c r="K2784" i="3"/>
  <c r="J2784" i="3"/>
  <c r="I2784" i="3"/>
  <c r="H2784" i="3"/>
  <c r="G2784" i="3"/>
  <c r="F2784" i="3"/>
  <c r="E2784" i="3"/>
  <c r="C2784" i="3"/>
  <c r="B2784" i="3"/>
  <c r="K2783" i="3"/>
  <c r="J2783" i="3"/>
  <c r="I2783" i="3"/>
  <c r="H2783" i="3"/>
  <c r="G2783" i="3"/>
  <c r="F2783" i="3"/>
  <c r="E2783" i="3"/>
  <c r="C2783" i="3"/>
  <c r="B2783" i="3"/>
  <c r="K2782" i="3"/>
  <c r="J2782" i="3"/>
  <c r="I2782" i="3"/>
  <c r="H2782" i="3"/>
  <c r="G2782" i="3"/>
  <c r="F2782" i="3"/>
  <c r="E2782" i="3"/>
  <c r="C2782" i="3"/>
  <c r="B2782" i="3"/>
  <c r="K2781" i="3"/>
  <c r="J2781" i="3"/>
  <c r="I2781" i="3"/>
  <c r="H2781" i="3"/>
  <c r="G2781" i="3"/>
  <c r="F2781" i="3"/>
  <c r="E2781" i="3"/>
  <c r="C2781" i="3"/>
  <c r="B2781" i="3"/>
  <c r="K2780" i="3"/>
  <c r="J2780" i="3"/>
  <c r="I2780" i="3"/>
  <c r="H2780" i="3"/>
  <c r="G2780" i="3"/>
  <c r="F2780" i="3"/>
  <c r="E2780" i="3"/>
  <c r="C2780" i="3"/>
  <c r="B2780" i="3"/>
  <c r="K2779" i="3"/>
  <c r="J2779" i="3"/>
  <c r="I2779" i="3"/>
  <c r="H2779" i="3"/>
  <c r="G2779" i="3"/>
  <c r="F2779" i="3"/>
  <c r="E2779" i="3"/>
  <c r="C2779" i="3"/>
  <c r="B2779" i="3"/>
  <c r="K2778" i="3"/>
  <c r="J2778" i="3"/>
  <c r="I2778" i="3"/>
  <c r="H2778" i="3"/>
  <c r="G2778" i="3"/>
  <c r="F2778" i="3"/>
  <c r="E2778" i="3"/>
  <c r="C2778" i="3"/>
  <c r="B2778" i="3"/>
  <c r="K2777" i="3"/>
  <c r="J2777" i="3"/>
  <c r="I2777" i="3"/>
  <c r="H2777" i="3"/>
  <c r="G2777" i="3"/>
  <c r="F2777" i="3"/>
  <c r="E2777" i="3"/>
  <c r="C2777" i="3"/>
  <c r="B2777" i="3"/>
  <c r="K2776" i="3"/>
  <c r="J2776" i="3"/>
  <c r="I2776" i="3"/>
  <c r="H2776" i="3"/>
  <c r="G2776" i="3"/>
  <c r="F2776" i="3"/>
  <c r="E2776" i="3"/>
  <c r="C2776" i="3"/>
  <c r="B2776" i="3"/>
  <c r="K2775" i="3"/>
  <c r="J2775" i="3"/>
  <c r="I2775" i="3"/>
  <c r="H2775" i="3"/>
  <c r="G2775" i="3"/>
  <c r="F2775" i="3"/>
  <c r="E2775" i="3"/>
  <c r="C2775" i="3"/>
  <c r="B2775" i="3"/>
  <c r="K2774" i="3"/>
  <c r="J2774" i="3"/>
  <c r="I2774" i="3"/>
  <c r="H2774" i="3"/>
  <c r="G2774" i="3"/>
  <c r="F2774" i="3"/>
  <c r="E2774" i="3"/>
  <c r="C2774" i="3"/>
  <c r="B2774" i="3"/>
  <c r="K2773" i="3"/>
  <c r="J2773" i="3"/>
  <c r="I2773" i="3"/>
  <c r="H2773" i="3"/>
  <c r="G2773" i="3"/>
  <c r="F2773" i="3"/>
  <c r="E2773" i="3"/>
  <c r="C2773" i="3"/>
  <c r="B2773" i="3"/>
  <c r="K2772" i="3"/>
  <c r="J2772" i="3"/>
  <c r="I2772" i="3"/>
  <c r="H2772" i="3"/>
  <c r="G2772" i="3"/>
  <c r="F2772" i="3"/>
  <c r="E2772" i="3"/>
  <c r="C2772" i="3"/>
  <c r="B2772" i="3"/>
  <c r="K2771" i="3"/>
  <c r="J2771" i="3"/>
  <c r="I2771" i="3"/>
  <c r="H2771" i="3"/>
  <c r="G2771" i="3"/>
  <c r="F2771" i="3"/>
  <c r="E2771" i="3"/>
  <c r="C2771" i="3"/>
  <c r="B2771" i="3"/>
  <c r="K2770" i="3"/>
  <c r="J2770" i="3"/>
  <c r="I2770" i="3"/>
  <c r="H2770" i="3"/>
  <c r="G2770" i="3"/>
  <c r="F2770" i="3"/>
  <c r="E2770" i="3"/>
  <c r="C2770" i="3"/>
  <c r="B2770" i="3"/>
  <c r="K2769" i="3"/>
  <c r="J2769" i="3"/>
  <c r="I2769" i="3"/>
  <c r="H2769" i="3"/>
  <c r="G2769" i="3"/>
  <c r="F2769" i="3"/>
  <c r="E2769" i="3"/>
  <c r="C2769" i="3"/>
  <c r="B2769" i="3"/>
  <c r="K2768" i="3"/>
  <c r="J2768" i="3"/>
  <c r="I2768" i="3"/>
  <c r="H2768" i="3"/>
  <c r="G2768" i="3"/>
  <c r="F2768" i="3"/>
  <c r="E2768" i="3"/>
  <c r="C2768" i="3"/>
  <c r="B2768" i="3"/>
  <c r="K2767" i="3"/>
  <c r="J2767" i="3"/>
  <c r="I2767" i="3"/>
  <c r="H2767" i="3"/>
  <c r="G2767" i="3"/>
  <c r="F2767" i="3"/>
  <c r="E2767" i="3"/>
  <c r="C2767" i="3"/>
  <c r="B2767" i="3"/>
  <c r="K2766" i="3"/>
  <c r="J2766" i="3"/>
  <c r="I2766" i="3"/>
  <c r="H2766" i="3"/>
  <c r="G2766" i="3"/>
  <c r="F2766" i="3"/>
  <c r="E2766" i="3"/>
  <c r="C2766" i="3"/>
  <c r="B2766" i="3"/>
  <c r="K2765" i="3"/>
  <c r="J2765" i="3"/>
  <c r="I2765" i="3"/>
  <c r="H2765" i="3"/>
  <c r="G2765" i="3"/>
  <c r="F2765" i="3"/>
  <c r="E2765" i="3"/>
  <c r="C2765" i="3"/>
  <c r="B2765" i="3"/>
  <c r="K2764" i="3"/>
  <c r="J2764" i="3"/>
  <c r="I2764" i="3"/>
  <c r="H2764" i="3"/>
  <c r="G2764" i="3"/>
  <c r="F2764" i="3"/>
  <c r="E2764" i="3"/>
  <c r="C2764" i="3"/>
  <c r="B2764" i="3"/>
  <c r="K2763" i="3"/>
  <c r="J2763" i="3"/>
  <c r="I2763" i="3"/>
  <c r="H2763" i="3"/>
  <c r="G2763" i="3"/>
  <c r="F2763" i="3"/>
  <c r="E2763" i="3"/>
  <c r="C2763" i="3"/>
  <c r="B2763" i="3"/>
  <c r="K2762" i="3"/>
  <c r="J2762" i="3"/>
  <c r="I2762" i="3"/>
  <c r="H2762" i="3"/>
  <c r="G2762" i="3"/>
  <c r="F2762" i="3"/>
  <c r="E2762" i="3"/>
  <c r="C2762" i="3"/>
  <c r="B2762" i="3"/>
  <c r="K2761" i="3"/>
  <c r="J2761" i="3"/>
  <c r="I2761" i="3"/>
  <c r="H2761" i="3"/>
  <c r="G2761" i="3"/>
  <c r="F2761" i="3"/>
  <c r="E2761" i="3"/>
  <c r="C2761" i="3"/>
  <c r="B2761" i="3"/>
  <c r="K2760" i="3"/>
  <c r="J2760" i="3"/>
  <c r="I2760" i="3"/>
  <c r="H2760" i="3"/>
  <c r="G2760" i="3"/>
  <c r="F2760" i="3"/>
  <c r="E2760" i="3"/>
  <c r="C2760" i="3"/>
  <c r="B2760" i="3"/>
  <c r="K2759" i="3"/>
  <c r="J2759" i="3"/>
  <c r="I2759" i="3"/>
  <c r="H2759" i="3"/>
  <c r="G2759" i="3"/>
  <c r="F2759" i="3"/>
  <c r="E2759" i="3"/>
  <c r="C2759" i="3"/>
  <c r="B2759" i="3"/>
  <c r="K2758" i="3"/>
  <c r="J2758" i="3"/>
  <c r="I2758" i="3"/>
  <c r="H2758" i="3"/>
  <c r="G2758" i="3"/>
  <c r="F2758" i="3"/>
  <c r="E2758" i="3"/>
  <c r="C2758" i="3"/>
  <c r="B2758" i="3"/>
  <c r="K2757" i="3"/>
  <c r="J2757" i="3"/>
  <c r="I2757" i="3"/>
  <c r="H2757" i="3"/>
  <c r="G2757" i="3"/>
  <c r="F2757" i="3"/>
  <c r="E2757" i="3"/>
  <c r="C2757" i="3"/>
  <c r="B2757" i="3"/>
  <c r="K2756" i="3"/>
  <c r="J2756" i="3"/>
  <c r="I2756" i="3"/>
  <c r="H2756" i="3"/>
  <c r="G2756" i="3"/>
  <c r="F2756" i="3"/>
  <c r="E2756" i="3"/>
  <c r="C2756" i="3"/>
  <c r="B2756" i="3"/>
  <c r="K2755" i="3"/>
  <c r="J2755" i="3"/>
  <c r="I2755" i="3"/>
  <c r="H2755" i="3"/>
  <c r="G2755" i="3"/>
  <c r="F2755" i="3"/>
  <c r="E2755" i="3"/>
  <c r="C2755" i="3"/>
  <c r="B2755" i="3"/>
  <c r="K2754" i="3"/>
  <c r="J2754" i="3"/>
  <c r="I2754" i="3"/>
  <c r="H2754" i="3"/>
  <c r="G2754" i="3"/>
  <c r="F2754" i="3"/>
  <c r="E2754" i="3"/>
  <c r="C2754" i="3"/>
  <c r="B2754" i="3"/>
  <c r="K2753" i="3"/>
  <c r="J2753" i="3"/>
  <c r="I2753" i="3"/>
  <c r="H2753" i="3"/>
  <c r="G2753" i="3"/>
  <c r="F2753" i="3"/>
  <c r="E2753" i="3"/>
  <c r="C2753" i="3"/>
  <c r="B2753" i="3"/>
  <c r="K2752" i="3"/>
  <c r="J2752" i="3"/>
  <c r="I2752" i="3"/>
  <c r="H2752" i="3"/>
  <c r="G2752" i="3"/>
  <c r="F2752" i="3"/>
  <c r="E2752" i="3"/>
  <c r="C2752" i="3"/>
  <c r="B2752" i="3"/>
  <c r="K2751" i="3"/>
  <c r="J2751" i="3"/>
  <c r="I2751" i="3"/>
  <c r="H2751" i="3"/>
  <c r="G2751" i="3"/>
  <c r="F2751" i="3"/>
  <c r="E2751" i="3"/>
  <c r="C2751" i="3"/>
  <c r="B2751" i="3"/>
  <c r="K2750" i="3"/>
  <c r="J2750" i="3"/>
  <c r="I2750" i="3"/>
  <c r="H2750" i="3"/>
  <c r="G2750" i="3"/>
  <c r="F2750" i="3"/>
  <c r="E2750" i="3"/>
  <c r="C2750" i="3"/>
  <c r="B2750" i="3"/>
  <c r="K2749" i="3"/>
  <c r="J2749" i="3"/>
  <c r="I2749" i="3"/>
  <c r="H2749" i="3"/>
  <c r="G2749" i="3"/>
  <c r="F2749" i="3"/>
  <c r="E2749" i="3"/>
  <c r="C2749" i="3"/>
  <c r="B2749" i="3"/>
  <c r="K2748" i="3"/>
  <c r="J2748" i="3"/>
  <c r="I2748" i="3"/>
  <c r="H2748" i="3"/>
  <c r="G2748" i="3"/>
  <c r="F2748" i="3"/>
  <c r="E2748" i="3"/>
  <c r="C2748" i="3"/>
  <c r="B2748" i="3"/>
  <c r="K2747" i="3"/>
  <c r="J2747" i="3"/>
  <c r="I2747" i="3"/>
  <c r="H2747" i="3"/>
  <c r="G2747" i="3"/>
  <c r="F2747" i="3"/>
  <c r="E2747" i="3"/>
  <c r="C2747" i="3"/>
  <c r="B2747" i="3"/>
  <c r="K2746" i="3"/>
  <c r="J2746" i="3"/>
  <c r="I2746" i="3"/>
  <c r="H2746" i="3"/>
  <c r="G2746" i="3"/>
  <c r="F2746" i="3"/>
  <c r="E2746" i="3"/>
  <c r="C2746" i="3"/>
  <c r="B2746" i="3"/>
  <c r="K2745" i="3"/>
  <c r="J2745" i="3"/>
  <c r="I2745" i="3"/>
  <c r="H2745" i="3"/>
  <c r="G2745" i="3"/>
  <c r="F2745" i="3"/>
  <c r="E2745" i="3"/>
  <c r="C2745" i="3"/>
  <c r="B2745" i="3"/>
  <c r="K2744" i="3"/>
  <c r="J2744" i="3"/>
  <c r="I2744" i="3"/>
  <c r="H2744" i="3"/>
  <c r="G2744" i="3"/>
  <c r="F2744" i="3"/>
  <c r="E2744" i="3"/>
  <c r="C2744" i="3"/>
  <c r="B2744" i="3"/>
  <c r="K2743" i="3"/>
  <c r="J2743" i="3"/>
  <c r="I2743" i="3"/>
  <c r="H2743" i="3"/>
  <c r="G2743" i="3"/>
  <c r="F2743" i="3"/>
  <c r="E2743" i="3"/>
  <c r="C2743" i="3"/>
  <c r="B2743" i="3"/>
  <c r="K2742" i="3"/>
  <c r="J2742" i="3"/>
  <c r="I2742" i="3"/>
  <c r="H2742" i="3"/>
  <c r="G2742" i="3"/>
  <c r="F2742" i="3"/>
  <c r="E2742" i="3"/>
  <c r="C2742" i="3"/>
  <c r="B2742" i="3"/>
  <c r="K2741" i="3"/>
  <c r="J2741" i="3"/>
  <c r="I2741" i="3"/>
  <c r="H2741" i="3"/>
  <c r="G2741" i="3"/>
  <c r="F2741" i="3"/>
  <c r="E2741" i="3"/>
  <c r="C2741" i="3"/>
  <c r="B2741" i="3"/>
  <c r="K2740" i="3"/>
  <c r="J2740" i="3"/>
  <c r="I2740" i="3"/>
  <c r="H2740" i="3"/>
  <c r="G2740" i="3"/>
  <c r="F2740" i="3"/>
  <c r="E2740" i="3"/>
  <c r="C2740" i="3"/>
  <c r="B2740" i="3"/>
  <c r="K2739" i="3"/>
  <c r="J2739" i="3"/>
  <c r="I2739" i="3"/>
  <c r="H2739" i="3"/>
  <c r="G2739" i="3"/>
  <c r="F2739" i="3"/>
  <c r="E2739" i="3"/>
  <c r="C2739" i="3"/>
  <c r="B2739" i="3"/>
  <c r="K2738" i="3"/>
  <c r="J2738" i="3"/>
  <c r="I2738" i="3"/>
  <c r="H2738" i="3"/>
  <c r="G2738" i="3"/>
  <c r="F2738" i="3"/>
  <c r="E2738" i="3"/>
  <c r="C2738" i="3"/>
  <c r="B2738" i="3"/>
  <c r="K2737" i="3"/>
  <c r="J2737" i="3"/>
  <c r="I2737" i="3"/>
  <c r="H2737" i="3"/>
  <c r="G2737" i="3"/>
  <c r="F2737" i="3"/>
  <c r="E2737" i="3"/>
  <c r="C2737" i="3"/>
  <c r="B2737" i="3"/>
  <c r="K2736" i="3"/>
  <c r="J2736" i="3"/>
  <c r="I2736" i="3"/>
  <c r="H2736" i="3"/>
  <c r="G2736" i="3"/>
  <c r="F2736" i="3"/>
  <c r="E2736" i="3"/>
  <c r="C2736" i="3"/>
  <c r="B2736" i="3"/>
  <c r="K2735" i="3"/>
  <c r="J2735" i="3"/>
  <c r="I2735" i="3"/>
  <c r="H2735" i="3"/>
  <c r="G2735" i="3"/>
  <c r="F2735" i="3"/>
  <c r="E2735" i="3"/>
  <c r="C2735" i="3"/>
  <c r="B2735" i="3"/>
  <c r="K2734" i="3"/>
  <c r="J2734" i="3"/>
  <c r="I2734" i="3"/>
  <c r="H2734" i="3"/>
  <c r="G2734" i="3"/>
  <c r="F2734" i="3"/>
  <c r="E2734" i="3"/>
  <c r="C2734" i="3"/>
  <c r="B2734" i="3"/>
  <c r="K2733" i="3"/>
  <c r="J2733" i="3"/>
  <c r="I2733" i="3"/>
  <c r="H2733" i="3"/>
  <c r="G2733" i="3"/>
  <c r="F2733" i="3"/>
  <c r="E2733" i="3"/>
  <c r="C2733" i="3"/>
  <c r="B2733" i="3"/>
  <c r="K2732" i="3"/>
  <c r="J2732" i="3"/>
  <c r="I2732" i="3"/>
  <c r="H2732" i="3"/>
  <c r="G2732" i="3"/>
  <c r="F2732" i="3"/>
  <c r="E2732" i="3"/>
  <c r="C2732" i="3"/>
  <c r="B2732" i="3"/>
  <c r="K2731" i="3"/>
  <c r="J2731" i="3"/>
  <c r="I2731" i="3"/>
  <c r="H2731" i="3"/>
  <c r="G2731" i="3"/>
  <c r="F2731" i="3"/>
  <c r="E2731" i="3"/>
  <c r="C2731" i="3"/>
  <c r="B2731" i="3"/>
  <c r="K2730" i="3"/>
  <c r="J2730" i="3"/>
  <c r="I2730" i="3"/>
  <c r="H2730" i="3"/>
  <c r="G2730" i="3"/>
  <c r="F2730" i="3"/>
  <c r="E2730" i="3"/>
  <c r="C2730" i="3"/>
  <c r="B2730" i="3"/>
  <c r="K2729" i="3"/>
  <c r="J2729" i="3"/>
  <c r="I2729" i="3"/>
  <c r="H2729" i="3"/>
  <c r="G2729" i="3"/>
  <c r="F2729" i="3"/>
  <c r="E2729" i="3"/>
  <c r="C2729" i="3"/>
  <c r="B2729" i="3"/>
  <c r="K2728" i="3"/>
  <c r="J2728" i="3"/>
  <c r="I2728" i="3"/>
  <c r="H2728" i="3"/>
  <c r="G2728" i="3"/>
  <c r="F2728" i="3"/>
  <c r="E2728" i="3"/>
  <c r="C2728" i="3"/>
  <c r="B2728" i="3"/>
  <c r="K2727" i="3"/>
  <c r="J2727" i="3"/>
  <c r="I2727" i="3"/>
  <c r="H2727" i="3"/>
  <c r="G2727" i="3"/>
  <c r="F2727" i="3"/>
  <c r="E2727" i="3"/>
  <c r="C2727" i="3"/>
  <c r="B2727" i="3"/>
  <c r="K2726" i="3"/>
  <c r="J2726" i="3"/>
  <c r="I2726" i="3"/>
  <c r="H2726" i="3"/>
  <c r="G2726" i="3"/>
  <c r="F2726" i="3"/>
  <c r="E2726" i="3"/>
  <c r="C2726" i="3"/>
  <c r="B2726" i="3"/>
  <c r="K2725" i="3"/>
  <c r="J2725" i="3"/>
  <c r="I2725" i="3"/>
  <c r="H2725" i="3"/>
  <c r="G2725" i="3"/>
  <c r="F2725" i="3"/>
  <c r="E2725" i="3"/>
  <c r="C2725" i="3"/>
  <c r="B2725" i="3"/>
  <c r="K2724" i="3"/>
  <c r="J2724" i="3"/>
  <c r="I2724" i="3"/>
  <c r="H2724" i="3"/>
  <c r="G2724" i="3"/>
  <c r="F2724" i="3"/>
  <c r="E2724" i="3"/>
  <c r="C2724" i="3"/>
  <c r="B2724" i="3"/>
  <c r="K2723" i="3"/>
  <c r="J2723" i="3"/>
  <c r="I2723" i="3"/>
  <c r="H2723" i="3"/>
  <c r="G2723" i="3"/>
  <c r="F2723" i="3"/>
  <c r="E2723" i="3"/>
  <c r="C2723" i="3"/>
  <c r="B2723" i="3"/>
  <c r="K2722" i="3"/>
  <c r="J2722" i="3"/>
  <c r="I2722" i="3"/>
  <c r="H2722" i="3"/>
  <c r="G2722" i="3"/>
  <c r="F2722" i="3"/>
  <c r="E2722" i="3"/>
  <c r="C2722" i="3"/>
  <c r="B2722" i="3"/>
  <c r="K2721" i="3"/>
  <c r="J2721" i="3"/>
  <c r="I2721" i="3"/>
  <c r="H2721" i="3"/>
  <c r="G2721" i="3"/>
  <c r="F2721" i="3"/>
  <c r="E2721" i="3"/>
  <c r="C2721" i="3"/>
  <c r="B2721" i="3"/>
  <c r="K2720" i="3"/>
  <c r="J2720" i="3"/>
  <c r="I2720" i="3"/>
  <c r="H2720" i="3"/>
  <c r="G2720" i="3"/>
  <c r="F2720" i="3"/>
  <c r="E2720" i="3"/>
  <c r="C2720" i="3"/>
  <c r="B2720" i="3"/>
  <c r="K2719" i="3"/>
  <c r="J2719" i="3"/>
  <c r="I2719" i="3"/>
  <c r="H2719" i="3"/>
  <c r="G2719" i="3"/>
  <c r="F2719" i="3"/>
  <c r="E2719" i="3"/>
  <c r="C2719" i="3"/>
  <c r="B2719" i="3"/>
  <c r="K2718" i="3"/>
  <c r="J2718" i="3"/>
  <c r="I2718" i="3"/>
  <c r="H2718" i="3"/>
  <c r="G2718" i="3"/>
  <c r="F2718" i="3"/>
  <c r="E2718" i="3"/>
  <c r="C2718" i="3"/>
  <c r="B2718" i="3"/>
  <c r="K2717" i="3"/>
  <c r="J2717" i="3"/>
  <c r="I2717" i="3"/>
  <c r="H2717" i="3"/>
  <c r="G2717" i="3"/>
  <c r="F2717" i="3"/>
  <c r="E2717" i="3"/>
  <c r="C2717" i="3"/>
  <c r="B2717" i="3"/>
  <c r="K2716" i="3"/>
  <c r="J2716" i="3"/>
  <c r="I2716" i="3"/>
  <c r="H2716" i="3"/>
  <c r="G2716" i="3"/>
  <c r="F2716" i="3"/>
  <c r="E2716" i="3"/>
  <c r="C2716" i="3"/>
  <c r="B2716" i="3"/>
  <c r="K2715" i="3"/>
  <c r="J2715" i="3"/>
  <c r="I2715" i="3"/>
  <c r="H2715" i="3"/>
  <c r="G2715" i="3"/>
  <c r="F2715" i="3"/>
  <c r="E2715" i="3"/>
  <c r="C2715" i="3"/>
  <c r="B2715" i="3"/>
  <c r="K2714" i="3"/>
  <c r="J2714" i="3"/>
  <c r="I2714" i="3"/>
  <c r="H2714" i="3"/>
  <c r="G2714" i="3"/>
  <c r="F2714" i="3"/>
  <c r="E2714" i="3"/>
  <c r="C2714" i="3"/>
  <c r="B2714" i="3"/>
  <c r="K2713" i="3"/>
  <c r="J2713" i="3"/>
  <c r="I2713" i="3"/>
  <c r="H2713" i="3"/>
  <c r="G2713" i="3"/>
  <c r="F2713" i="3"/>
  <c r="E2713" i="3"/>
  <c r="C2713" i="3"/>
  <c r="B2713" i="3"/>
  <c r="K2712" i="3"/>
  <c r="J2712" i="3"/>
  <c r="I2712" i="3"/>
  <c r="H2712" i="3"/>
  <c r="G2712" i="3"/>
  <c r="F2712" i="3"/>
  <c r="E2712" i="3"/>
  <c r="C2712" i="3"/>
  <c r="B2712" i="3"/>
  <c r="K2711" i="3"/>
  <c r="J2711" i="3"/>
  <c r="I2711" i="3"/>
  <c r="H2711" i="3"/>
  <c r="G2711" i="3"/>
  <c r="F2711" i="3"/>
  <c r="E2711" i="3"/>
  <c r="C2711" i="3"/>
  <c r="B2711" i="3"/>
  <c r="K2710" i="3"/>
  <c r="J2710" i="3"/>
  <c r="I2710" i="3"/>
  <c r="H2710" i="3"/>
  <c r="G2710" i="3"/>
  <c r="F2710" i="3"/>
  <c r="E2710" i="3"/>
  <c r="C2710" i="3"/>
  <c r="B2710" i="3"/>
  <c r="K2709" i="3"/>
  <c r="J2709" i="3"/>
  <c r="I2709" i="3"/>
  <c r="H2709" i="3"/>
  <c r="G2709" i="3"/>
  <c r="F2709" i="3"/>
  <c r="E2709" i="3"/>
  <c r="C2709" i="3"/>
  <c r="B2709" i="3"/>
  <c r="K2708" i="3"/>
  <c r="J2708" i="3"/>
  <c r="I2708" i="3"/>
  <c r="H2708" i="3"/>
  <c r="G2708" i="3"/>
  <c r="F2708" i="3"/>
  <c r="E2708" i="3"/>
  <c r="C2708" i="3"/>
  <c r="B2708" i="3"/>
  <c r="K2707" i="3"/>
  <c r="J2707" i="3"/>
  <c r="I2707" i="3"/>
  <c r="H2707" i="3"/>
  <c r="G2707" i="3"/>
  <c r="F2707" i="3"/>
  <c r="E2707" i="3"/>
  <c r="C2707" i="3"/>
  <c r="B2707" i="3"/>
  <c r="K2706" i="3"/>
  <c r="J2706" i="3"/>
  <c r="I2706" i="3"/>
  <c r="H2706" i="3"/>
  <c r="G2706" i="3"/>
  <c r="F2706" i="3"/>
  <c r="E2706" i="3"/>
  <c r="C2706" i="3"/>
  <c r="B2706" i="3"/>
  <c r="K2705" i="3"/>
  <c r="J2705" i="3"/>
  <c r="I2705" i="3"/>
  <c r="H2705" i="3"/>
  <c r="G2705" i="3"/>
  <c r="F2705" i="3"/>
  <c r="E2705" i="3"/>
  <c r="C2705" i="3"/>
  <c r="B2705" i="3"/>
  <c r="K2704" i="3"/>
  <c r="J2704" i="3"/>
  <c r="I2704" i="3"/>
  <c r="H2704" i="3"/>
  <c r="G2704" i="3"/>
  <c r="F2704" i="3"/>
  <c r="E2704" i="3"/>
  <c r="C2704" i="3"/>
  <c r="B2704" i="3"/>
  <c r="K2703" i="3"/>
  <c r="J2703" i="3"/>
  <c r="I2703" i="3"/>
  <c r="H2703" i="3"/>
  <c r="G2703" i="3"/>
  <c r="F2703" i="3"/>
  <c r="E2703" i="3"/>
  <c r="C2703" i="3"/>
  <c r="B2703" i="3"/>
  <c r="K2702" i="3"/>
  <c r="J2702" i="3"/>
  <c r="I2702" i="3"/>
  <c r="H2702" i="3"/>
  <c r="G2702" i="3"/>
  <c r="F2702" i="3"/>
  <c r="E2702" i="3"/>
  <c r="C2702" i="3"/>
  <c r="B2702" i="3"/>
  <c r="K2701" i="3"/>
  <c r="J2701" i="3"/>
  <c r="I2701" i="3"/>
  <c r="H2701" i="3"/>
  <c r="G2701" i="3"/>
  <c r="F2701" i="3"/>
  <c r="E2701" i="3"/>
  <c r="C2701" i="3"/>
  <c r="B2701" i="3"/>
  <c r="K2700" i="3"/>
  <c r="J2700" i="3"/>
  <c r="I2700" i="3"/>
  <c r="H2700" i="3"/>
  <c r="G2700" i="3"/>
  <c r="F2700" i="3"/>
  <c r="E2700" i="3"/>
  <c r="C2700" i="3"/>
  <c r="B2700" i="3"/>
  <c r="K2699" i="3"/>
  <c r="J2699" i="3"/>
  <c r="I2699" i="3"/>
  <c r="H2699" i="3"/>
  <c r="G2699" i="3"/>
  <c r="F2699" i="3"/>
  <c r="E2699" i="3"/>
  <c r="C2699" i="3"/>
  <c r="B2699" i="3"/>
  <c r="K2698" i="3"/>
  <c r="J2698" i="3"/>
  <c r="I2698" i="3"/>
  <c r="H2698" i="3"/>
  <c r="G2698" i="3"/>
  <c r="F2698" i="3"/>
  <c r="E2698" i="3"/>
  <c r="C2698" i="3"/>
  <c r="B2698" i="3"/>
  <c r="K2697" i="3"/>
  <c r="J2697" i="3"/>
  <c r="I2697" i="3"/>
  <c r="H2697" i="3"/>
  <c r="G2697" i="3"/>
  <c r="F2697" i="3"/>
  <c r="E2697" i="3"/>
  <c r="C2697" i="3"/>
  <c r="B2697" i="3"/>
  <c r="K2696" i="3"/>
  <c r="J2696" i="3"/>
  <c r="I2696" i="3"/>
  <c r="H2696" i="3"/>
  <c r="G2696" i="3"/>
  <c r="F2696" i="3"/>
  <c r="E2696" i="3"/>
  <c r="C2696" i="3"/>
  <c r="B2696" i="3"/>
  <c r="K2695" i="3"/>
  <c r="J2695" i="3"/>
  <c r="I2695" i="3"/>
  <c r="H2695" i="3"/>
  <c r="G2695" i="3"/>
  <c r="F2695" i="3"/>
  <c r="E2695" i="3"/>
  <c r="C2695" i="3"/>
  <c r="B2695" i="3"/>
  <c r="K2694" i="3"/>
  <c r="J2694" i="3"/>
  <c r="I2694" i="3"/>
  <c r="H2694" i="3"/>
  <c r="G2694" i="3"/>
  <c r="F2694" i="3"/>
  <c r="E2694" i="3"/>
  <c r="C2694" i="3"/>
  <c r="B2694" i="3"/>
  <c r="K2693" i="3"/>
  <c r="J2693" i="3"/>
  <c r="I2693" i="3"/>
  <c r="H2693" i="3"/>
  <c r="G2693" i="3"/>
  <c r="F2693" i="3"/>
  <c r="E2693" i="3"/>
  <c r="C2693" i="3"/>
  <c r="B2693" i="3"/>
  <c r="K2692" i="3"/>
  <c r="J2692" i="3"/>
  <c r="I2692" i="3"/>
  <c r="H2692" i="3"/>
  <c r="G2692" i="3"/>
  <c r="F2692" i="3"/>
  <c r="E2692" i="3"/>
  <c r="C2692" i="3"/>
  <c r="B2692" i="3"/>
  <c r="K2691" i="3"/>
  <c r="J2691" i="3"/>
  <c r="I2691" i="3"/>
  <c r="H2691" i="3"/>
  <c r="G2691" i="3"/>
  <c r="F2691" i="3"/>
  <c r="E2691" i="3"/>
  <c r="C2691" i="3"/>
  <c r="B2691" i="3"/>
  <c r="K2690" i="3"/>
  <c r="J2690" i="3"/>
  <c r="I2690" i="3"/>
  <c r="H2690" i="3"/>
  <c r="G2690" i="3"/>
  <c r="F2690" i="3"/>
  <c r="E2690" i="3"/>
  <c r="C2690" i="3"/>
  <c r="B2690" i="3"/>
  <c r="K2689" i="3"/>
  <c r="J2689" i="3"/>
  <c r="I2689" i="3"/>
  <c r="H2689" i="3"/>
  <c r="G2689" i="3"/>
  <c r="F2689" i="3"/>
  <c r="E2689" i="3"/>
  <c r="C2689" i="3"/>
  <c r="B2689" i="3"/>
  <c r="K2688" i="3"/>
  <c r="J2688" i="3"/>
  <c r="I2688" i="3"/>
  <c r="H2688" i="3"/>
  <c r="G2688" i="3"/>
  <c r="F2688" i="3"/>
  <c r="E2688" i="3"/>
  <c r="C2688" i="3"/>
  <c r="B2688" i="3"/>
  <c r="K2687" i="3"/>
  <c r="J2687" i="3"/>
  <c r="I2687" i="3"/>
  <c r="H2687" i="3"/>
  <c r="G2687" i="3"/>
  <c r="F2687" i="3"/>
  <c r="E2687" i="3"/>
  <c r="C2687" i="3"/>
  <c r="B2687" i="3"/>
  <c r="K2686" i="3"/>
  <c r="J2686" i="3"/>
  <c r="I2686" i="3"/>
  <c r="H2686" i="3"/>
  <c r="G2686" i="3"/>
  <c r="F2686" i="3"/>
  <c r="E2686" i="3"/>
  <c r="C2686" i="3"/>
  <c r="B2686" i="3"/>
  <c r="K2685" i="3"/>
  <c r="J2685" i="3"/>
  <c r="I2685" i="3"/>
  <c r="H2685" i="3"/>
  <c r="G2685" i="3"/>
  <c r="F2685" i="3"/>
  <c r="E2685" i="3"/>
  <c r="C2685" i="3"/>
  <c r="B2685" i="3"/>
  <c r="K2684" i="3"/>
  <c r="J2684" i="3"/>
  <c r="I2684" i="3"/>
  <c r="H2684" i="3"/>
  <c r="G2684" i="3"/>
  <c r="F2684" i="3"/>
  <c r="E2684" i="3"/>
  <c r="C2684" i="3"/>
  <c r="B2684" i="3"/>
  <c r="K2683" i="3"/>
  <c r="J2683" i="3"/>
  <c r="I2683" i="3"/>
  <c r="H2683" i="3"/>
  <c r="G2683" i="3"/>
  <c r="F2683" i="3"/>
  <c r="E2683" i="3"/>
  <c r="C2683" i="3"/>
  <c r="B2683" i="3"/>
  <c r="K2682" i="3"/>
  <c r="J2682" i="3"/>
  <c r="I2682" i="3"/>
  <c r="H2682" i="3"/>
  <c r="G2682" i="3"/>
  <c r="F2682" i="3"/>
  <c r="E2682" i="3"/>
  <c r="C2682" i="3"/>
  <c r="B2682" i="3"/>
  <c r="K2681" i="3"/>
  <c r="J2681" i="3"/>
  <c r="I2681" i="3"/>
  <c r="H2681" i="3"/>
  <c r="G2681" i="3"/>
  <c r="F2681" i="3"/>
  <c r="E2681" i="3"/>
  <c r="C2681" i="3"/>
  <c r="B2681" i="3"/>
  <c r="K2680" i="3"/>
  <c r="J2680" i="3"/>
  <c r="I2680" i="3"/>
  <c r="H2680" i="3"/>
  <c r="G2680" i="3"/>
  <c r="F2680" i="3"/>
  <c r="E2680" i="3"/>
  <c r="C2680" i="3"/>
  <c r="B2680" i="3"/>
  <c r="K2679" i="3"/>
  <c r="J2679" i="3"/>
  <c r="I2679" i="3"/>
  <c r="H2679" i="3"/>
  <c r="G2679" i="3"/>
  <c r="F2679" i="3"/>
  <c r="E2679" i="3"/>
  <c r="C2679" i="3"/>
  <c r="B2679" i="3"/>
  <c r="K2678" i="3"/>
  <c r="J2678" i="3"/>
  <c r="I2678" i="3"/>
  <c r="H2678" i="3"/>
  <c r="G2678" i="3"/>
  <c r="F2678" i="3"/>
  <c r="E2678" i="3"/>
  <c r="C2678" i="3"/>
  <c r="B2678" i="3"/>
  <c r="K2677" i="3"/>
  <c r="J2677" i="3"/>
  <c r="I2677" i="3"/>
  <c r="H2677" i="3"/>
  <c r="G2677" i="3"/>
  <c r="F2677" i="3"/>
  <c r="E2677" i="3"/>
  <c r="C2677" i="3"/>
  <c r="B2677" i="3"/>
  <c r="K2676" i="3"/>
  <c r="J2676" i="3"/>
  <c r="I2676" i="3"/>
  <c r="H2676" i="3"/>
  <c r="G2676" i="3"/>
  <c r="F2676" i="3"/>
  <c r="E2676" i="3"/>
  <c r="C2676" i="3"/>
  <c r="B2676" i="3"/>
  <c r="K2675" i="3"/>
  <c r="J2675" i="3"/>
  <c r="I2675" i="3"/>
  <c r="H2675" i="3"/>
  <c r="G2675" i="3"/>
  <c r="F2675" i="3"/>
  <c r="E2675" i="3"/>
  <c r="C2675" i="3"/>
  <c r="B2675" i="3"/>
  <c r="K2674" i="3"/>
  <c r="J2674" i="3"/>
  <c r="I2674" i="3"/>
  <c r="H2674" i="3"/>
  <c r="G2674" i="3"/>
  <c r="F2674" i="3"/>
  <c r="E2674" i="3"/>
  <c r="C2674" i="3"/>
  <c r="B2674" i="3"/>
  <c r="K2673" i="3"/>
  <c r="J2673" i="3"/>
  <c r="I2673" i="3"/>
  <c r="H2673" i="3"/>
  <c r="G2673" i="3"/>
  <c r="F2673" i="3"/>
  <c r="E2673" i="3"/>
  <c r="C2673" i="3"/>
  <c r="B2673" i="3"/>
  <c r="K2672" i="3"/>
  <c r="J2672" i="3"/>
  <c r="I2672" i="3"/>
  <c r="H2672" i="3"/>
  <c r="G2672" i="3"/>
  <c r="F2672" i="3"/>
  <c r="E2672" i="3"/>
  <c r="C2672" i="3"/>
  <c r="B2672" i="3"/>
  <c r="K2671" i="3"/>
  <c r="J2671" i="3"/>
  <c r="I2671" i="3"/>
  <c r="H2671" i="3"/>
  <c r="G2671" i="3"/>
  <c r="F2671" i="3"/>
  <c r="E2671" i="3"/>
  <c r="C2671" i="3"/>
  <c r="B2671" i="3"/>
  <c r="K2670" i="3"/>
  <c r="J2670" i="3"/>
  <c r="I2670" i="3"/>
  <c r="H2670" i="3"/>
  <c r="G2670" i="3"/>
  <c r="F2670" i="3"/>
  <c r="E2670" i="3"/>
  <c r="C2670" i="3"/>
  <c r="B2670" i="3"/>
  <c r="K2669" i="3"/>
  <c r="J2669" i="3"/>
  <c r="I2669" i="3"/>
  <c r="H2669" i="3"/>
  <c r="G2669" i="3"/>
  <c r="F2669" i="3"/>
  <c r="E2669" i="3"/>
  <c r="C2669" i="3"/>
  <c r="B2669" i="3"/>
  <c r="K2668" i="3"/>
  <c r="J2668" i="3"/>
  <c r="I2668" i="3"/>
  <c r="H2668" i="3"/>
  <c r="G2668" i="3"/>
  <c r="F2668" i="3"/>
  <c r="E2668" i="3"/>
  <c r="C2668" i="3"/>
  <c r="B2668" i="3"/>
  <c r="K2667" i="3"/>
  <c r="J2667" i="3"/>
  <c r="I2667" i="3"/>
  <c r="H2667" i="3"/>
  <c r="G2667" i="3"/>
  <c r="F2667" i="3"/>
  <c r="E2667" i="3"/>
  <c r="C2667" i="3"/>
  <c r="B2667" i="3"/>
  <c r="K2666" i="3"/>
  <c r="J2666" i="3"/>
  <c r="I2666" i="3"/>
  <c r="H2666" i="3"/>
  <c r="G2666" i="3"/>
  <c r="F2666" i="3"/>
  <c r="E2666" i="3"/>
  <c r="C2666" i="3"/>
  <c r="B2666" i="3"/>
  <c r="K2665" i="3"/>
  <c r="J2665" i="3"/>
  <c r="I2665" i="3"/>
  <c r="H2665" i="3"/>
  <c r="G2665" i="3"/>
  <c r="F2665" i="3"/>
  <c r="E2665" i="3"/>
  <c r="C2665" i="3"/>
  <c r="B2665" i="3"/>
  <c r="K2664" i="3"/>
  <c r="J2664" i="3"/>
  <c r="I2664" i="3"/>
  <c r="H2664" i="3"/>
  <c r="G2664" i="3"/>
  <c r="F2664" i="3"/>
  <c r="E2664" i="3"/>
  <c r="C2664" i="3"/>
  <c r="B2664" i="3"/>
  <c r="K2663" i="3"/>
  <c r="J2663" i="3"/>
  <c r="I2663" i="3"/>
  <c r="H2663" i="3"/>
  <c r="G2663" i="3"/>
  <c r="F2663" i="3"/>
  <c r="E2663" i="3"/>
  <c r="C2663" i="3"/>
  <c r="B2663" i="3"/>
  <c r="K2662" i="3"/>
  <c r="J2662" i="3"/>
  <c r="I2662" i="3"/>
  <c r="H2662" i="3"/>
  <c r="G2662" i="3"/>
  <c r="F2662" i="3"/>
  <c r="E2662" i="3"/>
  <c r="C2662" i="3"/>
  <c r="B2662" i="3"/>
  <c r="K2661" i="3"/>
  <c r="J2661" i="3"/>
  <c r="I2661" i="3"/>
  <c r="H2661" i="3"/>
  <c r="G2661" i="3"/>
  <c r="F2661" i="3"/>
  <c r="E2661" i="3"/>
  <c r="C2661" i="3"/>
  <c r="B2661" i="3"/>
  <c r="K2660" i="3"/>
  <c r="J2660" i="3"/>
  <c r="I2660" i="3"/>
  <c r="H2660" i="3"/>
  <c r="G2660" i="3"/>
  <c r="F2660" i="3"/>
  <c r="E2660" i="3"/>
  <c r="C2660" i="3"/>
  <c r="B2660" i="3"/>
  <c r="K2659" i="3"/>
  <c r="J2659" i="3"/>
  <c r="I2659" i="3"/>
  <c r="H2659" i="3"/>
  <c r="G2659" i="3"/>
  <c r="F2659" i="3"/>
  <c r="E2659" i="3"/>
  <c r="C2659" i="3"/>
  <c r="B2659" i="3"/>
  <c r="K2658" i="3"/>
  <c r="J2658" i="3"/>
  <c r="I2658" i="3"/>
  <c r="H2658" i="3"/>
  <c r="G2658" i="3"/>
  <c r="F2658" i="3"/>
  <c r="E2658" i="3"/>
  <c r="C2658" i="3"/>
  <c r="B2658" i="3"/>
  <c r="K2657" i="3"/>
  <c r="J2657" i="3"/>
  <c r="I2657" i="3"/>
  <c r="H2657" i="3"/>
  <c r="G2657" i="3"/>
  <c r="F2657" i="3"/>
  <c r="E2657" i="3"/>
  <c r="C2657" i="3"/>
  <c r="B2657" i="3"/>
  <c r="K2656" i="3"/>
  <c r="J2656" i="3"/>
  <c r="I2656" i="3"/>
  <c r="H2656" i="3"/>
  <c r="G2656" i="3"/>
  <c r="F2656" i="3"/>
  <c r="E2656" i="3"/>
  <c r="C2656" i="3"/>
  <c r="B2656" i="3"/>
  <c r="K2655" i="3"/>
  <c r="J2655" i="3"/>
  <c r="I2655" i="3"/>
  <c r="H2655" i="3"/>
  <c r="G2655" i="3"/>
  <c r="F2655" i="3"/>
  <c r="E2655" i="3"/>
  <c r="C2655" i="3"/>
  <c r="B2655" i="3"/>
  <c r="K2654" i="3"/>
  <c r="J2654" i="3"/>
  <c r="I2654" i="3"/>
  <c r="H2654" i="3"/>
  <c r="G2654" i="3"/>
  <c r="F2654" i="3"/>
  <c r="E2654" i="3"/>
  <c r="C2654" i="3"/>
  <c r="B2654" i="3"/>
  <c r="K2653" i="3"/>
  <c r="J2653" i="3"/>
  <c r="I2653" i="3"/>
  <c r="H2653" i="3"/>
  <c r="G2653" i="3"/>
  <c r="F2653" i="3"/>
  <c r="E2653" i="3"/>
  <c r="C2653" i="3"/>
  <c r="B2653" i="3"/>
  <c r="K2652" i="3"/>
  <c r="J2652" i="3"/>
  <c r="I2652" i="3"/>
  <c r="H2652" i="3"/>
  <c r="G2652" i="3"/>
  <c r="F2652" i="3"/>
  <c r="E2652" i="3"/>
  <c r="C2652" i="3"/>
  <c r="B2652" i="3"/>
  <c r="K2651" i="3"/>
  <c r="J2651" i="3"/>
  <c r="I2651" i="3"/>
  <c r="H2651" i="3"/>
  <c r="G2651" i="3"/>
  <c r="F2651" i="3"/>
  <c r="E2651" i="3"/>
  <c r="C2651" i="3"/>
  <c r="B2651" i="3"/>
  <c r="K2650" i="3"/>
  <c r="J2650" i="3"/>
  <c r="I2650" i="3"/>
  <c r="H2650" i="3"/>
  <c r="G2650" i="3"/>
  <c r="F2650" i="3"/>
  <c r="E2650" i="3"/>
  <c r="C2650" i="3"/>
  <c r="B2650" i="3"/>
  <c r="K2649" i="3"/>
  <c r="J2649" i="3"/>
  <c r="I2649" i="3"/>
  <c r="H2649" i="3"/>
  <c r="G2649" i="3"/>
  <c r="F2649" i="3"/>
  <c r="E2649" i="3"/>
  <c r="C2649" i="3"/>
  <c r="B2649" i="3"/>
  <c r="K2648" i="3"/>
  <c r="J2648" i="3"/>
  <c r="I2648" i="3"/>
  <c r="H2648" i="3"/>
  <c r="G2648" i="3"/>
  <c r="F2648" i="3"/>
  <c r="E2648" i="3"/>
  <c r="C2648" i="3"/>
  <c r="B2648" i="3"/>
  <c r="K2647" i="3"/>
  <c r="J2647" i="3"/>
  <c r="I2647" i="3"/>
  <c r="H2647" i="3"/>
  <c r="G2647" i="3"/>
  <c r="F2647" i="3"/>
  <c r="E2647" i="3"/>
  <c r="C2647" i="3"/>
  <c r="B2647" i="3"/>
  <c r="K2646" i="3"/>
  <c r="J2646" i="3"/>
  <c r="I2646" i="3"/>
  <c r="H2646" i="3"/>
  <c r="G2646" i="3"/>
  <c r="F2646" i="3"/>
  <c r="E2646" i="3"/>
  <c r="C2646" i="3"/>
  <c r="B2646" i="3"/>
  <c r="K2645" i="3"/>
  <c r="J2645" i="3"/>
  <c r="I2645" i="3"/>
  <c r="H2645" i="3"/>
  <c r="G2645" i="3"/>
  <c r="F2645" i="3"/>
  <c r="E2645" i="3"/>
  <c r="C2645" i="3"/>
  <c r="B2645" i="3"/>
  <c r="K2644" i="3"/>
  <c r="J2644" i="3"/>
  <c r="I2644" i="3"/>
  <c r="H2644" i="3"/>
  <c r="G2644" i="3"/>
  <c r="F2644" i="3"/>
  <c r="E2644" i="3"/>
  <c r="C2644" i="3"/>
  <c r="B2644" i="3"/>
  <c r="K2643" i="3"/>
  <c r="J2643" i="3"/>
  <c r="I2643" i="3"/>
  <c r="H2643" i="3"/>
  <c r="G2643" i="3"/>
  <c r="F2643" i="3"/>
  <c r="E2643" i="3"/>
  <c r="C2643" i="3"/>
  <c r="B2643" i="3"/>
  <c r="K2642" i="3"/>
  <c r="J2642" i="3"/>
  <c r="I2642" i="3"/>
  <c r="H2642" i="3"/>
  <c r="G2642" i="3"/>
  <c r="F2642" i="3"/>
  <c r="E2642" i="3"/>
  <c r="C2642" i="3"/>
  <c r="B2642" i="3"/>
  <c r="K2641" i="3"/>
  <c r="J2641" i="3"/>
  <c r="I2641" i="3"/>
  <c r="H2641" i="3"/>
  <c r="G2641" i="3"/>
  <c r="F2641" i="3"/>
  <c r="E2641" i="3"/>
  <c r="C2641" i="3"/>
  <c r="B2641" i="3"/>
  <c r="K2640" i="3"/>
  <c r="J2640" i="3"/>
  <c r="I2640" i="3"/>
  <c r="H2640" i="3"/>
  <c r="G2640" i="3"/>
  <c r="F2640" i="3"/>
  <c r="E2640" i="3"/>
  <c r="C2640" i="3"/>
  <c r="B2640" i="3"/>
  <c r="K2639" i="3"/>
  <c r="J2639" i="3"/>
  <c r="I2639" i="3"/>
  <c r="H2639" i="3"/>
  <c r="G2639" i="3"/>
  <c r="F2639" i="3"/>
  <c r="E2639" i="3"/>
  <c r="C2639" i="3"/>
  <c r="B2639" i="3"/>
  <c r="K2638" i="3"/>
  <c r="J2638" i="3"/>
  <c r="I2638" i="3"/>
  <c r="H2638" i="3"/>
  <c r="G2638" i="3"/>
  <c r="F2638" i="3"/>
  <c r="E2638" i="3"/>
  <c r="C2638" i="3"/>
  <c r="B2638" i="3"/>
  <c r="K2637" i="3"/>
  <c r="J2637" i="3"/>
  <c r="I2637" i="3"/>
  <c r="H2637" i="3"/>
  <c r="G2637" i="3"/>
  <c r="F2637" i="3"/>
  <c r="E2637" i="3"/>
  <c r="C2637" i="3"/>
  <c r="B2637" i="3"/>
  <c r="K2636" i="3"/>
  <c r="J2636" i="3"/>
  <c r="I2636" i="3"/>
  <c r="H2636" i="3"/>
  <c r="G2636" i="3"/>
  <c r="F2636" i="3"/>
  <c r="E2636" i="3"/>
  <c r="C2636" i="3"/>
  <c r="B2636" i="3"/>
  <c r="K2635" i="3"/>
  <c r="J2635" i="3"/>
  <c r="I2635" i="3"/>
  <c r="H2635" i="3"/>
  <c r="G2635" i="3"/>
  <c r="F2635" i="3"/>
  <c r="E2635" i="3"/>
  <c r="C2635" i="3"/>
  <c r="B2635" i="3"/>
  <c r="K2634" i="3"/>
  <c r="J2634" i="3"/>
  <c r="I2634" i="3"/>
  <c r="H2634" i="3"/>
  <c r="G2634" i="3"/>
  <c r="F2634" i="3"/>
  <c r="E2634" i="3"/>
  <c r="C2634" i="3"/>
  <c r="B2634" i="3"/>
  <c r="K2633" i="3"/>
  <c r="J2633" i="3"/>
  <c r="I2633" i="3"/>
  <c r="H2633" i="3"/>
  <c r="G2633" i="3"/>
  <c r="F2633" i="3"/>
  <c r="E2633" i="3"/>
  <c r="C2633" i="3"/>
  <c r="B2633" i="3"/>
  <c r="K2632" i="3"/>
  <c r="J2632" i="3"/>
  <c r="I2632" i="3"/>
  <c r="H2632" i="3"/>
  <c r="G2632" i="3"/>
  <c r="F2632" i="3"/>
  <c r="E2632" i="3"/>
  <c r="C2632" i="3"/>
  <c r="B2632" i="3"/>
  <c r="K2631" i="3"/>
  <c r="J2631" i="3"/>
  <c r="I2631" i="3"/>
  <c r="H2631" i="3"/>
  <c r="G2631" i="3"/>
  <c r="F2631" i="3"/>
  <c r="E2631" i="3"/>
  <c r="C2631" i="3"/>
  <c r="B2631" i="3"/>
  <c r="K2630" i="3"/>
  <c r="J2630" i="3"/>
  <c r="I2630" i="3"/>
  <c r="H2630" i="3"/>
  <c r="G2630" i="3"/>
  <c r="F2630" i="3"/>
  <c r="E2630" i="3"/>
  <c r="C2630" i="3"/>
  <c r="B2630" i="3"/>
  <c r="K2629" i="3"/>
  <c r="J2629" i="3"/>
  <c r="I2629" i="3"/>
  <c r="H2629" i="3"/>
  <c r="G2629" i="3"/>
  <c r="F2629" i="3"/>
  <c r="E2629" i="3"/>
  <c r="C2629" i="3"/>
  <c r="B2629" i="3"/>
  <c r="K2628" i="3"/>
  <c r="J2628" i="3"/>
  <c r="I2628" i="3"/>
  <c r="H2628" i="3"/>
  <c r="G2628" i="3"/>
  <c r="F2628" i="3"/>
  <c r="E2628" i="3"/>
  <c r="C2628" i="3"/>
  <c r="B2628" i="3"/>
  <c r="K2627" i="3"/>
  <c r="J2627" i="3"/>
  <c r="I2627" i="3"/>
  <c r="H2627" i="3"/>
  <c r="G2627" i="3"/>
  <c r="F2627" i="3"/>
  <c r="E2627" i="3"/>
  <c r="C2627" i="3"/>
  <c r="B2627" i="3"/>
  <c r="K2626" i="3"/>
  <c r="J2626" i="3"/>
  <c r="I2626" i="3"/>
  <c r="H2626" i="3"/>
  <c r="G2626" i="3"/>
  <c r="F2626" i="3"/>
  <c r="E2626" i="3"/>
  <c r="C2626" i="3"/>
  <c r="B2626" i="3"/>
  <c r="K2625" i="3"/>
  <c r="J2625" i="3"/>
  <c r="I2625" i="3"/>
  <c r="H2625" i="3"/>
  <c r="G2625" i="3"/>
  <c r="F2625" i="3"/>
  <c r="E2625" i="3"/>
  <c r="C2625" i="3"/>
  <c r="B2625" i="3"/>
  <c r="K2624" i="3"/>
  <c r="J2624" i="3"/>
  <c r="I2624" i="3"/>
  <c r="H2624" i="3"/>
  <c r="G2624" i="3"/>
  <c r="F2624" i="3"/>
  <c r="E2624" i="3"/>
  <c r="C2624" i="3"/>
  <c r="B2624" i="3"/>
  <c r="K2623" i="3"/>
  <c r="J2623" i="3"/>
  <c r="I2623" i="3"/>
  <c r="H2623" i="3"/>
  <c r="G2623" i="3"/>
  <c r="F2623" i="3"/>
  <c r="E2623" i="3"/>
  <c r="C2623" i="3"/>
  <c r="B2623" i="3"/>
  <c r="K2622" i="3"/>
  <c r="J2622" i="3"/>
  <c r="I2622" i="3"/>
  <c r="H2622" i="3"/>
  <c r="G2622" i="3"/>
  <c r="F2622" i="3"/>
  <c r="E2622" i="3"/>
  <c r="C2622" i="3"/>
  <c r="B2622" i="3"/>
  <c r="K2621" i="3"/>
  <c r="J2621" i="3"/>
  <c r="I2621" i="3"/>
  <c r="H2621" i="3"/>
  <c r="G2621" i="3"/>
  <c r="F2621" i="3"/>
  <c r="E2621" i="3"/>
  <c r="C2621" i="3"/>
  <c r="B2621" i="3"/>
  <c r="K2620" i="3"/>
  <c r="J2620" i="3"/>
  <c r="I2620" i="3"/>
  <c r="H2620" i="3"/>
  <c r="G2620" i="3"/>
  <c r="F2620" i="3"/>
  <c r="E2620" i="3"/>
  <c r="C2620" i="3"/>
  <c r="B2620" i="3"/>
  <c r="K2619" i="3"/>
  <c r="J2619" i="3"/>
  <c r="I2619" i="3"/>
  <c r="H2619" i="3"/>
  <c r="G2619" i="3"/>
  <c r="F2619" i="3"/>
  <c r="E2619" i="3"/>
  <c r="C2619" i="3"/>
  <c r="B2619" i="3"/>
  <c r="K2618" i="3"/>
  <c r="J2618" i="3"/>
  <c r="I2618" i="3"/>
  <c r="H2618" i="3"/>
  <c r="G2618" i="3"/>
  <c r="F2618" i="3"/>
  <c r="E2618" i="3"/>
  <c r="C2618" i="3"/>
  <c r="B2618" i="3"/>
  <c r="K2617" i="3"/>
  <c r="J2617" i="3"/>
  <c r="I2617" i="3"/>
  <c r="H2617" i="3"/>
  <c r="G2617" i="3"/>
  <c r="F2617" i="3"/>
  <c r="E2617" i="3"/>
  <c r="C2617" i="3"/>
  <c r="B2617" i="3"/>
  <c r="K2616" i="3"/>
  <c r="J2616" i="3"/>
  <c r="I2616" i="3"/>
  <c r="H2616" i="3"/>
  <c r="G2616" i="3"/>
  <c r="F2616" i="3"/>
  <c r="E2616" i="3"/>
  <c r="C2616" i="3"/>
  <c r="B2616" i="3"/>
  <c r="K2615" i="3"/>
  <c r="J2615" i="3"/>
  <c r="I2615" i="3"/>
  <c r="H2615" i="3"/>
  <c r="G2615" i="3"/>
  <c r="F2615" i="3"/>
  <c r="E2615" i="3"/>
  <c r="C2615" i="3"/>
  <c r="B2615" i="3"/>
  <c r="K2614" i="3"/>
  <c r="J2614" i="3"/>
  <c r="I2614" i="3"/>
  <c r="H2614" i="3"/>
  <c r="G2614" i="3"/>
  <c r="F2614" i="3"/>
  <c r="E2614" i="3"/>
  <c r="C2614" i="3"/>
  <c r="B2614" i="3"/>
  <c r="K2613" i="3"/>
  <c r="J2613" i="3"/>
  <c r="I2613" i="3"/>
  <c r="H2613" i="3"/>
  <c r="G2613" i="3"/>
  <c r="F2613" i="3"/>
  <c r="E2613" i="3"/>
  <c r="C2613" i="3"/>
  <c r="B2613" i="3"/>
  <c r="K2612" i="3"/>
  <c r="J2612" i="3"/>
  <c r="I2612" i="3"/>
  <c r="H2612" i="3"/>
  <c r="G2612" i="3"/>
  <c r="F2612" i="3"/>
  <c r="E2612" i="3"/>
  <c r="C2612" i="3"/>
  <c r="B2612" i="3"/>
  <c r="K2611" i="3"/>
  <c r="J2611" i="3"/>
  <c r="I2611" i="3"/>
  <c r="H2611" i="3"/>
  <c r="G2611" i="3"/>
  <c r="F2611" i="3"/>
  <c r="E2611" i="3"/>
  <c r="C2611" i="3"/>
  <c r="B2611" i="3"/>
  <c r="K2610" i="3"/>
  <c r="J2610" i="3"/>
  <c r="I2610" i="3"/>
  <c r="H2610" i="3"/>
  <c r="G2610" i="3"/>
  <c r="F2610" i="3"/>
  <c r="E2610" i="3"/>
  <c r="C2610" i="3"/>
  <c r="B2610" i="3"/>
  <c r="K2609" i="3"/>
  <c r="J2609" i="3"/>
  <c r="I2609" i="3"/>
  <c r="H2609" i="3"/>
  <c r="G2609" i="3"/>
  <c r="F2609" i="3"/>
  <c r="E2609" i="3"/>
  <c r="C2609" i="3"/>
  <c r="B2609" i="3"/>
  <c r="K2608" i="3"/>
  <c r="J2608" i="3"/>
  <c r="I2608" i="3"/>
  <c r="H2608" i="3"/>
  <c r="G2608" i="3"/>
  <c r="F2608" i="3"/>
  <c r="E2608" i="3"/>
  <c r="C2608" i="3"/>
  <c r="B2608" i="3"/>
  <c r="K2607" i="3"/>
  <c r="J2607" i="3"/>
  <c r="I2607" i="3"/>
  <c r="H2607" i="3"/>
  <c r="G2607" i="3"/>
  <c r="F2607" i="3"/>
  <c r="E2607" i="3"/>
  <c r="C2607" i="3"/>
  <c r="B2607" i="3"/>
  <c r="K2606" i="3"/>
  <c r="J2606" i="3"/>
  <c r="I2606" i="3"/>
  <c r="H2606" i="3"/>
  <c r="G2606" i="3"/>
  <c r="F2606" i="3"/>
  <c r="E2606" i="3"/>
  <c r="C2606" i="3"/>
  <c r="B2606" i="3"/>
  <c r="K2605" i="3"/>
  <c r="J2605" i="3"/>
  <c r="I2605" i="3"/>
  <c r="H2605" i="3"/>
  <c r="G2605" i="3"/>
  <c r="F2605" i="3"/>
  <c r="E2605" i="3"/>
  <c r="C2605" i="3"/>
  <c r="B2605" i="3"/>
  <c r="K2604" i="3"/>
  <c r="J2604" i="3"/>
  <c r="I2604" i="3"/>
  <c r="H2604" i="3"/>
  <c r="G2604" i="3"/>
  <c r="F2604" i="3"/>
  <c r="E2604" i="3"/>
  <c r="C2604" i="3"/>
  <c r="B2604" i="3"/>
  <c r="K2603" i="3"/>
  <c r="J2603" i="3"/>
  <c r="I2603" i="3"/>
  <c r="H2603" i="3"/>
  <c r="G2603" i="3"/>
  <c r="F2603" i="3"/>
  <c r="E2603" i="3"/>
  <c r="C2603" i="3"/>
  <c r="B2603" i="3"/>
  <c r="K2602" i="3"/>
  <c r="J2602" i="3"/>
  <c r="I2602" i="3"/>
  <c r="H2602" i="3"/>
  <c r="G2602" i="3"/>
  <c r="F2602" i="3"/>
  <c r="E2602" i="3"/>
  <c r="C2602" i="3"/>
  <c r="B2602" i="3"/>
  <c r="K2601" i="3"/>
  <c r="J2601" i="3"/>
  <c r="I2601" i="3"/>
  <c r="H2601" i="3"/>
  <c r="G2601" i="3"/>
  <c r="F2601" i="3"/>
  <c r="E2601" i="3"/>
  <c r="C2601" i="3"/>
  <c r="B2601" i="3"/>
  <c r="K2600" i="3"/>
  <c r="J2600" i="3"/>
  <c r="I2600" i="3"/>
  <c r="H2600" i="3"/>
  <c r="G2600" i="3"/>
  <c r="F2600" i="3"/>
  <c r="E2600" i="3"/>
  <c r="C2600" i="3"/>
  <c r="B2600" i="3"/>
  <c r="K2599" i="3"/>
  <c r="J2599" i="3"/>
  <c r="I2599" i="3"/>
  <c r="H2599" i="3"/>
  <c r="G2599" i="3"/>
  <c r="F2599" i="3"/>
  <c r="E2599" i="3"/>
  <c r="C2599" i="3"/>
  <c r="B2599" i="3"/>
  <c r="K2598" i="3"/>
  <c r="J2598" i="3"/>
  <c r="I2598" i="3"/>
  <c r="H2598" i="3"/>
  <c r="G2598" i="3"/>
  <c r="F2598" i="3"/>
  <c r="E2598" i="3"/>
  <c r="C2598" i="3"/>
  <c r="B2598" i="3"/>
  <c r="K2597" i="3"/>
  <c r="J2597" i="3"/>
  <c r="I2597" i="3"/>
  <c r="H2597" i="3"/>
  <c r="G2597" i="3"/>
  <c r="F2597" i="3"/>
  <c r="E2597" i="3"/>
  <c r="C2597" i="3"/>
  <c r="B2597" i="3"/>
  <c r="K2596" i="3"/>
  <c r="J2596" i="3"/>
  <c r="I2596" i="3"/>
  <c r="H2596" i="3"/>
  <c r="G2596" i="3"/>
  <c r="F2596" i="3"/>
  <c r="E2596" i="3"/>
  <c r="C2596" i="3"/>
  <c r="B2596" i="3"/>
  <c r="K2595" i="3"/>
  <c r="J2595" i="3"/>
  <c r="I2595" i="3"/>
  <c r="H2595" i="3"/>
  <c r="G2595" i="3"/>
  <c r="F2595" i="3"/>
  <c r="E2595" i="3"/>
  <c r="C2595" i="3"/>
  <c r="B2595" i="3"/>
  <c r="K2594" i="3"/>
  <c r="J2594" i="3"/>
  <c r="I2594" i="3"/>
  <c r="H2594" i="3"/>
  <c r="G2594" i="3"/>
  <c r="F2594" i="3"/>
  <c r="E2594" i="3"/>
  <c r="C2594" i="3"/>
  <c r="B2594" i="3"/>
  <c r="K2593" i="3"/>
  <c r="J2593" i="3"/>
  <c r="I2593" i="3"/>
  <c r="H2593" i="3"/>
  <c r="G2593" i="3"/>
  <c r="F2593" i="3"/>
  <c r="E2593" i="3"/>
  <c r="C2593" i="3"/>
  <c r="B2593" i="3"/>
  <c r="K2592" i="3"/>
  <c r="J2592" i="3"/>
  <c r="I2592" i="3"/>
  <c r="H2592" i="3"/>
  <c r="G2592" i="3"/>
  <c r="F2592" i="3"/>
  <c r="E2592" i="3"/>
  <c r="C2592" i="3"/>
  <c r="B2592" i="3"/>
  <c r="K2591" i="3"/>
  <c r="J2591" i="3"/>
  <c r="I2591" i="3"/>
  <c r="H2591" i="3"/>
  <c r="G2591" i="3"/>
  <c r="F2591" i="3"/>
  <c r="E2591" i="3"/>
  <c r="C2591" i="3"/>
  <c r="B2591" i="3"/>
  <c r="K2590" i="3"/>
  <c r="J2590" i="3"/>
  <c r="I2590" i="3"/>
  <c r="H2590" i="3"/>
  <c r="G2590" i="3"/>
  <c r="F2590" i="3"/>
  <c r="E2590" i="3"/>
  <c r="C2590" i="3"/>
  <c r="B2590" i="3"/>
  <c r="K2589" i="3"/>
  <c r="J2589" i="3"/>
  <c r="I2589" i="3"/>
  <c r="H2589" i="3"/>
  <c r="G2589" i="3"/>
  <c r="F2589" i="3"/>
  <c r="E2589" i="3"/>
  <c r="C2589" i="3"/>
  <c r="B2589" i="3"/>
  <c r="K2588" i="3"/>
  <c r="J2588" i="3"/>
  <c r="I2588" i="3"/>
  <c r="H2588" i="3"/>
  <c r="G2588" i="3"/>
  <c r="F2588" i="3"/>
  <c r="E2588" i="3"/>
  <c r="C2588" i="3"/>
  <c r="B2588" i="3"/>
  <c r="K2587" i="3"/>
  <c r="J2587" i="3"/>
  <c r="I2587" i="3"/>
  <c r="H2587" i="3"/>
  <c r="G2587" i="3"/>
  <c r="F2587" i="3"/>
  <c r="E2587" i="3"/>
  <c r="C2587" i="3"/>
  <c r="B2587" i="3"/>
  <c r="K2586" i="3"/>
  <c r="J2586" i="3"/>
  <c r="I2586" i="3"/>
  <c r="H2586" i="3"/>
  <c r="G2586" i="3"/>
  <c r="F2586" i="3"/>
  <c r="E2586" i="3"/>
  <c r="C2586" i="3"/>
  <c r="B2586" i="3"/>
  <c r="K2585" i="3"/>
  <c r="J2585" i="3"/>
  <c r="I2585" i="3"/>
  <c r="H2585" i="3"/>
  <c r="G2585" i="3"/>
  <c r="F2585" i="3"/>
  <c r="E2585" i="3"/>
  <c r="C2585" i="3"/>
  <c r="B2585" i="3"/>
  <c r="K2584" i="3"/>
  <c r="J2584" i="3"/>
  <c r="I2584" i="3"/>
  <c r="H2584" i="3"/>
  <c r="G2584" i="3"/>
  <c r="F2584" i="3"/>
  <c r="E2584" i="3"/>
  <c r="C2584" i="3"/>
  <c r="B2584" i="3"/>
  <c r="K2583" i="3"/>
  <c r="J2583" i="3"/>
  <c r="I2583" i="3"/>
  <c r="H2583" i="3"/>
  <c r="G2583" i="3"/>
  <c r="F2583" i="3"/>
  <c r="E2583" i="3"/>
  <c r="C2583" i="3"/>
  <c r="B2583" i="3"/>
  <c r="K2582" i="3"/>
  <c r="J2582" i="3"/>
  <c r="I2582" i="3"/>
  <c r="H2582" i="3"/>
  <c r="G2582" i="3"/>
  <c r="F2582" i="3"/>
  <c r="E2582" i="3"/>
  <c r="C2582" i="3"/>
  <c r="B2582" i="3"/>
  <c r="K2581" i="3"/>
  <c r="J2581" i="3"/>
  <c r="I2581" i="3"/>
  <c r="H2581" i="3"/>
  <c r="G2581" i="3"/>
  <c r="F2581" i="3"/>
  <c r="E2581" i="3"/>
  <c r="C2581" i="3"/>
  <c r="B2581" i="3"/>
  <c r="K2580" i="3"/>
  <c r="J2580" i="3"/>
  <c r="I2580" i="3"/>
  <c r="H2580" i="3"/>
  <c r="G2580" i="3"/>
  <c r="F2580" i="3"/>
  <c r="E2580" i="3"/>
  <c r="C2580" i="3"/>
  <c r="B2580" i="3"/>
  <c r="K2579" i="3"/>
  <c r="J2579" i="3"/>
  <c r="I2579" i="3"/>
  <c r="H2579" i="3"/>
  <c r="G2579" i="3"/>
  <c r="F2579" i="3"/>
  <c r="E2579" i="3"/>
  <c r="C2579" i="3"/>
  <c r="B2579" i="3"/>
  <c r="K2578" i="3"/>
  <c r="J2578" i="3"/>
  <c r="I2578" i="3"/>
  <c r="H2578" i="3"/>
  <c r="G2578" i="3"/>
  <c r="F2578" i="3"/>
  <c r="E2578" i="3"/>
  <c r="C2578" i="3"/>
  <c r="B2578" i="3"/>
  <c r="K2577" i="3"/>
  <c r="J2577" i="3"/>
  <c r="I2577" i="3"/>
  <c r="H2577" i="3"/>
  <c r="G2577" i="3"/>
  <c r="F2577" i="3"/>
  <c r="E2577" i="3"/>
  <c r="C2577" i="3"/>
  <c r="B2577" i="3"/>
  <c r="K2576" i="3"/>
  <c r="J2576" i="3"/>
  <c r="I2576" i="3"/>
  <c r="H2576" i="3"/>
  <c r="G2576" i="3"/>
  <c r="F2576" i="3"/>
  <c r="E2576" i="3"/>
  <c r="C2576" i="3"/>
  <c r="B2576" i="3"/>
  <c r="K2575" i="3"/>
  <c r="J2575" i="3"/>
  <c r="I2575" i="3"/>
  <c r="H2575" i="3"/>
  <c r="G2575" i="3"/>
  <c r="F2575" i="3"/>
  <c r="E2575" i="3"/>
  <c r="C2575" i="3"/>
  <c r="B2575" i="3"/>
  <c r="K2574" i="3"/>
  <c r="J2574" i="3"/>
  <c r="I2574" i="3"/>
  <c r="H2574" i="3"/>
  <c r="G2574" i="3"/>
  <c r="F2574" i="3"/>
  <c r="E2574" i="3"/>
  <c r="C2574" i="3"/>
  <c r="B2574" i="3"/>
  <c r="K2573" i="3"/>
  <c r="J2573" i="3"/>
  <c r="I2573" i="3"/>
  <c r="H2573" i="3"/>
  <c r="G2573" i="3"/>
  <c r="F2573" i="3"/>
  <c r="E2573" i="3"/>
  <c r="C2573" i="3"/>
  <c r="B2573" i="3"/>
  <c r="K2572" i="3"/>
  <c r="J2572" i="3"/>
  <c r="I2572" i="3"/>
  <c r="H2572" i="3"/>
  <c r="G2572" i="3"/>
  <c r="F2572" i="3"/>
  <c r="E2572" i="3"/>
  <c r="C2572" i="3"/>
  <c r="B2572" i="3"/>
  <c r="K2571" i="3"/>
  <c r="J2571" i="3"/>
  <c r="I2571" i="3"/>
  <c r="H2571" i="3"/>
  <c r="G2571" i="3"/>
  <c r="F2571" i="3"/>
  <c r="E2571" i="3"/>
  <c r="C2571" i="3"/>
  <c r="B2571" i="3"/>
  <c r="K2570" i="3"/>
  <c r="J2570" i="3"/>
  <c r="I2570" i="3"/>
  <c r="H2570" i="3"/>
  <c r="G2570" i="3"/>
  <c r="F2570" i="3"/>
  <c r="E2570" i="3"/>
  <c r="C2570" i="3"/>
  <c r="B2570" i="3"/>
  <c r="K2569" i="3"/>
  <c r="J2569" i="3"/>
  <c r="I2569" i="3"/>
  <c r="H2569" i="3"/>
  <c r="G2569" i="3"/>
  <c r="F2569" i="3"/>
  <c r="E2569" i="3"/>
  <c r="C2569" i="3"/>
  <c r="B2569" i="3"/>
  <c r="K2568" i="3"/>
  <c r="J2568" i="3"/>
  <c r="I2568" i="3"/>
  <c r="H2568" i="3"/>
  <c r="G2568" i="3"/>
  <c r="F2568" i="3"/>
  <c r="E2568" i="3"/>
  <c r="C2568" i="3"/>
  <c r="B2568" i="3"/>
  <c r="K2567" i="3"/>
  <c r="J2567" i="3"/>
  <c r="I2567" i="3"/>
  <c r="H2567" i="3"/>
  <c r="G2567" i="3"/>
  <c r="F2567" i="3"/>
  <c r="E2567" i="3"/>
  <c r="C2567" i="3"/>
  <c r="B2567" i="3"/>
  <c r="K2566" i="3"/>
  <c r="J2566" i="3"/>
  <c r="I2566" i="3"/>
  <c r="H2566" i="3"/>
  <c r="G2566" i="3"/>
  <c r="F2566" i="3"/>
  <c r="E2566" i="3"/>
  <c r="C2566" i="3"/>
  <c r="B2566" i="3"/>
  <c r="K2565" i="3"/>
  <c r="J2565" i="3"/>
  <c r="I2565" i="3"/>
  <c r="H2565" i="3"/>
  <c r="G2565" i="3"/>
  <c r="F2565" i="3"/>
  <c r="E2565" i="3"/>
  <c r="C2565" i="3"/>
  <c r="B2565" i="3"/>
  <c r="K2564" i="3"/>
  <c r="J2564" i="3"/>
  <c r="I2564" i="3"/>
  <c r="H2564" i="3"/>
  <c r="G2564" i="3"/>
  <c r="F2564" i="3"/>
  <c r="E2564" i="3"/>
  <c r="C2564" i="3"/>
  <c r="B2564" i="3"/>
  <c r="K2563" i="3"/>
  <c r="J2563" i="3"/>
  <c r="I2563" i="3"/>
  <c r="H2563" i="3"/>
  <c r="G2563" i="3"/>
  <c r="F2563" i="3"/>
  <c r="E2563" i="3"/>
  <c r="C2563" i="3"/>
  <c r="B2563" i="3"/>
  <c r="K2562" i="3"/>
  <c r="J2562" i="3"/>
  <c r="I2562" i="3"/>
  <c r="H2562" i="3"/>
  <c r="G2562" i="3"/>
  <c r="F2562" i="3"/>
  <c r="E2562" i="3"/>
  <c r="C2562" i="3"/>
  <c r="B2562" i="3"/>
  <c r="K2561" i="3"/>
  <c r="J2561" i="3"/>
  <c r="I2561" i="3"/>
  <c r="H2561" i="3"/>
  <c r="G2561" i="3"/>
  <c r="F2561" i="3"/>
  <c r="E2561" i="3"/>
  <c r="C2561" i="3"/>
  <c r="B2561" i="3"/>
  <c r="K2560" i="3"/>
  <c r="J2560" i="3"/>
  <c r="I2560" i="3"/>
  <c r="H2560" i="3"/>
  <c r="G2560" i="3"/>
  <c r="F2560" i="3"/>
  <c r="E2560" i="3"/>
  <c r="C2560" i="3"/>
  <c r="B2560" i="3"/>
  <c r="K2559" i="3"/>
  <c r="J2559" i="3"/>
  <c r="I2559" i="3"/>
  <c r="H2559" i="3"/>
  <c r="G2559" i="3"/>
  <c r="F2559" i="3"/>
  <c r="E2559" i="3"/>
  <c r="C2559" i="3"/>
  <c r="B2559" i="3"/>
  <c r="K2558" i="3"/>
  <c r="J2558" i="3"/>
  <c r="I2558" i="3"/>
  <c r="H2558" i="3"/>
  <c r="G2558" i="3"/>
  <c r="F2558" i="3"/>
  <c r="E2558" i="3"/>
  <c r="C2558" i="3"/>
  <c r="B2558" i="3"/>
  <c r="K2557" i="3"/>
  <c r="J2557" i="3"/>
  <c r="I2557" i="3"/>
  <c r="H2557" i="3"/>
  <c r="G2557" i="3"/>
  <c r="F2557" i="3"/>
  <c r="E2557" i="3"/>
  <c r="C2557" i="3"/>
  <c r="B2557" i="3"/>
  <c r="K2556" i="3"/>
  <c r="J2556" i="3"/>
  <c r="I2556" i="3"/>
  <c r="H2556" i="3"/>
  <c r="G2556" i="3"/>
  <c r="F2556" i="3"/>
  <c r="E2556" i="3"/>
  <c r="C2556" i="3"/>
  <c r="B2556" i="3"/>
  <c r="K2555" i="3"/>
  <c r="J2555" i="3"/>
  <c r="I2555" i="3"/>
  <c r="H2555" i="3"/>
  <c r="G2555" i="3"/>
  <c r="F2555" i="3"/>
  <c r="E2555" i="3"/>
  <c r="C2555" i="3"/>
  <c r="B2555" i="3"/>
  <c r="K2554" i="3"/>
  <c r="J2554" i="3"/>
  <c r="I2554" i="3"/>
  <c r="H2554" i="3"/>
  <c r="G2554" i="3"/>
  <c r="F2554" i="3"/>
  <c r="E2554" i="3"/>
  <c r="C2554" i="3"/>
  <c r="B2554" i="3"/>
  <c r="K2553" i="3"/>
  <c r="J2553" i="3"/>
  <c r="I2553" i="3"/>
  <c r="H2553" i="3"/>
  <c r="G2553" i="3"/>
  <c r="F2553" i="3"/>
  <c r="E2553" i="3"/>
  <c r="C2553" i="3"/>
  <c r="B2553" i="3"/>
  <c r="K2552" i="3"/>
  <c r="J2552" i="3"/>
  <c r="I2552" i="3"/>
  <c r="H2552" i="3"/>
  <c r="G2552" i="3"/>
  <c r="F2552" i="3"/>
  <c r="E2552" i="3"/>
  <c r="C2552" i="3"/>
  <c r="B2552" i="3"/>
  <c r="K2551" i="3"/>
  <c r="J2551" i="3"/>
  <c r="I2551" i="3"/>
  <c r="H2551" i="3"/>
  <c r="G2551" i="3"/>
  <c r="F2551" i="3"/>
  <c r="E2551" i="3"/>
  <c r="C2551" i="3"/>
  <c r="B2551" i="3"/>
  <c r="K2550" i="3"/>
  <c r="J2550" i="3"/>
  <c r="I2550" i="3"/>
  <c r="H2550" i="3"/>
  <c r="G2550" i="3"/>
  <c r="F2550" i="3"/>
  <c r="E2550" i="3"/>
  <c r="C2550" i="3"/>
  <c r="B2550" i="3"/>
  <c r="K2549" i="3"/>
  <c r="J2549" i="3"/>
  <c r="I2549" i="3"/>
  <c r="H2549" i="3"/>
  <c r="G2549" i="3"/>
  <c r="F2549" i="3"/>
  <c r="E2549" i="3"/>
  <c r="C2549" i="3"/>
  <c r="B2549" i="3"/>
  <c r="K2548" i="3"/>
  <c r="J2548" i="3"/>
  <c r="I2548" i="3"/>
  <c r="H2548" i="3"/>
  <c r="G2548" i="3"/>
  <c r="F2548" i="3"/>
  <c r="E2548" i="3"/>
  <c r="C2548" i="3"/>
  <c r="B2548" i="3"/>
  <c r="K2547" i="3"/>
  <c r="J2547" i="3"/>
  <c r="I2547" i="3"/>
  <c r="H2547" i="3"/>
  <c r="G2547" i="3"/>
  <c r="F2547" i="3"/>
  <c r="E2547" i="3"/>
  <c r="C2547" i="3"/>
  <c r="B2547" i="3"/>
  <c r="K2546" i="3"/>
  <c r="J2546" i="3"/>
  <c r="I2546" i="3"/>
  <c r="H2546" i="3"/>
  <c r="G2546" i="3"/>
  <c r="F2546" i="3"/>
  <c r="E2546" i="3"/>
  <c r="C2546" i="3"/>
  <c r="B2546" i="3"/>
  <c r="K2545" i="3"/>
  <c r="J2545" i="3"/>
  <c r="I2545" i="3"/>
  <c r="H2545" i="3"/>
  <c r="G2545" i="3"/>
  <c r="F2545" i="3"/>
  <c r="E2545" i="3"/>
  <c r="C2545" i="3"/>
  <c r="B2545" i="3"/>
  <c r="K2544" i="3"/>
  <c r="J2544" i="3"/>
  <c r="I2544" i="3"/>
  <c r="H2544" i="3"/>
  <c r="G2544" i="3"/>
  <c r="F2544" i="3"/>
  <c r="E2544" i="3"/>
  <c r="C2544" i="3"/>
  <c r="B2544" i="3"/>
  <c r="K2543" i="3"/>
  <c r="J2543" i="3"/>
  <c r="I2543" i="3"/>
  <c r="H2543" i="3"/>
  <c r="G2543" i="3"/>
  <c r="F2543" i="3"/>
  <c r="E2543" i="3"/>
  <c r="C2543" i="3"/>
  <c r="B2543" i="3"/>
  <c r="K2542" i="3"/>
  <c r="J2542" i="3"/>
  <c r="I2542" i="3"/>
  <c r="H2542" i="3"/>
  <c r="G2542" i="3"/>
  <c r="F2542" i="3"/>
  <c r="E2542" i="3"/>
  <c r="C2542" i="3"/>
  <c r="B2542" i="3"/>
  <c r="K2541" i="3"/>
  <c r="J2541" i="3"/>
  <c r="I2541" i="3"/>
  <c r="H2541" i="3"/>
  <c r="G2541" i="3"/>
  <c r="F2541" i="3"/>
  <c r="E2541" i="3"/>
  <c r="C2541" i="3"/>
  <c r="B2541" i="3"/>
  <c r="K2540" i="3"/>
  <c r="J2540" i="3"/>
  <c r="I2540" i="3"/>
  <c r="H2540" i="3"/>
  <c r="G2540" i="3"/>
  <c r="F2540" i="3"/>
  <c r="E2540" i="3"/>
  <c r="C2540" i="3"/>
  <c r="B2540" i="3"/>
  <c r="K2539" i="3"/>
  <c r="J2539" i="3"/>
  <c r="I2539" i="3"/>
  <c r="H2539" i="3"/>
  <c r="G2539" i="3"/>
  <c r="F2539" i="3"/>
  <c r="E2539" i="3"/>
  <c r="C2539" i="3"/>
  <c r="B2539" i="3"/>
  <c r="K2538" i="3"/>
  <c r="J2538" i="3"/>
  <c r="I2538" i="3"/>
  <c r="H2538" i="3"/>
  <c r="G2538" i="3"/>
  <c r="F2538" i="3"/>
  <c r="E2538" i="3"/>
  <c r="C2538" i="3"/>
  <c r="B2538" i="3"/>
  <c r="K2537" i="3"/>
  <c r="J2537" i="3"/>
  <c r="I2537" i="3"/>
  <c r="H2537" i="3"/>
  <c r="G2537" i="3"/>
  <c r="F2537" i="3"/>
  <c r="E2537" i="3"/>
  <c r="C2537" i="3"/>
  <c r="B2537" i="3"/>
  <c r="K2536" i="3"/>
  <c r="J2536" i="3"/>
  <c r="I2536" i="3"/>
  <c r="H2536" i="3"/>
  <c r="G2536" i="3"/>
  <c r="F2536" i="3"/>
  <c r="E2536" i="3"/>
  <c r="C2536" i="3"/>
  <c r="B2536" i="3"/>
  <c r="K2535" i="3"/>
  <c r="J2535" i="3"/>
  <c r="I2535" i="3"/>
  <c r="H2535" i="3"/>
  <c r="G2535" i="3"/>
  <c r="F2535" i="3"/>
  <c r="E2535" i="3"/>
  <c r="C2535" i="3"/>
  <c r="B2535" i="3"/>
  <c r="K2534" i="3"/>
  <c r="J2534" i="3"/>
  <c r="I2534" i="3"/>
  <c r="H2534" i="3"/>
  <c r="G2534" i="3"/>
  <c r="F2534" i="3"/>
  <c r="E2534" i="3"/>
  <c r="C2534" i="3"/>
  <c r="B2534" i="3"/>
  <c r="K2533" i="3"/>
  <c r="J2533" i="3"/>
  <c r="I2533" i="3"/>
  <c r="H2533" i="3"/>
  <c r="G2533" i="3"/>
  <c r="F2533" i="3"/>
  <c r="E2533" i="3"/>
  <c r="C2533" i="3"/>
  <c r="B2533" i="3"/>
  <c r="K2532" i="3"/>
  <c r="J2532" i="3"/>
  <c r="I2532" i="3"/>
  <c r="H2532" i="3"/>
  <c r="G2532" i="3"/>
  <c r="F2532" i="3"/>
  <c r="E2532" i="3"/>
  <c r="C2532" i="3"/>
  <c r="B2532" i="3"/>
  <c r="K2531" i="3"/>
  <c r="J2531" i="3"/>
  <c r="I2531" i="3"/>
  <c r="H2531" i="3"/>
  <c r="G2531" i="3"/>
  <c r="F2531" i="3"/>
  <c r="E2531" i="3"/>
  <c r="C2531" i="3"/>
  <c r="B2531" i="3"/>
  <c r="K2530" i="3"/>
  <c r="J2530" i="3"/>
  <c r="I2530" i="3"/>
  <c r="H2530" i="3"/>
  <c r="G2530" i="3"/>
  <c r="F2530" i="3"/>
  <c r="E2530" i="3"/>
  <c r="C2530" i="3"/>
  <c r="B2530" i="3"/>
  <c r="K2529" i="3"/>
  <c r="J2529" i="3"/>
  <c r="I2529" i="3"/>
  <c r="H2529" i="3"/>
  <c r="G2529" i="3"/>
  <c r="F2529" i="3"/>
  <c r="E2529" i="3"/>
  <c r="C2529" i="3"/>
  <c r="B2529" i="3"/>
  <c r="K2528" i="3"/>
  <c r="J2528" i="3"/>
  <c r="I2528" i="3"/>
  <c r="H2528" i="3"/>
  <c r="G2528" i="3"/>
  <c r="F2528" i="3"/>
  <c r="E2528" i="3"/>
  <c r="C2528" i="3"/>
  <c r="B2528" i="3"/>
  <c r="K2527" i="3"/>
  <c r="J2527" i="3"/>
  <c r="I2527" i="3"/>
  <c r="H2527" i="3"/>
  <c r="G2527" i="3"/>
  <c r="F2527" i="3"/>
  <c r="E2527" i="3"/>
  <c r="C2527" i="3"/>
  <c r="B2527" i="3"/>
  <c r="K2526" i="3"/>
  <c r="J2526" i="3"/>
  <c r="I2526" i="3"/>
  <c r="H2526" i="3"/>
  <c r="G2526" i="3"/>
  <c r="F2526" i="3"/>
  <c r="E2526" i="3"/>
  <c r="C2526" i="3"/>
  <c r="B2526" i="3"/>
  <c r="K2525" i="3"/>
  <c r="J2525" i="3"/>
  <c r="I2525" i="3"/>
  <c r="H2525" i="3"/>
  <c r="G2525" i="3"/>
  <c r="F2525" i="3"/>
  <c r="E2525" i="3"/>
  <c r="C2525" i="3"/>
  <c r="B2525" i="3"/>
  <c r="K2524" i="3"/>
  <c r="J2524" i="3"/>
  <c r="I2524" i="3"/>
  <c r="H2524" i="3"/>
  <c r="G2524" i="3"/>
  <c r="F2524" i="3"/>
  <c r="E2524" i="3"/>
  <c r="C2524" i="3"/>
  <c r="B2524" i="3"/>
  <c r="K2523" i="3"/>
  <c r="J2523" i="3"/>
  <c r="I2523" i="3"/>
  <c r="H2523" i="3"/>
  <c r="G2523" i="3"/>
  <c r="F2523" i="3"/>
  <c r="E2523" i="3"/>
  <c r="C2523" i="3"/>
  <c r="B2523" i="3"/>
  <c r="K2522" i="3"/>
  <c r="J2522" i="3"/>
  <c r="I2522" i="3"/>
  <c r="H2522" i="3"/>
  <c r="G2522" i="3"/>
  <c r="F2522" i="3"/>
  <c r="E2522" i="3"/>
  <c r="C2522" i="3"/>
  <c r="B2522" i="3"/>
  <c r="K2521" i="3"/>
  <c r="J2521" i="3"/>
  <c r="I2521" i="3"/>
  <c r="H2521" i="3"/>
  <c r="G2521" i="3"/>
  <c r="F2521" i="3"/>
  <c r="E2521" i="3"/>
  <c r="C2521" i="3"/>
  <c r="B2521" i="3"/>
  <c r="K2520" i="3"/>
  <c r="J2520" i="3"/>
  <c r="I2520" i="3"/>
  <c r="H2520" i="3"/>
  <c r="G2520" i="3"/>
  <c r="F2520" i="3"/>
  <c r="E2520" i="3"/>
  <c r="C2520" i="3"/>
  <c r="B2520" i="3"/>
  <c r="K2519" i="3"/>
  <c r="J2519" i="3"/>
  <c r="I2519" i="3"/>
  <c r="H2519" i="3"/>
  <c r="G2519" i="3"/>
  <c r="F2519" i="3"/>
  <c r="E2519" i="3"/>
  <c r="C2519" i="3"/>
  <c r="B2519" i="3"/>
  <c r="K2518" i="3"/>
  <c r="J2518" i="3"/>
  <c r="I2518" i="3"/>
  <c r="H2518" i="3"/>
  <c r="G2518" i="3"/>
  <c r="F2518" i="3"/>
  <c r="E2518" i="3"/>
  <c r="C2518" i="3"/>
  <c r="B2518" i="3"/>
  <c r="K2517" i="3"/>
  <c r="J2517" i="3"/>
  <c r="I2517" i="3"/>
  <c r="H2517" i="3"/>
  <c r="G2517" i="3"/>
  <c r="F2517" i="3"/>
  <c r="E2517" i="3"/>
  <c r="C2517" i="3"/>
  <c r="B2517" i="3"/>
  <c r="K2516" i="3"/>
  <c r="J2516" i="3"/>
  <c r="I2516" i="3"/>
  <c r="H2516" i="3"/>
  <c r="G2516" i="3"/>
  <c r="F2516" i="3"/>
  <c r="E2516" i="3"/>
  <c r="C2516" i="3"/>
  <c r="B2516" i="3"/>
  <c r="K2515" i="3"/>
  <c r="J2515" i="3"/>
  <c r="I2515" i="3"/>
  <c r="H2515" i="3"/>
  <c r="G2515" i="3"/>
  <c r="F2515" i="3"/>
  <c r="E2515" i="3"/>
  <c r="C2515" i="3"/>
  <c r="B2515" i="3"/>
  <c r="K2514" i="3"/>
  <c r="J2514" i="3"/>
  <c r="I2514" i="3"/>
  <c r="H2514" i="3"/>
  <c r="G2514" i="3"/>
  <c r="F2514" i="3"/>
  <c r="E2514" i="3"/>
  <c r="C2514" i="3"/>
  <c r="B2514" i="3"/>
  <c r="K2513" i="3"/>
  <c r="J2513" i="3"/>
  <c r="I2513" i="3"/>
  <c r="H2513" i="3"/>
  <c r="G2513" i="3"/>
  <c r="F2513" i="3"/>
  <c r="E2513" i="3"/>
  <c r="C2513" i="3"/>
  <c r="B2513" i="3"/>
  <c r="K2512" i="3"/>
  <c r="J2512" i="3"/>
  <c r="I2512" i="3"/>
  <c r="H2512" i="3"/>
  <c r="G2512" i="3"/>
  <c r="F2512" i="3"/>
  <c r="E2512" i="3"/>
  <c r="C2512" i="3"/>
  <c r="B2512" i="3"/>
  <c r="K2511" i="3"/>
  <c r="J2511" i="3"/>
  <c r="I2511" i="3"/>
  <c r="H2511" i="3"/>
  <c r="G2511" i="3"/>
  <c r="F2511" i="3"/>
  <c r="E2511" i="3"/>
  <c r="C2511" i="3"/>
  <c r="B2511" i="3"/>
  <c r="K2510" i="3"/>
  <c r="J2510" i="3"/>
  <c r="I2510" i="3"/>
  <c r="H2510" i="3"/>
  <c r="G2510" i="3"/>
  <c r="F2510" i="3"/>
  <c r="E2510" i="3"/>
  <c r="C2510" i="3"/>
  <c r="B2510" i="3"/>
  <c r="K2509" i="3"/>
  <c r="J2509" i="3"/>
  <c r="I2509" i="3"/>
  <c r="H2509" i="3"/>
  <c r="G2509" i="3"/>
  <c r="F2509" i="3"/>
  <c r="E2509" i="3"/>
  <c r="C2509" i="3"/>
  <c r="B2509" i="3"/>
  <c r="K2508" i="3"/>
  <c r="J2508" i="3"/>
  <c r="I2508" i="3"/>
  <c r="H2508" i="3"/>
  <c r="G2508" i="3"/>
  <c r="F2508" i="3"/>
  <c r="E2508" i="3"/>
  <c r="C2508" i="3"/>
  <c r="B2508" i="3"/>
  <c r="K2507" i="3"/>
  <c r="J2507" i="3"/>
  <c r="I2507" i="3"/>
  <c r="H2507" i="3"/>
  <c r="G2507" i="3"/>
  <c r="F2507" i="3"/>
  <c r="E2507" i="3"/>
  <c r="C2507" i="3"/>
  <c r="B2507" i="3"/>
  <c r="K2506" i="3"/>
  <c r="J2506" i="3"/>
  <c r="I2506" i="3"/>
  <c r="H2506" i="3"/>
  <c r="G2506" i="3"/>
  <c r="F2506" i="3"/>
  <c r="E2506" i="3"/>
  <c r="C2506" i="3"/>
  <c r="B2506" i="3"/>
  <c r="K2505" i="3"/>
  <c r="J2505" i="3"/>
  <c r="I2505" i="3"/>
  <c r="H2505" i="3"/>
  <c r="G2505" i="3"/>
  <c r="F2505" i="3"/>
  <c r="E2505" i="3"/>
  <c r="C2505" i="3"/>
  <c r="B2505" i="3"/>
  <c r="K2504" i="3"/>
  <c r="J2504" i="3"/>
  <c r="I2504" i="3"/>
  <c r="H2504" i="3"/>
  <c r="G2504" i="3"/>
  <c r="F2504" i="3"/>
  <c r="E2504" i="3"/>
  <c r="C2504" i="3"/>
  <c r="B2504" i="3"/>
  <c r="K2503" i="3"/>
  <c r="J2503" i="3"/>
  <c r="I2503" i="3"/>
  <c r="H2503" i="3"/>
  <c r="G2503" i="3"/>
  <c r="F2503" i="3"/>
  <c r="E2503" i="3"/>
  <c r="C2503" i="3"/>
  <c r="B2503" i="3"/>
  <c r="K2502" i="3"/>
  <c r="J2502" i="3"/>
  <c r="I2502" i="3"/>
  <c r="H2502" i="3"/>
  <c r="G2502" i="3"/>
  <c r="F2502" i="3"/>
  <c r="E2502" i="3"/>
  <c r="C2502" i="3"/>
  <c r="B2502" i="3"/>
  <c r="K2501" i="3"/>
  <c r="J2501" i="3"/>
  <c r="I2501" i="3"/>
  <c r="H2501" i="3"/>
  <c r="G2501" i="3"/>
  <c r="F2501" i="3"/>
  <c r="E2501" i="3"/>
  <c r="C2501" i="3"/>
  <c r="B2501" i="3"/>
  <c r="K2500" i="3"/>
  <c r="J2500" i="3"/>
  <c r="I2500" i="3"/>
  <c r="H2500" i="3"/>
  <c r="G2500" i="3"/>
  <c r="F2500" i="3"/>
  <c r="E2500" i="3"/>
  <c r="C2500" i="3"/>
  <c r="B2500" i="3"/>
  <c r="K2499" i="3"/>
  <c r="J2499" i="3"/>
  <c r="I2499" i="3"/>
  <c r="H2499" i="3"/>
  <c r="G2499" i="3"/>
  <c r="F2499" i="3"/>
  <c r="E2499" i="3"/>
  <c r="C2499" i="3"/>
  <c r="B2499" i="3"/>
  <c r="K2498" i="3"/>
  <c r="J2498" i="3"/>
  <c r="I2498" i="3"/>
  <c r="H2498" i="3"/>
  <c r="G2498" i="3"/>
  <c r="F2498" i="3"/>
  <c r="E2498" i="3"/>
  <c r="C2498" i="3"/>
  <c r="B2498" i="3"/>
  <c r="K2497" i="3"/>
  <c r="J2497" i="3"/>
  <c r="I2497" i="3"/>
  <c r="H2497" i="3"/>
  <c r="G2497" i="3"/>
  <c r="F2497" i="3"/>
  <c r="E2497" i="3"/>
  <c r="C2497" i="3"/>
  <c r="B2497" i="3"/>
  <c r="K2496" i="3"/>
  <c r="J2496" i="3"/>
  <c r="I2496" i="3"/>
  <c r="H2496" i="3"/>
  <c r="G2496" i="3"/>
  <c r="F2496" i="3"/>
  <c r="E2496" i="3"/>
  <c r="C2496" i="3"/>
  <c r="B2496" i="3"/>
  <c r="K2495" i="3"/>
  <c r="J2495" i="3"/>
  <c r="I2495" i="3"/>
  <c r="H2495" i="3"/>
  <c r="G2495" i="3"/>
  <c r="F2495" i="3"/>
  <c r="E2495" i="3"/>
  <c r="C2495" i="3"/>
  <c r="B2495" i="3"/>
  <c r="K2494" i="3"/>
  <c r="J2494" i="3"/>
  <c r="I2494" i="3"/>
  <c r="H2494" i="3"/>
  <c r="G2494" i="3"/>
  <c r="F2494" i="3"/>
  <c r="E2494" i="3"/>
  <c r="C2494" i="3"/>
  <c r="B2494" i="3"/>
  <c r="K2493" i="3"/>
  <c r="J2493" i="3"/>
  <c r="I2493" i="3"/>
  <c r="H2493" i="3"/>
  <c r="G2493" i="3"/>
  <c r="F2493" i="3"/>
  <c r="E2493" i="3"/>
  <c r="C2493" i="3"/>
  <c r="B2493" i="3"/>
  <c r="K2492" i="3"/>
  <c r="J2492" i="3"/>
  <c r="I2492" i="3"/>
  <c r="H2492" i="3"/>
  <c r="G2492" i="3"/>
  <c r="F2492" i="3"/>
  <c r="E2492" i="3"/>
  <c r="C2492" i="3"/>
  <c r="B2492" i="3"/>
  <c r="K2491" i="3"/>
  <c r="J2491" i="3"/>
  <c r="I2491" i="3"/>
  <c r="H2491" i="3"/>
  <c r="G2491" i="3"/>
  <c r="F2491" i="3"/>
  <c r="E2491" i="3"/>
  <c r="C2491" i="3"/>
  <c r="B2491" i="3"/>
  <c r="K2490" i="3"/>
  <c r="J2490" i="3"/>
  <c r="I2490" i="3"/>
  <c r="H2490" i="3"/>
  <c r="G2490" i="3"/>
  <c r="F2490" i="3"/>
  <c r="E2490" i="3"/>
  <c r="C2490" i="3"/>
  <c r="B2490" i="3"/>
  <c r="K2489" i="3"/>
  <c r="J2489" i="3"/>
  <c r="I2489" i="3"/>
  <c r="H2489" i="3"/>
  <c r="G2489" i="3"/>
  <c r="F2489" i="3"/>
  <c r="E2489" i="3"/>
  <c r="C2489" i="3"/>
  <c r="B2489" i="3"/>
  <c r="K2488" i="3"/>
  <c r="J2488" i="3"/>
  <c r="I2488" i="3"/>
  <c r="H2488" i="3"/>
  <c r="G2488" i="3"/>
  <c r="F2488" i="3"/>
  <c r="E2488" i="3"/>
  <c r="C2488" i="3"/>
  <c r="B2488" i="3"/>
  <c r="K2487" i="3"/>
  <c r="J2487" i="3"/>
  <c r="I2487" i="3"/>
  <c r="H2487" i="3"/>
  <c r="G2487" i="3"/>
  <c r="F2487" i="3"/>
  <c r="E2487" i="3"/>
  <c r="C2487" i="3"/>
  <c r="B2487" i="3"/>
  <c r="K2486" i="3"/>
  <c r="J2486" i="3"/>
  <c r="I2486" i="3"/>
  <c r="H2486" i="3"/>
  <c r="G2486" i="3"/>
  <c r="F2486" i="3"/>
  <c r="E2486" i="3"/>
  <c r="C2486" i="3"/>
  <c r="B2486" i="3"/>
  <c r="K2485" i="3"/>
  <c r="J2485" i="3"/>
  <c r="I2485" i="3"/>
  <c r="H2485" i="3"/>
  <c r="G2485" i="3"/>
  <c r="F2485" i="3"/>
  <c r="E2485" i="3"/>
  <c r="C2485" i="3"/>
  <c r="B2485" i="3"/>
  <c r="K2484" i="3"/>
  <c r="J2484" i="3"/>
  <c r="I2484" i="3"/>
  <c r="H2484" i="3"/>
  <c r="G2484" i="3"/>
  <c r="F2484" i="3"/>
  <c r="E2484" i="3"/>
  <c r="C2484" i="3"/>
  <c r="B2484" i="3"/>
  <c r="K2483" i="3"/>
  <c r="J2483" i="3"/>
  <c r="I2483" i="3"/>
  <c r="H2483" i="3"/>
  <c r="G2483" i="3"/>
  <c r="F2483" i="3"/>
  <c r="E2483" i="3"/>
  <c r="C2483" i="3"/>
  <c r="B2483" i="3"/>
  <c r="K2482" i="3"/>
  <c r="J2482" i="3"/>
  <c r="I2482" i="3"/>
  <c r="H2482" i="3"/>
  <c r="G2482" i="3"/>
  <c r="F2482" i="3"/>
  <c r="E2482" i="3"/>
  <c r="C2482" i="3"/>
  <c r="B2482" i="3"/>
  <c r="K2481" i="3"/>
  <c r="J2481" i="3"/>
  <c r="I2481" i="3"/>
  <c r="H2481" i="3"/>
  <c r="G2481" i="3"/>
  <c r="F2481" i="3"/>
  <c r="E2481" i="3"/>
  <c r="C2481" i="3"/>
  <c r="B2481" i="3"/>
  <c r="K2480" i="3"/>
  <c r="J2480" i="3"/>
  <c r="I2480" i="3"/>
  <c r="H2480" i="3"/>
  <c r="G2480" i="3"/>
  <c r="F2480" i="3"/>
  <c r="E2480" i="3"/>
  <c r="C2480" i="3"/>
  <c r="B2480" i="3"/>
  <c r="K2479" i="3"/>
  <c r="J2479" i="3"/>
  <c r="I2479" i="3"/>
  <c r="H2479" i="3"/>
  <c r="G2479" i="3"/>
  <c r="F2479" i="3"/>
  <c r="E2479" i="3"/>
  <c r="C2479" i="3"/>
  <c r="B2479" i="3"/>
  <c r="K2478" i="3"/>
  <c r="J2478" i="3"/>
  <c r="I2478" i="3"/>
  <c r="H2478" i="3"/>
  <c r="G2478" i="3"/>
  <c r="F2478" i="3"/>
  <c r="E2478" i="3"/>
  <c r="C2478" i="3"/>
  <c r="B2478" i="3"/>
  <c r="K2477" i="3"/>
  <c r="J2477" i="3"/>
  <c r="I2477" i="3"/>
  <c r="H2477" i="3"/>
  <c r="G2477" i="3"/>
  <c r="F2477" i="3"/>
  <c r="E2477" i="3"/>
  <c r="C2477" i="3"/>
  <c r="B2477" i="3"/>
  <c r="K2476" i="3"/>
  <c r="J2476" i="3"/>
  <c r="I2476" i="3"/>
  <c r="H2476" i="3"/>
  <c r="G2476" i="3"/>
  <c r="F2476" i="3"/>
  <c r="E2476" i="3"/>
  <c r="C2476" i="3"/>
  <c r="B2476" i="3"/>
  <c r="K2475" i="3"/>
  <c r="J2475" i="3"/>
  <c r="I2475" i="3"/>
  <c r="H2475" i="3"/>
  <c r="G2475" i="3"/>
  <c r="F2475" i="3"/>
  <c r="E2475" i="3"/>
  <c r="C2475" i="3"/>
  <c r="B2475" i="3"/>
  <c r="K2474" i="3"/>
  <c r="J2474" i="3"/>
  <c r="I2474" i="3"/>
  <c r="H2474" i="3"/>
  <c r="G2474" i="3"/>
  <c r="F2474" i="3"/>
  <c r="E2474" i="3"/>
  <c r="C2474" i="3"/>
  <c r="B2474" i="3"/>
  <c r="K2473" i="3"/>
  <c r="J2473" i="3"/>
  <c r="I2473" i="3"/>
  <c r="H2473" i="3"/>
  <c r="G2473" i="3"/>
  <c r="F2473" i="3"/>
  <c r="E2473" i="3"/>
  <c r="C2473" i="3"/>
  <c r="B2473" i="3"/>
  <c r="K2472" i="3"/>
  <c r="J2472" i="3"/>
  <c r="I2472" i="3"/>
  <c r="H2472" i="3"/>
  <c r="G2472" i="3"/>
  <c r="F2472" i="3"/>
  <c r="E2472" i="3"/>
  <c r="C2472" i="3"/>
  <c r="B2472" i="3"/>
  <c r="K2471" i="3"/>
  <c r="J2471" i="3"/>
  <c r="I2471" i="3"/>
  <c r="H2471" i="3"/>
  <c r="G2471" i="3"/>
  <c r="F2471" i="3"/>
  <c r="E2471" i="3"/>
  <c r="C2471" i="3"/>
  <c r="B2471" i="3"/>
  <c r="K2470" i="3"/>
  <c r="J2470" i="3"/>
  <c r="I2470" i="3"/>
  <c r="H2470" i="3"/>
  <c r="G2470" i="3"/>
  <c r="F2470" i="3"/>
  <c r="E2470" i="3"/>
  <c r="C2470" i="3"/>
  <c r="B2470" i="3"/>
  <c r="K2469" i="3"/>
  <c r="J2469" i="3"/>
  <c r="I2469" i="3"/>
  <c r="H2469" i="3"/>
  <c r="G2469" i="3"/>
  <c r="F2469" i="3"/>
  <c r="E2469" i="3"/>
  <c r="C2469" i="3"/>
  <c r="B2469" i="3"/>
  <c r="K2468" i="3"/>
  <c r="J2468" i="3"/>
  <c r="I2468" i="3"/>
  <c r="H2468" i="3"/>
  <c r="G2468" i="3"/>
  <c r="F2468" i="3"/>
  <c r="E2468" i="3"/>
  <c r="C2468" i="3"/>
  <c r="B2468" i="3"/>
  <c r="K2467" i="3"/>
  <c r="J2467" i="3"/>
  <c r="I2467" i="3"/>
  <c r="H2467" i="3"/>
  <c r="G2467" i="3"/>
  <c r="F2467" i="3"/>
  <c r="E2467" i="3"/>
  <c r="C2467" i="3"/>
  <c r="B2467" i="3"/>
  <c r="K2466" i="3"/>
  <c r="J2466" i="3"/>
  <c r="I2466" i="3"/>
  <c r="H2466" i="3"/>
  <c r="G2466" i="3"/>
  <c r="F2466" i="3"/>
  <c r="E2466" i="3"/>
  <c r="C2466" i="3"/>
  <c r="B2466" i="3"/>
  <c r="K2465" i="3"/>
  <c r="J2465" i="3"/>
  <c r="I2465" i="3"/>
  <c r="H2465" i="3"/>
  <c r="G2465" i="3"/>
  <c r="F2465" i="3"/>
  <c r="E2465" i="3"/>
  <c r="C2465" i="3"/>
  <c r="B2465" i="3"/>
  <c r="K2464" i="3"/>
  <c r="J2464" i="3"/>
  <c r="I2464" i="3"/>
  <c r="H2464" i="3"/>
  <c r="G2464" i="3"/>
  <c r="F2464" i="3"/>
  <c r="E2464" i="3"/>
  <c r="C2464" i="3"/>
  <c r="B2464" i="3"/>
  <c r="K2463" i="3"/>
  <c r="J2463" i="3"/>
  <c r="I2463" i="3"/>
  <c r="H2463" i="3"/>
  <c r="G2463" i="3"/>
  <c r="F2463" i="3"/>
  <c r="E2463" i="3"/>
  <c r="C2463" i="3"/>
  <c r="B2463" i="3"/>
  <c r="K2462" i="3"/>
  <c r="J2462" i="3"/>
  <c r="I2462" i="3"/>
  <c r="H2462" i="3"/>
  <c r="G2462" i="3"/>
  <c r="F2462" i="3"/>
  <c r="E2462" i="3"/>
  <c r="C2462" i="3"/>
  <c r="B2462" i="3"/>
  <c r="K2461" i="3"/>
  <c r="J2461" i="3"/>
  <c r="I2461" i="3"/>
  <c r="H2461" i="3"/>
  <c r="G2461" i="3"/>
  <c r="F2461" i="3"/>
  <c r="E2461" i="3"/>
  <c r="C2461" i="3"/>
  <c r="B2461" i="3"/>
  <c r="K2460" i="3"/>
  <c r="J2460" i="3"/>
  <c r="I2460" i="3"/>
  <c r="H2460" i="3"/>
  <c r="G2460" i="3"/>
  <c r="F2460" i="3"/>
  <c r="E2460" i="3"/>
  <c r="C2460" i="3"/>
  <c r="B2460" i="3"/>
  <c r="K2459" i="3"/>
  <c r="J2459" i="3"/>
  <c r="I2459" i="3"/>
  <c r="H2459" i="3"/>
  <c r="G2459" i="3"/>
  <c r="F2459" i="3"/>
  <c r="E2459" i="3"/>
  <c r="C2459" i="3"/>
  <c r="B2459" i="3"/>
  <c r="K2458" i="3"/>
  <c r="J2458" i="3"/>
  <c r="I2458" i="3"/>
  <c r="H2458" i="3"/>
  <c r="G2458" i="3"/>
  <c r="F2458" i="3"/>
  <c r="E2458" i="3"/>
  <c r="C2458" i="3"/>
  <c r="B2458" i="3"/>
  <c r="K2457" i="3"/>
  <c r="J2457" i="3"/>
  <c r="I2457" i="3"/>
  <c r="H2457" i="3"/>
  <c r="G2457" i="3"/>
  <c r="F2457" i="3"/>
  <c r="E2457" i="3"/>
  <c r="C2457" i="3"/>
  <c r="B2457" i="3"/>
  <c r="K2456" i="3"/>
  <c r="J2456" i="3"/>
  <c r="I2456" i="3"/>
  <c r="H2456" i="3"/>
  <c r="G2456" i="3"/>
  <c r="F2456" i="3"/>
  <c r="E2456" i="3"/>
  <c r="C2456" i="3"/>
  <c r="B2456" i="3"/>
  <c r="K2455" i="3"/>
  <c r="J2455" i="3"/>
  <c r="I2455" i="3"/>
  <c r="H2455" i="3"/>
  <c r="G2455" i="3"/>
  <c r="F2455" i="3"/>
  <c r="E2455" i="3"/>
  <c r="C2455" i="3"/>
  <c r="B2455" i="3"/>
  <c r="K2454" i="3"/>
  <c r="J2454" i="3"/>
  <c r="I2454" i="3"/>
  <c r="H2454" i="3"/>
  <c r="G2454" i="3"/>
  <c r="F2454" i="3"/>
  <c r="E2454" i="3"/>
  <c r="C2454" i="3"/>
  <c r="B2454" i="3"/>
  <c r="K2453" i="3"/>
  <c r="J2453" i="3"/>
  <c r="I2453" i="3"/>
  <c r="H2453" i="3"/>
  <c r="G2453" i="3"/>
  <c r="F2453" i="3"/>
  <c r="E2453" i="3"/>
  <c r="C2453" i="3"/>
  <c r="B2453" i="3"/>
  <c r="K2452" i="3"/>
  <c r="J2452" i="3"/>
  <c r="I2452" i="3"/>
  <c r="H2452" i="3"/>
  <c r="G2452" i="3"/>
  <c r="F2452" i="3"/>
  <c r="E2452" i="3"/>
  <c r="C2452" i="3"/>
  <c r="B2452" i="3"/>
  <c r="K2451" i="3"/>
  <c r="J2451" i="3"/>
  <c r="I2451" i="3"/>
  <c r="H2451" i="3"/>
  <c r="G2451" i="3"/>
  <c r="F2451" i="3"/>
  <c r="E2451" i="3"/>
  <c r="C2451" i="3"/>
  <c r="B2451" i="3"/>
  <c r="K2450" i="3"/>
  <c r="J2450" i="3"/>
  <c r="I2450" i="3"/>
  <c r="H2450" i="3"/>
  <c r="G2450" i="3"/>
  <c r="F2450" i="3"/>
  <c r="E2450" i="3"/>
  <c r="C2450" i="3"/>
  <c r="B2450" i="3"/>
  <c r="K2449" i="3"/>
  <c r="J2449" i="3"/>
  <c r="I2449" i="3"/>
  <c r="H2449" i="3"/>
  <c r="G2449" i="3"/>
  <c r="F2449" i="3"/>
  <c r="E2449" i="3"/>
  <c r="C2449" i="3"/>
  <c r="B2449" i="3"/>
  <c r="K2448" i="3"/>
  <c r="J2448" i="3"/>
  <c r="I2448" i="3"/>
  <c r="H2448" i="3"/>
  <c r="G2448" i="3"/>
  <c r="F2448" i="3"/>
  <c r="E2448" i="3"/>
  <c r="C2448" i="3"/>
  <c r="B2448" i="3"/>
  <c r="K2447" i="3"/>
  <c r="J2447" i="3"/>
  <c r="I2447" i="3"/>
  <c r="H2447" i="3"/>
  <c r="G2447" i="3"/>
  <c r="F2447" i="3"/>
  <c r="E2447" i="3"/>
  <c r="C2447" i="3"/>
  <c r="B2447" i="3"/>
  <c r="K2446" i="3"/>
  <c r="J2446" i="3"/>
  <c r="I2446" i="3"/>
  <c r="H2446" i="3"/>
  <c r="G2446" i="3"/>
  <c r="F2446" i="3"/>
  <c r="E2446" i="3"/>
  <c r="C2446" i="3"/>
  <c r="B2446" i="3"/>
  <c r="K2445" i="3"/>
  <c r="J2445" i="3"/>
  <c r="I2445" i="3"/>
  <c r="H2445" i="3"/>
  <c r="G2445" i="3"/>
  <c r="F2445" i="3"/>
  <c r="E2445" i="3"/>
  <c r="C2445" i="3"/>
  <c r="B2445" i="3"/>
  <c r="K2444" i="3"/>
  <c r="J2444" i="3"/>
  <c r="I2444" i="3"/>
  <c r="H2444" i="3"/>
  <c r="G2444" i="3"/>
  <c r="F2444" i="3"/>
  <c r="E2444" i="3"/>
  <c r="C2444" i="3"/>
  <c r="B2444" i="3"/>
  <c r="K2443" i="3"/>
  <c r="J2443" i="3"/>
  <c r="I2443" i="3"/>
  <c r="H2443" i="3"/>
  <c r="G2443" i="3"/>
  <c r="F2443" i="3"/>
  <c r="E2443" i="3"/>
  <c r="C2443" i="3"/>
  <c r="B2443" i="3"/>
  <c r="K2442" i="3"/>
  <c r="J2442" i="3"/>
  <c r="I2442" i="3"/>
  <c r="H2442" i="3"/>
  <c r="G2442" i="3"/>
  <c r="F2442" i="3"/>
  <c r="E2442" i="3"/>
  <c r="C2442" i="3"/>
  <c r="B2442" i="3"/>
  <c r="K2441" i="3"/>
  <c r="J2441" i="3"/>
  <c r="I2441" i="3"/>
  <c r="H2441" i="3"/>
  <c r="G2441" i="3"/>
  <c r="F2441" i="3"/>
  <c r="E2441" i="3"/>
  <c r="C2441" i="3"/>
  <c r="B2441" i="3"/>
  <c r="K2440" i="3"/>
  <c r="J2440" i="3"/>
  <c r="I2440" i="3"/>
  <c r="H2440" i="3"/>
  <c r="G2440" i="3"/>
  <c r="F2440" i="3"/>
  <c r="E2440" i="3"/>
  <c r="C2440" i="3"/>
  <c r="B2440" i="3"/>
  <c r="K2439" i="3"/>
  <c r="J2439" i="3"/>
  <c r="I2439" i="3"/>
  <c r="H2439" i="3"/>
  <c r="G2439" i="3"/>
  <c r="F2439" i="3"/>
  <c r="E2439" i="3"/>
  <c r="C2439" i="3"/>
  <c r="B2439" i="3"/>
  <c r="K2438" i="3"/>
  <c r="J2438" i="3"/>
  <c r="I2438" i="3"/>
  <c r="H2438" i="3"/>
  <c r="G2438" i="3"/>
  <c r="F2438" i="3"/>
  <c r="E2438" i="3"/>
  <c r="C2438" i="3"/>
  <c r="B2438" i="3"/>
  <c r="K2437" i="3"/>
  <c r="J2437" i="3"/>
  <c r="I2437" i="3"/>
  <c r="H2437" i="3"/>
  <c r="G2437" i="3"/>
  <c r="F2437" i="3"/>
  <c r="E2437" i="3"/>
  <c r="C2437" i="3"/>
  <c r="B2437" i="3"/>
  <c r="K2436" i="3"/>
  <c r="J2436" i="3"/>
  <c r="I2436" i="3"/>
  <c r="H2436" i="3"/>
  <c r="G2436" i="3"/>
  <c r="F2436" i="3"/>
  <c r="E2436" i="3"/>
  <c r="C2436" i="3"/>
  <c r="B2436" i="3"/>
  <c r="K2435" i="3"/>
  <c r="J2435" i="3"/>
  <c r="I2435" i="3"/>
  <c r="H2435" i="3"/>
  <c r="G2435" i="3"/>
  <c r="F2435" i="3"/>
  <c r="E2435" i="3"/>
  <c r="C2435" i="3"/>
  <c r="B2435" i="3"/>
  <c r="K2434" i="3"/>
  <c r="J2434" i="3"/>
  <c r="I2434" i="3"/>
  <c r="H2434" i="3"/>
  <c r="G2434" i="3"/>
  <c r="F2434" i="3"/>
  <c r="E2434" i="3"/>
  <c r="C2434" i="3"/>
  <c r="B2434" i="3"/>
  <c r="K2433" i="3"/>
  <c r="J2433" i="3"/>
  <c r="I2433" i="3"/>
  <c r="H2433" i="3"/>
  <c r="G2433" i="3"/>
  <c r="F2433" i="3"/>
  <c r="E2433" i="3"/>
  <c r="C2433" i="3"/>
  <c r="B2433" i="3"/>
  <c r="K2432" i="3"/>
  <c r="J2432" i="3"/>
  <c r="I2432" i="3"/>
  <c r="H2432" i="3"/>
  <c r="G2432" i="3"/>
  <c r="F2432" i="3"/>
  <c r="E2432" i="3"/>
  <c r="C2432" i="3"/>
  <c r="B2432" i="3"/>
  <c r="K2431" i="3"/>
  <c r="J2431" i="3"/>
  <c r="I2431" i="3"/>
  <c r="H2431" i="3"/>
  <c r="G2431" i="3"/>
  <c r="F2431" i="3"/>
  <c r="E2431" i="3"/>
  <c r="C2431" i="3"/>
  <c r="B2431" i="3"/>
  <c r="K2430" i="3"/>
  <c r="J2430" i="3"/>
  <c r="I2430" i="3"/>
  <c r="H2430" i="3"/>
  <c r="G2430" i="3"/>
  <c r="F2430" i="3"/>
  <c r="E2430" i="3"/>
  <c r="C2430" i="3"/>
  <c r="B2430" i="3"/>
  <c r="K2429" i="3"/>
  <c r="J2429" i="3"/>
  <c r="I2429" i="3"/>
  <c r="H2429" i="3"/>
  <c r="G2429" i="3"/>
  <c r="F2429" i="3"/>
  <c r="E2429" i="3"/>
  <c r="C2429" i="3"/>
  <c r="B2429" i="3"/>
  <c r="K2428" i="3"/>
  <c r="J2428" i="3"/>
  <c r="I2428" i="3"/>
  <c r="H2428" i="3"/>
  <c r="G2428" i="3"/>
  <c r="F2428" i="3"/>
  <c r="E2428" i="3"/>
  <c r="C2428" i="3"/>
  <c r="B2428" i="3"/>
  <c r="K2427" i="3"/>
  <c r="J2427" i="3"/>
  <c r="I2427" i="3"/>
  <c r="H2427" i="3"/>
  <c r="G2427" i="3"/>
  <c r="F2427" i="3"/>
  <c r="E2427" i="3"/>
  <c r="C2427" i="3"/>
  <c r="B2427" i="3"/>
  <c r="K2426" i="3"/>
  <c r="J2426" i="3"/>
  <c r="I2426" i="3"/>
  <c r="H2426" i="3"/>
  <c r="G2426" i="3"/>
  <c r="F2426" i="3"/>
  <c r="E2426" i="3"/>
  <c r="C2426" i="3"/>
  <c r="B2426" i="3"/>
  <c r="K2425" i="3"/>
  <c r="J2425" i="3"/>
  <c r="I2425" i="3"/>
  <c r="H2425" i="3"/>
  <c r="G2425" i="3"/>
  <c r="F2425" i="3"/>
  <c r="E2425" i="3"/>
  <c r="C2425" i="3"/>
  <c r="B2425" i="3"/>
  <c r="K2424" i="3"/>
  <c r="J2424" i="3"/>
  <c r="I2424" i="3"/>
  <c r="H2424" i="3"/>
  <c r="G2424" i="3"/>
  <c r="F2424" i="3"/>
  <c r="E2424" i="3"/>
  <c r="C2424" i="3"/>
  <c r="B2424" i="3"/>
  <c r="K2423" i="3"/>
  <c r="J2423" i="3"/>
  <c r="I2423" i="3"/>
  <c r="H2423" i="3"/>
  <c r="G2423" i="3"/>
  <c r="F2423" i="3"/>
  <c r="E2423" i="3"/>
  <c r="C2423" i="3"/>
  <c r="B2423" i="3"/>
  <c r="K2422" i="3"/>
  <c r="J2422" i="3"/>
  <c r="I2422" i="3"/>
  <c r="H2422" i="3"/>
  <c r="G2422" i="3"/>
  <c r="F2422" i="3"/>
  <c r="E2422" i="3"/>
  <c r="C2422" i="3"/>
  <c r="B2422" i="3"/>
  <c r="K2421" i="3"/>
  <c r="J2421" i="3"/>
  <c r="I2421" i="3"/>
  <c r="H2421" i="3"/>
  <c r="G2421" i="3"/>
  <c r="F2421" i="3"/>
  <c r="E2421" i="3"/>
  <c r="C2421" i="3"/>
  <c r="B2421" i="3"/>
  <c r="K2420" i="3"/>
  <c r="J2420" i="3"/>
  <c r="I2420" i="3"/>
  <c r="H2420" i="3"/>
  <c r="G2420" i="3"/>
  <c r="F2420" i="3"/>
  <c r="E2420" i="3"/>
  <c r="C2420" i="3"/>
  <c r="B2420" i="3"/>
  <c r="K2419" i="3"/>
  <c r="J2419" i="3"/>
  <c r="I2419" i="3"/>
  <c r="H2419" i="3"/>
  <c r="G2419" i="3"/>
  <c r="F2419" i="3"/>
  <c r="E2419" i="3"/>
  <c r="C2419" i="3"/>
  <c r="B2419" i="3"/>
  <c r="K2418" i="3"/>
  <c r="J2418" i="3"/>
  <c r="I2418" i="3"/>
  <c r="H2418" i="3"/>
  <c r="G2418" i="3"/>
  <c r="F2418" i="3"/>
  <c r="E2418" i="3"/>
  <c r="C2418" i="3"/>
  <c r="B2418" i="3"/>
  <c r="K2417" i="3"/>
  <c r="J2417" i="3"/>
  <c r="I2417" i="3"/>
  <c r="H2417" i="3"/>
  <c r="G2417" i="3"/>
  <c r="F2417" i="3"/>
  <c r="E2417" i="3"/>
  <c r="C2417" i="3"/>
  <c r="B2417" i="3"/>
  <c r="K2416" i="3"/>
  <c r="J2416" i="3"/>
  <c r="I2416" i="3"/>
  <c r="H2416" i="3"/>
  <c r="G2416" i="3"/>
  <c r="F2416" i="3"/>
  <c r="E2416" i="3"/>
  <c r="C2416" i="3"/>
  <c r="B2416" i="3"/>
  <c r="K2415" i="3"/>
  <c r="J2415" i="3"/>
  <c r="I2415" i="3"/>
  <c r="H2415" i="3"/>
  <c r="G2415" i="3"/>
  <c r="F2415" i="3"/>
  <c r="E2415" i="3"/>
  <c r="C2415" i="3"/>
  <c r="B2415" i="3"/>
  <c r="K2414" i="3"/>
  <c r="J2414" i="3"/>
  <c r="I2414" i="3"/>
  <c r="H2414" i="3"/>
  <c r="G2414" i="3"/>
  <c r="F2414" i="3"/>
  <c r="E2414" i="3"/>
  <c r="C2414" i="3"/>
  <c r="B2414" i="3"/>
  <c r="K2413" i="3"/>
  <c r="J2413" i="3"/>
  <c r="I2413" i="3"/>
  <c r="H2413" i="3"/>
  <c r="G2413" i="3"/>
  <c r="F2413" i="3"/>
  <c r="E2413" i="3"/>
  <c r="C2413" i="3"/>
  <c r="B2413" i="3"/>
  <c r="K2412" i="3"/>
  <c r="J2412" i="3"/>
  <c r="I2412" i="3"/>
  <c r="H2412" i="3"/>
  <c r="G2412" i="3"/>
  <c r="F2412" i="3"/>
  <c r="E2412" i="3"/>
  <c r="C2412" i="3"/>
  <c r="B2412" i="3"/>
  <c r="K2411" i="3"/>
  <c r="J2411" i="3"/>
  <c r="I2411" i="3"/>
  <c r="H2411" i="3"/>
  <c r="G2411" i="3"/>
  <c r="F2411" i="3"/>
  <c r="E2411" i="3"/>
  <c r="C2411" i="3"/>
  <c r="B2411" i="3"/>
  <c r="K2410" i="3"/>
  <c r="J2410" i="3"/>
  <c r="I2410" i="3"/>
  <c r="H2410" i="3"/>
  <c r="G2410" i="3"/>
  <c r="F2410" i="3"/>
  <c r="E2410" i="3"/>
  <c r="C2410" i="3"/>
  <c r="B2410" i="3"/>
  <c r="K2409" i="3"/>
  <c r="J2409" i="3"/>
  <c r="I2409" i="3"/>
  <c r="H2409" i="3"/>
  <c r="G2409" i="3"/>
  <c r="F2409" i="3"/>
  <c r="E2409" i="3"/>
  <c r="C2409" i="3"/>
  <c r="B2409" i="3"/>
  <c r="K2408" i="3"/>
  <c r="J2408" i="3"/>
  <c r="I2408" i="3"/>
  <c r="H2408" i="3"/>
  <c r="G2408" i="3"/>
  <c r="F2408" i="3"/>
  <c r="E2408" i="3"/>
  <c r="C2408" i="3"/>
  <c r="B2408" i="3"/>
  <c r="K2407" i="3"/>
  <c r="J2407" i="3"/>
  <c r="I2407" i="3"/>
  <c r="H2407" i="3"/>
  <c r="G2407" i="3"/>
  <c r="F2407" i="3"/>
  <c r="E2407" i="3"/>
  <c r="C2407" i="3"/>
  <c r="B2407" i="3"/>
  <c r="K2406" i="3"/>
  <c r="J2406" i="3"/>
  <c r="I2406" i="3"/>
  <c r="H2406" i="3"/>
  <c r="G2406" i="3"/>
  <c r="F2406" i="3"/>
  <c r="E2406" i="3"/>
  <c r="C2406" i="3"/>
  <c r="B2406" i="3"/>
  <c r="K2405" i="3"/>
  <c r="J2405" i="3"/>
  <c r="I2405" i="3"/>
  <c r="H2405" i="3"/>
  <c r="G2405" i="3"/>
  <c r="F2405" i="3"/>
  <c r="E2405" i="3"/>
  <c r="C2405" i="3"/>
  <c r="B2405" i="3"/>
  <c r="K2404" i="3"/>
  <c r="J2404" i="3"/>
  <c r="I2404" i="3"/>
  <c r="H2404" i="3"/>
  <c r="G2404" i="3"/>
  <c r="F2404" i="3"/>
  <c r="E2404" i="3"/>
  <c r="C2404" i="3"/>
  <c r="B2404" i="3"/>
  <c r="K2403" i="3"/>
  <c r="J2403" i="3"/>
  <c r="I2403" i="3"/>
  <c r="H2403" i="3"/>
  <c r="G2403" i="3"/>
  <c r="F2403" i="3"/>
  <c r="E2403" i="3"/>
  <c r="C2403" i="3"/>
  <c r="B2403" i="3"/>
  <c r="K2402" i="3"/>
  <c r="J2402" i="3"/>
  <c r="I2402" i="3"/>
  <c r="H2402" i="3"/>
  <c r="G2402" i="3"/>
  <c r="F2402" i="3"/>
  <c r="E2402" i="3"/>
  <c r="C2402" i="3"/>
  <c r="B2402" i="3"/>
  <c r="K2401" i="3"/>
  <c r="J2401" i="3"/>
  <c r="I2401" i="3"/>
  <c r="H2401" i="3"/>
  <c r="G2401" i="3"/>
  <c r="F2401" i="3"/>
  <c r="E2401" i="3"/>
  <c r="C2401" i="3"/>
  <c r="B2401" i="3"/>
  <c r="K2400" i="3"/>
  <c r="J2400" i="3"/>
  <c r="I2400" i="3"/>
  <c r="H2400" i="3"/>
  <c r="G2400" i="3"/>
  <c r="F2400" i="3"/>
  <c r="E2400" i="3"/>
  <c r="C2400" i="3"/>
  <c r="B2400" i="3"/>
  <c r="K2399" i="3"/>
  <c r="J2399" i="3"/>
  <c r="I2399" i="3"/>
  <c r="H2399" i="3"/>
  <c r="G2399" i="3"/>
  <c r="F2399" i="3"/>
  <c r="E2399" i="3"/>
  <c r="C2399" i="3"/>
  <c r="B2399" i="3"/>
  <c r="K2398" i="3"/>
  <c r="J2398" i="3"/>
  <c r="I2398" i="3"/>
  <c r="H2398" i="3"/>
  <c r="G2398" i="3"/>
  <c r="F2398" i="3"/>
  <c r="E2398" i="3"/>
  <c r="C2398" i="3"/>
  <c r="B2398" i="3"/>
  <c r="K2397" i="3"/>
  <c r="J2397" i="3"/>
  <c r="I2397" i="3"/>
  <c r="H2397" i="3"/>
  <c r="G2397" i="3"/>
  <c r="F2397" i="3"/>
  <c r="E2397" i="3"/>
  <c r="C2397" i="3"/>
  <c r="B2397" i="3"/>
  <c r="K2396" i="3"/>
  <c r="J2396" i="3"/>
  <c r="I2396" i="3"/>
  <c r="H2396" i="3"/>
  <c r="G2396" i="3"/>
  <c r="F2396" i="3"/>
  <c r="E2396" i="3"/>
  <c r="C2396" i="3"/>
  <c r="B2396" i="3"/>
  <c r="K2395" i="3"/>
  <c r="J2395" i="3"/>
  <c r="I2395" i="3"/>
  <c r="H2395" i="3"/>
  <c r="G2395" i="3"/>
  <c r="F2395" i="3"/>
  <c r="E2395" i="3"/>
  <c r="C2395" i="3"/>
  <c r="B2395" i="3"/>
  <c r="K2394" i="3"/>
  <c r="J2394" i="3"/>
  <c r="I2394" i="3"/>
  <c r="H2394" i="3"/>
  <c r="G2394" i="3"/>
  <c r="F2394" i="3"/>
  <c r="E2394" i="3"/>
  <c r="C2394" i="3"/>
  <c r="B2394" i="3"/>
  <c r="K2393" i="3"/>
  <c r="J2393" i="3"/>
  <c r="I2393" i="3"/>
  <c r="H2393" i="3"/>
  <c r="G2393" i="3"/>
  <c r="F2393" i="3"/>
  <c r="E2393" i="3"/>
  <c r="C2393" i="3"/>
  <c r="B2393" i="3"/>
  <c r="K2392" i="3"/>
  <c r="J2392" i="3"/>
  <c r="I2392" i="3"/>
  <c r="H2392" i="3"/>
  <c r="G2392" i="3"/>
  <c r="F2392" i="3"/>
  <c r="E2392" i="3"/>
  <c r="C2392" i="3"/>
  <c r="B2392" i="3"/>
  <c r="K2391" i="3"/>
  <c r="J2391" i="3"/>
  <c r="I2391" i="3"/>
  <c r="H2391" i="3"/>
  <c r="G2391" i="3"/>
  <c r="F2391" i="3"/>
  <c r="E2391" i="3"/>
  <c r="C2391" i="3"/>
  <c r="B2391" i="3"/>
  <c r="K2390" i="3"/>
  <c r="J2390" i="3"/>
  <c r="I2390" i="3"/>
  <c r="H2390" i="3"/>
  <c r="G2390" i="3"/>
  <c r="F2390" i="3"/>
  <c r="E2390" i="3"/>
  <c r="C2390" i="3"/>
  <c r="B2390" i="3"/>
  <c r="K2389" i="3"/>
  <c r="J2389" i="3"/>
  <c r="I2389" i="3"/>
  <c r="H2389" i="3"/>
  <c r="G2389" i="3"/>
  <c r="F2389" i="3"/>
  <c r="E2389" i="3"/>
  <c r="C2389" i="3"/>
  <c r="B2389" i="3"/>
  <c r="K2388" i="3"/>
  <c r="J2388" i="3"/>
  <c r="I2388" i="3"/>
  <c r="H2388" i="3"/>
  <c r="G2388" i="3"/>
  <c r="F2388" i="3"/>
  <c r="E2388" i="3"/>
  <c r="C2388" i="3"/>
  <c r="B2388" i="3"/>
  <c r="K2387" i="3"/>
  <c r="J2387" i="3"/>
  <c r="I2387" i="3"/>
  <c r="H2387" i="3"/>
  <c r="G2387" i="3"/>
  <c r="F2387" i="3"/>
  <c r="E2387" i="3"/>
  <c r="C2387" i="3"/>
  <c r="B2387" i="3"/>
  <c r="K2386" i="3"/>
  <c r="J2386" i="3"/>
  <c r="I2386" i="3"/>
  <c r="H2386" i="3"/>
  <c r="G2386" i="3"/>
  <c r="F2386" i="3"/>
  <c r="E2386" i="3"/>
  <c r="C2386" i="3"/>
  <c r="B2386" i="3"/>
  <c r="K2385" i="3"/>
  <c r="J2385" i="3"/>
  <c r="I2385" i="3"/>
  <c r="H2385" i="3"/>
  <c r="G2385" i="3"/>
  <c r="F2385" i="3"/>
  <c r="E2385" i="3"/>
  <c r="C2385" i="3"/>
  <c r="B2385" i="3"/>
  <c r="K2384" i="3"/>
  <c r="J2384" i="3"/>
  <c r="I2384" i="3"/>
  <c r="H2384" i="3"/>
  <c r="G2384" i="3"/>
  <c r="F2384" i="3"/>
  <c r="E2384" i="3"/>
  <c r="C2384" i="3"/>
  <c r="B2384" i="3"/>
  <c r="K2383" i="3"/>
  <c r="J2383" i="3"/>
  <c r="I2383" i="3"/>
  <c r="H2383" i="3"/>
  <c r="G2383" i="3"/>
  <c r="F2383" i="3"/>
  <c r="E2383" i="3"/>
  <c r="C2383" i="3"/>
  <c r="B2383" i="3"/>
  <c r="K2382" i="3"/>
  <c r="J2382" i="3"/>
  <c r="I2382" i="3"/>
  <c r="H2382" i="3"/>
  <c r="G2382" i="3"/>
  <c r="F2382" i="3"/>
  <c r="E2382" i="3"/>
  <c r="C2382" i="3"/>
  <c r="B2382" i="3"/>
  <c r="K2381" i="3"/>
  <c r="J2381" i="3"/>
  <c r="I2381" i="3"/>
  <c r="H2381" i="3"/>
  <c r="G2381" i="3"/>
  <c r="F2381" i="3"/>
  <c r="E2381" i="3"/>
  <c r="C2381" i="3"/>
  <c r="B2381" i="3"/>
  <c r="K2380" i="3"/>
  <c r="J2380" i="3"/>
  <c r="I2380" i="3"/>
  <c r="H2380" i="3"/>
  <c r="G2380" i="3"/>
  <c r="F2380" i="3"/>
  <c r="E2380" i="3"/>
  <c r="C2380" i="3"/>
  <c r="B2380" i="3"/>
  <c r="K2379" i="3"/>
  <c r="J2379" i="3"/>
  <c r="I2379" i="3"/>
  <c r="H2379" i="3"/>
  <c r="G2379" i="3"/>
  <c r="F2379" i="3"/>
  <c r="E2379" i="3"/>
  <c r="C2379" i="3"/>
  <c r="B2379" i="3"/>
  <c r="K2378" i="3"/>
  <c r="J2378" i="3"/>
  <c r="I2378" i="3"/>
  <c r="H2378" i="3"/>
  <c r="G2378" i="3"/>
  <c r="F2378" i="3"/>
  <c r="E2378" i="3"/>
  <c r="C2378" i="3"/>
  <c r="B2378" i="3"/>
  <c r="K2377" i="3"/>
  <c r="J2377" i="3"/>
  <c r="I2377" i="3"/>
  <c r="H2377" i="3"/>
  <c r="G2377" i="3"/>
  <c r="F2377" i="3"/>
  <c r="E2377" i="3"/>
  <c r="C2377" i="3"/>
  <c r="B2377" i="3"/>
  <c r="K2376" i="3"/>
  <c r="J2376" i="3"/>
  <c r="I2376" i="3"/>
  <c r="H2376" i="3"/>
  <c r="G2376" i="3"/>
  <c r="F2376" i="3"/>
  <c r="E2376" i="3"/>
  <c r="C2376" i="3"/>
  <c r="B2376" i="3"/>
  <c r="K2375" i="3"/>
  <c r="J2375" i="3"/>
  <c r="I2375" i="3"/>
  <c r="H2375" i="3"/>
  <c r="G2375" i="3"/>
  <c r="F2375" i="3"/>
  <c r="E2375" i="3"/>
  <c r="C2375" i="3"/>
  <c r="B2375" i="3"/>
  <c r="K2374" i="3"/>
  <c r="J2374" i="3"/>
  <c r="I2374" i="3"/>
  <c r="H2374" i="3"/>
  <c r="G2374" i="3"/>
  <c r="F2374" i="3"/>
  <c r="E2374" i="3"/>
  <c r="C2374" i="3"/>
  <c r="B2374" i="3"/>
  <c r="K2373" i="3"/>
  <c r="J2373" i="3"/>
  <c r="I2373" i="3"/>
  <c r="H2373" i="3"/>
  <c r="G2373" i="3"/>
  <c r="F2373" i="3"/>
  <c r="E2373" i="3"/>
  <c r="C2373" i="3"/>
  <c r="B2373" i="3"/>
  <c r="K2372" i="3"/>
  <c r="J2372" i="3"/>
  <c r="I2372" i="3"/>
  <c r="H2372" i="3"/>
  <c r="G2372" i="3"/>
  <c r="F2372" i="3"/>
  <c r="E2372" i="3"/>
  <c r="C2372" i="3"/>
  <c r="B2372" i="3"/>
  <c r="K2371" i="3"/>
  <c r="J2371" i="3"/>
  <c r="I2371" i="3"/>
  <c r="H2371" i="3"/>
  <c r="G2371" i="3"/>
  <c r="F2371" i="3"/>
  <c r="E2371" i="3"/>
  <c r="C2371" i="3"/>
  <c r="B2371" i="3"/>
  <c r="K2370" i="3"/>
  <c r="J2370" i="3"/>
  <c r="I2370" i="3"/>
  <c r="H2370" i="3"/>
  <c r="G2370" i="3"/>
  <c r="F2370" i="3"/>
  <c r="E2370" i="3"/>
  <c r="C2370" i="3"/>
  <c r="B2370" i="3"/>
  <c r="K2369" i="3"/>
  <c r="J2369" i="3"/>
  <c r="I2369" i="3"/>
  <c r="H2369" i="3"/>
  <c r="G2369" i="3"/>
  <c r="F2369" i="3"/>
  <c r="E2369" i="3"/>
  <c r="C2369" i="3"/>
  <c r="B2369" i="3"/>
  <c r="K2368" i="3"/>
  <c r="J2368" i="3"/>
  <c r="I2368" i="3"/>
  <c r="H2368" i="3"/>
  <c r="G2368" i="3"/>
  <c r="F2368" i="3"/>
  <c r="E2368" i="3"/>
  <c r="C2368" i="3"/>
  <c r="B2368" i="3"/>
  <c r="K2367" i="3"/>
  <c r="J2367" i="3"/>
  <c r="I2367" i="3"/>
  <c r="H2367" i="3"/>
  <c r="G2367" i="3"/>
  <c r="F2367" i="3"/>
  <c r="E2367" i="3"/>
  <c r="C2367" i="3"/>
  <c r="B2367" i="3"/>
  <c r="K2366" i="3"/>
  <c r="J2366" i="3"/>
  <c r="I2366" i="3"/>
  <c r="H2366" i="3"/>
  <c r="G2366" i="3"/>
  <c r="F2366" i="3"/>
  <c r="E2366" i="3"/>
  <c r="C2366" i="3"/>
  <c r="B2366" i="3"/>
  <c r="K2365" i="3"/>
  <c r="J2365" i="3"/>
  <c r="I2365" i="3"/>
  <c r="H2365" i="3"/>
  <c r="G2365" i="3"/>
  <c r="F2365" i="3"/>
  <c r="E2365" i="3"/>
  <c r="C2365" i="3"/>
  <c r="B2365" i="3"/>
  <c r="K2364" i="3"/>
  <c r="J2364" i="3"/>
  <c r="I2364" i="3"/>
  <c r="H2364" i="3"/>
  <c r="G2364" i="3"/>
  <c r="F2364" i="3"/>
  <c r="E2364" i="3"/>
  <c r="C2364" i="3"/>
  <c r="B2364" i="3"/>
  <c r="K2363" i="3"/>
  <c r="J2363" i="3"/>
  <c r="I2363" i="3"/>
  <c r="H2363" i="3"/>
  <c r="G2363" i="3"/>
  <c r="F2363" i="3"/>
  <c r="E2363" i="3"/>
  <c r="C2363" i="3"/>
  <c r="B2363" i="3"/>
  <c r="K2362" i="3"/>
  <c r="J2362" i="3"/>
  <c r="I2362" i="3"/>
  <c r="H2362" i="3"/>
  <c r="G2362" i="3"/>
  <c r="F2362" i="3"/>
  <c r="E2362" i="3"/>
  <c r="C2362" i="3"/>
  <c r="B2362" i="3"/>
  <c r="K2361" i="3"/>
  <c r="J2361" i="3"/>
  <c r="I2361" i="3"/>
  <c r="H2361" i="3"/>
  <c r="G2361" i="3"/>
  <c r="F2361" i="3"/>
  <c r="E2361" i="3"/>
  <c r="C2361" i="3"/>
  <c r="B2361" i="3"/>
  <c r="K2360" i="3"/>
  <c r="J2360" i="3"/>
  <c r="I2360" i="3"/>
  <c r="H2360" i="3"/>
  <c r="G2360" i="3"/>
  <c r="F2360" i="3"/>
  <c r="E2360" i="3"/>
  <c r="C2360" i="3"/>
  <c r="B2360" i="3"/>
  <c r="K2359" i="3"/>
  <c r="J2359" i="3"/>
  <c r="I2359" i="3"/>
  <c r="H2359" i="3"/>
  <c r="G2359" i="3"/>
  <c r="F2359" i="3"/>
  <c r="E2359" i="3"/>
  <c r="C2359" i="3"/>
  <c r="B2359" i="3"/>
  <c r="K2358" i="3"/>
  <c r="J2358" i="3"/>
  <c r="I2358" i="3"/>
  <c r="H2358" i="3"/>
  <c r="G2358" i="3"/>
  <c r="F2358" i="3"/>
  <c r="E2358" i="3"/>
  <c r="C2358" i="3"/>
  <c r="B2358" i="3"/>
  <c r="K2357" i="3"/>
  <c r="J2357" i="3"/>
  <c r="I2357" i="3"/>
  <c r="H2357" i="3"/>
  <c r="G2357" i="3"/>
  <c r="F2357" i="3"/>
  <c r="E2357" i="3"/>
  <c r="C2357" i="3"/>
  <c r="B2357" i="3"/>
  <c r="K2356" i="3"/>
  <c r="J2356" i="3"/>
  <c r="I2356" i="3"/>
  <c r="H2356" i="3"/>
  <c r="G2356" i="3"/>
  <c r="F2356" i="3"/>
  <c r="E2356" i="3"/>
  <c r="C2356" i="3"/>
  <c r="B2356" i="3"/>
  <c r="K2355" i="3"/>
  <c r="J2355" i="3"/>
  <c r="I2355" i="3"/>
  <c r="H2355" i="3"/>
  <c r="G2355" i="3"/>
  <c r="F2355" i="3"/>
  <c r="E2355" i="3"/>
  <c r="C2355" i="3"/>
  <c r="B2355" i="3"/>
  <c r="K2354" i="3"/>
  <c r="J2354" i="3"/>
  <c r="I2354" i="3"/>
  <c r="H2354" i="3"/>
  <c r="G2354" i="3"/>
  <c r="F2354" i="3"/>
  <c r="E2354" i="3"/>
  <c r="C2354" i="3"/>
  <c r="B2354" i="3"/>
  <c r="K2353" i="3"/>
  <c r="J2353" i="3"/>
  <c r="I2353" i="3"/>
  <c r="H2353" i="3"/>
  <c r="G2353" i="3"/>
  <c r="F2353" i="3"/>
  <c r="E2353" i="3"/>
  <c r="C2353" i="3"/>
  <c r="B2353" i="3"/>
  <c r="K2352" i="3"/>
  <c r="J2352" i="3"/>
  <c r="I2352" i="3"/>
  <c r="H2352" i="3"/>
  <c r="G2352" i="3"/>
  <c r="F2352" i="3"/>
  <c r="E2352" i="3"/>
  <c r="C2352" i="3"/>
  <c r="B2352" i="3"/>
  <c r="K2351" i="3"/>
  <c r="J2351" i="3"/>
  <c r="I2351" i="3"/>
  <c r="H2351" i="3"/>
  <c r="G2351" i="3"/>
  <c r="F2351" i="3"/>
  <c r="E2351" i="3"/>
  <c r="C2351" i="3"/>
  <c r="B2351" i="3"/>
  <c r="K2350" i="3"/>
  <c r="J2350" i="3"/>
  <c r="I2350" i="3"/>
  <c r="H2350" i="3"/>
  <c r="G2350" i="3"/>
  <c r="F2350" i="3"/>
  <c r="E2350" i="3"/>
  <c r="C2350" i="3"/>
  <c r="B2350" i="3"/>
  <c r="K2349" i="3"/>
  <c r="J2349" i="3"/>
  <c r="I2349" i="3"/>
  <c r="H2349" i="3"/>
  <c r="G2349" i="3"/>
  <c r="F2349" i="3"/>
  <c r="E2349" i="3"/>
  <c r="C2349" i="3"/>
  <c r="B2349" i="3"/>
  <c r="K2348" i="3"/>
  <c r="J2348" i="3"/>
  <c r="I2348" i="3"/>
  <c r="H2348" i="3"/>
  <c r="G2348" i="3"/>
  <c r="F2348" i="3"/>
  <c r="E2348" i="3"/>
  <c r="C2348" i="3"/>
  <c r="B2348" i="3"/>
  <c r="K2347" i="3"/>
  <c r="J2347" i="3"/>
  <c r="I2347" i="3"/>
  <c r="H2347" i="3"/>
  <c r="G2347" i="3"/>
  <c r="F2347" i="3"/>
  <c r="E2347" i="3"/>
  <c r="C2347" i="3"/>
  <c r="B2347" i="3"/>
  <c r="K2346" i="3"/>
  <c r="J2346" i="3"/>
  <c r="I2346" i="3"/>
  <c r="H2346" i="3"/>
  <c r="G2346" i="3"/>
  <c r="F2346" i="3"/>
  <c r="E2346" i="3"/>
  <c r="C2346" i="3"/>
  <c r="B2346" i="3"/>
  <c r="K2345" i="3"/>
  <c r="J2345" i="3"/>
  <c r="I2345" i="3"/>
  <c r="H2345" i="3"/>
  <c r="G2345" i="3"/>
  <c r="F2345" i="3"/>
  <c r="E2345" i="3"/>
  <c r="C2345" i="3"/>
  <c r="B2345" i="3"/>
  <c r="K2344" i="3"/>
  <c r="J2344" i="3"/>
  <c r="I2344" i="3"/>
  <c r="H2344" i="3"/>
  <c r="G2344" i="3"/>
  <c r="F2344" i="3"/>
  <c r="E2344" i="3"/>
  <c r="C2344" i="3"/>
  <c r="B2344" i="3"/>
  <c r="K2343" i="3"/>
  <c r="J2343" i="3"/>
  <c r="I2343" i="3"/>
  <c r="H2343" i="3"/>
  <c r="G2343" i="3"/>
  <c r="F2343" i="3"/>
  <c r="E2343" i="3"/>
  <c r="C2343" i="3"/>
  <c r="B2343" i="3"/>
  <c r="K2342" i="3"/>
  <c r="J2342" i="3"/>
  <c r="I2342" i="3"/>
  <c r="H2342" i="3"/>
  <c r="G2342" i="3"/>
  <c r="F2342" i="3"/>
  <c r="E2342" i="3"/>
  <c r="C2342" i="3"/>
  <c r="B2342" i="3"/>
  <c r="K2341" i="3"/>
  <c r="J2341" i="3"/>
  <c r="I2341" i="3"/>
  <c r="H2341" i="3"/>
  <c r="G2341" i="3"/>
  <c r="F2341" i="3"/>
  <c r="E2341" i="3"/>
  <c r="C2341" i="3"/>
  <c r="B2341" i="3"/>
  <c r="K2340" i="3"/>
  <c r="J2340" i="3"/>
  <c r="I2340" i="3"/>
  <c r="H2340" i="3"/>
  <c r="G2340" i="3"/>
  <c r="F2340" i="3"/>
  <c r="E2340" i="3"/>
  <c r="C2340" i="3"/>
  <c r="B2340" i="3"/>
  <c r="K2339" i="3"/>
  <c r="J2339" i="3"/>
  <c r="I2339" i="3"/>
  <c r="H2339" i="3"/>
  <c r="G2339" i="3"/>
  <c r="F2339" i="3"/>
  <c r="E2339" i="3"/>
  <c r="C2339" i="3"/>
  <c r="B2339" i="3"/>
  <c r="K2338" i="3"/>
  <c r="J2338" i="3"/>
  <c r="I2338" i="3"/>
  <c r="H2338" i="3"/>
  <c r="G2338" i="3"/>
  <c r="F2338" i="3"/>
  <c r="E2338" i="3"/>
  <c r="C2338" i="3"/>
  <c r="B2338" i="3"/>
  <c r="K2337" i="3"/>
  <c r="J2337" i="3"/>
  <c r="I2337" i="3"/>
  <c r="H2337" i="3"/>
  <c r="G2337" i="3"/>
  <c r="F2337" i="3"/>
  <c r="E2337" i="3"/>
  <c r="C2337" i="3"/>
  <c r="B2337" i="3"/>
  <c r="K2336" i="3"/>
  <c r="J2336" i="3"/>
  <c r="I2336" i="3"/>
  <c r="H2336" i="3"/>
  <c r="G2336" i="3"/>
  <c r="F2336" i="3"/>
  <c r="E2336" i="3"/>
  <c r="C2336" i="3"/>
  <c r="B2336" i="3"/>
  <c r="K2335" i="3"/>
  <c r="J2335" i="3"/>
  <c r="I2335" i="3"/>
  <c r="H2335" i="3"/>
  <c r="G2335" i="3"/>
  <c r="F2335" i="3"/>
  <c r="E2335" i="3"/>
  <c r="C2335" i="3"/>
  <c r="B2335" i="3"/>
  <c r="K2334" i="3"/>
  <c r="J2334" i="3"/>
  <c r="I2334" i="3"/>
  <c r="H2334" i="3"/>
  <c r="G2334" i="3"/>
  <c r="F2334" i="3"/>
  <c r="E2334" i="3"/>
  <c r="C2334" i="3"/>
  <c r="B2334" i="3"/>
  <c r="K2333" i="3"/>
  <c r="J2333" i="3"/>
  <c r="I2333" i="3"/>
  <c r="H2333" i="3"/>
  <c r="G2333" i="3"/>
  <c r="F2333" i="3"/>
  <c r="E2333" i="3"/>
  <c r="C2333" i="3"/>
  <c r="B2333" i="3"/>
  <c r="K2332" i="3"/>
  <c r="J2332" i="3"/>
  <c r="I2332" i="3"/>
  <c r="H2332" i="3"/>
  <c r="G2332" i="3"/>
  <c r="F2332" i="3"/>
  <c r="E2332" i="3"/>
  <c r="C2332" i="3"/>
  <c r="B2332" i="3"/>
  <c r="K2331" i="3"/>
  <c r="J2331" i="3"/>
  <c r="I2331" i="3"/>
  <c r="H2331" i="3"/>
  <c r="G2331" i="3"/>
  <c r="F2331" i="3"/>
  <c r="E2331" i="3"/>
  <c r="C2331" i="3"/>
  <c r="B2331" i="3"/>
  <c r="K2330" i="3"/>
  <c r="J2330" i="3"/>
  <c r="I2330" i="3"/>
  <c r="H2330" i="3"/>
  <c r="G2330" i="3"/>
  <c r="F2330" i="3"/>
  <c r="E2330" i="3"/>
  <c r="C2330" i="3"/>
  <c r="B2330" i="3"/>
  <c r="K2329" i="3"/>
  <c r="J2329" i="3"/>
  <c r="I2329" i="3"/>
  <c r="H2329" i="3"/>
  <c r="G2329" i="3"/>
  <c r="F2329" i="3"/>
  <c r="E2329" i="3"/>
  <c r="C2329" i="3"/>
  <c r="B2329" i="3"/>
  <c r="K2328" i="3"/>
  <c r="J2328" i="3"/>
  <c r="I2328" i="3"/>
  <c r="H2328" i="3"/>
  <c r="G2328" i="3"/>
  <c r="F2328" i="3"/>
  <c r="E2328" i="3"/>
  <c r="C2328" i="3"/>
  <c r="B2328" i="3"/>
  <c r="K2327" i="3"/>
  <c r="J2327" i="3"/>
  <c r="I2327" i="3"/>
  <c r="H2327" i="3"/>
  <c r="G2327" i="3"/>
  <c r="F2327" i="3"/>
  <c r="E2327" i="3"/>
  <c r="C2327" i="3"/>
  <c r="B2327" i="3"/>
  <c r="K2326" i="3"/>
  <c r="J2326" i="3"/>
  <c r="I2326" i="3"/>
  <c r="H2326" i="3"/>
  <c r="G2326" i="3"/>
  <c r="F2326" i="3"/>
  <c r="E2326" i="3"/>
  <c r="C2326" i="3"/>
  <c r="B2326" i="3"/>
  <c r="K2325" i="3"/>
  <c r="J2325" i="3"/>
  <c r="I2325" i="3"/>
  <c r="H2325" i="3"/>
  <c r="G2325" i="3"/>
  <c r="F2325" i="3"/>
  <c r="E2325" i="3"/>
  <c r="C2325" i="3"/>
  <c r="B2325" i="3"/>
  <c r="K2324" i="3"/>
  <c r="J2324" i="3"/>
  <c r="I2324" i="3"/>
  <c r="H2324" i="3"/>
  <c r="G2324" i="3"/>
  <c r="F2324" i="3"/>
  <c r="E2324" i="3"/>
  <c r="C2324" i="3"/>
  <c r="B2324" i="3"/>
  <c r="K2323" i="3"/>
  <c r="J2323" i="3"/>
  <c r="I2323" i="3"/>
  <c r="H2323" i="3"/>
  <c r="G2323" i="3"/>
  <c r="F2323" i="3"/>
  <c r="E2323" i="3"/>
  <c r="C2323" i="3"/>
  <c r="B2323" i="3"/>
  <c r="K2322" i="3"/>
  <c r="J2322" i="3"/>
  <c r="I2322" i="3"/>
  <c r="H2322" i="3"/>
  <c r="G2322" i="3"/>
  <c r="F2322" i="3"/>
  <c r="E2322" i="3"/>
  <c r="C2322" i="3"/>
  <c r="B2322" i="3"/>
  <c r="K2321" i="3"/>
  <c r="J2321" i="3"/>
  <c r="I2321" i="3"/>
  <c r="H2321" i="3"/>
  <c r="G2321" i="3"/>
  <c r="F2321" i="3"/>
  <c r="E2321" i="3"/>
  <c r="C2321" i="3"/>
  <c r="B2321" i="3"/>
  <c r="K2320" i="3"/>
  <c r="J2320" i="3"/>
  <c r="I2320" i="3"/>
  <c r="H2320" i="3"/>
  <c r="G2320" i="3"/>
  <c r="F2320" i="3"/>
  <c r="E2320" i="3"/>
  <c r="C2320" i="3"/>
  <c r="B2320" i="3"/>
  <c r="K2319" i="3"/>
  <c r="J2319" i="3"/>
  <c r="I2319" i="3"/>
  <c r="H2319" i="3"/>
  <c r="G2319" i="3"/>
  <c r="F2319" i="3"/>
  <c r="E2319" i="3"/>
  <c r="C2319" i="3"/>
  <c r="B2319" i="3"/>
  <c r="K2318" i="3"/>
  <c r="J2318" i="3"/>
  <c r="I2318" i="3"/>
  <c r="H2318" i="3"/>
  <c r="G2318" i="3"/>
  <c r="F2318" i="3"/>
  <c r="E2318" i="3"/>
  <c r="C2318" i="3"/>
  <c r="B2318" i="3"/>
  <c r="K2317" i="3"/>
  <c r="J2317" i="3"/>
  <c r="I2317" i="3"/>
  <c r="H2317" i="3"/>
  <c r="G2317" i="3"/>
  <c r="F2317" i="3"/>
  <c r="E2317" i="3"/>
  <c r="C2317" i="3"/>
  <c r="B2317" i="3"/>
  <c r="K2316" i="3"/>
  <c r="J2316" i="3"/>
  <c r="I2316" i="3"/>
  <c r="H2316" i="3"/>
  <c r="G2316" i="3"/>
  <c r="F2316" i="3"/>
  <c r="E2316" i="3"/>
  <c r="C2316" i="3"/>
  <c r="B2316" i="3"/>
  <c r="K2315" i="3"/>
  <c r="J2315" i="3"/>
  <c r="I2315" i="3"/>
  <c r="H2315" i="3"/>
  <c r="G2315" i="3"/>
  <c r="F2315" i="3"/>
  <c r="E2315" i="3"/>
  <c r="C2315" i="3"/>
  <c r="B2315" i="3"/>
  <c r="K2314" i="3"/>
  <c r="J2314" i="3"/>
  <c r="I2314" i="3"/>
  <c r="H2314" i="3"/>
  <c r="G2314" i="3"/>
  <c r="F2314" i="3"/>
  <c r="E2314" i="3"/>
  <c r="C2314" i="3"/>
  <c r="B2314" i="3"/>
  <c r="K2313" i="3"/>
  <c r="J2313" i="3"/>
  <c r="I2313" i="3"/>
  <c r="H2313" i="3"/>
  <c r="G2313" i="3"/>
  <c r="F2313" i="3"/>
  <c r="E2313" i="3"/>
  <c r="C2313" i="3"/>
  <c r="B2313" i="3"/>
  <c r="K2312" i="3"/>
  <c r="J2312" i="3"/>
  <c r="I2312" i="3"/>
  <c r="H2312" i="3"/>
  <c r="G2312" i="3"/>
  <c r="F2312" i="3"/>
  <c r="E2312" i="3"/>
  <c r="C2312" i="3"/>
  <c r="B2312" i="3"/>
  <c r="K2311" i="3"/>
  <c r="J2311" i="3"/>
  <c r="I2311" i="3"/>
  <c r="H2311" i="3"/>
  <c r="G2311" i="3"/>
  <c r="F2311" i="3"/>
  <c r="E2311" i="3"/>
  <c r="C2311" i="3"/>
  <c r="B2311" i="3"/>
  <c r="K2310" i="3"/>
  <c r="J2310" i="3"/>
  <c r="I2310" i="3"/>
  <c r="H2310" i="3"/>
  <c r="G2310" i="3"/>
  <c r="F2310" i="3"/>
  <c r="E2310" i="3"/>
  <c r="C2310" i="3"/>
  <c r="B2310" i="3"/>
  <c r="K2309" i="3"/>
  <c r="J2309" i="3"/>
  <c r="I2309" i="3"/>
  <c r="H2309" i="3"/>
  <c r="G2309" i="3"/>
  <c r="F2309" i="3"/>
  <c r="E2309" i="3"/>
  <c r="C2309" i="3"/>
  <c r="B2309" i="3"/>
  <c r="K2308" i="3"/>
  <c r="J2308" i="3"/>
  <c r="I2308" i="3"/>
  <c r="H2308" i="3"/>
  <c r="G2308" i="3"/>
  <c r="F2308" i="3"/>
  <c r="E2308" i="3"/>
  <c r="C2308" i="3"/>
  <c r="B2308" i="3"/>
  <c r="K2307" i="3"/>
  <c r="J2307" i="3"/>
  <c r="I2307" i="3"/>
  <c r="H2307" i="3"/>
  <c r="G2307" i="3"/>
  <c r="F2307" i="3"/>
  <c r="E2307" i="3"/>
  <c r="C2307" i="3"/>
  <c r="B2307" i="3"/>
  <c r="K2306" i="3"/>
  <c r="J2306" i="3"/>
  <c r="I2306" i="3"/>
  <c r="H2306" i="3"/>
  <c r="G2306" i="3"/>
  <c r="F2306" i="3"/>
  <c r="E2306" i="3"/>
  <c r="C2306" i="3"/>
  <c r="B2306" i="3"/>
  <c r="K2305" i="3"/>
  <c r="J2305" i="3"/>
  <c r="I2305" i="3"/>
  <c r="H2305" i="3"/>
  <c r="G2305" i="3"/>
  <c r="F2305" i="3"/>
  <c r="E2305" i="3"/>
  <c r="C2305" i="3"/>
  <c r="B2305" i="3"/>
  <c r="K2304" i="3"/>
  <c r="J2304" i="3"/>
  <c r="I2304" i="3"/>
  <c r="H2304" i="3"/>
  <c r="G2304" i="3"/>
  <c r="F2304" i="3"/>
  <c r="E2304" i="3"/>
  <c r="C2304" i="3"/>
  <c r="B2304" i="3"/>
  <c r="K2303" i="3"/>
  <c r="J2303" i="3"/>
  <c r="I2303" i="3"/>
  <c r="H2303" i="3"/>
  <c r="G2303" i="3"/>
  <c r="F2303" i="3"/>
  <c r="E2303" i="3"/>
  <c r="C2303" i="3"/>
  <c r="B2303" i="3"/>
  <c r="K2302" i="3"/>
  <c r="J2302" i="3"/>
  <c r="I2302" i="3"/>
  <c r="H2302" i="3"/>
  <c r="G2302" i="3"/>
  <c r="F2302" i="3"/>
  <c r="E2302" i="3"/>
  <c r="C2302" i="3"/>
  <c r="B2302" i="3"/>
  <c r="K2301" i="3"/>
  <c r="J2301" i="3"/>
  <c r="I2301" i="3"/>
  <c r="H2301" i="3"/>
  <c r="G2301" i="3"/>
  <c r="F2301" i="3"/>
  <c r="E2301" i="3"/>
  <c r="C2301" i="3"/>
  <c r="B2301" i="3"/>
  <c r="K2300" i="3"/>
  <c r="J2300" i="3"/>
  <c r="I2300" i="3"/>
  <c r="H2300" i="3"/>
  <c r="G2300" i="3"/>
  <c r="F2300" i="3"/>
  <c r="E2300" i="3"/>
  <c r="C2300" i="3"/>
  <c r="B2300" i="3"/>
  <c r="K2299" i="3"/>
  <c r="J2299" i="3"/>
  <c r="I2299" i="3"/>
  <c r="H2299" i="3"/>
  <c r="G2299" i="3"/>
  <c r="F2299" i="3"/>
  <c r="E2299" i="3"/>
  <c r="C2299" i="3"/>
  <c r="B2299" i="3"/>
  <c r="K2298" i="3"/>
  <c r="J2298" i="3"/>
  <c r="I2298" i="3"/>
  <c r="H2298" i="3"/>
  <c r="G2298" i="3"/>
  <c r="F2298" i="3"/>
  <c r="E2298" i="3"/>
  <c r="C2298" i="3"/>
  <c r="B2298" i="3"/>
  <c r="K2297" i="3"/>
  <c r="J2297" i="3"/>
  <c r="I2297" i="3"/>
  <c r="H2297" i="3"/>
  <c r="G2297" i="3"/>
  <c r="F2297" i="3"/>
  <c r="E2297" i="3"/>
  <c r="C2297" i="3"/>
  <c r="B2297" i="3"/>
  <c r="K2296" i="3"/>
  <c r="J2296" i="3"/>
  <c r="I2296" i="3"/>
  <c r="H2296" i="3"/>
  <c r="G2296" i="3"/>
  <c r="F2296" i="3"/>
  <c r="E2296" i="3"/>
  <c r="C2296" i="3"/>
  <c r="B2296" i="3"/>
  <c r="K2295" i="3"/>
  <c r="J2295" i="3"/>
  <c r="I2295" i="3"/>
  <c r="H2295" i="3"/>
  <c r="G2295" i="3"/>
  <c r="F2295" i="3"/>
  <c r="E2295" i="3"/>
  <c r="C2295" i="3"/>
  <c r="B2295" i="3"/>
  <c r="K2294" i="3"/>
  <c r="J2294" i="3"/>
  <c r="I2294" i="3"/>
  <c r="H2294" i="3"/>
  <c r="G2294" i="3"/>
  <c r="F2294" i="3"/>
  <c r="E2294" i="3"/>
  <c r="C2294" i="3"/>
  <c r="B2294" i="3"/>
  <c r="K2293" i="3"/>
  <c r="J2293" i="3"/>
  <c r="I2293" i="3"/>
  <c r="H2293" i="3"/>
  <c r="G2293" i="3"/>
  <c r="F2293" i="3"/>
  <c r="E2293" i="3"/>
  <c r="C2293" i="3"/>
  <c r="B2293" i="3"/>
  <c r="K2292" i="3"/>
  <c r="J2292" i="3"/>
  <c r="I2292" i="3"/>
  <c r="H2292" i="3"/>
  <c r="G2292" i="3"/>
  <c r="F2292" i="3"/>
  <c r="E2292" i="3"/>
  <c r="C2292" i="3"/>
  <c r="B2292" i="3"/>
  <c r="K2291" i="3"/>
  <c r="J2291" i="3"/>
  <c r="I2291" i="3"/>
  <c r="H2291" i="3"/>
  <c r="G2291" i="3"/>
  <c r="F2291" i="3"/>
  <c r="E2291" i="3"/>
  <c r="C2291" i="3"/>
  <c r="B2291" i="3"/>
  <c r="K2290" i="3"/>
  <c r="J2290" i="3"/>
  <c r="I2290" i="3"/>
  <c r="H2290" i="3"/>
  <c r="G2290" i="3"/>
  <c r="F2290" i="3"/>
  <c r="E2290" i="3"/>
  <c r="C2290" i="3"/>
  <c r="B2290" i="3"/>
  <c r="K2289" i="3"/>
  <c r="J2289" i="3"/>
  <c r="I2289" i="3"/>
  <c r="H2289" i="3"/>
  <c r="G2289" i="3"/>
  <c r="F2289" i="3"/>
  <c r="E2289" i="3"/>
  <c r="C2289" i="3"/>
  <c r="B2289" i="3"/>
  <c r="K2288" i="3"/>
  <c r="J2288" i="3"/>
  <c r="I2288" i="3"/>
  <c r="H2288" i="3"/>
  <c r="G2288" i="3"/>
  <c r="F2288" i="3"/>
  <c r="E2288" i="3"/>
  <c r="C2288" i="3"/>
  <c r="B2288" i="3"/>
  <c r="K2287" i="3"/>
  <c r="J2287" i="3"/>
  <c r="I2287" i="3"/>
  <c r="H2287" i="3"/>
  <c r="G2287" i="3"/>
  <c r="F2287" i="3"/>
  <c r="E2287" i="3"/>
  <c r="C2287" i="3"/>
  <c r="B2287" i="3"/>
  <c r="K2286" i="3"/>
  <c r="J2286" i="3"/>
  <c r="I2286" i="3"/>
  <c r="H2286" i="3"/>
  <c r="G2286" i="3"/>
  <c r="F2286" i="3"/>
  <c r="E2286" i="3"/>
  <c r="C2286" i="3"/>
  <c r="B2286" i="3"/>
  <c r="K2285" i="3"/>
  <c r="J2285" i="3"/>
  <c r="I2285" i="3"/>
  <c r="H2285" i="3"/>
  <c r="G2285" i="3"/>
  <c r="F2285" i="3"/>
  <c r="E2285" i="3"/>
  <c r="C2285" i="3"/>
  <c r="B2285" i="3"/>
  <c r="K2284" i="3"/>
  <c r="J2284" i="3"/>
  <c r="I2284" i="3"/>
  <c r="H2284" i="3"/>
  <c r="G2284" i="3"/>
  <c r="F2284" i="3"/>
  <c r="E2284" i="3"/>
  <c r="C2284" i="3"/>
  <c r="B2284" i="3"/>
  <c r="K2283" i="3"/>
  <c r="J2283" i="3"/>
  <c r="I2283" i="3"/>
  <c r="H2283" i="3"/>
  <c r="G2283" i="3"/>
  <c r="F2283" i="3"/>
  <c r="E2283" i="3"/>
  <c r="C2283" i="3"/>
  <c r="B2283" i="3"/>
  <c r="K2282" i="3"/>
  <c r="J2282" i="3"/>
  <c r="I2282" i="3"/>
  <c r="H2282" i="3"/>
  <c r="G2282" i="3"/>
  <c r="F2282" i="3"/>
  <c r="E2282" i="3"/>
  <c r="C2282" i="3"/>
  <c r="B2282" i="3"/>
  <c r="K2281" i="3"/>
  <c r="J2281" i="3"/>
  <c r="I2281" i="3"/>
  <c r="H2281" i="3"/>
  <c r="G2281" i="3"/>
  <c r="F2281" i="3"/>
  <c r="E2281" i="3"/>
  <c r="C2281" i="3"/>
  <c r="B2281" i="3"/>
  <c r="K2280" i="3"/>
  <c r="J2280" i="3"/>
  <c r="I2280" i="3"/>
  <c r="H2280" i="3"/>
  <c r="G2280" i="3"/>
  <c r="F2280" i="3"/>
  <c r="E2280" i="3"/>
  <c r="C2280" i="3"/>
  <c r="B2280" i="3"/>
  <c r="K2279" i="3"/>
  <c r="J2279" i="3"/>
  <c r="I2279" i="3"/>
  <c r="H2279" i="3"/>
  <c r="G2279" i="3"/>
  <c r="F2279" i="3"/>
  <c r="E2279" i="3"/>
  <c r="C2279" i="3"/>
  <c r="B2279" i="3"/>
  <c r="K2278" i="3"/>
  <c r="J2278" i="3"/>
  <c r="I2278" i="3"/>
  <c r="H2278" i="3"/>
  <c r="G2278" i="3"/>
  <c r="F2278" i="3"/>
  <c r="E2278" i="3"/>
  <c r="C2278" i="3"/>
  <c r="B2278" i="3"/>
  <c r="K2277" i="3"/>
  <c r="J2277" i="3"/>
  <c r="I2277" i="3"/>
  <c r="H2277" i="3"/>
  <c r="G2277" i="3"/>
  <c r="F2277" i="3"/>
  <c r="E2277" i="3"/>
  <c r="C2277" i="3"/>
  <c r="B2277" i="3"/>
  <c r="K2276" i="3"/>
  <c r="J2276" i="3"/>
  <c r="I2276" i="3"/>
  <c r="H2276" i="3"/>
  <c r="G2276" i="3"/>
  <c r="F2276" i="3"/>
  <c r="E2276" i="3"/>
  <c r="C2276" i="3"/>
  <c r="B2276" i="3"/>
  <c r="K2275" i="3"/>
  <c r="J2275" i="3"/>
  <c r="I2275" i="3"/>
  <c r="H2275" i="3"/>
  <c r="G2275" i="3"/>
  <c r="F2275" i="3"/>
  <c r="E2275" i="3"/>
  <c r="C2275" i="3"/>
  <c r="B2275" i="3"/>
  <c r="K2274" i="3"/>
  <c r="J2274" i="3"/>
  <c r="I2274" i="3"/>
  <c r="H2274" i="3"/>
  <c r="G2274" i="3"/>
  <c r="F2274" i="3"/>
  <c r="E2274" i="3"/>
  <c r="C2274" i="3"/>
  <c r="B2274" i="3"/>
  <c r="K2273" i="3"/>
  <c r="J2273" i="3"/>
  <c r="I2273" i="3"/>
  <c r="H2273" i="3"/>
  <c r="G2273" i="3"/>
  <c r="F2273" i="3"/>
  <c r="E2273" i="3"/>
  <c r="C2273" i="3"/>
  <c r="B2273" i="3"/>
  <c r="K2272" i="3"/>
  <c r="J2272" i="3"/>
  <c r="I2272" i="3"/>
  <c r="H2272" i="3"/>
  <c r="G2272" i="3"/>
  <c r="F2272" i="3"/>
  <c r="E2272" i="3"/>
  <c r="C2272" i="3"/>
  <c r="B2272" i="3"/>
  <c r="K2271" i="3"/>
  <c r="J2271" i="3"/>
  <c r="I2271" i="3"/>
  <c r="H2271" i="3"/>
  <c r="G2271" i="3"/>
  <c r="F2271" i="3"/>
  <c r="E2271" i="3"/>
  <c r="C2271" i="3"/>
  <c r="B2271" i="3"/>
  <c r="K2270" i="3"/>
  <c r="J2270" i="3"/>
  <c r="I2270" i="3"/>
  <c r="H2270" i="3"/>
  <c r="G2270" i="3"/>
  <c r="F2270" i="3"/>
  <c r="E2270" i="3"/>
  <c r="C2270" i="3"/>
  <c r="B2270" i="3"/>
  <c r="K2269" i="3"/>
  <c r="J2269" i="3"/>
  <c r="I2269" i="3"/>
  <c r="H2269" i="3"/>
  <c r="G2269" i="3"/>
  <c r="F2269" i="3"/>
  <c r="E2269" i="3"/>
  <c r="C2269" i="3"/>
  <c r="B2269" i="3"/>
  <c r="K2268" i="3"/>
  <c r="J2268" i="3"/>
  <c r="I2268" i="3"/>
  <c r="H2268" i="3"/>
  <c r="G2268" i="3"/>
  <c r="F2268" i="3"/>
  <c r="E2268" i="3"/>
  <c r="C2268" i="3"/>
  <c r="B2268" i="3"/>
  <c r="K2267" i="3"/>
  <c r="J2267" i="3"/>
  <c r="I2267" i="3"/>
  <c r="H2267" i="3"/>
  <c r="G2267" i="3"/>
  <c r="F2267" i="3"/>
  <c r="E2267" i="3"/>
  <c r="C2267" i="3"/>
  <c r="B2267" i="3"/>
  <c r="K2266" i="3"/>
  <c r="J2266" i="3"/>
  <c r="I2266" i="3"/>
  <c r="H2266" i="3"/>
  <c r="G2266" i="3"/>
  <c r="F2266" i="3"/>
  <c r="E2266" i="3"/>
  <c r="C2266" i="3"/>
  <c r="B2266" i="3"/>
  <c r="K2265" i="3"/>
  <c r="J2265" i="3"/>
  <c r="I2265" i="3"/>
  <c r="H2265" i="3"/>
  <c r="G2265" i="3"/>
  <c r="F2265" i="3"/>
  <c r="E2265" i="3"/>
  <c r="C2265" i="3"/>
  <c r="B2265" i="3"/>
  <c r="K2264" i="3"/>
  <c r="J2264" i="3"/>
  <c r="I2264" i="3"/>
  <c r="H2264" i="3"/>
  <c r="G2264" i="3"/>
  <c r="F2264" i="3"/>
  <c r="E2264" i="3"/>
  <c r="C2264" i="3"/>
  <c r="B2264" i="3"/>
  <c r="K2263" i="3"/>
  <c r="J2263" i="3"/>
  <c r="I2263" i="3"/>
  <c r="H2263" i="3"/>
  <c r="G2263" i="3"/>
  <c r="F2263" i="3"/>
  <c r="E2263" i="3"/>
  <c r="C2263" i="3"/>
  <c r="B2263" i="3"/>
  <c r="K2262" i="3"/>
  <c r="J2262" i="3"/>
  <c r="I2262" i="3"/>
  <c r="H2262" i="3"/>
  <c r="G2262" i="3"/>
  <c r="F2262" i="3"/>
  <c r="E2262" i="3"/>
  <c r="C2262" i="3"/>
  <c r="B2262" i="3"/>
  <c r="K2261" i="3"/>
  <c r="J2261" i="3"/>
  <c r="I2261" i="3"/>
  <c r="H2261" i="3"/>
  <c r="G2261" i="3"/>
  <c r="F2261" i="3"/>
  <c r="E2261" i="3"/>
  <c r="C2261" i="3"/>
  <c r="B2261" i="3"/>
  <c r="K2260" i="3"/>
  <c r="J2260" i="3"/>
  <c r="I2260" i="3"/>
  <c r="H2260" i="3"/>
  <c r="G2260" i="3"/>
  <c r="F2260" i="3"/>
  <c r="E2260" i="3"/>
  <c r="C2260" i="3"/>
  <c r="B2260" i="3"/>
  <c r="K2259" i="3"/>
  <c r="J2259" i="3"/>
  <c r="I2259" i="3"/>
  <c r="H2259" i="3"/>
  <c r="G2259" i="3"/>
  <c r="F2259" i="3"/>
  <c r="E2259" i="3"/>
  <c r="C2259" i="3"/>
  <c r="B2259" i="3"/>
  <c r="K2258" i="3"/>
  <c r="J2258" i="3"/>
  <c r="I2258" i="3"/>
  <c r="H2258" i="3"/>
  <c r="G2258" i="3"/>
  <c r="F2258" i="3"/>
  <c r="E2258" i="3"/>
  <c r="C2258" i="3"/>
  <c r="B2258" i="3"/>
  <c r="K2257" i="3"/>
  <c r="J2257" i="3"/>
  <c r="I2257" i="3"/>
  <c r="H2257" i="3"/>
  <c r="G2257" i="3"/>
  <c r="F2257" i="3"/>
  <c r="E2257" i="3"/>
  <c r="C2257" i="3"/>
  <c r="B2257" i="3"/>
  <c r="K2256" i="3"/>
  <c r="J2256" i="3"/>
  <c r="I2256" i="3"/>
  <c r="H2256" i="3"/>
  <c r="G2256" i="3"/>
  <c r="F2256" i="3"/>
  <c r="E2256" i="3"/>
  <c r="C2256" i="3"/>
  <c r="B2256" i="3"/>
  <c r="K2255" i="3"/>
  <c r="J2255" i="3"/>
  <c r="I2255" i="3"/>
  <c r="H2255" i="3"/>
  <c r="G2255" i="3"/>
  <c r="F2255" i="3"/>
  <c r="E2255" i="3"/>
  <c r="C2255" i="3"/>
  <c r="B2255" i="3"/>
  <c r="K2254" i="3"/>
  <c r="J2254" i="3"/>
  <c r="I2254" i="3"/>
  <c r="H2254" i="3"/>
  <c r="G2254" i="3"/>
  <c r="F2254" i="3"/>
  <c r="E2254" i="3"/>
  <c r="C2254" i="3"/>
  <c r="B2254" i="3"/>
  <c r="K2253" i="3"/>
  <c r="J2253" i="3"/>
  <c r="I2253" i="3"/>
  <c r="H2253" i="3"/>
  <c r="G2253" i="3"/>
  <c r="F2253" i="3"/>
  <c r="E2253" i="3"/>
  <c r="C2253" i="3"/>
  <c r="B2253" i="3"/>
  <c r="K2252" i="3"/>
  <c r="J2252" i="3"/>
  <c r="I2252" i="3"/>
  <c r="H2252" i="3"/>
  <c r="G2252" i="3"/>
  <c r="F2252" i="3"/>
  <c r="E2252" i="3"/>
  <c r="C2252" i="3"/>
  <c r="B2252" i="3"/>
  <c r="K2251" i="3"/>
  <c r="J2251" i="3"/>
  <c r="I2251" i="3"/>
  <c r="H2251" i="3"/>
  <c r="G2251" i="3"/>
  <c r="F2251" i="3"/>
  <c r="E2251" i="3"/>
  <c r="C2251" i="3"/>
  <c r="B2251" i="3"/>
  <c r="K2250" i="3"/>
  <c r="J2250" i="3"/>
  <c r="I2250" i="3"/>
  <c r="H2250" i="3"/>
  <c r="G2250" i="3"/>
  <c r="F2250" i="3"/>
  <c r="E2250" i="3"/>
  <c r="C2250" i="3"/>
  <c r="B2250" i="3"/>
  <c r="K2249" i="3"/>
  <c r="J2249" i="3"/>
  <c r="I2249" i="3"/>
  <c r="H2249" i="3"/>
  <c r="G2249" i="3"/>
  <c r="F2249" i="3"/>
  <c r="E2249" i="3"/>
  <c r="C2249" i="3"/>
  <c r="B2249" i="3"/>
  <c r="K2248" i="3"/>
  <c r="J2248" i="3"/>
  <c r="I2248" i="3"/>
  <c r="H2248" i="3"/>
  <c r="G2248" i="3"/>
  <c r="F2248" i="3"/>
  <c r="E2248" i="3"/>
  <c r="C2248" i="3"/>
  <c r="B2248" i="3"/>
  <c r="K2247" i="3"/>
  <c r="J2247" i="3"/>
  <c r="I2247" i="3"/>
  <c r="H2247" i="3"/>
  <c r="G2247" i="3"/>
  <c r="F2247" i="3"/>
  <c r="E2247" i="3"/>
  <c r="C2247" i="3"/>
  <c r="B2247" i="3"/>
  <c r="K2246" i="3"/>
  <c r="J2246" i="3"/>
  <c r="I2246" i="3"/>
  <c r="H2246" i="3"/>
  <c r="G2246" i="3"/>
  <c r="F2246" i="3"/>
  <c r="E2246" i="3"/>
  <c r="C2246" i="3"/>
  <c r="B2246" i="3"/>
  <c r="K2245" i="3"/>
  <c r="J2245" i="3"/>
  <c r="I2245" i="3"/>
  <c r="H2245" i="3"/>
  <c r="G2245" i="3"/>
  <c r="F2245" i="3"/>
  <c r="E2245" i="3"/>
  <c r="C2245" i="3"/>
  <c r="B2245" i="3"/>
  <c r="K2244" i="3"/>
  <c r="J2244" i="3"/>
  <c r="I2244" i="3"/>
  <c r="H2244" i="3"/>
  <c r="G2244" i="3"/>
  <c r="F2244" i="3"/>
  <c r="E2244" i="3"/>
  <c r="C2244" i="3"/>
  <c r="B2244" i="3"/>
  <c r="K2243" i="3"/>
  <c r="J2243" i="3"/>
  <c r="I2243" i="3"/>
  <c r="H2243" i="3"/>
  <c r="G2243" i="3"/>
  <c r="F2243" i="3"/>
  <c r="E2243" i="3"/>
  <c r="C2243" i="3"/>
  <c r="B2243" i="3"/>
  <c r="K2242" i="3"/>
  <c r="J2242" i="3"/>
  <c r="I2242" i="3"/>
  <c r="H2242" i="3"/>
  <c r="G2242" i="3"/>
  <c r="F2242" i="3"/>
  <c r="E2242" i="3"/>
  <c r="C2242" i="3"/>
  <c r="B2242" i="3"/>
  <c r="K2241" i="3"/>
  <c r="J2241" i="3"/>
  <c r="I2241" i="3"/>
  <c r="H2241" i="3"/>
  <c r="G2241" i="3"/>
  <c r="F2241" i="3"/>
  <c r="E2241" i="3"/>
  <c r="C2241" i="3"/>
  <c r="B2241" i="3"/>
  <c r="K2240" i="3"/>
  <c r="J2240" i="3"/>
  <c r="I2240" i="3"/>
  <c r="H2240" i="3"/>
  <c r="G2240" i="3"/>
  <c r="F2240" i="3"/>
  <c r="E2240" i="3"/>
  <c r="C2240" i="3"/>
  <c r="B2240" i="3"/>
  <c r="K2239" i="3"/>
  <c r="J2239" i="3"/>
  <c r="I2239" i="3"/>
  <c r="H2239" i="3"/>
  <c r="G2239" i="3"/>
  <c r="F2239" i="3"/>
  <c r="E2239" i="3"/>
  <c r="C2239" i="3"/>
  <c r="B2239" i="3"/>
  <c r="K2238" i="3"/>
  <c r="J2238" i="3"/>
  <c r="I2238" i="3"/>
  <c r="H2238" i="3"/>
  <c r="G2238" i="3"/>
  <c r="F2238" i="3"/>
  <c r="E2238" i="3"/>
  <c r="C2238" i="3"/>
  <c r="B2238" i="3"/>
  <c r="K2237" i="3"/>
  <c r="J2237" i="3"/>
  <c r="I2237" i="3"/>
  <c r="H2237" i="3"/>
  <c r="G2237" i="3"/>
  <c r="F2237" i="3"/>
  <c r="E2237" i="3"/>
  <c r="C2237" i="3"/>
  <c r="B2237" i="3"/>
  <c r="K2236" i="3"/>
  <c r="J2236" i="3"/>
  <c r="I2236" i="3"/>
  <c r="H2236" i="3"/>
  <c r="G2236" i="3"/>
  <c r="F2236" i="3"/>
  <c r="E2236" i="3"/>
  <c r="C2236" i="3"/>
  <c r="B2236" i="3"/>
  <c r="K2235" i="3"/>
  <c r="J2235" i="3"/>
  <c r="I2235" i="3"/>
  <c r="H2235" i="3"/>
  <c r="G2235" i="3"/>
  <c r="F2235" i="3"/>
  <c r="E2235" i="3"/>
  <c r="C2235" i="3"/>
  <c r="B2235" i="3"/>
  <c r="K2234" i="3"/>
  <c r="J2234" i="3"/>
  <c r="I2234" i="3"/>
  <c r="H2234" i="3"/>
  <c r="G2234" i="3"/>
  <c r="F2234" i="3"/>
  <c r="E2234" i="3"/>
  <c r="C2234" i="3"/>
  <c r="B2234" i="3"/>
  <c r="K2233" i="3"/>
  <c r="J2233" i="3"/>
  <c r="I2233" i="3"/>
  <c r="H2233" i="3"/>
  <c r="G2233" i="3"/>
  <c r="F2233" i="3"/>
  <c r="E2233" i="3"/>
  <c r="C2233" i="3"/>
  <c r="B2233" i="3"/>
  <c r="K2232" i="3"/>
  <c r="J2232" i="3"/>
  <c r="I2232" i="3"/>
  <c r="H2232" i="3"/>
  <c r="G2232" i="3"/>
  <c r="F2232" i="3"/>
  <c r="E2232" i="3"/>
  <c r="C2232" i="3"/>
  <c r="B2232" i="3"/>
  <c r="K2231" i="3"/>
  <c r="J2231" i="3"/>
  <c r="I2231" i="3"/>
  <c r="H2231" i="3"/>
  <c r="G2231" i="3"/>
  <c r="F2231" i="3"/>
  <c r="E2231" i="3"/>
  <c r="C2231" i="3"/>
  <c r="B2231" i="3"/>
  <c r="K2230" i="3"/>
  <c r="J2230" i="3"/>
  <c r="I2230" i="3"/>
  <c r="H2230" i="3"/>
  <c r="G2230" i="3"/>
  <c r="F2230" i="3"/>
  <c r="E2230" i="3"/>
  <c r="C2230" i="3"/>
  <c r="B2230" i="3"/>
  <c r="K2229" i="3"/>
  <c r="J2229" i="3"/>
  <c r="I2229" i="3"/>
  <c r="H2229" i="3"/>
  <c r="G2229" i="3"/>
  <c r="F2229" i="3"/>
  <c r="E2229" i="3"/>
  <c r="C2229" i="3"/>
  <c r="B2229" i="3"/>
  <c r="K2228" i="3"/>
  <c r="J2228" i="3"/>
  <c r="I2228" i="3"/>
  <c r="H2228" i="3"/>
  <c r="G2228" i="3"/>
  <c r="F2228" i="3"/>
  <c r="E2228" i="3"/>
  <c r="C2228" i="3"/>
  <c r="B2228" i="3"/>
  <c r="K2227" i="3"/>
  <c r="J2227" i="3"/>
  <c r="I2227" i="3"/>
  <c r="H2227" i="3"/>
  <c r="G2227" i="3"/>
  <c r="F2227" i="3"/>
  <c r="E2227" i="3"/>
  <c r="C2227" i="3"/>
  <c r="B2227" i="3"/>
  <c r="K2226" i="3"/>
  <c r="J2226" i="3"/>
  <c r="I2226" i="3"/>
  <c r="H2226" i="3"/>
  <c r="G2226" i="3"/>
  <c r="F2226" i="3"/>
  <c r="E2226" i="3"/>
  <c r="C2226" i="3"/>
  <c r="B2226" i="3"/>
  <c r="K2225" i="3"/>
  <c r="J2225" i="3"/>
  <c r="I2225" i="3"/>
  <c r="H2225" i="3"/>
  <c r="G2225" i="3"/>
  <c r="F2225" i="3"/>
  <c r="E2225" i="3"/>
  <c r="C2225" i="3"/>
  <c r="B2225" i="3"/>
  <c r="K2224" i="3"/>
  <c r="J2224" i="3"/>
  <c r="I2224" i="3"/>
  <c r="H2224" i="3"/>
  <c r="G2224" i="3"/>
  <c r="F2224" i="3"/>
  <c r="E2224" i="3"/>
  <c r="C2224" i="3"/>
  <c r="B2224" i="3"/>
  <c r="K2223" i="3"/>
  <c r="J2223" i="3"/>
  <c r="I2223" i="3"/>
  <c r="H2223" i="3"/>
  <c r="G2223" i="3"/>
  <c r="F2223" i="3"/>
  <c r="E2223" i="3"/>
  <c r="C2223" i="3"/>
  <c r="B2223" i="3"/>
  <c r="K2222" i="3"/>
  <c r="J2222" i="3"/>
  <c r="I2222" i="3"/>
  <c r="H2222" i="3"/>
  <c r="G2222" i="3"/>
  <c r="F2222" i="3"/>
  <c r="E2222" i="3"/>
  <c r="C2222" i="3"/>
  <c r="B2222" i="3"/>
  <c r="K2221" i="3"/>
  <c r="J2221" i="3"/>
  <c r="I2221" i="3"/>
  <c r="H2221" i="3"/>
  <c r="G2221" i="3"/>
  <c r="F2221" i="3"/>
  <c r="E2221" i="3"/>
  <c r="C2221" i="3"/>
  <c r="B2221" i="3"/>
  <c r="K2220" i="3"/>
  <c r="J2220" i="3"/>
  <c r="I2220" i="3"/>
  <c r="H2220" i="3"/>
  <c r="G2220" i="3"/>
  <c r="F2220" i="3"/>
  <c r="E2220" i="3"/>
  <c r="C2220" i="3"/>
  <c r="B2220" i="3"/>
  <c r="K2219" i="3"/>
  <c r="J2219" i="3"/>
  <c r="I2219" i="3"/>
  <c r="H2219" i="3"/>
  <c r="G2219" i="3"/>
  <c r="F2219" i="3"/>
  <c r="E2219" i="3"/>
  <c r="C2219" i="3"/>
  <c r="B2219" i="3"/>
  <c r="K2218" i="3"/>
  <c r="J2218" i="3"/>
  <c r="I2218" i="3"/>
  <c r="H2218" i="3"/>
  <c r="G2218" i="3"/>
  <c r="F2218" i="3"/>
  <c r="E2218" i="3"/>
  <c r="C2218" i="3"/>
  <c r="B2218" i="3"/>
  <c r="K2217" i="3"/>
  <c r="J2217" i="3"/>
  <c r="I2217" i="3"/>
  <c r="H2217" i="3"/>
  <c r="G2217" i="3"/>
  <c r="F2217" i="3"/>
  <c r="E2217" i="3"/>
  <c r="C2217" i="3"/>
  <c r="B2217" i="3"/>
  <c r="K2216" i="3"/>
  <c r="J2216" i="3"/>
  <c r="I2216" i="3"/>
  <c r="H2216" i="3"/>
  <c r="G2216" i="3"/>
  <c r="F2216" i="3"/>
  <c r="E2216" i="3"/>
  <c r="C2216" i="3"/>
  <c r="B2216" i="3"/>
  <c r="K2215" i="3"/>
  <c r="J2215" i="3"/>
  <c r="I2215" i="3"/>
  <c r="H2215" i="3"/>
  <c r="G2215" i="3"/>
  <c r="F2215" i="3"/>
  <c r="E2215" i="3"/>
  <c r="C2215" i="3"/>
  <c r="B2215" i="3"/>
  <c r="K2214" i="3"/>
  <c r="J2214" i="3"/>
  <c r="I2214" i="3"/>
  <c r="H2214" i="3"/>
  <c r="G2214" i="3"/>
  <c r="F2214" i="3"/>
  <c r="E2214" i="3"/>
  <c r="C2214" i="3"/>
  <c r="B2214" i="3"/>
  <c r="K2213" i="3"/>
  <c r="J2213" i="3"/>
  <c r="I2213" i="3"/>
  <c r="H2213" i="3"/>
  <c r="G2213" i="3"/>
  <c r="F2213" i="3"/>
  <c r="E2213" i="3"/>
  <c r="C2213" i="3"/>
  <c r="B2213" i="3"/>
  <c r="K2212" i="3"/>
  <c r="J2212" i="3"/>
  <c r="I2212" i="3"/>
  <c r="H2212" i="3"/>
  <c r="G2212" i="3"/>
  <c r="F2212" i="3"/>
  <c r="E2212" i="3"/>
  <c r="C2212" i="3"/>
  <c r="B2212" i="3"/>
  <c r="K2211" i="3"/>
  <c r="J2211" i="3"/>
  <c r="I2211" i="3"/>
  <c r="H2211" i="3"/>
  <c r="G2211" i="3"/>
  <c r="F2211" i="3"/>
  <c r="E2211" i="3"/>
  <c r="C2211" i="3"/>
  <c r="B2211" i="3"/>
  <c r="K2210" i="3"/>
  <c r="J2210" i="3"/>
  <c r="I2210" i="3"/>
  <c r="H2210" i="3"/>
  <c r="G2210" i="3"/>
  <c r="F2210" i="3"/>
  <c r="E2210" i="3"/>
  <c r="C2210" i="3"/>
  <c r="B2210" i="3"/>
  <c r="K2209" i="3"/>
  <c r="J2209" i="3"/>
  <c r="I2209" i="3"/>
  <c r="H2209" i="3"/>
  <c r="G2209" i="3"/>
  <c r="F2209" i="3"/>
  <c r="E2209" i="3"/>
  <c r="C2209" i="3"/>
  <c r="B2209" i="3"/>
  <c r="K2208" i="3"/>
  <c r="J2208" i="3"/>
  <c r="I2208" i="3"/>
  <c r="H2208" i="3"/>
  <c r="G2208" i="3"/>
  <c r="F2208" i="3"/>
  <c r="E2208" i="3"/>
  <c r="C2208" i="3"/>
  <c r="B2208" i="3"/>
  <c r="K2207" i="3"/>
  <c r="J2207" i="3"/>
  <c r="I2207" i="3"/>
  <c r="H2207" i="3"/>
  <c r="G2207" i="3"/>
  <c r="F2207" i="3"/>
  <c r="E2207" i="3"/>
  <c r="C2207" i="3"/>
  <c r="B2207" i="3"/>
  <c r="K2206" i="3"/>
  <c r="J2206" i="3"/>
  <c r="I2206" i="3"/>
  <c r="H2206" i="3"/>
  <c r="G2206" i="3"/>
  <c r="F2206" i="3"/>
  <c r="E2206" i="3"/>
  <c r="C2206" i="3"/>
  <c r="B2206" i="3"/>
  <c r="K2205" i="3"/>
  <c r="J2205" i="3"/>
  <c r="I2205" i="3"/>
  <c r="H2205" i="3"/>
  <c r="G2205" i="3"/>
  <c r="F2205" i="3"/>
  <c r="E2205" i="3"/>
  <c r="C2205" i="3"/>
  <c r="B2205" i="3"/>
  <c r="K2204" i="3"/>
  <c r="J2204" i="3"/>
  <c r="I2204" i="3"/>
  <c r="H2204" i="3"/>
  <c r="G2204" i="3"/>
  <c r="F2204" i="3"/>
  <c r="E2204" i="3"/>
  <c r="C2204" i="3"/>
  <c r="B2204" i="3"/>
  <c r="K2203" i="3"/>
  <c r="J2203" i="3"/>
  <c r="I2203" i="3"/>
  <c r="H2203" i="3"/>
  <c r="G2203" i="3"/>
  <c r="F2203" i="3"/>
  <c r="E2203" i="3"/>
  <c r="C2203" i="3"/>
  <c r="B2203" i="3"/>
  <c r="K2202" i="3"/>
  <c r="J2202" i="3"/>
  <c r="I2202" i="3"/>
  <c r="H2202" i="3"/>
  <c r="G2202" i="3"/>
  <c r="F2202" i="3"/>
  <c r="E2202" i="3"/>
  <c r="C2202" i="3"/>
  <c r="B2202" i="3"/>
  <c r="K2201" i="3"/>
  <c r="J2201" i="3"/>
  <c r="I2201" i="3"/>
  <c r="H2201" i="3"/>
  <c r="G2201" i="3"/>
  <c r="F2201" i="3"/>
  <c r="E2201" i="3"/>
  <c r="C2201" i="3"/>
  <c r="B2201" i="3"/>
  <c r="K2200" i="3"/>
  <c r="J2200" i="3"/>
  <c r="I2200" i="3"/>
  <c r="H2200" i="3"/>
  <c r="G2200" i="3"/>
  <c r="F2200" i="3"/>
  <c r="E2200" i="3"/>
  <c r="C2200" i="3"/>
  <c r="B2200" i="3"/>
  <c r="K2199" i="3"/>
  <c r="J2199" i="3"/>
  <c r="I2199" i="3"/>
  <c r="H2199" i="3"/>
  <c r="G2199" i="3"/>
  <c r="F2199" i="3"/>
  <c r="E2199" i="3"/>
  <c r="C2199" i="3"/>
  <c r="B2199" i="3"/>
  <c r="K2198" i="3"/>
  <c r="J2198" i="3"/>
  <c r="I2198" i="3"/>
  <c r="H2198" i="3"/>
  <c r="G2198" i="3"/>
  <c r="F2198" i="3"/>
  <c r="E2198" i="3"/>
  <c r="C2198" i="3"/>
  <c r="B2198" i="3"/>
  <c r="K2197" i="3"/>
  <c r="J2197" i="3"/>
  <c r="I2197" i="3"/>
  <c r="H2197" i="3"/>
  <c r="G2197" i="3"/>
  <c r="F2197" i="3"/>
  <c r="E2197" i="3"/>
  <c r="C2197" i="3"/>
  <c r="B2197" i="3"/>
  <c r="K2196" i="3"/>
  <c r="J2196" i="3"/>
  <c r="I2196" i="3"/>
  <c r="H2196" i="3"/>
  <c r="G2196" i="3"/>
  <c r="F2196" i="3"/>
  <c r="E2196" i="3"/>
  <c r="C2196" i="3"/>
  <c r="B2196" i="3"/>
  <c r="K2195" i="3"/>
  <c r="J2195" i="3"/>
  <c r="I2195" i="3"/>
  <c r="H2195" i="3"/>
  <c r="G2195" i="3"/>
  <c r="F2195" i="3"/>
  <c r="E2195" i="3"/>
  <c r="C2195" i="3"/>
  <c r="B2195" i="3"/>
  <c r="K2194" i="3"/>
  <c r="J2194" i="3"/>
  <c r="I2194" i="3"/>
  <c r="H2194" i="3"/>
  <c r="G2194" i="3"/>
  <c r="F2194" i="3"/>
  <c r="E2194" i="3"/>
  <c r="C2194" i="3"/>
  <c r="B2194" i="3"/>
  <c r="K2193" i="3"/>
  <c r="J2193" i="3"/>
  <c r="I2193" i="3"/>
  <c r="H2193" i="3"/>
  <c r="G2193" i="3"/>
  <c r="F2193" i="3"/>
  <c r="E2193" i="3"/>
  <c r="C2193" i="3"/>
  <c r="B2193" i="3"/>
  <c r="K2192" i="3"/>
  <c r="J2192" i="3"/>
  <c r="I2192" i="3"/>
  <c r="H2192" i="3"/>
  <c r="G2192" i="3"/>
  <c r="F2192" i="3"/>
  <c r="E2192" i="3"/>
  <c r="C2192" i="3"/>
  <c r="B2192" i="3"/>
  <c r="K2191" i="3"/>
  <c r="J2191" i="3"/>
  <c r="I2191" i="3"/>
  <c r="H2191" i="3"/>
  <c r="G2191" i="3"/>
  <c r="F2191" i="3"/>
  <c r="E2191" i="3"/>
  <c r="C2191" i="3"/>
  <c r="B2191" i="3"/>
  <c r="K2190" i="3"/>
  <c r="J2190" i="3"/>
  <c r="I2190" i="3"/>
  <c r="H2190" i="3"/>
  <c r="G2190" i="3"/>
  <c r="F2190" i="3"/>
  <c r="E2190" i="3"/>
  <c r="C2190" i="3"/>
  <c r="B2190" i="3"/>
  <c r="K2189" i="3"/>
  <c r="J2189" i="3"/>
  <c r="I2189" i="3"/>
  <c r="H2189" i="3"/>
  <c r="G2189" i="3"/>
  <c r="F2189" i="3"/>
  <c r="E2189" i="3"/>
  <c r="C2189" i="3"/>
  <c r="B2189" i="3"/>
  <c r="K2188" i="3"/>
  <c r="J2188" i="3"/>
  <c r="I2188" i="3"/>
  <c r="H2188" i="3"/>
  <c r="G2188" i="3"/>
  <c r="F2188" i="3"/>
  <c r="E2188" i="3"/>
  <c r="C2188" i="3"/>
  <c r="B2188" i="3"/>
  <c r="K2187" i="3"/>
  <c r="J2187" i="3"/>
  <c r="I2187" i="3"/>
  <c r="H2187" i="3"/>
  <c r="G2187" i="3"/>
  <c r="F2187" i="3"/>
  <c r="E2187" i="3"/>
  <c r="C2187" i="3"/>
  <c r="B2187" i="3"/>
  <c r="K2186" i="3"/>
  <c r="J2186" i="3"/>
  <c r="I2186" i="3"/>
  <c r="H2186" i="3"/>
  <c r="G2186" i="3"/>
  <c r="F2186" i="3"/>
  <c r="E2186" i="3"/>
  <c r="C2186" i="3"/>
  <c r="B2186" i="3"/>
  <c r="K2185" i="3"/>
  <c r="J2185" i="3"/>
  <c r="I2185" i="3"/>
  <c r="H2185" i="3"/>
  <c r="G2185" i="3"/>
  <c r="F2185" i="3"/>
  <c r="E2185" i="3"/>
  <c r="C2185" i="3"/>
  <c r="B2185" i="3"/>
  <c r="K2184" i="3"/>
  <c r="J2184" i="3"/>
  <c r="I2184" i="3"/>
  <c r="H2184" i="3"/>
  <c r="G2184" i="3"/>
  <c r="F2184" i="3"/>
  <c r="E2184" i="3"/>
  <c r="C2184" i="3"/>
  <c r="B2184" i="3"/>
  <c r="K2183" i="3"/>
  <c r="J2183" i="3"/>
  <c r="I2183" i="3"/>
  <c r="H2183" i="3"/>
  <c r="G2183" i="3"/>
  <c r="F2183" i="3"/>
  <c r="E2183" i="3"/>
  <c r="C2183" i="3"/>
  <c r="B2183" i="3"/>
  <c r="K2182" i="3"/>
  <c r="J2182" i="3"/>
  <c r="I2182" i="3"/>
  <c r="H2182" i="3"/>
  <c r="G2182" i="3"/>
  <c r="F2182" i="3"/>
  <c r="E2182" i="3"/>
  <c r="C2182" i="3"/>
  <c r="B2182" i="3"/>
  <c r="K2181" i="3"/>
  <c r="J2181" i="3"/>
  <c r="I2181" i="3"/>
  <c r="H2181" i="3"/>
  <c r="G2181" i="3"/>
  <c r="F2181" i="3"/>
  <c r="E2181" i="3"/>
  <c r="C2181" i="3"/>
  <c r="B2181" i="3"/>
  <c r="K2180" i="3"/>
  <c r="J2180" i="3"/>
  <c r="I2180" i="3"/>
  <c r="H2180" i="3"/>
  <c r="G2180" i="3"/>
  <c r="F2180" i="3"/>
  <c r="E2180" i="3"/>
  <c r="C2180" i="3"/>
  <c r="B2180" i="3"/>
  <c r="K2179" i="3"/>
  <c r="J2179" i="3"/>
  <c r="I2179" i="3"/>
  <c r="H2179" i="3"/>
  <c r="G2179" i="3"/>
  <c r="F2179" i="3"/>
  <c r="E2179" i="3"/>
  <c r="C2179" i="3"/>
  <c r="B2179" i="3"/>
  <c r="K2178" i="3"/>
  <c r="J2178" i="3"/>
  <c r="I2178" i="3"/>
  <c r="H2178" i="3"/>
  <c r="G2178" i="3"/>
  <c r="F2178" i="3"/>
  <c r="E2178" i="3"/>
  <c r="C2178" i="3"/>
  <c r="B2178" i="3"/>
  <c r="K2177" i="3"/>
  <c r="J2177" i="3"/>
  <c r="I2177" i="3"/>
  <c r="H2177" i="3"/>
  <c r="G2177" i="3"/>
  <c r="F2177" i="3"/>
  <c r="E2177" i="3"/>
  <c r="C2177" i="3"/>
  <c r="B2177" i="3"/>
  <c r="K2176" i="3"/>
  <c r="J2176" i="3"/>
  <c r="I2176" i="3"/>
  <c r="H2176" i="3"/>
  <c r="G2176" i="3"/>
  <c r="F2176" i="3"/>
  <c r="E2176" i="3"/>
  <c r="C2176" i="3"/>
  <c r="B2176" i="3"/>
  <c r="K2175" i="3"/>
  <c r="J2175" i="3"/>
  <c r="I2175" i="3"/>
  <c r="H2175" i="3"/>
  <c r="G2175" i="3"/>
  <c r="F2175" i="3"/>
  <c r="E2175" i="3"/>
  <c r="C2175" i="3"/>
  <c r="B2175" i="3"/>
  <c r="K2174" i="3"/>
  <c r="J2174" i="3"/>
  <c r="I2174" i="3"/>
  <c r="H2174" i="3"/>
  <c r="G2174" i="3"/>
  <c r="F2174" i="3"/>
  <c r="E2174" i="3"/>
  <c r="C2174" i="3"/>
  <c r="B2174" i="3"/>
  <c r="K2173" i="3"/>
  <c r="J2173" i="3"/>
  <c r="I2173" i="3"/>
  <c r="H2173" i="3"/>
  <c r="G2173" i="3"/>
  <c r="F2173" i="3"/>
  <c r="E2173" i="3"/>
  <c r="C2173" i="3"/>
  <c r="B2173" i="3"/>
  <c r="K2172" i="3"/>
  <c r="J2172" i="3"/>
  <c r="I2172" i="3"/>
  <c r="H2172" i="3"/>
  <c r="G2172" i="3"/>
  <c r="F2172" i="3"/>
  <c r="E2172" i="3"/>
  <c r="C2172" i="3"/>
  <c r="B2172" i="3"/>
  <c r="K2171" i="3"/>
  <c r="J2171" i="3"/>
  <c r="I2171" i="3"/>
  <c r="H2171" i="3"/>
  <c r="G2171" i="3"/>
  <c r="F2171" i="3"/>
  <c r="E2171" i="3"/>
  <c r="C2171" i="3"/>
  <c r="B2171" i="3"/>
  <c r="K2170" i="3"/>
  <c r="J2170" i="3"/>
  <c r="I2170" i="3"/>
  <c r="H2170" i="3"/>
  <c r="G2170" i="3"/>
  <c r="F2170" i="3"/>
  <c r="E2170" i="3"/>
  <c r="C2170" i="3"/>
  <c r="B2170" i="3"/>
  <c r="K2169" i="3"/>
  <c r="J2169" i="3"/>
  <c r="I2169" i="3"/>
  <c r="H2169" i="3"/>
  <c r="G2169" i="3"/>
  <c r="F2169" i="3"/>
  <c r="E2169" i="3"/>
  <c r="C2169" i="3"/>
  <c r="B2169" i="3"/>
  <c r="K2168" i="3"/>
  <c r="J2168" i="3"/>
  <c r="I2168" i="3"/>
  <c r="H2168" i="3"/>
  <c r="G2168" i="3"/>
  <c r="F2168" i="3"/>
  <c r="E2168" i="3"/>
  <c r="C2168" i="3"/>
  <c r="B2168" i="3"/>
  <c r="K2167" i="3"/>
  <c r="J2167" i="3"/>
  <c r="I2167" i="3"/>
  <c r="H2167" i="3"/>
  <c r="G2167" i="3"/>
  <c r="F2167" i="3"/>
  <c r="E2167" i="3"/>
  <c r="C2167" i="3"/>
  <c r="B2167" i="3"/>
  <c r="K2166" i="3"/>
  <c r="J2166" i="3"/>
  <c r="I2166" i="3"/>
  <c r="H2166" i="3"/>
  <c r="G2166" i="3"/>
  <c r="F2166" i="3"/>
  <c r="E2166" i="3"/>
  <c r="C2166" i="3"/>
  <c r="B2166" i="3"/>
  <c r="K2165" i="3"/>
  <c r="J2165" i="3"/>
  <c r="I2165" i="3"/>
  <c r="H2165" i="3"/>
  <c r="G2165" i="3"/>
  <c r="F2165" i="3"/>
  <c r="E2165" i="3"/>
  <c r="C2165" i="3"/>
  <c r="B2165" i="3"/>
  <c r="K2164" i="3"/>
  <c r="J2164" i="3"/>
  <c r="I2164" i="3"/>
  <c r="H2164" i="3"/>
  <c r="G2164" i="3"/>
  <c r="F2164" i="3"/>
  <c r="E2164" i="3"/>
  <c r="C2164" i="3"/>
  <c r="B2164" i="3"/>
  <c r="K2163" i="3"/>
  <c r="J2163" i="3"/>
  <c r="I2163" i="3"/>
  <c r="H2163" i="3"/>
  <c r="G2163" i="3"/>
  <c r="F2163" i="3"/>
  <c r="E2163" i="3"/>
  <c r="C2163" i="3"/>
  <c r="B2163" i="3"/>
  <c r="K2162" i="3"/>
  <c r="J2162" i="3"/>
  <c r="I2162" i="3"/>
  <c r="H2162" i="3"/>
  <c r="G2162" i="3"/>
  <c r="F2162" i="3"/>
  <c r="E2162" i="3"/>
  <c r="C2162" i="3"/>
  <c r="B2162" i="3"/>
  <c r="K2161" i="3"/>
  <c r="J2161" i="3"/>
  <c r="I2161" i="3"/>
  <c r="H2161" i="3"/>
  <c r="G2161" i="3"/>
  <c r="F2161" i="3"/>
  <c r="E2161" i="3"/>
  <c r="C2161" i="3"/>
  <c r="B2161" i="3"/>
  <c r="K2160" i="3"/>
  <c r="J2160" i="3"/>
  <c r="I2160" i="3"/>
  <c r="H2160" i="3"/>
  <c r="G2160" i="3"/>
  <c r="F2160" i="3"/>
  <c r="E2160" i="3"/>
  <c r="C2160" i="3"/>
  <c r="B2160" i="3"/>
  <c r="K2159" i="3"/>
  <c r="J2159" i="3"/>
  <c r="I2159" i="3"/>
  <c r="H2159" i="3"/>
  <c r="G2159" i="3"/>
  <c r="F2159" i="3"/>
  <c r="E2159" i="3"/>
  <c r="C2159" i="3"/>
  <c r="B2159" i="3"/>
  <c r="K2158" i="3"/>
  <c r="J2158" i="3"/>
  <c r="I2158" i="3"/>
  <c r="H2158" i="3"/>
  <c r="G2158" i="3"/>
  <c r="F2158" i="3"/>
  <c r="E2158" i="3"/>
  <c r="C2158" i="3"/>
  <c r="B2158" i="3"/>
  <c r="K2157" i="3"/>
  <c r="J2157" i="3"/>
  <c r="I2157" i="3"/>
  <c r="H2157" i="3"/>
  <c r="G2157" i="3"/>
  <c r="F2157" i="3"/>
  <c r="E2157" i="3"/>
  <c r="C2157" i="3"/>
  <c r="B2157" i="3"/>
  <c r="K2156" i="3"/>
  <c r="J2156" i="3"/>
  <c r="I2156" i="3"/>
  <c r="H2156" i="3"/>
  <c r="G2156" i="3"/>
  <c r="F2156" i="3"/>
  <c r="E2156" i="3"/>
  <c r="C2156" i="3"/>
  <c r="B2156" i="3"/>
  <c r="K2155" i="3"/>
  <c r="J2155" i="3"/>
  <c r="I2155" i="3"/>
  <c r="H2155" i="3"/>
  <c r="G2155" i="3"/>
  <c r="F2155" i="3"/>
  <c r="E2155" i="3"/>
  <c r="C2155" i="3"/>
  <c r="B2155" i="3"/>
  <c r="K2154" i="3"/>
  <c r="J2154" i="3"/>
  <c r="I2154" i="3"/>
  <c r="H2154" i="3"/>
  <c r="G2154" i="3"/>
  <c r="F2154" i="3"/>
  <c r="E2154" i="3"/>
  <c r="C2154" i="3"/>
  <c r="B2154" i="3"/>
  <c r="K2153" i="3"/>
  <c r="J2153" i="3"/>
  <c r="I2153" i="3"/>
  <c r="H2153" i="3"/>
  <c r="G2153" i="3"/>
  <c r="F2153" i="3"/>
  <c r="E2153" i="3"/>
  <c r="C2153" i="3"/>
  <c r="B2153" i="3"/>
  <c r="K2152" i="3"/>
  <c r="J2152" i="3"/>
  <c r="I2152" i="3"/>
  <c r="H2152" i="3"/>
  <c r="G2152" i="3"/>
  <c r="F2152" i="3"/>
  <c r="E2152" i="3"/>
  <c r="C2152" i="3"/>
  <c r="B2152" i="3"/>
  <c r="K2151" i="3"/>
  <c r="J2151" i="3"/>
  <c r="I2151" i="3"/>
  <c r="H2151" i="3"/>
  <c r="G2151" i="3"/>
  <c r="F2151" i="3"/>
  <c r="E2151" i="3"/>
  <c r="C2151" i="3"/>
  <c r="B2151" i="3"/>
  <c r="K2150" i="3"/>
  <c r="J2150" i="3"/>
  <c r="I2150" i="3"/>
  <c r="H2150" i="3"/>
  <c r="G2150" i="3"/>
  <c r="F2150" i="3"/>
  <c r="E2150" i="3"/>
  <c r="C2150" i="3"/>
  <c r="B2150" i="3"/>
  <c r="K2149" i="3"/>
  <c r="J2149" i="3"/>
  <c r="I2149" i="3"/>
  <c r="H2149" i="3"/>
  <c r="G2149" i="3"/>
  <c r="F2149" i="3"/>
  <c r="E2149" i="3"/>
  <c r="C2149" i="3"/>
  <c r="B2149" i="3"/>
  <c r="K2148" i="3"/>
  <c r="J2148" i="3"/>
  <c r="I2148" i="3"/>
  <c r="H2148" i="3"/>
  <c r="G2148" i="3"/>
  <c r="F2148" i="3"/>
  <c r="E2148" i="3"/>
  <c r="C2148" i="3"/>
  <c r="B2148" i="3"/>
  <c r="K2147" i="3"/>
  <c r="J2147" i="3"/>
  <c r="I2147" i="3"/>
  <c r="H2147" i="3"/>
  <c r="G2147" i="3"/>
  <c r="F2147" i="3"/>
  <c r="E2147" i="3"/>
  <c r="C2147" i="3"/>
  <c r="B2147" i="3"/>
  <c r="K2146" i="3"/>
  <c r="J2146" i="3"/>
  <c r="I2146" i="3"/>
  <c r="H2146" i="3"/>
  <c r="G2146" i="3"/>
  <c r="F2146" i="3"/>
  <c r="E2146" i="3"/>
  <c r="C2146" i="3"/>
  <c r="B2146" i="3"/>
  <c r="K2145" i="3"/>
  <c r="J2145" i="3"/>
  <c r="I2145" i="3"/>
  <c r="H2145" i="3"/>
  <c r="G2145" i="3"/>
  <c r="F2145" i="3"/>
  <c r="E2145" i="3"/>
  <c r="C2145" i="3"/>
  <c r="B2145" i="3"/>
  <c r="K2144" i="3"/>
  <c r="J2144" i="3"/>
  <c r="I2144" i="3"/>
  <c r="H2144" i="3"/>
  <c r="G2144" i="3"/>
  <c r="F2144" i="3"/>
  <c r="E2144" i="3"/>
  <c r="C2144" i="3"/>
  <c r="B2144" i="3"/>
  <c r="K2143" i="3"/>
  <c r="J2143" i="3"/>
  <c r="I2143" i="3"/>
  <c r="H2143" i="3"/>
  <c r="G2143" i="3"/>
  <c r="F2143" i="3"/>
  <c r="E2143" i="3"/>
  <c r="C2143" i="3"/>
  <c r="B2143" i="3"/>
  <c r="K2142" i="3"/>
  <c r="J2142" i="3"/>
  <c r="I2142" i="3"/>
  <c r="H2142" i="3"/>
  <c r="G2142" i="3"/>
  <c r="F2142" i="3"/>
  <c r="E2142" i="3"/>
  <c r="C2142" i="3"/>
  <c r="B2142" i="3"/>
  <c r="K2141" i="3"/>
  <c r="J2141" i="3"/>
  <c r="I2141" i="3"/>
  <c r="H2141" i="3"/>
  <c r="G2141" i="3"/>
  <c r="F2141" i="3"/>
  <c r="E2141" i="3"/>
  <c r="C2141" i="3"/>
  <c r="B2141" i="3"/>
  <c r="K2140" i="3"/>
  <c r="J2140" i="3"/>
  <c r="I2140" i="3"/>
  <c r="H2140" i="3"/>
  <c r="G2140" i="3"/>
  <c r="F2140" i="3"/>
  <c r="E2140" i="3"/>
  <c r="C2140" i="3"/>
  <c r="B2140" i="3"/>
  <c r="K2139" i="3"/>
  <c r="J2139" i="3"/>
  <c r="I2139" i="3"/>
  <c r="H2139" i="3"/>
  <c r="G2139" i="3"/>
  <c r="F2139" i="3"/>
  <c r="E2139" i="3"/>
  <c r="C2139" i="3"/>
  <c r="B2139" i="3"/>
  <c r="K2138" i="3"/>
  <c r="J2138" i="3"/>
  <c r="I2138" i="3"/>
  <c r="H2138" i="3"/>
  <c r="G2138" i="3"/>
  <c r="F2138" i="3"/>
  <c r="E2138" i="3"/>
  <c r="C2138" i="3"/>
  <c r="B2138" i="3"/>
  <c r="K2137" i="3"/>
  <c r="J2137" i="3"/>
  <c r="I2137" i="3"/>
  <c r="H2137" i="3"/>
  <c r="G2137" i="3"/>
  <c r="F2137" i="3"/>
  <c r="E2137" i="3"/>
  <c r="C2137" i="3"/>
  <c r="B2137" i="3"/>
  <c r="K2136" i="3"/>
  <c r="J2136" i="3"/>
  <c r="I2136" i="3"/>
  <c r="H2136" i="3"/>
  <c r="G2136" i="3"/>
  <c r="F2136" i="3"/>
  <c r="E2136" i="3"/>
  <c r="C2136" i="3"/>
  <c r="B2136" i="3"/>
  <c r="K2135" i="3"/>
  <c r="J2135" i="3"/>
  <c r="I2135" i="3"/>
  <c r="H2135" i="3"/>
  <c r="G2135" i="3"/>
  <c r="F2135" i="3"/>
  <c r="E2135" i="3"/>
  <c r="C2135" i="3"/>
  <c r="B2135" i="3"/>
  <c r="K2134" i="3"/>
  <c r="J2134" i="3"/>
  <c r="I2134" i="3"/>
  <c r="H2134" i="3"/>
  <c r="G2134" i="3"/>
  <c r="F2134" i="3"/>
  <c r="E2134" i="3"/>
  <c r="C2134" i="3"/>
  <c r="B2134" i="3"/>
  <c r="K2133" i="3"/>
  <c r="J2133" i="3"/>
  <c r="I2133" i="3"/>
  <c r="H2133" i="3"/>
  <c r="G2133" i="3"/>
  <c r="F2133" i="3"/>
  <c r="E2133" i="3"/>
  <c r="C2133" i="3"/>
  <c r="B2133" i="3"/>
  <c r="K2132" i="3"/>
  <c r="J2132" i="3"/>
  <c r="I2132" i="3"/>
  <c r="H2132" i="3"/>
  <c r="G2132" i="3"/>
  <c r="F2132" i="3"/>
  <c r="E2132" i="3"/>
  <c r="C2132" i="3"/>
  <c r="B2132" i="3"/>
  <c r="K2131" i="3"/>
  <c r="J2131" i="3"/>
  <c r="I2131" i="3"/>
  <c r="H2131" i="3"/>
  <c r="G2131" i="3"/>
  <c r="F2131" i="3"/>
  <c r="E2131" i="3"/>
  <c r="C2131" i="3"/>
  <c r="B2131" i="3"/>
  <c r="K2130" i="3"/>
  <c r="J2130" i="3"/>
  <c r="I2130" i="3"/>
  <c r="H2130" i="3"/>
  <c r="G2130" i="3"/>
  <c r="F2130" i="3"/>
  <c r="E2130" i="3"/>
  <c r="C2130" i="3"/>
  <c r="B2130" i="3"/>
  <c r="K2129" i="3"/>
  <c r="J2129" i="3"/>
  <c r="I2129" i="3"/>
  <c r="H2129" i="3"/>
  <c r="G2129" i="3"/>
  <c r="F2129" i="3"/>
  <c r="E2129" i="3"/>
  <c r="C2129" i="3"/>
  <c r="B2129" i="3"/>
  <c r="K2128" i="3"/>
  <c r="J2128" i="3"/>
  <c r="I2128" i="3"/>
  <c r="H2128" i="3"/>
  <c r="G2128" i="3"/>
  <c r="F2128" i="3"/>
  <c r="E2128" i="3"/>
  <c r="C2128" i="3"/>
  <c r="B2128" i="3"/>
  <c r="K2127" i="3"/>
  <c r="J2127" i="3"/>
  <c r="I2127" i="3"/>
  <c r="H2127" i="3"/>
  <c r="G2127" i="3"/>
  <c r="F2127" i="3"/>
  <c r="E2127" i="3"/>
  <c r="C2127" i="3"/>
  <c r="B2127" i="3"/>
  <c r="K2126" i="3"/>
  <c r="J2126" i="3"/>
  <c r="I2126" i="3"/>
  <c r="H2126" i="3"/>
  <c r="G2126" i="3"/>
  <c r="F2126" i="3"/>
  <c r="E2126" i="3"/>
  <c r="C2126" i="3"/>
  <c r="B2126" i="3"/>
  <c r="K2125" i="3"/>
  <c r="J2125" i="3"/>
  <c r="I2125" i="3"/>
  <c r="H2125" i="3"/>
  <c r="G2125" i="3"/>
  <c r="F2125" i="3"/>
  <c r="E2125" i="3"/>
  <c r="C2125" i="3"/>
  <c r="B2125" i="3"/>
  <c r="K2124" i="3"/>
  <c r="J2124" i="3"/>
  <c r="I2124" i="3"/>
  <c r="H2124" i="3"/>
  <c r="G2124" i="3"/>
  <c r="F2124" i="3"/>
  <c r="E2124" i="3"/>
  <c r="C2124" i="3"/>
  <c r="B2124" i="3"/>
  <c r="K2123" i="3"/>
  <c r="J2123" i="3"/>
  <c r="I2123" i="3"/>
  <c r="H2123" i="3"/>
  <c r="G2123" i="3"/>
  <c r="F2123" i="3"/>
  <c r="E2123" i="3"/>
  <c r="C2123" i="3"/>
  <c r="B2123" i="3"/>
  <c r="K2122" i="3"/>
  <c r="J2122" i="3"/>
  <c r="I2122" i="3"/>
  <c r="H2122" i="3"/>
  <c r="G2122" i="3"/>
  <c r="F2122" i="3"/>
  <c r="E2122" i="3"/>
  <c r="C2122" i="3"/>
  <c r="B2122" i="3"/>
  <c r="K2121" i="3"/>
  <c r="J2121" i="3"/>
  <c r="I2121" i="3"/>
  <c r="H2121" i="3"/>
  <c r="G2121" i="3"/>
  <c r="F2121" i="3"/>
  <c r="E2121" i="3"/>
  <c r="C2121" i="3"/>
  <c r="B2121" i="3"/>
  <c r="K2120" i="3"/>
  <c r="J2120" i="3"/>
  <c r="I2120" i="3"/>
  <c r="H2120" i="3"/>
  <c r="G2120" i="3"/>
  <c r="F2120" i="3"/>
  <c r="E2120" i="3"/>
  <c r="C2120" i="3"/>
  <c r="B2120" i="3"/>
  <c r="K2119" i="3"/>
  <c r="J2119" i="3"/>
  <c r="I2119" i="3"/>
  <c r="H2119" i="3"/>
  <c r="G2119" i="3"/>
  <c r="F2119" i="3"/>
  <c r="E2119" i="3"/>
  <c r="C2119" i="3"/>
  <c r="B2119" i="3"/>
  <c r="K2118" i="3"/>
  <c r="J2118" i="3"/>
  <c r="I2118" i="3"/>
  <c r="H2118" i="3"/>
  <c r="G2118" i="3"/>
  <c r="F2118" i="3"/>
  <c r="E2118" i="3"/>
  <c r="C2118" i="3"/>
  <c r="B2118" i="3"/>
  <c r="K2117" i="3"/>
  <c r="J2117" i="3"/>
  <c r="I2117" i="3"/>
  <c r="H2117" i="3"/>
  <c r="G2117" i="3"/>
  <c r="F2117" i="3"/>
  <c r="E2117" i="3"/>
  <c r="C2117" i="3"/>
  <c r="B2117" i="3"/>
  <c r="K2116" i="3"/>
  <c r="J2116" i="3"/>
  <c r="I2116" i="3"/>
  <c r="H2116" i="3"/>
  <c r="G2116" i="3"/>
  <c r="F2116" i="3"/>
  <c r="E2116" i="3"/>
  <c r="C2116" i="3"/>
  <c r="B2116" i="3"/>
  <c r="K2115" i="3"/>
  <c r="J2115" i="3"/>
  <c r="I2115" i="3"/>
  <c r="H2115" i="3"/>
  <c r="G2115" i="3"/>
  <c r="F2115" i="3"/>
  <c r="E2115" i="3"/>
  <c r="C2115" i="3"/>
  <c r="B2115" i="3"/>
  <c r="K2114" i="3"/>
  <c r="J2114" i="3"/>
  <c r="I2114" i="3"/>
  <c r="H2114" i="3"/>
  <c r="G2114" i="3"/>
  <c r="F2114" i="3"/>
  <c r="E2114" i="3"/>
  <c r="C2114" i="3"/>
  <c r="B2114" i="3"/>
  <c r="K2113" i="3"/>
  <c r="J2113" i="3"/>
  <c r="I2113" i="3"/>
  <c r="H2113" i="3"/>
  <c r="G2113" i="3"/>
  <c r="F2113" i="3"/>
  <c r="E2113" i="3"/>
  <c r="C2113" i="3"/>
  <c r="B2113" i="3"/>
  <c r="K2112" i="3"/>
  <c r="J2112" i="3"/>
  <c r="I2112" i="3"/>
  <c r="H2112" i="3"/>
  <c r="G2112" i="3"/>
  <c r="F2112" i="3"/>
  <c r="E2112" i="3"/>
  <c r="C2112" i="3"/>
  <c r="B2112" i="3"/>
  <c r="K2111" i="3"/>
  <c r="J2111" i="3"/>
  <c r="I2111" i="3"/>
  <c r="H2111" i="3"/>
  <c r="G2111" i="3"/>
  <c r="F2111" i="3"/>
  <c r="E2111" i="3"/>
  <c r="C2111" i="3"/>
  <c r="B2111" i="3"/>
  <c r="K2110" i="3"/>
  <c r="J2110" i="3"/>
  <c r="I2110" i="3"/>
  <c r="H2110" i="3"/>
  <c r="G2110" i="3"/>
  <c r="F2110" i="3"/>
  <c r="E2110" i="3"/>
  <c r="C2110" i="3"/>
  <c r="B2110" i="3"/>
  <c r="K2109" i="3"/>
  <c r="J2109" i="3"/>
  <c r="I2109" i="3"/>
  <c r="H2109" i="3"/>
  <c r="G2109" i="3"/>
  <c r="F2109" i="3"/>
  <c r="E2109" i="3"/>
  <c r="C2109" i="3"/>
  <c r="B2109" i="3"/>
  <c r="K2108" i="3"/>
  <c r="J2108" i="3"/>
  <c r="I2108" i="3"/>
  <c r="H2108" i="3"/>
  <c r="G2108" i="3"/>
  <c r="F2108" i="3"/>
  <c r="E2108" i="3"/>
  <c r="C2108" i="3"/>
  <c r="B2108" i="3"/>
  <c r="K2107" i="3"/>
  <c r="J2107" i="3"/>
  <c r="I2107" i="3"/>
  <c r="H2107" i="3"/>
  <c r="G2107" i="3"/>
  <c r="F2107" i="3"/>
  <c r="E2107" i="3"/>
  <c r="C2107" i="3"/>
  <c r="B2107" i="3"/>
  <c r="K2106" i="3"/>
  <c r="J2106" i="3"/>
  <c r="I2106" i="3"/>
  <c r="H2106" i="3"/>
  <c r="G2106" i="3"/>
  <c r="F2106" i="3"/>
  <c r="E2106" i="3"/>
  <c r="C2106" i="3"/>
  <c r="B2106" i="3"/>
  <c r="K2105" i="3"/>
  <c r="J2105" i="3"/>
  <c r="I2105" i="3"/>
  <c r="H2105" i="3"/>
  <c r="G2105" i="3"/>
  <c r="F2105" i="3"/>
  <c r="E2105" i="3"/>
  <c r="C2105" i="3"/>
  <c r="B2105" i="3"/>
  <c r="K2104" i="3"/>
  <c r="J2104" i="3"/>
  <c r="I2104" i="3"/>
  <c r="H2104" i="3"/>
  <c r="G2104" i="3"/>
  <c r="F2104" i="3"/>
  <c r="E2104" i="3"/>
  <c r="C2104" i="3"/>
  <c r="B2104" i="3"/>
  <c r="K2103" i="3"/>
  <c r="J2103" i="3"/>
  <c r="I2103" i="3"/>
  <c r="H2103" i="3"/>
  <c r="G2103" i="3"/>
  <c r="F2103" i="3"/>
  <c r="E2103" i="3"/>
  <c r="C2103" i="3"/>
  <c r="B2103" i="3"/>
  <c r="K2102" i="3"/>
  <c r="J2102" i="3"/>
  <c r="I2102" i="3"/>
  <c r="H2102" i="3"/>
  <c r="G2102" i="3"/>
  <c r="F2102" i="3"/>
  <c r="E2102" i="3"/>
  <c r="C2102" i="3"/>
  <c r="B2102" i="3"/>
  <c r="K2101" i="3"/>
  <c r="J2101" i="3"/>
  <c r="I2101" i="3"/>
  <c r="H2101" i="3"/>
  <c r="G2101" i="3"/>
  <c r="F2101" i="3"/>
  <c r="E2101" i="3"/>
  <c r="C2101" i="3"/>
  <c r="B2101" i="3"/>
  <c r="K2100" i="3"/>
  <c r="J2100" i="3"/>
  <c r="I2100" i="3"/>
  <c r="H2100" i="3"/>
  <c r="G2100" i="3"/>
  <c r="F2100" i="3"/>
  <c r="E2100" i="3"/>
  <c r="C2100" i="3"/>
  <c r="B2100" i="3"/>
  <c r="K2099" i="3"/>
  <c r="J2099" i="3"/>
  <c r="I2099" i="3"/>
  <c r="H2099" i="3"/>
  <c r="G2099" i="3"/>
  <c r="F2099" i="3"/>
  <c r="E2099" i="3"/>
  <c r="C2099" i="3"/>
  <c r="B2099" i="3"/>
  <c r="K2098" i="3"/>
  <c r="J2098" i="3"/>
  <c r="I2098" i="3"/>
  <c r="H2098" i="3"/>
  <c r="G2098" i="3"/>
  <c r="F2098" i="3"/>
  <c r="E2098" i="3"/>
  <c r="C2098" i="3"/>
  <c r="B2098" i="3"/>
  <c r="K2097" i="3"/>
  <c r="J2097" i="3"/>
  <c r="I2097" i="3"/>
  <c r="H2097" i="3"/>
  <c r="G2097" i="3"/>
  <c r="F2097" i="3"/>
  <c r="E2097" i="3"/>
  <c r="C2097" i="3"/>
  <c r="B2097" i="3"/>
  <c r="K2096" i="3"/>
  <c r="J2096" i="3"/>
  <c r="I2096" i="3"/>
  <c r="H2096" i="3"/>
  <c r="G2096" i="3"/>
  <c r="F2096" i="3"/>
  <c r="E2096" i="3"/>
  <c r="C2096" i="3"/>
  <c r="B2096" i="3"/>
  <c r="K2095" i="3"/>
  <c r="J2095" i="3"/>
  <c r="I2095" i="3"/>
  <c r="H2095" i="3"/>
  <c r="G2095" i="3"/>
  <c r="F2095" i="3"/>
  <c r="E2095" i="3"/>
  <c r="C2095" i="3"/>
  <c r="B2095" i="3"/>
  <c r="K2094" i="3"/>
  <c r="J2094" i="3"/>
  <c r="I2094" i="3"/>
  <c r="H2094" i="3"/>
  <c r="G2094" i="3"/>
  <c r="F2094" i="3"/>
  <c r="E2094" i="3"/>
  <c r="C2094" i="3"/>
  <c r="B2094" i="3"/>
  <c r="K2093" i="3"/>
  <c r="J2093" i="3"/>
  <c r="I2093" i="3"/>
  <c r="H2093" i="3"/>
  <c r="G2093" i="3"/>
  <c r="F2093" i="3"/>
  <c r="E2093" i="3"/>
  <c r="C2093" i="3"/>
  <c r="B2093" i="3"/>
  <c r="K2092" i="3"/>
  <c r="J2092" i="3"/>
  <c r="I2092" i="3"/>
  <c r="H2092" i="3"/>
  <c r="G2092" i="3"/>
  <c r="F2092" i="3"/>
  <c r="E2092" i="3"/>
  <c r="C2092" i="3"/>
  <c r="B2092" i="3"/>
  <c r="K2091" i="3"/>
  <c r="J2091" i="3"/>
  <c r="I2091" i="3"/>
  <c r="H2091" i="3"/>
  <c r="G2091" i="3"/>
  <c r="F2091" i="3"/>
  <c r="E2091" i="3"/>
  <c r="C2091" i="3"/>
  <c r="B2091" i="3"/>
  <c r="K2090" i="3"/>
  <c r="J2090" i="3"/>
  <c r="I2090" i="3"/>
  <c r="H2090" i="3"/>
  <c r="G2090" i="3"/>
  <c r="F2090" i="3"/>
  <c r="E2090" i="3"/>
  <c r="C2090" i="3"/>
  <c r="B2090" i="3"/>
  <c r="K2089" i="3"/>
  <c r="J2089" i="3"/>
  <c r="I2089" i="3"/>
  <c r="H2089" i="3"/>
  <c r="G2089" i="3"/>
  <c r="F2089" i="3"/>
  <c r="E2089" i="3"/>
  <c r="C2089" i="3"/>
  <c r="B2089" i="3"/>
  <c r="K2088" i="3"/>
  <c r="J2088" i="3"/>
  <c r="I2088" i="3"/>
  <c r="H2088" i="3"/>
  <c r="G2088" i="3"/>
  <c r="F2088" i="3"/>
  <c r="E2088" i="3"/>
  <c r="C2088" i="3"/>
  <c r="B2088" i="3"/>
  <c r="K2087" i="3"/>
  <c r="J2087" i="3"/>
  <c r="I2087" i="3"/>
  <c r="H2087" i="3"/>
  <c r="G2087" i="3"/>
  <c r="F2087" i="3"/>
  <c r="E2087" i="3"/>
  <c r="C2087" i="3"/>
  <c r="B2087" i="3"/>
  <c r="K2086" i="3"/>
  <c r="J2086" i="3"/>
  <c r="I2086" i="3"/>
  <c r="H2086" i="3"/>
  <c r="G2086" i="3"/>
  <c r="F2086" i="3"/>
  <c r="E2086" i="3"/>
  <c r="C2086" i="3"/>
  <c r="B2086" i="3"/>
  <c r="K2085" i="3"/>
  <c r="J2085" i="3"/>
  <c r="I2085" i="3"/>
  <c r="H2085" i="3"/>
  <c r="G2085" i="3"/>
  <c r="F2085" i="3"/>
  <c r="E2085" i="3"/>
  <c r="C2085" i="3"/>
  <c r="B2085" i="3"/>
  <c r="K2084" i="3"/>
  <c r="J2084" i="3"/>
  <c r="I2084" i="3"/>
  <c r="H2084" i="3"/>
  <c r="G2084" i="3"/>
  <c r="F2084" i="3"/>
  <c r="E2084" i="3"/>
  <c r="C2084" i="3"/>
  <c r="B2084" i="3"/>
  <c r="K2083" i="3"/>
  <c r="J2083" i="3"/>
  <c r="I2083" i="3"/>
  <c r="H2083" i="3"/>
  <c r="G2083" i="3"/>
  <c r="F2083" i="3"/>
  <c r="E2083" i="3"/>
  <c r="C2083" i="3"/>
  <c r="B2083" i="3"/>
  <c r="K2082" i="3"/>
  <c r="J2082" i="3"/>
  <c r="I2082" i="3"/>
  <c r="H2082" i="3"/>
  <c r="G2082" i="3"/>
  <c r="F2082" i="3"/>
  <c r="E2082" i="3"/>
  <c r="C2082" i="3"/>
  <c r="B2082" i="3"/>
  <c r="K2081" i="3"/>
  <c r="J2081" i="3"/>
  <c r="I2081" i="3"/>
  <c r="H2081" i="3"/>
  <c r="G2081" i="3"/>
  <c r="F2081" i="3"/>
  <c r="E2081" i="3"/>
  <c r="C2081" i="3"/>
  <c r="B2081" i="3"/>
  <c r="K2080" i="3"/>
  <c r="J2080" i="3"/>
  <c r="I2080" i="3"/>
  <c r="H2080" i="3"/>
  <c r="G2080" i="3"/>
  <c r="F2080" i="3"/>
  <c r="E2080" i="3"/>
  <c r="C2080" i="3"/>
  <c r="B2080" i="3"/>
  <c r="K2079" i="3"/>
  <c r="J2079" i="3"/>
  <c r="I2079" i="3"/>
  <c r="H2079" i="3"/>
  <c r="G2079" i="3"/>
  <c r="F2079" i="3"/>
  <c r="E2079" i="3"/>
  <c r="C2079" i="3"/>
  <c r="B2079" i="3"/>
  <c r="K2078" i="3"/>
  <c r="J2078" i="3"/>
  <c r="I2078" i="3"/>
  <c r="H2078" i="3"/>
  <c r="G2078" i="3"/>
  <c r="F2078" i="3"/>
  <c r="E2078" i="3"/>
  <c r="C2078" i="3"/>
  <c r="B2078" i="3"/>
  <c r="K2077" i="3"/>
  <c r="J2077" i="3"/>
  <c r="I2077" i="3"/>
  <c r="H2077" i="3"/>
  <c r="G2077" i="3"/>
  <c r="F2077" i="3"/>
  <c r="E2077" i="3"/>
  <c r="C2077" i="3"/>
  <c r="B2077" i="3"/>
  <c r="K2076" i="3"/>
  <c r="J2076" i="3"/>
  <c r="I2076" i="3"/>
  <c r="H2076" i="3"/>
  <c r="G2076" i="3"/>
  <c r="F2076" i="3"/>
  <c r="E2076" i="3"/>
  <c r="C2076" i="3"/>
  <c r="B2076" i="3"/>
  <c r="K2075" i="3"/>
  <c r="J2075" i="3"/>
  <c r="I2075" i="3"/>
  <c r="H2075" i="3"/>
  <c r="G2075" i="3"/>
  <c r="F2075" i="3"/>
  <c r="E2075" i="3"/>
  <c r="C2075" i="3"/>
  <c r="B2075" i="3"/>
  <c r="K2074" i="3"/>
  <c r="J2074" i="3"/>
  <c r="I2074" i="3"/>
  <c r="H2074" i="3"/>
  <c r="G2074" i="3"/>
  <c r="F2074" i="3"/>
  <c r="E2074" i="3"/>
  <c r="C2074" i="3"/>
  <c r="B2074" i="3"/>
  <c r="K2073" i="3"/>
  <c r="J2073" i="3"/>
  <c r="I2073" i="3"/>
  <c r="H2073" i="3"/>
  <c r="G2073" i="3"/>
  <c r="F2073" i="3"/>
  <c r="E2073" i="3"/>
  <c r="C2073" i="3"/>
  <c r="B2073" i="3"/>
  <c r="K2072" i="3"/>
  <c r="J2072" i="3"/>
  <c r="I2072" i="3"/>
  <c r="H2072" i="3"/>
  <c r="G2072" i="3"/>
  <c r="F2072" i="3"/>
  <c r="E2072" i="3"/>
  <c r="C2072" i="3"/>
  <c r="B2072" i="3"/>
  <c r="K2071" i="3"/>
  <c r="J2071" i="3"/>
  <c r="I2071" i="3"/>
  <c r="H2071" i="3"/>
  <c r="G2071" i="3"/>
  <c r="F2071" i="3"/>
  <c r="E2071" i="3"/>
  <c r="C2071" i="3"/>
  <c r="B2071" i="3"/>
  <c r="K2070" i="3"/>
  <c r="J2070" i="3"/>
  <c r="I2070" i="3"/>
  <c r="H2070" i="3"/>
  <c r="G2070" i="3"/>
  <c r="F2070" i="3"/>
  <c r="E2070" i="3"/>
  <c r="C2070" i="3"/>
  <c r="B2070" i="3"/>
  <c r="K2069" i="3"/>
  <c r="J2069" i="3"/>
  <c r="I2069" i="3"/>
  <c r="H2069" i="3"/>
  <c r="G2069" i="3"/>
  <c r="F2069" i="3"/>
  <c r="E2069" i="3"/>
  <c r="C2069" i="3"/>
  <c r="B2069" i="3"/>
  <c r="K2068" i="3"/>
  <c r="J2068" i="3"/>
  <c r="I2068" i="3"/>
  <c r="H2068" i="3"/>
  <c r="G2068" i="3"/>
  <c r="F2068" i="3"/>
  <c r="E2068" i="3"/>
  <c r="C2068" i="3"/>
  <c r="B2068" i="3"/>
  <c r="K2067" i="3"/>
  <c r="J2067" i="3"/>
  <c r="I2067" i="3"/>
  <c r="H2067" i="3"/>
  <c r="G2067" i="3"/>
  <c r="F2067" i="3"/>
  <c r="E2067" i="3"/>
  <c r="C2067" i="3"/>
  <c r="B2067" i="3"/>
  <c r="K2066" i="3"/>
  <c r="J2066" i="3"/>
  <c r="I2066" i="3"/>
  <c r="H2066" i="3"/>
  <c r="G2066" i="3"/>
  <c r="F2066" i="3"/>
  <c r="E2066" i="3"/>
  <c r="C2066" i="3"/>
  <c r="B2066" i="3"/>
  <c r="K2065" i="3"/>
  <c r="J2065" i="3"/>
  <c r="I2065" i="3"/>
  <c r="H2065" i="3"/>
  <c r="G2065" i="3"/>
  <c r="F2065" i="3"/>
  <c r="E2065" i="3"/>
  <c r="C2065" i="3"/>
  <c r="B2065" i="3"/>
  <c r="K2064" i="3"/>
  <c r="J2064" i="3"/>
  <c r="I2064" i="3"/>
  <c r="H2064" i="3"/>
  <c r="G2064" i="3"/>
  <c r="F2064" i="3"/>
  <c r="E2064" i="3"/>
  <c r="C2064" i="3"/>
  <c r="B2064" i="3"/>
  <c r="K2063" i="3"/>
  <c r="J2063" i="3"/>
  <c r="I2063" i="3"/>
  <c r="H2063" i="3"/>
  <c r="G2063" i="3"/>
  <c r="F2063" i="3"/>
  <c r="E2063" i="3"/>
  <c r="C2063" i="3"/>
  <c r="B2063" i="3"/>
  <c r="K2062" i="3"/>
  <c r="J2062" i="3"/>
  <c r="I2062" i="3"/>
  <c r="H2062" i="3"/>
  <c r="G2062" i="3"/>
  <c r="F2062" i="3"/>
  <c r="E2062" i="3"/>
  <c r="C2062" i="3"/>
  <c r="B2062" i="3"/>
  <c r="K2061" i="3"/>
  <c r="J2061" i="3"/>
  <c r="I2061" i="3"/>
  <c r="H2061" i="3"/>
  <c r="G2061" i="3"/>
  <c r="F2061" i="3"/>
  <c r="E2061" i="3"/>
  <c r="C2061" i="3"/>
  <c r="B2061" i="3"/>
  <c r="K2060" i="3"/>
  <c r="J2060" i="3"/>
  <c r="I2060" i="3"/>
  <c r="H2060" i="3"/>
  <c r="G2060" i="3"/>
  <c r="F2060" i="3"/>
  <c r="E2060" i="3"/>
  <c r="C2060" i="3"/>
  <c r="B2060" i="3"/>
  <c r="K2059" i="3"/>
  <c r="J2059" i="3"/>
  <c r="I2059" i="3"/>
  <c r="H2059" i="3"/>
  <c r="G2059" i="3"/>
  <c r="F2059" i="3"/>
  <c r="E2059" i="3"/>
  <c r="C2059" i="3"/>
  <c r="B2059" i="3"/>
  <c r="K2058" i="3"/>
  <c r="J2058" i="3"/>
  <c r="I2058" i="3"/>
  <c r="H2058" i="3"/>
  <c r="G2058" i="3"/>
  <c r="F2058" i="3"/>
  <c r="E2058" i="3"/>
  <c r="C2058" i="3"/>
  <c r="B2058" i="3"/>
  <c r="K2057" i="3"/>
  <c r="J2057" i="3"/>
  <c r="I2057" i="3"/>
  <c r="H2057" i="3"/>
  <c r="G2057" i="3"/>
  <c r="F2057" i="3"/>
  <c r="E2057" i="3"/>
  <c r="C2057" i="3"/>
  <c r="B2057" i="3"/>
  <c r="K2056" i="3"/>
  <c r="J2056" i="3"/>
  <c r="I2056" i="3"/>
  <c r="H2056" i="3"/>
  <c r="G2056" i="3"/>
  <c r="F2056" i="3"/>
  <c r="E2056" i="3"/>
  <c r="C2056" i="3"/>
  <c r="B2056" i="3"/>
  <c r="K2055" i="3"/>
  <c r="J2055" i="3"/>
  <c r="I2055" i="3"/>
  <c r="H2055" i="3"/>
  <c r="G2055" i="3"/>
  <c r="F2055" i="3"/>
  <c r="E2055" i="3"/>
  <c r="C2055" i="3"/>
  <c r="B2055" i="3"/>
  <c r="K2054" i="3"/>
  <c r="J2054" i="3"/>
  <c r="I2054" i="3"/>
  <c r="H2054" i="3"/>
  <c r="G2054" i="3"/>
  <c r="F2054" i="3"/>
  <c r="E2054" i="3"/>
  <c r="C2054" i="3"/>
  <c r="B2054" i="3"/>
  <c r="K2053" i="3"/>
  <c r="J2053" i="3"/>
  <c r="I2053" i="3"/>
  <c r="H2053" i="3"/>
  <c r="G2053" i="3"/>
  <c r="F2053" i="3"/>
  <c r="E2053" i="3"/>
  <c r="C2053" i="3"/>
  <c r="B2053" i="3"/>
  <c r="K2052" i="3"/>
  <c r="J2052" i="3"/>
  <c r="I2052" i="3"/>
  <c r="H2052" i="3"/>
  <c r="G2052" i="3"/>
  <c r="F2052" i="3"/>
  <c r="E2052" i="3"/>
  <c r="C2052" i="3"/>
  <c r="B2052" i="3"/>
  <c r="K2051" i="3"/>
  <c r="J2051" i="3"/>
  <c r="I2051" i="3"/>
  <c r="H2051" i="3"/>
  <c r="G2051" i="3"/>
  <c r="F2051" i="3"/>
  <c r="E2051" i="3"/>
  <c r="C2051" i="3"/>
  <c r="B2051" i="3"/>
  <c r="K2050" i="3"/>
  <c r="J2050" i="3"/>
  <c r="I2050" i="3"/>
  <c r="H2050" i="3"/>
  <c r="G2050" i="3"/>
  <c r="F2050" i="3"/>
  <c r="E2050" i="3"/>
  <c r="C2050" i="3"/>
  <c r="B2050" i="3"/>
  <c r="K2049" i="3"/>
  <c r="J2049" i="3"/>
  <c r="I2049" i="3"/>
  <c r="H2049" i="3"/>
  <c r="G2049" i="3"/>
  <c r="F2049" i="3"/>
  <c r="E2049" i="3"/>
  <c r="C2049" i="3"/>
  <c r="B2049" i="3"/>
  <c r="K2048" i="3"/>
  <c r="J2048" i="3"/>
  <c r="I2048" i="3"/>
  <c r="H2048" i="3"/>
  <c r="G2048" i="3"/>
  <c r="F2048" i="3"/>
  <c r="E2048" i="3"/>
  <c r="C2048" i="3"/>
  <c r="B2048" i="3"/>
  <c r="K2047" i="3"/>
  <c r="J2047" i="3"/>
  <c r="I2047" i="3"/>
  <c r="H2047" i="3"/>
  <c r="G2047" i="3"/>
  <c r="F2047" i="3"/>
  <c r="E2047" i="3"/>
  <c r="C2047" i="3"/>
  <c r="B2047" i="3"/>
  <c r="K2046" i="3"/>
  <c r="J2046" i="3"/>
  <c r="I2046" i="3"/>
  <c r="H2046" i="3"/>
  <c r="G2046" i="3"/>
  <c r="F2046" i="3"/>
  <c r="E2046" i="3"/>
  <c r="C2046" i="3"/>
  <c r="B2046" i="3"/>
  <c r="K2045" i="3"/>
  <c r="J2045" i="3"/>
  <c r="I2045" i="3"/>
  <c r="H2045" i="3"/>
  <c r="G2045" i="3"/>
  <c r="F2045" i="3"/>
  <c r="E2045" i="3"/>
  <c r="C2045" i="3"/>
  <c r="B2045" i="3"/>
  <c r="K2044" i="3"/>
  <c r="J2044" i="3"/>
  <c r="I2044" i="3"/>
  <c r="H2044" i="3"/>
  <c r="G2044" i="3"/>
  <c r="F2044" i="3"/>
  <c r="E2044" i="3"/>
  <c r="C2044" i="3"/>
  <c r="B2044" i="3"/>
  <c r="K2043" i="3"/>
  <c r="J2043" i="3"/>
  <c r="I2043" i="3"/>
  <c r="H2043" i="3"/>
  <c r="G2043" i="3"/>
  <c r="F2043" i="3"/>
  <c r="E2043" i="3"/>
  <c r="C2043" i="3"/>
  <c r="B2043" i="3"/>
  <c r="K2042" i="3"/>
  <c r="J2042" i="3"/>
  <c r="I2042" i="3"/>
  <c r="H2042" i="3"/>
  <c r="G2042" i="3"/>
  <c r="F2042" i="3"/>
  <c r="E2042" i="3"/>
  <c r="C2042" i="3"/>
  <c r="B2042" i="3"/>
  <c r="K2041" i="3"/>
  <c r="J2041" i="3"/>
  <c r="I2041" i="3"/>
  <c r="H2041" i="3"/>
  <c r="G2041" i="3"/>
  <c r="F2041" i="3"/>
  <c r="E2041" i="3"/>
  <c r="C2041" i="3"/>
  <c r="B2041" i="3"/>
  <c r="K2040" i="3"/>
  <c r="J2040" i="3"/>
  <c r="I2040" i="3"/>
  <c r="H2040" i="3"/>
  <c r="G2040" i="3"/>
  <c r="F2040" i="3"/>
  <c r="E2040" i="3"/>
  <c r="C2040" i="3"/>
  <c r="B2040" i="3"/>
  <c r="K2039" i="3"/>
  <c r="J2039" i="3"/>
  <c r="I2039" i="3"/>
  <c r="H2039" i="3"/>
  <c r="G2039" i="3"/>
  <c r="F2039" i="3"/>
  <c r="E2039" i="3"/>
  <c r="C2039" i="3"/>
  <c r="B2039" i="3"/>
  <c r="K2038" i="3"/>
  <c r="J2038" i="3"/>
  <c r="I2038" i="3"/>
  <c r="H2038" i="3"/>
  <c r="G2038" i="3"/>
  <c r="F2038" i="3"/>
  <c r="E2038" i="3"/>
  <c r="C2038" i="3"/>
  <c r="B2038" i="3"/>
  <c r="K2037" i="3"/>
  <c r="J2037" i="3"/>
  <c r="I2037" i="3"/>
  <c r="H2037" i="3"/>
  <c r="G2037" i="3"/>
  <c r="F2037" i="3"/>
  <c r="E2037" i="3"/>
  <c r="C2037" i="3"/>
  <c r="B2037" i="3"/>
  <c r="K2036" i="3"/>
  <c r="J2036" i="3"/>
  <c r="I2036" i="3"/>
  <c r="H2036" i="3"/>
  <c r="G2036" i="3"/>
  <c r="F2036" i="3"/>
  <c r="E2036" i="3"/>
  <c r="C2036" i="3"/>
  <c r="B2036" i="3"/>
  <c r="K2035" i="3"/>
  <c r="J2035" i="3"/>
  <c r="I2035" i="3"/>
  <c r="H2035" i="3"/>
  <c r="G2035" i="3"/>
  <c r="F2035" i="3"/>
  <c r="E2035" i="3"/>
  <c r="C2035" i="3"/>
  <c r="B2035" i="3"/>
  <c r="K2034" i="3"/>
  <c r="J2034" i="3"/>
  <c r="I2034" i="3"/>
  <c r="H2034" i="3"/>
  <c r="G2034" i="3"/>
  <c r="F2034" i="3"/>
  <c r="E2034" i="3"/>
  <c r="C2034" i="3"/>
  <c r="B2034" i="3"/>
  <c r="K2033" i="3"/>
  <c r="J2033" i="3"/>
  <c r="I2033" i="3"/>
  <c r="H2033" i="3"/>
  <c r="G2033" i="3"/>
  <c r="F2033" i="3"/>
  <c r="E2033" i="3"/>
  <c r="C2033" i="3"/>
  <c r="B2033" i="3"/>
  <c r="K2032" i="3"/>
  <c r="J2032" i="3"/>
  <c r="I2032" i="3"/>
  <c r="H2032" i="3"/>
  <c r="G2032" i="3"/>
  <c r="F2032" i="3"/>
  <c r="E2032" i="3"/>
  <c r="C2032" i="3"/>
  <c r="B2032" i="3"/>
  <c r="K2031" i="3"/>
  <c r="J2031" i="3"/>
  <c r="I2031" i="3"/>
  <c r="H2031" i="3"/>
  <c r="G2031" i="3"/>
  <c r="F2031" i="3"/>
  <c r="E2031" i="3"/>
  <c r="C2031" i="3"/>
  <c r="B2031" i="3"/>
  <c r="K2030" i="3"/>
  <c r="J2030" i="3"/>
  <c r="I2030" i="3"/>
  <c r="H2030" i="3"/>
  <c r="G2030" i="3"/>
  <c r="F2030" i="3"/>
  <c r="E2030" i="3"/>
  <c r="C2030" i="3"/>
  <c r="B2030" i="3"/>
  <c r="K2029" i="3"/>
  <c r="J2029" i="3"/>
  <c r="I2029" i="3"/>
  <c r="H2029" i="3"/>
  <c r="G2029" i="3"/>
  <c r="F2029" i="3"/>
  <c r="E2029" i="3"/>
  <c r="C2029" i="3"/>
  <c r="B2029" i="3"/>
  <c r="K2028" i="3"/>
  <c r="J2028" i="3"/>
  <c r="I2028" i="3"/>
  <c r="H2028" i="3"/>
  <c r="G2028" i="3"/>
  <c r="F2028" i="3"/>
  <c r="E2028" i="3"/>
  <c r="C2028" i="3"/>
  <c r="B2028" i="3"/>
  <c r="K2027" i="3"/>
  <c r="J2027" i="3"/>
  <c r="I2027" i="3"/>
  <c r="H2027" i="3"/>
  <c r="G2027" i="3"/>
  <c r="F2027" i="3"/>
  <c r="E2027" i="3"/>
  <c r="C2027" i="3"/>
  <c r="B2027" i="3"/>
  <c r="K2026" i="3"/>
  <c r="J2026" i="3"/>
  <c r="I2026" i="3"/>
  <c r="H2026" i="3"/>
  <c r="G2026" i="3"/>
  <c r="F2026" i="3"/>
  <c r="E2026" i="3"/>
  <c r="C2026" i="3"/>
  <c r="B2026" i="3"/>
  <c r="K2025" i="3"/>
  <c r="J2025" i="3"/>
  <c r="I2025" i="3"/>
  <c r="H2025" i="3"/>
  <c r="G2025" i="3"/>
  <c r="F2025" i="3"/>
  <c r="E2025" i="3"/>
  <c r="C2025" i="3"/>
  <c r="B2025" i="3"/>
  <c r="K2024" i="3"/>
  <c r="J2024" i="3"/>
  <c r="I2024" i="3"/>
  <c r="H2024" i="3"/>
  <c r="G2024" i="3"/>
  <c r="F2024" i="3"/>
  <c r="E2024" i="3"/>
  <c r="C2024" i="3"/>
  <c r="B2024" i="3"/>
  <c r="K2023" i="3"/>
  <c r="J2023" i="3"/>
  <c r="I2023" i="3"/>
  <c r="H2023" i="3"/>
  <c r="G2023" i="3"/>
  <c r="F2023" i="3"/>
  <c r="E2023" i="3"/>
  <c r="C2023" i="3"/>
  <c r="B2023" i="3"/>
  <c r="K2022" i="3"/>
  <c r="J2022" i="3"/>
  <c r="I2022" i="3"/>
  <c r="H2022" i="3"/>
  <c r="G2022" i="3"/>
  <c r="F2022" i="3"/>
  <c r="E2022" i="3"/>
  <c r="C2022" i="3"/>
  <c r="B2022" i="3"/>
  <c r="K2021" i="3"/>
  <c r="J2021" i="3"/>
  <c r="I2021" i="3"/>
  <c r="H2021" i="3"/>
  <c r="G2021" i="3"/>
  <c r="F2021" i="3"/>
  <c r="E2021" i="3"/>
  <c r="C2021" i="3"/>
  <c r="B2021" i="3"/>
  <c r="K2020" i="3"/>
  <c r="J2020" i="3"/>
  <c r="I2020" i="3"/>
  <c r="H2020" i="3"/>
  <c r="G2020" i="3"/>
  <c r="F2020" i="3"/>
  <c r="E2020" i="3"/>
  <c r="C2020" i="3"/>
  <c r="B2020" i="3"/>
  <c r="K2019" i="3"/>
  <c r="J2019" i="3"/>
  <c r="I2019" i="3"/>
  <c r="H2019" i="3"/>
  <c r="G2019" i="3"/>
  <c r="F2019" i="3"/>
  <c r="E2019" i="3"/>
  <c r="C2019" i="3"/>
  <c r="B2019" i="3"/>
  <c r="K2018" i="3"/>
  <c r="J2018" i="3"/>
  <c r="I2018" i="3"/>
  <c r="H2018" i="3"/>
  <c r="G2018" i="3"/>
  <c r="F2018" i="3"/>
  <c r="E2018" i="3"/>
  <c r="C2018" i="3"/>
  <c r="B2018" i="3"/>
  <c r="K2017" i="3"/>
  <c r="J2017" i="3"/>
  <c r="I2017" i="3"/>
  <c r="H2017" i="3"/>
  <c r="G2017" i="3"/>
  <c r="F2017" i="3"/>
  <c r="E2017" i="3"/>
  <c r="C2017" i="3"/>
  <c r="B2017" i="3"/>
  <c r="K2016" i="3"/>
  <c r="J2016" i="3"/>
  <c r="I2016" i="3"/>
  <c r="H2016" i="3"/>
  <c r="G2016" i="3"/>
  <c r="F2016" i="3"/>
  <c r="E2016" i="3"/>
  <c r="C2016" i="3"/>
  <c r="B2016" i="3"/>
  <c r="K2015" i="3"/>
  <c r="J2015" i="3"/>
  <c r="I2015" i="3"/>
  <c r="H2015" i="3"/>
  <c r="G2015" i="3"/>
  <c r="F2015" i="3"/>
  <c r="E2015" i="3"/>
  <c r="C2015" i="3"/>
  <c r="B2015" i="3"/>
  <c r="K2014" i="3"/>
  <c r="J2014" i="3"/>
  <c r="I2014" i="3"/>
  <c r="H2014" i="3"/>
  <c r="G2014" i="3"/>
  <c r="F2014" i="3"/>
  <c r="E2014" i="3"/>
  <c r="C2014" i="3"/>
  <c r="B2014" i="3"/>
  <c r="K2013" i="3"/>
  <c r="J2013" i="3"/>
  <c r="I2013" i="3"/>
  <c r="H2013" i="3"/>
  <c r="G2013" i="3"/>
  <c r="F2013" i="3"/>
  <c r="E2013" i="3"/>
  <c r="C2013" i="3"/>
  <c r="B2013" i="3"/>
  <c r="K2012" i="3"/>
  <c r="J2012" i="3"/>
  <c r="I2012" i="3"/>
  <c r="H2012" i="3"/>
  <c r="G2012" i="3"/>
  <c r="F2012" i="3"/>
  <c r="E2012" i="3"/>
  <c r="C2012" i="3"/>
  <c r="B2012" i="3"/>
  <c r="K2011" i="3"/>
  <c r="J2011" i="3"/>
  <c r="I2011" i="3"/>
  <c r="H2011" i="3"/>
  <c r="G2011" i="3"/>
  <c r="F2011" i="3"/>
  <c r="E2011" i="3"/>
  <c r="C2011" i="3"/>
  <c r="B2011" i="3"/>
  <c r="K2010" i="3"/>
  <c r="J2010" i="3"/>
  <c r="I2010" i="3"/>
  <c r="H2010" i="3"/>
  <c r="G2010" i="3"/>
  <c r="F2010" i="3"/>
  <c r="E2010" i="3"/>
  <c r="C2010" i="3"/>
  <c r="B2010" i="3"/>
  <c r="K2009" i="3"/>
  <c r="J2009" i="3"/>
  <c r="I2009" i="3"/>
  <c r="H2009" i="3"/>
  <c r="G2009" i="3"/>
  <c r="F2009" i="3"/>
  <c r="E2009" i="3"/>
  <c r="C2009" i="3"/>
  <c r="B2009" i="3"/>
  <c r="K2008" i="3"/>
  <c r="J2008" i="3"/>
  <c r="I2008" i="3"/>
  <c r="H2008" i="3"/>
  <c r="G2008" i="3"/>
  <c r="F2008" i="3"/>
  <c r="E2008" i="3"/>
  <c r="C2008" i="3"/>
  <c r="B2008" i="3"/>
  <c r="K2007" i="3"/>
  <c r="J2007" i="3"/>
  <c r="I2007" i="3"/>
  <c r="H2007" i="3"/>
  <c r="G2007" i="3"/>
  <c r="F2007" i="3"/>
  <c r="E2007" i="3"/>
  <c r="C2007" i="3"/>
  <c r="B2007" i="3"/>
  <c r="K2006" i="3"/>
  <c r="J2006" i="3"/>
  <c r="I2006" i="3"/>
  <c r="H2006" i="3"/>
  <c r="G2006" i="3"/>
  <c r="F2006" i="3"/>
  <c r="E2006" i="3"/>
  <c r="C2006" i="3"/>
  <c r="B2006" i="3"/>
  <c r="K2005" i="3"/>
  <c r="J2005" i="3"/>
  <c r="I2005" i="3"/>
  <c r="H2005" i="3"/>
  <c r="G2005" i="3"/>
  <c r="F2005" i="3"/>
  <c r="E2005" i="3"/>
  <c r="C2005" i="3"/>
  <c r="B2005" i="3"/>
  <c r="K2004" i="3"/>
  <c r="J2004" i="3"/>
  <c r="I2004" i="3"/>
  <c r="H2004" i="3"/>
  <c r="G2004" i="3"/>
  <c r="F2004" i="3"/>
  <c r="E2004" i="3"/>
  <c r="C2004" i="3"/>
  <c r="B2004" i="3"/>
  <c r="K2003" i="3"/>
  <c r="J2003" i="3"/>
  <c r="I2003" i="3"/>
  <c r="H2003" i="3"/>
  <c r="G2003" i="3"/>
  <c r="F2003" i="3"/>
  <c r="E2003" i="3"/>
  <c r="C2003" i="3"/>
  <c r="B2003" i="3"/>
  <c r="K2002" i="3"/>
  <c r="J2002" i="3"/>
  <c r="I2002" i="3"/>
  <c r="H2002" i="3"/>
  <c r="G2002" i="3"/>
  <c r="F2002" i="3"/>
  <c r="E2002" i="3"/>
  <c r="C2002" i="3"/>
  <c r="B2002" i="3"/>
  <c r="K2001" i="3"/>
  <c r="J2001" i="3"/>
  <c r="I2001" i="3"/>
  <c r="H2001" i="3"/>
  <c r="G2001" i="3"/>
  <c r="F2001" i="3"/>
  <c r="E2001" i="3"/>
  <c r="C2001" i="3"/>
  <c r="B2001" i="3"/>
  <c r="K2000" i="3"/>
  <c r="J2000" i="3"/>
  <c r="I2000" i="3"/>
  <c r="H2000" i="3"/>
  <c r="G2000" i="3"/>
  <c r="F2000" i="3"/>
  <c r="E2000" i="3"/>
  <c r="C2000" i="3"/>
  <c r="B2000" i="3"/>
  <c r="K1999" i="3"/>
  <c r="J1999" i="3"/>
  <c r="I1999" i="3"/>
  <c r="H1999" i="3"/>
  <c r="G1999" i="3"/>
  <c r="F1999" i="3"/>
  <c r="E1999" i="3"/>
  <c r="C1999" i="3"/>
  <c r="B1999" i="3"/>
  <c r="K1998" i="3"/>
  <c r="J1998" i="3"/>
  <c r="I1998" i="3"/>
  <c r="H1998" i="3"/>
  <c r="G1998" i="3"/>
  <c r="F1998" i="3"/>
  <c r="E1998" i="3"/>
  <c r="C1998" i="3"/>
  <c r="B1998" i="3"/>
  <c r="K1997" i="3"/>
  <c r="J1997" i="3"/>
  <c r="I1997" i="3"/>
  <c r="H1997" i="3"/>
  <c r="G1997" i="3"/>
  <c r="F1997" i="3"/>
  <c r="E1997" i="3"/>
  <c r="C1997" i="3"/>
  <c r="B1997" i="3"/>
  <c r="K1996" i="3"/>
  <c r="J1996" i="3"/>
  <c r="I1996" i="3"/>
  <c r="H1996" i="3"/>
  <c r="G1996" i="3"/>
  <c r="F1996" i="3"/>
  <c r="E1996" i="3"/>
  <c r="C1996" i="3"/>
  <c r="B1996" i="3"/>
  <c r="K1995" i="3"/>
  <c r="J1995" i="3"/>
  <c r="I1995" i="3"/>
  <c r="H1995" i="3"/>
  <c r="G1995" i="3"/>
  <c r="F1995" i="3"/>
  <c r="E1995" i="3"/>
  <c r="C1995" i="3"/>
  <c r="B1995" i="3"/>
  <c r="K1994" i="3"/>
  <c r="J1994" i="3"/>
  <c r="I1994" i="3"/>
  <c r="H1994" i="3"/>
  <c r="G1994" i="3"/>
  <c r="F1994" i="3"/>
  <c r="E1994" i="3"/>
  <c r="C1994" i="3"/>
  <c r="B1994" i="3"/>
  <c r="K1993" i="3"/>
  <c r="J1993" i="3"/>
  <c r="I1993" i="3"/>
  <c r="H1993" i="3"/>
  <c r="G1993" i="3"/>
  <c r="F1993" i="3"/>
  <c r="E1993" i="3"/>
  <c r="C1993" i="3"/>
  <c r="B1993" i="3"/>
  <c r="K1992" i="3"/>
  <c r="J1992" i="3"/>
  <c r="I1992" i="3"/>
  <c r="H1992" i="3"/>
  <c r="G1992" i="3"/>
  <c r="F1992" i="3"/>
  <c r="E1992" i="3"/>
  <c r="C1992" i="3"/>
  <c r="B1992" i="3"/>
  <c r="K1991" i="3"/>
  <c r="J1991" i="3"/>
  <c r="I1991" i="3"/>
  <c r="H1991" i="3"/>
  <c r="G1991" i="3"/>
  <c r="F1991" i="3"/>
  <c r="E1991" i="3"/>
  <c r="C1991" i="3"/>
  <c r="B1991" i="3"/>
  <c r="K1990" i="3"/>
  <c r="J1990" i="3"/>
  <c r="I1990" i="3"/>
  <c r="H1990" i="3"/>
  <c r="G1990" i="3"/>
  <c r="F1990" i="3"/>
  <c r="E1990" i="3"/>
  <c r="C1990" i="3"/>
  <c r="B1990" i="3"/>
  <c r="K1989" i="3"/>
  <c r="J1989" i="3"/>
  <c r="I1989" i="3"/>
  <c r="H1989" i="3"/>
  <c r="G1989" i="3"/>
  <c r="F1989" i="3"/>
  <c r="E1989" i="3"/>
  <c r="C1989" i="3"/>
  <c r="B1989" i="3"/>
  <c r="K1988" i="3"/>
  <c r="J1988" i="3"/>
  <c r="I1988" i="3"/>
  <c r="H1988" i="3"/>
  <c r="G1988" i="3"/>
  <c r="F1988" i="3"/>
  <c r="E1988" i="3"/>
  <c r="C1988" i="3"/>
  <c r="B1988" i="3"/>
  <c r="K1987" i="3"/>
  <c r="J1987" i="3"/>
  <c r="I1987" i="3"/>
  <c r="H1987" i="3"/>
  <c r="G1987" i="3"/>
  <c r="F1987" i="3"/>
  <c r="E1987" i="3"/>
  <c r="C1987" i="3"/>
  <c r="B1987" i="3"/>
  <c r="K1986" i="3"/>
  <c r="J1986" i="3"/>
  <c r="I1986" i="3"/>
  <c r="H1986" i="3"/>
  <c r="G1986" i="3"/>
  <c r="F1986" i="3"/>
  <c r="E1986" i="3"/>
  <c r="C1986" i="3"/>
  <c r="B1986" i="3"/>
  <c r="K1985" i="3"/>
  <c r="J1985" i="3"/>
  <c r="I1985" i="3"/>
  <c r="H1985" i="3"/>
  <c r="G1985" i="3"/>
  <c r="F1985" i="3"/>
  <c r="E1985" i="3"/>
  <c r="C1985" i="3"/>
  <c r="B1985" i="3"/>
  <c r="K1984" i="3"/>
  <c r="J1984" i="3"/>
  <c r="I1984" i="3"/>
  <c r="H1984" i="3"/>
  <c r="G1984" i="3"/>
  <c r="F1984" i="3"/>
  <c r="E1984" i="3"/>
  <c r="C1984" i="3"/>
  <c r="B1984" i="3"/>
  <c r="K1983" i="3"/>
  <c r="J1983" i="3"/>
  <c r="I1983" i="3"/>
  <c r="H1983" i="3"/>
  <c r="G1983" i="3"/>
  <c r="F1983" i="3"/>
  <c r="E1983" i="3"/>
  <c r="C1983" i="3"/>
  <c r="B1983" i="3"/>
  <c r="K1982" i="3"/>
  <c r="J1982" i="3"/>
  <c r="I1982" i="3"/>
  <c r="H1982" i="3"/>
  <c r="G1982" i="3"/>
  <c r="F1982" i="3"/>
  <c r="E1982" i="3"/>
  <c r="C1982" i="3"/>
  <c r="B1982" i="3"/>
  <c r="K1981" i="3"/>
  <c r="J1981" i="3"/>
  <c r="I1981" i="3"/>
  <c r="H1981" i="3"/>
  <c r="G1981" i="3"/>
  <c r="F1981" i="3"/>
  <c r="E1981" i="3"/>
  <c r="C1981" i="3"/>
  <c r="B1981" i="3"/>
  <c r="K1980" i="3"/>
  <c r="J1980" i="3"/>
  <c r="I1980" i="3"/>
  <c r="H1980" i="3"/>
  <c r="G1980" i="3"/>
  <c r="F1980" i="3"/>
  <c r="E1980" i="3"/>
  <c r="C1980" i="3"/>
  <c r="B1980" i="3"/>
  <c r="K1979" i="3"/>
  <c r="J1979" i="3"/>
  <c r="I1979" i="3"/>
  <c r="H1979" i="3"/>
  <c r="G1979" i="3"/>
  <c r="F1979" i="3"/>
  <c r="E1979" i="3"/>
  <c r="C1979" i="3"/>
  <c r="B1979" i="3"/>
  <c r="K1978" i="3"/>
  <c r="J1978" i="3"/>
  <c r="I1978" i="3"/>
  <c r="H1978" i="3"/>
  <c r="G1978" i="3"/>
  <c r="F1978" i="3"/>
  <c r="E1978" i="3"/>
  <c r="C1978" i="3"/>
  <c r="B1978" i="3"/>
  <c r="K1977" i="3"/>
  <c r="J1977" i="3"/>
  <c r="I1977" i="3"/>
  <c r="H1977" i="3"/>
  <c r="G1977" i="3"/>
  <c r="F1977" i="3"/>
  <c r="E1977" i="3"/>
  <c r="C1977" i="3"/>
  <c r="B1977" i="3"/>
  <c r="K1976" i="3"/>
  <c r="J1976" i="3"/>
  <c r="I1976" i="3"/>
  <c r="H1976" i="3"/>
  <c r="G1976" i="3"/>
  <c r="F1976" i="3"/>
  <c r="E1976" i="3"/>
  <c r="C1976" i="3"/>
  <c r="B1976" i="3"/>
  <c r="K1975" i="3"/>
  <c r="J1975" i="3"/>
  <c r="I1975" i="3"/>
  <c r="H1975" i="3"/>
  <c r="G1975" i="3"/>
  <c r="F1975" i="3"/>
  <c r="E1975" i="3"/>
  <c r="C1975" i="3"/>
  <c r="B1975" i="3"/>
  <c r="K1974" i="3"/>
  <c r="J1974" i="3"/>
  <c r="I1974" i="3"/>
  <c r="H1974" i="3"/>
  <c r="G1974" i="3"/>
  <c r="F1974" i="3"/>
  <c r="E1974" i="3"/>
  <c r="C1974" i="3"/>
  <c r="B1974" i="3"/>
  <c r="K1973" i="3"/>
  <c r="J1973" i="3"/>
  <c r="I1973" i="3"/>
  <c r="H1973" i="3"/>
  <c r="G1973" i="3"/>
  <c r="F1973" i="3"/>
  <c r="E1973" i="3"/>
  <c r="C1973" i="3"/>
  <c r="B1973" i="3"/>
  <c r="K1972" i="3"/>
  <c r="J1972" i="3"/>
  <c r="I1972" i="3"/>
  <c r="H1972" i="3"/>
  <c r="G1972" i="3"/>
  <c r="F1972" i="3"/>
  <c r="E1972" i="3"/>
  <c r="C1972" i="3"/>
  <c r="B1972" i="3"/>
  <c r="K1971" i="3"/>
  <c r="J1971" i="3"/>
  <c r="I1971" i="3"/>
  <c r="H1971" i="3"/>
  <c r="G1971" i="3"/>
  <c r="F1971" i="3"/>
  <c r="E1971" i="3"/>
  <c r="C1971" i="3"/>
  <c r="B1971" i="3"/>
  <c r="K1970" i="3"/>
  <c r="J1970" i="3"/>
  <c r="I1970" i="3"/>
  <c r="H1970" i="3"/>
  <c r="G1970" i="3"/>
  <c r="F1970" i="3"/>
  <c r="E1970" i="3"/>
  <c r="C1970" i="3"/>
  <c r="B1970" i="3"/>
  <c r="K1969" i="3"/>
  <c r="J1969" i="3"/>
  <c r="I1969" i="3"/>
  <c r="H1969" i="3"/>
  <c r="G1969" i="3"/>
  <c r="F1969" i="3"/>
  <c r="E1969" i="3"/>
  <c r="C1969" i="3"/>
  <c r="B1969" i="3"/>
  <c r="K1968" i="3"/>
  <c r="J1968" i="3"/>
  <c r="I1968" i="3"/>
  <c r="H1968" i="3"/>
  <c r="G1968" i="3"/>
  <c r="F1968" i="3"/>
  <c r="E1968" i="3"/>
  <c r="C1968" i="3"/>
  <c r="B1968" i="3"/>
  <c r="K1967" i="3"/>
  <c r="J1967" i="3"/>
  <c r="I1967" i="3"/>
  <c r="H1967" i="3"/>
  <c r="G1967" i="3"/>
  <c r="F1967" i="3"/>
  <c r="E1967" i="3"/>
  <c r="C1967" i="3"/>
  <c r="B1967" i="3"/>
  <c r="K1966" i="3"/>
  <c r="J1966" i="3"/>
  <c r="I1966" i="3"/>
  <c r="H1966" i="3"/>
  <c r="G1966" i="3"/>
  <c r="F1966" i="3"/>
  <c r="E1966" i="3"/>
  <c r="C1966" i="3"/>
  <c r="B1966" i="3"/>
  <c r="K1965" i="3"/>
  <c r="J1965" i="3"/>
  <c r="I1965" i="3"/>
  <c r="H1965" i="3"/>
  <c r="G1965" i="3"/>
  <c r="F1965" i="3"/>
  <c r="E1965" i="3"/>
  <c r="C1965" i="3"/>
  <c r="B1965" i="3"/>
  <c r="K1964" i="3"/>
  <c r="J1964" i="3"/>
  <c r="I1964" i="3"/>
  <c r="H1964" i="3"/>
  <c r="G1964" i="3"/>
  <c r="F1964" i="3"/>
  <c r="E1964" i="3"/>
  <c r="C1964" i="3"/>
  <c r="B1964" i="3"/>
  <c r="K1963" i="3"/>
  <c r="J1963" i="3"/>
  <c r="I1963" i="3"/>
  <c r="H1963" i="3"/>
  <c r="G1963" i="3"/>
  <c r="F1963" i="3"/>
  <c r="E1963" i="3"/>
  <c r="C1963" i="3"/>
  <c r="B1963" i="3"/>
  <c r="K1962" i="3"/>
  <c r="J1962" i="3"/>
  <c r="I1962" i="3"/>
  <c r="H1962" i="3"/>
  <c r="G1962" i="3"/>
  <c r="F1962" i="3"/>
  <c r="E1962" i="3"/>
  <c r="C1962" i="3"/>
  <c r="B1962" i="3"/>
  <c r="K1961" i="3"/>
  <c r="J1961" i="3"/>
  <c r="I1961" i="3"/>
  <c r="H1961" i="3"/>
  <c r="G1961" i="3"/>
  <c r="F1961" i="3"/>
  <c r="E1961" i="3"/>
  <c r="C1961" i="3"/>
  <c r="B1961" i="3"/>
  <c r="K1960" i="3"/>
  <c r="J1960" i="3"/>
  <c r="I1960" i="3"/>
  <c r="H1960" i="3"/>
  <c r="G1960" i="3"/>
  <c r="F1960" i="3"/>
  <c r="E1960" i="3"/>
  <c r="C1960" i="3"/>
  <c r="B1960" i="3"/>
  <c r="K1959" i="3"/>
  <c r="J1959" i="3"/>
  <c r="I1959" i="3"/>
  <c r="H1959" i="3"/>
  <c r="G1959" i="3"/>
  <c r="F1959" i="3"/>
  <c r="E1959" i="3"/>
  <c r="C1959" i="3"/>
  <c r="B1959" i="3"/>
  <c r="K1958" i="3"/>
  <c r="J1958" i="3"/>
  <c r="I1958" i="3"/>
  <c r="H1958" i="3"/>
  <c r="G1958" i="3"/>
  <c r="F1958" i="3"/>
  <c r="E1958" i="3"/>
  <c r="C1958" i="3"/>
  <c r="B1958" i="3"/>
  <c r="K1957" i="3"/>
  <c r="J1957" i="3"/>
  <c r="I1957" i="3"/>
  <c r="H1957" i="3"/>
  <c r="G1957" i="3"/>
  <c r="F1957" i="3"/>
  <c r="E1957" i="3"/>
  <c r="C1957" i="3"/>
  <c r="B1957" i="3"/>
  <c r="K1956" i="3"/>
  <c r="J1956" i="3"/>
  <c r="I1956" i="3"/>
  <c r="H1956" i="3"/>
  <c r="G1956" i="3"/>
  <c r="F1956" i="3"/>
  <c r="E1956" i="3"/>
  <c r="C1956" i="3"/>
  <c r="B1956" i="3"/>
  <c r="K1955" i="3"/>
  <c r="J1955" i="3"/>
  <c r="I1955" i="3"/>
  <c r="H1955" i="3"/>
  <c r="G1955" i="3"/>
  <c r="F1955" i="3"/>
  <c r="E1955" i="3"/>
  <c r="C1955" i="3"/>
  <c r="B1955" i="3"/>
  <c r="K1954" i="3"/>
  <c r="J1954" i="3"/>
  <c r="I1954" i="3"/>
  <c r="H1954" i="3"/>
  <c r="G1954" i="3"/>
  <c r="F1954" i="3"/>
  <c r="E1954" i="3"/>
  <c r="C1954" i="3"/>
  <c r="B1954" i="3"/>
  <c r="K1953" i="3"/>
  <c r="J1953" i="3"/>
  <c r="I1953" i="3"/>
  <c r="H1953" i="3"/>
  <c r="G1953" i="3"/>
  <c r="F1953" i="3"/>
  <c r="E1953" i="3"/>
  <c r="C1953" i="3"/>
  <c r="B1953" i="3"/>
  <c r="K1952" i="3"/>
  <c r="J1952" i="3"/>
  <c r="I1952" i="3"/>
  <c r="H1952" i="3"/>
  <c r="G1952" i="3"/>
  <c r="F1952" i="3"/>
  <c r="E1952" i="3"/>
  <c r="C1952" i="3"/>
  <c r="B1952" i="3"/>
  <c r="K1951" i="3"/>
  <c r="J1951" i="3"/>
  <c r="I1951" i="3"/>
  <c r="H1951" i="3"/>
  <c r="G1951" i="3"/>
  <c r="F1951" i="3"/>
  <c r="E1951" i="3"/>
  <c r="C1951" i="3"/>
  <c r="B1951" i="3"/>
  <c r="K1950" i="3"/>
  <c r="J1950" i="3"/>
  <c r="I1950" i="3"/>
  <c r="H1950" i="3"/>
  <c r="G1950" i="3"/>
  <c r="F1950" i="3"/>
  <c r="E1950" i="3"/>
  <c r="C1950" i="3"/>
  <c r="B1950" i="3"/>
  <c r="K1949" i="3"/>
  <c r="J1949" i="3"/>
  <c r="I1949" i="3"/>
  <c r="H1949" i="3"/>
  <c r="G1949" i="3"/>
  <c r="F1949" i="3"/>
  <c r="E1949" i="3"/>
  <c r="C1949" i="3"/>
  <c r="B1949" i="3"/>
  <c r="K1948" i="3"/>
  <c r="J1948" i="3"/>
  <c r="I1948" i="3"/>
  <c r="H1948" i="3"/>
  <c r="G1948" i="3"/>
  <c r="F1948" i="3"/>
  <c r="E1948" i="3"/>
  <c r="C1948" i="3"/>
  <c r="B1948" i="3"/>
  <c r="K1947" i="3"/>
  <c r="J1947" i="3"/>
  <c r="I1947" i="3"/>
  <c r="H1947" i="3"/>
  <c r="G1947" i="3"/>
  <c r="F1947" i="3"/>
  <c r="E1947" i="3"/>
  <c r="C1947" i="3"/>
  <c r="B1947" i="3"/>
  <c r="K1946" i="3"/>
  <c r="J1946" i="3"/>
  <c r="I1946" i="3"/>
  <c r="H1946" i="3"/>
  <c r="G1946" i="3"/>
  <c r="F1946" i="3"/>
  <c r="E1946" i="3"/>
  <c r="C1946" i="3"/>
  <c r="B1946" i="3"/>
  <c r="K1945" i="3"/>
  <c r="J1945" i="3"/>
  <c r="I1945" i="3"/>
  <c r="H1945" i="3"/>
  <c r="G1945" i="3"/>
  <c r="F1945" i="3"/>
  <c r="E1945" i="3"/>
  <c r="C1945" i="3"/>
  <c r="B1945" i="3"/>
  <c r="K1944" i="3"/>
  <c r="J1944" i="3"/>
  <c r="I1944" i="3"/>
  <c r="H1944" i="3"/>
  <c r="G1944" i="3"/>
  <c r="F1944" i="3"/>
  <c r="E1944" i="3"/>
  <c r="C1944" i="3"/>
  <c r="B1944" i="3"/>
  <c r="K1943" i="3"/>
  <c r="J1943" i="3"/>
  <c r="I1943" i="3"/>
  <c r="H1943" i="3"/>
  <c r="G1943" i="3"/>
  <c r="F1943" i="3"/>
  <c r="E1943" i="3"/>
  <c r="C1943" i="3"/>
  <c r="B1943" i="3"/>
  <c r="K1942" i="3"/>
  <c r="J1942" i="3"/>
  <c r="I1942" i="3"/>
  <c r="H1942" i="3"/>
  <c r="G1942" i="3"/>
  <c r="F1942" i="3"/>
  <c r="E1942" i="3"/>
  <c r="C1942" i="3"/>
  <c r="B1942" i="3"/>
  <c r="K1941" i="3"/>
  <c r="J1941" i="3"/>
  <c r="I1941" i="3"/>
  <c r="H1941" i="3"/>
  <c r="G1941" i="3"/>
  <c r="F1941" i="3"/>
  <c r="E1941" i="3"/>
  <c r="C1941" i="3"/>
  <c r="B1941" i="3"/>
  <c r="K1940" i="3"/>
  <c r="J1940" i="3"/>
  <c r="I1940" i="3"/>
  <c r="H1940" i="3"/>
  <c r="G1940" i="3"/>
  <c r="F1940" i="3"/>
  <c r="E1940" i="3"/>
  <c r="C1940" i="3"/>
  <c r="B1940" i="3"/>
  <c r="K1939" i="3"/>
  <c r="J1939" i="3"/>
  <c r="I1939" i="3"/>
  <c r="H1939" i="3"/>
  <c r="G1939" i="3"/>
  <c r="F1939" i="3"/>
  <c r="E1939" i="3"/>
  <c r="C1939" i="3"/>
  <c r="B1939" i="3"/>
  <c r="K1938" i="3"/>
  <c r="J1938" i="3"/>
  <c r="I1938" i="3"/>
  <c r="H1938" i="3"/>
  <c r="G1938" i="3"/>
  <c r="F1938" i="3"/>
  <c r="E1938" i="3"/>
  <c r="C1938" i="3"/>
  <c r="B1938" i="3"/>
  <c r="K1937" i="3"/>
  <c r="J1937" i="3"/>
  <c r="I1937" i="3"/>
  <c r="H1937" i="3"/>
  <c r="G1937" i="3"/>
  <c r="F1937" i="3"/>
  <c r="E1937" i="3"/>
  <c r="C1937" i="3"/>
  <c r="B1937" i="3"/>
  <c r="K1936" i="3"/>
  <c r="J1936" i="3"/>
  <c r="I1936" i="3"/>
  <c r="H1936" i="3"/>
  <c r="G1936" i="3"/>
  <c r="F1936" i="3"/>
  <c r="E1936" i="3"/>
  <c r="C1936" i="3"/>
  <c r="B1936" i="3"/>
  <c r="K1935" i="3"/>
  <c r="J1935" i="3"/>
  <c r="I1935" i="3"/>
  <c r="H1935" i="3"/>
  <c r="G1935" i="3"/>
  <c r="F1935" i="3"/>
  <c r="E1935" i="3"/>
  <c r="C1935" i="3"/>
  <c r="B1935" i="3"/>
  <c r="K1934" i="3"/>
  <c r="J1934" i="3"/>
  <c r="I1934" i="3"/>
  <c r="H1934" i="3"/>
  <c r="G1934" i="3"/>
  <c r="F1934" i="3"/>
  <c r="E1934" i="3"/>
  <c r="C1934" i="3"/>
  <c r="B1934" i="3"/>
  <c r="K1933" i="3"/>
  <c r="J1933" i="3"/>
  <c r="I1933" i="3"/>
  <c r="H1933" i="3"/>
  <c r="G1933" i="3"/>
  <c r="F1933" i="3"/>
  <c r="E1933" i="3"/>
  <c r="C1933" i="3"/>
  <c r="B1933" i="3"/>
  <c r="K1932" i="3"/>
  <c r="J1932" i="3"/>
  <c r="I1932" i="3"/>
  <c r="H1932" i="3"/>
  <c r="G1932" i="3"/>
  <c r="F1932" i="3"/>
  <c r="E1932" i="3"/>
  <c r="C1932" i="3"/>
  <c r="B1932" i="3"/>
  <c r="K1931" i="3"/>
  <c r="J1931" i="3"/>
  <c r="I1931" i="3"/>
  <c r="H1931" i="3"/>
  <c r="G1931" i="3"/>
  <c r="F1931" i="3"/>
  <c r="E1931" i="3"/>
  <c r="C1931" i="3"/>
  <c r="B1931" i="3"/>
  <c r="K1930" i="3"/>
  <c r="J1930" i="3"/>
  <c r="I1930" i="3"/>
  <c r="H1930" i="3"/>
  <c r="G1930" i="3"/>
  <c r="F1930" i="3"/>
  <c r="E1930" i="3"/>
  <c r="C1930" i="3"/>
  <c r="B1930" i="3"/>
  <c r="K1929" i="3"/>
  <c r="J1929" i="3"/>
  <c r="I1929" i="3"/>
  <c r="H1929" i="3"/>
  <c r="G1929" i="3"/>
  <c r="F1929" i="3"/>
  <c r="E1929" i="3"/>
  <c r="C1929" i="3"/>
  <c r="B1929" i="3"/>
  <c r="K1928" i="3"/>
  <c r="J1928" i="3"/>
  <c r="I1928" i="3"/>
  <c r="H1928" i="3"/>
  <c r="G1928" i="3"/>
  <c r="F1928" i="3"/>
  <c r="E1928" i="3"/>
  <c r="C1928" i="3"/>
  <c r="B1928" i="3"/>
  <c r="K1927" i="3"/>
  <c r="J1927" i="3"/>
  <c r="I1927" i="3"/>
  <c r="H1927" i="3"/>
  <c r="G1927" i="3"/>
  <c r="F1927" i="3"/>
  <c r="E1927" i="3"/>
  <c r="C1927" i="3"/>
  <c r="B1927" i="3"/>
  <c r="K1926" i="3"/>
  <c r="J1926" i="3"/>
  <c r="I1926" i="3"/>
  <c r="H1926" i="3"/>
  <c r="G1926" i="3"/>
  <c r="F1926" i="3"/>
  <c r="E1926" i="3"/>
  <c r="C1926" i="3"/>
  <c r="B1926" i="3"/>
  <c r="K1925" i="3"/>
  <c r="J1925" i="3"/>
  <c r="I1925" i="3"/>
  <c r="H1925" i="3"/>
  <c r="G1925" i="3"/>
  <c r="F1925" i="3"/>
  <c r="E1925" i="3"/>
  <c r="C1925" i="3"/>
  <c r="B1925" i="3"/>
  <c r="K1924" i="3"/>
  <c r="J1924" i="3"/>
  <c r="I1924" i="3"/>
  <c r="H1924" i="3"/>
  <c r="G1924" i="3"/>
  <c r="F1924" i="3"/>
  <c r="E1924" i="3"/>
  <c r="C1924" i="3"/>
  <c r="B1924" i="3"/>
  <c r="K1923" i="3"/>
  <c r="J1923" i="3"/>
  <c r="I1923" i="3"/>
  <c r="H1923" i="3"/>
  <c r="G1923" i="3"/>
  <c r="F1923" i="3"/>
  <c r="E1923" i="3"/>
  <c r="C1923" i="3"/>
  <c r="B1923" i="3"/>
  <c r="K1922" i="3"/>
  <c r="J1922" i="3"/>
  <c r="I1922" i="3"/>
  <c r="H1922" i="3"/>
  <c r="G1922" i="3"/>
  <c r="F1922" i="3"/>
  <c r="E1922" i="3"/>
  <c r="C1922" i="3"/>
  <c r="B1922" i="3"/>
  <c r="K1921" i="3"/>
  <c r="J1921" i="3"/>
  <c r="I1921" i="3"/>
  <c r="H1921" i="3"/>
  <c r="G1921" i="3"/>
  <c r="F1921" i="3"/>
  <c r="E1921" i="3"/>
  <c r="C1921" i="3"/>
  <c r="B1921" i="3"/>
  <c r="K1920" i="3"/>
  <c r="J1920" i="3"/>
  <c r="I1920" i="3"/>
  <c r="H1920" i="3"/>
  <c r="G1920" i="3"/>
  <c r="F1920" i="3"/>
  <c r="E1920" i="3"/>
  <c r="C1920" i="3"/>
  <c r="B1920" i="3"/>
  <c r="K1919" i="3"/>
  <c r="J1919" i="3"/>
  <c r="I1919" i="3"/>
  <c r="H1919" i="3"/>
  <c r="G1919" i="3"/>
  <c r="F1919" i="3"/>
  <c r="E1919" i="3"/>
  <c r="C1919" i="3"/>
  <c r="B1919" i="3"/>
  <c r="K1918" i="3"/>
  <c r="J1918" i="3"/>
  <c r="I1918" i="3"/>
  <c r="H1918" i="3"/>
  <c r="G1918" i="3"/>
  <c r="F1918" i="3"/>
  <c r="E1918" i="3"/>
  <c r="C1918" i="3"/>
  <c r="B1918" i="3"/>
  <c r="K1917" i="3"/>
  <c r="J1917" i="3"/>
  <c r="I1917" i="3"/>
  <c r="H1917" i="3"/>
  <c r="G1917" i="3"/>
  <c r="F1917" i="3"/>
  <c r="E1917" i="3"/>
  <c r="C1917" i="3"/>
  <c r="B1917" i="3"/>
  <c r="K1916" i="3"/>
  <c r="J1916" i="3"/>
  <c r="I1916" i="3"/>
  <c r="H1916" i="3"/>
  <c r="G1916" i="3"/>
  <c r="F1916" i="3"/>
  <c r="E1916" i="3"/>
  <c r="C1916" i="3"/>
  <c r="B1916" i="3"/>
  <c r="K1915" i="3"/>
  <c r="J1915" i="3"/>
  <c r="I1915" i="3"/>
  <c r="H1915" i="3"/>
  <c r="G1915" i="3"/>
  <c r="F1915" i="3"/>
  <c r="E1915" i="3"/>
  <c r="C1915" i="3"/>
  <c r="B1915" i="3"/>
  <c r="K1914" i="3"/>
  <c r="J1914" i="3"/>
  <c r="I1914" i="3"/>
  <c r="H1914" i="3"/>
  <c r="G1914" i="3"/>
  <c r="F1914" i="3"/>
  <c r="E1914" i="3"/>
  <c r="C1914" i="3"/>
  <c r="B1914" i="3"/>
  <c r="K1913" i="3"/>
  <c r="J1913" i="3"/>
  <c r="I1913" i="3"/>
  <c r="H1913" i="3"/>
  <c r="G1913" i="3"/>
  <c r="F1913" i="3"/>
  <c r="E1913" i="3"/>
  <c r="C1913" i="3"/>
  <c r="B1913" i="3"/>
  <c r="K1912" i="3"/>
  <c r="J1912" i="3"/>
  <c r="I1912" i="3"/>
  <c r="H1912" i="3"/>
  <c r="G1912" i="3"/>
  <c r="F1912" i="3"/>
  <c r="E1912" i="3"/>
  <c r="C1912" i="3"/>
  <c r="B1912" i="3"/>
  <c r="K1911" i="3"/>
  <c r="J1911" i="3"/>
  <c r="I1911" i="3"/>
  <c r="H1911" i="3"/>
  <c r="G1911" i="3"/>
  <c r="F1911" i="3"/>
  <c r="E1911" i="3"/>
  <c r="C1911" i="3"/>
  <c r="B1911" i="3"/>
  <c r="K1910" i="3"/>
  <c r="J1910" i="3"/>
  <c r="I1910" i="3"/>
  <c r="H1910" i="3"/>
  <c r="G1910" i="3"/>
  <c r="F1910" i="3"/>
  <c r="E1910" i="3"/>
  <c r="C1910" i="3"/>
  <c r="B1910" i="3"/>
  <c r="K1909" i="3"/>
  <c r="J1909" i="3"/>
  <c r="I1909" i="3"/>
  <c r="H1909" i="3"/>
  <c r="G1909" i="3"/>
  <c r="F1909" i="3"/>
  <c r="E1909" i="3"/>
  <c r="C1909" i="3"/>
  <c r="B1909" i="3"/>
  <c r="K1908" i="3"/>
  <c r="J1908" i="3"/>
  <c r="I1908" i="3"/>
  <c r="H1908" i="3"/>
  <c r="G1908" i="3"/>
  <c r="F1908" i="3"/>
  <c r="E1908" i="3"/>
  <c r="C1908" i="3"/>
  <c r="B1908" i="3"/>
  <c r="K1907" i="3"/>
  <c r="J1907" i="3"/>
  <c r="I1907" i="3"/>
  <c r="H1907" i="3"/>
  <c r="G1907" i="3"/>
  <c r="F1907" i="3"/>
  <c r="E1907" i="3"/>
  <c r="C1907" i="3"/>
  <c r="B1907" i="3"/>
  <c r="K1906" i="3"/>
  <c r="J1906" i="3"/>
  <c r="I1906" i="3"/>
  <c r="H1906" i="3"/>
  <c r="G1906" i="3"/>
  <c r="F1906" i="3"/>
  <c r="E1906" i="3"/>
  <c r="C1906" i="3"/>
  <c r="B1906" i="3"/>
  <c r="K1905" i="3"/>
  <c r="J1905" i="3"/>
  <c r="I1905" i="3"/>
  <c r="H1905" i="3"/>
  <c r="G1905" i="3"/>
  <c r="F1905" i="3"/>
  <c r="E1905" i="3"/>
  <c r="C1905" i="3"/>
  <c r="B1905" i="3"/>
  <c r="K1904" i="3"/>
  <c r="J1904" i="3"/>
  <c r="I1904" i="3"/>
  <c r="H1904" i="3"/>
  <c r="G1904" i="3"/>
  <c r="F1904" i="3"/>
  <c r="E1904" i="3"/>
  <c r="C1904" i="3"/>
  <c r="B1904" i="3"/>
  <c r="K1903" i="3"/>
  <c r="J1903" i="3"/>
  <c r="I1903" i="3"/>
  <c r="H1903" i="3"/>
  <c r="G1903" i="3"/>
  <c r="F1903" i="3"/>
  <c r="E1903" i="3"/>
  <c r="C1903" i="3"/>
  <c r="B1903" i="3"/>
  <c r="K1902" i="3"/>
  <c r="J1902" i="3"/>
  <c r="I1902" i="3"/>
  <c r="H1902" i="3"/>
  <c r="G1902" i="3"/>
  <c r="F1902" i="3"/>
  <c r="E1902" i="3"/>
  <c r="C1902" i="3"/>
  <c r="B1902" i="3"/>
  <c r="K1901" i="3"/>
  <c r="J1901" i="3"/>
  <c r="I1901" i="3"/>
  <c r="H1901" i="3"/>
  <c r="G1901" i="3"/>
  <c r="F1901" i="3"/>
  <c r="E1901" i="3"/>
  <c r="C1901" i="3"/>
  <c r="B1901" i="3"/>
  <c r="K1900" i="3"/>
  <c r="J1900" i="3"/>
  <c r="I1900" i="3"/>
  <c r="H1900" i="3"/>
  <c r="G1900" i="3"/>
  <c r="F1900" i="3"/>
  <c r="E1900" i="3"/>
  <c r="C1900" i="3"/>
  <c r="B1900" i="3"/>
  <c r="K1899" i="3"/>
  <c r="J1899" i="3"/>
  <c r="I1899" i="3"/>
  <c r="H1899" i="3"/>
  <c r="G1899" i="3"/>
  <c r="F1899" i="3"/>
  <c r="E1899" i="3"/>
  <c r="C1899" i="3"/>
  <c r="B1899" i="3"/>
  <c r="K1898" i="3"/>
  <c r="J1898" i="3"/>
  <c r="I1898" i="3"/>
  <c r="H1898" i="3"/>
  <c r="G1898" i="3"/>
  <c r="F1898" i="3"/>
  <c r="E1898" i="3"/>
  <c r="C1898" i="3"/>
  <c r="B1898" i="3"/>
  <c r="K1897" i="3"/>
  <c r="J1897" i="3"/>
  <c r="I1897" i="3"/>
  <c r="H1897" i="3"/>
  <c r="G1897" i="3"/>
  <c r="F1897" i="3"/>
  <c r="E1897" i="3"/>
  <c r="C1897" i="3"/>
  <c r="B1897" i="3"/>
  <c r="K1896" i="3"/>
  <c r="J1896" i="3"/>
  <c r="I1896" i="3"/>
  <c r="H1896" i="3"/>
  <c r="G1896" i="3"/>
  <c r="F1896" i="3"/>
  <c r="E1896" i="3"/>
  <c r="C1896" i="3"/>
  <c r="B1896" i="3"/>
  <c r="K1895" i="3"/>
  <c r="J1895" i="3"/>
  <c r="I1895" i="3"/>
  <c r="H1895" i="3"/>
  <c r="G1895" i="3"/>
  <c r="F1895" i="3"/>
  <c r="E1895" i="3"/>
  <c r="C1895" i="3"/>
  <c r="B1895" i="3"/>
  <c r="K1894" i="3"/>
  <c r="J1894" i="3"/>
  <c r="I1894" i="3"/>
  <c r="H1894" i="3"/>
  <c r="G1894" i="3"/>
  <c r="F1894" i="3"/>
  <c r="E1894" i="3"/>
  <c r="C1894" i="3"/>
  <c r="B1894" i="3"/>
  <c r="K1893" i="3"/>
  <c r="J1893" i="3"/>
  <c r="I1893" i="3"/>
  <c r="H1893" i="3"/>
  <c r="G1893" i="3"/>
  <c r="F1893" i="3"/>
  <c r="E1893" i="3"/>
  <c r="C1893" i="3"/>
  <c r="B1893" i="3"/>
  <c r="K1892" i="3"/>
  <c r="J1892" i="3"/>
  <c r="I1892" i="3"/>
  <c r="H1892" i="3"/>
  <c r="G1892" i="3"/>
  <c r="F1892" i="3"/>
  <c r="E1892" i="3"/>
  <c r="C1892" i="3"/>
  <c r="B1892" i="3"/>
  <c r="K1891" i="3"/>
  <c r="J1891" i="3"/>
  <c r="I1891" i="3"/>
  <c r="H1891" i="3"/>
  <c r="G1891" i="3"/>
  <c r="F1891" i="3"/>
  <c r="E1891" i="3"/>
  <c r="C1891" i="3"/>
  <c r="B1891" i="3"/>
  <c r="K1890" i="3"/>
  <c r="J1890" i="3"/>
  <c r="I1890" i="3"/>
  <c r="H1890" i="3"/>
  <c r="G1890" i="3"/>
  <c r="F1890" i="3"/>
  <c r="E1890" i="3"/>
  <c r="C1890" i="3"/>
  <c r="B1890" i="3"/>
  <c r="K1889" i="3"/>
  <c r="J1889" i="3"/>
  <c r="I1889" i="3"/>
  <c r="H1889" i="3"/>
  <c r="G1889" i="3"/>
  <c r="F1889" i="3"/>
  <c r="E1889" i="3"/>
  <c r="C1889" i="3"/>
  <c r="B1889" i="3"/>
  <c r="K1888" i="3"/>
  <c r="J1888" i="3"/>
  <c r="I1888" i="3"/>
  <c r="H1888" i="3"/>
  <c r="G1888" i="3"/>
  <c r="F1888" i="3"/>
  <c r="E1888" i="3"/>
  <c r="C1888" i="3"/>
  <c r="B1888" i="3"/>
  <c r="K1887" i="3"/>
  <c r="J1887" i="3"/>
  <c r="I1887" i="3"/>
  <c r="H1887" i="3"/>
  <c r="G1887" i="3"/>
  <c r="F1887" i="3"/>
  <c r="E1887" i="3"/>
  <c r="C1887" i="3"/>
  <c r="B1887" i="3"/>
  <c r="K1886" i="3"/>
  <c r="J1886" i="3"/>
  <c r="I1886" i="3"/>
  <c r="H1886" i="3"/>
  <c r="G1886" i="3"/>
  <c r="F1886" i="3"/>
  <c r="E1886" i="3"/>
  <c r="C1886" i="3"/>
  <c r="B1886" i="3"/>
  <c r="K1885" i="3"/>
  <c r="J1885" i="3"/>
  <c r="I1885" i="3"/>
  <c r="H1885" i="3"/>
  <c r="G1885" i="3"/>
  <c r="F1885" i="3"/>
  <c r="E1885" i="3"/>
  <c r="C1885" i="3"/>
  <c r="B1885" i="3"/>
  <c r="K1884" i="3"/>
  <c r="J1884" i="3"/>
  <c r="I1884" i="3"/>
  <c r="H1884" i="3"/>
  <c r="G1884" i="3"/>
  <c r="F1884" i="3"/>
  <c r="E1884" i="3"/>
  <c r="C1884" i="3"/>
  <c r="B1884" i="3"/>
  <c r="K1883" i="3"/>
  <c r="J1883" i="3"/>
  <c r="I1883" i="3"/>
  <c r="H1883" i="3"/>
  <c r="G1883" i="3"/>
  <c r="F1883" i="3"/>
  <c r="E1883" i="3"/>
  <c r="C1883" i="3"/>
  <c r="B1883" i="3"/>
  <c r="K1882" i="3"/>
  <c r="J1882" i="3"/>
  <c r="I1882" i="3"/>
  <c r="H1882" i="3"/>
  <c r="G1882" i="3"/>
  <c r="F1882" i="3"/>
  <c r="E1882" i="3"/>
  <c r="C1882" i="3"/>
  <c r="B1882" i="3"/>
  <c r="K1881" i="3"/>
  <c r="J1881" i="3"/>
  <c r="I1881" i="3"/>
  <c r="H1881" i="3"/>
  <c r="G1881" i="3"/>
  <c r="F1881" i="3"/>
  <c r="E1881" i="3"/>
  <c r="C1881" i="3"/>
  <c r="B1881" i="3"/>
  <c r="K1880" i="3"/>
  <c r="J1880" i="3"/>
  <c r="I1880" i="3"/>
  <c r="H1880" i="3"/>
  <c r="G1880" i="3"/>
  <c r="F1880" i="3"/>
  <c r="E1880" i="3"/>
  <c r="C1880" i="3"/>
  <c r="B1880" i="3"/>
  <c r="K1879" i="3"/>
  <c r="J1879" i="3"/>
  <c r="I1879" i="3"/>
  <c r="H1879" i="3"/>
  <c r="G1879" i="3"/>
  <c r="F1879" i="3"/>
  <c r="E1879" i="3"/>
  <c r="C1879" i="3"/>
  <c r="B1879" i="3"/>
  <c r="K1878" i="3"/>
  <c r="J1878" i="3"/>
  <c r="I1878" i="3"/>
  <c r="H1878" i="3"/>
  <c r="G1878" i="3"/>
  <c r="F1878" i="3"/>
  <c r="E1878" i="3"/>
  <c r="C1878" i="3"/>
  <c r="B1878" i="3"/>
  <c r="K1877" i="3"/>
  <c r="J1877" i="3"/>
  <c r="I1877" i="3"/>
  <c r="H1877" i="3"/>
  <c r="G1877" i="3"/>
  <c r="F1877" i="3"/>
  <c r="E1877" i="3"/>
  <c r="C1877" i="3"/>
  <c r="B1877" i="3"/>
  <c r="K1876" i="3"/>
  <c r="J1876" i="3"/>
  <c r="I1876" i="3"/>
  <c r="H1876" i="3"/>
  <c r="G1876" i="3"/>
  <c r="F1876" i="3"/>
  <c r="E1876" i="3"/>
  <c r="C1876" i="3"/>
  <c r="B1876" i="3"/>
  <c r="K1875" i="3"/>
  <c r="J1875" i="3"/>
  <c r="I1875" i="3"/>
  <c r="H1875" i="3"/>
  <c r="G1875" i="3"/>
  <c r="F1875" i="3"/>
  <c r="E1875" i="3"/>
  <c r="C1875" i="3"/>
  <c r="B1875" i="3"/>
  <c r="K1874" i="3"/>
  <c r="J1874" i="3"/>
  <c r="I1874" i="3"/>
  <c r="H1874" i="3"/>
  <c r="G1874" i="3"/>
  <c r="F1874" i="3"/>
  <c r="E1874" i="3"/>
  <c r="C1874" i="3"/>
  <c r="B1874" i="3"/>
  <c r="K1873" i="3"/>
  <c r="J1873" i="3"/>
  <c r="I1873" i="3"/>
  <c r="H1873" i="3"/>
  <c r="G1873" i="3"/>
  <c r="F1873" i="3"/>
  <c r="E1873" i="3"/>
  <c r="C1873" i="3"/>
  <c r="B1873" i="3"/>
  <c r="K1872" i="3"/>
  <c r="J1872" i="3"/>
  <c r="I1872" i="3"/>
  <c r="H1872" i="3"/>
  <c r="G1872" i="3"/>
  <c r="F1872" i="3"/>
  <c r="E1872" i="3"/>
  <c r="C1872" i="3"/>
  <c r="B1872" i="3"/>
  <c r="K1871" i="3"/>
  <c r="J1871" i="3"/>
  <c r="I1871" i="3"/>
  <c r="H1871" i="3"/>
  <c r="G1871" i="3"/>
  <c r="F1871" i="3"/>
  <c r="E1871" i="3"/>
  <c r="C1871" i="3"/>
  <c r="B1871" i="3"/>
  <c r="K1870" i="3"/>
  <c r="J1870" i="3"/>
  <c r="I1870" i="3"/>
  <c r="H1870" i="3"/>
  <c r="G1870" i="3"/>
  <c r="F1870" i="3"/>
  <c r="E1870" i="3"/>
  <c r="C1870" i="3"/>
  <c r="B1870" i="3"/>
  <c r="K1869" i="3"/>
  <c r="J1869" i="3"/>
  <c r="I1869" i="3"/>
  <c r="H1869" i="3"/>
  <c r="G1869" i="3"/>
  <c r="F1869" i="3"/>
  <c r="E1869" i="3"/>
  <c r="C1869" i="3"/>
  <c r="B1869" i="3"/>
  <c r="K1868" i="3"/>
  <c r="J1868" i="3"/>
  <c r="I1868" i="3"/>
  <c r="H1868" i="3"/>
  <c r="G1868" i="3"/>
  <c r="F1868" i="3"/>
  <c r="E1868" i="3"/>
  <c r="C1868" i="3"/>
  <c r="B1868" i="3"/>
  <c r="K1867" i="3"/>
  <c r="J1867" i="3"/>
  <c r="I1867" i="3"/>
  <c r="H1867" i="3"/>
  <c r="G1867" i="3"/>
  <c r="F1867" i="3"/>
  <c r="E1867" i="3"/>
  <c r="C1867" i="3"/>
  <c r="B1867" i="3"/>
  <c r="K1866" i="3"/>
  <c r="J1866" i="3"/>
  <c r="I1866" i="3"/>
  <c r="H1866" i="3"/>
  <c r="G1866" i="3"/>
  <c r="F1866" i="3"/>
  <c r="E1866" i="3"/>
  <c r="C1866" i="3"/>
  <c r="B1866" i="3"/>
  <c r="K1865" i="3"/>
  <c r="J1865" i="3"/>
  <c r="I1865" i="3"/>
  <c r="H1865" i="3"/>
  <c r="G1865" i="3"/>
  <c r="F1865" i="3"/>
  <c r="E1865" i="3"/>
  <c r="C1865" i="3"/>
  <c r="B1865" i="3"/>
  <c r="K1864" i="3"/>
  <c r="J1864" i="3"/>
  <c r="I1864" i="3"/>
  <c r="H1864" i="3"/>
  <c r="G1864" i="3"/>
  <c r="F1864" i="3"/>
  <c r="E1864" i="3"/>
  <c r="C1864" i="3"/>
  <c r="B1864" i="3"/>
  <c r="K1863" i="3"/>
  <c r="J1863" i="3"/>
  <c r="I1863" i="3"/>
  <c r="H1863" i="3"/>
  <c r="G1863" i="3"/>
  <c r="F1863" i="3"/>
  <c r="E1863" i="3"/>
  <c r="C1863" i="3"/>
  <c r="B1863" i="3"/>
  <c r="K1862" i="3"/>
  <c r="J1862" i="3"/>
  <c r="I1862" i="3"/>
  <c r="H1862" i="3"/>
  <c r="G1862" i="3"/>
  <c r="F1862" i="3"/>
  <c r="E1862" i="3"/>
  <c r="C1862" i="3"/>
  <c r="B1862" i="3"/>
  <c r="K1861" i="3"/>
  <c r="J1861" i="3"/>
  <c r="I1861" i="3"/>
  <c r="H1861" i="3"/>
  <c r="G1861" i="3"/>
  <c r="F1861" i="3"/>
  <c r="E1861" i="3"/>
  <c r="C1861" i="3"/>
  <c r="B1861" i="3"/>
  <c r="K1860" i="3"/>
  <c r="J1860" i="3"/>
  <c r="I1860" i="3"/>
  <c r="H1860" i="3"/>
  <c r="G1860" i="3"/>
  <c r="F1860" i="3"/>
  <c r="E1860" i="3"/>
  <c r="C1860" i="3"/>
  <c r="B1860" i="3"/>
  <c r="K1859" i="3"/>
  <c r="J1859" i="3"/>
  <c r="I1859" i="3"/>
  <c r="H1859" i="3"/>
  <c r="G1859" i="3"/>
  <c r="F1859" i="3"/>
  <c r="E1859" i="3"/>
  <c r="C1859" i="3"/>
  <c r="B1859" i="3"/>
  <c r="K1858" i="3"/>
  <c r="J1858" i="3"/>
  <c r="I1858" i="3"/>
  <c r="H1858" i="3"/>
  <c r="G1858" i="3"/>
  <c r="F1858" i="3"/>
  <c r="E1858" i="3"/>
  <c r="C1858" i="3"/>
  <c r="B1858" i="3"/>
  <c r="K1857" i="3"/>
  <c r="J1857" i="3"/>
  <c r="I1857" i="3"/>
  <c r="H1857" i="3"/>
  <c r="G1857" i="3"/>
  <c r="F1857" i="3"/>
  <c r="E1857" i="3"/>
  <c r="C1857" i="3"/>
  <c r="B1857" i="3"/>
  <c r="K1856" i="3"/>
  <c r="J1856" i="3"/>
  <c r="I1856" i="3"/>
  <c r="H1856" i="3"/>
  <c r="G1856" i="3"/>
  <c r="F1856" i="3"/>
  <c r="E1856" i="3"/>
  <c r="C1856" i="3"/>
  <c r="B1856" i="3"/>
  <c r="K1855" i="3"/>
  <c r="J1855" i="3"/>
  <c r="I1855" i="3"/>
  <c r="H1855" i="3"/>
  <c r="G1855" i="3"/>
  <c r="F1855" i="3"/>
  <c r="E1855" i="3"/>
  <c r="C1855" i="3"/>
  <c r="B1855" i="3"/>
  <c r="K1854" i="3"/>
  <c r="J1854" i="3"/>
  <c r="I1854" i="3"/>
  <c r="H1854" i="3"/>
  <c r="G1854" i="3"/>
  <c r="F1854" i="3"/>
  <c r="E1854" i="3"/>
  <c r="C1854" i="3"/>
  <c r="B1854" i="3"/>
  <c r="K1853" i="3"/>
  <c r="J1853" i="3"/>
  <c r="I1853" i="3"/>
  <c r="H1853" i="3"/>
  <c r="G1853" i="3"/>
  <c r="F1853" i="3"/>
  <c r="E1853" i="3"/>
  <c r="C1853" i="3"/>
  <c r="B1853" i="3"/>
  <c r="K1852" i="3"/>
  <c r="J1852" i="3"/>
  <c r="I1852" i="3"/>
  <c r="H1852" i="3"/>
  <c r="G1852" i="3"/>
  <c r="F1852" i="3"/>
  <c r="E1852" i="3"/>
  <c r="C1852" i="3"/>
  <c r="B1852" i="3"/>
  <c r="K1851" i="3"/>
  <c r="J1851" i="3"/>
  <c r="I1851" i="3"/>
  <c r="H1851" i="3"/>
  <c r="G1851" i="3"/>
  <c r="F1851" i="3"/>
  <c r="E1851" i="3"/>
  <c r="C1851" i="3"/>
  <c r="B1851" i="3"/>
  <c r="K1850" i="3"/>
  <c r="J1850" i="3"/>
  <c r="I1850" i="3"/>
  <c r="H1850" i="3"/>
  <c r="G1850" i="3"/>
  <c r="F1850" i="3"/>
  <c r="E1850" i="3"/>
  <c r="C1850" i="3"/>
  <c r="B1850" i="3"/>
  <c r="K1849" i="3"/>
  <c r="J1849" i="3"/>
  <c r="I1849" i="3"/>
  <c r="H1849" i="3"/>
  <c r="G1849" i="3"/>
  <c r="F1849" i="3"/>
  <c r="E1849" i="3"/>
  <c r="C1849" i="3"/>
  <c r="B1849" i="3"/>
  <c r="K1848" i="3"/>
  <c r="J1848" i="3"/>
  <c r="I1848" i="3"/>
  <c r="H1848" i="3"/>
  <c r="G1848" i="3"/>
  <c r="F1848" i="3"/>
  <c r="E1848" i="3"/>
  <c r="C1848" i="3"/>
  <c r="B1848" i="3"/>
  <c r="K1847" i="3"/>
  <c r="J1847" i="3"/>
  <c r="I1847" i="3"/>
  <c r="H1847" i="3"/>
  <c r="G1847" i="3"/>
  <c r="F1847" i="3"/>
  <c r="E1847" i="3"/>
  <c r="C1847" i="3"/>
  <c r="B1847" i="3"/>
  <c r="K1846" i="3"/>
  <c r="J1846" i="3"/>
  <c r="I1846" i="3"/>
  <c r="H1846" i="3"/>
  <c r="G1846" i="3"/>
  <c r="F1846" i="3"/>
  <c r="E1846" i="3"/>
  <c r="C1846" i="3"/>
  <c r="B1846" i="3"/>
  <c r="K1845" i="3"/>
  <c r="J1845" i="3"/>
  <c r="I1845" i="3"/>
  <c r="H1845" i="3"/>
  <c r="G1845" i="3"/>
  <c r="F1845" i="3"/>
  <c r="E1845" i="3"/>
  <c r="C1845" i="3"/>
  <c r="B1845" i="3"/>
  <c r="K1844" i="3"/>
  <c r="J1844" i="3"/>
  <c r="I1844" i="3"/>
  <c r="H1844" i="3"/>
  <c r="G1844" i="3"/>
  <c r="F1844" i="3"/>
  <c r="E1844" i="3"/>
  <c r="C1844" i="3"/>
  <c r="B1844" i="3"/>
  <c r="K1843" i="3"/>
  <c r="J1843" i="3"/>
  <c r="I1843" i="3"/>
  <c r="H1843" i="3"/>
  <c r="G1843" i="3"/>
  <c r="F1843" i="3"/>
  <c r="E1843" i="3"/>
  <c r="C1843" i="3"/>
  <c r="B1843" i="3"/>
  <c r="K1842" i="3"/>
  <c r="J1842" i="3"/>
  <c r="I1842" i="3"/>
  <c r="H1842" i="3"/>
  <c r="G1842" i="3"/>
  <c r="F1842" i="3"/>
  <c r="E1842" i="3"/>
  <c r="C1842" i="3"/>
  <c r="B1842" i="3"/>
  <c r="K1841" i="3"/>
  <c r="J1841" i="3"/>
  <c r="I1841" i="3"/>
  <c r="H1841" i="3"/>
  <c r="G1841" i="3"/>
  <c r="F1841" i="3"/>
  <c r="E1841" i="3"/>
  <c r="C1841" i="3"/>
  <c r="B1841" i="3"/>
  <c r="K1840" i="3"/>
  <c r="J1840" i="3"/>
  <c r="I1840" i="3"/>
  <c r="H1840" i="3"/>
  <c r="G1840" i="3"/>
  <c r="F1840" i="3"/>
  <c r="E1840" i="3"/>
  <c r="C1840" i="3"/>
  <c r="B1840" i="3"/>
  <c r="K1839" i="3"/>
  <c r="J1839" i="3"/>
  <c r="I1839" i="3"/>
  <c r="H1839" i="3"/>
  <c r="G1839" i="3"/>
  <c r="F1839" i="3"/>
  <c r="E1839" i="3"/>
  <c r="C1839" i="3"/>
  <c r="B1839" i="3"/>
  <c r="K1838" i="3"/>
  <c r="J1838" i="3"/>
  <c r="I1838" i="3"/>
  <c r="H1838" i="3"/>
  <c r="G1838" i="3"/>
  <c r="F1838" i="3"/>
  <c r="E1838" i="3"/>
  <c r="C1838" i="3"/>
  <c r="B1838" i="3"/>
  <c r="K1837" i="3"/>
  <c r="J1837" i="3"/>
  <c r="I1837" i="3"/>
  <c r="H1837" i="3"/>
  <c r="G1837" i="3"/>
  <c r="F1837" i="3"/>
  <c r="E1837" i="3"/>
  <c r="C1837" i="3"/>
  <c r="B1837" i="3"/>
  <c r="K1836" i="3"/>
  <c r="J1836" i="3"/>
  <c r="I1836" i="3"/>
  <c r="H1836" i="3"/>
  <c r="G1836" i="3"/>
  <c r="F1836" i="3"/>
  <c r="E1836" i="3"/>
  <c r="C1836" i="3"/>
  <c r="B1836" i="3"/>
  <c r="K1835" i="3"/>
  <c r="J1835" i="3"/>
  <c r="I1835" i="3"/>
  <c r="H1835" i="3"/>
  <c r="G1835" i="3"/>
  <c r="F1835" i="3"/>
  <c r="E1835" i="3"/>
  <c r="C1835" i="3"/>
  <c r="B1835" i="3"/>
  <c r="K1834" i="3"/>
  <c r="J1834" i="3"/>
  <c r="I1834" i="3"/>
  <c r="H1834" i="3"/>
  <c r="G1834" i="3"/>
  <c r="F1834" i="3"/>
  <c r="E1834" i="3"/>
  <c r="C1834" i="3"/>
  <c r="B1834" i="3"/>
  <c r="K1833" i="3"/>
  <c r="J1833" i="3"/>
  <c r="I1833" i="3"/>
  <c r="H1833" i="3"/>
  <c r="G1833" i="3"/>
  <c r="F1833" i="3"/>
  <c r="E1833" i="3"/>
  <c r="C1833" i="3"/>
  <c r="B1833" i="3"/>
  <c r="K1832" i="3"/>
  <c r="J1832" i="3"/>
  <c r="I1832" i="3"/>
  <c r="H1832" i="3"/>
  <c r="G1832" i="3"/>
  <c r="F1832" i="3"/>
  <c r="E1832" i="3"/>
  <c r="C1832" i="3"/>
  <c r="B1832" i="3"/>
  <c r="K1831" i="3"/>
  <c r="J1831" i="3"/>
  <c r="I1831" i="3"/>
  <c r="H1831" i="3"/>
  <c r="G1831" i="3"/>
  <c r="F1831" i="3"/>
  <c r="E1831" i="3"/>
  <c r="C1831" i="3"/>
  <c r="B1831" i="3"/>
  <c r="K1830" i="3"/>
  <c r="J1830" i="3"/>
  <c r="I1830" i="3"/>
  <c r="H1830" i="3"/>
  <c r="G1830" i="3"/>
  <c r="F1830" i="3"/>
  <c r="E1830" i="3"/>
  <c r="C1830" i="3"/>
  <c r="B1830" i="3"/>
  <c r="K1829" i="3"/>
  <c r="J1829" i="3"/>
  <c r="I1829" i="3"/>
  <c r="H1829" i="3"/>
  <c r="G1829" i="3"/>
  <c r="F1829" i="3"/>
  <c r="E1829" i="3"/>
  <c r="C1829" i="3"/>
  <c r="B1829" i="3"/>
  <c r="K1828" i="3"/>
  <c r="J1828" i="3"/>
  <c r="I1828" i="3"/>
  <c r="H1828" i="3"/>
  <c r="G1828" i="3"/>
  <c r="F1828" i="3"/>
  <c r="E1828" i="3"/>
  <c r="C1828" i="3"/>
  <c r="B1828" i="3"/>
  <c r="K1827" i="3"/>
  <c r="J1827" i="3"/>
  <c r="I1827" i="3"/>
  <c r="H1827" i="3"/>
  <c r="G1827" i="3"/>
  <c r="F1827" i="3"/>
  <c r="E1827" i="3"/>
  <c r="C1827" i="3"/>
  <c r="B1827" i="3"/>
  <c r="K1826" i="3"/>
  <c r="J1826" i="3"/>
  <c r="I1826" i="3"/>
  <c r="H1826" i="3"/>
  <c r="G1826" i="3"/>
  <c r="F1826" i="3"/>
  <c r="E1826" i="3"/>
  <c r="C1826" i="3"/>
  <c r="B1826" i="3"/>
  <c r="K1825" i="3"/>
  <c r="J1825" i="3"/>
  <c r="I1825" i="3"/>
  <c r="H1825" i="3"/>
  <c r="G1825" i="3"/>
  <c r="F1825" i="3"/>
  <c r="E1825" i="3"/>
  <c r="C1825" i="3"/>
  <c r="B1825" i="3"/>
  <c r="K1824" i="3"/>
  <c r="J1824" i="3"/>
  <c r="I1824" i="3"/>
  <c r="H1824" i="3"/>
  <c r="G1824" i="3"/>
  <c r="F1824" i="3"/>
  <c r="E1824" i="3"/>
  <c r="C1824" i="3"/>
  <c r="B1824" i="3"/>
  <c r="K1823" i="3"/>
  <c r="J1823" i="3"/>
  <c r="I1823" i="3"/>
  <c r="H1823" i="3"/>
  <c r="G1823" i="3"/>
  <c r="F1823" i="3"/>
  <c r="E1823" i="3"/>
  <c r="C1823" i="3"/>
  <c r="B1823" i="3"/>
  <c r="K1822" i="3"/>
  <c r="J1822" i="3"/>
  <c r="I1822" i="3"/>
  <c r="H1822" i="3"/>
  <c r="G1822" i="3"/>
  <c r="F1822" i="3"/>
  <c r="E1822" i="3"/>
  <c r="C1822" i="3"/>
  <c r="B1822" i="3"/>
  <c r="K1821" i="3"/>
  <c r="J1821" i="3"/>
  <c r="I1821" i="3"/>
  <c r="H1821" i="3"/>
  <c r="G1821" i="3"/>
  <c r="F1821" i="3"/>
  <c r="E1821" i="3"/>
  <c r="C1821" i="3"/>
  <c r="B1821" i="3"/>
  <c r="K1820" i="3"/>
  <c r="J1820" i="3"/>
  <c r="I1820" i="3"/>
  <c r="H1820" i="3"/>
  <c r="G1820" i="3"/>
  <c r="F1820" i="3"/>
  <c r="E1820" i="3"/>
  <c r="C1820" i="3"/>
  <c r="B1820" i="3"/>
  <c r="K1819" i="3"/>
  <c r="J1819" i="3"/>
  <c r="I1819" i="3"/>
  <c r="H1819" i="3"/>
  <c r="G1819" i="3"/>
  <c r="F1819" i="3"/>
  <c r="E1819" i="3"/>
  <c r="C1819" i="3"/>
  <c r="B1819" i="3"/>
  <c r="K1818" i="3"/>
  <c r="J1818" i="3"/>
  <c r="I1818" i="3"/>
  <c r="H1818" i="3"/>
  <c r="G1818" i="3"/>
  <c r="F1818" i="3"/>
  <c r="E1818" i="3"/>
  <c r="C1818" i="3"/>
  <c r="B1818" i="3"/>
  <c r="K1817" i="3"/>
  <c r="J1817" i="3"/>
  <c r="I1817" i="3"/>
  <c r="H1817" i="3"/>
  <c r="G1817" i="3"/>
  <c r="F1817" i="3"/>
  <c r="E1817" i="3"/>
  <c r="C1817" i="3"/>
  <c r="B1817" i="3"/>
  <c r="K1816" i="3"/>
  <c r="J1816" i="3"/>
  <c r="I1816" i="3"/>
  <c r="H1816" i="3"/>
  <c r="G1816" i="3"/>
  <c r="F1816" i="3"/>
  <c r="E1816" i="3"/>
  <c r="C1816" i="3"/>
  <c r="B1816" i="3"/>
  <c r="K1815" i="3"/>
  <c r="J1815" i="3"/>
  <c r="I1815" i="3"/>
  <c r="H1815" i="3"/>
  <c r="G1815" i="3"/>
  <c r="F1815" i="3"/>
  <c r="E1815" i="3"/>
  <c r="C1815" i="3"/>
  <c r="B1815" i="3"/>
  <c r="K1814" i="3"/>
  <c r="J1814" i="3"/>
  <c r="I1814" i="3"/>
  <c r="H1814" i="3"/>
  <c r="G1814" i="3"/>
  <c r="F1814" i="3"/>
  <c r="E1814" i="3"/>
  <c r="C1814" i="3"/>
  <c r="B1814" i="3"/>
  <c r="K1813" i="3"/>
  <c r="J1813" i="3"/>
  <c r="I1813" i="3"/>
  <c r="H1813" i="3"/>
  <c r="G1813" i="3"/>
  <c r="F1813" i="3"/>
  <c r="E1813" i="3"/>
  <c r="C1813" i="3"/>
  <c r="B1813" i="3"/>
  <c r="K1812" i="3"/>
  <c r="J1812" i="3"/>
  <c r="I1812" i="3"/>
  <c r="H1812" i="3"/>
  <c r="G1812" i="3"/>
  <c r="F1812" i="3"/>
  <c r="E1812" i="3"/>
  <c r="C1812" i="3"/>
  <c r="B1812" i="3"/>
  <c r="K1811" i="3"/>
  <c r="J1811" i="3"/>
  <c r="I1811" i="3"/>
  <c r="H1811" i="3"/>
  <c r="G1811" i="3"/>
  <c r="F1811" i="3"/>
  <c r="E1811" i="3"/>
  <c r="C1811" i="3"/>
  <c r="B1811" i="3"/>
  <c r="K1810" i="3"/>
  <c r="J1810" i="3"/>
  <c r="I1810" i="3"/>
  <c r="H1810" i="3"/>
  <c r="G1810" i="3"/>
  <c r="F1810" i="3"/>
  <c r="E1810" i="3"/>
  <c r="C1810" i="3"/>
  <c r="B1810" i="3"/>
  <c r="K1809" i="3"/>
  <c r="J1809" i="3"/>
  <c r="I1809" i="3"/>
  <c r="H1809" i="3"/>
  <c r="G1809" i="3"/>
  <c r="F1809" i="3"/>
  <c r="E1809" i="3"/>
  <c r="C1809" i="3"/>
  <c r="B1809" i="3"/>
  <c r="K1808" i="3"/>
  <c r="J1808" i="3"/>
  <c r="I1808" i="3"/>
  <c r="H1808" i="3"/>
  <c r="G1808" i="3"/>
  <c r="F1808" i="3"/>
  <c r="E1808" i="3"/>
  <c r="C1808" i="3"/>
  <c r="B1808" i="3"/>
  <c r="K1807" i="3"/>
  <c r="J1807" i="3"/>
  <c r="I1807" i="3"/>
  <c r="H1807" i="3"/>
  <c r="G1807" i="3"/>
  <c r="F1807" i="3"/>
  <c r="E1807" i="3"/>
  <c r="C1807" i="3"/>
  <c r="B1807" i="3"/>
  <c r="K1806" i="3"/>
  <c r="J1806" i="3"/>
  <c r="I1806" i="3"/>
  <c r="H1806" i="3"/>
  <c r="G1806" i="3"/>
  <c r="F1806" i="3"/>
  <c r="E1806" i="3"/>
  <c r="C1806" i="3"/>
  <c r="B1806" i="3"/>
  <c r="K1805" i="3"/>
  <c r="J1805" i="3"/>
  <c r="I1805" i="3"/>
  <c r="H1805" i="3"/>
  <c r="G1805" i="3"/>
  <c r="F1805" i="3"/>
  <c r="E1805" i="3"/>
  <c r="C1805" i="3"/>
  <c r="B1805" i="3"/>
  <c r="K1804" i="3"/>
  <c r="J1804" i="3"/>
  <c r="I1804" i="3"/>
  <c r="H1804" i="3"/>
  <c r="G1804" i="3"/>
  <c r="F1804" i="3"/>
  <c r="E1804" i="3"/>
  <c r="C1804" i="3"/>
  <c r="B1804" i="3"/>
  <c r="K1803" i="3"/>
  <c r="J1803" i="3"/>
  <c r="I1803" i="3"/>
  <c r="H1803" i="3"/>
  <c r="G1803" i="3"/>
  <c r="F1803" i="3"/>
  <c r="E1803" i="3"/>
  <c r="C1803" i="3"/>
  <c r="B1803" i="3"/>
  <c r="K1802" i="3"/>
  <c r="J1802" i="3"/>
  <c r="I1802" i="3"/>
  <c r="H1802" i="3"/>
  <c r="G1802" i="3"/>
  <c r="F1802" i="3"/>
  <c r="E1802" i="3"/>
  <c r="C1802" i="3"/>
  <c r="B1802" i="3"/>
  <c r="K1801" i="3"/>
  <c r="J1801" i="3"/>
  <c r="I1801" i="3"/>
  <c r="H1801" i="3"/>
  <c r="G1801" i="3"/>
  <c r="F1801" i="3"/>
  <c r="E1801" i="3"/>
  <c r="C1801" i="3"/>
  <c r="B1801" i="3"/>
  <c r="K1800" i="3"/>
  <c r="J1800" i="3"/>
  <c r="I1800" i="3"/>
  <c r="H1800" i="3"/>
  <c r="G1800" i="3"/>
  <c r="F1800" i="3"/>
  <c r="E1800" i="3"/>
  <c r="C1800" i="3"/>
  <c r="B1800" i="3"/>
  <c r="K1799" i="3"/>
  <c r="J1799" i="3"/>
  <c r="I1799" i="3"/>
  <c r="H1799" i="3"/>
  <c r="G1799" i="3"/>
  <c r="F1799" i="3"/>
  <c r="E1799" i="3"/>
  <c r="C1799" i="3"/>
  <c r="B1799" i="3"/>
  <c r="K1798" i="3"/>
  <c r="J1798" i="3"/>
  <c r="I1798" i="3"/>
  <c r="H1798" i="3"/>
  <c r="G1798" i="3"/>
  <c r="F1798" i="3"/>
  <c r="E1798" i="3"/>
  <c r="C1798" i="3"/>
  <c r="B1798" i="3"/>
  <c r="K1797" i="3"/>
  <c r="J1797" i="3"/>
  <c r="I1797" i="3"/>
  <c r="H1797" i="3"/>
  <c r="G1797" i="3"/>
  <c r="F1797" i="3"/>
  <c r="E1797" i="3"/>
  <c r="C1797" i="3"/>
  <c r="B1797" i="3"/>
  <c r="K1796" i="3"/>
  <c r="J1796" i="3"/>
  <c r="I1796" i="3"/>
  <c r="H1796" i="3"/>
  <c r="G1796" i="3"/>
  <c r="F1796" i="3"/>
  <c r="E1796" i="3"/>
  <c r="C1796" i="3"/>
  <c r="B1796" i="3"/>
  <c r="K1795" i="3"/>
  <c r="J1795" i="3"/>
  <c r="I1795" i="3"/>
  <c r="H1795" i="3"/>
  <c r="G1795" i="3"/>
  <c r="F1795" i="3"/>
  <c r="E1795" i="3"/>
  <c r="C1795" i="3"/>
  <c r="B1795" i="3"/>
  <c r="K1794" i="3"/>
  <c r="J1794" i="3"/>
  <c r="I1794" i="3"/>
  <c r="H1794" i="3"/>
  <c r="G1794" i="3"/>
  <c r="F1794" i="3"/>
  <c r="E1794" i="3"/>
  <c r="C1794" i="3"/>
  <c r="B1794" i="3"/>
  <c r="K1793" i="3"/>
  <c r="J1793" i="3"/>
  <c r="I1793" i="3"/>
  <c r="H1793" i="3"/>
  <c r="G1793" i="3"/>
  <c r="F1793" i="3"/>
  <c r="E1793" i="3"/>
  <c r="C1793" i="3"/>
  <c r="B1793" i="3"/>
  <c r="K1792" i="3"/>
  <c r="J1792" i="3"/>
  <c r="I1792" i="3"/>
  <c r="H1792" i="3"/>
  <c r="G1792" i="3"/>
  <c r="F1792" i="3"/>
  <c r="E1792" i="3"/>
  <c r="C1792" i="3"/>
  <c r="B1792" i="3"/>
  <c r="K1791" i="3"/>
  <c r="J1791" i="3"/>
  <c r="I1791" i="3"/>
  <c r="H1791" i="3"/>
  <c r="G1791" i="3"/>
  <c r="F1791" i="3"/>
  <c r="E1791" i="3"/>
  <c r="C1791" i="3"/>
  <c r="B1791" i="3"/>
  <c r="K1790" i="3"/>
  <c r="J1790" i="3"/>
  <c r="I1790" i="3"/>
  <c r="H1790" i="3"/>
  <c r="G1790" i="3"/>
  <c r="F1790" i="3"/>
  <c r="E1790" i="3"/>
  <c r="C1790" i="3"/>
  <c r="B1790" i="3"/>
  <c r="K1789" i="3"/>
  <c r="J1789" i="3"/>
  <c r="I1789" i="3"/>
  <c r="H1789" i="3"/>
  <c r="G1789" i="3"/>
  <c r="F1789" i="3"/>
  <c r="E1789" i="3"/>
  <c r="C1789" i="3"/>
  <c r="B1789" i="3"/>
  <c r="K1788" i="3"/>
  <c r="J1788" i="3"/>
  <c r="I1788" i="3"/>
  <c r="H1788" i="3"/>
  <c r="G1788" i="3"/>
  <c r="F1788" i="3"/>
  <c r="E1788" i="3"/>
  <c r="C1788" i="3"/>
  <c r="B1788" i="3"/>
  <c r="K1787" i="3"/>
  <c r="J1787" i="3"/>
  <c r="I1787" i="3"/>
  <c r="H1787" i="3"/>
  <c r="G1787" i="3"/>
  <c r="F1787" i="3"/>
  <c r="E1787" i="3"/>
  <c r="C1787" i="3"/>
  <c r="B1787" i="3"/>
  <c r="K1786" i="3"/>
  <c r="J1786" i="3"/>
  <c r="I1786" i="3"/>
  <c r="H1786" i="3"/>
  <c r="G1786" i="3"/>
  <c r="F1786" i="3"/>
  <c r="E1786" i="3"/>
  <c r="C1786" i="3"/>
  <c r="B1786" i="3"/>
  <c r="K1785" i="3"/>
  <c r="J1785" i="3"/>
  <c r="I1785" i="3"/>
  <c r="H1785" i="3"/>
  <c r="G1785" i="3"/>
  <c r="F1785" i="3"/>
  <c r="E1785" i="3"/>
  <c r="C1785" i="3"/>
  <c r="B1785" i="3"/>
  <c r="K1784" i="3"/>
  <c r="J1784" i="3"/>
  <c r="I1784" i="3"/>
  <c r="H1784" i="3"/>
  <c r="G1784" i="3"/>
  <c r="F1784" i="3"/>
  <c r="E1784" i="3"/>
  <c r="C1784" i="3"/>
  <c r="B1784" i="3"/>
  <c r="K1783" i="3"/>
  <c r="J1783" i="3"/>
  <c r="I1783" i="3"/>
  <c r="H1783" i="3"/>
  <c r="G1783" i="3"/>
  <c r="F1783" i="3"/>
  <c r="E1783" i="3"/>
  <c r="C1783" i="3"/>
  <c r="B1783" i="3"/>
  <c r="K1782" i="3"/>
  <c r="J1782" i="3"/>
  <c r="I1782" i="3"/>
  <c r="H1782" i="3"/>
  <c r="G1782" i="3"/>
  <c r="F1782" i="3"/>
  <c r="E1782" i="3"/>
  <c r="C1782" i="3"/>
  <c r="B1782" i="3"/>
  <c r="K1781" i="3"/>
  <c r="J1781" i="3"/>
  <c r="I1781" i="3"/>
  <c r="H1781" i="3"/>
  <c r="G1781" i="3"/>
  <c r="F1781" i="3"/>
  <c r="E1781" i="3"/>
  <c r="C1781" i="3"/>
  <c r="B1781" i="3"/>
  <c r="K1780" i="3"/>
  <c r="J1780" i="3"/>
  <c r="I1780" i="3"/>
  <c r="H1780" i="3"/>
  <c r="G1780" i="3"/>
  <c r="F1780" i="3"/>
  <c r="E1780" i="3"/>
  <c r="C1780" i="3"/>
  <c r="B1780" i="3"/>
  <c r="K1779" i="3"/>
  <c r="J1779" i="3"/>
  <c r="I1779" i="3"/>
  <c r="H1779" i="3"/>
  <c r="G1779" i="3"/>
  <c r="F1779" i="3"/>
  <c r="E1779" i="3"/>
  <c r="C1779" i="3"/>
  <c r="B1779" i="3"/>
  <c r="K1778" i="3"/>
  <c r="J1778" i="3"/>
  <c r="I1778" i="3"/>
  <c r="H1778" i="3"/>
  <c r="G1778" i="3"/>
  <c r="F1778" i="3"/>
  <c r="E1778" i="3"/>
  <c r="C1778" i="3"/>
  <c r="B1778" i="3"/>
  <c r="K1777" i="3"/>
  <c r="J1777" i="3"/>
  <c r="I1777" i="3"/>
  <c r="H1777" i="3"/>
  <c r="G1777" i="3"/>
  <c r="F1777" i="3"/>
  <c r="E1777" i="3"/>
  <c r="C1777" i="3"/>
  <c r="B1777" i="3"/>
  <c r="K1776" i="3"/>
  <c r="J1776" i="3"/>
  <c r="I1776" i="3"/>
  <c r="H1776" i="3"/>
  <c r="G1776" i="3"/>
  <c r="F1776" i="3"/>
  <c r="E1776" i="3"/>
  <c r="C1776" i="3"/>
  <c r="B1776" i="3"/>
  <c r="K1775" i="3"/>
  <c r="J1775" i="3"/>
  <c r="I1775" i="3"/>
  <c r="H1775" i="3"/>
  <c r="G1775" i="3"/>
  <c r="F1775" i="3"/>
  <c r="E1775" i="3"/>
  <c r="C1775" i="3"/>
  <c r="B1775" i="3"/>
  <c r="K1774" i="3"/>
  <c r="J1774" i="3"/>
  <c r="I1774" i="3"/>
  <c r="H1774" i="3"/>
  <c r="G1774" i="3"/>
  <c r="F1774" i="3"/>
  <c r="E1774" i="3"/>
  <c r="C1774" i="3"/>
  <c r="B1774" i="3"/>
  <c r="K1773" i="3"/>
  <c r="J1773" i="3"/>
  <c r="I1773" i="3"/>
  <c r="H1773" i="3"/>
  <c r="G1773" i="3"/>
  <c r="F1773" i="3"/>
  <c r="E1773" i="3"/>
  <c r="C1773" i="3"/>
  <c r="B1773" i="3"/>
  <c r="K1772" i="3"/>
  <c r="J1772" i="3"/>
  <c r="I1772" i="3"/>
  <c r="H1772" i="3"/>
  <c r="G1772" i="3"/>
  <c r="F1772" i="3"/>
  <c r="E1772" i="3"/>
  <c r="C1772" i="3"/>
  <c r="B1772" i="3"/>
  <c r="K1771" i="3"/>
  <c r="J1771" i="3"/>
  <c r="I1771" i="3"/>
  <c r="H1771" i="3"/>
  <c r="G1771" i="3"/>
  <c r="F1771" i="3"/>
  <c r="E1771" i="3"/>
  <c r="C1771" i="3"/>
  <c r="B1771" i="3"/>
  <c r="K1770" i="3"/>
  <c r="J1770" i="3"/>
  <c r="I1770" i="3"/>
  <c r="H1770" i="3"/>
  <c r="G1770" i="3"/>
  <c r="F1770" i="3"/>
  <c r="E1770" i="3"/>
  <c r="C1770" i="3"/>
  <c r="B1770" i="3"/>
  <c r="K1769" i="3"/>
  <c r="J1769" i="3"/>
  <c r="I1769" i="3"/>
  <c r="H1769" i="3"/>
  <c r="G1769" i="3"/>
  <c r="F1769" i="3"/>
  <c r="E1769" i="3"/>
  <c r="C1769" i="3"/>
  <c r="B1769" i="3"/>
  <c r="K1768" i="3"/>
  <c r="J1768" i="3"/>
  <c r="I1768" i="3"/>
  <c r="H1768" i="3"/>
  <c r="G1768" i="3"/>
  <c r="F1768" i="3"/>
  <c r="E1768" i="3"/>
  <c r="C1768" i="3"/>
  <c r="B1768" i="3"/>
  <c r="K1767" i="3"/>
  <c r="J1767" i="3"/>
  <c r="I1767" i="3"/>
  <c r="H1767" i="3"/>
  <c r="G1767" i="3"/>
  <c r="F1767" i="3"/>
  <c r="E1767" i="3"/>
  <c r="C1767" i="3"/>
  <c r="B1767" i="3"/>
  <c r="K1766" i="3"/>
  <c r="J1766" i="3"/>
  <c r="I1766" i="3"/>
  <c r="H1766" i="3"/>
  <c r="G1766" i="3"/>
  <c r="F1766" i="3"/>
  <c r="E1766" i="3"/>
  <c r="C1766" i="3"/>
  <c r="B1766" i="3"/>
  <c r="K1765" i="3"/>
  <c r="J1765" i="3"/>
  <c r="I1765" i="3"/>
  <c r="H1765" i="3"/>
  <c r="G1765" i="3"/>
  <c r="F1765" i="3"/>
  <c r="E1765" i="3"/>
  <c r="C1765" i="3"/>
  <c r="B1765" i="3"/>
  <c r="K1764" i="3"/>
  <c r="J1764" i="3"/>
  <c r="I1764" i="3"/>
  <c r="H1764" i="3"/>
  <c r="G1764" i="3"/>
  <c r="F1764" i="3"/>
  <c r="E1764" i="3"/>
  <c r="C1764" i="3"/>
  <c r="B1764" i="3"/>
  <c r="K1763" i="3"/>
  <c r="J1763" i="3"/>
  <c r="I1763" i="3"/>
  <c r="H1763" i="3"/>
  <c r="G1763" i="3"/>
  <c r="F1763" i="3"/>
  <c r="E1763" i="3"/>
  <c r="C1763" i="3"/>
  <c r="B1763" i="3"/>
  <c r="K1762" i="3"/>
  <c r="J1762" i="3"/>
  <c r="I1762" i="3"/>
  <c r="H1762" i="3"/>
  <c r="G1762" i="3"/>
  <c r="F1762" i="3"/>
  <c r="E1762" i="3"/>
  <c r="C1762" i="3"/>
  <c r="B1762" i="3"/>
  <c r="K1761" i="3"/>
  <c r="J1761" i="3"/>
  <c r="I1761" i="3"/>
  <c r="H1761" i="3"/>
  <c r="G1761" i="3"/>
  <c r="F1761" i="3"/>
  <c r="E1761" i="3"/>
  <c r="C1761" i="3"/>
  <c r="B1761" i="3"/>
  <c r="K1760" i="3"/>
  <c r="J1760" i="3"/>
  <c r="I1760" i="3"/>
  <c r="H1760" i="3"/>
  <c r="G1760" i="3"/>
  <c r="F1760" i="3"/>
  <c r="E1760" i="3"/>
  <c r="C1760" i="3"/>
  <c r="B1760" i="3"/>
  <c r="K1759" i="3"/>
  <c r="J1759" i="3"/>
  <c r="I1759" i="3"/>
  <c r="H1759" i="3"/>
  <c r="G1759" i="3"/>
  <c r="F1759" i="3"/>
  <c r="E1759" i="3"/>
  <c r="C1759" i="3"/>
  <c r="B1759" i="3"/>
  <c r="K1758" i="3"/>
  <c r="J1758" i="3"/>
  <c r="I1758" i="3"/>
  <c r="H1758" i="3"/>
  <c r="G1758" i="3"/>
  <c r="F1758" i="3"/>
  <c r="E1758" i="3"/>
  <c r="C1758" i="3"/>
  <c r="B1758" i="3"/>
  <c r="K1757" i="3"/>
  <c r="J1757" i="3"/>
  <c r="I1757" i="3"/>
  <c r="H1757" i="3"/>
  <c r="G1757" i="3"/>
  <c r="F1757" i="3"/>
  <c r="E1757" i="3"/>
  <c r="C1757" i="3"/>
  <c r="B1757" i="3"/>
  <c r="K1756" i="3"/>
  <c r="J1756" i="3"/>
  <c r="I1756" i="3"/>
  <c r="H1756" i="3"/>
  <c r="G1756" i="3"/>
  <c r="F1756" i="3"/>
  <c r="E1756" i="3"/>
  <c r="C1756" i="3"/>
  <c r="B1756" i="3"/>
  <c r="K1755" i="3"/>
  <c r="J1755" i="3"/>
  <c r="I1755" i="3"/>
  <c r="H1755" i="3"/>
  <c r="G1755" i="3"/>
  <c r="F1755" i="3"/>
  <c r="E1755" i="3"/>
  <c r="C1755" i="3"/>
  <c r="B1755" i="3"/>
  <c r="K1754" i="3"/>
  <c r="J1754" i="3"/>
  <c r="I1754" i="3"/>
  <c r="H1754" i="3"/>
  <c r="G1754" i="3"/>
  <c r="F1754" i="3"/>
  <c r="E1754" i="3"/>
  <c r="C1754" i="3"/>
  <c r="B1754" i="3"/>
  <c r="K1753" i="3"/>
  <c r="J1753" i="3"/>
  <c r="I1753" i="3"/>
  <c r="H1753" i="3"/>
  <c r="G1753" i="3"/>
  <c r="F1753" i="3"/>
  <c r="E1753" i="3"/>
  <c r="C1753" i="3"/>
  <c r="B1753" i="3"/>
  <c r="K1752" i="3"/>
  <c r="J1752" i="3"/>
  <c r="I1752" i="3"/>
  <c r="H1752" i="3"/>
  <c r="G1752" i="3"/>
  <c r="F1752" i="3"/>
  <c r="E1752" i="3"/>
  <c r="C1752" i="3"/>
  <c r="B1752" i="3"/>
  <c r="K1751" i="3"/>
  <c r="J1751" i="3"/>
  <c r="I1751" i="3"/>
  <c r="H1751" i="3"/>
  <c r="G1751" i="3"/>
  <c r="F1751" i="3"/>
  <c r="E1751" i="3"/>
  <c r="C1751" i="3"/>
  <c r="B1751" i="3"/>
  <c r="K1750" i="3"/>
  <c r="J1750" i="3"/>
  <c r="I1750" i="3"/>
  <c r="H1750" i="3"/>
  <c r="G1750" i="3"/>
  <c r="F1750" i="3"/>
  <c r="E1750" i="3"/>
  <c r="C1750" i="3"/>
  <c r="B1750" i="3"/>
  <c r="K1749" i="3"/>
  <c r="J1749" i="3"/>
  <c r="I1749" i="3"/>
  <c r="H1749" i="3"/>
  <c r="G1749" i="3"/>
  <c r="F1749" i="3"/>
  <c r="E1749" i="3"/>
  <c r="C1749" i="3"/>
  <c r="B1749" i="3"/>
  <c r="K1748" i="3"/>
  <c r="J1748" i="3"/>
  <c r="I1748" i="3"/>
  <c r="H1748" i="3"/>
  <c r="G1748" i="3"/>
  <c r="F1748" i="3"/>
  <c r="E1748" i="3"/>
  <c r="C1748" i="3"/>
  <c r="B1748" i="3"/>
  <c r="K1747" i="3"/>
  <c r="J1747" i="3"/>
  <c r="I1747" i="3"/>
  <c r="H1747" i="3"/>
  <c r="G1747" i="3"/>
  <c r="F1747" i="3"/>
  <c r="E1747" i="3"/>
  <c r="C1747" i="3"/>
  <c r="B1747" i="3"/>
  <c r="K1746" i="3"/>
  <c r="J1746" i="3"/>
  <c r="I1746" i="3"/>
  <c r="H1746" i="3"/>
  <c r="G1746" i="3"/>
  <c r="F1746" i="3"/>
  <c r="E1746" i="3"/>
  <c r="C1746" i="3"/>
  <c r="B1746" i="3"/>
  <c r="K1745" i="3"/>
  <c r="J1745" i="3"/>
  <c r="I1745" i="3"/>
  <c r="H1745" i="3"/>
  <c r="G1745" i="3"/>
  <c r="F1745" i="3"/>
  <c r="E1745" i="3"/>
  <c r="C1745" i="3"/>
  <c r="B1745" i="3"/>
  <c r="K1744" i="3"/>
  <c r="J1744" i="3"/>
  <c r="I1744" i="3"/>
  <c r="H1744" i="3"/>
  <c r="G1744" i="3"/>
  <c r="F1744" i="3"/>
  <c r="E1744" i="3"/>
  <c r="C1744" i="3"/>
  <c r="B1744" i="3"/>
  <c r="K1743" i="3"/>
  <c r="J1743" i="3"/>
  <c r="I1743" i="3"/>
  <c r="H1743" i="3"/>
  <c r="G1743" i="3"/>
  <c r="F1743" i="3"/>
  <c r="E1743" i="3"/>
  <c r="C1743" i="3"/>
  <c r="B1743" i="3"/>
  <c r="K1742" i="3"/>
  <c r="J1742" i="3"/>
  <c r="I1742" i="3"/>
  <c r="H1742" i="3"/>
  <c r="G1742" i="3"/>
  <c r="F1742" i="3"/>
  <c r="E1742" i="3"/>
  <c r="C1742" i="3"/>
  <c r="B1742" i="3"/>
  <c r="K1741" i="3"/>
  <c r="J1741" i="3"/>
  <c r="I1741" i="3"/>
  <c r="H1741" i="3"/>
  <c r="G1741" i="3"/>
  <c r="F1741" i="3"/>
  <c r="E1741" i="3"/>
  <c r="C1741" i="3"/>
  <c r="B1741" i="3"/>
  <c r="K1740" i="3"/>
  <c r="J1740" i="3"/>
  <c r="I1740" i="3"/>
  <c r="H1740" i="3"/>
  <c r="G1740" i="3"/>
  <c r="F1740" i="3"/>
  <c r="E1740" i="3"/>
  <c r="C1740" i="3"/>
  <c r="B1740" i="3"/>
  <c r="K1739" i="3"/>
  <c r="J1739" i="3"/>
  <c r="I1739" i="3"/>
  <c r="H1739" i="3"/>
  <c r="G1739" i="3"/>
  <c r="F1739" i="3"/>
  <c r="E1739" i="3"/>
  <c r="C1739" i="3"/>
  <c r="B1739" i="3"/>
  <c r="K1738" i="3"/>
  <c r="J1738" i="3"/>
  <c r="I1738" i="3"/>
  <c r="H1738" i="3"/>
  <c r="G1738" i="3"/>
  <c r="F1738" i="3"/>
  <c r="E1738" i="3"/>
  <c r="C1738" i="3"/>
  <c r="B1738" i="3"/>
  <c r="K1737" i="3"/>
  <c r="J1737" i="3"/>
  <c r="I1737" i="3"/>
  <c r="H1737" i="3"/>
  <c r="G1737" i="3"/>
  <c r="F1737" i="3"/>
  <c r="E1737" i="3"/>
  <c r="C1737" i="3"/>
  <c r="B1737" i="3"/>
  <c r="K1736" i="3"/>
  <c r="J1736" i="3"/>
  <c r="I1736" i="3"/>
  <c r="H1736" i="3"/>
  <c r="G1736" i="3"/>
  <c r="F1736" i="3"/>
  <c r="E1736" i="3"/>
  <c r="C1736" i="3"/>
  <c r="B1736" i="3"/>
  <c r="K1735" i="3"/>
  <c r="J1735" i="3"/>
  <c r="I1735" i="3"/>
  <c r="H1735" i="3"/>
  <c r="G1735" i="3"/>
  <c r="F1735" i="3"/>
  <c r="E1735" i="3"/>
  <c r="C1735" i="3"/>
  <c r="B1735" i="3"/>
  <c r="K1734" i="3"/>
  <c r="J1734" i="3"/>
  <c r="I1734" i="3"/>
  <c r="H1734" i="3"/>
  <c r="G1734" i="3"/>
  <c r="F1734" i="3"/>
  <c r="E1734" i="3"/>
  <c r="C1734" i="3"/>
  <c r="B1734" i="3"/>
  <c r="K1733" i="3"/>
  <c r="J1733" i="3"/>
  <c r="I1733" i="3"/>
  <c r="H1733" i="3"/>
  <c r="G1733" i="3"/>
  <c r="F1733" i="3"/>
  <c r="E1733" i="3"/>
  <c r="C1733" i="3"/>
  <c r="B1733" i="3"/>
  <c r="K1732" i="3"/>
  <c r="J1732" i="3"/>
  <c r="I1732" i="3"/>
  <c r="H1732" i="3"/>
  <c r="G1732" i="3"/>
  <c r="F1732" i="3"/>
  <c r="E1732" i="3"/>
  <c r="C1732" i="3"/>
  <c r="B1732" i="3"/>
  <c r="K1731" i="3"/>
  <c r="J1731" i="3"/>
  <c r="I1731" i="3"/>
  <c r="H1731" i="3"/>
  <c r="G1731" i="3"/>
  <c r="F1731" i="3"/>
  <c r="E1731" i="3"/>
  <c r="C1731" i="3"/>
  <c r="B1731" i="3"/>
  <c r="K1730" i="3"/>
  <c r="J1730" i="3"/>
  <c r="I1730" i="3"/>
  <c r="H1730" i="3"/>
  <c r="G1730" i="3"/>
  <c r="F1730" i="3"/>
  <c r="E1730" i="3"/>
  <c r="C1730" i="3"/>
  <c r="B1730" i="3"/>
  <c r="K1729" i="3"/>
  <c r="J1729" i="3"/>
  <c r="I1729" i="3"/>
  <c r="H1729" i="3"/>
  <c r="G1729" i="3"/>
  <c r="F1729" i="3"/>
  <c r="E1729" i="3"/>
  <c r="C1729" i="3"/>
  <c r="B1729" i="3"/>
  <c r="K1728" i="3"/>
  <c r="J1728" i="3"/>
  <c r="I1728" i="3"/>
  <c r="H1728" i="3"/>
  <c r="G1728" i="3"/>
  <c r="F1728" i="3"/>
  <c r="E1728" i="3"/>
  <c r="C1728" i="3"/>
  <c r="B1728" i="3"/>
  <c r="K1727" i="3"/>
  <c r="J1727" i="3"/>
  <c r="I1727" i="3"/>
  <c r="H1727" i="3"/>
  <c r="G1727" i="3"/>
  <c r="F1727" i="3"/>
  <c r="E1727" i="3"/>
  <c r="C1727" i="3"/>
  <c r="B1727" i="3"/>
  <c r="K1726" i="3"/>
  <c r="J1726" i="3"/>
  <c r="I1726" i="3"/>
  <c r="H1726" i="3"/>
  <c r="G1726" i="3"/>
  <c r="F1726" i="3"/>
  <c r="E1726" i="3"/>
  <c r="C1726" i="3"/>
  <c r="B1726" i="3"/>
  <c r="K1725" i="3"/>
  <c r="J1725" i="3"/>
  <c r="I1725" i="3"/>
  <c r="H1725" i="3"/>
  <c r="G1725" i="3"/>
  <c r="F1725" i="3"/>
  <c r="E1725" i="3"/>
  <c r="C1725" i="3"/>
  <c r="B1725" i="3"/>
  <c r="K1724" i="3"/>
  <c r="J1724" i="3"/>
  <c r="I1724" i="3"/>
  <c r="H1724" i="3"/>
  <c r="G1724" i="3"/>
  <c r="F1724" i="3"/>
  <c r="E1724" i="3"/>
  <c r="C1724" i="3"/>
  <c r="B1724" i="3"/>
  <c r="K1723" i="3"/>
  <c r="J1723" i="3"/>
  <c r="I1723" i="3"/>
  <c r="H1723" i="3"/>
  <c r="G1723" i="3"/>
  <c r="F1723" i="3"/>
  <c r="E1723" i="3"/>
  <c r="C1723" i="3"/>
  <c r="B1723" i="3"/>
  <c r="K1722" i="3"/>
  <c r="J1722" i="3"/>
  <c r="I1722" i="3"/>
  <c r="H1722" i="3"/>
  <c r="G1722" i="3"/>
  <c r="F1722" i="3"/>
  <c r="E1722" i="3"/>
  <c r="C1722" i="3"/>
  <c r="B1722" i="3"/>
  <c r="K1721" i="3"/>
  <c r="J1721" i="3"/>
  <c r="I1721" i="3"/>
  <c r="H1721" i="3"/>
  <c r="G1721" i="3"/>
  <c r="F1721" i="3"/>
  <c r="E1721" i="3"/>
  <c r="C1721" i="3"/>
  <c r="B1721" i="3"/>
  <c r="K1720" i="3"/>
  <c r="J1720" i="3"/>
  <c r="I1720" i="3"/>
  <c r="H1720" i="3"/>
  <c r="G1720" i="3"/>
  <c r="F1720" i="3"/>
  <c r="E1720" i="3"/>
  <c r="C1720" i="3"/>
  <c r="B1720" i="3"/>
  <c r="K1719" i="3"/>
  <c r="J1719" i="3"/>
  <c r="I1719" i="3"/>
  <c r="H1719" i="3"/>
  <c r="G1719" i="3"/>
  <c r="F1719" i="3"/>
  <c r="E1719" i="3"/>
  <c r="C1719" i="3"/>
  <c r="B1719" i="3"/>
  <c r="K1718" i="3"/>
  <c r="J1718" i="3"/>
  <c r="I1718" i="3"/>
  <c r="H1718" i="3"/>
  <c r="G1718" i="3"/>
  <c r="F1718" i="3"/>
  <c r="E1718" i="3"/>
  <c r="C1718" i="3"/>
  <c r="B1718" i="3"/>
  <c r="K1717" i="3"/>
  <c r="J1717" i="3"/>
  <c r="I1717" i="3"/>
  <c r="H1717" i="3"/>
  <c r="G1717" i="3"/>
  <c r="F1717" i="3"/>
  <c r="E1717" i="3"/>
  <c r="C1717" i="3"/>
  <c r="B1717" i="3"/>
  <c r="K1716" i="3"/>
  <c r="J1716" i="3"/>
  <c r="I1716" i="3"/>
  <c r="H1716" i="3"/>
  <c r="G1716" i="3"/>
  <c r="F1716" i="3"/>
  <c r="E1716" i="3"/>
  <c r="C1716" i="3"/>
  <c r="B1716" i="3"/>
  <c r="K1715" i="3"/>
  <c r="J1715" i="3"/>
  <c r="I1715" i="3"/>
  <c r="H1715" i="3"/>
  <c r="G1715" i="3"/>
  <c r="F1715" i="3"/>
  <c r="E1715" i="3"/>
  <c r="C1715" i="3"/>
  <c r="B1715" i="3"/>
  <c r="K1714" i="3"/>
  <c r="J1714" i="3"/>
  <c r="I1714" i="3"/>
  <c r="H1714" i="3"/>
  <c r="G1714" i="3"/>
  <c r="F1714" i="3"/>
  <c r="E1714" i="3"/>
  <c r="C1714" i="3"/>
  <c r="B1714" i="3"/>
  <c r="K1713" i="3"/>
  <c r="J1713" i="3"/>
  <c r="I1713" i="3"/>
  <c r="H1713" i="3"/>
  <c r="G1713" i="3"/>
  <c r="F1713" i="3"/>
  <c r="E1713" i="3"/>
  <c r="C1713" i="3"/>
  <c r="B1713" i="3"/>
  <c r="K1712" i="3"/>
  <c r="J1712" i="3"/>
  <c r="I1712" i="3"/>
  <c r="H1712" i="3"/>
  <c r="G1712" i="3"/>
  <c r="F1712" i="3"/>
  <c r="E1712" i="3"/>
  <c r="C1712" i="3"/>
  <c r="B1712" i="3"/>
  <c r="K1711" i="3"/>
  <c r="J1711" i="3"/>
  <c r="I1711" i="3"/>
  <c r="H1711" i="3"/>
  <c r="G1711" i="3"/>
  <c r="F1711" i="3"/>
  <c r="E1711" i="3"/>
  <c r="C1711" i="3"/>
  <c r="B1711" i="3"/>
  <c r="K1710" i="3"/>
  <c r="J1710" i="3"/>
  <c r="I1710" i="3"/>
  <c r="H1710" i="3"/>
  <c r="G1710" i="3"/>
  <c r="F1710" i="3"/>
  <c r="E1710" i="3"/>
  <c r="C1710" i="3"/>
  <c r="B1710" i="3"/>
  <c r="K1709" i="3"/>
  <c r="J1709" i="3"/>
  <c r="I1709" i="3"/>
  <c r="H1709" i="3"/>
  <c r="G1709" i="3"/>
  <c r="F1709" i="3"/>
  <c r="E1709" i="3"/>
  <c r="C1709" i="3"/>
  <c r="B1709" i="3"/>
  <c r="K1708" i="3"/>
  <c r="J1708" i="3"/>
  <c r="I1708" i="3"/>
  <c r="H1708" i="3"/>
  <c r="G1708" i="3"/>
  <c r="F1708" i="3"/>
  <c r="E1708" i="3"/>
  <c r="C1708" i="3"/>
  <c r="B1708" i="3"/>
  <c r="K1707" i="3"/>
  <c r="J1707" i="3"/>
  <c r="I1707" i="3"/>
  <c r="H1707" i="3"/>
  <c r="G1707" i="3"/>
  <c r="F1707" i="3"/>
  <c r="E1707" i="3"/>
  <c r="C1707" i="3"/>
  <c r="B1707" i="3"/>
  <c r="K1706" i="3"/>
  <c r="J1706" i="3"/>
  <c r="I1706" i="3"/>
  <c r="H1706" i="3"/>
  <c r="G1706" i="3"/>
  <c r="F1706" i="3"/>
  <c r="E1706" i="3"/>
  <c r="C1706" i="3"/>
  <c r="B1706" i="3"/>
  <c r="K1705" i="3"/>
  <c r="J1705" i="3"/>
  <c r="I1705" i="3"/>
  <c r="H1705" i="3"/>
  <c r="G1705" i="3"/>
  <c r="F1705" i="3"/>
  <c r="E1705" i="3"/>
  <c r="C1705" i="3"/>
  <c r="B1705" i="3"/>
  <c r="K1704" i="3"/>
  <c r="J1704" i="3"/>
  <c r="I1704" i="3"/>
  <c r="H1704" i="3"/>
  <c r="G1704" i="3"/>
  <c r="F1704" i="3"/>
  <c r="E1704" i="3"/>
  <c r="C1704" i="3"/>
  <c r="B1704" i="3"/>
  <c r="K1703" i="3"/>
  <c r="J1703" i="3"/>
  <c r="I1703" i="3"/>
  <c r="H1703" i="3"/>
  <c r="G1703" i="3"/>
  <c r="F1703" i="3"/>
  <c r="E1703" i="3"/>
  <c r="C1703" i="3"/>
  <c r="B1703" i="3"/>
  <c r="K1702" i="3"/>
  <c r="J1702" i="3"/>
  <c r="I1702" i="3"/>
  <c r="H1702" i="3"/>
  <c r="G1702" i="3"/>
  <c r="F1702" i="3"/>
  <c r="E1702" i="3"/>
  <c r="C1702" i="3"/>
  <c r="B1702" i="3"/>
  <c r="K1701" i="3"/>
  <c r="J1701" i="3"/>
  <c r="I1701" i="3"/>
  <c r="H1701" i="3"/>
  <c r="G1701" i="3"/>
  <c r="F1701" i="3"/>
  <c r="E1701" i="3"/>
  <c r="C1701" i="3"/>
  <c r="B1701" i="3"/>
  <c r="K1700" i="3"/>
  <c r="J1700" i="3"/>
  <c r="I1700" i="3"/>
  <c r="H1700" i="3"/>
  <c r="G1700" i="3"/>
  <c r="F1700" i="3"/>
  <c r="E1700" i="3"/>
  <c r="C1700" i="3"/>
  <c r="B1700" i="3"/>
  <c r="K1699" i="3"/>
  <c r="J1699" i="3"/>
  <c r="I1699" i="3"/>
  <c r="H1699" i="3"/>
  <c r="G1699" i="3"/>
  <c r="F1699" i="3"/>
  <c r="E1699" i="3"/>
  <c r="C1699" i="3"/>
  <c r="B1699" i="3"/>
  <c r="K1698" i="3"/>
  <c r="J1698" i="3"/>
  <c r="I1698" i="3"/>
  <c r="H1698" i="3"/>
  <c r="G1698" i="3"/>
  <c r="F1698" i="3"/>
  <c r="E1698" i="3"/>
  <c r="C1698" i="3"/>
  <c r="B1698" i="3"/>
  <c r="K1697" i="3"/>
  <c r="J1697" i="3"/>
  <c r="I1697" i="3"/>
  <c r="H1697" i="3"/>
  <c r="G1697" i="3"/>
  <c r="F1697" i="3"/>
  <c r="E1697" i="3"/>
  <c r="C1697" i="3"/>
  <c r="B1697" i="3"/>
  <c r="K1696" i="3"/>
  <c r="J1696" i="3"/>
  <c r="I1696" i="3"/>
  <c r="H1696" i="3"/>
  <c r="G1696" i="3"/>
  <c r="F1696" i="3"/>
  <c r="E1696" i="3"/>
  <c r="C1696" i="3"/>
  <c r="B1696" i="3"/>
  <c r="K1695" i="3"/>
  <c r="J1695" i="3"/>
  <c r="I1695" i="3"/>
  <c r="H1695" i="3"/>
  <c r="G1695" i="3"/>
  <c r="F1695" i="3"/>
  <c r="E1695" i="3"/>
  <c r="C1695" i="3"/>
  <c r="B1695" i="3"/>
  <c r="K1694" i="3"/>
  <c r="J1694" i="3"/>
  <c r="I1694" i="3"/>
  <c r="H1694" i="3"/>
  <c r="G1694" i="3"/>
  <c r="F1694" i="3"/>
  <c r="E1694" i="3"/>
  <c r="C1694" i="3"/>
  <c r="B1694" i="3"/>
  <c r="K1693" i="3"/>
  <c r="J1693" i="3"/>
  <c r="I1693" i="3"/>
  <c r="H1693" i="3"/>
  <c r="G1693" i="3"/>
  <c r="F1693" i="3"/>
  <c r="E1693" i="3"/>
  <c r="C1693" i="3"/>
  <c r="B1693" i="3"/>
  <c r="K1692" i="3"/>
  <c r="J1692" i="3"/>
  <c r="I1692" i="3"/>
  <c r="H1692" i="3"/>
  <c r="G1692" i="3"/>
  <c r="F1692" i="3"/>
  <c r="E1692" i="3"/>
  <c r="C1692" i="3"/>
  <c r="B1692" i="3"/>
  <c r="K1691" i="3"/>
  <c r="J1691" i="3"/>
  <c r="I1691" i="3"/>
  <c r="H1691" i="3"/>
  <c r="G1691" i="3"/>
  <c r="F1691" i="3"/>
  <c r="E1691" i="3"/>
  <c r="C1691" i="3"/>
  <c r="B1691" i="3"/>
  <c r="K1690" i="3"/>
  <c r="J1690" i="3"/>
  <c r="I1690" i="3"/>
  <c r="H1690" i="3"/>
  <c r="G1690" i="3"/>
  <c r="F1690" i="3"/>
  <c r="E1690" i="3"/>
  <c r="C1690" i="3"/>
  <c r="B1690" i="3"/>
  <c r="K1689" i="3"/>
  <c r="J1689" i="3"/>
  <c r="I1689" i="3"/>
  <c r="H1689" i="3"/>
  <c r="G1689" i="3"/>
  <c r="F1689" i="3"/>
  <c r="E1689" i="3"/>
  <c r="C1689" i="3"/>
  <c r="B1689" i="3"/>
  <c r="K1688" i="3"/>
  <c r="J1688" i="3"/>
  <c r="I1688" i="3"/>
  <c r="H1688" i="3"/>
  <c r="G1688" i="3"/>
  <c r="F1688" i="3"/>
  <c r="E1688" i="3"/>
  <c r="C1688" i="3"/>
  <c r="B1688" i="3"/>
  <c r="K1687" i="3"/>
  <c r="J1687" i="3"/>
  <c r="I1687" i="3"/>
  <c r="H1687" i="3"/>
  <c r="G1687" i="3"/>
  <c r="F1687" i="3"/>
  <c r="E1687" i="3"/>
  <c r="C1687" i="3"/>
  <c r="B1687" i="3"/>
  <c r="K1686" i="3"/>
  <c r="J1686" i="3"/>
  <c r="I1686" i="3"/>
  <c r="H1686" i="3"/>
  <c r="G1686" i="3"/>
  <c r="F1686" i="3"/>
  <c r="E1686" i="3"/>
  <c r="C1686" i="3"/>
  <c r="B1686" i="3"/>
  <c r="K1685" i="3"/>
  <c r="J1685" i="3"/>
  <c r="I1685" i="3"/>
  <c r="H1685" i="3"/>
  <c r="G1685" i="3"/>
  <c r="F1685" i="3"/>
  <c r="E1685" i="3"/>
  <c r="C1685" i="3"/>
  <c r="B1685" i="3"/>
  <c r="K1684" i="3"/>
  <c r="J1684" i="3"/>
  <c r="I1684" i="3"/>
  <c r="H1684" i="3"/>
  <c r="G1684" i="3"/>
  <c r="F1684" i="3"/>
  <c r="E1684" i="3"/>
  <c r="C1684" i="3"/>
  <c r="B1684" i="3"/>
  <c r="K1683" i="3"/>
  <c r="J1683" i="3"/>
  <c r="I1683" i="3"/>
  <c r="H1683" i="3"/>
  <c r="G1683" i="3"/>
  <c r="F1683" i="3"/>
  <c r="E1683" i="3"/>
  <c r="C1683" i="3"/>
  <c r="B1683" i="3"/>
  <c r="K1682" i="3"/>
  <c r="J1682" i="3"/>
  <c r="I1682" i="3"/>
  <c r="H1682" i="3"/>
  <c r="G1682" i="3"/>
  <c r="F1682" i="3"/>
  <c r="E1682" i="3"/>
  <c r="C1682" i="3"/>
  <c r="B1682" i="3"/>
  <c r="K1681" i="3"/>
  <c r="J1681" i="3"/>
  <c r="I1681" i="3"/>
  <c r="H1681" i="3"/>
  <c r="G1681" i="3"/>
  <c r="F1681" i="3"/>
  <c r="E1681" i="3"/>
  <c r="C1681" i="3"/>
  <c r="B1681" i="3"/>
  <c r="K1680" i="3"/>
  <c r="J1680" i="3"/>
  <c r="I1680" i="3"/>
  <c r="H1680" i="3"/>
  <c r="G1680" i="3"/>
  <c r="F1680" i="3"/>
  <c r="E1680" i="3"/>
  <c r="C1680" i="3"/>
  <c r="B1680" i="3"/>
  <c r="K1679" i="3"/>
  <c r="J1679" i="3"/>
  <c r="I1679" i="3"/>
  <c r="H1679" i="3"/>
  <c r="G1679" i="3"/>
  <c r="F1679" i="3"/>
  <c r="E1679" i="3"/>
  <c r="C1679" i="3"/>
  <c r="B1679" i="3"/>
  <c r="K1678" i="3"/>
  <c r="J1678" i="3"/>
  <c r="I1678" i="3"/>
  <c r="H1678" i="3"/>
  <c r="G1678" i="3"/>
  <c r="F1678" i="3"/>
  <c r="E1678" i="3"/>
  <c r="C1678" i="3"/>
  <c r="B1678" i="3"/>
  <c r="K1677" i="3"/>
  <c r="J1677" i="3"/>
  <c r="I1677" i="3"/>
  <c r="H1677" i="3"/>
  <c r="G1677" i="3"/>
  <c r="F1677" i="3"/>
  <c r="E1677" i="3"/>
  <c r="C1677" i="3"/>
  <c r="B1677" i="3"/>
  <c r="K1676" i="3"/>
  <c r="J1676" i="3"/>
  <c r="I1676" i="3"/>
  <c r="H1676" i="3"/>
  <c r="G1676" i="3"/>
  <c r="F1676" i="3"/>
  <c r="E1676" i="3"/>
  <c r="C1676" i="3"/>
  <c r="B1676" i="3"/>
  <c r="K1675" i="3"/>
  <c r="J1675" i="3"/>
  <c r="I1675" i="3"/>
  <c r="H1675" i="3"/>
  <c r="G1675" i="3"/>
  <c r="F1675" i="3"/>
  <c r="E1675" i="3"/>
  <c r="C1675" i="3"/>
  <c r="B1675" i="3"/>
  <c r="K1674" i="3"/>
  <c r="J1674" i="3"/>
  <c r="I1674" i="3"/>
  <c r="H1674" i="3"/>
  <c r="G1674" i="3"/>
  <c r="F1674" i="3"/>
  <c r="E1674" i="3"/>
  <c r="C1674" i="3"/>
  <c r="B1674" i="3"/>
  <c r="K1673" i="3"/>
  <c r="J1673" i="3"/>
  <c r="I1673" i="3"/>
  <c r="H1673" i="3"/>
  <c r="G1673" i="3"/>
  <c r="F1673" i="3"/>
  <c r="E1673" i="3"/>
  <c r="C1673" i="3"/>
  <c r="B1673" i="3"/>
  <c r="K1672" i="3"/>
  <c r="J1672" i="3"/>
  <c r="I1672" i="3"/>
  <c r="H1672" i="3"/>
  <c r="G1672" i="3"/>
  <c r="F1672" i="3"/>
  <c r="E1672" i="3"/>
  <c r="C1672" i="3"/>
  <c r="B1672" i="3"/>
  <c r="K1671" i="3"/>
  <c r="J1671" i="3"/>
  <c r="I1671" i="3"/>
  <c r="H1671" i="3"/>
  <c r="G1671" i="3"/>
  <c r="F1671" i="3"/>
  <c r="E1671" i="3"/>
  <c r="C1671" i="3"/>
  <c r="B1671" i="3"/>
  <c r="K1670" i="3"/>
  <c r="J1670" i="3"/>
  <c r="I1670" i="3"/>
  <c r="H1670" i="3"/>
  <c r="G1670" i="3"/>
  <c r="F1670" i="3"/>
  <c r="E1670" i="3"/>
  <c r="C1670" i="3"/>
  <c r="B1670" i="3"/>
  <c r="K1669" i="3"/>
  <c r="J1669" i="3"/>
  <c r="I1669" i="3"/>
  <c r="H1669" i="3"/>
  <c r="G1669" i="3"/>
  <c r="F1669" i="3"/>
  <c r="E1669" i="3"/>
  <c r="C1669" i="3"/>
  <c r="B1669" i="3"/>
  <c r="K1668" i="3"/>
  <c r="J1668" i="3"/>
  <c r="I1668" i="3"/>
  <c r="H1668" i="3"/>
  <c r="G1668" i="3"/>
  <c r="F1668" i="3"/>
  <c r="E1668" i="3"/>
  <c r="C1668" i="3"/>
  <c r="B1668" i="3"/>
  <c r="K1667" i="3"/>
  <c r="J1667" i="3"/>
  <c r="I1667" i="3"/>
  <c r="H1667" i="3"/>
  <c r="G1667" i="3"/>
  <c r="F1667" i="3"/>
  <c r="E1667" i="3"/>
  <c r="C1667" i="3"/>
  <c r="B1667" i="3"/>
  <c r="K1666" i="3"/>
  <c r="J1666" i="3"/>
  <c r="I1666" i="3"/>
  <c r="H1666" i="3"/>
  <c r="G1666" i="3"/>
  <c r="F1666" i="3"/>
  <c r="E1666" i="3"/>
  <c r="C1666" i="3"/>
  <c r="B1666" i="3"/>
  <c r="K1665" i="3"/>
  <c r="J1665" i="3"/>
  <c r="I1665" i="3"/>
  <c r="H1665" i="3"/>
  <c r="G1665" i="3"/>
  <c r="F1665" i="3"/>
  <c r="E1665" i="3"/>
  <c r="C1665" i="3"/>
  <c r="B1665" i="3"/>
  <c r="K1664" i="3"/>
  <c r="J1664" i="3"/>
  <c r="I1664" i="3"/>
  <c r="H1664" i="3"/>
  <c r="G1664" i="3"/>
  <c r="F1664" i="3"/>
  <c r="E1664" i="3"/>
  <c r="C1664" i="3"/>
  <c r="B1664" i="3"/>
  <c r="K1663" i="3"/>
  <c r="J1663" i="3"/>
  <c r="I1663" i="3"/>
  <c r="H1663" i="3"/>
  <c r="G1663" i="3"/>
  <c r="F1663" i="3"/>
  <c r="E1663" i="3"/>
  <c r="C1663" i="3"/>
  <c r="B1663" i="3"/>
  <c r="K1662" i="3"/>
  <c r="J1662" i="3"/>
  <c r="I1662" i="3"/>
  <c r="H1662" i="3"/>
  <c r="G1662" i="3"/>
  <c r="F1662" i="3"/>
  <c r="E1662" i="3"/>
  <c r="C1662" i="3"/>
  <c r="B1662" i="3"/>
  <c r="K1661" i="3"/>
  <c r="J1661" i="3"/>
  <c r="I1661" i="3"/>
  <c r="H1661" i="3"/>
  <c r="G1661" i="3"/>
  <c r="F1661" i="3"/>
  <c r="E1661" i="3"/>
  <c r="C1661" i="3"/>
  <c r="B1661" i="3"/>
  <c r="K1660" i="3"/>
  <c r="J1660" i="3"/>
  <c r="I1660" i="3"/>
  <c r="H1660" i="3"/>
  <c r="G1660" i="3"/>
  <c r="F1660" i="3"/>
  <c r="E1660" i="3"/>
  <c r="C1660" i="3"/>
  <c r="B1660" i="3"/>
  <c r="K1659" i="3"/>
  <c r="J1659" i="3"/>
  <c r="I1659" i="3"/>
  <c r="H1659" i="3"/>
  <c r="G1659" i="3"/>
  <c r="F1659" i="3"/>
  <c r="E1659" i="3"/>
  <c r="C1659" i="3"/>
  <c r="B1659" i="3"/>
  <c r="K1658" i="3"/>
  <c r="J1658" i="3"/>
  <c r="I1658" i="3"/>
  <c r="H1658" i="3"/>
  <c r="G1658" i="3"/>
  <c r="F1658" i="3"/>
  <c r="E1658" i="3"/>
  <c r="C1658" i="3"/>
  <c r="B1658" i="3"/>
  <c r="K1657" i="3"/>
  <c r="J1657" i="3"/>
  <c r="I1657" i="3"/>
  <c r="H1657" i="3"/>
  <c r="G1657" i="3"/>
  <c r="F1657" i="3"/>
  <c r="E1657" i="3"/>
  <c r="C1657" i="3"/>
  <c r="B1657" i="3"/>
  <c r="K1656" i="3"/>
  <c r="J1656" i="3"/>
  <c r="I1656" i="3"/>
  <c r="H1656" i="3"/>
  <c r="G1656" i="3"/>
  <c r="F1656" i="3"/>
  <c r="E1656" i="3"/>
  <c r="C1656" i="3"/>
  <c r="B1656" i="3"/>
  <c r="K1655" i="3"/>
  <c r="J1655" i="3"/>
  <c r="I1655" i="3"/>
  <c r="H1655" i="3"/>
  <c r="G1655" i="3"/>
  <c r="F1655" i="3"/>
  <c r="E1655" i="3"/>
  <c r="C1655" i="3"/>
  <c r="B1655" i="3"/>
  <c r="K1654" i="3"/>
  <c r="J1654" i="3"/>
  <c r="I1654" i="3"/>
  <c r="H1654" i="3"/>
  <c r="G1654" i="3"/>
  <c r="F1654" i="3"/>
  <c r="E1654" i="3"/>
  <c r="C1654" i="3"/>
  <c r="B1654" i="3"/>
  <c r="K1653" i="3"/>
  <c r="J1653" i="3"/>
  <c r="I1653" i="3"/>
  <c r="H1653" i="3"/>
  <c r="G1653" i="3"/>
  <c r="F1653" i="3"/>
  <c r="E1653" i="3"/>
  <c r="C1653" i="3"/>
  <c r="B1653" i="3"/>
  <c r="K1652" i="3"/>
  <c r="J1652" i="3"/>
  <c r="I1652" i="3"/>
  <c r="H1652" i="3"/>
  <c r="G1652" i="3"/>
  <c r="F1652" i="3"/>
  <c r="E1652" i="3"/>
  <c r="C1652" i="3"/>
  <c r="B1652" i="3"/>
  <c r="K1651" i="3"/>
  <c r="J1651" i="3"/>
  <c r="I1651" i="3"/>
  <c r="H1651" i="3"/>
  <c r="G1651" i="3"/>
  <c r="F1651" i="3"/>
  <c r="E1651" i="3"/>
  <c r="C1651" i="3"/>
  <c r="B1651" i="3"/>
  <c r="K1650" i="3"/>
  <c r="J1650" i="3"/>
  <c r="I1650" i="3"/>
  <c r="H1650" i="3"/>
  <c r="G1650" i="3"/>
  <c r="F1650" i="3"/>
  <c r="E1650" i="3"/>
  <c r="C1650" i="3"/>
  <c r="B1650" i="3"/>
  <c r="K1649" i="3"/>
  <c r="J1649" i="3"/>
  <c r="I1649" i="3"/>
  <c r="H1649" i="3"/>
  <c r="G1649" i="3"/>
  <c r="F1649" i="3"/>
  <c r="E1649" i="3"/>
  <c r="C1649" i="3"/>
  <c r="B1649" i="3"/>
  <c r="K1648" i="3"/>
  <c r="J1648" i="3"/>
  <c r="I1648" i="3"/>
  <c r="H1648" i="3"/>
  <c r="G1648" i="3"/>
  <c r="F1648" i="3"/>
  <c r="E1648" i="3"/>
  <c r="C1648" i="3"/>
  <c r="B1648" i="3"/>
  <c r="K1647" i="3"/>
  <c r="J1647" i="3"/>
  <c r="I1647" i="3"/>
  <c r="H1647" i="3"/>
  <c r="G1647" i="3"/>
  <c r="F1647" i="3"/>
  <c r="E1647" i="3"/>
  <c r="C1647" i="3"/>
  <c r="B1647" i="3"/>
  <c r="K1646" i="3"/>
  <c r="J1646" i="3"/>
  <c r="I1646" i="3"/>
  <c r="H1646" i="3"/>
  <c r="G1646" i="3"/>
  <c r="F1646" i="3"/>
  <c r="E1646" i="3"/>
  <c r="C1646" i="3"/>
  <c r="B1646" i="3"/>
  <c r="K1645" i="3"/>
  <c r="J1645" i="3"/>
  <c r="I1645" i="3"/>
  <c r="H1645" i="3"/>
  <c r="G1645" i="3"/>
  <c r="F1645" i="3"/>
  <c r="E1645" i="3"/>
  <c r="C1645" i="3"/>
  <c r="B1645" i="3"/>
  <c r="K1644" i="3"/>
  <c r="J1644" i="3"/>
  <c r="I1644" i="3"/>
  <c r="H1644" i="3"/>
  <c r="G1644" i="3"/>
  <c r="F1644" i="3"/>
  <c r="E1644" i="3"/>
  <c r="C1644" i="3"/>
  <c r="B1644" i="3"/>
  <c r="K1643" i="3"/>
  <c r="J1643" i="3"/>
  <c r="I1643" i="3"/>
  <c r="H1643" i="3"/>
  <c r="G1643" i="3"/>
  <c r="F1643" i="3"/>
  <c r="E1643" i="3"/>
  <c r="C1643" i="3"/>
  <c r="B1643" i="3"/>
  <c r="K1642" i="3"/>
  <c r="J1642" i="3"/>
  <c r="I1642" i="3"/>
  <c r="H1642" i="3"/>
  <c r="G1642" i="3"/>
  <c r="F1642" i="3"/>
  <c r="E1642" i="3"/>
  <c r="C1642" i="3"/>
  <c r="B1642" i="3"/>
  <c r="K1641" i="3"/>
  <c r="J1641" i="3"/>
  <c r="I1641" i="3"/>
  <c r="H1641" i="3"/>
  <c r="G1641" i="3"/>
  <c r="F1641" i="3"/>
  <c r="E1641" i="3"/>
  <c r="C1641" i="3"/>
  <c r="B1641" i="3"/>
  <c r="K1640" i="3"/>
  <c r="J1640" i="3"/>
  <c r="I1640" i="3"/>
  <c r="H1640" i="3"/>
  <c r="G1640" i="3"/>
  <c r="F1640" i="3"/>
  <c r="E1640" i="3"/>
  <c r="C1640" i="3"/>
  <c r="B1640" i="3"/>
  <c r="K1639" i="3"/>
  <c r="J1639" i="3"/>
  <c r="I1639" i="3"/>
  <c r="H1639" i="3"/>
  <c r="G1639" i="3"/>
  <c r="F1639" i="3"/>
  <c r="E1639" i="3"/>
  <c r="C1639" i="3"/>
  <c r="B1639" i="3"/>
  <c r="K1638" i="3"/>
  <c r="J1638" i="3"/>
  <c r="I1638" i="3"/>
  <c r="H1638" i="3"/>
  <c r="G1638" i="3"/>
  <c r="F1638" i="3"/>
  <c r="E1638" i="3"/>
  <c r="C1638" i="3"/>
  <c r="B1638" i="3"/>
  <c r="K1637" i="3"/>
  <c r="J1637" i="3"/>
  <c r="I1637" i="3"/>
  <c r="H1637" i="3"/>
  <c r="G1637" i="3"/>
  <c r="F1637" i="3"/>
  <c r="E1637" i="3"/>
  <c r="C1637" i="3"/>
  <c r="B1637" i="3"/>
  <c r="K1636" i="3"/>
  <c r="J1636" i="3"/>
  <c r="I1636" i="3"/>
  <c r="H1636" i="3"/>
  <c r="G1636" i="3"/>
  <c r="F1636" i="3"/>
  <c r="E1636" i="3"/>
  <c r="C1636" i="3"/>
  <c r="B1636" i="3"/>
  <c r="K1635" i="3"/>
  <c r="J1635" i="3"/>
  <c r="I1635" i="3"/>
  <c r="H1635" i="3"/>
  <c r="G1635" i="3"/>
  <c r="F1635" i="3"/>
  <c r="E1635" i="3"/>
  <c r="C1635" i="3"/>
  <c r="B1635" i="3"/>
  <c r="K1634" i="3"/>
  <c r="J1634" i="3"/>
  <c r="I1634" i="3"/>
  <c r="H1634" i="3"/>
  <c r="G1634" i="3"/>
  <c r="F1634" i="3"/>
  <c r="E1634" i="3"/>
  <c r="C1634" i="3"/>
  <c r="B1634" i="3"/>
  <c r="K1633" i="3"/>
  <c r="J1633" i="3"/>
  <c r="I1633" i="3"/>
  <c r="H1633" i="3"/>
  <c r="G1633" i="3"/>
  <c r="F1633" i="3"/>
  <c r="E1633" i="3"/>
  <c r="C1633" i="3"/>
  <c r="B1633" i="3"/>
  <c r="K1632" i="3"/>
  <c r="J1632" i="3"/>
  <c r="I1632" i="3"/>
  <c r="H1632" i="3"/>
  <c r="G1632" i="3"/>
  <c r="F1632" i="3"/>
  <c r="E1632" i="3"/>
  <c r="C1632" i="3"/>
  <c r="B1632" i="3"/>
  <c r="K1631" i="3"/>
  <c r="J1631" i="3"/>
  <c r="I1631" i="3"/>
  <c r="H1631" i="3"/>
  <c r="G1631" i="3"/>
  <c r="F1631" i="3"/>
  <c r="E1631" i="3"/>
  <c r="C1631" i="3"/>
  <c r="B1631" i="3"/>
  <c r="K1630" i="3"/>
  <c r="J1630" i="3"/>
  <c r="I1630" i="3"/>
  <c r="H1630" i="3"/>
  <c r="G1630" i="3"/>
  <c r="F1630" i="3"/>
  <c r="E1630" i="3"/>
  <c r="C1630" i="3"/>
  <c r="B1630" i="3"/>
  <c r="K1629" i="3"/>
  <c r="J1629" i="3"/>
  <c r="I1629" i="3"/>
  <c r="H1629" i="3"/>
  <c r="G1629" i="3"/>
  <c r="F1629" i="3"/>
  <c r="E1629" i="3"/>
  <c r="C1629" i="3"/>
  <c r="B1629" i="3"/>
  <c r="K1628" i="3"/>
  <c r="J1628" i="3"/>
  <c r="I1628" i="3"/>
  <c r="H1628" i="3"/>
  <c r="G1628" i="3"/>
  <c r="F1628" i="3"/>
  <c r="E1628" i="3"/>
  <c r="C1628" i="3"/>
  <c r="B1628" i="3"/>
  <c r="K1627" i="3"/>
  <c r="J1627" i="3"/>
  <c r="I1627" i="3"/>
  <c r="H1627" i="3"/>
  <c r="G1627" i="3"/>
  <c r="F1627" i="3"/>
  <c r="E1627" i="3"/>
  <c r="C1627" i="3"/>
  <c r="B1627" i="3"/>
  <c r="K1626" i="3"/>
  <c r="J1626" i="3"/>
  <c r="I1626" i="3"/>
  <c r="H1626" i="3"/>
  <c r="G1626" i="3"/>
  <c r="F1626" i="3"/>
  <c r="E1626" i="3"/>
  <c r="C1626" i="3"/>
  <c r="B1626" i="3"/>
  <c r="K1625" i="3"/>
  <c r="J1625" i="3"/>
  <c r="I1625" i="3"/>
  <c r="H1625" i="3"/>
  <c r="G1625" i="3"/>
  <c r="F1625" i="3"/>
  <c r="E1625" i="3"/>
  <c r="C1625" i="3"/>
  <c r="B1625" i="3"/>
  <c r="K1624" i="3"/>
  <c r="J1624" i="3"/>
  <c r="I1624" i="3"/>
  <c r="H1624" i="3"/>
  <c r="G1624" i="3"/>
  <c r="F1624" i="3"/>
  <c r="E1624" i="3"/>
  <c r="C1624" i="3"/>
  <c r="B1624" i="3"/>
  <c r="K1623" i="3"/>
  <c r="J1623" i="3"/>
  <c r="I1623" i="3"/>
  <c r="H1623" i="3"/>
  <c r="G1623" i="3"/>
  <c r="F1623" i="3"/>
  <c r="E1623" i="3"/>
  <c r="C1623" i="3"/>
  <c r="B1623" i="3"/>
  <c r="K1622" i="3"/>
  <c r="J1622" i="3"/>
  <c r="I1622" i="3"/>
  <c r="H1622" i="3"/>
  <c r="G1622" i="3"/>
  <c r="F1622" i="3"/>
  <c r="E1622" i="3"/>
  <c r="C1622" i="3"/>
  <c r="B1622" i="3"/>
  <c r="K1621" i="3"/>
  <c r="J1621" i="3"/>
  <c r="I1621" i="3"/>
  <c r="H1621" i="3"/>
  <c r="G1621" i="3"/>
  <c r="F1621" i="3"/>
  <c r="E1621" i="3"/>
  <c r="C1621" i="3"/>
  <c r="B1621" i="3"/>
  <c r="K1620" i="3"/>
  <c r="J1620" i="3"/>
  <c r="I1620" i="3"/>
  <c r="H1620" i="3"/>
  <c r="G1620" i="3"/>
  <c r="F1620" i="3"/>
  <c r="E1620" i="3"/>
  <c r="C1620" i="3"/>
  <c r="B1620" i="3"/>
  <c r="K1619" i="3"/>
  <c r="J1619" i="3"/>
  <c r="I1619" i="3"/>
  <c r="H1619" i="3"/>
  <c r="G1619" i="3"/>
  <c r="F1619" i="3"/>
  <c r="E1619" i="3"/>
  <c r="C1619" i="3"/>
  <c r="B1619" i="3"/>
  <c r="K1618" i="3"/>
  <c r="J1618" i="3"/>
  <c r="I1618" i="3"/>
  <c r="H1618" i="3"/>
  <c r="G1618" i="3"/>
  <c r="F1618" i="3"/>
  <c r="E1618" i="3"/>
  <c r="C1618" i="3"/>
  <c r="B1618" i="3"/>
  <c r="K1617" i="3"/>
  <c r="J1617" i="3"/>
  <c r="I1617" i="3"/>
  <c r="H1617" i="3"/>
  <c r="G1617" i="3"/>
  <c r="F1617" i="3"/>
  <c r="E1617" i="3"/>
  <c r="C1617" i="3"/>
  <c r="B1617" i="3"/>
  <c r="K1616" i="3"/>
  <c r="J1616" i="3"/>
  <c r="I1616" i="3"/>
  <c r="H1616" i="3"/>
  <c r="G1616" i="3"/>
  <c r="F1616" i="3"/>
  <c r="E1616" i="3"/>
  <c r="C1616" i="3"/>
  <c r="B1616" i="3"/>
  <c r="K1615" i="3"/>
  <c r="J1615" i="3"/>
  <c r="I1615" i="3"/>
  <c r="H1615" i="3"/>
  <c r="G1615" i="3"/>
  <c r="F1615" i="3"/>
  <c r="E1615" i="3"/>
  <c r="C1615" i="3"/>
  <c r="B1615" i="3"/>
  <c r="K1614" i="3"/>
  <c r="J1614" i="3"/>
  <c r="I1614" i="3"/>
  <c r="H1614" i="3"/>
  <c r="G1614" i="3"/>
  <c r="F1614" i="3"/>
  <c r="E1614" i="3"/>
  <c r="C1614" i="3"/>
  <c r="B1614" i="3"/>
  <c r="K1613" i="3"/>
  <c r="J1613" i="3"/>
  <c r="I1613" i="3"/>
  <c r="H1613" i="3"/>
  <c r="G1613" i="3"/>
  <c r="F1613" i="3"/>
  <c r="E1613" i="3"/>
  <c r="C1613" i="3"/>
  <c r="B1613" i="3"/>
  <c r="K1612" i="3"/>
  <c r="J1612" i="3"/>
  <c r="I1612" i="3"/>
  <c r="H1612" i="3"/>
  <c r="G1612" i="3"/>
  <c r="F1612" i="3"/>
  <c r="E1612" i="3"/>
  <c r="C1612" i="3"/>
  <c r="B1612" i="3"/>
  <c r="K1611" i="3"/>
  <c r="J1611" i="3"/>
  <c r="I1611" i="3"/>
  <c r="H1611" i="3"/>
  <c r="G1611" i="3"/>
  <c r="F1611" i="3"/>
  <c r="E1611" i="3"/>
  <c r="C1611" i="3"/>
  <c r="B1611" i="3"/>
  <c r="K1610" i="3"/>
  <c r="J1610" i="3"/>
  <c r="I1610" i="3"/>
  <c r="H1610" i="3"/>
  <c r="G1610" i="3"/>
  <c r="F1610" i="3"/>
  <c r="E1610" i="3"/>
  <c r="C1610" i="3"/>
  <c r="B1610" i="3"/>
  <c r="K1609" i="3"/>
  <c r="J1609" i="3"/>
  <c r="I1609" i="3"/>
  <c r="H1609" i="3"/>
  <c r="G1609" i="3"/>
  <c r="F1609" i="3"/>
  <c r="E1609" i="3"/>
  <c r="C1609" i="3"/>
  <c r="B1609" i="3"/>
  <c r="K1608" i="3"/>
  <c r="J1608" i="3"/>
  <c r="I1608" i="3"/>
  <c r="H1608" i="3"/>
  <c r="G1608" i="3"/>
  <c r="F1608" i="3"/>
  <c r="E1608" i="3"/>
  <c r="C1608" i="3"/>
  <c r="B1608" i="3"/>
  <c r="K1607" i="3"/>
  <c r="J1607" i="3"/>
  <c r="I1607" i="3"/>
  <c r="H1607" i="3"/>
  <c r="G1607" i="3"/>
  <c r="F1607" i="3"/>
  <c r="E1607" i="3"/>
  <c r="C1607" i="3"/>
  <c r="B1607" i="3"/>
  <c r="K1606" i="3"/>
  <c r="J1606" i="3"/>
  <c r="I1606" i="3"/>
  <c r="H1606" i="3"/>
  <c r="G1606" i="3"/>
  <c r="F1606" i="3"/>
  <c r="E1606" i="3"/>
  <c r="C1606" i="3"/>
  <c r="B1606" i="3"/>
  <c r="K1605" i="3"/>
  <c r="J1605" i="3"/>
  <c r="I1605" i="3"/>
  <c r="H1605" i="3"/>
  <c r="G1605" i="3"/>
  <c r="F1605" i="3"/>
  <c r="E1605" i="3"/>
  <c r="C1605" i="3"/>
  <c r="B1605" i="3"/>
  <c r="K1604" i="3"/>
  <c r="J1604" i="3"/>
  <c r="I1604" i="3"/>
  <c r="H1604" i="3"/>
  <c r="G1604" i="3"/>
  <c r="F1604" i="3"/>
  <c r="E1604" i="3"/>
  <c r="C1604" i="3"/>
  <c r="B1604" i="3"/>
  <c r="K1603" i="3"/>
  <c r="J1603" i="3"/>
  <c r="I1603" i="3"/>
  <c r="H1603" i="3"/>
  <c r="G1603" i="3"/>
  <c r="F1603" i="3"/>
  <c r="E1603" i="3"/>
  <c r="C1603" i="3"/>
  <c r="B1603" i="3"/>
  <c r="K1602" i="3"/>
  <c r="J1602" i="3"/>
  <c r="I1602" i="3"/>
  <c r="H1602" i="3"/>
  <c r="G1602" i="3"/>
  <c r="F1602" i="3"/>
  <c r="E1602" i="3"/>
  <c r="C1602" i="3"/>
  <c r="B1602" i="3"/>
  <c r="K1601" i="3"/>
  <c r="J1601" i="3"/>
  <c r="I1601" i="3"/>
  <c r="H1601" i="3"/>
  <c r="G1601" i="3"/>
  <c r="F1601" i="3"/>
  <c r="E1601" i="3"/>
  <c r="C1601" i="3"/>
  <c r="B1601" i="3"/>
  <c r="K1600" i="3"/>
  <c r="J1600" i="3"/>
  <c r="I1600" i="3"/>
  <c r="H1600" i="3"/>
  <c r="G1600" i="3"/>
  <c r="F1600" i="3"/>
  <c r="E1600" i="3"/>
  <c r="C1600" i="3"/>
  <c r="B1600" i="3"/>
  <c r="K1599" i="3"/>
  <c r="J1599" i="3"/>
  <c r="I1599" i="3"/>
  <c r="H1599" i="3"/>
  <c r="G1599" i="3"/>
  <c r="F1599" i="3"/>
  <c r="E1599" i="3"/>
  <c r="C1599" i="3"/>
  <c r="B1599" i="3"/>
  <c r="K1598" i="3"/>
  <c r="J1598" i="3"/>
  <c r="I1598" i="3"/>
  <c r="H1598" i="3"/>
  <c r="G1598" i="3"/>
  <c r="F1598" i="3"/>
  <c r="E1598" i="3"/>
  <c r="C1598" i="3"/>
  <c r="B1598" i="3"/>
  <c r="K1597" i="3"/>
  <c r="J1597" i="3"/>
  <c r="I1597" i="3"/>
  <c r="H1597" i="3"/>
  <c r="G1597" i="3"/>
  <c r="F1597" i="3"/>
  <c r="E1597" i="3"/>
  <c r="C1597" i="3"/>
  <c r="B1597" i="3"/>
  <c r="K1596" i="3"/>
  <c r="J1596" i="3"/>
  <c r="I1596" i="3"/>
  <c r="H1596" i="3"/>
  <c r="G1596" i="3"/>
  <c r="F1596" i="3"/>
  <c r="E1596" i="3"/>
  <c r="C1596" i="3"/>
  <c r="B1596" i="3"/>
  <c r="K1595" i="3"/>
  <c r="J1595" i="3"/>
  <c r="I1595" i="3"/>
  <c r="H1595" i="3"/>
  <c r="G1595" i="3"/>
  <c r="F1595" i="3"/>
  <c r="E1595" i="3"/>
  <c r="C1595" i="3"/>
  <c r="B1595" i="3"/>
  <c r="K1594" i="3"/>
  <c r="J1594" i="3"/>
  <c r="I1594" i="3"/>
  <c r="H1594" i="3"/>
  <c r="G1594" i="3"/>
  <c r="F1594" i="3"/>
  <c r="E1594" i="3"/>
  <c r="C1594" i="3"/>
  <c r="B1594" i="3"/>
  <c r="K1593" i="3"/>
  <c r="J1593" i="3"/>
  <c r="I1593" i="3"/>
  <c r="H1593" i="3"/>
  <c r="G1593" i="3"/>
  <c r="F1593" i="3"/>
  <c r="E1593" i="3"/>
  <c r="C1593" i="3"/>
  <c r="B1593" i="3"/>
  <c r="K1592" i="3"/>
  <c r="J1592" i="3"/>
  <c r="I1592" i="3"/>
  <c r="H1592" i="3"/>
  <c r="G1592" i="3"/>
  <c r="F1592" i="3"/>
  <c r="E1592" i="3"/>
  <c r="C1592" i="3"/>
  <c r="B1592" i="3"/>
  <c r="K1591" i="3"/>
  <c r="J1591" i="3"/>
  <c r="I1591" i="3"/>
  <c r="H1591" i="3"/>
  <c r="G1591" i="3"/>
  <c r="F1591" i="3"/>
  <c r="E1591" i="3"/>
  <c r="C1591" i="3"/>
  <c r="B1591" i="3"/>
  <c r="K1590" i="3"/>
  <c r="J1590" i="3"/>
  <c r="I1590" i="3"/>
  <c r="H1590" i="3"/>
  <c r="G1590" i="3"/>
  <c r="F1590" i="3"/>
  <c r="E1590" i="3"/>
  <c r="C1590" i="3"/>
  <c r="B1590" i="3"/>
  <c r="K1589" i="3"/>
  <c r="J1589" i="3"/>
  <c r="I1589" i="3"/>
  <c r="H1589" i="3"/>
  <c r="G1589" i="3"/>
  <c r="F1589" i="3"/>
  <c r="E1589" i="3"/>
  <c r="C1589" i="3"/>
  <c r="B1589" i="3"/>
  <c r="K1588" i="3"/>
  <c r="J1588" i="3"/>
  <c r="I1588" i="3"/>
  <c r="H1588" i="3"/>
  <c r="G1588" i="3"/>
  <c r="F1588" i="3"/>
  <c r="E1588" i="3"/>
  <c r="C1588" i="3"/>
  <c r="B1588" i="3"/>
  <c r="K1587" i="3"/>
  <c r="J1587" i="3"/>
  <c r="I1587" i="3"/>
  <c r="H1587" i="3"/>
  <c r="G1587" i="3"/>
  <c r="F1587" i="3"/>
  <c r="E1587" i="3"/>
  <c r="C1587" i="3"/>
  <c r="B1587" i="3"/>
  <c r="K1586" i="3"/>
  <c r="J1586" i="3"/>
  <c r="I1586" i="3"/>
  <c r="H1586" i="3"/>
  <c r="G1586" i="3"/>
  <c r="F1586" i="3"/>
  <c r="E1586" i="3"/>
  <c r="C1586" i="3"/>
  <c r="B1586" i="3"/>
  <c r="K1585" i="3"/>
  <c r="J1585" i="3"/>
  <c r="I1585" i="3"/>
  <c r="H1585" i="3"/>
  <c r="G1585" i="3"/>
  <c r="F1585" i="3"/>
  <c r="E1585" i="3"/>
  <c r="C1585" i="3"/>
  <c r="B1585" i="3"/>
  <c r="K1584" i="3"/>
  <c r="J1584" i="3"/>
  <c r="I1584" i="3"/>
  <c r="H1584" i="3"/>
  <c r="G1584" i="3"/>
  <c r="F1584" i="3"/>
  <c r="E1584" i="3"/>
  <c r="C1584" i="3"/>
  <c r="B1584" i="3"/>
  <c r="K1583" i="3"/>
  <c r="J1583" i="3"/>
  <c r="I1583" i="3"/>
  <c r="H1583" i="3"/>
  <c r="G1583" i="3"/>
  <c r="F1583" i="3"/>
  <c r="E1583" i="3"/>
  <c r="C1583" i="3"/>
  <c r="B1583" i="3"/>
  <c r="K1582" i="3"/>
  <c r="J1582" i="3"/>
  <c r="I1582" i="3"/>
  <c r="H1582" i="3"/>
  <c r="G1582" i="3"/>
  <c r="F1582" i="3"/>
  <c r="E1582" i="3"/>
  <c r="C1582" i="3"/>
  <c r="B1582" i="3"/>
  <c r="K1581" i="3"/>
  <c r="J1581" i="3"/>
  <c r="I1581" i="3"/>
  <c r="H1581" i="3"/>
  <c r="G1581" i="3"/>
  <c r="F1581" i="3"/>
  <c r="E1581" i="3"/>
  <c r="C1581" i="3"/>
  <c r="B1581" i="3"/>
  <c r="K1580" i="3"/>
  <c r="J1580" i="3"/>
  <c r="I1580" i="3"/>
  <c r="H1580" i="3"/>
  <c r="G1580" i="3"/>
  <c r="F1580" i="3"/>
  <c r="E1580" i="3"/>
  <c r="C1580" i="3"/>
  <c r="B1580" i="3"/>
  <c r="K1579" i="3"/>
  <c r="J1579" i="3"/>
  <c r="I1579" i="3"/>
  <c r="H1579" i="3"/>
  <c r="G1579" i="3"/>
  <c r="F1579" i="3"/>
  <c r="E1579" i="3"/>
  <c r="C1579" i="3"/>
  <c r="B1579" i="3"/>
  <c r="K1578" i="3"/>
  <c r="J1578" i="3"/>
  <c r="I1578" i="3"/>
  <c r="H1578" i="3"/>
  <c r="G1578" i="3"/>
  <c r="F1578" i="3"/>
  <c r="E1578" i="3"/>
  <c r="C1578" i="3"/>
  <c r="B1578" i="3"/>
  <c r="K1577" i="3"/>
  <c r="J1577" i="3"/>
  <c r="I1577" i="3"/>
  <c r="H1577" i="3"/>
  <c r="G1577" i="3"/>
  <c r="F1577" i="3"/>
  <c r="E1577" i="3"/>
  <c r="C1577" i="3"/>
  <c r="B1577" i="3"/>
  <c r="K1576" i="3"/>
  <c r="J1576" i="3"/>
  <c r="I1576" i="3"/>
  <c r="H1576" i="3"/>
  <c r="G1576" i="3"/>
  <c r="F1576" i="3"/>
  <c r="E1576" i="3"/>
  <c r="C1576" i="3"/>
  <c r="B1576" i="3"/>
  <c r="K1575" i="3"/>
  <c r="J1575" i="3"/>
  <c r="I1575" i="3"/>
  <c r="H1575" i="3"/>
  <c r="G1575" i="3"/>
  <c r="F1575" i="3"/>
  <c r="E1575" i="3"/>
  <c r="C1575" i="3"/>
  <c r="B1575" i="3"/>
  <c r="K1574" i="3"/>
  <c r="J1574" i="3"/>
  <c r="I1574" i="3"/>
  <c r="H1574" i="3"/>
  <c r="G1574" i="3"/>
  <c r="F1574" i="3"/>
  <c r="E1574" i="3"/>
  <c r="C1574" i="3"/>
  <c r="B1574" i="3"/>
  <c r="K1573" i="3"/>
  <c r="J1573" i="3"/>
  <c r="I1573" i="3"/>
  <c r="H1573" i="3"/>
  <c r="G1573" i="3"/>
  <c r="F1573" i="3"/>
  <c r="E1573" i="3"/>
  <c r="C1573" i="3"/>
  <c r="B1573" i="3"/>
  <c r="K1572" i="3"/>
  <c r="J1572" i="3"/>
  <c r="I1572" i="3"/>
  <c r="H1572" i="3"/>
  <c r="G1572" i="3"/>
  <c r="F1572" i="3"/>
  <c r="E1572" i="3"/>
  <c r="C1572" i="3"/>
  <c r="B1572" i="3"/>
  <c r="K1571" i="3"/>
  <c r="J1571" i="3"/>
  <c r="I1571" i="3"/>
  <c r="H1571" i="3"/>
  <c r="G1571" i="3"/>
  <c r="F1571" i="3"/>
  <c r="E1571" i="3"/>
  <c r="C1571" i="3"/>
  <c r="B1571" i="3"/>
  <c r="K1570" i="3"/>
  <c r="J1570" i="3"/>
  <c r="I1570" i="3"/>
  <c r="H1570" i="3"/>
  <c r="G1570" i="3"/>
  <c r="F1570" i="3"/>
  <c r="E1570" i="3"/>
  <c r="C1570" i="3"/>
  <c r="B1570" i="3"/>
  <c r="K1569" i="3"/>
  <c r="J1569" i="3"/>
  <c r="I1569" i="3"/>
  <c r="H1569" i="3"/>
  <c r="G1569" i="3"/>
  <c r="F1569" i="3"/>
  <c r="E1569" i="3"/>
  <c r="C1569" i="3"/>
  <c r="B1569" i="3"/>
  <c r="K1568" i="3"/>
  <c r="J1568" i="3"/>
  <c r="I1568" i="3"/>
  <c r="H1568" i="3"/>
  <c r="G1568" i="3"/>
  <c r="F1568" i="3"/>
  <c r="E1568" i="3"/>
  <c r="C1568" i="3"/>
  <c r="B1568" i="3"/>
  <c r="K1567" i="3"/>
  <c r="J1567" i="3"/>
  <c r="I1567" i="3"/>
  <c r="H1567" i="3"/>
  <c r="G1567" i="3"/>
  <c r="F1567" i="3"/>
  <c r="E1567" i="3"/>
  <c r="C1567" i="3"/>
  <c r="B1567" i="3"/>
  <c r="K1566" i="3"/>
  <c r="J1566" i="3"/>
  <c r="I1566" i="3"/>
  <c r="H1566" i="3"/>
  <c r="G1566" i="3"/>
  <c r="F1566" i="3"/>
  <c r="E1566" i="3"/>
  <c r="C1566" i="3"/>
  <c r="B1566" i="3"/>
  <c r="K1565" i="3"/>
  <c r="J1565" i="3"/>
  <c r="I1565" i="3"/>
  <c r="H1565" i="3"/>
  <c r="G1565" i="3"/>
  <c r="F1565" i="3"/>
  <c r="E1565" i="3"/>
  <c r="C1565" i="3"/>
  <c r="B1565" i="3"/>
  <c r="K1564" i="3"/>
  <c r="J1564" i="3"/>
  <c r="I1564" i="3"/>
  <c r="H1564" i="3"/>
  <c r="G1564" i="3"/>
  <c r="F1564" i="3"/>
  <c r="E1564" i="3"/>
  <c r="C1564" i="3"/>
  <c r="B1564" i="3"/>
  <c r="K1563" i="3"/>
  <c r="J1563" i="3"/>
  <c r="I1563" i="3"/>
  <c r="H1563" i="3"/>
  <c r="G1563" i="3"/>
  <c r="F1563" i="3"/>
  <c r="E1563" i="3"/>
  <c r="C1563" i="3"/>
  <c r="B1563" i="3"/>
  <c r="K1562" i="3"/>
  <c r="J1562" i="3"/>
  <c r="I1562" i="3"/>
  <c r="H1562" i="3"/>
  <c r="G1562" i="3"/>
  <c r="F1562" i="3"/>
  <c r="E1562" i="3"/>
  <c r="C1562" i="3"/>
  <c r="B1562" i="3"/>
  <c r="K1561" i="3"/>
  <c r="J1561" i="3"/>
  <c r="I1561" i="3"/>
  <c r="H1561" i="3"/>
  <c r="G1561" i="3"/>
  <c r="F1561" i="3"/>
  <c r="E1561" i="3"/>
  <c r="C1561" i="3"/>
  <c r="B1561" i="3"/>
  <c r="K1560" i="3"/>
  <c r="J1560" i="3"/>
  <c r="I1560" i="3"/>
  <c r="H1560" i="3"/>
  <c r="G1560" i="3"/>
  <c r="F1560" i="3"/>
  <c r="E1560" i="3"/>
  <c r="C1560" i="3"/>
  <c r="B1560" i="3"/>
  <c r="K1559" i="3"/>
  <c r="J1559" i="3"/>
  <c r="I1559" i="3"/>
  <c r="H1559" i="3"/>
  <c r="G1559" i="3"/>
  <c r="F1559" i="3"/>
  <c r="E1559" i="3"/>
  <c r="C1559" i="3"/>
  <c r="B1559" i="3"/>
  <c r="K1558" i="3"/>
  <c r="J1558" i="3"/>
  <c r="I1558" i="3"/>
  <c r="H1558" i="3"/>
  <c r="G1558" i="3"/>
  <c r="F1558" i="3"/>
  <c r="E1558" i="3"/>
  <c r="C1558" i="3"/>
  <c r="B1558" i="3"/>
  <c r="K1557" i="3"/>
  <c r="J1557" i="3"/>
  <c r="I1557" i="3"/>
  <c r="H1557" i="3"/>
  <c r="G1557" i="3"/>
  <c r="F1557" i="3"/>
  <c r="E1557" i="3"/>
  <c r="C1557" i="3"/>
  <c r="B1557" i="3"/>
  <c r="K1556" i="3"/>
  <c r="J1556" i="3"/>
  <c r="I1556" i="3"/>
  <c r="H1556" i="3"/>
  <c r="G1556" i="3"/>
  <c r="F1556" i="3"/>
  <c r="E1556" i="3"/>
  <c r="C1556" i="3"/>
  <c r="B1556" i="3"/>
  <c r="K1555" i="3"/>
  <c r="J1555" i="3"/>
  <c r="I1555" i="3"/>
  <c r="H1555" i="3"/>
  <c r="G1555" i="3"/>
  <c r="F1555" i="3"/>
  <c r="E1555" i="3"/>
  <c r="C1555" i="3"/>
  <c r="B1555" i="3"/>
  <c r="K1554" i="3"/>
  <c r="J1554" i="3"/>
  <c r="I1554" i="3"/>
  <c r="H1554" i="3"/>
  <c r="G1554" i="3"/>
  <c r="F1554" i="3"/>
  <c r="E1554" i="3"/>
  <c r="C1554" i="3"/>
  <c r="B1554" i="3"/>
  <c r="K1553" i="3"/>
  <c r="J1553" i="3"/>
  <c r="I1553" i="3"/>
  <c r="H1553" i="3"/>
  <c r="G1553" i="3"/>
  <c r="F1553" i="3"/>
  <c r="E1553" i="3"/>
  <c r="C1553" i="3"/>
  <c r="B1553" i="3"/>
  <c r="K1552" i="3"/>
  <c r="J1552" i="3"/>
  <c r="I1552" i="3"/>
  <c r="H1552" i="3"/>
  <c r="G1552" i="3"/>
  <c r="F1552" i="3"/>
  <c r="E1552" i="3"/>
  <c r="C1552" i="3"/>
  <c r="B1552" i="3"/>
  <c r="K1551" i="3"/>
  <c r="J1551" i="3"/>
  <c r="I1551" i="3"/>
  <c r="H1551" i="3"/>
  <c r="G1551" i="3"/>
  <c r="F1551" i="3"/>
  <c r="E1551" i="3"/>
  <c r="C1551" i="3"/>
  <c r="B1551" i="3"/>
  <c r="K1550" i="3"/>
  <c r="J1550" i="3"/>
  <c r="I1550" i="3"/>
  <c r="H1550" i="3"/>
  <c r="G1550" i="3"/>
  <c r="F1550" i="3"/>
  <c r="E1550" i="3"/>
  <c r="C1550" i="3"/>
  <c r="B1550" i="3"/>
  <c r="K1549" i="3"/>
  <c r="J1549" i="3"/>
  <c r="I1549" i="3"/>
  <c r="H1549" i="3"/>
  <c r="G1549" i="3"/>
  <c r="F1549" i="3"/>
  <c r="E1549" i="3"/>
  <c r="C1549" i="3"/>
  <c r="B1549" i="3"/>
  <c r="K1548" i="3"/>
  <c r="J1548" i="3"/>
  <c r="I1548" i="3"/>
  <c r="H1548" i="3"/>
  <c r="G1548" i="3"/>
  <c r="F1548" i="3"/>
  <c r="E1548" i="3"/>
  <c r="C1548" i="3"/>
  <c r="B1548" i="3"/>
  <c r="K1547" i="3"/>
  <c r="J1547" i="3"/>
  <c r="I1547" i="3"/>
  <c r="H1547" i="3"/>
  <c r="G1547" i="3"/>
  <c r="F1547" i="3"/>
  <c r="E1547" i="3"/>
  <c r="C1547" i="3"/>
  <c r="B1547" i="3"/>
  <c r="K1546" i="3"/>
  <c r="J1546" i="3"/>
  <c r="I1546" i="3"/>
  <c r="H1546" i="3"/>
  <c r="G1546" i="3"/>
  <c r="F1546" i="3"/>
  <c r="E1546" i="3"/>
  <c r="C1546" i="3"/>
  <c r="B1546" i="3"/>
  <c r="K1545" i="3"/>
  <c r="J1545" i="3"/>
  <c r="I1545" i="3"/>
  <c r="H1545" i="3"/>
  <c r="G1545" i="3"/>
  <c r="F1545" i="3"/>
  <c r="E1545" i="3"/>
  <c r="C1545" i="3"/>
  <c r="B1545" i="3"/>
  <c r="K1544" i="3"/>
  <c r="J1544" i="3"/>
  <c r="I1544" i="3"/>
  <c r="H1544" i="3"/>
  <c r="G1544" i="3"/>
  <c r="F1544" i="3"/>
  <c r="E1544" i="3"/>
  <c r="C1544" i="3"/>
  <c r="B1544" i="3"/>
  <c r="K1543" i="3"/>
  <c r="J1543" i="3"/>
  <c r="I1543" i="3"/>
  <c r="H1543" i="3"/>
  <c r="G1543" i="3"/>
  <c r="F1543" i="3"/>
  <c r="E1543" i="3"/>
  <c r="C1543" i="3"/>
  <c r="B1543" i="3"/>
  <c r="K1542" i="3"/>
  <c r="J1542" i="3"/>
  <c r="I1542" i="3"/>
  <c r="H1542" i="3"/>
  <c r="G1542" i="3"/>
  <c r="F1542" i="3"/>
  <c r="E1542" i="3"/>
  <c r="C1542" i="3"/>
  <c r="B1542" i="3"/>
  <c r="K1541" i="3"/>
  <c r="J1541" i="3"/>
  <c r="I1541" i="3"/>
  <c r="H1541" i="3"/>
  <c r="G1541" i="3"/>
  <c r="F1541" i="3"/>
  <c r="E1541" i="3"/>
  <c r="C1541" i="3"/>
  <c r="B1541" i="3"/>
  <c r="K1540" i="3"/>
  <c r="J1540" i="3"/>
  <c r="I1540" i="3"/>
  <c r="H1540" i="3"/>
  <c r="G1540" i="3"/>
  <c r="F1540" i="3"/>
  <c r="E1540" i="3"/>
  <c r="C1540" i="3"/>
  <c r="B1540" i="3"/>
  <c r="K1539" i="3"/>
  <c r="J1539" i="3"/>
  <c r="I1539" i="3"/>
  <c r="H1539" i="3"/>
  <c r="G1539" i="3"/>
  <c r="F1539" i="3"/>
  <c r="E1539" i="3"/>
  <c r="C1539" i="3"/>
  <c r="B1539" i="3"/>
  <c r="K1538" i="3"/>
  <c r="J1538" i="3"/>
  <c r="I1538" i="3"/>
  <c r="H1538" i="3"/>
  <c r="G1538" i="3"/>
  <c r="F1538" i="3"/>
  <c r="E1538" i="3"/>
  <c r="C1538" i="3"/>
  <c r="B1538" i="3"/>
  <c r="K1537" i="3"/>
  <c r="J1537" i="3"/>
  <c r="I1537" i="3"/>
  <c r="H1537" i="3"/>
  <c r="G1537" i="3"/>
  <c r="F1537" i="3"/>
  <c r="E1537" i="3"/>
  <c r="C1537" i="3"/>
  <c r="B1537" i="3"/>
  <c r="K1536" i="3"/>
  <c r="J1536" i="3"/>
  <c r="I1536" i="3"/>
  <c r="H1536" i="3"/>
  <c r="G1536" i="3"/>
  <c r="F1536" i="3"/>
  <c r="E1536" i="3"/>
  <c r="C1536" i="3"/>
  <c r="B1536" i="3"/>
  <c r="K1535" i="3"/>
  <c r="J1535" i="3"/>
  <c r="I1535" i="3"/>
  <c r="H1535" i="3"/>
  <c r="G1535" i="3"/>
  <c r="F1535" i="3"/>
  <c r="E1535" i="3"/>
  <c r="C1535" i="3"/>
  <c r="B1535" i="3"/>
  <c r="K1534" i="3"/>
  <c r="J1534" i="3"/>
  <c r="I1534" i="3"/>
  <c r="H1534" i="3"/>
  <c r="G1534" i="3"/>
  <c r="F1534" i="3"/>
  <c r="E1534" i="3"/>
  <c r="C1534" i="3"/>
  <c r="B1534" i="3"/>
  <c r="K1533" i="3"/>
  <c r="J1533" i="3"/>
  <c r="I1533" i="3"/>
  <c r="H1533" i="3"/>
  <c r="G1533" i="3"/>
  <c r="F1533" i="3"/>
  <c r="E1533" i="3"/>
  <c r="C1533" i="3"/>
  <c r="B1533" i="3"/>
  <c r="K1532" i="3"/>
  <c r="J1532" i="3"/>
  <c r="I1532" i="3"/>
  <c r="H1532" i="3"/>
  <c r="G1532" i="3"/>
  <c r="F1532" i="3"/>
  <c r="E1532" i="3"/>
  <c r="C1532" i="3"/>
  <c r="B1532" i="3"/>
  <c r="K1531" i="3"/>
  <c r="J1531" i="3"/>
  <c r="I1531" i="3"/>
  <c r="H1531" i="3"/>
  <c r="G1531" i="3"/>
  <c r="F1531" i="3"/>
  <c r="E1531" i="3"/>
  <c r="C1531" i="3"/>
  <c r="B1531" i="3"/>
  <c r="K1530" i="3"/>
  <c r="J1530" i="3"/>
  <c r="I1530" i="3"/>
  <c r="H1530" i="3"/>
  <c r="G1530" i="3"/>
  <c r="F1530" i="3"/>
  <c r="E1530" i="3"/>
  <c r="C1530" i="3"/>
  <c r="B1530" i="3"/>
  <c r="K1529" i="3"/>
  <c r="J1529" i="3"/>
  <c r="I1529" i="3"/>
  <c r="H1529" i="3"/>
  <c r="G1529" i="3"/>
  <c r="F1529" i="3"/>
  <c r="E1529" i="3"/>
  <c r="C1529" i="3"/>
  <c r="B1529" i="3"/>
  <c r="K1528" i="3"/>
  <c r="J1528" i="3"/>
  <c r="I1528" i="3"/>
  <c r="H1528" i="3"/>
  <c r="G1528" i="3"/>
  <c r="F1528" i="3"/>
  <c r="E1528" i="3"/>
  <c r="C1528" i="3"/>
  <c r="B1528" i="3"/>
  <c r="K1527" i="3"/>
  <c r="J1527" i="3"/>
  <c r="I1527" i="3"/>
  <c r="H1527" i="3"/>
  <c r="G1527" i="3"/>
  <c r="F1527" i="3"/>
  <c r="E1527" i="3"/>
  <c r="C1527" i="3"/>
  <c r="B1527" i="3"/>
  <c r="K1526" i="3"/>
  <c r="J1526" i="3"/>
  <c r="I1526" i="3"/>
  <c r="H1526" i="3"/>
  <c r="G1526" i="3"/>
  <c r="F1526" i="3"/>
  <c r="E1526" i="3"/>
  <c r="C1526" i="3"/>
  <c r="B1526" i="3"/>
  <c r="K1525" i="3"/>
  <c r="J1525" i="3"/>
  <c r="I1525" i="3"/>
  <c r="H1525" i="3"/>
  <c r="G1525" i="3"/>
  <c r="F1525" i="3"/>
  <c r="E1525" i="3"/>
  <c r="C1525" i="3"/>
  <c r="B1525" i="3"/>
  <c r="K1524" i="3"/>
  <c r="J1524" i="3"/>
  <c r="I1524" i="3"/>
  <c r="H1524" i="3"/>
  <c r="G1524" i="3"/>
  <c r="F1524" i="3"/>
  <c r="E1524" i="3"/>
  <c r="C1524" i="3"/>
  <c r="B1524" i="3"/>
  <c r="K1523" i="3"/>
  <c r="J1523" i="3"/>
  <c r="I1523" i="3"/>
  <c r="H1523" i="3"/>
  <c r="G1523" i="3"/>
  <c r="F1523" i="3"/>
  <c r="E1523" i="3"/>
  <c r="C1523" i="3"/>
  <c r="B1523" i="3"/>
  <c r="K1522" i="3"/>
  <c r="J1522" i="3"/>
  <c r="I1522" i="3"/>
  <c r="H1522" i="3"/>
  <c r="G1522" i="3"/>
  <c r="F1522" i="3"/>
  <c r="E1522" i="3"/>
  <c r="C1522" i="3"/>
  <c r="B1522" i="3"/>
  <c r="K1521" i="3"/>
  <c r="J1521" i="3"/>
  <c r="I1521" i="3"/>
  <c r="H1521" i="3"/>
  <c r="G1521" i="3"/>
  <c r="F1521" i="3"/>
  <c r="E1521" i="3"/>
  <c r="C1521" i="3"/>
  <c r="B1521" i="3"/>
  <c r="K1520" i="3"/>
  <c r="J1520" i="3"/>
  <c r="I1520" i="3"/>
  <c r="H1520" i="3"/>
  <c r="G1520" i="3"/>
  <c r="F1520" i="3"/>
  <c r="E1520" i="3"/>
  <c r="C1520" i="3"/>
  <c r="B1520" i="3"/>
  <c r="K1519" i="3"/>
  <c r="J1519" i="3"/>
  <c r="I1519" i="3"/>
  <c r="H1519" i="3"/>
  <c r="G1519" i="3"/>
  <c r="F1519" i="3"/>
  <c r="E1519" i="3"/>
  <c r="C1519" i="3"/>
  <c r="B1519" i="3"/>
  <c r="K1518" i="3"/>
  <c r="J1518" i="3"/>
  <c r="I1518" i="3"/>
  <c r="H1518" i="3"/>
  <c r="G1518" i="3"/>
  <c r="F1518" i="3"/>
  <c r="E1518" i="3"/>
  <c r="C1518" i="3"/>
  <c r="B1518" i="3"/>
  <c r="K1517" i="3"/>
  <c r="J1517" i="3"/>
  <c r="I1517" i="3"/>
  <c r="H1517" i="3"/>
  <c r="G1517" i="3"/>
  <c r="F1517" i="3"/>
  <c r="E1517" i="3"/>
  <c r="C1517" i="3"/>
  <c r="B1517" i="3"/>
  <c r="K1516" i="3"/>
  <c r="J1516" i="3"/>
  <c r="I1516" i="3"/>
  <c r="H1516" i="3"/>
  <c r="G1516" i="3"/>
  <c r="F1516" i="3"/>
  <c r="E1516" i="3"/>
  <c r="C1516" i="3"/>
  <c r="B1516" i="3"/>
  <c r="K1515" i="3"/>
  <c r="J1515" i="3"/>
  <c r="I1515" i="3"/>
  <c r="H1515" i="3"/>
  <c r="G1515" i="3"/>
  <c r="F1515" i="3"/>
  <c r="E1515" i="3"/>
  <c r="C1515" i="3"/>
  <c r="B1515" i="3"/>
  <c r="K1514" i="3"/>
  <c r="J1514" i="3"/>
  <c r="I1514" i="3"/>
  <c r="H1514" i="3"/>
  <c r="G1514" i="3"/>
  <c r="F1514" i="3"/>
  <c r="E1514" i="3"/>
  <c r="C1514" i="3"/>
  <c r="B1514" i="3"/>
  <c r="K1513" i="3"/>
  <c r="J1513" i="3"/>
  <c r="I1513" i="3"/>
  <c r="H1513" i="3"/>
  <c r="G1513" i="3"/>
  <c r="F1513" i="3"/>
  <c r="E1513" i="3"/>
  <c r="C1513" i="3"/>
  <c r="B1513" i="3"/>
  <c r="K1512" i="3"/>
  <c r="J1512" i="3"/>
  <c r="I1512" i="3"/>
  <c r="H1512" i="3"/>
  <c r="G1512" i="3"/>
  <c r="F1512" i="3"/>
  <c r="E1512" i="3"/>
  <c r="C1512" i="3"/>
  <c r="B1512" i="3"/>
  <c r="K1511" i="3"/>
  <c r="J1511" i="3"/>
  <c r="I1511" i="3"/>
  <c r="H1511" i="3"/>
  <c r="G1511" i="3"/>
  <c r="F1511" i="3"/>
  <c r="E1511" i="3"/>
  <c r="C1511" i="3"/>
  <c r="B1511" i="3"/>
  <c r="K1510" i="3"/>
  <c r="J1510" i="3"/>
  <c r="I1510" i="3"/>
  <c r="H1510" i="3"/>
  <c r="G1510" i="3"/>
  <c r="F1510" i="3"/>
  <c r="E1510" i="3"/>
  <c r="C1510" i="3"/>
  <c r="B1510" i="3"/>
  <c r="K1509" i="3"/>
  <c r="J1509" i="3"/>
  <c r="I1509" i="3"/>
  <c r="H1509" i="3"/>
  <c r="G1509" i="3"/>
  <c r="F1509" i="3"/>
  <c r="E1509" i="3"/>
  <c r="C1509" i="3"/>
  <c r="B1509" i="3"/>
  <c r="K1508" i="3"/>
  <c r="J1508" i="3"/>
  <c r="I1508" i="3"/>
  <c r="H1508" i="3"/>
  <c r="G1508" i="3"/>
  <c r="F1508" i="3"/>
  <c r="E1508" i="3"/>
  <c r="C1508" i="3"/>
  <c r="B1508" i="3"/>
  <c r="K1507" i="3"/>
  <c r="J1507" i="3"/>
  <c r="I1507" i="3"/>
  <c r="H1507" i="3"/>
  <c r="G1507" i="3"/>
  <c r="F1507" i="3"/>
  <c r="E1507" i="3"/>
  <c r="C1507" i="3"/>
  <c r="B1507" i="3"/>
  <c r="K1506" i="3"/>
  <c r="J1506" i="3"/>
  <c r="I1506" i="3"/>
  <c r="H1506" i="3"/>
  <c r="G1506" i="3"/>
  <c r="F1506" i="3"/>
  <c r="E1506" i="3"/>
  <c r="C1506" i="3"/>
  <c r="B1506" i="3"/>
  <c r="K1505" i="3"/>
  <c r="J1505" i="3"/>
  <c r="I1505" i="3"/>
  <c r="H1505" i="3"/>
  <c r="G1505" i="3"/>
  <c r="F1505" i="3"/>
  <c r="E1505" i="3"/>
  <c r="C1505" i="3"/>
  <c r="B1505" i="3"/>
  <c r="K1504" i="3"/>
  <c r="J1504" i="3"/>
  <c r="I1504" i="3"/>
  <c r="H1504" i="3"/>
  <c r="G1504" i="3"/>
  <c r="F1504" i="3"/>
  <c r="E1504" i="3"/>
  <c r="C1504" i="3"/>
  <c r="B1504" i="3"/>
  <c r="K1503" i="3"/>
  <c r="J1503" i="3"/>
  <c r="I1503" i="3"/>
  <c r="H1503" i="3"/>
  <c r="G1503" i="3"/>
  <c r="F1503" i="3"/>
  <c r="E1503" i="3"/>
  <c r="C1503" i="3"/>
  <c r="B1503" i="3"/>
  <c r="K1502" i="3"/>
  <c r="J1502" i="3"/>
  <c r="I1502" i="3"/>
  <c r="H1502" i="3"/>
  <c r="G1502" i="3"/>
  <c r="F1502" i="3"/>
  <c r="E1502" i="3"/>
  <c r="C1502" i="3"/>
  <c r="B1502" i="3"/>
  <c r="K1501" i="3"/>
  <c r="J1501" i="3"/>
  <c r="I1501" i="3"/>
  <c r="H1501" i="3"/>
  <c r="G1501" i="3"/>
  <c r="F1501" i="3"/>
  <c r="E1501" i="3"/>
  <c r="C1501" i="3"/>
  <c r="B1501" i="3"/>
  <c r="K1500" i="3"/>
  <c r="J1500" i="3"/>
  <c r="I1500" i="3"/>
  <c r="H1500" i="3"/>
  <c r="G1500" i="3"/>
  <c r="F1500" i="3"/>
  <c r="E1500" i="3"/>
  <c r="C1500" i="3"/>
  <c r="B1500" i="3"/>
  <c r="K1499" i="3"/>
  <c r="J1499" i="3"/>
  <c r="I1499" i="3"/>
  <c r="H1499" i="3"/>
  <c r="G1499" i="3"/>
  <c r="F1499" i="3"/>
  <c r="E1499" i="3"/>
  <c r="C1499" i="3"/>
  <c r="B1499" i="3"/>
  <c r="K1498" i="3"/>
  <c r="J1498" i="3"/>
  <c r="I1498" i="3"/>
  <c r="H1498" i="3"/>
  <c r="G1498" i="3"/>
  <c r="F1498" i="3"/>
  <c r="E1498" i="3"/>
  <c r="C1498" i="3"/>
  <c r="B1498" i="3"/>
  <c r="K1497" i="3"/>
  <c r="J1497" i="3"/>
  <c r="I1497" i="3"/>
  <c r="H1497" i="3"/>
  <c r="G1497" i="3"/>
  <c r="F1497" i="3"/>
  <c r="E1497" i="3"/>
  <c r="C1497" i="3"/>
  <c r="B1497" i="3"/>
  <c r="K1496" i="3"/>
  <c r="J1496" i="3"/>
  <c r="I1496" i="3"/>
  <c r="H1496" i="3"/>
  <c r="G1496" i="3"/>
  <c r="F1496" i="3"/>
  <c r="E1496" i="3"/>
  <c r="C1496" i="3"/>
  <c r="B1496" i="3"/>
  <c r="K1495" i="3"/>
  <c r="J1495" i="3"/>
  <c r="I1495" i="3"/>
  <c r="H1495" i="3"/>
  <c r="G1495" i="3"/>
  <c r="F1495" i="3"/>
  <c r="E1495" i="3"/>
  <c r="C1495" i="3"/>
  <c r="B1495" i="3"/>
  <c r="K1494" i="3"/>
  <c r="J1494" i="3"/>
  <c r="I1494" i="3"/>
  <c r="H1494" i="3"/>
  <c r="G1494" i="3"/>
  <c r="F1494" i="3"/>
  <c r="E1494" i="3"/>
  <c r="C1494" i="3"/>
  <c r="B1494" i="3"/>
  <c r="K1493" i="3"/>
  <c r="J1493" i="3"/>
  <c r="I1493" i="3"/>
  <c r="H1493" i="3"/>
  <c r="G1493" i="3"/>
  <c r="F1493" i="3"/>
  <c r="E1493" i="3"/>
  <c r="C1493" i="3"/>
  <c r="B1493" i="3"/>
  <c r="K1492" i="3"/>
  <c r="J1492" i="3"/>
  <c r="I1492" i="3"/>
  <c r="H1492" i="3"/>
  <c r="G1492" i="3"/>
  <c r="F1492" i="3"/>
  <c r="E1492" i="3"/>
  <c r="C1492" i="3"/>
  <c r="B1492" i="3"/>
  <c r="K1491" i="3"/>
  <c r="J1491" i="3"/>
  <c r="I1491" i="3"/>
  <c r="H1491" i="3"/>
  <c r="G1491" i="3"/>
  <c r="F1491" i="3"/>
  <c r="E1491" i="3"/>
  <c r="C1491" i="3"/>
  <c r="B1491" i="3"/>
  <c r="K1490" i="3"/>
  <c r="J1490" i="3"/>
  <c r="I1490" i="3"/>
  <c r="H1490" i="3"/>
  <c r="G1490" i="3"/>
  <c r="F1490" i="3"/>
  <c r="E1490" i="3"/>
  <c r="C1490" i="3"/>
  <c r="B1490" i="3"/>
  <c r="K1489" i="3"/>
  <c r="J1489" i="3"/>
  <c r="I1489" i="3"/>
  <c r="H1489" i="3"/>
  <c r="G1489" i="3"/>
  <c r="F1489" i="3"/>
  <c r="E1489" i="3"/>
  <c r="C1489" i="3"/>
  <c r="B1489" i="3"/>
  <c r="K1488" i="3"/>
  <c r="J1488" i="3"/>
  <c r="I1488" i="3"/>
  <c r="H1488" i="3"/>
  <c r="G1488" i="3"/>
  <c r="F1488" i="3"/>
  <c r="E1488" i="3"/>
  <c r="C1488" i="3"/>
  <c r="B1488" i="3"/>
  <c r="K1487" i="3"/>
  <c r="J1487" i="3"/>
  <c r="I1487" i="3"/>
  <c r="H1487" i="3"/>
  <c r="G1487" i="3"/>
  <c r="F1487" i="3"/>
  <c r="E1487" i="3"/>
  <c r="C1487" i="3"/>
  <c r="B1487" i="3"/>
  <c r="K1486" i="3"/>
  <c r="J1486" i="3"/>
  <c r="I1486" i="3"/>
  <c r="H1486" i="3"/>
  <c r="G1486" i="3"/>
  <c r="F1486" i="3"/>
  <c r="E1486" i="3"/>
  <c r="C1486" i="3"/>
  <c r="B1486" i="3"/>
  <c r="K1485" i="3"/>
  <c r="J1485" i="3"/>
  <c r="I1485" i="3"/>
  <c r="H1485" i="3"/>
  <c r="G1485" i="3"/>
  <c r="F1485" i="3"/>
  <c r="E1485" i="3"/>
  <c r="C1485" i="3"/>
  <c r="B1485" i="3"/>
  <c r="K1484" i="3"/>
  <c r="J1484" i="3"/>
  <c r="I1484" i="3"/>
  <c r="H1484" i="3"/>
  <c r="G1484" i="3"/>
  <c r="F1484" i="3"/>
  <c r="E1484" i="3"/>
  <c r="C1484" i="3"/>
  <c r="B1484" i="3"/>
  <c r="K1483" i="3"/>
  <c r="J1483" i="3"/>
  <c r="I1483" i="3"/>
  <c r="H1483" i="3"/>
  <c r="G1483" i="3"/>
  <c r="F1483" i="3"/>
  <c r="E1483" i="3"/>
  <c r="C1483" i="3"/>
  <c r="B1483" i="3"/>
  <c r="K1482" i="3"/>
  <c r="J1482" i="3"/>
  <c r="I1482" i="3"/>
  <c r="H1482" i="3"/>
  <c r="G1482" i="3"/>
  <c r="F1482" i="3"/>
  <c r="E1482" i="3"/>
  <c r="C1482" i="3"/>
  <c r="B1482" i="3"/>
  <c r="K1481" i="3"/>
  <c r="J1481" i="3"/>
  <c r="I1481" i="3"/>
  <c r="H1481" i="3"/>
  <c r="G1481" i="3"/>
  <c r="F1481" i="3"/>
  <c r="E1481" i="3"/>
  <c r="C1481" i="3"/>
  <c r="B1481" i="3"/>
  <c r="K1480" i="3"/>
  <c r="J1480" i="3"/>
  <c r="I1480" i="3"/>
  <c r="H1480" i="3"/>
  <c r="G1480" i="3"/>
  <c r="F1480" i="3"/>
  <c r="E1480" i="3"/>
  <c r="C1480" i="3"/>
  <c r="B1480" i="3"/>
  <c r="K1479" i="3"/>
  <c r="J1479" i="3"/>
  <c r="I1479" i="3"/>
  <c r="H1479" i="3"/>
  <c r="G1479" i="3"/>
  <c r="F1479" i="3"/>
  <c r="E1479" i="3"/>
  <c r="C1479" i="3"/>
  <c r="B1479" i="3"/>
  <c r="K1478" i="3"/>
  <c r="J1478" i="3"/>
  <c r="I1478" i="3"/>
  <c r="H1478" i="3"/>
  <c r="G1478" i="3"/>
  <c r="F1478" i="3"/>
  <c r="E1478" i="3"/>
  <c r="C1478" i="3"/>
  <c r="B1478" i="3"/>
  <c r="K1477" i="3"/>
  <c r="J1477" i="3"/>
  <c r="I1477" i="3"/>
  <c r="H1477" i="3"/>
  <c r="G1477" i="3"/>
  <c r="F1477" i="3"/>
  <c r="E1477" i="3"/>
  <c r="C1477" i="3"/>
  <c r="B1477" i="3"/>
  <c r="K1476" i="3"/>
  <c r="J1476" i="3"/>
  <c r="I1476" i="3"/>
  <c r="H1476" i="3"/>
  <c r="G1476" i="3"/>
  <c r="F1476" i="3"/>
  <c r="E1476" i="3"/>
  <c r="C1476" i="3"/>
  <c r="B1476" i="3"/>
  <c r="K1475" i="3"/>
  <c r="J1475" i="3"/>
  <c r="I1475" i="3"/>
  <c r="H1475" i="3"/>
  <c r="G1475" i="3"/>
  <c r="F1475" i="3"/>
  <c r="E1475" i="3"/>
  <c r="C1475" i="3"/>
  <c r="B1475" i="3"/>
  <c r="K1474" i="3"/>
  <c r="J1474" i="3"/>
  <c r="I1474" i="3"/>
  <c r="H1474" i="3"/>
  <c r="G1474" i="3"/>
  <c r="F1474" i="3"/>
  <c r="E1474" i="3"/>
  <c r="C1474" i="3"/>
  <c r="B1474" i="3"/>
  <c r="K1473" i="3"/>
  <c r="J1473" i="3"/>
  <c r="I1473" i="3"/>
  <c r="H1473" i="3"/>
  <c r="G1473" i="3"/>
  <c r="F1473" i="3"/>
  <c r="E1473" i="3"/>
  <c r="C1473" i="3"/>
  <c r="B1473" i="3"/>
  <c r="K1472" i="3"/>
  <c r="J1472" i="3"/>
  <c r="I1472" i="3"/>
  <c r="H1472" i="3"/>
  <c r="G1472" i="3"/>
  <c r="F1472" i="3"/>
  <c r="E1472" i="3"/>
  <c r="C1472" i="3"/>
  <c r="B1472" i="3"/>
  <c r="K1471" i="3"/>
  <c r="J1471" i="3"/>
  <c r="I1471" i="3"/>
  <c r="H1471" i="3"/>
  <c r="G1471" i="3"/>
  <c r="F1471" i="3"/>
  <c r="E1471" i="3"/>
  <c r="C1471" i="3"/>
  <c r="B1471" i="3"/>
  <c r="K1470" i="3"/>
  <c r="J1470" i="3"/>
  <c r="I1470" i="3"/>
  <c r="H1470" i="3"/>
  <c r="G1470" i="3"/>
  <c r="F1470" i="3"/>
  <c r="E1470" i="3"/>
  <c r="C1470" i="3"/>
  <c r="B1470" i="3"/>
  <c r="K1469" i="3"/>
  <c r="J1469" i="3"/>
  <c r="I1469" i="3"/>
  <c r="H1469" i="3"/>
  <c r="G1469" i="3"/>
  <c r="F1469" i="3"/>
  <c r="E1469" i="3"/>
  <c r="C1469" i="3"/>
  <c r="B1469" i="3"/>
  <c r="K1468" i="3"/>
  <c r="J1468" i="3"/>
  <c r="I1468" i="3"/>
  <c r="H1468" i="3"/>
  <c r="G1468" i="3"/>
  <c r="F1468" i="3"/>
  <c r="E1468" i="3"/>
  <c r="C1468" i="3"/>
  <c r="B1468" i="3"/>
  <c r="K1467" i="3"/>
  <c r="J1467" i="3"/>
  <c r="I1467" i="3"/>
  <c r="H1467" i="3"/>
  <c r="G1467" i="3"/>
  <c r="F1467" i="3"/>
  <c r="E1467" i="3"/>
  <c r="C1467" i="3"/>
  <c r="B1467" i="3"/>
  <c r="K1466" i="3"/>
  <c r="J1466" i="3"/>
  <c r="I1466" i="3"/>
  <c r="H1466" i="3"/>
  <c r="G1466" i="3"/>
  <c r="F1466" i="3"/>
  <c r="E1466" i="3"/>
  <c r="C1466" i="3"/>
  <c r="B1466" i="3"/>
  <c r="K1465" i="3"/>
  <c r="J1465" i="3"/>
  <c r="I1465" i="3"/>
  <c r="H1465" i="3"/>
  <c r="G1465" i="3"/>
  <c r="F1465" i="3"/>
  <c r="E1465" i="3"/>
  <c r="C1465" i="3"/>
  <c r="B1465" i="3"/>
  <c r="K1464" i="3"/>
  <c r="J1464" i="3"/>
  <c r="I1464" i="3"/>
  <c r="H1464" i="3"/>
  <c r="G1464" i="3"/>
  <c r="F1464" i="3"/>
  <c r="E1464" i="3"/>
  <c r="C1464" i="3"/>
  <c r="B1464" i="3"/>
  <c r="K1463" i="3"/>
  <c r="J1463" i="3"/>
  <c r="I1463" i="3"/>
  <c r="H1463" i="3"/>
  <c r="G1463" i="3"/>
  <c r="F1463" i="3"/>
  <c r="E1463" i="3"/>
  <c r="C1463" i="3"/>
  <c r="B1463" i="3"/>
  <c r="K1462" i="3"/>
  <c r="J1462" i="3"/>
  <c r="I1462" i="3"/>
  <c r="H1462" i="3"/>
  <c r="G1462" i="3"/>
  <c r="F1462" i="3"/>
  <c r="E1462" i="3"/>
  <c r="C1462" i="3"/>
  <c r="B1462" i="3"/>
  <c r="K1461" i="3"/>
  <c r="J1461" i="3"/>
  <c r="I1461" i="3"/>
  <c r="H1461" i="3"/>
  <c r="G1461" i="3"/>
  <c r="F1461" i="3"/>
  <c r="E1461" i="3"/>
  <c r="C1461" i="3"/>
  <c r="B1461" i="3"/>
  <c r="K1460" i="3"/>
  <c r="J1460" i="3"/>
  <c r="I1460" i="3"/>
  <c r="H1460" i="3"/>
  <c r="G1460" i="3"/>
  <c r="F1460" i="3"/>
  <c r="E1460" i="3"/>
  <c r="C1460" i="3"/>
  <c r="B1460" i="3"/>
  <c r="K1459" i="3"/>
  <c r="J1459" i="3"/>
  <c r="I1459" i="3"/>
  <c r="H1459" i="3"/>
  <c r="G1459" i="3"/>
  <c r="F1459" i="3"/>
  <c r="E1459" i="3"/>
  <c r="C1459" i="3"/>
  <c r="B1459" i="3"/>
  <c r="K1458" i="3"/>
  <c r="J1458" i="3"/>
  <c r="I1458" i="3"/>
  <c r="H1458" i="3"/>
  <c r="G1458" i="3"/>
  <c r="F1458" i="3"/>
  <c r="E1458" i="3"/>
  <c r="C1458" i="3"/>
  <c r="B1458" i="3"/>
  <c r="K1457" i="3"/>
  <c r="J1457" i="3"/>
  <c r="I1457" i="3"/>
  <c r="H1457" i="3"/>
  <c r="G1457" i="3"/>
  <c r="F1457" i="3"/>
  <c r="E1457" i="3"/>
  <c r="C1457" i="3"/>
  <c r="B1457" i="3"/>
  <c r="K1456" i="3"/>
  <c r="J1456" i="3"/>
  <c r="I1456" i="3"/>
  <c r="H1456" i="3"/>
  <c r="G1456" i="3"/>
  <c r="F1456" i="3"/>
  <c r="E1456" i="3"/>
  <c r="C1456" i="3"/>
  <c r="B1456" i="3"/>
  <c r="K1455" i="3"/>
  <c r="J1455" i="3"/>
  <c r="I1455" i="3"/>
  <c r="H1455" i="3"/>
  <c r="G1455" i="3"/>
  <c r="F1455" i="3"/>
  <c r="E1455" i="3"/>
  <c r="C1455" i="3"/>
  <c r="B1455" i="3"/>
  <c r="K1454" i="3"/>
  <c r="J1454" i="3"/>
  <c r="I1454" i="3"/>
  <c r="H1454" i="3"/>
  <c r="G1454" i="3"/>
  <c r="F1454" i="3"/>
  <c r="E1454" i="3"/>
  <c r="C1454" i="3"/>
  <c r="B1454" i="3"/>
  <c r="K1453" i="3"/>
  <c r="J1453" i="3"/>
  <c r="I1453" i="3"/>
  <c r="H1453" i="3"/>
  <c r="G1453" i="3"/>
  <c r="F1453" i="3"/>
  <c r="E1453" i="3"/>
  <c r="C1453" i="3"/>
  <c r="B1453" i="3"/>
  <c r="K1452" i="3"/>
  <c r="J1452" i="3"/>
  <c r="I1452" i="3"/>
  <c r="H1452" i="3"/>
  <c r="G1452" i="3"/>
  <c r="F1452" i="3"/>
  <c r="E1452" i="3"/>
  <c r="C1452" i="3"/>
  <c r="B1452" i="3"/>
  <c r="K1451" i="3"/>
  <c r="J1451" i="3"/>
  <c r="I1451" i="3"/>
  <c r="H1451" i="3"/>
  <c r="G1451" i="3"/>
  <c r="F1451" i="3"/>
  <c r="E1451" i="3"/>
  <c r="C1451" i="3"/>
  <c r="B1451" i="3"/>
  <c r="K1450" i="3"/>
  <c r="J1450" i="3"/>
  <c r="I1450" i="3"/>
  <c r="H1450" i="3"/>
  <c r="G1450" i="3"/>
  <c r="F1450" i="3"/>
  <c r="E1450" i="3"/>
  <c r="C1450" i="3"/>
  <c r="B1450" i="3"/>
  <c r="K1449" i="3"/>
  <c r="J1449" i="3"/>
  <c r="I1449" i="3"/>
  <c r="H1449" i="3"/>
  <c r="G1449" i="3"/>
  <c r="F1449" i="3"/>
  <c r="E1449" i="3"/>
  <c r="C1449" i="3"/>
  <c r="B1449" i="3"/>
  <c r="K1448" i="3"/>
  <c r="J1448" i="3"/>
  <c r="I1448" i="3"/>
  <c r="H1448" i="3"/>
  <c r="G1448" i="3"/>
  <c r="F1448" i="3"/>
  <c r="E1448" i="3"/>
  <c r="C1448" i="3"/>
  <c r="B1448" i="3"/>
  <c r="K1447" i="3"/>
  <c r="J1447" i="3"/>
  <c r="I1447" i="3"/>
  <c r="H1447" i="3"/>
  <c r="G1447" i="3"/>
  <c r="F1447" i="3"/>
  <c r="E1447" i="3"/>
  <c r="C1447" i="3"/>
  <c r="B1447" i="3"/>
  <c r="K1446" i="3"/>
  <c r="J1446" i="3"/>
  <c r="I1446" i="3"/>
  <c r="H1446" i="3"/>
  <c r="G1446" i="3"/>
  <c r="F1446" i="3"/>
  <c r="E1446" i="3"/>
  <c r="C1446" i="3"/>
  <c r="B1446" i="3"/>
  <c r="K1445" i="3"/>
  <c r="J1445" i="3"/>
  <c r="I1445" i="3"/>
  <c r="H1445" i="3"/>
  <c r="G1445" i="3"/>
  <c r="F1445" i="3"/>
  <c r="E1445" i="3"/>
  <c r="C1445" i="3"/>
  <c r="B1445" i="3"/>
  <c r="K1444" i="3"/>
  <c r="J1444" i="3"/>
  <c r="I1444" i="3"/>
  <c r="H1444" i="3"/>
  <c r="G1444" i="3"/>
  <c r="F1444" i="3"/>
  <c r="E1444" i="3"/>
  <c r="C1444" i="3"/>
  <c r="B1444" i="3"/>
  <c r="K1443" i="3"/>
  <c r="J1443" i="3"/>
  <c r="I1443" i="3"/>
  <c r="H1443" i="3"/>
  <c r="G1443" i="3"/>
  <c r="F1443" i="3"/>
  <c r="E1443" i="3"/>
  <c r="C1443" i="3"/>
  <c r="B1443" i="3"/>
  <c r="K1442" i="3"/>
  <c r="J1442" i="3"/>
  <c r="I1442" i="3"/>
  <c r="H1442" i="3"/>
  <c r="G1442" i="3"/>
  <c r="F1442" i="3"/>
  <c r="E1442" i="3"/>
  <c r="C1442" i="3"/>
  <c r="B1442" i="3"/>
  <c r="K1441" i="3"/>
  <c r="J1441" i="3"/>
  <c r="I1441" i="3"/>
  <c r="H1441" i="3"/>
  <c r="G1441" i="3"/>
  <c r="F1441" i="3"/>
  <c r="E1441" i="3"/>
  <c r="C1441" i="3"/>
  <c r="B1441" i="3"/>
  <c r="K1440" i="3"/>
  <c r="J1440" i="3"/>
  <c r="I1440" i="3"/>
  <c r="H1440" i="3"/>
  <c r="G1440" i="3"/>
  <c r="F1440" i="3"/>
  <c r="E1440" i="3"/>
  <c r="C1440" i="3"/>
  <c r="B1440" i="3"/>
  <c r="K1439" i="3"/>
  <c r="J1439" i="3"/>
  <c r="I1439" i="3"/>
  <c r="H1439" i="3"/>
  <c r="G1439" i="3"/>
  <c r="F1439" i="3"/>
  <c r="E1439" i="3"/>
  <c r="C1439" i="3"/>
  <c r="B1439" i="3"/>
  <c r="K1438" i="3"/>
  <c r="J1438" i="3"/>
  <c r="I1438" i="3"/>
  <c r="H1438" i="3"/>
  <c r="G1438" i="3"/>
  <c r="F1438" i="3"/>
  <c r="E1438" i="3"/>
  <c r="C1438" i="3"/>
  <c r="B1438" i="3"/>
  <c r="K1437" i="3"/>
  <c r="J1437" i="3"/>
  <c r="I1437" i="3"/>
  <c r="H1437" i="3"/>
  <c r="G1437" i="3"/>
  <c r="F1437" i="3"/>
  <c r="E1437" i="3"/>
  <c r="C1437" i="3"/>
  <c r="B1437" i="3"/>
  <c r="K1436" i="3"/>
  <c r="J1436" i="3"/>
  <c r="I1436" i="3"/>
  <c r="H1436" i="3"/>
  <c r="G1436" i="3"/>
  <c r="F1436" i="3"/>
  <c r="E1436" i="3"/>
  <c r="C1436" i="3"/>
  <c r="B1436" i="3"/>
  <c r="K1435" i="3"/>
  <c r="J1435" i="3"/>
  <c r="I1435" i="3"/>
  <c r="H1435" i="3"/>
  <c r="G1435" i="3"/>
  <c r="F1435" i="3"/>
  <c r="E1435" i="3"/>
  <c r="C1435" i="3"/>
  <c r="B1435" i="3"/>
  <c r="K1434" i="3"/>
  <c r="J1434" i="3"/>
  <c r="I1434" i="3"/>
  <c r="H1434" i="3"/>
  <c r="G1434" i="3"/>
  <c r="F1434" i="3"/>
  <c r="E1434" i="3"/>
  <c r="C1434" i="3"/>
  <c r="B1434" i="3"/>
  <c r="K1433" i="3"/>
  <c r="J1433" i="3"/>
  <c r="I1433" i="3"/>
  <c r="H1433" i="3"/>
  <c r="G1433" i="3"/>
  <c r="F1433" i="3"/>
  <c r="E1433" i="3"/>
  <c r="C1433" i="3"/>
  <c r="B1433" i="3"/>
  <c r="K1432" i="3"/>
  <c r="J1432" i="3"/>
  <c r="I1432" i="3"/>
  <c r="H1432" i="3"/>
  <c r="G1432" i="3"/>
  <c r="F1432" i="3"/>
  <c r="E1432" i="3"/>
  <c r="C1432" i="3"/>
  <c r="B1432" i="3"/>
  <c r="K1431" i="3"/>
  <c r="J1431" i="3"/>
  <c r="I1431" i="3"/>
  <c r="H1431" i="3"/>
  <c r="G1431" i="3"/>
  <c r="F1431" i="3"/>
  <c r="E1431" i="3"/>
  <c r="C1431" i="3"/>
  <c r="B1431" i="3"/>
  <c r="K1430" i="3"/>
  <c r="J1430" i="3"/>
  <c r="I1430" i="3"/>
  <c r="H1430" i="3"/>
  <c r="G1430" i="3"/>
  <c r="F1430" i="3"/>
  <c r="E1430" i="3"/>
  <c r="C1430" i="3"/>
  <c r="B1430" i="3"/>
  <c r="K1429" i="3"/>
  <c r="J1429" i="3"/>
  <c r="I1429" i="3"/>
  <c r="H1429" i="3"/>
  <c r="G1429" i="3"/>
  <c r="F1429" i="3"/>
  <c r="E1429" i="3"/>
  <c r="C1429" i="3"/>
  <c r="B1429" i="3"/>
  <c r="K1428" i="3"/>
  <c r="J1428" i="3"/>
  <c r="I1428" i="3"/>
  <c r="H1428" i="3"/>
  <c r="G1428" i="3"/>
  <c r="F1428" i="3"/>
  <c r="E1428" i="3"/>
  <c r="C1428" i="3"/>
  <c r="B1428" i="3"/>
  <c r="K1427" i="3"/>
  <c r="J1427" i="3"/>
  <c r="I1427" i="3"/>
  <c r="H1427" i="3"/>
  <c r="G1427" i="3"/>
  <c r="F1427" i="3"/>
  <c r="E1427" i="3"/>
  <c r="C1427" i="3"/>
  <c r="B1427" i="3"/>
  <c r="K1426" i="3"/>
  <c r="J1426" i="3"/>
  <c r="I1426" i="3"/>
  <c r="H1426" i="3"/>
  <c r="G1426" i="3"/>
  <c r="F1426" i="3"/>
  <c r="E1426" i="3"/>
  <c r="C1426" i="3"/>
  <c r="B1426" i="3"/>
  <c r="K1425" i="3"/>
  <c r="J1425" i="3"/>
  <c r="I1425" i="3"/>
  <c r="H1425" i="3"/>
  <c r="G1425" i="3"/>
  <c r="F1425" i="3"/>
  <c r="E1425" i="3"/>
  <c r="C1425" i="3"/>
  <c r="B1425" i="3"/>
  <c r="K1424" i="3"/>
  <c r="J1424" i="3"/>
  <c r="I1424" i="3"/>
  <c r="H1424" i="3"/>
  <c r="G1424" i="3"/>
  <c r="F1424" i="3"/>
  <c r="E1424" i="3"/>
  <c r="C1424" i="3"/>
  <c r="B1424" i="3"/>
  <c r="K1423" i="3"/>
  <c r="J1423" i="3"/>
  <c r="I1423" i="3"/>
  <c r="H1423" i="3"/>
  <c r="G1423" i="3"/>
  <c r="F1423" i="3"/>
  <c r="E1423" i="3"/>
  <c r="C1423" i="3"/>
  <c r="B1423" i="3"/>
  <c r="K1422" i="3"/>
  <c r="J1422" i="3"/>
  <c r="I1422" i="3"/>
  <c r="H1422" i="3"/>
  <c r="G1422" i="3"/>
  <c r="F1422" i="3"/>
  <c r="E1422" i="3"/>
  <c r="C1422" i="3"/>
  <c r="B1422" i="3"/>
  <c r="K1421" i="3"/>
  <c r="J1421" i="3"/>
  <c r="I1421" i="3"/>
  <c r="H1421" i="3"/>
  <c r="G1421" i="3"/>
  <c r="F1421" i="3"/>
  <c r="E1421" i="3"/>
  <c r="C1421" i="3"/>
  <c r="B1421" i="3"/>
  <c r="K1420" i="3"/>
  <c r="J1420" i="3"/>
  <c r="I1420" i="3"/>
  <c r="H1420" i="3"/>
  <c r="G1420" i="3"/>
  <c r="F1420" i="3"/>
  <c r="E1420" i="3"/>
  <c r="C1420" i="3"/>
  <c r="B1420" i="3"/>
  <c r="K1419" i="3"/>
  <c r="J1419" i="3"/>
  <c r="I1419" i="3"/>
  <c r="H1419" i="3"/>
  <c r="G1419" i="3"/>
  <c r="F1419" i="3"/>
  <c r="E1419" i="3"/>
  <c r="C1419" i="3"/>
  <c r="B1419" i="3"/>
  <c r="K1418" i="3"/>
  <c r="J1418" i="3"/>
  <c r="I1418" i="3"/>
  <c r="H1418" i="3"/>
  <c r="G1418" i="3"/>
  <c r="F1418" i="3"/>
  <c r="E1418" i="3"/>
  <c r="C1418" i="3"/>
  <c r="B1418" i="3"/>
  <c r="K1417" i="3"/>
  <c r="J1417" i="3"/>
  <c r="I1417" i="3"/>
  <c r="H1417" i="3"/>
  <c r="G1417" i="3"/>
  <c r="F1417" i="3"/>
  <c r="E1417" i="3"/>
  <c r="C1417" i="3"/>
  <c r="B1417" i="3"/>
  <c r="K1416" i="3"/>
  <c r="J1416" i="3"/>
  <c r="I1416" i="3"/>
  <c r="H1416" i="3"/>
  <c r="G1416" i="3"/>
  <c r="F1416" i="3"/>
  <c r="E1416" i="3"/>
  <c r="C1416" i="3"/>
  <c r="B1416" i="3"/>
  <c r="K1415" i="3"/>
  <c r="J1415" i="3"/>
  <c r="I1415" i="3"/>
  <c r="H1415" i="3"/>
  <c r="G1415" i="3"/>
  <c r="F1415" i="3"/>
  <c r="E1415" i="3"/>
  <c r="C1415" i="3"/>
  <c r="B1415" i="3"/>
  <c r="K1414" i="3"/>
  <c r="J1414" i="3"/>
  <c r="I1414" i="3"/>
  <c r="H1414" i="3"/>
  <c r="G1414" i="3"/>
  <c r="F1414" i="3"/>
  <c r="E1414" i="3"/>
  <c r="C1414" i="3"/>
  <c r="B1414" i="3"/>
  <c r="K1413" i="3"/>
  <c r="J1413" i="3"/>
  <c r="I1413" i="3"/>
  <c r="H1413" i="3"/>
  <c r="G1413" i="3"/>
  <c r="F1413" i="3"/>
  <c r="E1413" i="3"/>
  <c r="C1413" i="3"/>
  <c r="B1413" i="3"/>
  <c r="K1412" i="3"/>
  <c r="J1412" i="3"/>
  <c r="I1412" i="3"/>
  <c r="H1412" i="3"/>
  <c r="G1412" i="3"/>
  <c r="F1412" i="3"/>
  <c r="E1412" i="3"/>
  <c r="C1412" i="3"/>
  <c r="B1412" i="3"/>
  <c r="K1411" i="3"/>
  <c r="J1411" i="3"/>
  <c r="I1411" i="3"/>
  <c r="H1411" i="3"/>
  <c r="G1411" i="3"/>
  <c r="F1411" i="3"/>
  <c r="E1411" i="3"/>
  <c r="C1411" i="3"/>
  <c r="B1411" i="3"/>
  <c r="K1410" i="3"/>
  <c r="J1410" i="3"/>
  <c r="I1410" i="3"/>
  <c r="H1410" i="3"/>
  <c r="G1410" i="3"/>
  <c r="F1410" i="3"/>
  <c r="E1410" i="3"/>
  <c r="C1410" i="3"/>
  <c r="B1410" i="3"/>
  <c r="K1409" i="3"/>
  <c r="J1409" i="3"/>
  <c r="I1409" i="3"/>
  <c r="H1409" i="3"/>
  <c r="G1409" i="3"/>
  <c r="F1409" i="3"/>
  <c r="E1409" i="3"/>
  <c r="C1409" i="3"/>
  <c r="B1409" i="3"/>
  <c r="K1408" i="3"/>
  <c r="J1408" i="3"/>
  <c r="I1408" i="3"/>
  <c r="H1408" i="3"/>
  <c r="G1408" i="3"/>
  <c r="F1408" i="3"/>
  <c r="E1408" i="3"/>
  <c r="C1408" i="3"/>
  <c r="B1408" i="3"/>
  <c r="K1407" i="3"/>
  <c r="J1407" i="3"/>
  <c r="I1407" i="3"/>
  <c r="H1407" i="3"/>
  <c r="G1407" i="3"/>
  <c r="F1407" i="3"/>
  <c r="E1407" i="3"/>
  <c r="C1407" i="3"/>
  <c r="B1407" i="3"/>
  <c r="K1406" i="3"/>
  <c r="J1406" i="3"/>
  <c r="I1406" i="3"/>
  <c r="H1406" i="3"/>
  <c r="G1406" i="3"/>
  <c r="F1406" i="3"/>
  <c r="E1406" i="3"/>
  <c r="C1406" i="3"/>
  <c r="B1406" i="3"/>
  <c r="K1405" i="3"/>
  <c r="J1405" i="3"/>
  <c r="I1405" i="3"/>
  <c r="H1405" i="3"/>
  <c r="G1405" i="3"/>
  <c r="F1405" i="3"/>
  <c r="E1405" i="3"/>
  <c r="C1405" i="3"/>
  <c r="B1405" i="3"/>
  <c r="K1404" i="3"/>
  <c r="J1404" i="3"/>
  <c r="I1404" i="3"/>
  <c r="H1404" i="3"/>
  <c r="G1404" i="3"/>
  <c r="F1404" i="3"/>
  <c r="E1404" i="3"/>
  <c r="C1404" i="3"/>
  <c r="B1404" i="3"/>
  <c r="K1403" i="3"/>
  <c r="J1403" i="3"/>
  <c r="I1403" i="3"/>
  <c r="H1403" i="3"/>
  <c r="G1403" i="3"/>
  <c r="F1403" i="3"/>
  <c r="E1403" i="3"/>
  <c r="C1403" i="3"/>
  <c r="B1403" i="3"/>
  <c r="K1402" i="3"/>
  <c r="J1402" i="3"/>
  <c r="I1402" i="3"/>
  <c r="H1402" i="3"/>
  <c r="G1402" i="3"/>
  <c r="F1402" i="3"/>
  <c r="E1402" i="3"/>
  <c r="C1402" i="3"/>
  <c r="B1402" i="3"/>
  <c r="K1401" i="3"/>
  <c r="J1401" i="3"/>
  <c r="I1401" i="3"/>
  <c r="H1401" i="3"/>
  <c r="G1401" i="3"/>
  <c r="F1401" i="3"/>
  <c r="E1401" i="3"/>
  <c r="C1401" i="3"/>
  <c r="B1401" i="3"/>
  <c r="K1400" i="3"/>
  <c r="J1400" i="3"/>
  <c r="I1400" i="3"/>
  <c r="H1400" i="3"/>
  <c r="G1400" i="3"/>
  <c r="F1400" i="3"/>
  <c r="E1400" i="3"/>
  <c r="C1400" i="3"/>
  <c r="B1400" i="3"/>
  <c r="K1399" i="3"/>
  <c r="J1399" i="3"/>
  <c r="I1399" i="3"/>
  <c r="H1399" i="3"/>
  <c r="G1399" i="3"/>
  <c r="F1399" i="3"/>
  <c r="E1399" i="3"/>
  <c r="C1399" i="3"/>
  <c r="B1399" i="3"/>
  <c r="K1398" i="3"/>
  <c r="J1398" i="3"/>
  <c r="I1398" i="3"/>
  <c r="H1398" i="3"/>
  <c r="G1398" i="3"/>
  <c r="F1398" i="3"/>
  <c r="E1398" i="3"/>
  <c r="C1398" i="3"/>
  <c r="B1398" i="3"/>
  <c r="K1397" i="3"/>
  <c r="J1397" i="3"/>
  <c r="I1397" i="3"/>
  <c r="H1397" i="3"/>
  <c r="G1397" i="3"/>
  <c r="F1397" i="3"/>
  <c r="E1397" i="3"/>
  <c r="C1397" i="3"/>
  <c r="B1397" i="3"/>
  <c r="K1396" i="3"/>
  <c r="J1396" i="3"/>
  <c r="I1396" i="3"/>
  <c r="H1396" i="3"/>
  <c r="G1396" i="3"/>
  <c r="F1396" i="3"/>
  <c r="E1396" i="3"/>
  <c r="C1396" i="3"/>
  <c r="B1396" i="3"/>
  <c r="K1395" i="3"/>
  <c r="J1395" i="3"/>
  <c r="I1395" i="3"/>
  <c r="H1395" i="3"/>
  <c r="G1395" i="3"/>
  <c r="F1395" i="3"/>
  <c r="E1395" i="3"/>
  <c r="C1395" i="3"/>
  <c r="B1395" i="3"/>
  <c r="K1394" i="3"/>
  <c r="J1394" i="3"/>
  <c r="I1394" i="3"/>
  <c r="H1394" i="3"/>
  <c r="G1394" i="3"/>
  <c r="F1394" i="3"/>
  <c r="E1394" i="3"/>
  <c r="C1394" i="3"/>
  <c r="B1394" i="3"/>
  <c r="K1393" i="3"/>
  <c r="J1393" i="3"/>
  <c r="I1393" i="3"/>
  <c r="H1393" i="3"/>
  <c r="G1393" i="3"/>
  <c r="F1393" i="3"/>
  <c r="E1393" i="3"/>
  <c r="C1393" i="3"/>
  <c r="B1393" i="3"/>
  <c r="K1392" i="3"/>
  <c r="J1392" i="3"/>
  <c r="I1392" i="3"/>
  <c r="H1392" i="3"/>
  <c r="G1392" i="3"/>
  <c r="F1392" i="3"/>
  <c r="E1392" i="3"/>
  <c r="C1392" i="3"/>
  <c r="B1392" i="3"/>
  <c r="K1391" i="3"/>
  <c r="J1391" i="3"/>
  <c r="I1391" i="3"/>
  <c r="H1391" i="3"/>
  <c r="G1391" i="3"/>
  <c r="F1391" i="3"/>
  <c r="E1391" i="3"/>
  <c r="C1391" i="3"/>
  <c r="B1391" i="3"/>
  <c r="K1390" i="3"/>
  <c r="J1390" i="3"/>
  <c r="I1390" i="3"/>
  <c r="H1390" i="3"/>
  <c r="G1390" i="3"/>
  <c r="F1390" i="3"/>
  <c r="E1390" i="3"/>
  <c r="C1390" i="3"/>
  <c r="B1390" i="3"/>
  <c r="K1389" i="3"/>
  <c r="J1389" i="3"/>
  <c r="I1389" i="3"/>
  <c r="H1389" i="3"/>
  <c r="G1389" i="3"/>
  <c r="F1389" i="3"/>
  <c r="E1389" i="3"/>
  <c r="C1389" i="3"/>
  <c r="B1389" i="3"/>
  <c r="K1388" i="3"/>
  <c r="J1388" i="3"/>
  <c r="I1388" i="3"/>
  <c r="H1388" i="3"/>
  <c r="G1388" i="3"/>
  <c r="F1388" i="3"/>
  <c r="E1388" i="3"/>
  <c r="C1388" i="3"/>
  <c r="B1388" i="3"/>
  <c r="K1387" i="3"/>
  <c r="J1387" i="3"/>
  <c r="I1387" i="3"/>
  <c r="H1387" i="3"/>
  <c r="G1387" i="3"/>
  <c r="F1387" i="3"/>
  <c r="E1387" i="3"/>
  <c r="C1387" i="3"/>
  <c r="B1387" i="3"/>
  <c r="K1386" i="3"/>
  <c r="J1386" i="3"/>
  <c r="I1386" i="3"/>
  <c r="H1386" i="3"/>
  <c r="G1386" i="3"/>
  <c r="F1386" i="3"/>
  <c r="E1386" i="3"/>
  <c r="C1386" i="3"/>
  <c r="B1386" i="3"/>
  <c r="K1385" i="3"/>
  <c r="J1385" i="3"/>
  <c r="I1385" i="3"/>
  <c r="H1385" i="3"/>
  <c r="G1385" i="3"/>
  <c r="F1385" i="3"/>
  <c r="E1385" i="3"/>
  <c r="C1385" i="3"/>
  <c r="B1385" i="3"/>
  <c r="K1384" i="3"/>
  <c r="J1384" i="3"/>
  <c r="I1384" i="3"/>
  <c r="H1384" i="3"/>
  <c r="G1384" i="3"/>
  <c r="F1384" i="3"/>
  <c r="E1384" i="3"/>
  <c r="C1384" i="3"/>
  <c r="B1384" i="3"/>
  <c r="K1383" i="3"/>
  <c r="J1383" i="3"/>
  <c r="I1383" i="3"/>
  <c r="H1383" i="3"/>
  <c r="G1383" i="3"/>
  <c r="F1383" i="3"/>
  <c r="E1383" i="3"/>
  <c r="C1383" i="3"/>
  <c r="B1383" i="3"/>
  <c r="K1382" i="3"/>
  <c r="J1382" i="3"/>
  <c r="I1382" i="3"/>
  <c r="H1382" i="3"/>
  <c r="G1382" i="3"/>
  <c r="F1382" i="3"/>
  <c r="E1382" i="3"/>
  <c r="C1382" i="3"/>
  <c r="B1382" i="3"/>
  <c r="K1381" i="3"/>
  <c r="J1381" i="3"/>
  <c r="I1381" i="3"/>
  <c r="H1381" i="3"/>
  <c r="G1381" i="3"/>
  <c r="F1381" i="3"/>
  <c r="E1381" i="3"/>
  <c r="C1381" i="3"/>
  <c r="B1381" i="3"/>
  <c r="K1380" i="3"/>
  <c r="J1380" i="3"/>
  <c r="I1380" i="3"/>
  <c r="H1380" i="3"/>
  <c r="G1380" i="3"/>
  <c r="F1380" i="3"/>
  <c r="E1380" i="3"/>
  <c r="C1380" i="3"/>
  <c r="B1380" i="3"/>
  <c r="K1379" i="3"/>
  <c r="J1379" i="3"/>
  <c r="I1379" i="3"/>
  <c r="H1379" i="3"/>
  <c r="G1379" i="3"/>
  <c r="F1379" i="3"/>
  <c r="E1379" i="3"/>
  <c r="C1379" i="3"/>
  <c r="B1379" i="3"/>
  <c r="K1378" i="3"/>
  <c r="J1378" i="3"/>
  <c r="I1378" i="3"/>
  <c r="H1378" i="3"/>
  <c r="G1378" i="3"/>
  <c r="F1378" i="3"/>
  <c r="E1378" i="3"/>
  <c r="C1378" i="3"/>
  <c r="B1378" i="3"/>
  <c r="K1377" i="3"/>
  <c r="J1377" i="3"/>
  <c r="I1377" i="3"/>
  <c r="H1377" i="3"/>
  <c r="G1377" i="3"/>
  <c r="F1377" i="3"/>
  <c r="E1377" i="3"/>
  <c r="C1377" i="3"/>
  <c r="B1377" i="3"/>
  <c r="K1376" i="3"/>
  <c r="J1376" i="3"/>
  <c r="I1376" i="3"/>
  <c r="H1376" i="3"/>
  <c r="G1376" i="3"/>
  <c r="F1376" i="3"/>
  <c r="E1376" i="3"/>
  <c r="C1376" i="3"/>
  <c r="B1376" i="3"/>
  <c r="K1375" i="3"/>
  <c r="J1375" i="3"/>
  <c r="I1375" i="3"/>
  <c r="H1375" i="3"/>
  <c r="G1375" i="3"/>
  <c r="F1375" i="3"/>
  <c r="E1375" i="3"/>
  <c r="C1375" i="3"/>
  <c r="B1375" i="3"/>
  <c r="K1374" i="3"/>
  <c r="J1374" i="3"/>
  <c r="I1374" i="3"/>
  <c r="H1374" i="3"/>
  <c r="G1374" i="3"/>
  <c r="F1374" i="3"/>
  <c r="E1374" i="3"/>
  <c r="C1374" i="3"/>
  <c r="B1374" i="3"/>
  <c r="K1373" i="3"/>
  <c r="J1373" i="3"/>
  <c r="I1373" i="3"/>
  <c r="H1373" i="3"/>
  <c r="G1373" i="3"/>
  <c r="F1373" i="3"/>
  <c r="E1373" i="3"/>
  <c r="C1373" i="3"/>
  <c r="B1373" i="3"/>
  <c r="K1372" i="3"/>
  <c r="J1372" i="3"/>
  <c r="I1372" i="3"/>
  <c r="H1372" i="3"/>
  <c r="G1372" i="3"/>
  <c r="F1372" i="3"/>
  <c r="E1372" i="3"/>
  <c r="C1372" i="3"/>
  <c r="B1372" i="3"/>
  <c r="K1371" i="3"/>
  <c r="J1371" i="3"/>
  <c r="I1371" i="3"/>
  <c r="H1371" i="3"/>
  <c r="G1371" i="3"/>
  <c r="F1371" i="3"/>
  <c r="E1371" i="3"/>
  <c r="C1371" i="3"/>
  <c r="B1371" i="3"/>
  <c r="K1370" i="3"/>
  <c r="J1370" i="3"/>
  <c r="I1370" i="3"/>
  <c r="H1370" i="3"/>
  <c r="G1370" i="3"/>
  <c r="F1370" i="3"/>
  <c r="E1370" i="3"/>
  <c r="C1370" i="3"/>
  <c r="B1370" i="3"/>
  <c r="K1369" i="3"/>
  <c r="J1369" i="3"/>
  <c r="I1369" i="3"/>
  <c r="H1369" i="3"/>
  <c r="G1369" i="3"/>
  <c r="F1369" i="3"/>
  <c r="E1369" i="3"/>
  <c r="C1369" i="3"/>
  <c r="B1369" i="3"/>
  <c r="K1368" i="3"/>
  <c r="J1368" i="3"/>
  <c r="I1368" i="3"/>
  <c r="H1368" i="3"/>
  <c r="G1368" i="3"/>
  <c r="F1368" i="3"/>
  <c r="E1368" i="3"/>
  <c r="C1368" i="3"/>
  <c r="B1368" i="3"/>
  <c r="K1367" i="3"/>
  <c r="J1367" i="3"/>
  <c r="I1367" i="3"/>
  <c r="H1367" i="3"/>
  <c r="G1367" i="3"/>
  <c r="F1367" i="3"/>
  <c r="E1367" i="3"/>
  <c r="C1367" i="3"/>
  <c r="B1367" i="3"/>
  <c r="K1366" i="3"/>
  <c r="J1366" i="3"/>
  <c r="I1366" i="3"/>
  <c r="H1366" i="3"/>
  <c r="G1366" i="3"/>
  <c r="F1366" i="3"/>
  <c r="E1366" i="3"/>
  <c r="C1366" i="3"/>
  <c r="B1366" i="3"/>
  <c r="K1365" i="3"/>
  <c r="J1365" i="3"/>
  <c r="I1365" i="3"/>
  <c r="H1365" i="3"/>
  <c r="G1365" i="3"/>
  <c r="F1365" i="3"/>
  <c r="E1365" i="3"/>
  <c r="C1365" i="3"/>
  <c r="B1365" i="3"/>
  <c r="K1364" i="3"/>
  <c r="J1364" i="3"/>
  <c r="I1364" i="3"/>
  <c r="H1364" i="3"/>
  <c r="G1364" i="3"/>
  <c r="F1364" i="3"/>
  <c r="E1364" i="3"/>
  <c r="C1364" i="3"/>
  <c r="B1364" i="3"/>
  <c r="K1363" i="3"/>
  <c r="J1363" i="3"/>
  <c r="I1363" i="3"/>
  <c r="H1363" i="3"/>
  <c r="G1363" i="3"/>
  <c r="F1363" i="3"/>
  <c r="E1363" i="3"/>
  <c r="C1363" i="3"/>
  <c r="B1363" i="3"/>
  <c r="K1362" i="3"/>
  <c r="J1362" i="3"/>
  <c r="I1362" i="3"/>
  <c r="H1362" i="3"/>
  <c r="G1362" i="3"/>
  <c r="F1362" i="3"/>
  <c r="E1362" i="3"/>
  <c r="C1362" i="3"/>
  <c r="B1362" i="3"/>
  <c r="K1361" i="3"/>
  <c r="J1361" i="3"/>
  <c r="I1361" i="3"/>
  <c r="H1361" i="3"/>
  <c r="G1361" i="3"/>
  <c r="F1361" i="3"/>
  <c r="E1361" i="3"/>
  <c r="C1361" i="3"/>
  <c r="B1361" i="3"/>
  <c r="K1360" i="3"/>
  <c r="J1360" i="3"/>
  <c r="I1360" i="3"/>
  <c r="H1360" i="3"/>
  <c r="G1360" i="3"/>
  <c r="F1360" i="3"/>
  <c r="E1360" i="3"/>
  <c r="C1360" i="3"/>
  <c r="B1360" i="3"/>
  <c r="K1359" i="3"/>
  <c r="J1359" i="3"/>
  <c r="I1359" i="3"/>
  <c r="H1359" i="3"/>
  <c r="G1359" i="3"/>
  <c r="F1359" i="3"/>
  <c r="E1359" i="3"/>
  <c r="C1359" i="3"/>
  <c r="B1359" i="3"/>
  <c r="K1358" i="3"/>
  <c r="J1358" i="3"/>
  <c r="I1358" i="3"/>
  <c r="H1358" i="3"/>
  <c r="G1358" i="3"/>
  <c r="F1358" i="3"/>
  <c r="E1358" i="3"/>
  <c r="C1358" i="3"/>
  <c r="B1358" i="3"/>
  <c r="K1357" i="3"/>
  <c r="J1357" i="3"/>
  <c r="I1357" i="3"/>
  <c r="H1357" i="3"/>
  <c r="G1357" i="3"/>
  <c r="F1357" i="3"/>
  <c r="E1357" i="3"/>
  <c r="C1357" i="3"/>
  <c r="B1357" i="3"/>
  <c r="K1356" i="3"/>
  <c r="J1356" i="3"/>
  <c r="I1356" i="3"/>
  <c r="H1356" i="3"/>
  <c r="G1356" i="3"/>
  <c r="F1356" i="3"/>
  <c r="E1356" i="3"/>
  <c r="C1356" i="3"/>
  <c r="B1356" i="3"/>
  <c r="K1355" i="3"/>
  <c r="J1355" i="3"/>
  <c r="I1355" i="3"/>
  <c r="H1355" i="3"/>
  <c r="G1355" i="3"/>
  <c r="F1355" i="3"/>
  <c r="E1355" i="3"/>
  <c r="C1355" i="3"/>
  <c r="B1355" i="3"/>
  <c r="K1354" i="3"/>
  <c r="J1354" i="3"/>
  <c r="I1354" i="3"/>
  <c r="H1354" i="3"/>
  <c r="G1354" i="3"/>
  <c r="F1354" i="3"/>
  <c r="E1354" i="3"/>
  <c r="C1354" i="3"/>
  <c r="B1354" i="3"/>
  <c r="K1353" i="3"/>
  <c r="J1353" i="3"/>
  <c r="I1353" i="3"/>
  <c r="H1353" i="3"/>
  <c r="G1353" i="3"/>
  <c r="F1353" i="3"/>
  <c r="E1353" i="3"/>
  <c r="C1353" i="3"/>
  <c r="B1353" i="3"/>
  <c r="K1352" i="3"/>
  <c r="J1352" i="3"/>
  <c r="I1352" i="3"/>
  <c r="H1352" i="3"/>
  <c r="G1352" i="3"/>
  <c r="F1352" i="3"/>
  <c r="E1352" i="3"/>
  <c r="C1352" i="3"/>
  <c r="B1352" i="3"/>
  <c r="K1351" i="3"/>
  <c r="J1351" i="3"/>
  <c r="I1351" i="3"/>
  <c r="H1351" i="3"/>
  <c r="G1351" i="3"/>
  <c r="F1351" i="3"/>
  <c r="E1351" i="3"/>
  <c r="C1351" i="3"/>
  <c r="B1351" i="3"/>
  <c r="K1350" i="3"/>
  <c r="J1350" i="3"/>
  <c r="I1350" i="3"/>
  <c r="H1350" i="3"/>
  <c r="G1350" i="3"/>
  <c r="F1350" i="3"/>
  <c r="E1350" i="3"/>
  <c r="C1350" i="3"/>
  <c r="B1350" i="3"/>
  <c r="K1349" i="3"/>
  <c r="J1349" i="3"/>
  <c r="I1349" i="3"/>
  <c r="H1349" i="3"/>
  <c r="G1349" i="3"/>
  <c r="F1349" i="3"/>
  <c r="E1349" i="3"/>
  <c r="C1349" i="3"/>
  <c r="B1349" i="3"/>
  <c r="K1348" i="3"/>
  <c r="J1348" i="3"/>
  <c r="I1348" i="3"/>
  <c r="H1348" i="3"/>
  <c r="G1348" i="3"/>
  <c r="F1348" i="3"/>
  <c r="E1348" i="3"/>
  <c r="C1348" i="3"/>
  <c r="B1348" i="3"/>
  <c r="K1347" i="3"/>
  <c r="J1347" i="3"/>
  <c r="I1347" i="3"/>
  <c r="H1347" i="3"/>
  <c r="G1347" i="3"/>
  <c r="F1347" i="3"/>
  <c r="E1347" i="3"/>
  <c r="C1347" i="3"/>
  <c r="B1347" i="3"/>
  <c r="K1346" i="3"/>
  <c r="J1346" i="3"/>
  <c r="I1346" i="3"/>
  <c r="H1346" i="3"/>
  <c r="G1346" i="3"/>
  <c r="F1346" i="3"/>
  <c r="E1346" i="3"/>
  <c r="C1346" i="3"/>
  <c r="B1346" i="3"/>
  <c r="K1345" i="3"/>
  <c r="J1345" i="3"/>
  <c r="I1345" i="3"/>
  <c r="H1345" i="3"/>
  <c r="G1345" i="3"/>
  <c r="F1345" i="3"/>
  <c r="E1345" i="3"/>
  <c r="C1345" i="3"/>
  <c r="B1345" i="3"/>
  <c r="K1344" i="3"/>
  <c r="J1344" i="3"/>
  <c r="I1344" i="3"/>
  <c r="H1344" i="3"/>
  <c r="G1344" i="3"/>
  <c r="F1344" i="3"/>
  <c r="E1344" i="3"/>
  <c r="C1344" i="3"/>
  <c r="B1344" i="3"/>
  <c r="K1343" i="3"/>
  <c r="J1343" i="3"/>
  <c r="I1343" i="3"/>
  <c r="H1343" i="3"/>
  <c r="G1343" i="3"/>
  <c r="F1343" i="3"/>
  <c r="E1343" i="3"/>
  <c r="C1343" i="3"/>
  <c r="B1343" i="3"/>
  <c r="K1342" i="3"/>
  <c r="J1342" i="3"/>
  <c r="I1342" i="3"/>
  <c r="H1342" i="3"/>
  <c r="G1342" i="3"/>
  <c r="F1342" i="3"/>
  <c r="E1342" i="3"/>
  <c r="C1342" i="3"/>
  <c r="B1342" i="3"/>
  <c r="K1341" i="3"/>
  <c r="J1341" i="3"/>
  <c r="I1341" i="3"/>
  <c r="H1341" i="3"/>
  <c r="G1341" i="3"/>
  <c r="F1341" i="3"/>
  <c r="E1341" i="3"/>
  <c r="C1341" i="3"/>
  <c r="B1341" i="3"/>
  <c r="K1340" i="3"/>
  <c r="J1340" i="3"/>
  <c r="I1340" i="3"/>
  <c r="H1340" i="3"/>
  <c r="G1340" i="3"/>
  <c r="F1340" i="3"/>
  <c r="E1340" i="3"/>
  <c r="C1340" i="3"/>
  <c r="B1340" i="3"/>
  <c r="K1339" i="3"/>
  <c r="J1339" i="3"/>
  <c r="I1339" i="3"/>
  <c r="H1339" i="3"/>
  <c r="G1339" i="3"/>
  <c r="F1339" i="3"/>
  <c r="E1339" i="3"/>
  <c r="C1339" i="3"/>
  <c r="B1339" i="3"/>
  <c r="K1338" i="3"/>
  <c r="J1338" i="3"/>
  <c r="I1338" i="3"/>
  <c r="H1338" i="3"/>
  <c r="G1338" i="3"/>
  <c r="F1338" i="3"/>
  <c r="E1338" i="3"/>
  <c r="C1338" i="3"/>
  <c r="B1338" i="3"/>
  <c r="K1337" i="3"/>
  <c r="J1337" i="3"/>
  <c r="I1337" i="3"/>
  <c r="H1337" i="3"/>
  <c r="G1337" i="3"/>
  <c r="F1337" i="3"/>
  <c r="E1337" i="3"/>
  <c r="C1337" i="3"/>
  <c r="B1337" i="3"/>
  <c r="K1336" i="3"/>
  <c r="J1336" i="3"/>
  <c r="I1336" i="3"/>
  <c r="H1336" i="3"/>
  <c r="G1336" i="3"/>
  <c r="F1336" i="3"/>
  <c r="E1336" i="3"/>
  <c r="C1336" i="3"/>
  <c r="B1336" i="3"/>
  <c r="K1335" i="3"/>
  <c r="J1335" i="3"/>
  <c r="I1335" i="3"/>
  <c r="H1335" i="3"/>
  <c r="G1335" i="3"/>
  <c r="F1335" i="3"/>
  <c r="E1335" i="3"/>
  <c r="C1335" i="3"/>
  <c r="B1335" i="3"/>
  <c r="K1334" i="3"/>
  <c r="J1334" i="3"/>
  <c r="I1334" i="3"/>
  <c r="H1334" i="3"/>
  <c r="G1334" i="3"/>
  <c r="F1334" i="3"/>
  <c r="E1334" i="3"/>
  <c r="C1334" i="3"/>
  <c r="B1334" i="3"/>
  <c r="K1333" i="3"/>
  <c r="J1333" i="3"/>
  <c r="I1333" i="3"/>
  <c r="H1333" i="3"/>
  <c r="G1333" i="3"/>
  <c r="F1333" i="3"/>
  <c r="E1333" i="3"/>
  <c r="C1333" i="3"/>
  <c r="B1333" i="3"/>
  <c r="K1332" i="3"/>
  <c r="J1332" i="3"/>
  <c r="I1332" i="3"/>
  <c r="H1332" i="3"/>
  <c r="G1332" i="3"/>
  <c r="F1332" i="3"/>
  <c r="E1332" i="3"/>
  <c r="C1332" i="3"/>
  <c r="B1332" i="3"/>
  <c r="K1331" i="3"/>
  <c r="J1331" i="3"/>
  <c r="I1331" i="3"/>
  <c r="H1331" i="3"/>
  <c r="G1331" i="3"/>
  <c r="F1331" i="3"/>
  <c r="E1331" i="3"/>
  <c r="C1331" i="3"/>
  <c r="B1331" i="3"/>
  <c r="K1330" i="3"/>
  <c r="J1330" i="3"/>
  <c r="I1330" i="3"/>
  <c r="H1330" i="3"/>
  <c r="G1330" i="3"/>
  <c r="F1330" i="3"/>
  <c r="E1330" i="3"/>
  <c r="C1330" i="3"/>
  <c r="B1330" i="3"/>
  <c r="K1329" i="3"/>
  <c r="J1329" i="3"/>
  <c r="I1329" i="3"/>
  <c r="H1329" i="3"/>
  <c r="G1329" i="3"/>
  <c r="F1329" i="3"/>
  <c r="E1329" i="3"/>
  <c r="C1329" i="3"/>
  <c r="B1329" i="3"/>
  <c r="K1328" i="3"/>
  <c r="J1328" i="3"/>
  <c r="I1328" i="3"/>
  <c r="H1328" i="3"/>
  <c r="G1328" i="3"/>
  <c r="F1328" i="3"/>
  <c r="E1328" i="3"/>
  <c r="C1328" i="3"/>
  <c r="B1328" i="3"/>
  <c r="K1327" i="3"/>
  <c r="J1327" i="3"/>
  <c r="I1327" i="3"/>
  <c r="H1327" i="3"/>
  <c r="G1327" i="3"/>
  <c r="F1327" i="3"/>
  <c r="E1327" i="3"/>
  <c r="C1327" i="3"/>
  <c r="B1327" i="3"/>
  <c r="K1326" i="3"/>
  <c r="J1326" i="3"/>
  <c r="I1326" i="3"/>
  <c r="H1326" i="3"/>
  <c r="G1326" i="3"/>
  <c r="F1326" i="3"/>
  <c r="E1326" i="3"/>
  <c r="C1326" i="3"/>
  <c r="B1326" i="3"/>
  <c r="K1325" i="3"/>
  <c r="J1325" i="3"/>
  <c r="I1325" i="3"/>
  <c r="H1325" i="3"/>
  <c r="G1325" i="3"/>
  <c r="F1325" i="3"/>
  <c r="E1325" i="3"/>
  <c r="C1325" i="3"/>
  <c r="B1325" i="3"/>
  <c r="K1324" i="3"/>
  <c r="J1324" i="3"/>
  <c r="I1324" i="3"/>
  <c r="H1324" i="3"/>
  <c r="G1324" i="3"/>
  <c r="F1324" i="3"/>
  <c r="E1324" i="3"/>
  <c r="C1324" i="3"/>
  <c r="B1324" i="3"/>
  <c r="K1323" i="3"/>
  <c r="J1323" i="3"/>
  <c r="I1323" i="3"/>
  <c r="H1323" i="3"/>
  <c r="G1323" i="3"/>
  <c r="F1323" i="3"/>
  <c r="E1323" i="3"/>
  <c r="C1323" i="3"/>
  <c r="B1323" i="3"/>
  <c r="K1322" i="3"/>
  <c r="J1322" i="3"/>
  <c r="I1322" i="3"/>
  <c r="H1322" i="3"/>
  <c r="G1322" i="3"/>
  <c r="F1322" i="3"/>
  <c r="E1322" i="3"/>
  <c r="C1322" i="3"/>
  <c r="B1322" i="3"/>
  <c r="K1321" i="3"/>
  <c r="J1321" i="3"/>
  <c r="I1321" i="3"/>
  <c r="H1321" i="3"/>
  <c r="G1321" i="3"/>
  <c r="F1321" i="3"/>
  <c r="E1321" i="3"/>
  <c r="C1321" i="3"/>
  <c r="B1321" i="3"/>
  <c r="K1320" i="3"/>
  <c r="J1320" i="3"/>
  <c r="I1320" i="3"/>
  <c r="H1320" i="3"/>
  <c r="G1320" i="3"/>
  <c r="F1320" i="3"/>
  <c r="E1320" i="3"/>
  <c r="C1320" i="3"/>
  <c r="B1320" i="3"/>
  <c r="K1319" i="3"/>
  <c r="J1319" i="3"/>
  <c r="I1319" i="3"/>
  <c r="H1319" i="3"/>
  <c r="G1319" i="3"/>
  <c r="F1319" i="3"/>
  <c r="E1319" i="3"/>
  <c r="C1319" i="3"/>
  <c r="B1319" i="3"/>
  <c r="K1318" i="3"/>
  <c r="J1318" i="3"/>
  <c r="I1318" i="3"/>
  <c r="H1318" i="3"/>
  <c r="G1318" i="3"/>
  <c r="F1318" i="3"/>
  <c r="E1318" i="3"/>
  <c r="C1318" i="3"/>
  <c r="B1318" i="3"/>
  <c r="K1317" i="3"/>
  <c r="J1317" i="3"/>
  <c r="I1317" i="3"/>
  <c r="H1317" i="3"/>
  <c r="G1317" i="3"/>
  <c r="F1317" i="3"/>
  <c r="E1317" i="3"/>
  <c r="C1317" i="3"/>
  <c r="B1317" i="3"/>
  <c r="K1316" i="3"/>
  <c r="J1316" i="3"/>
  <c r="I1316" i="3"/>
  <c r="H1316" i="3"/>
  <c r="G1316" i="3"/>
  <c r="F1316" i="3"/>
  <c r="E1316" i="3"/>
  <c r="C1316" i="3"/>
  <c r="B1316" i="3"/>
  <c r="K1315" i="3"/>
  <c r="J1315" i="3"/>
  <c r="I1315" i="3"/>
  <c r="H1315" i="3"/>
  <c r="G1315" i="3"/>
  <c r="F1315" i="3"/>
  <c r="E1315" i="3"/>
  <c r="C1315" i="3"/>
  <c r="B1315" i="3"/>
  <c r="K1314" i="3"/>
  <c r="J1314" i="3"/>
  <c r="I1314" i="3"/>
  <c r="H1314" i="3"/>
  <c r="G1314" i="3"/>
  <c r="F1314" i="3"/>
  <c r="E1314" i="3"/>
  <c r="C1314" i="3"/>
  <c r="B1314" i="3"/>
  <c r="K1313" i="3"/>
  <c r="J1313" i="3"/>
  <c r="I1313" i="3"/>
  <c r="H1313" i="3"/>
  <c r="G1313" i="3"/>
  <c r="F1313" i="3"/>
  <c r="E1313" i="3"/>
  <c r="C1313" i="3"/>
  <c r="B1313" i="3"/>
  <c r="K1312" i="3"/>
  <c r="J1312" i="3"/>
  <c r="I1312" i="3"/>
  <c r="H1312" i="3"/>
  <c r="G1312" i="3"/>
  <c r="F1312" i="3"/>
  <c r="E1312" i="3"/>
  <c r="C1312" i="3"/>
  <c r="B1312" i="3"/>
  <c r="K1311" i="3"/>
  <c r="J1311" i="3"/>
  <c r="I1311" i="3"/>
  <c r="H1311" i="3"/>
  <c r="G1311" i="3"/>
  <c r="F1311" i="3"/>
  <c r="E1311" i="3"/>
  <c r="C1311" i="3"/>
  <c r="B1311" i="3"/>
  <c r="K1310" i="3"/>
  <c r="J1310" i="3"/>
  <c r="I1310" i="3"/>
  <c r="H1310" i="3"/>
  <c r="G1310" i="3"/>
  <c r="F1310" i="3"/>
  <c r="E1310" i="3"/>
  <c r="C1310" i="3"/>
  <c r="B1310" i="3"/>
  <c r="K1309" i="3"/>
  <c r="J1309" i="3"/>
  <c r="I1309" i="3"/>
  <c r="H1309" i="3"/>
  <c r="G1309" i="3"/>
  <c r="F1309" i="3"/>
  <c r="E1309" i="3"/>
  <c r="C1309" i="3"/>
  <c r="B1309" i="3"/>
  <c r="K1308" i="3"/>
  <c r="J1308" i="3"/>
  <c r="I1308" i="3"/>
  <c r="H1308" i="3"/>
  <c r="G1308" i="3"/>
  <c r="F1308" i="3"/>
  <c r="E1308" i="3"/>
  <c r="C1308" i="3"/>
  <c r="B1308" i="3"/>
  <c r="K1307" i="3"/>
  <c r="J1307" i="3"/>
  <c r="I1307" i="3"/>
  <c r="H1307" i="3"/>
  <c r="G1307" i="3"/>
  <c r="F1307" i="3"/>
  <c r="E1307" i="3"/>
  <c r="C1307" i="3"/>
  <c r="B1307" i="3"/>
  <c r="K1306" i="3"/>
  <c r="J1306" i="3"/>
  <c r="I1306" i="3"/>
  <c r="H1306" i="3"/>
  <c r="G1306" i="3"/>
  <c r="F1306" i="3"/>
  <c r="E1306" i="3"/>
  <c r="C1306" i="3"/>
  <c r="B1306" i="3"/>
  <c r="K1305" i="3"/>
  <c r="J1305" i="3"/>
  <c r="I1305" i="3"/>
  <c r="H1305" i="3"/>
  <c r="G1305" i="3"/>
  <c r="F1305" i="3"/>
  <c r="E1305" i="3"/>
  <c r="C1305" i="3"/>
  <c r="B1305" i="3"/>
  <c r="K1304" i="3"/>
  <c r="J1304" i="3"/>
  <c r="I1304" i="3"/>
  <c r="H1304" i="3"/>
  <c r="G1304" i="3"/>
  <c r="F1304" i="3"/>
  <c r="E1304" i="3"/>
  <c r="C1304" i="3"/>
  <c r="B1304" i="3"/>
  <c r="K1303" i="3"/>
  <c r="J1303" i="3"/>
  <c r="I1303" i="3"/>
  <c r="H1303" i="3"/>
  <c r="G1303" i="3"/>
  <c r="F1303" i="3"/>
  <c r="E1303" i="3"/>
  <c r="C1303" i="3"/>
  <c r="B1303" i="3"/>
  <c r="K1302" i="3"/>
  <c r="J1302" i="3"/>
  <c r="I1302" i="3"/>
  <c r="H1302" i="3"/>
  <c r="G1302" i="3"/>
  <c r="F1302" i="3"/>
  <c r="E1302" i="3"/>
  <c r="C1302" i="3"/>
  <c r="B1302" i="3"/>
  <c r="K1301" i="3"/>
  <c r="J1301" i="3"/>
  <c r="I1301" i="3"/>
  <c r="H1301" i="3"/>
  <c r="G1301" i="3"/>
  <c r="F1301" i="3"/>
  <c r="E1301" i="3"/>
  <c r="C1301" i="3"/>
  <c r="B1301" i="3"/>
  <c r="K1300" i="3"/>
  <c r="J1300" i="3"/>
  <c r="I1300" i="3"/>
  <c r="H1300" i="3"/>
  <c r="G1300" i="3"/>
  <c r="F1300" i="3"/>
  <c r="E1300" i="3"/>
  <c r="C1300" i="3"/>
  <c r="B1300" i="3"/>
  <c r="K1299" i="3"/>
  <c r="J1299" i="3"/>
  <c r="I1299" i="3"/>
  <c r="H1299" i="3"/>
  <c r="G1299" i="3"/>
  <c r="F1299" i="3"/>
  <c r="E1299" i="3"/>
  <c r="C1299" i="3"/>
  <c r="B1299" i="3"/>
  <c r="K1298" i="3"/>
  <c r="J1298" i="3"/>
  <c r="I1298" i="3"/>
  <c r="H1298" i="3"/>
  <c r="G1298" i="3"/>
  <c r="F1298" i="3"/>
  <c r="E1298" i="3"/>
  <c r="C1298" i="3"/>
  <c r="B1298" i="3"/>
  <c r="K1297" i="3"/>
  <c r="J1297" i="3"/>
  <c r="I1297" i="3"/>
  <c r="H1297" i="3"/>
  <c r="G1297" i="3"/>
  <c r="F1297" i="3"/>
  <c r="E1297" i="3"/>
  <c r="C1297" i="3"/>
  <c r="B1297" i="3"/>
  <c r="K1296" i="3"/>
  <c r="J1296" i="3"/>
  <c r="I1296" i="3"/>
  <c r="H1296" i="3"/>
  <c r="G1296" i="3"/>
  <c r="F1296" i="3"/>
  <c r="E1296" i="3"/>
  <c r="C1296" i="3"/>
  <c r="B1296" i="3"/>
  <c r="K1295" i="3"/>
  <c r="J1295" i="3"/>
  <c r="I1295" i="3"/>
  <c r="H1295" i="3"/>
  <c r="G1295" i="3"/>
  <c r="F1295" i="3"/>
  <c r="E1295" i="3"/>
  <c r="C1295" i="3"/>
  <c r="B1295" i="3"/>
  <c r="K1294" i="3"/>
  <c r="J1294" i="3"/>
  <c r="I1294" i="3"/>
  <c r="H1294" i="3"/>
  <c r="G1294" i="3"/>
  <c r="F1294" i="3"/>
  <c r="E1294" i="3"/>
  <c r="C1294" i="3"/>
  <c r="B1294" i="3"/>
  <c r="K1293" i="3"/>
  <c r="J1293" i="3"/>
  <c r="I1293" i="3"/>
  <c r="H1293" i="3"/>
  <c r="G1293" i="3"/>
  <c r="F1293" i="3"/>
  <c r="E1293" i="3"/>
  <c r="C1293" i="3"/>
  <c r="B1293" i="3"/>
  <c r="K1292" i="3"/>
  <c r="J1292" i="3"/>
  <c r="I1292" i="3"/>
  <c r="H1292" i="3"/>
  <c r="G1292" i="3"/>
  <c r="F1292" i="3"/>
  <c r="E1292" i="3"/>
  <c r="C1292" i="3"/>
  <c r="B1292" i="3"/>
  <c r="K1291" i="3"/>
  <c r="J1291" i="3"/>
  <c r="I1291" i="3"/>
  <c r="H1291" i="3"/>
  <c r="G1291" i="3"/>
  <c r="F1291" i="3"/>
  <c r="E1291" i="3"/>
  <c r="C1291" i="3"/>
  <c r="B1291" i="3"/>
  <c r="K1290" i="3"/>
  <c r="J1290" i="3"/>
  <c r="I1290" i="3"/>
  <c r="H1290" i="3"/>
  <c r="G1290" i="3"/>
  <c r="F1290" i="3"/>
  <c r="E1290" i="3"/>
  <c r="C1290" i="3"/>
  <c r="B1290" i="3"/>
  <c r="K1289" i="3"/>
  <c r="J1289" i="3"/>
  <c r="I1289" i="3"/>
  <c r="H1289" i="3"/>
  <c r="G1289" i="3"/>
  <c r="F1289" i="3"/>
  <c r="E1289" i="3"/>
  <c r="C1289" i="3"/>
  <c r="B1289" i="3"/>
  <c r="K1288" i="3"/>
  <c r="J1288" i="3"/>
  <c r="I1288" i="3"/>
  <c r="H1288" i="3"/>
  <c r="G1288" i="3"/>
  <c r="F1288" i="3"/>
  <c r="E1288" i="3"/>
  <c r="C1288" i="3"/>
  <c r="B1288" i="3"/>
  <c r="K1287" i="3"/>
  <c r="J1287" i="3"/>
  <c r="I1287" i="3"/>
  <c r="H1287" i="3"/>
  <c r="G1287" i="3"/>
  <c r="F1287" i="3"/>
  <c r="E1287" i="3"/>
  <c r="C1287" i="3"/>
  <c r="B1287" i="3"/>
  <c r="K1286" i="3"/>
  <c r="J1286" i="3"/>
  <c r="I1286" i="3"/>
  <c r="H1286" i="3"/>
  <c r="G1286" i="3"/>
  <c r="F1286" i="3"/>
  <c r="E1286" i="3"/>
  <c r="C1286" i="3"/>
  <c r="B1286" i="3"/>
  <c r="K1285" i="3"/>
  <c r="J1285" i="3"/>
  <c r="I1285" i="3"/>
  <c r="H1285" i="3"/>
  <c r="G1285" i="3"/>
  <c r="F1285" i="3"/>
  <c r="E1285" i="3"/>
  <c r="C1285" i="3"/>
  <c r="B1285" i="3"/>
  <c r="K1284" i="3"/>
  <c r="J1284" i="3"/>
  <c r="I1284" i="3"/>
  <c r="H1284" i="3"/>
  <c r="G1284" i="3"/>
  <c r="F1284" i="3"/>
  <c r="E1284" i="3"/>
  <c r="C1284" i="3"/>
  <c r="B1284" i="3"/>
  <c r="K1283" i="3"/>
  <c r="J1283" i="3"/>
  <c r="I1283" i="3"/>
  <c r="H1283" i="3"/>
  <c r="G1283" i="3"/>
  <c r="F1283" i="3"/>
  <c r="E1283" i="3"/>
  <c r="C1283" i="3"/>
  <c r="B1283" i="3"/>
  <c r="K1282" i="3"/>
  <c r="J1282" i="3"/>
  <c r="I1282" i="3"/>
  <c r="H1282" i="3"/>
  <c r="G1282" i="3"/>
  <c r="F1282" i="3"/>
  <c r="E1282" i="3"/>
  <c r="C1282" i="3"/>
  <c r="B1282" i="3"/>
  <c r="K1281" i="3"/>
  <c r="J1281" i="3"/>
  <c r="I1281" i="3"/>
  <c r="H1281" i="3"/>
  <c r="G1281" i="3"/>
  <c r="F1281" i="3"/>
  <c r="E1281" i="3"/>
  <c r="C1281" i="3"/>
  <c r="B1281" i="3"/>
  <c r="K1280" i="3"/>
  <c r="J1280" i="3"/>
  <c r="I1280" i="3"/>
  <c r="H1280" i="3"/>
  <c r="G1280" i="3"/>
  <c r="F1280" i="3"/>
  <c r="E1280" i="3"/>
  <c r="C1280" i="3"/>
  <c r="B1280" i="3"/>
  <c r="K1279" i="3"/>
  <c r="J1279" i="3"/>
  <c r="I1279" i="3"/>
  <c r="H1279" i="3"/>
  <c r="G1279" i="3"/>
  <c r="F1279" i="3"/>
  <c r="E1279" i="3"/>
  <c r="C1279" i="3"/>
  <c r="B1279" i="3"/>
  <c r="K1278" i="3"/>
  <c r="J1278" i="3"/>
  <c r="I1278" i="3"/>
  <c r="H1278" i="3"/>
  <c r="G1278" i="3"/>
  <c r="F1278" i="3"/>
  <c r="E1278" i="3"/>
  <c r="C1278" i="3"/>
  <c r="B1278" i="3"/>
  <c r="K1277" i="3"/>
  <c r="J1277" i="3"/>
  <c r="I1277" i="3"/>
  <c r="H1277" i="3"/>
  <c r="G1277" i="3"/>
  <c r="F1277" i="3"/>
  <c r="E1277" i="3"/>
  <c r="C1277" i="3"/>
  <c r="B1277" i="3"/>
  <c r="K1276" i="3"/>
  <c r="J1276" i="3"/>
  <c r="I1276" i="3"/>
  <c r="H1276" i="3"/>
  <c r="G1276" i="3"/>
  <c r="F1276" i="3"/>
  <c r="E1276" i="3"/>
  <c r="C1276" i="3"/>
  <c r="B1276" i="3"/>
  <c r="K1275" i="3"/>
  <c r="J1275" i="3"/>
  <c r="I1275" i="3"/>
  <c r="H1275" i="3"/>
  <c r="G1275" i="3"/>
  <c r="F1275" i="3"/>
  <c r="E1275" i="3"/>
  <c r="C1275" i="3"/>
  <c r="B1275" i="3"/>
  <c r="K1274" i="3"/>
  <c r="J1274" i="3"/>
  <c r="I1274" i="3"/>
  <c r="H1274" i="3"/>
  <c r="G1274" i="3"/>
  <c r="F1274" i="3"/>
  <c r="E1274" i="3"/>
  <c r="C1274" i="3"/>
  <c r="B1274" i="3"/>
  <c r="K1273" i="3"/>
  <c r="J1273" i="3"/>
  <c r="I1273" i="3"/>
  <c r="H1273" i="3"/>
  <c r="G1273" i="3"/>
  <c r="F1273" i="3"/>
  <c r="E1273" i="3"/>
  <c r="C1273" i="3"/>
  <c r="B1273" i="3"/>
  <c r="K1272" i="3"/>
  <c r="J1272" i="3"/>
  <c r="I1272" i="3"/>
  <c r="H1272" i="3"/>
  <c r="G1272" i="3"/>
  <c r="F1272" i="3"/>
  <c r="E1272" i="3"/>
  <c r="C1272" i="3"/>
  <c r="B1272" i="3"/>
  <c r="K1271" i="3"/>
  <c r="J1271" i="3"/>
  <c r="I1271" i="3"/>
  <c r="H1271" i="3"/>
  <c r="G1271" i="3"/>
  <c r="F1271" i="3"/>
  <c r="E1271" i="3"/>
  <c r="C1271" i="3"/>
  <c r="B1271" i="3"/>
  <c r="K1270" i="3"/>
  <c r="J1270" i="3"/>
  <c r="I1270" i="3"/>
  <c r="H1270" i="3"/>
  <c r="G1270" i="3"/>
  <c r="F1270" i="3"/>
  <c r="E1270" i="3"/>
  <c r="C1270" i="3"/>
  <c r="B1270" i="3"/>
  <c r="K1269" i="3"/>
  <c r="J1269" i="3"/>
  <c r="I1269" i="3"/>
  <c r="H1269" i="3"/>
  <c r="G1269" i="3"/>
  <c r="F1269" i="3"/>
  <c r="E1269" i="3"/>
  <c r="C1269" i="3"/>
  <c r="B1269" i="3"/>
  <c r="K1268" i="3"/>
  <c r="J1268" i="3"/>
  <c r="I1268" i="3"/>
  <c r="H1268" i="3"/>
  <c r="G1268" i="3"/>
  <c r="F1268" i="3"/>
  <c r="E1268" i="3"/>
  <c r="C1268" i="3"/>
  <c r="B1268" i="3"/>
  <c r="K1267" i="3"/>
  <c r="J1267" i="3"/>
  <c r="I1267" i="3"/>
  <c r="H1267" i="3"/>
  <c r="G1267" i="3"/>
  <c r="F1267" i="3"/>
  <c r="E1267" i="3"/>
  <c r="C1267" i="3"/>
  <c r="B1267" i="3"/>
  <c r="K1266" i="3"/>
  <c r="J1266" i="3"/>
  <c r="I1266" i="3"/>
  <c r="H1266" i="3"/>
  <c r="G1266" i="3"/>
  <c r="F1266" i="3"/>
  <c r="E1266" i="3"/>
  <c r="C1266" i="3"/>
  <c r="B1266" i="3"/>
  <c r="K1265" i="3"/>
  <c r="J1265" i="3"/>
  <c r="I1265" i="3"/>
  <c r="H1265" i="3"/>
  <c r="G1265" i="3"/>
  <c r="F1265" i="3"/>
  <c r="E1265" i="3"/>
  <c r="C1265" i="3"/>
  <c r="B1265" i="3"/>
  <c r="K1264" i="3"/>
  <c r="J1264" i="3"/>
  <c r="I1264" i="3"/>
  <c r="H1264" i="3"/>
  <c r="G1264" i="3"/>
  <c r="F1264" i="3"/>
  <c r="E1264" i="3"/>
  <c r="C1264" i="3"/>
  <c r="B1264" i="3"/>
  <c r="K1263" i="3"/>
  <c r="J1263" i="3"/>
  <c r="I1263" i="3"/>
  <c r="H1263" i="3"/>
  <c r="G1263" i="3"/>
  <c r="F1263" i="3"/>
  <c r="E1263" i="3"/>
  <c r="C1263" i="3"/>
  <c r="B1263" i="3"/>
  <c r="K1262" i="3"/>
  <c r="J1262" i="3"/>
  <c r="I1262" i="3"/>
  <c r="H1262" i="3"/>
  <c r="G1262" i="3"/>
  <c r="F1262" i="3"/>
  <c r="E1262" i="3"/>
  <c r="C1262" i="3"/>
  <c r="B1262" i="3"/>
  <c r="K1261" i="3"/>
  <c r="J1261" i="3"/>
  <c r="I1261" i="3"/>
  <c r="H1261" i="3"/>
  <c r="G1261" i="3"/>
  <c r="F1261" i="3"/>
  <c r="E1261" i="3"/>
  <c r="C1261" i="3"/>
  <c r="B1261" i="3"/>
  <c r="K1260" i="3"/>
  <c r="J1260" i="3"/>
  <c r="I1260" i="3"/>
  <c r="H1260" i="3"/>
  <c r="G1260" i="3"/>
  <c r="F1260" i="3"/>
  <c r="E1260" i="3"/>
  <c r="C1260" i="3"/>
  <c r="B1260" i="3"/>
  <c r="K1259" i="3"/>
  <c r="J1259" i="3"/>
  <c r="I1259" i="3"/>
  <c r="H1259" i="3"/>
  <c r="G1259" i="3"/>
  <c r="F1259" i="3"/>
  <c r="E1259" i="3"/>
  <c r="C1259" i="3"/>
  <c r="B1259" i="3"/>
  <c r="K1258" i="3"/>
  <c r="J1258" i="3"/>
  <c r="I1258" i="3"/>
  <c r="H1258" i="3"/>
  <c r="G1258" i="3"/>
  <c r="F1258" i="3"/>
  <c r="E1258" i="3"/>
  <c r="C1258" i="3"/>
  <c r="B1258" i="3"/>
  <c r="K1257" i="3"/>
  <c r="J1257" i="3"/>
  <c r="I1257" i="3"/>
  <c r="H1257" i="3"/>
  <c r="G1257" i="3"/>
  <c r="F1257" i="3"/>
  <c r="E1257" i="3"/>
  <c r="C1257" i="3"/>
  <c r="B1257" i="3"/>
  <c r="K1256" i="3"/>
  <c r="J1256" i="3"/>
  <c r="I1256" i="3"/>
  <c r="H1256" i="3"/>
  <c r="G1256" i="3"/>
  <c r="F1256" i="3"/>
  <c r="E1256" i="3"/>
  <c r="C1256" i="3"/>
  <c r="B1256" i="3"/>
  <c r="K1255" i="3"/>
  <c r="J1255" i="3"/>
  <c r="I1255" i="3"/>
  <c r="H1255" i="3"/>
  <c r="G1255" i="3"/>
  <c r="F1255" i="3"/>
  <c r="E1255" i="3"/>
  <c r="C1255" i="3"/>
  <c r="B1255" i="3"/>
  <c r="K1254" i="3"/>
  <c r="J1254" i="3"/>
  <c r="I1254" i="3"/>
  <c r="H1254" i="3"/>
  <c r="G1254" i="3"/>
  <c r="F1254" i="3"/>
  <c r="E1254" i="3"/>
  <c r="C1254" i="3"/>
  <c r="B1254" i="3"/>
  <c r="K1253" i="3"/>
  <c r="J1253" i="3"/>
  <c r="I1253" i="3"/>
  <c r="H1253" i="3"/>
  <c r="G1253" i="3"/>
  <c r="F1253" i="3"/>
  <c r="E1253" i="3"/>
  <c r="C1253" i="3"/>
  <c r="B1253" i="3"/>
  <c r="K1252" i="3"/>
  <c r="J1252" i="3"/>
  <c r="I1252" i="3"/>
  <c r="H1252" i="3"/>
  <c r="G1252" i="3"/>
  <c r="F1252" i="3"/>
  <c r="E1252" i="3"/>
  <c r="C1252" i="3"/>
  <c r="B1252" i="3"/>
  <c r="K1251" i="3"/>
  <c r="J1251" i="3"/>
  <c r="I1251" i="3"/>
  <c r="H1251" i="3"/>
  <c r="G1251" i="3"/>
  <c r="F1251" i="3"/>
  <c r="E1251" i="3"/>
  <c r="C1251" i="3"/>
  <c r="B1251" i="3"/>
  <c r="K1250" i="3"/>
  <c r="J1250" i="3"/>
  <c r="I1250" i="3"/>
  <c r="H1250" i="3"/>
  <c r="G1250" i="3"/>
  <c r="F1250" i="3"/>
  <c r="E1250" i="3"/>
  <c r="C1250" i="3"/>
  <c r="B1250" i="3"/>
  <c r="K1249" i="3"/>
  <c r="J1249" i="3"/>
  <c r="I1249" i="3"/>
  <c r="H1249" i="3"/>
  <c r="G1249" i="3"/>
  <c r="F1249" i="3"/>
  <c r="E1249" i="3"/>
  <c r="C1249" i="3"/>
  <c r="B1249" i="3"/>
  <c r="K1248" i="3"/>
  <c r="J1248" i="3"/>
  <c r="I1248" i="3"/>
  <c r="H1248" i="3"/>
  <c r="G1248" i="3"/>
  <c r="F1248" i="3"/>
  <c r="E1248" i="3"/>
  <c r="C1248" i="3"/>
  <c r="B1248" i="3"/>
  <c r="K1247" i="3"/>
  <c r="J1247" i="3"/>
  <c r="I1247" i="3"/>
  <c r="H1247" i="3"/>
  <c r="G1247" i="3"/>
  <c r="F1247" i="3"/>
  <c r="E1247" i="3"/>
  <c r="C1247" i="3"/>
  <c r="B1247" i="3"/>
  <c r="K1246" i="3"/>
  <c r="J1246" i="3"/>
  <c r="I1246" i="3"/>
  <c r="H1246" i="3"/>
  <c r="G1246" i="3"/>
  <c r="F1246" i="3"/>
  <c r="E1246" i="3"/>
  <c r="C1246" i="3"/>
  <c r="B1246" i="3"/>
  <c r="K1245" i="3"/>
  <c r="J1245" i="3"/>
  <c r="I1245" i="3"/>
  <c r="H1245" i="3"/>
  <c r="G1245" i="3"/>
  <c r="F1245" i="3"/>
  <c r="E1245" i="3"/>
  <c r="C1245" i="3"/>
  <c r="B1245" i="3"/>
  <c r="K1244" i="3"/>
  <c r="J1244" i="3"/>
  <c r="I1244" i="3"/>
  <c r="H1244" i="3"/>
  <c r="G1244" i="3"/>
  <c r="F1244" i="3"/>
  <c r="E1244" i="3"/>
  <c r="C1244" i="3"/>
  <c r="B1244" i="3"/>
  <c r="K1243" i="3"/>
  <c r="J1243" i="3"/>
  <c r="I1243" i="3"/>
  <c r="H1243" i="3"/>
  <c r="G1243" i="3"/>
  <c r="F1243" i="3"/>
  <c r="E1243" i="3"/>
  <c r="C1243" i="3"/>
  <c r="B1243" i="3"/>
  <c r="K1242" i="3"/>
  <c r="J1242" i="3"/>
  <c r="I1242" i="3"/>
  <c r="H1242" i="3"/>
  <c r="G1242" i="3"/>
  <c r="F1242" i="3"/>
  <c r="E1242" i="3"/>
  <c r="C1242" i="3"/>
  <c r="B1242" i="3"/>
  <c r="K1241" i="3"/>
  <c r="J1241" i="3"/>
  <c r="I1241" i="3"/>
  <c r="H1241" i="3"/>
  <c r="G1241" i="3"/>
  <c r="F1241" i="3"/>
  <c r="E1241" i="3"/>
  <c r="C1241" i="3"/>
  <c r="B1241" i="3"/>
  <c r="K1240" i="3"/>
  <c r="J1240" i="3"/>
  <c r="I1240" i="3"/>
  <c r="H1240" i="3"/>
  <c r="G1240" i="3"/>
  <c r="F1240" i="3"/>
  <c r="E1240" i="3"/>
  <c r="C1240" i="3"/>
  <c r="B1240" i="3"/>
  <c r="K1239" i="3"/>
  <c r="J1239" i="3"/>
  <c r="I1239" i="3"/>
  <c r="H1239" i="3"/>
  <c r="G1239" i="3"/>
  <c r="F1239" i="3"/>
  <c r="E1239" i="3"/>
  <c r="C1239" i="3"/>
  <c r="B1239" i="3"/>
  <c r="K1238" i="3"/>
  <c r="J1238" i="3"/>
  <c r="I1238" i="3"/>
  <c r="H1238" i="3"/>
  <c r="G1238" i="3"/>
  <c r="F1238" i="3"/>
  <c r="E1238" i="3"/>
  <c r="C1238" i="3"/>
  <c r="B1238" i="3"/>
  <c r="K1237" i="3"/>
  <c r="J1237" i="3"/>
  <c r="I1237" i="3"/>
  <c r="H1237" i="3"/>
  <c r="G1237" i="3"/>
  <c r="F1237" i="3"/>
  <c r="E1237" i="3"/>
  <c r="C1237" i="3"/>
  <c r="B1237" i="3"/>
  <c r="K1236" i="3"/>
  <c r="J1236" i="3"/>
  <c r="I1236" i="3"/>
  <c r="H1236" i="3"/>
  <c r="G1236" i="3"/>
  <c r="F1236" i="3"/>
  <c r="E1236" i="3"/>
  <c r="C1236" i="3"/>
  <c r="B1236" i="3"/>
  <c r="K1235" i="3"/>
  <c r="J1235" i="3"/>
  <c r="I1235" i="3"/>
  <c r="H1235" i="3"/>
  <c r="G1235" i="3"/>
  <c r="F1235" i="3"/>
  <c r="E1235" i="3"/>
  <c r="C1235" i="3"/>
  <c r="B1235" i="3"/>
  <c r="K1234" i="3"/>
  <c r="J1234" i="3"/>
  <c r="I1234" i="3"/>
  <c r="H1234" i="3"/>
  <c r="G1234" i="3"/>
  <c r="F1234" i="3"/>
  <c r="E1234" i="3"/>
  <c r="C1234" i="3"/>
  <c r="B1234" i="3"/>
  <c r="K1233" i="3"/>
  <c r="J1233" i="3"/>
  <c r="I1233" i="3"/>
  <c r="H1233" i="3"/>
  <c r="G1233" i="3"/>
  <c r="F1233" i="3"/>
  <c r="E1233" i="3"/>
  <c r="C1233" i="3"/>
  <c r="B1233" i="3"/>
  <c r="K1232" i="3"/>
  <c r="J1232" i="3"/>
  <c r="I1232" i="3"/>
  <c r="H1232" i="3"/>
  <c r="G1232" i="3"/>
  <c r="F1232" i="3"/>
  <c r="E1232" i="3"/>
  <c r="C1232" i="3"/>
  <c r="B1232" i="3"/>
  <c r="K1231" i="3"/>
  <c r="J1231" i="3"/>
  <c r="I1231" i="3"/>
  <c r="H1231" i="3"/>
  <c r="G1231" i="3"/>
  <c r="F1231" i="3"/>
  <c r="E1231" i="3"/>
  <c r="C1231" i="3"/>
  <c r="B1231" i="3"/>
  <c r="K1230" i="3"/>
  <c r="J1230" i="3"/>
  <c r="I1230" i="3"/>
  <c r="H1230" i="3"/>
  <c r="G1230" i="3"/>
  <c r="F1230" i="3"/>
  <c r="E1230" i="3"/>
  <c r="C1230" i="3"/>
  <c r="B1230" i="3"/>
  <c r="K1229" i="3"/>
  <c r="J1229" i="3"/>
  <c r="I1229" i="3"/>
  <c r="H1229" i="3"/>
  <c r="G1229" i="3"/>
  <c r="F1229" i="3"/>
  <c r="E1229" i="3"/>
  <c r="C1229" i="3"/>
  <c r="B1229" i="3"/>
  <c r="K1228" i="3"/>
  <c r="J1228" i="3"/>
  <c r="I1228" i="3"/>
  <c r="H1228" i="3"/>
  <c r="G1228" i="3"/>
  <c r="F1228" i="3"/>
  <c r="E1228" i="3"/>
  <c r="C1228" i="3"/>
  <c r="B1228" i="3"/>
  <c r="K1227" i="3"/>
  <c r="J1227" i="3"/>
  <c r="I1227" i="3"/>
  <c r="H1227" i="3"/>
  <c r="G1227" i="3"/>
  <c r="F1227" i="3"/>
  <c r="E1227" i="3"/>
  <c r="C1227" i="3"/>
  <c r="B1227" i="3"/>
  <c r="K1226" i="3"/>
  <c r="J1226" i="3"/>
  <c r="I1226" i="3"/>
  <c r="H1226" i="3"/>
  <c r="G1226" i="3"/>
  <c r="F1226" i="3"/>
  <c r="E1226" i="3"/>
  <c r="C1226" i="3"/>
  <c r="B1226" i="3"/>
  <c r="K1225" i="3"/>
  <c r="J1225" i="3"/>
  <c r="I1225" i="3"/>
  <c r="H1225" i="3"/>
  <c r="G1225" i="3"/>
  <c r="F1225" i="3"/>
  <c r="E1225" i="3"/>
  <c r="C1225" i="3"/>
  <c r="B1225" i="3"/>
  <c r="K1224" i="3"/>
  <c r="J1224" i="3"/>
  <c r="I1224" i="3"/>
  <c r="H1224" i="3"/>
  <c r="G1224" i="3"/>
  <c r="F1224" i="3"/>
  <c r="E1224" i="3"/>
  <c r="C1224" i="3"/>
  <c r="B1224" i="3"/>
  <c r="K1223" i="3"/>
  <c r="J1223" i="3"/>
  <c r="I1223" i="3"/>
  <c r="H1223" i="3"/>
  <c r="G1223" i="3"/>
  <c r="F1223" i="3"/>
  <c r="E1223" i="3"/>
  <c r="C1223" i="3"/>
  <c r="B1223" i="3"/>
  <c r="K1222" i="3"/>
  <c r="J1222" i="3"/>
  <c r="I1222" i="3"/>
  <c r="H1222" i="3"/>
  <c r="G1222" i="3"/>
  <c r="F1222" i="3"/>
  <c r="E1222" i="3"/>
  <c r="C1222" i="3"/>
  <c r="B1222" i="3"/>
  <c r="K1221" i="3"/>
  <c r="J1221" i="3"/>
  <c r="I1221" i="3"/>
  <c r="H1221" i="3"/>
  <c r="G1221" i="3"/>
  <c r="F1221" i="3"/>
  <c r="E1221" i="3"/>
  <c r="C1221" i="3"/>
  <c r="B1221" i="3"/>
  <c r="K1220" i="3"/>
  <c r="J1220" i="3"/>
  <c r="I1220" i="3"/>
  <c r="H1220" i="3"/>
  <c r="G1220" i="3"/>
  <c r="F1220" i="3"/>
  <c r="E1220" i="3"/>
  <c r="C1220" i="3"/>
  <c r="B1220" i="3"/>
  <c r="K1219" i="3"/>
  <c r="J1219" i="3"/>
  <c r="I1219" i="3"/>
  <c r="H1219" i="3"/>
  <c r="G1219" i="3"/>
  <c r="F1219" i="3"/>
  <c r="E1219" i="3"/>
  <c r="C1219" i="3"/>
  <c r="B1219" i="3"/>
  <c r="K1218" i="3"/>
  <c r="J1218" i="3"/>
  <c r="I1218" i="3"/>
  <c r="H1218" i="3"/>
  <c r="G1218" i="3"/>
  <c r="F1218" i="3"/>
  <c r="E1218" i="3"/>
  <c r="C1218" i="3"/>
  <c r="B1218" i="3"/>
  <c r="K1217" i="3"/>
  <c r="J1217" i="3"/>
  <c r="I1217" i="3"/>
  <c r="H1217" i="3"/>
  <c r="G1217" i="3"/>
  <c r="F1217" i="3"/>
  <c r="E1217" i="3"/>
  <c r="C1217" i="3"/>
  <c r="B1217" i="3"/>
  <c r="K1216" i="3"/>
  <c r="J1216" i="3"/>
  <c r="I1216" i="3"/>
  <c r="H1216" i="3"/>
  <c r="G1216" i="3"/>
  <c r="F1216" i="3"/>
  <c r="E1216" i="3"/>
  <c r="C1216" i="3"/>
  <c r="B1216" i="3"/>
  <c r="K1215" i="3"/>
  <c r="J1215" i="3"/>
  <c r="I1215" i="3"/>
  <c r="H1215" i="3"/>
  <c r="G1215" i="3"/>
  <c r="F1215" i="3"/>
  <c r="E1215" i="3"/>
  <c r="C1215" i="3"/>
  <c r="B1215" i="3"/>
  <c r="K1214" i="3"/>
  <c r="J1214" i="3"/>
  <c r="I1214" i="3"/>
  <c r="H1214" i="3"/>
  <c r="G1214" i="3"/>
  <c r="F1214" i="3"/>
  <c r="E1214" i="3"/>
  <c r="C1214" i="3"/>
  <c r="B1214" i="3"/>
  <c r="K1213" i="3"/>
  <c r="J1213" i="3"/>
  <c r="I1213" i="3"/>
  <c r="H1213" i="3"/>
  <c r="G1213" i="3"/>
  <c r="F1213" i="3"/>
  <c r="E1213" i="3"/>
  <c r="C1213" i="3"/>
  <c r="B1213" i="3"/>
  <c r="K1212" i="3"/>
  <c r="J1212" i="3"/>
  <c r="I1212" i="3"/>
  <c r="H1212" i="3"/>
  <c r="G1212" i="3"/>
  <c r="F1212" i="3"/>
  <c r="E1212" i="3"/>
  <c r="C1212" i="3"/>
  <c r="B1212" i="3"/>
  <c r="K1211" i="3"/>
  <c r="J1211" i="3"/>
  <c r="I1211" i="3"/>
  <c r="H1211" i="3"/>
  <c r="G1211" i="3"/>
  <c r="F1211" i="3"/>
  <c r="E1211" i="3"/>
  <c r="C1211" i="3"/>
  <c r="B1211" i="3"/>
  <c r="K1210" i="3"/>
  <c r="J1210" i="3"/>
  <c r="I1210" i="3"/>
  <c r="H1210" i="3"/>
  <c r="G1210" i="3"/>
  <c r="F1210" i="3"/>
  <c r="E1210" i="3"/>
  <c r="C1210" i="3"/>
  <c r="B1210" i="3"/>
  <c r="K1209" i="3"/>
  <c r="J1209" i="3"/>
  <c r="I1209" i="3"/>
  <c r="H1209" i="3"/>
  <c r="G1209" i="3"/>
  <c r="F1209" i="3"/>
  <c r="E1209" i="3"/>
  <c r="C1209" i="3"/>
  <c r="B1209" i="3"/>
  <c r="K1208" i="3"/>
  <c r="J1208" i="3"/>
  <c r="I1208" i="3"/>
  <c r="H1208" i="3"/>
  <c r="G1208" i="3"/>
  <c r="F1208" i="3"/>
  <c r="E1208" i="3"/>
  <c r="C1208" i="3"/>
  <c r="B1208" i="3"/>
  <c r="K1207" i="3"/>
  <c r="J1207" i="3"/>
  <c r="I1207" i="3"/>
  <c r="H1207" i="3"/>
  <c r="G1207" i="3"/>
  <c r="F1207" i="3"/>
  <c r="E1207" i="3"/>
  <c r="C1207" i="3"/>
  <c r="B1207" i="3"/>
  <c r="K1206" i="3"/>
  <c r="J1206" i="3"/>
  <c r="I1206" i="3"/>
  <c r="H1206" i="3"/>
  <c r="G1206" i="3"/>
  <c r="F1206" i="3"/>
  <c r="E1206" i="3"/>
  <c r="C1206" i="3"/>
  <c r="B1206" i="3"/>
  <c r="K1205" i="3"/>
  <c r="J1205" i="3"/>
  <c r="I1205" i="3"/>
  <c r="H1205" i="3"/>
  <c r="G1205" i="3"/>
  <c r="F1205" i="3"/>
  <c r="E1205" i="3"/>
  <c r="C1205" i="3"/>
  <c r="B1205" i="3"/>
  <c r="K1204" i="3"/>
  <c r="J1204" i="3"/>
  <c r="I1204" i="3"/>
  <c r="H1204" i="3"/>
  <c r="G1204" i="3"/>
  <c r="F1204" i="3"/>
  <c r="E1204" i="3"/>
  <c r="C1204" i="3"/>
  <c r="B1204" i="3"/>
  <c r="K1203" i="3"/>
  <c r="J1203" i="3"/>
  <c r="I1203" i="3"/>
  <c r="H1203" i="3"/>
  <c r="G1203" i="3"/>
  <c r="F1203" i="3"/>
  <c r="E1203" i="3"/>
  <c r="C1203" i="3"/>
  <c r="B1203" i="3"/>
  <c r="K1202" i="3"/>
  <c r="J1202" i="3"/>
  <c r="I1202" i="3"/>
  <c r="H1202" i="3"/>
  <c r="G1202" i="3"/>
  <c r="F1202" i="3"/>
  <c r="E1202" i="3"/>
  <c r="C1202" i="3"/>
  <c r="B1202" i="3"/>
  <c r="K1201" i="3"/>
  <c r="J1201" i="3"/>
  <c r="I1201" i="3"/>
  <c r="H1201" i="3"/>
  <c r="G1201" i="3"/>
  <c r="F1201" i="3"/>
  <c r="E1201" i="3"/>
  <c r="C1201" i="3"/>
  <c r="B1201" i="3"/>
  <c r="K1200" i="3"/>
  <c r="J1200" i="3"/>
  <c r="I1200" i="3"/>
  <c r="H1200" i="3"/>
  <c r="G1200" i="3"/>
  <c r="F1200" i="3"/>
  <c r="E1200" i="3"/>
  <c r="C1200" i="3"/>
  <c r="B1200" i="3"/>
  <c r="K1199" i="3"/>
  <c r="J1199" i="3"/>
  <c r="I1199" i="3"/>
  <c r="H1199" i="3"/>
  <c r="G1199" i="3"/>
  <c r="F1199" i="3"/>
  <c r="E1199" i="3"/>
  <c r="C1199" i="3"/>
  <c r="B1199" i="3"/>
  <c r="K1198" i="3"/>
  <c r="J1198" i="3"/>
  <c r="I1198" i="3"/>
  <c r="H1198" i="3"/>
  <c r="G1198" i="3"/>
  <c r="F1198" i="3"/>
  <c r="E1198" i="3"/>
  <c r="C1198" i="3"/>
  <c r="B1198" i="3"/>
  <c r="K1197" i="3"/>
  <c r="J1197" i="3"/>
  <c r="I1197" i="3"/>
  <c r="H1197" i="3"/>
  <c r="G1197" i="3"/>
  <c r="F1197" i="3"/>
  <c r="E1197" i="3"/>
  <c r="C1197" i="3"/>
  <c r="B1197" i="3"/>
  <c r="K1196" i="3"/>
  <c r="J1196" i="3"/>
  <c r="I1196" i="3"/>
  <c r="H1196" i="3"/>
  <c r="G1196" i="3"/>
  <c r="F1196" i="3"/>
  <c r="E1196" i="3"/>
  <c r="C1196" i="3"/>
  <c r="B1196" i="3"/>
  <c r="K1195" i="3"/>
  <c r="J1195" i="3"/>
  <c r="I1195" i="3"/>
  <c r="H1195" i="3"/>
  <c r="G1195" i="3"/>
  <c r="F1195" i="3"/>
  <c r="E1195" i="3"/>
  <c r="C1195" i="3"/>
  <c r="B1195" i="3"/>
  <c r="K1194" i="3"/>
  <c r="J1194" i="3"/>
  <c r="I1194" i="3"/>
  <c r="H1194" i="3"/>
  <c r="G1194" i="3"/>
  <c r="F1194" i="3"/>
  <c r="E1194" i="3"/>
  <c r="C1194" i="3"/>
  <c r="B1194" i="3"/>
  <c r="K1193" i="3"/>
  <c r="J1193" i="3"/>
  <c r="I1193" i="3"/>
  <c r="H1193" i="3"/>
  <c r="G1193" i="3"/>
  <c r="F1193" i="3"/>
  <c r="E1193" i="3"/>
  <c r="C1193" i="3"/>
  <c r="B1193" i="3"/>
  <c r="K1192" i="3"/>
  <c r="J1192" i="3"/>
  <c r="I1192" i="3"/>
  <c r="H1192" i="3"/>
  <c r="G1192" i="3"/>
  <c r="F1192" i="3"/>
  <c r="E1192" i="3"/>
  <c r="C1192" i="3"/>
  <c r="B1192" i="3"/>
  <c r="K1191" i="3"/>
  <c r="J1191" i="3"/>
  <c r="I1191" i="3"/>
  <c r="H1191" i="3"/>
  <c r="G1191" i="3"/>
  <c r="F1191" i="3"/>
  <c r="E1191" i="3"/>
  <c r="C1191" i="3"/>
  <c r="B1191" i="3"/>
  <c r="K1190" i="3"/>
  <c r="J1190" i="3"/>
  <c r="I1190" i="3"/>
  <c r="H1190" i="3"/>
  <c r="G1190" i="3"/>
  <c r="F1190" i="3"/>
  <c r="E1190" i="3"/>
  <c r="C1190" i="3"/>
  <c r="B1190" i="3"/>
  <c r="K1189" i="3"/>
  <c r="J1189" i="3"/>
  <c r="I1189" i="3"/>
  <c r="H1189" i="3"/>
  <c r="G1189" i="3"/>
  <c r="F1189" i="3"/>
  <c r="E1189" i="3"/>
  <c r="C1189" i="3"/>
  <c r="B1189" i="3"/>
  <c r="K1188" i="3"/>
  <c r="J1188" i="3"/>
  <c r="I1188" i="3"/>
  <c r="H1188" i="3"/>
  <c r="G1188" i="3"/>
  <c r="F1188" i="3"/>
  <c r="E1188" i="3"/>
  <c r="C1188" i="3"/>
  <c r="B1188" i="3"/>
  <c r="K1187" i="3"/>
  <c r="J1187" i="3"/>
  <c r="I1187" i="3"/>
  <c r="H1187" i="3"/>
  <c r="G1187" i="3"/>
  <c r="F1187" i="3"/>
  <c r="E1187" i="3"/>
  <c r="C1187" i="3"/>
  <c r="B1187" i="3"/>
  <c r="K1186" i="3"/>
  <c r="J1186" i="3"/>
  <c r="I1186" i="3"/>
  <c r="H1186" i="3"/>
  <c r="G1186" i="3"/>
  <c r="F1186" i="3"/>
  <c r="E1186" i="3"/>
  <c r="C1186" i="3"/>
  <c r="B1186" i="3"/>
  <c r="K1185" i="3"/>
  <c r="J1185" i="3"/>
  <c r="I1185" i="3"/>
  <c r="H1185" i="3"/>
  <c r="G1185" i="3"/>
  <c r="F1185" i="3"/>
  <c r="E1185" i="3"/>
  <c r="C1185" i="3"/>
  <c r="B1185" i="3"/>
  <c r="K1184" i="3"/>
  <c r="J1184" i="3"/>
  <c r="I1184" i="3"/>
  <c r="H1184" i="3"/>
  <c r="G1184" i="3"/>
  <c r="F1184" i="3"/>
  <c r="E1184" i="3"/>
  <c r="C1184" i="3"/>
  <c r="B1184" i="3"/>
  <c r="K1183" i="3"/>
  <c r="J1183" i="3"/>
  <c r="I1183" i="3"/>
  <c r="H1183" i="3"/>
  <c r="G1183" i="3"/>
  <c r="F1183" i="3"/>
  <c r="E1183" i="3"/>
  <c r="C1183" i="3"/>
  <c r="B1183" i="3"/>
  <c r="K1182" i="3"/>
  <c r="J1182" i="3"/>
  <c r="I1182" i="3"/>
  <c r="H1182" i="3"/>
  <c r="G1182" i="3"/>
  <c r="F1182" i="3"/>
  <c r="E1182" i="3"/>
  <c r="C1182" i="3"/>
  <c r="B1182" i="3"/>
  <c r="K1181" i="3"/>
  <c r="J1181" i="3"/>
  <c r="I1181" i="3"/>
  <c r="H1181" i="3"/>
  <c r="G1181" i="3"/>
  <c r="F1181" i="3"/>
  <c r="E1181" i="3"/>
  <c r="C1181" i="3"/>
  <c r="B1181" i="3"/>
  <c r="K1180" i="3"/>
  <c r="J1180" i="3"/>
  <c r="I1180" i="3"/>
  <c r="H1180" i="3"/>
  <c r="G1180" i="3"/>
  <c r="F1180" i="3"/>
  <c r="E1180" i="3"/>
  <c r="C1180" i="3"/>
  <c r="B1180" i="3"/>
  <c r="K1179" i="3"/>
  <c r="J1179" i="3"/>
  <c r="I1179" i="3"/>
  <c r="H1179" i="3"/>
  <c r="G1179" i="3"/>
  <c r="F1179" i="3"/>
  <c r="E1179" i="3"/>
  <c r="C1179" i="3"/>
  <c r="B1179" i="3"/>
  <c r="K1178" i="3"/>
  <c r="J1178" i="3"/>
  <c r="I1178" i="3"/>
  <c r="H1178" i="3"/>
  <c r="G1178" i="3"/>
  <c r="F1178" i="3"/>
  <c r="E1178" i="3"/>
  <c r="C1178" i="3"/>
  <c r="B1178" i="3"/>
  <c r="K1177" i="3"/>
  <c r="J1177" i="3"/>
  <c r="I1177" i="3"/>
  <c r="H1177" i="3"/>
  <c r="G1177" i="3"/>
  <c r="F1177" i="3"/>
  <c r="E1177" i="3"/>
  <c r="C1177" i="3"/>
  <c r="B1177" i="3"/>
  <c r="K1176" i="3"/>
  <c r="J1176" i="3"/>
  <c r="I1176" i="3"/>
  <c r="H1176" i="3"/>
  <c r="G1176" i="3"/>
  <c r="F1176" i="3"/>
  <c r="E1176" i="3"/>
  <c r="C1176" i="3"/>
  <c r="B1176" i="3"/>
  <c r="K1175" i="3"/>
  <c r="J1175" i="3"/>
  <c r="I1175" i="3"/>
  <c r="H1175" i="3"/>
  <c r="G1175" i="3"/>
  <c r="F1175" i="3"/>
  <c r="E1175" i="3"/>
  <c r="C1175" i="3"/>
  <c r="B1175" i="3"/>
  <c r="K1174" i="3"/>
  <c r="J1174" i="3"/>
  <c r="I1174" i="3"/>
  <c r="H1174" i="3"/>
  <c r="G1174" i="3"/>
  <c r="F1174" i="3"/>
  <c r="E1174" i="3"/>
  <c r="C1174" i="3"/>
  <c r="B1174" i="3"/>
  <c r="K1173" i="3"/>
  <c r="J1173" i="3"/>
  <c r="I1173" i="3"/>
  <c r="H1173" i="3"/>
  <c r="G1173" i="3"/>
  <c r="F1173" i="3"/>
  <c r="E1173" i="3"/>
  <c r="C1173" i="3"/>
  <c r="B1173" i="3"/>
  <c r="K1172" i="3"/>
  <c r="J1172" i="3"/>
  <c r="I1172" i="3"/>
  <c r="H1172" i="3"/>
  <c r="G1172" i="3"/>
  <c r="F1172" i="3"/>
  <c r="E1172" i="3"/>
  <c r="C1172" i="3"/>
  <c r="B1172" i="3"/>
  <c r="K1171" i="3"/>
  <c r="J1171" i="3"/>
  <c r="I1171" i="3"/>
  <c r="H1171" i="3"/>
  <c r="G1171" i="3"/>
  <c r="F1171" i="3"/>
  <c r="E1171" i="3"/>
  <c r="C1171" i="3"/>
  <c r="B1171" i="3"/>
  <c r="K1170" i="3"/>
  <c r="J1170" i="3"/>
  <c r="I1170" i="3"/>
  <c r="H1170" i="3"/>
  <c r="G1170" i="3"/>
  <c r="F1170" i="3"/>
  <c r="E1170" i="3"/>
  <c r="C1170" i="3"/>
  <c r="B1170" i="3"/>
  <c r="K1169" i="3"/>
  <c r="J1169" i="3"/>
  <c r="I1169" i="3"/>
  <c r="H1169" i="3"/>
  <c r="G1169" i="3"/>
  <c r="F1169" i="3"/>
  <c r="E1169" i="3"/>
  <c r="C1169" i="3"/>
  <c r="B1169" i="3"/>
  <c r="K1168" i="3"/>
  <c r="J1168" i="3"/>
  <c r="I1168" i="3"/>
  <c r="H1168" i="3"/>
  <c r="G1168" i="3"/>
  <c r="F1168" i="3"/>
  <c r="E1168" i="3"/>
  <c r="C1168" i="3"/>
  <c r="B1168" i="3"/>
  <c r="K1167" i="3"/>
  <c r="J1167" i="3"/>
  <c r="I1167" i="3"/>
  <c r="H1167" i="3"/>
  <c r="G1167" i="3"/>
  <c r="F1167" i="3"/>
  <c r="E1167" i="3"/>
  <c r="C1167" i="3"/>
  <c r="B1167" i="3"/>
  <c r="K1166" i="3"/>
  <c r="J1166" i="3"/>
  <c r="I1166" i="3"/>
  <c r="H1166" i="3"/>
  <c r="G1166" i="3"/>
  <c r="F1166" i="3"/>
  <c r="E1166" i="3"/>
  <c r="C1166" i="3"/>
  <c r="B1166" i="3"/>
  <c r="K1165" i="3"/>
  <c r="J1165" i="3"/>
  <c r="I1165" i="3"/>
  <c r="H1165" i="3"/>
  <c r="G1165" i="3"/>
  <c r="F1165" i="3"/>
  <c r="E1165" i="3"/>
  <c r="C1165" i="3"/>
  <c r="B1165" i="3"/>
  <c r="K1164" i="3"/>
  <c r="J1164" i="3"/>
  <c r="I1164" i="3"/>
  <c r="H1164" i="3"/>
  <c r="G1164" i="3"/>
  <c r="F1164" i="3"/>
  <c r="E1164" i="3"/>
  <c r="C1164" i="3"/>
  <c r="B1164" i="3"/>
  <c r="K1163" i="3"/>
  <c r="J1163" i="3"/>
  <c r="I1163" i="3"/>
  <c r="H1163" i="3"/>
  <c r="G1163" i="3"/>
  <c r="F1163" i="3"/>
  <c r="E1163" i="3"/>
  <c r="C1163" i="3"/>
  <c r="B1163" i="3"/>
  <c r="K1162" i="3"/>
  <c r="J1162" i="3"/>
  <c r="I1162" i="3"/>
  <c r="H1162" i="3"/>
  <c r="G1162" i="3"/>
  <c r="F1162" i="3"/>
  <c r="E1162" i="3"/>
  <c r="C1162" i="3"/>
  <c r="B1162" i="3"/>
  <c r="K1161" i="3"/>
  <c r="J1161" i="3"/>
  <c r="I1161" i="3"/>
  <c r="H1161" i="3"/>
  <c r="G1161" i="3"/>
  <c r="F1161" i="3"/>
  <c r="E1161" i="3"/>
  <c r="C1161" i="3"/>
  <c r="B1161" i="3"/>
  <c r="K1160" i="3"/>
  <c r="J1160" i="3"/>
  <c r="I1160" i="3"/>
  <c r="H1160" i="3"/>
  <c r="G1160" i="3"/>
  <c r="F1160" i="3"/>
  <c r="E1160" i="3"/>
  <c r="C1160" i="3"/>
  <c r="B1160" i="3"/>
  <c r="K1159" i="3"/>
  <c r="J1159" i="3"/>
  <c r="I1159" i="3"/>
  <c r="H1159" i="3"/>
  <c r="G1159" i="3"/>
  <c r="F1159" i="3"/>
  <c r="E1159" i="3"/>
  <c r="C1159" i="3"/>
  <c r="B1159" i="3"/>
  <c r="K1158" i="3"/>
  <c r="J1158" i="3"/>
  <c r="I1158" i="3"/>
  <c r="H1158" i="3"/>
  <c r="G1158" i="3"/>
  <c r="F1158" i="3"/>
  <c r="E1158" i="3"/>
  <c r="C1158" i="3"/>
  <c r="B1158" i="3"/>
  <c r="K1157" i="3"/>
  <c r="J1157" i="3"/>
  <c r="I1157" i="3"/>
  <c r="H1157" i="3"/>
  <c r="G1157" i="3"/>
  <c r="F1157" i="3"/>
  <c r="E1157" i="3"/>
  <c r="C1157" i="3"/>
  <c r="B1157" i="3"/>
  <c r="K1156" i="3"/>
  <c r="J1156" i="3"/>
  <c r="I1156" i="3"/>
  <c r="H1156" i="3"/>
  <c r="G1156" i="3"/>
  <c r="F1156" i="3"/>
  <c r="E1156" i="3"/>
  <c r="C1156" i="3"/>
  <c r="B1156" i="3"/>
  <c r="K1155" i="3"/>
  <c r="J1155" i="3"/>
  <c r="I1155" i="3"/>
  <c r="H1155" i="3"/>
  <c r="G1155" i="3"/>
  <c r="F1155" i="3"/>
  <c r="E1155" i="3"/>
  <c r="C1155" i="3"/>
  <c r="B1155" i="3"/>
  <c r="K1154" i="3"/>
  <c r="J1154" i="3"/>
  <c r="I1154" i="3"/>
  <c r="H1154" i="3"/>
  <c r="G1154" i="3"/>
  <c r="F1154" i="3"/>
  <c r="E1154" i="3"/>
  <c r="C1154" i="3"/>
  <c r="B1154" i="3"/>
  <c r="K1153" i="3"/>
  <c r="J1153" i="3"/>
  <c r="I1153" i="3"/>
  <c r="H1153" i="3"/>
  <c r="G1153" i="3"/>
  <c r="F1153" i="3"/>
  <c r="E1153" i="3"/>
  <c r="C1153" i="3"/>
  <c r="B1153" i="3"/>
  <c r="K1152" i="3"/>
  <c r="J1152" i="3"/>
  <c r="I1152" i="3"/>
  <c r="H1152" i="3"/>
  <c r="G1152" i="3"/>
  <c r="F1152" i="3"/>
  <c r="E1152" i="3"/>
  <c r="C1152" i="3"/>
  <c r="B1152" i="3"/>
  <c r="K1151" i="3"/>
  <c r="J1151" i="3"/>
  <c r="I1151" i="3"/>
  <c r="H1151" i="3"/>
  <c r="G1151" i="3"/>
  <c r="F1151" i="3"/>
  <c r="E1151" i="3"/>
  <c r="C1151" i="3"/>
  <c r="B1151" i="3"/>
  <c r="K1150" i="3"/>
  <c r="J1150" i="3"/>
  <c r="I1150" i="3"/>
  <c r="H1150" i="3"/>
  <c r="G1150" i="3"/>
  <c r="F1150" i="3"/>
  <c r="E1150" i="3"/>
  <c r="C1150" i="3"/>
  <c r="B1150" i="3"/>
  <c r="K1149" i="3"/>
  <c r="J1149" i="3"/>
  <c r="I1149" i="3"/>
  <c r="H1149" i="3"/>
  <c r="G1149" i="3"/>
  <c r="F1149" i="3"/>
  <c r="E1149" i="3"/>
  <c r="C1149" i="3"/>
  <c r="B1149" i="3"/>
  <c r="K1148" i="3"/>
  <c r="J1148" i="3"/>
  <c r="I1148" i="3"/>
  <c r="H1148" i="3"/>
  <c r="G1148" i="3"/>
  <c r="F1148" i="3"/>
  <c r="E1148" i="3"/>
  <c r="C1148" i="3"/>
  <c r="B1148" i="3"/>
  <c r="K1147" i="3"/>
  <c r="J1147" i="3"/>
  <c r="I1147" i="3"/>
  <c r="H1147" i="3"/>
  <c r="G1147" i="3"/>
  <c r="F1147" i="3"/>
  <c r="E1147" i="3"/>
  <c r="C1147" i="3"/>
  <c r="B1147" i="3"/>
  <c r="K1146" i="3"/>
  <c r="J1146" i="3"/>
  <c r="I1146" i="3"/>
  <c r="H1146" i="3"/>
  <c r="G1146" i="3"/>
  <c r="F1146" i="3"/>
  <c r="E1146" i="3"/>
  <c r="C1146" i="3"/>
  <c r="B1146" i="3"/>
  <c r="K1145" i="3"/>
  <c r="J1145" i="3"/>
  <c r="I1145" i="3"/>
  <c r="H1145" i="3"/>
  <c r="G1145" i="3"/>
  <c r="F1145" i="3"/>
  <c r="E1145" i="3"/>
  <c r="C1145" i="3"/>
  <c r="B1145" i="3"/>
  <c r="K1144" i="3"/>
  <c r="J1144" i="3"/>
  <c r="I1144" i="3"/>
  <c r="H1144" i="3"/>
  <c r="G1144" i="3"/>
  <c r="F1144" i="3"/>
  <c r="E1144" i="3"/>
  <c r="C1144" i="3"/>
  <c r="B1144" i="3"/>
  <c r="K1143" i="3"/>
  <c r="J1143" i="3"/>
  <c r="I1143" i="3"/>
  <c r="H1143" i="3"/>
  <c r="G1143" i="3"/>
  <c r="F1143" i="3"/>
  <c r="E1143" i="3"/>
  <c r="C1143" i="3"/>
  <c r="B1143" i="3"/>
  <c r="K1142" i="3"/>
  <c r="J1142" i="3"/>
  <c r="I1142" i="3"/>
  <c r="H1142" i="3"/>
  <c r="G1142" i="3"/>
  <c r="F1142" i="3"/>
  <c r="E1142" i="3"/>
  <c r="C1142" i="3"/>
  <c r="B1142" i="3"/>
  <c r="K1141" i="3"/>
  <c r="J1141" i="3"/>
  <c r="I1141" i="3"/>
  <c r="H1141" i="3"/>
  <c r="G1141" i="3"/>
  <c r="F1141" i="3"/>
  <c r="E1141" i="3"/>
  <c r="C1141" i="3"/>
  <c r="B1141" i="3"/>
  <c r="K1140" i="3"/>
  <c r="J1140" i="3"/>
  <c r="I1140" i="3"/>
  <c r="H1140" i="3"/>
  <c r="G1140" i="3"/>
  <c r="F1140" i="3"/>
  <c r="E1140" i="3"/>
  <c r="C1140" i="3"/>
  <c r="B1140" i="3"/>
  <c r="K1139" i="3"/>
  <c r="J1139" i="3"/>
  <c r="I1139" i="3"/>
  <c r="H1139" i="3"/>
  <c r="G1139" i="3"/>
  <c r="F1139" i="3"/>
  <c r="E1139" i="3"/>
  <c r="C1139" i="3"/>
  <c r="B1139" i="3"/>
  <c r="K1138" i="3"/>
  <c r="J1138" i="3"/>
  <c r="I1138" i="3"/>
  <c r="H1138" i="3"/>
  <c r="G1138" i="3"/>
  <c r="F1138" i="3"/>
  <c r="E1138" i="3"/>
  <c r="C1138" i="3"/>
  <c r="B1138" i="3"/>
  <c r="K1137" i="3"/>
  <c r="J1137" i="3"/>
  <c r="I1137" i="3"/>
  <c r="H1137" i="3"/>
  <c r="G1137" i="3"/>
  <c r="F1137" i="3"/>
  <c r="E1137" i="3"/>
  <c r="C1137" i="3"/>
  <c r="B1137" i="3"/>
  <c r="K1136" i="3"/>
  <c r="J1136" i="3"/>
  <c r="I1136" i="3"/>
  <c r="H1136" i="3"/>
  <c r="G1136" i="3"/>
  <c r="F1136" i="3"/>
  <c r="E1136" i="3"/>
  <c r="C1136" i="3"/>
  <c r="B1136" i="3"/>
  <c r="K1135" i="3"/>
  <c r="J1135" i="3"/>
  <c r="I1135" i="3"/>
  <c r="H1135" i="3"/>
  <c r="G1135" i="3"/>
  <c r="F1135" i="3"/>
  <c r="E1135" i="3"/>
  <c r="C1135" i="3"/>
  <c r="B1135" i="3"/>
  <c r="K1134" i="3"/>
  <c r="J1134" i="3"/>
  <c r="I1134" i="3"/>
  <c r="H1134" i="3"/>
  <c r="G1134" i="3"/>
  <c r="F1134" i="3"/>
  <c r="E1134" i="3"/>
  <c r="C1134" i="3"/>
  <c r="B1134" i="3"/>
  <c r="K1133" i="3"/>
  <c r="J1133" i="3"/>
  <c r="I1133" i="3"/>
  <c r="H1133" i="3"/>
  <c r="G1133" i="3"/>
  <c r="F1133" i="3"/>
  <c r="E1133" i="3"/>
  <c r="C1133" i="3"/>
  <c r="B1133" i="3"/>
  <c r="K1132" i="3"/>
  <c r="J1132" i="3"/>
  <c r="I1132" i="3"/>
  <c r="H1132" i="3"/>
  <c r="G1132" i="3"/>
  <c r="F1132" i="3"/>
  <c r="E1132" i="3"/>
  <c r="C1132" i="3"/>
  <c r="B1132" i="3"/>
  <c r="K1131" i="3"/>
  <c r="J1131" i="3"/>
  <c r="I1131" i="3"/>
  <c r="H1131" i="3"/>
  <c r="G1131" i="3"/>
  <c r="F1131" i="3"/>
  <c r="E1131" i="3"/>
  <c r="C1131" i="3"/>
  <c r="B1131" i="3"/>
  <c r="K1130" i="3"/>
  <c r="J1130" i="3"/>
  <c r="I1130" i="3"/>
  <c r="H1130" i="3"/>
  <c r="G1130" i="3"/>
  <c r="F1130" i="3"/>
  <c r="E1130" i="3"/>
  <c r="C1130" i="3"/>
  <c r="B1130" i="3"/>
  <c r="K1129" i="3"/>
  <c r="J1129" i="3"/>
  <c r="I1129" i="3"/>
  <c r="H1129" i="3"/>
  <c r="G1129" i="3"/>
  <c r="F1129" i="3"/>
  <c r="E1129" i="3"/>
  <c r="C1129" i="3"/>
  <c r="B1129" i="3"/>
  <c r="K1128" i="3"/>
  <c r="J1128" i="3"/>
  <c r="I1128" i="3"/>
  <c r="H1128" i="3"/>
  <c r="G1128" i="3"/>
  <c r="F1128" i="3"/>
  <c r="E1128" i="3"/>
  <c r="C1128" i="3"/>
  <c r="B1128" i="3"/>
  <c r="K1127" i="3"/>
  <c r="J1127" i="3"/>
  <c r="I1127" i="3"/>
  <c r="H1127" i="3"/>
  <c r="G1127" i="3"/>
  <c r="F1127" i="3"/>
  <c r="E1127" i="3"/>
  <c r="C1127" i="3"/>
  <c r="B1127" i="3"/>
  <c r="K1126" i="3"/>
  <c r="J1126" i="3"/>
  <c r="I1126" i="3"/>
  <c r="H1126" i="3"/>
  <c r="G1126" i="3"/>
  <c r="F1126" i="3"/>
  <c r="E1126" i="3"/>
  <c r="C1126" i="3"/>
  <c r="B1126" i="3"/>
  <c r="K1125" i="3"/>
  <c r="J1125" i="3"/>
  <c r="I1125" i="3"/>
  <c r="H1125" i="3"/>
  <c r="G1125" i="3"/>
  <c r="F1125" i="3"/>
  <c r="E1125" i="3"/>
  <c r="C1125" i="3"/>
  <c r="B1125" i="3"/>
  <c r="K1124" i="3"/>
  <c r="J1124" i="3"/>
  <c r="I1124" i="3"/>
  <c r="H1124" i="3"/>
  <c r="G1124" i="3"/>
  <c r="F1124" i="3"/>
  <c r="E1124" i="3"/>
  <c r="C1124" i="3"/>
  <c r="B1124" i="3"/>
  <c r="K1123" i="3"/>
  <c r="J1123" i="3"/>
  <c r="I1123" i="3"/>
  <c r="H1123" i="3"/>
  <c r="G1123" i="3"/>
  <c r="F1123" i="3"/>
  <c r="E1123" i="3"/>
  <c r="C1123" i="3"/>
  <c r="B1123" i="3"/>
  <c r="K1122" i="3"/>
  <c r="J1122" i="3"/>
  <c r="I1122" i="3"/>
  <c r="H1122" i="3"/>
  <c r="G1122" i="3"/>
  <c r="F1122" i="3"/>
  <c r="E1122" i="3"/>
  <c r="C1122" i="3"/>
  <c r="B1122" i="3"/>
  <c r="K1121" i="3"/>
  <c r="J1121" i="3"/>
  <c r="I1121" i="3"/>
  <c r="H1121" i="3"/>
  <c r="G1121" i="3"/>
  <c r="F1121" i="3"/>
  <c r="E1121" i="3"/>
  <c r="C1121" i="3"/>
  <c r="B1121" i="3"/>
  <c r="K1120" i="3"/>
  <c r="J1120" i="3"/>
  <c r="I1120" i="3"/>
  <c r="H1120" i="3"/>
  <c r="G1120" i="3"/>
  <c r="F1120" i="3"/>
  <c r="E1120" i="3"/>
  <c r="C1120" i="3"/>
  <c r="B1120" i="3"/>
  <c r="K1119" i="3"/>
  <c r="J1119" i="3"/>
  <c r="I1119" i="3"/>
  <c r="H1119" i="3"/>
  <c r="G1119" i="3"/>
  <c r="F1119" i="3"/>
  <c r="E1119" i="3"/>
  <c r="C1119" i="3"/>
  <c r="B1119" i="3"/>
  <c r="K1118" i="3"/>
  <c r="J1118" i="3"/>
  <c r="I1118" i="3"/>
  <c r="H1118" i="3"/>
  <c r="G1118" i="3"/>
  <c r="F1118" i="3"/>
  <c r="E1118" i="3"/>
  <c r="C1118" i="3"/>
  <c r="B1118" i="3"/>
  <c r="K1117" i="3"/>
  <c r="J1117" i="3"/>
  <c r="I1117" i="3"/>
  <c r="H1117" i="3"/>
  <c r="G1117" i="3"/>
  <c r="F1117" i="3"/>
  <c r="E1117" i="3"/>
  <c r="C1117" i="3"/>
  <c r="B1117" i="3"/>
  <c r="K1116" i="3"/>
  <c r="J1116" i="3"/>
  <c r="I1116" i="3"/>
  <c r="H1116" i="3"/>
  <c r="G1116" i="3"/>
  <c r="F1116" i="3"/>
  <c r="E1116" i="3"/>
  <c r="C1116" i="3"/>
  <c r="B1116" i="3"/>
  <c r="K1115" i="3"/>
  <c r="J1115" i="3"/>
  <c r="I1115" i="3"/>
  <c r="H1115" i="3"/>
  <c r="G1115" i="3"/>
  <c r="F1115" i="3"/>
  <c r="E1115" i="3"/>
  <c r="C1115" i="3"/>
  <c r="B1115" i="3"/>
  <c r="K1114" i="3"/>
  <c r="J1114" i="3"/>
  <c r="I1114" i="3"/>
  <c r="H1114" i="3"/>
  <c r="G1114" i="3"/>
  <c r="F1114" i="3"/>
  <c r="E1114" i="3"/>
  <c r="C1114" i="3"/>
  <c r="B1114" i="3"/>
  <c r="K1113" i="3"/>
  <c r="J1113" i="3"/>
  <c r="I1113" i="3"/>
  <c r="H1113" i="3"/>
  <c r="G1113" i="3"/>
  <c r="F1113" i="3"/>
  <c r="E1113" i="3"/>
  <c r="C1113" i="3"/>
  <c r="B1113" i="3"/>
  <c r="K1112" i="3"/>
  <c r="J1112" i="3"/>
  <c r="I1112" i="3"/>
  <c r="H1112" i="3"/>
  <c r="G1112" i="3"/>
  <c r="F1112" i="3"/>
  <c r="E1112" i="3"/>
  <c r="C1112" i="3"/>
  <c r="B1112" i="3"/>
  <c r="K1111" i="3"/>
  <c r="J1111" i="3"/>
  <c r="I1111" i="3"/>
  <c r="H1111" i="3"/>
  <c r="G1111" i="3"/>
  <c r="F1111" i="3"/>
  <c r="E1111" i="3"/>
  <c r="C1111" i="3"/>
  <c r="B1111" i="3"/>
  <c r="K1110" i="3"/>
  <c r="J1110" i="3"/>
  <c r="I1110" i="3"/>
  <c r="H1110" i="3"/>
  <c r="G1110" i="3"/>
  <c r="F1110" i="3"/>
  <c r="E1110" i="3"/>
  <c r="C1110" i="3"/>
  <c r="B1110" i="3"/>
  <c r="K1109" i="3"/>
  <c r="J1109" i="3"/>
  <c r="I1109" i="3"/>
  <c r="H1109" i="3"/>
  <c r="G1109" i="3"/>
  <c r="F1109" i="3"/>
  <c r="E1109" i="3"/>
  <c r="C1109" i="3"/>
  <c r="B1109" i="3"/>
  <c r="K1108" i="3"/>
  <c r="J1108" i="3"/>
  <c r="I1108" i="3"/>
  <c r="H1108" i="3"/>
  <c r="G1108" i="3"/>
  <c r="F1108" i="3"/>
  <c r="E1108" i="3"/>
  <c r="C1108" i="3"/>
  <c r="B1108" i="3"/>
  <c r="K1107" i="3"/>
  <c r="J1107" i="3"/>
  <c r="I1107" i="3"/>
  <c r="H1107" i="3"/>
  <c r="G1107" i="3"/>
  <c r="F1107" i="3"/>
  <c r="E1107" i="3"/>
  <c r="C1107" i="3"/>
  <c r="B1107" i="3"/>
  <c r="K1106" i="3"/>
  <c r="J1106" i="3"/>
  <c r="I1106" i="3"/>
  <c r="H1106" i="3"/>
  <c r="G1106" i="3"/>
  <c r="F1106" i="3"/>
  <c r="E1106" i="3"/>
  <c r="C1106" i="3"/>
  <c r="B1106" i="3"/>
  <c r="K1105" i="3"/>
  <c r="J1105" i="3"/>
  <c r="I1105" i="3"/>
  <c r="H1105" i="3"/>
  <c r="G1105" i="3"/>
  <c r="F1105" i="3"/>
  <c r="E1105" i="3"/>
  <c r="C1105" i="3"/>
  <c r="B1105" i="3"/>
  <c r="K1104" i="3"/>
  <c r="J1104" i="3"/>
  <c r="I1104" i="3"/>
  <c r="H1104" i="3"/>
  <c r="G1104" i="3"/>
  <c r="F1104" i="3"/>
  <c r="E1104" i="3"/>
  <c r="C1104" i="3"/>
  <c r="B1104" i="3"/>
  <c r="K1103" i="3"/>
  <c r="J1103" i="3"/>
  <c r="I1103" i="3"/>
  <c r="H1103" i="3"/>
  <c r="G1103" i="3"/>
  <c r="F1103" i="3"/>
  <c r="E1103" i="3"/>
  <c r="C1103" i="3"/>
  <c r="B1103" i="3"/>
  <c r="K1102" i="3"/>
  <c r="J1102" i="3"/>
  <c r="I1102" i="3"/>
  <c r="H1102" i="3"/>
  <c r="G1102" i="3"/>
  <c r="F1102" i="3"/>
  <c r="E1102" i="3"/>
  <c r="C1102" i="3"/>
  <c r="B1102" i="3"/>
  <c r="K1101" i="3"/>
  <c r="J1101" i="3"/>
  <c r="I1101" i="3"/>
  <c r="H1101" i="3"/>
  <c r="G1101" i="3"/>
  <c r="F1101" i="3"/>
  <c r="E1101" i="3"/>
  <c r="C1101" i="3"/>
  <c r="B1101" i="3"/>
  <c r="K1100" i="3"/>
  <c r="J1100" i="3"/>
  <c r="I1100" i="3"/>
  <c r="H1100" i="3"/>
  <c r="G1100" i="3"/>
  <c r="F1100" i="3"/>
  <c r="E1100" i="3"/>
  <c r="C1100" i="3"/>
  <c r="B1100" i="3"/>
  <c r="K1099" i="3"/>
  <c r="J1099" i="3"/>
  <c r="I1099" i="3"/>
  <c r="H1099" i="3"/>
  <c r="G1099" i="3"/>
  <c r="F1099" i="3"/>
  <c r="E1099" i="3"/>
  <c r="C1099" i="3"/>
  <c r="B1099" i="3"/>
  <c r="K1098" i="3"/>
  <c r="J1098" i="3"/>
  <c r="I1098" i="3"/>
  <c r="H1098" i="3"/>
  <c r="G1098" i="3"/>
  <c r="F1098" i="3"/>
  <c r="E1098" i="3"/>
  <c r="C1098" i="3"/>
  <c r="B1098" i="3"/>
  <c r="K1097" i="3"/>
  <c r="J1097" i="3"/>
  <c r="I1097" i="3"/>
  <c r="H1097" i="3"/>
  <c r="G1097" i="3"/>
  <c r="F1097" i="3"/>
  <c r="E1097" i="3"/>
  <c r="C1097" i="3"/>
  <c r="B1097" i="3"/>
  <c r="K1096" i="3"/>
  <c r="J1096" i="3"/>
  <c r="I1096" i="3"/>
  <c r="H1096" i="3"/>
  <c r="G1096" i="3"/>
  <c r="F1096" i="3"/>
  <c r="E1096" i="3"/>
  <c r="C1096" i="3"/>
  <c r="B1096" i="3"/>
  <c r="K1095" i="3"/>
  <c r="J1095" i="3"/>
  <c r="I1095" i="3"/>
  <c r="H1095" i="3"/>
  <c r="G1095" i="3"/>
  <c r="F1095" i="3"/>
  <c r="E1095" i="3"/>
  <c r="C1095" i="3"/>
  <c r="B1095" i="3"/>
  <c r="K1094" i="3"/>
  <c r="J1094" i="3"/>
  <c r="I1094" i="3"/>
  <c r="H1094" i="3"/>
  <c r="G1094" i="3"/>
  <c r="F1094" i="3"/>
  <c r="E1094" i="3"/>
  <c r="C1094" i="3"/>
  <c r="B1094" i="3"/>
  <c r="K1093" i="3"/>
  <c r="J1093" i="3"/>
  <c r="I1093" i="3"/>
  <c r="H1093" i="3"/>
  <c r="G1093" i="3"/>
  <c r="F1093" i="3"/>
  <c r="E1093" i="3"/>
  <c r="C1093" i="3"/>
  <c r="B1093" i="3"/>
  <c r="K1092" i="3"/>
  <c r="J1092" i="3"/>
  <c r="I1092" i="3"/>
  <c r="H1092" i="3"/>
  <c r="G1092" i="3"/>
  <c r="F1092" i="3"/>
  <c r="E1092" i="3"/>
  <c r="C1092" i="3"/>
  <c r="B1092" i="3"/>
  <c r="K1091" i="3"/>
  <c r="J1091" i="3"/>
  <c r="I1091" i="3"/>
  <c r="H1091" i="3"/>
  <c r="G1091" i="3"/>
  <c r="F1091" i="3"/>
  <c r="E1091" i="3"/>
  <c r="C1091" i="3"/>
  <c r="B1091" i="3"/>
  <c r="K1090" i="3"/>
  <c r="J1090" i="3"/>
  <c r="I1090" i="3"/>
  <c r="H1090" i="3"/>
  <c r="G1090" i="3"/>
  <c r="F1090" i="3"/>
  <c r="E1090" i="3"/>
  <c r="C1090" i="3"/>
  <c r="B1090" i="3"/>
  <c r="K1089" i="3"/>
  <c r="J1089" i="3"/>
  <c r="I1089" i="3"/>
  <c r="H1089" i="3"/>
  <c r="G1089" i="3"/>
  <c r="F1089" i="3"/>
  <c r="E1089" i="3"/>
  <c r="C1089" i="3"/>
  <c r="B1089" i="3"/>
  <c r="K1088" i="3"/>
  <c r="J1088" i="3"/>
  <c r="I1088" i="3"/>
  <c r="H1088" i="3"/>
  <c r="G1088" i="3"/>
  <c r="F1088" i="3"/>
  <c r="E1088" i="3"/>
  <c r="C1088" i="3"/>
  <c r="B1088" i="3"/>
  <c r="K1087" i="3"/>
  <c r="J1087" i="3"/>
  <c r="I1087" i="3"/>
  <c r="H1087" i="3"/>
  <c r="G1087" i="3"/>
  <c r="F1087" i="3"/>
  <c r="E1087" i="3"/>
  <c r="C1087" i="3"/>
  <c r="B1087" i="3"/>
  <c r="K1086" i="3"/>
  <c r="J1086" i="3"/>
  <c r="I1086" i="3"/>
  <c r="H1086" i="3"/>
  <c r="G1086" i="3"/>
  <c r="F1086" i="3"/>
  <c r="E1086" i="3"/>
  <c r="C1086" i="3"/>
  <c r="B1086" i="3"/>
  <c r="K1085" i="3"/>
  <c r="J1085" i="3"/>
  <c r="I1085" i="3"/>
  <c r="H1085" i="3"/>
  <c r="G1085" i="3"/>
  <c r="F1085" i="3"/>
  <c r="E1085" i="3"/>
  <c r="C1085" i="3"/>
  <c r="B1085" i="3"/>
  <c r="K1084" i="3"/>
  <c r="J1084" i="3"/>
  <c r="I1084" i="3"/>
  <c r="H1084" i="3"/>
  <c r="G1084" i="3"/>
  <c r="F1084" i="3"/>
  <c r="E1084" i="3"/>
  <c r="C1084" i="3"/>
  <c r="B1084" i="3"/>
  <c r="K1083" i="3"/>
  <c r="J1083" i="3"/>
  <c r="I1083" i="3"/>
  <c r="H1083" i="3"/>
  <c r="G1083" i="3"/>
  <c r="F1083" i="3"/>
  <c r="E1083" i="3"/>
  <c r="C1083" i="3"/>
  <c r="B1083" i="3"/>
  <c r="K1082" i="3"/>
  <c r="J1082" i="3"/>
  <c r="I1082" i="3"/>
  <c r="H1082" i="3"/>
  <c r="G1082" i="3"/>
  <c r="F1082" i="3"/>
  <c r="E1082" i="3"/>
  <c r="C1082" i="3"/>
  <c r="B1082" i="3"/>
  <c r="K1081" i="3"/>
  <c r="J1081" i="3"/>
  <c r="I1081" i="3"/>
  <c r="H1081" i="3"/>
  <c r="G1081" i="3"/>
  <c r="F1081" i="3"/>
  <c r="E1081" i="3"/>
  <c r="C1081" i="3"/>
  <c r="B1081" i="3"/>
  <c r="K1080" i="3"/>
  <c r="J1080" i="3"/>
  <c r="I1080" i="3"/>
  <c r="H1080" i="3"/>
  <c r="G1080" i="3"/>
  <c r="F1080" i="3"/>
  <c r="E1080" i="3"/>
  <c r="C1080" i="3"/>
  <c r="B1080" i="3"/>
  <c r="K1079" i="3"/>
  <c r="J1079" i="3"/>
  <c r="I1079" i="3"/>
  <c r="H1079" i="3"/>
  <c r="G1079" i="3"/>
  <c r="F1079" i="3"/>
  <c r="E1079" i="3"/>
  <c r="C1079" i="3"/>
  <c r="B1079" i="3"/>
  <c r="K1078" i="3"/>
  <c r="J1078" i="3"/>
  <c r="I1078" i="3"/>
  <c r="H1078" i="3"/>
  <c r="G1078" i="3"/>
  <c r="F1078" i="3"/>
  <c r="E1078" i="3"/>
  <c r="C1078" i="3"/>
  <c r="B1078" i="3"/>
  <c r="K1077" i="3"/>
  <c r="J1077" i="3"/>
  <c r="I1077" i="3"/>
  <c r="H1077" i="3"/>
  <c r="G1077" i="3"/>
  <c r="F1077" i="3"/>
  <c r="E1077" i="3"/>
  <c r="C1077" i="3"/>
  <c r="B1077" i="3"/>
  <c r="K1076" i="3"/>
  <c r="J1076" i="3"/>
  <c r="I1076" i="3"/>
  <c r="H1076" i="3"/>
  <c r="G1076" i="3"/>
  <c r="F1076" i="3"/>
  <c r="E1076" i="3"/>
  <c r="C1076" i="3"/>
  <c r="B1076" i="3"/>
  <c r="K1075" i="3"/>
  <c r="J1075" i="3"/>
  <c r="I1075" i="3"/>
  <c r="H1075" i="3"/>
  <c r="G1075" i="3"/>
  <c r="F1075" i="3"/>
  <c r="E1075" i="3"/>
  <c r="C1075" i="3"/>
  <c r="B1075" i="3"/>
  <c r="K1074" i="3"/>
  <c r="J1074" i="3"/>
  <c r="I1074" i="3"/>
  <c r="H1074" i="3"/>
  <c r="G1074" i="3"/>
  <c r="F1074" i="3"/>
  <c r="E1074" i="3"/>
  <c r="C1074" i="3"/>
  <c r="B1074" i="3"/>
  <c r="K1073" i="3"/>
  <c r="J1073" i="3"/>
  <c r="I1073" i="3"/>
  <c r="H1073" i="3"/>
  <c r="G1073" i="3"/>
  <c r="F1073" i="3"/>
  <c r="E1073" i="3"/>
  <c r="C1073" i="3"/>
  <c r="B1073" i="3"/>
  <c r="K1072" i="3"/>
  <c r="J1072" i="3"/>
  <c r="I1072" i="3"/>
  <c r="H1072" i="3"/>
  <c r="G1072" i="3"/>
  <c r="F1072" i="3"/>
  <c r="E1072" i="3"/>
  <c r="C1072" i="3"/>
  <c r="B1072" i="3"/>
  <c r="K1071" i="3"/>
  <c r="J1071" i="3"/>
  <c r="I1071" i="3"/>
  <c r="H1071" i="3"/>
  <c r="G1071" i="3"/>
  <c r="F1071" i="3"/>
  <c r="E1071" i="3"/>
  <c r="C1071" i="3"/>
  <c r="B1071" i="3"/>
  <c r="K1070" i="3"/>
  <c r="J1070" i="3"/>
  <c r="I1070" i="3"/>
  <c r="H1070" i="3"/>
  <c r="G1070" i="3"/>
  <c r="F1070" i="3"/>
  <c r="E1070" i="3"/>
  <c r="C1070" i="3"/>
  <c r="B1070" i="3"/>
  <c r="K1069" i="3"/>
  <c r="J1069" i="3"/>
  <c r="I1069" i="3"/>
  <c r="H1069" i="3"/>
  <c r="G1069" i="3"/>
  <c r="F1069" i="3"/>
  <c r="E1069" i="3"/>
  <c r="C1069" i="3"/>
  <c r="B1069" i="3"/>
  <c r="K1068" i="3"/>
  <c r="J1068" i="3"/>
  <c r="I1068" i="3"/>
  <c r="H1068" i="3"/>
  <c r="G1068" i="3"/>
  <c r="F1068" i="3"/>
  <c r="E1068" i="3"/>
  <c r="C1068" i="3"/>
  <c r="B1068" i="3"/>
  <c r="K1067" i="3"/>
  <c r="J1067" i="3"/>
  <c r="I1067" i="3"/>
  <c r="H1067" i="3"/>
  <c r="G1067" i="3"/>
  <c r="F1067" i="3"/>
  <c r="E1067" i="3"/>
  <c r="C1067" i="3"/>
  <c r="B1067" i="3"/>
  <c r="K1066" i="3"/>
  <c r="J1066" i="3"/>
  <c r="I1066" i="3"/>
  <c r="H1066" i="3"/>
  <c r="G1066" i="3"/>
  <c r="F1066" i="3"/>
  <c r="E1066" i="3"/>
  <c r="C1066" i="3"/>
  <c r="B1066" i="3"/>
  <c r="K1065" i="3"/>
  <c r="J1065" i="3"/>
  <c r="I1065" i="3"/>
  <c r="H1065" i="3"/>
  <c r="G1065" i="3"/>
  <c r="F1065" i="3"/>
  <c r="E1065" i="3"/>
  <c r="C1065" i="3"/>
  <c r="B1065" i="3"/>
  <c r="K1064" i="3"/>
  <c r="J1064" i="3"/>
  <c r="I1064" i="3"/>
  <c r="H1064" i="3"/>
  <c r="G1064" i="3"/>
  <c r="F1064" i="3"/>
  <c r="E1064" i="3"/>
  <c r="C1064" i="3"/>
  <c r="B1064" i="3"/>
  <c r="K1063" i="3"/>
  <c r="J1063" i="3"/>
  <c r="I1063" i="3"/>
  <c r="H1063" i="3"/>
  <c r="G1063" i="3"/>
  <c r="F1063" i="3"/>
  <c r="E1063" i="3"/>
  <c r="C1063" i="3"/>
  <c r="B1063" i="3"/>
  <c r="K1062" i="3"/>
  <c r="J1062" i="3"/>
  <c r="I1062" i="3"/>
  <c r="H1062" i="3"/>
  <c r="G1062" i="3"/>
  <c r="F1062" i="3"/>
  <c r="E1062" i="3"/>
  <c r="C1062" i="3"/>
  <c r="B1062" i="3"/>
  <c r="K1061" i="3"/>
  <c r="J1061" i="3"/>
  <c r="I1061" i="3"/>
  <c r="H1061" i="3"/>
  <c r="G1061" i="3"/>
  <c r="F1061" i="3"/>
  <c r="E1061" i="3"/>
  <c r="C1061" i="3"/>
  <c r="B1061" i="3"/>
  <c r="K1060" i="3"/>
  <c r="J1060" i="3"/>
  <c r="I1060" i="3"/>
  <c r="H1060" i="3"/>
  <c r="G1060" i="3"/>
  <c r="F1060" i="3"/>
  <c r="E1060" i="3"/>
  <c r="C1060" i="3"/>
  <c r="B1060" i="3"/>
  <c r="K1059" i="3"/>
  <c r="J1059" i="3"/>
  <c r="I1059" i="3"/>
  <c r="H1059" i="3"/>
  <c r="G1059" i="3"/>
  <c r="F1059" i="3"/>
  <c r="E1059" i="3"/>
  <c r="C1059" i="3"/>
  <c r="B1059" i="3"/>
  <c r="K1058" i="3"/>
  <c r="J1058" i="3"/>
  <c r="I1058" i="3"/>
  <c r="H1058" i="3"/>
  <c r="G1058" i="3"/>
  <c r="F1058" i="3"/>
  <c r="E1058" i="3"/>
  <c r="C1058" i="3"/>
  <c r="B1058" i="3"/>
  <c r="K1057" i="3"/>
  <c r="J1057" i="3"/>
  <c r="I1057" i="3"/>
  <c r="H1057" i="3"/>
  <c r="G1057" i="3"/>
  <c r="F1057" i="3"/>
  <c r="E1057" i="3"/>
  <c r="C1057" i="3"/>
  <c r="B1057" i="3"/>
  <c r="K1056" i="3"/>
  <c r="J1056" i="3"/>
  <c r="I1056" i="3"/>
  <c r="H1056" i="3"/>
  <c r="G1056" i="3"/>
  <c r="F1056" i="3"/>
  <c r="E1056" i="3"/>
  <c r="C1056" i="3"/>
  <c r="B1056" i="3"/>
  <c r="K1055" i="3"/>
  <c r="J1055" i="3"/>
  <c r="I1055" i="3"/>
  <c r="H1055" i="3"/>
  <c r="G1055" i="3"/>
  <c r="F1055" i="3"/>
  <c r="E1055" i="3"/>
  <c r="C1055" i="3"/>
  <c r="B1055" i="3"/>
  <c r="K1054" i="3"/>
  <c r="J1054" i="3"/>
  <c r="I1054" i="3"/>
  <c r="H1054" i="3"/>
  <c r="G1054" i="3"/>
  <c r="F1054" i="3"/>
  <c r="E1054" i="3"/>
  <c r="C1054" i="3"/>
  <c r="B1054" i="3"/>
  <c r="K1053" i="3"/>
  <c r="J1053" i="3"/>
  <c r="I1053" i="3"/>
  <c r="H1053" i="3"/>
  <c r="G1053" i="3"/>
  <c r="F1053" i="3"/>
  <c r="E1053" i="3"/>
  <c r="C1053" i="3"/>
  <c r="B1053" i="3"/>
  <c r="K1052" i="3"/>
  <c r="J1052" i="3"/>
  <c r="I1052" i="3"/>
  <c r="H1052" i="3"/>
  <c r="G1052" i="3"/>
  <c r="F1052" i="3"/>
  <c r="E1052" i="3"/>
  <c r="C1052" i="3"/>
  <c r="B1052" i="3"/>
  <c r="K1051" i="3"/>
  <c r="J1051" i="3"/>
  <c r="I1051" i="3"/>
  <c r="H1051" i="3"/>
  <c r="G1051" i="3"/>
  <c r="F1051" i="3"/>
  <c r="E1051" i="3"/>
  <c r="C1051" i="3"/>
  <c r="B1051" i="3"/>
  <c r="K1050" i="3"/>
  <c r="J1050" i="3"/>
  <c r="I1050" i="3"/>
  <c r="H1050" i="3"/>
  <c r="G1050" i="3"/>
  <c r="F1050" i="3"/>
  <c r="E1050" i="3"/>
  <c r="C1050" i="3"/>
  <c r="B1050" i="3"/>
  <c r="K1049" i="3"/>
  <c r="J1049" i="3"/>
  <c r="I1049" i="3"/>
  <c r="H1049" i="3"/>
  <c r="G1049" i="3"/>
  <c r="F1049" i="3"/>
  <c r="E1049" i="3"/>
  <c r="C1049" i="3"/>
  <c r="B1049" i="3"/>
  <c r="K1048" i="3"/>
  <c r="J1048" i="3"/>
  <c r="I1048" i="3"/>
  <c r="H1048" i="3"/>
  <c r="G1048" i="3"/>
  <c r="F1048" i="3"/>
  <c r="E1048" i="3"/>
  <c r="C1048" i="3"/>
  <c r="B1048" i="3"/>
  <c r="K1047" i="3"/>
  <c r="J1047" i="3"/>
  <c r="I1047" i="3"/>
  <c r="H1047" i="3"/>
  <c r="G1047" i="3"/>
  <c r="F1047" i="3"/>
  <c r="E1047" i="3"/>
  <c r="C1047" i="3"/>
  <c r="B1047" i="3"/>
  <c r="K1046" i="3"/>
  <c r="J1046" i="3"/>
  <c r="I1046" i="3"/>
  <c r="H1046" i="3"/>
  <c r="G1046" i="3"/>
  <c r="F1046" i="3"/>
  <c r="E1046" i="3"/>
  <c r="C1046" i="3"/>
  <c r="B1046" i="3"/>
  <c r="K1045" i="3"/>
  <c r="J1045" i="3"/>
  <c r="I1045" i="3"/>
  <c r="H1045" i="3"/>
  <c r="G1045" i="3"/>
  <c r="F1045" i="3"/>
  <c r="E1045" i="3"/>
  <c r="C1045" i="3"/>
  <c r="B1045" i="3"/>
  <c r="K1044" i="3"/>
  <c r="J1044" i="3"/>
  <c r="I1044" i="3"/>
  <c r="H1044" i="3"/>
  <c r="G1044" i="3"/>
  <c r="F1044" i="3"/>
  <c r="E1044" i="3"/>
  <c r="C1044" i="3"/>
  <c r="B1044" i="3"/>
  <c r="K1043" i="3"/>
  <c r="J1043" i="3"/>
  <c r="I1043" i="3"/>
  <c r="H1043" i="3"/>
  <c r="G1043" i="3"/>
  <c r="F1043" i="3"/>
  <c r="E1043" i="3"/>
  <c r="C1043" i="3"/>
  <c r="B1043" i="3"/>
  <c r="K1042" i="3"/>
  <c r="J1042" i="3"/>
  <c r="I1042" i="3"/>
  <c r="H1042" i="3"/>
  <c r="G1042" i="3"/>
  <c r="F1042" i="3"/>
  <c r="E1042" i="3"/>
  <c r="C1042" i="3"/>
  <c r="B1042" i="3"/>
  <c r="K1041" i="3"/>
  <c r="J1041" i="3"/>
  <c r="I1041" i="3"/>
  <c r="H1041" i="3"/>
  <c r="G1041" i="3"/>
  <c r="F1041" i="3"/>
  <c r="E1041" i="3"/>
  <c r="C1041" i="3"/>
  <c r="B1041" i="3"/>
  <c r="K1040" i="3"/>
  <c r="J1040" i="3"/>
  <c r="I1040" i="3"/>
  <c r="H1040" i="3"/>
  <c r="G1040" i="3"/>
  <c r="F1040" i="3"/>
  <c r="E1040" i="3"/>
  <c r="C1040" i="3"/>
  <c r="B1040" i="3"/>
  <c r="K1039" i="3"/>
  <c r="J1039" i="3"/>
  <c r="I1039" i="3"/>
  <c r="H1039" i="3"/>
  <c r="G1039" i="3"/>
  <c r="F1039" i="3"/>
  <c r="E1039" i="3"/>
  <c r="C1039" i="3"/>
  <c r="B1039" i="3"/>
  <c r="K1038" i="3"/>
  <c r="J1038" i="3"/>
  <c r="I1038" i="3"/>
  <c r="H1038" i="3"/>
  <c r="G1038" i="3"/>
  <c r="F1038" i="3"/>
  <c r="E1038" i="3"/>
  <c r="C1038" i="3"/>
  <c r="B1038" i="3"/>
  <c r="K1037" i="3"/>
  <c r="J1037" i="3"/>
  <c r="I1037" i="3"/>
  <c r="H1037" i="3"/>
  <c r="G1037" i="3"/>
  <c r="F1037" i="3"/>
  <c r="E1037" i="3"/>
  <c r="C1037" i="3"/>
  <c r="B1037" i="3"/>
  <c r="K1036" i="3"/>
  <c r="J1036" i="3"/>
  <c r="I1036" i="3"/>
  <c r="H1036" i="3"/>
  <c r="G1036" i="3"/>
  <c r="F1036" i="3"/>
  <c r="E1036" i="3"/>
  <c r="C1036" i="3"/>
  <c r="B1036" i="3"/>
  <c r="K1035" i="3"/>
  <c r="J1035" i="3"/>
  <c r="I1035" i="3"/>
  <c r="H1035" i="3"/>
  <c r="G1035" i="3"/>
  <c r="F1035" i="3"/>
  <c r="E1035" i="3"/>
  <c r="C1035" i="3"/>
  <c r="B1035" i="3"/>
  <c r="K1034" i="3"/>
  <c r="J1034" i="3"/>
  <c r="I1034" i="3"/>
  <c r="H1034" i="3"/>
  <c r="G1034" i="3"/>
  <c r="F1034" i="3"/>
  <c r="E1034" i="3"/>
  <c r="C1034" i="3"/>
  <c r="B1034" i="3"/>
  <c r="K1033" i="3"/>
  <c r="J1033" i="3"/>
  <c r="I1033" i="3"/>
  <c r="H1033" i="3"/>
  <c r="G1033" i="3"/>
  <c r="F1033" i="3"/>
  <c r="E1033" i="3"/>
  <c r="C1033" i="3"/>
  <c r="B1033" i="3"/>
  <c r="K1032" i="3"/>
  <c r="J1032" i="3"/>
  <c r="I1032" i="3"/>
  <c r="H1032" i="3"/>
  <c r="G1032" i="3"/>
  <c r="F1032" i="3"/>
  <c r="E1032" i="3"/>
  <c r="C1032" i="3"/>
  <c r="B1032" i="3"/>
  <c r="K1031" i="3"/>
  <c r="J1031" i="3"/>
  <c r="I1031" i="3"/>
  <c r="H1031" i="3"/>
  <c r="G1031" i="3"/>
  <c r="F1031" i="3"/>
  <c r="E1031" i="3"/>
  <c r="C1031" i="3"/>
  <c r="B1031" i="3"/>
  <c r="K1030" i="3"/>
  <c r="J1030" i="3"/>
  <c r="I1030" i="3"/>
  <c r="H1030" i="3"/>
  <c r="G1030" i="3"/>
  <c r="F1030" i="3"/>
  <c r="E1030" i="3"/>
  <c r="C1030" i="3"/>
  <c r="B1030" i="3"/>
  <c r="K1029" i="3"/>
  <c r="J1029" i="3"/>
  <c r="I1029" i="3"/>
  <c r="H1029" i="3"/>
  <c r="G1029" i="3"/>
  <c r="F1029" i="3"/>
  <c r="E1029" i="3"/>
  <c r="C1029" i="3"/>
  <c r="B1029" i="3"/>
  <c r="K1028" i="3"/>
  <c r="J1028" i="3"/>
  <c r="I1028" i="3"/>
  <c r="H1028" i="3"/>
  <c r="G1028" i="3"/>
  <c r="F1028" i="3"/>
  <c r="E1028" i="3"/>
  <c r="C1028" i="3"/>
  <c r="B1028" i="3"/>
  <c r="K1027" i="3"/>
  <c r="J1027" i="3"/>
  <c r="I1027" i="3"/>
  <c r="H1027" i="3"/>
  <c r="G1027" i="3"/>
  <c r="F1027" i="3"/>
  <c r="E1027" i="3"/>
  <c r="C1027" i="3"/>
  <c r="B1027" i="3"/>
  <c r="K1026" i="3"/>
  <c r="J1026" i="3"/>
  <c r="I1026" i="3"/>
  <c r="H1026" i="3"/>
  <c r="G1026" i="3"/>
  <c r="F1026" i="3"/>
  <c r="E1026" i="3"/>
  <c r="C1026" i="3"/>
  <c r="B1026" i="3"/>
  <c r="K1025" i="3"/>
  <c r="J1025" i="3"/>
  <c r="I1025" i="3"/>
  <c r="H1025" i="3"/>
  <c r="G1025" i="3"/>
  <c r="F1025" i="3"/>
  <c r="E1025" i="3"/>
  <c r="C1025" i="3"/>
  <c r="B1025" i="3"/>
  <c r="K1024" i="3"/>
  <c r="J1024" i="3"/>
  <c r="I1024" i="3"/>
  <c r="H1024" i="3"/>
  <c r="G1024" i="3"/>
  <c r="F1024" i="3"/>
  <c r="E1024" i="3"/>
  <c r="C1024" i="3"/>
  <c r="B1024" i="3"/>
  <c r="K1023" i="3"/>
  <c r="J1023" i="3"/>
  <c r="I1023" i="3"/>
  <c r="H1023" i="3"/>
  <c r="G1023" i="3"/>
  <c r="F1023" i="3"/>
  <c r="E1023" i="3"/>
  <c r="C1023" i="3"/>
  <c r="B1023" i="3"/>
  <c r="K1022" i="3"/>
  <c r="J1022" i="3"/>
  <c r="I1022" i="3"/>
  <c r="H1022" i="3"/>
  <c r="G1022" i="3"/>
  <c r="F1022" i="3"/>
  <c r="E1022" i="3"/>
  <c r="C1022" i="3"/>
  <c r="B1022" i="3"/>
  <c r="K1021" i="3"/>
  <c r="J1021" i="3"/>
  <c r="I1021" i="3"/>
  <c r="H1021" i="3"/>
  <c r="G1021" i="3"/>
  <c r="F1021" i="3"/>
  <c r="E1021" i="3"/>
  <c r="C1021" i="3"/>
  <c r="B1021" i="3"/>
  <c r="K1020" i="3"/>
  <c r="J1020" i="3"/>
  <c r="I1020" i="3"/>
  <c r="H1020" i="3"/>
  <c r="G1020" i="3"/>
  <c r="F1020" i="3"/>
  <c r="E1020" i="3"/>
  <c r="C1020" i="3"/>
  <c r="B1020" i="3"/>
  <c r="K1019" i="3"/>
  <c r="J1019" i="3"/>
  <c r="I1019" i="3"/>
  <c r="H1019" i="3"/>
  <c r="G1019" i="3"/>
  <c r="F1019" i="3"/>
  <c r="E1019" i="3"/>
  <c r="C1019" i="3"/>
  <c r="B1019" i="3"/>
  <c r="K1018" i="3"/>
  <c r="J1018" i="3"/>
  <c r="I1018" i="3"/>
  <c r="H1018" i="3"/>
  <c r="G1018" i="3"/>
  <c r="F1018" i="3"/>
  <c r="E1018" i="3"/>
  <c r="C1018" i="3"/>
  <c r="B1018" i="3"/>
  <c r="K1017" i="3"/>
  <c r="J1017" i="3"/>
  <c r="I1017" i="3"/>
  <c r="H1017" i="3"/>
  <c r="G1017" i="3"/>
  <c r="F1017" i="3"/>
  <c r="E1017" i="3"/>
  <c r="C1017" i="3"/>
  <c r="B1017" i="3"/>
  <c r="K1016" i="3"/>
  <c r="J1016" i="3"/>
  <c r="I1016" i="3"/>
  <c r="H1016" i="3"/>
  <c r="G1016" i="3"/>
  <c r="F1016" i="3"/>
  <c r="E1016" i="3"/>
  <c r="C1016" i="3"/>
  <c r="B1016" i="3"/>
  <c r="K1015" i="3"/>
  <c r="J1015" i="3"/>
  <c r="I1015" i="3"/>
  <c r="H1015" i="3"/>
  <c r="G1015" i="3"/>
  <c r="F1015" i="3"/>
  <c r="E1015" i="3"/>
  <c r="C1015" i="3"/>
  <c r="B1015" i="3"/>
  <c r="K1014" i="3"/>
  <c r="J1014" i="3"/>
  <c r="I1014" i="3"/>
  <c r="H1014" i="3"/>
  <c r="G1014" i="3"/>
  <c r="F1014" i="3"/>
  <c r="E1014" i="3"/>
  <c r="C1014" i="3"/>
  <c r="B1014" i="3"/>
  <c r="K1013" i="3"/>
  <c r="J1013" i="3"/>
  <c r="I1013" i="3"/>
  <c r="H1013" i="3"/>
  <c r="G1013" i="3"/>
  <c r="F1013" i="3"/>
  <c r="E1013" i="3"/>
  <c r="C1013" i="3"/>
  <c r="B1013" i="3"/>
  <c r="K1012" i="3"/>
  <c r="J1012" i="3"/>
  <c r="I1012" i="3"/>
  <c r="H1012" i="3"/>
  <c r="G1012" i="3"/>
  <c r="F1012" i="3"/>
  <c r="E1012" i="3"/>
  <c r="C1012" i="3"/>
  <c r="B1012" i="3"/>
  <c r="K1011" i="3"/>
  <c r="J1011" i="3"/>
  <c r="I1011" i="3"/>
  <c r="H1011" i="3"/>
  <c r="G1011" i="3"/>
  <c r="F1011" i="3"/>
  <c r="E1011" i="3"/>
  <c r="C1011" i="3"/>
  <c r="B1011" i="3"/>
  <c r="K1010" i="3"/>
  <c r="J1010" i="3"/>
  <c r="I1010" i="3"/>
  <c r="H1010" i="3"/>
  <c r="G1010" i="3"/>
  <c r="F1010" i="3"/>
  <c r="E1010" i="3"/>
  <c r="C1010" i="3"/>
  <c r="B1010" i="3"/>
  <c r="K1009" i="3"/>
  <c r="J1009" i="3"/>
  <c r="I1009" i="3"/>
  <c r="H1009" i="3"/>
  <c r="G1009" i="3"/>
  <c r="F1009" i="3"/>
  <c r="E1009" i="3"/>
  <c r="C1009" i="3"/>
  <c r="B1009" i="3"/>
  <c r="B108" i="3"/>
  <c r="C108" i="3"/>
  <c r="D108" i="3"/>
  <c r="E108" i="3"/>
  <c r="F108" i="3"/>
  <c r="G108" i="3"/>
  <c r="H108" i="3"/>
  <c r="I108" i="3"/>
  <c r="J108" i="3"/>
  <c r="K108" i="3"/>
  <c r="M108" i="3"/>
  <c r="O108" i="3"/>
  <c r="B109" i="3"/>
  <c r="C109" i="3"/>
  <c r="E109" i="3"/>
  <c r="F109" i="3"/>
  <c r="G109" i="3"/>
  <c r="H109" i="3"/>
  <c r="I109" i="3"/>
  <c r="J109" i="3"/>
  <c r="K109" i="3"/>
  <c r="B110" i="3"/>
  <c r="C110" i="3"/>
  <c r="E110" i="3"/>
  <c r="F110" i="3"/>
  <c r="G110" i="3"/>
  <c r="H110" i="3"/>
  <c r="I110" i="3"/>
  <c r="J110" i="3"/>
  <c r="K110" i="3"/>
  <c r="B111" i="3"/>
  <c r="C111" i="3"/>
  <c r="E111" i="3"/>
  <c r="F111" i="3"/>
  <c r="G111" i="3"/>
  <c r="H111" i="3"/>
  <c r="I111" i="3"/>
  <c r="J111" i="3"/>
  <c r="K111" i="3"/>
  <c r="B112" i="3"/>
  <c r="C112" i="3"/>
  <c r="E112" i="3"/>
  <c r="F112" i="3"/>
  <c r="G112" i="3"/>
  <c r="H112" i="3"/>
  <c r="I112" i="3"/>
  <c r="J112" i="3"/>
  <c r="K112" i="3"/>
  <c r="B113" i="3"/>
  <c r="C113" i="3"/>
  <c r="E113" i="3"/>
  <c r="F113" i="3"/>
  <c r="G113" i="3"/>
  <c r="H113" i="3"/>
  <c r="I113" i="3"/>
  <c r="J113" i="3"/>
  <c r="K113" i="3"/>
  <c r="B114" i="3"/>
  <c r="C114" i="3"/>
  <c r="E114" i="3"/>
  <c r="F114" i="3"/>
  <c r="G114" i="3"/>
  <c r="H114" i="3"/>
  <c r="I114" i="3"/>
  <c r="J114" i="3"/>
  <c r="K114" i="3"/>
  <c r="B115" i="3"/>
  <c r="C115" i="3"/>
  <c r="E115" i="3"/>
  <c r="F115" i="3"/>
  <c r="G115" i="3"/>
  <c r="H115" i="3"/>
  <c r="I115" i="3"/>
  <c r="J115" i="3"/>
  <c r="K115" i="3"/>
  <c r="B116" i="3"/>
  <c r="C116" i="3"/>
  <c r="E116" i="3"/>
  <c r="F116" i="3"/>
  <c r="G116" i="3"/>
  <c r="H116" i="3"/>
  <c r="I116" i="3"/>
  <c r="J116" i="3"/>
  <c r="K116" i="3"/>
  <c r="B117" i="3"/>
  <c r="C117" i="3"/>
  <c r="E117" i="3"/>
  <c r="F117" i="3"/>
  <c r="G117" i="3"/>
  <c r="H117" i="3"/>
  <c r="I117" i="3"/>
  <c r="J117" i="3"/>
  <c r="K117" i="3"/>
  <c r="B118" i="3"/>
  <c r="C118" i="3"/>
  <c r="E118" i="3"/>
  <c r="F118" i="3"/>
  <c r="G118" i="3"/>
  <c r="H118" i="3"/>
  <c r="I118" i="3"/>
  <c r="J118" i="3"/>
  <c r="K118" i="3"/>
  <c r="B119" i="3"/>
  <c r="C119" i="3"/>
  <c r="E119" i="3"/>
  <c r="F119" i="3"/>
  <c r="G119" i="3"/>
  <c r="H119" i="3"/>
  <c r="I119" i="3"/>
  <c r="J119" i="3"/>
  <c r="K119" i="3"/>
  <c r="B120" i="3"/>
  <c r="C120" i="3"/>
  <c r="E120" i="3"/>
  <c r="F120" i="3"/>
  <c r="G120" i="3"/>
  <c r="H120" i="3"/>
  <c r="I120" i="3"/>
  <c r="J120" i="3"/>
  <c r="K120" i="3"/>
  <c r="B121" i="3"/>
  <c r="C121" i="3"/>
  <c r="E121" i="3"/>
  <c r="F121" i="3"/>
  <c r="G121" i="3"/>
  <c r="H121" i="3"/>
  <c r="I121" i="3"/>
  <c r="J121" i="3"/>
  <c r="K121" i="3"/>
  <c r="B122" i="3"/>
  <c r="C122" i="3"/>
  <c r="E122" i="3"/>
  <c r="F122" i="3"/>
  <c r="G122" i="3"/>
  <c r="H122" i="3"/>
  <c r="I122" i="3"/>
  <c r="J122" i="3"/>
  <c r="K122" i="3"/>
  <c r="B123" i="3"/>
  <c r="C123" i="3"/>
  <c r="E123" i="3"/>
  <c r="F123" i="3"/>
  <c r="G123" i="3"/>
  <c r="H123" i="3"/>
  <c r="I123" i="3"/>
  <c r="J123" i="3"/>
  <c r="K123" i="3"/>
  <c r="B124" i="3"/>
  <c r="C124" i="3"/>
  <c r="E124" i="3"/>
  <c r="F124" i="3"/>
  <c r="G124" i="3"/>
  <c r="H124" i="3"/>
  <c r="I124" i="3"/>
  <c r="J124" i="3"/>
  <c r="K124" i="3"/>
  <c r="B125" i="3"/>
  <c r="C125" i="3"/>
  <c r="E125" i="3"/>
  <c r="F125" i="3"/>
  <c r="G125" i="3"/>
  <c r="H125" i="3"/>
  <c r="I125" i="3"/>
  <c r="J125" i="3"/>
  <c r="K125" i="3"/>
  <c r="B126" i="3"/>
  <c r="C126" i="3"/>
  <c r="E126" i="3"/>
  <c r="F126" i="3"/>
  <c r="G126" i="3"/>
  <c r="H126" i="3"/>
  <c r="I126" i="3"/>
  <c r="J126" i="3"/>
  <c r="K126" i="3"/>
  <c r="B127" i="3"/>
  <c r="C127" i="3"/>
  <c r="E127" i="3"/>
  <c r="F127" i="3"/>
  <c r="G127" i="3"/>
  <c r="H127" i="3"/>
  <c r="I127" i="3"/>
  <c r="J127" i="3"/>
  <c r="K127" i="3"/>
  <c r="B128" i="3"/>
  <c r="C128" i="3"/>
  <c r="E128" i="3"/>
  <c r="F128" i="3"/>
  <c r="G128" i="3"/>
  <c r="H128" i="3"/>
  <c r="I128" i="3"/>
  <c r="J128" i="3"/>
  <c r="K128" i="3"/>
  <c r="B129" i="3"/>
  <c r="C129" i="3"/>
  <c r="E129" i="3"/>
  <c r="F129" i="3"/>
  <c r="G129" i="3"/>
  <c r="H129" i="3"/>
  <c r="I129" i="3"/>
  <c r="J129" i="3"/>
  <c r="K129" i="3"/>
  <c r="B130" i="3"/>
  <c r="C130" i="3"/>
  <c r="E130" i="3"/>
  <c r="F130" i="3"/>
  <c r="G130" i="3"/>
  <c r="H130" i="3"/>
  <c r="I130" i="3"/>
  <c r="J130" i="3"/>
  <c r="K130" i="3"/>
  <c r="B131" i="3"/>
  <c r="C131" i="3"/>
  <c r="E131" i="3"/>
  <c r="F131" i="3"/>
  <c r="G131" i="3"/>
  <c r="H131" i="3"/>
  <c r="I131" i="3"/>
  <c r="J131" i="3"/>
  <c r="K131" i="3"/>
  <c r="B132" i="3"/>
  <c r="C132" i="3"/>
  <c r="E132" i="3"/>
  <c r="F132" i="3"/>
  <c r="G132" i="3"/>
  <c r="H132" i="3"/>
  <c r="I132" i="3"/>
  <c r="J132" i="3"/>
  <c r="K132" i="3"/>
  <c r="B133" i="3"/>
  <c r="C133" i="3"/>
  <c r="E133" i="3"/>
  <c r="F133" i="3"/>
  <c r="G133" i="3"/>
  <c r="H133" i="3"/>
  <c r="I133" i="3"/>
  <c r="J133" i="3"/>
  <c r="K133" i="3"/>
  <c r="B134" i="3"/>
  <c r="C134" i="3"/>
  <c r="E134" i="3"/>
  <c r="F134" i="3"/>
  <c r="G134" i="3"/>
  <c r="H134" i="3"/>
  <c r="I134" i="3"/>
  <c r="J134" i="3"/>
  <c r="K134" i="3"/>
  <c r="B135" i="3"/>
  <c r="C135" i="3"/>
  <c r="E135" i="3"/>
  <c r="F135" i="3"/>
  <c r="G135" i="3"/>
  <c r="H135" i="3"/>
  <c r="I135" i="3"/>
  <c r="J135" i="3"/>
  <c r="K135" i="3"/>
  <c r="B136" i="3"/>
  <c r="C136" i="3"/>
  <c r="E136" i="3"/>
  <c r="F136" i="3"/>
  <c r="G136" i="3"/>
  <c r="H136" i="3"/>
  <c r="I136" i="3"/>
  <c r="J136" i="3"/>
  <c r="K136" i="3"/>
  <c r="B137" i="3"/>
  <c r="C137" i="3"/>
  <c r="E137" i="3"/>
  <c r="F137" i="3"/>
  <c r="G137" i="3"/>
  <c r="H137" i="3"/>
  <c r="I137" i="3"/>
  <c r="J137" i="3"/>
  <c r="K137" i="3"/>
  <c r="B138" i="3"/>
  <c r="C138" i="3"/>
  <c r="E138" i="3"/>
  <c r="F138" i="3"/>
  <c r="G138" i="3"/>
  <c r="H138" i="3"/>
  <c r="I138" i="3"/>
  <c r="J138" i="3"/>
  <c r="K138" i="3"/>
  <c r="B139" i="3"/>
  <c r="C139" i="3"/>
  <c r="E139" i="3"/>
  <c r="F139" i="3"/>
  <c r="G139" i="3"/>
  <c r="H139" i="3"/>
  <c r="I139" i="3"/>
  <c r="J139" i="3"/>
  <c r="K139" i="3"/>
  <c r="B140" i="3"/>
  <c r="C140" i="3"/>
  <c r="E140" i="3"/>
  <c r="F140" i="3"/>
  <c r="G140" i="3"/>
  <c r="H140" i="3"/>
  <c r="I140" i="3"/>
  <c r="J140" i="3"/>
  <c r="K140" i="3"/>
  <c r="B141" i="3"/>
  <c r="C141" i="3"/>
  <c r="E141" i="3"/>
  <c r="F141" i="3"/>
  <c r="G141" i="3"/>
  <c r="H141" i="3"/>
  <c r="I141" i="3"/>
  <c r="J141" i="3"/>
  <c r="K141" i="3"/>
  <c r="B142" i="3"/>
  <c r="C142" i="3"/>
  <c r="E142" i="3"/>
  <c r="F142" i="3"/>
  <c r="G142" i="3"/>
  <c r="H142" i="3"/>
  <c r="I142" i="3"/>
  <c r="J142" i="3"/>
  <c r="K142" i="3"/>
  <c r="B143" i="3"/>
  <c r="C143" i="3"/>
  <c r="E143" i="3"/>
  <c r="F143" i="3"/>
  <c r="G143" i="3"/>
  <c r="H143" i="3"/>
  <c r="I143" i="3"/>
  <c r="J143" i="3"/>
  <c r="K143" i="3"/>
  <c r="B144" i="3"/>
  <c r="C144" i="3"/>
  <c r="E144" i="3"/>
  <c r="F144" i="3"/>
  <c r="G144" i="3"/>
  <c r="H144" i="3"/>
  <c r="I144" i="3"/>
  <c r="J144" i="3"/>
  <c r="K144" i="3"/>
  <c r="B145" i="3"/>
  <c r="C145" i="3"/>
  <c r="E145" i="3"/>
  <c r="F145" i="3"/>
  <c r="G145" i="3"/>
  <c r="H145" i="3"/>
  <c r="I145" i="3"/>
  <c r="J145" i="3"/>
  <c r="K145" i="3"/>
  <c r="B146" i="3"/>
  <c r="C146" i="3"/>
  <c r="E146" i="3"/>
  <c r="F146" i="3"/>
  <c r="G146" i="3"/>
  <c r="H146" i="3"/>
  <c r="I146" i="3"/>
  <c r="J146" i="3"/>
  <c r="K146" i="3"/>
  <c r="B147" i="3"/>
  <c r="C147" i="3"/>
  <c r="E147" i="3"/>
  <c r="F147" i="3"/>
  <c r="G147" i="3"/>
  <c r="H147" i="3"/>
  <c r="I147" i="3"/>
  <c r="J147" i="3"/>
  <c r="K147" i="3"/>
  <c r="B148" i="3"/>
  <c r="C148" i="3"/>
  <c r="E148" i="3"/>
  <c r="F148" i="3"/>
  <c r="G148" i="3"/>
  <c r="H148" i="3"/>
  <c r="I148" i="3"/>
  <c r="J148" i="3"/>
  <c r="K148" i="3"/>
  <c r="B149" i="3"/>
  <c r="C149" i="3"/>
  <c r="E149" i="3"/>
  <c r="F149" i="3"/>
  <c r="G149" i="3"/>
  <c r="H149" i="3"/>
  <c r="I149" i="3"/>
  <c r="J149" i="3"/>
  <c r="K149" i="3"/>
  <c r="B150" i="3"/>
  <c r="C150" i="3"/>
  <c r="E150" i="3"/>
  <c r="F150" i="3"/>
  <c r="G150" i="3"/>
  <c r="H150" i="3"/>
  <c r="I150" i="3"/>
  <c r="J150" i="3"/>
  <c r="K150" i="3"/>
  <c r="B151" i="3"/>
  <c r="C151" i="3"/>
  <c r="E151" i="3"/>
  <c r="F151" i="3"/>
  <c r="G151" i="3"/>
  <c r="H151" i="3"/>
  <c r="I151" i="3"/>
  <c r="J151" i="3"/>
  <c r="K151" i="3"/>
  <c r="B152" i="3"/>
  <c r="C152" i="3"/>
  <c r="E152" i="3"/>
  <c r="F152" i="3"/>
  <c r="G152" i="3"/>
  <c r="H152" i="3"/>
  <c r="I152" i="3"/>
  <c r="J152" i="3"/>
  <c r="K152" i="3"/>
  <c r="B153" i="3"/>
  <c r="C153" i="3"/>
  <c r="E153" i="3"/>
  <c r="F153" i="3"/>
  <c r="G153" i="3"/>
  <c r="H153" i="3"/>
  <c r="I153" i="3"/>
  <c r="J153" i="3"/>
  <c r="K153" i="3"/>
  <c r="B154" i="3"/>
  <c r="C154" i="3"/>
  <c r="E154" i="3"/>
  <c r="F154" i="3"/>
  <c r="G154" i="3"/>
  <c r="H154" i="3"/>
  <c r="I154" i="3"/>
  <c r="J154" i="3"/>
  <c r="K154" i="3"/>
  <c r="B155" i="3"/>
  <c r="C155" i="3"/>
  <c r="E155" i="3"/>
  <c r="F155" i="3"/>
  <c r="G155" i="3"/>
  <c r="H155" i="3"/>
  <c r="I155" i="3"/>
  <c r="J155" i="3"/>
  <c r="K155" i="3"/>
  <c r="B156" i="3"/>
  <c r="C156" i="3"/>
  <c r="E156" i="3"/>
  <c r="F156" i="3"/>
  <c r="G156" i="3"/>
  <c r="H156" i="3"/>
  <c r="I156" i="3"/>
  <c r="J156" i="3"/>
  <c r="K156" i="3"/>
  <c r="B157" i="3"/>
  <c r="C157" i="3"/>
  <c r="E157" i="3"/>
  <c r="F157" i="3"/>
  <c r="G157" i="3"/>
  <c r="H157" i="3"/>
  <c r="I157" i="3"/>
  <c r="J157" i="3"/>
  <c r="K157" i="3"/>
  <c r="B158" i="3"/>
  <c r="C158" i="3"/>
  <c r="E158" i="3"/>
  <c r="F158" i="3"/>
  <c r="G158" i="3"/>
  <c r="H158" i="3"/>
  <c r="I158" i="3"/>
  <c r="J158" i="3"/>
  <c r="K158" i="3"/>
  <c r="B159" i="3"/>
  <c r="C159" i="3"/>
  <c r="E159" i="3"/>
  <c r="F159" i="3"/>
  <c r="G159" i="3"/>
  <c r="H159" i="3"/>
  <c r="I159" i="3"/>
  <c r="J159" i="3"/>
  <c r="K159" i="3"/>
  <c r="B160" i="3"/>
  <c r="C160" i="3"/>
  <c r="E160" i="3"/>
  <c r="F160" i="3"/>
  <c r="G160" i="3"/>
  <c r="H160" i="3"/>
  <c r="I160" i="3"/>
  <c r="J160" i="3"/>
  <c r="K160" i="3"/>
  <c r="B161" i="3"/>
  <c r="C161" i="3"/>
  <c r="E161" i="3"/>
  <c r="F161" i="3"/>
  <c r="G161" i="3"/>
  <c r="H161" i="3"/>
  <c r="I161" i="3"/>
  <c r="J161" i="3"/>
  <c r="K161" i="3"/>
  <c r="B162" i="3"/>
  <c r="C162" i="3"/>
  <c r="E162" i="3"/>
  <c r="F162" i="3"/>
  <c r="G162" i="3"/>
  <c r="H162" i="3"/>
  <c r="I162" i="3"/>
  <c r="J162" i="3"/>
  <c r="K162" i="3"/>
  <c r="B163" i="3"/>
  <c r="C163" i="3"/>
  <c r="E163" i="3"/>
  <c r="F163" i="3"/>
  <c r="G163" i="3"/>
  <c r="H163" i="3"/>
  <c r="I163" i="3"/>
  <c r="J163" i="3"/>
  <c r="K163" i="3"/>
  <c r="B164" i="3"/>
  <c r="C164" i="3"/>
  <c r="E164" i="3"/>
  <c r="F164" i="3"/>
  <c r="G164" i="3"/>
  <c r="H164" i="3"/>
  <c r="I164" i="3"/>
  <c r="J164" i="3"/>
  <c r="K164" i="3"/>
  <c r="B165" i="3"/>
  <c r="C165" i="3"/>
  <c r="E165" i="3"/>
  <c r="F165" i="3"/>
  <c r="G165" i="3"/>
  <c r="H165" i="3"/>
  <c r="I165" i="3"/>
  <c r="J165" i="3"/>
  <c r="K165" i="3"/>
  <c r="B166" i="3"/>
  <c r="C166" i="3"/>
  <c r="E166" i="3"/>
  <c r="F166" i="3"/>
  <c r="G166" i="3"/>
  <c r="H166" i="3"/>
  <c r="I166" i="3"/>
  <c r="J166" i="3"/>
  <c r="K166" i="3"/>
  <c r="B167" i="3"/>
  <c r="C167" i="3"/>
  <c r="E167" i="3"/>
  <c r="F167" i="3"/>
  <c r="G167" i="3"/>
  <c r="H167" i="3"/>
  <c r="I167" i="3"/>
  <c r="J167" i="3"/>
  <c r="K167" i="3"/>
  <c r="B168" i="3"/>
  <c r="C168" i="3"/>
  <c r="E168" i="3"/>
  <c r="F168" i="3"/>
  <c r="G168" i="3"/>
  <c r="H168" i="3"/>
  <c r="I168" i="3"/>
  <c r="J168" i="3"/>
  <c r="K168" i="3"/>
  <c r="B169" i="3"/>
  <c r="C169" i="3"/>
  <c r="E169" i="3"/>
  <c r="F169" i="3"/>
  <c r="G169" i="3"/>
  <c r="H169" i="3"/>
  <c r="I169" i="3"/>
  <c r="J169" i="3"/>
  <c r="K169" i="3"/>
  <c r="B170" i="3"/>
  <c r="C170" i="3"/>
  <c r="E170" i="3"/>
  <c r="F170" i="3"/>
  <c r="G170" i="3"/>
  <c r="H170" i="3"/>
  <c r="I170" i="3"/>
  <c r="J170" i="3"/>
  <c r="K170" i="3"/>
  <c r="B171" i="3"/>
  <c r="C171" i="3"/>
  <c r="E171" i="3"/>
  <c r="F171" i="3"/>
  <c r="G171" i="3"/>
  <c r="H171" i="3"/>
  <c r="I171" i="3"/>
  <c r="J171" i="3"/>
  <c r="K171" i="3"/>
  <c r="B172" i="3"/>
  <c r="C172" i="3"/>
  <c r="E172" i="3"/>
  <c r="F172" i="3"/>
  <c r="G172" i="3"/>
  <c r="H172" i="3"/>
  <c r="I172" i="3"/>
  <c r="J172" i="3"/>
  <c r="K172" i="3"/>
  <c r="B173" i="3"/>
  <c r="C173" i="3"/>
  <c r="E173" i="3"/>
  <c r="F173" i="3"/>
  <c r="G173" i="3"/>
  <c r="H173" i="3"/>
  <c r="I173" i="3"/>
  <c r="J173" i="3"/>
  <c r="K173" i="3"/>
  <c r="B174" i="3"/>
  <c r="C174" i="3"/>
  <c r="E174" i="3"/>
  <c r="F174" i="3"/>
  <c r="G174" i="3"/>
  <c r="H174" i="3"/>
  <c r="I174" i="3"/>
  <c r="J174" i="3"/>
  <c r="K174" i="3"/>
  <c r="B175" i="3"/>
  <c r="C175" i="3"/>
  <c r="E175" i="3"/>
  <c r="F175" i="3"/>
  <c r="G175" i="3"/>
  <c r="H175" i="3"/>
  <c r="I175" i="3"/>
  <c r="J175" i="3"/>
  <c r="K175" i="3"/>
  <c r="B176" i="3"/>
  <c r="C176" i="3"/>
  <c r="E176" i="3"/>
  <c r="F176" i="3"/>
  <c r="G176" i="3"/>
  <c r="H176" i="3"/>
  <c r="I176" i="3"/>
  <c r="J176" i="3"/>
  <c r="K176" i="3"/>
  <c r="B177" i="3"/>
  <c r="C177" i="3"/>
  <c r="E177" i="3"/>
  <c r="F177" i="3"/>
  <c r="G177" i="3"/>
  <c r="H177" i="3"/>
  <c r="I177" i="3"/>
  <c r="J177" i="3"/>
  <c r="K177" i="3"/>
  <c r="B178" i="3"/>
  <c r="C178" i="3"/>
  <c r="E178" i="3"/>
  <c r="F178" i="3"/>
  <c r="G178" i="3"/>
  <c r="H178" i="3"/>
  <c r="I178" i="3"/>
  <c r="J178" i="3"/>
  <c r="K178" i="3"/>
  <c r="B179" i="3"/>
  <c r="C179" i="3"/>
  <c r="E179" i="3"/>
  <c r="F179" i="3"/>
  <c r="G179" i="3"/>
  <c r="H179" i="3"/>
  <c r="I179" i="3"/>
  <c r="J179" i="3"/>
  <c r="K179" i="3"/>
  <c r="B180" i="3"/>
  <c r="C180" i="3"/>
  <c r="E180" i="3"/>
  <c r="F180" i="3"/>
  <c r="G180" i="3"/>
  <c r="H180" i="3"/>
  <c r="I180" i="3"/>
  <c r="J180" i="3"/>
  <c r="K180" i="3"/>
  <c r="B181" i="3"/>
  <c r="C181" i="3"/>
  <c r="E181" i="3"/>
  <c r="F181" i="3"/>
  <c r="G181" i="3"/>
  <c r="H181" i="3"/>
  <c r="I181" i="3"/>
  <c r="J181" i="3"/>
  <c r="K181" i="3"/>
  <c r="B182" i="3"/>
  <c r="C182" i="3"/>
  <c r="E182" i="3"/>
  <c r="F182" i="3"/>
  <c r="G182" i="3"/>
  <c r="H182" i="3"/>
  <c r="I182" i="3"/>
  <c r="J182" i="3"/>
  <c r="K182" i="3"/>
  <c r="B183" i="3"/>
  <c r="C183" i="3"/>
  <c r="E183" i="3"/>
  <c r="F183" i="3"/>
  <c r="G183" i="3"/>
  <c r="H183" i="3"/>
  <c r="I183" i="3"/>
  <c r="J183" i="3"/>
  <c r="K183" i="3"/>
  <c r="B184" i="3"/>
  <c r="C184" i="3"/>
  <c r="E184" i="3"/>
  <c r="F184" i="3"/>
  <c r="G184" i="3"/>
  <c r="H184" i="3"/>
  <c r="I184" i="3"/>
  <c r="J184" i="3"/>
  <c r="K184" i="3"/>
  <c r="B185" i="3"/>
  <c r="C185" i="3"/>
  <c r="E185" i="3"/>
  <c r="F185" i="3"/>
  <c r="G185" i="3"/>
  <c r="H185" i="3"/>
  <c r="I185" i="3"/>
  <c r="J185" i="3"/>
  <c r="K185" i="3"/>
  <c r="B186" i="3"/>
  <c r="C186" i="3"/>
  <c r="E186" i="3"/>
  <c r="F186" i="3"/>
  <c r="G186" i="3"/>
  <c r="H186" i="3"/>
  <c r="I186" i="3"/>
  <c r="J186" i="3"/>
  <c r="K186" i="3"/>
  <c r="B187" i="3"/>
  <c r="C187" i="3"/>
  <c r="E187" i="3"/>
  <c r="F187" i="3"/>
  <c r="G187" i="3"/>
  <c r="H187" i="3"/>
  <c r="I187" i="3"/>
  <c r="J187" i="3"/>
  <c r="K187" i="3"/>
  <c r="B188" i="3"/>
  <c r="C188" i="3"/>
  <c r="E188" i="3"/>
  <c r="F188" i="3"/>
  <c r="G188" i="3"/>
  <c r="H188" i="3"/>
  <c r="I188" i="3"/>
  <c r="J188" i="3"/>
  <c r="K188" i="3"/>
  <c r="B189" i="3"/>
  <c r="C189" i="3"/>
  <c r="E189" i="3"/>
  <c r="F189" i="3"/>
  <c r="G189" i="3"/>
  <c r="H189" i="3"/>
  <c r="I189" i="3"/>
  <c r="J189" i="3"/>
  <c r="K189" i="3"/>
  <c r="B190" i="3"/>
  <c r="C190" i="3"/>
  <c r="E190" i="3"/>
  <c r="F190" i="3"/>
  <c r="G190" i="3"/>
  <c r="H190" i="3"/>
  <c r="I190" i="3"/>
  <c r="J190" i="3"/>
  <c r="K190" i="3"/>
  <c r="B191" i="3"/>
  <c r="C191" i="3"/>
  <c r="E191" i="3"/>
  <c r="F191" i="3"/>
  <c r="G191" i="3"/>
  <c r="H191" i="3"/>
  <c r="I191" i="3"/>
  <c r="J191" i="3"/>
  <c r="K191" i="3"/>
  <c r="B192" i="3"/>
  <c r="C192" i="3"/>
  <c r="E192" i="3"/>
  <c r="F192" i="3"/>
  <c r="G192" i="3"/>
  <c r="H192" i="3"/>
  <c r="I192" i="3"/>
  <c r="J192" i="3"/>
  <c r="K192" i="3"/>
  <c r="B193" i="3"/>
  <c r="C193" i="3"/>
  <c r="E193" i="3"/>
  <c r="F193" i="3"/>
  <c r="G193" i="3"/>
  <c r="H193" i="3"/>
  <c r="I193" i="3"/>
  <c r="J193" i="3"/>
  <c r="K193" i="3"/>
  <c r="B194" i="3"/>
  <c r="C194" i="3"/>
  <c r="E194" i="3"/>
  <c r="F194" i="3"/>
  <c r="G194" i="3"/>
  <c r="H194" i="3"/>
  <c r="I194" i="3"/>
  <c r="J194" i="3"/>
  <c r="K194" i="3"/>
  <c r="B195" i="3"/>
  <c r="C195" i="3"/>
  <c r="E195" i="3"/>
  <c r="F195" i="3"/>
  <c r="G195" i="3"/>
  <c r="H195" i="3"/>
  <c r="I195" i="3"/>
  <c r="J195" i="3"/>
  <c r="K195" i="3"/>
  <c r="B196" i="3"/>
  <c r="C196" i="3"/>
  <c r="E196" i="3"/>
  <c r="F196" i="3"/>
  <c r="G196" i="3"/>
  <c r="H196" i="3"/>
  <c r="I196" i="3"/>
  <c r="J196" i="3"/>
  <c r="K196" i="3"/>
  <c r="B197" i="3"/>
  <c r="C197" i="3"/>
  <c r="E197" i="3"/>
  <c r="F197" i="3"/>
  <c r="G197" i="3"/>
  <c r="H197" i="3"/>
  <c r="I197" i="3"/>
  <c r="J197" i="3"/>
  <c r="K197" i="3"/>
  <c r="B198" i="3"/>
  <c r="C198" i="3"/>
  <c r="E198" i="3"/>
  <c r="F198" i="3"/>
  <c r="G198" i="3"/>
  <c r="H198" i="3"/>
  <c r="I198" i="3"/>
  <c r="J198" i="3"/>
  <c r="K198" i="3"/>
  <c r="B199" i="3"/>
  <c r="C199" i="3"/>
  <c r="E199" i="3"/>
  <c r="F199" i="3"/>
  <c r="G199" i="3"/>
  <c r="H199" i="3"/>
  <c r="I199" i="3"/>
  <c r="J199" i="3"/>
  <c r="K199" i="3"/>
  <c r="B200" i="3"/>
  <c r="C200" i="3"/>
  <c r="E200" i="3"/>
  <c r="F200" i="3"/>
  <c r="G200" i="3"/>
  <c r="H200" i="3"/>
  <c r="I200" i="3"/>
  <c r="J200" i="3"/>
  <c r="K200" i="3"/>
  <c r="B201" i="3"/>
  <c r="C201" i="3"/>
  <c r="E201" i="3"/>
  <c r="F201" i="3"/>
  <c r="G201" i="3"/>
  <c r="H201" i="3"/>
  <c r="I201" i="3"/>
  <c r="J201" i="3"/>
  <c r="K201" i="3"/>
  <c r="B202" i="3"/>
  <c r="C202" i="3"/>
  <c r="E202" i="3"/>
  <c r="F202" i="3"/>
  <c r="G202" i="3"/>
  <c r="H202" i="3"/>
  <c r="I202" i="3"/>
  <c r="J202" i="3"/>
  <c r="K202" i="3"/>
  <c r="B203" i="3"/>
  <c r="C203" i="3"/>
  <c r="E203" i="3"/>
  <c r="F203" i="3"/>
  <c r="G203" i="3"/>
  <c r="H203" i="3"/>
  <c r="I203" i="3"/>
  <c r="J203" i="3"/>
  <c r="K203" i="3"/>
  <c r="B204" i="3"/>
  <c r="C204" i="3"/>
  <c r="E204" i="3"/>
  <c r="F204" i="3"/>
  <c r="G204" i="3"/>
  <c r="H204" i="3"/>
  <c r="I204" i="3"/>
  <c r="J204" i="3"/>
  <c r="K204" i="3"/>
  <c r="B205" i="3"/>
  <c r="C205" i="3"/>
  <c r="E205" i="3"/>
  <c r="F205" i="3"/>
  <c r="G205" i="3"/>
  <c r="H205" i="3"/>
  <c r="I205" i="3"/>
  <c r="J205" i="3"/>
  <c r="K205" i="3"/>
  <c r="B206" i="3"/>
  <c r="C206" i="3"/>
  <c r="E206" i="3"/>
  <c r="F206" i="3"/>
  <c r="G206" i="3"/>
  <c r="H206" i="3"/>
  <c r="I206" i="3"/>
  <c r="J206" i="3"/>
  <c r="K206" i="3"/>
  <c r="B207" i="3"/>
  <c r="C207" i="3"/>
  <c r="E207" i="3"/>
  <c r="F207" i="3"/>
  <c r="G207" i="3"/>
  <c r="H207" i="3"/>
  <c r="I207" i="3"/>
  <c r="J207" i="3"/>
  <c r="K207" i="3"/>
  <c r="B208" i="3"/>
  <c r="C208" i="3"/>
  <c r="E208" i="3"/>
  <c r="F208" i="3"/>
  <c r="G208" i="3"/>
  <c r="H208" i="3"/>
  <c r="I208" i="3"/>
  <c r="J208" i="3"/>
  <c r="K208" i="3"/>
  <c r="B209" i="3"/>
  <c r="C209" i="3"/>
  <c r="E209" i="3"/>
  <c r="F209" i="3"/>
  <c r="G209" i="3"/>
  <c r="H209" i="3"/>
  <c r="I209" i="3"/>
  <c r="J209" i="3"/>
  <c r="K209" i="3"/>
  <c r="B210" i="3"/>
  <c r="C210" i="3"/>
  <c r="E210" i="3"/>
  <c r="F210" i="3"/>
  <c r="G210" i="3"/>
  <c r="H210" i="3"/>
  <c r="I210" i="3"/>
  <c r="J210" i="3"/>
  <c r="K210" i="3"/>
  <c r="B211" i="3"/>
  <c r="C211" i="3"/>
  <c r="E211" i="3"/>
  <c r="F211" i="3"/>
  <c r="G211" i="3"/>
  <c r="H211" i="3"/>
  <c r="I211" i="3"/>
  <c r="J211" i="3"/>
  <c r="K211" i="3"/>
  <c r="B212" i="3"/>
  <c r="C212" i="3"/>
  <c r="E212" i="3"/>
  <c r="F212" i="3"/>
  <c r="G212" i="3"/>
  <c r="H212" i="3"/>
  <c r="I212" i="3"/>
  <c r="J212" i="3"/>
  <c r="K212" i="3"/>
  <c r="B213" i="3"/>
  <c r="C213" i="3"/>
  <c r="E213" i="3"/>
  <c r="F213" i="3"/>
  <c r="G213" i="3"/>
  <c r="H213" i="3"/>
  <c r="I213" i="3"/>
  <c r="J213" i="3"/>
  <c r="K213" i="3"/>
  <c r="B214" i="3"/>
  <c r="C214" i="3"/>
  <c r="E214" i="3"/>
  <c r="F214" i="3"/>
  <c r="G214" i="3"/>
  <c r="H214" i="3"/>
  <c r="I214" i="3"/>
  <c r="J214" i="3"/>
  <c r="K214" i="3"/>
  <c r="B215" i="3"/>
  <c r="C215" i="3"/>
  <c r="E215" i="3"/>
  <c r="F215" i="3"/>
  <c r="G215" i="3"/>
  <c r="H215" i="3"/>
  <c r="I215" i="3"/>
  <c r="J215" i="3"/>
  <c r="K215" i="3"/>
  <c r="B216" i="3"/>
  <c r="C216" i="3"/>
  <c r="E216" i="3"/>
  <c r="F216" i="3"/>
  <c r="G216" i="3"/>
  <c r="H216" i="3"/>
  <c r="I216" i="3"/>
  <c r="J216" i="3"/>
  <c r="K216" i="3"/>
  <c r="B217" i="3"/>
  <c r="C217" i="3"/>
  <c r="E217" i="3"/>
  <c r="F217" i="3"/>
  <c r="G217" i="3"/>
  <c r="H217" i="3"/>
  <c r="I217" i="3"/>
  <c r="J217" i="3"/>
  <c r="K217" i="3"/>
  <c r="B218" i="3"/>
  <c r="C218" i="3"/>
  <c r="E218" i="3"/>
  <c r="F218" i="3"/>
  <c r="G218" i="3"/>
  <c r="H218" i="3"/>
  <c r="I218" i="3"/>
  <c r="J218" i="3"/>
  <c r="K218" i="3"/>
  <c r="B219" i="3"/>
  <c r="C219" i="3"/>
  <c r="E219" i="3"/>
  <c r="F219" i="3"/>
  <c r="G219" i="3"/>
  <c r="H219" i="3"/>
  <c r="I219" i="3"/>
  <c r="J219" i="3"/>
  <c r="K219" i="3"/>
  <c r="B220" i="3"/>
  <c r="C220" i="3"/>
  <c r="E220" i="3"/>
  <c r="F220" i="3"/>
  <c r="G220" i="3"/>
  <c r="H220" i="3"/>
  <c r="I220" i="3"/>
  <c r="J220" i="3"/>
  <c r="K220" i="3"/>
  <c r="B221" i="3"/>
  <c r="C221" i="3"/>
  <c r="E221" i="3"/>
  <c r="F221" i="3"/>
  <c r="G221" i="3"/>
  <c r="H221" i="3"/>
  <c r="I221" i="3"/>
  <c r="J221" i="3"/>
  <c r="K221" i="3"/>
  <c r="B222" i="3"/>
  <c r="C222" i="3"/>
  <c r="E222" i="3"/>
  <c r="F222" i="3"/>
  <c r="G222" i="3"/>
  <c r="H222" i="3"/>
  <c r="I222" i="3"/>
  <c r="J222" i="3"/>
  <c r="K222" i="3"/>
  <c r="B223" i="3"/>
  <c r="C223" i="3"/>
  <c r="E223" i="3"/>
  <c r="F223" i="3"/>
  <c r="G223" i="3"/>
  <c r="H223" i="3"/>
  <c r="I223" i="3"/>
  <c r="J223" i="3"/>
  <c r="K223" i="3"/>
  <c r="B224" i="3"/>
  <c r="C224" i="3"/>
  <c r="E224" i="3"/>
  <c r="F224" i="3"/>
  <c r="G224" i="3"/>
  <c r="H224" i="3"/>
  <c r="I224" i="3"/>
  <c r="J224" i="3"/>
  <c r="K224" i="3"/>
  <c r="B225" i="3"/>
  <c r="C225" i="3"/>
  <c r="E225" i="3"/>
  <c r="F225" i="3"/>
  <c r="G225" i="3"/>
  <c r="H225" i="3"/>
  <c r="I225" i="3"/>
  <c r="J225" i="3"/>
  <c r="K225" i="3"/>
  <c r="B226" i="3"/>
  <c r="C226" i="3"/>
  <c r="E226" i="3"/>
  <c r="F226" i="3"/>
  <c r="G226" i="3"/>
  <c r="H226" i="3"/>
  <c r="I226" i="3"/>
  <c r="J226" i="3"/>
  <c r="K226" i="3"/>
  <c r="B227" i="3"/>
  <c r="C227" i="3"/>
  <c r="E227" i="3"/>
  <c r="F227" i="3"/>
  <c r="G227" i="3"/>
  <c r="H227" i="3"/>
  <c r="I227" i="3"/>
  <c r="J227" i="3"/>
  <c r="K227" i="3"/>
  <c r="B228" i="3"/>
  <c r="C228" i="3"/>
  <c r="E228" i="3"/>
  <c r="F228" i="3"/>
  <c r="G228" i="3"/>
  <c r="H228" i="3"/>
  <c r="I228" i="3"/>
  <c r="J228" i="3"/>
  <c r="K228" i="3"/>
  <c r="B229" i="3"/>
  <c r="C229" i="3"/>
  <c r="E229" i="3"/>
  <c r="F229" i="3"/>
  <c r="G229" i="3"/>
  <c r="H229" i="3"/>
  <c r="I229" i="3"/>
  <c r="J229" i="3"/>
  <c r="K229" i="3"/>
  <c r="B230" i="3"/>
  <c r="C230" i="3"/>
  <c r="E230" i="3"/>
  <c r="F230" i="3"/>
  <c r="G230" i="3"/>
  <c r="H230" i="3"/>
  <c r="I230" i="3"/>
  <c r="J230" i="3"/>
  <c r="K230" i="3"/>
  <c r="B231" i="3"/>
  <c r="C231" i="3"/>
  <c r="E231" i="3"/>
  <c r="F231" i="3"/>
  <c r="G231" i="3"/>
  <c r="H231" i="3"/>
  <c r="I231" i="3"/>
  <c r="J231" i="3"/>
  <c r="K231" i="3"/>
  <c r="B232" i="3"/>
  <c r="C232" i="3"/>
  <c r="E232" i="3"/>
  <c r="F232" i="3"/>
  <c r="G232" i="3"/>
  <c r="H232" i="3"/>
  <c r="I232" i="3"/>
  <c r="J232" i="3"/>
  <c r="K232" i="3"/>
  <c r="B233" i="3"/>
  <c r="C233" i="3"/>
  <c r="E233" i="3"/>
  <c r="F233" i="3"/>
  <c r="G233" i="3"/>
  <c r="H233" i="3"/>
  <c r="I233" i="3"/>
  <c r="J233" i="3"/>
  <c r="K233" i="3"/>
  <c r="B234" i="3"/>
  <c r="C234" i="3"/>
  <c r="E234" i="3"/>
  <c r="F234" i="3"/>
  <c r="G234" i="3"/>
  <c r="H234" i="3"/>
  <c r="I234" i="3"/>
  <c r="J234" i="3"/>
  <c r="K234" i="3"/>
  <c r="B235" i="3"/>
  <c r="C235" i="3"/>
  <c r="E235" i="3"/>
  <c r="F235" i="3"/>
  <c r="G235" i="3"/>
  <c r="H235" i="3"/>
  <c r="I235" i="3"/>
  <c r="J235" i="3"/>
  <c r="K235" i="3"/>
  <c r="B236" i="3"/>
  <c r="C236" i="3"/>
  <c r="E236" i="3"/>
  <c r="F236" i="3"/>
  <c r="G236" i="3"/>
  <c r="H236" i="3"/>
  <c r="I236" i="3"/>
  <c r="J236" i="3"/>
  <c r="K236" i="3"/>
  <c r="B237" i="3"/>
  <c r="C237" i="3"/>
  <c r="E237" i="3"/>
  <c r="F237" i="3"/>
  <c r="G237" i="3"/>
  <c r="H237" i="3"/>
  <c r="I237" i="3"/>
  <c r="J237" i="3"/>
  <c r="K237" i="3"/>
  <c r="B238" i="3"/>
  <c r="C238" i="3"/>
  <c r="E238" i="3"/>
  <c r="F238" i="3"/>
  <c r="G238" i="3"/>
  <c r="H238" i="3"/>
  <c r="I238" i="3"/>
  <c r="J238" i="3"/>
  <c r="K238" i="3"/>
  <c r="B239" i="3"/>
  <c r="C239" i="3"/>
  <c r="E239" i="3"/>
  <c r="F239" i="3"/>
  <c r="G239" i="3"/>
  <c r="H239" i="3"/>
  <c r="I239" i="3"/>
  <c r="J239" i="3"/>
  <c r="K239" i="3"/>
  <c r="B240" i="3"/>
  <c r="C240" i="3"/>
  <c r="E240" i="3"/>
  <c r="F240" i="3"/>
  <c r="G240" i="3"/>
  <c r="H240" i="3"/>
  <c r="I240" i="3"/>
  <c r="J240" i="3"/>
  <c r="K240" i="3"/>
  <c r="B241" i="3"/>
  <c r="C241" i="3"/>
  <c r="E241" i="3"/>
  <c r="F241" i="3"/>
  <c r="G241" i="3"/>
  <c r="H241" i="3"/>
  <c r="I241" i="3"/>
  <c r="J241" i="3"/>
  <c r="K241" i="3"/>
  <c r="B242" i="3"/>
  <c r="C242" i="3"/>
  <c r="E242" i="3"/>
  <c r="F242" i="3"/>
  <c r="G242" i="3"/>
  <c r="H242" i="3"/>
  <c r="I242" i="3"/>
  <c r="J242" i="3"/>
  <c r="K242" i="3"/>
  <c r="B243" i="3"/>
  <c r="C243" i="3"/>
  <c r="E243" i="3"/>
  <c r="F243" i="3"/>
  <c r="G243" i="3"/>
  <c r="H243" i="3"/>
  <c r="I243" i="3"/>
  <c r="J243" i="3"/>
  <c r="K243" i="3"/>
  <c r="B244" i="3"/>
  <c r="C244" i="3"/>
  <c r="E244" i="3"/>
  <c r="F244" i="3"/>
  <c r="G244" i="3"/>
  <c r="H244" i="3"/>
  <c r="I244" i="3"/>
  <c r="J244" i="3"/>
  <c r="K244" i="3"/>
  <c r="B245" i="3"/>
  <c r="C245" i="3"/>
  <c r="E245" i="3"/>
  <c r="F245" i="3"/>
  <c r="G245" i="3"/>
  <c r="H245" i="3"/>
  <c r="I245" i="3"/>
  <c r="J245" i="3"/>
  <c r="K245" i="3"/>
  <c r="B246" i="3"/>
  <c r="C246" i="3"/>
  <c r="E246" i="3"/>
  <c r="F246" i="3"/>
  <c r="G246" i="3"/>
  <c r="H246" i="3"/>
  <c r="I246" i="3"/>
  <c r="J246" i="3"/>
  <c r="K246" i="3"/>
  <c r="B247" i="3"/>
  <c r="C247" i="3"/>
  <c r="E247" i="3"/>
  <c r="F247" i="3"/>
  <c r="G247" i="3"/>
  <c r="H247" i="3"/>
  <c r="I247" i="3"/>
  <c r="J247" i="3"/>
  <c r="K247" i="3"/>
  <c r="B248" i="3"/>
  <c r="C248" i="3"/>
  <c r="E248" i="3"/>
  <c r="F248" i="3"/>
  <c r="G248" i="3"/>
  <c r="H248" i="3"/>
  <c r="I248" i="3"/>
  <c r="J248" i="3"/>
  <c r="K248" i="3"/>
  <c r="B249" i="3"/>
  <c r="C249" i="3"/>
  <c r="E249" i="3"/>
  <c r="F249" i="3"/>
  <c r="G249" i="3"/>
  <c r="H249" i="3"/>
  <c r="I249" i="3"/>
  <c r="J249" i="3"/>
  <c r="K249" i="3"/>
  <c r="B250" i="3"/>
  <c r="C250" i="3"/>
  <c r="E250" i="3"/>
  <c r="F250" i="3"/>
  <c r="G250" i="3"/>
  <c r="H250" i="3"/>
  <c r="I250" i="3"/>
  <c r="J250" i="3"/>
  <c r="K250" i="3"/>
  <c r="B251" i="3"/>
  <c r="C251" i="3"/>
  <c r="E251" i="3"/>
  <c r="F251" i="3"/>
  <c r="G251" i="3"/>
  <c r="H251" i="3"/>
  <c r="I251" i="3"/>
  <c r="J251" i="3"/>
  <c r="K251" i="3"/>
  <c r="B252" i="3"/>
  <c r="C252" i="3"/>
  <c r="E252" i="3"/>
  <c r="F252" i="3"/>
  <c r="G252" i="3"/>
  <c r="H252" i="3"/>
  <c r="I252" i="3"/>
  <c r="J252" i="3"/>
  <c r="K252" i="3"/>
  <c r="B253" i="3"/>
  <c r="C253" i="3"/>
  <c r="E253" i="3"/>
  <c r="F253" i="3"/>
  <c r="G253" i="3"/>
  <c r="H253" i="3"/>
  <c r="I253" i="3"/>
  <c r="J253" i="3"/>
  <c r="K253" i="3"/>
  <c r="B254" i="3"/>
  <c r="C254" i="3"/>
  <c r="E254" i="3"/>
  <c r="F254" i="3"/>
  <c r="G254" i="3"/>
  <c r="H254" i="3"/>
  <c r="I254" i="3"/>
  <c r="J254" i="3"/>
  <c r="K254" i="3"/>
  <c r="B255" i="3"/>
  <c r="C255" i="3"/>
  <c r="E255" i="3"/>
  <c r="F255" i="3"/>
  <c r="G255" i="3"/>
  <c r="H255" i="3"/>
  <c r="I255" i="3"/>
  <c r="J255" i="3"/>
  <c r="K255" i="3"/>
  <c r="B256" i="3"/>
  <c r="C256" i="3"/>
  <c r="E256" i="3"/>
  <c r="F256" i="3"/>
  <c r="G256" i="3"/>
  <c r="H256" i="3"/>
  <c r="I256" i="3"/>
  <c r="J256" i="3"/>
  <c r="K256" i="3"/>
  <c r="B257" i="3"/>
  <c r="C257" i="3"/>
  <c r="E257" i="3"/>
  <c r="F257" i="3"/>
  <c r="G257" i="3"/>
  <c r="H257" i="3"/>
  <c r="I257" i="3"/>
  <c r="J257" i="3"/>
  <c r="K257" i="3"/>
  <c r="B258" i="3"/>
  <c r="C258" i="3"/>
  <c r="E258" i="3"/>
  <c r="F258" i="3"/>
  <c r="G258" i="3"/>
  <c r="H258" i="3"/>
  <c r="I258" i="3"/>
  <c r="J258" i="3"/>
  <c r="K258" i="3"/>
  <c r="B259" i="3"/>
  <c r="C259" i="3"/>
  <c r="E259" i="3"/>
  <c r="F259" i="3"/>
  <c r="G259" i="3"/>
  <c r="H259" i="3"/>
  <c r="I259" i="3"/>
  <c r="J259" i="3"/>
  <c r="K259" i="3"/>
  <c r="B260" i="3"/>
  <c r="C260" i="3"/>
  <c r="E260" i="3"/>
  <c r="F260" i="3"/>
  <c r="G260" i="3"/>
  <c r="H260" i="3"/>
  <c r="I260" i="3"/>
  <c r="J260" i="3"/>
  <c r="K260" i="3"/>
  <c r="B261" i="3"/>
  <c r="C261" i="3"/>
  <c r="E261" i="3"/>
  <c r="F261" i="3"/>
  <c r="G261" i="3"/>
  <c r="H261" i="3"/>
  <c r="I261" i="3"/>
  <c r="J261" i="3"/>
  <c r="K261" i="3"/>
  <c r="B262" i="3"/>
  <c r="C262" i="3"/>
  <c r="E262" i="3"/>
  <c r="F262" i="3"/>
  <c r="G262" i="3"/>
  <c r="H262" i="3"/>
  <c r="I262" i="3"/>
  <c r="J262" i="3"/>
  <c r="K262" i="3"/>
  <c r="B263" i="3"/>
  <c r="C263" i="3"/>
  <c r="E263" i="3"/>
  <c r="F263" i="3"/>
  <c r="G263" i="3"/>
  <c r="H263" i="3"/>
  <c r="I263" i="3"/>
  <c r="J263" i="3"/>
  <c r="K263" i="3"/>
  <c r="B264" i="3"/>
  <c r="C264" i="3"/>
  <c r="E264" i="3"/>
  <c r="F264" i="3"/>
  <c r="G264" i="3"/>
  <c r="H264" i="3"/>
  <c r="I264" i="3"/>
  <c r="J264" i="3"/>
  <c r="K264" i="3"/>
  <c r="B265" i="3"/>
  <c r="C265" i="3"/>
  <c r="E265" i="3"/>
  <c r="F265" i="3"/>
  <c r="G265" i="3"/>
  <c r="H265" i="3"/>
  <c r="I265" i="3"/>
  <c r="J265" i="3"/>
  <c r="K265" i="3"/>
  <c r="B266" i="3"/>
  <c r="C266" i="3"/>
  <c r="E266" i="3"/>
  <c r="F266" i="3"/>
  <c r="G266" i="3"/>
  <c r="H266" i="3"/>
  <c r="I266" i="3"/>
  <c r="J266" i="3"/>
  <c r="K266" i="3"/>
  <c r="B267" i="3"/>
  <c r="C267" i="3"/>
  <c r="E267" i="3"/>
  <c r="F267" i="3"/>
  <c r="G267" i="3"/>
  <c r="H267" i="3"/>
  <c r="I267" i="3"/>
  <c r="J267" i="3"/>
  <c r="K267" i="3"/>
  <c r="B268" i="3"/>
  <c r="C268" i="3"/>
  <c r="E268" i="3"/>
  <c r="F268" i="3"/>
  <c r="G268" i="3"/>
  <c r="H268" i="3"/>
  <c r="I268" i="3"/>
  <c r="J268" i="3"/>
  <c r="K268" i="3"/>
  <c r="B269" i="3"/>
  <c r="C269" i="3"/>
  <c r="E269" i="3"/>
  <c r="F269" i="3"/>
  <c r="G269" i="3"/>
  <c r="H269" i="3"/>
  <c r="I269" i="3"/>
  <c r="J269" i="3"/>
  <c r="K269" i="3"/>
  <c r="B270" i="3"/>
  <c r="C270" i="3"/>
  <c r="E270" i="3"/>
  <c r="F270" i="3"/>
  <c r="G270" i="3"/>
  <c r="H270" i="3"/>
  <c r="I270" i="3"/>
  <c r="J270" i="3"/>
  <c r="K270" i="3"/>
  <c r="B271" i="3"/>
  <c r="C271" i="3"/>
  <c r="E271" i="3"/>
  <c r="F271" i="3"/>
  <c r="G271" i="3"/>
  <c r="H271" i="3"/>
  <c r="I271" i="3"/>
  <c r="J271" i="3"/>
  <c r="K271" i="3"/>
  <c r="B272" i="3"/>
  <c r="C272" i="3"/>
  <c r="E272" i="3"/>
  <c r="F272" i="3"/>
  <c r="G272" i="3"/>
  <c r="H272" i="3"/>
  <c r="I272" i="3"/>
  <c r="J272" i="3"/>
  <c r="K272" i="3"/>
  <c r="B273" i="3"/>
  <c r="C273" i="3"/>
  <c r="E273" i="3"/>
  <c r="F273" i="3"/>
  <c r="G273" i="3"/>
  <c r="H273" i="3"/>
  <c r="I273" i="3"/>
  <c r="J273" i="3"/>
  <c r="K273" i="3"/>
  <c r="B274" i="3"/>
  <c r="C274" i="3"/>
  <c r="E274" i="3"/>
  <c r="F274" i="3"/>
  <c r="G274" i="3"/>
  <c r="H274" i="3"/>
  <c r="I274" i="3"/>
  <c r="J274" i="3"/>
  <c r="K274" i="3"/>
  <c r="B275" i="3"/>
  <c r="C275" i="3"/>
  <c r="E275" i="3"/>
  <c r="F275" i="3"/>
  <c r="G275" i="3"/>
  <c r="H275" i="3"/>
  <c r="I275" i="3"/>
  <c r="J275" i="3"/>
  <c r="K275" i="3"/>
  <c r="B276" i="3"/>
  <c r="C276" i="3"/>
  <c r="E276" i="3"/>
  <c r="F276" i="3"/>
  <c r="G276" i="3"/>
  <c r="H276" i="3"/>
  <c r="I276" i="3"/>
  <c r="J276" i="3"/>
  <c r="K276" i="3"/>
  <c r="B277" i="3"/>
  <c r="C277" i="3"/>
  <c r="E277" i="3"/>
  <c r="F277" i="3"/>
  <c r="G277" i="3"/>
  <c r="H277" i="3"/>
  <c r="I277" i="3"/>
  <c r="J277" i="3"/>
  <c r="K277" i="3"/>
  <c r="B278" i="3"/>
  <c r="C278" i="3"/>
  <c r="E278" i="3"/>
  <c r="F278" i="3"/>
  <c r="G278" i="3"/>
  <c r="H278" i="3"/>
  <c r="I278" i="3"/>
  <c r="J278" i="3"/>
  <c r="K278" i="3"/>
  <c r="B279" i="3"/>
  <c r="C279" i="3"/>
  <c r="E279" i="3"/>
  <c r="F279" i="3"/>
  <c r="G279" i="3"/>
  <c r="H279" i="3"/>
  <c r="I279" i="3"/>
  <c r="J279" i="3"/>
  <c r="K279" i="3"/>
  <c r="B280" i="3"/>
  <c r="C280" i="3"/>
  <c r="E280" i="3"/>
  <c r="F280" i="3"/>
  <c r="G280" i="3"/>
  <c r="H280" i="3"/>
  <c r="I280" i="3"/>
  <c r="J280" i="3"/>
  <c r="K280" i="3"/>
  <c r="B281" i="3"/>
  <c r="C281" i="3"/>
  <c r="E281" i="3"/>
  <c r="F281" i="3"/>
  <c r="G281" i="3"/>
  <c r="H281" i="3"/>
  <c r="I281" i="3"/>
  <c r="J281" i="3"/>
  <c r="K281" i="3"/>
  <c r="B282" i="3"/>
  <c r="C282" i="3"/>
  <c r="E282" i="3"/>
  <c r="F282" i="3"/>
  <c r="G282" i="3"/>
  <c r="H282" i="3"/>
  <c r="I282" i="3"/>
  <c r="J282" i="3"/>
  <c r="K282" i="3"/>
  <c r="B283" i="3"/>
  <c r="C283" i="3"/>
  <c r="E283" i="3"/>
  <c r="F283" i="3"/>
  <c r="G283" i="3"/>
  <c r="H283" i="3"/>
  <c r="I283" i="3"/>
  <c r="J283" i="3"/>
  <c r="K283" i="3"/>
  <c r="B284" i="3"/>
  <c r="C284" i="3"/>
  <c r="E284" i="3"/>
  <c r="F284" i="3"/>
  <c r="G284" i="3"/>
  <c r="H284" i="3"/>
  <c r="I284" i="3"/>
  <c r="J284" i="3"/>
  <c r="K284" i="3"/>
  <c r="B285" i="3"/>
  <c r="C285" i="3"/>
  <c r="E285" i="3"/>
  <c r="F285" i="3"/>
  <c r="G285" i="3"/>
  <c r="H285" i="3"/>
  <c r="I285" i="3"/>
  <c r="J285" i="3"/>
  <c r="K285" i="3"/>
  <c r="B286" i="3"/>
  <c r="C286" i="3"/>
  <c r="E286" i="3"/>
  <c r="F286" i="3"/>
  <c r="G286" i="3"/>
  <c r="H286" i="3"/>
  <c r="I286" i="3"/>
  <c r="J286" i="3"/>
  <c r="K286" i="3"/>
  <c r="B287" i="3"/>
  <c r="C287" i="3"/>
  <c r="E287" i="3"/>
  <c r="F287" i="3"/>
  <c r="G287" i="3"/>
  <c r="H287" i="3"/>
  <c r="I287" i="3"/>
  <c r="J287" i="3"/>
  <c r="K287" i="3"/>
  <c r="B288" i="3"/>
  <c r="C288" i="3"/>
  <c r="E288" i="3"/>
  <c r="F288" i="3"/>
  <c r="G288" i="3"/>
  <c r="H288" i="3"/>
  <c r="I288" i="3"/>
  <c r="J288" i="3"/>
  <c r="K288" i="3"/>
  <c r="B289" i="3"/>
  <c r="C289" i="3"/>
  <c r="E289" i="3"/>
  <c r="F289" i="3"/>
  <c r="G289" i="3"/>
  <c r="H289" i="3"/>
  <c r="I289" i="3"/>
  <c r="J289" i="3"/>
  <c r="K289" i="3"/>
  <c r="B290" i="3"/>
  <c r="C290" i="3"/>
  <c r="E290" i="3"/>
  <c r="F290" i="3"/>
  <c r="G290" i="3"/>
  <c r="H290" i="3"/>
  <c r="I290" i="3"/>
  <c r="J290" i="3"/>
  <c r="K290" i="3"/>
  <c r="B291" i="3"/>
  <c r="C291" i="3"/>
  <c r="E291" i="3"/>
  <c r="F291" i="3"/>
  <c r="G291" i="3"/>
  <c r="H291" i="3"/>
  <c r="I291" i="3"/>
  <c r="J291" i="3"/>
  <c r="K291" i="3"/>
  <c r="B292" i="3"/>
  <c r="C292" i="3"/>
  <c r="E292" i="3"/>
  <c r="F292" i="3"/>
  <c r="G292" i="3"/>
  <c r="H292" i="3"/>
  <c r="I292" i="3"/>
  <c r="J292" i="3"/>
  <c r="K292" i="3"/>
  <c r="B293" i="3"/>
  <c r="C293" i="3"/>
  <c r="E293" i="3"/>
  <c r="F293" i="3"/>
  <c r="G293" i="3"/>
  <c r="H293" i="3"/>
  <c r="I293" i="3"/>
  <c r="J293" i="3"/>
  <c r="K293" i="3"/>
  <c r="B294" i="3"/>
  <c r="C294" i="3"/>
  <c r="E294" i="3"/>
  <c r="F294" i="3"/>
  <c r="G294" i="3"/>
  <c r="H294" i="3"/>
  <c r="I294" i="3"/>
  <c r="J294" i="3"/>
  <c r="K294" i="3"/>
  <c r="B295" i="3"/>
  <c r="C295" i="3"/>
  <c r="E295" i="3"/>
  <c r="F295" i="3"/>
  <c r="G295" i="3"/>
  <c r="H295" i="3"/>
  <c r="I295" i="3"/>
  <c r="J295" i="3"/>
  <c r="K295" i="3"/>
  <c r="B296" i="3"/>
  <c r="C296" i="3"/>
  <c r="E296" i="3"/>
  <c r="F296" i="3"/>
  <c r="G296" i="3"/>
  <c r="H296" i="3"/>
  <c r="I296" i="3"/>
  <c r="J296" i="3"/>
  <c r="K296" i="3"/>
  <c r="B297" i="3"/>
  <c r="C297" i="3"/>
  <c r="E297" i="3"/>
  <c r="F297" i="3"/>
  <c r="G297" i="3"/>
  <c r="H297" i="3"/>
  <c r="I297" i="3"/>
  <c r="J297" i="3"/>
  <c r="K297" i="3"/>
  <c r="B298" i="3"/>
  <c r="C298" i="3"/>
  <c r="E298" i="3"/>
  <c r="F298" i="3"/>
  <c r="G298" i="3"/>
  <c r="H298" i="3"/>
  <c r="I298" i="3"/>
  <c r="J298" i="3"/>
  <c r="K298" i="3"/>
  <c r="B299" i="3"/>
  <c r="C299" i="3"/>
  <c r="E299" i="3"/>
  <c r="F299" i="3"/>
  <c r="G299" i="3"/>
  <c r="H299" i="3"/>
  <c r="I299" i="3"/>
  <c r="J299" i="3"/>
  <c r="K299" i="3"/>
  <c r="B300" i="3"/>
  <c r="C300" i="3"/>
  <c r="E300" i="3"/>
  <c r="F300" i="3"/>
  <c r="G300" i="3"/>
  <c r="H300" i="3"/>
  <c r="I300" i="3"/>
  <c r="J300" i="3"/>
  <c r="K300" i="3"/>
  <c r="B301" i="3"/>
  <c r="C301" i="3"/>
  <c r="E301" i="3"/>
  <c r="F301" i="3"/>
  <c r="G301" i="3"/>
  <c r="H301" i="3"/>
  <c r="I301" i="3"/>
  <c r="J301" i="3"/>
  <c r="K301" i="3"/>
  <c r="B302" i="3"/>
  <c r="C302" i="3"/>
  <c r="E302" i="3"/>
  <c r="F302" i="3"/>
  <c r="G302" i="3"/>
  <c r="H302" i="3"/>
  <c r="I302" i="3"/>
  <c r="J302" i="3"/>
  <c r="K302" i="3"/>
  <c r="B303" i="3"/>
  <c r="C303" i="3"/>
  <c r="E303" i="3"/>
  <c r="F303" i="3"/>
  <c r="G303" i="3"/>
  <c r="H303" i="3"/>
  <c r="I303" i="3"/>
  <c r="J303" i="3"/>
  <c r="K303" i="3"/>
  <c r="B304" i="3"/>
  <c r="C304" i="3"/>
  <c r="E304" i="3"/>
  <c r="F304" i="3"/>
  <c r="G304" i="3"/>
  <c r="H304" i="3"/>
  <c r="I304" i="3"/>
  <c r="J304" i="3"/>
  <c r="K304" i="3"/>
  <c r="B305" i="3"/>
  <c r="C305" i="3"/>
  <c r="E305" i="3"/>
  <c r="F305" i="3"/>
  <c r="G305" i="3"/>
  <c r="H305" i="3"/>
  <c r="I305" i="3"/>
  <c r="J305" i="3"/>
  <c r="K305" i="3"/>
  <c r="B306" i="3"/>
  <c r="C306" i="3"/>
  <c r="E306" i="3"/>
  <c r="F306" i="3"/>
  <c r="G306" i="3"/>
  <c r="H306" i="3"/>
  <c r="I306" i="3"/>
  <c r="J306" i="3"/>
  <c r="K306" i="3"/>
  <c r="B307" i="3"/>
  <c r="C307" i="3"/>
  <c r="E307" i="3"/>
  <c r="F307" i="3"/>
  <c r="G307" i="3"/>
  <c r="H307" i="3"/>
  <c r="I307" i="3"/>
  <c r="J307" i="3"/>
  <c r="K307" i="3"/>
  <c r="B308" i="3"/>
  <c r="C308" i="3"/>
  <c r="E308" i="3"/>
  <c r="F308" i="3"/>
  <c r="G308" i="3"/>
  <c r="H308" i="3"/>
  <c r="I308" i="3"/>
  <c r="J308" i="3"/>
  <c r="K308" i="3"/>
  <c r="B309" i="3"/>
  <c r="C309" i="3"/>
  <c r="E309" i="3"/>
  <c r="F309" i="3"/>
  <c r="G309" i="3"/>
  <c r="H309" i="3"/>
  <c r="I309" i="3"/>
  <c r="J309" i="3"/>
  <c r="K309" i="3"/>
  <c r="B310" i="3"/>
  <c r="C310" i="3"/>
  <c r="E310" i="3"/>
  <c r="F310" i="3"/>
  <c r="G310" i="3"/>
  <c r="H310" i="3"/>
  <c r="I310" i="3"/>
  <c r="J310" i="3"/>
  <c r="K310" i="3"/>
  <c r="B311" i="3"/>
  <c r="C311" i="3"/>
  <c r="E311" i="3"/>
  <c r="F311" i="3"/>
  <c r="G311" i="3"/>
  <c r="H311" i="3"/>
  <c r="I311" i="3"/>
  <c r="J311" i="3"/>
  <c r="K311" i="3"/>
  <c r="B312" i="3"/>
  <c r="C312" i="3"/>
  <c r="E312" i="3"/>
  <c r="F312" i="3"/>
  <c r="G312" i="3"/>
  <c r="H312" i="3"/>
  <c r="I312" i="3"/>
  <c r="J312" i="3"/>
  <c r="K312" i="3"/>
  <c r="B313" i="3"/>
  <c r="C313" i="3"/>
  <c r="E313" i="3"/>
  <c r="F313" i="3"/>
  <c r="G313" i="3"/>
  <c r="H313" i="3"/>
  <c r="I313" i="3"/>
  <c r="J313" i="3"/>
  <c r="K313" i="3"/>
  <c r="B314" i="3"/>
  <c r="C314" i="3"/>
  <c r="E314" i="3"/>
  <c r="F314" i="3"/>
  <c r="G314" i="3"/>
  <c r="H314" i="3"/>
  <c r="I314" i="3"/>
  <c r="J314" i="3"/>
  <c r="K314" i="3"/>
  <c r="B315" i="3"/>
  <c r="C315" i="3"/>
  <c r="E315" i="3"/>
  <c r="F315" i="3"/>
  <c r="G315" i="3"/>
  <c r="H315" i="3"/>
  <c r="I315" i="3"/>
  <c r="J315" i="3"/>
  <c r="K315" i="3"/>
  <c r="B316" i="3"/>
  <c r="C316" i="3"/>
  <c r="E316" i="3"/>
  <c r="F316" i="3"/>
  <c r="G316" i="3"/>
  <c r="H316" i="3"/>
  <c r="I316" i="3"/>
  <c r="J316" i="3"/>
  <c r="K316" i="3"/>
  <c r="B317" i="3"/>
  <c r="C317" i="3"/>
  <c r="E317" i="3"/>
  <c r="F317" i="3"/>
  <c r="G317" i="3"/>
  <c r="H317" i="3"/>
  <c r="I317" i="3"/>
  <c r="J317" i="3"/>
  <c r="K317" i="3"/>
  <c r="B318" i="3"/>
  <c r="C318" i="3"/>
  <c r="E318" i="3"/>
  <c r="F318" i="3"/>
  <c r="G318" i="3"/>
  <c r="H318" i="3"/>
  <c r="I318" i="3"/>
  <c r="J318" i="3"/>
  <c r="K318" i="3"/>
  <c r="B319" i="3"/>
  <c r="C319" i="3"/>
  <c r="E319" i="3"/>
  <c r="F319" i="3"/>
  <c r="G319" i="3"/>
  <c r="H319" i="3"/>
  <c r="I319" i="3"/>
  <c r="J319" i="3"/>
  <c r="K319" i="3"/>
  <c r="B320" i="3"/>
  <c r="C320" i="3"/>
  <c r="E320" i="3"/>
  <c r="F320" i="3"/>
  <c r="G320" i="3"/>
  <c r="H320" i="3"/>
  <c r="I320" i="3"/>
  <c r="J320" i="3"/>
  <c r="K320" i="3"/>
  <c r="B321" i="3"/>
  <c r="C321" i="3"/>
  <c r="E321" i="3"/>
  <c r="F321" i="3"/>
  <c r="G321" i="3"/>
  <c r="H321" i="3"/>
  <c r="I321" i="3"/>
  <c r="J321" i="3"/>
  <c r="K321" i="3"/>
  <c r="B322" i="3"/>
  <c r="C322" i="3"/>
  <c r="E322" i="3"/>
  <c r="F322" i="3"/>
  <c r="G322" i="3"/>
  <c r="H322" i="3"/>
  <c r="I322" i="3"/>
  <c r="J322" i="3"/>
  <c r="K322" i="3"/>
  <c r="B323" i="3"/>
  <c r="C323" i="3"/>
  <c r="E323" i="3"/>
  <c r="F323" i="3"/>
  <c r="G323" i="3"/>
  <c r="H323" i="3"/>
  <c r="I323" i="3"/>
  <c r="J323" i="3"/>
  <c r="K323" i="3"/>
  <c r="B324" i="3"/>
  <c r="C324" i="3"/>
  <c r="E324" i="3"/>
  <c r="F324" i="3"/>
  <c r="G324" i="3"/>
  <c r="H324" i="3"/>
  <c r="I324" i="3"/>
  <c r="J324" i="3"/>
  <c r="K324" i="3"/>
  <c r="B325" i="3"/>
  <c r="C325" i="3"/>
  <c r="E325" i="3"/>
  <c r="F325" i="3"/>
  <c r="G325" i="3"/>
  <c r="H325" i="3"/>
  <c r="I325" i="3"/>
  <c r="J325" i="3"/>
  <c r="K325" i="3"/>
  <c r="B326" i="3"/>
  <c r="C326" i="3"/>
  <c r="E326" i="3"/>
  <c r="F326" i="3"/>
  <c r="G326" i="3"/>
  <c r="H326" i="3"/>
  <c r="I326" i="3"/>
  <c r="J326" i="3"/>
  <c r="K326" i="3"/>
  <c r="B327" i="3"/>
  <c r="C327" i="3"/>
  <c r="E327" i="3"/>
  <c r="F327" i="3"/>
  <c r="G327" i="3"/>
  <c r="H327" i="3"/>
  <c r="I327" i="3"/>
  <c r="J327" i="3"/>
  <c r="K327" i="3"/>
  <c r="B328" i="3"/>
  <c r="C328" i="3"/>
  <c r="E328" i="3"/>
  <c r="F328" i="3"/>
  <c r="G328" i="3"/>
  <c r="H328" i="3"/>
  <c r="I328" i="3"/>
  <c r="J328" i="3"/>
  <c r="K328" i="3"/>
  <c r="B329" i="3"/>
  <c r="C329" i="3"/>
  <c r="E329" i="3"/>
  <c r="F329" i="3"/>
  <c r="G329" i="3"/>
  <c r="H329" i="3"/>
  <c r="I329" i="3"/>
  <c r="J329" i="3"/>
  <c r="K329" i="3"/>
  <c r="B330" i="3"/>
  <c r="C330" i="3"/>
  <c r="E330" i="3"/>
  <c r="F330" i="3"/>
  <c r="G330" i="3"/>
  <c r="H330" i="3"/>
  <c r="I330" i="3"/>
  <c r="J330" i="3"/>
  <c r="K330" i="3"/>
  <c r="B331" i="3"/>
  <c r="C331" i="3"/>
  <c r="E331" i="3"/>
  <c r="F331" i="3"/>
  <c r="G331" i="3"/>
  <c r="H331" i="3"/>
  <c r="I331" i="3"/>
  <c r="J331" i="3"/>
  <c r="K331" i="3"/>
  <c r="B332" i="3"/>
  <c r="C332" i="3"/>
  <c r="E332" i="3"/>
  <c r="F332" i="3"/>
  <c r="G332" i="3"/>
  <c r="H332" i="3"/>
  <c r="I332" i="3"/>
  <c r="J332" i="3"/>
  <c r="K332" i="3"/>
  <c r="B333" i="3"/>
  <c r="C333" i="3"/>
  <c r="E333" i="3"/>
  <c r="F333" i="3"/>
  <c r="G333" i="3"/>
  <c r="H333" i="3"/>
  <c r="I333" i="3"/>
  <c r="J333" i="3"/>
  <c r="K333" i="3"/>
  <c r="B334" i="3"/>
  <c r="C334" i="3"/>
  <c r="E334" i="3"/>
  <c r="F334" i="3"/>
  <c r="G334" i="3"/>
  <c r="H334" i="3"/>
  <c r="I334" i="3"/>
  <c r="J334" i="3"/>
  <c r="K334" i="3"/>
  <c r="B335" i="3"/>
  <c r="C335" i="3"/>
  <c r="E335" i="3"/>
  <c r="F335" i="3"/>
  <c r="G335" i="3"/>
  <c r="H335" i="3"/>
  <c r="I335" i="3"/>
  <c r="J335" i="3"/>
  <c r="K335" i="3"/>
  <c r="B336" i="3"/>
  <c r="C336" i="3"/>
  <c r="E336" i="3"/>
  <c r="F336" i="3"/>
  <c r="G336" i="3"/>
  <c r="H336" i="3"/>
  <c r="I336" i="3"/>
  <c r="J336" i="3"/>
  <c r="K336" i="3"/>
  <c r="B337" i="3"/>
  <c r="C337" i="3"/>
  <c r="E337" i="3"/>
  <c r="F337" i="3"/>
  <c r="G337" i="3"/>
  <c r="H337" i="3"/>
  <c r="I337" i="3"/>
  <c r="J337" i="3"/>
  <c r="K337" i="3"/>
  <c r="B338" i="3"/>
  <c r="C338" i="3"/>
  <c r="E338" i="3"/>
  <c r="F338" i="3"/>
  <c r="G338" i="3"/>
  <c r="H338" i="3"/>
  <c r="I338" i="3"/>
  <c r="J338" i="3"/>
  <c r="K338" i="3"/>
  <c r="B339" i="3"/>
  <c r="C339" i="3"/>
  <c r="E339" i="3"/>
  <c r="F339" i="3"/>
  <c r="G339" i="3"/>
  <c r="H339" i="3"/>
  <c r="I339" i="3"/>
  <c r="J339" i="3"/>
  <c r="K339" i="3"/>
  <c r="B340" i="3"/>
  <c r="C340" i="3"/>
  <c r="E340" i="3"/>
  <c r="F340" i="3"/>
  <c r="G340" i="3"/>
  <c r="H340" i="3"/>
  <c r="I340" i="3"/>
  <c r="J340" i="3"/>
  <c r="K340" i="3"/>
  <c r="B341" i="3"/>
  <c r="C341" i="3"/>
  <c r="E341" i="3"/>
  <c r="F341" i="3"/>
  <c r="G341" i="3"/>
  <c r="H341" i="3"/>
  <c r="I341" i="3"/>
  <c r="J341" i="3"/>
  <c r="K341" i="3"/>
  <c r="B342" i="3"/>
  <c r="C342" i="3"/>
  <c r="E342" i="3"/>
  <c r="F342" i="3"/>
  <c r="G342" i="3"/>
  <c r="H342" i="3"/>
  <c r="I342" i="3"/>
  <c r="J342" i="3"/>
  <c r="K342" i="3"/>
  <c r="B343" i="3"/>
  <c r="C343" i="3"/>
  <c r="E343" i="3"/>
  <c r="F343" i="3"/>
  <c r="G343" i="3"/>
  <c r="H343" i="3"/>
  <c r="I343" i="3"/>
  <c r="J343" i="3"/>
  <c r="K343" i="3"/>
  <c r="B344" i="3"/>
  <c r="C344" i="3"/>
  <c r="E344" i="3"/>
  <c r="F344" i="3"/>
  <c r="G344" i="3"/>
  <c r="H344" i="3"/>
  <c r="I344" i="3"/>
  <c r="J344" i="3"/>
  <c r="K344" i="3"/>
  <c r="B345" i="3"/>
  <c r="C345" i="3"/>
  <c r="E345" i="3"/>
  <c r="F345" i="3"/>
  <c r="G345" i="3"/>
  <c r="H345" i="3"/>
  <c r="I345" i="3"/>
  <c r="J345" i="3"/>
  <c r="K345" i="3"/>
  <c r="B346" i="3"/>
  <c r="C346" i="3"/>
  <c r="E346" i="3"/>
  <c r="F346" i="3"/>
  <c r="G346" i="3"/>
  <c r="H346" i="3"/>
  <c r="I346" i="3"/>
  <c r="J346" i="3"/>
  <c r="K346" i="3"/>
  <c r="B347" i="3"/>
  <c r="C347" i="3"/>
  <c r="E347" i="3"/>
  <c r="F347" i="3"/>
  <c r="G347" i="3"/>
  <c r="H347" i="3"/>
  <c r="I347" i="3"/>
  <c r="J347" i="3"/>
  <c r="K347" i="3"/>
  <c r="B348" i="3"/>
  <c r="C348" i="3"/>
  <c r="E348" i="3"/>
  <c r="F348" i="3"/>
  <c r="G348" i="3"/>
  <c r="H348" i="3"/>
  <c r="I348" i="3"/>
  <c r="J348" i="3"/>
  <c r="K348" i="3"/>
  <c r="B349" i="3"/>
  <c r="C349" i="3"/>
  <c r="E349" i="3"/>
  <c r="F349" i="3"/>
  <c r="G349" i="3"/>
  <c r="H349" i="3"/>
  <c r="I349" i="3"/>
  <c r="J349" i="3"/>
  <c r="K349" i="3"/>
  <c r="B350" i="3"/>
  <c r="C350" i="3"/>
  <c r="E350" i="3"/>
  <c r="F350" i="3"/>
  <c r="G350" i="3"/>
  <c r="H350" i="3"/>
  <c r="I350" i="3"/>
  <c r="J350" i="3"/>
  <c r="K350" i="3"/>
  <c r="B351" i="3"/>
  <c r="C351" i="3"/>
  <c r="E351" i="3"/>
  <c r="F351" i="3"/>
  <c r="G351" i="3"/>
  <c r="H351" i="3"/>
  <c r="I351" i="3"/>
  <c r="J351" i="3"/>
  <c r="K351" i="3"/>
  <c r="B352" i="3"/>
  <c r="C352" i="3"/>
  <c r="E352" i="3"/>
  <c r="F352" i="3"/>
  <c r="G352" i="3"/>
  <c r="H352" i="3"/>
  <c r="I352" i="3"/>
  <c r="J352" i="3"/>
  <c r="K352" i="3"/>
  <c r="B353" i="3"/>
  <c r="C353" i="3"/>
  <c r="E353" i="3"/>
  <c r="F353" i="3"/>
  <c r="G353" i="3"/>
  <c r="H353" i="3"/>
  <c r="I353" i="3"/>
  <c r="J353" i="3"/>
  <c r="K353" i="3"/>
  <c r="B354" i="3"/>
  <c r="C354" i="3"/>
  <c r="E354" i="3"/>
  <c r="F354" i="3"/>
  <c r="G354" i="3"/>
  <c r="H354" i="3"/>
  <c r="I354" i="3"/>
  <c r="J354" i="3"/>
  <c r="K354" i="3"/>
  <c r="B355" i="3"/>
  <c r="C355" i="3"/>
  <c r="E355" i="3"/>
  <c r="F355" i="3"/>
  <c r="G355" i="3"/>
  <c r="H355" i="3"/>
  <c r="I355" i="3"/>
  <c r="J355" i="3"/>
  <c r="K355" i="3"/>
  <c r="B356" i="3"/>
  <c r="C356" i="3"/>
  <c r="E356" i="3"/>
  <c r="F356" i="3"/>
  <c r="G356" i="3"/>
  <c r="H356" i="3"/>
  <c r="I356" i="3"/>
  <c r="J356" i="3"/>
  <c r="K356" i="3"/>
  <c r="B357" i="3"/>
  <c r="C357" i="3"/>
  <c r="E357" i="3"/>
  <c r="F357" i="3"/>
  <c r="G357" i="3"/>
  <c r="H357" i="3"/>
  <c r="I357" i="3"/>
  <c r="J357" i="3"/>
  <c r="K357" i="3"/>
  <c r="B358" i="3"/>
  <c r="C358" i="3"/>
  <c r="E358" i="3"/>
  <c r="F358" i="3"/>
  <c r="G358" i="3"/>
  <c r="H358" i="3"/>
  <c r="I358" i="3"/>
  <c r="J358" i="3"/>
  <c r="K358" i="3"/>
  <c r="B359" i="3"/>
  <c r="C359" i="3"/>
  <c r="E359" i="3"/>
  <c r="F359" i="3"/>
  <c r="G359" i="3"/>
  <c r="H359" i="3"/>
  <c r="I359" i="3"/>
  <c r="J359" i="3"/>
  <c r="K359" i="3"/>
  <c r="B360" i="3"/>
  <c r="C360" i="3"/>
  <c r="E360" i="3"/>
  <c r="F360" i="3"/>
  <c r="G360" i="3"/>
  <c r="H360" i="3"/>
  <c r="I360" i="3"/>
  <c r="J360" i="3"/>
  <c r="K360" i="3"/>
  <c r="B361" i="3"/>
  <c r="C361" i="3"/>
  <c r="E361" i="3"/>
  <c r="F361" i="3"/>
  <c r="G361" i="3"/>
  <c r="H361" i="3"/>
  <c r="I361" i="3"/>
  <c r="J361" i="3"/>
  <c r="K361" i="3"/>
  <c r="B362" i="3"/>
  <c r="C362" i="3"/>
  <c r="E362" i="3"/>
  <c r="F362" i="3"/>
  <c r="G362" i="3"/>
  <c r="H362" i="3"/>
  <c r="I362" i="3"/>
  <c r="J362" i="3"/>
  <c r="K362" i="3"/>
  <c r="B363" i="3"/>
  <c r="C363" i="3"/>
  <c r="E363" i="3"/>
  <c r="F363" i="3"/>
  <c r="G363" i="3"/>
  <c r="H363" i="3"/>
  <c r="I363" i="3"/>
  <c r="J363" i="3"/>
  <c r="K363" i="3"/>
  <c r="B364" i="3"/>
  <c r="C364" i="3"/>
  <c r="E364" i="3"/>
  <c r="F364" i="3"/>
  <c r="G364" i="3"/>
  <c r="H364" i="3"/>
  <c r="I364" i="3"/>
  <c r="J364" i="3"/>
  <c r="K364" i="3"/>
  <c r="B365" i="3"/>
  <c r="C365" i="3"/>
  <c r="E365" i="3"/>
  <c r="F365" i="3"/>
  <c r="G365" i="3"/>
  <c r="H365" i="3"/>
  <c r="I365" i="3"/>
  <c r="J365" i="3"/>
  <c r="K365" i="3"/>
  <c r="B366" i="3"/>
  <c r="C366" i="3"/>
  <c r="E366" i="3"/>
  <c r="F366" i="3"/>
  <c r="G366" i="3"/>
  <c r="H366" i="3"/>
  <c r="I366" i="3"/>
  <c r="J366" i="3"/>
  <c r="K366" i="3"/>
  <c r="B367" i="3"/>
  <c r="C367" i="3"/>
  <c r="E367" i="3"/>
  <c r="F367" i="3"/>
  <c r="G367" i="3"/>
  <c r="H367" i="3"/>
  <c r="I367" i="3"/>
  <c r="J367" i="3"/>
  <c r="K367" i="3"/>
  <c r="B368" i="3"/>
  <c r="C368" i="3"/>
  <c r="E368" i="3"/>
  <c r="F368" i="3"/>
  <c r="G368" i="3"/>
  <c r="H368" i="3"/>
  <c r="I368" i="3"/>
  <c r="J368" i="3"/>
  <c r="K368" i="3"/>
  <c r="B369" i="3"/>
  <c r="C369" i="3"/>
  <c r="E369" i="3"/>
  <c r="F369" i="3"/>
  <c r="G369" i="3"/>
  <c r="H369" i="3"/>
  <c r="I369" i="3"/>
  <c r="J369" i="3"/>
  <c r="K369" i="3"/>
  <c r="B370" i="3"/>
  <c r="C370" i="3"/>
  <c r="E370" i="3"/>
  <c r="F370" i="3"/>
  <c r="G370" i="3"/>
  <c r="H370" i="3"/>
  <c r="I370" i="3"/>
  <c r="J370" i="3"/>
  <c r="K370" i="3"/>
  <c r="B371" i="3"/>
  <c r="C371" i="3"/>
  <c r="E371" i="3"/>
  <c r="F371" i="3"/>
  <c r="G371" i="3"/>
  <c r="H371" i="3"/>
  <c r="I371" i="3"/>
  <c r="J371" i="3"/>
  <c r="K371" i="3"/>
  <c r="B372" i="3"/>
  <c r="C372" i="3"/>
  <c r="E372" i="3"/>
  <c r="F372" i="3"/>
  <c r="G372" i="3"/>
  <c r="H372" i="3"/>
  <c r="I372" i="3"/>
  <c r="J372" i="3"/>
  <c r="K372" i="3"/>
  <c r="B373" i="3"/>
  <c r="C373" i="3"/>
  <c r="E373" i="3"/>
  <c r="F373" i="3"/>
  <c r="G373" i="3"/>
  <c r="H373" i="3"/>
  <c r="I373" i="3"/>
  <c r="J373" i="3"/>
  <c r="K373" i="3"/>
  <c r="B374" i="3"/>
  <c r="C374" i="3"/>
  <c r="E374" i="3"/>
  <c r="F374" i="3"/>
  <c r="G374" i="3"/>
  <c r="H374" i="3"/>
  <c r="I374" i="3"/>
  <c r="J374" i="3"/>
  <c r="K374" i="3"/>
  <c r="B375" i="3"/>
  <c r="C375" i="3"/>
  <c r="E375" i="3"/>
  <c r="F375" i="3"/>
  <c r="G375" i="3"/>
  <c r="H375" i="3"/>
  <c r="I375" i="3"/>
  <c r="J375" i="3"/>
  <c r="K375" i="3"/>
  <c r="B376" i="3"/>
  <c r="C376" i="3"/>
  <c r="E376" i="3"/>
  <c r="F376" i="3"/>
  <c r="G376" i="3"/>
  <c r="H376" i="3"/>
  <c r="I376" i="3"/>
  <c r="J376" i="3"/>
  <c r="K376" i="3"/>
  <c r="B377" i="3"/>
  <c r="C377" i="3"/>
  <c r="E377" i="3"/>
  <c r="F377" i="3"/>
  <c r="G377" i="3"/>
  <c r="H377" i="3"/>
  <c r="I377" i="3"/>
  <c r="J377" i="3"/>
  <c r="K377" i="3"/>
  <c r="B378" i="3"/>
  <c r="C378" i="3"/>
  <c r="E378" i="3"/>
  <c r="F378" i="3"/>
  <c r="G378" i="3"/>
  <c r="H378" i="3"/>
  <c r="I378" i="3"/>
  <c r="J378" i="3"/>
  <c r="K378" i="3"/>
  <c r="B379" i="3"/>
  <c r="C379" i="3"/>
  <c r="E379" i="3"/>
  <c r="F379" i="3"/>
  <c r="G379" i="3"/>
  <c r="H379" i="3"/>
  <c r="I379" i="3"/>
  <c r="J379" i="3"/>
  <c r="K379" i="3"/>
  <c r="B380" i="3"/>
  <c r="C380" i="3"/>
  <c r="E380" i="3"/>
  <c r="F380" i="3"/>
  <c r="G380" i="3"/>
  <c r="H380" i="3"/>
  <c r="I380" i="3"/>
  <c r="J380" i="3"/>
  <c r="K380" i="3"/>
  <c r="B381" i="3"/>
  <c r="C381" i="3"/>
  <c r="E381" i="3"/>
  <c r="F381" i="3"/>
  <c r="G381" i="3"/>
  <c r="H381" i="3"/>
  <c r="I381" i="3"/>
  <c r="J381" i="3"/>
  <c r="K381" i="3"/>
  <c r="B382" i="3"/>
  <c r="C382" i="3"/>
  <c r="E382" i="3"/>
  <c r="F382" i="3"/>
  <c r="G382" i="3"/>
  <c r="H382" i="3"/>
  <c r="I382" i="3"/>
  <c r="J382" i="3"/>
  <c r="K382" i="3"/>
  <c r="B383" i="3"/>
  <c r="C383" i="3"/>
  <c r="E383" i="3"/>
  <c r="F383" i="3"/>
  <c r="G383" i="3"/>
  <c r="H383" i="3"/>
  <c r="I383" i="3"/>
  <c r="J383" i="3"/>
  <c r="K383" i="3"/>
  <c r="B384" i="3"/>
  <c r="C384" i="3"/>
  <c r="E384" i="3"/>
  <c r="F384" i="3"/>
  <c r="G384" i="3"/>
  <c r="H384" i="3"/>
  <c r="I384" i="3"/>
  <c r="J384" i="3"/>
  <c r="K384" i="3"/>
  <c r="B385" i="3"/>
  <c r="C385" i="3"/>
  <c r="E385" i="3"/>
  <c r="F385" i="3"/>
  <c r="G385" i="3"/>
  <c r="H385" i="3"/>
  <c r="I385" i="3"/>
  <c r="J385" i="3"/>
  <c r="K385" i="3"/>
  <c r="B386" i="3"/>
  <c r="C386" i="3"/>
  <c r="E386" i="3"/>
  <c r="F386" i="3"/>
  <c r="G386" i="3"/>
  <c r="H386" i="3"/>
  <c r="I386" i="3"/>
  <c r="J386" i="3"/>
  <c r="K386" i="3"/>
  <c r="B387" i="3"/>
  <c r="C387" i="3"/>
  <c r="E387" i="3"/>
  <c r="F387" i="3"/>
  <c r="G387" i="3"/>
  <c r="H387" i="3"/>
  <c r="I387" i="3"/>
  <c r="J387" i="3"/>
  <c r="K387" i="3"/>
  <c r="B388" i="3"/>
  <c r="C388" i="3"/>
  <c r="E388" i="3"/>
  <c r="F388" i="3"/>
  <c r="G388" i="3"/>
  <c r="H388" i="3"/>
  <c r="I388" i="3"/>
  <c r="J388" i="3"/>
  <c r="K388" i="3"/>
  <c r="B389" i="3"/>
  <c r="C389" i="3"/>
  <c r="E389" i="3"/>
  <c r="F389" i="3"/>
  <c r="G389" i="3"/>
  <c r="H389" i="3"/>
  <c r="I389" i="3"/>
  <c r="J389" i="3"/>
  <c r="K389" i="3"/>
  <c r="B390" i="3"/>
  <c r="C390" i="3"/>
  <c r="E390" i="3"/>
  <c r="F390" i="3"/>
  <c r="G390" i="3"/>
  <c r="H390" i="3"/>
  <c r="I390" i="3"/>
  <c r="J390" i="3"/>
  <c r="K390" i="3"/>
  <c r="B391" i="3"/>
  <c r="C391" i="3"/>
  <c r="E391" i="3"/>
  <c r="F391" i="3"/>
  <c r="G391" i="3"/>
  <c r="H391" i="3"/>
  <c r="I391" i="3"/>
  <c r="J391" i="3"/>
  <c r="K391" i="3"/>
  <c r="B392" i="3"/>
  <c r="C392" i="3"/>
  <c r="E392" i="3"/>
  <c r="F392" i="3"/>
  <c r="G392" i="3"/>
  <c r="H392" i="3"/>
  <c r="I392" i="3"/>
  <c r="J392" i="3"/>
  <c r="K392" i="3"/>
  <c r="B393" i="3"/>
  <c r="C393" i="3"/>
  <c r="E393" i="3"/>
  <c r="F393" i="3"/>
  <c r="G393" i="3"/>
  <c r="H393" i="3"/>
  <c r="I393" i="3"/>
  <c r="J393" i="3"/>
  <c r="K393" i="3"/>
  <c r="B394" i="3"/>
  <c r="C394" i="3"/>
  <c r="E394" i="3"/>
  <c r="F394" i="3"/>
  <c r="G394" i="3"/>
  <c r="H394" i="3"/>
  <c r="I394" i="3"/>
  <c r="J394" i="3"/>
  <c r="K394" i="3"/>
  <c r="B395" i="3"/>
  <c r="C395" i="3"/>
  <c r="E395" i="3"/>
  <c r="F395" i="3"/>
  <c r="G395" i="3"/>
  <c r="H395" i="3"/>
  <c r="I395" i="3"/>
  <c r="J395" i="3"/>
  <c r="K395" i="3"/>
  <c r="B396" i="3"/>
  <c r="C396" i="3"/>
  <c r="E396" i="3"/>
  <c r="F396" i="3"/>
  <c r="G396" i="3"/>
  <c r="H396" i="3"/>
  <c r="I396" i="3"/>
  <c r="J396" i="3"/>
  <c r="K396" i="3"/>
  <c r="B397" i="3"/>
  <c r="C397" i="3"/>
  <c r="E397" i="3"/>
  <c r="F397" i="3"/>
  <c r="G397" i="3"/>
  <c r="H397" i="3"/>
  <c r="I397" i="3"/>
  <c r="J397" i="3"/>
  <c r="K397" i="3"/>
  <c r="B398" i="3"/>
  <c r="C398" i="3"/>
  <c r="E398" i="3"/>
  <c r="F398" i="3"/>
  <c r="G398" i="3"/>
  <c r="H398" i="3"/>
  <c r="I398" i="3"/>
  <c r="J398" i="3"/>
  <c r="K398" i="3"/>
  <c r="B399" i="3"/>
  <c r="C399" i="3"/>
  <c r="E399" i="3"/>
  <c r="F399" i="3"/>
  <c r="G399" i="3"/>
  <c r="H399" i="3"/>
  <c r="I399" i="3"/>
  <c r="J399" i="3"/>
  <c r="K399" i="3"/>
  <c r="B400" i="3"/>
  <c r="C400" i="3"/>
  <c r="E400" i="3"/>
  <c r="F400" i="3"/>
  <c r="G400" i="3"/>
  <c r="H400" i="3"/>
  <c r="I400" i="3"/>
  <c r="J400" i="3"/>
  <c r="K400" i="3"/>
  <c r="B401" i="3"/>
  <c r="C401" i="3"/>
  <c r="E401" i="3"/>
  <c r="F401" i="3"/>
  <c r="G401" i="3"/>
  <c r="H401" i="3"/>
  <c r="I401" i="3"/>
  <c r="J401" i="3"/>
  <c r="K401" i="3"/>
  <c r="B402" i="3"/>
  <c r="C402" i="3"/>
  <c r="E402" i="3"/>
  <c r="F402" i="3"/>
  <c r="G402" i="3"/>
  <c r="H402" i="3"/>
  <c r="I402" i="3"/>
  <c r="J402" i="3"/>
  <c r="K402" i="3"/>
  <c r="B403" i="3"/>
  <c r="C403" i="3"/>
  <c r="E403" i="3"/>
  <c r="F403" i="3"/>
  <c r="G403" i="3"/>
  <c r="H403" i="3"/>
  <c r="I403" i="3"/>
  <c r="J403" i="3"/>
  <c r="K403" i="3"/>
  <c r="B404" i="3"/>
  <c r="C404" i="3"/>
  <c r="E404" i="3"/>
  <c r="F404" i="3"/>
  <c r="G404" i="3"/>
  <c r="H404" i="3"/>
  <c r="I404" i="3"/>
  <c r="J404" i="3"/>
  <c r="K404" i="3"/>
  <c r="B405" i="3"/>
  <c r="C405" i="3"/>
  <c r="E405" i="3"/>
  <c r="F405" i="3"/>
  <c r="G405" i="3"/>
  <c r="H405" i="3"/>
  <c r="I405" i="3"/>
  <c r="J405" i="3"/>
  <c r="K405" i="3"/>
  <c r="B406" i="3"/>
  <c r="C406" i="3"/>
  <c r="E406" i="3"/>
  <c r="F406" i="3"/>
  <c r="G406" i="3"/>
  <c r="H406" i="3"/>
  <c r="I406" i="3"/>
  <c r="J406" i="3"/>
  <c r="K406" i="3"/>
  <c r="B407" i="3"/>
  <c r="C407" i="3"/>
  <c r="E407" i="3"/>
  <c r="F407" i="3"/>
  <c r="G407" i="3"/>
  <c r="H407" i="3"/>
  <c r="I407" i="3"/>
  <c r="J407" i="3"/>
  <c r="K407" i="3"/>
  <c r="B408" i="3"/>
  <c r="C408" i="3"/>
  <c r="E408" i="3"/>
  <c r="F408" i="3"/>
  <c r="G408" i="3"/>
  <c r="H408" i="3"/>
  <c r="I408" i="3"/>
  <c r="J408" i="3"/>
  <c r="K408" i="3"/>
  <c r="B409" i="3"/>
  <c r="C409" i="3"/>
  <c r="E409" i="3"/>
  <c r="F409" i="3"/>
  <c r="G409" i="3"/>
  <c r="H409" i="3"/>
  <c r="I409" i="3"/>
  <c r="J409" i="3"/>
  <c r="K409" i="3"/>
  <c r="B410" i="3"/>
  <c r="C410" i="3"/>
  <c r="E410" i="3"/>
  <c r="F410" i="3"/>
  <c r="G410" i="3"/>
  <c r="H410" i="3"/>
  <c r="I410" i="3"/>
  <c r="J410" i="3"/>
  <c r="K410" i="3"/>
  <c r="B411" i="3"/>
  <c r="C411" i="3"/>
  <c r="E411" i="3"/>
  <c r="F411" i="3"/>
  <c r="G411" i="3"/>
  <c r="H411" i="3"/>
  <c r="I411" i="3"/>
  <c r="J411" i="3"/>
  <c r="K411" i="3"/>
  <c r="B412" i="3"/>
  <c r="C412" i="3"/>
  <c r="E412" i="3"/>
  <c r="F412" i="3"/>
  <c r="G412" i="3"/>
  <c r="H412" i="3"/>
  <c r="I412" i="3"/>
  <c r="J412" i="3"/>
  <c r="K412" i="3"/>
  <c r="B413" i="3"/>
  <c r="C413" i="3"/>
  <c r="E413" i="3"/>
  <c r="F413" i="3"/>
  <c r="G413" i="3"/>
  <c r="H413" i="3"/>
  <c r="I413" i="3"/>
  <c r="J413" i="3"/>
  <c r="K413" i="3"/>
  <c r="B414" i="3"/>
  <c r="C414" i="3"/>
  <c r="E414" i="3"/>
  <c r="F414" i="3"/>
  <c r="G414" i="3"/>
  <c r="H414" i="3"/>
  <c r="I414" i="3"/>
  <c r="J414" i="3"/>
  <c r="K414" i="3"/>
  <c r="B415" i="3"/>
  <c r="C415" i="3"/>
  <c r="E415" i="3"/>
  <c r="F415" i="3"/>
  <c r="G415" i="3"/>
  <c r="H415" i="3"/>
  <c r="I415" i="3"/>
  <c r="J415" i="3"/>
  <c r="K415" i="3"/>
  <c r="B416" i="3"/>
  <c r="C416" i="3"/>
  <c r="E416" i="3"/>
  <c r="F416" i="3"/>
  <c r="G416" i="3"/>
  <c r="H416" i="3"/>
  <c r="I416" i="3"/>
  <c r="J416" i="3"/>
  <c r="K416" i="3"/>
  <c r="B417" i="3"/>
  <c r="C417" i="3"/>
  <c r="E417" i="3"/>
  <c r="F417" i="3"/>
  <c r="G417" i="3"/>
  <c r="H417" i="3"/>
  <c r="I417" i="3"/>
  <c r="J417" i="3"/>
  <c r="K417" i="3"/>
  <c r="B418" i="3"/>
  <c r="C418" i="3"/>
  <c r="E418" i="3"/>
  <c r="F418" i="3"/>
  <c r="G418" i="3"/>
  <c r="H418" i="3"/>
  <c r="I418" i="3"/>
  <c r="J418" i="3"/>
  <c r="K418" i="3"/>
  <c r="B419" i="3"/>
  <c r="C419" i="3"/>
  <c r="E419" i="3"/>
  <c r="F419" i="3"/>
  <c r="G419" i="3"/>
  <c r="H419" i="3"/>
  <c r="I419" i="3"/>
  <c r="J419" i="3"/>
  <c r="K419" i="3"/>
  <c r="B420" i="3"/>
  <c r="C420" i="3"/>
  <c r="E420" i="3"/>
  <c r="F420" i="3"/>
  <c r="G420" i="3"/>
  <c r="H420" i="3"/>
  <c r="I420" i="3"/>
  <c r="J420" i="3"/>
  <c r="K420" i="3"/>
  <c r="B421" i="3"/>
  <c r="C421" i="3"/>
  <c r="E421" i="3"/>
  <c r="F421" i="3"/>
  <c r="G421" i="3"/>
  <c r="H421" i="3"/>
  <c r="I421" i="3"/>
  <c r="J421" i="3"/>
  <c r="K421" i="3"/>
  <c r="B422" i="3"/>
  <c r="C422" i="3"/>
  <c r="E422" i="3"/>
  <c r="F422" i="3"/>
  <c r="G422" i="3"/>
  <c r="H422" i="3"/>
  <c r="I422" i="3"/>
  <c r="J422" i="3"/>
  <c r="K422" i="3"/>
  <c r="B423" i="3"/>
  <c r="C423" i="3"/>
  <c r="E423" i="3"/>
  <c r="F423" i="3"/>
  <c r="G423" i="3"/>
  <c r="H423" i="3"/>
  <c r="I423" i="3"/>
  <c r="J423" i="3"/>
  <c r="K423" i="3"/>
  <c r="B424" i="3"/>
  <c r="C424" i="3"/>
  <c r="E424" i="3"/>
  <c r="F424" i="3"/>
  <c r="G424" i="3"/>
  <c r="H424" i="3"/>
  <c r="I424" i="3"/>
  <c r="J424" i="3"/>
  <c r="K424" i="3"/>
  <c r="B425" i="3"/>
  <c r="C425" i="3"/>
  <c r="E425" i="3"/>
  <c r="F425" i="3"/>
  <c r="G425" i="3"/>
  <c r="H425" i="3"/>
  <c r="I425" i="3"/>
  <c r="J425" i="3"/>
  <c r="K425" i="3"/>
  <c r="B426" i="3"/>
  <c r="C426" i="3"/>
  <c r="E426" i="3"/>
  <c r="F426" i="3"/>
  <c r="G426" i="3"/>
  <c r="H426" i="3"/>
  <c r="I426" i="3"/>
  <c r="J426" i="3"/>
  <c r="K426" i="3"/>
  <c r="B427" i="3"/>
  <c r="C427" i="3"/>
  <c r="E427" i="3"/>
  <c r="F427" i="3"/>
  <c r="G427" i="3"/>
  <c r="H427" i="3"/>
  <c r="I427" i="3"/>
  <c r="J427" i="3"/>
  <c r="K427" i="3"/>
  <c r="B428" i="3"/>
  <c r="C428" i="3"/>
  <c r="E428" i="3"/>
  <c r="F428" i="3"/>
  <c r="G428" i="3"/>
  <c r="H428" i="3"/>
  <c r="I428" i="3"/>
  <c r="J428" i="3"/>
  <c r="K428" i="3"/>
  <c r="B429" i="3"/>
  <c r="C429" i="3"/>
  <c r="E429" i="3"/>
  <c r="F429" i="3"/>
  <c r="G429" i="3"/>
  <c r="H429" i="3"/>
  <c r="I429" i="3"/>
  <c r="J429" i="3"/>
  <c r="K429" i="3"/>
  <c r="B430" i="3"/>
  <c r="C430" i="3"/>
  <c r="E430" i="3"/>
  <c r="F430" i="3"/>
  <c r="G430" i="3"/>
  <c r="H430" i="3"/>
  <c r="I430" i="3"/>
  <c r="J430" i="3"/>
  <c r="K430" i="3"/>
  <c r="B431" i="3"/>
  <c r="C431" i="3"/>
  <c r="E431" i="3"/>
  <c r="F431" i="3"/>
  <c r="G431" i="3"/>
  <c r="H431" i="3"/>
  <c r="I431" i="3"/>
  <c r="J431" i="3"/>
  <c r="K431" i="3"/>
  <c r="B432" i="3"/>
  <c r="C432" i="3"/>
  <c r="E432" i="3"/>
  <c r="F432" i="3"/>
  <c r="G432" i="3"/>
  <c r="H432" i="3"/>
  <c r="I432" i="3"/>
  <c r="J432" i="3"/>
  <c r="K432" i="3"/>
  <c r="B433" i="3"/>
  <c r="C433" i="3"/>
  <c r="E433" i="3"/>
  <c r="F433" i="3"/>
  <c r="G433" i="3"/>
  <c r="H433" i="3"/>
  <c r="I433" i="3"/>
  <c r="J433" i="3"/>
  <c r="K433" i="3"/>
  <c r="B434" i="3"/>
  <c r="C434" i="3"/>
  <c r="E434" i="3"/>
  <c r="F434" i="3"/>
  <c r="G434" i="3"/>
  <c r="H434" i="3"/>
  <c r="I434" i="3"/>
  <c r="J434" i="3"/>
  <c r="K434" i="3"/>
  <c r="B435" i="3"/>
  <c r="C435" i="3"/>
  <c r="E435" i="3"/>
  <c r="F435" i="3"/>
  <c r="G435" i="3"/>
  <c r="H435" i="3"/>
  <c r="I435" i="3"/>
  <c r="J435" i="3"/>
  <c r="K435" i="3"/>
  <c r="B436" i="3"/>
  <c r="C436" i="3"/>
  <c r="E436" i="3"/>
  <c r="F436" i="3"/>
  <c r="G436" i="3"/>
  <c r="H436" i="3"/>
  <c r="I436" i="3"/>
  <c r="J436" i="3"/>
  <c r="K436" i="3"/>
  <c r="B437" i="3"/>
  <c r="C437" i="3"/>
  <c r="E437" i="3"/>
  <c r="F437" i="3"/>
  <c r="G437" i="3"/>
  <c r="H437" i="3"/>
  <c r="I437" i="3"/>
  <c r="J437" i="3"/>
  <c r="K437" i="3"/>
  <c r="B438" i="3"/>
  <c r="C438" i="3"/>
  <c r="E438" i="3"/>
  <c r="F438" i="3"/>
  <c r="G438" i="3"/>
  <c r="H438" i="3"/>
  <c r="I438" i="3"/>
  <c r="J438" i="3"/>
  <c r="K438" i="3"/>
  <c r="B439" i="3"/>
  <c r="C439" i="3"/>
  <c r="E439" i="3"/>
  <c r="F439" i="3"/>
  <c r="G439" i="3"/>
  <c r="H439" i="3"/>
  <c r="I439" i="3"/>
  <c r="J439" i="3"/>
  <c r="K439" i="3"/>
  <c r="B440" i="3"/>
  <c r="C440" i="3"/>
  <c r="E440" i="3"/>
  <c r="F440" i="3"/>
  <c r="G440" i="3"/>
  <c r="H440" i="3"/>
  <c r="I440" i="3"/>
  <c r="J440" i="3"/>
  <c r="K440" i="3"/>
  <c r="B441" i="3"/>
  <c r="C441" i="3"/>
  <c r="E441" i="3"/>
  <c r="F441" i="3"/>
  <c r="G441" i="3"/>
  <c r="H441" i="3"/>
  <c r="I441" i="3"/>
  <c r="J441" i="3"/>
  <c r="K441" i="3"/>
  <c r="B442" i="3"/>
  <c r="C442" i="3"/>
  <c r="E442" i="3"/>
  <c r="F442" i="3"/>
  <c r="G442" i="3"/>
  <c r="H442" i="3"/>
  <c r="I442" i="3"/>
  <c r="J442" i="3"/>
  <c r="K442" i="3"/>
  <c r="B443" i="3"/>
  <c r="C443" i="3"/>
  <c r="E443" i="3"/>
  <c r="F443" i="3"/>
  <c r="G443" i="3"/>
  <c r="H443" i="3"/>
  <c r="I443" i="3"/>
  <c r="J443" i="3"/>
  <c r="K443" i="3"/>
  <c r="B444" i="3"/>
  <c r="C444" i="3"/>
  <c r="E444" i="3"/>
  <c r="F444" i="3"/>
  <c r="G444" i="3"/>
  <c r="H444" i="3"/>
  <c r="I444" i="3"/>
  <c r="J444" i="3"/>
  <c r="K444" i="3"/>
  <c r="B445" i="3"/>
  <c r="C445" i="3"/>
  <c r="E445" i="3"/>
  <c r="F445" i="3"/>
  <c r="G445" i="3"/>
  <c r="H445" i="3"/>
  <c r="I445" i="3"/>
  <c r="J445" i="3"/>
  <c r="K445" i="3"/>
  <c r="B446" i="3"/>
  <c r="C446" i="3"/>
  <c r="E446" i="3"/>
  <c r="F446" i="3"/>
  <c r="G446" i="3"/>
  <c r="H446" i="3"/>
  <c r="I446" i="3"/>
  <c r="J446" i="3"/>
  <c r="K446" i="3"/>
  <c r="B447" i="3"/>
  <c r="C447" i="3"/>
  <c r="E447" i="3"/>
  <c r="F447" i="3"/>
  <c r="G447" i="3"/>
  <c r="H447" i="3"/>
  <c r="I447" i="3"/>
  <c r="J447" i="3"/>
  <c r="K447" i="3"/>
  <c r="B448" i="3"/>
  <c r="C448" i="3"/>
  <c r="E448" i="3"/>
  <c r="F448" i="3"/>
  <c r="G448" i="3"/>
  <c r="H448" i="3"/>
  <c r="I448" i="3"/>
  <c r="J448" i="3"/>
  <c r="K448" i="3"/>
  <c r="B449" i="3"/>
  <c r="C449" i="3"/>
  <c r="E449" i="3"/>
  <c r="F449" i="3"/>
  <c r="G449" i="3"/>
  <c r="H449" i="3"/>
  <c r="I449" i="3"/>
  <c r="J449" i="3"/>
  <c r="K449" i="3"/>
  <c r="B450" i="3"/>
  <c r="C450" i="3"/>
  <c r="E450" i="3"/>
  <c r="F450" i="3"/>
  <c r="G450" i="3"/>
  <c r="H450" i="3"/>
  <c r="I450" i="3"/>
  <c r="J450" i="3"/>
  <c r="K450" i="3"/>
  <c r="B451" i="3"/>
  <c r="C451" i="3"/>
  <c r="E451" i="3"/>
  <c r="F451" i="3"/>
  <c r="G451" i="3"/>
  <c r="H451" i="3"/>
  <c r="I451" i="3"/>
  <c r="J451" i="3"/>
  <c r="K451" i="3"/>
  <c r="B452" i="3"/>
  <c r="C452" i="3"/>
  <c r="E452" i="3"/>
  <c r="F452" i="3"/>
  <c r="G452" i="3"/>
  <c r="H452" i="3"/>
  <c r="I452" i="3"/>
  <c r="J452" i="3"/>
  <c r="K452" i="3"/>
  <c r="B453" i="3"/>
  <c r="C453" i="3"/>
  <c r="E453" i="3"/>
  <c r="F453" i="3"/>
  <c r="G453" i="3"/>
  <c r="H453" i="3"/>
  <c r="I453" i="3"/>
  <c r="J453" i="3"/>
  <c r="K453" i="3"/>
  <c r="B454" i="3"/>
  <c r="C454" i="3"/>
  <c r="E454" i="3"/>
  <c r="F454" i="3"/>
  <c r="G454" i="3"/>
  <c r="H454" i="3"/>
  <c r="I454" i="3"/>
  <c r="J454" i="3"/>
  <c r="K454" i="3"/>
  <c r="B455" i="3"/>
  <c r="C455" i="3"/>
  <c r="E455" i="3"/>
  <c r="F455" i="3"/>
  <c r="G455" i="3"/>
  <c r="H455" i="3"/>
  <c r="I455" i="3"/>
  <c r="J455" i="3"/>
  <c r="K455" i="3"/>
  <c r="B456" i="3"/>
  <c r="C456" i="3"/>
  <c r="E456" i="3"/>
  <c r="F456" i="3"/>
  <c r="G456" i="3"/>
  <c r="H456" i="3"/>
  <c r="I456" i="3"/>
  <c r="J456" i="3"/>
  <c r="K456" i="3"/>
  <c r="B457" i="3"/>
  <c r="C457" i="3"/>
  <c r="E457" i="3"/>
  <c r="F457" i="3"/>
  <c r="G457" i="3"/>
  <c r="H457" i="3"/>
  <c r="I457" i="3"/>
  <c r="J457" i="3"/>
  <c r="K457" i="3"/>
  <c r="B458" i="3"/>
  <c r="C458" i="3"/>
  <c r="E458" i="3"/>
  <c r="F458" i="3"/>
  <c r="G458" i="3"/>
  <c r="H458" i="3"/>
  <c r="I458" i="3"/>
  <c r="J458" i="3"/>
  <c r="K458" i="3"/>
  <c r="B459" i="3"/>
  <c r="C459" i="3"/>
  <c r="E459" i="3"/>
  <c r="F459" i="3"/>
  <c r="G459" i="3"/>
  <c r="H459" i="3"/>
  <c r="I459" i="3"/>
  <c r="J459" i="3"/>
  <c r="K459" i="3"/>
  <c r="B460" i="3"/>
  <c r="C460" i="3"/>
  <c r="E460" i="3"/>
  <c r="F460" i="3"/>
  <c r="G460" i="3"/>
  <c r="H460" i="3"/>
  <c r="I460" i="3"/>
  <c r="J460" i="3"/>
  <c r="K460" i="3"/>
  <c r="B461" i="3"/>
  <c r="C461" i="3"/>
  <c r="E461" i="3"/>
  <c r="F461" i="3"/>
  <c r="G461" i="3"/>
  <c r="H461" i="3"/>
  <c r="I461" i="3"/>
  <c r="J461" i="3"/>
  <c r="K461" i="3"/>
  <c r="B462" i="3"/>
  <c r="C462" i="3"/>
  <c r="E462" i="3"/>
  <c r="F462" i="3"/>
  <c r="G462" i="3"/>
  <c r="H462" i="3"/>
  <c r="I462" i="3"/>
  <c r="J462" i="3"/>
  <c r="K462" i="3"/>
  <c r="B463" i="3"/>
  <c r="C463" i="3"/>
  <c r="E463" i="3"/>
  <c r="F463" i="3"/>
  <c r="G463" i="3"/>
  <c r="H463" i="3"/>
  <c r="I463" i="3"/>
  <c r="J463" i="3"/>
  <c r="K463" i="3"/>
  <c r="B464" i="3"/>
  <c r="C464" i="3"/>
  <c r="E464" i="3"/>
  <c r="F464" i="3"/>
  <c r="G464" i="3"/>
  <c r="H464" i="3"/>
  <c r="I464" i="3"/>
  <c r="J464" i="3"/>
  <c r="K464" i="3"/>
  <c r="B465" i="3"/>
  <c r="C465" i="3"/>
  <c r="E465" i="3"/>
  <c r="F465" i="3"/>
  <c r="G465" i="3"/>
  <c r="H465" i="3"/>
  <c r="I465" i="3"/>
  <c r="J465" i="3"/>
  <c r="K465" i="3"/>
  <c r="B466" i="3"/>
  <c r="C466" i="3"/>
  <c r="E466" i="3"/>
  <c r="F466" i="3"/>
  <c r="G466" i="3"/>
  <c r="H466" i="3"/>
  <c r="I466" i="3"/>
  <c r="J466" i="3"/>
  <c r="K466" i="3"/>
  <c r="B467" i="3"/>
  <c r="C467" i="3"/>
  <c r="E467" i="3"/>
  <c r="F467" i="3"/>
  <c r="G467" i="3"/>
  <c r="H467" i="3"/>
  <c r="I467" i="3"/>
  <c r="J467" i="3"/>
  <c r="K467" i="3"/>
  <c r="B468" i="3"/>
  <c r="C468" i="3"/>
  <c r="E468" i="3"/>
  <c r="F468" i="3"/>
  <c r="G468" i="3"/>
  <c r="H468" i="3"/>
  <c r="I468" i="3"/>
  <c r="J468" i="3"/>
  <c r="K468" i="3"/>
  <c r="B469" i="3"/>
  <c r="C469" i="3"/>
  <c r="E469" i="3"/>
  <c r="F469" i="3"/>
  <c r="G469" i="3"/>
  <c r="H469" i="3"/>
  <c r="I469" i="3"/>
  <c r="J469" i="3"/>
  <c r="K469" i="3"/>
  <c r="B470" i="3"/>
  <c r="C470" i="3"/>
  <c r="E470" i="3"/>
  <c r="F470" i="3"/>
  <c r="G470" i="3"/>
  <c r="H470" i="3"/>
  <c r="I470" i="3"/>
  <c r="J470" i="3"/>
  <c r="K470" i="3"/>
  <c r="B471" i="3"/>
  <c r="C471" i="3"/>
  <c r="E471" i="3"/>
  <c r="F471" i="3"/>
  <c r="G471" i="3"/>
  <c r="H471" i="3"/>
  <c r="I471" i="3"/>
  <c r="J471" i="3"/>
  <c r="K471" i="3"/>
  <c r="B472" i="3"/>
  <c r="C472" i="3"/>
  <c r="E472" i="3"/>
  <c r="F472" i="3"/>
  <c r="G472" i="3"/>
  <c r="H472" i="3"/>
  <c r="I472" i="3"/>
  <c r="J472" i="3"/>
  <c r="K472" i="3"/>
  <c r="B473" i="3"/>
  <c r="C473" i="3"/>
  <c r="E473" i="3"/>
  <c r="F473" i="3"/>
  <c r="G473" i="3"/>
  <c r="H473" i="3"/>
  <c r="I473" i="3"/>
  <c r="J473" i="3"/>
  <c r="K473" i="3"/>
  <c r="B474" i="3"/>
  <c r="C474" i="3"/>
  <c r="E474" i="3"/>
  <c r="F474" i="3"/>
  <c r="G474" i="3"/>
  <c r="H474" i="3"/>
  <c r="I474" i="3"/>
  <c r="J474" i="3"/>
  <c r="K474" i="3"/>
  <c r="B475" i="3"/>
  <c r="C475" i="3"/>
  <c r="E475" i="3"/>
  <c r="F475" i="3"/>
  <c r="G475" i="3"/>
  <c r="H475" i="3"/>
  <c r="I475" i="3"/>
  <c r="J475" i="3"/>
  <c r="K475" i="3"/>
  <c r="B476" i="3"/>
  <c r="C476" i="3"/>
  <c r="E476" i="3"/>
  <c r="F476" i="3"/>
  <c r="G476" i="3"/>
  <c r="H476" i="3"/>
  <c r="I476" i="3"/>
  <c r="J476" i="3"/>
  <c r="K476" i="3"/>
  <c r="B477" i="3"/>
  <c r="C477" i="3"/>
  <c r="E477" i="3"/>
  <c r="F477" i="3"/>
  <c r="G477" i="3"/>
  <c r="H477" i="3"/>
  <c r="I477" i="3"/>
  <c r="J477" i="3"/>
  <c r="K477" i="3"/>
  <c r="B478" i="3"/>
  <c r="C478" i="3"/>
  <c r="E478" i="3"/>
  <c r="F478" i="3"/>
  <c r="G478" i="3"/>
  <c r="H478" i="3"/>
  <c r="I478" i="3"/>
  <c r="J478" i="3"/>
  <c r="K478" i="3"/>
  <c r="B479" i="3"/>
  <c r="C479" i="3"/>
  <c r="E479" i="3"/>
  <c r="F479" i="3"/>
  <c r="G479" i="3"/>
  <c r="H479" i="3"/>
  <c r="I479" i="3"/>
  <c r="J479" i="3"/>
  <c r="K479" i="3"/>
  <c r="B480" i="3"/>
  <c r="C480" i="3"/>
  <c r="E480" i="3"/>
  <c r="F480" i="3"/>
  <c r="G480" i="3"/>
  <c r="H480" i="3"/>
  <c r="I480" i="3"/>
  <c r="J480" i="3"/>
  <c r="K480" i="3"/>
  <c r="B481" i="3"/>
  <c r="C481" i="3"/>
  <c r="E481" i="3"/>
  <c r="F481" i="3"/>
  <c r="G481" i="3"/>
  <c r="H481" i="3"/>
  <c r="I481" i="3"/>
  <c r="J481" i="3"/>
  <c r="K481" i="3"/>
  <c r="B482" i="3"/>
  <c r="C482" i="3"/>
  <c r="E482" i="3"/>
  <c r="F482" i="3"/>
  <c r="G482" i="3"/>
  <c r="H482" i="3"/>
  <c r="I482" i="3"/>
  <c r="J482" i="3"/>
  <c r="K482" i="3"/>
  <c r="B483" i="3"/>
  <c r="C483" i="3"/>
  <c r="E483" i="3"/>
  <c r="F483" i="3"/>
  <c r="G483" i="3"/>
  <c r="H483" i="3"/>
  <c r="I483" i="3"/>
  <c r="J483" i="3"/>
  <c r="K483" i="3"/>
  <c r="B484" i="3"/>
  <c r="C484" i="3"/>
  <c r="E484" i="3"/>
  <c r="F484" i="3"/>
  <c r="G484" i="3"/>
  <c r="H484" i="3"/>
  <c r="I484" i="3"/>
  <c r="J484" i="3"/>
  <c r="K484" i="3"/>
  <c r="B485" i="3"/>
  <c r="C485" i="3"/>
  <c r="E485" i="3"/>
  <c r="F485" i="3"/>
  <c r="G485" i="3"/>
  <c r="H485" i="3"/>
  <c r="I485" i="3"/>
  <c r="J485" i="3"/>
  <c r="K485" i="3"/>
  <c r="B486" i="3"/>
  <c r="C486" i="3"/>
  <c r="E486" i="3"/>
  <c r="F486" i="3"/>
  <c r="G486" i="3"/>
  <c r="H486" i="3"/>
  <c r="I486" i="3"/>
  <c r="J486" i="3"/>
  <c r="K486" i="3"/>
  <c r="B487" i="3"/>
  <c r="C487" i="3"/>
  <c r="E487" i="3"/>
  <c r="F487" i="3"/>
  <c r="G487" i="3"/>
  <c r="H487" i="3"/>
  <c r="I487" i="3"/>
  <c r="J487" i="3"/>
  <c r="K487" i="3"/>
  <c r="B488" i="3"/>
  <c r="C488" i="3"/>
  <c r="E488" i="3"/>
  <c r="F488" i="3"/>
  <c r="G488" i="3"/>
  <c r="H488" i="3"/>
  <c r="I488" i="3"/>
  <c r="J488" i="3"/>
  <c r="K488" i="3"/>
  <c r="B489" i="3"/>
  <c r="C489" i="3"/>
  <c r="E489" i="3"/>
  <c r="F489" i="3"/>
  <c r="G489" i="3"/>
  <c r="H489" i="3"/>
  <c r="I489" i="3"/>
  <c r="J489" i="3"/>
  <c r="K489" i="3"/>
  <c r="B490" i="3"/>
  <c r="C490" i="3"/>
  <c r="E490" i="3"/>
  <c r="F490" i="3"/>
  <c r="G490" i="3"/>
  <c r="H490" i="3"/>
  <c r="I490" i="3"/>
  <c r="J490" i="3"/>
  <c r="K490" i="3"/>
  <c r="B491" i="3"/>
  <c r="C491" i="3"/>
  <c r="E491" i="3"/>
  <c r="F491" i="3"/>
  <c r="G491" i="3"/>
  <c r="H491" i="3"/>
  <c r="I491" i="3"/>
  <c r="J491" i="3"/>
  <c r="K491" i="3"/>
  <c r="B492" i="3"/>
  <c r="C492" i="3"/>
  <c r="E492" i="3"/>
  <c r="F492" i="3"/>
  <c r="G492" i="3"/>
  <c r="H492" i="3"/>
  <c r="I492" i="3"/>
  <c r="J492" i="3"/>
  <c r="K492" i="3"/>
  <c r="B493" i="3"/>
  <c r="C493" i="3"/>
  <c r="E493" i="3"/>
  <c r="F493" i="3"/>
  <c r="G493" i="3"/>
  <c r="H493" i="3"/>
  <c r="I493" i="3"/>
  <c r="J493" i="3"/>
  <c r="K493" i="3"/>
  <c r="B494" i="3"/>
  <c r="C494" i="3"/>
  <c r="E494" i="3"/>
  <c r="F494" i="3"/>
  <c r="G494" i="3"/>
  <c r="H494" i="3"/>
  <c r="I494" i="3"/>
  <c r="J494" i="3"/>
  <c r="K494" i="3"/>
  <c r="B495" i="3"/>
  <c r="C495" i="3"/>
  <c r="E495" i="3"/>
  <c r="F495" i="3"/>
  <c r="G495" i="3"/>
  <c r="H495" i="3"/>
  <c r="I495" i="3"/>
  <c r="J495" i="3"/>
  <c r="K495" i="3"/>
  <c r="B496" i="3"/>
  <c r="C496" i="3"/>
  <c r="E496" i="3"/>
  <c r="F496" i="3"/>
  <c r="G496" i="3"/>
  <c r="H496" i="3"/>
  <c r="I496" i="3"/>
  <c r="J496" i="3"/>
  <c r="K496" i="3"/>
  <c r="B497" i="3"/>
  <c r="C497" i="3"/>
  <c r="E497" i="3"/>
  <c r="F497" i="3"/>
  <c r="G497" i="3"/>
  <c r="H497" i="3"/>
  <c r="I497" i="3"/>
  <c r="J497" i="3"/>
  <c r="K497" i="3"/>
  <c r="B498" i="3"/>
  <c r="C498" i="3"/>
  <c r="E498" i="3"/>
  <c r="F498" i="3"/>
  <c r="G498" i="3"/>
  <c r="H498" i="3"/>
  <c r="I498" i="3"/>
  <c r="J498" i="3"/>
  <c r="K498" i="3"/>
  <c r="B499" i="3"/>
  <c r="C499" i="3"/>
  <c r="E499" i="3"/>
  <c r="F499" i="3"/>
  <c r="G499" i="3"/>
  <c r="H499" i="3"/>
  <c r="I499" i="3"/>
  <c r="J499" i="3"/>
  <c r="K499" i="3"/>
  <c r="B500" i="3"/>
  <c r="C500" i="3"/>
  <c r="E500" i="3"/>
  <c r="F500" i="3"/>
  <c r="G500" i="3"/>
  <c r="H500" i="3"/>
  <c r="I500" i="3"/>
  <c r="J500" i="3"/>
  <c r="K500" i="3"/>
  <c r="B501" i="3"/>
  <c r="C501" i="3"/>
  <c r="E501" i="3"/>
  <c r="F501" i="3"/>
  <c r="G501" i="3"/>
  <c r="H501" i="3"/>
  <c r="I501" i="3"/>
  <c r="J501" i="3"/>
  <c r="K501" i="3"/>
  <c r="B502" i="3"/>
  <c r="C502" i="3"/>
  <c r="E502" i="3"/>
  <c r="F502" i="3"/>
  <c r="G502" i="3"/>
  <c r="H502" i="3"/>
  <c r="I502" i="3"/>
  <c r="J502" i="3"/>
  <c r="K502" i="3"/>
  <c r="B503" i="3"/>
  <c r="C503" i="3"/>
  <c r="E503" i="3"/>
  <c r="F503" i="3"/>
  <c r="G503" i="3"/>
  <c r="H503" i="3"/>
  <c r="I503" i="3"/>
  <c r="J503" i="3"/>
  <c r="K503" i="3"/>
  <c r="B504" i="3"/>
  <c r="C504" i="3"/>
  <c r="E504" i="3"/>
  <c r="F504" i="3"/>
  <c r="G504" i="3"/>
  <c r="H504" i="3"/>
  <c r="I504" i="3"/>
  <c r="J504" i="3"/>
  <c r="K504" i="3"/>
  <c r="B505" i="3"/>
  <c r="C505" i="3"/>
  <c r="E505" i="3"/>
  <c r="F505" i="3"/>
  <c r="G505" i="3"/>
  <c r="H505" i="3"/>
  <c r="I505" i="3"/>
  <c r="J505" i="3"/>
  <c r="K505" i="3"/>
  <c r="B506" i="3"/>
  <c r="C506" i="3"/>
  <c r="E506" i="3"/>
  <c r="F506" i="3"/>
  <c r="G506" i="3"/>
  <c r="H506" i="3"/>
  <c r="I506" i="3"/>
  <c r="J506" i="3"/>
  <c r="K506" i="3"/>
  <c r="B507" i="3"/>
  <c r="C507" i="3"/>
  <c r="E507" i="3"/>
  <c r="F507" i="3"/>
  <c r="G507" i="3"/>
  <c r="H507" i="3"/>
  <c r="I507" i="3"/>
  <c r="J507" i="3"/>
  <c r="K507" i="3"/>
  <c r="B508" i="3"/>
  <c r="C508" i="3"/>
  <c r="E508" i="3"/>
  <c r="F508" i="3"/>
  <c r="G508" i="3"/>
  <c r="H508" i="3"/>
  <c r="I508" i="3"/>
  <c r="J508" i="3"/>
  <c r="K508" i="3"/>
  <c r="B509" i="3"/>
  <c r="C509" i="3"/>
  <c r="E509" i="3"/>
  <c r="F509" i="3"/>
  <c r="G509" i="3"/>
  <c r="H509" i="3"/>
  <c r="I509" i="3"/>
  <c r="J509" i="3"/>
  <c r="K509" i="3"/>
  <c r="B510" i="3"/>
  <c r="C510" i="3"/>
  <c r="E510" i="3"/>
  <c r="F510" i="3"/>
  <c r="G510" i="3"/>
  <c r="H510" i="3"/>
  <c r="I510" i="3"/>
  <c r="J510" i="3"/>
  <c r="K510" i="3"/>
  <c r="B511" i="3"/>
  <c r="C511" i="3"/>
  <c r="E511" i="3"/>
  <c r="F511" i="3"/>
  <c r="G511" i="3"/>
  <c r="H511" i="3"/>
  <c r="I511" i="3"/>
  <c r="J511" i="3"/>
  <c r="K511" i="3"/>
  <c r="B512" i="3"/>
  <c r="C512" i="3"/>
  <c r="E512" i="3"/>
  <c r="F512" i="3"/>
  <c r="G512" i="3"/>
  <c r="H512" i="3"/>
  <c r="I512" i="3"/>
  <c r="J512" i="3"/>
  <c r="K512" i="3"/>
  <c r="B513" i="3"/>
  <c r="C513" i="3"/>
  <c r="E513" i="3"/>
  <c r="F513" i="3"/>
  <c r="G513" i="3"/>
  <c r="H513" i="3"/>
  <c r="I513" i="3"/>
  <c r="J513" i="3"/>
  <c r="K513" i="3"/>
  <c r="B514" i="3"/>
  <c r="C514" i="3"/>
  <c r="E514" i="3"/>
  <c r="F514" i="3"/>
  <c r="G514" i="3"/>
  <c r="H514" i="3"/>
  <c r="I514" i="3"/>
  <c r="J514" i="3"/>
  <c r="K514" i="3"/>
  <c r="B515" i="3"/>
  <c r="C515" i="3"/>
  <c r="E515" i="3"/>
  <c r="F515" i="3"/>
  <c r="G515" i="3"/>
  <c r="H515" i="3"/>
  <c r="I515" i="3"/>
  <c r="J515" i="3"/>
  <c r="K515" i="3"/>
  <c r="B516" i="3"/>
  <c r="C516" i="3"/>
  <c r="E516" i="3"/>
  <c r="F516" i="3"/>
  <c r="G516" i="3"/>
  <c r="H516" i="3"/>
  <c r="I516" i="3"/>
  <c r="J516" i="3"/>
  <c r="K516" i="3"/>
  <c r="B517" i="3"/>
  <c r="C517" i="3"/>
  <c r="E517" i="3"/>
  <c r="F517" i="3"/>
  <c r="G517" i="3"/>
  <c r="H517" i="3"/>
  <c r="I517" i="3"/>
  <c r="J517" i="3"/>
  <c r="K517" i="3"/>
  <c r="B518" i="3"/>
  <c r="C518" i="3"/>
  <c r="E518" i="3"/>
  <c r="F518" i="3"/>
  <c r="G518" i="3"/>
  <c r="H518" i="3"/>
  <c r="I518" i="3"/>
  <c r="J518" i="3"/>
  <c r="K518" i="3"/>
  <c r="B519" i="3"/>
  <c r="C519" i="3"/>
  <c r="E519" i="3"/>
  <c r="F519" i="3"/>
  <c r="G519" i="3"/>
  <c r="H519" i="3"/>
  <c r="I519" i="3"/>
  <c r="J519" i="3"/>
  <c r="K519" i="3"/>
  <c r="B520" i="3"/>
  <c r="C520" i="3"/>
  <c r="E520" i="3"/>
  <c r="F520" i="3"/>
  <c r="G520" i="3"/>
  <c r="H520" i="3"/>
  <c r="I520" i="3"/>
  <c r="J520" i="3"/>
  <c r="K520" i="3"/>
  <c r="B521" i="3"/>
  <c r="C521" i="3"/>
  <c r="E521" i="3"/>
  <c r="F521" i="3"/>
  <c r="G521" i="3"/>
  <c r="H521" i="3"/>
  <c r="I521" i="3"/>
  <c r="J521" i="3"/>
  <c r="K521" i="3"/>
  <c r="B522" i="3"/>
  <c r="C522" i="3"/>
  <c r="E522" i="3"/>
  <c r="F522" i="3"/>
  <c r="G522" i="3"/>
  <c r="H522" i="3"/>
  <c r="I522" i="3"/>
  <c r="J522" i="3"/>
  <c r="K522" i="3"/>
  <c r="B523" i="3"/>
  <c r="C523" i="3"/>
  <c r="E523" i="3"/>
  <c r="F523" i="3"/>
  <c r="G523" i="3"/>
  <c r="H523" i="3"/>
  <c r="I523" i="3"/>
  <c r="J523" i="3"/>
  <c r="K523" i="3"/>
  <c r="B524" i="3"/>
  <c r="C524" i="3"/>
  <c r="E524" i="3"/>
  <c r="F524" i="3"/>
  <c r="G524" i="3"/>
  <c r="H524" i="3"/>
  <c r="I524" i="3"/>
  <c r="J524" i="3"/>
  <c r="K524" i="3"/>
  <c r="B525" i="3"/>
  <c r="C525" i="3"/>
  <c r="E525" i="3"/>
  <c r="F525" i="3"/>
  <c r="G525" i="3"/>
  <c r="H525" i="3"/>
  <c r="I525" i="3"/>
  <c r="J525" i="3"/>
  <c r="K525" i="3"/>
  <c r="B526" i="3"/>
  <c r="C526" i="3"/>
  <c r="E526" i="3"/>
  <c r="F526" i="3"/>
  <c r="G526" i="3"/>
  <c r="H526" i="3"/>
  <c r="I526" i="3"/>
  <c r="J526" i="3"/>
  <c r="K526" i="3"/>
  <c r="B527" i="3"/>
  <c r="C527" i="3"/>
  <c r="E527" i="3"/>
  <c r="F527" i="3"/>
  <c r="G527" i="3"/>
  <c r="H527" i="3"/>
  <c r="I527" i="3"/>
  <c r="J527" i="3"/>
  <c r="K527" i="3"/>
  <c r="B528" i="3"/>
  <c r="C528" i="3"/>
  <c r="E528" i="3"/>
  <c r="F528" i="3"/>
  <c r="G528" i="3"/>
  <c r="H528" i="3"/>
  <c r="I528" i="3"/>
  <c r="J528" i="3"/>
  <c r="K528" i="3"/>
  <c r="B529" i="3"/>
  <c r="C529" i="3"/>
  <c r="E529" i="3"/>
  <c r="F529" i="3"/>
  <c r="G529" i="3"/>
  <c r="H529" i="3"/>
  <c r="I529" i="3"/>
  <c r="J529" i="3"/>
  <c r="K529" i="3"/>
  <c r="B530" i="3"/>
  <c r="C530" i="3"/>
  <c r="E530" i="3"/>
  <c r="F530" i="3"/>
  <c r="G530" i="3"/>
  <c r="H530" i="3"/>
  <c r="I530" i="3"/>
  <c r="J530" i="3"/>
  <c r="K530" i="3"/>
  <c r="B531" i="3"/>
  <c r="C531" i="3"/>
  <c r="E531" i="3"/>
  <c r="F531" i="3"/>
  <c r="G531" i="3"/>
  <c r="H531" i="3"/>
  <c r="I531" i="3"/>
  <c r="J531" i="3"/>
  <c r="K531" i="3"/>
  <c r="B532" i="3"/>
  <c r="C532" i="3"/>
  <c r="E532" i="3"/>
  <c r="F532" i="3"/>
  <c r="G532" i="3"/>
  <c r="H532" i="3"/>
  <c r="I532" i="3"/>
  <c r="J532" i="3"/>
  <c r="K532" i="3"/>
  <c r="B533" i="3"/>
  <c r="C533" i="3"/>
  <c r="E533" i="3"/>
  <c r="F533" i="3"/>
  <c r="G533" i="3"/>
  <c r="H533" i="3"/>
  <c r="I533" i="3"/>
  <c r="J533" i="3"/>
  <c r="K533" i="3"/>
  <c r="B534" i="3"/>
  <c r="C534" i="3"/>
  <c r="E534" i="3"/>
  <c r="F534" i="3"/>
  <c r="G534" i="3"/>
  <c r="H534" i="3"/>
  <c r="I534" i="3"/>
  <c r="J534" i="3"/>
  <c r="K534" i="3"/>
  <c r="B535" i="3"/>
  <c r="C535" i="3"/>
  <c r="E535" i="3"/>
  <c r="F535" i="3"/>
  <c r="G535" i="3"/>
  <c r="H535" i="3"/>
  <c r="I535" i="3"/>
  <c r="J535" i="3"/>
  <c r="K535" i="3"/>
  <c r="B536" i="3"/>
  <c r="C536" i="3"/>
  <c r="E536" i="3"/>
  <c r="F536" i="3"/>
  <c r="G536" i="3"/>
  <c r="H536" i="3"/>
  <c r="I536" i="3"/>
  <c r="J536" i="3"/>
  <c r="K536" i="3"/>
  <c r="B537" i="3"/>
  <c r="C537" i="3"/>
  <c r="E537" i="3"/>
  <c r="F537" i="3"/>
  <c r="G537" i="3"/>
  <c r="H537" i="3"/>
  <c r="I537" i="3"/>
  <c r="J537" i="3"/>
  <c r="K537" i="3"/>
  <c r="B538" i="3"/>
  <c r="C538" i="3"/>
  <c r="E538" i="3"/>
  <c r="F538" i="3"/>
  <c r="G538" i="3"/>
  <c r="H538" i="3"/>
  <c r="I538" i="3"/>
  <c r="J538" i="3"/>
  <c r="K538" i="3"/>
  <c r="B539" i="3"/>
  <c r="C539" i="3"/>
  <c r="E539" i="3"/>
  <c r="F539" i="3"/>
  <c r="G539" i="3"/>
  <c r="H539" i="3"/>
  <c r="I539" i="3"/>
  <c r="J539" i="3"/>
  <c r="K539" i="3"/>
  <c r="B540" i="3"/>
  <c r="C540" i="3"/>
  <c r="E540" i="3"/>
  <c r="F540" i="3"/>
  <c r="G540" i="3"/>
  <c r="H540" i="3"/>
  <c r="I540" i="3"/>
  <c r="J540" i="3"/>
  <c r="K540" i="3"/>
  <c r="B541" i="3"/>
  <c r="C541" i="3"/>
  <c r="E541" i="3"/>
  <c r="F541" i="3"/>
  <c r="G541" i="3"/>
  <c r="H541" i="3"/>
  <c r="I541" i="3"/>
  <c r="J541" i="3"/>
  <c r="K541" i="3"/>
  <c r="B542" i="3"/>
  <c r="C542" i="3"/>
  <c r="E542" i="3"/>
  <c r="F542" i="3"/>
  <c r="G542" i="3"/>
  <c r="H542" i="3"/>
  <c r="I542" i="3"/>
  <c r="J542" i="3"/>
  <c r="K542" i="3"/>
  <c r="B543" i="3"/>
  <c r="C543" i="3"/>
  <c r="E543" i="3"/>
  <c r="F543" i="3"/>
  <c r="G543" i="3"/>
  <c r="H543" i="3"/>
  <c r="I543" i="3"/>
  <c r="J543" i="3"/>
  <c r="K543" i="3"/>
  <c r="B544" i="3"/>
  <c r="C544" i="3"/>
  <c r="E544" i="3"/>
  <c r="F544" i="3"/>
  <c r="G544" i="3"/>
  <c r="H544" i="3"/>
  <c r="I544" i="3"/>
  <c r="J544" i="3"/>
  <c r="K544" i="3"/>
  <c r="B545" i="3"/>
  <c r="C545" i="3"/>
  <c r="E545" i="3"/>
  <c r="F545" i="3"/>
  <c r="G545" i="3"/>
  <c r="H545" i="3"/>
  <c r="I545" i="3"/>
  <c r="J545" i="3"/>
  <c r="K545" i="3"/>
  <c r="B546" i="3"/>
  <c r="C546" i="3"/>
  <c r="E546" i="3"/>
  <c r="F546" i="3"/>
  <c r="G546" i="3"/>
  <c r="H546" i="3"/>
  <c r="I546" i="3"/>
  <c r="J546" i="3"/>
  <c r="K546" i="3"/>
  <c r="B547" i="3"/>
  <c r="C547" i="3"/>
  <c r="E547" i="3"/>
  <c r="F547" i="3"/>
  <c r="G547" i="3"/>
  <c r="H547" i="3"/>
  <c r="I547" i="3"/>
  <c r="J547" i="3"/>
  <c r="K547" i="3"/>
  <c r="B548" i="3"/>
  <c r="C548" i="3"/>
  <c r="E548" i="3"/>
  <c r="F548" i="3"/>
  <c r="G548" i="3"/>
  <c r="H548" i="3"/>
  <c r="I548" i="3"/>
  <c r="J548" i="3"/>
  <c r="K548" i="3"/>
  <c r="B549" i="3"/>
  <c r="C549" i="3"/>
  <c r="E549" i="3"/>
  <c r="F549" i="3"/>
  <c r="G549" i="3"/>
  <c r="H549" i="3"/>
  <c r="I549" i="3"/>
  <c r="J549" i="3"/>
  <c r="K549" i="3"/>
  <c r="B550" i="3"/>
  <c r="C550" i="3"/>
  <c r="E550" i="3"/>
  <c r="F550" i="3"/>
  <c r="G550" i="3"/>
  <c r="H550" i="3"/>
  <c r="I550" i="3"/>
  <c r="J550" i="3"/>
  <c r="K550" i="3"/>
  <c r="B551" i="3"/>
  <c r="C551" i="3"/>
  <c r="E551" i="3"/>
  <c r="F551" i="3"/>
  <c r="G551" i="3"/>
  <c r="H551" i="3"/>
  <c r="I551" i="3"/>
  <c r="J551" i="3"/>
  <c r="K551" i="3"/>
  <c r="B552" i="3"/>
  <c r="C552" i="3"/>
  <c r="E552" i="3"/>
  <c r="F552" i="3"/>
  <c r="G552" i="3"/>
  <c r="H552" i="3"/>
  <c r="I552" i="3"/>
  <c r="J552" i="3"/>
  <c r="K552" i="3"/>
  <c r="B553" i="3"/>
  <c r="C553" i="3"/>
  <c r="E553" i="3"/>
  <c r="F553" i="3"/>
  <c r="G553" i="3"/>
  <c r="H553" i="3"/>
  <c r="I553" i="3"/>
  <c r="J553" i="3"/>
  <c r="K553" i="3"/>
  <c r="B554" i="3"/>
  <c r="C554" i="3"/>
  <c r="E554" i="3"/>
  <c r="F554" i="3"/>
  <c r="G554" i="3"/>
  <c r="H554" i="3"/>
  <c r="I554" i="3"/>
  <c r="J554" i="3"/>
  <c r="K554" i="3"/>
  <c r="B555" i="3"/>
  <c r="C555" i="3"/>
  <c r="E555" i="3"/>
  <c r="F555" i="3"/>
  <c r="G555" i="3"/>
  <c r="H555" i="3"/>
  <c r="I555" i="3"/>
  <c r="J555" i="3"/>
  <c r="K555" i="3"/>
  <c r="B556" i="3"/>
  <c r="C556" i="3"/>
  <c r="E556" i="3"/>
  <c r="F556" i="3"/>
  <c r="G556" i="3"/>
  <c r="H556" i="3"/>
  <c r="I556" i="3"/>
  <c r="J556" i="3"/>
  <c r="K556" i="3"/>
  <c r="B557" i="3"/>
  <c r="C557" i="3"/>
  <c r="E557" i="3"/>
  <c r="F557" i="3"/>
  <c r="G557" i="3"/>
  <c r="H557" i="3"/>
  <c r="I557" i="3"/>
  <c r="J557" i="3"/>
  <c r="K557" i="3"/>
  <c r="B558" i="3"/>
  <c r="C558" i="3"/>
  <c r="E558" i="3"/>
  <c r="F558" i="3"/>
  <c r="G558" i="3"/>
  <c r="H558" i="3"/>
  <c r="I558" i="3"/>
  <c r="J558" i="3"/>
  <c r="K558" i="3"/>
  <c r="B559" i="3"/>
  <c r="C559" i="3"/>
  <c r="E559" i="3"/>
  <c r="F559" i="3"/>
  <c r="G559" i="3"/>
  <c r="H559" i="3"/>
  <c r="I559" i="3"/>
  <c r="J559" i="3"/>
  <c r="K559" i="3"/>
  <c r="B560" i="3"/>
  <c r="C560" i="3"/>
  <c r="E560" i="3"/>
  <c r="F560" i="3"/>
  <c r="G560" i="3"/>
  <c r="H560" i="3"/>
  <c r="I560" i="3"/>
  <c r="J560" i="3"/>
  <c r="K560" i="3"/>
  <c r="B561" i="3"/>
  <c r="C561" i="3"/>
  <c r="E561" i="3"/>
  <c r="F561" i="3"/>
  <c r="G561" i="3"/>
  <c r="H561" i="3"/>
  <c r="I561" i="3"/>
  <c r="J561" i="3"/>
  <c r="K561" i="3"/>
  <c r="B562" i="3"/>
  <c r="C562" i="3"/>
  <c r="E562" i="3"/>
  <c r="F562" i="3"/>
  <c r="G562" i="3"/>
  <c r="H562" i="3"/>
  <c r="I562" i="3"/>
  <c r="J562" i="3"/>
  <c r="K562" i="3"/>
  <c r="B563" i="3"/>
  <c r="C563" i="3"/>
  <c r="E563" i="3"/>
  <c r="F563" i="3"/>
  <c r="G563" i="3"/>
  <c r="H563" i="3"/>
  <c r="I563" i="3"/>
  <c r="J563" i="3"/>
  <c r="K563" i="3"/>
  <c r="B564" i="3"/>
  <c r="C564" i="3"/>
  <c r="E564" i="3"/>
  <c r="F564" i="3"/>
  <c r="G564" i="3"/>
  <c r="H564" i="3"/>
  <c r="I564" i="3"/>
  <c r="J564" i="3"/>
  <c r="K564" i="3"/>
  <c r="B565" i="3"/>
  <c r="C565" i="3"/>
  <c r="E565" i="3"/>
  <c r="F565" i="3"/>
  <c r="G565" i="3"/>
  <c r="H565" i="3"/>
  <c r="I565" i="3"/>
  <c r="J565" i="3"/>
  <c r="K565" i="3"/>
  <c r="B566" i="3"/>
  <c r="C566" i="3"/>
  <c r="E566" i="3"/>
  <c r="F566" i="3"/>
  <c r="G566" i="3"/>
  <c r="H566" i="3"/>
  <c r="I566" i="3"/>
  <c r="J566" i="3"/>
  <c r="K566" i="3"/>
  <c r="B567" i="3"/>
  <c r="C567" i="3"/>
  <c r="E567" i="3"/>
  <c r="F567" i="3"/>
  <c r="G567" i="3"/>
  <c r="H567" i="3"/>
  <c r="I567" i="3"/>
  <c r="J567" i="3"/>
  <c r="K567" i="3"/>
  <c r="B568" i="3"/>
  <c r="C568" i="3"/>
  <c r="E568" i="3"/>
  <c r="F568" i="3"/>
  <c r="G568" i="3"/>
  <c r="H568" i="3"/>
  <c r="I568" i="3"/>
  <c r="J568" i="3"/>
  <c r="K568" i="3"/>
  <c r="B569" i="3"/>
  <c r="C569" i="3"/>
  <c r="E569" i="3"/>
  <c r="F569" i="3"/>
  <c r="G569" i="3"/>
  <c r="H569" i="3"/>
  <c r="I569" i="3"/>
  <c r="J569" i="3"/>
  <c r="K569" i="3"/>
  <c r="B570" i="3"/>
  <c r="C570" i="3"/>
  <c r="E570" i="3"/>
  <c r="F570" i="3"/>
  <c r="G570" i="3"/>
  <c r="H570" i="3"/>
  <c r="I570" i="3"/>
  <c r="J570" i="3"/>
  <c r="K570" i="3"/>
  <c r="B571" i="3"/>
  <c r="C571" i="3"/>
  <c r="E571" i="3"/>
  <c r="F571" i="3"/>
  <c r="G571" i="3"/>
  <c r="H571" i="3"/>
  <c r="I571" i="3"/>
  <c r="J571" i="3"/>
  <c r="K571" i="3"/>
  <c r="B572" i="3"/>
  <c r="C572" i="3"/>
  <c r="E572" i="3"/>
  <c r="F572" i="3"/>
  <c r="G572" i="3"/>
  <c r="H572" i="3"/>
  <c r="I572" i="3"/>
  <c r="J572" i="3"/>
  <c r="K572" i="3"/>
  <c r="B573" i="3"/>
  <c r="C573" i="3"/>
  <c r="E573" i="3"/>
  <c r="F573" i="3"/>
  <c r="G573" i="3"/>
  <c r="H573" i="3"/>
  <c r="I573" i="3"/>
  <c r="J573" i="3"/>
  <c r="K573" i="3"/>
  <c r="B574" i="3"/>
  <c r="C574" i="3"/>
  <c r="E574" i="3"/>
  <c r="F574" i="3"/>
  <c r="G574" i="3"/>
  <c r="H574" i="3"/>
  <c r="I574" i="3"/>
  <c r="J574" i="3"/>
  <c r="K574" i="3"/>
  <c r="B575" i="3"/>
  <c r="C575" i="3"/>
  <c r="E575" i="3"/>
  <c r="F575" i="3"/>
  <c r="G575" i="3"/>
  <c r="H575" i="3"/>
  <c r="I575" i="3"/>
  <c r="J575" i="3"/>
  <c r="K575" i="3"/>
  <c r="B576" i="3"/>
  <c r="C576" i="3"/>
  <c r="E576" i="3"/>
  <c r="F576" i="3"/>
  <c r="G576" i="3"/>
  <c r="H576" i="3"/>
  <c r="I576" i="3"/>
  <c r="J576" i="3"/>
  <c r="K576" i="3"/>
  <c r="B577" i="3"/>
  <c r="C577" i="3"/>
  <c r="E577" i="3"/>
  <c r="F577" i="3"/>
  <c r="G577" i="3"/>
  <c r="H577" i="3"/>
  <c r="I577" i="3"/>
  <c r="J577" i="3"/>
  <c r="K577" i="3"/>
  <c r="B578" i="3"/>
  <c r="C578" i="3"/>
  <c r="E578" i="3"/>
  <c r="F578" i="3"/>
  <c r="G578" i="3"/>
  <c r="H578" i="3"/>
  <c r="I578" i="3"/>
  <c r="J578" i="3"/>
  <c r="K578" i="3"/>
  <c r="B579" i="3"/>
  <c r="C579" i="3"/>
  <c r="E579" i="3"/>
  <c r="F579" i="3"/>
  <c r="G579" i="3"/>
  <c r="H579" i="3"/>
  <c r="I579" i="3"/>
  <c r="J579" i="3"/>
  <c r="K579" i="3"/>
  <c r="B580" i="3"/>
  <c r="C580" i="3"/>
  <c r="E580" i="3"/>
  <c r="F580" i="3"/>
  <c r="G580" i="3"/>
  <c r="H580" i="3"/>
  <c r="I580" i="3"/>
  <c r="J580" i="3"/>
  <c r="K580" i="3"/>
  <c r="B581" i="3"/>
  <c r="C581" i="3"/>
  <c r="E581" i="3"/>
  <c r="F581" i="3"/>
  <c r="G581" i="3"/>
  <c r="H581" i="3"/>
  <c r="I581" i="3"/>
  <c r="J581" i="3"/>
  <c r="K581" i="3"/>
  <c r="B582" i="3"/>
  <c r="C582" i="3"/>
  <c r="E582" i="3"/>
  <c r="F582" i="3"/>
  <c r="G582" i="3"/>
  <c r="H582" i="3"/>
  <c r="I582" i="3"/>
  <c r="J582" i="3"/>
  <c r="K582" i="3"/>
  <c r="B583" i="3"/>
  <c r="C583" i="3"/>
  <c r="E583" i="3"/>
  <c r="F583" i="3"/>
  <c r="G583" i="3"/>
  <c r="H583" i="3"/>
  <c r="I583" i="3"/>
  <c r="J583" i="3"/>
  <c r="K583" i="3"/>
  <c r="B584" i="3"/>
  <c r="C584" i="3"/>
  <c r="E584" i="3"/>
  <c r="F584" i="3"/>
  <c r="G584" i="3"/>
  <c r="H584" i="3"/>
  <c r="I584" i="3"/>
  <c r="J584" i="3"/>
  <c r="K584" i="3"/>
  <c r="B585" i="3"/>
  <c r="C585" i="3"/>
  <c r="E585" i="3"/>
  <c r="F585" i="3"/>
  <c r="G585" i="3"/>
  <c r="H585" i="3"/>
  <c r="I585" i="3"/>
  <c r="J585" i="3"/>
  <c r="K585" i="3"/>
  <c r="B586" i="3"/>
  <c r="C586" i="3"/>
  <c r="E586" i="3"/>
  <c r="F586" i="3"/>
  <c r="G586" i="3"/>
  <c r="H586" i="3"/>
  <c r="I586" i="3"/>
  <c r="J586" i="3"/>
  <c r="K586" i="3"/>
  <c r="B587" i="3"/>
  <c r="C587" i="3"/>
  <c r="E587" i="3"/>
  <c r="F587" i="3"/>
  <c r="G587" i="3"/>
  <c r="H587" i="3"/>
  <c r="I587" i="3"/>
  <c r="J587" i="3"/>
  <c r="K587" i="3"/>
  <c r="B588" i="3"/>
  <c r="C588" i="3"/>
  <c r="E588" i="3"/>
  <c r="F588" i="3"/>
  <c r="G588" i="3"/>
  <c r="H588" i="3"/>
  <c r="I588" i="3"/>
  <c r="J588" i="3"/>
  <c r="K588" i="3"/>
  <c r="B589" i="3"/>
  <c r="C589" i="3"/>
  <c r="E589" i="3"/>
  <c r="F589" i="3"/>
  <c r="G589" i="3"/>
  <c r="H589" i="3"/>
  <c r="I589" i="3"/>
  <c r="J589" i="3"/>
  <c r="K589" i="3"/>
  <c r="B590" i="3"/>
  <c r="C590" i="3"/>
  <c r="E590" i="3"/>
  <c r="F590" i="3"/>
  <c r="G590" i="3"/>
  <c r="H590" i="3"/>
  <c r="I590" i="3"/>
  <c r="J590" i="3"/>
  <c r="K590" i="3"/>
  <c r="B591" i="3"/>
  <c r="C591" i="3"/>
  <c r="E591" i="3"/>
  <c r="F591" i="3"/>
  <c r="G591" i="3"/>
  <c r="H591" i="3"/>
  <c r="I591" i="3"/>
  <c r="J591" i="3"/>
  <c r="K591" i="3"/>
  <c r="B592" i="3"/>
  <c r="C592" i="3"/>
  <c r="E592" i="3"/>
  <c r="F592" i="3"/>
  <c r="G592" i="3"/>
  <c r="H592" i="3"/>
  <c r="I592" i="3"/>
  <c r="J592" i="3"/>
  <c r="K592" i="3"/>
  <c r="B593" i="3"/>
  <c r="C593" i="3"/>
  <c r="E593" i="3"/>
  <c r="F593" i="3"/>
  <c r="G593" i="3"/>
  <c r="H593" i="3"/>
  <c r="I593" i="3"/>
  <c r="J593" i="3"/>
  <c r="K593" i="3"/>
  <c r="B594" i="3"/>
  <c r="C594" i="3"/>
  <c r="E594" i="3"/>
  <c r="F594" i="3"/>
  <c r="G594" i="3"/>
  <c r="H594" i="3"/>
  <c r="I594" i="3"/>
  <c r="J594" i="3"/>
  <c r="K594" i="3"/>
  <c r="B595" i="3"/>
  <c r="C595" i="3"/>
  <c r="E595" i="3"/>
  <c r="F595" i="3"/>
  <c r="G595" i="3"/>
  <c r="H595" i="3"/>
  <c r="I595" i="3"/>
  <c r="J595" i="3"/>
  <c r="K595" i="3"/>
  <c r="B596" i="3"/>
  <c r="C596" i="3"/>
  <c r="E596" i="3"/>
  <c r="F596" i="3"/>
  <c r="G596" i="3"/>
  <c r="H596" i="3"/>
  <c r="I596" i="3"/>
  <c r="J596" i="3"/>
  <c r="K596" i="3"/>
  <c r="B597" i="3"/>
  <c r="C597" i="3"/>
  <c r="E597" i="3"/>
  <c r="F597" i="3"/>
  <c r="G597" i="3"/>
  <c r="H597" i="3"/>
  <c r="I597" i="3"/>
  <c r="J597" i="3"/>
  <c r="K597" i="3"/>
  <c r="B598" i="3"/>
  <c r="C598" i="3"/>
  <c r="E598" i="3"/>
  <c r="F598" i="3"/>
  <c r="G598" i="3"/>
  <c r="H598" i="3"/>
  <c r="I598" i="3"/>
  <c r="J598" i="3"/>
  <c r="K598" i="3"/>
  <c r="B599" i="3"/>
  <c r="C599" i="3"/>
  <c r="E599" i="3"/>
  <c r="F599" i="3"/>
  <c r="G599" i="3"/>
  <c r="H599" i="3"/>
  <c r="I599" i="3"/>
  <c r="J599" i="3"/>
  <c r="K599" i="3"/>
  <c r="B600" i="3"/>
  <c r="C600" i="3"/>
  <c r="E600" i="3"/>
  <c r="F600" i="3"/>
  <c r="G600" i="3"/>
  <c r="H600" i="3"/>
  <c r="I600" i="3"/>
  <c r="J600" i="3"/>
  <c r="K600" i="3"/>
  <c r="B601" i="3"/>
  <c r="C601" i="3"/>
  <c r="E601" i="3"/>
  <c r="F601" i="3"/>
  <c r="G601" i="3"/>
  <c r="H601" i="3"/>
  <c r="I601" i="3"/>
  <c r="J601" i="3"/>
  <c r="K601" i="3"/>
  <c r="B602" i="3"/>
  <c r="C602" i="3"/>
  <c r="E602" i="3"/>
  <c r="F602" i="3"/>
  <c r="G602" i="3"/>
  <c r="H602" i="3"/>
  <c r="I602" i="3"/>
  <c r="J602" i="3"/>
  <c r="K602" i="3"/>
  <c r="B603" i="3"/>
  <c r="C603" i="3"/>
  <c r="E603" i="3"/>
  <c r="F603" i="3"/>
  <c r="G603" i="3"/>
  <c r="H603" i="3"/>
  <c r="I603" i="3"/>
  <c r="J603" i="3"/>
  <c r="K603" i="3"/>
  <c r="B604" i="3"/>
  <c r="C604" i="3"/>
  <c r="E604" i="3"/>
  <c r="F604" i="3"/>
  <c r="G604" i="3"/>
  <c r="H604" i="3"/>
  <c r="I604" i="3"/>
  <c r="J604" i="3"/>
  <c r="K604" i="3"/>
  <c r="B605" i="3"/>
  <c r="C605" i="3"/>
  <c r="E605" i="3"/>
  <c r="F605" i="3"/>
  <c r="G605" i="3"/>
  <c r="H605" i="3"/>
  <c r="I605" i="3"/>
  <c r="J605" i="3"/>
  <c r="K605" i="3"/>
  <c r="B606" i="3"/>
  <c r="C606" i="3"/>
  <c r="E606" i="3"/>
  <c r="F606" i="3"/>
  <c r="G606" i="3"/>
  <c r="H606" i="3"/>
  <c r="I606" i="3"/>
  <c r="J606" i="3"/>
  <c r="K606" i="3"/>
  <c r="B607" i="3"/>
  <c r="C607" i="3"/>
  <c r="E607" i="3"/>
  <c r="F607" i="3"/>
  <c r="G607" i="3"/>
  <c r="H607" i="3"/>
  <c r="I607" i="3"/>
  <c r="J607" i="3"/>
  <c r="K607" i="3"/>
  <c r="B608" i="3"/>
  <c r="C608" i="3"/>
  <c r="E608" i="3"/>
  <c r="F608" i="3"/>
  <c r="G608" i="3"/>
  <c r="H608" i="3"/>
  <c r="I608" i="3"/>
  <c r="J608" i="3"/>
  <c r="K608" i="3"/>
  <c r="B609" i="3"/>
  <c r="C609" i="3"/>
  <c r="E609" i="3"/>
  <c r="F609" i="3"/>
  <c r="G609" i="3"/>
  <c r="H609" i="3"/>
  <c r="I609" i="3"/>
  <c r="J609" i="3"/>
  <c r="K609" i="3"/>
  <c r="B610" i="3"/>
  <c r="C610" i="3"/>
  <c r="E610" i="3"/>
  <c r="F610" i="3"/>
  <c r="G610" i="3"/>
  <c r="H610" i="3"/>
  <c r="I610" i="3"/>
  <c r="J610" i="3"/>
  <c r="K610" i="3"/>
  <c r="B611" i="3"/>
  <c r="C611" i="3"/>
  <c r="E611" i="3"/>
  <c r="F611" i="3"/>
  <c r="G611" i="3"/>
  <c r="H611" i="3"/>
  <c r="I611" i="3"/>
  <c r="J611" i="3"/>
  <c r="K611" i="3"/>
  <c r="B612" i="3"/>
  <c r="C612" i="3"/>
  <c r="E612" i="3"/>
  <c r="F612" i="3"/>
  <c r="G612" i="3"/>
  <c r="H612" i="3"/>
  <c r="I612" i="3"/>
  <c r="J612" i="3"/>
  <c r="K612" i="3"/>
  <c r="B613" i="3"/>
  <c r="C613" i="3"/>
  <c r="E613" i="3"/>
  <c r="F613" i="3"/>
  <c r="G613" i="3"/>
  <c r="H613" i="3"/>
  <c r="I613" i="3"/>
  <c r="J613" i="3"/>
  <c r="K613" i="3"/>
  <c r="B614" i="3"/>
  <c r="C614" i="3"/>
  <c r="E614" i="3"/>
  <c r="F614" i="3"/>
  <c r="G614" i="3"/>
  <c r="H614" i="3"/>
  <c r="I614" i="3"/>
  <c r="J614" i="3"/>
  <c r="K614" i="3"/>
  <c r="B615" i="3"/>
  <c r="C615" i="3"/>
  <c r="E615" i="3"/>
  <c r="F615" i="3"/>
  <c r="G615" i="3"/>
  <c r="H615" i="3"/>
  <c r="I615" i="3"/>
  <c r="J615" i="3"/>
  <c r="K615" i="3"/>
  <c r="B616" i="3"/>
  <c r="C616" i="3"/>
  <c r="E616" i="3"/>
  <c r="F616" i="3"/>
  <c r="G616" i="3"/>
  <c r="H616" i="3"/>
  <c r="I616" i="3"/>
  <c r="J616" i="3"/>
  <c r="K616" i="3"/>
  <c r="B617" i="3"/>
  <c r="C617" i="3"/>
  <c r="E617" i="3"/>
  <c r="F617" i="3"/>
  <c r="G617" i="3"/>
  <c r="H617" i="3"/>
  <c r="I617" i="3"/>
  <c r="J617" i="3"/>
  <c r="K617" i="3"/>
  <c r="B618" i="3"/>
  <c r="C618" i="3"/>
  <c r="E618" i="3"/>
  <c r="F618" i="3"/>
  <c r="G618" i="3"/>
  <c r="H618" i="3"/>
  <c r="I618" i="3"/>
  <c r="J618" i="3"/>
  <c r="K618" i="3"/>
  <c r="B619" i="3"/>
  <c r="C619" i="3"/>
  <c r="E619" i="3"/>
  <c r="F619" i="3"/>
  <c r="G619" i="3"/>
  <c r="H619" i="3"/>
  <c r="I619" i="3"/>
  <c r="J619" i="3"/>
  <c r="K619" i="3"/>
  <c r="B620" i="3"/>
  <c r="C620" i="3"/>
  <c r="E620" i="3"/>
  <c r="F620" i="3"/>
  <c r="G620" i="3"/>
  <c r="H620" i="3"/>
  <c r="I620" i="3"/>
  <c r="J620" i="3"/>
  <c r="K620" i="3"/>
  <c r="B621" i="3"/>
  <c r="C621" i="3"/>
  <c r="E621" i="3"/>
  <c r="F621" i="3"/>
  <c r="G621" i="3"/>
  <c r="H621" i="3"/>
  <c r="I621" i="3"/>
  <c r="J621" i="3"/>
  <c r="K621" i="3"/>
  <c r="B622" i="3"/>
  <c r="C622" i="3"/>
  <c r="E622" i="3"/>
  <c r="F622" i="3"/>
  <c r="G622" i="3"/>
  <c r="H622" i="3"/>
  <c r="I622" i="3"/>
  <c r="J622" i="3"/>
  <c r="K622" i="3"/>
  <c r="B623" i="3"/>
  <c r="C623" i="3"/>
  <c r="E623" i="3"/>
  <c r="F623" i="3"/>
  <c r="G623" i="3"/>
  <c r="H623" i="3"/>
  <c r="I623" i="3"/>
  <c r="J623" i="3"/>
  <c r="K623" i="3"/>
  <c r="B624" i="3"/>
  <c r="C624" i="3"/>
  <c r="E624" i="3"/>
  <c r="F624" i="3"/>
  <c r="G624" i="3"/>
  <c r="H624" i="3"/>
  <c r="I624" i="3"/>
  <c r="J624" i="3"/>
  <c r="K624" i="3"/>
  <c r="B625" i="3"/>
  <c r="C625" i="3"/>
  <c r="E625" i="3"/>
  <c r="F625" i="3"/>
  <c r="G625" i="3"/>
  <c r="H625" i="3"/>
  <c r="I625" i="3"/>
  <c r="J625" i="3"/>
  <c r="K625" i="3"/>
  <c r="B626" i="3"/>
  <c r="C626" i="3"/>
  <c r="E626" i="3"/>
  <c r="F626" i="3"/>
  <c r="G626" i="3"/>
  <c r="H626" i="3"/>
  <c r="I626" i="3"/>
  <c r="J626" i="3"/>
  <c r="K626" i="3"/>
  <c r="B627" i="3"/>
  <c r="C627" i="3"/>
  <c r="E627" i="3"/>
  <c r="F627" i="3"/>
  <c r="G627" i="3"/>
  <c r="H627" i="3"/>
  <c r="I627" i="3"/>
  <c r="J627" i="3"/>
  <c r="K627" i="3"/>
  <c r="B628" i="3"/>
  <c r="C628" i="3"/>
  <c r="E628" i="3"/>
  <c r="F628" i="3"/>
  <c r="G628" i="3"/>
  <c r="H628" i="3"/>
  <c r="I628" i="3"/>
  <c r="J628" i="3"/>
  <c r="K628" i="3"/>
  <c r="B629" i="3"/>
  <c r="C629" i="3"/>
  <c r="E629" i="3"/>
  <c r="F629" i="3"/>
  <c r="G629" i="3"/>
  <c r="H629" i="3"/>
  <c r="I629" i="3"/>
  <c r="J629" i="3"/>
  <c r="K629" i="3"/>
  <c r="B630" i="3"/>
  <c r="C630" i="3"/>
  <c r="E630" i="3"/>
  <c r="F630" i="3"/>
  <c r="G630" i="3"/>
  <c r="H630" i="3"/>
  <c r="I630" i="3"/>
  <c r="J630" i="3"/>
  <c r="K630" i="3"/>
  <c r="B631" i="3"/>
  <c r="C631" i="3"/>
  <c r="E631" i="3"/>
  <c r="F631" i="3"/>
  <c r="G631" i="3"/>
  <c r="H631" i="3"/>
  <c r="I631" i="3"/>
  <c r="J631" i="3"/>
  <c r="K631" i="3"/>
  <c r="B632" i="3"/>
  <c r="C632" i="3"/>
  <c r="E632" i="3"/>
  <c r="F632" i="3"/>
  <c r="G632" i="3"/>
  <c r="H632" i="3"/>
  <c r="I632" i="3"/>
  <c r="J632" i="3"/>
  <c r="K632" i="3"/>
  <c r="B633" i="3"/>
  <c r="C633" i="3"/>
  <c r="E633" i="3"/>
  <c r="F633" i="3"/>
  <c r="G633" i="3"/>
  <c r="H633" i="3"/>
  <c r="I633" i="3"/>
  <c r="J633" i="3"/>
  <c r="K633" i="3"/>
  <c r="B634" i="3"/>
  <c r="C634" i="3"/>
  <c r="E634" i="3"/>
  <c r="F634" i="3"/>
  <c r="G634" i="3"/>
  <c r="H634" i="3"/>
  <c r="I634" i="3"/>
  <c r="J634" i="3"/>
  <c r="K634" i="3"/>
  <c r="B635" i="3"/>
  <c r="C635" i="3"/>
  <c r="E635" i="3"/>
  <c r="F635" i="3"/>
  <c r="G635" i="3"/>
  <c r="H635" i="3"/>
  <c r="I635" i="3"/>
  <c r="J635" i="3"/>
  <c r="K635" i="3"/>
  <c r="B636" i="3"/>
  <c r="C636" i="3"/>
  <c r="E636" i="3"/>
  <c r="F636" i="3"/>
  <c r="G636" i="3"/>
  <c r="H636" i="3"/>
  <c r="I636" i="3"/>
  <c r="J636" i="3"/>
  <c r="K636" i="3"/>
  <c r="B637" i="3"/>
  <c r="C637" i="3"/>
  <c r="E637" i="3"/>
  <c r="F637" i="3"/>
  <c r="G637" i="3"/>
  <c r="H637" i="3"/>
  <c r="I637" i="3"/>
  <c r="J637" i="3"/>
  <c r="K637" i="3"/>
  <c r="B638" i="3"/>
  <c r="C638" i="3"/>
  <c r="E638" i="3"/>
  <c r="F638" i="3"/>
  <c r="G638" i="3"/>
  <c r="H638" i="3"/>
  <c r="I638" i="3"/>
  <c r="J638" i="3"/>
  <c r="K638" i="3"/>
  <c r="B639" i="3"/>
  <c r="C639" i="3"/>
  <c r="E639" i="3"/>
  <c r="F639" i="3"/>
  <c r="G639" i="3"/>
  <c r="H639" i="3"/>
  <c r="I639" i="3"/>
  <c r="J639" i="3"/>
  <c r="K639" i="3"/>
  <c r="B640" i="3"/>
  <c r="C640" i="3"/>
  <c r="E640" i="3"/>
  <c r="F640" i="3"/>
  <c r="G640" i="3"/>
  <c r="H640" i="3"/>
  <c r="I640" i="3"/>
  <c r="J640" i="3"/>
  <c r="K640" i="3"/>
  <c r="B641" i="3"/>
  <c r="C641" i="3"/>
  <c r="E641" i="3"/>
  <c r="F641" i="3"/>
  <c r="G641" i="3"/>
  <c r="H641" i="3"/>
  <c r="I641" i="3"/>
  <c r="J641" i="3"/>
  <c r="K641" i="3"/>
  <c r="B642" i="3"/>
  <c r="C642" i="3"/>
  <c r="E642" i="3"/>
  <c r="F642" i="3"/>
  <c r="G642" i="3"/>
  <c r="H642" i="3"/>
  <c r="I642" i="3"/>
  <c r="J642" i="3"/>
  <c r="K642" i="3"/>
  <c r="B643" i="3"/>
  <c r="C643" i="3"/>
  <c r="E643" i="3"/>
  <c r="F643" i="3"/>
  <c r="G643" i="3"/>
  <c r="H643" i="3"/>
  <c r="I643" i="3"/>
  <c r="J643" i="3"/>
  <c r="K643" i="3"/>
  <c r="B644" i="3"/>
  <c r="C644" i="3"/>
  <c r="E644" i="3"/>
  <c r="F644" i="3"/>
  <c r="G644" i="3"/>
  <c r="H644" i="3"/>
  <c r="I644" i="3"/>
  <c r="J644" i="3"/>
  <c r="K644" i="3"/>
  <c r="B645" i="3"/>
  <c r="C645" i="3"/>
  <c r="E645" i="3"/>
  <c r="F645" i="3"/>
  <c r="G645" i="3"/>
  <c r="H645" i="3"/>
  <c r="I645" i="3"/>
  <c r="J645" i="3"/>
  <c r="K645" i="3"/>
  <c r="B646" i="3"/>
  <c r="C646" i="3"/>
  <c r="E646" i="3"/>
  <c r="F646" i="3"/>
  <c r="G646" i="3"/>
  <c r="H646" i="3"/>
  <c r="I646" i="3"/>
  <c r="J646" i="3"/>
  <c r="K646" i="3"/>
  <c r="B647" i="3"/>
  <c r="C647" i="3"/>
  <c r="E647" i="3"/>
  <c r="F647" i="3"/>
  <c r="G647" i="3"/>
  <c r="H647" i="3"/>
  <c r="I647" i="3"/>
  <c r="J647" i="3"/>
  <c r="K647" i="3"/>
  <c r="B648" i="3"/>
  <c r="C648" i="3"/>
  <c r="E648" i="3"/>
  <c r="F648" i="3"/>
  <c r="G648" i="3"/>
  <c r="H648" i="3"/>
  <c r="I648" i="3"/>
  <c r="J648" i="3"/>
  <c r="K648" i="3"/>
  <c r="B649" i="3"/>
  <c r="C649" i="3"/>
  <c r="E649" i="3"/>
  <c r="F649" i="3"/>
  <c r="G649" i="3"/>
  <c r="H649" i="3"/>
  <c r="I649" i="3"/>
  <c r="J649" i="3"/>
  <c r="K649" i="3"/>
  <c r="B650" i="3"/>
  <c r="C650" i="3"/>
  <c r="E650" i="3"/>
  <c r="F650" i="3"/>
  <c r="G650" i="3"/>
  <c r="H650" i="3"/>
  <c r="I650" i="3"/>
  <c r="J650" i="3"/>
  <c r="K650" i="3"/>
  <c r="B651" i="3"/>
  <c r="C651" i="3"/>
  <c r="E651" i="3"/>
  <c r="F651" i="3"/>
  <c r="G651" i="3"/>
  <c r="H651" i="3"/>
  <c r="I651" i="3"/>
  <c r="J651" i="3"/>
  <c r="K651" i="3"/>
  <c r="B652" i="3"/>
  <c r="C652" i="3"/>
  <c r="E652" i="3"/>
  <c r="F652" i="3"/>
  <c r="G652" i="3"/>
  <c r="H652" i="3"/>
  <c r="I652" i="3"/>
  <c r="J652" i="3"/>
  <c r="K652" i="3"/>
  <c r="B653" i="3"/>
  <c r="C653" i="3"/>
  <c r="E653" i="3"/>
  <c r="F653" i="3"/>
  <c r="G653" i="3"/>
  <c r="H653" i="3"/>
  <c r="I653" i="3"/>
  <c r="J653" i="3"/>
  <c r="K653" i="3"/>
  <c r="B654" i="3"/>
  <c r="C654" i="3"/>
  <c r="E654" i="3"/>
  <c r="F654" i="3"/>
  <c r="G654" i="3"/>
  <c r="H654" i="3"/>
  <c r="I654" i="3"/>
  <c r="J654" i="3"/>
  <c r="K654" i="3"/>
  <c r="B655" i="3"/>
  <c r="C655" i="3"/>
  <c r="E655" i="3"/>
  <c r="F655" i="3"/>
  <c r="G655" i="3"/>
  <c r="H655" i="3"/>
  <c r="I655" i="3"/>
  <c r="J655" i="3"/>
  <c r="K655" i="3"/>
  <c r="B656" i="3"/>
  <c r="C656" i="3"/>
  <c r="E656" i="3"/>
  <c r="F656" i="3"/>
  <c r="G656" i="3"/>
  <c r="H656" i="3"/>
  <c r="I656" i="3"/>
  <c r="J656" i="3"/>
  <c r="K656" i="3"/>
  <c r="B657" i="3"/>
  <c r="C657" i="3"/>
  <c r="E657" i="3"/>
  <c r="F657" i="3"/>
  <c r="G657" i="3"/>
  <c r="H657" i="3"/>
  <c r="I657" i="3"/>
  <c r="J657" i="3"/>
  <c r="K657" i="3"/>
  <c r="B658" i="3"/>
  <c r="C658" i="3"/>
  <c r="E658" i="3"/>
  <c r="F658" i="3"/>
  <c r="G658" i="3"/>
  <c r="H658" i="3"/>
  <c r="I658" i="3"/>
  <c r="J658" i="3"/>
  <c r="K658" i="3"/>
  <c r="B659" i="3"/>
  <c r="C659" i="3"/>
  <c r="E659" i="3"/>
  <c r="F659" i="3"/>
  <c r="G659" i="3"/>
  <c r="H659" i="3"/>
  <c r="I659" i="3"/>
  <c r="J659" i="3"/>
  <c r="K659" i="3"/>
  <c r="B660" i="3"/>
  <c r="C660" i="3"/>
  <c r="E660" i="3"/>
  <c r="F660" i="3"/>
  <c r="G660" i="3"/>
  <c r="H660" i="3"/>
  <c r="I660" i="3"/>
  <c r="J660" i="3"/>
  <c r="K660" i="3"/>
  <c r="B661" i="3"/>
  <c r="C661" i="3"/>
  <c r="E661" i="3"/>
  <c r="F661" i="3"/>
  <c r="G661" i="3"/>
  <c r="H661" i="3"/>
  <c r="I661" i="3"/>
  <c r="J661" i="3"/>
  <c r="K661" i="3"/>
  <c r="B662" i="3"/>
  <c r="C662" i="3"/>
  <c r="E662" i="3"/>
  <c r="F662" i="3"/>
  <c r="G662" i="3"/>
  <c r="H662" i="3"/>
  <c r="I662" i="3"/>
  <c r="J662" i="3"/>
  <c r="K662" i="3"/>
  <c r="B663" i="3"/>
  <c r="C663" i="3"/>
  <c r="E663" i="3"/>
  <c r="F663" i="3"/>
  <c r="G663" i="3"/>
  <c r="H663" i="3"/>
  <c r="I663" i="3"/>
  <c r="J663" i="3"/>
  <c r="K663" i="3"/>
  <c r="B664" i="3"/>
  <c r="C664" i="3"/>
  <c r="E664" i="3"/>
  <c r="F664" i="3"/>
  <c r="G664" i="3"/>
  <c r="H664" i="3"/>
  <c r="I664" i="3"/>
  <c r="J664" i="3"/>
  <c r="K664" i="3"/>
  <c r="B665" i="3"/>
  <c r="C665" i="3"/>
  <c r="E665" i="3"/>
  <c r="F665" i="3"/>
  <c r="G665" i="3"/>
  <c r="H665" i="3"/>
  <c r="I665" i="3"/>
  <c r="J665" i="3"/>
  <c r="K665" i="3"/>
  <c r="B666" i="3"/>
  <c r="C666" i="3"/>
  <c r="E666" i="3"/>
  <c r="F666" i="3"/>
  <c r="G666" i="3"/>
  <c r="H666" i="3"/>
  <c r="I666" i="3"/>
  <c r="J666" i="3"/>
  <c r="K666" i="3"/>
  <c r="B667" i="3"/>
  <c r="C667" i="3"/>
  <c r="E667" i="3"/>
  <c r="F667" i="3"/>
  <c r="G667" i="3"/>
  <c r="H667" i="3"/>
  <c r="I667" i="3"/>
  <c r="J667" i="3"/>
  <c r="K667" i="3"/>
  <c r="B668" i="3"/>
  <c r="C668" i="3"/>
  <c r="E668" i="3"/>
  <c r="F668" i="3"/>
  <c r="G668" i="3"/>
  <c r="H668" i="3"/>
  <c r="I668" i="3"/>
  <c r="J668" i="3"/>
  <c r="K668" i="3"/>
  <c r="B669" i="3"/>
  <c r="C669" i="3"/>
  <c r="E669" i="3"/>
  <c r="F669" i="3"/>
  <c r="G669" i="3"/>
  <c r="H669" i="3"/>
  <c r="I669" i="3"/>
  <c r="J669" i="3"/>
  <c r="K669" i="3"/>
  <c r="B670" i="3"/>
  <c r="C670" i="3"/>
  <c r="E670" i="3"/>
  <c r="F670" i="3"/>
  <c r="G670" i="3"/>
  <c r="H670" i="3"/>
  <c r="I670" i="3"/>
  <c r="J670" i="3"/>
  <c r="K670" i="3"/>
  <c r="B671" i="3"/>
  <c r="C671" i="3"/>
  <c r="E671" i="3"/>
  <c r="F671" i="3"/>
  <c r="G671" i="3"/>
  <c r="H671" i="3"/>
  <c r="I671" i="3"/>
  <c r="J671" i="3"/>
  <c r="K671" i="3"/>
  <c r="B672" i="3"/>
  <c r="C672" i="3"/>
  <c r="E672" i="3"/>
  <c r="F672" i="3"/>
  <c r="G672" i="3"/>
  <c r="H672" i="3"/>
  <c r="I672" i="3"/>
  <c r="J672" i="3"/>
  <c r="K672" i="3"/>
  <c r="B673" i="3"/>
  <c r="C673" i="3"/>
  <c r="E673" i="3"/>
  <c r="F673" i="3"/>
  <c r="G673" i="3"/>
  <c r="H673" i="3"/>
  <c r="I673" i="3"/>
  <c r="J673" i="3"/>
  <c r="K673" i="3"/>
  <c r="B674" i="3"/>
  <c r="C674" i="3"/>
  <c r="E674" i="3"/>
  <c r="F674" i="3"/>
  <c r="G674" i="3"/>
  <c r="H674" i="3"/>
  <c r="I674" i="3"/>
  <c r="J674" i="3"/>
  <c r="K674" i="3"/>
  <c r="B675" i="3"/>
  <c r="C675" i="3"/>
  <c r="E675" i="3"/>
  <c r="F675" i="3"/>
  <c r="G675" i="3"/>
  <c r="H675" i="3"/>
  <c r="I675" i="3"/>
  <c r="J675" i="3"/>
  <c r="K675" i="3"/>
  <c r="B676" i="3"/>
  <c r="C676" i="3"/>
  <c r="E676" i="3"/>
  <c r="F676" i="3"/>
  <c r="G676" i="3"/>
  <c r="H676" i="3"/>
  <c r="I676" i="3"/>
  <c r="J676" i="3"/>
  <c r="K676" i="3"/>
  <c r="B677" i="3"/>
  <c r="C677" i="3"/>
  <c r="E677" i="3"/>
  <c r="F677" i="3"/>
  <c r="G677" i="3"/>
  <c r="H677" i="3"/>
  <c r="I677" i="3"/>
  <c r="J677" i="3"/>
  <c r="K677" i="3"/>
  <c r="B678" i="3"/>
  <c r="C678" i="3"/>
  <c r="E678" i="3"/>
  <c r="F678" i="3"/>
  <c r="G678" i="3"/>
  <c r="H678" i="3"/>
  <c r="I678" i="3"/>
  <c r="J678" i="3"/>
  <c r="K678" i="3"/>
  <c r="B679" i="3"/>
  <c r="C679" i="3"/>
  <c r="E679" i="3"/>
  <c r="F679" i="3"/>
  <c r="G679" i="3"/>
  <c r="H679" i="3"/>
  <c r="I679" i="3"/>
  <c r="J679" i="3"/>
  <c r="K679" i="3"/>
  <c r="B680" i="3"/>
  <c r="C680" i="3"/>
  <c r="E680" i="3"/>
  <c r="F680" i="3"/>
  <c r="G680" i="3"/>
  <c r="H680" i="3"/>
  <c r="I680" i="3"/>
  <c r="J680" i="3"/>
  <c r="K680" i="3"/>
  <c r="B681" i="3"/>
  <c r="C681" i="3"/>
  <c r="E681" i="3"/>
  <c r="F681" i="3"/>
  <c r="G681" i="3"/>
  <c r="H681" i="3"/>
  <c r="I681" i="3"/>
  <c r="J681" i="3"/>
  <c r="K681" i="3"/>
  <c r="B682" i="3"/>
  <c r="C682" i="3"/>
  <c r="E682" i="3"/>
  <c r="F682" i="3"/>
  <c r="G682" i="3"/>
  <c r="H682" i="3"/>
  <c r="I682" i="3"/>
  <c r="J682" i="3"/>
  <c r="K682" i="3"/>
  <c r="B683" i="3"/>
  <c r="C683" i="3"/>
  <c r="E683" i="3"/>
  <c r="F683" i="3"/>
  <c r="G683" i="3"/>
  <c r="H683" i="3"/>
  <c r="I683" i="3"/>
  <c r="J683" i="3"/>
  <c r="K683" i="3"/>
  <c r="B684" i="3"/>
  <c r="C684" i="3"/>
  <c r="E684" i="3"/>
  <c r="F684" i="3"/>
  <c r="G684" i="3"/>
  <c r="H684" i="3"/>
  <c r="I684" i="3"/>
  <c r="J684" i="3"/>
  <c r="K684" i="3"/>
  <c r="B685" i="3"/>
  <c r="C685" i="3"/>
  <c r="E685" i="3"/>
  <c r="F685" i="3"/>
  <c r="G685" i="3"/>
  <c r="H685" i="3"/>
  <c r="I685" i="3"/>
  <c r="J685" i="3"/>
  <c r="K685" i="3"/>
  <c r="B686" i="3"/>
  <c r="C686" i="3"/>
  <c r="E686" i="3"/>
  <c r="F686" i="3"/>
  <c r="G686" i="3"/>
  <c r="H686" i="3"/>
  <c r="I686" i="3"/>
  <c r="J686" i="3"/>
  <c r="K686" i="3"/>
  <c r="B687" i="3"/>
  <c r="C687" i="3"/>
  <c r="E687" i="3"/>
  <c r="F687" i="3"/>
  <c r="G687" i="3"/>
  <c r="H687" i="3"/>
  <c r="I687" i="3"/>
  <c r="J687" i="3"/>
  <c r="K687" i="3"/>
  <c r="B688" i="3"/>
  <c r="C688" i="3"/>
  <c r="E688" i="3"/>
  <c r="F688" i="3"/>
  <c r="G688" i="3"/>
  <c r="H688" i="3"/>
  <c r="I688" i="3"/>
  <c r="J688" i="3"/>
  <c r="K688" i="3"/>
  <c r="B689" i="3"/>
  <c r="C689" i="3"/>
  <c r="E689" i="3"/>
  <c r="F689" i="3"/>
  <c r="G689" i="3"/>
  <c r="H689" i="3"/>
  <c r="I689" i="3"/>
  <c r="J689" i="3"/>
  <c r="K689" i="3"/>
  <c r="B690" i="3"/>
  <c r="C690" i="3"/>
  <c r="E690" i="3"/>
  <c r="F690" i="3"/>
  <c r="G690" i="3"/>
  <c r="H690" i="3"/>
  <c r="I690" i="3"/>
  <c r="J690" i="3"/>
  <c r="K690" i="3"/>
  <c r="B691" i="3"/>
  <c r="C691" i="3"/>
  <c r="E691" i="3"/>
  <c r="F691" i="3"/>
  <c r="G691" i="3"/>
  <c r="H691" i="3"/>
  <c r="I691" i="3"/>
  <c r="J691" i="3"/>
  <c r="K691" i="3"/>
  <c r="B692" i="3"/>
  <c r="C692" i="3"/>
  <c r="E692" i="3"/>
  <c r="F692" i="3"/>
  <c r="G692" i="3"/>
  <c r="H692" i="3"/>
  <c r="I692" i="3"/>
  <c r="J692" i="3"/>
  <c r="K692" i="3"/>
  <c r="B693" i="3"/>
  <c r="C693" i="3"/>
  <c r="E693" i="3"/>
  <c r="F693" i="3"/>
  <c r="G693" i="3"/>
  <c r="H693" i="3"/>
  <c r="I693" i="3"/>
  <c r="J693" i="3"/>
  <c r="K693" i="3"/>
  <c r="B694" i="3"/>
  <c r="C694" i="3"/>
  <c r="E694" i="3"/>
  <c r="F694" i="3"/>
  <c r="G694" i="3"/>
  <c r="H694" i="3"/>
  <c r="I694" i="3"/>
  <c r="J694" i="3"/>
  <c r="K694" i="3"/>
  <c r="B695" i="3"/>
  <c r="C695" i="3"/>
  <c r="E695" i="3"/>
  <c r="F695" i="3"/>
  <c r="G695" i="3"/>
  <c r="H695" i="3"/>
  <c r="I695" i="3"/>
  <c r="J695" i="3"/>
  <c r="K695" i="3"/>
  <c r="B696" i="3"/>
  <c r="C696" i="3"/>
  <c r="E696" i="3"/>
  <c r="F696" i="3"/>
  <c r="G696" i="3"/>
  <c r="H696" i="3"/>
  <c r="I696" i="3"/>
  <c r="J696" i="3"/>
  <c r="K696" i="3"/>
  <c r="B697" i="3"/>
  <c r="C697" i="3"/>
  <c r="E697" i="3"/>
  <c r="F697" i="3"/>
  <c r="G697" i="3"/>
  <c r="H697" i="3"/>
  <c r="I697" i="3"/>
  <c r="J697" i="3"/>
  <c r="K697" i="3"/>
  <c r="B698" i="3"/>
  <c r="C698" i="3"/>
  <c r="E698" i="3"/>
  <c r="F698" i="3"/>
  <c r="G698" i="3"/>
  <c r="H698" i="3"/>
  <c r="I698" i="3"/>
  <c r="J698" i="3"/>
  <c r="K698" i="3"/>
  <c r="B699" i="3"/>
  <c r="C699" i="3"/>
  <c r="E699" i="3"/>
  <c r="F699" i="3"/>
  <c r="G699" i="3"/>
  <c r="H699" i="3"/>
  <c r="I699" i="3"/>
  <c r="J699" i="3"/>
  <c r="K699" i="3"/>
  <c r="B700" i="3"/>
  <c r="C700" i="3"/>
  <c r="E700" i="3"/>
  <c r="F700" i="3"/>
  <c r="G700" i="3"/>
  <c r="H700" i="3"/>
  <c r="I700" i="3"/>
  <c r="J700" i="3"/>
  <c r="K700" i="3"/>
  <c r="B701" i="3"/>
  <c r="C701" i="3"/>
  <c r="E701" i="3"/>
  <c r="F701" i="3"/>
  <c r="G701" i="3"/>
  <c r="H701" i="3"/>
  <c r="I701" i="3"/>
  <c r="J701" i="3"/>
  <c r="K701" i="3"/>
  <c r="B702" i="3"/>
  <c r="C702" i="3"/>
  <c r="E702" i="3"/>
  <c r="F702" i="3"/>
  <c r="G702" i="3"/>
  <c r="H702" i="3"/>
  <c r="I702" i="3"/>
  <c r="J702" i="3"/>
  <c r="K702" i="3"/>
  <c r="B703" i="3"/>
  <c r="C703" i="3"/>
  <c r="E703" i="3"/>
  <c r="F703" i="3"/>
  <c r="G703" i="3"/>
  <c r="H703" i="3"/>
  <c r="I703" i="3"/>
  <c r="J703" i="3"/>
  <c r="K703" i="3"/>
  <c r="B704" i="3"/>
  <c r="C704" i="3"/>
  <c r="E704" i="3"/>
  <c r="F704" i="3"/>
  <c r="G704" i="3"/>
  <c r="H704" i="3"/>
  <c r="I704" i="3"/>
  <c r="J704" i="3"/>
  <c r="K704" i="3"/>
  <c r="B705" i="3"/>
  <c r="C705" i="3"/>
  <c r="E705" i="3"/>
  <c r="F705" i="3"/>
  <c r="G705" i="3"/>
  <c r="H705" i="3"/>
  <c r="I705" i="3"/>
  <c r="J705" i="3"/>
  <c r="K705" i="3"/>
  <c r="B706" i="3"/>
  <c r="C706" i="3"/>
  <c r="E706" i="3"/>
  <c r="F706" i="3"/>
  <c r="G706" i="3"/>
  <c r="H706" i="3"/>
  <c r="I706" i="3"/>
  <c r="J706" i="3"/>
  <c r="K706" i="3"/>
  <c r="B707" i="3"/>
  <c r="C707" i="3"/>
  <c r="E707" i="3"/>
  <c r="F707" i="3"/>
  <c r="G707" i="3"/>
  <c r="H707" i="3"/>
  <c r="I707" i="3"/>
  <c r="J707" i="3"/>
  <c r="K707" i="3"/>
  <c r="B708" i="3"/>
  <c r="C708" i="3"/>
  <c r="E708" i="3"/>
  <c r="F708" i="3"/>
  <c r="G708" i="3"/>
  <c r="H708" i="3"/>
  <c r="I708" i="3"/>
  <c r="J708" i="3"/>
  <c r="K708" i="3"/>
  <c r="B709" i="3"/>
  <c r="C709" i="3"/>
  <c r="E709" i="3"/>
  <c r="F709" i="3"/>
  <c r="G709" i="3"/>
  <c r="H709" i="3"/>
  <c r="I709" i="3"/>
  <c r="J709" i="3"/>
  <c r="K709" i="3"/>
  <c r="B710" i="3"/>
  <c r="C710" i="3"/>
  <c r="E710" i="3"/>
  <c r="F710" i="3"/>
  <c r="G710" i="3"/>
  <c r="H710" i="3"/>
  <c r="I710" i="3"/>
  <c r="J710" i="3"/>
  <c r="K710" i="3"/>
  <c r="B711" i="3"/>
  <c r="C711" i="3"/>
  <c r="E711" i="3"/>
  <c r="F711" i="3"/>
  <c r="G711" i="3"/>
  <c r="H711" i="3"/>
  <c r="I711" i="3"/>
  <c r="J711" i="3"/>
  <c r="K711" i="3"/>
  <c r="B712" i="3"/>
  <c r="C712" i="3"/>
  <c r="E712" i="3"/>
  <c r="F712" i="3"/>
  <c r="G712" i="3"/>
  <c r="H712" i="3"/>
  <c r="I712" i="3"/>
  <c r="J712" i="3"/>
  <c r="K712" i="3"/>
  <c r="B713" i="3"/>
  <c r="C713" i="3"/>
  <c r="E713" i="3"/>
  <c r="F713" i="3"/>
  <c r="G713" i="3"/>
  <c r="H713" i="3"/>
  <c r="I713" i="3"/>
  <c r="J713" i="3"/>
  <c r="K713" i="3"/>
  <c r="B714" i="3"/>
  <c r="C714" i="3"/>
  <c r="E714" i="3"/>
  <c r="F714" i="3"/>
  <c r="G714" i="3"/>
  <c r="H714" i="3"/>
  <c r="I714" i="3"/>
  <c r="J714" i="3"/>
  <c r="K714" i="3"/>
  <c r="B715" i="3"/>
  <c r="C715" i="3"/>
  <c r="E715" i="3"/>
  <c r="F715" i="3"/>
  <c r="G715" i="3"/>
  <c r="H715" i="3"/>
  <c r="I715" i="3"/>
  <c r="J715" i="3"/>
  <c r="K715" i="3"/>
  <c r="B716" i="3"/>
  <c r="C716" i="3"/>
  <c r="E716" i="3"/>
  <c r="F716" i="3"/>
  <c r="G716" i="3"/>
  <c r="H716" i="3"/>
  <c r="I716" i="3"/>
  <c r="J716" i="3"/>
  <c r="K716" i="3"/>
  <c r="B717" i="3"/>
  <c r="C717" i="3"/>
  <c r="E717" i="3"/>
  <c r="F717" i="3"/>
  <c r="G717" i="3"/>
  <c r="H717" i="3"/>
  <c r="I717" i="3"/>
  <c r="J717" i="3"/>
  <c r="K717" i="3"/>
  <c r="B718" i="3"/>
  <c r="C718" i="3"/>
  <c r="E718" i="3"/>
  <c r="F718" i="3"/>
  <c r="G718" i="3"/>
  <c r="H718" i="3"/>
  <c r="I718" i="3"/>
  <c r="J718" i="3"/>
  <c r="K718" i="3"/>
  <c r="B719" i="3"/>
  <c r="C719" i="3"/>
  <c r="E719" i="3"/>
  <c r="F719" i="3"/>
  <c r="G719" i="3"/>
  <c r="H719" i="3"/>
  <c r="I719" i="3"/>
  <c r="J719" i="3"/>
  <c r="K719" i="3"/>
  <c r="B720" i="3"/>
  <c r="C720" i="3"/>
  <c r="E720" i="3"/>
  <c r="F720" i="3"/>
  <c r="G720" i="3"/>
  <c r="H720" i="3"/>
  <c r="I720" i="3"/>
  <c r="J720" i="3"/>
  <c r="K720" i="3"/>
  <c r="B721" i="3"/>
  <c r="C721" i="3"/>
  <c r="E721" i="3"/>
  <c r="F721" i="3"/>
  <c r="G721" i="3"/>
  <c r="H721" i="3"/>
  <c r="I721" i="3"/>
  <c r="J721" i="3"/>
  <c r="K721" i="3"/>
  <c r="B722" i="3"/>
  <c r="C722" i="3"/>
  <c r="E722" i="3"/>
  <c r="F722" i="3"/>
  <c r="G722" i="3"/>
  <c r="H722" i="3"/>
  <c r="I722" i="3"/>
  <c r="J722" i="3"/>
  <c r="K722" i="3"/>
  <c r="B723" i="3"/>
  <c r="C723" i="3"/>
  <c r="E723" i="3"/>
  <c r="F723" i="3"/>
  <c r="G723" i="3"/>
  <c r="H723" i="3"/>
  <c r="I723" i="3"/>
  <c r="J723" i="3"/>
  <c r="K723" i="3"/>
  <c r="B724" i="3"/>
  <c r="C724" i="3"/>
  <c r="E724" i="3"/>
  <c r="F724" i="3"/>
  <c r="G724" i="3"/>
  <c r="H724" i="3"/>
  <c r="I724" i="3"/>
  <c r="J724" i="3"/>
  <c r="K724" i="3"/>
  <c r="B725" i="3"/>
  <c r="C725" i="3"/>
  <c r="E725" i="3"/>
  <c r="F725" i="3"/>
  <c r="G725" i="3"/>
  <c r="H725" i="3"/>
  <c r="I725" i="3"/>
  <c r="J725" i="3"/>
  <c r="K725" i="3"/>
  <c r="B726" i="3"/>
  <c r="C726" i="3"/>
  <c r="E726" i="3"/>
  <c r="F726" i="3"/>
  <c r="G726" i="3"/>
  <c r="H726" i="3"/>
  <c r="I726" i="3"/>
  <c r="J726" i="3"/>
  <c r="K726" i="3"/>
  <c r="B727" i="3"/>
  <c r="C727" i="3"/>
  <c r="E727" i="3"/>
  <c r="F727" i="3"/>
  <c r="G727" i="3"/>
  <c r="H727" i="3"/>
  <c r="I727" i="3"/>
  <c r="J727" i="3"/>
  <c r="K727" i="3"/>
  <c r="B728" i="3"/>
  <c r="C728" i="3"/>
  <c r="E728" i="3"/>
  <c r="F728" i="3"/>
  <c r="G728" i="3"/>
  <c r="H728" i="3"/>
  <c r="I728" i="3"/>
  <c r="J728" i="3"/>
  <c r="K728" i="3"/>
  <c r="B729" i="3"/>
  <c r="C729" i="3"/>
  <c r="E729" i="3"/>
  <c r="F729" i="3"/>
  <c r="G729" i="3"/>
  <c r="H729" i="3"/>
  <c r="I729" i="3"/>
  <c r="J729" i="3"/>
  <c r="K729" i="3"/>
  <c r="B730" i="3"/>
  <c r="C730" i="3"/>
  <c r="E730" i="3"/>
  <c r="F730" i="3"/>
  <c r="G730" i="3"/>
  <c r="H730" i="3"/>
  <c r="I730" i="3"/>
  <c r="J730" i="3"/>
  <c r="K730" i="3"/>
  <c r="B731" i="3"/>
  <c r="C731" i="3"/>
  <c r="E731" i="3"/>
  <c r="F731" i="3"/>
  <c r="G731" i="3"/>
  <c r="H731" i="3"/>
  <c r="I731" i="3"/>
  <c r="J731" i="3"/>
  <c r="K731" i="3"/>
  <c r="B732" i="3"/>
  <c r="C732" i="3"/>
  <c r="E732" i="3"/>
  <c r="F732" i="3"/>
  <c r="G732" i="3"/>
  <c r="H732" i="3"/>
  <c r="I732" i="3"/>
  <c r="J732" i="3"/>
  <c r="K732" i="3"/>
  <c r="B733" i="3"/>
  <c r="C733" i="3"/>
  <c r="E733" i="3"/>
  <c r="F733" i="3"/>
  <c r="G733" i="3"/>
  <c r="H733" i="3"/>
  <c r="I733" i="3"/>
  <c r="J733" i="3"/>
  <c r="K733" i="3"/>
  <c r="B734" i="3"/>
  <c r="C734" i="3"/>
  <c r="E734" i="3"/>
  <c r="F734" i="3"/>
  <c r="G734" i="3"/>
  <c r="H734" i="3"/>
  <c r="I734" i="3"/>
  <c r="J734" i="3"/>
  <c r="K734" i="3"/>
  <c r="B735" i="3"/>
  <c r="C735" i="3"/>
  <c r="E735" i="3"/>
  <c r="F735" i="3"/>
  <c r="G735" i="3"/>
  <c r="H735" i="3"/>
  <c r="I735" i="3"/>
  <c r="J735" i="3"/>
  <c r="K735" i="3"/>
  <c r="B736" i="3"/>
  <c r="C736" i="3"/>
  <c r="E736" i="3"/>
  <c r="F736" i="3"/>
  <c r="G736" i="3"/>
  <c r="H736" i="3"/>
  <c r="I736" i="3"/>
  <c r="J736" i="3"/>
  <c r="K736" i="3"/>
  <c r="B737" i="3"/>
  <c r="C737" i="3"/>
  <c r="E737" i="3"/>
  <c r="F737" i="3"/>
  <c r="G737" i="3"/>
  <c r="H737" i="3"/>
  <c r="I737" i="3"/>
  <c r="J737" i="3"/>
  <c r="K737" i="3"/>
  <c r="B738" i="3"/>
  <c r="C738" i="3"/>
  <c r="E738" i="3"/>
  <c r="F738" i="3"/>
  <c r="G738" i="3"/>
  <c r="H738" i="3"/>
  <c r="I738" i="3"/>
  <c r="J738" i="3"/>
  <c r="K738" i="3"/>
  <c r="B739" i="3"/>
  <c r="C739" i="3"/>
  <c r="E739" i="3"/>
  <c r="F739" i="3"/>
  <c r="G739" i="3"/>
  <c r="H739" i="3"/>
  <c r="I739" i="3"/>
  <c r="J739" i="3"/>
  <c r="K739" i="3"/>
  <c r="B740" i="3"/>
  <c r="C740" i="3"/>
  <c r="E740" i="3"/>
  <c r="F740" i="3"/>
  <c r="G740" i="3"/>
  <c r="H740" i="3"/>
  <c r="I740" i="3"/>
  <c r="J740" i="3"/>
  <c r="K740" i="3"/>
  <c r="B741" i="3"/>
  <c r="C741" i="3"/>
  <c r="E741" i="3"/>
  <c r="F741" i="3"/>
  <c r="G741" i="3"/>
  <c r="H741" i="3"/>
  <c r="I741" i="3"/>
  <c r="J741" i="3"/>
  <c r="K741" i="3"/>
  <c r="B742" i="3"/>
  <c r="C742" i="3"/>
  <c r="E742" i="3"/>
  <c r="F742" i="3"/>
  <c r="G742" i="3"/>
  <c r="H742" i="3"/>
  <c r="I742" i="3"/>
  <c r="J742" i="3"/>
  <c r="K742" i="3"/>
  <c r="B743" i="3"/>
  <c r="C743" i="3"/>
  <c r="E743" i="3"/>
  <c r="F743" i="3"/>
  <c r="G743" i="3"/>
  <c r="H743" i="3"/>
  <c r="I743" i="3"/>
  <c r="J743" i="3"/>
  <c r="K743" i="3"/>
  <c r="B744" i="3"/>
  <c r="C744" i="3"/>
  <c r="E744" i="3"/>
  <c r="F744" i="3"/>
  <c r="G744" i="3"/>
  <c r="H744" i="3"/>
  <c r="I744" i="3"/>
  <c r="J744" i="3"/>
  <c r="K744" i="3"/>
  <c r="B745" i="3"/>
  <c r="C745" i="3"/>
  <c r="E745" i="3"/>
  <c r="F745" i="3"/>
  <c r="G745" i="3"/>
  <c r="H745" i="3"/>
  <c r="I745" i="3"/>
  <c r="J745" i="3"/>
  <c r="K745" i="3"/>
  <c r="B746" i="3"/>
  <c r="C746" i="3"/>
  <c r="E746" i="3"/>
  <c r="F746" i="3"/>
  <c r="G746" i="3"/>
  <c r="H746" i="3"/>
  <c r="I746" i="3"/>
  <c r="J746" i="3"/>
  <c r="K746" i="3"/>
  <c r="B747" i="3"/>
  <c r="C747" i="3"/>
  <c r="E747" i="3"/>
  <c r="F747" i="3"/>
  <c r="G747" i="3"/>
  <c r="H747" i="3"/>
  <c r="I747" i="3"/>
  <c r="J747" i="3"/>
  <c r="K747" i="3"/>
  <c r="B748" i="3"/>
  <c r="C748" i="3"/>
  <c r="E748" i="3"/>
  <c r="F748" i="3"/>
  <c r="G748" i="3"/>
  <c r="H748" i="3"/>
  <c r="I748" i="3"/>
  <c r="J748" i="3"/>
  <c r="K748" i="3"/>
  <c r="B749" i="3"/>
  <c r="C749" i="3"/>
  <c r="E749" i="3"/>
  <c r="F749" i="3"/>
  <c r="G749" i="3"/>
  <c r="H749" i="3"/>
  <c r="I749" i="3"/>
  <c r="J749" i="3"/>
  <c r="K749" i="3"/>
  <c r="B750" i="3"/>
  <c r="C750" i="3"/>
  <c r="E750" i="3"/>
  <c r="F750" i="3"/>
  <c r="G750" i="3"/>
  <c r="H750" i="3"/>
  <c r="I750" i="3"/>
  <c r="J750" i="3"/>
  <c r="K750" i="3"/>
  <c r="B751" i="3"/>
  <c r="C751" i="3"/>
  <c r="E751" i="3"/>
  <c r="F751" i="3"/>
  <c r="G751" i="3"/>
  <c r="H751" i="3"/>
  <c r="I751" i="3"/>
  <c r="J751" i="3"/>
  <c r="K751" i="3"/>
  <c r="B752" i="3"/>
  <c r="C752" i="3"/>
  <c r="E752" i="3"/>
  <c r="F752" i="3"/>
  <c r="G752" i="3"/>
  <c r="H752" i="3"/>
  <c r="I752" i="3"/>
  <c r="J752" i="3"/>
  <c r="K752" i="3"/>
  <c r="B753" i="3"/>
  <c r="C753" i="3"/>
  <c r="E753" i="3"/>
  <c r="F753" i="3"/>
  <c r="G753" i="3"/>
  <c r="H753" i="3"/>
  <c r="I753" i="3"/>
  <c r="J753" i="3"/>
  <c r="K753" i="3"/>
  <c r="B754" i="3"/>
  <c r="C754" i="3"/>
  <c r="E754" i="3"/>
  <c r="F754" i="3"/>
  <c r="G754" i="3"/>
  <c r="H754" i="3"/>
  <c r="I754" i="3"/>
  <c r="J754" i="3"/>
  <c r="K754" i="3"/>
  <c r="B755" i="3"/>
  <c r="C755" i="3"/>
  <c r="E755" i="3"/>
  <c r="F755" i="3"/>
  <c r="G755" i="3"/>
  <c r="H755" i="3"/>
  <c r="I755" i="3"/>
  <c r="J755" i="3"/>
  <c r="K755" i="3"/>
  <c r="B756" i="3"/>
  <c r="C756" i="3"/>
  <c r="E756" i="3"/>
  <c r="F756" i="3"/>
  <c r="G756" i="3"/>
  <c r="H756" i="3"/>
  <c r="I756" i="3"/>
  <c r="J756" i="3"/>
  <c r="K756" i="3"/>
  <c r="B757" i="3"/>
  <c r="C757" i="3"/>
  <c r="E757" i="3"/>
  <c r="F757" i="3"/>
  <c r="G757" i="3"/>
  <c r="H757" i="3"/>
  <c r="I757" i="3"/>
  <c r="J757" i="3"/>
  <c r="K757" i="3"/>
  <c r="B758" i="3"/>
  <c r="C758" i="3"/>
  <c r="E758" i="3"/>
  <c r="F758" i="3"/>
  <c r="G758" i="3"/>
  <c r="H758" i="3"/>
  <c r="I758" i="3"/>
  <c r="J758" i="3"/>
  <c r="K758" i="3"/>
  <c r="B759" i="3"/>
  <c r="C759" i="3"/>
  <c r="E759" i="3"/>
  <c r="F759" i="3"/>
  <c r="G759" i="3"/>
  <c r="H759" i="3"/>
  <c r="I759" i="3"/>
  <c r="J759" i="3"/>
  <c r="K759" i="3"/>
  <c r="B760" i="3"/>
  <c r="C760" i="3"/>
  <c r="E760" i="3"/>
  <c r="F760" i="3"/>
  <c r="G760" i="3"/>
  <c r="H760" i="3"/>
  <c r="I760" i="3"/>
  <c r="J760" i="3"/>
  <c r="K760" i="3"/>
  <c r="B761" i="3"/>
  <c r="C761" i="3"/>
  <c r="E761" i="3"/>
  <c r="F761" i="3"/>
  <c r="G761" i="3"/>
  <c r="H761" i="3"/>
  <c r="I761" i="3"/>
  <c r="J761" i="3"/>
  <c r="K761" i="3"/>
  <c r="B762" i="3"/>
  <c r="C762" i="3"/>
  <c r="E762" i="3"/>
  <c r="F762" i="3"/>
  <c r="G762" i="3"/>
  <c r="H762" i="3"/>
  <c r="I762" i="3"/>
  <c r="J762" i="3"/>
  <c r="K762" i="3"/>
  <c r="B763" i="3"/>
  <c r="C763" i="3"/>
  <c r="E763" i="3"/>
  <c r="F763" i="3"/>
  <c r="G763" i="3"/>
  <c r="H763" i="3"/>
  <c r="I763" i="3"/>
  <c r="J763" i="3"/>
  <c r="K763" i="3"/>
  <c r="B764" i="3"/>
  <c r="C764" i="3"/>
  <c r="E764" i="3"/>
  <c r="F764" i="3"/>
  <c r="G764" i="3"/>
  <c r="H764" i="3"/>
  <c r="I764" i="3"/>
  <c r="J764" i="3"/>
  <c r="K764" i="3"/>
  <c r="B765" i="3"/>
  <c r="C765" i="3"/>
  <c r="E765" i="3"/>
  <c r="F765" i="3"/>
  <c r="G765" i="3"/>
  <c r="H765" i="3"/>
  <c r="I765" i="3"/>
  <c r="J765" i="3"/>
  <c r="K765" i="3"/>
  <c r="B766" i="3"/>
  <c r="C766" i="3"/>
  <c r="E766" i="3"/>
  <c r="F766" i="3"/>
  <c r="G766" i="3"/>
  <c r="H766" i="3"/>
  <c r="I766" i="3"/>
  <c r="J766" i="3"/>
  <c r="K766" i="3"/>
  <c r="B767" i="3"/>
  <c r="C767" i="3"/>
  <c r="E767" i="3"/>
  <c r="F767" i="3"/>
  <c r="G767" i="3"/>
  <c r="H767" i="3"/>
  <c r="I767" i="3"/>
  <c r="J767" i="3"/>
  <c r="K767" i="3"/>
  <c r="B768" i="3"/>
  <c r="C768" i="3"/>
  <c r="E768" i="3"/>
  <c r="F768" i="3"/>
  <c r="G768" i="3"/>
  <c r="H768" i="3"/>
  <c r="I768" i="3"/>
  <c r="J768" i="3"/>
  <c r="K768" i="3"/>
  <c r="B769" i="3"/>
  <c r="C769" i="3"/>
  <c r="E769" i="3"/>
  <c r="F769" i="3"/>
  <c r="G769" i="3"/>
  <c r="H769" i="3"/>
  <c r="I769" i="3"/>
  <c r="J769" i="3"/>
  <c r="K769" i="3"/>
  <c r="B770" i="3"/>
  <c r="C770" i="3"/>
  <c r="E770" i="3"/>
  <c r="F770" i="3"/>
  <c r="G770" i="3"/>
  <c r="H770" i="3"/>
  <c r="I770" i="3"/>
  <c r="J770" i="3"/>
  <c r="K770" i="3"/>
  <c r="B771" i="3"/>
  <c r="C771" i="3"/>
  <c r="E771" i="3"/>
  <c r="F771" i="3"/>
  <c r="G771" i="3"/>
  <c r="H771" i="3"/>
  <c r="I771" i="3"/>
  <c r="J771" i="3"/>
  <c r="K771" i="3"/>
  <c r="B772" i="3"/>
  <c r="C772" i="3"/>
  <c r="E772" i="3"/>
  <c r="F772" i="3"/>
  <c r="G772" i="3"/>
  <c r="H772" i="3"/>
  <c r="I772" i="3"/>
  <c r="J772" i="3"/>
  <c r="K772" i="3"/>
  <c r="B773" i="3"/>
  <c r="C773" i="3"/>
  <c r="E773" i="3"/>
  <c r="F773" i="3"/>
  <c r="G773" i="3"/>
  <c r="H773" i="3"/>
  <c r="I773" i="3"/>
  <c r="J773" i="3"/>
  <c r="K773" i="3"/>
  <c r="B774" i="3"/>
  <c r="C774" i="3"/>
  <c r="E774" i="3"/>
  <c r="F774" i="3"/>
  <c r="G774" i="3"/>
  <c r="H774" i="3"/>
  <c r="I774" i="3"/>
  <c r="J774" i="3"/>
  <c r="K774" i="3"/>
  <c r="B775" i="3"/>
  <c r="C775" i="3"/>
  <c r="E775" i="3"/>
  <c r="F775" i="3"/>
  <c r="G775" i="3"/>
  <c r="H775" i="3"/>
  <c r="I775" i="3"/>
  <c r="J775" i="3"/>
  <c r="K775" i="3"/>
  <c r="B776" i="3"/>
  <c r="C776" i="3"/>
  <c r="E776" i="3"/>
  <c r="F776" i="3"/>
  <c r="G776" i="3"/>
  <c r="H776" i="3"/>
  <c r="I776" i="3"/>
  <c r="J776" i="3"/>
  <c r="K776" i="3"/>
  <c r="B777" i="3"/>
  <c r="C777" i="3"/>
  <c r="E777" i="3"/>
  <c r="F777" i="3"/>
  <c r="G777" i="3"/>
  <c r="H777" i="3"/>
  <c r="I777" i="3"/>
  <c r="J777" i="3"/>
  <c r="K777" i="3"/>
  <c r="B778" i="3"/>
  <c r="C778" i="3"/>
  <c r="E778" i="3"/>
  <c r="F778" i="3"/>
  <c r="G778" i="3"/>
  <c r="H778" i="3"/>
  <c r="I778" i="3"/>
  <c r="J778" i="3"/>
  <c r="K778" i="3"/>
  <c r="B779" i="3"/>
  <c r="C779" i="3"/>
  <c r="E779" i="3"/>
  <c r="F779" i="3"/>
  <c r="G779" i="3"/>
  <c r="H779" i="3"/>
  <c r="I779" i="3"/>
  <c r="J779" i="3"/>
  <c r="K779" i="3"/>
  <c r="B780" i="3"/>
  <c r="C780" i="3"/>
  <c r="E780" i="3"/>
  <c r="F780" i="3"/>
  <c r="G780" i="3"/>
  <c r="H780" i="3"/>
  <c r="I780" i="3"/>
  <c r="J780" i="3"/>
  <c r="K780" i="3"/>
  <c r="B781" i="3"/>
  <c r="C781" i="3"/>
  <c r="E781" i="3"/>
  <c r="F781" i="3"/>
  <c r="G781" i="3"/>
  <c r="H781" i="3"/>
  <c r="I781" i="3"/>
  <c r="J781" i="3"/>
  <c r="K781" i="3"/>
  <c r="B782" i="3"/>
  <c r="C782" i="3"/>
  <c r="E782" i="3"/>
  <c r="F782" i="3"/>
  <c r="G782" i="3"/>
  <c r="H782" i="3"/>
  <c r="I782" i="3"/>
  <c r="J782" i="3"/>
  <c r="K782" i="3"/>
  <c r="B783" i="3"/>
  <c r="C783" i="3"/>
  <c r="E783" i="3"/>
  <c r="F783" i="3"/>
  <c r="G783" i="3"/>
  <c r="H783" i="3"/>
  <c r="I783" i="3"/>
  <c r="J783" i="3"/>
  <c r="K783" i="3"/>
  <c r="B784" i="3"/>
  <c r="C784" i="3"/>
  <c r="E784" i="3"/>
  <c r="F784" i="3"/>
  <c r="G784" i="3"/>
  <c r="H784" i="3"/>
  <c r="I784" i="3"/>
  <c r="J784" i="3"/>
  <c r="K784" i="3"/>
  <c r="B785" i="3"/>
  <c r="C785" i="3"/>
  <c r="E785" i="3"/>
  <c r="F785" i="3"/>
  <c r="G785" i="3"/>
  <c r="H785" i="3"/>
  <c r="I785" i="3"/>
  <c r="J785" i="3"/>
  <c r="K785" i="3"/>
  <c r="B786" i="3"/>
  <c r="C786" i="3"/>
  <c r="E786" i="3"/>
  <c r="F786" i="3"/>
  <c r="G786" i="3"/>
  <c r="H786" i="3"/>
  <c r="I786" i="3"/>
  <c r="J786" i="3"/>
  <c r="K786" i="3"/>
  <c r="B787" i="3"/>
  <c r="C787" i="3"/>
  <c r="E787" i="3"/>
  <c r="F787" i="3"/>
  <c r="G787" i="3"/>
  <c r="H787" i="3"/>
  <c r="I787" i="3"/>
  <c r="J787" i="3"/>
  <c r="K787" i="3"/>
  <c r="B788" i="3"/>
  <c r="C788" i="3"/>
  <c r="E788" i="3"/>
  <c r="F788" i="3"/>
  <c r="G788" i="3"/>
  <c r="H788" i="3"/>
  <c r="I788" i="3"/>
  <c r="J788" i="3"/>
  <c r="K788" i="3"/>
  <c r="B789" i="3"/>
  <c r="C789" i="3"/>
  <c r="E789" i="3"/>
  <c r="F789" i="3"/>
  <c r="G789" i="3"/>
  <c r="H789" i="3"/>
  <c r="I789" i="3"/>
  <c r="J789" i="3"/>
  <c r="K789" i="3"/>
  <c r="B790" i="3"/>
  <c r="C790" i="3"/>
  <c r="E790" i="3"/>
  <c r="F790" i="3"/>
  <c r="G790" i="3"/>
  <c r="H790" i="3"/>
  <c r="I790" i="3"/>
  <c r="J790" i="3"/>
  <c r="K790" i="3"/>
  <c r="B791" i="3"/>
  <c r="C791" i="3"/>
  <c r="E791" i="3"/>
  <c r="F791" i="3"/>
  <c r="G791" i="3"/>
  <c r="H791" i="3"/>
  <c r="I791" i="3"/>
  <c r="J791" i="3"/>
  <c r="K791" i="3"/>
  <c r="B792" i="3"/>
  <c r="C792" i="3"/>
  <c r="E792" i="3"/>
  <c r="F792" i="3"/>
  <c r="G792" i="3"/>
  <c r="H792" i="3"/>
  <c r="I792" i="3"/>
  <c r="J792" i="3"/>
  <c r="K792" i="3"/>
  <c r="B793" i="3"/>
  <c r="C793" i="3"/>
  <c r="E793" i="3"/>
  <c r="F793" i="3"/>
  <c r="G793" i="3"/>
  <c r="H793" i="3"/>
  <c r="I793" i="3"/>
  <c r="J793" i="3"/>
  <c r="K793" i="3"/>
  <c r="B794" i="3"/>
  <c r="C794" i="3"/>
  <c r="E794" i="3"/>
  <c r="F794" i="3"/>
  <c r="G794" i="3"/>
  <c r="H794" i="3"/>
  <c r="I794" i="3"/>
  <c r="J794" i="3"/>
  <c r="K794" i="3"/>
  <c r="B795" i="3"/>
  <c r="C795" i="3"/>
  <c r="E795" i="3"/>
  <c r="F795" i="3"/>
  <c r="G795" i="3"/>
  <c r="H795" i="3"/>
  <c r="I795" i="3"/>
  <c r="J795" i="3"/>
  <c r="K795" i="3"/>
  <c r="B796" i="3"/>
  <c r="C796" i="3"/>
  <c r="E796" i="3"/>
  <c r="F796" i="3"/>
  <c r="G796" i="3"/>
  <c r="H796" i="3"/>
  <c r="I796" i="3"/>
  <c r="J796" i="3"/>
  <c r="K796" i="3"/>
  <c r="B797" i="3"/>
  <c r="C797" i="3"/>
  <c r="E797" i="3"/>
  <c r="F797" i="3"/>
  <c r="G797" i="3"/>
  <c r="H797" i="3"/>
  <c r="I797" i="3"/>
  <c r="J797" i="3"/>
  <c r="K797" i="3"/>
  <c r="B798" i="3"/>
  <c r="C798" i="3"/>
  <c r="E798" i="3"/>
  <c r="F798" i="3"/>
  <c r="G798" i="3"/>
  <c r="H798" i="3"/>
  <c r="I798" i="3"/>
  <c r="J798" i="3"/>
  <c r="K798" i="3"/>
  <c r="B799" i="3"/>
  <c r="C799" i="3"/>
  <c r="E799" i="3"/>
  <c r="F799" i="3"/>
  <c r="G799" i="3"/>
  <c r="H799" i="3"/>
  <c r="I799" i="3"/>
  <c r="J799" i="3"/>
  <c r="K799" i="3"/>
  <c r="B800" i="3"/>
  <c r="C800" i="3"/>
  <c r="E800" i="3"/>
  <c r="F800" i="3"/>
  <c r="G800" i="3"/>
  <c r="H800" i="3"/>
  <c r="I800" i="3"/>
  <c r="J800" i="3"/>
  <c r="K800" i="3"/>
  <c r="B801" i="3"/>
  <c r="C801" i="3"/>
  <c r="E801" i="3"/>
  <c r="F801" i="3"/>
  <c r="G801" i="3"/>
  <c r="H801" i="3"/>
  <c r="I801" i="3"/>
  <c r="J801" i="3"/>
  <c r="K801" i="3"/>
  <c r="B802" i="3"/>
  <c r="C802" i="3"/>
  <c r="E802" i="3"/>
  <c r="F802" i="3"/>
  <c r="G802" i="3"/>
  <c r="H802" i="3"/>
  <c r="I802" i="3"/>
  <c r="J802" i="3"/>
  <c r="K802" i="3"/>
  <c r="B803" i="3"/>
  <c r="C803" i="3"/>
  <c r="E803" i="3"/>
  <c r="F803" i="3"/>
  <c r="G803" i="3"/>
  <c r="H803" i="3"/>
  <c r="I803" i="3"/>
  <c r="J803" i="3"/>
  <c r="K803" i="3"/>
  <c r="B804" i="3"/>
  <c r="C804" i="3"/>
  <c r="E804" i="3"/>
  <c r="F804" i="3"/>
  <c r="G804" i="3"/>
  <c r="H804" i="3"/>
  <c r="I804" i="3"/>
  <c r="J804" i="3"/>
  <c r="K804" i="3"/>
  <c r="B805" i="3"/>
  <c r="C805" i="3"/>
  <c r="E805" i="3"/>
  <c r="F805" i="3"/>
  <c r="G805" i="3"/>
  <c r="H805" i="3"/>
  <c r="I805" i="3"/>
  <c r="J805" i="3"/>
  <c r="K805" i="3"/>
  <c r="B806" i="3"/>
  <c r="C806" i="3"/>
  <c r="E806" i="3"/>
  <c r="F806" i="3"/>
  <c r="G806" i="3"/>
  <c r="H806" i="3"/>
  <c r="I806" i="3"/>
  <c r="J806" i="3"/>
  <c r="K806" i="3"/>
  <c r="B807" i="3"/>
  <c r="C807" i="3"/>
  <c r="E807" i="3"/>
  <c r="F807" i="3"/>
  <c r="G807" i="3"/>
  <c r="H807" i="3"/>
  <c r="I807" i="3"/>
  <c r="J807" i="3"/>
  <c r="K807" i="3"/>
  <c r="B808" i="3"/>
  <c r="C808" i="3"/>
  <c r="E808" i="3"/>
  <c r="F808" i="3"/>
  <c r="G808" i="3"/>
  <c r="H808" i="3"/>
  <c r="I808" i="3"/>
  <c r="J808" i="3"/>
  <c r="K808" i="3"/>
  <c r="B809" i="3"/>
  <c r="C809" i="3"/>
  <c r="E809" i="3"/>
  <c r="F809" i="3"/>
  <c r="G809" i="3"/>
  <c r="H809" i="3"/>
  <c r="I809" i="3"/>
  <c r="J809" i="3"/>
  <c r="K809" i="3"/>
  <c r="B810" i="3"/>
  <c r="C810" i="3"/>
  <c r="E810" i="3"/>
  <c r="F810" i="3"/>
  <c r="G810" i="3"/>
  <c r="H810" i="3"/>
  <c r="I810" i="3"/>
  <c r="J810" i="3"/>
  <c r="K810" i="3"/>
  <c r="B811" i="3"/>
  <c r="C811" i="3"/>
  <c r="E811" i="3"/>
  <c r="F811" i="3"/>
  <c r="G811" i="3"/>
  <c r="H811" i="3"/>
  <c r="I811" i="3"/>
  <c r="J811" i="3"/>
  <c r="K811" i="3"/>
  <c r="B812" i="3"/>
  <c r="C812" i="3"/>
  <c r="E812" i="3"/>
  <c r="F812" i="3"/>
  <c r="G812" i="3"/>
  <c r="H812" i="3"/>
  <c r="I812" i="3"/>
  <c r="J812" i="3"/>
  <c r="K812" i="3"/>
  <c r="B813" i="3"/>
  <c r="C813" i="3"/>
  <c r="E813" i="3"/>
  <c r="F813" i="3"/>
  <c r="G813" i="3"/>
  <c r="H813" i="3"/>
  <c r="I813" i="3"/>
  <c r="J813" i="3"/>
  <c r="K813" i="3"/>
  <c r="B814" i="3"/>
  <c r="C814" i="3"/>
  <c r="E814" i="3"/>
  <c r="F814" i="3"/>
  <c r="G814" i="3"/>
  <c r="H814" i="3"/>
  <c r="I814" i="3"/>
  <c r="J814" i="3"/>
  <c r="K814" i="3"/>
  <c r="B815" i="3"/>
  <c r="C815" i="3"/>
  <c r="E815" i="3"/>
  <c r="F815" i="3"/>
  <c r="G815" i="3"/>
  <c r="H815" i="3"/>
  <c r="I815" i="3"/>
  <c r="J815" i="3"/>
  <c r="K815" i="3"/>
  <c r="B816" i="3"/>
  <c r="C816" i="3"/>
  <c r="E816" i="3"/>
  <c r="F816" i="3"/>
  <c r="G816" i="3"/>
  <c r="H816" i="3"/>
  <c r="I816" i="3"/>
  <c r="J816" i="3"/>
  <c r="K816" i="3"/>
  <c r="B817" i="3"/>
  <c r="C817" i="3"/>
  <c r="E817" i="3"/>
  <c r="F817" i="3"/>
  <c r="G817" i="3"/>
  <c r="H817" i="3"/>
  <c r="I817" i="3"/>
  <c r="J817" i="3"/>
  <c r="K817" i="3"/>
  <c r="B818" i="3"/>
  <c r="C818" i="3"/>
  <c r="E818" i="3"/>
  <c r="F818" i="3"/>
  <c r="G818" i="3"/>
  <c r="H818" i="3"/>
  <c r="I818" i="3"/>
  <c r="J818" i="3"/>
  <c r="K818" i="3"/>
  <c r="B819" i="3"/>
  <c r="C819" i="3"/>
  <c r="E819" i="3"/>
  <c r="F819" i="3"/>
  <c r="G819" i="3"/>
  <c r="H819" i="3"/>
  <c r="I819" i="3"/>
  <c r="J819" i="3"/>
  <c r="K819" i="3"/>
  <c r="B820" i="3"/>
  <c r="C820" i="3"/>
  <c r="E820" i="3"/>
  <c r="F820" i="3"/>
  <c r="G820" i="3"/>
  <c r="H820" i="3"/>
  <c r="I820" i="3"/>
  <c r="J820" i="3"/>
  <c r="K820" i="3"/>
  <c r="B821" i="3"/>
  <c r="C821" i="3"/>
  <c r="E821" i="3"/>
  <c r="F821" i="3"/>
  <c r="G821" i="3"/>
  <c r="H821" i="3"/>
  <c r="I821" i="3"/>
  <c r="J821" i="3"/>
  <c r="K821" i="3"/>
  <c r="B822" i="3"/>
  <c r="C822" i="3"/>
  <c r="E822" i="3"/>
  <c r="F822" i="3"/>
  <c r="G822" i="3"/>
  <c r="H822" i="3"/>
  <c r="I822" i="3"/>
  <c r="J822" i="3"/>
  <c r="K822" i="3"/>
  <c r="B823" i="3"/>
  <c r="C823" i="3"/>
  <c r="E823" i="3"/>
  <c r="F823" i="3"/>
  <c r="G823" i="3"/>
  <c r="H823" i="3"/>
  <c r="I823" i="3"/>
  <c r="J823" i="3"/>
  <c r="K823" i="3"/>
  <c r="B824" i="3"/>
  <c r="C824" i="3"/>
  <c r="E824" i="3"/>
  <c r="F824" i="3"/>
  <c r="G824" i="3"/>
  <c r="H824" i="3"/>
  <c r="I824" i="3"/>
  <c r="J824" i="3"/>
  <c r="K824" i="3"/>
  <c r="B825" i="3"/>
  <c r="C825" i="3"/>
  <c r="E825" i="3"/>
  <c r="F825" i="3"/>
  <c r="G825" i="3"/>
  <c r="H825" i="3"/>
  <c r="I825" i="3"/>
  <c r="J825" i="3"/>
  <c r="K825" i="3"/>
  <c r="B826" i="3"/>
  <c r="C826" i="3"/>
  <c r="E826" i="3"/>
  <c r="F826" i="3"/>
  <c r="G826" i="3"/>
  <c r="H826" i="3"/>
  <c r="I826" i="3"/>
  <c r="J826" i="3"/>
  <c r="K826" i="3"/>
  <c r="B827" i="3"/>
  <c r="C827" i="3"/>
  <c r="E827" i="3"/>
  <c r="F827" i="3"/>
  <c r="G827" i="3"/>
  <c r="H827" i="3"/>
  <c r="I827" i="3"/>
  <c r="J827" i="3"/>
  <c r="K827" i="3"/>
  <c r="B828" i="3"/>
  <c r="C828" i="3"/>
  <c r="E828" i="3"/>
  <c r="F828" i="3"/>
  <c r="G828" i="3"/>
  <c r="H828" i="3"/>
  <c r="I828" i="3"/>
  <c r="J828" i="3"/>
  <c r="K828" i="3"/>
  <c r="B829" i="3"/>
  <c r="C829" i="3"/>
  <c r="E829" i="3"/>
  <c r="F829" i="3"/>
  <c r="G829" i="3"/>
  <c r="H829" i="3"/>
  <c r="I829" i="3"/>
  <c r="J829" i="3"/>
  <c r="K829" i="3"/>
  <c r="B830" i="3"/>
  <c r="C830" i="3"/>
  <c r="E830" i="3"/>
  <c r="F830" i="3"/>
  <c r="G830" i="3"/>
  <c r="H830" i="3"/>
  <c r="I830" i="3"/>
  <c r="J830" i="3"/>
  <c r="K830" i="3"/>
  <c r="B831" i="3"/>
  <c r="C831" i="3"/>
  <c r="E831" i="3"/>
  <c r="F831" i="3"/>
  <c r="G831" i="3"/>
  <c r="H831" i="3"/>
  <c r="I831" i="3"/>
  <c r="J831" i="3"/>
  <c r="K831" i="3"/>
  <c r="B832" i="3"/>
  <c r="C832" i="3"/>
  <c r="E832" i="3"/>
  <c r="F832" i="3"/>
  <c r="G832" i="3"/>
  <c r="H832" i="3"/>
  <c r="I832" i="3"/>
  <c r="J832" i="3"/>
  <c r="K832" i="3"/>
  <c r="B833" i="3"/>
  <c r="C833" i="3"/>
  <c r="E833" i="3"/>
  <c r="F833" i="3"/>
  <c r="G833" i="3"/>
  <c r="H833" i="3"/>
  <c r="I833" i="3"/>
  <c r="J833" i="3"/>
  <c r="K833" i="3"/>
  <c r="B834" i="3"/>
  <c r="C834" i="3"/>
  <c r="E834" i="3"/>
  <c r="F834" i="3"/>
  <c r="G834" i="3"/>
  <c r="H834" i="3"/>
  <c r="I834" i="3"/>
  <c r="J834" i="3"/>
  <c r="K834" i="3"/>
  <c r="B835" i="3"/>
  <c r="C835" i="3"/>
  <c r="E835" i="3"/>
  <c r="F835" i="3"/>
  <c r="G835" i="3"/>
  <c r="H835" i="3"/>
  <c r="I835" i="3"/>
  <c r="J835" i="3"/>
  <c r="K835" i="3"/>
  <c r="B836" i="3"/>
  <c r="C836" i="3"/>
  <c r="E836" i="3"/>
  <c r="F836" i="3"/>
  <c r="G836" i="3"/>
  <c r="H836" i="3"/>
  <c r="I836" i="3"/>
  <c r="J836" i="3"/>
  <c r="K836" i="3"/>
  <c r="B837" i="3"/>
  <c r="C837" i="3"/>
  <c r="E837" i="3"/>
  <c r="F837" i="3"/>
  <c r="G837" i="3"/>
  <c r="H837" i="3"/>
  <c r="I837" i="3"/>
  <c r="J837" i="3"/>
  <c r="K837" i="3"/>
  <c r="B838" i="3"/>
  <c r="C838" i="3"/>
  <c r="E838" i="3"/>
  <c r="F838" i="3"/>
  <c r="G838" i="3"/>
  <c r="H838" i="3"/>
  <c r="I838" i="3"/>
  <c r="J838" i="3"/>
  <c r="K838" i="3"/>
  <c r="B839" i="3"/>
  <c r="C839" i="3"/>
  <c r="E839" i="3"/>
  <c r="F839" i="3"/>
  <c r="G839" i="3"/>
  <c r="H839" i="3"/>
  <c r="I839" i="3"/>
  <c r="J839" i="3"/>
  <c r="K839" i="3"/>
  <c r="B840" i="3"/>
  <c r="C840" i="3"/>
  <c r="E840" i="3"/>
  <c r="F840" i="3"/>
  <c r="G840" i="3"/>
  <c r="H840" i="3"/>
  <c r="I840" i="3"/>
  <c r="J840" i="3"/>
  <c r="K840" i="3"/>
  <c r="B841" i="3"/>
  <c r="C841" i="3"/>
  <c r="E841" i="3"/>
  <c r="F841" i="3"/>
  <c r="G841" i="3"/>
  <c r="H841" i="3"/>
  <c r="I841" i="3"/>
  <c r="J841" i="3"/>
  <c r="K841" i="3"/>
  <c r="B842" i="3"/>
  <c r="C842" i="3"/>
  <c r="E842" i="3"/>
  <c r="F842" i="3"/>
  <c r="G842" i="3"/>
  <c r="H842" i="3"/>
  <c r="I842" i="3"/>
  <c r="J842" i="3"/>
  <c r="K842" i="3"/>
  <c r="B843" i="3"/>
  <c r="C843" i="3"/>
  <c r="E843" i="3"/>
  <c r="F843" i="3"/>
  <c r="G843" i="3"/>
  <c r="H843" i="3"/>
  <c r="I843" i="3"/>
  <c r="J843" i="3"/>
  <c r="K843" i="3"/>
  <c r="B844" i="3"/>
  <c r="C844" i="3"/>
  <c r="E844" i="3"/>
  <c r="F844" i="3"/>
  <c r="G844" i="3"/>
  <c r="H844" i="3"/>
  <c r="I844" i="3"/>
  <c r="J844" i="3"/>
  <c r="K844" i="3"/>
  <c r="B845" i="3"/>
  <c r="C845" i="3"/>
  <c r="E845" i="3"/>
  <c r="F845" i="3"/>
  <c r="G845" i="3"/>
  <c r="H845" i="3"/>
  <c r="I845" i="3"/>
  <c r="J845" i="3"/>
  <c r="K845" i="3"/>
  <c r="B846" i="3"/>
  <c r="C846" i="3"/>
  <c r="E846" i="3"/>
  <c r="F846" i="3"/>
  <c r="G846" i="3"/>
  <c r="H846" i="3"/>
  <c r="I846" i="3"/>
  <c r="J846" i="3"/>
  <c r="K846" i="3"/>
  <c r="B847" i="3"/>
  <c r="C847" i="3"/>
  <c r="E847" i="3"/>
  <c r="F847" i="3"/>
  <c r="G847" i="3"/>
  <c r="H847" i="3"/>
  <c r="I847" i="3"/>
  <c r="J847" i="3"/>
  <c r="K847" i="3"/>
  <c r="B848" i="3"/>
  <c r="C848" i="3"/>
  <c r="E848" i="3"/>
  <c r="F848" i="3"/>
  <c r="G848" i="3"/>
  <c r="H848" i="3"/>
  <c r="I848" i="3"/>
  <c r="J848" i="3"/>
  <c r="K848" i="3"/>
  <c r="B849" i="3"/>
  <c r="C849" i="3"/>
  <c r="E849" i="3"/>
  <c r="F849" i="3"/>
  <c r="G849" i="3"/>
  <c r="H849" i="3"/>
  <c r="I849" i="3"/>
  <c r="J849" i="3"/>
  <c r="K849" i="3"/>
  <c r="B850" i="3"/>
  <c r="C850" i="3"/>
  <c r="E850" i="3"/>
  <c r="F850" i="3"/>
  <c r="G850" i="3"/>
  <c r="H850" i="3"/>
  <c r="I850" i="3"/>
  <c r="J850" i="3"/>
  <c r="K850" i="3"/>
  <c r="B851" i="3"/>
  <c r="C851" i="3"/>
  <c r="E851" i="3"/>
  <c r="F851" i="3"/>
  <c r="G851" i="3"/>
  <c r="H851" i="3"/>
  <c r="I851" i="3"/>
  <c r="J851" i="3"/>
  <c r="K851" i="3"/>
  <c r="B852" i="3"/>
  <c r="C852" i="3"/>
  <c r="E852" i="3"/>
  <c r="F852" i="3"/>
  <c r="G852" i="3"/>
  <c r="H852" i="3"/>
  <c r="I852" i="3"/>
  <c r="J852" i="3"/>
  <c r="K852" i="3"/>
  <c r="B853" i="3"/>
  <c r="C853" i="3"/>
  <c r="E853" i="3"/>
  <c r="F853" i="3"/>
  <c r="G853" i="3"/>
  <c r="H853" i="3"/>
  <c r="I853" i="3"/>
  <c r="J853" i="3"/>
  <c r="K853" i="3"/>
  <c r="B854" i="3"/>
  <c r="C854" i="3"/>
  <c r="E854" i="3"/>
  <c r="F854" i="3"/>
  <c r="G854" i="3"/>
  <c r="H854" i="3"/>
  <c r="I854" i="3"/>
  <c r="J854" i="3"/>
  <c r="K854" i="3"/>
  <c r="B855" i="3"/>
  <c r="C855" i="3"/>
  <c r="E855" i="3"/>
  <c r="F855" i="3"/>
  <c r="G855" i="3"/>
  <c r="H855" i="3"/>
  <c r="I855" i="3"/>
  <c r="J855" i="3"/>
  <c r="K855" i="3"/>
  <c r="B856" i="3"/>
  <c r="C856" i="3"/>
  <c r="E856" i="3"/>
  <c r="F856" i="3"/>
  <c r="G856" i="3"/>
  <c r="H856" i="3"/>
  <c r="I856" i="3"/>
  <c r="J856" i="3"/>
  <c r="K856" i="3"/>
  <c r="B857" i="3"/>
  <c r="C857" i="3"/>
  <c r="E857" i="3"/>
  <c r="F857" i="3"/>
  <c r="G857" i="3"/>
  <c r="H857" i="3"/>
  <c r="I857" i="3"/>
  <c r="J857" i="3"/>
  <c r="K857" i="3"/>
  <c r="B858" i="3"/>
  <c r="C858" i="3"/>
  <c r="E858" i="3"/>
  <c r="F858" i="3"/>
  <c r="G858" i="3"/>
  <c r="H858" i="3"/>
  <c r="I858" i="3"/>
  <c r="J858" i="3"/>
  <c r="K858" i="3"/>
  <c r="B859" i="3"/>
  <c r="C859" i="3"/>
  <c r="E859" i="3"/>
  <c r="F859" i="3"/>
  <c r="G859" i="3"/>
  <c r="H859" i="3"/>
  <c r="I859" i="3"/>
  <c r="J859" i="3"/>
  <c r="K859" i="3"/>
  <c r="B860" i="3"/>
  <c r="C860" i="3"/>
  <c r="E860" i="3"/>
  <c r="F860" i="3"/>
  <c r="G860" i="3"/>
  <c r="H860" i="3"/>
  <c r="I860" i="3"/>
  <c r="J860" i="3"/>
  <c r="K860" i="3"/>
  <c r="B861" i="3"/>
  <c r="C861" i="3"/>
  <c r="E861" i="3"/>
  <c r="F861" i="3"/>
  <c r="G861" i="3"/>
  <c r="H861" i="3"/>
  <c r="I861" i="3"/>
  <c r="J861" i="3"/>
  <c r="K861" i="3"/>
  <c r="B862" i="3"/>
  <c r="C862" i="3"/>
  <c r="E862" i="3"/>
  <c r="F862" i="3"/>
  <c r="G862" i="3"/>
  <c r="H862" i="3"/>
  <c r="I862" i="3"/>
  <c r="J862" i="3"/>
  <c r="K862" i="3"/>
  <c r="B863" i="3"/>
  <c r="C863" i="3"/>
  <c r="E863" i="3"/>
  <c r="F863" i="3"/>
  <c r="G863" i="3"/>
  <c r="H863" i="3"/>
  <c r="I863" i="3"/>
  <c r="J863" i="3"/>
  <c r="K863" i="3"/>
  <c r="B864" i="3"/>
  <c r="C864" i="3"/>
  <c r="E864" i="3"/>
  <c r="F864" i="3"/>
  <c r="G864" i="3"/>
  <c r="H864" i="3"/>
  <c r="I864" i="3"/>
  <c r="J864" i="3"/>
  <c r="K864" i="3"/>
  <c r="B865" i="3"/>
  <c r="C865" i="3"/>
  <c r="E865" i="3"/>
  <c r="F865" i="3"/>
  <c r="G865" i="3"/>
  <c r="H865" i="3"/>
  <c r="I865" i="3"/>
  <c r="J865" i="3"/>
  <c r="K865" i="3"/>
  <c r="B866" i="3"/>
  <c r="C866" i="3"/>
  <c r="E866" i="3"/>
  <c r="F866" i="3"/>
  <c r="G866" i="3"/>
  <c r="H866" i="3"/>
  <c r="I866" i="3"/>
  <c r="J866" i="3"/>
  <c r="K866" i="3"/>
  <c r="B867" i="3"/>
  <c r="C867" i="3"/>
  <c r="E867" i="3"/>
  <c r="F867" i="3"/>
  <c r="G867" i="3"/>
  <c r="H867" i="3"/>
  <c r="I867" i="3"/>
  <c r="J867" i="3"/>
  <c r="K867" i="3"/>
  <c r="B868" i="3"/>
  <c r="C868" i="3"/>
  <c r="E868" i="3"/>
  <c r="F868" i="3"/>
  <c r="G868" i="3"/>
  <c r="H868" i="3"/>
  <c r="I868" i="3"/>
  <c r="J868" i="3"/>
  <c r="K868" i="3"/>
  <c r="B869" i="3"/>
  <c r="C869" i="3"/>
  <c r="E869" i="3"/>
  <c r="F869" i="3"/>
  <c r="G869" i="3"/>
  <c r="H869" i="3"/>
  <c r="I869" i="3"/>
  <c r="J869" i="3"/>
  <c r="K869" i="3"/>
  <c r="B870" i="3"/>
  <c r="C870" i="3"/>
  <c r="E870" i="3"/>
  <c r="F870" i="3"/>
  <c r="G870" i="3"/>
  <c r="H870" i="3"/>
  <c r="I870" i="3"/>
  <c r="J870" i="3"/>
  <c r="K870" i="3"/>
  <c r="B871" i="3"/>
  <c r="C871" i="3"/>
  <c r="E871" i="3"/>
  <c r="F871" i="3"/>
  <c r="G871" i="3"/>
  <c r="H871" i="3"/>
  <c r="I871" i="3"/>
  <c r="J871" i="3"/>
  <c r="K871" i="3"/>
  <c r="B872" i="3"/>
  <c r="C872" i="3"/>
  <c r="E872" i="3"/>
  <c r="F872" i="3"/>
  <c r="G872" i="3"/>
  <c r="H872" i="3"/>
  <c r="I872" i="3"/>
  <c r="J872" i="3"/>
  <c r="K872" i="3"/>
  <c r="B873" i="3"/>
  <c r="C873" i="3"/>
  <c r="E873" i="3"/>
  <c r="F873" i="3"/>
  <c r="G873" i="3"/>
  <c r="H873" i="3"/>
  <c r="I873" i="3"/>
  <c r="J873" i="3"/>
  <c r="K873" i="3"/>
  <c r="B874" i="3"/>
  <c r="C874" i="3"/>
  <c r="E874" i="3"/>
  <c r="F874" i="3"/>
  <c r="G874" i="3"/>
  <c r="H874" i="3"/>
  <c r="I874" i="3"/>
  <c r="J874" i="3"/>
  <c r="K874" i="3"/>
  <c r="B875" i="3"/>
  <c r="C875" i="3"/>
  <c r="E875" i="3"/>
  <c r="F875" i="3"/>
  <c r="G875" i="3"/>
  <c r="H875" i="3"/>
  <c r="I875" i="3"/>
  <c r="J875" i="3"/>
  <c r="K875" i="3"/>
  <c r="B876" i="3"/>
  <c r="C876" i="3"/>
  <c r="E876" i="3"/>
  <c r="F876" i="3"/>
  <c r="G876" i="3"/>
  <c r="H876" i="3"/>
  <c r="I876" i="3"/>
  <c r="J876" i="3"/>
  <c r="K876" i="3"/>
  <c r="B877" i="3"/>
  <c r="C877" i="3"/>
  <c r="E877" i="3"/>
  <c r="F877" i="3"/>
  <c r="G877" i="3"/>
  <c r="H877" i="3"/>
  <c r="I877" i="3"/>
  <c r="J877" i="3"/>
  <c r="K877" i="3"/>
  <c r="B878" i="3"/>
  <c r="C878" i="3"/>
  <c r="E878" i="3"/>
  <c r="F878" i="3"/>
  <c r="G878" i="3"/>
  <c r="H878" i="3"/>
  <c r="I878" i="3"/>
  <c r="J878" i="3"/>
  <c r="K878" i="3"/>
  <c r="B879" i="3"/>
  <c r="C879" i="3"/>
  <c r="E879" i="3"/>
  <c r="F879" i="3"/>
  <c r="G879" i="3"/>
  <c r="H879" i="3"/>
  <c r="I879" i="3"/>
  <c r="J879" i="3"/>
  <c r="K879" i="3"/>
  <c r="B880" i="3"/>
  <c r="C880" i="3"/>
  <c r="E880" i="3"/>
  <c r="F880" i="3"/>
  <c r="G880" i="3"/>
  <c r="H880" i="3"/>
  <c r="I880" i="3"/>
  <c r="J880" i="3"/>
  <c r="K880" i="3"/>
  <c r="B881" i="3"/>
  <c r="C881" i="3"/>
  <c r="E881" i="3"/>
  <c r="F881" i="3"/>
  <c r="G881" i="3"/>
  <c r="H881" i="3"/>
  <c r="I881" i="3"/>
  <c r="J881" i="3"/>
  <c r="K881" i="3"/>
  <c r="B882" i="3"/>
  <c r="C882" i="3"/>
  <c r="E882" i="3"/>
  <c r="F882" i="3"/>
  <c r="G882" i="3"/>
  <c r="H882" i="3"/>
  <c r="I882" i="3"/>
  <c r="J882" i="3"/>
  <c r="K882" i="3"/>
  <c r="B883" i="3"/>
  <c r="C883" i="3"/>
  <c r="E883" i="3"/>
  <c r="F883" i="3"/>
  <c r="G883" i="3"/>
  <c r="H883" i="3"/>
  <c r="I883" i="3"/>
  <c r="J883" i="3"/>
  <c r="K883" i="3"/>
  <c r="B884" i="3"/>
  <c r="C884" i="3"/>
  <c r="E884" i="3"/>
  <c r="F884" i="3"/>
  <c r="G884" i="3"/>
  <c r="H884" i="3"/>
  <c r="I884" i="3"/>
  <c r="J884" i="3"/>
  <c r="K884" i="3"/>
  <c r="B885" i="3"/>
  <c r="C885" i="3"/>
  <c r="E885" i="3"/>
  <c r="F885" i="3"/>
  <c r="G885" i="3"/>
  <c r="H885" i="3"/>
  <c r="I885" i="3"/>
  <c r="J885" i="3"/>
  <c r="K885" i="3"/>
  <c r="B886" i="3"/>
  <c r="C886" i="3"/>
  <c r="E886" i="3"/>
  <c r="F886" i="3"/>
  <c r="G886" i="3"/>
  <c r="H886" i="3"/>
  <c r="I886" i="3"/>
  <c r="J886" i="3"/>
  <c r="K886" i="3"/>
  <c r="B887" i="3"/>
  <c r="C887" i="3"/>
  <c r="E887" i="3"/>
  <c r="F887" i="3"/>
  <c r="G887" i="3"/>
  <c r="H887" i="3"/>
  <c r="I887" i="3"/>
  <c r="J887" i="3"/>
  <c r="K887" i="3"/>
  <c r="B888" i="3"/>
  <c r="C888" i="3"/>
  <c r="E888" i="3"/>
  <c r="F888" i="3"/>
  <c r="G888" i="3"/>
  <c r="H888" i="3"/>
  <c r="I888" i="3"/>
  <c r="J888" i="3"/>
  <c r="K888" i="3"/>
  <c r="B889" i="3"/>
  <c r="C889" i="3"/>
  <c r="E889" i="3"/>
  <c r="F889" i="3"/>
  <c r="G889" i="3"/>
  <c r="H889" i="3"/>
  <c r="I889" i="3"/>
  <c r="J889" i="3"/>
  <c r="K889" i="3"/>
  <c r="B890" i="3"/>
  <c r="C890" i="3"/>
  <c r="E890" i="3"/>
  <c r="F890" i="3"/>
  <c r="G890" i="3"/>
  <c r="H890" i="3"/>
  <c r="I890" i="3"/>
  <c r="J890" i="3"/>
  <c r="K890" i="3"/>
  <c r="B891" i="3"/>
  <c r="C891" i="3"/>
  <c r="E891" i="3"/>
  <c r="F891" i="3"/>
  <c r="G891" i="3"/>
  <c r="H891" i="3"/>
  <c r="I891" i="3"/>
  <c r="J891" i="3"/>
  <c r="K891" i="3"/>
  <c r="B892" i="3"/>
  <c r="C892" i="3"/>
  <c r="E892" i="3"/>
  <c r="F892" i="3"/>
  <c r="G892" i="3"/>
  <c r="H892" i="3"/>
  <c r="I892" i="3"/>
  <c r="J892" i="3"/>
  <c r="K892" i="3"/>
  <c r="B893" i="3"/>
  <c r="C893" i="3"/>
  <c r="E893" i="3"/>
  <c r="F893" i="3"/>
  <c r="G893" i="3"/>
  <c r="H893" i="3"/>
  <c r="I893" i="3"/>
  <c r="J893" i="3"/>
  <c r="K893" i="3"/>
  <c r="B894" i="3"/>
  <c r="C894" i="3"/>
  <c r="E894" i="3"/>
  <c r="F894" i="3"/>
  <c r="G894" i="3"/>
  <c r="H894" i="3"/>
  <c r="I894" i="3"/>
  <c r="J894" i="3"/>
  <c r="K894" i="3"/>
  <c r="B895" i="3"/>
  <c r="C895" i="3"/>
  <c r="E895" i="3"/>
  <c r="F895" i="3"/>
  <c r="G895" i="3"/>
  <c r="H895" i="3"/>
  <c r="I895" i="3"/>
  <c r="J895" i="3"/>
  <c r="K895" i="3"/>
  <c r="B896" i="3"/>
  <c r="C896" i="3"/>
  <c r="E896" i="3"/>
  <c r="F896" i="3"/>
  <c r="G896" i="3"/>
  <c r="H896" i="3"/>
  <c r="I896" i="3"/>
  <c r="J896" i="3"/>
  <c r="K896" i="3"/>
  <c r="B897" i="3"/>
  <c r="C897" i="3"/>
  <c r="E897" i="3"/>
  <c r="F897" i="3"/>
  <c r="G897" i="3"/>
  <c r="H897" i="3"/>
  <c r="I897" i="3"/>
  <c r="J897" i="3"/>
  <c r="K897" i="3"/>
  <c r="B898" i="3"/>
  <c r="C898" i="3"/>
  <c r="E898" i="3"/>
  <c r="F898" i="3"/>
  <c r="G898" i="3"/>
  <c r="H898" i="3"/>
  <c r="I898" i="3"/>
  <c r="J898" i="3"/>
  <c r="K898" i="3"/>
  <c r="B899" i="3"/>
  <c r="C899" i="3"/>
  <c r="E899" i="3"/>
  <c r="F899" i="3"/>
  <c r="G899" i="3"/>
  <c r="H899" i="3"/>
  <c r="I899" i="3"/>
  <c r="J899" i="3"/>
  <c r="K899" i="3"/>
  <c r="B900" i="3"/>
  <c r="C900" i="3"/>
  <c r="E900" i="3"/>
  <c r="F900" i="3"/>
  <c r="G900" i="3"/>
  <c r="H900" i="3"/>
  <c r="I900" i="3"/>
  <c r="J900" i="3"/>
  <c r="K900" i="3"/>
  <c r="B901" i="3"/>
  <c r="C901" i="3"/>
  <c r="E901" i="3"/>
  <c r="F901" i="3"/>
  <c r="G901" i="3"/>
  <c r="H901" i="3"/>
  <c r="I901" i="3"/>
  <c r="J901" i="3"/>
  <c r="K901" i="3"/>
  <c r="B902" i="3"/>
  <c r="C902" i="3"/>
  <c r="E902" i="3"/>
  <c r="F902" i="3"/>
  <c r="G902" i="3"/>
  <c r="H902" i="3"/>
  <c r="I902" i="3"/>
  <c r="J902" i="3"/>
  <c r="K902" i="3"/>
  <c r="B903" i="3"/>
  <c r="C903" i="3"/>
  <c r="E903" i="3"/>
  <c r="F903" i="3"/>
  <c r="G903" i="3"/>
  <c r="H903" i="3"/>
  <c r="I903" i="3"/>
  <c r="J903" i="3"/>
  <c r="K903" i="3"/>
  <c r="B904" i="3"/>
  <c r="C904" i="3"/>
  <c r="E904" i="3"/>
  <c r="F904" i="3"/>
  <c r="G904" i="3"/>
  <c r="H904" i="3"/>
  <c r="I904" i="3"/>
  <c r="J904" i="3"/>
  <c r="K904" i="3"/>
  <c r="B905" i="3"/>
  <c r="C905" i="3"/>
  <c r="E905" i="3"/>
  <c r="F905" i="3"/>
  <c r="G905" i="3"/>
  <c r="H905" i="3"/>
  <c r="I905" i="3"/>
  <c r="J905" i="3"/>
  <c r="K905" i="3"/>
  <c r="B906" i="3"/>
  <c r="C906" i="3"/>
  <c r="E906" i="3"/>
  <c r="F906" i="3"/>
  <c r="G906" i="3"/>
  <c r="H906" i="3"/>
  <c r="I906" i="3"/>
  <c r="J906" i="3"/>
  <c r="K906" i="3"/>
  <c r="B907" i="3"/>
  <c r="C907" i="3"/>
  <c r="E907" i="3"/>
  <c r="F907" i="3"/>
  <c r="G907" i="3"/>
  <c r="H907" i="3"/>
  <c r="I907" i="3"/>
  <c r="J907" i="3"/>
  <c r="K907" i="3"/>
  <c r="B908" i="3"/>
  <c r="C908" i="3"/>
  <c r="E908" i="3"/>
  <c r="F908" i="3"/>
  <c r="G908" i="3"/>
  <c r="H908" i="3"/>
  <c r="I908" i="3"/>
  <c r="J908" i="3"/>
  <c r="K908" i="3"/>
  <c r="B909" i="3"/>
  <c r="C909" i="3"/>
  <c r="E909" i="3"/>
  <c r="F909" i="3"/>
  <c r="G909" i="3"/>
  <c r="H909" i="3"/>
  <c r="I909" i="3"/>
  <c r="J909" i="3"/>
  <c r="K909" i="3"/>
  <c r="B910" i="3"/>
  <c r="C910" i="3"/>
  <c r="E910" i="3"/>
  <c r="F910" i="3"/>
  <c r="G910" i="3"/>
  <c r="H910" i="3"/>
  <c r="I910" i="3"/>
  <c r="J910" i="3"/>
  <c r="K910" i="3"/>
  <c r="B911" i="3"/>
  <c r="C911" i="3"/>
  <c r="E911" i="3"/>
  <c r="F911" i="3"/>
  <c r="G911" i="3"/>
  <c r="H911" i="3"/>
  <c r="I911" i="3"/>
  <c r="J911" i="3"/>
  <c r="K911" i="3"/>
  <c r="B912" i="3"/>
  <c r="C912" i="3"/>
  <c r="E912" i="3"/>
  <c r="F912" i="3"/>
  <c r="G912" i="3"/>
  <c r="H912" i="3"/>
  <c r="I912" i="3"/>
  <c r="J912" i="3"/>
  <c r="K912" i="3"/>
  <c r="B913" i="3"/>
  <c r="C913" i="3"/>
  <c r="E913" i="3"/>
  <c r="F913" i="3"/>
  <c r="G913" i="3"/>
  <c r="H913" i="3"/>
  <c r="I913" i="3"/>
  <c r="J913" i="3"/>
  <c r="K913" i="3"/>
  <c r="B914" i="3"/>
  <c r="C914" i="3"/>
  <c r="E914" i="3"/>
  <c r="F914" i="3"/>
  <c r="G914" i="3"/>
  <c r="H914" i="3"/>
  <c r="I914" i="3"/>
  <c r="J914" i="3"/>
  <c r="K914" i="3"/>
  <c r="B915" i="3"/>
  <c r="C915" i="3"/>
  <c r="E915" i="3"/>
  <c r="F915" i="3"/>
  <c r="G915" i="3"/>
  <c r="H915" i="3"/>
  <c r="I915" i="3"/>
  <c r="J915" i="3"/>
  <c r="K915" i="3"/>
  <c r="B916" i="3"/>
  <c r="C916" i="3"/>
  <c r="E916" i="3"/>
  <c r="F916" i="3"/>
  <c r="G916" i="3"/>
  <c r="H916" i="3"/>
  <c r="I916" i="3"/>
  <c r="J916" i="3"/>
  <c r="K916" i="3"/>
  <c r="B917" i="3"/>
  <c r="C917" i="3"/>
  <c r="E917" i="3"/>
  <c r="F917" i="3"/>
  <c r="G917" i="3"/>
  <c r="H917" i="3"/>
  <c r="I917" i="3"/>
  <c r="J917" i="3"/>
  <c r="K917" i="3"/>
  <c r="B918" i="3"/>
  <c r="C918" i="3"/>
  <c r="E918" i="3"/>
  <c r="F918" i="3"/>
  <c r="G918" i="3"/>
  <c r="H918" i="3"/>
  <c r="I918" i="3"/>
  <c r="J918" i="3"/>
  <c r="K918" i="3"/>
  <c r="B919" i="3"/>
  <c r="C919" i="3"/>
  <c r="E919" i="3"/>
  <c r="F919" i="3"/>
  <c r="G919" i="3"/>
  <c r="H919" i="3"/>
  <c r="I919" i="3"/>
  <c r="J919" i="3"/>
  <c r="K919" i="3"/>
  <c r="B920" i="3"/>
  <c r="C920" i="3"/>
  <c r="E920" i="3"/>
  <c r="F920" i="3"/>
  <c r="G920" i="3"/>
  <c r="H920" i="3"/>
  <c r="I920" i="3"/>
  <c r="J920" i="3"/>
  <c r="K920" i="3"/>
  <c r="B921" i="3"/>
  <c r="C921" i="3"/>
  <c r="E921" i="3"/>
  <c r="F921" i="3"/>
  <c r="G921" i="3"/>
  <c r="H921" i="3"/>
  <c r="I921" i="3"/>
  <c r="J921" i="3"/>
  <c r="K921" i="3"/>
  <c r="B922" i="3"/>
  <c r="C922" i="3"/>
  <c r="E922" i="3"/>
  <c r="F922" i="3"/>
  <c r="G922" i="3"/>
  <c r="H922" i="3"/>
  <c r="I922" i="3"/>
  <c r="J922" i="3"/>
  <c r="K922" i="3"/>
  <c r="B923" i="3"/>
  <c r="C923" i="3"/>
  <c r="E923" i="3"/>
  <c r="F923" i="3"/>
  <c r="G923" i="3"/>
  <c r="H923" i="3"/>
  <c r="I923" i="3"/>
  <c r="J923" i="3"/>
  <c r="K923" i="3"/>
  <c r="B924" i="3"/>
  <c r="C924" i="3"/>
  <c r="E924" i="3"/>
  <c r="F924" i="3"/>
  <c r="G924" i="3"/>
  <c r="H924" i="3"/>
  <c r="I924" i="3"/>
  <c r="J924" i="3"/>
  <c r="K924" i="3"/>
  <c r="B925" i="3"/>
  <c r="C925" i="3"/>
  <c r="E925" i="3"/>
  <c r="F925" i="3"/>
  <c r="G925" i="3"/>
  <c r="H925" i="3"/>
  <c r="I925" i="3"/>
  <c r="J925" i="3"/>
  <c r="K925" i="3"/>
  <c r="B926" i="3"/>
  <c r="C926" i="3"/>
  <c r="E926" i="3"/>
  <c r="F926" i="3"/>
  <c r="G926" i="3"/>
  <c r="H926" i="3"/>
  <c r="I926" i="3"/>
  <c r="J926" i="3"/>
  <c r="K926" i="3"/>
  <c r="B927" i="3"/>
  <c r="C927" i="3"/>
  <c r="E927" i="3"/>
  <c r="F927" i="3"/>
  <c r="G927" i="3"/>
  <c r="H927" i="3"/>
  <c r="I927" i="3"/>
  <c r="J927" i="3"/>
  <c r="K927" i="3"/>
  <c r="B928" i="3"/>
  <c r="C928" i="3"/>
  <c r="E928" i="3"/>
  <c r="F928" i="3"/>
  <c r="G928" i="3"/>
  <c r="H928" i="3"/>
  <c r="I928" i="3"/>
  <c r="J928" i="3"/>
  <c r="K928" i="3"/>
  <c r="B929" i="3"/>
  <c r="C929" i="3"/>
  <c r="E929" i="3"/>
  <c r="F929" i="3"/>
  <c r="G929" i="3"/>
  <c r="H929" i="3"/>
  <c r="I929" i="3"/>
  <c r="J929" i="3"/>
  <c r="K929" i="3"/>
  <c r="B930" i="3"/>
  <c r="C930" i="3"/>
  <c r="E930" i="3"/>
  <c r="F930" i="3"/>
  <c r="G930" i="3"/>
  <c r="H930" i="3"/>
  <c r="I930" i="3"/>
  <c r="J930" i="3"/>
  <c r="K930" i="3"/>
  <c r="B931" i="3"/>
  <c r="C931" i="3"/>
  <c r="E931" i="3"/>
  <c r="F931" i="3"/>
  <c r="G931" i="3"/>
  <c r="H931" i="3"/>
  <c r="I931" i="3"/>
  <c r="J931" i="3"/>
  <c r="K931" i="3"/>
  <c r="B932" i="3"/>
  <c r="C932" i="3"/>
  <c r="E932" i="3"/>
  <c r="F932" i="3"/>
  <c r="G932" i="3"/>
  <c r="H932" i="3"/>
  <c r="I932" i="3"/>
  <c r="J932" i="3"/>
  <c r="K932" i="3"/>
  <c r="B933" i="3"/>
  <c r="C933" i="3"/>
  <c r="E933" i="3"/>
  <c r="F933" i="3"/>
  <c r="G933" i="3"/>
  <c r="H933" i="3"/>
  <c r="I933" i="3"/>
  <c r="J933" i="3"/>
  <c r="K933" i="3"/>
  <c r="B934" i="3"/>
  <c r="C934" i="3"/>
  <c r="E934" i="3"/>
  <c r="F934" i="3"/>
  <c r="G934" i="3"/>
  <c r="H934" i="3"/>
  <c r="I934" i="3"/>
  <c r="J934" i="3"/>
  <c r="K934" i="3"/>
  <c r="B935" i="3"/>
  <c r="C935" i="3"/>
  <c r="E935" i="3"/>
  <c r="F935" i="3"/>
  <c r="G935" i="3"/>
  <c r="H935" i="3"/>
  <c r="I935" i="3"/>
  <c r="J935" i="3"/>
  <c r="K935" i="3"/>
  <c r="B936" i="3"/>
  <c r="C936" i="3"/>
  <c r="E936" i="3"/>
  <c r="F936" i="3"/>
  <c r="G936" i="3"/>
  <c r="H936" i="3"/>
  <c r="I936" i="3"/>
  <c r="J936" i="3"/>
  <c r="K936" i="3"/>
  <c r="B937" i="3"/>
  <c r="C937" i="3"/>
  <c r="E937" i="3"/>
  <c r="F937" i="3"/>
  <c r="G937" i="3"/>
  <c r="H937" i="3"/>
  <c r="I937" i="3"/>
  <c r="J937" i="3"/>
  <c r="K937" i="3"/>
  <c r="B938" i="3"/>
  <c r="C938" i="3"/>
  <c r="E938" i="3"/>
  <c r="F938" i="3"/>
  <c r="G938" i="3"/>
  <c r="H938" i="3"/>
  <c r="I938" i="3"/>
  <c r="J938" i="3"/>
  <c r="K938" i="3"/>
  <c r="B939" i="3"/>
  <c r="C939" i="3"/>
  <c r="E939" i="3"/>
  <c r="F939" i="3"/>
  <c r="G939" i="3"/>
  <c r="H939" i="3"/>
  <c r="I939" i="3"/>
  <c r="J939" i="3"/>
  <c r="K939" i="3"/>
  <c r="B940" i="3"/>
  <c r="C940" i="3"/>
  <c r="E940" i="3"/>
  <c r="F940" i="3"/>
  <c r="G940" i="3"/>
  <c r="H940" i="3"/>
  <c r="I940" i="3"/>
  <c r="J940" i="3"/>
  <c r="K940" i="3"/>
  <c r="B941" i="3"/>
  <c r="C941" i="3"/>
  <c r="E941" i="3"/>
  <c r="F941" i="3"/>
  <c r="G941" i="3"/>
  <c r="H941" i="3"/>
  <c r="I941" i="3"/>
  <c r="J941" i="3"/>
  <c r="K941" i="3"/>
  <c r="B942" i="3"/>
  <c r="C942" i="3"/>
  <c r="E942" i="3"/>
  <c r="F942" i="3"/>
  <c r="G942" i="3"/>
  <c r="H942" i="3"/>
  <c r="I942" i="3"/>
  <c r="J942" i="3"/>
  <c r="K942" i="3"/>
  <c r="B943" i="3"/>
  <c r="C943" i="3"/>
  <c r="E943" i="3"/>
  <c r="F943" i="3"/>
  <c r="G943" i="3"/>
  <c r="H943" i="3"/>
  <c r="I943" i="3"/>
  <c r="J943" i="3"/>
  <c r="K943" i="3"/>
  <c r="B944" i="3"/>
  <c r="C944" i="3"/>
  <c r="E944" i="3"/>
  <c r="F944" i="3"/>
  <c r="G944" i="3"/>
  <c r="H944" i="3"/>
  <c r="I944" i="3"/>
  <c r="J944" i="3"/>
  <c r="K944" i="3"/>
  <c r="B945" i="3"/>
  <c r="C945" i="3"/>
  <c r="E945" i="3"/>
  <c r="F945" i="3"/>
  <c r="G945" i="3"/>
  <c r="H945" i="3"/>
  <c r="I945" i="3"/>
  <c r="J945" i="3"/>
  <c r="K945" i="3"/>
  <c r="B946" i="3"/>
  <c r="C946" i="3"/>
  <c r="E946" i="3"/>
  <c r="F946" i="3"/>
  <c r="G946" i="3"/>
  <c r="H946" i="3"/>
  <c r="I946" i="3"/>
  <c r="J946" i="3"/>
  <c r="K946" i="3"/>
  <c r="B947" i="3"/>
  <c r="C947" i="3"/>
  <c r="E947" i="3"/>
  <c r="F947" i="3"/>
  <c r="G947" i="3"/>
  <c r="H947" i="3"/>
  <c r="I947" i="3"/>
  <c r="J947" i="3"/>
  <c r="K947" i="3"/>
  <c r="B948" i="3"/>
  <c r="C948" i="3"/>
  <c r="E948" i="3"/>
  <c r="F948" i="3"/>
  <c r="G948" i="3"/>
  <c r="H948" i="3"/>
  <c r="I948" i="3"/>
  <c r="J948" i="3"/>
  <c r="K948" i="3"/>
  <c r="B949" i="3"/>
  <c r="C949" i="3"/>
  <c r="E949" i="3"/>
  <c r="F949" i="3"/>
  <c r="G949" i="3"/>
  <c r="H949" i="3"/>
  <c r="I949" i="3"/>
  <c r="J949" i="3"/>
  <c r="K949" i="3"/>
  <c r="B950" i="3"/>
  <c r="C950" i="3"/>
  <c r="E950" i="3"/>
  <c r="F950" i="3"/>
  <c r="G950" i="3"/>
  <c r="H950" i="3"/>
  <c r="I950" i="3"/>
  <c r="J950" i="3"/>
  <c r="K950" i="3"/>
  <c r="B951" i="3"/>
  <c r="C951" i="3"/>
  <c r="E951" i="3"/>
  <c r="F951" i="3"/>
  <c r="G951" i="3"/>
  <c r="H951" i="3"/>
  <c r="I951" i="3"/>
  <c r="J951" i="3"/>
  <c r="K951" i="3"/>
  <c r="B952" i="3"/>
  <c r="C952" i="3"/>
  <c r="E952" i="3"/>
  <c r="F952" i="3"/>
  <c r="G952" i="3"/>
  <c r="H952" i="3"/>
  <c r="I952" i="3"/>
  <c r="J952" i="3"/>
  <c r="K952" i="3"/>
  <c r="B953" i="3"/>
  <c r="C953" i="3"/>
  <c r="E953" i="3"/>
  <c r="F953" i="3"/>
  <c r="G953" i="3"/>
  <c r="H953" i="3"/>
  <c r="I953" i="3"/>
  <c r="J953" i="3"/>
  <c r="K953" i="3"/>
  <c r="B954" i="3"/>
  <c r="C954" i="3"/>
  <c r="E954" i="3"/>
  <c r="F954" i="3"/>
  <c r="G954" i="3"/>
  <c r="H954" i="3"/>
  <c r="I954" i="3"/>
  <c r="J954" i="3"/>
  <c r="K954" i="3"/>
  <c r="B955" i="3"/>
  <c r="C955" i="3"/>
  <c r="E955" i="3"/>
  <c r="F955" i="3"/>
  <c r="G955" i="3"/>
  <c r="H955" i="3"/>
  <c r="I955" i="3"/>
  <c r="J955" i="3"/>
  <c r="K955" i="3"/>
  <c r="B956" i="3"/>
  <c r="C956" i="3"/>
  <c r="E956" i="3"/>
  <c r="F956" i="3"/>
  <c r="G956" i="3"/>
  <c r="H956" i="3"/>
  <c r="I956" i="3"/>
  <c r="J956" i="3"/>
  <c r="K956" i="3"/>
  <c r="B957" i="3"/>
  <c r="C957" i="3"/>
  <c r="E957" i="3"/>
  <c r="F957" i="3"/>
  <c r="G957" i="3"/>
  <c r="H957" i="3"/>
  <c r="I957" i="3"/>
  <c r="J957" i="3"/>
  <c r="K957" i="3"/>
  <c r="B958" i="3"/>
  <c r="C958" i="3"/>
  <c r="E958" i="3"/>
  <c r="F958" i="3"/>
  <c r="G958" i="3"/>
  <c r="H958" i="3"/>
  <c r="I958" i="3"/>
  <c r="J958" i="3"/>
  <c r="K958" i="3"/>
  <c r="B959" i="3"/>
  <c r="C959" i="3"/>
  <c r="E959" i="3"/>
  <c r="F959" i="3"/>
  <c r="G959" i="3"/>
  <c r="H959" i="3"/>
  <c r="I959" i="3"/>
  <c r="J959" i="3"/>
  <c r="K959" i="3"/>
  <c r="B960" i="3"/>
  <c r="C960" i="3"/>
  <c r="E960" i="3"/>
  <c r="F960" i="3"/>
  <c r="G960" i="3"/>
  <c r="H960" i="3"/>
  <c r="I960" i="3"/>
  <c r="J960" i="3"/>
  <c r="K960" i="3"/>
  <c r="B961" i="3"/>
  <c r="C961" i="3"/>
  <c r="E961" i="3"/>
  <c r="F961" i="3"/>
  <c r="G961" i="3"/>
  <c r="H961" i="3"/>
  <c r="I961" i="3"/>
  <c r="J961" i="3"/>
  <c r="K961" i="3"/>
  <c r="B962" i="3"/>
  <c r="C962" i="3"/>
  <c r="E962" i="3"/>
  <c r="F962" i="3"/>
  <c r="G962" i="3"/>
  <c r="H962" i="3"/>
  <c r="I962" i="3"/>
  <c r="J962" i="3"/>
  <c r="K962" i="3"/>
  <c r="B963" i="3"/>
  <c r="C963" i="3"/>
  <c r="E963" i="3"/>
  <c r="F963" i="3"/>
  <c r="G963" i="3"/>
  <c r="H963" i="3"/>
  <c r="I963" i="3"/>
  <c r="J963" i="3"/>
  <c r="K963" i="3"/>
  <c r="B964" i="3"/>
  <c r="C964" i="3"/>
  <c r="E964" i="3"/>
  <c r="F964" i="3"/>
  <c r="G964" i="3"/>
  <c r="H964" i="3"/>
  <c r="I964" i="3"/>
  <c r="J964" i="3"/>
  <c r="K964" i="3"/>
  <c r="B965" i="3"/>
  <c r="C965" i="3"/>
  <c r="E965" i="3"/>
  <c r="F965" i="3"/>
  <c r="G965" i="3"/>
  <c r="H965" i="3"/>
  <c r="I965" i="3"/>
  <c r="J965" i="3"/>
  <c r="K965" i="3"/>
  <c r="B966" i="3"/>
  <c r="C966" i="3"/>
  <c r="E966" i="3"/>
  <c r="F966" i="3"/>
  <c r="G966" i="3"/>
  <c r="H966" i="3"/>
  <c r="I966" i="3"/>
  <c r="J966" i="3"/>
  <c r="K966" i="3"/>
  <c r="B967" i="3"/>
  <c r="C967" i="3"/>
  <c r="E967" i="3"/>
  <c r="F967" i="3"/>
  <c r="G967" i="3"/>
  <c r="H967" i="3"/>
  <c r="I967" i="3"/>
  <c r="J967" i="3"/>
  <c r="K967" i="3"/>
  <c r="B968" i="3"/>
  <c r="C968" i="3"/>
  <c r="E968" i="3"/>
  <c r="F968" i="3"/>
  <c r="G968" i="3"/>
  <c r="H968" i="3"/>
  <c r="I968" i="3"/>
  <c r="J968" i="3"/>
  <c r="K968" i="3"/>
  <c r="B969" i="3"/>
  <c r="C969" i="3"/>
  <c r="E969" i="3"/>
  <c r="F969" i="3"/>
  <c r="G969" i="3"/>
  <c r="H969" i="3"/>
  <c r="I969" i="3"/>
  <c r="J969" i="3"/>
  <c r="K969" i="3"/>
  <c r="B970" i="3"/>
  <c r="C970" i="3"/>
  <c r="E970" i="3"/>
  <c r="F970" i="3"/>
  <c r="G970" i="3"/>
  <c r="H970" i="3"/>
  <c r="I970" i="3"/>
  <c r="J970" i="3"/>
  <c r="K970" i="3"/>
  <c r="B971" i="3"/>
  <c r="C971" i="3"/>
  <c r="E971" i="3"/>
  <c r="F971" i="3"/>
  <c r="G971" i="3"/>
  <c r="H971" i="3"/>
  <c r="I971" i="3"/>
  <c r="J971" i="3"/>
  <c r="K971" i="3"/>
  <c r="B972" i="3"/>
  <c r="C972" i="3"/>
  <c r="E972" i="3"/>
  <c r="F972" i="3"/>
  <c r="G972" i="3"/>
  <c r="H972" i="3"/>
  <c r="I972" i="3"/>
  <c r="J972" i="3"/>
  <c r="K972" i="3"/>
  <c r="B973" i="3"/>
  <c r="C973" i="3"/>
  <c r="E973" i="3"/>
  <c r="F973" i="3"/>
  <c r="G973" i="3"/>
  <c r="H973" i="3"/>
  <c r="I973" i="3"/>
  <c r="J973" i="3"/>
  <c r="K973" i="3"/>
  <c r="B974" i="3"/>
  <c r="C974" i="3"/>
  <c r="E974" i="3"/>
  <c r="F974" i="3"/>
  <c r="G974" i="3"/>
  <c r="H974" i="3"/>
  <c r="I974" i="3"/>
  <c r="J974" i="3"/>
  <c r="K974" i="3"/>
  <c r="B975" i="3"/>
  <c r="C975" i="3"/>
  <c r="E975" i="3"/>
  <c r="F975" i="3"/>
  <c r="G975" i="3"/>
  <c r="H975" i="3"/>
  <c r="I975" i="3"/>
  <c r="J975" i="3"/>
  <c r="K975" i="3"/>
  <c r="B976" i="3"/>
  <c r="C976" i="3"/>
  <c r="E976" i="3"/>
  <c r="F976" i="3"/>
  <c r="G976" i="3"/>
  <c r="H976" i="3"/>
  <c r="I976" i="3"/>
  <c r="J976" i="3"/>
  <c r="K976" i="3"/>
  <c r="B977" i="3"/>
  <c r="C977" i="3"/>
  <c r="E977" i="3"/>
  <c r="F977" i="3"/>
  <c r="G977" i="3"/>
  <c r="H977" i="3"/>
  <c r="I977" i="3"/>
  <c r="J977" i="3"/>
  <c r="K977" i="3"/>
  <c r="B978" i="3"/>
  <c r="C978" i="3"/>
  <c r="E978" i="3"/>
  <c r="F978" i="3"/>
  <c r="G978" i="3"/>
  <c r="H978" i="3"/>
  <c r="I978" i="3"/>
  <c r="J978" i="3"/>
  <c r="K978" i="3"/>
  <c r="B979" i="3"/>
  <c r="C979" i="3"/>
  <c r="E979" i="3"/>
  <c r="F979" i="3"/>
  <c r="G979" i="3"/>
  <c r="H979" i="3"/>
  <c r="I979" i="3"/>
  <c r="J979" i="3"/>
  <c r="K979" i="3"/>
  <c r="B980" i="3"/>
  <c r="C980" i="3"/>
  <c r="E980" i="3"/>
  <c r="F980" i="3"/>
  <c r="G980" i="3"/>
  <c r="H980" i="3"/>
  <c r="I980" i="3"/>
  <c r="J980" i="3"/>
  <c r="K980" i="3"/>
  <c r="B981" i="3"/>
  <c r="C981" i="3"/>
  <c r="E981" i="3"/>
  <c r="F981" i="3"/>
  <c r="G981" i="3"/>
  <c r="H981" i="3"/>
  <c r="I981" i="3"/>
  <c r="J981" i="3"/>
  <c r="K981" i="3"/>
  <c r="B982" i="3"/>
  <c r="C982" i="3"/>
  <c r="E982" i="3"/>
  <c r="F982" i="3"/>
  <c r="G982" i="3"/>
  <c r="H982" i="3"/>
  <c r="I982" i="3"/>
  <c r="J982" i="3"/>
  <c r="K982" i="3"/>
  <c r="B983" i="3"/>
  <c r="C983" i="3"/>
  <c r="E983" i="3"/>
  <c r="F983" i="3"/>
  <c r="G983" i="3"/>
  <c r="H983" i="3"/>
  <c r="I983" i="3"/>
  <c r="J983" i="3"/>
  <c r="K983" i="3"/>
  <c r="B984" i="3"/>
  <c r="C984" i="3"/>
  <c r="E984" i="3"/>
  <c r="F984" i="3"/>
  <c r="G984" i="3"/>
  <c r="H984" i="3"/>
  <c r="I984" i="3"/>
  <c r="J984" i="3"/>
  <c r="K984" i="3"/>
  <c r="B985" i="3"/>
  <c r="C985" i="3"/>
  <c r="E985" i="3"/>
  <c r="F985" i="3"/>
  <c r="G985" i="3"/>
  <c r="H985" i="3"/>
  <c r="I985" i="3"/>
  <c r="J985" i="3"/>
  <c r="K985" i="3"/>
  <c r="B986" i="3"/>
  <c r="C986" i="3"/>
  <c r="E986" i="3"/>
  <c r="F986" i="3"/>
  <c r="G986" i="3"/>
  <c r="H986" i="3"/>
  <c r="I986" i="3"/>
  <c r="J986" i="3"/>
  <c r="K986" i="3"/>
  <c r="B987" i="3"/>
  <c r="C987" i="3"/>
  <c r="E987" i="3"/>
  <c r="F987" i="3"/>
  <c r="G987" i="3"/>
  <c r="H987" i="3"/>
  <c r="I987" i="3"/>
  <c r="J987" i="3"/>
  <c r="K987" i="3"/>
  <c r="B988" i="3"/>
  <c r="C988" i="3"/>
  <c r="E988" i="3"/>
  <c r="F988" i="3"/>
  <c r="G988" i="3"/>
  <c r="H988" i="3"/>
  <c r="I988" i="3"/>
  <c r="J988" i="3"/>
  <c r="K988" i="3"/>
  <c r="B989" i="3"/>
  <c r="C989" i="3"/>
  <c r="E989" i="3"/>
  <c r="F989" i="3"/>
  <c r="G989" i="3"/>
  <c r="H989" i="3"/>
  <c r="I989" i="3"/>
  <c r="J989" i="3"/>
  <c r="K989" i="3"/>
  <c r="B990" i="3"/>
  <c r="C990" i="3"/>
  <c r="E990" i="3"/>
  <c r="F990" i="3"/>
  <c r="G990" i="3"/>
  <c r="H990" i="3"/>
  <c r="I990" i="3"/>
  <c r="J990" i="3"/>
  <c r="K990" i="3"/>
  <c r="B991" i="3"/>
  <c r="C991" i="3"/>
  <c r="E991" i="3"/>
  <c r="F991" i="3"/>
  <c r="G991" i="3"/>
  <c r="H991" i="3"/>
  <c r="I991" i="3"/>
  <c r="J991" i="3"/>
  <c r="K991" i="3"/>
  <c r="B992" i="3"/>
  <c r="C992" i="3"/>
  <c r="E992" i="3"/>
  <c r="F992" i="3"/>
  <c r="G992" i="3"/>
  <c r="H992" i="3"/>
  <c r="I992" i="3"/>
  <c r="J992" i="3"/>
  <c r="K992" i="3"/>
  <c r="B993" i="3"/>
  <c r="C993" i="3"/>
  <c r="E993" i="3"/>
  <c r="F993" i="3"/>
  <c r="G993" i="3"/>
  <c r="H993" i="3"/>
  <c r="I993" i="3"/>
  <c r="J993" i="3"/>
  <c r="K993" i="3"/>
  <c r="B994" i="3"/>
  <c r="C994" i="3"/>
  <c r="E994" i="3"/>
  <c r="F994" i="3"/>
  <c r="G994" i="3"/>
  <c r="H994" i="3"/>
  <c r="I994" i="3"/>
  <c r="J994" i="3"/>
  <c r="K994" i="3"/>
  <c r="B995" i="3"/>
  <c r="C995" i="3"/>
  <c r="E995" i="3"/>
  <c r="F995" i="3"/>
  <c r="G995" i="3"/>
  <c r="H995" i="3"/>
  <c r="I995" i="3"/>
  <c r="J995" i="3"/>
  <c r="K995" i="3"/>
  <c r="B996" i="3"/>
  <c r="C996" i="3"/>
  <c r="E996" i="3"/>
  <c r="F996" i="3"/>
  <c r="G996" i="3"/>
  <c r="H996" i="3"/>
  <c r="I996" i="3"/>
  <c r="J996" i="3"/>
  <c r="K996" i="3"/>
  <c r="B997" i="3"/>
  <c r="C997" i="3"/>
  <c r="E997" i="3"/>
  <c r="F997" i="3"/>
  <c r="G997" i="3"/>
  <c r="H997" i="3"/>
  <c r="I997" i="3"/>
  <c r="J997" i="3"/>
  <c r="K997" i="3"/>
  <c r="B998" i="3"/>
  <c r="C998" i="3"/>
  <c r="E998" i="3"/>
  <c r="F998" i="3"/>
  <c r="G998" i="3"/>
  <c r="H998" i="3"/>
  <c r="I998" i="3"/>
  <c r="J998" i="3"/>
  <c r="K998" i="3"/>
  <c r="B999" i="3"/>
  <c r="C999" i="3"/>
  <c r="E999" i="3"/>
  <c r="F999" i="3"/>
  <c r="G999" i="3"/>
  <c r="H999" i="3"/>
  <c r="I999" i="3"/>
  <c r="J999" i="3"/>
  <c r="K999" i="3"/>
  <c r="B1000" i="3"/>
  <c r="C1000" i="3"/>
  <c r="E1000" i="3"/>
  <c r="F1000" i="3"/>
  <c r="G1000" i="3"/>
  <c r="H1000" i="3"/>
  <c r="I1000" i="3"/>
  <c r="J1000" i="3"/>
  <c r="K1000" i="3"/>
  <c r="B1001" i="3"/>
  <c r="C1001" i="3"/>
  <c r="E1001" i="3"/>
  <c r="F1001" i="3"/>
  <c r="G1001" i="3"/>
  <c r="H1001" i="3"/>
  <c r="I1001" i="3"/>
  <c r="J1001" i="3"/>
  <c r="K1001" i="3"/>
  <c r="B1002" i="3"/>
  <c r="C1002" i="3"/>
  <c r="E1002" i="3"/>
  <c r="F1002" i="3"/>
  <c r="G1002" i="3"/>
  <c r="H1002" i="3"/>
  <c r="I1002" i="3"/>
  <c r="J1002" i="3"/>
  <c r="K1002" i="3"/>
  <c r="B1003" i="3"/>
  <c r="C1003" i="3"/>
  <c r="E1003" i="3"/>
  <c r="F1003" i="3"/>
  <c r="G1003" i="3"/>
  <c r="H1003" i="3"/>
  <c r="I1003" i="3"/>
  <c r="J1003" i="3"/>
  <c r="K1003" i="3"/>
  <c r="B1004" i="3"/>
  <c r="C1004" i="3"/>
  <c r="E1004" i="3"/>
  <c r="F1004" i="3"/>
  <c r="G1004" i="3"/>
  <c r="H1004" i="3"/>
  <c r="I1004" i="3"/>
  <c r="J1004" i="3"/>
  <c r="K1004" i="3"/>
  <c r="B1005" i="3"/>
  <c r="C1005" i="3"/>
  <c r="E1005" i="3"/>
  <c r="F1005" i="3"/>
  <c r="G1005" i="3"/>
  <c r="H1005" i="3"/>
  <c r="I1005" i="3"/>
  <c r="J1005" i="3"/>
  <c r="K1005" i="3"/>
  <c r="B1006" i="3"/>
  <c r="C1006" i="3"/>
  <c r="E1006" i="3"/>
  <c r="F1006" i="3"/>
  <c r="G1006" i="3"/>
  <c r="H1006" i="3"/>
  <c r="I1006" i="3"/>
  <c r="J1006" i="3"/>
  <c r="K1006" i="3"/>
  <c r="B1007" i="3"/>
  <c r="C1007" i="3"/>
  <c r="E1007" i="3"/>
  <c r="F1007" i="3"/>
  <c r="G1007" i="3"/>
  <c r="H1007" i="3"/>
  <c r="I1007" i="3"/>
  <c r="J1007" i="3"/>
  <c r="K1007" i="3"/>
  <c r="B1008" i="3"/>
  <c r="C1008" i="3"/>
  <c r="E1008" i="3"/>
  <c r="F1008" i="3"/>
  <c r="G1008" i="3"/>
  <c r="H1008" i="3"/>
  <c r="I1008" i="3"/>
  <c r="J1008" i="3"/>
  <c r="K100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9" i="3"/>
  <c r="F32" i="1"/>
  <c r="K32" i="1" s="1"/>
  <c r="G46" i="3"/>
  <c r="F17" i="7"/>
  <c r="F16" i="7"/>
  <c r="E16" i="7"/>
  <c r="K70" i="1"/>
  <c r="E17" i="7"/>
  <c r="F14" i="7"/>
  <c r="E14" i="7"/>
  <c r="F13" i="7"/>
  <c r="E13" i="7"/>
  <c r="F11" i="7"/>
  <c r="E11" i="7"/>
  <c r="E18" i="7" s="1"/>
  <c r="F34" i="7"/>
  <c r="F42" i="7" s="1"/>
  <c r="E34" i="7"/>
  <c r="E42" i="7" s="1"/>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AE7"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101" i="3"/>
  <c r="K101" i="3"/>
  <c r="J102" i="3"/>
  <c r="K102" i="3"/>
  <c r="J103" i="3"/>
  <c r="K103" i="3"/>
  <c r="J104" i="3"/>
  <c r="K104" i="3"/>
  <c r="J105" i="3"/>
  <c r="K105" i="3"/>
  <c r="J106" i="3"/>
  <c r="K106" i="3"/>
  <c r="J107" i="3"/>
  <c r="K107" i="3"/>
  <c r="J9" i="3"/>
  <c r="K9" i="3"/>
  <c r="C9" i="3"/>
  <c r="D9" i="3"/>
  <c r="E9" i="3"/>
  <c r="F9" i="3"/>
  <c r="G9" i="3"/>
  <c r="H9" i="3"/>
  <c r="I9" i="3"/>
  <c r="C10" i="3"/>
  <c r="D10" i="3"/>
  <c r="E10" i="3"/>
  <c r="F10" i="3"/>
  <c r="G10" i="3"/>
  <c r="I10" i="3"/>
  <c r="C11" i="3"/>
  <c r="D11" i="3"/>
  <c r="E11" i="3"/>
  <c r="F11" i="3"/>
  <c r="G11" i="3"/>
  <c r="I11" i="3"/>
  <c r="C12" i="3"/>
  <c r="D12" i="3"/>
  <c r="E12" i="3"/>
  <c r="F12" i="3"/>
  <c r="G12" i="3"/>
  <c r="I12" i="3"/>
  <c r="C13" i="3"/>
  <c r="D13" i="3"/>
  <c r="E13" i="3"/>
  <c r="F13" i="3"/>
  <c r="G13" i="3"/>
  <c r="I13" i="3"/>
  <c r="C14" i="3"/>
  <c r="D14" i="3"/>
  <c r="E14" i="3"/>
  <c r="F14" i="3"/>
  <c r="G14" i="3"/>
  <c r="I14" i="3"/>
  <c r="C15" i="3"/>
  <c r="D15" i="3"/>
  <c r="E15" i="3"/>
  <c r="F15" i="3"/>
  <c r="G15" i="3"/>
  <c r="I15" i="3"/>
  <c r="C16" i="3"/>
  <c r="D16" i="3"/>
  <c r="E16" i="3"/>
  <c r="F16" i="3"/>
  <c r="G16" i="3"/>
  <c r="I16" i="3"/>
  <c r="C17" i="3"/>
  <c r="D17" i="3"/>
  <c r="E17" i="3"/>
  <c r="F17" i="3"/>
  <c r="G17" i="3"/>
  <c r="I17" i="3"/>
  <c r="C18" i="3"/>
  <c r="D18" i="3"/>
  <c r="E18" i="3"/>
  <c r="F18" i="3"/>
  <c r="G18" i="3"/>
  <c r="I18" i="3"/>
  <c r="C19" i="3"/>
  <c r="D19" i="3"/>
  <c r="E19" i="3"/>
  <c r="F19" i="3"/>
  <c r="G19" i="3"/>
  <c r="I19" i="3"/>
  <c r="C20" i="3"/>
  <c r="D20" i="3"/>
  <c r="E20" i="3"/>
  <c r="F20" i="3"/>
  <c r="G20" i="3"/>
  <c r="I20" i="3"/>
  <c r="C21" i="3"/>
  <c r="D21" i="3"/>
  <c r="E21" i="3"/>
  <c r="F21" i="3"/>
  <c r="G21" i="3"/>
  <c r="I21" i="3"/>
  <c r="C22" i="3"/>
  <c r="D22" i="3"/>
  <c r="E22" i="3"/>
  <c r="F22" i="3"/>
  <c r="G22" i="3"/>
  <c r="I22" i="3"/>
  <c r="C23" i="3"/>
  <c r="D23" i="3"/>
  <c r="E23" i="3"/>
  <c r="F23" i="3"/>
  <c r="G23" i="3"/>
  <c r="I23" i="3"/>
  <c r="C24" i="3"/>
  <c r="D24" i="3"/>
  <c r="E24" i="3"/>
  <c r="F24" i="3"/>
  <c r="G24" i="3"/>
  <c r="I24" i="3"/>
  <c r="C25" i="3"/>
  <c r="D25" i="3"/>
  <c r="E25" i="3"/>
  <c r="F25" i="3"/>
  <c r="G25" i="3"/>
  <c r="I25" i="3"/>
  <c r="C26" i="3"/>
  <c r="D26" i="3"/>
  <c r="E26" i="3"/>
  <c r="F26" i="3"/>
  <c r="G26" i="3"/>
  <c r="I26" i="3"/>
  <c r="C27" i="3"/>
  <c r="D27" i="3"/>
  <c r="E27" i="3"/>
  <c r="F27" i="3"/>
  <c r="G27" i="3"/>
  <c r="I27" i="3"/>
  <c r="C28" i="3"/>
  <c r="D28" i="3"/>
  <c r="E28" i="3"/>
  <c r="F28" i="3"/>
  <c r="G28" i="3"/>
  <c r="I28" i="3"/>
  <c r="C29" i="3"/>
  <c r="D29" i="3"/>
  <c r="E29" i="3"/>
  <c r="F29" i="3"/>
  <c r="G29" i="3"/>
  <c r="I29" i="3"/>
  <c r="C30" i="3"/>
  <c r="D30" i="3"/>
  <c r="E30" i="3"/>
  <c r="F30" i="3"/>
  <c r="G30" i="3"/>
  <c r="I30" i="3"/>
  <c r="C31" i="3"/>
  <c r="D31" i="3"/>
  <c r="E31" i="3"/>
  <c r="F31" i="3"/>
  <c r="G31" i="3"/>
  <c r="I31" i="3"/>
  <c r="C32" i="3"/>
  <c r="D32" i="3"/>
  <c r="E32" i="3"/>
  <c r="F32" i="3"/>
  <c r="G32" i="3"/>
  <c r="I32" i="3"/>
  <c r="C33" i="3"/>
  <c r="D33" i="3"/>
  <c r="E33" i="3"/>
  <c r="F33" i="3"/>
  <c r="G33" i="3"/>
  <c r="I33" i="3"/>
  <c r="C34" i="3"/>
  <c r="D34" i="3"/>
  <c r="E34" i="3"/>
  <c r="F34" i="3"/>
  <c r="G34" i="3"/>
  <c r="I34" i="3"/>
  <c r="C35" i="3"/>
  <c r="D35" i="3"/>
  <c r="E35" i="3"/>
  <c r="F35" i="3"/>
  <c r="G35" i="3"/>
  <c r="I35" i="3"/>
  <c r="C36" i="3"/>
  <c r="D36" i="3"/>
  <c r="E36" i="3"/>
  <c r="F36" i="3"/>
  <c r="G36" i="3"/>
  <c r="I36" i="3"/>
  <c r="C37" i="3"/>
  <c r="D37" i="3"/>
  <c r="E37" i="3"/>
  <c r="F37" i="3"/>
  <c r="G37" i="3"/>
  <c r="I37" i="3"/>
  <c r="C38" i="3"/>
  <c r="D38" i="3"/>
  <c r="E38" i="3"/>
  <c r="F38" i="3"/>
  <c r="G38" i="3"/>
  <c r="I38" i="3"/>
  <c r="C39" i="3"/>
  <c r="D39" i="3"/>
  <c r="E39" i="3"/>
  <c r="F39" i="3"/>
  <c r="G39" i="3"/>
  <c r="I39" i="3"/>
  <c r="C40" i="3"/>
  <c r="D40" i="3"/>
  <c r="E40" i="3"/>
  <c r="F40" i="3"/>
  <c r="G40" i="3"/>
  <c r="I40" i="3"/>
  <c r="C41" i="3"/>
  <c r="D41" i="3"/>
  <c r="E41" i="3"/>
  <c r="F41" i="3"/>
  <c r="G41" i="3"/>
  <c r="I41" i="3"/>
  <c r="C42" i="3"/>
  <c r="D42" i="3"/>
  <c r="E42" i="3"/>
  <c r="F42" i="3"/>
  <c r="G42" i="3"/>
  <c r="I42" i="3"/>
  <c r="C43" i="3"/>
  <c r="D43" i="3"/>
  <c r="E43" i="3"/>
  <c r="F43" i="3"/>
  <c r="G43" i="3"/>
  <c r="I43" i="3"/>
  <c r="C44" i="3"/>
  <c r="D44" i="3"/>
  <c r="E44" i="3"/>
  <c r="F44" i="3"/>
  <c r="G44" i="3"/>
  <c r="I44" i="3"/>
  <c r="C45" i="3"/>
  <c r="D45" i="3"/>
  <c r="E45" i="3"/>
  <c r="F45" i="3"/>
  <c r="G45" i="3"/>
  <c r="I45" i="3"/>
  <c r="C46" i="3"/>
  <c r="D46" i="3"/>
  <c r="E46" i="3"/>
  <c r="F46" i="3"/>
  <c r="I46" i="3"/>
  <c r="C47" i="3"/>
  <c r="D47" i="3"/>
  <c r="E47" i="3"/>
  <c r="F47" i="3"/>
  <c r="G47" i="3"/>
  <c r="I47" i="3"/>
  <c r="C48" i="3"/>
  <c r="D48" i="3"/>
  <c r="E48" i="3"/>
  <c r="F48" i="3"/>
  <c r="G48" i="3"/>
  <c r="I48" i="3"/>
  <c r="C49" i="3"/>
  <c r="D49" i="3"/>
  <c r="E49" i="3"/>
  <c r="F49" i="3"/>
  <c r="G49" i="3"/>
  <c r="I49" i="3"/>
  <c r="C50" i="3"/>
  <c r="D50" i="3"/>
  <c r="E50" i="3"/>
  <c r="F50" i="3"/>
  <c r="G50" i="3"/>
  <c r="I50" i="3"/>
  <c r="C51" i="3"/>
  <c r="D51" i="3"/>
  <c r="E51" i="3"/>
  <c r="F51" i="3"/>
  <c r="G51" i="3"/>
  <c r="I51" i="3"/>
  <c r="C52" i="3"/>
  <c r="D52" i="3"/>
  <c r="E52" i="3"/>
  <c r="F52" i="3"/>
  <c r="G52" i="3"/>
  <c r="I52" i="3"/>
  <c r="C53" i="3"/>
  <c r="D53" i="3"/>
  <c r="E53" i="3"/>
  <c r="F53" i="3"/>
  <c r="G53" i="3"/>
  <c r="I53" i="3"/>
  <c r="C54" i="3"/>
  <c r="D54" i="3"/>
  <c r="E54" i="3"/>
  <c r="F54" i="3"/>
  <c r="G54" i="3"/>
  <c r="I54" i="3"/>
  <c r="C55" i="3"/>
  <c r="D55" i="3"/>
  <c r="E55" i="3"/>
  <c r="F55" i="3"/>
  <c r="G55" i="3"/>
  <c r="I55" i="3"/>
  <c r="C56" i="3"/>
  <c r="D56" i="3"/>
  <c r="E56" i="3"/>
  <c r="F56" i="3"/>
  <c r="G56" i="3"/>
  <c r="I56" i="3"/>
  <c r="C57" i="3"/>
  <c r="D57" i="3"/>
  <c r="E57" i="3"/>
  <c r="F57" i="3"/>
  <c r="G57" i="3"/>
  <c r="I57" i="3"/>
  <c r="C58" i="3"/>
  <c r="D58" i="3"/>
  <c r="E58" i="3"/>
  <c r="F58" i="3"/>
  <c r="G58" i="3"/>
  <c r="I58" i="3"/>
  <c r="C59" i="3"/>
  <c r="D59" i="3"/>
  <c r="E59" i="3"/>
  <c r="F59" i="3"/>
  <c r="G59" i="3"/>
  <c r="I59" i="3"/>
  <c r="C60" i="3"/>
  <c r="D60" i="3"/>
  <c r="E60" i="3"/>
  <c r="F60" i="3"/>
  <c r="G60" i="3"/>
  <c r="I60" i="3"/>
  <c r="C61" i="3"/>
  <c r="D61" i="3"/>
  <c r="E61" i="3"/>
  <c r="F61" i="3"/>
  <c r="G61" i="3"/>
  <c r="I61" i="3"/>
  <c r="C62" i="3"/>
  <c r="D62" i="3"/>
  <c r="E62" i="3"/>
  <c r="F62" i="3"/>
  <c r="G62" i="3"/>
  <c r="I62" i="3"/>
  <c r="C63" i="3"/>
  <c r="D63" i="3"/>
  <c r="E63" i="3"/>
  <c r="F63" i="3"/>
  <c r="G63" i="3"/>
  <c r="I63" i="3"/>
  <c r="C64" i="3"/>
  <c r="D64" i="3"/>
  <c r="E64" i="3"/>
  <c r="F64" i="3"/>
  <c r="G64" i="3"/>
  <c r="I64" i="3"/>
  <c r="C65" i="3"/>
  <c r="D65" i="3"/>
  <c r="E65" i="3"/>
  <c r="F65" i="3"/>
  <c r="G65" i="3"/>
  <c r="I65" i="3"/>
  <c r="C66" i="3"/>
  <c r="D66" i="3"/>
  <c r="E66" i="3"/>
  <c r="F66" i="3"/>
  <c r="G66" i="3"/>
  <c r="I66" i="3"/>
  <c r="C67" i="3"/>
  <c r="D67" i="3"/>
  <c r="E67" i="3"/>
  <c r="F67" i="3"/>
  <c r="G67" i="3"/>
  <c r="I67" i="3"/>
  <c r="C68" i="3"/>
  <c r="D68" i="3"/>
  <c r="E68" i="3"/>
  <c r="F68" i="3"/>
  <c r="G68" i="3"/>
  <c r="I68" i="3"/>
  <c r="C69" i="3"/>
  <c r="D69" i="3"/>
  <c r="E69" i="3"/>
  <c r="F69" i="3"/>
  <c r="G69" i="3"/>
  <c r="I69" i="3"/>
  <c r="C70" i="3"/>
  <c r="D70" i="3"/>
  <c r="E70" i="3"/>
  <c r="F70" i="3"/>
  <c r="G70" i="3"/>
  <c r="I70" i="3"/>
  <c r="C71" i="3"/>
  <c r="D71" i="3"/>
  <c r="E71" i="3"/>
  <c r="F71" i="3"/>
  <c r="G71" i="3"/>
  <c r="I71" i="3"/>
  <c r="C72" i="3"/>
  <c r="D72" i="3"/>
  <c r="E72" i="3"/>
  <c r="F72" i="3"/>
  <c r="G72" i="3"/>
  <c r="I72" i="3"/>
  <c r="C73" i="3"/>
  <c r="D73" i="3"/>
  <c r="E73" i="3"/>
  <c r="F73" i="3"/>
  <c r="G73" i="3"/>
  <c r="I73" i="3"/>
  <c r="C74" i="3"/>
  <c r="D74" i="3"/>
  <c r="E74" i="3"/>
  <c r="F74" i="3"/>
  <c r="G74" i="3"/>
  <c r="I74" i="3"/>
  <c r="C75" i="3"/>
  <c r="D75" i="3"/>
  <c r="E75" i="3"/>
  <c r="F75" i="3"/>
  <c r="G75" i="3"/>
  <c r="I75" i="3"/>
  <c r="C76" i="3"/>
  <c r="D76" i="3"/>
  <c r="E76" i="3"/>
  <c r="F76" i="3"/>
  <c r="G76" i="3"/>
  <c r="I76" i="3"/>
  <c r="C77" i="3"/>
  <c r="D77" i="3"/>
  <c r="E77" i="3"/>
  <c r="F77" i="3"/>
  <c r="G77" i="3"/>
  <c r="I77" i="3"/>
  <c r="C78" i="3"/>
  <c r="D78" i="3"/>
  <c r="E78" i="3"/>
  <c r="F78" i="3"/>
  <c r="G78" i="3"/>
  <c r="I78" i="3"/>
  <c r="C79" i="3"/>
  <c r="D79" i="3"/>
  <c r="E79" i="3"/>
  <c r="F79" i="3"/>
  <c r="G79" i="3"/>
  <c r="I79" i="3"/>
  <c r="C80" i="3"/>
  <c r="D80" i="3"/>
  <c r="E80" i="3"/>
  <c r="F80" i="3"/>
  <c r="G80" i="3"/>
  <c r="I80" i="3"/>
  <c r="C81" i="3"/>
  <c r="D81" i="3"/>
  <c r="E81" i="3"/>
  <c r="F81" i="3"/>
  <c r="G81" i="3"/>
  <c r="I81" i="3"/>
  <c r="C82" i="3"/>
  <c r="D82" i="3"/>
  <c r="E82" i="3"/>
  <c r="F82" i="3"/>
  <c r="G82" i="3"/>
  <c r="I82" i="3"/>
  <c r="C83" i="3"/>
  <c r="D83" i="3"/>
  <c r="E83" i="3"/>
  <c r="F83" i="3"/>
  <c r="G83" i="3"/>
  <c r="I83" i="3"/>
  <c r="C84" i="3"/>
  <c r="D84" i="3"/>
  <c r="E84" i="3"/>
  <c r="F84" i="3"/>
  <c r="G84" i="3"/>
  <c r="I84" i="3"/>
  <c r="C85" i="3"/>
  <c r="D85" i="3"/>
  <c r="E85" i="3"/>
  <c r="F85" i="3"/>
  <c r="G85" i="3"/>
  <c r="I85" i="3"/>
  <c r="C86" i="3"/>
  <c r="D86" i="3"/>
  <c r="E86" i="3"/>
  <c r="F86" i="3"/>
  <c r="G86" i="3"/>
  <c r="I86" i="3"/>
  <c r="C87" i="3"/>
  <c r="D87" i="3"/>
  <c r="E87" i="3"/>
  <c r="F87" i="3"/>
  <c r="G87" i="3"/>
  <c r="I87" i="3"/>
  <c r="C88" i="3"/>
  <c r="D88" i="3"/>
  <c r="E88" i="3"/>
  <c r="F88" i="3"/>
  <c r="G88" i="3"/>
  <c r="I88" i="3"/>
  <c r="C89" i="3"/>
  <c r="D89" i="3"/>
  <c r="E89" i="3"/>
  <c r="F89" i="3"/>
  <c r="G89" i="3"/>
  <c r="I89" i="3"/>
  <c r="C90" i="3"/>
  <c r="D90" i="3"/>
  <c r="E90" i="3"/>
  <c r="F90" i="3"/>
  <c r="G90" i="3"/>
  <c r="I90" i="3"/>
  <c r="C91" i="3"/>
  <c r="D91" i="3"/>
  <c r="E91" i="3"/>
  <c r="F91" i="3"/>
  <c r="G91" i="3"/>
  <c r="I91" i="3"/>
  <c r="C92" i="3"/>
  <c r="D92" i="3"/>
  <c r="E92" i="3"/>
  <c r="F92" i="3"/>
  <c r="G92" i="3"/>
  <c r="I92" i="3"/>
  <c r="C93" i="3"/>
  <c r="D93" i="3"/>
  <c r="E93" i="3"/>
  <c r="F93" i="3"/>
  <c r="G93" i="3"/>
  <c r="I93" i="3"/>
  <c r="C94" i="3"/>
  <c r="D94" i="3"/>
  <c r="E94" i="3"/>
  <c r="F94" i="3"/>
  <c r="G94" i="3"/>
  <c r="I94" i="3"/>
  <c r="C95" i="3"/>
  <c r="D95" i="3"/>
  <c r="E95" i="3"/>
  <c r="F95" i="3"/>
  <c r="G95" i="3"/>
  <c r="I95" i="3"/>
  <c r="C96" i="3"/>
  <c r="D96" i="3"/>
  <c r="E96" i="3"/>
  <c r="F96" i="3"/>
  <c r="G96" i="3"/>
  <c r="I96" i="3"/>
  <c r="C97" i="3"/>
  <c r="D97" i="3"/>
  <c r="E97" i="3"/>
  <c r="F97" i="3"/>
  <c r="G97" i="3"/>
  <c r="I97" i="3"/>
  <c r="C98" i="3"/>
  <c r="D98" i="3"/>
  <c r="E98" i="3"/>
  <c r="F98" i="3"/>
  <c r="G98" i="3"/>
  <c r="I98" i="3"/>
  <c r="C99" i="3"/>
  <c r="D99" i="3"/>
  <c r="E99" i="3"/>
  <c r="F99" i="3"/>
  <c r="G99" i="3"/>
  <c r="I99" i="3"/>
  <c r="C100" i="3"/>
  <c r="D100" i="3"/>
  <c r="E100" i="3"/>
  <c r="F100" i="3"/>
  <c r="G100" i="3"/>
  <c r="I100" i="3"/>
  <c r="C101" i="3"/>
  <c r="D101" i="3"/>
  <c r="E101" i="3"/>
  <c r="F101" i="3"/>
  <c r="G101" i="3"/>
  <c r="I101" i="3"/>
  <c r="C102" i="3"/>
  <c r="D102" i="3"/>
  <c r="E102" i="3"/>
  <c r="F102" i="3"/>
  <c r="G102" i="3"/>
  <c r="I102" i="3"/>
  <c r="C103" i="3"/>
  <c r="D103" i="3"/>
  <c r="E103" i="3"/>
  <c r="F103" i="3"/>
  <c r="G103" i="3"/>
  <c r="I103" i="3"/>
  <c r="C104" i="3"/>
  <c r="D104" i="3"/>
  <c r="E104" i="3"/>
  <c r="F104" i="3"/>
  <c r="G104" i="3"/>
  <c r="I104" i="3"/>
  <c r="C105" i="3"/>
  <c r="D105" i="3"/>
  <c r="E105" i="3"/>
  <c r="F105" i="3"/>
  <c r="G105" i="3"/>
  <c r="I105" i="3"/>
  <c r="C106" i="3"/>
  <c r="D106" i="3"/>
  <c r="E106" i="3"/>
  <c r="F106" i="3"/>
  <c r="G106" i="3"/>
  <c r="I106" i="3"/>
  <c r="C107" i="3"/>
  <c r="D107" i="3"/>
  <c r="E107" i="3"/>
  <c r="F107" i="3"/>
  <c r="G107" i="3"/>
  <c r="I107" i="3"/>
  <c r="D8" i="3"/>
  <c r="E8" i="3"/>
  <c r="C8" i="3"/>
  <c r="M61" i="1" l="1" a="1"/>
  <c r="M61" i="1" s="1"/>
  <c r="M70" i="1"/>
  <c r="X5008" i="3"/>
  <c r="V5008" i="3"/>
  <c r="Y5008" i="3"/>
  <c r="X5007" i="3"/>
  <c r="V5007" i="3"/>
  <c r="Y5007" i="3"/>
  <c r="X5006" i="3"/>
  <c r="V5006" i="3"/>
  <c r="Y5006" i="3"/>
  <c r="X5005" i="3"/>
  <c r="V5005" i="3"/>
  <c r="Y5005" i="3"/>
  <c r="X5004" i="3"/>
  <c r="V5004" i="3"/>
  <c r="Y5004" i="3"/>
  <c r="X5003" i="3"/>
  <c r="V5003" i="3"/>
  <c r="Y5003" i="3"/>
  <c r="X5002" i="3"/>
  <c r="V5002" i="3"/>
  <c r="Y5002" i="3"/>
  <c r="X5001" i="3"/>
  <c r="V5001" i="3"/>
  <c r="Y5001" i="3"/>
  <c r="X5000" i="3"/>
  <c r="V5000" i="3"/>
  <c r="Y5000" i="3"/>
  <c r="X4999" i="3"/>
  <c r="V4999" i="3"/>
  <c r="Y4999" i="3"/>
  <c r="X4998" i="3"/>
  <c r="V4998" i="3"/>
  <c r="Y4998" i="3"/>
  <c r="X4997" i="3"/>
  <c r="V4997" i="3"/>
  <c r="Y4997" i="3"/>
  <c r="X4996" i="3"/>
  <c r="V4996" i="3"/>
  <c r="Y4996" i="3"/>
  <c r="X4995" i="3"/>
  <c r="V4995" i="3"/>
  <c r="Y4995" i="3"/>
  <c r="X4994" i="3"/>
  <c r="V4994" i="3"/>
  <c r="Y4994" i="3"/>
  <c r="X4993" i="3"/>
  <c r="V4993" i="3"/>
  <c r="Y4993" i="3"/>
  <c r="X4992" i="3"/>
  <c r="V4992" i="3"/>
  <c r="Y4992" i="3"/>
  <c r="X4991" i="3"/>
  <c r="V4991" i="3"/>
  <c r="Y4991" i="3"/>
  <c r="X4990" i="3"/>
  <c r="V4990" i="3"/>
  <c r="Y4990" i="3"/>
  <c r="X4989" i="3"/>
  <c r="V4989" i="3"/>
  <c r="Y4989" i="3"/>
  <c r="X4988" i="3"/>
  <c r="V4988" i="3"/>
  <c r="Y4988" i="3"/>
  <c r="X4987" i="3"/>
  <c r="V4987" i="3"/>
  <c r="Y4987" i="3"/>
  <c r="X4986" i="3"/>
  <c r="V4986" i="3"/>
  <c r="Y4986" i="3"/>
  <c r="X4985" i="3"/>
  <c r="V4985" i="3"/>
  <c r="Y4985" i="3"/>
  <c r="X4984" i="3"/>
  <c r="V4984" i="3"/>
  <c r="Y4984" i="3"/>
  <c r="X4983" i="3"/>
  <c r="V4983" i="3"/>
  <c r="Y4983" i="3"/>
  <c r="X4982" i="3"/>
  <c r="V4982" i="3"/>
  <c r="Y4982" i="3"/>
  <c r="X4981" i="3"/>
  <c r="V4981" i="3"/>
  <c r="Y4981" i="3"/>
  <c r="X4980" i="3"/>
  <c r="V4980" i="3"/>
  <c r="Y4980" i="3"/>
  <c r="X4979" i="3"/>
  <c r="V4979" i="3"/>
  <c r="Y4979" i="3"/>
  <c r="X4978" i="3"/>
  <c r="V4978" i="3"/>
  <c r="Y4978" i="3"/>
  <c r="X4977" i="3"/>
  <c r="V4977" i="3"/>
  <c r="Y4977" i="3"/>
  <c r="X4976" i="3"/>
  <c r="V4976" i="3"/>
  <c r="Y4976" i="3"/>
  <c r="X4975" i="3"/>
  <c r="V4975" i="3"/>
  <c r="Y4975" i="3"/>
  <c r="X4974" i="3"/>
  <c r="V4974" i="3"/>
  <c r="Y4974" i="3"/>
  <c r="X4973" i="3"/>
  <c r="V4973" i="3"/>
  <c r="Y4973" i="3"/>
  <c r="X4972" i="3"/>
  <c r="V4972" i="3"/>
  <c r="Y4972" i="3"/>
  <c r="X4971" i="3"/>
  <c r="V4971" i="3"/>
  <c r="Y4971" i="3"/>
  <c r="X4970" i="3"/>
  <c r="V4970" i="3"/>
  <c r="Y4970" i="3"/>
  <c r="X4969" i="3"/>
  <c r="V4969" i="3"/>
  <c r="Y4969" i="3"/>
  <c r="X4968" i="3"/>
  <c r="V4968" i="3"/>
  <c r="Y4968" i="3"/>
  <c r="X4967" i="3"/>
  <c r="V4967" i="3"/>
  <c r="Y4967" i="3"/>
  <c r="X4966" i="3"/>
  <c r="V4966" i="3"/>
  <c r="Y4966" i="3"/>
  <c r="X4965" i="3"/>
  <c r="V4965" i="3"/>
  <c r="Y4965" i="3"/>
  <c r="X4964" i="3"/>
  <c r="V4964" i="3"/>
  <c r="Y4964" i="3"/>
  <c r="X4963" i="3"/>
  <c r="V4963" i="3"/>
  <c r="Y4963" i="3"/>
  <c r="X4962" i="3"/>
  <c r="V4962" i="3"/>
  <c r="Y4962" i="3"/>
  <c r="X4961" i="3"/>
  <c r="V4961" i="3"/>
  <c r="Y4961" i="3"/>
  <c r="X4960" i="3"/>
  <c r="V4960" i="3"/>
  <c r="Y4960" i="3"/>
  <c r="X4959" i="3"/>
  <c r="V4959" i="3"/>
  <c r="Y4959" i="3"/>
  <c r="X4958" i="3"/>
  <c r="V4958" i="3"/>
  <c r="Y4958" i="3"/>
  <c r="X4957" i="3"/>
  <c r="V4957" i="3"/>
  <c r="Y4957" i="3"/>
  <c r="X4956" i="3"/>
  <c r="V4956" i="3"/>
  <c r="Y4956" i="3"/>
  <c r="X4955" i="3"/>
  <c r="V4955" i="3"/>
  <c r="Y4955" i="3"/>
  <c r="X4954" i="3"/>
  <c r="V4954" i="3"/>
  <c r="Y4954" i="3"/>
  <c r="X4953" i="3"/>
  <c r="V4953" i="3"/>
  <c r="Y4953" i="3"/>
  <c r="X4952" i="3"/>
  <c r="V4952" i="3"/>
  <c r="Y4952" i="3"/>
  <c r="X4951" i="3"/>
  <c r="V4951" i="3"/>
  <c r="Y4951" i="3"/>
  <c r="X4950" i="3"/>
  <c r="V4950" i="3"/>
  <c r="Y4950" i="3"/>
  <c r="X4949" i="3"/>
  <c r="V4949" i="3"/>
  <c r="Y4949" i="3"/>
  <c r="X4948" i="3"/>
  <c r="V4948" i="3"/>
  <c r="Y4948" i="3"/>
  <c r="X4947" i="3"/>
  <c r="V4947" i="3"/>
  <c r="Y4947" i="3"/>
  <c r="X4946" i="3"/>
  <c r="V4946" i="3"/>
  <c r="Y4946" i="3"/>
  <c r="X4945" i="3"/>
  <c r="V4945" i="3"/>
  <c r="Y4945" i="3"/>
  <c r="X4944" i="3"/>
  <c r="V4944" i="3"/>
  <c r="Y4944" i="3"/>
  <c r="X4943" i="3"/>
  <c r="V4943" i="3"/>
  <c r="Y4943" i="3"/>
  <c r="X4942" i="3"/>
  <c r="V4942" i="3"/>
  <c r="Y4942" i="3"/>
  <c r="X4941" i="3"/>
  <c r="V4941" i="3"/>
  <c r="Y4941" i="3"/>
  <c r="X4940" i="3"/>
  <c r="V4940" i="3"/>
  <c r="Y4940" i="3"/>
  <c r="X4939" i="3"/>
  <c r="V4939" i="3"/>
  <c r="Y4939" i="3"/>
  <c r="X4938" i="3"/>
  <c r="V4938" i="3"/>
  <c r="Y4938" i="3"/>
  <c r="X4937" i="3"/>
  <c r="V4937" i="3"/>
  <c r="Y4937" i="3"/>
  <c r="X4936" i="3"/>
  <c r="V4936" i="3"/>
  <c r="Y4936" i="3"/>
  <c r="X4935" i="3"/>
  <c r="V4935" i="3"/>
  <c r="Y4935" i="3"/>
  <c r="X4934" i="3"/>
  <c r="V4934" i="3"/>
  <c r="Y4934" i="3"/>
  <c r="X4933" i="3"/>
  <c r="V4933" i="3"/>
  <c r="Y4933" i="3"/>
  <c r="X4932" i="3"/>
  <c r="V4932" i="3"/>
  <c r="Y4932" i="3"/>
  <c r="X4931" i="3"/>
  <c r="V4931" i="3"/>
  <c r="Y4931" i="3"/>
  <c r="X4930" i="3"/>
  <c r="V4930" i="3"/>
  <c r="Y4930" i="3"/>
  <c r="X4929" i="3"/>
  <c r="V4929" i="3"/>
  <c r="Y4929" i="3"/>
  <c r="X4928" i="3"/>
  <c r="V4928" i="3"/>
  <c r="Y4928" i="3"/>
  <c r="X4927" i="3"/>
  <c r="V4927" i="3"/>
  <c r="Y4927" i="3"/>
  <c r="X4926" i="3"/>
  <c r="V4926" i="3"/>
  <c r="Y4926" i="3"/>
  <c r="X4925" i="3"/>
  <c r="V4925" i="3"/>
  <c r="Y4925" i="3"/>
  <c r="X4924" i="3"/>
  <c r="V4924" i="3"/>
  <c r="Y4924" i="3"/>
  <c r="X4923" i="3"/>
  <c r="V4923" i="3"/>
  <c r="Y4923" i="3"/>
  <c r="X4922" i="3"/>
  <c r="V4922" i="3"/>
  <c r="Y4922" i="3"/>
  <c r="X4921" i="3"/>
  <c r="V4921" i="3"/>
  <c r="Y4921" i="3"/>
  <c r="X4920" i="3"/>
  <c r="V4920" i="3"/>
  <c r="Y4920" i="3"/>
  <c r="X4919" i="3"/>
  <c r="V4919" i="3"/>
  <c r="Y4919" i="3"/>
  <c r="X4918" i="3"/>
  <c r="V4918" i="3"/>
  <c r="Y4918" i="3"/>
  <c r="X4917" i="3"/>
  <c r="V4917" i="3"/>
  <c r="Y4917" i="3"/>
  <c r="X4916" i="3"/>
  <c r="V4916" i="3"/>
  <c r="Y4916" i="3"/>
  <c r="X4915" i="3"/>
  <c r="V4915" i="3"/>
  <c r="Y4915" i="3"/>
  <c r="X4914" i="3"/>
  <c r="V4914" i="3"/>
  <c r="Y4914" i="3"/>
  <c r="X4913" i="3"/>
  <c r="V4913" i="3"/>
  <c r="Y4913" i="3"/>
  <c r="X4912" i="3"/>
  <c r="V4912" i="3"/>
  <c r="Y4912" i="3"/>
  <c r="X4911" i="3"/>
  <c r="V4911" i="3"/>
  <c r="Y4911" i="3"/>
  <c r="X4910" i="3"/>
  <c r="V4910" i="3"/>
  <c r="Y4910" i="3"/>
  <c r="X4909" i="3"/>
  <c r="V4909" i="3"/>
  <c r="Y4909" i="3"/>
  <c r="X4908" i="3"/>
  <c r="V4908" i="3"/>
  <c r="Y4908" i="3"/>
  <c r="X4907" i="3"/>
  <c r="V4907" i="3"/>
  <c r="Y4907" i="3"/>
  <c r="X4906" i="3"/>
  <c r="V4906" i="3"/>
  <c r="Y4906" i="3"/>
  <c r="X4905" i="3"/>
  <c r="V4905" i="3"/>
  <c r="Y4905" i="3"/>
  <c r="X4904" i="3"/>
  <c r="V4904" i="3"/>
  <c r="Y4904" i="3"/>
  <c r="X4903" i="3"/>
  <c r="V4903" i="3"/>
  <c r="Y4903" i="3"/>
  <c r="X4902" i="3"/>
  <c r="V4902" i="3"/>
  <c r="Y4902" i="3"/>
  <c r="X4901" i="3"/>
  <c r="V4901" i="3"/>
  <c r="Y4901" i="3"/>
  <c r="X4900" i="3"/>
  <c r="V4900" i="3"/>
  <c r="Y4900" i="3"/>
  <c r="X4899" i="3"/>
  <c r="V4899" i="3"/>
  <c r="Y4899" i="3"/>
  <c r="X4898" i="3"/>
  <c r="V4898" i="3"/>
  <c r="Y4898" i="3"/>
  <c r="X4897" i="3"/>
  <c r="V4897" i="3"/>
  <c r="Y4897" i="3"/>
  <c r="X4896" i="3"/>
  <c r="V4896" i="3"/>
  <c r="Y4896" i="3"/>
  <c r="X4895" i="3"/>
  <c r="V4895" i="3"/>
  <c r="Y4895" i="3"/>
  <c r="X4894" i="3"/>
  <c r="V4894" i="3"/>
  <c r="Y4894" i="3"/>
  <c r="X4893" i="3"/>
  <c r="V4893" i="3"/>
  <c r="Y4893" i="3"/>
  <c r="X4892" i="3"/>
  <c r="V4892" i="3"/>
  <c r="Y4892" i="3"/>
  <c r="X4891" i="3"/>
  <c r="V4891" i="3"/>
  <c r="Y4891" i="3"/>
  <c r="X4890" i="3"/>
  <c r="V4890" i="3"/>
  <c r="Y4890" i="3"/>
  <c r="X4889" i="3"/>
  <c r="V4889" i="3"/>
  <c r="Y4889" i="3"/>
  <c r="X4888" i="3"/>
  <c r="V4888" i="3"/>
  <c r="Y4888" i="3"/>
  <c r="X4887" i="3"/>
  <c r="V4887" i="3"/>
  <c r="Y4887" i="3"/>
  <c r="X4886" i="3"/>
  <c r="V4886" i="3"/>
  <c r="Y4886" i="3"/>
  <c r="X4885" i="3"/>
  <c r="V4885" i="3"/>
  <c r="Y4885" i="3"/>
  <c r="X4884" i="3"/>
  <c r="V4884" i="3"/>
  <c r="Y4884" i="3"/>
  <c r="X4883" i="3"/>
  <c r="V4883" i="3"/>
  <c r="Y4883" i="3"/>
  <c r="X4882" i="3"/>
  <c r="V4882" i="3"/>
  <c r="Y4882" i="3"/>
  <c r="X4881" i="3"/>
  <c r="V4881" i="3"/>
  <c r="Y4881" i="3"/>
  <c r="X4880" i="3"/>
  <c r="V4880" i="3"/>
  <c r="Y4880" i="3"/>
  <c r="X4879" i="3"/>
  <c r="V4879" i="3"/>
  <c r="Y4879" i="3"/>
  <c r="X4878" i="3"/>
  <c r="V4878" i="3"/>
  <c r="Y4878" i="3"/>
  <c r="X4877" i="3"/>
  <c r="V4877" i="3"/>
  <c r="Y4877" i="3"/>
  <c r="X4876" i="3"/>
  <c r="V4876" i="3"/>
  <c r="Y4876" i="3"/>
  <c r="X4875" i="3"/>
  <c r="V4875" i="3"/>
  <c r="Y4875" i="3"/>
  <c r="X4874" i="3"/>
  <c r="V4874" i="3"/>
  <c r="Y4874" i="3"/>
  <c r="X4873" i="3"/>
  <c r="V4873" i="3"/>
  <c r="Y4873" i="3"/>
  <c r="X4872" i="3"/>
  <c r="V4872" i="3"/>
  <c r="Y4872" i="3"/>
  <c r="X4871" i="3"/>
  <c r="V4871" i="3"/>
  <c r="Y4871" i="3"/>
  <c r="X4870" i="3"/>
  <c r="V4870" i="3"/>
  <c r="Y4870" i="3"/>
  <c r="X4869" i="3"/>
  <c r="V4869" i="3"/>
  <c r="Y4869" i="3"/>
  <c r="X4868" i="3"/>
  <c r="V4868" i="3"/>
  <c r="Y4868" i="3"/>
  <c r="X4867" i="3"/>
  <c r="V4867" i="3"/>
  <c r="Y4867" i="3"/>
  <c r="X4866" i="3"/>
  <c r="V4866" i="3"/>
  <c r="Y4866" i="3"/>
  <c r="X4865" i="3"/>
  <c r="V4865" i="3"/>
  <c r="Y4865" i="3"/>
  <c r="X4864" i="3"/>
  <c r="V4864" i="3"/>
  <c r="Y4864" i="3"/>
  <c r="X4863" i="3"/>
  <c r="V4863" i="3"/>
  <c r="Y4863" i="3"/>
  <c r="X4862" i="3"/>
  <c r="V4862" i="3"/>
  <c r="Y4862" i="3"/>
  <c r="X4861" i="3"/>
  <c r="V4861" i="3"/>
  <c r="Y4861" i="3"/>
  <c r="X4860" i="3"/>
  <c r="V4860" i="3"/>
  <c r="Y4860" i="3"/>
  <c r="X4859" i="3"/>
  <c r="V4859" i="3"/>
  <c r="Y4859" i="3"/>
  <c r="X4858" i="3"/>
  <c r="V4858" i="3"/>
  <c r="Y4858" i="3"/>
  <c r="X4857" i="3"/>
  <c r="V4857" i="3"/>
  <c r="Y4857" i="3"/>
  <c r="X4856" i="3"/>
  <c r="V4856" i="3"/>
  <c r="Y4856" i="3"/>
  <c r="X4855" i="3"/>
  <c r="V4855" i="3"/>
  <c r="Y4855" i="3"/>
  <c r="X4854" i="3"/>
  <c r="V4854" i="3"/>
  <c r="Y4854" i="3"/>
  <c r="X4853" i="3"/>
  <c r="V4853" i="3"/>
  <c r="Y4853" i="3"/>
  <c r="X4852" i="3"/>
  <c r="V4852" i="3"/>
  <c r="Y4852" i="3"/>
  <c r="X4851" i="3"/>
  <c r="V4851" i="3"/>
  <c r="Y4851" i="3"/>
  <c r="X4850" i="3"/>
  <c r="V4850" i="3"/>
  <c r="Y4850" i="3"/>
  <c r="X4849" i="3"/>
  <c r="V4849" i="3"/>
  <c r="Y4849" i="3"/>
  <c r="X4848" i="3"/>
  <c r="V4848" i="3"/>
  <c r="Y4848" i="3"/>
  <c r="X4847" i="3"/>
  <c r="V4847" i="3"/>
  <c r="Y4847" i="3"/>
  <c r="X4846" i="3"/>
  <c r="V4846" i="3"/>
  <c r="Y4846" i="3"/>
  <c r="X4845" i="3"/>
  <c r="V4845" i="3"/>
  <c r="Y4845" i="3"/>
  <c r="X4844" i="3"/>
  <c r="V4844" i="3"/>
  <c r="Y4844" i="3"/>
  <c r="X4843" i="3"/>
  <c r="V4843" i="3"/>
  <c r="Y4843" i="3"/>
  <c r="X4842" i="3"/>
  <c r="V4842" i="3"/>
  <c r="Y4842" i="3"/>
  <c r="X4841" i="3"/>
  <c r="V4841" i="3"/>
  <c r="Y4841" i="3"/>
  <c r="X4840" i="3"/>
  <c r="V4840" i="3"/>
  <c r="Y4840" i="3"/>
  <c r="X4839" i="3"/>
  <c r="V4839" i="3"/>
  <c r="Y4839" i="3"/>
  <c r="X4838" i="3"/>
  <c r="V4838" i="3"/>
  <c r="Y4838" i="3"/>
  <c r="X4837" i="3"/>
  <c r="V4837" i="3"/>
  <c r="Y4837" i="3"/>
  <c r="X4836" i="3"/>
  <c r="V4836" i="3"/>
  <c r="Y4836" i="3"/>
  <c r="X4835" i="3"/>
  <c r="V4835" i="3"/>
  <c r="Y4835" i="3"/>
  <c r="X4834" i="3"/>
  <c r="V4834" i="3"/>
  <c r="Y4834" i="3"/>
  <c r="X4833" i="3"/>
  <c r="V4833" i="3"/>
  <c r="Y4833" i="3"/>
  <c r="X4832" i="3"/>
  <c r="V4832" i="3"/>
  <c r="Y4832" i="3"/>
  <c r="X4831" i="3"/>
  <c r="V4831" i="3"/>
  <c r="Y4831" i="3"/>
  <c r="X4830" i="3"/>
  <c r="V4830" i="3"/>
  <c r="Y4830" i="3"/>
  <c r="X4829" i="3"/>
  <c r="V4829" i="3"/>
  <c r="Y4829" i="3"/>
  <c r="X4828" i="3"/>
  <c r="V4828" i="3"/>
  <c r="Y4828" i="3"/>
  <c r="X4827" i="3"/>
  <c r="V4827" i="3"/>
  <c r="Y4827" i="3"/>
  <c r="X4826" i="3"/>
  <c r="V4826" i="3"/>
  <c r="Y4826" i="3"/>
  <c r="X4825" i="3"/>
  <c r="V4825" i="3"/>
  <c r="Y4825" i="3"/>
  <c r="X4824" i="3"/>
  <c r="V4824" i="3"/>
  <c r="Y4824" i="3"/>
  <c r="X4823" i="3"/>
  <c r="V4823" i="3"/>
  <c r="Y4823" i="3"/>
  <c r="X4822" i="3"/>
  <c r="V4822" i="3"/>
  <c r="Y4822" i="3"/>
  <c r="X4821" i="3"/>
  <c r="V4821" i="3"/>
  <c r="Y4821" i="3"/>
  <c r="X4820" i="3"/>
  <c r="V4820" i="3"/>
  <c r="Y4820" i="3"/>
  <c r="X4819" i="3"/>
  <c r="V4819" i="3"/>
  <c r="Y4819" i="3"/>
  <c r="X4818" i="3"/>
  <c r="V4818" i="3"/>
  <c r="Y4818" i="3"/>
  <c r="X4817" i="3"/>
  <c r="V4817" i="3"/>
  <c r="Y4817" i="3"/>
  <c r="X4816" i="3"/>
  <c r="V4816" i="3"/>
  <c r="Y4816" i="3"/>
  <c r="X4815" i="3"/>
  <c r="V4815" i="3"/>
  <c r="Y4815" i="3"/>
  <c r="X4814" i="3"/>
  <c r="V4814" i="3"/>
  <c r="Y4814" i="3"/>
  <c r="X4813" i="3"/>
  <c r="V4813" i="3"/>
  <c r="Y4813" i="3"/>
  <c r="X4812" i="3"/>
  <c r="V4812" i="3"/>
  <c r="Y4812" i="3"/>
  <c r="X4811" i="3"/>
  <c r="V4811" i="3"/>
  <c r="Y4811" i="3"/>
  <c r="X4810" i="3"/>
  <c r="V4810" i="3"/>
  <c r="Y4810" i="3"/>
  <c r="X4809" i="3"/>
  <c r="V4809" i="3"/>
  <c r="Y4809" i="3"/>
  <c r="X4808" i="3"/>
  <c r="V4808" i="3"/>
  <c r="Y4808" i="3"/>
  <c r="X4807" i="3"/>
  <c r="V4807" i="3"/>
  <c r="Y4807" i="3"/>
  <c r="X4806" i="3"/>
  <c r="V4806" i="3"/>
  <c r="Y4806" i="3"/>
  <c r="X4805" i="3"/>
  <c r="V4805" i="3"/>
  <c r="Y4805" i="3"/>
  <c r="X4804" i="3"/>
  <c r="V4804" i="3"/>
  <c r="Y4804" i="3"/>
  <c r="X4803" i="3"/>
  <c r="V4803" i="3"/>
  <c r="Y4803" i="3"/>
  <c r="X4802" i="3"/>
  <c r="V4802" i="3"/>
  <c r="Y4802" i="3"/>
  <c r="X4801" i="3"/>
  <c r="V4801" i="3"/>
  <c r="Y4801" i="3"/>
  <c r="X4800" i="3"/>
  <c r="V4800" i="3"/>
  <c r="Y4800" i="3"/>
  <c r="X4799" i="3"/>
  <c r="V4799" i="3"/>
  <c r="Y4799" i="3"/>
  <c r="X4798" i="3"/>
  <c r="V4798" i="3"/>
  <c r="Y4798" i="3"/>
  <c r="X4797" i="3"/>
  <c r="V4797" i="3"/>
  <c r="Y4797" i="3"/>
  <c r="X4796" i="3"/>
  <c r="V4796" i="3"/>
  <c r="Y4796" i="3"/>
  <c r="X4795" i="3"/>
  <c r="V4795" i="3"/>
  <c r="Y4795" i="3"/>
  <c r="X4794" i="3"/>
  <c r="V4794" i="3"/>
  <c r="Y4794" i="3"/>
  <c r="X4793" i="3"/>
  <c r="V4793" i="3"/>
  <c r="Y4793" i="3"/>
  <c r="X4792" i="3"/>
  <c r="V4792" i="3"/>
  <c r="Y4792" i="3"/>
  <c r="X4791" i="3"/>
  <c r="V4791" i="3"/>
  <c r="Y4791" i="3"/>
  <c r="X4790" i="3"/>
  <c r="V4790" i="3"/>
  <c r="Y4790" i="3"/>
  <c r="X4789" i="3"/>
  <c r="V4789" i="3"/>
  <c r="Y4789" i="3"/>
  <c r="X4788" i="3"/>
  <c r="V4788" i="3"/>
  <c r="Y4788" i="3"/>
  <c r="X4787" i="3"/>
  <c r="V4787" i="3"/>
  <c r="Y4787" i="3"/>
  <c r="X4786" i="3"/>
  <c r="V4786" i="3"/>
  <c r="Y4786" i="3"/>
  <c r="X4785" i="3"/>
  <c r="V4785" i="3"/>
  <c r="Y4785" i="3"/>
  <c r="X4784" i="3"/>
  <c r="V4784" i="3"/>
  <c r="Y4784" i="3"/>
  <c r="X4783" i="3"/>
  <c r="V4783" i="3"/>
  <c r="Y4783" i="3"/>
  <c r="X4782" i="3"/>
  <c r="V4782" i="3"/>
  <c r="Y4782" i="3"/>
  <c r="X4781" i="3"/>
  <c r="V4781" i="3"/>
  <c r="Y4781" i="3"/>
  <c r="X4780" i="3"/>
  <c r="V4780" i="3"/>
  <c r="Y4780" i="3"/>
  <c r="X4779" i="3"/>
  <c r="V4779" i="3"/>
  <c r="Y4779" i="3"/>
  <c r="X4778" i="3"/>
  <c r="V4778" i="3"/>
  <c r="Y4778" i="3"/>
  <c r="X4777" i="3"/>
  <c r="V4777" i="3"/>
  <c r="Y4777" i="3"/>
  <c r="X4776" i="3"/>
  <c r="V4776" i="3"/>
  <c r="Y4776" i="3"/>
  <c r="X4775" i="3"/>
  <c r="V4775" i="3"/>
  <c r="Y4775" i="3"/>
  <c r="X4774" i="3"/>
  <c r="V4774" i="3"/>
  <c r="Y4774" i="3"/>
  <c r="X4773" i="3"/>
  <c r="V4773" i="3"/>
  <c r="Y4773" i="3"/>
  <c r="X4772" i="3"/>
  <c r="V4772" i="3"/>
  <c r="Y4772" i="3"/>
  <c r="X4771" i="3"/>
  <c r="V4771" i="3"/>
  <c r="Y4771" i="3"/>
  <c r="X4770" i="3"/>
  <c r="V4770" i="3"/>
  <c r="Y4770" i="3"/>
  <c r="X4769" i="3"/>
  <c r="V4769" i="3"/>
  <c r="Y4769" i="3"/>
  <c r="X4768" i="3"/>
  <c r="V4768" i="3"/>
  <c r="Y4768" i="3"/>
  <c r="X4767" i="3"/>
  <c r="V4767" i="3"/>
  <c r="Y4767" i="3"/>
  <c r="X4766" i="3"/>
  <c r="V4766" i="3"/>
  <c r="Y4766" i="3"/>
  <c r="X4765" i="3"/>
  <c r="V4765" i="3"/>
  <c r="Y4765" i="3"/>
  <c r="X4764" i="3"/>
  <c r="V4764" i="3"/>
  <c r="Y4764" i="3"/>
  <c r="X4763" i="3"/>
  <c r="V4763" i="3"/>
  <c r="Y4763" i="3"/>
  <c r="X4762" i="3"/>
  <c r="V4762" i="3"/>
  <c r="Y4762" i="3"/>
  <c r="X4761" i="3"/>
  <c r="V4761" i="3"/>
  <c r="Y4761" i="3"/>
  <c r="X4760" i="3"/>
  <c r="V4760" i="3"/>
  <c r="Y4760" i="3"/>
  <c r="X4759" i="3"/>
  <c r="V4759" i="3"/>
  <c r="Y4759" i="3"/>
  <c r="X4758" i="3"/>
  <c r="V4758" i="3"/>
  <c r="Y4758" i="3"/>
  <c r="X4757" i="3"/>
  <c r="V4757" i="3"/>
  <c r="Y4757" i="3"/>
  <c r="X4756" i="3"/>
  <c r="V4756" i="3"/>
  <c r="Y4756" i="3"/>
  <c r="X4755" i="3"/>
  <c r="V4755" i="3"/>
  <c r="Y4755" i="3"/>
  <c r="X4754" i="3"/>
  <c r="V4754" i="3"/>
  <c r="Y4754" i="3"/>
  <c r="X4753" i="3"/>
  <c r="V4753" i="3"/>
  <c r="Y4753" i="3"/>
  <c r="X4752" i="3"/>
  <c r="V4752" i="3"/>
  <c r="Y4752" i="3"/>
  <c r="X4751" i="3"/>
  <c r="V4751" i="3"/>
  <c r="Y4751" i="3"/>
  <c r="X4750" i="3"/>
  <c r="V4750" i="3"/>
  <c r="Y4750" i="3"/>
  <c r="X4749" i="3"/>
  <c r="V4749" i="3"/>
  <c r="Y4749" i="3"/>
  <c r="X4748" i="3"/>
  <c r="V4748" i="3"/>
  <c r="Y4748" i="3"/>
  <c r="X4747" i="3"/>
  <c r="V4747" i="3"/>
  <c r="Y4747" i="3"/>
  <c r="X4746" i="3"/>
  <c r="V4746" i="3"/>
  <c r="Y4746" i="3"/>
  <c r="X4745" i="3"/>
  <c r="V4745" i="3"/>
  <c r="Y4745" i="3"/>
  <c r="X4744" i="3"/>
  <c r="V4744" i="3"/>
  <c r="Y4744" i="3"/>
  <c r="X4743" i="3"/>
  <c r="V4743" i="3"/>
  <c r="Y4743" i="3"/>
  <c r="X4742" i="3"/>
  <c r="V4742" i="3"/>
  <c r="Y4742" i="3"/>
  <c r="X4741" i="3"/>
  <c r="V4741" i="3"/>
  <c r="Y4741" i="3"/>
  <c r="X4740" i="3"/>
  <c r="V4740" i="3"/>
  <c r="Y4740" i="3"/>
  <c r="X4739" i="3"/>
  <c r="V4739" i="3"/>
  <c r="Y4739" i="3"/>
  <c r="X4738" i="3"/>
  <c r="V4738" i="3"/>
  <c r="Y4738" i="3"/>
  <c r="X4737" i="3"/>
  <c r="V4737" i="3"/>
  <c r="Y4737" i="3"/>
  <c r="X4736" i="3"/>
  <c r="V4736" i="3"/>
  <c r="Y4736" i="3"/>
  <c r="X4735" i="3"/>
  <c r="V4735" i="3"/>
  <c r="Y4735" i="3"/>
  <c r="X4734" i="3"/>
  <c r="V4734" i="3"/>
  <c r="Y4734" i="3"/>
  <c r="X4733" i="3"/>
  <c r="V4733" i="3"/>
  <c r="Y4733" i="3"/>
  <c r="X4732" i="3"/>
  <c r="V4732" i="3"/>
  <c r="Y4732" i="3"/>
  <c r="X4731" i="3"/>
  <c r="V4731" i="3"/>
  <c r="Y4731" i="3"/>
  <c r="X4730" i="3"/>
  <c r="V4730" i="3"/>
  <c r="Y4730" i="3"/>
  <c r="X4729" i="3"/>
  <c r="V4729" i="3"/>
  <c r="Y4729" i="3"/>
  <c r="X4728" i="3"/>
  <c r="V4728" i="3"/>
  <c r="Y4728" i="3"/>
  <c r="X4727" i="3"/>
  <c r="V4727" i="3"/>
  <c r="Y4727" i="3"/>
  <c r="X4726" i="3"/>
  <c r="V4726" i="3"/>
  <c r="Y4726" i="3"/>
  <c r="X4725" i="3"/>
  <c r="V4725" i="3"/>
  <c r="Y4725" i="3"/>
  <c r="X4724" i="3"/>
  <c r="V4724" i="3"/>
  <c r="Y4724" i="3"/>
  <c r="X4723" i="3"/>
  <c r="V4723" i="3"/>
  <c r="Y4723" i="3"/>
  <c r="X4722" i="3"/>
  <c r="V4722" i="3"/>
  <c r="Y4722" i="3"/>
  <c r="X4721" i="3"/>
  <c r="V4721" i="3"/>
  <c r="Y4721" i="3"/>
  <c r="X4720" i="3"/>
  <c r="V4720" i="3"/>
  <c r="Y4720" i="3"/>
  <c r="X4719" i="3"/>
  <c r="V4719" i="3"/>
  <c r="Y4719" i="3"/>
  <c r="X4718" i="3"/>
  <c r="V4718" i="3"/>
  <c r="Y4718" i="3"/>
  <c r="X4717" i="3"/>
  <c r="V4717" i="3"/>
  <c r="Y4717" i="3"/>
  <c r="X4716" i="3"/>
  <c r="V4716" i="3"/>
  <c r="Y4716" i="3"/>
  <c r="X4715" i="3"/>
  <c r="V4715" i="3"/>
  <c r="Y4715" i="3"/>
  <c r="X4714" i="3"/>
  <c r="V4714" i="3"/>
  <c r="Y4714" i="3"/>
  <c r="X4713" i="3"/>
  <c r="V4713" i="3"/>
  <c r="Y4713" i="3"/>
  <c r="X4712" i="3"/>
  <c r="V4712" i="3"/>
  <c r="Y4712" i="3"/>
  <c r="X4711" i="3"/>
  <c r="V4711" i="3"/>
  <c r="Y4711" i="3"/>
  <c r="X4710" i="3"/>
  <c r="V4710" i="3"/>
  <c r="Y4710" i="3"/>
  <c r="X4709" i="3"/>
  <c r="V4709" i="3"/>
  <c r="Y4709" i="3"/>
  <c r="X4708" i="3"/>
  <c r="V4708" i="3"/>
  <c r="Y4708" i="3"/>
  <c r="X4707" i="3"/>
  <c r="V4707" i="3"/>
  <c r="Y4707" i="3"/>
  <c r="X4706" i="3"/>
  <c r="V4706" i="3"/>
  <c r="Y4706" i="3"/>
  <c r="X4705" i="3"/>
  <c r="V4705" i="3"/>
  <c r="Y4705" i="3"/>
  <c r="X4704" i="3"/>
  <c r="V4704" i="3"/>
  <c r="Y4704" i="3"/>
  <c r="X4703" i="3"/>
  <c r="V4703" i="3"/>
  <c r="Y4703" i="3"/>
  <c r="X4702" i="3"/>
  <c r="V4702" i="3"/>
  <c r="Y4702" i="3"/>
  <c r="X4701" i="3"/>
  <c r="V4701" i="3"/>
  <c r="Y4701" i="3"/>
  <c r="X4700" i="3"/>
  <c r="V4700" i="3"/>
  <c r="Y4700" i="3"/>
  <c r="X4699" i="3"/>
  <c r="V4699" i="3"/>
  <c r="Y4699" i="3"/>
  <c r="X4698" i="3"/>
  <c r="V4698" i="3"/>
  <c r="Y4698" i="3"/>
  <c r="X4697" i="3"/>
  <c r="V4697" i="3"/>
  <c r="Y4697" i="3"/>
  <c r="X4696" i="3"/>
  <c r="V4696" i="3"/>
  <c r="Y4696" i="3"/>
  <c r="X4695" i="3"/>
  <c r="V4695" i="3"/>
  <c r="Y4695" i="3"/>
  <c r="X4694" i="3"/>
  <c r="V4694" i="3"/>
  <c r="Y4694" i="3"/>
  <c r="X4693" i="3"/>
  <c r="V4693" i="3"/>
  <c r="Y4693" i="3"/>
  <c r="X4692" i="3"/>
  <c r="V4692" i="3"/>
  <c r="Y4692" i="3"/>
  <c r="X4691" i="3"/>
  <c r="V4691" i="3"/>
  <c r="Y4691" i="3"/>
  <c r="X4690" i="3"/>
  <c r="V4690" i="3"/>
  <c r="Y4690" i="3"/>
  <c r="X4689" i="3"/>
  <c r="V4689" i="3"/>
  <c r="Y4689" i="3"/>
  <c r="X4688" i="3"/>
  <c r="V4688" i="3"/>
  <c r="Y4688" i="3"/>
  <c r="X4687" i="3"/>
  <c r="V4687" i="3"/>
  <c r="Y4687" i="3"/>
  <c r="X4686" i="3"/>
  <c r="V4686" i="3"/>
  <c r="Y4686" i="3"/>
  <c r="X4685" i="3"/>
  <c r="V4685" i="3"/>
  <c r="Y4685" i="3"/>
  <c r="X4684" i="3"/>
  <c r="V4684" i="3"/>
  <c r="Y4684" i="3"/>
  <c r="X4683" i="3"/>
  <c r="V4683" i="3"/>
  <c r="Y4683" i="3"/>
  <c r="X4682" i="3"/>
  <c r="V4682" i="3"/>
  <c r="Y4682" i="3"/>
  <c r="X4681" i="3"/>
  <c r="V4681" i="3"/>
  <c r="Y4681" i="3"/>
  <c r="X4680" i="3"/>
  <c r="V4680" i="3"/>
  <c r="Y4680" i="3"/>
  <c r="X4679" i="3"/>
  <c r="V4679" i="3"/>
  <c r="Y4679" i="3"/>
  <c r="X4678" i="3"/>
  <c r="V4678" i="3"/>
  <c r="Y4678" i="3"/>
  <c r="X4677" i="3"/>
  <c r="V4677" i="3"/>
  <c r="Y4677" i="3"/>
  <c r="X4676" i="3"/>
  <c r="V4676" i="3"/>
  <c r="Y4676" i="3"/>
  <c r="X4675" i="3"/>
  <c r="V4675" i="3"/>
  <c r="Y4675" i="3"/>
  <c r="X4674" i="3"/>
  <c r="V4674" i="3"/>
  <c r="Y4674" i="3"/>
  <c r="X4673" i="3"/>
  <c r="V4673" i="3"/>
  <c r="Y4673" i="3"/>
  <c r="X4672" i="3"/>
  <c r="V4672" i="3"/>
  <c r="Y4672" i="3"/>
  <c r="X4671" i="3"/>
  <c r="V4671" i="3"/>
  <c r="Y4671" i="3"/>
  <c r="X4670" i="3"/>
  <c r="V4670" i="3"/>
  <c r="Y4670" i="3"/>
  <c r="X4669" i="3"/>
  <c r="V4669" i="3"/>
  <c r="Y4669" i="3"/>
  <c r="X4668" i="3"/>
  <c r="V4668" i="3"/>
  <c r="Y4668" i="3"/>
  <c r="X4667" i="3"/>
  <c r="V4667" i="3"/>
  <c r="Y4667" i="3"/>
  <c r="X4666" i="3"/>
  <c r="V4666" i="3"/>
  <c r="Y4666" i="3"/>
  <c r="X4665" i="3"/>
  <c r="V4665" i="3"/>
  <c r="Y4665" i="3"/>
  <c r="X4664" i="3"/>
  <c r="V4664" i="3"/>
  <c r="Y4664" i="3"/>
  <c r="X4663" i="3"/>
  <c r="V4663" i="3"/>
  <c r="Y4663" i="3"/>
  <c r="X4662" i="3"/>
  <c r="V4662" i="3"/>
  <c r="Y4662" i="3"/>
  <c r="X4661" i="3"/>
  <c r="V4661" i="3"/>
  <c r="Y4661" i="3"/>
  <c r="X4660" i="3"/>
  <c r="V4660" i="3"/>
  <c r="Y4660" i="3"/>
  <c r="X4659" i="3"/>
  <c r="V4659" i="3"/>
  <c r="Y4659" i="3"/>
  <c r="X4658" i="3"/>
  <c r="V4658" i="3"/>
  <c r="Y4658" i="3"/>
  <c r="X4657" i="3"/>
  <c r="V4657" i="3"/>
  <c r="Y4657" i="3"/>
  <c r="X4656" i="3"/>
  <c r="V4656" i="3"/>
  <c r="Y4656" i="3"/>
  <c r="X4655" i="3"/>
  <c r="V4655" i="3"/>
  <c r="Y4655" i="3"/>
  <c r="X4654" i="3"/>
  <c r="V4654" i="3"/>
  <c r="Y4654" i="3"/>
  <c r="X4653" i="3"/>
  <c r="V4653" i="3"/>
  <c r="Y4653" i="3"/>
  <c r="X4652" i="3"/>
  <c r="V4652" i="3"/>
  <c r="Y4652" i="3"/>
  <c r="X4651" i="3"/>
  <c r="V4651" i="3"/>
  <c r="Y4651" i="3"/>
  <c r="X4650" i="3"/>
  <c r="V4650" i="3"/>
  <c r="Y4650" i="3"/>
  <c r="X4649" i="3"/>
  <c r="V4649" i="3"/>
  <c r="Y4649" i="3"/>
  <c r="X4648" i="3"/>
  <c r="V4648" i="3"/>
  <c r="Y4648" i="3"/>
  <c r="X4647" i="3"/>
  <c r="V4647" i="3"/>
  <c r="Y4647" i="3"/>
  <c r="X4646" i="3"/>
  <c r="V4646" i="3"/>
  <c r="Y4646" i="3"/>
  <c r="X4645" i="3"/>
  <c r="V4645" i="3"/>
  <c r="Y4645" i="3"/>
  <c r="X4644" i="3"/>
  <c r="V4644" i="3"/>
  <c r="Y4644" i="3"/>
  <c r="X4643" i="3"/>
  <c r="V4643" i="3"/>
  <c r="Y4643" i="3"/>
  <c r="X4642" i="3"/>
  <c r="V4642" i="3"/>
  <c r="Y4642" i="3"/>
  <c r="X4641" i="3"/>
  <c r="V4641" i="3"/>
  <c r="Y4641" i="3"/>
  <c r="X4640" i="3"/>
  <c r="V4640" i="3"/>
  <c r="Y4640" i="3"/>
  <c r="X4639" i="3"/>
  <c r="V4639" i="3"/>
  <c r="Y4639" i="3"/>
  <c r="X4638" i="3"/>
  <c r="V4638" i="3"/>
  <c r="Y4638" i="3"/>
  <c r="X4637" i="3"/>
  <c r="V4637" i="3"/>
  <c r="Y4637" i="3"/>
  <c r="X4636" i="3"/>
  <c r="V4636" i="3"/>
  <c r="Y4636" i="3"/>
  <c r="X4635" i="3"/>
  <c r="V4635" i="3"/>
  <c r="Y4635" i="3"/>
  <c r="X4634" i="3"/>
  <c r="V4634" i="3"/>
  <c r="Y4634" i="3"/>
  <c r="X4633" i="3"/>
  <c r="V4633" i="3"/>
  <c r="Y4633" i="3"/>
  <c r="X4632" i="3"/>
  <c r="V4632" i="3"/>
  <c r="Y4632" i="3"/>
  <c r="X4631" i="3"/>
  <c r="V4631" i="3"/>
  <c r="Y4631" i="3"/>
  <c r="X4630" i="3"/>
  <c r="V4630" i="3"/>
  <c r="Y4630" i="3"/>
  <c r="X4629" i="3"/>
  <c r="V4629" i="3"/>
  <c r="Y4629" i="3"/>
  <c r="X4628" i="3"/>
  <c r="V4628" i="3"/>
  <c r="Y4628" i="3"/>
  <c r="X4627" i="3"/>
  <c r="V4627" i="3"/>
  <c r="Y4627" i="3"/>
  <c r="X4626" i="3"/>
  <c r="V4626" i="3"/>
  <c r="Y4626" i="3"/>
  <c r="X4625" i="3"/>
  <c r="V4625" i="3"/>
  <c r="Y4625" i="3"/>
  <c r="X4624" i="3"/>
  <c r="V4624" i="3"/>
  <c r="Y4624" i="3"/>
  <c r="X4623" i="3"/>
  <c r="V4623" i="3"/>
  <c r="Y4623" i="3"/>
  <c r="X4622" i="3"/>
  <c r="V4622" i="3"/>
  <c r="Y4622" i="3"/>
  <c r="X4621" i="3"/>
  <c r="V4621" i="3"/>
  <c r="Y4621" i="3"/>
  <c r="X4620" i="3"/>
  <c r="V4620" i="3"/>
  <c r="Y4620" i="3"/>
  <c r="X4619" i="3"/>
  <c r="V4619" i="3"/>
  <c r="Y4619" i="3"/>
  <c r="X4618" i="3"/>
  <c r="V4618" i="3"/>
  <c r="Y4618" i="3"/>
  <c r="X4617" i="3"/>
  <c r="V4617" i="3"/>
  <c r="Y4617" i="3"/>
  <c r="X4616" i="3"/>
  <c r="V4616" i="3"/>
  <c r="Y4616" i="3"/>
  <c r="X4615" i="3"/>
  <c r="V4615" i="3"/>
  <c r="Y4615" i="3"/>
  <c r="X4614" i="3"/>
  <c r="V4614" i="3"/>
  <c r="Y4614" i="3"/>
  <c r="X4613" i="3"/>
  <c r="V4613" i="3"/>
  <c r="Y4613" i="3"/>
  <c r="X4612" i="3"/>
  <c r="V4612" i="3"/>
  <c r="Y4612" i="3"/>
  <c r="X4611" i="3"/>
  <c r="V4611" i="3"/>
  <c r="Y4611" i="3"/>
  <c r="X4610" i="3"/>
  <c r="V4610" i="3"/>
  <c r="Y4610" i="3"/>
  <c r="X4609" i="3"/>
  <c r="V4609" i="3"/>
  <c r="Y4609" i="3"/>
  <c r="X4608" i="3"/>
  <c r="V4608" i="3"/>
  <c r="Y4608" i="3"/>
  <c r="X4607" i="3"/>
  <c r="V4607" i="3"/>
  <c r="Y4607" i="3"/>
  <c r="X4606" i="3"/>
  <c r="V4606" i="3"/>
  <c r="Y4606" i="3"/>
  <c r="X4605" i="3"/>
  <c r="V4605" i="3"/>
  <c r="Y4605" i="3"/>
  <c r="X4604" i="3"/>
  <c r="V4604" i="3"/>
  <c r="Y4604" i="3"/>
  <c r="X4603" i="3"/>
  <c r="V4603" i="3"/>
  <c r="Y4603" i="3"/>
  <c r="X4602" i="3"/>
  <c r="V4602" i="3"/>
  <c r="Y4602" i="3"/>
  <c r="X4601" i="3"/>
  <c r="V4601" i="3"/>
  <c r="Y4601" i="3"/>
  <c r="X4600" i="3"/>
  <c r="V4600" i="3"/>
  <c r="Y4600" i="3"/>
  <c r="X4599" i="3"/>
  <c r="V4599" i="3"/>
  <c r="Y4599" i="3"/>
  <c r="X4598" i="3"/>
  <c r="V4598" i="3"/>
  <c r="Y4598" i="3"/>
  <c r="X4597" i="3"/>
  <c r="V4597" i="3"/>
  <c r="Y4597" i="3"/>
  <c r="X4596" i="3"/>
  <c r="V4596" i="3"/>
  <c r="Y4596" i="3"/>
  <c r="X4595" i="3"/>
  <c r="V4595" i="3"/>
  <c r="Y4595" i="3"/>
  <c r="X4594" i="3"/>
  <c r="V4594" i="3"/>
  <c r="Y4594" i="3"/>
  <c r="X4593" i="3"/>
  <c r="V4593" i="3"/>
  <c r="Y4593" i="3"/>
  <c r="X4592" i="3"/>
  <c r="V4592" i="3"/>
  <c r="Y4592" i="3"/>
  <c r="X4591" i="3"/>
  <c r="V4591" i="3"/>
  <c r="Y4591" i="3"/>
  <c r="X4590" i="3"/>
  <c r="V4590" i="3"/>
  <c r="Y4590" i="3"/>
  <c r="X4589" i="3"/>
  <c r="V4589" i="3"/>
  <c r="Y4589" i="3"/>
  <c r="X4588" i="3"/>
  <c r="V4588" i="3"/>
  <c r="Y4588" i="3"/>
  <c r="X4587" i="3"/>
  <c r="V4587" i="3"/>
  <c r="Y4587" i="3"/>
  <c r="X4586" i="3"/>
  <c r="V4586" i="3"/>
  <c r="Y4586" i="3"/>
  <c r="X4585" i="3"/>
  <c r="V4585" i="3"/>
  <c r="Y4585" i="3"/>
  <c r="X4584" i="3"/>
  <c r="V4584" i="3"/>
  <c r="Y4584" i="3"/>
  <c r="X4583" i="3"/>
  <c r="V4583" i="3"/>
  <c r="Y4583" i="3"/>
  <c r="X4582" i="3"/>
  <c r="V4582" i="3"/>
  <c r="Y4582" i="3"/>
  <c r="X4581" i="3"/>
  <c r="V4581" i="3"/>
  <c r="Y4581" i="3"/>
  <c r="X4580" i="3"/>
  <c r="V4580" i="3"/>
  <c r="Y4580" i="3"/>
  <c r="X4579" i="3"/>
  <c r="V4579" i="3"/>
  <c r="Y4579" i="3"/>
  <c r="X4578" i="3"/>
  <c r="V4578" i="3"/>
  <c r="Y4578" i="3"/>
  <c r="X4577" i="3"/>
  <c r="V4577" i="3"/>
  <c r="Y4577" i="3"/>
  <c r="X4576" i="3"/>
  <c r="V4576" i="3"/>
  <c r="Y4576" i="3"/>
  <c r="X4575" i="3"/>
  <c r="V4575" i="3"/>
  <c r="Y4575" i="3"/>
  <c r="X4574" i="3"/>
  <c r="V4574" i="3"/>
  <c r="Y4574" i="3"/>
  <c r="X4573" i="3"/>
  <c r="V4573" i="3"/>
  <c r="Y4573" i="3"/>
  <c r="X4572" i="3"/>
  <c r="V4572" i="3"/>
  <c r="Y4572" i="3"/>
  <c r="X4571" i="3"/>
  <c r="V4571" i="3"/>
  <c r="Y4571" i="3"/>
  <c r="X4570" i="3"/>
  <c r="V4570" i="3"/>
  <c r="Y4570" i="3"/>
  <c r="X4569" i="3"/>
  <c r="V4569" i="3"/>
  <c r="Y4569" i="3"/>
  <c r="X4568" i="3"/>
  <c r="V4568" i="3"/>
  <c r="Y4568" i="3"/>
  <c r="X4567" i="3"/>
  <c r="V4567" i="3"/>
  <c r="Y4567" i="3"/>
  <c r="X4566" i="3"/>
  <c r="V4566" i="3"/>
  <c r="Y4566" i="3"/>
  <c r="X4565" i="3"/>
  <c r="V4565" i="3"/>
  <c r="Y4565" i="3"/>
  <c r="X4564" i="3"/>
  <c r="V4564" i="3"/>
  <c r="Y4564" i="3"/>
  <c r="X4563" i="3"/>
  <c r="V4563" i="3"/>
  <c r="Y4563" i="3"/>
  <c r="X4562" i="3"/>
  <c r="V4562" i="3"/>
  <c r="Y4562" i="3"/>
  <c r="X4561" i="3"/>
  <c r="V4561" i="3"/>
  <c r="Y4561" i="3"/>
  <c r="X4560" i="3"/>
  <c r="V4560" i="3"/>
  <c r="Y4560" i="3"/>
  <c r="X4559" i="3"/>
  <c r="V4559" i="3"/>
  <c r="Y4559" i="3"/>
  <c r="X4558" i="3"/>
  <c r="V4558" i="3"/>
  <c r="Y4558" i="3"/>
  <c r="X4557" i="3"/>
  <c r="V4557" i="3"/>
  <c r="Y4557" i="3"/>
  <c r="X4556" i="3"/>
  <c r="V4556" i="3"/>
  <c r="Y4556" i="3"/>
  <c r="X4555" i="3"/>
  <c r="V4555" i="3"/>
  <c r="Y4555" i="3"/>
  <c r="X4554" i="3"/>
  <c r="V4554" i="3"/>
  <c r="Y4554" i="3"/>
  <c r="X4553" i="3"/>
  <c r="V4553" i="3"/>
  <c r="Y4553" i="3"/>
  <c r="X4552" i="3"/>
  <c r="V4552" i="3"/>
  <c r="Y4552" i="3"/>
  <c r="X4551" i="3"/>
  <c r="V4551" i="3"/>
  <c r="Y4551" i="3"/>
  <c r="X4550" i="3"/>
  <c r="V4550" i="3"/>
  <c r="Y4550" i="3"/>
  <c r="X4549" i="3"/>
  <c r="V4549" i="3"/>
  <c r="Y4549" i="3"/>
  <c r="X4548" i="3"/>
  <c r="V4548" i="3"/>
  <c r="Y4548" i="3"/>
  <c r="X4547" i="3"/>
  <c r="V4547" i="3"/>
  <c r="Y4547" i="3"/>
  <c r="X4546" i="3"/>
  <c r="V4546" i="3"/>
  <c r="Y4546" i="3"/>
  <c r="X4545" i="3"/>
  <c r="V4545" i="3"/>
  <c r="Y4545" i="3"/>
  <c r="X4544" i="3"/>
  <c r="V4544" i="3"/>
  <c r="Y4544" i="3"/>
  <c r="X4543" i="3"/>
  <c r="V4543" i="3"/>
  <c r="Y4543" i="3"/>
  <c r="X4542" i="3"/>
  <c r="V4542" i="3"/>
  <c r="Y4542" i="3"/>
  <c r="X4541" i="3"/>
  <c r="V4541" i="3"/>
  <c r="Y4541" i="3"/>
  <c r="X4540" i="3"/>
  <c r="V4540" i="3"/>
  <c r="Y4540" i="3"/>
  <c r="X4539" i="3"/>
  <c r="V4539" i="3"/>
  <c r="Y4539" i="3"/>
  <c r="X4538" i="3"/>
  <c r="V4538" i="3"/>
  <c r="Y4538" i="3"/>
  <c r="X4537" i="3"/>
  <c r="V4537" i="3"/>
  <c r="Y4537" i="3"/>
  <c r="X4536" i="3"/>
  <c r="V4536" i="3"/>
  <c r="Y4536" i="3"/>
  <c r="X4535" i="3"/>
  <c r="V4535" i="3"/>
  <c r="Y4535" i="3"/>
  <c r="X4534" i="3"/>
  <c r="V4534" i="3"/>
  <c r="Y4534" i="3"/>
  <c r="X4533" i="3"/>
  <c r="V4533" i="3"/>
  <c r="Y4533" i="3"/>
  <c r="X4532" i="3"/>
  <c r="V4532" i="3"/>
  <c r="Y4532" i="3"/>
  <c r="X4531" i="3"/>
  <c r="V4531" i="3"/>
  <c r="Y4531" i="3"/>
  <c r="X4530" i="3"/>
  <c r="V4530" i="3"/>
  <c r="Y4530" i="3"/>
  <c r="X4529" i="3"/>
  <c r="V4529" i="3"/>
  <c r="Y4529" i="3"/>
  <c r="X4528" i="3"/>
  <c r="V4528" i="3"/>
  <c r="Y4528" i="3"/>
  <c r="X4527" i="3"/>
  <c r="V4527" i="3"/>
  <c r="Y4527" i="3"/>
  <c r="X4526" i="3"/>
  <c r="V4526" i="3"/>
  <c r="Y4526" i="3"/>
  <c r="X4525" i="3"/>
  <c r="V4525" i="3"/>
  <c r="Y4525" i="3"/>
  <c r="X4524" i="3"/>
  <c r="V4524" i="3"/>
  <c r="Y4524" i="3"/>
  <c r="X4523" i="3"/>
  <c r="V4523" i="3"/>
  <c r="Y4523" i="3"/>
  <c r="X4522" i="3"/>
  <c r="V4522" i="3"/>
  <c r="Y4522" i="3"/>
  <c r="X4521" i="3"/>
  <c r="V4521" i="3"/>
  <c r="Y4521" i="3"/>
  <c r="X4520" i="3"/>
  <c r="V4520" i="3"/>
  <c r="Y4520" i="3"/>
  <c r="X4519" i="3"/>
  <c r="V4519" i="3"/>
  <c r="Y4519" i="3"/>
  <c r="X4518" i="3"/>
  <c r="V4518" i="3"/>
  <c r="Y4518" i="3"/>
  <c r="X4517" i="3"/>
  <c r="V4517" i="3"/>
  <c r="Y4517" i="3"/>
  <c r="X4516" i="3"/>
  <c r="V4516" i="3"/>
  <c r="Y4516" i="3"/>
  <c r="X4515" i="3"/>
  <c r="V4515" i="3"/>
  <c r="Y4515" i="3"/>
  <c r="X4514" i="3"/>
  <c r="V4514" i="3"/>
  <c r="Y4514" i="3"/>
  <c r="X4513" i="3"/>
  <c r="V4513" i="3"/>
  <c r="Y4513" i="3"/>
  <c r="X4512" i="3"/>
  <c r="V4512" i="3"/>
  <c r="Y4512" i="3"/>
  <c r="X4511" i="3"/>
  <c r="V4511" i="3"/>
  <c r="Y4511" i="3"/>
  <c r="X4510" i="3"/>
  <c r="V4510" i="3"/>
  <c r="Y4510" i="3"/>
  <c r="X4509" i="3"/>
  <c r="V4509" i="3"/>
  <c r="Y4509" i="3"/>
  <c r="X4508" i="3"/>
  <c r="V4508" i="3"/>
  <c r="Y4508" i="3"/>
  <c r="X4507" i="3"/>
  <c r="V4507" i="3"/>
  <c r="Y4507" i="3"/>
  <c r="X4506" i="3"/>
  <c r="V4506" i="3"/>
  <c r="Y4506" i="3"/>
  <c r="X4505" i="3"/>
  <c r="V4505" i="3"/>
  <c r="Y4505" i="3"/>
  <c r="X4504" i="3"/>
  <c r="V4504" i="3"/>
  <c r="Y4504" i="3"/>
  <c r="X4503" i="3"/>
  <c r="V4503" i="3"/>
  <c r="Y4503" i="3"/>
  <c r="X4502" i="3"/>
  <c r="V4502" i="3"/>
  <c r="Y4502" i="3"/>
  <c r="X4501" i="3"/>
  <c r="V4501" i="3"/>
  <c r="Y4501" i="3"/>
  <c r="X4500" i="3"/>
  <c r="V4500" i="3"/>
  <c r="Y4500" i="3"/>
  <c r="X4499" i="3"/>
  <c r="V4499" i="3"/>
  <c r="Y4499" i="3"/>
  <c r="X4498" i="3"/>
  <c r="V4498" i="3"/>
  <c r="Y4498" i="3"/>
  <c r="X4497" i="3"/>
  <c r="V4497" i="3"/>
  <c r="Y4497" i="3"/>
  <c r="X4496" i="3"/>
  <c r="V4496" i="3"/>
  <c r="Y4496" i="3"/>
  <c r="X4495" i="3"/>
  <c r="V4495" i="3"/>
  <c r="Y4495" i="3"/>
  <c r="X4494" i="3"/>
  <c r="V4494" i="3"/>
  <c r="Y4494" i="3"/>
  <c r="X4493" i="3"/>
  <c r="V4493" i="3"/>
  <c r="Y4493" i="3"/>
  <c r="X4492" i="3"/>
  <c r="V4492" i="3"/>
  <c r="Y4492" i="3"/>
  <c r="X4491" i="3"/>
  <c r="V4491" i="3"/>
  <c r="Y4491" i="3"/>
  <c r="X4490" i="3"/>
  <c r="V4490" i="3"/>
  <c r="Y4490" i="3"/>
  <c r="X4489" i="3"/>
  <c r="V4489" i="3"/>
  <c r="Y4489" i="3"/>
  <c r="X4488" i="3"/>
  <c r="V4488" i="3"/>
  <c r="Y4488" i="3"/>
  <c r="X4487" i="3"/>
  <c r="V4487" i="3"/>
  <c r="Y4487" i="3"/>
  <c r="X4486" i="3"/>
  <c r="V4486" i="3"/>
  <c r="Y4486" i="3"/>
  <c r="X4485" i="3"/>
  <c r="V4485" i="3"/>
  <c r="Y4485" i="3"/>
  <c r="X4484" i="3"/>
  <c r="V4484" i="3"/>
  <c r="Y4484" i="3"/>
  <c r="X4483" i="3"/>
  <c r="V4483" i="3"/>
  <c r="Y4483" i="3"/>
  <c r="X4482" i="3"/>
  <c r="V4482" i="3"/>
  <c r="Y4482" i="3"/>
  <c r="X4481" i="3"/>
  <c r="V4481" i="3"/>
  <c r="Y4481" i="3"/>
  <c r="X4480" i="3"/>
  <c r="V4480" i="3"/>
  <c r="Y4480" i="3"/>
  <c r="X4479" i="3"/>
  <c r="V4479" i="3"/>
  <c r="Y4479" i="3"/>
  <c r="X4478" i="3"/>
  <c r="V4478" i="3"/>
  <c r="Y4478" i="3"/>
  <c r="X4477" i="3"/>
  <c r="V4477" i="3"/>
  <c r="Y4477" i="3"/>
  <c r="X4476" i="3"/>
  <c r="V4476" i="3"/>
  <c r="Y4476" i="3"/>
  <c r="X4475" i="3"/>
  <c r="V4475" i="3"/>
  <c r="Y4475" i="3"/>
  <c r="X4474" i="3"/>
  <c r="V4474" i="3"/>
  <c r="Y4474" i="3"/>
  <c r="X4473" i="3"/>
  <c r="V4473" i="3"/>
  <c r="Y4473" i="3"/>
  <c r="X4472" i="3"/>
  <c r="V4472" i="3"/>
  <c r="Y4472" i="3"/>
  <c r="X4471" i="3"/>
  <c r="V4471" i="3"/>
  <c r="Y4471" i="3"/>
  <c r="X4470" i="3"/>
  <c r="V4470" i="3"/>
  <c r="Y4470" i="3"/>
  <c r="X4469" i="3"/>
  <c r="V4469" i="3"/>
  <c r="Y4469" i="3"/>
  <c r="X4468" i="3"/>
  <c r="V4468" i="3"/>
  <c r="Y4468" i="3"/>
  <c r="X4467" i="3"/>
  <c r="V4467" i="3"/>
  <c r="Y4467" i="3"/>
  <c r="X4466" i="3"/>
  <c r="V4466" i="3"/>
  <c r="Y4466" i="3"/>
  <c r="X4465" i="3"/>
  <c r="V4465" i="3"/>
  <c r="Y4465" i="3"/>
  <c r="X4464" i="3"/>
  <c r="V4464" i="3"/>
  <c r="Y4464" i="3"/>
  <c r="X4463" i="3"/>
  <c r="V4463" i="3"/>
  <c r="Y4463" i="3"/>
  <c r="X4462" i="3"/>
  <c r="V4462" i="3"/>
  <c r="Y4462" i="3"/>
  <c r="X4461" i="3"/>
  <c r="V4461" i="3"/>
  <c r="Y4461" i="3"/>
  <c r="X4460" i="3"/>
  <c r="V4460" i="3"/>
  <c r="Y4460" i="3"/>
  <c r="X4459" i="3"/>
  <c r="V4459" i="3"/>
  <c r="Y4459" i="3"/>
  <c r="X4458" i="3"/>
  <c r="V4458" i="3"/>
  <c r="Y4458" i="3"/>
  <c r="X4457" i="3"/>
  <c r="V4457" i="3"/>
  <c r="Y4457" i="3"/>
  <c r="X4456" i="3"/>
  <c r="V4456" i="3"/>
  <c r="Y4456" i="3"/>
  <c r="X4455" i="3"/>
  <c r="V4455" i="3"/>
  <c r="Y4455" i="3"/>
  <c r="X4454" i="3"/>
  <c r="V4454" i="3"/>
  <c r="Y4454" i="3"/>
  <c r="X4453" i="3"/>
  <c r="V4453" i="3"/>
  <c r="Y4453" i="3"/>
  <c r="X4452" i="3"/>
  <c r="V4452" i="3"/>
  <c r="Y4452" i="3"/>
  <c r="X4451" i="3"/>
  <c r="V4451" i="3"/>
  <c r="Y4451" i="3"/>
  <c r="X4450" i="3"/>
  <c r="V4450" i="3"/>
  <c r="Y4450" i="3"/>
  <c r="X4449" i="3"/>
  <c r="V4449" i="3"/>
  <c r="Y4449" i="3"/>
  <c r="X4448" i="3"/>
  <c r="V4448" i="3"/>
  <c r="Y4448" i="3"/>
  <c r="X4447" i="3"/>
  <c r="V4447" i="3"/>
  <c r="Y4447" i="3"/>
  <c r="X4446" i="3"/>
  <c r="V4446" i="3"/>
  <c r="Y4446" i="3"/>
  <c r="X4445" i="3"/>
  <c r="V4445" i="3"/>
  <c r="Y4445" i="3"/>
  <c r="X4444" i="3"/>
  <c r="V4444" i="3"/>
  <c r="Y4444" i="3"/>
  <c r="X4443" i="3"/>
  <c r="V4443" i="3"/>
  <c r="Y4443" i="3"/>
  <c r="X4442" i="3"/>
  <c r="V4442" i="3"/>
  <c r="Y4442" i="3"/>
  <c r="X4441" i="3"/>
  <c r="V4441" i="3"/>
  <c r="Y4441" i="3"/>
  <c r="X4440" i="3"/>
  <c r="V4440" i="3"/>
  <c r="Y4440" i="3"/>
  <c r="X4439" i="3"/>
  <c r="V4439" i="3"/>
  <c r="Y4439" i="3"/>
  <c r="X4438" i="3"/>
  <c r="V4438" i="3"/>
  <c r="Y4438" i="3"/>
  <c r="X4437" i="3"/>
  <c r="V4437" i="3"/>
  <c r="Y4437" i="3"/>
  <c r="X4436" i="3"/>
  <c r="V4436" i="3"/>
  <c r="Y4436" i="3"/>
  <c r="X4435" i="3"/>
  <c r="V4435" i="3"/>
  <c r="Y4435" i="3"/>
  <c r="X4434" i="3"/>
  <c r="V4434" i="3"/>
  <c r="Y4434" i="3"/>
  <c r="X4433" i="3"/>
  <c r="V4433" i="3"/>
  <c r="Y4433" i="3"/>
  <c r="X4432" i="3"/>
  <c r="V4432" i="3"/>
  <c r="Y4432" i="3"/>
  <c r="X4431" i="3"/>
  <c r="V4431" i="3"/>
  <c r="Y4431" i="3"/>
  <c r="X4430" i="3"/>
  <c r="V4430" i="3"/>
  <c r="Y4430" i="3"/>
  <c r="X4429" i="3"/>
  <c r="V4429" i="3"/>
  <c r="Y4429" i="3"/>
  <c r="X4428" i="3"/>
  <c r="V4428" i="3"/>
  <c r="Y4428" i="3"/>
  <c r="X4427" i="3"/>
  <c r="V4427" i="3"/>
  <c r="Y4427" i="3"/>
  <c r="X4426" i="3"/>
  <c r="V4426" i="3"/>
  <c r="Y4426" i="3"/>
  <c r="X4425" i="3"/>
  <c r="V4425" i="3"/>
  <c r="Y4425" i="3"/>
  <c r="X4424" i="3"/>
  <c r="V4424" i="3"/>
  <c r="Y4424" i="3"/>
  <c r="X4423" i="3"/>
  <c r="V4423" i="3"/>
  <c r="Y4423" i="3"/>
  <c r="X4422" i="3"/>
  <c r="V4422" i="3"/>
  <c r="Y4422" i="3"/>
  <c r="X4421" i="3"/>
  <c r="V4421" i="3"/>
  <c r="Y4421" i="3"/>
  <c r="X4420" i="3"/>
  <c r="V4420" i="3"/>
  <c r="Y4420" i="3"/>
  <c r="X4419" i="3"/>
  <c r="V4419" i="3"/>
  <c r="Y4419" i="3"/>
  <c r="X4418" i="3"/>
  <c r="V4418" i="3"/>
  <c r="Y4418" i="3"/>
  <c r="X4417" i="3"/>
  <c r="V4417" i="3"/>
  <c r="Y4417" i="3"/>
  <c r="X4416" i="3"/>
  <c r="V4416" i="3"/>
  <c r="Y4416" i="3"/>
  <c r="X4415" i="3"/>
  <c r="V4415" i="3"/>
  <c r="Y4415" i="3"/>
  <c r="X4414" i="3"/>
  <c r="V4414" i="3"/>
  <c r="Y4414" i="3"/>
  <c r="X4413" i="3"/>
  <c r="V4413" i="3"/>
  <c r="Y4413" i="3"/>
  <c r="X4412" i="3"/>
  <c r="V4412" i="3"/>
  <c r="Y4412" i="3"/>
  <c r="X4411" i="3"/>
  <c r="V4411" i="3"/>
  <c r="Y4411" i="3"/>
  <c r="X4410" i="3"/>
  <c r="V4410" i="3"/>
  <c r="Y4410" i="3"/>
  <c r="X4409" i="3"/>
  <c r="V4409" i="3"/>
  <c r="Y4409" i="3"/>
  <c r="X4408" i="3"/>
  <c r="V4408" i="3"/>
  <c r="Y4408" i="3"/>
  <c r="X4407" i="3"/>
  <c r="V4407" i="3"/>
  <c r="Y4407" i="3"/>
  <c r="X4406" i="3"/>
  <c r="V4406" i="3"/>
  <c r="Y4406" i="3"/>
  <c r="X4405" i="3"/>
  <c r="V4405" i="3"/>
  <c r="Y4405" i="3"/>
  <c r="X4404" i="3"/>
  <c r="V4404" i="3"/>
  <c r="Y4404" i="3"/>
  <c r="X4403" i="3"/>
  <c r="V4403" i="3"/>
  <c r="Y4403" i="3"/>
  <c r="X4402" i="3"/>
  <c r="V4402" i="3"/>
  <c r="Y4402" i="3"/>
  <c r="X4401" i="3"/>
  <c r="V4401" i="3"/>
  <c r="Y4401" i="3"/>
  <c r="X4400" i="3"/>
  <c r="V4400" i="3"/>
  <c r="Y4400" i="3"/>
  <c r="X4399" i="3"/>
  <c r="V4399" i="3"/>
  <c r="Y4399" i="3"/>
  <c r="X4398" i="3"/>
  <c r="V4398" i="3"/>
  <c r="Y4398" i="3"/>
  <c r="X4397" i="3"/>
  <c r="V4397" i="3"/>
  <c r="Y4397" i="3"/>
  <c r="X4396" i="3"/>
  <c r="V4396" i="3"/>
  <c r="Y4396" i="3"/>
  <c r="X4395" i="3"/>
  <c r="V4395" i="3"/>
  <c r="Y4395" i="3"/>
  <c r="X4394" i="3"/>
  <c r="V4394" i="3"/>
  <c r="Y4394" i="3"/>
  <c r="X4393" i="3"/>
  <c r="V4393" i="3"/>
  <c r="Y4393" i="3"/>
  <c r="X4392" i="3"/>
  <c r="V4392" i="3"/>
  <c r="Y4392" i="3"/>
  <c r="X4391" i="3"/>
  <c r="V4391" i="3"/>
  <c r="Y4391" i="3"/>
  <c r="X4390" i="3"/>
  <c r="V4390" i="3"/>
  <c r="Y4390" i="3"/>
  <c r="X4389" i="3"/>
  <c r="V4389" i="3"/>
  <c r="Y4389" i="3"/>
  <c r="X4388" i="3"/>
  <c r="V4388" i="3"/>
  <c r="Y4388" i="3"/>
  <c r="X4387" i="3"/>
  <c r="V4387" i="3"/>
  <c r="Y4387" i="3"/>
  <c r="X4386" i="3"/>
  <c r="V4386" i="3"/>
  <c r="Y4386" i="3"/>
  <c r="X4385" i="3"/>
  <c r="V4385" i="3"/>
  <c r="Y4385" i="3"/>
  <c r="X4384" i="3"/>
  <c r="V4384" i="3"/>
  <c r="Y4384" i="3"/>
  <c r="X4383" i="3"/>
  <c r="V4383" i="3"/>
  <c r="Y4383" i="3"/>
  <c r="X4382" i="3"/>
  <c r="V4382" i="3"/>
  <c r="Y4382" i="3"/>
  <c r="X4381" i="3"/>
  <c r="V4381" i="3"/>
  <c r="Y4381" i="3"/>
  <c r="X4380" i="3"/>
  <c r="V4380" i="3"/>
  <c r="Y4380" i="3"/>
  <c r="X4379" i="3"/>
  <c r="V4379" i="3"/>
  <c r="Y4379" i="3"/>
  <c r="X4378" i="3"/>
  <c r="V4378" i="3"/>
  <c r="Y4378" i="3"/>
  <c r="X4377" i="3"/>
  <c r="V4377" i="3"/>
  <c r="Y4377" i="3"/>
  <c r="X4376" i="3"/>
  <c r="V4376" i="3"/>
  <c r="Y4376" i="3"/>
  <c r="X4375" i="3"/>
  <c r="V4375" i="3"/>
  <c r="Y4375" i="3"/>
  <c r="X4374" i="3"/>
  <c r="V4374" i="3"/>
  <c r="Y4374" i="3"/>
  <c r="X4373" i="3"/>
  <c r="V4373" i="3"/>
  <c r="Y4373" i="3"/>
  <c r="X4372" i="3"/>
  <c r="V4372" i="3"/>
  <c r="Y4372" i="3"/>
  <c r="X4371" i="3"/>
  <c r="V4371" i="3"/>
  <c r="Y4371" i="3"/>
  <c r="X4370" i="3"/>
  <c r="V4370" i="3"/>
  <c r="Y4370" i="3"/>
  <c r="X4369" i="3"/>
  <c r="V4369" i="3"/>
  <c r="Y4369" i="3"/>
  <c r="X4368" i="3"/>
  <c r="V4368" i="3"/>
  <c r="Y4368" i="3"/>
  <c r="X4367" i="3"/>
  <c r="V4367" i="3"/>
  <c r="Y4367" i="3"/>
  <c r="X4366" i="3"/>
  <c r="V4366" i="3"/>
  <c r="Y4366" i="3"/>
  <c r="X4365" i="3"/>
  <c r="V4365" i="3"/>
  <c r="Y4365" i="3"/>
  <c r="X4364" i="3"/>
  <c r="V4364" i="3"/>
  <c r="Y4364" i="3"/>
  <c r="X4363" i="3"/>
  <c r="V4363" i="3"/>
  <c r="Y4363" i="3"/>
  <c r="X4362" i="3"/>
  <c r="V4362" i="3"/>
  <c r="Y4362" i="3"/>
  <c r="X4361" i="3"/>
  <c r="V4361" i="3"/>
  <c r="Y4361" i="3"/>
  <c r="X4360" i="3"/>
  <c r="V4360" i="3"/>
  <c r="Y4360" i="3"/>
  <c r="X4359" i="3"/>
  <c r="V4359" i="3"/>
  <c r="Y4359" i="3"/>
  <c r="X4358" i="3"/>
  <c r="V4358" i="3"/>
  <c r="Y4358" i="3"/>
  <c r="X4357" i="3"/>
  <c r="V4357" i="3"/>
  <c r="Y4357" i="3"/>
  <c r="X4356" i="3"/>
  <c r="V4356" i="3"/>
  <c r="Y4356" i="3"/>
  <c r="X4355" i="3"/>
  <c r="V4355" i="3"/>
  <c r="Y4355" i="3"/>
  <c r="X4354" i="3"/>
  <c r="V4354" i="3"/>
  <c r="Y4354" i="3"/>
  <c r="X4353" i="3"/>
  <c r="V4353" i="3"/>
  <c r="Y4353" i="3"/>
  <c r="X4352" i="3"/>
  <c r="V4352" i="3"/>
  <c r="Y4352" i="3"/>
  <c r="X4351" i="3"/>
  <c r="V4351" i="3"/>
  <c r="Y4351" i="3"/>
  <c r="X4350" i="3"/>
  <c r="V4350" i="3"/>
  <c r="Y4350" i="3"/>
  <c r="X4349" i="3"/>
  <c r="V4349" i="3"/>
  <c r="Y4349" i="3"/>
  <c r="X4348" i="3"/>
  <c r="V4348" i="3"/>
  <c r="Y4348" i="3"/>
  <c r="X4347" i="3"/>
  <c r="V4347" i="3"/>
  <c r="Y4347" i="3"/>
  <c r="X4346" i="3"/>
  <c r="V4346" i="3"/>
  <c r="Y4346" i="3"/>
  <c r="X4345" i="3"/>
  <c r="V4345" i="3"/>
  <c r="Y4345" i="3"/>
  <c r="X4344" i="3"/>
  <c r="V4344" i="3"/>
  <c r="Y4344" i="3"/>
  <c r="X4343" i="3"/>
  <c r="V4343" i="3"/>
  <c r="Y4343" i="3"/>
  <c r="X4342" i="3"/>
  <c r="V4342" i="3"/>
  <c r="Y4342" i="3"/>
  <c r="X4341" i="3"/>
  <c r="V4341" i="3"/>
  <c r="Y4341" i="3"/>
  <c r="X4340" i="3"/>
  <c r="V4340" i="3"/>
  <c r="Y4340" i="3"/>
  <c r="X4339" i="3"/>
  <c r="V4339" i="3"/>
  <c r="Y4339" i="3"/>
  <c r="X4338" i="3"/>
  <c r="V4338" i="3"/>
  <c r="Y4338" i="3"/>
  <c r="X4337" i="3"/>
  <c r="V4337" i="3"/>
  <c r="Y4337" i="3"/>
  <c r="X4336" i="3"/>
  <c r="V4336" i="3"/>
  <c r="Y4336" i="3"/>
  <c r="X4335" i="3"/>
  <c r="V4335" i="3"/>
  <c r="Y4335" i="3"/>
  <c r="X4334" i="3"/>
  <c r="V4334" i="3"/>
  <c r="Y4334" i="3"/>
  <c r="X4333" i="3"/>
  <c r="V4333" i="3"/>
  <c r="Y4333" i="3"/>
  <c r="X4332" i="3"/>
  <c r="V4332" i="3"/>
  <c r="Y4332" i="3"/>
  <c r="X4331" i="3"/>
  <c r="V4331" i="3"/>
  <c r="Y4331" i="3"/>
  <c r="X4330" i="3"/>
  <c r="V4330" i="3"/>
  <c r="Y4330" i="3"/>
  <c r="X4329" i="3"/>
  <c r="V4329" i="3"/>
  <c r="Y4329" i="3"/>
  <c r="X4328" i="3"/>
  <c r="V4328" i="3"/>
  <c r="Y4328" i="3"/>
  <c r="X4327" i="3"/>
  <c r="V4327" i="3"/>
  <c r="Y4327" i="3"/>
  <c r="X4326" i="3"/>
  <c r="V4326" i="3"/>
  <c r="Y4326" i="3"/>
  <c r="X4325" i="3"/>
  <c r="V4325" i="3"/>
  <c r="Y4325" i="3"/>
  <c r="X4324" i="3"/>
  <c r="V4324" i="3"/>
  <c r="Y4324" i="3"/>
  <c r="X4323" i="3"/>
  <c r="V4323" i="3"/>
  <c r="Y4323" i="3"/>
  <c r="X4322" i="3"/>
  <c r="V4322" i="3"/>
  <c r="Y4322" i="3"/>
  <c r="X4321" i="3"/>
  <c r="V4321" i="3"/>
  <c r="Y4321" i="3"/>
  <c r="X4320" i="3"/>
  <c r="V4320" i="3"/>
  <c r="Y4320" i="3"/>
  <c r="X4319" i="3"/>
  <c r="V4319" i="3"/>
  <c r="Y4319" i="3"/>
  <c r="X4318" i="3"/>
  <c r="V4318" i="3"/>
  <c r="Y4318" i="3"/>
  <c r="X4317" i="3"/>
  <c r="V4317" i="3"/>
  <c r="Y4317" i="3"/>
  <c r="X4316" i="3"/>
  <c r="V4316" i="3"/>
  <c r="Y4316" i="3"/>
  <c r="X4315" i="3"/>
  <c r="V4315" i="3"/>
  <c r="Y4315" i="3"/>
  <c r="X4314" i="3"/>
  <c r="V4314" i="3"/>
  <c r="Y4314" i="3"/>
  <c r="X4313" i="3"/>
  <c r="V4313" i="3"/>
  <c r="Y4313" i="3"/>
  <c r="X4312" i="3"/>
  <c r="V4312" i="3"/>
  <c r="Y4312" i="3"/>
  <c r="X4311" i="3"/>
  <c r="V4311" i="3"/>
  <c r="Y4311" i="3"/>
  <c r="X4310" i="3"/>
  <c r="V4310" i="3"/>
  <c r="Y4310" i="3"/>
  <c r="X4309" i="3"/>
  <c r="V4309" i="3"/>
  <c r="Y4309" i="3"/>
  <c r="X4308" i="3"/>
  <c r="V4308" i="3"/>
  <c r="Y4308" i="3"/>
  <c r="X4307" i="3"/>
  <c r="V4307" i="3"/>
  <c r="Y4307" i="3"/>
  <c r="X4306" i="3"/>
  <c r="V4306" i="3"/>
  <c r="Y4306" i="3"/>
  <c r="X4305" i="3"/>
  <c r="V4305" i="3"/>
  <c r="Y4305" i="3"/>
  <c r="X4304" i="3"/>
  <c r="V4304" i="3"/>
  <c r="Y4304" i="3"/>
  <c r="X4303" i="3"/>
  <c r="V4303" i="3"/>
  <c r="Y4303" i="3"/>
  <c r="X4302" i="3"/>
  <c r="V4302" i="3"/>
  <c r="Y4302" i="3"/>
  <c r="X4301" i="3"/>
  <c r="V4301" i="3"/>
  <c r="Y4301" i="3"/>
  <c r="X4300" i="3"/>
  <c r="V4300" i="3"/>
  <c r="Y4300" i="3"/>
  <c r="X4299" i="3"/>
  <c r="V4299" i="3"/>
  <c r="Y4299" i="3"/>
  <c r="X4298" i="3"/>
  <c r="V4298" i="3"/>
  <c r="Y4298" i="3"/>
  <c r="X4297" i="3"/>
  <c r="V4297" i="3"/>
  <c r="Y4297" i="3"/>
  <c r="X4296" i="3"/>
  <c r="V4296" i="3"/>
  <c r="Y4296" i="3"/>
  <c r="X4295" i="3"/>
  <c r="V4295" i="3"/>
  <c r="Y4295" i="3"/>
  <c r="X4294" i="3"/>
  <c r="V4294" i="3"/>
  <c r="Y4294" i="3"/>
  <c r="X4293" i="3"/>
  <c r="V4293" i="3"/>
  <c r="Y4293" i="3"/>
  <c r="X4292" i="3"/>
  <c r="V4292" i="3"/>
  <c r="Y4292" i="3"/>
  <c r="X4291" i="3"/>
  <c r="V4291" i="3"/>
  <c r="Y4291" i="3"/>
  <c r="X4290" i="3"/>
  <c r="V4290" i="3"/>
  <c r="Y4290" i="3"/>
  <c r="X4289" i="3"/>
  <c r="V4289" i="3"/>
  <c r="Y4289" i="3"/>
  <c r="X4288" i="3"/>
  <c r="V4288" i="3"/>
  <c r="Y4288" i="3"/>
  <c r="X4287" i="3"/>
  <c r="V4287" i="3"/>
  <c r="Y4287" i="3"/>
  <c r="X4286" i="3"/>
  <c r="V4286" i="3"/>
  <c r="Y4286" i="3"/>
  <c r="X4285" i="3"/>
  <c r="V4285" i="3"/>
  <c r="Y4285" i="3"/>
  <c r="X4284" i="3"/>
  <c r="V4284" i="3"/>
  <c r="Y4284" i="3"/>
  <c r="X4283" i="3"/>
  <c r="V4283" i="3"/>
  <c r="Y4283" i="3"/>
  <c r="X4282" i="3"/>
  <c r="V4282" i="3"/>
  <c r="Y4282" i="3"/>
  <c r="X4281" i="3"/>
  <c r="V4281" i="3"/>
  <c r="Y4281" i="3"/>
  <c r="X4280" i="3"/>
  <c r="V4280" i="3"/>
  <c r="Y4280" i="3"/>
  <c r="X4279" i="3"/>
  <c r="V4279" i="3"/>
  <c r="Y4279" i="3"/>
  <c r="X4278" i="3"/>
  <c r="V4278" i="3"/>
  <c r="Y4278" i="3"/>
  <c r="X4277" i="3"/>
  <c r="V4277" i="3"/>
  <c r="Y4277" i="3"/>
  <c r="X4276" i="3"/>
  <c r="V4276" i="3"/>
  <c r="Y4276" i="3"/>
  <c r="X4275" i="3"/>
  <c r="V4275" i="3"/>
  <c r="Y4275" i="3"/>
  <c r="X4274" i="3"/>
  <c r="V4274" i="3"/>
  <c r="Y4274" i="3"/>
  <c r="X4273" i="3"/>
  <c r="V4273" i="3"/>
  <c r="Y4273" i="3"/>
  <c r="X4272" i="3"/>
  <c r="V4272" i="3"/>
  <c r="Y4272" i="3"/>
  <c r="X4271" i="3"/>
  <c r="V4271" i="3"/>
  <c r="Y4271" i="3"/>
  <c r="X4270" i="3"/>
  <c r="V4270" i="3"/>
  <c r="Y4270" i="3"/>
  <c r="X4269" i="3"/>
  <c r="V4269" i="3"/>
  <c r="Y4269" i="3"/>
  <c r="X4268" i="3"/>
  <c r="V4268" i="3"/>
  <c r="Y4268" i="3"/>
  <c r="X4267" i="3"/>
  <c r="V4267" i="3"/>
  <c r="Y4267" i="3"/>
  <c r="X4266" i="3"/>
  <c r="V4266" i="3"/>
  <c r="Y4266" i="3"/>
  <c r="X4265" i="3"/>
  <c r="V4265" i="3"/>
  <c r="Y4265" i="3"/>
  <c r="X4264" i="3"/>
  <c r="V4264" i="3"/>
  <c r="Y4264" i="3"/>
  <c r="X4263" i="3"/>
  <c r="V4263" i="3"/>
  <c r="Y4263" i="3"/>
  <c r="X4262" i="3"/>
  <c r="V4262" i="3"/>
  <c r="Y4262" i="3"/>
  <c r="X4261" i="3"/>
  <c r="V4261" i="3"/>
  <c r="Y4261" i="3"/>
  <c r="X4260" i="3"/>
  <c r="V4260" i="3"/>
  <c r="Y4260" i="3"/>
  <c r="X4259" i="3"/>
  <c r="V4259" i="3"/>
  <c r="Y4259" i="3"/>
  <c r="X4258" i="3"/>
  <c r="V4258" i="3"/>
  <c r="Y4258" i="3"/>
  <c r="X4257" i="3"/>
  <c r="V4257" i="3"/>
  <c r="Y4257" i="3"/>
  <c r="X4256" i="3"/>
  <c r="V4256" i="3"/>
  <c r="Y4256" i="3"/>
  <c r="X4255" i="3"/>
  <c r="V4255" i="3"/>
  <c r="Y4255" i="3"/>
  <c r="X4254" i="3"/>
  <c r="V4254" i="3"/>
  <c r="Y4254" i="3"/>
  <c r="X4253" i="3"/>
  <c r="V4253" i="3"/>
  <c r="Y4253" i="3"/>
  <c r="X4252" i="3"/>
  <c r="V4252" i="3"/>
  <c r="Y4252" i="3"/>
  <c r="X4251" i="3"/>
  <c r="V4251" i="3"/>
  <c r="Y4251" i="3"/>
  <c r="X4250" i="3"/>
  <c r="V4250" i="3"/>
  <c r="Y4250" i="3"/>
  <c r="X4249" i="3"/>
  <c r="V4249" i="3"/>
  <c r="Y4249" i="3"/>
  <c r="X4248" i="3"/>
  <c r="V4248" i="3"/>
  <c r="Y4248" i="3"/>
  <c r="X4247" i="3"/>
  <c r="V4247" i="3"/>
  <c r="Y4247" i="3"/>
  <c r="X4246" i="3"/>
  <c r="V4246" i="3"/>
  <c r="Y4246" i="3"/>
  <c r="X4245" i="3"/>
  <c r="V4245" i="3"/>
  <c r="Y4245" i="3"/>
  <c r="X4244" i="3"/>
  <c r="V4244" i="3"/>
  <c r="Y4244" i="3"/>
  <c r="X4243" i="3"/>
  <c r="V4243" i="3"/>
  <c r="Y4243" i="3"/>
  <c r="X4242" i="3"/>
  <c r="V4242" i="3"/>
  <c r="Y4242" i="3"/>
  <c r="X4241" i="3"/>
  <c r="V4241" i="3"/>
  <c r="Y4241" i="3"/>
  <c r="X4240" i="3"/>
  <c r="V4240" i="3"/>
  <c r="Y4240" i="3"/>
  <c r="X4239" i="3"/>
  <c r="V4239" i="3"/>
  <c r="Y4239" i="3"/>
  <c r="X4238" i="3"/>
  <c r="V4238" i="3"/>
  <c r="Y4238" i="3"/>
  <c r="X4237" i="3"/>
  <c r="V4237" i="3"/>
  <c r="Y4237" i="3"/>
  <c r="X4236" i="3"/>
  <c r="V4236" i="3"/>
  <c r="Y4236" i="3"/>
  <c r="X4235" i="3"/>
  <c r="V4235" i="3"/>
  <c r="Y4235" i="3"/>
  <c r="X4234" i="3"/>
  <c r="V4234" i="3"/>
  <c r="Y4234" i="3"/>
  <c r="X4233" i="3"/>
  <c r="V4233" i="3"/>
  <c r="Y4233" i="3"/>
  <c r="X4232" i="3"/>
  <c r="V4232" i="3"/>
  <c r="Y4232" i="3"/>
  <c r="X4231" i="3"/>
  <c r="V4231" i="3"/>
  <c r="Y4231" i="3"/>
  <c r="X4230" i="3"/>
  <c r="V4230" i="3"/>
  <c r="Y4230" i="3"/>
  <c r="X4229" i="3"/>
  <c r="V4229" i="3"/>
  <c r="Y4229" i="3"/>
  <c r="X4228" i="3"/>
  <c r="V4228" i="3"/>
  <c r="Y4228" i="3"/>
  <c r="X4227" i="3"/>
  <c r="V4227" i="3"/>
  <c r="Y4227" i="3"/>
  <c r="X4226" i="3"/>
  <c r="V4226" i="3"/>
  <c r="Y4226" i="3"/>
  <c r="X4225" i="3"/>
  <c r="V4225" i="3"/>
  <c r="Y4225" i="3"/>
  <c r="X4224" i="3"/>
  <c r="V4224" i="3"/>
  <c r="Y4224" i="3"/>
  <c r="X4223" i="3"/>
  <c r="V4223" i="3"/>
  <c r="Y4223" i="3"/>
  <c r="X4222" i="3"/>
  <c r="V4222" i="3"/>
  <c r="Y4222" i="3"/>
  <c r="X4221" i="3"/>
  <c r="V4221" i="3"/>
  <c r="Y4221" i="3"/>
  <c r="X4220" i="3"/>
  <c r="V4220" i="3"/>
  <c r="Y4220" i="3"/>
  <c r="X4219" i="3"/>
  <c r="V4219" i="3"/>
  <c r="Y4219" i="3"/>
  <c r="X4218" i="3"/>
  <c r="V4218" i="3"/>
  <c r="Y4218" i="3"/>
  <c r="X4217" i="3"/>
  <c r="V4217" i="3"/>
  <c r="Y4217" i="3"/>
  <c r="X4216" i="3"/>
  <c r="V4216" i="3"/>
  <c r="Y4216" i="3"/>
  <c r="X4215" i="3"/>
  <c r="V4215" i="3"/>
  <c r="Y4215" i="3"/>
  <c r="X4214" i="3"/>
  <c r="V4214" i="3"/>
  <c r="Y4214" i="3"/>
  <c r="X4213" i="3"/>
  <c r="V4213" i="3"/>
  <c r="Y4213" i="3"/>
  <c r="X4212" i="3"/>
  <c r="V4212" i="3"/>
  <c r="Y4212" i="3"/>
  <c r="X4211" i="3"/>
  <c r="V4211" i="3"/>
  <c r="Y4211" i="3"/>
  <c r="X4210" i="3"/>
  <c r="V4210" i="3"/>
  <c r="Y4210" i="3"/>
  <c r="X4209" i="3"/>
  <c r="V4209" i="3"/>
  <c r="Y4209" i="3"/>
  <c r="X4208" i="3"/>
  <c r="V4208" i="3"/>
  <c r="Y4208" i="3"/>
  <c r="X4207" i="3"/>
  <c r="V4207" i="3"/>
  <c r="Y4207" i="3"/>
  <c r="X4206" i="3"/>
  <c r="V4206" i="3"/>
  <c r="Y4206" i="3"/>
  <c r="X4205" i="3"/>
  <c r="V4205" i="3"/>
  <c r="Y4205" i="3"/>
  <c r="X4204" i="3"/>
  <c r="V4204" i="3"/>
  <c r="Y4204" i="3"/>
  <c r="X4203" i="3"/>
  <c r="V4203" i="3"/>
  <c r="Y4203" i="3"/>
  <c r="X4202" i="3"/>
  <c r="V4202" i="3"/>
  <c r="Y4202" i="3"/>
  <c r="X4201" i="3"/>
  <c r="V4201" i="3"/>
  <c r="Y4201" i="3"/>
  <c r="X4200" i="3"/>
  <c r="V4200" i="3"/>
  <c r="Y4200" i="3"/>
  <c r="X4199" i="3"/>
  <c r="V4199" i="3"/>
  <c r="Y4199" i="3"/>
  <c r="X4198" i="3"/>
  <c r="V4198" i="3"/>
  <c r="Y4198" i="3"/>
  <c r="X4197" i="3"/>
  <c r="V4197" i="3"/>
  <c r="Y4197" i="3"/>
  <c r="X4196" i="3"/>
  <c r="V4196" i="3"/>
  <c r="Y4196" i="3"/>
  <c r="X4195" i="3"/>
  <c r="V4195" i="3"/>
  <c r="Y4195" i="3"/>
  <c r="X4194" i="3"/>
  <c r="V4194" i="3"/>
  <c r="Y4194" i="3"/>
  <c r="X4193" i="3"/>
  <c r="V4193" i="3"/>
  <c r="Y4193" i="3"/>
  <c r="X4192" i="3"/>
  <c r="V4192" i="3"/>
  <c r="Y4192" i="3"/>
  <c r="X4191" i="3"/>
  <c r="V4191" i="3"/>
  <c r="Y4191" i="3"/>
  <c r="X4190" i="3"/>
  <c r="V4190" i="3"/>
  <c r="Y4190" i="3"/>
  <c r="X4189" i="3"/>
  <c r="V4189" i="3"/>
  <c r="Y4189" i="3"/>
  <c r="X4188" i="3"/>
  <c r="V4188" i="3"/>
  <c r="Y4188" i="3"/>
  <c r="X4187" i="3"/>
  <c r="V4187" i="3"/>
  <c r="Y4187" i="3"/>
  <c r="X4186" i="3"/>
  <c r="V4186" i="3"/>
  <c r="Y4186" i="3"/>
  <c r="X4185" i="3"/>
  <c r="V4185" i="3"/>
  <c r="Y4185" i="3"/>
  <c r="X4184" i="3"/>
  <c r="V4184" i="3"/>
  <c r="Y4184" i="3"/>
  <c r="X4183" i="3"/>
  <c r="V4183" i="3"/>
  <c r="Y4183" i="3"/>
  <c r="X4182" i="3"/>
  <c r="V4182" i="3"/>
  <c r="Y4182" i="3"/>
  <c r="X4181" i="3"/>
  <c r="V4181" i="3"/>
  <c r="Y4181" i="3"/>
  <c r="X4180" i="3"/>
  <c r="V4180" i="3"/>
  <c r="Y4180" i="3"/>
  <c r="X4179" i="3"/>
  <c r="V4179" i="3"/>
  <c r="Y4179" i="3"/>
  <c r="X4178" i="3"/>
  <c r="V4178" i="3"/>
  <c r="Y4178" i="3"/>
  <c r="X4177" i="3"/>
  <c r="V4177" i="3"/>
  <c r="Y4177" i="3"/>
  <c r="X4176" i="3"/>
  <c r="V4176" i="3"/>
  <c r="Y4176" i="3"/>
  <c r="X4175" i="3"/>
  <c r="V4175" i="3"/>
  <c r="Y4175" i="3"/>
  <c r="X4174" i="3"/>
  <c r="V4174" i="3"/>
  <c r="Y4174" i="3"/>
  <c r="X4173" i="3"/>
  <c r="V4173" i="3"/>
  <c r="Y4173" i="3"/>
  <c r="X4172" i="3"/>
  <c r="V4172" i="3"/>
  <c r="Y4172" i="3"/>
  <c r="X4171" i="3"/>
  <c r="V4171" i="3"/>
  <c r="Y4171" i="3"/>
  <c r="X4170" i="3"/>
  <c r="V4170" i="3"/>
  <c r="Y4170" i="3"/>
  <c r="X4169" i="3"/>
  <c r="V4169" i="3"/>
  <c r="Y4169" i="3"/>
  <c r="X4168" i="3"/>
  <c r="V4168" i="3"/>
  <c r="Y4168" i="3"/>
  <c r="X4167" i="3"/>
  <c r="V4167" i="3"/>
  <c r="Y4167" i="3"/>
  <c r="X4166" i="3"/>
  <c r="V4166" i="3"/>
  <c r="Y4166" i="3"/>
  <c r="X4165" i="3"/>
  <c r="V4165" i="3"/>
  <c r="Y4165" i="3"/>
  <c r="X4164" i="3"/>
  <c r="V4164" i="3"/>
  <c r="Y4164" i="3"/>
  <c r="X4163" i="3"/>
  <c r="V4163" i="3"/>
  <c r="Y4163" i="3"/>
  <c r="X4162" i="3"/>
  <c r="V4162" i="3"/>
  <c r="Y4162" i="3"/>
  <c r="X4161" i="3"/>
  <c r="V4161" i="3"/>
  <c r="Y4161" i="3"/>
  <c r="X4160" i="3"/>
  <c r="V4160" i="3"/>
  <c r="Y4160" i="3"/>
  <c r="X4159" i="3"/>
  <c r="V4159" i="3"/>
  <c r="Y4159" i="3"/>
  <c r="X4158" i="3"/>
  <c r="V4158" i="3"/>
  <c r="Y4158" i="3"/>
  <c r="X4157" i="3"/>
  <c r="V4157" i="3"/>
  <c r="Y4157" i="3"/>
  <c r="X4156" i="3"/>
  <c r="V4156" i="3"/>
  <c r="Y4156" i="3"/>
  <c r="X4155" i="3"/>
  <c r="V4155" i="3"/>
  <c r="Y4155" i="3"/>
  <c r="X4154" i="3"/>
  <c r="V4154" i="3"/>
  <c r="Y4154" i="3"/>
  <c r="X4153" i="3"/>
  <c r="V4153" i="3"/>
  <c r="Y4153" i="3"/>
  <c r="X4152" i="3"/>
  <c r="V4152" i="3"/>
  <c r="Y4152" i="3"/>
  <c r="X4151" i="3"/>
  <c r="V4151" i="3"/>
  <c r="Y4151" i="3"/>
  <c r="X4150" i="3"/>
  <c r="V4150" i="3"/>
  <c r="Y4150" i="3"/>
  <c r="X4149" i="3"/>
  <c r="V4149" i="3"/>
  <c r="Y4149" i="3"/>
  <c r="X4148" i="3"/>
  <c r="V4148" i="3"/>
  <c r="Y4148" i="3"/>
  <c r="X4147" i="3"/>
  <c r="V4147" i="3"/>
  <c r="Y4147" i="3"/>
  <c r="X4146" i="3"/>
  <c r="V4146" i="3"/>
  <c r="Y4146" i="3"/>
  <c r="X4145" i="3"/>
  <c r="V4145" i="3"/>
  <c r="Y4145" i="3"/>
  <c r="X4144" i="3"/>
  <c r="V4144" i="3"/>
  <c r="Y4144" i="3"/>
  <c r="X4143" i="3"/>
  <c r="V4143" i="3"/>
  <c r="Y4143" i="3"/>
  <c r="X4142" i="3"/>
  <c r="V4142" i="3"/>
  <c r="Y4142" i="3"/>
  <c r="X4141" i="3"/>
  <c r="V4141" i="3"/>
  <c r="Y4141" i="3"/>
  <c r="X4140" i="3"/>
  <c r="V4140" i="3"/>
  <c r="Y4140" i="3"/>
  <c r="X4139" i="3"/>
  <c r="V4139" i="3"/>
  <c r="Y4139" i="3"/>
  <c r="X4138" i="3"/>
  <c r="V4138" i="3"/>
  <c r="Y4138" i="3"/>
  <c r="X4137" i="3"/>
  <c r="V4137" i="3"/>
  <c r="Y4137" i="3"/>
  <c r="X4136" i="3"/>
  <c r="V4136" i="3"/>
  <c r="Y4136" i="3"/>
  <c r="X4135" i="3"/>
  <c r="V4135" i="3"/>
  <c r="Y4135" i="3"/>
  <c r="X4134" i="3"/>
  <c r="V4134" i="3"/>
  <c r="Y4134" i="3"/>
  <c r="X4133" i="3"/>
  <c r="V4133" i="3"/>
  <c r="Y4133" i="3"/>
  <c r="X4132" i="3"/>
  <c r="V4132" i="3"/>
  <c r="Y4132" i="3"/>
  <c r="X4131" i="3"/>
  <c r="V4131" i="3"/>
  <c r="Y4131" i="3"/>
  <c r="X4130" i="3"/>
  <c r="V4130" i="3"/>
  <c r="Y4130" i="3"/>
  <c r="X4129" i="3"/>
  <c r="V4129" i="3"/>
  <c r="Y4129" i="3"/>
  <c r="X4128" i="3"/>
  <c r="V4128" i="3"/>
  <c r="Y4128" i="3"/>
  <c r="X4127" i="3"/>
  <c r="V4127" i="3"/>
  <c r="Y4127" i="3"/>
  <c r="X4126" i="3"/>
  <c r="V4126" i="3"/>
  <c r="Y4126" i="3"/>
  <c r="X4125" i="3"/>
  <c r="V4125" i="3"/>
  <c r="Y4125" i="3"/>
  <c r="X4124" i="3"/>
  <c r="V4124" i="3"/>
  <c r="Y4124" i="3"/>
  <c r="X4123" i="3"/>
  <c r="V4123" i="3"/>
  <c r="Y4123" i="3"/>
  <c r="X4122" i="3"/>
  <c r="V4122" i="3"/>
  <c r="Y4122" i="3"/>
  <c r="X4121" i="3"/>
  <c r="V4121" i="3"/>
  <c r="Y4121" i="3"/>
  <c r="X4120" i="3"/>
  <c r="V4120" i="3"/>
  <c r="Y4120" i="3"/>
  <c r="X4119" i="3"/>
  <c r="V4119" i="3"/>
  <c r="Y4119" i="3"/>
  <c r="X4118" i="3"/>
  <c r="V4118" i="3"/>
  <c r="Y4118" i="3"/>
  <c r="X4117" i="3"/>
  <c r="V4117" i="3"/>
  <c r="Y4117" i="3"/>
  <c r="X4116" i="3"/>
  <c r="V4116" i="3"/>
  <c r="Y4116" i="3"/>
  <c r="X4115" i="3"/>
  <c r="V4115" i="3"/>
  <c r="Y4115" i="3"/>
  <c r="X4114" i="3"/>
  <c r="V4114" i="3"/>
  <c r="Y4114" i="3"/>
  <c r="X4113" i="3"/>
  <c r="V4113" i="3"/>
  <c r="Y4113" i="3"/>
  <c r="X4112" i="3"/>
  <c r="V4112" i="3"/>
  <c r="Y4112" i="3"/>
  <c r="X4111" i="3"/>
  <c r="V4111" i="3"/>
  <c r="Y4111" i="3"/>
  <c r="X4110" i="3"/>
  <c r="V4110" i="3"/>
  <c r="Y4110" i="3"/>
  <c r="X4109" i="3"/>
  <c r="V4109" i="3"/>
  <c r="Y4109" i="3"/>
  <c r="X4108" i="3"/>
  <c r="V4108" i="3"/>
  <c r="Y4108" i="3"/>
  <c r="X4107" i="3"/>
  <c r="V4107" i="3"/>
  <c r="Y4107" i="3"/>
  <c r="X4106" i="3"/>
  <c r="V4106" i="3"/>
  <c r="Y4106" i="3"/>
  <c r="X4105" i="3"/>
  <c r="V4105" i="3"/>
  <c r="Y4105" i="3"/>
  <c r="X4104" i="3"/>
  <c r="V4104" i="3"/>
  <c r="Y4104" i="3"/>
  <c r="X4103" i="3"/>
  <c r="V4103" i="3"/>
  <c r="Y4103" i="3"/>
  <c r="X4102" i="3"/>
  <c r="V4102" i="3"/>
  <c r="Y4102" i="3"/>
  <c r="X4101" i="3"/>
  <c r="V4101" i="3"/>
  <c r="Y4101" i="3"/>
  <c r="X4100" i="3"/>
  <c r="V4100" i="3"/>
  <c r="Y4100" i="3"/>
  <c r="X4099" i="3"/>
  <c r="V4099" i="3"/>
  <c r="Y4099" i="3"/>
  <c r="X4098" i="3"/>
  <c r="V4098" i="3"/>
  <c r="Y4098" i="3"/>
  <c r="X4097" i="3"/>
  <c r="V4097" i="3"/>
  <c r="Y4097" i="3"/>
  <c r="X4096" i="3"/>
  <c r="V4096" i="3"/>
  <c r="Y4096" i="3"/>
  <c r="X4095" i="3"/>
  <c r="V4095" i="3"/>
  <c r="Y4095" i="3"/>
  <c r="X4094" i="3"/>
  <c r="V4094" i="3"/>
  <c r="Y4094" i="3"/>
  <c r="X4093" i="3"/>
  <c r="V4093" i="3"/>
  <c r="Y4093" i="3"/>
  <c r="X4092" i="3"/>
  <c r="V4092" i="3"/>
  <c r="Y4092" i="3"/>
  <c r="X4091" i="3"/>
  <c r="V4091" i="3"/>
  <c r="Y4091" i="3"/>
  <c r="X4090" i="3"/>
  <c r="V4090" i="3"/>
  <c r="Y4090" i="3"/>
  <c r="X4089" i="3"/>
  <c r="V4089" i="3"/>
  <c r="Y4089" i="3"/>
  <c r="X4088" i="3"/>
  <c r="V4088" i="3"/>
  <c r="Y4088" i="3"/>
  <c r="X4087" i="3"/>
  <c r="V4087" i="3"/>
  <c r="Y4087" i="3"/>
  <c r="X4086" i="3"/>
  <c r="V4086" i="3"/>
  <c r="Y4086" i="3"/>
  <c r="X4085" i="3"/>
  <c r="V4085" i="3"/>
  <c r="Y4085" i="3"/>
  <c r="X4084" i="3"/>
  <c r="V4084" i="3"/>
  <c r="Y4084" i="3"/>
  <c r="X4083" i="3"/>
  <c r="V4083" i="3"/>
  <c r="Y4083" i="3"/>
  <c r="X4082" i="3"/>
  <c r="V4082" i="3"/>
  <c r="Y4082" i="3"/>
  <c r="X4081" i="3"/>
  <c r="V4081" i="3"/>
  <c r="Y4081" i="3"/>
  <c r="X4080" i="3"/>
  <c r="V4080" i="3"/>
  <c r="Y4080" i="3"/>
  <c r="X4079" i="3"/>
  <c r="V4079" i="3"/>
  <c r="Y4079" i="3"/>
  <c r="X4078" i="3"/>
  <c r="V4078" i="3"/>
  <c r="Y4078" i="3"/>
  <c r="X4077" i="3"/>
  <c r="V4077" i="3"/>
  <c r="Y4077" i="3"/>
  <c r="X4076" i="3"/>
  <c r="V4076" i="3"/>
  <c r="Y4076" i="3"/>
  <c r="X4075" i="3"/>
  <c r="V4075" i="3"/>
  <c r="Y4075" i="3"/>
  <c r="X4074" i="3"/>
  <c r="V4074" i="3"/>
  <c r="Y4074" i="3"/>
  <c r="X4073" i="3"/>
  <c r="V4073" i="3"/>
  <c r="Y4073" i="3"/>
  <c r="X4072" i="3"/>
  <c r="V4072" i="3"/>
  <c r="Y4072" i="3"/>
  <c r="X4071" i="3"/>
  <c r="V4071" i="3"/>
  <c r="Y4071" i="3"/>
  <c r="X4070" i="3"/>
  <c r="V4070" i="3"/>
  <c r="Y4070" i="3"/>
  <c r="X4069" i="3"/>
  <c r="V4069" i="3"/>
  <c r="Y4069" i="3"/>
  <c r="X4068" i="3"/>
  <c r="V4068" i="3"/>
  <c r="Y4068" i="3"/>
  <c r="X4067" i="3"/>
  <c r="V4067" i="3"/>
  <c r="Y4067" i="3"/>
  <c r="X4066" i="3"/>
  <c r="V4066" i="3"/>
  <c r="Y4066" i="3"/>
  <c r="X4065" i="3"/>
  <c r="V4065" i="3"/>
  <c r="Y4065" i="3"/>
  <c r="X4064" i="3"/>
  <c r="V4064" i="3"/>
  <c r="Y4064" i="3"/>
  <c r="X4063" i="3"/>
  <c r="V4063" i="3"/>
  <c r="Y4063" i="3"/>
  <c r="X4062" i="3"/>
  <c r="V4062" i="3"/>
  <c r="Y4062" i="3"/>
  <c r="X4061" i="3"/>
  <c r="V4061" i="3"/>
  <c r="Y4061" i="3"/>
  <c r="X4060" i="3"/>
  <c r="V4060" i="3"/>
  <c r="Y4060" i="3"/>
  <c r="X4059" i="3"/>
  <c r="V4059" i="3"/>
  <c r="Y4059" i="3"/>
  <c r="X4058" i="3"/>
  <c r="V4058" i="3"/>
  <c r="Y4058" i="3"/>
  <c r="X4057" i="3"/>
  <c r="V4057" i="3"/>
  <c r="Y4057" i="3"/>
  <c r="X4056" i="3"/>
  <c r="V4056" i="3"/>
  <c r="Y4056" i="3"/>
  <c r="X4055" i="3"/>
  <c r="V4055" i="3"/>
  <c r="Y4055" i="3"/>
  <c r="X4054" i="3"/>
  <c r="V4054" i="3"/>
  <c r="Y4054" i="3"/>
  <c r="X4053" i="3"/>
  <c r="V4053" i="3"/>
  <c r="Y4053" i="3"/>
  <c r="X4052" i="3"/>
  <c r="V4052" i="3"/>
  <c r="Y4052" i="3"/>
  <c r="X4051" i="3"/>
  <c r="V4051" i="3"/>
  <c r="Y4051" i="3"/>
  <c r="X4050" i="3"/>
  <c r="V4050" i="3"/>
  <c r="Y4050" i="3"/>
  <c r="X4049" i="3"/>
  <c r="V4049" i="3"/>
  <c r="Y4049" i="3"/>
  <c r="X4048" i="3"/>
  <c r="V4048" i="3"/>
  <c r="Y4048" i="3"/>
  <c r="X4047" i="3"/>
  <c r="V4047" i="3"/>
  <c r="Y4047" i="3"/>
  <c r="X4046" i="3"/>
  <c r="V4046" i="3"/>
  <c r="Y4046" i="3"/>
  <c r="X4045" i="3"/>
  <c r="V4045" i="3"/>
  <c r="Y4045" i="3"/>
  <c r="X4044" i="3"/>
  <c r="V4044" i="3"/>
  <c r="Y4044" i="3"/>
  <c r="X4043" i="3"/>
  <c r="V4043" i="3"/>
  <c r="Y4043" i="3"/>
  <c r="X4042" i="3"/>
  <c r="V4042" i="3"/>
  <c r="Y4042" i="3"/>
  <c r="X4041" i="3"/>
  <c r="V4041" i="3"/>
  <c r="Y4041" i="3"/>
  <c r="X4040" i="3"/>
  <c r="V4040" i="3"/>
  <c r="Y4040" i="3"/>
  <c r="X4039" i="3"/>
  <c r="V4039" i="3"/>
  <c r="Y4039" i="3"/>
  <c r="X4038" i="3"/>
  <c r="V4038" i="3"/>
  <c r="Y4038" i="3"/>
  <c r="X4037" i="3"/>
  <c r="V4037" i="3"/>
  <c r="Y4037" i="3"/>
  <c r="X4036" i="3"/>
  <c r="V4036" i="3"/>
  <c r="Y4036" i="3"/>
  <c r="X4035" i="3"/>
  <c r="V4035" i="3"/>
  <c r="Y4035" i="3"/>
  <c r="X4034" i="3"/>
  <c r="V4034" i="3"/>
  <c r="Y4034" i="3"/>
  <c r="X4033" i="3"/>
  <c r="V4033" i="3"/>
  <c r="Y4033" i="3"/>
  <c r="X4032" i="3"/>
  <c r="V4032" i="3"/>
  <c r="Y4032" i="3"/>
  <c r="X4031" i="3"/>
  <c r="V4031" i="3"/>
  <c r="Y4031" i="3"/>
  <c r="X4030" i="3"/>
  <c r="V4030" i="3"/>
  <c r="Y4030" i="3"/>
  <c r="X4029" i="3"/>
  <c r="V4029" i="3"/>
  <c r="Y4029" i="3"/>
  <c r="X4028" i="3"/>
  <c r="V4028" i="3"/>
  <c r="Y4028" i="3"/>
  <c r="X4027" i="3"/>
  <c r="V4027" i="3"/>
  <c r="Y4027" i="3"/>
  <c r="X4026" i="3"/>
  <c r="V4026" i="3"/>
  <c r="Y4026" i="3"/>
  <c r="X4025" i="3"/>
  <c r="V4025" i="3"/>
  <c r="Y4025" i="3"/>
  <c r="X4024" i="3"/>
  <c r="V4024" i="3"/>
  <c r="Y4024" i="3"/>
  <c r="X4023" i="3"/>
  <c r="V4023" i="3"/>
  <c r="Y4023" i="3"/>
  <c r="X4022" i="3"/>
  <c r="V4022" i="3"/>
  <c r="Y4022" i="3"/>
  <c r="X4021" i="3"/>
  <c r="V4021" i="3"/>
  <c r="Y4021" i="3"/>
  <c r="X4020" i="3"/>
  <c r="V4020" i="3"/>
  <c r="Y4020" i="3"/>
  <c r="X4019" i="3"/>
  <c r="V4019" i="3"/>
  <c r="Y4019" i="3"/>
  <c r="X4018" i="3"/>
  <c r="V4018" i="3"/>
  <c r="Y4018" i="3"/>
  <c r="X4017" i="3"/>
  <c r="V4017" i="3"/>
  <c r="Y4017" i="3"/>
  <c r="X4016" i="3"/>
  <c r="V4016" i="3"/>
  <c r="Y4016" i="3"/>
  <c r="X4015" i="3"/>
  <c r="V4015" i="3"/>
  <c r="Y4015" i="3"/>
  <c r="X4014" i="3"/>
  <c r="V4014" i="3"/>
  <c r="Y4014" i="3"/>
  <c r="X4013" i="3"/>
  <c r="V4013" i="3"/>
  <c r="Y4013" i="3"/>
  <c r="X4012" i="3"/>
  <c r="V4012" i="3"/>
  <c r="Y4012" i="3"/>
  <c r="X4011" i="3"/>
  <c r="V4011" i="3"/>
  <c r="Y4011" i="3"/>
  <c r="X4010" i="3"/>
  <c r="V4010" i="3"/>
  <c r="Y4010" i="3"/>
  <c r="X4009" i="3"/>
  <c r="V4009" i="3"/>
  <c r="Y4009" i="3"/>
  <c r="X4008" i="3"/>
  <c r="V4008" i="3"/>
  <c r="Y4008" i="3"/>
  <c r="X4007" i="3"/>
  <c r="V4007" i="3"/>
  <c r="Y4007" i="3"/>
  <c r="X4006" i="3"/>
  <c r="V4006" i="3"/>
  <c r="Y4006" i="3"/>
  <c r="X4005" i="3"/>
  <c r="V4005" i="3"/>
  <c r="Y4005" i="3"/>
  <c r="X4004" i="3"/>
  <c r="V4004" i="3"/>
  <c r="Y4004" i="3"/>
  <c r="X4003" i="3"/>
  <c r="V4003" i="3"/>
  <c r="Y4003" i="3"/>
  <c r="X4002" i="3"/>
  <c r="V4002" i="3"/>
  <c r="Y4002" i="3"/>
  <c r="X4001" i="3"/>
  <c r="V4001" i="3"/>
  <c r="Y4001" i="3"/>
  <c r="X4000" i="3"/>
  <c r="V4000" i="3"/>
  <c r="Y4000" i="3"/>
  <c r="X3999" i="3"/>
  <c r="V3999" i="3"/>
  <c r="Y3999" i="3"/>
  <c r="X3998" i="3"/>
  <c r="V3998" i="3"/>
  <c r="Y3998" i="3"/>
  <c r="X3997" i="3"/>
  <c r="V3997" i="3"/>
  <c r="Y3997" i="3"/>
  <c r="X3996" i="3"/>
  <c r="V3996" i="3"/>
  <c r="Y3996" i="3"/>
  <c r="X3995" i="3"/>
  <c r="V3995" i="3"/>
  <c r="Y3995" i="3"/>
  <c r="X3994" i="3"/>
  <c r="V3994" i="3"/>
  <c r="Y3994" i="3"/>
  <c r="X3993" i="3"/>
  <c r="V3993" i="3"/>
  <c r="Y3993" i="3"/>
  <c r="X3992" i="3"/>
  <c r="V3992" i="3"/>
  <c r="Y3992" i="3"/>
  <c r="X3991" i="3"/>
  <c r="V3991" i="3"/>
  <c r="Y3991" i="3"/>
  <c r="X3990" i="3"/>
  <c r="V3990" i="3"/>
  <c r="Y3990" i="3"/>
  <c r="X3989" i="3"/>
  <c r="V3989" i="3"/>
  <c r="Y3989" i="3"/>
  <c r="X3988" i="3"/>
  <c r="V3988" i="3"/>
  <c r="Y3988" i="3"/>
  <c r="X3987" i="3"/>
  <c r="V3987" i="3"/>
  <c r="Y3987" i="3"/>
  <c r="X3986" i="3"/>
  <c r="V3986" i="3"/>
  <c r="Y3986" i="3"/>
  <c r="X3985" i="3"/>
  <c r="V3985" i="3"/>
  <c r="Y3985" i="3"/>
  <c r="X3984" i="3"/>
  <c r="V3984" i="3"/>
  <c r="Y3984" i="3"/>
  <c r="X3983" i="3"/>
  <c r="V3983" i="3"/>
  <c r="Y3983" i="3"/>
  <c r="X3982" i="3"/>
  <c r="V3982" i="3"/>
  <c r="Y3982" i="3"/>
  <c r="X3981" i="3"/>
  <c r="V3981" i="3"/>
  <c r="Y3981" i="3"/>
  <c r="X3980" i="3"/>
  <c r="V3980" i="3"/>
  <c r="Y3980" i="3"/>
  <c r="X3979" i="3"/>
  <c r="V3979" i="3"/>
  <c r="Y3979" i="3"/>
  <c r="X3978" i="3"/>
  <c r="V3978" i="3"/>
  <c r="Y3978" i="3"/>
  <c r="X3977" i="3"/>
  <c r="V3977" i="3"/>
  <c r="Y3977" i="3"/>
  <c r="X3976" i="3"/>
  <c r="V3976" i="3"/>
  <c r="Y3976" i="3"/>
  <c r="X3975" i="3"/>
  <c r="V3975" i="3"/>
  <c r="Y3975" i="3"/>
  <c r="X3974" i="3"/>
  <c r="V3974" i="3"/>
  <c r="Y3974" i="3"/>
  <c r="X3973" i="3"/>
  <c r="V3973" i="3"/>
  <c r="Y3973" i="3"/>
  <c r="X3972" i="3"/>
  <c r="V3972" i="3"/>
  <c r="Y3972" i="3"/>
  <c r="X3971" i="3"/>
  <c r="V3971" i="3"/>
  <c r="Y3971" i="3"/>
  <c r="X3970" i="3"/>
  <c r="V3970" i="3"/>
  <c r="Y3970" i="3"/>
  <c r="X3969" i="3"/>
  <c r="V3969" i="3"/>
  <c r="Y3969" i="3"/>
  <c r="X3968" i="3"/>
  <c r="V3968" i="3"/>
  <c r="Y3968" i="3"/>
  <c r="X3967" i="3"/>
  <c r="V3967" i="3"/>
  <c r="Y3967" i="3"/>
  <c r="X3966" i="3"/>
  <c r="V3966" i="3"/>
  <c r="Y3966" i="3"/>
  <c r="X3965" i="3"/>
  <c r="V3965" i="3"/>
  <c r="Y3965" i="3"/>
  <c r="X3964" i="3"/>
  <c r="V3964" i="3"/>
  <c r="Y3964" i="3"/>
  <c r="X3963" i="3"/>
  <c r="V3963" i="3"/>
  <c r="Y3963" i="3"/>
  <c r="X3962" i="3"/>
  <c r="V3962" i="3"/>
  <c r="Y3962" i="3"/>
  <c r="X3961" i="3"/>
  <c r="V3961" i="3"/>
  <c r="Y3961" i="3"/>
  <c r="X3960" i="3"/>
  <c r="V3960" i="3"/>
  <c r="Y3960" i="3"/>
  <c r="X3959" i="3"/>
  <c r="V3959" i="3"/>
  <c r="Y3959" i="3"/>
  <c r="X3958" i="3"/>
  <c r="V3958" i="3"/>
  <c r="Y3958" i="3"/>
  <c r="X3957" i="3"/>
  <c r="V3957" i="3"/>
  <c r="Y3957" i="3"/>
  <c r="X3956" i="3"/>
  <c r="V3956" i="3"/>
  <c r="Y3956" i="3"/>
  <c r="X3955" i="3"/>
  <c r="V3955" i="3"/>
  <c r="Y3955" i="3"/>
  <c r="X3954" i="3"/>
  <c r="V3954" i="3"/>
  <c r="Y3954" i="3"/>
  <c r="X3953" i="3"/>
  <c r="V3953" i="3"/>
  <c r="Y3953" i="3"/>
  <c r="X3952" i="3"/>
  <c r="V3952" i="3"/>
  <c r="Y3952" i="3"/>
  <c r="X3951" i="3"/>
  <c r="V3951" i="3"/>
  <c r="Y3951" i="3"/>
  <c r="X3950" i="3"/>
  <c r="V3950" i="3"/>
  <c r="Y3950" i="3"/>
  <c r="X3949" i="3"/>
  <c r="V3949" i="3"/>
  <c r="Y3949" i="3"/>
  <c r="X3948" i="3"/>
  <c r="V3948" i="3"/>
  <c r="Y3948" i="3"/>
  <c r="X3947" i="3"/>
  <c r="V3947" i="3"/>
  <c r="Y3947" i="3"/>
  <c r="X3946" i="3"/>
  <c r="V3946" i="3"/>
  <c r="Y3946" i="3"/>
  <c r="X3945" i="3"/>
  <c r="V3945" i="3"/>
  <c r="Y3945" i="3"/>
  <c r="X3944" i="3"/>
  <c r="V3944" i="3"/>
  <c r="Y3944" i="3"/>
  <c r="X3943" i="3"/>
  <c r="V3943" i="3"/>
  <c r="Y3943" i="3"/>
  <c r="X3942" i="3"/>
  <c r="V3942" i="3"/>
  <c r="Y3942" i="3"/>
  <c r="X3941" i="3"/>
  <c r="V3941" i="3"/>
  <c r="Y3941" i="3"/>
  <c r="X3940" i="3"/>
  <c r="V3940" i="3"/>
  <c r="Y3940" i="3"/>
  <c r="X3939" i="3"/>
  <c r="V3939" i="3"/>
  <c r="Y3939" i="3"/>
  <c r="X3938" i="3"/>
  <c r="V3938" i="3"/>
  <c r="Y3938" i="3"/>
  <c r="X3937" i="3"/>
  <c r="V3937" i="3"/>
  <c r="Y3937" i="3"/>
  <c r="X3936" i="3"/>
  <c r="V3936" i="3"/>
  <c r="Y3936" i="3"/>
  <c r="X3935" i="3"/>
  <c r="V3935" i="3"/>
  <c r="Y3935" i="3"/>
  <c r="X3934" i="3"/>
  <c r="V3934" i="3"/>
  <c r="Y3934" i="3"/>
  <c r="X3933" i="3"/>
  <c r="V3933" i="3"/>
  <c r="Y3933" i="3"/>
  <c r="X3932" i="3"/>
  <c r="V3932" i="3"/>
  <c r="Y3932" i="3"/>
  <c r="X3931" i="3"/>
  <c r="V3931" i="3"/>
  <c r="Y3931" i="3"/>
  <c r="X3930" i="3"/>
  <c r="V3930" i="3"/>
  <c r="Y3930" i="3"/>
  <c r="X3929" i="3"/>
  <c r="V3929" i="3"/>
  <c r="Y3929" i="3"/>
  <c r="X3928" i="3"/>
  <c r="V3928" i="3"/>
  <c r="Y3928" i="3"/>
  <c r="X3927" i="3"/>
  <c r="V3927" i="3"/>
  <c r="Y3927" i="3"/>
  <c r="X3926" i="3"/>
  <c r="V3926" i="3"/>
  <c r="Y3926" i="3"/>
  <c r="X3925" i="3"/>
  <c r="V3925" i="3"/>
  <c r="Y3925" i="3"/>
  <c r="X3924" i="3"/>
  <c r="V3924" i="3"/>
  <c r="Y3924" i="3"/>
  <c r="X3923" i="3"/>
  <c r="V3923" i="3"/>
  <c r="Y3923" i="3"/>
  <c r="X3922" i="3"/>
  <c r="V3922" i="3"/>
  <c r="Y3922" i="3"/>
  <c r="X3921" i="3"/>
  <c r="V3921" i="3"/>
  <c r="Y3921" i="3"/>
  <c r="X3920" i="3"/>
  <c r="V3920" i="3"/>
  <c r="Y3920" i="3"/>
  <c r="X3919" i="3"/>
  <c r="V3919" i="3"/>
  <c r="Y3919" i="3"/>
  <c r="X3918" i="3"/>
  <c r="V3918" i="3"/>
  <c r="Y3918" i="3"/>
  <c r="X3917" i="3"/>
  <c r="V3917" i="3"/>
  <c r="Y3917" i="3"/>
  <c r="X3916" i="3"/>
  <c r="V3916" i="3"/>
  <c r="Y3916" i="3"/>
  <c r="X3915" i="3"/>
  <c r="V3915" i="3"/>
  <c r="Y3915" i="3"/>
  <c r="X3914" i="3"/>
  <c r="V3914" i="3"/>
  <c r="Y3914" i="3"/>
  <c r="X3913" i="3"/>
  <c r="V3913" i="3"/>
  <c r="Y3913" i="3"/>
  <c r="X3912" i="3"/>
  <c r="V3912" i="3"/>
  <c r="Y3912" i="3"/>
  <c r="X3911" i="3"/>
  <c r="V3911" i="3"/>
  <c r="Y3911" i="3"/>
  <c r="X3910" i="3"/>
  <c r="V3910" i="3"/>
  <c r="Y3910" i="3"/>
  <c r="X3909" i="3"/>
  <c r="V3909" i="3"/>
  <c r="Y3909" i="3"/>
  <c r="X3908" i="3"/>
  <c r="V3908" i="3"/>
  <c r="Y3908" i="3"/>
  <c r="X3907" i="3"/>
  <c r="V3907" i="3"/>
  <c r="Y3907" i="3"/>
  <c r="X3906" i="3"/>
  <c r="V3906" i="3"/>
  <c r="Y3906" i="3"/>
  <c r="X3905" i="3"/>
  <c r="V3905" i="3"/>
  <c r="Y3905" i="3"/>
  <c r="X3904" i="3"/>
  <c r="V3904" i="3"/>
  <c r="Y3904" i="3"/>
  <c r="X3903" i="3"/>
  <c r="V3903" i="3"/>
  <c r="Y3903" i="3"/>
  <c r="X3902" i="3"/>
  <c r="V3902" i="3"/>
  <c r="Y3902" i="3"/>
  <c r="X3901" i="3"/>
  <c r="V3901" i="3"/>
  <c r="Y3901" i="3"/>
  <c r="X3900" i="3"/>
  <c r="V3900" i="3"/>
  <c r="Y3900" i="3"/>
  <c r="X3899" i="3"/>
  <c r="V3899" i="3"/>
  <c r="Y3899" i="3"/>
  <c r="X3898" i="3"/>
  <c r="V3898" i="3"/>
  <c r="Y3898" i="3"/>
  <c r="X3897" i="3"/>
  <c r="V3897" i="3"/>
  <c r="Y3897" i="3"/>
  <c r="X3896" i="3"/>
  <c r="V3896" i="3"/>
  <c r="Y3896" i="3"/>
  <c r="X3895" i="3"/>
  <c r="V3895" i="3"/>
  <c r="Y3895" i="3"/>
  <c r="X3894" i="3"/>
  <c r="V3894" i="3"/>
  <c r="Y3894" i="3"/>
  <c r="X3893" i="3"/>
  <c r="V3893" i="3"/>
  <c r="Y3893" i="3"/>
  <c r="X3892" i="3"/>
  <c r="V3892" i="3"/>
  <c r="Y3892" i="3"/>
  <c r="X3891" i="3"/>
  <c r="V3891" i="3"/>
  <c r="Y3891" i="3"/>
  <c r="X3890" i="3"/>
  <c r="V3890" i="3"/>
  <c r="Y3890" i="3"/>
  <c r="X3889" i="3"/>
  <c r="V3889" i="3"/>
  <c r="Y3889" i="3"/>
  <c r="X3888" i="3"/>
  <c r="V3888" i="3"/>
  <c r="Y3888" i="3"/>
  <c r="X3887" i="3"/>
  <c r="V3887" i="3"/>
  <c r="Y3887" i="3"/>
  <c r="X3886" i="3"/>
  <c r="V3886" i="3"/>
  <c r="Y3886" i="3"/>
  <c r="X3885" i="3"/>
  <c r="V3885" i="3"/>
  <c r="Y3885" i="3"/>
  <c r="X3884" i="3"/>
  <c r="V3884" i="3"/>
  <c r="Y3884" i="3"/>
  <c r="X3883" i="3"/>
  <c r="V3883" i="3"/>
  <c r="Y3883" i="3"/>
  <c r="X3882" i="3"/>
  <c r="V3882" i="3"/>
  <c r="Y3882" i="3"/>
  <c r="X3881" i="3"/>
  <c r="V3881" i="3"/>
  <c r="Y3881" i="3"/>
  <c r="X3880" i="3"/>
  <c r="V3880" i="3"/>
  <c r="Y3880" i="3"/>
  <c r="X3879" i="3"/>
  <c r="V3879" i="3"/>
  <c r="Y3879" i="3"/>
  <c r="X3878" i="3"/>
  <c r="V3878" i="3"/>
  <c r="Y3878" i="3"/>
  <c r="X3877" i="3"/>
  <c r="V3877" i="3"/>
  <c r="Y3877" i="3"/>
  <c r="X3876" i="3"/>
  <c r="V3876" i="3"/>
  <c r="Y3876" i="3"/>
  <c r="X3875" i="3"/>
  <c r="V3875" i="3"/>
  <c r="Y3875" i="3"/>
  <c r="X3874" i="3"/>
  <c r="V3874" i="3"/>
  <c r="Y3874" i="3"/>
  <c r="X3873" i="3"/>
  <c r="V3873" i="3"/>
  <c r="Y3873" i="3"/>
  <c r="X3872" i="3"/>
  <c r="V3872" i="3"/>
  <c r="Y3872" i="3"/>
  <c r="X3871" i="3"/>
  <c r="V3871" i="3"/>
  <c r="Y3871" i="3"/>
  <c r="X3870" i="3"/>
  <c r="V3870" i="3"/>
  <c r="Y3870" i="3"/>
  <c r="X3869" i="3"/>
  <c r="V3869" i="3"/>
  <c r="Y3869" i="3"/>
  <c r="X3868" i="3"/>
  <c r="V3868" i="3"/>
  <c r="Y3868" i="3"/>
  <c r="X3867" i="3"/>
  <c r="V3867" i="3"/>
  <c r="Y3867" i="3"/>
  <c r="X3866" i="3"/>
  <c r="V3866" i="3"/>
  <c r="Y3866" i="3"/>
  <c r="X3865" i="3"/>
  <c r="V3865" i="3"/>
  <c r="Y3865" i="3"/>
  <c r="X3864" i="3"/>
  <c r="V3864" i="3"/>
  <c r="Y3864" i="3"/>
  <c r="X3863" i="3"/>
  <c r="V3863" i="3"/>
  <c r="Y3863" i="3"/>
  <c r="X3862" i="3"/>
  <c r="V3862" i="3"/>
  <c r="Y3862" i="3"/>
  <c r="X3861" i="3"/>
  <c r="V3861" i="3"/>
  <c r="Y3861" i="3"/>
  <c r="X3860" i="3"/>
  <c r="V3860" i="3"/>
  <c r="Y3860" i="3"/>
  <c r="X3859" i="3"/>
  <c r="V3859" i="3"/>
  <c r="Y3859" i="3"/>
  <c r="X3858" i="3"/>
  <c r="V3858" i="3"/>
  <c r="Y3858" i="3"/>
  <c r="X3857" i="3"/>
  <c r="V3857" i="3"/>
  <c r="Y3857" i="3"/>
  <c r="X3856" i="3"/>
  <c r="V3856" i="3"/>
  <c r="Y3856" i="3"/>
  <c r="X3855" i="3"/>
  <c r="V3855" i="3"/>
  <c r="Y3855" i="3"/>
  <c r="X3854" i="3"/>
  <c r="V3854" i="3"/>
  <c r="Y3854" i="3"/>
  <c r="X3853" i="3"/>
  <c r="V3853" i="3"/>
  <c r="Y3853" i="3"/>
  <c r="X3852" i="3"/>
  <c r="V3852" i="3"/>
  <c r="Y3852" i="3"/>
  <c r="X3851" i="3"/>
  <c r="V3851" i="3"/>
  <c r="Y3851" i="3"/>
  <c r="X3850" i="3"/>
  <c r="V3850" i="3"/>
  <c r="Y3850" i="3"/>
  <c r="X3849" i="3"/>
  <c r="V3849" i="3"/>
  <c r="Y3849" i="3"/>
  <c r="X3848" i="3"/>
  <c r="V3848" i="3"/>
  <c r="Y3848" i="3"/>
  <c r="X3847" i="3"/>
  <c r="V3847" i="3"/>
  <c r="Y3847" i="3"/>
  <c r="X3846" i="3"/>
  <c r="V3846" i="3"/>
  <c r="Y3846" i="3"/>
  <c r="X3845" i="3"/>
  <c r="V3845" i="3"/>
  <c r="Y3845" i="3"/>
  <c r="X3844" i="3"/>
  <c r="V3844" i="3"/>
  <c r="Y3844" i="3"/>
  <c r="X3843" i="3"/>
  <c r="V3843" i="3"/>
  <c r="Y3843" i="3"/>
  <c r="X3842" i="3"/>
  <c r="V3842" i="3"/>
  <c r="Y3842" i="3"/>
  <c r="X3841" i="3"/>
  <c r="V3841" i="3"/>
  <c r="Y3841" i="3"/>
  <c r="X3840" i="3"/>
  <c r="V3840" i="3"/>
  <c r="Y3840" i="3"/>
  <c r="X3839" i="3"/>
  <c r="V3839" i="3"/>
  <c r="Y3839" i="3"/>
  <c r="X3838" i="3"/>
  <c r="V3838" i="3"/>
  <c r="Y3838" i="3"/>
  <c r="X3837" i="3"/>
  <c r="V3837" i="3"/>
  <c r="Y3837" i="3"/>
  <c r="X3836" i="3"/>
  <c r="V3836" i="3"/>
  <c r="Y3836" i="3"/>
  <c r="X3835" i="3"/>
  <c r="V3835" i="3"/>
  <c r="Y3835" i="3"/>
  <c r="X3834" i="3"/>
  <c r="V3834" i="3"/>
  <c r="Y3834" i="3"/>
  <c r="X3833" i="3"/>
  <c r="V3833" i="3"/>
  <c r="Y3833" i="3"/>
  <c r="X3832" i="3"/>
  <c r="V3832" i="3"/>
  <c r="Y3832" i="3"/>
  <c r="X3831" i="3"/>
  <c r="V3831" i="3"/>
  <c r="Y3831" i="3"/>
  <c r="X3830" i="3"/>
  <c r="V3830" i="3"/>
  <c r="Y3830" i="3"/>
  <c r="X3829" i="3"/>
  <c r="V3829" i="3"/>
  <c r="Y3829" i="3"/>
  <c r="X3828" i="3"/>
  <c r="V3828" i="3"/>
  <c r="Y3828" i="3"/>
  <c r="X3827" i="3"/>
  <c r="V3827" i="3"/>
  <c r="Y3827" i="3"/>
  <c r="X3826" i="3"/>
  <c r="V3826" i="3"/>
  <c r="Y3826" i="3"/>
  <c r="X3825" i="3"/>
  <c r="V3825" i="3"/>
  <c r="Y3825" i="3"/>
  <c r="X3824" i="3"/>
  <c r="V3824" i="3"/>
  <c r="Y3824" i="3"/>
  <c r="X3823" i="3"/>
  <c r="V3823" i="3"/>
  <c r="Y3823" i="3"/>
  <c r="X3822" i="3"/>
  <c r="V3822" i="3"/>
  <c r="Y3822" i="3"/>
  <c r="X3821" i="3"/>
  <c r="V3821" i="3"/>
  <c r="Y3821" i="3"/>
  <c r="X3820" i="3"/>
  <c r="V3820" i="3"/>
  <c r="Y3820" i="3"/>
  <c r="X3819" i="3"/>
  <c r="V3819" i="3"/>
  <c r="Y3819" i="3"/>
  <c r="X3818" i="3"/>
  <c r="V3818" i="3"/>
  <c r="Y3818" i="3"/>
  <c r="X3817" i="3"/>
  <c r="V3817" i="3"/>
  <c r="Y3817" i="3"/>
  <c r="X3816" i="3"/>
  <c r="V3816" i="3"/>
  <c r="Y3816" i="3"/>
  <c r="X3815" i="3"/>
  <c r="V3815" i="3"/>
  <c r="Y3815" i="3"/>
  <c r="X3814" i="3"/>
  <c r="V3814" i="3"/>
  <c r="Y3814" i="3"/>
  <c r="X3813" i="3"/>
  <c r="V3813" i="3"/>
  <c r="Y3813" i="3"/>
  <c r="X3812" i="3"/>
  <c r="V3812" i="3"/>
  <c r="Y3812" i="3"/>
  <c r="X3811" i="3"/>
  <c r="V3811" i="3"/>
  <c r="Y3811" i="3"/>
  <c r="X3810" i="3"/>
  <c r="V3810" i="3"/>
  <c r="Y3810" i="3"/>
  <c r="X3809" i="3"/>
  <c r="V3809" i="3"/>
  <c r="Y3809" i="3"/>
  <c r="X3808" i="3"/>
  <c r="V3808" i="3"/>
  <c r="Y3808" i="3"/>
  <c r="X3807" i="3"/>
  <c r="V3807" i="3"/>
  <c r="Y3807" i="3"/>
  <c r="X3806" i="3"/>
  <c r="V3806" i="3"/>
  <c r="Y3806" i="3"/>
  <c r="X3805" i="3"/>
  <c r="V3805" i="3"/>
  <c r="Y3805" i="3"/>
  <c r="X3804" i="3"/>
  <c r="V3804" i="3"/>
  <c r="Y3804" i="3"/>
  <c r="X3803" i="3"/>
  <c r="V3803" i="3"/>
  <c r="Y3803" i="3"/>
  <c r="X3802" i="3"/>
  <c r="V3802" i="3"/>
  <c r="Y3802" i="3"/>
  <c r="X3801" i="3"/>
  <c r="V3801" i="3"/>
  <c r="Y3801" i="3"/>
  <c r="X3800" i="3"/>
  <c r="V3800" i="3"/>
  <c r="Y3800" i="3"/>
  <c r="X3799" i="3"/>
  <c r="V3799" i="3"/>
  <c r="Y3799" i="3"/>
  <c r="X3798" i="3"/>
  <c r="V3798" i="3"/>
  <c r="Y3798" i="3"/>
  <c r="X3797" i="3"/>
  <c r="V3797" i="3"/>
  <c r="Y3797" i="3"/>
  <c r="X3796" i="3"/>
  <c r="V3796" i="3"/>
  <c r="Y3796" i="3"/>
  <c r="X3795" i="3"/>
  <c r="V3795" i="3"/>
  <c r="Y3795" i="3"/>
  <c r="X3794" i="3"/>
  <c r="V3794" i="3"/>
  <c r="Y3794" i="3"/>
  <c r="X3793" i="3"/>
  <c r="V3793" i="3"/>
  <c r="Y3793" i="3"/>
  <c r="X3792" i="3"/>
  <c r="V3792" i="3"/>
  <c r="Y3792" i="3"/>
  <c r="X3791" i="3"/>
  <c r="V3791" i="3"/>
  <c r="Y3791" i="3"/>
  <c r="X3790" i="3"/>
  <c r="V3790" i="3"/>
  <c r="Y3790" i="3"/>
  <c r="X3789" i="3"/>
  <c r="V3789" i="3"/>
  <c r="Y3789" i="3"/>
  <c r="X3788" i="3"/>
  <c r="V3788" i="3"/>
  <c r="Y3788" i="3"/>
  <c r="X3787" i="3"/>
  <c r="V3787" i="3"/>
  <c r="Y3787" i="3"/>
  <c r="X3786" i="3"/>
  <c r="V3786" i="3"/>
  <c r="Y3786" i="3"/>
  <c r="X3785" i="3"/>
  <c r="V3785" i="3"/>
  <c r="Y3785" i="3"/>
  <c r="X3784" i="3"/>
  <c r="V3784" i="3"/>
  <c r="Y3784" i="3"/>
  <c r="X3783" i="3"/>
  <c r="V3783" i="3"/>
  <c r="Y3783" i="3"/>
  <c r="X3782" i="3"/>
  <c r="V3782" i="3"/>
  <c r="Y3782" i="3"/>
  <c r="X3781" i="3"/>
  <c r="V3781" i="3"/>
  <c r="Y3781" i="3"/>
  <c r="X3780" i="3"/>
  <c r="V3780" i="3"/>
  <c r="Y3780" i="3"/>
  <c r="X3779" i="3"/>
  <c r="V3779" i="3"/>
  <c r="Y3779" i="3"/>
  <c r="X3778" i="3"/>
  <c r="V3778" i="3"/>
  <c r="Y3778" i="3"/>
  <c r="X3777" i="3"/>
  <c r="V3777" i="3"/>
  <c r="Y3777" i="3"/>
  <c r="X3776" i="3"/>
  <c r="V3776" i="3"/>
  <c r="Y3776" i="3"/>
  <c r="X3775" i="3"/>
  <c r="V3775" i="3"/>
  <c r="Y3775" i="3"/>
  <c r="X3774" i="3"/>
  <c r="V3774" i="3"/>
  <c r="Y3774" i="3"/>
  <c r="X3773" i="3"/>
  <c r="V3773" i="3"/>
  <c r="Y3773" i="3"/>
  <c r="X3772" i="3"/>
  <c r="V3772" i="3"/>
  <c r="Y3772" i="3"/>
  <c r="X3771" i="3"/>
  <c r="V3771" i="3"/>
  <c r="Y3771" i="3"/>
  <c r="X3770" i="3"/>
  <c r="V3770" i="3"/>
  <c r="Y3770" i="3"/>
  <c r="X3769" i="3"/>
  <c r="V3769" i="3"/>
  <c r="Y3769" i="3"/>
  <c r="X3768" i="3"/>
  <c r="V3768" i="3"/>
  <c r="Y3768" i="3"/>
  <c r="X3767" i="3"/>
  <c r="V3767" i="3"/>
  <c r="Y3767" i="3"/>
  <c r="X3766" i="3"/>
  <c r="V3766" i="3"/>
  <c r="Y3766" i="3"/>
  <c r="X3765" i="3"/>
  <c r="V3765" i="3"/>
  <c r="Y3765" i="3"/>
  <c r="X3764" i="3"/>
  <c r="V3764" i="3"/>
  <c r="Y3764" i="3"/>
  <c r="X3763" i="3"/>
  <c r="V3763" i="3"/>
  <c r="Y3763" i="3"/>
  <c r="X3762" i="3"/>
  <c r="V3762" i="3"/>
  <c r="Y3762" i="3"/>
  <c r="X3761" i="3"/>
  <c r="V3761" i="3"/>
  <c r="Y3761" i="3"/>
  <c r="X3760" i="3"/>
  <c r="V3760" i="3"/>
  <c r="Y3760" i="3"/>
  <c r="X3759" i="3"/>
  <c r="V3759" i="3"/>
  <c r="Y3759" i="3"/>
  <c r="X3758" i="3"/>
  <c r="V3758" i="3"/>
  <c r="Y3758" i="3"/>
  <c r="X3757" i="3"/>
  <c r="V3757" i="3"/>
  <c r="Y3757" i="3"/>
  <c r="X3756" i="3"/>
  <c r="V3756" i="3"/>
  <c r="Y3756" i="3"/>
  <c r="X3755" i="3"/>
  <c r="V3755" i="3"/>
  <c r="Y3755" i="3"/>
  <c r="X3754" i="3"/>
  <c r="V3754" i="3"/>
  <c r="Y3754" i="3"/>
  <c r="X3753" i="3"/>
  <c r="V3753" i="3"/>
  <c r="Y3753" i="3"/>
  <c r="X3752" i="3"/>
  <c r="V3752" i="3"/>
  <c r="Y3752" i="3"/>
  <c r="X3751" i="3"/>
  <c r="V3751" i="3"/>
  <c r="Y3751" i="3"/>
  <c r="X3750" i="3"/>
  <c r="V3750" i="3"/>
  <c r="Y3750" i="3"/>
  <c r="X3749" i="3"/>
  <c r="V3749" i="3"/>
  <c r="Y3749" i="3"/>
  <c r="X3748" i="3"/>
  <c r="V3748" i="3"/>
  <c r="Y3748" i="3"/>
  <c r="X3747" i="3"/>
  <c r="V3747" i="3"/>
  <c r="Y3747" i="3"/>
  <c r="X3746" i="3"/>
  <c r="V3746" i="3"/>
  <c r="Y3746" i="3"/>
  <c r="X3745" i="3"/>
  <c r="V3745" i="3"/>
  <c r="Y3745" i="3"/>
  <c r="X3744" i="3"/>
  <c r="V3744" i="3"/>
  <c r="Y3744" i="3"/>
  <c r="X3743" i="3"/>
  <c r="V3743" i="3"/>
  <c r="Y3743" i="3"/>
  <c r="X3742" i="3"/>
  <c r="V3742" i="3"/>
  <c r="Y3742" i="3"/>
  <c r="X3741" i="3"/>
  <c r="V3741" i="3"/>
  <c r="Y3741" i="3"/>
  <c r="X3740" i="3"/>
  <c r="V3740" i="3"/>
  <c r="Y3740" i="3"/>
  <c r="X3739" i="3"/>
  <c r="V3739" i="3"/>
  <c r="Y3739" i="3"/>
  <c r="X3738" i="3"/>
  <c r="V3738" i="3"/>
  <c r="Y3738" i="3"/>
  <c r="X3737" i="3"/>
  <c r="V3737" i="3"/>
  <c r="Y3737" i="3"/>
  <c r="X3736" i="3"/>
  <c r="V3736" i="3"/>
  <c r="Y3736" i="3"/>
  <c r="X3735" i="3"/>
  <c r="V3735" i="3"/>
  <c r="Y3735" i="3"/>
  <c r="X3734" i="3"/>
  <c r="V3734" i="3"/>
  <c r="Y3734" i="3"/>
  <c r="X3733" i="3"/>
  <c r="V3733" i="3"/>
  <c r="Y3733" i="3"/>
  <c r="X3732" i="3"/>
  <c r="V3732" i="3"/>
  <c r="Y3732" i="3"/>
  <c r="X3731" i="3"/>
  <c r="V3731" i="3"/>
  <c r="Y3731" i="3"/>
  <c r="X3730" i="3"/>
  <c r="V3730" i="3"/>
  <c r="Y3730" i="3"/>
  <c r="X3729" i="3"/>
  <c r="V3729" i="3"/>
  <c r="Y3729" i="3"/>
  <c r="X3728" i="3"/>
  <c r="V3728" i="3"/>
  <c r="Y3728" i="3"/>
  <c r="X3727" i="3"/>
  <c r="V3727" i="3"/>
  <c r="Y3727" i="3"/>
  <c r="X3726" i="3"/>
  <c r="V3726" i="3"/>
  <c r="Y3726" i="3"/>
  <c r="X3725" i="3"/>
  <c r="V3725" i="3"/>
  <c r="Y3725" i="3"/>
  <c r="X3724" i="3"/>
  <c r="V3724" i="3"/>
  <c r="Y3724" i="3"/>
  <c r="X3723" i="3"/>
  <c r="V3723" i="3"/>
  <c r="Y3723" i="3"/>
  <c r="X3722" i="3"/>
  <c r="V3722" i="3"/>
  <c r="Y3722" i="3"/>
  <c r="X3721" i="3"/>
  <c r="V3721" i="3"/>
  <c r="Y3721" i="3"/>
  <c r="X3720" i="3"/>
  <c r="V3720" i="3"/>
  <c r="Y3720" i="3"/>
  <c r="X3719" i="3"/>
  <c r="V3719" i="3"/>
  <c r="Y3719" i="3"/>
  <c r="X3718" i="3"/>
  <c r="V3718" i="3"/>
  <c r="Y3718" i="3"/>
  <c r="X3717" i="3"/>
  <c r="V3717" i="3"/>
  <c r="Y3717" i="3"/>
  <c r="X3716" i="3"/>
  <c r="V3716" i="3"/>
  <c r="Y3716" i="3"/>
  <c r="X3715" i="3"/>
  <c r="V3715" i="3"/>
  <c r="Y3715" i="3"/>
  <c r="X3714" i="3"/>
  <c r="V3714" i="3"/>
  <c r="Y3714" i="3"/>
  <c r="X3713" i="3"/>
  <c r="V3713" i="3"/>
  <c r="Y3713" i="3"/>
  <c r="X3712" i="3"/>
  <c r="V3712" i="3"/>
  <c r="Y3712" i="3"/>
  <c r="X3711" i="3"/>
  <c r="V3711" i="3"/>
  <c r="Y3711" i="3"/>
  <c r="X3710" i="3"/>
  <c r="V3710" i="3"/>
  <c r="Y3710" i="3"/>
  <c r="X3709" i="3"/>
  <c r="V3709" i="3"/>
  <c r="Y3709" i="3"/>
  <c r="X3708" i="3"/>
  <c r="V3708" i="3"/>
  <c r="Y3708" i="3"/>
  <c r="X3707" i="3"/>
  <c r="V3707" i="3"/>
  <c r="Y3707" i="3"/>
  <c r="X3706" i="3"/>
  <c r="V3706" i="3"/>
  <c r="Y3706" i="3"/>
  <c r="X3705" i="3"/>
  <c r="V3705" i="3"/>
  <c r="Y3705" i="3"/>
  <c r="X3704" i="3"/>
  <c r="V3704" i="3"/>
  <c r="Y3704" i="3"/>
  <c r="X3703" i="3"/>
  <c r="V3703" i="3"/>
  <c r="Y3703" i="3"/>
  <c r="X3702" i="3"/>
  <c r="V3702" i="3"/>
  <c r="Y3702" i="3"/>
  <c r="X3701" i="3"/>
  <c r="V3701" i="3"/>
  <c r="Y3701" i="3"/>
  <c r="X3700" i="3"/>
  <c r="V3700" i="3"/>
  <c r="Y3700" i="3"/>
  <c r="X3699" i="3"/>
  <c r="V3699" i="3"/>
  <c r="Y3699" i="3"/>
  <c r="X3698" i="3"/>
  <c r="V3698" i="3"/>
  <c r="Y3698" i="3"/>
  <c r="X3697" i="3"/>
  <c r="V3697" i="3"/>
  <c r="Y3697" i="3"/>
  <c r="X3696" i="3"/>
  <c r="V3696" i="3"/>
  <c r="Y3696" i="3"/>
  <c r="X3695" i="3"/>
  <c r="V3695" i="3"/>
  <c r="Y3695" i="3"/>
  <c r="X3694" i="3"/>
  <c r="V3694" i="3"/>
  <c r="Y3694" i="3"/>
  <c r="X3693" i="3"/>
  <c r="V3693" i="3"/>
  <c r="Y3693" i="3"/>
  <c r="X3692" i="3"/>
  <c r="V3692" i="3"/>
  <c r="Y3692" i="3"/>
  <c r="X3691" i="3"/>
  <c r="V3691" i="3"/>
  <c r="Y3691" i="3"/>
  <c r="X3690" i="3"/>
  <c r="V3690" i="3"/>
  <c r="Y3690" i="3"/>
  <c r="X3689" i="3"/>
  <c r="V3689" i="3"/>
  <c r="Y3689" i="3"/>
  <c r="X3688" i="3"/>
  <c r="V3688" i="3"/>
  <c r="Y3688" i="3"/>
  <c r="X3687" i="3"/>
  <c r="V3687" i="3"/>
  <c r="Y3687" i="3"/>
  <c r="X3686" i="3"/>
  <c r="V3686" i="3"/>
  <c r="Y3686" i="3"/>
  <c r="X3685" i="3"/>
  <c r="V3685" i="3"/>
  <c r="Y3685" i="3"/>
  <c r="X3684" i="3"/>
  <c r="V3684" i="3"/>
  <c r="Y3684" i="3"/>
  <c r="X3683" i="3"/>
  <c r="V3683" i="3"/>
  <c r="Y3683" i="3"/>
  <c r="X3682" i="3"/>
  <c r="V3682" i="3"/>
  <c r="Y3682" i="3"/>
  <c r="X3681" i="3"/>
  <c r="V3681" i="3"/>
  <c r="Y3681" i="3"/>
  <c r="X3680" i="3"/>
  <c r="V3680" i="3"/>
  <c r="Y3680" i="3"/>
  <c r="X3679" i="3"/>
  <c r="V3679" i="3"/>
  <c r="Y3679" i="3"/>
  <c r="X3678" i="3"/>
  <c r="V3678" i="3"/>
  <c r="Y3678" i="3"/>
  <c r="X3677" i="3"/>
  <c r="V3677" i="3"/>
  <c r="Y3677" i="3"/>
  <c r="X3676" i="3"/>
  <c r="V3676" i="3"/>
  <c r="Y3676" i="3"/>
  <c r="X3675" i="3"/>
  <c r="V3675" i="3"/>
  <c r="Y3675" i="3"/>
  <c r="X3674" i="3"/>
  <c r="V3674" i="3"/>
  <c r="Y3674" i="3"/>
  <c r="X3673" i="3"/>
  <c r="V3673" i="3"/>
  <c r="Y3673" i="3"/>
  <c r="X3672" i="3"/>
  <c r="V3672" i="3"/>
  <c r="Y3672" i="3"/>
  <c r="X3671" i="3"/>
  <c r="V3671" i="3"/>
  <c r="Y3671" i="3"/>
  <c r="X3670" i="3"/>
  <c r="V3670" i="3"/>
  <c r="Y3670" i="3"/>
  <c r="X3669" i="3"/>
  <c r="V3669" i="3"/>
  <c r="Y3669" i="3"/>
  <c r="X3668" i="3"/>
  <c r="V3668" i="3"/>
  <c r="Y3668" i="3"/>
  <c r="X3667" i="3"/>
  <c r="V3667" i="3"/>
  <c r="Y3667" i="3"/>
  <c r="X3666" i="3"/>
  <c r="V3666" i="3"/>
  <c r="Y3666" i="3"/>
  <c r="X3665" i="3"/>
  <c r="V3665" i="3"/>
  <c r="Y3665" i="3"/>
  <c r="X3664" i="3"/>
  <c r="V3664" i="3"/>
  <c r="Y3664" i="3"/>
  <c r="X3663" i="3"/>
  <c r="V3663" i="3"/>
  <c r="Y3663" i="3"/>
  <c r="X3662" i="3"/>
  <c r="V3662" i="3"/>
  <c r="Y3662" i="3"/>
  <c r="X3661" i="3"/>
  <c r="V3661" i="3"/>
  <c r="Y3661" i="3"/>
  <c r="X3660" i="3"/>
  <c r="V3660" i="3"/>
  <c r="Y3660" i="3"/>
  <c r="X3659" i="3"/>
  <c r="V3659" i="3"/>
  <c r="Y3659" i="3"/>
  <c r="X3658" i="3"/>
  <c r="V3658" i="3"/>
  <c r="Y3658" i="3"/>
  <c r="X3657" i="3"/>
  <c r="V3657" i="3"/>
  <c r="Y3657" i="3"/>
  <c r="X3656" i="3"/>
  <c r="V3656" i="3"/>
  <c r="Y3656" i="3"/>
  <c r="X3655" i="3"/>
  <c r="V3655" i="3"/>
  <c r="Y3655" i="3"/>
  <c r="X3654" i="3"/>
  <c r="V3654" i="3"/>
  <c r="Y3654" i="3"/>
  <c r="X3653" i="3"/>
  <c r="V3653" i="3"/>
  <c r="Y3653" i="3"/>
  <c r="X3652" i="3"/>
  <c r="V3652" i="3"/>
  <c r="Y3652" i="3"/>
  <c r="X3651" i="3"/>
  <c r="V3651" i="3"/>
  <c r="Y3651" i="3"/>
  <c r="X3650" i="3"/>
  <c r="V3650" i="3"/>
  <c r="Y3650" i="3"/>
  <c r="X3649" i="3"/>
  <c r="V3649" i="3"/>
  <c r="Y3649" i="3"/>
  <c r="X3648" i="3"/>
  <c r="V3648" i="3"/>
  <c r="Y3648" i="3"/>
  <c r="X3647" i="3"/>
  <c r="V3647" i="3"/>
  <c r="Y3647" i="3"/>
  <c r="X3646" i="3"/>
  <c r="V3646" i="3"/>
  <c r="Y3646" i="3"/>
  <c r="X3645" i="3"/>
  <c r="V3645" i="3"/>
  <c r="Y3645" i="3"/>
  <c r="X3644" i="3"/>
  <c r="V3644" i="3"/>
  <c r="Y3644" i="3"/>
  <c r="X3643" i="3"/>
  <c r="V3643" i="3"/>
  <c r="Y3643" i="3"/>
  <c r="X3642" i="3"/>
  <c r="V3642" i="3"/>
  <c r="Y3642" i="3"/>
  <c r="X3641" i="3"/>
  <c r="V3641" i="3"/>
  <c r="Y3641" i="3"/>
  <c r="X3640" i="3"/>
  <c r="V3640" i="3"/>
  <c r="Y3640" i="3"/>
  <c r="X3639" i="3"/>
  <c r="V3639" i="3"/>
  <c r="Y3639" i="3"/>
  <c r="X3638" i="3"/>
  <c r="V3638" i="3"/>
  <c r="Y3638" i="3"/>
  <c r="X3637" i="3"/>
  <c r="V3637" i="3"/>
  <c r="Y3637" i="3"/>
  <c r="X3636" i="3"/>
  <c r="V3636" i="3"/>
  <c r="Y3636" i="3"/>
  <c r="X3635" i="3"/>
  <c r="V3635" i="3"/>
  <c r="Y3635" i="3"/>
  <c r="X3634" i="3"/>
  <c r="V3634" i="3"/>
  <c r="Y3634" i="3"/>
  <c r="X3633" i="3"/>
  <c r="V3633" i="3"/>
  <c r="Y3633" i="3"/>
  <c r="X3632" i="3"/>
  <c r="V3632" i="3"/>
  <c r="Y3632" i="3"/>
  <c r="X3631" i="3"/>
  <c r="V3631" i="3"/>
  <c r="Y3631" i="3"/>
  <c r="X3630" i="3"/>
  <c r="V3630" i="3"/>
  <c r="Y3630" i="3"/>
  <c r="X3629" i="3"/>
  <c r="V3629" i="3"/>
  <c r="Y3629" i="3"/>
  <c r="X3628" i="3"/>
  <c r="V3628" i="3"/>
  <c r="Y3628" i="3"/>
  <c r="X3627" i="3"/>
  <c r="V3627" i="3"/>
  <c r="Y3627" i="3"/>
  <c r="X3626" i="3"/>
  <c r="V3626" i="3"/>
  <c r="Y3626" i="3"/>
  <c r="X3625" i="3"/>
  <c r="V3625" i="3"/>
  <c r="Y3625" i="3"/>
  <c r="X3624" i="3"/>
  <c r="V3624" i="3"/>
  <c r="Y3624" i="3"/>
  <c r="X3623" i="3"/>
  <c r="V3623" i="3"/>
  <c r="Y3623" i="3"/>
  <c r="X3622" i="3"/>
  <c r="V3622" i="3"/>
  <c r="Y3622" i="3"/>
  <c r="X3621" i="3"/>
  <c r="V3621" i="3"/>
  <c r="Y3621" i="3"/>
  <c r="X3620" i="3"/>
  <c r="V3620" i="3"/>
  <c r="Y3620" i="3"/>
  <c r="X3619" i="3"/>
  <c r="V3619" i="3"/>
  <c r="Y3619" i="3"/>
  <c r="X3618" i="3"/>
  <c r="V3618" i="3"/>
  <c r="Y3618" i="3"/>
  <c r="X3617" i="3"/>
  <c r="V3617" i="3"/>
  <c r="Y3617" i="3"/>
  <c r="X3616" i="3"/>
  <c r="V3616" i="3"/>
  <c r="Y3616" i="3"/>
  <c r="X3615" i="3"/>
  <c r="V3615" i="3"/>
  <c r="Y3615" i="3"/>
  <c r="X3614" i="3"/>
  <c r="V3614" i="3"/>
  <c r="Y3614" i="3"/>
  <c r="X3613" i="3"/>
  <c r="V3613" i="3"/>
  <c r="Y3613" i="3"/>
  <c r="X3612" i="3"/>
  <c r="V3612" i="3"/>
  <c r="Y3612" i="3"/>
  <c r="X3611" i="3"/>
  <c r="V3611" i="3"/>
  <c r="Y3611" i="3"/>
  <c r="X3610" i="3"/>
  <c r="V3610" i="3"/>
  <c r="Y3610" i="3"/>
  <c r="X3609" i="3"/>
  <c r="V3609" i="3"/>
  <c r="Y3609" i="3"/>
  <c r="X3608" i="3"/>
  <c r="V3608" i="3"/>
  <c r="Y3608" i="3"/>
  <c r="X3607" i="3"/>
  <c r="V3607" i="3"/>
  <c r="Y3607" i="3"/>
  <c r="X3606" i="3"/>
  <c r="V3606" i="3"/>
  <c r="Y3606" i="3"/>
  <c r="X3605" i="3"/>
  <c r="V3605" i="3"/>
  <c r="Y3605" i="3"/>
  <c r="X3604" i="3"/>
  <c r="V3604" i="3"/>
  <c r="Y3604" i="3"/>
  <c r="X3603" i="3"/>
  <c r="V3603" i="3"/>
  <c r="Y3603" i="3"/>
  <c r="X3602" i="3"/>
  <c r="V3602" i="3"/>
  <c r="Y3602" i="3"/>
  <c r="X3601" i="3"/>
  <c r="V3601" i="3"/>
  <c r="Y3601" i="3"/>
  <c r="X3600" i="3"/>
  <c r="V3600" i="3"/>
  <c r="Y3600" i="3"/>
  <c r="X3599" i="3"/>
  <c r="V3599" i="3"/>
  <c r="Y3599" i="3"/>
  <c r="X3598" i="3"/>
  <c r="V3598" i="3"/>
  <c r="Y3598" i="3"/>
  <c r="X3597" i="3"/>
  <c r="V3597" i="3"/>
  <c r="Y3597" i="3"/>
  <c r="X3596" i="3"/>
  <c r="V3596" i="3"/>
  <c r="Y3596" i="3"/>
  <c r="X3595" i="3"/>
  <c r="V3595" i="3"/>
  <c r="Y3595" i="3"/>
  <c r="X3594" i="3"/>
  <c r="V3594" i="3"/>
  <c r="Y3594" i="3"/>
  <c r="X3593" i="3"/>
  <c r="V3593" i="3"/>
  <c r="Y3593" i="3"/>
  <c r="X3592" i="3"/>
  <c r="V3592" i="3"/>
  <c r="Y3592" i="3"/>
  <c r="X3591" i="3"/>
  <c r="V3591" i="3"/>
  <c r="Y3591" i="3"/>
  <c r="X3590" i="3"/>
  <c r="V3590" i="3"/>
  <c r="Y3590" i="3"/>
  <c r="X3589" i="3"/>
  <c r="V3589" i="3"/>
  <c r="Y3589" i="3"/>
  <c r="X3588" i="3"/>
  <c r="V3588" i="3"/>
  <c r="Y3588" i="3"/>
  <c r="X3587" i="3"/>
  <c r="V3587" i="3"/>
  <c r="Y3587" i="3"/>
  <c r="X3586" i="3"/>
  <c r="V3586" i="3"/>
  <c r="Y3586" i="3"/>
  <c r="X3585" i="3"/>
  <c r="V3585" i="3"/>
  <c r="Y3585" i="3"/>
  <c r="X3584" i="3"/>
  <c r="V3584" i="3"/>
  <c r="Y3584" i="3"/>
  <c r="X3583" i="3"/>
  <c r="V3583" i="3"/>
  <c r="Y3583" i="3"/>
  <c r="X3582" i="3"/>
  <c r="V3582" i="3"/>
  <c r="Y3582" i="3"/>
  <c r="X3581" i="3"/>
  <c r="V3581" i="3"/>
  <c r="Y3581" i="3"/>
  <c r="X3580" i="3"/>
  <c r="V3580" i="3"/>
  <c r="Y3580" i="3"/>
  <c r="X3579" i="3"/>
  <c r="V3579" i="3"/>
  <c r="Y3579" i="3"/>
  <c r="X3578" i="3"/>
  <c r="V3578" i="3"/>
  <c r="Y3578" i="3"/>
  <c r="X3577" i="3"/>
  <c r="V3577" i="3"/>
  <c r="Y3577" i="3"/>
  <c r="X3576" i="3"/>
  <c r="V3576" i="3"/>
  <c r="Y3576" i="3"/>
  <c r="X3575" i="3"/>
  <c r="V3575" i="3"/>
  <c r="Y3575" i="3"/>
  <c r="X3574" i="3"/>
  <c r="V3574" i="3"/>
  <c r="Y3574" i="3"/>
  <c r="X3573" i="3"/>
  <c r="V3573" i="3"/>
  <c r="Y3573" i="3"/>
  <c r="X3572" i="3"/>
  <c r="V3572" i="3"/>
  <c r="Y3572" i="3"/>
  <c r="X3571" i="3"/>
  <c r="V3571" i="3"/>
  <c r="Y3571" i="3"/>
  <c r="X3570" i="3"/>
  <c r="V3570" i="3"/>
  <c r="Y3570" i="3"/>
  <c r="X3569" i="3"/>
  <c r="V3569" i="3"/>
  <c r="Y3569" i="3"/>
  <c r="X3568" i="3"/>
  <c r="V3568" i="3"/>
  <c r="Y3568" i="3"/>
  <c r="X3567" i="3"/>
  <c r="V3567" i="3"/>
  <c r="Y3567" i="3"/>
  <c r="X3566" i="3"/>
  <c r="V3566" i="3"/>
  <c r="Y3566" i="3"/>
  <c r="X3565" i="3"/>
  <c r="V3565" i="3"/>
  <c r="Y3565" i="3"/>
  <c r="X3564" i="3"/>
  <c r="V3564" i="3"/>
  <c r="Y3564" i="3"/>
  <c r="X3563" i="3"/>
  <c r="V3563" i="3"/>
  <c r="Y3563" i="3"/>
  <c r="X3562" i="3"/>
  <c r="V3562" i="3"/>
  <c r="Y3562" i="3"/>
  <c r="X3561" i="3"/>
  <c r="V3561" i="3"/>
  <c r="Y3561" i="3"/>
  <c r="X3560" i="3"/>
  <c r="V3560" i="3"/>
  <c r="Y3560" i="3"/>
  <c r="X3559" i="3"/>
  <c r="V3559" i="3"/>
  <c r="Y3559" i="3"/>
  <c r="X3558" i="3"/>
  <c r="V3558" i="3"/>
  <c r="Y3558" i="3"/>
  <c r="X3557" i="3"/>
  <c r="V3557" i="3"/>
  <c r="Y3557" i="3"/>
  <c r="X3556" i="3"/>
  <c r="V3556" i="3"/>
  <c r="Y3556" i="3"/>
  <c r="X3555" i="3"/>
  <c r="V3555" i="3"/>
  <c r="Y3555" i="3"/>
  <c r="X3554" i="3"/>
  <c r="V3554" i="3"/>
  <c r="Y3554" i="3"/>
  <c r="X3553" i="3"/>
  <c r="V3553" i="3"/>
  <c r="Y3553" i="3"/>
  <c r="X3552" i="3"/>
  <c r="V3552" i="3"/>
  <c r="Y3552" i="3"/>
  <c r="X3551" i="3"/>
  <c r="V3551" i="3"/>
  <c r="Y3551" i="3"/>
  <c r="X3550" i="3"/>
  <c r="V3550" i="3"/>
  <c r="Y3550" i="3"/>
  <c r="X3549" i="3"/>
  <c r="V3549" i="3"/>
  <c r="Y3549" i="3"/>
  <c r="X3548" i="3"/>
  <c r="V3548" i="3"/>
  <c r="Y3548" i="3"/>
  <c r="X3547" i="3"/>
  <c r="V3547" i="3"/>
  <c r="Y3547" i="3"/>
  <c r="X3546" i="3"/>
  <c r="V3546" i="3"/>
  <c r="Y3546" i="3"/>
  <c r="X3545" i="3"/>
  <c r="V3545" i="3"/>
  <c r="Y3545" i="3"/>
  <c r="X3544" i="3"/>
  <c r="V3544" i="3"/>
  <c r="Y3544" i="3"/>
  <c r="X3543" i="3"/>
  <c r="V3543" i="3"/>
  <c r="Y3543" i="3"/>
  <c r="X3542" i="3"/>
  <c r="V3542" i="3"/>
  <c r="Y3542" i="3"/>
  <c r="X3541" i="3"/>
  <c r="V3541" i="3"/>
  <c r="Y3541" i="3"/>
  <c r="X3540" i="3"/>
  <c r="V3540" i="3"/>
  <c r="Y3540" i="3"/>
  <c r="X3539" i="3"/>
  <c r="V3539" i="3"/>
  <c r="Y3539" i="3"/>
  <c r="X3538" i="3"/>
  <c r="V3538" i="3"/>
  <c r="Y3538" i="3"/>
  <c r="X3537" i="3"/>
  <c r="V3537" i="3"/>
  <c r="Y3537" i="3"/>
  <c r="X3536" i="3"/>
  <c r="V3536" i="3"/>
  <c r="Y3536" i="3"/>
  <c r="X3535" i="3"/>
  <c r="V3535" i="3"/>
  <c r="Y3535" i="3"/>
  <c r="X3534" i="3"/>
  <c r="V3534" i="3"/>
  <c r="Y3534" i="3"/>
  <c r="X3533" i="3"/>
  <c r="V3533" i="3"/>
  <c r="Y3533" i="3"/>
  <c r="X3532" i="3"/>
  <c r="V3532" i="3"/>
  <c r="Y3532" i="3"/>
  <c r="X3531" i="3"/>
  <c r="V3531" i="3"/>
  <c r="Y3531" i="3"/>
  <c r="X3530" i="3"/>
  <c r="V3530" i="3"/>
  <c r="Y3530" i="3"/>
  <c r="X3529" i="3"/>
  <c r="V3529" i="3"/>
  <c r="Y3529" i="3"/>
  <c r="X3528" i="3"/>
  <c r="V3528" i="3"/>
  <c r="Y3528" i="3"/>
  <c r="X3527" i="3"/>
  <c r="V3527" i="3"/>
  <c r="Y3527" i="3"/>
  <c r="X3526" i="3"/>
  <c r="V3526" i="3"/>
  <c r="Y3526" i="3"/>
  <c r="X3525" i="3"/>
  <c r="V3525" i="3"/>
  <c r="Y3525" i="3"/>
  <c r="X3524" i="3"/>
  <c r="V3524" i="3"/>
  <c r="Y3524" i="3"/>
  <c r="X3523" i="3"/>
  <c r="V3523" i="3"/>
  <c r="Y3523" i="3"/>
  <c r="X3522" i="3"/>
  <c r="V3522" i="3"/>
  <c r="Y3522" i="3"/>
  <c r="X3521" i="3"/>
  <c r="V3521" i="3"/>
  <c r="Y3521" i="3"/>
  <c r="X3520" i="3"/>
  <c r="V3520" i="3"/>
  <c r="Y3520" i="3"/>
  <c r="X3519" i="3"/>
  <c r="V3519" i="3"/>
  <c r="Y3519" i="3"/>
  <c r="X3518" i="3"/>
  <c r="V3518" i="3"/>
  <c r="Y3518" i="3"/>
  <c r="X3517" i="3"/>
  <c r="V3517" i="3"/>
  <c r="Y3517" i="3"/>
  <c r="X3516" i="3"/>
  <c r="V3516" i="3"/>
  <c r="Y3516" i="3"/>
  <c r="X3515" i="3"/>
  <c r="V3515" i="3"/>
  <c r="Y3515" i="3"/>
  <c r="X3514" i="3"/>
  <c r="V3514" i="3"/>
  <c r="Y3514" i="3"/>
  <c r="X3513" i="3"/>
  <c r="V3513" i="3"/>
  <c r="Y3513" i="3"/>
  <c r="X3512" i="3"/>
  <c r="V3512" i="3"/>
  <c r="Y3512" i="3"/>
  <c r="X3511" i="3"/>
  <c r="V3511" i="3"/>
  <c r="Y3511" i="3"/>
  <c r="X3510" i="3"/>
  <c r="V3510" i="3"/>
  <c r="Y3510" i="3"/>
  <c r="X3509" i="3"/>
  <c r="V3509" i="3"/>
  <c r="Y3509" i="3"/>
  <c r="X3508" i="3"/>
  <c r="V3508" i="3"/>
  <c r="Y3508" i="3"/>
  <c r="X3507" i="3"/>
  <c r="V3507" i="3"/>
  <c r="Y3507" i="3"/>
  <c r="X3506" i="3"/>
  <c r="V3506" i="3"/>
  <c r="Y3506" i="3"/>
  <c r="X3505" i="3"/>
  <c r="V3505" i="3"/>
  <c r="Y3505" i="3"/>
  <c r="X3504" i="3"/>
  <c r="V3504" i="3"/>
  <c r="Y3504" i="3"/>
  <c r="X3503" i="3"/>
  <c r="V3503" i="3"/>
  <c r="Y3503" i="3"/>
  <c r="X3502" i="3"/>
  <c r="V3502" i="3"/>
  <c r="Y3502" i="3"/>
  <c r="X3501" i="3"/>
  <c r="V3501" i="3"/>
  <c r="Y3501" i="3"/>
  <c r="X3500" i="3"/>
  <c r="V3500" i="3"/>
  <c r="Y3500" i="3"/>
  <c r="X3499" i="3"/>
  <c r="V3499" i="3"/>
  <c r="Y3499" i="3"/>
  <c r="X3498" i="3"/>
  <c r="V3498" i="3"/>
  <c r="Y3498" i="3"/>
  <c r="X3497" i="3"/>
  <c r="V3497" i="3"/>
  <c r="Y3497" i="3"/>
  <c r="X3496" i="3"/>
  <c r="V3496" i="3"/>
  <c r="Y3496" i="3"/>
  <c r="X3495" i="3"/>
  <c r="V3495" i="3"/>
  <c r="Y3495" i="3"/>
  <c r="X3494" i="3"/>
  <c r="V3494" i="3"/>
  <c r="Y3494" i="3"/>
  <c r="X3493" i="3"/>
  <c r="V3493" i="3"/>
  <c r="Y3493" i="3"/>
  <c r="X3492" i="3"/>
  <c r="V3492" i="3"/>
  <c r="Y3492" i="3"/>
  <c r="X3491" i="3"/>
  <c r="V3491" i="3"/>
  <c r="Y3491" i="3"/>
  <c r="X3490" i="3"/>
  <c r="V3490" i="3"/>
  <c r="Y3490" i="3"/>
  <c r="X3489" i="3"/>
  <c r="V3489" i="3"/>
  <c r="Y3489" i="3"/>
  <c r="X3488" i="3"/>
  <c r="V3488" i="3"/>
  <c r="Y3488" i="3"/>
  <c r="X3487" i="3"/>
  <c r="V3487" i="3"/>
  <c r="Y3487" i="3"/>
  <c r="X3486" i="3"/>
  <c r="V3486" i="3"/>
  <c r="Y3486" i="3"/>
  <c r="X3485" i="3"/>
  <c r="V3485" i="3"/>
  <c r="Y3485" i="3"/>
  <c r="X3484" i="3"/>
  <c r="V3484" i="3"/>
  <c r="Y3484" i="3"/>
  <c r="X3483" i="3"/>
  <c r="V3483" i="3"/>
  <c r="Y3483" i="3"/>
  <c r="X3482" i="3"/>
  <c r="V3482" i="3"/>
  <c r="Y3482" i="3"/>
  <c r="X3481" i="3"/>
  <c r="V3481" i="3"/>
  <c r="Y3481" i="3"/>
  <c r="X3480" i="3"/>
  <c r="V3480" i="3"/>
  <c r="Y3480" i="3"/>
  <c r="X3479" i="3"/>
  <c r="V3479" i="3"/>
  <c r="Y3479" i="3"/>
  <c r="X3478" i="3"/>
  <c r="V3478" i="3"/>
  <c r="Y3478" i="3"/>
  <c r="X3477" i="3"/>
  <c r="V3477" i="3"/>
  <c r="Y3477" i="3"/>
  <c r="X3476" i="3"/>
  <c r="V3476" i="3"/>
  <c r="Y3476" i="3"/>
  <c r="X3475" i="3"/>
  <c r="V3475" i="3"/>
  <c r="Y3475" i="3"/>
  <c r="X3474" i="3"/>
  <c r="V3474" i="3"/>
  <c r="Y3474" i="3"/>
  <c r="X3473" i="3"/>
  <c r="V3473" i="3"/>
  <c r="Y3473" i="3"/>
  <c r="X3472" i="3"/>
  <c r="V3472" i="3"/>
  <c r="Y3472" i="3"/>
  <c r="X3471" i="3"/>
  <c r="V3471" i="3"/>
  <c r="Y3471" i="3"/>
  <c r="X3470" i="3"/>
  <c r="V3470" i="3"/>
  <c r="Y3470" i="3"/>
  <c r="X3469" i="3"/>
  <c r="V3469" i="3"/>
  <c r="Y3469" i="3"/>
  <c r="X3468" i="3"/>
  <c r="V3468" i="3"/>
  <c r="Y3468" i="3"/>
  <c r="X3467" i="3"/>
  <c r="V3467" i="3"/>
  <c r="Y3467" i="3"/>
  <c r="X3466" i="3"/>
  <c r="V3466" i="3"/>
  <c r="Y3466" i="3"/>
  <c r="X3465" i="3"/>
  <c r="V3465" i="3"/>
  <c r="Y3465" i="3"/>
  <c r="X3464" i="3"/>
  <c r="V3464" i="3"/>
  <c r="Y3464" i="3"/>
  <c r="X3463" i="3"/>
  <c r="V3463" i="3"/>
  <c r="Y3463" i="3"/>
  <c r="X3462" i="3"/>
  <c r="V3462" i="3"/>
  <c r="Y3462" i="3"/>
  <c r="X3461" i="3"/>
  <c r="V3461" i="3"/>
  <c r="Y3461" i="3"/>
  <c r="X3460" i="3"/>
  <c r="V3460" i="3"/>
  <c r="Y3460" i="3"/>
  <c r="X3459" i="3"/>
  <c r="V3459" i="3"/>
  <c r="Y3459" i="3"/>
  <c r="X3458" i="3"/>
  <c r="V3458" i="3"/>
  <c r="Y3458" i="3"/>
  <c r="X3457" i="3"/>
  <c r="V3457" i="3"/>
  <c r="Y3457" i="3"/>
  <c r="X3456" i="3"/>
  <c r="V3456" i="3"/>
  <c r="Y3456" i="3"/>
  <c r="X3455" i="3"/>
  <c r="V3455" i="3"/>
  <c r="Y3455" i="3"/>
  <c r="X3454" i="3"/>
  <c r="V3454" i="3"/>
  <c r="Y3454" i="3"/>
  <c r="X3453" i="3"/>
  <c r="V3453" i="3"/>
  <c r="Y3453" i="3"/>
  <c r="X3452" i="3"/>
  <c r="V3452" i="3"/>
  <c r="Y3452" i="3"/>
  <c r="X3451" i="3"/>
  <c r="V3451" i="3"/>
  <c r="Y3451" i="3"/>
  <c r="X3450" i="3"/>
  <c r="V3450" i="3"/>
  <c r="Y3450" i="3"/>
  <c r="X3449" i="3"/>
  <c r="V3449" i="3"/>
  <c r="Y3449" i="3"/>
  <c r="X3448" i="3"/>
  <c r="V3448" i="3"/>
  <c r="Y3448" i="3"/>
  <c r="X3447" i="3"/>
  <c r="V3447" i="3"/>
  <c r="Y3447" i="3"/>
  <c r="X3446" i="3"/>
  <c r="V3446" i="3"/>
  <c r="Y3446" i="3"/>
  <c r="X3445" i="3"/>
  <c r="V3445" i="3"/>
  <c r="Y3445" i="3"/>
  <c r="X3444" i="3"/>
  <c r="V3444" i="3"/>
  <c r="Y3444" i="3"/>
  <c r="X3443" i="3"/>
  <c r="V3443" i="3"/>
  <c r="Y3443" i="3"/>
  <c r="X3442" i="3"/>
  <c r="V3442" i="3"/>
  <c r="Y3442" i="3"/>
  <c r="X3441" i="3"/>
  <c r="V3441" i="3"/>
  <c r="Y3441" i="3"/>
  <c r="X3440" i="3"/>
  <c r="V3440" i="3"/>
  <c r="Y3440" i="3"/>
  <c r="X3439" i="3"/>
  <c r="V3439" i="3"/>
  <c r="Y3439" i="3"/>
  <c r="X3438" i="3"/>
  <c r="V3438" i="3"/>
  <c r="Y3438" i="3"/>
  <c r="X3437" i="3"/>
  <c r="V3437" i="3"/>
  <c r="Y3437" i="3"/>
  <c r="X3436" i="3"/>
  <c r="V3436" i="3"/>
  <c r="Y3436" i="3"/>
  <c r="X3435" i="3"/>
  <c r="V3435" i="3"/>
  <c r="Y3435" i="3"/>
  <c r="X3434" i="3"/>
  <c r="V3434" i="3"/>
  <c r="Y3434" i="3"/>
  <c r="X3433" i="3"/>
  <c r="V3433" i="3"/>
  <c r="Y3433" i="3"/>
  <c r="X3432" i="3"/>
  <c r="V3432" i="3"/>
  <c r="Y3432" i="3"/>
  <c r="X3431" i="3"/>
  <c r="V3431" i="3"/>
  <c r="Y3431" i="3"/>
  <c r="X3430" i="3"/>
  <c r="V3430" i="3"/>
  <c r="Y3430" i="3"/>
  <c r="X3429" i="3"/>
  <c r="V3429" i="3"/>
  <c r="Y3429" i="3"/>
  <c r="X3428" i="3"/>
  <c r="V3428" i="3"/>
  <c r="Y3428" i="3"/>
  <c r="X3427" i="3"/>
  <c r="V3427" i="3"/>
  <c r="Y3427" i="3"/>
  <c r="X3426" i="3"/>
  <c r="V3426" i="3"/>
  <c r="Y3426" i="3"/>
  <c r="X3425" i="3"/>
  <c r="V3425" i="3"/>
  <c r="Y3425" i="3"/>
  <c r="X3424" i="3"/>
  <c r="V3424" i="3"/>
  <c r="Y3424" i="3"/>
  <c r="X3423" i="3"/>
  <c r="V3423" i="3"/>
  <c r="Y3423" i="3"/>
  <c r="X3422" i="3"/>
  <c r="V3422" i="3"/>
  <c r="Y3422" i="3"/>
  <c r="X3421" i="3"/>
  <c r="V3421" i="3"/>
  <c r="Y3421" i="3"/>
  <c r="X3420" i="3"/>
  <c r="V3420" i="3"/>
  <c r="Y3420" i="3"/>
  <c r="X3419" i="3"/>
  <c r="V3419" i="3"/>
  <c r="Y3419" i="3"/>
  <c r="X3418" i="3"/>
  <c r="V3418" i="3"/>
  <c r="Y3418" i="3"/>
  <c r="X3417" i="3"/>
  <c r="V3417" i="3"/>
  <c r="Y3417" i="3"/>
  <c r="X3416" i="3"/>
  <c r="V3416" i="3"/>
  <c r="Y3416" i="3"/>
  <c r="X3415" i="3"/>
  <c r="V3415" i="3"/>
  <c r="Y3415" i="3"/>
  <c r="X3414" i="3"/>
  <c r="V3414" i="3"/>
  <c r="Y3414" i="3"/>
  <c r="X3413" i="3"/>
  <c r="V3413" i="3"/>
  <c r="Y3413" i="3"/>
  <c r="X3412" i="3"/>
  <c r="V3412" i="3"/>
  <c r="Y3412" i="3"/>
  <c r="X3411" i="3"/>
  <c r="V3411" i="3"/>
  <c r="Y3411" i="3"/>
  <c r="X3410" i="3"/>
  <c r="V3410" i="3"/>
  <c r="Y3410" i="3"/>
  <c r="X3409" i="3"/>
  <c r="V3409" i="3"/>
  <c r="Y3409" i="3"/>
  <c r="X3408" i="3"/>
  <c r="V3408" i="3"/>
  <c r="Y3408" i="3"/>
  <c r="X3407" i="3"/>
  <c r="V3407" i="3"/>
  <c r="Y3407" i="3"/>
  <c r="X3406" i="3"/>
  <c r="V3406" i="3"/>
  <c r="Y3406" i="3"/>
  <c r="X3405" i="3"/>
  <c r="V3405" i="3"/>
  <c r="Y3405" i="3"/>
  <c r="X3404" i="3"/>
  <c r="V3404" i="3"/>
  <c r="Y3404" i="3"/>
  <c r="X3403" i="3"/>
  <c r="V3403" i="3"/>
  <c r="Y3403" i="3"/>
  <c r="X3402" i="3"/>
  <c r="V3402" i="3"/>
  <c r="Y3402" i="3"/>
  <c r="X3401" i="3"/>
  <c r="V3401" i="3"/>
  <c r="Y3401" i="3"/>
  <c r="X3400" i="3"/>
  <c r="V3400" i="3"/>
  <c r="Y3400" i="3"/>
  <c r="X3399" i="3"/>
  <c r="V3399" i="3"/>
  <c r="Y3399" i="3"/>
  <c r="X3398" i="3"/>
  <c r="V3398" i="3"/>
  <c r="Y3398" i="3"/>
  <c r="X3397" i="3"/>
  <c r="V3397" i="3"/>
  <c r="Y3397" i="3"/>
  <c r="X3396" i="3"/>
  <c r="V3396" i="3"/>
  <c r="Y3396" i="3"/>
  <c r="X3395" i="3"/>
  <c r="V3395" i="3"/>
  <c r="Y3395" i="3"/>
  <c r="X3394" i="3"/>
  <c r="V3394" i="3"/>
  <c r="Y3394" i="3"/>
  <c r="X3393" i="3"/>
  <c r="V3393" i="3"/>
  <c r="Y3393" i="3"/>
  <c r="X3392" i="3"/>
  <c r="V3392" i="3"/>
  <c r="Y3392" i="3"/>
  <c r="X3391" i="3"/>
  <c r="V3391" i="3"/>
  <c r="Y3391" i="3"/>
  <c r="X3390" i="3"/>
  <c r="V3390" i="3"/>
  <c r="Y3390" i="3"/>
  <c r="X3389" i="3"/>
  <c r="V3389" i="3"/>
  <c r="Y3389" i="3"/>
  <c r="X3388" i="3"/>
  <c r="V3388" i="3"/>
  <c r="Y3388" i="3"/>
  <c r="X3387" i="3"/>
  <c r="V3387" i="3"/>
  <c r="Y3387" i="3"/>
  <c r="X3386" i="3"/>
  <c r="V3386" i="3"/>
  <c r="Y3386" i="3"/>
  <c r="X3385" i="3"/>
  <c r="V3385" i="3"/>
  <c r="Y3385" i="3"/>
  <c r="X3384" i="3"/>
  <c r="V3384" i="3"/>
  <c r="Y3384" i="3"/>
  <c r="X3383" i="3"/>
  <c r="V3383" i="3"/>
  <c r="Y3383" i="3"/>
  <c r="X3382" i="3"/>
  <c r="V3382" i="3"/>
  <c r="Y3382" i="3"/>
  <c r="X3381" i="3"/>
  <c r="V3381" i="3"/>
  <c r="Y3381" i="3"/>
  <c r="X3380" i="3"/>
  <c r="V3380" i="3"/>
  <c r="Y3380" i="3"/>
  <c r="X3379" i="3"/>
  <c r="V3379" i="3"/>
  <c r="Y3379" i="3"/>
  <c r="X3378" i="3"/>
  <c r="V3378" i="3"/>
  <c r="Y3378" i="3"/>
  <c r="X3377" i="3"/>
  <c r="V3377" i="3"/>
  <c r="Y3377" i="3"/>
  <c r="X3376" i="3"/>
  <c r="V3376" i="3"/>
  <c r="Y3376" i="3"/>
  <c r="X3375" i="3"/>
  <c r="V3375" i="3"/>
  <c r="Y3375" i="3"/>
  <c r="X3374" i="3"/>
  <c r="V3374" i="3"/>
  <c r="Y3374" i="3"/>
  <c r="X3373" i="3"/>
  <c r="V3373" i="3"/>
  <c r="Y3373" i="3"/>
  <c r="X3372" i="3"/>
  <c r="V3372" i="3"/>
  <c r="Y3372" i="3"/>
  <c r="X3371" i="3"/>
  <c r="V3371" i="3"/>
  <c r="Y3371" i="3"/>
  <c r="X3370" i="3"/>
  <c r="V3370" i="3"/>
  <c r="Y3370" i="3"/>
  <c r="X3369" i="3"/>
  <c r="V3369" i="3"/>
  <c r="Y3369" i="3"/>
  <c r="X3368" i="3"/>
  <c r="V3368" i="3"/>
  <c r="Y3368" i="3"/>
  <c r="X3367" i="3"/>
  <c r="V3367" i="3"/>
  <c r="Y3367" i="3"/>
  <c r="X3366" i="3"/>
  <c r="V3366" i="3"/>
  <c r="Y3366" i="3"/>
  <c r="X3365" i="3"/>
  <c r="V3365" i="3"/>
  <c r="Y3365" i="3"/>
  <c r="X3364" i="3"/>
  <c r="V3364" i="3"/>
  <c r="Y3364" i="3"/>
  <c r="X3363" i="3"/>
  <c r="V3363" i="3"/>
  <c r="Y3363" i="3"/>
  <c r="X3362" i="3"/>
  <c r="V3362" i="3"/>
  <c r="Y3362" i="3"/>
  <c r="X3361" i="3"/>
  <c r="V3361" i="3"/>
  <c r="Y3361" i="3"/>
  <c r="X3360" i="3"/>
  <c r="V3360" i="3"/>
  <c r="Y3360" i="3"/>
  <c r="X3359" i="3"/>
  <c r="V3359" i="3"/>
  <c r="Y3359" i="3"/>
  <c r="X3358" i="3"/>
  <c r="V3358" i="3"/>
  <c r="Y3358" i="3"/>
  <c r="X3357" i="3"/>
  <c r="V3357" i="3"/>
  <c r="Y3357" i="3"/>
  <c r="X3356" i="3"/>
  <c r="V3356" i="3"/>
  <c r="Y3356" i="3"/>
  <c r="X3355" i="3"/>
  <c r="V3355" i="3"/>
  <c r="Y3355" i="3"/>
  <c r="X3354" i="3"/>
  <c r="V3354" i="3"/>
  <c r="Y3354" i="3"/>
  <c r="X3353" i="3"/>
  <c r="V3353" i="3"/>
  <c r="Y3353" i="3"/>
  <c r="X3352" i="3"/>
  <c r="V3352" i="3"/>
  <c r="Y3352" i="3"/>
  <c r="X3351" i="3"/>
  <c r="V3351" i="3"/>
  <c r="Y3351" i="3"/>
  <c r="X3350" i="3"/>
  <c r="V3350" i="3"/>
  <c r="Y3350" i="3"/>
  <c r="X3349" i="3"/>
  <c r="V3349" i="3"/>
  <c r="Y3349" i="3"/>
  <c r="X3348" i="3"/>
  <c r="V3348" i="3"/>
  <c r="Y3348" i="3"/>
  <c r="X3347" i="3"/>
  <c r="V3347" i="3"/>
  <c r="Y3347" i="3"/>
  <c r="X3346" i="3"/>
  <c r="V3346" i="3"/>
  <c r="Y3346" i="3"/>
  <c r="X3345" i="3"/>
  <c r="V3345" i="3"/>
  <c r="Y3345" i="3"/>
  <c r="X3344" i="3"/>
  <c r="V3344" i="3"/>
  <c r="Y3344" i="3"/>
  <c r="X3343" i="3"/>
  <c r="V3343" i="3"/>
  <c r="Y3343" i="3"/>
  <c r="X3342" i="3"/>
  <c r="V3342" i="3"/>
  <c r="Y3342" i="3"/>
  <c r="X3341" i="3"/>
  <c r="V3341" i="3"/>
  <c r="Y3341" i="3"/>
  <c r="X3340" i="3"/>
  <c r="V3340" i="3"/>
  <c r="Y3340" i="3"/>
  <c r="X3339" i="3"/>
  <c r="V3339" i="3"/>
  <c r="Y3339" i="3"/>
  <c r="X3338" i="3"/>
  <c r="V3338" i="3"/>
  <c r="Y3338" i="3"/>
  <c r="X3337" i="3"/>
  <c r="V3337" i="3"/>
  <c r="Y3337" i="3"/>
  <c r="X3336" i="3"/>
  <c r="V3336" i="3"/>
  <c r="Y3336" i="3"/>
  <c r="X3335" i="3"/>
  <c r="V3335" i="3"/>
  <c r="Y3335" i="3"/>
  <c r="X3334" i="3"/>
  <c r="V3334" i="3"/>
  <c r="Y3334" i="3"/>
  <c r="X3333" i="3"/>
  <c r="V3333" i="3"/>
  <c r="Y3333" i="3"/>
  <c r="X3332" i="3"/>
  <c r="V3332" i="3"/>
  <c r="Y3332" i="3"/>
  <c r="X3331" i="3"/>
  <c r="V3331" i="3"/>
  <c r="Y3331" i="3"/>
  <c r="X3330" i="3"/>
  <c r="V3330" i="3"/>
  <c r="Y3330" i="3"/>
  <c r="X3329" i="3"/>
  <c r="V3329" i="3"/>
  <c r="Y3329" i="3"/>
  <c r="X3328" i="3"/>
  <c r="V3328" i="3"/>
  <c r="Y3328" i="3"/>
  <c r="X3327" i="3"/>
  <c r="V3327" i="3"/>
  <c r="Y3327" i="3"/>
  <c r="X3326" i="3"/>
  <c r="V3326" i="3"/>
  <c r="Y3326" i="3"/>
  <c r="X3325" i="3"/>
  <c r="V3325" i="3"/>
  <c r="Y3325" i="3"/>
  <c r="X3324" i="3"/>
  <c r="V3324" i="3"/>
  <c r="Y3324" i="3"/>
  <c r="X3323" i="3"/>
  <c r="V3323" i="3"/>
  <c r="Y3323" i="3"/>
  <c r="X3322" i="3"/>
  <c r="V3322" i="3"/>
  <c r="Y3322" i="3"/>
  <c r="X3321" i="3"/>
  <c r="V3321" i="3"/>
  <c r="Y3321" i="3"/>
  <c r="X3320" i="3"/>
  <c r="V3320" i="3"/>
  <c r="Y3320" i="3"/>
  <c r="X3319" i="3"/>
  <c r="V3319" i="3"/>
  <c r="Y3319" i="3"/>
  <c r="X3318" i="3"/>
  <c r="V3318" i="3"/>
  <c r="Y3318" i="3"/>
  <c r="X3317" i="3"/>
  <c r="V3317" i="3"/>
  <c r="Y3317" i="3"/>
  <c r="X3316" i="3"/>
  <c r="V3316" i="3"/>
  <c r="Y3316" i="3"/>
  <c r="X3315" i="3"/>
  <c r="V3315" i="3"/>
  <c r="Y3315" i="3"/>
  <c r="X3314" i="3"/>
  <c r="V3314" i="3"/>
  <c r="Y3314" i="3"/>
  <c r="X3313" i="3"/>
  <c r="V3313" i="3"/>
  <c r="Y3313" i="3"/>
  <c r="X3312" i="3"/>
  <c r="V3312" i="3"/>
  <c r="Y3312" i="3"/>
  <c r="X3311" i="3"/>
  <c r="V3311" i="3"/>
  <c r="Y3311" i="3"/>
  <c r="X3310" i="3"/>
  <c r="V3310" i="3"/>
  <c r="Y3310" i="3"/>
  <c r="X3309" i="3"/>
  <c r="V3309" i="3"/>
  <c r="Y3309" i="3"/>
  <c r="X3308" i="3"/>
  <c r="V3308" i="3"/>
  <c r="Y3308" i="3"/>
  <c r="X3307" i="3"/>
  <c r="V3307" i="3"/>
  <c r="Y3307" i="3"/>
  <c r="X3306" i="3"/>
  <c r="V3306" i="3"/>
  <c r="Y3306" i="3"/>
  <c r="X3305" i="3"/>
  <c r="V3305" i="3"/>
  <c r="Y3305" i="3"/>
  <c r="X3304" i="3"/>
  <c r="V3304" i="3"/>
  <c r="Y3304" i="3"/>
  <c r="X3303" i="3"/>
  <c r="V3303" i="3"/>
  <c r="Y3303" i="3"/>
  <c r="X3302" i="3"/>
  <c r="V3302" i="3"/>
  <c r="Y3302" i="3"/>
  <c r="X3301" i="3"/>
  <c r="V3301" i="3"/>
  <c r="Y3301" i="3"/>
  <c r="X3300" i="3"/>
  <c r="V3300" i="3"/>
  <c r="Y3300" i="3"/>
  <c r="X3299" i="3"/>
  <c r="V3299" i="3"/>
  <c r="Y3299" i="3"/>
  <c r="X3298" i="3"/>
  <c r="V3298" i="3"/>
  <c r="Y3298" i="3"/>
  <c r="X3297" i="3"/>
  <c r="V3297" i="3"/>
  <c r="Y3297" i="3"/>
  <c r="X3296" i="3"/>
  <c r="V3296" i="3"/>
  <c r="Y3296" i="3"/>
  <c r="X3295" i="3"/>
  <c r="V3295" i="3"/>
  <c r="Y3295" i="3"/>
  <c r="X3294" i="3"/>
  <c r="V3294" i="3"/>
  <c r="Y3294" i="3"/>
  <c r="X3293" i="3"/>
  <c r="V3293" i="3"/>
  <c r="Y3293" i="3"/>
  <c r="X3292" i="3"/>
  <c r="V3292" i="3"/>
  <c r="Y3292" i="3"/>
  <c r="X3291" i="3"/>
  <c r="V3291" i="3"/>
  <c r="Y3291" i="3"/>
  <c r="X3290" i="3"/>
  <c r="V3290" i="3"/>
  <c r="Y3290" i="3"/>
  <c r="X3289" i="3"/>
  <c r="V3289" i="3"/>
  <c r="Y3289" i="3"/>
  <c r="X3288" i="3"/>
  <c r="V3288" i="3"/>
  <c r="Y3288" i="3"/>
  <c r="X3287" i="3"/>
  <c r="V3287" i="3"/>
  <c r="Y3287" i="3"/>
  <c r="X3286" i="3"/>
  <c r="V3286" i="3"/>
  <c r="Y3286" i="3"/>
  <c r="X3285" i="3"/>
  <c r="V3285" i="3"/>
  <c r="Y3285" i="3"/>
  <c r="X3284" i="3"/>
  <c r="V3284" i="3"/>
  <c r="Y3284" i="3"/>
  <c r="X3283" i="3"/>
  <c r="V3283" i="3"/>
  <c r="Y3283" i="3"/>
  <c r="X3282" i="3"/>
  <c r="V3282" i="3"/>
  <c r="Y3282" i="3"/>
  <c r="X3281" i="3"/>
  <c r="V3281" i="3"/>
  <c r="Y3281" i="3"/>
  <c r="X3280" i="3"/>
  <c r="V3280" i="3"/>
  <c r="Y3280" i="3"/>
  <c r="X3279" i="3"/>
  <c r="V3279" i="3"/>
  <c r="Y3279" i="3"/>
  <c r="X3278" i="3"/>
  <c r="V3278" i="3"/>
  <c r="Y3278" i="3"/>
  <c r="X3277" i="3"/>
  <c r="V3277" i="3"/>
  <c r="Y3277" i="3"/>
  <c r="X3276" i="3"/>
  <c r="V3276" i="3"/>
  <c r="Y3276" i="3"/>
  <c r="X3275" i="3"/>
  <c r="V3275" i="3"/>
  <c r="Y3275" i="3"/>
  <c r="X3274" i="3"/>
  <c r="V3274" i="3"/>
  <c r="Y3274" i="3"/>
  <c r="X3273" i="3"/>
  <c r="V3273" i="3"/>
  <c r="Y3273" i="3"/>
  <c r="X3272" i="3"/>
  <c r="V3272" i="3"/>
  <c r="Y3272" i="3"/>
  <c r="X3271" i="3"/>
  <c r="V3271" i="3"/>
  <c r="Y3271" i="3"/>
  <c r="X3270" i="3"/>
  <c r="V3270" i="3"/>
  <c r="Y3270" i="3"/>
  <c r="X3269" i="3"/>
  <c r="V3269" i="3"/>
  <c r="Y3269" i="3"/>
  <c r="X3268" i="3"/>
  <c r="V3268" i="3"/>
  <c r="Y3268" i="3"/>
  <c r="X3267" i="3"/>
  <c r="V3267" i="3"/>
  <c r="Y3267" i="3"/>
  <c r="X3266" i="3"/>
  <c r="V3266" i="3"/>
  <c r="Y3266" i="3"/>
  <c r="X3265" i="3"/>
  <c r="V3265" i="3"/>
  <c r="Y3265" i="3"/>
  <c r="X3264" i="3"/>
  <c r="V3264" i="3"/>
  <c r="Y3264" i="3"/>
  <c r="X3263" i="3"/>
  <c r="V3263" i="3"/>
  <c r="Y3263" i="3"/>
  <c r="X3262" i="3"/>
  <c r="V3262" i="3"/>
  <c r="Y3262" i="3"/>
  <c r="X3261" i="3"/>
  <c r="V3261" i="3"/>
  <c r="Y3261" i="3"/>
  <c r="X3260" i="3"/>
  <c r="V3260" i="3"/>
  <c r="Y3260" i="3"/>
  <c r="X3259" i="3"/>
  <c r="V3259" i="3"/>
  <c r="Y3259" i="3"/>
  <c r="X3258" i="3"/>
  <c r="V3258" i="3"/>
  <c r="Y3258" i="3"/>
  <c r="X3257" i="3"/>
  <c r="V3257" i="3"/>
  <c r="Y3257" i="3"/>
  <c r="X3256" i="3"/>
  <c r="V3256" i="3"/>
  <c r="Y3256" i="3"/>
  <c r="X3255" i="3"/>
  <c r="V3255" i="3"/>
  <c r="Y3255" i="3"/>
  <c r="X3254" i="3"/>
  <c r="V3254" i="3"/>
  <c r="Y3254" i="3"/>
  <c r="X3253" i="3"/>
  <c r="V3253" i="3"/>
  <c r="Y3253" i="3"/>
  <c r="X3252" i="3"/>
  <c r="V3252" i="3"/>
  <c r="Y3252" i="3"/>
  <c r="X3251" i="3"/>
  <c r="V3251" i="3"/>
  <c r="Y3251" i="3"/>
  <c r="X3250" i="3"/>
  <c r="V3250" i="3"/>
  <c r="Y3250" i="3"/>
  <c r="X3249" i="3"/>
  <c r="V3249" i="3"/>
  <c r="Y3249" i="3"/>
  <c r="X3248" i="3"/>
  <c r="V3248" i="3"/>
  <c r="Y3248" i="3"/>
  <c r="X3247" i="3"/>
  <c r="V3247" i="3"/>
  <c r="Y3247" i="3"/>
  <c r="X3246" i="3"/>
  <c r="V3246" i="3"/>
  <c r="Y3246" i="3"/>
  <c r="X3245" i="3"/>
  <c r="V3245" i="3"/>
  <c r="Y3245" i="3"/>
  <c r="X3244" i="3"/>
  <c r="V3244" i="3"/>
  <c r="Y3244" i="3"/>
  <c r="X3243" i="3"/>
  <c r="V3243" i="3"/>
  <c r="Y3243" i="3"/>
  <c r="X3242" i="3"/>
  <c r="V3242" i="3"/>
  <c r="Y3242" i="3"/>
  <c r="X3241" i="3"/>
  <c r="V3241" i="3"/>
  <c r="Y3241" i="3"/>
  <c r="X3240" i="3"/>
  <c r="V3240" i="3"/>
  <c r="Y3240" i="3"/>
  <c r="X3239" i="3"/>
  <c r="V3239" i="3"/>
  <c r="Y3239" i="3"/>
  <c r="X3238" i="3"/>
  <c r="V3238" i="3"/>
  <c r="Y3238" i="3"/>
  <c r="X3237" i="3"/>
  <c r="V3237" i="3"/>
  <c r="Y3237" i="3"/>
  <c r="X3236" i="3"/>
  <c r="V3236" i="3"/>
  <c r="Y3236" i="3"/>
  <c r="X3235" i="3"/>
  <c r="V3235" i="3"/>
  <c r="Y3235" i="3"/>
  <c r="X3234" i="3"/>
  <c r="V3234" i="3"/>
  <c r="Y3234" i="3"/>
  <c r="X3233" i="3"/>
  <c r="V3233" i="3"/>
  <c r="Y3233" i="3"/>
  <c r="X3232" i="3"/>
  <c r="V3232" i="3"/>
  <c r="Y3232" i="3"/>
  <c r="X3231" i="3"/>
  <c r="V3231" i="3"/>
  <c r="Y3231" i="3"/>
  <c r="X3230" i="3"/>
  <c r="V3230" i="3"/>
  <c r="Y3230" i="3"/>
  <c r="X3229" i="3"/>
  <c r="V3229" i="3"/>
  <c r="Y3229" i="3"/>
  <c r="X3228" i="3"/>
  <c r="V3228" i="3"/>
  <c r="Y3228" i="3"/>
  <c r="X3227" i="3"/>
  <c r="V3227" i="3"/>
  <c r="Y3227" i="3"/>
  <c r="X3226" i="3"/>
  <c r="V3226" i="3"/>
  <c r="Y3226" i="3"/>
  <c r="X3225" i="3"/>
  <c r="V3225" i="3"/>
  <c r="Y3225" i="3"/>
  <c r="X3224" i="3"/>
  <c r="V3224" i="3"/>
  <c r="Y3224" i="3"/>
  <c r="X3223" i="3"/>
  <c r="V3223" i="3"/>
  <c r="Y3223" i="3"/>
  <c r="X3222" i="3"/>
  <c r="V3222" i="3"/>
  <c r="Y3222" i="3"/>
  <c r="X3221" i="3"/>
  <c r="V3221" i="3"/>
  <c r="Y3221" i="3"/>
  <c r="X3220" i="3"/>
  <c r="V3220" i="3"/>
  <c r="Y3220" i="3"/>
  <c r="X3219" i="3"/>
  <c r="V3219" i="3"/>
  <c r="Y3219" i="3"/>
  <c r="X3218" i="3"/>
  <c r="V3218" i="3"/>
  <c r="Y3218" i="3"/>
  <c r="X3217" i="3"/>
  <c r="V3217" i="3"/>
  <c r="Y3217" i="3"/>
  <c r="X3216" i="3"/>
  <c r="V3216" i="3"/>
  <c r="Y3216" i="3"/>
  <c r="X3215" i="3"/>
  <c r="V3215" i="3"/>
  <c r="Y3215" i="3"/>
  <c r="X3214" i="3"/>
  <c r="V3214" i="3"/>
  <c r="Y3214" i="3"/>
  <c r="X3213" i="3"/>
  <c r="V3213" i="3"/>
  <c r="Y3213" i="3"/>
  <c r="X3212" i="3"/>
  <c r="V3212" i="3"/>
  <c r="Y3212" i="3"/>
  <c r="X3211" i="3"/>
  <c r="V3211" i="3"/>
  <c r="Y3211" i="3"/>
  <c r="X3210" i="3"/>
  <c r="V3210" i="3"/>
  <c r="Y3210" i="3"/>
  <c r="X3209" i="3"/>
  <c r="V3209" i="3"/>
  <c r="Y3209" i="3"/>
  <c r="X3208" i="3"/>
  <c r="V3208" i="3"/>
  <c r="Y3208" i="3"/>
  <c r="X3207" i="3"/>
  <c r="V3207" i="3"/>
  <c r="Y3207" i="3"/>
  <c r="X3206" i="3"/>
  <c r="V3206" i="3"/>
  <c r="Y3206" i="3"/>
  <c r="X3205" i="3"/>
  <c r="V3205" i="3"/>
  <c r="Y3205" i="3"/>
  <c r="X3204" i="3"/>
  <c r="V3204" i="3"/>
  <c r="Y3204" i="3"/>
  <c r="X3203" i="3"/>
  <c r="V3203" i="3"/>
  <c r="Y3203" i="3"/>
  <c r="X3202" i="3"/>
  <c r="V3202" i="3"/>
  <c r="Y3202" i="3"/>
  <c r="X3201" i="3"/>
  <c r="V3201" i="3"/>
  <c r="Y3201" i="3"/>
  <c r="X3200" i="3"/>
  <c r="V3200" i="3"/>
  <c r="Y3200" i="3"/>
  <c r="X3199" i="3"/>
  <c r="V3199" i="3"/>
  <c r="Y3199" i="3"/>
  <c r="X3198" i="3"/>
  <c r="V3198" i="3"/>
  <c r="Y3198" i="3"/>
  <c r="X3197" i="3"/>
  <c r="V3197" i="3"/>
  <c r="Y3197" i="3"/>
  <c r="X3196" i="3"/>
  <c r="V3196" i="3"/>
  <c r="Y3196" i="3"/>
  <c r="X3195" i="3"/>
  <c r="V3195" i="3"/>
  <c r="Y3195" i="3"/>
  <c r="X3194" i="3"/>
  <c r="V3194" i="3"/>
  <c r="Y3194" i="3"/>
  <c r="X3193" i="3"/>
  <c r="V3193" i="3"/>
  <c r="Y3193" i="3"/>
  <c r="X3192" i="3"/>
  <c r="V3192" i="3"/>
  <c r="Y3192" i="3"/>
  <c r="X3191" i="3"/>
  <c r="V3191" i="3"/>
  <c r="Y3191" i="3"/>
  <c r="X3190" i="3"/>
  <c r="V3190" i="3"/>
  <c r="Y3190" i="3"/>
  <c r="X3189" i="3"/>
  <c r="V3189" i="3"/>
  <c r="Y3189" i="3"/>
  <c r="X3188" i="3"/>
  <c r="V3188" i="3"/>
  <c r="Y3188" i="3"/>
  <c r="X3187" i="3"/>
  <c r="V3187" i="3"/>
  <c r="Y3187" i="3"/>
  <c r="X3186" i="3"/>
  <c r="V3186" i="3"/>
  <c r="Y3186" i="3"/>
  <c r="X3185" i="3"/>
  <c r="V3185" i="3"/>
  <c r="Y3185" i="3"/>
  <c r="X3184" i="3"/>
  <c r="V3184" i="3"/>
  <c r="Y3184" i="3"/>
  <c r="X3183" i="3"/>
  <c r="V3183" i="3"/>
  <c r="Y3183" i="3"/>
  <c r="X3182" i="3"/>
  <c r="V3182" i="3"/>
  <c r="Y3182" i="3"/>
  <c r="X3181" i="3"/>
  <c r="V3181" i="3"/>
  <c r="Y3181" i="3"/>
  <c r="X3180" i="3"/>
  <c r="V3180" i="3"/>
  <c r="Y3180" i="3"/>
  <c r="X3179" i="3"/>
  <c r="V3179" i="3"/>
  <c r="Y3179" i="3"/>
  <c r="X3178" i="3"/>
  <c r="V3178" i="3"/>
  <c r="Y3178" i="3"/>
  <c r="X3177" i="3"/>
  <c r="V3177" i="3"/>
  <c r="Y3177" i="3"/>
  <c r="X3176" i="3"/>
  <c r="V3176" i="3"/>
  <c r="Y3176" i="3"/>
  <c r="X3175" i="3"/>
  <c r="V3175" i="3"/>
  <c r="Y3175" i="3"/>
  <c r="X3174" i="3"/>
  <c r="V3174" i="3"/>
  <c r="Y3174" i="3"/>
  <c r="X3173" i="3"/>
  <c r="V3173" i="3"/>
  <c r="Y3173" i="3"/>
  <c r="X3172" i="3"/>
  <c r="V3172" i="3"/>
  <c r="Y3172" i="3"/>
  <c r="X3171" i="3"/>
  <c r="V3171" i="3"/>
  <c r="Y3171" i="3"/>
  <c r="X3170" i="3"/>
  <c r="V3170" i="3"/>
  <c r="Y3170" i="3"/>
  <c r="X3169" i="3"/>
  <c r="V3169" i="3"/>
  <c r="Y3169" i="3"/>
  <c r="X3168" i="3"/>
  <c r="V3168" i="3"/>
  <c r="Y3168" i="3"/>
  <c r="X3167" i="3"/>
  <c r="V3167" i="3"/>
  <c r="Y3167" i="3"/>
  <c r="X3166" i="3"/>
  <c r="V3166" i="3"/>
  <c r="Y3166" i="3"/>
  <c r="X3165" i="3"/>
  <c r="V3165" i="3"/>
  <c r="Y3165" i="3"/>
  <c r="X3164" i="3"/>
  <c r="V3164" i="3"/>
  <c r="Y3164" i="3"/>
  <c r="X3163" i="3"/>
  <c r="V3163" i="3"/>
  <c r="Y3163" i="3"/>
  <c r="X3162" i="3"/>
  <c r="V3162" i="3"/>
  <c r="Y3162" i="3"/>
  <c r="X3161" i="3"/>
  <c r="V3161" i="3"/>
  <c r="Y3161" i="3"/>
  <c r="X3160" i="3"/>
  <c r="V3160" i="3"/>
  <c r="Y3160" i="3"/>
  <c r="X3159" i="3"/>
  <c r="V3159" i="3"/>
  <c r="Y3159" i="3"/>
  <c r="X3158" i="3"/>
  <c r="V3158" i="3"/>
  <c r="Y3158" i="3"/>
  <c r="X3157" i="3"/>
  <c r="V3157" i="3"/>
  <c r="Y3157" i="3"/>
  <c r="X3156" i="3"/>
  <c r="V3156" i="3"/>
  <c r="Y3156" i="3"/>
  <c r="X3155" i="3"/>
  <c r="V3155" i="3"/>
  <c r="Y3155" i="3"/>
  <c r="X3154" i="3"/>
  <c r="V3154" i="3"/>
  <c r="Y3154" i="3"/>
  <c r="X3153" i="3"/>
  <c r="V3153" i="3"/>
  <c r="Y3153" i="3"/>
  <c r="X3152" i="3"/>
  <c r="V3152" i="3"/>
  <c r="Y3152" i="3"/>
  <c r="X3151" i="3"/>
  <c r="V3151" i="3"/>
  <c r="Y3151" i="3"/>
  <c r="X3150" i="3"/>
  <c r="V3150" i="3"/>
  <c r="Y3150" i="3"/>
  <c r="X3149" i="3"/>
  <c r="V3149" i="3"/>
  <c r="Y3149" i="3"/>
  <c r="X3148" i="3"/>
  <c r="V3148" i="3"/>
  <c r="Y3148" i="3"/>
  <c r="X3147" i="3"/>
  <c r="V3147" i="3"/>
  <c r="Y3147" i="3"/>
  <c r="X3146" i="3"/>
  <c r="V3146" i="3"/>
  <c r="Y3146" i="3"/>
  <c r="X3145" i="3"/>
  <c r="V3145" i="3"/>
  <c r="Y3145" i="3"/>
  <c r="X3144" i="3"/>
  <c r="V3144" i="3"/>
  <c r="Y3144" i="3"/>
  <c r="X3143" i="3"/>
  <c r="V3143" i="3"/>
  <c r="Y3143" i="3"/>
  <c r="X3142" i="3"/>
  <c r="V3142" i="3"/>
  <c r="Y3142" i="3"/>
  <c r="X3141" i="3"/>
  <c r="V3141" i="3"/>
  <c r="Y3141" i="3"/>
  <c r="X3140" i="3"/>
  <c r="V3140" i="3"/>
  <c r="Y3140" i="3"/>
  <c r="X3139" i="3"/>
  <c r="V3139" i="3"/>
  <c r="Y3139" i="3"/>
  <c r="X3138" i="3"/>
  <c r="V3138" i="3"/>
  <c r="Y3138" i="3"/>
  <c r="X3137" i="3"/>
  <c r="V3137" i="3"/>
  <c r="Y3137" i="3"/>
  <c r="X3136" i="3"/>
  <c r="V3136" i="3"/>
  <c r="Y3136" i="3"/>
  <c r="X3135" i="3"/>
  <c r="V3135" i="3"/>
  <c r="Y3135" i="3"/>
  <c r="X3134" i="3"/>
  <c r="V3134" i="3"/>
  <c r="Y3134" i="3"/>
  <c r="X3133" i="3"/>
  <c r="V3133" i="3"/>
  <c r="Y3133" i="3"/>
  <c r="X3132" i="3"/>
  <c r="V3132" i="3"/>
  <c r="Y3132" i="3"/>
  <c r="X3131" i="3"/>
  <c r="V3131" i="3"/>
  <c r="Y3131" i="3"/>
  <c r="X3130" i="3"/>
  <c r="V3130" i="3"/>
  <c r="Y3130" i="3"/>
  <c r="X3129" i="3"/>
  <c r="V3129" i="3"/>
  <c r="Y3129" i="3"/>
  <c r="X3128" i="3"/>
  <c r="V3128" i="3"/>
  <c r="Y3128" i="3"/>
  <c r="X3127" i="3"/>
  <c r="V3127" i="3"/>
  <c r="Y3127" i="3"/>
  <c r="X3126" i="3"/>
  <c r="V3126" i="3"/>
  <c r="Y3126" i="3"/>
  <c r="X3125" i="3"/>
  <c r="V3125" i="3"/>
  <c r="Y3125" i="3"/>
  <c r="X3124" i="3"/>
  <c r="V3124" i="3"/>
  <c r="Y3124" i="3"/>
  <c r="X3123" i="3"/>
  <c r="V3123" i="3"/>
  <c r="Y3123" i="3"/>
  <c r="X3122" i="3"/>
  <c r="V3122" i="3"/>
  <c r="Y3122" i="3"/>
  <c r="X3121" i="3"/>
  <c r="V3121" i="3"/>
  <c r="Y3121" i="3"/>
  <c r="X3120" i="3"/>
  <c r="V3120" i="3"/>
  <c r="Y3120" i="3"/>
  <c r="X3119" i="3"/>
  <c r="V3119" i="3"/>
  <c r="Y3119" i="3"/>
  <c r="X3118" i="3"/>
  <c r="V3118" i="3"/>
  <c r="Y3118" i="3"/>
  <c r="X3117" i="3"/>
  <c r="V3117" i="3"/>
  <c r="Y3117" i="3"/>
  <c r="X3116" i="3"/>
  <c r="V3116" i="3"/>
  <c r="Y3116" i="3"/>
  <c r="X3115" i="3"/>
  <c r="V3115" i="3"/>
  <c r="Y3115" i="3"/>
  <c r="X3114" i="3"/>
  <c r="V3114" i="3"/>
  <c r="Y3114" i="3"/>
  <c r="X3113" i="3"/>
  <c r="V3113" i="3"/>
  <c r="Y3113" i="3"/>
  <c r="X3112" i="3"/>
  <c r="V3112" i="3"/>
  <c r="Y3112" i="3"/>
  <c r="X3111" i="3"/>
  <c r="V3111" i="3"/>
  <c r="Y3111" i="3"/>
  <c r="X3110" i="3"/>
  <c r="V3110" i="3"/>
  <c r="Y3110" i="3"/>
  <c r="X3109" i="3"/>
  <c r="V3109" i="3"/>
  <c r="Y3109" i="3"/>
  <c r="X3108" i="3"/>
  <c r="V3108" i="3"/>
  <c r="Y3108" i="3"/>
  <c r="X3107" i="3"/>
  <c r="V3107" i="3"/>
  <c r="Y3107" i="3"/>
  <c r="X3106" i="3"/>
  <c r="V3106" i="3"/>
  <c r="Y3106" i="3"/>
  <c r="X3105" i="3"/>
  <c r="V3105" i="3"/>
  <c r="Y3105" i="3"/>
  <c r="X3104" i="3"/>
  <c r="V3104" i="3"/>
  <c r="Y3104" i="3"/>
  <c r="X3103" i="3"/>
  <c r="V3103" i="3"/>
  <c r="Y3103" i="3"/>
  <c r="X3102" i="3"/>
  <c r="V3102" i="3"/>
  <c r="Y3102" i="3"/>
  <c r="X3101" i="3"/>
  <c r="V3101" i="3"/>
  <c r="Y3101" i="3"/>
  <c r="X3100" i="3"/>
  <c r="V3100" i="3"/>
  <c r="Y3100" i="3"/>
  <c r="X3099" i="3"/>
  <c r="V3099" i="3"/>
  <c r="Y3099" i="3"/>
  <c r="X3098" i="3"/>
  <c r="V3098" i="3"/>
  <c r="Y3098" i="3"/>
  <c r="X3097" i="3"/>
  <c r="V3097" i="3"/>
  <c r="Y3097" i="3"/>
  <c r="X3096" i="3"/>
  <c r="V3096" i="3"/>
  <c r="Y3096" i="3"/>
  <c r="X3095" i="3"/>
  <c r="V3095" i="3"/>
  <c r="Y3095" i="3"/>
  <c r="X3094" i="3"/>
  <c r="V3094" i="3"/>
  <c r="Y3094" i="3"/>
  <c r="X3093" i="3"/>
  <c r="V3093" i="3"/>
  <c r="Y3093" i="3"/>
  <c r="X3092" i="3"/>
  <c r="V3092" i="3"/>
  <c r="Y3092" i="3"/>
  <c r="X3091" i="3"/>
  <c r="V3091" i="3"/>
  <c r="Y3091" i="3"/>
  <c r="X3090" i="3"/>
  <c r="V3090" i="3"/>
  <c r="Y3090" i="3"/>
  <c r="X3089" i="3"/>
  <c r="V3089" i="3"/>
  <c r="Y3089" i="3"/>
  <c r="X3088" i="3"/>
  <c r="V3088" i="3"/>
  <c r="Y3088" i="3"/>
  <c r="X3087" i="3"/>
  <c r="V3087" i="3"/>
  <c r="Y3087" i="3"/>
  <c r="X3086" i="3"/>
  <c r="V3086" i="3"/>
  <c r="Y3086" i="3"/>
  <c r="X3085" i="3"/>
  <c r="V3085" i="3"/>
  <c r="Y3085" i="3"/>
  <c r="X3084" i="3"/>
  <c r="V3084" i="3"/>
  <c r="Y3084" i="3"/>
  <c r="X3083" i="3"/>
  <c r="V3083" i="3"/>
  <c r="Y3083" i="3"/>
  <c r="X3082" i="3"/>
  <c r="V3082" i="3"/>
  <c r="Y3082" i="3"/>
  <c r="X3081" i="3"/>
  <c r="V3081" i="3"/>
  <c r="Y3081" i="3"/>
  <c r="X3080" i="3"/>
  <c r="V3080" i="3"/>
  <c r="Y3080" i="3"/>
  <c r="X3079" i="3"/>
  <c r="V3079" i="3"/>
  <c r="Y3079" i="3"/>
  <c r="X3078" i="3"/>
  <c r="V3078" i="3"/>
  <c r="Y3078" i="3"/>
  <c r="X3077" i="3"/>
  <c r="V3077" i="3"/>
  <c r="Y3077" i="3"/>
  <c r="X3076" i="3"/>
  <c r="V3076" i="3"/>
  <c r="Y3076" i="3"/>
  <c r="X3075" i="3"/>
  <c r="V3075" i="3"/>
  <c r="Y3075" i="3"/>
  <c r="X3074" i="3"/>
  <c r="V3074" i="3"/>
  <c r="Y3074" i="3"/>
  <c r="X3073" i="3"/>
  <c r="V3073" i="3"/>
  <c r="Y3073" i="3"/>
  <c r="X3072" i="3"/>
  <c r="V3072" i="3"/>
  <c r="Y3072" i="3"/>
  <c r="X3071" i="3"/>
  <c r="V3071" i="3"/>
  <c r="Y3071" i="3"/>
  <c r="X3070" i="3"/>
  <c r="V3070" i="3"/>
  <c r="Y3070" i="3"/>
  <c r="X3069" i="3"/>
  <c r="V3069" i="3"/>
  <c r="Y3069" i="3"/>
  <c r="X3068" i="3"/>
  <c r="V3068" i="3"/>
  <c r="Y3068" i="3"/>
  <c r="X3067" i="3"/>
  <c r="V3067" i="3"/>
  <c r="Y3067" i="3"/>
  <c r="X3066" i="3"/>
  <c r="V3066" i="3"/>
  <c r="Y3066" i="3"/>
  <c r="X3065" i="3"/>
  <c r="V3065" i="3"/>
  <c r="Y3065" i="3"/>
  <c r="X3064" i="3"/>
  <c r="V3064" i="3"/>
  <c r="Y3064" i="3"/>
  <c r="X3063" i="3"/>
  <c r="V3063" i="3"/>
  <c r="Y3063" i="3"/>
  <c r="X3062" i="3"/>
  <c r="V3062" i="3"/>
  <c r="Y3062" i="3"/>
  <c r="X3061" i="3"/>
  <c r="V3061" i="3"/>
  <c r="Y3061" i="3"/>
  <c r="X3060" i="3"/>
  <c r="V3060" i="3"/>
  <c r="Y3060" i="3"/>
  <c r="X3059" i="3"/>
  <c r="V3059" i="3"/>
  <c r="Y3059" i="3"/>
  <c r="X3058" i="3"/>
  <c r="V3058" i="3"/>
  <c r="Y3058" i="3"/>
  <c r="X3057" i="3"/>
  <c r="V3057" i="3"/>
  <c r="Y3057" i="3"/>
  <c r="X3056" i="3"/>
  <c r="V3056" i="3"/>
  <c r="Y3056" i="3"/>
  <c r="X3055" i="3"/>
  <c r="V3055" i="3"/>
  <c r="Y3055" i="3"/>
  <c r="X3054" i="3"/>
  <c r="V3054" i="3"/>
  <c r="Y3054" i="3"/>
  <c r="X3053" i="3"/>
  <c r="V3053" i="3"/>
  <c r="Y3053" i="3"/>
  <c r="X3052" i="3"/>
  <c r="V3052" i="3"/>
  <c r="Y3052" i="3"/>
  <c r="X3051" i="3"/>
  <c r="V3051" i="3"/>
  <c r="Y3051" i="3"/>
  <c r="X3050" i="3"/>
  <c r="V3050" i="3"/>
  <c r="Y3050" i="3"/>
  <c r="X3049" i="3"/>
  <c r="V3049" i="3"/>
  <c r="Y3049" i="3"/>
  <c r="X3048" i="3"/>
  <c r="V3048" i="3"/>
  <c r="Y3048" i="3"/>
  <c r="X3047" i="3"/>
  <c r="V3047" i="3"/>
  <c r="Y3047" i="3"/>
  <c r="X3046" i="3"/>
  <c r="V3046" i="3"/>
  <c r="Y3046" i="3"/>
  <c r="X3045" i="3"/>
  <c r="V3045" i="3"/>
  <c r="Y3045" i="3"/>
  <c r="X3044" i="3"/>
  <c r="V3044" i="3"/>
  <c r="Y3044" i="3"/>
  <c r="X3043" i="3"/>
  <c r="V3043" i="3"/>
  <c r="Y3043" i="3"/>
  <c r="X3042" i="3"/>
  <c r="V3042" i="3"/>
  <c r="Y3042" i="3"/>
  <c r="X3041" i="3"/>
  <c r="V3041" i="3"/>
  <c r="Y3041" i="3"/>
  <c r="X3040" i="3"/>
  <c r="V3040" i="3"/>
  <c r="Y3040" i="3"/>
  <c r="X3039" i="3"/>
  <c r="V3039" i="3"/>
  <c r="Y3039" i="3"/>
  <c r="X3038" i="3"/>
  <c r="V3038" i="3"/>
  <c r="Y3038" i="3"/>
  <c r="X3037" i="3"/>
  <c r="V3037" i="3"/>
  <c r="Y3037" i="3"/>
  <c r="X3036" i="3"/>
  <c r="V3036" i="3"/>
  <c r="Y3036" i="3"/>
  <c r="X3035" i="3"/>
  <c r="V3035" i="3"/>
  <c r="Y3035" i="3"/>
  <c r="X3034" i="3"/>
  <c r="V3034" i="3"/>
  <c r="Y3034" i="3"/>
  <c r="X3033" i="3"/>
  <c r="V3033" i="3"/>
  <c r="Y3033" i="3"/>
  <c r="X3032" i="3"/>
  <c r="V3032" i="3"/>
  <c r="Y3032" i="3"/>
  <c r="X3031" i="3"/>
  <c r="V3031" i="3"/>
  <c r="Y3031" i="3"/>
  <c r="X3030" i="3"/>
  <c r="V3030" i="3"/>
  <c r="Y3030" i="3"/>
  <c r="X3029" i="3"/>
  <c r="V3029" i="3"/>
  <c r="Y3029" i="3"/>
  <c r="X3028" i="3"/>
  <c r="V3028" i="3"/>
  <c r="Y3028" i="3"/>
  <c r="X3027" i="3"/>
  <c r="V3027" i="3"/>
  <c r="Y3027" i="3"/>
  <c r="X3026" i="3"/>
  <c r="V3026" i="3"/>
  <c r="Y3026" i="3"/>
  <c r="X3025" i="3"/>
  <c r="V3025" i="3"/>
  <c r="Y3025" i="3"/>
  <c r="X3024" i="3"/>
  <c r="V3024" i="3"/>
  <c r="Y3024" i="3"/>
  <c r="X3023" i="3"/>
  <c r="V3023" i="3"/>
  <c r="Y3023" i="3"/>
  <c r="X3022" i="3"/>
  <c r="V3022" i="3"/>
  <c r="Y3022" i="3"/>
  <c r="X3021" i="3"/>
  <c r="V3021" i="3"/>
  <c r="Y3021" i="3"/>
  <c r="X3020" i="3"/>
  <c r="V3020" i="3"/>
  <c r="Y3020" i="3"/>
  <c r="X3019" i="3"/>
  <c r="V3019" i="3"/>
  <c r="Y3019" i="3"/>
  <c r="X3018" i="3"/>
  <c r="V3018" i="3"/>
  <c r="Y3018" i="3"/>
  <c r="X3017" i="3"/>
  <c r="V3017" i="3"/>
  <c r="Y3017" i="3"/>
  <c r="X3016" i="3"/>
  <c r="V3016" i="3"/>
  <c r="Y3016" i="3"/>
  <c r="X3015" i="3"/>
  <c r="V3015" i="3"/>
  <c r="Y3015" i="3"/>
  <c r="X3014" i="3"/>
  <c r="V3014" i="3"/>
  <c r="Y3014" i="3"/>
  <c r="X3013" i="3"/>
  <c r="V3013" i="3"/>
  <c r="Y3013" i="3"/>
  <c r="X3012" i="3"/>
  <c r="V3012" i="3"/>
  <c r="Y3012" i="3"/>
  <c r="X3011" i="3"/>
  <c r="V3011" i="3"/>
  <c r="Y3011" i="3"/>
  <c r="X3010" i="3"/>
  <c r="V3010" i="3"/>
  <c r="Y3010" i="3"/>
  <c r="X3009" i="3"/>
  <c r="V3009" i="3"/>
  <c r="Y3009" i="3"/>
  <c r="X3008" i="3"/>
  <c r="V3008" i="3"/>
  <c r="Y3008" i="3"/>
  <c r="X3007" i="3"/>
  <c r="V3007" i="3"/>
  <c r="Y3007" i="3"/>
  <c r="X3006" i="3"/>
  <c r="V3006" i="3"/>
  <c r="Y3006" i="3"/>
  <c r="X3005" i="3"/>
  <c r="V3005" i="3"/>
  <c r="Y3005" i="3"/>
  <c r="X3004" i="3"/>
  <c r="V3004" i="3"/>
  <c r="Y3004" i="3"/>
  <c r="X3003" i="3"/>
  <c r="V3003" i="3"/>
  <c r="Y3003" i="3"/>
  <c r="X3002" i="3"/>
  <c r="V3002" i="3"/>
  <c r="Y3002" i="3"/>
  <c r="X3001" i="3"/>
  <c r="V3001" i="3"/>
  <c r="Y3001" i="3"/>
  <c r="X3000" i="3"/>
  <c r="V3000" i="3"/>
  <c r="Y3000" i="3"/>
  <c r="X2999" i="3"/>
  <c r="V2999" i="3"/>
  <c r="Y2999" i="3"/>
  <c r="X2998" i="3"/>
  <c r="V2998" i="3"/>
  <c r="Y2998" i="3"/>
  <c r="X2997" i="3"/>
  <c r="V2997" i="3"/>
  <c r="Y2997" i="3"/>
  <c r="X2996" i="3"/>
  <c r="V2996" i="3"/>
  <c r="Y2996" i="3"/>
  <c r="X2995" i="3"/>
  <c r="V2995" i="3"/>
  <c r="Y2995" i="3"/>
  <c r="X2994" i="3"/>
  <c r="V2994" i="3"/>
  <c r="Y2994" i="3"/>
  <c r="X2993" i="3"/>
  <c r="V2993" i="3"/>
  <c r="Y2993" i="3"/>
  <c r="X2992" i="3"/>
  <c r="V2992" i="3"/>
  <c r="Y2992" i="3"/>
  <c r="X2991" i="3"/>
  <c r="V2991" i="3"/>
  <c r="Y2991" i="3"/>
  <c r="X2990" i="3"/>
  <c r="V2990" i="3"/>
  <c r="Y2990" i="3"/>
  <c r="X2989" i="3"/>
  <c r="V2989" i="3"/>
  <c r="Y2989" i="3"/>
  <c r="X2988" i="3"/>
  <c r="V2988" i="3"/>
  <c r="Y2988" i="3"/>
  <c r="X2987" i="3"/>
  <c r="V2987" i="3"/>
  <c r="Y2987" i="3"/>
  <c r="X2986" i="3"/>
  <c r="V2986" i="3"/>
  <c r="Y2986" i="3"/>
  <c r="X2985" i="3"/>
  <c r="V2985" i="3"/>
  <c r="Y2985" i="3"/>
  <c r="X2984" i="3"/>
  <c r="V2984" i="3"/>
  <c r="Y2984" i="3"/>
  <c r="X2983" i="3"/>
  <c r="V2983" i="3"/>
  <c r="Y2983" i="3"/>
  <c r="X2982" i="3"/>
  <c r="V2982" i="3"/>
  <c r="Y2982" i="3"/>
  <c r="X2981" i="3"/>
  <c r="V2981" i="3"/>
  <c r="Y2981" i="3"/>
  <c r="X2980" i="3"/>
  <c r="V2980" i="3"/>
  <c r="Y2980" i="3"/>
  <c r="X2979" i="3"/>
  <c r="V2979" i="3"/>
  <c r="Y2979" i="3"/>
  <c r="X2978" i="3"/>
  <c r="V2978" i="3"/>
  <c r="Y2978" i="3"/>
  <c r="X2977" i="3"/>
  <c r="V2977" i="3"/>
  <c r="Y2977" i="3"/>
  <c r="X2976" i="3"/>
  <c r="V2976" i="3"/>
  <c r="Y2976" i="3"/>
  <c r="X2975" i="3"/>
  <c r="V2975" i="3"/>
  <c r="Y2975" i="3"/>
  <c r="X2974" i="3"/>
  <c r="V2974" i="3"/>
  <c r="Y2974" i="3"/>
  <c r="X2973" i="3"/>
  <c r="V2973" i="3"/>
  <c r="Y2973" i="3"/>
  <c r="X2972" i="3"/>
  <c r="V2972" i="3"/>
  <c r="Y2972" i="3"/>
  <c r="X2971" i="3"/>
  <c r="V2971" i="3"/>
  <c r="Y2971" i="3"/>
  <c r="X2970" i="3"/>
  <c r="V2970" i="3"/>
  <c r="Y2970" i="3"/>
  <c r="X2969" i="3"/>
  <c r="V2969" i="3"/>
  <c r="Y2969" i="3"/>
  <c r="X2968" i="3"/>
  <c r="V2968" i="3"/>
  <c r="Y2968" i="3"/>
  <c r="X2967" i="3"/>
  <c r="V2967" i="3"/>
  <c r="Y2967" i="3"/>
  <c r="X2966" i="3"/>
  <c r="V2966" i="3"/>
  <c r="Y2966" i="3"/>
  <c r="X2965" i="3"/>
  <c r="V2965" i="3"/>
  <c r="Y2965" i="3"/>
  <c r="X2964" i="3"/>
  <c r="V2964" i="3"/>
  <c r="Y2964" i="3"/>
  <c r="X2963" i="3"/>
  <c r="V2963" i="3"/>
  <c r="Y2963" i="3"/>
  <c r="X2962" i="3"/>
  <c r="V2962" i="3"/>
  <c r="Y2962" i="3"/>
  <c r="X2961" i="3"/>
  <c r="V2961" i="3"/>
  <c r="Y2961" i="3"/>
  <c r="X2960" i="3"/>
  <c r="V2960" i="3"/>
  <c r="Y2960" i="3"/>
  <c r="X2959" i="3"/>
  <c r="V2959" i="3"/>
  <c r="Y2959" i="3"/>
  <c r="X2958" i="3"/>
  <c r="V2958" i="3"/>
  <c r="Y2958" i="3"/>
  <c r="X2957" i="3"/>
  <c r="V2957" i="3"/>
  <c r="Y2957" i="3"/>
  <c r="X2956" i="3"/>
  <c r="V2956" i="3"/>
  <c r="Y2956" i="3"/>
  <c r="X2955" i="3"/>
  <c r="V2955" i="3"/>
  <c r="Y2955" i="3"/>
  <c r="X2954" i="3"/>
  <c r="V2954" i="3"/>
  <c r="Y2954" i="3"/>
  <c r="X2953" i="3"/>
  <c r="V2953" i="3"/>
  <c r="Y2953" i="3"/>
  <c r="X2952" i="3"/>
  <c r="V2952" i="3"/>
  <c r="Y2952" i="3"/>
  <c r="X2951" i="3"/>
  <c r="V2951" i="3"/>
  <c r="Y2951" i="3"/>
  <c r="X2950" i="3"/>
  <c r="V2950" i="3"/>
  <c r="Y2950" i="3"/>
  <c r="X2949" i="3"/>
  <c r="V2949" i="3"/>
  <c r="Y2949" i="3"/>
  <c r="X2948" i="3"/>
  <c r="V2948" i="3"/>
  <c r="Y2948" i="3"/>
  <c r="X2947" i="3"/>
  <c r="V2947" i="3"/>
  <c r="Y2947" i="3"/>
  <c r="X2946" i="3"/>
  <c r="V2946" i="3"/>
  <c r="Y2946" i="3"/>
  <c r="X2945" i="3"/>
  <c r="V2945" i="3"/>
  <c r="Y2945" i="3"/>
  <c r="X2944" i="3"/>
  <c r="V2944" i="3"/>
  <c r="Y2944" i="3"/>
  <c r="X2943" i="3"/>
  <c r="V2943" i="3"/>
  <c r="Y2943" i="3"/>
  <c r="X2942" i="3"/>
  <c r="V2942" i="3"/>
  <c r="Y2942" i="3"/>
  <c r="X2941" i="3"/>
  <c r="V2941" i="3"/>
  <c r="Y2941" i="3"/>
  <c r="X2940" i="3"/>
  <c r="V2940" i="3"/>
  <c r="Y2940" i="3"/>
  <c r="X2939" i="3"/>
  <c r="V2939" i="3"/>
  <c r="Y2939" i="3"/>
  <c r="X2938" i="3"/>
  <c r="V2938" i="3"/>
  <c r="Y2938" i="3"/>
  <c r="X2937" i="3"/>
  <c r="V2937" i="3"/>
  <c r="Y2937" i="3"/>
  <c r="X2936" i="3"/>
  <c r="V2936" i="3"/>
  <c r="Y2936" i="3"/>
  <c r="X2935" i="3"/>
  <c r="V2935" i="3"/>
  <c r="Y2935" i="3"/>
  <c r="X2934" i="3"/>
  <c r="V2934" i="3"/>
  <c r="Y2934" i="3"/>
  <c r="X2933" i="3"/>
  <c r="V2933" i="3"/>
  <c r="Y2933" i="3"/>
  <c r="X2932" i="3"/>
  <c r="V2932" i="3"/>
  <c r="Y2932" i="3"/>
  <c r="X2931" i="3"/>
  <c r="V2931" i="3"/>
  <c r="Y2931" i="3"/>
  <c r="X2930" i="3"/>
  <c r="V2930" i="3"/>
  <c r="Y2930" i="3"/>
  <c r="X2929" i="3"/>
  <c r="V2929" i="3"/>
  <c r="Y2929" i="3"/>
  <c r="X2928" i="3"/>
  <c r="V2928" i="3"/>
  <c r="Y2928" i="3"/>
  <c r="X2927" i="3"/>
  <c r="V2927" i="3"/>
  <c r="Y2927" i="3"/>
  <c r="X2926" i="3"/>
  <c r="V2926" i="3"/>
  <c r="Y2926" i="3"/>
  <c r="X2925" i="3"/>
  <c r="V2925" i="3"/>
  <c r="Y2925" i="3"/>
  <c r="X2924" i="3"/>
  <c r="V2924" i="3"/>
  <c r="Y2924" i="3"/>
  <c r="X2923" i="3"/>
  <c r="V2923" i="3"/>
  <c r="Y2923" i="3"/>
  <c r="X2922" i="3"/>
  <c r="V2922" i="3"/>
  <c r="Y2922" i="3"/>
  <c r="X2921" i="3"/>
  <c r="V2921" i="3"/>
  <c r="Y2921" i="3"/>
  <c r="X2920" i="3"/>
  <c r="V2920" i="3"/>
  <c r="Y2920" i="3"/>
  <c r="X2919" i="3"/>
  <c r="V2919" i="3"/>
  <c r="Y2919" i="3"/>
  <c r="X2918" i="3"/>
  <c r="V2918" i="3"/>
  <c r="Y2918" i="3"/>
  <c r="X2917" i="3"/>
  <c r="V2917" i="3"/>
  <c r="Y2917" i="3"/>
  <c r="X2916" i="3"/>
  <c r="V2916" i="3"/>
  <c r="Y2916" i="3"/>
  <c r="X2915" i="3"/>
  <c r="V2915" i="3"/>
  <c r="Y2915" i="3"/>
  <c r="X2914" i="3"/>
  <c r="V2914" i="3"/>
  <c r="Y2914" i="3"/>
  <c r="X2913" i="3"/>
  <c r="V2913" i="3"/>
  <c r="Y2913" i="3"/>
  <c r="X2912" i="3"/>
  <c r="V2912" i="3"/>
  <c r="Y2912" i="3"/>
  <c r="X2911" i="3"/>
  <c r="V2911" i="3"/>
  <c r="Y2911" i="3"/>
  <c r="X2910" i="3"/>
  <c r="V2910" i="3"/>
  <c r="Y2910" i="3"/>
  <c r="X2909" i="3"/>
  <c r="V2909" i="3"/>
  <c r="Y2909" i="3"/>
  <c r="X2908" i="3"/>
  <c r="V2908" i="3"/>
  <c r="Y2908" i="3"/>
  <c r="X2907" i="3"/>
  <c r="V2907" i="3"/>
  <c r="Y2907" i="3"/>
  <c r="X2906" i="3"/>
  <c r="V2906" i="3"/>
  <c r="Y2906" i="3"/>
  <c r="X2905" i="3"/>
  <c r="V2905" i="3"/>
  <c r="Y2905" i="3"/>
  <c r="X2904" i="3"/>
  <c r="V2904" i="3"/>
  <c r="Y2904" i="3"/>
  <c r="X2903" i="3"/>
  <c r="V2903" i="3"/>
  <c r="Y2903" i="3"/>
  <c r="X2902" i="3"/>
  <c r="V2902" i="3"/>
  <c r="Y2902" i="3"/>
  <c r="X2901" i="3"/>
  <c r="V2901" i="3"/>
  <c r="Y2901" i="3"/>
  <c r="X2900" i="3"/>
  <c r="V2900" i="3"/>
  <c r="Y2900" i="3"/>
  <c r="X2899" i="3"/>
  <c r="V2899" i="3"/>
  <c r="Y2899" i="3"/>
  <c r="X2898" i="3"/>
  <c r="V2898" i="3"/>
  <c r="Y2898" i="3"/>
  <c r="X2897" i="3"/>
  <c r="V2897" i="3"/>
  <c r="Y2897" i="3"/>
  <c r="X2896" i="3"/>
  <c r="V2896" i="3"/>
  <c r="Y2896" i="3"/>
  <c r="X2895" i="3"/>
  <c r="V2895" i="3"/>
  <c r="Y2895" i="3"/>
  <c r="X2894" i="3"/>
  <c r="V2894" i="3"/>
  <c r="Y2894" i="3"/>
  <c r="X2893" i="3"/>
  <c r="V2893" i="3"/>
  <c r="Y2893" i="3"/>
  <c r="X2892" i="3"/>
  <c r="V2892" i="3"/>
  <c r="Y2892" i="3"/>
  <c r="X2891" i="3"/>
  <c r="V2891" i="3"/>
  <c r="Y2891" i="3"/>
  <c r="X2890" i="3"/>
  <c r="V2890" i="3"/>
  <c r="Y2890" i="3"/>
  <c r="X2889" i="3"/>
  <c r="V2889" i="3"/>
  <c r="Y2889" i="3"/>
  <c r="X2888" i="3"/>
  <c r="V2888" i="3"/>
  <c r="Y2888" i="3"/>
  <c r="X2887" i="3"/>
  <c r="V2887" i="3"/>
  <c r="Y2887" i="3"/>
  <c r="X2886" i="3"/>
  <c r="V2886" i="3"/>
  <c r="Y2886" i="3"/>
  <c r="X2885" i="3"/>
  <c r="V2885" i="3"/>
  <c r="Y2885" i="3"/>
  <c r="X2884" i="3"/>
  <c r="V2884" i="3"/>
  <c r="Y2884" i="3"/>
  <c r="X2883" i="3"/>
  <c r="V2883" i="3"/>
  <c r="Y2883" i="3"/>
  <c r="X2882" i="3"/>
  <c r="V2882" i="3"/>
  <c r="Y2882" i="3"/>
  <c r="X2881" i="3"/>
  <c r="V2881" i="3"/>
  <c r="Y2881" i="3"/>
  <c r="X2880" i="3"/>
  <c r="V2880" i="3"/>
  <c r="Y2880" i="3"/>
  <c r="X2879" i="3"/>
  <c r="V2879" i="3"/>
  <c r="Y2879" i="3"/>
  <c r="X2878" i="3"/>
  <c r="V2878" i="3"/>
  <c r="Y2878" i="3"/>
  <c r="X2877" i="3"/>
  <c r="V2877" i="3"/>
  <c r="Y2877" i="3"/>
  <c r="X2876" i="3"/>
  <c r="V2876" i="3"/>
  <c r="Y2876" i="3"/>
  <c r="X2875" i="3"/>
  <c r="V2875" i="3"/>
  <c r="Y2875" i="3"/>
  <c r="X2874" i="3"/>
  <c r="V2874" i="3"/>
  <c r="Y2874" i="3"/>
  <c r="X2873" i="3"/>
  <c r="V2873" i="3"/>
  <c r="Y2873" i="3"/>
  <c r="X2872" i="3"/>
  <c r="V2872" i="3"/>
  <c r="Y2872" i="3"/>
  <c r="X2871" i="3"/>
  <c r="V2871" i="3"/>
  <c r="Y2871" i="3"/>
  <c r="X2870" i="3"/>
  <c r="V2870" i="3"/>
  <c r="Y2870" i="3"/>
  <c r="X2869" i="3"/>
  <c r="V2869" i="3"/>
  <c r="Y2869" i="3"/>
  <c r="X2868" i="3"/>
  <c r="V2868" i="3"/>
  <c r="Y2868" i="3"/>
  <c r="X2867" i="3"/>
  <c r="V2867" i="3"/>
  <c r="Y2867" i="3"/>
  <c r="X2866" i="3"/>
  <c r="V2866" i="3"/>
  <c r="Y2866" i="3"/>
  <c r="X2865" i="3"/>
  <c r="V2865" i="3"/>
  <c r="Y2865" i="3"/>
  <c r="X2864" i="3"/>
  <c r="V2864" i="3"/>
  <c r="Y2864" i="3"/>
  <c r="X2863" i="3"/>
  <c r="V2863" i="3"/>
  <c r="Y2863" i="3"/>
  <c r="X2862" i="3"/>
  <c r="V2862" i="3"/>
  <c r="Y2862" i="3"/>
  <c r="X2861" i="3"/>
  <c r="V2861" i="3"/>
  <c r="Y2861" i="3"/>
  <c r="X2860" i="3"/>
  <c r="V2860" i="3"/>
  <c r="Y2860" i="3"/>
  <c r="X2859" i="3"/>
  <c r="V2859" i="3"/>
  <c r="Y2859" i="3"/>
  <c r="X2858" i="3"/>
  <c r="V2858" i="3"/>
  <c r="Y2858" i="3"/>
  <c r="X2857" i="3"/>
  <c r="V2857" i="3"/>
  <c r="Y2857" i="3"/>
  <c r="X2856" i="3"/>
  <c r="V2856" i="3"/>
  <c r="Y2856" i="3"/>
  <c r="X2855" i="3"/>
  <c r="V2855" i="3"/>
  <c r="Y2855" i="3"/>
  <c r="X2854" i="3"/>
  <c r="V2854" i="3"/>
  <c r="Y2854" i="3"/>
  <c r="X2853" i="3"/>
  <c r="V2853" i="3"/>
  <c r="Y2853" i="3"/>
  <c r="X2852" i="3"/>
  <c r="V2852" i="3"/>
  <c r="Y2852" i="3"/>
  <c r="X2851" i="3"/>
  <c r="V2851" i="3"/>
  <c r="Y2851" i="3"/>
  <c r="X2850" i="3"/>
  <c r="V2850" i="3"/>
  <c r="Y2850" i="3"/>
  <c r="X2849" i="3"/>
  <c r="V2849" i="3"/>
  <c r="Y2849" i="3"/>
  <c r="X2848" i="3"/>
  <c r="V2848" i="3"/>
  <c r="Y2848" i="3"/>
  <c r="X2847" i="3"/>
  <c r="V2847" i="3"/>
  <c r="Y2847" i="3"/>
  <c r="X2846" i="3"/>
  <c r="V2846" i="3"/>
  <c r="Y2846" i="3"/>
  <c r="X2845" i="3"/>
  <c r="V2845" i="3"/>
  <c r="Y2845" i="3"/>
  <c r="X2844" i="3"/>
  <c r="V2844" i="3"/>
  <c r="Y2844" i="3"/>
  <c r="X2843" i="3"/>
  <c r="V2843" i="3"/>
  <c r="Y2843" i="3"/>
  <c r="X2842" i="3"/>
  <c r="V2842" i="3"/>
  <c r="Y2842" i="3"/>
  <c r="X2841" i="3"/>
  <c r="V2841" i="3"/>
  <c r="Y2841" i="3"/>
  <c r="X2840" i="3"/>
  <c r="V2840" i="3"/>
  <c r="Y2840" i="3"/>
  <c r="X2839" i="3"/>
  <c r="V2839" i="3"/>
  <c r="Y2839" i="3"/>
  <c r="X2838" i="3"/>
  <c r="V2838" i="3"/>
  <c r="Y2838" i="3"/>
  <c r="X2837" i="3"/>
  <c r="V2837" i="3"/>
  <c r="Y2837" i="3"/>
  <c r="X2836" i="3"/>
  <c r="V2836" i="3"/>
  <c r="Y2836" i="3"/>
  <c r="X2835" i="3"/>
  <c r="V2835" i="3"/>
  <c r="Y2835" i="3"/>
  <c r="X2834" i="3"/>
  <c r="V2834" i="3"/>
  <c r="Y2834" i="3"/>
  <c r="X2833" i="3"/>
  <c r="V2833" i="3"/>
  <c r="Y2833" i="3"/>
  <c r="X2832" i="3"/>
  <c r="V2832" i="3"/>
  <c r="Y2832" i="3"/>
  <c r="X2831" i="3"/>
  <c r="V2831" i="3"/>
  <c r="Y2831" i="3"/>
  <c r="X2830" i="3"/>
  <c r="V2830" i="3"/>
  <c r="Y2830" i="3"/>
  <c r="X2829" i="3"/>
  <c r="V2829" i="3"/>
  <c r="Y2829" i="3"/>
  <c r="X2828" i="3"/>
  <c r="V2828" i="3"/>
  <c r="Y2828" i="3"/>
  <c r="X2827" i="3"/>
  <c r="V2827" i="3"/>
  <c r="Y2827" i="3"/>
  <c r="X2826" i="3"/>
  <c r="V2826" i="3"/>
  <c r="Y2826" i="3"/>
  <c r="X2825" i="3"/>
  <c r="V2825" i="3"/>
  <c r="Y2825" i="3"/>
  <c r="X2824" i="3"/>
  <c r="V2824" i="3"/>
  <c r="Y2824" i="3"/>
  <c r="X2823" i="3"/>
  <c r="V2823" i="3"/>
  <c r="Y2823" i="3"/>
  <c r="X2822" i="3"/>
  <c r="V2822" i="3"/>
  <c r="Y2822" i="3"/>
  <c r="X2821" i="3"/>
  <c r="V2821" i="3"/>
  <c r="Y2821" i="3"/>
  <c r="X2820" i="3"/>
  <c r="V2820" i="3"/>
  <c r="Y2820" i="3"/>
  <c r="X2819" i="3"/>
  <c r="V2819" i="3"/>
  <c r="Y2819" i="3"/>
  <c r="X2818" i="3"/>
  <c r="V2818" i="3"/>
  <c r="Y2818" i="3"/>
  <c r="X2817" i="3"/>
  <c r="V2817" i="3"/>
  <c r="Y2817" i="3"/>
  <c r="X2816" i="3"/>
  <c r="V2816" i="3"/>
  <c r="Y2816" i="3"/>
  <c r="X2815" i="3"/>
  <c r="V2815" i="3"/>
  <c r="Y2815" i="3"/>
  <c r="X2814" i="3"/>
  <c r="V2814" i="3"/>
  <c r="Y2814" i="3"/>
  <c r="X2813" i="3"/>
  <c r="V2813" i="3"/>
  <c r="Y2813" i="3"/>
  <c r="X2812" i="3"/>
  <c r="V2812" i="3"/>
  <c r="Y2812" i="3"/>
  <c r="X2811" i="3"/>
  <c r="V2811" i="3"/>
  <c r="Y2811" i="3"/>
  <c r="X2810" i="3"/>
  <c r="V2810" i="3"/>
  <c r="Y2810" i="3"/>
  <c r="X2809" i="3"/>
  <c r="V2809" i="3"/>
  <c r="Y2809" i="3"/>
  <c r="X2808" i="3"/>
  <c r="V2808" i="3"/>
  <c r="Y2808" i="3"/>
  <c r="X2807" i="3"/>
  <c r="V2807" i="3"/>
  <c r="Y2807" i="3"/>
  <c r="X2806" i="3"/>
  <c r="V2806" i="3"/>
  <c r="Y2806" i="3"/>
  <c r="X2805" i="3"/>
  <c r="V2805" i="3"/>
  <c r="Y2805" i="3"/>
  <c r="X2804" i="3"/>
  <c r="V2804" i="3"/>
  <c r="Y2804" i="3"/>
  <c r="X2803" i="3"/>
  <c r="V2803" i="3"/>
  <c r="Y2803" i="3"/>
  <c r="X2802" i="3"/>
  <c r="V2802" i="3"/>
  <c r="Y2802" i="3"/>
  <c r="X2801" i="3"/>
  <c r="V2801" i="3"/>
  <c r="Y2801" i="3"/>
  <c r="X2800" i="3"/>
  <c r="V2800" i="3"/>
  <c r="Y2800" i="3"/>
  <c r="X2799" i="3"/>
  <c r="V2799" i="3"/>
  <c r="Y2799" i="3"/>
  <c r="X2798" i="3"/>
  <c r="V2798" i="3"/>
  <c r="Y2798" i="3"/>
  <c r="X2797" i="3"/>
  <c r="V2797" i="3"/>
  <c r="Y2797" i="3"/>
  <c r="X2796" i="3"/>
  <c r="V2796" i="3"/>
  <c r="Y2796" i="3"/>
  <c r="X2795" i="3"/>
  <c r="V2795" i="3"/>
  <c r="Y2795" i="3"/>
  <c r="X2794" i="3"/>
  <c r="V2794" i="3"/>
  <c r="Y2794" i="3"/>
  <c r="X2793" i="3"/>
  <c r="V2793" i="3"/>
  <c r="Y2793" i="3"/>
  <c r="X2792" i="3"/>
  <c r="V2792" i="3"/>
  <c r="Y2792" i="3"/>
  <c r="X2791" i="3"/>
  <c r="V2791" i="3"/>
  <c r="Y2791" i="3"/>
  <c r="X2790" i="3"/>
  <c r="V2790" i="3"/>
  <c r="Y2790" i="3"/>
  <c r="X2789" i="3"/>
  <c r="V2789" i="3"/>
  <c r="Y2789" i="3"/>
  <c r="X2788" i="3"/>
  <c r="V2788" i="3"/>
  <c r="Y2788" i="3"/>
  <c r="X2787" i="3"/>
  <c r="V2787" i="3"/>
  <c r="Y2787" i="3"/>
  <c r="X2786" i="3"/>
  <c r="V2786" i="3"/>
  <c r="Y2786" i="3"/>
  <c r="X2785" i="3"/>
  <c r="V2785" i="3"/>
  <c r="Y2785" i="3"/>
  <c r="X2784" i="3"/>
  <c r="V2784" i="3"/>
  <c r="Y2784" i="3"/>
  <c r="X2783" i="3"/>
  <c r="V2783" i="3"/>
  <c r="Y2783" i="3"/>
  <c r="X2782" i="3"/>
  <c r="V2782" i="3"/>
  <c r="Y2782" i="3"/>
  <c r="X2781" i="3"/>
  <c r="V2781" i="3"/>
  <c r="Y2781" i="3"/>
  <c r="X2780" i="3"/>
  <c r="V2780" i="3"/>
  <c r="Y2780" i="3"/>
  <c r="X2779" i="3"/>
  <c r="V2779" i="3"/>
  <c r="Y2779" i="3"/>
  <c r="X2778" i="3"/>
  <c r="V2778" i="3"/>
  <c r="Y2778" i="3"/>
  <c r="X2777" i="3"/>
  <c r="V2777" i="3"/>
  <c r="Y2777" i="3"/>
  <c r="X2776" i="3"/>
  <c r="V2776" i="3"/>
  <c r="Y2776" i="3"/>
  <c r="X2775" i="3"/>
  <c r="V2775" i="3"/>
  <c r="Y2775" i="3"/>
  <c r="X2774" i="3"/>
  <c r="V2774" i="3"/>
  <c r="Y2774" i="3"/>
  <c r="X2773" i="3"/>
  <c r="V2773" i="3"/>
  <c r="Y2773" i="3"/>
  <c r="X2772" i="3"/>
  <c r="V2772" i="3"/>
  <c r="Y2772" i="3"/>
  <c r="X2771" i="3"/>
  <c r="V2771" i="3"/>
  <c r="Y2771" i="3"/>
  <c r="X2770" i="3"/>
  <c r="V2770" i="3"/>
  <c r="Y2770" i="3"/>
  <c r="X2769" i="3"/>
  <c r="V2769" i="3"/>
  <c r="Y2769" i="3"/>
  <c r="X2768" i="3"/>
  <c r="V2768" i="3"/>
  <c r="Y2768" i="3"/>
  <c r="X2767" i="3"/>
  <c r="V2767" i="3"/>
  <c r="Y2767" i="3"/>
  <c r="X2766" i="3"/>
  <c r="V2766" i="3"/>
  <c r="Y2766" i="3"/>
  <c r="X2765" i="3"/>
  <c r="V2765" i="3"/>
  <c r="Y2765" i="3"/>
  <c r="X2764" i="3"/>
  <c r="V2764" i="3"/>
  <c r="Y2764" i="3"/>
  <c r="X2763" i="3"/>
  <c r="V2763" i="3"/>
  <c r="Y2763" i="3"/>
  <c r="X2762" i="3"/>
  <c r="V2762" i="3"/>
  <c r="Y2762" i="3"/>
  <c r="X2761" i="3"/>
  <c r="V2761" i="3"/>
  <c r="Y2761" i="3"/>
  <c r="X2760" i="3"/>
  <c r="V2760" i="3"/>
  <c r="Y2760" i="3"/>
  <c r="X2759" i="3"/>
  <c r="V2759" i="3"/>
  <c r="Y2759" i="3"/>
  <c r="X2758" i="3"/>
  <c r="V2758" i="3"/>
  <c r="Y2758" i="3"/>
  <c r="X2757" i="3"/>
  <c r="V2757" i="3"/>
  <c r="Y2757" i="3"/>
  <c r="X2756" i="3"/>
  <c r="V2756" i="3"/>
  <c r="Y2756" i="3"/>
  <c r="X2755" i="3"/>
  <c r="V2755" i="3"/>
  <c r="Y2755" i="3"/>
  <c r="X2754" i="3"/>
  <c r="V2754" i="3"/>
  <c r="Y2754" i="3"/>
  <c r="X2753" i="3"/>
  <c r="V2753" i="3"/>
  <c r="Y2753" i="3"/>
  <c r="X2752" i="3"/>
  <c r="V2752" i="3"/>
  <c r="Y2752" i="3"/>
  <c r="X2751" i="3"/>
  <c r="V2751" i="3"/>
  <c r="Y2751" i="3"/>
  <c r="X2750" i="3"/>
  <c r="V2750" i="3"/>
  <c r="Y2750" i="3"/>
  <c r="X2749" i="3"/>
  <c r="V2749" i="3"/>
  <c r="Y2749" i="3"/>
  <c r="X2748" i="3"/>
  <c r="V2748" i="3"/>
  <c r="Y2748" i="3"/>
  <c r="X2747" i="3"/>
  <c r="V2747" i="3"/>
  <c r="Y2747" i="3"/>
  <c r="X2746" i="3"/>
  <c r="V2746" i="3"/>
  <c r="Y2746" i="3"/>
  <c r="X2745" i="3"/>
  <c r="V2745" i="3"/>
  <c r="Y2745" i="3"/>
  <c r="X2744" i="3"/>
  <c r="V2744" i="3"/>
  <c r="Y2744" i="3"/>
  <c r="X2743" i="3"/>
  <c r="V2743" i="3"/>
  <c r="Y2743" i="3"/>
  <c r="X2742" i="3"/>
  <c r="V2742" i="3"/>
  <c r="Y2742" i="3"/>
  <c r="X2741" i="3"/>
  <c r="V2741" i="3"/>
  <c r="Y2741" i="3"/>
  <c r="X2740" i="3"/>
  <c r="V2740" i="3"/>
  <c r="Y2740" i="3"/>
  <c r="X2739" i="3"/>
  <c r="V2739" i="3"/>
  <c r="Y2739" i="3"/>
  <c r="X2738" i="3"/>
  <c r="V2738" i="3"/>
  <c r="Y2738" i="3"/>
  <c r="X2737" i="3"/>
  <c r="V2737" i="3"/>
  <c r="Y2737" i="3"/>
  <c r="X2736" i="3"/>
  <c r="V2736" i="3"/>
  <c r="Y2736" i="3"/>
  <c r="X2735" i="3"/>
  <c r="V2735" i="3"/>
  <c r="Y2735" i="3"/>
  <c r="X2734" i="3"/>
  <c r="V2734" i="3"/>
  <c r="Y2734" i="3"/>
  <c r="X2733" i="3"/>
  <c r="V2733" i="3"/>
  <c r="Y2733" i="3"/>
  <c r="X2732" i="3"/>
  <c r="V2732" i="3"/>
  <c r="Y2732" i="3"/>
  <c r="X2731" i="3"/>
  <c r="V2731" i="3"/>
  <c r="Y2731" i="3"/>
  <c r="X2730" i="3"/>
  <c r="V2730" i="3"/>
  <c r="Y2730" i="3"/>
  <c r="X2729" i="3"/>
  <c r="V2729" i="3"/>
  <c r="Y2729" i="3"/>
  <c r="X2728" i="3"/>
  <c r="V2728" i="3"/>
  <c r="Y2728" i="3"/>
  <c r="X2727" i="3"/>
  <c r="V2727" i="3"/>
  <c r="Y2727" i="3"/>
  <c r="X2726" i="3"/>
  <c r="V2726" i="3"/>
  <c r="Y2726" i="3"/>
  <c r="X2725" i="3"/>
  <c r="V2725" i="3"/>
  <c r="Y2725" i="3"/>
  <c r="X2724" i="3"/>
  <c r="V2724" i="3"/>
  <c r="Y2724" i="3"/>
  <c r="X2723" i="3"/>
  <c r="V2723" i="3"/>
  <c r="Y2723" i="3"/>
  <c r="X2722" i="3"/>
  <c r="V2722" i="3"/>
  <c r="Y2722" i="3"/>
  <c r="X2721" i="3"/>
  <c r="V2721" i="3"/>
  <c r="Y2721" i="3"/>
  <c r="X2720" i="3"/>
  <c r="V2720" i="3"/>
  <c r="Y2720" i="3"/>
  <c r="X2719" i="3"/>
  <c r="V2719" i="3"/>
  <c r="Y2719" i="3"/>
  <c r="X2718" i="3"/>
  <c r="V2718" i="3"/>
  <c r="Y2718" i="3"/>
  <c r="X2717" i="3"/>
  <c r="V2717" i="3"/>
  <c r="Y2717" i="3"/>
  <c r="X2716" i="3"/>
  <c r="V2716" i="3"/>
  <c r="Y2716" i="3"/>
  <c r="X2715" i="3"/>
  <c r="V2715" i="3"/>
  <c r="Y2715" i="3"/>
  <c r="X2714" i="3"/>
  <c r="V2714" i="3"/>
  <c r="Y2714" i="3"/>
  <c r="X2713" i="3"/>
  <c r="V2713" i="3"/>
  <c r="Y2713" i="3"/>
  <c r="X2712" i="3"/>
  <c r="V2712" i="3"/>
  <c r="Y2712" i="3"/>
  <c r="X2711" i="3"/>
  <c r="V2711" i="3"/>
  <c r="Y2711" i="3"/>
  <c r="X2710" i="3"/>
  <c r="V2710" i="3"/>
  <c r="Y2710" i="3"/>
  <c r="X2709" i="3"/>
  <c r="V2709" i="3"/>
  <c r="Y2709" i="3"/>
  <c r="X2708" i="3"/>
  <c r="V2708" i="3"/>
  <c r="Y2708" i="3"/>
  <c r="X2707" i="3"/>
  <c r="V2707" i="3"/>
  <c r="Y2707" i="3"/>
  <c r="X2706" i="3"/>
  <c r="V2706" i="3"/>
  <c r="Y2706" i="3"/>
  <c r="X2705" i="3"/>
  <c r="V2705" i="3"/>
  <c r="Y2705" i="3"/>
  <c r="X2704" i="3"/>
  <c r="V2704" i="3"/>
  <c r="Y2704" i="3"/>
  <c r="X2703" i="3"/>
  <c r="V2703" i="3"/>
  <c r="Y2703" i="3"/>
  <c r="X2702" i="3"/>
  <c r="V2702" i="3"/>
  <c r="Y2702" i="3"/>
  <c r="X2701" i="3"/>
  <c r="V2701" i="3"/>
  <c r="Y2701" i="3"/>
  <c r="X2700" i="3"/>
  <c r="V2700" i="3"/>
  <c r="Y2700" i="3"/>
  <c r="X2699" i="3"/>
  <c r="V2699" i="3"/>
  <c r="Y2699" i="3"/>
  <c r="X2698" i="3"/>
  <c r="V2698" i="3"/>
  <c r="Y2698" i="3"/>
  <c r="X2697" i="3"/>
  <c r="V2697" i="3"/>
  <c r="Y2697" i="3"/>
  <c r="X2696" i="3"/>
  <c r="V2696" i="3"/>
  <c r="Y2696" i="3"/>
  <c r="X2695" i="3"/>
  <c r="V2695" i="3"/>
  <c r="Y2695" i="3"/>
  <c r="X2694" i="3"/>
  <c r="V2694" i="3"/>
  <c r="Y2694" i="3"/>
  <c r="X2693" i="3"/>
  <c r="V2693" i="3"/>
  <c r="Y2693" i="3"/>
  <c r="X2692" i="3"/>
  <c r="V2692" i="3"/>
  <c r="Y2692" i="3"/>
  <c r="X2691" i="3"/>
  <c r="V2691" i="3"/>
  <c r="Y2691" i="3"/>
  <c r="X2690" i="3"/>
  <c r="V2690" i="3"/>
  <c r="Y2690" i="3"/>
  <c r="X2689" i="3"/>
  <c r="V2689" i="3"/>
  <c r="Y2689" i="3"/>
  <c r="X2688" i="3"/>
  <c r="V2688" i="3"/>
  <c r="Y2688" i="3"/>
  <c r="X2687" i="3"/>
  <c r="V2687" i="3"/>
  <c r="Y2687" i="3"/>
  <c r="X2686" i="3"/>
  <c r="V2686" i="3"/>
  <c r="Y2686" i="3"/>
  <c r="X2685" i="3"/>
  <c r="V2685" i="3"/>
  <c r="Y2685" i="3"/>
  <c r="X2684" i="3"/>
  <c r="V2684" i="3"/>
  <c r="Y2684" i="3"/>
  <c r="X2683" i="3"/>
  <c r="V2683" i="3"/>
  <c r="Y2683" i="3"/>
  <c r="X2682" i="3"/>
  <c r="V2682" i="3"/>
  <c r="Y2682" i="3"/>
  <c r="X2681" i="3"/>
  <c r="V2681" i="3"/>
  <c r="Y2681" i="3"/>
  <c r="X2680" i="3"/>
  <c r="V2680" i="3"/>
  <c r="Y2680" i="3"/>
  <c r="X2679" i="3"/>
  <c r="V2679" i="3"/>
  <c r="Y2679" i="3"/>
  <c r="X2678" i="3"/>
  <c r="V2678" i="3"/>
  <c r="Y2678" i="3"/>
  <c r="X2677" i="3"/>
  <c r="V2677" i="3"/>
  <c r="Y2677" i="3"/>
  <c r="X2676" i="3"/>
  <c r="V2676" i="3"/>
  <c r="Y2676" i="3"/>
  <c r="X2675" i="3"/>
  <c r="V2675" i="3"/>
  <c r="Y2675" i="3"/>
  <c r="X2674" i="3"/>
  <c r="V2674" i="3"/>
  <c r="Y2674" i="3"/>
  <c r="X2673" i="3"/>
  <c r="V2673" i="3"/>
  <c r="Y2673" i="3"/>
  <c r="X2672" i="3"/>
  <c r="V2672" i="3"/>
  <c r="Y2672" i="3"/>
  <c r="X2671" i="3"/>
  <c r="V2671" i="3"/>
  <c r="Y2671" i="3"/>
  <c r="X2670" i="3"/>
  <c r="V2670" i="3"/>
  <c r="Y2670" i="3"/>
  <c r="X2669" i="3"/>
  <c r="V2669" i="3"/>
  <c r="Y2669" i="3"/>
  <c r="X2668" i="3"/>
  <c r="V2668" i="3"/>
  <c r="Y2668" i="3"/>
  <c r="X2667" i="3"/>
  <c r="V2667" i="3"/>
  <c r="Y2667" i="3"/>
  <c r="X2666" i="3"/>
  <c r="V2666" i="3"/>
  <c r="Y2666" i="3"/>
  <c r="X2665" i="3"/>
  <c r="V2665" i="3"/>
  <c r="Y2665" i="3"/>
  <c r="X2664" i="3"/>
  <c r="V2664" i="3"/>
  <c r="Y2664" i="3"/>
  <c r="X2663" i="3"/>
  <c r="V2663" i="3"/>
  <c r="Y2663" i="3"/>
  <c r="X2662" i="3"/>
  <c r="V2662" i="3"/>
  <c r="Y2662" i="3"/>
  <c r="X2661" i="3"/>
  <c r="V2661" i="3"/>
  <c r="Y2661" i="3"/>
  <c r="X2660" i="3"/>
  <c r="V2660" i="3"/>
  <c r="Y2660" i="3"/>
  <c r="X2659" i="3"/>
  <c r="V2659" i="3"/>
  <c r="Y2659" i="3"/>
  <c r="X2658" i="3"/>
  <c r="V2658" i="3"/>
  <c r="Y2658" i="3"/>
  <c r="X2657" i="3"/>
  <c r="V2657" i="3"/>
  <c r="Y2657" i="3"/>
  <c r="X2656" i="3"/>
  <c r="V2656" i="3"/>
  <c r="Y2656" i="3"/>
  <c r="X2655" i="3"/>
  <c r="V2655" i="3"/>
  <c r="Y2655" i="3"/>
  <c r="X2654" i="3"/>
  <c r="V2654" i="3"/>
  <c r="Y2654" i="3"/>
  <c r="X2653" i="3"/>
  <c r="V2653" i="3"/>
  <c r="Y2653" i="3"/>
  <c r="X2652" i="3"/>
  <c r="V2652" i="3"/>
  <c r="Y2652" i="3"/>
  <c r="X2651" i="3"/>
  <c r="V2651" i="3"/>
  <c r="Y2651" i="3"/>
  <c r="X2650" i="3"/>
  <c r="V2650" i="3"/>
  <c r="Y2650" i="3"/>
  <c r="X2649" i="3"/>
  <c r="V2649" i="3"/>
  <c r="Y2649" i="3"/>
  <c r="X2648" i="3"/>
  <c r="V2648" i="3"/>
  <c r="Y2648" i="3"/>
  <c r="X2647" i="3"/>
  <c r="V2647" i="3"/>
  <c r="Y2647" i="3"/>
  <c r="X2646" i="3"/>
  <c r="V2646" i="3"/>
  <c r="Y2646" i="3"/>
  <c r="X2645" i="3"/>
  <c r="V2645" i="3"/>
  <c r="Y2645" i="3"/>
  <c r="X2644" i="3"/>
  <c r="V2644" i="3"/>
  <c r="Y2644" i="3"/>
  <c r="X2643" i="3"/>
  <c r="V2643" i="3"/>
  <c r="Y2643" i="3"/>
  <c r="X2642" i="3"/>
  <c r="V2642" i="3"/>
  <c r="Y2642" i="3"/>
  <c r="X2641" i="3"/>
  <c r="V2641" i="3"/>
  <c r="Y2641" i="3"/>
  <c r="X2640" i="3"/>
  <c r="V2640" i="3"/>
  <c r="Y2640" i="3"/>
  <c r="X2639" i="3"/>
  <c r="V2639" i="3"/>
  <c r="Y2639" i="3"/>
  <c r="X2638" i="3"/>
  <c r="V2638" i="3"/>
  <c r="Y2638" i="3"/>
  <c r="X2637" i="3"/>
  <c r="V2637" i="3"/>
  <c r="Y2637" i="3"/>
  <c r="X2636" i="3"/>
  <c r="V2636" i="3"/>
  <c r="Y2636" i="3"/>
  <c r="X2635" i="3"/>
  <c r="V2635" i="3"/>
  <c r="Y2635" i="3"/>
  <c r="X2634" i="3"/>
  <c r="V2634" i="3"/>
  <c r="Y2634" i="3"/>
  <c r="X2633" i="3"/>
  <c r="V2633" i="3"/>
  <c r="Y2633" i="3"/>
  <c r="X2632" i="3"/>
  <c r="V2632" i="3"/>
  <c r="Y2632" i="3"/>
  <c r="X2631" i="3"/>
  <c r="V2631" i="3"/>
  <c r="Y2631" i="3"/>
  <c r="X2630" i="3"/>
  <c r="V2630" i="3"/>
  <c r="Y2630" i="3"/>
  <c r="X2629" i="3"/>
  <c r="V2629" i="3"/>
  <c r="Y2629" i="3"/>
  <c r="X2628" i="3"/>
  <c r="V2628" i="3"/>
  <c r="Y2628" i="3"/>
  <c r="X2627" i="3"/>
  <c r="V2627" i="3"/>
  <c r="Y2627" i="3"/>
  <c r="X2626" i="3"/>
  <c r="V2626" i="3"/>
  <c r="Y2626" i="3"/>
  <c r="X2625" i="3"/>
  <c r="V2625" i="3"/>
  <c r="Y2625" i="3"/>
  <c r="X2624" i="3"/>
  <c r="V2624" i="3"/>
  <c r="Y2624" i="3"/>
  <c r="X2623" i="3"/>
  <c r="V2623" i="3"/>
  <c r="Y2623" i="3"/>
  <c r="X2622" i="3"/>
  <c r="V2622" i="3"/>
  <c r="Y2622" i="3"/>
  <c r="X2621" i="3"/>
  <c r="V2621" i="3"/>
  <c r="Y2621" i="3"/>
  <c r="X2620" i="3"/>
  <c r="V2620" i="3"/>
  <c r="Y2620" i="3"/>
  <c r="X2619" i="3"/>
  <c r="V2619" i="3"/>
  <c r="Y2619" i="3"/>
  <c r="X2618" i="3"/>
  <c r="V2618" i="3"/>
  <c r="Y2618" i="3"/>
  <c r="X2617" i="3"/>
  <c r="V2617" i="3"/>
  <c r="Y2617" i="3"/>
  <c r="X2616" i="3"/>
  <c r="V2616" i="3"/>
  <c r="Y2616" i="3"/>
  <c r="X2615" i="3"/>
  <c r="V2615" i="3"/>
  <c r="Y2615" i="3"/>
  <c r="X2614" i="3"/>
  <c r="V2614" i="3"/>
  <c r="Y2614" i="3"/>
  <c r="X2613" i="3"/>
  <c r="V2613" i="3"/>
  <c r="Y2613" i="3"/>
  <c r="X2612" i="3"/>
  <c r="V2612" i="3"/>
  <c r="Y2612" i="3"/>
  <c r="X2611" i="3"/>
  <c r="V2611" i="3"/>
  <c r="Y2611" i="3"/>
  <c r="X2610" i="3"/>
  <c r="V2610" i="3"/>
  <c r="Y2610" i="3"/>
  <c r="X2609" i="3"/>
  <c r="V2609" i="3"/>
  <c r="Y2609" i="3"/>
  <c r="X2608" i="3"/>
  <c r="V2608" i="3"/>
  <c r="Y2608" i="3"/>
  <c r="X2607" i="3"/>
  <c r="V2607" i="3"/>
  <c r="Y2607" i="3"/>
  <c r="X2606" i="3"/>
  <c r="V2606" i="3"/>
  <c r="Y2606" i="3"/>
  <c r="X2605" i="3"/>
  <c r="V2605" i="3"/>
  <c r="Y2605" i="3"/>
  <c r="X2604" i="3"/>
  <c r="V2604" i="3"/>
  <c r="Y2604" i="3"/>
  <c r="X2603" i="3"/>
  <c r="V2603" i="3"/>
  <c r="Y2603" i="3"/>
  <c r="X2602" i="3"/>
  <c r="V2602" i="3"/>
  <c r="Y2602" i="3"/>
  <c r="X2601" i="3"/>
  <c r="V2601" i="3"/>
  <c r="Y2601" i="3"/>
  <c r="X2600" i="3"/>
  <c r="V2600" i="3"/>
  <c r="Y2600" i="3"/>
  <c r="X2599" i="3"/>
  <c r="V2599" i="3"/>
  <c r="Y2599" i="3"/>
  <c r="X2598" i="3"/>
  <c r="V2598" i="3"/>
  <c r="Y2598" i="3"/>
  <c r="X2597" i="3"/>
  <c r="V2597" i="3"/>
  <c r="Y2597" i="3"/>
  <c r="X2596" i="3"/>
  <c r="V2596" i="3"/>
  <c r="Y2596" i="3"/>
  <c r="X2595" i="3"/>
  <c r="V2595" i="3"/>
  <c r="Y2595" i="3"/>
  <c r="X2594" i="3"/>
  <c r="V2594" i="3"/>
  <c r="Y2594" i="3"/>
  <c r="X2593" i="3"/>
  <c r="V2593" i="3"/>
  <c r="Y2593" i="3"/>
  <c r="X2592" i="3"/>
  <c r="V2592" i="3"/>
  <c r="Y2592" i="3"/>
  <c r="X2591" i="3"/>
  <c r="V2591" i="3"/>
  <c r="Y2591" i="3"/>
  <c r="X2590" i="3"/>
  <c r="V2590" i="3"/>
  <c r="Y2590" i="3"/>
  <c r="X2589" i="3"/>
  <c r="V2589" i="3"/>
  <c r="Y2589" i="3"/>
  <c r="X2588" i="3"/>
  <c r="V2588" i="3"/>
  <c r="Y2588" i="3"/>
  <c r="X2587" i="3"/>
  <c r="V2587" i="3"/>
  <c r="Y2587" i="3"/>
  <c r="X2586" i="3"/>
  <c r="V2586" i="3"/>
  <c r="Y2586" i="3"/>
  <c r="X2585" i="3"/>
  <c r="V2585" i="3"/>
  <c r="Y2585" i="3"/>
  <c r="X2584" i="3"/>
  <c r="V2584" i="3"/>
  <c r="Y2584" i="3"/>
  <c r="X2583" i="3"/>
  <c r="V2583" i="3"/>
  <c r="Y2583" i="3"/>
  <c r="X2582" i="3"/>
  <c r="V2582" i="3"/>
  <c r="Y2582" i="3"/>
  <c r="X2581" i="3"/>
  <c r="V2581" i="3"/>
  <c r="Y2581" i="3"/>
  <c r="X2580" i="3"/>
  <c r="V2580" i="3"/>
  <c r="Y2580" i="3"/>
  <c r="X2579" i="3"/>
  <c r="V2579" i="3"/>
  <c r="Y2579" i="3"/>
  <c r="X2578" i="3"/>
  <c r="V2578" i="3"/>
  <c r="Y2578" i="3"/>
  <c r="X2577" i="3"/>
  <c r="V2577" i="3"/>
  <c r="Y2577" i="3"/>
  <c r="X2576" i="3"/>
  <c r="V2576" i="3"/>
  <c r="Y2576" i="3"/>
  <c r="X2575" i="3"/>
  <c r="V2575" i="3"/>
  <c r="Y2575" i="3"/>
  <c r="X2574" i="3"/>
  <c r="V2574" i="3"/>
  <c r="Y2574" i="3"/>
  <c r="X2573" i="3"/>
  <c r="V2573" i="3"/>
  <c r="Y2573" i="3"/>
  <c r="X2572" i="3"/>
  <c r="V2572" i="3"/>
  <c r="Y2572" i="3"/>
  <c r="X2571" i="3"/>
  <c r="V2571" i="3"/>
  <c r="Y2571" i="3"/>
  <c r="X2570" i="3"/>
  <c r="V2570" i="3"/>
  <c r="Y2570" i="3"/>
  <c r="X2569" i="3"/>
  <c r="V2569" i="3"/>
  <c r="Y2569" i="3"/>
  <c r="X2568" i="3"/>
  <c r="V2568" i="3"/>
  <c r="Y2568" i="3"/>
  <c r="X2567" i="3"/>
  <c r="V2567" i="3"/>
  <c r="Y2567" i="3"/>
  <c r="X2566" i="3"/>
  <c r="V2566" i="3"/>
  <c r="Y2566" i="3"/>
  <c r="X2565" i="3"/>
  <c r="V2565" i="3"/>
  <c r="Y2565" i="3"/>
  <c r="X2564" i="3"/>
  <c r="V2564" i="3"/>
  <c r="Y2564" i="3"/>
  <c r="X2563" i="3"/>
  <c r="V2563" i="3"/>
  <c r="Y2563" i="3"/>
  <c r="X2562" i="3"/>
  <c r="V2562" i="3"/>
  <c r="Y2562" i="3"/>
  <c r="X2561" i="3"/>
  <c r="V2561" i="3"/>
  <c r="Y2561" i="3"/>
  <c r="X2560" i="3"/>
  <c r="V2560" i="3"/>
  <c r="Y2560" i="3"/>
  <c r="X2559" i="3"/>
  <c r="V2559" i="3"/>
  <c r="Y2559" i="3"/>
  <c r="X2558" i="3"/>
  <c r="V2558" i="3"/>
  <c r="Y2558" i="3"/>
  <c r="X2557" i="3"/>
  <c r="V2557" i="3"/>
  <c r="Y2557" i="3"/>
  <c r="X2556" i="3"/>
  <c r="V2556" i="3"/>
  <c r="Y2556" i="3"/>
  <c r="X2555" i="3"/>
  <c r="V2555" i="3"/>
  <c r="Y2555" i="3"/>
  <c r="X2554" i="3"/>
  <c r="V2554" i="3"/>
  <c r="Y2554" i="3"/>
  <c r="X2553" i="3"/>
  <c r="V2553" i="3"/>
  <c r="Y2553" i="3"/>
  <c r="X2552" i="3"/>
  <c r="V2552" i="3"/>
  <c r="Y2552" i="3"/>
  <c r="X2551" i="3"/>
  <c r="V2551" i="3"/>
  <c r="Y2551" i="3"/>
  <c r="X2550" i="3"/>
  <c r="V2550" i="3"/>
  <c r="Y2550" i="3"/>
  <c r="X2549" i="3"/>
  <c r="V2549" i="3"/>
  <c r="Y2549" i="3"/>
  <c r="X2548" i="3"/>
  <c r="V2548" i="3"/>
  <c r="Y2548" i="3"/>
  <c r="X2547" i="3"/>
  <c r="V2547" i="3"/>
  <c r="Y2547" i="3"/>
  <c r="X2546" i="3"/>
  <c r="V2546" i="3"/>
  <c r="Y2546" i="3"/>
  <c r="X2545" i="3"/>
  <c r="V2545" i="3"/>
  <c r="Y2545" i="3"/>
  <c r="X2544" i="3"/>
  <c r="V2544" i="3"/>
  <c r="Y2544" i="3"/>
  <c r="X2543" i="3"/>
  <c r="V2543" i="3"/>
  <c r="Y2543" i="3"/>
  <c r="X2542" i="3"/>
  <c r="V2542" i="3"/>
  <c r="Y2542" i="3"/>
  <c r="X2541" i="3"/>
  <c r="V2541" i="3"/>
  <c r="Y2541" i="3"/>
  <c r="X2540" i="3"/>
  <c r="V2540" i="3"/>
  <c r="Y2540" i="3"/>
  <c r="X2539" i="3"/>
  <c r="V2539" i="3"/>
  <c r="Y2539" i="3"/>
  <c r="X2538" i="3"/>
  <c r="V2538" i="3"/>
  <c r="Y2538" i="3"/>
  <c r="X2537" i="3"/>
  <c r="V2537" i="3"/>
  <c r="Y2537" i="3"/>
  <c r="X2536" i="3"/>
  <c r="V2536" i="3"/>
  <c r="Y2536" i="3"/>
  <c r="X2535" i="3"/>
  <c r="V2535" i="3"/>
  <c r="Y2535" i="3"/>
  <c r="X2534" i="3"/>
  <c r="V2534" i="3"/>
  <c r="Y2534" i="3"/>
  <c r="X2533" i="3"/>
  <c r="V2533" i="3"/>
  <c r="Y2533" i="3"/>
  <c r="X2532" i="3"/>
  <c r="V2532" i="3"/>
  <c r="Y2532" i="3"/>
  <c r="X2531" i="3"/>
  <c r="V2531" i="3"/>
  <c r="Y2531" i="3"/>
  <c r="X2530" i="3"/>
  <c r="V2530" i="3"/>
  <c r="Y2530" i="3"/>
  <c r="X2529" i="3"/>
  <c r="V2529" i="3"/>
  <c r="Y2529" i="3"/>
  <c r="X2528" i="3"/>
  <c r="V2528" i="3"/>
  <c r="Y2528" i="3"/>
  <c r="X2527" i="3"/>
  <c r="V2527" i="3"/>
  <c r="Y2527" i="3"/>
  <c r="X2526" i="3"/>
  <c r="V2526" i="3"/>
  <c r="Y2526" i="3"/>
  <c r="X2525" i="3"/>
  <c r="V2525" i="3"/>
  <c r="Y2525" i="3"/>
  <c r="X2524" i="3"/>
  <c r="V2524" i="3"/>
  <c r="Y2524" i="3"/>
  <c r="X2523" i="3"/>
  <c r="V2523" i="3"/>
  <c r="Y2523" i="3"/>
  <c r="X2522" i="3"/>
  <c r="V2522" i="3"/>
  <c r="Y2522" i="3"/>
  <c r="X2521" i="3"/>
  <c r="V2521" i="3"/>
  <c r="Y2521" i="3"/>
  <c r="X2520" i="3"/>
  <c r="V2520" i="3"/>
  <c r="Y2520" i="3"/>
  <c r="X2519" i="3"/>
  <c r="V2519" i="3"/>
  <c r="Y2519" i="3"/>
  <c r="X2518" i="3"/>
  <c r="V2518" i="3"/>
  <c r="Y2518" i="3"/>
  <c r="X2517" i="3"/>
  <c r="V2517" i="3"/>
  <c r="Y2517" i="3"/>
  <c r="X2516" i="3"/>
  <c r="V2516" i="3"/>
  <c r="Y2516" i="3"/>
  <c r="X2515" i="3"/>
  <c r="V2515" i="3"/>
  <c r="Y2515" i="3"/>
  <c r="X2514" i="3"/>
  <c r="V2514" i="3"/>
  <c r="Y2514" i="3"/>
  <c r="X2513" i="3"/>
  <c r="V2513" i="3"/>
  <c r="Y2513" i="3"/>
  <c r="X2512" i="3"/>
  <c r="V2512" i="3"/>
  <c r="Y2512" i="3"/>
  <c r="X2511" i="3"/>
  <c r="V2511" i="3"/>
  <c r="Y2511" i="3"/>
  <c r="X2510" i="3"/>
  <c r="V2510" i="3"/>
  <c r="Y2510" i="3"/>
  <c r="X2509" i="3"/>
  <c r="V2509" i="3"/>
  <c r="Y2509" i="3"/>
  <c r="X2508" i="3"/>
  <c r="V2508" i="3"/>
  <c r="Y2508" i="3"/>
  <c r="X2507" i="3"/>
  <c r="V2507" i="3"/>
  <c r="Y2507" i="3"/>
  <c r="X2506" i="3"/>
  <c r="V2506" i="3"/>
  <c r="Y2506" i="3"/>
  <c r="X2505" i="3"/>
  <c r="V2505" i="3"/>
  <c r="Y2505" i="3"/>
  <c r="X2504" i="3"/>
  <c r="V2504" i="3"/>
  <c r="Y2504" i="3"/>
  <c r="X2503" i="3"/>
  <c r="V2503" i="3"/>
  <c r="Y2503" i="3"/>
  <c r="X2502" i="3"/>
  <c r="V2502" i="3"/>
  <c r="Y2502" i="3"/>
  <c r="X2501" i="3"/>
  <c r="V2501" i="3"/>
  <c r="Y2501" i="3"/>
  <c r="X2500" i="3"/>
  <c r="V2500" i="3"/>
  <c r="Y2500" i="3"/>
  <c r="X2499" i="3"/>
  <c r="V2499" i="3"/>
  <c r="Y2499" i="3"/>
  <c r="X2498" i="3"/>
  <c r="V2498" i="3"/>
  <c r="Y2498" i="3"/>
  <c r="X2497" i="3"/>
  <c r="V2497" i="3"/>
  <c r="Y2497" i="3"/>
  <c r="X2496" i="3"/>
  <c r="V2496" i="3"/>
  <c r="Y2496" i="3"/>
  <c r="X2495" i="3"/>
  <c r="V2495" i="3"/>
  <c r="Y2495" i="3"/>
  <c r="X2494" i="3"/>
  <c r="V2494" i="3"/>
  <c r="Y2494" i="3"/>
  <c r="X2493" i="3"/>
  <c r="V2493" i="3"/>
  <c r="Y2493" i="3"/>
  <c r="X2492" i="3"/>
  <c r="V2492" i="3"/>
  <c r="Y2492" i="3"/>
  <c r="X2491" i="3"/>
  <c r="V2491" i="3"/>
  <c r="Y2491" i="3"/>
  <c r="X2490" i="3"/>
  <c r="V2490" i="3"/>
  <c r="Y2490" i="3"/>
  <c r="X2489" i="3"/>
  <c r="V2489" i="3"/>
  <c r="Y2489" i="3"/>
  <c r="X2488" i="3"/>
  <c r="V2488" i="3"/>
  <c r="Y2488" i="3"/>
  <c r="X2487" i="3"/>
  <c r="V2487" i="3"/>
  <c r="Y2487" i="3"/>
  <c r="X2486" i="3"/>
  <c r="V2486" i="3"/>
  <c r="Y2486" i="3"/>
  <c r="X2485" i="3"/>
  <c r="V2485" i="3"/>
  <c r="Y2485" i="3"/>
  <c r="X2484" i="3"/>
  <c r="V2484" i="3"/>
  <c r="Y2484" i="3"/>
  <c r="X2483" i="3"/>
  <c r="V2483" i="3"/>
  <c r="Y2483" i="3"/>
  <c r="X2482" i="3"/>
  <c r="V2482" i="3"/>
  <c r="Y2482" i="3"/>
  <c r="X2481" i="3"/>
  <c r="V2481" i="3"/>
  <c r="Y2481" i="3"/>
  <c r="X2480" i="3"/>
  <c r="V2480" i="3"/>
  <c r="Y2480" i="3"/>
  <c r="X2479" i="3"/>
  <c r="V2479" i="3"/>
  <c r="Y2479" i="3"/>
  <c r="X2478" i="3"/>
  <c r="V2478" i="3"/>
  <c r="Y2478" i="3"/>
  <c r="X2477" i="3"/>
  <c r="V2477" i="3"/>
  <c r="Y2477" i="3"/>
  <c r="X2476" i="3"/>
  <c r="V2476" i="3"/>
  <c r="Y2476" i="3"/>
  <c r="X2475" i="3"/>
  <c r="V2475" i="3"/>
  <c r="Y2475" i="3"/>
  <c r="X2474" i="3"/>
  <c r="V2474" i="3"/>
  <c r="Y2474" i="3"/>
  <c r="X2473" i="3"/>
  <c r="V2473" i="3"/>
  <c r="Y2473" i="3"/>
  <c r="X2472" i="3"/>
  <c r="V2472" i="3"/>
  <c r="Y2472" i="3"/>
  <c r="X2471" i="3"/>
  <c r="V2471" i="3"/>
  <c r="Y2471" i="3"/>
  <c r="X2470" i="3"/>
  <c r="V2470" i="3"/>
  <c r="Y2470" i="3"/>
  <c r="X2469" i="3"/>
  <c r="V2469" i="3"/>
  <c r="Y2469" i="3"/>
  <c r="X2468" i="3"/>
  <c r="V2468" i="3"/>
  <c r="Y2468" i="3"/>
  <c r="X2467" i="3"/>
  <c r="V2467" i="3"/>
  <c r="Y2467" i="3"/>
  <c r="X2466" i="3"/>
  <c r="V2466" i="3"/>
  <c r="Y2466" i="3"/>
  <c r="X2465" i="3"/>
  <c r="V2465" i="3"/>
  <c r="Y2465" i="3"/>
  <c r="X2464" i="3"/>
  <c r="V2464" i="3"/>
  <c r="Y2464" i="3"/>
  <c r="X2463" i="3"/>
  <c r="V2463" i="3"/>
  <c r="Y2463" i="3"/>
  <c r="X2462" i="3"/>
  <c r="V2462" i="3"/>
  <c r="Y2462" i="3"/>
  <c r="X2461" i="3"/>
  <c r="V2461" i="3"/>
  <c r="Y2461" i="3"/>
  <c r="X2460" i="3"/>
  <c r="V2460" i="3"/>
  <c r="Y2460" i="3"/>
  <c r="X2459" i="3"/>
  <c r="V2459" i="3"/>
  <c r="Y2459" i="3"/>
  <c r="X2458" i="3"/>
  <c r="V2458" i="3"/>
  <c r="Y2458" i="3"/>
  <c r="X2457" i="3"/>
  <c r="V2457" i="3"/>
  <c r="Y2457" i="3"/>
  <c r="X2456" i="3"/>
  <c r="V2456" i="3"/>
  <c r="Y2456" i="3"/>
  <c r="X2455" i="3"/>
  <c r="V2455" i="3"/>
  <c r="Y2455" i="3"/>
  <c r="X2454" i="3"/>
  <c r="V2454" i="3"/>
  <c r="Y2454" i="3"/>
  <c r="X2453" i="3"/>
  <c r="V2453" i="3"/>
  <c r="Y2453" i="3"/>
  <c r="X2452" i="3"/>
  <c r="V2452" i="3"/>
  <c r="Y2452" i="3"/>
  <c r="X2451" i="3"/>
  <c r="V2451" i="3"/>
  <c r="Y2451" i="3"/>
  <c r="X2450" i="3"/>
  <c r="V2450" i="3"/>
  <c r="Y2450" i="3"/>
  <c r="X2449" i="3"/>
  <c r="V2449" i="3"/>
  <c r="Y2449" i="3"/>
  <c r="X2448" i="3"/>
  <c r="V2448" i="3"/>
  <c r="Y2448" i="3"/>
  <c r="X2447" i="3"/>
  <c r="V2447" i="3"/>
  <c r="Y2447" i="3"/>
  <c r="X2446" i="3"/>
  <c r="V2446" i="3"/>
  <c r="Y2446" i="3"/>
  <c r="X2445" i="3"/>
  <c r="V2445" i="3"/>
  <c r="Y2445" i="3"/>
  <c r="X2444" i="3"/>
  <c r="V2444" i="3"/>
  <c r="Y2444" i="3"/>
  <c r="X2443" i="3"/>
  <c r="V2443" i="3"/>
  <c r="Y2443" i="3"/>
  <c r="X2442" i="3"/>
  <c r="V2442" i="3"/>
  <c r="Y2442" i="3"/>
  <c r="X2441" i="3"/>
  <c r="V2441" i="3"/>
  <c r="Y2441" i="3"/>
  <c r="X2440" i="3"/>
  <c r="V2440" i="3"/>
  <c r="Y2440" i="3"/>
  <c r="X2439" i="3"/>
  <c r="V2439" i="3"/>
  <c r="Y2439" i="3"/>
  <c r="X2438" i="3"/>
  <c r="V2438" i="3"/>
  <c r="Y2438" i="3"/>
  <c r="X2437" i="3"/>
  <c r="V2437" i="3"/>
  <c r="Y2437" i="3"/>
  <c r="X2436" i="3"/>
  <c r="V2436" i="3"/>
  <c r="Y2436" i="3"/>
  <c r="X2435" i="3"/>
  <c r="V2435" i="3"/>
  <c r="Y2435" i="3"/>
  <c r="X2434" i="3"/>
  <c r="V2434" i="3"/>
  <c r="Y2434" i="3"/>
  <c r="X2433" i="3"/>
  <c r="V2433" i="3"/>
  <c r="Y2433" i="3"/>
  <c r="X2432" i="3"/>
  <c r="V2432" i="3"/>
  <c r="Y2432" i="3"/>
  <c r="X2431" i="3"/>
  <c r="V2431" i="3"/>
  <c r="Y2431" i="3"/>
  <c r="X2430" i="3"/>
  <c r="V2430" i="3"/>
  <c r="Y2430" i="3"/>
  <c r="X2429" i="3"/>
  <c r="V2429" i="3"/>
  <c r="Y2429" i="3"/>
  <c r="X2428" i="3"/>
  <c r="V2428" i="3"/>
  <c r="Y2428" i="3"/>
  <c r="X2427" i="3"/>
  <c r="V2427" i="3"/>
  <c r="Y2427" i="3"/>
  <c r="X2426" i="3"/>
  <c r="V2426" i="3"/>
  <c r="Y2426" i="3"/>
  <c r="X2425" i="3"/>
  <c r="V2425" i="3"/>
  <c r="Y2425" i="3"/>
  <c r="X2424" i="3"/>
  <c r="V2424" i="3"/>
  <c r="Y2424" i="3"/>
  <c r="X2423" i="3"/>
  <c r="V2423" i="3"/>
  <c r="Y2423" i="3"/>
  <c r="X2422" i="3"/>
  <c r="V2422" i="3"/>
  <c r="Y2422" i="3"/>
  <c r="X2421" i="3"/>
  <c r="V2421" i="3"/>
  <c r="Y2421" i="3"/>
  <c r="X2420" i="3"/>
  <c r="V2420" i="3"/>
  <c r="Y2420" i="3"/>
  <c r="X2419" i="3"/>
  <c r="V2419" i="3"/>
  <c r="Y2419" i="3"/>
  <c r="X2418" i="3"/>
  <c r="V2418" i="3"/>
  <c r="Y2418" i="3"/>
  <c r="X2417" i="3"/>
  <c r="V2417" i="3"/>
  <c r="Y2417" i="3"/>
  <c r="X2416" i="3"/>
  <c r="V2416" i="3"/>
  <c r="Y2416" i="3"/>
  <c r="X2415" i="3"/>
  <c r="V2415" i="3"/>
  <c r="Y2415" i="3"/>
  <c r="X2414" i="3"/>
  <c r="V2414" i="3"/>
  <c r="Y2414" i="3"/>
  <c r="X2413" i="3"/>
  <c r="V2413" i="3"/>
  <c r="Y2413" i="3"/>
  <c r="X2412" i="3"/>
  <c r="V2412" i="3"/>
  <c r="Y2412" i="3"/>
  <c r="X2411" i="3"/>
  <c r="V2411" i="3"/>
  <c r="Y2411" i="3"/>
  <c r="X2410" i="3"/>
  <c r="V2410" i="3"/>
  <c r="Y2410" i="3"/>
  <c r="X2409" i="3"/>
  <c r="V2409" i="3"/>
  <c r="Y2409" i="3"/>
  <c r="X2408" i="3"/>
  <c r="V2408" i="3"/>
  <c r="Y2408" i="3"/>
  <c r="X2407" i="3"/>
  <c r="V2407" i="3"/>
  <c r="Y2407" i="3"/>
  <c r="X2406" i="3"/>
  <c r="V2406" i="3"/>
  <c r="Y2406" i="3"/>
  <c r="X2405" i="3"/>
  <c r="V2405" i="3"/>
  <c r="Y2405" i="3"/>
  <c r="X2404" i="3"/>
  <c r="V2404" i="3"/>
  <c r="Y2404" i="3"/>
  <c r="X2403" i="3"/>
  <c r="V2403" i="3"/>
  <c r="Y2403" i="3"/>
  <c r="X2402" i="3"/>
  <c r="V2402" i="3"/>
  <c r="Y2402" i="3"/>
  <c r="X2401" i="3"/>
  <c r="V2401" i="3"/>
  <c r="Y2401" i="3"/>
  <c r="X2400" i="3"/>
  <c r="V2400" i="3"/>
  <c r="Y2400" i="3"/>
  <c r="X2399" i="3"/>
  <c r="V2399" i="3"/>
  <c r="Y2399" i="3"/>
  <c r="X2398" i="3"/>
  <c r="V2398" i="3"/>
  <c r="Y2398" i="3"/>
  <c r="X2397" i="3"/>
  <c r="V2397" i="3"/>
  <c r="Y2397" i="3"/>
  <c r="X2396" i="3"/>
  <c r="V2396" i="3"/>
  <c r="Y2396" i="3"/>
  <c r="X2395" i="3"/>
  <c r="V2395" i="3"/>
  <c r="Y2395" i="3"/>
  <c r="X2394" i="3"/>
  <c r="V2394" i="3"/>
  <c r="Y2394" i="3"/>
  <c r="X2393" i="3"/>
  <c r="V2393" i="3"/>
  <c r="Y2393" i="3"/>
  <c r="X2392" i="3"/>
  <c r="V2392" i="3"/>
  <c r="Y2392" i="3"/>
  <c r="X2391" i="3"/>
  <c r="V2391" i="3"/>
  <c r="Y2391" i="3"/>
  <c r="X2390" i="3"/>
  <c r="V2390" i="3"/>
  <c r="Y2390" i="3"/>
  <c r="X2389" i="3"/>
  <c r="V2389" i="3"/>
  <c r="Y2389" i="3"/>
  <c r="X2388" i="3"/>
  <c r="V2388" i="3"/>
  <c r="Y2388" i="3"/>
  <c r="X2387" i="3"/>
  <c r="V2387" i="3"/>
  <c r="Y2387" i="3"/>
  <c r="X2386" i="3"/>
  <c r="V2386" i="3"/>
  <c r="Y2386" i="3"/>
  <c r="X2385" i="3"/>
  <c r="V2385" i="3"/>
  <c r="Y2385" i="3"/>
  <c r="X2384" i="3"/>
  <c r="V2384" i="3"/>
  <c r="Y2384" i="3"/>
  <c r="X2383" i="3"/>
  <c r="V2383" i="3"/>
  <c r="Y2383" i="3"/>
  <c r="X2382" i="3"/>
  <c r="V2382" i="3"/>
  <c r="Y2382" i="3"/>
  <c r="X2381" i="3"/>
  <c r="V2381" i="3"/>
  <c r="Y2381" i="3"/>
  <c r="X2380" i="3"/>
  <c r="V2380" i="3"/>
  <c r="Y2380" i="3"/>
  <c r="X2379" i="3"/>
  <c r="V2379" i="3"/>
  <c r="Y2379" i="3"/>
  <c r="X2378" i="3"/>
  <c r="V2378" i="3"/>
  <c r="Y2378" i="3"/>
  <c r="X2377" i="3"/>
  <c r="V2377" i="3"/>
  <c r="Y2377" i="3"/>
  <c r="X2376" i="3"/>
  <c r="V2376" i="3"/>
  <c r="Y2376" i="3"/>
  <c r="X2375" i="3"/>
  <c r="V2375" i="3"/>
  <c r="Y2375" i="3"/>
  <c r="X2374" i="3"/>
  <c r="V2374" i="3"/>
  <c r="Y2374" i="3"/>
  <c r="X2373" i="3"/>
  <c r="V2373" i="3"/>
  <c r="Y2373" i="3"/>
  <c r="X2372" i="3"/>
  <c r="V2372" i="3"/>
  <c r="Y2372" i="3"/>
  <c r="X2371" i="3"/>
  <c r="V2371" i="3"/>
  <c r="Y2371" i="3"/>
  <c r="X2370" i="3"/>
  <c r="V2370" i="3"/>
  <c r="Y2370" i="3"/>
  <c r="X2369" i="3"/>
  <c r="V2369" i="3"/>
  <c r="Y2369" i="3"/>
  <c r="X2368" i="3"/>
  <c r="V2368" i="3"/>
  <c r="Y2368" i="3"/>
  <c r="X2367" i="3"/>
  <c r="V2367" i="3"/>
  <c r="Y2367" i="3"/>
  <c r="X2366" i="3"/>
  <c r="V2366" i="3"/>
  <c r="Y2366" i="3"/>
  <c r="X2365" i="3"/>
  <c r="V2365" i="3"/>
  <c r="Y2365" i="3"/>
  <c r="X2364" i="3"/>
  <c r="V2364" i="3"/>
  <c r="Y2364" i="3"/>
  <c r="X2363" i="3"/>
  <c r="V2363" i="3"/>
  <c r="Y2363" i="3"/>
  <c r="X2362" i="3"/>
  <c r="V2362" i="3"/>
  <c r="Y2362" i="3"/>
  <c r="X2361" i="3"/>
  <c r="V2361" i="3"/>
  <c r="Y2361" i="3"/>
  <c r="X2360" i="3"/>
  <c r="V2360" i="3"/>
  <c r="Y2360" i="3"/>
  <c r="X2359" i="3"/>
  <c r="V2359" i="3"/>
  <c r="Y2359" i="3"/>
  <c r="X2358" i="3"/>
  <c r="V2358" i="3"/>
  <c r="Y2358" i="3"/>
  <c r="X2357" i="3"/>
  <c r="V2357" i="3"/>
  <c r="Y2357" i="3"/>
  <c r="X2356" i="3"/>
  <c r="V2356" i="3"/>
  <c r="Y2356" i="3"/>
  <c r="X2355" i="3"/>
  <c r="V2355" i="3"/>
  <c r="Y2355" i="3"/>
  <c r="X2354" i="3"/>
  <c r="V2354" i="3"/>
  <c r="Y2354" i="3"/>
  <c r="X2353" i="3"/>
  <c r="V2353" i="3"/>
  <c r="Y2353" i="3"/>
  <c r="X2352" i="3"/>
  <c r="V2352" i="3"/>
  <c r="Y2352" i="3"/>
  <c r="X2351" i="3"/>
  <c r="V2351" i="3"/>
  <c r="Y2351" i="3"/>
  <c r="X2350" i="3"/>
  <c r="V2350" i="3"/>
  <c r="Y2350" i="3"/>
  <c r="X2349" i="3"/>
  <c r="V2349" i="3"/>
  <c r="Y2349" i="3"/>
  <c r="X2348" i="3"/>
  <c r="V2348" i="3"/>
  <c r="Y2348" i="3"/>
  <c r="X2347" i="3"/>
  <c r="V2347" i="3"/>
  <c r="Y2347" i="3"/>
  <c r="X2346" i="3"/>
  <c r="V2346" i="3"/>
  <c r="Y2346" i="3"/>
  <c r="X2345" i="3"/>
  <c r="V2345" i="3"/>
  <c r="Y2345" i="3"/>
  <c r="X2344" i="3"/>
  <c r="V2344" i="3"/>
  <c r="Y2344" i="3"/>
  <c r="X2343" i="3"/>
  <c r="V2343" i="3"/>
  <c r="Y2343" i="3"/>
  <c r="X2342" i="3"/>
  <c r="V2342" i="3"/>
  <c r="Y2342" i="3"/>
  <c r="X2341" i="3"/>
  <c r="V2341" i="3"/>
  <c r="Y2341" i="3"/>
  <c r="X2340" i="3"/>
  <c r="V2340" i="3"/>
  <c r="Y2340" i="3"/>
  <c r="X2339" i="3"/>
  <c r="V2339" i="3"/>
  <c r="Y2339" i="3"/>
  <c r="X2338" i="3"/>
  <c r="V2338" i="3"/>
  <c r="Y2338" i="3"/>
  <c r="X2337" i="3"/>
  <c r="V2337" i="3"/>
  <c r="Y2337" i="3"/>
  <c r="X2336" i="3"/>
  <c r="V2336" i="3"/>
  <c r="Y2336" i="3"/>
  <c r="X2335" i="3"/>
  <c r="V2335" i="3"/>
  <c r="Y2335" i="3"/>
  <c r="X2334" i="3"/>
  <c r="V2334" i="3"/>
  <c r="Y2334" i="3"/>
  <c r="X2333" i="3"/>
  <c r="V2333" i="3"/>
  <c r="Y2333" i="3"/>
  <c r="X2332" i="3"/>
  <c r="V2332" i="3"/>
  <c r="Y2332" i="3"/>
  <c r="X2331" i="3"/>
  <c r="V2331" i="3"/>
  <c r="Y2331" i="3"/>
  <c r="X2330" i="3"/>
  <c r="V2330" i="3"/>
  <c r="Y2330" i="3"/>
  <c r="X2329" i="3"/>
  <c r="V2329" i="3"/>
  <c r="Y2329" i="3"/>
  <c r="X2328" i="3"/>
  <c r="V2328" i="3"/>
  <c r="Y2328" i="3"/>
  <c r="X2327" i="3"/>
  <c r="V2327" i="3"/>
  <c r="Y2327" i="3"/>
  <c r="X2326" i="3"/>
  <c r="V2326" i="3"/>
  <c r="Y2326" i="3"/>
  <c r="X2325" i="3"/>
  <c r="V2325" i="3"/>
  <c r="Y2325" i="3"/>
  <c r="X2324" i="3"/>
  <c r="V2324" i="3"/>
  <c r="Y2324" i="3"/>
  <c r="X2323" i="3"/>
  <c r="V2323" i="3"/>
  <c r="Y2323" i="3"/>
  <c r="X2322" i="3"/>
  <c r="V2322" i="3"/>
  <c r="Y2322" i="3"/>
  <c r="X2321" i="3"/>
  <c r="V2321" i="3"/>
  <c r="Y2321" i="3"/>
  <c r="X2320" i="3"/>
  <c r="V2320" i="3"/>
  <c r="Y2320" i="3"/>
  <c r="X2319" i="3"/>
  <c r="V2319" i="3"/>
  <c r="Y2319" i="3"/>
  <c r="X2318" i="3"/>
  <c r="V2318" i="3"/>
  <c r="Y2318" i="3"/>
  <c r="X2317" i="3"/>
  <c r="V2317" i="3"/>
  <c r="Y2317" i="3"/>
  <c r="X2316" i="3"/>
  <c r="V2316" i="3"/>
  <c r="Y2316" i="3"/>
  <c r="X2315" i="3"/>
  <c r="V2315" i="3"/>
  <c r="Y2315" i="3"/>
  <c r="X2314" i="3"/>
  <c r="V2314" i="3"/>
  <c r="Y2314" i="3"/>
  <c r="X2313" i="3"/>
  <c r="V2313" i="3"/>
  <c r="Y2313" i="3"/>
  <c r="X2312" i="3"/>
  <c r="V2312" i="3"/>
  <c r="Y2312" i="3"/>
  <c r="X2311" i="3"/>
  <c r="V2311" i="3"/>
  <c r="Y2311" i="3"/>
  <c r="X2310" i="3"/>
  <c r="V2310" i="3"/>
  <c r="Y2310" i="3"/>
  <c r="X2309" i="3"/>
  <c r="V2309" i="3"/>
  <c r="Y2309" i="3"/>
  <c r="X2308" i="3"/>
  <c r="V2308" i="3"/>
  <c r="Y2308" i="3"/>
  <c r="X2307" i="3"/>
  <c r="V2307" i="3"/>
  <c r="Y2307" i="3"/>
  <c r="X2306" i="3"/>
  <c r="V2306" i="3"/>
  <c r="Y2306" i="3"/>
  <c r="X2305" i="3"/>
  <c r="V2305" i="3"/>
  <c r="Y2305" i="3"/>
  <c r="X2304" i="3"/>
  <c r="V2304" i="3"/>
  <c r="Y2304" i="3"/>
  <c r="X2303" i="3"/>
  <c r="V2303" i="3"/>
  <c r="Y2303" i="3"/>
  <c r="X2302" i="3"/>
  <c r="V2302" i="3"/>
  <c r="Y2302" i="3"/>
  <c r="X2301" i="3"/>
  <c r="V2301" i="3"/>
  <c r="Y2301" i="3"/>
  <c r="X2300" i="3"/>
  <c r="V2300" i="3"/>
  <c r="Y2300" i="3"/>
  <c r="X2299" i="3"/>
  <c r="V2299" i="3"/>
  <c r="Y2299" i="3"/>
  <c r="X2298" i="3"/>
  <c r="V2298" i="3"/>
  <c r="Y2298" i="3"/>
  <c r="X2297" i="3"/>
  <c r="V2297" i="3"/>
  <c r="Y2297" i="3"/>
  <c r="X2296" i="3"/>
  <c r="V2296" i="3"/>
  <c r="Y2296" i="3"/>
  <c r="X2295" i="3"/>
  <c r="V2295" i="3"/>
  <c r="Y2295" i="3"/>
  <c r="X2294" i="3"/>
  <c r="V2294" i="3"/>
  <c r="Y2294" i="3"/>
  <c r="X2293" i="3"/>
  <c r="V2293" i="3"/>
  <c r="Y2293" i="3"/>
  <c r="X2292" i="3"/>
  <c r="V2292" i="3"/>
  <c r="Y2292" i="3"/>
  <c r="X2291" i="3"/>
  <c r="V2291" i="3"/>
  <c r="Y2291" i="3"/>
  <c r="X2290" i="3"/>
  <c r="V2290" i="3"/>
  <c r="Y2290" i="3"/>
  <c r="X2289" i="3"/>
  <c r="V2289" i="3"/>
  <c r="Y2289" i="3"/>
  <c r="X2288" i="3"/>
  <c r="V2288" i="3"/>
  <c r="Y2288" i="3"/>
  <c r="X2287" i="3"/>
  <c r="V2287" i="3"/>
  <c r="Y2287" i="3"/>
  <c r="X2286" i="3"/>
  <c r="V2286" i="3"/>
  <c r="Y2286" i="3"/>
  <c r="X2285" i="3"/>
  <c r="V2285" i="3"/>
  <c r="Y2285" i="3"/>
  <c r="X2284" i="3"/>
  <c r="V2284" i="3"/>
  <c r="Y2284" i="3"/>
  <c r="X2283" i="3"/>
  <c r="V2283" i="3"/>
  <c r="Y2283" i="3"/>
  <c r="X2282" i="3"/>
  <c r="V2282" i="3"/>
  <c r="Y2282" i="3"/>
  <c r="X2281" i="3"/>
  <c r="V2281" i="3"/>
  <c r="Y2281" i="3"/>
  <c r="X2280" i="3"/>
  <c r="V2280" i="3"/>
  <c r="Y2280" i="3"/>
  <c r="X2279" i="3"/>
  <c r="V2279" i="3"/>
  <c r="Y2279" i="3"/>
  <c r="X2278" i="3"/>
  <c r="V2278" i="3"/>
  <c r="Y2278" i="3"/>
  <c r="X2277" i="3"/>
  <c r="V2277" i="3"/>
  <c r="Y2277" i="3"/>
  <c r="X2276" i="3"/>
  <c r="V2276" i="3"/>
  <c r="Y2276" i="3"/>
  <c r="X2275" i="3"/>
  <c r="V2275" i="3"/>
  <c r="Y2275" i="3"/>
  <c r="X2274" i="3"/>
  <c r="V2274" i="3"/>
  <c r="Y2274" i="3"/>
  <c r="X2273" i="3"/>
  <c r="V2273" i="3"/>
  <c r="Y2273" i="3"/>
  <c r="X2272" i="3"/>
  <c r="V2272" i="3"/>
  <c r="Y2272" i="3"/>
  <c r="X2271" i="3"/>
  <c r="V2271" i="3"/>
  <c r="Y2271" i="3"/>
  <c r="X2270" i="3"/>
  <c r="V2270" i="3"/>
  <c r="Y2270" i="3"/>
  <c r="X2269" i="3"/>
  <c r="V2269" i="3"/>
  <c r="Y2269" i="3"/>
  <c r="X2268" i="3"/>
  <c r="V2268" i="3"/>
  <c r="Y2268" i="3"/>
  <c r="X2267" i="3"/>
  <c r="V2267" i="3"/>
  <c r="Y2267" i="3"/>
  <c r="X2266" i="3"/>
  <c r="V2266" i="3"/>
  <c r="Y2266" i="3"/>
  <c r="X2265" i="3"/>
  <c r="V2265" i="3"/>
  <c r="Y2265" i="3"/>
  <c r="X2264" i="3"/>
  <c r="V2264" i="3"/>
  <c r="Y2264" i="3"/>
  <c r="X2263" i="3"/>
  <c r="V2263" i="3"/>
  <c r="Y2263" i="3"/>
  <c r="X2262" i="3"/>
  <c r="V2262" i="3"/>
  <c r="Y2262" i="3"/>
  <c r="X2261" i="3"/>
  <c r="V2261" i="3"/>
  <c r="Y2261" i="3"/>
  <c r="X2260" i="3"/>
  <c r="V2260" i="3"/>
  <c r="Y2260" i="3"/>
  <c r="X2259" i="3"/>
  <c r="V2259" i="3"/>
  <c r="Y2259" i="3"/>
  <c r="X2258" i="3"/>
  <c r="V2258" i="3"/>
  <c r="Y2258" i="3"/>
  <c r="X2257" i="3"/>
  <c r="V2257" i="3"/>
  <c r="Y2257" i="3"/>
  <c r="X2256" i="3"/>
  <c r="V2256" i="3"/>
  <c r="Y2256" i="3"/>
  <c r="X2255" i="3"/>
  <c r="V2255" i="3"/>
  <c r="Y2255" i="3"/>
  <c r="X2254" i="3"/>
  <c r="V2254" i="3"/>
  <c r="Y2254" i="3"/>
  <c r="X2253" i="3"/>
  <c r="V2253" i="3"/>
  <c r="Y2253" i="3"/>
  <c r="X2252" i="3"/>
  <c r="V2252" i="3"/>
  <c r="Y2252" i="3"/>
  <c r="X2251" i="3"/>
  <c r="V2251" i="3"/>
  <c r="Y2251" i="3"/>
  <c r="X2250" i="3"/>
  <c r="V2250" i="3"/>
  <c r="Y2250" i="3"/>
  <c r="X2249" i="3"/>
  <c r="V2249" i="3"/>
  <c r="Y2249" i="3"/>
  <c r="X2248" i="3"/>
  <c r="V2248" i="3"/>
  <c r="Y2248" i="3"/>
  <c r="X2247" i="3"/>
  <c r="V2247" i="3"/>
  <c r="Y2247" i="3"/>
  <c r="X2246" i="3"/>
  <c r="V2246" i="3"/>
  <c r="Y2246" i="3"/>
  <c r="X2245" i="3"/>
  <c r="V2245" i="3"/>
  <c r="Y2245" i="3"/>
  <c r="X2244" i="3"/>
  <c r="V2244" i="3"/>
  <c r="Y2244" i="3"/>
  <c r="X2243" i="3"/>
  <c r="V2243" i="3"/>
  <c r="Y2243" i="3"/>
  <c r="X2242" i="3"/>
  <c r="V2242" i="3"/>
  <c r="Y2242" i="3"/>
  <c r="X2241" i="3"/>
  <c r="V2241" i="3"/>
  <c r="Y2241" i="3"/>
  <c r="X2240" i="3"/>
  <c r="V2240" i="3"/>
  <c r="Y2240" i="3"/>
  <c r="X2239" i="3"/>
  <c r="V2239" i="3"/>
  <c r="Y2239" i="3"/>
  <c r="X2238" i="3"/>
  <c r="V2238" i="3"/>
  <c r="Y2238" i="3"/>
  <c r="X2237" i="3"/>
  <c r="V2237" i="3"/>
  <c r="Y2237" i="3"/>
  <c r="X2236" i="3"/>
  <c r="V2236" i="3"/>
  <c r="Y2236" i="3"/>
  <c r="X2235" i="3"/>
  <c r="V2235" i="3"/>
  <c r="Y2235" i="3"/>
  <c r="X2234" i="3"/>
  <c r="V2234" i="3"/>
  <c r="Y2234" i="3"/>
  <c r="X2233" i="3"/>
  <c r="V2233" i="3"/>
  <c r="Y2233" i="3"/>
  <c r="X2232" i="3"/>
  <c r="V2232" i="3"/>
  <c r="Y2232" i="3"/>
  <c r="X2231" i="3"/>
  <c r="V2231" i="3"/>
  <c r="Y2231" i="3"/>
  <c r="X2230" i="3"/>
  <c r="V2230" i="3"/>
  <c r="Y2230" i="3"/>
  <c r="X2229" i="3"/>
  <c r="V2229" i="3"/>
  <c r="Y2229" i="3"/>
  <c r="X2228" i="3"/>
  <c r="V2228" i="3"/>
  <c r="Y2228" i="3"/>
  <c r="X2227" i="3"/>
  <c r="V2227" i="3"/>
  <c r="Y2227" i="3"/>
  <c r="X2226" i="3"/>
  <c r="V2226" i="3"/>
  <c r="Y2226" i="3"/>
  <c r="X2225" i="3"/>
  <c r="V2225" i="3"/>
  <c r="Y2225" i="3"/>
  <c r="X2224" i="3"/>
  <c r="V2224" i="3"/>
  <c r="Y2224" i="3"/>
  <c r="X2223" i="3"/>
  <c r="V2223" i="3"/>
  <c r="Y2223" i="3"/>
  <c r="X2222" i="3"/>
  <c r="V2222" i="3"/>
  <c r="Y2222" i="3"/>
  <c r="X2221" i="3"/>
  <c r="V2221" i="3"/>
  <c r="Y2221" i="3"/>
  <c r="X2220" i="3"/>
  <c r="V2220" i="3"/>
  <c r="Y2220" i="3"/>
  <c r="X2219" i="3"/>
  <c r="V2219" i="3"/>
  <c r="Y2219" i="3"/>
  <c r="X2218" i="3"/>
  <c r="V2218" i="3"/>
  <c r="Y2218" i="3"/>
  <c r="X2217" i="3"/>
  <c r="V2217" i="3"/>
  <c r="Y2217" i="3"/>
  <c r="X2216" i="3"/>
  <c r="V2216" i="3"/>
  <c r="Y2216" i="3"/>
  <c r="X2215" i="3"/>
  <c r="V2215" i="3"/>
  <c r="Y2215" i="3"/>
  <c r="X2214" i="3"/>
  <c r="V2214" i="3"/>
  <c r="Y2214" i="3"/>
  <c r="X2213" i="3"/>
  <c r="V2213" i="3"/>
  <c r="Y2213" i="3"/>
  <c r="X2212" i="3"/>
  <c r="V2212" i="3"/>
  <c r="Y2212" i="3"/>
  <c r="X2211" i="3"/>
  <c r="V2211" i="3"/>
  <c r="Y2211" i="3"/>
  <c r="X2210" i="3"/>
  <c r="V2210" i="3"/>
  <c r="Y2210" i="3"/>
  <c r="X2209" i="3"/>
  <c r="V2209" i="3"/>
  <c r="Y2209" i="3"/>
  <c r="X2208" i="3"/>
  <c r="V2208" i="3"/>
  <c r="Y2208" i="3"/>
  <c r="X2207" i="3"/>
  <c r="V2207" i="3"/>
  <c r="Y2207" i="3"/>
  <c r="X2206" i="3"/>
  <c r="V2206" i="3"/>
  <c r="Y2206" i="3"/>
  <c r="X2205" i="3"/>
  <c r="V2205" i="3"/>
  <c r="Y2205" i="3"/>
  <c r="X2204" i="3"/>
  <c r="V2204" i="3"/>
  <c r="Y2204" i="3"/>
  <c r="X2203" i="3"/>
  <c r="V2203" i="3"/>
  <c r="Y2203" i="3"/>
  <c r="X2202" i="3"/>
  <c r="V2202" i="3"/>
  <c r="Y2202" i="3"/>
  <c r="X2201" i="3"/>
  <c r="V2201" i="3"/>
  <c r="Y2201" i="3"/>
  <c r="X2200" i="3"/>
  <c r="V2200" i="3"/>
  <c r="Y2200" i="3"/>
  <c r="X2199" i="3"/>
  <c r="V2199" i="3"/>
  <c r="Y2199" i="3"/>
  <c r="X2198" i="3"/>
  <c r="V2198" i="3"/>
  <c r="Y2198" i="3"/>
  <c r="X2197" i="3"/>
  <c r="V2197" i="3"/>
  <c r="Y2197" i="3"/>
  <c r="X2196" i="3"/>
  <c r="V2196" i="3"/>
  <c r="Y2196" i="3"/>
  <c r="X2195" i="3"/>
  <c r="V2195" i="3"/>
  <c r="Y2195" i="3"/>
  <c r="X2194" i="3"/>
  <c r="V2194" i="3"/>
  <c r="Y2194" i="3"/>
  <c r="X2193" i="3"/>
  <c r="V2193" i="3"/>
  <c r="Y2193" i="3"/>
  <c r="X2192" i="3"/>
  <c r="V2192" i="3"/>
  <c r="Y2192" i="3"/>
  <c r="X2191" i="3"/>
  <c r="V2191" i="3"/>
  <c r="Y2191" i="3"/>
  <c r="X2190" i="3"/>
  <c r="V2190" i="3"/>
  <c r="Y2190" i="3"/>
  <c r="X2189" i="3"/>
  <c r="V2189" i="3"/>
  <c r="Y2189" i="3"/>
  <c r="X2188" i="3"/>
  <c r="V2188" i="3"/>
  <c r="Y2188" i="3"/>
  <c r="X2187" i="3"/>
  <c r="V2187" i="3"/>
  <c r="Y2187" i="3"/>
  <c r="X2186" i="3"/>
  <c r="V2186" i="3"/>
  <c r="Y2186" i="3"/>
  <c r="X2185" i="3"/>
  <c r="V2185" i="3"/>
  <c r="Y2185" i="3"/>
  <c r="X2184" i="3"/>
  <c r="V2184" i="3"/>
  <c r="Y2184" i="3"/>
  <c r="X2183" i="3"/>
  <c r="V2183" i="3"/>
  <c r="Y2183" i="3"/>
  <c r="X2182" i="3"/>
  <c r="V2182" i="3"/>
  <c r="Y2182" i="3"/>
  <c r="X2181" i="3"/>
  <c r="V2181" i="3"/>
  <c r="Y2181" i="3"/>
  <c r="X2180" i="3"/>
  <c r="V2180" i="3"/>
  <c r="Y2180" i="3"/>
  <c r="X2179" i="3"/>
  <c r="V2179" i="3"/>
  <c r="Y2179" i="3"/>
  <c r="X2178" i="3"/>
  <c r="V2178" i="3"/>
  <c r="Y2178" i="3"/>
  <c r="X2177" i="3"/>
  <c r="V2177" i="3"/>
  <c r="Y2177" i="3"/>
  <c r="X2176" i="3"/>
  <c r="V2176" i="3"/>
  <c r="Y2176" i="3"/>
  <c r="X2175" i="3"/>
  <c r="V2175" i="3"/>
  <c r="Y2175" i="3"/>
  <c r="X2174" i="3"/>
  <c r="V2174" i="3"/>
  <c r="Y2174" i="3"/>
  <c r="X2173" i="3"/>
  <c r="V2173" i="3"/>
  <c r="Y2173" i="3"/>
  <c r="X2172" i="3"/>
  <c r="V2172" i="3"/>
  <c r="Y2172" i="3"/>
  <c r="X2171" i="3"/>
  <c r="V2171" i="3"/>
  <c r="Y2171" i="3"/>
  <c r="X2170" i="3"/>
  <c r="V2170" i="3"/>
  <c r="Y2170" i="3"/>
  <c r="X2169" i="3"/>
  <c r="V2169" i="3"/>
  <c r="Y2169" i="3"/>
  <c r="X2168" i="3"/>
  <c r="V2168" i="3"/>
  <c r="Y2168" i="3"/>
  <c r="X2167" i="3"/>
  <c r="V2167" i="3"/>
  <c r="Y2167" i="3"/>
  <c r="X2166" i="3"/>
  <c r="V2166" i="3"/>
  <c r="Y2166" i="3"/>
  <c r="X2165" i="3"/>
  <c r="V2165" i="3"/>
  <c r="Y2165" i="3"/>
  <c r="X2164" i="3"/>
  <c r="V2164" i="3"/>
  <c r="Y2164" i="3"/>
  <c r="X2163" i="3"/>
  <c r="V2163" i="3"/>
  <c r="Y2163" i="3"/>
  <c r="X2162" i="3"/>
  <c r="V2162" i="3"/>
  <c r="Y2162" i="3"/>
  <c r="X2161" i="3"/>
  <c r="V2161" i="3"/>
  <c r="Y2161" i="3"/>
  <c r="X2160" i="3"/>
  <c r="V2160" i="3"/>
  <c r="Y2160" i="3"/>
  <c r="X2159" i="3"/>
  <c r="V2159" i="3"/>
  <c r="Y2159" i="3"/>
  <c r="X2158" i="3"/>
  <c r="V2158" i="3"/>
  <c r="Y2158" i="3"/>
  <c r="X2157" i="3"/>
  <c r="V2157" i="3"/>
  <c r="Y2157" i="3"/>
  <c r="X2156" i="3"/>
  <c r="V2156" i="3"/>
  <c r="Y2156" i="3"/>
  <c r="X2155" i="3"/>
  <c r="V2155" i="3"/>
  <c r="Y2155" i="3"/>
  <c r="X2154" i="3"/>
  <c r="V2154" i="3"/>
  <c r="Y2154" i="3"/>
  <c r="X2153" i="3"/>
  <c r="V2153" i="3"/>
  <c r="Y2153" i="3"/>
  <c r="X2152" i="3"/>
  <c r="V2152" i="3"/>
  <c r="Y2152" i="3"/>
  <c r="X2151" i="3"/>
  <c r="V2151" i="3"/>
  <c r="Y2151" i="3"/>
  <c r="X2150" i="3"/>
  <c r="V2150" i="3"/>
  <c r="Y2150" i="3"/>
  <c r="X2149" i="3"/>
  <c r="V2149" i="3"/>
  <c r="Y2149" i="3"/>
  <c r="X2148" i="3"/>
  <c r="V2148" i="3"/>
  <c r="Y2148" i="3"/>
  <c r="X2147" i="3"/>
  <c r="V2147" i="3"/>
  <c r="Y2147" i="3"/>
  <c r="X2146" i="3"/>
  <c r="V2146" i="3"/>
  <c r="Y2146" i="3"/>
  <c r="X2145" i="3"/>
  <c r="V2145" i="3"/>
  <c r="Y2145" i="3"/>
  <c r="X2144" i="3"/>
  <c r="V2144" i="3"/>
  <c r="Y2144" i="3"/>
  <c r="X2143" i="3"/>
  <c r="V2143" i="3"/>
  <c r="Y2143" i="3"/>
  <c r="X2142" i="3"/>
  <c r="V2142" i="3"/>
  <c r="Y2142" i="3"/>
  <c r="X2141" i="3"/>
  <c r="V2141" i="3"/>
  <c r="Y2141" i="3"/>
  <c r="X2140" i="3"/>
  <c r="V2140" i="3"/>
  <c r="Y2140" i="3"/>
  <c r="X2139" i="3"/>
  <c r="V2139" i="3"/>
  <c r="Y2139" i="3"/>
  <c r="X2138" i="3"/>
  <c r="V2138" i="3"/>
  <c r="Y2138" i="3"/>
  <c r="X2137" i="3"/>
  <c r="V2137" i="3"/>
  <c r="Y2137" i="3"/>
  <c r="X2136" i="3"/>
  <c r="V2136" i="3"/>
  <c r="Y2136" i="3"/>
  <c r="X2135" i="3"/>
  <c r="V2135" i="3"/>
  <c r="Y2135" i="3"/>
  <c r="X2134" i="3"/>
  <c r="V2134" i="3"/>
  <c r="Y2134" i="3"/>
  <c r="X2133" i="3"/>
  <c r="V2133" i="3"/>
  <c r="Y2133" i="3"/>
  <c r="X2132" i="3"/>
  <c r="V2132" i="3"/>
  <c r="Y2132" i="3"/>
  <c r="X2131" i="3"/>
  <c r="V2131" i="3"/>
  <c r="Y2131" i="3"/>
  <c r="X2130" i="3"/>
  <c r="V2130" i="3"/>
  <c r="Y2130" i="3"/>
  <c r="X2129" i="3"/>
  <c r="V2129" i="3"/>
  <c r="Y2129" i="3"/>
  <c r="X2128" i="3"/>
  <c r="V2128" i="3"/>
  <c r="Y2128" i="3"/>
  <c r="X2127" i="3"/>
  <c r="V2127" i="3"/>
  <c r="Y2127" i="3"/>
  <c r="X2126" i="3"/>
  <c r="V2126" i="3"/>
  <c r="Y2126" i="3"/>
  <c r="X2125" i="3"/>
  <c r="V2125" i="3"/>
  <c r="Y2125" i="3"/>
  <c r="X2124" i="3"/>
  <c r="V2124" i="3"/>
  <c r="Y2124" i="3"/>
  <c r="X2123" i="3"/>
  <c r="V2123" i="3"/>
  <c r="Y2123" i="3"/>
  <c r="X2122" i="3"/>
  <c r="V2122" i="3"/>
  <c r="Y2122" i="3"/>
  <c r="X2121" i="3"/>
  <c r="V2121" i="3"/>
  <c r="Y2121" i="3"/>
  <c r="X2120" i="3"/>
  <c r="V2120" i="3"/>
  <c r="Y2120" i="3"/>
  <c r="X2119" i="3"/>
  <c r="V2119" i="3"/>
  <c r="Y2119" i="3"/>
  <c r="X2118" i="3"/>
  <c r="V2118" i="3"/>
  <c r="Y2118" i="3"/>
  <c r="X2117" i="3"/>
  <c r="V2117" i="3"/>
  <c r="Y2117" i="3"/>
  <c r="X2116" i="3"/>
  <c r="V2116" i="3"/>
  <c r="Y2116" i="3"/>
  <c r="X2115" i="3"/>
  <c r="V2115" i="3"/>
  <c r="Y2115" i="3"/>
  <c r="X2114" i="3"/>
  <c r="V2114" i="3"/>
  <c r="Y2114" i="3"/>
  <c r="X2113" i="3"/>
  <c r="V2113" i="3"/>
  <c r="Y2113" i="3"/>
  <c r="X2112" i="3"/>
  <c r="V2112" i="3"/>
  <c r="Y2112" i="3"/>
  <c r="X2111" i="3"/>
  <c r="V2111" i="3"/>
  <c r="Y2111" i="3"/>
  <c r="X2110" i="3"/>
  <c r="V2110" i="3"/>
  <c r="Y2110" i="3"/>
  <c r="X2109" i="3"/>
  <c r="V2109" i="3"/>
  <c r="Y2109" i="3"/>
  <c r="X2108" i="3"/>
  <c r="V2108" i="3"/>
  <c r="Y2108" i="3"/>
  <c r="X2107" i="3"/>
  <c r="V2107" i="3"/>
  <c r="Y2107" i="3"/>
  <c r="X2106" i="3"/>
  <c r="V2106" i="3"/>
  <c r="Y2106" i="3"/>
  <c r="X2105" i="3"/>
  <c r="V2105" i="3"/>
  <c r="Y2105" i="3"/>
  <c r="X2104" i="3"/>
  <c r="V2104" i="3"/>
  <c r="Y2104" i="3"/>
  <c r="X2103" i="3"/>
  <c r="V2103" i="3"/>
  <c r="Y2103" i="3"/>
  <c r="X2102" i="3"/>
  <c r="V2102" i="3"/>
  <c r="Y2102" i="3"/>
  <c r="X2101" i="3"/>
  <c r="V2101" i="3"/>
  <c r="Y2101" i="3"/>
  <c r="X2100" i="3"/>
  <c r="V2100" i="3"/>
  <c r="Y2100" i="3"/>
  <c r="X2099" i="3"/>
  <c r="V2099" i="3"/>
  <c r="Y2099" i="3"/>
  <c r="X2098" i="3"/>
  <c r="V2098" i="3"/>
  <c r="Y2098" i="3"/>
  <c r="X2097" i="3"/>
  <c r="V2097" i="3"/>
  <c r="Y2097" i="3"/>
  <c r="X2096" i="3"/>
  <c r="V2096" i="3"/>
  <c r="Y2096" i="3"/>
  <c r="X2095" i="3"/>
  <c r="V2095" i="3"/>
  <c r="Y2095" i="3"/>
  <c r="X2094" i="3"/>
  <c r="V2094" i="3"/>
  <c r="Y2094" i="3"/>
  <c r="X2093" i="3"/>
  <c r="V2093" i="3"/>
  <c r="Y2093" i="3"/>
  <c r="X2092" i="3"/>
  <c r="V2092" i="3"/>
  <c r="Y2092" i="3"/>
  <c r="X2091" i="3"/>
  <c r="V2091" i="3"/>
  <c r="Y2091" i="3"/>
  <c r="X2090" i="3"/>
  <c r="V2090" i="3"/>
  <c r="Y2090" i="3"/>
  <c r="X2089" i="3"/>
  <c r="V2089" i="3"/>
  <c r="Y2089" i="3"/>
  <c r="X2088" i="3"/>
  <c r="V2088" i="3"/>
  <c r="Y2088" i="3"/>
  <c r="X2087" i="3"/>
  <c r="V2087" i="3"/>
  <c r="Y2087" i="3"/>
  <c r="X2086" i="3"/>
  <c r="V2086" i="3"/>
  <c r="Y2086" i="3"/>
  <c r="X2085" i="3"/>
  <c r="V2085" i="3"/>
  <c r="Y2085" i="3"/>
  <c r="X2084" i="3"/>
  <c r="V2084" i="3"/>
  <c r="Y2084" i="3"/>
  <c r="X2083" i="3"/>
  <c r="V2083" i="3"/>
  <c r="Y2083" i="3"/>
  <c r="X2082" i="3"/>
  <c r="V2082" i="3"/>
  <c r="Y2082" i="3"/>
  <c r="X2081" i="3"/>
  <c r="V2081" i="3"/>
  <c r="Y2081" i="3"/>
  <c r="X2080" i="3"/>
  <c r="V2080" i="3"/>
  <c r="Y2080" i="3"/>
  <c r="X2079" i="3"/>
  <c r="V2079" i="3"/>
  <c r="Y2079" i="3"/>
  <c r="X2078" i="3"/>
  <c r="V2078" i="3"/>
  <c r="Y2078" i="3"/>
  <c r="X2077" i="3"/>
  <c r="V2077" i="3"/>
  <c r="Y2077" i="3"/>
  <c r="X2076" i="3"/>
  <c r="V2076" i="3"/>
  <c r="Y2076" i="3"/>
  <c r="X2075" i="3"/>
  <c r="V2075" i="3"/>
  <c r="Y2075" i="3"/>
  <c r="X2074" i="3"/>
  <c r="V2074" i="3"/>
  <c r="Y2074" i="3"/>
  <c r="X2073" i="3"/>
  <c r="V2073" i="3"/>
  <c r="Y2073" i="3"/>
  <c r="X2072" i="3"/>
  <c r="V2072" i="3"/>
  <c r="Y2072" i="3"/>
  <c r="X2071" i="3"/>
  <c r="V2071" i="3"/>
  <c r="Y2071" i="3"/>
  <c r="X2070" i="3"/>
  <c r="V2070" i="3"/>
  <c r="Y2070" i="3"/>
  <c r="X2069" i="3"/>
  <c r="V2069" i="3"/>
  <c r="Y2069" i="3"/>
  <c r="X2068" i="3"/>
  <c r="V2068" i="3"/>
  <c r="Y2068" i="3"/>
  <c r="X2067" i="3"/>
  <c r="V2067" i="3"/>
  <c r="Y2067" i="3"/>
  <c r="X2066" i="3"/>
  <c r="V2066" i="3"/>
  <c r="Y2066" i="3"/>
  <c r="X2065" i="3"/>
  <c r="V2065" i="3"/>
  <c r="Y2065" i="3"/>
  <c r="X2064" i="3"/>
  <c r="V2064" i="3"/>
  <c r="Y2064" i="3"/>
  <c r="X2063" i="3"/>
  <c r="V2063" i="3"/>
  <c r="Y2063" i="3"/>
  <c r="X2062" i="3"/>
  <c r="V2062" i="3"/>
  <c r="Y2062" i="3"/>
  <c r="X2061" i="3"/>
  <c r="V2061" i="3"/>
  <c r="Y2061" i="3"/>
  <c r="X2060" i="3"/>
  <c r="V2060" i="3"/>
  <c r="Y2060" i="3"/>
  <c r="X2059" i="3"/>
  <c r="V2059" i="3"/>
  <c r="Y2059" i="3"/>
  <c r="X2058" i="3"/>
  <c r="V2058" i="3"/>
  <c r="Y2058" i="3"/>
  <c r="X2057" i="3"/>
  <c r="V2057" i="3"/>
  <c r="Y2057" i="3"/>
  <c r="X2056" i="3"/>
  <c r="V2056" i="3"/>
  <c r="Y2056" i="3"/>
  <c r="X2055" i="3"/>
  <c r="V2055" i="3"/>
  <c r="Y2055" i="3"/>
  <c r="X2054" i="3"/>
  <c r="V2054" i="3"/>
  <c r="Y2054" i="3"/>
  <c r="X2053" i="3"/>
  <c r="V2053" i="3"/>
  <c r="Y2053" i="3"/>
  <c r="X2052" i="3"/>
  <c r="V2052" i="3"/>
  <c r="Y2052" i="3"/>
  <c r="X2051" i="3"/>
  <c r="V2051" i="3"/>
  <c r="Y2051" i="3"/>
  <c r="X2050" i="3"/>
  <c r="V2050" i="3"/>
  <c r="Y2050" i="3"/>
  <c r="X2049" i="3"/>
  <c r="V2049" i="3"/>
  <c r="Y2049" i="3"/>
  <c r="X2048" i="3"/>
  <c r="V2048" i="3"/>
  <c r="Y2048" i="3"/>
  <c r="X2047" i="3"/>
  <c r="V2047" i="3"/>
  <c r="Y2047" i="3"/>
  <c r="X2046" i="3"/>
  <c r="V2046" i="3"/>
  <c r="Y2046" i="3"/>
  <c r="X2045" i="3"/>
  <c r="V2045" i="3"/>
  <c r="Y2045" i="3"/>
  <c r="X2044" i="3"/>
  <c r="V2044" i="3"/>
  <c r="Y2044" i="3"/>
  <c r="X2043" i="3"/>
  <c r="V2043" i="3"/>
  <c r="Y2043" i="3"/>
  <c r="X2042" i="3"/>
  <c r="V2042" i="3"/>
  <c r="Y2042" i="3"/>
  <c r="X2041" i="3"/>
  <c r="V2041" i="3"/>
  <c r="Y2041" i="3"/>
  <c r="X2040" i="3"/>
  <c r="V2040" i="3"/>
  <c r="Y2040" i="3"/>
  <c r="X2039" i="3"/>
  <c r="V2039" i="3"/>
  <c r="Y2039" i="3"/>
  <c r="X2038" i="3"/>
  <c r="V2038" i="3"/>
  <c r="Y2038" i="3"/>
  <c r="X2037" i="3"/>
  <c r="V2037" i="3"/>
  <c r="Y2037" i="3"/>
  <c r="X2036" i="3"/>
  <c r="V2036" i="3"/>
  <c r="Y2036" i="3"/>
  <c r="X2035" i="3"/>
  <c r="V2035" i="3"/>
  <c r="Y2035" i="3"/>
  <c r="X2034" i="3"/>
  <c r="V2034" i="3"/>
  <c r="Y2034" i="3"/>
  <c r="X2033" i="3"/>
  <c r="V2033" i="3"/>
  <c r="Y2033" i="3"/>
  <c r="X2032" i="3"/>
  <c r="V2032" i="3"/>
  <c r="Y2032" i="3"/>
  <c r="X2031" i="3"/>
  <c r="V2031" i="3"/>
  <c r="Y2031" i="3"/>
  <c r="X2030" i="3"/>
  <c r="V2030" i="3"/>
  <c r="Y2030" i="3"/>
  <c r="X2029" i="3"/>
  <c r="V2029" i="3"/>
  <c r="Y2029" i="3"/>
  <c r="X2028" i="3"/>
  <c r="V2028" i="3"/>
  <c r="Y2028" i="3"/>
  <c r="X2027" i="3"/>
  <c r="V2027" i="3"/>
  <c r="Y2027" i="3"/>
  <c r="X2026" i="3"/>
  <c r="V2026" i="3"/>
  <c r="Y2026" i="3"/>
  <c r="X2025" i="3"/>
  <c r="V2025" i="3"/>
  <c r="Y2025" i="3"/>
  <c r="X2024" i="3"/>
  <c r="V2024" i="3"/>
  <c r="Y2024" i="3"/>
  <c r="X2023" i="3"/>
  <c r="V2023" i="3"/>
  <c r="Y2023" i="3"/>
  <c r="X2022" i="3"/>
  <c r="V2022" i="3"/>
  <c r="Y2022" i="3"/>
  <c r="X2021" i="3"/>
  <c r="V2021" i="3"/>
  <c r="Y2021" i="3"/>
  <c r="X2020" i="3"/>
  <c r="V2020" i="3"/>
  <c r="Y2020" i="3"/>
  <c r="X2019" i="3"/>
  <c r="V2019" i="3"/>
  <c r="Y2019" i="3"/>
  <c r="X2018" i="3"/>
  <c r="V2018" i="3"/>
  <c r="Y2018" i="3"/>
  <c r="X2017" i="3"/>
  <c r="V2017" i="3"/>
  <c r="Y2017" i="3"/>
  <c r="X2016" i="3"/>
  <c r="V2016" i="3"/>
  <c r="Y2016" i="3"/>
  <c r="X2015" i="3"/>
  <c r="V2015" i="3"/>
  <c r="Y2015" i="3"/>
  <c r="X2014" i="3"/>
  <c r="V2014" i="3"/>
  <c r="Y2014" i="3"/>
  <c r="X2013" i="3"/>
  <c r="V2013" i="3"/>
  <c r="Y2013" i="3"/>
  <c r="X2012" i="3"/>
  <c r="V2012" i="3"/>
  <c r="Y2012" i="3"/>
  <c r="X2011" i="3"/>
  <c r="V2011" i="3"/>
  <c r="Y2011" i="3"/>
  <c r="X2010" i="3"/>
  <c r="V2010" i="3"/>
  <c r="Y2010" i="3"/>
  <c r="X2009" i="3"/>
  <c r="V2009" i="3"/>
  <c r="Y2009" i="3"/>
  <c r="X2008" i="3"/>
  <c r="V2008" i="3"/>
  <c r="Y2008" i="3"/>
  <c r="X2007" i="3"/>
  <c r="V2007" i="3"/>
  <c r="Y2007" i="3"/>
  <c r="X2006" i="3"/>
  <c r="V2006" i="3"/>
  <c r="Y2006" i="3"/>
  <c r="X2005" i="3"/>
  <c r="V2005" i="3"/>
  <c r="Y2005" i="3"/>
  <c r="X2004" i="3"/>
  <c r="V2004" i="3"/>
  <c r="Y2004" i="3"/>
  <c r="X2003" i="3"/>
  <c r="V2003" i="3"/>
  <c r="Y2003" i="3"/>
  <c r="X2002" i="3"/>
  <c r="V2002" i="3"/>
  <c r="Y2002" i="3"/>
  <c r="X2001" i="3"/>
  <c r="V2001" i="3"/>
  <c r="Y2001" i="3"/>
  <c r="X2000" i="3"/>
  <c r="V2000" i="3"/>
  <c r="Y2000" i="3"/>
  <c r="X1999" i="3"/>
  <c r="V1999" i="3"/>
  <c r="Y1999" i="3"/>
  <c r="X1998" i="3"/>
  <c r="V1998" i="3"/>
  <c r="Y1998" i="3"/>
  <c r="X1997" i="3"/>
  <c r="V1997" i="3"/>
  <c r="Y1997" i="3"/>
  <c r="X1996" i="3"/>
  <c r="V1996" i="3"/>
  <c r="Y1996" i="3"/>
  <c r="X1995" i="3"/>
  <c r="V1995" i="3"/>
  <c r="Y1995" i="3"/>
  <c r="X1994" i="3"/>
  <c r="V1994" i="3"/>
  <c r="Y1994" i="3"/>
  <c r="X1993" i="3"/>
  <c r="V1993" i="3"/>
  <c r="Y1993" i="3"/>
  <c r="X1992" i="3"/>
  <c r="V1992" i="3"/>
  <c r="Y1992" i="3"/>
  <c r="X1991" i="3"/>
  <c r="V1991" i="3"/>
  <c r="Y1991" i="3"/>
  <c r="X1990" i="3"/>
  <c r="V1990" i="3"/>
  <c r="Y1990" i="3"/>
  <c r="X1989" i="3"/>
  <c r="V1989" i="3"/>
  <c r="Y1989" i="3"/>
  <c r="X1988" i="3"/>
  <c r="V1988" i="3"/>
  <c r="Y1988" i="3"/>
  <c r="X1987" i="3"/>
  <c r="V1987" i="3"/>
  <c r="Y1987" i="3"/>
  <c r="X1986" i="3"/>
  <c r="V1986" i="3"/>
  <c r="Y1986" i="3"/>
  <c r="X1985" i="3"/>
  <c r="V1985" i="3"/>
  <c r="Y1985" i="3"/>
  <c r="X1984" i="3"/>
  <c r="V1984" i="3"/>
  <c r="Y1984" i="3"/>
  <c r="X1983" i="3"/>
  <c r="V1983" i="3"/>
  <c r="Y1983" i="3"/>
  <c r="X1982" i="3"/>
  <c r="V1982" i="3"/>
  <c r="Y1982" i="3"/>
  <c r="X1981" i="3"/>
  <c r="V1981" i="3"/>
  <c r="Y1981" i="3"/>
  <c r="X1980" i="3"/>
  <c r="V1980" i="3"/>
  <c r="Y1980" i="3"/>
  <c r="X1979" i="3"/>
  <c r="V1979" i="3"/>
  <c r="Y1979" i="3"/>
  <c r="X1978" i="3"/>
  <c r="V1978" i="3"/>
  <c r="Y1978" i="3"/>
  <c r="X1977" i="3"/>
  <c r="V1977" i="3"/>
  <c r="Y1977" i="3"/>
  <c r="X1976" i="3"/>
  <c r="V1976" i="3"/>
  <c r="Y1976" i="3"/>
  <c r="X1975" i="3"/>
  <c r="V1975" i="3"/>
  <c r="Y1975" i="3"/>
  <c r="X1974" i="3"/>
  <c r="V1974" i="3"/>
  <c r="Y1974" i="3"/>
  <c r="X1973" i="3"/>
  <c r="V1973" i="3"/>
  <c r="Y1973" i="3"/>
  <c r="X1972" i="3"/>
  <c r="V1972" i="3"/>
  <c r="Y1972" i="3"/>
  <c r="X1971" i="3"/>
  <c r="V1971" i="3"/>
  <c r="Y1971" i="3"/>
  <c r="X1970" i="3"/>
  <c r="V1970" i="3"/>
  <c r="Y1970" i="3"/>
  <c r="X1969" i="3"/>
  <c r="V1969" i="3"/>
  <c r="Y1969" i="3"/>
  <c r="X1968" i="3"/>
  <c r="V1968" i="3"/>
  <c r="Y1968" i="3"/>
  <c r="X1967" i="3"/>
  <c r="V1967" i="3"/>
  <c r="Y1967" i="3"/>
  <c r="X1966" i="3"/>
  <c r="V1966" i="3"/>
  <c r="Y1966" i="3"/>
  <c r="X1965" i="3"/>
  <c r="V1965" i="3"/>
  <c r="Y1965" i="3"/>
  <c r="X1964" i="3"/>
  <c r="V1964" i="3"/>
  <c r="Y1964" i="3"/>
  <c r="X1963" i="3"/>
  <c r="V1963" i="3"/>
  <c r="Y1963" i="3"/>
  <c r="X1962" i="3"/>
  <c r="V1962" i="3"/>
  <c r="Y1962" i="3"/>
  <c r="X1961" i="3"/>
  <c r="V1961" i="3"/>
  <c r="Y1961" i="3"/>
  <c r="X1960" i="3"/>
  <c r="V1960" i="3"/>
  <c r="Y1960" i="3"/>
  <c r="X1959" i="3"/>
  <c r="V1959" i="3"/>
  <c r="Y1959" i="3"/>
  <c r="X1958" i="3"/>
  <c r="V1958" i="3"/>
  <c r="Y1958" i="3"/>
  <c r="X1957" i="3"/>
  <c r="V1957" i="3"/>
  <c r="Y1957" i="3"/>
  <c r="X1956" i="3"/>
  <c r="V1956" i="3"/>
  <c r="Y1956" i="3"/>
  <c r="X1955" i="3"/>
  <c r="V1955" i="3"/>
  <c r="Y1955" i="3"/>
  <c r="X1954" i="3"/>
  <c r="V1954" i="3"/>
  <c r="Y1954" i="3"/>
  <c r="X1953" i="3"/>
  <c r="V1953" i="3"/>
  <c r="Y1953" i="3"/>
  <c r="X1952" i="3"/>
  <c r="V1952" i="3"/>
  <c r="Y1952" i="3"/>
  <c r="X1951" i="3"/>
  <c r="V1951" i="3"/>
  <c r="Y1951" i="3"/>
  <c r="X1950" i="3"/>
  <c r="V1950" i="3"/>
  <c r="Y1950" i="3"/>
  <c r="X1949" i="3"/>
  <c r="V1949" i="3"/>
  <c r="Y1949" i="3"/>
  <c r="X1948" i="3"/>
  <c r="V1948" i="3"/>
  <c r="Y1948" i="3"/>
  <c r="X1947" i="3"/>
  <c r="V1947" i="3"/>
  <c r="Y1947" i="3"/>
  <c r="X1946" i="3"/>
  <c r="V1946" i="3"/>
  <c r="Y1946" i="3"/>
  <c r="X1945" i="3"/>
  <c r="V1945" i="3"/>
  <c r="Y1945" i="3"/>
  <c r="X1944" i="3"/>
  <c r="V1944" i="3"/>
  <c r="Y1944" i="3"/>
  <c r="X1943" i="3"/>
  <c r="V1943" i="3"/>
  <c r="Y1943" i="3"/>
  <c r="X1942" i="3"/>
  <c r="V1942" i="3"/>
  <c r="Y1942" i="3"/>
  <c r="X1941" i="3"/>
  <c r="V1941" i="3"/>
  <c r="Y1941" i="3"/>
  <c r="X1940" i="3"/>
  <c r="V1940" i="3"/>
  <c r="Y1940" i="3"/>
  <c r="X1939" i="3"/>
  <c r="V1939" i="3"/>
  <c r="Y1939" i="3"/>
  <c r="X1938" i="3"/>
  <c r="V1938" i="3"/>
  <c r="Y1938" i="3"/>
  <c r="X1937" i="3"/>
  <c r="V1937" i="3"/>
  <c r="Y1937" i="3"/>
  <c r="X1936" i="3"/>
  <c r="V1936" i="3"/>
  <c r="Y1936" i="3"/>
  <c r="X1935" i="3"/>
  <c r="V1935" i="3"/>
  <c r="Y1935" i="3"/>
  <c r="X1934" i="3"/>
  <c r="V1934" i="3"/>
  <c r="Y1934" i="3"/>
  <c r="X1933" i="3"/>
  <c r="V1933" i="3"/>
  <c r="Y1933" i="3"/>
  <c r="X1932" i="3"/>
  <c r="V1932" i="3"/>
  <c r="Y1932" i="3"/>
  <c r="X1931" i="3"/>
  <c r="V1931" i="3"/>
  <c r="Y1931" i="3"/>
  <c r="X1930" i="3"/>
  <c r="V1930" i="3"/>
  <c r="Y1930" i="3"/>
  <c r="X1929" i="3"/>
  <c r="V1929" i="3"/>
  <c r="Y1929" i="3"/>
  <c r="X1928" i="3"/>
  <c r="V1928" i="3"/>
  <c r="Y1928" i="3"/>
  <c r="X1927" i="3"/>
  <c r="V1927" i="3"/>
  <c r="Y1927" i="3"/>
  <c r="X1926" i="3"/>
  <c r="V1926" i="3"/>
  <c r="Y1926" i="3"/>
  <c r="X1925" i="3"/>
  <c r="V1925" i="3"/>
  <c r="Y1925" i="3"/>
  <c r="X1924" i="3"/>
  <c r="V1924" i="3"/>
  <c r="Y1924" i="3"/>
  <c r="X1923" i="3"/>
  <c r="V1923" i="3"/>
  <c r="Y1923" i="3"/>
  <c r="X1922" i="3"/>
  <c r="V1922" i="3"/>
  <c r="Y1922" i="3"/>
  <c r="X1921" i="3"/>
  <c r="V1921" i="3"/>
  <c r="Y1921" i="3"/>
  <c r="X1920" i="3"/>
  <c r="V1920" i="3"/>
  <c r="Y1920" i="3"/>
  <c r="X1919" i="3"/>
  <c r="V1919" i="3"/>
  <c r="Y1919" i="3"/>
  <c r="X1918" i="3"/>
  <c r="V1918" i="3"/>
  <c r="Y1918" i="3"/>
  <c r="X1917" i="3"/>
  <c r="V1917" i="3"/>
  <c r="Y1917" i="3"/>
  <c r="X1916" i="3"/>
  <c r="V1916" i="3"/>
  <c r="Y1916" i="3"/>
  <c r="X1915" i="3"/>
  <c r="V1915" i="3"/>
  <c r="Y1915" i="3"/>
  <c r="X1914" i="3"/>
  <c r="V1914" i="3"/>
  <c r="Y1914" i="3"/>
  <c r="X1913" i="3"/>
  <c r="V1913" i="3"/>
  <c r="Y1913" i="3"/>
  <c r="X1912" i="3"/>
  <c r="V1912" i="3"/>
  <c r="Y1912" i="3"/>
  <c r="X1911" i="3"/>
  <c r="V1911" i="3"/>
  <c r="Y1911" i="3"/>
  <c r="X1910" i="3"/>
  <c r="V1910" i="3"/>
  <c r="Y1910" i="3"/>
  <c r="X1909" i="3"/>
  <c r="V1909" i="3"/>
  <c r="Y1909" i="3"/>
  <c r="X1908" i="3"/>
  <c r="V1908" i="3"/>
  <c r="Y1908" i="3"/>
  <c r="X1907" i="3"/>
  <c r="V1907" i="3"/>
  <c r="Y1907" i="3"/>
  <c r="X1906" i="3"/>
  <c r="V1906" i="3"/>
  <c r="Y1906" i="3"/>
  <c r="X1905" i="3"/>
  <c r="V1905" i="3"/>
  <c r="Y1905" i="3"/>
  <c r="X1904" i="3"/>
  <c r="V1904" i="3"/>
  <c r="Y1904" i="3"/>
  <c r="X1903" i="3"/>
  <c r="V1903" i="3"/>
  <c r="Y1903" i="3"/>
  <c r="X1902" i="3"/>
  <c r="V1902" i="3"/>
  <c r="Y1902" i="3"/>
  <c r="X1901" i="3"/>
  <c r="V1901" i="3"/>
  <c r="Y1901" i="3"/>
  <c r="X1900" i="3"/>
  <c r="V1900" i="3"/>
  <c r="Y1900" i="3"/>
  <c r="X1899" i="3"/>
  <c r="V1899" i="3"/>
  <c r="Y1899" i="3"/>
  <c r="X1898" i="3"/>
  <c r="V1898" i="3"/>
  <c r="Y1898" i="3"/>
  <c r="X1897" i="3"/>
  <c r="V1897" i="3"/>
  <c r="Y1897" i="3"/>
  <c r="X1896" i="3"/>
  <c r="V1896" i="3"/>
  <c r="Y1896" i="3"/>
  <c r="X1895" i="3"/>
  <c r="V1895" i="3"/>
  <c r="Y1895" i="3"/>
  <c r="X1894" i="3"/>
  <c r="V1894" i="3"/>
  <c r="Y1894" i="3"/>
  <c r="X1893" i="3"/>
  <c r="V1893" i="3"/>
  <c r="Y1893" i="3"/>
  <c r="X1892" i="3"/>
  <c r="V1892" i="3"/>
  <c r="Y1892" i="3"/>
  <c r="X1891" i="3"/>
  <c r="V1891" i="3"/>
  <c r="Y1891" i="3"/>
  <c r="X1890" i="3"/>
  <c r="V1890" i="3"/>
  <c r="Y1890" i="3"/>
  <c r="X1889" i="3"/>
  <c r="V1889" i="3"/>
  <c r="Y1889" i="3"/>
  <c r="X1888" i="3"/>
  <c r="V1888" i="3"/>
  <c r="Y1888" i="3"/>
  <c r="X1887" i="3"/>
  <c r="V1887" i="3"/>
  <c r="Y1887" i="3"/>
  <c r="X1886" i="3"/>
  <c r="V1886" i="3"/>
  <c r="Y1886" i="3"/>
  <c r="X1885" i="3"/>
  <c r="V1885" i="3"/>
  <c r="Y1885" i="3"/>
  <c r="X1884" i="3"/>
  <c r="V1884" i="3"/>
  <c r="Y1884" i="3"/>
  <c r="X1883" i="3"/>
  <c r="V1883" i="3"/>
  <c r="Y1883" i="3"/>
  <c r="X1882" i="3"/>
  <c r="V1882" i="3"/>
  <c r="Y1882" i="3"/>
  <c r="X1881" i="3"/>
  <c r="V1881" i="3"/>
  <c r="Y1881" i="3"/>
  <c r="X1880" i="3"/>
  <c r="V1880" i="3"/>
  <c r="Y1880" i="3"/>
  <c r="X1879" i="3"/>
  <c r="V1879" i="3"/>
  <c r="Y1879" i="3"/>
  <c r="X1878" i="3"/>
  <c r="V1878" i="3"/>
  <c r="Y1878" i="3"/>
  <c r="X1877" i="3"/>
  <c r="V1877" i="3"/>
  <c r="Y1877" i="3"/>
  <c r="X1876" i="3"/>
  <c r="V1876" i="3"/>
  <c r="Y1876" i="3"/>
  <c r="X1875" i="3"/>
  <c r="V1875" i="3"/>
  <c r="Y1875" i="3"/>
  <c r="X1874" i="3"/>
  <c r="V1874" i="3"/>
  <c r="Y1874" i="3"/>
  <c r="X1873" i="3"/>
  <c r="V1873" i="3"/>
  <c r="Y1873" i="3"/>
  <c r="X1872" i="3"/>
  <c r="V1872" i="3"/>
  <c r="Y1872" i="3"/>
  <c r="X1871" i="3"/>
  <c r="V1871" i="3"/>
  <c r="Y1871" i="3"/>
  <c r="X1870" i="3"/>
  <c r="V1870" i="3"/>
  <c r="Y1870" i="3"/>
  <c r="X1869" i="3"/>
  <c r="V1869" i="3"/>
  <c r="Y1869" i="3"/>
  <c r="X1868" i="3"/>
  <c r="V1868" i="3"/>
  <c r="Y1868" i="3"/>
  <c r="X1867" i="3"/>
  <c r="V1867" i="3"/>
  <c r="Y1867" i="3"/>
  <c r="X1866" i="3"/>
  <c r="V1866" i="3"/>
  <c r="Y1866" i="3"/>
  <c r="X1865" i="3"/>
  <c r="V1865" i="3"/>
  <c r="Y1865" i="3"/>
  <c r="X1864" i="3"/>
  <c r="V1864" i="3"/>
  <c r="Y1864" i="3"/>
  <c r="X1863" i="3"/>
  <c r="V1863" i="3"/>
  <c r="Y1863" i="3"/>
  <c r="X1862" i="3"/>
  <c r="V1862" i="3"/>
  <c r="Y1862" i="3"/>
  <c r="X1861" i="3"/>
  <c r="V1861" i="3"/>
  <c r="Y1861" i="3"/>
  <c r="X1860" i="3"/>
  <c r="V1860" i="3"/>
  <c r="Y1860" i="3"/>
  <c r="X1859" i="3"/>
  <c r="V1859" i="3"/>
  <c r="Y1859" i="3"/>
  <c r="X1858" i="3"/>
  <c r="V1858" i="3"/>
  <c r="Y1858" i="3"/>
  <c r="X1857" i="3"/>
  <c r="V1857" i="3"/>
  <c r="Y1857" i="3"/>
  <c r="X1856" i="3"/>
  <c r="V1856" i="3"/>
  <c r="Y1856" i="3"/>
  <c r="X1855" i="3"/>
  <c r="V1855" i="3"/>
  <c r="Y1855" i="3"/>
  <c r="X1854" i="3"/>
  <c r="V1854" i="3"/>
  <c r="Y1854" i="3"/>
  <c r="X1853" i="3"/>
  <c r="V1853" i="3"/>
  <c r="Y1853" i="3"/>
  <c r="X1852" i="3"/>
  <c r="V1852" i="3"/>
  <c r="Y1852" i="3"/>
  <c r="X1851" i="3"/>
  <c r="V1851" i="3"/>
  <c r="Y1851" i="3"/>
  <c r="X1850" i="3"/>
  <c r="V1850" i="3"/>
  <c r="Y1850" i="3"/>
  <c r="X1849" i="3"/>
  <c r="V1849" i="3"/>
  <c r="Y1849" i="3"/>
  <c r="X1848" i="3"/>
  <c r="V1848" i="3"/>
  <c r="Y1848" i="3"/>
  <c r="X1847" i="3"/>
  <c r="V1847" i="3"/>
  <c r="Y1847" i="3"/>
  <c r="X1846" i="3"/>
  <c r="V1846" i="3"/>
  <c r="Y1846" i="3"/>
  <c r="X1845" i="3"/>
  <c r="V1845" i="3"/>
  <c r="Y1845" i="3"/>
  <c r="X1844" i="3"/>
  <c r="V1844" i="3"/>
  <c r="Y1844" i="3"/>
  <c r="X1843" i="3"/>
  <c r="V1843" i="3"/>
  <c r="Y1843" i="3"/>
  <c r="X1842" i="3"/>
  <c r="V1842" i="3"/>
  <c r="Y1842" i="3"/>
  <c r="X1841" i="3"/>
  <c r="V1841" i="3"/>
  <c r="Y1841" i="3"/>
  <c r="X1840" i="3"/>
  <c r="V1840" i="3"/>
  <c r="Y1840" i="3"/>
  <c r="X1839" i="3"/>
  <c r="V1839" i="3"/>
  <c r="Y1839" i="3"/>
  <c r="X1838" i="3"/>
  <c r="V1838" i="3"/>
  <c r="Y1838" i="3"/>
  <c r="X1837" i="3"/>
  <c r="V1837" i="3"/>
  <c r="Y1837" i="3"/>
  <c r="X1836" i="3"/>
  <c r="V1836" i="3"/>
  <c r="Y1836" i="3"/>
  <c r="X1835" i="3"/>
  <c r="V1835" i="3"/>
  <c r="Y1835" i="3"/>
  <c r="X1834" i="3"/>
  <c r="V1834" i="3"/>
  <c r="Y1834" i="3"/>
  <c r="X1833" i="3"/>
  <c r="V1833" i="3"/>
  <c r="Y1833" i="3"/>
  <c r="X1832" i="3"/>
  <c r="V1832" i="3"/>
  <c r="Y1832" i="3"/>
  <c r="X1831" i="3"/>
  <c r="V1831" i="3"/>
  <c r="Y1831" i="3"/>
  <c r="X1830" i="3"/>
  <c r="V1830" i="3"/>
  <c r="Y1830" i="3"/>
  <c r="X1829" i="3"/>
  <c r="V1829" i="3"/>
  <c r="Y1829" i="3"/>
  <c r="X1828" i="3"/>
  <c r="V1828" i="3"/>
  <c r="Y1828" i="3"/>
  <c r="X1827" i="3"/>
  <c r="V1827" i="3"/>
  <c r="Y1827" i="3"/>
  <c r="X1826" i="3"/>
  <c r="V1826" i="3"/>
  <c r="Y1826" i="3"/>
  <c r="X1825" i="3"/>
  <c r="V1825" i="3"/>
  <c r="Y1825" i="3"/>
  <c r="X1824" i="3"/>
  <c r="V1824" i="3"/>
  <c r="Y1824" i="3"/>
  <c r="X1823" i="3"/>
  <c r="V1823" i="3"/>
  <c r="Y1823" i="3"/>
  <c r="X1822" i="3"/>
  <c r="V1822" i="3"/>
  <c r="Y1822" i="3"/>
  <c r="X1821" i="3"/>
  <c r="V1821" i="3"/>
  <c r="Y1821" i="3"/>
  <c r="X1820" i="3"/>
  <c r="V1820" i="3"/>
  <c r="Y1820" i="3"/>
  <c r="X1819" i="3"/>
  <c r="V1819" i="3"/>
  <c r="Y1819" i="3"/>
  <c r="X1818" i="3"/>
  <c r="V1818" i="3"/>
  <c r="Y1818" i="3"/>
  <c r="X1817" i="3"/>
  <c r="V1817" i="3"/>
  <c r="Y1817" i="3"/>
  <c r="X1816" i="3"/>
  <c r="V1816" i="3"/>
  <c r="Y1816" i="3"/>
  <c r="X1815" i="3"/>
  <c r="V1815" i="3"/>
  <c r="Y1815" i="3"/>
  <c r="X1814" i="3"/>
  <c r="V1814" i="3"/>
  <c r="Y1814" i="3"/>
  <c r="X1813" i="3"/>
  <c r="V1813" i="3"/>
  <c r="Y1813" i="3"/>
  <c r="X1812" i="3"/>
  <c r="V1812" i="3"/>
  <c r="Y1812" i="3"/>
  <c r="X1811" i="3"/>
  <c r="V1811" i="3"/>
  <c r="Y1811" i="3"/>
  <c r="X1810" i="3"/>
  <c r="V1810" i="3"/>
  <c r="Y1810" i="3"/>
  <c r="X1809" i="3"/>
  <c r="V1809" i="3"/>
  <c r="Y1809" i="3"/>
  <c r="X1808" i="3"/>
  <c r="V1808" i="3"/>
  <c r="Y1808" i="3"/>
  <c r="X1807" i="3"/>
  <c r="V1807" i="3"/>
  <c r="Y1807" i="3"/>
  <c r="X1806" i="3"/>
  <c r="V1806" i="3"/>
  <c r="Y1806" i="3"/>
  <c r="X1805" i="3"/>
  <c r="V1805" i="3"/>
  <c r="Y1805" i="3"/>
  <c r="X1804" i="3"/>
  <c r="V1804" i="3"/>
  <c r="Y1804" i="3"/>
  <c r="X1803" i="3"/>
  <c r="V1803" i="3"/>
  <c r="Y1803" i="3"/>
  <c r="X1802" i="3"/>
  <c r="V1802" i="3"/>
  <c r="Y1802" i="3"/>
  <c r="X1801" i="3"/>
  <c r="V1801" i="3"/>
  <c r="Y1801" i="3"/>
  <c r="X1800" i="3"/>
  <c r="V1800" i="3"/>
  <c r="Y1800" i="3"/>
  <c r="X1799" i="3"/>
  <c r="V1799" i="3"/>
  <c r="Y1799" i="3"/>
  <c r="X1798" i="3"/>
  <c r="V1798" i="3"/>
  <c r="Y1798" i="3"/>
  <c r="X1797" i="3"/>
  <c r="V1797" i="3"/>
  <c r="Y1797" i="3"/>
  <c r="X1796" i="3"/>
  <c r="V1796" i="3"/>
  <c r="Y1796" i="3"/>
  <c r="X1795" i="3"/>
  <c r="V1795" i="3"/>
  <c r="Y1795" i="3"/>
  <c r="X1794" i="3"/>
  <c r="V1794" i="3"/>
  <c r="Y1794" i="3"/>
  <c r="X1793" i="3"/>
  <c r="V1793" i="3"/>
  <c r="Y1793" i="3"/>
  <c r="X1792" i="3"/>
  <c r="V1792" i="3"/>
  <c r="Y1792" i="3"/>
  <c r="X1791" i="3"/>
  <c r="V1791" i="3"/>
  <c r="Y1791" i="3"/>
  <c r="X1790" i="3"/>
  <c r="V1790" i="3"/>
  <c r="Y1790" i="3"/>
  <c r="X1789" i="3"/>
  <c r="V1789" i="3"/>
  <c r="Y1789" i="3"/>
  <c r="X1788" i="3"/>
  <c r="V1788" i="3"/>
  <c r="Y1788" i="3"/>
  <c r="X1787" i="3"/>
  <c r="V1787" i="3"/>
  <c r="Y1787" i="3"/>
  <c r="X1786" i="3"/>
  <c r="V1786" i="3"/>
  <c r="Y1786" i="3"/>
  <c r="X1785" i="3"/>
  <c r="V1785" i="3"/>
  <c r="Y1785" i="3"/>
  <c r="X1784" i="3"/>
  <c r="V1784" i="3"/>
  <c r="Y1784" i="3"/>
  <c r="X1783" i="3"/>
  <c r="V1783" i="3"/>
  <c r="Y1783" i="3"/>
  <c r="X1782" i="3"/>
  <c r="V1782" i="3"/>
  <c r="Y1782" i="3"/>
  <c r="X1781" i="3"/>
  <c r="V1781" i="3"/>
  <c r="Y1781" i="3"/>
  <c r="X1780" i="3"/>
  <c r="V1780" i="3"/>
  <c r="Y1780" i="3"/>
  <c r="X1779" i="3"/>
  <c r="V1779" i="3"/>
  <c r="Y1779" i="3"/>
  <c r="X1778" i="3"/>
  <c r="V1778" i="3"/>
  <c r="Y1778" i="3"/>
  <c r="X1777" i="3"/>
  <c r="V1777" i="3"/>
  <c r="Y1777" i="3"/>
  <c r="X1776" i="3"/>
  <c r="V1776" i="3"/>
  <c r="Y1776" i="3"/>
  <c r="X1775" i="3"/>
  <c r="V1775" i="3"/>
  <c r="Y1775" i="3"/>
  <c r="X1774" i="3"/>
  <c r="V1774" i="3"/>
  <c r="Y1774" i="3"/>
  <c r="X1773" i="3"/>
  <c r="V1773" i="3"/>
  <c r="Y1773" i="3"/>
  <c r="X1772" i="3"/>
  <c r="V1772" i="3"/>
  <c r="Y1772" i="3"/>
  <c r="X1771" i="3"/>
  <c r="V1771" i="3"/>
  <c r="Y1771" i="3"/>
  <c r="X1770" i="3"/>
  <c r="V1770" i="3"/>
  <c r="Y1770" i="3"/>
  <c r="X1769" i="3"/>
  <c r="V1769" i="3"/>
  <c r="Y1769" i="3"/>
  <c r="X1768" i="3"/>
  <c r="V1768" i="3"/>
  <c r="Y1768" i="3"/>
  <c r="X1767" i="3"/>
  <c r="V1767" i="3"/>
  <c r="Y1767" i="3"/>
  <c r="X1766" i="3"/>
  <c r="V1766" i="3"/>
  <c r="Y1766" i="3"/>
  <c r="X1765" i="3"/>
  <c r="V1765" i="3"/>
  <c r="Y1765" i="3"/>
  <c r="X1764" i="3"/>
  <c r="V1764" i="3"/>
  <c r="Y1764" i="3"/>
  <c r="X1763" i="3"/>
  <c r="V1763" i="3"/>
  <c r="Y1763" i="3"/>
  <c r="X1762" i="3"/>
  <c r="V1762" i="3"/>
  <c r="Y1762" i="3"/>
  <c r="X1761" i="3"/>
  <c r="V1761" i="3"/>
  <c r="Y1761" i="3"/>
  <c r="X1760" i="3"/>
  <c r="V1760" i="3"/>
  <c r="Y1760" i="3"/>
  <c r="X1759" i="3"/>
  <c r="V1759" i="3"/>
  <c r="Y1759" i="3"/>
  <c r="X1758" i="3"/>
  <c r="V1758" i="3"/>
  <c r="Y1758" i="3"/>
  <c r="X1757" i="3"/>
  <c r="V1757" i="3"/>
  <c r="Y1757" i="3"/>
  <c r="X1756" i="3"/>
  <c r="V1756" i="3"/>
  <c r="Y1756" i="3"/>
  <c r="X1755" i="3"/>
  <c r="V1755" i="3"/>
  <c r="Y1755" i="3"/>
  <c r="X1754" i="3"/>
  <c r="V1754" i="3"/>
  <c r="Y1754" i="3"/>
  <c r="X1753" i="3"/>
  <c r="V1753" i="3"/>
  <c r="Y1753" i="3"/>
  <c r="X1752" i="3"/>
  <c r="V1752" i="3"/>
  <c r="Y1752" i="3"/>
  <c r="X1751" i="3"/>
  <c r="V1751" i="3"/>
  <c r="Y1751" i="3"/>
  <c r="X1750" i="3"/>
  <c r="V1750" i="3"/>
  <c r="Y1750" i="3"/>
  <c r="X1749" i="3"/>
  <c r="V1749" i="3"/>
  <c r="Y1749" i="3"/>
  <c r="X1748" i="3"/>
  <c r="V1748" i="3"/>
  <c r="Y1748" i="3"/>
  <c r="X1747" i="3"/>
  <c r="V1747" i="3"/>
  <c r="Y1747" i="3"/>
  <c r="X1746" i="3"/>
  <c r="V1746" i="3"/>
  <c r="Y1746" i="3"/>
  <c r="X1745" i="3"/>
  <c r="V1745" i="3"/>
  <c r="Y1745" i="3"/>
  <c r="X1744" i="3"/>
  <c r="V1744" i="3"/>
  <c r="Y1744" i="3"/>
  <c r="X1743" i="3"/>
  <c r="V1743" i="3"/>
  <c r="Y1743" i="3"/>
  <c r="X1742" i="3"/>
  <c r="V1742" i="3"/>
  <c r="Y1742" i="3"/>
  <c r="X1741" i="3"/>
  <c r="V1741" i="3"/>
  <c r="Y1741" i="3"/>
  <c r="X1740" i="3"/>
  <c r="V1740" i="3"/>
  <c r="Y1740" i="3"/>
  <c r="X1739" i="3"/>
  <c r="V1739" i="3"/>
  <c r="Y1739" i="3"/>
  <c r="X1738" i="3"/>
  <c r="V1738" i="3"/>
  <c r="Y1738" i="3"/>
  <c r="X1737" i="3"/>
  <c r="V1737" i="3"/>
  <c r="Y1737" i="3"/>
  <c r="X1736" i="3"/>
  <c r="V1736" i="3"/>
  <c r="Y1736" i="3"/>
  <c r="X1735" i="3"/>
  <c r="V1735" i="3"/>
  <c r="Y1735" i="3"/>
  <c r="X1734" i="3"/>
  <c r="V1734" i="3"/>
  <c r="Y1734" i="3"/>
  <c r="X1733" i="3"/>
  <c r="V1733" i="3"/>
  <c r="Y1733" i="3"/>
  <c r="X1732" i="3"/>
  <c r="V1732" i="3"/>
  <c r="Y1732" i="3"/>
  <c r="X1731" i="3"/>
  <c r="V1731" i="3"/>
  <c r="Y1731" i="3"/>
  <c r="X1730" i="3"/>
  <c r="V1730" i="3"/>
  <c r="Y1730" i="3"/>
  <c r="X1729" i="3"/>
  <c r="V1729" i="3"/>
  <c r="Y1729" i="3"/>
  <c r="X1728" i="3"/>
  <c r="V1728" i="3"/>
  <c r="Y1728" i="3"/>
  <c r="X1727" i="3"/>
  <c r="V1727" i="3"/>
  <c r="Y1727" i="3"/>
  <c r="X1726" i="3"/>
  <c r="V1726" i="3"/>
  <c r="Y1726" i="3"/>
  <c r="X1725" i="3"/>
  <c r="V1725" i="3"/>
  <c r="Y1725" i="3"/>
  <c r="X1724" i="3"/>
  <c r="V1724" i="3"/>
  <c r="Y1724" i="3"/>
  <c r="X1723" i="3"/>
  <c r="V1723" i="3"/>
  <c r="Y1723" i="3"/>
  <c r="X1722" i="3"/>
  <c r="V1722" i="3"/>
  <c r="Y1722" i="3"/>
  <c r="X1721" i="3"/>
  <c r="V1721" i="3"/>
  <c r="Y1721" i="3"/>
  <c r="X1720" i="3"/>
  <c r="V1720" i="3"/>
  <c r="Y1720" i="3"/>
  <c r="X1719" i="3"/>
  <c r="V1719" i="3"/>
  <c r="Y1719" i="3"/>
  <c r="X1718" i="3"/>
  <c r="V1718" i="3"/>
  <c r="Y1718" i="3"/>
  <c r="X1717" i="3"/>
  <c r="V1717" i="3"/>
  <c r="Y1717" i="3"/>
  <c r="X1716" i="3"/>
  <c r="V1716" i="3"/>
  <c r="Y1716" i="3"/>
  <c r="X1715" i="3"/>
  <c r="V1715" i="3"/>
  <c r="Y1715" i="3"/>
  <c r="X1714" i="3"/>
  <c r="V1714" i="3"/>
  <c r="Y1714" i="3"/>
  <c r="X1713" i="3"/>
  <c r="V1713" i="3"/>
  <c r="Y1713" i="3"/>
  <c r="X1712" i="3"/>
  <c r="V1712" i="3"/>
  <c r="Y1712" i="3"/>
  <c r="X1711" i="3"/>
  <c r="V1711" i="3"/>
  <c r="Y1711" i="3"/>
  <c r="X1710" i="3"/>
  <c r="V1710" i="3"/>
  <c r="Y1710" i="3"/>
  <c r="X1709" i="3"/>
  <c r="V1709" i="3"/>
  <c r="Y1709" i="3"/>
  <c r="X1708" i="3"/>
  <c r="V1708" i="3"/>
  <c r="Y1708" i="3"/>
  <c r="X1707" i="3"/>
  <c r="V1707" i="3"/>
  <c r="Y1707" i="3"/>
  <c r="X1706" i="3"/>
  <c r="V1706" i="3"/>
  <c r="Y1706" i="3"/>
  <c r="X1705" i="3"/>
  <c r="V1705" i="3"/>
  <c r="Y1705" i="3"/>
  <c r="X1704" i="3"/>
  <c r="V1704" i="3"/>
  <c r="Y1704" i="3"/>
  <c r="X1703" i="3"/>
  <c r="V1703" i="3"/>
  <c r="Y1703" i="3"/>
  <c r="X1702" i="3"/>
  <c r="V1702" i="3"/>
  <c r="Y1702" i="3"/>
  <c r="X1701" i="3"/>
  <c r="V1701" i="3"/>
  <c r="Y1701" i="3"/>
  <c r="X1700" i="3"/>
  <c r="V1700" i="3"/>
  <c r="Y1700" i="3"/>
  <c r="X1699" i="3"/>
  <c r="V1699" i="3"/>
  <c r="Y1699" i="3"/>
  <c r="X1698" i="3"/>
  <c r="V1698" i="3"/>
  <c r="Y1698" i="3"/>
  <c r="X1697" i="3"/>
  <c r="V1697" i="3"/>
  <c r="Y1697" i="3"/>
  <c r="X1696" i="3"/>
  <c r="V1696" i="3"/>
  <c r="Y1696" i="3"/>
  <c r="X1695" i="3"/>
  <c r="V1695" i="3"/>
  <c r="Y1695" i="3"/>
  <c r="X1694" i="3"/>
  <c r="V1694" i="3"/>
  <c r="Y1694" i="3"/>
  <c r="X1693" i="3"/>
  <c r="V1693" i="3"/>
  <c r="Y1693" i="3"/>
  <c r="X1692" i="3"/>
  <c r="V1692" i="3"/>
  <c r="Y1692" i="3"/>
  <c r="X1691" i="3"/>
  <c r="V1691" i="3"/>
  <c r="Y1691" i="3"/>
  <c r="X1690" i="3"/>
  <c r="V1690" i="3"/>
  <c r="Y1690" i="3"/>
  <c r="X1689" i="3"/>
  <c r="V1689" i="3"/>
  <c r="Y1689" i="3"/>
  <c r="X1688" i="3"/>
  <c r="V1688" i="3"/>
  <c r="Y1688" i="3"/>
  <c r="X1687" i="3"/>
  <c r="V1687" i="3"/>
  <c r="Y1687" i="3"/>
  <c r="X1686" i="3"/>
  <c r="V1686" i="3"/>
  <c r="Y1686" i="3"/>
  <c r="X1685" i="3"/>
  <c r="V1685" i="3"/>
  <c r="Y1685" i="3"/>
  <c r="X1684" i="3"/>
  <c r="V1684" i="3"/>
  <c r="Y1684" i="3"/>
  <c r="X1683" i="3"/>
  <c r="V1683" i="3"/>
  <c r="Y1683" i="3"/>
  <c r="X1682" i="3"/>
  <c r="V1682" i="3"/>
  <c r="Y1682" i="3"/>
  <c r="X1681" i="3"/>
  <c r="V1681" i="3"/>
  <c r="Y1681" i="3"/>
  <c r="X1680" i="3"/>
  <c r="V1680" i="3"/>
  <c r="Y1680" i="3"/>
  <c r="X1679" i="3"/>
  <c r="V1679" i="3"/>
  <c r="Y1679" i="3"/>
  <c r="X1678" i="3"/>
  <c r="V1678" i="3"/>
  <c r="Y1678" i="3"/>
  <c r="X1677" i="3"/>
  <c r="V1677" i="3"/>
  <c r="Y1677" i="3"/>
  <c r="X1676" i="3"/>
  <c r="V1676" i="3"/>
  <c r="Y1676" i="3"/>
  <c r="X1675" i="3"/>
  <c r="V1675" i="3"/>
  <c r="Y1675" i="3"/>
  <c r="X1674" i="3"/>
  <c r="V1674" i="3"/>
  <c r="Y1674" i="3"/>
  <c r="X1673" i="3"/>
  <c r="V1673" i="3"/>
  <c r="Y1673" i="3"/>
  <c r="X1672" i="3"/>
  <c r="V1672" i="3"/>
  <c r="Y1672" i="3"/>
  <c r="X1671" i="3"/>
  <c r="V1671" i="3"/>
  <c r="Y1671" i="3"/>
  <c r="X1670" i="3"/>
  <c r="V1670" i="3"/>
  <c r="Y1670" i="3"/>
  <c r="X1669" i="3"/>
  <c r="V1669" i="3"/>
  <c r="Y1669" i="3"/>
  <c r="X1668" i="3"/>
  <c r="V1668" i="3"/>
  <c r="Y1668" i="3"/>
  <c r="X1667" i="3"/>
  <c r="V1667" i="3"/>
  <c r="Y1667" i="3"/>
  <c r="X1666" i="3"/>
  <c r="V1666" i="3"/>
  <c r="Y1666" i="3"/>
  <c r="X1665" i="3"/>
  <c r="V1665" i="3"/>
  <c r="Y1665" i="3"/>
  <c r="X1664" i="3"/>
  <c r="V1664" i="3"/>
  <c r="Y1664" i="3"/>
  <c r="X1663" i="3"/>
  <c r="V1663" i="3"/>
  <c r="Y1663" i="3"/>
  <c r="X1662" i="3"/>
  <c r="V1662" i="3"/>
  <c r="Y1662" i="3"/>
  <c r="X1661" i="3"/>
  <c r="V1661" i="3"/>
  <c r="Y1661" i="3"/>
  <c r="X1660" i="3"/>
  <c r="V1660" i="3"/>
  <c r="Y1660" i="3"/>
  <c r="X1659" i="3"/>
  <c r="V1659" i="3"/>
  <c r="Y1659" i="3"/>
  <c r="X1658" i="3"/>
  <c r="V1658" i="3"/>
  <c r="Y1658" i="3"/>
  <c r="X1657" i="3"/>
  <c r="V1657" i="3"/>
  <c r="Y1657" i="3"/>
  <c r="X1656" i="3"/>
  <c r="V1656" i="3"/>
  <c r="Y1656" i="3"/>
  <c r="X1655" i="3"/>
  <c r="V1655" i="3"/>
  <c r="Y1655" i="3"/>
  <c r="X1654" i="3"/>
  <c r="V1654" i="3"/>
  <c r="Y1654" i="3"/>
  <c r="X1653" i="3"/>
  <c r="V1653" i="3"/>
  <c r="Y1653" i="3"/>
  <c r="X1652" i="3"/>
  <c r="V1652" i="3"/>
  <c r="Y1652" i="3"/>
  <c r="X1651" i="3"/>
  <c r="V1651" i="3"/>
  <c r="Y1651" i="3"/>
  <c r="X1650" i="3"/>
  <c r="V1650" i="3"/>
  <c r="Y1650" i="3"/>
  <c r="X1649" i="3"/>
  <c r="V1649" i="3"/>
  <c r="Y1649" i="3"/>
  <c r="X1648" i="3"/>
  <c r="V1648" i="3"/>
  <c r="Y1648" i="3"/>
  <c r="X1647" i="3"/>
  <c r="V1647" i="3"/>
  <c r="Y1647" i="3"/>
  <c r="X1646" i="3"/>
  <c r="V1646" i="3"/>
  <c r="Y1646" i="3"/>
  <c r="X1645" i="3"/>
  <c r="V1645" i="3"/>
  <c r="Y1645" i="3"/>
  <c r="X1644" i="3"/>
  <c r="V1644" i="3"/>
  <c r="Y1644" i="3"/>
  <c r="X1643" i="3"/>
  <c r="V1643" i="3"/>
  <c r="Y1643" i="3"/>
  <c r="X1642" i="3"/>
  <c r="V1642" i="3"/>
  <c r="Y1642" i="3"/>
  <c r="X1641" i="3"/>
  <c r="V1641" i="3"/>
  <c r="Y1641" i="3"/>
  <c r="X1640" i="3"/>
  <c r="V1640" i="3"/>
  <c r="Y1640" i="3"/>
  <c r="X1639" i="3"/>
  <c r="V1639" i="3"/>
  <c r="Y1639" i="3"/>
  <c r="X1638" i="3"/>
  <c r="V1638" i="3"/>
  <c r="Y1638" i="3"/>
  <c r="X1637" i="3"/>
  <c r="V1637" i="3"/>
  <c r="Y1637" i="3"/>
  <c r="X1636" i="3"/>
  <c r="V1636" i="3"/>
  <c r="Y1636" i="3"/>
  <c r="X1635" i="3"/>
  <c r="V1635" i="3"/>
  <c r="Y1635" i="3"/>
  <c r="X1634" i="3"/>
  <c r="V1634" i="3"/>
  <c r="Y1634" i="3"/>
  <c r="X1633" i="3"/>
  <c r="V1633" i="3"/>
  <c r="Y1633" i="3"/>
  <c r="X1632" i="3"/>
  <c r="V1632" i="3"/>
  <c r="Y1632" i="3"/>
  <c r="X1631" i="3"/>
  <c r="V1631" i="3"/>
  <c r="Y1631" i="3"/>
  <c r="X1630" i="3"/>
  <c r="V1630" i="3"/>
  <c r="Y1630" i="3"/>
  <c r="X1629" i="3"/>
  <c r="V1629" i="3"/>
  <c r="Y1629" i="3"/>
  <c r="X1628" i="3"/>
  <c r="V1628" i="3"/>
  <c r="Y1628" i="3"/>
  <c r="X1627" i="3"/>
  <c r="V1627" i="3"/>
  <c r="Y1627" i="3"/>
  <c r="X1626" i="3"/>
  <c r="V1626" i="3"/>
  <c r="Y1626" i="3"/>
  <c r="X1625" i="3"/>
  <c r="V1625" i="3"/>
  <c r="Y1625" i="3"/>
  <c r="X1624" i="3"/>
  <c r="V1624" i="3"/>
  <c r="Y1624" i="3"/>
  <c r="X1623" i="3"/>
  <c r="V1623" i="3"/>
  <c r="Y1623" i="3"/>
  <c r="X1622" i="3"/>
  <c r="V1622" i="3"/>
  <c r="Y1622" i="3"/>
  <c r="X1621" i="3"/>
  <c r="V1621" i="3"/>
  <c r="Y1621" i="3"/>
  <c r="X1620" i="3"/>
  <c r="V1620" i="3"/>
  <c r="Y1620" i="3"/>
  <c r="X1619" i="3"/>
  <c r="V1619" i="3"/>
  <c r="Y1619" i="3"/>
  <c r="X1618" i="3"/>
  <c r="V1618" i="3"/>
  <c r="Y1618" i="3"/>
  <c r="X1617" i="3"/>
  <c r="V1617" i="3"/>
  <c r="Y1617" i="3"/>
  <c r="X1616" i="3"/>
  <c r="V1616" i="3"/>
  <c r="Y1616" i="3"/>
  <c r="X1615" i="3"/>
  <c r="V1615" i="3"/>
  <c r="Y1615" i="3"/>
  <c r="X1614" i="3"/>
  <c r="V1614" i="3"/>
  <c r="Y1614" i="3"/>
  <c r="X1613" i="3"/>
  <c r="V1613" i="3"/>
  <c r="Y1613" i="3"/>
  <c r="X1612" i="3"/>
  <c r="V1612" i="3"/>
  <c r="Y1612" i="3"/>
  <c r="X1611" i="3"/>
  <c r="V1611" i="3"/>
  <c r="Y1611" i="3"/>
  <c r="X1610" i="3"/>
  <c r="V1610" i="3"/>
  <c r="Y1610" i="3"/>
  <c r="X1609" i="3"/>
  <c r="V1609" i="3"/>
  <c r="Y1609" i="3"/>
  <c r="X1608" i="3"/>
  <c r="V1608" i="3"/>
  <c r="Y1608" i="3"/>
  <c r="X1607" i="3"/>
  <c r="V1607" i="3"/>
  <c r="Y1607" i="3"/>
  <c r="X1606" i="3"/>
  <c r="V1606" i="3"/>
  <c r="Y1606" i="3"/>
  <c r="X1605" i="3"/>
  <c r="V1605" i="3"/>
  <c r="Y1605" i="3"/>
  <c r="X1604" i="3"/>
  <c r="V1604" i="3"/>
  <c r="Y1604" i="3"/>
  <c r="X1603" i="3"/>
  <c r="V1603" i="3"/>
  <c r="Y1603" i="3"/>
  <c r="X1602" i="3"/>
  <c r="V1602" i="3"/>
  <c r="Y1602" i="3"/>
  <c r="X1601" i="3"/>
  <c r="V1601" i="3"/>
  <c r="Y1601" i="3"/>
  <c r="X1600" i="3"/>
  <c r="V1600" i="3"/>
  <c r="Y1600" i="3"/>
  <c r="X1599" i="3"/>
  <c r="V1599" i="3"/>
  <c r="Y1599" i="3"/>
  <c r="X1598" i="3"/>
  <c r="V1598" i="3"/>
  <c r="Y1598" i="3"/>
  <c r="X1597" i="3"/>
  <c r="V1597" i="3"/>
  <c r="Y1597" i="3"/>
  <c r="X1596" i="3"/>
  <c r="V1596" i="3"/>
  <c r="Y1596" i="3"/>
  <c r="X1595" i="3"/>
  <c r="V1595" i="3"/>
  <c r="Y1595" i="3"/>
  <c r="X1594" i="3"/>
  <c r="V1594" i="3"/>
  <c r="Y1594" i="3"/>
  <c r="X1593" i="3"/>
  <c r="V1593" i="3"/>
  <c r="Y1593" i="3"/>
  <c r="X1592" i="3"/>
  <c r="V1592" i="3"/>
  <c r="Y1592" i="3"/>
  <c r="X1591" i="3"/>
  <c r="V1591" i="3"/>
  <c r="Y1591" i="3"/>
  <c r="X1590" i="3"/>
  <c r="V1590" i="3"/>
  <c r="Y1590" i="3"/>
  <c r="X1589" i="3"/>
  <c r="V1589" i="3"/>
  <c r="Y1589" i="3"/>
  <c r="X1588" i="3"/>
  <c r="V1588" i="3"/>
  <c r="Y1588" i="3"/>
  <c r="X1587" i="3"/>
  <c r="V1587" i="3"/>
  <c r="Y1587" i="3"/>
  <c r="X1586" i="3"/>
  <c r="V1586" i="3"/>
  <c r="Y1586" i="3"/>
  <c r="X1585" i="3"/>
  <c r="V1585" i="3"/>
  <c r="Y1585" i="3"/>
  <c r="X1584" i="3"/>
  <c r="V1584" i="3"/>
  <c r="Y1584" i="3"/>
  <c r="X1583" i="3"/>
  <c r="V1583" i="3"/>
  <c r="Y1583" i="3"/>
  <c r="X1582" i="3"/>
  <c r="V1582" i="3"/>
  <c r="Y1582" i="3"/>
  <c r="X1581" i="3"/>
  <c r="V1581" i="3"/>
  <c r="Y1581" i="3"/>
  <c r="X1580" i="3"/>
  <c r="V1580" i="3"/>
  <c r="Y1580" i="3"/>
  <c r="X1579" i="3"/>
  <c r="V1579" i="3"/>
  <c r="Y1579" i="3"/>
  <c r="X1578" i="3"/>
  <c r="V1578" i="3"/>
  <c r="Y1578" i="3"/>
  <c r="X1577" i="3"/>
  <c r="V1577" i="3"/>
  <c r="Y1577" i="3"/>
  <c r="X1576" i="3"/>
  <c r="V1576" i="3"/>
  <c r="Y1576" i="3"/>
  <c r="X1575" i="3"/>
  <c r="V1575" i="3"/>
  <c r="Y1575" i="3"/>
  <c r="X1574" i="3"/>
  <c r="V1574" i="3"/>
  <c r="Y1574" i="3"/>
  <c r="X1573" i="3"/>
  <c r="V1573" i="3"/>
  <c r="Y1573" i="3"/>
  <c r="X1572" i="3"/>
  <c r="V1572" i="3"/>
  <c r="Y1572" i="3"/>
  <c r="X1571" i="3"/>
  <c r="V1571" i="3"/>
  <c r="Y1571" i="3"/>
  <c r="X1570" i="3"/>
  <c r="V1570" i="3"/>
  <c r="Y1570" i="3"/>
  <c r="X1569" i="3"/>
  <c r="V1569" i="3"/>
  <c r="Y1569" i="3"/>
  <c r="X1568" i="3"/>
  <c r="V1568" i="3"/>
  <c r="Y1568" i="3"/>
  <c r="X1567" i="3"/>
  <c r="V1567" i="3"/>
  <c r="Y1567" i="3"/>
  <c r="X1566" i="3"/>
  <c r="V1566" i="3"/>
  <c r="Y1566" i="3"/>
  <c r="X1565" i="3"/>
  <c r="V1565" i="3"/>
  <c r="Y1565" i="3"/>
  <c r="X1564" i="3"/>
  <c r="V1564" i="3"/>
  <c r="Y1564" i="3"/>
  <c r="X1563" i="3"/>
  <c r="V1563" i="3"/>
  <c r="Y1563" i="3"/>
  <c r="X1562" i="3"/>
  <c r="V1562" i="3"/>
  <c r="Y1562" i="3"/>
  <c r="X1561" i="3"/>
  <c r="V1561" i="3"/>
  <c r="Y1561" i="3"/>
  <c r="X1560" i="3"/>
  <c r="V1560" i="3"/>
  <c r="Y1560" i="3"/>
  <c r="X1559" i="3"/>
  <c r="V1559" i="3"/>
  <c r="Y1559" i="3"/>
  <c r="X1558" i="3"/>
  <c r="V1558" i="3"/>
  <c r="Y1558" i="3"/>
  <c r="X1557" i="3"/>
  <c r="V1557" i="3"/>
  <c r="Y1557" i="3"/>
  <c r="X1556" i="3"/>
  <c r="V1556" i="3"/>
  <c r="Y1556" i="3"/>
  <c r="X1555" i="3"/>
  <c r="V1555" i="3"/>
  <c r="Y1555" i="3"/>
  <c r="X1554" i="3"/>
  <c r="V1554" i="3"/>
  <c r="Y1554" i="3"/>
  <c r="X1553" i="3"/>
  <c r="V1553" i="3"/>
  <c r="Y1553" i="3"/>
  <c r="X1552" i="3"/>
  <c r="V1552" i="3"/>
  <c r="Y1552" i="3"/>
  <c r="X1551" i="3"/>
  <c r="V1551" i="3"/>
  <c r="Y1551" i="3"/>
  <c r="X1550" i="3"/>
  <c r="V1550" i="3"/>
  <c r="Y1550" i="3"/>
  <c r="X1549" i="3"/>
  <c r="V1549" i="3"/>
  <c r="Y1549" i="3"/>
  <c r="X1548" i="3"/>
  <c r="V1548" i="3"/>
  <c r="Y1548" i="3"/>
  <c r="X1547" i="3"/>
  <c r="V1547" i="3"/>
  <c r="Y1547" i="3"/>
  <c r="X1546" i="3"/>
  <c r="V1546" i="3"/>
  <c r="Y1546" i="3"/>
  <c r="X1545" i="3"/>
  <c r="V1545" i="3"/>
  <c r="Y1545" i="3"/>
  <c r="X1544" i="3"/>
  <c r="V1544" i="3"/>
  <c r="Y1544" i="3"/>
  <c r="X1543" i="3"/>
  <c r="V1543" i="3"/>
  <c r="Y1543" i="3"/>
  <c r="X1542" i="3"/>
  <c r="V1542" i="3"/>
  <c r="Y1542" i="3"/>
  <c r="X1541" i="3"/>
  <c r="V1541" i="3"/>
  <c r="Y1541" i="3"/>
  <c r="X1540" i="3"/>
  <c r="V1540" i="3"/>
  <c r="Y1540" i="3"/>
  <c r="X1539" i="3"/>
  <c r="V1539" i="3"/>
  <c r="Y1539" i="3"/>
  <c r="X1538" i="3"/>
  <c r="V1538" i="3"/>
  <c r="Y1538" i="3"/>
  <c r="X1537" i="3"/>
  <c r="V1537" i="3"/>
  <c r="Y1537" i="3"/>
  <c r="X1536" i="3"/>
  <c r="V1536" i="3"/>
  <c r="Y1536" i="3"/>
  <c r="X1535" i="3"/>
  <c r="V1535" i="3"/>
  <c r="Y1535" i="3"/>
  <c r="X1534" i="3"/>
  <c r="V1534" i="3"/>
  <c r="Y1534" i="3"/>
  <c r="X1533" i="3"/>
  <c r="V1533" i="3"/>
  <c r="Y1533" i="3"/>
  <c r="X1532" i="3"/>
  <c r="V1532" i="3"/>
  <c r="Y1532" i="3"/>
  <c r="X1531" i="3"/>
  <c r="V1531" i="3"/>
  <c r="Y1531" i="3"/>
  <c r="X1530" i="3"/>
  <c r="V1530" i="3"/>
  <c r="Y1530" i="3"/>
  <c r="X1529" i="3"/>
  <c r="V1529" i="3"/>
  <c r="Y1529" i="3"/>
  <c r="X1528" i="3"/>
  <c r="V1528" i="3"/>
  <c r="Y1528" i="3"/>
  <c r="X1527" i="3"/>
  <c r="V1527" i="3"/>
  <c r="Y1527" i="3"/>
  <c r="X1526" i="3"/>
  <c r="V1526" i="3"/>
  <c r="Y1526" i="3"/>
  <c r="X1525" i="3"/>
  <c r="V1525" i="3"/>
  <c r="Y1525" i="3"/>
  <c r="X1524" i="3"/>
  <c r="V1524" i="3"/>
  <c r="Y1524" i="3"/>
  <c r="X1523" i="3"/>
  <c r="V1523" i="3"/>
  <c r="Y1523" i="3"/>
  <c r="X1522" i="3"/>
  <c r="V1522" i="3"/>
  <c r="Y1522" i="3"/>
  <c r="X1521" i="3"/>
  <c r="V1521" i="3"/>
  <c r="Y1521" i="3"/>
  <c r="X1520" i="3"/>
  <c r="V1520" i="3"/>
  <c r="Y1520" i="3"/>
  <c r="X1519" i="3"/>
  <c r="V1519" i="3"/>
  <c r="Y1519" i="3"/>
  <c r="X1518" i="3"/>
  <c r="V1518" i="3"/>
  <c r="Y1518" i="3"/>
  <c r="X1517" i="3"/>
  <c r="V1517" i="3"/>
  <c r="Y1517" i="3"/>
  <c r="X1516" i="3"/>
  <c r="V1516" i="3"/>
  <c r="Y1516" i="3"/>
  <c r="X1515" i="3"/>
  <c r="V1515" i="3"/>
  <c r="Y1515" i="3"/>
  <c r="X1514" i="3"/>
  <c r="V1514" i="3"/>
  <c r="Y1514" i="3"/>
  <c r="X1513" i="3"/>
  <c r="V1513" i="3"/>
  <c r="Y1513" i="3"/>
  <c r="X1512" i="3"/>
  <c r="V1512" i="3"/>
  <c r="Y1512" i="3"/>
  <c r="X1511" i="3"/>
  <c r="V1511" i="3"/>
  <c r="Y1511" i="3"/>
  <c r="X1510" i="3"/>
  <c r="V1510" i="3"/>
  <c r="Y1510" i="3"/>
  <c r="X1509" i="3"/>
  <c r="V1509" i="3"/>
  <c r="Y1509" i="3"/>
  <c r="X1508" i="3"/>
  <c r="V1508" i="3"/>
  <c r="Y1508" i="3"/>
  <c r="X1507" i="3"/>
  <c r="V1507" i="3"/>
  <c r="Y1507" i="3"/>
  <c r="X1506" i="3"/>
  <c r="V1506" i="3"/>
  <c r="Y1506" i="3"/>
  <c r="X1505" i="3"/>
  <c r="V1505" i="3"/>
  <c r="Y1505" i="3"/>
  <c r="X1504" i="3"/>
  <c r="V1504" i="3"/>
  <c r="Y1504" i="3"/>
  <c r="X1503" i="3"/>
  <c r="V1503" i="3"/>
  <c r="Y1503" i="3"/>
  <c r="X1502" i="3"/>
  <c r="V1502" i="3"/>
  <c r="Y1502" i="3"/>
  <c r="X1501" i="3"/>
  <c r="V1501" i="3"/>
  <c r="Y1501" i="3"/>
  <c r="X1500" i="3"/>
  <c r="V1500" i="3"/>
  <c r="Y1500" i="3"/>
  <c r="X1499" i="3"/>
  <c r="V1499" i="3"/>
  <c r="Y1499" i="3"/>
  <c r="X1498" i="3"/>
  <c r="V1498" i="3"/>
  <c r="Y1498" i="3"/>
  <c r="X1497" i="3"/>
  <c r="V1497" i="3"/>
  <c r="Y1497" i="3"/>
  <c r="X1496" i="3"/>
  <c r="V1496" i="3"/>
  <c r="Y1496" i="3"/>
  <c r="X1495" i="3"/>
  <c r="V1495" i="3"/>
  <c r="Y1495" i="3"/>
  <c r="X1494" i="3"/>
  <c r="V1494" i="3"/>
  <c r="Y1494" i="3"/>
  <c r="X1493" i="3"/>
  <c r="V1493" i="3"/>
  <c r="Y1493" i="3"/>
  <c r="X1492" i="3"/>
  <c r="V1492" i="3"/>
  <c r="Y1492" i="3"/>
  <c r="X1491" i="3"/>
  <c r="V1491" i="3"/>
  <c r="Y1491" i="3"/>
  <c r="X1490" i="3"/>
  <c r="V1490" i="3"/>
  <c r="Y1490" i="3"/>
  <c r="X1489" i="3"/>
  <c r="V1489" i="3"/>
  <c r="Y1489" i="3"/>
  <c r="X1488" i="3"/>
  <c r="V1488" i="3"/>
  <c r="Y1488" i="3"/>
  <c r="X1487" i="3"/>
  <c r="V1487" i="3"/>
  <c r="Y1487" i="3"/>
  <c r="X1486" i="3"/>
  <c r="V1486" i="3"/>
  <c r="Y1486" i="3"/>
  <c r="X1485" i="3"/>
  <c r="V1485" i="3"/>
  <c r="Y1485" i="3"/>
  <c r="X1484" i="3"/>
  <c r="V1484" i="3"/>
  <c r="Y1484" i="3"/>
  <c r="X1483" i="3"/>
  <c r="V1483" i="3"/>
  <c r="Y1483" i="3"/>
  <c r="X1482" i="3"/>
  <c r="V1482" i="3"/>
  <c r="Y1482" i="3"/>
  <c r="X1481" i="3"/>
  <c r="V1481" i="3"/>
  <c r="Y1481" i="3"/>
  <c r="X1480" i="3"/>
  <c r="V1480" i="3"/>
  <c r="Y1480" i="3"/>
  <c r="X1479" i="3"/>
  <c r="V1479" i="3"/>
  <c r="Y1479" i="3"/>
  <c r="X1478" i="3"/>
  <c r="V1478" i="3"/>
  <c r="Y1478" i="3"/>
  <c r="X1477" i="3"/>
  <c r="V1477" i="3"/>
  <c r="Y1477" i="3"/>
  <c r="X1476" i="3"/>
  <c r="V1476" i="3"/>
  <c r="Y1476" i="3"/>
  <c r="X1475" i="3"/>
  <c r="V1475" i="3"/>
  <c r="Y1475" i="3"/>
  <c r="X1474" i="3"/>
  <c r="V1474" i="3"/>
  <c r="Y1474" i="3"/>
  <c r="X1473" i="3"/>
  <c r="V1473" i="3"/>
  <c r="Y1473" i="3"/>
  <c r="X1472" i="3"/>
  <c r="V1472" i="3"/>
  <c r="Y1472" i="3"/>
  <c r="X1471" i="3"/>
  <c r="V1471" i="3"/>
  <c r="Y1471" i="3"/>
  <c r="X1470" i="3"/>
  <c r="V1470" i="3"/>
  <c r="Y1470" i="3"/>
  <c r="X1469" i="3"/>
  <c r="V1469" i="3"/>
  <c r="Y1469" i="3"/>
  <c r="X1468" i="3"/>
  <c r="V1468" i="3"/>
  <c r="Y1468" i="3"/>
  <c r="X1467" i="3"/>
  <c r="V1467" i="3"/>
  <c r="Y1467" i="3"/>
  <c r="X1466" i="3"/>
  <c r="V1466" i="3"/>
  <c r="Y1466" i="3"/>
  <c r="X1465" i="3"/>
  <c r="V1465" i="3"/>
  <c r="Y1465" i="3"/>
  <c r="X1464" i="3"/>
  <c r="V1464" i="3"/>
  <c r="Y1464" i="3"/>
  <c r="X1463" i="3"/>
  <c r="V1463" i="3"/>
  <c r="Y1463" i="3"/>
  <c r="X1462" i="3"/>
  <c r="V1462" i="3"/>
  <c r="Y1462" i="3"/>
  <c r="X1461" i="3"/>
  <c r="V1461" i="3"/>
  <c r="Y1461" i="3"/>
  <c r="X1460" i="3"/>
  <c r="V1460" i="3"/>
  <c r="Y1460" i="3"/>
  <c r="X1459" i="3"/>
  <c r="V1459" i="3"/>
  <c r="Y1459" i="3"/>
  <c r="X1458" i="3"/>
  <c r="V1458" i="3"/>
  <c r="Y1458" i="3"/>
  <c r="X1457" i="3"/>
  <c r="V1457" i="3"/>
  <c r="Y1457" i="3"/>
  <c r="X1456" i="3"/>
  <c r="V1456" i="3"/>
  <c r="Y1456" i="3"/>
  <c r="X1455" i="3"/>
  <c r="V1455" i="3"/>
  <c r="Y1455" i="3"/>
  <c r="X1454" i="3"/>
  <c r="V1454" i="3"/>
  <c r="Y1454" i="3"/>
  <c r="X1453" i="3"/>
  <c r="V1453" i="3"/>
  <c r="Y1453" i="3"/>
  <c r="X1452" i="3"/>
  <c r="V1452" i="3"/>
  <c r="Y1452" i="3"/>
  <c r="X1451" i="3"/>
  <c r="V1451" i="3"/>
  <c r="Y1451" i="3"/>
  <c r="X1450" i="3"/>
  <c r="V1450" i="3"/>
  <c r="Y1450" i="3"/>
  <c r="X1449" i="3"/>
  <c r="V1449" i="3"/>
  <c r="Y1449" i="3"/>
  <c r="X1448" i="3"/>
  <c r="V1448" i="3"/>
  <c r="Y1448" i="3"/>
  <c r="X1447" i="3"/>
  <c r="V1447" i="3"/>
  <c r="Y1447" i="3"/>
  <c r="X1446" i="3"/>
  <c r="V1446" i="3"/>
  <c r="Y1446" i="3"/>
  <c r="X1445" i="3"/>
  <c r="V1445" i="3"/>
  <c r="Y1445" i="3"/>
  <c r="X1444" i="3"/>
  <c r="V1444" i="3"/>
  <c r="Y1444" i="3"/>
  <c r="X1443" i="3"/>
  <c r="V1443" i="3"/>
  <c r="Y1443" i="3"/>
  <c r="X1442" i="3"/>
  <c r="V1442" i="3"/>
  <c r="Y1442" i="3"/>
  <c r="X1441" i="3"/>
  <c r="V1441" i="3"/>
  <c r="Y1441" i="3"/>
  <c r="X1440" i="3"/>
  <c r="V1440" i="3"/>
  <c r="Y1440" i="3"/>
  <c r="X1439" i="3"/>
  <c r="V1439" i="3"/>
  <c r="Y1439" i="3"/>
  <c r="X1438" i="3"/>
  <c r="V1438" i="3"/>
  <c r="Y1438" i="3"/>
  <c r="X1437" i="3"/>
  <c r="V1437" i="3"/>
  <c r="Y1437" i="3"/>
  <c r="X1436" i="3"/>
  <c r="V1436" i="3"/>
  <c r="Y1436" i="3"/>
  <c r="X1435" i="3"/>
  <c r="V1435" i="3"/>
  <c r="Y1435" i="3"/>
  <c r="X1434" i="3"/>
  <c r="V1434" i="3"/>
  <c r="Y1434" i="3"/>
  <c r="X1433" i="3"/>
  <c r="V1433" i="3"/>
  <c r="Y1433" i="3"/>
  <c r="X1432" i="3"/>
  <c r="V1432" i="3"/>
  <c r="Y1432" i="3"/>
  <c r="X1431" i="3"/>
  <c r="V1431" i="3"/>
  <c r="Y1431" i="3"/>
  <c r="X1430" i="3"/>
  <c r="V1430" i="3"/>
  <c r="Y1430" i="3"/>
  <c r="X1429" i="3"/>
  <c r="V1429" i="3"/>
  <c r="Y1429" i="3"/>
  <c r="X1428" i="3"/>
  <c r="V1428" i="3"/>
  <c r="Y1428" i="3"/>
  <c r="X1427" i="3"/>
  <c r="V1427" i="3"/>
  <c r="Y1427" i="3"/>
  <c r="X1426" i="3"/>
  <c r="V1426" i="3"/>
  <c r="Y1426" i="3"/>
  <c r="X1425" i="3"/>
  <c r="V1425" i="3"/>
  <c r="Y1425" i="3"/>
  <c r="X1424" i="3"/>
  <c r="V1424" i="3"/>
  <c r="Y1424" i="3"/>
  <c r="X1423" i="3"/>
  <c r="V1423" i="3"/>
  <c r="Y1423" i="3"/>
  <c r="X1422" i="3"/>
  <c r="V1422" i="3"/>
  <c r="Y1422" i="3"/>
  <c r="X1421" i="3"/>
  <c r="V1421" i="3"/>
  <c r="Y1421" i="3"/>
  <c r="X1420" i="3"/>
  <c r="V1420" i="3"/>
  <c r="Y1420" i="3"/>
  <c r="X1419" i="3"/>
  <c r="V1419" i="3"/>
  <c r="Y1419" i="3"/>
  <c r="X1418" i="3"/>
  <c r="V1418" i="3"/>
  <c r="Y1418" i="3"/>
  <c r="X1417" i="3"/>
  <c r="V1417" i="3"/>
  <c r="Y1417" i="3"/>
  <c r="X1416" i="3"/>
  <c r="V1416" i="3"/>
  <c r="Y1416" i="3"/>
  <c r="X1415" i="3"/>
  <c r="V1415" i="3"/>
  <c r="Y1415" i="3"/>
  <c r="X1414" i="3"/>
  <c r="V1414" i="3"/>
  <c r="Y1414" i="3"/>
  <c r="X1413" i="3"/>
  <c r="V1413" i="3"/>
  <c r="Y1413" i="3"/>
  <c r="X1412" i="3"/>
  <c r="V1412" i="3"/>
  <c r="Y1412" i="3"/>
  <c r="X1411" i="3"/>
  <c r="V1411" i="3"/>
  <c r="Y1411" i="3"/>
  <c r="X1410" i="3"/>
  <c r="V1410" i="3"/>
  <c r="Y1410" i="3"/>
  <c r="X1409" i="3"/>
  <c r="V1409" i="3"/>
  <c r="Y1409" i="3"/>
  <c r="X1408" i="3"/>
  <c r="V1408" i="3"/>
  <c r="Y1408" i="3"/>
  <c r="X1407" i="3"/>
  <c r="V1407" i="3"/>
  <c r="Y1407" i="3"/>
  <c r="X1406" i="3"/>
  <c r="V1406" i="3"/>
  <c r="Y1406" i="3"/>
  <c r="X1405" i="3"/>
  <c r="V1405" i="3"/>
  <c r="Y1405" i="3"/>
  <c r="X1404" i="3"/>
  <c r="V1404" i="3"/>
  <c r="Y1404" i="3"/>
  <c r="X1403" i="3"/>
  <c r="V1403" i="3"/>
  <c r="Y1403" i="3"/>
  <c r="X1402" i="3"/>
  <c r="V1402" i="3"/>
  <c r="Y1402" i="3"/>
  <c r="X1401" i="3"/>
  <c r="V1401" i="3"/>
  <c r="Y1401" i="3"/>
  <c r="X1400" i="3"/>
  <c r="V1400" i="3"/>
  <c r="Y1400" i="3"/>
  <c r="X1399" i="3"/>
  <c r="V1399" i="3"/>
  <c r="Y1399" i="3"/>
  <c r="X1398" i="3"/>
  <c r="V1398" i="3"/>
  <c r="Y1398" i="3"/>
  <c r="X1397" i="3"/>
  <c r="V1397" i="3"/>
  <c r="Y1397" i="3"/>
  <c r="X1396" i="3"/>
  <c r="V1396" i="3"/>
  <c r="Y1396" i="3"/>
  <c r="X1395" i="3"/>
  <c r="V1395" i="3"/>
  <c r="Y1395" i="3"/>
  <c r="X1394" i="3"/>
  <c r="V1394" i="3"/>
  <c r="Y1394" i="3"/>
  <c r="X1393" i="3"/>
  <c r="V1393" i="3"/>
  <c r="Y1393" i="3"/>
  <c r="X1392" i="3"/>
  <c r="V1392" i="3"/>
  <c r="Y1392" i="3"/>
  <c r="X1391" i="3"/>
  <c r="V1391" i="3"/>
  <c r="Y1391" i="3"/>
  <c r="X1390" i="3"/>
  <c r="V1390" i="3"/>
  <c r="Y1390" i="3"/>
  <c r="X1389" i="3"/>
  <c r="V1389" i="3"/>
  <c r="Y1389" i="3"/>
  <c r="X1388" i="3"/>
  <c r="V1388" i="3"/>
  <c r="Y1388" i="3"/>
  <c r="X1387" i="3"/>
  <c r="V1387" i="3"/>
  <c r="Y1387" i="3"/>
  <c r="X1386" i="3"/>
  <c r="V1386" i="3"/>
  <c r="Y1386" i="3"/>
  <c r="X1385" i="3"/>
  <c r="V1385" i="3"/>
  <c r="Y1385" i="3"/>
  <c r="X1384" i="3"/>
  <c r="V1384" i="3"/>
  <c r="Y1384" i="3"/>
  <c r="X1383" i="3"/>
  <c r="V1383" i="3"/>
  <c r="Y1383" i="3"/>
  <c r="X1382" i="3"/>
  <c r="V1382" i="3"/>
  <c r="Y1382" i="3"/>
  <c r="X1381" i="3"/>
  <c r="V1381" i="3"/>
  <c r="Y1381" i="3"/>
  <c r="X1380" i="3"/>
  <c r="V1380" i="3"/>
  <c r="Y1380" i="3"/>
  <c r="X1379" i="3"/>
  <c r="V1379" i="3"/>
  <c r="Y1379" i="3"/>
  <c r="X1378" i="3"/>
  <c r="V1378" i="3"/>
  <c r="Y1378" i="3"/>
  <c r="X1377" i="3"/>
  <c r="V1377" i="3"/>
  <c r="Y1377" i="3"/>
  <c r="X1376" i="3"/>
  <c r="V1376" i="3"/>
  <c r="Y1376" i="3"/>
  <c r="X1375" i="3"/>
  <c r="V1375" i="3"/>
  <c r="Y1375" i="3"/>
  <c r="X1374" i="3"/>
  <c r="V1374" i="3"/>
  <c r="Y1374" i="3"/>
  <c r="X1373" i="3"/>
  <c r="V1373" i="3"/>
  <c r="Y1373" i="3"/>
  <c r="X1372" i="3"/>
  <c r="V1372" i="3"/>
  <c r="Y1372" i="3"/>
  <c r="X1371" i="3"/>
  <c r="V1371" i="3"/>
  <c r="Y1371" i="3"/>
  <c r="X1370" i="3"/>
  <c r="V1370" i="3"/>
  <c r="Y1370" i="3"/>
  <c r="X1369" i="3"/>
  <c r="V1369" i="3"/>
  <c r="Y1369" i="3"/>
  <c r="X1368" i="3"/>
  <c r="V1368" i="3"/>
  <c r="Y1368" i="3"/>
  <c r="X1367" i="3"/>
  <c r="V1367" i="3"/>
  <c r="Y1367" i="3"/>
  <c r="X1366" i="3"/>
  <c r="V1366" i="3"/>
  <c r="Y1366" i="3"/>
  <c r="X1365" i="3"/>
  <c r="V1365" i="3"/>
  <c r="Y1365" i="3"/>
  <c r="X1364" i="3"/>
  <c r="V1364" i="3"/>
  <c r="Y1364" i="3"/>
  <c r="X1363" i="3"/>
  <c r="V1363" i="3"/>
  <c r="Y1363" i="3"/>
  <c r="X1362" i="3"/>
  <c r="V1362" i="3"/>
  <c r="Y1362" i="3"/>
  <c r="X1361" i="3"/>
  <c r="V1361" i="3"/>
  <c r="Y1361" i="3"/>
  <c r="X1360" i="3"/>
  <c r="V1360" i="3"/>
  <c r="Y1360" i="3"/>
  <c r="X1359" i="3"/>
  <c r="V1359" i="3"/>
  <c r="Y1359" i="3"/>
  <c r="X1358" i="3"/>
  <c r="V1358" i="3"/>
  <c r="Y1358" i="3"/>
  <c r="X1357" i="3"/>
  <c r="V1357" i="3"/>
  <c r="Y1357" i="3"/>
  <c r="X1356" i="3"/>
  <c r="V1356" i="3"/>
  <c r="Y1356" i="3"/>
  <c r="X1355" i="3"/>
  <c r="V1355" i="3"/>
  <c r="Y1355" i="3"/>
  <c r="X1354" i="3"/>
  <c r="V1354" i="3"/>
  <c r="Y1354" i="3"/>
  <c r="X1353" i="3"/>
  <c r="V1353" i="3"/>
  <c r="Y1353" i="3"/>
  <c r="X1352" i="3"/>
  <c r="V1352" i="3"/>
  <c r="Y1352" i="3"/>
  <c r="X1351" i="3"/>
  <c r="V1351" i="3"/>
  <c r="Y1351" i="3"/>
  <c r="X1350" i="3"/>
  <c r="V1350" i="3"/>
  <c r="Y1350" i="3"/>
  <c r="X1349" i="3"/>
  <c r="V1349" i="3"/>
  <c r="Y1349" i="3"/>
  <c r="X1348" i="3"/>
  <c r="V1348" i="3"/>
  <c r="Y1348" i="3"/>
  <c r="X1347" i="3"/>
  <c r="V1347" i="3"/>
  <c r="Y1347" i="3"/>
  <c r="X1346" i="3"/>
  <c r="V1346" i="3"/>
  <c r="Y1346" i="3"/>
  <c r="X1345" i="3"/>
  <c r="V1345" i="3"/>
  <c r="Y1345" i="3"/>
  <c r="X1344" i="3"/>
  <c r="V1344" i="3"/>
  <c r="Y1344" i="3"/>
  <c r="X1343" i="3"/>
  <c r="V1343" i="3"/>
  <c r="Y1343" i="3"/>
  <c r="X1342" i="3"/>
  <c r="V1342" i="3"/>
  <c r="Y1342" i="3"/>
  <c r="X1341" i="3"/>
  <c r="V1341" i="3"/>
  <c r="Y1341" i="3"/>
  <c r="X1340" i="3"/>
  <c r="V1340" i="3"/>
  <c r="Y1340" i="3"/>
  <c r="X1339" i="3"/>
  <c r="V1339" i="3"/>
  <c r="Y1339" i="3"/>
  <c r="X1338" i="3"/>
  <c r="V1338" i="3"/>
  <c r="Y1338" i="3"/>
  <c r="X1337" i="3"/>
  <c r="V1337" i="3"/>
  <c r="Y1337" i="3"/>
  <c r="X1336" i="3"/>
  <c r="V1336" i="3"/>
  <c r="Y1336" i="3"/>
  <c r="X1335" i="3"/>
  <c r="V1335" i="3"/>
  <c r="Y1335" i="3"/>
  <c r="X1334" i="3"/>
  <c r="V1334" i="3"/>
  <c r="Y1334" i="3"/>
  <c r="X1333" i="3"/>
  <c r="V1333" i="3"/>
  <c r="Y1333" i="3"/>
  <c r="X1332" i="3"/>
  <c r="V1332" i="3"/>
  <c r="Y1332" i="3"/>
  <c r="X1331" i="3"/>
  <c r="V1331" i="3"/>
  <c r="Y1331" i="3"/>
  <c r="X1330" i="3"/>
  <c r="V1330" i="3"/>
  <c r="Y1330" i="3"/>
  <c r="X1329" i="3"/>
  <c r="V1329" i="3"/>
  <c r="Y1329" i="3"/>
  <c r="X1328" i="3"/>
  <c r="V1328" i="3"/>
  <c r="Y1328" i="3"/>
  <c r="X1327" i="3"/>
  <c r="V1327" i="3"/>
  <c r="Y1327" i="3"/>
  <c r="X1326" i="3"/>
  <c r="V1326" i="3"/>
  <c r="Y1326" i="3"/>
  <c r="X1325" i="3"/>
  <c r="V1325" i="3"/>
  <c r="Y1325" i="3"/>
  <c r="X1324" i="3"/>
  <c r="V1324" i="3"/>
  <c r="Y1324" i="3"/>
  <c r="X1323" i="3"/>
  <c r="V1323" i="3"/>
  <c r="Y1323" i="3"/>
  <c r="X1322" i="3"/>
  <c r="V1322" i="3"/>
  <c r="Y1322" i="3"/>
  <c r="X1321" i="3"/>
  <c r="V1321" i="3"/>
  <c r="Y1321" i="3"/>
  <c r="X1320" i="3"/>
  <c r="V1320" i="3"/>
  <c r="Y1320" i="3"/>
  <c r="X1319" i="3"/>
  <c r="V1319" i="3"/>
  <c r="Y1319" i="3"/>
  <c r="X1318" i="3"/>
  <c r="V1318" i="3"/>
  <c r="Y1318" i="3"/>
  <c r="X1317" i="3"/>
  <c r="V1317" i="3"/>
  <c r="Y1317" i="3"/>
  <c r="X1316" i="3"/>
  <c r="V1316" i="3"/>
  <c r="Y1316" i="3"/>
  <c r="X1315" i="3"/>
  <c r="V1315" i="3"/>
  <c r="Y1315" i="3"/>
  <c r="X1314" i="3"/>
  <c r="V1314" i="3"/>
  <c r="Y1314" i="3"/>
  <c r="X1313" i="3"/>
  <c r="V1313" i="3"/>
  <c r="Y1313" i="3"/>
  <c r="X1312" i="3"/>
  <c r="V1312" i="3"/>
  <c r="Y1312" i="3"/>
  <c r="X1311" i="3"/>
  <c r="V1311" i="3"/>
  <c r="Y1311" i="3"/>
  <c r="X1310" i="3"/>
  <c r="V1310" i="3"/>
  <c r="Y1310" i="3"/>
  <c r="X1309" i="3"/>
  <c r="V1309" i="3"/>
  <c r="Y1309" i="3"/>
  <c r="X1308" i="3"/>
  <c r="V1308" i="3"/>
  <c r="Y1308" i="3"/>
  <c r="X1307" i="3"/>
  <c r="V1307" i="3"/>
  <c r="Y1307" i="3"/>
  <c r="X1306" i="3"/>
  <c r="V1306" i="3"/>
  <c r="Y1306" i="3"/>
  <c r="X1305" i="3"/>
  <c r="V1305" i="3"/>
  <c r="Y1305" i="3"/>
  <c r="X1304" i="3"/>
  <c r="V1304" i="3"/>
  <c r="Y1304" i="3"/>
  <c r="X1303" i="3"/>
  <c r="V1303" i="3"/>
  <c r="Y1303" i="3"/>
  <c r="X1302" i="3"/>
  <c r="V1302" i="3"/>
  <c r="Y1302" i="3"/>
  <c r="X1301" i="3"/>
  <c r="V1301" i="3"/>
  <c r="Y1301" i="3"/>
  <c r="X1300" i="3"/>
  <c r="V1300" i="3"/>
  <c r="Y1300" i="3"/>
  <c r="X1299" i="3"/>
  <c r="V1299" i="3"/>
  <c r="Y1299" i="3"/>
  <c r="X1298" i="3"/>
  <c r="V1298" i="3"/>
  <c r="Y1298" i="3"/>
  <c r="X1297" i="3"/>
  <c r="V1297" i="3"/>
  <c r="Y1297" i="3"/>
  <c r="X1296" i="3"/>
  <c r="V1296" i="3"/>
  <c r="Y1296" i="3"/>
  <c r="X1295" i="3"/>
  <c r="V1295" i="3"/>
  <c r="Y1295" i="3"/>
  <c r="X1294" i="3"/>
  <c r="V1294" i="3"/>
  <c r="Y1294" i="3"/>
  <c r="X1293" i="3"/>
  <c r="V1293" i="3"/>
  <c r="Y1293" i="3"/>
  <c r="X1292" i="3"/>
  <c r="V1292" i="3"/>
  <c r="Y1292" i="3"/>
  <c r="X1291" i="3"/>
  <c r="V1291" i="3"/>
  <c r="Y1291" i="3"/>
  <c r="X1290" i="3"/>
  <c r="V1290" i="3"/>
  <c r="Y1290" i="3"/>
  <c r="X1289" i="3"/>
  <c r="V1289" i="3"/>
  <c r="Y1289" i="3"/>
  <c r="X1288" i="3"/>
  <c r="V1288" i="3"/>
  <c r="Y1288" i="3"/>
  <c r="X1287" i="3"/>
  <c r="V1287" i="3"/>
  <c r="Y1287" i="3"/>
  <c r="X1286" i="3"/>
  <c r="V1286" i="3"/>
  <c r="Y1286" i="3"/>
  <c r="X1285" i="3"/>
  <c r="V1285" i="3"/>
  <c r="Y1285" i="3"/>
  <c r="X1284" i="3"/>
  <c r="V1284" i="3"/>
  <c r="Y1284" i="3"/>
  <c r="X1283" i="3"/>
  <c r="V1283" i="3"/>
  <c r="Y1283" i="3"/>
  <c r="X1282" i="3"/>
  <c r="V1282" i="3"/>
  <c r="Y1282" i="3"/>
  <c r="X1281" i="3"/>
  <c r="V1281" i="3"/>
  <c r="Y1281" i="3"/>
  <c r="X1280" i="3"/>
  <c r="V1280" i="3"/>
  <c r="Y1280" i="3"/>
  <c r="X1279" i="3"/>
  <c r="V1279" i="3"/>
  <c r="Y1279" i="3"/>
  <c r="X1278" i="3"/>
  <c r="V1278" i="3"/>
  <c r="Y1278" i="3"/>
  <c r="X1277" i="3"/>
  <c r="V1277" i="3"/>
  <c r="Y1277" i="3"/>
  <c r="X1276" i="3"/>
  <c r="V1276" i="3"/>
  <c r="Y1276" i="3"/>
  <c r="X1275" i="3"/>
  <c r="V1275" i="3"/>
  <c r="Y1275" i="3"/>
  <c r="X1274" i="3"/>
  <c r="V1274" i="3"/>
  <c r="Y1274" i="3"/>
  <c r="X1273" i="3"/>
  <c r="V1273" i="3"/>
  <c r="Y1273" i="3"/>
  <c r="X1272" i="3"/>
  <c r="V1272" i="3"/>
  <c r="Y1272" i="3"/>
  <c r="X1271" i="3"/>
  <c r="V1271" i="3"/>
  <c r="Y1271" i="3"/>
  <c r="X1270" i="3"/>
  <c r="V1270" i="3"/>
  <c r="Y1270" i="3"/>
  <c r="X1269" i="3"/>
  <c r="V1269" i="3"/>
  <c r="Y1269" i="3"/>
  <c r="X1268" i="3"/>
  <c r="V1268" i="3"/>
  <c r="Y1268" i="3"/>
  <c r="X1267" i="3"/>
  <c r="V1267" i="3"/>
  <c r="Y1267" i="3"/>
  <c r="X1266" i="3"/>
  <c r="V1266" i="3"/>
  <c r="Y1266" i="3"/>
  <c r="X1265" i="3"/>
  <c r="V1265" i="3"/>
  <c r="Y1265" i="3"/>
  <c r="X1264" i="3"/>
  <c r="V1264" i="3"/>
  <c r="Y1264" i="3"/>
  <c r="X1263" i="3"/>
  <c r="V1263" i="3"/>
  <c r="Y1263" i="3"/>
  <c r="X1262" i="3"/>
  <c r="V1262" i="3"/>
  <c r="Y1262" i="3"/>
  <c r="X1261" i="3"/>
  <c r="V1261" i="3"/>
  <c r="Y1261" i="3"/>
  <c r="X1260" i="3"/>
  <c r="V1260" i="3"/>
  <c r="Y1260" i="3"/>
  <c r="X1259" i="3"/>
  <c r="V1259" i="3"/>
  <c r="Y1259" i="3"/>
  <c r="X1258" i="3"/>
  <c r="V1258" i="3"/>
  <c r="Y1258" i="3"/>
  <c r="X1257" i="3"/>
  <c r="V1257" i="3"/>
  <c r="Y1257" i="3"/>
  <c r="X1256" i="3"/>
  <c r="V1256" i="3"/>
  <c r="Y1256" i="3"/>
  <c r="X1255" i="3"/>
  <c r="V1255" i="3"/>
  <c r="Y1255" i="3"/>
  <c r="X1254" i="3"/>
  <c r="V1254" i="3"/>
  <c r="Y1254" i="3"/>
  <c r="X1253" i="3"/>
  <c r="V1253" i="3"/>
  <c r="Y1253" i="3"/>
  <c r="X1252" i="3"/>
  <c r="V1252" i="3"/>
  <c r="Y1252" i="3"/>
  <c r="X1251" i="3"/>
  <c r="V1251" i="3"/>
  <c r="Y1251" i="3"/>
  <c r="X1250" i="3"/>
  <c r="V1250" i="3"/>
  <c r="Y1250" i="3"/>
  <c r="X1249" i="3"/>
  <c r="V1249" i="3"/>
  <c r="Y1249" i="3"/>
  <c r="X1248" i="3"/>
  <c r="V1248" i="3"/>
  <c r="Y1248" i="3"/>
  <c r="X1247" i="3"/>
  <c r="V1247" i="3"/>
  <c r="Y1247" i="3"/>
  <c r="X1246" i="3"/>
  <c r="V1246" i="3"/>
  <c r="Y1246" i="3"/>
  <c r="X1245" i="3"/>
  <c r="V1245" i="3"/>
  <c r="Y1245" i="3"/>
  <c r="X1244" i="3"/>
  <c r="V1244" i="3"/>
  <c r="Y1244" i="3"/>
  <c r="X1243" i="3"/>
  <c r="V1243" i="3"/>
  <c r="Y1243" i="3"/>
  <c r="X1242" i="3"/>
  <c r="V1242" i="3"/>
  <c r="Y1242" i="3"/>
  <c r="X1241" i="3"/>
  <c r="V1241" i="3"/>
  <c r="Y1241" i="3"/>
  <c r="X1240" i="3"/>
  <c r="V1240" i="3"/>
  <c r="Y1240" i="3"/>
  <c r="X1239" i="3"/>
  <c r="V1239" i="3"/>
  <c r="Y1239" i="3"/>
  <c r="X1238" i="3"/>
  <c r="V1238" i="3"/>
  <c r="Y1238" i="3"/>
  <c r="X1237" i="3"/>
  <c r="V1237" i="3"/>
  <c r="Y1237" i="3"/>
  <c r="X1236" i="3"/>
  <c r="V1236" i="3"/>
  <c r="Y1236" i="3"/>
  <c r="X1235" i="3"/>
  <c r="V1235" i="3"/>
  <c r="Y1235" i="3"/>
  <c r="X1234" i="3"/>
  <c r="V1234" i="3"/>
  <c r="Y1234" i="3"/>
  <c r="X1233" i="3"/>
  <c r="V1233" i="3"/>
  <c r="Y1233" i="3"/>
  <c r="X1232" i="3"/>
  <c r="V1232" i="3"/>
  <c r="Y1232" i="3"/>
  <c r="X1231" i="3"/>
  <c r="V1231" i="3"/>
  <c r="Y1231" i="3"/>
  <c r="X1230" i="3"/>
  <c r="V1230" i="3"/>
  <c r="Y1230" i="3"/>
  <c r="X1229" i="3"/>
  <c r="V1229" i="3"/>
  <c r="Y1229" i="3"/>
  <c r="X1228" i="3"/>
  <c r="V1228" i="3"/>
  <c r="Y1228" i="3"/>
  <c r="X1227" i="3"/>
  <c r="V1227" i="3"/>
  <c r="Y1227" i="3"/>
  <c r="X1226" i="3"/>
  <c r="V1226" i="3"/>
  <c r="Y1226" i="3"/>
  <c r="X1225" i="3"/>
  <c r="V1225" i="3"/>
  <c r="Y1225" i="3"/>
  <c r="X1224" i="3"/>
  <c r="V1224" i="3"/>
  <c r="Y1224" i="3"/>
  <c r="X1223" i="3"/>
  <c r="V1223" i="3"/>
  <c r="Y1223" i="3"/>
  <c r="X1222" i="3"/>
  <c r="V1222" i="3"/>
  <c r="Y1222" i="3"/>
  <c r="X1221" i="3"/>
  <c r="V1221" i="3"/>
  <c r="Y1221" i="3"/>
  <c r="X1220" i="3"/>
  <c r="V1220" i="3"/>
  <c r="Y1220" i="3"/>
  <c r="X1219" i="3"/>
  <c r="V1219" i="3"/>
  <c r="Y1219" i="3"/>
  <c r="X1218" i="3"/>
  <c r="V1218" i="3"/>
  <c r="Y1218" i="3"/>
  <c r="X1217" i="3"/>
  <c r="V1217" i="3"/>
  <c r="Y1217" i="3"/>
  <c r="X1216" i="3"/>
  <c r="V1216" i="3"/>
  <c r="Y1216" i="3"/>
  <c r="X1215" i="3"/>
  <c r="V1215" i="3"/>
  <c r="Y1215" i="3"/>
  <c r="X1214" i="3"/>
  <c r="V1214" i="3"/>
  <c r="Y1214" i="3"/>
  <c r="X1213" i="3"/>
  <c r="V1213" i="3"/>
  <c r="Y1213" i="3"/>
  <c r="X1212" i="3"/>
  <c r="V1212" i="3"/>
  <c r="Y1212" i="3"/>
  <c r="X1211" i="3"/>
  <c r="V1211" i="3"/>
  <c r="Y1211" i="3"/>
  <c r="X1210" i="3"/>
  <c r="V1210" i="3"/>
  <c r="Y1210" i="3"/>
  <c r="X1209" i="3"/>
  <c r="V1209" i="3"/>
  <c r="Y1209" i="3"/>
  <c r="X1208" i="3"/>
  <c r="V1208" i="3"/>
  <c r="Y1208" i="3"/>
  <c r="X1207" i="3"/>
  <c r="V1207" i="3"/>
  <c r="Y1207" i="3"/>
  <c r="X1206" i="3"/>
  <c r="V1206" i="3"/>
  <c r="Y1206" i="3"/>
  <c r="X1205" i="3"/>
  <c r="V1205" i="3"/>
  <c r="Y1205" i="3"/>
  <c r="X1204" i="3"/>
  <c r="V1204" i="3"/>
  <c r="Y1204" i="3"/>
  <c r="X1203" i="3"/>
  <c r="V1203" i="3"/>
  <c r="Y1203" i="3"/>
  <c r="X1202" i="3"/>
  <c r="V1202" i="3"/>
  <c r="Y1202" i="3"/>
  <c r="X1201" i="3"/>
  <c r="V1201" i="3"/>
  <c r="Y1201" i="3"/>
  <c r="X1200" i="3"/>
  <c r="V1200" i="3"/>
  <c r="Y1200" i="3"/>
  <c r="X1199" i="3"/>
  <c r="V1199" i="3"/>
  <c r="Y1199" i="3"/>
  <c r="X1198" i="3"/>
  <c r="V1198" i="3"/>
  <c r="Y1198" i="3"/>
  <c r="X1197" i="3"/>
  <c r="V1197" i="3"/>
  <c r="Y1197" i="3"/>
  <c r="X1196" i="3"/>
  <c r="V1196" i="3"/>
  <c r="Y1196" i="3"/>
  <c r="X1195" i="3"/>
  <c r="V1195" i="3"/>
  <c r="Y1195" i="3"/>
  <c r="X1194" i="3"/>
  <c r="V1194" i="3"/>
  <c r="Y1194" i="3"/>
  <c r="X1193" i="3"/>
  <c r="V1193" i="3"/>
  <c r="Y1193" i="3"/>
  <c r="X1192" i="3"/>
  <c r="V1192" i="3"/>
  <c r="Y1192" i="3"/>
  <c r="X1191" i="3"/>
  <c r="V1191" i="3"/>
  <c r="Y1191" i="3"/>
  <c r="X1190" i="3"/>
  <c r="V1190" i="3"/>
  <c r="Y1190" i="3"/>
  <c r="X1189" i="3"/>
  <c r="V1189" i="3"/>
  <c r="Y1189" i="3"/>
  <c r="X1188" i="3"/>
  <c r="V1188" i="3"/>
  <c r="Y1188" i="3"/>
  <c r="X1187" i="3"/>
  <c r="V1187" i="3"/>
  <c r="Y1187" i="3"/>
  <c r="X1186" i="3"/>
  <c r="V1186" i="3"/>
  <c r="Y1186" i="3"/>
  <c r="X1185" i="3"/>
  <c r="V1185" i="3"/>
  <c r="Y1185" i="3"/>
  <c r="X1184" i="3"/>
  <c r="V1184" i="3"/>
  <c r="Y1184" i="3"/>
  <c r="X1183" i="3"/>
  <c r="V1183" i="3"/>
  <c r="Y1183" i="3"/>
  <c r="X1182" i="3"/>
  <c r="V1182" i="3"/>
  <c r="Y1182" i="3"/>
  <c r="X1181" i="3"/>
  <c r="V1181" i="3"/>
  <c r="Y1181" i="3"/>
  <c r="X1180" i="3"/>
  <c r="V1180" i="3"/>
  <c r="Y1180" i="3"/>
  <c r="X1179" i="3"/>
  <c r="V1179" i="3"/>
  <c r="Y1179" i="3"/>
  <c r="X1178" i="3"/>
  <c r="V1178" i="3"/>
  <c r="Y1178" i="3"/>
  <c r="X1177" i="3"/>
  <c r="V1177" i="3"/>
  <c r="Y1177" i="3"/>
  <c r="X1176" i="3"/>
  <c r="V1176" i="3"/>
  <c r="Y1176" i="3"/>
  <c r="X1175" i="3"/>
  <c r="V1175" i="3"/>
  <c r="Y1175" i="3"/>
  <c r="X1174" i="3"/>
  <c r="V1174" i="3"/>
  <c r="Y1174" i="3"/>
  <c r="X1173" i="3"/>
  <c r="V1173" i="3"/>
  <c r="Y1173" i="3"/>
  <c r="X1172" i="3"/>
  <c r="V1172" i="3"/>
  <c r="Y1172" i="3"/>
  <c r="X1171" i="3"/>
  <c r="V1171" i="3"/>
  <c r="Y1171" i="3"/>
  <c r="X1170" i="3"/>
  <c r="V1170" i="3"/>
  <c r="Y1170" i="3"/>
  <c r="X1169" i="3"/>
  <c r="V1169" i="3"/>
  <c r="Y1169" i="3"/>
  <c r="X1168" i="3"/>
  <c r="V1168" i="3"/>
  <c r="Y1168" i="3"/>
  <c r="X1167" i="3"/>
  <c r="V1167" i="3"/>
  <c r="Y1167" i="3"/>
  <c r="X1166" i="3"/>
  <c r="V1166" i="3"/>
  <c r="Y1166" i="3"/>
  <c r="X1165" i="3"/>
  <c r="V1165" i="3"/>
  <c r="Y1165" i="3"/>
  <c r="X1164" i="3"/>
  <c r="V1164" i="3"/>
  <c r="Y1164" i="3"/>
  <c r="X1163" i="3"/>
  <c r="V1163" i="3"/>
  <c r="Y1163" i="3"/>
  <c r="X1162" i="3"/>
  <c r="V1162" i="3"/>
  <c r="Y1162" i="3"/>
  <c r="X1161" i="3"/>
  <c r="V1161" i="3"/>
  <c r="Y1161" i="3"/>
  <c r="X1160" i="3"/>
  <c r="V1160" i="3"/>
  <c r="Y1160" i="3"/>
  <c r="X1159" i="3"/>
  <c r="V1159" i="3"/>
  <c r="Y1159" i="3"/>
  <c r="X1158" i="3"/>
  <c r="V1158" i="3"/>
  <c r="Y1158" i="3"/>
  <c r="X1157" i="3"/>
  <c r="V1157" i="3"/>
  <c r="Y1157" i="3"/>
  <c r="X1156" i="3"/>
  <c r="V1156" i="3"/>
  <c r="Y1156" i="3"/>
  <c r="X1155" i="3"/>
  <c r="V1155" i="3"/>
  <c r="Y1155" i="3"/>
  <c r="X1154" i="3"/>
  <c r="V1154" i="3"/>
  <c r="Y1154" i="3"/>
  <c r="X1153" i="3"/>
  <c r="V1153" i="3"/>
  <c r="Y1153" i="3"/>
  <c r="X1152" i="3"/>
  <c r="V1152" i="3"/>
  <c r="Y1152" i="3"/>
  <c r="X1151" i="3"/>
  <c r="V1151" i="3"/>
  <c r="Y1151" i="3"/>
  <c r="X1150" i="3"/>
  <c r="V1150" i="3"/>
  <c r="Y1150" i="3"/>
  <c r="X1149" i="3"/>
  <c r="V1149" i="3"/>
  <c r="Y1149" i="3"/>
  <c r="X1148" i="3"/>
  <c r="V1148" i="3"/>
  <c r="Y1148" i="3"/>
  <c r="X1147" i="3"/>
  <c r="V1147" i="3"/>
  <c r="Y1147" i="3"/>
  <c r="X1146" i="3"/>
  <c r="V1146" i="3"/>
  <c r="Y1146" i="3"/>
  <c r="X1145" i="3"/>
  <c r="V1145" i="3"/>
  <c r="Y1145" i="3"/>
  <c r="X1144" i="3"/>
  <c r="V1144" i="3"/>
  <c r="Y1144" i="3"/>
  <c r="X1143" i="3"/>
  <c r="V1143" i="3"/>
  <c r="Y1143" i="3"/>
  <c r="X1142" i="3"/>
  <c r="V1142" i="3"/>
  <c r="Y1142" i="3"/>
  <c r="X1141" i="3"/>
  <c r="V1141" i="3"/>
  <c r="Y1141" i="3"/>
  <c r="X1140" i="3"/>
  <c r="V1140" i="3"/>
  <c r="Y1140" i="3"/>
  <c r="X1139" i="3"/>
  <c r="V1139" i="3"/>
  <c r="Y1139" i="3"/>
  <c r="X1138" i="3"/>
  <c r="V1138" i="3"/>
  <c r="Y1138" i="3"/>
  <c r="X1137" i="3"/>
  <c r="V1137" i="3"/>
  <c r="Y1137" i="3"/>
  <c r="X1136" i="3"/>
  <c r="V1136" i="3"/>
  <c r="Y1136" i="3"/>
  <c r="X1135" i="3"/>
  <c r="V1135" i="3"/>
  <c r="Y1135" i="3"/>
  <c r="X1134" i="3"/>
  <c r="V1134" i="3"/>
  <c r="Y1134" i="3"/>
  <c r="X1133" i="3"/>
  <c r="V1133" i="3"/>
  <c r="Y1133" i="3"/>
  <c r="X1132" i="3"/>
  <c r="V1132" i="3"/>
  <c r="Y1132" i="3"/>
  <c r="X1131" i="3"/>
  <c r="V1131" i="3"/>
  <c r="Y1131" i="3"/>
  <c r="X1130" i="3"/>
  <c r="V1130" i="3"/>
  <c r="Y1130" i="3"/>
  <c r="X1129" i="3"/>
  <c r="V1129" i="3"/>
  <c r="Y1129" i="3"/>
  <c r="X1128" i="3"/>
  <c r="V1128" i="3"/>
  <c r="Y1128" i="3"/>
  <c r="X1127" i="3"/>
  <c r="V1127" i="3"/>
  <c r="Y1127" i="3"/>
  <c r="X1126" i="3"/>
  <c r="V1126" i="3"/>
  <c r="Y1126" i="3"/>
  <c r="X1125" i="3"/>
  <c r="V1125" i="3"/>
  <c r="Y1125" i="3"/>
  <c r="X1124" i="3"/>
  <c r="V1124" i="3"/>
  <c r="Y1124" i="3"/>
  <c r="X1123" i="3"/>
  <c r="V1123" i="3"/>
  <c r="Y1123" i="3"/>
  <c r="X1122" i="3"/>
  <c r="V1122" i="3"/>
  <c r="Y1122" i="3"/>
  <c r="X1121" i="3"/>
  <c r="V1121" i="3"/>
  <c r="Y1121" i="3"/>
  <c r="X1120" i="3"/>
  <c r="V1120" i="3"/>
  <c r="Y1120" i="3"/>
  <c r="X1119" i="3"/>
  <c r="V1119" i="3"/>
  <c r="Y1119" i="3"/>
  <c r="X1118" i="3"/>
  <c r="V1118" i="3"/>
  <c r="Y1118" i="3"/>
  <c r="X1117" i="3"/>
  <c r="V1117" i="3"/>
  <c r="Y1117" i="3"/>
  <c r="X1116" i="3"/>
  <c r="V1116" i="3"/>
  <c r="Y1116" i="3"/>
  <c r="X1115" i="3"/>
  <c r="V1115" i="3"/>
  <c r="Y1115" i="3"/>
  <c r="X1114" i="3"/>
  <c r="V1114" i="3"/>
  <c r="Y1114" i="3"/>
  <c r="X1113" i="3"/>
  <c r="V1113" i="3"/>
  <c r="Y1113" i="3"/>
  <c r="X1112" i="3"/>
  <c r="V1112" i="3"/>
  <c r="Y1112" i="3"/>
  <c r="X1111" i="3"/>
  <c r="V1111" i="3"/>
  <c r="Y1111" i="3"/>
  <c r="X1110" i="3"/>
  <c r="V1110" i="3"/>
  <c r="Y1110" i="3"/>
  <c r="X1109" i="3"/>
  <c r="V1109" i="3"/>
  <c r="Y1109" i="3"/>
  <c r="X1108" i="3"/>
  <c r="V1108" i="3"/>
  <c r="Y1108" i="3"/>
  <c r="X1107" i="3"/>
  <c r="V1107" i="3"/>
  <c r="Y1107" i="3"/>
  <c r="X1106" i="3"/>
  <c r="V1106" i="3"/>
  <c r="Y1106" i="3"/>
  <c r="X1105" i="3"/>
  <c r="V1105" i="3"/>
  <c r="Y1105" i="3"/>
  <c r="X1104" i="3"/>
  <c r="V1104" i="3"/>
  <c r="Y1104" i="3"/>
  <c r="X1103" i="3"/>
  <c r="V1103" i="3"/>
  <c r="Y1103" i="3"/>
  <c r="X1102" i="3"/>
  <c r="V1102" i="3"/>
  <c r="Y1102" i="3"/>
  <c r="X1101" i="3"/>
  <c r="V1101" i="3"/>
  <c r="Y1101" i="3"/>
  <c r="X1100" i="3"/>
  <c r="V1100" i="3"/>
  <c r="Y1100" i="3"/>
  <c r="X1099" i="3"/>
  <c r="V1099" i="3"/>
  <c r="Y1099" i="3"/>
  <c r="X1098" i="3"/>
  <c r="V1098" i="3"/>
  <c r="Y1098" i="3"/>
  <c r="X1097" i="3"/>
  <c r="V1097" i="3"/>
  <c r="Y1097" i="3"/>
  <c r="X1096" i="3"/>
  <c r="V1096" i="3"/>
  <c r="Y1096" i="3"/>
  <c r="X1095" i="3"/>
  <c r="V1095" i="3"/>
  <c r="Y1095" i="3"/>
  <c r="X1094" i="3"/>
  <c r="V1094" i="3"/>
  <c r="Y1094" i="3"/>
  <c r="X1093" i="3"/>
  <c r="V1093" i="3"/>
  <c r="Y1093" i="3"/>
  <c r="X1092" i="3"/>
  <c r="V1092" i="3"/>
  <c r="Y1092" i="3"/>
  <c r="X1091" i="3"/>
  <c r="V1091" i="3"/>
  <c r="Y1091" i="3"/>
  <c r="X1090" i="3"/>
  <c r="V1090" i="3"/>
  <c r="Y1090" i="3"/>
  <c r="X1089" i="3"/>
  <c r="V1089" i="3"/>
  <c r="Y1089" i="3"/>
  <c r="X1088" i="3"/>
  <c r="V1088" i="3"/>
  <c r="Y1088" i="3"/>
  <c r="X1087" i="3"/>
  <c r="V1087" i="3"/>
  <c r="Y1087" i="3"/>
  <c r="X1086" i="3"/>
  <c r="V1086" i="3"/>
  <c r="Y1086" i="3"/>
  <c r="X1085" i="3"/>
  <c r="V1085" i="3"/>
  <c r="Y1085" i="3"/>
  <c r="X1084" i="3"/>
  <c r="V1084" i="3"/>
  <c r="Y1084" i="3"/>
  <c r="X1083" i="3"/>
  <c r="V1083" i="3"/>
  <c r="Y1083" i="3"/>
  <c r="X1082" i="3"/>
  <c r="V1082" i="3"/>
  <c r="Y1082" i="3"/>
  <c r="X1081" i="3"/>
  <c r="V1081" i="3"/>
  <c r="Y1081" i="3"/>
  <c r="X1080" i="3"/>
  <c r="V1080" i="3"/>
  <c r="Y1080" i="3"/>
  <c r="X1079" i="3"/>
  <c r="V1079" i="3"/>
  <c r="Y1079" i="3"/>
  <c r="X1078" i="3"/>
  <c r="V1078" i="3"/>
  <c r="Y1078" i="3"/>
  <c r="X1077" i="3"/>
  <c r="V1077" i="3"/>
  <c r="Y1077" i="3"/>
  <c r="X1076" i="3"/>
  <c r="V1076" i="3"/>
  <c r="Y1076" i="3"/>
  <c r="X1075" i="3"/>
  <c r="V1075" i="3"/>
  <c r="Y1075" i="3"/>
  <c r="X1074" i="3"/>
  <c r="V1074" i="3"/>
  <c r="Y1074" i="3"/>
  <c r="X1073" i="3"/>
  <c r="V1073" i="3"/>
  <c r="Y1073" i="3"/>
  <c r="X1072" i="3"/>
  <c r="V1072" i="3"/>
  <c r="Y1072" i="3"/>
  <c r="X1071" i="3"/>
  <c r="V1071" i="3"/>
  <c r="Y1071" i="3"/>
  <c r="X1070" i="3"/>
  <c r="V1070" i="3"/>
  <c r="Y1070" i="3"/>
  <c r="X1069" i="3"/>
  <c r="V1069" i="3"/>
  <c r="Y1069" i="3"/>
  <c r="X1068" i="3"/>
  <c r="V1068" i="3"/>
  <c r="Y1068" i="3"/>
  <c r="X1067" i="3"/>
  <c r="V1067" i="3"/>
  <c r="Y1067" i="3"/>
  <c r="X1066" i="3"/>
  <c r="V1066" i="3"/>
  <c r="Y1066" i="3"/>
  <c r="X1065" i="3"/>
  <c r="V1065" i="3"/>
  <c r="Y1065" i="3"/>
  <c r="X1064" i="3"/>
  <c r="V1064" i="3"/>
  <c r="Y1064" i="3"/>
  <c r="X1063" i="3"/>
  <c r="V1063" i="3"/>
  <c r="Y1063" i="3"/>
  <c r="X1062" i="3"/>
  <c r="V1062" i="3"/>
  <c r="Y1062" i="3"/>
  <c r="X1061" i="3"/>
  <c r="V1061" i="3"/>
  <c r="Y1061" i="3"/>
  <c r="X1060" i="3"/>
  <c r="V1060" i="3"/>
  <c r="Y1060" i="3"/>
  <c r="X1059" i="3"/>
  <c r="V1059" i="3"/>
  <c r="Y1059" i="3"/>
  <c r="X1058" i="3"/>
  <c r="V1058" i="3"/>
  <c r="Y1058" i="3"/>
  <c r="X1057" i="3"/>
  <c r="V1057" i="3"/>
  <c r="Y1057" i="3"/>
  <c r="X1056" i="3"/>
  <c r="V1056" i="3"/>
  <c r="Y1056" i="3"/>
  <c r="X1055" i="3"/>
  <c r="V1055" i="3"/>
  <c r="Y1055" i="3"/>
  <c r="X1054" i="3"/>
  <c r="V1054" i="3"/>
  <c r="Y1054" i="3"/>
  <c r="X1053" i="3"/>
  <c r="V1053" i="3"/>
  <c r="Y1053" i="3"/>
  <c r="X1052" i="3"/>
  <c r="V1052" i="3"/>
  <c r="Y1052" i="3"/>
  <c r="X1051" i="3"/>
  <c r="V1051" i="3"/>
  <c r="Y1051" i="3"/>
  <c r="X1050" i="3"/>
  <c r="V1050" i="3"/>
  <c r="Y1050" i="3"/>
  <c r="X1049" i="3"/>
  <c r="V1049" i="3"/>
  <c r="Y1049" i="3"/>
  <c r="X1048" i="3"/>
  <c r="V1048" i="3"/>
  <c r="Y1048" i="3"/>
  <c r="X1047" i="3"/>
  <c r="V1047" i="3"/>
  <c r="Y1047" i="3"/>
  <c r="X1046" i="3"/>
  <c r="V1046" i="3"/>
  <c r="Y1046" i="3"/>
  <c r="X1045" i="3"/>
  <c r="V1045" i="3"/>
  <c r="Y1045" i="3"/>
  <c r="X1044" i="3"/>
  <c r="V1044" i="3"/>
  <c r="Y1044" i="3"/>
  <c r="X1043" i="3"/>
  <c r="V1043" i="3"/>
  <c r="Y1043" i="3"/>
  <c r="X1042" i="3"/>
  <c r="V1042" i="3"/>
  <c r="Y1042" i="3"/>
  <c r="X1041" i="3"/>
  <c r="V1041" i="3"/>
  <c r="Y1041" i="3"/>
  <c r="X1040" i="3"/>
  <c r="V1040" i="3"/>
  <c r="Y1040" i="3"/>
  <c r="X1039" i="3"/>
  <c r="V1039" i="3"/>
  <c r="Y1039" i="3"/>
  <c r="X1038" i="3"/>
  <c r="V1038" i="3"/>
  <c r="Y1038" i="3"/>
  <c r="X1037" i="3"/>
  <c r="V1037" i="3"/>
  <c r="Y1037" i="3"/>
  <c r="X1036" i="3"/>
  <c r="V1036" i="3"/>
  <c r="Y1036" i="3"/>
  <c r="X1035" i="3"/>
  <c r="V1035" i="3"/>
  <c r="Y1035" i="3"/>
  <c r="X1034" i="3"/>
  <c r="V1034" i="3"/>
  <c r="Y1034" i="3"/>
  <c r="X1033" i="3"/>
  <c r="V1033" i="3"/>
  <c r="Y1033" i="3"/>
  <c r="X1032" i="3"/>
  <c r="V1032" i="3"/>
  <c r="Y1032" i="3"/>
  <c r="X1031" i="3"/>
  <c r="V1031" i="3"/>
  <c r="Y1031" i="3"/>
  <c r="X1030" i="3"/>
  <c r="V1030" i="3"/>
  <c r="Y1030" i="3"/>
  <c r="X1029" i="3"/>
  <c r="V1029" i="3"/>
  <c r="Y1029" i="3"/>
  <c r="X1028" i="3"/>
  <c r="V1028" i="3"/>
  <c r="Y1028" i="3"/>
  <c r="X1027" i="3"/>
  <c r="V1027" i="3"/>
  <c r="Y1027" i="3"/>
  <c r="X1026" i="3"/>
  <c r="V1026" i="3"/>
  <c r="Y1026" i="3"/>
  <c r="X1025" i="3"/>
  <c r="V1025" i="3"/>
  <c r="Y1025" i="3"/>
  <c r="X1024" i="3"/>
  <c r="V1024" i="3"/>
  <c r="Y1024" i="3"/>
  <c r="X1023" i="3"/>
  <c r="V1023" i="3"/>
  <c r="Y1023" i="3"/>
  <c r="X1022" i="3"/>
  <c r="V1022" i="3"/>
  <c r="Y1022" i="3"/>
  <c r="X1021" i="3"/>
  <c r="V1021" i="3"/>
  <c r="Y1021" i="3"/>
  <c r="X1020" i="3"/>
  <c r="V1020" i="3"/>
  <c r="Y1020" i="3"/>
  <c r="X1019" i="3"/>
  <c r="V1019" i="3"/>
  <c r="Y1019" i="3"/>
  <c r="X1018" i="3"/>
  <c r="V1018" i="3"/>
  <c r="Y1018" i="3"/>
  <c r="X1017" i="3"/>
  <c r="V1017" i="3"/>
  <c r="Y1017" i="3"/>
  <c r="X1016" i="3"/>
  <c r="V1016" i="3"/>
  <c r="Y1016" i="3"/>
  <c r="X1015" i="3"/>
  <c r="V1015" i="3"/>
  <c r="Y1015" i="3"/>
  <c r="X1014" i="3"/>
  <c r="V1014" i="3"/>
  <c r="Y1014" i="3"/>
  <c r="X1013" i="3"/>
  <c r="V1013" i="3"/>
  <c r="Y1013" i="3"/>
  <c r="X1012" i="3"/>
  <c r="V1012" i="3"/>
  <c r="Y1012" i="3"/>
  <c r="X1011" i="3"/>
  <c r="V1011" i="3"/>
  <c r="Y1011" i="3"/>
  <c r="X1010" i="3"/>
  <c r="V1010" i="3"/>
  <c r="Y1010" i="3"/>
  <c r="X1009" i="3"/>
  <c r="V1009" i="3"/>
  <c r="Y1009" i="3"/>
  <c r="X1008" i="3"/>
  <c r="V1008" i="3"/>
  <c r="Y1008" i="3"/>
  <c r="X1007" i="3"/>
  <c r="V1007" i="3"/>
  <c r="Y1007" i="3"/>
  <c r="X1006" i="3"/>
  <c r="V1006" i="3"/>
  <c r="Y1006" i="3"/>
  <c r="X1005" i="3"/>
  <c r="V1005" i="3"/>
  <c r="Y1005" i="3"/>
  <c r="X1004" i="3"/>
  <c r="V1004" i="3"/>
  <c r="Y1004" i="3"/>
  <c r="X1003" i="3"/>
  <c r="V1003" i="3"/>
  <c r="Y1003" i="3"/>
  <c r="X1002" i="3"/>
  <c r="V1002" i="3"/>
  <c r="Y1002" i="3"/>
  <c r="X1001" i="3"/>
  <c r="V1001" i="3"/>
  <c r="Y1001" i="3"/>
  <c r="X1000" i="3"/>
  <c r="V1000" i="3"/>
  <c r="Y1000" i="3"/>
  <c r="X999" i="3"/>
  <c r="V999" i="3"/>
  <c r="Y999" i="3"/>
  <c r="X998" i="3"/>
  <c r="V998" i="3"/>
  <c r="Y998" i="3"/>
  <c r="X997" i="3"/>
  <c r="V997" i="3"/>
  <c r="Y997" i="3"/>
  <c r="X996" i="3"/>
  <c r="V996" i="3"/>
  <c r="Y996" i="3"/>
  <c r="X995" i="3"/>
  <c r="V995" i="3"/>
  <c r="Y995" i="3"/>
  <c r="X994" i="3"/>
  <c r="V994" i="3"/>
  <c r="Y994" i="3"/>
  <c r="X993" i="3"/>
  <c r="V993" i="3"/>
  <c r="Y993" i="3"/>
  <c r="X992" i="3"/>
  <c r="V992" i="3"/>
  <c r="Y992" i="3"/>
  <c r="X991" i="3"/>
  <c r="V991" i="3"/>
  <c r="Y991" i="3"/>
  <c r="X990" i="3"/>
  <c r="V990" i="3"/>
  <c r="Y990" i="3"/>
  <c r="X989" i="3"/>
  <c r="V989" i="3"/>
  <c r="Y989" i="3"/>
  <c r="X988" i="3"/>
  <c r="V988" i="3"/>
  <c r="Y988" i="3"/>
  <c r="X987" i="3"/>
  <c r="V987" i="3"/>
  <c r="Y987" i="3"/>
  <c r="X986" i="3"/>
  <c r="V986" i="3"/>
  <c r="Y986" i="3"/>
  <c r="X985" i="3"/>
  <c r="V985" i="3"/>
  <c r="Y985" i="3"/>
  <c r="X984" i="3"/>
  <c r="V984" i="3"/>
  <c r="Y984" i="3"/>
  <c r="X983" i="3"/>
  <c r="V983" i="3"/>
  <c r="Y983" i="3"/>
  <c r="X982" i="3"/>
  <c r="V982" i="3"/>
  <c r="Y982" i="3"/>
  <c r="X981" i="3"/>
  <c r="V981" i="3"/>
  <c r="Y981" i="3"/>
  <c r="X980" i="3"/>
  <c r="V980" i="3"/>
  <c r="Y980" i="3"/>
  <c r="X979" i="3"/>
  <c r="V979" i="3"/>
  <c r="Y979" i="3"/>
  <c r="X978" i="3"/>
  <c r="V978" i="3"/>
  <c r="Y978" i="3"/>
  <c r="X977" i="3"/>
  <c r="V977" i="3"/>
  <c r="Y977" i="3"/>
  <c r="X976" i="3"/>
  <c r="V976" i="3"/>
  <c r="Y976" i="3"/>
  <c r="X975" i="3"/>
  <c r="V975" i="3"/>
  <c r="Y975" i="3"/>
  <c r="X974" i="3"/>
  <c r="V974" i="3"/>
  <c r="Y974" i="3"/>
  <c r="X973" i="3"/>
  <c r="V973" i="3"/>
  <c r="Y973" i="3"/>
  <c r="X972" i="3"/>
  <c r="V972" i="3"/>
  <c r="Y972" i="3"/>
  <c r="X971" i="3"/>
  <c r="V971" i="3"/>
  <c r="Y971" i="3"/>
  <c r="X970" i="3"/>
  <c r="V970" i="3"/>
  <c r="Y970" i="3"/>
  <c r="X969" i="3"/>
  <c r="V969" i="3"/>
  <c r="Y969" i="3"/>
  <c r="X968" i="3"/>
  <c r="V968" i="3"/>
  <c r="Y968" i="3"/>
  <c r="X967" i="3"/>
  <c r="V967" i="3"/>
  <c r="Y967" i="3"/>
  <c r="X966" i="3"/>
  <c r="V966" i="3"/>
  <c r="Y966" i="3"/>
  <c r="X965" i="3"/>
  <c r="V965" i="3"/>
  <c r="Y965" i="3"/>
  <c r="X964" i="3"/>
  <c r="V964" i="3"/>
  <c r="Y964" i="3"/>
  <c r="X963" i="3"/>
  <c r="V963" i="3"/>
  <c r="Y963" i="3"/>
  <c r="X962" i="3"/>
  <c r="V962" i="3"/>
  <c r="Y962" i="3"/>
  <c r="X961" i="3"/>
  <c r="V961" i="3"/>
  <c r="Y961" i="3"/>
  <c r="X960" i="3"/>
  <c r="V960" i="3"/>
  <c r="Y960" i="3"/>
  <c r="X959" i="3"/>
  <c r="V959" i="3"/>
  <c r="Y959" i="3"/>
  <c r="X958" i="3"/>
  <c r="V958" i="3"/>
  <c r="Y958" i="3"/>
  <c r="X957" i="3"/>
  <c r="V957" i="3"/>
  <c r="Y957" i="3"/>
  <c r="X956" i="3"/>
  <c r="V956" i="3"/>
  <c r="Y956" i="3"/>
  <c r="X955" i="3"/>
  <c r="V955" i="3"/>
  <c r="Y955" i="3"/>
  <c r="X954" i="3"/>
  <c r="V954" i="3"/>
  <c r="Y954" i="3"/>
  <c r="X953" i="3"/>
  <c r="V953" i="3"/>
  <c r="Y953" i="3"/>
  <c r="X952" i="3"/>
  <c r="V952" i="3"/>
  <c r="Y952" i="3"/>
  <c r="X951" i="3"/>
  <c r="V951" i="3"/>
  <c r="Y951" i="3"/>
  <c r="X950" i="3"/>
  <c r="V950" i="3"/>
  <c r="Y950" i="3"/>
  <c r="X949" i="3"/>
  <c r="V949" i="3"/>
  <c r="Y949" i="3"/>
  <c r="X948" i="3"/>
  <c r="V948" i="3"/>
  <c r="Y948" i="3"/>
  <c r="X947" i="3"/>
  <c r="V947" i="3"/>
  <c r="Y947" i="3"/>
  <c r="X946" i="3"/>
  <c r="V946" i="3"/>
  <c r="Y946" i="3"/>
  <c r="X945" i="3"/>
  <c r="V945" i="3"/>
  <c r="Y945" i="3"/>
  <c r="X944" i="3"/>
  <c r="V944" i="3"/>
  <c r="Y944" i="3"/>
  <c r="X943" i="3"/>
  <c r="V943" i="3"/>
  <c r="Y943" i="3"/>
  <c r="X942" i="3"/>
  <c r="V942" i="3"/>
  <c r="Y942" i="3"/>
  <c r="X941" i="3"/>
  <c r="V941" i="3"/>
  <c r="Y941" i="3"/>
  <c r="X940" i="3"/>
  <c r="V940" i="3"/>
  <c r="Y940" i="3"/>
  <c r="X939" i="3"/>
  <c r="V939" i="3"/>
  <c r="Y939" i="3"/>
  <c r="X938" i="3"/>
  <c r="V938" i="3"/>
  <c r="Y938" i="3"/>
  <c r="X937" i="3"/>
  <c r="V937" i="3"/>
  <c r="Y937" i="3"/>
  <c r="X936" i="3"/>
  <c r="V936" i="3"/>
  <c r="Y936" i="3"/>
  <c r="X935" i="3"/>
  <c r="V935" i="3"/>
  <c r="Y935" i="3"/>
  <c r="X934" i="3"/>
  <c r="V934" i="3"/>
  <c r="Y934" i="3"/>
  <c r="X933" i="3"/>
  <c r="V933" i="3"/>
  <c r="Y933" i="3"/>
  <c r="X932" i="3"/>
  <c r="V932" i="3"/>
  <c r="Y932" i="3"/>
  <c r="X931" i="3"/>
  <c r="V931" i="3"/>
  <c r="Y931" i="3"/>
  <c r="X930" i="3"/>
  <c r="V930" i="3"/>
  <c r="Y930" i="3"/>
  <c r="X929" i="3"/>
  <c r="V929" i="3"/>
  <c r="Y929" i="3"/>
  <c r="X928" i="3"/>
  <c r="V928" i="3"/>
  <c r="Y928" i="3"/>
  <c r="X927" i="3"/>
  <c r="V927" i="3"/>
  <c r="Y927" i="3"/>
  <c r="X926" i="3"/>
  <c r="V926" i="3"/>
  <c r="Y926" i="3"/>
  <c r="X925" i="3"/>
  <c r="V925" i="3"/>
  <c r="Y925" i="3"/>
  <c r="X924" i="3"/>
  <c r="V924" i="3"/>
  <c r="Y924" i="3"/>
  <c r="X923" i="3"/>
  <c r="V923" i="3"/>
  <c r="Y923" i="3"/>
  <c r="X922" i="3"/>
  <c r="V922" i="3"/>
  <c r="Y922" i="3"/>
  <c r="X921" i="3"/>
  <c r="V921" i="3"/>
  <c r="Y921" i="3"/>
  <c r="X920" i="3"/>
  <c r="V920" i="3"/>
  <c r="Y920" i="3"/>
  <c r="X919" i="3"/>
  <c r="V919" i="3"/>
  <c r="Y919" i="3"/>
  <c r="X918" i="3"/>
  <c r="V918" i="3"/>
  <c r="Y918" i="3"/>
  <c r="X917" i="3"/>
  <c r="V917" i="3"/>
  <c r="Y917" i="3"/>
  <c r="X916" i="3"/>
  <c r="V916" i="3"/>
  <c r="Y916" i="3"/>
  <c r="X915" i="3"/>
  <c r="V915" i="3"/>
  <c r="Y915" i="3"/>
  <c r="X914" i="3"/>
  <c r="V914" i="3"/>
  <c r="Y914" i="3"/>
  <c r="X913" i="3"/>
  <c r="V913" i="3"/>
  <c r="Y913" i="3"/>
  <c r="X912" i="3"/>
  <c r="V912" i="3"/>
  <c r="Y912" i="3"/>
  <c r="X911" i="3"/>
  <c r="V911" i="3"/>
  <c r="Y911" i="3"/>
  <c r="X910" i="3"/>
  <c r="V910" i="3"/>
  <c r="Y910" i="3"/>
  <c r="X909" i="3"/>
  <c r="V909" i="3"/>
  <c r="Y909" i="3"/>
  <c r="X908" i="3"/>
  <c r="V908" i="3"/>
  <c r="Y908" i="3"/>
  <c r="X907" i="3"/>
  <c r="V907" i="3"/>
  <c r="Y907" i="3"/>
  <c r="X906" i="3"/>
  <c r="V906" i="3"/>
  <c r="Y906" i="3"/>
  <c r="X905" i="3"/>
  <c r="V905" i="3"/>
  <c r="Y905" i="3"/>
  <c r="X904" i="3"/>
  <c r="V904" i="3"/>
  <c r="Y904" i="3"/>
  <c r="X903" i="3"/>
  <c r="V903" i="3"/>
  <c r="Y903" i="3"/>
  <c r="X902" i="3"/>
  <c r="V902" i="3"/>
  <c r="Y902" i="3"/>
  <c r="X901" i="3"/>
  <c r="V901" i="3"/>
  <c r="Y901" i="3"/>
  <c r="X900" i="3"/>
  <c r="V900" i="3"/>
  <c r="Y900" i="3"/>
  <c r="X899" i="3"/>
  <c r="V899" i="3"/>
  <c r="Y899" i="3"/>
  <c r="X898" i="3"/>
  <c r="V898" i="3"/>
  <c r="Y898" i="3"/>
  <c r="X897" i="3"/>
  <c r="V897" i="3"/>
  <c r="Y897" i="3"/>
  <c r="X896" i="3"/>
  <c r="V896" i="3"/>
  <c r="Y896" i="3"/>
  <c r="X895" i="3"/>
  <c r="V895" i="3"/>
  <c r="Y895" i="3"/>
  <c r="X894" i="3"/>
  <c r="V894" i="3"/>
  <c r="Y894" i="3"/>
  <c r="X893" i="3"/>
  <c r="V893" i="3"/>
  <c r="Y893" i="3"/>
  <c r="X892" i="3"/>
  <c r="V892" i="3"/>
  <c r="Y892" i="3"/>
  <c r="X891" i="3"/>
  <c r="V891" i="3"/>
  <c r="Y891" i="3"/>
  <c r="X890" i="3"/>
  <c r="V890" i="3"/>
  <c r="Y890" i="3"/>
  <c r="X889" i="3"/>
  <c r="V889" i="3"/>
  <c r="Y889" i="3"/>
  <c r="X888" i="3"/>
  <c r="V888" i="3"/>
  <c r="Y888" i="3"/>
  <c r="X887" i="3"/>
  <c r="V887" i="3"/>
  <c r="Y887" i="3"/>
  <c r="X886" i="3"/>
  <c r="V886" i="3"/>
  <c r="Y886" i="3"/>
  <c r="X885" i="3"/>
  <c r="V885" i="3"/>
  <c r="Y885" i="3"/>
  <c r="X884" i="3"/>
  <c r="V884" i="3"/>
  <c r="Y884" i="3"/>
  <c r="X883" i="3"/>
  <c r="V883" i="3"/>
  <c r="Y883" i="3"/>
  <c r="X882" i="3"/>
  <c r="V882" i="3"/>
  <c r="Y882" i="3"/>
  <c r="X881" i="3"/>
  <c r="V881" i="3"/>
  <c r="Y881" i="3"/>
  <c r="X880" i="3"/>
  <c r="V880" i="3"/>
  <c r="Y880" i="3"/>
  <c r="X879" i="3"/>
  <c r="V879" i="3"/>
  <c r="Y879" i="3"/>
  <c r="X878" i="3"/>
  <c r="V878" i="3"/>
  <c r="Y878" i="3"/>
  <c r="X877" i="3"/>
  <c r="V877" i="3"/>
  <c r="Y877" i="3"/>
  <c r="X876" i="3"/>
  <c r="V876" i="3"/>
  <c r="Y876" i="3"/>
  <c r="X875" i="3"/>
  <c r="V875" i="3"/>
  <c r="Y875" i="3"/>
  <c r="X874" i="3"/>
  <c r="V874" i="3"/>
  <c r="Y874" i="3"/>
  <c r="X873" i="3"/>
  <c r="V873" i="3"/>
  <c r="Y873" i="3"/>
  <c r="X872" i="3"/>
  <c r="V872" i="3"/>
  <c r="Y872" i="3"/>
  <c r="X871" i="3"/>
  <c r="V871" i="3"/>
  <c r="Y871" i="3"/>
  <c r="X870" i="3"/>
  <c r="V870" i="3"/>
  <c r="Y870" i="3"/>
  <c r="X869" i="3"/>
  <c r="V869" i="3"/>
  <c r="Y869" i="3"/>
  <c r="X868" i="3"/>
  <c r="V868" i="3"/>
  <c r="Y868" i="3"/>
  <c r="X867" i="3"/>
  <c r="V867" i="3"/>
  <c r="Y867" i="3"/>
  <c r="X866" i="3"/>
  <c r="V866" i="3"/>
  <c r="Y866" i="3"/>
  <c r="X865" i="3"/>
  <c r="V865" i="3"/>
  <c r="Y865" i="3"/>
  <c r="X864" i="3"/>
  <c r="V864" i="3"/>
  <c r="Y864" i="3"/>
  <c r="X863" i="3"/>
  <c r="V863" i="3"/>
  <c r="Y863" i="3"/>
  <c r="X862" i="3"/>
  <c r="V862" i="3"/>
  <c r="Y862" i="3"/>
  <c r="X861" i="3"/>
  <c r="V861" i="3"/>
  <c r="Y861" i="3"/>
  <c r="X860" i="3"/>
  <c r="V860" i="3"/>
  <c r="Y860" i="3"/>
  <c r="X859" i="3"/>
  <c r="V859" i="3"/>
  <c r="Y859" i="3"/>
  <c r="X858" i="3"/>
  <c r="V858" i="3"/>
  <c r="Y858" i="3"/>
  <c r="X857" i="3"/>
  <c r="V857" i="3"/>
  <c r="Y857" i="3"/>
  <c r="X856" i="3"/>
  <c r="V856" i="3"/>
  <c r="Y856" i="3"/>
  <c r="X855" i="3"/>
  <c r="V855" i="3"/>
  <c r="Y855" i="3"/>
  <c r="X854" i="3"/>
  <c r="V854" i="3"/>
  <c r="Y854" i="3"/>
  <c r="X853" i="3"/>
  <c r="V853" i="3"/>
  <c r="Y853" i="3"/>
  <c r="X852" i="3"/>
  <c r="V852" i="3"/>
  <c r="Y852" i="3"/>
  <c r="X851" i="3"/>
  <c r="V851" i="3"/>
  <c r="Y851" i="3"/>
  <c r="X850" i="3"/>
  <c r="V850" i="3"/>
  <c r="Y850" i="3"/>
  <c r="X849" i="3"/>
  <c r="V849" i="3"/>
  <c r="Y849" i="3"/>
  <c r="X848" i="3"/>
  <c r="V848" i="3"/>
  <c r="Y848" i="3"/>
  <c r="X847" i="3"/>
  <c r="V847" i="3"/>
  <c r="Y847" i="3"/>
  <c r="X846" i="3"/>
  <c r="V846" i="3"/>
  <c r="Y846" i="3"/>
  <c r="X845" i="3"/>
  <c r="V845" i="3"/>
  <c r="Y845" i="3"/>
  <c r="X844" i="3"/>
  <c r="V844" i="3"/>
  <c r="Y844" i="3"/>
  <c r="X843" i="3"/>
  <c r="V843" i="3"/>
  <c r="Y843" i="3"/>
  <c r="X842" i="3"/>
  <c r="V842" i="3"/>
  <c r="Y842" i="3"/>
  <c r="X841" i="3"/>
  <c r="V841" i="3"/>
  <c r="Y841" i="3"/>
  <c r="X840" i="3"/>
  <c r="V840" i="3"/>
  <c r="Y840" i="3"/>
  <c r="X839" i="3"/>
  <c r="V839" i="3"/>
  <c r="Y839" i="3"/>
  <c r="X838" i="3"/>
  <c r="V838" i="3"/>
  <c r="Y838" i="3"/>
  <c r="X837" i="3"/>
  <c r="V837" i="3"/>
  <c r="Y837" i="3"/>
  <c r="X836" i="3"/>
  <c r="V836" i="3"/>
  <c r="Y836" i="3"/>
  <c r="X835" i="3"/>
  <c r="V835" i="3"/>
  <c r="Y835" i="3"/>
  <c r="X834" i="3"/>
  <c r="V834" i="3"/>
  <c r="Y834" i="3"/>
  <c r="X833" i="3"/>
  <c r="V833" i="3"/>
  <c r="Y833" i="3"/>
  <c r="X832" i="3"/>
  <c r="V832" i="3"/>
  <c r="Y832" i="3"/>
  <c r="X831" i="3"/>
  <c r="V831" i="3"/>
  <c r="Y831" i="3"/>
  <c r="X830" i="3"/>
  <c r="V830" i="3"/>
  <c r="Y830" i="3"/>
  <c r="X829" i="3"/>
  <c r="V829" i="3"/>
  <c r="Y829" i="3"/>
  <c r="X828" i="3"/>
  <c r="V828" i="3"/>
  <c r="Y828" i="3"/>
  <c r="X827" i="3"/>
  <c r="V827" i="3"/>
  <c r="Y827" i="3"/>
  <c r="X826" i="3"/>
  <c r="V826" i="3"/>
  <c r="Y826" i="3"/>
  <c r="X825" i="3"/>
  <c r="V825" i="3"/>
  <c r="Y825" i="3"/>
  <c r="X824" i="3"/>
  <c r="V824" i="3"/>
  <c r="Y824" i="3"/>
  <c r="X823" i="3"/>
  <c r="V823" i="3"/>
  <c r="Y823" i="3"/>
  <c r="X822" i="3"/>
  <c r="V822" i="3"/>
  <c r="Y822" i="3"/>
  <c r="X821" i="3"/>
  <c r="V821" i="3"/>
  <c r="Y821" i="3"/>
  <c r="X820" i="3"/>
  <c r="V820" i="3"/>
  <c r="Y820" i="3"/>
  <c r="X819" i="3"/>
  <c r="V819" i="3"/>
  <c r="Y819" i="3"/>
  <c r="X818" i="3"/>
  <c r="V818" i="3"/>
  <c r="Y818" i="3"/>
  <c r="X817" i="3"/>
  <c r="V817" i="3"/>
  <c r="Y817" i="3"/>
  <c r="X816" i="3"/>
  <c r="V816" i="3"/>
  <c r="Y816" i="3"/>
  <c r="X815" i="3"/>
  <c r="V815" i="3"/>
  <c r="Y815" i="3"/>
  <c r="X814" i="3"/>
  <c r="V814" i="3"/>
  <c r="Y814" i="3"/>
  <c r="X813" i="3"/>
  <c r="V813" i="3"/>
  <c r="Y813" i="3"/>
  <c r="X812" i="3"/>
  <c r="V812" i="3"/>
  <c r="Y812" i="3"/>
  <c r="X811" i="3"/>
  <c r="V811" i="3"/>
  <c r="Y811" i="3"/>
  <c r="X810" i="3"/>
  <c r="V810" i="3"/>
  <c r="Y810" i="3"/>
  <c r="X809" i="3"/>
  <c r="V809" i="3"/>
  <c r="Y809" i="3"/>
  <c r="X808" i="3"/>
  <c r="V808" i="3"/>
  <c r="Y808" i="3"/>
  <c r="X807" i="3"/>
  <c r="V807" i="3"/>
  <c r="Y807" i="3"/>
  <c r="X806" i="3"/>
  <c r="V806" i="3"/>
  <c r="Y806" i="3"/>
  <c r="X805" i="3"/>
  <c r="V805" i="3"/>
  <c r="Y805" i="3"/>
  <c r="X804" i="3"/>
  <c r="V804" i="3"/>
  <c r="Y804" i="3"/>
  <c r="X803" i="3"/>
  <c r="V803" i="3"/>
  <c r="Y803" i="3"/>
  <c r="X802" i="3"/>
  <c r="V802" i="3"/>
  <c r="Y802" i="3"/>
  <c r="X801" i="3"/>
  <c r="V801" i="3"/>
  <c r="Y801" i="3"/>
  <c r="X800" i="3"/>
  <c r="V800" i="3"/>
  <c r="Y800" i="3"/>
  <c r="X799" i="3"/>
  <c r="V799" i="3"/>
  <c r="Y799" i="3"/>
  <c r="X798" i="3"/>
  <c r="V798" i="3"/>
  <c r="Y798" i="3"/>
  <c r="X797" i="3"/>
  <c r="V797" i="3"/>
  <c r="Y797" i="3"/>
  <c r="X796" i="3"/>
  <c r="V796" i="3"/>
  <c r="Y796" i="3"/>
  <c r="X795" i="3"/>
  <c r="V795" i="3"/>
  <c r="Y795" i="3"/>
  <c r="X794" i="3"/>
  <c r="V794" i="3"/>
  <c r="Y794" i="3"/>
  <c r="X793" i="3"/>
  <c r="V793" i="3"/>
  <c r="Y793" i="3"/>
  <c r="X792" i="3"/>
  <c r="V792" i="3"/>
  <c r="Y792" i="3"/>
  <c r="X791" i="3"/>
  <c r="V791" i="3"/>
  <c r="Y791" i="3"/>
  <c r="X790" i="3"/>
  <c r="V790" i="3"/>
  <c r="Y790" i="3"/>
  <c r="X789" i="3"/>
  <c r="V789" i="3"/>
  <c r="Y789" i="3"/>
  <c r="X788" i="3"/>
  <c r="V788" i="3"/>
  <c r="Y788" i="3"/>
  <c r="X787" i="3"/>
  <c r="V787" i="3"/>
  <c r="Y787" i="3"/>
  <c r="X786" i="3"/>
  <c r="V786" i="3"/>
  <c r="Y786" i="3"/>
  <c r="X785" i="3"/>
  <c r="V785" i="3"/>
  <c r="Y785" i="3"/>
  <c r="X784" i="3"/>
  <c r="V784" i="3"/>
  <c r="Y784" i="3"/>
  <c r="X783" i="3"/>
  <c r="V783" i="3"/>
  <c r="Y783" i="3"/>
  <c r="X782" i="3"/>
  <c r="V782" i="3"/>
  <c r="Y782" i="3"/>
  <c r="X781" i="3"/>
  <c r="V781" i="3"/>
  <c r="Y781" i="3"/>
  <c r="X780" i="3"/>
  <c r="V780" i="3"/>
  <c r="Y780" i="3"/>
  <c r="X779" i="3"/>
  <c r="V779" i="3"/>
  <c r="Y779" i="3"/>
  <c r="X778" i="3"/>
  <c r="V778" i="3"/>
  <c r="Y778" i="3"/>
  <c r="X777" i="3"/>
  <c r="V777" i="3"/>
  <c r="Y777" i="3"/>
  <c r="X776" i="3"/>
  <c r="V776" i="3"/>
  <c r="Y776" i="3"/>
  <c r="X775" i="3"/>
  <c r="V775" i="3"/>
  <c r="Y775" i="3"/>
  <c r="X774" i="3"/>
  <c r="V774" i="3"/>
  <c r="Y774" i="3"/>
  <c r="X773" i="3"/>
  <c r="V773" i="3"/>
  <c r="Y773" i="3"/>
  <c r="X772" i="3"/>
  <c r="V772" i="3"/>
  <c r="Y772" i="3"/>
  <c r="X771" i="3"/>
  <c r="V771" i="3"/>
  <c r="Y771" i="3"/>
  <c r="X770" i="3"/>
  <c r="V770" i="3"/>
  <c r="Y770" i="3"/>
  <c r="X769" i="3"/>
  <c r="V769" i="3"/>
  <c r="Y769" i="3"/>
  <c r="X768" i="3"/>
  <c r="V768" i="3"/>
  <c r="Y768" i="3"/>
  <c r="X767" i="3"/>
  <c r="V767" i="3"/>
  <c r="Y767" i="3"/>
  <c r="X766" i="3"/>
  <c r="V766" i="3"/>
  <c r="Y766" i="3"/>
  <c r="X765" i="3"/>
  <c r="V765" i="3"/>
  <c r="Y765" i="3"/>
  <c r="X764" i="3"/>
  <c r="V764" i="3"/>
  <c r="Y764" i="3"/>
  <c r="X763" i="3"/>
  <c r="V763" i="3"/>
  <c r="Y763" i="3"/>
  <c r="X762" i="3"/>
  <c r="V762" i="3"/>
  <c r="Y762" i="3"/>
  <c r="X761" i="3"/>
  <c r="V761" i="3"/>
  <c r="Y761" i="3"/>
  <c r="X760" i="3"/>
  <c r="V760" i="3"/>
  <c r="Y760" i="3"/>
  <c r="X759" i="3"/>
  <c r="V759" i="3"/>
  <c r="Y759" i="3"/>
  <c r="X758" i="3"/>
  <c r="V758" i="3"/>
  <c r="Y758" i="3"/>
  <c r="X757" i="3"/>
  <c r="V757" i="3"/>
  <c r="Y757" i="3"/>
  <c r="X756" i="3"/>
  <c r="V756" i="3"/>
  <c r="Y756" i="3"/>
  <c r="X755" i="3"/>
  <c r="V755" i="3"/>
  <c r="Y755" i="3"/>
  <c r="X754" i="3"/>
  <c r="V754" i="3"/>
  <c r="Y754" i="3"/>
  <c r="X753" i="3"/>
  <c r="V753" i="3"/>
  <c r="Y753" i="3"/>
  <c r="X752" i="3"/>
  <c r="V752" i="3"/>
  <c r="Y752" i="3"/>
  <c r="X751" i="3"/>
  <c r="V751" i="3"/>
  <c r="Y751" i="3"/>
  <c r="X750" i="3"/>
  <c r="V750" i="3"/>
  <c r="Y750" i="3"/>
  <c r="X749" i="3"/>
  <c r="V749" i="3"/>
  <c r="Y749" i="3"/>
  <c r="X748" i="3"/>
  <c r="V748" i="3"/>
  <c r="Y748" i="3"/>
  <c r="X747" i="3"/>
  <c r="V747" i="3"/>
  <c r="Y747" i="3"/>
  <c r="X746" i="3"/>
  <c r="V746" i="3"/>
  <c r="Y746" i="3"/>
  <c r="X745" i="3"/>
  <c r="V745" i="3"/>
  <c r="Y745" i="3"/>
  <c r="X744" i="3"/>
  <c r="V744" i="3"/>
  <c r="Y744" i="3"/>
  <c r="X743" i="3"/>
  <c r="V743" i="3"/>
  <c r="Y743" i="3"/>
  <c r="X742" i="3"/>
  <c r="V742" i="3"/>
  <c r="Y742" i="3"/>
  <c r="X741" i="3"/>
  <c r="V741" i="3"/>
  <c r="Y741" i="3"/>
  <c r="X740" i="3"/>
  <c r="V740" i="3"/>
  <c r="Y740" i="3"/>
  <c r="X739" i="3"/>
  <c r="V739" i="3"/>
  <c r="Y739" i="3"/>
  <c r="X738" i="3"/>
  <c r="V738" i="3"/>
  <c r="Y738" i="3"/>
  <c r="X737" i="3"/>
  <c r="V737" i="3"/>
  <c r="Y737" i="3"/>
  <c r="X736" i="3"/>
  <c r="V736" i="3"/>
  <c r="Y736" i="3"/>
  <c r="X735" i="3"/>
  <c r="V735" i="3"/>
  <c r="Y735" i="3"/>
  <c r="X734" i="3"/>
  <c r="V734" i="3"/>
  <c r="Y734" i="3"/>
  <c r="X733" i="3"/>
  <c r="V733" i="3"/>
  <c r="Y733" i="3"/>
  <c r="X732" i="3"/>
  <c r="V732" i="3"/>
  <c r="Y732" i="3"/>
  <c r="X731" i="3"/>
  <c r="V731" i="3"/>
  <c r="Y731" i="3"/>
  <c r="X730" i="3"/>
  <c r="V730" i="3"/>
  <c r="Y730" i="3"/>
  <c r="X729" i="3"/>
  <c r="V729" i="3"/>
  <c r="Y729" i="3"/>
  <c r="X728" i="3"/>
  <c r="V728" i="3"/>
  <c r="Y728" i="3"/>
  <c r="X727" i="3"/>
  <c r="V727" i="3"/>
  <c r="Y727" i="3"/>
  <c r="X726" i="3"/>
  <c r="V726" i="3"/>
  <c r="Y726" i="3"/>
  <c r="X725" i="3"/>
  <c r="V725" i="3"/>
  <c r="Y725" i="3"/>
  <c r="X724" i="3"/>
  <c r="V724" i="3"/>
  <c r="Y724" i="3"/>
  <c r="X723" i="3"/>
  <c r="V723" i="3"/>
  <c r="Y723" i="3"/>
  <c r="X722" i="3"/>
  <c r="V722" i="3"/>
  <c r="Y722" i="3"/>
  <c r="X721" i="3"/>
  <c r="V721" i="3"/>
  <c r="Y721" i="3"/>
  <c r="X720" i="3"/>
  <c r="V720" i="3"/>
  <c r="Y720" i="3"/>
  <c r="X719" i="3"/>
  <c r="V719" i="3"/>
  <c r="Y719" i="3"/>
  <c r="X718" i="3"/>
  <c r="V718" i="3"/>
  <c r="Y718" i="3"/>
  <c r="X717" i="3"/>
  <c r="V717" i="3"/>
  <c r="Y717" i="3"/>
  <c r="X716" i="3"/>
  <c r="V716" i="3"/>
  <c r="Y716" i="3"/>
  <c r="X715" i="3"/>
  <c r="V715" i="3"/>
  <c r="Y715" i="3"/>
  <c r="X714" i="3"/>
  <c r="V714" i="3"/>
  <c r="Y714" i="3"/>
  <c r="X713" i="3"/>
  <c r="V713" i="3"/>
  <c r="Y713" i="3"/>
  <c r="X712" i="3"/>
  <c r="V712" i="3"/>
  <c r="Y712" i="3"/>
  <c r="X711" i="3"/>
  <c r="V711" i="3"/>
  <c r="Y711" i="3"/>
  <c r="X710" i="3"/>
  <c r="V710" i="3"/>
  <c r="Y710" i="3"/>
  <c r="X709" i="3"/>
  <c r="V709" i="3"/>
  <c r="Y709" i="3"/>
  <c r="X708" i="3"/>
  <c r="V708" i="3"/>
  <c r="Y708" i="3"/>
  <c r="X707" i="3"/>
  <c r="V707" i="3"/>
  <c r="Y707" i="3"/>
  <c r="X706" i="3"/>
  <c r="V706" i="3"/>
  <c r="Y706" i="3"/>
  <c r="X705" i="3"/>
  <c r="V705" i="3"/>
  <c r="Y705" i="3"/>
  <c r="X704" i="3"/>
  <c r="V704" i="3"/>
  <c r="Y704" i="3"/>
  <c r="X703" i="3"/>
  <c r="V703" i="3"/>
  <c r="Y703" i="3"/>
  <c r="X702" i="3"/>
  <c r="V702" i="3"/>
  <c r="Y702" i="3"/>
  <c r="X701" i="3"/>
  <c r="V701" i="3"/>
  <c r="Y701" i="3"/>
  <c r="X700" i="3"/>
  <c r="V700" i="3"/>
  <c r="Y700" i="3"/>
  <c r="X699" i="3"/>
  <c r="V699" i="3"/>
  <c r="Y699" i="3"/>
  <c r="X698" i="3"/>
  <c r="V698" i="3"/>
  <c r="Y698" i="3"/>
  <c r="X697" i="3"/>
  <c r="V697" i="3"/>
  <c r="Y697" i="3"/>
  <c r="X696" i="3"/>
  <c r="V696" i="3"/>
  <c r="Y696" i="3"/>
  <c r="X695" i="3"/>
  <c r="V695" i="3"/>
  <c r="Y695" i="3"/>
  <c r="X694" i="3"/>
  <c r="V694" i="3"/>
  <c r="Y694" i="3"/>
  <c r="X693" i="3"/>
  <c r="V693" i="3"/>
  <c r="Y693" i="3"/>
  <c r="X692" i="3"/>
  <c r="V692" i="3"/>
  <c r="Y692" i="3"/>
  <c r="X691" i="3"/>
  <c r="V691" i="3"/>
  <c r="Y691" i="3"/>
  <c r="X690" i="3"/>
  <c r="V690" i="3"/>
  <c r="Y690" i="3"/>
  <c r="X689" i="3"/>
  <c r="V689" i="3"/>
  <c r="Y689" i="3"/>
  <c r="X688" i="3"/>
  <c r="V688" i="3"/>
  <c r="Y688" i="3"/>
  <c r="X687" i="3"/>
  <c r="V687" i="3"/>
  <c r="Y687" i="3"/>
  <c r="X686" i="3"/>
  <c r="V686" i="3"/>
  <c r="Y686" i="3"/>
  <c r="X685" i="3"/>
  <c r="V685" i="3"/>
  <c r="Y685" i="3"/>
  <c r="X684" i="3"/>
  <c r="V684" i="3"/>
  <c r="Y684" i="3"/>
  <c r="X683" i="3"/>
  <c r="V683" i="3"/>
  <c r="Y683" i="3"/>
  <c r="X682" i="3"/>
  <c r="V682" i="3"/>
  <c r="Y682" i="3"/>
  <c r="X681" i="3"/>
  <c r="V681" i="3"/>
  <c r="Y681" i="3"/>
  <c r="X680" i="3"/>
  <c r="V680" i="3"/>
  <c r="Y680" i="3"/>
  <c r="X679" i="3"/>
  <c r="V679" i="3"/>
  <c r="Y679" i="3"/>
  <c r="X678" i="3"/>
  <c r="V678" i="3"/>
  <c r="Y678" i="3"/>
  <c r="X677" i="3"/>
  <c r="V677" i="3"/>
  <c r="Y677" i="3"/>
  <c r="X676" i="3"/>
  <c r="V676" i="3"/>
  <c r="Y676" i="3"/>
  <c r="X675" i="3"/>
  <c r="V675" i="3"/>
  <c r="Y675" i="3"/>
  <c r="X674" i="3"/>
  <c r="V674" i="3"/>
  <c r="Y674" i="3"/>
  <c r="X673" i="3"/>
  <c r="V673" i="3"/>
  <c r="Y673" i="3"/>
  <c r="X672" i="3"/>
  <c r="V672" i="3"/>
  <c r="Y672" i="3"/>
  <c r="X671" i="3"/>
  <c r="V671" i="3"/>
  <c r="Y671" i="3"/>
  <c r="X670" i="3"/>
  <c r="V670" i="3"/>
  <c r="Y670" i="3"/>
  <c r="X669" i="3"/>
  <c r="V669" i="3"/>
  <c r="Y669" i="3"/>
  <c r="X668" i="3"/>
  <c r="V668" i="3"/>
  <c r="Y668" i="3"/>
  <c r="X667" i="3"/>
  <c r="V667" i="3"/>
  <c r="Y667" i="3"/>
  <c r="X666" i="3"/>
  <c r="V666" i="3"/>
  <c r="Y666" i="3"/>
  <c r="X665" i="3"/>
  <c r="V665" i="3"/>
  <c r="Y665" i="3"/>
  <c r="X664" i="3"/>
  <c r="V664" i="3"/>
  <c r="Y664" i="3"/>
  <c r="X663" i="3"/>
  <c r="V663" i="3"/>
  <c r="Y663" i="3"/>
  <c r="X662" i="3"/>
  <c r="V662" i="3"/>
  <c r="Y662" i="3"/>
  <c r="X661" i="3"/>
  <c r="V661" i="3"/>
  <c r="Y661" i="3"/>
  <c r="X660" i="3"/>
  <c r="V660" i="3"/>
  <c r="Y660" i="3"/>
  <c r="X659" i="3"/>
  <c r="V659" i="3"/>
  <c r="Y659" i="3"/>
  <c r="X658" i="3"/>
  <c r="V658" i="3"/>
  <c r="Y658" i="3"/>
  <c r="X657" i="3"/>
  <c r="V657" i="3"/>
  <c r="Y657" i="3"/>
  <c r="X656" i="3"/>
  <c r="V656" i="3"/>
  <c r="Y656" i="3"/>
  <c r="X655" i="3"/>
  <c r="V655" i="3"/>
  <c r="Y655" i="3"/>
  <c r="X654" i="3"/>
  <c r="V654" i="3"/>
  <c r="Y654" i="3"/>
  <c r="X653" i="3"/>
  <c r="V653" i="3"/>
  <c r="Y653" i="3"/>
  <c r="X652" i="3"/>
  <c r="V652" i="3"/>
  <c r="Y652" i="3"/>
  <c r="X651" i="3"/>
  <c r="V651" i="3"/>
  <c r="Y651" i="3"/>
  <c r="X650" i="3"/>
  <c r="V650" i="3"/>
  <c r="Y650" i="3"/>
  <c r="X649" i="3"/>
  <c r="V649" i="3"/>
  <c r="Y649" i="3"/>
  <c r="X648" i="3"/>
  <c r="V648" i="3"/>
  <c r="Y648" i="3"/>
  <c r="X647" i="3"/>
  <c r="V647" i="3"/>
  <c r="Y647" i="3"/>
  <c r="X646" i="3"/>
  <c r="V646" i="3"/>
  <c r="Y646" i="3"/>
  <c r="X645" i="3"/>
  <c r="V645" i="3"/>
  <c r="Y645" i="3"/>
  <c r="X644" i="3"/>
  <c r="V644" i="3"/>
  <c r="Y644" i="3"/>
  <c r="X643" i="3"/>
  <c r="V643" i="3"/>
  <c r="Y643" i="3"/>
  <c r="X642" i="3"/>
  <c r="V642" i="3"/>
  <c r="Y642" i="3"/>
  <c r="X641" i="3"/>
  <c r="V641" i="3"/>
  <c r="Y641" i="3"/>
  <c r="X640" i="3"/>
  <c r="V640" i="3"/>
  <c r="Y640" i="3"/>
  <c r="X639" i="3"/>
  <c r="V639" i="3"/>
  <c r="Y639" i="3"/>
  <c r="X638" i="3"/>
  <c r="V638" i="3"/>
  <c r="Y638" i="3"/>
  <c r="X637" i="3"/>
  <c r="V637" i="3"/>
  <c r="Y637" i="3"/>
  <c r="X636" i="3"/>
  <c r="V636" i="3"/>
  <c r="Y636" i="3"/>
  <c r="X635" i="3"/>
  <c r="V635" i="3"/>
  <c r="Y635" i="3"/>
  <c r="X634" i="3"/>
  <c r="V634" i="3"/>
  <c r="Y634" i="3"/>
  <c r="X633" i="3"/>
  <c r="V633" i="3"/>
  <c r="Y633" i="3"/>
  <c r="X632" i="3"/>
  <c r="V632" i="3"/>
  <c r="Y632" i="3"/>
  <c r="X631" i="3"/>
  <c r="V631" i="3"/>
  <c r="Y631" i="3"/>
  <c r="X630" i="3"/>
  <c r="V630" i="3"/>
  <c r="Y630" i="3"/>
  <c r="X629" i="3"/>
  <c r="V629" i="3"/>
  <c r="Y629" i="3"/>
  <c r="X628" i="3"/>
  <c r="V628" i="3"/>
  <c r="Y628" i="3"/>
  <c r="X627" i="3"/>
  <c r="V627" i="3"/>
  <c r="Y627" i="3"/>
  <c r="X626" i="3"/>
  <c r="V626" i="3"/>
  <c r="Y626" i="3"/>
  <c r="X625" i="3"/>
  <c r="V625" i="3"/>
  <c r="Y625" i="3"/>
  <c r="X624" i="3"/>
  <c r="V624" i="3"/>
  <c r="Y624" i="3"/>
  <c r="X623" i="3"/>
  <c r="V623" i="3"/>
  <c r="Y623" i="3"/>
  <c r="X622" i="3"/>
  <c r="V622" i="3"/>
  <c r="Y622" i="3"/>
  <c r="X621" i="3"/>
  <c r="V621" i="3"/>
  <c r="Y621" i="3"/>
  <c r="X620" i="3"/>
  <c r="V620" i="3"/>
  <c r="Y620" i="3"/>
  <c r="X619" i="3"/>
  <c r="V619" i="3"/>
  <c r="Y619" i="3"/>
  <c r="X618" i="3"/>
  <c r="V618" i="3"/>
  <c r="Y618" i="3"/>
  <c r="X617" i="3"/>
  <c r="V617" i="3"/>
  <c r="Y617" i="3"/>
  <c r="X616" i="3"/>
  <c r="V616" i="3"/>
  <c r="Y616" i="3"/>
  <c r="X615" i="3"/>
  <c r="V615" i="3"/>
  <c r="Y615" i="3"/>
  <c r="X614" i="3"/>
  <c r="V614" i="3"/>
  <c r="Y614" i="3"/>
  <c r="X613" i="3"/>
  <c r="V613" i="3"/>
  <c r="Y613" i="3"/>
  <c r="X612" i="3"/>
  <c r="V612" i="3"/>
  <c r="Y612" i="3"/>
  <c r="X611" i="3"/>
  <c r="V611" i="3"/>
  <c r="Y611" i="3"/>
  <c r="X610" i="3"/>
  <c r="V610" i="3"/>
  <c r="Y610" i="3"/>
  <c r="X609" i="3"/>
  <c r="V609" i="3"/>
  <c r="Y609" i="3"/>
  <c r="X608" i="3"/>
  <c r="V608" i="3"/>
  <c r="Y608" i="3"/>
  <c r="X607" i="3"/>
  <c r="V607" i="3"/>
  <c r="Y607" i="3"/>
  <c r="X606" i="3"/>
  <c r="V606" i="3"/>
  <c r="Y606" i="3"/>
  <c r="X605" i="3"/>
  <c r="V605" i="3"/>
  <c r="Y605" i="3"/>
  <c r="X604" i="3"/>
  <c r="V604" i="3"/>
  <c r="Y604" i="3"/>
  <c r="X603" i="3"/>
  <c r="V603" i="3"/>
  <c r="Y603" i="3"/>
  <c r="X602" i="3"/>
  <c r="V602" i="3"/>
  <c r="Y602" i="3"/>
  <c r="X601" i="3"/>
  <c r="V601" i="3"/>
  <c r="Y601" i="3"/>
  <c r="X600" i="3"/>
  <c r="V600" i="3"/>
  <c r="Y600" i="3"/>
  <c r="X599" i="3"/>
  <c r="V599" i="3"/>
  <c r="Y599" i="3"/>
  <c r="X598" i="3"/>
  <c r="V598" i="3"/>
  <c r="Y598" i="3"/>
  <c r="X597" i="3"/>
  <c r="V597" i="3"/>
  <c r="Y597" i="3"/>
  <c r="X596" i="3"/>
  <c r="V596" i="3"/>
  <c r="Y596" i="3"/>
  <c r="X595" i="3"/>
  <c r="V595" i="3"/>
  <c r="Y595" i="3"/>
  <c r="X594" i="3"/>
  <c r="V594" i="3"/>
  <c r="Y594" i="3"/>
  <c r="X593" i="3"/>
  <c r="V593" i="3"/>
  <c r="Y593" i="3"/>
  <c r="X592" i="3"/>
  <c r="V592" i="3"/>
  <c r="Y592" i="3"/>
  <c r="X591" i="3"/>
  <c r="V591" i="3"/>
  <c r="Y591" i="3"/>
  <c r="X590" i="3"/>
  <c r="V590" i="3"/>
  <c r="Y590" i="3"/>
  <c r="X589" i="3"/>
  <c r="V589" i="3"/>
  <c r="Y589" i="3"/>
  <c r="X588" i="3"/>
  <c r="V588" i="3"/>
  <c r="Y588" i="3"/>
  <c r="X587" i="3"/>
  <c r="V587" i="3"/>
  <c r="Y587" i="3"/>
  <c r="X586" i="3"/>
  <c r="V586" i="3"/>
  <c r="Y586" i="3"/>
  <c r="X585" i="3"/>
  <c r="V585" i="3"/>
  <c r="Y585" i="3"/>
  <c r="X584" i="3"/>
  <c r="V584" i="3"/>
  <c r="Y584" i="3"/>
  <c r="X583" i="3"/>
  <c r="V583" i="3"/>
  <c r="Y583" i="3"/>
  <c r="X582" i="3"/>
  <c r="V582" i="3"/>
  <c r="Y582" i="3"/>
  <c r="X581" i="3"/>
  <c r="V581" i="3"/>
  <c r="Y581" i="3"/>
  <c r="X580" i="3"/>
  <c r="V580" i="3"/>
  <c r="Y580" i="3"/>
  <c r="X579" i="3"/>
  <c r="V579" i="3"/>
  <c r="Y579" i="3"/>
  <c r="X578" i="3"/>
  <c r="V578" i="3"/>
  <c r="Y578" i="3"/>
  <c r="X577" i="3"/>
  <c r="V577" i="3"/>
  <c r="Y577" i="3"/>
  <c r="X576" i="3"/>
  <c r="V576" i="3"/>
  <c r="Y576" i="3"/>
  <c r="X575" i="3"/>
  <c r="V575" i="3"/>
  <c r="Y575" i="3"/>
  <c r="X574" i="3"/>
  <c r="V574" i="3"/>
  <c r="Y574" i="3"/>
  <c r="X573" i="3"/>
  <c r="V573" i="3"/>
  <c r="Y573" i="3"/>
  <c r="X572" i="3"/>
  <c r="V572" i="3"/>
  <c r="Y572" i="3"/>
  <c r="X571" i="3"/>
  <c r="V571" i="3"/>
  <c r="Y571" i="3"/>
  <c r="X570" i="3"/>
  <c r="V570" i="3"/>
  <c r="Y570" i="3"/>
  <c r="X569" i="3"/>
  <c r="V569" i="3"/>
  <c r="Y569" i="3"/>
  <c r="X568" i="3"/>
  <c r="V568" i="3"/>
  <c r="Y568" i="3"/>
  <c r="X567" i="3"/>
  <c r="V567" i="3"/>
  <c r="Y567" i="3"/>
  <c r="X566" i="3"/>
  <c r="V566" i="3"/>
  <c r="Y566" i="3"/>
  <c r="X565" i="3"/>
  <c r="V565" i="3"/>
  <c r="Y565" i="3"/>
  <c r="X564" i="3"/>
  <c r="V564" i="3"/>
  <c r="Y564" i="3"/>
  <c r="X563" i="3"/>
  <c r="V563" i="3"/>
  <c r="Y563" i="3"/>
  <c r="X562" i="3"/>
  <c r="V562" i="3"/>
  <c r="Y562" i="3"/>
  <c r="X561" i="3"/>
  <c r="V561" i="3"/>
  <c r="Y561" i="3"/>
  <c r="X560" i="3"/>
  <c r="V560" i="3"/>
  <c r="Y560" i="3"/>
  <c r="X559" i="3"/>
  <c r="V559" i="3"/>
  <c r="Y559" i="3"/>
  <c r="X558" i="3"/>
  <c r="V558" i="3"/>
  <c r="Y558" i="3"/>
  <c r="X557" i="3"/>
  <c r="V557" i="3"/>
  <c r="Y557" i="3"/>
  <c r="X556" i="3"/>
  <c r="V556" i="3"/>
  <c r="Y556" i="3"/>
  <c r="X555" i="3"/>
  <c r="V555" i="3"/>
  <c r="Y555" i="3"/>
  <c r="X554" i="3"/>
  <c r="V554" i="3"/>
  <c r="Y554" i="3"/>
  <c r="X553" i="3"/>
  <c r="V553" i="3"/>
  <c r="Y553" i="3"/>
  <c r="X552" i="3"/>
  <c r="V552" i="3"/>
  <c r="Y552" i="3"/>
  <c r="X551" i="3"/>
  <c r="V551" i="3"/>
  <c r="Y551" i="3"/>
  <c r="X550" i="3"/>
  <c r="V550" i="3"/>
  <c r="Y550" i="3"/>
  <c r="X549" i="3"/>
  <c r="V549" i="3"/>
  <c r="Y549" i="3"/>
  <c r="X548" i="3"/>
  <c r="V548" i="3"/>
  <c r="Y548" i="3"/>
  <c r="X547" i="3"/>
  <c r="V547" i="3"/>
  <c r="Y547" i="3"/>
  <c r="X546" i="3"/>
  <c r="V546" i="3"/>
  <c r="Y546" i="3"/>
  <c r="X545" i="3"/>
  <c r="V545" i="3"/>
  <c r="Y545" i="3"/>
  <c r="X544" i="3"/>
  <c r="V544" i="3"/>
  <c r="Y544" i="3"/>
  <c r="X543" i="3"/>
  <c r="V543" i="3"/>
  <c r="Y543" i="3"/>
  <c r="X542" i="3"/>
  <c r="V542" i="3"/>
  <c r="Y542" i="3"/>
  <c r="X541" i="3"/>
  <c r="V541" i="3"/>
  <c r="Y541" i="3"/>
  <c r="X540" i="3"/>
  <c r="V540" i="3"/>
  <c r="Y540" i="3"/>
  <c r="X539" i="3"/>
  <c r="V539" i="3"/>
  <c r="Y539" i="3"/>
  <c r="X538" i="3"/>
  <c r="V538" i="3"/>
  <c r="Y538" i="3"/>
  <c r="X537" i="3"/>
  <c r="V537" i="3"/>
  <c r="Y537" i="3"/>
  <c r="X536" i="3"/>
  <c r="V536" i="3"/>
  <c r="Y536" i="3"/>
  <c r="X535" i="3"/>
  <c r="V535" i="3"/>
  <c r="Y535" i="3"/>
  <c r="X534" i="3"/>
  <c r="V534" i="3"/>
  <c r="Y534" i="3"/>
  <c r="X533" i="3"/>
  <c r="V533" i="3"/>
  <c r="Y533" i="3"/>
  <c r="X532" i="3"/>
  <c r="V532" i="3"/>
  <c r="Y532" i="3"/>
  <c r="X531" i="3"/>
  <c r="V531" i="3"/>
  <c r="Y531" i="3"/>
  <c r="X530" i="3"/>
  <c r="V530" i="3"/>
  <c r="Y530" i="3"/>
  <c r="X529" i="3"/>
  <c r="V529" i="3"/>
  <c r="Y529" i="3"/>
  <c r="X528" i="3"/>
  <c r="V528" i="3"/>
  <c r="Y528" i="3"/>
  <c r="X527" i="3"/>
  <c r="V527" i="3"/>
  <c r="Y527" i="3"/>
  <c r="X526" i="3"/>
  <c r="V526" i="3"/>
  <c r="Y526" i="3"/>
  <c r="X525" i="3"/>
  <c r="V525" i="3"/>
  <c r="Y525" i="3"/>
  <c r="X524" i="3"/>
  <c r="V524" i="3"/>
  <c r="Y524" i="3"/>
  <c r="X523" i="3"/>
  <c r="V523" i="3"/>
  <c r="Y523" i="3"/>
  <c r="X522" i="3"/>
  <c r="V522" i="3"/>
  <c r="Y522" i="3"/>
  <c r="X521" i="3"/>
  <c r="V521" i="3"/>
  <c r="Y521" i="3"/>
  <c r="X520" i="3"/>
  <c r="V520" i="3"/>
  <c r="Y520" i="3"/>
  <c r="X519" i="3"/>
  <c r="V519" i="3"/>
  <c r="Y519" i="3"/>
  <c r="X518" i="3"/>
  <c r="V518" i="3"/>
  <c r="Y518" i="3"/>
  <c r="X517" i="3"/>
  <c r="V517" i="3"/>
  <c r="Y517" i="3"/>
  <c r="X516" i="3"/>
  <c r="V516" i="3"/>
  <c r="Y516" i="3"/>
  <c r="X515" i="3"/>
  <c r="V515" i="3"/>
  <c r="Y515" i="3"/>
  <c r="X514" i="3"/>
  <c r="V514" i="3"/>
  <c r="Y514" i="3"/>
  <c r="X513" i="3"/>
  <c r="V513" i="3"/>
  <c r="Y513" i="3"/>
  <c r="X512" i="3"/>
  <c r="V512" i="3"/>
  <c r="Y512" i="3"/>
  <c r="X511" i="3"/>
  <c r="V511" i="3"/>
  <c r="Y511" i="3"/>
  <c r="X510" i="3"/>
  <c r="V510" i="3"/>
  <c r="Y510" i="3"/>
  <c r="X509" i="3"/>
  <c r="V509" i="3"/>
  <c r="Y509" i="3"/>
  <c r="X508" i="3"/>
  <c r="V508" i="3"/>
  <c r="Y508" i="3"/>
  <c r="X507" i="3"/>
  <c r="V507" i="3"/>
  <c r="Y507" i="3"/>
  <c r="X506" i="3"/>
  <c r="V506" i="3"/>
  <c r="Y506" i="3"/>
  <c r="X505" i="3"/>
  <c r="V505" i="3"/>
  <c r="Y505" i="3"/>
  <c r="X504" i="3"/>
  <c r="V504" i="3"/>
  <c r="Y504" i="3"/>
  <c r="X503" i="3"/>
  <c r="V503" i="3"/>
  <c r="Y503" i="3"/>
  <c r="X502" i="3"/>
  <c r="V502" i="3"/>
  <c r="Y502" i="3"/>
  <c r="X501" i="3"/>
  <c r="V501" i="3"/>
  <c r="Y501" i="3"/>
  <c r="X500" i="3"/>
  <c r="V500" i="3"/>
  <c r="Y500" i="3"/>
  <c r="X499" i="3"/>
  <c r="V499" i="3"/>
  <c r="Y499" i="3"/>
  <c r="X498" i="3"/>
  <c r="V498" i="3"/>
  <c r="Y498" i="3"/>
  <c r="X497" i="3"/>
  <c r="V497" i="3"/>
  <c r="Y497" i="3"/>
  <c r="X496" i="3"/>
  <c r="V496" i="3"/>
  <c r="Y496" i="3"/>
  <c r="X495" i="3"/>
  <c r="V495" i="3"/>
  <c r="Y495" i="3"/>
  <c r="X494" i="3"/>
  <c r="V494" i="3"/>
  <c r="Y494" i="3"/>
  <c r="X493" i="3"/>
  <c r="V493" i="3"/>
  <c r="Y493" i="3"/>
  <c r="X492" i="3"/>
  <c r="V492" i="3"/>
  <c r="Y492" i="3"/>
  <c r="X491" i="3"/>
  <c r="V491" i="3"/>
  <c r="Y491" i="3"/>
  <c r="X490" i="3"/>
  <c r="V490" i="3"/>
  <c r="Y490" i="3"/>
  <c r="X489" i="3"/>
  <c r="V489" i="3"/>
  <c r="Y489" i="3"/>
  <c r="X488" i="3"/>
  <c r="V488" i="3"/>
  <c r="Y488" i="3"/>
  <c r="X487" i="3"/>
  <c r="V487" i="3"/>
  <c r="Y487" i="3"/>
  <c r="X486" i="3"/>
  <c r="V486" i="3"/>
  <c r="Y486" i="3"/>
  <c r="X485" i="3"/>
  <c r="V485" i="3"/>
  <c r="Y485" i="3"/>
  <c r="X484" i="3"/>
  <c r="V484" i="3"/>
  <c r="Y484" i="3"/>
  <c r="X483" i="3"/>
  <c r="V483" i="3"/>
  <c r="Y483" i="3"/>
  <c r="X482" i="3"/>
  <c r="V482" i="3"/>
  <c r="Y482" i="3"/>
  <c r="X481" i="3"/>
  <c r="V481" i="3"/>
  <c r="Y481" i="3"/>
  <c r="X480" i="3"/>
  <c r="V480" i="3"/>
  <c r="Y480" i="3"/>
  <c r="X479" i="3"/>
  <c r="V479" i="3"/>
  <c r="Y479" i="3"/>
  <c r="X478" i="3"/>
  <c r="V478" i="3"/>
  <c r="Y478" i="3"/>
  <c r="X477" i="3"/>
  <c r="V477" i="3"/>
  <c r="Y477" i="3"/>
  <c r="X476" i="3"/>
  <c r="V476" i="3"/>
  <c r="Y476" i="3"/>
  <c r="X475" i="3"/>
  <c r="V475" i="3"/>
  <c r="Y475" i="3"/>
  <c r="X474" i="3"/>
  <c r="V474" i="3"/>
  <c r="Y474" i="3"/>
  <c r="X473" i="3"/>
  <c r="V473" i="3"/>
  <c r="Y473" i="3"/>
  <c r="X472" i="3"/>
  <c r="V472" i="3"/>
  <c r="Y472" i="3"/>
  <c r="X471" i="3"/>
  <c r="V471" i="3"/>
  <c r="Y471" i="3"/>
  <c r="X470" i="3"/>
  <c r="V470" i="3"/>
  <c r="Y470" i="3"/>
  <c r="X469" i="3"/>
  <c r="V469" i="3"/>
  <c r="Y469" i="3"/>
  <c r="X468" i="3"/>
  <c r="V468" i="3"/>
  <c r="Y468" i="3"/>
  <c r="X467" i="3"/>
  <c r="V467" i="3"/>
  <c r="Y467" i="3"/>
  <c r="X466" i="3"/>
  <c r="V466" i="3"/>
  <c r="Y466" i="3"/>
  <c r="X465" i="3"/>
  <c r="V465" i="3"/>
  <c r="Y465" i="3"/>
  <c r="X464" i="3"/>
  <c r="V464" i="3"/>
  <c r="Y464" i="3"/>
  <c r="X463" i="3"/>
  <c r="V463" i="3"/>
  <c r="Y463" i="3"/>
  <c r="X462" i="3"/>
  <c r="V462" i="3"/>
  <c r="Y462" i="3"/>
  <c r="X461" i="3"/>
  <c r="V461" i="3"/>
  <c r="Y461" i="3"/>
  <c r="X460" i="3"/>
  <c r="V460" i="3"/>
  <c r="Y460" i="3"/>
  <c r="X459" i="3"/>
  <c r="V459" i="3"/>
  <c r="Y459" i="3"/>
  <c r="X458" i="3"/>
  <c r="V458" i="3"/>
  <c r="Y458" i="3"/>
  <c r="X457" i="3"/>
  <c r="V457" i="3"/>
  <c r="Y457" i="3"/>
  <c r="X456" i="3"/>
  <c r="V456" i="3"/>
  <c r="Y456" i="3"/>
  <c r="X455" i="3"/>
  <c r="V455" i="3"/>
  <c r="Y455" i="3"/>
  <c r="X454" i="3"/>
  <c r="V454" i="3"/>
  <c r="Y454" i="3"/>
  <c r="X453" i="3"/>
  <c r="V453" i="3"/>
  <c r="Y453" i="3"/>
  <c r="X452" i="3"/>
  <c r="V452" i="3"/>
  <c r="Y452" i="3"/>
  <c r="X451" i="3"/>
  <c r="V451" i="3"/>
  <c r="Y451" i="3"/>
  <c r="X450" i="3"/>
  <c r="V450" i="3"/>
  <c r="Y450" i="3"/>
  <c r="X449" i="3"/>
  <c r="V449" i="3"/>
  <c r="Y449" i="3"/>
  <c r="X448" i="3"/>
  <c r="V448" i="3"/>
  <c r="Y448" i="3"/>
  <c r="X447" i="3"/>
  <c r="V447" i="3"/>
  <c r="Y447" i="3"/>
  <c r="X446" i="3"/>
  <c r="V446" i="3"/>
  <c r="Y446" i="3"/>
  <c r="X445" i="3"/>
  <c r="V445" i="3"/>
  <c r="Y445" i="3"/>
  <c r="X444" i="3"/>
  <c r="V444" i="3"/>
  <c r="Y444" i="3"/>
  <c r="X443" i="3"/>
  <c r="V443" i="3"/>
  <c r="Y443" i="3"/>
  <c r="X442" i="3"/>
  <c r="V442" i="3"/>
  <c r="Y442" i="3"/>
  <c r="X441" i="3"/>
  <c r="V441" i="3"/>
  <c r="Y441" i="3"/>
  <c r="X440" i="3"/>
  <c r="V440" i="3"/>
  <c r="Y440" i="3"/>
  <c r="X439" i="3"/>
  <c r="V439" i="3"/>
  <c r="Y439" i="3"/>
  <c r="X438" i="3"/>
  <c r="V438" i="3"/>
  <c r="Y438" i="3"/>
  <c r="X437" i="3"/>
  <c r="V437" i="3"/>
  <c r="Y437" i="3"/>
  <c r="X436" i="3"/>
  <c r="V436" i="3"/>
  <c r="Y436" i="3"/>
  <c r="X435" i="3"/>
  <c r="V435" i="3"/>
  <c r="Y435" i="3"/>
  <c r="X434" i="3"/>
  <c r="V434" i="3"/>
  <c r="Y434" i="3"/>
  <c r="X433" i="3"/>
  <c r="V433" i="3"/>
  <c r="Y433" i="3"/>
  <c r="X432" i="3"/>
  <c r="V432" i="3"/>
  <c r="Y432" i="3"/>
  <c r="X431" i="3"/>
  <c r="V431" i="3"/>
  <c r="Y431" i="3"/>
  <c r="X430" i="3"/>
  <c r="V430" i="3"/>
  <c r="Y430" i="3"/>
  <c r="X429" i="3"/>
  <c r="V429" i="3"/>
  <c r="Y429" i="3"/>
  <c r="X428" i="3"/>
  <c r="V428" i="3"/>
  <c r="Y428" i="3"/>
  <c r="X427" i="3"/>
  <c r="V427" i="3"/>
  <c r="Y427" i="3"/>
  <c r="X426" i="3"/>
  <c r="V426" i="3"/>
  <c r="Y426" i="3"/>
  <c r="X425" i="3"/>
  <c r="V425" i="3"/>
  <c r="Y425" i="3"/>
  <c r="X424" i="3"/>
  <c r="V424" i="3"/>
  <c r="Y424" i="3"/>
  <c r="X423" i="3"/>
  <c r="V423" i="3"/>
  <c r="Y423" i="3"/>
  <c r="X422" i="3"/>
  <c r="V422" i="3"/>
  <c r="Y422" i="3"/>
  <c r="X421" i="3"/>
  <c r="V421" i="3"/>
  <c r="Y421" i="3"/>
  <c r="X420" i="3"/>
  <c r="V420" i="3"/>
  <c r="Y420" i="3"/>
  <c r="X419" i="3"/>
  <c r="V419" i="3"/>
  <c r="Y419" i="3"/>
  <c r="X418" i="3"/>
  <c r="V418" i="3"/>
  <c r="Y418" i="3"/>
  <c r="X417" i="3"/>
  <c r="V417" i="3"/>
  <c r="Y417" i="3"/>
  <c r="X416" i="3"/>
  <c r="V416" i="3"/>
  <c r="Y416" i="3"/>
  <c r="X415" i="3"/>
  <c r="V415" i="3"/>
  <c r="Y415" i="3"/>
  <c r="X414" i="3"/>
  <c r="V414" i="3"/>
  <c r="Y414" i="3"/>
  <c r="X413" i="3"/>
  <c r="V413" i="3"/>
  <c r="Y413" i="3"/>
  <c r="X412" i="3"/>
  <c r="V412" i="3"/>
  <c r="Y412" i="3"/>
  <c r="X411" i="3"/>
  <c r="V411" i="3"/>
  <c r="Y411" i="3"/>
  <c r="X410" i="3"/>
  <c r="V410" i="3"/>
  <c r="Y410" i="3"/>
  <c r="X409" i="3"/>
  <c r="V409" i="3"/>
  <c r="Y409" i="3"/>
  <c r="X408" i="3"/>
  <c r="V408" i="3"/>
  <c r="Y408" i="3"/>
  <c r="X407" i="3"/>
  <c r="V407" i="3"/>
  <c r="Y407" i="3"/>
  <c r="X406" i="3"/>
  <c r="V406" i="3"/>
  <c r="Y406" i="3"/>
  <c r="X405" i="3"/>
  <c r="V405" i="3"/>
  <c r="Y405" i="3"/>
  <c r="X404" i="3"/>
  <c r="V404" i="3"/>
  <c r="Y404" i="3"/>
  <c r="X403" i="3"/>
  <c r="V403" i="3"/>
  <c r="Y403" i="3"/>
  <c r="X402" i="3"/>
  <c r="V402" i="3"/>
  <c r="Y402" i="3"/>
  <c r="X401" i="3"/>
  <c r="V401" i="3"/>
  <c r="Y401" i="3"/>
  <c r="X400" i="3"/>
  <c r="V400" i="3"/>
  <c r="Y400" i="3"/>
  <c r="X399" i="3"/>
  <c r="V399" i="3"/>
  <c r="Y399" i="3"/>
  <c r="X398" i="3"/>
  <c r="V398" i="3"/>
  <c r="Y398" i="3"/>
  <c r="X397" i="3"/>
  <c r="V397" i="3"/>
  <c r="Y397" i="3"/>
  <c r="X396" i="3"/>
  <c r="V396" i="3"/>
  <c r="Y396" i="3"/>
  <c r="X395" i="3"/>
  <c r="V395" i="3"/>
  <c r="Y395" i="3"/>
  <c r="X394" i="3"/>
  <c r="V394" i="3"/>
  <c r="Y394" i="3"/>
  <c r="X393" i="3"/>
  <c r="V393" i="3"/>
  <c r="Y393" i="3"/>
  <c r="X392" i="3"/>
  <c r="V392" i="3"/>
  <c r="Y392" i="3"/>
  <c r="X391" i="3"/>
  <c r="V391" i="3"/>
  <c r="Y391" i="3"/>
  <c r="X390" i="3"/>
  <c r="V390" i="3"/>
  <c r="Y390" i="3"/>
  <c r="X389" i="3"/>
  <c r="V389" i="3"/>
  <c r="Y389" i="3"/>
  <c r="X388" i="3"/>
  <c r="V388" i="3"/>
  <c r="Y388" i="3"/>
  <c r="X387" i="3"/>
  <c r="V387" i="3"/>
  <c r="Y387" i="3"/>
  <c r="X386" i="3"/>
  <c r="V386" i="3"/>
  <c r="Y386" i="3"/>
  <c r="X385" i="3"/>
  <c r="V385" i="3"/>
  <c r="Y385" i="3"/>
  <c r="X384" i="3"/>
  <c r="V384" i="3"/>
  <c r="Y384" i="3"/>
  <c r="X383" i="3"/>
  <c r="V383" i="3"/>
  <c r="Y383" i="3"/>
  <c r="X382" i="3"/>
  <c r="V382" i="3"/>
  <c r="Y382" i="3"/>
  <c r="X381" i="3"/>
  <c r="V381" i="3"/>
  <c r="Y381" i="3"/>
  <c r="X380" i="3"/>
  <c r="V380" i="3"/>
  <c r="Y380" i="3"/>
  <c r="X379" i="3"/>
  <c r="V379" i="3"/>
  <c r="Y379" i="3"/>
  <c r="X378" i="3"/>
  <c r="V378" i="3"/>
  <c r="Y378" i="3"/>
  <c r="X377" i="3"/>
  <c r="V377" i="3"/>
  <c r="Y377" i="3"/>
  <c r="X376" i="3"/>
  <c r="V376" i="3"/>
  <c r="Y376" i="3"/>
  <c r="X375" i="3"/>
  <c r="V375" i="3"/>
  <c r="Y375" i="3"/>
  <c r="X374" i="3"/>
  <c r="V374" i="3"/>
  <c r="Y374" i="3"/>
  <c r="X373" i="3"/>
  <c r="V373" i="3"/>
  <c r="Y373" i="3"/>
  <c r="X372" i="3"/>
  <c r="V372" i="3"/>
  <c r="Y372" i="3"/>
  <c r="X371" i="3"/>
  <c r="V371" i="3"/>
  <c r="Y371" i="3"/>
  <c r="X370" i="3"/>
  <c r="V370" i="3"/>
  <c r="Y370" i="3"/>
  <c r="X369" i="3"/>
  <c r="V369" i="3"/>
  <c r="Y369" i="3"/>
  <c r="X368" i="3"/>
  <c r="V368" i="3"/>
  <c r="Y368" i="3"/>
  <c r="X367" i="3"/>
  <c r="V367" i="3"/>
  <c r="Y367" i="3"/>
  <c r="X366" i="3"/>
  <c r="V366" i="3"/>
  <c r="Y366" i="3"/>
  <c r="X365" i="3"/>
  <c r="V365" i="3"/>
  <c r="Y365" i="3"/>
  <c r="X364" i="3"/>
  <c r="V364" i="3"/>
  <c r="Y364" i="3"/>
  <c r="X363" i="3"/>
  <c r="V363" i="3"/>
  <c r="Y363" i="3"/>
  <c r="X362" i="3"/>
  <c r="V362" i="3"/>
  <c r="Y362" i="3"/>
  <c r="X361" i="3"/>
  <c r="V361" i="3"/>
  <c r="Y361" i="3"/>
  <c r="X360" i="3"/>
  <c r="V360" i="3"/>
  <c r="Y360" i="3"/>
  <c r="X359" i="3"/>
  <c r="V359" i="3"/>
  <c r="Y359" i="3"/>
  <c r="X358" i="3"/>
  <c r="V358" i="3"/>
  <c r="Y358" i="3"/>
  <c r="X357" i="3"/>
  <c r="V357" i="3"/>
  <c r="Y357" i="3"/>
  <c r="X356" i="3"/>
  <c r="V356" i="3"/>
  <c r="Y356" i="3"/>
  <c r="X355" i="3"/>
  <c r="V355" i="3"/>
  <c r="Y355" i="3"/>
  <c r="X354" i="3"/>
  <c r="V354" i="3"/>
  <c r="Y354" i="3"/>
  <c r="X353" i="3"/>
  <c r="V353" i="3"/>
  <c r="Y353" i="3"/>
  <c r="X352" i="3"/>
  <c r="V352" i="3"/>
  <c r="Y352" i="3"/>
  <c r="X351" i="3"/>
  <c r="V351" i="3"/>
  <c r="Y351" i="3"/>
  <c r="X350" i="3"/>
  <c r="V350" i="3"/>
  <c r="Y350" i="3"/>
  <c r="X349" i="3"/>
  <c r="V349" i="3"/>
  <c r="Y349" i="3"/>
  <c r="X348" i="3"/>
  <c r="V348" i="3"/>
  <c r="Y348" i="3"/>
  <c r="X347" i="3"/>
  <c r="V347" i="3"/>
  <c r="Y347" i="3"/>
  <c r="X346" i="3"/>
  <c r="V346" i="3"/>
  <c r="Y346" i="3"/>
  <c r="X345" i="3"/>
  <c r="V345" i="3"/>
  <c r="Y345" i="3"/>
  <c r="X344" i="3"/>
  <c r="V344" i="3"/>
  <c r="Y344" i="3"/>
  <c r="X343" i="3"/>
  <c r="V343" i="3"/>
  <c r="Y343" i="3"/>
  <c r="X342" i="3"/>
  <c r="V342" i="3"/>
  <c r="Y342" i="3"/>
  <c r="X341" i="3"/>
  <c r="V341" i="3"/>
  <c r="Y341" i="3"/>
  <c r="X340" i="3"/>
  <c r="V340" i="3"/>
  <c r="Y340" i="3"/>
  <c r="X339" i="3"/>
  <c r="V339" i="3"/>
  <c r="Y339" i="3"/>
  <c r="X338" i="3"/>
  <c r="V338" i="3"/>
  <c r="Y338" i="3"/>
  <c r="X337" i="3"/>
  <c r="V337" i="3"/>
  <c r="Y337" i="3"/>
  <c r="X336" i="3"/>
  <c r="V336" i="3"/>
  <c r="Y336" i="3"/>
  <c r="X335" i="3"/>
  <c r="V335" i="3"/>
  <c r="Y335" i="3"/>
  <c r="X334" i="3"/>
  <c r="V334" i="3"/>
  <c r="Y334" i="3"/>
  <c r="X333" i="3"/>
  <c r="V333" i="3"/>
  <c r="Y333" i="3"/>
  <c r="X332" i="3"/>
  <c r="V332" i="3"/>
  <c r="Y332" i="3"/>
  <c r="X331" i="3"/>
  <c r="V331" i="3"/>
  <c r="Y331" i="3"/>
  <c r="X330" i="3"/>
  <c r="V330" i="3"/>
  <c r="Y330" i="3"/>
  <c r="X329" i="3"/>
  <c r="V329" i="3"/>
  <c r="Y329" i="3"/>
  <c r="X328" i="3"/>
  <c r="V328" i="3"/>
  <c r="Y328" i="3"/>
  <c r="X327" i="3"/>
  <c r="V327" i="3"/>
  <c r="Y327" i="3"/>
  <c r="X326" i="3"/>
  <c r="V326" i="3"/>
  <c r="Y326" i="3"/>
  <c r="X325" i="3"/>
  <c r="V325" i="3"/>
  <c r="Y325" i="3"/>
  <c r="X324" i="3"/>
  <c r="V324" i="3"/>
  <c r="Y324" i="3"/>
  <c r="X323" i="3"/>
  <c r="V323" i="3"/>
  <c r="Y323" i="3"/>
  <c r="X322" i="3"/>
  <c r="V322" i="3"/>
  <c r="Y322" i="3"/>
  <c r="X321" i="3"/>
  <c r="V321" i="3"/>
  <c r="Y321" i="3"/>
  <c r="X320" i="3"/>
  <c r="V320" i="3"/>
  <c r="Y320" i="3"/>
  <c r="X319" i="3"/>
  <c r="V319" i="3"/>
  <c r="Y319" i="3"/>
  <c r="X318" i="3"/>
  <c r="V318" i="3"/>
  <c r="Y318" i="3"/>
  <c r="X317" i="3"/>
  <c r="V317" i="3"/>
  <c r="Y317" i="3"/>
  <c r="X316" i="3"/>
  <c r="V316" i="3"/>
  <c r="Y316" i="3"/>
  <c r="X315" i="3"/>
  <c r="V315" i="3"/>
  <c r="Y315" i="3"/>
  <c r="X314" i="3"/>
  <c r="V314" i="3"/>
  <c r="Y314" i="3"/>
  <c r="X313" i="3"/>
  <c r="V313" i="3"/>
  <c r="Y313" i="3"/>
  <c r="X312" i="3"/>
  <c r="V312" i="3"/>
  <c r="Y312" i="3"/>
  <c r="X311" i="3"/>
  <c r="V311" i="3"/>
  <c r="Y311" i="3"/>
  <c r="X310" i="3"/>
  <c r="V310" i="3"/>
  <c r="Y310" i="3"/>
  <c r="X309" i="3"/>
  <c r="V309" i="3"/>
  <c r="Y309" i="3"/>
  <c r="X308" i="3"/>
  <c r="V308" i="3"/>
  <c r="Y308" i="3"/>
  <c r="X307" i="3"/>
  <c r="V307" i="3"/>
  <c r="Y307" i="3"/>
  <c r="X306" i="3"/>
  <c r="V306" i="3"/>
  <c r="Y306" i="3"/>
  <c r="X305" i="3"/>
  <c r="V305" i="3"/>
  <c r="Y305" i="3"/>
  <c r="X304" i="3"/>
  <c r="V304" i="3"/>
  <c r="Y304" i="3"/>
  <c r="X303" i="3"/>
  <c r="V303" i="3"/>
  <c r="Y303" i="3"/>
  <c r="X302" i="3"/>
  <c r="V302" i="3"/>
  <c r="Y302" i="3"/>
  <c r="X301" i="3"/>
  <c r="V301" i="3"/>
  <c r="Y301" i="3"/>
  <c r="X300" i="3"/>
  <c r="V300" i="3"/>
  <c r="Y300" i="3"/>
  <c r="X299" i="3"/>
  <c r="V299" i="3"/>
  <c r="Y299" i="3"/>
  <c r="X298" i="3"/>
  <c r="V298" i="3"/>
  <c r="Y298" i="3"/>
  <c r="X297" i="3"/>
  <c r="V297" i="3"/>
  <c r="Y297" i="3"/>
  <c r="X296" i="3"/>
  <c r="V296" i="3"/>
  <c r="Y296" i="3"/>
  <c r="X295" i="3"/>
  <c r="V295" i="3"/>
  <c r="Y295" i="3"/>
  <c r="X294" i="3"/>
  <c r="V294" i="3"/>
  <c r="Y294" i="3"/>
  <c r="X293" i="3"/>
  <c r="V293" i="3"/>
  <c r="Y293" i="3"/>
  <c r="X292" i="3"/>
  <c r="V292" i="3"/>
  <c r="Y292" i="3"/>
  <c r="X291" i="3"/>
  <c r="V291" i="3"/>
  <c r="Y291" i="3"/>
  <c r="X290" i="3"/>
  <c r="V290" i="3"/>
  <c r="Y290" i="3"/>
  <c r="X289" i="3"/>
  <c r="V289" i="3"/>
  <c r="Y289" i="3"/>
  <c r="X288" i="3"/>
  <c r="V288" i="3"/>
  <c r="Y288" i="3"/>
  <c r="X287" i="3"/>
  <c r="V287" i="3"/>
  <c r="Y287" i="3"/>
  <c r="X286" i="3"/>
  <c r="V286" i="3"/>
  <c r="Y286" i="3"/>
  <c r="X285" i="3"/>
  <c r="V285" i="3"/>
  <c r="Y285" i="3"/>
  <c r="X284" i="3"/>
  <c r="V284" i="3"/>
  <c r="Y284" i="3"/>
  <c r="X283" i="3"/>
  <c r="V283" i="3"/>
  <c r="Y283" i="3"/>
  <c r="X282" i="3"/>
  <c r="V282" i="3"/>
  <c r="Y282" i="3"/>
  <c r="X281" i="3"/>
  <c r="V281" i="3"/>
  <c r="Y281" i="3"/>
  <c r="X280" i="3"/>
  <c r="V280" i="3"/>
  <c r="Y280" i="3"/>
  <c r="X279" i="3"/>
  <c r="V279" i="3"/>
  <c r="Y279" i="3"/>
  <c r="X278" i="3"/>
  <c r="V278" i="3"/>
  <c r="Y278" i="3"/>
  <c r="X277" i="3"/>
  <c r="V277" i="3"/>
  <c r="Y277" i="3"/>
  <c r="X276" i="3"/>
  <c r="V276" i="3"/>
  <c r="Y276" i="3"/>
  <c r="X275" i="3"/>
  <c r="V275" i="3"/>
  <c r="Y275" i="3"/>
  <c r="X274" i="3"/>
  <c r="V274" i="3"/>
  <c r="Y274" i="3"/>
  <c r="X273" i="3"/>
  <c r="V273" i="3"/>
  <c r="Y273" i="3"/>
  <c r="X272" i="3"/>
  <c r="V272" i="3"/>
  <c r="Y272" i="3"/>
  <c r="X271" i="3"/>
  <c r="V271" i="3"/>
  <c r="Y271" i="3"/>
  <c r="X270" i="3"/>
  <c r="V270" i="3"/>
  <c r="Y270" i="3"/>
  <c r="X269" i="3"/>
  <c r="V269" i="3"/>
  <c r="Y269" i="3"/>
  <c r="X268" i="3"/>
  <c r="V268" i="3"/>
  <c r="Y268" i="3"/>
  <c r="X267" i="3"/>
  <c r="V267" i="3"/>
  <c r="Y267" i="3"/>
  <c r="X266" i="3"/>
  <c r="V266" i="3"/>
  <c r="Y266" i="3"/>
  <c r="X265" i="3"/>
  <c r="V265" i="3"/>
  <c r="Y265" i="3"/>
  <c r="X264" i="3"/>
  <c r="V264" i="3"/>
  <c r="Y264" i="3"/>
  <c r="X263" i="3"/>
  <c r="V263" i="3"/>
  <c r="Y263" i="3"/>
  <c r="X262" i="3"/>
  <c r="V262" i="3"/>
  <c r="Y262" i="3"/>
  <c r="X261" i="3"/>
  <c r="V261" i="3"/>
  <c r="Y261" i="3"/>
  <c r="X260" i="3"/>
  <c r="V260" i="3"/>
  <c r="Y260" i="3"/>
  <c r="X259" i="3"/>
  <c r="V259" i="3"/>
  <c r="Y259" i="3"/>
  <c r="X258" i="3"/>
  <c r="V258" i="3"/>
  <c r="Y258" i="3"/>
  <c r="X257" i="3"/>
  <c r="V257" i="3"/>
  <c r="Y257" i="3"/>
  <c r="X256" i="3"/>
  <c r="V256" i="3"/>
  <c r="Y256" i="3"/>
  <c r="X255" i="3"/>
  <c r="V255" i="3"/>
  <c r="Y255" i="3"/>
  <c r="X254" i="3"/>
  <c r="V254" i="3"/>
  <c r="Y254" i="3"/>
  <c r="X253" i="3"/>
  <c r="V253" i="3"/>
  <c r="Y253" i="3"/>
  <c r="X252" i="3"/>
  <c r="V252" i="3"/>
  <c r="Y252" i="3"/>
  <c r="X251" i="3"/>
  <c r="V251" i="3"/>
  <c r="Y251" i="3"/>
  <c r="X250" i="3"/>
  <c r="V250" i="3"/>
  <c r="Y250" i="3"/>
  <c r="X249" i="3"/>
  <c r="V249" i="3"/>
  <c r="Y249" i="3"/>
  <c r="X248" i="3"/>
  <c r="V248" i="3"/>
  <c r="Y248" i="3"/>
  <c r="X247" i="3"/>
  <c r="V247" i="3"/>
  <c r="Y247" i="3"/>
  <c r="X246" i="3"/>
  <c r="V246" i="3"/>
  <c r="Y246" i="3"/>
  <c r="X245" i="3"/>
  <c r="V245" i="3"/>
  <c r="Y245" i="3"/>
  <c r="X244" i="3"/>
  <c r="V244" i="3"/>
  <c r="Y244" i="3"/>
  <c r="X243" i="3"/>
  <c r="V243" i="3"/>
  <c r="Y243" i="3"/>
  <c r="X242" i="3"/>
  <c r="V242" i="3"/>
  <c r="Y242" i="3"/>
  <c r="X241" i="3"/>
  <c r="V241" i="3"/>
  <c r="Y241" i="3"/>
  <c r="X240" i="3"/>
  <c r="V240" i="3"/>
  <c r="Y240" i="3"/>
  <c r="X239" i="3"/>
  <c r="V239" i="3"/>
  <c r="Y239" i="3"/>
  <c r="X238" i="3"/>
  <c r="V238" i="3"/>
  <c r="Y238" i="3"/>
  <c r="X237" i="3"/>
  <c r="V237" i="3"/>
  <c r="Y237" i="3"/>
  <c r="X236" i="3"/>
  <c r="V236" i="3"/>
  <c r="Y236" i="3"/>
  <c r="X235" i="3"/>
  <c r="V235" i="3"/>
  <c r="Y235" i="3"/>
  <c r="X234" i="3"/>
  <c r="V234" i="3"/>
  <c r="Y234" i="3"/>
  <c r="X233" i="3"/>
  <c r="V233" i="3"/>
  <c r="Y233" i="3"/>
  <c r="X232" i="3"/>
  <c r="V232" i="3"/>
  <c r="Y232" i="3"/>
  <c r="X231" i="3"/>
  <c r="V231" i="3"/>
  <c r="Y231" i="3"/>
  <c r="X230" i="3"/>
  <c r="V230" i="3"/>
  <c r="Y230" i="3"/>
  <c r="X229" i="3"/>
  <c r="V229" i="3"/>
  <c r="Y229" i="3"/>
  <c r="X228" i="3"/>
  <c r="V228" i="3"/>
  <c r="Y228" i="3"/>
  <c r="X227" i="3"/>
  <c r="V227" i="3"/>
  <c r="Y227" i="3"/>
  <c r="X226" i="3"/>
  <c r="V226" i="3"/>
  <c r="Y226" i="3"/>
  <c r="X225" i="3"/>
  <c r="V225" i="3"/>
  <c r="Y225" i="3"/>
  <c r="X224" i="3"/>
  <c r="V224" i="3"/>
  <c r="Y224" i="3"/>
  <c r="X223" i="3"/>
  <c r="V223" i="3"/>
  <c r="Y223" i="3"/>
  <c r="X222" i="3"/>
  <c r="V222" i="3"/>
  <c r="Y222" i="3"/>
  <c r="X221" i="3"/>
  <c r="V221" i="3"/>
  <c r="Y221" i="3"/>
  <c r="X220" i="3"/>
  <c r="V220" i="3"/>
  <c r="Y220" i="3"/>
  <c r="X219" i="3"/>
  <c r="V219" i="3"/>
  <c r="Y219" i="3"/>
  <c r="X218" i="3"/>
  <c r="V218" i="3"/>
  <c r="Y218" i="3"/>
  <c r="X217" i="3"/>
  <c r="V217" i="3"/>
  <c r="Y217" i="3"/>
  <c r="X216" i="3"/>
  <c r="V216" i="3"/>
  <c r="Y216" i="3"/>
  <c r="X215" i="3"/>
  <c r="V215" i="3"/>
  <c r="Y215" i="3"/>
  <c r="X214" i="3"/>
  <c r="V214" i="3"/>
  <c r="Y214" i="3"/>
  <c r="X213" i="3"/>
  <c r="V213" i="3"/>
  <c r="Y213" i="3"/>
  <c r="X212" i="3"/>
  <c r="V212" i="3"/>
  <c r="Y212" i="3"/>
  <c r="X211" i="3"/>
  <c r="V211" i="3"/>
  <c r="Y211" i="3"/>
  <c r="X210" i="3"/>
  <c r="V210" i="3"/>
  <c r="Y210" i="3"/>
  <c r="X209" i="3"/>
  <c r="V209" i="3"/>
  <c r="Y209" i="3"/>
  <c r="X208" i="3"/>
  <c r="V208" i="3"/>
  <c r="Y208" i="3"/>
  <c r="X207" i="3"/>
  <c r="V207" i="3"/>
  <c r="Y207" i="3"/>
  <c r="X206" i="3"/>
  <c r="V206" i="3"/>
  <c r="Y206" i="3"/>
  <c r="X205" i="3"/>
  <c r="V205" i="3"/>
  <c r="Y205" i="3"/>
  <c r="X204" i="3"/>
  <c r="V204" i="3"/>
  <c r="Y204" i="3"/>
  <c r="X203" i="3"/>
  <c r="V203" i="3"/>
  <c r="Y203" i="3"/>
  <c r="X202" i="3"/>
  <c r="V202" i="3"/>
  <c r="Y202" i="3"/>
  <c r="X201" i="3"/>
  <c r="V201" i="3"/>
  <c r="Y201" i="3"/>
  <c r="X200" i="3"/>
  <c r="V200" i="3"/>
  <c r="Y200" i="3"/>
  <c r="X199" i="3"/>
  <c r="V199" i="3"/>
  <c r="Y199" i="3"/>
  <c r="X198" i="3"/>
  <c r="V198" i="3"/>
  <c r="Y198" i="3"/>
  <c r="X197" i="3"/>
  <c r="V197" i="3"/>
  <c r="Y197" i="3"/>
  <c r="X196" i="3"/>
  <c r="V196" i="3"/>
  <c r="Y196" i="3"/>
  <c r="X195" i="3"/>
  <c r="V195" i="3"/>
  <c r="Y195" i="3"/>
  <c r="X194" i="3"/>
  <c r="V194" i="3"/>
  <c r="Y194" i="3"/>
  <c r="X193" i="3"/>
  <c r="V193" i="3"/>
  <c r="Y193" i="3"/>
  <c r="X192" i="3"/>
  <c r="V192" i="3"/>
  <c r="Y192" i="3"/>
  <c r="X191" i="3"/>
  <c r="V191" i="3"/>
  <c r="Y191" i="3"/>
  <c r="X190" i="3"/>
  <c r="V190" i="3"/>
  <c r="Y190" i="3"/>
  <c r="X189" i="3"/>
  <c r="V189" i="3"/>
  <c r="Y189" i="3"/>
  <c r="X188" i="3"/>
  <c r="V188" i="3"/>
  <c r="Y188" i="3"/>
  <c r="X187" i="3"/>
  <c r="V187" i="3"/>
  <c r="Y187" i="3"/>
  <c r="X186" i="3"/>
  <c r="V186" i="3"/>
  <c r="Y186" i="3"/>
  <c r="X185" i="3"/>
  <c r="V185" i="3"/>
  <c r="Y185" i="3"/>
  <c r="X184" i="3"/>
  <c r="V184" i="3"/>
  <c r="Y184" i="3"/>
  <c r="X183" i="3"/>
  <c r="V183" i="3"/>
  <c r="Y183" i="3"/>
  <c r="X182" i="3"/>
  <c r="V182" i="3"/>
  <c r="Y182" i="3"/>
  <c r="X181" i="3"/>
  <c r="V181" i="3"/>
  <c r="Y181" i="3"/>
  <c r="X180" i="3"/>
  <c r="V180" i="3"/>
  <c r="Y180" i="3"/>
  <c r="X179" i="3"/>
  <c r="V179" i="3"/>
  <c r="Y179" i="3"/>
  <c r="X178" i="3"/>
  <c r="V178" i="3"/>
  <c r="Y178" i="3"/>
  <c r="X177" i="3"/>
  <c r="V177" i="3"/>
  <c r="Y177" i="3"/>
  <c r="X176" i="3"/>
  <c r="V176" i="3"/>
  <c r="Y176" i="3"/>
  <c r="X175" i="3"/>
  <c r="V175" i="3"/>
  <c r="Y175" i="3"/>
  <c r="X174" i="3"/>
  <c r="V174" i="3"/>
  <c r="Y174" i="3"/>
  <c r="X173" i="3"/>
  <c r="V173" i="3"/>
  <c r="Y173" i="3"/>
  <c r="X172" i="3"/>
  <c r="V172" i="3"/>
  <c r="Y172" i="3"/>
  <c r="X171" i="3"/>
  <c r="V171" i="3"/>
  <c r="Y171" i="3"/>
  <c r="X170" i="3"/>
  <c r="V170" i="3"/>
  <c r="Y170" i="3"/>
  <c r="X169" i="3"/>
  <c r="V169" i="3"/>
  <c r="Y169" i="3"/>
  <c r="X168" i="3"/>
  <c r="V168" i="3"/>
  <c r="Y168" i="3"/>
  <c r="X167" i="3"/>
  <c r="V167" i="3"/>
  <c r="Y167" i="3"/>
  <c r="X166" i="3"/>
  <c r="V166" i="3"/>
  <c r="Y166" i="3"/>
  <c r="X165" i="3"/>
  <c r="V165" i="3"/>
  <c r="Y165" i="3"/>
  <c r="X164" i="3"/>
  <c r="V164" i="3"/>
  <c r="Y164" i="3"/>
  <c r="X163" i="3"/>
  <c r="V163" i="3"/>
  <c r="Y163" i="3"/>
  <c r="X162" i="3"/>
  <c r="V162" i="3"/>
  <c r="Y162" i="3"/>
  <c r="X161" i="3"/>
  <c r="V161" i="3"/>
  <c r="Y161" i="3"/>
  <c r="X160" i="3"/>
  <c r="V160" i="3"/>
  <c r="Y160" i="3"/>
  <c r="X159" i="3"/>
  <c r="V159" i="3"/>
  <c r="Y159" i="3"/>
  <c r="X158" i="3"/>
  <c r="V158" i="3"/>
  <c r="Y158" i="3"/>
  <c r="X157" i="3"/>
  <c r="V157" i="3"/>
  <c r="Y157" i="3"/>
  <c r="X156" i="3"/>
  <c r="V156" i="3"/>
  <c r="Y156" i="3"/>
  <c r="X155" i="3"/>
  <c r="V155" i="3"/>
  <c r="Y155" i="3"/>
  <c r="X154" i="3"/>
  <c r="V154" i="3"/>
  <c r="Y154" i="3"/>
  <c r="X153" i="3"/>
  <c r="V153" i="3"/>
  <c r="Y153" i="3"/>
  <c r="X152" i="3"/>
  <c r="V152" i="3"/>
  <c r="Y152" i="3"/>
  <c r="X151" i="3"/>
  <c r="V151" i="3"/>
  <c r="Y151" i="3"/>
  <c r="X150" i="3"/>
  <c r="V150" i="3"/>
  <c r="Y150" i="3"/>
  <c r="X149" i="3"/>
  <c r="V149" i="3"/>
  <c r="Y149" i="3"/>
  <c r="X148" i="3"/>
  <c r="V148" i="3"/>
  <c r="Y148" i="3"/>
  <c r="X147" i="3"/>
  <c r="V147" i="3"/>
  <c r="Y147" i="3"/>
  <c r="X146" i="3"/>
  <c r="V146" i="3"/>
  <c r="Y146" i="3"/>
  <c r="X145" i="3"/>
  <c r="V145" i="3"/>
  <c r="Y145" i="3"/>
  <c r="X144" i="3"/>
  <c r="V144" i="3"/>
  <c r="Y144" i="3"/>
  <c r="X143" i="3"/>
  <c r="V143" i="3"/>
  <c r="Y143" i="3"/>
  <c r="X142" i="3"/>
  <c r="V142" i="3"/>
  <c r="Y142" i="3"/>
  <c r="X141" i="3"/>
  <c r="V141" i="3"/>
  <c r="Y141" i="3"/>
  <c r="X140" i="3"/>
  <c r="V140" i="3"/>
  <c r="Y140" i="3"/>
  <c r="X139" i="3"/>
  <c r="V139" i="3"/>
  <c r="Y139" i="3"/>
  <c r="X138" i="3"/>
  <c r="V138" i="3"/>
  <c r="Y138" i="3"/>
  <c r="X137" i="3"/>
  <c r="V137" i="3"/>
  <c r="Y137" i="3"/>
  <c r="X136" i="3"/>
  <c r="V136" i="3"/>
  <c r="Y136" i="3"/>
  <c r="X135" i="3"/>
  <c r="V135" i="3"/>
  <c r="Y135" i="3"/>
  <c r="X134" i="3"/>
  <c r="V134" i="3"/>
  <c r="Y134" i="3"/>
  <c r="X133" i="3"/>
  <c r="V133" i="3"/>
  <c r="Y133" i="3"/>
  <c r="X132" i="3"/>
  <c r="V132" i="3"/>
  <c r="Y132" i="3"/>
  <c r="X131" i="3"/>
  <c r="V131" i="3"/>
  <c r="Y131" i="3"/>
  <c r="X130" i="3"/>
  <c r="V130" i="3"/>
  <c r="Y130" i="3"/>
  <c r="X129" i="3"/>
  <c r="V129" i="3"/>
  <c r="Y129" i="3"/>
  <c r="X128" i="3"/>
  <c r="V128" i="3"/>
  <c r="Y128" i="3"/>
  <c r="X127" i="3"/>
  <c r="V127" i="3"/>
  <c r="Y127" i="3"/>
  <c r="X126" i="3"/>
  <c r="V126" i="3"/>
  <c r="Y126" i="3"/>
  <c r="X125" i="3"/>
  <c r="V125" i="3"/>
  <c r="Y125" i="3"/>
  <c r="X124" i="3"/>
  <c r="V124" i="3"/>
  <c r="Y124" i="3"/>
  <c r="X123" i="3"/>
  <c r="V123" i="3"/>
  <c r="Y123" i="3"/>
  <c r="X122" i="3"/>
  <c r="V122" i="3"/>
  <c r="Y122" i="3"/>
  <c r="X121" i="3"/>
  <c r="V121" i="3"/>
  <c r="Y121" i="3"/>
  <c r="X120" i="3"/>
  <c r="V120" i="3"/>
  <c r="Y120" i="3"/>
  <c r="X119" i="3"/>
  <c r="V119" i="3"/>
  <c r="Y119" i="3"/>
  <c r="X118" i="3"/>
  <c r="V118" i="3"/>
  <c r="Y118" i="3"/>
  <c r="X117" i="3"/>
  <c r="V117" i="3"/>
  <c r="Y117" i="3"/>
  <c r="X116" i="3"/>
  <c r="V116" i="3"/>
  <c r="Y116" i="3"/>
  <c r="X115" i="3"/>
  <c r="V115" i="3"/>
  <c r="Y115" i="3"/>
  <c r="X114" i="3"/>
  <c r="V114" i="3"/>
  <c r="Y114" i="3"/>
  <c r="X113" i="3"/>
  <c r="V113" i="3"/>
  <c r="Y113" i="3"/>
  <c r="X112" i="3"/>
  <c r="V112" i="3"/>
  <c r="Y112" i="3"/>
  <c r="X111" i="3"/>
  <c r="V111" i="3"/>
  <c r="Y111" i="3"/>
  <c r="X110" i="3"/>
  <c r="V110" i="3"/>
  <c r="Y110" i="3"/>
  <c r="Z109" i="3"/>
  <c r="P109" i="3"/>
  <c r="AA109" i="3" s="1" a="1"/>
  <c r="AA109" i="3" s="1"/>
  <c r="I39" i="7"/>
  <c r="I15" i="7"/>
  <c r="M37" i="1"/>
  <c r="K36" i="1"/>
  <c r="K34" i="1"/>
  <c r="K35" i="1"/>
  <c r="F33" i="1"/>
  <c r="Q108" i="3"/>
  <c r="R108" i="3"/>
  <c r="AA636" i="3" a="1"/>
  <c r="AA636" i="3" s="1"/>
  <c r="AA637" i="3" a="1"/>
  <c r="AA637" i="3" s="1"/>
  <c r="AA638" i="3" a="1"/>
  <c r="AA638" i="3" s="1"/>
  <c r="AA639" i="3" a="1"/>
  <c r="AA639" i="3" s="1"/>
  <c r="AA640" i="3" a="1"/>
  <c r="AA640" i="3" s="1"/>
  <c r="AA641" i="3" a="1"/>
  <c r="AA641" i="3" s="1"/>
  <c r="AA642" i="3" a="1"/>
  <c r="AA642" i="3" s="1"/>
  <c r="AA643" i="3" a="1"/>
  <c r="AA643" i="3" s="1"/>
  <c r="AA644" i="3" a="1"/>
  <c r="AA644" i="3" s="1"/>
  <c r="AA645" i="3" a="1"/>
  <c r="AA645" i="3" s="1"/>
  <c r="AA646" i="3" a="1"/>
  <c r="AA646" i="3" s="1"/>
  <c r="AA647" i="3" a="1"/>
  <c r="AA647" i="3" s="1"/>
  <c r="AA648" i="3" a="1"/>
  <c r="AA648" i="3" s="1"/>
  <c r="AA649" i="3" a="1"/>
  <c r="AA649" i="3" s="1"/>
  <c r="AA650" i="3" a="1"/>
  <c r="AA650" i="3" s="1"/>
  <c r="AA651" i="3" a="1"/>
  <c r="AA651" i="3" s="1"/>
  <c r="AA652" i="3" a="1"/>
  <c r="AA652" i="3" s="1"/>
  <c r="AA653" i="3" a="1"/>
  <c r="AA653" i="3" s="1"/>
  <c r="AA654" i="3" a="1"/>
  <c r="AA654" i="3" s="1"/>
  <c r="AA655" i="3" a="1"/>
  <c r="AA655" i="3" s="1"/>
  <c r="AA656" i="3" a="1"/>
  <c r="AA656" i="3" s="1"/>
  <c r="AA657" i="3" a="1"/>
  <c r="AA657" i="3" s="1"/>
  <c r="AA658" i="3" a="1"/>
  <c r="AA658" i="3" s="1"/>
  <c r="AA659" i="3" a="1"/>
  <c r="AA659" i="3" s="1"/>
  <c r="AA660" i="3" a="1"/>
  <c r="AA660" i="3" s="1"/>
  <c r="AA661" i="3" a="1"/>
  <c r="AA661" i="3" s="1"/>
  <c r="AA662" i="3" a="1"/>
  <c r="AA662" i="3" s="1"/>
  <c r="AA663" i="3" a="1"/>
  <c r="AA663" i="3" s="1"/>
  <c r="AA664" i="3" a="1"/>
  <c r="AA664" i="3" s="1"/>
  <c r="AA665" i="3" a="1"/>
  <c r="AA665" i="3" s="1"/>
  <c r="AA666" i="3" a="1"/>
  <c r="AA666" i="3" s="1"/>
  <c r="AA667" i="3" a="1"/>
  <c r="AA667" i="3" s="1"/>
  <c r="AA668" i="3" a="1"/>
  <c r="AA668" i="3" s="1"/>
  <c r="AA669" i="3" a="1"/>
  <c r="AA669" i="3" s="1"/>
  <c r="AA670" i="3" a="1"/>
  <c r="AA670" i="3" s="1"/>
  <c r="AA671" i="3" a="1"/>
  <c r="AA671" i="3" s="1"/>
  <c r="AA672" i="3" a="1"/>
  <c r="AA672" i="3" s="1"/>
  <c r="AA673" i="3" a="1"/>
  <c r="AA673" i="3" s="1"/>
  <c r="AA674" i="3" a="1"/>
  <c r="AA674" i="3" s="1"/>
  <c r="AA675" i="3" a="1"/>
  <c r="AA675" i="3" s="1"/>
  <c r="AA676" i="3" a="1"/>
  <c r="AA676" i="3" s="1"/>
  <c r="AA677" i="3" a="1"/>
  <c r="AA677" i="3" s="1"/>
  <c r="AA678" i="3" a="1"/>
  <c r="AA678" i="3" s="1"/>
  <c r="AA679" i="3" a="1"/>
  <c r="AA679" i="3" s="1"/>
  <c r="AA680" i="3" a="1"/>
  <c r="AA680" i="3" s="1"/>
  <c r="AA681" i="3" a="1"/>
  <c r="AA681" i="3" s="1"/>
  <c r="AA682" i="3" a="1"/>
  <c r="AA682" i="3" s="1"/>
  <c r="AA683" i="3" a="1"/>
  <c r="AA683" i="3" s="1"/>
  <c r="AA684" i="3" a="1"/>
  <c r="AA684" i="3" s="1"/>
  <c r="AA685" i="3" a="1"/>
  <c r="AA685" i="3" s="1"/>
  <c r="AA686" i="3" a="1"/>
  <c r="AA686" i="3" s="1"/>
  <c r="AA687" i="3" a="1"/>
  <c r="AA687" i="3" s="1"/>
  <c r="AA688" i="3" a="1"/>
  <c r="AA688" i="3" s="1"/>
  <c r="AA689" i="3" a="1"/>
  <c r="AA689" i="3" s="1"/>
  <c r="AA690" i="3" a="1"/>
  <c r="AA690" i="3" s="1"/>
  <c r="AA691" i="3" a="1"/>
  <c r="AA691" i="3" s="1"/>
  <c r="AA692" i="3" a="1"/>
  <c r="AA692" i="3" s="1"/>
  <c r="AA693" i="3" a="1"/>
  <c r="AA693" i="3" s="1"/>
  <c r="AA694" i="3" a="1"/>
  <c r="AA694" i="3" s="1"/>
  <c r="AA695" i="3" a="1"/>
  <c r="AA695" i="3" s="1"/>
  <c r="AA696" i="3" a="1"/>
  <c r="AA696" i="3" s="1"/>
  <c r="AA697" i="3" a="1"/>
  <c r="AA697" i="3" s="1"/>
  <c r="AA698" i="3" a="1"/>
  <c r="AA698" i="3" s="1"/>
  <c r="AA699" i="3" a="1"/>
  <c r="AA699" i="3" s="1"/>
  <c r="AA700" i="3" a="1"/>
  <c r="AA700" i="3" s="1"/>
  <c r="AA701" i="3" a="1"/>
  <c r="AA701" i="3" s="1"/>
  <c r="AA702" i="3" a="1"/>
  <c r="AA702" i="3" s="1"/>
  <c r="AA703" i="3" a="1"/>
  <c r="AA703" i="3" s="1"/>
  <c r="AA704" i="3" a="1"/>
  <c r="AA704" i="3" s="1"/>
  <c r="AA705" i="3" a="1"/>
  <c r="AA705" i="3" s="1"/>
  <c r="AA706" i="3" a="1"/>
  <c r="AA706" i="3" s="1"/>
  <c r="AA707" i="3" a="1"/>
  <c r="AA707" i="3" s="1"/>
  <c r="AA708" i="3" a="1"/>
  <c r="AA708" i="3" s="1"/>
  <c r="AA709" i="3" a="1"/>
  <c r="AA709" i="3" s="1"/>
  <c r="AA710" i="3" a="1"/>
  <c r="AA710" i="3" s="1"/>
  <c r="AA711" i="3" a="1"/>
  <c r="AA711" i="3" s="1"/>
  <c r="AA712" i="3" a="1"/>
  <c r="AA712" i="3" s="1"/>
  <c r="AA713" i="3" a="1"/>
  <c r="AA713" i="3" s="1"/>
  <c r="AA714" i="3" a="1"/>
  <c r="AA714" i="3" s="1"/>
  <c r="AA715" i="3" a="1"/>
  <c r="AA715" i="3" s="1"/>
  <c r="AA716" i="3" a="1"/>
  <c r="AA716" i="3" s="1"/>
  <c r="AA717" i="3" a="1"/>
  <c r="AA717" i="3" s="1"/>
  <c r="AA718" i="3" a="1"/>
  <c r="AA718" i="3" s="1"/>
  <c r="AA719" i="3" a="1"/>
  <c r="AA719" i="3" s="1"/>
  <c r="AA720" i="3" a="1"/>
  <c r="AA720" i="3" s="1"/>
  <c r="AA721" i="3" a="1"/>
  <c r="AA721" i="3" s="1"/>
  <c r="AA722" i="3" a="1"/>
  <c r="AA722" i="3" s="1"/>
  <c r="AA723" i="3" a="1"/>
  <c r="AA723" i="3" s="1"/>
  <c r="AA724" i="3" a="1"/>
  <c r="AA724" i="3" s="1"/>
  <c r="AA725" i="3" a="1"/>
  <c r="AA725" i="3" s="1"/>
  <c r="AA726" i="3" a="1"/>
  <c r="AA726" i="3" s="1"/>
  <c r="AA727" i="3" a="1"/>
  <c r="AA727" i="3" s="1"/>
  <c r="AA728" i="3" a="1"/>
  <c r="AA728" i="3" s="1"/>
  <c r="AA729" i="3" a="1"/>
  <c r="AA729" i="3" s="1"/>
  <c r="AA730" i="3" a="1"/>
  <c r="AA730" i="3" s="1"/>
  <c r="AA731" i="3" a="1"/>
  <c r="AA731" i="3" s="1"/>
  <c r="AA732" i="3" a="1"/>
  <c r="AA732" i="3" s="1"/>
  <c r="AA733" i="3" a="1"/>
  <c r="AA733" i="3" s="1"/>
  <c r="AA734" i="3" a="1"/>
  <c r="AA734" i="3" s="1"/>
  <c r="AA735" i="3" a="1"/>
  <c r="AA735" i="3" s="1"/>
  <c r="AA736" i="3" a="1"/>
  <c r="AA736" i="3" s="1"/>
  <c r="AA737" i="3" a="1"/>
  <c r="AA737" i="3" s="1"/>
  <c r="AA738" i="3" a="1"/>
  <c r="AA738" i="3" s="1"/>
  <c r="AA739" i="3" a="1"/>
  <c r="AA739" i="3" s="1"/>
  <c r="AA740" i="3" a="1"/>
  <c r="AA740" i="3" s="1"/>
  <c r="AA741" i="3" a="1"/>
  <c r="AA741" i="3" s="1"/>
  <c r="AA742" i="3" a="1"/>
  <c r="AA742" i="3" s="1"/>
  <c r="AA743" i="3" a="1"/>
  <c r="AA743" i="3" s="1"/>
  <c r="AA744" i="3" a="1"/>
  <c r="AA744" i="3" s="1"/>
  <c r="AA745" i="3" a="1"/>
  <c r="AA745" i="3" s="1"/>
  <c r="AA746" i="3" a="1"/>
  <c r="AA746" i="3" s="1"/>
  <c r="AA747" i="3" a="1"/>
  <c r="AA747" i="3" s="1"/>
  <c r="AA748" i="3" a="1"/>
  <c r="AA748" i="3" s="1"/>
  <c r="AA749" i="3" a="1"/>
  <c r="AA749" i="3" s="1"/>
  <c r="AA750" i="3" a="1"/>
  <c r="AA750" i="3" s="1"/>
  <c r="AA751" i="3" a="1"/>
  <c r="AA751" i="3" s="1"/>
  <c r="AA752" i="3" a="1"/>
  <c r="AA752" i="3" s="1"/>
  <c r="AA753" i="3" a="1"/>
  <c r="AA753" i="3" s="1"/>
  <c r="AA754" i="3" a="1"/>
  <c r="AA754" i="3" s="1"/>
  <c r="AA755" i="3" a="1"/>
  <c r="AA755" i="3" s="1"/>
  <c r="AA756" i="3" a="1"/>
  <c r="AA756" i="3" s="1"/>
  <c r="AA757" i="3" a="1"/>
  <c r="AA757" i="3" s="1"/>
  <c r="AA758" i="3" a="1"/>
  <c r="AA758" i="3" s="1"/>
  <c r="AA759" i="3" a="1"/>
  <c r="AA759" i="3" s="1"/>
  <c r="AA760" i="3" a="1"/>
  <c r="AA760" i="3" s="1"/>
  <c r="AA761" i="3" a="1"/>
  <c r="AA761" i="3" s="1"/>
  <c r="AA762" i="3" a="1"/>
  <c r="AA762" i="3" s="1"/>
  <c r="AA763" i="3" a="1"/>
  <c r="AA763" i="3" s="1"/>
  <c r="AA764" i="3" a="1"/>
  <c r="AA764" i="3" s="1"/>
  <c r="AA765" i="3" a="1"/>
  <c r="AA765" i="3" s="1"/>
  <c r="AA766" i="3" a="1"/>
  <c r="AA766" i="3" s="1"/>
  <c r="AA767" i="3" a="1"/>
  <c r="AA767" i="3" s="1"/>
  <c r="AA768" i="3" a="1"/>
  <c r="AA768" i="3" s="1"/>
  <c r="AA769" i="3" a="1"/>
  <c r="AA769" i="3" s="1"/>
  <c r="AA770" i="3" a="1"/>
  <c r="AA770" i="3" s="1"/>
  <c r="AA771" i="3" a="1"/>
  <c r="AA771" i="3" s="1"/>
  <c r="AA772" i="3" a="1"/>
  <c r="AA772" i="3" s="1"/>
  <c r="AA773" i="3" a="1"/>
  <c r="AA773" i="3" s="1"/>
  <c r="AA774" i="3" a="1"/>
  <c r="AA774" i="3" s="1"/>
  <c r="AA775" i="3" a="1"/>
  <c r="AA775" i="3" s="1"/>
  <c r="AA776" i="3" a="1"/>
  <c r="AA776" i="3" s="1"/>
  <c r="AA777" i="3" a="1"/>
  <c r="AA777" i="3" s="1"/>
  <c r="AA778" i="3" a="1"/>
  <c r="AA778" i="3" s="1"/>
  <c r="AA779" i="3" a="1"/>
  <c r="AA779" i="3" s="1"/>
  <c r="AA780" i="3" a="1"/>
  <c r="AA780" i="3" s="1"/>
  <c r="AA781" i="3" a="1"/>
  <c r="AA781" i="3" s="1"/>
  <c r="AA782" i="3" a="1"/>
  <c r="AA782" i="3" s="1"/>
  <c r="AA783" i="3" a="1"/>
  <c r="AA783" i="3" s="1"/>
  <c r="AA784" i="3" a="1"/>
  <c r="AA784" i="3" s="1"/>
  <c r="AA785" i="3" a="1"/>
  <c r="AA785" i="3" s="1"/>
  <c r="AA786" i="3" a="1"/>
  <c r="AA786" i="3" s="1"/>
  <c r="AA787" i="3" a="1"/>
  <c r="AA787" i="3" s="1"/>
  <c r="AA788" i="3" a="1"/>
  <c r="AA788" i="3" s="1"/>
  <c r="AA789" i="3" a="1"/>
  <c r="AA789" i="3" s="1"/>
  <c r="AA790" i="3" a="1"/>
  <c r="AA790" i="3" s="1"/>
  <c r="AA791" i="3" a="1"/>
  <c r="AA791" i="3" s="1"/>
  <c r="AA792" i="3" a="1"/>
  <c r="AA792" i="3" s="1"/>
  <c r="AA793" i="3" a="1"/>
  <c r="AA793" i="3" s="1"/>
  <c r="AA794" i="3" a="1"/>
  <c r="AA794" i="3" s="1"/>
  <c r="AA795" i="3" a="1"/>
  <c r="AA795" i="3" s="1"/>
  <c r="AA796" i="3" a="1"/>
  <c r="AA796" i="3" s="1"/>
  <c r="AA797" i="3" a="1"/>
  <c r="AA797" i="3" s="1"/>
  <c r="AA798" i="3" a="1"/>
  <c r="AA798" i="3" s="1"/>
  <c r="AA799" i="3" a="1"/>
  <c r="AA799" i="3" s="1"/>
  <c r="AA800" i="3" a="1"/>
  <c r="AA800" i="3" s="1"/>
  <c r="AA801" i="3" a="1"/>
  <c r="AA801" i="3" s="1"/>
  <c r="AA802" i="3" a="1"/>
  <c r="AA802" i="3" s="1"/>
  <c r="AA803" i="3" a="1"/>
  <c r="AA803" i="3" s="1"/>
  <c r="AA804" i="3" a="1"/>
  <c r="AA804" i="3" s="1"/>
  <c r="AA805" i="3" a="1"/>
  <c r="AA805" i="3" s="1"/>
  <c r="AA806" i="3" a="1"/>
  <c r="AA806" i="3" s="1"/>
  <c r="AA807" i="3" a="1"/>
  <c r="AA807" i="3" s="1"/>
  <c r="AA808" i="3" a="1"/>
  <c r="AA808" i="3" s="1"/>
  <c r="AA809" i="3" a="1"/>
  <c r="AA809" i="3" s="1"/>
  <c r="AA810" i="3" a="1"/>
  <c r="AA810" i="3" s="1"/>
  <c r="AA811" i="3" a="1"/>
  <c r="AA811" i="3" s="1"/>
  <c r="AA812" i="3" a="1"/>
  <c r="AA812" i="3" s="1"/>
  <c r="AA813" i="3" a="1"/>
  <c r="AA813" i="3" s="1"/>
  <c r="AA814" i="3" a="1"/>
  <c r="AA814" i="3" s="1"/>
  <c r="AA815" i="3" a="1"/>
  <c r="AA815" i="3" s="1"/>
  <c r="AA816" i="3" a="1"/>
  <c r="AA816" i="3" s="1"/>
  <c r="AA817" i="3" a="1"/>
  <c r="AA817" i="3" s="1"/>
  <c r="AA818" i="3" a="1"/>
  <c r="AA818" i="3" s="1"/>
  <c r="AA819" i="3" a="1"/>
  <c r="AA819" i="3" s="1"/>
  <c r="AA820" i="3" a="1"/>
  <c r="AA820" i="3" s="1"/>
  <c r="AA821" i="3" a="1"/>
  <c r="AA821" i="3" s="1"/>
  <c r="AA822" i="3" a="1"/>
  <c r="AA822" i="3" s="1"/>
  <c r="AA823" i="3" a="1"/>
  <c r="AA823" i="3" s="1"/>
  <c r="AA824" i="3" a="1"/>
  <c r="AA824" i="3" s="1"/>
  <c r="AA825" i="3" a="1"/>
  <c r="AA825" i="3" s="1"/>
  <c r="AA826" i="3" a="1"/>
  <c r="AA826" i="3" s="1"/>
  <c r="AA827" i="3" a="1"/>
  <c r="AA827" i="3" s="1"/>
  <c r="AA828" i="3" a="1"/>
  <c r="AA828" i="3" s="1"/>
  <c r="AA829" i="3" a="1"/>
  <c r="AA829" i="3" s="1"/>
  <c r="AA830" i="3" a="1"/>
  <c r="AA830" i="3" s="1"/>
  <c r="AA831" i="3" a="1"/>
  <c r="AA831" i="3" s="1"/>
  <c r="AA832" i="3" a="1"/>
  <c r="AA832" i="3" s="1"/>
  <c r="AA833" i="3" a="1"/>
  <c r="AA833" i="3" s="1"/>
  <c r="AA834" i="3" a="1"/>
  <c r="AA834" i="3" s="1"/>
  <c r="AA835" i="3" a="1"/>
  <c r="AA835" i="3" s="1"/>
  <c r="AA836" i="3" a="1"/>
  <c r="AA836" i="3" s="1"/>
  <c r="AA837" i="3" a="1"/>
  <c r="AA837" i="3" s="1"/>
  <c r="AA838" i="3" a="1"/>
  <c r="AA838" i="3" s="1"/>
  <c r="AA839" i="3" a="1"/>
  <c r="AA839" i="3" s="1"/>
  <c r="AA840" i="3" a="1"/>
  <c r="AA840" i="3" s="1"/>
  <c r="AA841" i="3" a="1"/>
  <c r="AA841" i="3" s="1"/>
  <c r="AA842" i="3" a="1"/>
  <c r="AA842" i="3" s="1"/>
  <c r="AA843" i="3" a="1"/>
  <c r="AA843" i="3" s="1"/>
  <c r="AA844" i="3" a="1"/>
  <c r="AA844" i="3" s="1"/>
  <c r="AA845" i="3" a="1"/>
  <c r="AA845" i="3" s="1"/>
  <c r="AA846" i="3" a="1"/>
  <c r="AA846" i="3" s="1"/>
  <c r="AA847" i="3" a="1"/>
  <c r="AA847" i="3" s="1"/>
  <c r="AA848" i="3" a="1"/>
  <c r="AA848" i="3" s="1"/>
  <c r="AA849" i="3" a="1"/>
  <c r="AA849" i="3" s="1"/>
  <c r="AA850" i="3" a="1"/>
  <c r="AA850" i="3" s="1"/>
  <c r="AA851" i="3" a="1"/>
  <c r="AA851" i="3" s="1"/>
  <c r="AA852" i="3" a="1"/>
  <c r="AA852" i="3" s="1"/>
  <c r="AA853" i="3" a="1"/>
  <c r="AA853" i="3" s="1"/>
  <c r="AA854" i="3" a="1"/>
  <c r="AA854" i="3" s="1"/>
  <c r="AA855" i="3" a="1"/>
  <c r="AA855" i="3" s="1"/>
  <c r="AA856" i="3" a="1"/>
  <c r="AA856" i="3" s="1"/>
  <c r="AA857" i="3" a="1"/>
  <c r="AA857" i="3" s="1"/>
  <c r="AA858" i="3" a="1"/>
  <c r="AA858" i="3" s="1"/>
  <c r="AA859" i="3" a="1"/>
  <c r="AA859" i="3" s="1"/>
  <c r="AA860" i="3" a="1"/>
  <c r="AA860" i="3" s="1"/>
  <c r="AA861" i="3" a="1"/>
  <c r="AA861" i="3" s="1"/>
  <c r="AA862" i="3" a="1"/>
  <c r="AA862" i="3" s="1"/>
  <c r="AA863" i="3" a="1"/>
  <c r="AA863" i="3" s="1"/>
  <c r="AA864" i="3" a="1"/>
  <c r="AA864" i="3" s="1"/>
  <c r="AA865" i="3" a="1"/>
  <c r="AA865" i="3" s="1"/>
  <c r="AA866" i="3" a="1"/>
  <c r="AA866" i="3" s="1"/>
  <c r="AA867" i="3" a="1"/>
  <c r="AA867" i="3" s="1"/>
  <c r="AA868" i="3" a="1"/>
  <c r="AA868" i="3" s="1"/>
  <c r="AA869" i="3" a="1"/>
  <c r="AA869" i="3" s="1"/>
  <c r="AA870" i="3" a="1"/>
  <c r="AA870" i="3" s="1"/>
  <c r="AA871" i="3" a="1"/>
  <c r="AA871" i="3" s="1"/>
  <c r="AA872" i="3" a="1"/>
  <c r="AA872" i="3" s="1"/>
  <c r="AA873" i="3" a="1"/>
  <c r="AA873" i="3" s="1"/>
  <c r="AA874" i="3" a="1"/>
  <c r="AA874" i="3" s="1"/>
  <c r="AA875" i="3" a="1"/>
  <c r="AA875" i="3" s="1"/>
  <c r="AA876" i="3" a="1"/>
  <c r="AA876" i="3" s="1"/>
  <c r="AA877" i="3" a="1"/>
  <c r="AA877" i="3" s="1"/>
  <c r="AA878" i="3" a="1"/>
  <c r="AA878" i="3" s="1"/>
  <c r="AA879" i="3" a="1"/>
  <c r="AA879" i="3" s="1"/>
  <c r="AA880" i="3" a="1"/>
  <c r="AA880" i="3" s="1"/>
  <c r="AA881" i="3" a="1"/>
  <c r="AA881" i="3" s="1"/>
  <c r="AA882" i="3" a="1"/>
  <c r="AA882" i="3" s="1"/>
  <c r="AA883" i="3" a="1"/>
  <c r="AA883" i="3" s="1"/>
  <c r="AA884" i="3" a="1"/>
  <c r="AA884" i="3" s="1"/>
  <c r="AA885" i="3" a="1"/>
  <c r="AA885" i="3" s="1"/>
  <c r="AA886" i="3" a="1"/>
  <c r="AA886" i="3" s="1"/>
  <c r="AA887" i="3" a="1"/>
  <c r="AA887" i="3" s="1"/>
  <c r="AA888" i="3" a="1"/>
  <c r="AA888" i="3" s="1"/>
  <c r="AA889" i="3" a="1"/>
  <c r="AA889" i="3" s="1"/>
  <c r="AA890" i="3" a="1"/>
  <c r="AA890" i="3" s="1"/>
  <c r="AA891" i="3" a="1"/>
  <c r="AA891" i="3" s="1"/>
  <c r="AA892" i="3" a="1"/>
  <c r="AA892" i="3" s="1"/>
  <c r="AA893" i="3" a="1"/>
  <c r="AA893" i="3" s="1"/>
  <c r="AA894" i="3" a="1"/>
  <c r="AA894" i="3" s="1"/>
  <c r="AA895" i="3" a="1"/>
  <c r="AA895" i="3" s="1"/>
  <c r="AA896" i="3" a="1"/>
  <c r="AA896" i="3" s="1"/>
  <c r="AA897" i="3" a="1"/>
  <c r="AA897" i="3" s="1"/>
  <c r="AA898" i="3" a="1"/>
  <c r="AA898" i="3" s="1"/>
  <c r="AA899" i="3" a="1"/>
  <c r="AA899" i="3" s="1"/>
  <c r="AA900" i="3" a="1"/>
  <c r="AA900" i="3" s="1"/>
  <c r="AA901" i="3" a="1"/>
  <c r="AA901" i="3" s="1"/>
  <c r="AA902" i="3" a="1"/>
  <c r="AA902" i="3" s="1"/>
  <c r="AA903" i="3" a="1"/>
  <c r="AA903" i="3" s="1"/>
  <c r="AA904" i="3" a="1"/>
  <c r="AA904" i="3" s="1"/>
  <c r="AA905" i="3" a="1"/>
  <c r="AA905" i="3" s="1"/>
  <c r="AA906" i="3" a="1"/>
  <c r="AA906" i="3" s="1"/>
  <c r="AA907" i="3" a="1"/>
  <c r="AA907" i="3" s="1"/>
  <c r="AA908" i="3" a="1"/>
  <c r="AA908" i="3" s="1"/>
  <c r="AA909" i="3" a="1"/>
  <c r="AA909" i="3" s="1"/>
  <c r="AA910" i="3" a="1"/>
  <c r="AA910" i="3" s="1"/>
  <c r="AA911" i="3" a="1"/>
  <c r="AA911" i="3" s="1"/>
  <c r="AA912" i="3" a="1"/>
  <c r="AA912" i="3" s="1"/>
  <c r="AA913" i="3" a="1"/>
  <c r="AA913" i="3" s="1"/>
  <c r="AA914" i="3" a="1"/>
  <c r="AA914" i="3" s="1"/>
  <c r="AA915" i="3" a="1"/>
  <c r="AA915" i="3" s="1"/>
  <c r="AA916" i="3" a="1"/>
  <c r="AA916" i="3" s="1"/>
  <c r="AA917" i="3" a="1"/>
  <c r="AA917" i="3" s="1"/>
  <c r="AA918" i="3" a="1"/>
  <c r="AA918" i="3" s="1"/>
  <c r="AA919" i="3" a="1"/>
  <c r="AA919" i="3" s="1"/>
  <c r="AA920" i="3" a="1"/>
  <c r="AA920" i="3" s="1"/>
  <c r="AA921" i="3" a="1"/>
  <c r="AA921" i="3" s="1"/>
  <c r="AA922" i="3" a="1"/>
  <c r="AA922" i="3" s="1"/>
  <c r="AA923" i="3" a="1"/>
  <c r="AA923" i="3" s="1"/>
  <c r="AA924" i="3" a="1"/>
  <c r="AA924" i="3" s="1"/>
  <c r="AA925" i="3" a="1"/>
  <c r="AA925" i="3" s="1"/>
  <c r="AA926" i="3" a="1"/>
  <c r="AA926" i="3" s="1"/>
  <c r="AA927" i="3" a="1"/>
  <c r="AA927" i="3" s="1"/>
  <c r="AA928" i="3" a="1"/>
  <c r="AA928" i="3" s="1"/>
  <c r="AA929" i="3" a="1"/>
  <c r="AA929" i="3" s="1"/>
  <c r="AA930" i="3" a="1"/>
  <c r="AA930" i="3" s="1"/>
  <c r="AA931" i="3" a="1"/>
  <c r="AA931" i="3" s="1"/>
  <c r="AA932" i="3" a="1"/>
  <c r="AA932" i="3" s="1"/>
  <c r="AA933" i="3" a="1"/>
  <c r="AA933" i="3" s="1"/>
  <c r="AA934" i="3" a="1"/>
  <c r="AA934" i="3" s="1"/>
  <c r="AA935" i="3" a="1"/>
  <c r="AA935" i="3" s="1"/>
  <c r="AA936" i="3" a="1"/>
  <c r="AA936" i="3" s="1"/>
  <c r="AA937" i="3" a="1"/>
  <c r="AA937" i="3" s="1"/>
  <c r="AA938" i="3" a="1"/>
  <c r="AA938" i="3" s="1"/>
  <c r="AA939" i="3" a="1"/>
  <c r="AA939" i="3" s="1"/>
  <c r="AA940" i="3" a="1"/>
  <c r="AA940" i="3" s="1"/>
  <c r="AA941" i="3" a="1"/>
  <c r="AA941" i="3" s="1"/>
  <c r="AA942" i="3" a="1"/>
  <c r="AA942" i="3" s="1"/>
  <c r="AA943" i="3" a="1"/>
  <c r="AA943" i="3" s="1"/>
  <c r="AA944" i="3" a="1"/>
  <c r="AA944" i="3" s="1"/>
  <c r="AA945" i="3" a="1"/>
  <c r="AA945" i="3" s="1"/>
  <c r="AA946" i="3" a="1"/>
  <c r="AA946" i="3" s="1"/>
  <c r="AA947" i="3" a="1"/>
  <c r="AA947" i="3" s="1"/>
  <c r="AA948" i="3" a="1"/>
  <c r="AA948" i="3" s="1"/>
  <c r="AA949" i="3" a="1"/>
  <c r="AA949" i="3" s="1"/>
  <c r="AA950" i="3" a="1"/>
  <c r="AA950" i="3" s="1"/>
  <c r="AA951" i="3" a="1"/>
  <c r="AA951" i="3" s="1"/>
  <c r="AA952" i="3" a="1"/>
  <c r="AA952" i="3" s="1"/>
  <c r="AA953" i="3" a="1"/>
  <c r="AA953" i="3" s="1"/>
  <c r="AA954" i="3" a="1"/>
  <c r="AA954" i="3" s="1"/>
  <c r="AA955" i="3" a="1"/>
  <c r="AA955" i="3" s="1"/>
  <c r="AA956" i="3" a="1"/>
  <c r="AA956" i="3" s="1"/>
  <c r="AA957" i="3" a="1"/>
  <c r="AA957" i="3" s="1"/>
  <c r="AA958" i="3" a="1"/>
  <c r="AA958" i="3" s="1"/>
  <c r="AA959" i="3" a="1"/>
  <c r="AA959" i="3" s="1"/>
  <c r="AA960" i="3" a="1"/>
  <c r="AA960" i="3" s="1"/>
  <c r="AA961" i="3" a="1"/>
  <c r="AA961" i="3" s="1"/>
  <c r="AA962" i="3" a="1"/>
  <c r="AA962" i="3" s="1"/>
  <c r="AA963" i="3" a="1"/>
  <c r="AA963" i="3" s="1"/>
  <c r="AA964" i="3" a="1"/>
  <c r="AA964" i="3" s="1"/>
  <c r="AA965" i="3" a="1"/>
  <c r="AA965" i="3" s="1"/>
  <c r="AA966" i="3" a="1"/>
  <c r="AA966" i="3" s="1"/>
  <c r="AA967" i="3" a="1"/>
  <c r="AA967" i="3" s="1"/>
  <c r="AA968" i="3" a="1"/>
  <c r="AA968" i="3" s="1"/>
  <c r="AA969" i="3" a="1"/>
  <c r="AA969" i="3" s="1"/>
  <c r="AA970" i="3" a="1"/>
  <c r="AA970" i="3" s="1"/>
  <c r="AA971" i="3" a="1"/>
  <c r="AA971" i="3" s="1"/>
  <c r="AA972" i="3" a="1"/>
  <c r="AA972" i="3" s="1"/>
  <c r="AA973" i="3" a="1"/>
  <c r="AA973" i="3" s="1"/>
  <c r="AA974" i="3" a="1"/>
  <c r="AA974" i="3" s="1"/>
  <c r="AA975" i="3" a="1"/>
  <c r="AA975" i="3" s="1"/>
  <c r="AA976" i="3" a="1"/>
  <c r="AA976" i="3" s="1"/>
  <c r="AA977" i="3" a="1"/>
  <c r="AA977" i="3" s="1"/>
  <c r="AA978" i="3" a="1"/>
  <c r="AA978" i="3" s="1"/>
  <c r="AA979" i="3" a="1"/>
  <c r="AA979" i="3" s="1"/>
  <c r="AA980" i="3" a="1"/>
  <c r="AA980" i="3" s="1"/>
  <c r="AA981" i="3" a="1"/>
  <c r="AA981" i="3" s="1"/>
  <c r="AA982" i="3" a="1"/>
  <c r="AA982" i="3" s="1"/>
  <c r="AA983" i="3" a="1"/>
  <c r="AA983" i="3" s="1"/>
  <c r="AA984" i="3" a="1"/>
  <c r="AA984" i="3" s="1"/>
  <c r="AA985" i="3" a="1"/>
  <c r="AA985" i="3" s="1"/>
  <c r="AA986" i="3" a="1"/>
  <c r="AA986" i="3" s="1"/>
  <c r="AA987" i="3" a="1"/>
  <c r="AA987" i="3" s="1"/>
  <c r="AA988" i="3" a="1"/>
  <c r="AA988" i="3" s="1"/>
  <c r="AA989" i="3" a="1"/>
  <c r="AA989" i="3" s="1"/>
  <c r="AA990" i="3" a="1"/>
  <c r="AA990" i="3" s="1"/>
  <c r="AA991" i="3" a="1"/>
  <c r="AA991" i="3" s="1"/>
  <c r="AA992" i="3" a="1"/>
  <c r="AA992" i="3" s="1"/>
  <c r="AA993" i="3" a="1"/>
  <c r="AA993" i="3" s="1"/>
  <c r="AA994" i="3" a="1"/>
  <c r="AA994" i="3" s="1"/>
  <c r="AA995" i="3" a="1"/>
  <c r="AA995" i="3" s="1"/>
  <c r="AA996" i="3" a="1"/>
  <c r="AA996" i="3" s="1"/>
  <c r="AA997" i="3" a="1"/>
  <c r="AA997" i="3" s="1"/>
  <c r="AA998" i="3" a="1"/>
  <c r="AA998" i="3" s="1"/>
  <c r="AA999" i="3" a="1"/>
  <c r="AA999" i="3" s="1"/>
  <c r="AA1000" i="3" a="1"/>
  <c r="AA1000" i="3" s="1"/>
  <c r="AA1001" i="3" a="1"/>
  <c r="AA1001" i="3" s="1"/>
  <c r="AA1002" i="3" a="1"/>
  <c r="AA1002" i="3" s="1"/>
  <c r="AA1003" i="3" a="1"/>
  <c r="AA1003" i="3" s="1"/>
  <c r="AA1004" i="3" a="1"/>
  <c r="AA1004" i="3" s="1"/>
  <c r="AA1005" i="3" a="1"/>
  <c r="AA1005" i="3" s="1"/>
  <c r="AA1006" i="3" a="1"/>
  <c r="AA1006" i="3" s="1"/>
  <c r="AA1007" i="3" a="1"/>
  <c r="AA1007" i="3" s="1"/>
  <c r="AA1008" i="3" a="1"/>
  <c r="AA1008" i="3" s="1"/>
  <c r="AA1009" i="3" a="1"/>
  <c r="AA1009" i="3" s="1"/>
  <c r="AA1010" i="3" a="1"/>
  <c r="AA1010" i="3" s="1"/>
  <c r="AA1011" i="3" a="1"/>
  <c r="AA1011" i="3" s="1"/>
  <c r="AA1012" i="3" a="1"/>
  <c r="AA1012" i="3" s="1"/>
  <c r="AA1013" i="3" a="1"/>
  <c r="AA1013" i="3" s="1"/>
  <c r="AA1014" i="3" a="1"/>
  <c r="AA1014" i="3" s="1"/>
  <c r="AA1015" i="3" a="1"/>
  <c r="AA1015" i="3" s="1"/>
  <c r="AA1016" i="3" a="1"/>
  <c r="AA1016" i="3" s="1"/>
  <c r="AA1017" i="3" a="1"/>
  <c r="AA1017" i="3" s="1"/>
  <c r="AA1018" i="3" a="1"/>
  <c r="AA1018" i="3" s="1"/>
  <c r="AA1019" i="3" a="1"/>
  <c r="AA1019" i="3" s="1"/>
  <c r="AA1020" i="3" a="1"/>
  <c r="AA1020" i="3" s="1"/>
  <c r="AA1021" i="3" a="1"/>
  <c r="AA1021" i="3" s="1"/>
  <c r="AA1022" i="3" a="1"/>
  <c r="AA1022" i="3" s="1"/>
  <c r="AA1023" i="3" a="1"/>
  <c r="AA1023" i="3" s="1"/>
  <c r="AA1024" i="3" a="1"/>
  <c r="AA1024" i="3" s="1"/>
  <c r="AA1025" i="3" a="1"/>
  <c r="AA1025" i="3" s="1"/>
  <c r="AA1026" i="3" a="1"/>
  <c r="AA1026" i="3" s="1"/>
  <c r="AA1027" i="3" a="1"/>
  <c r="AA1027" i="3" s="1"/>
  <c r="AA1028" i="3" a="1"/>
  <c r="AA1028" i="3" s="1"/>
  <c r="AA1029" i="3" a="1"/>
  <c r="AA1029" i="3" s="1"/>
  <c r="AA1030" i="3" a="1"/>
  <c r="AA1030" i="3" s="1"/>
  <c r="AA1031" i="3" a="1"/>
  <c r="AA1031" i="3" s="1"/>
  <c r="AA1032" i="3" a="1"/>
  <c r="AA1032" i="3" s="1"/>
  <c r="AA1033" i="3" a="1"/>
  <c r="AA1033" i="3" s="1"/>
  <c r="AA1034" i="3" a="1"/>
  <c r="AA1034" i="3" s="1"/>
  <c r="AA1035" i="3" a="1"/>
  <c r="AA1035" i="3" s="1"/>
  <c r="AA1036" i="3" a="1"/>
  <c r="AA1036" i="3" s="1"/>
  <c r="AA1037" i="3" a="1"/>
  <c r="AA1037" i="3" s="1"/>
  <c r="AA1038" i="3" a="1"/>
  <c r="AA1038" i="3" s="1"/>
  <c r="AA1039" i="3" a="1"/>
  <c r="AA1039" i="3" s="1"/>
  <c r="AA1040" i="3" a="1"/>
  <c r="AA1040" i="3" s="1"/>
  <c r="AA1041" i="3" a="1"/>
  <c r="AA1041" i="3" s="1"/>
  <c r="AA1042" i="3" a="1"/>
  <c r="AA1042" i="3" s="1"/>
  <c r="AA1043" i="3" a="1"/>
  <c r="AA1043" i="3" s="1"/>
  <c r="AA1044" i="3" a="1"/>
  <c r="AA1044" i="3" s="1"/>
  <c r="AA1045" i="3" a="1"/>
  <c r="AA1045" i="3" s="1"/>
  <c r="AA1046" i="3" a="1"/>
  <c r="AA1046" i="3" s="1"/>
  <c r="AA1047" i="3" a="1"/>
  <c r="AA1047" i="3" s="1"/>
  <c r="AA1048" i="3" a="1"/>
  <c r="AA1048" i="3" s="1"/>
  <c r="AA1049" i="3" a="1"/>
  <c r="AA1049" i="3" s="1"/>
  <c r="AA1050" i="3" a="1"/>
  <c r="AA1050" i="3" s="1"/>
  <c r="AA1051" i="3" a="1"/>
  <c r="AA1051" i="3" s="1"/>
  <c r="AA1052" i="3" a="1"/>
  <c r="AA1052" i="3" s="1"/>
  <c r="AA1053" i="3" a="1"/>
  <c r="AA1053" i="3" s="1"/>
  <c r="AA1054" i="3" a="1"/>
  <c r="AA1054" i="3" s="1"/>
  <c r="AA1055" i="3" a="1"/>
  <c r="AA1055" i="3" s="1"/>
  <c r="AA1056" i="3" a="1"/>
  <c r="AA1056" i="3" s="1"/>
  <c r="AA1057" i="3" a="1"/>
  <c r="AA1057" i="3" s="1"/>
  <c r="AA1058" i="3" a="1"/>
  <c r="AA1058" i="3" s="1"/>
  <c r="AA1059" i="3" a="1"/>
  <c r="AA1059" i="3" s="1"/>
  <c r="AA1060" i="3" a="1"/>
  <c r="AA1060" i="3" s="1"/>
  <c r="AA1061" i="3" a="1"/>
  <c r="AA1061" i="3" s="1"/>
  <c r="AA1062" i="3" a="1"/>
  <c r="AA1062" i="3" s="1"/>
  <c r="AA1063" i="3" a="1"/>
  <c r="AA1063" i="3" s="1"/>
  <c r="AA1064" i="3" a="1"/>
  <c r="AA1064" i="3" s="1"/>
  <c r="AA1065" i="3" a="1"/>
  <c r="AA1065" i="3" s="1"/>
  <c r="AA1066" i="3" a="1"/>
  <c r="AA1066" i="3" s="1"/>
  <c r="AA1067" i="3" a="1"/>
  <c r="AA1067" i="3" s="1"/>
  <c r="AA1068" i="3" a="1"/>
  <c r="AA1068" i="3" s="1"/>
  <c r="AA1069" i="3" a="1"/>
  <c r="AA1069" i="3" s="1"/>
  <c r="AA1070" i="3" a="1"/>
  <c r="AA1070" i="3" s="1"/>
  <c r="AA1071" i="3" a="1"/>
  <c r="AA1071" i="3" s="1"/>
  <c r="AA1072" i="3" a="1"/>
  <c r="AA1072" i="3" s="1"/>
  <c r="AA1073" i="3" a="1"/>
  <c r="AA1073" i="3" s="1"/>
  <c r="AA1074" i="3" a="1"/>
  <c r="AA1074" i="3" s="1"/>
  <c r="AA1075" i="3" a="1"/>
  <c r="AA1075" i="3" s="1"/>
  <c r="AA1076" i="3" a="1"/>
  <c r="AA1076" i="3" s="1"/>
  <c r="AA1077" i="3" a="1"/>
  <c r="AA1077" i="3" s="1"/>
  <c r="AA1078" i="3" a="1"/>
  <c r="AA1078" i="3" s="1"/>
  <c r="AA1079" i="3" a="1"/>
  <c r="AA1079" i="3" s="1"/>
  <c r="AA1080" i="3" a="1"/>
  <c r="AA1080" i="3" s="1"/>
  <c r="AA1081" i="3" a="1"/>
  <c r="AA1081" i="3" s="1"/>
  <c r="AA1082" i="3" a="1"/>
  <c r="AA1082" i="3" s="1"/>
  <c r="AA1083" i="3" a="1"/>
  <c r="AA1083" i="3" s="1"/>
  <c r="AA1084" i="3" a="1"/>
  <c r="AA1084" i="3" s="1"/>
  <c r="AA1085" i="3" a="1"/>
  <c r="AA1085" i="3" s="1"/>
  <c r="AA1086" i="3" a="1"/>
  <c r="AA1086" i="3" s="1"/>
  <c r="AA1087" i="3" a="1"/>
  <c r="AA1087" i="3" s="1"/>
  <c r="AA1088" i="3" a="1"/>
  <c r="AA1088" i="3" s="1"/>
  <c r="AA1089" i="3" a="1"/>
  <c r="AA1089" i="3" s="1"/>
  <c r="AA1090" i="3" a="1"/>
  <c r="AA1090" i="3" s="1"/>
  <c r="AA1091" i="3" a="1"/>
  <c r="AA1091" i="3" s="1"/>
  <c r="AA1092" i="3" a="1"/>
  <c r="AA1092" i="3" s="1"/>
  <c r="AA1093" i="3" a="1"/>
  <c r="AA1093" i="3" s="1"/>
  <c r="AA1094" i="3" a="1"/>
  <c r="AA1094" i="3" s="1"/>
  <c r="AA1095" i="3" a="1"/>
  <c r="AA1095" i="3" s="1"/>
  <c r="AA1096" i="3" a="1"/>
  <c r="AA1096" i="3" s="1"/>
  <c r="AA1097" i="3" a="1"/>
  <c r="AA1097" i="3" s="1"/>
  <c r="AA1098" i="3" a="1"/>
  <c r="AA1098" i="3" s="1"/>
  <c r="AA1099" i="3" a="1"/>
  <c r="AA1099" i="3" s="1"/>
  <c r="AA1100" i="3" a="1"/>
  <c r="AA1100" i="3" s="1"/>
  <c r="AA1101" i="3" a="1"/>
  <c r="AA1101" i="3" s="1"/>
  <c r="AA1102" i="3" a="1"/>
  <c r="AA1102" i="3" s="1"/>
  <c r="AA1103" i="3" a="1"/>
  <c r="AA1103" i="3" s="1"/>
  <c r="AA1104" i="3" a="1"/>
  <c r="AA1104" i="3" s="1"/>
  <c r="AA1105" i="3" a="1"/>
  <c r="AA1105" i="3" s="1"/>
  <c r="AA1106" i="3" a="1"/>
  <c r="AA1106" i="3" s="1"/>
  <c r="AA1107" i="3" a="1"/>
  <c r="AA1107" i="3" s="1"/>
  <c r="AA1108" i="3" a="1"/>
  <c r="AA1108" i="3" s="1"/>
  <c r="AA1109" i="3" a="1"/>
  <c r="AA1109" i="3" s="1"/>
  <c r="AA1110" i="3" a="1"/>
  <c r="AA1110" i="3" s="1"/>
  <c r="AA1111" i="3" a="1"/>
  <c r="AA1111" i="3" s="1"/>
  <c r="AA1112" i="3" a="1"/>
  <c r="AA1112" i="3" s="1"/>
  <c r="AA1113" i="3" a="1"/>
  <c r="AA1113" i="3" s="1"/>
  <c r="AA1114" i="3" a="1"/>
  <c r="AA1114" i="3" s="1"/>
  <c r="AA1115" i="3" a="1"/>
  <c r="AA1115" i="3" s="1"/>
  <c r="AA1116" i="3" a="1"/>
  <c r="AA1116" i="3" s="1"/>
  <c r="AA1117" i="3" a="1"/>
  <c r="AA1117" i="3" s="1"/>
  <c r="AA1118" i="3" a="1"/>
  <c r="AA1118" i="3" s="1"/>
  <c r="AA1119" i="3" a="1"/>
  <c r="AA1119" i="3" s="1"/>
  <c r="AA1120" i="3" a="1"/>
  <c r="AA1120" i="3" s="1"/>
  <c r="AA1121" i="3" a="1"/>
  <c r="AA1121" i="3" s="1"/>
  <c r="AA1122" i="3" a="1"/>
  <c r="AA1122" i="3" s="1"/>
  <c r="AA1123" i="3" a="1"/>
  <c r="AA1123" i="3" s="1"/>
  <c r="AA1124" i="3" a="1"/>
  <c r="AA1124" i="3" s="1"/>
  <c r="AA1125" i="3" a="1"/>
  <c r="AA1125" i="3" s="1"/>
  <c r="AA1126" i="3" a="1"/>
  <c r="AA1126" i="3" s="1"/>
  <c r="AA1127" i="3" a="1"/>
  <c r="AA1127" i="3" s="1"/>
  <c r="AA1128" i="3" a="1"/>
  <c r="AA1128" i="3" s="1"/>
  <c r="AA1129" i="3" a="1"/>
  <c r="AA1129" i="3" s="1"/>
  <c r="AA1130" i="3" a="1"/>
  <c r="AA1130" i="3" s="1"/>
  <c r="AA1131" i="3" a="1"/>
  <c r="AA1131" i="3" s="1"/>
  <c r="AA1132" i="3" a="1"/>
  <c r="AA1132" i="3" s="1"/>
  <c r="AA1133" i="3" a="1"/>
  <c r="AA1133" i="3" s="1"/>
  <c r="AA1134" i="3" a="1"/>
  <c r="AA1134" i="3" s="1"/>
  <c r="AA1135" i="3" a="1"/>
  <c r="AA1135" i="3" s="1"/>
  <c r="AA1136" i="3" a="1"/>
  <c r="AA1136" i="3" s="1"/>
  <c r="AA1137" i="3" a="1"/>
  <c r="AA1137" i="3" s="1"/>
  <c r="AA1138" i="3" a="1"/>
  <c r="AA1138" i="3" s="1"/>
  <c r="AA1139" i="3" a="1"/>
  <c r="AA1139" i="3" s="1"/>
  <c r="AA1140" i="3" a="1"/>
  <c r="AA1140" i="3" s="1"/>
  <c r="AA1141" i="3" a="1"/>
  <c r="AA1141" i="3" s="1"/>
  <c r="AA1142" i="3" a="1"/>
  <c r="AA1142" i="3" s="1"/>
  <c r="AA1143" i="3" a="1"/>
  <c r="AA1143" i="3" s="1"/>
  <c r="AA1144" i="3" a="1"/>
  <c r="AA1144" i="3" s="1"/>
  <c r="AA1145" i="3" a="1"/>
  <c r="AA1145" i="3" s="1"/>
  <c r="AA1146" i="3" a="1"/>
  <c r="AA1146" i="3" s="1"/>
  <c r="AA1147" i="3" a="1"/>
  <c r="AA1147" i="3" s="1"/>
  <c r="AA1148" i="3" a="1"/>
  <c r="AA1148" i="3" s="1"/>
  <c r="AA1149" i="3" a="1"/>
  <c r="AA1149" i="3" s="1"/>
  <c r="AA1150" i="3" a="1"/>
  <c r="AA1150" i="3" s="1"/>
  <c r="AA1151" i="3" a="1"/>
  <c r="AA1151" i="3" s="1"/>
  <c r="AA1152" i="3" a="1"/>
  <c r="AA1152" i="3" s="1"/>
  <c r="AA1153" i="3" a="1"/>
  <c r="AA1153" i="3" s="1"/>
  <c r="AA1154" i="3" a="1"/>
  <c r="AA1154" i="3" s="1"/>
  <c r="AA1155" i="3" a="1"/>
  <c r="AA1155" i="3" s="1"/>
  <c r="AA1156" i="3" a="1"/>
  <c r="AA1156" i="3" s="1"/>
  <c r="AA1157" i="3" a="1"/>
  <c r="AA1157" i="3" s="1"/>
  <c r="AA1158" i="3" a="1"/>
  <c r="AA1158" i="3" s="1"/>
  <c r="AA1159" i="3" a="1"/>
  <c r="AA1159" i="3" s="1"/>
  <c r="AA1160" i="3" a="1"/>
  <c r="AA1160" i="3" s="1"/>
  <c r="AA1161" i="3" a="1"/>
  <c r="AA1161" i="3" s="1"/>
  <c r="AA1162" i="3" a="1"/>
  <c r="AA1162" i="3" s="1"/>
  <c r="AA1163" i="3" a="1"/>
  <c r="AA1163" i="3" s="1"/>
  <c r="AA1164" i="3" a="1"/>
  <c r="AA1164" i="3" s="1"/>
  <c r="AA1165" i="3" a="1"/>
  <c r="AA1165" i="3" s="1"/>
  <c r="AA1166" i="3" a="1"/>
  <c r="AA1166" i="3" s="1"/>
  <c r="AA1167" i="3" a="1"/>
  <c r="AA1167" i="3" s="1"/>
  <c r="AA1168" i="3" a="1"/>
  <c r="AA1168" i="3" s="1"/>
  <c r="AA1169" i="3" a="1"/>
  <c r="AA1169" i="3" s="1"/>
  <c r="AA1170" i="3" a="1"/>
  <c r="AA1170" i="3" s="1"/>
  <c r="AA1171" i="3" a="1"/>
  <c r="AA1171" i="3" s="1"/>
  <c r="AA1172" i="3" a="1"/>
  <c r="AA1172" i="3" s="1"/>
  <c r="AA1173" i="3" a="1"/>
  <c r="AA1173" i="3" s="1"/>
  <c r="AA1174" i="3" a="1"/>
  <c r="AA1174" i="3" s="1"/>
  <c r="AA1175" i="3" a="1"/>
  <c r="AA1175" i="3" s="1"/>
  <c r="AA1176" i="3" a="1"/>
  <c r="AA1176" i="3" s="1"/>
  <c r="AA1177" i="3" a="1"/>
  <c r="AA1177" i="3" s="1"/>
  <c r="AA1178" i="3" a="1"/>
  <c r="AA1178" i="3" s="1"/>
  <c r="AA1179" i="3" a="1"/>
  <c r="AA1179" i="3" s="1"/>
  <c r="AA1180" i="3" a="1"/>
  <c r="AA1180" i="3" s="1"/>
  <c r="AA1181" i="3" a="1"/>
  <c r="AA1181" i="3" s="1"/>
  <c r="AA1182" i="3" a="1"/>
  <c r="AA1182" i="3" s="1"/>
  <c r="AA1183" i="3" a="1"/>
  <c r="AA1183" i="3" s="1"/>
  <c r="AA1184" i="3" a="1"/>
  <c r="AA1184" i="3" s="1"/>
  <c r="AA1185" i="3" a="1"/>
  <c r="AA1185" i="3" s="1"/>
  <c r="AA1186" i="3" a="1"/>
  <c r="AA1186" i="3" s="1"/>
  <c r="AA1187" i="3" a="1"/>
  <c r="AA1187" i="3" s="1"/>
  <c r="AA1188" i="3" a="1"/>
  <c r="AA1188" i="3" s="1"/>
  <c r="AA1189" i="3" a="1"/>
  <c r="AA1189" i="3" s="1"/>
  <c r="AA1190" i="3" a="1"/>
  <c r="AA1190" i="3" s="1"/>
  <c r="AA1191" i="3" a="1"/>
  <c r="AA1191" i="3" s="1"/>
  <c r="AA1192" i="3" a="1"/>
  <c r="AA1192" i="3" s="1"/>
  <c r="AA1193" i="3" a="1"/>
  <c r="AA1193" i="3" s="1"/>
  <c r="AA1194" i="3" a="1"/>
  <c r="AA1194" i="3" s="1"/>
  <c r="AA1195" i="3" a="1"/>
  <c r="AA1195" i="3" s="1"/>
  <c r="AA1196" i="3" a="1"/>
  <c r="AA1196" i="3" s="1"/>
  <c r="AA1197" i="3" a="1"/>
  <c r="AA1197" i="3" s="1"/>
  <c r="AA1198" i="3" a="1"/>
  <c r="AA1198" i="3" s="1"/>
  <c r="AA1199" i="3" a="1"/>
  <c r="AA1199" i="3" s="1"/>
  <c r="AA1200" i="3" a="1"/>
  <c r="AA1200" i="3" s="1"/>
  <c r="AA1201" i="3" a="1"/>
  <c r="AA1201" i="3" s="1"/>
  <c r="AA1202" i="3" a="1"/>
  <c r="AA1202" i="3" s="1"/>
  <c r="AA1203" i="3" a="1"/>
  <c r="AA1203" i="3" s="1"/>
  <c r="AA1204" i="3" a="1"/>
  <c r="AA1204" i="3" s="1"/>
  <c r="AA1205" i="3" a="1"/>
  <c r="AA1205" i="3" s="1"/>
  <c r="AA1206" i="3" a="1"/>
  <c r="AA1206" i="3" s="1"/>
  <c r="AA1207" i="3" a="1"/>
  <c r="AA1207" i="3" s="1"/>
  <c r="AA1208" i="3" a="1"/>
  <c r="AA1208" i="3" s="1"/>
  <c r="AA1209" i="3" a="1"/>
  <c r="AA1209" i="3" s="1"/>
  <c r="AA1210" i="3" a="1"/>
  <c r="AA1210" i="3" s="1"/>
  <c r="AA1211" i="3" a="1"/>
  <c r="AA1211" i="3" s="1"/>
  <c r="AA1212" i="3" a="1"/>
  <c r="AA1212" i="3" s="1"/>
  <c r="AA1213" i="3" a="1"/>
  <c r="AA1213" i="3" s="1"/>
  <c r="AA1214" i="3" a="1"/>
  <c r="AA1214" i="3" s="1"/>
  <c r="AA1215" i="3" a="1"/>
  <c r="AA1215" i="3" s="1"/>
  <c r="AA1216" i="3" a="1"/>
  <c r="AA1216" i="3" s="1"/>
  <c r="AA1217" i="3" a="1"/>
  <c r="AA1217" i="3" s="1"/>
  <c r="AA1218" i="3" a="1"/>
  <c r="AA1218" i="3" s="1"/>
  <c r="AA1219" i="3" a="1"/>
  <c r="AA1219" i="3" s="1"/>
  <c r="AA1220" i="3" a="1"/>
  <c r="AA1220" i="3" s="1"/>
  <c r="AA1221" i="3" a="1"/>
  <c r="AA1221" i="3" s="1"/>
  <c r="AA1222" i="3" a="1"/>
  <c r="AA1222" i="3" s="1"/>
  <c r="AA1223" i="3" a="1"/>
  <c r="AA1223" i="3" s="1"/>
  <c r="AA1224" i="3" a="1"/>
  <c r="AA1224" i="3" s="1"/>
  <c r="AA1225" i="3" a="1"/>
  <c r="AA1225" i="3" s="1"/>
  <c r="AA1226" i="3" a="1"/>
  <c r="AA1226" i="3" s="1"/>
  <c r="AA1227" i="3" a="1"/>
  <c r="AA1227" i="3" s="1"/>
  <c r="AA1228" i="3" a="1"/>
  <c r="AA1228" i="3" s="1"/>
  <c r="AA1229" i="3" a="1"/>
  <c r="AA1229" i="3" s="1"/>
  <c r="AA1230" i="3" a="1"/>
  <c r="AA1230" i="3" s="1"/>
  <c r="AA1231" i="3" a="1"/>
  <c r="AA1231" i="3" s="1"/>
  <c r="AA1232" i="3" a="1"/>
  <c r="AA1232" i="3" s="1"/>
  <c r="AA1233" i="3" a="1"/>
  <c r="AA1233" i="3" s="1"/>
  <c r="AA1234" i="3" a="1"/>
  <c r="AA1234" i="3" s="1"/>
  <c r="AA1235" i="3" a="1"/>
  <c r="AA1235" i="3" s="1"/>
  <c r="AA1236" i="3" a="1"/>
  <c r="AA1236" i="3" s="1"/>
  <c r="AA1237" i="3" a="1"/>
  <c r="AA1237" i="3" s="1"/>
  <c r="AA1238" i="3" a="1"/>
  <c r="AA1238" i="3" s="1"/>
  <c r="AA1239" i="3" a="1"/>
  <c r="AA1239" i="3" s="1"/>
  <c r="AA1240" i="3" a="1"/>
  <c r="AA1240" i="3" s="1"/>
  <c r="AA1241" i="3" a="1"/>
  <c r="AA1241" i="3" s="1"/>
  <c r="AA1242" i="3" a="1"/>
  <c r="AA1242" i="3" s="1"/>
  <c r="AA1243" i="3" a="1"/>
  <c r="AA1243" i="3" s="1"/>
  <c r="AA1244" i="3" a="1"/>
  <c r="AA1244" i="3" s="1"/>
  <c r="AA1245" i="3" a="1"/>
  <c r="AA1245" i="3" s="1"/>
  <c r="AA1246" i="3" a="1"/>
  <c r="AA1246" i="3" s="1"/>
  <c r="AA1247" i="3" a="1"/>
  <c r="AA1247" i="3" s="1"/>
  <c r="AA1248" i="3" a="1"/>
  <c r="AA1248" i="3" s="1"/>
  <c r="AA1249" i="3" a="1"/>
  <c r="AA1249" i="3" s="1"/>
  <c r="AA1250" i="3" a="1"/>
  <c r="AA1250" i="3" s="1"/>
  <c r="AA1251" i="3" a="1"/>
  <c r="AA1251" i="3" s="1"/>
  <c r="AA1252" i="3" a="1"/>
  <c r="AA1252" i="3" s="1"/>
  <c r="AA1253" i="3" a="1"/>
  <c r="AA1253" i="3" s="1"/>
  <c r="AA1254" i="3" a="1"/>
  <c r="AA1254" i="3" s="1"/>
  <c r="AA1255" i="3" a="1"/>
  <c r="AA1255" i="3" s="1"/>
  <c r="AA1256" i="3" a="1"/>
  <c r="AA1256" i="3" s="1"/>
  <c r="AA1257" i="3" a="1"/>
  <c r="AA1257" i="3" s="1"/>
  <c r="AA1258" i="3" a="1"/>
  <c r="AA1258" i="3" s="1"/>
  <c r="AA1259" i="3" a="1"/>
  <c r="AA1259" i="3" s="1"/>
  <c r="AA1260" i="3" a="1"/>
  <c r="AA1260" i="3" s="1"/>
  <c r="AA1261" i="3" a="1"/>
  <c r="AA1261" i="3" s="1"/>
  <c r="AA1262" i="3" a="1"/>
  <c r="AA1262" i="3" s="1"/>
  <c r="AA1263" i="3" a="1"/>
  <c r="AA1263" i="3" s="1"/>
  <c r="AA1264" i="3" a="1"/>
  <c r="AA1264" i="3" s="1"/>
  <c r="AA1265" i="3" a="1"/>
  <c r="AA1265" i="3" s="1"/>
  <c r="AA1266" i="3" a="1"/>
  <c r="AA1266" i="3" s="1"/>
  <c r="AA1267" i="3" a="1"/>
  <c r="AA1267" i="3" s="1"/>
  <c r="AA1268" i="3" a="1"/>
  <c r="AA1268" i="3" s="1"/>
  <c r="AA1269" i="3" a="1"/>
  <c r="AA1269" i="3" s="1"/>
  <c r="AA1270" i="3" a="1"/>
  <c r="AA1270" i="3" s="1"/>
  <c r="AA1271" i="3" a="1"/>
  <c r="AA1271" i="3" s="1"/>
  <c r="AA1272" i="3" a="1"/>
  <c r="AA1272" i="3" s="1"/>
  <c r="AA1273" i="3" a="1"/>
  <c r="AA1273" i="3" s="1"/>
  <c r="AA1274" i="3" a="1"/>
  <c r="AA1274" i="3" s="1"/>
  <c r="AA1275" i="3" a="1"/>
  <c r="AA1275" i="3" s="1"/>
  <c r="AA1276" i="3" a="1"/>
  <c r="AA1276" i="3" s="1"/>
  <c r="AA1277" i="3" a="1"/>
  <c r="AA1277" i="3" s="1"/>
  <c r="AA1278" i="3" a="1"/>
  <c r="AA1278" i="3" s="1"/>
  <c r="AA1279" i="3" a="1"/>
  <c r="AA1279" i="3" s="1"/>
  <c r="AA1280" i="3" a="1"/>
  <c r="AA1280" i="3" s="1"/>
  <c r="AA1281" i="3" a="1"/>
  <c r="AA1281" i="3" s="1"/>
  <c r="AA1282" i="3" a="1"/>
  <c r="AA1282" i="3" s="1"/>
  <c r="AA1283" i="3" a="1"/>
  <c r="AA1283" i="3" s="1"/>
  <c r="AA1284" i="3" a="1"/>
  <c r="AA1284" i="3" s="1"/>
  <c r="AA1285" i="3" a="1"/>
  <c r="AA1285" i="3" s="1"/>
  <c r="AA1286" i="3" a="1"/>
  <c r="AA1286" i="3" s="1"/>
  <c r="AA1287" i="3" a="1"/>
  <c r="AA1287" i="3" s="1"/>
  <c r="AA1288" i="3" a="1"/>
  <c r="AA1288" i="3" s="1"/>
  <c r="AA1289" i="3" a="1"/>
  <c r="AA1289" i="3" s="1"/>
  <c r="AA1290" i="3" a="1"/>
  <c r="AA1290" i="3" s="1"/>
  <c r="AA1291" i="3" a="1"/>
  <c r="AA1291" i="3" s="1"/>
  <c r="AA1292" i="3" a="1"/>
  <c r="AA1292" i="3" s="1"/>
  <c r="AA1293" i="3" a="1"/>
  <c r="AA1293" i="3" s="1"/>
  <c r="AA1294" i="3" a="1"/>
  <c r="AA1294" i="3" s="1"/>
  <c r="AA1295" i="3" a="1"/>
  <c r="AA1295" i="3" s="1"/>
  <c r="AA1296" i="3" a="1"/>
  <c r="AA1296" i="3" s="1"/>
  <c r="AA1297" i="3" a="1"/>
  <c r="AA1297" i="3" s="1"/>
  <c r="AA1298" i="3" a="1"/>
  <c r="AA1298" i="3" s="1"/>
  <c r="AA1299" i="3" a="1"/>
  <c r="AA1299" i="3" s="1"/>
  <c r="AA1300" i="3" a="1"/>
  <c r="AA1300" i="3" s="1"/>
  <c r="AA1301" i="3" a="1"/>
  <c r="AA1301" i="3" s="1"/>
  <c r="AA1302" i="3" a="1"/>
  <c r="AA1302" i="3" s="1"/>
  <c r="AA1303" i="3" a="1"/>
  <c r="AA1303" i="3" s="1"/>
  <c r="AA1304" i="3" a="1"/>
  <c r="AA1304" i="3" s="1"/>
  <c r="AA1305" i="3" a="1"/>
  <c r="AA1305" i="3" s="1"/>
  <c r="AA1306" i="3" a="1"/>
  <c r="AA1306" i="3" s="1"/>
  <c r="AA1307" i="3" a="1"/>
  <c r="AA1307" i="3" s="1"/>
  <c r="AA1308" i="3" a="1"/>
  <c r="AA1308" i="3" s="1"/>
  <c r="AA1309" i="3" a="1"/>
  <c r="AA1309" i="3" s="1"/>
  <c r="AA1310" i="3" a="1"/>
  <c r="AA1310" i="3" s="1"/>
  <c r="AA1311" i="3" a="1"/>
  <c r="AA1311" i="3" s="1"/>
  <c r="AA1312" i="3" a="1"/>
  <c r="AA1312" i="3" s="1"/>
  <c r="AA1313" i="3" a="1"/>
  <c r="AA1313" i="3" s="1"/>
  <c r="AA1314" i="3" a="1"/>
  <c r="AA1314" i="3" s="1"/>
  <c r="AA1315" i="3" a="1"/>
  <c r="AA1315" i="3" s="1"/>
  <c r="AA1316" i="3" a="1"/>
  <c r="AA1316" i="3" s="1"/>
  <c r="AA1317" i="3" a="1"/>
  <c r="AA1317" i="3" s="1"/>
  <c r="AA1318" i="3" a="1"/>
  <c r="AA1318" i="3" s="1"/>
  <c r="AA1319" i="3" a="1"/>
  <c r="AA1319" i="3" s="1"/>
  <c r="AA1320" i="3" a="1"/>
  <c r="AA1320" i="3" s="1"/>
  <c r="AA1321" i="3" a="1"/>
  <c r="AA1321" i="3" s="1"/>
  <c r="AA1322" i="3" a="1"/>
  <c r="AA1322" i="3" s="1"/>
  <c r="AA1323" i="3" a="1"/>
  <c r="AA1323" i="3" s="1"/>
  <c r="AA1324" i="3" a="1"/>
  <c r="AA1324" i="3" s="1"/>
  <c r="AA1325" i="3" a="1"/>
  <c r="AA1325" i="3" s="1"/>
  <c r="AA1326" i="3" a="1"/>
  <c r="AA1326" i="3" s="1"/>
  <c r="AA1327" i="3" a="1"/>
  <c r="AA1327" i="3" s="1"/>
  <c r="AA1328" i="3" a="1"/>
  <c r="AA1328" i="3" s="1"/>
  <c r="AA1329" i="3" a="1"/>
  <c r="AA1329" i="3" s="1"/>
  <c r="AA1330" i="3" a="1"/>
  <c r="AA1330" i="3" s="1"/>
  <c r="AA1331" i="3" a="1"/>
  <c r="AA1331" i="3" s="1"/>
  <c r="AA1332" i="3" a="1"/>
  <c r="AA1332" i="3" s="1"/>
  <c r="AA1333" i="3" a="1"/>
  <c r="AA1333" i="3" s="1"/>
  <c r="AA1334" i="3" a="1"/>
  <c r="AA1334" i="3" s="1"/>
  <c r="AA1335" i="3" a="1"/>
  <c r="AA1335" i="3" s="1"/>
  <c r="AA1336" i="3" a="1"/>
  <c r="AA1336" i="3" s="1"/>
  <c r="AA1337" i="3" a="1"/>
  <c r="AA1337" i="3" s="1"/>
  <c r="AA1338" i="3" a="1"/>
  <c r="AA1338" i="3" s="1"/>
  <c r="AA1339" i="3" a="1"/>
  <c r="AA1339" i="3" s="1"/>
  <c r="AA1340" i="3" a="1"/>
  <c r="AA1340" i="3" s="1"/>
  <c r="AA1341" i="3" a="1"/>
  <c r="AA1341" i="3" s="1"/>
  <c r="AA1342" i="3" a="1"/>
  <c r="AA1342" i="3" s="1"/>
  <c r="AA1343" i="3" a="1"/>
  <c r="AA1343" i="3" s="1"/>
  <c r="AA1344" i="3" a="1"/>
  <c r="AA1344" i="3" s="1"/>
  <c r="AA1345" i="3" a="1"/>
  <c r="AA1345" i="3" s="1"/>
  <c r="AA1346" i="3" a="1"/>
  <c r="AA1346" i="3" s="1"/>
  <c r="AA1347" i="3" a="1"/>
  <c r="AA1347" i="3" s="1"/>
  <c r="AA1348" i="3" a="1"/>
  <c r="AA1348" i="3" s="1"/>
  <c r="AA1349" i="3" a="1"/>
  <c r="AA1349" i="3" s="1"/>
  <c r="AA1350" i="3" a="1"/>
  <c r="AA1350" i="3" s="1"/>
  <c r="AA1351" i="3" a="1"/>
  <c r="AA1351" i="3" s="1"/>
  <c r="AA1352" i="3" a="1"/>
  <c r="AA1352" i="3" s="1"/>
  <c r="AA1353" i="3" a="1"/>
  <c r="AA1353" i="3" s="1"/>
  <c r="AA1354" i="3" a="1"/>
  <c r="AA1354" i="3" s="1"/>
  <c r="AA1355" i="3" a="1"/>
  <c r="AA1355" i="3" s="1"/>
  <c r="AA1356" i="3" a="1"/>
  <c r="AA1356" i="3" s="1"/>
  <c r="AA1357" i="3" a="1"/>
  <c r="AA1357" i="3" s="1"/>
  <c r="AA1358" i="3" a="1"/>
  <c r="AA1358" i="3" s="1"/>
  <c r="AA1359" i="3" a="1"/>
  <c r="AA1359" i="3" s="1"/>
  <c r="AA1360" i="3" a="1"/>
  <c r="AA1360" i="3" s="1"/>
  <c r="AA1361" i="3" a="1"/>
  <c r="AA1361" i="3" s="1"/>
  <c r="AA1362" i="3" a="1"/>
  <c r="AA1362" i="3" s="1"/>
  <c r="AA1363" i="3" a="1"/>
  <c r="AA1363" i="3" s="1"/>
  <c r="AA1364" i="3" a="1"/>
  <c r="AA1364" i="3" s="1"/>
  <c r="AA1365" i="3" a="1"/>
  <c r="AA1365" i="3" s="1"/>
  <c r="AA1366" i="3" a="1"/>
  <c r="AA1366" i="3" s="1"/>
  <c r="AA1367" i="3" a="1"/>
  <c r="AA1367" i="3" s="1"/>
  <c r="AA1368" i="3" a="1"/>
  <c r="AA1368" i="3" s="1"/>
  <c r="AA1369" i="3" a="1"/>
  <c r="AA1369" i="3" s="1"/>
  <c r="AA1370" i="3" a="1"/>
  <c r="AA1370" i="3" s="1"/>
  <c r="AA1371" i="3" a="1"/>
  <c r="AA1371" i="3" s="1"/>
  <c r="AA1372" i="3" a="1"/>
  <c r="AA1372" i="3" s="1"/>
  <c r="AA1373" i="3" a="1"/>
  <c r="AA1373" i="3" s="1"/>
  <c r="AA1374" i="3" a="1"/>
  <c r="AA1374" i="3" s="1"/>
  <c r="AA1375" i="3" a="1"/>
  <c r="AA1375" i="3" s="1"/>
  <c r="AA1376" i="3" a="1"/>
  <c r="AA1376" i="3" s="1"/>
  <c r="AA1377" i="3" a="1"/>
  <c r="AA1377" i="3" s="1"/>
  <c r="AA1378" i="3" a="1"/>
  <c r="AA1378" i="3" s="1"/>
  <c r="AA1379" i="3" a="1"/>
  <c r="AA1379" i="3" s="1"/>
  <c r="AA1380" i="3" a="1"/>
  <c r="AA1380" i="3" s="1"/>
  <c r="AA1381" i="3" a="1"/>
  <c r="AA1381" i="3" s="1"/>
  <c r="AA1382" i="3" a="1"/>
  <c r="AA1382" i="3" s="1"/>
  <c r="AA1383" i="3" a="1"/>
  <c r="AA1383" i="3" s="1"/>
  <c r="AA1384" i="3" a="1"/>
  <c r="AA1384" i="3" s="1"/>
  <c r="AA1385" i="3" a="1"/>
  <c r="AA1385" i="3" s="1"/>
  <c r="AA1386" i="3" a="1"/>
  <c r="AA1386" i="3" s="1"/>
  <c r="AA1387" i="3" a="1"/>
  <c r="AA1387" i="3" s="1"/>
  <c r="AA1388" i="3" a="1"/>
  <c r="AA1388" i="3" s="1"/>
  <c r="AA1389" i="3" a="1"/>
  <c r="AA1389" i="3" s="1"/>
  <c r="AA1390" i="3" a="1"/>
  <c r="AA1390" i="3" s="1"/>
  <c r="AA1391" i="3" a="1"/>
  <c r="AA1391" i="3" s="1"/>
  <c r="AA1392" i="3" a="1"/>
  <c r="AA1392" i="3" s="1"/>
  <c r="AA1393" i="3" a="1"/>
  <c r="AA1393" i="3" s="1"/>
  <c r="AA1394" i="3" a="1"/>
  <c r="AA1394" i="3" s="1"/>
  <c r="AA1395" i="3" a="1"/>
  <c r="AA1395" i="3" s="1"/>
  <c r="AA1396" i="3" a="1"/>
  <c r="AA1396" i="3" s="1"/>
  <c r="AA1397" i="3" a="1"/>
  <c r="AA1397" i="3" s="1"/>
  <c r="AA1398" i="3" a="1"/>
  <c r="AA1398" i="3" s="1"/>
  <c r="AA1399" i="3" a="1"/>
  <c r="AA1399" i="3" s="1"/>
  <c r="AA1400" i="3" a="1"/>
  <c r="AA1400" i="3" s="1"/>
  <c r="AA1401" i="3" a="1"/>
  <c r="AA1401" i="3" s="1"/>
  <c r="AA1402" i="3" a="1"/>
  <c r="AA1402" i="3" s="1"/>
  <c r="AA1403" i="3" a="1"/>
  <c r="AA1403" i="3" s="1"/>
  <c r="AA1404" i="3" a="1"/>
  <c r="AA1404" i="3" s="1"/>
  <c r="AA1405" i="3" a="1"/>
  <c r="AA1405" i="3" s="1"/>
  <c r="AA1406" i="3" a="1"/>
  <c r="AA1406" i="3" s="1"/>
  <c r="AA1407" i="3" a="1"/>
  <c r="AA1407" i="3" s="1"/>
  <c r="AA1408" i="3" a="1"/>
  <c r="AA1408" i="3" s="1"/>
  <c r="AA1409" i="3" a="1"/>
  <c r="AA1409" i="3" s="1"/>
  <c r="AA1410" i="3" a="1"/>
  <c r="AA1410" i="3" s="1"/>
  <c r="AA1411" i="3" a="1"/>
  <c r="AA1411" i="3" s="1"/>
  <c r="AA1412" i="3" a="1"/>
  <c r="AA1412" i="3" s="1"/>
  <c r="AA1413" i="3" a="1"/>
  <c r="AA1413" i="3" s="1"/>
  <c r="AA1414" i="3" a="1"/>
  <c r="AA1414" i="3" s="1"/>
  <c r="AA1415" i="3" a="1"/>
  <c r="AA1415" i="3" s="1"/>
  <c r="AA1416" i="3" a="1"/>
  <c r="AA1416" i="3" s="1"/>
  <c r="AA1417" i="3" a="1"/>
  <c r="AA1417" i="3" s="1"/>
  <c r="AA1418" i="3" a="1"/>
  <c r="AA1418" i="3" s="1"/>
  <c r="AA1419" i="3" a="1"/>
  <c r="AA1419" i="3" s="1"/>
  <c r="AA1420" i="3" a="1"/>
  <c r="AA1420" i="3" s="1"/>
  <c r="AA1421" i="3" a="1"/>
  <c r="AA1421" i="3" s="1"/>
  <c r="AA1422" i="3" a="1"/>
  <c r="AA1422" i="3" s="1"/>
  <c r="AA1423" i="3" a="1"/>
  <c r="AA1423" i="3" s="1"/>
  <c r="AA1424" i="3" a="1"/>
  <c r="AA1424" i="3" s="1"/>
  <c r="AA1425" i="3" a="1"/>
  <c r="AA1425" i="3" s="1"/>
  <c r="AA1426" i="3" a="1"/>
  <c r="AA1426" i="3" s="1"/>
  <c r="AA1427" i="3" a="1"/>
  <c r="AA1427" i="3" s="1"/>
  <c r="AA1428" i="3" a="1"/>
  <c r="AA1428" i="3" s="1"/>
  <c r="AA1429" i="3" a="1"/>
  <c r="AA1429" i="3" s="1"/>
  <c r="AA1430" i="3" a="1"/>
  <c r="AA1430" i="3" s="1"/>
  <c r="AA1431" i="3" a="1"/>
  <c r="AA1431" i="3" s="1"/>
  <c r="AA1432" i="3" a="1"/>
  <c r="AA1432" i="3" s="1"/>
  <c r="AA1433" i="3" a="1"/>
  <c r="AA1433" i="3" s="1"/>
  <c r="AA1434" i="3" a="1"/>
  <c r="AA1434" i="3" s="1"/>
  <c r="AA1435" i="3" a="1"/>
  <c r="AA1435" i="3" s="1"/>
  <c r="AA1436" i="3" a="1"/>
  <c r="AA1436" i="3" s="1"/>
  <c r="AA1437" i="3" a="1"/>
  <c r="AA1437" i="3" s="1"/>
  <c r="AA1438" i="3" a="1"/>
  <c r="AA1438" i="3" s="1"/>
  <c r="AA1439" i="3" a="1"/>
  <c r="AA1439" i="3" s="1"/>
  <c r="AA1440" i="3" a="1"/>
  <c r="AA1440" i="3" s="1"/>
  <c r="AA1441" i="3" a="1"/>
  <c r="AA1441" i="3" s="1"/>
  <c r="AA1442" i="3" a="1"/>
  <c r="AA1442" i="3" s="1"/>
  <c r="AA1443" i="3" a="1"/>
  <c r="AA1443" i="3" s="1"/>
  <c r="AA1444" i="3" a="1"/>
  <c r="AA1444" i="3" s="1"/>
  <c r="AA1445" i="3" a="1"/>
  <c r="AA1445" i="3" s="1"/>
  <c r="AA1446" i="3" a="1"/>
  <c r="AA1446" i="3" s="1"/>
  <c r="AA1447" i="3" a="1"/>
  <c r="AA1447" i="3" s="1"/>
  <c r="AA1448" i="3" a="1"/>
  <c r="AA1448" i="3" s="1"/>
  <c r="AA1449" i="3" a="1"/>
  <c r="AA1449" i="3" s="1"/>
  <c r="AA1450" i="3" a="1"/>
  <c r="AA1450" i="3" s="1"/>
  <c r="AA1451" i="3" a="1"/>
  <c r="AA1451" i="3" s="1"/>
  <c r="AA1452" i="3" a="1"/>
  <c r="AA1452" i="3" s="1"/>
  <c r="AA1453" i="3" a="1"/>
  <c r="AA1453" i="3" s="1"/>
  <c r="AA1454" i="3" a="1"/>
  <c r="AA1454" i="3" s="1"/>
  <c r="AA1455" i="3" a="1"/>
  <c r="AA1455" i="3" s="1"/>
  <c r="AA1456" i="3" a="1"/>
  <c r="AA1456" i="3" s="1"/>
  <c r="AA1457" i="3" a="1"/>
  <c r="AA1457" i="3" s="1"/>
  <c r="AA1458" i="3" a="1"/>
  <c r="AA1458" i="3" s="1"/>
  <c r="AA1459" i="3" a="1"/>
  <c r="AA1459" i="3" s="1"/>
  <c r="AA1460" i="3" a="1"/>
  <c r="AA1460" i="3" s="1"/>
  <c r="AA1461" i="3" a="1"/>
  <c r="AA1461" i="3" s="1"/>
  <c r="AA1462" i="3" a="1"/>
  <c r="AA1462" i="3" s="1"/>
  <c r="AA1463" i="3" a="1"/>
  <c r="AA1463" i="3" s="1"/>
  <c r="AA1464" i="3" a="1"/>
  <c r="AA1464" i="3" s="1"/>
  <c r="AA1465" i="3" a="1"/>
  <c r="AA1465" i="3" s="1"/>
  <c r="AA1466" i="3" a="1"/>
  <c r="AA1466" i="3" s="1"/>
  <c r="AA1467" i="3" a="1"/>
  <c r="AA1467" i="3" s="1"/>
  <c r="AA1468" i="3" a="1"/>
  <c r="AA1468" i="3" s="1"/>
  <c r="AA1469" i="3" a="1"/>
  <c r="AA1469" i="3" s="1"/>
  <c r="AA1470" i="3" a="1"/>
  <c r="AA1470" i="3" s="1"/>
  <c r="AA1471" i="3" a="1"/>
  <c r="AA1471" i="3" s="1"/>
  <c r="AA1472" i="3" a="1"/>
  <c r="AA1472" i="3" s="1"/>
  <c r="AA1473" i="3" a="1"/>
  <c r="AA1473" i="3" s="1"/>
  <c r="AA1474" i="3" a="1"/>
  <c r="AA1474" i="3" s="1"/>
  <c r="AA1475" i="3" a="1"/>
  <c r="AA1475" i="3" s="1"/>
  <c r="AA1476" i="3" a="1"/>
  <c r="AA1476" i="3" s="1"/>
  <c r="AA1477" i="3" a="1"/>
  <c r="AA1477" i="3" s="1"/>
  <c r="AA1478" i="3" a="1"/>
  <c r="AA1478" i="3" s="1"/>
  <c r="AA1479" i="3" a="1"/>
  <c r="AA1479" i="3" s="1"/>
  <c r="AA1480" i="3" a="1"/>
  <c r="AA1480" i="3" s="1"/>
  <c r="AA1481" i="3" a="1"/>
  <c r="AA1481" i="3" s="1"/>
  <c r="AA1482" i="3" a="1"/>
  <c r="AA1482" i="3" s="1"/>
  <c r="AA1483" i="3" a="1"/>
  <c r="AA1483" i="3" s="1"/>
  <c r="AA1484" i="3" a="1"/>
  <c r="AA1484" i="3" s="1"/>
  <c r="AA1485" i="3" a="1"/>
  <c r="AA1485" i="3" s="1"/>
  <c r="AA1486" i="3" a="1"/>
  <c r="AA1486" i="3" s="1"/>
  <c r="AA1487" i="3" a="1"/>
  <c r="AA1487" i="3" s="1"/>
  <c r="AA1488" i="3" a="1"/>
  <c r="AA1488" i="3" s="1"/>
  <c r="AA1489" i="3" a="1"/>
  <c r="AA1489" i="3" s="1"/>
  <c r="AA1490" i="3" a="1"/>
  <c r="AA1490" i="3" s="1"/>
  <c r="AA1491" i="3" a="1"/>
  <c r="AA1491" i="3" s="1"/>
  <c r="AA1492" i="3" a="1"/>
  <c r="AA1492" i="3" s="1"/>
  <c r="AA1493" i="3" a="1"/>
  <c r="AA1493" i="3" s="1"/>
  <c r="AA1494" i="3" a="1"/>
  <c r="AA1494" i="3" s="1"/>
  <c r="AA1495" i="3" a="1"/>
  <c r="AA1495" i="3" s="1"/>
  <c r="AA1496" i="3" a="1"/>
  <c r="AA1496" i="3" s="1"/>
  <c r="AA1497" i="3" a="1"/>
  <c r="AA1497" i="3" s="1"/>
  <c r="AA1498" i="3" a="1"/>
  <c r="AA1498" i="3" s="1"/>
  <c r="AA1499" i="3" a="1"/>
  <c r="AA1499" i="3" s="1"/>
  <c r="AA1500" i="3" a="1"/>
  <c r="AA1500" i="3" s="1"/>
  <c r="AA1501" i="3" a="1"/>
  <c r="AA1501" i="3" s="1"/>
  <c r="AA1502" i="3" a="1"/>
  <c r="AA1502" i="3" s="1"/>
  <c r="AA1503" i="3" a="1"/>
  <c r="AA1503" i="3" s="1"/>
  <c r="AA1504" i="3" a="1"/>
  <c r="AA1504" i="3" s="1"/>
  <c r="AA1505" i="3" a="1"/>
  <c r="AA1505" i="3" s="1"/>
  <c r="AA1506" i="3" a="1"/>
  <c r="AA1506" i="3" s="1"/>
  <c r="AA1507" i="3" a="1"/>
  <c r="AA1507" i="3" s="1"/>
  <c r="AA1508" i="3" a="1"/>
  <c r="AA1508" i="3" s="1"/>
  <c r="AA1509" i="3" a="1"/>
  <c r="AA1509" i="3" s="1"/>
  <c r="AA1510" i="3" a="1"/>
  <c r="AA1510" i="3" s="1"/>
  <c r="AA1511" i="3" a="1"/>
  <c r="AA1511" i="3" s="1"/>
  <c r="AA1512" i="3" a="1"/>
  <c r="AA1512" i="3" s="1"/>
  <c r="AA1513" i="3" a="1"/>
  <c r="AA1513" i="3" s="1"/>
  <c r="AA1514" i="3" a="1"/>
  <c r="AA1514" i="3" s="1"/>
  <c r="AA1515" i="3" a="1"/>
  <c r="AA1515" i="3" s="1"/>
  <c r="AA1516" i="3" a="1"/>
  <c r="AA1516" i="3" s="1"/>
  <c r="AA1517" i="3" a="1"/>
  <c r="AA1517" i="3" s="1"/>
  <c r="AA1518" i="3" a="1"/>
  <c r="AA1518" i="3" s="1"/>
  <c r="AA1519" i="3" a="1"/>
  <c r="AA1519" i="3" s="1"/>
  <c r="AA1520" i="3" a="1"/>
  <c r="AA1520" i="3" s="1"/>
  <c r="AA1521" i="3" a="1"/>
  <c r="AA1521" i="3" s="1"/>
  <c r="AA1522" i="3" a="1"/>
  <c r="AA1522" i="3" s="1"/>
  <c r="AA1523" i="3" a="1"/>
  <c r="AA1523" i="3" s="1"/>
  <c r="AA1524" i="3" a="1"/>
  <c r="AA1524" i="3" s="1"/>
  <c r="AA1525" i="3" a="1"/>
  <c r="AA1525" i="3" s="1"/>
  <c r="AA1526" i="3" a="1"/>
  <c r="AA1526" i="3" s="1"/>
  <c r="AA1527" i="3" a="1"/>
  <c r="AA1527" i="3" s="1"/>
  <c r="AA1528" i="3" a="1"/>
  <c r="AA1528" i="3" s="1"/>
  <c r="AA1529" i="3" a="1"/>
  <c r="AA1529" i="3" s="1"/>
  <c r="AA1530" i="3" a="1"/>
  <c r="AA1530" i="3" s="1"/>
  <c r="AA1531" i="3" a="1"/>
  <c r="AA1531" i="3" s="1"/>
  <c r="AA1532" i="3" a="1"/>
  <c r="AA1532" i="3" s="1"/>
  <c r="AA1533" i="3" a="1"/>
  <c r="AA1533" i="3" s="1"/>
  <c r="AA1534" i="3" a="1"/>
  <c r="AA1534" i="3" s="1"/>
  <c r="AA1535" i="3" a="1"/>
  <c r="AA1535" i="3" s="1"/>
  <c r="AA1536" i="3" a="1"/>
  <c r="AA1536" i="3" s="1"/>
  <c r="AA1537" i="3" a="1"/>
  <c r="AA1537" i="3" s="1"/>
  <c r="AA1538" i="3" a="1"/>
  <c r="AA1538" i="3" s="1"/>
  <c r="AA1539" i="3" a="1"/>
  <c r="AA1539" i="3" s="1"/>
  <c r="AA1540" i="3" a="1"/>
  <c r="AA1540" i="3" s="1"/>
  <c r="AA1541" i="3" a="1"/>
  <c r="AA1541" i="3" s="1"/>
  <c r="AA1542" i="3" a="1"/>
  <c r="AA1542" i="3" s="1"/>
  <c r="AA1543" i="3" a="1"/>
  <c r="AA1543" i="3" s="1"/>
  <c r="AA1544" i="3" a="1"/>
  <c r="AA1544" i="3" s="1"/>
  <c r="AA1545" i="3" a="1"/>
  <c r="AA1545" i="3" s="1"/>
  <c r="AA1546" i="3" a="1"/>
  <c r="AA1546" i="3" s="1"/>
  <c r="AA1547" i="3" a="1"/>
  <c r="AA1547" i="3" s="1"/>
  <c r="AA1548" i="3" a="1"/>
  <c r="AA1548" i="3" s="1"/>
  <c r="AA1549" i="3" a="1"/>
  <c r="AA1549" i="3" s="1"/>
  <c r="AA1550" i="3" a="1"/>
  <c r="AA1550" i="3" s="1"/>
  <c r="AA1551" i="3" a="1"/>
  <c r="AA1551" i="3" s="1"/>
  <c r="AA1552" i="3" a="1"/>
  <c r="AA1552" i="3" s="1"/>
  <c r="AA1553" i="3" a="1"/>
  <c r="AA1553" i="3" s="1"/>
  <c r="AA1554" i="3" a="1"/>
  <c r="AA1554" i="3" s="1"/>
  <c r="AA1555" i="3" a="1"/>
  <c r="AA1555" i="3" s="1"/>
  <c r="AA1556" i="3" a="1"/>
  <c r="AA1556" i="3" s="1"/>
  <c r="AA1557" i="3" a="1"/>
  <c r="AA1557" i="3" s="1"/>
  <c r="AA1558" i="3" a="1"/>
  <c r="AA1558" i="3" s="1"/>
  <c r="AA1559" i="3" a="1"/>
  <c r="AA1559" i="3" s="1"/>
  <c r="AA1560" i="3" a="1"/>
  <c r="AA1560" i="3" s="1"/>
  <c r="AA1561" i="3" a="1"/>
  <c r="AA1561" i="3" s="1"/>
  <c r="AA1562" i="3" a="1"/>
  <c r="AA1562" i="3" s="1"/>
  <c r="AA1563" i="3" a="1"/>
  <c r="AA1563" i="3" s="1"/>
  <c r="AA1564" i="3" a="1"/>
  <c r="AA1564" i="3" s="1"/>
  <c r="AA1565" i="3" a="1"/>
  <c r="AA1565" i="3" s="1"/>
  <c r="AA1566" i="3" a="1"/>
  <c r="AA1566" i="3" s="1"/>
  <c r="AA1567" i="3" a="1"/>
  <c r="AA1567" i="3" s="1"/>
  <c r="AA1568" i="3" a="1"/>
  <c r="AA1568" i="3" s="1"/>
  <c r="AA1569" i="3" a="1"/>
  <c r="AA1569" i="3" s="1"/>
  <c r="AA1570" i="3" a="1"/>
  <c r="AA1570" i="3" s="1"/>
  <c r="AA1571" i="3" a="1"/>
  <c r="AA1571" i="3" s="1"/>
  <c r="AA1572" i="3" a="1"/>
  <c r="AA1572" i="3" s="1"/>
  <c r="AA1573" i="3" a="1"/>
  <c r="AA1573" i="3" s="1"/>
  <c r="AA1574" i="3" a="1"/>
  <c r="AA1574" i="3" s="1"/>
  <c r="AA1575" i="3" a="1"/>
  <c r="AA1575" i="3" s="1"/>
  <c r="AA1576" i="3" a="1"/>
  <c r="AA1576" i="3" s="1"/>
  <c r="AA1577" i="3" a="1"/>
  <c r="AA1577" i="3" s="1"/>
  <c r="AA1578" i="3" a="1"/>
  <c r="AA1578" i="3" s="1"/>
  <c r="AA1579" i="3" a="1"/>
  <c r="AA1579" i="3" s="1"/>
  <c r="AA1580" i="3" a="1"/>
  <c r="AA1580" i="3" s="1"/>
  <c r="AA1581" i="3" a="1"/>
  <c r="AA1581" i="3" s="1"/>
  <c r="AA1582" i="3" a="1"/>
  <c r="AA1582" i="3" s="1"/>
  <c r="AA1583" i="3" a="1"/>
  <c r="AA1583" i="3" s="1"/>
  <c r="AA1584" i="3" a="1"/>
  <c r="AA1584" i="3" s="1"/>
  <c r="AA1585" i="3" a="1"/>
  <c r="AA1585" i="3" s="1"/>
  <c r="AA1586" i="3" a="1"/>
  <c r="AA1586" i="3" s="1"/>
  <c r="AA1587" i="3" a="1"/>
  <c r="AA1587" i="3" s="1"/>
  <c r="AA1588" i="3" a="1"/>
  <c r="AA1588" i="3" s="1"/>
  <c r="AA1589" i="3" a="1"/>
  <c r="AA1589" i="3" s="1"/>
  <c r="AA1590" i="3" a="1"/>
  <c r="AA1590" i="3" s="1"/>
  <c r="AA1591" i="3" a="1"/>
  <c r="AA1591" i="3" s="1"/>
  <c r="AA1592" i="3" a="1"/>
  <c r="AA1592" i="3" s="1"/>
  <c r="AA1593" i="3" a="1"/>
  <c r="AA1593" i="3" s="1"/>
  <c r="AA1594" i="3" a="1"/>
  <c r="AA1594" i="3" s="1"/>
  <c r="AA1595" i="3" a="1"/>
  <c r="AA1595" i="3" s="1"/>
  <c r="AA1596" i="3" a="1"/>
  <c r="AA1596" i="3" s="1"/>
  <c r="AA1597" i="3" a="1"/>
  <c r="AA1597" i="3" s="1"/>
  <c r="AA1598" i="3" a="1"/>
  <c r="AA1598" i="3" s="1"/>
  <c r="AA1599" i="3" a="1"/>
  <c r="AA1599" i="3" s="1"/>
  <c r="AA1600" i="3" a="1"/>
  <c r="AA1600" i="3" s="1"/>
  <c r="AA1601" i="3" a="1"/>
  <c r="AA1601" i="3" s="1"/>
  <c r="AA1602" i="3" a="1"/>
  <c r="AA1602" i="3" s="1"/>
  <c r="AA1603" i="3" a="1"/>
  <c r="AA1603" i="3" s="1"/>
  <c r="AA1604" i="3" a="1"/>
  <c r="AA1604" i="3" s="1"/>
  <c r="AA1605" i="3" a="1"/>
  <c r="AA1605" i="3" s="1"/>
  <c r="AA1606" i="3" a="1"/>
  <c r="AA1606" i="3" s="1"/>
  <c r="AA1607" i="3" a="1"/>
  <c r="AA1607" i="3" s="1"/>
  <c r="AA1608" i="3" a="1"/>
  <c r="AA1608" i="3" s="1"/>
  <c r="AA1609" i="3" a="1"/>
  <c r="AA1609" i="3" s="1"/>
  <c r="AA1610" i="3" a="1"/>
  <c r="AA1610" i="3" s="1"/>
  <c r="AA1611" i="3" a="1"/>
  <c r="AA1611" i="3" s="1"/>
  <c r="AA1612" i="3" a="1"/>
  <c r="AA1612" i="3" s="1"/>
  <c r="AA1613" i="3" a="1"/>
  <c r="AA1613" i="3" s="1"/>
  <c r="AA1614" i="3" a="1"/>
  <c r="AA1614" i="3" s="1"/>
  <c r="AA1615" i="3" a="1"/>
  <c r="AA1615" i="3" s="1"/>
  <c r="AA1616" i="3" a="1"/>
  <c r="AA1616" i="3" s="1"/>
  <c r="AA1617" i="3" a="1"/>
  <c r="AA1617" i="3" s="1"/>
  <c r="AA1618" i="3" a="1"/>
  <c r="AA1618" i="3" s="1"/>
  <c r="AA1619" i="3" a="1"/>
  <c r="AA1619" i="3" s="1"/>
  <c r="AA1620" i="3" a="1"/>
  <c r="AA1620" i="3" s="1"/>
  <c r="AA1621" i="3" a="1"/>
  <c r="AA1621" i="3" s="1"/>
  <c r="AA1622" i="3" a="1"/>
  <c r="AA1622" i="3" s="1"/>
  <c r="AA1623" i="3" a="1"/>
  <c r="AA1623" i="3" s="1"/>
  <c r="AA1624" i="3" a="1"/>
  <c r="AA1624" i="3" s="1"/>
  <c r="AA1625" i="3" a="1"/>
  <c r="AA1625" i="3" s="1"/>
  <c r="AA1626" i="3" a="1"/>
  <c r="AA1626" i="3" s="1"/>
  <c r="AA1627" i="3" a="1"/>
  <c r="AA1627" i="3" s="1"/>
  <c r="AA1628" i="3" a="1"/>
  <c r="AA1628" i="3" s="1"/>
  <c r="AA1629" i="3" a="1"/>
  <c r="AA1629" i="3" s="1"/>
  <c r="AA1630" i="3" a="1"/>
  <c r="AA1630" i="3" s="1"/>
  <c r="AA1631" i="3" a="1"/>
  <c r="AA1631" i="3" s="1"/>
  <c r="AA1632" i="3" a="1"/>
  <c r="AA1632" i="3" s="1"/>
  <c r="AA1633" i="3" a="1"/>
  <c r="AA1633" i="3" s="1"/>
  <c r="AA1634" i="3" a="1"/>
  <c r="AA1634" i="3" s="1"/>
  <c r="AA1635" i="3" a="1"/>
  <c r="AA1635" i="3" s="1"/>
  <c r="AA1636" i="3" a="1"/>
  <c r="AA1636" i="3" s="1"/>
  <c r="AA1637" i="3" a="1"/>
  <c r="AA1637" i="3" s="1"/>
  <c r="AA1638" i="3" a="1"/>
  <c r="AA1638" i="3" s="1"/>
  <c r="AA1639" i="3" a="1"/>
  <c r="AA1639" i="3" s="1"/>
  <c r="AA1640" i="3" a="1"/>
  <c r="AA1640" i="3" s="1"/>
  <c r="AA1641" i="3" a="1"/>
  <c r="AA1641" i="3" s="1"/>
  <c r="AA1642" i="3" a="1"/>
  <c r="AA1642" i="3" s="1"/>
  <c r="AA1643" i="3" a="1"/>
  <c r="AA1643" i="3" s="1"/>
  <c r="AA1644" i="3" a="1"/>
  <c r="AA1644" i="3" s="1"/>
  <c r="AA1645" i="3" a="1"/>
  <c r="AA1645" i="3" s="1"/>
  <c r="AA1646" i="3" a="1"/>
  <c r="AA1646" i="3" s="1"/>
  <c r="AA1647" i="3" a="1"/>
  <c r="AA1647" i="3" s="1"/>
  <c r="AA1648" i="3" a="1"/>
  <c r="AA1648" i="3" s="1"/>
  <c r="AA1649" i="3" a="1"/>
  <c r="AA1649" i="3" s="1"/>
  <c r="AA1650" i="3" a="1"/>
  <c r="AA1650" i="3" s="1"/>
  <c r="AA1651" i="3" a="1"/>
  <c r="AA1651" i="3" s="1"/>
  <c r="AA1652" i="3" a="1"/>
  <c r="AA1652" i="3" s="1"/>
  <c r="AA1653" i="3" a="1"/>
  <c r="AA1653" i="3" s="1"/>
  <c r="AA1654" i="3" a="1"/>
  <c r="AA1654" i="3" s="1"/>
  <c r="AA1655" i="3" a="1"/>
  <c r="AA1655" i="3" s="1"/>
  <c r="AA1656" i="3" a="1"/>
  <c r="AA1656" i="3" s="1"/>
  <c r="AA1657" i="3" a="1"/>
  <c r="AA1657" i="3" s="1"/>
  <c r="AA1658" i="3" a="1"/>
  <c r="AA1658" i="3" s="1"/>
  <c r="AA1659" i="3" a="1"/>
  <c r="AA1659" i="3" s="1"/>
  <c r="AA1660" i="3" a="1"/>
  <c r="AA1660" i="3" s="1"/>
  <c r="AA1661" i="3" a="1"/>
  <c r="AA1661" i="3" s="1"/>
  <c r="AA1662" i="3" a="1"/>
  <c r="AA1662" i="3" s="1"/>
  <c r="AA1663" i="3" a="1"/>
  <c r="AA1663" i="3" s="1"/>
  <c r="AA1664" i="3" a="1"/>
  <c r="AA1664" i="3" s="1"/>
  <c r="AA1665" i="3" a="1"/>
  <c r="AA1665" i="3" s="1"/>
  <c r="AA1666" i="3" a="1"/>
  <c r="AA1666" i="3" s="1"/>
  <c r="AA1667" i="3" a="1"/>
  <c r="AA1667" i="3" s="1"/>
  <c r="AA1668" i="3" a="1"/>
  <c r="AA1668" i="3" s="1"/>
  <c r="AA1669" i="3" a="1"/>
  <c r="AA1669" i="3" s="1"/>
  <c r="AA1670" i="3" a="1"/>
  <c r="AA1670" i="3" s="1"/>
  <c r="AA1671" i="3" a="1"/>
  <c r="AA1671" i="3" s="1"/>
  <c r="AA1672" i="3" a="1"/>
  <c r="AA1672" i="3" s="1"/>
  <c r="AA1673" i="3" a="1"/>
  <c r="AA1673" i="3" s="1"/>
  <c r="AA1674" i="3" a="1"/>
  <c r="AA1674" i="3" s="1"/>
  <c r="AA1675" i="3" a="1"/>
  <c r="AA1675" i="3" s="1"/>
  <c r="AA1676" i="3" a="1"/>
  <c r="AA1676" i="3" s="1"/>
  <c r="AA1677" i="3" a="1"/>
  <c r="AA1677" i="3" s="1"/>
  <c r="AA1678" i="3" a="1"/>
  <c r="AA1678" i="3" s="1"/>
  <c r="AA1679" i="3" a="1"/>
  <c r="AA1679" i="3" s="1"/>
  <c r="AA1680" i="3" a="1"/>
  <c r="AA1680" i="3" s="1"/>
  <c r="AA1681" i="3" a="1"/>
  <c r="AA1681" i="3" s="1"/>
  <c r="AA1682" i="3" a="1"/>
  <c r="AA1682" i="3" s="1"/>
  <c r="AA1683" i="3" a="1"/>
  <c r="AA1683" i="3" s="1"/>
  <c r="AA1684" i="3" a="1"/>
  <c r="AA1684" i="3" s="1"/>
  <c r="AA1685" i="3" a="1"/>
  <c r="AA1685" i="3" s="1"/>
  <c r="AA1686" i="3" a="1"/>
  <c r="AA1686" i="3" s="1"/>
  <c r="AA1687" i="3" a="1"/>
  <c r="AA1687" i="3" s="1"/>
  <c r="AA1688" i="3" a="1"/>
  <c r="AA1688" i="3" s="1"/>
  <c r="AA1689" i="3" a="1"/>
  <c r="AA1689" i="3" s="1"/>
  <c r="AA1690" i="3" a="1"/>
  <c r="AA1690" i="3" s="1"/>
  <c r="AA1691" i="3" a="1"/>
  <c r="AA1691" i="3" s="1"/>
  <c r="AA1692" i="3" a="1"/>
  <c r="AA1692" i="3" s="1"/>
  <c r="AA1693" i="3" a="1"/>
  <c r="AA1693" i="3" s="1"/>
  <c r="AA1694" i="3" a="1"/>
  <c r="AA1694" i="3" s="1"/>
  <c r="AA1695" i="3" a="1"/>
  <c r="AA1695" i="3" s="1"/>
  <c r="AA1696" i="3" a="1"/>
  <c r="AA1696" i="3" s="1"/>
  <c r="AA1697" i="3" a="1"/>
  <c r="AA1697" i="3" s="1"/>
  <c r="AA1698" i="3" a="1"/>
  <c r="AA1698" i="3" s="1"/>
  <c r="AA1699" i="3" a="1"/>
  <c r="AA1699" i="3" s="1"/>
  <c r="AA1700" i="3" a="1"/>
  <c r="AA1700" i="3" s="1"/>
  <c r="AA1701" i="3" a="1"/>
  <c r="AA1701" i="3" s="1"/>
  <c r="AA1702" i="3" a="1"/>
  <c r="AA1702" i="3" s="1"/>
  <c r="AA1703" i="3" a="1"/>
  <c r="AA1703" i="3" s="1"/>
  <c r="AA1704" i="3" a="1"/>
  <c r="AA1704" i="3" s="1"/>
  <c r="AA1705" i="3" a="1"/>
  <c r="AA1705" i="3" s="1"/>
  <c r="AA1706" i="3" a="1"/>
  <c r="AA1706" i="3" s="1"/>
  <c r="AA1707" i="3" a="1"/>
  <c r="AA1707" i="3" s="1"/>
  <c r="AA1708" i="3" a="1"/>
  <c r="AA1708" i="3" s="1"/>
  <c r="AA1709" i="3" a="1"/>
  <c r="AA1709" i="3" s="1"/>
  <c r="AA1710" i="3" a="1"/>
  <c r="AA1710" i="3" s="1"/>
  <c r="AA1711" i="3" a="1"/>
  <c r="AA1711" i="3" s="1"/>
  <c r="AA1712" i="3" a="1"/>
  <c r="AA1712" i="3" s="1"/>
  <c r="AA1713" i="3" a="1"/>
  <c r="AA1713" i="3" s="1"/>
  <c r="AA1714" i="3" a="1"/>
  <c r="AA1714" i="3" s="1"/>
  <c r="AA1715" i="3" a="1"/>
  <c r="AA1715" i="3" s="1"/>
  <c r="AA1716" i="3" a="1"/>
  <c r="AA1716" i="3" s="1"/>
  <c r="AA1717" i="3" a="1"/>
  <c r="AA1717" i="3" s="1"/>
  <c r="AA1718" i="3" a="1"/>
  <c r="AA1718" i="3" s="1"/>
  <c r="AA1719" i="3" a="1"/>
  <c r="AA1719" i="3" s="1"/>
  <c r="AA1720" i="3" a="1"/>
  <c r="AA1720" i="3" s="1"/>
  <c r="AA1721" i="3" a="1"/>
  <c r="AA1721" i="3" s="1"/>
  <c r="AA1722" i="3" a="1"/>
  <c r="AA1722" i="3" s="1"/>
  <c r="AA1723" i="3" a="1"/>
  <c r="AA1723" i="3" s="1"/>
  <c r="AA1724" i="3" a="1"/>
  <c r="AA1724" i="3" s="1"/>
  <c r="AA1725" i="3" a="1"/>
  <c r="AA1725" i="3" s="1"/>
  <c r="AA1726" i="3" a="1"/>
  <c r="AA1726" i="3" s="1"/>
  <c r="AA1727" i="3" a="1"/>
  <c r="AA1727" i="3" s="1"/>
  <c r="AA1728" i="3" a="1"/>
  <c r="AA1728" i="3" s="1"/>
  <c r="AA1729" i="3" a="1"/>
  <c r="AA1729" i="3" s="1"/>
  <c r="AA1730" i="3" a="1"/>
  <c r="AA1730" i="3" s="1"/>
  <c r="AA1731" i="3" a="1"/>
  <c r="AA1731" i="3" s="1"/>
  <c r="AA1732" i="3" a="1"/>
  <c r="AA1732" i="3" s="1"/>
  <c r="AA1733" i="3" a="1"/>
  <c r="AA1733" i="3" s="1"/>
  <c r="AA1734" i="3" a="1"/>
  <c r="AA1734" i="3" s="1"/>
  <c r="AA1735" i="3" a="1"/>
  <c r="AA1735" i="3" s="1"/>
  <c r="AA1736" i="3" a="1"/>
  <c r="AA1736" i="3" s="1"/>
  <c r="AA1737" i="3" a="1"/>
  <c r="AA1737" i="3" s="1"/>
  <c r="AA1738" i="3" a="1"/>
  <c r="AA1738" i="3" s="1"/>
  <c r="AA1739" i="3" a="1"/>
  <c r="AA1739" i="3" s="1"/>
  <c r="AA1740" i="3" a="1"/>
  <c r="AA1740" i="3" s="1"/>
  <c r="AA1741" i="3" a="1"/>
  <c r="AA1741" i="3" s="1"/>
  <c r="AA1742" i="3" a="1"/>
  <c r="AA1742" i="3" s="1"/>
  <c r="AA1743" i="3" a="1"/>
  <c r="AA1743" i="3" s="1"/>
  <c r="AA1744" i="3" a="1"/>
  <c r="AA1744" i="3" s="1"/>
  <c r="AA1745" i="3" a="1"/>
  <c r="AA1745" i="3" s="1"/>
  <c r="AA1746" i="3" a="1"/>
  <c r="AA1746" i="3" s="1"/>
  <c r="AA1747" i="3" a="1"/>
  <c r="AA1747" i="3" s="1"/>
  <c r="AA1748" i="3" a="1"/>
  <c r="AA1748" i="3" s="1"/>
  <c r="AA1749" i="3" a="1"/>
  <c r="AA1749" i="3" s="1"/>
  <c r="AA1750" i="3" a="1"/>
  <c r="AA1750" i="3" s="1"/>
  <c r="AA1751" i="3" a="1"/>
  <c r="AA1751" i="3" s="1"/>
  <c r="AA1752" i="3" a="1"/>
  <c r="AA1752" i="3" s="1"/>
  <c r="AA1753" i="3" a="1"/>
  <c r="AA1753" i="3" s="1"/>
  <c r="AA1754" i="3" a="1"/>
  <c r="AA1754" i="3" s="1"/>
  <c r="AA1755" i="3" a="1"/>
  <c r="AA1755" i="3" s="1"/>
  <c r="AA1756" i="3" a="1"/>
  <c r="AA1756" i="3" s="1"/>
  <c r="AA1757" i="3" a="1"/>
  <c r="AA1757" i="3" s="1"/>
  <c r="AA1758" i="3" a="1"/>
  <c r="AA1758" i="3" s="1"/>
  <c r="AA1759" i="3" a="1"/>
  <c r="AA1759" i="3" s="1"/>
  <c r="AA1760" i="3" a="1"/>
  <c r="AA1760" i="3" s="1"/>
  <c r="AA1761" i="3" a="1"/>
  <c r="AA1761" i="3" s="1"/>
  <c r="AA1762" i="3" a="1"/>
  <c r="AA1762" i="3" s="1"/>
  <c r="AA1763" i="3" a="1"/>
  <c r="AA1763" i="3" s="1"/>
  <c r="AA1764" i="3" a="1"/>
  <c r="AA1764" i="3" s="1"/>
  <c r="AA1765" i="3" a="1"/>
  <c r="AA1765" i="3" s="1"/>
  <c r="AA1766" i="3" a="1"/>
  <c r="AA1766" i="3" s="1"/>
  <c r="AA1767" i="3" a="1"/>
  <c r="AA1767" i="3" s="1"/>
  <c r="AA1768" i="3" a="1"/>
  <c r="AA1768" i="3" s="1"/>
  <c r="AA1769" i="3" a="1"/>
  <c r="AA1769" i="3" s="1"/>
  <c r="AA1770" i="3" a="1"/>
  <c r="AA1770" i="3" s="1"/>
  <c r="AA1771" i="3" a="1"/>
  <c r="AA1771" i="3" s="1"/>
  <c r="AA1772" i="3" a="1"/>
  <c r="AA1772" i="3" s="1"/>
  <c r="AA1773" i="3" a="1"/>
  <c r="AA1773" i="3" s="1"/>
  <c r="AA1774" i="3" a="1"/>
  <c r="AA1774" i="3" s="1"/>
  <c r="AA1775" i="3" a="1"/>
  <c r="AA1775" i="3" s="1"/>
  <c r="AA1776" i="3" a="1"/>
  <c r="AA1776" i="3" s="1"/>
  <c r="AA1777" i="3" a="1"/>
  <c r="AA1777" i="3" s="1"/>
  <c r="AA1778" i="3" a="1"/>
  <c r="AA1778" i="3" s="1"/>
  <c r="AA1779" i="3" a="1"/>
  <c r="AA1779" i="3" s="1"/>
  <c r="AA1780" i="3" a="1"/>
  <c r="AA1780" i="3" s="1"/>
  <c r="AA1781" i="3" a="1"/>
  <c r="AA1781" i="3" s="1"/>
  <c r="AA1782" i="3" a="1"/>
  <c r="AA1782" i="3" s="1"/>
  <c r="AA1783" i="3" a="1"/>
  <c r="AA1783" i="3" s="1"/>
  <c r="AA1784" i="3" a="1"/>
  <c r="AA1784" i="3" s="1"/>
  <c r="AA1785" i="3" a="1"/>
  <c r="AA1785" i="3" s="1"/>
  <c r="AA1786" i="3" a="1"/>
  <c r="AA1786" i="3" s="1"/>
  <c r="AA1787" i="3" a="1"/>
  <c r="AA1787" i="3" s="1"/>
  <c r="AA1788" i="3" a="1"/>
  <c r="AA1788" i="3" s="1"/>
  <c r="AA1789" i="3" a="1"/>
  <c r="AA1789" i="3" s="1"/>
  <c r="AA1790" i="3" a="1"/>
  <c r="AA1790" i="3" s="1"/>
  <c r="AA1791" i="3" a="1"/>
  <c r="AA1791" i="3" s="1"/>
  <c r="AA1792" i="3" a="1"/>
  <c r="AA1792" i="3" s="1"/>
  <c r="AA1793" i="3" a="1"/>
  <c r="AA1793" i="3" s="1"/>
  <c r="AA1794" i="3" a="1"/>
  <c r="AA1794" i="3" s="1"/>
  <c r="AA1795" i="3" a="1"/>
  <c r="AA1795" i="3" s="1"/>
  <c r="AA1796" i="3" a="1"/>
  <c r="AA1796" i="3" s="1"/>
  <c r="AA1797" i="3" a="1"/>
  <c r="AA1797" i="3" s="1"/>
  <c r="AA1798" i="3" a="1"/>
  <c r="AA1798" i="3" s="1"/>
  <c r="AA1799" i="3" a="1"/>
  <c r="AA1799" i="3" s="1"/>
  <c r="AA1800" i="3" a="1"/>
  <c r="AA1800" i="3" s="1"/>
  <c r="AA1801" i="3" a="1"/>
  <c r="AA1801" i="3" s="1"/>
  <c r="AA1802" i="3" a="1"/>
  <c r="AA1802" i="3" s="1"/>
  <c r="AA1803" i="3" a="1"/>
  <c r="AA1803" i="3" s="1"/>
  <c r="AA1804" i="3" a="1"/>
  <c r="AA1804" i="3" s="1"/>
  <c r="AA1805" i="3" a="1"/>
  <c r="AA1805" i="3" s="1"/>
  <c r="AA1806" i="3" a="1"/>
  <c r="AA1806" i="3" s="1"/>
  <c r="AA1807" i="3" a="1"/>
  <c r="AA1807" i="3" s="1"/>
  <c r="AA1808" i="3" a="1"/>
  <c r="AA1808" i="3" s="1"/>
  <c r="AA1809" i="3" a="1"/>
  <c r="AA1809" i="3" s="1"/>
  <c r="AA1810" i="3" a="1"/>
  <c r="AA1810" i="3" s="1"/>
  <c r="AA1811" i="3" a="1"/>
  <c r="AA1811" i="3" s="1"/>
  <c r="AA1812" i="3" a="1"/>
  <c r="AA1812" i="3" s="1"/>
  <c r="AA1813" i="3" a="1"/>
  <c r="AA1813" i="3" s="1"/>
  <c r="AA1814" i="3" a="1"/>
  <c r="AA1814" i="3" s="1"/>
  <c r="AA1815" i="3" a="1"/>
  <c r="AA1815" i="3" s="1"/>
  <c r="AA1816" i="3" a="1"/>
  <c r="AA1816" i="3" s="1"/>
  <c r="AA1817" i="3" a="1"/>
  <c r="AA1817" i="3" s="1"/>
  <c r="AA1818" i="3" a="1"/>
  <c r="AA1818" i="3" s="1"/>
  <c r="AA1819" i="3" a="1"/>
  <c r="AA1819" i="3" s="1"/>
  <c r="AA1820" i="3" a="1"/>
  <c r="AA1820" i="3" s="1"/>
  <c r="AA1821" i="3" a="1"/>
  <c r="AA1821" i="3" s="1"/>
  <c r="AA1822" i="3" a="1"/>
  <c r="AA1822" i="3" s="1"/>
  <c r="AA1823" i="3" a="1"/>
  <c r="AA1823" i="3" s="1"/>
  <c r="AA1824" i="3" a="1"/>
  <c r="AA1824" i="3" s="1"/>
  <c r="AA1825" i="3" a="1"/>
  <c r="AA1825" i="3" s="1"/>
  <c r="AA1826" i="3" a="1"/>
  <c r="AA1826" i="3" s="1"/>
  <c r="AA1827" i="3" a="1"/>
  <c r="AA1827" i="3" s="1"/>
  <c r="AA1828" i="3" a="1"/>
  <c r="AA1828" i="3" s="1"/>
  <c r="AA1829" i="3" a="1"/>
  <c r="AA1829" i="3" s="1"/>
  <c r="AA1830" i="3" a="1"/>
  <c r="AA1830" i="3" s="1"/>
  <c r="AA1831" i="3" a="1"/>
  <c r="AA1831" i="3" s="1"/>
  <c r="AA1832" i="3" a="1"/>
  <c r="AA1832" i="3" s="1"/>
  <c r="AA1833" i="3" a="1"/>
  <c r="AA1833" i="3" s="1"/>
  <c r="AA1834" i="3" a="1"/>
  <c r="AA1834" i="3" s="1"/>
  <c r="AA1835" i="3" a="1"/>
  <c r="AA1835" i="3" s="1"/>
  <c r="AA1836" i="3" a="1"/>
  <c r="AA1836" i="3" s="1"/>
  <c r="AA1837" i="3" a="1"/>
  <c r="AA1837" i="3" s="1"/>
  <c r="AA1838" i="3" a="1"/>
  <c r="AA1838" i="3" s="1"/>
  <c r="AA1839" i="3" a="1"/>
  <c r="AA1839" i="3" s="1"/>
  <c r="AA1840" i="3" a="1"/>
  <c r="AA1840" i="3" s="1"/>
  <c r="AA1841" i="3" a="1"/>
  <c r="AA1841" i="3" s="1"/>
  <c r="AA1842" i="3" a="1"/>
  <c r="AA1842" i="3" s="1"/>
  <c r="AA1843" i="3" a="1"/>
  <c r="AA1843" i="3" s="1"/>
  <c r="AA1844" i="3" a="1"/>
  <c r="AA1844" i="3" s="1"/>
  <c r="AA1845" i="3" a="1"/>
  <c r="AA1845" i="3" s="1"/>
  <c r="AA1846" i="3" a="1"/>
  <c r="AA1846" i="3" s="1"/>
  <c r="AA1847" i="3" a="1"/>
  <c r="AA1847" i="3" s="1"/>
  <c r="AA1848" i="3" a="1"/>
  <c r="AA1848" i="3" s="1"/>
  <c r="AA1849" i="3" a="1"/>
  <c r="AA1849" i="3" s="1"/>
  <c r="AA1850" i="3" a="1"/>
  <c r="AA1850" i="3" s="1"/>
  <c r="AA1851" i="3" a="1"/>
  <c r="AA1851" i="3" s="1"/>
  <c r="AA1852" i="3" a="1"/>
  <c r="AA1852" i="3" s="1"/>
  <c r="AA1853" i="3" a="1"/>
  <c r="AA1853" i="3" s="1"/>
  <c r="AA1854" i="3" a="1"/>
  <c r="AA1854" i="3" s="1"/>
  <c r="AA1855" i="3" a="1"/>
  <c r="AA1855" i="3" s="1"/>
  <c r="AA1856" i="3" a="1"/>
  <c r="AA1856" i="3" s="1"/>
  <c r="AA1857" i="3" a="1"/>
  <c r="AA1857" i="3" s="1"/>
  <c r="AA1858" i="3" a="1"/>
  <c r="AA1858" i="3" s="1"/>
  <c r="AA1859" i="3" a="1"/>
  <c r="AA1859" i="3" s="1"/>
  <c r="AA1860" i="3" a="1"/>
  <c r="AA1860" i="3" s="1"/>
  <c r="AA1861" i="3" a="1"/>
  <c r="AA1861" i="3" s="1"/>
  <c r="AA1862" i="3" a="1"/>
  <c r="AA1862" i="3" s="1"/>
  <c r="AA1863" i="3" a="1"/>
  <c r="AA1863" i="3" s="1"/>
  <c r="AA1864" i="3" a="1"/>
  <c r="AA1864" i="3" s="1"/>
  <c r="AA1865" i="3" a="1"/>
  <c r="AA1865" i="3" s="1"/>
  <c r="AA1866" i="3" a="1"/>
  <c r="AA1866" i="3" s="1"/>
  <c r="AA1867" i="3" a="1"/>
  <c r="AA1867" i="3" s="1"/>
  <c r="AA1868" i="3" a="1"/>
  <c r="AA1868" i="3" s="1"/>
  <c r="AA1869" i="3" a="1"/>
  <c r="AA1869" i="3" s="1"/>
  <c r="AA1870" i="3" a="1"/>
  <c r="AA1870" i="3" s="1"/>
  <c r="AA1871" i="3" a="1"/>
  <c r="AA1871" i="3" s="1"/>
  <c r="AA1872" i="3" a="1"/>
  <c r="AA1872" i="3" s="1"/>
  <c r="AA1873" i="3" a="1"/>
  <c r="AA1873" i="3" s="1"/>
  <c r="AA1874" i="3" a="1"/>
  <c r="AA1874" i="3" s="1"/>
  <c r="AA1875" i="3" a="1"/>
  <c r="AA1875" i="3" s="1"/>
  <c r="AA1876" i="3" a="1"/>
  <c r="AA1876" i="3" s="1"/>
  <c r="AA1877" i="3" a="1"/>
  <c r="AA1877" i="3" s="1"/>
  <c r="AA1878" i="3" a="1"/>
  <c r="AA1878" i="3" s="1"/>
  <c r="AA1879" i="3" a="1"/>
  <c r="AA1879" i="3" s="1"/>
  <c r="AA1880" i="3" a="1"/>
  <c r="AA1880" i="3" s="1"/>
  <c r="AA1881" i="3" a="1"/>
  <c r="AA1881" i="3" s="1"/>
  <c r="AA1882" i="3" a="1"/>
  <c r="AA1882" i="3" s="1"/>
  <c r="AA1883" i="3" a="1"/>
  <c r="AA1883" i="3" s="1"/>
  <c r="AA1884" i="3" a="1"/>
  <c r="AA1884" i="3" s="1"/>
  <c r="AA1885" i="3" a="1"/>
  <c r="AA1885" i="3" s="1"/>
  <c r="AA1886" i="3" a="1"/>
  <c r="AA1886" i="3" s="1"/>
  <c r="AA1887" i="3" a="1"/>
  <c r="AA1887" i="3" s="1"/>
  <c r="AA1888" i="3" a="1"/>
  <c r="AA1888" i="3" s="1"/>
  <c r="AA1889" i="3" a="1"/>
  <c r="AA1889" i="3" s="1"/>
  <c r="AA1890" i="3" a="1"/>
  <c r="AA1890" i="3" s="1"/>
  <c r="AA1891" i="3" a="1"/>
  <c r="AA1891" i="3" s="1"/>
  <c r="AA1892" i="3" a="1"/>
  <c r="AA1892" i="3" s="1"/>
  <c r="AA1893" i="3" a="1"/>
  <c r="AA1893" i="3" s="1"/>
  <c r="AA1894" i="3" a="1"/>
  <c r="AA1894" i="3" s="1"/>
  <c r="AA1895" i="3" a="1"/>
  <c r="AA1895" i="3" s="1"/>
  <c r="AA1896" i="3" a="1"/>
  <c r="AA1896" i="3" s="1"/>
  <c r="AA1897" i="3" a="1"/>
  <c r="AA1897" i="3" s="1"/>
  <c r="AA1898" i="3" a="1"/>
  <c r="AA1898" i="3" s="1"/>
  <c r="AA1899" i="3" a="1"/>
  <c r="AA1899" i="3" s="1"/>
  <c r="AA1900" i="3" a="1"/>
  <c r="AA1900" i="3" s="1"/>
  <c r="AA1901" i="3" a="1"/>
  <c r="AA1901" i="3" s="1"/>
  <c r="AA1902" i="3" a="1"/>
  <c r="AA1902" i="3" s="1"/>
  <c r="AA1903" i="3" a="1"/>
  <c r="AA1903" i="3" s="1"/>
  <c r="AA1904" i="3" a="1"/>
  <c r="AA1904" i="3" s="1"/>
  <c r="AA1905" i="3" a="1"/>
  <c r="AA1905" i="3" s="1"/>
  <c r="AA1906" i="3" a="1"/>
  <c r="AA1906" i="3" s="1"/>
  <c r="AA1907" i="3" a="1"/>
  <c r="AA1907" i="3" s="1"/>
  <c r="AA1908" i="3" a="1"/>
  <c r="AA1908" i="3" s="1"/>
  <c r="AA1909" i="3" a="1"/>
  <c r="AA1909" i="3" s="1"/>
  <c r="AA1910" i="3" a="1"/>
  <c r="AA1910" i="3" s="1"/>
  <c r="AA1911" i="3" a="1"/>
  <c r="AA1911" i="3" s="1"/>
  <c r="AA1912" i="3" a="1"/>
  <c r="AA1912" i="3" s="1"/>
  <c r="AA1913" i="3" a="1"/>
  <c r="AA1913" i="3" s="1"/>
  <c r="AA1914" i="3" a="1"/>
  <c r="AA1914" i="3" s="1"/>
  <c r="AA1915" i="3" a="1"/>
  <c r="AA1915" i="3" s="1"/>
  <c r="AA1916" i="3" a="1"/>
  <c r="AA1916" i="3" s="1"/>
  <c r="AA1917" i="3" a="1"/>
  <c r="AA1917" i="3" s="1"/>
  <c r="AA1918" i="3" a="1"/>
  <c r="AA1918" i="3" s="1"/>
  <c r="AA1919" i="3" a="1"/>
  <c r="AA1919" i="3" s="1"/>
  <c r="AA1920" i="3" a="1"/>
  <c r="AA1920" i="3" s="1"/>
  <c r="AA1921" i="3" a="1"/>
  <c r="AA1921" i="3" s="1"/>
  <c r="AA1922" i="3" a="1"/>
  <c r="AA1922" i="3" s="1"/>
  <c r="AA1923" i="3" a="1"/>
  <c r="AA1923" i="3" s="1"/>
  <c r="AA1924" i="3" a="1"/>
  <c r="AA1924" i="3" s="1"/>
  <c r="AA1925" i="3" a="1"/>
  <c r="AA1925" i="3" s="1"/>
  <c r="AA1926" i="3" a="1"/>
  <c r="AA1926" i="3" s="1"/>
  <c r="AA1927" i="3" a="1"/>
  <c r="AA1927" i="3" s="1"/>
  <c r="AA1928" i="3" a="1"/>
  <c r="AA1928" i="3" s="1"/>
  <c r="AA1929" i="3" a="1"/>
  <c r="AA1929" i="3" s="1"/>
  <c r="AA1930" i="3" a="1"/>
  <c r="AA1930" i="3" s="1"/>
  <c r="AA1931" i="3" a="1"/>
  <c r="AA1931" i="3" s="1"/>
  <c r="AA1932" i="3" a="1"/>
  <c r="AA1932" i="3" s="1"/>
  <c r="AA1933" i="3" a="1"/>
  <c r="AA1933" i="3" s="1"/>
  <c r="AA1934" i="3" a="1"/>
  <c r="AA1934" i="3" s="1"/>
  <c r="AA1935" i="3" a="1"/>
  <c r="AA1935" i="3" s="1"/>
  <c r="AA1936" i="3" a="1"/>
  <c r="AA1936" i="3" s="1"/>
  <c r="AA1937" i="3" a="1"/>
  <c r="AA1937" i="3" s="1"/>
  <c r="AA1938" i="3" a="1"/>
  <c r="AA1938" i="3" s="1"/>
  <c r="AA1939" i="3" a="1"/>
  <c r="AA1939" i="3" s="1"/>
  <c r="AA1940" i="3" a="1"/>
  <c r="AA1940" i="3" s="1"/>
  <c r="AA1941" i="3" a="1"/>
  <c r="AA1941" i="3" s="1"/>
  <c r="AA1942" i="3" a="1"/>
  <c r="AA1942" i="3" s="1"/>
  <c r="AA1943" i="3" a="1"/>
  <c r="AA1943" i="3" s="1"/>
  <c r="AA1944" i="3" a="1"/>
  <c r="AA1944" i="3" s="1"/>
  <c r="AA1945" i="3" a="1"/>
  <c r="AA1945" i="3" s="1"/>
  <c r="AA1946" i="3" a="1"/>
  <c r="AA1946" i="3" s="1"/>
  <c r="AA1947" i="3" a="1"/>
  <c r="AA1947" i="3" s="1"/>
  <c r="AA1948" i="3" a="1"/>
  <c r="AA1948" i="3" s="1"/>
  <c r="AA1949" i="3" a="1"/>
  <c r="AA1949" i="3" s="1"/>
  <c r="AA1950" i="3" a="1"/>
  <c r="AA1950" i="3" s="1"/>
  <c r="AA1951" i="3" a="1"/>
  <c r="AA1951" i="3" s="1"/>
  <c r="AA1952" i="3" a="1"/>
  <c r="AA1952" i="3" s="1"/>
  <c r="AA1953" i="3" a="1"/>
  <c r="AA1953" i="3" s="1"/>
  <c r="AA1954" i="3" a="1"/>
  <c r="AA1954" i="3" s="1"/>
  <c r="AA1955" i="3" a="1"/>
  <c r="AA1955" i="3" s="1"/>
  <c r="AA1956" i="3" a="1"/>
  <c r="AA1956" i="3" s="1"/>
  <c r="AA1957" i="3" a="1"/>
  <c r="AA1957" i="3" s="1"/>
  <c r="AA1958" i="3" a="1"/>
  <c r="AA1958" i="3" s="1"/>
  <c r="AA1959" i="3" a="1"/>
  <c r="AA1959" i="3" s="1"/>
  <c r="AA1960" i="3" a="1"/>
  <c r="AA1960" i="3" s="1"/>
  <c r="AA1961" i="3" a="1"/>
  <c r="AA1961" i="3" s="1"/>
  <c r="AA1962" i="3" a="1"/>
  <c r="AA1962" i="3" s="1"/>
  <c r="AA1963" i="3" a="1"/>
  <c r="AA1963" i="3" s="1"/>
  <c r="AA1964" i="3" a="1"/>
  <c r="AA1964" i="3" s="1"/>
  <c r="AA1965" i="3" a="1"/>
  <c r="AA1965" i="3" s="1"/>
  <c r="AA1966" i="3" a="1"/>
  <c r="AA1966" i="3" s="1"/>
  <c r="AA1967" i="3" a="1"/>
  <c r="AA1967" i="3" s="1"/>
  <c r="AA1968" i="3" a="1"/>
  <c r="AA1968" i="3" s="1"/>
  <c r="AA1969" i="3" a="1"/>
  <c r="AA1969" i="3" s="1"/>
  <c r="AA1970" i="3" a="1"/>
  <c r="AA1970" i="3" s="1"/>
  <c r="AA1971" i="3" a="1"/>
  <c r="AA1971" i="3" s="1"/>
  <c r="AA1972" i="3" a="1"/>
  <c r="AA1972" i="3" s="1"/>
  <c r="AA1973" i="3" a="1"/>
  <c r="AA1973" i="3" s="1"/>
  <c r="AA1974" i="3" a="1"/>
  <c r="AA1974" i="3" s="1"/>
  <c r="AA1975" i="3" a="1"/>
  <c r="AA1975" i="3" s="1"/>
  <c r="AA1976" i="3" a="1"/>
  <c r="AA1976" i="3" s="1"/>
  <c r="AA1977" i="3" a="1"/>
  <c r="AA1977" i="3" s="1"/>
  <c r="AA1978" i="3" a="1"/>
  <c r="AA1978" i="3" s="1"/>
  <c r="AA1979" i="3" a="1"/>
  <c r="AA1979" i="3" s="1"/>
  <c r="AA1980" i="3" a="1"/>
  <c r="AA1980" i="3" s="1"/>
  <c r="AA1981" i="3" a="1"/>
  <c r="AA1981" i="3" s="1"/>
  <c r="AA1982" i="3" a="1"/>
  <c r="AA1982" i="3" s="1"/>
  <c r="AA1983" i="3" a="1"/>
  <c r="AA1983" i="3" s="1"/>
  <c r="AA1984" i="3" a="1"/>
  <c r="AA1984" i="3" s="1"/>
  <c r="AA1985" i="3" a="1"/>
  <c r="AA1985" i="3" s="1"/>
  <c r="AA1986" i="3" a="1"/>
  <c r="AA1986" i="3" s="1"/>
  <c r="AA1987" i="3" a="1"/>
  <c r="AA1987" i="3" s="1"/>
  <c r="AA1988" i="3" a="1"/>
  <c r="AA1988" i="3" s="1"/>
  <c r="AA1989" i="3" a="1"/>
  <c r="AA1989" i="3" s="1"/>
  <c r="AA1990" i="3" a="1"/>
  <c r="AA1990" i="3" s="1"/>
  <c r="AA1991" i="3" a="1"/>
  <c r="AA1991" i="3" s="1"/>
  <c r="AA1992" i="3" a="1"/>
  <c r="AA1992" i="3" s="1"/>
  <c r="AA1993" i="3" a="1"/>
  <c r="AA1993" i="3" s="1"/>
  <c r="AA1994" i="3" a="1"/>
  <c r="AA1994" i="3" s="1"/>
  <c r="AA1995" i="3" a="1"/>
  <c r="AA1995" i="3" s="1"/>
  <c r="AA1996" i="3" a="1"/>
  <c r="AA1996" i="3" s="1"/>
  <c r="AA1997" i="3" a="1"/>
  <c r="AA1997" i="3" s="1"/>
  <c r="AA1998" i="3" a="1"/>
  <c r="AA1998" i="3" s="1"/>
  <c r="AA1999" i="3" a="1"/>
  <c r="AA1999" i="3" s="1"/>
  <c r="AA2000" i="3" a="1"/>
  <c r="AA2000" i="3" s="1"/>
  <c r="AA2001" i="3" a="1"/>
  <c r="AA2001" i="3" s="1"/>
  <c r="AA2002" i="3" a="1"/>
  <c r="AA2002" i="3" s="1"/>
  <c r="AA2003" i="3" a="1"/>
  <c r="AA2003" i="3" s="1"/>
  <c r="AA2004" i="3" a="1"/>
  <c r="AA2004" i="3" s="1"/>
  <c r="AA2005" i="3" a="1"/>
  <c r="AA2005" i="3" s="1"/>
  <c r="AA2006" i="3" a="1"/>
  <c r="AA2006" i="3" s="1"/>
  <c r="AA2007" i="3" a="1"/>
  <c r="AA2007" i="3" s="1"/>
  <c r="AA2008" i="3" a="1"/>
  <c r="AA2008" i="3" s="1"/>
  <c r="AA2009" i="3" a="1"/>
  <c r="AA2009" i="3" s="1"/>
  <c r="AA2010" i="3" a="1"/>
  <c r="AA2010" i="3" s="1"/>
  <c r="AA2011" i="3" a="1"/>
  <c r="AA2011" i="3" s="1"/>
  <c r="AA2012" i="3" a="1"/>
  <c r="AA2012" i="3" s="1"/>
  <c r="AA2013" i="3" a="1"/>
  <c r="AA2013" i="3" s="1"/>
  <c r="AA2014" i="3" a="1"/>
  <c r="AA2014" i="3" s="1"/>
  <c r="AA2015" i="3" a="1"/>
  <c r="AA2015" i="3" s="1"/>
  <c r="AA2016" i="3" a="1"/>
  <c r="AA2016" i="3" s="1"/>
  <c r="AA2017" i="3" a="1"/>
  <c r="AA2017" i="3" s="1"/>
  <c r="AA2018" i="3" a="1"/>
  <c r="AA2018" i="3" s="1"/>
  <c r="AA2019" i="3" a="1"/>
  <c r="AA2019" i="3" s="1"/>
  <c r="AA2020" i="3" a="1"/>
  <c r="AA2020" i="3" s="1"/>
  <c r="AA2021" i="3" a="1"/>
  <c r="AA2021" i="3" s="1"/>
  <c r="AA2022" i="3" a="1"/>
  <c r="AA2022" i="3" s="1"/>
  <c r="AA2023" i="3" a="1"/>
  <c r="AA2023" i="3" s="1"/>
  <c r="AA2024" i="3" a="1"/>
  <c r="AA2024" i="3" s="1"/>
  <c r="AA2025" i="3" a="1"/>
  <c r="AA2025" i="3" s="1"/>
  <c r="AA2026" i="3" a="1"/>
  <c r="AA2026" i="3" s="1"/>
  <c r="AA2027" i="3" a="1"/>
  <c r="AA2027" i="3" s="1"/>
  <c r="AA2028" i="3" a="1"/>
  <c r="AA2028" i="3" s="1"/>
  <c r="AA2029" i="3" a="1"/>
  <c r="AA2029" i="3" s="1"/>
  <c r="AA2030" i="3" a="1"/>
  <c r="AA2030" i="3" s="1"/>
  <c r="AA2031" i="3" a="1"/>
  <c r="AA2031" i="3" s="1"/>
  <c r="AA2032" i="3" a="1"/>
  <c r="AA2032" i="3" s="1"/>
  <c r="AA2033" i="3" a="1"/>
  <c r="AA2033" i="3" s="1"/>
  <c r="AA2034" i="3" a="1"/>
  <c r="AA2034" i="3" s="1"/>
  <c r="AA2035" i="3" a="1"/>
  <c r="AA2035" i="3" s="1"/>
  <c r="AA2036" i="3" a="1"/>
  <c r="AA2036" i="3" s="1"/>
  <c r="AA2037" i="3" a="1"/>
  <c r="AA2037" i="3" s="1"/>
  <c r="AA2038" i="3" a="1"/>
  <c r="AA2038" i="3" s="1"/>
  <c r="AA2039" i="3" a="1"/>
  <c r="AA2039" i="3" s="1"/>
  <c r="AA2040" i="3" a="1"/>
  <c r="AA2040" i="3" s="1"/>
  <c r="AA2041" i="3" a="1"/>
  <c r="AA2041" i="3" s="1"/>
  <c r="AA2042" i="3" a="1"/>
  <c r="AA2042" i="3" s="1"/>
  <c r="AA2043" i="3" a="1"/>
  <c r="AA2043" i="3" s="1"/>
  <c r="AA2044" i="3" a="1"/>
  <c r="AA2044" i="3" s="1"/>
  <c r="AA2045" i="3" a="1"/>
  <c r="AA2045" i="3" s="1"/>
  <c r="AA2046" i="3" a="1"/>
  <c r="AA2046" i="3" s="1"/>
  <c r="AA2047" i="3" a="1"/>
  <c r="AA2047" i="3" s="1"/>
  <c r="AA2048" i="3" a="1"/>
  <c r="AA2048" i="3" s="1"/>
  <c r="AA2049" i="3" a="1"/>
  <c r="AA2049" i="3" s="1"/>
  <c r="AA2050" i="3" a="1"/>
  <c r="AA2050" i="3" s="1"/>
  <c r="AA2051" i="3" a="1"/>
  <c r="AA2051" i="3" s="1"/>
  <c r="AA2052" i="3" a="1"/>
  <c r="AA2052" i="3" s="1"/>
  <c r="AA2053" i="3" a="1"/>
  <c r="AA2053" i="3" s="1"/>
  <c r="AA2054" i="3" a="1"/>
  <c r="AA2054" i="3" s="1"/>
  <c r="AA2055" i="3" a="1"/>
  <c r="AA2055" i="3" s="1"/>
  <c r="AA2056" i="3" a="1"/>
  <c r="AA2056" i="3" s="1"/>
  <c r="AA2057" i="3" a="1"/>
  <c r="AA2057" i="3" s="1"/>
  <c r="AA2058" i="3" a="1"/>
  <c r="AA2058" i="3" s="1"/>
  <c r="AA2059" i="3" a="1"/>
  <c r="AA2059" i="3" s="1"/>
  <c r="AA2060" i="3" a="1"/>
  <c r="AA2060" i="3" s="1"/>
  <c r="AA2061" i="3" a="1"/>
  <c r="AA2061" i="3" s="1"/>
  <c r="AA2062" i="3" a="1"/>
  <c r="AA2062" i="3" s="1"/>
  <c r="AA2063" i="3" a="1"/>
  <c r="AA2063" i="3" s="1"/>
  <c r="AA2064" i="3" a="1"/>
  <c r="AA2064" i="3" s="1"/>
  <c r="AA2065" i="3" a="1"/>
  <c r="AA2065" i="3" s="1"/>
  <c r="AA2066" i="3" a="1"/>
  <c r="AA2066" i="3" s="1"/>
  <c r="AA2067" i="3" a="1"/>
  <c r="AA2067" i="3" s="1"/>
  <c r="AA2068" i="3" a="1"/>
  <c r="AA2068" i="3" s="1"/>
  <c r="AA2069" i="3" a="1"/>
  <c r="AA2069" i="3" s="1"/>
  <c r="AA2070" i="3" a="1"/>
  <c r="AA2070" i="3" s="1"/>
  <c r="AA2071" i="3" a="1"/>
  <c r="AA2071" i="3" s="1"/>
  <c r="AA2072" i="3" a="1"/>
  <c r="AA2072" i="3" s="1"/>
  <c r="AA2073" i="3" a="1"/>
  <c r="AA2073" i="3" s="1"/>
  <c r="AA2074" i="3" a="1"/>
  <c r="AA2074" i="3" s="1"/>
  <c r="AA2075" i="3" a="1"/>
  <c r="AA2075" i="3" s="1"/>
  <c r="AA2076" i="3" a="1"/>
  <c r="AA2076" i="3" s="1"/>
  <c r="AA2077" i="3" a="1"/>
  <c r="AA2077" i="3" s="1"/>
  <c r="AA2078" i="3" a="1"/>
  <c r="AA2078" i="3" s="1"/>
  <c r="AA2079" i="3" a="1"/>
  <c r="AA2079" i="3" s="1"/>
  <c r="AA2080" i="3" a="1"/>
  <c r="AA2080" i="3" s="1"/>
  <c r="AA2081" i="3" a="1"/>
  <c r="AA2081" i="3" s="1"/>
  <c r="AA2082" i="3" a="1"/>
  <c r="AA2082" i="3" s="1"/>
  <c r="AA2083" i="3" a="1"/>
  <c r="AA2083" i="3" s="1"/>
  <c r="AA2084" i="3" a="1"/>
  <c r="AA2084" i="3" s="1"/>
  <c r="AA2085" i="3" a="1"/>
  <c r="AA2085" i="3" s="1"/>
  <c r="AA2086" i="3" a="1"/>
  <c r="AA2086" i="3" s="1"/>
  <c r="AA2087" i="3" a="1"/>
  <c r="AA2087" i="3" s="1"/>
  <c r="AA2088" i="3" a="1"/>
  <c r="AA2088" i="3" s="1"/>
  <c r="AA2089" i="3" a="1"/>
  <c r="AA2089" i="3" s="1"/>
  <c r="AA2090" i="3" a="1"/>
  <c r="AA2090" i="3" s="1"/>
  <c r="AA2091" i="3" a="1"/>
  <c r="AA2091" i="3" s="1"/>
  <c r="AA2092" i="3" a="1"/>
  <c r="AA2092" i="3" s="1"/>
  <c r="AA2093" i="3" a="1"/>
  <c r="AA2093" i="3" s="1"/>
  <c r="AA2094" i="3" a="1"/>
  <c r="AA2094" i="3" s="1"/>
  <c r="AA2095" i="3" a="1"/>
  <c r="AA2095" i="3" s="1"/>
  <c r="AA2096" i="3" a="1"/>
  <c r="AA2096" i="3" s="1"/>
  <c r="AA2097" i="3" a="1"/>
  <c r="AA2097" i="3" s="1"/>
  <c r="AA2098" i="3" a="1"/>
  <c r="AA2098" i="3" s="1"/>
  <c r="AA2099" i="3" a="1"/>
  <c r="AA2099" i="3" s="1"/>
  <c r="AA2100" i="3" a="1"/>
  <c r="AA2100" i="3" s="1"/>
  <c r="AA2101" i="3" a="1"/>
  <c r="AA2101" i="3" s="1"/>
  <c r="AA2102" i="3" a="1"/>
  <c r="AA2102" i="3" s="1"/>
  <c r="AA2103" i="3" a="1"/>
  <c r="AA2103" i="3" s="1"/>
  <c r="AA2104" i="3" a="1"/>
  <c r="AA2104" i="3" s="1"/>
  <c r="AA2105" i="3" a="1"/>
  <c r="AA2105" i="3" s="1"/>
  <c r="AA2106" i="3" a="1"/>
  <c r="AA2106" i="3" s="1"/>
  <c r="AA2107" i="3" a="1"/>
  <c r="AA2107" i="3" s="1"/>
  <c r="AA2108" i="3" a="1"/>
  <c r="AA2108" i="3" s="1"/>
  <c r="AA2109" i="3" a="1"/>
  <c r="AA2109" i="3" s="1"/>
  <c r="AA2110" i="3" a="1"/>
  <c r="AA2110" i="3" s="1"/>
  <c r="AA2111" i="3" a="1"/>
  <c r="AA2111" i="3" s="1"/>
  <c r="AA2112" i="3" a="1"/>
  <c r="AA2112" i="3" s="1"/>
  <c r="AA2113" i="3" a="1"/>
  <c r="AA2113" i="3" s="1"/>
  <c r="AA2114" i="3" a="1"/>
  <c r="AA2114" i="3" s="1"/>
  <c r="AA2115" i="3" a="1"/>
  <c r="AA2115" i="3" s="1"/>
  <c r="AA2116" i="3" a="1"/>
  <c r="AA2116" i="3" s="1"/>
  <c r="AA2117" i="3" a="1"/>
  <c r="AA2117" i="3" s="1"/>
  <c r="AA2118" i="3" a="1"/>
  <c r="AA2118" i="3" s="1"/>
  <c r="AA2119" i="3" a="1"/>
  <c r="AA2119" i="3" s="1"/>
  <c r="AA2120" i="3" a="1"/>
  <c r="AA2120" i="3" s="1"/>
  <c r="AA2121" i="3" a="1"/>
  <c r="AA2121" i="3" s="1"/>
  <c r="AA2122" i="3" a="1"/>
  <c r="AA2122" i="3" s="1"/>
  <c r="AA2123" i="3" a="1"/>
  <c r="AA2123" i="3" s="1"/>
  <c r="AA2124" i="3" a="1"/>
  <c r="AA2124" i="3" s="1"/>
  <c r="AA2125" i="3" a="1"/>
  <c r="AA2125" i="3" s="1"/>
  <c r="AA2126" i="3" a="1"/>
  <c r="AA2126" i="3" s="1"/>
  <c r="AA2127" i="3" a="1"/>
  <c r="AA2127" i="3" s="1"/>
  <c r="AA2128" i="3" a="1"/>
  <c r="AA2128" i="3" s="1"/>
  <c r="AA2129" i="3" a="1"/>
  <c r="AA2129" i="3" s="1"/>
  <c r="AA2130" i="3" a="1"/>
  <c r="AA2130" i="3" s="1"/>
  <c r="AA2131" i="3" a="1"/>
  <c r="AA2131" i="3" s="1"/>
  <c r="AA2132" i="3" a="1"/>
  <c r="AA2132" i="3" s="1"/>
  <c r="AA2133" i="3" a="1"/>
  <c r="AA2133" i="3" s="1"/>
  <c r="AA2134" i="3" a="1"/>
  <c r="AA2134" i="3" s="1"/>
  <c r="AA2135" i="3" a="1"/>
  <c r="AA2135" i="3" s="1"/>
  <c r="AA2136" i="3" a="1"/>
  <c r="AA2136" i="3" s="1"/>
  <c r="AA2137" i="3" a="1"/>
  <c r="AA2137" i="3" s="1"/>
  <c r="AA2138" i="3" a="1"/>
  <c r="AA2138" i="3" s="1"/>
  <c r="AA2139" i="3" a="1"/>
  <c r="AA2139" i="3" s="1"/>
  <c r="AA2140" i="3" a="1"/>
  <c r="AA2140" i="3" s="1"/>
  <c r="AA2141" i="3" a="1"/>
  <c r="AA2141" i="3" s="1"/>
  <c r="AA2142" i="3" a="1"/>
  <c r="AA2142" i="3" s="1"/>
  <c r="AA2143" i="3" a="1"/>
  <c r="AA2143" i="3" s="1"/>
  <c r="AA2144" i="3" a="1"/>
  <c r="AA2144" i="3" s="1"/>
  <c r="AA2145" i="3" a="1"/>
  <c r="AA2145" i="3" s="1"/>
  <c r="AA2146" i="3" a="1"/>
  <c r="AA2146" i="3" s="1"/>
  <c r="AA2147" i="3" a="1"/>
  <c r="AA2147" i="3" s="1"/>
  <c r="AA2148" i="3" a="1"/>
  <c r="AA2148" i="3" s="1"/>
  <c r="AA2149" i="3" a="1"/>
  <c r="AA2149" i="3" s="1"/>
  <c r="AA2150" i="3" a="1"/>
  <c r="AA2150" i="3" s="1"/>
  <c r="AA2151" i="3" a="1"/>
  <c r="AA2151" i="3" s="1"/>
  <c r="AA2152" i="3" a="1"/>
  <c r="AA2152" i="3" s="1"/>
  <c r="AA2153" i="3" a="1"/>
  <c r="AA2153" i="3" s="1"/>
  <c r="AA2154" i="3" a="1"/>
  <c r="AA2154" i="3" s="1"/>
  <c r="AA2155" i="3" a="1"/>
  <c r="AA2155" i="3" s="1"/>
  <c r="AA2156" i="3" a="1"/>
  <c r="AA2156" i="3" s="1"/>
  <c r="AA2157" i="3" a="1"/>
  <c r="AA2157" i="3" s="1"/>
  <c r="AA2158" i="3" a="1"/>
  <c r="AA2158" i="3" s="1"/>
  <c r="AA2159" i="3" a="1"/>
  <c r="AA2159" i="3" s="1"/>
  <c r="AA2160" i="3" a="1"/>
  <c r="AA2160" i="3" s="1"/>
  <c r="AA2161" i="3" a="1"/>
  <c r="AA2161" i="3" s="1"/>
  <c r="AA2162" i="3" a="1"/>
  <c r="AA2162" i="3" s="1"/>
  <c r="AA2163" i="3" a="1"/>
  <c r="AA2163" i="3" s="1"/>
  <c r="AA2164" i="3" a="1"/>
  <c r="AA2164" i="3" s="1"/>
  <c r="AA2165" i="3" a="1"/>
  <c r="AA2165" i="3" s="1"/>
  <c r="AA2166" i="3" a="1"/>
  <c r="AA2166" i="3" s="1"/>
  <c r="AA2167" i="3" a="1"/>
  <c r="AA2167" i="3" s="1"/>
  <c r="AA2168" i="3" a="1"/>
  <c r="AA2168" i="3" s="1"/>
  <c r="AA2169" i="3" a="1"/>
  <c r="AA2169" i="3" s="1"/>
  <c r="AA2170" i="3" a="1"/>
  <c r="AA2170" i="3" s="1"/>
  <c r="AA2171" i="3" a="1"/>
  <c r="AA2171" i="3" s="1"/>
  <c r="AA2172" i="3" a="1"/>
  <c r="AA2172" i="3" s="1"/>
  <c r="AA2173" i="3" a="1"/>
  <c r="AA2173" i="3" s="1"/>
  <c r="AA2174" i="3" a="1"/>
  <c r="AA2174" i="3" s="1"/>
  <c r="AA2175" i="3" a="1"/>
  <c r="AA2175" i="3" s="1"/>
  <c r="AA2176" i="3" a="1"/>
  <c r="AA2176" i="3" s="1"/>
  <c r="AA2177" i="3" a="1"/>
  <c r="AA2177" i="3" s="1"/>
  <c r="AA2178" i="3" a="1"/>
  <c r="AA2178" i="3" s="1"/>
  <c r="AA2179" i="3" a="1"/>
  <c r="AA2179" i="3" s="1"/>
  <c r="AA2180" i="3" a="1"/>
  <c r="AA2180" i="3" s="1"/>
  <c r="AA2181" i="3" a="1"/>
  <c r="AA2181" i="3" s="1"/>
  <c r="AA2182" i="3" a="1"/>
  <c r="AA2182" i="3" s="1"/>
  <c r="AA2183" i="3" a="1"/>
  <c r="AA2183" i="3" s="1"/>
  <c r="AA2184" i="3" a="1"/>
  <c r="AA2184" i="3" s="1"/>
  <c r="AA2185" i="3" a="1"/>
  <c r="AA2185" i="3" s="1"/>
  <c r="AA2186" i="3" a="1"/>
  <c r="AA2186" i="3" s="1"/>
  <c r="AA2187" i="3" a="1"/>
  <c r="AA2187" i="3" s="1"/>
  <c r="AA2188" i="3" a="1"/>
  <c r="AA2188" i="3" s="1"/>
  <c r="AA2189" i="3" a="1"/>
  <c r="AA2189" i="3" s="1"/>
  <c r="AA2190" i="3" a="1"/>
  <c r="AA2190" i="3" s="1"/>
  <c r="AA2191" i="3" a="1"/>
  <c r="AA2191" i="3" s="1"/>
  <c r="AA2192" i="3" a="1"/>
  <c r="AA2192" i="3" s="1"/>
  <c r="AA2193" i="3" a="1"/>
  <c r="AA2193" i="3" s="1"/>
  <c r="AA2194" i="3" a="1"/>
  <c r="AA2194" i="3" s="1"/>
  <c r="AA2195" i="3" a="1"/>
  <c r="AA2195" i="3" s="1"/>
  <c r="AA2196" i="3" a="1"/>
  <c r="AA2196" i="3" s="1"/>
  <c r="AA2197" i="3" a="1"/>
  <c r="AA2197" i="3" s="1"/>
  <c r="AA2198" i="3" a="1"/>
  <c r="AA2198" i="3" s="1"/>
  <c r="AA2199" i="3" a="1"/>
  <c r="AA2199" i="3" s="1"/>
  <c r="AA2200" i="3" a="1"/>
  <c r="AA2200" i="3" s="1"/>
  <c r="AA2201" i="3" a="1"/>
  <c r="AA2201" i="3" s="1"/>
  <c r="AA2202" i="3" a="1"/>
  <c r="AA2202" i="3" s="1"/>
  <c r="AA2203" i="3" a="1"/>
  <c r="AA2203" i="3" s="1"/>
  <c r="AA2204" i="3" a="1"/>
  <c r="AA2204" i="3" s="1"/>
  <c r="AA2205" i="3" a="1"/>
  <c r="AA2205" i="3" s="1"/>
  <c r="AA2206" i="3" a="1"/>
  <c r="AA2206" i="3" s="1"/>
  <c r="AA2207" i="3" a="1"/>
  <c r="AA2207" i="3" s="1"/>
  <c r="AA2208" i="3" a="1"/>
  <c r="AA2208" i="3" s="1"/>
  <c r="AA2209" i="3" a="1"/>
  <c r="AA2209" i="3" s="1"/>
  <c r="AA2210" i="3" a="1"/>
  <c r="AA2210" i="3" s="1"/>
  <c r="AA2211" i="3" a="1"/>
  <c r="AA2211" i="3" s="1"/>
  <c r="AA2212" i="3" a="1"/>
  <c r="AA2212" i="3" s="1"/>
  <c r="AA2213" i="3" a="1"/>
  <c r="AA2213" i="3" s="1"/>
  <c r="AA2214" i="3" a="1"/>
  <c r="AA2214" i="3" s="1"/>
  <c r="AA2215" i="3" a="1"/>
  <c r="AA2215" i="3" s="1"/>
  <c r="AA2216" i="3" a="1"/>
  <c r="AA2216" i="3" s="1"/>
  <c r="AA2217" i="3" a="1"/>
  <c r="AA2217" i="3" s="1"/>
  <c r="AA2218" i="3" a="1"/>
  <c r="AA2218" i="3" s="1"/>
  <c r="AA2219" i="3" a="1"/>
  <c r="AA2219" i="3" s="1"/>
  <c r="AA2220" i="3" a="1"/>
  <c r="AA2220" i="3" s="1"/>
  <c r="AA2221" i="3" a="1"/>
  <c r="AA2221" i="3" s="1"/>
  <c r="AA2222" i="3" a="1"/>
  <c r="AA2222" i="3" s="1"/>
  <c r="AA2223" i="3" a="1"/>
  <c r="AA2223" i="3" s="1"/>
  <c r="AA2224" i="3" a="1"/>
  <c r="AA2224" i="3" s="1"/>
  <c r="AA2225" i="3" a="1"/>
  <c r="AA2225" i="3" s="1"/>
  <c r="AA2226" i="3" a="1"/>
  <c r="AA2226" i="3" s="1"/>
  <c r="AA2227" i="3" a="1"/>
  <c r="AA2227" i="3" s="1"/>
  <c r="AA2228" i="3" a="1"/>
  <c r="AA2228" i="3" s="1"/>
  <c r="AA2229" i="3" a="1"/>
  <c r="AA2229" i="3" s="1"/>
  <c r="AA2230" i="3" a="1"/>
  <c r="AA2230" i="3" s="1"/>
  <c r="AA2231" i="3" a="1"/>
  <c r="AA2231" i="3" s="1"/>
  <c r="AA2232" i="3" a="1"/>
  <c r="AA2232" i="3" s="1"/>
  <c r="AA2233" i="3" a="1"/>
  <c r="AA2233" i="3" s="1"/>
  <c r="AA2234" i="3" a="1"/>
  <c r="AA2234" i="3" s="1"/>
  <c r="AA2235" i="3" a="1"/>
  <c r="AA2235" i="3" s="1"/>
  <c r="AA2236" i="3" a="1"/>
  <c r="AA2236" i="3" s="1"/>
  <c r="AA2237" i="3" a="1"/>
  <c r="AA2237" i="3" s="1"/>
  <c r="AA2238" i="3" a="1"/>
  <c r="AA2238" i="3" s="1"/>
  <c r="AA2239" i="3" a="1"/>
  <c r="AA2239" i="3" s="1"/>
  <c r="AA2240" i="3" a="1"/>
  <c r="AA2240" i="3" s="1"/>
  <c r="AA2241" i="3" a="1"/>
  <c r="AA2241" i="3" s="1"/>
  <c r="AA2242" i="3" a="1"/>
  <c r="AA2242" i="3" s="1"/>
  <c r="AA2243" i="3" a="1"/>
  <c r="AA2243" i="3" s="1"/>
  <c r="AA2244" i="3" a="1"/>
  <c r="AA2244" i="3" s="1"/>
  <c r="AA2245" i="3" a="1"/>
  <c r="AA2245" i="3" s="1"/>
  <c r="AA2246" i="3" a="1"/>
  <c r="AA2246" i="3" s="1"/>
  <c r="AA2247" i="3" a="1"/>
  <c r="AA2247" i="3" s="1"/>
  <c r="AA2248" i="3" a="1"/>
  <c r="AA2248" i="3" s="1"/>
  <c r="AA2249" i="3" a="1"/>
  <c r="AA2249" i="3" s="1"/>
  <c r="AA2250" i="3" a="1"/>
  <c r="AA2250" i="3" s="1"/>
  <c r="AA2251" i="3" a="1"/>
  <c r="AA2251" i="3" s="1"/>
  <c r="AA2252" i="3" a="1"/>
  <c r="AA2252" i="3" s="1"/>
  <c r="AA2253" i="3" a="1"/>
  <c r="AA2253" i="3" s="1"/>
  <c r="AA2254" i="3" a="1"/>
  <c r="AA2254" i="3" s="1"/>
  <c r="AA2255" i="3" a="1"/>
  <c r="AA2255" i="3" s="1"/>
  <c r="AA2256" i="3" a="1"/>
  <c r="AA2256" i="3" s="1"/>
  <c r="AA2257" i="3" a="1"/>
  <c r="AA2257" i="3" s="1"/>
  <c r="AA2258" i="3" a="1"/>
  <c r="AA2258" i="3" s="1"/>
  <c r="AA2259" i="3" a="1"/>
  <c r="AA2259" i="3" s="1"/>
  <c r="AA2260" i="3" a="1"/>
  <c r="AA2260" i="3" s="1"/>
  <c r="AA2261" i="3" a="1"/>
  <c r="AA2261" i="3" s="1"/>
  <c r="AA2262" i="3" a="1"/>
  <c r="AA2262" i="3" s="1"/>
  <c r="AA2263" i="3" a="1"/>
  <c r="AA2263" i="3" s="1"/>
  <c r="AA2264" i="3" a="1"/>
  <c r="AA2264" i="3" s="1"/>
  <c r="AA2265" i="3" a="1"/>
  <c r="AA2265" i="3" s="1"/>
  <c r="AA2266" i="3" a="1"/>
  <c r="AA2266" i="3" s="1"/>
  <c r="AA2267" i="3" a="1"/>
  <c r="AA2267" i="3" s="1"/>
  <c r="AA2268" i="3" a="1"/>
  <c r="AA2268" i="3" s="1"/>
  <c r="AA2269" i="3" a="1"/>
  <c r="AA2269" i="3" s="1"/>
  <c r="AA2270" i="3" a="1"/>
  <c r="AA2270" i="3" s="1"/>
  <c r="AA2271" i="3" a="1"/>
  <c r="AA2271" i="3" s="1"/>
  <c r="AA2272" i="3" a="1"/>
  <c r="AA2272" i="3" s="1"/>
  <c r="AA2273" i="3" a="1"/>
  <c r="AA2273" i="3" s="1"/>
  <c r="AA2274" i="3" a="1"/>
  <c r="AA2274" i="3" s="1"/>
  <c r="AA2275" i="3" a="1"/>
  <c r="AA2275" i="3" s="1"/>
  <c r="AA2276" i="3" a="1"/>
  <c r="AA2276" i="3" s="1"/>
  <c r="AA2277" i="3" a="1"/>
  <c r="AA2277" i="3" s="1"/>
  <c r="AA2278" i="3" a="1"/>
  <c r="AA2278" i="3" s="1"/>
  <c r="AA2279" i="3" a="1"/>
  <c r="AA2279" i="3" s="1"/>
  <c r="AA2280" i="3" a="1"/>
  <c r="AA2280" i="3" s="1"/>
  <c r="AA2281" i="3" a="1"/>
  <c r="AA2281" i="3" s="1"/>
  <c r="AA2282" i="3" a="1"/>
  <c r="AA2282" i="3" s="1"/>
  <c r="AA2283" i="3" a="1"/>
  <c r="AA2283" i="3" s="1"/>
  <c r="AA2284" i="3" a="1"/>
  <c r="AA2284" i="3" s="1"/>
  <c r="AA2285" i="3" a="1"/>
  <c r="AA2285" i="3" s="1"/>
  <c r="AA2286" i="3" a="1"/>
  <c r="AA2286" i="3" s="1"/>
  <c r="AA2287" i="3" a="1"/>
  <c r="AA2287" i="3" s="1"/>
  <c r="AA2288" i="3" a="1"/>
  <c r="AA2288" i="3" s="1"/>
  <c r="AA2289" i="3" a="1"/>
  <c r="AA2289" i="3" s="1"/>
  <c r="AA2290" i="3" a="1"/>
  <c r="AA2290" i="3" s="1"/>
  <c r="AA2291" i="3" a="1"/>
  <c r="AA2291" i="3" s="1"/>
  <c r="AA2292" i="3" a="1"/>
  <c r="AA2292" i="3" s="1"/>
  <c r="AA2293" i="3" a="1"/>
  <c r="AA2293" i="3" s="1"/>
  <c r="AA2294" i="3" a="1"/>
  <c r="AA2294" i="3" s="1"/>
  <c r="AA2295" i="3" a="1"/>
  <c r="AA2295" i="3" s="1"/>
  <c r="AA2296" i="3" a="1"/>
  <c r="AA2296" i="3" s="1"/>
  <c r="AA2297" i="3" a="1"/>
  <c r="AA2297" i="3" s="1"/>
  <c r="AA2298" i="3" a="1"/>
  <c r="AA2298" i="3" s="1"/>
  <c r="AA2299" i="3" a="1"/>
  <c r="AA2299" i="3" s="1"/>
  <c r="AA2300" i="3" a="1"/>
  <c r="AA2300" i="3" s="1"/>
  <c r="AA2301" i="3" a="1"/>
  <c r="AA2301" i="3" s="1"/>
  <c r="AA2302" i="3" a="1"/>
  <c r="AA2302" i="3" s="1"/>
  <c r="AA2303" i="3" a="1"/>
  <c r="AA2303" i="3" s="1"/>
  <c r="AA2304" i="3" a="1"/>
  <c r="AA2304" i="3" s="1"/>
  <c r="AA2305" i="3" a="1"/>
  <c r="AA2305" i="3" s="1"/>
  <c r="AA2306" i="3" a="1"/>
  <c r="AA2306" i="3" s="1"/>
  <c r="AA2307" i="3" a="1"/>
  <c r="AA2307" i="3" s="1"/>
  <c r="AA2308" i="3" a="1"/>
  <c r="AA2308" i="3" s="1"/>
  <c r="AA2309" i="3" a="1"/>
  <c r="AA2309" i="3" s="1"/>
  <c r="AA2310" i="3" a="1"/>
  <c r="AA2310" i="3" s="1"/>
  <c r="AA2311" i="3" a="1"/>
  <c r="AA2311" i="3" s="1"/>
  <c r="AA2312" i="3" a="1"/>
  <c r="AA2312" i="3" s="1"/>
  <c r="AA2313" i="3" a="1"/>
  <c r="AA2313" i="3" s="1"/>
  <c r="AA2314" i="3" a="1"/>
  <c r="AA2314" i="3" s="1"/>
  <c r="AA2315" i="3" a="1"/>
  <c r="AA2315" i="3" s="1"/>
  <c r="AA2316" i="3" a="1"/>
  <c r="AA2316" i="3" s="1"/>
  <c r="AA2317" i="3" a="1"/>
  <c r="AA2317" i="3" s="1"/>
  <c r="AA2318" i="3" a="1"/>
  <c r="AA2318" i="3" s="1"/>
  <c r="AA2319" i="3" a="1"/>
  <c r="AA2319" i="3" s="1"/>
  <c r="AA2320" i="3" a="1"/>
  <c r="AA2320" i="3" s="1"/>
  <c r="AA2321" i="3" a="1"/>
  <c r="AA2321" i="3" s="1"/>
  <c r="AA2322" i="3" a="1"/>
  <c r="AA2322" i="3" s="1"/>
  <c r="AA2323" i="3" a="1"/>
  <c r="AA2323" i="3" s="1"/>
  <c r="AA2324" i="3" a="1"/>
  <c r="AA2324" i="3" s="1"/>
  <c r="AA2325" i="3" a="1"/>
  <c r="AA2325" i="3" s="1"/>
  <c r="AA2326" i="3" a="1"/>
  <c r="AA2326" i="3" s="1"/>
  <c r="AA2327" i="3" a="1"/>
  <c r="AA2327" i="3" s="1"/>
  <c r="AA2328" i="3" a="1"/>
  <c r="AA2328" i="3" s="1"/>
  <c r="AA2329" i="3" a="1"/>
  <c r="AA2329" i="3" s="1"/>
  <c r="AA2330" i="3" a="1"/>
  <c r="AA2330" i="3" s="1"/>
  <c r="AA2331" i="3" a="1"/>
  <c r="AA2331" i="3" s="1"/>
  <c r="AA2332" i="3" a="1"/>
  <c r="AA2332" i="3" s="1"/>
  <c r="AA2333" i="3" a="1"/>
  <c r="AA2333" i="3" s="1"/>
  <c r="AA2334" i="3" a="1"/>
  <c r="AA2334" i="3" s="1"/>
  <c r="AA2335" i="3" a="1"/>
  <c r="AA2335" i="3" s="1"/>
  <c r="AA2336" i="3" a="1"/>
  <c r="AA2336" i="3" s="1"/>
  <c r="AA2337" i="3" a="1"/>
  <c r="AA2337" i="3" s="1"/>
  <c r="AA2338" i="3" a="1"/>
  <c r="AA2338" i="3" s="1"/>
  <c r="AA2339" i="3" a="1"/>
  <c r="AA2339" i="3" s="1"/>
  <c r="AA2340" i="3" a="1"/>
  <c r="AA2340" i="3" s="1"/>
  <c r="AA2341" i="3" a="1"/>
  <c r="AA2341" i="3" s="1"/>
  <c r="AA2342" i="3" a="1"/>
  <c r="AA2342" i="3" s="1"/>
  <c r="AA2343" i="3" a="1"/>
  <c r="AA2343" i="3" s="1"/>
  <c r="AA2344" i="3" a="1"/>
  <c r="AA2344" i="3" s="1"/>
  <c r="AA2345" i="3" a="1"/>
  <c r="AA2345" i="3" s="1"/>
  <c r="AA2346" i="3" a="1"/>
  <c r="AA2346" i="3" s="1"/>
  <c r="AA2347" i="3" a="1"/>
  <c r="AA2347" i="3" s="1"/>
  <c r="AA2348" i="3" a="1"/>
  <c r="AA2348" i="3" s="1"/>
  <c r="AA2349" i="3" a="1"/>
  <c r="AA2349" i="3" s="1"/>
  <c r="AA2350" i="3" a="1"/>
  <c r="AA2350" i="3" s="1"/>
  <c r="AA2351" i="3" a="1"/>
  <c r="AA2351" i="3" s="1"/>
  <c r="AA2352" i="3" a="1"/>
  <c r="AA2352" i="3" s="1"/>
  <c r="AA2353" i="3" a="1"/>
  <c r="AA2353" i="3" s="1"/>
  <c r="AA2354" i="3" a="1"/>
  <c r="AA2354" i="3" s="1"/>
  <c r="AA2355" i="3" a="1"/>
  <c r="AA2355" i="3" s="1"/>
  <c r="AA2356" i="3" a="1"/>
  <c r="AA2356" i="3" s="1"/>
  <c r="AA2357" i="3" a="1"/>
  <c r="AA2357" i="3" s="1"/>
  <c r="AA2358" i="3" a="1"/>
  <c r="AA2358" i="3" s="1"/>
  <c r="AA2359" i="3" a="1"/>
  <c r="AA2359" i="3" s="1"/>
  <c r="AA2360" i="3" a="1"/>
  <c r="AA2360" i="3" s="1"/>
  <c r="AA2361" i="3" a="1"/>
  <c r="AA2361" i="3" s="1"/>
  <c r="AA2362" i="3" a="1"/>
  <c r="AA2362" i="3" s="1"/>
  <c r="AA2363" i="3" a="1"/>
  <c r="AA2363" i="3" s="1"/>
  <c r="AA2364" i="3" a="1"/>
  <c r="AA2364" i="3" s="1"/>
  <c r="AA2365" i="3" a="1"/>
  <c r="AA2365" i="3" s="1"/>
  <c r="AA2366" i="3" a="1"/>
  <c r="AA2366" i="3" s="1"/>
  <c r="AA2367" i="3" a="1"/>
  <c r="AA2367" i="3" s="1"/>
  <c r="AA2368" i="3" a="1"/>
  <c r="AA2368" i="3" s="1"/>
  <c r="AA2369" i="3" a="1"/>
  <c r="AA2369" i="3" s="1"/>
  <c r="AA2370" i="3" a="1"/>
  <c r="AA2370" i="3" s="1"/>
  <c r="AA2371" i="3" a="1"/>
  <c r="AA2371" i="3" s="1"/>
  <c r="AA2372" i="3" a="1"/>
  <c r="AA2372" i="3" s="1"/>
  <c r="AA2373" i="3" a="1"/>
  <c r="AA2373" i="3" s="1"/>
  <c r="AA2374" i="3" a="1"/>
  <c r="AA2374" i="3" s="1"/>
  <c r="AA2375" i="3" a="1"/>
  <c r="AA2375" i="3" s="1"/>
  <c r="AA2376" i="3" a="1"/>
  <c r="AA2376" i="3" s="1"/>
  <c r="AA2377" i="3" a="1"/>
  <c r="AA2377" i="3" s="1"/>
  <c r="AA2378" i="3" a="1"/>
  <c r="AA2378" i="3" s="1"/>
  <c r="AA2379" i="3" a="1"/>
  <c r="AA2379" i="3" s="1"/>
  <c r="AA2380" i="3" a="1"/>
  <c r="AA2380" i="3" s="1"/>
  <c r="AA2381" i="3" a="1"/>
  <c r="AA2381" i="3" s="1"/>
  <c r="AA2382" i="3" a="1"/>
  <c r="AA2382" i="3" s="1"/>
  <c r="AA2383" i="3" a="1"/>
  <c r="AA2383" i="3" s="1"/>
  <c r="AA2384" i="3" a="1"/>
  <c r="AA2384" i="3" s="1"/>
  <c r="AA2385" i="3" a="1"/>
  <c r="AA2385" i="3" s="1"/>
  <c r="AA2386" i="3" a="1"/>
  <c r="AA2386" i="3" s="1"/>
  <c r="AA2387" i="3" a="1"/>
  <c r="AA2387" i="3" s="1"/>
  <c r="AA2388" i="3" a="1"/>
  <c r="AA2388" i="3" s="1"/>
  <c r="AA2389" i="3" a="1"/>
  <c r="AA2389" i="3" s="1"/>
  <c r="AA2390" i="3" a="1"/>
  <c r="AA2390" i="3" s="1"/>
  <c r="AA2391" i="3" a="1"/>
  <c r="AA2391" i="3" s="1"/>
  <c r="AA2392" i="3" a="1"/>
  <c r="AA2392" i="3" s="1"/>
  <c r="AA2393" i="3" a="1"/>
  <c r="AA2393" i="3" s="1"/>
  <c r="AA2394" i="3" a="1"/>
  <c r="AA2394" i="3" s="1"/>
  <c r="AA2395" i="3" a="1"/>
  <c r="AA2395" i="3" s="1"/>
  <c r="AA2396" i="3" a="1"/>
  <c r="AA2396" i="3" s="1"/>
  <c r="AA2397" i="3" a="1"/>
  <c r="AA2397" i="3" s="1"/>
  <c r="AA2398" i="3" a="1"/>
  <c r="AA2398" i="3" s="1"/>
  <c r="AA2399" i="3" a="1"/>
  <c r="AA2399" i="3" s="1"/>
  <c r="AA2400" i="3" a="1"/>
  <c r="AA2400" i="3" s="1"/>
  <c r="AA2401" i="3" a="1"/>
  <c r="AA2401" i="3" s="1"/>
  <c r="AA2402" i="3" a="1"/>
  <c r="AA2402" i="3" s="1"/>
  <c r="AA2403" i="3" a="1"/>
  <c r="AA2403" i="3" s="1"/>
  <c r="AA2404" i="3" a="1"/>
  <c r="AA2404" i="3" s="1"/>
  <c r="AA2405" i="3" a="1"/>
  <c r="AA2405" i="3" s="1"/>
  <c r="AA2406" i="3" a="1"/>
  <c r="AA2406" i="3" s="1"/>
  <c r="AA2407" i="3" a="1"/>
  <c r="AA2407" i="3" s="1"/>
  <c r="AA2408" i="3" a="1"/>
  <c r="AA2408" i="3" s="1"/>
  <c r="AA2409" i="3" a="1"/>
  <c r="AA2409" i="3" s="1"/>
  <c r="AA2410" i="3" a="1"/>
  <c r="AA2410" i="3" s="1"/>
  <c r="AA2411" i="3" a="1"/>
  <c r="AA2411" i="3" s="1"/>
  <c r="AA2412" i="3" a="1"/>
  <c r="AA2412" i="3" s="1"/>
  <c r="AA2413" i="3" a="1"/>
  <c r="AA2413" i="3" s="1"/>
  <c r="AA2414" i="3" a="1"/>
  <c r="AA2414" i="3" s="1"/>
  <c r="AA2415" i="3" a="1"/>
  <c r="AA2415" i="3" s="1"/>
  <c r="AA2416" i="3" a="1"/>
  <c r="AA2416" i="3" s="1"/>
  <c r="AA2417" i="3" a="1"/>
  <c r="AA2417" i="3" s="1"/>
  <c r="AA2418" i="3" a="1"/>
  <c r="AA2418" i="3" s="1"/>
  <c r="AA2419" i="3" a="1"/>
  <c r="AA2419" i="3" s="1"/>
  <c r="AA2420" i="3" a="1"/>
  <c r="AA2420" i="3" s="1"/>
  <c r="AA2421" i="3" a="1"/>
  <c r="AA2421" i="3" s="1"/>
  <c r="AA2422" i="3" a="1"/>
  <c r="AA2422" i="3" s="1"/>
  <c r="AA2423" i="3" a="1"/>
  <c r="AA2423" i="3" s="1"/>
  <c r="AA2424" i="3" a="1"/>
  <c r="AA2424" i="3" s="1"/>
  <c r="AA2425" i="3" a="1"/>
  <c r="AA2425" i="3" s="1"/>
  <c r="AA2426" i="3" a="1"/>
  <c r="AA2426" i="3" s="1"/>
  <c r="AA2427" i="3" a="1"/>
  <c r="AA2427" i="3" s="1"/>
  <c r="AA2428" i="3" a="1"/>
  <c r="AA2428" i="3" s="1"/>
  <c r="AA2429" i="3" a="1"/>
  <c r="AA2429" i="3" s="1"/>
  <c r="AA2430" i="3" a="1"/>
  <c r="AA2430" i="3" s="1"/>
  <c r="AA2431" i="3" a="1"/>
  <c r="AA2431" i="3" s="1"/>
  <c r="AA2432" i="3" a="1"/>
  <c r="AA2432" i="3" s="1"/>
  <c r="AA2433" i="3" a="1"/>
  <c r="AA2433" i="3" s="1"/>
  <c r="AA2434" i="3" a="1"/>
  <c r="AA2434" i="3" s="1"/>
  <c r="AA2435" i="3" a="1"/>
  <c r="AA2435" i="3" s="1"/>
  <c r="AA2436" i="3" a="1"/>
  <c r="AA2436" i="3" s="1"/>
  <c r="AA2437" i="3" a="1"/>
  <c r="AA2437" i="3" s="1"/>
  <c r="AA2438" i="3" a="1"/>
  <c r="AA2438" i="3" s="1"/>
  <c r="AA2439" i="3" a="1"/>
  <c r="AA2439" i="3" s="1"/>
  <c r="AA2440" i="3" a="1"/>
  <c r="AA2440" i="3" s="1"/>
  <c r="AA2441" i="3" a="1"/>
  <c r="AA2441" i="3" s="1"/>
  <c r="AA2442" i="3" a="1"/>
  <c r="AA2442" i="3" s="1"/>
  <c r="AA2443" i="3" a="1"/>
  <c r="AA2443" i="3" s="1"/>
  <c r="AA2444" i="3" a="1"/>
  <c r="AA2444" i="3" s="1"/>
  <c r="AA2445" i="3" a="1"/>
  <c r="AA2445" i="3" s="1"/>
  <c r="AA2446" i="3" a="1"/>
  <c r="AA2446" i="3" s="1"/>
  <c r="AA2447" i="3" a="1"/>
  <c r="AA2447" i="3" s="1"/>
  <c r="AA2448" i="3" a="1"/>
  <c r="AA2448" i="3" s="1"/>
  <c r="AA2449" i="3" a="1"/>
  <c r="AA2449" i="3" s="1"/>
  <c r="AA2450" i="3" a="1"/>
  <c r="AA2450" i="3" s="1"/>
  <c r="AA2451" i="3" a="1"/>
  <c r="AA2451" i="3" s="1"/>
  <c r="AA2452" i="3" a="1"/>
  <c r="AA2452" i="3" s="1"/>
  <c r="AA2453" i="3" a="1"/>
  <c r="AA2453" i="3" s="1"/>
  <c r="AA2454" i="3" a="1"/>
  <c r="AA2454" i="3" s="1"/>
  <c r="AA2455" i="3" a="1"/>
  <c r="AA2455" i="3" s="1"/>
  <c r="AA2456" i="3" a="1"/>
  <c r="AA2456" i="3" s="1"/>
  <c r="AA2457" i="3" a="1"/>
  <c r="AA2457" i="3" s="1"/>
  <c r="AA2458" i="3" a="1"/>
  <c r="AA2458" i="3" s="1"/>
  <c r="AA2459" i="3" a="1"/>
  <c r="AA2459" i="3" s="1"/>
  <c r="AA2460" i="3" a="1"/>
  <c r="AA2460" i="3" s="1"/>
  <c r="AA2461" i="3" a="1"/>
  <c r="AA2461" i="3" s="1"/>
  <c r="AA2462" i="3" a="1"/>
  <c r="AA2462" i="3" s="1"/>
  <c r="AA2463" i="3" a="1"/>
  <c r="AA2463" i="3" s="1"/>
  <c r="AA2464" i="3" a="1"/>
  <c r="AA2464" i="3" s="1"/>
  <c r="AA2465" i="3" a="1"/>
  <c r="AA2465" i="3" s="1"/>
  <c r="AA2466" i="3" a="1"/>
  <c r="AA2466" i="3" s="1"/>
  <c r="AA2467" i="3" a="1"/>
  <c r="AA2467" i="3" s="1"/>
  <c r="AA2468" i="3" a="1"/>
  <c r="AA2468" i="3" s="1"/>
  <c r="AA2469" i="3" a="1"/>
  <c r="AA2469" i="3" s="1"/>
  <c r="AA2470" i="3" a="1"/>
  <c r="AA2470" i="3" s="1"/>
  <c r="AA2471" i="3" a="1"/>
  <c r="AA2471" i="3" s="1"/>
  <c r="AA2472" i="3" a="1"/>
  <c r="AA2472" i="3" s="1"/>
  <c r="AA2473" i="3" a="1"/>
  <c r="AA2473" i="3" s="1"/>
  <c r="AA2474" i="3" a="1"/>
  <c r="AA2474" i="3" s="1"/>
  <c r="AA2475" i="3" a="1"/>
  <c r="AA2475" i="3" s="1"/>
  <c r="AA2476" i="3" a="1"/>
  <c r="AA2476" i="3" s="1"/>
  <c r="AA2477" i="3" a="1"/>
  <c r="AA2477" i="3" s="1"/>
  <c r="AA2478" i="3" a="1"/>
  <c r="AA2478" i="3" s="1"/>
  <c r="AA2479" i="3" a="1"/>
  <c r="AA2479" i="3" s="1"/>
  <c r="AA2480" i="3" a="1"/>
  <c r="AA2480" i="3" s="1"/>
  <c r="AA2481" i="3" a="1"/>
  <c r="AA2481" i="3" s="1"/>
  <c r="AA2482" i="3" a="1"/>
  <c r="AA2482" i="3" s="1"/>
  <c r="AA2483" i="3" a="1"/>
  <c r="AA2483" i="3" s="1"/>
  <c r="AA2484" i="3" a="1"/>
  <c r="AA2484" i="3" s="1"/>
  <c r="AA2485" i="3" a="1"/>
  <c r="AA2485" i="3" s="1"/>
  <c r="AA2486" i="3" a="1"/>
  <c r="AA2486" i="3" s="1"/>
  <c r="AA2487" i="3" a="1"/>
  <c r="AA2487" i="3" s="1"/>
  <c r="AA2488" i="3" a="1"/>
  <c r="AA2488" i="3" s="1"/>
  <c r="AA2489" i="3" a="1"/>
  <c r="AA2489" i="3" s="1"/>
  <c r="AA2490" i="3" a="1"/>
  <c r="AA2490" i="3" s="1"/>
  <c r="AA2491" i="3" a="1"/>
  <c r="AA2491" i="3" s="1"/>
  <c r="AA2492" i="3" a="1"/>
  <c r="AA2492" i="3" s="1"/>
  <c r="AA2493" i="3" a="1"/>
  <c r="AA2493" i="3" s="1"/>
  <c r="AA2494" i="3" a="1"/>
  <c r="AA2494" i="3" s="1"/>
  <c r="AA2495" i="3" a="1"/>
  <c r="AA2495" i="3" s="1"/>
  <c r="AA2496" i="3" a="1"/>
  <c r="AA2496" i="3" s="1"/>
  <c r="AA2497" i="3" a="1"/>
  <c r="AA2497" i="3" s="1"/>
  <c r="AA2498" i="3" a="1"/>
  <c r="AA2498" i="3" s="1"/>
  <c r="AA2499" i="3" a="1"/>
  <c r="AA2499" i="3" s="1"/>
  <c r="AA2500" i="3" a="1"/>
  <c r="AA2500" i="3" s="1"/>
  <c r="AA2501" i="3" a="1"/>
  <c r="AA2501" i="3" s="1"/>
  <c r="AA2502" i="3" a="1"/>
  <c r="AA2502" i="3" s="1"/>
  <c r="AA2503" i="3" a="1"/>
  <c r="AA2503" i="3" s="1"/>
  <c r="AA2504" i="3" a="1"/>
  <c r="AA2504" i="3" s="1"/>
  <c r="AA2505" i="3" a="1"/>
  <c r="AA2505" i="3" s="1"/>
  <c r="AA2506" i="3" a="1"/>
  <c r="AA2506" i="3" s="1"/>
  <c r="AA2507" i="3" a="1"/>
  <c r="AA2507" i="3" s="1"/>
  <c r="AA2508" i="3" a="1"/>
  <c r="AA2508" i="3" s="1"/>
  <c r="AA2509" i="3" a="1"/>
  <c r="AA2509" i="3" s="1"/>
  <c r="AA2510" i="3" a="1"/>
  <c r="AA2510" i="3" s="1"/>
  <c r="AA2511" i="3" a="1"/>
  <c r="AA2511" i="3" s="1"/>
  <c r="AA2512" i="3" a="1"/>
  <c r="AA2512" i="3" s="1"/>
  <c r="AA2513" i="3" a="1"/>
  <c r="AA2513" i="3" s="1"/>
  <c r="AA2514" i="3" a="1"/>
  <c r="AA2514" i="3" s="1"/>
  <c r="AA2515" i="3" a="1"/>
  <c r="AA2515" i="3" s="1"/>
  <c r="AA2516" i="3" a="1"/>
  <c r="AA2516" i="3" s="1"/>
  <c r="AA2517" i="3" a="1"/>
  <c r="AA2517" i="3" s="1"/>
  <c r="AA2518" i="3" a="1"/>
  <c r="AA2518" i="3" s="1"/>
  <c r="AA2519" i="3" a="1"/>
  <c r="AA2519" i="3" s="1"/>
  <c r="AA2520" i="3" a="1"/>
  <c r="AA2520" i="3" s="1"/>
  <c r="AA2521" i="3" a="1"/>
  <c r="AA2521" i="3" s="1"/>
  <c r="AA2522" i="3" a="1"/>
  <c r="AA2522" i="3" s="1"/>
  <c r="AA2523" i="3" a="1"/>
  <c r="AA2523" i="3" s="1"/>
  <c r="AA2524" i="3" a="1"/>
  <c r="AA2524" i="3" s="1"/>
  <c r="AA2525" i="3" a="1"/>
  <c r="AA2525" i="3" s="1"/>
  <c r="AA2526" i="3" a="1"/>
  <c r="AA2526" i="3" s="1"/>
  <c r="AA2527" i="3" a="1"/>
  <c r="AA2527" i="3" s="1"/>
  <c r="AA2528" i="3" a="1"/>
  <c r="AA2528" i="3" s="1"/>
  <c r="AA2529" i="3" a="1"/>
  <c r="AA2529" i="3" s="1"/>
  <c r="AA2530" i="3" a="1"/>
  <c r="AA2530" i="3" s="1"/>
  <c r="AA2531" i="3" a="1"/>
  <c r="AA2531" i="3" s="1"/>
  <c r="AA2532" i="3" a="1"/>
  <c r="AA2532" i="3" s="1"/>
  <c r="AA2533" i="3" a="1"/>
  <c r="AA2533" i="3" s="1"/>
  <c r="AA2534" i="3" a="1"/>
  <c r="AA2534" i="3" s="1"/>
  <c r="AA2535" i="3" a="1"/>
  <c r="AA2535" i="3" s="1"/>
  <c r="AA2536" i="3" a="1"/>
  <c r="AA2536" i="3" s="1"/>
  <c r="AA2537" i="3" a="1"/>
  <c r="AA2537" i="3" s="1"/>
  <c r="AA2538" i="3" a="1"/>
  <c r="AA2538" i="3" s="1"/>
  <c r="AA2539" i="3" a="1"/>
  <c r="AA2539" i="3" s="1"/>
  <c r="AA2540" i="3" a="1"/>
  <c r="AA2540" i="3" s="1"/>
  <c r="AA2541" i="3" a="1"/>
  <c r="AA2541" i="3" s="1"/>
  <c r="AA2542" i="3" a="1"/>
  <c r="AA2542" i="3" s="1"/>
  <c r="AA2543" i="3" a="1"/>
  <c r="AA2543" i="3" s="1"/>
  <c r="AA2544" i="3" a="1"/>
  <c r="AA2544" i="3" s="1"/>
  <c r="AA2545" i="3" a="1"/>
  <c r="AA2545" i="3" s="1"/>
  <c r="AA2546" i="3" a="1"/>
  <c r="AA2546" i="3" s="1"/>
  <c r="AA2547" i="3" a="1"/>
  <c r="AA2547" i="3" s="1"/>
  <c r="AA2548" i="3" a="1"/>
  <c r="AA2548" i="3" s="1"/>
  <c r="AA2549" i="3" a="1"/>
  <c r="AA2549" i="3" s="1"/>
  <c r="AA2550" i="3" a="1"/>
  <c r="AA2550" i="3" s="1"/>
  <c r="AA2551" i="3" a="1"/>
  <c r="AA2551" i="3" s="1"/>
  <c r="AA2552" i="3" a="1"/>
  <c r="AA2552" i="3" s="1"/>
  <c r="AA2553" i="3" a="1"/>
  <c r="AA2553" i="3" s="1"/>
  <c r="AA2554" i="3" a="1"/>
  <c r="AA2554" i="3" s="1"/>
  <c r="AA2555" i="3" a="1"/>
  <c r="AA2555" i="3" s="1"/>
  <c r="AA2556" i="3" a="1"/>
  <c r="AA2556" i="3" s="1"/>
  <c r="AA2557" i="3" a="1"/>
  <c r="AA2557" i="3" s="1"/>
  <c r="AA2558" i="3" a="1"/>
  <c r="AA2558" i="3" s="1"/>
  <c r="AA2559" i="3" a="1"/>
  <c r="AA2559" i="3" s="1"/>
  <c r="AA2560" i="3" a="1"/>
  <c r="AA2560" i="3" s="1"/>
  <c r="AA2561" i="3" a="1"/>
  <c r="AA2561" i="3" s="1"/>
  <c r="AA2562" i="3" a="1"/>
  <c r="AA2562" i="3" s="1"/>
  <c r="AA2563" i="3" a="1"/>
  <c r="AA2563" i="3" s="1"/>
  <c r="AA2564" i="3" a="1"/>
  <c r="AA2564" i="3" s="1"/>
  <c r="AA2565" i="3" a="1"/>
  <c r="AA2565" i="3" s="1"/>
  <c r="AA2566" i="3" a="1"/>
  <c r="AA2566" i="3" s="1"/>
  <c r="AA2567" i="3" a="1"/>
  <c r="AA2567" i="3" s="1"/>
  <c r="AA2568" i="3" a="1"/>
  <c r="AA2568" i="3" s="1"/>
  <c r="AA2569" i="3" a="1"/>
  <c r="AA2569" i="3" s="1"/>
  <c r="AA2570" i="3" a="1"/>
  <c r="AA2570" i="3" s="1"/>
  <c r="AA2571" i="3" a="1"/>
  <c r="AA2571" i="3" s="1"/>
  <c r="AA2572" i="3" a="1"/>
  <c r="AA2572" i="3" s="1"/>
  <c r="AA2573" i="3" a="1"/>
  <c r="AA2573" i="3" s="1"/>
  <c r="AA2574" i="3" a="1"/>
  <c r="AA2574" i="3" s="1"/>
  <c r="AA2575" i="3" a="1"/>
  <c r="AA2575" i="3" s="1"/>
  <c r="AA2576" i="3" a="1"/>
  <c r="AA2576" i="3" s="1"/>
  <c r="AA2577" i="3" a="1"/>
  <c r="AA2577" i="3" s="1"/>
  <c r="AA2578" i="3" a="1"/>
  <c r="AA2578" i="3" s="1"/>
  <c r="AA2579" i="3" a="1"/>
  <c r="AA2579" i="3" s="1"/>
  <c r="AA2580" i="3" a="1"/>
  <c r="AA2580" i="3" s="1"/>
  <c r="AA2581" i="3" a="1"/>
  <c r="AA2581" i="3" s="1"/>
  <c r="AA2582" i="3" a="1"/>
  <c r="AA2582" i="3" s="1"/>
  <c r="AA2583" i="3" a="1"/>
  <c r="AA2583" i="3" s="1"/>
  <c r="AA2584" i="3" a="1"/>
  <c r="AA2584" i="3" s="1"/>
  <c r="AA2585" i="3" a="1"/>
  <c r="AA2585" i="3" s="1"/>
  <c r="AA2586" i="3" a="1"/>
  <c r="AA2586" i="3" s="1"/>
  <c r="AA2587" i="3" a="1"/>
  <c r="AA2587" i="3" s="1"/>
  <c r="AA2588" i="3" a="1"/>
  <c r="AA2588" i="3" s="1"/>
  <c r="AA2589" i="3" a="1"/>
  <c r="AA2589" i="3" s="1"/>
  <c r="AA2590" i="3" a="1"/>
  <c r="AA2590" i="3" s="1"/>
  <c r="AA2591" i="3" a="1"/>
  <c r="AA2591" i="3" s="1"/>
  <c r="AA2592" i="3" a="1"/>
  <c r="AA2592" i="3" s="1"/>
  <c r="AA2593" i="3" a="1"/>
  <c r="AA2593" i="3" s="1"/>
  <c r="AA2594" i="3" a="1"/>
  <c r="AA2594" i="3" s="1"/>
  <c r="AA2595" i="3" a="1"/>
  <c r="AA2595" i="3" s="1"/>
  <c r="AA2596" i="3" a="1"/>
  <c r="AA2596" i="3" s="1"/>
  <c r="AA2597" i="3" a="1"/>
  <c r="AA2597" i="3" s="1"/>
  <c r="AA2598" i="3" a="1"/>
  <c r="AA2598" i="3" s="1"/>
  <c r="AA2599" i="3" a="1"/>
  <c r="AA2599" i="3" s="1"/>
  <c r="AA2600" i="3" a="1"/>
  <c r="AA2600" i="3" s="1"/>
  <c r="AA2601" i="3" a="1"/>
  <c r="AA2601" i="3" s="1"/>
  <c r="AA2602" i="3" a="1"/>
  <c r="AA2602" i="3" s="1"/>
  <c r="AA2603" i="3" a="1"/>
  <c r="AA2603" i="3" s="1"/>
  <c r="AA2604" i="3" a="1"/>
  <c r="AA2604" i="3" s="1"/>
  <c r="AA2605" i="3" a="1"/>
  <c r="AA2605" i="3" s="1"/>
  <c r="AA2606" i="3" a="1"/>
  <c r="AA2606" i="3" s="1"/>
  <c r="AA2607" i="3" a="1"/>
  <c r="AA2607" i="3" s="1"/>
  <c r="AA2608" i="3" a="1"/>
  <c r="AA2608" i="3" s="1"/>
  <c r="AA2609" i="3" a="1"/>
  <c r="AA2609" i="3" s="1"/>
  <c r="AA2610" i="3" a="1"/>
  <c r="AA2610" i="3" s="1"/>
  <c r="AA2611" i="3" a="1"/>
  <c r="AA2611" i="3" s="1"/>
  <c r="AA2612" i="3" a="1"/>
  <c r="AA2612" i="3" s="1"/>
  <c r="AA2613" i="3" a="1"/>
  <c r="AA2613" i="3" s="1"/>
  <c r="AA2614" i="3" a="1"/>
  <c r="AA2614" i="3" s="1"/>
  <c r="AA2615" i="3" a="1"/>
  <c r="AA2615" i="3" s="1"/>
  <c r="AA2616" i="3" a="1"/>
  <c r="AA2616" i="3" s="1"/>
  <c r="AA2617" i="3" a="1"/>
  <c r="AA2617" i="3" s="1"/>
  <c r="AA2618" i="3" a="1"/>
  <c r="AA2618" i="3" s="1"/>
  <c r="AA2619" i="3" a="1"/>
  <c r="AA2619" i="3" s="1"/>
  <c r="AA2620" i="3" a="1"/>
  <c r="AA2620" i="3" s="1"/>
  <c r="AA2621" i="3" a="1"/>
  <c r="AA2621" i="3" s="1"/>
  <c r="AA2622" i="3" a="1"/>
  <c r="AA2622" i="3" s="1"/>
  <c r="AA2623" i="3" a="1"/>
  <c r="AA2623" i="3" s="1"/>
  <c r="AA2624" i="3" a="1"/>
  <c r="AA2624" i="3" s="1"/>
  <c r="AA2625" i="3" a="1"/>
  <c r="AA2625" i="3" s="1"/>
  <c r="AA2626" i="3" a="1"/>
  <c r="AA2626" i="3" s="1"/>
  <c r="AA2627" i="3" a="1"/>
  <c r="AA2627" i="3" s="1"/>
  <c r="AA2628" i="3" a="1"/>
  <c r="AA2628" i="3" s="1"/>
  <c r="AA2629" i="3" a="1"/>
  <c r="AA2629" i="3" s="1"/>
  <c r="AA2630" i="3" a="1"/>
  <c r="AA2630" i="3" s="1"/>
  <c r="AA2631" i="3" a="1"/>
  <c r="AA2631" i="3" s="1"/>
  <c r="AA2632" i="3" a="1"/>
  <c r="AA2632" i="3" s="1"/>
  <c r="AA2633" i="3" a="1"/>
  <c r="AA2633" i="3" s="1"/>
  <c r="AA2634" i="3" a="1"/>
  <c r="AA2634" i="3" s="1"/>
  <c r="AA2635" i="3" a="1"/>
  <c r="AA2635" i="3" s="1"/>
  <c r="AA2636" i="3" a="1"/>
  <c r="AA2636" i="3" s="1"/>
  <c r="AA2637" i="3" a="1"/>
  <c r="AA2637" i="3" s="1"/>
  <c r="AA2638" i="3" a="1"/>
  <c r="AA2638" i="3" s="1"/>
  <c r="AA2639" i="3" a="1"/>
  <c r="AA2639" i="3" s="1"/>
  <c r="AA2640" i="3" a="1"/>
  <c r="AA2640" i="3" s="1"/>
  <c r="AA2641" i="3" a="1"/>
  <c r="AA2641" i="3" s="1"/>
  <c r="AA2642" i="3" a="1"/>
  <c r="AA2642" i="3" s="1"/>
  <c r="AA2643" i="3" a="1"/>
  <c r="AA2643" i="3" s="1"/>
  <c r="AA2644" i="3" a="1"/>
  <c r="AA2644" i="3" s="1"/>
  <c r="AA2645" i="3" a="1"/>
  <c r="AA2645" i="3" s="1"/>
  <c r="AA2646" i="3" a="1"/>
  <c r="AA2646" i="3" s="1"/>
  <c r="AA2647" i="3" a="1"/>
  <c r="AA2647" i="3" s="1"/>
  <c r="AA2648" i="3" a="1"/>
  <c r="AA2648" i="3" s="1"/>
  <c r="AA2649" i="3" a="1"/>
  <c r="AA2649" i="3" s="1"/>
  <c r="AA2650" i="3" a="1"/>
  <c r="AA2650" i="3" s="1"/>
  <c r="AA2651" i="3" a="1"/>
  <c r="AA2651" i="3" s="1"/>
  <c r="AA2652" i="3" a="1"/>
  <c r="AA2652" i="3" s="1"/>
  <c r="AA2653" i="3" a="1"/>
  <c r="AA2653" i="3" s="1"/>
  <c r="AA2654" i="3" a="1"/>
  <c r="AA2654" i="3" s="1"/>
  <c r="AA2655" i="3" a="1"/>
  <c r="AA2655" i="3" s="1"/>
  <c r="AA2656" i="3" a="1"/>
  <c r="AA2656" i="3" s="1"/>
  <c r="AA2657" i="3" a="1"/>
  <c r="AA2657" i="3" s="1"/>
  <c r="AA2658" i="3" a="1"/>
  <c r="AA2658" i="3" s="1"/>
  <c r="AA2659" i="3" a="1"/>
  <c r="AA2659" i="3" s="1"/>
  <c r="AA2660" i="3" a="1"/>
  <c r="AA2660" i="3" s="1"/>
  <c r="AA2661" i="3" a="1"/>
  <c r="AA2661" i="3" s="1"/>
  <c r="AA2662" i="3" a="1"/>
  <c r="AA2662" i="3" s="1"/>
  <c r="AA2663" i="3" a="1"/>
  <c r="AA2663" i="3" s="1"/>
  <c r="AA2664" i="3" a="1"/>
  <c r="AA2664" i="3" s="1"/>
  <c r="AA2665" i="3" a="1"/>
  <c r="AA2665" i="3" s="1"/>
  <c r="AA2666" i="3" a="1"/>
  <c r="AA2666" i="3" s="1"/>
  <c r="AA2667" i="3" a="1"/>
  <c r="AA2667" i="3" s="1"/>
  <c r="AA2668" i="3" a="1"/>
  <c r="AA2668" i="3" s="1"/>
  <c r="AA2669" i="3" a="1"/>
  <c r="AA2669" i="3" s="1"/>
  <c r="AA2670" i="3" a="1"/>
  <c r="AA2670" i="3" s="1"/>
  <c r="AA2671" i="3" a="1"/>
  <c r="AA2671" i="3" s="1"/>
  <c r="AA2672" i="3" a="1"/>
  <c r="AA2672" i="3" s="1"/>
  <c r="AA2673" i="3" a="1"/>
  <c r="AA2673" i="3" s="1"/>
  <c r="AA2674" i="3" a="1"/>
  <c r="AA2674" i="3" s="1"/>
  <c r="AA2675" i="3" a="1"/>
  <c r="AA2675" i="3" s="1"/>
  <c r="AA2676" i="3" a="1"/>
  <c r="AA2676" i="3" s="1"/>
  <c r="AA2677" i="3" a="1"/>
  <c r="AA2677" i="3" s="1"/>
  <c r="AA2678" i="3" a="1"/>
  <c r="AA2678" i="3" s="1"/>
  <c r="AA2679" i="3" a="1"/>
  <c r="AA2679" i="3" s="1"/>
  <c r="AA2680" i="3" a="1"/>
  <c r="AA2680" i="3" s="1"/>
  <c r="AA2681" i="3" a="1"/>
  <c r="AA2681" i="3" s="1"/>
  <c r="AA2682" i="3" a="1"/>
  <c r="AA2682" i="3" s="1"/>
  <c r="AA2683" i="3" a="1"/>
  <c r="AA2683" i="3" s="1"/>
  <c r="AA2684" i="3" a="1"/>
  <c r="AA2684" i="3" s="1"/>
  <c r="AA2685" i="3" a="1"/>
  <c r="AA2685" i="3" s="1"/>
  <c r="AA2686" i="3" a="1"/>
  <c r="AA2686" i="3" s="1"/>
  <c r="AA2687" i="3" a="1"/>
  <c r="AA2687" i="3" s="1"/>
  <c r="AA2688" i="3" a="1"/>
  <c r="AA2688" i="3" s="1"/>
  <c r="AA2689" i="3" a="1"/>
  <c r="AA2689" i="3" s="1"/>
  <c r="AA2690" i="3" a="1"/>
  <c r="AA2690" i="3" s="1"/>
  <c r="AA2691" i="3" a="1"/>
  <c r="AA2691" i="3" s="1"/>
  <c r="AA2692" i="3" a="1"/>
  <c r="AA2692" i="3" s="1"/>
  <c r="AA2693" i="3" a="1"/>
  <c r="AA2693" i="3" s="1"/>
  <c r="AA2694" i="3" a="1"/>
  <c r="AA2694" i="3" s="1"/>
  <c r="AA2695" i="3" a="1"/>
  <c r="AA2695" i="3" s="1"/>
  <c r="AA2696" i="3" a="1"/>
  <c r="AA2696" i="3" s="1"/>
  <c r="AA2697" i="3" a="1"/>
  <c r="AA2697" i="3" s="1"/>
  <c r="AA2698" i="3" a="1"/>
  <c r="AA2698" i="3" s="1"/>
  <c r="AA2699" i="3" a="1"/>
  <c r="AA2699" i="3" s="1"/>
  <c r="AA2700" i="3" a="1"/>
  <c r="AA2700" i="3" s="1"/>
  <c r="AA2701" i="3" a="1"/>
  <c r="AA2701" i="3" s="1"/>
  <c r="AA2702" i="3" a="1"/>
  <c r="AA2702" i="3" s="1"/>
  <c r="AA2703" i="3" a="1"/>
  <c r="AA2703" i="3" s="1"/>
  <c r="AA2704" i="3" a="1"/>
  <c r="AA2704" i="3" s="1"/>
  <c r="AA2705" i="3" a="1"/>
  <c r="AA2705" i="3" s="1"/>
  <c r="AA2706" i="3" a="1"/>
  <c r="AA2706" i="3" s="1"/>
  <c r="AA2707" i="3" a="1"/>
  <c r="AA2707" i="3" s="1"/>
  <c r="AA2708" i="3" a="1"/>
  <c r="AA2708" i="3" s="1"/>
  <c r="AA2709" i="3" a="1"/>
  <c r="AA2709" i="3" s="1"/>
  <c r="AA2710" i="3" a="1"/>
  <c r="AA2710" i="3" s="1"/>
  <c r="AA2711" i="3" a="1"/>
  <c r="AA2711" i="3" s="1"/>
  <c r="AA2712" i="3" a="1"/>
  <c r="AA2712" i="3" s="1"/>
  <c r="AA2713" i="3" a="1"/>
  <c r="AA2713" i="3" s="1"/>
  <c r="AA2714" i="3" a="1"/>
  <c r="AA2714" i="3" s="1"/>
  <c r="AA2715" i="3" a="1"/>
  <c r="AA2715" i="3" s="1"/>
  <c r="AA2716" i="3" a="1"/>
  <c r="AA2716" i="3" s="1"/>
  <c r="AA2717" i="3" a="1"/>
  <c r="AA2717" i="3" s="1"/>
  <c r="AA2718" i="3" a="1"/>
  <c r="AA2718" i="3" s="1"/>
  <c r="AA2719" i="3" a="1"/>
  <c r="AA2719" i="3" s="1"/>
  <c r="AA2720" i="3" a="1"/>
  <c r="AA2720" i="3" s="1"/>
  <c r="AA2721" i="3" a="1"/>
  <c r="AA2721" i="3" s="1"/>
  <c r="AA2722" i="3" a="1"/>
  <c r="AA2722" i="3" s="1"/>
  <c r="AA2723" i="3" a="1"/>
  <c r="AA2723" i="3" s="1"/>
  <c r="AA2724" i="3" a="1"/>
  <c r="AA2724" i="3" s="1"/>
  <c r="AA2725" i="3" a="1"/>
  <c r="AA2725" i="3" s="1"/>
  <c r="AA2726" i="3" a="1"/>
  <c r="AA2726" i="3" s="1"/>
  <c r="AA2727" i="3" a="1"/>
  <c r="AA2727" i="3" s="1"/>
  <c r="AA2728" i="3" a="1"/>
  <c r="AA2728" i="3" s="1"/>
  <c r="AA2729" i="3" a="1"/>
  <c r="AA2729" i="3" s="1"/>
  <c r="AA2730" i="3" a="1"/>
  <c r="AA2730" i="3" s="1"/>
  <c r="AA2731" i="3" a="1"/>
  <c r="AA2731" i="3" s="1"/>
  <c r="AA2732" i="3" a="1"/>
  <c r="AA2732" i="3" s="1"/>
  <c r="AA2733" i="3" a="1"/>
  <c r="AA2733" i="3" s="1"/>
  <c r="AA2734" i="3" a="1"/>
  <c r="AA2734" i="3" s="1"/>
  <c r="AA2735" i="3" a="1"/>
  <c r="AA2735" i="3" s="1"/>
  <c r="AA2736" i="3" a="1"/>
  <c r="AA2736" i="3" s="1"/>
  <c r="AA2737" i="3" a="1"/>
  <c r="AA2737" i="3" s="1"/>
  <c r="AA2738" i="3" a="1"/>
  <c r="AA2738" i="3" s="1"/>
  <c r="AA2739" i="3" a="1"/>
  <c r="AA2739" i="3" s="1"/>
  <c r="AA2740" i="3" a="1"/>
  <c r="AA2740" i="3" s="1"/>
  <c r="AA2741" i="3" a="1"/>
  <c r="AA2741" i="3" s="1"/>
  <c r="AA2742" i="3" a="1"/>
  <c r="AA2742" i="3" s="1"/>
  <c r="AA2743" i="3" a="1"/>
  <c r="AA2743" i="3" s="1"/>
  <c r="AA2744" i="3" a="1"/>
  <c r="AA2744" i="3" s="1"/>
  <c r="AA2745" i="3" a="1"/>
  <c r="AA2745" i="3" s="1"/>
  <c r="AA2746" i="3" a="1"/>
  <c r="AA2746" i="3" s="1"/>
  <c r="AA2747" i="3" a="1"/>
  <c r="AA2747" i="3" s="1"/>
  <c r="AA2748" i="3" a="1"/>
  <c r="AA2748" i="3" s="1"/>
  <c r="AA2749" i="3" a="1"/>
  <c r="AA2749" i="3" s="1"/>
  <c r="AA2750" i="3" a="1"/>
  <c r="AA2750" i="3" s="1"/>
  <c r="AA2751" i="3" a="1"/>
  <c r="AA2751" i="3" s="1"/>
  <c r="AA2752" i="3" a="1"/>
  <c r="AA2752" i="3" s="1"/>
  <c r="AA2753" i="3" a="1"/>
  <c r="AA2753" i="3" s="1"/>
  <c r="AA2754" i="3" a="1"/>
  <c r="AA2754" i="3" s="1"/>
  <c r="AA2755" i="3" a="1"/>
  <c r="AA2755" i="3" s="1"/>
  <c r="AA2756" i="3" a="1"/>
  <c r="AA2756" i="3" s="1"/>
  <c r="AA2757" i="3" a="1"/>
  <c r="AA2757" i="3" s="1"/>
  <c r="AA2758" i="3" a="1"/>
  <c r="AA2758" i="3" s="1"/>
  <c r="AA2759" i="3" a="1"/>
  <c r="AA2759" i="3" s="1"/>
  <c r="AA2760" i="3" a="1"/>
  <c r="AA2760" i="3" s="1"/>
  <c r="AA2761" i="3" a="1"/>
  <c r="AA2761" i="3" s="1"/>
  <c r="AA2762" i="3" a="1"/>
  <c r="AA2762" i="3" s="1"/>
  <c r="AA2763" i="3" a="1"/>
  <c r="AA2763" i="3" s="1"/>
  <c r="AA2764" i="3" a="1"/>
  <c r="AA2764" i="3" s="1"/>
  <c r="AA2765" i="3" a="1"/>
  <c r="AA2765" i="3" s="1"/>
  <c r="AA2766" i="3" a="1"/>
  <c r="AA2766" i="3" s="1"/>
  <c r="AA2767" i="3" a="1"/>
  <c r="AA2767" i="3" s="1"/>
  <c r="AA2768" i="3" a="1"/>
  <c r="AA2768" i="3" s="1"/>
  <c r="AA2769" i="3" a="1"/>
  <c r="AA2769" i="3" s="1"/>
  <c r="AA2770" i="3" a="1"/>
  <c r="AA2770" i="3" s="1"/>
  <c r="AA2771" i="3" a="1"/>
  <c r="AA2771" i="3" s="1"/>
  <c r="AA2772" i="3" a="1"/>
  <c r="AA2772" i="3" s="1"/>
  <c r="AA2773" i="3" a="1"/>
  <c r="AA2773" i="3" s="1"/>
  <c r="AA2774" i="3" a="1"/>
  <c r="AA2774" i="3" s="1"/>
  <c r="AA2775" i="3" a="1"/>
  <c r="AA2775" i="3" s="1"/>
  <c r="AA2776" i="3" a="1"/>
  <c r="AA2776" i="3" s="1"/>
  <c r="AA2777" i="3" a="1"/>
  <c r="AA2777" i="3" s="1"/>
  <c r="AA2778" i="3" a="1"/>
  <c r="AA2778" i="3" s="1"/>
  <c r="AA2779" i="3" a="1"/>
  <c r="AA2779" i="3" s="1"/>
  <c r="AA2780" i="3" a="1"/>
  <c r="AA2780" i="3" s="1"/>
  <c r="AA2781" i="3" a="1"/>
  <c r="AA2781" i="3" s="1"/>
  <c r="AA2782" i="3" a="1"/>
  <c r="AA2782" i="3" s="1"/>
  <c r="AA2783" i="3" a="1"/>
  <c r="AA2783" i="3" s="1"/>
  <c r="AA2784" i="3" a="1"/>
  <c r="AA2784" i="3" s="1"/>
  <c r="AA2785" i="3" a="1"/>
  <c r="AA2785" i="3" s="1"/>
  <c r="AA2786" i="3" a="1"/>
  <c r="AA2786" i="3" s="1"/>
  <c r="AA2787" i="3" a="1"/>
  <c r="AA2787" i="3" s="1"/>
  <c r="AA2788" i="3" a="1"/>
  <c r="AA2788" i="3" s="1"/>
  <c r="AA2789" i="3" a="1"/>
  <c r="AA2789" i="3" s="1"/>
  <c r="AA2790" i="3" a="1"/>
  <c r="AA2790" i="3" s="1"/>
  <c r="AA2791" i="3" a="1"/>
  <c r="AA2791" i="3" s="1"/>
  <c r="AA2792" i="3" a="1"/>
  <c r="AA2792" i="3" s="1"/>
  <c r="AA2793" i="3" a="1"/>
  <c r="AA2793" i="3" s="1"/>
  <c r="AA2794" i="3" a="1"/>
  <c r="AA2794" i="3" s="1"/>
  <c r="AA2795" i="3" a="1"/>
  <c r="AA2795" i="3" s="1"/>
  <c r="AA2796" i="3" a="1"/>
  <c r="AA2796" i="3" s="1"/>
  <c r="AA2797" i="3" a="1"/>
  <c r="AA2797" i="3" s="1"/>
  <c r="AA2798" i="3" a="1"/>
  <c r="AA2798" i="3" s="1"/>
  <c r="AA2799" i="3" a="1"/>
  <c r="AA2799" i="3" s="1"/>
  <c r="AA2800" i="3" a="1"/>
  <c r="AA2800" i="3" s="1"/>
  <c r="AA2801" i="3" a="1"/>
  <c r="AA2801" i="3" s="1"/>
  <c r="AA2802" i="3" a="1"/>
  <c r="AA2802" i="3" s="1"/>
  <c r="AA2803" i="3" a="1"/>
  <c r="AA2803" i="3" s="1"/>
  <c r="AA2804" i="3" a="1"/>
  <c r="AA2804" i="3" s="1"/>
  <c r="AA2805" i="3" a="1"/>
  <c r="AA2805" i="3" s="1"/>
  <c r="AA2806" i="3" a="1"/>
  <c r="AA2806" i="3" s="1"/>
  <c r="AA2807" i="3" a="1"/>
  <c r="AA2807" i="3" s="1"/>
  <c r="AA2808" i="3" a="1"/>
  <c r="AA2808" i="3" s="1"/>
  <c r="AA2809" i="3" a="1"/>
  <c r="AA2809" i="3" s="1"/>
  <c r="AA2810" i="3" a="1"/>
  <c r="AA2810" i="3" s="1"/>
  <c r="AA2811" i="3" a="1"/>
  <c r="AA2811" i="3" s="1"/>
  <c r="AA2812" i="3" a="1"/>
  <c r="AA2812" i="3" s="1"/>
  <c r="AA2813" i="3" a="1"/>
  <c r="AA2813" i="3" s="1"/>
  <c r="AA2814" i="3" a="1"/>
  <c r="AA2814" i="3" s="1"/>
  <c r="AA2815" i="3" a="1"/>
  <c r="AA2815" i="3" s="1"/>
  <c r="AA2816" i="3" a="1"/>
  <c r="AA2816" i="3" s="1"/>
  <c r="AA2817" i="3" a="1"/>
  <c r="AA2817" i="3" s="1"/>
  <c r="AA2818" i="3" a="1"/>
  <c r="AA2818" i="3" s="1"/>
  <c r="AA2819" i="3" a="1"/>
  <c r="AA2819" i="3" s="1"/>
  <c r="AA2820" i="3" a="1"/>
  <c r="AA2820" i="3" s="1"/>
  <c r="AA2821" i="3" a="1"/>
  <c r="AA2821" i="3" s="1"/>
  <c r="AA2822" i="3" a="1"/>
  <c r="AA2822" i="3" s="1"/>
  <c r="AA2823" i="3" a="1"/>
  <c r="AA2823" i="3" s="1"/>
  <c r="AA2824" i="3" a="1"/>
  <c r="AA2824" i="3" s="1"/>
  <c r="AA2825" i="3" a="1"/>
  <c r="AA2825" i="3" s="1"/>
  <c r="AA2826" i="3" a="1"/>
  <c r="AA2826" i="3" s="1"/>
  <c r="AA2827" i="3" a="1"/>
  <c r="AA2827" i="3" s="1"/>
  <c r="AA2828" i="3" a="1"/>
  <c r="AA2828" i="3" s="1"/>
  <c r="AA2829" i="3" a="1"/>
  <c r="AA2829" i="3" s="1"/>
  <c r="AA2830" i="3" a="1"/>
  <c r="AA2830" i="3" s="1"/>
  <c r="AA2831" i="3" a="1"/>
  <c r="AA2831" i="3" s="1"/>
  <c r="AA2832" i="3" a="1"/>
  <c r="AA2832" i="3" s="1"/>
  <c r="AA2833" i="3" a="1"/>
  <c r="AA2833" i="3" s="1"/>
  <c r="AA2834" i="3" a="1"/>
  <c r="AA2834" i="3" s="1"/>
  <c r="AA2835" i="3" a="1"/>
  <c r="AA2835" i="3" s="1"/>
  <c r="AA2836" i="3" a="1"/>
  <c r="AA2836" i="3" s="1"/>
  <c r="AA2837" i="3" a="1"/>
  <c r="AA2837" i="3" s="1"/>
  <c r="AA2838" i="3" a="1"/>
  <c r="AA2838" i="3" s="1"/>
  <c r="AA2839" i="3" a="1"/>
  <c r="AA2839" i="3" s="1"/>
  <c r="AA2840" i="3" a="1"/>
  <c r="AA2840" i="3" s="1"/>
  <c r="AA2841" i="3" a="1"/>
  <c r="AA2841" i="3" s="1"/>
  <c r="AA2842" i="3" a="1"/>
  <c r="AA2842" i="3" s="1"/>
  <c r="AA2843" i="3" a="1"/>
  <c r="AA2843" i="3" s="1"/>
  <c r="AA2844" i="3" a="1"/>
  <c r="AA2844" i="3" s="1"/>
  <c r="AA2845" i="3" a="1"/>
  <c r="AA2845" i="3" s="1"/>
  <c r="AA2846" i="3" a="1"/>
  <c r="AA2846" i="3" s="1"/>
  <c r="AA2847" i="3" a="1"/>
  <c r="AA2847" i="3" s="1"/>
  <c r="AA2848" i="3" a="1"/>
  <c r="AA2848" i="3" s="1"/>
  <c r="AA2849" i="3" a="1"/>
  <c r="AA2849" i="3" s="1"/>
  <c r="AA2850" i="3" a="1"/>
  <c r="AA2850" i="3" s="1"/>
  <c r="AA2851" i="3" a="1"/>
  <c r="AA2851" i="3" s="1"/>
  <c r="AA2852" i="3" a="1"/>
  <c r="AA2852" i="3" s="1"/>
  <c r="AA2853" i="3" a="1"/>
  <c r="AA2853" i="3" s="1"/>
  <c r="AA2854" i="3" a="1"/>
  <c r="AA2854" i="3" s="1"/>
  <c r="AA2855" i="3" a="1"/>
  <c r="AA2855" i="3" s="1"/>
  <c r="AA2856" i="3" a="1"/>
  <c r="AA2856" i="3" s="1"/>
  <c r="AA2857" i="3" a="1"/>
  <c r="AA2857" i="3" s="1"/>
  <c r="AA2858" i="3" a="1"/>
  <c r="AA2858" i="3" s="1"/>
  <c r="AA2859" i="3" a="1"/>
  <c r="AA2859" i="3" s="1"/>
  <c r="AA2860" i="3" a="1"/>
  <c r="AA2860" i="3" s="1"/>
  <c r="AA2861" i="3" a="1"/>
  <c r="AA2861" i="3" s="1"/>
  <c r="AA2862" i="3" a="1"/>
  <c r="AA2862" i="3" s="1"/>
  <c r="AA2863" i="3" a="1"/>
  <c r="AA2863" i="3" s="1"/>
  <c r="AA2864" i="3" a="1"/>
  <c r="AA2864" i="3" s="1"/>
  <c r="AA2865" i="3" a="1"/>
  <c r="AA2865" i="3" s="1"/>
  <c r="AA2866" i="3" a="1"/>
  <c r="AA2866" i="3" s="1"/>
  <c r="AA2867" i="3" a="1"/>
  <c r="AA2867" i="3" s="1"/>
  <c r="AA2868" i="3" a="1"/>
  <c r="AA2868" i="3" s="1"/>
  <c r="AA2869" i="3" a="1"/>
  <c r="AA2869" i="3" s="1"/>
  <c r="AA2870" i="3" a="1"/>
  <c r="AA2870" i="3" s="1"/>
  <c r="AA2871" i="3" a="1"/>
  <c r="AA2871" i="3" s="1"/>
  <c r="AA2872" i="3" a="1"/>
  <c r="AA2872" i="3" s="1"/>
  <c r="AA2873" i="3" a="1"/>
  <c r="AA2873" i="3" s="1"/>
  <c r="AA2874" i="3" a="1"/>
  <c r="AA2874" i="3" s="1"/>
  <c r="AA2875" i="3" a="1"/>
  <c r="AA2875" i="3" s="1"/>
  <c r="AA2876" i="3" a="1"/>
  <c r="AA2876" i="3" s="1"/>
  <c r="AA2877" i="3" a="1"/>
  <c r="AA2877" i="3" s="1"/>
  <c r="AA2878" i="3" a="1"/>
  <c r="AA2878" i="3" s="1"/>
  <c r="AA2879" i="3" a="1"/>
  <c r="AA2879" i="3" s="1"/>
  <c r="AA2880" i="3" a="1"/>
  <c r="AA2880" i="3" s="1"/>
  <c r="AA2881" i="3" a="1"/>
  <c r="AA2881" i="3" s="1"/>
  <c r="AA2882" i="3" a="1"/>
  <c r="AA2882" i="3" s="1"/>
  <c r="AA2883" i="3" a="1"/>
  <c r="AA2883" i="3" s="1"/>
  <c r="AA2884" i="3" a="1"/>
  <c r="AA2884" i="3" s="1"/>
  <c r="AA2885" i="3" a="1"/>
  <c r="AA2885" i="3" s="1"/>
  <c r="AA2886" i="3" a="1"/>
  <c r="AA2886" i="3" s="1"/>
  <c r="AA2887" i="3" a="1"/>
  <c r="AA2887" i="3" s="1"/>
  <c r="AA2888" i="3" a="1"/>
  <c r="AA2888" i="3" s="1"/>
  <c r="AA2889" i="3" a="1"/>
  <c r="AA2889" i="3" s="1"/>
  <c r="AA2890" i="3" a="1"/>
  <c r="AA2890" i="3" s="1"/>
  <c r="AA2891" i="3" a="1"/>
  <c r="AA2891" i="3" s="1"/>
  <c r="AA2892" i="3" a="1"/>
  <c r="AA2892" i="3" s="1"/>
  <c r="AA2893" i="3" a="1"/>
  <c r="AA2893" i="3" s="1"/>
  <c r="AA2894" i="3" a="1"/>
  <c r="AA2894" i="3" s="1"/>
  <c r="AA2895" i="3" a="1"/>
  <c r="AA2895" i="3" s="1"/>
  <c r="AA2896" i="3" a="1"/>
  <c r="AA2896" i="3" s="1"/>
  <c r="AA2897" i="3" a="1"/>
  <c r="AA2897" i="3" s="1"/>
  <c r="AA2898" i="3" a="1"/>
  <c r="AA2898" i="3" s="1"/>
  <c r="AA2899" i="3" a="1"/>
  <c r="AA2899" i="3" s="1"/>
  <c r="AA2900" i="3" a="1"/>
  <c r="AA2900" i="3" s="1"/>
  <c r="AA2901" i="3" a="1"/>
  <c r="AA2901" i="3" s="1"/>
  <c r="AA2902" i="3" a="1"/>
  <c r="AA2902" i="3" s="1"/>
  <c r="AA2903" i="3" a="1"/>
  <c r="AA2903" i="3" s="1"/>
  <c r="AA2904" i="3" a="1"/>
  <c r="AA2904" i="3" s="1"/>
  <c r="AA2905" i="3" a="1"/>
  <c r="AA2905" i="3" s="1"/>
  <c r="AA2906" i="3" a="1"/>
  <c r="AA2906" i="3" s="1"/>
  <c r="AA2907" i="3" a="1"/>
  <c r="AA2907" i="3" s="1"/>
  <c r="AA2908" i="3" a="1"/>
  <c r="AA2908" i="3" s="1"/>
  <c r="AA2909" i="3" a="1"/>
  <c r="AA2909" i="3" s="1"/>
  <c r="AA2910" i="3" a="1"/>
  <c r="AA2910" i="3" s="1"/>
  <c r="AA2911" i="3" a="1"/>
  <c r="AA2911" i="3" s="1"/>
  <c r="AA2912" i="3" a="1"/>
  <c r="AA2912" i="3" s="1"/>
  <c r="AA2913" i="3" a="1"/>
  <c r="AA2913" i="3" s="1"/>
  <c r="AA2914" i="3" a="1"/>
  <c r="AA2914" i="3" s="1"/>
  <c r="AA2915" i="3" a="1"/>
  <c r="AA2915" i="3" s="1"/>
  <c r="AA2916" i="3" a="1"/>
  <c r="AA2916" i="3" s="1"/>
  <c r="AA2917" i="3" a="1"/>
  <c r="AA2917" i="3" s="1"/>
  <c r="AA2918" i="3" a="1"/>
  <c r="AA2918" i="3" s="1"/>
  <c r="AA2919" i="3" a="1"/>
  <c r="AA2919" i="3" s="1"/>
  <c r="AA2920" i="3" a="1"/>
  <c r="AA2920" i="3" s="1"/>
  <c r="AA2921" i="3" a="1"/>
  <c r="AA2921" i="3" s="1"/>
  <c r="AA2922" i="3" a="1"/>
  <c r="AA2922" i="3" s="1"/>
  <c r="AA2923" i="3" a="1"/>
  <c r="AA2923" i="3" s="1"/>
  <c r="AA2924" i="3" a="1"/>
  <c r="AA2924" i="3" s="1"/>
  <c r="AA2925" i="3" a="1"/>
  <c r="AA2925" i="3" s="1"/>
  <c r="AA2926" i="3" a="1"/>
  <c r="AA2926" i="3" s="1"/>
  <c r="AA2927" i="3" a="1"/>
  <c r="AA2927" i="3" s="1"/>
  <c r="AA2928" i="3" a="1"/>
  <c r="AA2928" i="3" s="1"/>
  <c r="AA2929" i="3" a="1"/>
  <c r="AA2929" i="3" s="1"/>
  <c r="AA2930" i="3" a="1"/>
  <c r="AA2930" i="3" s="1"/>
  <c r="AA2931" i="3" a="1"/>
  <c r="AA2931" i="3" s="1"/>
  <c r="AA2932" i="3" a="1"/>
  <c r="AA2932" i="3" s="1"/>
  <c r="AA2933" i="3" a="1"/>
  <c r="AA2933" i="3" s="1"/>
  <c r="AA2934" i="3" a="1"/>
  <c r="AA2934" i="3" s="1"/>
  <c r="AA2935" i="3" a="1"/>
  <c r="AA2935" i="3" s="1"/>
  <c r="AA2936" i="3" a="1"/>
  <c r="AA2936" i="3" s="1"/>
  <c r="AA2937" i="3" a="1"/>
  <c r="AA2937" i="3" s="1"/>
  <c r="AA2938" i="3" a="1"/>
  <c r="AA2938" i="3" s="1"/>
  <c r="AA2939" i="3" a="1"/>
  <c r="AA2939" i="3" s="1"/>
  <c r="AA2940" i="3" a="1"/>
  <c r="AA2940" i="3" s="1"/>
  <c r="AA2941" i="3" a="1"/>
  <c r="AA2941" i="3" s="1"/>
  <c r="AA2942" i="3" a="1"/>
  <c r="AA2942" i="3" s="1"/>
  <c r="AA2943" i="3" a="1"/>
  <c r="AA2943" i="3" s="1"/>
  <c r="AA2944" i="3" a="1"/>
  <c r="AA2944" i="3" s="1"/>
  <c r="AA2945" i="3" a="1"/>
  <c r="AA2945" i="3" s="1"/>
  <c r="AA2946" i="3" a="1"/>
  <c r="AA2946" i="3" s="1"/>
  <c r="AA2947" i="3" a="1"/>
  <c r="AA2947" i="3" s="1"/>
  <c r="AA2948" i="3" a="1"/>
  <c r="AA2948" i="3" s="1"/>
  <c r="AA2949" i="3" a="1"/>
  <c r="AA2949" i="3" s="1"/>
  <c r="AA2950" i="3" a="1"/>
  <c r="AA2950" i="3" s="1"/>
  <c r="AA2951" i="3" a="1"/>
  <c r="AA2951" i="3" s="1"/>
  <c r="AA2952" i="3" a="1"/>
  <c r="AA2952" i="3" s="1"/>
  <c r="AA2953" i="3" a="1"/>
  <c r="AA2953" i="3" s="1"/>
  <c r="AA2954" i="3" a="1"/>
  <c r="AA2954" i="3" s="1"/>
  <c r="AA2955" i="3" a="1"/>
  <c r="AA2955" i="3" s="1"/>
  <c r="AA2956" i="3" a="1"/>
  <c r="AA2956" i="3" s="1"/>
  <c r="AA2957" i="3" a="1"/>
  <c r="AA2957" i="3" s="1"/>
  <c r="AA2958" i="3" a="1"/>
  <c r="AA2958" i="3" s="1"/>
  <c r="AA2959" i="3" a="1"/>
  <c r="AA2959" i="3" s="1"/>
  <c r="AA2960" i="3" a="1"/>
  <c r="AA2960" i="3" s="1"/>
  <c r="AA2961" i="3" a="1"/>
  <c r="AA2961" i="3" s="1"/>
  <c r="AA2962" i="3" a="1"/>
  <c r="AA2962" i="3" s="1"/>
  <c r="AA2963" i="3" a="1"/>
  <c r="AA2963" i="3" s="1"/>
  <c r="AA2964" i="3" a="1"/>
  <c r="AA2964" i="3" s="1"/>
  <c r="AA2965" i="3" a="1"/>
  <c r="AA2965" i="3" s="1"/>
  <c r="AA2966" i="3" a="1"/>
  <c r="AA2966" i="3" s="1"/>
  <c r="AA2967" i="3" a="1"/>
  <c r="AA2967" i="3" s="1"/>
  <c r="AA2968" i="3" a="1"/>
  <c r="AA2968" i="3" s="1"/>
  <c r="AA2969" i="3" a="1"/>
  <c r="AA2969" i="3" s="1"/>
  <c r="AA2970" i="3" a="1"/>
  <c r="AA2970" i="3" s="1"/>
  <c r="AA2971" i="3" a="1"/>
  <c r="AA2971" i="3" s="1"/>
  <c r="AA2972" i="3" a="1"/>
  <c r="AA2972" i="3" s="1"/>
  <c r="AA2973" i="3" a="1"/>
  <c r="AA2973" i="3" s="1"/>
  <c r="AA2974" i="3" a="1"/>
  <c r="AA2974" i="3" s="1"/>
  <c r="AA2975" i="3" a="1"/>
  <c r="AA2975" i="3" s="1"/>
  <c r="AA2976" i="3" a="1"/>
  <c r="AA2976" i="3" s="1"/>
  <c r="AA2977" i="3" a="1"/>
  <c r="AA2977" i="3" s="1"/>
  <c r="AA2978" i="3" a="1"/>
  <c r="AA2978" i="3" s="1"/>
  <c r="AA2979" i="3" a="1"/>
  <c r="AA2979" i="3" s="1"/>
  <c r="AA2980" i="3" a="1"/>
  <c r="AA2980" i="3" s="1"/>
  <c r="AA2981" i="3" a="1"/>
  <c r="AA2981" i="3" s="1"/>
  <c r="AA2982" i="3" a="1"/>
  <c r="AA2982" i="3" s="1"/>
  <c r="AA2983" i="3" a="1"/>
  <c r="AA2983" i="3" s="1"/>
  <c r="AA2984" i="3" a="1"/>
  <c r="AA2984" i="3" s="1"/>
  <c r="AA2985" i="3" a="1"/>
  <c r="AA2985" i="3" s="1"/>
  <c r="AA2986" i="3" a="1"/>
  <c r="AA2986" i="3" s="1"/>
  <c r="AA2987" i="3" a="1"/>
  <c r="AA2987" i="3" s="1"/>
  <c r="AA2988" i="3" a="1"/>
  <c r="AA2988" i="3" s="1"/>
  <c r="AA2989" i="3" a="1"/>
  <c r="AA2989" i="3" s="1"/>
  <c r="AA2990" i="3" a="1"/>
  <c r="AA2990" i="3" s="1"/>
  <c r="AA2991" i="3" a="1"/>
  <c r="AA2991" i="3" s="1"/>
  <c r="AA2992" i="3" a="1"/>
  <c r="AA2992" i="3" s="1"/>
  <c r="AA2993" i="3" a="1"/>
  <c r="AA2993" i="3" s="1"/>
  <c r="AA2994" i="3" a="1"/>
  <c r="AA2994" i="3" s="1"/>
  <c r="AA2995" i="3" a="1"/>
  <c r="AA2995" i="3" s="1"/>
  <c r="AA2996" i="3" a="1"/>
  <c r="AA2996" i="3" s="1"/>
  <c r="AA2997" i="3" a="1"/>
  <c r="AA2997" i="3" s="1"/>
  <c r="AA2998" i="3" a="1"/>
  <c r="AA2998" i="3" s="1"/>
  <c r="AA2999" i="3" a="1"/>
  <c r="AA2999" i="3" s="1"/>
  <c r="AA3000" i="3" a="1"/>
  <c r="AA3000" i="3" s="1"/>
  <c r="AA3001" i="3" a="1"/>
  <c r="AA3001" i="3" s="1"/>
  <c r="AA3002" i="3" a="1"/>
  <c r="AA3002" i="3" s="1"/>
  <c r="AA3003" i="3" a="1"/>
  <c r="AA3003" i="3" s="1"/>
  <c r="AA3004" i="3" a="1"/>
  <c r="AA3004" i="3" s="1"/>
  <c r="AA3005" i="3" a="1"/>
  <c r="AA3005" i="3" s="1"/>
  <c r="AA3006" i="3" a="1"/>
  <c r="AA3006" i="3" s="1"/>
  <c r="AA3007" i="3" a="1"/>
  <c r="AA3007" i="3" s="1"/>
  <c r="AA3008" i="3" a="1"/>
  <c r="AA3008" i="3" s="1"/>
  <c r="AA3009" i="3" a="1"/>
  <c r="AA3009" i="3" s="1"/>
  <c r="AA3010" i="3" a="1"/>
  <c r="AA3010" i="3" s="1"/>
  <c r="AA3011" i="3" a="1"/>
  <c r="AA3011" i="3" s="1"/>
  <c r="AA3012" i="3" a="1"/>
  <c r="AA3012" i="3" s="1"/>
  <c r="AA3013" i="3" a="1"/>
  <c r="AA3013" i="3" s="1"/>
  <c r="AA3014" i="3" a="1"/>
  <c r="AA3014" i="3" s="1"/>
  <c r="AA3015" i="3" a="1"/>
  <c r="AA3015" i="3" s="1"/>
  <c r="AA3016" i="3" a="1"/>
  <c r="AA3016" i="3" s="1"/>
  <c r="AA3017" i="3" a="1"/>
  <c r="AA3017" i="3" s="1"/>
  <c r="AA3018" i="3" a="1"/>
  <c r="AA3018" i="3" s="1"/>
  <c r="AA3019" i="3" a="1"/>
  <c r="AA3019" i="3" s="1"/>
  <c r="AA3020" i="3" a="1"/>
  <c r="AA3020" i="3" s="1"/>
  <c r="AA3021" i="3" a="1"/>
  <c r="AA3021" i="3" s="1"/>
  <c r="AA3022" i="3" a="1"/>
  <c r="AA3022" i="3" s="1"/>
  <c r="AA3023" i="3" a="1"/>
  <c r="AA3023" i="3" s="1"/>
  <c r="AA3024" i="3" a="1"/>
  <c r="AA3024" i="3" s="1"/>
  <c r="AA3025" i="3" a="1"/>
  <c r="AA3025" i="3" s="1"/>
  <c r="AA3026" i="3" a="1"/>
  <c r="AA3026" i="3" s="1"/>
  <c r="AA3027" i="3" a="1"/>
  <c r="AA3027" i="3" s="1"/>
  <c r="AA3028" i="3" a="1"/>
  <c r="AA3028" i="3" s="1"/>
  <c r="AA3029" i="3" a="1"/>
  <c r="AA3029" i="3" s="1"/>
  <c r="AA3030" i="3" a="1"/>
  <c r="AA3030" i="3" s="1"/>
  <c r="AA3031" i="3" a="1"/>
  <c r="AA3031" i="3" s="1"/>
  <c r="AA3032" i="3" a="1"/>
  <c r="AA3032" i="3" s="1"/>
  <c r="AA3033" i="3" a="1"/>
  <c r="AA3033" i="3" s="1"/>
  <c r="AA3034" i="3" a="1"/>
  <c r="AA3034" i="3" s="1"/>
  <c r="AA3035" i="3" a="1"/>
  <c r="AA3035" i="3" s="1"/>
  <c r="AA3036" i="3" a="1"/>
  <c r="AA3036" i="3" s="1"/>
  <c r="AA3037" i="3" a="1"/>
  <c r="AA3037" i="3" s="1"/>
  <c r="AA3038" i="3" a="1"/>
  <c r="AA3038" i="3" s="1"/>
  <c r="AA3039" i="3" a="1"/>
  <c r="AA3039" i="3" s="1"/>
  <c r="AA3040" i="3" a="1"/>
  <c r="AA3040" i="3" s="1"/>
  <c r="AA3041" i="3" a="1"/>
  <c r="AA3041" i="3" s="1"/>
  <c r="AA3042" i="3" a="1"/>
  <c r="AA3042" i="3" s="1"/>
  <c r="AA3043" i="3" a="1"/>
  <c r="AA3043" i="3" s="1"/>
  <c r="AA3044" i="3" a="1"/>
  <c r="AA3044" i="3" s="1"/>
  <c r="AA3045" i="3" a="1"/>
  <c r="AA3045" i="3" s="1"/>
  <c r="AA3046" i="3" a="1"/>
  <c r="AA3046" i="3" s="1"/>
  <c r="AA3047" i="3" a="1"/>
  <c r="AA3047" i="3" s="1"/>
  <c r="AA3048" i="3" a="1"/>
  <c r="AA3048" i="3" s="1"/>
  <c r="AA3049" i="3" a="1"/>
  <c r="AA3049" i="3" s="1"/>
  <c r="AA3050" i="3" a="1"/>
  <c r="AA3050" i="3" s="1"/>
  <c r="AA3051" i="3" a="1"/>
  <c r="AA3051" i="3" s="1"/>
  <c r="AA3052" i="3" a="1"/>
  <c r="AA3052" i="3" s="1"/>
  <c r="AA3053" i="3" a="1"/>
  <c r="AA3053" i="3" s="1"/>
  <c r="AA3054" i="3" a="1"/>
  <c r="AA3054" i="3" s="1"/>
  <c r="AA3055" i="3" a="1"/>
  <c r="AA3055" i="3" s="1"/>
  <c r="AA3056" i="3" a="1"/>
  <c r="AA3056" i="3" s="1"/>
  <c r="AA3057" i="3" a="1"/>
  <c r="AA3057" i="3" s="1"/>
  <c r="AA3058" i="3" a="1"/>
  <c r="AA3058" i="3" s="1"/>
  <c r="AA3059" i="3" a="1"/>
  <c r="AA3059" i="3" s="1"/>
  <c r="AA3060" i="3" a="1"/>
  <c r="AA3060" i="3" s="1"/>
  <c r="AA3061" i="3" a="1"/>
  <c r="AA3061" i="3" s="1"/>
  <c r="AA3062" i="3" a="1"/>
  <c r="AA3062" i="3" s="1"/>
  <c r="AA3063" i="3" a="1"/>
  <c r="AA3063" i="3" s="1"/>
  <c r="AA3064" i="3" a="1"/>
  <c r="AA3064" i="3" s="1"/>
  <c r="AA3065" i="3" a="1"/>
  <c r="AA3065" i="3" s="1"/>
  <c r="AA3066" i="3" a="1"/>
  <c r="AA3066" i="3" s="1"/>
  <c r="AA3067" i="3" a="1"/>
  <c r="AA3067" i="3" s="1"/>
  <c r="AA3068" i="3" a="1"/>
  <c r="AA3068" i="3" s="1"/>
  <c r="AA3069" i="3" a="1"/>
  <c r="AA3069" i="3" s="1"/>
  <c r="AA3070" i="3" a="1"/>
  <c r="AA3070" i="3" s="1"/>
  <c r="AA3071" i="3" a="1"/>
  <c r="AA3071" i="3" s="1"/>
  <c r="AA3072" i="3" a="1"/>
  <c r="AA3072" i="3" s="1"/>
  <c r="AA3073" i="3" a="1"/>
  <c r="AA3073" i="3" s="1"/>
  <c r="AA3074" i="3" a="1"/>
  <c r="AA3074" i="3" s="1"/>
  <c r="AA3075" i="3" a="1"/>
  <c r="AA3075" i="3" s="1"/>
  <c r="AA3076" i="3" a="1"/>
  <c r="AA3076" i="3" s="1"/>
  <c r="AA3077" i="3" a="1"/>
  <c r="AA3077" i="3" s="1"/>
  <c r="AA3078" i="3" a="1"/>
  <c r="AA3078" i="3" s="1"/>
  <c r="AA3079" i="3" a="1"/>
  <c r="AA3079" i="3" s="1"/>
  <c r="AA3080" i="3" a="1"/>
  <c r="AA3080" i="3" s="1"/>
  <c r="AA3081" i="3" a="1"/>
  <c r="AA3081" i="3" s="1"/>
  <c r="AA3082" i="3" a="1"/>
  <c r="AA3082" i="3" s="1"/>
  <c r="AA3083" i="3" a="1"/>
  <c r="AA3083" i="3" s="1"/>
  <c r="AA3084" i="3" a="1"/>
  <c r="AA3084" i="3" s="1"/>
  <c r="AA3085" i="3" a="1"/>
  <c r="AA3085" i="3" s="1"/>
  <c r="AA3086" i="3" a="1"/>
  <c r="AA3086" i="3" s="1"/>
  <c r="AA3087" i="3" a="1"/>
  <c r="AA3087" i="3" s="1"/>
  <c r="AA3088" i="3" a="1"/>
  <c r="AA3088" i="3" s="1"/>
  <c r="AA3089" i="3" a="1"/>
  <c r="AA3089" i="3" s="1"/>
  <c r="AA3090" i="3" a="1"/>
  <c r="AA3090" i="3" s="1"/>
  <c r="AA3091" i="3" a="1"/>
  <c r="AA3091" i="3" s="1"/>
  <c r="AA3092" i="3" a="1"/>
  <c r="AA3092" i="3" s="1"/>
  <c r="AA3093" i="3" a="1"/>
  <c r="AA3093" i="3" s="1"/>
  <c r="AA3094" i="3" a="1"/>
  <c r="AA3094" i="3" s="1"/>
  <c r="AA3095" i="3" a="1"/>
  <c r="AA3095" i="3" s="1"/>
  <c r="AA3096" i="3" a="1"/>
  <c r="AA3096" i="3" s="1"/>
  <c r="AA3097" i="3" a="1"/>
  <c r="AA3097" i="3" s="1"/>
  <c r="AA3098" i="3" a="1"/>
  <c r="AA3098" i="3" s="1"/>
  <c r="AA3099" i="3" a="1"/>
  <c r="AA3099" i="3" s="1"/>
  <c r="AA3100" i="3" a="1"/>
  <c r="AA3100" i="3" s="1"/>
  <c r="AA3101" i="3" a="1"/>
  <c r="AA3101" i="3" s="1"/>
  <c r="AA3102" i="3" a="1"/>
  <c r="AA3102" i="3" s="1"/>
  <c r="AA3103" i="3" a="1"/>
  <c r="AA3103" i="3" s="1"/>
  <c r="AA3104" i="3" a="1"/>
  <c r="AA3104" i="3" s="1"/>
  <c r="AA3105" i="3" a="1"/>
  <c r="AA3105" i="3" s="1"/>
  <c r="AA3106" i="3" a="1"/>
  <c r="AA3106" i="3" s="1"/>
  <c r="AA3107" i="3" a="1"/>
  <c r="AA3107" i="3" s="1"/>
  <c r="AA3108" i="3" a="1"/>
  <c r="AA3108" i="3" s="1"/>
  <c r="AA3109" i="3" a="1"/>
  <c r="AA3109" i="3" s="1"/>
  <c r="AA3110" i="3" a="1"/>
  <c r="AA3110" i="3" s="1"/>
  <c r="AA3111" i="3" a="1"/>
  <c r="AA3111" i="3" s="1"/>
  <c r="AA3112" i="3" a="1"/>
  <c r="AA3112" i="3" s="1"/>
  <c r="AA3113" i="3" a="1"/>
  <c r="AA3113" i="3" s="1"/>
  <c r="AA3114" i="3" a="1"/>
  <c r="AA3114" i="3" s="1"/>
  <c r="AA3115" i="3" a="1"/>
  <c r="AA3115" i="3" s="1"/>
  <c r="AA3116" i="3" a="1"/>
  <c r="AA3116" i="3" s="1"/>
  <c r="AA3117" i="3" a="1"/>
  <c r="AA3117" i="3" s="1"/>
  <c r="AA3118" i="3" a="1"/>
  <c r="AA3118" i="3" s="1"/>
  <c r="AA3119" i="3" a="1"/>
  <c r="AA3119" i="3" s="1"/>
  <c r="AA3120" i="3" a="1"/>
  <c r="AA3120" i="3" s="1"/>
  <c r="AA3121" i="3" a="1"/>
  <c r="AA3121" i="3" s="1"/>
  <c r="AA3122" i="3" a="1"/>
  <c r="AA3122" i="3" s="1"/>
  <c r="AA3123" i="3" a="1"/>
  <c r="AA3123" i="3" s="1"/>
  <c r="AA3124" i="3" a="1"/>
  <c r="AA3124" i="3" s="1"/>
  <c r="AA3125" i="3" a="1"/>
  <c r="AA3125" i="3" s="1"/>
  <c r="AA3126" i="3" a="1"/>
  <c r="AA3126" i="3" s="1"/>
  <c r="AA3127" i="3" a="1"/>
  <c r="AA3127" i="3" s="1"/>
  <c r="AA3128" i="3" a="1"/>
  <c r="AA3128" i="3" s="1"/>
  <c r="AA3129" i="3" a="1"/>
  <c r="AA3129" i="3" s="1"/>
  <c r="AA3130" i="3" a="1"/>
  <c r="AA3130" i="3" s="1"/>
  <c r="AA3131" i="3" a="1"/>
  <c r="AA3131" i="3" s="1"/>
  <c r="AA3132" i="3" a="1"/>
  <c r="AA3132" i="3" s="1"/>
  <c r="AA3133" i="3" a="1"/>
  <c r="AA3133" i="3" s="1"/>
  <c r="AA3134" i="3" a="1"/>
  <c r="AA3134" i="3" s="1"/>
  <c r="AA3135" i="3" a="1"/>
  <c r="AA3135" i="3" s="1"/>
  <c r="AA3136" i="3" a="1"/>
  <c r="AA3136" i="3" s="1"/>
  <c r="AA3137" i="3" a="1"/>
  <c r="AA3137" i="3" s="1"/>
  <c r="AA3138" i="3" a="1"/>
  <c r="AA3138" i="3" s="1"/>
  <c r="AA3139" i="3" a="1"/>
  <c r="AA3139" i="3" s="1"/>
  <c r="AA3140" i="3" a="1"/>
  <c r="AA3140" i="3" s="1"/>
  <c r="AA3141" i="3" a="1"/>
  <c r="AA3141" i="3" s="1"/>
  <c r="AA3142" i="3" a="1"/>
  <c r="AA3142" i="3" s="1"/>
  <c r="AA3143" i="3" a="1"/>
  <c r="AA3143" i="3" s="1"/>
  <c r="AA3144" i="3" a="1"/>
  <c r="AA3144" i="3" s="1"/>
  <c r="AA3145" i="3" a="1"/>
  <c r="AA3145" i="3" s="1"/>
  <c r="AA3146" i="3" a="1"/>
  <c r="AA3146" i="3" s="1"/>
  <c r="AA3147" i="3" a="1"/>
  <c r="AA3147" i="3" s="1"/>
  <c r="AA3148" i="3" a="1"/>
  <c r="AA3148" i="3" s="1"/>
  <c r="AA3149" i="3" a="1"/>
  <c r="AA3149" i="3" s="1"/>
  <c r="AA3150" i="3" a="1"/>
  <c r="AA3150" i="3" s="1"/>
  <c r="AA3151" i="3" a="1"/>
  <c r="AA3151" i="3" s="1"/>
  <c r="AA3152" i="3" a="1"/>
  <c r="AA3152" i="3" s="1"/>
  <c r="AA3153" i="3" a="1"/>
  <c r="AA3153" i="3" s="1"/>
  <c r="AA3154" i="3" a="1"/>
  <c r="AA3154" i="3" s="1"/>
  <c r="AA3155" i="3" a="1"/>
  <c r="AA3155" i="3" s="1"/>
  <c r="AA3156" i="3" a="1"/>
  <c r="AA3156" i="3" s="1"/>
  <c r="AA3157" i="3" a="1"/>
  <c r="AA3157" i="3" s="1"/>
  <c r="AA3158" i="3" a="1"/>
  <c r="AA3158" i="3" s="1"/>
  <c r="AA3159" i="3" a="1"/>
  <c r="AA3159" i="3" s="1"/>
  <c r="AA3160" i="3" a="1"/>
  <c r="AA3160" i="3" s="1"/>
  <c r="AA3161" i="3" a="1"/>
  <c r="AA3161" i="3" s="1"/>
  <c r="AA3162" i="3" a="1"/>
  <c r="AA3162" i="3" s="1"/>
  <c r="AA3163" i="3" a="1"/>
  <c r="AA3163" i="3" s="1"/>
  <c r="AA3164" i="3" a="1"/>
  <c r="AA3164" i="3" s="1"/>
  <c r="AA3165" i="3" a="1"/>
  <c r="AA3165" i="3" s="1"/>
  <c r="AA3166" i="3" a="1"/>
  <c r="AA3166" i="3" s="1"/>
  <c r="AA3167" i="3" a="1"/>
  <c r="AA3167" i="3" s="1"/>
  <c r="AA3168" i="3" a="1"/>
  <c r="AA3168" i="3" s="1"/>
  <c r="AA3169" i="3" a="1"/>
  <c r="AA3169" i="3" s="1"/>
  <c r="AA3170" i="3" a="1"/>
  <c r="AA3170" i="3" s="1"/>
  <c r="AA3171" i="3" a="1"/>
  <c r="AA3171" i="3" s="1"/>
  <c r="AA3172" i="3" a="1"/>
  <c r="AA3172" i="3" s="1"/>
  <c r="AA3173" i="3" a="1"/>
  <c r="AA3173" i="3" s="1"/>
  <c r="AA3174" i="3" a="1"/>
  <c r="AA3174" i="3" s="1"/>
  <c r="AA3175" i="3" a="1"/>
  <c r="AA3175" i="3" s="1"/>
  <c r="AA3176" i="3" a="1"/>
  <c r="AA3176" i="3" s="1"/>
  <c r="AA3177" i="3" a="1"/>
  <c r="AA3177" i="3" s="1"/>
  <c r="AA3178" i="3" a="1"/>
  <c r="AA3178" i="3" s="1"/>
  <c r="AA3179" i="3" a="1"/>
  <c r="AA3179" i="3" s="1"/>
  <c r="AA3180" i="3" a="1"/>
  <c r="AA3180" i="3" s="1"/>
  <c r="AA3181" i="3" a="1"/>
  <c r="AA3181" i="3" s="1"/>
  <c r="AA3182" i="3" a="1"/>
  <c r="AA3182" i="3" s="1"/>
  <c r="AA3183" i="3" a="1"/>
  <c r="AA3183" i="3" s="1"/>
  <c r="AA3184" i="3" a="1"/>
  <c r="AA3184" i="3" s="1"/>
  <c r="AA3185" i="3" a="1"/>
  <c r="AA3185" i="3" s="1"/>
  <c r="AA3186" i="3" a="1"/>
  <c r="AA3186" i="3" s="1"/>
  <c r="AA3187" i="3" a="1"/>
  <c r="AA3187" i="3" s="1"/>
  <c r="AA3188" i="3" a="1"/>
  <c r="AA3188" i="3" s="1"/>
  <c r="AA3189" i="3" a="1"/>
  <c r="AA3189" i="3" s="1"/>
  <c r="AA3190" i="3" a="1"/>
  <c r="AA3190" i="3" s="1"/>
  <c r="AA3191" i="3" a="1"/>
  <c r="AA3191" i="3" s="1"/>
  <c r="AA3192" i="3" a="1"/>
  <c r="AA3192" i="3" s="1"/>
  <c r="AA3193" i="3" a="1"/>
  <c r="AA3193" i="3" s="1"/>
  <c r="AA3194" i="3" a="1"/>
  <c r="AA3194" i="3" s="1"/>
  <c r="AA3195" i="3" a="1"/>
  <c r="AA3195" i="3" s="1"/>
  <c r="AA3196" i="3" a="1"/>
  <c r="AA3196" i="3" s="1"/>
  <c r="AA3197" i="3" a="1"/>
  <c r="AA3197" i="3" s="1"/>
  <c r="AA3198" i="3" a="1"/>
  <c r="AA3198" i="3" s="1"/>
  <c r="AA3199" i="3" a="1"/>
  <c r="AA3199" i="3" s="1"/>
  <c r="AA3200" i="3" a="1"/>
  <c r="AA3200" i="3" s="1"/>
  <c r="AA3201" i="3" a="1"/>
  <c r="AA3201" i="3" s="1"/>
  <c r="AA3202" i="3" a="1"/>
  <c r="AA3202" i="3" s="1"/>
  <c r="AA3203" i="3" a="1"/>
  <c r="AA3203" i="3" s="1"/>
  <c r="AA3204" i="3" a="1"/>
  <c r="AA3204" i="3" s="1"/>
  <c r="AA3205" i="3" a="1"/>
  <c r="AA3205" i="3" s="1"/>
  <c r="AA3206" i="3" a="1"/>
  <c r="AA3206" i="3" s="1"/>
  <c r="AA3207" i="3" a="1"/>
  <c r="AA3207" i="3" s="1"/>
  <c r="AA3208" i="3" a="1"/>
  <c r="AA3208" i="3" s="1"/>
  <c r="AA3209" i="3" a="1"/>
  <c r="AA3209" i="3" s="1"/>
  <c r="AA3210" i="3" a="1"/>
  <c r="AA3210" i="3" s="1"/>
  <c r="AA3211" i="3" a="1"/>
  <c r="AA3211" i="3" s="1"/>
  <c r="AA3212" i="3" a="1"/>
  <c r="AA3212" i="3" s="1"/>
  <c r="AA3213" i="3" a="1"/>
  <c r="AA3213" i="3" s="1"/>
  <c r="AA3214" i="3" a="1"/>
  <c r="AA3214" i="3" s="1"/>
  <c r="AA3215" i="3" a="1"/>
  <c r="AA3215" i="3" s="1"/>
  <c r="AA3216" i="3" a="1"/>
  <c r="AA3216" i="3" s="1"/>
  <c r="AA3217" i="3" a="1"/>
  <c r="AA3217" i="3" s="1"/>
  <c r="AA3218" i="3" a="1"/>
  <c r="AA3218" i="3" s="1"/>
  <c r="AA3219" i="3" a="1"/>
  <c r="AA3219" i="3" s="1"/>
  <c r="AA3220" i="3" a="1"/>
  <c r="AA3220" i="3" s="1"/>
  <c r="AA3221" i="3" a="1"/>
  <c r="AA3221" i="3" s="1"/>
  <c r="AA3222" i="3" a="1"/>
  <c r="AA3222" i="3" s="1"/>
  <c r="AA3223" i="3" a="1"/>
  <c r="AA3223" i="3" s="1"/>
  <c r="AA3224" i="3" a="1"/>
  <c r="AA3224" i="3" s="1"/>
  <c r="AA3225" i="3" a="1"/>
  <c r="AA3225" i="3" s="1"/>
  <c r="AA3226" i="3" a="1"/>
  <c r="AA3226" i="3" s="1"/>
  <c r="AA3227" i="3" a="1"/>
  <c r="AA3227" i="3" s="1"/>
  <c r="AA3228" i="3" a="1"/>
  <c r="AA3228" i="3" s="1"/>
  <c r="AA3229" i="3" a="1"/>
  <c r="AA3229" i="3" s="1"/>
  <c r="AA3230" i="3" a="1"/>
  <c r="AA3230" i="3" s="1"/>
  <c r="AA3231" i="3" a="1"/>
  <c r="AA3231" i="3" s="1"/>
  <c r="AA3232" i="3" a="1"/>
  <c r="AA3232" i="3" s="1"/>
  <c r="AA3233" i="3" a="1"/>
  <c r="AA3233" i="3" s="1"/>
  <c r="AA3234" i="3" a="1"/>
  <c r="AA3234" i="3" s="1"/>
  <c r="AA3235" i="3" a="1"/>
  <c r="AA3235" i="3" s="1"/>
  <c r="AA3236" i="3" a="1"/>
  <c r="AA3236" i="3" s="1"/>
  <c r="AA3237" i="3" a="1"/>
  <c r="AA3237" i="3" s="1"/>
  <c r="AA3238" i="3" a="1"/>
  <c r="AA3238" i="3" s="1"/>
  <c r="AA3239" i="3" a="1"/>
  <c r="AA3239" i="3" s="1"/>
  <c r="AA3240" i="3" a="1"/>
  <c r="AA3240" i="3" s="1"/>
  <c r="AA3241" i="3" a="1"/>
  <c r="AA3241" i="3" s="1"/>
  <c r="AA3242" i="3" a="1"/>
  <c r="AA3242" i="3" s="1"/>
  <c r="AA3243" i="3" a="1"/>
  <c r="AA3243" i="3" s="1"/>
  <c r="AA3244" i="3" a="1"/>
  <c r="AA3244" i="3" s="1"/>
  <c r="AA3245" i="3" a="1"/>
  <c r="AA3245" i="3" s="1"/>
  <c r="AA3246" i="3" a="1"/>
  <c r="AA3246" i="3" s="1"/>
  <c r="AA3247" i="3" a="1"/>
  <c r="AA3247" i="3" s="1"/>
  <c r="AA3248" i="3" a="1"/>
  <c r="AA3248" i="3" s="1"/>
  <c r="AA3249" i="3" a="1"/>
  <c r="AA3249" i="3" s="1"/>
  <c r="AA3250" i="3" a="1"/>
  <c r="AA3250" i="3" s="1"/>
  <c r="AA3251" i="3" a="1"/>
  <c r="AA3251" i="3" s="1"/>
  <c r="AA3252" i="3" a="1"/>
  <c r="AA3252" i="3" s="1"/>
  <c r="AA3253" i="3" a="1"/>
  <c r="AA3253" i="3" s="1"/>
  <c r="AA3254" i="3" a="1"/>
  <c r="AA3254" i="3" s="1"/>
  <c r="AA3255" i="3" a="1"/>
  <c r="AA3255" i="3" s="1"/>
  <c r="AA3256" i="3" a="1"/>
  <c r="AA3256" i="3" s="1"/>
  <c r="AA3257" i="3" a="1"/>
  <c r="AA3257" i="3" s="1"/>
  <c r="AA3258" i="3" a="1"/>
  <c r="AA3258" i="3" s="1"/>
  <c r="AA3259" i="3" a="1"/>
  <c r="AA3259" i="3" s="1"/>
  <c r="AA3260" i="3" a="1"/>
  <c r="AA3260" i="3" s="1"/>
  <c r="AA3261" i="3" a="1"/>
  <c r="AA3261" i="3" s="1"/>
  <c r="AA3262" i="3" a="1"/>
  <c r="AA3262" i="3" s="1"/>
  <c r="AA3263" i="3" a="1"/>
  <c r="AA3263" i="3" s="1"/>
  <c r="AA3264" i="3" a="1"/>
  <c r="AA3264" i="3" s="1"/>
  <c r="AA3265" i="3" a="1"/>
  <c r="AA3265" i="3" s="1"/>
  <c r="AA3266" i="3" a="1"/>
  <c r="AA3266" i="3" s="1"/>
  <c r="AA3267" i="3" a="1"/>
  <c r="AA3267" i="3" s="1"/>
  <c r="AA3268" i="3" a="1"/>
  <c r="AA3268" i="3" s="1"/>
  <c r="AA3269" i="3" a="1"/>
  <c r="AA3269" i="3" s="1"/>
  <c r="AA3270" i="3" a="1"/>
  <c r="AA3270" i="3" s="1"/>
  <c r="AA3271" i="3" a="1"/>
  <c r="AA3271" i="3" s="1"/>
  <c r="AA3272" i="3" a="1"/>
  <c r="AA3272" i="3" s="1"/>
  <c r="AA3273" i="3" a="1"/>
  <c r="AA3273" i="3" s="1"/>
  <c r="AA3274" i="3" a="1"/>
  <c r="AA3274" i="3" s="1"/>
  <c r="AA3275" i="3" a="1"/>
  <c r="AA3275" i="3" s="1"/>
  <c r="AA3276" i="3" a="1"/>
  <c r="AA3276" i="3" s="1"/>
  <c r="AA3277" i="3" a="1"/>
  <c r="AA3277" i="3" s="1"/>
  <c r="AA3278" i="3" a="1"/>
  <c r="AA3278" i="3" s="1"/>
  <c r="AA3279" i="3" a="1"/>
  <c r="AA3279" i="3" s="1"/>
  <c r="AA3280" i="3" a="1"/>
  <c r="AA3280" i="3" s="1"/>
  <c r="AA3281" i="3" a="1"/>
  <c r="AA3281" i="3" s="1"/>
  <c r="AA3282" i="3" a="1"/>
  <c r="AA3282" i="3" s="1"/>
  <c r="AA3283" i="3" a="1"/>
  <c r="AA3283" i="3" s="1"/>
  <c r="AA3284" i="3" a="1"/>
  <c r="AA3284" i="3" s="1"/>
  <c r="AA3285" i="3" a="1"/>
  <c r="AA3285" i="3" s="1"/>
  <c r="AA3286" i="3" a="1"/>
  <c r="AA3286" i="3" s="1"/>
  <c r="AA3287" i="3" a="1"/>
  <c r="AA3287" i="3" s="1"/>
  <c r="AA3288" i="3" a="1"/>
  <c r="AA3288" i="3" s="1"/>
  <c r="AA3289" i="3" a="1"/>
  <c r="AA3289" i="3" s="1"/>
  <c r="AA3290" i="3" a="1"/>
  <c r="AA3290" i="3" s="1"/>
  <c r="AA3291" i="3" a="1"/>
  <c r="AA3291" i="3" s="1"/>
  <c r="AA3292" i="3" a="1"/>
  <c r="AA3292" i="3" s="1"/>
  <c r="AA3293" i="3" a="1"/>
  <c r="AA3293" i="3" s="1"/>
  <c r="AA3294" i="3" a="1"/>
  <c r="AA3294" i="3" s="1"/>
  <c r="AA3295" i="3" a="1"/>
  <c r="AA3295" i="3" s="1"/>
  <c r="AA3296" i="3" a="1"/>
  <c r="AA3296" i="3" s="1"/>
  <c r="AA3297" i="3" a="1"/>
  <c r="AA3297" i="3" s="1"/>
  <c r="AA3298" i="3" a="1"/>
  <c r="AA3298" i="3" s="1"/>
  <c r="AA3299" i="3" a="1"/>
  <c r="AA3299" i="3" s="1"/>
  <c r="AA3300" i="3" a="1"/>
  <c r="AA3300" i="3" s="1"/>
  <c r="AA3301" i="3" a="1"/>
  <c r="AA3301" i="3" s="1"/>
  <c r="AA3302" i="3" a="1"/>
  <c r="AA3302" i="3" s="1"/>
  <c r="AA3303" i="3" a="1"/>
  <c r="AA3303" i="3" s="1"/>
  <c r="AA3304" i="3" a="1"/>
  <c r="AA3304" i="3" s="1"/>
  <c r="AA3305" i="3" a="1"/>
  <c r="AA3305" i="3" s="1"/>
  <c r="AA3306" i="3" a="1"/>
  <c r="AA3306" i="3" s="1"/>
  <c r="AA3307" i="3" a="1"/>
  <c r="AA3307" i="3" s="1"/>
  <c r="AA3308" i="3" a="1"/>
  <c r="AA3308" i="3" s="1"/>
  <c r="AA3309" i="3" a="1"/>
  <c r="AA3309" i="3" s="1"/>
  <c r="AA3310" i="3" a="1"/>
  <c r="AA3310" i="3" s="1"/>
  <c r="AA3311" i="3" a="1"/>
  <c r="AA3311" i="3" s="1"/>
  <c r="AA3312" i="3" a="1"/>
  <c r="AA3312" i="3" s="1"/>
  <c r="AA3313" i="3" a="1"/>
  <c r="AA3313" i="3" s="1"/>
  <c r="AA3314" i="3" a="1"/>
  <c r="AA3314" i="3" s="1"/>
  <c r="AA3315" i="3" a="1"/>
  <c r="AA3315" i="3" s="1"/>
  <c r="AA3316" i="3" a="1"/>
  <c r="AA3316" i="3" s="1"/>
  <c r="AA3317" i="3" a="1"/>
  <c r="AA3317" i="3" s="1"/>
  <c r="AA3318" i="3" a="1"/>
  <c r="AA3318" i="3" s="1"/>
  <c r="AA3319" i="3" a="1"/>
  <c r="AA3319" i="3" s="1"/>
  <c r="AA3320" i="3" a="1"/>
  <c r="AA3320" i="3" s="1"/>
  <c r="AA3321" i="3" a="1"/>
  <c r="AA3321" i="3" s="1"/>
  <c r="AA3322" i="3" a="1"/>
  <c r="AA3322" i="3" s="1"/>
  <c r="AA3323" i="3" a="1"/>
  <c r="AA3323" i="3" s="1"/>
  <c r="AA3324" i="3" a="1"/>
  <c r="AA3324" i="3" s="1"/>
  <c r="AA3325" i="3" a="1"/>
  <c r="AA3325" i="3" s="1"/>
  <c r="AA3326" i="3" a="1"/>
  <c r="AA3326" i="3" s="1"/>
  <c r="AA3327" i="3" a="1"/>
  <c r="AA3327" i="3" s="1"/>
  <c r="AA3328" i="3" a="1"/>
  <c r="AA3328" i="3" s="1"/>
  <c r="AA3329" i="3" a="1"/>
  <c r="AA3329" i="3" s="1"/>
  <c r="AA3330" i="3" a="1"/>
  <c r="AA3330" i="3" s="1"/>
  <c r="AA3331" i="3" a="1"/>
  <c r="AA3331" i="3" s="1"/>
  <c r="AA3332" i="3" a="1"/>
  <c r="AA3332" i="3" s="1"/>
  <c r="AA3333" i="3" a="1"/>
  <c r="AA3333" i="3" s="1"/>
  <c r="AA3334" i="3" a="1"/>
  <c r="AA3334" i="3" s="1"/>
  <c r="AA3335" i="3" a="1"/>
  <c r="AA3335" i="3" s="1"/>
  <c r="AA3336" i="3" a="1"/>
  <c r="AA3336" i="3" s="1"/>
  <c r="AA3337" i="3" a="1"/>
  <c r="AA3337" i="3" s="1"/>
  <c r="AA3338" i="3" a="1"/>
  <c r="AA3338" i="3" s="1"/>
  <c r="AA3339" i="3" a="1"/>
  <c r="AA3339" i="3" s="1"/>
  <c r="AA3340" i="3" a="1"/>
  <c r="AA3340" i="3" s="1"/>
  <c r="AA3341" i="3" a="1"/>
  <c r="AA3341" i="3" s="1"/>
  <c r="AA3342" i="3" a="1"/>
  <c r="AA3342" i="3" s="1"/>
  <c r="AA3343" i="3" a="1"/>
  <c r="AA3343" i="3" s="1"/>
  <c r="AA3344" i="3" a="1"/>
  <c r="AA3344" i="3" s="1"/>
  <c r="AA3345" i="3" a="1"/>
  <c r="AA3345" i="3" s="1"/>
  <c r="AA3346" i="3" a="1"/>
  <c r="AA3346" i="3" s="1"/>
  <c r="AA3347" i="3" a="1"/>
  <c r="AA3347" i="3" s="1"/>
  <c r="AA3348" i="3" a="1"/>
  <c r="AA3348" i="3" s="1"/>
  <c r="AA3349" i="3" a="1"/>
  <c r="AA3349" i="3" s="1"/>
  <c r="AA3350" i="3" a="1"/>
  <c r="AA3350" i="3" s="1"/>
  <c r="AA3351" i="3" a="1"/>
  <c r="AA3351" i="3" s="1"/>
  <c r="AA3352" i="3" a="1"/>
  <c r="AA3352" i="3" s="1"/>
  <c r="AA3353" i="3" a="1"/>
  <c r="AA3353" i="3" s="1"/>
  <c r="AA3354" i="3" a="1"/>
  <c r="AA3354" i="3" s="1"/>
  <c r="AA3355" i="3" a="1"/>
  <c r="AA3355" i="3" s="1"/>
  <c r="AA3356" i="3" a="1"/>
  <c r="AA3356" i="3" s="1"/>
  <c r="AA3357" i="3" a="1"/>
  <c r="AA3357" i="3" s="1"/>
  <c r="AA3358" i="3" a="1"/>
  <c r="AA3358" i="3" s="1"/>
  <c r="AA3359" i="3" a="1"/>
  <c r="AA3359" i="3" s="1"/>
  <c r="AA3360" i="3" a="1"/>
  <c r="AA3360" i="3" s="1"/>
  <c r="AA3361" i="3" a="1"/>
  <c r="AA3361" i="3" s="1"/>
  <c r="AA3362" i="3" a="1"/>
  <c r="AA3362" i="3" s="1"/>
  <c r="AA3363" i="3" a="1"/>
  <c r="AA3363" i="3" s="1"/>
  <c r="AA3364" i="3" a="1"/>
  <c r="AA3364" i="3" s="1"/>
  <c r="AA3365" i="3" a="1"/>
  <c r="AA3365" i="3" s="1"/>
  <c r="AA3366" i="3" a="1"/>
  <c r="AA3366" i="3" s="1"/>
  <c r="AA3367" i="3" a="1"/>
  <c r="AA3367" i="3" s="1"/>
  <c r="AA3368" i="3" a="1"/>
  <c r="AA3368" i="3" s="1"/>
  <c r="AA3369" i="3" a="1"/>
  <c r="AA3369" i="3" s="1"/>
  <c r="AA3370" i="3" a="1"/>
  <c r="AA3370" i="3" s="1"/>
  <c r="AA3371" i="3" a="1"/>
  <c r="AA3371" i="3" s="1"/>
  <c r="AA3372" i="3" a="1"/>
  <c r="AA3372" i="3" s="1"/>
  <c r="AA3373" i="3" a="1"/>
  <c r="AA3373" i="3" s="1"/>
  <c r="AA3374" i="3" a="1"/>
  <c r="AA3374" i="3" s="1"/>
  <c r="AA3375" i="3" a="1"/>
  <c r="AA3375" i="3" s="1"/>
  <c r="AA3376" i="3" a="1"/>
  <c r="AA3376" i="3" s="1"/>
  <c r="AA3377" i="3" a="1"/>
  <c r="AA3377" i="3" s="1"/>
  <c r="AA3378" i="3" a="1"/>
  <c r="AA3378" i="3" s="1"/>
  <c r="AA3379" i="3" a="1"/>
  <c r="AA3379" i="3" s="1"/>
  <c r="AA3380" i="3" a="1"/>
  <c r="AA3380" i="3" s="1"/>
  <c r="AA3381" i="3" a="1"/>
  <c r="AA3381" i="3" s="1"/>
  <c r="AA3382" i="3" a="1"/>
  <c r="AA3382" i="3" s="1"/>
  <c r="AA3383" i="3" a="1"/>
  <c r="AA3383" i="3" s="1"/>
  <c r="AA3384" i="3" a="1"/>
  <c r="AA3384" i="3" s="1"/>
  <c r="AA3385" i="3" a="1"/>
  <c r="AA3385" i="3" s="1"/>
  <c r="AA3386" i="3" a="1"/>
  <c r="AA3386" i="3" s="1"/>
  <c r="AA3387" i="3" a="1"/>
  <c r="AA3387" i="3" s="1"/>
  <c r="AA3388" i="3" a="1"/>
  <c r="AA3388" i="3" s="1"/>
  <c r="AA3389" i="3" a="1"/>
  <c r="AA3389" i="3" s="1"/>
  <c r="AA3390" i="3" a="1"/>
  <c r="AA3390" i="3" s="1"/>
  <c r="AA3391" i="3" a="1"/>
  <c r="AA3391" i="3" s="1"/>
  <c r="AA3392" i="3" a="1"/>
  <c r="AA3392" i="3" s="1"/>
  <c r="AA3393" i="3" a="1"/>
  <c r="AA3393" i="3" s="1"/>
  <c r="AA3394" i="3" a="1"/>
  <c r="AA3394" i="3" s="1"/>
  <c r="AA3395" i="3" a="1"/>
  <c r="AA3395" i="3" s="1"/>
  <c r="AA3396" i="3" a="1"/>
  <c r="AA3396" i="3" s="1"/>
  <c r="AA3397" i="3" a="1"/>
  <c r="AA3397" i="3" s="1"/>
  <c r="AA3398" i="3" a="1"/>
  <c r="AA3398" i="3" s="1"/>
  <c r="AA3399" i="3" a="1"/>
  <c r="AA3399" i="3" s="1"/>
  <c r="AA3400" i="3" a="1"/>
  <c r="AA3400" i="3" s="1"/>
  <c r="AA3401" i="3" a="1"/>
  <c r="AA3401" i="3" s="1"/>
  <c r="AA3402" i="3" a="1"/>
  <c r="AA3402" i="3" s="1"/>
  <c r="AA3403" i="3" a="1"/>
  <c r="AA3403" i="3" s="1"/>
  <c r="AA3404" i="3" a="1"/>
  <c r="AA3404" i="3" s="1"/>
  <c r="AA3405" i="3" a="1"/>
  <c r="AA3405" i="3" s="1"/>
  <c r="AA3406" i="3" a="1"/>
  <c r="AA3406" i="3" s="1"/>
  <c r="AA3407" i="3" a="1"/>
  <c r="AA3407" i="3" s="1"/>
  <c r="AA3408" i="3" a="1"/>
  <c r="AA3408" i="3" s="1"/>
  <c r="AA3409" i="3" a="1"/>
  <c r="AA3409" i="3" s="1"/>
  <c r="AA3410" i="3" a="1"/>
  <c r="AA3410" i="3" s="1"/>
  <c r="AA3411" i="3" a="1"/>
  <c r="AA3411" i="3" s="1"/>
  <c r="AA3412" i="3" a="1"/>
  <c r="AA3412" i="3" s="1"/>
  <c r="AA3413" i="3" a="1"/>
  <c r="AA3413" i="3" s="1"/>
  <c r="AA3414" i="3" a="1"/>
  <c r="AA3414" i="3" s="1"/>
  <c r="AA3415" i="3" a="1"/>
  <c r="AA3415" i="3" s="1"/>
  <c r="AA3416" i="3" a="1"/>
  <c r="AA3416" i="3" s="1"/>
  <c r="AA3417" i="3" a="1"/>
  <c r="AA3417" i="3" s="1"/>
  <c r="AA3418" i="3" a="1"/>
  <c r="AA3418" i="3" s="1"/>
  <c r="AA3419" i="3" a="1"/>
  <c r="AA3419" i="3" s="1"/>
  <c r="AA3420" i="3" a="1"/>
  <c r="AA3420" i="3" s="1"/>
  <c r="AA3421" i="3" a="1"/>
  <c r="AA3421" i="3" s="1"/>
  <c r="AA3422" i="3" a="1"/>
  <c r="AA3422" i="3" s="1"/>
  <c r="AA3423" i="3" a="1"/>
  <c r="AA3423" i="3" s="1"/>
  <c r="AA3424" i="3" a="1"/>
  <c r="AA3424" i="3" s="1"/>
  <c r="AA3425" i="3" a="1"/>
  <c r="AA3425" i="3" s="1"/>
  <c r="AA3426" i="3" a="1"/>
  <c r="AA3426" i="3" s="1"/>
  <c r="AA3427" i="3" a="1"/>
  <c r="AA3427" i="3" s="1"/>
  <c r="AA3428" i="3" a="1"/>
  <c r="AA3428" i="3" s="1"/>
  <c r="AA3429" i="3" a="1"/>
  <c r="AA3429" i="3" s="1"/>
  <c r="AA3430" i="3" a="1"/>
  <c r="AA3430" i="3" s="1"/>
  <c r="AA3431" i="3" a="1"/>
  <c r="AA3431" i="3" s="1"/>
  <c r="AA3432" i="3" a="1"/>
  <c r="AA3432" i="3" s="1"/>
  <c r="AA3433" i="3" a="1"/>
  <c r="AA3433" i="3" s="1"/>
  <c r="AA3434" i="3" a="1"/>
  <c r="AA3434" i="3" s="1"/>
  <c r="AA3435" i="3" a="1"/>
  <c r="AA3435" i="3" s="1"/>
  <c r="AA3436" i="3" a="1"/>
  <c r="AA3436" i="3" s="1"/>
  <c r="AA3437" i="3" a="1"/>
  <c r="AA3437" i="3" s="1"/>
  <c r="AA3438" i="3" a="1"/>
  <c r="AA3438" i="3" s="1"/>
  <c r="AA3439" i="3" a="1"/>
  <c r="AA3439" i="3" s="1"/>
  <c r="AA3440" i="3" a="1"/>
  <c r="AA3440" i="3" s="1"/>
  <c r="AA3441" i="3" a="1"/>
  <c r="AA3441" i="3" s="1"/>
  <c r="AA3442" i="3" a="1"/>
  <c r="AA3442" i="3" s="1"/>
  <c r="AA3443" i="3" a="1"/>
  <c r="AA3443" i="3" s="1"/>
  <c r="AA3444" i="3" a="1"/>
  <c r="AA3444" i="3" s="1"/>
  <c r="AA3445" i="3" a="1"/>
  <c r="AA3445" i="3" s="1"/>
  <c r="AA3446" i="3" a="1"/>
  <c r="AA3446" i="3" s="1"/>
  <c r="AA3447" i="3" a="1"/>
  <c r="AA3447" i="3" s="1"/>
  <c r="AA3448" i="3" a="1"/>
  <c r="AA3448" i="3" s="1"/>
  <c r="AA3449" i="3" a="1"/>
  <c r="AA3449" i="3" s="1"/>
  <c r="AA3450" i="3" a="1"/>
  <c r="AA3450" i="3" s="1"/>
  <c r="AA3451" i="3" a="1"/>
  <c r="AA3451" i="3" s="1"/>
  <c r="AA3452" i="3" a="1"/>
  <c r="AA3452" i="3" s="1"/>
  <c r="AA3453" i="3" a="1"/>
  <c r="AA3453" i="3" s="1"/>
  <c r="AA3454" i="3" a="1"/>
  <c r="AA3454" i="3" s="1"/>
  <c r="AA3455" i="3" a="1"/>
  <c r="AA3455" i="3" s="1"/>
  <c r="AA3456" i="3" a="1"/>
  <c r="AA3456" i="3" s="1"/>
  <c r="AA3457" i="3" a="1"/>
  <c r="AA3457" i="3" s="1"/>
  <c r="AA3458" i="3" a="1"/>
  <c r="AA3458" i="3" s="1"/>
  <c r="AA3459" i="3" a="1"/>
  <c r="AA3459" i="3" s="1"/>
  <c r="AA3460" i="3" a="1"/>
  <c r="AA3460" i="3" s="1"/>
  <c r="AA3461" i="3" a="1"/>
  <c r="AA3461" i="3" s="1"/>
  <c r="AA3462" i="3" a="1"/>
  <c r="AA3462" i="3" s="1"/>
  <c r="AA3463" i="3" a="1"/>
  <c r="AA3463" i="3" s="1"/>
  <c r="AA3464" i="3" a="1"/>
  <c r="AA3464" i="3" s="1"/>
  <c r="AA3465" i="3" a="1"/>
  <c r="AA3465" i="3" s="1"/>
  <c r="AA3466" i="3" a="1"/>
  <c r="AA3466" i="3" s="1"/>
  <c r="AA3467" i="3" a="1"/>
  <c r="AA3467" i="3" s="1"/>
  <c r="AA3468" i="3" a="1"/>
  <c r="AA3468" i="3" s="1"/>
  <c r="AA3469" i="3" a="1"/>
  <c r="AA3469" i="3" s="1"/>
  <c r="AA3470" i="3" a="1"/>
  <c r="AA3470" i="3" s="1"/>
  <c r="AA3471" i="3" a="1"/>
  <c r="AA3471" i="3" s="1"/>
  <c r="AA3472" i="3" a="1"/>
  <c r="AA3472" i="3" s="1"/>
  <c r="AA3473" i="3" a="1"/>
  <c r="AA3473" i="3" s="1"/>
  <c r="AA3474" i="3" a="1"/>
  <c r="AA3474" i="3" s="1"/>
  <c r="AA3475" i="3" a="1"/>
  <c r="AA3475" i="3" s="1"/>
  <c r="AA3476" i="3" a="1"/>
  <c r="AA3476" i="3" s="1"/>
  <c r="AA3477" i="3" a="1"/>
  <c r="AA3477" i="3" s="1"/>
  <c r="AA3478" i="3" a="1"/>
  <c r="AA3478" i="3" s="1"/>
  <c r="AA3479" i="3" a="1"/>
  <c r="AA3479" i="3" s="1"/>
  <c r="AA3480" i="3" a="1"/>
  <c r="AA3480" i="3" s="1"/>
  <c r="AA3481" i="3" a="1"/>
  <c r="AA3481" i="3" s="1"/>
  <c r="AA3482" i="3" a="1"/>
  <c r="AA3482" i="3" s="1"/>
  <c r="AA3483" i="3" a="1"/>
  <c r="AA3483" i="3" s="1"/>
  <c r="AA3484" i="3" a="1"/>
  <c r="AA3484" i="3" s="1"/>
  <c r="AA3485" i="3" a="1"/>
  <c r="AA3485" i="3" s="1"/>
  <c r="AA3486" i="3" a="1"/>
  <c r="AA3486" i="3" s="1"/>
  <c r="AA3487" i="3" a="1"/>
  <c r="AA3487" i="3" s="1"/>
  <c r="AA3488" i="3" a="1"/>
  <c r="AA3488" i="3" s="1"/>
  <c r="AA3489" i="3" a="1"/>
  <c r="AA3489" i="3" s="1"/>
  <c r="AA3490" i="3" a="1"/>
  <c r="AA3490" i="3" s="1"/>
  <c r="AA3491" i="3" a="1"/>
  <c r="AA3491" i="3" s="1"/>
  <c r="AA3492" i="3" a="1"/>
  <c r="AA3492" i="3" s="1"/>
  <c r="AA3493" i="3" a="1"/>
  <c r="AA3493" i="3" s="1"/>
  <c r="AA3494" i="3" a="1"/>
  <c r="AA3494" i="3" s="1"/>
  <c r="AA3495" i="3" a="1"/>
  <c r="AA3495" i="3" s="1"/>
  <c r="AA3496" i="3" a="1"/>
  <c r="AA3496" i="3" s="1"/>
  <c r="AA3497" i="3" a="1"/>
  <c r="AA3497" i="3" s="1"/>
  <c r="AA3498" i="3" a="1"/>
  <c r="AA3498" i="3" s="1"/>
  <c r="AA3499" i="3" a="1"/>
  <c r="AA3499" i="3" s="1"/>
  <c r="AA3500" i="3" a="1"/>
  <c r="AA3500" i="3" s="1"/>
  <c r="AA3501" i="3" a="1"/>
  <c r="AA3501" i="3" s="1"/>
  <c r="AA3502" i="3" a="1"/>
  <c r="AA3502" i="3" s="1"/>
  <c r="AA3503" i="3" a="1"/>
  <c r="AA3503" i="3" s="1"/>
  <c r="AA3504" i="3" a="1"/>
  <c r="AA3504" i="3" s="1"/>
  <c r="AA3505" i="3" a="1"/>
  <c r="AA3505" i="3" s="1"/>
  <c r="AA3506" i="3" a="1"/>
  <c r="AA3506" i="3" s="1"/>
  <c r="AA3507" i="3" a="1"/>
  <c r="AA3507" i="3" s="1"/>
  <c r="AA3508" i="3" a="1"/>
  <c r="AA3508" i="3" s="1"/>
  <c r="AA3509" i="3" a="1"/>
  <c r="AA3509" i="3" s="1"/>
  <c r="AA3510" i="3" a="1"/>
  <c r="AA3510" i="3" s="1"/>
  <c r="AA3511" i="3" a="1"/>
  <c r="AA3511" i="3" s="1"/>
  <c r="AA3512" i="3" a="1"/>
  <c r="AA3512" i="3" s="1"/>
  <c r="AA3513" i="3" a="1"/>
  <c r="AA3513" i="3" s="1"/>
  <c r="AA3514" i="3" a="1"/>
  <c r="AA3514" i="3" s="1"/>
  <c r="AA3515" i="3" a="1"/>
  <c r="AA3515" i="3" s="1"/>
  <c r="AA3516" i="3" a="1"/>
  <c r="AA3516" i="3" s="1"/>
  <c r="AA3517" i="3" a="1"/>
  <c r="AA3517" i="3" s="1"/>
  <c r="AA3518" i="3" a="1"/>
  <c r="AA3518" i="3" s="1"/>
  <c r="AA3519" i="3" a="1"/>
  <c r="AA3519" i="3" s="1"/>
  <c r="AA3520" i="3" a="1"/>
  <c r="AA3520" i="3" s="1"/>
  <c r="AA3521" i="3" a="1"/>
  <c r="AA3521" i="3" s="1"/>
  <c r="AA3522" i="3" a="1"/>
  <c r="AA3522" i="3" s="1"/>
  <c r="AA3523" i="3" a="1"/>
  <c r="AA3523" i="3" s="1"/>
  <c r="AA3524" i="3" a="1"/>
  <c r="AA3524" i="3" s="1"/>
  <c r="AA3525" i="3" a="1"/>
  <c r="AA3525" i="3" s="1"/>
  <c r="AA3526" i="3" a="1"/>
  <c r="AA3526" i="3" s="1"/>
  <c r="AA3527" i="3" a="1"/>
  <c r="AA3527" i="3" s="1"/>
  <c r="AA3528" i="3" a="1"/>
  <c r="AA3528" i="3" s="1"/>
  <c r="AA3529" i="3" a="1"/>
  <c r="AA3529" i="3" s="1"/>
  <c r="AA3530" i="3" a="1"/>
  <c r="AA3530" i="3" s="1"/>
  <c r="AA3531" i="3" a="1"/>
  <c r="AA3531" i="3" s="1"/>
  <c r="AA3532" i="3" a="1"/>
  <c r="AA3532" i="3" s="1"/>
  <c r="AA3533" i="3" a="1"/>
  <c r="AA3533" i="3" s="1"/>
  <c r="AA3534" i="3" a="1"/>
  <c r="AA3534" i="3" s="1"/>
  <c r="AA3535" i="3" a="1"/>
  <c r="AA3535" i="3" s="1"/>
  <c r="AA3536" i="3" a="1"/>
  <c r="AA3536" i="3" s="1"/>
  <c r="AA3537" i="3" a="1"/>
  <c r="AA3537" i="3" s="1"/>
  <c r="AA3538" i="3" a="1"/>
  <c r="AA3538" i="3" s="1"/>
  <c r="AA3539" i="3" a="1"/>
  <c r="AA3539" i="3" s="1"/>
  <c r="AA3540" i="3" a="1"/>
  <c r="AA3540" i="3" s="1"/>
  <c r="AA3541" i="3" a="1"/>
  <c r="AA3541" i="3" s="1"/>
  <c r="AA3542" i="3" a="1"/>
  <c r="AA3542" i="3" s="1"/>
  <c r="AA3543" i="3" a="1"/>
  <c r="AA3543" i="3" s="1"/>
  <c r="AA3544" i="3" a="1"/>
  <c r="AA3544" i="3" s="1"/>
  <c r="AA3545" i="3" a="1"/>
  <c r="AA3545" i="3" s="1"/>
  <c r="AA3546" i="3" a="1"/>
  <c r="AA3546" i="3" s="1"/>
  <c r="AA3547" i="3" a="1"/>
  <c r="AA3547" i="3" s="1"/>
  <c r="AA3548" i="3" a="1"/>
  <c r="AA3548" i="3" s="1"/>
  <c r="AA3549" i="3" a="1"/>
  <c r="AA3549" i="3" s="1"/>
  <c r="AA3550" i="3" a="1"/>
  <c r="AA3550" i="3" s="1"/>
  <c r="AA3551" i="3" a="1"/>
  <c r="AA3551" i="3" s="1"/>
  <c r="AA3552" i="3" a="1"/>
  <c r="AA3552" i="3" s="1"/>
  <c r="AA3553" i="3" a="1"/>
  <c r="AA3553" i="3" s="1"/>
  <c r="AA3554" i="3" a="1"/>
  <c r="AA3554" i="3" s="1"/>
  <c r="AA3555" i="3" a="1"/>
  <c r="AA3555" i="3" s="1"/>
  <c r="AA3556" i="3" a="1"/>
  <c r="AA3556" i="3" s="1"/>
  <c r="AA3557" i="3" a="1"/>
  <c r="AA3557" i="3" s="1"/>
  <c r="AA3558" i="3" a="1"/>
  <c r="AA3558" i="3" s="1"/>
  <c r="AA3559" i="3" a="1"/>
  <c r="AA3559" i="3" s="1"/>
  <c r="AA3560" i="3" a="1"/>
  <c r="AA3560" i="3" s="1"/>
  <c r="AA3561" i="3" a="1"/>
  <c r="AA3561" i="3" s="1"/>
  <c r="AA3562" i="3" a="1"/>
  <c r="AA3562" i="3" s="1"/>
  <c r="AA3563" i="3" a="1"/>
  <c r="AA3563" i="3" s="1"/>
  <c r="AA3564" i="3" a="1"/>
  <c r="AA3564" i="3" s="1"/>
  <c r="AA3565" i="3" a="1"/>
  <c r="AA3565" i="3" s="1"/>
  <c r="AA3566" i="3" a="1"/>
  <c r="AA3566" i="3" s="1"/>
  <c r="AA3567" i="3" a="1"/>
  <c r="AA3567" i="3" s="1"/>
  <c r="AA3568" i="3" a="1"/>
  <c r="AA3568" i="3" s="1"/>
  <c r="AA3569" i="3" a="1"/>
  <c r="AA3569" i="3" s="1"/>
  <c r="AA3570" i="3" a="1"/>
  <c r="AA3570" i="3" s="1"/>
  <c r="AA3571" i="3" a="1"/>
  <c r="AA3571" i="3" s="1"/>
  <c r="AA3572" i="3" a="1"/>
  <c r="AA3572" i="3" s="1"/>
  <c r="AA3573" i="3" a="1"/>
  <c r="AA3573" i="3" s="1"/>
  <c r="AA3574" i="3" a="1"/>
  <c r="AA3574" i="3" s="1"/>
  <c r="AA3575" i="3" a="1"/>
  <c r="AA3575" i="3" s="1"/>
  <c r="AA3576" i="3" a="1"/>
  <c r="AA3576" i="3" s="1"/>
  <c r="AA3577" i="3" a="1"/>
  <c r="AA3577" i="3" s="1"/>
  <c r="AA3578" i="3" a="1"/>
  <c r="AA3578" i="3" s="1"/>
  <c r="AA3579" i="3" a="1"/>
  <c r="AA3579" i="3" s="1"/>
  <c r="AA3580" i="3" a="1"/>
  <c r="AA3580" i="3" s="1"/>
  <c r="AA3581" i="3" a="1"/>
  <c r="AA3581" i="3" s="1"/>
  <c r="AA3582" i="3" a="1"/>
  <c r="AA3582" i="3" s="1"/>
  <c r="AA3583" i="3" a="1"/>
  <c r="AA3583" i="3" s="1"/>
  <c r="AA3584" i="3" a="1"/>
  <c r="AA3584" i="3" s="1"/>
  <c r="AA3585" i="3" a="1"/>
  <c r="AA3585" i="3" s="1"/>
  <c r="AA3586" i="3" a="1"/>
  <c r="AA3586" i="3" s="1"/>
  <c r="AA3587" i="3" a="1"/>
  <c r="AA3587" i="3" s="1"/>
  <c r="AA3588" i="3" a="1"/>
  <c r="AA3588" i="3" s="1"/>
  <c r="AA3589" i="3" a="1"/>
  <c r="AA3589" i="3" s="1"/>
  <c r="AA3590" i="3" a="1"/>
  <c r="AA3590" i="3" s="1"/>
  <c r="AA3591" i="3" a="1"/>
  <c r="AA3591" i="3" s="1"/>
  <c r="AA3592" i="3" a="1"/>
  <c r="AA3592" i="3" s="1"/>
  <c r="AA3593" i="3" a="1"/>
  <c r="AA3593" i="3" s="1"/>
  <c r="AA3594" i="3" a="1"/>
  <c r="AA3594" i="3" s="1"/>
  <c r="AA3595" i="3" a="1"/>
  <c r="AA3595" i="3" s="1"/>
  <c r="AA3596" i="3" a="1"/>
  <c r="AA3596" i="3" s="1"/>
  <c r="AA3597" i="3" a="1"/>
  <c r="AA3597" i="3" s="1"/>
  <c r="AA3598" i="3" a="1"/>
  <c r="AA3598" i="3" s="1"/>
  <c r="AA3599" i="3" a="1"/>
  <c r="AA3599" i="3" s="1"/>
  <c r="AA3600" i="3" a="1"/>
  <c r="AA3600" i="3" s="1"/>
  <c r="AA3601" i="3" a="1"/>
  <c r="AA3601" i="3" s="1"/>
  <c r="AA3602" i="3" a="1"/>
  <c r="AA3602" i="3" s="1"/>
  <c r="AA3603" i="3" a="1"/>
  <c r="AA3603" i="3" s="1"/>
  <c r="AA3604" i="3" a="1"/>
  <c r="AA3604" i="3" s="1"/>
  <c r="AA3605" i="3" a="1"/>
  <c r="AA3605" i="3" s="1"/>
  <c r="AA3606" i="3" a="1"/>
  <c r="AA3606" i="3" s="1"/>
  <c r="AA3607" i="3" a="1"/>
  <c r="AA3607" i="3" s="1"/>
  <c r="AA3608" i="3" a="1"/>
  <c r="AA3608" i="3" s="1"/>
  <c r="AA3609" i="3" a="1"/>
  <c r="AA3609" i="3" s="1"/>
  <c r="AA3610" i="3" a="1"/>
  <c r="AA3610" i="3" s="1"/>
  <c r="AA3611" i="3" a="1"/>
  <c r="AA3611" i="3" s="1"/>
  <c r="AA3612" i="3" a="1"/>
  <c r="AA3612" i="3" s="1"/>
  <c r="AA3613" i="3" a="1"/>
  <c r="AA3613" i="3" s="1"/>
  <c r="AA3614" i="3" a="1"/>
  <c r="AA3614" i="3" s="1"/>
  <c r="AA3615" i="3" a="1"/>
  <c r="AA3615" i="3" s="1"/>
  <c r="AA3616" i="3" a="1"/>
  <c r="AA3616" i="3" s="1"/>
  <c r="AA3617" i="3" a="1"/>
  <c r="AA3617" i="3" s="1"/>
  <c r="AA3618" i="3" a="1"/>
  <c r="AA3618" i="3" s="1"/>
  <c r="AA3619" i="3" a="1"/>
  <c r="AA3619" i="3" s="1"/>
  <c r="AA3620" i="3" a="1"/>
  <c r="AA3620" i="3" s="1"/>
  <c r="AA3621" i="3" a="1"/>
  <c r="AA3621" i="3" s="1"/>
  <c r="AA3622" i="3" a="1"/>
  <c r="AA3622" i="3" s="1"/>
  <c r="AA3623" i="3" a="1"/>
  <c r="AA3623" i="3" s="1"/>
  <c r="AA3624" i="3" a="1"/>
  <c r="AA3624" i="3" s="1"/>
  <c r="AA3625" i="3" a="1"/>
  <c r="AA3625" i="3" s="1"/>
  <c r="AA3626" i="3" a="1"/>
  <c r="AA3626" i="3" s="1"/>
  <c r="AA3627" i="3" a="1"/>
  <c r="AA3627" i="3" s="1"/>
  <c r="AA3628" i="3" a="1"/>
  <c r="AA3628" i="3" s="1"/>
  <c r="AA3629" i="3" a="1"/>
  <c r="AA3629" i="3" s="1"/>
  <c r="AA3630" i="3" a="1"/>
  <c r="AA3630" i="3" s="1"/>
  <c r="AA3631" i="3" a="1"/>
  <c r="AA3631" i="3" s="1"/>
  <c r="AA3632" i="3" a="1"/>
  <c r="AA3632" i="3" s="1"/>
  <c r="AA3633" i="3" a="1"/>
  <c r="AA3633" i="3" s="1"/>
  <c r="AA3634" i="3" a="1"/>
  <c r="AA3634" i="3" s="1"/>
  <c r="AA3635" i="3" a="1"/>
  <c r="AA3635" i="3" s="1"/>
  <c r="AA3636" i="3" a="1"/>
  <c r="AA3636" i="3" s="1"/>
  <c r="AA3637" i="3" a="1"/>
  <c r="AA3637" i="3" s="1"/>
  <c r="AA3638" i="3" a="1"/>
  <c r="AA3638" i="3" s="1"/>
  <c r="AA3639" i="3" a="1"/>
  <c r="AA3639" i="3" s="1"/>
  <c r="AA3640" i="3" a="1"/>
  <c r="AA3640" i="3" s="1"/>
  <c r="AA3641" i="3" a="1"/>
  <c r="AA3641" i="3" s="1"/>
  <c r="AA3642" i="3" a="1"/>
  <c r="AA3642" i="3" s="1"/>
  <c r="AA3643" i="3" a="1"/>
  <c r="AA3643" i="3" s="1"/>
  <c r="AA3644" i="3" a="1"/>
  <c r="AA3644" i="3" s="1"/>
  <c r="AA3645" i="3" a="1"/>
  <c r="AA3645" i="3" s="1"/>
  <c r="AA3646" i="3" a="1"/>
  <c r="AA3646" i="3" s="1"/>
  <c r="AA3647" i="3" a="1"/>
  <c r="AA3647" i="3" s="1"/>
  <c r="AA3648" i="3" a="1"/>
  <c r="AA3648" i="3" s="1"/>
  <c r="AA3649" i="3" a="1"/>
  <c r="AA3649" i="3" s="1"/>
  <c r="AA3650" i="3" a="1"/>
  <c r="AA3650" i="3" s="1"/>
  <c r="AA3651" i="3" a="1"/>
  <c r="AA3651" i="3" s="1"/>
  <c r="AA3652" i="3" a="1"/>
  <c r="AA3652" i="3" s="1"/>
  <c r="AA3653" i="3" a="1"/>
  <c r="AA3653" i="3" s="1"/>
  <c r="AA3654" i="3" a="1"/>
  <c r="AA3654" i="3" s="1"/>
  <c r="AA3655" i="3" a="1"/>
  <c r="AA3655" i="3" s="1"/>
  <c r="AA3656" i="3" a="1"/>
  <c r="AA3656" i="3" s="1"/>
  <c r="AA3657" i="3" a="1"/>
  <c r="AA3657" i="3" s="1"/>
  <c r="AA3658" i="3" a="1"/>
  <c r="AA3658" i="3" s="1"/>
  <c r="AA3659" i="3" a="1"/>
  <c r="AA3659" i="3" s="1"/>
  <c r="AA3660" i="3" a="1"/>
  <c r="AA3660" i="3" s="1"/>
  <c r="AA3661" i="3" a="1"/>
  <c r="AA3661" i="3" s="1"/>
  <c r="AA3662" i="3" a="1"/>
  <c r="AA3662" i="3" s="1"/>
  <c r="AA3663" i="3" a="1"/>
  <c r="AA3663" i="3" s="1"/>
  <c r="AA3664" i="3" a="1"/>
  <c r="AA3664" i="3" s="1"/>
  <c r="AA3665" i="3" a="1"/>
  <c r="AA3665" i="3" s="1"/>
  <c r="AA3666" i="3" a="1"/>
  <c r="AA3666" i="3" s="1"/>
  <c r="AA3667" i="3" a="1"/>
  <c r="AA3667" i="3" s="1"/>
  <c r="AA3668" i="3" a="1"/>
  <c r="AA3668" i="3" s="1"/>
  <c r="AA3669" i="3" a="1"/>
  <c r="AA3669" i="3" s="1"/>
  <c r="AA3670" i="3" a="1"/>
  <c r="AA3670" i="3" s="1"/>
  <c r="AA3671" i="3" a="1"/>
  <c r="AA3671" i="3" s="1"/>
  <c r="AA3672" i="3" a="1"/>
  <c r="AA3672" i="3" s="1"/>
  <c r="AA3673" i="3" a="1"/>
  <c r="AA3673" i="3" s="1"/>
  <c r="AA3674" i="3" a="1"/>
  <c r="AA3674" i="3" s="1"/>
  <c r="AA3675" i="3" a="1"/>
  <c r="AA3675" i="3" s="1"/>
  <c r="AA3676" i="3" a="1"/>
  <c r="AA3676" i="3" s="1"/>
  <c r="AA3677" i="3" a="1"/>
  <c r="AA3677" i="3" s="1"/>
  <c r="AA3678" i="3" a="1"/>
  <c r="AA3678" i="3" s="1"/>
  <c r="AA3679" i="3" a="1"/>
  <c r="AA3679" i="3" s="1"/>
  <c r="AA3680" i="3" a="1"/>
  <c r="AA3680" i="3" s="1"/>
  <c r="AA3681" i="3" a="1"/>
  <c r="AA3681" i="3" s="1"/>
  <c r="AA3682" i="3" a="1"/>
  <c r="AA3682" i="3" s="1"/>
  <c r="AA3683" i="3" a="1"/>
  <c r="AA3683" i="3" s="1"/>
  <c r="AA3684" i="3" a="1"/>
  <c r="AA3684" i="3" s="1"/>
  <c r="AA3685" i="3" a="1"/>
  <c r="AA3685" i="3" s="1"/>
  <c r="AA3686" i="3" a="1"/>
  <c r="AA3686" i="3" s="1"/>
  <c r="AA3687" i="3" a="1"/>
  <c r="AA3687" i="3" s="1"/>
  <c r="AA3688" i="3" a="1"/>
  <c r="AA3688" i="3" s="1"/>
  <c r="AA3689" i="3" a="1"/>
  <c r="AA3689" i="3" s="1"/>
  <c r="AA3690" i="3" a="1"/>
  <c r="AA3690" i="3" s="1"/>
  <c r="AA3691" i="3" a="1"/>
  <c r="AA3691" i="3" s="1"/>
  <c r="AA3692" i="3" a="1"/>
  <c r="AA3692" i="3" s="1"/>
  <c r="AA3693" i="3" a="1"/>
  <c r="AA3693" i="3" s="1"/>
  <c r="AA3694" i="3" a="1"/>
  <c r="AA3694" i="3" s="1"/>
  <c r="AA3695" i="3" a="1"/>
  <c r="AA3695" i="3" s="1"/>
  <c r="AA3696" i="3" a="1"/>
  <c r="AA3696" i="3" s="1"/>
  <c r="AA3697" i="3" a="1"/>
  <c r="AA3697" i="3" s="1"/>
  <c r="AA3698" i="3" a="1"/>
  <c r="AA3698" i="3" s="1"/>
  <c r="AA3699" i="3" a="1"/>
  <c r="AA3699" i="3" s="1"/>
  <c r="AA3700" i="3" a="1"/>
  <c r="AA3700" i="3" s="1"/>
  <c r="AA3701" i="3" a="1"/>
  <c r="AA3701" i="3" s="1"/>
  <c r="AA3702" i="3" a="1"/>
  <c r="AA3702" i="3" s="1"/>
  <c r="AA3703" i="3" a="1"/>
  <c r="AA3703" i="3" s="1"/>
  <c r="AA3704" i="3" a="1"/>
  <c r="AA3704" i="3" s="1"/>
  <c r="AA3705" i="3" a="1"/>
  <c r="AA3705" i="3" s="1"/>
  <c r="AA3706" i="3" a="1"/>
  <c r="AA3706" i="3" s="1"/>
  <c r="AA3707" i="3" a="1"/>
  <c r="AA3707" i="3" s="1"/>
  <c r="AA3708" i="3" a="1"/>
  <c r="AA3708" i="3" s="1"/>
  <c r="AA3709" i="3" a="1"/>
  <c r="AA3709" i="3" s="1"/>
  <c r="AA3710" i="3" a="1"/>
  <c r="AA3710" i="3" s="1"/>
  <c r="AA3711" i="3" a="1"/>
  <c r="AA3711" i="3" s="1"/>
  <c r="AA3712" i="3" a="1"/>
  <c r="AA3712" i="3" s="1"/>
  <c r="AA3713" i="3" a="1"/>
  <c r="AA3713" i="3" s="1"/>
  <c r="AA3714" i="3" a="1"/>
  <c r="AA3714" i="3" s="1"/>
  <c r="AA3715" i="3" a="1"/>
  <c r="AA3715" i="3" s="1"/>
  <c r="AA3716" i="3" a="1"/>
  <c r="AA3716" i="3" s="1"/>
  <c r="AA3717" i="3" a="1"/>
  <c r="AA3717" i="3" s="1"/>
  <c r="AA3718" i="3" a="1"/>
  <c r="AA3718" i="3" s="1"/>
  <c r="AA3719" i="3" a="1"/>
  <c r="AA3719" i="3" s="1"/>
  <c r="AA3720" i="3" a="1"/>
  <c r="AA3720" i="3" s="1"/>
  <c r="AA3721" i="3" a="1"/>
  <c r="AA3721" i="3" s="1"/>
  <c r="AA3722" i="3" a="1"/>
  <c r="AA3722" i="3" s="1"/>
  <c r="AA3723" i="3" a="1"/>
  <c r="AA3723" i="3" s="1"/>
  <c r="AA3724" i="3" a="1"/>
  <c r="AA3724" i="3" s="1"/>
  <c r="AA3725" i="3" a="1"/>
  <c r="AA3725" i="3" s="1"/>
  <c r="AA3726" i="3" a="1"/>
  <c r="AA3726" i="3" s="1"/>
  <c r="AA3727" i="3" a="1"/>
  <c r="AA3727" i="3" s="1"/>
  <c r="AA3728" i="3" a="1"/>
  <c r="AA3728" i="3" s="1"/>
  <c r="AA3729" i="3" a="1"/>
  <c r="AA3729" i="3" s="1"/>
  <c r="AA3730" i="3" a="1"/>
  <c r="AA3730" i="3" s="1"/>
  <c r="AA3731" i="3" a="1"/>
  <c r="AA3731" i="3" s="1"/>
  <c r="AA3732" i="3" a="1"/>
  <c r="AA3732" i="3" s="1"/>
  <c r="AA3733" i="3" a="1"/>
  <c r="AA3733" i="3" s="1"/>
  <c r="AA3734" i="3" a="1"/>
  <c r="AA3734" i="3" s="1"/>
  <c r="AA3735" i="3" a="1"/>
  <c r="AA3735" i="3" s="1"/>
  <c r="AA3736" i="3" a="1"/>
  <c r="AA3736" i="3" s="1"/>
  <c r="AA3737" i="3" a="1"/>
  <c r="AA3737" i="3" s="1"/>
  <c r="AA3738" i="3" a="1"/>
  <c r="AA3738" i="3" s="1"/>
  <c r="AA3739" i="3" a="1"/>
  <c r="AA3739" i="3" s="1"/>
  <c r="AA3740" i="3" a="1"/>
  <c r="AA3740" i="3" s="1"/>
  <c r="AA3741" i="3" a="1"/>
  <c r="AA3741" i="3" s="1"/>
  <c r="AA3742" i="3" a="1"/>
  <c r="AA3742" i="3" s="1"/>
  <c r="AA3743" i="3" a="1"/>
  <c r="AA3743" i="3" s="1"/>
  <c r="AA3744" i="3" a="1"/>
  <c r="AA3744" i="3" s="1"/>
  <c r="AA3745" i="3" a="1"/>
  <c r="AA3745" i="3" s="1"/>
  <c r="AA3746" i="3" a="1"/>
  <c r="AA3746" i="3" s="1"/>
  <c r="AA3747" i="3" a="1"/>
  <c r="AA3747" i="3" s="1"/>
  <c r="AA3748" i="3" a="1"/>
  <c r="AA3748" i="3" s="1"/>
  <c r="AA3749" i="3" a="1"/>
  <c r="AA3749" i="3" s="1"/>
  <c r="AA3750" i="3" a="1"/>
  <c r="AA3750" i="3" s="1"/>
  <c r="AA3751" i="3" a="1"/>
  <c r="AA3751" i="3" s="1"/>
  <c r="AA3752" i="3" a="1"/>
  <c r="AA3752" i="3" s="1"/>
  <c r="AA3753" i="3" a="1"/>
  <c r="AA3753" i="3" s="1"/>
  <c r="AA3754" i="3" a="1"/>
  <c r="AA3754" i="3" s="1"/>
  <c r="AA3755" i="3" a="1"/>
  <c r="AA3755" i="3" s="1"/>
  <c r="AA3756" i="3" a="1"/>
  <c r="AA3756" i="3" s="1"/>
  <c r="AA3757" i="3" a="1"/>
  <c r="AA3757" i="3" s="1"/>
  <c r="AA3758" i="3" a="1"/>
  <c r="AA3758" i="3" s="1"/>
  <c r="AA3759" i="3" a="1"/>
  <c r="AA3759" i="3" s="1"/>
  <c r="AA3760" i="3" a="1"/>
  <c r="AA3760" i="3" s="1"/>
  <c r="AA3761" i="3" a="1"/>
  <c r="AA3761" i="3" s="1"/>
  <c r="AA3762" i="3" a="1"/>
  <c r="AA3762" i="3" s="1"/>
  <c r="AA3763" i="3" a="1"/>
  <c r="AA3763" i="3" s="1"/>
  <c r="AA3764" i="3" a="1"/>
  <c r="AA3764" i="3" s="1"/>
  <c r="AA3765" i="3" a="1"/>
  <c r="AA3765" i="3" s="1"/>
  <c r="AA3766" i="3" a="1"/>
  <c r="AA3766" i="3" s="1"/>
  <c r="AA3767" i="3" a="1"/>
  <c r="AA3767" i="3" s="1"/>
  <c r="AA3768" i="3" a="1"/>
  <c r="AA3768" i="3" s="1"/>
  <c r="AA3769" i="3" a="1"/>
  <c r="AA3769" i="3" s="1"/>
  <c r="AA3770" i="3" a="1"/>
  <c r="AA3770" i="3" s="1"/>
  <c r="AA3771" i="3" a="1"/>
  <c r="AA3771" i="3" s="1"/>
  <c r="AA3772" i="3" a="1"/>
  <c r="AA3772" i="3" s="1"/>
  <c r="AA3773" i="3" a="1"/>
  <c r="AA3773" i="3" s="1"/>
  <c r="AA3774" i="3" a="1"/>
  <c r="AA3774" i="3" s="1"/>
  <c r="AA3775" i="3" a="1"/>
  <c r="AA3775" i="3" s="1"/>
  <c r="AA3776" i="3" a="1"/>
  <c r="AA3776" i="3" s="1"/>
  <c r="AA3777" i="3" a="1"/>
  <c r="AA3777" i="3" s="1"/>
  <c r="AA3778" i="3" a="1"/>
  <c r="AA3778" i="3" s="1"/>
  <c r="AA3779" i="3" a="1"/>
  <c r="AA3779" i="3" s="1"/>
  <c r="AA3780" i="3" a="1"/>
  <c r="AA3780" i="3" s="1"/>
  <c r="AA3781" i="3" a="1"/>
  <c r="AA3781" i="3" s="1"/>
  <c r="AA3782" i="3" a="1"/>
  <c r="AA3782" i="3" s="1"/>
  <c r="AA3783" i="3" a="1"/>
  <c r="AA3783" i="3" s="1"/>
  <c r="AA3784" i="3" a="1"/>
  <c r="AA3784" i="3" s="1"/>
  <c r="AA3785" i="3" a="1"/>
  <c r="AA3785" i="3" s="1"/>
  <c r="AA3786" i="3" a="1"/>
  <c r="AA3786" i="3" s="1"/>
  <c r="AA3787" i="3" a="1"/>
  <c r="AA3787" i="3" s="1"/>
  <c r="AA3788" i="3" a="1"/>
  <c r="AA3788" i="3" s="1"/>
  <c r="AA3789" i="3" a="1"/>
  <c r="AA3789" i="3" s="1"/>
  <c r="AA3790" i="3" a="1"/>
  <c r="AA3790" i="3" s="1"/>
  <c r="AA3791" i="3" a="1"/>
  <c r="AA3791" i="3" s="1"/>
  <c r="AA3792" i="3" a="1"/>
  <c r="AA3792" i="3" s="1"/>
  <c r="AA3793" i="3" a="1"/>
  <c r="AA3793" i="3" s="1"/>
  <c r="AA3794" i="3" a="1"/>
  <c r="AA3794" i="3" s="1"/>
  <c r="AA3795" i="3" a="1"/>
  <c r="AA3795" i="3" s="1"/>
  <c r="AA3796" i="3" a="1"/>
  <c r="AA3796" i="3" s="1"/>
  <c r="AA3797" i="3" a="1"/>
  <c r="AA3797" i="3" s="1"/>
  <c r="AA3798" i="3" a="1"/>
  <c r="AA3798" i="3" s="1"/>
  <c r="AA3799" i="3" a="1"/>
  <c r="AA3799" i="3" s="1"/>
  <c r="AA3800" i="3" a="1"/>
  <c r="AA3800" i="3" s="1"/>
  <c r="AA3801" i="3" a="1"/>
  <c r="AA3801" i="3" s="1"/>
  <c r="AA3802" i="3" a="1"/>
  <c r="AA3802" i="3" s="1"/>
  <c r="AA3803" i="3" a="1"/>
  <c r="AA3803" i="3" s="1"/>
  <c r="AA3804" i="3" a="1"/>
  <c r="AA3804" i="3" s="1"/>
  <c r="AA3805" i="3" a="1"/>
  <c r="AA3805" i="3" s="1"/>
  <c r="AA3806" i="3" a="1"/>
  <c r="AA3806" i="3" s="1"/>
  <c r="AA3807" i="3" a="1"/>
  <c r="AA3807" i="3" s="1"/>
  <c r="AA3808" i="3" a="1"/>
  <c r="AA3808" i="3" s="1"/>
  <c r="AA3809" i="3" a="1"/>
  <c r="AA3809" i="3" s="1"/>
  <c r="AA3810" i="3" a="1"/>
  <c r="AA3810" i="3" s="1"/>
  <c r="AA3811" i="3" a="1"/>
  <c r="AA3811" i="3" s="1"/>
  <c r="AA3812" i="3" a="1"/>
  <c r="AA3812" i="3" s="1"/>
  <c r="AA3813" i="3" a="1"/>
  <c r="AA3813" i="3" s="1"/>
  <c r="AA3814" i="3" a="1"/>
  <c r="AA3814" i="3" s="1"/>
  <c r="AA3815" i="3" a="1"/>
  <c r="AA3815" i="3" s="1"/>
  <c r="AA3816" i="3" a="1"/>
  <c r="AA3816" i="3" s="1"/>
  <c r="AA3817" i="3" a="1"/>
  <c r="AA3817" i="3" s="1"/>
  <c r="AA3818" i="3" a="1"/>
  <c r="AA3818" i="3" s="1"/>
  <c r="AA3819" i="3" a="1"/>
  <c r="AA3819" i="3" s="1"/>
  <c r="AA3820" i="3" a="1"/>
  <c r="AA3820" i="3" s="1"/>
  <c r="AA3821" i="3" a="1"/>
  <c r="AA3821" i="3" s="1"/>
  <c r="AA3822" i="3" a="1"/>
  <c r="AA3822" i="3" s="1"/>
  <c r="AA3823" i="3" a="1"/>
  <c r="AA3823" i="3" s="1"/>
  <c r="AA3824" i="3" a="1"/>
  <c r="AA3824" i="3" s="1"/>
  <c r="AA3825" i="3" a="1"/>
  <c r="AA3825" i="3" s="1"/>
  <c r="AA3826" i="3" a="1"/>
  <c r="AA3826" i="3" s="1"/>
  <c r="AA3827" i="3" a="1"/>
  <c r="AA3827" i="3" s="1"/>
  <c r="AA3828" i="3" a="1"/>
  <c r="AA3828" i="3" s="1"/>
  <c r="AA3829" i="3" a="1"/>
  <c r="AA3829" i="3" s="1"/>
  <c r="AA3830" i="3" a="1"/>
  <c r="AA3830" i="3" s="1"/>
  <c r="AA3831" i="3" a="1"/>
  <c r="AA3831" i="3" s="1"/>
  <c r="AA3832" i="3" a="1"/>
  <c r="AA3832" i="3" s="1"/>
  <c r="AA3833" i="3" a="1"/>
  <c r="AA3833" i="3" s="1"/>
  <c r="AA3834" i="3" a="1"/>
  <c r="AA3834" i="3" s="1"/>
  <c r="AA3835" i="3" a="1"/>
  <c r="AA3835" i="3" s="1"/>
  <c r="AA3836" i="3" a="1"/>
  <c r="AA3836" i="3" s="1"/>
  <c r="AA3837" i="3" a="1"/>
  <c r="AA3837" i="3" s="1"/>
  <c r="AA3838" i="3" a="1"/>
  <c r="AA3838" i="3" s="1"/>
  <c r="AA3839" i="3" a="1"/>
  <c r="AA3839" i="3" s="1"/>
  <c r="AA3840" i="3" a="1"/>
  <c r="AA3840" i="3" s="1"/>
  <c r="AA3841" i="3" a="1"/>
  <c r="AA3841" i="3" s="1"/>
  <c r="AA3842" i="3" a="1"/>
  <c r="AA3842" i="3" s="1"/>
  <c r="AA3843" i="3" a="1"/>
  <c r="AA3843" i="3" s="1"/>
  <c r="AA3844" i="3" a="1"/>
  <c r="AA3844" i="3" s="1"/>
  <c r="AA3845" i="3" a="1"/>
  <c r="AA3845" i="3" s="1"/>
  <c r="AA3846" i="3" a="1"/>
  <c r="AA3846" i="3" s="1"/>
  <c r="AA3847" i="3" a="1"/>
  <c r="AA3847" i="3" s="1"/>
  <c r="AA3848" i="3" a="1"/>
  <c r="AA3848" i="3" s="1"/>
  <c r="AA3849" i="3" a="1"/>
  <c r="AA3849" i="3" s="1"/>
  <c r="AA3850" i="3" a="1"/>
  <c r="AA3850" i="3" s="1"/>
  <c r="AA3851" i="3" a="1"/>
  <c r="AA3851" i="3" s="1"/>
  <c r="AA3852" i="3" a="1"/>
  <c r="AA3852" i="3" s="1"/>
  <c r="AA3853" i="3" a="1"/>
  <c r="AA3853" i="3" s="1"/>
  <c r="AA3854" i="3" a="1"/>
  <c r="AA3854" i="3" s="1"/>
  <c r="AA3855" i="3" a="1"/>
  <c r="AA3855" i="3" s="1"/>
  <c r="AA3856" i="3" a="1"/>
  <c r="AA3856" i="3" s="1"/>
  <c r="AA3857" i="3" a="1"/>
  <c r="AA3857" i="3" s="1"/>
  <c r="AA3858" i="3" a="1"/>
  <c r="AA3858" i="3" s="1"/>
  <c r="AA3859" i="3" a="1"/>
  <c r="AA3859" i="3" s="1"/>
  <c r="AA3860" i="3" a="1"/>
  <c r="AA3860" i="3" s="1"/>
  <c r="AA3861" i="3" a="1"/>
  <c r="AA3861" i="3" s="1"/>
  <c r="AA3862" i="3" a="1"/>
  <c r="AA3862" i="3" s="1"/>
  <c r="AA3863" i="3" a="1"/>
  <c r="AA3863" i="3" s="1"/>
  <c r="AA3864" i="3" a="1"/>
  <c r="AA3864" i="3" s="1"/>
  <c r="AA3865" i="3" a="1"/>
  <c r="AA3865" i="3" s="1"/>
  <c r="AA3866" i="3" a="1"/>
  <c r="AA3866" i="3" s="1"/>
  <c r="AA3867" i="3" a="1"/>
  <c r="AA3867" i="3" s="1"/>
  <c r="AA3868" i="3" a="1"/>
  <c r="AA3868" i="3" s="1"/>
  <c r="AA3869" i="3" a="1"/>
  <c r="AA3869" i="3" s="1"/>
  <c r="AA3870" i="3" a="1"/>
  <c r="AA3870" i="3" s="1"/>
  <c r="AA3871" i="3" a="1"/>
  <c r="AA3871" i="3" s="1"/>
  <c r="AA3872" i="3" a="1"/>
  <c r="AA3872" i="3" s="1"/>
  <c r="AA3873" i="3" a="1"/>
  <c r="AA3873" i="3" s="1"/>
  <c r="AA3874" i="3" a="1"/>
  <c r="AA3874" i="3" s="1"/>
  <c r="AA3875" i="3" a="1"/>
  <c r="AA3875" i="3" s="1"/>
  <c r="AA3876" i="3" a="1"/>
  <c r="AA3876" i="3" s="1"/>
  <c r="AA3877" i="3" a="1"/>
  <c r="AA3877" i="3" s="1"/>
  <c r="AA3878" i="3" a="1"/>
  <c r="AA3878" i="3" s="1"/>
  <c r="AA3879" i="3" a="1"/>
  <c r="AA3879" i="3" s="1"/>
  <c r="AA3880" i="3" a="1"/>
  <c r="AA3880" i="3" s="1"/>
  <c r="AA3881" i="3" a="1"/>
  <c r="AA3881" i="3" s="1"/>
  <c r="AA3882" i="3" a="1"/>
  <c r="AA3882" i="3" s="1"/>
  <c r="AA3883" i="3" a="1"/>
  <c r="AA3883" i="3" s="1"/>
  <c r="AA3884" i="3" a="1"/>
  <c r="AA3884" i="3" s="1"/>
  <c r="AA3885" i="3" a="1"/>
  <c r="AA3885" i="3" s="1"/>
  <c r="AA3886" i="3" a="1"/>
  <c r="AA3886" i="3" s="1"/>
  <c r="AA3887" i="3" a="1"/>
  <c r="AA3887" i="3" s="1"/>
  <c r="AA3888" i="3" a="1"/>
  <c r="AA3888" i="3" s="1"/>
  <c r="AA3889" i="3" a="1"/>
  <c r="AA3889" i="3" s="1"/>
  <c r="AA3890" i="3" a="1"/>
  <c r="AA3890" i="3" s="1"/>
  <c r="AA3891" i="3" a="1"/>
  <c r="AA3891" i="3" s="1"/>
  <c r="AA3892" i="3" a="1"/>
  <c r="AA3892" i="3" s="1"/>
  <c r="AA3893" i="3" a="1"/>
  <c r="AA3893" i="3" s="1"/>
  <c r="AA3894" i="3" a="1"/>
  <c r="AA3894" i="3" s="1"/>
  <c r="AA3895" i="3" a="1"/>
  <c r="AA3895" i="3" s="1"/>
  <c r="AA3896" i="3" a="1"/>
  <c r="AA3896" i="3" s="1"/>
  <c r="AA3897" i="3" a="1"/>
  <c r="AA3897" i="3" s="1"/>
  <c r="AA3898" i="3" a="1"/>
  <c r="AA3898" i="3" s="1"/>
  <c r="AA3899" i="3" a="1"/>
  <c r="AA3899" i="3" s="1"/>
  <c r="AA3900" i="3" a="1"/>
  <c r="AA3900" i="3" s="1"/>
  <c r="AA3901" i="3" a="1"/>
  <c r="AA3901" i="3" s="1"/>
  <c r="AA3902" i="3" a="1"/>
  <c r="AA3902" i="3" s="1"/>
  <c r="AA3903" i="3" a="1"/>
  <c r="AA3903" i="3" s="1"/>
  <c r="AA3904" i="3" a="1"/>
  <c r="AA3904" i="3" s="1"/>
  <c r="AA3905" i="3" a="1"/>
  <c r="AA3905" i="3" s="1"/>
  <c r="AA3906" i="3" a="1"/>
  <c r="AA3906" i="3" s="1"/>
  <c r="AA3907" i="3" a="1"/>
  <c r="AA3907" i="3" s="1"/>
  <c r="AA3908" i="3" a="1"/>
  <c r="AA3908" i="3" s="1"/>
  <c r="AA3909" i="3" a="1"/>
  <c r="AA3909" i="3" s="1"/>
  <c r="AA3910" i="3" a="1"/>
  <c r="AA3910" i="3" s="1"/>
  <c r="AA3911" i="3" a="1"/>
  <c r="AA3911" i="3" s="1"/>
  <c r="AA3912" i="3" a="1"/>
  <c r="AA3912" i="3" s="1"/>
  <c r="AA3913" i="3" a="1"/>
  <c r="AA3913" i="3" s="1"/>
  <c r="AA3914" i="3" a="1"/>
  <c r="AA3914" i="3" s="1"/>
  <c r="AA3915" i="3" a="1"/>
  <c r="AA3915" i="3" s="1"/>
  <c r="AA3916" i="3" a="1"/>
  <c r="AA3916" i="3" s="1"/>
  <c r="AA3917" i="3" a="1"/>
  <c r="AA3917" i="3" s="1"/>
  <c r="AA3918" i="3" a="1"/>
  <c r="AA3918" i="3" s="1"/>
  <c r="AA3919" i="3" a="1"/>
  <c r="AA3919" i="3" s="1"/>
  <c r="AA3920" i="3" a="1"/>
  <c r="AA3920" i="3" s="1"/>
  <c r="AA3921" i="3" a="1"/>
  <c r="AA3921" i="3" s="1"/>
  <c r="AA3922" i="3" a="1"/>
  <c r="AA3922" i="3" s="1"/>
  <c r="AA3923" i="3" a="1"/>
  <c r="AA3923" i="3" s="1"/>
  <c r="AA3924" i="3" a="1"/>
  <c r="AA3924" i="3" s="1"/>
  <c r="AA3925" i="3" a="1"/>
  <c r="AA3925" i="3" s="1"/>
  <c r="AA3926" i="3" a="1"/>
  <c r="AA3926" i="3" s="1"/>
  <c r="AA3927" i="3" a="1"/>
  <c r="AA3927" i="3" s="1"/>
  <c r="AA3928" i="3" a="1"/>
  <c r="AA3928" i="3" s="1"/>
  <c r="AA3929" i="3" a="1"/>
  <c r="AA3929" i="3" s="1"/>
  <c r="AA3930" i="3" a="1"/>
  <c r="AA3930" i="3" s="1"/>
  <c r="AA3931" i="3" a="1"/>
  <c r="AA3931" i="3" s="1"/>
  <c r="AA3932" i="3" a="1"/>
  <c r="AA3932" i="3" s="1"/>
  <c r="AA3933" i="3" a="1"/>
  <c r="AA3933" i="3" s="1"/>
  <c r="AA3934" i="3" a="1"/>
  <c r="AA3934" i="3" s="1"/>
  <c r="AA3935" i="3" a="1"/>
  <c r="AA3935" i="3" s="1"/>
  <c r="AA3936" i="3" a="1"/>
  <c r="AA3936" i="3" s="1"/>
  <c r="AA3937" i="3" a="1"/>
  <c r="AA3937" i="3" s="1"/>
  <c r="AA3938" i="3" a="1"/>
  <c r="AA3938" i="3" s="1"/>
  <c r="AA3939" i="3" a="1"/>
  <c r="AA3939" i="3" s="1"/>
  <c r="AA3940" i="3" a="1"/>
  <c r="AA3940" i="3" s="1"/>
  <c r="AA3941" i="3" a="1"/>
  <c r="AA3941" i="3" s="1"/>
  <c r="AA3942" i="3" a="1"/>
  <c r="AA3942" i="3" s="1"/>
  <c r="AA3943" i="3" a="1"/>
  <c r="AA3943" i="3" s="1"/>
  <c r="AA3944" i="3" a="1"/>
  <c r="AA3944" i="3" s="1"/>
  <c r="AA3945" i="3" a="1"/>
  <c r="AA3945" i="3" s="1"/>
  <c r="AA3946" i="3" a="1"/>
  <c r="AA3946" i="3" s="1"/>
  <c r="AA3947" i="3" a="1"/>
  <c r="AA3947" i="3" s="1"/>
  <c r="AA3948" i="3" a="1"/>
  <c r="AA3948" i="3" s="1"/>
  <c r="AA3949" i="3" a="1"/>
  <c r="AA3949" i="3" s="1"/>
  <c r="AA3950" i="3" a="1"/>
  <c r="AA3950" i="3" s="1"/>
  <c r="AA3951" i="3" a="1"/>
  <c r="AA3951" i="3" s="1"/>
  <c r="AA3952" i="3" a="1"/>
  <c r="AA3952" i="3" s="1"/>
  <c r="AA3953" i="3" a="1"/>
  <c r="AA3953" i="3" s="1"/>
  <c r="AA3954" i="3" a="1"/>
  <c r="AA3954" i="3" s="1"/>
  <c r="AA3955" i="3" a="1"/>
  <c r="AA3955" i="3" s="1"/>
  <c r="AA3956" i="3" a="1"/>
  <c r="AA3956" i="3" s="1"/>
  <c r="AA3957" i="3" a="1"/>
  <c r="AA3957" i="3" s="1"/>
  <c r="AA3958" i="3" a="1"/>
  <c r="AA3958" i="3" s="1"/>
  <c r="AA3959" i="3" a="1"/>
  <c r="AA3959" i="3" s="1"/>
  <c r="AA3960" i="3" a="1"/>
  <c r="AA3960" i="3" s="1"/>
  <c r="AA3961" i="3" a="1"/>
  <c r="AA3961" i="3" s="1"/>
  <c r="AA3962" i="3" a="1"/>
  <c r="AA3962" i="3" s="1"/>
  <c r="AA3963" i="3" a="1"/>
  <c r="AA3963" i="3" s="1"/>
  <c r="AA3964" i="3" a="1"/>
  <c r="AA3964" i="3" s="1"/>
  <c r="AA3965" i="3" a="1"/>
  <c r="AA3965" i="3" s="1"/>
  <c r="AA3966" i="3" a="1"/>
  <c r="AA3966" i="3" s="1"/>
  <c r="AA3967" i="3" a="1"/>
  <c r="AA3967" i="3" s="1"/>
  <c r="AA3968" i="3" a="1"/>
  <c r="AA3968" i="3" s="1"/>
  <c r="AA3969" i="3" a="1"/>
  <c r="AA3969" i="3" s="1"/>
  <c r="AA3970" i="3" a="1"/>
  <c r="AA3970" i="3" s="1"/>
  <c r="AA3971" i="3" a="1"/>
  <c r="AA3971" i="3" s="1"/>
  <c r="AA3972" i="3" a="1"/>
  <c r="AA3972" i="3" s="1"/>
  <c r="AA3973" i="3" a="1"/>
  <c r="AA3973" i="3" s="1"/>
  <c r="AA3974" i="3" a="1"/>
  <c r="AA3974" i="3" s="1"/>
  <c r="AA3975" i="3" a="1"/>
  <c r="AA3975" i="3" s="1"/>
  <c r="AA3976" i="3" a="1"/>
  <c r="AA3976" i="3" s="1"/>
  <c r="AA3977" i="3" a="1"/>
  <c r="AA3977" i="3" s="1"/>
  <c r="AA3978" i="3" a="1"/>
  <c r="AA3978" i="3" s="1"/>
  <c r="AA3979" i="3" a="1"/>
  <c r="AA3979" i="3" s="1"/>
  <c r="AA3980" i="3" a="1"/>
  <c r="AA3980" i="3" s="1"/>
  <c r="AA3981" i="3" a="1"/>
  <c r="AA3981" i="3" s="1"/>
  <c r="AA3982" i="3" a="1"/>
  <c r="AA3982" i="3" s="1"/>
  <c r="AA3983" i="3" a="1"/>
  <c r="AA3983" i="3" s="1"/>
  <c r="AA3984" i="3" a="1"/>
  <c r="AA3984" i="3" s="1"/>
  <c r="AA3985" i="3" a="1"/>
  <c r="AA3985" i="3" s="1"/>
  <c r="AA3986" i="3" a="1"/>
  <c r="AA3986" i="3" s="1"/>
  <c r="AA3987" i="3" a="1"/>
  <c r="AA3987" i="3" s="1"/>
  <c r="AA3988" i="3" a="1"/>
  <c r="AA3988" i="3" s="1"/>
  <c r="AA3989" i="3" a="1"/>
  <c r="AA3989" i="3" s="1"/>
  <c r="AA3990" i="3" a="1"/>
  <c r="AA3990" i="3" s="1"/>
  <c r="AA3991" i="3" a="1"/>
  <c r="AA3991" i="3" s="1"/>
  <c r="AA3992" i="3" a="1"/>
  <c r="AA3992" i="3" s="1"/>
  <c r="AA3993" i="3" a="1"/>
  <c r="AA3993" i="3" s="1"/>
  <c r="AA3994" i="3" a="1"/>
  <c r="AA3994" i="3" s="1"/>
  <c r="AA3995" i="3" a="1"/>
  <c r="AA3995" i="3" s="1"/>
  <c r="AA3996" i="3" a="1"/>
  <c r="AA3996" i="3" s="1"/>
  <c r="AA3997" i="3" a="1"/>
  <c r="AA3997" i="3" s="1"/>
  <c r="AA3998" i="3" a="1"/>
  <c r="AA3998" i="3" s="1"/>
  <c r="AA3999" i="3" a="1"/>
  <c r="AA3999" i="3" s="1"/>
  <c r="AA4000" i="3" a="1"/>
  <c r="AA4000" i="3" s="1"/>
  <c r="AA4001" i="3" a="1"/>
  <c r="AA4001" i="3" s="1"/>
  <c r="AA4002" i="3" a="1"/>
  <c r="AA4002" i="3" s="1"/>
  <c r="AA4003" i="3" a="1"/>
  <c r="AA4003" i="3" s="1"/>
  <c r="AA4004" i="3" a="1"/>
  <c r="AA4004" i="3" s="1"/>
  <c r="AA4005" i="3" a="1"/>
  <c r="AA4005" i="3" s="1"/>
  <c r="AA4006" i="3" a="1"/>
  <c r="AA4006" i="3" s="1"/>
  <c r="AA4007" i="3" a="1"/>
  <c r="AA4007" i="3" s="1"/>
  <c r="AA4008" i="3" a="1"/>
  <c r="AA4008" i="3" s="1"/>
  <c r="AA4009" i="3" a="1"/>
  <c r="AA4009" i="3" s="1"/>
  <c r="AA4010" i="3" a="1"/>
  <c r="AA4010" i="3" s="1"/>
  <c r="AA4011" i="3" a="1"/>
  <c r="AA4011" i="3" s="1"/>
  <c r="AA4012" i="3" a="1"/>
  <c r="AA4012" i="3" s="1"/>
  <c r="AA4013" i="3" a="1"/>
  <c r="AA4013" i="3" s="1"/>
  <c r="AA4014" i="3" a="1"/>
  <c r="AA4014" i="3" s="1"/>
  <c r="AA4015" i="3" a="1"/>
  <c r="AA4015" i="3" s="1"/>
  <c r="AA4016" i="3" a="1"/>
  <c r="AA4016" i="3" s="1"/>
  <c r="AA4017" i="3" a="1"/>
  <c r="AA4017" i="3" s="1"/>
  <c r="AA4018" i="3" a="1"/>
  <c r="AA4018" i="3" s="1"/>
  <c r="AA4019" i="3" a="1"/>
  <c r="AA4019" i="3" s="1"/>
  <c r="AA4020" i="3" a="1"/>
  <c r="AA4020" i="3" s="1"/>
  <c r="AA4021" i="3" a="1"/>
  <c r="AA4021" i="3" s="1"/>
  <c r="AA4022" i="3" a="1"/>
  <c r="AA4022" i="3" s="1"/>
  <c r="AA4023" i="3" a="1"/>
  <c r="AA4023" i="3" s="1"/>
  <c r="AA4024" i="3" a="1"/>
  <c r="AA4024" i="3" s="1"/>
  <c r="AA4025" i="3" a="1"/>
  <c r="AA4025" i="3" s="1"/>
  <c r="AA4026" i="3" a="1"/>
  <c r="AA4026" i="3" s="1"/>
  <c r="AA4027" i="3" a="1"/>
  <c r="AA4027" i="3" s="1"/>
  <c r="AA4028" i="3" a="1"/>
  <c r="AA4028" i="3" s="1"/>
  <c r="AA4029" i="3" a="1"/>
  <c r="AA4029" i="3" s="1"/>
  <c r="AA4030" i="3" a="1"/>
  <c r="AA4030" i="3" s="1"/>
  <c r="AA4031" i="3" a="1"/>
  <c r="AA4031" i="3" s="1"/>
  <c r="AA4032" i="3" a="1"/>
  <c r="AA4032" i="3" s="1"/>
  <c r="AA4033" i="3" a="1"/>
  <c r="AA4033" i="3" s="1"/>
  <c r="AA4034" i="3" a="1"/>
  <c r="AA4034" i="3" s="1"/>
  <c r="AA4035" i="3" a="1"/>
  <c r="AA4035" i="3" s="1"/>
  <c r="AA4036" i="3" a="1"/>
  <c r="AA4036" i="3" s="1"/>
  <c r="AA4037" i="3" a="1"/>
  <c r="AA4037" i="3" s="1"/>
  <c r="AA4038" i="3" a="1"/>
  <c r="AA4038" i="3" s="1"/>
  <c r="AA4039" i="3" a="1"/>
  <c r="AA4039" i="3" s="1"/>
  <c r="AA4040" i="3" a="1"/>
  <c r="AA4040" i="3" s="1"/>
  <c r="AA4041" i="3" a="1"/>
  <c r="AA4041" i="3" s="1"/>
  <c r="AA4042" i="3" a="1"/>
  <c r="AA4042" i="3" s="1"/>
  <c r="AA4043" i="3" a="1"/>
  <c r="AA4043" i="3" s="1"/>
  <c r="AA4044" i="3" a="1"/>
  <c r="AA4044" i="3" s="1"/>
  <c r="AA4045" i="3" a="1"/>
  <c r="AA4045" i="3" s="1"/>
  <c r="AA4046" i="3" a="1"/>
  <c r="AA4046" i="3" s="1"/>
  <c r="AA4047" i="3" a="1"/>
  <c r="AA4047" i="3" s="1"/>
  <c r="AA4048" i="3" a="1"/>
  <c r="AA4048" i="3" s="1"/>
  <c r="AA4049" i="3" a="1"/>
  <c r="AA4049" i="3" s="1"/>
  <c r="AA4050" i="3" a="1"/>
  <c r="AA4050" i="3" s="1"/>
  <c r="AA4051" i="3" a="1"/>
  <c r="AA4051" i="3" s="1"/>
  <c r="AA4052" i="3" a="1"/>
  <c r="AA4052" i="3" s="1"/>
  <c r="AA4053" i="3" a="1"/>
  <c r="AA4053" i="3" s="1"/>
  <c r="AA4054" i="3" a="1"/>
  <c r="AA4054" i="3" s="1"/>
  <c r="AA4055" i="3" a="1"/>
  <c r="AA4055" i="3" s="1"/>
  <c r="AA4056" i="3" a="1"/>
  <c r="AA4056" i="3" s="1"/>
  <c r="AA4057" i="3" a="1"/>
  <c r="AA4057" i="3" s="1"/>
  <c r="AA4058" i="3" a="1"/>
  <c r="AA4058" i="3" s="1"/>
  <c r="AA4059" i="3" a="1"/>
  <c r="AA4059" i="3" s="1"/>
  <c r="AA4060" i="3" a="1"/>
  <c r="AA4060" i="3" s="1"/>
  <c r="AA4061" i="3" a="1"/>
  <c r="AA4061" i="3" s="1"/>
  <c r="AA4062" i="3" a="1"/>
  <c r="AA4062" i="3" s="1"/>
  <c r="AA4063" i="3" a="1"/>
  <c r="AA4063" i="3" s="1"/>
  <c r="AA4064" i="3" a="1"/>
  <c r="AA4064" i="3" s="1"/>
  <c r="AA4065" i="3" a="1"/>
  <c r="AA4065" i="3" s="1"/>
  <c r="AA4066" i="3" a="1"/>
  <c r="AA4066" i="3" s="1"/>
  <c r="AA4067" i="3" a="1"/>
  <c r="AA4067" i="3" s="1"/>
  <c r="AA4068" i="3" a="1"/>
  <c r="AA4068" i="3" s="1"/>
  <c r="AA4069" i="3" a="1"/>
  <c r="AA4069" i="3" s="1"/>
  <c r="AA4070" i="3" a="1"/>
  <c r="AA4070" i="3" s="1"/>
  <c r="AA4071" i="3" a="1"/>
  <c r="AA4071" i="3" s="1"/>
  <c r="AA4072" i="3" a="1"/>
  <c r="AA4072" i="3" s="1"/>
  <c r="AA4073" i="3" a="1"/>
  <c r="AA4073" i="3" s="1"/>
  <c r="AA4074" i="3" a="1"/>
  <c r="AA4074" i="3" s="1"/>
  <c r="AA4075" i="3" a="1"/>
  <c r="AA4075" i="3" s="1"/>
  <c r="AA4076" i="3" a="1"/>
  <c r="AA4076" i="3" s="1"/>
  <c r="AA4077" i="3" a="1"/>
  <c r="AA4077" i="3" s="1"/>
  <c r="AA4078" i="3" a="1"/>
  <c r="AA4078" i="3" s="1"/>
  <c r="AA4079" i="3" a="1"/>
  <c r="AA4079" i="3" s="1"/>
  <c r="AA4080" i="3" a="1"/>
  <c r="AA4080" i="3" s="1"/>
  <c r="AA4081" i="3" a="1"/>
  <c r="AA4081" i="3" s="1"/>
  <c r="AA4082" i="3" a="1"/>
  <c r="AA4082" i="3" s="1"/>
  <c r="AA4083" i="3" a="1"/>
  <c r="AA4083" i="3" s="1"/>
  <c r="AA4084" i="3" a="1"/>
  <c r="AA4084" i="3" s="1"/>
  <c r="AA4085" i="3" a="1"/>
  <c r="AA4085" i="3" s="1"/>
  <c r="AA4086" i="3" a="1"/>
  <c r="AA4086" i="3" s="1"/>
  <c r="AA4087" i="3" a="1"/>
  <c r="AA4087" i="3" s="1"/>
  <c r="AA4088" i="3" a="1"/>
  <c r="AA4088" i="3" s="1"/>
  <c r="AA4089" i="3" a="1"/>
  <c r="AA4089" i="3" s="1"/>
  <c r="AA4090" i="3" a="1"/>
  <c r="AA4090" i="3" s="1"/>
  <c r="AA4091" i="3" a="1"/>
  <c r="AA4091" i="3" s="1"/>
  <c r="AA4092" i="3" a="1"/>
  <c r="AA4092" i="3" s="1"/>
  <c r="AA4093" i="3" a="1"/>
  <c r="AA4093" i="3" s="1"/>
  <c r="AA4094" i="3" a="1"/>
  <c r="AA4094" i="3" s="1"/>
  <c r="AA4095" i="3" a="1"/>
  <c r="AA4095" i="3" s="1"/>
  <c r="AA4096" i="3" a="1"/>
  <c r="AA4096" i="3" s="1"/>
  <c r="AA4097" i="3" a="1"/>
  <c r="AA4097" i="3" s="1"/>
  <c r="AA4098" i="3" a="1"/>
  <c r="AA4098" i="3" s="1"/>
  <c r="AA4099" i="3" a="1"/>
  <c r="AA4099" i="3" s="1"/>
  <c r="AA4100" i="3" a="1"/>
  <c r="AA4100" i="3" s="1"/>
  <c r="AA4101" i="3" a="1"/>
  <c r="AA4101" i="3" s="1"/>
  <c r="AA4102" i="3" a="1"/>
  <c r="AA4102" i="3" s="1"/>
  <c r="AA4103" i="3" a="1"/>
  <c r="AA4103" i="3" s="1"/>
  <c r="AA4104" i="3" a="1"/>
  <c r="AA4104" i="3" s="1"/>
  <c r="AA4105" i="3" a="1"/>
  <c r="AA4105" i="3" s="1"/>
  <c r="AA4106" i="3" a="1"/>
  <c r="AA4106" i="3" s="1"/>
  <c r="AA4107" i="3" a="1"/>
  <c r="AA4107" i="3" s="1"/>
  <c r="AA4108" i="3" a="1"/>
  <c r="AA4108" i="3" s="1"/>
  <c r="AA4109" i="3" a="1"/>
  <c r="AA4109" i="3" s="1"/>
  <c r="AA4110" i="3" a="1"/>
  <c r="AA4110" i="3" s="1"/>
  <c r="AA4111" i="3" a="1"/>
  <c r="AA4111" i="3" s="1"/>
  <c r="AA4112" i="3" a="1"/>
  <c r="AA4112" i="3" s="1"/>
  <c r="AA4113" i="3" a="1"/>
  <c r="AA4113" i="3" s="1"/>
  <c r="AA4114" i="3" a="1"/>
  <c r="AA4114" i="3" s="1"/>
  <c r="AA4115" i="3" a="1"/>
  <c r="AA4115" i="3" s="1"/>
  <c r="AA4116" i="3" a="1"/>
  <c r="AA4116" i="3" s="1"/>
  <c r="AA4117" i="3" a="1"/>
  <c r="AA4117" i="3" s="1"/>
  <c r="AA4118" i="3" a="1"/>
  <c r="AA4118" i="3" s="1"/>
  <c r="AA4119" i="3" a="1"/>
  <c r="AA4119" i="3" s="1"/>
  <c r="AA4120" i="3" a="1"/>
  <c r="AA4120" i="3" s="1"/>
  <c r="AA4121" i="3" a="1"/>
  <c r="AA4121" i="3" s="1"/>
  <c r="AA4122" i="3" a="1"/>
  <c r="AA4122" i="3" s="1"/>
  <c r="AA4123" i="3" a="1"/>
  <c r="AA4123" i="3" s="1"/>
  <c r="AA4124" i="3" a="1"/>
  <c r="AA4124" i="3" s="1"/>
  <c r="AA4125" i="3" a="1"/>
  <c r="AA4125" i="3" s="1"/>
  <c r="AA4126" i="3" a="1"/>
  <c r="AA4126" i="3" s="1"/>
  <c r="AA4127" i="3" a="1"/>
  <c r="AA4127" i="3" s="1"/>
  <c r="AA4128" i="3" a="1"/>
  <c r="AA4128" i="3" s="1"/>
  <c r="AA4129" i="3" a="1"/>
  <c r="AA4129" i="3" s="1"/>
  <c r="AA4130" i="3" a="1"/>
  <c r="AA4130" i="3" s="1"/>
  <c r="AA4131" i="3" a="1"/>
  <c r="AA4131" i="3" s="1"/>
  <c r="AA4132" i="3" a="1"/>
  <c r="AA4132" i="3" s="1"/>
  <c r="AA4133" i="3" a="1"/>
  <c r="AA4133" i="3" s="1"/>
  <c r="AA4134" i="3" a="1"/>
  <c r="AA4134" i="3" s="1"/>
  <c r="AA4135" i="3" a="1"/>
  <c r="AA4135" i="3" s="1"/>
  <c r="AA4136" i="3" a="1"/>
  <c r="AA4136" i="3" s="1"/>
  <c r="AA4137" i="3" a="1"/>
  <c r="AA4137" i="3" s="1"/>
  <c r="AA4138" i="3" a="1"/>
  <c r="AA4138" i="3" s="1"/>
  <c r="AA4139" i="3" a="1"/>
  <c r="AA4139" i="3" s="1"/>
  <c r="AA4140" i="3" a="1"/>
  <c r="AA4140" i="3" s="1"/>
  <c r="AA4141" i="3" a="1"/>
  <c r="AA4141" i="3" s="1"/>
  <c r="AA4142" i="3" a="1"/>
  <c r="AA4142" i="3" s="1"/>
  <c r="AA4143" i="3" a="1"/>
  <c r="AA4143" i="3" s="1"/>
  <c r="AA4144" i="3" a="1"/>
  <c r="AA4144" i="3" s="1"/>
  <c r="AA4145" i="3" a="1"/>
  <c r="AA4145" i="3" s="1"/>
  <c r="AA4146" i="3" a="1"/>
  <c r="AA4146" i="3" s="1"/>
  <c r="AA4147" i="3" a="1"/>
  <c r="AA4147" i="3" s="1"/>
  <c r="AA4148" i="3" a="1"/>
  <c r="AA4148" i="3" s="1"/>
  <c r="AA4149" i="3" a="1"/>
  <c r="AA4149" i="3" s="1"/>
  <c r="AA4150" i="3" a="1"/>
  <c r="AA4150" i="3" s="1"/>
  <c r="AA4151" i="3" a="1"/>
  <c r="AA4151" i="3" s="1"/>
  <c r="AA4152" i="3" a="1"/>
  <c r="AA4152" i="3" s="1"/>
  <c r="AA4153" i="3" a="1"/>
  <c r="AA4153" i="3" s="1"/>
  <c r="AA4154" i="3" a="1"/>
  <c r="AA4154" i="3" s="1"/>
  <c r="AA4155" i="3" a="1"/>
  <c r="AA4155" i="3" s="1"/>
  <c r="AA4156" i="3" a="1"/>
  <c r="AA4156" i="3" s="1"/>
  <c r="AA4157" i="3" a="1"/>
  <c r="AA4157" i="3" s="1"/>
  <c r="AA4158" i="3" a="1"/>
  <c r="AA4158" i="3" s="1"/>
  <c r="AA4159" i="3" a="1"/>
  <c r="AA4159" i="3" s="1"/>
  <c r="AA4160" i="3" a="1"/>
  <c r="AA4160" i="3" s="1"/>
  <c r="AA4161" i="3" a="1"/>
  <c r="AA4161" i="3" s="1"/>
  <c r="AA4162" i="3" a="1"/>
  <c r="AA4162" i="3" s="1"/>
  <c r="AA4163" i="3" a="1"/>
  <c r="AA4163" i="3" s="1"/>
  <c r="AA4164" i="3" a="1"/>
  <c r="AA4164" i="3" s="1"/>
  <c r="AA4165" i="3" a="1"/>
  <c r="AA4165" i="3" s="1"/>
  <c r="AA4166" i="3" a="1"/>
  <c r="AA4166" i="3" s="1"/>
  <c r="AA4167" i="3" a="1"/>
  <c r="AA4167" i="3" s="1"/>
  <c r="AA4168" i="3" a="1"/>
  <c r="AA4168" i="3" s="1"/>
  <c r="AA4169" i="3" a="1"/>
  <c r="AA4169" i="3" s="1"/>
  <c r="AA4170" i="3" a="1"/>
  <c r="AA4170" i="3" s="1"/>
  <c r="AA4171" i="3" a="1"/>
  <c r="AA4171" i="3" s="1"/>
  <c r="AA4172" i="3" a="1"/>
  <c r="AA4172" i="3" s="1"/>
  <c r="AA4173" i="3" a="1"/>
  <c r="AA4173" i="3" s="1"/>
  <c r="AA4174" i="3" a="1"/>
  <c r="AA4174" i="3" s="1"/>
  <c r="AA4175" i="3" a="1"/>
  <c r="AA4175" i="3" s="1"/>
  <c r="AA4176" i="3" a="1"/>
  <c r="AA4176" i="3" s="1"/>
  <c r="AA4177" i="3" a="1"/>
  <c r="AA4177" i="3" s="1"/>
  <c r="AA4178" i="3" a="1"/>
  <c r="AA4178" i="3" s="1"/>
  <c r="AA4179" i="3" a="1"/>
  <c r="AA4179" i="3" s="1"/>
  <c r="AA4180" i="3" a="1"/>
  <c r="AA4180" i="3" s="1"/>
  <c r="AA4181" i="3" a="1"/>
  <c r="AA4181" i="3" s="1"/>
  <c r="AA4182" i="3" a="1"/>
  <c r="AA4182" i="3" s="1"/>
  <c r="AA4183" i="3" a="1"/>
  <c r="AA4183" i="3" s="1"/>
  <c r="AA4184" i="3" a="1"/>
  <c r="AA4184" i="3" s="1"/>
  <c r="AA4185" i="3" a="1"/>
  <c r="AA4185" i="3" s="1"/>
  <c r="AA4186" i="3" a="1"/>
  <c r="AA4186" i="3" s="1"/>
  <c r="AA4187" i="3" a="1"/>
  <c r="AA4187" i="3" s="1"/>
  <c r="AA4188" i="3" a="1"/>
  <c r="AA4188" i="3" s="1"/>
  <c r="AA4189" i="3" a="1"/>
  <c r="AA4189" i="3" s="1"/>
  <c r="AA4190" i="3" a="1"/>
  <c r="AA4190" i="3" s="1"/>
  <c r="AA4191" i="3" a="1"/>
  <c r="AA4191" i="3" s="1"/>
  <c r="AA4192" i="3" a="1"/>
  <c r="AA4192" i="3" s="1"/>
  <c r="AA4193" i="3" a="1"/>
  <c r="AA4193" i="3" s="1"/>
  <c r="AA4194" i="3" a="1"/>
  <c r="AA4194" i="3" s="1"/>
  <c r="AA4195" i="3" a="1"/>
  <c r="AA4195" i="3" s="1"/>
  <c r="AA4196" i="3" a="1"/>
  <c r="AA4196" i="3" s="1"/>
  <c r="AA4197" i="3" a="1"/>
  <c r="AA4197" i="3" s="1"/>
  <c r="AA4198" i="3" a="1"/>
  <c r="AA4198" i="3" s="1"/>
  <c r="AA4199" i="3" a="1"/>
  <c r="AA4199" i="3" s="1"/>
  <c r="AA4200" i="3" a="1"/>
  <c r="AA4200" i="3" s="1"/>
  <c r="AA4201" i="3" a="1"/>
  <c r="AA4201" i="3" s="1"/>
  <c r="AA4202" i="3" a="1"/>
  <c r="AA4202" i="3" s="1"/>
  <c r="AA4203" i="3" a="1"/>
  <c r="AA4203" i="3" s="1"/>
  <c r="AA4204" i="3" a="1"/>
  <c r="AA4204" i="3" s="1"/>
  <c r="AA4205" i="3" a="1"/>
  <c r="AA4205" i="3" s="1"/>
  <c r="AA4206" i="3" a="1"/>
  <c r="AA4206" i="3" s="1"/>
  <c r="AA4207" i="3" a="1"/>
  <c r="AA4207" i="3" s="1"/>
  <c r="AA4208" i="3" a="1"/>
  <c r="AA4208" i="3" s="1"/>
  <c r="AA4209" i="3" a="1"/>
  <c r="AA4209" i="3" s="1"/>
  <c r="AA4210" i="3" a="1"/>
  <c r="AA4210" i="3" s="1"/>
  <c r="AA4211" i="3" a="1"/>
  <c r="AA4211" i="3" s="1"/>
  <c r="AA4212" i="3" a="1"/>
  <c r="AA4212" i="3" s="1"/>
  <c r="AA4213" i="3" a="1"/>
  <c r="AA4213" i="3" s="1"/>
  <c r="AA4214" i="3" a="1"/>
  <c r="AA4214" i="3" s="1"/>
  <c r="AA4215" i="3" a="1"/>
  <c r="AA4215" i="3" s="1"/>
  <c r="AA4216" i="3" a="1"/>
  <c r="AA4216" i="3" s="1"/>
  <c r="AA4217" i="3" a="1"/>
  <c r="AA4217" i="3" s="1"/>
  <c r="AA4218" i="3" a="1"/>
  <c r="AA4218" i="3" s="1"/>
  <c r="AA4219" i="3" a="1"/>
  <c r="AA4219" i="3" s="1"/>
  <c r="AA4220" i="3" a="1"/>
  <c r="AA4220" i="3" s="1"/>
  <c r="AA4221" i="3" a="1"/>
  <c r="AA4221" i="3" s="1"/>
  <c r="AA4222" i="3" a="1"/>
  <c r="AA4222" i="3" s="1"/>
  <c r="AA4223" i="3" a="1"/>
  <c r="AA4223" i="3" s="1"/>
  <c r="AA4224" i="3" a="1"/>
  <c r="AA4224" i="3" s="1"/>
  <c r="AA4225" i="3" a="1"/>
  <c r="AA4225" i="3" s="1"/>
  <c r="AA4226" i="3" a="1"/>
  <c r="AA4226" i="3" s="1"/>
  <c r="AA4227" i="3" a="1"/>
  <c r="AA4227" i="3" s="1"/>
  <c r="AA4228" i="3" a="1"/>
  <c r="AA4228" i="3" s="1"/>
  <c r="AA4229" i="3" a="1"/>
  <c r="AA4229" i="3" s="1"/>
  <c r="AA4230" i="3" a="1"/>
  <c r="AA4230" i="3" s="1"/>
  <c r="AA4231" i="3" a="1"/>
  <c r="AA4231" i="3" s="1"/>
  <c r="AA4232" i="3" a="1"/>
  <c r="AA4232" i="3" s="1"/>
  <c r="AA4233" i="3" a="1"/>
  <c r="AA4233" i="3" s="1"/>
  <c r="AA4234" i="3" a="1"/>
  <c r="AA4234" i="3" s="1"/>
  <c r="AA4235" i="3" a="1"/>
  <c r="AA4235" i="3" s="1"/>
  <c r="AA4236" i="3" a="1"/>
  <c r="AA4236" i="3" s="1"/>
  <c r="AA4237" i="3" a="1"/>
  <c r="AA4237" i="3" s="1"/>
  <c r="AA4238" i="3" a="1"/>
  <c r="AA4238" i="3" s="1"/>
  <c r="AA4239" i="3" a="1"/>
  <c r="AA4239" i="3" s="1"/>
  <c r="AA4240" i="3" a="1"/>
  <c r="AA4240" i="3" s="1"/>
  <c r="AA4241" i="3" a="1"/>
  <c r="AA4241" i="3" s="1"/>
  <c r="AA4242" i="3" a="1"/>
  <c r="AA4242" i="3" s="1"/>
  <c r="AA4243" i="3" a="1"/>
  <c r="AA4243" i="3" s="1"/>
  <c r="AA4244" i="3" a="1"/>
  <c r="AA4244" i="3" s="1"/>
  <c r="AA4245" i="3" a="1"/>
  <c r="AA4245" i="3" s="1"/>
  <c r="AA4246" i="3" a="1"/>
  <c r="AA4246" i="3" s="1"/>
  <c r="AA4247" i="3" a="1"/>
  <c r="AA4247" i="3" s="1"/>
  <c r="AA4248" i="3" a="1"/>
  <c r="AA4248" i="3" s="1"/>
  <c r="AA4249" i="3" a="1"/>
  <c r="AA4249" i="3" s="1"/>
  <c r="AA4250" i="3" a="1"/>
  <c r="AA4250" i="3" s="1"/>
  <c r="AA4251" i="3" a="1"/>
  <c r="AA4251" i="3" s="1"/>
  <c r="AA4252" i="3" a="1"/>
  <c r="AA4252" i="3" s="1"/>
  <c r="AA4253" i="3" a="1"/>
  <c r="AA4253" i="3" s="1"/>
  <c r="AA4254" i="3" a="1"/>
  <c r="AA4254" i="3" s="1"/>
  <c r="AA4255" i="3" a="1"/>
  <c r="AA4255" i="3" s="1"/>
  <c r="AA4256" i="3" a="1"/>
  <c r="AA4256" i="3" s="1"/>
  <c r="AA4257" i="3" a="1"/>
  <c r="AA4257" i="3" s="1"/>
  <c r="AA4258" i="3" a="1"/>
  <c r="AA4258" i="3" s="1"/>
  <c r="AA4259" i="3" a="1"/>
  <c r="AA4259" i="3" s="1"/>
  <c r="AA4260" i="3" a="1"/>
  <c r="AA4260" i="3" s="1"/>
  <c r="AA4261" i="3" a="1"/>
  <c r="AA4261" i="3" s="1"/>
  <c r="AA4262" i="3" a="1"/>
  <c r="AA4262" i="3" s="1"/>
  <c r="AA4263" i="3" a="1"/>
  <c r="AA4263" i="3" s="1"/>
  <c r="AA4264" i="3" a="1"/>
  <c r="AA4264" i="3" s="1"/>
  <c r="AA4265" i="3" a="1"/>
  <c r="AA4265" i="3" s="1"/>
  <c r="AA4266" i="3" a="1"/>
  <c r="AA4266" i="3" s="1"/>
  <c r="AA4267" i="3" a="1"/>
  <c r="AA4267" i="3" s="1"/>
  <c r="AA4268" i="3" a="1"/>
  <c r="AA4268" i="3" s="1"/>
  <c r="AA4269" i="3" a="1"/>
  <c r="AA4269" i="3" s="1"/>
  <c r="AA4270" i="3" a="1"/>
  <c r="AA4270" i="3" s="1"/>
  <c r="AA4271" i="3" a="1"/>
  <c r="AA4271" i="3" s="1"/>
  <c r="AA4272" i="3" a="1"/>
  <c r="AA4272" i="3" s="1"/>
  <c r="AA4273" i="3" a="1"/>
  <c r="AA4273" i="3" s="1"/>
  <c r="AA4274" i="3" a="1"/>
  <c r="AA4274" i="3" s="1"/>
  <c r="AA4275" i="3" a="1"/>
  <c r="AA4275" i="3" s="1"/>
  <c r="AA4276" i="3" a="1"/>
  <c r="AA4276" i="3" s="1"/>
  <c r="AA4277" i="3" a="1"/>
  <c r="AA4277" i="3" s="1"/>
  <c r="AA4278" i="3" a="1"/>
  <c r="AA4278" i="3" s="1"/>
  <c r="AA4279" i="3" a="1"/>
  <c r="AA4279" i="3" s="1"/>
  <c r="AA4280" i="3" a="1"/>
  <c r="AA4280" i="3" s="1"/>
  <c r="AA4281" i="3" a="1"/>
  <c r="AA4281" i="3" s="1"/>
  <c r="AA4282" i="3" a="1"/>
  <c r="AA4282" i="3" s="1"/>
  <c r="AA4283" i="3" a="1"/>
  <c r="AA4283" i="3" s="1"/>
  <c r="AA4284" i="3" a="1"/>
  <c r="AA4284" i="3" s="1"/>
  <c r="AA4285" i="3" a="1"/>
  <c r="AA4285" i="3" s="1"/>
  <c r="AA4286" i="3" a="1"/>
  <c r="AA4286" i="3" s="1"/>
  <c r="AA4287" i="3" a="1"/>
  <c r="AA4287" i="3" s="1"/>
  <c r="AA4288" i="3" a="1"/>
  <c r="AA4288" i="3" s="1"/>
  <c r="AA4289" i="3" a="1"/>
  <c r="AA4289" i="3" s="1"/>
  <c r="AA4290" i="3" a="1"/>
  <c r="AA4290" i="3" s="1"/>
  <c r="AA4291" i="3" a="1"/>
  <c r="AA4291" i="3" s="1"/>
  <c r="AA4292" i="3" a="1"/>
  <c r="AA4292" i="3" s="1"/>
  <c r="AA4293" i="3" a="1"/>
  <c r="AA4293" i="3" s="1"/>
  <c r="AA4294" i="3" a="1"/>
  <c r="AA4294" i="3" s="1"/>
  <c r="AA4295" i="3" a="1"/>
  <c r="AA4295" i="3" s="1"/>
  <c r="AA4296" i="3" a="1"/>
  <c r="AA4296" i="3" s="1"/>
  <c r="AA4297" i="3" a="1"/>
  <c r="AA4297" i="3" s="1"/>
  <c r="AA4298" i="3" a="1"/>
  <c r="AA4298" i="3" s="1"/>
  <c r="AA4299" i="3" a="1"/>
  <c r="AA4299" i="3" s="1"/>
  <c r="AA4300" i="3" a="1"/>
  <c r="AA4300" i="3" s="1"/>
  <c r="AA4301" i="3" a="1"/>
  <c r="AA4301" i="3" s="1"/>
  <c r="AA4302" i="3" a="1"/>
  <c r="AA4302" i="3" s="1"/>
  <c r="AA4303" i="3" a="1"/>
  <c r="AA4303" i="3" s="1"/>
  <c r="AA4304" i="3" a="1"/>
  <c r="AA4304" i="3" s="1"/>
  <c r="AA4305" i="3" a="1"/>
  <c r="AA4305" i="3" s="1"/>
  <c r="AA4306" i="3" a="1"/>
  <c r="AA4306" i="3" s="1"/>
  <c r="AA4307" i="3" a="1"/>
  <c r="AA4307" i="3" s="1"/>
  <c r="AA4308" i="3" a="1"/>
  <c r="AA4308" i="3" s="1"/>
  <c r="AA4309" i="3" a="1"/>
  <c r="AA4309" i="3" s="1"/>
  <c r="AA4310" i="3" a="1"/>
  <c r="AA4310" i="3" s="1"/>
  <c r="AA4311" i="3" a="1"/>
  <c r="AA4311" i="3" s="1"/>
  <c r="AA4312" i="3" a="1"/>
  <c r="AA4312" i="3" s="1"/>
  <c r="AA4313" i="3" a="1"/>
  <c r="AA4313" i="3" s="1"/>
  <c r="AA4314" i="3" a="1"/>
  <c r="AA4314" i="3" s="1"/>
  <c r="AA4315" i="3" a="1"/>
  <c r="AA4315" i="3" s="1"/>
  <c r="AA4316" i="3" a="1"/>
  <c r="AA4316" i="3" s="1"/>
  <c r="AA4317" i="3" a="1"/>
  <c r="AA4317" i="3" s="1"/>
  <c r="AA4318" i="3" a="1"/>
  <c r="AA4318" i="3" s="1"/>
  <c r="AA4319" i="3" a="1"/>
  <c r="AA4319" i="3" s="1"/>
  <c r="AA4320" i="3" a="1"/>
  <c r="AA4320" i="3" s="1"/>
  <c r="AA4321" i="3" a="1"/>
  <c r="AA4321" i="3" s="1"/>
  <c r="AA4322" i="3" a="1"/>
  <c r="AA4322" i="3" s="1"/>
  <c r="AA4323" i="3" a="1"/>
  <c r="AA4323" i="3" s="1"/>
  <c r="AA4324" i="3" a="1"/>
  <c r="AA4324" i="3" s="1"/>
  <c r="AA4325" i="3" a="1"/>
  <c r="AA4325" i="3" s="1"/>
  <c r="AA4326" i="3" a="1"/>
  <c r="AA4326" i="3" s="1"/>
  <c r="AA4327" i="3" a="1"/>
  <c r="AA4327" i="3" s="1"/>
  <c r="AA4328" i="3" a="1"/>
  <c r="AA4328" i="3" s="1"/>
  <c r="AA4329" i="3" a="1"/>
  <c r="AA4329" i="3" s="1"/>
  <c r="AA4330" i="3" a="1"/>
  <c r="AA4330" i="3" s="1"/>
  <c r="AA4331" i="3" a="1"/>
  <c r="AA4331" i="3" s="1"/>
  <c r="AA4332" i="3" a="1"/>
  <c r="AA4332" i="3" s="1"/>
  <c r="AA4333" i="3" a="1"/>
  <c r="AA4333" i="3" s="1"/>
  <c r="AA4334" i="3" a="1"/>
  <c r="AA4334" i="3" s="1"/>
  <c r="AA4335" i="3" a="1"/>
  <c r="AA4335" i="3" s="1"/>
  <c r="AA4336" i="3" a="1"/>
  <c r="AA4336" i="3" s="1"/>
  <c r="AA4337" i="3" a="1"/>
  <c r="AA4337" i="3" s="1"/>
  <c r="AA4338" i="3" a="1"/>
  <c r="AA4338" i="3" s="1"/>
  <c r="AA4339" i="3" a="1"/>
  <c r="AA4339" i="3" s="1"/>
  <c r="AA4340" i="3" a="1"/>
  <c r="AA4340" i="3" s="1"/>
  <c r="AA4341" i="3" a="1"/>
  <c r="AA4341" i="3" s="1"/>
  <c r="AA4342" i="3" a="1"/>
  <c r="AA4342" i="3" s="1"/>
  <c r="AA4343" i="3" a="1"/>
  <c r="AA4343" i="3" s="1"/>
  <c r="AA4344" i="3" a="1"/>
  <c r="AA4344" i="3" s="1"/>
  <c r="AA4345" i="3" a="1"/>
  <c r="AA4345" i="3" s="1"/>
  <c r="AA4346" i="3" a="1"/>
  <c r="AA4346" i="3" s="1"/>
  <c r="AA4347" i="3" a="1"/>
  <c r="AA4347" i="3" s="1"/>
  <c r="AA4348" i="3" a="1"/>
  <c r="AA4348" i="3" s="1"/>
  <c r="AA4349" i="3" a="1"/>
  <c r="AA4349" i="3" s="1"/>
  <c r="AA4350" i="3" a="1"/>
  <c r="AA4350" i="3" s="1"/>
  <c r="AA4351" i="3" a="1"/>
  <c r="AA4351" i="3" s="1"/>
  <c r="AA4352" i="3" a="1"/>
  <c r="AA4352" i="3" s="1"/>
  <c r="AA4353" i="3" a="1"/>
  <c r="AA4353" i="3" s="1"/>
  <c r="AA4354" i="3" a="1"/>
  <c r="AA4354" i="3" s="1"/>
  <c r="AA4355" i="3" a="1"/>
  <c r="AA4355" i="3" s="1"/>
  <c r="AA4356" i="3" a="1"/>
  <c r="AA4356" i="3" s="1"/>
  <c r="AA4357" i="3" a="1"/>
  <c r="AA4357" i="3" s="1"/>
  <c r="AA4358" i="3" a="1"/>
  <c r="AA4358" i="3" s="1"/>
  <c r="AA4359" i="3" a="1"/>
  <c r="AA4359" i="3" s="1"/>
  <c r="AA4360" i="3" a="1"/>
  <c r="AA4360" i="3" s="1"/>
  <c r="AA4361" i="3" a="1"/>
  <c r="AA4361" i="3" s="1"/>
  <c r="AA4362" i="3" a="1"/>
  <c r="AA4362" i="3" s="1"/>
  <c r="AA4363" i="3" a="1"/>
  <c r="AA4363" i="3" s="1"/>
  <c r="AA4364" i="3" a="1"/>
  <c r="AA4364" i="3" s="1"/>
  <c r="AA4365" i="3" a="1"/>
  <c r="AA4365" i="3" s="1"/>
  <c r="AA4366" i="3" a="1"/>
  <c r="AA4366" i="3" s="1"/>
  <c r="AA4367" i="3" a="1"/>
  <c r="AA4367" i="3" s="1"/>
  <c r="AA4368" i="3" a="1"/>
  <c r="AA4368" i="3" s="1"/>
  <c r="AA4369" i="3" a="1"/>
  <c r="AA4369" i="3" s="1"/>
  <c r="AA4370" i="3" a="1"/>
  <c r="AA4370" i="3" s="1"/>
  <c r="AA4371" i="3" a="1"/>
  <c r="AA4371" i="3" s="1"/>
  <c r="AA4372" i="3" a="1"/>
  <c r="AA4372" i="3" s="1"/>
  <c r="AA4373" i="3" a="1"/>
  <c r="AA4373" i="3" s="1"/>
  <c r="AA4374" i="3" a="1"/>
  <c r="AA4374" i="3" s="1"/>
  <c r="AA4375" i="3" a="1"/>
  <c r="AA4375" i="3" s="1"/>
  <c r="AA4376" i="3" a="1"/>
  <c r="AA4376" i="3" s="1"/>
  <c r="AA4377" i="3" a="1"/>
  <c r="AA4377" i="3" s="1"/>
  <c r="AA4378" i="3" a="1"/>
  <c r="AA4378" i="3" s="1"/>
  <c r="AA4379" i="3" a="1"/>
  <c r="AA4379" i="3" s="1"/>
  <c r="AA4380" i="3" a="1"/>
  <c r="AA4380" i="3" s="1"/>
  <c r="AA4381" i="3" a="1"/>
  <c r="AA4381" i="3" s="1"/>
  <c r="AA4382" i="3" a="1"/>
  <c r="AA4382" i="3" s="1"/>
  <c r="AA4383" i="3" a="1"/>
  <c r="AA4383" i="3" s="1"/>
  <c r="AA4384" i="3" a="1"/>
  <c r="AA4384" i="3" s="1"/>
  <c r="AA4385" i="3" a="1"/>
  <c r="AA4385" i="3" s="1"/>
  <c r="AA4386" i="3" a="1"/>
  <c r="AA4386" i="3" s="1"/>
  <c r="AA4387" i="3" a="1"/>
  <c r="AA4387" i="3" s="1"/>
  <c r="AA4388" i="3" a="1"/>
  <c r="AA4388" i="3" s="1"/>
  <c r="AA4389" i="3" a="1"/>
  <c r="AA4389" i="3" s="1"/>
  <c r="AA4390" i="3" a="1"/>
  <c r="AA4390" i="3" s="1"/>
  <c r="AA4391" i="3" a="1"/>
  <c r="AA4391" i="3" s="1"/>
  <c r="AA4392" i="3" a="1"/>
  <c r="AA4392" i="3" s="1"/>
  <c r="AA4393" i="3" a="1"/>
  <c r="AA4393" i="3" s="1"/>
  <c r="AA4394" i="3" a="1"/>
  <c r="AA4394" i="3" s="1"/>
  <c r="AA4395" i="3" a="1"/>
  <c r="AA4395" i="3" s="1"/>
  <c r="AA4396" i="3" a="1"/>
  <c r="AA4396" i="3" s="1"/>
  <c r="AA4397" i="3" a="1"/>
  <c r="AA4397" i="3" s="1"/>
  <c r="AA4398" i="3" a="1"/>
  <c r="AA4398" i="3" s="1"/>
  <c r="AA4399" i="3" a="1"/>
  <c r="AA4399" i="3" s="1"/>
  <c r="AA4400" i="3" a="1"/>
  <c r="AA4400" i="3" s="1"/>
  <c r="AA4401" i="3" a="1"/>
  <c r="AA4401" i="3" s="1"/>
  <c r="AA4402" i="3" a="1"/>
  <c r="AA4402" i="3" s="1"/>
  <c r="AA4403" i="3" a="1"/>
  <c r="AA4403" i="3" s="1"/>
  <c r="AA4404" i="3" a="1"/>
  <c r="AA4404" i="3" s="1"/>
  <c r="AA4405" i="3" a="1"/>
  <c r="AA4405" i="3" s="1"/>
  <c r="AA4406" i="3" a="1"/>
  <c r="AA4406" i="3" s="1"/>
  <c r="AA4407" i="3" a="1"/>
  <c r="AA4407" i="3" s="1"/>
  <c r="AA4408" i="3" a="1"/>
  <c r="AA4408" i="3" s="1"/>
  <c r="AA4409" i="3" a="1"/>
  <c r="AA4409" i="3" s="1"/>
  <c r="AA4410" i="3" a="1"/>
  <c r="AA4410" i="3" s="1"/>
  <c r="AA4411" i="3" a="1"/>
  <c r="AA4411" i="3" s="1"/>
  <c r="AA4412" i="3" a="1"/>
  <c r="AA4412" i="3" s="1"/>
  <c r="AA4413" i="3" a="1"/>
  <c r="AA4413" i="3" s="1"/>
  <c r="AA4414" i="3" a="1"/>
  <c r="AA4414" i="3" s="1"/>
  <c r="AA4415" i="3" a="1"/>
  <c r="AA4415" i="3" s="1"/>
  <c r="AA4416" i="3" a="1"/>
  <c r="AA4416" i="3" s="1"/>
  <c r="AA4417" i="3" a="1"/>
  <c r="AA4417" i="3" s="1"/>
  <c r="AA4418" i="3" a="1"/>
  <c r="AA4418" i="3" s="1"/>
  <c r="AA4419" i="3" a="1"/>
  <c r="AA4419" i="3" s="1"/>
  <c r="AA4420" i="3" a="1"/>
  <c r="AA4420" i="3" s="1"/>
  <c r="AA4421" i="3" a="1"/>
  <c r="AA4421" i="3" s="1"/>
  <c r="AA4422" i="3" a="1"/>
  <c r="AA4422" i="3" s="1"/>
  <c r="AA4423" i="3" a="1"/>
  <c r="AA4423" i="3" s="1"/>
  <c r="AA4424" i="3" a="1"/>
  <c r="AA4424" i="3" s="1"/>
  <c r="AA4425" i="3" a="1"/>
  <c r="AA4425" i="3" s="1"/>
  <c r="AA4426" i="3" a="1"/>
  <c r="AA4426" i="3" s="1"/>
  <c r="AA4427" i="3" a="1"/>
  <c r="AA4427" i="3" s="1"/>
  <c r="AA4428" i="3" a="1"/>
  <c r="AA4428" i="3" s="1"/>
  <c r="AA4429" i="3" a="1"/>
  <c r="AA4429" i="3" s="1"/>
  <c r="AA4430" i="3" a="1"/>
  <c r="AA4430" i="3" s="1"/>
  <c r="AA4431" i="3" a="1"/>
  <c r="AA4431" i="3" s="1"/>
  <c r="AA4432" i="3" a="1"/>
  <c r="AA4432" i="3" s="1"/>
  <c r="AA4433" i="3" a="1"/>
  <c r="AA4433" i="3" s="1"/>
  <c r="AA4434" i="3" a="1"/>
  <c r="AA4434" i="3" s="1"/>
  <c r="AA4435" i="3" a="1"/>
  <c r="AA4435" i="3" s="1"/>
  <c r="AA4436" i="3" a="1"/>
  <c r="AA4436" i="3" s="1"/>
  <c r="AA4437" i="3" a="1"/>
  <c r="AA4437" i="3" s="1"/>
  <c r="AA4438" i="3" a="1"/>
  <c r="AA4438" i="3" s="1"/>
  <c r="AA4439" i="3" a="1"/>
  <c r="AA4439" i="3" s="1"/>
  <c r="AA4440" i="3" a="1"/>
  <c r="AA4440" i="3" s="1"/>
  <c r="AA4441" i="3" a="1"/>
  <c r="AA4441" i="3" s="1"/>
  <c r="AA4442" i="3" a="1"/>
  <c r="AA4442" i="3" s="1"/>
  <c r="AA4443" i="3" a="1"/>
  <c r="AA4443" i="3" s="1"/>
  <c r="AA4444" i="3" a="1"/>
  <c r="AA4444" i="3" s="1"/>
  <c r="AA4445" i="3" a="1"/>
  <c r="AA4445" i="3" s="1"/>
  <c r="AA4446" i="3" a="1"/>
  <c r="AA4446" i="3" s="1"/>
  <c r="AA4447" i="3" a="1"/>
  <c r="AA4447" i="3" s="1"/>
  <c r="AA4448" i="3" a="1"/>
  <c r="AA4448" i="3" s="1"/>
  <c r="AA4449" i="3" a="1"/>
  <c r="AA4449" i="3" s="1"/>
  <c r="AA4450" i="3" a="1"/>
  <c r="AA4450" i="3" s="1"/>
  <c r="AA4451" i="3" a="1"/>
  <c r="AA4451" i="3" s="1"/>
  <c r="AA4452" i="3" a="1"/>
  <c r="AA4452" i="3" s="1"/>
  <c r="AA4453" i="3" a="1"/>
  <c r="AA4453" i="3" s="1"/>
  <c r="AA4454" i="3" a="1"/>
  <c r="AA4454" i="3" s="1"/>
  <c r="AA4455" i="3" a="1"/>
  <c r="AA4455" i="3" s="1"/>
  <c r="AA4456" i="3" a="1"/>
  <c r="AA4456" i="3" s="1"/>
  <c r="AA4457" i="3" a="1"/>
  <c r="AA4457" i="3" s="1"/>
  <c r="AA4458" i="3" a="1"/>
  <c r="AA4458" i="3" s="1"/>
  <c r="AA4459" i="3" a="1"/>
  <c r="AA4459" i="3" s="1"/>
  <c r="AA4460" i="3" a="1"/>
  <c r="AA4460" i="3" s="1"/>
  <c r="AA4461" i="3" a="1"/>
  <c r="AA4461" i="3" s="1"/>
  <c r="AA4462" i="3" a="1"/>
  <c r="AA4462" i="3" s="1"/>
  <c r="AA4463" i="3" a="1"/>
  <c r="AA4463" i="3" s="1"/>
  <c r="AA4464" i="3" a="1"/>
  <c r="AA4464" i="3" s="1"/>
  <c r="AA4465" i="3" a="1"/>
  <c r="AA4465" i="3" s="1"/>
  <c r="AA4466" i="3" a="1"/>
  <c r="AA4466" i="3" s="1"/>
  <c r="AA4467" i="3" a="1"/>
  <c r="AA4467" i="3" s="1"/>
  <c r="AA4468" i="3" a="1"/>
  <c r="AA4468" i="3" s="1"/>
  <c r="AA4469" i="3" a="1"/>
  <c r="AA4469" i="3" s="1"/>
  <c r="AA4470" i="3" a="1"/>
  <c r="AA4470" i="3" s="1"/>
  <c r="AA4471" i="3" a="1"/>
  <c r="AA4471" i="3" s="1"/>
  <c r="AA4472" i="3" a="1"/>
  <c r="AA4472" i="3" s="1"/>
  <c r="AA4473" i="3" a="1"/>
  <c r="AA4473" i="3" s="1"/>
  <c r="AA4474" i="3" a="1"/>
  <c r="AA4474" i="3" s="1"/>
  <c r="AA4475" i="3" a="1"/>
  <c r="AA4475" i="3" s="1"/>
  <c r="AA4476" i="3" a="1"/>
  <c r="AA4476" i="3" s="1"/>
  <c r="AA4477" i="3" a="1"/>
  <c r="AA4477" i="3" s="1"/>
  <c r="AA4478" i="3" a="1"/>
  <c r="AA4478" i="3" s="1"/>
  <c r="AA4479" i="3" a="1"/>
  <c r="AA4479" i="3" s="1"/>
  <c r="AA4480" i="3" a="1"/>
  <c r="AA4480" i="3" s="1"/>
  <c r="AA4481" i="3" a="1"/>
  <c r="AA4481" i="3" s="1"/>
  <c r="AA4482" i="3" a="1"/>
  <c r="AA4482" i="3" s="1"/>
  <c r="AA4483" i="3" a="1"/>
  <c r="AA4483" i="3" s="1"/>
  <c r="AA4484" i="3" a="1"/>
  <c r="AA4484" i="3" s="1"/>
  <c r="AA4485" i="3" a="1"/>
  <c r="AA4485" i="3" s="1"/>
  <c r="AA4486" i="3" a="1"/>
  <c r="AA4486" i="3" s="1"/>
  <c r="AA4487" i="3" a="1"/>
  <c r="AA4487" i="3" s="1"/>
  <c r="AA4488" i="3" a="1"/>
  <c r="AA4488" i="3" s="1"/>
  <c r="AA4489" i="3" a="1"/>
  <c r="AA4489" i="3" s="1"/>
  <c r="AA4490" i="3" a="1"/>
  <c r="AA4490" i="3" s="1"/>
  <c r="AA4491" i="3" a="1"/>
  <c r="AA4491" i="3" s="1"/>
  <c r="AA4492" i="3" a="1"/>
  <c r="AA4492" i="3" s="1"/>
  <c r="AA4493" i="3" a="1"/>
  <c r="AA4493" i="3" s="1"/>
  <c r="AA4494" i="3" a="1"/>
  <c r="AA4494" i="3" s="1"/>
  <c r="AA4495" i="3" a="1"/>
  <c r="AA4495" i="3" s="1"/>
  <c r="AA4496" i="3" a="1"/>
  <c r="AA4496" i="3" s="1"/>
  <c r="AA4497" i="3" a="1"/>
  <c r="AA4497" i="3" s="1"/>
  <c r="AA4498" i="3" a="1"/>
  <c r="AA4498" i="3" s="1"/>
  <c r="AA4499" i="3" a="1"/>
  <c r="AA4499" i="3" s="1"/>
  <c r="AA4500" i="3" a="1"/>
  <c r="AA4500" i="3" s="1"/>
  <c r="AA4501" i="3" a="1"/>
  <c r="AA4501" i="3" s="1"/>
  <c r="AA4502" i="3" a="1"/>
  <c r="AA4502" i="3" s="1"/>
  <c r="AA4503" i="3" a="1"/>
  <c r="AA4503" i="3" s="1"/>
  <c r="AA4504" i="3" a="1"/>
  <c r="AA4504" i="3" s="1"/>
  <c r="AA4505" i="3" a="1"/>
  <c r="AA4505" i="3" s="1"/>
  <c r="AA4506" i="3" a="1"/>
  <c r="AA4506" i="3" s="1"/>
  <c r="AA4507" i="3" a="1"/>
  <c r="AA4507" i="3" s="1"/>
  <c r="AA4508" i="3" a="1"/>
  <c r="AA4508" i="3" s="1"/>
  <c r="AA4509" i="3" a="1"/>
  <c r="AA4509" i="3" s="1"/>
  <c r="AA4510" i="3" a="1"/>
  <c r="AA4510" i="3" s="1"/>
  <c r="AA4511" i="3" a="1"/>
  <c r="AA4511" i="3" s="1"/>
  <c r="AA4512" i="3" a="1"/>
  <c r="AA4512" i="3" s="1"/>
  <c r="AA4513" i="3" a="1"/>
  <c r="AA4513" i="3" s="1"/>
  <c r="AA4514" i="3" a="1"/>
  <c r="AA4514" i="3" s="1"/>
  <c r="AA4515" i="3" a="1"/>
  <c r="AA4515" i="3" s="1"/>
  <c r="AA4516" i="3" a="1"/>
  <c r="AA4516" i="3" s="1"/>
  <c r="AA4517" i="3" a="1"/>
  <c r="AA4517" i="3" s="1"/>
  <c r="AA4518" i="3" a="1"/>
  <c r="AA4518" i="3" s="1"/>
  <c r="AA4519" i="3" a="1"/>
  <c r="AA4519" i="3" s="1"/>
  <c r="AA4520" i="3" a="1"/>
  <c r="AA4520" i="3" s="1"/>
  <c r="AA4521" i="3" a="1"/>
  <c r="AA4521" i="3" s="1"/>
  <c r="AA4522" i="3" a="1"/>
  <c r="AA4522" i="3" s="1"/>
  <c r="AA4523" i="3" a="1"/>
  <c r="AA4523" i="3" s="1"/>
  <c r="AA4524" i="3" a="1"/>
  <c r="AA4524" i="3" s="1"/>
  <c r="AA4525" i="3" a="1"/>
  <c r="AA4525" i="3" s="1"/>
  <c r="AA4526" i="3" a="1"/>
  <c r="AA4526" i="3" s="1"/>
  <c r="AA4527" i="3" a="1"/>
  <c r="AA4527" i="3" s="1"/>
  <c r="AA4528" i="3" a="1"/>
  <c r="AA4528" i="3" s="1"/>
  <c r="AA4529" i="3" a="1"/>
  <c r="AA4529" i="3" s="1"/>
  <c r="AA4530" i="3" a="1"/>
  <c r="AA4530" i="3" s="1"/>
  <c r="AA4531" i="3" a="1"/>
  <c r="AA4531" i="3" s="1"/>
  <c r="AA4532" i="3" a="1"/>
  <c r="AA4532" i="3" s="1"/>
  <c r="AA4533" i="3" a="1"/>
  <c r="AA4533" i="3" s="1"/>
  <c r="AA4534" i="3" a="1"/>
  <c r="AA4534" i="3" s="1"/>
  <c r="AA4535" i="3" a="1"/>
  <c r="AA4535" i="3" s="1"/>
  <c r="AA4536" i="3" a="1"/>
  <c r="AA4536" i="3" s="1"/>
  <c r="AA4537" i="3" a="1"/>
  <c r="AA4537" i="3" s="1"/>
  <c r="AA4538" i="3" a="1"/>
  <c r="AA4538" i="3" s="1"/>
  <c r="AA4539" i="3" a="1"/>
  <c r="AA4539" i="3" s="1"/>
  <c r="AA4540" i="3" a="1"/>
  <c r="AA4540" i="3" s="1"/>
  <c r="AA4541" i="3" a="1"/>
  <c r="AA4541" i="3" s="1"/>
  <c r="AA4542" i="3" a="1"/>
  <c r="AA4542" i="3" s="1"/>
  <c r="AA4543" i="3" a="1"/>
  <c r="AA4543" i="3" s="1"/>
  <c r="AA4544" i="3" a="1"/>
  <c r="AA4544" i="3" s="1"/>
  <c r="AA4545" i="3" a="1"/>
  <c r="AA4545" i="3" s="1"/>
  <c r="AA4546" i="3" a="1"/>
  <c r="AA4546" i="3" s="1"/>
  <c r="AA4547" i="3" a="1"/>
  <c r="AA4547" i="3" s="1"/>
  <c r="AA4548" i="3" a="1"/>
  <c r="AA4548" i="3" s="1"/>
  <c r="AA4549" i="3" a="1"/>
  <c r="AA4549" i="3" s="1"/>
  <c r="AA4550" i="3" a="1"/>
  <c r="AA4550" i="3" s="1"/>
  <c r="AA4551" i="3" a="1"/>
  <c r="AA4551" i="3" s="1"/>
  <c r="AA4552" i="3" a="1"/>
  <c r="AA4552" i="3" s="1"/>
  <c r="AA4553" i="3" a="1"/>
  <c r="AA4553" i="3" s="1"/>
  <c r="AA4554" i="3" a="1"/>
  <c r="AA4554" i="3" s="1"/>
  <c r="AA4555" i="3" a="1"/>
  <c r="AA4555" i="3" s="1"/>
  <c r="AA4556" i="3" a="1"/>
  <c r="AA4556" i="3" s="1"/>
  <c r="AA4557" i="3" a="1"/>
  <c r="AA4557" i="3" s="1"/>
  <c r="AA4558" i="3" a="1"/>
  <c r="AA4558" i="3" s="1"/>
  <c r="AA4559" i="3" a="1"/>
  <c r="AA4559" i="3" s="1"/>
  <c r="AA4560" i="3" a="1"/>
  <c r="AA4560" i="3" s="1"/>
  <c r="AA4561" i="3" a="1"/>
  <c r="AA4561" i="3" s="1"/>
  <c r="AA4562" i="3" a="1"/>
  <c r="AA4562" i="3" s="1"/>
  <c r="AA4563" i="3" a="1"/>
  <c r="AA4563" i="3" s="1"/>
  <c r="AA4564" i="3" a="1"/>
  <c r="AA4564" i="3" s="1"/>
  <c r="AA4565" i="3" a="1"/>
  <c r="AA4565" i="3" s="1"/>
  <c r="AA4566" i="3" a="1"/>
  <c r="AA4566" i="3" s="1"/>
  <c r="AA4567" i="3" a="1"/>
  <c r="AA4567" i="3" s="1"/>
  <c r="AA4568" i="3" a="1"/>
  <c r="AA4568" i="3" s="1"/>
  <c r="AA4569" i="3" a="1"/>
  <c r="AA4569" i="3" s="1"/>
  <c r="AA4570" i="3" a="1"/>
  <c r="AA4570" i="3" s="1"/>
  <c r="AA4571" i="3" a="1"/>
  <c r="AA4571" i="3" s="1"/>
  <c r="AA4572" i="3" a="1"/>
  <c r="AA4572" i="3" s="1"/>
  <c r="AA4573" i="3" a="1"/>
  <c r="AA4573" i="3" s="1"/>
  <c r="AA4574" i="3" a="1"/>
  <c r="AA4574" i="3" s="1"/>
  <c r="AA4575" i="3" a="1"/>
  <c r="AA4575" i="3" s="1"/>
  <c r="AA4576" i="3" a="1"/>
  <c r="AA4576" i="3" s="1"/>
  <c r="AA4577" i="3" a="1"/>
  <c r="AA4577" i="3" s="1"/>
  <c r="AA4578" i="3" a="1"/>
  <c r="AA4578" i="3" s="1"/>
  <c r="AA4579" i="3" a="1"/>
  <c r="AA4579" i="3" s="1"/>
  <c r="AA4580" i="3" a="1"/>
  <c r="AA4580" i="3" s="1"/>
  <c r="AA4581" i="3" a="1"/>
  <c r="AA4581" i="3" s="1"/>
  <c r="AA4582" i="3" a="1"/>
  <c r="AA4582" i="3" s="1"/>
  <c r="AA4583" i="3" a="1"/>
  <c r="AA4583" i="3" s="1"/>
  <c r="AA4584" i="3" a="1"/>
  <c r="AA4584" i="3" s="1"/>
  <c r="AA4585" i="3" a="1"/>
  <c r="AA4585" i="3" s="1"/>
  <c r="AA4586" i="3" a="1"/>
  <c r="AA4586" i="3" s="1"/>
  <c r="AA4587" i="3" a="1"/>
  <c r="AA4587" i="3" s="1"/>
  <c r="AA4588" i="3" a="1"/>
  <c r="AA4588" i="3" s="1"/>
  <c r="AA4589" i="3" a="1"/>
  <c r="AA4589" i="3" s="1"/>
  <c r="AA4590" i="3" a="1"/>
  <c r="AA4590" i="3" s="1"/>
  <c r="AA4591" i="3" a="1"/>
  <c r="AA4591" i="3" s="1"/>
  <c r="AA4592" i="3" a="1"/>
  <c r="AA4592" i="3" s="1"/>
  <c r="AA4593" i="3" a="1"/>
  <c r="AA4593" i="3" s="1"/>
  <c r="AA4594" i="3" a="1"/>
  <c r="AA4594" i="3" s="1"/>
  <c r="AA4595" i="3" a="1"/>
  <c r="AA4595" i="3" s="1"/>
  <c r="AA4596" i="3" a="1"/>
  <c r="AA4596" i="3" s="1"/>
  <c r="AA4597" i="3" a="1"/>
  <c r="AA4597" i="3" s="1"/>
  <c r="AA4598" i="3" a="1"/>
  <c r="AA4598" i="3" s="1"/>
  <c r="AA4599" i="3" a="1"/>
  <c r="AA4599" i="3" s="1"/>
  <c r="AA4600" i="3" a="1"/>
  <c r="AA4600" i="3" s="1"/>
  <c r="AA4601" i="3" a="1"/>
  <c r="AA4601" i="3" s="1"/>
  <c r="AA4602" i="3" a="1"/>
  <c r="AA4602" i="3" s="1"/>
  <c r="AA4603" i="3" a="1"/>
  <c r="AA4603" i="3" s="1"/>
  <c r="AA4604" i="3" a="1"/>
  <c r="AA4604" i="3" s="1"/>
  <c r="AA4605" i="3" a="1"/>
  <c r="AA4605" i="3" s="1"/>
  <c r="AA4606" i="3" a="1"/>
  <c r="AA4606" i="3" s="1"/>
  <c r="AA4607" i="3" a="1"/>
  <c r="AA4607" i="3" s="1"/>
  <c r="AA4608" i="3" a="1"/>
  <c r="AA4608" i="3" s="1"/>
  <c r="AA4609" i="3" a="1"/>
  <c r="AA4609" i="3" s="1"/>
  <c r="AA4610" i="3" a="1"/>
  <c r="AA4610" i="3" s="1"/>
  <c r="AA4611" i="3" a="1"/>
  <c r="AA4611" i="3" s="1"/>
  <c r="AA4612" i="3" a="1"/>
  <c r="AA4612" i="3" s="1"/>
  <c r="AA4613" i="3" a="1"/>
  <c r="AA4613" i="3" s="1"/>
  <c r="AA4614" i="3" a="1"/>
  <c r="AA4614" i="3" s="1"/>
  <c r="AA4615" i="3" a="1"/>
  <c r="AA4615" i="3" s="1"/>
  <c r="AA4616" i="3" a="1"/>
  <c r="AA4616" i="3" s="1"/>
  <c r="AA4617" i="3" a="1"/>
  <c r="AA4617" i="3" s="1"/>
  <c r="AA4618" i="3" a="1"/>
  <c r="AA4618" i="3" s="1"/>
  <c r="AA4619" i="3" a="1"/>
  <c r="AA4619" i="3" s="1"/>
  <c r="AA4620" i="3" a="1"/>
  <c r="AA4620" i="3" s="1"/>
  <c r="AA4621" i="3" a="1"/>
  <c r="AA4621" i="3" s="1"/>
  <c r="AA4622" i="3" a="1"/>
  <c r="AA4622" i="3" s="1"/>
  <c r="AA4623" i="3" a="1"/>
  <c r="AA4623" i="3" s="1"/>
  <c r="AA4624" i="3" a="1"/>
  <c r="AA4624" i="3" s="1"/>
  <c r="AA4625" i="3" a="1"/>
  <c r="AA4625" i="3" s="1"/>
  <c r="AA4626" i="3" a="1"/>
  <c r="AA4626" i="3" s="1"/>
  <c r="AA4627" i="3" a="1"/>
  <c r="AA4627" i="3" s="1"/>
  <c r="AA4628" i="3" a="1"/>
  <c r="AA4628" i="3" s="1"/>
  <c r="AA4629" i="3" a="1"/>
  <c r="AA4629" i="3" s="1"/>
  <c r="AA4630" i="3" a="1"/>
  <c r="AA4630" i="3" s="1"/>
  <c r="AA4631" i="3" a="1"/>
  <c r="AA4631" i="3" s="1"/>
  <c r="AA4632" i="3" a="1"/>
  <c r="AA4632" i="3" s="1"/>
  <c r="AA4633" i="3" a="1"/>
  <c r="AA4633" i="3" s="1"/>
  <c r="AA4634" i="3" a="1"/>
  <c r="AA4634" i="3" s="1"/>
  <c r="AA4635" i="3" a="1"/>
  <c r="AA4635" i="3" s="1"/>
  <c r="AA4636" i="3" a="1"/>
  <c r="AA4636" i="3" s="1"/>
  <c r="AA4637" i="3" a="1"/>
  <c r="AA4637" i="3" s="1"/>
  <c r="AA4638" i="3" a="1"/>
  <c r="AA4638" i="3" s="1"/>
  <c r="AA4639" i="3" a="1"/>
  <c r="AA4639" i="3" s="1"/>
  <c r="AA4640" i="3" a="1"/>
  <c r="AA4640" i="3" s="1"/>
  <c r="AA4641" i="3" a="1"/>
  <c r="AA4641" i="3" s="1"/>
  <c r="AA4642" i="3" a="1"/>
  <c r="AA4642" i="3" s="1"/>
  <c r="AA4643" i="3" a="1"/>
  <c r="AA4643" i="3" s="1"/>
  <c r="AA4644" i="3" a="1"/>
  <c r="AA4644" i="3" s="1"/>
  <c r="AA4645" i="3" a="1"/>
  <c r="AA4645" i="3" s="1"/>
  <c r="AA4646" i="3" a="1"/>
  <c r="AA4646" i="3" s="1"/>
  <c r="AA4647" i="3" a="1"/>
  <c r="AA4647" i="3" s="1"/>
  <c r="AA4648" i="3" a="1"/>
  <c r="AA4648" i="3" s="1"/>
  <c r="AA4649" i="3" a="1"/>
  <c r="AA4649" i="3" s="1"/>
  <c r="AA4650" i="3" a="1"/>
  <c r="AA4650" i="3" s="1"/>
  <c r="AA4651" i="3" a="1"/>
  <c r="AA4651" i="3" s="1"/>
  <c r="AA4652" i="3" a="1"/>
  <c r="AA4652" i="3" s="1"/>
  <c r="AA4653" i="3" a="1"/>
  <c r="AA4653" i="3" s="1"/>
  <c r="AA4654" i="3" a="1"/>
  <c r="AA4654" i="3" s="1"/>
  <c r="AA4655" i="3" a="1"/>
  <c r="AA4655" i="3" s="1"/>
  <c r="AA4656" i="3" a="1"/>
  <c r="AA4656" i="3" s="1"/>
  <c r="AA4657" i="3" a="1"/>
  <c r="AA4657" i="3" s="1"/>
  <c r="AA4658" i="3" a="1"/>
  <c r="AA4658" i="3" s="1"/>
  <c r="AA4659" i="3" a="1"/>
  <c r="AA4659" i="3" s="1"/>
  <c r="AA4660" i="3" a="1"/>
  <c r="AA4660" i="3" s="1"/>
  <c r="AA4661" i="3" a="1"/>
  <c r="AA4661" i="3" s="1"/>
  <c r="AA4662" i="3" a="1"/>
  <c r="AA4662" i="3" s="1"/>
  <c r="AA4663" i="3" a="1"/>
  <c r="AA4663" i="3" s="1"/>
  <c r="AA4664" i="3" a="1"/>
  <c r="AA4664" i="3" s="1"/>
  <c r="AA4665" i="3" a="1"/>
  <c r="AA4665" i="3" s="1"/>
  <c r="AA4666" i="3" a="1"/>
  <c r="AA4666" i="3" s="1"/>
  <c r="AA4667" i="3" a="1"/>
  <c r="AA4667" i="3" s="1"/>
  <c r="AA4668" i="3" a="1"/>
  <c r="AA4668" i="3" s="1"/>
  <c r="AA4669" i="3" a="1"/>
  <c r="AA4669" i="3" s="1"/>
  <c r="AA4670" i="3" a="1"/>
  <c r="AA4670" i="3" s="1"/>
  <c r="AA4671" i="3" a="1"/>
  <c r="AA4671" i="3" s="1"/>
  <c r="AA4672" i="3" a="1"/>
  <c r="AA4672" i="3" s="1"/>
  <c r="AA4673" i="3" a="1"/>
  <c r="AA4673" i="3" s="1"/>
  <c r="AA4674" i="3" a="1"/>
  <c r="AA4674" i="3" s="1"/>
  <c r="AA4675" i="3" a="1"/>
  <c r="AA4675" i="3" s="1"/>
  <c r="AA4676" i="3" a="1"/>
  <c r="AA4676" i="3" s="1"/>
  <c r="AA4677" i="3" a="1"/>
  <c r="AA4677" i="3" s="1"/>
  <c r="AA4678" i="3" a="1"/>
  <c r="AA4678" i="3" s="1"/>
  <c r="AA4679" i="3" a="1"/>
  <c r="AA4679" i="3" s="1"/>
  <c r="AA4680" i="3" a="1"/>
  <c r="AA4680" i="3" s="1"/>
  <c r="AA4681" i="3" a="1"/>
  <c r="AA4681" i="3" s="1"/>
  <c r="AA4682" i="3" a="1"/>
  <c r="AA4682" i="3" s="1"/>
  <c r="AA4683" i="3" a="1"/>
  <c r="AA4683" i="3" s="1"/>
  <c r="AA4684" i="3" a="1"/>
  <c r="AA4684" i="3" s="1"/>
  <c r="AA4685" i="3" a="1"/>
  <c r="AA4685" i="3" s="1"/>
  <c r="AA4686" i="3" a="1"/>
  <c r="AA4686" i="3" s="1"/>
  <c r="AA4687" i="3" a="1"/>
  <c r="AA4687" i="3" s="1"/>
  <c r="AA4688" i="3" a="1"/>
  <c r="AA4688" i="3" s="1"/>
  <c r="AA4689" i="3" a="1"/>
  <c r="AA4689" i="3" s="1"/>
  <c r="AA4690" i="3" a="1"/>
  <c r="AA4690" i="3" s="1"/>
  <c r="AA4691" i="3" a="1"/>
  <c r="AA4691" i="3" s="1"/>
  <c r="AA4692" i="3" a="1"/>
  <c r="AA4692" i="3" s="1"/>
  <c r="AA4693" i="3" a="1"/>
  <c r="AA4693" i="3" s="1"/>
  <c r="AA4694" i="3" a="1"/>
  <c r="AA4694" i="3" s="1"/>
  <c r="AA4695" i="3" a="1"/>
  <c r="AA4695" i="3" s="1"/>
  <c r="AA4696" i="3" a="1"/>
  <c r="AA4696" i="3" s="1"/>
  <c r="AA4697" i="3" a="1"/>
  <c r="AA4697" i="3" s="1"/>
  <c r="AA4698" i="3" a="1"/>
  <c r="AA4698" i="3" s="1"/>
  <c r="AA4699" i="3" a="1"/>
  <c r="AA4699" i="3" s="1"/>
  <c r="AA4700" i="3" a="1"/>
  <c r="AA4700" i="3" s="1"/>
  <c r="AA4701" i="3" a="1"/>
  <c r="AA4701" i="3" s="1"/>
  <c r="AA4702" i="3" a="1"/>
  <c r="AA4702" i="3" s="1"/>
  <c r="AA4703" i="3" a="1"/>
  <c r="AA4703" i="3" s="1"/>
  <c r="AA4704" i="3" a="1"/>
  <c r="AA4704" i="3" s="1"/>
  <c r="AA4705" i="3" a="1"/>
  <c r="AA4705" i="3" s="1"/>
  <c r="AA4706" i="3" a="1"/>
  <c r="AA4706" i="3" s="1"/>
  <c r="AA4707" i="3" a="1"/>
  <c r="AA4707" i="3" s="1"/>
  <c r="AA4708" i="3" a="1"/>
  <c r="AA4708" i="3" s="1"/>
  <c r="AA4709" i="3" a="1"/>
  <c r="AA4709" i="3" s="1"/>
  <c r="AA4710" i="3" a="1"/>
  <c r="AA4710" i="3" s="1"/>
  <c r="AA4711" i="3" a="1"/>
  <c r="AA4711" i="3" s="1"/>
  <c r="AA4712" i="3" a="1"/>
  <c r="AA4712" i="3" s="1"/>
  <c r="AA4713" i="3" a="1"/>
  <c r="AA4713" i="3" s="1"/>
  <c r="AA4714" i="3" a="1"/>
  <c r="AA4714" i="3" s="1"/>
  <c r="AA4715" i="3" a="1"/>
  <c r="AA4715" i="3" s="1"/>
  <c r="AA4716" i="3" a="1"/>
  <c r="AA4716" i="3" s="1"/>
  <c r="AA4717" i="3" a="1"/>
  <c r="AA4717" i="3" s="1"/>
  <c r="AA4718" i="3" a="1"/>
  <c r="AA4718" i="3" s="1"/>
  <c r="AA4719" i="3" a="1"/>
  <c r="AA4719" i="3" s="1"/>
  <c r="AA4720" i="3" a="1"/>
  <c r="AA4720" i="3" s="1"/>
  <c r="AA4721" i="3" a="1"/>
  <c r="AA4721" i="3" s="1"/>
  <c r="AA4722" i="3" a="1"/>
  <c r="AA4722" i="3" s="1"/>
  <c r="AA4723" i="3" a="1"/>
  <c r="AA4723" i="3" s="1"/>
  <c r="AA4724" i="3" a="1"/>
  <c r="AA4724" i="3" s="1"/>
  <c r="AA4725" i="3" a="1"/>
  <c r="AA4725" i="3" s="1"/>
  <c r="AA4726" i="3" a="1"/>
  <c r="AA4726" i="3" s="1"/>
  <c r="AA4727" i="3" a="1"/>
  <c r="AA4727" i="3" s="1"/>
  <c r="AA4728" i="3" a="1"/>
  <c r="AA4728" i="3" s="1"/>
  <c r="AA4729" i="3" a="1"/>
  <c r="AA4729" i="3" s="1"/>
  <c r="AA4730" i="3" a="1"/>
  <c r="AA4730" i="3" s="1"/>
  <c r="AA4731" i="3" a="1"/>
  <c r="AA4731" i="3" s="1"/>
  <c r="AA4732" i="3" a="1"/>
  <c r="AA4732" i="3" s="1"/>
  <c r="AA4733" i="3" a="1"/>
  <c r="AA4733" i="3" s="1"/>
  <c r="AA4734" i="3" a="1"/>
  <c r="AA4734" i="3" s="1"/>
  <c r="AA4735" i="3" a="1"/>
  <c r="AA4735" i="3" s="1"/>
  <c r="AA4736" i="3" a="1"/>
  <c r="AA4736" i="3" s="1"/>
  <c r="AA4737" i="3" a="1"/>
  <c r="AA4737" i="3" s="1"/>
  <c r="AA4738" i="3" a="1"/>
  <c r="AA4738" i="3" s="1"/>
  <c r="AA4739" i="3" a="1"/>
  <c r="AA4739" i="3" s="1"/>
  <c r="AA4740" i="3" a="1"/>
  <c r="AA4740" i="3" s="1"/>
  <c r="AA4741" i="3" a="1"/>
  <c r="AA4741" i="3" s="1"/>
  <c r="AA4742" i="3" a="1"/>
  <c r="AA4742" i="3" s="1"/>
  <c r="AA4743" i="3" a="1"/>
  <c r="AA4743" i="3" s="1"/>
  <c r="AA4744" i="3" a="1"/>
  <c r="AA4744" i="3" s="1"/>
  <c r="AA4745" i="3" a="1"/>
  <c r="AA4745" i="3" s="1"/>
  <c r="AA4746" i="3" a="1"/>
  <c r="AA4746" i="3" s="1"/>
  <c r="AA4747" i="3" a="1"/>
  <c r="AA4747" i="3" s="1"/>
  <c r="AA4748" i="3" a="1"/>
  <c r="AA4748" i="3" s="1"/>
  <c r="AA4749" i="3" a="1"/>
  <c r="AA4749" i="3" s="1"/>
  <c r="AA4750" i="3" a="1"/>
  <c r="AA4750" i="3" s="1"/>
  <c r="AA4751" i="3" a="1"/>
  <c r="AA4751" i="3" s="1"/>
  <c r="AA4752" i="3" a="1"/>
  <c r="AA4752" i="3" s="1"/>
  <c r="AA4753" i="3" a="1"/>
  <c r="AA4753" i="3" s="1"/>
  <c r="AA4754" i="3" a="1"/>
  <c r="AA4754" i="3" s="1"/>
  <c r="AA4755" i="3" a="1"/>
  <c r="AA4755" i="3" s="1"/>
  <c r="AA4756" i="3" a="1"/>
  <c r="AA4756" i="3" s="1"/>
  <c r="AA4757" i="3" a="1"/>
  <c r="AA4757" i="3" s="1"/>
  <c r="AA4758" i="3" a="1"/>
  <c r="AA4758" i="3" s="1"/>
  <c r="AA4759" i="3" a="1"/>
  <c r="AA4759" i="3" s="1"/>
  <c r="AA4760" i="3" a="1"/>
  <c r="AA4760" i="3" s="1"/>
  <c r="AA4761" i="3" a="1"/>
  <c r="AA4761" i="3" s="1"/>
  <c r="AA4762" i="3" a="1"/>
  <c r="AA4762" i="3" s="1"/>
  <c r="AA4763" i="3" a="1"/>
  <c r="AA4763" i="3" s="1"/>
  <c r="AA4764" i="3" a="1"/>
  <c r="AA4764" i="3" s="1"/>
  <c r="AA4765" i="3" a="1"/>
  <c r="AA4765" i="3" s="1"/>
  <c r="AA4766" i="3" a="1"/>
  <c r="AA4766" i="3" s="1"/>
  <c r="AA4767" i="3" a="1"/>
  <c r="AA4767" i="3" s="1"/>
  <c r="AA4768" i="3" a="1"/>
  <c r="AA4768" i="3" s="1"/>
  <c r="AA4769" i="3" a="1"/>
  <c r="AA4769" i="3" s="1"/>
  <c r="AA4770" i="3" a="1"/>
  <c r="AA4770" i="3" s="1"/>
  <c r="AA4771" i="3" a="1"/>
  <c r="AA4771" i="3" s="1"/>
  <c r="AA4772" i="3" a="1"/>
  <c r="AA4772" i="3" s="1"/>
  <c r="AA4773" i="3" a="1"/>
  <c r="AA4773" i="3" s="1"/>
  <c r="AA4774" i="3" a="1"/>
  <c r="AA4774" i="3" s="1"/>
  <c r="AA4775" i="3" a="1"/>
  <c r="AA4775" i="3" s="1"/>
  <c r="AA4776" i="3" a="1"/>
  <c r="AA4776" i="3" s="1"/>
  <c r="AA4777" i="3" a="1"/>
  <c r="AA4777" i="3" s="1"/>
  <c r="AA4778" i="3" a="1"/>
  <c r="AA4778" i="3" s="1"/>
  <c r="AA4779" i="3" a="1"/>
  <c r="AA4779" i="3" s="1"/>
  <c r="AA4780" i="3" a="1"/>
  <c r="AA4780" i="3" s="1"/>
  <c r="AA4781" i="3" a="1"/>
  <c r="AA4781" i="3" s="1"/>
  <c r="AA4782" i="3" a="1"/>
  <c r="AA4782" i="3" s="1"/>
  <c r="AA4783" i="3" a="1"/>
  <c r="AA4783" i="3" s="1"/>
  <c r="AA4784" i="3" a="1"/>
  <c r="AA4784" i="3" s="1"/>
  <c r="AA4785" i="3" a="1"/>
  <c r="AA4785" i="3" s="1"/>
  <c r="AA4786" i="3" a="1"/>
  <c r="AA4786" i="3" s="1"/>
  <c r="AA4787" i="3" a="1"/>
  <c r="AA4787" i="3" s="1"/>
  <c r="AA4788" i="3" a="1"/>
  <c r="AA4788" i="3" s="1"/>
  <c r="AA4789" i="3" a="1"/>
  <c r="AA4789" i="3" s="1"/>
  <c r="AA4790" i="3" a="1"/>
  <c r="AA4790" i="3" s="1"/>
  <c r="AA4791" i="3" a="1"/>
  <c r="AA4791" i="3" s="1"/>
  <c r="AA4792" i="3" a="1"/>
  <c r="AA4792" i="3" s="1"/>
  <c r="AA4793" i="3" a="1"/>
  <c r="AA4793" i="3" s="1"/>
  <c r="AA4794" i="3" a="1"/>
  <c r="AA4794" i="3" s="1"/>
  <c r="AA4795" i="3" a="1"/>
  <c r="AA4795" i="3" s="1"/>
  <c r="AA4796" i="3" a="1"/>
  <c r="AA4796" i="3" s="1"/>
  <c r="AA4797" i="3" a="1"/>
  <c r="AA4797" i="3" s="1"/>
  <c r="AA4798" i="3" a="1"/>
  <c r="AA4798" i="3" s="1"/>
  <c r="AA4799" i="3" a="1"/>
  <c r="AA4799" i="3" s="1"/>
  <c r="AA4800" i="3" a="1"/>
  <c r="AA4800" i="3" s="1"/>
  <c r="AA4801" i="3" a="1"/>
  <c r="AA4801" i="3" s="1"/>
  <c r="AA4802" i="3" a="1"/>
  <c r="AA4802" i="3" s="1"/>
  <c r="AA4803" i="3" a="1"/>
  <c r="AA4803" i="3" s="1"/>
  <c r="AA4804" i="3" a="1"/>
  <c r="AA4804" i="3" s="1"/>
  <c r="AA4805" i="3" a="1"/>
  <c r="AA4805" i="3" s="1"/>
  <c r="AA4806" i="3" a="1"/>
  <c r="AA4806" i="3" s="1"/>
  <c r="AA4807" i="3" a="1"/>
  <c r="AA4807" i="3" s="1"/>
  <c r="AA4808" i="3" a="1"/>
  <c r="AA4808" i="3" s="1"/>
  <c r="AA4809" i="3" a="1"/>
  <c r="AA4809" i="3" s="1"/>
  <c r="AA4810" i="3" a="1"/>
  <c r="AA4810" i="3" s="1"/>
  <c r="AA4811" i="3" a="1"/>
  <c r="AA4811" i="3" s="1"/>
  <c r="AA4812" i="3" a="1"/>
  <c r="AA4812" i="3" s="1"/>
  <c r="AA4813" i="3" a="1"/>
  <c r="AA4813" i="3" s="1"/>
  <c r="AA4814" i="3" a="1"/>
  <c r="AA4814" i="3" s="1"/>
  <c r="AA4815" i="3" a="1"/>
  <c r="AA4815" i="3" s="1"/>
  <c r="AA4816" i="3" a="1"/>
  <c r="AA4816" i="3" s="1"/>
  <c r="AA4817" i="3" a="1"/>
  <c r="AA4817" i="3" s="1"/>
  <c r="AA4818" i="3" a="1"/>
  <c r="AA4818" i="3" s="1"/>
  <c r="AA4819" i="3" a="1"/>
  <c r="AA4819" i="3" s="1"/>
  <c r="AA4820" i="3" a="1"/>
  <c r="AA4820" i="3" s="1"/>
  <c r="AA4821" i="3" a="1"/>
  <c r="AA4821" i="3" s="1"/>
  <c r="AA4822" i="3" a="1"/>
  <c r="AA4822" i="3" s="1"/>
  <c r="AA4823" i="3" a="1"/>
  <c r="AA4823" i="3" s="1"/>
  <c r="AA4824" i="3" a="1"/>
  <c r="AA4824" i="3" s="1"/>
  <c r="AA4825" i="3" a="1"/>
  <c r="AA4825" i="3" s="1"/>
  <c r="AA4826" i="3" a="1"/>
  <c r="AA4826" i="3" s="1"/>
  <c r="AA4827" i="3" a="1"/>
  <c r="AA4827" i="3" s="1"/>
  <c r="AA4828" i="3" a="1"/>
  <c r="AA4828" i="3" s="1"/>
  <c r="AA4829" i="3" a="1"/>
  <c r="AA4829" i="3" s="1"/>
  <c r="AA4830" i="3" a="1"/>
  <c r="AA4830" i="3" s="1"/>
  <c r="AA4831" i="3" a="1"/>
  <c r="AA4831" i="3" s="1"/>
  <c r="AA4832" i="3" a="1"/>
  <c r="AA4832" i="3" s="1"/>
  <c r="AA4833" i="3" a="1"/>
  <c r="AA4833" i="3" s="1"/>
  <c r="AA4834" i="3" a="1"/>
  <c r="AA4834" i="3" s="1"/>
  <c r="AA4835" i="3" a="1"/>
  <c r="AA4835" i="3" s="1"/>
  <c r="AA4836" i="3" a="1"/>
  <c r="AA4836" i="3" s="1"/>
  <c r="AA4837" i="3" a="1"/>
  <c r="AA4837" i="3" s="1"/>
  <c r="AA4838" i="3" a="1"/>
  <c r="AA4838" i="3" s="1"/>
  <c r="AA4839" i="3" a="1"/>
  <c r="AA4839" i="3" s="1"/>
  <c r="AA4840" i="3" a="1"/>
  <c r="AA4840" i="3" s="1"/>
  <c r="AA4841" i="3" a="1"/>
  <c r="AA4841" i="3" s="1"/>
  <c r="AA4842" i="3" a="1"/>
  <c r="AA4842" i="3" s="1"/>
  <c r="AA4843" i="3" a="1"/>
  <c r="AA4843" i="3" s="1"/>
  <c r="AA4844" i="3" a="1"/>
  <c r="AA4844" i="3" s="1"/>
  <c r="AA4845" i="3" a="1"/>
  <c r="AA4845" i="3" s="1"/>
  <c r="AA4846" i="3" a="1"/>
  <c r="AA4846" i="3" s="1"/>
  <c r="AA4847" i="3" a="1"/>
  <c r="AA4847" i="3" s="1"/>
  <c r="AA4848" i="3" a="1"/>
  <c r="AA4848" i="3" s="1"/>
  <c r="AA4849" i="3" a="1"/>
  <c r="AA4849" i="3" s="1"/>
  <c r="AA4850" i="3" a="1"/>
  <c r="AA4850" i="3" s="1"/>
  <c r="AA4851" i="3" a="1"/>
  <c r="AA4851" i="3" s="1"/>
  <c r="AA4852" i="3" a="1"/>
  <c r="AA4852" i="3" s="1"/>
  <c r="AA4853" i="3" a="1"/>
  <c r="AA4853" i="3" s="1"/>
  <c r="AA4854" i="3" a="1"/>
  <c r="AA4854" i="3" s="1"/>
  <c r="AA4855" i="3" a="1"/>
  <c r="AA4855" i="3" s="1"/>
  <c r="AA4856" i="3" a="1"/>
  <c r="AA4856" i="3" s="1"/>
  <c r="AA4857" i="3" a="1"/>
  <c r="AA4857" i="3" s="1"/>
  <c r="AA4858" i="3" a="1"/>
  <c r="AA4858" i="3" s="1"/>
  <c r="AA4859" i="3" a="1"/>
  <c r="AA4859" i="3" s="1"/>
  <c r="AA4860" i="3" a="1"/>
  <c r="AA4860" i="3" s="1"/>
  <c r="AA4861" i="3" a="1"/>
  <c r="AA4861" i="3" s="1"/>
  <c r="AA4862" i="3" a="1"/>
  <c r="AA4862" i="3" s="1"/>
  <c r="AA4863" i="3" a="1"/>
  <c r="AA4863" i="3" s="1"/>
  <c r="AA4864" i="3" a="1"/>
  <c r="AA4864" i="3" s="1"/>
  <c r="AA4865" i="3" a="1"/>
  <c r="AA4865" i="3" s="1"/>
  <c r="AA4866" i="3" a="1"/>
  <c r="AA4866" i="3" s="1"/>
  <c r="AA4867" i="3" a="1"/>
  <c r="AA4867" i="3" s="1"/>
  <c r="AA4868" i="3" a="1"/>
  <c r="AA4868" i="3" s="1"/>
  <c r="AA4869" i="3" a="1"/>
  <c r="AA4869" i="3" s="1"/>
  <c r="AA4870" i="3" a="1"/>
  <c r="AA4870" i="3" s="1"/>
  <c r="AA4871" i="3" a="1"/>
  <c r="AA4871" i="3" s="1"/>
  <c r="AA4872" i="3" a="1"/>
  <c r="AA4872" i="3" s="1"/>
  <c r="AA4873" i="3" a="1"/>
  <c r="AA4873" i="3" s="1"/>
  <c r="AA4874" i="3" a="1"/>
  <c r="AA4874" i="3" s="1"/>
  <c r="AA4875" i="3" a="1"/>
  <c r="AA4875" i="3" s="1"/>
  <c r="AA4876" i="3" a="1"/>
  <c r="AA4876" i="3" s="1"/>
  <c r="AA4877" i="3" a="1"/>
  <c r="AA4877" i="3" s="1"/>
  <c r="AA4878" i="3" a="1"/>
  <c r="AA4878" i="3" s="1"/>
  <c r="AA4879" i="3" a="1"/>
  <c r="AA4879" i="3" s="1"/>
  <c r="AA4880" i="3" a="1"/>
  <c r="AA4880" i="3" s="1"/>
  <c r="AA4881" i="3" a="1"/>
  <c r="AA4881" i="3" s="1"/>
  <c r="AA4882" i="3" a="1"/>
  <c r="AA4882" i="3" s="1"/>
  <c r="AA4883" i="3" a="1"/>
  <c r="AA4883" i="3" s="1"/>
  <c r="AA4884" i="3" a="1"/>
  <c r="AA4884" i="3" s="1"/>
  <c r="AA4885" i="3" a="1"/>
  <c r="AA4885" i="3" s="1"/>
  <c r="AA4886" i="3" a="1"/>
  <c r="AA4886" i="3" s="1"/>
  <c r="AA4887" i="3" a="1"/>
  <c r="AA4887" i="3" s="1"/>
  <c r="AA4888" i="3" a="1"/>
  <c r="AA4888" i="3" s="1"/>
  <c r="AA4889" i="3" a="1"/>
  <c r="AA4889" i="3" s="1"/>
  <c r="AA4890" i="3" a="1"/>
  <c r="AA4890" i="3" s="1"/>
  <c r="AA4891" i="3" a="1"/>
  <c r="AA4891" i="3" s="1"/>
  <c r="AA4892" i="3" a="1"/>
  <c r="AA4892" i="3" s="1"/>
  <c r="AA4893" i="3" a="1"/>
  <c r="AA4893" i="3" s="1"/>
  <c r="AA4894" i="3" a="1"/>
  <c r="AA4894" i="3" s="1"/>
  <c r="AA4895" i="3" a="1"/>
  <c r="AA4895" i="3" s="1"/>
  <c r="AA4896" i="3" a="1"/>
  <c r="AA4896" i="3" s="1"/>
  <c r="AA4897" i="3" a="1"/>
  <c r="AA4897" i="3" s="1"/>
  <c r="AA4898" i="3" a="1"/>
  <c r="AA4898" i="3" s="1"/>
  <c r="AA4899" i="3" a="1"/>
  <c r="AA4899" i="3" s="1"/>
  <c r="AA4900" i="3" a="1"/>
  <c r="AA4900" i="3" s="1"/>
  <c r="AA4901" i="3" a="1"/>
  <c r="AA4901" i="3" s="1"/>
  <c r="AA4902" i="3" a="1"/>
  <c r="AA4902" i="3" s="1"/>
  <c r="AA4903" i="3" a="1"/>
  <c r="AA4903" i="3" s="1"/>
  <c r="AA4904" i="3" a="1"/>
  <c r="AA4904" i="3" s="1"/>
  <c r="AA4905" i="3" a="1"/>
  <c r="AA4905" i="3" s="1"/>
  <c r="AA4906" i="3" a="1"/>
  <c r="AA4906" i="3" s="1"/>
  <c r="AA4907" i="3" a="1"/>
  <c r="AA4907" i="3" s="1"/>
  <c r="AA4908" i="3" a="1"/>
  <c r="AA4908" i="3" s="1"/>
  <c r="AA4909" i="3" a="1"/>
  <c r="AA4909" i="3" s="1"/>
  <c r="AA4910" i="3" a="1"/>
  <c r="AA4910" i="3" s="1"/>
  <c r="AA4911" i="3" a="1"/>
  <c r="AA4911" i="3" s="1"/>
  <c r="AA4912" i="3" a="1"/>
  <c r="AA4912" i="3" s="1"/>
  <c r="AA4913" i="3" a="1"/>
  <c r="AA4913" i="3" s="1"/>
  <c r="AA4914" i="3" a="1"/>
  <c r="AA4914" i="3" s="1"/>
  <c r="AA4915" i="3" a="1"/>
  <c r="AA4915" i="3" s="1"/>
  <c r="AA4916" i="3" a="1"/>
  <c r="AA4916" i="3" s="1"/>
  <c r="AA4917" i="3" a="1"/>
  <c r="AA4917" i="3" s="1"/>
  <c r="AA4918" i="3" a="1"/>
  <c r="AA4918" i="3" s="1"/>
  <c r="AA4919" i="3" a="1"/>
  <c r="AA4919" i="3" s="1"/>
  <c r="AA4920" i="3" a="1"/>
  <c r="AA4920" i="3" s="1"/>
  <c r="AA4921" i="3" a="1"/>
  <c r="AA4921" i="3" s="1"/>
  <c r="AA4922" i="3" a="1"/>
  <c r="AA4922" i="3" s="1"/>
  <c r="AA4923" i="3" a="1"/>
  <c r="AA4923" i="3" s="1"/>
  <c r="AA4924" i="3" a="1"/>
  <c r="AA4924" i="3" s="1"/>
  <c r="AA4925" i="3" a="1"/>
  <c r="AA4925" i="3" s="1"/>
  <c r="AA4926" i="3" a="1"/>
  <c r="AA4926" i="3" s="1"/>
  <c r="AA4927" i="3" a="1"/>
  <c r="AA4927" i="3" s="1"/>
  <c r="AA4928" i="3" a="1"/>
  <c r="AA4928" i="3" s="1"/>
  <c r="AA4929" i="3" a="1"/>
  <c r="AA4929" i="3" s="1"/>
  <c r="AA4930" i="3" a="1"/>
  <c r="AA4930" i="3" s="1"/>
  <c r="AA4931" i="3" a="1"/>
  <c r="AA4931" i="3" s="1"/>
  <c r="AA4932" i="3" a="1"/>
  <c r="AA4932" i="3" s="1"/>
  <c r="AA4933" i="3" a="1"/>
  <c r="AA4933" i="3" s="1"/>
  <c r="AA4934" i="3" a="1"/>
  <c r="AA4934" i="3" s="1"/>
  <c r="AA4935" i="3" a="1"/>
  <c r="AA4935" i="3" s="1"/>
  <c r="AA4936" i="3" a="1"/>
  <c r="AA4936" i="3" s="1"/>
  <c r="AA4937" i="3" a="1"/>
  <c r="AA4937" i="3" s="1"/>
  <c r="AA4938" i="3" a="1"/>
  <c r="AA4938" i="3" s="1"/>
  <c r="AA4939" i="3" a="1"/>
  <c r="AA4939" i="3" s="1"/>
  <c r="AA4940" i="3" a="1"/>
  <c r="AA4940" i="3" s="1"/>
  <c r="AA4941" i="3" a="1"/>
  <c r="AA4941" i="3" s="1"/>
  <c r="AA4942" i="3" a="1"/>
  <c r="AA4942" i="3" s="1"/>
  <c r="AA4943" i="3" a="1"/>
  <c r="AA4943" i="3" s="1"/>
  <c r="AA4944" i="3" a="1"/>
  <c r="AA4944" i="3" s="1"/>
  <c r="AA4945" i="3" a="1"/>
  <c r="AA4945" i="3" s="1"/>
  <c r="AA4946" i="3" a="1"/>
  <c r="AA4946" i="3" s="1"/>
  <c r="AA4947" i="3" a="1"/>
  <c r="AA4947" i="3" s="1"/>
  <c r="AA4948" i="3" a="1"/>
  <c r="AA4948" i="3" s="1"/>
  <c r="AA4949" i="3" a="1"/>
  <c r="AA4949" i="3" s="1"/>
  <c r="AA4950" i="3" a="1"/>
  <c r="AA4950" i="3" s="1"/>
  <c r="AA4951" i="3" a="1"/>
  <c r="AA4951" i="3" s="1"/>
  <c r="AA4952" i="3" a="1"/>
  <c r="AA4952" i="3" s="1"/>
  <c r="AA4953" i="3" a="1"/>
  <c r="AA4953" i="3" s="1"/>
  <c r="AA4954" i="3" a="1"/>
  <c r="AA4954" i="3" s="1"/>
  <c r="AA4955" i="3" a="1"/>
  <c r="AA4955" i="3" s="1"/>
  <c r="AA4956" i="3" a="1"/>
  <c r="AA4956" i="3" s="1"/>
  <c r="AA4957" i="3" a="1"/>
  <c r="AA4957" i="3" s="1"/>
  <c r="AA4958" i="3" a="1"/>
  <c r="AA4958" i="3" s="1"/>
  <c r="AA4959" i="3" a="1"/>
  <c r="AA4959" i="3" s="1"/>
  <c r="AA4960" i="3" a="1"/>
  <c r="AA4960" i="3" s="1"/>
  <c r="AA4961" i="3" a="1"/>
  <c r="AA4961" i="3" s="1"/>
  <c r="AA4962" i="3" a="1"/>
  <c r="AA4962" i="3" s="1"/>
  <c r="AA4963" i="3" a="1"/>
  <c r="AA4963" i="3" s="1"/>
  <c r="AA4964" i="3" a="1"/>
  <c r="AA4964" i="3" s="1"/>
  <c r="AA4965" i="3" a="1"/>
  <c r="AA4965" i="3" s="1"/>
  <c r="AA4966" i="3" a="1"/>
  <c r="AA4966" i="3" s="1"/>
  <c r="AA4967" i="3" a="1"/>
  <c r="AA4967" i="3" s="1"/>
  <c r="AA4968" i="3" a="1"/>
  <c r="AA4968" i="3" s="1"/>
  <c r="AA4969" i="3" a="1"/>
  <c r="AA4969" i="3" s="1"/>
  <c r="AA4970" i="3" a="1"/>
  <c r="AA4970" i="3" s="1"/>
  <c r="AA4971" i="3" a="1"/>
  <c r="AA4971" i="3" s="1"/>
  <c r="AA4972" i="3" a="1"/>
  <c r="AA4972" i="3" s="1"/>
  <c r="AA4973" i="3" a="1"/>
  <c r="AA4973" i="3" s="1"/>
  <c r="AA4974" i="3" a="1"/>
  <c r="AA4974" i="3" s="1"/>
  <c r="AA4975" i="3" a="1"/>
  <c r="AA4975" i="3" s="1"/>
  <c r="AA4976" i="3" a="1"/>
  <c r="AA4976" i="3" s="1"/>
  <c r="AA4977" i="3" a="1"/>
  <c r="AA4977" i="3" s="1"/>
  <c r="AA4978" i="3" a="1"/>
  <c r="AA4978" i="3" s="1"/>
  <c r="AA4979" i="3" a="1"/>
  <c r="AA4979" i="3" s="1"/>
  <c r="AA4980" i="3" a="1"/>
  <c r="AA4980" i="3" s="1"/>
  <c r="AA4981" i="3" a="1"/>
  <c r="AA4981" i="3" s="1"/>
  <c r="AA4982" i="3" a="1"/>
  <c r="AA4982" i="3" s="1"/>
  <c r="AA4983" i="3" a="1"/>
  <c r="AA4983" i="3" s="1"/>
  <c r="AA4984" i="3" a="1"/>
  <c r="AA4984" i="3" s="1"/>
  <c r="AA4985" i="3" a="1"/>
  <c r="AA4985" i="3" s="1"/>
  <c r="AA4986" i="3" a="1"/>
  <c r="AA4986" i="3" s="1"/>
  <c r="AA4987" i="3" a="1"/>
  <c r="AA4987" i="3" s="1"/>
  <c r="AA4988" i="3" a="1"/>
  <c r="AA4988" i="3" s="1"/>
  <c r="AA4989" i="3" a="1"/>
  <c r="AA4989" i="3" s="1"/>
  <c r="AA4990" i="3" a="1"/>
  <c r="AA4990" i="3" s="1"/>
  <c r="AA4991" i="3" a="1"/>
  <c r="AA4991" i="3" s="1"/>
  <c r="AA4992" i="3" a="1"/>
  <c r="AA4992" i="3" s="1"/>
  <c r="AA4993" i="3" a="1"/>
  <c r="AA4993" i="3" s="1"/>
  <c r="AA4994" i="3" a="1"/>
  <c r="AA4994" i="3" s="1"/>
  <c r="AA4995" i="3" a="1"/>
  <c r="AA4995" i="3" s="1"/>
  <c r="AA4996" i="3" a="1"/>
  <c r="AA4996" i="3" s="1"/>
  <c r="AA4997" i="3" a="1"/>
  <c r="AA4997" i="3" s="1"/>
  <c r="AA4998" i="3" a="1"/>
  <c r="AA4998" i="3" s="1"/>
  <c r="AA4999" i="3" a="1"/>
  <c r="AA4999" i="3" s="1"/>
  <c r="AA5000" i="3" a="1"/>
  <c r="AA5000" i="3" s="1"/>
  <c r="AA5001" i="3" a="1"/>
  <c r="AA5001" i="3" s="1"/>
  <c r="AA5002" i="3" a="1"/>
  <c r="AA5002" i="3" s="1"/>
  <c r="AA5003" i="3" a="1"/>
  <c r="AA5003" i="3" s="1"/>
  <c r="AA5004" i="3" a="1"/>
  <c r="AA5004" i="3" s="1"/>
  <c r="AA5005" i="3" a="1"/>
  <c r="AA5005" i="3" s="1"/>
  <c r="AA5006" i="3" a="1"/>
  <c r="AA5006" i="3" s="1"/>
  <c r="AA5007" i="3" a="1"/>
  <c r="AA5007" i="3" s="1"/>
  <c r="AA5008" i="3" a="1"/>
  <c r="AA5008" i="3" s="1"/>
  <c r="S108" i="3"/>
  <c r="N108" i="3"/>
  <c r="P108" i="3" s="1"/>
  <c r="Q9" i="3"/>
  <c r="Q106" i="3"/>
  <c r="Q104" i="3"/>
  <c r="Q102" i="3"/>
  <c r="Q100" i="3"/>
  <c r="Q98" i="3"/>
  <c r="Q96" i="3"/>
  <c r="Q94" i="3"/>
  <c r="Q92" i="3"/>
  <c r="Q90" i="3"/>
  <c r="Q88" i="3"/>
  <c r="Q86" i="3"/>
  <c r="Q84" i="3"/>
  <c r="Q82" i="3"/>
  <c r="Q80" i="3"/>
  <c r="Q78" i="3"/>
  <c r="Q76" i="3"/>
  <c r="Q74" i="3"/>
  <c r="Q16" i="3"/>
  <c r="Q14" i="3"/>
  <c r="Q72" i="3"/>
  <c r="Q70" i="3"/>
  <c r="Q68" i="3"/>
  <c r="Q66" i="3"/>
  <c r="Q64" i="3"/>
  <c r="Q62" i="3"/>
  <c r="Q60" i="3"/>
  <c r="Q58" i="3"/>
  <c r="Q56" i="3"/>
  <c r="Q54" i="3"/>
  <c r="Q52" i="3"/>
  <c r="Q50" i="3"/>
  <c r="Q48" i="3"/>
  <c r="Q45" i="3"/>
  <c r="Q43" i="3"/>
  <c r="Q41" i="3"/>
  <c r="Q39" i="3"/>
  <c r="Q37" i="3"/>
  <c r="Q35" i="3"/>
  <c r="Q33" i="3"/>
  <c r="Q31" i="3"/>
  <c r="Q29" i="3"/>
  <c r="Q27" i="3"/>
  <c r="Q25" i="3"/>
  <c r="Q23" i="3"/>
  <c r="Q21" i="3"/>
  <c r="Q19" i="3"/>
  <c r="Q17" i="3"/>
  <c r="Q15" i="3"/>
  <c r="Q13" i="3"/>
  <c r="Q11" i="3"/>
  <c r="Q107" i="3"/>
  <c r="Q103" i="3"/>
  <c r="Q99" i="3"/>
  <c r="Q95" i="3"/>
  <c r="Q91" i="3"/>
  <c r="Q87" i="3"/>
  <c r="Q85" i="3"/>
  <c r="Q83" i="3"/>
  <c r="Q81" i="3"/>
  <c r="Q79" i="3"/>
  <c r="Q77" i="3"/>
  <c r="Q75" i="3"/>
  <c r="Q73" i="3"/>
  <c r="Q71" i="3"/>
  <c r="Q69" i="3"/>
  <c r="Q67" i="3"/>
  <c r="Q65" i="3"/>
  <c r="Q63" i="3"/>
  <c r="Q61" i="3"/>
  <c r="Q59" i="3"/>
  <c r="Q57" i="3"/>
  <c r="Q55" i="3"/>
  <c r="Q53" i="3"/>
  <c r="Q51" i="3"/>
  <c r="Q49" i="3"/>
  <c r="Q47" i="3"/>
  <c r="R9" i="3"/>
  <c r="Q105" i="3"/>
  <c r="Q101" i="3"/>
  <c r="Q97" i="3"/>
  <c r="Q93" i="3"/>
  <c r="Q89" i="3"/>
  <c r="Q46" i="3"/>
  <c r="Q44" i="3"/>
  <c r="Q42" i="3"/>
  <c r="Q40" i="3"/>
  <c r="Q38" i="3"/>
  <c r="Q36" i="3"/>
  <c r="Q34" i="3"/>
  <c r="Q32" i="3"/>
  <c r="Q30" i="3"/>
  <c r="Q28" i="3"/>
  <c r="Q26" i="3"/>
  <c r="Q24" i="3"/>
  <c r="Q22" i="3"/>
  <c r="Q20" i="3"/>
  <c r="Q18" i="3"/>
  <c r="Q12" i="3"/>
  <c r="Q10" i="3"/>
  <c r="E19" i="7"/>
  <c r="F18" i="7"/>
  <c r="F19" i="7" s="1"/>
  <c r="R107" i="3"/>
  <c r="R106" i="3"/>
  <c r="R105" i="3"/>
  <c r="R104" i="3"/>
  <c r="R103" i="3"/>
  <c r="R102" i="3"/>
  <c r="R101" i="3"/>
  <c r="R100" i="3"/>
  <c r="R99" i="3"/>
  <c r="R98" i="3"/>
  <c r="R97" i="3"/>
  <c r="R96" i="3"/>
  <c r="R95" i="3"/>
  <c r="R94" i="3"/>
  <c r="R93" i="3"/>
  <c r="R92" i="3"/>
  <c r="R91" i="3"/>
  <c r="R90" i="3"/>
  <c r="R89" i="3"/>
  <c r="R88" i="3"/>
  <c r="R87" i="3"/>
  <c r="R86" i="3"/>
  <c r="R85" i="3"/>
  <c r="R84" i="3"/>
  <c r="R83" i="3"/>
  <c r="R82" i="3"/>
  <c r="R81" i="3"/>
  <c r="R80" i="3"/>
  <c r="R79" i="3"/>
  <c r="R78" i="3"/>
  <c r="R77" i="3"/>
  <c r="R76" i="3"/>
  <c r="R75" i="3"/>
  <c r="R74" i="3"/>
  <c r="R73" i="3"/>
  <c r="R72" i="3"/>
  <c r="R71" i="3"/>
  <c r="R70" i="3"/>
  <c r="R69" i="3"/>
  <c r="R68" i="3"/>
  <c r="R67" i="3"/>
  <c r="R66" i="3"/>
  <c r="R65" i="3"/>
  <c r="R64" i="3"/>
  <c r="R63" i="3"/>
  <c r="R62" i="3"/>
  <c r="R61" i="3"/>
  <c r="R60" i="3"/>
  <c r="R59" i="3"/>
  <c r="R58" i="3"/>
  <c r="R57" i="3"/>
  <c r="R56" i="3"/>
  <c r="R55" i="3"/>
  <c r="R54" i="3"/>
  <c r="R53" i="3"/>
  <c r="R52" i="3"/>
  <c r="R51" i="3"/>
  <c r="R50" i="3"/>
  <c r="R49" i="3"/>
  <c r="R48" i="3"/>
  <c r="R47" i="3"/>
  <c r="R45" i="3"/>
  <c r="R44" i="3"/>
  <c r="R43" i="3"/>
  <c r="R42" i="3"/>
  <c r="R41" i="3"/>
  <c r="R40" i="3"/>
  <c r="R39" i="3"/>
  <c r="R38" i="3"/>
  <c r="R37" i="3"/>
  <c r="R36" i="3"/>
  <c r="R35" i="3"/>
  <c r="R34" i="3"/>
  <c r="R33" i="3"/>
  <c r="R32" i="3"/>
  <c r="R31" i="3"/>
  <c r="R30" i="3"/>
  <c r="R29" i="3"/>
  <c r="R28" i="3"/>
  <c r="R27" i="3"/>
  <c r="R26" i="3"/>
  <c r="R25" i="3"/>
  <c r="R24" i="3"/>
  <c r="R23" i="3"/>
  <c r="R22" i="3"/>
  <c r="R21" i="3"/>
  <c r="R20" i="3"/>
  <c r="R19" i="3"/>
  <c r="R18" i="3"/>
  <c r="R17" i="3"/>
  <c r="R16" i="3"/>
  <c r="R15" i="3"/>
  <c r="R14" i="3"/>
  <c r="R13" i="3"/>
  <c r="R12" i="3"/>
  <c r="R11" i="3"/>
  <c r="R10" i="3"/>
  <c r="S9" i="3"/>
  <c r="S10" i="3"/>
  <c r="S11" i="3"/>
  <c r="S12" i="3"/>
  <c r="S13" i="3"/>
  <c r="S14" i="3"/>
  <c r="S15" i="3"/>
  <c r="T15" i="3" s="1"/>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T45" i="3" s="1"/>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N107" i="3"/>
  <c r="Z107" i="3" s="1"/>
  <c r="N106" i="3"/>
  <c r="Z106" i="3" s="1"/>
  <c r="N105" i="3"/>
  <c r="Z105" i="3" s="1"/>
  <c r="N104" i="3"/>
  <c r="Z104" i="3" s="1"/>
  <c r="N103" i="3"/>
  <c r="Z103" i="3" s="1"/>
  <c r="N102" i="3"/>
  <c r="Z102" i="3" s="1"/>
  <c r="N101" i="3"/>
  <c r="Z101" i="3" s="1"/>
  <c r="N100" i="3"/>
  <c r="Z100" i="3" s="1"/>
  <c r="N99" i="3"/>
  <c r="Z99" i="3" s="1"/>
  <c r="N98" i="3"/>
  <c r="Z98" i="3" s="1"/>
  <c r="N97" i="3"/>
  <c r="Z97" i="3" s="1"/>
  <c r="N96" i="3"/>
  <c r="Z96" i="3" s="1"/>
  <c r="N95" i="3"/>
  <c r="Z95" i="3" s="1"/>
  <c r="N94" i="3"/>
  <c r="Z94" i="3" s="1"/>
  <c r="N93" i="3"/>
  <c r="Z93" i="3" s="1"/>
  <c r="N92" i="3"/>
  <c r="Z92" i="3" s="1"/>
  <c r="N91" i="3"/>
  <c r="Z91" i="3" s="1"/>
  <c r="N90" i="3"/>
  <c r="Z90" i="3" s="1"/>
  <c r="N89" i="3"/>
  <c r="Z89" i="3" s="1"/>
  <c r="N88" i="3"/>
  <c r="Z88" i="3" s="1"/>
  <c r="N87" i="3"/>
  <c r="Z87" i="3" s="1"/>
  <c r="N86" i="3"/>
  <c r="Z86" i="3" s="1"/>
  <c r="N85" i="3"/>
  <c r="Z85" i="3" s="1"/>
  <c r="N84" i="3"/>
  <c r="Z84" i="3" s="1"/>
  <c r="N83" i="3"/>
  <c r="Z83" i="3" s="1"/>
  <c r="N82" i="3"/>
  <c r="Z82" i="3" s="1"/>
  <c r="N81" i="3"/>
  <c r="Z81" i="3" s="1"/>
  <c r="N80" i="3"/>
  <c r="Z80" i="3" s="1"/>
  <c r="N79" i="3"/>
  <c r="Z79" i="3" s="1"/>
  <c r="N78" i="3"/>
  <c r="Z78" i="3" s="1"/>
  <c r="N77" i="3"/>
  <c r="Z77" i="3" s="1"/>
  <c r="N76" i="3"/>
  <c r="Z76" i="3" s="1"/>
  <c r="N75" i="3"/>
  <c r="Z75" i="3" s="1"/>
  <c r="N74" i="3"/>
  <c r="Z74" i="3" s="1"/>
  <c r="N73" i="3"/>
  <c r="Z73" i="3" s="1"/>
  <c r="N72" i="3"/>
  <c r="Z72" i="3" s="1"/>
  <c r="N71" i="3"/>
  <c r="N70" i="3"/>
  <c r="Z70" i="3" s="1"/>
  <c r="N69" i="3"/>
  <c r="Z69" i="3" s="1"/>
  <c r="N68" i="3"/>
  <c r="Z68" i="3" s="1"/>
  <c r="N67" i="3"/>
  <c r="Z67" i="3" s="1"/>
  <c r="N66" i="3"/>
  <c r="Z66" i="3" s="1"/>
  <c r="N65" i="3"/>
  <c r="Z65" i="3" s="1"/>
  <c r="N64" i="3"/>
  <c r="Z64" i="3" s="1"/>
  <c r="N63" i="3"/>
  <c r="Z63" i="3" s="1"/>
  <c r="N62" i="3"/>
  <c r="Z62" i="3" s="1"/>
  <c r="N61" i="3"/>
  <c r="Z61" i="3" s="1"/>
  <c r="N60" i="3"/>
  <c r="Z60" i="3" s="1"/>
  <c r="N59" i="3"/>
  <c r="Z59" i="3" s="1"/>
  <c r="N58" i="3"/>
  <c r="Z58" i="3" s="1"/>
  <c r="N57" i="3"/>
  <c r="Z57" i="3" s="1"/>
  <c r="N56" i="3"/>
  <c r="Z56" i="3" s="1"/>
  <c r="N55" i="3"/>
  <c r="Z55" i="3" s="1"/>
  <c r="N54" i="3"/>
  <c r="Z54" i="3" s="1"/>
  <c r="N53" i="3"/>
  <c r="Z53" i="3" s="1"/>
  <c r="N52" i="3"/>
  <c r="Z52" i="3" s="1"/>
  <c r="N51" i="3"/>
  <c r="Z51" i="3" s="1"/>
  <c r="N50" i="3"/>
  <c r="Z50" i="3" s="1"/>
  <c r="N49" i="3"/>
  <c r="Z49" i="3" s="1"/>
  <c r="N48" i="3"/>
  <c r="Z48" i="3" s="1"/>
  <c r="N47" i="3"/>
  <c r="Z47" i="3" s="1"/>
  <c r="N46" i="3"/>
  <c r="Z46" i="3" s="1"/>
  <c r="N45" i="3"/>
  <c r="Z45" i="3" s="1"/>
  <c r="N44" i="3"/>
  <c r="Z44" i="3" s="1"/>
  <c r="N43" i="3"/>
  <c r="Z43" i="3" s="1"/>
  <c r="N42" i="3"/>
  <c r="Z42" i="3" s="1"/>
  <c r="N41" i="3"/>
  <c r="Z41" i="3" s="1"/>
  <c r="N40" i="3"/>
  <c r="Z40" i="3" s="1"/>
  <c r="N39" i="3"/>
  <c r="Z39" i="3" s="1"/>
  <c r="N38" i="3"/>
  <c r="Z38" i="3" s="1"/>
  <c r="N37" i="3"/>
  <c r="Z37" i="3" s="1"/>
  <c r="N36" i="3"/>
  <c r="Z36" i="3" s="1"/>
  <c r="N35" i="3"/>
  <c r="Z35" i="3" s="1"/>
  <c r="N34" i="3"/>
  <c r="Z34" i="3" s="1"/>
  <c r="N33" i="3"/>
  <c r="N32" i="3"/>
  <c r="Z32" i="3" s="1"/>
  <c r="N31" i="3"/>
  <c r="Z31" i="3" s="1"/>
  <c r="N30" i="3"/>
  <c r="Z30" i="3" s="1"/>
  <c r="N29" i="3"/>
  <c r="Z29" i="3" s="1"/>
  <c r="N28" i="3"/>
  <c r="Z28" i="3" s="1"/>
  <c r="N27" i="3"/>
  <c r="Z27" i="3" s="1"/>
  <c r="N26" i="3"/>
  <c r="Z26" i="3" s="1"/>
  <c r="N25" i="3"/>
  <c r="Z25" i="3" s="1"/>
  <c r="N24" i="3"/>
  <c r="Z24" i="3" s="1"/>
  <c r="N23" i="3"/>
  <c r="Z23" i="3" s="1"/>
  <c r="N22" i="3"/>
  <c r="Z22" i="3" s="1"/>
  <c r="N21" i="3"/>
  <c r="N20" i="3"/>
  <c r="Z20" i="3" s="1"/>
  <c r="N19" i="3"/>
  <c r="Z19" i="3" s="1"/>
  <c r="N18" i="3"/>
  <c r="Z18" i="3" s="1"/>
  <c r="N17" i="3"/>
  <c r="Z17" i="3" s="1"/>
  <c r="N16" i="3"/>
  <c r="Z16" i="3" s="1"/>
  <c r="N15" i="3"/>
  <c r="Z15" i="3" s="1"/>
  <c r="N14" i="3"/>
  <c r="Z14" i="3" s="1"/>
  <c r="N13" i="3"/>
  <c r="Z13" i="3" s="1"/>
  <c r="N12" i="3"/>
  <c r="Z12" i="3" s="1"/>
  <c r="N11" i="3"/>
  <c r="Z11" i="3" s="1"/>
  <c r="N10" i="3"/>
  <c r="Z10" i="3" s="1"/>
  <c r="N9" i="3"/>
  <c r="E36" i="7" s="1"/>
  <c r="R46" i="3"/>
  <c r="T108" i="3" l="1"/>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AC636" i="3" a="1"/>
  <c r="AC636" i="3" s="1"/>
  <c r="W637" i="3"/>
  <c r="AC637" i="3" a="1"/>
  <c r="AC637" i="3" s="1"/>
  <c r="W638" i="3"/>
  <c r="AC638" i="3" a="1"/>
  <c r="AC638" i="3" s="1"/>
  <c r="W639" i="3"/>
  <c r="AC639" i="3" a="1"/>
  <c r="AC639" i="3" s="1"/>
  <c r="W640" i="3"/>
  <c r="AC640" i="3" a="1"/>
  <c r="AC640" i="3" s="1"/>
  <c r="W641" i="3"/>
  <c r="AC641" i="3" a="1"/>
  <c r="AC641" i="3" s="1"/>
  <c r="W642" i="3"/>
  <c r="AC642" i="3" a="1"/>
  <c r="AC642" i="3" s="1"/>
  <c r="W643" i="3"/>
  <c r="AC643" i="3" a="1"/>
  <c r="AC643" i="3" s="1"/>
  <c r="W644" i="3"/>
  <c r="AC644" i="3" a="1"/>
  <c r="AC644" i="3" s="1"/>
  <c r="W645" i="3"/>
  <c r="AC645" i="3" a="1"/>
  <c r="AC645" i="3" s="1"/>
  <c r="W646" i="3"/>
  <c r="AC646" i="3" a="1"/>
  <c r="AC646" i="3" s="1"/>
  <c r="W647" i="3"/>
  <c r="AC647" i="3" a="1"/>
  <c r="AC647" i="3" s="1"/>
  <c r="W648" i="3"/>
  <c r="AC648" i="3" a="1"/>
  <c r="AC648" i="3" s="1"/>
  <c r="W649" i="3"/>
  <c r="AC649" i="3" a="1"/>
  <c r="AC649" i="3" s="1"/>
  <c r="W650" i="3"/>
  <c r="AC650" i="3" a="1"/>
  <c r="AC650" i="3" s="1"/>
  <c r="W651" i="3"/>
  <c r="AC651" i="3" a="1"/>
  <c r="AC651" i="3" s="1"/>
  <c r="W652" i="3"/>
  <c r="AC652" i="3" a="1"/>
  <c r="AC652" i="3" s="1"/>
  <c r="W653" i="3"/>
  <c r="AC653" i="3" a="1"/>
  <c r="AC653" i="3" s="1"/>
  <c r="W654" i="3"/>
  <c r="AC654" i="3" a="1"/>
  <c r="AC654" i="3" s="1"/>
  <c r="W655" i="3"/>
  <c r="AC655" i="3" a="1"/>
  <c r="AC655" i="3" s="1"/>
  <c r="W656" i="3"/>
  <c r="AC656" i="3" a="1"/>
  <c r="AC656" i="3" s="1"/>
  <c r="W657" i="3"/>
  <c r="AC657" i="3" a="1"/>
  <c r="AC657" i="3" s="1"/>
  <c r="W658" i="3"/>
  <c r="AC658" i="3" a="1"/>
  <c r="AC658" i="3" s="1"/>
  <c r="W659" i="3"/>
  <c r="AC659" i="3" a="1"/>
  <c r="AC659" i="3" s="1"/>
  <c r="W660" i="3"/>
  <c r="AC660" i="3" a="1"/>
  <c r="AC660" i="3" s="1"/>
  <c r="W661" i="3"/>
  <c r="AC661" i="3" a="1"/>
  <c r="AC661" i="3" s="1"/>
  <c r="W662" i="3"/>
  <c r="AC662" i="3" a="1"/>
  <c r="AC662" i="3" s="1"/>
  <c r="W663" i="3"/>
  <c r="AC663" i="3" a="1"/>
  <c r="AC663" i="3" s="1"/>
  <c r="W664" i="3"/>
  <c r="AC664" i="3" a="1"/>
  <c r="AC664" i="3" s="1"/>
  <c r="W665" i="3"/>
  <c r="AC665" i="3" a="1"/>
  <c r="AC665" i="3" s="1"/>
  <c r="W666" i="3"/>
  <c r="AC666" i="3" a="1"/>
  <c r="AC666" i="3" s="1"/>
  <c r="W667" i="3"/>
  <c r="AC667" i="3" a="1"/>
  <c r="AC667" i="3" s="1"/>
  <c r="W668" i="3"/>
  <c r="AC668" i="3" a="1"/>
  <c r="AC668" i="3" s="1"/>
  <c r="W669" i="3"/>
  <c r="AC669" i="3" a="1"/>
  <c r="AC669" i="3" s="1"/>
  <c r="W670" i="3"/>
  <c r="AC670" i="3" a="1"/>
  <c r="AC670" i="3" s="1"/>
  <c r="W671" i="3"/>
  <c r="AC671" i="3" a="1"/>
  <c r="AC671" i="3" s="1"/>
  <c r="W672" i="3"/>
  <c r="AC672" i="3" a="1"/>
  <c r="AC672" i="3" s="1"/>
  <c r="W673" i="3"/>
  <c r="AC673" i="3" a="1"/>
  <c r="AC673" i="3" s="1"/>
  <c r="W674" i="3"/>
  <c r="AC674" i="3" a="1"/>
  <c r="AC674" i="3" s="1"/>
  <c r="W675" i="3"/>
  <c r="AC675" i="3" a="1"/>
  <c r="AC675" i="3" s="1"/>
  <c r="W676" i="3"/>
  <c r="AC676" i="3" a="1"/>
  <c r="AC676" i="3" s="1"/>
  <c r="W677" i="3"/>
  <c r="AC677" i="3" a="1"/>
  <c r="AC677" i="3" s="1"/>
  <c r="W678" i="3"/>
  <c r="AC678" i="3" a="1"/>
  <c r="AC678" i="3" s="1"/>
  <c r="W679" i="3"/>
  <c r="AC679" i="3" a="1"/>
  <c r="AC679" i="3" s="1"/>
  <c r="W680" i="3"/>
  <c r="AC680" i="3" a="1"/>
  <c r="AC680" i="3" s="1"/>
  <c r="W681" i="3"/>
  <c r="AC681" i="3" a="1"/>
  <c r="AC681" i="3" s="1"/>
  <c r="W682" i="3"/>
  <c r="AC682" i="3" a="1"/>
  <c r="AC682" i="3" s="1"/>
  <c r="W683" i="3"/>
  <c r="AC683" i="3" a="1"/>
  <c r="AC683" i="3" s="1"/>
  <c r="W684" i="3"/>
  <c r="AC684" i="3" a="1"/>
  <c r="AC684" i="3" s="1"/>
  <c r="W685" i="3"/>
  <c r="AC685" i="3" a="1"/>
  <c r="AC685" i="3" s="1"/>
  <c r="W686" i="3"/>
  <c r="AC686" i="3" a="1"/>
  <c r="AC686" i="3" s="1"/>
  <c r="W687" i="3"/>
  <c r="AC687" i="3" a="1"/>
  <c r="AC687" i="3" s="1"/>
  <c r="W688" i="3"/>
  <c r="AC688" i="3" a="1"/>
  <c r="AC688" i="3" s="1"/>
  <c r="W689" i="3"/>
  <c r="AC689" i="3" a="1"/>
  <c r="AC689" i="3" s="1"/>
  <c r="W690" i="3"/>
  <c r="AC690" i="3" a="1"/>
  <c r="AC690" i="3" s="1"/>
  <c r="W691" i="3"/>
  <c r="AC691" i="3" a="1"/>
  <c r="AC691" i="3" s="1"/>
  <c r="W692" i="3"/>
  <c r="AC692" i="3" a="1"/>
  <c r="AC692" i="3" s="1"/>
  <c r="W693" i="3"/>
  <c r="AC693" i="3" a="1"/>
  <c r="AC693" i="3" s="1"/>
  <c r="W694" i="3"/>
  <c r="AC694" i="3" a="1"/>
  <c r="AC694" i="3" s="1"/>
  <c r="W695" i="3"/>
  <c r="AC695" i="3" a="1"/>
  <c r="AC695" i="3" s="1"/>
  <c r="W696" i="3"/>
  <c r="AC696" i="3" a="1"/>
  <c r="AC696" i="3" s="1"/>
  <c r="W697" i="3"/>
  <c r="AC697" i="3" a="1"/>
  <c r="AC697" i="3" s="1"/>
  <c r="W698" i="3"/>
  <c r="AC698" i="3" a="1"/>
  <c r="AC698" i="3" s="1"/>
  <c r="W699" i="3"/>
  <c r="AC699" i="3" a="1"/>
  <c r="AC699" i="3" s="1"/>
  <c r="W700" i="3"/>
  <c r="AC700" i="3" a="1"/>
  <c r="AC700" i="3" s="1"/>
  <c r="W701" i="3"/>
  <c r="AC701" i="3" a="1"/>
  <c r="AC701" i="3" s="1"/>
  <c r="W702" i="3"/>
  <c r="AC702" i="3" a="1"/>
  <c r="AC702" i="3" s="1"/>
  <c r="W703" i="3"/>
  <c r="AC703" i="3" a="1"/>
  <c r="AC703" i="3" s="1"/>
  <c r="W704" i="3"/>
  <c r="AC704" i="3" a="1"/>
  <c r="AC704" i="3" s="1"/>
  <c r="W705" i="3"/>
  <c r="AC705" i="3" a="1"/>
  <c r="AC705" i="3" s="1"/>
  <c r="W706" i="3"/>
  <c r="AC706" i="3" a="1"/>
  <c r="AC706" i="3" s="1"/>
  <c r="W707" i="3"/>
  <c r="AC707" i="3" a="1"/>
  <c r="AC707" i="3" s="1"/>
  <c r="W708" i="3"/>
  <c r="AC708" i="3" a="1"/>
  <c r="AC708" i="3" s="1"/>
  <c r="W709" i="3"/>
  <c r="AC709" i="3" a="1"/>
  <c r="AC709" i="3" s="1"/>
  <c r="W710" i="3"/>
  <c r="AC710" i="3" a="1"/>
  <c r="AC710" i="3" s="1"/>
  <c r="W711" i="3"/>
  <c r="AC711" i="3" a="1"/>
  <c r="AC711" i="3" s="1"/>
  <c r="W712" i="3"/>
  <c r="AC712" i="3" a="1"/>
  <c r="AC712" i="3" s="1"/>
  <c r="W713" i="3"/>
  <c r="AC713" i="3" a="1"/>
  <c r="AC713" i="3" s="1"/>
  <c r="W714" i="3"/>
  <c r="AC714" i="3" a="1"/>
  <c r="AC714" i="3" s="1"/>
  <c r="W715" i="3"/>
  <c r="AC715" i="3" a="1"/>
  <c r="AC715" i="3" s="1"/>
  <c r="W716" i="3"/>
  <c r="AC716" i="3" a="1"/>
  <c r="AC716" i="3" s="1"/>
  <c r="W717" i="3"/>
  <c r="AC717" i="3" a="1"/>
  <c r="AC717" i="3" s="1"/>
  <c r="W718" i="3"/>
  <c r="AC718" i="3" a="1"/>
  <c r="AC718" i="3" s="1"/>
  <c r="W719" i="3"/>
  <c r="AC719" i="3" a="1"/>
  <c r="AC719" i="3" s="1"/>
  <c r="W720" i="3"/>
  <c r="AC720" i="3" a="1"/>
  <c r="AC720" i="3" s="1"/>
  <c r="W721" i="3"/>
  <c r="AC721" i="3" a="1"/>
  <c r="AC721" i="3" s="1"/>
  <c r="W722" i="3"/>
  <c r="AC722" i="3" a="1"/>
  <c r="AC722" i="3" s="1"/>
  <c r="W723" i="3"/>
  <c r="AC723" i="3" a="1"/>
  <c r="AC723" i="3" s="1"/>
  <c r="W724" i="3"/>
  <c r="AC724" i="3" a="1"/>
  <c r="AC724" i="3" s="1"/>
  <c r="W725" i="3"/>
  <c r="AC725" i="3" a="1"/>
  <c r="AC725" i="3" s="1"/>
  <c r="W726" i="3"/>
  <c r="AC726" i="3" a="1"/>
  <c r="AC726" i="3" s="1"/>
  <c r="W727" i="3"/>
  <c r="AC727" i="3" a="1"/>
  <c r="AC727" i="3" s="1"/>
  <c r="W728" i="3"/>
  <c r="AC728" i="3" a="1"/>
  <c r="AC728" i="3" s="1"/>
  <c r="W729" i="3"/>
  <c r="AC729" i="3" a="1"/>
  <c r="AC729" i="3" s="1"/>
  <c r="W730" i="3"/>
  <c r="AC730" i="3" a="1"/>
  <c r="AC730" i="3" s="1"/>
  <c r="W731" i="3"/>
  <c r="AC731" i="3" a="1"/>
  <c r="AC731" i="3" s="1"/>
  <c r="W732" i="3"/>
  <c r="AC732" i="3" a="1"/>
  <c r="AC732" i="3" s="1"/>
  <c r="W733" i="3"/>
  <c r="AC733" i="3" a="1"/>
  <c r="AC733" i="3" s="1"/>
  <c r="W734" i="3"/>
  <c r="AC734" i="3" a="1"/>
  <c r="AC734" i="3" s="1"/>
  <c r="W735" i="3"/>
  <c r="AC735" i="3" a="1"/>
  <c r="AC735" i="3" s="1"/>
  <c r="W736" i="3"/>
  <c r="AC736" i="3" a="1"/>
  <c r="AC736" i="3" s="1"/>
  <c r="W737" i="3"/>
  <c r="AC737" i="3" a="1"/>
  <c r="AC737" i="3" s="1"/>
  <c r="W738" i="3"/>
  <c r="AC738" i="3" a="1"/>
  <c r="AC738" i="3" s="1"/>
  <c r="W739" i="3"/>
  <c r="AC739" i="3" a="1"/>
  <c r="AC739" i="3" s="1"/>
  <c r="W740" i="3"/>
  <c r="AC740" i="3" a="1"/>
  <c r="AC740" i="3" s="1"/>
  <c r="W741" i="3"/>
  <c r="AC741" i="3" a="1"/>
  <c r="AC741" i="3" s="1"/>
  <c r="W742" i="3"/>
  <c r="AC742" i="3" a="1"/>
  <c r="AC742" i="3" s="1"/>
  <c r="W743" i="3"/>
  <c r="AC743" i="3" a="1"/>
  <c r="AC743" i="3" s="1"/>
  <c r="W744" i="3"/>
  <c r="AC744" i="3" a="1"/>
  <c r="AC744" i="3" s="1"/>
  <c r="W745" i="3"/>
  <c r="AC745" i="3" a="1"/>
  <c r="AC745" i="3" s="1"/>
  <c r="W746" i="3"/>
  <c r="AC746" i="3" a="1"/>
  <c r="AC746" i="3" s="1"/>
  <c r="W747" i="3"/>
  <c r="AC747" i="3" a="1"/>
  <c r="AC747" i="3" s="1"/>
  <c r="W748" i="3"/>
  <c r="AC748" i="3" a="1"/>
  <c r="AC748" i="3" s="1"/>
  <c r="W749" i="3"/>
  <c r="AC749" i="3" a="1"/>
  <c r="AC749" i="3" s="1"/>
  <c r="W750" i="3"/>
  <c r="AC750" i="3" a="1"/>
  <c r="AC750" i="3" s="1"/>
  <c r="W751" i="3"/>
  <c r="AC751" i="3" a="1"/>
  <c r="AC751" i="3" s="1"/>
  <c r="W752" i="3"/>
  <c r="AC752" i="3" a="1"/>
  <c r="AC752" i="3" s="1"/>
  <c r="W753" i="3"/>
  <c r="AC753" i="3" a="1"/>
  <c r="AC753" i="3" s="1"/>
  <c r="W754" i="3"/>
  <c r="AC754" i="3" a="1"/>
  <c r="AC754" i="3" s="1"/>
  <c r="W755" i="3"/>
  <c r="AC755" i="3" a="1"/>
  <c r="AC755" i="3" s="1"/>
  <c r="W756" i="3"/>
  <c r="AC756" i="3" a="1"/>
  <c r="AC756" i="3" s="1"/>
  <c r="W757" i="3"/>
  <c r="AC757" i="3" a="1"/>
  <c r="AC757" i="3" s="1"/>
  <c r="W758" i="3"/>
  <c r="AC758" i="3" a="1"/>
  <c r="AC758" i="3" s="1"/>
  <c r="W759" i="3"/>
  <c r="AC759" i="3" a="1"/>
  <c r="AC759" i="3" s="1"/>
  <c r="W760" i="3"/>
  <c r="AC760" i="3" a="1"/>
  <c r="AC760" i="3" s="1"/>
  <c r="W761" i="3"/>
  <c r="AC761" i="3" a="1"/>
  <c r="AC761" i="3" s="1"/>
  <c r="W762" i="3"/>
  <c r="AC762" i="3" a="1"/>
  <c r="AC762" i="3" s="1"/>
  <c r="W763" i="3"/>
  <c r="AC763" i="3" a="1"/>
  <c r="AC763" i="3" s="1"/>
  <c r="W764" i="3"/>
  <c r="AC764" i="3" a="1"/>
  <c r="AC764" i="3" s="1"/>
  <c r="W765" i="3"/>
  <c r="AC765" i="3" a="1"/>
  <c r="AC765" i="3" s="1"/>
  <c r="W766" i="3"/>
  <c r="AC766" i="3" a="1"/>
  <c r="AC766" i="3" s="1"/>
  <c r="W767" i="3"/>
  <c r="AC767" i="3" a="1"/>
  <c r="AC767" i="3" s="1"/>
  <c r="W768" i="3"/>
  <c r="AC768" i="3" a="1"/>
  <c r="AC768" i="3" s="1"/>
  <c r="W769" i="3"/>
  <c r="AC769" i="3" a="1"/>
  <c r="AC769" i="3" s="1"/>
  <c r="W770" i="3"/>
  <c r="AC770" i="3" a="1"/>
  <c r="AC770" i="3" s="1"/>
  <c r="W771" i="3"/>
  <c r="AC771" i="3" a="1"/>
  <c r="AC771" i="3" s="1"/>
  <c r="W772" i="3"/>
  <c r="AC772" i="3" a="1"/>
  <c r="AC772" i="3" s="1"/>
  <c r="W773" i="3"/>
  <c r="AC773" i="3" a="1"/>
  <c r="AC773" i="3" s="1"/>
  <c r="W774" i="3"/>
  <c r="AC774" i="3" a="1"/>
  <c r="AC774" i="3" s="1"/>
  <c r="W775" i="3"/>
  <c r="AC775" i="3" a="1"/>
  <c r="AC775" i="3" s="1"/>
  <c r="W776" i="3"/>
  <c r="AC776" i="3" a="1"/>
  <c r="AC776" i="3" s="1"/>
  <c r="W777" i="3"/>
  <c r="AC777" i="3" a="1"/>
  <c r="AC777" i="3" s="1"/>
  <c r="W778" i="3"/>
  <c r="AC778" i="3" a="1"/>
  <c r="AC778" i="3" s="1"/>
  <c r="W779" i="3"/>
  <c r="AC779" i="3" a="1"/>
  <c r="AC779" i="3" s="1"/>
  <c r="W780" i="3"/>
  <c r="AC780" i="3" a="1"/>
  <c r="AC780" i="3" s="1"/>
  <c r="W781" i="3"/>
  <c r="AC781" i="3" a="1"/>
  <c r="AC781" i="3" s="1"/>
  <c r="W782" i="3"/>
  <c r="AC782" i="3" a="1"/>
  <c r="AC782" i="3" s="1"/>
  <c r="W783" i="3"/>
  <c r="AC783" i="3" a="1"/>
  <c r="AC783" i="3" s="1"/>
  <c r="W784" i="3"/>
  <c r="AC784" i="3" a="1"/>
  <c r="AC784" i="3" s="1"/>
  <c r="W785" i="3"/>
  <c r="AC785" i="3" a="1"/>
  <c r="AC785" i="3" s="1"/>
  <c r="W786" i="3"/>
  <c r="AC786" i="3" a="1"/>
  <c r="AC786" i="3" s="1"/>
  <c r="W787" i="3"/>
  <c r="AC787" i="3" a="1"/>
  <c r="AC787" i="3" s="1"/>
  <c r="W788" i="3"/>
  <c r="AC788" i="3" a="1"/>
  <c r="AC788" i="3" s="1"/>
  <c r="W789" i="3"/>
  <c r="AC789" i="3" a="1"/>
  <c r="AC789" i="3" s="1"/>
  <c r="W790" i="3"/>
  <c r="AC790" i="3" a="1"/>
  <c r="AC790" i="3" s="1"/>
  <c r="W791" i="3"/>
  <c r="AC791" i="3" a="1"/>
  <c r="AC791" i="3" s="1"/>
  <c r="W792" i="3"/>
  <c r="AC792" i="3" a="1"/>
  <c r="AC792" i="3" s="1"/>
  <c r="W793" i="3"/>
  <c r="AC793" i="3" a="1"/>
  <c r="AC793" i="3" s="1"/>
  <c r="W794" i="3"/>
  <c r="AC794" i="3" a="1"/>
  <c r="AC794" i="3" s="1"/>
  <c r="W795" i="3"/>
  <c r="AC795" i="3" a="1"/>
  <c r="AC795" i="3" s="1"/>
  <c r="W796" i="3"/>
  <c r="AC796" i="3" a="1"/>
  <c r="AC796" i="3" s="1"/>
  <c r="W797" i="3"/>
  <c r="AC797" i="3" a="1"/>
  <c r="AC797" i="3" s="1"/>
  <c r="W798" i="3"/>
  <c r="AC798" i="3" a="1"/>
  <c r="AC798" i="3" s="1"/>
  <c r="W799" i="3"/>
  <c r="AC799" i="3" a="1"/>
  <c r="AC799" i="3" s="1"/>
  <c r="W800" i="3"/>
  <c r="AC800" i="3" a="1"/>
  <c r="AC800" i="3" s="1"/>
  <c r="W801" i="3"/>
  <c r="AC801" i="3" a="1"/>
  <c r="AC801" i="3" s="1"/>
  <c r="W802" i="3"/>
  <c r="AC802" i="3" a="1"/>
  <c r="AC802" i="3" s="1"/>
  <c r="W803" i="3"/>
  <c r="AC803" i="3" a="1"/>
  <c r="AC803" i="3" s="1"/>
  <c r="W804" i="3"/>
  <c r="AC804" i="3" a="1"/>
  <c r="AC804" i="3" s="1"/>
  <c r="W805" i="3"/>
  <c r="AC805" i="3" a="1"/>
  <c r="AC805" i="3" s="1"/>
  <c r="W806" i="3"/>
  <c r="AC806" i="3" a="1"/>
  <c r="AC806" i="3" s="1"/>
  <c r="W807" i="3"/>
  <c r="AC807" i="3" a="1"/>
  <c r="AC807" i="3" s="1"/>
  <c r="W808" i="3"/>
  <c r="AC808" i="3" a="1"/>
  <c r="AC808" i="3" s="1"/>
  <c r="W809" i="3"/>
  <c r="AC809" i="3" a="1"/>
  <c r="AC809" i="3" s="1"/>
  <c r="W810" i="3"/>
  <c r="AC810" i="3" a="1"/>
  <c r="AC810" i="3" s="1"/>
  <c r="W811" i="3"/>
  <c r="AC811" i="3" a="1"/>
  <c r="AC811" i="3" s="1"/>
  <c r="W812" i="3"/>
  <c r="AC812" i="3" a="1"/>
  <c r="AC812" i="3" s="1"/>
  <c r="W813" i="3"/>
  <c r="AC813" i="3" a="1"/>
  <c r="AC813" i="3" s="1"/>
  <c r="W814" i="3"/>
  <c r="AC814" i="3" a="1"/>
  <c r="AC814" i="3" s="1"/>
  <c r="W815" i="3"/>
  <c r="AC815" i="3" a="1"/>
  <c r="AC815" i="3" s="1"/>
  <c r="W816" i="3"/>
  <c r="AC816" i="3" a="1"/>
  <c r="AC816" i="3" s="1"/>
  <c r="W817" i="3"/>
  <c r="AC817" i="3" a="1"/>
  <c r="AC817" i="3" s="1"/>
  <c r="W818" i="3"/>
  <c r="AC818" i="3" a="1"/>
  <c r="AC818" i="3" s="1"/>
  <c r="W819" i="3"/>
  <c r="AC819" i="3" a="1"/>
  <c r="AC819" i="3" s="1"/>
  <c r="W820" i="3"/>
  <c r="AC820" i="3" a="1"/>
  <c r="AC820" i="3" s="1"/>
  <c r="W821" i="3"/>
  <c r="AC821" i="3" a="1"/>
  <c r="AC821" i="3" s="1"/>
  <c r="W822" i="3"/>
  <c r="AC822" i="3" a="1"/>
  <c r="AC822" i="3" s="1"/>
  <c r="W823" i="3"/>
  <c r="AC823" i="3" a="1"/>
  <c r="AC823" i="3" s="1"/>
  <c r="W824" i="3"/>
  <c r="AC824" i="3" a="1"/>
  <c r="AC824" i="3" s="1"/>
  <c r="W825" i="3"/>
  <c r="AC825" i="3" a="1"/>
  <c r="AC825" i="3" s="1"/>
  <c r="W826" i="3"/>
  <c r="AC826" i="3" a="1"/>
  <c r="AC826" i="3" s="1"/>
  <c r="W827" i="3"/>
  <c r="AC827" i="3" a="1"/>
  <c r="AC827" i="3" s="1"/>
  <c r="W828" i="3"/>
  <c r="AC828" i="3" a="1"/>
  <c r="AC828" i="3" s="1"/>
  <c r="W829" i="3"/>
  <c r="AC829" i="3" a="1"/>
  <c r="AC829" i="3" s="1"/>
  <c r="W830" i="3"/>
  <c r="AC830" i="3" a="1"/>
  <c r="AC830" i="3" s="1"/>
  <c r="W831" i="3"/>
  <c r="AC831" i="3" a="1"/>
  <c r="AC831" i="3" s="1"/>
  <c r="W832" i="3"/>
  <c r="AC832" i="3" a="1"/>
  <c r="AC832" i="3" s="1"/>
  <c r="W833" i="3"/>
  <c r="AC833" i="3" a="1"/>
  <c r="AC833" i="3" s="1"/>
  <c r="W834" i="3"/>
  <c r="AC834" i="3" a="1"/>
  <c r="AC834" i="3" s="1"/>
  <c r="W835" i="3"/>
  <c r="AC835" i="3" a="1"/>
  <c r="AC835" i="3" s="1"/>
  <c r="W836" i="3"/>
  <c r="AC836" i="3" a="1"/>
  <c r="AC836" i="3" s="1"/>
  <c r="W837" i="3"/>
  <c r="AC837" i="3" a="1"/>
  <c r="AC837" i="3" s="1"/>
  <c r="W838" i="3"/>
  <c r="AC838" i="3" a="1"/>
  <c r="AC838" i="3" s="1"/>
  <c r="W839" i="3"/>
  <c r="AC839" i="3" a="1"/>
  <c r="AC839" i="3" s="1"/>
  <c r="W840" i="3"/>
  <c r="AC840" i="3" a="1"/>
  <c r="AC840" i="3" s="1"/>
  <c r="W841" i="3"/>
  <c r="AC841" i="3" a="1"/>
  <c r="AC841" i="3" s="1"/>
  <c r="W842" i="3"/>
  <c r="AC842" i="3" a="1"/>
  <c r="AC842" i="3" s="1"/>
  <c r="W843" i="3"/>
  <c r="AC843" i="3" a="1"/>
  <c r="AC843" i="3" s="1"/>
  <c r="W844" i="3"/>
  <c r="AC844" i="3" a="1"/>
  <c r="AC844" i="3" s="1"/>
  <c r="W845" i="3"/>
  <c r="AC845" i="3" a="1"/>
  <c r="AC845" i="3" s="1"/>
  <c r="W846" i="3"/>
  <c r="AC846" i="3" a="1"/>
  <c r="AC846" i="3" s="1"/>
  <c r="W847" i="3"/>
  <c r="AC847" i="3" a="1"/>
  <c r="AC847" i="3" s="1"/>
  <c r="W848" i="3"/>
  <c r="AC848" i="3" a="1"/>
  <c r="AC848" i="3" s="1"/>
  <c r="W849" i="3"/>
  <c r="AC849" i="3" a="1"/>
  <c r="AC849" i="3" s="1"/>
  <c r="W850" i="3"/>
  <c r="AC850" i="3" a="1"/>
  <c r="AC850" i="3" s="1"/>
  <c r="W851" i="3"/>
  <c r="AC851" i="3" a="1"/>
  <c r="AC851" i="3" s="1"/>
  <c r="W852" i="3"/>
  <c r="AC852" i="3" a="1"/>
  <c r="AC852" i="3" s="1"/>
  <c r="W853" i="3"/>
  <c r="AC853" i="3" a="1"/>
  <c r="AC853" i="3" s="1"/>
  <c r="W854" i="3"/>
  <c r="AC854" i="3" a="1"/>
  <c r="AC854" i="3" s="1"/>
  <c r="W855" i="3"/>
  <c r="AC855" i="3" a="1"/>
  <c r="AC855" i="3" s="1"/>
  <c r="W856" i="3"/>
  <c r="AC856" i="3" a="1"/>
  <c r="AC856" i="3" s="1"/>
  <c r="W857" i="3"/>
  <c r="AC857" i="3" a="1"/>
  <c r="AC857" i="3" s="1"/>
  <c r="W858" i="3"/>
  <c r="AC858" i="3" a="1"/>
  <c r="AC858" i="3" s="1"/>
  <c r="W859" i="3"/>
  <c r="AC859" i="3" a="1"/>
  <c r="AC859" i="3" s="1"/>
  <c r="W860" i="3"/>
  <c r="AC860" i="3" a="1"/>
  <c r="AC860" i="3" s="1"/>
  <c r="W861" i="3"/>
  <c r="AC861" i="3" a="1"/>
  <c r="AC861" i="3" s="1"/>
  <c r="W862" i="3"/>
  <c r="AC862" i="3" a="1"/>
  <c r="AC862" i="3" s="1"/>
  <c r="W863" i="3"/>
  <c r="AC863" i="3" a="1"/>
  <c r="AC863" i="3" s="1"/>
  <c r="W864" i="3"/>
  <c r="AC864" i="3" a="1"/>
  <c r="AC864" i="3" s="1"/>
  <c r="W865" i="3"/>
  <c r="AC865" i="3" a="1"/>
  <c r="AC865" i="3" s="1"/>
  <c r="W866" i="3"/>
  <c r="AC866" i="3" a="1"/>
  <c r="AC866" i="3" s="1"/>
  <c r="W867" i="3"/>
  <c r="AC867" i="3" a="1"/>
  <c r="AC867" i="3" s="1"/>
  <c r="W868" i="3"/>
  <c r="AC868" i="3" a="1"/>
  <c r="AC868" i="3" s="1"/>
  <c r="W869" i="3"/>
  <c r="AC869" i="3" a="1"/>
  <c r="AC869" i="3" s="1"/>
  <c r="W870" i="3"/>
  <c r="AC870" i="3" a="1"/>
  <c r="AC870" i="3" s="1"/>
  <c r="W871" i="3"/>
  <c r="AC871" i="3" a="1"/>
  <c r="AC871" i="3" s="1"/>
  <c r="W872" i="3"/>
  <c r="AC872" i="3" a="1"/>
  <c r="AC872" i="3" s="1"/>
  <c r="W873" i="3"/>
  <c r="AC873" i="3" a="1"/>
  <c r="AC873" i="3" s="1"/>
  <c r="W874" i="3"/>
  <c r="AC874" i="3" a="1"/>
  <c r="AC874" i="3" s="1"/>
  <c r="W875" i="3"/>
  <c r="AC875" i="3" a="1"/>
  <c r="AC875" i="3" s="1"/>
  <c r="W876" i="3"/>
  <c r="AC876" i="3" a="1"/>
  <c r="AC876" i="3" s="1"/>
  <c r="W877" i="3"/>
  <c r="AC877" i="3" a="1"/>
  <c r="AC877" i="3" s="1"/>
  <c r="W878" i="3"/>
  <c r="AC878" i="3" a="1"/>
  <c r="AC878" i="3" s="1"/>
  <c r="W879" i="3"/>
  <c r="AC879" i="3" a="1"/>
  <c r="AC879" i="3" s="1"/>
  <c r="W880" i="3"/>
  <c r="AC880" i="3" a="1"/>
  <c r="AC880" i="3" s="1"/>
  <c r="W881" i="3"/>
  <c r="AC881" i="3" a="1"/>
  <c r="AC881" i="3" s="1"/>
  <c r="W882" i="3"/>
  <c r="AC882" i="3" a="1"/>
  <c r="AC882" i="3" s="1"/>
  <c r="W883" i="3"/>
  <c r="AC883" i="3" a="1"/>
  <c r="AC883" i="3" s="1"/>
  <c r="W884" i="3"/>
  <c r="AC884" i="3" a="1"/>
  <c r="AC884" i="3" s="1"/>
  <c r="W885" i="3"/>
  <c r="AC885" i="3" a="1"/>
  <c r="AC885" i="3" s="1"/>
  <c r="W886" i="3"/>
  <c r="AC886" i="3" a="1"/>
  <c r="AC886" i="3" s="1"/>
  <c r="W887" i="3"/>
  <c r="AC887" i="3" a="1"/>
  <c r="AC887" i="3" s="1"/>
  <c r="W888" i="3"/>
  <c r="AC888" i="3" a="1"/>
  <c r="AC888" i="3" s="1"/>
  <c r="W889" i="3"/>
  <c r="AC889" i="3" a="1"/>
  <c r="AC889" i="3" s="1"/>
  <c r="W890" i="3"/>
  <c r="AC890" i="3" a="1"/>
  <c r="AC890" i="3" s="1"/>
  <c r="W891" i="3"/>
  <c r="AC891" i="3" a="1"/>
  <c r="AC891" i="3" s="1"/>
  <c r="W892" i="3"/>
  <c r="AC892" i="3" a="1"/>
  <c r="AC892" i="3" s="1"/>
  <c r="W893" i="3"/>
  <c r="AC893" i="3" a="1"/>
  <c r="AC893" i="3" s="1"/>
  <c r="W894" i="3"/>
  <c r="AC894" i="3" a="1"/>
  <c r="AC894" i="3" s="1"/>
  <c r="W895" i="3"/>
  <c r="AC895" i="3" a="1"/>
  <c r="AC895" i="3" s="1"/>
  <c r="W896" i="3"/>
  <c r="AC896" i="3" a="1"/>
  <c r="AC896" i="3" s="1"/>
  <c r="W897" i="3"/>
  <c r="AC897" i="3" a="1"/>
  <c r="AC897" i="3" s="1"/>
  <c r="W898" i="3"/>
  <c r="AC898" i="3" a="1"/>
  <c r="AC898" i="3" s="1"/>
  <c r="W899" i="3"/>
  <c r="AC899" i="3" a="1"/>
  <c r="AC899" i="3" s="1"/>
  <c r="W900" i="3"/>
  <c r="AC900" i="3" a="1"/>
  <c r="AC900" i="3" s="1"/>
  <c r="W901" i="3"/>
  <c r="AC901" i="3" a="1"/>
  <c r="AC901" i="3" s="1"/>
  <c r="W902" i="3"/>
  <c r="AC902" i="3" a="1"/>
  <c r="AC902" i="3" s="1"/>
  <c r="W903" i="3"/>
  <c r="AC903" i="3" a="1"/>
  <c r="AC903" i="3" s="1"/>
  <c r="W904" i="3"/>
  <c r="AC904" i="3" a="1"/>
  <c r="AC904" i="3" s="1"/>
  <c r="W905" i="3"/>
  <c r="AC905" i="3" a="1"/>
  <c r="AC905" i="3" s="1"/>
  <c r="W906" i="3"/>
  <c r="AC906" i="3" a="1"/>
  <c r="AC906" i="3" s="1"/>
  <c r="W907" i="3"/>
  <c r="AC907" i="3" a="1"/>
  <c r="AC907" i="3" s="1"/>
  <c r="W908" i="3"/>
  <c r="AC908" i="3" a="1"/>
  <c r="AC908" i="3" s="1"/>
  <c r="W909" i="3"/>
  <c r="AC909" i="3" a="1"/>
  <c r="AC909" i="3" s="1"/>
  <c r="W910" i="3"/>
  <c r="AC910" i="3" a="1"/>
  <c r="AC910" i="3" s="1"/>
  <c r="W911" i="3"/>
  <c r="AC911" i="3" a="1"/>
  <c r="AC911" i="3" s="1"/>
  <c r="W912" i="3"/>
  <c r="AC912" i="3" a="1"/>
  <c r="AC912" i="3" s="1"/>
  <c r="W913" i="3"/>
  <c r="AC913" i="3" a="1"/>
  <c r="AC913" i="3" s="1"/>
  <c r="W914" i="3"/>
  <c r="AC914" i="3" a="1"/>
  <c r="AC914" i="3" s="1"/>
  <c r="W915" i="3"/>
  <c r="AC915" i="3" a="1"/>
  <c r="AC915" i="3" s="1"/>
  <c r="W916" i="3"/>
  <c r="AC916" i="3" a="1"/>
  <c r="AC916" i="3" s="1"/>
  <c r="W917" i="3"/>
  <c r="AC917" i="3" a="1"/>
  <c r="AC917" i="3" s="1"/>
  <c r="W918" i="3"/>
  <c r="AC918" i="3" a="1"/>
  <c r="AC918" i="3" s="1"/>
  <c r="W919" i="3"/>
  <c r="AC919" i="3" a="1"/>
  <c r="AC919" i="3" s="1"/>
  <c r="W920" i="3"/>
  <c r="AC920" i="3" a="1"/>
  <c r="AC920" i="3" s="1"/>
  <c r="W921" i="3"/>
  <c r="AC921" i="3" a="1"/>
  <c r="AC921" i="3" s="1"/>
  <c r="W922" i="3"/>
  <c r="AC922" i="3" a="1"/>
  <c r="AC922" i="3" s="1"/>
  <c r="W923" i="3"/>
  <c r="AC923" i="3" a="1"/>
  <c r="AC923" i="3" s="1"/>
  <c r="W924" i="3"/>
  <c r="AC924" i="3" a="1"/>
  <c r="AC924" i="3" s="1"/>
  <c r="W925" i="3"/>
  <c r="AC925" i="3" a="1"/>
  <c r="AC925" i="3" s="1"/>
  <c r="W926" i="3"/>
  <c r="AC926" i="3" a="1"/>
  <c r="AC926" i="3" s="1"/>
  <c r="W927" i="3"/>
  <c r="AC927" i="3" a="1"/>
  <c r="AC927" i="3" s="1"/>
  <c r="W928" i="3"/>
  <c r="AC928" i="3" a="1"/>
  <c r="AC928" i="3" s="1"/>
  <c r="W929" i="3"/>
  <c r="AC929" i="3" a="1"/>
  <c r="AC929" i="3" s="1"/>
  <c r="W930" i="3"/>
  <c r="AC930" i="3" a="1"/>
  <c r="AC930" i="3" s="1"/>
  <c r="W931" i="3"/>
  <c r="AC931" i="3" a="1"/>
  <c r="AC931" i="3" s="1"/>
  <c r="W932" i="3"/>
  <c r="AC932" i="3" a="1"/>
  <c r="AC932" i="3" s="1"/>
  <c r="W933" i="3"/>
  <c r="AC933" i="3" a="1"/>
  <c r="AC933" i="3" s="1"/>
  <c r="W934" i="3"/>
  <c r="AC934" i="3" a="1"/>
  <c r="AC934" i="3" s="1"/>
  <c r="W935" i="3"/>
  <c r="AC935" i="3" a="1"/>
  <c r="AC935" i="3" s="1"/>
  <c r="W936" i="3"/>
  <c r="AC936" i="3" a="1"/>
  <c r="AC936" i="3" s="1"/>
  <c r="W937" i="3"/>
  <c r="AC937" i="3" a="1"/>
  <c r="AC937" i="3" s="1"/>
  <c r="W938" i="3"/>
  <c r="AC938" i="3" a="1"/>
  <c r="AC938" i="3" s="1"/>
  <c r="W939" i="3"/>
  <c r="AC939" i="3" a="1"/>
  <c r="AC939" i="3" s="1"/>
  <c r="W940" i="3"/>
  <c r="AC940" i="3" a="1"/>
  <c r="AC940" i="3" s="1"/>
  <c r="W941" i="3"/>
  <c r="AC941" i="3" a="1"/>
  <c r="AC941" i="3" s="1"/>
  <c r="W942" i="3"/>
  <c r="AC942" i="3" a="1"/>
  <c r="AC942" i="3" s="1"/>
  <c r="W943" i="3"/>
  <c r="AC943" i="3" a="1"/>
  <c r="AC943" i="3" s="1"/>
  <c r="W944" i="3"/>
  <c r="AC944" i="3" a="1"/>
  <c r="AC944" i="3" s="1"/>
  <c r="W945" i="3"/>
  <c r="AC945" i="3" a="1"/>
  <c r="AC945" i="3" s="1"/>
  <c r="W946" i="3"/>
  <c r="AC946" i="3" a="1"/>
  <c r="AC946" i="3" s="1"/>
  <c r="W947" i="3"/>
  <c r="AC947" i="3" a="1"/>
  <c r="AC947" i="3" s="1"/>
  <c r="W948" i="3"/>
  <c r="AC948" i="3" a="1"/>
  <c r="AC948" i="3" s="1"/>
  <c r="W949" i="3"/>
  <c r="AC949" i="3" a="1"/>
  <c r="AC949" i="3" s="1"/>
  <c r="W950" i="3"/>
  <c r="AC950" i="3" a="1"/>
  <c r="AC950" i="3" s="1"/>
  <c r="W951" i="3"/>
  <c r="AC951" i="3" a="1"/>
  <c r="AC951" i="3" s="1"/>
  <c r="W952" i="3"/>
  <c r="AC952" i="3" a="1"/>
  <c r="AC952" i="3" s="1"/>
  <c r="W953" i="3"/>
  <c r="AC953" i="3" a="1"/>
  <c r="AC953" i="3" s="1"/>
  <c r="W954" i="3"/>
  <c r="AC954" i="3" a="1"/>
  <c r="AC954" i="3" s="1"/>
  <c r="W955" i="3"/>
  <c r="AC955" i="3" a="1"/>
  <c r="AC955" i="3" s="1"/>
  <c r="W956" i="3"/>
  <c r="AC956" i="3" a="1"/>
  <c r="AC956" i="3" s="1"/>
  <c r="W957" i="3"/>
  <c r="AC957" i="3" a="1"/>
  <c r="AC957" i="3" s="1"/>
  <c r="W958" i="3"/>
  <c r="AC958" i="3" a="1"/>
  <c r="AC958" i="3" s="1"/>
  <c r="W959" i="3"/>
  <c r="AC959" i="3" a="1"/>
  <c r="AC959" i="3" s="1"/>
  <c r="W960" i="3"/>
  <c r="AC960" i="3" a="1"/>
  <c r="AC960" i="3" s="1"/>
  <c r="W961" i="3"/>
  <c r="AC961" i="3" a="1"/>
  <c r="AC961" i="3" s="1"/>
  <c r="W962" i="3"/>
  <c r="AC962" i="3" a="1"/>
  <c r="AC962" i="3" s="1"/>
  <c r="W963" i="3"/>
  <c r="AC963" i="3" a="1"/>
  <c r="AC963" i="3" s="1"/>
  <c r="W964" i="3"/>
  <c r="AC964" i="3" a="1"/>
  <c r="AC964" i="3" s="1"/>
  <c r="W965" i="3"/>
  <c r="AC965" i="3" a="1"/>
  <c r="AC965" i="3" s="1"/>
  <c r="W966" i="3"/>
  <c r="AC966" i="3" a="1"/>
  <c r="AC966" i="3" s="1"/>
  <c r="W967" i="3"/>
  <c r="AC967" i="3" a="1"/>
  <c r="AC967" i="3" s="1"/>
  <c r="W968" i="3"/>
  <c r="AC968" i="3" a="1"/>
  <c r="AC968" i="3" s="1"/>
  <c r="W969" i="3"/>
  <c r="AC969" i="3" a="1"/>
  <c r="AC969" i="3" s="1"/>
  <c r="W970" i="3"/>
  <c r="AC970" i="3" a="1"/>
  <c r="AC970" i="3" s="1"/>
  <c r="W971" i="3"/>
  <c r="AC971" i="3" a="1"/>
  <c r="AC971" i="3" s="1"/>
  <c r="W972" i="3"/>
  <c r="AC972" i="3" a="1"/>
  <c r="AC972" i="3" s="1"/>
  <c r="W973" i="3"/>
  <c r="AC973" i="3" a="1"/>
  <c r="AC973" i="3" s="1"/>
  <c r="W974" i="3"/>
  <c r="AC974" i="3" a="1"/>
  <c r="AC974" i="3" s="1"/>
  <c r="W975" i="3"/>
  <c r="AC975" i="3" a="1"/>
  <c r="AC975" i="3" s="1"/>
  <c r="W976" i="3"/>
  <c r="AC976" i="3" a="1"/>
  <c r="AC976" i="3" s="1"/>
  <c r="W977" i="3"/>
  <c r="AC977" i="3" a="1"/>
  <c r="AC977" i="3" s="1"/>
  <c r="W978" i="3"/>
  <c r="AC978" i="3" a="1"/>
  <c r="AC978" i="3" s="1"/>
  <c r="W979" i="3"/>
  <c r="AC979" i="3" a="1"/>
  <c r="AC979" i="3" s="1"/>
  <c r="W980" i="3"/>
  <c r="AC980" i="3" a="1"/>
  <c r="AC980" i="3" s="1"/>
  <c r="W981" i="3"/>
  <c r="AC981" i="3" a="1"/>
  <c r="AC981" i="3" s="1"/>
  <c r="W982" i="3"/>
  <c r="AC982" i="3" a="1"/>
  <c r="AC982" i="3" s="1"/>
  <c r="W983" i="3"/>
  <c r="AC983" i="3" a="1"/>
  <c r="AC983" i="3" s="1"/>
  <c r="W984" i="3"/>
  <c r="AC984" i="3" a="1"/>
  <c r="AC984" i="3" s="1"/>
  <c r="W985" i="3"/>
  <c r="AC985" i="3" a="1"/>
  <c r="AC985" i="3" s="1"/>
  <c r="W986" i="3"/>
  <c r="AC986" i="3" a="1"/>
  <c r="AC986" i="3" s="1"/>
  <c r="W987" i="3"/>
  <c r="AC987" i="3" a="1"/>
  <c r="AC987" i="3" s="1"/>
  <c r="W988" i="3"/>
  <c r="AC988" i="3" a="1"/>
  <c r="AC988" i="3" s="1"/>
  <c r="W989" i="3"/>
  <c r="AC989" i="3" a="1"/>
  <c r="AC989" i="3" s="1"/>
  <c r="W990" i="3"/>
  <c r="AC990" i="3" a="1"/>
  <c r="AC990" i="3" s="1"/>
  <c r="W991" i="3"/>
  <c r="AC991" i="3" a="1"/>
  <c r="AC991" i="3" s="1"/>
  <c r="W992" i="3"/>
  <c r="AC992" i="3" a="1"/>
  <c r="AC992" i="3" s="1"/>
  <c r="W993" i="3"/>
  <c r="AC993" i="3" a="1"/>
  <c r="AC993" i="3" s="1"/>
  <c r="W994" i="3"/>
  <c r="AC994" i="3" a="1"/>
  <c r="AC994" i="3" s="1"/>
  <c r="W995" i="3"/>
  <c r="AC995" i="3" a="1"/>
  <c r="AC995" i="3" s="1"/>
  <c r="W996" i="3"/>
  <c r="AC996" i="3" a="1"/>
  <c r="AC996" i="3" s="1"/>
  <c r="W997" i="3"/>
  <c r="AC997" i="3" a="1"/>
  <c r="AC997" i="3" s="1"/>
  <c r="W998" i="3"/>
  <c r="AC998" i="3" a="1"/>
  <c r="AC998" i="3" s="1"/>
  <c r="W999" i="3"/>
  <c r="AC999" i="3" a="1"/>
  <c r="AC999" i="3" s="1"/>
  <c r="W1000" i="3"/>
  <c r="AC1000" i="3" a="1"/>
  <c r="AC1000" i="3" s="1"/>
  <c r="W1001" i="3"/>
  <c r="AC1001" i="3" a="1"/>
  <c r="AC1001" i="3" s="1"/>
  <c r="W1002" i="3"/>
  <c r="AC1002" i="3" a="1"/>
  <c r="AC1002" i="3" s="1"/>
  <c r="W1003" i="3"/>
  <c r="AC1003" i="3" a="1"/>
  <c r="AC1003" i="3" s="1"/>
  <c r="W1004" i="3"/>
  <c r="AC1004" i="3" a="1"/>
  <c r="AC1004" i="3" s="1"/>
  <c r="W1005" i="3"/>
  <c r="AC1005" i="3" a="1"/>
  <c r="AC1005" i="3" s="1"/>
  <c r="W1006" i="3"/>
  <c r="AC1006" i="3" a="1"/>
  <c r="AC1006" i="3" s="1"/>
  <c r="W1007" i="3"/>
  <c r="AC1007" i="3" a="1"/>
  <c r="AC1007" i="3" s="1"/>
  <c r="W1008" i="3"/>
  <c r="AC1008" i="3" a="1"/>
  <c r="AC1008" i="3" s="1"/>
  <c r="W1009" i="3"/>
  <c r="AC1009" i="3" a="1"/>
  <c r="AC1009" i="3" s="1"/>
  <c r="W1010" i="3"/>
  <c r="AC1010" i="3" a="1"/>
  <c r="AC1010" i="3" s="1"/>
  <c r="W1011" i="3"/>
  <c r="AC1011" i="3" a="1"/>
  <c r="AC1011" i="3" s="1"/>
  <c r="W1012" i="3"/>
  <c r="AC1012" i="3" a="1"/>
  <c r="AC1012" i="3" s="1"/>
  <c r="W1013" i="3"/>
  <c r="AC1013" i="3" a="1"/>
  <c r="AC1013" i="3" s="1"/>
  <c r="W1014" i="3"/>
  <c r="AC1014" i="3" a="1"/>
  <c r="AC1014" i="3" s="1"/>
  <c r="W1015" i="3"/>
  <c r="AC1015" i="3" a="1"/>
  <c r="AC1015" i="3" s="1"/>
  <c r="W1016" i="3"/>
  <c r="AC1016" i="3" a="1"/>
  <c r="AC1016" i="3" s="1"/>
  <c r="W1017" i="3"/>
  <c r="AC1017" i="3" a="1"/>
  <c r="AC1017" i="3" s="1"/>
  <c r="W1018" i="3"/>
  <c r="AC1018" i="3" a="1"/>
  <c r="AC1018" i="3" s="1"/>
  <c r="W1019" i="3"/>
  <c r="AC1019" i="3" a="1"/>
  <c r="AC1019" i="3" s="1"/>
  <c r="W1020" i="3"/>
  <c r="AC1020" i="3" a="1"/>
  <c r="AC1020" i="3" s="1"/>
  <c r="W1021" i="3"/>
  <c r="AC1021" i="3" a="1"/>
  <c r="AC1021" i="3" s="1"/>
  <c r="W1022" i="3"/>
  <c r="AC1022" i="3" a="1"/>
  <c r="AC1022" i="3" s="1"/>
  <c r="W1023" i="3"/>
  <c r="AC1023" i="3" a="1"/>
  <c r="AC1023" i="3" s="1"/>
  <c r="W1024" i="3"/>
  <c r="AC1024" i="3" a="1"/>
  <c r="AC1024" i="3" s="1"/>
  <c r="W1025" i="3"/>
  <c r="AC1025" i="3" a="1"/>
  <c r="AC1025" i="3" s="1"/>
  <c r="W1026" i="3"/>
  <c r="AC1026" i="3" a="1"/>
  <c r="AC1026" i="3" s="1"/>
  <c r="W1027" i="3"/>
  <c r="AC1027" i="3" a="1"/>
  <c r="AC1027" i="3" s="1"/>
  <c r="W1028" i="3"/>
  <c r="AC1028" i="3" a="1"/>
  <c r="AC1028" i="3" s="1"/>
  <c r="W1029" i="3"/>
  <c r="AC1029" i="3" a="1"/>
  <c r="AC1029" i="3" s="1"/>
  <c r="W1030" i="3"/>
  <c r="AC1030" i="3" a="1"/>
  <c r="AC1030" i="3" s="1"/>
  <c r="W1031" i="3"/>
  <c r="AC1031" i="3" a="1"/>
  <c r="AC1031" i="3" s="1"/>
  <c r="W1032" i="3"/>
  <c r="AC1032" i="3" a="1"/>
  <c r="AC1032" i="3" s="1"/>
  <c r="W1033" i="3"/>
  <c r="AC1033" i="3" a="1"/>
  <c r="AC1033" i="3" s="1"/>
  <c r="W1034" i="3"/>
  <c r="AC1034" i="3" a="1"/>
  <c r="AC1034" i="3" s="1"/>
  <c r="W1035" i="3"/>
  <c r="AC1035" i="3" a="1"/>
  <c r="AC1035" i="3" s="1"/>
  <c r="W1036" i="3"/>
  <c r="AC1036" i="3" a="1"/>
  <c r="AC1036" i="3" s="1"/>
  <c r="W1037" i="3"/>
  <c r="AC1037" i="3" a="1"/>
  <c r="AC1037" i="3" s="1"/>
  <c r="W1038" i="3"/>
  <c r="AC1038" i="3" a="1"/>
  <c r="AC1038" i="3" s="1"/>
  <c r="W1039" i="3"/>
  <c r="AC1039" i="3" a="1"/>
  <c r="AC1039" i="3" s="1"/>
  <c r="W1040" i="3"/>
  <c r="AC1040" i="3" a="1"/>
  <c r="AC1040" i="3" s="1"/>
  <c r="W1041" i="3"/>
  <c r="AC1041" i="3" a="1"/>
  <c r="AC1041" i="3" s="1"/>
  <c r="W1042" i="3"/>
  <c r="AC1042" i="3" a="1"/>
  <c r="AC1042" i="3" s="1"/>
  <c r="W1043" i="3"/>
  <c r="AC1043" i="3" a="1"/>
  <c r="AC1043" i="3" s="1"/>
  <c r="W1044" i="3"/>
  <c r="AC1044" i="3" a="1"/>
  <c r="AC1044" i="3" s="1"/>
  <c r="W1045" i="3"/>
  <c r="AC1045" i="3" a="1"/>
  <c r="AC1045" i="3" s="1"/>
  <c r="W1046" i="3"/>
  <c r="AC1046" i="3" a="1"/>
  <c r="AC1046" i="3" s="1"/>
  <c r="W1047" i="3"/>
  <c r="AC1047" i="3" a="1"/>
  <c r="AC1047" i="3" s="1"/>
  <c r="W1048" i="3"/>
  <c r="AC1048" i="3" a="1"/>
  <c r="AC1048" i="3" s="1"/>
  <c r="W1049" i="3"/>
  <c r="AC1049" i="3" a="1"/>
  <c r="AC1049" i="3" s="1"/>
  <c r="W1050" i="3"/>
  <c r="AC1050" i="3" a="1"/>
  <c r="AC1050" i="3" s="1"/>
  <c r="W1051" i="3"/>
  <c r="AC1051" i="3" a="1"/>
  <c r="AC1051" i="3" s="1"/>
  <c r="W1052" i="3"/>
  <c r="AC1052" i="3" a="1"/>
  <c r="AC1052" i="3" s="1"/>
  <c r="W1053" i="3"/>
  <c r="AC1053" i="3" a="1"/>
  <c r="AC1053" i="3" s="1"/>
  <c r="W1054" i="3"/>
  <c r="AC1054" i="3" a="1"/>
  <c r="AC1054" i="3" s="1"/>
  <c r="W1055" i="3"/>
  <c r="AC1055" i="3" a="1"/>
  <c r="AC1055" i="3" s="1"/>
  <c r="W1056" i="3"/>
  <c r="AC1056" i="3" a="1"/>
  <c r="AC1056" i="3" s="1"/>
  <c r="W1057" i="3"/>
  <c r="AC1057" i="3" a="1"/>
  <c r="AC1057" i="3" s="1"/>
  <c r="W1058" i="3"/>
  <c r="AC1058" i="3" a="1"/>
  <c r="AC1058" i="3" s="1"/>
  <c r="W1059" i="3"/>
  <c r="AC1059" i="3" a="1"/>
  <c r="AC1059" i="3" s="1"/>
  <c r="W1060" i="3"/>
  <c r="AC1060" i="3" a="1"/>
  <c r="AC1060" i="3" s="1"/>
  <c r="W1061" i="3"/>
  <c r="AC1061" i="3" a="1"/>
  <c r="AC1061" i="3" s="1"/>
  <c r="W1062" i="3"/>
  <c r="AC1062" i="3" a="1"/>
  <c r="AC1062" i="3" s="1"/>
  <c r="W1063" i="3"/>
  <c r="AC1063" i="3" a="1"/>
  <c r="AC1063" i="3" s="1"/>
  <c r="W1064" i="3"/>
  <c r="AC1064" i="3" a="1"/>
  <c r="AC1064" i="3" s="1"/>
  <c r="W1065" i="3"/>
  <c r="AC1065" i="3" a="1"/>
  <c r="AC1065" i="3" s="1"/>
  <c r="W1066" i="3"/>
  <c r="AC1066" i="3" a="1"/>
  <c r="AC1066" i="3" s="1"/>
  <c r="W1067" i="3"/>
  <c r="AC1067" i="3" a="1"/>
  <c r="AC1067" i="3" s="1"/>
  <c r="W1068" i="3"/>
  <c r="AC1068" i="3" a="1"/>
  <c r="AC1068" i="3" s="1"/>
  <c r="W1069" i="3"/>
  <c r="AC1069" i="3" a="1"/>
  <c r="AC1069" i="3" s="1"/>
  <c r="W1070" i="3"/>
  <c r="AC1070" i="3" a="1"/>
  <c r="AC1070" i="3" s="1"/>
  <c r="W1071" i="3"/>
  <c r="AC1071" i="3" a="1"/>
  <c r="AC1071" i="3" s="1"/>
  <c r="W1072" i="3"/>
  <c r="AC1072" i="3" a="1"/>
  <c r="AC1072" i="3" s="1"/>
  <c r="W1073" i="3"/>
  <c r="AC1073" i="3" a="1"/>
  <c r="AC1073" i="3" s="1"/>
  <c r="W1074" i="3"/>
  <c r="AC1074" i="3" a="1"/>
  <c r="AC1074" i="3" s="1"/>
  <c r="W1075" i="3"/>
  <c r="AC1075" i="3" a="1"/>
  <c r="AC1075" i="3" s="1"/>
  <c r="W1076" i="3"/>
  <c r="AC1076" i="3" a="1"/>
  <c r="AC1076" i="3" s="1"/>
  <c r="W1077" i="3"/>
  <c r="AC1077" i="3" a="1"/>
  <c r="AC1077" i="3" s="1"/>
  <c r="W1078" i="3"/>
  <c r="AC1078" i="3" a="1"/>
  <c r="AC1078" i="3" s="1"/>
  <c r="W1079" i="3"/>
  <c r="AC1079" i="3" a="1"/>
  <c r="AC1079" i="3" s="1"/>
  <c r="W1080" i="3"/>
  <c r="AC1080" i="3" a="1"/>
  <c r="AC1080" i="3" s="1"/>
  <c r="W1081" i="3"/>
  <c r="AC1081" i="3" a="1"/>
  <c r="AC1081" i="3" s="1"/>
  <c r="W1082" i="3"/>
  <c r="AC1082" i="3" a="1"/>
  <c r="AC1082" i="3" s="1"/>
  <c r="W1083" i="3"/>
  <c r="AC1083" i="3" a="1"/>
  <c r="AC1083" i="3" s="1"/>
  <c r="W1084" i="3"/>
  <c r="AC1084" i="3" a="1"/>
  <c r="AC1084" i="3" s="1"/>
  <c r="W1085" i="3"/>
  <c r="AC1085" i="3" a="1"/>
  <c r="AC1085" i="3" s="1"/>
  <c r="W1086" i="3"/>
  <c r="AC1086" i="3" a="1"/>
  <c r="AC1086" i="3" s="1"/>
  <c r="W1087" i="3"/>
  <c r="AC1087" i="3" a="1"/>
  <c r="AC1087" i="3" s="1"/>
  <c r="W1088" i="3"/>
  <c r="AC1088" i="3" a="1"/>
  <c r="AC1088" i="3" s="1"/>
  <c r="W1089" i="3"/>
  <c r="AC1089" i="3" a="1"/>
  <c r="AC1089" i="3" s="1"/>
  <c r="W1090" i="3"/>
  <c r="AC1090" i="3" a="1"/>
  <c r="AC1090" i="3" s="1"/>
  <c r="W1091" i="3"/>
  <c r="AC1091" i="3" a="1"/>
  <c r="AC1091" i="3" s="1"/>
  <c r="W1092" i="3"/>
  <c r="AC1092" i="3" a="1"/>
  <c r="AC1092" i="3" s="1"/>
  <c r="W1093" i="3"/>
  <c r="AC1093" i="3" a="1"/>
  <c r="AC1093" i="3" s="1"/>
  <c r="W1094" i="3"/>
  <c r="AC1094" i="3" a="1"/>
  <c r="AC1094" i="3" s="1"/>
  <c r="W1095" i="3"/>
  <c r="AC1095" i="3" a="1"/>
  <c r="AC1095" i="3" s="1"/>
  <c r="W1096" i="3"/>
  <c r="AC1096" i="3" a="1"/>
  <c r="AC1096" i="3" s="1"/>
  <c r="W1097" i="3"/>
  <c r="AC1097" i="3" a="1"/>
  <c r="AC1097" i="3" s="1"/>
  <c r="W1098" i="3"/>
  <c r="AC1098" i="3" a="1"/>
  <c r="AC1098" i="3" s="1"/>
  <c r="W1099" i="3"/>
  <c r="AC1099" i="3" a="1"/>
  <c r="AC1099" i="3" s="1"/>
  <c r="W1100" i="3"/>
  <c r="AC1100" i="3" a="1"/>
  <c r="AC1100" i="3" s="1"/>
  <c r="W1101" i="3"/>
  <c r="AC1101" i="3" a="1"/>
  <c r="AC1101" i="3" s="1"/>
  <c r="W1102" i="3"/>
  <c r="AC1102" i="3" a="1"/>
  <c r="AC1102" i="3" s="1"/>
  <c r="W1103" i="3"/>
  <c r="AC1103" i="3" a="1"/>
  <c r="AC1103" i="3" s="1"/>
  <c r="W1104" i="3"/>
  <c r="AC1104" i="3" a="1"/>
  <c r="AC1104" i="3" s="1"/>
  <c r="W1105" i="3"/>
  <c r="AC1105" i="3" a="1"/>
  <c r="AC1105" i="3" s="1"/>
  <c r="W1106" i="3"/>
  <c r="AC1106" i="3" a="1"/>
  <c r="AC1106" i="3" s="1"/>
  <c r="W1107" i="3"/>
  <c r="AC1107" i="3" a="1"/>
  <c r="AC1107" i="3" s="1"/>
  <c r="W1108" i="3"/>
  <c r="AC1108" i="3" a="1"/>
  <c r="AC1108" i="3" s="1"/>
  <c r="W1109" i="3"/>
  <c r="AC1109" i="3" a="1"/>
  <c r="AC1109" i="3" s="1"/>
  <c r="W1110" i="3"/>
  <c r="AC1110" i="3" a="1"/>
  <c r="AC1110" i="3" s="1"/>
  <c r="W1111" i="3"/>
  <c r="AC1111" i="3" a="1"/>
  <c r="AC1111" i="3" s="1"/>
  <c r="W1112" i="3"/>
  <c r="AC1112" i="3" a="1"/>
  <c r="AC1112" i="3" s="1"/>
  <c r="W1113" i="3"/>
  <c r="AC1113" i="3" a="1"/>
  <c r="AC1113" i="3" s="1"/>
  <c r="W1114" i="3"/>
  <c r="AC1114" i="3" a="1"/>
  <c r="AC1114" i="3" s="1"/>
  <c r="W1115" i="3"/>
  <c r="AC1115" i="3" a="1"/>
  <c r="AC1115" i="3" s="1"/>
  <c r="W1116" i="3"/>
  <c r="AC1116" i="3" a="1"/>
  <c r="AC1116" i="3" s="1"/>
  <c r="W1117" i="3"/>
  <c r="AC1117" i="3" a="1"/>
  <c r="AC1117" i="3" s="1"/>
  <c r="W1118" i="3"/>
  <c r="AC1118" i="3" a="1"/>
  <c r="AC1118" i="3" s="1"/>
  <c r="W1119" i="3"/>
  <c r="AC1119" i="3" a="1"/>
  <c r="AC1119" i="3" s="1"/>
  <c r="W1120" i="3"/>
  <c r="AC1120" i="3" a="1"/>
  <c r="AC1120" i="3" s="1"/>
  <c r="W1121" i="3"/>
  <c r="AC1121" i="3" a="1"/>
  <c r="AC1121" i="3" s="1"/>
  <c r="W1122" i="3"/>
  <c r="AC1122" i="3" a="1"/>
  <c r="AC1122" i="3" s="1"/>
  <c r="W1123" i="3"/>
  <c r="AC1123" i="3" a="1"/>
  <c r="AC1123" i="3" s="1"/>
  <c r="W1124" i="3"/>
  <c r="AC1124" i="3" a="1"/>
  <c r="AC1124" i="3" s="1"/>
  <c r="W1125" i="3"/>
  <c r="AC1125" i="3" a="1"/>
  <c r="AC1125" i="3" s="1"/>
  <c r="W1126" i="3"/>
  <c r="AC1126" i="3" a="1"/>
  <c r="AC1126" i="3" s="1"/>
  <c r="W1127" i="3"/>
  <c r="AC1127" i="3" a="1"/>
  <c r="AC1127" i="3" s="1"/>
  <c r="W1128" i="3"/>
  <c r="AC1128" i="3" a="1"/>
  <c r="AC1128" i="3" s="1"/>
  <c r="W1129" i="3"/>
  <c r="AC1129" i="3" a="1"/>
  <c r="AC1129" i="3" s="1"/>
  <c r="W1130" i="3"/>
  <c r="AC1130" i="3" a="1"/>
  <c r="AC1130" i="3" s="1"/>
  <c r="W1131" i="3"/>
  <c r="AC1131" i="3" a="1"/>
  <c r="AC1131" i="3" s="1"/>
  <c r="W1132" i="3"/>
  <c r="AC1132" i="3" a="1"/>
  <c r="AC1132" i="3" s="1"/>
  <c r="W1133" i="3"/>
  <c r="AC1133" i="3" a="1"/>
  <c r="AC1133" i="3" s="1"/>
  <c r="W1134" i="3"/>
  <c r="AC1134" i="3" a="1"/>
  <c r="AC1134" i="3" s="1"/>
  <c r="W1135" i="3"/>
  <c r="AC1135" i="3" a="1"/>
  <c r="AC1135" i="3" s="1"/>
  <c r="W1136" i="3"/>
  <c r="AC1136" i="3" a="1"/>
  <c r="AC1136" i="3" s="1"/>
  <c r="W1137" i="3"/>
  <c r="AC1137" i="3" a="1"/>
  <c r="AC1137" i="3" s="1"/>
  <c r="W1138" i="3"/>
  <c r="AC1138" i="3" a="1"/>
  <c r="AC1138" i="3" s="1"/>
  <c r="W1139" i="3"/>
  <c r="AC1139" i="3" a="1"/>
  <c r="AC1139" i="3" s="1"/>
  <c r="W1140" i="3"/>
  <c r="AC1140" i="3" a="1"/>
  <c r="AC1140" i="3" s="1"/>
  <c r="W1141" i="3"/>
  <c r="AC1141" i="3" a="1"/>
  <c r="AC1141" i="3" s="1"/>
  <c r="W1142" i="3"/>
  <c r="AC1142" i="3" a="1"/>
  <c r="AC1142" i="3" s="1"/>
  <c r="W1143" i="3"/>
  <c r="AC1143" i="3" a="1"/>
  <c r="AC1143" i="3" s="1"/>
  <c r="W1144" i="3"/>
  <c r="AC1144" i="3" a="1"/>
  <c r="AC1144" i="3" s="1"/>
  <c r="W1145" i="3"/>
  <c r="AC1145" i="3" a="1"/>
  <c r="AC1145" i="3" s="1"/>
  <c r="W1146" i="3"/>
  <c r="AC1146" i="3" a="1"/>
  <c r="AC1146" i="3" s="1"/>
  <c r="W1147" i="3"/>
  <c r="AC1147" i="3" a="1"/>
  <c r="AC1147" i="3" s="1"/>
  <c r="W1148" i="3"/>
  <c r="AC1148" i="3" a="1"/>
  <c r="AC1148" i="3" s="1"/>
  <c r="W1149" i="3"/>
  <c r="AC1149" i="3" a="1"/>
  <c r="AC1149" i="3" s="1"/>
  <c r="W1150" i="3"/>
  <c r="AC1150" i="3" a="1"/>
  <c r="AC1150" i="3" s="1"/>
  <c r="W1151" i="3"/>
  <c r="AC1151" i="3" a="1"/>
  <c r="AC1151" i="3" s="1"/>
  <c r="W1152" i="3"/>
  <c r="AC1152" i="3" a="1"/>
  <c r="AC1152" i="3" s="1"/>
  <c r="W1153" i="3"/>
  <c r="AC1153" i="3" a="1"/>
  <c r="AC1153" i="3" s="1"/>
  <c r="W1154" i="3"/>
  <c r="AC1154" i="3" a="1"/>
  <c r="AC1154" i="3" s="1"/>
  <c r="W1155" i="3"/>
  <c r="AC1155" i="3" a="1"/>
  <c r="AC1155" i="3" s="1"/>
  <c r="W1156" i="3"/>
  <c r="AC1156" i="3" a="1"/>
  <c r="AC1156" i="3" s="1"/>
  <c r="W1157" i="3"/>
  <c r="AC1157" i="3" a="1"/>
  <c r="AC1157" i="3" s="1"/>
  <c r="W1158" i="3"/>
  <c r="AC1158" i="3" a="1"/>
  <c r="AC1158" i="3" s="1"/>
  <c r="W1159" i="3"/>
  <c r="AC1159" i="3" a="1"/>
  <c r="AC1159" i="3" s="1"/>
  <c r="W1160" i="3"/>
  <c r="AC1160" i="3" a="1"/>
  <c r="AC1160" i="3" s="1"/>
  <c r="W1161" i="3"/>
  <c r="AC1161" i="3" a="1"/>
  <c r="AC1161" i="3" s="1"/>
  <c r="W1162" i="3"/>
  <c r="AC1162" i="3" a="1"/>
  <c r="AC1162" i="3" s="1"/>
  <c r="W1163" i="3"/>
  <c r="AC1163" i="3" a="1"/>
  <c r="AC1163" i="3" s="1"/>
  <c r="W1164" i="3"/>
  <c r="AC1164" i="3" a="1"/>
  <c r="AC1164" i="3" s="1"/>
  <c r="W1165" i="3"/>
  <c r="AC1165" i="3" a="1"/>
  <c r="AC1165" i="3" s="1"/>
  <c r="W1166" i="3"/>
  <c r="AC1166" i="3" a="1"/>
  <c r="AC1166" i="3" s="1"/>
  <c r="W1167" i="3"/>
  <c r="AC1167" i="3" a="1"/>
  <c r="AC1167" i="3" s="1"/>
  <c r="W1168" i="3"/>
  <c r="AC1168" i="3" a="1"/>
  <c r="AC1168" i="3" s="1"/>
  <c r="W1169" i="3"/>
  <c r="AC1169" i="3" a="1"/>
  <c r="AC1169" i="3" s="1"/>
  <c r="W1170" i="3"/>
  <c r="AC1170" i="3" a="1"/>
  <c r="AC1170" i="3" s="1"/>
  <c r="W1171" i="3"/>
  <c r="AC1171" i="3" a="1"/>
  <c r="AC1171" i="3" s="1"/>
  <c r="W1172" i="3"/>
  <c r="AC1172" i="3" a="1"/>
  <c r="AC1172" i="3" s="1"/>
  <c r="W1173" i="3"/>
  <c r="AC1173" i="3" a="1"/>
  <c r="AC1173" i="3" s="1"/>
  <c r="W1174" i="3"/>
  <c r="AC1174" i="3" a="1"/>
  <c r="AC1174" i="3" s="1"/>
  <c r="W1175" i="3"/>
  <c r="AC1175" i="3" a="1"/>
  <c r="AC1175" i="3" s="1"/>
  <c r="W1176" i="3"/>
  <c r="AC1176" i="3" a="1"/>
  <c r="AC1176" i="3" s="1"/>
  <c r="W1177" i="3"/>
  <c r="AC1177" i="3" a="1"/>
  <c r="AC1177" i="3" s="1"/>
  <c r="W1178" i="3"/>
  <c r="AC1178" i="3" a="1"/>
  <c r="AC1178" i="3" s="1"/>
  <c r="W1179" i="3"/>
  <c r="AC1179" i="3" a="1"/>
  <c r="AC1179" i="3" s="1"/>
  <c r="W1180" i="3"/>
  <c r="AC1180" i="3" a="1"/>
  <c r="AC1180" i="3" s="1"/>
  <c r="W1181" i="3"/>
  <c r="AC1181" i="3" a="1"/>
  <c r="AC1181" i="3" s="1"/>
  <c r="W1182" i="3"/>
  <c r="AC1182" i="3" a="1"/>
  <c r="AC1182" i="3" s="1"/>
  <c r="W1183" i="3"/>
  <c r="AC1183" i="3" a="1"/>
  <c r="AC1183" i="3" s="1"/>
  <c r="W1184" i="3"/>
  <c r="AC1184" i="3" a="1"/>
  <c r="AC1184" i="3" s="1"/>
  <c r="W1185" i="3"/>
  <c r="AC1185" i="3" a="1"/>
  <c r="AC1185" i="3" s="1"/>
  <c r="W1186" i="3"/>
  <c r="AC1186" i="3" a="1"/>
  <c r="AC1186" i="3" s="1"/>
  <c r="W1187" i="3"/>
  <c r="AC1187" i="3" a="1"/>
  <c r="AC1187" i="3" s="1"/>
  <c r="W1188" i="3"/>
  <c r="AC1188" i="3" a="1"/>
  <c r="AC1188" i="3" s="1"/>
  <c r="W1189" i="3"/>
  <c r="AC1189" i="3" a="1"/>
  <c r="AC1189" i="3" s="1"/>
  <c r="W1190" i="3"/>
  <c r="AC1190" i="3" a="1"/>
  <c r="AC1190" i="3" s="1"/>
  <c r="W1191" i="3"/>
  <c r="AC1191" i="3" a="1"/>
  <c r="AC1191" i="3" s="1"/>
  <c r="W1192" i="3"/>
  <c r="AC1192" i="3" a="1"/>
  <c r="AC1192" i="3" s="1"/>
  <c r="W1193" i="3"/>
  <c r="AC1193" i="3" a="1"/>
  <c r="AC1193" i="3" s="1"/>
  <c r="W1194" i="3"/>
  <c r="AC1194" i="3" a="1"/>
  <c r="AC1194" i="3" s="1"/>
  <c r="W1195" i="3"/>
  <c r="AC1195" i="3" a="1"/>
  <c r="AC1195" i="3" s="1"/>
  <c r="W1196" i="3"/>
  <c r="AC1196" i="3" a="1"/>
  <c r="AC1196" i="3" s="1"/>
  <c r="W1197" i="3"/>
  <c r="AC1197" i="3" a="1"/>
  <c r="AC1197" i="3" s="1"/>
  <c r="W1198" i="3"/>
  <c r="AC1198" i="3" a="1"/>
  <c r="AC1198" i="3" s="1"/>
  <c r="W1199" i="3"/>
  <c r="AC1199" i="3" a="1"/>
  <c r="AC1199" i="3" s="1"/>
  <c r="W1200" i="3"/>
  <c r="AC1200" i="3" a="1"/>
  <c r="AC1200" i="3" s="1"/>
  <c r="W1201" i="3"/>
  <c r="AC1201" i="3" a="1"/>
  <c r="AC1201" i="3" s="1"/>
  <c r="W1202" i="3"/>
  <c r="AC1202" i="3" a="1"/>
  <c r="AC1202" i="3" s="1"/>
  <c r="W1203" i="3"/>
  <c r="AC1203" i="3" a="1"/>
  <c r="AC1203" i="3" s="1"/>
  <c r="W1204" i="3"/>
  <c r="AC1204" i="3" a="1"/>
  <c r="AC1204" i="3" s="1"/>
  <c r="W1205" i="3"/>
  <c r="AC1205" i="3" a="1"/>
  <c r="AC1205" i="3" s="1"/>
  <c r="W1206" i="3"/>
  <c r="AC1206" i="3" a="1"/>
  <c r="AC1206" i="3" s="1"/>
  <c r="W1207" i="3"/>
  <c r="AC1207" i="3" a="1"/>
  <c r="AC1207" i="3" s="1"/>
  <c r="W1208" i="3"/>
  <c r="AC1208" i="3" a="1"/>
  <c r="AC1208" i="3" s="1"/>
  <c r="W1209" i="3"/>
  <c r="AC1209" i="3" a="1"/>
  <c r="AC1209" i="3" s="1"/>
  <c r="W1210" i="3"/>
  <c r="AC1210" i="3" a="1"/>
  <c r="AC1210" i="3" s="1"/>
  <c r="W1211" i="3"/>
  <c r="AC1211" i="3" a="1"/>
  <c r="AC1211" i="3" s="1"/>
  <c r="W1212" i="3"/>
  <c r="AC1212" i="3" a="1"/>
  <c r="AC1212" i="3" s="1"/>
  <c r="W1213" i="3"/>
  <c r="AC1213" i="3" a="1"/>
  <c r="AC1213" i="3" s="1"/>
  <c r="W1214" i="3"/>
  <c r="AC1214" i="3" a="1"/>
  <c r="AC1214" i="3" s="1"/>
  <c r="W1215" i="3"/>
  <c r="AC1215" i="3" a="1"/>
  <c r="AC1215" i="3" s="1"/>
  <c r="W1216" i="3"/>
  <c r="AC1216" i="3" a="1"/>
  <c r="AC1216" i="3" s="1"/>
  <c r="W1217" i="3"/>
  <c r="AC1217" i="3" a="1"/>
  <c r="AC1217" i="3" s="1"/>
  <c r="W1218" i="3"/>
  <c r="AC1218" i="3" a="1"/>
  <c r="AC1218" i="3" s="1"/>
  <c r="W1219" i="3"/>
  <c r="AC1219" i="3" a="1"/>
  <c r="AC1219" i="3" s="1"/>
  <c r="W1220" i="3"/>
  <c r="AC1220" i="3" a="1"/>
  <c r="AC1220" i="3" s="1"/>
  <c r="W1221" i="3"/>
  <c r="AC1221" i="3" a="1"/>
  <c r="AC1221" i="3" s="1"/>
  <c r="W1222" i="3"/>
  <c r="AC1222" i="3" a="1"/>
  <c r="AC1222" i="3" s="1"/>
  <c r="W1223" i="3"/>
  <c r="AC1223" i="3" a="1"/>
  <c r="AC1223" i="3" s="1"/>
  <c r="W1224" i="3"/>
  <c r="AC1224" i="3" a="1"/>
  <c r="AC1224" i="3" s="1"/>
  <c r="W1225" i="3"/>
  <c r="AC1225" i="3" a="1"/>
  <c r="AC1225" i="3" s="1"/>
  <c r="W1226" i="3"/>
  <c r="AC1226" i="3" a="1"/>
  <c r="AC1226" i="3" s="1"/>
  <c r="W1227" i="3"/>
  <c r="AC1227" i="3" a="1"/>
  <c r="AC1227" i="3" s="1"/>
  <c r="W1228" i="3"/>
  <c r="AC1228" i="3" a="1"/>
  <c r="AC1228" i="3" s="1"/>
  <c r="W1229" i="3"/>
  <c r="AC1229" i="3" a="1"/>
  <c r="AC1229" i="3" s="1"/>
  <c r="W1230" i="3"/>
  <c r="AC1230" i="3" a="1"/>
  <c r="AC1230" i="3" s="1"/>
  <c r="W1231" i="3"/>
  <c r="AC1231" i="3" a="1"/>
  <c r="AC1231" i="3" s="1"/>
  <c r="W1232" i="3"/>
  <c r="AC1232" i="3" a="1"/>
  <c r="AC1232" i="3" s="1"/>
  <c r="W1233" i="3"/>
  <c r="AC1233" i="3" a="1"/>
  <c r="AC1233" i="3" s="1"/>
  <c r="W1234" i="3"/>
  <c r="AC1234" i="3" a="1"/>
  <c r="AC1234" i="3" s="1"/>
  <c r="W1235" i="3"/>
  <c r="AC1235" i="3" a="1"/>
  <c r="AC1235" i="3" s="1"/>
  <c r="W1236" i="3"/>
  <c r="AC1236" i="3" a="1"/>
  <c r="AC1236" i="3" s="1"/>
  <c r="W1237" i="3"/>
  <c r="AC1237" i="3" a="1"/>
  <c r="AC1237" i="3" s="1"/>
  <c r="W1238" i="3"/>
  <c r="AC1238" i="3" a="1"/>
  <c r="AC1238" i="3" s="1"/>
  <c r="W1239" i="3"/>
  <c r="AC1239" i="3" a="1"/>
  <c r="AC1239" i="3" s="1"/>
  <c r="W1240" i="3"/>
  <c r="AC1240" i="3" a="1"/>
  <c r="AC1240" i="3" s="1"/>
  <c r="W1241" i="3"/>
  <c r="AC1241" i="3" a="1"/>
  <c r="AC1241" i="3" s="1"/>
  <c r="W1242" i="3"/>
  <c r="AC1242" i="3" a="1"/>
  <c r="AC1242" i="3" s="1"/>
  <c r="W1243" i="3"/>
  <c r="AC1243" i="3" a="1"/>
  <c r="AC1243" i="3" s="1"/>
  <c r="W1244" i="3"/>
  <c r="AC1244" i="3" a="1"/>
  <c r="AC1244" i="3" s="1"/>
  <c r="W1245" i="3"/>
  <c r="AC1245" i="3" a="1"/>
  <c r="AC1245" i="3" s="1"/>
  <c r="W1246" i="3"/>
  <c r="AC1246" i="3" a="1"/>
  <c r="AC1246" i="3" s="1"/>
  <c r="W1247" i="3"/>
  <c r="AC1247" i="3" a="1"/>
  <c r="AC1247" i="3" s="1"/>
  <c r="W1248" i="3"/>
  <c r="AC1248" i="3" a="1"/>
  <c r="AC1248" i="3" s="1"/>
  <c r="W1249" i="3"/>
  <c r="AC1249" i="3" a="1"/>
  <c r="AC1249" i="3" s="1"/>
  <c r="W1250" i="3"/>
  <c r="AC1250" i="3" a="1"/>
  <c r="AC1250" i="3" s="1"/>
  <c r="W1251" i="3"/>
  <c r="AC1251" i="3" a="1"/>
  <c r="AC1251" i="3" s="1"/>
  <c r="W1252" i="3"/>
  <c r="AC1252" i="3" a="1"/>
  <c r="AC1252" i="3" s="1"/>
  <c r="W1253" i="3"/>
  <c r="AC1253" i="3" a="1"/>
  <c r="AC1253" i="3" s="1"/>
  <c r="W1254" i="3"/>
  <c r="AC1254" i="3" a="1"/>
  <c r="AC1254" i="3" s="1"/>
  <c r="W1255" i="3"/>
  <c r="AC1255" i="3" a="1"/>
  <c r="AC1255" i="3" s="1"/>
  <c r="W1256" i="3"/>
  <c r="AC1256" i="3" a="1"/>
  <c r="AC1256" i="3" s="1"/>
  <c r="W1257" i="3"/>
  <c r="AC1257" i="3" a="1"/>
  <c r="AC1257" i="3" s="1"/>
  <c r="W1258" i="3"/>
  <c r="AC1258" i="3" a="1"/>
  <c r="AC1258" i="3" s="1"/>
  <c r="W1259" i="3"/>
  <c r="AC1259" i="3" a="1"/>
  <c r="AC1259" i="3" s="1"/>
  <c r="W1260" i="3"/>
  <c r="AC1260" i="3" a="1"/>
  <c r="AC1260" i="3" s="1"/>
  <c r="W1261" i="3"/>
  <c r="AC1261" i="3" a="1"/>
  <c r="AC1261" i="3" s="1"/>
  <c r="W1262" i="3"/>
  <c r="AC1262" i="3" a="1"/>
  <c r="AC1262" i="3" s="1"/>
  <c r="W1263" i="3"/>
  <c r="AC1263" i="3" a="1"/>
  <c r="AC1263" i="3" s="1"/>
  <c r="W1264" i="3"/>
  <c r="AC1264" i="3" a="1"/>
  <c r="AC1264" i="3" s="1"/>
  <c r="W1265" i="3"/>
  <c r="AC1265" i="3" a="1"/>
  <c r="AC1265" i="3" s="1"/>
  <c r="W1266" i="3"/>
  <c r="AC1266" i="3" a="1"/>
  <c r="AC1266" i="3" s="1"/>
  <c r="W1267" i="3"/>
  <c r="AC1267" i="3" a="1"/>
  <c r="AC1267" i="3" s="1"/>
  <c r="W1268" i="3"/>
  <c r="AC1268" i="3" a="1"/>
  <c r="AC1268" i="3" s="1"/>
  <c r="W1269" i="3"/>
  <c r="AC1269" i="3" a="1"/>
  <c r="AC1269" i="3" s="1"/>
  <c r="W1270" i="3"/>
  <c r="AC1270" i="3" a="1"/>
  <c r="AC1270" i="3" s="1"/>
  <c r="W1271" i="3"/>
  <c r="AC1271" i="3" a="1"/>
  <c r="AC1271" i="3" s="1"/>
  <c r="W1272" i="3"/>
  <c r="AC1272" i="3" a="1"/>
  <c r="AC1272" i="3" s="1"/>
  <c r="W1273" i="3"/>
  <c r="AC1273" i="3" a="1"/>
  <c r="AC1273" i="3" s="1"/>
  <c r="W1274" i="3"/>
  <c r="AC1274" i="3" a="1"/>
  <c r="AC1274" i="3" s="1"/>
  <c r="W1275" i="3"/>
  <c r="AC1275" i="3" a="1"/>
  <c r="AC1275" i="3" s="1"/>
  <c r="W1276" i="3"/>
  <c r="AC1276" i="3" a="1"/>
  <c r="AC1276" i="3" s="1"/>
  <c r="W1277" i="3"/>
  <c r="AC1277" i="3" a="1"/>
  <c r="AC1277" i="3" s="1"/>
  <c r="W1278" i="3"/>
  <c r="AC1278" i="3" a="1"/>
  <c r="AC1278" i="3" s="1"/>
  <c r="W1279" i="3"/>
  <c r="AC1279" i="3" a="1"/>
  <c r="AC1279" i="3" s="1"/>
  <c r="W1280" i="3"/>
  <c r="AC1280" i="3" a="1"/>
  <c r="AC1280" i="3" s="1"/>
  <c r="W1281" i="3"/>
  <c r="AC1281" i="3" a="1"/>
  <c r="AC1281" i="3" s="1"/>
  <c r="W1282" i="3"/>
  <c r="AC1282" i="3" a="1"/>
  <c r="AC1282" i="3" s="1"/>
  <c r="W1283" i="3"/>
  <c r="AC1283" i="3" a="1"/>
  <c r="AC1283" i="3" s="1"/>
  <c r="W1284" i="3"/>
  <c r="AC1284" i="3" a="1"/>
  <c r="AC1284" i="3" s="1"/>
  <c r="W1285" i="3"/>
  <c r="AC1285" i="3" a="1"/>
  <c r="AC1285" i="3" s="1"/>
  <c r="W1286" i="3"/>
  <c r="AC1286" i="3" a="1"/>
  <c r="AC1286" i="3" s="1"/>
  <c r="W1287" i="3"/>
  <c r="AC1287" i="3" a="1"/>
  <c r="AC1287" i="3" s="1"/>
  <c r="W1288" i="3"/>
  <c r="AC1288" i="3" a="1"/>
  <c r="AC1288" i="3" s="1"/>
  <c r="W1289" i="3"/>
  <c r="AC1289" i="3" a="1"/>
  <c r="AC1289" i="3" s="1"/>
  <c r="W1290" i="3"/>
  <c r="AC1290" i="3" a="1"/>
  <c r="AC1290" i="3" s="1"/>
  <c r="W1291" i="3"/>
  <c r="AC1291" i="3" a="1"/>
  <c r="AC1291" i="3" s="1"/>
  <c r="W1292" i="3"/>
  <c r="AC1292" i="3" a="1"/>
  <c r="AC1292" i="3" s="1"/>
  <c r="W1293" i="3"/>
  <c r="AC1293" i="3" a="1"/>
  <c r="AC1293" i="3" s="1"/>
  <c r="W1294" i="3"/>
  <c r="AC1294" i="3" a="1"/>
  <c r="AC1294" i="3" s="1"/>
  <c r="W1295" i="3"/>
  <c r="AC1295" i="3" a="1"/>
  <c r="AC1295" i="3" s="1"/>
  <c r="W1296" i="3"/>
  <c r="AC1296" i="3" a="1"/>
  <c r="AC1296" i="3" s="1"/>
  <c r="W1297" i="3"/>
  <c r="AC1297" i="3" a="1"/>
  <c r="AC1297" i="3" s="1"/>
  <c r="W1298" i="3"/>
  <c r="AC1298" i="3" a="1"/>
  <c r="AC1298" i="3" s="1"/>
  <c r="W1299" i="3"/>
  <c r="AC1299" i="3" a="1"/>
  <c r="AC1299" i="3" s="1"/>
  <c r="W1300" i="3"/>
  <c r="AC1300" i="3" a="1"/>
  <c r="AC1300" i="3" s="1"/>
  <c r="W1301" i="3"/>
  <c r="AC1301" i="3" a="1"/>
  <c r="AC1301" i="3" s="1"/>
  <c r="W1302" i="3"/>
  <c r="AC1302" i="3" a="1"/>
  <c r="AC1302" i="3" s="1"/>
  <c r="W1303" i="3"/>
  <c r="AC1303" i="3" a="1"/>
  <c r="AC1303" i="3" s="1"/>
  <c r="W1304" i="3"/>
  <c r="AC1304" i="3" a="1"/>
  <c r="AC1304" i="3" s="1"/>
  <c r="W1305" i="3"/>
  <c r="AC1305" i="3" a="1"/>
  <c r="AC1305" i="3" s="1"/>
  <c r="W1306" i="3"/>
  <c r="AC1306" i="3" a="1"/>
  <c r="AC1306" i="3" s="1"/>
  <c r="W1307" i="3"/>
  <c r="AC1307" i="3" a="1"/>
  <c r="AC1307" i="3" s="1"/>
  <c r="W1308" i="3"/>
  <c r="AC1308" i="3" a="1"/>
  <c r="AC1308" i="3" s="1"/>
  <c r="W1309" i="3"/>
  <c r="AC1309" i="3" a="1"/>
  <c r="AC1309" i="3" s="1"/>
  <c r="W1310" i="3"/>
  <c r="AC1310" i="3" a="1"/>
  <c r="AC1310" i="3" s="1"/>
  <c r="W1311" i="3"/>
  <c r="AC1311" i="3" a="1"/>
  <c r="AC1311" i="3" s="1"/>
  <c r="W1312" i="3"/>
  <c r="AC1312" i="3" a="1"/>
  <c r="AC1312" i="3" s="1"/>
  <c r="W1313" i="3"/>
  <c r="AC1313" i="3" a="1"/>
  <c r="AC1313" i="3" s="1"/>
  <c r="W1314" i="3"/>
  <c r="AC1314" i="3" a="1"/>
  <c r="AC1314" i="3" s="1"/>
  <c r="W1315" i="3"/>
  <c r="AC1315" i="3" a="1"/>
  <c r="AC1315" i="3" s="1"/>
  <c r="W1316" i="3"/>
  <c r="AC1316" i="3" a="1"/>
  <c r="AC1316" i="3" s="1"/>
  <c r="W1317" i="3"/>
  <c r="AC1317" i="3" a="1"/>
  <c r="AC1317" i="3" s="1"/>
  <c r="W1318" i="3"/>
  <c r="AC1318" i="3" a="1"/>
  <c r="AC1318" i="3" s="1"/>
  <c r="W1319" i="3"/>
  <c r="AC1319" i="3" a="1"/>
  <c r="AC1319" i="3" s="1"/>
  <c r="W1320" i="3"/>
  <c r="AC1320" i="3" a="1"/>
  <c r="AC1320" i="3" s="1"/>
  <c r="W1321" i="3"/>
  <c r="AC1321" i="3" a="1"/>
  <c r="AC1321" i="3" s="1"/>
  <c r="W1322" i="3"/>
  <c r="AC1322" i="3" a="1"/>
  <c r="AC1322" i="3" s="1"/>
  <c r="W1323" i="3"/>
  <c r="AC1323" i="3" a="1"/>
  <c r="AC1323" i="3" s="1"/>
  <c r="W1324" i="3"/>
  <c r="AC1324" i="3" a="1"/>
  <c r="AC1324" i="3" s="1"/>
  <c r="W1325" i="3"/>
  <c r="AC1325" i="3" a="1"/>
  <c r="AC1325" i="3" s="1"/>
  <c r="W1326" i="3"/>
  <c r="AC1326" i="3" a="1"/>
  <c r="AC1326" i="3" s="1"/>
  <c r="W1327" i="3"/>
  <c r="AC1327" i="3" a="1"/>
  <c r="AC1327" i="3" s="1"/>
  <c r="W1328" i="3"/>
  <c r="AC1328" i="3" a="1"/>
  <c r="AC1328" i="3" s="1"/>
  <c r="W1329" i="3"/>
  <c r="AC1329" i="3" a="1"/>
  <c r="AC1329" i="3" s="1"/>
  <c r="W1330" i="3"/>
  <c r="AC1330" i="3" a="1"/>
  <c r="AC1330" i="3" s="1"/>
  <c r="W1331" i="3"/>
  <c r="AC1331" i="3" a="1"/>
  <c r="AC1331" i="3" s="1"/>
  <c r="W1332" i="3"/>
  <c r="AC1332" i="3" a="1"/>
  <c r="AC1332" i="3" s="1"/>
  <c r="W1333" i="3"/>
  <c r="AC1333" i="3" a="1"/>
  <c r="AC1333" i="3" s="1"/>
  <c r="W1334" i="3"/>
  <c r="AC1334" i="3" a="1"/>
  <c r="AC1334" i="3" s="1"/>
  <c r="W1335" i="3"/>
  <c r="AC1335" i="3" a="1"/>
  <c r="AC1335" i="3" s="1"/>
  <c r="W1336" i="3"/>
  <c r="AC1336" i="3" a="1"/>
  <c r="AC1336" i="3" s="1"/>
  <c r="W1337" i="3"/>
  <c r="AC1337" i="3" a="1"/>
  <c r="AC1337" i="3" s="1"/>
  <c r="W1338" i="3"/>
  <c r="AC1338" i="3" a="1"/>
  <c r="AC1338" i="3" s="1"/>
  <c r="W1339" i="3"/>
  <c r="AC1339" i="3" a="1"/>
  <c r="AC1339" i="3" s="1"/>
  <c r="W1340" i="3"/>
  <c r="AC1340" i="3" a="1"/>
  <c r="AC1340" i="3" s="1"/>
  <c r="W1341" i="3"/>
  <c r="AC1341" i="3" a="1"/>
  <c r="AC1341" i="3" s="1"/>
  <c r="W1342" i="3"/>
  <c r="AC1342" i="3" a="1"/>
  <c r="AC1342" i="3" s="1"/>
  <c r="W1343" i="3"/>
  <c r="AC1343" i="3" a="1"/>
  <c r="AC1343" i="3" s="1"/>
  <c r="W1344" i="3"/>
  <c r="AC1344" i="3" a="1"/>
  <c r="AC1344" i="3" s="1"/>
  <c r="W1345" i="3"/>
  <c r="AC1345" i="3" a="1"/>
  <c r="AC1345" i="3" s="1"/>
  <c r="W1346" i="3"/>
  <c r="AC1346" i="3" a="1"/>
  <c r="AC1346" i="3" s="1"/>
  <c r="W1347" i="3"/>
  <c r="AC1347" i="3" a="1"/>
  <c r="AC1347" i="3" s="1"/>
  <c r="W1348" i="3"/>
  <c r="AC1348" i="3" a="1"/>
  <c r="AC1348" i="3" s="1"/>
  <c r="W1349" i="3"/>
  <c r="AC1349" i="3" a="1"/>
  <c r="AC1349" i="3" s="1"/>
  <c r="W1350" i="3"/>
  <c r="AC1350" i="3" a="1"/>
  <c r="AC1350" i="3" s="1"/>
  <c r="W1351" i="3"/>
  <c r="AC1351" i="3" a="1"/>
  <c r="AC1351" i="3" s="1"/>
  <c r="W1352" i="3"/>
  <c r="AC1352" i="3" a="1"/>
  <c r="AC1352" i="3" s="1"/>
  <c r="W1353" i="3"/>
  <c r="AC1353" i="3" a="1"/>
  <c r="AC1353" i="3" s="1"/>
  <c r="W1354" i="3"/>
  <c r="AC1354" i="3" a="1"/>
  <c r="AC1354" i="3" s="1"/>
  <c r="W1355" i="3"/>
  <c r="AC1355" i="3" a="1"/>
  <c r="AC1355" i="3" s="1"/>
  <c r="W1356" i="3"/>
  <c r="AC1356" i="3" a="1"/>
  <c r="AC1356" i="3" s="1"/>
  <c r="W1357" i="3"/>
  <c r="AC1357" i="3" a="1"/>
  <c r="AC1357" i="3" s="1"/>
  <c r="W1358" i="3"/>
  <c r="AC1358" i="3" a="1"/>
  <c r="AC1358" i="3" s="1"/>
  <c r="W1359" i="3"/>
  <c r="AC1359" i="3" a="1"/>
  <c r="AC1359" i="3" s="1"/>
  <c r="W1360" i="3"/>
  <c r="AC1360" i="3" a="1"/>
  <c r="AC1360" i="3" s="1"/>
  <c r="W1361" i="3"/>
  <c r="AC1361" i="3" a="1"/>
  <c r="AC1361" i="3" s="1"/>
  <c r="W1362" i="3"/>
  <c r="AC1362" i="3" a="1"/>
  <c r="AC1362" i="3" s="1"/>
  <c r="W1363" i="3"/>
  <c r="AC1363" i="3" a="1"/>
  <c r="AC1363" i="3" s="1"/>
  <c r="W1364" i="3"/>
  <c r="AC1364" i="3" a="1"/>
  <c r="AC1364" i="3" s="1"/>
  <c r="W1365" i="3"/>
  <c r="AC1365" i="3" a="1"/>
  <c r="AC1365" i="3" s="1"/>
  <c r="W1366" i="3"/>
  <c r="AC1366" i="3" a="1"/>
  <c r="AC1366" i="3" s="1"/>
  <c r="W1367" i="3"/>
  <c r="AC1367" i="3" a="1"/>
  <c r="AC1367" i="3" s="1"/>
  <c r="W1368" i="3"/>
  <c r="AC1368" i="3" a="1"/>
  <c r="AC1368" i="3" s="1"/>
  <c r="W1369" i="3"/>
  <c r="AC1369" i="3" a="1"/>
  <c r="AC1369" i="3" s="1"/>
  <c r="W1370" i="3"/>
  <c r="AC1370" i="3" a="1"/>
  <c r="AC1370" i="3" s="1"/>
  <c r="W1371" i="3"/>
  <c r="AC1371" i="3" a="1"/>
  <c r="AC1371" i="3" s="1"/>
  <c r="W1372" i="3"/>
  <c r="AC1372" i="3" a="1"/>
  <c r="AC1372" i="3" s="1"/>
  <c r="W1373" i="3"/>
  <c r="AC1373" i="3" a="1"/>
  <c r="AC1373" i="3" s="1"/>
  <c r="W1374" i="3"/>
  <c r="AC1374" i="3" a="1"/>
  <c r="AC1374" i="3" s="1"/>
  <c r="W1375" i="3"/>
  <c r="AC1375" i="3" a="1"/>
  <c r="AC1375" i="3" s="1"/>
  <c r="W1376" i="3"/>
  <c r="AC1376" i="3" a="1"/>
  <c r="AC1376" i="3" s="1"/>
  <c r="W1377" i="3"/>
  <c r="AC1377" i="3" a="1"/>
  <c r="AC1377" i="3" s="1"/>
  <c r="W1378" i="3"/>
  <c r="AC1378" i="3" a="1"/>
  <c r="AC1378" i="3" s="1"/>
  <c r="W1379" i="3"/>
  <c r="AC1379" i="3" a="1"/>
  <c r="AC1379" i="3" s="1"/>
  <c r="W1380" i="3"/>
  <c r="AC1380" i="3" a="1"/>
  <c r="AC1380" i="3" s="1"/>
  <c r="W1381" i="3"/>
  <c r="AC1381" i="3" a="1"/>
  <c r="AC1381" i="3" s="1"/>
  <c r="W1382" i="3"/>
  <c r="AC1382" i="3" a="1"/>
  <c r="AC1382" i="3" s="1"/>
  <c r="W1383" i="3"/>
  <c r="AC1383" i="3" a="1"/>
  <c r="AC1383" i="3" s="1"/>
  <c r="W1384" i="3"/>
  <c r="AC1384" i="3" a="1"/>
  <c r="AC1384" i="3" s="1"/>
  <c r="W1385" i="3"/>
  <c r="AC1385" i="3" a="1"/>
  <c r="AC1385" i="3" s="1"/>
  <c r="W1386" i="3"/>
  <c r="AC1386" i="3" a="1"/>
  <c r="AC1386" i="3" s="1"/>
  <c r="W1387" i="3"/>
  <c r="AC1387" i="3" a="1"/>
  <c r="AC1387" i="3" s="1"/>
  <c r="W1388" i="3"/>
  <c r="AC1388" i="3" a="1"/>
  <c r="AC1388" i="3" s="1"/>
  <c r="W1389" i="3"/>
  <c r="AC1389" i="3" a="1"/>
  <c r="AC1389" i="3" s="1"/>
  <c r="W1390" i="3"/>
  <c r="AC1390" i="3" a="1"/>
  <c r="AC1390" i="3" s="1"/>
  <c r="W1391" i="3"/>
  <c r="AC1391" i="3" a="1"/>
  <c r="AC1391" i="3" s="1"/>
  <c r="W1392" i="3"/>
  <c r="AC1392" i="3" a="1"/>
  <c r="AC1392" i="3" s="1"/>
  <c r="W1393" i="3"/>
  <c r="AC1393" i="3" a="1"/>
  <c r="AC1393" i="3" s="1"/>
  <c r="W1394" i="3"/>
  <c r="AC1394" i="3" a="1"/>
  <c r="AC1394" i="3" s="1"/>
  <c r="W1395" i="3"/>
  <c r="AC1395" i="3" a="1"/>
  <c r="AC1395" i="3" s="1"/>
  <c r="W1396" i="3"/>
  <c r="AC1396" i="3" a="1"/>
  <c r="AC1396" i="3" s="1"/>
  <c r="W1397" i="3"/>
  <c r="AC1397" i="3" a="1"/>
  <c r="AC1397" i="3" s="1"/>
  <c r="W1398" i="3"/>
  <c r="AC1398" i="3" a="1"/>
  <c r="AC1398" i="3" s="1"/>
  <c r="W1399" i="3"/>
  <c r="AC1399" i="3" a="1"/>
  <c r="AC1399" i="3" s="1"/>
  <c r="W1400" i="3"/>
  <c r="AC1400" i="3" a="1"/>
  <c r="AC1400" i="3" s="1"/>
  <c r="W1401" i="3"/>
  <c r="AC1401" i="3" a="1"/>
  <c r="AC1401" i="3" s="1"/>
  <c r="W1402" i="3"/>
  <c r="AC1402" i="3" a="1"/>
  <c r="AC1402" i="3" s="1"/>
  <c r="W1403" i="3"/>
  <c r="AC1403" i="3" a="1"/>
  <c r="AC1403" i="3" s="1"/>
  <c r="W1404" i="3"/>
  <c r="AC1404" i="3" a="1"/>
  <c r="AC1404" i="3" s="1"/>
  <c r="W1405" i="3"/>
  <c r="AC1405" i="3" a="1"/>
  <c r="AC1405" i="3" s="1"/>
  <c r="W1406" i="3"/>
  <c r="AC1406" i="3" a="1"/>
  <c r="AC1406" i="3" s="1"/>
  <c r="W1407" i="3"/>
  <c r="AC1407" i="3" a="1"/>
  <c r="AC1407" i="3" s="1"/>
  <c r="W1408" i="3"/>
  <c r="AC1408" i="3" a="1"/>
  <c r="AC1408" i="3" s="1"/>
  <c r="W1409" i="3"/>
  <c r="AC1409" i="3" a="1"/>
  <c r="AC1409" i="3" s="1"/>
  <c r="W1410" i="3"/>
  <c r="AC1410" i="3" a="1"/>
  <c r="AC1410" i="3" s="1"/>
  <c r="W1411" i="3"/>
  <c r="AC1411" i="3" a="1"/>
  <c r="AC1411" i="3" s="1"/>
  <c r="W1412" i="3"/>
  <c r="AC1412" i="3" a="1"/>
  <c r="AC1412" i="3" s="1"/>
  <c r="W1413" i="3"/>
  <c r="AC1413" i="3" a="1"/>
  <c r="AC1413" i="3" s="1"/>
  <c r="W1414" i="3"/>
  <c r="AC1414" i="3" a="1"/>
  <c r="AC1414" i="3" s="1"/>
  <c r="W1415" i="3"/>
  <c r="AC1415" i="3" a="1"/>
  <c r="AC1415" i="3" s="1"/>
  <c r="W1416" i="3"/>
  <c r="AC1416" i="3" a="1"/>
  <c r="AC1416" i="3" s="1"/>
  <c r="W1417" i="3"/>
  <c r="AC1417" i="3" a="1"/>
  <c r="AC1417" i="3" s="1"/>
  <c r="W1418" i="3"/>
  <c r="AC1418" i="3" a="1"/>
  <c r="AC1418" i="3" s="1"/>
  <c r="W1419" i="3"/>
  <c r="AC1419" i="3" a="1"/>
  <c r="AC1419" i="3" s="1"/>
  <c r="W1420" i="3"/>
  <c r="AC1420" i="3" a="1"/>
  <c r="AC1420" i="3" s="1"/>
  <c r="W1421" i="3"/>
  <c r="AC1421" i="3" a="1"/>
  <c r="AC1421" i="3" s="1"/>
  <c r="W1422" i="3"/>
  <c r="AC1422" i="3" a="1"/>
  <c r="AC1422" i="3" s="1"/>
  <c r="W1423" i="3"/>
  <c r="AC1423" i="3" a="1"/>
  <c r="AC1423" i="3" s="1"/>
  <c r="W1424" i="3"/>
  <c r="AC1424" i="3" a="1"/>
  <c r="AC1424" i="3" s="1"/>
  <c r="W1425" i="3"/>
  <c r="AC1425" i="3" a="1"/>
  <c r="AC1425" i="3" s="1"/>
  <c r="W1426" i="3"/>
  <c r="AC1426" i="3" a="1"/>
  <c r="AC1426" i="3" s="1"/>
  <c r="W1427" i="3"/>
  <c r="AC1427" i="3" a="1"/>
  <c r="AC1427" i="3" s="1"/>
  <c r="W1428" i="3"/>
  <c r="AC1428" i="3" a="1"/>
  <c r="AC1428" i="3" s="1"/>
  <c r="W1429" i="3"/>
  <c r="AC1429" i="3" a="1"/>
  <c r="AC1429" i="3" s="1"/>
  <c r="W1430" i="3"/>
  <c r="AC1430" i="3" a="1"/>
  <c r="AC1430" i="3" s="1"/>
  <c r="W1431" i="3"/>
  <c r="AC1431" i="3" a="1"/>
  <c r="AC1431" i="3" s="1"/>
  <c r="W1432" i="3"/>
  <c r="AC1432" i="3" a="1"/>
  <c r="AC1432" i="3" s="1"/>
  <c r="W1433" i="3"/>
  <c r="AC1433" i="3" a="1"/>
  <c r="AC1433" i="3" s="1"/>
  <c r="W1434" i="3"/>
  <c r="AC1434" i="3" a="1"/>
  <c r="AC1434" i="3" s="1"/>
  <c r="W1435" i="3"/>
  <c r="AC1435" i="3" a="1"/>
  <c r="AC1435" i="3" s="1"/>
  <c r="W1436" i="3"/>
  <c r="AC1436" i="3" a="1"/>
  <c r="AC1436" i="3" s="1"/>
  <c r="W1437" i="3"/>
  <c r="AC1437" i="3" a="1"/>
  <c r="AC1437" i="3" s="1"/>
  <c r="W1438" i="3"/>
  <c r="AC1438" i="3" a="1"/>
  <c r="AC1438" i="3" s="1"/>
  <c r="W1439" i="3"/>
  <c r="AC1439" i="3" a="1"/>
  <c r="AC1439" i="3" s="1"/>
  <c r="W1440" i="3"/>
  <c r="AC1440" i="3" a="1"/>
  <c r="AC1440" i="3" s="1"/>
  <c r="W1441" i="3"/>
  <c r="AC1441" i="3" a="1"/>
  <c r="AC1441" i="3" s="1"/>
  <c r="W1442" i="3"/>
  <c r="AC1442" i="3" a="1"/>
  <c r="AC1442" i="3" s="1"/>
  <c r="W1443" i="3"/>
  <c r="AC1443" i="3" a="1"/>
  <c r="AC1443" i="3" s="1"/>
  <c r="W1444" i="3"/>
  <c r="AC1444" i="3" a="1"/>
  <c r="AC1444" i="3" s="1"/>
  <c r="W1445" i="3"/>
  <c r="AC1445" i="3" a="1"/>
  <c r="AC1445" i="3" s="1"/>
  <c r="W1446" i="3"/>
  <c r="AC1446" i="3" a="1"/>
  <c r="AC1446" i="3" s="1"/>
  <c r="W1447" i="3"/>
  <c r="AC1447" i="3" a="1"/>
  <c r="AC1447" i="3" s="1"/>
  <c r="W1448" i="3"/>
  <c r="AC1448" i="3" a="1"/>
  <c r="AC1448" i="3" s="1"/>
  <c r="W1449" i="3"/>
  <c r="AC1449" i="3" a="1"/>
  <c r="AC1449" i="3" s="1"/>
  <c r="W1450" i="3"/>
  <c r="AC1450" i="3" a="1"/>
  <c r="AC1450" i="3" s="1"/>
  <c r="W1451" i="3"/>
  <c r="AC1451" i="3" a="1"/>
  <c r="AC1451" i="3" s="1"/>
  <c r="W1452" i="3"/>
  <c r="AC1452" i="3" a="1"/>
  <c r="AC1452" i="3" s="1"/>
  <c r="W1453" i="3"/>
  <c r="AC1453" i="3" a="1"/>
  <c r="AC1453" i="3" s="1"/>
  <c r="W1454" i="3"/>
  <c r="AC1454" i="3" a="1"/>
  <c r="AC1454" i="3" s="1"/>
  <c r="W1455" i="3"/>
  <c r="AC1455" i="3" a="1"/>
  <c r="AC1455" i="3" s="1"/>
  <c r="W1456" i="3"/>
  <c r="AC1456" i="3" a="1"/>
  <c r="AC1456" i="3" s="1"/>
  <c r="W1457" i="3"/>
  <c r="AC1457" i="3" a="1"/>
  <c r="AC1457" i="3" s="1"/>
  <c r="W1458" i="3"/>
  <c r="AC1458" i="3" a="1"/>
  <c r="AC1458" i="3" s="1"/>
  <c r="W1459" i="3"/>
  <c r="AC1459" i="3" a="1"/>
  <c r="AC1459" i="3" s="1"/>
  <c r="W1460" i="3"/>
  <c r="AC1460" i="3" a="1"/>
  <c r="AC1460" i="3" s="1"/>
  <c r="W1461" i="3"/>
  <c r="AC1461" i="3" a="1"/>
  <c r="AC1461" i="3" s="1"/>
  <c r="W1462" i="3"/>
  <c r="AC1462" i="3" a="1"/>
  <c r="AC1462" i="3" s="1"/>
  <c r="W1463" i="3"/>
  <c r="AC1463" i="3" a="1"/>
  <c r="AC1463" i="3" s="1"/>
  <c r="W1464" i="3"/>
  <c r="AC1464" i="3" a="1"/>
  <c r="AC1464" i="3" s="1"/>
  <c r="W1465" i="3"/>
  <c r="AC1465" i="3" a="1"/>
  <c r="AC1465" i="3" s="1"/>
  <c r="W1466" i="3"/>
  <c r="AC1466" i="3" a="1"/>
  <c r="AC1466" i="3" s="1"/>
  <c r="W1467" i="3"/>
  <c r="AC1467" i="3" a="1"/>
  <c r="AC1467" i="3" s="1"/>
  <c r="W1468" i="3"/>
  <c r="AC1468" i="3" a="1"/>
  <c r="AC1468" i="3" s="1"/>
  <c r="W1469" i="3"/>
  <c r="AC1469" i="3" a="1"/>
  <c r="AC1469" i="3" s="1"/>
  <c r="W1470" i="3"/>
  <c r="AC1470" i="3" a="1"/>
  <c r="AC1470" i="3" s="1"/>
  <c r="W1471" i="3"/>
  <c r="AC1471" i="3" a="1"/>
  <c r="AC1471" i="3" s="1"/>
  <c r="W1472" i="3"/>
  <c r="AC1472" i="3" a="1"/>
  <c r="AC1472" i="3" s="1"/>
  <c r="W1473" i="3"/>
  <c r="AC1473" i="3" a="1"/>
  <c r="AC1473" i="3" s="1"/>
  <c r="W1474" i="3"/>
  <c r="AC1474" i="3" a="1"/>
  <c r="AC1474" i="3" s="1"/>
  <c r="W1475" i="3"/>
  <c r="AC1475" i="3" a="1"/>
  <c r="AC1475" i="3" s="1"/>
  <c r="W1476" i="3"/>
  <c r="AC1476" i="3" a="1"/>
  <c r="AC1476" i="3" s="1"/>
  <c r="W1477" i="3"/>
  <c r="AC1477" i="3" a="1"/>
  <c r="AC1477" i="3" s="1"/>
  <c r="W1478" i="3"/>
  <c r="AC1478" i="3" a="1"/>
  <c r="AC1478" i="3" s="1"/>
  <c r="W1479" i="3"/>
  <c r="AC1479" i="3" a="1"/>
  <c r="AC1479" i="3" s="1"/>
  <c r="W1480" i="3"/>
  <c r="AC1480" i="3" a="1"/>
  <c r="AC1480" i="3" s="1"/>
  <c r="W1481" i="3"/>
  <c r="AC1481" i="3" a="1"/>
  <c r="AC1481" i="3" s="1"/>
  <c r="W1482" i="3"/>
  <c r="AC1482" i="3" a="1"/>
  <c r="AC1482" i="3" s="1"/>
  <c r="W1483" i="3"/>
  <c r="AC1483" i="3" a="1"/>
  <c r="AC1483" i="3" s="1"/>
  <c r="W1484" i="3"/>
  <c r="AC1484" i="3" a="1"/>
  <c r="AC1484" i="3" s="1"/>
  <c r="W1485" i="3"/>
  <c r="AC1485" i="3" a="1"/>
  <c r="AC1485" i="3" s="1"/>
  <c r="W1486" i="3"/>
  <c r="AC1486" i="3" a="1"/>
  <c r="AC1486" i="3" s="1"/>
  <c r="W1487" i="3"/>
  <c r="AC1487" i="3" a="1"/>
  <c r="AC1487" i="3" s="1"/>
  <c r="W1488" i="3"/>
  <c r="AC1488" i="3" a="1"/>
  <c r="AC1488" i="3" s="1"/>
  <c r="W1489" i="3"/>
  <c r="AC1489" i="3" a="1"/>
  <c r="AC1489" i="3" s="1"/>
  <c r="W1490" i="3"/>
  <c r="AC1490" i="3" a="1"/>
  <c r="AC1490" i="3" s="1"/>
  <c r="W1491" i="3"/>
  <c r="AC1491" i="3" a="1"/>
  <c r="AC1491" i="3" s="1"/>
  <c r="W1492" i="3"/>
  <c r="AC1492" i="3" a="1"/>
  <c r="AC1492" i="3" s="1"/>
  <c r="W1493" i="3"/>
  <c r="AC1493" i="3" a="1"/>
  <c r="AC1493" i="3" s="1"/>
  <c r="W1494" i="3"/>
  <c r="AC1494" i="3" a="1"/>
  <c r="AC1494" i="3" s="1"/>
  <c r="W1495" i="3"/>
  <c r="AC1495" i="3" a="1"/>
  <c r="AC1495" i="3" s="1"/>
  <c r="W1496" i="3"/>
  <c r="AC1496" i="3" a="1"/>
  <c r="AC1496" i="3" s="1"/>
  <c r="W1497" i="3"/>
  <c r="AC1497" i="3" a="1"/>
  <c r="AC1497" i="3" s="1"/>
  <c r="W1498" i="3"/>
  <c r="AC1498" i="3" a="1"/>
  <c r="AC1498" i="3" s="1"/>
  <c r="W1499" i="3"/>
  <c r="AC1499" i="3" a="1"/>
  <c r="AC1499" i="3" s="1"/>
  <c r="W1500" i="3"/>
  <c r="AC1500" i="3" a="1"/>
  <c r="AC1500" i="3" s="1"/>
  <c r="W1501" i="3"/>
  <c r="AC1501" i="3" a="1"/>
  <c r="AC1501" i="3" s="1"/>
  <c r="W1502" i="3"/>
  <c r="AC1502" i="3" a="1"/>
  <c r="AC1502" i="3" s="1"/>
  <c r="W1503" i="3"/>
  <c r="AC1503" i="3" a="1"/>
  <c r="AC1503" i="3" s="1"/>
  <c r="W1504" i="3"/>
  <c r="AC1504" i="3" a="1"/>
  <c r="AC1504" i="3" s="1"/>
  <c r="W1505" i="3"/>
  <c r="AC1505" i="3" a="1"/>
  <c r="AC1505" i="3" s="1"/>
  <c r="W1506" i="3"/>
  <c r="AC1506" i="3" a="1"/>
  <c r="AC1506" i="3" s="1"/>
  <c r="W1507" i="3"/>
  <c r="AC1507" i="3" a="1"/>
  <c r="AC1507" i="3" s="1"/>
  <c r="W1508" i="3"/>
  <c r="AC1508" i="3" a="1"/>
  <c r="AC1508" i="3" s="1"/>
  <c r="W1509" i="3"/>
  <c r="AC1509" i="3" a="1"/>
  <c r="AC1509" i="3" s="1"/>
  <c r="W1510" i="3"/>
  <c r="AC1510" i="3" a="1"/>
  <c r="AC1510" i="3" s="1"/>
  <c r="W1511" i="3"/>
  <c r="AC1511" i="3" a="1"/>
  <c r="AC1511" i="3" s="1"/>
  <c r="W1512" i="3"/>
  <c r="AC1512" i="3" a="1"/>
  <c r="AC1512" i="3" s="1"/>
  <c r="W1513" i="3"/>
  <c r="AC1513" i="3" a="1"/>
  <c r="AC1513" i="3" s="1"/>
  <c r="W1514" i="3"/>
  <c r="AC1514" i="3" a="1"/>
  <c r="AC1514" i="3" s="1"/>
  <c r="W1515" i="3"/>
  <c r="AC1515" i="3" a="1"/>
  <c r="AC1515" i="3" s="1"/>
  <c r="W1516" i="3"/>
  <c r="AC1516" i="3" a="1"/>
  <c r="AC1516" i="3" s="1"/>
  <c r="W1517" i="3"/>
  <c r="AC1517" i="3" a="1"/>
  <c r="AC1517" i="3" s="1"/>
  <c r="W1518" i="3"/>
  <c r="AC1518" i="3" a="1"/>
  <c r="AC1518" i="3" s="1"/>
  <c r="W1519" i="3"/>
  <c r="AC1519" i="3" a="1"/>
  <c r="AC1519" i="3" s="1"/>
  <c r="W1520" i="3"/>
  <c r="AC1520" i="3" a="1"/>
  <c r="AC1520" i="3" s="1"/>
  <c r="W1521" i="3"/>
  <c r="AC1521" i="3" a="1"/>
  <c r="AC1521" i="3" s="1"/>
  <c r="W1522" i="3"/>
  <c r="AC1522" i="3" a="1"/>
  <c r="AC1522" i="3" s="1"/>
  <c r="W1523" i="3"/>
  <c r="AC1523" i="3" a="1"/>
  <c r="AC1523" i="3" s="1"/>
  <c r="W1524" i="3"/>
  <c r="AC1524" i="3" a="1"/>
  <c r="AC1524" i="3" s="1"/>
  <c r="W1525" i="3"/>
  <c r="AC1525" i="3" a="1"/>
  <c r="AC1525" i="3" s="1"/>
  <c r="W1526" i="3"/>
  <c r="AC1526" i="3" a="1"/>
  <c r="AC1526" i="3" s="1"/>
  <c r="W1527" i="3"/>
  <c r="AC1527" i="3" a="1"/>
  <c r="AC1527" i="3" s="1"/>
  <c r="W1528" i="3"/>
  <c r="AC1528" i="3" a="1"/>
  <c r="AC1528" i="3" s="1"/>
  <c r="W1529" i="3"/>
  <c r="AC1529" i="3" a="1"/>
  <c r="AC1529" i="3" s="1"/>
  <c r="W1530" i="3"/>
  <c r="AC1530" i="3" a="1"/>
  <c r="AC1530" i="3" s="1"/>
  <c r="W1531" i="3"/>
  <c r="AC1531" i="3" a="1"/>
  <c r="AC1531" i="3" s="1"/>
  <c r="W1532" i="3"/>
  <c r="AC1532" i="3" a="1"/>
  <c r="AC1532" i="3" s="1"/>
  <c r="W1533" i="3"/>
  <c r="AC1533" i="3" a="1"/>
  <c r="AC1533" i="3" s="1"/>
  <c r="W1534" i="3"/>
  <c r="AC1534" i="3" a="1"/>
  <c r="AC1534" i="3" s="1"/>
  <c r="W1535" i="3"/>
  <c r="AC1535" i="3" a="1"/>
  <c r="AC1535" i="3" s="1"/>
  <c r="W1536" i="3"/>
  <c r="AC1536" i="3" a="1"/>
  <c r="AC1536" i="3" s="1"/>
  <c r="W1537" i="3"/>
  <c r="AC1537" i="3" a="1"/>
  <c r="AC1537" i="3" s="1"/>
  <c r="W1538" i="3"/>
  <c r="AC1538" i="3" a="1"/>
  <c r="AC1538" i="3" s="1"/>
  <c r="W1539" i="3"/>
  <c r="AC1539" i="3" a="1"/>
  <c r="AC1539" i="3" s="1"/>
  <c r="W1540" i="3"/>
  <c r="AC1540" i="3" a="1"/>
  <c r="AC1540" i="3" s="1"/>
  <c r="W1541" i="3"/>
  <c r="AC1541" i="3" a="1"/>
  <c r="AC1541" i="3" s="1"/>
  <c r="W1542" i="3"/>
  <c r="AC1542" i="3" a="1"/>
  <c r="AC1542" i="3" s="1"/>
  <c r="W1543" i="3"/>
  <c r="AC1543" i="3" a="1"/>
  <c r="AC1543" i="3" s="1"/>
  <c r="W1544" i="3"/>
  <c r="AC1544" i="3" a="1"/>
  <c r="AC1544" i="3" s="1"/>
  <c r="W1545" i="3"/>
  <c r="AC1545" i="3" a="1"/>
  <c r="AC1545" i="3" s="1"/>
  <c r="W1546" i="3"/>
  <c r="AC1546" i="3" a="1"/>
  <c r="AC1546" i="3" s="1"/>
  <c r="W1547" i="3"/>
  <c r="AC1547" i="3" a="1"/>
  <c r="AC1547" i="3" s="1"/>
  <c r="W1548" i="3"/>
  <c r="AC1548" i="3" a="1"/>
  <c r="AC1548" i="3" s="1"/>
  <c r="W1549" i="3"/>
  <c r="AC1549" i="3" a="1"/>
  <c r="AC1549" i="3" s="1"/>
  <c r="W1550" i="3"/>
  <c r="AC1550" i="3" a="1"/>
  <c r="AC1550" i="3" s="1"/>
  <c r="W1551" i="3"/>
  <c r="AC1551" i="3" a="1"/>
  <c r="AC1551" i="3" s="1"/>
  <c r="W1552" i="3"/>
  <c r="AC1552" i="3" a="1"/>
  <c r="AC1552" i="3" s="1"/>
  <c r="W1553" i="3"/>
  <c r="AC1553" i="3" a="1"/>
  <c r="AC1553" i="3" s="1"/>
  <c r="W1554" i="3"/>
  <c r="AC1554" i="3" a="1"/>
  <c r="AC1554" i="3" s="1"/>
  <c r="W1555" i="3"/>
  <c r="AC1555" i="3" a="1"/>
  <c r="AC1555" i="3" s="1"/>
  <c r="W1556" i="3"/>
  <c r="AC1556" i="3" a="1"/>
  <c r="AC1556" i="3" s="1"/>
  <c r="W1557" i="3"/>
  <c r="AC1557" i="3" a="1"/>
  <c r="AC1557" i="3" s="1"/>
  <c r="W1558" i="3"/>
  <c r="AC1558" i="3" a="1"/>
  <c r="AC1558" i="3" s="1"/>
  <c r="W1559" i="3"/>
  <c r="AC1559" i="3" a="1"/>
  <c r="AC1559" i="3" s="1"/>
  <c r="W1560" i="3"/>
  <c r="AC1560" i="3" a="1"/>
  <c r="AC1560" i="3" s="1"/>
  <c r="W1561" i="3"/>
  <c r="AC1561" i="3" a="1"/>
  <c r="AC1561" i="3" s="1"/>
  <c r="W1562" i="3"/>
  <c r="AC1562" i="3" a="1"/>
  <c r="AC1562" i="3" s="1"/>
  <c r="W1563" i="3"/>
  <c r="AC1563" i="3" a="1"/>
  <c r="AC1563" i="3" s="1"/>
  <c r="W1564" i="3"/>
  <c r="AC1564" i="3" a="1"/>
  <c r="AC1564" i="3" s="1"/>
  <c r="W1565" i="3"/>
  <c r="AC1565" i="3" a="1"/>
  <c r="AC1565" i="3" s="1"/>
  <c r="W1566" i="3"/>
  <c r="AC1566" i="3" a="1"/>
  <c r="AC1566" i="3" s="1"/>
  <c r="W1567" i="3"/>
  <c r="AC1567" i="3" a="1"/>
  <c r="AC1567" i="3" s="1"/>
  <c r="W1568" i="3"/>
  <c r="AC1568" i="3" a="1"/>
  <c r="AC1568" i="3" s="1"/>
  <c r="W1569" i="3"/>
  <c r="AC1569" i="3" a="1"/>
  <c r="AC1569" i="3" s="1"/>
  <c r="W1570" i="3"/>
  <c r="AC1570" i="3" a="1"/>
  <c r="AC1570" i="3" s="1"/>
  <c r="W1571" i="3"/>
  <c r="AC1571" i="3" a="1"/>
  <c r="AC1571" i="3" s="1"/>
  <c r="W1572" i="3"/>
  <c r="AC1572" i="3" a="1"/>
  <c r="AC1572" i="3" s="1"/>
  <c r="W1573" i="3"/>
  <c r="AC1573" i="3" a="1"/>
  <c r="AC1573" i="3" s="1"/>
  <c r="W1574" i="3"/>
  <c r="AC1574" i="3" a="1"/>
  <c r="AC1574" i="3" s="1"/>
  <c r="W1575" i="3"/>
  <c r="AC1575" i="3" a="1"/>
  <c r="AC1575" i="3" s="1"/>
  <c r="W1576" i="3"/>
  <c r="AC1576" i="3" a="1"/>
  <c r="AC1576" i="3" s="1"/>
  <c r="W1577" i="3"/>
  <c r="AC1577" i="3" a="1"/>
  <c r="AC1577" i="3" s="1"/>
  <c r="W1578" i="3"/>
  <c r="AC1578" i="3" a="1"/>
  <c r="AC1578" i="3" s="1"/>
  <c r="W1579" i="3"/>
  <c r="AC1579" i="3" a="1"/>
  <c r="AC1579" i="3" s="1"/>
  <c r="W1580" i="3"/>
  <c r="AC1580" i="3" a="1"/>
  <c r="AC1580" i="3" s="1"/>
  <c r="W1581" i="3"/>
  <c r="AC1581" i="3" a="1"/>
  <c r="AC1581" i="3" s="1"/>
  <c r="W1582" i="3"/>
  <c r="AC1582" i="3" a="1"/>
  <c r="AC1582" i="3" s="1"/>
  <c r="W1583" i="3"/>
  <c r="AC1583" i="3" a="1"/>
  <c r="AC1583" i="3" s="1"/>
  <c r="W1584" i="3"/>
  <c r="AC1584" i="3" a="1"/>
  <c r="AC1584" i="3" s="1"/>
  <c r="W1585" i="3"/>
  <c r="AC1585" i="3" a="1"/>
  <c r="AC1585" i="3" s="1"/>
  <c r="W1586" i="3"/>
  <c r="AC1586" i="3" a="1"/>
  <c r="AC1586" i="3" s="1"/>
  <c r="W1587" i="3"/>
  <c r="AC1587" i="3" a="1"/>
  <c r="AC1587" i="3" s="1"/>
  <c r="W1588" i="3"/>
  <c r="AC1588" i="3" a="1"/>
  <c r="AC1588" i="3" s="1"/>
  <c r="W1589" i="3"/>
  <c r="AC1589" i="3" a="1"/>
  <c r="AC1589" i="3" s="1"/>
  <c r="W1590" i="3"/>
  <c r="AC1590" i="3" a="1"/>
  <c r="AC1590" i="3" s="1"/>
  <c r="W1591" i="3"/>
  <c r="AC1591" i="3" a="1"/>
  <c r="AC1591" i="3" s="1"/>
  <c r="W1592" i="3"/>
  <c r="AC1592" i="3" a="1"/>
  <c r="AC1592" i="3" s="1"/>
  <c r="W1593" i="3"/>
  <c r="AC1593" i="3" a="1"/>
  <c r="AC1593" i="3" s="1"/>
  <c r="W1594" i="3"/>
  <c r="AC1594" i="3" a="1"/>
  <c r="AC1594" i="3" s="1"/>
  <c r="W1595" i="3"/>
  <c r="AC1595" i="3" a="1"/>
  <c r="AC1595" i="3" s="1"/>
  <c r="W1596" i="3"/>
  <c r="AC1596" i="3" a="1"/>
  <c r="AC1596" i="3" s="1"/>
  <c r="W1597" i="3"/>
  <c r="AC1597" i="3" a="1"/>
  <c r="AC1597" i="3" s="1"/>
  <c r="W1598" i="3"/>
  <c r="AC1598" i="3" a="1"/>
  <c r="AC1598" i="3" s="1"/>
  <c r="W1599" i="3"/>
  <c r="AC1599" i="3" a="1"/>
  <c r="AC1599" i="3" s="1"/>
  <c r="W1600" i="3"/>
  <c r="AC1600" i="3" a="1"/>
  <c r="AC1600" i="3" s="1"/>
  <c r="W1601" i="3"/>
  <c r="AC1601" i="3" a="1"/>
  <c r="AC1601" i="3" s="1"/>
  <c r="W1602" i="3"/>
  <c r="AC1602" i="3" a="1"/>
  <c r="AC1602" i="3" s="1"/>
  <c r="W1603" i="3"/>
  <c r="AC1603" i="3" a="1"/>
  <c r="AC1603" i="3" s="1"/>
  <c r="W1604" i="3"/>
  <c r="AC1604" i="3" a="1"/>
  <c r="AC1604" i="3" s="1"/>
  <c r="W1605" i="3"/>
  <c r="AC1605" i="3" a="1"/>
  <c r="AC1605" i="3" s="1"/>
  <c r="W1606" i="3"/>
  <c r="AC1606" i="3" a="1"/>
  <c r="AC1606" i="3" s="1"/>
  <c r="W1607" i="3"/>
  <c r="AC1607" i="3" a="1"/>
  <c r="AC1607" i="3" s="1"/>
  <c r="W1608" i="3"/>
  <c r="AC1608" i="3" a="1"/>
  <c r="AC1608" i="3" s="1"/>
  <c r="W1609" i="3"/>
  <c r="AC1609" i="3" a="1"/>
  <c r="AC1609" i="3" s="1"/>
  <c r="W1610" i="3"/>
  <c r="AC1610" i="3" a="1"/>
  <c r="AC1610" i="3" s="1"/>
  <c r="W1611" i="3"/>
  <c r="AC1611" i="3" a="1"/>
  <c r="AC1611" i="3" s="1"/>
  <c r="W1612" i="3"/>
  <c r="AC1612" i="3" a="1"/>
  <c r="AC1612" i="3" s="1"/>
  <c r="W1613" i="3"/>
  <c r="AC1613" i="3" a="1"/>
  <c r="AC1613" i="3" s="1"/>
  <c r="W1614" i="3"/>
  <c r="AC1614" i="3" a="1"/>
  <c r="AC1614" i="3" s="1"/>
  <c r="W1615" i="3"/>
  <c r="AC1615" i="3" a="1"/>
  <c r="AC1615" i="3" s="1"/>
  <c r="W1616" i="3"/>
  <c r="AC1616" i="3" a="1"/>
  <c r="AC1616" i="3" s="1"/>
  <c r="W1617" i="3"/>
  <c r="AC1617" i="3" a="1"/>
  <c r="AC1617" i="3" s="1"/>
  <c r="W1618" i="3"/>
  <c r="AC1618" i="3" a="1"/>
  <c r="AC1618" i="3" s="1"/>
  <c r="W1619" i="3"/>
  <c r="AC1619" i="3" a="1"/>
  <c r="AC1619" i="3" s="1"/>
  <c r="W1620" i="3"/>
  <c r="AC1620" i="3" a="1"/>
  <c r="AC1620" i="3" s="1"/>
  <c r="W1621" i="3"/>
  <c r="AC1621" i="3" a="1"/>
  <c r="AC1621" i="3" s="1"/>
  <c r="W1622" i="3"/>
  <c r="AC1622" i="3" a="1"/>
  <c r="AC1622" i="3" s="1"/>
  <c r="W1623" i="3"/>
  <c r="AC1623" i="3" a="1"/>
  <c r="AC1623" i="3" s="1"/>
  <c r="W1624" i="3"/>
  <c r="AC1624" i="3" a="1"/>
  <c r="AC1624" i="3" s="1"/>
  <c r="W1625" i="3"/>
  <c r="AC1625" i="3" a="1"/>
  <c r="AC1625" i="3" s="1"/>
  <c r="W1626" i="3"/>
  <c r="AC1626" i="3" a="1"/>
  <c r="AC1626" i="3" s="1"/>
  <c r="W1627" i="3"/>
  <c r="AC1627" i="3" a="1"/>
  <c r="AC1627" i="3" s="1"/>
  <c r="W1628" i="3"/>
  <c r="AC1628" i="3" a="1"/>
  <c r="AC1628" i="3" s="1"/>
  <c r="W1629" i="3"/>
  <c r="AC1629" i="3" a="1"/>
  <c r="AC1629" i="3" s="1"/>
  <c r="W1630" i="3"/>
  <c r="AC1630" i="3" a="1"/>
  <c r="AC1630" i="3" s="1"/>
  <c r="W1631" i="3"/>
  <c r="AC1631" i="3" a="1"/>
  <c r="AC1631" i="3" s="1"/>
  <c r="W1632" i="3"/>
  <c r="AC1632" i="3" a="1"/>
  <c r="AC1632" i="3" s="1"/>
  <c r="W1633" i="3"/>
  <c r="AC1633" i="3" a="1"/>
  <c r="AC1633" i="3" s="1"/>
  <c r="W1634" i="3"/>
  <c r="AC1634" i="3" a="1"/>
  <c r="AC1634" i="3" s="1"/>
  <c r="W1635" i="3"/>
  <c r="AC1635" i="3" a="1"/>
  <c r="AC1635" i="3" s="1"/>
  <c r="W1636" i="3"/>
  <c r="AC1636" i="3" a="1"/>
  <c r="AC1636" i="3" s="1"/>
  <c r="W1637" i="3"/>
  <c r="AC1637" i="3" a="1"/>
  <c r="AC1637" i="3" s="1"/>
  <c r="W1638" i="3"/>
  <c r="AC1638" i="3" a="1"/>
  <c r="AC1638" i="3" s="1"/>
  <c r="W1639" i="3"/>
  <c r="AC1639" i="3" a="1"/>
  <c r="AC1639" i="3" s="1"/>
  <c r="W1640" i="3"/>
  <c r="AC1640" i="3" a="1"/>
  <c r="AC1640" i="3" s="1"/>
  <c r="W1641" i="3"/>
  <c r="AC1641" i="3" a="1"/>
  <c r="AC1641" i="3" s="1"/>
  <c r="W1642" i="3"/>
  <c r="AC1642" i="3" a="1"/>
  <c r="AC1642" i="3" s="1"/>
  <c r="W1643" i="3"/>
  <c r="AC1643" i="3" a="1"/>
  <c r="AC1643" i="3" s="1"/>
  <c r="W1644" i="3"/>
  <c r="AC1644" i="3" a="1"/>
  <c r="AC1644" i="3" s="1"/>
  <c r="W1645" i="3"/>
  <c r="AC1645" i="3" a="1"/>
  <c r="AC1645" i="3" s="1"/>
  <c r="W1646" i="3"/>
  <c r="AC1646" i="3" a="1"/>
  <c r="AC1646" i="3" s="1"/>
  <c r="W1647" i="3"/>
  <c r="AC1647" i="3" a="1"/>
  <c r="AC1647" i="3" s="1"/>
  <c r="W1648" i="3"/>
  <c r="AC1648" i="3" a="1"/>
  <c r="AC1648" i="3" s="1"/>
  <c r="W1649" i="3"/>
  <c r="AC1649" i="3" a="1"/>
  <c r="AC1649" i="3" s="1"/>
  <c r="W1650" i="3"/>
  <c r="AC1650" i="3" a="1"/>
  <c r="AC1650" i="3" s="1"/>
  <c r="W1651" i="3"/>
  <c r="AC1651" i="3" a="1"/>
  <c r="AC1651" i="3" s="1"/>
  <c r="W1652" i="3"/>
  <c r="AC1652" i="3" a="1"/>
  <c r="AC1652" i="3" s="1"/>
  <c r="W1653" i="3"/>
  <c r="AC1653" i="3" a="1"/>
  <c r="AC1653" i="3" s="1"/>
  <c r="W1654" i="3"/>
  <c r="AC1654" i="3" a="1"/>
  <c r="AC1654" i="3" s="1"/>
  <c r="W1655" i="3"/>
  <c r="AC1655" i="3" a="1"/>
  <c r="AC1655" i="3" s="1"/>
  <c r="W1656" i="3"/>
  <c r="AC1656" i="3" a="1"/>
  <c r="AC1656" i="3" s="1"/>
  <c r="W1657" i="3"/>
  <c r="AC1657" i="3" a="1"/>
  <c r="AC1657" i="3" s="1"/>
  <c r="W1658" i="3"/>
  <c r="AC1658" i="3" a="1"/>
  <c r="AC1658" i="3" s="1"/>
  <c r="W1659" i="3"/>
  <c r="AC1659" i="3" a="1"/>
  <c r="AC1659" i="3" s="1"/>
  <c r="W1660" i="3"/>
  <c r="AC1660" i="3" a="1"/>
  <c r="AC1660" i="3" s="1"/>
  <c r="W1661" i="3"/>
  <c r="AC1661" i="3" a="1"/>
  <c r="AC1661" i="3" s="1"/>
  <c r="W1662" i="3"/>
  <c r="AC1662" i="3" a="1"/>
  <c r="AC1662" i="3" s="1"/>
  <c r="W1663" i="3"/>
  <c r="AC1663" i="3" a="1"/>
  <c r="AC1663" i="3" s="1"/>
  <c r="W1664" i="3"/>
  <c r="AC1664" i="3" a="1"/>
  <c r="AC1664" i="3" s="1"/>
  <c r="W1665" i="3"/>
  <c r="AC1665" i="3" a="1"/>
  <c r="AC1665" i="3" s="1"/>
  <c r="W1666" i="3"/>
  <c r="AC1666" i="3" a="1"/>
  <c r="AC1666" i="3" s="1"/>
  <c r="W1667" i="3"/>
  <c r="AC1667" i="3" a="1"/>
  <c r="AC1667" i="3" s="1"/>
  <c r="W1668" i="3"/>
  <c r="AC1668" i="3" a="1"/>
  <c r="AC1668" i="3" s="1"/>
  <c r="W1669" i="3"/>
  <c r="AC1669" i="3" a="1"/>
  <c r="AC1669" i="3" s="1"/>
  <c r="W1670" i="3"/>
  <c r="AC1670" i="3" a="1"/>
  <c r="AC1670" i="3" s="1"/>
  <c r="W1671" i="3"/>
  <c r="AC1671" i="3" a="1"/>
  <c r="AC1671" i="3" s="1"/>
  <c r="W1672" i="3"/>
  <c r="AC1672" i="3" a="1"/>
  <c r="AC1672" i="3" s="1"/>
  <c r="W1673" i="3"/>
  <c r="AC1673" i="3" a="1"/>
  <c r="AC1673" i="3" s="1"/>
  <c r="W1674" i="3"/>
  <c r="AC1674" i="3" a="1"/>
  <c r="AC1674" i="3" s="1"/>
  <c r="W1675" i="3"/>
  <c r="AC1675" i="3" a="1"/>
  <c r="AC1675" i="3" s="1"/>
  <c r="W1676" i="3"/>
  <c r="AC1676" i="3" a="1"/>
  <c r="AC1676" i="3" s="1"/>
  <c r="W1677" i="3"/>
  <c r="AC1677" i="3" a="1"/>
  <c r="AC1677" i="3" s="1"/>
  <c r="W1678" i="3"/>
  <c r="AC1678" i="3" a="1"/>
  <c r="AC1678" i="3" s="1"/>
  <c r="W1679" i="3"/>
  <c r="AC1679" i="3" a="1"/>
  <c r="AC1679" i="3" s="1"/>
  <c r="W1680" i="3"/>
  <c r="AC1680" i="3" a="1"/>
  <c r="AC1680" i="3" s="1"/>
  <c r="W1681" i="3"/>
  <c r="AC1681" i="3" a="1"/>
  <c r="AC1681" i="3" s="1"/>
  <c r="W1682" i="3"/>
  <c r="AC1682" i="3" a="1"/>
  <c r="AC1682" i="3" s="1"/>
  <c r="W1683" i="3"/>
  <c r="AC1683" i="3" a="1"/>
  <c r="AC1683" i="3" s="1"/>
  <c r="W1684" i="3"/>
  <c r="AC1684" i="3" a="1"/>
  <c r="AC1684" i="3" s="1"/>
  <c r="W1685" i="3"/>
  <c r="AC1685" i="3" a="1"/>
  <c r="AC1685" i="3" s="1"/>
  <c r="W1686" i="3"/>
  <c r="AC1686" i="3" a="1"/>
  <c r="AC1686" i="3" s="1"/>
  <c r="W1687" i="3"/>
  <c r="AC1687" i="3" a="1"/>
  <c r="AC1687" i="3" s="1"/>
  <c r="W1688" i="3"/>
  <c r="AC1688" i="3" a="1"/>
  <c r="AC1688" i="3" s="1"/>
  <c r="W1689" i="3"/>
  <c r="AC1689" i="3" a="1"/>
  <c r="AC1689" i="3" s="1"/>
  <c r="W1690" i="3"/>
  <c r="AC1690" i="3" a="1"/>
  <c r="AC1690" i="3" s="1"/>
  <c r="W1691" i="3"/>
  <c r="AC1691" i="3" a="1"/>
  <c r="AC1691" i="3" s="1"/>
  <c r="W1692" i="3"/>
  <c r="AC1692" i="3" a="1"/>
  <c r="AC1692" i="3" s="1"/>
  <c r="W1693" i="3"/>
  <c r="AC1693" i="3" a="1"/>
  <c r="AC1693" i="3" s="1"/>
  <c r="W1694" i="3"/>
  <c r="AC1694" i="3" a="1"/>
  <c r="AC1694" i="3" s="1"/>
  <c r="W1695" i="3"/>
  <c r="AC1695" i="3" a="1"/>
  <c r="AC1695" i="3" s="1"/>
  <c r="W1696" i="3"/>
  <c r="AC1696" i="3" a="1"/>
  <c r="AC1696" i="3" s="1"/>
  <c r="W1697" i="3"/>
  <c r="AC1697" i="3" a="1"/>
  <c r="AC1697" i="3" s="1"/>
  <c r="W1698" i="3"/>
  <c r="AC1698" i="3" a="1"/>
  <c r="AC1698" i="3" s="1"/>
  <c r="W1699" i="3"/>
  <c r="AC1699" i="3" a="1"/>
  <c r="AC1699" i="3" s="1"/>
  <c r="W1700" i="3"/>
  <c r="AC1700" i="3" a="1"/>
  <c r="AC1700" i="3" s="1"/>
  <c r="W1701" i="3"/>
  <c r="AC1701" i="3" a="1"/>
  <c r="AC1701" i="3" s="1"/>
  <c r="W1702" i="3"/>
  <c r="AC1702" i="3" a="1"/>
  <c r="AC1702" i="3" s="1"/>
  <c r="W1703" i="3"/>
  <c r="AC1703" i="3" a="1"/>
  <c r="AC1703" i="3" s="1"/>
  <c r="W1704" i="3"/>
  <c r="AC1704" i="3" a="1"/>
  <c r="AC1704" i="3" s="1"/>
  <c r="W1705" i="3"/>
  <c r="AC1705" i="3" a="1"/>
  <c r="AC1705" i="3" s="1"/>
  <c r="W1706" i="3"/>
  <c r="AC1706" i="3" a="1"/>
  <c r="AC1706" i="3" s="1"/>
  <c r="W1707" i="3"/>
  <c r="AC1707" i="3" a="1"/>
  <c r="AC1707" i="3" s="1"/>
  <c r="W1708" i="3"/>
  <c r="AC1708" i="3" a="1"/>
  <c r="AC1708" i="3" s="1"/>
  <c r="W1709" i="3"/>
  <c r="AC1709" i="3" a="1"/>
  <c r="AC1709" i="3" s="1"/>
  <c r="W1710" i="3"/>
  <c r="AC1710" i="3" a="1"/>
  <c r="AC1710" i="3" s="1"/>
  <c r="W1711" i="3"/>
  <c r="AC1711" i="3" a="1"/>
  <c r="AC1711" i="3" s="1"/>
  <c r="W1712" i="3"/>
  <c r="AC1712" i="3" a="1"/>
  <c r="AC1712" i="3" s="1"/>
  <c r="W1713" i="3"/>
  <c r="AC1713" i="3" a="1"/>
  <c r="AC1713" i="3" s="1"/>
  <c r="W1714" i="3"/>
  <c r="AC1714" i="3" a="1"/>
  <c r="AC1714" i="3" s="1"/>
  <c r="W1715" i="3"/>
  <c r="AC1715" i="3" a="1"/>
  <c r="AC1715" i="3" s="1"/>
  <c r="W1716" i="3"/>
  <c r="AC1716" i="3" a="1"/>
  <c r="AC1716" i="3" s="1"/>
  <c r="W1717" i="3"/>
  <c r="AC1717" i="3" a="1"/>
  <c r="AC1717" i="3" s="1"/>
  <c r="W1718" i="3"/>
  <c r="AC1718" i="3" a="1"/>
  <c r="AC1718" i="3" s="1"/>
  <c r="W1719" i="3"/>
  <c r="AC1719" i="3" a="1"/>
  <c r="AC1719" i="3" s="1"/>
  <c r="W1720" i="3"/>
  <c r="AC1720" i="3" a="1"/>
  <c r="AC1720" i="3" s="1"/>
  <c r="W1721" i="3"/>
  <c r="AC1721" i="3" a="1"/>
  <c r="AC1721" i="3" s="1"/>
  <c r="W1722" i="3"/>
  <c r="AC1722" i="3" a="1"/>
  <c r="AC1722" i="3" s="1"/>
  <c r="W1723" i="3"/>
  <c r="AC1723" i="3" a="1"/>
  <c r="AC1723" i="3" s="1"/>
  <c r="W1724" i="3"/>
  <c r="AC1724" i="3" a="1"/>
  <c r="AC1724" i="3" s="1"/>
  <c r="W1725" i="3"/>
  <c r="AC1725" i="3" a="1"/>
  <c r="AC1725" i="3" s="1"/>
  <c r="W1726" i="3"/>
  <c r="AC1726" i="3" a="1"/>
  <c r="AC1726" i="3" s="1"/>
  <c r="W1727" i="3"/>
  <c r="AC1727" i="3" a="1"/>
  <c r="AC1727" i="3" s="1"/>
  <c r="W1728" i="3"/>
  <c r="AC1728" i="3" a="1"/>
  <c r="AC1728" i="3" s="1"/>
  <c r="W1729" i="3"/>
  <c r="AC1729" i="3" a="1"/>
  <c r="AC1729" i="3" s="1"/>
  <c r="W1730" i="3"/>
  <c r="AC1730" i="3" a="1"/>
  <c r="AC1730" i="3" s="1"/>
  <c r="W1731" i="3"/>
  <c r="AC1731" i="3" a="1"/>
  <c r="AC1731" i="3" s="1"/>
  <c r="W1732" i="3"/>
  <c r="AC1732" i="3" a="1"/>
  <c r="AC1732" i="3" s="1"/>
  <c r="W1733" i="3"/>
  <c r="AC1733" i="3" a="1"/>
  <c r="AC1733" i="3" s="1"/>
  <c r="W1734" i="3"/>
  <c r="AC1734" i="3" a="1"/>
  <c r="AC1734" i="3" s="1"/>
  <c r="W1735" i="3"/>
  <c r="AC1735" i="3" a="1"/>
  <c r="AC1735" i="3" s="1"/>
  <c r="W1736" i="3"/>
  <c r="AC1736" i="3" a="1"/>
  <c r="AC1736" i="3" s="1"/>
  <c r="W1737" i="3"/>
  <c r="AC1737" i="3" a="1"/>
  <c r="AC1737" i="3" s="1"/>
  <c r="W1738" i="3"/>
  <c r="AC1738" i="3" a="1"/>
  <c r="AC1738" i="3" s="1"/>
  <c r="W1739" i="3"/>
  <c r="AC1739" i="3" a="1"/>
  <c r="AC1739" i="3" s="1"/>
  <c r="W1740" i="3"/>
  <c r="AC1740" i="3" a="1"/>
  <c r="AC1740" i="3" s="1"/>
  <c r="W1741" i="3"/>
  <c r="AC1741" i="3" a="1"/>
  <c r="AC1741" i="3" s="1"/>
  <c r="W1742" i="3"/>
  <c r="AC1742" i="3" a="1"/>
  <c r="AC1742" i="3" s="1"/>
  <c r="W1743" i="3"/>
  <c r="AC1743" i="3" a="1"/>
  <c r="AC1743" i="3" s="1"/>
  <c r="W1744" i="3"/>
  <c r="AC1744" i="3" a="1"/>
  <c r="AC1744" i="3" s="1"/>
  <c r="W1745" i="3"/>
  <c r="AC1745" i="3" a="1"/>
  <c r="AC1745" i="3" s="1"/>
  <c r="W1746" i="3"/>
  <c r="AC1746" i="3" a="1"/>
  <c r="AC1746" i="3" s="1"/>
  <c r="W1747" i="3"/>
  <c r="AC1747" i="3" a="1"/>
  <c r="AC1747" i="3" s="1"/>
  <c r="W1748" i="3"/>
  <c r="AC1748" i="3" a="1"/>
  <c r="AC1748" i="3" s="1"/>
  <c r="W1749" i="3"/>
  <c r="AC1749" i="3" a="1"/>
  <c r="AC1749" i="3" s="1"/>
  <c r="W1750" i="3"/>
  <c r="AC1750" i="3" a="1"/>
  <c r="AC1750" i="3" s="1"/>
  <c r="W1751" i="3"/>
  <c r="AC1751" i="3" a="1"/>
  <c r="AC1751" i="3" s="1"/>
  <c r="W1752" i="3"/>
  <c r="AC1752" i="3" a="1"/>
  <c r="AC1752" i="3" s="1"/>
  <c r="W1753" i="3"/>
  <c r="AC1753" i="3" a="1"/>
  <c r="AC1753" i="3" s="1"/>
  <c r="W1754" i="3"/>
  <c r="AC1754" i="3" a="1"/>
  <c r="AC1754" i="3" s="1"/>
  <c r="W1755" i="3"/>
  <c r="AC1755" i="3" a="1"/>
  <c r="AC1755" i="3" s="1"/>
  <c r="W1756" i="3"/>
  <c r="AC1756" i="3" a="1"/>
  <c r="AC1756" i="3" s="1"/>
  <c r="W1757" i="3"/>
  <c r="AC1757" i="3" a="1"/>
  <c r="AC1757" i="3" s="1"/>
  <c r="W1758" i="3"/>
  <c r="AC1758" i="3" a="1"/>
  <c r="AC1758" i="3" s="1"/>
  <c r="W1759" i="3"/>
  <c r="AC1759" i="3" a="1"/>
  <c r="AC1759" i="3" s="1"/>
  <c r="W1760" i="3"/>
  <c r="AC1760" i="3" a="1"/>
  <c r="AC1760" i="3" s="1"/>
  <c r="W1761" i="3"/>
  <c r="AC1761" i="3" a="1"/>
  <c r="AC1761" i="3" s="1"/>
  <c r="W1762" i="3"/>
  <c r="AC1762" i="3" a="1"/>
  <c r="AC1762" i="3" s="1"/>
  <c r="W1763" i="3"/>
  <c r="AC1763" i="3" a="1"/>
  <c r="AC1763" i="3" s="1"/>
  <c r="W1764" i="3"/>
  <c r="AC1764" i="3" a="1"/>
  <c r="AC1764" i="3" s="1"/>
  <c r="W1765" i="3"/>
  <c r="AC1765" i="3" a="1"/>
  <c r="AC1765" i="3" s="1"/>
  <c r="W1766" i="3"/>
  <c r="AC1766" i="3" a="1"/>
  <c r="AC1766" i="3" s="1"/>
  <c r="W1767" i="3"/>
  <c r="AC1767" i="3" a="1"/>
  <c r="AC1767" i="3" s="1"/>
  <c r="W1768" i="3"/>
  <c r="AC1768" i="3" a="1"/>
  <c r="AC1768" i="3" s="1"/>
  <c r="W1769" i="3"/>
  <c r="AC1769" i="3" a="1"/>
  <c r="AC1769" i="3" s="1"/>
  <c r="W1770" i="3"/>
  <c r="AC1770" i="3" a="1"/>
  <c r="AC1770" i="3" s="1"/>
  <c r="W1771" i="3"/>
  <c r="AC1771" i="3" a="1"/>
  <c r="AC1771" i="3" s="1"/>
  <c r="W1772" i="3"/>
  <c r="AC1772" i="3" a="1"/>
  <c r="AC1772" i="3" s="1"/>
  <c r="W1773" i="3"/>
  <c r="AC1773" i="3" a="1"/>
  <c r="AC1773" i="3" s="1"/>
  <c r="W1774" i="3"/>
  <c r="AC1774" i="3" a="1"/>
  <c r="AC1774" i="3" s="1"/>
  <c r="W1775" i="3"/>
  <c r="AC1775" i="3" a="1"/>
  <c r="AC1775" i="3" s="1"/>
  <c r="W1776" i="3"/>
  <c r="AC1776" i="3" a="1"/>
  <c r="AC1776" i="3" s="1"/>
  <c r="W1777" i="3"/>
  <c r="AC1777" i="3" a="1"/>
  <c r="AC1777" i="3" s="1"/>
  <c r="W1778" i="3"/>
  <c r="AC1778" i="3" a="1"/>
  <c r="AC1778" i="3" s="1"/>
  <c r="W1779" i="3"/>
  <c r="AC1779" i="3" a="1"/>
  <c r="AC1779" i="3" s="1"/>
  <c r="W1780" i="3"/>
  <c r="AC1780" i="3" a="1"/>
  <c r="AC1780" i="3" s="1"/>
  <c r="W1781" i="3"/>
  <c r="AC1781" i="3" a="1"/>
  <c r="AC1781" i="3" s="1"/>
  <c r="W1782" i="3"/>
  <c r="AC1782" i="3" a="1"/>
  <c r="AC1782" i="3" s="1"/>
  <c r="W1783" i="3"/>
  <c r="AC1783" i="3" a="1"/>
  <c r="AC1783" i="3" s="1"/>
  <c r="W1784" i="3"/>
  <c r="AC1784" i="3" a="1"/>
  <c r="AC1784" i="3" s="1"/>
  <c r="W1785" i="3"/>
  <c r="AC1785" i="3" a="1"/>
  <c r="AC1785" i="3" s="1"/>
  <c r="W1786" i="3"/>
  <c r="AC1786" i="3" a="1"/>
  <c r="AC1786" i="3" s="1"/>
  <c r="W1787" i="3"/>
  <c r="AC1787" i="3" a="1"/>
  <c r="AC1787" i="3" s="1"/>
  <c r="W1788" i="3"/>
  <c r="AC1788" i="3" a="1"/>
  <c r="AC1788" i="3" s="1"/>
  <c r="W1789" i="3"/>
  <c r="AC1789" i="3" a="1"/>
  <c r="AC1789" i="3" s="1"/>
  <c r="W1790" i="3"/>
  <c r="AC1790" i="3" a="1"/>
  <c r="AC1790" i="3" s="1"/>
  <c r="W1791" i="3"/>
  <c r="AC1791" i="3" a="1"/>
  <c r="AC1791" i="3" s="1"/>
  <c r="W1792" i="3"/>
  <c r="AC1792" i="3" a="1"/>
  <c r="AC1792" i="3" s="1"/>
  <c r="W1793" i="3"/>
  <c r="AC1793" i="3" a="1"/>
  <c r="AC1793" i="3" s="1"/>
  <c r="W1794" i="3"/>
  <c r="AC1794" i="3" a="1"/>
  <c r="AC1794" i="3" s="1"/>
  <c r="W1795" i="3"/>
  <c r="AC1795" i="3" a="1"/>
  <c r="AC1795" i="3" s="1"/>
  <c r="W1796" i="3"/>
  <c r="AC1796" i="3" a="1"/>
  <c r="AC1796" i="3" s="1"/>
  <c r="W1797" i="3"/>
  <c r="AC1797" i="3" a="1"/>
  <c r="AC1797" i="3" s="1"/>
  <c r="W1798" i="3"/>
  <c r="AC1798" i="3" a="1"/>
  <c r="AC1798" i="3" s="1"/>
  <c r="W1799" i="3"/>
  <c r="AC1799" i="3" a="1"/>
  <c r="AC1799" i="3" s="1"/>
  <c r="W1800" i="3"/>
  <c r="AC1800" i="3" a="1"/>
  <c r="AC1800" i="3" s="1"/>
  <c r="W1801" i="3"/>
  <c r="AC1801" i="3" a="1"/>
  <c r="AC1801" i="3" s="1"/>
  <c r="W1802" i="3"/>
  <c r="AC1802" i="3" a="1"/>
  <c r="AC1802" i="3" s="1"/>
  <c r="W1803" i="3"/>
  <c r="AC1803" i="3" a="1"/>
  <c r="AC1803" i="3" s="1"/>
  <c r="W1804" i="3"/>
  <c r="AC1804" i="3" a="1"/>
  <c r="AC1804" i="3" s="1"/>
  <c r="W1805" i="3"/>
  <c r="AC1805" i="3" a="1"/>
  <c r="AC1805" i="3" s="1"/>
  <c r="W1806" i="3"/>
  <c r="AC1806" i="3" a="1"/>
  <c r="AC1806" i="3" s="1"/>
  <c r="W1807" i="3"/>
  <c r="AC1807" i="3" a="1"/>
  <c r="AC1807" i="3" s="1"/>
  <c r="W1808" i="3"/>
  <c r="AC1808" i="3" a="1"/>
  <c r="AC1808" i="3" s="1"/>
  <c r="W1809" i="3"/>
  <c r="AC1809" i="3" a="1"/>
  <c r="AC1809" i="3" s="1"/>
  <c r="W1810" i="3"/>
  <c r="AC1810" i="3" a="1"/>
  <c r="AC1810" i="3" s="1"/>
  <c r="W1811" i="3"/>
  <c r="AC1811" i="3" a="1"/>
  <c r="AC1811" i="3" s="1"/>
  <c r="W1812" i="3"/>
  <c r="AC1812" i="3" a="1"/>
  <c r="AC1812" i="3" s="1"/>
  <c r="W1813" i="3"/>
  <c r="AC1813" i="3" a="1"/>
  <c r="AC1813" i="3" s="1"/>
  <c r="W1814" i="3"/>
  <c r="AC1814" i="3" a="1"/>
  <c r="AC1814" i="3" s="1"/>
  <c r="W1815" i="3"/>
  <c r="AC1815" i="3" a="1"/>
  <c r="AC1815" i="3" s="1"/>
  <c r="W1816" i="3"/>
  <c r="AC1816" i="3" a="1"/>
  <c r="AC1816" i="3" s="1"/>
  <c r="W1817" i="3"/>
  <c r="AC1817" i="3" a="1"/>
  <c r="AC1817" i="3" s="1"/>
  <c r="W1818" i="3"/>
  <c r="AC1818" i="3" a="1"/>
  <c r="AC1818" i="3" s="1"/>
  <c r="W1819" i="3"/>
  <c r="AC1819" i="3" a="1"/>
  <c r="AC1819" i="3" s="1"/>
  <c r="W1820" i="3"/>
  <c r="AC1820" i="3" a="1"/>
  <c r="AC1820" i="3" s="1"/>
  <c r="W1821" i="3"/>
  <c r="AC1821" i="3" a="1"/>
  <c r="AC1821" i="3" s="1"/>
  <c r="W1822" i="3"/>
  <c r="AC1822" i="3" a="1"/>
  <c r="AC1822" i="3" s="1"/>
  <c r="W1823" i="3"/>
  <c r="AC1823" i="3" a="1"/>
  <c r="AC1823" i="3" s="1"/>
  <c r="W1824" i="3"/>
  <c r="AC1824" i="3" a="1"/>
  <c r="AC1824" i="3" s="1"/>
  <c r="W1825" i="3"/>
  <c r="AC1825" i="3" a="1"/>
  <c r="AC1825" i="3" s="1"/>
  <c r="W1826" i="3"/>
  <c r="AC1826" i="3" a="1"/>
  <c r="AC1826" i="3" s="1"/>
  <c r="W1827" i="3"/>
  <c r="AC1827" i="3" a="1"/>
  <c r="AC1827" i="3" s="1"/>
  <c r="W1828" i="3"/>
  <c r="AC1828" i="3" a="1"/>
  <c r="AC1828" i="3" s="1"/>
  <c r="W1829" i="3"/>
  <c r="AC1829" i="3" a="1"/>
  <c r="AC1829" i="3" s="1"/>
  <c r="W1830" i="3"/>
  <c r="AC1830" i="3" a="1"/>
  <c r="AC1830" i="3" s="1"/>
  <c r="W1831" i="3"/>
  <c r="AC1831" i="3" a="1"/>
  <c r="AC1831" i="3" s="1"/>
  <c r="W1832" i="3"/>
  <c r="AC1832" i="3" a="1"/>
  <c r="AC1832" i="3" s="1"/>
  <c r="W1833" i="3"/>
  <c r="AC1833" i="3" a="1"/>
  <c r="AC1833" i="3" s="1"/>
  <c r="W1834" i="3"/>
  <c r="AC1834" i="3" a="1"/>
  <c r="AC1834" i="3" s="1"/>
  <c r="W1835" i="3"/>
  <c r="AC1835" i="3" a="1"/>
  <c r="AC1835" i="3" s="1"/>
  <c r="W1836" i="3"/>
  <c r="AC1836" i="3" a="1"/>
  <c r="AC1836" i="3" s="1"/>
  <c r="W1837" i="3"/>
  <c r="AC1837" i="3" a="1"/>
  <c r="AC1837" i="3" s="1"/>
  <c r="W1838" i="3"/>
  <c r="AC1838" i="3" a="1"/>
  <c r="AC1838" i="3" s="1"/>
  <c r="W1839" i="3"/>
  <c r="AC1839" i="3" a="1"/>
  <c r="AC1839" i="3" s="1"/>
  <c r="W1840" i="3"/>
  <c r="AC1840" i="3" a="1"/>
  <c r="AC1840" i="3" s="1"/>
  <c r="W1841" i="3"/>
  <c r="AC1841" i="3" a="1"/>
  <c r="AC1841" i="3" s="1"/>
  <c r="W1842" i="3"/>
  <c r="AC1842" i="3" a="1"/>
  <c r="AC1842" i="3" s="1"/>
  <c r="W1843" i="3"/>
  <c r="AC1843" i="3" a="1"/>
  <c r="AC1843" i="3" s="1"/>
  <c r="W1844" i="3"/>
  <c r="AC1844" i="3" a="1"/>
  <c r="AC1844" i="3" s="1"/>
  <c r="W1845" i="3"/>
  <c r="AC1845" i="3" a="1"/>
  <c r="AC1845" i="3" s="1"/>
  <c r="W1846" i="3"/>
  <c r="AC1846" i="3" a="1"/>
  <c r="AC1846" i="3" s="1"/>
  <c r="W1847" i="3"/>
  <c r="AC1847" i="3" a="1"/>
  <c r="AC1847" i="3" s="1"/>
  <c r="W1848" i="3"/>
  <c r="AC1848" i="3" a="1"/>
  <c r="AC1848" i="3" s="1"/>
  <c r="W1849" i="3"/>
  <c r="AC1849" i="3" a="1"/>
  <c r="AC1849" i="3" s="1"/>
  <c r="W1850" i="3"/>
  <c r="AC1850" i="3" a="1"/>
  <c r="AC1850" i="3" s="1"/>
  <c r="W1851" i="3"/>
  <c r="AC1851" i="3" a="1"/>
  <c r="AC1851" i="3" s="1"/>
  <c r="W1852" i="3"/>
  <c r="AC1852" i="3" a="1"/>
  <c r="AC1852" i="3" s="1"/>
  <c r="W1853" i="3"/>
  <c r="AC1853" i="3" a="1"/>
  <c r="AC1853" i="3" s="1"/>
  <c r="W1854" i="3"/>
  <c r="AC1854" i="3" a="1"/>
  <c r="AC1854" i="3" s="1"/>
  <c r="W1855" i="3"/>
  <c r="AC1855" i="3" a="1"/>
  <c r="AC1855" i="3" s="1"/>
  <c r="W1856" i="3"/>
  <c r="AC1856" i="3" a="1"/>
  <c r="AC1856" i="3" s="1"/>
  <c r="W1857" i="3"/>
  <c r="AC1857" i="3" a="1"/>
  <c r="AC1857" i="3" s="1"/>
  <c r="W1858" i="3"/>
  <c r="AC1858" i="3" a="1"/>
  <c r="AC1858" i="3" s="1"/>
  <c r="W1859" i="3"/>
  <c r="AC1859" i="3" a="1"/>
  <c r="AC1859" i="3" s="1"/>
  <c r="W1860" i="3"/>
  <c r="AC1860" i="3" a="1"/>
  <c r="AC1860" i="3" s="1"/>
  <c r="W1861" i="3"/>
  <c r="AC1861" i="3" a="1"/>
  <c r="AC1861" i="3" s="1"/>
  <c r="W1862" i="3"/>
  <c r="AC1862" i="3" a="1"/>
  <c r="AC1862" i="3" s="1"/>
  <c r="W1863" i="3"/>
  <c r="AC1863" i="3" a="1"/>
  <c r="AC1863" i="3" s="1"/>
  <c r="W1864" i="3"/>
  <c r="AC1864" i="3" a="1"/>
  <c r="AC1864" i="3" s="1"/>
  <c r="W1865" i="3"/>
  <c r="AC1865" i="3" a="1"/>
  <c r="AC1865" i="3" s="1"/>
  <c r="W1866" i="3"/>
  <c r="AC1866" i="3" a="1"/>
  <c r="AC1866" i="3" s="1"/>
  <c r="W1867" i="3"/>
  <c r="AC1867" i="3" a="1"/>
  <c r="AC1867" i="3" s="1"/>
  <c r="W1868" i="3"/>
  <c r="AC1868" i="3" a="1"/>
  <c r="AC1868" i="3" s="1"/>
  <c r="W1869" i="3"/>
  <c r="AC1869" i="3" a="1"/>
  <c r="AC1869" i="3" s="1"/>
  <c r="W1870" i="3"/>
  <c r="AC1870" i="3" a="1"/>
  <c r="AC1870" i="3" s="1"/>
  <c r="W1871" i="3"/>
  <c r="AC1871" i="3" a="1"/>
  <c r="AC1871" i="3" s="1"/>
  <c r="W1872" i="3"/>
  <c r="AC1872" i="3" a="1"/>
  <c r="AC1872" i="3" s="1"/>
  <c r="W1873" i="3"/>
  <c r="AC1873" i="3" a="1"/>
  <c r="AC1873" i="3" s="1"/>
  <c r="W1874" i="3"/>
  <c r="AC1874" i="3" a="1"/>
  <c r="AC1874" i="3" s="1"/>
  <c r="W1875" i="3"/>
  <c r="AC1875" i="3" a="1"/>
  <c r="AC1875" i="3" s="1"/>
  <c r="W1876" i="3"/>
  <c r="AC1876" i="3" a="1"/>
  <c r="AC1876" i="3" s="1"/>
  <c r="W1877" i="3"/>
  <c r="AC1877" i="3" a="1"/>
  <c r="AC1877" i="3" s="1"/>
  <c r="W1878" i="3"/>
  <c r="AC1878" i="3" a="1"/>
  <c r="AC1878" i="3" s="1"/>
  <c r="W1879" i="3"/>
  <c r="AC1879" i="3" a="1"/>
  <c r="AC1879" i="3" s="1"/>
  <c r="W1880" i="3"/>
  <c r="AC1880" i="3" a="1"/>
  <c r="AC1880" i="3" s="1"/>
  <c r="W1881" i="3"/>
  <c r="AC1881" i="3" a="1"/>
  <c r="AC1881" i="3" s="1"/>
  <c r="W1882" i="3"/>
  <c r="AC1882" i="3" a="1"/>
  <c r="AC1882" i="3" s="1"/>
  <c r="W1883" i="3"/>
  <c r="AC1883" i="3" a="1"/>
  <c r="AC1883" i="3" s="1"/>
  <c r="W1884" i="3"/>
  <c r="AC1884" i="3" a="1"/>
  <c r="AC1884" i="3" s="1"/>
  <c r="W1885" i="3"/>
  <c r="AC1885" i="3" a="1"/>
  <c r="AC1885" i="3" s="1"/>
  <c r="W1886" i="3"/>
  <c r="AC1886" i="3" a="1"/>
  <c r="AC1886" i="3" s="1"/>
  <c r="W1887" i="3"/>
  <c r="AC1887" i="3" a="1"/>
  <c r="AC1887" i="3" s="1"/>
  <c r="W1888" i="3"/>
  <c r="AC1888" i="3" a="1"/>
  <c r="AC1888" i="3" s="1"/>
  <c r="W1889" i="3"/>
  <c r="AC1889" i="3" a="1"/>
  <c r="AC1889" i="3" s="1"/>
  <c r="W1890" i="3"/>
  <c r="AC1890" i="3" a="1"/>
  <c r="AC1890" i="3" s="1"/>
  <c r="W1891" i="3"/>
  <c r="AC1891" i="3" a="1"/>
  <c r="AC1891" i="3" s="1"/>
  <c r="W1892" i="3"/>
  <c r="AC1892" i="3" a="1"/>
  <c r="AC1892" i="3" s="1"/>
  <c r="W1893" i="3"/>
  <c r="AC1893" i="3" a="1"/>
  <c r="AC1893" i="3" s="1"/>
  <c r="W1894" i="3"/>
  <c r="AC1894" i="3" a="1"/>
  <c r="AC1894" i="3" s="1"/>
  <c r="W1895" i="3"/>
  <c r="AC1895" i="3" a="1"/>
  <c r="AC1895" i="3" s="1"/>
  <c r="W1896" i="3"/>
  <c r="AC1896" i="3" a="1"/>
  <c r="AC1896" i="3" s="1"/>
  <c r="W1897" i="3"/>
  <c r="AC1897" i="3" a="1"/>
  <c r="AC1897" i="3" s="1"/>
  <c r="W1898" i="3"/>
  <c r="AC1898" i="3" a="1"/>
  <c r="AC1898" i="3" s="1"/>
  <c r="W1899" i="3"/>
  <c r="AC1899" i="3" a="1"/>
  <c r="AC1899" i="3" s="1"/>
  <c r="W1900" i="3"/>
  <c r="AC1900" i="3" a="1"/>
  <c r="AC1900" i="3" s="1"/>
  <c r="W1901" i="3"/>
  <c r="AC1901" i="3" a="1"/>
  <c r="AC1901" i="3" s="1"/>
  <c r="W1902" i="3"/>
  <c r="AC1902" i="3" a="1"/>
  <c r="AC1902" i="3" s="1"/>
  <c r="W1903" i="3"/>
  <c r="AC1903" i="3" a="1"/>
  <c r="AC1903" i="3" s="1"/>
  <c r="W1904" i="3"/>
  <c r="AC1904" i="3" a="1"/>
  <c r="AC1904" i="3" s="1"/>
  <c r="W1905" i="3"/>
  <c r="AC1905" i="3" a="1"/>
  <c r="AC1905" i="3" s="1"/>
  <c r="W1906" i="3"/>
  <c r="AC1906" i="3" a="1"/>
  <c r="AC1906" i="3" s="1"/>
  <c r="W1907" i="3"/>
  <c r="AC1907" i="3" a="1"/>
  <c r="AC1907" i="3" s="1"/>
  <c r="W1908" i="3"/>
  <c r="AC1908" i="3" a="1"/>
  <c r="AC1908" i="3" s="1"/>
  <c r="W1909" i="3"/>
  <c r="AC1909" i="3" a="1"/>
  <c r="AC1909" i="3" s="1"/>
  <c r="W1910" i="3"/>
  <c r="AC1910" i="3" a="1"/>
  <c r="AC1910" i="3" s="1"/>
  <c r="W1911" i="3"/>
  <c r="AC1911" i="3" a="1"/>
  <c r="AC1911" i="3" s="1"/>
  <c r="W1912" i="3"/>
  <c r="AC1912" i="3" a="1"/>
  <c r="AC1912" i="3" s="1"/>
  <c r="W1913" i="3"/>
  <c r="AC1913" i="3" a="1"/>
  <c r="AC1913" i="3" s="1"/>
  <c r="W1914" i="3"/>
  <c r="AC1914" i="3" a="1"/>
  <c r="AC1914" i="3" s="1"/>
  <c r="W1915" i="3"/>
  <c r="AC1915" i="3" a="1"/>
  <c r="AC1915" i="3" s="1"/>
  <c r="W1916" i="3"/>
  <c r="AC1916" i="3" a="1"/>
  <c r="AC1916" i="3" s="1"/>
  <c r="W1917" i="3"/>
  <c r="AC1917" i="3" a="1"/>
  <c r="AC1917" i="3" s="1"/>
  <c r="W1918" i="3"/>
  <c r="AC1918" i="3" a="1"/>
  <c r="AC1918" i="3" s="1"/>
  <c r="W1919" i="3"/>
  <c r="AC1919" i="3" a="1"/>
  <c r="AC1919" i="3" s="1"/>
  <c r="W1920" i="3"/>
  <c r="AC1920" i="3" a="1"/>
  <c r="AC1920" i="3" s="1"/>
  <c r="W1921" i="3"/>
  <c r="AC1921" i="3" a="1"/>
  <c r="AC1921" i="3" s="1"/>
  <c r="W1922" i="3"/>
  <c r="AC1922" i="3" a="1"/>
  <c r="AC1922" i="3" s="1"/>
  <c r="W1923" i="3"/>
  <c r="AC1923" i="3" a="1"/>
  <c r="AC1923" i="3" s="1"/>
  <c r="W1924" i="3"/>
  <c r="AC1924" i="3" a="1"/>
  <c r="AC1924" i="3" s="1"/>
  <c r="W1925" i="3"/>
  <c r="AC1925" i="3" a="1"/>
  <c r="AC1925" i="3" s="1"/>
  <c r="W1926" i="3"/>
  <c r="AC1926" i="3" a="1"/>
  <c r="AC1926" i="3" s="1"/>
  <c r="W1927" i="3"/>
  <c r="AC1927" i="3" a="1"/>
  <c r="AC1927" i="3" s="1"/>
  <c r="W1928" i="3"/>
  <c r="AC1928" i="3" a="1"/>
  <c r="AC1928" i="3" s="1"/>
  <c r="W1929" i="3"/>
  <c r="AC1929" i="3" a="1"/>
  <c r="AC1929" i="3" s="1"/>
  <c r="W1930" i="3"/>
  <c r="AC1930" i="3" a="1"/>
  <c r="AC1930" i="3" s="1"/>
  <c r="W1931" i="3"/>
  <c r="AC1931" i="3" a="1"/>
  <c r="AC1931" i="3" s="1"/>
  <c r="W1932" i="3"/>
  <c r="AC1932" i="3" a="1"/>
  <c r="AC1932" i="3" s="1"/>
  <c r="W1933" i="3"/>
  <c r="AC1933" i="3" a="1"/>
  <c r="AC1933" i="3" s="1"/>
  <c r="W1934" i="3"/>
  <c r="AC1934" i="3" a="1"/>
  <c r="AC1934" i="3" s="1"/>
  <c r="W1935" i="3"/>
  <c r="AC1935" i="3" a="1"/>
  <c r="AC1935" i="3" s="1"/>
  <c r="W1936" i="3"/>
  <c r="AC1936" i="3" a="1"/>
  <c r="AC1936" i="3" s="1"/>
  <c r="W1937" i="3"/>
  <c r="AC1937" i="3" a="1"/>
  <c r="AC1937" i="3" s="1"/>
  <c r="W1938" i="3"/>
  <c r="AC1938" i="3" a="1"/>
  <c r="AC1938" i="3" s="1"/>
  <c r="W1939" i="3"/>
  <c r="AC1939" i="3" a="1"/>
  <c r="AC1939" i="3" s="1"/>
  <c r="W1940" i="3"/>
  <c r="AC1940" i="3" a="1"/>
  <c r="AC1940" i="3" s="1"/>
  <c r="W1941" i="3"/>
  <c r="AC1941" i="3" a="1"/>
  <c r="AC1941" i="3" s="1"/>
  <c r="W1942" i="3"/>
  <c r="AC1942" i="3" a="1"/>
  <c r="AC1942" i="3" s="1"/>
  <c r="W1943" i="3"/>
  <c r="AC1943" i="3" a="1"/>
  <c r="AC1943" i="3" s="1"/>
  <c r="W1944" i="3"/>
  <c r="AC1944" i="3" a="1"/>
  <c r="AC1944" i="3" s="1"/>
  <c r="W1945" i="3"/>
  <c r="AC1945" i="3" a="1"/>
  <c r="AC1945" i="3" s="1"/>
  <c r="W1946" i="3"/>
  <c r="AC1946" i="3" a="1"/>
  <c r="AC1946" i="3" s="1"/>
  <c r="W1947" i="3"/>
  <c r="AC1947" i="3" a="1"/>
  <c r="AC1947" i="3" s="1"/>
  <c r="W1948" i="3"/>
  <c r="AC1948" i="3" a="1"/>
  <c r="AC1948" i="3" s="1"/>
  <c r="W1949" i="3"/>
  <c r="AC1949" i="3" a="1"/>
  <c r="AC1949" i="3" s="1"/>
  <c r="W1950" i="3"/>
  <c r="AC1950" i="3" a="1"/>
  <c r="AC1950" i="3" s="1"/>
  <c r="W1951" i="3"/>
  <c r="AC1951" i="3" a="1"/>
  <c r="AC1951" i="3" s="1"/>
  <c r="W1952" i="3"/>
  <c r="AC1952" i="3" a="1"/>
  <c r="AC1952" i="3" s="1"/>
  <c r="W1953" i="3"/>
  <c r="AC1953" i="3" a="1"/>
  <c r="AC1953" i="3" s="1"/>
  <c r="W1954" i="3"/>
  <c r="AC1954" i="3" a="1"/>
  <c r="AC1954" i="3" s="1"/>
  <c r="W1955" i="3"/>
  <c r="AC1955" i="3" a="1"/>
  <c r="AC1955" i="3" s="1"/>
  <c r="W1956" i="3"/>
  <c r="AC1956" i="3" a="1"/>
  <c r="AC1956" i="3" s="1"/>
  <c r="W1957" i="3"/>
  <c r="AC1957" i="3" a="1"/>
  <c r="AC1957" i="3" s="1"/>
  <c r="W1958" i="3"/>
  <c r="AC1958" i="3" a="1"/>
  <c r="AC1958" i="3" s="1"/>
  <c r="W1959" i="3"/>
  <c r="AC1959" i="3" a="1"/>
  <c r="AC1959" i="3" s="1"/>
  <c r="W1960" i="3"/>
  <c r="AC1960" i="3" a="1"/>
  <c r="AC1960" i="3" s="1"/>
  <c r="W1961" i="3"/>
  <c r="AC1961" i="3" a="1"/>
  <c r="AC1961" i="3" s="1"/>
  <c r="W1962" i="3"/>
  <c r="AC1962" i="3" a="1"/>
  <c r="AC1962" i="3" s="1"/>
  <c r="W1963" i="3"/>
  <c r="AC1963" i="3" a="1"/>
  <c r="AC1963" i="3" s="1"/>
  <c r="W1964" i="3"/>
  <c r="AC1964" i="3" a="1"/>
  <c r="AC1964" i="3" s="1"/>
  <c r="W1965" i="3"/>
  <c r="AC1965" i="3" a="1"/>
  <c r="AC1965" i="3" s="1"/>
  <c r="W1966" i="3"/>
  <c r="AC1966" i="3" a="1"/>
  <c r="AC1966" i="3" s="1"/>
  <c r="W1967" i="3"/>
  <c r="AC1967" i="3" a="1"/>
  <c r="AC1967" i="3" s="1"/>
  <c r="W1968" i="3"/>
  <c r="AC1968" i="3" a="1"/>
  <c r="AC1968" i="3" s="1"/>
  <c r="W1969" i="3"/>
  <c r="AC1969" i="3" a="1"/>
  <c r="AC1969" i="3" s="1"/>
  <c r="W1970" i="3"/>
  <c r="AC1970" i="3" a="1"/>
  <c r="AC1970" i="3" s="1"/>
  <c r="W1971" i="3"/>
  <c r="AC1971" i="3" a="1"/>
  <c r="AC1971" i="3" s="1"/>
  <c r="W1972" i="3"/>
  <c r="AC1972" i="3" a="1"/>
  <c r="AC1972" i="3" s="1"/>
  <c r="W1973" i="3"/>
  <c r="AC1973" i="3" a="1"/>
  <c r="AC1973" i="3" s="1"/>
  <c r="W1974" i="3"/>
  <c r="AC1974" i="3" a="1"/>
  <c r="AC1974" i="3" s="1"/>
  <c r="W1975" i="3"/>
  <c r="AC1975" i="3" a="1"/>
  <c r="AC1975" i="3" s="1"/>
  <c r="W1976" i="3"/>
  <c r="AC1976" i="3" a="1"/>
  <c r="AC1976" i="3" s="1"/>
  <c r="W1977" i="3"/>
  <c r="AC1977" i="3" a="1"/>
  <c r="AC1977" i="3" s="1"/>
  <c r="W1978" i="3"/>
  <c r="AC1978" i="3" a="1"/>
  <c r="AC1978" i="3" s="1"/>
  <c r="W1979" i="3"/>
  <c r="AC1979" i="3" a="1"/>
  <c r="AC1979" i="3" s="1"/>
  <c r="W1980" i="3"/>
  <c r="AC1980" i="3" a="1"/>
  <c r="AC1980" i="3" s="1"/>
  <c r="W1981" i="3"/>
  <c r="AC1981" i="3" a="1"/>
  <c r="AC1981" i="3" s="1"/>
  <c r="W1982" i="3"/>
  <c r="AC1982" i="3" a="1"/>
  <c r="AC1982" i="3" s="1"/>
  <c r="W1983" i="3"/>
  <c r="AC1983" i="3" a="1"/>
  <c r="AC1983" i="3" s="1"/>
  <c r="W1984" i="3"/>
  <c r="AC1984" i="3" a="1"/>
  <c r="AC1984" i="3" s="1"/>
  <c r="W1985" i="3"/>
  <c r="AC1985" i="3" a="1"/>
  <c r="AC1985" i="3" s="1"/>
  <c r="W1986" i="3"/>
  <c r="AC1986" i="3" a="1"/>
  <c r="AC1986" i="3" s="1"/>
  <c r="W1987" i="3"/>
  <c r="AC1987" i="3" a="1"/>
  <c r="AC1987" i="3" s="1"/>
  <c r="W1988" i="3"/>
  <c r="AC1988" i="3" a="1"/>
  <c r="AC1988" i="3" s="1"/>
  <c r="W1989" i="3"/>
  <c r="AC1989" i="3" a="1"/>
  <c r="AC1989" i="3" s="1"/>
  <c r="W1990" i="3"/>
  <c r="AC1990" i="3" a="1"/>
  <c r="AC1990" i="3" s="1"/>
  <c r="W1991" i="3"/>
  <c r="AC1991" i="3" a="1"/>
  <c r="AC1991" i="3" s="1"/>
  <c r="W1992" i="3"/>
  <c r="AC1992" i="3" a="1"/>
  <c r="AC1992" i="3" s="1"/>
  <c r="W1993" i="3"/>
  <c r="AC1993" i="3" a="1"/>
  <c r="AC1993" i="3" s="1"/>
  <c r="W1994" i="3"/>
  <c r="AC1994" i="3" a="1"/>
  <c r="AC1994" i="3" s="1"/>
  <c r="W1995" i="3"/>
  <c r="AC1995" i="3" a="1"/>
  <c r="AC1995" i="3" s="1"/>
  <c r="W1996" i="3"/>
  <c r="AC1996" i="3" a="1"/>
  <c r="AC1996" i="3" s="1"/>
  <c r="W1997" i="3"/>
  <c r="AC1997" i="3" a="1"/>
  <c r="AC1997" i="3" s="1"/>
  <c r="W1998" i="3"/>
  <c r="AC1998" i="3" a="1"/>
  <c r="AC1998" i="3" s="1"/>
  <c r="W1999" i="3"/>
  <c r="AC1999" i="3" a="1"/>
  <c r="AC1999" i="3" s="1"/>
  <c r="W2000" i="3"/>
  <c r="AC2000" i="3" a="1"/>
  <c r="AC2000" i="3" s="1"/>
  <c r="W2001" i="3"/>
  <c r="AC2001" i="3" a="1"/>
  <c r="AC2001" i="3" s="1"/>
  <c r="W2002" i="3"/>
  <c r="AC2002" i="3" a="1"/>
  <c r="AC2002" i="3" s="1"/>
  <c r="W2003" i="3"/>
  <c r="AC2003" i="3" a="1"/>
  <c r="AC2003" i="3" s="1"/>
  <c r="W2004" i="3"/>
  <c r="AC2004" i="3" a="1"/>
  <c r="AC2004" i="3" s="1"/>
  <c r="W2005" i="3"/>
  <c r="AC2005" i="3" a="1"/>
  <c r="AC2005" i="3" s="1"/>
  <c r="W2006" i="3"/>
  <c r="AC2006" i="3" a="1"/>
  <c r="AC2006" i="3" s="1"/>
  <c r="W2007" i="3"/>
  <c r="AC2007" i="3" a="1"/>
  <c r="AC2007" i="3" s="1"/>
  <c r="W2008" i="3"/>
  <c r="AC2008" i="3" a="1"/>
  <c r="AC2008" i="3" s="1"/>
  <c r="W2009" i="3"/>
  <c r="AC2009" i="3" a="1"/>
  <c r="AC2009" i="3" s="1"/>
  <c r="W2010" i="3"/>
  <c r="AC2010" i="3" a="1"/>
  <c r="AC2010" i="3" s="1"/>
  <c r="W2011" i="3"/>
  <c r="AC2011" i="3" a="1"/>
  <c r="AC2011" i="3" s="1"/>
  <c r="W2012" i="3"/>
  <c r="AC2012" i="3" a="1"/>
  <c r="AC2012" i="3" s="1"/>
  <c r="W2013" i="3"/>
  <c r="AC2013" i="3" a="1"/>
  <c r="AC2013" i="3" s="1"/>
  <c r="W2014" i="3"/>
  <c r="AC2014" i="3" a="1"/>
  <c r="AC2014" i="3" s="1"/>
  <c r="W2015" i="3"/>
  <c r="AC2015" i="3" a="1"/>
  <c r="AC2015" i="3" s="1"/>
  <c r="W2016" i="3"/>
  <c r="AC2016" i="3" a="1"/>
  <c r="AC2016" i="3" s="1"/>
  <c r="W2017" i="3"/>
  <c r="AC2017" i="3" a="1"/>
  <c r="AC2017" i="3" s="1"/>
  <c r="W2018" i="3"/>
  <c r="AC2018" i="3" a="1"/>
  <c r="AC2018" i="3" s="1"/>
  <c r="W2019" i="3"/>
  <c r="AC2019" i="3" a="1"/>
  <c r="AC2019" i="3" s="1"/>
  <c r="W2020" i="3"/>
  <c r="AC2020" i="3" a="1"/>
  <c r="AC2020" i="3" s="1"/>
  <c r="W2021" i="3"/>
  <c r="AC2021" i="3" a="1"/>
  <c r="AC2021" i="3" s="1"/>
  <c r="W2022" i="3"/>
  <c r="AC2022" i="3" a="1"/>
  <c r="AC2022" i="3" s="1"/>
  <c r="W2023" i="3"/>
  <c r="AC2023" i="3" a="1"/>
  <c r="AC2023" i="3" s="1"/>
  <c r="W2024" i="3"/>
  <c r="AC2024" i="3" a="1"/>
  <c r="AC2024" i="3" s="1"/>
  <c r="W2025" i="3"/>
  <c r="AC2025" i="3" a="1"/>
  <c r="AC2025" i="3" s="1"/>
  <c r="W2026" i="3"/>
  <c r="AC2026" i="3" a="1"/>
  <c r="AC2026" i="3" s="1"/>
  <c r="W2027" i="3"/>
  <c r="AC2027" i="3" a="1"/>
  <c r="AC2027" i="3" s="1"/>
  <c r="W2028" i="3"/>
  <c r="AC2028" i="3" a="1"/>
  <c r="AC2028" i="3" s="1"/>
  <c r="W2029" i="3"/>
  <c r="AC2029" i="3" a="1"/>
  <c r="AC2029" i="3" s="1"/>
  <c r="W2030" i="3"/>
  <c r="AC2030" i="3" a="1"/>
  <c r="AC2030" i="3" s="1"/>
  <c r="W2031" i="3"/>
  <c r="AC2031" i="3" a="1"/>
  <c r="AC2031" i="3" s="1"/>
  <c r="W2032" i="3"/>
  <c r="AC2032" i="3" a="1"/>
  <c r="AC2032" i="3" s="1"/>
  <c r="W2033" i="3"/>
  <c r="AC2033" i="3" a="1"/>
  <c r="AC2033" i="3" s="1"/>
  <c r="W2034" i="3"/>
  <c r="AC2034" i="3" a="1"/>
  <c r="AC2034" i="3" s="1"/>
  <c r="W2035" i="3"/>
  <c r="AC2035" i="3" a="1"/>
  <c r="AC2035" i="3" s="1"/>
  <c r="W2036" i="3"/>
  <c r="AC2036" i="3" a="1"/>
  <c r="AC2036" i="3" s="1"/>
  <c r="W2037" i="3"/>
  <c r="AC2037" i="3" a="1"/>
  <c r="AC2037" i="3" s="1"/>
  <c r="W2038" i="3"/>
  <c r="AC2038" i="3" a="1"/>
  <c r="AC2038" i="3" s="1"/>
  <c r="W2039" i="3"/>
  <c r="AC2039" i="3" a="1"/>
  <c r="AC2039" i="3" s="1"/>
  <c r="W2040" i="3"/>
  <c r="AC2040" i="3" a="1"/>
  <c r="AC2040" i="3" s="1"/>
  <c r="W2041" i="3"/>
  <c r="AC2041" i="3" a="1"/>
  <c r="AC2041" i="3" s="1"/>
  <c r="W2042" i="3"/>
  <c r="AC2042" i="3" a="1"/>
  <c r="AC2042" i="3" s="1"/>
  <c r="W2043" i="3"/>
  <c r="AC2043" i="3" a="1"/>
  <c r="AC2043" i="3" s="1"/>
  <c r="W2044" i="3"/>
  <c r="AC2044" i="3" a="1"/>
  <c r="AC2044" i="3" s="1"/>
  <c r="W2045" i="3"/>
  <c r="AC2045" i="3" a="1"/>
  <c r="AC2045" i="3" s="1"/>
  <c r="W2046" i="3"/>
  <c r="AC2046" i="3" a="1"/>
  <c r="AC2046" i="3" s="1"/>
  <c r="W2047" i="3"/>
  <c r="AC2047" i="3" a="1"/>
  <c r="AC2047" i="3" s="1"/>
  <c r="W2048" i="3"/>
  <c r="AC2048" i="3" a="1"/>
  <c r="AC2048" i="3" s="1"/>
  <c r="W2049" i="3"/>
  <c r="AC2049" i="3" a="1"/>
  <c r="AC2049" i="3" s="1"/>
  <c r="W2050" i="3"/>
  <c r="AC2050" i="3" a="1"/>
  <c r="AC2050" i="3" s="1"/>
  <c r="W2051" i="3"/>
  <c r="AC2051" i="3" a="1"/>
  <c r="AC2051" i="3" s="1"/>
  <c r="W2052" i="3"/>
  <c r="AC2052" i="3" a="1"/>
  <c r="AC2052" i="3" s="1"/>
  <c r="W2053" i="3"/>
  <c r="AC2053" i="3" a="1"/>
  <c r="AC2053" i="3" s="1"/>
  <c r="W2054" i="3"/>
  <c r="AC2054" i="3" a="1"/>
  <c r="AC2054" i="3" s="1"/>
  <c r="W2055" i="3"/>
  <c r="AC2055" i="3" a="1"/>
  <c r="AC2055" i="3" s="1"/>
  <c r="W2056" i="3"/>
  <c r="AC2056" i="3" a="1"/>
  <c r="AC2056" i="3" s="1"/>
  <c r="W2057" i="3"/>
  <c r="AC2057" i="3" a="1"/>
  <c r="AC2057" i="3" s="1"/>
  <c r="W2058" i="3"/>
  <c r="AC2058" i="3" a="1"/>
  <c r="AC2058" i="3" s="1"/>
  <c r="W2059" i="3"/>
  <c r="AC2059" i="3" a="1"/>
  <c r="AC2059" i="3" s="1"/>
  <c r="W2060" i="3"/>
  <c r="AC2060" i="3" a="1"/>
  <c r="AC2060" i="3" s="1"/>
  <c r="W2061" i="3"/>
  <c r="AC2061" i="3" a="1"/>
  <c r="AC2061" i="3" s="1"/>
  <c r="W2062" i="3"/>
  <c r="AC2062" i="3" a="1"/>
  <c r="AC2062" i="3" s="1"/>
  <c r="W2063" i="3"/>
  <c r="AC2063" i="3" a="1"/>
  <c r="AC2063" i="3" s="1"/>
  <c r="W2064" i="3"/>
  <c r="AC2064" i="3" a="1"/>
  <c r="AC2064" i="3" s="1"/>
  <c r="W2065" i="3"/>
  <c r="AC2065" i="3" a="1"/>
  <c r="AC2065" i="3" s="1"/>
  <c r="W2066" i="3"/>
  <c r="AC2066" i="3" a="1"/>
  <c r="AC2066" i="3" s="1"/>
  <c r="W2067" i="3"/>
  <c r="AC2067" i="3" a="1"/>
  <c r="AC2067" i="3" s="1"/>
  <c r="W2068" i="3"/>
  <c r="AC2068" i="3" a="1"/>
  <c r="AC2068" i="3" s="1"/>
  <c r="W2069" i="3"/>
  <c r="AC2069" i="3" a="1"/>
  <c r="AC2069" i="3" s="1"/>
  <c r="W2070" i="3"/>
  <c r="AC2070" i="3" a="1"/>
  <c r="AC2070" i="3" s="1"/>
  <c r="W2071" i="3"/>
  <c r="AC2071" i="3" a="1"/>
  <c r="AC2071" i="3" s="1"/>
  <c r="W2072" i="3"/>
  <c r="AC2072" i="3" a="1"/>
  <c r="AC2072" i="3" s="1"/>
  <c r="W2073" i="3"/>
  <c r="AC2073" i="3" a="1"/>
  <c r="AC2073" i="3" s="1"/>
  <c r="W2074" i="3"/>
  <c r="AC2074" i="3" a="1"/>
  <c r="AC2074" i="3" s="1"/>
  <c r="W2075" i="3"/>
  <c r="AC2075" i="3" a="1"/>
  <c r="AC2075" i="3" s="1"/>
  <c r="W2076" i="3"/>
  <c r="AC2076" i="3" a="1"/>
  <c r="AC2076" i="3" s="1"/>
  <c r="W2077" i="3"/>
  <c r="AC2077" i="3" a="1"/>
  <c r="AC2077" i="3" s="1"/>
  <c r="W2078" i="3"/>
  <c r="AC2078" i="3" a="1"/>
  <c r="AC2078" i="3" s="1"/>
  <c r="W2079" i="3"/>
  <c r="AC2079" i="3" a="1"/>
  <c r="AC2079" i="3" s="1"/>
  <c r="W2080" i="3"/>
  <c r="AC2080" i="3" a="1"/>
  <c r="AC2080" i="3" s="1"/>
  <c r="W2081" i="3"/>
  <c r="AC2081" i="3" a="1"/>
  <c r="AC2081" i="3" s="1"/>
  <c r="W2082" i="3"/>
  <c r="AC2082" i="3" a="1"/>
  <c r="AC2082" i="3" s="1"/>
  <c r="W2083" i="3"/>
  <c r="AC2083" i="3" a="1"/>
  <c r="AC2083" i="3" s="1"/>
  <c r="W2084" i="3"/>
  <c r="AC2084" i="3" a="1"/>
  <c r="AC2084" i="3" s="1"/>
  <c r="W2085" i="3"/>
  <c r="AC2085" i="3" a="1"/>
  <c r="AC2085" i="3" s="1"/>
  <c r="W2086" i="3"/>
  <c r="AC2086" i="3" a="1"/>
  <c r="AC2086" i="3" s="1"/>
  <c r="W2087" i="3"/>
  <c r="AC2087" i="3" a="1"/>
  <c r="AC2087" i="3" s="1"/>
  <c r="W2088" i="3"/>
  <c r="AC2088" i="3" a="1"/>
  <c r="AC2088" i="3" s="1"/>
  <c r="W2089" i="3"/>
  <c r="AC2089" i="3" a="1"/>
  <c r="AC2089" i="3" s="1"/>
  <c r="W2090" i="3"/>
  <c r="AC2090" i="3" a="1"/>
  <c r="AC2090" i="3" s="1"/>
  <c r="W2091" i="3"/>
  <c r="AC2091" i="3" a="1"/>
  <c r="AC2091" i="3" s="1"/>
  <c r="W2092" i="3"/>
  <c r="AC2092" i="3" a="1"/>
  <c r="AC2092" i="3" s="1"/>
  <c r="W2093" i="3"/>
  <c r="AC2093" i="3" a="1"/>
  <c r="AC2093" i="3" s="1"/>
  <c r="W2094" i="3"/>
  <c r="AC2094" i="3" a="1"/>
  <c r="AC2094" i="3" s="1"/>
  <c r="W2095" i="3"/>
  <c r="AC2095" i="3" a="1"/>
  <c r="AC2095" i="3" s="1"/>
  <c r="W2096" i="3"/>
  <c r="AC2096" i="3" a="1"/>
  <c r="AC2096" i="3" s="1"/>
  <c r="W2097" i="3"/>
  <c r="AC2097" i="3" a="1"/>
  <c r="AC2097" i="3" s="1"/>
  <c r="W2098" i="3"/>
  <c r="AC2098" i="3" a="1"/>
  <c r="AC2098" i="3" s="1"/>
  <c r="W2099" i="3"/>
  <c r="AC2099" i="3" a="1"/>
  <c r="AC2099" i="3" s="1"/>
  <c r="W2100" i="3"/>
  <c r="AC2100" i="3" a="1"/>
  <c r="AC2100" i="3" s="1"/>
  <c r="W2101" i="3"/>
  <c r="AC2101" i="3" a="1"/>
  <c r="AC2101" i="3" s="1"/>
  <c r="W2102" i="3"/>
  <c r="AC2102" i="3" a="1"/>
  <c r="AC2102" i="3" s="1"/>
  <c r="W2103" i="3"/>
  <c r="AC2103" i="3" a="1"/>
  <c r="AC2103" i="3" s="1"/>
  <c r="W2104" i="3"/>
  <c r="AC2104" i="3" a="1"/>
  <c r="AC2104" i="3" s="1"/>
  <c r="W2105" i="3"/>
  <c r="AC2105" i="3" a="1"/>
  <c r="AC2105" i="3" s="1"/>
  <c r="W2106" i="3"/>
  <c r="AC2106" i="3" a="1"/>
  <c r="AC2106" i="3" s="1"/>
  <c r="W2107" i="3"/>
  <c r="AC2107" i="3" a="1"/>
  <c r="AC2107" i="3" s="1"/>
  <c r="W2108" i="3"/>
  <c r="AC2108" i="3" a="1"/>
  <c r="AC2108" i="3" s="1"/>
  <c r="W2109" i="3"/>
  <c r="AC2109" i="3" a="1"/>
  <c r="AC2109" i="3" s="1"/>
  <c r="W2110" i="3"/>
  <c r="AC2110" i="3" a="1"/>
  <c r="AC2110" i="3" s="1"/>
  <c r="W2111" i="3"/>
  <c r="AC2111" i="3" a="1"/>
  <c r="AC2111" i="3" s="1"/>
  <c r="W2112" i="3"/>
  <c r="AC2112" i="3" a="1"/>
  <c r="AC2112" i="3" s="1"/>
  <c r="W2113" i="3"/>
  <c r="AC2113" i="3" a="1"/>
  <c r="AC2113" i="3" s="1"/>
  <c r="W2114" i="3"/>
  <c r="AC2114" i="3" a="1"/>
  <c r="AC2114" i="3" s="1"/>
  <c r="W2115" i="3"/>
  <c r="AC2115" i="3" a="1"/>
  <c r="AC2115" i="3" s="1"/>
  <c r="W2116" i="3"/>
  <c r="AC2116" i="3" a="1"/>
  <c r="AC2116" i="3" s="1"/>
  <c r="W2117" i="3"/>
  <c r="AC2117" i="3" a="1"/>
  <c r="AC2117" i="3" s="1"/>
  <c r="W2118" i="3"/>
  <c r="AC2118" i="3" a="1"/>
  <c r="AC2118" i="3" s="1"/>
  <c r="W2119" i="3"/>
  <c r="AC2119" i="3" a="1"/>
  <c r="AC2119" i="3" s="1"/>
  <c r="W2120" i="3"/>
  <c r="AC2120" i="3" a="1"/>
  <c r="AC2120" i="3" s="1"/>
  <c r="W2121" i="3"/>
  <c r="AC2121" i="3" a="1"/>
  <c r="AC2121" i="3" s="1"/>
  <c r="W2122" i="3"/>
  <c r="AC2122" i="3" a="1"/>
  <c r="AC2122" i="3" s="1"/>
  <c r="W2123" i="3"/>
  <c r="AC2123" i="3" a="1"/>
  <c r="AC2123" i="3" s="1"/>
  <c r="W2124" i="3"/>
  <c r="AC2124" i="3" a="1"/>
  <c r="AC2124" i="3" s="1"/>
  <c r="W2125" i="3"/>
  <c r="AC2125" i="3" a="1"/>
  <c r="AC2125" i="3" s="1"/>
  <c r="W2126" i="3"/>
  <c r="AC2126" i="3" a="1"/>
  <c r="AC2126" i="3" s="1"/>
  <c r="W2127" i="3"/>
  <c r="AC2127" i="3" a="1"/>
  <c r="AC2127" i="3" s="1"/>
  <c r="W2128" i="3"/>
  <c r="AC2128" i="3" a="1"/>
  <c r="AC2128" i="3" s="1"/>
  <c r="W2129" i="3"/>
  <c r="AC2129" i="3" a="1"/>
  <c r="AC2129" i="3" s="1"/>
  <c r="W2130" i="3"/>
  <c r="AC2130" i="3" a="1"/>
  <c r="AC2130" i="3" s="1"/>
  <c r="W2131" i="3"/>
  <c r="AC2131" i="3" a="1"/>
  <c r="AC2131" i="3" s="1"/>
  <c r="W2132" i="3"/>
  <c r="AC2132" i="3" a="1"/>
  <c r="AC2132" i="3" s="1"/>
  <c r="W2133" i="3"/>
  <c r="AC2133" i="3" a="1"/>
  <c r="AC2133" i="3" s="1"/>
  <c r="W2134" i="3"/>
  <c r="AC2134" i="3" a="1"/>
  <c r="AC2134" i="3" s="1"/>
  <c r="W2135" i="3"/>
  <c r="AC2135" i="3" a="1"/>
  <c r="AC2135" i="3" s="1"/>
  <c r="W2136" i="3"/>
  <c r="AC2136" i="3" a="1"/>
  <c r="AC2136" i="3" s="1"/>
  <c r="W2137" i="3"/>
  <c r="AC2137" i="3" a="1"/>
  <c r="AC2137" i="3" s="1"/>
  <c r="W2138" i="3"/>
  <c r="AC2138" i="3" a="1"/>
  <c r="AC2138" i="3" s="1"/>
  <c r="W2139" i="3"/>
  <c r="AC2139" i="3" a="1"/>
  <c r="AC2139" i="3" s="1"/>
  <c r="W2140" i="3"/>
  <c r="AC2140" i="3" a="1"/>
  <c r="AC2140" i="3" s="1"/>
  <c r="W2141" i="3"/>
  <c r="AC2141" i="3" a="1"/>
  <c r="AC2141" i="3" s="1"/>
  <c r="W2142" i="3"/>
  <c r="AC2142" i="3" a="1"/>
  <c r="AC2142" i="3" s="1"/>
  <c r="W2143" i="3"/>
  <c r="AC2143" i="3" a="1"/>
  <c r="AC2143" i="3" s="1"/>
  <c r="W2144" i="3"/>
  <c r="AC2144" i="3" a="1"/>
  <c r="AC2144" i="3" s="1"/>
  <c r="W2145" i="3"/>
  <c r="AC2145" i="3" a="1"/>
  <c r="AC2145" i="3" s="1"/>
  <c r="W2146" i="3"/>
  <c r="AC2146" i="3" a="1"/>
  <c r="AC2146" i="3" s="1"/>
  <c r="W2147" i="3"/>
  <c r="AC2147" i="3" a="1"/>
  <c r="AC2147" i="3" s="1"/>
  <c r="W2148" i="3"/>
  <c r="AC2148" i="3" a="1"/>
  <c r="AC2148" i="3" s="1"/>
  <c r="W2149" i="3"/>
  <c r="AC2149" i="3" a="1"/>
  <c r="AC2149" i="3" s="1"/>
  <c r="W2150" i="3"/>
  <c r="AC2150" i="3" a="1"/>
  <c r="AC2150" i="3" s="1"/>
  <c r="W2151" i="3"/>
  <c r="AC2151" i="3" a="1"/>
  <c r="AC2151" i="3" s="1"/>
  <c r="W2152" i="3"/>
  <c r="AC2152" i="3" a="1"/>
  <c r="AC2152" i="3" s="1"/>
  <c r="W2153" i="3"/>
  <c r="AC2153" i="3" a="1"/>
  <c r="AC2153" i="3" s="1"/>
  <c r="W2154" i="3"/>
  <c r="AC2154" i="3" a="1"/>
  <c r="AC2154" i="3" s="1"/>
  <c r="W2155" i="3"/>
  <c r="AC2155" i="3" a="1"/>
  <c r="AC2155" i="3" s="1"/>
  <c r="W2156" i="3"/>
  <c r="AC2156" i="3" a="1"/>
  <c r="AC2156" i="3" s="1"/>
  <c r="W2157" i="3"/>
  <c r="AC2157" i="3" a="1"/>
  <c r="AC2157" i="3" s="1"/>
  <c r="W2158" i="3"/>
  <c r="AC2158" i="3" a="1"/>
  <c r="AC2158" i="3" s="1"/>
  <c r="W2159" i="3"/>
  <c r="AC2159" i="3" a="1"/>
  <c r="AC2159" i="3" s="1"/>
  <c r="W2160" i="3"/>
  <c r="AC2160" i="3" a="1"/>
  <c r="AC2160" i="3" s="1"/>
  <c r="W2161" i="3"/>
  <c r="AC2161" i="3" a="1"/>
  <c r="AC2161" i="3" s="1"/>
  <c r="W2162" i="3"/>
  <c r="AC2162" i="3" a="1"/>
  <c r="AC2162" i="3" s="1"/>
  <c r="W2163" i="3"/>
  <c r="AC2163" i="3" a="1"/>
  <c r="AC2163" i="3" s="1"/>
  <c r="W2164" i="3"/>
  <c r="AC2164" i="3" a="1"/>
  <c r="AC2164" i="3" s="1"/>
  <c r="W2165" i="3"/>
  <c r="AC2165" i="3" a="1"/>
  <c r="AC2165" i="3" s="1"/>
  <c r="W2166" i="3"/>
  <c r="AC2166" i="3" a="1"/>
  <c r="AC2166" i="3" s="1"/>
  <c r="W2167" i="3"/>
  <c r="AC2167" i="3" a="1"/>
  <c r="AC2167" i="3" s="1"/>
  <c r="W2168" i="3"/>
  <c r="AC2168" i="3" a="1"/>
  <c r="AC2168" i="3" s="1"/>
  <c r="W2169" i="3"/>
  <c r="AC2169" i="3" a="1"/>
  <c r="AC2169" i="3" s="1"/>
  <c r="W2170" i="3"/>
  <c r="AC2170" i="3" a="1"/>
  <c r="AC2170" i="3" s="1"/>
  <c r="W2171" i="3"/>
  <c r="AC2171" i="3" a="1"/>
  <c r="AC2171" i="3" s="1"/>
  <c r="W2172" i="3"/>
  <c r="AC2172" i="3" a="1"/>
  <c r="AC2172" i="3" s="1"/>
  <c r="W2173" i="3"/>
  <c r="AC2173" i="3" a="1"/>
  <c r="AC2173" i="3" s="1"/>
  <c r="W2174" i="3"/>
  <c r="AC2174" i="3" a="1"/>
  <c r="AC2174" i="3" s="1"/>
  <c r="W2175" i="3"/>
  <c r="AC2175" i="3" a="1"/>
  <c r="AC2175" i="3" s="1"/>
  <c r="W2176" i="3"/>
  <c r="AC2176" i="3" a="1"/>
  <c r="AC2176" i="3" s="1"/>
  <c r="W2177" i="3"/>
  <c r="AC2177" i="3" a="1"/>
  <c r="AC2177" i="3" s="1"/>
  <c r="W2178" i="3"/>
  <c r="AC2178" i="3" a="1"/>
  <c r="AC2178" i="3" s="1"/>
  <c r="W2179" i="3"/>
  <c r="AC2179" i="3" a="1"/>
  <c r="AC2179" i="3" s="1"/>
  <c r="W2180" i="3"/>
  <c r="AC2180" i="3" a="1"/>
  <c r="AC2180" i="3" s="1"/>
  <c r="W2181" i="3"/>
  <c r="AC2181" i="3" a="1"/>
  <c r="AC2181" i="3" s="1"/>
  <c r="W2182" i="3"/>
  <c r="AC2182" i="3" a="1"/>
  <c r="AC2182" i="3" s="1"/>
  <c r="W2183" i="3"/>
  <c r="AC2183" i="3" a="1"/>
  <c r="AC2183" i="3" s="1"/>
  <c r="W2184" i="3"/>
  <c r="AC2184" i="3" a="1"/>
  <c r="AC2184" i="3" s="1"/>
  <c r="W2185" i="3"/>
  <c r="AC2185" i="3" a="1"/>
  <c r="AC2185" i="3" s="1"/>
  <c r="W2186" i="3"/>
  <c r="AC2186" i="3" a="1"/>
  <c r="AC2186" i="3" s="1"/>
  <c r="W2187" i="3"/>
  <c r="AC2187" i="3" a="1"/>
  <c r="AC2187" i="3" s="1"/>
  <c r="W2188" i="3"/>
  <c r="AC2188" i="3" a="1"/>
  <c r="AC2188" i="3" s="1"/>
  <c r="W2189" i="3"/>
  <c r="AC2189" i="3" a="1"/>
  <c r="AC2189" i="3" s="1"/>
  <c r="W2190" i="3"/>
  <c r="AC2190" i="3" a="1"/>
  <c r="AC2190" i="3" s="1"/>
  <c r="W2191" i="3"/>
  <c r="AC2191" i="3" a="1"/>
  <c r="AC2191" i="3" s="1"/>
  <c r="W2192" i="3"/>
  <c r="AC2192" i="3" a="1"/>
  <c r="AC2192" i="3" s="1"/>
  <c r="W2193" i="3"/>
  <c r="AC2193" i="3" a="1"/>
  <c r="AC2193" i="3" s="1"/>
  <c r="W2194" i="3"/>
  <c r="AC2194" i="3" a="1"/>
  <c r="AC2194" i="3" s="1"/>
  <c r="W2195" i="3"/>
  <c r="AC2195" i="3" a="1"/>
  <c r="AC2195" i="3" s="1"/>
  <c r="W2196" i="3"/>
  <c r="AC2196" i="3" a="1"/>
  <c r="AC2196" i="3" s="1"/>
  <c r="W2197" i="3"/>
  <c r="AC2197" i="3" a="1"/>
  <c r="AC2197" i="3" s="1"/>
  <c r="W2198" i="3"/>
  <c r="AC2198" i="3" a="1"/>
  <c r="AC2198" i="3" s="1"/>
  <c r="W2199" i="3"/>
  <c r="AC2199" i="3" a="1"/>
  <c r="AC2199" i="3" s="1"/>
  <c r="W2200" i="3"/>
  <c r="AC2200" i="3" a="1"/>
  <c r="AC2200" i="3" s="1"/>
  <c r="W2201" i="3"/>
  <c r="AC2201" i="3" a="1"/>
  <c r="AC2201" i="3" s="1"/>
  <c r="W2202" i="3"/>
  <c r="AC2202" i="3" a="1"/>
  <c r="AC2202" i="3" s="1"/>
  <c r="W2203" i="3"/>
  <c r="AC2203" i="3" a="1"/>
  <c r="AC2203" i="3" s="1"/>
  <c r="W2204" i="3"/>
  <c r="AC2204" i="3" a="1"/>
  <c r="AC2204" i="3" s="1"/>
  <c r="W2205" i="3"/>
  <c r="AC2205" i="3" a="1"/>
  <c r="AC2205" i="3" s="1"/>
  <c r="W2206" i="3"/>
  <c r="AC2206" i="3" a="1"/>
  <c r="AC2206" i="3" s="1"/>
  <c r="W2207" i="3"/>
  <c r="AC2207" i="3" a="1"/>
  <c r="AC2207" i="3" s="1"/>
  <c r="W2208" i="3"/>
  <c r="AC2208" i="3" a="1"/>
  <c r="AC2208" i="3" s="1"/>
  <c r="W2209" i="3"/>
  <c r="AC2209" i="3" a="1"/>
  <c r="AC2209" i="3" s="1"/>
  <c r="W2210" i="3"/>
  <c r="AC2210" i="3" a="1"/>
  <c r="AC2210" i="3" s="1"/>
  <c r="W2211" i="3"/>
  <c r="AC2211" i="3" a="1"/>
  <c r="AC2211" i="3" s="1"/>
  <c r="W2212" i="3"/>
  <c r="AC2212" i="3" a="1"/>
  <c r="AC2212" i="3" s="1"/>
  <c r="W2213" i="3"/>
  <c r="AC2213" i="3" a="1"/>
  <c r="AC2213" i="3" s="1"/>
  <c r="W2214" i="3"/>
  <c r="AC2214" i="3" a="1"/>
  <c r="AC2214" i="3" s="1"/>
  <c r="W2215" i="3"/>
  <c r="AC2215" i="3" a="1"/>
  <c r="AC2215" i="3" s="1"/>
  <c r="W2216" i="3"/>
  <c r="AC2216" i="3" a="1"/>
  <c r="AC2216" i="3" s="1"/>
  <c r="W2217" i="3"/>
  <c r="AC2217" i="3" a="1"/>
  <c r="AC2217" i="3" s="1"/>
  <c r="W2218" i="3"/>
  <c r="AC2218" i="3" a="1"/>
  <c r="AC2218" i="3" s="1"/>
  <c r="W2219" i="3"/>
  <c r="AC2219" i="3" a="1"/>
  <c r="AC2219" i="3" s="1"/>
  <c r="W2220" i="3"/>
  <c r="AC2220" i="3" a="1"/>
  <c r="AC2220" i="3" s="1"/>
  <c r="W2221" i="3"/>
  <c r="AC2221" i="3" a="1"/>
  <c r="AC2221" i="3" s="1"/>
  <c r="W2222" i="3"/>
  <c r="AC2222" i="3" a="1"/>
  <c r="AC2222" i="3" s="1"/>
  <c r="W2223" i="3"/>
  <c r="AC2223" i="3" a="1"/>
  <c r="AC2223" i="3" s="1"/>
  <c r="W2224" i="3"/>
  <c r="AC2224" i="3" a="1"/>
  <c r="AC2224" i="3" s="1"/>
  <c r="W2225" i="3"/>
  <c r="AC2225" i="3" a="1"/>
  <c r="AC2225" i="3" s="1"/>
  <c r="W2226" i="3"/>
  <c r="AC2226" i="3" a="1"/>
  <c r="AC2226" i="3" s="1"/>
  <c r="W2227" i="3"/>
  <c r="AC2227" i="3" a="1"/>
  <c r="AC2227" i="3" s="1"/>
  <c r="W2228" i="3"/>
  <c r="AC2228" i="3" a="1"/>
  <c r="AC2228" i="3" s="1"/>
  <c r="W2229" i="3"/>
  <c r="AC2229" i="3" a="1"/>
  <c r="AC2229" i="3" s="1"/>
  <c r="W2230" i="3"/>
  <c r="AC2230" i="3" a="1"/>
  <c r="AC2230" i="3" s="1"/>
  <c r="W2231" i="3"/>
  <c r="AC2231" i="3" a="1"/>
  <c r="AC2231" i="3" s="1"/>
  <c r="W2232" i="3"/>
  <c r="AC2232" i="3" a="1"/>
  <c r="AC2232" i="3" s="1"/>
  <c r="W2233" i="3"/>
  <c r="AC2233" i="3" a="1"/>
  <c r="AC2233" i="3" s="1"/>
  <c r="W2234" i="3"/>
  <c r="AC2234" i="3" a="1"/>
  <c r="AC2234" i="3" s="1"/>
  <c r="W2235" i="3"/>
  <c r="AC2235" i="3" a="1"/>
  <c r="AC2235" i="3" s="1"/>
  <c r="W2236" i="3"/>
  <c r="AC2236" i="3" a="1"/>
  <c r="AC2236" i="3" s="1"/>
  <c r="W2237" i="3"/>
  <c r="AC2237" i="3" a="1"/>
  <c r="AC2237" i="3" s="1"/>
  <c r="W2238" i="3"/>
  <c r="AC2238" i="3" a="1"/>
  <c r="AC2238" i="3" s="1"/>
  <c r="W2239" i="3"/>
  <c r="AC2239" i="3" a="1"/>
  <c r="AC2239" i="3" s="1"/>
  <c r="W2240" i="3"/>
  <c r="AC2240" i="3" a="1"/>
  <c r="AC2240" i="3" s="1"/>
  <c r="W2241" i="3"/>
  <c r="AC2241" i="3" a="1"/>
  <c r="AC2241" i="3" s="1"/>
  <c r="W2242" i="3"/>
  <c r="AC2242" i="3" a="1"/>
  <c r="AC2242" i="3" s="1"/>
  <c r="W2243" i="3"/>
  <c r="AC2243" i="3" a="1"/>
  <c r="AC2243" i="3" s="1"/>
  <c r="W2244" i="3"/>
  <c r="AC2244" i="3" a="1"/>
  <c r="AC2244" i="3" s="1"/>
  <c r="W2245" i="3"/>
  <c r="AC2245" i="3" a="1"/>
  <c r="AC2245" i="3" s="1"/>
  <c r="W2246" i="3"/>
  <c r="AC2246" i="3" a="1"/>
  <c r="AC2246" i="3" s="1"/>
  <c r="W2247" i="3"/>
  <c r="AC2247" i="3" a="1"/>
  <c r="AC2247" i="3" s="1"/>
  <c r="W2248" i="3"/>
  <c r="AC2248" i="3" a="1"/>
  <c r="AC2248" i="3" s="1"/>
  <c r="W2249" i="3"/>
  <c r="AC2249" i="3" a="1"/>
  <c r="AC2249" i="3" s="1"/>
  <c r="W2250" i="3"/>
  <c r="AC2250" i="3" a="1"/>
  <c r="AC2250" i="3" s="1"/>
  <c r="W2251" i="3"/>
  <c r="AC2251" i="3" a="1"/>
  <c r="AC2251" i="3" s="1"/>
  <c r="W2252" i="3"/>
  <c r="AC2252" i="3" a="1"/>
  <c r="AC2252" i="3" s="1"/>
  <c r="W2253" i="3"/>
  <c r="AC2253" i="3" a="1"/>
  <c r="AC2253" i="3" s="1"/>
  <c r="W2254" i="3"/>
  <c r="AC2254" i="3" a="1"/>
  <c r="AC2254" i="3" s="1"/>
  <c r="W2255" i="3"/>
  <c r="AC2255" i="3" a="1"/>
  <c r="AC2255" i="3" s="1"/>
  <c r="W2256" i="3"/>
  <c r="AC2256" i="3" a="1"/>
  <c r="AC2256" i="3" s="1"/>
  <c r="W2257" i="3"/>
  <c r="AC2257" i="3" a="1"/>
  <c r="AC2257" i="3" s="1"/>
  <c r="W2258" i="3"/>
  <c r="AC2258" i="3" a="1"/>
  <c r="AC2258" i="3" s="1"/>
  <c r="W2259" i="3"/>
  <c r="AC2259" i="3" a="1"/>
  <c r="AC2259" i="3" s="1"/>
  <c r="W2260" i="3"/>
  <c r="AC2260" i="3" a="1"/>
  <c r="AC2260" i="3" s="1"/>
  <c r="W2261" i="3"/>
  <c r="AC2261" i="3" a="1"/>
  <c r="AC2261" i="3" s="1"/>
  <c r="W2262" i="3"/>
  <c r="AC2262" i="3" a="1"/>
  <c r="AC2262" i="3" s="1"/>
  <c r="W2263" i="3"/>
  <c r="AC2263" i="3" a="1"/>
  <c r="AC2263" i="3" s="1"/>
  <c r="W2264" i="3"/>
  <c r="AC2264" i="3" a="1"/>
  <c r="AC2264" i="3" s="1"/>
  <c r="W2265" i="3"/>
  <c r="AC2265" i="3" a="1"/>
  <c r="AC2265" i="3" s="1"/>
  <c r="W2266" i="3"/>
  <c r="AC2266" i="3" a="1"/>
  <c r="AC2266" i="3" s="1"/>
  <c r="W2267" i="3"/>
  <c r="AC2267" i="3" a="1"/>
  <c r="AC2267" i="3" s="1"/>
  <c r="W2268" i="3"/>
  <c r="AC2268" i="3" a="1"/>
  <c r="AC2268" i="3" s="1"/>
  <c r="W2269" i="3"/>
  <c r="AC2269" i="3" a="1"/>
  <c r="AC2269" i="3" s="1"/>
  <c r="W2270" i="3"/>
  <c r="AC2270" i="3" a="1"/>
  <c r="AC2270" i="3" s="1"/>
  <c r="W2271" i="3"/>
  <c r="AC2271" i="3" a="1"/>
  <c r="AC2271" i="3" s="1"/>
  <c r="W2272" i="3"/>
  <c r="AC2272" i="3" a="1"/>
  <c r="AC2272" i="3" s="1"/>
  <c r="W2273" i="3"/>
  <c r="AC2273" i="3" a="1"/>
  <c r="AC2273" i="3" s="1"/>
  <c r="W2274" i="3"/>
  <c r="AC2274" i="3" a="1"/>
  <c r="AC2274" i="3" s="1"/>
  <c r="W2275" i="3"/>
  <c r="AC2275" i="3" a="1"/>
  <c r="AC2275" i="3" s="1"/>
  <c r="W2276" i="3"/>
  <c r="AC2276" i="3" a="1"/>
  <c r="AC2276" i="3" s="1"/>
  <c r="W2277" i="3"/>
  <c r="AC2277" i="3" a="1"/>
  <c r="AC2277" i="3" s="1"/>
  <c r="W2278" i="3"/>
  <c r="AC2278" i="3" a="1"/>
  <c r="AC2278" i="3" s="1"/>
  <c r="W2279" i="3"/>
  <c r="AC2279" i="3" a="1"/>
  <c r="AC2279" i="3" s="1"/>
  <c r="W2280" i="3"/>
  <c r="AC2280" i="3" a="1"/>
  <c r="AC2280" i="3" s="1"/>
  <c r="W2281" i="3"/>
  <c r="AC2281" i="3" a="1"/>
  <c r="AC2281" i="3" s="1"/>
  <c r="W2282" i="3"/>
  <c r="AC2282" i="3" a="1"/>
  <c r="AC2282" i="3" s="1"/>
  <c r="W2283" i="3"/>
  <c r="AC2283" i="3" a="1"/>
  <c r="AC2283" i="3" s="1"/>
  <c r="W2284" i="3"/>
  <c r="AC2284" i="3" a="1"/>
  <c r="AC2284" i="3" s="1"/>
  <c r="W2285" i="3"/>
  <c r="AC2285" i="3" a="1"/>
  <c r="AC2285" i="3" s="1"/>
  <c r="W2286" i="3"/>
  <c r="AC2286" i="3" a="1"/>
  <c r="AC2286" i="3" s="1"/>
  <c r="W2287" i="3"/>
  <c r="AC2287" i="3" a="1"/>
  <c r="AC2287" i="3" s="1"/>
  <c r="W2288" i="3"/>
  <c r="AC2288" i="3" a="1"/>
  <c r="AC2288" i="3" s="1"/>
  <c r="W2289" i="3"/>
  <c r="AC2289" i="3" a="1"/>
  <c r="AC2289" i="3" s="1"/>
  <c r="W2290" i="3"/>
  <c r="AC2290" i="3" a="1"/>
  <c r="AC2290" i="3" s="1"/>
  <c r="W2291" i="3"/>
  <c r="AC2291" i="3" a="1"/>
  <c r="AC2291" i="3" s="1"/>
  <c r="W2292" i="3"/>
  <c r="AC2292" i="3" a="1"/>
  <c r="AC2292" i="3" s="1"/>
  <c r="W2293" i="3"/>
  <c r="AC2293" i="3" a="1"/>
  <c r="AC2293" i="3" s="1"/>
  <c r="W2294" i="3"/>
  <c r="AC2294" i="3" a="1"/>
  <c r="AC2294" i="3" s="1"/>
  <c r="W2295" i="3"/>
  <c r="AC2295" i="3" a="1"/>
  <c r="AC2295" i="3" s="1"/>
  <c r="W2296" i="3"/>
  <c r="AC2296" i="3" a="1"/>
  <c r="AC2296" i="3" s="1"/>
  <c r="W2297" i="3"/>
  <c r="AC2297" i="3" a="1"/>
  <c r="AC2297" i="3" s="1"/>
  <c r="W2298" i="3"/>
  <c r="AC2298" i="3" a="1"/>
  <c r="AC2298" i="3" s="1"/>
  <c r="W2299" i="3"/>
  <c r="AC2299" i="3" a="1"/>
  <c r="AC2299" i="3" s="1"/>
  <c r="W2300" i="3"/>
  <c r="AC2300" i="3" a="1"/>
  <c r="AC2300" i="3" s="1"/>
  <c r="W2301" i="3"/>
  <c r="AC2301" i="3" a="1"/>
  <c r="AC2301" i="3" s="1"/>
  <c r="W2302" i="3"/>
  <c r="AC2302" i="3" a="1"/>
  <c r="AC2302" i="3" s="1"/>
  <c r="W2303" i="3"/>
  <c r="AC2303" i="3" a="1"/>
  <c r="AC2303" i="3" s="1"/>
  <c r="W2304" i="3"/>
  <c r="AC2304" i="3" a="1"/>
  <c r="AC2304" i="3" s="1"/>
  <c r="W2305" i="3"/>
  <c r="AC2305" i="3" a="1"/>
  <c r="AC2305" i="3" s="1"/>
  <c r="W2306" i="3"/>
  <c r="AC2306" i="3" a="1"/>
  <c r="AC2306" i="3" s="1"/>
  <c r="W2307" i="3"/>
  <c r="AC2307" i="3" a="1"/>
  <c r="AC2307" i="3" s="1"/>
  <c r="W2308" i="3"/>
  <c r="AC2308" i="3" a="1"/>
  <c r="AC2308" i="3" s="1"/>
  <c r="W2309" i="3"/>
  <c r="AC2309" i="3" a="1"/>
  <c r="AC2309" i="3" s="1"/>
  <c r="W2310" i="3"/>
  <c r="AC2310" i="3" a="1"/>
  <c r="AC2310" i="3" s="1"/>
  <c r="W2311" i="3"/>
  <c r="AC2311" i="3" a="1"/>
  <c r="AC2311" i="3" s="1"/>
  <c r="W2312" i="3"/>
  <c r="AC2312" i="3" a="1"/>
  <c r="AC2312" i="3" s="1"/>
  <c r="W2313" i="3"/>
  <c r="AC2313" i="3" a="1"/>
  <c r="AC2313" i="3" s="1"/>
  <c r="W2314" i="3"/>
  <c r="AC2314" i="3" a="1"/>
  <c r="AC2314" i="3" s="1"/>
  <c r="W2315" i="3"/>
  <c r="AC2315" i="3" a="1"/>
  <c r="AC2315" i="3" s="1"/>
  <c r="W2316" i="3"/>
  <c r="AC2316" i="3" a="1"/>
  <c r="AC2316" i="3" s="1"/>
  <c r="W2317" i="3"/>
  <c r="AC2317" i="3" a="1"/>
  <c r="AC2317" i="3" s="1"/>
  <c r="W2318" i="3"/>
  <c r="AC2318" i="3" a="1"/>
  <c r="AC2318" i="3" s="1"/>
  <c r="W2319" i="3"/>
  <c r="AC2319" i="3" a="1"/>
  <c r="AC2319" i="3" s="1"/>
  <c r="W2320" i="3"/>
  <c r="AC2320" i="3" a="1"/>
  <c r="AC2320" i="3" s="1"/>
  <c r="W2321" i="3"/>
  <c r="AC2321" i="3" a="1"/>
  <c r="AC2321" i="3" s="1"/>
  <c r="W2322" i="3"/>
  <c r="AC2322" i="3" a="1"/>
  <c r="AC2322" i="3" s="1"/>
  <c r="W2323" i="3"/>
  <c r="AC2323" i="3" a="1"/>
  <c r="AC2323" i="3" s="1"/>
  <c r="W2324" i="3"/>
  <c r="AC2324" i="3" a="1"/>
  <c r="AC2324" i="3" s="1"/>
  <c r="W2325" i="3"/>
  <c r="AC2325" i="3" a="1"/>
  <c r="AC2325" i="3" s="1"/>
  <c r="W2326" i="3"/>
  <c r="AC2326" i="3" a="1"/>
  <c r="AC2326" i="3" s="1"/>
  <c r="W2327" i="3"/>
  <c r="AC2327" i="3" a="1"/>
  <c r="AC2327" i="3" s="1"/>
  <c r="W2328" i="3"/>
  <c r="AC2328" i="3" a="1"/>
  <c r="AC2328" i="3" s="1"/>
  <c r="W2329" i="3"/>
  <c r="AC2329" i="3" a="1"/>
  <c r="AC2329" i="3" s="1"/>
  <c r="W2330" i="3"/>
  <c r="AC2330" i="3" a="1"/>
  <c r="AC2330" i="3" s="1"/>
  <c r="W2331" i="3"/>
  <c r="AC2331" i="3" a="1"/>
  <c r="AC2331" i="3" s="1"/>
  <c r="W2332" i="3"/>
  <c r="AC2332" i="3" a="1"/>
  <c r="AC2332" i="3" s="1"/>
  <c r="W2333" i="3"/>
  <c r="AC2333" i="3" a="1"/>
  <c r="AC2333" i="3" s="1"/>
  <c r="W2334" i="3"/>
  <c r="AC2334" i="3" a="1"/>
  <c r="AC2334" i="3" s="1"/>
  <c r="W2335" i="3"/>
  <c r="AC2335" i="3" a="1"/>
  <c r="AC2335" i="3" s="1"/>
  <c r="W2336" i="3"/>
  <c r="AC2336" i="3" a="1"/>
  <c r="AC2336" i="3" s="1"/>
  <c r="W2337" i="3"/>
  <c r="AC2337" i="3" a="1"/>
  <c r="AC2337" i="3" s="1"/>
  <c r="W2338" i="3"/>
  <c r="AC2338" i="3" a="1"/>
  <c r="AC2338" i="3" s="1"/>
  <c r="W2339" i="3"/>
  <c r="AC2339" i="3" a="1"/>
  <c r="AC2339" i="3" s="1"/>
  <c r="W2340" i="3"/>
  <c r="AC2340" i="3" a="1"/>
  <c r="AC2340" i="3" s="1"/>
  <c r="W2341" i="3"/>
  <c r="AC2341" i="3" a="1"/>
  <c r="AC2341" i="3" s="1"/>
  <c r="W2342" i="3"/>
  <c r="AC2342" i="3" a="1"/>
  <c r="AC2342" i="3" s="1"/>
  <c r="W2343" i="3"/>
  <c r="AC2343" i="3" a="1"/>
  <c r="AC2343" i="3" s="1"/>
  <c r="W2344" i="3"/>
  <c r="AC2344" i="3" a="1"/>
  <c r="AC2344" i="3" s="1"/>
  <c r="W2345" i="3"/>
  <c r="AC2345" i="3" a="1"/>
  <c r="AC2345" i="3" s="1"/>
  <c r="W2346" i="3"/>
  <c r="AC2346" i="3" a="1"/>
  <c r="AC2346" i="3" s="1"/>
  <c r="W2347" i="3"/>
  <c r="AC2347" i="3" a="1"/>
  <c r="AC2347" i="3" s="1"/>
  <c r="W2348" i="3"/>
  <c r="AC2348" i="3" a="1"/>
  <c r="AC2348" i="3" s="1"/>
  <c r="W2349" i="3"/>
  <c r="AC2349" i="3" a="1"/>
  <c r="AC2349" i="3" s="1"/>
  <c r="W2350" i="3"/>
  <c r="AC2350" i="3" a="1"/>
  <c r="AC2350" i="3" s="1"/>
  <c r="W2351" i="3"/>
  <c r="AC2351" i="3" a="1"/>
  <c r="AC2351" i="3" s="1"/>
  <c r="W2352" i="3"/>
  <c r="AC2352" i="3" a="1"/>
  <c r="AC2352" i="3" s="1"/>
  <c r="W2353" i="3"/>
  <c r="AC2353" i="3" a="1"/>
  <c r="AC2353" i="3" s="1"/>
  <c r="W2354" i="3"/>
  <c r="AC2354" i="3" a="1"/>
  <c r="AC2354" i="3" s="1"/>
  <c r="W2355" i="3"/>
  <c r="AC2355" i="3" a="1"/>
  <c r="AC2355" i="3" s="1"/>
  <c r="W2356" i="3"/>
  <c r="AC2356" i="3" a="1"/>
  <c r="AC2356" i="3" s="1"/>
  <c r="W2357" i="3"/>
  <c r="AC2357" i="3" a="1"/>
  <c r="AC2357" i="3" s="1"/>
  <c r="W2358" i="3"/>
  <c r="AC2358" i="3" a="1"/>
  <c r="AC2358" i="3" s="1"/>
  <c r="W2359" i="3"/>
  <c r="AC2359" i="3" a="1"/>
  <c r="AC2359" i="3" s="1"/>
  <c r="W2360" i="3"/>
  <c r="AC2360" i="3" a="1"/>
  <c r="AC2360" i="3" s="1"/>
  <c r="W2361" i="3"/>
  <c r="AC2361" i="3" a="1"/>
  <c r="AC2361" i="3" s="1"/>
  <c r="W2362" i="3"/>
  <c r="AC2362" i="3" a="1"/>
  <c r="AC2362" i="3" s="1"/>
  <c r="W2363" i="3"/>
  <c r="AC2363" i="3" a="1"/>
  <c r="AC2363" i="3" s="1"/>
  <c r="W2364" i="3"/>
  <c r="AC2364" i="3" a="1"/>
  <c r="AC2364" i="3" s="1"/>
  <c r="W2365" i="3"/>
  <c r="AC2365" i="3" a="1"/>
  <c r="AC2365" i="3" s="1"/>
  <c r="W2366" i="3"/>
  <c r="AC2366" i="3" a="1"/>
  <c r="AC2366" i="3" s="1"/>
  <c r="W2367" i="3"/>
  <c r="AC2367" i="3" a="1"/>
  <c r="AC2367" i="3" s="1"/>
  <c r="W2368" i="3"/>
  <c r="AC2368" i="3" a="1"/>
  <c r="AC2368" i="3" s="1"/>
  <c r="W2369" i="3"/>
  <c r="AC2369" i="3" a="1"/>
  <c r="AC2369" i="3" s="1"/>
  <c r="W2370" i="3"/>
  <c r="AC2370" i="3" a="1"/>
  <c r="AC2370" i="3" s="1"/>
  <c r="W2371" i="3"/>
  <c r="AC2371" i="3" a="1"/>
  <c r="AC2371" i="3" s="1"/>
  <c r="W2372" i="3"/>
  <c r="AC2372" i="3" a="1"/>
  <c r="AC2372" i="3" s="1"/>
  <c r="W2373" i="3"/>
  <c r="AC2373" i="3" a="1"/>
  <c r="AC2373" i="3" s="1"/>
  <c r="W2374" i="3"/>
  <c r="AC2374" i="3" a="1"/>
  <c r="AC2374" i="3" s="1"/>
  <c r="W2375" i="3"/>
  <c r="AC2375" i="3" a="1"/>
  <c r="AC2375" i="3" s="1"/>
  <c r="W2376" i="3"/>
  <c r="AC2376" i="3" a="1"/>
  <c r="AC2376" i="3" s="1"/>
  <c r="W2377" i="3"/>
  <c r="AC2377" i="3" a="1"/>
  <c r="AC2377" i="3" s="1"/>
  <c r="W2378" i="3"/>
  <c r="AC2378" i="3" a="1"/>
  <c r="AC2378" i="3" s="1"/>
  <c r="W2379" i="3"/>
  <c r="AC2379" i="3" a="1"/>
  <c r="AC2379" i="3" s="1"/>
  <c r="W2380" i="3"/>
  <c r="AC2380" i="3" a="1"/>
  <c r="AC2380" i="3" s="1"/>
  <c r="W2381" i="3"/>
  <c r="AC2381" i="3" a="1"/>
  <c r="AC2381" i="3" s="1"/>
  <c r="W2382" i="3"/>
  <c r="AC2382" i="3" a="1"/>
  <c r="AC2382" i="3" s="1"/>
  <c r="W2383" i="3"/>
  <c r="AC2383" i="3" a="1"/>
  <c r="AC2383" i="3" s="1"/>
  <c r="W2384" i="3"/>
  <c r="AC2384" i="3" a="1"/>
  <c r="AC2384" i="3" s="1"/>
  <c r="W2385" i="3"/>
  <c r="AC2385" i="3" a="1"/>
  <c r="AC2385" i="3" s="1"/>
  <c r="W2386" i="3"/>
  <c r="AC2386" i="3" a="1"/>
  <c r="AC2386" i="3" s="1"/>
  <c r="W2387" i="3"/>
  <c r="AC2387" i="3" a="1"/>
  <c r="AC2387" i="3" s="1"/>
  <c r="W2388" i="3"/>
  <c r="AC2388" i="3" a="1"/>
  <c r="AC2388" i="3" s="1"/>
  <c r="W2389" i="3"/>
  <c r="AC2389" i="3" a="1"/>
  <c r="AC2389" i="3" s="1"/>
  <c r="W2390" i="3"/>
  <c r="AC2390" i="3" a="1"/>
  <c r="AC2390" i="3" s="1"/>
  <c r="W2391" i="3"/>
  <c r="AC2391" i="3" a="1"/>
  <c r="AC2391" i="3" s="1"/>
  <c r="W2392" i="3"/>
  <c r="AC2392" i="3" a="1"/>
  <c r="AC2392" i="3" s="1"/>
  <c r="W2393" i="3"/>
  <c r="AC2393" i="3" a="1"/>
  <c r="AC2393" i="3" s="1"/>
  <c r="W2394" i="3"/>
  <c r="AC2394" i="3" a="1"/>
  <c r="AC2394" i="3" s="1"/>
  <c r="W2395" i="3"/>
  <c r="AC2395" i="3" a="1"/>
  <c r="AC2395" i="3" s="1"/>
  <c r="W2396" i="3"/>
  <c r="AC2396" i="3" a="1"/>
  <c r="AC2396" i="3" s="1"/>
  <c r="W2397" i="3"/>
  <c r="AC2397" i="3" a="1"/>
  <c r="AC2397" i="3" s="1"/>
  <c r="W2398" i="3"/>
  <c r="AC2398" i="3" a="1"/>
  <c r="AC2398" i="3" s="1"/>
  <c r="W2399" i="3"/>
  <c r="AC2399" i="3" a="1"/>
  <c r="AC2399" i="3" s="1"/>
  <c r="W2400" i="3"/>
  <c r="AC2400" i="3" a="1"/>
  <c r="AC2400" i="3" s="1"/>
  <c r="W2401" i="3"/>
  <c r="AC2401" i="3" a="1"/>
  <c r="AC2401" i="3" s="1"/>
  <c r="W2402" i="3"/>
  <c r="AC2402" i="3" a="1"/>
  <c r="AC2402" i="3" s="1"/>
  <c r="W2403" i="3"/>
  <c r="AC2403" i="3" a="1"/>
  <c r="AC2403" i="3" s="1"/>
  <c r="W2404" i="3"/>
  <c r="AC2404" i="3" a="1"/>
  <c r="AC2404" i="3" s="1"/>
  <c r="W2405" i="3"/>
  <c r="AC2405" i="3" a="1"/>
  <c r="AC2405" i="3" s="1"/>
  <c r="W2406" i="3"/>
  <c r="AC2406" i="3" a="1"/>
  <c r="AC2406" i="3" s="1"/>
  <c r="W2407" i="3"/>
  <c r="AC2407" i="3" a="1"/>
  <c r="AC2407" i="3" s="1"/>
  <c r="W2408" i="3"/>
  <c r="AC2408" i="3" a="1"/>
  <c r="AC2408" i="3" s="1"/>
  <c r="W2409" i="3"/>
  <c r="AC2409" i="3" a="1"/>
  <c r="AC2409" i="3" s="1"/>
  <c r="W2410" i="3"/>
  <c r="AC2410" i="3" a="1"/>
  <c r="AC2410" i="3" s="1"/>
  <c r="W2411" i="3"/>
  <c r="AC2411" i="3" a="1"/>
  <c r="AC2411" i="3" s="1"/>
  <c r="W2412" i="3"/>
  <c r="AC2412" i="3" a="1"/>
  <c r="AC2412" i="3" s="1"/>
  <c r="W2413" i="3"/>
  <c r="AC2413" i="3" a="1"/>
  <c r="AC2413" i="3" s="1"/>
  <c r="W2414" i="3"/>
  <c r="AC2414" i="3" a="1"/>
  <c r="AC2414" i="3" s="1"/>
  <c r="W2415" i="3"/>
  <c r="AC2415" i="3" a="1"/>
  <c r="AC2415" i="3" s="1"/>
  <c r="W2416" i="3"/>
  <c r="AC2416" i="3" a="1"/>
  <c r="AC2416" i="3" s="1"/>
  <c r="W2417" i="3"/>
  <c r="AC2417" i="3" a="1"/>
  <c r="AC2417" i="3" s="1"/>
  <c r="W2418" i="3"/>
  <c r="AC2418" i="3" a="1"/>
  <c r="AC2418" i="3" s="1"/>
  <c r="W2419" i="3"/>
  <c r="AC2419" i="3" a="1"/>
  <c r="AC2419" i="3" s="1"/>
  <c r="W2420" i="3"/>
  <c r="AC2420" i="3" a="1"/>
  <c r="AC2420" i="3" s="1"/>
  <c r="W2421" i="3"/>
  <c r="AC2421" i="3" a="1"/>
  <c r="AC2421" i="3" s="1"/>
  <c r="W2422" i="3"/>
  <c r="AC2422" i="3" a="1"/>
  <c r="AC2422" i="3" s="1"/>
  <c r="W2423" i="3"/>
  <c r="AC2423" i="3" a="1"/>
  <c r="AC2423" i="3" s="1"/>
  <c r="W2424" i="3"/>
  <c r="AC2424" i="3" a="1"/>
  <c r="AC2424" i="3" s="1"/>
  <c r="W2425" i="3"/>
  <c r="AC2425" i="3" a="1"/>
  <c r="AC2425" i="3" s="1"/>
  <c r="W2426" i="3"/>
  <c r="AC2426" i="3" a="1"/>
  <c r="AC2426" i="3" s="1"/>
  <c r="W2427" i="3"/>
  <c r="AC2427" i="3" a="1"/>
  <c r="AC2427" i="3" s="1"/>
  <c r="W2428" i="3"/>
  <c r="AC2428" i="3" a="1"/>
  <c r="AC2428" i="3" s="1"/>
  <c r="W2429" i="3"/>
  <c r="AC2429" i="3" a="1"/>
  <c r="AC2429" i="3" s="1"/>
  <c r="W2430" i="3"/>
  <c r="AC2430" i="3" a="1"/>
  <c r="AC2430" i="3" s="1"/>
  <c r="W2431" i="3"/>
  <c r="AC2431" i="3" a="1"/>
  <c r="AC2431" i="3" s="1"/>
  <c r="W2432" i="3"/>
  <c r="AC2432" i="3" a="1"/>
  <c r="AC2432" i="3" s="1"/>
  <c r="W2433" i="3"/>
  <c r="AC2433" i="3" a="1"/>
  <c r="AC2433" i="3" s="1"/>
  <c r="W2434" i="3"/>
  <c r="AC2434" i="3" a="1"/>
  <c r="AC2434" i="3" s="1"/>
  <c r="W2435" i="3"/>
  <c r="AC2435" i="3" a="1"/>
  <c r="AC2435" i="3" s="1"/>
  <c r="W2436" i="3"/>
  <c r="AC2436" i="3" a="1"/>
  <c r="AC2436" i="3" s="1"/>
  <c r="W2437" i="3"/>
  <c r="AC2437" i="3" a="1"/>
  <c r="AC2437" i="3" s="1"/>
  <c r="W2438" i="3"/>
  <c r="AC2438" i="3" a="1"/>
  <c r="AC2438" i="3" s="1"/>
  <c r="W2439" i="3"/>
  <c r="AC2439" i="3" a="1"/>
  <c r="AC2439" i="3" s="1"/>
  <c r="W2440" i="3"/>
  <c r="AC2440" i="3" a="1"/>
  <c r="AC2440" i="3" s="1"/>
  <c r="W2441" i="3"/>
  <c r="AC2441" i="3" a="1"/>
  <c r="AC2441" i="3" s="1"/>
  <c r="W2442" i="3"/>
  <c r="AC2442" i="3" a="1"/>
  <c r="AC2442" i="3" s="1"/>
  <c r="W2443" i="3"/>
  <c r="AC2443" i="3" a="1"/>
  <c r="AC2443" i="3" s="1"/>
  <c r="W2444" i="3"/>
  <c r="AC2444" i="3" a="1"/>
  <c r="AC2444" i="3" s="1"/>
  <c r="W2445" i="3"/>
  <c r="AC2445" i="3" a="1"/>
  <c r="AC2445" i="3" s="1"/>
  <c r="W2446" i="3"/>
  <c r="AC2446" i="3" a="1"/>
  <c r="AC2446" i="3" s="1"/>
  <c r="W2447" i="3"/>
  <c r="AC2447" i="3" a="1"/>
  <c r="AC2447" i="3" s="1"/>
  <c r="W2448" i="3"/>
  <c r="AC2448" i="3" a="1"/>
  <c r="AC2448" i="3" s="1"/>
  <c r="W2449" i="3"/>
  <c r="AC2449" i="3" a="1"/>
  <c r="AC2449" i="3" s="1"/>
  <c r="W2450" i="3"/>
  <c r="AC2450" i="3" a="1"/>
  <c r="AC2450" i="3" s="1"/>
  <c r="W2451" i="3"/>
  <c r="AC2451" i="3" a="1"/>
  <c r="AC2451" i="3" s="1"/>
  <c r="W2452" i="3"/>
  <c r="AC2452" i="3" a="1"/>
  <c r="AC2452" i="3" s="1"/>
  <c r="W2453" i="3"/>
  <c r="AC2453" i="3" a="1"/>
  <c r="AC2453" i="3" s="1"/>
  <c r="W2454" i="3"/>
  <c r="AC2454" i="3" a="1"/>
  <c r="AC2454" i="3" s="1"/>
  <c r="W2455" i="3"/>
  <c r="AC2455" i="3" a="1"/>
  <c r="AC2455" i="3" s="1"/>
  <c r="W2456" i="3"/>
  <c r="AC2456" i="3" a="1"/>
  <c r="AC2456" i="3" s="1"/>
  <c r="W2457" i="3"/>
  <c r="AC2457" i="3" a="1"/>
  <c r="AC2457" i="3" s="1"/>
  <c r="W2458" i="3"/>
  <c r="AC2458" i="3" a="1"/>
  <c r="AC2458" i="3" s="1"/>
  <c r="W2459" i="3"/>
  <c r="AC2459" i="3" a="1"/>
  <c r="AC2459" i="3" s="1"/>
  <c r="W2460" i="3"/>
  <c r="AC2460" i="3" a="1"/>
  <c r="AC2460" i="3" s="1"/>
  <c r="W2461" i="3"/>
  <c r="AC2461" i="3" a="1"/>
  <c r="AC2461" i="3" s="1"/>
  <c r="W2462" i="3"/>
  <c r="AC2462" i="3" a="1"/>
  <c r="AC2462" i="3" s="1"/>
  <c r="W2463" i="3"/>
  <c r="AC2463" i="3" a="1"/>
  <c r="AC2463" i="3" s="1"/>
  <c r="W2464" i="3"/>
  <c r="AC2464" i="3" a="1"/>
  <c r="AC2464" i="3" s="1"/>
  <c r="W2465" i="3"/>
  <c r="AC2465" i="3" a="1"/>
  <c r="AC2465" i="3" s="1"/>
  <c r="W2466" i="3"/>
  <c r="AC2466" i="3" a="1"/>
  <c r="AC2466" i="3" s="1"/>
  <c r="W2467" i="3"/>
  <c r="AC2467" i="3" a="1"/>
  <c r="AC2467" i="3" s="1"/>
  <c r="W2468" i="3"/>
  <c r="AC2468" i="3" a="1"/>
  <c r="AC2468" i="3" s="1"/>
  <c r="W2469" i="3"/>
  <c r="AC2469" i="3" a="1"/>
  <c r="AC2469" i="3" s="1"/>
  <c r="W2470" i="3"/>
  <c r="AC2470" i="3" a="1"/>
  <c r="AC2470" i="3" s="1"/>
  <c r="W2471" i="3"/>
  <c r="AC2471" i="3" a="1"/>
  <c r="AC2471" i="3" s="1"/>
  <c r="W2472" i="3"/>
  <c r="AC2472" i="3" a="1"/>
  <c r="AC2472" i="3" s="1"/>
  <c r="W2473" i="3"/>
  <c r="AC2473" i="3" a="1"/>
  <c r="AC2473" i="3" s="1"/>
  <c r="W2474" i="3"/>
  <c r="AC2474" i="3" a="1"/>
  <c r="AC2474" i="3" s="1"/>
  <c r="W2475" i="3"/>
  <c r="AC2475" i="3" a="1"/>
  <c r="AC2475" i="3" s="1"/>
  <c r="W2476" i="3"/>
  <c r="AC2476" i="3" a="1"/>
  <c r="AC2476" i="3" s="1"/>
  <c r="W2477" i="3"/>
  <c r="AC2477" i="3" a="1"/>
  <c r="AC2477" i="3" s="1"/>
  <c r="W2478" i="3"/>
  <c r="AC2478" i="3" a="1"/>
  <c r="AC2478" i="3" s="1"/>
  <c r="W2479" i="3"/>
  <c r="AC2479" i="3" a="1"/>
  <c r="AC2479" i="3" s="1"/>
  <c r="W2480" i="3"/>
  <c r="AC2480" i="3" a="1"/>
  <c r="AC2480" i="3" s="1"/>
  <c r="W2481" i="3"/>
  <c r="AC2481" i="3" a="1"/>
  <c r="AC2481" i="3" s="1"/>
  <c r="W2482" i="3"/>
  <c r="AC2482" i="3" a="1"/>
  <c r="AC2482" i="3" s="1"/>
  <c r="W2483" i="3"/>
  <c r="AC2483" i="3" a="1"/>
  <c r="AC2483" i="3" s="1"/>
  <c r="W2484" i="3"/>
  <c r="AC2484" i="3" a="1"/>
  <c r="AC2484" i="3" s="1"/>
  <c r="W2485" i="3"/>
  <c r="AC2485" i="3" a="1"/>
  <c r="AC2485" i="3" s="1"/>
  <c r="W2486" i="3"/>
  <c r="AC2486" i="3" a="1"/>
  <c r="AC2486" i="3" s="1"/>
  <c r="W2487" i="3"/>
  <c r="AC2487" i="3" a="1"/>
  <c r="AC2487" i="3" s="1"/>
  <c r="W2488" i="3"/>
  <c r="AC2488" i="3" a="1"/>
  <c r="AC2488" i="3" s="1"/>
  <c r="W2489" i="3"/>
  <c r="AC2489" i="3" a="1"/>
  <c r="AC2489" i="3" s="1"/>
  <c r="W2490" i="3"/>
  <c r="AC2490" i="3" a="1"/>
  <c r="AC2490" i="3" s="1"/>
  <c r="W2491" i="3"/>
  <c r="AC2491" i="3" a="1"/>
  <c r="AC2491" i="3" s="1"/>
  <c r="W2492" i="3"/>
  <c r="AC2492" i="3" a="1"/>
  <c r="AC2492" i="3" s="1"/>
  <c r="W2493" i="3"/>
  <c r="AC2493" i="3" a="1"/>
  <c r="AC2493" i="3" s="1"/>
  <c r="W2494" i="3"/>
  <c r="AC2494" i="3" a="1"/>
  <c r="AC2494" i="3" s="1"/>
  <c r="W2495" i="3"/>
  <c r="AC2495" i="3" a="1"/>
  <c r="AC2495" i="3" s="1"/>
  <c r="W2496" i="3"/>
  <c r="AC2496" i="3" a="1"/>
  <c r="AC2496" i="3" s="1"/>
  <c r="W2497" i="3"/>
  <c r="AC2497" i="3" a="1"/>
  <c r="AC2497" i="3" s="1"/>
  <c r="W2498" i="3"/>
  <c r="AC2498" i="3" a="1"/>
  <c r="AC2498" i="3" s="1"/>
  <c r="W2499" i="3"/>
  <c r="AC2499" i="3" a="1"/>
  <c r="AC2499" i="3" s="1"/>
  <c r="W2500" i="3"/>
  <c r="AC2500" i="3" a="1"/>
  <c r="AC2500" i="3" s="1"/>
  <c r="W2501" i="3"/>
  <c r="AC2501" i="3" a="1"/>
  <c r="AC2501" i="3" s="1"/>
  <c r="W2502" i="3"/>
  <c r="AC2502" i="3" a="1"/>
  <c r="AC2502" i="3" s="1"/>
  <c r="W2503" i="3"/>
  <c r="AC2503" i="3" a="1"/>
  <c r="AC2503" i="3" s="1"/>
  <c r="W2504" i="3"/>
  <c r="AC2504" i="3" a="1"/>
  <c r="AC2504" i="3" s="1"/>
  <c r="W2505" i="3"/>
  <c r="AC2505" i="3" a="1"/>
  <c r="AC2505" i="3" s="1"/>
  <c r="W2506" i="3"/>
  <c r="AC2506" i="3" a="1"/>
  <c r="AC2506" i="3" s="1"/>
  <c r="W2507" i="3"/>
  <c r="AC2507" i="3" a="1"/>
  <c r="AC2507" i="3" s="1"/>
  <c r="W2508" i="3"/>
  <c r="AC2508" i="3" a="1"/>
  <c r="AC2508" i="3" s="1"/>
  <c r="W2509" i="3"/>
  <c r="AC2509" i="3" a="1"/>
  <c r="AC2509" i="3" s="1"/>
  <c r="W2510" i="3"/>
  <c r="AC2510" i="3" a="1"/>
  <c r="AC2510" i="3" s="1"/>
  <c r="W2511" i="3"/>
  <c r="AC2511" i="3" a="1"/>
  <c r="AC2511" i="3" s="1"/>
  <c r="W2512" i="3"/>
  <c r="AC2512" i="3" a="1"/>
  <c r="AC2512" i="3" s="1"/>
  <c r="W2513" i="3"/>
  <c r="AC2513" i="3" a="1"/>
  <c r="AC2513" i="3" s="1"/>
  <c r="W2514" i="3"/>
  <c r="AC2514" i="3" a="1"/>
  <c r="AC2514" i="3" s="1"/>
  <c r="W2515" i="3"/>
  <c r="AC2515" i="3" a="1"/>
  <c r="AC2515" i="3" s="1"/>
  <c r="W2516" i="3"/>
  <c r="AC2516" i="3" a="1"/>
  <c r="AC2516" i="3" s="1"/>
  <c r="W2517" i="3"/>
  <c r="AC2517" i="3" a="1"/>
  <c r="AC2517" i="3" s="1"/>
  <c r="W2518" i="3"/>
  <c r="AC2518" i="3" a="1"/>
  <c r="AC2518" i="3" s="1"/>
  <c r="W2519" i="3"/>
  <c r="AC2519" i="3" a="1"/>
  <c r="AC2519" i="3" s="1"/>
  <c r="W2520" i="3"/>
  <c r="AC2520" i="3" a="1"/>
  <c r="AC2520" i="3" s="1"/>
  <c r="W2521" i="3"/>
  <c r="AC2521" i="3" a="1"/>
  <c r="AC2521" i="3" s="1"/>
  <c r="W2522" i="3"/>
  <c r="AC2522" i="3" a="1"/>
  <c r="AC2522" i="3" s="1"/>
  <c r="W2523" i="3"/>
  <c r="AC2523" i="3" a="1"/>
  <c r="AC2523" i="3" s="1"/>
  <c r="W2524" i="3"/>
  <c r="AC2524" i="3" a="1"/>
  <c r="AC2524" i="3" s="1"/>
  <c r="W2525" i="3"/>
  <c r="AC2525" i="3" a="1"/>
  <c r="AC2525" i="3" s="1"/>
  <c r="W2526" i="3"/>
  <c r="AC2526" i="3" a="1"/>
  <c r="AC2526" i="3" s="1"/>
  <c r="W2527" i="3"/>
  <c r="AC2527" i="3" a="1"/>
  <c r="AC2527" i="3" s="1"/>
  <c r="W2528" i="3"/>
  <c r="AC2528" i="3" a="1"/>
  <c r="AC2528" i="3" s="1"/>
  <c r="W2529" i="3"/>
  <c r="AC2529" i="3" a="1"/>
  <c r="AC2529" i="3" s="1"/>
  <c r="W2530" i="3"/>
  <c r="AC2530" i="3" a="1"/>
  <c r="AC2530" i="3" s="1"/>
  <c r="W2531" i="3"/>
  <c r="AC2531" i="3" a="1"/>
  <c r="AC2531" i="3" s="1"/>
  <c r="W2532" i="3"/>
  <c r="AC2532" i="3" a="1"/>
  <c r="AC2532" i="3" s="1"/>
  <c r="W2533" i="3"/>
  <c r="AC2533" i="3" a="1"/>
  <c r="AC2533" i="3" s="1"/>
  <c r="W2534" i="3"/>
  <c r="AC2534" i="3" a="1"/>
  <c r="AC2534" i="3" s="1"/>
  <c r="W2535" i="3"/>
  <c r="AC2535" i="3" a="1"/>
  <c r="AC2535" i="3" s="1"/>
  <c r="W2536" i="3"/>
  <c r="AC2536" i="3" a="1"/>
  <c r="AC2536" i="3" s="1"/>
  <c r="W2537" i="3"/>
  <c r="AC2537" i="3" a="1"/>
  <c r="AC2537" i="3" s="1"/>
  <c r="W2538" i="3"/>
  <c r="AC2538" i="3" a="1"/>
  <c r="AC2538" i="3" s="1"/>
  <c r="W2539" i="3"/>
  <c r="AC2539" i="3" a="1"/>
  <c r="AC2539" i="3" s="1"/>
  <c r="W2540" i="3"/>
  <c r="AC2540" i="3" a="1"/>
  <c r="AC2540" i="3" s="1"/>
  <c r="W2541" i="3"/>
  <c r="AC2541" i="3" a="1"/>
  <c r="AC2541" i="3" s="1"/>
  <c r="W2542" i="3"/>
  <c r="AC2542" i="3" a="1"/>
  <c r="AC2542" i="3" s="1"/>
  <c r="W2543" i="3"/>
  <c r="AC2543" i="3" a="1"/>
  <c r="AC2543" i="3" s="1"/>
  <c r="W2544" i="3"/>
  <c r="AC2544" i="3" a="1"/>
  <c r="AC2544" i="3" s="1"/>
  <c r="W2545" i="3"/>
  <c r="AC2545" i="3" a="1"/>
  <c r="AC2545" i="3" s="1"/>
  <c r="W2546" i="3"/>
  <c r="AC2546" i="3" a="1"/>
  <c r="AC2546" i="3" s="1"/>
  <c r="W2547" i="3"/>
  <c r="AC2547" i="3" a="1"/>
  <c r="AC2547" i="3" s="1"/>
  <c r="W2548" i="3"/>
  <c r="AC2548" i="3" a="1"/>
  <c r="AC2548" i="3" s="1"/>
  <c r="W2549" i="3"/>
  <c r="AC2549" i="3" a="1"/>
  <c r="AC2549" i="3" s="1"/>
  <c r="W2550" i="3"/>
  <c r="AC2550" i="3" a="1"/>
  <c r="AC2550" i="3" s="1"/>
  <c r="W2551" i="3"/>
  <c r="AC2551" i="3" a="1"/>
  <c r="AC2551" i="3" s="1"/>
  <c r="W2552" i="3"/>
  <c r="AC2552" i="3" a="1"/>
  <c r="AC2552" i="3" s="1"/>
  <c r="W2553" i="3"/>
  <c r="AC2553" i="3" a="1"/>
  <c r="AC2553" i="3" s="1"/>
  <c r="W2554" i="3"/>
  <c r="AC2554" i="3" a="1"/>
  <c r="AC2554" i="3" s="1"/>
  <c r="W2555" i="3"/>
  <c r="AC2555" i="3" a="1"/>
  <c r="AC2555" i="3" s="1"/>
  <c r="W2556" i="3"/>
  <c r="AC2556" i="3" a="1"/>
  <c r="AC2556" i="3" s="1"/>
  <c r="W2557" i="3"/>
  <c r="AC2557" i="3" a="1"/>
  <c r="AC2557" i="3" s="1"/>
  <c r="W2558" i="3"/>
  <c r="AC2558" i="3" a="1"/>
  <c r="AC2558" i="3" s="1"/>
  <c r="W2559" i="3"/>
  <c r="AC2559" i="3" a="1"/>
  <c r="AC2559" i="3" s="1"/>
  <c r="W2560" i="3"/>
  <c r="AC2560" i="3" a="1"/>
  <c r="AC2560" i="3" s="1"/>
  <c r="W2561" i="3"/>
  <c r="AC2561" i="3" a="1"/>
  <c r="AC2561" i="3" s="1"/>
  <c r="W2562" i="3"/>
  <c r="AC2562" i="3" a="1"/>
  <c r="AC2562" i="3" s="1"/>
  <c r="W2563" i="3"/>
  <c r="AC2563" i="3" a="1"/>
  <c r="AC2563" i="3" s="1"/>
  <c r="W2564" i="3"/>
  <c r="AC2564" i="3" a="1"/>
  <c r="AC2564" i="3" s="1"/>
  <c r="W2565" i="3"/>
  <c r="AC2565" i="3" a="1"/>
  <c r="AC2565" i="3" s="1"/>
  <c r="W2566" i="3"/>
  <c r="AC2566" i="3" a="1"/>
  <c r="AC2566" i="3" s="1"/>
  <c r="W2567" i="3"/>
  <c r="AC2567" i="3" a="1"/>
  <c r="AC2567" i="3" s="1"/>
  <c r="W2568" i="3"/>
  <c r="AC2568" i="3" a="1"/>
  <c r="AC2568" i="3" s="1"/>
  <c r="W2569" i="3"/>
  <c r="AC2569" i="3" a="1"/>
  <c r="AC2569" i="3" s="1"/>
  <c r="W2570" i="3"/>
  <c r="AC2570" i="3" a="1"/>
  <c r="AC2570" i="3" s="1"/>
  <c r="W2571" i="3"/>
  <c r="AC2571" i="3" a="1"/>
  <c r="AC2571" i="3" s="1"/>
  <c r="W2572" i="3"/>
  <c r="AC2572" i="3" a="1"/>
  <c r="AC2572" i="3" s="1"/>
  <c r="W2573" i="3"/>
  <c r="AC2573" i="3" a="1"/>
  <c r="AC2573" i="3" s="1"/>
  <c r="W2574" i="3"/>
  <c r="AC2574" i="3" a="1"/>
  <c r="AC2574" i="3" s="1"/>
  <c r="W2575" i="3"/>
  <c r="AC2575" i="3" a="1"/>
  <c r="AC2575" i="3" s="1"/>
  <c r="W2576" i="3"/>
  <c r="AC2576" i="3" a="1"/>
  <c r="AC2576" i="3" s="1"/>
  <c r="W2577" i="3"/>
  <c r="AC2577" i="3" a="1"/>
  <c r="AC2577" i="3" s="1"/>
  <c r="W2578" i="3"/>
  <c r="AC2578" i="3" a="1"/>
  <c r="AC2578" i="3" s="1"/>
  <c r="W2579" i="3"/>
  <c r="AC2579" i="3" a="1"/>
  <c r="AC2579" i="3" s="1"/>
  <c r="W2580" i="3"/>
  <c r="AC2580" i="3" a="1"/>
  <c r="AC2580" i="3" s="1"/>
  <c r="W2581" i="3"/>
  <c r="AC2581" i="3" a="1"/>
  <c r="AC2581" i="3" s="1"/>
  <c r="W2582" i="3"/>
  <c r="AC2582" i="3" a="1"/>
  <c r="AC2582" i="3" s="1"/>
  <c r="W2583" i="3"/>
  <c r="AC2583" i="3" a="1"/>
  <c r="AC2583" i="3" s="1"/>
  <c r="W2584" i="3"/>
  <c r="AC2584" i="3" a="1"/>
  <c r="AC2584" i="3" s="1"/>
  <c r="W2585" i="3"/>
  <c r="AC2585" i="3" a="1"/>
  <c r="AC2585" i="3" s="1"/>
  <c r="W2586" i="3"/>
  <c r="AC2586" i="3" a="1"/>
  <c r="AC2586" i="3" s="1"/>
  <c r="W2587" i="3"/>
  <c r="AC2587" i="3" a="1"/>
  <c r="AC2587" i="3" s="1"/>
  <c r="W2588" i="3"/>
  <c r="AC2588" i="3" a="1"/>
  <c r="AC2588" i="3" s="1"/>
  <c r="W2589" i="3"/>
  <c r="AC2589" i="3" a="1"/>
  <c r="AC2589" i="3" s="1"/>
  <c r="W2590" i="3"/>
  <c r="AC2590" i="3" a="1"/>
  <c r="AC2590" i="3" s="1"/>
  <c r="W2591" i="3"/>
  <c r="AC2591" i="3" a="1"/>
  <c r="AC2591" i="3" s="1"/>
  <c r="W2592" i="3"/>
  <c r="AC2592" i="3" a="1"/>
  <c r="AC2592" i="3" s="1"/>
  <c r="W2593" i="3"/>
  <c r="AC2593" i="3" a="1"/>
  <c r="AC2593" i="3" s="1"/>
  <c r="W2594" i="3"/>
  <c r="AC2594" i="3" a="1"/>
  <c r="AC2594" i="3" s="1"/>
  <c r="W2595" i="3"/>
  <c r="AC2595" i="3" a="1"/>
  <c r="AC2595" i="3" s="1"/>
  <c r="W2596" i="3"/>
  <c r="AC2596" i="3" a="1"/>
  <c r="AC2596" i="3" s="1"/>
  <c r="W2597" i="3"/>
  <c r="AC2597" i="3" a="1"/>
  <c r="AC2597" i="3" s="1"/>
  <c r="W2598" i="3"/>
  <c r="AC2598" i="3" a="1"/>
  <c r="AC2598" i="3" s="1"/>
  <c r="W2599" i="3"/>
  <c r="AC2599" i="3" a="1"/>
  <c r="AC2599" i="3" s="1"/>
  <c r="W2600" i="3"/>
  <c r="AC2600" i="3" a="1"/>
  <c r="AC2600" i="3" s="1"/>
  <c r="W2601" i="3"/>
  <c r="AC2601" i="3" a="1"/>
  <c r="AC2601" i="3" s="1"/>
  <c r="W2602" i="3"/>
  <c r="AC2602" i="3" a="1"/>
  <c r="AC2602" i="3" s="1"/>
  <c r="W2603" i="3"/>
  <c r="AC2603" i="3" a="1"/>
  <c r="AC2603" i="3" s="1"/>
  <c r="W2604" i="3"/>
  <c r="AC2604" i="3" a="1"/>
  <c r="AC2604" i="3" s="1"/>
  <c r="W2605" i="3"/>
  <c r="AC2605" i="3" a="1"/>
  <c r="AC2605" i="3" s="1"/>
  <c r="W2606" i="3"/>
  <c r="AC2606" i="3" a="1"/>
  <c r="AC2606" i="3" s="1"/>
  <c r="W2607" i="3"/>
  <c r="AC2607" i="3" a="1"/>
  <c r="AC2607" i="3" s="1"/>
  <c r="W2608" i="3"/>
  <c r="AC2608" i="3" a="1"/>
  <c r="AC2608" i="3" s="1"/>
  <c r="W2609" i="3"/>
  <c r="AC2609" i="3" a="1"/>
  <c r="AC2609" i="3" s="1"/>
  <c r="W2610" i="3"/>
  <c r="AC2610" i="3" a="1"/>
  <c r="AC2610" i="3" s="1"/>
  <c r="W2611" i="3"/>
  <c r="AC2611" i="3" a="1"/>
  <c r="AC2611" i="3" s="1"/>
  <c r="W2612" i="3"/>
  <c r="AC2612" i="3" a="1"/>
  <c r="AC2612" i="3" s="1"/>
  <c r="W2613" i="3"/>
  <c r="AC2613" i="3" a="1"/>
  <c r="AC2613" i="3" s="1"/>
  <c r="W2614" i="3"/>
  <c r="AC2614" i="3" a="1"/>
  <c r="AC2614" i="3" s="1"/>
  <c r="W2615" i="3"/>
  <c r="AC2615" i="3" a="1"/>
  <c r="AC2615" i="3" s="1"/>
  <c r="W2616" i="3"/>
  <c r="AC2616" i="3" a="1"/>
  <c r="AC2616" i="3" s="1"/>
  <c r="W2617" i="3"/>
  <c r="AC2617" i="3" a="1"/>
  <c r="AC2617" i="3" s="1"/>
  <c r="W2618" i="3"/>
  <c r="AC2618" i="3" a="1"/>
  <c r="AC2618" i="3" s="1"/>
  <c r="W2619" i="3"/>
  <c r="AC2619" i="3" a="1"/>
  <c r="AC2619" i="3" s="1"/>
  <c r="W2620" i="3"/>
  <c r="AC2620" i="3" a="1"/>
  <c r="AC2620" i="3" s="1"/>
  <c r="W2621" i="3"/>
  <c r="AC2621" i="3" a="1"/>
  <c r="AC2621" i="3" s="1"/>
  <c r="W2622" i="3"/>
  <c r="AC2622" i="3" a="1"/>
  <c r="AC2622" i="3" s="1"/>
  <c r="W2623" i="3"/>
  <c r="AC2623" i="3" a="1"/>
  <c r="AC2623" i="3" s="1"/>
  <c r="W2624" i="3"/>
  <c r="AC2624" i="3" a="1"/>
  <c r="AC2624" i="3" s="1"/>
  <c r="W2625" i="3"/>
  <c r="AC2625" i="3" a="1"/>
  <c r="AC2625" i="3" s="1"/>
  <c r="W2626" i="3"/>
  <c r="AC2626" i="3" a="1"/>
  <c r="AC2626" i="3" s="1"/>
  <c r="W2627" i="3"/>
  <c r="AC2627" i="3" a="1"/>
  <c r="AC2627" i="3" s="1"/>
  <c r="W2628" i="3"/>
  <c r="AC2628" i="3" a="1"/>
  <c r="AC2628" i="3" s="1"/>
  <c r="W2629" i="3"/>
  <c r="AC2629" i="3" a="1"/>
  <c r="AC2629" i="3" s="1"/>
  <c r="W2630" i="3"/>
  <c r="AC2630" i="3" a="1"/>
  <c r="AC2630" i="3" s="1"/>
  <c r="W2631" i="3"/>
  <c r="AC2631" i="3" a="1"/>
  <c r="AC2631" i="3" s="1"/>
  <c r="W2632" i="3"/>
  <c r="AC2632" i="3" a="1"/>
  <c r="AC2632" i="3" s="1"/>
  <c r="W2633" i="3"/>
  <c r="AC2633" i="3" a="1"/>
  <c r="AC2633" i="3" s="1"/>
  <c r="W2634" i="3"/>
  <c r="AC2634" i="3" a="1"/>
  <c r="AC2634" i="3" s="1"/>
  <c r="W2635" i="3"/>
  <c r="AC2635" i="3" a="1"/>
  <c r="AC2635" i="3" s="1"/>
  <c r="W2636" i="3"/>
  <c r="AC2636" i="3" a="1"/>
  <c r="AC2636" i="3" s="1"/>
  <c r="W2637" i="3"/>
  <c r="AC2637" i="3" a="1"/>
  <c r="AC2637" i="3" s="1"/>
  <c r="W2638" i="3"/>
  <c r="AC2638" i="3" a="1"/>
  <c r="AC2638" i="3" s="1"/>
  <c r="W2639" i="3"/>
  <c r="AC2639" i="3" a="1"/>
  <c r="AC2639" i="3" s="1"/>
  <c r="W2640" i="3"/>
  <c r="AC2640" i="3" a="1"/>
  <c r="AC2640" i="3" s="1"/>
  <c r="W2641" i="3"/>
  <c r="AC2641" i="3" a="1"/>
  <c r="AC2641" i="3" s="1"/>
  <c r="W2642" i="3"/>
  <c r="AC2642" i="3" a="1"/>
  <c r="AC2642" i="3" s="1"/>
  <c r="W2643" i="3"/>
  <c r="AC2643" i="3" a="1"/>
  <c r="AC2643" i="3" s="1"/>
  <c r="W2644" i="3"/>
  <c r="AC2644" i="3" a="1"/>
  <c r="AC2644" i="3" s="1"/>
  <c r="W2645" i="3"/>
  <c r="AC2645" i="3" a="1"/>
  <c r="AC2645" i="3" s="1"/>
  <c r="W2646" i="3"/>
  <c r="AC2646" i="3" a="1"/>
  <c r="AC2646" i="3" s="1"/>
  <c r="W2647" i="3"/>
  <c r="AC2647" i="3" a="1"/>
  <c r="AC2647" i="3" s="1"/>
  <c r="W2648" i="3"/>
  <c r="AC2648" i="3" a="1"/>
  <c r="AC2648" i="3" s="1"/>
  <c r="W2649" i="3"/>
  <c r="AC2649" i="3" a="1"/>
  <c r="AC2649" i="3" s="1"/>
  <c r="W2650" i="3"/>
  <c r="AC2650" i="3" a="1"/>
  <c r="AC2650" i="3" s="1"/>
  <c r="W2651" i="3"/>
  <c r="AC2651" i="3" a="1"/>
  <c r="AC2651" i="3" s="1"/>
  <c r="W2652" i="3"/>
  <c r="AC2652" i="3" a="1"/>
  <c r="AC2652" i="3" s="1"/>
  <c r="W2653" i="3"/>
  <c r="AC2653" i="3" a="1"/>
  <c r="AC2653" i="3" s="1"/>
  <c r="W2654" i="3"/>
  <c r="AC2654" i="3" a="1"/>
  <c r="AC2654" i="3" s="1"/>
  <c r="W2655" i="3"/>
  <c r="AC2655" i="3" a="1"/>
  <c r="AC2655" i="3" s="1"/>
  <c r="W2656" i="3"/>
  <c r="AC2656" i="3" a="1"/>
  <c r="AC2656" i="3" s="1"/>
  <c r="W2657" i="3"/>
  <c r="AC2657" i="3" a="1"/>
  <c r="AC2657" i="3" s="1"/>
  <c r="W2658" i="3"/>
  <c r="AC2658" i="3" a="1"/>
  <c r="AC2658" i="3" s="1"/>
  <c r="W2659" i="3"/>
  <c r="AC2659" i="3" a="1"/>
  <c r="AC2659" i="3" s="1"/>
  <c r="W2660" i="3"/>
  <c r="AC2660" i="3" a="1"/>
  <c r="AC2660" i="3" s="1"/>
  <c r="W2661" i="3"/>
  <c r="AC2661" i="3" a="1"/>
  <c r="AC2661" i="3" s="1"/>
  <c r="W2662" i="3"/>
  <c r="AC2662" i="3" a="1"/>
  <c r="AC2662" i="3" s="1"/>
  <c r="W2663" i="3"/>
  <c r="AC2663" i="3" a="1"/>
  <c r="AC2663" i="3" s="1"/>
  <c r="W2664" i="3"/>
  <c r="AC2664" i="3" a="1"/>
  <c r="AC2664" i="3" s="1"/>
  <c r="W2665" i="3"/>
  <c r="AC2665" i="3" a="1"/>
  <c r="AC2665" i="3" s="1"/>
  <c r="W2666" i="3"/>
  <c r="AC2666" i="3" a="1"/>
  <c r="AC2666" i="3" s="1"/>
  <c r="W2667" i="3"/>
  <c r="AC2667" i="3" a="1"/>
  <c r="AC2667" i="3" s="1"/>
  <c r="W2668" i="3"/>
  <c r="AC2668" i="3" a="1"/>
  <c r="AC2668" i="3" s="1"/>
  <c r="W2669" i="3"/>
  <c r="AC2669" i="3" a="1"/>
  <c r="AC2669" i="3" s="1"/>
  <c r="W2670" i="3"/>
  <c r="AC2670" i="3" a="1"/>
  <c r="AC2670" i="3" s="1"/>
  <c r="W2671" i="3"/>
  <c r="AC2671" i="3" a="1"/>
  <c r="AC2671" i="3" s="1"/>
  <c r="W2672" i="3"/>
  <c r="AC2672" i="3" a="1"/>
  <c r="AC2672" i="3" s="1"/>
  <c r="W2673" i="3"/>
  <c r="AC2673" i="3" a="1"/>
  <c r="AC2673" i="3" s="1"/>
  <c r="W2674" i="3"/>
  <c r="AC2674" i="3" a="1"/>
  <c r="AC2674" i="3" s="1"/>
  <c r="W2675" i="3"/>
  <c r="AC2675" i="3" a="1"/>
  <c r="AC2675" i="3" s="1"/>
  <c r="W2676" i="3"/>
  <c r="AC2676" i="3" a="1"/>
  <c r="AC2676" i="3" s="1"/>
  <c r="W2677" i="3"/>
  <c r="AC2677" i="3" a="1"/>
  <c r="AC2677" i="3" s="1"/>
  <c r="W2678" i="3"/>
  <c r="AC2678" i="3" a="1"/>
  <c r="AC2678" i="3" s="1"/>
  <c r="W2679" i="3"/>
  <c r="AC2679" i="3" a="1"/>
  <c r="AC2679" i="3" s="1"/>
  <c r="W2680" i="3"/>
  <c r="AC2680" i="3" a="1"/>
  <c r="AC2680" i="3" s="1"/>
  <c r="W2681" i="3"/>
  <c r="AC2681" i="3" a="1"/>
  <c r="AC2681" i="3" s="1"/>
  <c r="W2682" i="3"/>
  <c r="AC2682" i="3" a="1"/>
  <c r="AC2682" i="3" s="1"/>
  <c r="W2683" i="3"/>
  <c r="AC2683" i="3" a="1"/>
  <c r="AC2683" i="3" s="1"/>
  <c r="W2684" i="3"/>
  <c r="AC2684" i="3" a="1"/>
  <c r="AC2684" i="3" s="1"/>
  <c r="W2685" i="3"/>
  <c r="AC2685" i="3" a="1"/>
  <c r="AC2685" i="3" s="1"/>
  <c r="W2686" i="3"/>
  <c r="AC2686" i="3" a="1"/>
  <c r="AC2686" i="3" s="1"/>
  <c r="W2687" i="3"/>
  <c r="AC2687" i="3" a="1"/>
  <c r="AC2687" i="3" s="1"/>
  <c r="W2688" i="3"/>
  <c r="AC2688" i="3" a="1"/>
  <c r="AC2688" i="3" s="1"/>
  <c r="W2689" i="3"/>
  <c r="AC2689" i="3" a="1"/>
  <c r="AC2689" i="3" s="1"/>
  <c r="W2690" i="3"/>
  <c r="AC2690" i="3" a="1"/>
  <c r="AC2690" i="3" s="1"/>
  <c r="W2691" i="3"/>
  <c r="AC2691" i="3" a="1"/>
  <c r="AC2691" i="3" s="1"/>
  <c r="W2692" i="3"/>
  <c r="AC2692" i="3" a="1"/>
  <c r="AC2692" i="3" s="1"/>
  <c r="W2693" i="3"/>
  <c r="AC2693" i="3" a="1"/>
  <c r="AC2693" i="3" s="1"/>
  <c r="W2694" i="3"/>
  <c r="AC2694" i="3" a="1"/>
  <c r="AC2694" i="3" s="1"/>
  <c r="W2695" i="3"/>
  <c r="AC2695" i="3" a="1"/>
  <c r="AC2695" i="3" s="1"/>
  <c r="W2696" i="3"/>
  <c r="AC2696" i="3" a="1"/>
  <c r="AC2696" i="3" s="1"/>
  <c r="W2697" i="3"/>
  <c r="AC2697" i="3" a="1"/>
  <c r="AC2697" i="3" s="1"/>
  <c r="W2698" i="3"/>
  <c r="AC2698" i="3" a="1"/>
  <c r="AC2698" i="3" s="1"/>
  <c r="W2699" i="3"/>
  <c r="AC2699" i="3" a="1"/>
  <c r="AC2699" i="3" s="1"/>
  <c r="W2700" i="3"/>
  <c r="AC2700" i="3" a="1"/>
  <c r="AC2700" i="3" s="1"/>
  <c r="W2701" i="3"/>
  <c r="AC2701" i="3" a="1"/>
  <c r="AC2701" i="3" s="1"/>
  <c r="W2702" i="3"/>
  <c r="AC2702" i="3" a="1"/>
  <c r="AC2702" i="3" s="1"/>
  <c r="W2703" i="3"/>
  <c r="AC2703" i="3" a="1"/>
  <c r="AC2703" i="3" s="1"/>
  <c r="W2704" i="3"/>
  <c r="AC2704" i="3" a="1"/>
  <c r="AC2704" i="3" s="1"/>
  <c r="W2705" i="3"/>
  <c r="AC2705" i="3" a="1"/>
  <c r="AC2705" i="3" s="1"/>
  <c r="W2706" i="3"/>
  <c r="AC2706" i="3" a="1"/>
  <c r="AC2706" i="3" s="1"/>
  <c r="W2707" i="3"/>
  <c r="AC2707" i="3" a="1"/>
  <c r="AC2707" i="3" s="1"/>
  <c r="W2708" i="3"/>
  <c r="AC2708" i="3" a="1"/>
  <c r="AC2708" i="3" s="1"/>
  <c r="W2709" i="3"/>
  <c r="AC2709" i="3" a="1"/>
  <c r="AC2709" i="3" s="1"/>
  <c r="W2710" i="3"/>
  <c r="AC2710" i="3" a="1"/>
  <c r="AC2710" i="3" s="1"/>
  <c r="W2711" i="3"/>
  <c r="AC2711" i="3" a="1"/>
  <c r="AC2711" i="3" s="1"/>
  <c r="W2712" i="3"/>
  <c r="AC2712" i="3" a="1"/>
  <c r="AC2712" i="3" s="1"/>
  <c r="W2713" i="3"/>
  <c r="AC2713" i="3" a="1"/>
  <c r="AC2713" i="3" s="1"/>
  <c r="W2714" i="3"/>
  <c r="AC2714" i="3" a="1"/>
  <c r="AC2714" i="3" s="1"/>
  <c r="W2715" i="3"/>
  <c r="AC2715" i="3" a="1"/>
  <c r="AC2715" i="3" s="1"/>
  <c r="W2716" i="3"/>
  <c r="AC2716" i="3" a="1"/>
  <c r="AC2716" i="3" s="1"/>
  <c r="W2717" i="3"/>
  <c r="AC2717" i="3" a="1"/>
  <c r="AC2717" i="3" s="1"/>
  <c r="W2718" i="3"/>
  <c r="AC2718" i="3" a="1"/>
  <c r="AC2718" i="3" s="1"/>
  <c r="W2719" i="3"/>
  <c r="AC2719" i="3" a="1"/>
  <c r="AC2719" i="3" s="1"/>
  <c r="W2720" i="3"/>
  <c r="AC2720" i="3" a="1"/>
  <c r="AC2720" i="3" s="1"/>
  <c r="W2721" i="3"/>
  <c r="AC2721" i="3" a="1"/>
  <c r="AC2721" i="3" s="1"/>
  <c r="W2722" i="3"/>
  <c r="AC2722" i="3" a="1"/>
  <c r="AC2722" i="3" s="1"/>
  <c r="W2723" i="3"/>
  <c r="AC2723" i="3" a="1"/>
  <c r="AC2723" i="3" s="1"/>
  <c r="W2724" i="3"/>
  <c r="AC2724" i="3" a="1"/>
  <c r="AC2724" i="3" s="1"/>
  <c r="W2725" i="3"/>
  <c r="AC2725" i="3" a="1"/>
  <c r="AC2725" i="3" s="1"/>
  <c r="W2726" i="3"/>
  <c r="AC2726" i="3" a="1"/>
  <c r="AC2726" i="3" s="1"/>
  <c r="W2727" i="3"/>
  <c r="AC2727" i="3" a="1"/>
  <c r="AC2727" i="3" s="1"/>
  <c r="W2728" i="3"/>
  <c r="AC2728" i="3" a="1"/>
  <c r="AC2728" i="3" s="1"/>
  <c r="W2729" i="3"/>
  <c r="AC2729" i="3" a="1"/>
  <c r="AC2729" i="3" s="1"/>
  <c r="W2730" i="3"/>
  <c r="AC2730" i="3" a="1"/>
  <c r="AC2730" i="3" s="1"/>
  <c r="W2731" i="3"/>
  <c r="AC2731" i="3" a="1"/>
  <c r="AC2731" i="3" s="1"/>
  <c r="W2732" i="3"/>
  <c r="AC2732" i="3" a="1"/>
  <c r="AC2732" i="3" s="1"/>
  <c r="W2733" i="3"/>
  <c r="AC2733" i="3" a="1"/>
  <c r="AC2733" i="3" s="1"/>
  <c r="W2734" i="3"/>
  <c r="AC2734" i="3" a="1"/>
  <c r="AC2734" i="3" s="1"/>
  <c r="W2735" i="3"/>
  <c r="AC2735" i="3" a="1"/>
  <c r="AC2735" i="3" s="1"/>
  <c r="W2736" i="3"/>
  <c r="AC2736" i="3" a="1"/>
  <c r="AC2736" i="3" s="1"/>
  <c r="W2737" i="3"/>
  <c r="AC2737" i="3" a="1"/>
  <c r="AC2737" i="3" s="1"/>
  <c r="W2738" i="3"/>
  <c r="AC2738" i="3" a="1"/>
  <c r="AC2738" i="3" s="1"/>
  <c r="W2739" i="3"/>
  <c r="AC2739" i="3" a="1"/>
  <c r="AC2739" i="3" s="1"/>
  <c r="W2740" i="3"/>
  <c r="AC2740" i="3" a="1"/>
  <c r="AC2740" i="3" s="1"/>
  <c r="W2741" i="3"/>
  <c r="AC2741" i="3" a="1"/>
  <c r="AC2741" i="3" s="1"/>
  <c r="W2742" i="3"/>
  <c r="AC2742" i="3" a="1"/>
  <c r="AC2742" i="3" s="1"/>
  <c r="W2743" i="3"/>
  <c r="AC2743" i="3" a="1"/>
  <c r="AC2743" i="3" s="1"/>
  <c r="W2744" i="3"/>
  <c r="AC2744" i="3" a="1"/>
  <c r="AC2744" i="3" s="1"/>
  <c r="W2745" i="3"/>
  <c r="AC2745" i="3" a="1"/>
  <c r="AC2745" i="3" s="1"/>
  <c r="W2746" i="3"/>
  <c r="AC2746" i="3" a="1"/>
  <c r="AC2746" i="3" s="1"/>
  <c r="W2747" i="3"/>
  <c r="AC2747" i="3" a="1"/>
  <c r="AC2747" i="3" s="1"/>
  <c r="W2748" i="3"/>
  <c r="AC2748" i="3" a="1"/>
  <c r="AC2748" i="3" s="1"/>
  <c r="W2749" i="3"/>
  <c r="AC2749" i="3" a="1"/>
  <c r="AC2749" i="3" s="1"/>
  <c r="W2750" i="3"/>
  <c r="AC2750" i="3" a="1"/>
  <c r="AC2750" i="3" s="1"/>
  <c r="W2751" i="3"/>
  <c r="AC2751" i="3" a="1"/>
  <c r="AC2751" i="3" s="1"/>
  <c r="W2752" i="3"/>
  <c r="AC2752" i="3" a="1"/>
  <c r="AC2752" i="3" s="1"/>
  <c r="W2753" i="3"/>
  <c r="AC2753" i="3" a="1"/>
  <c r="AC2753" i="3" s="1"/>
  <c r="W2754" i="3"/>
  <c r="AC2754" i="3" a="1"/>
  <c r="AC2754" i="3" s="1"/>
  <c r="W2755" i="3"/>
  <c r="AC2755" i="3" a="1"/>
  <c r="AC2755" i="3" s="1"/>
  <c r="W2756" i="3"/>
  <c r="AC2756" i="3" a="1"/>
  <c r="AC2756" i="3" s="1"/>
  <c r="W2757" i="3"/>
  <c r="AC2757" i="3" a="1"/>
  <c r="AC2757" i="3" s="1"/>
  <c r="W2758" i="3"/>
  <c r="AC2758" i="3" a="1"/>
  <c r="AC2758" i="3" s="1"/>
  <c r="W2759" i="3"/>
  <c r="AC2759" i="3" a="1"/>
  <c r="AC2759" i="3" s="1"/>
  <c r="W2760" i="3"/>
  <c r="AC2760" i="3" a="1"/>
  <c r="AC2760" i="3" s="1"/>
  <c r="W2761" i="3"/>
  <c r="AC2761" i="3" a="1"/>
  <c r="AC2761" i="3" s="1"/>
  <c r="W2762" i="3"/>
  <c r="AC2762" i="3" a="1"/>
  <c r="AC2762" i="3" s="1"/>
  <c r="W2763" i="3"/>
  <c r="AC2763" i="3" a="1"/>
  <c r="AC2763" i="3" s="1"/>
  <c r="W2764" i="3"/>
  <c r="AC2764" i="3" a="1"/>
  <c r="AC2764" i="3" s="1"/>
  <c r="W2765" i="3"/>
  <c r="AC2765" i="3" a="1"/>
  <c r="AC2765" i="3" s="1"/>
  <c r="W2766" i="3"/>
  <c r="AC2766" i="3" a="1"/>
  <c r="AC2766" i="3" s="1"/>
  <c r="W2767" i="3"/>
  <c r="AC2767" i="3" a="1"/>
  <c r="AC2767" i="3" s="1"/>
  <c r="W2768" i="3"/>
  <c r="AC2768" i="3" a="1"/>
  <c r="AC2768" i="3" s="1"/>
  <c r="W2769" i="3"/>
  <c r="AC2769" i="3" a="1"/>
  <c r="AC2769" i="3" s="1"/>
  <c r="W2770" i="3"/>
  <c r="AC2770" i="3" a="1"/>
  <c r="AC2770" i="3" s="1"/>
  <c r="W2771" i="3"/>
  <c r="AC2771" i="3" a="1"/>
  <c r="AC2771" i="3" s="1"/>
  <c r="W2772" i="3"/>
  <c r="AC2772" i="3" a="1"/>
  <c r="AC2772" i="3" s="1"/>
  <c r="W2773" i="3"/>
  <c r="AC2773" i="3" a="1"/>
  <c r="AC2773" i="3" s="1"/>
  <c r="W2774" i="3"/>
  <c r="AC2774" i="3" a="1"/>
  <c r="AC2774" i="3" s="1"/>
  <c r="W2775" i="3"/>
  <c r="AC2775" i="3" a="1"/>
  <c r="AC2775" i="3" s="1"/>
  <c r="W2776" i="3"/>
  <c r="AC2776" i="3" a="1"/>
  <c r="AC2776" i="3" s="1"/>
  <c r="W2777" i="3"/>
  <c r="AC2777" i="3" a="1"/>
  <c r="AC2777" i="3" s="1"/>
  <c r="W2778" i="3"/>
  <c r="AC2778" i="3" a="1"/>
  <c r="AC2778" i="3" s="1"/>
  <c r="W2779" i="3"/>
  <c r="AC2779" i="3" a="1"/>
  <c r="AC2779" i="3" s="1"/>
  <c r="W2780" i="3"/>
  <c r="AC2780" i="3" a="1"/>
  <c r="AC2780" i="3" s="1"/>
  <c r="W2781" i="3"/>
  <c r="AC2781" i="3" a="1"/>
  <c r="AC2781" i="3" s="1"/>
  <c r="W2782" i="3"/>
  <c r="AC2782" i="3" a="1"/>
  <c r="AC2782" i="3" s="1"/>
  <c r="W2783" i="3"/>
  <c r="AC2783" i="3" a="1"/>
  <c r="AC2783" i="3" s="1"/>
  <c r="W2784" i="3"/>
  <c r="AC2784" i="3" a="1"/>
  <c r="AC2784" i="3" s="1"/>
  <c r="W2785" i="3"/>
  <c r="AC2785" i="3" a="1"/>
  <c r="AC2785" i="3" s="1"/>
  <c r="W2786" i="3"/>
  <c r="AC2786" i="3" a="1"/>
  <c r="AC2786" i="3" s="1"/>
  <c r="W2787" i="3"/>
  <c r="AC2787" i="3" a="1"/>
  <c r="AC2787" i="3" s="1"/>
  <c r="W2788" i="3"/>
  <c r="AC2788" i="3" a="1"/>
  <c r="AC2788" i="3" s="1"/>
  <c r="W2789" i="3"/>
  <c r="AC2789" i="3" a="1"/>
  <c r="AC2789" i="3" s="1"/>
  <c r="W2790" i="3"/>
  <c r="AC2790" i="3" a="1"/>
  <c r="AC2790" i="3" s="1"/>
  <c r="W2791" i="3"/>
  <c r="AC2791" i="3" a="1"/>
  <c r="AC2791" i="3" s="1"/>
  <c r="W2792" i="3"/>
  <c r="AC2792" i="3" a="1"/>
  <c r="AC2792" i="3" s="1"/>
  <c r="W2793" i="3"/>
  <c r="AC2793" i="3" a="1"/>
  <c r="AC2793" i="3" s="1"/>
  <c r="W2794" i="3"/>
  <c r="AC2794" i="3" a="1"/>
  <c r="AC2794" i="3" s="1"/>
  <c r="W2795" i="3"/>
  <c r="AC2795" i="3" a="1"/>
  <c r="AC2795" i="3" s="1"/>
  <c r="W2796" i="3"/>
  <c r="AC2796" i="3" a="1"/>
  <c r="AC2796" i="3" s="1"/>
  <c r="W2797" i="3"/>
  <c r="AC2797" i="3" a="1"/>
  <c r="AC2797" i="3" s="1"/>
  <c r="W2798" i="3"/>
  <c r="AC2798" i="3" a="1"/>
  <c r="AC2798" i="3" s="1"/>
  <c r="W2799" i="3"/>
  <c r="AC2799" i="3" a="1"/>
  <c r="AC2799" i="3" s="1"/>
  <c r="W2800" i="3"/>
  <c r="AC2800" i="3" a="1"/>
  <c r="AC2800" i="3" s="1"/>
  <c r="W2801" i="3"/>
  <c r="AC2801" i="3" a="1"/>
  <c r="AC2801" i="3" s="1"/>
  <c r="W2802" i="3"/>
  <c r="AC2802" i="3" a="1"/>
  <c r="AC2802" i="3" s="1"/>
  <c r="W2803" i="3"/>
  <c r="AC2803" i="3" a="1"/>
  <c r="AC2803" i="3" s="1"/>
  <c r="W2804" i="3"/>
  <c r="AC2804" i="3" a="1"/>
  <c r="AC2804" i="3" s="1"/>
  <c r="W2805" i="3"/>
  <c r="AC2805" i="3" a="1"/>
  <c r="AC2805" i="3" s="1"/>
  <c r="W2806" i="3"/>
  <c r="AC2806" i="3" a="1"/>
  <c r="AC2806" i="3" s="1"/>
  <c r="W2807" i="3"/>
  <c r="AC2807" i="3" a="1"/>
  <c r="AC2807" i="3" s="1"/>
  <c r="W2808" i="3"/>
  <c r="AC2808" i="3" a="1"/>
  <c r="AC2808" i="3" s="1"/>
  <c r="W2809" i="3"/>
  <c r="AC2809" i="3" a="1"/>
  <c r="AC2809" i="3" s="1"/>
  <c r="W2810" i="3"/>
  <c r="AC2810" i="3" a="1"/>
  <c r="AC2810" i="3" s="1"/>
  <c r="W2811" i="3"/>
  <c r="AC2811" i="3" a="1"/>
  <c r="AC2811" i="3" s="1"/>
  <c r="W2812" i="3"/>
  <c r="AC2812" i="3" a="1"/>
  <c r="AC2812" i="3" s="1"/>
  <c r="W2813" i="3"/>
  <c r="AC2813" i="3" a="1"/>
  <c r="AC2813" i="3" s="1"/>
  <c r="W2814" i="3"/>
  <c r="AC2814" i="3" a="1"/>
  <c r="AC2814" i="3" s="1"/>
  <c r="W2815" i="3"/>
  <c r="AC2815" i="3" a="1"/>
  <c r="AC2815" i="3" s="1"/>
  <c r="W2816" i="3"/>
  <c r="AC2816" i="3" a="1"/>
  <c r="AC2816" i="3" s="1"/>
  <c r="W2817" i="3"/>
  <c r="AC2817" i="3" a="1"/>
  <c r="AC2817" i="3" s="1"/>
  <c r="W2818" i="3"/>
  <c r="AC2818" i="3" a="1"/>
  <c r="AC2818" i="3" s="1"/>
  <c r="W2819" i="3"/>
  <c r="AC2819" i="3" a="1"/>
  <c r="AC2819" i="3" s="1"/>
  <c r="W2820" i="3"/>
  <c r="AC2820" i="3" a="1"/>
  <c r="AC2820" i="3" s="1"/>
  <c r="W2821" i="3"/>
  <c r="AC2821" i="3" a="1"/>
  <c r="AC2821" i="3" s="1"/>
  <c r="W2822" i="3"/>
  <c r="AC2822" i="3" a="1"/>
  <c r="AC2822" i="3" s="1"/>
  <c r="W2823" i="3"/>
  <c r="AC2823" i="3" a="1"/>
  <c r="AC2823" i="3" s="1"/>
  <c r="W2824" i="3"/>
  <c r="AC2824" i="3" a="1"/>
  <c r="AC2824" i="3" s="1"/>
  <c r="W2825" i="3"/>
  <c r="AC2825" i="3" a="1"/>
  <c r="AC2825" i="3" s="1"/>
  <c r="W2826" i="3"/>
  <c r="AC2826" i="3" a="1"/>
  <c r="AC2826" i="3" s="1"/>
  <c r="W2827" i="3"/>
  <c r="AC2827" i="3" a="1"/>
  <c r="AC2827" i="3" s="1"/>
  <c r="W2828" i="3"/>
  <c r="AC2828" i="3" a="1"/>
  <c r="AC2828" i="3" s="1"/>
  <c r="W2829" i="3"/>
  <c r="AC2829" i="3" a="1"/>
  <c r="AC2829" i="3" s="1"/>
  <c r="W2830" i="3"/>
  <c r="AC2830" i="3" a="1"/>
  <c r="AC2830" i="3" s="1"/>
  <c r="W2831" i="3"/>
  <c r="AC2831" i="3" a="1"/>
  <c r="AC2831" i="3" s="1"/>
  <c r="W2832" i="3"/>
  <c r="AC2832" i="3" a="1"/>
  <c r="AC2832" i="3" s="1"/>
  <c r="W2833" i="3"/>
  <c r="AC2833" i="3" a="1"/>
  <c r="AC2833" i="3" s="1"/>
  <c r="W2834" i="3"/>
  <c r="AC2834" i="3" a="1"/>
  <c r="AC2834" i="3" s="1"/>
  <c r="W2835" i="3"/>
  <c r="AC2835" i="3" a="1"/>
  <c r="AC2835" i="3" s="1"/>
  <c r="W2836" i="3"/>
  <c r="AC2836" i="3" a="1"/>
  <c r="AC2836" i="3" s="1"/>
  <c r="W2837" i="3"/>
  <c r="AC2837" i="3" a="1"/>
  <c r="AC2837" i="3" s="1"/>
  <c r="W2838" i="3"/>
  <c r="AC2838" i="3" a="1"/>
  <c r="AC2838" i="3" s="1"/>
  <c r="W2839" i="3"/>
  <c r="AC2839" i="3" a="1"/>
  <c r="AC2839" i="3" s="1"/>
  <c r="W2840" i="3"/>
  <c r="AC2840" i="3" a="1"/>
  <c r="AC2840" i="3" s="1"/>
  <c r="W2841" i="3"/>
  <c r="AC2841" i="3" a="1"/>
  <c r="AC2841" i="3" s="1"/>
  <c r="W2842" i="3"/>
  <c r="AC2842" i="3" a="1"/>
  <c r="AC2842" i="3" s="1"/>
  <c r="W2843" i="3"/>
  <c r="AC2843" i="3" a="1"/>
  <c r="AC2843" i="3" s="1"/>
  <c r="W2844" i="3"/>
  <c r="AC2844" i="3" a="1"/>
  <c r="AC2844" i="3" s="1"/>
  <c r="W2845" i="3"/>
  <c r="AC2845" i="3" a="1"/>
  <c r="AC2845" i="3" s="1"/>
  <c r="W2846" i="3"/>
  <c r="AC2846" i="3" a="1"/>
  <c r="AC2846" i="3" s="1"/>
  <c r="W2847" i="3"/>
  <c r="AC2847" i="3" a="1"/>
  <c r="AC2847" i="3" s="1"/>
  <c r="W2848" i="3"/>
  <c r="AC2848" i="3" a="1"/>
  <c r="AC2848" i="3" s="1"/>
  <c r="W2849" i="3"/>
  <c r="AC2849" i="3" a="1"/>
  <c r="AC2849" i="3" s="1"/>
  <c r="W2850" i="3"/>
  <c r="AC2850" i="3" a="1"/>
  <c r="AC2850" i="3" s="1"/>
  <c r="W2851" i="3"/>
  <c r="AC2851" i="3" a="1"/>
  <c r="AC2851" i="3" s="1"/>
  <c r="W2852" i="3"/>
  <c r="AC2852" i="3" a="1"/>
  <c r="AC2852" i="3" s="1"/>
  <c r="W2853" i="3"/>
  <c r="AC2853" i="3" a="1"/>
  <c r="AC2853" i="3" s="1"/>
  <c r="W2854" i="3"/>
  <c r="AC2854" i="3" a="1"/>
  <c r="AC2854" i="3" s="1"/>
  <c r="W2855" i="3"/>
  <c r="AC2855" i="3" a="1"/>
  <c r="AC2855" i="3" s="1"/>
  <c r="W2856" i="3"/>
  <c r="AC2856" i="3" a="1"/>
  <c r="AC2856" i="3" s="1"/>
  <c r="W2857" i="3"/>
  <c r="AC2857" i="3" a="1"/>
  <c r="AC2857" i="3" s="1"/>
  <c r="W2858" i="3"/>
  <c r="AC2858" i="3" a="1"/>
  <c r="AC2858" i="3" s="1"/>
  <c r="W2859" i="3"/>
  <c r="AC2859" i="3" a="1"/>
  <c r="AC2859" i="3" s="1"/>
  <c r="W2860" i="3"/>
  <c r="AC2860" i="3" a="1"/>
  <c r="AC2860" i="3" s="1"/>
  <c r="W2861" i="3"/>
  <c r="AC2861" i="3" a="1"/>
  <c r="AC2861" i="3" s="1"/>
  <c r="W2862" i="3"/>
  <c r="AC2862" i="3" a="1"/>
  <c r="AC2862" i="3" s="1"/>
  <c r="W2863" i="3"/>
  <c r="AC2863" i="3" a="1"/>
  <c r="AC2863" i="3" s="1"/>
  <c r="W2864" i="3"/>
  <c r="AC2864" i="3" a="1"/>
  <c r="AC2864" i="3" s="1"/>
  <c r="W2865" i="3"/>
  <c r="AC2865" i="3" a="1"/>
  <c r="AC2865" i="3" s="1"/>
  <c r="W2866" i="3"/>
  <c r="AC2866" i="3" a="1"/>
  <c r="AC2866" i="3" s="1"/>
  <c r="W2867" i="3"/>
  <c r="AC2867" i="3" a="1"/>
  <c r="AC2867" i="3" s="1"/>
  <c r="W2868" i="3"/>
  <c r="AC2868" i="3" a="1"/>
  <c r="AC2868" i="3" s="1"/>
  <c r="W2869" i="3"/>
  <c r="AC2869" i="3" a="1"/>
  <c r="AC2869" i="3" s="1"/>
  <c r="W2870" i="3"/>
  <c r="AC2870" i="3" a="1"/>
  <c r="AC2870" i="3" s="1"/>
  <c r="W2871" i="3"/>
  <c r="AC2871" i="3" a="1"/>
  <c r="AC2871" i="3" s="1"/>
  <c r="W2872" i="3"/>
  <c r="AC2872" i="3" a="1"/>
  <c r="AC2872" i="3" s="1"/>
  <c r="W2873" i="3"/>
  <c r="AC2873" i="3" a="1"/>
  <c r="AC2873" i="3" s="1"/>
  <c r="W2874" i="3"/>
  <c r="AC2874" i="3" a="1"/>
  <c r="AC2874" i="3" s="1"/>
  <c r="W2875" i="3"/>
  <c r="AC2875" i="3" a="1"/>
  <c r="AC2875" i="3" s="1"/>
  <c r="W2876" i="3"/>
  <c r="AC2876" i="3" a="1"/>
  <c r="AC2876" i="3" s="1"/>
  <c r="W2877" i="3"/>
  <c r="AC2877" i="3" a="1"/>
  <c r="AC2877" i="3" s="1"/>
  <c r="W2878" i="3"/>
  <c r="AC2878" i="3" a="1"/>
  <c r="AC2878" i="3" s="1"/>
  <c r="W2879" i="3"/>
  <c r="AC2879" i="3" a="1"/>
  <c r="AC2879" i="3" s="1"/>
  <c r="W2880" i="3"/>
  <c r="AC2880" i="3" a="1"/>
  <c r="AC2880" i="3" s="1"/>
  <c r="W2881" i="3"/>
  <c r="AC2881" i="3" a="1"/>
  <c r="AC2881" i="3" s="1"/>
  <c r="W2882" i="3"/>
  <c r="AC2882" i="3" a="1"/>
  <c r="AC2882" i="3" s="1"/>
  <c r="W2883" i="3"/>
  <c r="AC2883" i="3" a="1"/>
  <c r="AC2883" i="3" s="1"/>
  <c r="W2884" i="3"/>
  <c r="AC2884" i="3" a="1"/>
  <c r="AC2884" i="3" s="1"/>
  <c r="W2885" i="3"/>
  <c r="AC2885" i="3" a="1"/>
  <c r="AC2885" i="3" s="1"/>
  <c r="W2886" i="3"/>
  <c r="AC2886" i="3" a="1"/>
  <c r="AC2886" i="3" s="1"/>
  <c r="W2887" i="3"/>
  <c r="AC2887" i="3" a="1"/>
  <c r="AC2887" i="3" s="1"/>
  <c r="W2888" i="3"/>
  <c r="AC2888" i="3" a="1"/>
  <c r="AC2888" i="3" s="1"/>
  <c r="W2889" i="3"/>
  <c r="AC2889" i="3" a="1"/>
  <c r="AC2889" i="3" s="1"/>
  <c r="W2890" i="3"/>
  <c r="AC2890" i="3" a="1"/>
  <c r="AC2890" i="3" s="1"/>
  <c r="W2891" i="3"/>
  <c r="AC2891" i="3" a="1"/>
  <c r="AC2891" i="3" s="1"/>
  <c r="W2892" i="3"/>
  <c r="AC2892" i="3" a="1"/>
  <c r="AC2892" i="3" s="1"/>
  <c r="W2893" i="3"/>
  <c r="AC2893" i="3" a="1"/>
  <c r="AC2893" i="3" s="1"/>
  <c r="W2894" i="3"/>
  <c r="AC2894" i="3" a="1"/>
  <c r="AC2894" i="3" s="1"/>
  <c r="W2895" i="3"/>
  <c r="AC2895" i="3" a="1"/>
  <c r="AC2895" i="3" s="1"/>
  <c r="W2896" i="3"/>
  <c r="AC2896" i="3" a="1"/>
  <c r="AC2896" i="3" s="1"/>
  <c r="W2897" i="3"/>
  <c r="AC2897" i="3" a="1"/>
  <c r="AC2897" i="3" s="1"/>
  <c r="W2898" i="3"/>
  <c r="AC2898" i="3" a="1"/>
  <c r="AC2898" i="3" s="1"/>
  <c r="W2899" i="3"/>
  <c r="AC2899" i="3" a="1"/>
  <c r="AC2899" i="3" s="1"/>
  <c r="W2900" i="3"/>
  <c r="AC2900" i="3" a="1"/>
  <c r="AC2900" i="3" s="1"/>
  <c r="W2901" i="3"/>
  <c r="AC2901" i="3" a="1"/>
  <c r="AC2901" i="3" s="1"/>
  <c r="W2902" i="3"/>
  <c r="AC2902" i="3" a="1"/>
  <c r="AC2902" i="3" s="1"/>
  <c r="W2903" i="3"/>
  <c r="AC2903" i="3" a="1"/>
  <c r="AC2903" i="3" s="1"/>
  <c r="W2904" i="3"/>
  <c r="AC2904" i="3" a="1"/>
  <c r="AC2904" i="3" s="1"/>
  <c r="W2905" i="3"/>
  <c r="AC2905" i="3" a="1"/>
  <c r="AC2905" i="3" s="1"/>
  <c r="W2906" i="3"/>
  <c r="AC2906" i="3" a="1"/>
  <c r="AC2906" i="3" s="1"/>
  <c r="W2907" i="3"/>
  <c r="AC2907" i="3" a="1"/>
  <c r="AC2907" i="3" s="1"/>
  <c r="W2908" i="3"/>
  <c r="AC2908" i="3" a="1"/>
  <c r="AC2908" i="3" s="1"/>
  <c r="W2909" i="3"/>
  <c r="AC2909" i="3" a="1"/>
  <c r="AC2909" i="3" s="1"/>
  <c r="W2910" i="3"/>
  <c r="AC2910" i="3" a="1"/>
  <c r="AC2910" i="3" s="1"/>
  <c r="W2911" i="3"/>
  <c r="AC2911" i="3" a="1"/>
  <c r="AC2911" i="3" s="1"/>
  <c r="W2912" i="3"/>
  <c r="AC2912" i="3" a="1"/>
  <c r="AC2912" i="3" s="1"/>
  <c r="W2913" i="3"/>
  <c r="AC2913" i="3" a="1"/>
  <c r="AC2913" i="3" s="1"/>
  <c r="W2914" i="3"/>
  <c r="AC2914" i="3" a="1"/>
  <c r="AC2914" i="3" s="1"/>
  <c r="W2915" i="3"/>
  <c r="AC2915" i="3" a="1"/>
  <c r="AC2915" i="3" s="1"/>
  <c r="W2916" i="3"/>
  <c r="AC2916" i="3" a="1"/>
  <c r="AC2916" i="3" s="1"/>
  <c r="W2917" i="3"/>
  <c r="AC2917" i="3" a="1"/>
  <c r="AC2917" i="3" s="1"/>
  <c r="W2918" i="3"/>
  <c r="AC2918" i="3" a="1"/>
  <c r="AC2918" i="3" s="1"/>
  <c r="W2919" i="3"/>
  <c r="AC2919" i="3" a="1"/>
  <c r="AC2919" i="3" s="1"/>
  <c r="W2920" i="3"/>
  <c r="AC2920" i="3" a="1"/>
  <c r="AC2920" i="3" s="1"/>
  <c r="W2921" i="3"/>
  <c r="AC2921" i="3" a="1"/>
  <c r="AC2921" i="3" s="1"/>
  <c r="W2922" i="3"/>
  <c r="AC2922" i="3" a="1"/>
  <c r="AC2922" i="3" s="1"/>
  <c r="W2923" i="3"/>
  <c r="AC2923" i="3" a="1"/>
  <c r="AC2923" i="3" s="1"/>
  <c r="W2924" i="3"/>
  <c r="AC2924" i="3" a="1"/>
  <c r="AC2924" i="3" s="1"/>
  <c r="W2925" i="3"/>
  <c r="AC2925" i="3" a="1"/>
  <c r="AC2925" i="3" s="1"/>
  <c r="W2926" i="3"/>
  <c r="AC2926" i="3" a="1"/>
  <c r="AC2926" i="3" s="1"/>
  <c r="W2927" i="3"/>
  <c r="AC2927" i="3" a="1"/>
  <c r="AC2927" i="3" s="1"/>
  <c r="W2928" i="3"/>
  <c r="AC2928" i="3" a="1"/>
  <c r="AC2928" i="3" s="1"/>
  <c r="W2929" i="3"/>
  <c r="AC2929" i="3" a="1"/>
  <c r="AC2929" i="3" s="1"/>
  <c r="W2930" i="3"/>
  <c r="AC2930" i="3" a="1"/>
  <c r="AC2930" i="3" s="1"/>
  <c r="W2931" i="3"/>
  <c r="AC2931" i="3" a="1"/>
  <c r="AC2931" i="3" s="1"/>
  <c r="W2932" i="3"/>
  <c r="AC2932" i="3" a="1"/>
  <c r="AC2932" i="3" s="1"/>
  <c r="W2933" i="3"/>
  <c r="AC2933" i="3" a="1"/>
  <c r="AC2933" i="3" s="1"/>
  <c r="W2934" i="3"/>
  <c r="AC2934" i="3" a="1"/>
  <c r="AC2934" i="3" s="1"/>
  <c r="W2935" i="3"/>
  <c r="AC2935" i="3" a="1"/>
  <c r="AC2935" i="3" s="1"/>
  <c r="W2936" i="3"/>
  <c r="AC2936" i="3" a="1"/>
  <c r="AC2936" i="3" s="1"/>
  <c r="W2937" i="3"/>
  <c r="AC2937" i="3" a="1"/>
  <c r="AC2937" i="3" s="1"/>
  <c r="W2938" i="3"/>
  <c r="AC2938" i="3" a="1"/>
  <c r="AC2938" i="3" s="1"/>
  <c r="W2939" i="3"/>
  <c r="AC2939" i="3" a="1"/>
  <c r="AC2939" i="3" s="1"/>
  <c r="W2940" i="3"/>
  <c r="AC2940" i="3" a="1"/>
  <c r="AC2940" i="3" s="1"/>
  <c r="W2941" i="3"/>
  <c r="AC2941" i="3" a="1"/>
  <c r="AC2941" i="3" s="1"/>
  <c r="W2942" i="3"/>
  <c r="AC2942" i="3" a="1"/>
  <c r="AC2942" i="3" s="1"/>
  <c r="W2943" i="3"/>
  <c r="AC2943" i="3" a="1"/>
  <c r="AC2943" i="3" s="1"/>
  <c r="W2944" i="3"/>
  <c r="AC2944" i="3" a="1"/>
  <c r="AC2944" i="3" s="1"/>
  <c r="W2945" i="3"/>
  <c r="AC2945" i="3" a="1"/>
  <c r="AC2945" i="3" s="1"/>
  <c r="W2946" i="3"/>
  <c r="AC2946" i="3" a="1"/>
  <c r="AC2946" i="3" s="1"/>
  <c r="W2947" i="3"/>
  <c r="AC2947" i="3" a="1"/>
  <c r="AC2947" i="3" s="1"/>
  <c r="W2948" i="3"/>
  <c r="AC2948" i="3" a="1"/>
  <c r="AC2948" i="3" s="1"/>
  <c r="W2949" i="3"/>
  <c r="AC2949" i="3" a="1"/>
  <c r="AC2949" i="3" s="1"/>
  <c r="W2950" i="3"/>
  <c r="AC2950" i="3" a="1"/>
  <c r="AC2950" i="3" s="1"/>
  <c r="W2951" i="3"/>
  <c r="AC2951" i="3" a="1"/>
  <c r="AC2951" i="3" s="1"/>
  <c r="W2952" i="3"/>
  <c r="AC2952" i="3" a="1"/>
  <c r="AC2952" i="3" s="1"/>
  <c r="W2953" i="3"/>
  <c r="AC2953" i="3" a="1"/>
  <c r="AC2953" i="3" s="1"/>
  <c r="W2954" i="3"/>
  <c r="AC2954" i="3" a="1"/>
  <c r="AC2954" i="3" s="1"/>
  <c r="W2955" i="3"/>
  <c r="AC2955" i="3" a="1"/>
  <c r="AC2955" i="3" s="1"/>
  <c r="W2956" i="3"/>
  <c r="AC2956" i="3" a="1"/>
  <c r="AC2956" i="3" s="1"/>
  <c r="W2957" i="3"/>
  <c r="AC2957" i="3" a="1"/>
  <c r="AC2957" i="3" s="1"/>
  <c r="W2958" i="3"/>
  <c r="AC2958" i="3" a="1"/>
  <c r="AC2958" i="3" s="1"/>
  <c r="W2959" i="3"/>
  <c r="AC2959" i="3" a="1"/>
  <c r="AC2959" i="3" s="1"/>
  <c r="W2960" i="3"/>
  <c r="AC2960" i="3" a="1"/>
  <c r="AC2960" i="3" s="1"/>
  <c r="W2961" i="3"/>
  <c r="AC2961" i="3" a="1"/>
  <c r="AC2961" i="3" s="1"/>
  <c r="W2962" i="3"/>
  <c r="AC2962" i="3" a="1"/>
  <c r="AC2962" i="3" s="1"/>
  <c r="W2963" i="3"/>
  <c r="AC2963" i="3" a="1"/>
  <c r="AC2963" i="3" s="1"/>
  <c r="W2964" i="3"/>
  <c r="AC2964" i="3" a="1"/>
  <c r="AC2964" i="3" s="1"/>
  <c r="W2965" i="3"/>
  <c r="AC2965" i="3" a="1"/>
  <c r="AC2965" i="3" s="1"/>
  <c r="W2966" i="3"/>
  <c r="AC2966" i="3" a="1"/>
  <c r="AC2966" i="3" s="1"/>
  <c r="W2967" i="3"/>
  <c r="AC2967" i="3" a="1"/>
  <c r="AC2967" i="3" s="1"/>
  <c r="W2968" i="3"/>
  <c r="AC2968" i="3" a="1"/>
  <c r="AC2968" i="3" s="1"/>
  <c r="W2969" i="3"/>
  <c r="AC2969" i="3" a="1"/>
  <c r="AC2969" i="3" s="1"/>
  <c r="W2970" i="3"/>
  <c r="AC2970" i="3" a="1"/>
  <c r="AC2970" i="3" s="1"/>
  <c r="W2971" i="3"/>
  <c r="AC2971" i="3" a="1"/>
  <c r="AC2971" i="3" s="1"/>
  <c r="W2972" i="3"/>
  <c r="AC2972" i="3" a="1"/>
  <c r="AC2972" i="3" s="1"/>
  <c r="W2973" i="3"/>
  <c r="AC2973" i="3" a="1"/>
  <c r="AC2973" i="3" s="1"/>
  <c r="W2974" i="3"/>
  <c r="AC2974" i="3" a="1"/>
  <c r="AC2974" i="3" s="1"/>
  <c r="W2975" i="3"/>
  <c r="AC2975" i="3" a="1"/>
  <c r="AC2975" i="3" s="1"/>
  <c r="W2976" i="3"/>
  <c r="AC2976" i="3" a="1"/>
  <c r="AC2976" i="3" s="1"/>
  <c r="W2977" i="3"/>
  <c r="AC2977" i="3" a="1"/>
  <c r="AC2977" i="3" s="1"/>
  <c r="W2978" i="3"/>
  <c r="AC2978" i="3" a="1"/>
  <c r="AC2978" i="3" s="1"/>
  <c r="W2979" i="3"/>
  <c r="AC2979" i="3" a="1"/>
  <c r="AC2979" i="3" s="1"/>
  <c r="W2980" i="3"/>
  <c r="AC2980" i="3" a="1"/>
  <c r="AC2980" i="3" s="1"/>
  <c r="W2981" i="3"/>
  <c r="AC2981" i="3" a="1"/>
  <c r="AC2981" i="3" s="1"/>
  <c r="W2982" i="3"/>
  <c r="AC2982" i="3" a="1"/>
  <c r="AC2982" i="3" s="1"/>
  <c r="W2983" i="3"/>
  <c r="AC2983" i="3" a="1"/>
  <c r="AC2983" i="3" s="1"/>
  <c r="W2984" i="3"/>
  <c r="AC2984" i="3" a="1"/>
  <c r="AC2984" i="3" s="1"/>
  <c r="W2985" i="3"/>
  <c r="AC2985" i="3" a="1"/>
  <c r="AC2985" i="3" s="1"/>
  <c r="W2986" i="3"/>
  <c r="AC2986" i="3" a="1"/>
  <c r="AC2986" i="3" s="1"/>
  <c r="W2987" i="3"/>
  <c r="AC2987" i="3" a="1"/>
  <c r="AC2987" i="3" s="1"/>
  <c r="W2988" i="3"/>
  <c r="AC2988" i="3" a="1"/>
  <c r="AC2988" i="3" s="1"/>
  <c r="W2989" i="3"/>
  <c r="AC2989" i="3" a="1"/>
  <c r="AC2989" i="3" s="1"/>
  <c r="W2990" i="3"/>
  <c r="AC2990" i="3" a="1"/>
  <c r="AC2990" i="3" s="1"/>
  <c r="W2991" i="3"/>
  <c r="AC2991" i="3" a="1"/>
  <c r="AC2991" i="3" s="1"/>
  <c r="W2992" i="3"/>
  <c r="AC2992" i="3" a="1"/>
  <c r="AC2992" i="3" s="1"/>
  <c r="W2993" i="3"/>
  <c r="AC2993" i="3" a="1"/>
  <c r="AC2993" i="3" s="1"/>
  <c r="W2994" i="3"/>
  <c r="AC2994" i="3" a="1"/>
  <c r="AC2994" i="3" s="1"/>
  <c r="W2995" i="3"/>
  <c r="AC2995" i="3" a="1"/>
  <c r="AC2995" i="3" s="1"/>
  <c r="W2996" i="3"/>
  <c r="AC2996" i="3" a="1"/>
  <c r="AC2996" i="3" s="1"/>
  <c r="W2997" i="3"/>
  <c r="AC2997" i="3" a="1"/>
  <c r="AC2997" i="3" s="1"/>
  <c r="W2998" i="3"/>
  <c r="AC2998" i="3" a="1"/>
  <c r="AC2998" i="3" s="1"/>
  <c r="W2999" i="3"/>
  <c r="AC2999" i="3" a="1"/>
  <c r="AC2999" i="3" s="1"/>
  <c r="W3000" i="3"/>
  <c r="AC3000" i="3" a="1"/>
  <c r="AC3000" i="3" s="1"/>
  <c r="W3001" i="3"/>
  <c r="AC3001" i="3" a="1"/>
  <c r="AC3001" i="3" s="1"/>
  <c r="W3002" i="3"/>
  <c r="AC3002" i="3" a="1"/>
  <c r="AC3002" i="3" s="1"/>
  <c r="W3003" i="3"/>
  <c r="AC3003" i="3" a="1"/>
  <c r="AC3003" i="3" s="1"/>
  <c r="W3004" i="3"/>
  <c r="AC3004" i="3" a="1"/>
  <c r="AC3004" i="3" s="1"/>
  <c r="W3005" i="3"/>
  <c r="AC3005" i="3" a="1"/>
  <c r="AC3005" i="3" s="1"/>
  <c r="W3006" i="3"/>
  <c r="AC3006" i="3" a="1"/>
  <c r="AC3006" i="3" s="1"/>
  <c r="W3007" i="3"/>
  <c r="AC3007" i="3" a="1"/>
  <c r="AC3007" i="3" s="1"/>
  <c r="W3008" i="3"/>
  <c r="AC3008" i="3" a="1"/>
  <c r="AC3008" i="3" s="1"/>
  <c r="W3009" i="3"/>
  <c r="AC3009" i="3" a="1"/>
  <c r="AC3009" i="3" s="1"/>
  <c r="W3010" i="3"/>
  <c r="AC3010" i="3" a="1"/>
  <c r="AC3010" i="3" s="1"/>
  <c r="W3011" i="3"/>
  <c r="AC3011" i="3" a="1"/>
  <c r="AC3011" i="3" s="1"/>
  <c r="W3012" i="3"/>
  <c r="AC3012" i="3" a="1"/>
  <c r="AC3012" i="3" s="1"/>
  <c r="W3013" i="3"/>
  <c r="AC3013" i="3" a="1"/>
  <c r="AC3013" i="3" s="1"/>
  <c r="W3014" i="3"/>
  <c r="AC3014" i="3" a="1"/>
  <c r="AC3014" i="3" s="1"/>
  <c r="W3015" i="3"/>
  <c r="AC3015" i="3" a="1"/>
  <c r="AC3015" i="3" s="1"/>
  <c r="W3016" i="3"/>
  <c r="AC3016" i="3" a="1"/>
  <c r="AC3016" i="3" s="1"/>
  <c r="W3017" i="3"/>
  <c r="AC3017" i="3" a="1"/>
  <c r="AC3017" i="3" s="1"/>
  <c r="W3018" i="3"/>
  <c r="AC3018" i="3" a="1"/>
  <c r="AC3018" i="3" s="1"/>
  <c r="W3019" i="3"/>
  <c r="AC3019" i="3" a="1"/>
  <c r="AC3019" i="3" s="1"/>
  <c r="W3020" i="3"/>
  <c r="AC3020" i="3" a="1"/>
  <c r="AC3020" i="3" s="1"/>
  <c r="W3021" i="3"/>
  <c r="AC3021" i="3" a="1"/>
  <c r="AC3021" i="3" s="1"/>
  <c r="W3022" i="3"/>
  <c r="AC3022" i="3" a="1"/>
  <c r="AC3022" i="3" s="1"/>
  <c r="W3023" i="3"/>
  <c r="AC3023" i="3" a="1"/>
  <c r="AC3023" i="3" s="1"/>
  <c r="W3024" i="3"/>
  <c r="AC3024" i="3" a="1"/>
  <c r="AC3024" i="3" s="1"/>
  <c r="W3025" i="3"/>
  <c r="AC3025" i="3" a="1"/>
  <c r="AC3025" i="3" s="1"/>
  <c r="W3026" i="3"/>
  <c r="AC3026" i="3" a="1"/>
  <c r="AC3026" i="3" s="1"/>
  <c r="W3027" i="3"/>
  <c r="AC3027" i="3" a="1"/>
  <c r="AC3027" i="3" s="1"/>
  <c r="W3028" i="3"/>
  <c r="AC3028" i="3" a="1"/>
  <c r="AC3028" i="3" s="1"/>
  <c r="W3029" i="3"/>
  <c r="AC3029" i="3" a="1"/>
  <c r="AC3029" i="3" s="1"/>
  <c r="W3030" i="3"/>
  <c r="AC3030" i="3" a="1"/>
  <c r="AC3030" i="3" s="1"/>
  <c r="W3031" i="3"/>
  <c r="AC3031" i="3" a="1"/>
  <c r="AC3031" i="3" s="1"/>
  <c r="W3032" i="3"/>
  <c r="AC3032" i="3" a="1"/>
  <c r="AC3032" i="3" s="1"/>
  <c r="W3033" i="3"/>
  <c r="AC3033" i="3" a="1"/>
  <c r="AC3033" i="3" s="1"/>
  <c r="W3034" i="3"/>
  <c r="AC3034" i="3" a="1"/>
  <c r="AC3034" i="3" s="1"/>
  <c r="W3035" i="3"/>
  <c r="AC3035" i="3" a="1"/>
  <c r="AC3035" i="3" s="1"/>
  <c r="W3036" i="3"/>
  <c r="AC3036" i="3" a="1"/>
  <c r="AC3036" i="3" s="1"/>
  <c r="W3037" i="3"/>
  <c r="AC3037" i="3" a="1"/>
  <c r="AC3037" i="3" s="1"/>
  <c r="W3038" i="3"/>
  <c r="AC3038" i="3" a="1"/>
  <c r="AC3038" i="3" s="1"/>
  <c r="W3039" i="3"/>
  <c r="AC3039" i="3" a="1"/>
  <c r="AC3039" i="3" s="1"/>
  <c r="W3040" i="3"/>
  <c r="AC3040" i="3" a="1"/>
  <c r="AC3040" i="3" s="1"/>
  <c r="W3041" i="3"/>
  <c r="AC3041" i="3" a="1"/>
  <c r="AC3041" i="3" s="1"/>
  <c r="W3042" i="3"/>
  <c r="AC3042" i="3" a="1"/>
  <c r="AC3042" i="3" s="1"/>
  <c r="W3043" i="3"/>
  <c r="AC3043" i="3" a="1"/>
  <c r="AC3043" i="3" s="1"/>
  <c r="W3044" i="3"/>
  <c r="AC3044" i="3" a="1"/>
  <c r="AC3044" i="3" s="1"/>
  <c r="W3045" i="3"/>
  <c r="AC3045" i="3" a="1"/>
  <c r="AC3045" i="3" s="1"/>
  <c r="W3046" i="3"/>
  <c r="AC3046" i="3" a="1"/>
  <c r="AC3046" i="3" s="1"/>
  <c r="W3047" i="3"/>
  <c r="AC3047" i="3" a="1"/>
  <c r="AC3047" i="3" s="1"/>
  <c r="W3048" i="3"/>
  <c r="AC3048" i="3" a="1"/>
  <c r="AC3048" i="3" s="1"/>
  <c r="W3049" i="3"/>
  <c r="AC3049" i="3" a="1"/>
  <c r="AC3049" i="3" s="1"/>
  <c r="W3050" i="3"/>
  <c r="AC3050" i="3" a="1"/>
  <c r="AC3050" i="3" s="1"/>
  <c r="W3051" i="3"/>
  <c r="AC3051" i="3" a="1"/>
  <c r="AC3051" i="3" s="1"/>
  <c r="W3052" i="3"/>
  <c r="AC3052" i="3" a="1"/>
  <c r="AC3052" i="3" s="1"/>
  <c r="W3053" i="3"/>
  <c r="AC3053" i="3" a="1"/>
  <c r="AC3053" i="3" s="1"/>
  <c r="W3054" i="3"/>
  <c r="AC3054" i="3" a="1"/>
  <c r="AC3054" i="3" s="1"/>
  <c r="W3055" i="3"/>
  <c r="AC3055" i="3" a="1"/>
  <c r="AC3055" i="3" s="1"/>
  <c r="W3056" i="3"/>
  <c r="AC3056" i="3" a="1"/>
  <c r="AC3056" i="3" s="1"/>
  <c r="W3057" i="3"/>
  <c r="AC3057" i="3" a="1"/>
  <c r="AC3057" i="3" s="1"/>
  <c r="W3058" i="3"/>
  <c r="AC3058" i="3" a="1"/>
  <c r="AC3058" i="3" s="1"/>
  <c r="W3059" i="3"/>
  <c r="AC3059" i="3" a="1"/>
  <c r="AC3059" i="3" s="1"/>
  <c r="W3060" i="3"/>
  <c r="AC3060" i="3" a="1"/>
  <c r="AC3060" i="3" s="1"/>
  <c r="W3061" i="3"/>
  <c r="AC3061" i="3" a="1"/>
  <c r="AC3061" i="3" s="1"/>
  <c r="W3062" i="3"/>
  <c r="AC3062" i="3" a="1"/>
  <c r="AC3062" i="3" s="1"/>
  <c r="W3063" i="3"/>
  <c r="AC3063" i="3" a="1"/>
  <c r="AC3063" i="3" s="1"/>
  <c r="W3064" i="3"/>
  <c r="AC3064" i="3" a="1"/>
  <c r="AC3064" i="3" s="1"/>
  <c r="W3065" i="3"/>
  <c r="AC3065" i="3" a="1"/>
  <c r="AC3065" i="3" s="1"/>
  <c r="W3066" i="3"/>
  <c r="AC3066" i="3" a="1"/>
  <c r="AC3066" i="3" s="1"/>
  <c r="W3067" i="3"/>
  <c r="AC3067" i="3" a="1"/>
  <c r="AC3067" i="3" s="1"/>
  <c r="W3068" i="3"/>
  <c r="AC3068" i="3" a="1"/>
  <c r="AC3068" i="3" s="1"/>
  <c r="W3069" i="3"/>
  <c r="AC3069" i="3" a="1"/>
  <c r="AC3069" i="3" s="1"/>
  <c r="W3070" i="3"/>
  <c r="AC3070" i="3" a="1"/>
  <c r="AC3070" i="3" s="1"/>
  <c r="W3071" i="3"/>
  <c r="AC3071" i="3" a="1"/>
  <c r="AC3071" i="3" s="1"/>
  <c r="W3072" i="3"/>
  <c r="AC3072" i="3" a="1"/>
  <c r="AC3072" i="3" s="1"/>
  <c r="W3073" i="3"/>
  <c r="AC3073" i="3" a="1"/>
  <c r="AC3073" i="3" s="1"/>
  <c r="W3074" i="3"/>
  <c r="AC3074" i="3" a="1"/>
  <c r="AC3074" i="3" s="1"/>
  <c r="W3075" i="3"/>
  <c r="AC3075" i="3" a="1"/>
  <c r="AC3075" i="3" s="1"/>
  <c r="W3076" i="3"/>
  <c r="AC3076" i="3" a="1"/>
  <c r="AC3076" i="3" s="1"/>
  <c r="W3077" i="3"/>
  <c r="AC3077" i="3" a="1"/>
  <c r="AC3077" i="3" s="1"/>
  <c r="W3078" i="3"/>
  <c r="AC3078" i="3" a="1"/>
  <c r="AC3078" i="3" s="1"/>
  <c r="W3079" i="3"/>
  <c r="AC3079" i="3" a="1"/>
  <c r="AC3079" i="3" s="1"/>
  <c r="W3080" i="3"/>
  <c r="AC3080" i="3" a="1"/>
  <c r="AC3080" i="3" s="1"/>
  <c r="W3081" i="3"/>
  <c r="AC3081" i="3" a="1"/>
  <c r="AC3081" i="3" s="1"/>
  <c r="W3082" i="3"/>
  <c r="AC3082" i="3" a="1"/>
  <c r="AC3082" i="3" s="1"/>
  <c r="W3083" i="3"/>
  <c r="AC3083" i="3" a="1"/>
  <c r="AC3083" i="3" s="1"/>
  <c r="W3084" i="3"/>
  <c r="AC3084" i="3" a="1"/>
  <c r="AC3084" i="3" s="1"/>
  <c r="W3085" i="3"/>
  <c r="AC3085" i="3" a="1"/>
  <c r="AC3085" i="3" s="1"/>
  <c r="W3086" i="3"/>
  <c r="AC3086" i="3" a="1"/>
  <c r="AC3086" i="3" s="1"/>
  <c r="W3087" i="3"/>
  <c r="AC3087" i="3" a="1"/>
  <c r="AC3087" i="3" s="1"/>
  <c r="W3088" i="3"/>
  <c r="AC3088" i="3" a="1"/>
  <c r="AC3088" i="3" s="1"/>
  <c r="W3089" i="3"/>
  <c r="AC3089" i="3" a="1"/>
  <c r="AC3089" i="3" s="1"/>
  <c r="W3090" i="3"/>
  <c r="AC3090" i="3" a="1"/>
  <c r="AC3090" i="3" s="1"/>
  <c r="W3091" i="3"/>
  <c r="AC3091" i="3" a="1"/>
  <c r="AC3091" i="3" s="1"/>
  <c r="W3092" i="3"/>
  <c r="AC3092" i="3" a="1"/>
  <c r="AC3092" i="3" s="1"/>
  <c r="W3093" i="3"/>
  <c r="AC3093" i="3" a="1"/>
  <c r="AC3093" i="3" s="1"/>
  <c r="W3094" i="3"/>
  <c r="AC3094" i="3" a="1"/>
  <c r="AC3094" i="3" s="1"/>
  <c r="W3095" i="3"/>
  <c r="AC3095" i="3" a="1"/>
  <c r="AC3095" i="3" s="1"/>
  <c r="W3096" i="3"/>
  <c r="AC3096" i="3" a="1"/>
  <c r="AC3096" i="3" s="1"/>
  <c r="W3097" i="3"/>
  <c r="AC3097" i="3" a="1"/>
  <c r="AC3097" i="3" s="1"/>
  <c r="W3098" i="3"/>
  <c r="AC3098" i="3" a="1"/>
  <c r="AC3098" i="3" s="1"/>
  <c r="W3099" i="3"/>
  <c r="AC3099" i="3" a="1"/>
  <c r="AC3099" i="3" s="1"/>
  <c r="W3100" i="3"/>
  <c r="AC3100" i="3" a="1"/>
  <c r="AC3100" i="3" s="1"/>
  <c r="W3101" i="3"/>
  <c r="AC3101" i="3" a="1"/>
  <c r="AC3101" i="3" s="1"/>
  <c r="W3102" i="3"/>
  <c r="AC3102" i="3" a="1"/>
  <c r="AC3102" i="3" s="1"/>
  <c r="W3103" i="3"/>
  <c r="AC3103" i="3" a="1"/>
  <c r="AC3103" i="3" s="1"/>
  <c r="W3104" i="3"/>
  <c r="AC3104" i="3" a="1"/>
  <c r="AC3104" i="3" s="1"/>
  <c r="W3105" i="3"/>
  <c r="AC3105" i="3" a="1"/>
  <c r="AC3105" i="3" s="1"/>
  <c r="W3106" i="3"/>
  <c r="AC3106" i="3" a="1"/>
  <c r="AC3106" i="3" s="1"/>
  <c r="W3107" i="3"/>
  <c r="AC3107" i="3" a="1"/>
  <c r="AC3107" i="3" s="1"/>
  <c r="W3108" i="3"/>
  <c r="AC3108" i="3" a="1"/>
  <c r="AC3108" i="3" s="1"/>
  <c r="W3109" i="3"/>
  <c r="AC3109" i="3" a="1"/>
  <c r="AC3109" i="3" s="1"/>
  <c r="W3110" i="3"/>
  <c r="AC3110" i="3" a="1"/>
  <c r="AC3110" i="3" s="1"/>
  <c r="W3111" i="3"/>
  <c r="AC3111" i="3" a="1"/>
  <c r="AC3111" i="3" s="1"/>
  <c r="W3112" i="3"/>
  <c r="AC3112" i="3" a="1"/>
  <c r="AC3112" i="3" s="1"/>
  <c r="W3113" i="3"/>
  <c r="AC3113" i="3" a="1"/>
  <c r="AC3113" i="3" s="1"/>
  <c r="W3114" i="3"/>
  <c r="AC3114" i="3" a="1"/>
  <c r="AC3114" i="3" s="1"/>
  <c r="W3115" i="3"/>
  <c r="AC3115" i="3" a="1"/>
  <c r="AC3115" i="3" s="1"/>
  <c r="W3116" i="3"/>
  <c r="AC3116" i="3" a="1"/>
  <c r="AC3116" i="3" s="1"/>
  <c r="W3117" i="3"/>
  <c r="AC3117" i="3" a="1"/>
  <c r="AC3117" i="3" s="1"/>
  <c r="W3118" i="3"/>
  <c r="AC3118" i="3" a="1"/>
  <c r="AC3118" i="3" s="1"/>
  <c r="W3119" i="3"/>
  <c r="AC3119" i="3" a="1"/>
  <c r="AC3119" i="3" s="1"/>
  <c r="W3120" i="3"/>
  <c r="AC3120" i="3" a="1"/>
  <c r="AC3120" i="3" s="1"/>
  <c r="W3121" i="3"/>
  <c r="AC3121" i="3" a="1"/>
  <c r="AC3121" i="3" s="1"/>
  <c r="W3122" i="3"/>
  <c r="AC3122" i="3" a="1"/>
  <c r="AC3122" i="3" s="1"/>
  <c r="W3123" i="3"/>
  <c r="AC3123" i="3" a="1"/>
  <c r="AC3123" i="3" s="1"/>
  <c r="W3124" i="3"/>
  <c r="AC3124" i="3" a="1"/>
  <c r="AC3124" i="3" s="1"/>
  <c r="W3125" i="3"/>
  <c r="AC3125" i="3" a="1"/>
  <c r="AC3125" i="3" s="1"/>
  <c r="W3126" i="3"/>
  <c r="AC3126" i="3" a="1"/>
  <c r="AC3126" i="3" s="1"/>
  <c r="W3127" i="3"/>
  <c r="AC3127" i="3" a="1"/>
  <c r="AC3127" i="3" s="1"/>
  <c r="W3128" i="3"/>
  <c r="AC3128" i="3" a="1"/>
  <c r="AC3128" i="3" s="1"/>
  <c r="W3129" i="3"/>
  <c r="AC3129" i="3" a="1"/>
  <c r="AC3129" i="3" s="1"/>
  <c r="W3130" i="3"/>
  <c r="AC3130" i="3" a="1"/>
  <c r="AC3130" i="3" s="1"/>
  <c r="W3131" i="3"/>
  <c r="AC3131" i="3" a="1"/>
  <c r="AC3131" i="3" s="1"/>
  <c r="W3132" i="3"/>
  <c r="AC3132" i="3" a="1"/>
  <c r="AC3132" i="3" s="1"/>
  <c r="W3133" i="3"/>
  <c r="AC3133" i="3" a="1"/>
  <c r="AC3133" i="3" s="1"/>
  <c r="W3134" i="3"/>
  <c r="AC3134" i="3" a="1"/>
  <c r="AC3134" i="3" s="1"/>
  <c r="W3135" i="3"/>
  <c r="AC3135" i="3" a="1"/>
  <c r="AC3135" i="3" s="1"/>
  <c r="W3136" i="3"/>
  <c r="AC3136" i="3" a="1"/>
  <c r="AC3136" i="3" s="1"/>
  <c r="W3137" i="3"/>
  <c r="AC3137" i="3" a="1"/>
  <c r="AC3137" i="3" s="1"/>
  <c r="W3138" i="3"/>
  <c r="AC3138" i="3" a="1"/>
  <c r="AC3138" i="3" s="1"/>
  <c r="W3139" i="3"/>
  <c r="AC3139" i="3" a="1"/>
  <c r="AC3139" i="3" s="1"/>
  <c r="W3140" i="3"/>
  <c r="AC3140" i="3" a="1"/>
  <c r="AC3140" i="3" s="1"/>
  <c r="W3141" i="3"/>
  <c r="AC3141" i="3" a="1"/>
  <c r="AC3141" i="3" s="1"/>
  <c r="W3142" i="3"/>
  <c r="AC3142" i="3" a="1"/>
  <c r="AC3142" i="3" s="1"/>
  <c r="W3143" i="3"/>
  <c r="AC3143" i="3" a="1"/>
  <c r="AC3143" i="3" s="1"/>
  <c r="W3144" i="3"/>
  <c r="AC3144" i="3" a="1"/>
  <c r="AC3144" i="3" s="1"/>
  <c r="W3145" i="3"/>
  <c r="AC3145" i="3" a="1"/>
  <c r="AC3145" i="3" s="1"/>
  <c r="W3146" i="3"/>
  <c r="AC3146" i="3" a="1"/>
  <c r="AC3146" i="3" s="1"/>
  <c r="W3147" i="3"/>
  <c r="AC3147" i="3" a="1"/>
  <c r="AC3147" i="3" s="1"/>
  <c r="W3148" i="3"/>
  <c r="AC3148" i="3" a="1"/>
  <c r="AC3148" i="3" s="1"/>
  <c r="W3149" i="3"/>
  <c r="AC3149" i="3" a="1"/>
  <c r="AC3149" i="3" s="1"/>
  <c r="W3150" i="3"/>
  <c r="AC3150" i="3" a="1"/>
  <c r="AC3150" i="3" s="1"/>
  <c r="W3151" i="3"/>
  <c r="AC3151" i="3" a="1"/>
  <c r="AC3151" i="3" s="1"/>
  <c r="W3152" i="3"/>
  <c r="AC3152" i="3" a="1"/>
  <c r="AC3152" i="3" s="1"/>
  <c r="W3153" i="3"/>
  <c r="AC3153" i="3" a="1"/>
  <c r="AC3153" i="3" s="1"/>
  <c r="W3154" i="3"/>
  <c r="AC3154" i="3" a="1"/>
  <c r="AC3154" i="3" s="1"/>
  <c r="W3155" i="3"/>
  <c r="AC3155" i="3" a="1"/>
  <c r="AC3155" i="3" s="1"/>
  <c r="W3156" i="3"/>
  <c r="AC3156" i="3" a="1"/>
  <c r="AC3156" i="3" s="1"/>
  <c r="W3157" i="3"/>
  <c r="AC3157" i="3" a="1"/>
  <c r="AC3157" i="3" s="1"/>
  <c r="W3158" i="3"/>
  <c r="AC3158" i="3" a="1"/>
  <c r="AC3158" i="3" s="1"/>
  <c r="W3159" i="3"/>
  <c r="AC3159" i="3" a="1"/>
  <c r="AC3159" i="3" s="1"/>
  <c r="W3160" i="3"/>
  <c r="AC3160" i="3" a="1"/>
  <c r="AC3160" i="3" s="1"/>
  <c r="W3161" i="3"/>
  <c r="AC3161" i="3" a="1"/>
  <c r="AC3161" i="3" s="1"/>
  <c r="W3162" i="3"/>
  <c r="AC3162" i="3" a="1"/>
  <c r="AC3162" i="3" s="1"/>
  <c r="W3163" i="3"/>
  <c r="AC3163" i="3" a="1"/>
  <c r="AC3163" i="3" s="1"/>
  <c r="W3164" i="3"/>
  <c r="AC3164" i="3" a="1"/>
  <c r="AC3164" i="3" s="1"/>
  <c r="W3165" i="3"/>
  <c r="AC3165" i="3" a="1"/>
  <c r="AC3165" i="3" s="1"/>
  <c r="W3166" i="3"/>
  <c r="AC3166" i="3" a="1"/>
  <c r="AC3166" i="3" s="1"/>
  <c r="W3167" i="3"/>
  <c r="AC3167" i="3" a="1"/>
  <c r="AC3167" i="3" s="1"/>
  <c r="W3168" i="3"/>
  <c r="AC3168" i="3" a="1"/>
  <c r="AC3168" i="3" s="1"/>
  <c r="W3169" i="3"/>
  <c r="AC3169" i="3" a="1"/>
  <c r="AC3169" i="3" s="1"/>
  <c r="W3170" i="3"/>
  <c r="AC3170" i="3" a="1"/>
  <c r="AC3170" i="3" s="1"/>
  <c r="W3171" i="3"/>
  <c r="AC3171" i="3" a="1"/>
  <c r="AC3171" i="3" s="1"/>
  <c r="W3172" i="3"/>
  <c r="AC3172" i="3" a="1"/>
  <c r="AC3172" i="3" s="1"/>
  <c r="W3173" i="3"/>
  <c r="AC3173" i="3" a="1"/>
  <c r="AC3173" i="3" s="1"/>
  <c r="W3174" i="3"/>
  <c r="AC3174" i="3" a="1"/>
  <c r="AC3174" i="3" s="1"/>
  <c r="W3175" i="3"/>
  <c r="AC3175" i="3" a="1"/>
  <c r="AC3175" i="3" s="1"/>
  <c r="W3176" i="3"/>
  <c r="AC3176" i="3" a="1"/>
  <c r="AC3176" i="3" s="1"/>
  <c r="W3177" i="3"/>
  <c r="AC3177" i="3" a="1"/>
  <c r="AC3177" i="3" s="1"/>
  <c r="W3178" i="3"/>
  <c r="AC3178" i="3" a="1"/>
  <c r="AC3178" i="3" s="1"/>
  <c r="W3179" i="3"/>
  <c r="AC3179" i="3" a="1"/>
  <c r="AC3179" i="3" s="1"/>
  <c r="W3180" i="3"/>
  <c r="AC3180" i="3" a="1"/>
  <c r="AC3180" i="3" s="1"/>
  <c r="W3181" i="3"/>
  <c r="AC3181" i="3" a="1"/>
  <c r="AC3181" i="3" s="1"/>
  <c r="W3182" i="3"/>
  <c r="AC3182" i="3" a="1"/>
  <c r="AC3182" i="3" s="1"/>
  <c r="W3183" i="3"/>
  <c r="AC3183" i="3" a="1"/>
  <c r="AC3183" i="3" s="1"/>
  <c r="W3184" i="3"/>
  <c r="AC3184" i="3" a="1"/>
  <c r="AC3184" i="3" s="1"/>
  <c r="W3185" i="3"/>
  <c r="AC3185" i="3" a="1"/>
  <c r="AC3185" i="3" s="1"/>
  <c r="W3186" i="3"/>
  <c r="AC3186" i="3" a="1"/>
  <c r="AC3186" i="3" s="1"/>
  <c r="W3187" i="3"/>
  <c r="AC3187" i="3" a="1"/>
  <c r="AC3187" i="3" s="1"/>
  <c r="W3188" i="3"/>
  <c r="AC3188" i="3" a="1"/>
  <c r="AC3188" i="3" s="1"/>
  <c r="W3189" i="3"/>
  <c r="AC3189" i="3" a="1"/>
  <c r="AC3189" i="3" s="1"/>
  <c r="W3190" i="3"/>
  <c r="AC3190" i="3" a="1"/>
  <c r="AC3190" i="3" s="1"/>
  <c r="W3191" i="3"/>
  <c r="AC3191" i="3" a="1"/>
  <c r="AC3191" i="3" s="1"/>
  <c r="W3192" i="3"/>
  <c r="AC3192" i="3" a="1"/>
  <c r="AC3192" i="3" s="1"/>
  <c r="W3193" i="3"/>
  <c r="AC3193" i="3" a="1"/>
  <c r="AC3193" i="3" s="1"/>
  <c r="W3194" i="3"/>
  <c r="AC3194" i="3" a="1"/>
  <c r="AC3194" i="3" s="1"/>
  <c r="W3195" i="3"/>
  <c r="AC3195" i="3" a="1"/>
  <c r="AC3195" i="3" s="1"/>
  <c r="W3196" i="3"/>
  <c r="AC3196" i="3" a="1"/>
  <c r="AC3196" i="3" s="1"/>
  <c r="W3197" i="3"/>
  <c r="AC3197" i="3" a="1"/>
  <c r="AC3197" i="3" s="1"/>
  <c r="W3198" i="3"/>
  <c r="AC3198" i="3" a="1"/>
  <c r="AC3198" i="3" s="1"/>
  <c r="W3199" i="3"/>
  <c r="AC3199" i="3" a="1"/>
  <c r="AC3199" i="3" s="1"/>
  <c r="W3200" i="3"/>
  <c r="AC3200" i="3" a="1"/>
  <c r="AC3200" i="3" s="1"/>
  <c r="W3201" i="3"/>
  <c r="AC3201" i="3" a="1"/>
  <c r="AC3201" i="3" s="1"/>
  <c r="W3202" i="3"/>
  <c r="AC3202" i="3" a="1"/>
  <c r="AC3202" i="3" s="1"/>
  <c r="W3203" i="3"/>
  <c r="AC3203" i="3" a="1"/>
  <c r="AC3203" i="3" s="1"/>
  <c r="W3204" i="3"/>
  <c r="AC3204" i="3" a="1"/>
  <c r="AC3204" i="3" s="1"/>
  <c r="W3205" i="3"/>
  <c r="AC3205" i="3" a="1"/>
  <c r="AC3205" i="3" s="1"/>
  <c r="W3206" i="3"/>
  <c r="AC3206" i="3" a="1"/>
  <c r="AC3206" i="3" s="1"/>
  <c r="W3207" i="3"/>
  <c r="AC3207" i="3" a="1"/>
  <c r="AC3207" i="3" s="1"/>
  <c r="W3208" i="3"/>
  <c r="AC3208" i="3" a="1"/>
  <c r="AC3208" i="3" s="1"/>
  <c r="W3209" i="3"/>
  <c r="AC3209" i="3" a="1"/>
  <c r="AC3209" i="3" s="1"/>
  <c r="W3210" i="3"/>
  <c r="AC3210" i="3" a="1"/>
  <c r="AC3210" i="3" s="1"/>
  <c r="W3211" i="3"/>
  <c r="AC3211" i="3" a="1"/>
  <c r="AC3211" i="3" s="1"/>
  <c r="W3212" i="3"/>
  <c r="AC3212" i="3" a="1"/>
  <c r="AC3212" i="3" s="1"/>
  <c r="W3213" i="3"/>
  <c r="AC3213" i="3" a="1"/>
  <c r="AC3213" i="3" s="1"/>
  <c r="W3214" i="3"/>
  <c r="AC3214" i="3" a="1"/>
  <c r="AC3214" i="3" s="1"/>
  <c r="W3215" i="3"/>
  <c r="AC3215" i="3" a="1"/>
  <c r="AC3215" i="3" s="1"/>
  <c r="W3216" i="3"/>
  <c r="AC3216" i="3" a="1"/>
  <c r="AC3216" i="3" s="1"/>
  <c r="W3217" i="3"/>
  <c r="AC3217" i="3" a="1"/>
  <c r="AC3217" i="3" s="1"/>
  <c r="W3218" i="3"/>
  <c r="AC3218" i="3" a="1"/>
  <c r="AC3218" i="3" s="1"/>
  <c r="W3219" i="3"/>
  <c r="AC3219" i="3" a="1"/>
  <c r="AC3219" i="3" s="1"/>
  <c r="W3220" i="3"/>
  <c r="AC3220" i="3" a="1"/>
  <c r="AC3220" i="3" s="1"/>
  <c r="W3221" i="3"/>
  <c r="AC3221" i="3" a="1"/>
  <c r="AC3221" i="3" s="1"/>
  <c r="W3222" i="3"/>
  <c r="AC3222" i="3" a="1"/>
  <c r="AC3222" i="3" s="1"/>
  <c r="W3223" i="3"/>
  <c r="AC3223" i="3" a="1"/>
  <c r="AC3223" i="3" s="1"/>
  <c r="W3224" i="3"/>
  <c r="AC3224" i="3" a="1"/>
  <c r="AC3224" i="3" s="1"/>
  <c r="W3225" i="3"/>
  <c r="AC3225" i="3" a="1"/>
  <c r="AC3225" i="3" s="1"/>
  <c r="W3226" i="3"/>
  <c r="AC3226" i="3" a="1"/>
  <c r="AC3226" i="3" s="1"/>
  <c r="W3227" i="3"/>
  <c r="AC3227" i="3" a="1"/>
  <c r="AC3227" i="3" s="1"/>
  <c r="W3228" i="3"/>
  <c r="AC3228" i="3" a="1"/>
  <c r="AC3228" i="3" s="1"/>
  <c r="W3229" i="3"/>
  <c r="AC3229" i="3" a="1"/>
  <c r="AC3229" i="3" s="1"/>
  <c r="W3230" i="3"/>
  <c r="AC3230" i="3" a="1"/>
  <c r="AC3230" i="3" s="1"/>
  <c r="W3231" i="3"/>
  <c r="AC3231" i="3" a="1"/>
  <c r="AC3231" i="3" s="1"/>
  <c r="W3232" i="3"/>
  <c r="AC3232" i="3" a="1"/>
  <c r="AC3232" i="3" s="1"/>
  <c r="W3233" i="3"/>
  <c r="AC3233" i="3" a="1"/>
  <c r="AC3233" i="3" s="1"/>
  <c r="W3234" i="3"/>
  <c r="AC3234" i="3" a="1"/>
  <c r="AC3234" i="3" s="1"/>
  <c r="W3235" i="3"/>
  <c r="AC3235" i="3" a="1"/>
  <c r="AC3235" i="3" s="1"/>
  <c r="W3236" i="3"/>
  <c r="AC3236" i="3" a="1"/>
  <c r="AC3236" i="3" s="1"/>
  <c r="W3237" i="3"/>
  <c r="AC3237" i="3" a="1"/>
  <c r="AC3237" i="3" s="1"/>
  <c r="W3238" i="3"/>
  <c r="AC3238" i="3" a="1"/>
  <c r="AC3238" i="3" s="1"/>
  <c r="W3239" i="3"/>
  <c r="AC3239" i="3" a="1"/>
  <c r="AC3239" i="3" s="1"/>
  <c r="W3240" i="3"/>
  <c r="AC3240" i="3" a="1"/>
  <c r="AC3240" i="3" s="1"/>
  <c r="W3241" i="3"/>
  <c r="AC3241" i="3" a="1"/>
  <c r="AC3241" i="3" s="1"/>
  <c r="W3242" i="3"/>
  <c r="AC3242" i="3" a="1"/>
  <c r="AC3242" i="3" s="1"/>
  <c r="W3243" i="3"/>
  <c r="AC3243" i="3" a="1"/>
  <c r="AC3243" i="3" s="1"/>
  <c r="W3244" i="3"/>
  <c r="AC3244" i="3" a="1"/>
  <c r="AC3244" i="3" s="1"/>
  <c r="W3245" i="3"/>
  <c r="AC3245" i="3" a="1"/>
  <c r="AC3245" i="3" s="1"/>
  <c r="W3246" i="3"/>
  <c r="AC3246" i="3" a="1"/>
  <c r="AC3246" i="3" s="1"/>
  <c r="W3247" i="3"/>
  <c r="AC3247" i="3" a="1"/>
  <c r="AC3247" i="3" s="1"/>
  <c r="W3248" i="3"/>
  <c r="AC3248" i="3" a="1"/>
  <c r="AC3248" i="3" s="1"/>
  <c r="W3249" i="3"/>
  <c r="AC3249" i="3" a="1"/>
  <c r="AC3249" i="3" s="1"/>
  <c r="W3250" i="3"/>
  <c r="AC3250" i="3" a="1"/>
  <c r="AC3250" i="3" s="1"/>
  <c r="W3251" i="3"/>
  <c r="AC3251" i="3" a="1"/>
  <c r="AC3251" i="3" s="1"/>
  <c r="W3252" i="3"/>
  <c r="AC3252" i="3" a="1"/>
  <c r="AC3252" i="3" s="1"/>
  <c r="W3253" i="3"/>
  <c r="AC3253" i="3" a="1"/>
  <c r="AC3253" i="3" s="1"/>
  <c r="W3254" i="3"/>
  <c r="AC3254" i="3" a="1"/>
  <c r="AC3254" i="3" s="1"/>
  <c r="W3255" i="3"/>
  <c r="AC3255" i="3" a="1"/>
  <c r="AC3255" i="3" s="1"/>
  <c r="W3256" i="3"/>
  <c r="AC3256" i="3" a="1"/>
  <c r="AC3256" i="3" s="1"/>
  <c r="W3257" i="3"/>
  <c r="AC3257" i="3" a="1"/>
  <c r="AC3257" i="3" s="1"/>
  <c r="W3258" i="3"/>
  <c r="AC3258" i="3" a="1"/>
  <c r="AC3258" i="3" s="1"/>
  <c r="W3259" i="3"/>
  <c r="AC3259" i="3" a="1"/>
  <c r="AC3259" i="3" s="1"/>
  <c r="W3260" i="3"/>
  <c r="AC3260" i="3" a="1"/>
  <c r="AC3260" i="3" s="1"/>
  <c r="W3261" i="3"/>
  <c r="AC3261" i="3" a="1"/>
  <c r="AC3261" i="3" s="1"/>
  <c r="W3262" i="3"/>
  <c r="AC3262" i="3" a="1"/>
  <c r="AC3262" i="3" s="1"/>
  <c r="W3263" i="3"/>
  <c r="AC3263" i="3" a="1"/>
  <c r="AC3263" i="3" s="1"/>
  <c r="W3264" i="3"/>
  <c r="AC3264" i="3" a="1"/>
  <c r="AC3264" i="3" s="1"/>
  <c r="W3265" i="3"/>
  <c r="AC3265" i="3" a="1"/>
  <c r="AC3265" i="3" s="1"/>
  <c r="W3266" i="3"/>
  <c r="AC3266" i="3" a="1"/>
  <c r="AC3266" i="3" s="1"/>
  <c r="W3267" i="3"/>
  <c r="AC3267" i="3" a="1"/>
  <c r="AC3267" i="3" s="1"/>
  <c r="W3268" i="3"/>
  <c r="AC3268" i="3" a="1"/>
  <c r="AC3268" i="3" s="1"/>
  <c r="W3269" i="3"/>
  <c r="AC3269" i="3" a="1"/>
  <c r="AC3269" i="3" s="1"/>
  <c r="W3270" i="3"/>
  <c r="AC3270" i="3" a="1"/>
  <c r="AC3270" i="3" s="1"/>
  <c r="W3271" i="3"/>
  <c r="AC3271" i="3" a="1"/>
  <c r="AC3271" i="3" s="1"/>
  <c r="W3272" i="3"/>
  <c r="AC3272" i="3" a="1"/>
  <c r="AC3272" i="3" s="1"/>
  <c r="W3273" i="3"/>
  <c r="AC3273" i="3" a="1"/>
  <c r="AC3273" i="3" s="1"/>
  <c r="W3274" i="3"/>
  <c r="AC3274" i="3" a="1"/>
  <c r="AC3274" i="3" s="1"/>
  <c r="W3275" i="3"/>
  <c r="AC3275" i="3" a="1"/>
  <c r="AC3275" i="3" s="1"/>
  <c r="W3276" i="3"/>
  <c r="AC3276" i="3" a="1"/>
  <c r="AC3276" i="3" s="1"/>
  <c r="W3277" i="3"/>
  <c r="AC3277" i="3" a="1"/>
  <c r="AC3277" i="3" s="1"/>
  <c r="W3278" i="3"/>
  <c r="AC3278" i="3" a="1"/>
  <c r="AC3278" i="3" s="1"/>
  <c r="W3279" i="3"/>
  <c r="AC3279" i="3" a="1"/>
  <c r="AC3279" i="3" s="1"/>
  <c r="W3280" i="3"/>
  <c r="AC3280" i="3" a="1"/>
  <c r="AC3280" i="3" s="1"/>
  <c r="W3281" i="3"/>
  <c r="AC3281" i="3" a="1"/>
  <c r="AC3281" i="3" s="1"/>
  <c r="W3282" i="3"/>
  <c r="AC3282" i="3" a="1"/>
  <c r="AC3282" i="3" s="1"/>
  <c r="W3283" i="3"/>
  <c r="AC3283" i="3" a="1"/>
  <c r="AC3283" i="3" s="1"/>
  <c r="W3284" i="3"/>
  <c r="AC3284" i="3" a="1"/>
  <c r="AC3284" i="3" s="1"/>
  <c r="W3285" i="3"/>
  <c r="AC3285" i="3" a="1"/>
  <c r="AC3285" i="3" s="1"/>
  <c r="W3286" i="3"/>
  <c r="AC3286" i="3" a="1"/>
  <c r="AC3286" i="3" s="1"/>
  <c r="W3287" i="3"/>
  <c r="AC3287" i="3" a="1"/>
  <c r="AC3287" i="3" s="1"/>
  <c r="W3288" i="3"/>
  <c r="AC3288" i="3" a="1"/>
  <c r="AC3288" i="3" s="1"/>
  <c r="W3289" i="3"/>
  <c r="AC3289" i="3" a="1"/>
  <c r="AC3289" i="3" s="1"/>
  <c r="W3290" i="3"/>
  <c r="AC3290" i="3" a="1"/>
  <c r="AC3290" i="3" s="1"/>
  <c r="W3291" i="3"/>
  <c r="AC3291" i="3" a="1"/>
  <c r="AC3291" i="3" s="1"/>
  <c r="W3292" i="3"/>
  <c r="AC3292" i="3" a="1"/>
  <c r="AC3292" i="3" s="1"/>
  <c r="W3293" i="3"/>
  <c r="AC3293" i="3" a="1"/>
  <c r="AC3293" i="3" s="1"/>
  <c r="W3294" i="3"/>
  <c r="AC3294" i="3" a="1"/>
  <c r="AC3294" i="3" s="1"/>
  <c r="W3295" i="3"/>
  <c r="AC3295" i="3" a="1"/>
  <c r="AC3295" i="3" s="1"/>
  <c r="W3296" i="3"/>
  <c r="AC3296" i="3" a="1"/>
  <c r="AC3296" i="3" s="1"/>
  <c r="W3297" i="3"/>
  <c r="AC3297" i="3" a="1"/>
  <c r="AC3297" i="3" s="1"/>
  <c r="W3298" i="3"/>
  <c r="AC3298" i="3" a="1"/>
  <c r="AC3298" i="3" s="1"/>
  <c r="W3299" i="3"/>
  <c r="AC3299" i="3" a="1"/>
  <c r="AC3299" i="3" s="1"/>
  <c r="W3300" i="3"/>
  <c r="AC3300" i="3" a="1"/>
  <c r="AC3300" i="3" s="1"/>
  <c r="W3301" i="3"/>
  <c r="AC3301" i="3" a="1"/>
  <c r="AC3301" i="3" s="1"/>
  <c r="W3302" i="3"/>
  <c r="AC3302" i="3" a="1"/>
  <c r="AC3302" i="3" s="1"/>
  <c r="W3303" i="3"/>
  <c r="AC3303" i="3" a="1"/>
  <c r="AC3303" i="3" s="1"/>
  <c r="W3304" i="3"/>
  <c r="AC3304" i="3" a="1"/>
  <c r="AC3304" i="3" s="1"/>
  <c r="W3305" i="3"/>
  <c r="AC3305" i="3" a="1"/>
  <c r="AC3305" i="3" s="1"/>
  <c r="W3306" i="3"/>
  <c r="AC3306" i="3" a="1"/>
  <c r="AC3306" i="3" s="1"/>
  <c r="W3307" i="3"/>
  <c r="AC3307" i="3" a="1"/>
  <c r="AC3307" i="3" s="1"/>
  <c r="W3308" i="3"/>
  <c r="AC3308" i="3" a="1"/>
  <c r="AC3308" i="3" s="1"/>
  <c r="W3309" i="3"/>
  <c r="AC3309" i="3" a="1"/>
  <c r="AC3309" i="3" s="1"/>
  <c r="W3310" i="3"/>
  <c r="AC3310" i="3" a="1"/>
  <c r="AC3310" i="3" s="1"/>
  <c r="W3311" i="3"/>
  <c r="AC3311" i="3" a="1"/>
  <c r="AC3311" i="3" s="1"/>
  <c r="W3312" i="3"/>
  <c r="AC3312" i="3" a="1"/>
  <c r="AC3312" i="3" s="1"/>
  <c r="W3313" i="3"/>
  <c r="AC3313" i="3" a="1"/>
  <c r="AC3313" i="3" s="1"/>
  <c r="W3314" i="3"/>
  <c r="AC3314" i="3" a="1"/>
  <c r="AC3314" i="3" s="1"/>
  <c r="W3315" i="3"/>
  <c r="AC3315" i="3" a="1"/>
  <c r="AC3315" i="3" s="1"/>
  <c r="W3316" i="3"/>
  <c r="AC3316" i="3" a="1"/>
  <c r="AC3316" i="3" s="1"/>
  <c r="W3317" i="3"/>
  <c r="AC3317" i="3" a="1"/>
  <c r="AC3317" i="3" s="1"/>
  <c r="W3318" i="3"/>
  <c r="AC3318" i="3" a="1"/>
  <c r="AC3318" i="3" s="1"/>
  <c r="W3319" i="3"/>
  <c r="AC3319" i="3" a="1"/>
  <c r="AC3319" i="3" s="1"/>
  <c r="W3320" i="3"/>
  <c r="AC3320" i="3" a="1"/>
  <c r="AC3320" i="3" s="1"/>
  <c r="W3321" i="3"/>
  <c r="AC3321" i="3" a="1"/>
  <c r="AC3321" i="3" s="1"/>
  <c r="W3322" i="3"/>
  <c r="AC3322" i="3" a="1"/>
  <c r="AC3322" i="3" s="1"/>
  <c r="W3323" i="3"/>
  <c r="AC3323" i="3" a="1"/>
  <c r="AC3323" i="3" s="1"/>
  <c r="W3324" i="3"/>
  <c r="AC3324" i="3" a="1"/>
  <c r="AC3324" i="3" s="1"/>
  <c r="W3325" i="3"/>
  <c r="AC3325" i="3" a="1"/>
  <c r="AC3325" i="3" s="1"/>
  <c r="W3326" i="3"/>
  <c r="AC3326" i="3" a="1"/>
  <c r="AC3326" i="3" s="1"/>
  <c r="W3327" i="3"/>
  <c r="AC3327" i="3" a="1"/>
  <c r="AC3327" i="3" s="1"/>
  <c r="W3328" i="3"/>
  <c r="AC3328" i="3" a="1"/>
  <c r="AC3328" i="3" s="1"/>
  <c r="W3329" i="3"/>
  <c r="AC3329" i="3" a="1"/>
  <c r="AC3329" i="3" s="1"/>
  <c r="W3330" i="3"/>
  <c r="AC3330" i="3" a="1"/>
  <c r="AC3330" i="3" s="1"/>
  <c r="W3331" i="3"/>
  <c r="AC3331" i="3" a="1"/>
  <c r="AC3331" i="3" s="1"/>
  <c r="W3332" i="3"/>
  <c r="AC3332" i="3" a="1"/>
  <c r="AC3332" i="3" s="1"/>
  <c r="W3333" i="3"/>
  <c r="AC3333" i="3" a="1"/>
  <c r="AC3333" i="3" s="1"/>
  <c r="W3334" i="3"/>
  <c r="AC3334" i="3" a="1"/>
  <c r="AC3334" i="3" s="1"/>
  <c r="W3335" i="3"/>
  <c r="AC3335" i="3" a="1"/>
  <c r="AC3335" i="3" s="1"/>
  <c r="W3336" i="3"/>
  <c r="AC3336" i="3" a="1"/>
  <c r="AC3336" i="3" s="1"/>
  <c r="W3337" i="3"/>
  <c r="AC3337" i="3" a="1"/>
  <c r="AC3337" i="3" s="1"/>
  <c r="W3338" i="3"/>
  <c r="AC3338" i="3" a="1"/>
  <c r="AC3338" i="3" s="1"/>
  <c r="W3339" i="3"/>
  <c r="AC3339" i="3" a="1"/>
  <c r="AC3339" i="3" s="1"/>
  <c r="W3340" i="3"/>
  <c r="AC3340" i="3" a="1"/>
  <c r="AC3340" i="3" s="1"/>
  <c r="W3341" i="3"/>
  <c r="AC3341" i="3" a="1"/>
  <c r="AC3341" i="3" s="1"/>
  <c r="W3342" i="3"/>
  <c r="AC3342" i="3" a="1"/>
  <c r="AC3342" i="3" s="1"/>
  <c r="W3343" i="3"/>
  <c r="AC3343" i="3" a="1"/>
  <c r="AC3343" i="3" s="1"/>
  <c r="W3344" i="3"/>
  <c r="AC3344" i="3" a="1"/>
  <c r="AC3344" i="3" s="1"/>
  <c r="W3345" i="3"/>
  <c r="AC3345" i="3" a="1"/>
  <c r="AC3345" i="3" s="1"/>
  <c r="W3346" i="3"/>
  <c r="AC3346" i="3" a="1"/>
  <c r="AC3346" i="3" s="1"/>
  <c r="W3347" i="3"/>
  <c r="AC3347" i="3" a="1"/>
  <c r="AC3347" i="3" s="1"/>
  <c r="W3348" i="3"/>
  <c r="AC3348" i="3" a="1"/>
  <c r="AC3348" i="3" s="1"/>
  <c r="W3349" i="3"/>
  <c r="AC3349" i="3" a="1"/>
  <c r="AC3349" i="3" s="1"/>
  <c r="W3350" i="3"/>
  <c r="AC3350" i="3" a="1"/>
  <c r="AC3350" i="3" s="1"/>
  <c r="W3351" i="3"/>
  <c r="AC3351" i="3" a="1"/>
  <c r="AC3351" i="3" s="1"/>
  <c r="W3352" i="3"/>
  <c r="AC3352" i="3" a="1"/>
  <c r="AC3352" i="3" s="1"/>
  <c r="W3353" i="3"/>
  <c r="AC3353" i="3" a="1"/>
  <c r="AC3353" i="3" s="1"/>
  <c r="W3354" i="3"/>
  <c r="AC3354" i="3" a="1"/>
  <c r="AC3354" i="3" s="1"/>
  <c r="W3355" i="3"/>
  <c r="AC3355" i="3" a="1"/>
  <c r="AC3355" i="3" s="1"/>
  <c r="W3356" i="3"/>
  <c r="AC3356" i="3" a="1"/>
  <c r="AC3356" i="3" s="1"/>
  <c r="W3357" i="3"/>
  <c r="AC3357" i="3" a="1"/>
  <c r="AC3357" i="3" s="1"/>
  <c r="W3358" i="3"/>
  <c r="AC3358" i="3" a="1"/>
  <c r="AC3358" i="3" s="1"/>
  <c r="W3359" i="3"/>
  <c r="AC3359" i="3" a="1"/>
  <c r="AC3359" i="3" s="1"/>
  <c r="W3360" i="3"/>
  <c r="AC3360" i="3" a="1"/>
  <c r="AC3360" i="3" s="1"/>
  <c r="W3361" i="3"/>
  <c r="AC3361" i="3" a="1"/>
  <c r="AC3361" i="3" s="1"/>
  <c r="W3362" i="3"/>
  <c r="AC3362" i="3" a="1"/>
  <c r="AC3362" i="3" s="1"/>
  <c r="W3363" i="3"/>
  <c r="AC3363" i="3" a="1"/>
  <c r="AC3363" i="3" s="1"/>
  <c r="W3364" i="3"/>
  <c r="AC3364" i="3" a="1"/>
  <c r="AC3364" i="3" s="1"/>
  <c r="W3365" i="3"/>
  <c r="AC3365" i="3" a="1"/>
  <c r="AC3365" i="3" s="1"/>
  <c r="W3366" i="3"/>
  <c r="AC3366" i="3" a="1"/>
  <c r="AC3366" i="3" s="1"/>
  <c r="W3367" i="3"/>
  <c r="AC3367" i="3" a="1"/>
  <c r="AC3367" i="3" s="1"/>
  <c r="W3368" i="3"/>
  <c r="AC3368" i="3" a="1"/>
  <c r="AC3368" i="3" s="1"/>
  <c r="W3369" i="3"/>
  <c r="AC3369" i="3" a="1"/>
  <c r="AC3369" i="3" s="1"/>
  <c r="W3370" i="3"/>
  <c r="AC3370" i="3" a="1"/>
  <c r="AC3370" i="3" s="1"/>
  <c r="W3371" i="3"/>
  <c r="AC3371" i="3" a="1"/>
  <c r="AC3371" i="3" s="1"/>
  <c r="W3372" i="3"/>
  <c r="AC3372" i="3" a="1"/>
  <c r="AC3372" i="3" s="1"/>
  <c r="W3373" i="3"/>
  <c r="AC3373" i="3" a="1"/>
  <c r="AC3373" i="3" s="1"/>
  <c r="W3374" i="3"/>
  <c r="AC3374" i="3" a="1"/>
  <c r="AC3374" i="3" s="1"/>
  <c r="W3375" i="3"/>
  <c r="AC3375" i="3" a="1"/>
  <c r="AC3375" i="3" s="1"/>
  <c r="W3376" i="3"/>
  <c r="AC3376" i="3" a="1"/>
  <c r="AC3376" i="3" s="1"/>
  <c r="W3377" i="3"/>
  <c r="AC3377" i="3" a="1"/>
  <c r="AC3377" i="3" s="1"/>
  <c r="W3378" i="3"/>
  <c r="AC3378" i="3" a="1"/>
  <c r="AC3378" i="3" s="1"/>
  <c r="W3379" i="3"/>
  <c r="AC3379" i="3" a="1"/>
  <c r="AC3379" i="3" s="1"/>
  <c r="W3380" i="3"/>
  <c r="AC3380" i="3" a="1"/>
  <c r="AC3380" i="3" s="1"/>
  <c r="W3381" i="3"/>
  <c r="AC3381" i="3" a="1"/>
  <c r="AC3381" i="3" s="1"/>
  <c r="W3382" i="3"/>
  <c r="AC3382" i="3" a="1"/>
  <c r="AC3382" i="3" s="1"/>
  <c r="W3383" i="3"/>
  <c r="AC3383" i="3" a="1"/>
  <c r="AC3383" i="3" s="1"/>
  <c r="W3384" i="3"/>
  <c r="AC3384" i="3" a="1"/>
  <c r="AC3384" i="3" s="1"/>
  <c r="W3385" i="3"/>
  <c r="AC3385" i="3" a="1"/>
  <c r="AC3385" i="3" s="1"/>
  <c r="W3386" i="3"/>
  <c r="AC3386" i="3" a="1"/>
  <c r="AC3386" i="3" s="1"/>
  <c r="W3387" i="3"/>
  <c r="AC3387" i="3" a="1"/>
  <c r="AC3387" i="3" s="1"/>
  <c r="W3388" i="3"/>
  <c r="AC3388" i="3" a="1"/>
  <c r="AC3388" i="3" s="1"/>
  <c r="W3389" i="3"/>
  <c r="AC3389" i="3" a="1"/>
  <c r="AC3389" i="3" s="1"/>
  <c r="W3390" i="3"/>
  <c r="AC3390" i="3" a="1"/>
  <c r="AC3390" i="3" s="1"/>
  <c r="W3391" i="3"/>
  <c r="AC3391" i="3" a="1"/>
  <c r="AC3391" i="3" s="1"/>
  <c r="W3392" i="3"/>
  <c r="AC3392" i="3" a="1"/>
  <c r="AC3392" i="3" s="1"/>
  <c r="W3393" i="3"/>
  <c r="AC3393" i="3" a="1"/>
  <c r="AC3393" i="3" s="1"/>
  <c r="W3394" i="3"/>
  <c r="AC3394" i="3" a="1"/>
  <c r="AC3394" i="3" s="1"/>
  <c r="W3395" i="3"/>
  <c r="AC3395" i="3" a="1"/>
  <c r="AC3395" i="3" s="1"/>
  <c r="W3396" i="3"/>
  <c r="AC3396" i="3" a="1"/>
  <c r="AC3396" i="3" s="1"/>
  <c r="W3397" i="3"/>
  <c r="AC3397" i="3" a="1"/>
  <c r="AC3397" i="3" s="1"/>
  <c r="W3398" i="3"/>
  <c r="AC3398" i="3" a="1"/>
  <c r="AC3398" i="3" s="1"/>
  <c r="W3399" i="3"/>
  <c r="AC3399" i="3" a="1"/>
  <c r="AC3399" i="3" s="1"/>
  <c r="W3400" i="3"/>
  <c r="AC3400" i="3" a="1"/>
  <c r="AC3400" i="3" s="1"/>
  <c r="W3401" i="3"/>
  <c r="AC3401" i="3" a="1"/>
  <c r="AC3401" i="3" s="1"/>
  <c r="W3402" i="3"/>
  <c r="AC3402" i="3" a="1"/>
  <c r="AC3402" i="3" s="1"/>
  <c r="W3403" i="3"/>
  <c r="AC3403" i="3" a="1"/>
  <c r="AC3403" i="3" s="1"/>
  <c r="W3404" i="3"/>
  <c r="AC3404" i="3" a="1"/>
  <c r="AC3404" i="3" s="1"/>
  <c r="W3405" i="3"/>
  <c r="AC3405" i="3" a="1"/>
  <c r="AC3405" i="3" s="1"/>
  <c r="W3406" i="3"/>
  <c r="AC3406" i="3" a="1"/>
  <c r="AC3406" i="3" s="1"/>
  <c r="W3407" i="3"/>
  <c r="AC3407" i="3" a="1"/>
  <c r="AC3407" i="3" s="1"/>
  <c r="W3408" i="3"/>
  <c r="AC3408" i="3" a="1"/>
  <c r="AC3408" i="3" s="1"/>
  <c r="W3409" i="3"/>
  <c r="AC3409" i="3" a="1"/>
  <c r="AC3409" i="3" s="1"/>
  <c r="W3410" i="3"/>
  <c r="AC3410" i="3" a="1"/>
  <c r="AC3410" i="3" s="1"/>
  <c r="W3411" i="3"/>
  <c r="AC3411" i="3" a="1"/>
  <c r="AC3411" i="3" s="1"/>
  <c r="W3412" i="3"/>
  <c r="AC3412" i="3" a="1"/>
  <c r="AC3412" i="3" s="1"/>
  <c r="W3413" i="3"/>
  <c r="AC3413" i="3" a="1"/>
  <c r="AC3413" i="3" s="1"/>
  <c r="W3414" i="3"/>
  <c r="AC3414" i="3" a="1"/>
  <c r="AC3414" i="3" s="1"/>
  <c r="W3415" i="3"/>
  <c r="AC3415" i="3" a="1"/>
  <c r="AC3415" i="3" s="1"/>
  <c r="W3416" i="3"/>
  <c r="AC3416" i="3" a="1"/>
  <c r="AC3416" i="3" s="1"/>
  <c r="W3417" i="3"/>
  <c r="AC3417" i="3" a="1"/>
  <c r="AC3417" i="3" s="1"/>
  <c r="W3418" i="3"/>
  <c r="AC3418" i="3" a="1"/>
  <c r="AC3418" i="3" s="1"/>
  <c r="W3419" i="3"/>
  <c r="AC3419" i="3" a="1"/>
  <c r="AC3419" i="3" s="1"/>
  <c r="W3420" i="3"/>
  <c r="AC3420" i="3" a="1"/>
  <c r="AC3420" i="3" s="1"/>
  <c r="W3421" i="3"/>
  <c r="AC3421" i="3" a="1"/>
  <c r="AC3421" i="3" s="1"/>
  <c r="W3422" i="3"/>
  <c r="AC3422" i="3" a="1"/>
  <c r="AC3422" i="3" s="1"/>
  <c r="W3423" i="3"/>
  <c r="AC3423" i="3" a="1"/>
  <c r="AC3423" i="3" s="1"/>
  <c r="W3424" i="3"/>
  <c r="AC3424" i="3" a="1"/>
  <c r="AC3424" i="3" s="1"/>
  <c r="W3425" i="3"/>
  <c r="AC3425" i="3" a="1"/>
  <c r="AC3425" i="3" s="1"/>
  <c r="W3426" i="3"/>
  <c r="AC3426" i="3" a="1"/>
  <c r="AC3426" i="3" s="1"/>
  <c r="W3427" i="3"/>
  <c r="AC3427" i="3" a="1"/>
  <c r="AC3427" i="3" s="1"/>
  <c r="W3428" i="3"/>
  <c r="AC3428" i="3" a="1"/>
  <c r="AC3428" i="3" s="1"/>
  <c r="W3429" i="3"/>
  <c r="AC3429" i="3" a="1"/>
  <c r="AC3429" i="3" s="1"/>
  <c r="W3430" i="3"/>
  <c r="AC3430" i="3" a="1"/>
  <c r="AC3430" i="3" s="1"/>
  <c r="W3431" i="3"/>
  <c r="AC3431" i="3" a="1"/>
  <c r="AC3431" i="3" s="1"/>
  <c r="W3432" i="3"/>
  <c r="AC3432" i="3" a="1"/>
  <c r="AC3432" i="3" s="1"/>
  <c r="W3433" i="3"/>
  <c r="AC3433" i="3" a="1"/>
  <c r="AC3433" i="3" s="1"/>
  <c r="W3434" i="3"/>
  <c r="AC3434" i="3" a="1"/>
  <c r="AC3434" i="3" s="1"/>
  <c r="W3435" i="3"/>
  <c r="AC3435" i="3" a="1"/>
  <c r="AC3435" i="3" s="1"/>
  <c r="W3436" i="3"/>
  <c r="AC3436" i="3" a="1"/>
  <c r="AC3436" i="3" s="1"/>
  <c r="W3437" i="3"/>
  <c r="AC3437" i="3" a="1"/>
  <c r="AC3437" i="3" s="1"/>
  <c r="W3438" i="3"/>
  <c r="AC3438" i="3" a="1"/>
  <c r="AC3438" i="3" s="1"/>
  <c r="W3439" i="3"/>
  <c r="AC3439" i="3" a="1"/>
  <c r="AC3439" i="3" s="1"/>
  <c r="W3440" i="3"/>
  <c r="AC3440" i="3" a="1"/>
  <c r="AC3440" i="3" s="1"/>
  <c r="W3441" i="3"/>
  <c r="AC3441" i="3" a="1"/>
  <c r="AC3441" i="3" s="1"/>
  <c r="W3442" i="3"/>
  <c r="AC3442" i="3" a="1"/>
  <c r="AC3442" i="3" s="1"/>
  <c r="W3443" i="3"/>
  <c r="AC3443" i="3" a="1"/>
  <c r="AC3443" i="3" s="1"/>
  <c r="W3444" i="3"/>
  <c r="AC3444" i="3" a="1"/>
  <c r="AC3444" i="3" s="1"/>
  <c r="W3445" i="3"/>
  <c r="AC3445" i="3" a="1"/>
  <c r="AC3445" i="3" s="1"/>
  <c r="W3446" i="3"/>
  <c r="AC3446" i="3" a="1"/>
  <c r="AC3446" i="3" s="1"/>
  <c r="W3447" i="3"/>
  <c r="AC3447" i="3" a="1"/>
  <c r="AC3447" i="3" s="1"/>
  <c r="W3448" i="3"/>
  <c r="AC3448" i="3" a="1"/>
  <c r="AC3448" i="3" s="1"/>
  <c r="W3449" i="3"/>
  <c r="AC3449" i="3" a="1"/>
  <c r="AC3449" i="3" s="1"/>
  <c r="W3450" i="3"/>
  <c r="AC3450" i="3" a="1"/>
  <c r="AC3450" i="3" s="1"/>
  <c r="W3451" i="3"/>
  <c r="AC3451" i="3" a="1"/>
  <c r="AC3451" i="3" s="1"/>
  <c r="W3452" i="3"/>
  <c r="AC3452" i="3" a="1"/>
  <c r="AC3452" i="3" s="1"/>
  <c r="W3453" i="3"/>
  <c r="AC3453" i="3" a="1"/>
  <c r="AC3453" i="3" s="1"/>
  <c r="W3454" i="3"/>
  <c r="AC3454" i="3" a="1"/>
  <c r="AC3454" i="3" s="1"/>
  <c r="W3455" i="3"/>
  <c r="AC3455" i="3" a="1"/>
  <c r="AC3455" i="3" s="1"/>
  <c r="W3456" i="3"/>
  <c r="AC3456" i="3" a="1"/>
  <c r="AC3456" i="3" s="1"/>
  <c r="W3457" i="3"/>
  <c r="AC3457" i="3" a="1"/>
  <c r="AC3457" i="3" s="1"/>
  <c r="W3458" i="3"/>
  <c r="AC3458" i="3" a="1"/>
  <c r="AC3458" i="3" s="1"/>
  <c r="W3459" i="3"/>
  <c r="AC3459" i="3" a="1"/>
  <c r="AC3459" i="3" s="1"/>
  <c r="W3460" i="3"/>
  <c r="AC3460" i="3" a="1"/>
  <c r="AC3460" i="3" s="1"/>
  <c r="W3461" i="3"/>
  <c r="AC3461" i="3" a="1"/>
  <c r="AC3461" i="3" s="1"/>
  <c r="W3462" i="3"/>
  <c r="AC3462" i="3" a="1"/>
  <c r="AC3462" i="3" s="1"/>
  <c r="W3463" i="3"/>
  <c r="AC3463" i="3" a="1"/>
  <c r="AC3463" i="3" s="1"/>
  <c r="W3464" i="3"/>
  <c r="AC3464" i="3" a="1"/>
  <c r="AC3464" i="3" s="1"/>
  <c r="W3465" i="3"/>
  <c r="AC3465" i="3" a="1"/>
  <c r="AC3465" i="3" s="1"/>
  <c r="W3466" i="3"/>
  <c r="AC3466" i="3" a="1"/>
  <c r="AC3466" i="3" s="1"/>
  <c r="W3467" i="3"/>
  <c r="AC3467" i="3" a="1"/>
  <c r="AC3467" i="3" s="1"/>
  <c r="W3468" i="3"/>
  <c r="AC3468" i="3" a="1"/>
  <c r="AC3468" i="3" s="1"/>
  <c r="W3469" i="3"/>
  <c r="AC3469" i="3" a="1"/>
  <c r="AC3469" i="3" s="1"/>
  <c r="W3470" i="3"/>
  <c r="AC3470" i="3" a="1"/>
  <c r="AC3470" i="3" s="1"/>
  <c r="W3471" i="3"/>
  <c r="AC3471" i="3" a="1"/>
  <c r="AC3471" i="3" s="1"/>
  <c r="W3472" i="3"/>
  <c r="AC3472" i="3" a="1"/>
  <c r="AC3472" i="3" s="1"/>
  <c r="W3473" i="3"/>
  <c r="AC3473" i="3" a="1"/>
  <c r="AC3473" i="3" s="1"/>
  <c r="W3474" i="3"/>
  <c r="AC3474" i="3" a="1"/>
  <c r="AC3474" i="3" s="1"/>
  <c r="W3475" i="3"/>
  <c r="AC3475" i="3" a="1"/>
  <c r="AC3475" i="3" s="1"/>
  <c r="W3476" i="3"/>
  <c r="AC3476" i="3" a="1"/>
  <c r="AC3476" i="3" s="1"/>
  <c r="W3477" i="3"/>
  <c r="AC3477" i="3" a="1"/>
  <c r="AC3477" i="3" s="1"/>
  <c r="W3478" i="3"/>
  <c r="AC3478" i="3" a="1"/>
  <c r="AC3478" i="3" s="1"/>
  <c r="W3479" i="3"/>
  <c r="AC3479" i="3" a="1"/>
  <c r="AC3479" i="3" s="1"/>
  <c r="W3480" i="3"/>
  <c r="AC3480" i="3" a="1"/>
  <c r="AC3480" i="3" s="1"/>
  <c r="W3481" i="3"/>
  <c r="AC3481" i="3" a="1"/>
  <c r="AC3481" i="3" s="1"/>
  <c r="W3482" i="3"/>
  <c r="AC3482" i="3" a="1"/>
  <c r="AC3482" i="3" s="1"/>
  <c r="W3483" i="3"/>
  <c r="AC3483" i="3" a="1"/>
  <c r="AC3483" i="3" s="1"/>
  <c r="W3484" i="3"/>
  <c r="AC3484" i="3" a="1"/>
  <c r="AC3484" i="3" s="1"/>
  <c r="W3485" i="3"/>
  <c r="AC3485" i="3" a="1"/>
  <c r="AC3485" i="3" s="1"/>
  <c r="W3486" i="3"/>
  <c r="AC3486" i="3" a="1"/>
  <c r="AC3486" i="3" s="1"/>
  <c r="W3487" i="3"/>
  <c r="AC3487" i="3" a="1"/>
  <c r="AC3487" i="3" s="1"/>
  <c r="W3488" i="3"/>
  <c r="AC3488" i="3" a="1"/>
  <c r="AC3488" i="3" s="1"/>
  <c r="W3489" i="3"/>
  <c r="AC3489" i="3" a="1"/>
  <c r="AC3489" i="3" s="1"/>
  <c r="W3490" i="3"/>
  <c r="AC3490" i="3" a="1"/>
  <c r="AC3490" i="3" s="1"/>
  <c r="W3491" i="3"/>
  <c r="AC3491" i="3" a="1"/>
  <c r="AC3491" i="3" s="1"/>
  <c r="W3492" i="3"/>
  <c r="AC3492" i="3" a="1"/>
  <c r="AC3492" i="3" s="1"/>
  <c r="W3493" i="3"/>
  <c r="AC3493" i="3" a="1"/>
  <c r="AC3493" i="3" s="1"/>
  <c r="W3494" i="3"/>
  <c r="AC3494" i="3" a="1"/>
  <c r="AC3494" i="3" s="1"/>
  <c r="W3495" i="3"/>
  <c r="AC3495" i="3" a="1"/>
  <c r="AC3495" i="3" s="1"/>
  <c r="W3496" i="3"/>
  <c r="AC3496" i="3" a="1"/>
  <c r="AC3496" i="3" s="1"/>
  <c r="W3497" i="3"/>
  <c r="AC3497" i="3" a="1"/>
  <c r="AC3497" i="3" s="1"/>
  <c r="W3498" i="3"/>
  <c r="AC3498" i="3" a="1"/>
  <c r="AC3498" i="3" s="1"/>
  <c r="W3499" i="3"/>
  <c r="AC3499" i="3" a="1"/>
  <c r="AC3499" i="3" s="1"/>
  <c r="W3500" i="3"/>
  <c r="AC3500" i="3" a="1"/>
  <c r="AC3500" i="3" s="1"/>
  <c r="W3501" i="3"/>
  <c r="AC3501" i="3" a="1"/>
  <c r="AC3501" i="3" s="1"/>
  <c r="W3502" i="3"/>
  <c r="AC3502" i="3" a="1"/>
  <c r="AC3502" i="3" s="1"/>
  <c r="W3503" i="3"/>
  <c r="AC3503" i="3" a="1"/>
  <c r="AC3503" i="3" s="1"/>
  <c r="W3504" i="3"/>
  <c r="AC3504" i="3" a="1"/>
  <c r="AC3504" i="3" s="1"/>
  <c r="W3505" i="3"/>
  <c r="AC3505" i="3" a="1"/>
  <c r="AC3505" i="3" s="1"/>
  <c r="W3506" i="3"/>
  <c r="AC3506" i="3" a="1"/>
  <c r="AC3506" i="3" s="1"/>
  <c r="W3507" i="3"/>
  <c r="AC3507" i="3" a="1"/>
  <c r="AC3507" i="3" s="1"/>
  <c r="W3508" i="3"/>
  <c r="AC3508" i="3" a="1"/>
  <c r="AC3508" i="3" s="1"/>
  <c r="W3509" i="3"/>
  <c r="AC3509" i="3" a="1"/>
  <c r="AC3509" i="3" s="1"/>
  <c r="W3510" i="3"/>
  <c r="AC3510" i="3" a="1"/>
  <c r="AC3510" i="3" s="1"/>
  <c r="W3511" i="3"/>
  <c r="AC3511" i="3" a="1"/>
  <c r="AC3511" i="3" s="1"/>
  <c r="W3512" i="3"/>
  <c r="AC3512" i="3" a="1"/>
  <c r="AC3512" i="3" s="1"/>
  <c r="W3513" i="3"/>
  <c r="AC3513" i="3" a="1"/>
  <c r="AC3513" i="3" s="1"/>
  <c r="W3514" i="3"/>
  <c r="AC3514" i="3" a="1"/>
  <c r="AC3514" i="3" s="1"/>
  <c r="W3515" i="3"/>
  <c r="AC3515" i="3" a="1"/>
  <c r="AC3515" i="3" s="1"/>
  <c r="W3516" i="3"/>
  <c r="AC3516" i="3" a="1"/>
  <c r="AC3516" i="3" s="1"/>
  <c r="W3517" i="3"/>
  <c r="AC3517" i="3" a="1"/>
  <c r="AC3517" i="3" s="1"/>
  <c r="W3518" i="3"/>
  <c r="AC3518" i="3" a="1"/>
  <c r="AC3518" i="3" s="1"/>
  <c r="W3519" i="3"/>
  <c r="AC3519" i="3" a="1"/>
  <c r="AC3519" i="3" s="1"/>
  <c r="W3520" i="3"/>
  <c r="AC3520" i="3" a="1"/>
  <c r="AC3520" i="3" s="1"/>
  <c r="W3521" i="3"/>
  <c r="AC3521" i="3" a="1"/>
  <c r="AC3521" i="3" s="1"/>
  <c r="W3522" i="3"/>
  <c r="AC3522" i="3" a="1"/>
  <c r="AC3522" i="3" s="1"/>
  <c r="W3523" i="3"/>
  <c r="AC3523" i="3" a="1"/>
  <c r="AC3523" i="3" s="1"/>
  <c r="W3524" i="3"/>
  <c r="AC3524" i="3" a="1"/>
  <c r="AC3524" i="3" s="1"/>
  <c r="W3525" i="3"/>
  <c r="AC3525" i="3" a="1"/>
  <c r="AC3525" i="3" s="1"/>
  <c r="W3526" i="3"/>
  <c r="AC3526" i="3" a="1"/>
  <c r="AC3526" i="3" s="1"/>
  <c r="W3527" i="3"/>
  <c r="AC3527" i="3" a="1"/>
  <c r="AC3527" i="3" s="1"/>
  <c r="W3528" i="3"/>
  <c r="AC3528" i="3" a="1"/>
  <c r="AC3528" i="3" s="1"/>
  <c r="W3529" i="3"/>
  <c r="AC3529" i="3" a="1"/>
  <c r="AC3529" i="3" s="1"/>
  <c r="W3530" i="3"/>
  <c r="AC3530" i="3" a="1"/>
  <c r="AC3530" i="3" s="1"/>
  <c r="W3531" i="3"/>
  <c r="AC3531" i="3" a="1"/>
  <c r="AC3531" i="3" s="1"/>
  <c r="W3532" i="3"/>
  <c r="AC3532" i="3" a="1"/>
  <c r="AC3532" i="3" s="1"/>
  <c r="W3533" i="3"/>
  <c r="AC3533" i="3" a="1"/>
  <c r="AC3533" i="3" s="1"/>
  <c r="W3534" i="3"/>
  <c r="AC3534" i="3" a="1"/>
  <c r="AC3534" i="3" s="1"/>
  <c r="W3535" i="3"/>
  <c r="AC3535" i="3" a="1"/>
  <c r="AC3535" i="3" s="1"/>
  <c r="W3536" i="3"/>
  <c r="AC3536" i="3" a="1"/>
  <c r="AC3536" i="3" s="1"/>
  <c r="W3537" i="3"/>
  <c r="AC3537" i="3" a="1"/>
  <c r="AC3537" i="3" s="1"/>
  <c r="W3538" i="3"/>
  <c r="AC3538" i="3" a="1"/>
  <c r="AC3538" i="3" s="1"/>
  <c r="W3539" i="3"/>
  <c r="AC3539" i="3" a="1"/>
  <c r="AC3539" i="3" s="1"/>
  <c r="W3540" i="3"/>
  <c r="AC3540" i="3" a="1"/>
  <c r="AC3540" i="3" s="1"/>
  <c r="W3541" i="3"/>
  <c r="AC3541" i="3" a="1"/>
  <c r="AC3541" i="3" s="1"/>
  <c r="W3542" i="3"/>
  <c r="AC3542" i="3" a="1"/>
  <c r="AC3542" i="3" s="1"/>
  <c r="W3543" i="3"/>
  <c r="AC3543" i="3" a="1"/>
  <c r="AC3543" i="3" s="1"/>
  <c r="W3544" i="3"/>
  <c r="AC3544" i="3" a="1"/>
  <c r="AC3544" i="3" s="1"/>
  <c r="W3545" i="3"/>
  <c r="AC3545" i="3" a="1"/>
  <c r="AC3545" i="3" s="1"/>
  <c r="W3546" i="3"/>
  <c r="AC3546" i="3" a="1"/>
  <c r="AC3546" i="3" s="1"/>
  <c r="W3547" i="3"/>
  <c r="AC3547" i="3" a="1"/>
  <c r="AC3547" i="3" s="1"/>
  <c r="W3548" i="3"/>
  <c r="AC3548" i="3" a="1"/>
  <c r="AC3548" i="3" s="1"/>
  <c r="W3549" i="3"/>
  <c r="AC3549" i="3" a="1"/>
  <c r="AC3549" i="3" s="1"/>
  <c r="W3550" i="3"/>
  <c r="AC3550" i="3" a="1"/>
  <c r="AC3550" i="3" s="1"/>
  <c r="W3551" i="3"/>
  <c r="AC3551" i="3" a="1"/>
  <c r="AC3551" i="3" s="1"/>
  <c r="W3552" i="3"/>
  <c r="AC3552" i="3" a="1"/>
  <c r="AC3552" i="3" s="1"/>
  <c r="W3553" i="3"/>
  <c r="AC3553" i="3" a="1"/>
  <c r="AC3553" i="3" s="1"/>
  <c r="W3554" i="3"/>
  <c r="AC3554" i="3" a="1"/>
  <c r="AC3554" i="3" s="1"/>
  <c r="W3555" i="3"/>
  <c r="AC3555" i="3" a="1"/>
  <c r="AC3555" i="3" s="1"/>
  <c r="W3556" i="3"/>
  <c r="AC3556" i="3" a="1"/>
  <c r="AC3556" i="3" s="1"/>
  <c r="W3557" i="3"/>
  <c r="AC3557" i="3" a="1"/>
  <c r="AC3557" i="3" s="1"/>
  <c r="W3558" i="3"/>
  <c r="AC3558" i="3" a="1"/>
  <c r="AC3558" i="3" s="1"/>
  <c r="W3559" i="3"/>
  <c r="AC3559" i="3" a="1"/>
  <c r="AC3559" i="3" s="1"/>
  <c r="W3560" i="3"/>
  <c r="AC3560" i="3" a="1"/>
  <c r="AC3560" i="3" s="1"/>
  <c r="W3561" i="3"/>
  <c r="AC3561" i="3" a="1"/>
  <c r="AC3561" i="3" s="1"/>
  <c r="W3562" i="3"/>
  <c r="AC3562" i="3" a="1"/>
  <c r="AC3562" i="3" s="1"/>
  <c r="W3563" i="3"/>
  <c r="AC3563" i="3" a="1"/>
  <c r="AC3563" i="3" s="1"/>
  <c r="W3564" i="3"/>
  <c r="AC3564" i="3" a="1"/>
  <c r="AC3564" i="3" s="1"/>
  <c r="W3565" i="3"/>
  <c r="AC3565" i="3" a="1"/>
  <c r="AC3565" i="3" s="1"/>
  <c r="W3566" i="3"/>
  <c r="AC3566" i="3" a="1"/>
  <c r="AC3566" i="3" s="1"/>
  <c r="W3567" i="3"/>
  <c r="AC3567" i="3" a="1"/>
  <c r="AC3567" i="3" s="1"/>
  <c r="W3568" i="3"/>
  <c r="AC3568" i="3" a="1"/>
  <c r="AC3568" i="3" s="1"/>
  <c r="W3569" i="3"/>
  <c r="AC3569" i="3" a="1"/>
  <c r="AC3569" i="3" s="1"/>
  <c r="W3570" i="3"/>
  <c r="AC3570" i="3" a="1"/>
  <c r="AC3570" i="3" s="1"/>
  <c r="W3571" i="3"/>
  <c r="AC3571" i="3" a="1"/>
  <c r="AC3571" i="3" s="1"/>
  <c r="W3572" i="3"/>
  <c r="AC3572" i="3" a="1"/>
  <c r="AC3572" i="3" s="1"/>
  <c r="W3573" i="3"/>
  <c r="AC3573" i="3" a="1"/>
  <c r="AC3573" i="3" s="1"/>
  <c r="W3574" i="3"/>
  <c r="AC3574" i="3" a="1"/>
  <c r="AC3574" i="3" s="1"/>
  <c r="W3575" i="3"/>
  <c r="AC3575" i="3" a="1"/>
  <c r="AC3575" i="3" s="1"/>
  <c r="W3576" i="3"/>
  <c r="AC3576" i="3" a="1"/>
  <c r="AC3576" i="3" s="1"/>
  <c r="W3577" i="3"/>
  <c r="AC3577" i="3" a="1"/>
  <c r="AC3577" i="3" s="1"/>
  <c r="W3578" i="3"/>
  <c r="AC3578" i="3" a="1"/>
  <c r="AC3578" i="3" s="1"/>
  <c r="W3579" i="3"/>
  <c r="AC3579" i="3" a="1"/>
  <c r="AC3579" i="3" s="1"/>
  <c r="W3580" i="3"/>
  <c r="AC3580" i="3" a="1"/>
  <c r="AC3580" i="3" s="1"/>
  <c r="W3581" i="3"/>
  <c r="AC3581" i="3" a="1"/>
  <c r="AC3581" i="3" s="1"/>
  <c r="W3582" i="3"/>
  <c r="AC3582" i="3" a="1"/>
  <c r="AC3582" i="3" s="1"/>
  <c r="W3583" i="3"/>
  <c r="AC3583" i="3" a="1"/>
  <c r="AC3583" i="3" s="1"/>
  <c r="W3584" i="3"/>
  <c r="AC3584" i="3" a="1"/>
  <c r="AC3584" i="3" s="1"/>
  <c r="W3585" i="3"/>
  <c r="AC3585" i="3" a="1"/>
  <c r="AC3585" i="3" s="1"/>
  <c r="W3586" i="3"/>
  <c r="AC3586" i="3" a="1"/>
  <c r="AC3586" i="3" s="1"/>
  <c r="W3587" i="3"/>
  <c r="AC3587" i="3" a="1"/>
  <c r="AC3587" i="3" s="1"/>
  <c r="W3588" i="3"/>
  <c r="AC3588" i="3" a="1"/>
  <c r="AC3588" i="3" s="1"/>
  <c r="W3589" i="3"/>
  <c r="AC3589" i="3" a="1"/>
  <c r="AC3589" i="3" s="1"/>
  <c r="W3590" i="3"/>
  <c r="AC3590" i="3" a="1"/>
  <c r="AC3590" i="3" s="1"/>
  <c r="W3591" i="3"/>
  <c r="AC3591" i="3" a="1"/>
  <c r="AC3591" i="3" s="1"/>
  <c r="W3592" i="3"/>
  <c r="AC3592" i="3" a="1"/>
  <c r="AC3592" i="3" s="1"/>
  <c r="W3593" i="3"/>
  <c r="AC3593" i="3" a="1"/>
  <c r="AC3593" i="3" s="1"/>
  <c r="W3594" i="3"/>
  <c r="AC3594" i="3" a="1"/>
  <c r="AC3594" i="3" s="1"/>
  <c r="W3595" i="3"/>
  <c r="AC3595" i="3" a="1"/>
  <c r="AC3595" i="3" s="1"/>
  <c r="W3596" i="3"/>
  <c r="AC3596" i="3" a="1"/>
  <c r="AC3596" i="3" s="1"/>
  <c r="W3597" i="3"/>
  <c r="AC3597" i="3" a="1"/>
  <c r="AC3597" i="3" s="1"/>
  <c r="W3598" i="3"/>
  <c r="AC3598" i="3" a="1"/>
  <c r="AC3598" i="3" s="1"/>
  <c r="W3599" i="3"/>
  <c r="AC3599" i="3" a="1"/>
  <c r="AC3599" i="3" s="1"/>
  <c r="W3600" i="3"/>
  <c r="AC3600" i="3" a="1"/>
  <c r="AC3600" i="3" s="1"/>
  <c r="W3601" i="3"/>
  <c r="AC3601" i="3" a="1"/>
  <c r="AC3601" i="3" s="1"/>
  <c r="W3602" i="3"/>
  <c r="AC3602" i="3" a="1"/>
  <c r="AC3602" i="3" s="1"/>
  <c r="W3603" i="3"/>
  <c r="AC3603" i="3" a="1"/>
  <c r="AC3603" i="3" s="1"/>
  <c r="W3604" i="3"/>
  <c r="AC3604" i="3" a="1"/>
  <c r="AC3604" i="3" s="1"/>
  <c r="W3605" i="3"/>
  <c r="AC3605" i="3" a="1"/>
  <c r="AC3605" i="3" s="1"/>
  <c r="W3606" i="3"/>
  <c r="AC3606" i="3" a="1"/>
  <c r="AC3606" i="3" s="1"/>
  <c r="W3607" i="3"/>
  <c r="AC3607" i="3" a="1"/>
  <c r="AC3607" i="3" s="1"/>
  <c r="W3608" i="3"/>
  <c r="AC3608" i="3" a="1"/>
  <c r="AC3608" i="3" s="1"/>
  <c r="W3609" i="3"/>
  <c r="AC3609" i="3" a="1"/>
  <c r="AC3609" i="3" s="1"/>
  <c r="W3610" i="3"/>
  <c r="AC3610" i="3" a="1"/>
  <c r="AC3610" i="3" s="1"/>
  <c r="W3611" i="3"/>
  <c r="AC3611" i="3" a="1"/>
  <c r="AC3611" i="3" s="1"/>
  <c r="W3612" i="3"/>
  <c r="AC3612" i="3" a="1"/>
  <c r="AC3612" i="3" s="1"/>
  <c r="W3613" i="3"/>
  <c r="AC3613" i="3" a="1"/>
  <c r="AC3613" i="3" s="1"/>
  <c r="W3614" i="3"/>
  <c r="AC3614" i="3" a="1"/>
  <c r="AC3614" i="3" s="1"/>
  <c r="W3615" i="3"/>
  <c r="AC3615" i="3" a="1"/>
  <c r="AC3615" i="3" s="1"/>
  <c r="W3616" i="3"/>
  <c r="AC3616" i="3" a="1"/>
  <c r="AC3616" i="3" s="1"/>
  <c r="W3617" i="3"/>
  <c r="AC3617" i="3" a="1"/>
  <c r="AC3617" i="3" s="1"/>
  <c r="W3618" i="3"/>
  <c r="AC3618" i="3" a="1"/>
  <c r="AC3618" i="3" s="1"/>
  <c r="W3619" i="3"/>
  <c r="AC3619" i="3" a="1"/>
  <c r="AC3619" i="3" s="1"/>
  <c r="W3620" i="3"/>
  <c r="AC3620" i="3" a="1"/>
  <c r="AC3620" i="3" s="1"/>
  <c r="W3621" i="3"/>
  <c r="AC3621" i="3" a="1"/>
  <c r="AC3621" i="3" s="1"/>
  <c r="W3622" i="3"/>
  <c r="AC3622" i="3" a="1"/>
  <c r="AC3622" i="3" s="1"/>
  <c r="W3623" i="3"/>
  <c r="AC3623" i="3" a="1"/>
  <c r="AC3623" i="3" s="1"/>
  <c r="W3624" i="3"/>
  <c r="AC3624" i="3" a="1"/>
  <c r="AC3624" i="3" s="1"/>
  <c r="W3625" i="3"/>
  <c r="AC3625" i="3" a="1"/>
  <c r="AC3625" i="3" s="1"/>
  <c r="W3626" i="3"/>
  <c r="AC3626" i="3" a="1"/>
  <c r="AC3626" i="3" s="1"/>
  <c r="W3627" i="3"/>
  <c r="AC3627" i="3" a="1"/>
  <c r="AC3627" i="3" s="1"/>
  <c r="W3628" i="3"/>
  <c r="AC3628" i="3" a="1"/>
  <c r="AC3628" i="3" s="1"/>
  <c r="W3629" i="3"/>
  <c r="AC3629" i="3" a="1"/>
  <c r="AC3629" i="3" s="1"/>
  <c r="W3630" i="3"/>
  <c r="AC3630" i="3" a="1"/>
  <c r="AC3630" i="3" s="1"/>
  <c r="W3631" i="3"/>
  <c r="AC3631" i="3" a="1"/>
  <c r="AC3631" i="3" s="1"/>
  <c r="W3632" i="3"/>
  <c r="AC3632" i="3" a="1"/>
  <c r="AC3632" i="3" s="1"/>
  <c r="W3633" i="3"/>
  <c r="AC3633" i="3" a="1"/>
  <c r="AC3633" i="3" s="1"/>
  <c r="W3634" i="3"/>
  <c r="AC3634" i="3" a="1"/>
  <c r="AC3634" i="3" s="1"/>
  <c r="W3635" i="3"/>
  <c r="AC3635" i="3" a="1"/>
  <c r="AC3635" i="3" s="1"/>
  <c r="W3636" i="3"/>
  <c r="AC3636" i="3" a="1"/>
  <c r="AC3636" i="3" s="1"/>
  <c r="W3637" i="3"/>
  <c r="AC3637" i="3" a="1"/>
  <c r="AC3637" i="3" s="1"/>
  <c r="W3638" i="3"/>
  <c r="AC3638" i="3" a="1"/>
  <c r="AC3638" i="3" s="1"/>
  <c r="W3639" i="3"/>
  <c r="AC3639" i="3" a="1"/>
  <c r="AC3639" i="3" s="1"/>
  <c r="W3640" i="3"/>
  <c r="AC3640" i="3" a="1"/>
  <c r="AC3640" i="3" s="1"/>
  <c r="W3641" i="3"/>
  <c r="AC3641" i="3" a="1"/>
  <c r="AC3641" i="3" s="1"/>
  <c r="W3642" i="3"/>
  <c r="AC3642" i="3" a="1"/>
  <c r="AC3642" i="3" s="1"/>
  <c r="W3643" i="3"/>
  <c r="AC3643" i="3" a="1"/>
  <c r="AC3643" i="3" s="1"/>
  <c r="W3644" i="3"/>
  <c r="AC3644" i="3" a="1"/>
  <c r="AC3644" i="3" s="1"/>
  <c r="W3645" i="3"/>
  <c r="AC3645" i="3" a="1"/>
  <c r="AC3645" i="3" s="1"/>
  <c r="W3646" i="3"/>
  <c r="AC3646" i="3" a="1"/>
  <c r="AC3646" i="3" s="1"/>
  <c r="W3647" i="3"/>
  <c r="AC3647" i="3" a="1"/>
  <c r="AC3647" i="3" s="1"/>
  <c r="W3648" i="3"/>
  <c r="AC3648" i="3" a="1"/>
  <c r="AC3648" i="3" s="1"/>
  <c r="W3649" i="3"/>
  <c r="AC3649" i="3" a="1"/>
  <c r="AC3649" i="3" s="1"/>
  <c r="W3650" i="3"/>
  <c r="AC3650" i="3" a="1"/>
  <c r="AC3650" i="3" s="1"/>
  <c r="W3651" i="3"/>
  <c r="AC3651" i="3" a="1"/>
  <c r="AC3651" i="3" s="1"/>
  <c r="W3652" i="3"/>
  <c r="AC3652" i="3" a="1"/>
  <c r="AC3652" i="3" s="1"/>
  <c r="W3653" i="3"/>
  <c r="AC3653" i="3" a="1"/>
  <c r="AC3653" i="3" s="1"/>
  <c r="W3654" i="3"/>
  <c r="AC3654" i="3" a="1"/>
  <c r="AC3654" i="3" s="1"/>
  <c r="W3655" i="3"/>
  <c r="AC3655" i="3" a="1"/>
  <c r="AC3655" i="3" s="1"/>
  <c r="W3656" i="3"/>
  <c r="AC3656" i="3" a="1"/>
  <c r="AC3656" i="3" s="1"/>
  <c r="W3657" i="3"/>
  <c r="AC3657" i="3" a="1"/>
  <c r="AC3657" i="3" s="1"/>
  <c r="W3658" i="3"/>
  <c r="AC3658" i="3" a="1"/>
  <c r="AC3658" i="3" s="1"/>
  <c r="W3659" i="3"/>
  <c r="AC3659" i="3" a="1"/>
  <c r="AC3659" i="3" s="1"/>
  <c r="W3660" i="3"/>
  <c r="AC3660" i="3" a="1"/>
  <c r="AC3660" i="3" s="1"/>
  <c r="W3661" i="3"/>
  <c r="AC3661" i="3" a="1"/>
  <c r="AC3661" i="3" s="1"/>
  <c r="W3662" i="3"/>
  <c r="AC3662" i="3" a="1"/>
  <c r="AC3662" i="3" s="1"/>
  <c r="W3663" i="3"/>
  <c r="AC3663" i="3" a="1"/>
  <c r="AC3663" i="3" s="1"/>
  <c r="W3664" i="3"/>
  <c r="AC3664" i="3" a="1"/>
  <c r="AC3664" i="3" s="1"/>
  <c r="W3665" i="3"/>
  <c r="AC3665" i="3" a="1"/>
  <c r="AC3665" i="3" s="1"/>
  <c r="W3666" i="3"/>
  <c r="AC3666" i="3" a="1"/>
  <c r="AC3666" i="3" s="1"/>
  <c r="W3667" i="3"/>
  <c r="AC3667" i="3" a="1"/>
  <c r="AC3667" i="3" s="1"/>
  <c r="W3668" i="3"/>
  <c r="AC3668" i="3" a="1"/>
  <c r="AC3668" i="3" s="1"/>
  <c r="W3669" i="3"/>
  <c r="AC3669" i="3" a="1"/>
  <c r="AC3669" i="3" s="1"/>
  <c r="W3670" i="3"/>
  <c r="AC3670" i="3" a="1"/>
  <c r="AC3670" i="3" s="1"/>
  <c r="W3671" i="3"/>
  <c r="AC3671" i="3" a="1"/>
  <c r="AC3671" i="3" s="1"/>
  <c r="W3672" i="3"/>
  <c r="AC3672" i="3" a="1"/>
  <c r="AC3672" i="3" s="1"/>
  <c r="W3673" i="3"/>
  <c r="AC3673" i="3" a="1"/>
  <c r="AC3673" i="3" s="1"/>
  <c r="W3674" i="3"/>
  <c r="AC3674" i="3" a="1"/>
  <c r="AC3674" i="3" s="1"/>
  <c r="W3675" i="3"/>
  <c r="AC3675" i="3" a="1"/>
  <c r="AC3675" i="3" s="1"/>
  <c r="W3676" i="3"/>
  <c r="AC3676" i="3" a="1"/>
  <c r="AC3676" i="3" s="1"/>
  <c r="W3677" i="3"/>
  <c r="AC3677" i="3" a="1"/>
  <c r="AC3677" i="3" s="1"/>
  <c r="W3678" i="3"/>
  <c r="AC3678" i="3" a="1"/>
  <c r="AC3678" i="3" s="1"/>
  <c r="W3679" i="3"/>
  <c r="AC3679" i="3" a="1"/>
  <c r="AC3679" i="3" s="1"/>
  <c r="W3680" i="3"/>
  <c r="AC3680" i="3" a="1"/>
  <c r="AC3680" i="3" s="1"/>
  <c r="W3681" i="3"/>
  <c r="AC3681" i="3" a="1"/>
  <c r="AC3681" i="3" s="1"/>
  <c r="W3682" i="3"/>
  <c r="AC3682" i="3" a="1"/>
  <c r="AC3682" i="3" s="1"/>
  <c r="W3683" i="3"/>
  <c r="AC3683" i="3" a="1"/>
  <c r="AC3683" i="3" s="1"/>
  <c r="W3684" i="3"/>
  <c r="AC3684" i="3" a="1"/>
  <c r="AC3684" i="3" s="1"/>
  <c r="W3685" i="3"/>
  <c r="AC3685" i="3" a="1"/>
  <c r="AC3685" i="3" s="1"/>
  <c r="W3686" i="3"/>
  <c r="AC3686" i="3" a="1"/>
  <c r="AC3686" i="3" s="1"/>
  <c r="W3687" i="3"/>
  <c r="AC3687" i="3" a="1"/>
  <c r="AC3687" i="3" s="1"/>
  <c r="W3688" i="3"/>
  <c r="AC3688" i="3" a="1"/>
  <c r="AC3688" i="3" s="1"/>
  <c r="W3689" i="3"/>
  <c r="AC3689" i="3" a="1"/>
  <c r="AC3689" i="3" s="1"/>
  <c r="W3690" i="3"/>
  <c r="AC3690" i="3" a="1"/>
  <c r="AC3690" i="3" s="1"/>
  <c r="W3691" i="3"/>
  <c r="AC3691" i="3" a="1"/>
  <c r="AC3691" i="3" s="1"/>
  <c r="W3692" i="3"/>
  <c r="AC3692" i="3" a="1"/>
  <c r="AC3692" i="3" s="1"/>
  <c r="W3693" i="3"/>
  <c r="AC3693" i="3" a="1"/>
  <c r="AC3693" i="3" s="1"/>
  <c r="W3694" i="3"/>
  <c r="AC3694" i="3" a="1"/>
  <c r="AC3694" i="3" s="1"/>
  <c r="W3695" i="3"/>
  <c r="AC3695" i="3" a="1"/>
  <c r="AC3695" i="3" s="1"/>
  <c r="W3696" i="3"/>
  <c r="AC3696" i="3" a="1"/>
  <c r="AC3696" i="3" s="1"/>
  <c r="W3697" i="3"/>
  <c r="AC3697" i="3" a="1"/>
  <c r="AC3697" i="3" s="1"/>
  <c r="W3698" i="3"/>
  <c r="AC3698" i="3" a="1"/>
  <c r="AC3698" i="3" s="1"/>
  <c r="W3699" i="3"/>
  <c r="AC3699" i="3" a="1"/>
  <c r="AC3699" i="3" s="1"/>
  <c r="W3700" i="3"/>
  <c r="AC3700" i="3" a="1"/>
  <c r="AC3700" i="3" s="1"/>
  <c r="W3701" i="3"/>
  <c r="AC3701" i="3" a="1"/>
  <c r="AC3701" i="3" s="1"/>
  <c r="W3702" i="3"/>
  <c r="AC3702" i="3" a="1"/>
  <c r="AC3702" i="3" s="1"/>
  <c r="W3703" i="3"/>
  <c r="AC3703" i="3" a="1"/>
  <c r="AC3703" i="3" s="1"/>
  <c r="W3704" i="3"/>
  <c r="AC3704" i="3" a="1"/>
  <c r="AC3704" i="3" s="1"/>
  <c r="W3705" i="3"/>
  <c r="AC3705" i="3" a="1"/>
  <c r="AC3705" i="3" s="1"/>
  <c r="W3706" i="3"/>
  <c r="AC3706" i="3" a="1"/>
  <c r="AC3706" i="3" s="1"/>
  <c r="W3707" i="3"/>
  <c r="AC3707" i="3" a="1"/>
  <c r="AC3707" i="3" s="1"/>
  <c r="W3708" i="3"/>
  <c r="AC3708" i="3" a="1"/>
  <c r="AC3708" i="3" s="1"/>
  <c r="W3709" i="3"/>
  <c r="AC3709" i="3" a="1"/>
  <c r="AC3709" i="3" s="1"/>
  <c r="W3710" i="3"/>
  <c r="AC3710" i="3" a="1"/>
  <c r="AC3710" i="3" s="1"/>
  <c r="W3711" i="3"/>
  <c r="AC3711" i="3" a="1"/>
  <c r="AC3711" i="3" s="1"/>
  <c r="W3712" i="3"/>
  <c r="AC3712" i="3" a="1"/>
  <c r="AC3712" i="3" s="1"/>
  <c r="W3713" i="3"/>
  <c r="AC3713" i="3" a="1"/>
  <c r="AC3713" i="3" s="1"/>
  <c r="W3714" i="3"/>
  <c r="AC3714" i="3" a="1"/>
  <c r="AC3714" i="3" s="1"/>
  <c r="W3715" i="3"/>
  <c r="AC3715" i="3" a="1"/>
  <c r="AC3715" i="3" s="1"/>
  <c r="W3716" i="3"/>
  <c r="AC3716" i="3" a="1"/>
  <c r="AC3716" i="3" s="1"/>
  <c r="W3717" i="3"/>
  <c r="AC3717" i="3" a="1"/>
  <c r="AC3717" i="3" s="1"/>
  <c r="W3718" i="3"/>
  <c r="AC3718" i="3" a="1"/>
  <c r="AC3718" i="3" s="1"/>
  <c r="W3719" i="3"/>
  <c r="AC3719" i="3" a="1"/>
  <c r="AC3719" i="3" s="1"/>
  <c r="W3720" i="3"/>
  <c r="AC3720" i="3" a="1"/>
  <c r="AC3720" i="3" s="1"/>
  <c r="W3721" i="3"/>
  <c r="AC3721" i="3" a="1"/>
  <c r="AC3721" i="3" s="1"/>
  <c r="W3722" i="3"/>
  <c r="AC3722" i="3" a="1"/>
  <c r="AC3722" i="3" s="1"/>
  <c r="W3723" i="3"/>
  <c r="AC3723" i="3" a="1"/>
  <c r="AC3723" i="3" s="1"/>
  <c r="W3724" i="3"/>
  <c r="AC3724" i="3" a="1"/>
  <c r="AC3724" i="3" s="1"/>
  <c r="W3725" i="3"/>
  <c r="AC3725" i="3" a="1"/>
  <c r="AC3725" i="3" s="1"/>
  <c r="W3726" i="3"/>
  <c r="AC3726" i="3" a="1"/>
  <c r="AC3726" i="3" s="1"/>
  <c r="W3727" i="3"/>
  <c r="AC3727" i="3" a="1"/>
  <c r="AC3727" i="3" s="1"/>
  <c r="W3728" i="3"/>
  <c r="AC3728" i="3" a="1"/>
  <c r="AC3728" i="3" s="1"/>
  <c r="W3729" i="3"/>
  <c r="AC3729" i="3" a="1"/>
  <c r="AC3729" i="3" s="1"/>
  <c r="W3730" i="3"/>
  <c r="AC3730" i="3" a="1"/>
  <c r="AC3730" i="3" s="1"/>
  <c r="W3731" i="3"/>
  <c r="AC3731" i="3" a="1"/>
  <c r="AC3731" i="3" s="1"/>
  <c r="W3732" i="3"/>
  <c r="AC3732" i="3" a="1"/>
  <c r="AC3732" i="3" s="1"/>
  <c r="W3733" i="3"/>
  <c r="AC3733" i="3" a="1"/>
  <c r="AC3733" i="3" s="1"/>
  <c r="W3734" i="3"/>
  <c r="AC3734" i="3" a="1"/>
  <c r="AC3734" i="3" s="1"/>
  <c r="W3735" i="3"/>
  <c r="AC3735" i="3" a="1"/>
  <c r="AC3735" i="3" s="1"/>
  <c r="W3736" i="3"/>
  <c r="AC3736" i="3" a="1"/>
  <c r="AC3736" i="3" s="1"/>
  <c r="W3737" i="3"/>
  <c r="AC3737" i="3" a="1"/>
  <c r="AC3737" i="3" s="1"/>
  <c r="W3738" i="3"/>
  <c r="AC3738" i="3" a="1"/>
  <c r="AC3738" i="3" s="1"/>
  <c r="W3739" i="3"/>
  <c r="AC3739" i="3" a="1"/>
  <c r="AC3739" i="3" s="1"/>
  <c r="W3740" i="3"/>
  <c r="AC3740" i="3" a="1"/>
  <c r="AC3740" i="3" s="1"/>
  <c r="W3741" i="3"/>
  <c r="AC3741" i="3" a="1"/>
  <c r="AC3741" i="3" s="1"/>
  <c r="W3742" i="3"/>
  <c r="AC3742" i="3" a="1"/>
  <c r="AC3742" i="3" s="1"/>
  <c r="W3743" i="3"/>
  <c r="AC3743" i="3" a="1"/>
  <c r="AC3743" i="3" s="1"/>
  <c r="W3744" i="3"/>
  <c r="AC3744" i="3" a="1"/>
  <c r="AC3744" i="3" s="1"/>
  <c r="W3745" i="3"/>
  <c r="AC3745" i="3" a="1"/>
  <c r="AC3745" i="3" s="1"/>
  <c r="W3746" i="3"/>
  <c r="AC3746" i="3" a="1"/>
  <c r="AC3746" i="3" s="1"/>
  <c r="W3747" i="3"/>
  <c r="AC3747" i="3" a="1"/>
  <c r="AC3747" i="3" s="1"/>
  <c r="W3748" i="3"/>
  <c r="AC3748" i="3" a="1"/>
  <c r="AC3748" i="3" s="1"/>
  <c r="W3749" i="3"/>
  <c r="AC3749" i="3" a="1"/>
  <c r="AC3749" i="3" s="1"/>
  <c r="W3750" i="3"/>
  <c r="AC3750" i="3" a="1"/>
  <c r="AC3750" i="3" s="1"/>
  <c r="W3751" i="3"/>
  <c r="AC3751" i="3" a="1"/>
  <c r="AC3751" i="3" s="1"/>
  <c r="W3752" i="3"/>
  <c r="AC3752" i="3" a="1"/>
  <c r="AC3752" i="3" s="1"/>
  <c r="W3753" i="3"/>
  <c r="AC3753" i="3" a="1"/>
  <c r="AC3753" i="3" s="1"/>
  <c r="W3754" i="3"/>
  <c r="AC3754" i="3" a="1"/>
  <c r="AC3754" i="3" s="1"/>
  <c r="W3755" i="3"/>
  <c r="AC3755" i="3" a="1"/>
  <c r="AC3755" i="3" s="1"/>
  <c r="W3756" i="3"/>
  <c r="AC3756" i="3" a="1"/>
  <c r="AC3756" i="3" s="1"/>
  <c r="W3757" i="3"/>
  <c r="AC3757" i="3" a="1"/>
  <c r="AC3757" i="3" s="1"/>
  <c r="W3758" i="3"/>
  <c r="AC3758" i="3" a="1"/>
  <c r="AC3758" i="3" s="1"/>
  <c r="W3759" i="3"/>
  <c r="AC3759" i="3" a="1"/>
  <c r="AC3759" i="3" s="1"/>
  <c r="W3760" i="3"/>
  <c r="AC3760" i="3" a="1"/>
  <c r="AC3760" i="3" s="1"/>
  <c r="W3761" i="3"/>
  <c r="AC3761" i="3" a="1"/>
  <c r="AC3761" i="3" s="1"/>
  <c r="W3762" i="3"/>
  <c r="AC3762" i="3" a="1"/>
  <c r="AC3762" i="3" s="1"/>
  <c r="W3763" i="3"/>
  <c r="AC3763" i="3" a="1"/>
  <c r="AC3763" i="3" s="1"/>
  <c r="W3764" i="3"/>
  <c r="AC3764" i="3" a="1"/>
  <c r="AC3764" i="3" s="1"/>
  <c r="W3765" i="3"/>
  <c r="AC3765" i="3" a="1"/>
  <c r="AC3765" i="3" s="1"/>
  <c r="W3766" i="3"/>
  <c r="AC3766" i="3" a="1"/>
  <c r="AC3766" i="3" s="1"/>
  <c r="W3767" i="3"/>
  <c r="AC3767" i="3" a="1"/>
  <c r="AC3767" i="3" s="1"/>
  <c r="W3768" i="3"/>
  <c r="AC3768" i="3" a="1"/>
  <c r="AC3768" i="3" s="1"/>
  <c r="W3769" i="3"/>
  <c r="AC3769" i="3" a="1"/>
  <c r="AC3769" i="3" s="1"/>
  <c r="W3770" i="3"/>
  <c r="AC3770" i="3" a="1"/>
  <c r="AC3770" i="3" s="1"/>
  <c r="W3771" i="3"/>
  <c r="AC3771" i="3" a="1"/>
  <c r="AC3771" i="3" s="1"/>
  <c r="W3772" i="3"/>
  <c r="AC3772" i="3" a="1"/>
  <c r="AC3772" i="3" s="1"/>
  <c r="W3773" i="3"/>
  <c r="AC3773" i="3" a="1"/>
  <c r="AC3773" i="3" s="1"/>
  <c r="W3774" i="3"/>
  <c r="AC3774" i="3" a="1"/>
  <c r="AC3774" i="3" s="1"/>
  <c r="W3775" i="3"/>
  <c r="AC3775" i="3" a="1"/>
  <c r="AC3775" i="3" s="1"/>
  <c r="W3776" i="3"/>
  <c r="AC3776" i="3" a="1"/>
  <c r="AC3776" i="3" s="1"/>
  <c r="W3777" i="3"/>
  <c r="AC3777" i="3" a="1"/>
  <c r="AC3777" i="3" s="1"/>
  <c r="W3778" i="3"/>
  <c r="AC3778" i="3" a="1"/>
  <c r="AC3778" i="3" s="1"/>
  <c r="W3779" i="3"/>
  <c r="AC3779" i="3" a="1"/>
  <c r="AC3779" i="3" s="1"/>
  <c r="W3780" i="3"/>
  <c r="AC3780" i="3" a="1"/>
  <c r="AC3780" i="3" s="1"/>
  <c r="W3781" i="3"/>
  <c r="AC3781" i="3" a="1"/>
  <c r="AC3781" i="3" s="1"/>
  <c r="W3782" i="3"/>
  <c r="AC3782" i="3" a="1"/>
  <c r="AC3782" i="3" s="1"/>
  <c r="W3783" i="3"/>
  <c r="AC3783" i="3" a="1"/>
  <c r="AC3783" i="3" s="1"/>
  <c r="W3784" i="3"/>
  <c r="AC3784" i="3" a="1"/>
  <c r="AC3784" i="3" s="1"/>
  <c r="W3785" i="3"/>
  <c r="AC3785" i="3" a="1"/>
  <c r="AC3785" i="3" s="1"/>
  <c r="W3786" i="3"/>
  <c r="AC3786" i="3" a="1"/>
  <c r="AC3786" i="3" s="1"/>
  <c r="W3787" i="3"/>
  <c r="AC3787" i="3" a="1"/>
  <c r="AC3787" i="3" s="1"/>
  <c r="W3788" i="3"/>
  <c r="AC3788" i="3" a="1"/>
  <c r="AC3788" i="3" s="1"/>
  <c r="W3789" i="3"/>
  <c r="AC3789" i="3" a="1"/>
  <c r="AC3789" i="3" s="1"/>
  <c r="W3790" i="3"/>
  <c r="AC3790" i="3" a="1"/>
  <c r="AC3790" i="3" s="1"/>
  <c r="W3791" i="3"/>
  <c r="AC3791" i="3" a="1"/>
  <c r="AC3791" i="3" s="1"/>
  <c r="W3792" i="3"/>
  <c r="AC3792" i="3" a="1"/>
  <c r="AC3792" i="3" s="1"/>
  <c r="W3793" i="3"/>
  <c r="AC3793" i="3" a="1"/>
  <c r="AC3793" i="3" s="1"/>
  <c r="W3794" i="3"/>
  <c r="AC3794" i="3" a="1"/>
  <c r="AC3794" i="3" s="1"/>
  <c r="W3795" i="3"/>
  <c r="AC3795" i="3" a="1"/>
  <c r="AC3795" i="3" s="1"/>
  <c r="W3796" i="3"/>
  <c r="AC3796" i="3" a="1"/>
  <c r="AC3796" i="3" s="1"/>
  <c r="W3797" i="3"/>
  <c r="AC3797" i="3" a="1"/>
  <c r="AC3797" i="3" s="1"/>
  <c r="W3798" i="3"/>
  <c r="AC3798" i="3" a="1"/>
  <c r="AC3798" i="3" s="1"/>
  <c r="W3799" i="3"/>
  <c r="AC3799" i="3" a="1"/>
  <c r="AC3799" i="3" s="1"/>
  <c r="W3800" i="3"/>
  <c r="AC3800" i="3" a="1"/>
  <c r="AC3800" i="3" s="1"/>
  <c r="W3801" i="3"/>
  <c r="AC3801" i="3" a="1"/>
  <c r="AC3801" i="3" s="1"/>
  <c r="W3802" i="3"/>
  <c r="AC3802" i="3" a="1"/>
  <c r="AC3802" i="3" s="1"/>
  <c r="W3803" i="3"/>
  <c r="AC3803" i="3" a="1"/>
  <c r="AC3803" i="3" s="1"/>
  <c r="W3804" i="3"/>
  <c r="AC3804" i="3" a="1"/>
  <c r="AC3804" i="3" s="1"/>
  <c r="W3805" i="3"/>
  <c r="AC3805" i="3" a="1"/>
  <c r="AC3805" i="3" s="1"/>
  <c r="W3806" i="3"/>
  <c r="AC3806" i="3" a="1"/>
  <c r="AC3806" i="3" s="1"/>
  <c r="W3807" i="3"/>
  <c r="AC3807" i="3" a="1"/>
  <c r="AC3807" i="3" s="1"/>
  <c r="W3808" i="3"/>
  <c r="AC3808" i="3" a="1"/>
  <c r="AC3808" i="3" s="1"/>
  <c r="W3809" i="3"/>
  <c r="AC3809" i="3" a="1"/>
  <c r="AC3809" i="3" s="1"/>
  <c r="W3810" i="3"/>
  <c r="AC3810" i="3" a="1"/>
  <c r="AC3810" i="3" s="1"/>
  <c r="W3811" i="3"/>
  <c r="AC3811" i="3" a="1"/>
  <c r="AC3811" i="3" s="1"/>
  <c r="W3812" i="3"/>
  <c r="AC3812" i="3" a="1"/>
  <c r="AC3812" i="3" s="1"/>
  <c r="W3813" i="3"/>
  <c r="AC3813" i="3" a="1"/>
  <c r="AC3813" i="3" s="1"/>
  <c r="W3814" i="3"/>
  <c r="AC3814" i="3" a="1"/>
  <c r="AC3814" i="3" s="1"/>
  <c r="W3815" i="3"/>
  <c r="AC3815" i="3" a="1"/>
  <c r="AC3815" i="3" s="1"/>
  <c r="W3816" i="3"/>
  <c r="AC3816" i="3" a="1"/>
  <c r="AC3816" i="3" s="1"/>
  <c r="W3817" i="3"/>
  <c r="AC3817" i="3" a="1"/>
  <c r="AC3817" i="3" s="1"/>
  <c r="W3818" i="3"/>
  <c r="AC3818" i="3" a="1"/>
  <c r="AC3818" i="3" s="1"/>
  <c r="W3819" i="3"/>
  <c r="AC3819" i="3" a="1"/>
  <c r="AC3819" i="3" s="1"/>
  <c r="W3820" i="3"/>
  <c r="AC3820" i="3" a="1"/>
  <c r="AC3820" i="3" s="1"/>
  <c r="W3821" i="3"/>
  <c r="AC3821" i="3" a="1"/>
  <c r="AC3821" i="3" s="1"/>
  <c r="W3822" i="3"/>
  <c r="AC3822" i="3" a="1"/>
  <c r="AC3822" i="3" s="1"/>
  <c r="W3823" i="3"/>
  <c r="AC3823" i="3" a="1"/>
  <c r="AC3823" i="3" s="1"/>
  <c r="W3824" i="3"/>
  <c r="AC3824" i="3" a="1"/>
  <c r="AC3824" i="3" s="1"/>
  <c r="W3825" i="3"/>
  <c r="AC3825" i="3" a="1"/>
  <c r="AC3825" i="3" s="1"/>
  <c r="W3826" i="3"/>
  <c r="AC3826" i="3" a="1"/>
  <c r="AC3826" i="3" s="1"/>
  <c r="W3827" i="3"/>
  <c r="AC3827" i="3" a="1"/>
  <c r="AC3827" i="3" s="1"/>
  <c r="W3828" i="3"/>
  <c r="AC3828" i="3" a="1"/>
  <c r="AC3828" i="3" s="1"/>
  <c r="W3829" i="3"/>
  <c r="AC3829" i="3" a="1"/>
  <c r="AC3829" i="3" s="1"/>
  <c r="W3830" i="3"/>
  <c r="AC3830" i="3" a="1"/>
  <c r="AC3830" i="3" s="1"/>
  <c r="W3831" i="3"/>
  <c r="AC3831" i="3" a="1"/>
  <c r="AC3831" i="3" s="1"/>
  <c r="W3832" i="3"/>
  <c r="AC3832" i="3" a="1"/>
  <c r="AC3832" i="3" s="1"/>
  <c r="W3833" i="3"/>
  <c r="AC3833" i="3" a="1"/>
  <c r="AC3833" i="3" s="1"/>
  <c r="W3834" i="3"/>
  <c r="AC3834" i="3" a="1"/>
  <c r="AC3834" i="3" s="1"/>
  <c r="W3835" i="3"/>
  <c r="AC3835" i="3" a="1"/>
  <c r="AC3835" i="3" s="1"/>
  <c r="W3836" i="3"/>
  <c r="AC3836" i="3" a="1"/>
  <c r="AC3836" i="3" s="1"/>
  <c r="W3837" i="3"/>
  <c r="AC3837" i="3" a="1"/>
  <c r="AC3837" i="3" s="1"/>
  <c r="W3838" i="3"/>
  <c r="AC3838" i="3" a="1"/>
  <c r="AC3838" i="3" s="1"/>
  <c r="W3839" i="3"/>
  <c r="AC3839" i="3" a="1"/>
  <c r="AC3839" i="3" s="1"/>
  <c r="W3840" i="3"/>
  <c r="AC3840" i="3" a="1"/>
  <c r="AC3840" i="3" s="1"/>
  <c r="W3841" i="3"/>
  <c r="AC3841" i="3" a="1"/>
  <c r="AC3841" i="3" s="1"/>
  <c r="W3842" i="3"/>
  <c r="AC3842" i="3" a="1"/>
  <c r="AC3842" i="3" s="1"/>
  <c r="W3843" i="3"/>
  <c r="AC3843" i="3" a="1"/>
  <c r="AC3843" i="3" s="1"/>
  <c r="W3844" i="3"/>
  <c r="AC3844" i="3" a="1"/>
  <c r="AC3844" i="3" s="1"/>
  <c r="W3845" i="3"/>
  <c r="AC3845" i="3" a="1"/>
  <c r="AC3845" i="3" s="1"/>
  <c r="W3846" i="3"/>
  <c r="AC3846" i="3" a="1"/>
  <c r="AC3846" i="3" s="1"/>
  <c r="W3847" i="3"/>
  <c r="AC3847" i="3" a="1"/>
  <c r="AC3847" i="3" s="1"/>
  <c r="W3848" i="3"/>
  <c r="AC3848" i="3" a="1"/>
  <c r="AC3848" i="3" s="1"/>
  <c r="W3849" i="3"/>
  <c r="AC3849" i="3" a="1"/>
  <c r="AC3849" i="3" s="1"/>
  <c r="W3850" i="3"/>
  <c r="AC3850" i="3" a="1"/>
  <c r="AC3850" i="3" s="1"/>
  <c r="W3851" i="3"/>
  <c r="AC3851" i="3" a="1"/>
  <c r="AC3851" i="3" s="1"/>
  <c r="W3852" i="3"/>
  <c r="AC3852" i="3" a="1"/>
  <c r="AC3852" i="3" s="1"/>
  <c r="W3853" i="3"/>
  <c r="AC3853" i="3" a="1"/>
  <c r="AC3853" i="3" s="1"/>
  <c r="W3854" i="3"/>
  <c r="AC3854" i="3" a="1"/>
  <c r="AC3854" i="3" s="1"/>
  <c r="W3855" i="3"/>
  <c r="AC3855" i="3" a="1"/>
  <c r="AC3855" i="3" s="1"/>
  <c r="W3856" i="3"/>
  <c r="AC3856" i="3" a="1"/>
  <c r="AC3856" i="3" s="1"/>
  <c r="W3857" i="3"/>
  <c r="AC3857" i="3" a="1"/>
  <c r="AC3857" i="3" s="1"/>
  <c r="W3858" i="3"/>
  <c r="AC3858" i="3" a="1"/>
  <c r="AC3858" i="3" s="1"/>
  <c r="W3859" i="3"/>
  <c r="AC3859" i="3" a="1"/>
  <c r="AC3859" i="3" s="1"/>
  <c r="W3860" i="3"/>
  <c r="AC3860" i="3" a="1"/>
  <c r="AC3860" i="3" s="1"/>
  <c r="W3861" i="3"/>
  <c r="AC3861" i="3" a="1"/>
  <c r="AC3861" i="3" s="1"/>
  <c r="W3862" i="3"/>
  <c r="AC3862" i="3" a="1"/>
  <c r="AC3862" i="3" s="1"/>
  <c r="W3863" i="3"/>
  <c r="AC3863" i="3" a="1"/>
  <c r="AC3863" i="3" s="1"/>
  <c r="W3864" i="3"/>
  <c r="AC3864" i="3" a="1"/>
  <c r="AC3864" i="3" s="1"/>
  <c r="W3865" i="3"/>
  <c r="AC3865" i="3" a="1"/>
  <c r="AC3865" i="3" s="1"/>
  <c r="W3866" i="3"/>
  <c r="AC3866" i="3" a="1"/>
  <c r="AC3866" i="3" s="1"/>
  <c r="W3867" i="3"/>
  <c r="AC3867" i="3" a="1"/>
  <c r="AC3867" i="3" s="1"/>
  <c r="W3868" i="3"/>
  <c r="AC3868" i="3" a="1"/>
  <c r="AC3868" i="3" s="1"/>
  <c r="W3869" i="3"/>
  <c r="AC3869" i="3" a="1"/>
  <c r="AC3869" i="3" s="1"/>
  <c r="W3870" i="3"/>
  <c r="AC3870" i="3" a="1"/>
  <c r="AC3870" i="3" s="1"/>
  <c r="W3871" i="3"/>
  <c r="AC3871" i="3" a="1"/>
  <c r="AC3871" i="3" s="1"/>
  <c r="W3872" i="3"/>
  <c r="AC3872" i="3" a="1"/>
  <c r="AC3872" i="3" s="1"/>
  <c r="W3873" i="3"/>
  <c r="AC3873" i="3" a="1"/>
  <c r="AC3873" i="3" s="1"/>
  <c r="W3874" i="3"/>
  <c r="AC3874" i="3" a="1"/>
  <c r="AC3874" i="3" s="1"/>
  <c r="W3875" i="3"/>
  <c r="AC3875" i="3" a="1"/>
  <c r="AC3875" i="3" s="1"/>
  <c r="W3876" i="3"/>
  <c r="AC3876" i="3" a="1"/>
  <c r="AC3876" i="3" s="1"/>
  <c r="W3877" i="3"/>
  <c r="AC3877" i="3" a="1"/>
  <c r="AC3877" i="3" s="1"/>
  <c r="W3878" i="3"/>
  <c r="AC3878" i="3" a="1"/>
  <c r="AC3878" i="3" s="1"/>
  <c r="W3879" i="3"/>
  <c r="AC3879" i="3" a="1"/>
  <c r="AC3879" i="3" s="1"/>
  <c r="W3880" i="3"/>
  <c r="AC3880" i="3" a="1"/>
  <c r="AC3880" i="3" s="1"/>
  <c r="W3881" i="3"/>
  <c r="AC3881" i="3" a="1"/>
  <c r="AC3881" i="3" s="1"/>
  <c r="W3882" i="3"/>
  <c r="AC3882" i="3" a="1"/>
  <c r="AC3882" i="3" s="1"/>
  <c r="W3883" i="3"/>
  <c r="AC3883" i="3" a="1"/>
  <c r="AC3883" i="3" s="1"/>
  <c r="W3884" i="3"/>
  <c r="AC3884" i="3" a="1"/>
  <c r="AC3884" i="3" s="1"/>
  <c r="W3885" i="3"/>
  <c r="AC3885" i="3" a="1"/>
  <c r="AC3885" i="3" s="1"/>
  <c r="W3886" i="3"/>
  <c r="AC3886" i="3" a="1"/>
  <c r="AC3886" i="3" s="1"/>
  <c r="W3887" i="3"/>
  <c r="AC3887" i="3" a="1"/>
  <c r="AC3887" i="3" s="1"/>
  <c r="W3888" i="3"/>
  <c r="AC3888" i="3" a="1"/>
  <c r="AC3888" i="3" s="1"/>
  <c r="W3889" i="3"/>
  <c r="AC3889" i="3" a="1"/>
  <c r="AC3889" i="3" s="1"/>
  <c r="W3890" i="3"/>
  <c r="AC3890" i="3" a="1"/>
  <c r="AC3890" i="3" s="1"/>
  <c r="W3891" i="3"/>
  <c r="AC3891" i="3" a="1"/>
  <c r="AC3891" i="3" s="1"/>
  <c r="W3892" i="3"/>
  <c r="AC3892" i="3" a="1"/>
  <c r="AC3892" i="3" s="1"/>
  <c r="W3893" i="3"/>
  <c r="AC3893" i="3" a="1"/>
  <c r="AC3893" i="3" s="1"/>
  <c r="W3894" i="3"/>
  <c r="AC3894" i="3" a="1"/>
  <c r="AC3894" i="3" s="1"/>
  <c r="W3895" i="3"/>
  <c r="AC3895" i="3" a="1"/>
  <c r="AC3895" i="3" s="1"/>
  <c r="W3896" i="3"/>
  <c r="AC3896" i="3" a="1"/>
  <c r="AC3896" i="3" s="1"/>
  <c r="W3897" i="3"/>
  <c r="AC3897" i="3" a="1"/>
  <c r="AC3897" i="3" s="1"/>
  <c r="W3898" i="3"/>
  <c r="AC3898" i="3" a="1"/>
  <c r="AC3898" i="3" s="1"/>
  <c r="W3899" i="3"/>
  <c r="AC3899" i="3" a="1"/>
  <c r="AC3899" i="3" s="1"/>
  <c r="W3900" i="3"/>
  <c r="AC3900" i="3" a="1"/>
  <c r="AC3900" i="3" s="1"/>
  <c r="W3901" i="3"/>
  <c r="AC3901" i="3" a="1"/>
  <c r="AC3901" i="3" s="1"/>
  <c r="W3902" i="3"/>
  <c r="AC3902" i="3" a="1"/>
  <c r="AC3902" i="3" s="1"/>
  <c r="W3903" i="3"/>
  <c r="AC3903" i="3" a="1"/>
  <c r="AC3903" i="3" s="1"/>
  <c r="W3904" i="3"/>
  <c r="AC3904" i="3" a="1"/>
  <c r="AC3904" i="3" s="1"/>
  <c r="W3905" i="3"/>
  <c r="AC3905" i="3" a="1"/>
  <c r="AC3905" i="3" s="1"/>
  <c r="W3906" i="3"/>
  <c r="AC3906" i="3" a="1"/>
  <c r="AC3906" i="3" s="1"/>
  <c r="W3907" i="3"/>
  <c r="AC3907" i="3" a="1"/>
  <c r="AC3907" i="3" s="1"/>
  <c r="W3908" i="3"/>
  <c r="AC3908" i="3" a="1"/>
  <c r="AC3908" i="3" s="1"/>
  <c r="W3909" i="3"/>
  <c r="AC3909" i="3" a="1"/>
  <c r="AC3909" i="3" s="1"/>
  <c r="W3910" i="3"/>
  <c r="AC3910" i="3" a="1"/>
  <c r="AC3910" i="3" s="1"/>
  <c r="W3911" i="3"/>
  <c r="AC3911" i="3" a="1"/>
  <c r="AC3911" i="3" s="1"/>
  <c r="W3912" i="3"/>
  <c r="AC3912" i="3" a="1"/>
  <c r="AC3912" i="3" s="1"/>
  <c r="W3913" i="3"/>
  <c r="AC3913" i="3" a="1"/>
  <c r="AC3913" i="3" s="1"/>
  <c r="W3914" i="3"/>
  <c r="AC3914" i="3" a="1"/>
  <c r="AC3914" i="3" s="1"/>
  <c r="W3915" i="3"/>
  <c r="AC3915" i="3" a="1"/>
  <c r="AC3915" i="3" s="1"/>
  <c r="W3916" i="3"/>
  <c r="AC3916" i="3" a="1"/>
  <c r="AC3916" i="3" s="1"/>
  <c r="W3917" i="3"/>
  <c r="AC3917" i="3" a="1"/>
  <c r="AC3917" i="3" s="1"/>
  <c r="W3918" i="3"/>
  <c r="AC3918" i="3" a="1"/>
  <c r="AC3918" i="3" s="1"/>
  <c r="W3919" i="3"/>
  <c r="AC3919" i="3" a="1"/>
  <c r="AC3919" i="3" s="1"/>
  <c r="W3920" i="3"/>
  <c r="AC3920" i="3" a="1"/>
  <c r="AC3920" i="3" s="1"/>
  <c r="W3921" i="3"/>
  <c r="AC3921" i="3" a="1"/>
  <c r="AC3921" i="3" s="1"/>
  <c r="W3922" i="3"/>
  <c r="AC3922" i="3" a="1"/>
  <c r="AC3922" i="3" s="1"/>
  <c r="W3923" i="3"/>
  <c r="AC3923" i="3" a="1"/>
  <c r="AC3923" i="3" s="1"/>
  <c r="W3924" i="3"/>
  <c r="AC3924" i="3" a="1"/>
  <c r="AC3924" i="3" s="1"/>
  <c r="W3925" i="3"/>
  <c r="AC3925" i="3" a="1"/>
  <c r="AC3925" i="3" s="1"/>
  <c r="W3926" i="3"/>
  <c r="AC3926" i="3" a="1"/>
  <c r="AC3926" i="3" s="1"/>
  <c r="W3927" i="3"/>
  <c r="AC3927" i="3" a="1"/>
  <c r="AC3927" i="3" s="1"/>
  <c r="W3928" i="3"/>
  <c r="AC3928" i="3" a="1"/>
  <c r="AC3928" i="3" s="1"/>
  <c r="W3929" i="3"/>
  <c r="AC3929" i="3" a="1"/>
  <c r="AC3929" i="3" s="1"/>
  <c r="W3930" i="3"/>
  <c r="AC3930" i="3" a="1"/>
  <c r="AC3930" i="3" s="1"/>
  <c r="W3931" i="3"/>
  <c r="AC3931" i="3" a="1"/>
  <c r="AC3931" i="3" s="1"/>
  <c r="W3932" i="3"/>
  <c r="AC3932" i="3" a="1"/>
  <c r="AC3932" i="3" s="1"/>
  <c r="W3933" i="3"/>
  <c r="AC3933" i="3" a="1"/>
  <c r="AC3933" i="3" s="1"/>
  <c r="W3934" i="3"/>
  <c r="AC3934" i="3" a="1"/>
  <c r="AC3934" i="3" s="1"/>
  <c r="W3935" i="3"/>
  <c r="AC3935" i="3" a="1"/>
  <c r="AC3935" i="3" s="1"/>
  <c r="W3936" i="3"/>
  <c r="AC3936" i="3" a="1"/>
  <c r="AC3936" i="3" s="1"/>
  <c r="W3937" i="3"/>
  <c r="AC3937" i="3" a="1"/>
  <c r="AC3937" i="3" s="1"/>
  <c r="W3938" i="3"/>
  <c r="AC3938" i="3" a="1"/>
  <c r="AC3938" i="3" s="1"/>
  <c r="W3939" i="3"/>
  <c r="AC3939" i="3" a="1"/>
  <c r="AC3939" i="3" s="1"/>
  <c r="W3940" i="3"/>
  <c r="AC3940" i="3" a="1"/>
  <c r="AC3940" i="3" s="1"/>
  <c r="W3941" i="3"/>
  <c r="AC3941" i="3" a="1"/>
  <c r="AC3941" i="3" s="1"/>
  <c r="W3942" i="3"/>
  <c r="AC3942" i="3" a="1"/>
  <c r="AC3942" i="3" s="1"/>
  <c r="W3943" i="3"/>
  <c r="AC3943" i="3" a="1"/>
  <c r="AC3943" i="3" s="1"/>
  <c r="W3944" i="3"/>
  <c r="AC3944" i="3" a="1"/>
  <c r="AC3944" i="3" s="1"/>
  <c r="W3945" i="3"/>
  <c r="AC3945" i="3" a="1"/>
  <c r="AC3945" i="3" s="1"/>
  <c r="W3946" i="3"/>
  <c r="AC3946" i="3" a="1"/>
  <c r="AC3946" i="3" s="1"/>
  <c r="W3947" i="3"/>
  <c r="AC3947" i="3" a="1"/>
  <c r="AC3947" i="3" s="1"/>
  <c r="W3948" i="3"/>
  <c r="AC3948" i="3" a="1"/>
  <c r="AC3948" i="3" s="1"/>
  <c r="W3949" i="3"/>
  <c r="AC3949" i="3" a="1"/>
  <c r="AC3949" i="3" s="1"/>
  <c r="W3950" i="3"/>
  <c r="AC3950" i="3" a="1"/>
  <c r="AC3950" i="3" s="1"/>
  <c r="W3951" i="3"/>
  <c r="AC3951" i="3" a="1"/>
  <c r="AC3951" i="3" s="1"/>
  <c r="W3952" i="3"/>
  <c r="AC3952" i="3" a="1"/>
  <c r="AC3952" i="3" s="1"/>
  <c r="W3953" i="3"/>
  <c r="AC3953" i="3" a="1"/>
  <c r="AC3953" i="3" s="1"/>
  <c r="W3954" i="3"/>
  <c r="AC3954" i="3" a="1"/>
  <c r="AC3954" i="3" s="1"/>
  <c r="W3955" i="3"/>
  <c r="AC3955" i="3" a="1"/>
  <c r="AC3955" i="3" s="1"/>
  <c r="W3956" i="3"/>
  <c r="AC3956" i="3" a="1"/>
  <c r="AC3956" i="3" s="1"/>
  <c r="W3957" i="3"/>
  <c r="AC3957" i="3" a="1"/>
  <c r="AC3957" i="3" s="1"/>
  <c r="W3958" i="3"/>
  <c r="AC3958" i="3" a="1"/>
  <c r="AC3958" i="3" s="1"/>
  <c r="W3959" i="3"/>
  <c r="AC3959" i="3" a="1"/>
  <c r="AC3959" i="3" s="1"/>
  <c r="W3960" i="3"/>
  <c r="AC3960" i="3" a="1"/>
  <c r="AC3960" i="3" s="1"/>
  <c r="W3961" i="3"/>
  <c r="AC3961" i="3" a="1"/>
  <c r="AC3961" i="3" s="1"/>
  <c r="W3962" i="3"/>
  <c r="AC3962" i="3" a="1"/>
  <c r="AC3962" i="3" s="1"/>
  <c r="W3963" i="3"/>
  <c r="AC3963" i="3" a="1"/>
  <c r="AC3963" i="3" s="1"/>
  <c r="W3964" i="3"/>
  <c r="AC3964" i="3" a="1"/>
  <c r="AC3964" i="3" s="1"/>
  <c r="W3965" i="3"/>
  <c r="AC3965" i="3" a="1"/>
  <c r="AC3965" i="3" s="1"/>
  <c r="W3966" i="3"/>
  <c r="AC3966" i="3" a="1"/>
  <c r="AC3966" i="3" s="1"/>
  <c r="W3967" i="3"/>
  <c r="AC3967" i="3" a="1"/>
  <c r="AC3967" i="3" s="1"/>
  <c r="W3968" i="3"/>
  <c r="AC3968" i="3" a="1"/>
  <c r="AC3968" i="3" s="1"/>
  <c r="W3969" i="3"/>
  <c r="AC3969" i="3" a="1"/>
  <c r="AC3969" i="3" s="1"/>
  <c r="W3970" i="3"/>
  <c r="AC3970" i="3" a="1"/>
  <c r="AC3970" i="3" s="1"/>
  <c r="W3971" i="3"/>
  <c r="AC3971" i="3" a="1"/>
  <c r="AC3971" i="3" s="1"/>
  <c r="W3972" i="3"/>
  <c r="AC3972" i="3" a="1"/>
  <c r="AC3972" i="3" s="1"/>
  <c r="W3973" i="3"/>
  <c r="AC3973" i="3" a="1"/>
  <c r="AC3973" i="3" s="1"/>
  <c r="W3974" i="3"/>
  <c r="AC3974" i="3" a="1"/>
  <c r="AC3974" i="3" s="1"/>
  <c r="W3975" i="3"/>
  <c r="AC3975" i="3" a="1"/>
  <c r="AC3975" i="3" s="1"/>
  <c r="W3976" i="3"/>
  <c r="AC3976" i="3" a="1"/>
  <c r="AC3976" i="3" s="1"/>
  <c r="W3977" i="3"/>
  <c r="AC3977" i="3" a="1"/>
  <c r="AC3977" i="3" s="1"/>
  <c r="W3978" i="3"/>
  <c r="AC3978" i="3" a="1"/>
  <c r="AC3978" i="3" s="1"/>
  <c r="W3979" i="3"/>
  <c r="AC3979" i="3" a="1"/>
  <c r="AC3979" i="3" s="1"/>
  <c r="W3980" i="3"/>
  <c r="AC3980" i="3" a="1"/>
  <c r="AC3980" i="3" s="1"/>
  <c r="W3981" i="3"/>
  <c r="AC3981" i="3" a="1"/>
  <c r="AC3981" i="3" s="1"/>
  <c r="W3982" i="3"/>
  <c r="AC3982" i="3" a="1"/>
  <c r="AC3982" i="3" s="1"/>
  <c r="W3983" i="3"/>
  <c r="AC3983" i="3" a="1"/>
  <c r="AC3983" i="3" s="1"/>
  <c r="W3984" i="3"/>
  <c r="AC3984" i="3" a="1"/>
  <c r="AC3984" i="3" s="1"/>
  <c r="W3985" i="3"/>
  <c r="AC3985" i="3" a="1"/>
  <c r="AC3985" i="3" s="1"/>
  <c r="W3986" i="3"/>
  <c r="AC3986" i="3" a="1"/>
  <c r="AC3986" i="3" s="1"/>
  <c r="W3987" i="3"/>
  <c r="AC3987" i="3" a="1"/>
  <c r="AC3987" i="3" s="1"/>
  <c r="W3988" i="3"/>
  <c r="AC3988" i="3" a="1"/>
  <c r="AC3988" i="3" s="1"/>
  <c r="W3989" i="3"/>
  <c r="AC3989" i="3" a="1"/>
  <c r="AC3989" i="3" s="1"/>
  <c r="W3990" i="3"/>
  <c r="AC3990" i="3" a="1"/>
  <c r="AC3990" i="3" s="1"/>
  <c r="W3991" i="3"/>
  <c r="AC3991" i="3" a="1"/>
  <c r="AC3991" i="3" s="1"/>
  <c r="W3992" i="3"/>
  <c r="AC3992" i="3" a="1"/>
  <c r="AC3992" i="3" s="1"/>
  <c r="W3993" i="3"/>
  <c r="AC3993" i="3" a="1"/>
  <c r="AC3993" i="3" s="1"/>
  <c r="W3994" i="3"/>
  <c r="AC3994" i="3" a="1"/>
  <c r="AC3994" i="3" s="1"/>
  <c r="W3995" i="3"/>
  <c r="AC3995" i="3" a="1"/>
  <c r="AC3995" i="3" s="1"/>
  <c r="W3996" i="3"/>
  <c r="AC3996" i="3" a="1"/>
  <c r="AC3996" i="3" s="1"/>
  <c r="W3997" i="3"/>
  <c r="AC3997" i="3" a="1"/>
  <c r="AC3997" i="3" s="1"/>
  <c r="W3998" i="3"/>
  <c r="AC3998" i="3" a="1"/>
  <c r="AC3998" i="3" s="1"/>
  <c r="W3999" i="3"/>
  <c r="AC3999" i="3" a="1"/>
  <c r="AC3999" i="3" s="1"/>
  <c r="W4000" i="3"/>
  <c r="AC4000" i="3" a="1"/>
  <c r="AC4000" i="3" s="1"/>
  <c r="W4001" i="3"/>
  <c r="AC4001" i="3" a="1"/>
  <c r="AC4001" i="3" s="1"/>
  <c r="W4002" i="3"/>
  <c r="AC4002" i="3" a="1"/>
  <c r="AC4002" i="3" s="1"/>
  <c r="W4003" i="3"/>
  <c r="AC4003" i="3" a="1"/>
  <c r="AC4003" i="3" s="1"/>
  <c r="W4004" i="3"/>
  <c r="AC4004" i="3" a="1"/>
  <c r="AC4004" i="3" s="1"/>
  <c r="W4005" i="3"/>
  <c r="AC4005" i="3" a="1"/>
  <c r="AC4005" i="3" s="1"/>
  <c r="W4006" i="3"/>
  <c r="AC4006" i="3" a="1"/>
  <c r="AC4006" i="3" s="1"/>
  <c r="W4007" i="3"/>
  <c r="AC4007" i="3" a="1"/>
  <c r="AC4007" i="3" s="1"/>
  <c r="W4008" i="3"/>
  <c r="AC4008" i="3" a="1"/>
  <c r="AC4008" i="3" s="1"/>
  <c r="W4009" i="3"/>
  <c r="AC4009" i="3" a="1"/>
  <c r="AC4009" i="3" s="1"/>
  <c r="W4010" i="3"/>
  <c r="AC4010" i="3" a="1"/>
  <c r="AC4010" i="3" s="1"/>
  <c r="W4011" i="3"/>
  <c r="AC4011" i="3" a="1"/>
  <c r="AC4011" i="3" s="1"/>
  <c r="W4012" i="3"/>
  <c r="AC4012" i="3" a="1"/>
  <c r="AC4012" i="3" s="1"/>
  <c r="W4013" i="3"/>
  <c r="AC4013" i="3" a="1"/>
  <c r="AC4013" i="3" s="1"/>
  <c r="W4014" i="3"/>
  <c r="AC4014" i="3" a="1"/>
  <c r="AC4014" i="3" s="1"/>
  <c r="W4015" i="3"/>
  <c r="AC4015" i="3" a="1"/>
  <c r="AC4015" i="3" s="1"/>
  <c r="W4016" i="3"/>
  <c r="AC4016" i="3" a="1"/>
  <c r="AC4016" i="3" s="1"/>
  <c r="W4017" i="3"/>
  <c r="AC4017" i="3" a="1"/>
  <c r="AC4017" i="3" s="1"/>
  <c r="W4018" i="3"/>
  <c r="AC4018" i="3" a="1"/>
  <c r="AC4018" i="3" s="1"/>
  <c r="W4019" i="3"/>
  <c r="AC4019" i="3" a="1"/>
  <c r="AC4019" i="3" s="1"/>
  <c r="W4020" i="3"/>
  <c r="AC4020" i="3" a="1"/>
  <c r="AC4020" i="3" s="1"/>
  <c r="W4021" i="3"/>
  <c r="AC4021" i="3" a="1"/>
  <c r="AC4021" i="3" s="1"/>
  <c r="W4022" i="3"/>
  <c r="AC4022" i="3" a="1"/>
  <c r="AC4022" i="3" s="1"/>
  <c r="W4023" i="3"/>
  <c r="AC4023" i="3" a="1"/>
  <c r="AC4023" i="3" s="1"/>
  <c r="W4024" i="3"/>
  <c r="AC4024" i="3" a="1"/>
  <c r="AC4024" i="3" s="1"/>
  <c r="W4025" i="3"/>
  <c r="AC4025" i="3" a="1"/>
  <c r="AC4025" i="3" s="1"/>
  <c r="W4026" i="3"/>
  <c r="AC4026" i="3" a="1"/>
  <c r="AC4026" i="3" s="1"/>
  <c r="W4027" i="3"/>
  <c r="AC4027" i="3" a="1"/>
  <c r="AC4027" i="3" s="1"/>
  <c r="W4028" i="3"/>
  <c r="AC4028" i="3" a="1"/>
  <c r="AC4028" i="3" s="1"/>
  <c r="W4029" i="3"/>
  <c r="AC4029" i="3" a="1"/>
  <c r="AC4029" i="3" s="1"/>
  <c r="W4030" i="3"/>
  <c r="AC4030" i="3" a="1"/>
  <c r="AC4030" i="3" s="1"/>
  <c r="W4031" i="3"/>
  <c r="AC4031" i="3" a="1"/>
  <c r="AC4031" i="3" s="1"/>
  <c r="W4032" i="3"/>
  <c r="AC4032" i="3" a="1"/>
  <c r="AC4032" i="3" s="1"/>
  <c r="W4033" i="3"/>
  <c r="AC4033" i="3" a="1"/>
  <c r="AC4033" i="3" s="1"/>
  <c r="W4034" i="3"/>
  <c r="AC4034" i="3" a="1"/>
  <c r="AC4034" i="3" s="1"/>
  <c r="W4035" i="3"/>
  <c r="AC4035" i="3" a="1"/>
  <c r="AC4035" i="3" s="1"/>
  <c r="W4036" i="3"/>
  <c r="AC4036" i="3" a="1"/>
  <c r="AC4036" i="3" s="1"/>
  <c r="W4037" i="3"/>
  <c r="AC4037" i="3" a="1"/>
  <c r="AC4037" i="3" s="1"/>
  <c r="W4038" i="3"/>
  <c r="AC4038" i="3" a="1"/>
  <c r="AC4038" i="3" s="1"/>
  <c r="W4039" i="3"/>
  <c r="AC4039" i="3" a="1"/>
  <c r="AC4039" i="3" s="1"/>
  <c r="W4040" i="3"/>
  <c r="AC4040" i="3" a="1"/>
  <c r="AC4040" i="3" s="1"/>
  <c r="W4041" i="3"/>
  <c r="AC4041" i="3" a="1"/>
  <c r="AC4041" i="3" s="1"/>
  <c r="W4042" i="3"/>
  <c r="AC4042" i="3" a="1"/>
  <c r="AC4042" i="3" s="1"/>
  <c r="W4043" i="3"/>
  <c r="AC4043" i="3" a="1"/>
  <c r="AC4043" i="3" s="1"/>
  <c r="W4044" i="3"/>
  <c r="AC4044" i="3" a="1"/>
  <c r="AC4044" i="3" s="1"/>
  <c r="W4045" i="3"/>
  <c r="AC4045" i="3" a="1"/>
  <c r="AC4045" i="3" s="1"/>
  <c r="W4046" i="3"/>
  <c r="AC4046" i="3" a="1"/>
  <c r="AC4046" i="3" s="1"/>
  <c r="W4047" i="3"/>
  <c r="AC4047" i="3" a="1"/>
  <c r="AC4047" i="3" s="1"/>
  <c r="W4048" i="3"/>
  <c r="AC4048" i="3" a="1"/>
  <c r="AC4048" i="3" s="1"/>
  <c r="W4049" i="3"/>
  <c r="AC4049" i="3" a="1"/>
  <c r="AC4049" i="3" s="1"/>
  <c r="W4050" i="3"/>
  <c r="AC4050" i="3" a="1"/>
  <c r="AC4050" i="3" s="1"/>
  <c r="W4051" i="3"/>
  <c r="AC4051" i="3" a="1"/>
  <c r="AC4051" i="3" s="1"/>
  <c r="W4052" i="3"/>
  <c r="AC4052" i="3" a="1"/>
  <c r="AC4052" i="3" s="1"/>
  <c r="W4053" i="3"/>
  <c r="AC4053" i="3" a="1"/>
  <c r="AC4053" i="3" s="1"/>
  <c r="W4054" i="3"/>
  <c r="AC4054" i="3" a="1"/>
  <c r="AC4054" i="3" s="1"/>
  <c r="W4055" i="3"/>
  <c r="AC4055" i="3" a="1"/>
  <c r="AC4055" i="3" s="1"/>
  <c r="W4056" i="3"/>
  <c r="AC4056" i="3" a="1"/>
  <c r="AC4056" i="3" s="1"/>
  <c r="W4057" i="3"/>
  <c r="AC4057" i="3" a="1"/>
  <c r="AC4057" i="3" s="1"/>
  <c r="W4058" i="3"/>
  <c r="AC4058" i="3" a="1"/>
  <c r="AC4058" i="3" s="1"/>
  <c r="W4059" i="3"/>
  <c r="AC4059" i="3" a="1"/>
  <c r="AC4059" i="3" s="1"/>
  <c r="W4060" i="3"/>
  <c r="AC4060" i="3" a="1"/>
  <c r="AC4060" i="3" s="1"/>
  <c r="W4061" i="3"/>
  <c r="AC4061" i="3" a="1"/>
  <c r="AC4061" i="3" s="1"/>
  <c r="W4062" i="3"/>
  <c r="AC4062" i="3" a="1"/>
  <c r="AC4062" i="3" s="1"/>
  <c r="W4063" i="3"/>
  <c r="AC4063" i="3" a="1"/>
  <c r="AC4063" i="3" s="1"/>
  <c r="W4064" i="3"/>
  <c r="AC4064" i="3" a="1"/>
  <c r="AC4064" i="3" s="1"/>
  <c r="W4065" i="3"/>
  <c r="AC4065" i="3" a="1"/>
  <c r="AC4065" i="3" s="1"/>
  <c r="W4066" i="3"/>
  <c r="AC4066" i="3" a="1"/>
  <c r="AC4066" i="3" s="1"/>
  <c r="W4067" i="3"/>
  <c r="AC4067" i="3" a="1"/>
  <c r="AC4067" i="3" s="1"/>
  <c r="W4068" i="3"/>
  <c r="AC4068" i="3" a="1"/>
  <c r="AC4068" i="3" s="1"/>
  <c r="W4069" i="3"/>
  <c r="AC4069" i="3" a="1"/>
  <c r="AC4069" i="3" s="1"/>
  <c r="W4070" i="3"/>
  <c r="AC4070" i="3" a="1"/>
  <c r="AC4070" i="3" s="1"/>
  <c r="W4071" i="3"/>
  <c r="AC4071" i="3" a="1"/>
  <c r="AC4071" i="3" s="1"/>
  <c r="W4072" i="3"/>
  <c r="AC4072" i="3" a="1"/>
  <c r="AC4072" i="3" s="1"/>
  <c r="W4073" i="3"/>
  <c r="AC4073" i="3" a="1"/>
  <c r="AC4073" i="3" s="1"/>
  <c r="W4074" i="3"/>
  <c r="AC4074" i="3" a="1"/>
  <c r="AC4074" i="3" s="1"/>
  <c r="W4075" i="3"/>
  <c r="AC4075" i="3" a="1"/>
  <c r="AC4075" i="3" s="1"/>
  <c r="W4076" i="3"/>
  <c r="AC4076" i="3" a="1"/>
  <c r="AC4076" i="3" s="1"/>
  <c r="W4077" i="3"/>
  <c r="AC4077" i="3" a="1"/>
  <c r="AC4077" i="3" s="1"/>
  <c r="W4078" i="3"/>
  <c r="AC4078" i="3" a="1"/>
  <c r="AC4078" i="3" s="1"/>
  <c r="W4079" i="3"/>
  <c r="AC4079" i="3" a="1"/>
  <c r="AC4079" i="3" s="1"/>
  <c r="W4080" i="3"/>
  <c r="AC4080" i="3" a="1"/>
  <c r="AC4080" i="3" s="1"/>
  <c r="W4081" i="3"/>
  <c r="AC4081" i="3" a="1"/>
  <c r="AC4081" i="3" s="1"/>
  <c r="W4082" i="3"/>
  <c r="AC4082" i="3" a="1"/>
  <c r="AC4082" i="3" s="1"/>
  <c r="W4083" i="3"/>
  <c r="AC4083" i="3" a="1"/>
  <c r="AC4083" i="3" s="1"/>
  <c r="W4084" i="3"/>
  <c r="AC4084" i="3" a="1"/>
  <c r="AC4084" i="3" s="1"/>
  <c r="W4085" i="3"/>
  <c r="AC4085" i="3" a="1"/>
  <c r="AC4085" i="3" s="1"/>
  <c r="W4086" i="3"/>
  <c r="AC4086" i="3" a="1"/>
  <c r="AC4086" i="3" s="1"/>
  <c r="W4087" i="3"/>
  <c r="AC4087" i="3" a="1"/>
  <c r="AC4087" i="3" s="1"/>
  <c r="W4088" i="3"/>
  <c r="AC4088" i="3" a="1"/>
  <c r="AC4088" i="3" s="1"/>
  <c r="W4089" i="3"/>
  <c r="AC4089" i="3" a="1"/>
  <c r="AC4089" i="3" s="1"/>
  <c r="W4090" i="3"/>
  <c r="AC4090" i="3" a="1"/>
  <c r="AC4090" i="3" s="1"/>
  <c r="W4091" i="3"/>
  <c r="AC4091" i="3" a="1"/>
  <c r="AC4091" i="3" s="1"/>
  <c r="W4092" i="3"/>
  <c r="AC4092" i="3" a="1"/>
  <c r="AC4092" i="3" s="1"/>
  <c r="W4093" i="3"/>
  <c r="AC4093" i="3" a="1"/>
  <c r="AC4093" i="3" s="1"/>
  <c r="W4094" i="3"/>
  <c r="AC4094" i="3" a="1"/>
  <c r="AC4094" i="3" s="1"/>
  <c r="W4095" i="3"/>
  <c r="AC4095" i="3" a="1"/>
  <c r="AC4095" i="3" s="1"/>
  <c r="W4096" i="3"/>
  <c r="AC4096" i="3" a="1"/>
  <c r="AC4096" i="3" s="1"/>
  <c r="W4097" i="3"/>
  <c r="AC4097" i="3" a="1"/>
  <c r="AC4097" i="3" s="1"/>
  <c r="W4098" i="3"/>
  <c r="AC4098" i="3" a="1"/>
  <c r="AC4098" i="3" s="1"/>
  <c r="W4099" i="3"/>
  <c r="AC4099" i="3" a="1"/>
  <c r="AC4099" i="3" s="1"/>
  <c r="W4100" i="3"/>
  <c r="AC4100" i="3" a="1"/>
  <c r="AC4100" i="3" s="1"/>
  <c r="W4101" i="3"/>
  <c r="AC4101" i="3" a="1"/>
  <c r="AC4101" i="3" s="1"/>
  <c r="W4102" i="3"/>
  <c r="AC4102" i="3" a="1"/>
  <c r="AC4102" i="3" s="1"/>
  <c r="W4103" i="3"/>
  <c r="AC4103" i="3" a="1"/>
  <c r="AC4103" i="3" s="1"/>
  <c r="W4104" i="3"/>
  <c r="AC4104" i="3" a="1"/>
  <c r="AC4104" i="3" s="1"/>
  <c r="W4105" i="3"/>
  <c r="AC4105" i="3" a="1"/>
  <c r="AC4105" i="3" s="1"/>
  <c r="W4106" i="3"/>
  <c r="AC4106" i="3" a="1"/>
  <c r="AC4106" i="3" s="1"/>
  <c r="W4107" i="3"/>
  <c r="AC4107" i="3" a="1"/>
  <c r="AC4107" i="3" s="1"/>
  <c r="W4108" i="3"/>
  <c r="AC4108" i="3" a="1"/>
  <c r="AC4108" i="3" s="1"/>
  <c r="W4109" i="3"/>
  <c r="AC4109" i="3" a="1"/>
  <c r="AC4109" i="3" s="1"/>
  <c r="W4110" i="3"/>
  <c r="AC4110" i="3" a="1"/>
  <c r="AC4110" i="3" s="1"/>
  <c r="W4111" i="3"/>
  <c r="AC4111" i="3" a="1"/>
  <c r="AC4111" i="3" s="1"/>
  <c r="W4112" i="3"/>
  <c r="AC4112" i="3" a="1"/>
  <c r="AC4112" i="3" s="1"/>
  <c r="W4113" i="3"/>
  <c r="AC4113" i="3" a="1"/>
  <c r="AC4113" i="3" s="1"/>
  <c r="W4114" i="3"/>
  <c r="AC4114" i="3" a="1"/>
  <c r="AC4114" i="3" s="1"/>
  <c r="W4115" i="3"/>
  <c r="AC4115" i="3" a="1"/>
  <c r="AC4115" i="3" s="1"/>
  <c r="W4116" i="3"/>
  <c r="AC4116" i="3" a="1"/>
  <c r="AC4116" i="3" s="1"/>
  <c r="W4117" i="3"/>
  <c r="AC4117" i="3" a="1"/>
  <c r="AC4117" i="3" s="1"/>
  <c r="W4118" i="3"/>
  <c r="AC4118" i="3" a="1"/>
  <c r="AC4118" i="3" s="1"/>
  <c r="W4119" i="3"/>
  <c r="AC4119" i="3" a="1"/>
  <c r="AC4119" i="3" s="1"/>
  <c r="W4120" i="3"/>
  <c r="AC4120" i="3" a="1"/>
  <c r="AC4120" i="3" s="1"/>
  <c r="W4121" i="3"/>
  <c r="AC4121" i="3" a="1"/>
  <c r="AC4121" i="3" s="1"/>
  <c r="W4122" i="3"/>
  <c r="AC4122" i="3" a="1"/>
  <c r="AC4122" i="3" s="1"/>
  <c r="W4123" i="3"/>
  <c r="AC4123" i="3" a="1"/>
  <c r="AC4123" i="3" s="1"/>
  <c r="W4124" i="3"/>
  <c r="AC4124" i="3" a="1"/>
  <c r="AC4124" i="3" s="1"/>
  <c r="W4125" i="3"/>
  <c r="AC4125" i="3" a="1"/>
  <c r="AC4125" i="3" s="1"/>
  <c r="W4126" i="3"/>
  <c r="AC4126" i="3" a="1"/>
  <c r="AC4126" i="3" s="1"/>
  <c r="W4127" i="3"/>
  <c r="AC4127" i="3" a="1"/>
  <c r="AC4127" i="3" s="1"/>
  <c r="W4128" i="3"/>
  <c r="AC4128" i="3" a="1"/>
  <c r="AC4128" i="3" s="1"/>
  <c r="W4129" i="3"/>
  <c r="AC4129" i="3" a="1"/>
  <c r="AC4129" i="3" s="1"/>
  <c r="W4130" i="3"/>
  <c r="AC4130" i="3" a="1"/>
  <c r="AC4130" i="3" s="1"/>
  <c r="W4131" i="3"/>
  <c r="AC4131" i="3" a="1"/>
  <c r="AC4131" i="3" s="1"/>
  <c r="W4132" i="3"/>
  <c r="AC4132" i="3" a="1"/>
  <c r="AC4132" i="3" s="1"/>
  <c r="W4133" i="3"/>
  <c r="AC4133" i="3" a="1"/>
  <c r="AC4133" i="3" s="1"/>
  <c r="W4134" i="3"/>
  <c r="AC4134" i="3" a="1"/>
  <c r="AC4134" i="3" s="1"/>
  <c r="W4135" i="3"/>
  <c r="AC4135" i="3" a="1"/>
  <c r="AC4135" i="3" s="1"/>
  <c r="W4136" i="3"/>
  <c r="AC4136" i="3" a="1"/>
  <c r="AC4136" i="3" s="1"/>
  <c r="W4137" i="3"/>
  <c r="AC4137" i="3" a="1"/>
  <c r="AC4137" i="3" s="1"/>
  <c r="W4138" i="3"/>
  <c r="AC4138" i="3" a="1"/>
  <c r="AC4138" i="3" s="1"/>
  <c r="W4139" i="3"/>
  <c r="AC4139" i="3" a="1"/>
  <c r="AC4139" i="3" s="1"/>
  <c r="W4140" i="3"/>
  <c r="AC4140" i="3" a="1"/>
  <c r="AC4140" i="3" s="1"/>
  <c r="W4141" i="3"/>
  <c r="AC4141" i="3" a="1"/>
  <c r="AC4141" i="3" s="1"/>
  <c r="W4142" i="3"/>
  <c r="AC4142" i="3" a="1"/>
  <c r="AC4142" i="3" s="1"/>
  <c r="W4143" i="3"/>
  <c r="AC4143" i="3" a="1"/>
  <c r="AC4143" i="3" s="1"/>
  <c r="W4144" i="3"/>
  <c r="AC4144" i="3" a="1"/>
  <c r="AC4144" i="3" s="1"/>
  <c r="W4145" i="3"/>
  <c r="AC4145" i="3" a="1"/>
  <c r="AC4145" i="3" s="1"/>
  <c r="W4146" i="3"/>
  <c r="AC4146" i="3" a="1"/>
  <c r="AC4146" i="3" s="1"/>
  <c r="W4147" i="3"/>
  <c r="AC4147" i="3" a="1"/>
  <c r="AC4147" i="3" s="1"/>
  <c r="W4148" i="3"/>
  <c r="AC4148" i="3" a="1"/>
  <c r="AC4148" i="3" s="1"/>
  <c r="W4149" i="3"/>
  <c r="AC4149" i="3" a="1"/>
  <c r="AC4149" i="3" s="1"/>
  <c r="W4150" i="3"/>
  <c r="AC4150" i="3" a="1"/>
  <c r="AC4150" i="3" s="1"/>
  <c r="W4151" i="3"/>
  <c r="AC4151" i="3" a="1"/>
  <c r="AC4151" i="3" s="1"/>
  <c r="W4152" i="3"/>
  <c r="AC4152" i="3" a="1"/>
  <c r="AC4152" i="3" s="1"/>
  <c r="W4153" i="3"/>
  <c r="AC4153" i="3" a="1"/>
  <c r="AC4153" i="3" s="1"/>
  <c r="W4154" i="3"/>
  <c r="AC4154" i="3" a="1"/>
  <c r="AC4154" i="3" s="1"/>
  <c r="W4155" i="3"/>
  <c r="AC4155" i="3" a="1"/>
  <c r="AC4155" i="3" s="1"/>
  <c r="W4156" i="3"/>
  <c r="AC4156" i="3" a="1"/>
  <c r="AC4156" i="3" s="1"/>
  <c r="W4157" i="3"/>
  <c r="AC4157" i="3" a="1"/>
  <c r="AC4157" i="3" s="1"/>
  <c r="W4158" i="3"/>
  <c r="AC4158" i="3" a="1"/>
  <c r="AC4158" i="3" s="1"/>
  <c r="W4159" i="3"/>
  <c r="AC4159" i="3" a="1"/>
  <c r="AC4159" i="3" s="1"/>
  <c r="W4160" i="3"/>
  <c r="AC4160" i="3" a="1"/>
  <c r="AC4160" i="3" s="1"/>
  <c r="W4161" i="3"/>
  <c r="AC4161" i="3" a="1"/>
  <c r="AC4161" i="3" s="1"/>
  <c r="W4162" i="3"/>
  <c r="AC4162" i="3" a="1"/>
  <c r="AC4162" i="3" s="1"/>
  <c r="W4163" i="3"/>
  <c r="AC4163" i="3" a="1"/>
  <c r="AC4163" i="3" s="1"/>
  <c r="W4164" i="3"/>
  <c r="AC4164" i="3" a="1"/>
  <c r="AC4164" i="3" s="1"/>
  <c r="W4165" i="3"/>
  <c r="AC4165" i="3" a="1"/>
  <c r="AC4165" i="3" s="1"/>
  <c r="W4166" i="3"/>
  <c r="AC4166" i="3" a="1"/>
  <c r="AC4166" i="3" s="1"/>
  <c r="W4167" i="3"/>
  <c r="AC4167" i="3" a="1"/>
  <c r="AC4167" i="3" s="1"/>
  <c r="W4168" i="3"/>
  <c r="AC4168" i="3" a="1"/>
  <c r="AC4168" i="3" s="1"/>
  <c r="W4169" i="3"/>
  <c r="AC4169" i="3" a="1"/>
  <c r="AC4169" i="3" s="1"/>
  <c r="W4170" i="3"/>
  <c r="AC4170" i="3" a="1"/>
  <c r="AC4170" i="3" s="1"/>
  <c r="W4171" i="3"/>
  <c r="AC4171" i="3" a="1"/>
  <c r="AC4171" i="3" s="1"/>
  <c r="W4172" i="3"/>
  <c r="AC4172" i="3" a="1"/>
  <c r="AC4172" i="3" s="1"/>
  <c r="W4173" i="3"/>
  <c r="AC4173" i="3" a="1"/>
  <c r="AC4173" i="3" s="1"/>
  <c r="W4174" i="3"/>
  <c r="AC4174" i="3" a="1"/>
  <c r="AC4174" i="3" s="1"/>
  <c r="W4175" i="3"/>
  <c r="AC4175" i="3" a="1"/>
  <c r="AC4175" i="3" s="1"/>
  <c r="W4176" i="3"/>
  <c r="AC4176" i="3" a="1"/>
  <c r="AC4176" i="3" s="1"/>
  <c r="W4177" i="3"/>
  <c r="AC4177" i="3" a="1"/>
  <c r="AC4177" i="3" s="1"/>
  <c r="W4178" i="3"/>
  <c r="AC4178" i="3" a="1"/>
  <c r="AC4178" i="3" s="1"/>
  <c r="W4179" i="3"/>
  <c r="AC4179" i="3" a="1"/>
  <c r="AC4179" i="3" s="1"/>
  <c r="W4180" i="3"/>
  <c r="AC4180" i="3" a="1"/>
  <c r="AC4180" i="3" s="1"/>
  <c r="W4181" i="3"/>
  <c r="AC4181" i="3" a="1"/>
  <c r="AC4181" i="3" s="1"/>
  <c r="W4182" i="3"/>
  <c r="AC4182" i="3" a="1"/>
  <c r="AC4182" i="3" s="1"/>
  <c r="W4183" i="3"/>
  <c r="AC4183" i="3" a="1"/>
  <c r="AC4183" i="3" s="1"/>
  <c r="W4184" i="3"/>
  <c r="AC4184" i="3" a="1"/>
  <c r="AC4184" i="3" s="1"/>
  <c r="W4185" i="3"/>
  <c r="AC4185" i="3" a="1"/>
  <c r="AC4185" i="3" s="1"/>
  <c r="W4186" i="3"/>
  <c r="AC4186" i="3" a="1"/>
  <c r="AC4186" i="3" s="1"/>
  <c r="W4187" i="3"/>
  <c r="AC4187" i="3" a="1"/>
  <c r="AC4187" i="3" s="1"/>
  <c r="W4188" i="3"/>
  <c r="AC4188" i="3" a="1"/>
  <c r="AC4188" i="3" s="1"/>
  <c r="W4189" i="3"/>
  <c r="AC4189" i="3" a="1"/>
  <c r="AC4189" i="3" s="1"/>
  <c r="W4190" i="3"/>
  <c r="AC4190" i="3" a="1"/>
  <c r="AC4190" i="3" s="1"/>
  <c r="W4191" i="3"/>
  <c r="AC4191" i="3" a="1"/>
  <c r="AC4191" i="3" s="1"/>
  <c r="W4192" i="3"/>
  <c r="AC4192" i="3" a="1"/>
  <c r="AC4192" i="3" s="1"/>
  <c r="W4193" i="3"/>
  <c r="AC4193" i="3" a="1"/>
  <c r="AC4193" i="3" s="1"/>
  <c r="W4194" i="3"/>
  <c r="AC4194" i="3" a="1"/>
  <c r="AC4194" i="3" s="1"/>
  <c r="W4195" i="3"/>
  <c r="AC4195" i="3" a="1"/>
  <c r="AC4195" i="3" s="1"/>
  <c r="W4196" i="3"/>
  <c r="AC4196" i="3" a="1"/>
  <c r="AC4196" i="3" s="1"/>
  <c r="W4197" i="3"/>
  <c r="AC4197" i="3" a="1"/>
  <c r="AC4197" i="3" s="1"/>
  <c r="W4198" i="3"/>
  <c r="AC4198" i="3" a="1"/>
  <c r="AC4198" i="3" s="1"/>
  <c r="W4199" i="3"/>
  <c r="AC4199" i="3" a="1"/>
  <c r="AC4199" i="3" s="1"/>
  <c r="W4200" i="3"/>
  <c r="AC4200" i="3" a="1"/>
  <c r="AC4200" i="3" s="1"/>
  <c r="W4201" i="3"/>
  <c r="AC4201" i="3" a="1"/>
  <c r="AC4201" i="3" s="1"/>
  <c r="W4202" i="3"/>
  <c r="AC4202" i="3" a="1"/>
  <c r="AC4202" i="3" s="1"/>
  <c r="W4203" i="3"/>
  <c r="AC4203" i="3" a="1"/>
  <c r="AC4203" i="3" s="1"/>
  <c r="W4204" i="3"/>
  <c r="AC4204" i="3" a="1"/>
  <c r="AC4204" i="3" s="1"/>
  <c r="W4205" i="3"/>
  <c r="AC4205" i="3" a="1"/>
  <c r="AC4205" i="3" s="1"/>
  <c r="W4206" i="3"/>
  <c r="AC4206" i="3" a="1"/>
  <c r="AC4206" i="3" s="1"/>
  <c r="W4207" i="3"/>
  <c r="AC4207" i="3" a="1"/>
  <c r="AC4207" i="3" s="1"/>
  <c r="W4208" i="3"/>
  <c r="AC4208" i="3" a="1"/>
  <c r="AC4208" i="3" s="1"/>
  <c r="W4209" i="3"/>
  <c r="AC4209" i="3" a="1"/>
  <c r="AC4209" i="3" s="1"/>
  <c r="W4210" i="3"/>
  <c r="AC4210" i="3" a="1"/>
  <c r="AC4210" i="3" s="1"/>
  <c r="W4211" i="3"/>
  <c r="AC4211" i="3" a="1"/>
  <c r="AC4211" i="3" s="1"/>
  <c r="W4212" i="3"/>
  <c r="AC4212" i="3" a="1"/>
  <c r="AC4212" i="3" s="1"/>
  <c r="W4213" i="3"/>
  <c r="AC4213" i="3" a="1"/>
  <c r="AC4213" i="3" s="1"/>
  <c r="W4214" i="3"/>
  <c r="AC4214" i="3" a="1"/>
  <c r="AC4214" i="3" s="1"/>
  <c r="W4215" i="3"/>
  <c r="AC4215" i="3" a="1"/>
  <c r="AC4215" i="3" s="1"/>
  <c r="W4216" i="3"/>
  <c r="AC4216" i="3" a="1"/>
  <c r="AC4216" i="3" s="1"/>
  <c r="W4217" i="3"/>
  <c r="AC4217" i="3" a="1"/>
  <c r="AC4217" i="3" s="1"/>
  <c r="W4218" i="3"/>
  <c r="AC4218" i="3" a="1"/>
  <c r="AC4218" i="3" s="1"/>
  <c r="W4219" i="3"/>
  <c r="AC4219" i="3" a="1"/>
  <c r="AC4219" i="3" s="1"/>
  <c r="W4220" i="3"/>
  <c r="AC4220" i="3" a="1"/>
  <c r="AC4220" i="3" s="1"/>
  <c r="W4221" i="3"/>
  <c r="AC4221" i="3" a="1"/>
  <c r="AC4221" i="3" s="1"/>
  <c r="W4222" i="3"/>
  <c r="AC4222" i="3" a="1"/>
  <c r="AC4222" i="3" s="1"/>
  <c r="W4223" i="3"/>
  <c r="AC4223" i="3" a="1"/>
  <c r="AC4223" i="3" s="1"/>
  <c r="W4224" i="3"/>
  <c r="AC4224" i="3" a="1"/>
  <c r="AC4224" i="3" s="1"/>
  <c r="W4225" i="3"/>
  <c r="AC4225" i="3" a="1"/>
  <c r="AC4225" i="3" s="1"/>
  <c r="W4226" i="3"/>
  <c r="AC4226" i="3" a="1"/>
  <c r="AC4226" i="3" s="1"/>
  <c r="W4227" i="3"/>
  <c r="AC4227" i="3" a="1"/>
  <c r="AC4227" i="3" s="1"/>
  <c r="W4228" i="3"/>
  <c r="AC4228" i="3" a="1"/>
  <c r="AC4228" i="3" s="1"/>
  <c r="W4229" i="3"/>
  <c r="AC4229" i="3" a="1"/>
  <c r="AC4229" i="3" s="1"/>
  <c r="W4230" i="3"/>
  <c r="AC4230" i="3" a="1"/>
  <c r="AC4230" i="3" s="1"/>
  <c r="W4231" i="3"/>
  <c r="AC4231" i="3" a="1"/>
  <c r="AC4231" i="3" s="1"/>
  <c r="W4232" i="3"/>
  <c r="AC4232" i="3" a="1"/>
  <c r="AC4232" i="3" s="1"/>
  <c r="W4233" i="3"/>
  <c r="AC4233" i="3" a="1"/>
  <c r="AC4233" i="3" s="1"/>
  <c r="W4234" i="3"/>
  <c r="AC4234" i="3" a="1"/>
  <c r="AC4234" i="3" s="1"/>
  <c r="W4235" i="3"/>
  <c r="AC4235" i="3" a="1"/>
  <c r="AC4235" i="3" s="1"/>
  <c r="W4236" i="3"/>
  <c r="AC4236" i="3" a="1"/>
  <c r="AC4236" i="3" s="1"/>
  <c r="W4237" i="3"/>
  <c r="AC4237" i="3" a="1"/>
  <c r="AC4237" i="3" s="1"/>
  <c r="W4238" i="3"/>
  <c r="AC4238" i="3" a="1"/>
  <c r="AC4238" i="3" s="1"/>
  <c r="W4239" i="3"/>
  <c r="AC4239" i="3" a="1"/>
  <c r="AC4239" i="3" s="1"/>
  <c r="W4240" i="3"/>
  <c r="AC4240" i="3" a="1"/>
  <c r="AC4240" i="3" s="1"/>
  <c r="W4241" i="3"/>
  <c r="AC4241" i="3" a="1"/>
  <c r="AC4241" i="3" s="1"/>
  <c r="W4242" i="3"/>
  <c r="AC4242" i="3" a="1"/>
  <c r="AC4242" i="3" s="1"/>
  <c r="W4243" i="3"/>
  <c r="AC4243" i="3" a="1"/>
  <c r="AC4243" i="3" s="1"/>
  <c r="W4244" i="3"/>
  <c r="AC4244" i="3" a="1"/>
  <c r="AC4244" i="3" s="1"/>
  <c r="W4245" i="3"/>
  <c r="AC4245" i="3" a="1"/>
  <c r="AC4245" i="3" s="1"/>
  <c r="W4246" i="3"/>
  <c r="AC4246" i="3" a="1"/>
  <c r="AC4246" i="3" s="1"/>
  <c r="W4247" i="3"/>
  <c r="AC4247" i="3" a="1"/>
  <c r="AC4247" i="3" s="1"/>
  <c r="W4248" i="3"/>
  <c r="AC4248" i="3" a="1"/>
  <c r="AC4248" i="3" s="1"/>
  <c r="W4249" i="3"/>
  <c r="AC4249" i="3" a="1"/>
  <c r="AC4249" i="3" s="1"/>
  <c r="W4250" i="3"/>
  <c r="AC4250" i="3" a="1"/>
  <c r="AC4250" i="3" s="1"/>
  <c r="W4251" i="3"/>
  <c r="AC4251" i="3" a="1"/>
  <c r="AC4251" i="3" s="1"/>
  <c r="W4252" i="3"/>
  <c r="AC4252" i="3" a="1"/>
  <c r="AC4252" i="3" s="1"/>
  <c r="W4253" i="3"/>
  <c r="AC4253" i="3" a="1"/>
  <c r="AC4253" i="3" s="1"/>
  <c r="W4254" i="3"/>
  <c r="AC4254" i="3" a="1"/>
  <c r="AC4254" i="3" s="1"/>
  <c r="W4255" i="3"/>
  <c r="AC4255" i="3" a="1"/>
  <c r="AC4255" i="3" s="1"/>
  <c r="W4256" i="3"/>
  <c r="AC4256" i="3" a="1"/>
  <c r="AC4256" i="3" s="1"/>
  <c r="W4257" i="3"/>
  <c r="AC4257" i="3" a="1"/>
  <c r="AC4257" i="3" s="1"/>
  <c r="W4258" i="3"/>
  <c r="AC4258" i="3" a="1"/>
  <c r="AC4258" i="3" s="1"/>
  <c r="W4259" i="3"/>
  <c r="AC4259" i="3" a="1"/>
  <c r="AC4259" i="3" s="1"/>
  <c r="W4260" i="3"/>
  <c r="AC4260" i="3" a="1"/>
  <c r="AC4260" i="3" s="1"/>
  <c r="W4261" i="3"/>
  <c r="AC4261" i="3" a="1"/>
  <c r="AC4261" i="3" s="1"/>
  <c r="W4262" i="3"/>
  <c r="AC4262" i="3" a="1"/>
  <c r="AC4262" i="3" s="1"/>
  <c r="W4263" i="3"/>
  <c r="AC4263" i="3" a="1"/>
  <c r="AC4263" i="3" s="1"/>
  <c r="W4264" i="3"/>
  <c r="AC4264" i="3" a="1"/>
  <c r="AC4264" i="3" s="1"/>
  <c r="W4265" i="3"/>
  <c r="AC4265" i="3" a="1"/>
  <c r="AC4265" i="3" s="1"/>
  <c r="W4266" i="3"/>
  <c r="AC4266" i="3" a="1"/>
  <c r="AC4266" i="3" s="1"/>
  <c r="W4267" i="3"/>
  <c r="AC4267" i="3" a="1"/>
  <c r="AC4267" i="3" s="1"/>
  <c r="W4268" i="3"/>
  <c r="AC4268" i="3" a="1"/>
  <c r="AC4268" i="3" s="1"/>
  <c r="W4269" i="3"/>
  <c r="AC4269" i="3" a="1"/>
  <c r="AC4269" i="3" s="1"/>
  <c r="W4270" i="3"/>
  <c r="AC4270" i="3" a="1"/>
  <c r="AC4270" i="3" s="1"/>
  <c r="W4271" i="3"/>
  <c r="AC4271" i="3" a="1"/>
  <c r="AC4271" i="3" s="1"/>
  <c r="W4272" i="3"/>
  <c r="AC4272" i="3" a="1"/>
  <c r="AC4272" i="3" s="1"/>
  <c r="W4273" i="3"/>
  <c r="AC4273" i="3" a="1"/>
  <c r="AC4273" i="3" s="1"/>
  <c r="W4274" i="3"/>
  <c r="AC4274" i="3" a="1"/>
  <c r="AC4274" i="3" s="1"/>
  <c r="W4275" i="3"/>
  <c r="AC4275" i="3" a="1"/>
  <c r="AC4275" i="3" s="1"/>
  <c r="W4276" i="3"/>
  <c r="AC4276" i="3" a="1"/>
  <c r="AC4276" i="3" s="1"/>
  <c r="W4277" i="3"/>
  <c r="AC4277" i="3" a="1"/>
  <c r="AC4277" i="3" s="1"/>
  <c r="W4278" i="3"/>
  <c r="AC4278" i="3" a="1"/>
  <c r="AC4278" i="3" s="1"/>
  <c r="W4279" i="3"/>
  <c r="AC4279" i="3" a="1"/>
  <c r="AC4279" i="3" s="1"/>
  <c r="W4280" i="3"/>
  <c r="AC4280" i="3" a="1"/>
  <c r="AC4280" i="3" s="1"/>
  <c r="W4281" i="3"/>
  <c r="AC4281" i="3" a="1"/>
  <c r="AC4281" i="3" s="1"/>
  <c r="W4282" i="3"/>
  <c r="AC4282" i="3" a="1"/>
  <c r="AC4282" i="3" s="1"/>
  <c r="W4283" i="3"/>
  <c r="AC4283" i="3" a="1"/>
  <c r="AC4283" i="3" s="1"/>
  <c r="W4284" i="3"/>
  <c r="AC4284" i="3" a="1"/>
  <c r="AC4284" i="3" s="1"/>
  <c r="W4285" i="3"/>
  <c r="AC4285" i="3" a="1"/>
  <c r="AC4285" i="3" s="1"/>
  <c r="W4286" i="3"/>
  <c r="AC4286" i="3" a="1"/>
  <c r="AC4286" i="3" s="1"/>
  <c r="W4287" i="3"/>
  <c r="AC4287" i="3" a="1"/>
  <c r="AC4287" i="3" s="1"/>
  <c r="W4288" i="3"/>
  <c r="AC4288" i="3" a="1"/>
  <c r="AC4288" i="3" s="1"/>
  <c r="W4289" i="3"/>
  <c r="AC4289" i="3" a="1"/>
  <c r="AC4289" i="3" s="1"/>
  <c r="W4290" i="3"/>
  <c r="AC4290" i="3" a="1"/>
  <c r="AC4290" i="3" s="1"/>
  <c r="W4291" i="3"/>
  <c r="AC4291" i="3" a="1"/>
  <c r="AC4291" i="3" s="1"/>
  <c r="W4292" i="3"/>
  <c r="AC4292" i="3" a="1"/>
  <c r="AC4292" i="3" s="1"/>
  <c r="W4293" i="3"/>
  <c r="AC4293" i="3" a="1"/>
  <c r="AC4293" i="3" s="1"/>
  <c r="W4294" i="3"/>
  <c r="AC4294" i="3" a="1"/>
  <c r="AC4294" i="3" s="1"/>
  <c r="W4295" i="3"/>
  <c r="AC4295" i="3" a="1"/>
  <c r="AC4295" i="3" s="1"/>
  <c r="W4296" i="3"/>
  <c r="AC4296" i="3" a="1"/>
  <c r="AC4296" i="3" s="1"/>
  <c r="W4297" i="3"/>
  <c r="AC4297" i="3" a="1"/>
  <c r="AC4297" i="3" s="1"/>
  <c r="W4298" i="3"/>
  <c r="AC4298" i="3" a="1"/>
  <c r="AC4298" i="3" s="1"/>
  <c r="W4299" i="3"/>
  <c r="AC4299" i="3" a="1"/>
  <c r="AC4299" i="3" s="1"/>
  <c r="W4300" i="3"/>
  <c r="AC4300" i="3" a="1"/>
  <c r="AC4300" i="3" s="1"/>
  <c r="W4301" i="3"/>
  <c r="AC4301" i="3" a="1"/>
  <c r="AC4301" i="3" s="1"/>
  <c r="W4302" i="3"/>
  <c r="AC4302" i="3" a="1"/>
  <c r="AC4302" i="3" s="1"/>
  <c r="W4303" i="3"/>
  <c r="AC4303" i="3" a="1"/>
  <c r="AC4303" i="3" s="1"/>
  <c r="W4304" i="3"/>
  <c r="AC4304" i="3" a="1"/>
  <c r="AC4304" i="3" s="1"/>
  <c r="W4305" i="3"/>
  <c r="AC4305" i="3" a="1"/>
  <c r="AC4305" i="3" s="1"/>
  <c r="W4306" i="3"/>
  <c r="AC4306" i="3" a="1"/>
  <c r="AC4306" i="3" s="1"/>
  <c r="W4307" i="3"/>
  <c r="AC4307" i="3" a="1"/>
  <c r="AC4307" i="3" s="1"/>
  <c r="W4308" i="3"/>
  <c r="AC4308" i="3" a="1"/>
  <c r="AC4308" i="3" s="1"/>
  <c r="W4309" i="3"/>
  <c r="AC4309" i="3" a="1"/>
  <c r="AC4309" i="3" s="1"/>
  <c r="W4310" i="3"/>
  <c r="AC4310" i="3" a="1"/>
  <c r="AC4310" i="3" s="1"/>
  <c r="W4311" i="3"/>
  <c r="AC4311" i="3" a="1"/>
  <c r="AC4311" i="3" s="1"/>
  <c r="W4312" i="3"/>
  <c r="AC4312" i="3" a="1"/>
  <c r="AC4312" i="3" s="1"/>
  <c r="W4313" i="3"/>
  <c r="AC4313" i="3" a="1"/>
  <c r="AC4313" i="3" s="1"/>
  <c r="W4314" i="3"/>
  <c r="AC4314" i="3" a="1"/>
  <c r="AC4314" i="3" s="1"/>
  <c r="W4315" i="3"/>
  <c r="AC4315" i="3" a="1"/>
  <c r="AC4315" i="3" s="1"/>
  <c r="W4316" i="3"/>
  <c r="AC4316" i="3" a="1"/>
  <c r="AC4316" i="3" s="1"/>
  <c r="W4317" i="3"/>
  <c r="AC4317" i="3" a="1"/>
  <c r="AC4317" i="3" s="1"/>
  <c r="W4318" i="3"/>
  <c r="AC4318" i="3" a="1"/>
  <c r="AC4318" i="3" s="1"/>
  <c r="W4319" i="3"/>
  <c r="AC4319" i="3" a="1"/>
  <c r="AC4319" i="3" s="1"/>
  <c r="W4320" i="3"/>
  <c r="AC4320" i="3" a="1"/>
  <c r="AC4320" i="3" s="1"/>
  <c r="W4321" i="3"/>
  <c r="AC4321" i="3" a="1"/>
  <c r="AC4321" i="3" s="1"/>
  <c r="W4322" i="3"/>
  <c r="AC4322" i="3" a="1"/>
  <c r="AC4322" i="3" s="1"/>
  <c r="W4323" i="3"/>
  <c r="AC4323" i="3" a="1"/>
  <c r="AC4323" i="3" s="1"/>
  <c r="W4324" i="3"/>
  <c r="AC4324" i="3" a="1"/>
  <c r="AC4324" i="3" s="1"/>
  <c r="W4325" i="3"/>
  <c r="AC4325" i="3" a="1"/>
  <c r="AC4325" i="3" s="1"/>
  <c r="W4326" i="3"/>
  <c r="AC4326" i="3" a="1"/>
  <c r="AC4326" i="3" s="1"/>
  <c r="W4327" i="3"/>
  <c r="AC4327" i="3" a="1"/>
  <c r="AC4327" i="3" s="1"/>
  <c r="W4328" i="3"/>
  <c r="AC4328" i="3" a="1"/>
  <c r="AC4328" i="3" s="1"/>
  <c r="W4329" i="3"/>
  <c r="AC4329" i="3" a="1"/>
  <c r="AC4329" i="3" s="1"/>
  <c r="W4330" i="3"/>
  <c r="AC4330" i="3" a="1"/>
  <c r="AC4330" i="3" s="1"/>
  <c r="W4331" i="3"/>
  <c r="AC4331" i="3" a="1"/>
  <c r="AC4331" i="3" s="1"/>
  <c r="W4332" i="3"/>
  <c r="AC4332" i="3" a="1"/>
  <c r="AC4332" i="3" s="1"/>
  <c r="W4333" i="3"/>
  <c r="AC4333" i="3" a="1"/>
  <c r="AC4333" i="3" s="1"/>
  <c r="W4334" i="3"/>
  <c r="AC4334" i="3" a="1"/>
  <c r="AC4334" i="3" s="1"/>
  <c r="W4335" i="3"/>
  <c r="AC4335" i="3" a="1"/>
  <c r="AC4335" i="3" s="1"/>
  <c r="W4336" i="3"/>
  <c r="AC4336" i="3" a="1"/>
  <c r="AC4336" i="3" s="1"/>
  <c r="W4337" i="3"/>
  <c r="AC4337" i="3" a="1"/>
  <c r="AC4337" i="3" s="1"/>
  <c r="W4338" i="3"/>
  <c r="AC4338" i="3" a="1"/>
  <c r="AC4338" i="3" s="1"/>
  <c r="W4339" i="3"/>
  <c r="AC4339" i="3" a="1"/>
  <c r="AC4339" i="3" s="1"/>
  <c r="W4340" i="3"/>
  <c r="AC4340" i="3" a="1"/>
  <c r="AC4340" i="3" s="1"/>
  <c r="W4341" i="3"/>
  <c r="AC4341" i="3" a="1"/>
  <c r="AC4341" i="3" s="1"/>
  <c r="W4342" i="3"/>
  <c r="AC4342" i="3" a="1"/>
  <c r="AC4342" i="3" s="1"/>
  <c r="W4343" i="3"/>
  <c r="AC4343" i="3" a="1"/>
  <c r="AC4343" i="3" s="1"/>
  <c r="W4344" i="3"/>
  <c r="AC4344" i="3" a="1"/>
  <c r="AC4344" i="3" s="1"/>
  <c r="W4345" i="3"/>
  <c r="AC4345" i="3" a="1"/>
  <c r="AC4345" i="3" s="1"/>
  <c r="W4346" i="3"/>
  <c r="AC4346" i="3" a="1"/>
  <c r="AC4346" i="3" s="1"/>
  <c r="W4347" i="3"/>
  <c r="AC4347" i="3" a="1"/>
  <c r="AC4347" i="3" s="1"/>
  <c r="W4348" i="3"/>
  <c r="AC4348" i="3" a="1"/>
  <c r="AC4348" i="3" s="1"/>
  <c r="W4349" i="3"/>
  <c r="AC4349" i="3" a="1"/>
  <c r="AC4349" i="3" s="1"/>
  <c r="W4350" i="3"/>
  <c r="AC4350" i="3" a="1"/>
  <c r="AC4350" i="3" s="1"/>
  <c r="W4351" i="3"/>
  <c r="AC4351" i="3" a="1"/>
  <c r="AC4351" i="3" s="1"/>
  <c r="W4352" i="3"/>
  <c r="AC4352" i="3" a="1"/>
  <c r="AC4352" i="3" s="1"/>
  <c r="W4353" i="3"/>
  <c r="AC4353" i="3" a="1"/>
  <c r="AC4353" i="3" s="1"/>
  <c r="W4354" i="3"/>
  <c r="AC4354" i="3" a="1"/>
  <c r="AC4354" i="3" s="1"/>
  <c r="W4355" i="3"/>
  <c r="AC4355" i="3" a="1"/>
  <c r="AC4355" i="3" s="1"/>
  <c r="W4356" i="3"/>
  <c r="AC4356" i="3" a="1"/>
  <c r="AC4356" i="3" s="1"/>
  <c r="W4357" i="3"/>
  <c r="AC4357" i="3" a="1"/>
  <c r="AC4357" i="3" s="1"/>
  <c r="W4358" i="3"/>
  <c r="AC4358" i="3" a="1"/>
  <c r="AC4358" i="3" s="1"/>
  <c r="W4359" i="3"/>
  <c r="AC4359" i="3" a="1"/>
  <c r="AC4359" i="3" s="1"/>
  <c r="W4360" i="3"/>
  <c r="AC4360" i="3" a="1"/>
  <c r="AC4360" i="3" s="1"/>
  <c r="W4361" i="3"/>
  <c r="AC4361" i="3" a="1"/>
  <c r="AC4361" i="3" s="1"/>
  <c r="W4362" i="3"/>
  <c r="AC4362" i="3" a="1"/>
  <c r="AC4362" i="3" s="1"/>
  <c r="W4363" i="3"/>
  <c r="AC4363" i="3" a="1"/>
  <c r="AC4363" i="3" s="1"/>
  <c r="W4364" i="3"/>
  <c r="AC4364" i="3" a="1"/>
  <c r="AC4364" i="3" s="1"/>
  <c r="W4365" i="3"/>
  <c r="AC4365" i="3" a="1"/>
  <c r="AC4365" i="3" s="1"/>
  <c r="W4366" i="3"/>
  <c r="AC4366" i="3" a="1"/>
  <c r="AC4366" i="3" s="1"/>
  <c r="W4367" i="3"/>
  <c r="AC4367" i="3" a="1"/>
  <c r="AC4367" i="3" s="1"/>
  <c r="W4368" i="3"/>
  <c r="AC4368" i="3" a="1"/>
  <c r="AC4368" i="3" s="1"/>
  <c r="W4369" i="3"/>
  <c r="AC4369" i="3" a="1"/>
  <c r="AC4369" i="3" s="1"/>
  <c r="W4370" i="3"/>
  <c r="AC4370" i="3" a="1"/>
  <c r="AC4370" i="3" s="1"/>
  <c r="W4371" i="3"/>
  <c r="AC4371" i="3" a="1"/>
  <c r="AC4371" i="3" s="1"/>
  <c r="W4372" i="3"/>
  <c r="AC4372" i="3" a="1"/>
  <c r="AC4372" i="3" s="1"/>
  <c r="W4373" i="3"/>
  <c r="AC4373" i="3" a="1"/>
  <c r="AC4373" i="3" s="1"/>
  <c r="W4374" i="3"/>
  <c r="AC4374" i="3" a="1"/>
  <c r="AC4374" i="3" s="1"/>
  <c r="W4375" i="3"/>
  <c r="AC4375" i="3" a="1"/>
  <c r="AC4375" i="3" s="1"/>
  <c r="W4376" i="3"/>
  <c r="AC4376" i="3" a="1"/>
  <c r="AC4376" i="3" s="1"/>
  <c r="W4377" i="3"/>
  <c r="AC4377" i="3" a="1"/>
  <c r="AC4377" i="3" s="1"/>
  <c r="W4378" i="3"/>
  <c r="AC4378" i="3" a="1"/>
  <c r="AC4378" i="3" s="1"/>
  <c r="W4379" i="3"/>
  <c r="AC4379" i="3" a="1"/>
  <c r="AC4379" i="3" s="1"/>
  <c r="W4380" i="3"/>
  <c r="AC4380" i="3" a="1"/>
  <c r="AC4380" i="3" s="1"/>
  <c r="W4381" i="3"/>
  <c r="AC4381" i="3" a="1"/>
  <c r="AC4381" i="3" s="1"/>
  <c r="W4382" i="3"/>
  <c r="AC4382" i="3" a="1"/>
  <c r="AC4382" i="3" s="1"/>
  <c r="W4383" i="3"/>
  <c r="AC4383" i="3" a="1"/>
  <c r="AC4383" i="3" s="1"/>
  <c r="W4384" i="3"/>
  <c r="AC4384" i="3" a="1"/>
  <c r="AC4384" i="3" s="1"/>
  <c r="W4385" i="3"/>
  <c r="AC4385" i="3" a="1"/>
  <c r="AC4385" i="3" s="1"/>
  <c r="W4386" i="3"/>
  <c r="AC4386" i="3" a="1"/>
  <c r="AC4386" i="3" s="1"/>
  <c r="W4387" i="3"/>
  <c r="AC4387" i="3" a="1"/>
  <c r="AC4387" i="3" s="1"/>
  <c r="W4388" i="3"/>
  <c r="AC4388" i="3" a="1"/>
  <c r="AC4388" i="3" s="1"/>
  <c r="W4389" i="3"/>
  <c r="AC4389" i="3" a="1"/>
  <c r="AC4389" i="3" s="1"/>
  <c r="W4390" i="3"/>
  <c r="AC4390" i="3" a="1"/>
  <c r="AC4390" i="3" s="1"/>
  <c r="W4391" i="3"/>
  <c r="AC4391" i="3" a="1"/>
  <c r="AC4391" i="3" s="1"/>
  <c r="W4392" i="3"/>
  <c r="AC4392" i="3" a="1"/>
  <c r="AC4392" i="3" s="1"/>
  <c r="W4393" i="3"/>
  <c r="AC4393" i="3" a="1"/>
  <c r="AC4393" i="3" s="1"/>
  <c r="W4394" i="3"/>
  <c r="AC4394" i="3" a="1"/>
  <c r="AC4394" i="3" s="1"/>
  <c r="W4395" i="3"/>
  <c r="AC4395" i="3" a="1"/>
  <c r="AC4395" i="3" s="1"/>
  <c r="W4396" i="3"/>
  <c r="AC4396" i="3" a="1"/>
  <c r="AC4396" i="3" s="1"/>
  <c r="W4397" i="3"/>
  <c r="AC4397" i="3" a="1"/>
  <c r="AC4397" i="3" s="1"/>
  <c r="W4398" i="3"/>
  <c r="AC4398" i="3" a="1"/>
  <c r="AC4398" i="3" s="1"/>
  <c r="W4399" i="3"/>
  <c r="AC4399" i="3" a="1"/>
  <c r="AC4399" i="3" s="1"/>
  <c r="W4400" i="3"/>
  <c r="AC4400" i="3" a="1"/>
  <c r="AC4400" i="3" s="1"/>
  <c r="W4401" i="3"/>
  <c r="AC4401" i="3" a="1"/>
  <c r="AC4401" i="3" s="1"/>
  <c r="W4402" i="3"/>
  <c r="AC4402" i="3" a="1"/>
  <c r="AC4402" i="3" s="1"/>
  <c r="W4403" i="3"/>
  <c r="AC4403" i="3" a="1"/>
  <c r="AC4403" i="3" s="1"/>
  <c r="W4404" i="3"/>
  <c r="AC4404" i="3" a="1"/>
  <c r="AC4404" i="3" s="1"/>
  <c r="W4405" i="3"/>
  <c r="AC4405" i="3" a="1"/>
  <c r="AC4405" i="3" s="1"/>
  <c r="W4406" i="3"/>
  <c r="AC4406" i="3" a="1"/>
  <c r="AC4406" i="3" s="1"/>
  <c r="W4407" i="3"/>
  <c r="AC4407" i="3" a="1"/>
  <c r="AC4407" i="3" s="1"/>
  <c r="W4408" i="3"/>
  <c r="AC4408" i="3" a="1"/>
  <c r="AC4408" i="3" s="1"/>
  <c r="W4409" i="3"/>
  <c r="AC4409" i="3" a="1"/>
  <c r="AC4409" i="3" s="1"/>
  <c r="W4410" i="3"/>
  <c r="AC4410" i="3" a="1"/>
  <c r="AC4410" i="3" s="1"/>
  <c r="W4411" i="3"/>
  <c r="AC4411" i="3" a="1"/>
  <c r="AC4411" i="3" s="1"/>
  <c r="W4412" i="3"/>
  <c r="AC4412" i="3" a="1"/>
  <c r="AC4412" i="3" s="1"/>
  <c r="W4413" i="3"/>
  <c r="AC4413" i="3" a="1"/>
  <c r="AC4413" i="3" s="1"/>
  <c r="W4414" i="3"/>
  <c r="AC4414" i="3" a="1"/>
  <c r="AC4414" i="3" s="1"/>
  <c r="W4415" i="3"/>
  <c r="AC4415" i="3" a="1"/>
  <c r="AC4415" i="3" s="1"/>
  <c r="W4416" i="3"/>
  <c r="AC4416" i="3" a="1"/>
  <c r="AC4416" i="3" s="1"/>
  <c r="W4417" i="3"/>
  <c r="AC4417" i="3" a="1"/>
  <c r="AC4417" i="3" s="1"/>
  <c r="W4418" i="3"/>
  <c r="AC4418" i="3" a="1"/>
  <c r="AC4418" i="3" s="1"/>
  <c r="W4419" i="3"/>
  <c r="AC4419" i="3" a="1"/>
  <c r="AC4419" i="3" s="1"/>
  <c r="W4420" i="3"/>
  <c r="AC4420" i="3" a="1"/>
  <c r="AC4420" i="3" s="1"/>
  <c r="W4421" i="3"/>
  <c r="AC4421" i="3" a="1"/>
  <c r="AC4421" i="3" s="1"/>
  <c r="W4422" i="3"/>
  <c r="AC4422" i="3" a="1"/>
  <c r="AC4422" i="3" s="1"/>
  <c r="W4423" i="3"/>
  <c r="AC4423" i="3" a="1"/>
  <c r="AC4423" i="3" s="1"/>
  <c r="W4424" i="3"/>
  <c r="AC4424" i="3" a="1"/>
  <c r="AC4424" i="3" s="1"/>
  <c r="W4425" i="3"/>
  <c r="AC4425" i="3" a="1"/>
  <c r="AC4425" i="3" s="1"/>
  <c r="W4426" i="3"/>
  <c r="AC4426" i="3" a="1"/>
  <c r="AC4426" i="3" s="1"/>
  <c r="W4427" i="3"/>
  <c r="AC4427" i="3" a="1"/>
  <c r="AC4427" i="3" s="1"/>
  <c r="W4428" i="3"/>
  <c r="AC4428" i="3" a="1"/>
  <c r="AC4428" i="3" s="1"/>
  <c r="W4429" i="3"/>
  <c r="AC4429" i="3" a="1"/>
  <c r="AC4429" i="3" s="1"/>
  <c r="W4430" i="3"/>
  <c r="AC4430" i="3" a="1"/>
  <c r="AC4430" i="3" s="1"/>
  <c r="W4431" i="3"/>
  <c r="AC4431" i="3" a="1"/>
  <c r="AC4431" i="3" s="1"/>
  <c r="W4432" i="3"/>
  <c r="AC4432" i="3" a="1"/>
  <c r="AC4432" i="3" s="1"/>
  <c r="W4433" i="3"/>
  <c r="AC4433" i="3" a="1"/>
  <c r="AC4433" i="3" s="1"/>
  <c r="W4434" i="3"/>
  <c r="AC4434" i="3" a="1"/>
  <c r="AC4434" i="3" s="1"/>
  <c r="W4435" i="3"/>
  <c r="AC4435" i="3" a="1"/>
  <c r="AC4435" i="3" s="1"/>
  <c r="W4436" i="3"/>
  <c r="AC4436" i="3" a="1"/>
  <c r="AC4436" i="3" s="1"/>
  <c r="W4437" i="3"/>
  <c r="AC4437" i="3" a="1"/>
  <c r="AC4437" i="3" s="1"/>
  <c r="W4438" i="3"/>
  <c r="AC4438" i="3" a="1"/>
  <c r="AC4438" i="3" s="1"/>
  <c r="W4439" i="3"/>
  <c r="AC4439" i="3" a="1"/>
  <c r="AC4439" i="3" s="1"/>
  <c r="W4440" i="3"/>
  <c r="AC4440" i="3" a="1"/>
  <c r="AC4440" i="3" s="1"/>
  <c r="W4441" i="3"/>
  <c r="AC4441" i="3" a="1"/>
  <c r="AC4441" i="3" s="1"/>
  <c r="W4442" i="3"/>
  <c r="AC4442" i="3" a="1"/>
  <c r="AC4442" i="3" s="1"/>
  <c r="W4443" i="3"/>
  <c r="AC4443" i="3" a="1"/>
  <c r="AC4443" i="3" s="1"/>
  <c r="W4444" i="3"/>
  <c r="AC4444" i="3" a="1"/>
  <c r="AC4444" i="3" s="1"/>
  <c r="W4445" i="3"/>
  <c r="AC4445" i="3" a="1"/>
  <c r="AC4445" i="3" s="1"/>
  <c r="W4446" i="3"/>
  <c r="AC4446" i="3" a="1"/>
  <c r="AC4446" i="3" s="1"/>
  <c r="W4447" i="3"/>
  <c r="AC4447" i="3" a="1"/>
  <c r="AC4447" i="3" s="1"/>
  <c r="W4448" i="3"/>
  <c r="AC4448" i="3" a="1"/>
  <c r="AC4448" i="3" s="1"/>
  <c r="W4449" i="3"/>
  <c r="AC4449" i="3" a="1"/>
  <c r="AC4449" i="3" s="1"/>
  <c r="W4450" i="3"/>
  <c r="AC4450" i="3" a="1"/>
  <c r="AC4450" i="3" s="1"/>
  <c r="W4451" i="3"/>
  <c r="AC4451" i="3" a="1"/>
  <c r="AC4451" i="3" s="1"/>
  <c r="W4452" i="3"/>
  <c r="AC4452" i="3" a="1"/>
  <c r="AC4452" i="3" s="1"/>
  <c r="W4453" i="3"/>
  <c r="AC4453" i="3" a="1"/>
  <c r="AC4453" i="3" s="1"/>
  <c r="W4454" i="3"/>
  <c r="AC4454" i="3" a="1"/>
  <c r="AC4454" i="3" s="1"/>
  <c r="W4455" i="3"/>
  <c r="AC4455" i="3" a="1"/>
  <c r="AC4455" i="3" s="1"/>
  <c r="W4456" i="3"/>
  <c r="AC4456" i="3" a="1"/>
  <c r="AC4456" i="3" s="1"/>
  <c r="W4457" i="3"/>
  <c r="AC4457" i="3" a="1"/>
  <c r="AC4457" i="3" s="1"/>
  <c r="W4458" i="3"/>
  <c r="AC4458" i="3" a="1"/>
  <c r="AC4458" i="3" s="1"/>
  <c r="W4459" i="3"/>
  <c r="AC4459" i="3" a="1"/>
  <c r="AC4459" i="3" s="1"/>
  <c r="W4460" i="3"/>
  <c r="AC4460" i="3" a="1"/>
  <c r="AC4460" i="3" s="1"/>
  <c r="W4461" i="3"/>
  <c r="AC4461" i="3" a="1"/>
  <c r="AC4461" i="3" s="1"/>
  <c r="W4462" i="3"/>
  <c r="AC4462" i="3" a="1"/>
  <c r="AC4462" i="3" s="1"/>
  <c r="W4463" i="3"/>
  <c r="AC4463" i="3" a="1"/>
  <c r="AC4463" i="3" s="1"/>
  <c r="W4464" i="3"/>
  <c r="AC4464" i="3" a="1"/>
  <c r="AC4464" i="3" s="1"/>
  <c r="W4465" i="3"/>
  <c r="AC4465" i="3" a="1"/>
  <c r="AC4465" i="3" s="1"/>
  <c r="W4466" i="3"/>
  <c r="AC4466" i="3" a="1"/>
  <c r="AC4466" i="3" s="1"/>
  <c r="W4467" i="3"/>
  <c r="AC4467" i="3" a="1"/>
  <c r="AC4467" i="3" s="1"/>
  <c r="W4468" i="3"/>
  <c r="AC4468" i="3" a="1"/>
  <c r="AC4468" i="3" s="1"/>
  <c r="W4469" i="3"/>
  <c r="AC4469" i="3" a="1"/>
  <c r="AC4469" i="3" s="1"/>
  <c r="W4470" i="3"/>
  <c r="AC4470" i="3" a="1"/>
  <c r="AC4470" i="3" s="1"/>
  <c r="W4471" i="3"/>
  <c r="AC4471" i="3" a="1"/>
  <c r="AC4471" i="3" s="1"/>
  <c r="W4472" i="3"/>
  <c r="AC4472" i="3" a="1"/>
  <c r="AC4472" i="3" s="1"/>
  <c r="W4473" i="3"/>
  <c r="AC4473" i="3" a="1"/>
  <c r="AC4473" i="3" s="1"/>
  <c r="W4474" i="3"/>
  <c r="AC4474" i="3" a="1"/>
  <c r="AC4474" i="3" s="1"/>
  <c r="W4475" i="3"/>
  <c r="AC4475" i="3" a="1"/>
  <c r="AC4475" i="3" s="1"/>
  <c r="W4476" i="3"/>
  <c r="AC4476" i="3" a="1"/>
  <c r="AC4476" i="3" s="1"/>
  <c r="W4477" i="3"/>
  <c r="AC4477" i="3" a="1"/>
  <c r="AC4477" i="3" s="1"/>
  <c r="W4478" i="3"/>
  <c r="AC4478" i="3" a="1"/>
  <c r="AC4478" i="3" s="1"/>
  <c r="W4479" i="3"/>
  <c r="AC4479" i="3" a="1"/>
  <c r="AC4479" i="3" s="1"/>
  <c r="W4480" i="3"/>
  <c r="AC4480" i="3" a="1"/>
  <c r="AC4480" i="3" s="1"/>
  <c r="W4481" i="3"/>
  <c r="AC4481" i="3" a="1"/>
  <c r="AC4481" i="3" s="1"/>
  <c r="W4482" i="3"/>
  <c r="AC4482" i="3" a="1"/>
  <c r="AC4482" i="3" s="1"/>
  <c r="W4483" i="3"/>
  <c r="AC4483" i="3" a="1"/>
  <c r="AC4483" i="3" s="1"/>
  <c r="W4484" i="3"/>
  <c r="AC4484" i="3" a="1"/>
  <c r="AC4484" i="3" s="1"/>
  <c r="W4485" i="3"/>
  <c r="AC4485" i="3" a="1"/>
  <c r="AC4485" i="3" s="1"/>
  <c r="W4486" i="3"/>
  <c r="AC4486" i="3" a="1"/>
  <c r="AC4486" i="3" s="1"/>
  <c r="W4487" i="3"/>
  <c r="AC4487" i="3" a="1"/>
  <c r="AC4487" i="3" s="1"/>
  <c r="W4488" i="3"/>
  <c r="AC4488" i="3" a="1"/>
  <c r="AC4488" i="3" s="1"/>
  <c r="W4489" i="3"/>
  <c r="AC4489" i="3" a="1"/>
  <c r="AC4489" i="3" s="1"/>
  <c r="W4490" i="3"/>
  <c r="AC4490" i="3" a="1"/>
  <c r="AC4490" i="3" s="1"/>
  <c r="W4491" i="3"/>
  <c r="AC4491" i="3" a="1"/>
  <c r="AC4491" i="3" s="1"/>
  <c r="W4492" i="3"/>
  <c r="AC4492" i="3" a="1"/>
  <c r="AC4492" i="3" s="1"/>
  <c r="W4493" i="3"/>
  <c r="AC4493" i="3" a="1"/>
  <c r="AC4493" i="3" s="1"/>
  <c r="W4494" i="3"/>
  <c r="AC4494" i="3" a="1"/>
  <c r="AC4494" i="3" s="1"/>
  <c r="W4495" i="3"/>
  <c r="AC4495" i="3" a="1"/>
  <c r="AC4495" i="3" s="1"/>
  <c r="W4496" i="3"/>
  <c r="AC4496" i="3" a="1"/>
  <c r="AC4496" i="3" s="1"/>
  <c r="W4497" i="3"/>
  <c r="AC4497" i="3" a="1"/>
  <c r="AC4497" i="3" s="1"/>
  <c r="W4498" i="3"/>
  <c r="AC4498" i="3" a="1"/>
  <c r="AC4498" i="3" s="1"/>
  <c r="W4499" i="3"/>
  <c r="AC4499" i="3" a="1"/>
  <c r="AC4499" i="3" s="1"/>
  <c r="W4500" i="3"/>
  <c r="AC4500" i="3" a="1"/>
  <c r="AC4500" i="3" s="1"/>
  <c r="W4501" i="3"/>
  <c r="AC4501" i="3" a="1"/>
  <c r="AC4501" i="3" s="1"/>
  <c r="W4502" i="3"/>
  <c r="AC4502" i="3" a="1"/>
  <c r="AC4502" i="3" s="1"/>
  <c r="W4503" i="3"/>
  <c r="AC4503" i="3" a="1"/>
  <c r="AC4503" i="3" s="1"/>
  <c r="W4504" i="3"/>
  <c r="AC4504" i="3" a="1"/>
  <c r="AC4504" i="3" s="1"/>
  <c r="W4505" i="3"/>
  <c r="AC4505" i="3" a="1"/>
  <c r="AC4505" i="3" s="1"/>
  <c r="W4506" i="3"/>
  <c r="AC4506" i="3" a="1"/>
  <c r="AC4506" i="3" s="1"/>
  <c r="W4507" i="3"/>
  <c r="AC4507" i="3" a="1"/>
  <c r="AC4507" i="3" s="1"/>
  <c r="W4508" i="3"/>
  <c r="AC4508" i="3" a="1"/>
  <c r="AC4508" i="3" s="1"/>
  <c r="W4509" i="3"/>
  <c r="AC4509" i="3" a="1"/>
  <c r="AC4509" i="3" s="1"/>
  <c r="W4510" i="3"/>
  <c r="AC4510" i="3" a="1"/>
  <c r="AC4510" i="3" s="1"/>
  <c r="W4511" i="3"/>
  <c r="AC4511" i="3" a="1"/>
  <c r="AC4511" i="3" s="1"/>
  <c r="W4512" i="3"/>
  <c r="AC4512" i="3" a="1"/>
  <c r="AC4512" i="3" s="1"/>
  <c r="W4513" i="3"/>
  <c r="AC4513" i="3" a="1"/>
  <c r="AC4513" i="3" s="1"/>
  <c r="W4514" i="3"/>
  <c r="AC4514" i="3" a="1"/>
  <c r="AC4514" i="3" s="1"/>
  <c r="W4515" i="3"/>
  <c r="AC4515" i="3" a="1"/>
  <c r="AC4515" i="3" s="1"/>
  <c r="W4516" i="3"/>
  <c r="AC4516" i="3" a="1"/>
  <c r="AC4516" i="3" s="1"/>
  <c r="W4517" i="3"/>
  <c r="AC4517" i="3" a="1"/>
  <c r="AC4517" i="3" s="1"/>
  <c r="W4518" i="3"/>
  <c r="AC4518" i="3" a="1"/>
  <c r="AC4518" i="3" s="1"/>
  <c r="W4519" i="3"/>
  <c r="AC4519" i="3" a="1"/>
  <c r="AC4519" i="3" s="1"/>
  <c r="W4520" i="3"/>
  <c r="AC4520" i="3" a="1"/>
  <c r="AC4520" i="3" s="1"/>
  <c r="W4521" i="3"/>
  <c r="AC4521" i="3" a="1"/>
  <c r="AC4521" i="3" s="1"/>
  <c r="W4522" i="3"/>
  <c r="AC4522" i="3" a="1"/>
  <c r="AC4522" i="3" s="1"/>
  <c r="W4523" i="3"/>
  <c r="AC4523" i="3" a="1"/>
  <c r="AC4523" i="3" s="1"/>
  <c r="W4524" i="3"/>
  <c r="AC4524" i="3" a="1"/>
  <c r="AC4524" i="3" s="1"/>
  <c r="W4525" i="3"/>
  <c r="AC4525" i="3" a="1"/>
  <c r="AC4525" i="3" s="1"/>
  <c r="W4526" i="3"/>
  <c r="AC4526" i="3" a="1"/>
  <c r="AC4526" i="3" s="1"/>
  <c r="W4527" i="3"/>
  <c r="AC4527" i="3" a="1"/>
  <c r="AC4527" i="3" s="1"/>
  <c r="W4528" i="3"/>
  <c r="AC4528" i="3" a="1"/>
  <c r="AC4528" i="3" s="1"/>
  <c r="W4529" i="3"/>
  <c r="AC4529" i="3" a="1"/>
  <c r="AC4529" i="3" s="1"/>
  <c r="W4530" i="3"/>
  <c r="AC4530" i="3" a="1"/>
  <c r="AC4530" i="3" s="1"/>
  <c r="W4531" i="3"/>
  <c r="AC4531" i="3" a="1"/>
  <c r="AC4531" i="3" s="1"/>
  <c r="W4532" i="3"/>
  <c r="AC4532" i="3" a="1"/>
  <c r="AC4532" i="3" s="1"/>
  <c r="W4533" i="3"/>
  <c r="AC4533" i="3" a="1"/>
  <c r="AC4533" i="3" s="1"/>
  <c r="W4534" i="3"/>
  <c r="AC4534" i="3" a="1"/>
  <c r="AC4534" i="3" s="1"/>
  <c r="W4535" i="3"/>
  <c r="AC4535" i="3" a="1"/>
  <c r="AC4535" i="3" s="1"/>
  <c r="W4536" i="3"/>
  <c r="AC4536" i="3" a="1"/>
  <c r="AC4536" i="3" s="1"/>
  <c r="W4537" i="3"/>
  <c r="AC4537" i="3" a="1"/>
  <c r="AC4537" i="3" s="1"/>
  <c r="W4538" i="3"/>
  <c r="AC4538" i="3" a="1"/>
  <c r="AC4538" i="3" s="1"/>
  <c r="W4539" i="3"/>
  <c r="AC4539" i="3" a="1"/>
  <c r="AC4539" i="3" s="1"/>
  <c r="W4540" i="3"/>
  <c r="AC4540" i="3" a="1"/>
  <c r="AC4540" i="3" s="1"/>
  <c r="W4541" i="3"/>
  <c r="AC4541" i="3" a="1"/>
  <c r="AC4541" i="3" s="1"/>
  <c r="W4542" i="3"/>
  <c r="AC4542" i="3" a="1"/>
  <c r="AC4542" i="3" s="1"/>
  <c r="W4543" i="3"/>
  <c r="AC4543" i="3" a="1"/>
  <c r="AC4543" i="3" s="1"/>
  <c r="W4544" i="3"/>
  <c r="AC4544" i="3" a="1"/>
  <c r="AC4544" i="3" s="1"/>
  <c r="W4545" i="3"/>
  <c r="AC4545" i="3" a="1"/>
  <c r="AC4545" i="3" s="1"/>
  <c r="W4546" i="3"/>
  <c r="AC4546" i="3" a="1"/>
  <c r="AC4546" i="3" s="1"/>
  <c r="W4547" i="3"/>
  <c r="AC4547" i="3" a="1"/>
  <c r="AC4547" i="3" s="1"/>
  <c r="W4548" i="3"/>
  <c r="AC4548" i="3" a="1"/>
  <c r="AC4548" i="3" s="1"/>
  <c r="W4549" i="3"/>
  <c r="AC4549" i="3" a="1"/>
  <c r="AC4549" i="3" s="1"/>
  <c r="W4550" i="3"/>
  <c r="AC4550" i="3" a="1"/>
  <c r="AC4550" i="3" s="1"/>
  <c r="W4551" i="3"/>
  <c r="AC4551" i="3" a="1"/>
  <c r="AC4551" i="3" s="1"/>
  <c r="W4552" i="3"/>
  <c r="AC4552" i="3" a="1"/>
  <c r="AC4552" i="3" s="1"/>
  <c r="W4553" i="3"/>
  <c r="AC4553" i="3" a="1"/>
  <c r="AC4553" i="3" s="1"/>
  <c r="W4554" i="3"/>
  <c r="AC4554" i="3" a="1"/>
  <c r="AC4554" i="3" s="1"/>
  <c r="W4555" i="3"/>
  <c r="AC4555" i="3" a="1"/>
  <c r="AC4555" i="3" s="1"/>
  <c r="W4556" i="3"/>
  <c r="AC4556" i="3" a="1"/>
  <c r="AC4556" i="3" s="1"/>
  <c r="W4557" i="3"/>
  <c r="AC4557" i="3" a="1"/>
  <c r="AC4557" i="3" s="1"/>
  <c r="W4558" i="3"/>
  <c r="AC4558" i="3" a="1"/>
  <c r="AC4558" i="3" s="1"/>
  <c r="W4559" i="3"/>
  <c r="AC4559" i="3" a="1"/>
  <c r="AC4559" i="3" s="1"/>
  <c r="W4560" i="3"/>
  <c r="AC4560" i="3" a="1"/>
  <c r="AC4560" i="3" s="1"/>
  <c r="W4561" i="3"/>
  <c r="AC4561" i="3" a="1"/>
  <c r="AC4561" i="3" s="1"/>
  <c r="W4562" i="3"/>
  <c r="AC4562" i="3" a="1"/>
  <c r="AC4562" i="3" s="1"/>
  <c r="W4563" i="3"/>
  <c r="AC4563" i="3" a="1"/>
  <c r="AC4563" i="3" s="1"/>
  <c r="W4564" i="3"/>
  <c r="AC4564" i="3" a="1"/>
  <c r="AC4564" i="3" s="1"/>
  <c r="W4565" i="3"/>
  <c r="AC4565" i="3" a="1"/>
  <c r="AC4565" i="3" s="1"/>
  <c r="W4566" i="3"/>
  <c r="AC4566" i="3" a="1"/>
  <c r="AC4566" i="3" s="1"/>
  <c r="W4567" i="3"/>
  <c r="AC4567" i="3" a="1"/>
  <c r="AC4567" i="3" s="1"/>
  <c r="W4568" i="3"/>
  <c r="AC4568" i="3" a="1"/>
  <c r="AC4568" i="3" s="1"/>
  <c r="W4569" i="3"/>
  <c r="AC4569" i="3" a="1"/>
  <c r="AC4569" i="3" s="1"/>
  <c r="W4570" i="3"/>
  <c r="AC4570" i="3" a="1"/>
  <c r="AC4570" i="3" s="1"/>
  <c r="W4571" i="3"/>
  <c r="AC4571" i="3" a="1"/>
  <c r="AC4571" i="3" s="1"/>
  <c r="W4572" i="3"/>
  <c r="AC4572" i="3" a="1"/>
  <c r="AC4572" i="3" s="1"/>
  <c r="W4573" i="3"/>
  <c r="AC4573" i="3" a="1"/>
  <c r="AC4573" i="3" s="1"/>
  <c r="W4574" i="3"/>
  <c r="AC4574" i="3" a="1"/>
  <c r="AC4574" i="3" s="1"/>
  <c r="W4575" i="3"/>
  <c r="AC4575" i="3" a="1"/>
  <c r="AC4575" i="3" s="1"/>
  <c r="W4576" i="3"/>
  <c r="AC4576" i="3" a="1"/>
  <c r="AC4576" i="3" s="1"/>
  <c r="W4577" i="3"/>
  <c r="AC4577" i="3" a="1"/>
  <c r="AC4577" i="3" s="1"/>
  <c r="W4578" i="3"/>
  <c r="AC4578" i="3" a="1"/>
  <c r="AC4578" i="3" s="1"/>
  <c r="W4579" i="3"/>
  <c r="AC4579" i="3" a="1"/>
  <c r="AC4579" i="3" s="1"/>
  <c r="W4580" i="3"/>
  <c r="AC4580" i="3" a="1"/>
  <c r="AC4580" i="3" s="1"/>
  <c r="W4581" i="3"/>
  <c r="AC4581" i="3" a="1"/>
  <c r="AC4581" i="3" s="1"/>
  <c r="W4582" i="3"/>
  <c r="AC4582" i="3" a="1"/>
  <c r="AC4582" i="3" s="1"/>
  <c r="W4583" i="3"/>
  <c r="AC4583" i="3" a="1"/>
  <c r="AC4583" i="3" s="1"/>
  <c r="W4584" i="3"/>
  <c r="AC4584" i="3" a="1"/>
  <c r="AC4584" i="3" s="1"/>
  <c r="W4585" i="3"/>
  <c r="AC4585" i="3" a="1"/>
  <c r="AC4585" i="3" s="1"/>
  <c r="W4586" i="3"/>
  <c r="AC4586" i="3" a="1"/>
  <c r="AC4586" i="3" s="1"/>
  <c r="W4587" i="3"/>
  <c r="AC4587" i="3" a="1"/>
  <c r="AC4587" i="3" s="1"/>
  <c r="W4588" i="3"/>
  <c r="AC4588" i="3" a="1"/>
  <c r="AC4588" i="3" s="1"/>
  <c r="W4589" i="3"/>
  <c r="AC4589" i="3" a="1"/>
  <c r="AC4589" i="3" s="1"/>
  <c r="W4590" i="3"/>
  <c r="AC4590" i="3" a="1"/>
  <c r="AC4590" i="3" s="1"/>
  <c r="W4591" i="3"/>
  <c r="AC4591" i="3" a="1"/>
  <c r="AC4591" i="3" s="1"/>
  <c r="W4592" i="3"/>
  <c r="AC4592" i="3" a="1"/>
  <c r="AC4592" i="3" s="1"/>
  <c r="W4593" i="3"/>
  <c r="AC4593" i="3" a="1"/>
  <c r="AC4593" i="3" s="1"/>
  <c r="W4594" i="3"/>
  <c r="AC4594" i="3" a="1"/>
  <c r="AC4594" i="3" s="1"/>
  <c r="W4595" i="3"/>
  <c r="AC4595" i="3" a="1"/>
  <c r="AC4595" i="3" s="1"/>
  <c r="W4596" i="3"/>
  <c r="AC4596" i="3" a="1"/>
  <c r="AC4596" i="3" s="1"/>
  <c r="W4597" i="3"/>
  <c r="AC4597" i="3" a="1"/>
  <c r="AC4597" i="3" s="1"/>
  <c r="W4598" i="3"/>
  <c r="AC4598" i="3" a="1"/>
  <c r="AC4598" i="3" s="1"/>
  <c r="W4599" i="3"/>
  <c r="AC4599" i="3" a="1"/>
  <c r="AC4599" i="3" s="1"/>
  <c r="W4600" i="3"/>
  <c r="AC4600" i="3" a="1"/>
  <c r="AC4600" i="3" s="1"/>
  <c r="W4601" i="3"/>
  <c r="AC4601" i="3" a="1"/>
  <c r="AC4601" i="3" s="1"/>
  <c r="W4602" i="3"/>
  <c r="AC4602" i="3" a="1"/>
  <c r="AC4602" i="3" s="1"/>
  <c r="W4603" i="3"/>
  <c r="AC4603" i="3" a="1"/>
  <c r="AC4603" i="3" s="1"/>
  <c r="W4604" i="3"/>
  <c r="AC4604" i="3" a="1"/>
  <c r="AC4604" i="3" s="1"/>
  <c r="W4605" i="3"/>
  <c r="AC4605" i="3" a="1"/>
  <c r="AC4605" i="3" s="1"/>
  <c r="W4606" i="3"/>
  <c r="AC4606" i="3" a="1"/>
  <c r="AC4606" i="3" s="1"/>
  <c r="W4607" i="3"/>
  <c r="AC4607" i="3" a="1"/>
  <c r="AC4607" i="3" s="1"/>
  <c r="W4608" i="3"/>
  <c r="AC4608" i="3" a="1"/>
  <c r="AC4608" i="3" s="1"/>
  <c r="W4609" i="3"/>
  <c r="AC4609" i="3" a="1"/>
  <c r="AC4609" i="3" s="1"/>
  <c r="W4610" i="3"/>
  <c r="AC4610" i="3" a="1"/>
  <c r="AC4610" i="3" s="1"/>
  <c r="W4611" i="3"/>
  <c r="AC4611" i="3" a="1"/>
  <c r="AC4611" i="3" s="1"/>
  <c r="W4612" i="3"/>
  <c r="AC4612" i="3" a="1"/>
  <c r="AC4612" i="3" s="1"/>
  <c r="W4613" i="3"/>
  <c r="AC4613" i="3" a="1"/>
  <c r="AC4613" i="3" s="1"/>
  <c r="W4614" i="3"/>
  <c r="AC4614" i="3" a="1"/>
  <c r="AC4614" i="3" s="1"/>
  <c r="W4615" i="3"/>
  <c r="AC4615" i="3" a="1"/>
  <c r="AC4615" i="3" s="1"/>
  <c r="W4616" i="3"/>
  <c r="AC4616" i="3" a="1"/>
  <c r="AC4616" i="3" s="1"/>
  <c r="W4617" i="3"/>
  <c r="AC4617" i="3" a="1"/>
  <c r="AC4617" i="3" s="1"/>
  <c r="W4618" i="3"/>
  <c r="AC4618" i="3" a="1"/>
  <c r="AC4618" i="3" s="1"/>
  <c r="W4619" i="3"/>
  <c r="AC4619" i="3" a="1"/>
  <c r="AC4619" i="3" s="1"/>
  <c r="W4620" i="3"/>
  <c r="AC4620" i="3" a="1"/>
  <c r="AC4620" i="3" s="1"/>
  <c r="W4621" i="3"/>
  <c r="AC4621" i="3" a="1"/>
  <c r="AC4621" i="3" s="1"/>
  <c r="W4622" i="3"/>
  <c r="AC4622" i="3" a="1"/>
  <c r="AC4622" i="3" s="1"/>
  <c r="W4623" i="3"/>
  <c r="AC4623" i="3" a="1"/>
  <c r="AC4623" i="3" s="1"/>
  <c r="W4624" i="3"/>
  <c r="AC4624" i="3" a="1"/>
  <c r="AC4624" i="3" s="1"/>
  <c r="W4625" i="3"/>
  <c r="AC4625" i="3" a="1"/>
  <c r="AC4625" i="3" s="1"/>
  <c r="W4626" i="3"/>
  <c r="AC4626" i="3" a="1"/>
  <c r="AC4626" i="3" s="1"/>
  <c r="W4627" i="3"/>
  <c r="AC4627" i="3" a="1"/>
  <c r="AC4627" i="3" s="1"/>
  <c r="W4628" i="3"/>
  <c r="AC4628" i="3" a="1"/>
  <c r="AC4628" i="3" s="1"/>
  <c r="W4629" i="3"/>
  <c r="AC4629" i="3" a="1"/>
  <c r="AC4629" i="3" s="1"/>
  <c r="W4630" i="3"/>
  <c r="AC4630" i="3" a="1"/>
  <c r="AC4630" i="3" s="1"/>
  <c r="W4631" i="3"/>
  <c r="AC4631" i="3" a="1"/>
  <c r="AC4631" i="3" s="1"/>
  <c r="W4632" i="3"/>
  <c r="AC4632" i="3" a="1"/>
  <c r="AC4632" i="3" s="1"/>
  <c r="W4633" i="3"/>
  <c r="AC4633" i="3" a="1"/>
  <c r="AC4633" i="3" s="1"/>
  <c r="W4634" i="3"/>
  <c r="AC4634" i="3" a="1"/>
  <c r="AC4634" i="3" s="1"/>
  <c r="W4635" i="3"/>
  <c r="AC4635" i="3" a="1"/>
  <c r="AC4635" i="3" s="1"/>
  <c r="W4636" i="3"/>
  <c r="AC4636" i="3" a="1"/>
  <c r="AC4636" i="3" s="1"/>
  <c r="W4637" i="3"/>
  <c r="AC4637" i="3" a="1"/>
  <c r="AC4637" i="3" s="1"/>
  <c r="W4638" i="3"/>
  <c r="AC4638" i="3" a="1"/>
  <c r="AC4638" i="3" s="1"/>
  <c r="W4639" i="3"/>
  <c r="AC4639" i="3" a="1"/>
  <c r="AC4639" i="3" s="1"/>
  <c r="W4640" i="3"/>
  <c r="AC4640" i="3" a="1"/>
  <c r="AC4640" i="3" s="1"/>
  <c r="W4641" i="3"/>
  <c r="AC4641" i="3" a="1"/>
  <c r="AC4641" i="3" s="1"/>
  <c r="W4642" i="3"/>
  <c r="AC4642" i="3" a="1"/>
  <c r="AC4642" i="3" s="1"/>
  <c r="W4643" i="3"/>
  <c r="AC4643" i="3" a="1"/>
  <c r="AC4643" i="3" s="1"/>
  <c r="W4644" i="3"/>
  <c r="AC4644" i="3" a="1"/>
  <c r="AC4644" i="3" s="1"/>
  <c r="W4645" i="3"/>
  <c r="AC4645" i="3" a="1"/>
  <c r="AC4645" i="3" s="1"/>
  <c r="W4646" i="3"/>
  <c r="AC4646" i="3" a="1"/>
  <c r="AC4646" i="3" s="1"/>
  <c r="W4647" i="3"/>
  <c r="AC4647" i="3" a="1"/>
  <c r="AC4647" i="3" s="1"/>
  <c r="W4648" i="3"/>
  <c r="AC4648" i="3" a="1"/>
  <c r="AC4648" i="3" s="1"/>
  <c r="W4649" i="3"/>
  <c r="AC4649" i="3" a="1"/>
  <c r="AC4649" i="3" s="1"/>
  <c r="W4650" i="3"/>
  <c r="AC4650" i="3" a="1"/>
  <c r="AC4650" i="3" s="1"/>
  <c r="W4651" i="3"/>
  <c r="AC4651" i="3" a="1"/>
  <c r="AC4651" i="3" s="1"/>
  <c r="W4652" i="3"/>
  <c r="AC4652" i="3" a="1"/>
  <c r="AC4652" i="3" s="1"/>
  <c r="W4653" i="3"/>
  <c r="AC4653" i="3" a="1"/>
  <c r="AC4653" i="3" s="1"/>
  <c r="W4654" i="3"/>
  <c r="AC4654" i="3" a="1"/>
  <c r="AC4654" i="3" s="1"/>
  <c r="W4655" i="3"/>
  <c r="AC4655" i="3" a="1"/>
  <c r="AC4655" i="3" s="1"/>
  <c r="W4656" i="3"/>
  <c r="AC4656" i="3" a="1"/>
  <c r="AC4656" i="3" s="1"/>
  <c r="W4657" i="3"/>
  <c r="AC4657" i="3" a="1"/>
  <c r="AC4657" i="3" s="1"/>
  <c r="W4658" i="3"/>
  <c r="AC4658" i="3" a="1"/>
  <c r="AC4658" i="3" s="1"/>
  <c r="W4659" i="3"/>
  <c r="AC4659" i="3" a="1"/>
  <c r="AC4659" i="3" s="1"/>
  <c r="W4660" i="3"/>
  <c r="AC4660" i="3" a="1"/>
  <c r="AC4660" i="3" s="1"/>
  <c r="W4661" i="3"/>
  <c r="AC4661" i="3" a="1"/>
  <c r="AC4661" i="3" s="1"/>
  <c r="W4662" i="3"/>
  <c r="AC4662" i="3" a="1"/>
  <c r="AC4662" i="3" s="1"/>
  <c r="W4663" i="3"/>
  <c r="AC4663" i="3" a="1"/>
  <c r="AC4663" i="3" s="1"/>
  <c r="W4664" i="3"/>
  <c r="AC4664" i="3" a="1"/>
  <c r="AC4664" i="3" s="1"/>
  <c r="W4665" i="3"/>
  <c r="AC4665" i="3" a="1"/>
  <c r="AC4665" i="3" s="1"/>
  <c r="W4666" i="3"/>
  <c r="AC4666" i="3" a="1"/>
  <c r="AC4666" i="3" s="1"/>
  <c r="W4667" i="3"/>
  <c r="AC4667" i="3" a="1"/>
  <c r="AC4667" i="3" s="1"/>
  <c r="W4668" i="3"/>
  <c r="AC4668" i="3" a="1"/>
  <c r="AC4668" i="3" s="1"/>
  <c r="W4669" i="3"/>
  <c r="AC4669" i="3" a="1"/>
  <c r="AC4669" i="3" s="1"/>
  <c r="W4670" i="3"/>
  <c r="AC4670" i="3" a="1"/>
  <c r="AC4670" i="3" s="1"/>
  <c r="W4671" i="3"/>
  <c r="AC4671" i="3" a="1"/>
  <c r="AC4671" i="3" s="1"/>
  <c r="W4672" i="3"/>
  <c r="AC4672" i="3" a="1"/>
  <c r="AC4672" i="3" s="1"/>
  <c r="W4673" i="3"/>
  <c r="AC4673" i="3" a="1"/>
  <c r="AC4673" i="3" s="1"/>
  <c r="W4674" i="3"/>
  <c r="AC4674" i="3" a="1"/>
  <c r="AC4674" i="3" s="1"/>
  <c r="W4675" i="3"/>
  <c r="AC4675" i="3" a="1"/>
  <c r="AC4675" i="3" s="1"/>
  <c r="W4676" i="3"/>
  <c r="AC4676" i="3" a="1"/>
  <c r="AC4676" i="3" s="1"/>
  <c r="W4677" i="3"/>
  <c r="AC4677" i="3" a="1"/>
  <c r="AC4677" i="3" s="1"/>
  <c r="W4678" i="3"/>
  <c r="AC4678" i="3" a="1"/>
  <c r="AC4678" i="3" s="1"/>
  <c r="W4679" i="3"/>
  <c r="AC4679" i="3" a="1"/>
  <c r="AC4679" i="3" s="1"/>
  <c r="W4680" i="3"/>
  <c r="AC4680" i="3" a="1"/>
  <c r="AC4680" i="3" s="1"/>
  <c r="W4681" i="3"/>
  <c r="AC4681" i="3" a="1"/>
  <c r="AC4681" i="3" s="1"/>
  <c r="W4682" i="3"/>
  <c r="AC4682" i="3" a="1"/>
  <c r="AC4682" i="3" s="1"/>
  <c r="W4683" i="3"/>
  <c r="AC4683" i="3" a="1"/>
  <c r="AC4683" i="3" s="1"/>
  <c r="W4684" i="3"/>
  <c r="AC4684" i="3" a="1"/>
  <c r="AC4684" i="3" s="1"/>
  <c r="W4685" i="3"/>
  <c r="AC4685" i="3" a="1"/>
  <c r="AC4685" i="3" s="1"/>
  <c r="W4686" i="3"/>
  <c r="AC4686" i="3" a="1"/>
  <c r="AC4686" i="3" s="1"/>
  <c r="W4687" i="3"/>
  <c r="AC4687" i="3" a="1"/>
  <c r="AC4687" i="3" s="1"/>
  <c r="W4688" i="3"/>
  <c r="AC4688" i="3" a="1"/>
  <c r="AC4688" i="3" s="1"/>
  <c r="W4689" i="3"/>
  <c r="AC4689" i="3" a="1"/>
  <c r="AC4689" i="3" s="1"/>
  <c r="W4690" i="3"/>
  <c r="AC4690" i="3" a="1"/>
  <c r="AC4690" i="3" s="1"/>
  <c r="W4691" i="3"/>
  <c r="AC4691" i="3" a="1"/>
  <c r="AC4691" i="3" s="1"/>
  <c r="W4692" i="3"/>
  <c r="AC4692" i="3" a="1"/>
  <c r="AC4692" i="3" s="1"/>
  <c r="W4693" i="3"/>
  <c r="AC4693" i="3" a="1"/>
  <c r="AC4693" i="3" s="1"/>
  <c r="W4694" i="3"/>
  <c r="AC4694" i="3" a="1"/>
  <c r="AC4694" i="3" s="1"/>
  <c r="W4695" i="3"/>
  <c r="AC4695" i="3" a="1"/>
  <c r="AC4695" i="3" s="1"/>
  <c r="W4696" i="3"/>
  <c r="AC4696" i="3" a="1"/>
  <c r="AC4696" i="3" s="1"/>
  <c r="W4697" i="3"/>
  <c r="AC4697" i="3" a="1"/>
  <c r="AC4697" i="3" s="1"/>
  <c r="W4698" i="3"/>
  <c r="AC4698" i="3" a="1"/>
  <c r="AC4698" i="3" s="1"/>
  <c r="W4699" i="3"/>
  <c r="AC4699" i="3" a="1"/>
  <c r="AC4699" i="3" s="1"/>
  <c r="W4700" i="3"/>
  <c r="AC4700" i="3" a="1"/>
  <c r="AC4700" i="3" s="1"/>
  <c r="W4701" i="3"/>
  <c r="AC4701" i="3" a="1"/>
  <c r="AC4701" i="3" s="1"/>
  <c r="W4702" i="3"/>
  <c r="AC4702" i="3" a="1"/>
  <c r="AC4702" i="3" s="1"/>
  <c r="W4703" i="3"/>
  <c r="AC4703" i="3" a="1"/>
  <c r="AC4703" i="3" s="1"/>
  <c r="W4704" i="3"/>
  <c r="AC4704" i="3" a="1"/>
  <c r="AC4704" i="3" s="1"/>
  <c r="W4705" i="3"/>
  <c r="AC4705" i="3" a="1"/>
  <c r="AC4705" i="3" s="1"/>
  <c r="W4706" i="3"/>
  <c r="AC4706" i="3" a="1"/>
  <c r="AC4706" i="3" s="1"/>
  <c r="W4707" i="3"/>
  <c r="AC4707" i="3" a="1"/>
  <c r="AC4707" i="3" s="1"/>
  <c r="W4708" i="3"/>
  <c r="AC4708" i="3" a="1"/>
  <c r="AC4708" i="3" s="1"/>
  <c r="W4709" i="3"/>
  <c r="AC4709" i="3" a="1"/>
  <c r="AC4709" i="3" s="1"/>
  <c r="W4710" i="3"/>
  <c r="AC4710" i="3" a="1"/>
  <c r="AC4710" i="3" s="1"/>
  <c r="W4711" i="3"/>
  <c r="AC4711" i="3" a="1"/>
  <c r="AC4711" i="3" s="1"/>
  <c r="W4712" i="3"/>
  <c r="AC4712" i="3" a="1"/>
  <c r="AC4712" i="3" s="1"/>
  <c r="W4713" i="3"/>
  <c r="AC4713" i="3" a="1"/>
  <c r="AC4713" i="3" s="1"/>
  <c r="W4714" i="3"/>
  <c r="AC4714" i="3" a="1"/>
  <c r="AC4714" i="3" s="1"/>
  <c r="W4715" i="3"/>
  <c r="AC4715" i="3" a="1"/>
  <c r="AC4715" i="3" s="1"/>
  <c r="W4716" i="3"/>
  <c r="AC4716" i="3" a="1"/>
  <c r="AC4716" i="3" s="1"/>
  <c r="W4717" i="3"/>
  <c r="AC4717" i="3" a="1"/>
  <c r="AC4717" i="3" s="1"/>
  <c r="W4718" i="3"/>
  <c r="AC4718" i="3" a="1"/>
  <c r="AC4718" i="3" s="1"/>
  <c r="W4719" i="3"/>
  <c r="AC4719" i="3" a="1"/>
  <c r="AC4719" i="3" s="1"/>
  <c r="W4720" i="3"/>
  <c r="AC4720" i="3" a="1"/>
  <c r="AC4720" i="3" s="1"/>
  <c r="W4721" i="3"/>
  <c r="AC4721" i="3" a="1"/>
  <c r="AC4721" i="3" s="1"/>
  <c r="W4722" i="3"/>
  <c r="AC4722" i="3" a="1"/>
  <c r="AC4722" i="3" s="1"/>
  <c r="W4723" i="3"/>
  <c r="AC4723" i="3" a="1"/>
  <c r="AC4723" i="3" s="1"/>
  <c r="W4724" i="3"/>
  <c r="AC4724" i="3" a="1"/>
  <c r="AC4724" i="3" s="1"/>
  <c r="W4725" i="3"/>
  <c r="AC4725" i="3" a="1"/>
  <c r="AC4725" i="3" s="1"/>
  <c r="W4726" i="3"/>
  <c r="AC4726" i="3" a="1"/>
  <c r="AC4726" i="3" s="1"/>
  <c r="W4727" i="3"/>
  <c r="AC4727" i="3" a="1"/>
  <c r="AC4727" i="3" s="1"/>
  <c r="W4728" i="3"/>
  <c r="AC4728" i="3" a="1"/>
  <c r="AC4728" i="3" s="1"/>
  <c r="W4729" i="3"/>
  <c r="AC4729" i="3" a="1"/>
  <c r="AC4729" i="3" s="1"/>
  <c r="W4730" i="3"/>
  <c r="AC4730" i="3" a="1"/>
  <c r="AC4730" i="3" s="1"/>
  <c r="W4731" i="3"/>
  <c r="AC4731" i="3" a="1"/>
  <c r="AC4731" i="3" s="1"/>
  <c r="W4732" i="3"/>
  <c r="AC4732" i="3" a="1"/>
  <c r="AC4732" i="3" s="1"/>
  <c r="W4733" i="3"/>
  <c r="AC4733" i="3" a="1"/>
  <c r="AC4733" i="3" s="1"/>
  <c r="W4734" i="3"/>
  <c r="AC4734" i="3" a="1"/>
  <c r="AC4734" i="3" s="1"/>
  <c r="W4735" i="3"/>
  <c r="AC4735" i="3" a="1"/>
  <c r="AC4735" i="3" s="1"/>
  <c r="W4736" i="3"/>
  <c r="AC4736" i="3" a="1"/>
  <c r="AC4736" i="3" s="1"/>
  <c r="W4737" i="3"/>
  <c r="AC4737" i="3" a="1"/>
  <c r="AC4737" i="3" s="1"/>
  <c r="W4738" i="3"/>
  <c r="AC4738" i="3" a="1"/>
  <c r="AC4738" i="3" s="1"/>
  <c r="W4739" i="3"/>
  <c r="AC4739" i="3" a="1"/>
  <c r="AC4739" i="3" s="1"/>
  <c r="W4740" i="3"/>
  <c r="AC4740" i="3" a="1"/>
  <c r="AC4740" i="3" s="1"/>
  <c r="W4741" i="3"/>
  <c r="AC4741" i="3" a="1"/>
  <c r="AC4741" i="3" s="1"/>
  <c r="W4742" i="3"/>
  <c r="AC4742" i="3" a="1"/>
  <c r="AC4742" i="3" s="1"/>
  <c r="W4743" i="3"/>
  <c r="AC4743" i="3" a="1"/>
  <c r="AC4743" i="3" s="1"/>
  <c r="W4744" i="3"/>
  <c r="AC4744" i="3" a="1"/>
  <c r="AC4744" i="3" s="1"/>
  <c r="W4745" i="3"/>
  <c r="AC4745" i="3" a="1"/>
  <c r="AC4745" i="3" s="1"/>
  <c r="W4746" i="3"/>
  <c r="AC4746" i="3" a="1"/>
  <c r="AC4746" i="3" s="1"/>
  <c r="W4747" i="3"/>
  <c r="AC4747" i="3" a="1"/>
  <c r="AC4747" i="3" s="1"/>
  <c r="W4748" i="3"/>
  <c r="AC4748" i="3" a="1"/>
  <c r="AC4748" i="3" s="1"/>
  <c r="W4749" i="3"/>
  <c r="AC4749" i="3" a="1"/>
  <c r="AC4749" i="3" s="1"/>
  <c r="W4750" i="3"/>
  <c r="AC4750" i="3" a="1"/>
  <c r="AC4750" i="3" s="1"/>
  <c r="W4751" i="3"/>
  <c r="AC4751" i="3" a="1"/>
  <c r="AC4751" i="3" s="1"/>
  <c r="W4752" i="3"/>
  <c r="AC4752" i="3" a="1"/>
  <c r="AC4752" i="3" s="1"/>
  <c r="W4753" i="3"/>
  <c r="AC4753" i="3" a="1"/>
  <c r="AC4753" i="3" s="1"/>
  <c r="W4754" i="3"/>
  <c r="AC4754" i="3" a="1"/>
  <c r="AC4754" i="3" s="1"/>
  <c r="W4755" i="3"/>
  <c r="AC4755" i="3" a="1"/>
  <c r="AC4755" i="3" s="1"/>
  <c r="W4756" i="3"/>
  <c r="AC4756" i="3" a="1"/>
  <c r="AC4756" i="3" s="1"/>
  <c r="W4757" i="3"/>
  <c r="AC4757" i="3" a="1"/>
  <c r="AC4757" i="3" s="1"/>
  <c r="W4758" i="3"/>
  <c r="AC4758" i="3" a="1"/>
  <c r="AC4758" i="3" s="1"/>
  <c r="W4759" i="3"/>
  <c r="AC4759" i="3" a="1"/>
  <c r="AC4759" i="3" s="1"/>
  <c r="W4760" i="3"/>
  <c r="AC4760" i="3" a="1"/>
  <c r="AC4760" i="3" s="1"/>
  <c r="W4761" i="3"/>
  <c r="AC4761" i="3" a="1"/>
  <c r="AC4761" i="3" s="1"/>
  <c r="W4762" i="3"/>
  <c r="AC4762" i="3" a="1"/>
  <c r="AC4762" i="3" s="1"/>
  <c r="W4763" i="3"/>
  <c r="AC4763" i="3" a="1"/>
  <c r="AC4763" i="3" s="1"/>
  <c r="W4764" i="3"/>
  <c r="AC4764" i="3" a="1"/>
  <c r="AC4764" i="3" s="1"/>
  <c r="W4765" i="3"/>
  <c r="AC4765" i="3" a="1"/>
  <c r="AC4765" i="3" s="1"/>
  <c r="W4766" i="3"/>
  <c r="AC4766" i="3" a="1"/>
  <c r="AC4766" i="3" s="1"/>
  <c r="W4767" i="3"/>
  <c r="AC4767" i="3" a="1"/>
  <c r="AC4767" i="3" s="1"/>
  <c r="W4768" i="3"/>
  <c r="AC4768" i="3" a="1"/>
  <c r="AC4768" i="3" s="1"/>
  <c r="W4769" i="3"/>
  <c r="AC4769" i="3" a="1"/>
  <c r="AC4769" i="3" s="1"/>
  <c r="W4770" i="3"/>
  <c r="AC4770" i="3" a="1"/>
  <c r="AC4770" i="3" s="1"/>
  <c r="W4771" i="3"/>
  <c r="AC4771" i="3" a="1"/>
  <c r="AC4771" i="3" s="1"/>
  <c r="W4772" i="3"/>
  <c r="AC4772" i="3" a="1"/>
  <c r="AC4772" i="3" s="1"/>
  <c r="W4773" i="3"/>
  <c r="AC4773" i="3" a="1"/>
  <c r="AC4773" i="3" s="1"/>
  <c r="W4774" i="3"/>
  <c r="AC4774" i="3" a="1"/>
  <c r="AC4774" i="3" s="1"/>
  <c r="W4775" i="3"/>
  <c r="AC4775" i="3" a="1"/>
  <c r="AC4775" i="3" s="1"/>
  <c r="W4776" i="3"/>
  <c r="AC4776" i="3" a="1"/>
  <c r="AC4776" i="3" s="1"/>
  <c r="W4777" i="3"/>
  <c r="AC4777" i="3" a="1"/>
  <c r="AC4777" i="3" s="1"/>
  <c r="W4778" i="3"/>
  <c r="AC4778" i="3" a="1"/>
  <c r="AC4778" i="3" s="1"/>
  <c r="W4779" i="3"/>
  <c r="AC4779" i="3" a="1"/>
  <c r="AC4779" i="3" s="1"/>
  <c r="W4780" i="3"/>
  <c r="AC4780" i="3" a="1"/>
  <c r="AC4780" i="3" s="1"/>
  <c r="W4781" i="3"/>
  <c r="AC4781" i="3" a="1"/>
  <c r="AC4781" i="3" s="1"/>
  <c r="W4782" i="3"/>
  <c r="AC4782" i="3" a="1"/>
  <c r="AC4782" i="3" s="1"/>
  <c r="W4783" i="3"/>
  <c r="AC4783" i="3" a="1"/>
  <c r="AC4783" i="3" s="1"/>
  <c r="W4784" i="3"/>
  <c r="AC4784" i="3" a="1"/>
  <c r="AC4784" i="3" s="1"/>
  <c r="W4785" i="3"/>
  <c r="AC4785" i="3" a="1"/>
  <c r="AC4785" i="3" s="1"/>
  <c r="W4786" i="3"/>
  <c r="AC4786" i="3" a="1"/>
  <c r="AC4786" i="3" s="1"/>
  <c r="W4787" i="3"/>
  <c r="AC4787" i="3" a="1"/>
  <c r="AC4787" i="3" s="1"/>
  <c r="W4788" i="3"/>
  <c r="AC4788" i="3" a="1"/>
  <c r="AC4788" i="3" s="1"/>
  <c r="W4789" i="3"/>
  <c r="AC4789" i="3" a="1"/>
  <c r="AC4789" i="3" s="1"/>
  <c r="W4790" i="3"/>
  <c r="AC4790" i="3" a="1"/>
  <c r="AC4790" i="3" s="1"/>
  <c r="W4791" i="3"/>
  <c r="AC4791" i="3" a="1"/>
  <c r="AC4791" i="3" s="1"/>
  <c r="W4792" i="3"/>
  <c r="AC4792" i="3" a="1"/>
  <c r="AC4792" i="3" s="1"/>
  <c r="W4793" i="3"/>
  <c r="AC4793" i="3" a="1"/>
  <c r="AC4793" i="3" s="1"/>
  <c r="W4794" i="3"/>
  <c r="AC4794" i="3" a="1"/>
  <c r="AC4794" i="3" s="1"/>
  <c r="W4795" i="3"/>
  <c r="AC4795" i="3" a="1"/>
  <c r="AC4795" i="3" s="1"/>
  <c r="W4796" i="3"/>
  <c r="AC4796" i="3" a="1"/>
  <c r="AC4796" i="3" s="1"/>
  <c r="W4797" i="3"/>
  <c r="AC4797" i="3" a="1"/>
  <c r="AC4797" i="3" s="1"/>
  <c r="W4798" i="3"/>
  <c r="AC4798" i="3" a="1"/>
  <c r="AC4798" i="3" s="1"/>
  <c r="W4799" i="3"/>
  <c r="AC4799" i="3" a="1"/>
  <c r="AC4799" i="3" s="1"/>
  <c r="W4800" i="3"/>
  <c r="AC4800" i="3" a="1"/>
  <c r="AC4800" i="3" s="1"/>
  <c r="W4801" i="3"/>
  <c r="AC4801" i="3" a="1"/>
  <c r="AC4801" i="3" s="1"/>
  <c r="W4802" i="3"/>
  <c r="AC4802" i="3" a="1"/>
  <c r="AC4802" i="3" s="1"/>
  <c r="W4803" i="3"/>
  <c r="AC4803" i="3" a="1"/>
  <c r="AC4803" i="3" s="1"/>
  <c r="W4804" i="3"/>
  <c r="AC4804" i="3" a="1"/>
  <c r="AC4804" i="3" s="1"/>
  <c r="W4805" i="3"/>
  <c r="AC4805" i="3" a="1"/>
  <c r="AC4805" i="3" s="1"/>
  <c r="W4806" i="3"/>
  <c r="AC4806" i="3" a="1"/>
  <c r="AC4806" i="3" s="1"/>
  <c r="W4807" i="3"/>
  <c r="AC4807" i="3" a="1"/>
  <c r="AC4807" i="3" s="1"/>
  <c r="W4808" i="3"/>
  <c r="AC4808" i="3" a="1"/>
  <c r="AC4808" i="3" s="1"/>
  <c r="W4809" i="3"/>
  <c r="AC4809" i="3" a="1"/>
  <c r="AC4809" i="3" s="1"/>
  <c r="W4810" i="3"/>
  <c r="AC4810" i="3" a="1"/>
  <c r="AC4810" i="3" s="1"/>
  <c r="W4811" i="3"/>
  <c r="AC4811" i="3" a="1"/>
  <c r="AC4811" i="3" s="1"/>
  <c r="W4812" i="3"/>
  <c r="AC4812" i="3" a="1"/>
  <c r="AC4812" i="3" s="1"/>
  <c r="W4813" i="3"/>
  <c r="AC4813" i="3" a="1"/>
  <c r="AC4813" i="3" s="1"/>
  <c r="W4814" i="3"/>
  <c r="AC4814" i="3" a="1"/>
  <c r="AC4814" i="3" s="1"/>
  <c r="W4815" i="3"/>
  <c r="AC4815" i="3" a="1"/>
  <c r="AC4815" i="3" s="1"/>
  <c r="W4816" i="3"/>
  <c r="AC4816" i="3" a="1"/>
  <c r="AC4816" i="3" s="1"/>
  <c r="W4817" i="3"/>
  <c r="AC4817" i="3" a="1"/>
  <c r="AC4817" i="3" s="1"/>
  <c r="W4818" i="3"/>
  <c r="AC4818" i="3" a="1"/>
  <c r="AC4818" i="3" s="1"/>
  <c r="W4819" i="3"/>
  <c r="AC4819" i="3" a="1"/>
  <c r="AC4819" i="3" s="1"/>
  <c r="W4820" i="3"/>
  <c r="AC4820" i="3" a="1"/>
  <c r="AC4820" i="3" s="1"/>
  <c r="W4821" i="3"/>
  <c r="AC4821" i="3" a="1"/>
  <c r="AC4821" i="3" s="1"/>
  <c r="W4822" i="3"/>
  <c r="AC4822" i="3" a="1"/>
  <c r="AC4822" i="3" s="1"/>
  <c r="W4823" i="3"/>
  <c r="AC4823" i="3" a="1"/>
  <c r="AC4823" i="3" s="1"/>
  <c r="W4824" i="3"/>
  <c r="AC4824" i="3" a="1"/>
  <c r="AC4824" i="3" s="1"/>
  <c r="W4825" i="3"/>
  <c r="AC4825" i="3" a="1"/>
  <c r="AC4825" i="3" s="1"/>
  <c r="W4826" i="3"/>
  <c r="AC4826" i="3" a="1"/>
  <c r="AC4826" i="3" s="1"/>
  <c r="W4827" i="3"/>
  <c r="AC4827" i="3" a="1"/>
  <c r="AC4827" i="3" s="1"/>
  <c r="W4828" i="3"/>
  <c r="AC4828" i="3" a="1"/>
  <c r="AC4828" i="3" s="1"/>
  <c r="W4829" i="3"/>
  <c r="AC4829" i="3" a="1"/>
  <c r="AC4829" i="3" s="1"/>
  <c r="W4830" i="3"/>
  <c r="AC4830" i="3" a="1"/>
  <c r="AC4830" i="3" s="1"/>
  <c r="W4831" i="3"/>
  <c r="AC4831" i="3" a="1"/>
  <c r="AC4831" i="3" s="1"/>
  <c r="W4832" i="3"/>
  <c r="AC4832" i="3" a="1"/>
  <c r="AC4832" i="3" s="1"/>
  <c r="W4833" i="3"/>
  <c r="AC4833" i="3" a="1"/>
  <c r="AC4833" i="3" s="1"/>
  <c r="W4834" i="3"/>
  <c r="AC4834" i="3" a="1"/>
  <c r="AC4834" i="3" s="1"/>
  <c r="W4835" i="3"/>
  <c r="AC4835" i="3" a="1"/>
  <c r="AC4835" i="3" s="1"/>
  <c r="W4836" i="3"/>
  <c r="AC4836" i="3" a="1"/>
  <c r="AC4836" i="3" s="1"/>
  <c r="W4837" i="3"/>
  <c r="AC4837" i="3" a="1"/>
  <c r="AC4837" i="3" s="1"/>
  <c r="W4838" i="3"/>
  <c r="AC4838" i="3" a="1"/>
  <c r="AC4838" i="3" s="1"/>
  <c r="W4839" i="3"/>
  <c r="AC4839" i="3" a="1"/>
  <c r="AC4839" i="3" s="1"/>
  <c r="W4840" i="3"/>
  <c r="AC4840" i="3" a="1"/>
  <c r="AC4840" i="3" s="1"/>
  <c r="W4841" i="3"/>
  <c r="AC4841" i="3" a="1"/>
  <c r="AC4841" i="3" s="1"/>
  <c r="W4842" i="3"/>
  <c r="AC4842" i="3" a="1"/>
  <c r="AC4842" i="3" s="1"/>
  <c r="W4843" i="3"/>
  <c r="AC4843" i="3" a="1"/>
  <c r="AC4843" i="3" s="1"/>
  <c r="W4844" i="3"/>
  <c r="AC4844" i="3" a="1"/>
  <c r="AC4844" i="3" s="1"/>
  <c r="W4845" i="3"/>
  <c r="AC4845" i="3" a="1"/>
  <c r="AC4845" i="3" s="1"/>
  <c r="W4846" i="3"/>
  <c r="AC4846" i="3" a="1"/>
  <c r="AC4846" i="3" s="1"/>
  <c r="W4847" i="3"/>
  <c r="AC4847" i="3" a="1"/>
  <c r="AC4847" i="3" s="1"/>
  <c r="W4848" i="3"/>
  <c r="AC4848" i="3" a="1"/>
  <c r="AC4848" i="3" s="1"/>
  <c r="W4849" i="3"/>
  <c r="AC4849" i="3" a="1"/>
  <c r="AC4849" i="3" s="1"/>
  <c r="W4850" i="3"/>
  <c r="AC4850" i="3" a="1"/>
  <c r="AC4850" i="3" s="1"/>
  <c r="W4851" i="3"/>
  <c r="AC4851" i="3" a="1"/>
  <c r="AC4851" i="3" s="1"/>
  <c r="W4852" i="3"/>
  <c r="AC4852" i="3" a="1"/>
  <c r="AC4852" i="3" s="1"/>
  <c r="W4853" i="3"/>
  <c r="AC4853" i="3" a="1"/>
  <c r="AC4853" i="3" s="1"/>
  <c r="W4854" i="3"/>
  <c r="AC4854" i="3" a="1"/>
  <c r="AC4854" i="3" s="1"/>
  <c r="W4855" i="3"/>
  <c r="AC4855" i="3" a="1"/>
  <c r="AC4855" i="3" s="1"/>
  <c r="W4856" i="3"/>
  <c r="AC4856" i="3" a="1"/>
  <c r="AC4856" i="3" s="1"/>
  <c r="W4857" i="3"/>
  <c r="AC4857" i="3" a="1"/>
  <c r="AC4857" i="3" s="1"/>
  <c r="W4858" i="3"/>
  <c r="AC4858" i="3" a="1"/>
  <c r="AC4858" i="3" s="1"/>
  <c r="W4859" i="3"/>
  <c r="AC4859" i="3" a="1"/>
  <c r="AC4859" i="3" s="1"/>
  <c r="W4860" i="3"/>
  <c r="AC4860" i="3" a="1"/>
  <c r="AC4860" i="3" s="1"/>
  <c r="W4861" i="3"/>
  <c r="AC4861" i="3" a="1"/>
  <c r="AC4861" i="3" s="1"/>
  <c r="W4862" i="3"/>
  <c r="AC4862" i="3" a="1"/>
  <c r="AC4862" i="3" s="1"/>
  <c r="W4863" i="3"/>
  <c r="AC4863" i="3" a="1"/>
  <c r="AC4863" i="3" s="1"/>
  <c r="W4864" i="3"/>
  <c r="AC4864" i="3" a="1"/>
  <c r="AC4864" i="3" s="1"/>
  <c r="W4865" i="3"/>
  <c r="AC4865" i="3" a="1"/>
  <c r="AC4865" i="3" s="1"/>
  <c r="W4866" i="3"/>
  <c r="AC4866" i="3" a="1"/>
  <c r="AC4866" i="3" s="1"/>
  <c r="W4867" i="3"/>
  <c r="AC4867" i="3" a="1"/>
  <c r="AC4867" i="3" s="1"/>
  <c r="W4868" i="3"/>
  <c r="AC4868" i="3" a="1"/>
  <c r="AC4868" i="3" s="1"/>
  <c r="W4869" i="3"/>
  <c r="AC4869" i="3" a="1"/>
  <c r="AC4869" i="3" s="1"/>
  <c r="W4870" i="3"/>
  <c r="AC4870" i="3" a="1"/>
  <c r="AC4870" i="3" s="1"/>
  <c r="W4871" i="3"/>
  <c r="AC4871" i="3" a="1"/>
  <c r="AC4871" i="3" s="1"/>
  <c r="W4872" i="3"/>
  <c r="AC4872" i="3" a="1"/>
  <c r="AC4872" i="3" s="1"/>
  <c r="W4873" i="3"/>
  <c r="AC4873" i="3" a="1"/>
  <c r="AC4873" i="3" s="1"/>
  <c r="W4874" i="3"/>
  <c r="AC4874" i="3" a="1"/>
  <c r="AC4874" i="3" s="1"/>
  <c r="W4875" i="3"/>
  <c r="AC4875" i="3" a="1"/>
  <c r="AC4875" i="3" s="1"/>
  <c r="W4876" i="3"/>
  <c r="AC4876" i="3" a="1"/>
  <c r="AC4876" i="3" s="1"/>
  <c r="W4877" i="3"/>
  <c r="AC4877" i="3" a="1"/>
  <c r="AC4877" i="3" s="1"/>
  <c r="W4878" i="3"/>
  <c r="AC4878" i="3" a="1"/>
  <c r="AC4878" i="3" s="1"/>
  <c r="W4879" i="3"/>
  <c r="AC4879" i="3" a="1"/>
  <c r="AC4879" i="3" s="1"/>
  <c r="W4880" i="3"/>
  <c r="AC4880" i="3" a="1"/>
  <c r="AC4880" i="3" s="1"/>
  <c r="W4881" i="3"/>
  <c r="AC4881" i="3" a="1"/>
  <c r="AC4881" i="3" s="1"/>
  <c r="W4882" i="3"/>
  <c r="AC4882" i="3" a="1"/>
  <c r="AC4882" i="3" s="1"/>
  <c r="W4883" i="3"/>
  <c r="AC4883" i="3" a="1"/>
  <c r="AC4883" i="3" s="1"/>
  <c r="W4884" i="3"/>
  <c r="AC4884" i="3" a="1"/>
  <c r="AC4884" i="3" s="1"/>
  <c r="W4885" i="3"/>
  <c r="AC4885" i="3" a="1"/>
  <c r="AC4885" i="3" s="1"/>
  <c r="W4886" i="3"/>
  <c r="AC4886" i="3" a="1"/>
  <c r="AC4886" i="3" s="1"/>
  <c r="W4887" i="3"/>
  <c r="AC4887" i="3" a="1"/>
  <c r="AC4887" i="3" s="1"/>
  <c r="W4888" i="3"/>
  <c r="AC4888" i="3" a="1"/>
  <c r="AC4888" i="3" s="1"/>
  <c r="W4889" i="3"/>
  <c r="AC4889" i="3" a="1"/>
  <c r="AC4889" i="3" s="1"/>
  <c r="W4890" i="3"/>
  <c r="AC4890" i="3" a="1"/>
  <c r="AC4890" i="3" s="1"/>
  <c r="W4891" i="3"/>
  <c r="AC4891" i="3" a="1"/>
  <c r="AC4891" i="3" s="1"/>
  <c r="W4892" i="3"/>
  <c r="AC4892" i="3" a="1"/>
  <c r="AC4892" i="3" s="1"/>
  <c r="W4893" i="3"/>
  <c r="AC4893" i="3" a="1"/>
  <c r="AC4893" i="3" s="1"/>
  <c r="W4894" i="3"/>
  <c r="AC4894" i="3" a="1"/>
  <c r="AC4894" i="3" s="1"/>
  <c r="W4895" i="3"/>
  <c r="AC4895" i="3" a="1"/>
  <c r="AC4895" i="3" s="1"/>
  <c r="W4896" i="3"/>
  <c r="AC4896" i="3" a="1"/>
  <c r="AC4896" i="3" s="1"/>
  <c r="W4897" i="3"/>
  <c r="AC4897" i="3" a="1"/>
  <c r="AC4897" i="3" s="1"/>
  <c r="W4898" i="3"/>
  <c r="AC4898" i="3" a="1"/>
  <c r="AC4898" i="3" s="1"/>
  <c r="W4899" i="3"/>
  <c r="AC4899" i="3" a="1"/>
  <c r="AC4899" i="3" s="1"/>
  <c r="W4900" i="3"/>
  <c r="AC4900" i="3" a="1"/>
  <c r="AC4900" i="3" s="1"/>
  <c r="W4901" i="3"/>
  <c r="AC4901" i="3" a="1"/>
  <c r="AC4901" i="3" s="1"/>
  <c r="W4902" i="3"/>
  <c r="AC4902" i="3" a="1"/>
  <c r="AC4902" i="3" s="1"/>
  <c r="W4903" i="3"/>
  <c r="AC4903" i="3" a="1"/>
  <c r="AC4903" i="3" s="1"/>
  <c r="W4904" i="3"/>
  <c r="AC4904" i="3" a="1"/>
  <c r="AC4904" i="3" s="1"/>
  <c r="W4905" i="3"/>
  <c r="AC4905" i="3" a="1"/>
  <c r="AC4905" i="3" s="1"/>
  <c r="W4906" i="3"/>
  <c r="AC4906" i="3" a="1"/>
  <c r="AC4906" i="3" s="1"/>
  <c r="W4907" i="3"/>
  <c r="AC4907" i="3" a="1"/>
  <c r="AC4907" i="3" s="1"/>
  <c r="W4908" i="3"/>
  <c r="AC4908" i="3" a="1"/>
  <c r="AC4908" i="3" s="1"/>
  <c r="W4909" i="3"/>
  <c r="AC4909" i="3" a="1"/>
  <c r="AC4909" i="3" s="1"/>
  <c r="W4910" i="3"/>
  <c r="AC4910" i="3" a="1"/>
  <c r="AC4910" i="3" s="1"/>
  <c r="W4911" i="3"/>
  <c r="AC4911" i="3" a="1"/>
  <c r="AC4911" i="3" s="1"/>
  <c r="W4912" i="3"/>
  <c r="AC4912" i="3" a="1"/>
  <c r="AC4912" i="3" s="1"/>
  <c r="W4913" i="3"/>
  <c r="AC4913" i="3" a="1"/>
  <c r="AC4913" i="3" s="1"/>
  <c r="W4914" i="3"/>
  <c r="AC4914" i="3" a="1"/>
  <c r="AC4914" i="3" s="1"/>
  <c r="W4915" i="3"/>
  <c r="AC4915" i="3" a="1"/>
  <c r="AC4915" i="3" s="1"/>
  <c r="W4916" i="3"/>
  <c r="AC4916" i="3" a="1"/>
  <c r="AC4916" i="3" s="1"/>
  <c r="W4917" i="3"/>
  <c r="AC4917" i="3" a="1"/>
  <c r="AC4917" i="3" s="1"/>
  <c r="W4918" i="3"/>
  <c r="AC4918" i="3" a="1"/>
  <c r="AC4918" i="3" s="1"/>
  <c r="W4919" i="3"/>
  <c r="AC4919" i="3" a="1"/>
  <c r="AC4919" i="3" s="1"/>
  <c r="W4920" i="3"/>
  <c r="AC4920" i="3" a="1"/>
  <c r="AC4920" i="3" s="1"/>
  <c r="W4921" i="3"/>
  <c r="AC4921" i="3" a="1"/>
  <c r="AC4921" i="3" s="1"/>
  <c r="W4922" i="3"/>
  <c r="AC4922" i="3" a="1"/>
  <c r="AC4922" i="3" s="1"/>
  <c r="W4923" i="3"/>
  <c r="AC4923" i="3" a="1"/>
  <c r="AC4923" i="3" s="1"/>
  <c r="W4924" i="3"/>
  <c r="AC4924" i="3" a="1"/>
  <c r="AC4924" i="3" s="1"/>
  <c r="W4925" i="3"/>
  <c r="AC4925" i="3" a="1"/>
  <c r="AC4925" i="3" s="1"/>
  <c r="W4926" i="3"/>
  <c r="AC4926" i="3" a="1"/>
  <c r="AC4926" i="3" s="1"/>
  <c r="W4927" i="3"/>
  <c r="AC4927" i="3" a="1"/>
  <c r="AC4927" i="3" s="1"/>
  <c r="W4928" i="3"/>
  <c r="AC4928" i="3" a="1"/>
  <c r="AC4928" i="3" s="1"/>
  <c r="W4929" i="3"/>
  <c r="AC4929" i="3" a="1"/>
  <c r="AC4929" i="3" s="1"/>
  <c r="W4930" i="3"/>
  <c r="AC4930" i="3" a="1"/>
  <c r="AC4930" i="3" s="1"/>
  <c r="W4931" i="3"/>
  <c r="AC4931" i="3" a="1"/>
  <c r="AC4931" i="3" s="1"/>
  <c r="W4932" i="3"/>
  <c r="AC4932" i="3" a="1"/>
  <c r="AC4932" i="3" s="1"/>
  <c r="W4933" i="3"/>
  <c r="AC4933" i="3" a="1"/>
  <c r="AC4933" i="3" s="1"/>
  <c r="W4934" i="3"/>
  <c r="AC4934" i="3" a="1"/>
  <c r="AC4934" i="3" s="1"/>
  <c r="W4935" i="3"/>
  <c r="AC4935" i="3" a="1"/>
  <c r="AC4935" i="3" s="1"/>
  <c r="W4936" i="3"/>
  <c r="AC4936" i="3" a="1"/>
  <c r="AC4936" i="3" s="1"/>
  <c r="W4937" i="3"/>
  <c r="AC4937" i="3" a="1"/>
  <c r="AC4937" i="3" s="1"/>
  <c r="W4938" i="3"/>
  <c r="AC4938" i="3" a="1"/>
  <c r="AC4938" i="3" s="1"/>
  <c r="W4939" i="3"/>
  <c r="AC4939" i="3" a="1"/>
  <c r="AC4939" i="3" s="1"/>
  <c r="W4940" i="3"/>
  <c r="AC4940" i="3" a="1"/>
  <c r="AC4940" i="3" s="1"/>
  <c r="W4941" i="3"/>
  <c r="AC4941" i="3" a="1"/>
  <c r="AC4941" i="3" s="1"/>
  <c r="W4942" i="3"/>
  <c r="AC4942" i="3" a="1"/>
  <c r="AC4942" i="3" s="1"/>
  <c r="W4943" i="3"/>
  <c r="AC4943" i="3" a="1"/>
  <c r="AC4943" i="3" s="1"/>
  <c r="W4944" i="3"/>
  <c r="AC4944" i="3" a="1"/>
  <c r="AC4944" i="3" s="1"/>
  <c r="W4945" i="3"/>
  <c r="AC4945" i="3" a="1"/>
  <c r="AC4945" i="3" s="1"/>
  <c r="W4946" i="3"/>
  <c r="AC4946" i="3" a="1"/>
  <c r="AC4946" i="3" s="1"/>
  <c r="W4947" i="3"/>
  <c r="AC4947" i="3" a="1"/>
  <c r="AC4947" i="3" s="1"/>
  <c r="W4948" i="3"/>
  <c r="AC4948" i="3" a="1"/>
  <c r="AC4948" i="3" s="1"/>
  <c r="W4949" i="3"/>
  <c r="AC4949" i="3" a="1"/>
  <c r="AC4949" i="3" s="1"/>
  <c r="W4950" i="3"/>
  <c r="AC4950" i="3" a="1"/>
  <c r="AC4950" i="3" s="1"/>
  <c r="W4951" i="3"/>
  <c r="AC4951" i="3" a="1"/>
  <c r="AC4951" i="3" s="1"/>
  <c r="W4952" i="3"/>
  <c r="AC4952" i="3" a="1"/>
  <c r="AC4952" i="3" s="1"/>
  <c r="W4953" i="3"/>
  <c r="AC4953" i="3" a="1"/>
  <c r="AC4953" i="3" s="1"/>
  <c r="W4954" i="3"/>
  <c r="AC4954" i="3" a="1"/>
  <c r="AC4954" i="3" s="1"/>
  <c r="W4955" i="3"/>
  <c r="AC4955" i="3" a="1"/>
  <c r="AC4955" i="3" s="1"/>
  <c r="W4956" i="3"/>
  <c r="AC4956" i="3" a="1"/>
  <c r="AC4956" i="3" s="1"/>
  <c r="W4957" i="3"/>
  <c r="AC4957" i="3" a="1"/>
  <c r="AC4957" i="3" s="1"/>
  <c r="W4958" i="3"/>
  <c r="AC4958" i="3" a="1"/>
  <c r="AC4958" i="3" s="1"/>
  <c r="W4959" i="3"/>
  <c r="AC4959" i="3" a="1"/>
  <c r="AC4959" i="3" s="1"/>
  <c r="W4960" i="3"/>
  <c r="AC4960" i="3" a="1"/>
  <c r="AC4960" i="3" s="1"/>
  <c r="W4961" i="3"/>
  <c r="AC4961" i="3" a="1"/>
  <c r="AC4961" i="3" s="1"/>
  <c r="W4962" i="3"/>
  <c r="AC4962" i="3" a="1"/>
  <c r="AC4962" i="3" s="1"/>
  <c r="W4963" i="3"/>
  <c r="AC4963" i="3" a="1"/>
  <c r="AC4963" i="3" s="1"/>
  <c r="W4964" i="3"/>
  <c r="AC4964" i="3" a="1"/>
  <c r="AC4964" i="3" s="1"/>
  <c r="W4965" i="3"/>
  <c r="AC4965" i="3" a="1"/>
  <c r="AC4965" i="3" s="1"/>
  <c r="W4966" i="3"/>
  <c r="AC4966" i="3" a="1"/>
  <c r="AC4966" i="3" s="1"/>
  <c r="W4967" i="3"/>
  <c r="AC4967" i="3" a="1"/>
  <c r="AC4967" i="3" s="1"/>
  <c r="W4968" i="3"/>
  <c r="AC4968" i="3" a="1"/>
  <c r="AC4968" i="3" s="1"/>
  <c r="W4969" i="3"/>
  <c r="AC4969" i="3" a="1"/>
  <c r="AC4969" i="3" s="1"/>
  <c r="W4970" i="3"/>
  <c r="AC4970" i="3" a="1"/>
  <c r="AC4970" i="3" s="1"/>
  <c r="W4971" i="3"/>
  <c r="AC4971" i="3" a="1"/>
  <c r="AC4971" i="3" s="1"/>
  <c r="W4972" i="3"/>
  <c r="AC4972" i="3" a="1"/>
  <c r="AC4972" i="3" s="1"/>
  <c r="W4973" i="3"/>
  <c r="AC4973" i="3" a="1"/>
  <c r="AC4973" i="3" s="1"/>
  <c r="W4974" i="3"/>
  <c r="AC4974" i="3" a="1"/>
  <c r="AC4974" i="3" s="1"/>
  <c r="W4975" i="3"/>
  <c r="AC4975" i="3" a="1"/>
  <c r="AC4975" i="3" s="1"/>
  <c r="W4976" i="3"/>
  <c r="AC4976" i="3" a="1"/>
  <c r="AC4976" i="3" s="1"/>
  <c r="W4977" i="3"/>
  <c r="AC4977" i="3" a="1"/>
  <c r="AC4977" i="3" s="1"/>
  <c r="W4978" i="3"/>
  <c r="AC4978" i="3" a="1"/>
  <c r="AC4978" i="3" s="1"/>
  <c r="W4979" i="3"/>
  <c r="AC4979" i="3" a="1"/>
  <c r="AC4979" i="3" s="1"/>
  <c r="W4980" i="3"/>
  <c r="AC4980" i="3" a="1"/>
  <c r="AC4980" i="3" s="1"/>
  <c r="W4981" i="3"/>
  <c r="AC4981" i="3" a="1"/>
  <c r="AC4981" i="3" s="1"/>
  <c r="W4982" i="3"/>
  <c r="AC4982" i="3" a="1"/>
  <c r="AC4982" i="3" s="1"/>
  <c r="W4983" i="3"/>
  <c r="AC4983" i="3" a="1"/>
  <c r="AC4983" i="3" s="1"/>
  <c r="W4984" i="3"/>
  <c r="AC4984" i="3" a="1"/>
  <c r="AC4984" i="3" s="1"/>
  <c r="W4985" i="3"/>
  <c r="AC4985" i="3" a="1"/>
  <c r="AC4985" i="3" s="1"/>
  <c r="W4986" i="3"/>
  <c r="AC4986" i="3" a="1"/>
  <c r="AC4986" i="3" s="1"/>
  <c r="W4987" i="3"/>
  <c r="AC4987" i="3" a="1"/>
  <c r="AC4987" i="3" s="1"/>
  <c r="W4988" i="3"/>
  <c r="AC4988" i="3" a="1"/>
  <c r="AC4988" i="3" s="1"/>
  <c r="W4989" i="3"/>
  <c r="AC4989" i="3" a="1"/>
  <c r="AC4989" i="3" s="1"/>
  <c r="W4990" i="3"/>
  <c r="AC4990" i="3" a="1"/>
  <c r="AC4990" i="3" s="1"/>
  <c r="W4991" i="3"/>
  <c r="AC4991" i="3" a="1"/>
  <c r="AC4991" i="3" s="1"/>
  <c r="W4992" i="3"/>
  <c r="AC4992" i="3" a="1"/>
  <c r="AC4992" i="3" s="1"/>
  <c r="W4993" i="3"/>
  <c r="AC4993" i="3" a="1"/>
  <c r="AC4993" i="3" s="1"/>
  <c r="W4994" i="3"/>
  <c r="AC4994" i="3" a="1"/>
  <c r="AC4994" i="3" s="1"/>
  <c r="W4995" i="3"/>
  <c r="AC4995" i="3" a="1"/>
  <c r="AC4995" i="3" s="1"/>
  <c r="W4996" i="3"/>
  <c r="AC4996" i="3" a="1"/>
  <c r="AC4996" i="3" s="1"/>
  <c r="W4997" i="3"/>
  <c r="AC4997" i="3" a="1"/>
  <c r="AC4997" i="3" s="1"/>
  <c r="W4998" i="3"/>
  <c r="AC4998" i="3" a="1"/>
  <c r="AC4998" i="3" s="1"/>
  <c r="W4999" i="3"/>
  <c r="AC4999" i="3" a="1"/>
  <c r="AC4999" i="3" s="1"/>
  <c r="W5000" i="3"/>
  <c r="AC5000" i="3" a="1"/>
  <c r="AC5000" i="3" s="1"/>
  <c r="W5001" i="3"/>
  <c r="AC5001" i="3" a="1"/>
  <c r="AC5001" i="3" s="1"/>
  <c r="W5002" i="3"/>
  <c r="AC5002" i="3" a="1"/>
  <c r="AC5002" i="3" s="1"/>
  <c r="W5003" i="3"/>
  <c r="AC5003" i="3" a="1"/>
  <c r="AC5003" i="3" s="1"/>
  <c r="W5004" i="3"/>
  <c r="AC5004" i="3" a="1"/>
  <c r="AC5004" i="3" s="1"/>
  <c r="W5005" i="3"/>
  <c r="AC5005" i="3" a="1"/>
  <c r="AC5005" i="3" s="1"/>
  <c r="W5006" i="3"/>
  <c r="AC5006" i="3" a="1"/>
  <c r="AC5006" i="3" s="1"/>
  <c r="W5007" i="3"/>
  <c r="AC5007" i="3" a="1"/>
  <c r="AC5007" i="3" s="1"/>
  <c r="W5008" i="3"/>
  <c r="AC5008" i="3" a="1"/>
  <c r="AC5008" i="3" s="1"/>
  <c r="Y109" i="3"/>
  <c r="V109" i="3"/>
  <c r="E41" i="7"/>
  <c r="E40" i="7"/>
  <c r="F41" i="7"/>
  <c r="F40" i="7"/>
  <c r="I48" i="7"/>
  <c r="I46" i="7"/>
  <c r="I45" i="7"/>
  <c r="I49" i="7"/>
  <c r="I50" i="7"/>
  <c r="I47" i="7"/>
  <c r="I26" i="7"/>
  <c r="I25" i="7"/>
  <c r="I21" i="7"/>
  <c r="I24" i="7"/>
  <c r="I23" i="7"/>
  <c r="I22" i="7"/>
  <c r="K33" i="1"/>
  <c r="E15" i="7" s="1" a="1"/>
  <c r="E15" i="7" s="1"/>
  <c r="Z108" i="3"/>
  <c r="T35" i="3"/>
  <c r="AA118" i="3" a="1"/>
  <c r="AA118" i="3" s="1"/>
  <c r="AC118" i="3" s="1" a="1"/>
  <c r="AC118" i="3" s="1"/>
  <c r="AA127" i="3" a="1"/>
  <c r="AA127" i="3" s="1"/>
  <c r="AC127" i="3" s="1" a="1"/>
  <c r="AC127" i="3" s="1"/>
  <c r="AA136" i="3" a="1"/>
  <c r="AA136" i="3" s="1"/>
  <c r="AC136" i="3" s="1" a="1"/>
  <c r="AC136" i="3" s="1"/>
  <c r="AA145" i="3" a="1"/>
  <c r="AA145" i="3" s="1"/>
  <c r="AC145" i="3" s="1" a="1"/>
  <c r="AC145" i="3" s="1"/>
  <c r="AA154" i="3" a="1"/>
  <c r="AA154" i="3" s="1"/>
  <c r="AC154" i="3" s="1" a="1"/>
  <c r="AC154" i="3" s="1"/>
  <c r="AA163" i="3" a="1"/>
  <c r="AA163" i="3" s="1"/>
  <c r="AC163" i="3" s="1" a="1"/>
  <c r="AC163" i="3" s="1"/>
  <c r="AA172" i="3" a="1"/>
  <c r="AA172" i="3" s="1"/>
  <c r="AC172" i="3" s="1" a="1"/>
  <c r="AC172" i="3" s="1"/>
  <c r="AA181" i="3" a="1"/>
  <c r="AA181" i="3" s="1"/>
  <c r="AC181" i="3" s="1" a="1"/>
  <c r="AC181" i="3" s="1"/>
  <c r="AA190" i="3" a="1"/>
  <c r="AA190" i="3" s="1"/>
  <c r="AC190" i="3" s="1" a="1"/>
  <c r="AC190" i="3" s="1"/>
  <c r="AA199" i="3" a="1"/>
  <c r="AA199" i="3" s="1"/>
  <c r="AC199" i="3" s="1" a="1"/>
  <c r="AC199" i="3" s="1"/>
  <c r="AA208" i="3" a="1"/>
  <c r="AA208" i="3" s="1"/>
  <c r="AC208" i="3" s="1" a="1"/>
  <c r="AC208" i="3" s="1"/>
  <c r="AA217" i="3" a="1"/>
  <c r="AA217" i="3" s="1"/>
  <c r="AC217" i="3" s="1" a="1"/>
  <c r="AC217" i="3" s="1"/>
  <c r="AA226" i="3" a="1"/>
  <c r="AA226" i="3" s="1"/>
  <c r="AC226" i="3" s="1" a="1"/>
  <c r="AC226" i="3" s="1"/>
  <c r="AA235" i="3" a="1"/>
  <c r="AA235" i="3" s="1"/>
  <c r="AC235" i="3" s="1" a="1"/>
  <c r="AC235" i="3" s="1"/>
  <c r="AA244" i="3" a="1"/>
  <c r="AA244" i="3" s="1"/>
  <c r="AC244" i="3" s="1" a="1"/>
  <c r="AC244" i="3" s="1"/>
  <c r="AA253" i="3" a="1"/>
  <c r="AA253" i="3" s="1"/>
  <c r="AC253" i="3" s="1" a="1"/>
  <c r="AC253" i="3" s="1"/>
  <c r="AA262" i="3" a="1"/>
  <c r="AA262" i="3" s="1"/>
  <c r="AC262" i="3" s="1" a="1"/>
  <c r="AC262" i="3" s="1"/>
  <c r="AA271" i="3" a="1"/>
  <c r="AA271" i="3" s="1"/>
  <c r="AC271" i="3" s="1" a="1"/>
  <c r="AC271" i="3" s="1"/>
  <c r="AA280" i="3" a="1"/>
  <c r="AA280" i="3" s="1"/>
  <c r="AC280" i="3" s="1" a="1"/>
  <c r="AC280" i="3" s="1"/>
  <c r="AA289" i="3" a="1"/>
  <c r="AA289" i="3" s="1"/>
  <c r="AC289" i="3" s="1" a="1"/>
  <c r="AC289" i="3" s="1"/>
  <c r="AA298" i="3" a="1"/>
  <c r="AA298" i="3" s="1"/>
  <c r="AC298" i="3" s="1" a="1"/>
  <c r="AC298" i="3" s="1"/>
  <c r="AA307" i="3" a="1"/>
  <c r="AA307" i="3" s="1"/>
  <c r="AC307" i="3" s="1" a="1"/>
  <c r="AC307" i="3" s="1"/>
  <c r="AA316" i="3" a="1"/>
  <c r="AA316" i="3" s="1"/>
  <c r="AC316" i="3" s="1" a="1"/>
  <c r="AC316" i="3" s="1"/>
  <c r="AA325" i="3" a="1"/>
  <c r="AA325" i="3" s="1"/>
  <c r="AC325" i="3" s="1" a="1"/>
  <c r="AC325" i="3" s="1"/>
  <c r="AA334" i="3" a="1"/>
  <c r="AA334" i="3" s="1"/>
  <c r="AC334" i="3" s="1" a="1"/>
  <c r="AC334" i="3" s="1"/>
  <c r="AA343" i="3" a="1"/>
  <c r="AA343" i="3" s="1"/>
  <c r="AC343" i="3" s="1" a="1"/>
  <c r="AC343" i="3" s="1"/>
  <c r="AA352" i="3" a="1"/>
  <c r="AA352" i="3" s="1"/>
  <c r="AC352" i="3" s="1" a="1"/>
  <c r="AC352" i="3" s="1"/>
  <c r="AA361" i="3" a="1"/>
  <c r="AA361" i="3" s="1"/>
  <c r="AC361" i="3" s="1" a="1"/>
  <c r="AC361" i="3" s="1"/>
  <c r="AA370" i="3" a="1"/>
  <c r="AA370" i="3" s="1"/>
  <c r="AC370" i="3" s="1" a="1"/>
  <c r="AC370" i="3" s="1"/>
  <c r="AA379" i="3" a="1"/>
  <c r="AA379" i="3" s="1"/>
  <c r="AC379" i="3" s="1" a="1"/>
  <c r="AC379" i="3" s="1"/>
  <c r="AA388" i="3" a="1"/>
  <c r="AA388" i="3" s="1"/>
  <c r="AC388" i="3" s="1" a="1"/>
  <c r="AC388" i="3" s="1"/>
  <c r="AA397" i="3" a="1"/>
  <c r="AA397" i="3" s="1"/>
  <c r="AC397" i="3" s="1" a="1"/>
  <c r="AC397" i="3" s="1"/>
  <c r="AA406" i="3" a="1"/>
  <c r="AA406" i="3" s="1"/>
  <c r="AC406" i="3" s="1" a="1"/>
  <c r="AC406" i="3" s="1"/>
  <c r="AA415" i="3" a="1"/>
  <c r="AA415" i="3" s="1"/>
  <c r="AC415" i="3" s="1" a="1"/>
  <c r="AC415" i="3" s="1"/>
  <c r="AA424" i="3" a="1"/>
  <c r="AA424" i="3" s="1"/>
  <c r="AC424" i="3" s="1" a="1"/>
  <c r="AC424" i="3" s="1"/>
  <c r="AA433" i="3" a="1"/>
  <c r="AA433" i="3" s="1"/>
  <c r="AC433" i="3" s="1" a="1"/>
  <c r="AC433" i="3" s="1"/>
  <c r="AA442" i="3" a="1"/>
  <c r="AA442" i="3" s="1"/>
  <c r="AC442" i="3" s="1" a="1"/>
  <c r="AC442" i="3" s="1"/>
  <c r="AA451" i="3" a="1"/>
  <c r="AA451" i="3" s="1"/>
  <c r="AC451" i="3" s="1" a="1"/>
  <c r="AC451" i="3" s="1"/>
  <c r="AA460" i="3" a="1"/>
  <c r="AA460" i="3" s="1"/>
  <c r="AC460" i="3" s="1" a="1"/>
  <c r="AC460" i="3" s="1"/>
  <c r="AA469" i="3" a="1"/>
  <c r="AA469" i="3" s="1"/>
  <c r="AC469" i="3" s="1" a="1"/>
  <c r="AC469" i="3" s="1"/>
  <c r="AA478" i="3" a="1"/>
  <c r="AA478" i="3" s="1"/>
  <c r="AC478" i="3" s="1" a="1"/>
  <c r="AC478" i="3" s="1"/>
  <c r="AA487" i="3" a="1"/>
  <c r="AA487" i="3" s="1"/>
  <c r="AC487" i="3" s="1" a="1"/>
  <c r="AC487" i="3" s="1"/>
  <c r="AA117" i="3" a="1"/>
  <c r="AA117" i="3" s="1"/>
  <c r="AC117" i="3" s="1" a="1"/>
  <c r="AC117" i="3" s="1"/>
  <c r="AA126" i="3" a="1"/>
  <c r="AA126" i="3" s="1"/>
  <c r="AC126" i="3" s="1" a="1"/>
  <c r="AC126" i="3" s="1"/>
  <c r="AA135" i="3" a="1"/>
  <c r="AA135" i="3" s="1"/>
  <c r="AC135" i="3" s="1" a="1"/>
  <c r="AC135" i="3" s="1"/>
  <c r="AA144" i="3" a="1"/>
  <c r="AA144" i="3" s="1"/>
  <c r="AC144" i="3" s="1" a="1"/>
  <c r="AC144" i="3" s="1"/>
  <c r="AA153" i="3" a="1"/>
  <c r="AA153" i="3" s="1"/>
  <c r="AC153" i="3" s="1" a="1"/>
  <c r="AC153" i="3" s="1"/>
  <c r="AA162" i="3" a="1"/>
  <c r="AA162" i="3" s="1"/>
  <c r="AC162" i="3" s="1" a="1"/>
  <c r="AC162" i="3" s="1"/>
  <c r="AA171" i="3" a="1"/>
  <c r="AA171" i="3" s="1"/>
  <c r="AC171" i="3" s="1" a="1"/>
  <c r="AC171" i="3" s="1"/>
  <c r="AA180" i="3" a="1"/>
  <c r="AA180" i="3" s="1"/>
  <c r="AC180" i="3" s="1" a="1"/>
  <c r="AC180" i="3" s="1"/>
  <c r="AA189" i="3" a="1"/>
  <c r="AA189" i="3" s="1"/>
  <c r="AC189" i="3" s="1" a="1"/>
  <c r="AC189" i="3" s="1"/>
  <c r="AA198" i="3" a="1"/>
  <c r="AA198" i="3" s="1"/>
  <c r="AC198" i="3" s="1" a="1"/>
  <c r="AC198" i="3" s="1"/>
  <c r="AA207" i="3" a="1"/>
  <c r="AA207" i="3" s="1"/>
  <c r="AC207" i="3" s="1" a="1"/>
  <c r="AC207" i="3" s="1"/>
  <c r="AA216" i="3" a="1"/>
  <c r="AA216" i="3" s="1"/>
  <c r="AC216" i="3" s="1" a="1"/>
  <c r="AC216" i="3" s="1"/>
  <c r="AA225" i="3" a="1"/>
  <c r="AA225" i="3" s="1"/>
  <c r="AC225" i="3" s="1" a="1"/>
  <c r="AC225" i="3" s="1"/>
  <c r="AA234" i="3" a="1"/>
  <c r="AA234" i="3" s="1"/>
  <c r="AC234" i="3" s="1" a="1"/>
  <c r="AC234" i="3" s="1"/>
  <c r="AA243" i="3" a="1"/>
  <c r="AA243" i="3" s="1"/>
  <c r="AC243" i="3" s="1" a="1"/>
  <c r="AC243" i="3" s="1"/>
  <c r="AA252" i="3" a="1"/>
  <c r="AA252" i="3" s="1"/>
  <c r="AC252" i="3" s="1" a="1"/>
  <c r="AC252" i="3" s="1"/>
  <c r="AA261" i="3" a="1"/>
  <c r="AA261" i="3" s="1"/>
  <c r="AC261" i="3" s="1" a="1"/>
  <c r="AC261" i="3" s="1"/>
  <c r="AA270" i="3" a="1"/>
  <c r="AA270" i="3" s="1"/>
  <c r="AC270" i="3" s="1" a="1"/>
  <c r="AC270" i="3" s="1"/>
  <c r="AA279" i="3" a="1"/>
  <c r="AA279" i="3" s="1"/>
  <c r="AC279" i="3" s="1" a="1"/>
  <c r="AC279" i="3" s="1"/>
  <c r="AA288" i="3" a="1"/>
  <c r="AA288" i="3" s="1"/>
  <c r="AC288" i="3" s="1" a="1"/>
  <c r="AC288" i="3" s="1"/>
  <c r="AA297" i="3" a="1"/>
  <c r="AA297" i="3" s="1"/>
  <c r="AC297" i="3" s="1" a="1"/>
  <c r="AC297" i="3" s="1"/>
  <c r="AA306" i="3" a="1"/>
  <c r="AA306" i="3" s="1"/>
  <c r="AC306" i="3" s="1" a="1"/>
  <c r="AC306" i="3" s="1"/>
  <c r="AA315" i="3" a="1"/>
  <c r="AA315" i="3" s="1"/>
  <c r="AC315" i="3" s="1" a="1"/>
  <c r="AC315" i="3" s="1"/>
  <c r="AA324" i="3" a="1"/>
  <c r="AA324" i="3" s="1"/>
  <c r="AC324" i="3" s="1" a="1"/>
  <c r="AC324" i="3" s="1"/>
  <c r="AA333" i="3" a="1"/>
  <c r="AA333" i="3" s="1"/>
  <c r="AC333" i="3" s="1" a="1"/>
  <c r="AC333" i="3" s="1"/>
  <c r="AA342" i="3" a="1"/>
  <c r="AA342" i="3" s="1"/>
  <c r="AC342" i="3" s="1" a="1"/>
  <c r="AC342" i="3" s="1"/>
  <c r="AA351" i="3" a="1"/>
  <c r="AA351" i="3" s="1"/>
  <c r="AC351" i="3" s="1" a="1"/>
  <c r="AC351" i="3" s="1"/>
  <c r="AA360" i="3" a="1"/>
  <c r="AA360" i="3" s="1"/>
  <c r="AC360" i="3" s="1" a="1"/>
  <c r="AC360" i="3" s="1"/>
  <c r="AA369" i="3" a="1"/>
  <c r="AA369" i="3" s="1"/>
  <c r="AC369" i="3" s="1" a="1"/>
  <c r="AC369" i="3" s="1"/>
  <c r="AA378" i="3" a="1"/>
  <c r="AA378" i="3" s="1"/>
  <c r="AC378" i="3" s="1" a="1"/>
  <c r="AC378" i="3" s="1"/>
  <c r="AA387" i="3" a="1"/>
  <c r="AA387" i="3" s="1"/>
  <c r="AC387" i="3" s="1" a="1"/>
  <c r="AC387" i="3" s="1"/>
  <c r="AA396" i="3" a="1"/>
  <c r="AA396" i="3" s="1"/>
  <c r="AC396" i="3" s="1" a="1"/>
  <c r="AC396" i="3" s="1"/>
  <c r="AA405" i="3" a="1"/>
  <c r="AA405" i="3" s="1"/>
  <c r="AC405" i="3" s="1" a="1"/>
  <c r="AC405" i="3" s="1"/>
  <c r="AA414" i="3" a="1"/>
  <c r="AA414" i="3" s="1"/>
  <c r="AC414" i="3" s="1" a="1"/>
  <c r="AC414" i="3" s="1"/>
  <c r="AA423" i="3" a="1"/>
  <c r="AA423" i="3" s="1"/>
  <c r="AC423" i="3" s="1" a="1"/>
  <c r="AC423" i="3" s="1"/>
  <c r="AA432" i="3" a="1"/>
  <c r="AA432" i="3" s="1"/>
  <c r="AC432" i="3" s="1" a="1"/>
  <c r="AC432" i="3" s="1"/>
  <c r="AA441" i="3" a="1"/>
  <c r="AA441" i="3" s="1"/>
  <c r="AC441" i="3" s="1" a="1"/>
  <c r="AC441" i="3" s="1"/>
  <c r="AA450" i="3" a="1"/>
  <c r="AA450" i="3" s="1"/>
  <c r="AC450" i="3" s="1" a="1"/>
  <c r="AC450" i="3" s="1"/>
  <c r="AA459" i="3" a="1"/>
  <c r="AA459" i="3" s="1"/>
  <c r="AC459" i="3" s="1" a="1"/>
  <c r="AC459" i="3" s="1"/>
  <c r="AA468" i="3" a="1"/>
  <c r="AA468" i="3" s="1"/>
  <c r="AC468" i="3" s="1" a="1"/>
  <c r="AC468" i="3" s="1"/>
  <c r="AA477" i="3" a="1"/>
  <c r="AA477" i="3" s="1"/>
  <c r="AC477" i="3" s="1" a="1"/>
  <c r="AC477" i="3" s="1"/>
  <c r="AA486" i="3" a="1"/>
  <c r="AA486" i="3" s="1"/>
  <c r="AC486" i="3" s="1" a="1"/>
  <c r="AC486" i="3" s="1"/>
  <c r="AA490" i="3" a="1"/>
  <c r="AA490" i="3" s="1"/>
  <c r="AC490" i="3" s="1" a="1"/>
  <c r="AC490" i="3" s="1"/>
  <c r="AA499" i="3" a="1"/>
  <c r="AA499" i="3" s="1"/>
  <c r="AC499" i="3" s="1" a="1"/>
  <c r="AC499" i="3" s="1"/>
  <c r="AA508" i="3" a="1"/>
  <c r="AA508" i="3" s="1"/>
  <c r="AC508" i="3" s="1" a="1"/>
  <c r="AC508" i="3" s="1"/>
  <c r="AA517" i="3" a="1"/>
  <c r="AA517" i="3" s="1"/>
  <c r="AC517" i="3" s="1" a="1"/>
  <c r="AC517" i="3" s="1"/>
  <c r="AA526" i="3" a="1"/>
  <c r="AA526" i="3" s="1"/>
  <c r="AC526" i="3" s="1" a="1"/>
  <c r="AC526" i="3" s="1"/>
  <c r="AA535" i="3" a="1"/>
  <c r="AA535" i="3" s="1"/>
  <c r="AC535" i="3" s="1" a="1"/>
  <c r="AC535" i="3" s="1"/>
  <c r="AA544" i="3" a="1"/>
  <c r="AA544" i="3" s="1"/>
  <c r="AC544" i="3" s="1" a="1"/>
  <c r="AC544" i="3" s="1"/>
  <c r="AA553" i="3" a="1"/>
  <c r="AA553" i="3" s="1"/>
  <c r="AC553" i="3" s="1" a="1"/>
  <c r="AC553" i="3" s="1"/>
  <c r="AA562" i="3" a="1"/>
  <c r="AA562" i="3" s="1"/>
  <c r="AC562" i="3" s="1" a="1"/>
  <c r="AC562" i="3" s="1"/>
  <c r="AA571" i="3" a="1"/>
  <c r="AA571" i="3" s="1"/>
  <c r="AC571" i="3" s="1" a="1"/>
  <c r="AC571" i="3" s="1"/>
  <c r="AA580" i="3" a="1"/>
  <c r="AA580" i="3" s="1"/>
  <c r="AC580" i="3" s="1" a="1"/>
  <c r="AC580" i="3" s="1"/>
  <c r="AA589" i="3" a="1"/>
  <c r="AA589" i="3" s="1"/>
  <c r="AC589" i="3" s="1" a="1"/>
  <c r="AC589" i="3" s="1"/>
  <c r="AA598" i="3" a="1"/>
  <c r="AA598" i="3" s="1"/>
  <c r="AC598" i="3" s="1" a="1"/>
  <c r="AC598" i="3" s="1"/>
  <c r="AA607" i="3" a="1"/>
  <c r="AA607" i="3" s="1"/>
  <c r="AC607" i="3" s="1" a="1"/>
  <c r="AC607" i="3" s="1"/>
  <c r="AA616" i="3" a="1"/>
  <c r="AA616" i="3" s="1"/>
  <c r="AC616" i="3" s="1" a="1"/>
  <c r="AC616" i="3" s="1"/>
  <c r="AA625" i="3" a="1"/>
  <c r="AA625" i="3" s="1"/>
  <c r="AC625" i="3" s="1" a="1"/>
  <c r="AC625" i="3" s="1"/>
  <c r="AA634" i="3" a="1"/>
  <c r="AA634" i="3" s="1"/>
  <c r="AC634" i="3" s="1" a="1"/>
  <c r="AC634" i="3" s="1"/>
  <c r="AA470" i="3" a="1"/>
  <c r="AA470" i="3" s="1"/>
  <c r="AC470" i="3" s="1" a="1"/>
  <c r="AC470" i="3" s="1"/>
  <c r="AA491" i="3" a="1"/>
  <c r="AA491" i="3" s="1"/>
  <c r="AC491" i="3" s="1" a="1"/>
  <c r="AC491" i="3" s="1"/>
  <c r="AA518" i="3" a="1"/>
  <c r="AA518" i="3" s="1"/>
  <c r="AC518" i="3" s="1" a="1"/>
  <c r="AC518" i="3" s="1"/>
  <c r="AA527" i="3" a="1"/>
  <c r="AA527" i="3" s="1"/>
  <c r="AC527" i="3" s="1" a="1"/>
  <c r="AC527" i="3" s="1"/>
  <c r="AA542" i="3" a="1"/>
  <c r="AA542" i="3" s="1"/>
  <c r="AC542" i="3" s="1" a="1"/>
  <c r="AC542" i="3" s="1"/>
  <c r="AA557" i="3" a="1"/>
  <c r="AA557" i="3" s="1"/>
  <c r="AC557" i="3" s="1" a="1"/>
  <c r="AC557" i="3" s="1"/>
  <c r="AA575" i="3" a="1"/>
  <c r="AA575" i="3" s="1"/>
  <c r="AC575" i="3" s="1" a="1"/>
  <c r="AC575" i="3" s="1"/>
  <c r="AA596" i="3" a="1"/>
  <c r="AA596" i="3" s="1"/>
  <c r="AC596" i="3" s="1" a="1"/>
  <c r="AC596" i="3" s="1"/>
  <c r="AA608" i="3" a="1"/>
  <c r="AA608" i="3" s="1"/>
  <c r="AC608" i="3" s="1" a="1"/>
  <c r="AC608" i="3" s="1"/>
  <c r="AA617" i="3" a="1"/>
  <c r="AA617" i="3" s="1"/>
  <c r="AC617" i="3" s="1" a="1"/>
  <c r="AC617" i="3" s="1"/>
  <c r="AA626" i="3" a="1"/>
  <c r="AA626" i="3" s="1"/>
  <c r="AC626" i="3" s="1" a="1"/>
  <c r="AC626" i="3" s="1"/>
  <c r="AA113" i="3" a="1"/>
  <c r="AA113" i="3" s="1"/>
  <c r="AC113" i="3" s="1" a="1"/>
  <c r="AC113" i="3" s="1"/>
  <c r="AA122" i="3" a="1"/>
  <c r="AA122" i="3" s="1"/>
  <c r="AC122" i="3" s="1" a="1"/>
  <c r="AC122" i="3" s="1"/>
  <c r="AA131" i="3" a="1"/>
  <c r="AA131" i="3" s="1"/>
  <c r="AC131" i="3" s="1" a="1"/>
  <c r="AC131" i="3" s="1"/>
  <c r="AA140" i="3" a="1"/>
  <c r="AA140" i="3" s="1"/>
  <c r="AC140" i="3" s="1" a="1"/>
  <c r="AC140" i="3" s="1"/>
  <c r="AA149" i="3" a="1"/>
  <c r="AA149" i="3" s="1"/>
  <c r="AC149" i="3" s="1" a="1"/>
  <c r="AC149" i="3" s="1"/>
  <c r="AA158" i="3" a="1"/>
  <c r="AA158" i="3" s="1"/>
  <c r="AC158" i="3" s="1" a="1"/>
  <c r="AC158" i="3" s="1"/>
  <c r="AA167" i="3" a="1"/>
  <c r="AA167" i="3" s="1"/>
  <c r="AC167" i="3" s="1" a="1"/>
  <c r="AC167" i="3" s="1"/>
  <c r="AA176" i="3" a="1"/>
  <c r="AA176" i="3" s="1"/>
  <c r="AC176" i="3" s="1" a="1"/>
  <c r="AC176" i="3" s="1"/>
  <c r="AA185" i="3" a="1"/>
  <c r="AA185" i="3" s="1"/>
  <c r="AC185" i="3" s="1" a="1"/>
  <c r="AC185" i="3" s="1"/>
  <c r="AA194" i="3" a="1"/>
  <c r="AA194" i="3" s="1"/>
  <c r="AC194" i="3" s="1" a="1"/>
  <c r="AC194" i="3" s="1"/>
  <c r="AA203" i="3" a="1"/>
  <c r="AA203" i="3" s="1"/>
  <c r="AC203" i="3" s="1" a="1"/>
  <c r="AC203" i="3" s="1"/>
  <c r="AA212" i="3" a="1"/>
  <c r="AA212" i="3" s="1"/>
  <c r="AC212" i="3" s="1" a="1"/>
  <c r="AC212" i="3" s="1"/>
  <c r="AA221" i="3" a="1"/>
  <c r="AA221" i="3" s="1"/>
  <c r="AC221" i="3" s="1" a="1"/>
  <c r="AC221" i="3" s="1"/>
  <c r="AA230" i="3" a="1"/>
  <c r="AA230" i="3" s="1"/>
  <c r="AC230" i="3" s="1" a="1"/>
  <c r="AC230" i="3" s="1"/>
  <c r="AA239" i="3" a="1"/>
  <c r="AA239" i="3" s="1"/>
  <c r="AC239" i="3" s="1" a="1"/>
  <c r="AC239" i="3" s="1"/>
  <c r="AA248" i="3" a="1"/>
  <c r="AA248" i="3" s="1"/>
  <c r="AC248" i="3" s="1" a="1"/>
  <c r="AC248" i="3" s="1"/>
  <c r="AA257" i="3" a="1"/>
  <c r="AA257" i="3" s="1"/>
  <c r="AC257" i="3" s="1" a="1"/>
  <c r="AC257" i="3" s="1"/>
  <c r="AA266" i="3" a="1"/>
  <c r="AA266" i="3" s="1"/>
  <c r="AC266" i="3" s="1" a="1"/>
  <c r="AC266" i="3" s="1"/>
  <c r="AA275" i="3" a="1"/>
  <c r="AA275" i="3" s="1"/>
  <c r="AC275" i="3" s="1" a="1"/>
  <c r="AC275" i="3" s="1"/>
  <c r="AA284" i="3" a="1"/>
  <c r="AA284" i="3" s="1"/>
  <c r="AC284" i="3" s="1" a="1"/>
  <c r="AC284" i="3" s="1"/>
  <c r="AA293" i="3" a="1"/>
  <c r="AA293" i="3" s="1"/>
  <c r="AC293" i="3" s="1" a="1"/>
  <c r="AC293" i="3" s="1"/>
  <c r="AA302" i="3" a="1"/>
  <c r="AA302" i="3" s="1"/>
  <c r="AC302" i="3" s="1" a="1"/>
  <c r="AC302" i="3" s="1"/>
  <c r="AA311" i="3" a="1"/>
  <c r="AA311" i="3" s="1"/>
  <c r="AC311" i="3" s="1" a="1"/>
  <c r="AC311" i="3" s="1"/>
  <c r="AA320" i="3" a="1"/>
  <c r="AA320" i="3" s="1"/>
  <c r="AC320" i="3" s="1" a="1"/>
  <c r="AC320" i="3" s="1"/>
  <c r="AA329" i="3" a="1"/>
  <c r="AA329" i="3" s="1"/>
  <c r="AC329" i="3" s="1" a="1"/>
  <c r="AC329" i="3" s="1"/>
  <c r="AA338" i="3" a="1"/>
  <c r="AA338" i="3" s="1"/>
  <c r="AC338" i="3" s="1" a="1"/>
  <c r="AC338" i="3" s="1"/>
  <c r="AA347" i="3" a="1"/>
  <c r="AA347" i="3" s="1"/>
  <c r="AC347" i="3" s="1" a="1"/>
  <c r="AC347" i="3" s="1"/>
  <c r="AA356" i="3" a="1"/>
  <c r="AA356" i="3" s="1"/>
  <c r="AC356" i="3" s="1" a="1"/>
  <c r="AC356" i="3" s="1"/>
  <c r="AA365" i="3" a="1"/>
  <c r="AA365" i="3" s="1"/>
  <c r="AC365" i="3" s="1" a="1"/>
  <c r="AC365" i="3" s="1"/>
  <c r="AA374" i="3" a="1"/>
  <c r="AA374" i="3" s="1"/>
  <c r="AC374" i="3" s="1" a="1"/>
  <c r="AC374" i="3" s="1"/>
  <c r="AA383" i="3" a="1"/>
  <c r="AA383" i="3" s="1"/>
  <c r="AC383" i="3" s="1" a="1"/>
  <c r="AC383" i="3" s="1"/>
  <c r="AA392" i="3" a="1"/>
  <c r="AA392" i="3" s="1"/>
  <c r="AC392" i="3" s="1" a="1"/>
  <c r="AC392" i="3" s="1"/>
  <c r="AA401" i="3" a="1"/>
  <c r="AA401" i="3" s="1"/>
  <c r="AC401" i="3" s="1" a="1"/>
  <c r="AC401" i="3" s="1"/>
  <c r="AA410" i="3" a="1"/>
  <c r="AA410" i="3" s="1"/>
  <c r="AC410" i="3" s="1" a="1"/>
  <c r="AC410" i="3" s="1"/>
  <c r="AA419" i="3" a="1"/>
  <c r="AA419" i="3" s="1"/>
  <c r="AC419" i="3" s="1" a="1"/>
  <c r="AC419" i="3" s="1"/>
  <c r="AA428" i="3" a="1"/>
  <c r="AA428" i="3" s="1"/>
  <c r="AC428" i="3" s="1" a="1"/>
  <c r="AC428" i="3" s="1"/>
  <c r="AA437" i="3" a="1"/>
  <c r="AA437" i="3" s="1"/>
  <c r="AC437" i="3" s="1" a="1"/>
  <c r="AC437" i="3" s="1"/>
  <c r="AA446" i="3" a="1"/>
  <c r="AA446" i="3" s="1"/>
  <c r="AC446" i="3" s="1" a="1"/>
  <c r="AC446" i="3" s="1"/>
  <c r="AA455" i="3" a="1"/>
  <c r="AA455" i="3" s="1"/>
  <c r="AC455" i="3" s="1" a="1"/>
  <c r="AC455" i="3" s="1"/>
  <c r="AA498" i="3" a="1"/>
  <c r="AA498" i="3" s="1"/>
  <c r="AC498" i="3" s="1" a="1"/>
  <c r="AC498" i="3" s="1"/>
  <c r="AA507" i="3" a="1"/>
  <c r="AA507" i="3" s="1"/>
  <c r="AC507" i="3" s="1" a="1"/>
  <c r="AC507" i="3" s="1"/>
  <c r="AA516" i="3" a="1"/>
  <c r="AA516" i="3" s="1"/>
  <c r="AC516" i="3" s="1" a="1"/>
  <c r="AC516" i="3" s="1"/>
  <c r="AA525" i="3" a="1"/>
  <c r="AA525" i="3" s="1"/>
  <c r="AC525" i="3" s="1" a="1"/>
  <c r="AC525" i="3" s="1"/>
  <c r="AA534" i="3" a="1"/>
  <c r="AA534" i="3" s="1"/>
  <c r="AC534" i="3" s="1" a="1"/>
  <c r="AC534" i="3" s="1"/>
  <c r="AA543" i="3" a="1"/>
  <c r="AA543" i="3" s="1"/>
  <c r="AC543" i="3" s="1" a="1"/>
  <c r="AC543" i="3" s="1"/>
  <c r="AA552" i="3" a="1"/>
  <c r="AA552" i="3" s="1"/>
  <c r="AC552" i="3" s="1" a="1"/>
  <c r="AC552" i="3" s="1"/>
  <c r="AA561" i="3" a="1"/>
  <c r="AA561" i="3" s="1"/>
  <c r="AC561" i="3" s="1" a="1"/>
  <c r="AC561" i="3" s="1"/>
  <c r="AA570" i="3" a="1"/>
  <c r="AA570" i="3" s="1"/>
  <c r="AC570" i="3" s="1" a="1"/>
  <c r="AC570" i="3" s="1"/>
  <c r="AA579" i="3" a="1"/>
  <c r="AA579" i="3" s="1"/>
  <c r="AC579" i="3" s="1" a="1"/>
  <c r="AC579" i="3" s="1"/>
  <c r="AA588" i="3" a="1"/>
  <c r="AA588" i="3" s="1"/>
  <c r="AC588" i="3" s="1" a="1"/>
  <c r="AC588" i="3" s="1"/>
  <c r="AA597" i="3" a="1"/>
  <c r="AA597" i="3" s="1"/>
  <c r="AC597" i="3" s="1" a="1"/>
  <c r="AC597" i="3" s="1"/>
  <c r="AA606" i="3" a="1"/>
  <c r="AA606" i="3" s="1"/>
  <c r="AC606" i="3" s="1" a="1"/>
  <c r="AC606" i="3" s="1"/>
  <c r="AA615" i="3" a="1"/>
  <c r="AA615" i="3" s="1"/>
  <c r="AC615" i="3" s="1" a="1"/>
  <c r="AC615" i="3" s="1"/>
  <c r="AA624" i="3" a="1"/>
  <c r="AA624" i="3" s="1"/>
  <c r="AC624" i="3" s="1" a="1"/>
  <c r="AC624" i="3" s="1"/>
  <c r="AA633" i="3" a="1"/>
  <c r="AA633" i="3" s="1"/>
  <c r="AC633" i="3" s="1" a="1"/>
  <c r="AC633" i="3" s="1"/>
  <c r="AA464" i="3" a="1"/>
  <c r="AA464" i="3" s="1"/>
  <c r="AC464" i="3" s="1" a="1"/>
  <c r="AC464" i="3" s="1"/>
  <c r="AA479" i="3" a="1"/>
  <c r="AA479" i="3" s="1"/>
  <c r="AC479" i="3" s="1" a="1"/>
  <c r="AC479" i="3" s="1"/>
  <c r="AA494" i="3" a="1"/>
  <c r="AA494" i="3" s="1"/>
  <c r="AC494" i="3" s="1" a="1"/>
  <c r="AC494" i="3" s="1"/>
  <c r="AA503" i="3" a="1"/>
  <c r="AA503" i="3" s="1"/>
  <c r="AC503" i="3" s="1" a="1"/>
  <c r="AC503" i="3" s="1"/>
  <c r="AA536" i="3" a="1"/>
  <c r="AA536" i="3" s="1"/>
  <c r="AC536" i="3" s="1" a="1"/>
  <c r="AC536" i="3" s="1"/>
  <c r="AA548" i="3" a="1"/>
  <c r="AA548" i="3" s="1"/>
  <c r="AC548" i="3" s="1" a="1"/>
  <c r="AC548" i="3" s="1"/>
  <c r="AA569" i="3" a="1"/>
  <c r="AA569" i="3" s="1"/>
  <c r="AC569" i="3" s="1" a="1"/>
  <c r="AC569" i="3" s="1"/>
  <c r="AA584" i="3" a="1"/>
  <c r="AA584" i="3" s="1"/>
  <c r="AC584" i="3" s="1" a="1"/>
  <c r="AC584" i="3" s="1"/>
  <c r="AA629" i="3" a="1"/>
  <c r="AA629" i="3" s="1"/>
  <c r="AC629" i="3" s="1" a="1"/>
  <c r="AC629" i="3" s="1"/>
  <c r="AA112" i="3" a="1"/>
  <c r="AA112" i="3" s="1"/>
  <c r="AC112" i="3" s="1" a="1"/>
  <c r="AC112" i="3" s="1"/>
  <c r="AA121" i="3" a="1"/>
  <c r="AA121" i="3" s="1"/>
  <c r="AC121" i="3" s="1" a="1"/>
  <c r="AC121" i="3" s="1"/>
  <c r="AA130" i="3" a="1"/>
  <c r="AA130" i="3" s="1"/>
  <c r="AC130" i="3" s="1" a="1"/>
  <c r="AC130" i="3" s="1"/>
  <c r="AA139" i="3" a="1"/>
  <c r="AA139" i="3" s="1"/>
  <c r="AC139" i="3" s="1" a="1"/>
  <c r="AC139" i="3" s="1"/>
  <c r="AA148" i="3" a="1"/>
  <c r="AA148" i="3" s="1"/>
  <c r="AC148" i="3" s="1" a="1"/>
  <c r="AC148" i="3" s="1"/>
  <c r="AA157" i="3" a="1"/>
  <c r="AA157" i="3" s="1"/>
  <c r="AC157" i="3" s="1" a="1"/>
  <c r="AC157" i="3" s="1"/>
  <c r="AA166" i="3" a="1"/>
  <c r="AA166" i="3" s="1"/>
  <c r="AC166" i="3" s="1" a="1"/>
  <c r="AC166" i="3" s="1"/>
  <c r="AA175" i="3" a="1"/>
  <c r="AA175" i="3" s="1"/>
  <c r="AC175" i="3" s="1" a="1"/>
  <c r="AC175" i="3" s="1"/>
  <c r="AA184" i="3" a="1"/>
  <c r="AA184" i="3" s="1"/>
  <c r="AC184" i="3" s="1" a="1"/>
  <c r="AC184" i="3" s="1"/>
  <c r="AA193" i="3" a="1"/>
  <c r="AA193" i="3" s="1"/>
  <c r="AC193" i="3" s="1" a="1"/>
  <c r="AC193" i="3" s="1"/>
  <c r="AA202" i="3" a="1"/>
  <c r="AA202" i="3" s="1"/>
  <c r="AC202" i="3" s="1" a="1"/>
  <c r="AC202" i="3" s="1"/>
  <c r="AA211" i="3" a="1"/>
  <c r="AA211" i="3" s="1"/>
  <c r="AC211" i="3" s="1" a="1"/>
  <c r="AC211" i="3" s="1"/>
  <c r="AA220" i="3" a="1"/>
  <c r="AA220" i="3" s="1"/>
  <c r="AC220" i="3" s="1" a="1"/>
  <c r="AC220" i="3" s="1"/>
  <c r="AA229" i="3" a="1"/>
  <c r="AA229" i="3" s="1"/>
  <c r="AC229" i="3" s="1" a="1"/>
  <c r="AC229" i="3" s="1"/>
  <c r="AA238" i="3" a="1"/>
  <c r="AA238" i="3" s="1"/>
  <c r="AC238" i="3" s="1" a="1"/>
  <c r="AC238" i="3" s="1"/>
  <c r="AA247" i="3" a="1"/>
  <c r="AA247" i="3" s="1"/>
  <c r="AC247" i="3" s="1" a="1"/>
  <c r="AC247" i="3" s="1"/>
  <c r="AA256" i="3" a="1"/>
  <c r="AA256" i="3" s="1"/>
  <c r="AC256" i="3" s="1" a="1"/>
  <c r="AC256" i="3" s="1"/>
  <c r="AA265" i="3" a="1"/>
  <c r="AA265" i="3" s="1"/>
  <c r="AC265" i="3" s="1" a="1"/>
  <c r="AC265" i="3" s="1"/>
  <c r="AA274" i="3" a="1"/>
  <c r="AA274" i="3" s="1"/>
  <c r="AC274" i="3" s="1" a="1"/>
  <c r="AC274" i="3" s="1"/>
  <c r="AA283" i="3" a="1"/>
  <c r="AA283" i="3" s="1"/>
  <c r="AC283" i="3" s="1" a="1"/>
  <c r="AC283" i="3" s="1"/>
  <c r="AA292" i="3" a="1"/>
  <c r="AA292" i="3" s="1"/>
  <c r="AC292" i="3" s="1" a="1"/>
  <c r="AC292" i="3" s="1"/>
  <c r="AA301" i="3" a="1"/>
  <c r="AA301" i="3" s="1"/>
  <c r="AC301" i="3" s="1" a="1"/>
  <c r="AC301" i="3" s="1"/>
  <c r="AA310" i="3" a="1"/>
  <c r="AA310" i="3" s="1"/>
  <c r="AC310" i="3" s="1" a="1"/>
  <c r="AC310" i="3" s="1"/>
  <c r="AA319" i="3" a="1"/>
  <c r="AA319" i="3" s="1"/>
  <c r="AC319" i="3" s="1" a="1"/>
  <c r="AC319" i="3" s="1"/>
  <c r="AA328" i="3" a="1"/>
  <c r="AA328" i="3" s="1"/>
  <c r="AC328" i="3" s="1" a="1"/>
  <c r="AC328" i="3" s="1"/>
  <c r="AA337" i="3" a="1"/>
  <c r="AA337" i="3" s="1"/>
  <c r="AC337" i="3" s="1" a="1"/>
  <c r="AC337" i="3" s="1"/>
  <c r="AA346" i="3" a="1"/>
  <c r="AA346" i="3" s="1"/>
  <c r="AC346" i="3" s="1" a="1"/>
  <c r="AC346" i="3" s="1"/>
  <c r="AA355" i="3" a="1"/>
  <c r="AA355" i="3" s="1"/>
  <c r="AC355" i="3" s="1" a="1"/>
  <c r="AC355" i="3" s="1"/>
  <c r="AA364" i="3" a="1"/>
  <c r="AA364" i="3" s="1"/>
  <c r="AC364" i="3" s="1" a="1"/>
  <c r="AC364" i="3" s="1"/>
  <c r="AA373" i="3" a="1"/>
  <c r="AA373" i="3" s="1"/>
  <c r="AC373" i="3" s="1" a="1"/>
  <c r="AC373" i="3" s="1"/>
  <c r="AA382" i="3" a="1"/>
  <c r="AA382" i="3" s="1"/>
  <c r="AC382" i="3" s="1" a="1"/>
  <c r="AC382" i="3" s="1"/>
  <c r="AA391" i="3" a="1"/>
  <c r="AA391" i="3" s="1"/>
  <c r="AC391" i="3" s="1" a="1"/>
  <c r="AC391" i="3" s="1"/>
  <c r="AA400" i="3" a="1"/>
  <c r="AA400" i="3" s="1"/>
  <c r="AC400" i="3" s="1" a="1"/>
  <c r="AC400" i="3" s="1"/>
  <c r="AA409" i="3" a="1"/>
  <c r="AA409" i="3" s="1"/>
  <c r="AC409" i="3" s="1" a="1"/>
  <c r="AC409" i="3" s="1"/>
  <c r="AA418" i="3" a="1"/>
  <c r="AA418" i="3" s="1"/>
  <c r="AC418" i="3" s="1" a="1"/>
  <c r="AC418" i="3" s="1"/>
  <c r="AA427" i="3" a="1"/>
  <c r="AA427" i="3" s="1"/>
  <c r="AC427" i="3" s="1" a="1"/>
  <c r="AC427" i="3" s="1"/>
  <c r="AA436" i="3" a="1"/>
  <c r="AA436" i="3" s="1"/>
  <c r="AC436" i="3" s="1" a="1"/>
  <c r="AC436" i="3" s="1"/>
  <c r="AA445" i="3" a="1"/>
  <c r="AA445" i="3" s="1"/>
  <c r="AC445" i="3" s="1" a="1"/>
  <c r="AC445" i="3" s="1"/>
  <c r="AA454" i="3" a="1"/>
  <c r="AA454" i="3" s="1"/>
  <c r="AC454" i="3" s="1" a="1"/>
  <c r="AC454" i="3" s="1"/>
  <c r="AA463" i="3" a="1"/>
  <c r="AA463" i="3" s="1"/>
  <c r="AC463" i="3" s="1" a="1"/>
  <c r="AC463" i="3" s="1"/>
  <c r="AA472" i="3" a="1"/>
  <c r="AA472" i="3" s="1"/>
  <c r="AC472" i="3" s="1" a="1"/>
  <c r="AC472" i="3" s="1"/>
  <c r="AA481" i="3" a="1"/>
  <c r="AA481" i="3" s="1"/>
  <c r="AC481" i="3" s="1" a="1"/>
  <c r="AC481" i="3" s="1"/>
  <c r="AA111" i="3" a="1"/>
  <c r="AA111" i="3" s="1"/>
  <c r="AC111" i="3" s="1" a="1"/>
  <c r="AC111" i="3" s="1"/>
  <c r="AA120" i="3" a="1"/>
  <c r="AA120" i="3" s="1"/>
  <c r="AC120" i="3" s="1" a="1"/>
  <c r="AC120" i="3" s="1"/>
  <c r="AA129" i="3" a="1"/>
  <c r="AA129" i="3" s="1"/>
  <c r="AC129" i="3" s="1" a="1"/>
  <c r="AC129" i="3" s="1"/>
  <c r="AA138" i="3" a="1"/>
  <c r="AA138" i="3" s="1"/>
  <c r="AC138" i="3" s="1" a="1"/>
  <c r="AC138" i="3" s="1"/>
  <c r="AA147" i="3" a="1"/>
  <c r="AA147" i="3" s="1"/>
  <c r="AC147" i="3" s="1" a="1"/>
  <c r="AC147" i="3" s="1"/>
  <c r="AA156" i="3" a="1"/>
  <c r="AA156" i="3" s="1"/>
  <c r="AC156" i="3" s="1" a="1"/>
  <c r="AC156" i="3" s="1"/>
  <c r="AA165" i="3" a="1"/>
  <c r="AA165" i="3" s="1"/>
  <c r="AC165" i="3" s="1" a="1"/>
  <c r="AC165" i="3" s="1"/>
  <c r="AA174" i="3" a="1"/>
  <c r="AA174" i="3" s="1"/>
  <c r="AC174" i="3" s="1" a="1"/>
  <c r="AC174" i="3" s="1"/>
  <c r="AA183" i="3" a="1"/>
  <c r="AA183" i="3" s="1"/>
  <c r="AC183" i="3" s="1" a="1"/>
  <c r="AC183" i="3" s="1"/>
  <c r="AA192" i="3" a="1"/>
  <c r="AA192" i="3" s="1"/>
  <c r="AC192" i="3" s="1" a="1"/>
  <c r="AC192" i="3" s="1"/>
  <c r="AA201" i="3" a="1"/>
  <c r="AA201" i="3" s="1"/>
  <c r="AC201" i="3" s="1" a="1"/>
  <c r="AC201" i="3" s="1"/>
  <c r="AA210" i="3" a="1"/>
  <c r="AA210" i="3" s="1"/>
  <c r="AC210" i="3" s="1" a="1"/>
  <c r="AC210" i="3" s="1"/>
  <c r="AA219" i="3" a="1"/>
  <c r="AA219" i="3" s="1"/>
  <c r="AC219" i="3" s="1" a="1"/>
  <c r="AC219" i="3" s="1"/>
  <c r="AA228" i="3" a="1"/>
  <c r="AA228" i="3" s="1"/>
  <c r="AC228" i="3" s="1" a="1"/>
  <c r="AC228" i="3" s="1"/>
  <c r="AA237" i="3" a="1"/>
  <c r="AA237" i="3" s="1"/>
  <c r="AC237" i="3" s="1" a="1"/>
  <c r="AC237" i="3" s="1"/>
  <c r="AA246" i="3" a="1"/>
  <c r="AA246" i="3" s="1"/>
  <c r="AC246" i="3" s="1" a="1"/>
  <c r="AC246" i="3" s="1"/>
  <c r="AA255" i="3" a="1"/>
  <c r="AA255" i="3" s="1"/>
  <c r="AC255" i="3" s="1" a="1"/>
  <c r="AC255" i="3" s="1"/>
  <c r="AA264" i="3" a="1"/>
  <c r="AA264" i="3" s="1"/>
  <c r="AC264" i="3" s="1" a="1"/>
  <c r="AC264" i="3" s="1"/>
  <c r="AA273" i="3" a="1"/>
  <c r="AA273" i="3" s="1"/>
  <c r="AC273" i="3" s="1" a="1"/>
  <c r="AC273" i="3" s="1"/>
  <c r="AA282" i="3" a="1"/>
  <c r="AA282" i="3" s="1"/>
  <c r="AC282" i="3" s="1" a="1"/>
  <c r="AC282" i="3" s="1"/>
  <c r="AA291" i="3" a="1"/>
  <c r="AA291" i="3" s="1"/>
  <c r="AC291" i="3" s="1" a="1"/>
  <c r="AC291" i="3" s="1"/>
  <c r="AA300" i="3" a="1"/>
  <c r="AA300" i="3" s="1"/>
  <c r="AC300" i="3" s="1" a="1"/>
  <c r="AC300" i="3" s="1"/>
  <c r="AA309" i="3" a="1"/>
  <c r="AA309" i="3" s="1"/>
  <c r="AC309" i="3" s="1" a="1"/>
  <c r="AC309" i="3" s="1"/>
  <c r="AA318" i="3" a="1"/>
  <c r="AA318" i="3" s="1"/>
  <c r="AC318" i="3" s="1" a="1"/>
  <c r="AC318" i="3" s="1"/>
  <c r="AA327" i="3" a="1"/>
  <c r="AA327" i="3" s="1"/>
  <c r="AC327" i="3" s="1" a="1"/>
  <c r="AC327" i="3" s="1"/>
  <c r="AA336" i="3" a="1"/>
  <c r="AA336" i="3" s="1"/>
  <c r="AC336" i="3" s="1" a="1"/>
  <c r="AC336" i="3" s="1"/>
  <c r="AA345" i="3" a="1"/>
  <c r="AA345" i="3" s="1"/>
  <c r="AC345" i="3" s="1" a="1"/>
  <c r="AC345" i="3" s="1"/>
  <c r="AA354" i="3" a="1"/>
  <c r="AA354" i="3" s="1"/>
  <c r="AC354" i="3" s="1" a="1"/>
  <c r="AC354" i="3" s="1"/>
  <c r="AA363" i="3" a="1"/>
  <c r="AA363" i="3" s="1"/>
  <c r="AC363" i="3" s="1" a="1"/>
  <c r="AC363" i="3" s="1"/>
  <c r="AA372" i="3" a="1"/>
  <c r="AA372" i="3" s="1"/>
  <c r="AC372" i="3" s="1" a="1"/>
  <c r="AC372" i="3" s="1"/>
  <c r="AA381" i="3" a="1"/>
  <c r="AA381" i="3" s="1"/>
  <c r="AC381" i="3" s="1" a="1"/>
  <c r="AC381" i="3" s="1"/>
  <c r="AA390" i="3" a="1"/>
  <c r="AA390" i="3" s="1"/>
  <c r="AC390" i="3" s="1" a="1"/>
  <c r="AC390" i="3" s="1"/>
  <c r="AA399" i="3" a="1"/>
  <c r="AA399" i="3" s="1"/>
  <c r="AC399" i="3" s="1" a="1"/>
  <c r="AC399" i="3" s="1"/>
  <c r="AA408" i="3" a="1"/>
  <c r="AA408" i="3" s="1"/>
  <c r="AC408" i="3" s="1" a="1"/>
  <c r="AC408" i="3" s="1"/>
  <c r="AA417" i="3" a="1"/>
  <c r="AA417" i="3" s="1"/>
  <c r="AC417" i="3" s="1" a="1"/>
  <c r="AC417" i="3" s="1"/>
  <c r="AA426" i="3" a="1"/>
  <c r="AA426" i="3" s="1"/>
  <c r="AC426" i="3" s="1" a="1"/>
  <c r="AC426" i="3" s="1"/>
  <c r="AA435" i="3" a="1"/>
  <c r="AA435" i="3" s="1"/>
  <c r="AC435" i="3" s="1" a="1"/>
  <c r="AC435" i="3" s="1"/>
  <c r="AA444" i="3" a="1"/>
  <c r="AA444" i="3" s="1"/>
  <c r="AC444" i="3" s="1" a="1"/>
  <c r="AC444" i="3" s="1"/>
  <c r="AA453" i="3" a="1"/>
  <c r="AA453" i="3" s="1"/>
  <c r="AC453" i="3" s="1" a="1"/>
  <c r="AC453" i="3" s="1"/>
  <c r="AA462" i="3" a="1"/>
  <c r="AA462" i="3" s="1"/>
  <c r="AC462" i="3" s="1" a="1"/>
  <c r="AC462" i="3" s="1"/>
  <c r="AA471" i="3" a="1"/>
  <c r="AA471" i="3" s="1"/>
  <c r="AC471" i="3" s="1" a="1"/>
  <c r="AC471" i="3" s="1"/>
  <c r="AA480" i="3" a="1"/>
  <c r="AA480" i="3" s="1"/>
  <c r="AC480" i="3" s="1" a="1"/>
  <c r="AC480" i="3" s="1"/>
  <c r="AA489" i="3" a="1"/>
  <c r="AA489" i="3" s="1"/>
  <c r="AC489" i="3" s="1" a="1"/>
  <c r="AC489" i="3" s="1"/>
  <c r="AA493" i="3" a="1"/>
  <c r="AA493" i="3" s="1"/>
  <c r="AC493" i="3" s="1" a="1"/>
  <c r="AC493" i="3" s="1"/>
  <c r="AA502" i="3" a="1"/>
  <c r="AA502" i="3" s="1"/>
  <c r="AC502" i="3" s="1" a="1"/>
  <c r="AC502" i="3" s="1"/>
  <c r="AA511" i="3" a="1"/>
  <c r="AA511" i="3" s="1"/>
  <c r="AC511" i="3" s="1" a="1"/>
  <c r="AC511" i="3" s="1"/>
  <c r="AA520" i="3" a="1"/>
  <c r="AA520" i="3" s="1"/>
  <c r="AC520" i="3" s="1" a="1"/>
  <c r="AC520" i="3" s="1"/>
  <c r="AA529" i="3" a="1"/>
  <c r="AA529" i="3" s="1"/>
  <c r="AC529" i="3" s="1" a="1"/>
  <c r="AC529" i="3" s="1"/>
  <c r="AA538" i="3" a="1"/>
  <c r="AA538" i="3" s="1"/>
  <c r="AC538" i="3" s="1" a="1"/>
  <c r="AC538" i="3" s="1"/>
  <c r="AA547" i="3" a="1"/>
  <c r="AA547" i="3" s="1"/>
  <c r="AC547" i="3" s="1" a="1"/>
  <c r="AC547" i="3" s="1"/>
  <c r="AA556" i="3" a="1"/>
  <c r="AA556" i="3" s="1"/>
  <c r="AC556" i="3" s="1" a="1"/>
  <c r="AC556" i="3" s="1"/>
  <c r="AA565" i="3" a="1"/>
  <c r="AA565" i="3" s="1"/>
  <c r="AC565" i="3" s="1" a="1"/>
  <c r="AC565" i="3" s="1"/>
  <c r="AA574" i="3" a="1"/>
  <c r="AA574" i="3" s="1"/>
  <c r="AC574" i="3" s="1" a="1"/>
  <c r="AC574" i="3" s="1"/>
  <c r="AA583" i="3" a="1"/>
  <c r="AA583" i="3" s="1"/>
  <c r="AC583" i="3" s="1" a="1"/>
  <c r="AC583" i="3" s="1"/>
  <c r="AA592" i="3" a="1"/>
  <c r="AA592" i="3" s="1"/>
  <c r="AC592" i="3" s="1" a="1"/>
  <c r="AC592" i="3" s="1"/>
  <c r="AA601" i="3" a="1"/>
  <c r="AA601" i="3" s="1"/>
  <c r="AC601" i="3" s="1" a="1"/>
  <c r="AC601" i="3" s="1"/>
  <c r="AA610" i="3" a="1"/>
  <c r="AA610" i="3" s="1"/>
  <c r="AC610" i="3" s="1" a="1"/>
  <c r="AC610" i="3" s="1"/>
  <c r="AA619" i="3" a="1"/>
  <c r="AA619" i="3" s="1"/>
  <c r="AC619" i="3" s="1" a="1"/>
  <c r="AC619" i="3" s="1"/>
  <c r="AA628" i="3" a="1"/>
  <c r="AA628" i="3" s="1"/>
  <c r="AC628" i="3" s="1" a="1"/>
  <c r="AC628" i="3" s="1"/>
  <c r="AA476" i="3" a="1"/>
  <c r="AA476" i="3" s="1"/>
  <c r="AC476" i="3" s="1" a="1"/>
  <c r="AC476" i="3" s="1"/>
  <c r="AA506" i="3" a="1"/>
  <c r="AA506" i="3" s="1"/>
  <c r="AC506" i="3" s="1" a="1"/>
  <c r="AC506" i="3" s="1"/>
  <c r="AA521" i="3" a="1"/>
  <c r="AA521" i="3" s="1"/>
  <c r="AC521" i="3" s="1" a="1"/>
  <c r="AC521" i="3" s="1"/>
  <c r="AA530" i="3" a="1"/>
  <c r="AA530" i="3" s="1"/>
  <c r="AC530" i="3" s="1" a="1"/>
  <c r="AC530" i="3" s="1"/>
  <c r="AA551" i="3" a="1"/>
  <c r="AA551" i="3" s="1"/>
  <c r="AC551" i="3" s="1" a="1"/>
  <c r="AC551" i="3" s="1"/>
  <c r="AA566" i="3" a="1"/>
  <c r="AA566" i="3" s="1"/>
  <c r="AC566" i="3" s="1" a="1"/>
  <c r="AC566" i="3" s="1"/>
  <c r="AA590" i="3" a="1"/>
  <c r="AA590" i="3" s="1"/>
  <c r="AC590" i="3" s="1" a="1"/>
  <c r="AC590" i="3" s="1"/>
  <c r="AA599" i="3" a="1"/>
  <c r="AA599" i="3" s="1"/>
  <c r="AC599" i="3" s="1" a="1"/>
  <c r="AC599" i="3" s="1"/>
  <c r="AA611" i="3" a="1"/>
  <c r="AA611" i="3" s="1"/>
  <c r="AC611" i="3" s="1" a="1"/>
  <c r="AC611" i="3" s="1"/>
  <c r="AA620" i="3" a="1"/>
  <c r="AA620" i="3" s="1"/>
  <c r="AC620" i="3" s="1" a="1"/>
  <c r="AC620" i="3" s="1"/>
  <c r="AA635" i="3" a="1"/>
  <c r="AA635" i="3" s="1"/>
  <c r="AC635" i="3" s="1" a="1"/>
  <c r="AC635" i="3" s="1"/>
  <c r="AA116" i="3" a="1"/>
  <c r="AA116" i="3" s="1"/>
  <c r="AC116" i="3" s="1" a="1"/>
  <c r="AC116" i="3" s="1"/>
  <c r="AA125" i="3" a="1"/>
  <c r="AA125" i="3" s="1"/>
  <c r="AC125" i="3" s="1" a="1"/>
  <c r="AC125" i="3" s="1"/>
  <c r="AA134" i="3" a="1"/>
  <c r="AA134" i="3" s="1"/>
  <c r="AC134" i="3" s="1" a="1"/>
  <c r="AC134" i="3" s="1"/>
  <c r="AA143" i="3" a="1"/>
  <c r="AA143" i="3" s="1"/>
  <c r="AC143" i="3" s="1" a="1"/>
  <c r="AC143" i="3" s="1"/>
  <c r="AA152" i="3" a="1"/>
  <c r="AA152" i="3" s="1"/>
  <c r="AC152" i="3" s="1" a="1"/>
  <c r="AC152" i="3" s="1"/>
  <c r="AA161" i="3" a="1"/>
  <c r="AA161" i="3" s="1"/>
  <c r="AC161" i="3" s="1" a="1"/>
  <c r="AC161" i="3" s="1"/>
  <c r="AA170" i="3" a="1"/>
  <c r="AA170" i="3" s="1"/>
  <c r="AC170" i="3" s="1" a="1"/>
  <c r="AC170" i="3" s="1"/>
  <c r="AA179" i="3" a="1"/>
  <c r="AA179" i="3" s="1"/>
  <c r="AC179" i="3" s="1" a="1"/>
  <c r="AC179" i="3" s="1"/>
  <c r="AA188" i="3" a="1"/>
  <c r="AA188" i="3" s="1"/>
  <c r="AC188" i="3" s="1" a="1"/>
  <c r="AC188" i="3" s="1"/>
  <c r="AA197" i="3" a="1"/>
  <c r="AA197" i="3" s="1"/>
  <c r="AC197" i="3" s="1" a="1"/>
  <c r="AC197" i="3" s="1"/>
  <c r="AA206" i="3" a="1"/>
  <c r="AA206" i="3" s="1"/>
  <c r="AC206" i="3" s="1" a="1"/>
  <c r="AC206" i="3" s="1"/>
  <c r="AA215" i="3" a="1"/>
  <c r="AA215" i="3" s="1"/>
  <c r="AC215" i="3" s="1" a="1"/>
  <c r="AC215" i="3" s="1"/>
  <c r="AA224" i="3" a="1"/>
  <c r="AA224" i="3" s="1"/>
  <c r="AC224" i="3" s="1" a="1"/>
  <c r="AC224" i="3" s="1"/>
  <c r="AA233" i="3" a="1"/>
  <c r="AA233" i="3" s="1"/>
  <c r="AC233" i="3" s="1" a="1"/>
  <c r="AC233" i="3" s="1"/>
  <c r="AA242" i="3" a="1"/>
  <c r="AA242" i="3" s="1"/>
  <c r="AC242" i="3" s="1" a="1"/>
  <c r="AC242" i="3" s="1"/>
  <c r="AA251" i="3" a="1"/>
  <c r="AA251" i="3" s="1"/>
  <c r="AC251" i="3" s="1" a="1"/>
  <c r="AC251" i="3" s="1"/>
  <c r="AA260" i="3" a="1"/>
  <c r="AA260" i="3" s="1"/>
  <c r="AC260" i="3" s="1" a="1"/>
  <c r="AC260" i="3" s="1"/>
  <c r="AA269" i="3" a="1"/>
  <c r="AA269" i="3" s="1"/>
  <c r="AC269" i="3" s="1" a="1"/>
  <c r="AC269" i="3" s="1"/>
  <c r="AA278" i="3" a="1"/>
  <c r="AA278" i="3" s="1"/>
  <c r="AC278" i="3" s="1" a="1"/>
  <c r="AC278" i="3" s="1"/>
  <c r="AA287" i="3" a="1"/>
  <c r="AA287" i="3" s="1"/>
  <c r="AC287" i="3" s="1" a="1"/>
  <c r="AC287" i="3" s="1"/>
  <c r="AA296" i="3" a="1"/>
  <c r="AA296" i="3" s="1"/>
  <c r="AC296" i="3" s="1" a="1"/>
  <c r="AC296" i="3" s="1"/>
  <c r="AA305" i="3" a="1"/>
  <c r="AA305" i="3" s="1"/>
  <c r="AC305" i="3" s="1" a="1"/>
  <c r="AC305" i="3" s="1"/>
  <c r="AA314" i="3" a="1"/>
  <c r="AA314" i="3" s="1"/>
  <c r="AC314" i="3" s="1" a="1"/>
  <c r="AC314" i="3" s="1"/>
  <c r="AA323" i="3" a="1"/>
  <c r="AA323" i="3" s="1"/>
  <c r="AC323" i="3" s="1" a="1"/>
  <c r="AC323" i="3" s="1"/>
  <c r="AA332" i="3" a="1"/>
  <c r="AA332" i="3" s="1"/>
  <c r="AC332" i="3" s="1" a="1"/>
  <c r="AC332" i="3" s="1"/>
  <c r="AA341" i="3" a="1"/>
  <c r="AA341" i="3" s="1"/>
  <c r="AC341" i="3" s="1" a="1"/>
  <c r="AC341" i="3" s="1"/>
  <c r="AA350" i="3" a="1"/>
  <c r="AA350" i="3" s="1"/>
  <c r="AC350" i="3" s="1" a="1"/>
  <c r="AC350" i="3" s="1"/>
  <c r="AA359" i="3" a="1"/>
  <c r="AA359" i="3" s="1"/>
  <c r="AC359" i="3" s="1" a="1"/>
  <c r="AC359" i="3" s="1"/>
  <c r="AA368" i="3" a="1"/>
  <c r="AA368" i="3" s="1"/>
  <c r="AC368" i="3" s="1" a="1"/>
  <c r="AC368" i="3" s="1"/>
  <c r="AA377" i="3" a="1"/>
  <c r="AA377" i="3" s="1"/>
  <c r="AC377" i="3" s="1" a="1"/>
  <c r="AC377" i="3" s="1"/>
  <c r="AA386" i="3" a="1"/>
  <c r="AA386" i="3" s="1"/>
  <c r="AC386" i="3" s="1" a="1"/>
  <c r="AC386" i="3" s="1"/>
  <c r="AA395" i="3" a="1"/>
  <c r="AA395" i="3" s="1"/>
  <c r="AC395" i="3" s="1" a="1"/>
  <c r="AC395" i="3" s="1"/>
  <c r="AA404" i="3" a="1"/>
  <c r="AA404" i="3" s="1"/>
  <c r="AC404" i="3" s="1" a="1"/>
  <c r="AC404" i="3" s="1"/>
  <c r="AA413" i="3" a="1"/>
  <c r="AA413" i="3" s="1"/>
  <c r="AC413" i="3" s="1" a="1"/>
  <c r="AC413" i="3" s="1"/>
  <c r="AA422" i="3" a="1"/>
  <c r="AA422" i="3" s="1"/>
  <c r="AC422" i="3" s="1" a="1"/>
  <c r="AC422" i="3" s="1"/>
  <c r="AA431" i="3" a="1"/>
  <c r="AA431" i="3" s="1"/>
  <c r="AC431" i="3" s="1" a="1"/>
  <c r="AC431" i="3" s="1"/>
  <c r="AA440" i="3" a="1"/>
  <c r="AA440" i="3" s="1"/>
  <c r="AC440" i="3" s="1" a="1"/>
  <c r="AC440" i="3" s="1"/>
  <c r="AA449" i="3" a="1"/>
  <c r="AA449" i="3" s="1"/>
  <c r="AC449" i="3" s="1" a="1"/>
  <c r="AC449" i="3" s="1"/>
  <c r="AA458" i="3" a="1"/>
  <c r="AA458" i="3" s="1"/>
  <c r="AC458" i="3" s="1" a="1"/>
  <c r="AC458" i="3" s="1"/>
  <c r="AA501" i="3" a="1"/>
  <c r="AA501" i="3" s="1"/>
  <c r="AC501" i="3" s="1" a="1"/>
  <c r="AC501" i="3" s="1"/>
  <c r="AA510" i="3" a="1"/>
  <c r="AA510" i="3" s="1"/>
  <c r="AC510" i="3" s="1" a="1"/>
  <c r="AC510" i="3" s="1"/>
  <c r="AA519" i="3" a="1"/>
  <c r="AA519" i="3" s="1"/>
  <c r="AC519" i="3" s="1" a="1"/>
  <c r="AC519" i="3" s="1"/>
  <c r="AA528" i="3" a="1"/>
  <c r="AA528" i="3" s="1"/>
  <c r="AC528" i="3" s="1" a="1"/>
  <c r="AC528" i="3" s="1"/>
  <c r="AA537" i="3" a="1"/>
  <c r="AA537" i="3" s="1"/>
  <c r="AC537" i="3" s="1" a="1"/>
  <c r="AC537" i="3" s="1"/>
  <c r="AA546" i="3" a="1"/>
  <c r="AA546" i="3" s="1"/>
  <c r="AC546" i="3" s="1" a="1"/>
  <c r="AC546" i="3" s="1"/>
  <c r="AA555" i="3" a="1"/>
  <c r="AA555" i="3" s="1"/>
  <c r="AC555" i="3" s="1" a="1"/>
  <c r="AC555" i="3" s="1"/>
  <c r="AA564" i="3" a="1"/>
  <c r="AA564" i="3" s="1"/>
  <c r="AC564" i="3" s="1" a="1"/>
  <c r="AC564" i="3" s="1"/>
  <c r="AA573" i="3" a="1"/>
  <c r="AA573" i="3" s="1"/>
  <c r="AC573" i="3" s="1" a="1"/>
  <c r="AC573" i="3" s="1"/>
  <c r="AA582" i="3" a="1"/>
  <c r="AA582" i="3" s="1"/>
  <c r="AC582" i="3" s="1" a="1"/>
  <c r="AC582" i="3" s="1"/>
  <c r="AA591" i="3" a="1"/>
  <c r="AA591" i="3" s="1"/>
  <c r="AC591" i="3" s="1" a="1"/>
  <c r="AC591" i="3" s="1"/>
  <c r="AA600" i="3" a="1"/>
  <c r="AA600" i="3" s="1"/>
  <c r="AC600" i="3" s="1" a="1"/>
  <c r="AC600" i="3" s="1"/>
  <c r="AA609" i="3" a="1"/>
  <c r="AA609" i="3" s="1"/>
  <c r="AC609" i="3" s="1" a="1"/>
  <c r="AC609" i="3" s="1"/>
  <c r="AA618" i="3" a="1"/>
  <c r="AA618" i="3" s="1"/>
  <c r="AC618" i="3" s="1" a="1"/>
  <c r="AC618" i="3" s="1"/>
  <c r="AA627" i="3" a="1"/>
  <c r="AA627" i="3" s="1"/>
  <c r="AC627" i="3" s="1" a="1"/>
  <c r="AC627" i="3" s="1"/>
  <c r="AA467" i="3" a="1"/>
  <c r="AA467" i="3" s="1"/>
  <c r="AC467" i="3" s="1" a="1"/>
  <c r="AC467" i="3" s="1"/>
  <c r="AA482" i="3" a="1"/>
  <c r="AA482" i="3" s="1"/>
  <c r="AC482" i="3" s="1" a="1"/>
  <c r="AC482" i="3" s="1"/>
  <c r="AA497" i="3" a="1"/>
  <c r="AA497" i="3" s="1"/>
  <c r="AC497" i="3" s="1" a="1"/>
  <c r="AC497" i="3" s="1"/>
  <c r="AA509" i="3" a="1"/>
  <c r="AA509" i="3" s="1"/>
  <c r="AC509" i="3" s="1" a="1"/>
  <c r="AC509" i="3" s="1"/>
  <c r="AA539" i="3" a="1"/>
  <c r="AA539" i="3" s="1"/>
  <c r="AC539" i="3" s="1" a="1"/>
  <c r="AC539" i="3" s="1"/>
  <c r="AA560" i="3" a="1"/>
  <c r="AA560" i="3" s="1"/>
  <c r="AC560" i="3" s="1" a="1"/>
  <c r="AC560" i="3" s="1"/>
  <c r="AA578" i="3" a="1"/>
  <c r="AA578" i="3" s="1"/>
  <c r="AC578" i="3" s="1" a="1"/>
  <c r="AC578" i="3" s="1"/>
  <c r="AA587" i="3" a="1"/>
  <c r="AA587" i="3" s="1"/>
  <c r="AC587" i="3" s="1" a="1"/>
  <c r="AC587" i="3" s="1"/>
  <c r="AA632" i="3" a="1"/>
  <c r="AA632" i="3" s="1"/>
  <c r="AC632" i="3" s="1" a="1"/>
  <c r="AC632" i="3" s="1"/>
  <c r="AA115" i="3" a="1"/>
  <c r="AA115" i="3" s="1"/>
  <c r="AC115" i="3" s="1" a="1"/>
  <c r="AC115" i="3" s="1"/>
  <c r="AA124" i="3" a="1"/>
  <c r="AA124" i="3" s="1"/>
  <c r="AC124" i="3" s="1" a="1"/>
  <c r="AC124" i="3" s="1"/>
  <c r="AA133" i="3" a="1"/>
  <c r="AA133" i="3" s="1"/>
  <c r="AC133" i="3" s="1" a="1"/>
  <c r="AC133" i="3" s="1"/>
  <c r="AA142" i="3" a="1"/>
  <c r="AA142" i="3" s="1"/>
  <c r="AC142" i="3" s="1" a="1"/>
  <c r="AC142" i="3" s="1"/>
  <c r="AA151" i="3" a="1"/>
  <c r="AA151" i="3" s="1"/>
  <c r="AC151" i="3" s="1" a="1"/>
  <c r="AC151" i="3" s="1"/>
  <c r="AA160" i="3" a="1"/>
  <c r="AA160" i="3" s="1"/>
  <c r="AC160" i="3" s="1" a="1"/>
  <c r="AC160" i="3" s="1"/>
  <c r="AA169" i="3" a="1"/>
  <c r="AA169" i="3" s="1"/>
  <c r="AC169" i="3" s="1" a="1"/>
  <c r="AC169" i="3" s="1"/>
  <c r="AA178" i="3" a="1"/>
  <c r="AA178" i="3" s="1"/>
  <c r="AC178" i="3" s="1" a="1"/>
  <c r="AC178" i="3" s="1"/>
  <c r="AA187" i="3" a="1"/>
  <c r="AA187" i="3" s="1"/>
  <c r="AC187" i="3" s="1" a="1"/>
  <c r="AC187" i="3" s="1"/>
  <c r="AA196" i="3" a="1"/>
  <c r="AA196" i="3" s="1"/>
  <c r="AC196" i="3" s="1" a="1"/>
  <c r="AC196" i="3" s="1"/>
  <c r="AA205" i="3" a="1"/>
  <c r="AA205" i="3" s="1"/>
  <c r="AC205" i="3" s="1" a="1"/>
  <c r="AC205" i="3" s="1"/>
  <c r="AA214" i="3" a="1"/>
  <c r="AA214" i="3" s="1"/>
  <c r="AC214" i="3" s="1" a="1"/>
  <c r="AC214" i="3" s="1"/>
  <c r="AA223" i="3" a="1"/>
  <c r="AA223" i="3" s="1"/>
  <c r="AC223" i="3" s="1" a="1"/>
  <c r="AC223" i="3" s="1"/>
  <c r="AA232" i="3" a="1"/>
  <c r="AA232" i="3" s="1"/>
  <c r="AC232" i="3" s="1" a="1"/>
  <c r="AC232" i="3" s="1"/>
  <c r="AA241" i="3" a="1"/>
  <c r="AA241" i="3" s="1"/>
  <c r="AC241" i="3" s="1" a="1"/>
  <c r="AC241" i="3" s="1"/>
  <c r="AA250" i="3" a="1"/>
  <c r="AA250" i="3" s="1"/>
  <c r="AC250" i="3" s="1" a="1"/>
  <c r="AC250" i="3" s="1"/>
  <c r="AA259" i="3" a="1"/>
  <c r="AA259" i="3" s="1"/>
  <c r="AC259" i="3" s="1" a="1"/>
  <c r="AC259" i="3" s="1"/>
  <c r="AA268" i="3" a="1"/>
  <c r="AA268" i="3" s="1"/>
  <c r="AC268" i="3" s="1" a="1"/>
  <c r="AC268" i="3" s="1"/>
  <c r="AA277" i="3" a="1"/>
  <c r="AA277" i="3" s="1"/>
  <c r="AC277" i="3" s="1" a="1"/>
  <c r="AC277" i="3" s="1"/>
  <c r="AA286" i="3" a="1"/>
  <c r="AA286" i="3" s="1"/>
  <c r="AC286" i="3" s="1" a="1"/>
  <c r="AC286" i="3" s="1"/>
  <c r="AA295" i="3" a="1"/>
  <c r="AA295" i="3" s="1"/>
  <c r="AC295" i="3" s="1" a="1"/>
  <c r="AC295" i="3" s="1"/>
  <c r="AA304" i="3" a="1"/>
  <c r="AA304" i="3" s="1"/>
  <c r="AC304" i="3" s="1" a="1"/>
  <c r="AC304" i="3" s="1"/>
  <c r="AA313" i="3" a="1"/>
  <c r="AA313" i="3" s="1"/>
  <c r="AC313" i="3" s="1" a="1"/>
  <c r="AC313" i="3" s="1"/>
  <c r="AA322" i="3" a="1"/>
  <c r="AA322" i="3" s="1"/>
  <c r="AC322" i="3" s="1" a="1"/>
  <c r="AC322" i="3" s="1"/>
  <c r="AA331" i="3" a="1"/>
  <c r="AA331" i="3" s="1"/>
  <c r="AC331" i="3" s="1" a="1"/>
  <c r="AC331" i="3" s="1"/>
  <c r="AA340" i="3" a="1"/>
  <c r="AA340" i="3" s="1"/>
  <c r="AC340" i="3" s="1" a="1"/>
  <c r="AC340" i="3" s="1"/>
  <c r="AA349" i="3" a="1"/>
  <c r="AA349" i="3" s="1"/>
  <c r="AC349" i="3" s="1" a="1"/>
  <c r="AC349" i="3" s="1"/>
  <c r="AA358" i="3" a="1"/>
  <c r="AA358" i="3" s="1"/>
  <c r="AC358" i="3" s="1" a="1"/>
  <c r="AC358" i="3" s="1"/>
  <c r="AA367" i="3" a="1"/>
  <c r="AA367" i="3" s="1"/>
  <c r="AC367" i="3" s="1" a="1"/>
  <c r="AC367" i="3" s="1"/>
  <c r="AA376" i="3" a="1"/>
  <c r="AA376" i="3" s="1"/>
  <c r="AC376" i="3" s="1" a="1"/>
  <c r="AC376" i="3" s="1"/>
  <c r="AA385" i="3" a="1"/>
  <c r="AA385" i="3" s="1"/>
  <c r="AC385" i="3" s="1" a="1"/>
  <c r="AC385" i="3" s="1"/>
  <c r="AA394" i="3" a="1"/>
  <c r="AA394" i="3" s="1"/>
  <c r="AC394" i="3" s="1" a="1"/>
  <c r="AC394" i="3" s="1"/>
  <c r="AA403" i="3" a="1"/>
  <c r="AA403" i="3" s="1"/>
  <c r="AC403" i="3" s="1" a="1"/>
  <c r="AC403" i="3" s="1"/>
  <c r="AA412" i="3" a="1"/>
  <c r="AA412" i="3" s="1"/>
  <c r="AC412" i="3" s="1" a="1"/>
  <c r="AC412" i="3" s="1"/>
  <c r="AA421" i="3" a="1"/>
  <c r="AA421" i="3" s="1"/>
  <c r="AC421" i="3" s="1" a="1"/>
  <c r="AC421" i="3" s="1"/>
  <c r="AA430" i="3" a="1"/>
  <c r="AA430" i="3" s="1"/>
  <c r="AC430" i="3" s="1" a="1"/>
  <c r="AC430" i="3" s="1"/>
  <c r="AA439" i="3" a="1"/>
  <c r="AA439" i="3" s="1"/>
  <c r="AC439" i="3" s="1" a="1"/>
  <c r="AC439" i="3" s="1"/>
  <c r="AA448" i="3" a="1"/>
  <c r="AA448" i="3" s="1"/>
  <c r="AC448" i="3" s="1" a="1"/>
  <c r="AC448" i="3" s="1"/>
  <c r="AA457" i="3" a="1"/>
  <c r="AA457" i="3" s="1"/>
  <c r="AC457" i="3" s="1" a="1"/>
  <c r="AC457" i="3" s="1"/>
  <c r="AA466" i="3" a="1"/>
  <c r="AA466" i="3" s="1"/>
  <c r="AC466" i="3" s="1" a="1"/>
  <c r="AC466" i="3" s="1"/>
  <c r="AA475" i="3" a="1"/>
  <c r="AA475" i="3" s="1"/>
  <c r="AC475" i="3" s="1" a="1"/>
  <c r="AC475" i="3" s="1"/>
  <c r="AA484" i="3" a="1"/>
  <c r="AA484" i="3" s="1"/>
  <c r="AC484" i="3" s="1" a="1"/>
  <c r="AC484" i="3" s="1"/>
  <c r="AA114" i="3" a="1"/>
  <c r="AA114" i="3" s="1"/>
  <c r="AC114" i="3" s="1" a="1"/>
  <c r="AC114" i="3" s="1"/>
  <c r="AA123" i="3" a="1"/>
  <c r="AA123" i="3" s="1"/>
  <c r="AC123" i="3" s="1" a="1"/>
  <c r="AC123" i="3" s="1"/>
  <c r="AA132" i="3" a="1"/>
  <c r="AA132" i="3" s="1"/>
  <c r="AC132" i="3" s="1" a="1"/>
  <c r="AC132" i="3" s="1"/>
  <c r="AA141" i="3" a="1"/>
  <c r="AA141" i="3" s="1"/>
  <c r="AC141" i="3" s="1" a="1"/>
  <c r="AC141" i="3" s="1"/>
  <c r="AA150" i="3" a="1"/>
  <c r="AA150" i="3" s="1"/>
  <c r="AC150" i="3" s="1" a="1"/>
  <c r="AC150" i="3" s="1"/>
  <c r="AA159" i="3" a="1"/>
  <c r="AA159" i="3" s="1"/>
  <c r="AC159" i="3" s="1" a="1"/>
  <c r="AC159" i="3" s="1"/>
  <c r="AA168" i="3" a="1"/>
  <c r="AA168" i="3" s="1"/>
  <c r="AC168" i="3" s="1" a="1"/>
  <c r="AC168" i="3" s="1"/>
  <c r="AA177" i="3" a="1"/>
  <c r="AA177" i="3" s="1"/>
  <c r="AC177" i="3" s="1" a="1"/>
  <c r="AC177" i="3" s="1"/>
  <c r="AA186" i="3" a="1"/>
  <c r="AA186" i="3" s="1"/>
  <c r="AC186" i="3" s="1" a="1"/>
  <c r="AC186" i="3" s="1"/>
  <c r="AA195" i="3" a="1"/>
  <c r="AA195" i="3" s="1"/>
  <c r="AC195" i="3" s="1" a="1"/>
  <c r="AC195" i="3" s="1"/>
  <c r="AA204" i="3" a="1"/>
  <c r="AA204" i="3" s="1"/>
  <c r="AC204" i="3" s="1" a="1"/>
  <c r="AC204" i="3" s="1"/>
  <c r="AA213" i="3" a="1"/>
  <c r="AA213" i="3" s="1"/>
  <c r="AC213" i="3" s="1" a="1"/>
  <c r="AC213" i="3" s="1"/>
  <c r="AA222" i="3" a="1"/>
  <c r="AA222" i="3" s="1"/>
  <c r="AC222" i="3" s="1" a="1"/>
  <c r="AC222" i="3" s="1"/>
  <c r="AA231" i="3" a="1"/>
  <c r="AA231" i="3" s="1"/>
  <c r="AC231" i="3" s="1" a="1"/>
  <c r="AC231" i="3" s="1"/>
  <c r="AA240" i="3" a="1"/>
  <c r="AA240" i="3" s="1"/>
  <c r="AC240" i="3" s="1" a="1"/>
  <c r="AC240" i="3" s="1"/>
  <c r="AA249" i="3" a="1"/>
  <c r="AA249" i="3" s="1"/>
  <c r="AC249" i="3" s="1" a="1"/>
  <c r="AC249" i="3" s="1"/>
  <c r="AA258" i="3" a="1"/>
  <c r="AA258" i="3" s="1"/>
  <c r="AC258" i="3" s="1" a="1"/>
  <c r="AC258" i="3" s="1"/>
  <c r="AA267" i="3" a="1"/>
  <c r="AA267" i="3" s="1"/>
  <c r="AC267" i="3" s="1" a="1"/>
  <c r="AC267" i="3" s="1"/>
  <c r="AA276" i="3" a="1"/>
  <c r="AA276" i="3" s="1"/>
  <c r="AC276" i="3" s="1" a="1"/>
  <c r="AC276" i="3" s="1"/>
  <c r="AA285" i="3" a="1"/>
  <c r="AA285" i="3" s="1"/>
  <c r="AC285" i="3" s="1" a="1"/>
  <c r="AC285" i="3" s="1"/>
  <c r="AA294" i="3" a="1"/>
  <c r="AA294" i="3" s="1"/>
  <c r="AC294" i="3" s="1" a="1"/>
  <c r="AC294" i="3" s="1"/>
  <c r="AA303" i="3" a="1"/>
  <c r="AA303" i="3" s="1"/>
  <c r="AC303" i="3" s="1" a="1"/>
  <c r="AC303" i="3" s="1"/>
  <c r="AA312" i="3" a="1"/>
  <c r="AA312" i="3" s="1"/>
  <c r="AC312" i="3" s="1" a="1"/>
  <c r="AC312" i="3" s="1"/>
  <c r="AA321" i="3" a="1"/>
  <c r="AA321" i="3" s="1"/>
  <c r="AC321" i="3" s="1" a="1"/>
  <c r="AC321" i="3" s="1"/>
  <c r="AA330" i="3" a="1"/>
  <c r="AA330" i="3" s="1"/>
  <c r="AC330" i="3" s="1" a="1"/>
  <c r="AC330" i="3" s="1"/>
  <c r="AA339" i="3" a="1"/>
  <c r="AA339" i="3" s="1"/>
  <c r="AC339" i="3" s="1" a="1"/>
  <c r="AC339" i="3" s="1"/>
  <c r="AA348" i="3" a="1"/>
  <c r="AA348" i="3" s="1"/>
  <c r="AC348" i="3" s="1" a="1"/>
  <c r="AC348" i="3" s="1"/>
  <c r="AA357" i="3" a="1"/>
  <c r="AA357" i="3" s="1"/>
  <c r="AC357" i="3" s="1" a="1"/>
  <c r="AC357" i="3" s="1"/>
  <c r="AA366" i="3" a="1"/>
  <c r="AA366" i="3" s="1"/>
  <c r="AC366" i="3" s="1" a="1"/>
  <c r="AC366" i="3" s="1"/>
  <c r="AA375" i="3" a="1"/>
  <c r="AA375" i="3" s="1"/>
  <c r="AC375" i="3" s="1" a="1"/>
  <c r="AC375" i="3" s="1"/>
  <c r="AA384" i="3" a="1"/>
  <c r="AA384" i="3" s="1"/>
  <c r="AC384" i="3" s="1" a="1"/>
  <c r="AC384" i="3" s="1"/>
  <c r="AA393" i="3" a="1"/>
  <c r="AA393" i="3" s="1"/>
  <c r="AC393" i="3" s="1" a="1"/>
  <c r="AC393" i="3" s="1"/>
  <c r="AA402" i="3" a="1"/>
  <c r="AA402" i="3" s="1"/>
  <c r="AC402" i="3" s="1" a="1"/>
  <c r="AC402" i="3" s="1"/>
  <c r="AA411" i="3" a="1"/>
  <c r="AA411" i="3" s="1"/>
  <c r="AC411" i="3" s="1" a="1"/>
  <c r="AC411" i="3" s="1"/>
  <c r="AA420" i="3" a="1"/>
  <c r="AA420" i="3" s="1"/>
  <c r="AC420" i="3" s="1" a="1"/>
  <c r="AC420" i="3" s="1"/>
  <c r="AA429" i="3" a="1"/>
  <c r="AA429" i="3" s="1"/>
  <c r="AC429" i="3" s="1" a="1"/>
  <c r="AC429" i="3" s="1"/>
  <c r="AA438" i="3" a="1"/>
  <c r="AA438" i="3" s="1"/>
  <c r="AC438" i="3" s="1" a="1"/>
  <c r="AC438" i="3" s="1"/>
  <c r="AA447" i="3" a="1"/>
  <c r="AA447" i="3" s="1"/>
  <c r="AC447" i="3" s="1" a="1"/>
  <c r="AC447" i="3" s="1"/>
  <c r="AA456" i="3" a="1"/>
  <c r="AA456" i="3" s="1"/>
  <c r="AC456" i="3" s="1" a="1"/>
  <c r="AC456" i="3" s="1"/>
  <c r="AA465" i="3" a="1"/>
  <c r="AA465" i="3" s="1"/>
  <c r="AC465" i="3" s="1" a="1"/>
  <c r="AC465" i="3" s="1"/>
  <c r="AA474" i="3" a="1"/>
  <c r="AA474" i="3" s="1"/>
  <c r="AC474" i="3" s="1" a="1"/>
  <c r="AC474" i="3" s="1"/>
  <c r="AA483" i="3" a="1"/>
  <c r="AA483" i="3" s="1"/>
  <c r="AC483" i="3" s="1" a="1"/>
  <c r="AC483" i="3" s="1"/>
  <c r="AA492" i="3" a="1"/>
  <c r="AA492" i="3" s="1"/>
  <c r="AC492" i="3" s="1" a="1"/>
  <c r="AC492" i="3" s="1"/>
  <c r="AA496" i="3" a="1"/>
  <c r="AA496" i="3" s="1"/>
  <c r="AC496" i="3" s="1" a="1"/>
  <c r="AC496" i="3" s="1"/>
  <c r="AA505" i="3" a="1"/>
  <c r="AA505" i="3" s="1"/>
  <c r="AC505" i="3" s="1" a="1"/>
  <c r="AC505" i="3" s="1"/>
  <c r="AA514" i="3" a="1"/>
  <c r="AA514" i="3" s="1"/>
  <c r="AC514" i="3" s="1" a="1"/>
  <c r="AC514" i="3" s="1"/>
  <c r="AA523" i="3" a="1"/>
  <c r="AA523" i="3" s="1"/>
  <c r="AC523" i="3" s="1" a="1"/>
  <c r="AC523" i="3" s="1"/>
  <c r="AA532" i="3" a="1"/>
  <c r="AA532" i="3" s="1"/>
  <c r="AC532" i="3" s="1" a="1"/>
  <c r="AC532" i="3" s="1"/>
  <c r="AA541" i="3" a="1"/>
  <c r="AA541" i="3" s="1"/>
  <c r="AC541" i="3" s="1" a="1"/>
  <c r="AC541" i="3" s="1"/>
  <c r="AA550" i="3" a="1"/>
  <c r="AA550" i="3" s="1"/>
  <c r="AC550" i="3" s="1" a="1"/>
  <c r="AC550" i="3" s="1"/>
  <c r="AA559" i="3" a="1"/>
  <c r="AA559" i="3" s="1"/>
  <c r="AC559" i="3" s="1" a="1"/>
  <c r="AC559" i="3" s="1"/>
  <c r="AA568" i="3" a="1"/>
  <c r="AA568" i="3" s="1"/>
  <c r="AC568" i="3" s="1" a="1"/>
  <c r="AC568" i="3" s="1"/>
  <c r="AA577" i="3" a="1"/>
  <c r="AA577" i="3" s="1"/>
  <c r="AC577" i="3" s="1" a="1"/>
  <c r="AC577" i="3" s="1"/>
  <c r="AA586" i="3" a="1"/>
  <c r="AA586" i="3" s="1"/>
  <c r="AC586" i="3" s="1" a="1"/>
  <c r="AC586" i="3" s="1"/>
  <c r="AA595" i="3" a="1"/>
  <c r="AA595" i="3" s="1"/>
  <c r="AC595" i="3" s="1" a="1"/>
  <c r="AC595" i="3" s="1"/>
  <c r="AA604" i="3" a="1"/>
  <c r="AA604" i="3" s="1"/>
  <c r="AC604" i="3" s="1" a="1"/>
  <c r="AC604" i="3" s="1"/>
  <c r="AA613" i="3" a="1"/>
  <c r="AA613" i="3" s="1"/>
  <c r="AC613" i="3" s="1" a="1"/>
  <c r="AC613" i="3" s="1"/>
  <c r="AA622" i="3" a="1"/>
  <c r="AA622" i="3" s="1"/>
  <c r="AC622" i="3" s="1" a="1"/>
  <c r="AC622" i="3" s="1"/>
  <c r="AA631" i="3" a="1"/>
  <c r="AA631" i="3" s="1"/>
  <c r="AC631" i="3" s="1" a="1"/>
  <c r="AC631" i="3" s="1"/>
  <c r="AA461" i="3" a="1"/>
  <c r="AA461" i="3" s="1"/>
  <c r="AC461" i="3" s="1" a="1"/>
  <c r="AC461" i="3" s="1"/>
  <c r="AA485" i="3" a="1"/>
  <c r="AA485" i="3" s="1"/>
  <c r="AC485" i="3" s="1" a="1"/>
  <c r="AC485" i="3" s="1"/>
  <c r="AA515" i="3" a="1"/>
  <c r="AA515" i="3" s="1"/>
  <c r="AC515" i="3" s="1" a="1"/>
  <c r="AC515" i="3" s="1"/>
  <c r="AA524" i="3" a="1"/>
  <c r="AA524" i="3" s="1"/>
  <c r="AC524" i="3" s="1" a="1"/>
  <c r="AC524" i="3" s="1"/>
  <c r="AA533" i="3" a="1"/>
  <c r="AA533" i="3" s="1"/>
  <c r="AC533" i="3" s="1" a="1"/>
  <c r="AC533" i="3" s="1"/>
  <c r="AA554" i="3" a="1"/>
  <c r="AA554" i="3" s="1"/>
  <c r="AC554" i="3" s="1" a="1"/>
  <c r="AC554" i="3" s="1"/>
  <c r="AA572" i="3" a="1"/>
  <c r="AA572" i="3" s="1"/>
  <c r="AC572" i="3" s="1" a="1"/>
  <c r="AC572" i="3" s="1"/>
  <c r="AA593" i="3" a="1"/>
  <c r="AA593" i="3" s="1"/>
  <c r="AC593" i="3" s="1" a="1"/>
  <c r="AC593" i="3" s="1"/>
  <c r="AA602" i="3" a="1"/>
  <c r="AA602" i="3" s="1"/>
  <c r="AC602" i="3" s="1" a="1"/>
  <c r="AC602" i="3" s="1"/>
  <c r="AA614" i="3" a="1"/>
  <c r="AA614" i="3" s="1"/>
  <c r="AC614" i="3" s="1" a="1"/>
  <c r="AC614" i="3" s="1"/>
  <c r="AA623" i="3" a="1"/>
  <c r="AA623" i="3" s="1"/>
  <c r="AC623" i="3" s="1" a="1"/>
  <c r="AC623" i="3" s="1"/>
  <c r="AA110" i="3" a="1"/>
  <c r="AA110" i="3" s="1"/>
  <c r="AC110" i="3" s="1" a="1"/>
  <c r="AC110" i="3" s="1"/>
  <c r="AA119" i="3" a="1"/>
  <c r="AA119" i="3" s="1"/>
  <c r="AC119" i="3" s="1" a="1"/>
  <c r="AC119" i="3" s="1"/>
  <c r="AA128" i="3" a="1"/>
  <c r="AA128" i="3" s="1"/>
  <c r="AC128" i="3" s="1" a="1"/>
  <c r="AC128" i="3" s="1"/>
  <c r="AA137" i="3" a="1"/>
  <c r="AA137" i="3" s="1"/>
  <c r="AC137" i="3" s="1" a="1"/>
  <c r="AC137" i="3" s="1"/>
  <c r="AA146" i="3" a="1"/>
  <c r="AA146" i="3" s="1"/>
  <c r="AC146" i="3" s="1" a="1"/>
  <c r="AC146" i="3" s="1"/>
  <c r="AA155" i="3" a="1"/>
  <c r="AA155" i="3" s="1"/>
  <c r="AC155" i="3" s="1" a="1"/>
  <c r="AC155" i="3" s="1"/>
  <c r="AA164" i="3" a="1"/>
  <c r="AA164" i="3" s="1"/>
  <c r="AC164" i="3" s="1" a="1"/>
  <c r="AC164" i="3" s="1"/>
  <c r="AA173" i="3" a="1"/>
  <c r="AA173" i="3" s="1"/>
  <c r="AC173" i="3" s="1" a="1"/>
  <c r="AC173" i="3" s="1"/>
  <c r="AA182" i="3" a="1"/>
  <c r="AA182" i="3" s="1"/>
  <c r="AC182" i="3" s="1" a="1"/>
  <c r="AC182" i="3" s="1"/>
  <c r="AA191" i="3" a="1"/>
  <c r="AA191" i="3" s="1"/>
  <c r="AC191" i="3" s="1" a="1"/>
  <c r="AC191" i="3" s="1"/>
  <c r="AA200" i="3" a="1"/>
  <c r="AA200" i="3" s="1"/>
  <c r="AC200" i="3" s="1" a="1"/>
  <c r="AC200" i="3" s="1"/>
  <c r="AA209" i="3" a="1"/>
  <c r="AA209" i="3" s="1"/>
  <c r="AC209" i="3" s="1" a="1"/>
  <c r="AC209" i="3" s="1"/>
  <c r="AA218" i="3" a="1"/>
  <c r="AA218" i="3" s="1"/>
  <c r="AC218" i="3" s="1" a="1"/>
  <c r="AC218" i="3" s="1"/>
  <c r="AA227" i="3" a="1"/>
  <c r="AA227" i="3" s="1"/>
  <c r="AC227" i="3" s="1" a="1"/>
  <c r="AC227" i="3" s="1"/>
  <c r="AA236" i="3" a="1"/>
  <c r="AA236" i="3" s="1"/>
  <c r="AC236" i="3" s="1" a="1"/>
  <c r="AC236" i="3" s="1"/>
  <c r="AA245" i="3" a="1"/>
  <c r="AA245" i="3" s="1"/>
  <c r="AC245" i="3" s="1" a="1"/>
  <c r="AC245" i="3" s="1"/>
  <c r="AA254" i="3" a="1"/>
  <c r="AA254" i="3" s="1"/>
  <c r="AC254" i="3" s="1" a="1"/>
  <c r="AC254" i="3" s="1"/>
  <c r="AA263" i="3" a="1"/>
  <c r="AA263" i="3" s="1"/>
  <c r="AC263" i="3" s="1" a="1"/>
  <c r="AC263" i="3" s="1"/>
  <c r="AA272" i="3" a="1"/>
  <c r="AA272" i="3" s="1"/>
  <c r="AC272" i="3" s="1" a="1"/>
  <c r="AC272" i="3" s="1"/>
  <c r="AA281" i="3" a="1"/>
  <c r="AA281" i="3" s="1"/>
  <c r="AC281" i="3" s="1" a="1"/>
  <c r="AC281" i="3" s="1"/>
  <c r="AA290" i="3" a="1"/>
  <c r="AA290" i="3" s="1"/>
  <c r="AC290" i="3" s="1" a="1"/>
  <c r="AC290" i="3" s="1"/>
  <c r="AA299" i="3" a="1"/>
  <c r="AA299" i="3" s="1"/>
  <c r="AC299" i="3" s="1" a="1"/>
  <c r="AC299" i="3" s="1"/>
  <c r="AA308" i="3" a="1"/>
  <c r="AA308" i="3" s="1"/>
  <c r="AC308" i="3" s="1" a="1"/>
  <c r="AC308" i="3" s="1"/>
  <c r="AA317" i="3" a="1"/>
  <c r="AA317" i="3" s="1"/>
  <c r="AC317" i="3" s="1" a="1"/>
  <c r="AC317" i="3" s="1"/>
  <c r="AA326" i="3" a="1"/>
  <c r="AA326" i="3" s="1"/>
  <c r="AC326" i="3" s="1" a="1"/>
  <c r="AC326" i="3" s="1"/>
  <c r="AA335" i="3" a="1"/>
  <c r="AA335" i="3" s="1"/>
  <c r="AC335" i="3" s="1" a="1"/>
  <c r="AC335" i="3" s="1"/>
  <c r="AA344" i="3" a="1"/>
  <c r="AA344" i="3" s="1"/>
  <c r="AC344" i="3" s="1" a="1"/>
  <c r="AC344" i="3" s="1"/>
  <c r="AA353" i="3" a="1"/>
  <c r="AA353" i="3" s="1"/>
  <c r="AC353" i="3" s="1" a="1"/>
  <c r="AC353" i="3" s="1"/>
  <c r="AA362" i="3" a="1"/>
  <c r="AA362" i="3" s="1"/>
  <c r="AC362" i="3" s="1" a="1"/>
  <c r="AC362" i="3" s="1"/>
  <c r="AA371" i="3" a="1"/>
  <c r="AA371" i="3" s="1"/>
  <c r="AC371" i="3" s="1" a="1"/>
  <c r="AC371" i="3" s="1"/>
  <c r="AA380" i="3" a="1"/>
  <c r="AA380" i="3" s="1"/>
  <c r="AC380" i="3" s="1" a="1"/>
  <c r="AC380" i="3" s="1"/>
  <c r="AA389" i="3" a="1"/>
  <c r="AA389" i="3" s="1"/>
  <c r="AC389" i="3" s="1" a="1"/>
  <c r="AC389" i="3" s="1"/>
  <c r="AA398" i="3" a="1"/>
  <c r="AA398" i="3" s="1"/>
  <c r="AC398" i="3" s="1" a="1"/>
  <c r="AC398" i="3" s="1"/>
  <c r="AA407" i="3" a="1"/>
  <c r="AA407" i="3" s="1"/>
  <c r="AC407" i="3" s="1" a="1"/>
  <c r="AC407" i="3" s="1"/>
  <c r="AA416" i="3" a="1"/>
  <c r="AA416" i="3" s="1"/>
  <c r="AC416" i="3" s="1" a="1"/>
  <c r="AC416" i="3" s="1"/>
  <c r="AA425" i="3" a="1"/>
  <c r="AA425" i="3" s="1"/>
  <c r="AC425" i="3" s="1" a="1"/>
  <c r="AC425" i="3" s="1"/>
  <c r="AA434" i="3" a="1"/>
  <c r="AA434" i="3" s="1"/>
  <c r="AC434" i="3" s="1" a="1"/>
  <c r="AC434" i="3" s="1"/>
  <c r="AA443" i="3" a="1"/>
  <c r="AA443" i="3" s="1"/>
  <c r="AC443" i="3" s="1" a="1"/>
  <c r="AC443" i="3" s="1"/>
  <c r="AA452" i="3" a="1"/>
  <c r="AA452" i="3" s="1"/>
  <c r="AC452" i="3" s="1" a="1"/>
  <c r="AC452" i="3" s="1"/>
  <c r="AA495" i="3" a="1"/>
  <c r="AA495" i="3" s="1"/>
  <c r="AC495" i="3" s="1" a="1"/>
  <c r="AC495" i="3" s="1"/>
  <c r="AA504" i="3" a="1"/>
  <c r="AA504" i="3" s="1"/>
  <c r="AC504" i="3" s="1" a="1"/>
  <c r="AC504" i="3" s="1"/>
  <c r="AA513" i="3" a="1"/>
  <c r="AA513" i="3" s="1"/>
  <c r="AC513" i="3" s="1" a="1"/>
  <c r="AC513" i="3" s="1"/>
  <c r="AA522" i="3" a="1"/>
  <c r="AA522" i="3" s="1"/>
  <c r="AC522" i="3" s="1" a="1"/>
  <c r="AC522" i="3" s="1"/>
  <c r="AA531" i="3" a="1"/>
  <c r="AA531" i="3" s="1"/>
  <c r="AC531" i="3" s="1" a="1"/>
  <c r="AC531" i="3" s="1"/>
  <c r="AA540" i="3" a="1"/>
  <c r="AA540" i="3" s="1"/>
  <c r="AC540" i="3" s="1" a="1"/>
  <c r="AC540" i="3" s="1"/>
  <c r="AA549" i="3" a="1"/>
  <c r="AA549" i="3" s="1"/>
  <c r="AC549" i="3" s="1" a="1"/>
  <c r="AC549" i="3" s="1"/>
  <c r="AA558" i="3" a="1"/>
  <c r="AA558" i="3" s="1"/>
  <c r="AC558" i="3" s="1" a="1"/>
  <c r="AC558" i="3" s="1"/>
  <c r="AA567" i="3" a="1"/>
  <c r="AA567" i="3" s="1"/>
  <c r="AC567" i="3" s="1" a="1"/>
  <c r="AC567" i="3" s="1"/>
  <c r="AA576" i="3" a="1"/>
  <c r="AA576" i="3" s="1"/>
  <c r="AC576" i="3" s="1" a="1"/>
  <c r="AC576" i="3" s="1"/>
  <c r="AA585" i="3" a="1"/>
  <c r="AA585" i="3" s="1"/>
  <c r="AC585" i="3" s="1" a="1"/>
  <c r="AC585" i="3" s="1"/>
  <c r="AA594" i="3" a="1"/>
  <c r="AA594" i="3" s="1"/>
  <c r="AC594" i="3" s="1" a="1"/>
  <c r="AC594" i="3" s="1"/>
  <c r="AA603" i="3" a="1"/>
  <c r="AA603" i="3" s="1"/>
  <c r="AC603" i="3" s="1" a="1"/>
  <c r="AC603" i="3" s="1"/>
  <c r="AA612" i="3" a="1"/>
  <c r="AA612" i="3" s="1"/>
  <c r="AC612" i="3" s="1" a="1"/>
  <c r="AC612" i="3" s="1"/>
  <c r="AA621" i="3" a="1"/>
  <c r="AA621" i="3" s="1"/>
  <c r="AC621" i="3" s="1" a="1"/>
  <c r="AC621" i="3" s="1"/>
  <c r="AA630" i="3" a="1"/>
  <c r="AA630" i="3" s="1"/>
  <c r="AC630" i="3" s="1" a="1"/>
  <c r="AC630" i="3" s="1"/>
  <c r="AA473" i="3" a="1"/>
  <c r="AA473" i="3" s="1"/>
  <c r="AC473" i="3" s="1" a="1"/>
  <c r="AC473" i="3" s="1"/>
  <c r="AA488" i="3" a="1"/>
  <c r="AA488" i="3" s="1"/>
  <c r="AC488" i="3" s="1" a="1"/>
  <c r="AC488" i="3" s="1"/>
  <c r="AA500" i="3" a="1"/>
  <c r="AA500" i="3" s="1"/>
  <c r="AC500" i="3" s="1" a="1"/>
  <c r="AC500" i="3" s="1"/>
  <c r="AA512" i="3" a="1"/>
  <c r="AA512" i="3" s="1"/>
  <c r="AC512" i="3" s="1" a="1"/>
  <c r="AC512" i="3" s="1"/>
  <c r="AA545" i="3" a="1"/>
  <c r="AA545" i="3" s="1"/>
  <c r="AC545" i="3" s="1" a="1"/>
  <c r="AC545" i="3" s="1"/>
  <c r="AA563" i="3" a="1"/>
  <c r="AA563" i="3" s="1"/>
  <c r="AC563" i="3" s="1" a="1"/>
  <c r="AC563" i="3" s="1"/>
  <c r="AA581" i="3" a="1"/>
  <c r="AA581" i="3" s="1"/>
  <c r="AC581" i="3" s="1" a="1"/>
  <c r="AC581" i="3" s="1"/>
  <c r="AA605" i="3" a="1"/>
  <c r="AA605" i="3" s="1"/>
  <c r="AC605" i="3" s="1" a="1"/>
  <c r="AC605" i="3" s="1"/>
  <c r="Z33" i="3"/>
  <c r="V108" i="3"/>
  <c r="Y108" i="3"/>
  <c r="X108" i="3"/>
  <c r="AA108" i="3" a="1"/>
  <c r="AA108" i="3" s="1"/>
  <c r="X109" i="3"/>
  <c r="P9" i="3"/>
  <c r="T97" i="3"/>
  <c r="T26" i="3"/>
  <c r="T105" i="3"/>
  <c r="T93" i="3"/>
  <c r="T89" i="3"/>
  <c r="T77" i="3"/>
  <c r="T69" i="3"/>
  <c r="T65" i="3"/>
  <c r="T49" i="3"/>
  <c r="T62" i="3"/>
  <c r="T74" i="3"/>
  <c r="T54" i="3"/>
  <c r="T24" i="3"/>
  <c r="T14" i="3"/>
  <c r="T34" i="3"/>
  <c r="T38" i="3"/>
  <c r="T107" i="3"/>
  <c r="T95" i="3"/>
  <c r="T87" i="3"/>
  <c r="T75" i="3"/>
  <c r="T67" i="3"/>
  <c r="T55" i="3"/>
  <c r="T56" i="3"/>
  <c r="T64" i="3"/>
  <c r="T72" i="3"/>
  <c r="T76" i="3"/>
  <c r="T84" i="3"/>
  <c r="T12" i="3"/>
  <c r="T22" i="3"/>
  <c r="T103" i="3"/>
  <c r="T43" i="3"/>
  <c r="T94" i="3"/>
  <c r="T104" i="3"/>
  <c r="T18" i="3"/>
  <c r="T28" i="3"/>
  <c r="T59" i="3"/>
  <c r="T79" i="3"/>
  <c r="T99" i="3"/>
  <c r="T85" i="3"/>
  <c r="T19" i="3"/>
  <c r="T29" i="3"/>
  <c r="T101" i="3"/>
  <c r="T32" i="3"/>
  <c r="T16" i="3"/>
  <c r="T36" i="3"/>
  <c r="T86" i="3"/>
  <c r="T68" i="3"/>
  <c r="T25" i="3"/>
  <c r="T96" i="3"/>
  <c r="T88" i="3"/>
  <c r="T66" i="3"/>
  <c r="T106" i="3"/>
  <c r="T78" i="3"/>
  <c r="T10" i="3"/>
  <c r="T20" i="3"/>
  <c r="T30" i="3"/>
  <c r="T40" i="3"/>
  <c r="T17" i="3"/>
  <c r="T98" i="3"/>
  <c r="T61" i="3"/>
  <c r="T71" i="3"/>
  <c r="T81" i="3"/>
  <c r="T91" i="3"/>
  <c r="T11" i="3"/>
  <c r="T82" i="3"/>
  <c r="T92" i="3"/>
  <c r="T102" i="3"/>
  <c r="T47" i="3"/>
  <c r="T57" i="3"/>
  <c r="T27" i="3"/>
  <c r="T37" i="3"/>
  <c r="T48" i="3"/>
  <c r="T58" i="3"/>
  <c r="T46" i="3"/>
  <c r="T39" i="3"/>
  <c r="T50" i="3"/>
  <c r="T60" i="3"/>
  <c r="T70" i="3"/>
  <c r="T80" i="3"/>
  <c r="T90" i="3"/>
  <c r="T100" i="3"/>
  <c r="T51" i="3"/>
  <c r="T21" i="3"/>
  <c r="T31" i="3"/>
  <c r="T41" i="3"/>
  <c r="T52" i="3"/>
  <c r="T42" i="3"/>
  <c r="T53" i="3"/>
  <c r="T63" i="3"/>
  <c r="T73" i="3"/>
  <c r="T83" i="3"/>
  <c r="T13" i="3"/>
  <c r="T23" i="3"/>
  <c r="T44" i="3"/>
  <c r="T33" i="3"/>
  <c r="Z9" i="3"/>
  <c r="T9" i="3"/>
  <c r="Z71" i="3"/>
  <c r="Z21"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AG605" i="3" l="1" a="1"/>
  <c r="AG605" i="3" s="1"/>
  <c r="AD605" i="3"/>
  <c r="AE605" i="3" s="1"/>
  <c r="AF605" i="3"/>
  <c r="AG581" i="3" a="1"/>
  <c r="AG581" i="3" s="1"/>
  <c r="AD581" i="3"/>
  <c r="AE581" i="3" s="1"/>
  <c r="AF581" i="3"/>
  <c r="AG563" i="3" a="1"/>
  <c r="AG563" i="3" s="1"/>
  <c r="AD563" i="3"/>
  <c r="AE563" i="3" s="1"/>
  <c r="AF563" i="3"/>
  <c r="AG545" i="3" a="1"/>
  <c r="AG545" i="3" s="1"/>
  <c r="AD545" i="3"/>
  <c r="AE545" i="3" s="1"/>
  <c r="AF545" i="3"/>
  <c r="AG512" i="3" a="1"/>
  <c r="AG512" i="3" s="1"/>
  <c r="AD512" i="3"/>
  <c r="AE512" i="3" s="1"/>
  <c r="AF512" i="3"/>
  <c r="AG500" i="3" a="1"/>
  <c r="AG500" i="3" s="1"/>
  <c r="AD500" i="3"/>
  <c r="AE500" i="3" s="1"/>
  <c r="AF500" i="3"/>
  <c r="AG488" i="3" a="1"/>
  <c r="AG488" i="3" s="1"/>
  <c r="AD488" i="3"/>
  <c r="AE488" i="3" s="1"/>
  <c r="AF488" i="3"/>
  <c r="AG473" i="3" a="1"/>
  <c r="AG473" i="3" s="1"/>
  <c r="AD473" i="3"/>
  <c r="AE473" i="3" s="1"/>
  <c r="AF473" i="3"/>
  <c r="AG630" i="3" a="1"/>
  <c r="AG630" i="3" s="1"/>
  <c r="AD630" i="3"/>
  <c r="AE630" i="3" s="1"/>
  <c r="AF630" i="3"/>
  <c r="AG621" i="3" a="1"/>
  <c r="AG621" i="3" s="1"/>
  <c r="AD621" i="3"/>
  <c r="AE621" i="3" s="1"/>
  <c r="AF621" i="3"/>
  <c r="AG612" i="3" a="1"/>
  <c r="AG612" i="3" s="1"/>
  <c r="AD612" i="3"/>
  <c r="AE612" i="3" s="1"/>
  <c r="AF612" i="3"/>
  <c r="AG603" i="3" a="1"/>
  <c r="AG603" i="3" s="1"/>
  <c r="AD603" i="3"/>
  <c r="AE603" i="3" s="1"/>
  <c r="AF603" i="3"/>
  <c r="AG594" i="3" a="1"/>
  <c r="AG594" i="3" s="1"/>
  <c r="AD594" i="3"/>
  <c r="AE594" i="3" s="1"/>
  <c r="AF594" i="3"/>
  <c r="AG585" i="3" a="1"/>
  <c r="AG585" i="3" s="1"/>
  <c r="AD585" i="3"/>
  <c r="AE585" i="3" s="1"/>
  <c r="AF585" i="3"/>
  <c r="AG576" i="3" a="1"/>
  <c r="AG576" i="3" s="1"/>
  <c r="AD576" i="3"/>
  <c r="AE576" i="3" s="1"/>
  <c r="AF576" i="3"/>
  <c r="AG567" i="3" a="1"/>
  <c r="AG567" i="3" s="1"/>
  <c r="AD567" i="3"/>
  <c r="AE567" i="3" s="1"/>
  <c r="AF567" i="3"/>
  <c r="AG558" i="3" a="1"/>
  <c r="AG558" i="3" s="1"/>
  <c r="AD558" i="3"/>
  <c r="AE558" i="3" s="1"/>
  <c r="AF558" i="3"/>
  <c r="AG549" i="3" a="1"/>
  <c r="AG549" i="3" s="1"/>
  <c r="AD549" i="3"/>
  <c r="AE549" i="3" s="1"/>
  <c r="AF549" i="3"/>
  <c r="AG540" i="3" a="1"/>
  <c r="AG540" i="3" s="1"/>
  <c r="AD540" i="3"/>
  <c r="AE540" i="3" s="1"/>
  <c r="AF540" i="3"/>
  <c r="AG531" i="3" a="1"/>
  <c r="AG531" i="3" s="1"/>
  <c r="AD531" i="3"/>
  <c r="AE531" i="3" s="1"/>
  <c r="AF531" i="3"/>
  <c r="AG522" i="3" a="1"/>
  <c r="AG522" i="3" s="1"/>
  <c r="AD522" i="3"/>
  <c r="AE522" i="3" s="1"/>
  <c r="AF522" i="3"/>
  <c r="AG513" i="3" a="1"/>
  <c r="AG513" i="3" s="1"/>
  <c r="AD513" i="3"/>
  <c r="AE513" i="3" s="1"/>
  <c r="AF513" i="3"/>
  <c r="AG504" i="3" a="1"/>
  <c r="AG504" i="3" s="1"/>
  <c r="AD504" i="3"/>
  <c r="AE504" i="3" s="1"/>
  <c r="AF504" i="3"/>
  <c r="AG495" i="3" a="1"/>
  <c r="AG495" i="3" s="1"/>
  <c r="AD495" i="3"/>
  <c r="AE495" i="3" s="1"/>
  <c r="AF495" i="3"/>
  <c r="AG452" i="3" a="1"/>
  <c r="AG452" i="3" s="1"/>
  <c r="AD452" i="3"/>
  <c r="AE452" i="3" s="1"/>
  <c r="AF452" i="3"/>
  <c r="AG443" i="3" a="1"/>
  <c r="AG443" i="3" s="1"/>
  <c r="AD443" i="3"/>
  <c r="AE443" i="3" s="1"/>
  <c r="AF443" i="3"/>
  <c r="AG434" i="3" a="1"/>
  <c r="AG434" i="3" s="1"/>
  <c r="AD434" i="3"/>
  <c r="AE434" i="3" s="1"/>
  <c r="AF434" i="3"/>
  <c r="AG425" i="3" a="1"/>
  <c r="AG425" i="3" s="1"/>
  <c r="AD425" i="3"/>
  <c r="AE425" i="3" s="1"/>
  <c r="AF425" i="3"/>
  <c r="AG416" i="3" a="1"/>
  <c r="AG416" i="3" s="1"/>
  <c r="AD416" i="3"/>
  <c r="AE416" i="3" s="1"/>
  <c r="AF416" i="3"/>
  <c r="AG407" i="3" a="1"/>
  <c r="AG407" i="3" s="1"/>
  <c r="AD407" i="3"/>
  <c r="AE407" i="3" s="1"/>
  <c r="AF407" i="3"/>
  <c r="AG398" i="3" a="1"/>
  <c r="AG398" i="3" s="1"/>
  <c r="AD398" i="3"/>
  <c r="AE398" i="3" s="1"/>
  <c r="AF398" i="3"/>
  <c r="AG389" i="3" a="1"/>
  <c r="AG389" i="3" s="1"/>
  <c r="AD389" i="3"/>
  <c r="AE389" i="3" s="1"/>
  <c r="AF389" i="3"/>
  <c r="AG380" i="3" a="1"/>
  <c r="AG380" i="3" s="1"/>
  <c r="AD380" i="3"/>
  <c r="AE380" i="3" s="1"/>
  <c r="AF380" i="3"/>
  <c r="AG371" i="3" a="1"/>
  <c r="AG371" i="3" s="1"/>
  <c r="AD371" i="3"/>
  <c r="AE371" i="3" s="1"/>
  <c r="AF371" i="3"/>
  <c r="AG362" i="3" a="1"/>
  <c r="AG362" i="3" s="1"/>
  <c r="AD362" i="3"/>
  <c r="AE362" i="3" s="1"/>
  <c r="AF362" i="3"/>
  <c r="AG353" i="3" a="1"/>
  <c r="AG353" i="3" s="1"/>
  <c r="AD353" i="3"/>
  <c r="AE353" i="3" s="1"/>
  <c r="AF353" i="3"/>
  <c r="AG344" i="3" a="1"/>
  <c r="AG344" i="3" s="1"/>
  <c r="AD344" i="3"/>
  <c r="AE344" i="3" s="1"/>
  <c r="AF344" i="3"/>
  <c r="AG335" i="3" a="1"/>
  <c r="AG335" i="3" s="1"/>
  <c r="AD335" i="3"/>
  <c r="AE335" i="3" s="1"/>
  <c r="AF335" i="3"/>
  <c r="AG326" i="3" a="1"/>
  <c r="AG326" i="3" s="1"/>
  <c r="AD326" i="3"/>
  <c r="AE326" i="3" s="1"/>
  <c r="AF326" i="3"/>
  <c r="AG317" i="3" a="1"/>
  <c r="AG317" i="3" s="1"/>
  <c r="AD317" i="3"/>
  <c r="AE317" i="3" s="1"/>
  <c r="AF317" i="3"/>
  <c r="AG308" i="3" a="1"/>
  <c r="AG308" i="3" s="1"/>
  <c r="AD308" i="3"/>
  <c r="AE308" i="3" s="1"/>
  <c r="AF308" i="3"/>
  <c r="AG299" i="3" a="1"/>
  <c r="AG299" i="3" s="1"/>
  <c r="AD299" i="3"/>
  <c r="AE299" i="3" s="1"/>
  <c r="AF299" i="3"/>
  <c r="AG290" i="3" a="1"/>
  <c r="AG290" i="3" s="1"/>
  <c r="AD290" i="3"/>
  <c r="AE290" i="3" s="1"/>
  <c r="AF290" i="3"/>
  <c r="AG281" i="3" a="1"/>
  <c r="AG281" i="3" s="1"/>
  <c r="AD281" i="3"/>
  <c r="AE281" i="3" s="1"/>
  <c r="AF281" i="3"/>
  <c r="AG272" i="3" a="1"/>
  <c r="AG272" i="3" s="1"/>
  <c r="AD272" i="3"/>
  <c r="AE272" i="3" s="1"/>
  <c r="AF272" i="3"/>
  <c r="AG263" i="3" a="1"/>
  <c r="AG263" i="3" s="1"/>
  <c r="AD263" i="3"/>
  <c r="AE263" i="3" s="1"/>
  <c r="AF263" i="3"/>
  <c r="AG254" i="3" a="1"/>
  <c r="AG254" i="3" s="1"/>
  <c r="AD254" i="3"/>
  <c r="AE254" i="3" s="1"/>
  <c r="AF254" i="3"/>
  <c r="AG245" i="3" a="1"/>
  <c r="AG245" i="3" s="1"/>
  <c r="AD245" i="3"/>
  <c r="AE245" i="3" s="1"/>
  <c r="AF245" i="3"/>
  <c r="AG236" i="3" a="1"/>
  <c r="AG236" i="3" s="1"/>
  <c r="AD236" i="3"/>
  <c r="AE236" i="3" s="1"/>
  <c r="AF236" i="3"/>
  <c r="AG227" i="3" a="1"/>
  <c r="AG227" i="3" s="1"/>
  <c r="AD227" i="3"/>
  <c r="AE227" i="3" s="1"/>
  <c r="AF227" i="3"/>
  <c r="AG218" i="3" a="1"/>
  <c r="AG218" i="3" s="1"/>
  <c r="AD218" i="3"/>
  <c r="AE218" i="3" s="1"/>
  <c r="AF218" i="3"/>
  <c r="AG209" i="3" a="1"/>
  <c r="AG209" i="3" s="1"/>
  <c r="AD209" i="3"/>
  <c r="AE209" i="3" s="1"/>
  <c r="AF209" i="3"/>
  <c r="AG200" i="3" a="1"/>
  <c r="AG200" i="3" s="1"/>
  <c r="AD200" i="3"/>
  <c r="AE200" i="3" s="1"/>
  <c r="AF200" i="3"/>
  <c r="AG191" i="3" a="1"/>
  <c r="AG191" i="3" s="1"/>
  <c r="AD191" i="3"/>
  <c r="AE191" i="3" s="1"/>
  <c r="AF191" i="3"/>
  <c r="AG182" i="3" a="1"/>
  <c r="AG182" i="3" s="1"/>
  <c r="AD182" i="3"/>
  <c r="AE182" i="3" s="1"/>
  <c r="AF182" i="3"/>
  <c r="AG173" i="3" a="1"/>
  <c r="AG173" i="3" s="1"/>
  <c r="AD173" i="3"/>
  <c r="AE173" i="3" s="1"/>
  <c r="AF173" i="3"/>
  <c r="AG164" i="3" a="1"/>
  <c r="AG164" i="3" s="1"/>
  <c r="AD164" i="3"/>
  <c r="AE164" i="3" s="1"/>
  <c r="AF164" i="3"/>
  <c r="AG155" i="3" a="1"/>
  <c r="AG155" i="3" s="1"/>
  <c r="AD155" i="3"/>
  <c r="AE155" i="3" s="1"/>
  <c r="AF155" i="3"/>
  <c r="AG146" i="3" a="1"/>
  <c r="AG146" i="3" s="1"/>
  <c r="AD146" i="3"/>
  <c r="AE146" i="3" s="1"/>
  <c r="AF146" i="3"/>
  <c r="AG137" i="3" a="1"/>
  <c r="AG137" i="3" s="1"/>
  <c r="AD137" i="3"/>
  <c r="AE137" i="3" s="1"/>
  <c r="AF137" i="3"/>
  <c r="AG128" i="3" a="1"/>
  <c r="AG128" i="3" s="1"/>
  <c r="AD128" i="3"/>
  <c r="AE128" i="3" s="1"/>
  <c r="AF128" i="3"/>
  <c r="AG119" i="3" a="1"/>
  <c r="AG119" i="3" s="1"/>
  <c r="AD119" i="3"/>
  <c r="AE119" i="3" s="1"/>
  <c r="AF119" i="3"/>
  <c r="AG110" i="3" a="1"/>
  <c r="AG110" i="3" s="1"/>
  <c r="AD110" i="3"/>
  <c r="AE110" i="3" s="1"/>
  <c r="AF110" i="3"/>
  <c r="AG623" i="3" a="1"/>
  <c r="AG623" i="3" s="1"/>
  <c r="AD623" i="3"/>
  <c r="AE623" i="3" s="1"/>
  <c r="AF623" i="3"/>
  <c r="AG614" i="3" a="1"/>
  <c r="AG614" i="3" s="1"/>
  <c r="AD614" i="3"/>
  <c r="AE614" i="3" s="1"/>
  <c r="AF614" i="3"/>
  <c r="AG602" i="3" a="1"/>
  <c r="AG602" i="3" s="1"/>
  <c r="AD602" i="3"/>
  <c r="AE602" i="3" s="1"/>
  <c r="AF602" i="3"/>
  <c r="AG593" i="3" a="1"/>
  <c r="AG593" i="3" s="1"/>
  <c r="AD593" i="3"/>
  <c r="AE593" i="3" s="1"/>
  <c r="AF593" i="3"/>
  <c r="AG572" i="3" a="1"/>
  <c r="AG572" i="3" s="1"/>
  <c r="AD572" i="3"/>
  <c r="AE572" i="3" s="1"/>
  <c r="AF572" i="3"/>
  <c r="AG554" i="3" a="1"/>
  <c r="AG554" i="3" s="1"/>
  <c r="AD554" i="3"/>
  <c r="AE554" i="3" s="1"/>
  <c r="AF554" i="3"/>
  <c r="AG533" i="3" a="1"/>
  <c r="AG533" i="3" s="1"/>
  <c r="AD533" i="3"/>
  <c r="AE533" i="3" s="1"/>
  <c r="AF533" i="3"/>
  <c r="AG524" i="3" a="1"/>
  <c r="AG524" i="3" s="1"/>
  <c r="AD524" i="3"/>
  <c r="AE524" i="3" s="1"/>
  <c r="AF524" i="3"/>
  <c r="AG515" i="3" a="1"/>
  <c r="AG515" i="3" s="1"/>
  <c r="AD515" i="3"/>
  <c r="AE515" i="3" s="1"/>
  <c r="AF515" i="3"/>
  <c r="AG485" i="3" a="1"/>
  <c r="AG485" i="3" s="1"/>
  <c r="AD485" i="3"/>
  <c r="AE485" i="3" s="1"/>
  <c r="AF485" i="3"/>
  <c r="AG461" i="3" a="1"/>
  <c r="AG461" i="3" s="1"/>
  <c r="AD461" i="3"/>
  <c r="AE461" i="3" s="1"/>
  <c r="AF461" i="3"/>
  <c r="AG631" i="3" a="1"/>
  <c r="AG631" i="3" s="1"/>
  <c r="AD631" i="3"/>
  <c r="AE631" i="3" s="1"/>
  <c r="AF631" i="3"/>
  <c r="AG622" i="3" a="1"/>
  <c r="AG622" i="3" s="1"/>
  <c r="AD622" i="3"/>
  <c r="AE622" i="3" s="1"/>
  <c r="AF622" i="3"/>
  <c r="AG613" i="3" a="1"/>
  <c r="AG613" i="3" s="1"/>
  <c r="AD613" i="3"/>
  <c r="AE613" i="3" s="1"/>
  <c r="AF613" i="3"/>
  <c r="AG604" i="3" a="1"/>
  <c r="AG604" i="3" s="1"/>
  <c r="AD604" i="3"/>
  <c r="AE604" i="3" s="1"/>
  <c r="AF604" i="3"/>
  <c r="AG595" i="3" a="1"/>
  <c r="AG595" i="3" s="1"/>
  <c r="AD595" i="3"/>
  <c r="AE595" i="3" s="1"/>
  <c r="AF595" i="3"/>
  <c r="AG586" i="3" a="1"/>
  <c r="AG586" i="3" s="1"/>
  <c r="AD586" i="3"/>
  <c r="AE586" i="3" s="1"/>
  <c r="AF586" i="3"/>
  <c r="AG577" i="3" a="1"/>
  <c r="AG577" i="3" s="1"/>
  <c r="AD577" i="3"/>
  <c r="AE577" i="3" s="1"/>
  <c r="AF577" i="3"/>
  <c r="AG568" i="3" a="1"/>
  <c r="AG568" i="3" s="1"/>
  <c r="AD568" i="3"/>
  <c r="AE568" i="3" s="1"/>
  <c r="AF568" i="3"/>
  <c r="AG559" i="3" a="1"/>
  <c r="AG559" i="3" s="1"/>
  <c r="AD559" i="3"/>
  <c r="AE559" i="3" s="1"/>
  <c r="AF559" i="3"/>
  <c r="AG550" i="3" a="1"/>
  <c r="AG550" i="3" s="1"/>
  <c r="AD550" i="3"/>
  <c r="AE550" i="3" s="1"/>
  <c r="AF550" i="3"/>
  <c r="AG541" i="3" a="1"/>
  <c r="AG541" i="3" s="1"/>
  <c r="AD541" i="3"/>
  <c r="AE541" i="3" s="1"/>
  <c r="AF541" i="3"/>
  <c r="AG532" i="3" a="1"/>
  <c r="AG532" i="3" s="1"/>
  <c r="AD532" i="3"/>
  <c r="AE532" i="3" s="1"/>
  <c r="AF532" i="3"/>
  <c r="AG523" i="3" a="1"/>
  <c r="AG523" i="3" s="1"/>
  <c r="AD523" i="3"/>
  <c r="AE523" i="3" s="1"/>
  <c r="AF523" i="3"/>
  <c r="AG514" i="3" a="1"/>
  <c r="AG514" i="3" s="1"/>
  <c r="AD514" i="3"/>
  <c r="AE514" i="3" s="1"/>
  <c r="AF514" i="3"/>
  <c r="AG505" i="3" a="1"/>
  <c r="AG505" i="3" s="1"/>
  <c r="AD505" i="3"/>
  <c r="AE505" i="3" s="1"/>
  <c r="AF505" i="3"/>
  <c r="AG496" i="3" a="1"/>
  <c r="AG496" i="3" s="1"/>
  <c r="AD496" i="3"/>
  <c r="AE496" i="3" s="1"/>
  <c r="AF496" i="3"/>
  <c r="AG492" i="3" a="1"/>
  <c r="AG492" i="3" s="1"/>
  <c r="AD492" i="3"/>
  <c r="AE492" i="3" s="1"/>
  <c r="AF492" i="3"/>
  <c r="AG483" i="3" a="1"/>
  <c r="AG483" i="3" s="1"/>
  <c r="AD483" i="3"/>
  <c r="AE483" i="3" s="1"/>
  <c r="AF483" i="3"/>
  <c r="AG474" i="3" a="1"/>
  <c r="AG474" i="3" s="1"/>
  <c r="AD474" i="3"/>
  <c r="AE474" i="3" s="1"/>
  <c r="AF474" i="3"/>
  <c r="AG465" i="3" a="1"/>
  <c r="AG465" i="3" s="1"/>
  <c r="AD465" i="3"/>
  <c r="AE465" i="3" s="1"/>
  <c r="AF465" i="3"/>
  <c r="AG456" i="3" a="1"/>
  <c r="AG456" i="3" s="1"/>
  <c r="AD456" i="3"/>
  <c r="AE456" i="3" s="1"/>
  <c r="AF456" i="3"/>
  <c r="AG447" i="3" a="1"/>
  <c r="AG447" i="3" s="1"/>
  <c r="AD447" i="3"/>
  <c r="AE447" i="3" s="1"/>
  <c r="AF447" i="3"/>
  <c r="AG438" i="3" a="1"/>
  <c r="AG438" i="3" s="1"/>
  <c r="AD438" i="3"/>
  <c r="AE438" i="3" s="1"/>
  <c r="AF438" i="3"/>
  <c r="AG429" i="3" a="1"/>
  <c r="AG429" i="3" s="1"/>
  <c r="AD429" i="3"/>
  <c r="AE429" i="3" s="1"/>
  <c r="AF429" i="3"/>
  <c r="AG420" i="3" a="1"/>
  <c r="AG420" i="3" s="1"/>
  <c r="AD420" i="3"/>
  <c r="AE420" i="3" s="1"/>
  <c r="AF420" i="3"/>
  <c r="AG411" i="3" a="1"/>
  <c r="AG411" i="3" s="1"/>
  <c r="AD411" i="3"/>
  <c r="AE411" i="3" s="1"/>
  <c r="AF411" i="3"/>
  <c r="AG402" i="3" a="1"/>
  <c r="AG402" i="3" s="1"/>
  <c r="AD402" i="3"/>
  <c r="AE402" i="3" s="1"/>
  <c r="AF402" i="3"/>
  <c r="AG393" i="3" a="1"/>
  <c r="AG393" i="3" s="1"/>
  <c r="AD393" i="3"/>
  <c r="AE393" i="3" s="1"/>
  <c r="AF393" i="3"/>
  <c r="AG384" i="3" a="1"/>
  <c r="AG384" i="3" s="1"/>
  <c r="AD384" i="3"/>
  <c r="AE384" i="3" s="1"/>
  <c r="AF384" i="3"/>
  <c r="AG375" i="3" a="1"/>
  <c r="AG375" i="3" s="1"/>
  <c r="AD375" i="3"/>
  <c r="AE375" i="3" s="1"/>
  <c r="AF375" i="3"/>
  <c r="AG366" i="3" a="1"/>
  <c r="AG366" i="3" s="1"/>
  <c r="AD366" i="3"/>
  <c r="AE366" i="3" s="1"/>
  <c r="AF366" i="3"/>
  <c r="AG357" i="3" a="1"/>
  <c r="AG357" i="3" s="1"/>
  <c r="AD357" i="3"/>
  <c r="AE357" i="3" s="1"/>
  <c r="AF357" i="3"/>
  <c r="AG348" i="3" a="1"/>
  <c r="AG348" i="3" s="1"/>
  <c r="AD348" i="3"/>
  <c r="AE348" i="3" s="1"/>
  <c r="AF348" i="3"/>
  <c r="AG339" i="3" a="1"/>
  <c r="AG339" i="3" s="1"/>
  <c r="AD339" i="3"/>
  <c r="AE339" i="3" s="1"/>
  <c r="AF339" i="3"/>
  <c r="AG330" i="3" a="1"/>
  <c r="AG330" i="3" s="1"/>
  <c r="AD330" i="3"/>
  <c r="AE330" i="3" s="1"/>
  <c r="AF330" i="3"/>
  <c r="AG321" i="3" a="1"/>
  <c r="AG321" i="3" s="1"/>
  <c r="AD321" i="3"/>
  <c r="AE321" i="3" s="1"/>
  <c r="AF321" i="3"/>
  <c r="AG312" i="3" a="1"/>
  <c r="AG312" i="3" s="1"/>
  <c r="AD312" i="3"/>
  <c r="AE312" i="3" s="1"/>
  <c r="AF312" i="3"/>
  <c r="AG303" i="3" a="1"/>
  <c r="AG303" i="3" s="1"/>
  <c r="AD303" i="3"/>
  <c r="AE303" i="3" s="1"/>
  <c r="AF303" i="3"/>
  <c r="AG294" i="3" a="1"/>
  <c r="AG294" i="3" s="1"/>
  <c r="AD294" i="3"/>
  <c r="AE294" i="3" s="1"/>
  <c r="AF294" i="3"/>
  <c r="AG285" i="3" a="1"/>
  <c r="AG285" i="3" s="1"/>
  <c r="AD285" i="3"/>
  <c r="AE285" i="3" s="1"/>
  <c r="AF285" i="3"/>
  <c r="AG276" i="3" a="1"/>
  <c r="AG276" i="3" s="1"/>
  <c r="AD276" i="3"/>
  <c r="AE276" i="3" s="1"/>
  <c r="AF276" i="3"/>
  <c r="AG267" i="3" a="1"/>
  <c r="AG267" i="3" s="1"/>
  <c r="AD267" i="3"/>
  <c r="AE267" i="3" s="1"/>
  <c r="AF267" i="3"/>
  <c r="AG258" i="3" a="1"/>
  <c r="AG258" i="3" s="1"/>
  <c r="AD258" i="3"/>
  <c r="AE258" i="3" s="1"/>
  <c r="AF258" i="3"/>
  <c r="AG249" i="3" a="1"/>
  <c r="AG249" i="3" s="1"/>
  <c r="AD249" i="3"/>
  <c r="AE249" i="3" s="1"/>
  <c r="AF249" i="3"/>
  <c r="AG240" i="3" a="1"/>
  <c r="AG240" i="3" s="1"/>
  <c r="AD240" i="3"/>
  <c r="AE240" i="3" s="1"/>
  <c r="AF240" i="3"/>
  <c r="AG231" i="3" a="1"/>
  <c r="AG231" i="3" s="1"/>
  <c r="AD231" i="3"/>
  <c r="AE231" i="3" s="1"/>
  <c r="AF231" i="3"/>
  <c r="AG222" i="3" a="1"/>
  <c r="AG222" i="3" s="1"/>
  <c r="AD222" i="3"/>
  <c r="AE222" i="3" s="1"/>
  <c r="AF222" i="3"/>
  <c r="AG213" i="3" a="1"/>
  <c r="AG213" i="3" s="1"/>
  <c r="AD213" i="3"/>
  <c r="AE213" i="3" s="1"/>
  <c r="AF213" i="3"/>
  <c r="AG204" i="3" a="1"/>
  <c r="AG204" i="3" s="1"/>
  <c r="AD204" i="3"/>
  <c r="AE204" i="3" s="1"/>
  <c r="AF204" i="3"/>
  <c r="AG195" i="3" a="1"/>
  <c r="AG195" i="3" s="1"/>
  <c r="AD195" i="3"/>
  <c r="AE195" i="3" s="1"/>
  <c r="AF195" i="3"/>
  <c r="AG186" i="3" a="1"/>
  <c r="AG186" i="3" s="1"/>
  <c r="AD186" i="3"/>
  <c r="AE186" i="3" s="1"/>
  <c r="AF186" i="3"/>
  <c r="AG177" i="3" a="1"/>
  <c r="AG177" i="3" s="1"/>
  <c r="AD177" i="3"/>
  <c r="AE177" i="3" s="1"/>
  <c r="AF177" i="3"/>
  <c r="AG168" i="3" a="1"/>
  <c r="AG168" i="3" s="1"/>
  <c r="AD168" i="3"/>
  <c r="AE168" i="3" s="1"/>
  <c r="AF168" i="3"/>
  <c r="AG159" i="3" a="1"/>
  <c r="AG159" i="3" s="1"/>
  <c r="AD159" i="3"/>
  <c r="AE159" i="3" s="1"/>
  <c r="AF159" i="3"/>
  <c r="AG150" i="3" a="1"/>
  <c r="AG150" i="3" s="1"/>
  <c r="AD150" i="3"/>
  <c r="AE150" i="3" s="1"/>
  <c r="AF150" i="3"/>
  <c r="AG141" i="3" a="1"/>
  <c r="AG141" i="3" s="1"/>
  <c r="AD141" i="3"/>
  <c r="AE141" i="3" s="1"/>
  <c r="AF141" i="3"/>
  <c r="AG132" i="3" a="1"/>
  <c r="AG132" i="3" s="1"/>
  <c r="AD132" i="3"/>
  <c r="AE132" i="3" s="1"/>
  <c r="AF132" i="3"/>
  <c r="AG123" i="3" a="1"/>
  <c r="AG123" i="3" s="1"/>
  <c r="AD123" i="3"/>
  <c r="AE123" i="3" s="1"/>
  <c r="AF123" i="3"/>
  <c r="AG114" i="3" a="1"/>
  <c r="AG114" i="3" s="1"/>
  <c r="AD114" i="3"/>
  <c r="AE114" i="3" s="1"/>
  <c r="AF114" i="3"/>
  <c r="AG484" i="3" a="1"/>
  <c r="AG484" i="3" s="1"/>
  <c r="AD484" i="3"/>
  <c r="AE484" i="3" s="1"/>
  <c r="AF484" i="3"/>
  <c r="AG475" i="3" a="1"/>
  <c r="AG475" i="3" s="1"/>
  <c r="AD475" i="3"/>
  <c r="AE475" i="3" s="1"/>
  <c r="AF475" i="3"/>
  <c r="AG466" i="3" a="1"/>
  <c r="AG466" i="3" s="1"/>
  <c r="AD466" i="3"/>
  <c r="AE466" i="3" s="1"/>
  <c r="AF466" i="3"/>
  <c r="AG457" i="3" a="1"/>
  <c r="AG457" i="3" s="1"/>
  <c r="AD457" i="3"/>
  <c r="AE457" i="3" s="1"/>
  <c r="AF457" i="3"/>
  <c r="AG448" i="3" a="1"/>
  <c r="AG448" i="3" s="1"/>
  <c r="AD448" i="3"/>
  <c r="AE448" i="3" s="1"/>
  <c r="AF448" i="3"/>
  <c r="AG439" i="3" a="1"/>
  <c r="AG439" i="3" s="1"/>
  <c r="AD439" i="3"/>
  <c r="AE439" i="3" s="1"/>
  <c r="AF439" i="3"/>
  <c r="AG430" i="3" a="1"/>
  <c r="AG430" i="3" s="1"/>
  <c r="AD430" i="3"/>
  <c r="AE430" i="3" s="1"/>
  <c r="AF430" i="3"/>
  <c r="AG421" i="3" a="1"/>
  <c r="AG421" i="3" s="1"/>
  <c r="AD421" i="3"/>
  <c r="AE421" i="3" s="1"/>
  <c r="AF421" i="3"/>
  <c r="AG412" i="3" a="1"/>
  <c r="AG412" i="3" s="1"/>
  <c r="AD412" i="3"/>
  <c r="AE412" i="3" s="1"/>
  <c r="AF412" i="3"/>
  <c r="AG403" i="3" a="1"/>
  <c r="AG403" i="3" s="1"/>
  <c r="AD403" i="3"/>
  <c r="AE403" i="3" s="1"/>
  <c r="AF403" i="3"/>
  <c r="AG394" i="3" a="1"/>
  <c r="AG394" i="3" s="1"/>
  <c r="AD394" i="3"/>
  <c r="AE394" i="3" s="1"/>
  <c r="AF394" i="3"/>
  <c r="AG385" i="3" a="1"/>
  <c r="AG385" i="3" s="1"/>
  <c r="AD385" i="3"/>
  <c r="AE385" i="3" s="1"/>
  <c r="AF385" i="3"/>
  <c r="AG376" i="3" a="1"/>
  <c r="AG376" i="3" s="1"/>
  <c r="AD376" i="3"/>
  <c r="AE376" i="3" s="1"/>
  <c r="AF376" i="3"/>
  <c r="AG367" i="3" a="1"/>
  <c r="AG367" i="3" s="1"/>
  <c r="AD367" i="3"/>
  <c r="AE367" i="3" s="1"/>
  <c r="AF367" i="3"/>
  <c r="AG358" i="3" a="1"/>
  <c r="AG358" i="3" s="1"/>
  <c r="AD358" i="3"/>
  <c r="AE358" i="3" s="1"/>
  <c r="AF358" i="3"/>
  <c r="AG349" i="3" a="1"/>
  <c r="AG349" i="3" s="1"/>
  <c r="AD349" i="3"/>
  <c r="AE349" i="3" s="1"/>
  <c r="AF349" i="3"/>
  <c r="AG340" i="3" a="1"/>
  <c r="AG340" i="3" s="1"/>
  <c r="AD340" i="3"/>
  <c r="AE340" i="3" s="1"/>
  <c r="AF340" i="3"/>
  <c r="AG331" i="3" a="1"/>
  <c r="AG331" i="3" s="1"/>
  <c r="AD331" i="3"/>
  <c r="AE331" i="3" s="1"/>
  <c r="AF331" i="3"/>
  <c r="AG322" i="3" a="1"/>
  <c r="AG322" i="3" s="1"/>
  <c r="AD322" i="3"/>
  <c r="AE322" i="3" s="1"/>
  <c r="AF322" i="3"/>
  <c r="AG313" i="3" a="1"/>
  <c r="AG313" i="3" s="1"/>
  <c r="AD313" i="3"/>
  <c r="AE313" i="3" s="1"/>
  <c r="AF313" i="3"/>
  <c r="AG304" i="3" a="1"/>
  <c r="AG304" i="3" s="1"/>
  <c r="AD304" i="3"/>
  <c r="AE304" i="3" s="1"/>
  <c r="AF304" i="3"/>
  <c r="AG295" i="3" a="1"/>
  <c r="AG295" i="3" s="1"/>
  <c r="AD295" i="3"/>
  <c r="AE295" i="3" s="1"/>
  <c r="AF295" i="3"/>
  <c r="AG286" i="3" a="1"/>
  <c r="AG286" i="3" s="1"/>
  <c r="AD286" i="3"/>
  <c r="AE286" i="3" s="1"/>
  <c r="AF286" i="3"/>
  <c r="AG277" i="3" a="1"/>
  <c r="AG277" i="3" s="1"/>
  <c r="AD277" i="3"/>
  <c r="AE277" i="3" s="1"/>
  <c r="AF277" i="3"/>
  <c r="AG268" i="3" a="1"/>
  <c r="AG268" i="3" s="1"/>
  <c r="AD268" i="3"/>
  <c r="AE268" i="3" s="1"/>
  <c r="AF268" i="3"/>
  <c r="AG259" i="3" a="1"/>
  <c r="AG259" i="3" s="1"/>
  <c r="AD259" i="3"/>
  <c r="AE259" i="3" s="1"/>
  <c r="AF259" i="3"/>
  <c r="AG250" i="3" a="1"/>
  <c r="AG250" i="3" s="1"/>
  <c r="AD250" i="3"/>
  <c r="AE250" i="3" s="1"/>
  <c r="AF250" i="3"/>
  <c r="AG241" i="3" a="1"/>
  <c r="AG241" i="3" s="1"/>
  <c r="AD241" i="3"/>
  <c r="AE241" i="3" s="1"/>
  <c r="AF241" i="3"/>
  <c r="AG232" i="3" a="1"/>
  <c r="AG232" i="3" s="1"/>
  <c r="AD232" i="3"/>
  <c r="AE232" i="3" s="1"/>
  <c r="AF232" i="3"/>
  <c r="AG223" i="3" a="1"/>
  <c r="AG223" i="3" s="1"/>
  <c r="AD223" i="3"/>
  <c r="AE223" i="3" s="1"/>
  <c r="AF223" i="3"/>
  <c r="AG214" i="3" a="1"/>
  <c r="AG214" i="3" s="1"/>
  <c r="AD214" i="3"/>
  <c r="AE214" i="3" s="1"/>
  <c r="AF214" i="3"/>
  <c r="AG205" i="3" a="1"/>
  <c r="AG205" i="3" s="1"/>
  <c r="AD205" i="3"/>
  <c r="AE205" i="3" s="1"/>
  <c r="AF205" i="3"/>
  <c r="AG196" i="3" a="1"/>
  <c r="AG196" i="3" s="1"/>
  <c r="AD196" i="3"/>
  <c r="AE196" i="3" s="1"/>
  <c r="AF196" i="3"/>
  <c r="AG187" i="3" a="1"/>
  <c r="AG187" i="3" s="1"/>
  <c r="AD187" i="3"/>
  <c r="AE187" i="3" s="1"/>
  <c r="AF187" i="3"/>
  <c r="AG178" i="3" a="1"/>
  <c r="AG178" i="3" s="1"/>
  <c r="AD178" i="3"/>
  <c r="AE178" i="3" s="1"/>
  <c r="AF178" i="3"/>
  <c r="AG169" i="3" a="1"/>
  <c r="AG169" i="3" s="1"/>
  <c r="AD169" i="3"/>
  <c r="AE169" i="3" s="1"/>
  <c r="AF169" i="3"/>
  <c r="AG160" i="3" a="1"/>
  <c r="AG160" i="3" s="1"/>
  <c r="AD160" i="3"/>
  <c r="AE160" i="3" s="1"/>
  <c r="AF160" i="3"/>
  <c r="AG151" i="3" a="1"/>
  <c r="AG151" i="3" s="1"/>
  <c r="AD151" i="3"/>
  <c r="AE151" i="3" s="1"/>
  <c r="AF151" i="3"/>
  <c r="AG142" i="3" a="1"/>
  <c r="AG142" i="3" s="1"/>
  <c r="AD142" i="3"/>
  <c r="AE142" i="3" s="1"/>
  <c r="AF142" i="3"/>
  <c r="AG133" i="3" a="1"/>
  <c r="AG133" i="3" s="1"/>
  <c r="AD133" i="3"/>
  <c r="AE133" i="3" s="1"/>
  <c r="AF133" i="3"/>
  <c r="AG124" i="3" a="1"/>
  <c r="AG124" i="3" s="1"/>
  <c r="AD124" i="3"/>
  <c r="AE124" i="3" s="1"/>
  <c r="AF124" i="3"/>
  <c r="AG115" i="3" a="1"/>
  <c r="AG115" i="3" s="1"/>
  <c r="AD115" i="3"/>
  <c r="AE115" i="3" s="1"/>
  <c r="AF115" i="3"/>
  <c r="AG632" i="3" a="1"/>
  <c r="AG632" i="3" s="1"/>
  <c r="AD632" i="3"/>
  <c r="AE632" i="3" s="1"/>
  <c r="AF632" i="3"/>
  <c r="AG587" i="3" a="1"/>
  <c r="AG587" i="3" s="1"/>
  <c r="AD587" i="3"/>
  <c r="AE587" i="3" s="1"/>
  <c r="AF587" i="3"/>
  <c r="AG578" i="3" a="1"/>
  <c r="AG578" i="3" s="1"/>
  <c r="AD578" i="3"/>
  <c r="AE578" i="3" s="1"/>
  <c r="AF578" i="3"/>
  <c r="AG560" i="3" a="1"/>
  <c r="AG560" i="3" s="1"/>
  <c r="AD560" i="3"/>
  <c r="AE560" i="3" s="1"/>
  <c r="AF560" i="3"/>
  <c r="AG539" i="3" a="1"/>
  <c r="AG539" i="3" s="1"/>
  <c r="AD539" i="3"/>
  <c r="AE539" i="3" s="1"/>
  <c r="AF539" i="3"/>
  <c r="AG509" i="3" a="1"/>
  <c r="AG509" i="3" s="1"/>
  <c r="AD509" i="3"/>
  <c r="AE509" i="3" s="1"/>
  <c r="AF509" i="3"/>
  <c r="AG497" i="3" a="1"/>
  <c r="AG497" i="3" s="1"/>
  <c r="AD497" i="3"/>
  <c r="AE497" i="3" s="1"/>
  <c r="AF497" i="3"/>
  <c r="AG482" i="3" a="1"/>
  <c r="AG482" i="3" s="1"/>
  <c r="AD482" i="3"/>
  <c r="AE482" i="3" s="1"/>
  <c r="AF482" i="3"/>
  <c r="AG467" i="3" a="1"/>
  <c r="AG467" i="3" s="1"/>
  <c r="AD467" i="3"/>
  <c r="AE467" i="3" s="1"/>
  <c r="AF467" i="3"/>
  <c r="AG627" i="3" a="1"/>
  <c r="AG627" i="3" s="1"/>
  <c r="AD627" i="3"/>
  <c r="AE627" i="3" s="1"/>
  <c r="AF627" i="3"/>
  <c r="AG618" i="3" a="1"/>
  <c r="AG618" i="3" s="1"/>
  <c r="AD618" i="3"/>
  <c r="AE618" i="3" s="1"/>
  <c r="AF618" i="3"/>
  <c r="AG609" i="3" a="1"/>
  <c r="AG609" i="3" s="1"/>
  <c r="AD609" i="3"/>
  <c r="AE609" i="3" s="1"/>
  <c r="AF609" i="3"/>
  <c r="AG600" i="3" a="1"/>
  <c r="AG600" i="3" s="1"/>
  <c r="AD600" i="3"/>
  <c r="AE600" i="3" s="1"/>
  <c r="AF600" i="3"/>
  <c r="AG591" i="3" a="1"/>
  <c r="AG591" i="3" s="1"/>
  <c r="AD591" i="3"/>
  <c r="AE591" i="3" s="1"/>
  <c r="AF591" i="3"/>
  <c r="AG582" i="3" a="1"/>
  <c r="AG582" i="3" s="1"/>
  <c r="AD582" i="3"/>
  <c r="AE582" i="3" s="1"/>
  <c r="AF582" i="3"/>
  <c r="AG573" i="3" a="1"/>
  <c r="AG573" i="3" s="1"/>
  <c r="AD573" i="3"/>
  <c r="AE573" i="3" s="1"/>
  <c r="AF573" i="3"/>
  <c r="AG564" i="3" a="1"/>
  <c r="AG564" i="3" s="1"/>
  <c r="AD564" i="3"/>
  <c r="AE564" i="3" s="1"/>
  <c r="AF564" i="3"/>
  <c r="AG555" i="3" a="1"/>
  <c r="AG555" i="3" s="1"/>
  <c r="AD555" i="3"/>
  <c r="AE555" i="3" s="1"/>
  <c r="AF555" i="3"/>
  <c r="AG546" i="3" a="1"/>
  <c r="AG546" i="3" s="1"/>
  <c r="AD546" i="3"/>
  <c r="AE546" i="3" s="1"/>
  <c r="AF546" i="3"/>
  <c r="AG537" i="3" a="1"/>
  <c r="AG537" i="3" s="1"/>
  <c r="AD537" i="3"/>
  <c r="AE537" i="3" s="1"/>
  <c r="AF537" i="3"/>
  <c r="AG528" i="3" a="1"/>
  <c r="AG528" i="3" s="1"/>
  <c r="AD528" i="3"/>
  <c r="AE528" i="3" s="1"/>
  <c r="AF528" i="3"/>
  <c r="AG519" i="3" a="1"/>
  <c r="AG519" i="3" s="1"/>
  <c r="AD519" i="3"/>
  <c r="AE519" i="3" s="1"/>
  <c r="AF519" i="3"/>
  <c r="AG510" i="3" a="1"/>
  <c r="AG510" i="3" s="1"/>
  <c r="AD510" i="3"/>
  <c r="AE510" i="3" s="1"/>
  <c r="AF510" i="3"/>
  <c r="AG501" i="3" a="1"/>
  <c r="AG501" i="3" s="1"/>
  <c r="AD501" i="3"/>
  <c r="AE501" i="3" s="1"/>
  <c r="AF501" i="3"/>
  <c r="AG458" i="3" a="1"/>
  <c r="AG458" i="3" s="1"/>
  <c r="AD458" i="3"/>
  <c r="AE458" i="3" s="1"/>
  <c r="AF458" i="3"/>
  <c r="AG449" i="3" a="1"/>
  <c r="AG449" i="3" s="1"/>
  <c r="AD449" i="3"/>
  <c r="AE449" i="3" s="1"/>
  <c r="AF449" i="3"/>
  <c r="AG440" i="3" a="1"/>
  <c r="AG440" i="3" s="1"/>
  <c r="AD440" i="3"/>
  <c r="AE440" i="3" s="1"/>
  <c r="AF440" i="3"/>
  <c r="AG431" i="3" a="1"/>
  <c r="AG431" i="3" s="1"/>
  <c r="AD431" i="3"/>
  <c r="AE431" i="3" s="1"/>
  <c r="AF431" i="3"/>
  <c r="AG422" i="3" a="1"/>
  <c r="AG422" i="3" s="1"/>
  <c r="AD422" i="3"/>
  <c r="AE422" i="3" s="1"/>
  <c r="AF422" i="3"/>
  <c r="AG413" i="3" a="1"/>
  <c r="AG413" i="3" s="1"/>
  <c r="AD413" i="3"/>
  <c r="AE413" i="3" s="1"/>
  <c r="AF413" i="3"/>
  <c r="AG404" i="3" a="1"/>
  <c r="AG404" i="3" s="1"/>
  <c r="AD404" i="3"/>
  <c r="AE404" i="3" s="1"/>
  <c r="AF404" i="3"/>
  <c r="AG395" i="3" a="1"/>
  <c r="AG395" i="3" s="1"/>
  <c r="AD395" i="3"/>
  <c r="AE395" i="3" s="1"/>
  <c r="AF395" i="3"/>
  <c r="AG386" i="3" a="1"/>
  <c r="AG386" i="3" s="1"/>
  <c r="AD386" i="3"/>
  <c r="AE386" i="3" s="1"/>
  <c r="AF386" i="3"/>
  <c r="AG377" i="3" a="1"/>
  <c r="AG377" i="3" s="1"/>
  <c r="AD377" i="3"/>
  <c r="AE377" i="3" s="1"/>
  <c r="AF377" i="3"/>
  <c r="AG368" i="3" a="1"/>
  <c r="AG368" i="3" s="1"/>
  <c r="AD368" i="3"/>
  <c r="AE368" i="3" s="1"/>
  <c r="AF368" i="3"/>
  <c r="AG359" i="3" a="1"/>
  <c r="AG359" i="3" s="1"/>
  <c r="AD359" i="3"/>
  <c r="AE359" i="3" s="1"/>
  <c r="AF359" i="3"/>
  <c r="AG350" i="3" a="1"/>
  <c r="AG350" i="3" s="1"/>
  <c r="AD350" i="3"/>
  <c r="AE350" i="3" s="1"/>
  <c r="AF350" i="3"/>
  <c r="AG341" i="3" a="1"/>
  <c r="AG341" i="3" s="1"/>
  <c r="AD341" i="3"/>
  <c r="AE341" i="3" s="1"/>
  <c r="AF341" i="3"/>
  <c r="AG332" i="3" a="1"/>
  <c r="AG332" i="3" s="1"/>
  <c r="AD332" i="3"/>
  <c r="AE332" i="3" s="1"/>
  <c r="AF332" i="3"/>
  <c r="AG323" i="3" a="1"/>
  <c r="AG323" i="3" s="1"/>
  <c r="AD323" i="3"/>
  <c r="AE323" i="3" s="1"/>
  <c r="AF323" i="3"/>
  <c r="AG314" i="3" a="1"/>
  <c r="AG314" i="3" s="1"/>
  <c r="AD314" i="3"/>
  <c r="AE314" i="3" s="1"/>
  <c r="AF314" i="3"/>
  <c r="AG305" i="3" a="1"/>
  <c r="AG305" i="3" s="1"/>
  <c r="AD305" i="3"/>
  <c r="AE305" i="3" s="1"/>
  <c r="AF305" i="3"/>
  <c r="AG296" i="3" a="1"/>
  <c r="AG296" i="3" s="1"/>
  <c r="AD296" i="3"/>
  <c r="AE296" i="3" s="1"/>
  <c r="AF296" i="3"/>
  <c r="AG287" i="3" a="1"/>
  <c r="AG287" i="3" s="1"/>
  <c r="AD287" i="3"/>
  <c r="AE287" i="3" s="1"/>
  <c r="AF287" i="3"/>
  <c r="AG278" i="3" a="1"/>
  <c r="AG278" i="3" s="1"/>
  <c r="AD278" i="3"/>
  <c r="AE278" i="3" s="1"/>
  <c r="AF278" i="3"/>
  <c r="AG269" i="3" a="1"/>
  <c r="AG269" i="3" s="1"/>
  <c r="AD269" i="3"/>
  <c r="AE269" i="3" s="1"/>
  <c r="AF269" i="3"/>
  <c r="AG260" i="3" a="1"/>
  <c r="AG260" i="3" s="1"/>
  <c r="AD260" i="3"/>
  <c r="AE260" i="3" s="1"/>
  <c r="AF260" i="3"/>
  <c r="AG251" i="3" a="1"/>
  <c r="AG251" i="3" s="1"/>
  <c r="AD251" i="3"/>
  <c r="AE251" i="3" s="1"/>
  <c r="AF251" i="3"/>
  <c r="AG242" i="3" a="1"/>
  <c r="AG242" i="3" s="1"/>
  <c r="AD242" i="3"/>
  <c r="AE242" i="3" s="1"/>
  <c r="AF242" i="3"/>
  <c r="AG233" i="3" a="1"/>
  <c r="AG233" i="3" s="1"/>
  <c r="AD233" i="3"/>
  <c r="AE233" i="3" s="1"/>
  <c r="AF233" i="3"/>
  <c r="AG224" i="3" a="1"/>
  <c r="AG224" i="3" s="1"/>
  <c r="AD224" i="3"/>
  <c r="AE224" i="3" s="1"/>
  <c r="AF224" i="3"/>
  <c r="AG215" i="3" a="1"/>
  <c r="AG215" i="3" s="1"/>
  <c r="AD215" i="3"/>
  <c r="AE215" i="3" s="1"/>
  <c r="AF215" i="3"/>
  <c r="AG206" i="3" a="1"/>
  <c r="AG206" i="3" s="1"/>
  <c r="AD206" i="3"/>
  <c r="AE206" i="3" s="1"/>
  <c r="AF206" i="3"/>
  <c r="AG197" i="3" a="1"/>
  <c r="AG197" i="3" s="1"/>
  <c r="AD197" i="3"/>
  <c r="AE197" i="3" s="1"/>
  <c r="AF197" i="3"/>
  <c r="AG188" i="3" a="1"/>
  <c r="AG188" i="3" s="1"/>
  <c r="AD188" i="3"/>
  <c r="AE188" i="3" s="1"/>
  <c r="AF188" i="3"/>
  <c r="AG179" i="3" a="1"/>
  <c r="AG179" i="3" s="1"/>
  <c r="AD179" i="3"/>
  <c r="AE179" i="3" s="1"/>
  <c r="AF179" i="3"/>
  <c r="AG170" i="3" a="1"/>
  <c r="AG170" i="3" s="1"/>
  <c r="AD170" i="3"/>
  <c r="AE170" i="3" s="1"/>
  <c r="AF170" i="3"/>
  <c r="AG161" i="3" a="1"/>
  <c r="AG161" i="3" s="1"/>
  <c r="AD161" i="3"/>
  <c r="AE161" i="3" s="1"/>
  <c r="AF161" i="3"/>
  <c r="AG152" i="3" a="1"/>
  <c r="AG152" i="3" s="1"/>
  <c r="AD152" i="3"/>
  <c r="AE152" i="3" s="1"/>
  <c r="AF152" i="3"/>
  <c r="AG143" i="3" a="1"/>
  <c r="AG143" i="3" s="1"/>
  <c r="AD143" i="3"/>
  <c r="AE143" i="3" s="1"/>
  <c r="AF143" i="3"/>
  <c r="AG134" i="3" a="1"/>
  <c r="AG134" i="3" s="1"/>
  <c r="AD134" i="3"/>
  <c r="AE134" i="3" s="1"/>
  <c r="AF134" i="3"/>
  <c r="AG125" i="3" a="1"/>
  <c r="AG125" i="3" s="1"/>
  <c r="AD125" i="3"/>
  <c r="AE125" i="3" s="1"/>
  <c r="AF125" i="3"/>
  <c r="AG116" i="3" a="1"/>
  <c r="AG116" i="3" s="1"/>
  <c r="AD116" i="3"/>
  <c r="AE116" i="3" s="1"/>
  <c r="AF116" i="3"/>
  <c r="AG635" i="3" a="1"/>
  <c r="AG635" i="3" s="1"/>
  <c r="AD635" i="3"/>
  <c r="AE635" i="3" s="1"/>
  <c r="AF635" i="3"/>
  <c r="AG620" i="3" a="1"/>
  <c r="AG620" i="3" s="1"/>
  <c r="AD620" i="3"/>
  <c r="AE620" i="3" s="1"/>
  <c r="AF620" i="3"/>
  <c r="AG611" i="3" a="1"/>
  <c r="AG611" i="3" s="1"/>
  <c r="AD611" i="3"/>
  <c r="AE611" i="3" s="1"/>
  <c r="AF611" i="3"/>
  <c r="AG599" i="3" a="1"/>
  <c r="AG599" i="3" s="1"/>
  <c r="AD599" i="3"/>
  <c r="AE599" i="3" s="1"/>
  <c r="AF599" i="3"/>
  <c r="AG590" i="3" a="1"/>
  <c r="AG590" i="3" s="1"/>
  <c r="AD590" i="3"/>
  <c r="AE590" i="3" s="1"/>
  <c r="AF590" i="3"/>
  <c r="AG566" i="3" a="1"/>
  <c r="AG566" i="3" s="1"/>
  <c r="AD566" i="3"/>
  <c r="AE566" i="3" s="1"/>
  <c r="AF566" i="3"/>
  <c r="AG551" i="3" a="1"/>
  <c r="AG551" i="3" s="1"/>
  <c r="AD551" i="3"/>
  <c r="AE551" i="3" s="1"/>
  <c r="AF551" i="3"/>
  <c r="AG530" i="3" a="1"/>
  <c r="AG530" i="3" s="1"/>
  <c r="AD530" i="3"/>
  <c r="AE530" i="3" s="1"/>
  <c r="AF530" i="3"/>
  <c r="AG521" i="3" a="1"/>
  <c r="AG521" i="3" s="1"/>
  <c r="AD521" i="3"/>
  <c r="AE521" i="3" s="1"/>
  <c r="AF521" i="3"/>
  <c r="AG506" i="3" a="1"/>
  <c r="AG506" i="3" s="1"/>
  <c r="AD506" i="3"/>
  <c r="AE506" i="3" s="1"/>
  <c r="AF506" i="3"/>
  <c r="AG476" i="3" a="1"/>
  <c r="AG476" i="3" s="1"/>
  <c r="AD476" i="3"/>
  <c r="AE476" i="3" s="1"/>
  <c r="AF476" i="3"/>
  <c r="AG628" i="3" a="1"/>
  <c r="AG628" i="3" s="1"/>
  <c r="AD628" i="3"/>
  <c r="AE628" i="3" s="1"/>
  <c r="AF628" i="3"/>
  <c r="AG619" i="3" a="1"/>
  <c r="AG619" i="3" s="1"/>
  <c r="AD619" i="3"/>
  <c r="AE619" i="3" s="1"/>
  <c r="AF619" i="3"/>
  <c r="AG610" i="3" a="1"/>
  <c r="AG610" i="3" s="1"/>
  <c r="AD610" i="3"/>
  <c r="AE610" i="3" s="1"/>
  <c r="AF610" i="3"/>
  <c r="AG601" i="3" a="1"/>
  <c r="AG601" i="3" s="1"/>
  <c r="AD601" i="3"/>
  <c r="AE601" i="3" s="1"/>
  <c r="AF601" i="3"/>
  <c r="AG592" i="3" a="1"/>
  <c r="AG592" i="3" s="1"/>
  <c r="AD592" i="3"/>
  <c r="AE592" i="3" s="1"/>
  <c r="AF592" i="3"/>
  <c r="AG583" i="3" a="1"/>
  <c r="AG583" i="3" s="1"/>
  <c r="AD583" i="3"/>
  <c r="AE583" i="3" s="1"/>
  <c r="AF583" i="3"/>
  <c r="AG574" i="3" a="1"/>
  <c r="AG574" i="3" s="1"/>
  <c r="AD574" i="3"/>
  <c r="AE574" i="3" s="1"/>
  <c r="AF574" i="3"/>
  <c r="AG565" i="3" a="1"/>
  <c r="AG565" i="3" s="1"/>
  <c r="AD565" i="3"/>
  <c r="AE565" i="3" s="1"/>
  <c r="AF565" i="3"/>
  <c r="AG556" i="3" a="1"/>
  <c r="AG556" i="3" s="1"/>
  <c r="AD556" i="3"/>
  <c r="AE556" i="3" s="1"/>
  <c r="AF556" i="3"/>
  <c r="AG547" i="3" a="1"/>
  <c r="AG547" i="3" s="1"/>
  <c r="AD547" i="3"/>
  <c r="AE547" i="3" s="1"/>
  <c r="AF547" i="3"/>
  <c r="AG538" i="3" a="1"/>
  <c r="AG538" i="3" s="1"/>
  <c r="AD538" i="3"/>
  <c r="AE538" i="3" s="1"/>
  <c r="AF538" i="3"/>
  <c r="AG529" i="3" a="1"/>
  <c r="AG529" i="3" s="1"/>
  <c r="AD529" i="3"/>
  <c r="AE529" i="3" s="1"/>
  <c r="AF529" i="3"/>
  <c r="AG520" i="3" a="1"/>
  <c r="AG520" i="3" s="1"/>
  <c r="AD520" i="3"/>
  <c r="AE520" i="3" s="1"/>
  <c r="AF520" i="3"/>
  <c r="AG511" i="3" a="1"/>
  <c r="AG511" i="3" s="1"/>
  <c r="AD511" i="3"/>
  <c r="AE511" i="3" s="1"/>
  <c r="AF511" i="3"/>
  <c r="AG502" i="3" a="1"/>
  <c r="AG502" i="3" s="1"/>
  <c r="AD502" i="3"/>
  <c r="AE502" i="3" s="1"/>
  <c r="AF502" i="3"/>
  <c r="AG493" i="3" a="1"/>
  <c r="AG493" i="3" s="1"/>
  <c r="AD493" i="3"/>
  <c r="AE493" i="3" s="1"/>
  <c r="AF493" i="3"/>
  <c r="AG489" i="3" a="1"/>
  <c r="AG489" i="3" s="1"/>
  <c r="AD489" i="3"/>
  <c r="AE489" i="3" s="1"/>
  <c r="AF489" i="3"/>
  <c r="AG480" i="3" a="1"/>
  <c r="AG480" i="3" s="1"/>
  <c r="AD480" i="3"/>
  <c r="AE480" i="3" s="1"/>
  <c r="AF480" i="3"/>
  <c r="AG471" i="3" a="1"/>
  <c r="AG471" i="3" s="1"/>
  <c r="AD471" i="3"/>
  <c r="AE471" i="3" s="1"/>
  <c r="AF471" i="3"/>
  <c r="AG462" i="3" a="1"/>
  <c r="AG462" i="3" s="1"/>
  <c r="AD462" i="3"/>
  <c r="AE462" i="3" s="1"/>
  <c r="AF462" i="3"/>
  <c r="AG453" i="3" a="1"/>
  <c r="AG453" i="3" s="1"/>
  <c r="AD453" i="3"/>
  <c r="AE453" i="3" s="1"/>
  <c r="AF453" i="3"/>
  <c r="AG444" i="3" a="1"/>
  <c r="AG444" i="3" s="1"/>
  <c r="AD444" i="3"/>
  <c r="AE444" i="3" s="1"/>
  <c r="AF444" i="3"/>
  <c r="AG435" i="3" a="1"/>
  <c r="AG435" i="3" s="1"/>
  <c r="AD435" i="3"/>
  <c r="AE435" i="3" s="1"/>
  <c r="AF435" i="3"/>
  <c r="AG426" i="3" a="1"/>
  <c r="AG426" i="3" s="1"/>
  <c r="AD426" i="3"/>
  <c r="AE426" i="3" s="1"/>
  <c r="AF426" i="3"/>
  <c r="AG417" i="3" a="1"/>
  <c r="AG417" i="3" s="1"/>
  <c r="AD417" i="3"/>
  <c r="AE417" i="3" s="1"/>
  <c r="AF417" i="3"/>
  <c r="AG408" i="3" a="1"/>
  <c r="AG408" i="3" s="1"/>
  <c r="AD408" i="3"/>
  <c r="AE408" i="3" s="1"/>
  <c r="AF408" i="3"/>
  <c r="AG399" i="3" a="1"/>
  <c r="AG399" i="3" s="1"/>
  <c r="AD399" i="3"/>
  <c r="AE399" i="3" s="1"/>
  <c r="AF399" i="3"/>
  <c r="AG390" i="3" a="1"/>
  <c r="AG390" i="3" s="1"/>
  <c r="AD390" i="3"/>
  <c r="AE390" i="3" s="1"/>
  <c r="AF390" i="3"/>
  <c r="AG381" i="3" a="1"/>
  <c r="AG381" i="3" s="1"/>
  <c r="AD381" i="3"/>
  <c r="AE381" i="3" s="1"/>
  <c r="AF381" i="3"/>
  <c r="AG372" i="3" a="1"/>
  <c r="AG372" i="3" s="1"/>
  <c r="AD372" i="3"/>
  <c r="AE372" i="3" s="1"/>
  <c r="AF372" i="3"/>
  <c r="AG363" i="3" a="1"/>
  <c r="AG363" i="3" s="1"/>
  <c r="AD363" i="3"/>
  <c r="AE363" i="3" s="1"/>
  <c r="AF363" i="3"/>
  <c r="AG354" i="3" a="1"/>
  <c r="AG354" i="3" s="1"/>
  <c r="AD354" i="3"/>
  <c r="AE354" i="3" s="1"/>
  <c r="AF354" i="3"/>
  <c r="AG345" i="3" a="1"/>
  <c r="AG345" i="3" s="1"/>
  <c r="AD345" i="3"/>
  <c r="AE345" i="3" s="1"/>
  <c r="AF345" i="3"/>
  <c r="AG336" i="3" a="1"/>
  <c r="AG336" i="3" s="1"/>
  <c r="AD336" i="3"/>
  <c r="AE336" i="3" s="1"/>
  <c r="AF336" i="3"/>
  <c r="AG327" i="3" a="1"/>
  <c r="AG327" i="3" s="1"/>
  <c r="AD327" i="3"/>
  <c r="AE327" i="3" s="1"/>
  <c r="AF327" i="3"/>
  <c r="AG318" i="3" a="1"/>
  <c r="AG318" i="3" s="1"/>
  <c r="AD318" i="3"/>
  <c r="AE318" i="3" s="1"/>
  <c r="AF318" i="3"/>
  <c r="AG309" i="3" a="1"/>
  <c r="AG309" i="3" s="1"/>
  <c r="AD309" i="3"/>
  <c r="AE309" i="3" s="1"/>
  <c r="AF309" i="3"/>
  <c r="AG300" i="3" a="1"/>
  <c r="AG300" i="3" s="1"/>
  <c r="AD300" i="3"/>
  <c r="AE300" i="3" s="1"/>
  <c r="AF300" i="3"/>
  <c r="AG291" i="3" a="1"/>
  <c r="AG291" i="3" s="1"/>
  <c r="AD291" i="3"/>
  <c r="AE291" i="3" s="1"/>
  <c r="AF291" i="3"/>
  <c r="AG282" i="3" a="1"/>
  <c r="AG282" i="3" s="1"/>
  <c r="AD282" i="3"/>
  <c r="AE282" i="3" s="1"/>
  <c r="AF282" i="3"/>
  <c r="AG273" i="3" a="1"/>
  <c r="AG273" i="3" s="1"/>
  <c r="AD273" i="3"/>
  <c r="AE273" i="3" s="1"/>
  <c r="AF273" i="3"/>
  <c r="AG264" i="3" a="1"/>
  <c r="AG264" i="3" s="1"/>
  <c r="AD264" i="3"/>
  <c r="AE264" i="3" s="1"/>
  <c r="AF264" i="3"/>
  <c r="AG255" i="3" a="1"/>
  <c r="AG255" i="3" s="1"/>
  <c r="AD255" i="3"/>
  <c r="AE255" i="3" s="1"/>
  <c r="AF255" i="3"/>
  <c r="AG246" i="3" a="1"/>
  <c r="AG246" i="3" s="1"/>
  <c r="AD246" i="3"/>
  <c r="AE246" i="3" s="1"/>
  <c r="AF246" i="3"/>
  <c r="AG237" i="3" a="1"/>
  <c r="AG237" i="3" s="1"/>
  <c r="AD237" i="3"/>
  <c r="AE237" i="3" s="1"/>
  <c r="AF237" i="3"/>
  <c r="AG228" i="3" a="1"/>
  <c r="AG228" i="3" s="1"/>
  <c r="AD228" i="3"/>
  <c r="AE228" i="3" s="1"/>
  <c r="AF228" i="3"/>
  <c r="AG219" i="3" a="1"/>
  <c r="AG219" i="3" s="1"/>
  <c r="AD219" i="3"/>
  <c r="AE219" i="3" s="1"/>
  <c r="AF219" i="3"/>
  <c r="AG210" i="3" a="1"/>
  <c r="AG210" i="3" s="1"/>
  <c r="AD210" i="3"/>
  <c r="AE210" i="3" s="1"/>
  <c r="AF210" i="3"/>
  <c r="AG201" i="3" a="1"/>
  <c r="AG201" i="3" s="1"/>
  <c r="AD201" i="3"/>
  <c r="AE201" i="3" s="1"/>
  <c r="AF201" i="3"/>
  <c r="AG192" i="3" a="1"/>
  <c r="AG192" i="3" s="1"/>
  <c r="AD192" i="3"/>
  <c r="AE192" i="3" s="1"/>
  <c r="AF192" i="3"/>
  <c r="AG183" i="3" a="1"/>
  <c r="AG183" i="3" s="1"/>
  <c r="AD183" i="3"/>
  <c r="AE183" i="3" s="1"/>
  <c r="AF183" i="3"/>
  <c r="AG174" i="3" a="1"/>
  <c r="AG174" i="3" s="1"/>
  <c r="AD174" i="3"/>
  <c r="AE174" i="3" s="1"/>
  <c r="AF174" i="3"/>
  <c r="AG165" i="3" a="1"/>
  <c r="AG165" i="3" s="1"/>
  <c r="AD165" i="3"/>
  <c r="AE165" i="3" s="1"/>
  <c r="AF165" i="3"/>
  <c r="AG156" i="3" a="1"/>
  <c r="AG156" i="3" s="1"/>
  <c r="AD156" i="3"/>
  <c r="AE156" i="3" s="1"/>
  <c r="AF156" i="3"/>
  <c r="AG147" i="3" a="1"/>
  <c r="AG147" i="3" s="1"/>
  <c r="AD147" i="3"/>
  <c r="AE147" i="3" s="1"/>
  <c r="AF147" i="3"/>
  <c r="AG138" i="3" a="1"/>
  <c r="AG138" i="3" s="1"/>
  <c r="AD138" i="3"/>
  <c r="AE138" i="3" s="1"/>
  <c r="AF138" i="3"/>
  <c r="AG129" i="3" a="1"/>
  <c r="AG129" i="3" s="1"/>
  <c r="AD129" i="3"/>
  <c r="AE129" i="3" s="1"/>
  <c r="AF129" i="3"/>
  <c r="AG120" i="3" a="1"/>
  <c r="AG120" i="3" s="1"/>
  <c r="AD120" i="3"/>
  <c r="AE120" i="3" s="1"/>
  <c r="AF120" i="3"/>
  <c r="AG111" i="3" a="1"/>
  <c r="AG111" i="3" s="1"/>
  <c r="AD111" i="3"/>
  <c r="AE111" i="3" s="1"/>
  <c r="AF111" i="3"/>
  <c r="AG481" i="3" a="1"/>
  <c r="AG481" i="3" s="1"/>
  <c r="AD481" i="3"/>
  <c r="AE481" i="3" s="1"/>
  <c r="AF481" i="3"/>
  <c r="AG472" i="3" a="1"/>
  <c r="AG472" i="3" s="1"/>
  <c r="AD472" i="3"/>
  <c r="AE472" i="3" s="1"/>
  <c r="AF472" i="3"/>
  <c r="AG463" i="3" a="1"/>
  <c r="AG463" i="3" s="1"/>
  <c r="AD463" i="3"/>
  <c r="AE463" i="3" s="1"/>
  <c r="AF463" i="3"/>
  <c r="AG454" i="3" a="1"/>
  <c r="AG454" i="3" s="1"/>
  <c r="AD454" i="3"/>
  <c r="AE454" i="3" s="1"/>
  <c r="AF454" i="3"/>
  <c r="AG445" i="3" a="1"/>
  <c r="AG445" i="3" s="1"/>
  <c r="AD445" i="3"/>
  <c r="AE445" i="3" s="1"/>
  <c r="AF445" i="3"/>
  <c r="AG436" i="3" a="1"/>
  <c r="AG436" i="3" s="1"/>
  <c r="AD436" i="3"/>
  <c r="AE436" i="3" s="1"/>
  <c r="AF436" i="3"/>
  <c r="AG427" i="3" a="1"/>
  <c r="AG427" i="3" s="1"/>
  <c r="AD427" i="3"/>
  <c r="AE427" i="3" s="1"/>
  <c r="AF427" i="3"/>
  <c r="AG418" i="3" a="1"/>
  <c r="AG418" i="3" s="1"/>
  <c r="AD418" i="3"/>
  <c r="AE418" i="3" s="1"/>
  <c r="AF418" i="3"/>
  <c r="AG409" i="3" a="1"/>
  <c r="AG409" i="3" s="1"/>
  <c r="AD409" i="3"/>
  <c r="AE409" i="3" s="1"/>
  <c r="AF409" i="3"/>
  <c r="AG400" i="3" a="1"/>
  <c r="AG400" i="3" s="1"/>
  <c r="AD400" i="3"/>
  <c r="AE400" i="3" s="1"/>
  <c r="AF400" i="3"/>
  <c r="AG391" i="3" a="1"/>
  <c r="AG391" i="3" s="1"/>
  <c r="AD391" i="3"/>
  <c r="AE391" i="3" s="1"/>
  <c r="AF391" i="3"/>
  <c r="AG382" i="3" a="1"/>
  <c r="AG382" i="3" s="1"/>
  <c r="AD382" i="3"/>
  <c r="AE382" i="3" s="1"/>
  <c r="AF382" i="3"/>
  <c r="AG373" i="3" a="1"/>
  <c r="AG373" i="3" s="1"/>
  <c r="AD373" i="3"/>
  <c r="AE373" i="3" s="1"/>
  <c r="AF373" i="3"/>
  <c r="AG364" i="3" a="1"/>
  <c r="AG364" i="3" s="1"/>
  <c r="AD364" i="3"/>
  <c r="AE364" i="3" s="1"/>
  <c r="AF364" i="3"/>
  <c r="AG355" i="3" a="1"/>
  <c r="AG355" i="3" s="1"/>
  <c r="AD355" i="3"/>
  <c r="AE355" i="3" s="1"/>
  <c r="AF355" i="3"/>
  <c r="AG346" i="3" a="1"/>
  <c r="AG346" i="3" s="1"/>
  <c r="AD346" i="3"/>
  <c r="AE346" i="3" s="1"/>
  <c r="AF346" i="3"/>
  <c r="AG337" i="3" a="1"/>
  <c r="AG337" i="3" s="1"/>
  <c r="AD337" i="3"/>
  <c r="AE337" i="3" s="1"/>
  <c r="AF337" i="3"/>
  <c r="AG328" i="3" a="1"/>
  <c r="AG328" i="3" s="1"/>
  <c r="AD328" i="3"/>
  <c r="AE328" i="3" s="1"/>
  <c r="AF328" i="3"/>
  <c r="AG319" i="3" a="1"/>
  <c r="AG319" i="3" s="1"/>
  <c r="AD319" i="3"/>
  <c r="AE319" i="3" s="1"/>
  <c r="AF319" i="3"/>
  <c r="AG310" i="3" a="1"/>
  <c r="AG310" i="3" s="1"/>
  <c r="AD310" i="3"/>
  <c r="AE310" i="3" s="1"/>
  <c r="AF310" i="3"/>
  <c r="AG301" i="3" a="1"/>
  <c r="AG301" i="3" s="1"/>
  <c r="AD301" i="3"/>
  <c r="AE301" i="3" s="1"/>
  <c r="AF301" i="3"/>
  <c r="AG292" i="3" a="1"/>
  <c r="AG292" i="3" s="1"/>
  <c r="AD292" i="3"/>
  <c r="AE292" i="3" s="1"/>
  <c r="AF292" i="3"/>
  <c r="AG283" i="3" a="1"/>
  <c r="AG283" i="3" s="1"/>
  <c r="AD283" i="3"/>
  <c r="AE283" i="3" s="1"/>
  <c r="AF283" i="3"/>
  <c r="AG274" i="3" a="1"/>
  <c r="AG274" i="3" s="1"/>
  <c r="AD274" i="3"/>
  <c r="AE274" i="3" s="1"/>
  <c r="AF274" i="3"/>
  <c r="AG265" i="3" a="1"/>
  <c r="AG265" i="3" s="1"/>
  <c r="AD265" i="3"/>
  <c r="AE265" i="3" s="1"/>
  <c r="AF265" i="3"/>
  <c r="AG256" i="3" a="1"/>
  <c r="AG256" i="3" s="1"/>
  <c r="AD256" i="3"/>
  <c r="AE256" i="3" s="1"/>
  <c r="AF256" i="3"/>
  <c r="AG247" i="3" a="1"/>
  <c r="AG247" i="3" s="1"/>
  <c r="AD247" i="3"/>
  <c r="AE247" i="3" s="1"/>
  <c r="AF247" i="3"/>
  <c r="AG238" i="3" a="1"/>
  <c r="AG238" i="3" s="1"/>
  <c r="AD238" i="3"/>
  <c r="AE238" i="3" s="1"/>
  <c r="AF238" i="3"/>
  <c r="AG229" i="3" a="1"/>
  <c r="AG229" i="3" s="1"/>
  <c r="AD229" i="3"/>
  <c r="AE229" i="3" s="1"/>
  <c r="AF229" i="3"/>
  <c r="AG220" i="3" a="1"/>
  <c r="AG220" i="3" s="1"/>
  <c r="AD220" i="3"/>
  <c r="AE220" i="3" s="1"/>
  <c r="AF220" i="3"/>
  <c r="AG211" i="3" a="1"/>
  <c r="AG211" i="3" s="1"/>
  <c r="AD211" i="3"/>
  <c r="AE211" i="3" s="1"/>
  <c r="AF211" i="3"/>
  <c r="AG202" i="3" a="1"/>
  <c r="AG202" i="3" s="1"/>
  <c r="AD202" i="3"/>
  <c r="AE202" i="3" s="1"/>
  <c r="AF202" i="3"/>
  <c r="AG193" i="3" a="1"/>
  <c r="AG193" i="3" s="1"/>
  <c r="AD193" i="3"/>
  <c r="AE193" i="3" s="1"/>
  <c r="AF193" i="3"/>
  <c r="AG184" i="3" a="1"/>
  <c r="AG184" i="3" s="1"/>
  <c r="AD184" i="3"/>
  <c r="AE184" i="3" s="1"/>
  <c r="AF184" i="3"/>
  <c r="AG175" i="3" a="1"/>
  <c r="AG175" i="3" s="1"/>
  <c r="AD175" i="3"/>
  <c r="AE175" i="3" s="1"/>
  <c r="AF175" i="3"/>
  <c r="AG166" i="3" a="1"/>
  <c r="AG166" i="3" s="1"/>
  <c r="AD166" i="3"/>
  <c r="AE166" i="3" s="1"/>
  <c r="AF166" i="3"/>
  <c r="AG157" i="3" a="1"/>
  <c r="AG157" i="3" s="1"/>
  <c r="AD157" i="3"/>
  <c r="AE157" i="3" s="1"/>
  <c r="AF157" i="3"/>
  <c r="AG148" i="3" a="1"/>
  <c r="AG148" i="3" s="1"/>
  <c r="AD148" i="3"/>
  <c r="AE148" i="3" s="1"/>
  <c r="AF148" i="3"/>
  <c r="AG139" i="3" a="1"/>
  <c r="AG139" i="3" s="1"/>
  <c r="AD139" i="3"/>
  <c r="AE139" i="3" s="1"/>
  <c r="AF139" i="3"/>
  <c r="AG130" i="3" a="1"/>
  <c r="AG130" i="3" s="1"/>
  <c r="AD130" i="3"/>
  <c r="AE130" i="3" s="1"/>
  <c r="AF130" i="3"/>
  <c r="AG121" i="3" a="1"/>
  <c r="AG121" i="3" s="1"/>
  <c r="AD121" i="3"/>
  <c r="AE121" i="3" s="1"/>
  <c r="AF121" i="3"/>
  <c r="AG112" i="3" a="1"/>
  <c r="AG112" i="3" s="1"/>
  <c r="AD112" i="3"/>
  <c r="AE112" i="3" s="1"/>
  <c r="AF112" i="3"/>
  <c r="AG629" i="3" a="1"/>
  <c r="AG629" i="3" s="1"/>
  <c r="AD629" i="3"/>
  <c r="AE629" i="3" s="1"/>
  <c r="AF629" i="3"/>
  <c r="AG584" i="3" a="1"/>
  <c r="AG584" i="3" s="1"/>
  <c r="AD584" i="3"/>
  <c r="AE584" i="3" s="1"/>
  <c r="AF584" i="3"/>
  <c r="AG569" i="3" a="1"/>
  <c r="AG569" i="3" s="1"/>
  <c r="AD569" i="3"/>
  <c r="AE569" i="3" s="1"/>
  <c r="AF569" i="3"/>
  <c r="AG548" i="3" a="1"/>
  <c r="AG548" i="3" s="1"/>
  <c r="AD548" i="3"/>
  <c r="AE548" i="3" s="1"/>
  <c r="AF548" i="3"/>
  <c r="AG536" i="3" a="1"/>
  <c r="AG536" i="3" s="1"/>
  <c r="AD536" i="3"/>
  <c r="AE536" i="3" s="1"/>
  <c r="AF536" i="3"/>
  <c r="AG503" i="3" a="1"/>
  <c r="AG503" i="3" s="1"/>
  <c r="AD503" i="3"/>
  <c r="AE503" i="3" s="1"/>
  <c r="AF503" i="3"/>
  <c r="AG494" i="3" a="1"/>
  <c r="AG494" i="3" s="1"/>
  <c r="AD494" i="3"/>
  <c r="AE494" i="3" s="1"/>
  <c r="AF494" i="3"/>
  <c r="AG479" i="3" a="1"/>
  <c r="AG479" i="3" s="1"/>
  <c r="AD479" i="3"/>
  <c r="AE479" i="3" s="1"/>
  <c r="AF479" i="3"/>
  <c r="AG464" i="3" a="1"/>
  <c r="AG464" i="3" s="1"/>
  <c r="AD464" i="3"/>
  <c r="AE464" i="3" s="1"/>
  <c r="AF464" i="3"/>
  <c r="AG633" i="3" a="1"/>
  <c r="AG633" i="3" s="1"/>
  <c r="AD633" i="3"/>
  <c r="AE633" i="3" s="1"/>
  <c r="AF633" i="3"/>
  <c r="AG624" i="3" a="1"/>
  <c r="AG624" i="3" s="1"/>
  <c r="AD624" i="3"/>
  <c r="AE624" i="3" s="1"/>
  <c r="AF624" i="3"/>
  <c r="AG615" i="3" a="1"/>
  <c r="AG615" i="3" s="1"/>
  <c r="AD615" i="3"/>
  <c r="AE615" i="3" s="1"/>
  <c r="AF615" i="3"/>
  <c r="AG606" i="3" a="1"/>
  <c r="AG606" i="3" s="1"/>
  <c r="AD606" i="3"/>
  <c r="AE606" i="3" s="1"/>
  <c r="AF606" i="3"/>
  <c r="AG597" i="3" a="1"/>
  <c r="AG597" i="3" s="1"/>
  <c r="AD597" i="3"/>
  <c r="AE597" i="3" s="1"/>
  <c r="AF597" i="3"/>
  <c r="AG588" i="3" a="1"/>
  <c r="AG588" i="3" s="1"/>
  <c r="AD588" i="3"/>
  <c r="AE588" i="3" s="1"/>
  <c r="AF588" i="3"/>
  <c r="AG579" i="3" a="1"/>
  <c r="AG579" i="3" s="1"/>
  <c r="AD579" i="3"/>
  <c r="AE579" i="3" s="1"/>
  <c r="AF579" i="3"/>
  <c r="AG570" i="3" a="1"/>
  <c r="AG570" i="3" s="1"/>
  <c r="AD570" i="3"/>
  <c r="AE570" i="3" s="1"/>
  <c r="AF570" i="3"/>
  <c r="AG561" i="3" a="1"/>
  <c r="AG561" i="3" s="1"/>
  <c r="AD561" i="3"/>
  <c r="AE561" i="3" s="1"/>
  <c r="AF561" i="3"/>
  <c r="AG552" i="3" a="1"/>
  <c r="AG552" i="3" s="1"/>
  <c r="AD552" i="3"/>
  <c r="AE552" i="3" s="1"/>
  <c r="AF552" i="3"/>
  <c r="AG543" i="3" a="1"/>
  <c r="AG543" i="3" s="1"/>
  <c r="AD543" i="3"/>
  <c r="AE543" i="3" s="1"/>
  <c r="AF543" i="3"/>
  <c r="AG534" i="3" a="1"/>
  <c r="AG534" i="3" s="1"/>
  <c r="AD534" i="3"/>
  <c r="AE534" i="3" s="1"/>
  <c r="AF534" i="3"/>
  <c r="AG525" i="3" a="1"/>
  <c r="AG525" i="3" s="1"/>
  <c r="AD525" i="3"/>
  <c r="AE525" i="3" s="1"/>
  <c r="AF525" i="3"/>
  <c r="AG516" i="3" a="1"/>
  <c r="AG516" i="3" s="1"/>
  <c r="AD516" i="3"/>
  <c r="AE516" i="3" s="1"/>
  <c r="AF516" i="3"/>
  <c r="AG507" i="3" a="1"/>
  <c r="AG507" i="3" s="1"/>
  <c r="AD507" i="3"/>
  <c r="AE507" i="3" s="1"/>
  <c r="AF507" i="3"/>
  <c r="AG498" i="3" a="1"/>
  <c r="AG498" i="3" s="1"/>
  <c r="AD498" i="3"/>
  <c r="AE498" i="3" s="1"/>
  <c r="AF498" i="3"/>
  <c r="AG455" i="3" a="1"/>
  <c r="AG455" i="3" s="1"/>
  <c r="AD455" i="3"/>
  <c r="AE455" i="3" s="1"/>
  <c r="AF455" i="3"/>
  <c r="AG446" i="3" a="1"/>
  <c r="AG446" i="3" s="1"/>
  <c r="AD446" i="3"/>
  <c r="AE446" i="3" s="1"/>
  <c r="AF446" i="3"/>
  <c r="AG437" i="3" a="1"/>
  <c r="AG437" i="3" s="1"/>
  <c r="AD437" i="3"/>
  <c r="AE437" i="3" s="1"/>
  <c r="AF437" i="3"/>
  <c r="AG428" i="3" a="1"/>
  <c r="AG428" i="3" s="1"/>
  <c r="AD428" i="3"/>
  <c r="AE428" i="3" s="1"/>
  <c r="AF428" i="3"/>
  <c r="AG419" i="3" a="1"/>
  <c r="AG419" i="3" s="1"/>
  <c r="AD419" i="3"/>
  <c r="AE419" i="3" s="1"/>
  <c r="AF419" i="3"/>
  <c r="AG410" i="3" a="1"/>
  <c r="AG410" i="3" s="1"/>
  <c r="AD410" i="3"/>
  <c r="AE410" i="3" s="1"/>
  <c r="AF410" i="3"/>
  <c r="AG401" i="3" a="1"/>
  <c r="AG401" i="3" s="1"/>
  <c r="AD401" i="3"/>
  <c r="AE401" i="3" s="1"/>
  <c r="AF401" i="3"/>
  <c r="AG392" i="3" a="1"/>
  <c r="AG392" i="3" s="1"/>
  <c r="AD392" i="3"/>
  <c r="AE392" i="3" s="1"/>
  <c r="AF392" i="3"/>
  <c r="AG383" i="3" a="1"/>
  <c r="AG383" i="3" s="1"/>
  <c r="AD383" i="3"/>
  <c r="AE383" i="3" s="1"/>
  <c r="AF383" i="3"/>
  <c r="AG374" i="3" a="1"/>
  <c r="AG374" i="3" s="1"/>
  <c r="AD374" i="3"/>
  <c r="AE374" i="3" s="1"/>
  <c r="AF374" i="3"/>
  <c r="AG365" i="3" a="1"/>
  <c r="AG365" i="3" s="1"/>
  <c r="AD365" i="3"/>
  <c r="AE365" i="3" s="1"/>
  <c r="AF365" i="3"/>
  <c r="AG356" i="3" a="1"/>
  <c r="AG356" i="3" s="1"/>
  <c r="AD356" i="3"/>
  <c r="AE356" i="3" s="1"/>
  <c r="AF356" i="3"/>
  <c r="AG347" i="3" a="1"/>
  <c r="AG347" i="3" s="1"/>
  <c r="AD347" i="3"/>
  <c r="AE347" i="3" s="1"/>
  <c r="AF347" i="3"/>
  <c r="AG338" i="3" a="1"/>
  <c r="AG338" i="3" s="1"/>
  <c r="AD338" i="3"/>
  <c r="AE338" i="3" s="1"/>
  <c r="AF338" i="3"/>
  <c r="AG329" i="3" a="1"/>
  <c r="AG329" i="3" s="1"/>
  <c r="AD329" i="3"/>
  <c r="AE329" i="3" s="1"/>
  <c r="AF329" i="3"/>
  <c r="AG320" i="3" a="1"/>
  <c r="AG320" i="3" s="1"/>
  <c r="AD320" i="3"/>
  <c r="AE320" i="3" s="1"/>
  <c r="AF320" i="3"/>
  <c r="AG311" i="3" a="1"/>
  <c r="AG311" i="3" s="1"/>
  <c r="AD311" i="3"/>
  <c r="AE311" i="3" s="1"/>
  <c r="AF311" i="3"/>
  <c r="AG302" i="3" a="1"/>
  <c r="AG302" i="3" s="1"/>
  <c r="AD302" i="3"/>
  <c r="AE302" i="3" s="1"/>
  <c r="AF302" i="3"/>
  <c r="AG293" i="3" a="1"/>
  <c r="AG293" i="3" s="1"/>
  <c r="AD293" i="3"/>
  <c r="AE293" i="3" s="1"/>
  <c r="AF293" i="3"/>
  <c r="AG284" i="3" a="1"/>
  <c r="AG284" i="3" s="1"/>
  <c r="AD284" i="3"/>
  <c r="AE284" i="3" s="1"/>
  <c r="AF284" i="3"/>
  <c r="AG275" i="3" a="1"/>
  <c r="AG275" i="3" s="1"/>
  <c r="AD275" i="3"/>
  <c r="AE275" i="3" s="1"/>
  <c r="AF275" i="3"/>
  <c r="AG266" i="3" a="1"/>
  <c r="AG266" i="3" s="1"/>
  <c r="AD266" i="3"/>
  <c r="AE266" i="3" s="1"/>
  <c r="AF266" i="3"/>
  <c r="AG257" i="3" a="1"/>
  <c r="AG257" i="3" s="1"/>
  <c r="AD257" i="3"/>
  <c r="AE257" i="3" s="1"/>
  <c r="AF257" i="3"/>
  <c r="AG248" i="3" a="1"/>
  <c r="AG248" i="3" s="1"/>
  <c r="AD248" i="3"/>
  <c r="AE248" i="3" s="1"/>
  <c r="AF248" i="3"/>
  <c r="AG239" i="3" a="1"/>
  <c r="AG239" i="3" s="1"/>
  <c r="AD239" i="3"/>
  <c r="AE239" i="3" s="1"/>
  <c r="AF239" i="3"/>
  <c r="AG230" i="3" a="1"/>
  <c r="AG230" i="3" s="1"/>
  <c r="AD230" i="3"/>
  <c r="AE230" i="3" s="1"/>
  <c r="AF230" i="3"/>
  <c r="AG221" i="3" a="1"/>
  <c r="AG221" i="3" s="1"/>
  <c r="AD221" i="3"/>
  <c r="AE221" i="3" s="1"/>
  <c r="AF221" i="3"/>
  <c r="AG212" i="3" a="1"/>
  <c r="AG212" i="3" s="1"/>
  <c r="AD212" i="3"/>
  <c r="AE212" i="3" s="1"/>
  <c r="AF212" i="3"/>
  <c r="AG203" i="3" a="1"/>
  <c r="AG203" i="3" s="1"/>
  <c r="AD203" i="3"/>
  <c r="AE203" i="3" s="1"/>
  <c r="AF203" i="3"/>
  <c r="AG194" i="3" a="1"/>
  <c r="AG194" i="3" s="1"/>
  <c r="AD194" i="3"/>
  <c r="AE194" i="3" s="1"/>
  <c r="AF194" i="3"/>
  <c r="AG185" i="3" a="1"/>
  <c r="AG185" i="3" s="1"/>
  <c r="AD185" i="3"/>
  <c r="AE185" i="3" s="1"/>
  <c r="AF185" i="3"/>
  <c r="AG176" i="3" a="1"/>
  <c r="AG176" i="3" s="1"/>
  <c r="AD176" i="3"/>
  <c r="AE176" i="3" s="1"/>
  <c r="AF176" i="3"/>
  <c r="AG167" i="3" a="1"/>
  <c r="AG167" i="3" s="1"/>
  <c r="AD167" i="3"/>
  <c r="AE167" i="3" s="1"/>
  <c r="AF167" i="3"/>
  <c r="AG158" i="3" a="1"/>
  <c r="AG158" i="3" s="1"/>
  <c r="AD158" i="3"/>
  <c r="AE158" i="3" s="1"/>
  <c r="AF158" i="3"/>
  <c r="AG149" i="3" a="1"/>
  <c r="AG149" i="3" s="1"/>
  <c r="AD149" i="3"/>
  <c r="AE149" i="3" s="1"/>
  <c r="AF149" i="3"/>
  <c r="AG140" i="3" a="1"/>
  <c r="AG140" i="3" s="1"/>
  <c r="AD140" i="3"/>
  <c r="AE140" i="3" s="1"/>
  <c r="AF140" i="3"/>
  <c r="AG131" i="3" a="1"/>
  <c r="AG131" i="3" s="1"/>
  <c r="AD131" i="3"/>
  <c r="AE131" i="3" s="1"/>
  <c r="AF131" i="3"/>
  <c r="AG122" i="3" a="1"/>
  <c r="AG122" i="3" s="1"/>
  <c r="AD122" i="3"/>
  <c r="AE122" i="3" s="1"/>
  <c r="AF122" i="3"/>
  <c r="AG113" i="3" a="1"/>
  <c r="AG113" i="3" s="1"/>
  <c r="AD113" i="3"/>
  <c r="AE113" i="3" s="1"/>
  <c r="AF113" i="3"/>
  <c r="AG626" i="3" a="1"/>
  <c r="AG626" i="3" s="1"/>
  <c r="AD626" i="3"/>
  <c r="AE626" i="3" s="1"/>
  <c r="AF626" i="3"/>
  <c r="AG617" i="3" a="1"/>
  <c r="AG617" i="3" s="1"/>
  <c r="AD617" i="3"/>
  <c r="AE617" i="3" s="1"/>
  <c r="AF617" i="3"/>
  <c r="AG608" i="3" a="1"/>
  <c r="AG608" i="3" s="1"/>
  <c r="AD608" i="3"/>
  <c r="AE608" i="3" s="1"/>
  <c r="AF608" i="3"/>
  <c r="AG596" i="3" a="1"/>
  <c r="AG596" i="3" s="1"/>
  <c r="AD596" i="3"/>
  <c r="AE596" i="3" s="1"/>
  <c r="AF596" i="3"/>
  <c r="AG575" i="3" a="1"/>
  <c r="AG575" i="3" s="1"/>
  <c r="AD575" i="3"/>
  <c r="AE575" i="3" s="1"/>
  <c r="AF575" i="3"/>
  <c r="AG557" i="3" a="1"/>
  <c r="AG557" i="3" s="1"/>
  <c r="AD557" i="3"/>
  <c r="AE557" i="3" s="1"/>
  <c r="AF557" i="3"/>
  <c r="AG542" i="3" a="1"/>
  <c r="AG542" i="3" s="1"/>
  <c r="AD542" i="3"/>
  <c r="AE542" i="3" s="1"/>
  <c r="AF542" i="3"/>
  <c r="AG527" i="3" a="1"/>
  <c r="AG527" i="3" s="1"/>
  <c r="AD527" i="3"/>
  <c r="AE527" i="3" s="1"/>
  <c r="AF527" i="3"/>
  <c r="AG518" i="3" a="1"/>
  <c r="AG518" i="3" s="1"/>
  <c r="AD518" i="3"/>
  <c r="AE518" i="3" s="1"/>
  <c r="AF518" i="3"/>
  <c r="AG491" i="3" a="1"/>
  <c r="AG491" i="3" s="1"/>
  <c r="AD491" i="3"/>
  <c r="AE491" i="3" s="1"/>
  <c r="AF491" i="3"/>
  <c r="AG470" i="3" a="1"/>
  <c r="AG470" i="3" s="1"/>
  <c r="AD470" i="3"/>
  <c r="AE470" i="3" s="1"/>
  <c r="AF470" i="3"/>
  <c r="AG634" i="3" a="1"/>
  <c r="AG634" i="3" s="1"/>
  <c r="AD634" i="3"/>
  <c r="AE634" i="3" s="1"/>
  <c r="AF634" i="3"/>
  <c r="AG625" i="3" a="1"/>
  <c r="AG625" i="3" s="1"/>
  <c r="AD625" i="3"/>
  <c r="AE625" i="3" s="1"/>
  <c r="AF625" i="3"/>
  <c r="AG616" i="3" a="1"/>
  <c r="AG616" i="3" s="1"/>
  <c r="AD616" i="3"/>
  <c r="AE616" i="3" s="1"/>
  <c r="AF616" i="3"/>
  <c r="AG607" i="3" a="1"/>
  <c r="AG607" i="3" s="1"/>
  <c r="AD607" i="3"/>
  <c r="AE607" i="3" s="1"/>
  <c r="AF607" i="3"/>
  <c r="AG598" i="3" a="1"/>
  <c r="AG598" i="3" s="1"/>
  <c r="AD598" i="3"/>
  <c r="AE598" i="3" s="1"/>
  <c r="AF598" i="3"/>
  <c r="AG589" i="3" a="1"/>
  <c r="AG589" i="3" s="1"/>
  <c r="AD589" i="3"/>
  <c r="AE589" i="3" s="1"/>
  <c r="AF589" i="3"/>
  <c r="AG580" i="3" a="1"/>
  <c r="AG580" i="3" s="1"/>
  <c r="AD580" i="3"/>
  <c r="AE580" i="3" s="1"/>
  <c r="AF580" i="3"/>
  <c r="AG571" i="3" a="1"/>
  <c r="AG571" i="3" s="1"/>
  <c r="AD571" i="3"/>
  <c r="AE571" i="3" s="1"/>
  <c r="AF571" i="3"/>
  <c r="AG562" i="3" a="1"/>
  <c r="AG562" i="3" s="1"/>
  <c r="AD562" i="3"/>
  <c r="AE562" i="3" s="1"/>
  <c r="AF562" i="3"/>
  <c r="AG553" i="3" a="1"/>
  <c r="AG553" i="3" s="1"/>
  <c r="AD553" i="3"/>
  <c r="AE553" i="3" s="1"/>
  <c r="AF553" i="3"/>
  <c r="AG544" i="3" a="1"/>
  <c r="AG544" i="3" s="1"/>
  <c r="AD544" i="3"/>
  <c r="AE544" i="3" s="1"/>
  <c r="AF544" i="3"/>
  <c r="AG535" i="3" a="1"/>
  <c r="AG535" i="3" s="1"/>
  <c r="AD535" i="3"/>
  <c r="AE535" i="3" s="1"/>
  <c r="AF535" i="3"/>
  <c r="AG526" i="3" a="1"/>
  <c r="AG526" i="3" s="1"/>
  <c r="AD526" i="3"/>
  <c r="AE526" i="3" s="1"/>
  <c r="AF526" i="3"/>
  <c r="AG517" i="3" a="1"/>
  <c r="AG517" i="3" s="1"/>
  <c r="AD517" i="3"/>
  <c r="AE517" i="3" s="1"/>
  <c r="AF517" i="3"/>
  <c r="AG508" i="3" a="1"/>
  <c r="AG508" i="3" s="1"/>
  <c r="AD508" i="3"/>
  <c r="AE508" i="3" s="1"/>
  <c r="AF508" i="3"/>
  <c r="AG499" i="3" a="1"/>
  <c r="AG499" i="3" s="1"/>
  <c r="AD499" i="3"/>
  <c r="AE499" i="3" s="1"/>
  <c r="AF499" i="3"/>
  <c r="AG490" i="3" a="1"/>
  <c r="AG490" i="3" s="1"/>
  <c r="AD490" i="3"/>
  <c r="AE490" i="3" s="1"/>
  <c r="AF490" i="3"/>
  <c r="AG486" i="3" a="1"/>
  <c r="AG486" i="3" s="1"/>
  <c r="AD486" i="3"/>
  <c r="AE486" i="3" s="1"/>
  <c r="AF486" i="3"/>
  <c r="AG477" i="3" a="1"/>
  <c r="AG477" i="3" s="1"/>
  <c r="AD477" i="3"/>
  <c r="AE477" i="3" s="1"/>
  <c r="AF477" i="3"/>
  <c r="AG468" i="3" a="1"/>
  <c r="AG468" i="3" s="1"/>
  <c r="AD468" i="3"/>
  <c r="AE468" i="3" s="1"/>
  <c r="AF468" i="3"/>
  <c r="AG459" i="3" a="1"/>
  <c r="AG459" i="3" s="1"/>
  <c r="AD459" i="3"/>
  <c r="AE459" i="3" s="1"/>
  <c r="AF459" i="3"/>
  <c r="AG450" i="3" a="1"/>
  <c r="AG450" i="3" s="1"/>
  <c r="AD450" i="3"/>
  <c r="AE450" i="3" s="1"/>
  <c r="AF450" i="3"/>
  <c r="AG441" i="3" a="1"/>
  <c r="AG441" i="3" s="1"/>
  <c r="AD441" i="3"/>
  <c r="AE441" i="3" s="1"/>
  <c r="AF441" i="3"/>
  <c r="AG432" i="3" a="1"/>
  <c r="AG432" i="3" s="1"/>
  <c r="AD432" i="3"/>
  <c r="AE432" i="3" s="1"/>
  <c r="AF432" i="3"/>
  <c r="AG423" i="3" a="1"/>
  <c r="AG423" i="3" s="1"/>
  <c r="AD423" i="3"/>
  <c r="AE423" i="3" s="1"/>
  <c r="AF423" i="3"/>
  <c r="AG414" i="3" a="1"/>
  <c r="AG414" i="3" s="1"/>
  <c r="AD414" i="3"/>
  <c r="AE414" i="3" s="1"/>
  <c r="AF414" i="3"/>
  <c r="AG405" i="3" a="1"/>
  <c r="AG405" i="3" s="1"/>
  <c r="AD405" i="3"/>
  <c r="AE405" i="3" s="1"/>
  <c r="AF405" i="3"/>
  <c r="AG396" i="3" a="1"/>
  <c r="AG396" i="3" s="1"/>
  <c r="AD396" i="3"/>
  <c r="AE396" i="3" s="1"/>
  <c r="AF396" i="3"/>
  <c r="AG387" i="3" a="1"/>
  <c r="AG387" i="3" s="1"/>
  <c r="AD387" i="3"/>
  <c r="AE387" i="3" s="1"/>
  <c r="AF387" i="3"/>
  <c r="AG378" i="3" a="1"/>
  <c r="AG378" i="3" s="1"/>
  <c r="AD378" i="3"/>
  <c r="AE378" i="3" s="1"/>
  <c r="AF378" i="3"/>
  <c r="AG369" i="3" a="1"/>
  <c r="AG369" i="3" s="1"/>
  <c r="AD369" i="3"/>
  <c r="AE369" i="3" s="1"/>
  <c r="AF369" i="3"/>
  <c r="AG360" i="3" a="1"/>
  <c r="AG360" i="3" s="1"/>
  <c r="AD360" i="3"/>
  <c r="AE360" i="3" s="1"/>
  <c r="AF360" i="3"/>
  <c r="AG351" i="3" a="1"/>
  <c r="AG351" i="3" s="1"/>
  <c r="AD351" i="3"/>
  <c r="AE351" i="3" s="1"/>
  <c r="AF351" i="3"/>
  <c r="AG342" i="3" a="1"/>
  <c r="AG342" i="3" s="1"/>
  <c r="AD342" i="3"/>
  <c r="AE342" i="3" s="1"/>
  <c r="AF342" i="3"/>
  <c r="AG333" i="3" a="1"/>
  <c r="AG333" i="3" s="1"/>
  <c r="AD333" i="3"/>
  <c r="AE333" i="3" s="1"/>
  <c r="AF333" i="3"/>
  <c r="AG324" i="3" a="1"/>
  <c r="AG324" i="3" s="1"/>
  <c r="AD324" i="3"/>
  <c r="AE324" i="3" s="1"/>
  <c r="AF324" i="3"/>
  <c r="AG315" i="3" a="1"/>
  <c r="AG315" i="3" s="1"/>
  <c r="AD315" i="3"/>
  <c r="AE315" i="3" s="1"/>
  <c r="AF315" i="3"/>
  <c r="AG306" i="3" a="1"/>
  <c r="AG306" i="3" s="1"/>
  <c r="AD306" i="3"/>
  <c r="AE306" i="3" s="1"/>
  <c r="AF306" i="3"/>
  <c r="AG297" i="3" a="1"/>
  <c r="AG297" i="3" s="1"/>
  <c r="AD297" i="3"/>
  <c r="AE297" i="3" s="1"/>
  <c r="AF297" i="3"/>
  <c r="AG288" i="3" a="1"/>
  <c r="AG288" i="3" s="1"/>
  <c r="AD288" i="3"/>
  <c r="AE288" i="3" s="1"/>
  <c r="AF288" i="3"/>
  <c r="AG279" i="3" a="1"/>
  <c r="AG279" i="3" s="1"/>
  <c r="AD279" i="3"/>
  <c r="AE279" i="3" s="1"/>
  <c r="AF279" i="3"/>
  <c r="AG270" i="3" a="1"/>
  <c r="AG270" i="3" s="1"/>
  <c r="AD270" i="3"/>
  <c r="AE270" i="3" s="1"/>
  <c r="AF270" i="3"/>
  <c r="AG261" i="3" a="1"/>
  <c r="AG261" i="3" s="1"/>
  <c r="AD261" i="3"/>
  <c r="AE261" i="3" s="1"/>
  <c r="AF261" i="3"/>
  <c r="AG252" i="3" a="1"/>
  <c r="AG252" i="3" s="1"/>
  <c r="AD252" i="3"/>
  <c r="AE252" i="3" s="1"/>
  <c r="AF252" i="3"/>
  <c r="AG243" i="3" a="1"/>
  <c r="AG243" i="3" s="1"/>
  <c r="AD243" i="3"/>
  <c r="AE243" i="3" s="1"/>
  <c r="AF243" i="3"/>
  <c r="AG234" i="3" a="1"/>
  <c r="AG234" i="3" s="1"/>
  <c r="AD234" i="3"/>
  <c r="AE234" i="3" s="1"/>
  <c r="AF234" i="3"/>
  <c r="AG225" i="3" a="1"/>
  <c r="AG225" i="3" s="1"/>
  <c r="AD225" i="3"/>
  <c r="AE225" i="3" s="1"/>
  <c r="AF225" i="3"/>
  <c r="AG216" i="3" a="1"/>
  <c r="AG216" i="3" s="1"/>
  <c r="AD216" i="3"/>
  <c r="AE216" i="3" s="1"/>
  <c r="AF216" i="3"/>
  <c r="AG207" i="3" a="1"/>
  <c r="AG207" i="3" s="1"/>
  <c r="AD207" i="3"/>
  <c r="AE207" i="3" s="1"/>
  <c r="AF207" i="3"/>
  <c r="AG198" i="3" a="1"/>
  <c r="AG198" i="3" s="1"/>
  <c r="AD198" i="3"/>
  <c r="AE198" i="3" s="1"/>
  <c r="AF198" i="3"/>
  <c r="AG189" i="3" a="1"/>
  <c r="AG189" i="3" s="1"/>
  <c r="AD189" i="3"/>
  <c r="AE189" i="3" s="1"/>
  <c r="AF189" i="3"/>
  <c r="AG180" i="3" a="1"/>
  <c r="AG180" i="3" s="1"/>
  <c r="AD180" i="3"/>
  <c r="AE180" i="3" s="1"/>
  <c r="AF180" i="3"/>
  <c r="AG171" i="3" a="1"/>
  <c r="AG171" i="3" s="1"/>
  <c r="AD171" i="3"/>
  <c r="AE171" i="3" s="1"/>
  <c r="AF171" i="3"/>
  <c r="AG162" i="3" a="1"/>
  <c r="AG162" i="3" s="1"/>
  <c r="AD162" i="3"/>
  <c r="AE162" i="3" s="1"/>
  <c r="AF162" i="3"/>
  <c r="AG153" i="3" a="1"/>
  <c r="AG153" i="3" s="1"/>
  <c r="AD153" i="3"/>
  <c r="AE153" i="3" s="1"/>
  <c r="AF153" i="3"/>
  <c r="AG144" i="3" a="1"/>
  <c r="AG144" i="3" s="1"/>
  <c r="AD144" i="3"/>
  <c r="AE144" i="3" s="1"/>
  <c r="AF144" i="3"/>
  <c r="AG135" i="3" a="1"/>
  <c r="AG135" i="3" s="1"/>
  <c r="AD135" i="3"/>
  <c r="AE135" i="3" s="1"/>
  <c r="AF135" i="3"/>
  <c r="AG126" i="3" a="1"/>
  <c r="AG126" i="3" s="1"/>
  <c r="AD126" i="3"/>
  <c r="AE126" i="3" s="1"/>
  <c r="AF126" i="3"/>
  <c r="AG117" i="3" a="1"/>
  <c r="AG117" i="3" s="1"/>
  <c r="AD117" i="3"/>
  <c r="AE117" i="3" s="1"/>
  <c r="AF117" i="3"/>
  <c r="AG487" i="3" a="1"/>
  <c r="AG487" i="3" s="1"/>
  <c r="AD487" i="3"/>
  <c r="AE487" i="3" s="1"/>
  <c r="AF487" i="3"/>
  <c r="AG478" i="3" a="1"/>
  <c r="AG478" i="3" s="1"/>
  <c r="AD478" i="3"/>
  <c r="AE478" i="3" s="1"/>
  <c r="AF478" i="3"/>
  <c r="AG469" i="3" a="1"/>
  <c r="AG469" i="3" s="1"/>
  <c r="AD469" i="3"/>
  <c r="AE469" i="3" s="1"/>
  <c r="AF469" i="3"/>
  <c r="AG460" i="3" a="1"/>
  <c r="AG460" i="3" s="1"/>
  <c r="AD460" i="3"/>
  <c r="AE460" i="3" s="1"/>
  <c r="AF460" i="3"/>
  <c r="AG451" i="3" a="1"/>
  <c r="AG451" i="3" s="1"/>
  <c r="AD451" i="3"/>
  <c r="AE451" i="3" s="1"/>
  <c r="AF451" i="3"/>
  <c r="AG442" i="3" a="1"/>
  <c r="AG442" i="3" s="1"/>
  <c r="AD442" i="3"/>
  <c r="AE442" i="3" s="1"/>
  <c r="AF442" i="3"/>
  <c r="AG433" i="3" a="1"/>
  <c r="AG433" i="3" s="1"/>
  <c r="AD433" i="3"/>
  <c r="AE433" i="3" s="1"/>
  <c r="AF433" i="3"/>
  <c r="AG424" i="3" a="1"/>
  <c r="AG424" i="3" s="1"/>
  <c r="AD424" i="3"/>
  <c r="AE424" i="3" s="1"/>
  <c r="AF424" i="3"/>
  <c r="AG415" i="3" a="1"/>
  <c r="AG415" i="3" s="1"/>
  <c r="AD415" i="3"/>
  <c r="AE415" i="3" s="1"/>
  <c r="AF415" i="3"/>
  <c r="AG406" i="3" a="1"/>
  <c r="AG406" i="3" s="1"/>
  <c r="AD406" i="3"/>
  <c r="AE406" i="3" s="1"/>
  <c r="AF406" i="3"/>
  <c r="AG397" i="3" a="1"/>
  <c r="AG397" i="3" s="1"/>
  <c r="AD397" i="3"/>
  <c r="AE397" i="3" s="1"/>
  <c r="AF397" i="3"/>
  <c r="AG388" i="3" a="1"/>
  <c r="AG388" i="3" s="1"/>
  <c r="AD388" i="3"/>
  <c r="AE388" i="3" s="1"/>
  <c r="AF388" i="3"/>
  <c r="AG379" i="3" a="1"/>
  <c r="AG379" i="3" s="1"/>
  <c r="AD379" i="3"/>
  <c r="AE379" i="3" s="1"/>
  <c r="AF379" i="3"/>
  <c r="AG370" i="3" a="1"/>
  <c r="AG370" i="3" s="1"/>
  <c r="AD370" i="3"/>
  <c r="AE370" i="3" s="1"/>
  <c r="AF370" i="3"/>
  <c r="AG361" i="3" a="1"/>
  <c r="AG361" i="3" s="1"/>
  <c r="AD361" i="3"/>
  <c r="AE361" i="3" s="1"/>
  <c r="AF361" i="3"/>
  <c r="AG352" i="3" a="1"/>
  <c r="AG352" i="3" s="1"/>
  <c r="AD352" i="3"/>
  <c r="AE352" i="3" s="1"/>
  <c r="AF352" i="3"/>
  <c r="AG343" i="3" a="1"/>
  <c r="AG343" i="3" s="1"/>
  <c r="AD343" i="3"/>
  <c r="AE343" i="3" s="1"/>
  <c r="AF343" i="3"/>
  <c r="AG334" i="3" a="1"/>
  <c r="AG334" i="3" s="1"/>
  <c r="AD334" i="3"/>
  <c r="AE334" i="3" s="1"/>
  <c r="AF334" i="3"/>
  <c r="AG325" i="3" a="1"/>
  <c r="AG325" i="3" s="1"/>
  <c r="AD325" i="3"/>
  <c r="AE325" i="3" s="1"/>
  <c r="AF325" i="3"/>
  <c r="AG316" i="3" a="1"/>
  <c r="AG316" i="3" s="1"/>
  <c r="AD316" i="3"/>
  <c r="AE316" i="3" s="1"/>
  <c r="AF316" i="3"/>
  <c r="AG307" i="3" a="1"/>
  <c r="AG307" i="3" s="1"/>
  <c r="AD307" i="3"/>
  <c r="AE307" i="3" s="1"/>
  <c r="AF307" i="3"/>
  <c r="AG298" i="3" a="1"/>
  <c r="AG298" i="3" s="1"/>
  <c r="AD298" i="3"/>
  <c r="AE298" i="3" s="1"/>
  <c r="AF298" i="3"/>
  <c r="AG289" i="3" a="1"/>
  <c r="AG289" i="3" s="1"/>
  <c r="AD289" i="3"/>
  <c r="AE289" i="3" s="1"/>
  <c r="AF289" i="3"/>
  <c r="AG280" i="3" a="1"/>
  <c r="AG280" i="3" s="1"/>
  <c r="AD280" i="3"/>
  <c r="AE280" i="3" s="1"/>
  <c r="AF280" i="3"/>
  <c r="AG271" i="3" a="1"/>
  <c r="AG271" i="3" s="1"/>
  <c r="AD271" i="3"/>
  <c r="AE271" i="3" s="1"/>
  <c r="AF271" i="3"/>
  <c r="AG262" i="3" a="1"/>
  <c r="AG262" i="3" s="1"/>
  <c r="AD262" i="3"/>
  <c r="AE262" i="3" s="1"/>
  <c r="AF262" i="3"/>
  <c r="AG253" i="3" a="1"/>
  <c r="AG253" i="3" s="1"/>
  <c r="AD253" i="3"/>
  <c r="AE253" i="3" s="1"/>
  <c r="AF253" i="3"/>
  <c r="AG244" i="3" a="1"/>
  <c r="AG244" i="3" s="1"/>
  <c r="AD244" i="3"/>
  <c r="AE244" i="3" s="1"/>
  <c r="AF244" i="3"/>
  <c r="AG235" i="3" a="1"/>
  <c r="AG235" i="3" s="1"/>
  <c r="AD235" i="3"/>
  <c r="AE235" i="3" s="1"/>
  <c r="AF235" i="3"/>
  <c r="AG226" i="3" a="1"/>
  <c r="AG226" i="3" s="1"/>
  <c r="AD226" i="3"/>
  <c r="AE226" i="3" s="1"/>
  <c r="AF226" i="3"/>
  <c r="AG217" i="3" a="1"/>
  <c r="AG217" i="3" s="1"/>
  <c r="AD217" i="3"/>
  <c r="AE217" i="3" s="1"/>
  <c r="AF217" i="3"/>
  <c r="AG208" i="3" a="1"/>
  <c r="AG208" i="3" s="1"/>
  <c r="AD208" i="3"/>
  <c r="AE208" i="3" s="1"/>
  <c r="AF208" i="3"/>
  <c r="AG199" i="3" a="1"/>
  <c r="AG199" i="3" s="1"/>
  <c r="AD199" i="3"/>
  <c r="AE199" i="3" s="1"/>
  <c r="AF199" i="3"/>
  <c r="AG190" i="3" a="1"/>
  <c r="AG190" i="3" s="1"/>
  <c r="AD190" i="3"/>
  <c r="AE190" i="3" s="1"/>
  <c r="AF190" i="3"/>
  <c r="AG181" i="3" a="1"/>
  <c r="AG181" i="3" s="1"/>
  <c r="AD181" i="3"/>
  <c r="AE181" i="3" s="1"/>
  <c r="AF181" i="3"/>
  <c r="AG172" i="3" a="1"/>
  <c r="AG172" i="3" s="1"/>
  <c r="AD172" i="3"/>
  <c r="AE172" i="3" s="1"/>
  <c r="AF172" i="3"/>
  <c r="AG163" i="3" a="1"/>
  <c r="AG163" i="3" s="1"/>
  <c r="AD163" i="3"/>
  <c r="AE163" i="3" s="1"/>
  <c r="AF163" i="3"/>
  <c r="AG154" i="3" a="1"/>
  <c r="AG154" i="3" s="1"/>
  <c r="AD154" i="3"/>
  <c r="AE154" i="3" s="1"/>
  <c r="AF154" i="3"/>
  <c r="AG145" i="3" a="1"/>
  <c r="AG145" i="3" s="1"/>
  <c r="AD145" i="3"/>
  <c r="AE145" i="3" s="1"/>
  <c r="AF145" i="3"/>
  <c r="AG136" i="3" a="1"/>
  <c r="AG136" i="3" s="1"/>
  <c r="AD136" i="3"/>
  <c r="AE136" i="3" s="1"/>
  <c r="AF136" i="3"/>
  <c r="AG127" i="3" a="1"/>
  <c r="AG127" i="3" s="1"/>
  <c r="AD127" i="3"/>
  <c r="AE127" i="3" s="1"/>
  <c r="AF127" i="3"/>
  <c r="AG118" i="3" a="1"/>
  <c r="AG118" i="3" s="1"/>
  <c r="AD118" i="3"/>
  <c r="AE118" i="3" s="1"/>
  <c r="AF118" i="3"/>
  <c r="AG5008" i="3" a="1"/>
  <c r="AG5008" i="3" s="1"/>
  <c r="AD5008" i="3"/>
  <c r="AE5008" i="3" s="1"/>
  <c r="AF5008" i="3"/>
  <c r="AG5007" i="3" a="1"/>
  <c r="AG5007" i="3" s="1"/>
  <c r="AD5007" i="3"/>
  <c r="AE5007" i="3" s="1"/>
  <c r="AF5007" i="3"/>
  <c r="AG5006" i="3" a="1"/>
  <c r="AG5006" i="3" s="1"/>
  <c r="AD5006" i="3"/>
  <c r="AE5006" i="3" s="1"/>
  <c r="AF5006" i="3"/>
  <c r="AG5005" i="3" a="1"/>
  <c r="AG5005" i="3" s="1"/>
  <c r="AD5005" i="3"/>
  <c r="AE5005" i="3" s="1"/>
  <c r="AF5005" i="3"/>
  <c r="AG5004" i="3" a="1"/>
  <c r="AG5004" i="3" s="1"/>
  <c r="AD5004" i="3"/>
  <c r="AE5004" i="3" s="1"/>
  <c r="AF5004" i="3"/>
  <c r="AG5003" i="3" a="1"/>
  <c r="AG5003" i="3" s="1"/>
  <c r="AD5003" i="3"/>
  <c r="AE5003" i="3" s="1"/>
  <c r="AF5003" i="3"/>
  <c r="AG5002" i="3" a="1"/>
  <c r="AG5002" i="3" s="1"/>
  <c r="AD5002" i="3"/>
  <c r="AE5002" i="3" s="1"/>
  <c r="AF5002" i="3"/>
  <c r="AG5001" i="3" a="1"/>
  <c r="AG5001" i="3" s="1"/>
  <c r="AD5001" i="3"/>
  <c r="AE5001" i="3" s="1"/>
  <c r="AF5001" i="3"/>
  <c r="AG5000" i="3" a="1"/>
  <c r="AG5000" i="3" s="1"/>
  <c r="AD5000" i="3"/>
  <c r="AE5000" i="3" s="1"/>
  <c r="AF5000" i="3"/>
  <c r="AG4999" i="3" a="1"/>
  <c r="AG4999" i="3" s="1"/>
  <c r="AD4999" i="3"/>
  <c r="AE4999" i="3" s="1"/>
  <c r="AF4999" i="3"/>
  <c r="AG4998" i="3" a="1"/>
  <c r="AG4998" i="3" s="1"/>
  <c r="AD4998" i="3"/>
  <c r="AE4998" i="3" s="1"/>
  <c r="AF4998" i="3"/>
  <c r="AG4997" i="3" a="1"/>
  <c r="AG4997" i="3" s="1"/>
  <c r="AD4997" i="3"/>
  <c r="AE4997" i="3" s="1"/>
  <c r="AF4997" i="3"/>
  <c r="AG4996" i="3" a="1"/>
  <c r="AG4996" i="3" s="1"/>
  <c r="AD4996" i="3"/>
  <c r="AE4996" i="3" s="1"/>
  <c r="AF4996" i="3"/>
  <c r="AG4995" i="3" a="1"/>
  <c r="AG4995" i="3" s="1"/>
  <c r="AD4995" i="3"/>
  <c r="AE4995" i="3" s="1"/>
  <c r="AF4995" i="3"/>
  <c r="AG4994" i="3" a="1"/>
  <c r="AG4994" i="3" s="1"/>
  <c r="AD4994" i="3"/>
  <c r="AE4994" i="3" s="1"/>
  <c r="AF4994" i="3"/>
  <c r="AG4993" i="3" a="1"/>
  <c r="AG4993" i="3" s="1"/>
  <c r="AD4993" i="3"/>
  <c r="AE4993" i="3" s="1"/>
  <c r="AF4993" i="3"/>
  <c r="AG4992" i="3" a="1"/>
  <c r="AG4992" i="3" s="1"/>
  <c r="AD4992" i="3"/>
  <c r="AE4992" i="3" s="1"/>
  <c r="AF4992" i="3"/>
  <c r="AG4991" i="3" a="1"/>
  <c r="AG4991" i="3" s="1"/>
  <c r="AD4991" i="3"/>
  <c r="AE4991" i="3" s="1"/>
  <c r="AF4991" i="3"/>
  <c r="AG4990" i="3" a="1"/>
  <c r="AG4990" i="3" s="1"/>
  <c r="AD4990" i="3"/>
  <c r="AE4990" i="3" s="1"/>
  <c r="AF4990" i="3"/>
  <c r="AG4989" i="3" a="1"/>
  <c r="AG4989" i="3" s="1"/>
  <c r="AD4989" i="3"/>
  <c r="AE4989" i="3" s="1"/>
  <c r="AF4989" i="3"/>
  <c r="AG4988" i="3" a="1"/>
  <c r="AG4988" i="3" s="1"/>
  <c r="AD4988" i="3"/>
  <c r="AE4988" i="3" s="1"/>
  <c r="AF4988" i="3"/>
  <c r="AG4987" i="3" a="1"/>
  <c r="AG4987" i="3" s="1"/>
  <c r="AD4987" i="3"/>
  <c r="AE4987" i="3" s="1"/>
  <c r="AF4987" i="3"/>
  <c r="AG4986" i="3" a="1"/>
  <c r="AG4986" i="3" s="1"/>
  <c r="AD4986" i="3"/>
  <c r="AE4986" i="3" s="1"/>
  <c r="AF4986" i="3"/>
  <c r="AG4985" i="3" a="1"/>
  <c r="AG4985" i="3" s="1"/>
  <c r="AD4985" i="3"/>
  <c r="AE4985" i="3" s="1"/>
  <c r="AF4985" i="3"/>
  <c r="AG4984" i="3" a="1"/>
  <c r="AG4984" i="3" s="1"/>
  <c r="AD4984" i="3"/>
  <c r="AE4984" i="3" s="1"/>
  <c r="AF4984" i="3"/>
  <c r="AG4983" i="3" a="1"/>
  <c r="AG4983" i="3" s="1"/>
  <c r="AD4983" i="3"/>
  <c r="AE4983" i="3" s="1"/>
  <c r="AF4983" i="3"/>
  <c r="AG4982" i="3" a="1"/>
  <c r="AG4982" i="3" s="1"/>
  <c r="AD4982" i="3"/>
  <c r="AE4982" i="3" s="1"/>
  <c r="AF4982" i="3"/>
  <c r="AG4981" i="3" a="1"/>
  <c r="AG4981" i="3" s="1"/>
  <c r="AD4981" i="3"/>
  <c r="AE4981" i="3" s="1"/>
  <c r="AF4981" i="3"/>
  <c r="AG4980" i="3" a="1"/>
  <c r="AG4980" i="3" s="1"/>
  <c r="AD4980" i="3"/>
  <c r="AE4980" i="3" s="1"/>
  <c r="AF4980" i="3"/>
  <c r="AG4979" i="3" a="1"/>
  <c r="AG4979" i="3" s="1"/>
  <c r="AD4979" i="3"/>
  <c r="AE4979" i="3" s="1"/>
  <c r="AF4979" i="3"/>
  <c r="AG4978" i="3" a="1"/>
  <c r="AG4978" i="3" s="1"/>
  <c r="AD4978" i="3"/>
  <c r="AE4978" i="3" s="1"/>
  <c r="AF4978" i="3"/>
  <c r="AG4977" i="3" a="1"/>
  <c r="AG4977" i="3" s="1"/>
  <c r="AD4977" i="3"/>
  <c r="AE4977" i="3" s="1"/>
  <c r="AF4977" i="3"/>
  <c r="AG4976" i="3" a="1"/>
  <c r="AG4976" i="3" s="1"/>
  <c r="AD4976" i="3"/>
  <c r="AE4976" i="3" s="1"/>
  <c r="AF4976" i="3"/>
  <c r="AG4975" i="3" a="1"/>
  <c r="AG4975" i="3" s="1"/>
  <c r="AD4975" i="3"/>
  <c r="AE4975" i="3" s="1"/>
  <c r="AF4975" i="3"/>
  <c r="AG4974" i="3" a="1"/>
  <c r="AG4974" i="3" s="1"/>
  <c r="AD4974" i="3"/>
  <c r="AE4974" i="3" s="1"/>
  <c r="AF4974" i="3"/>
  <c r="AG4973" i="3" a="1"/>
  <c r="AG4973" i="3" s="1"/>
  <c r="AD4973" i="3"/>
  <c r="AE4973" i="3" s="1"/>
  <c r="AF4973" i="3"/>
  <c r="AG4972" i="3" a="1"/>
  <c r="AG4972" i="3" s="1"/>
  <c r="AD4972" i="3"/>
  <c r="AE4972" i="3" s="1"/>
  <c r="AF4972" i="3"/>
  <c r="AG4971" i="3" a="1"/>
  <c r="AG4971" i="3" s="1"/>
  <c r="AD4971" i="3"/>
  <c r="AE4971" i="3" s="1"/>
  <c r="AF4971" i="3"/>
  <c r="AG4970" i="3" a="1"/>
  <c r="AG4970" i="3" s="1"/>
  <c r="AD4970" i="3"/>
  <c r="AE4970" i="3" s="1"/>
  <c r="AF4970" i="3"/>
  <c r="AG4969" i="3" a="1"/>
  <c r="AG4969" i="3" s="1"/>
  <c r="AD4969" i="3"/>
  <c r="AE4969" i="3" s="1"/>
  <c r="AF4969" i="3"/>
  <c r="AG4968" i="3" a="1"/>
  <c r="AG4968" i="3" s="1"/>
  <c r="AD4968" i="3"/>
  <c r="AE4968" i="3" s="1"/>
  <c r="AF4968" i="3"/>
  <c r="AG4967" i="3" a="1"/>
  <c r="AG4967" i="3" s="1"/>
  <c r="AD4967" i="3"/>
  <c r="AE4967" i="3" s="1"/>
  <c r="AF4967" i="3"/>
  <c r="AG4966" i="3" a="1"/>
  <c r="AG4966" i="3" s="1"/>
  <c r="AD4966" i="3"/>
  <c r="AE4966" i="3" s="1"/>
  <c r="AF4966" i="3"/>
  <c r="AG4965" i="3" a="1"/>
  <c r="AG4965" i="3" s="1"/>
  <c r="AD4965" i="3"/>
  <c r="AE4965" i="3" s="1"/>
  <c r="AF4965" i="3"/>
  <c r="AG4964" i="3" a="1"/>
  <c r="AG4964" i="3" s="1"/>
  <c r="AD4964" i="3"/>
  <c r="AE4964" i="3" s="1"/>
  <c r="AF4964" i="3"/>
  <c r="AG4963" i="3" a="1"/>
  <c r="AG4963" i="3" s="1"/>
  <c r="AD4963" i="3"/>
  <c r="AE4963" i="3" s="1"/>
  <c r="AF4963" i="3"/>
  <c r="AG4962" i="3" a="1"/>
  <c r="AG4962" i="3" s="1"/>
  <c r="AD4962" i="3"/>
  <c r="AE4962" i="3" s="1"/>
  <c r="AF4962" i="3"/>
  <c r="AG4961" i="3" a="1"/>
  <c r="AG4961" i="3" s="1"/>
  <c r="AD4961" i="3"/>
  <c r="AE4961" i="3" s="1"/>
  <c r="AF4961" i="3"/>
  <c r="AG4960" i="3" a="1"/>
  <c r="AG4960" i="3" s="1"/>
  <c r="AD4960" i="3"/>
  <c r="AE4960" i="3" s="1"/>
  <c r="AF4960" i="3"/>
  <c r="AG4959" i="3" a="1"/>
  <c r="AG4959" i="3" s="1"/>
  <c r="AD4959" i="3"/>
  <c r="AE4959" i="3" s="1"/>
  <c r="AF4959" i="3"/>
  <c r="AG4958" i="3" a="1"/>
  <c r="AG4958" i="3" s="1"/>
  <c r="AD4958" i="3"/>
  <c r="AE4958" i="3" s="1"/>
  <c r="AF4958" i="3"/>
  <c r="AG4957" i="3" a="1"/>
  <c r="AG4957" i="3" s="1"/>
  <c r="AD4957" i="3"/>
  <c r="AE4957" i="3" s="1"/>
  <c r="AF4957" i="3"/>
  <c r="AG4956" i="3" a="1"/>
  <c r="AG4956" i="3" s="1"/>
  <c r="AD4956" i="3"/>
  <c r="AE4956" i="3" s="1"/>
  <c r="AF4956" i="3"/>
  <c r="AG4955" i="3" a="1"/>
  <c r="AG4955" i="3" s="1"/>
  <c r="AD4955" i="3"/>
  <c r="AE4955" i="3" s="1"/>
  <c r="AF4955" i="3"/>
  <c r="AG4954" i="3" a="1"/>
  <c r="AG4954" i="3" s="1"/>
  <c r="AD4954" i="3"/>
  <c r="AE4954" i="3" s="1"/>
  <c r="AF4954" i="3"/>
  <c r="AG4953" i="3" a="1"/>
  <c r="AG4953" i="3" s="1"/>
  <c r="AD4953" i="3"/>
  <c r="AE4953" i="3" s="1"/>
  <c r="AF4953" i="3"/>
  <c r="AG4952" i="3" a="1"/>
  <c r="AG4952" i="3" s="1"/>
  <c r="AD4952" i="3"/>
  <c r="AE4952" i="3" s="1"/>
  <c r="AF4952" i="3"/>
  <c r="AG4951" i="3" a="1"/>
  <c r="AG4951" i="3" s="1"/>
  <c r="AD4951" i="3"/>
  <c r="AE4951" i="3" s="1"/>
  <c r="AF4951" i="3"/>
  <c r="AG4950" i="3" a="1"/>
  <c r="AG4950" i="3" s="1"/>
  <c r="AD4950" i="3"/>
  <c r="AE4950" i="3" s="1"/>
  <c r="AF4950" i="3"/>
  <c r="AG4949" i="3" a="1"/>
  <c r="AG4949" i="3" s="1"/>
  <c r="AD4949" i="3"/>
  <c r="AE4949" i="3" s="1"/>
  <c r="AF4949" i="3"/>
  <c r="AG4948" i="3" a="1"/>
  <c r="AG4948" i="3" s="1"/>
  <c r="AD4948" i="3"/>
  <c r="AE4948" i="3" s="1"/>
  <c r="AF4948" i="3"/>
  <c r="AG4947" i="3" a="1"/>
  <c r="AG4947" i="3" s="1"/>
  <c r="AD4947" i="3"/>
  <c r="AE4947" i="3" s="1"/>
  <c r="AF4947" i="3"/>
  <c r="AG4946" i="3" a="1"/>
  <c r="AG4946" i="3" s="1"/>
  <c r="AD4946" i="3"/>
  <c r="AE4946" i="3" s="1"/>
  <c r="AF4946" i="3"/>
  <c r="AG4945" i="3" a="1"/>
  <c r="AG4945" i="3" s="1"/>
  <c r="AD4945" i="3"/>
  <c r="AE4945" i="3" s="1"/>
  <c r="AF4945" i="3"/>
  <c r="AG4944" i="3" a="1"/>
  <c r="AG4944" i="3" s="1"/>
  <c r="AD4944" i="3"/>
  <c r="AE4944" i="3" s="1"/>
  <c r="AF4944" i="3"/>
  <c r="AG4943" i="3" a="1"/>
  <c r="AG4943" i="3" s="1"/>
  <c r="AD4943" i="3"/>
  <c r="AE4943" i="3" s="1"/>
  <c r="AF4943" i="3"/>
  <c r="AG4942" i="3" a="1"/>
  <c r="AG4942" i="3" s="1"/>
  <c r="AD4942" i="3"/>
  <c r="AE4942" i="3" s="1"/>
  <c r="AF4942" i="3"/>
  <c r="AG4941" i="3" a="1"/>
  <c r="AG4941" i="3" s="1"/>
  <c r="AD4941" i="3"/>
  <c r="AE4941" i="3" s="1"/>
  <c r="AF4941" i="3"/>
  <c r="AG4940" i="3" a="1"/>
  <c r="AG4940" i="3" s="1"/>
  <c r="AD4940" i="3"/>
  <c r="AE4940" i="3" s="1"/>
  <c r="AF4940" i="3"/>
  <c r="AG4939" i="3" a="1"/>
  <c r="AG4939" i="3" s="1"/>
  <c r="AD4939" i="3"/>
  <c r="AE4939" i="3" s="1"/>
  <c r="AF4939" i="3"/>
  <c r="AG4938" i="3" a="1"/>
  <c r="AG4938" i="3" s="1"/>
  <c r="AD4938" i="3"/>
  <c r="AE4938" i="3" s="1"/>
  <c r="AF4938" i="3"/>
  <c r="AG4937" i="3" a="1"/>
  <c r="AG4937" i="3" s="1"/>
  <c r="AD4937" i="3"/>
  <c r="AE4937" i="3" s="1"/>
  <c r="AF4937" i="3"/>
  <c r="AG4936" i="3" a="1"/>
  <c r="AG4936" i="3" s="1"/>
  <c r="AD4936" i="3"/>
  <c r="AE4936" i="3" s="1"/>
  <c r="AF4936" i="3"/>
  <c r="AG4935" i="3" a="1"/>
  <c r="AG4935" i="3" s="1"/>
  <c r="AD4935" i="3"/>
  <c r="AE4935" i="3" s="1"/>
  <c r="AF4935" i="3"/>
  <c r="AG4934" i="3" a="1"/>
  <c r="AG4934" i="3" s="1"/>
  <c r="AD4934" i="3"/>
  <c r="AE4934" i="3" s="1"/>
  <c r="AF4934" i="3"/>
  <c r="AG4933" i="3" a="1"/>
  <c r="AG4933" i="3" s="1"/>
  <c r="AD4933" i="3"/>
  <c r="AE4933" i="3" s="1"/>
  <c r="AF4933" i="3"/>
  <c r="AG4932" i="3" a="1"/>
  <c r="AG4932" i="3" s="1"/>
  <c r="AD4932" i="3"/>
  <c r="AE4932" i="3" s="1"/>
  <c r="AF4932" i="3"/>
  <c r="AG4931" i="3" a="1"/>
  <c r="AG4931" i="3" s="1"/>
  <c r="AD4931" i="3"/>
  <c r="AE4931" i="3" s="1"/>
  <c r="AF4931" i="3"/>
  <c r="AG4930" i="3" a="1"/>
  <c r="AG4930" i="3" s="1"/>
  <c r="AD4930" i="3"/>
  <c r="AE4930" i="3" s="1"/>
  <c r="AF4930" i="3"/>
  <c r="AG4929" i="3" a="1"/>
  <c r="AG4929" i="3" s="1"/>
  <c r="AD4929" i="3"/>
  <c r="AE4929" i="3" s="1"/>
  <c r="AF4929" i="3"/>
  <c r="AG4928" i="3" a="1"/>
  <c r="AG4928" i="3" s="1"/>
  <c r="AD4928" i="3"/>
  <c r="AE4928" i="3" s="1"/>
  <c r="AF4928" i="3"/>
  <c r="AG4927" i="3" a="1"/>
  <c r="AG4927" i="3" s="1"/>
  <c r="AD4927" i="3"/>
  <c r="AE4927" i="3" s="1"/>
  <c r="AF4927" i="3"/>
  <c r="AG4926" i="3" a="1"/>
  <c r="AG4926" i="3" s="1"/>
  <c r="AD4926" i="3"/>
  <c r="AE4926" i="3" s="1"/>
  <c r="AF4926" i="3"/>
  <c r="AG4925" i="3" a="1"/>
  <c r="AG4925" i="3" s="1"/>
  <c r="AD4925" i="3"/>
  <c r="AE4925" i="3" s="1"/>
  <c r="AF4925" i="3"/>
  <c r="AG4924" i="3" a="1"/>
  <c r="AG4924" i="3" s="1"/>
  <c r="AD4924" i="3"/>
  <c r="AE4924" i="3" s="1"/>
  <c r="AF4924" i="3"/>
  <c r="AG4923" i="3" a="1"/>
  <c r="AG4923" i="3" s="1"/>
  <c r="AD4923" i="3"/>
  <c r="AE4923" i="3" s="1"/>
  <c r="AF4923" i="3"/>
  <c r="AG4922" i="3" a="1"/>
  <c r="AG4922" i="3" s="1"/>
  <c r="AD4922" i="3"/>
  <c r="AE4922" i="3" s="1"/>
  <c r="AF4922" i="3"/>
  <c r="AG4921" i="3" a="1"/>
  <c r="AG4921" i="3" s="1"/>
  <c r="AD4921" i="3"/>
  <c r="AE4921" i="3" s="1"/>
  <c r="AF4921" i="3"/>
  <c r="AG4920" i="3" a="1"/>
  <c r="AG4920" i="3" s="1"/>
  <c r="AD4920" i="3"/>
  <c r="AE4920" i="3" s="1"/>
  <c r="AF4920" i="3"/>
  <c r="AG4919" i="3" a="1"/>
  <c r="AG4919" i="3" s="1"/>
  <c r="AD4919" i="3"/>
  <c r="AE4919" i="3" s="1"/>
  <c r="AF4919" i="3"/>
  <c r="AG4918" i="3" a="1"/>
  <c r="AG4918" i="3" s="1"/>
  <c r="AD4918" i="3"/>
  <c r="AE4918" i="3" s="1"/>
  <c r="AF4918" i="3"/>
  <c r="AG4917" i="3" a="1"/>
  <c r="AG4917" i="3" s="1"/>
  <c r="AD4917" i="3"/>
  <c r="AE4917" i="3" s="1"/>
  <c r="AF4917" i="3"/>
  <c r="AG4916" i="3" a="1"/>
  <c r="AG4916" i="3" s="1"/>
  <c r="AD4916" i="3"/>
  <c r="AE4916" i="3" s="1"/>
  <c r="AF4916" i="3"/>
  <c r="AG4915" i="3" a="1"/>
  <c r="AG4915" i="3" s="1"/>
  <c r="AD4915" i="3"/>
  <c r="AE4915" i="3" s="1"/>
  <c r="AF4915" i="3"/>
  <c r="AG4914" i="3" a="1"/>
  <c r="AG4914" i="3" s="1"/>
  <c r="AD4914" i="3"/>
  <c r="AE4914" i="3" s="1"/>
  <c r="AF4914" i="3"/>
  <c r="AG4913" i="3" a="1"/>
  <c r="AG4913" i="3" s="1"/>
  <c r="AD4913" i="3"/>
  <c r="AE4913" i="3" s="1"/>
  <c r="AF4913" i="3"/>
  <c r="AG4912" i="3" a="1"/>
  <c r="AG4912" i="3" s="1"/>
  <c r="AD4912" i="3"/>
  <c r="AE4912" i="3" s="1"/>
  <c r="AF4912" i="3"/>
  <c r="AG4911" i="3" a="1"/>
  <c r="AG4911" i="3" s="1"/>
  <c r="AD4911" i="3"/>
  <c r="AE4911" i="3" s="1"/>
  <c r="AF4911" i="3"/>
  <c r="AG4910" i="3" a="1"/>
  <c r="AG4910" i="3" s="1"/>
  <c r="AD4910" i="3"/>
  <c r="AE4910" i="3" s="1"/>
  <c r="AF4910" i="3"/>
  <c r="AG4909" i="3" a="1"/>
  <c r="AG4909" i="3" s="1"/>
  <c r="AD4909" i="3"/>
  <c r="AE4909" i="3" s="1"/>
  <c r="AF4909" i="3"/>
  <c r="AG4908" i="3" a="1"/>
  <c r="AG4908" i="3" s="1"/>
  <c r="AD4908" i="3"/>
  <c r="AE4908" i="3" s="1"/>
  <c r="AF4908" i="3"/>
  <c r="AG4907" i="3" a="1"/>
  <c r="AG4907" i="3" s="1"/>
  <c r="AD4907" i="3"/>
  <c r="AE4907" i="3" s="1"/>
  <c r="AF4907" i="3"/>
  <c r="AG4906" i="3" a="1"/>
  <c r="AG4906" i="3" s="1"/>
  <c r="AD4906" i="3"/>
  <c r="AE4906" i="3" s="1"/>
  <c r="AF4906" i="3"/>
  <c r="AG4905" i="3" a="1"/>
  <c r="AG4905" i="3" s="1"/>
  <c r="AD4905" i="3"/>
  <c r="AE4905" i="3" s="1"/>
  <c r="AF4905" i="3"/>
  <c r="AG4904" i="3" a="1"/>
  <c r="AG4904" i="3" s="1"/>
  <c r="AD4904" i="3"/>
  <c r="AE4904" i="3" s="1"/>
  <c r="AF4904" i="3"/>
  <c r="AG4903" i="3" a="1"/>
  <c r="AG4903" i="3" s="1"/>
  <c r="AD4903" i="3"/>
  <c r="AE4903" i="3" s="1"/>
  <c r="AF4903" i="3"/>
  <c r="AG4902" i="3" a="1"/>
  <c r="AG4902" i="3" s="1"/>
  <c r="AD4902" i="3"/>
  <c r="AE4902" i="3" s="1"/>
  <c r="AF4902" i="3"/>
  <c r="AG4901" i="3" a="1"/>
  <c r="AG4901" i="3" s="1"/>
  <c r="AD4901" i="3"/>
  <c r="AE4901" i="3" s="1"/>
  <c r="AF4901" i="3"/>
  <c r="AG4900" i="3" a="1"/>
  <c r="AG4900" i="3" s="1"/>
  <c r="AD4900" i="3"/>
  <c r="AE4900" i="3" s="1"/>
  <c r="AF4900" i="3"/>
  <c r="AG4899" i="3" a="1"/>
  <c r="AG4899" i="3" s="1"/>
  <c r="AD4899" i="3"/>
  <c r="AE4899" i="3" s="1"/>
  <c r="AF4899" i="3"/>
  <c r="AG4898" i="3" a="1"/>
  <c r="AG4898" i="3" s="1"/>
  <c r="AD4898" i="3"/>
  <c r="AE4898" i="3" s="1"/>
  <c r="AF4898" i="3"/>
  <c r="AG4897" i="3" a="1"/>
  <c r="AG4897" i="3" s="1"/>
  <c r="AD4897" i="3"/>
  <c r="AE4897" i="3" s="1"/>
  <c r="AF4897" i="3"/>
  <c r="AG4896" i="3" a="1"/>
  <c r="AG4896" i="3" s="1"/>
  <c r="AD4896" i="3"/>
  <c r="AE4896" i="3" s="1"/>
  <c r="AF4896" i="3"/>
  <c r="AG4895" i="3" a="1"/>
  <c r="AG4895" i="3" s="1"/>
  <c r="AD4895" i="3"/>
  <c r="AE4895" i="3" s="1"/>
  <c r="AF4895" i="3"/>
  <c r="AG4894" i="3" a="1"/>
  <c r="AG4894" i="3" s="1"/>
  <c r="AD4894" i="3"/>
  <c r="AE4894" i="3" s="1"/>
  <c r="AF4894" i="3"/>
  <c r="AG4893" i="3" a="1"/>
  <c r="AG4893" i="3" s="1"/>
  <c r="AD4893" i="3"/>
  <c r="AE4893" i="3" s="1"/>
  <c r="AF4893" i="3"/>
  <c r="AG4892" i="3" a="1"/>
  <c r="AG4892" i="3" s="1"/>
  <c r="AD4892" i="3"/>
  <c r="AE4892" i="3" s="1"/>
  <c r="AF4892" i="3"/>
  <c r="AG4891" i="3" a="1"/>
  <c r="AG4891" i="3" s="1"/>
  <c r="AD4891" i="3"/>
  <c r="AE4891" i="3" s="1"/>
  <c r="AF4891" i="3"/>
  <c r="AG4890" i="3" a="1"/>
  <c r="AG4890" i="3" s="1"/>
  <c r="AD4890" i="3"/>
  <c r="AE4890" i="3" s="1"/>
  <c r="AF4890" i="3"/>
  <c r="AG4889" i="3" a="1"/>
  <c r="AG4889" i="3" s="1"/>
  <c r="AD4889" i="3"/>
  <c r="AE4889" i="3" s="1"/>
  <c r="AF4889" i="3"/>
  <c r="AG4888" i="3" a="1"/>
  <c r="AG4888" i="3" s="1"/>
  <c r="AD4888" i="3"/>
  <c r="AE4888" i="3" s="1"/>
  <c r="AF4888" i="3"/>
  <c r="AG4887" i="3" a="1"/>
  <c r="AG4887" i="3" s="1"/>
  <c r="AD4887" i="3"/>
  <c r="AE4887" i="3" s="1"/>
  <c r="AF4887" i="3"/>
  <c r="AG4886" i="3" a="1"/>
  <c r="AG4886" i="3" s="1"/>
  <c r="AD4886" i="3"/>
  <c r="AE4886" i="3" s="1"/>
  <c r="AF4886" i="3"/>
  <c r="AG4885" i="3" a="1"/>
  <c r="AG4885" i="3" s="1"/>
  <c r="AD4885" i="3"/>
  <c r="AE4885" i="3" s="1"/>
  <c r="AF4885" i="3"/>
  <c r="AG4884" i="3" a="1"/>
  <c r="AG4884" i="3" s="1"/>
  <c r="AD4884" i="3"/>
  <c r="AE4884" i="3" s="1"/>
  <c r="AF4884" i="3"/>
  <c r="AG4883" i="3" a="1"/>
  <c r="AG4883" i="3" s="1"/>
  <c r="AD4883" i="3"/>
  <c r="AE4883" i="3" s="1"/>
  <c r="AF4883" i="3"/>
  <c r="AG4882" i="3" a="1"/>
  <c r="AG4882" i="3" s="1"/>
  <c r="AD4882" i="3"/>
  <c r="AE4882" i="3" s="1"/>
  <c r="AF4882" i="3"/>
  <c r="AG4881" i="3" a="1"/>
  <c r="AG4881" i="3" s="1"/>
  <c r="AD4881" i="3"/>
  <c r="AE4881" i="3" s="1"/>
  <c r="AF4881" i="3"/>
  <c r="AG4880" i="3" a="1"/>
  <c r="AG4880" i="3" s="1"/>
  <c r="AD4880" i="3"/>
  <c r="AE4880" i="3" s="1"/>
  <c r="AF4880" i="3"/>
  <c r="AG4879" i="3" a="1"/>
  <c r="AG4879" i="3" s="1"/>
  <c r="AD4879" i="3"/>
  <c r="AE4879" i="3" s="1"/>
  <c r="AF4879" i="3"/>
  <c r="AG4878" i="3" a="1"/>
  <c r="AG4878" i="3" s="1"/>
  <c r="AD4878" i="3"/>
  <c r="AE4878" i="3" s="1"/>
  <c r="AF4878" i="3"/>
  <c r="AG4877" i="3" a="1"/>
  <c r="AG4877" i="3" s="1"/>
  <c r="AD4877" i="3"/>
  <c r="AE4877" i="3" s="1"/>
  <c r="AF4877" i="3"/>
  <c r="AG4876" i="3" a="1"/>
  <c r="AG4876" i="3" s="1"/>
  <c r="AD4876" i="3"/>
  <c r="AE4876" i="3" s="1"/>
  <c r="AF4876" i="3"/>
  <c r="AG4875" i="3" a="1"/>
  <c r="AG4875" i="3" s="1"/>
  <c r="AD4875" i="3"/>
  <c r="AE4875" i="3" s="1"/>
  <c r="AF4875" i="3"/>
  <c r="AG4874" i="3" a="1"/>
  <c r="AG4874" i="3" s="1"/>
  <c r="AD4874" i="3"/>
  <c r="AE4874" i="3" s="1"/>
  <c r="AF4874" i="3"/>
  <c r="AG4873" i="3" a="1"/>
  <c r="AG4873" i="3" s="1"/>
  <c r="AD4873" i="3"/>
  <c r="AE4873" i="3" s="1"/>
  <c r="AF4873" i="3"/>
  <c r="AG4872" i="3" a="1"/>
  <c r="AG4872" i="3" s="1"/>
  <c r="AD4872" i="3"/>
  <c r="AE4872" i="3" s="1"/>
  <c r="AF4872" i="3"/>
  <c r="AG4871" i="3" a="1"/>
  <c r="AG4871" i="3" s="1"/>
  <c r="AD4871" i="3"/>
  <c r="AE4871" i="3" s="1"/>
  <c r="AF4871" i="3"/>
  <c r="AG4870" i="3" a="1"/>
  <c r="AG4870" i="3" s="1"/>
  <c r="AD4870" i="3"/>
  <c r="AE4870" i="3" s="1"/>
  <c r="AF4870" i="3"/>
  <c r="AG4869" i="3" a="1"/>
  <c r="AG4869" i="3" s="1"/>
  <c r="AD4869" i="3"/>
  <c r="AE4869" i="3" s="1"/>
  <c r="AF4869" i="3"/>
  <c r="AG4868" i="3" a="1"/>
  <c r="AG4868" i="3" s="1"/>
  <c r="AD4868" i="3"/>
  <c r="AE4868" i="3" s="1"/>
  <c r="AF4868" i="3"/>
  <c r="AG4867" i="3" a="1"/>
  <c r="AG4867" i="3" s="1"/>
  <c r="AD4867" i="3"/>
  <c r="AE4867" i="3" s="1"/>
  <c r="AF4867" i="3"/>
  <c r="AG4866" i="3" a="1"/>
  <c r="AG4866" i="3" s="1"/>
  <c r="AD4866" i="3"/>
  <c r="AE4866" i="3" s="1"/>
  <c r="AF4866" i="3"/>
  <c r="AG4865" i="3" a="1"/>
  <c r="AG4865" i="3" s="1"/>
  <c r="AD4865" i="3"/>
  <c r="AE4865" i="3" s="1"/>
  <c r="AF4865" i="3"/>
  <c r="AG4864" i="3" a="1"/>
  <c r="AG4864" i="3" s="1"/>
  <c r="AD4864" i="3"/>
  <c r="AE4864" i="3" s="1"/>
  <c r="AF4864" i="3"/>
  <c r="AG4863" i="3" a="1"/>
  <c r="AG4863" i="3" s="1"/>
  <c r="AD4863" i="3"/>
  <c r="AE4863" i="3" s="1"/>
  <c r="AF4863" i="3"/>
  <c r="AG4862" i="3" a="1"/>
  <c r="AG4862" i="3" s="1"/>
  <c r="AD4862" i="3"/>
  <c r="AE4862" i="3" s="1"/>
  <c r="AF4862" i="3"/>
  <c r="AG4861" i="3" a="1"/>
  <c r="AG4861" i="3" s="1"/>
  <c r="AD4861" i="3"/>
  <c r="AE4861" i="3" s="1"/>
  <c r="AF4861" i="3"/>
  <c r="AG4860" i="3" a="1"/>
  <c r="AG4860" i="3" s="1"/>
  <c r="AD4860" i="3"/>
  <c r="AE4860" i="3" s="1"/>
  <c r="AF4860" i="3"/>
  <c r="AG4859" i="3" a="1"/>
  <c r="AG4859" i="3" s="1"/>
  <c r="AD4859" i="3"/>
  <c r="AE4859" i="3" s="1"/>
  <c r="AF4859" i="3"/>
  <c r="AG4858" i="3" a="1"/>
  <c r="AG4858" i="3" s="1"/>
  <c r="AD4858" i="3"/>
  <c r="AE4858" i="3" s="1"/>
  <c r="AF4858" i="3"/>
  <c r="AG4857" i="3" a="1"/>
  <c r="AG4857" i="3" s="1"/>
  <c r="AD4857" i="3"/>
  <c r="AE4857" i="3" s="1"/>
  <c r="AF4857" i="3"/>
  <c r="AG4856" i="3" a="1"/>
  <c r="AG4856" i="3" s="1"/>
  <c r="AD4856" i="3"/>
  <c r="AE4856" i="3" s="1"/>
  <c r="AF4856" i="3"/>
  <c r="AG4855" i="3" a="1"/>
  <c r="AG4855" i="3" s="1"/>
  <c r="AD4855" i="3"/>
  <c r="AE4855" i="3" s="1"/>
  <c r="AF4855" i="3"/>
  <c r="AG4854" i="3" a="1"/>
  <c r="AG4854" i="3" s="1"/>
  <c r="AD4854" i="3"/>
  <c r="AE4854" i="3" s="1"/>
  <c r="AF4854" i="3"/>
  <c r="AG4853" i="3" a="1"/>
  <c r="AG4853" i="3" s="1"/>
  <c r="AD4853" i="3"/>
  <c r="AE4853" i="3" s="1"/>
  <c r="AF4853" i="3"/>
  <c r="AG4852" i="3" a="1"/>
  <c r="AG4852" i="3" s="1"/>
  <c r="AD4852" i="3"/>
  <c r="AE4852" i="3" s="1"/>
  <c r="AF4852" i="3"/>
  <c r="AG4851" i="3" a="1"/>
  <c r="AG4851" i="3" s="1"/>
  <c r="AD4851" i="3"/>
  <c r="AE4851" i="3" s="1"/>
  <c r="AF4851" i="3"/>
  <c r="AG4850" i="3" a="1"/>
  <c r="AG4850" i="3" s="1"/>
  <c r="AD4850" i="3"/>
  <c r="AE4850" i="3" s="1"/>
  <c r="AF4850" i="3"/>
  <c r="AG4849" i="3" a="1"/>
  <c r="AG4849" i="3" s="1"/>
  <c r="AD4849" i="3"/>
  <c r="AE4849" i="3" s="1"/>
  <c r="AF4849" i="3"/>
  <c r="AG4848" i="3" a="1"/>
  <c r="AG4848" i="3" s="1"/>
  <c r="AD4848" i="3"/>
  <c r="AE4848" i="3" s="1"/>
  <c r="AF4848" i="3"/>
  <c r="AG4847" i="3" a="1"/>
  <c r="AG4847" i="3" s="1"/>
  <c r="AD4847" i="3"/>
  <c r="AE4847" i="3" s="1"/>
  <c r="AF4847" i="3"/>
  <c r="AG4846" i="3" a="1"/>
  <c r="AG4846" i="3" s="1"/>
  <c r="AD4846" i="3"/>
  <c r="AE4846" i="3" s="1"/>
  <c r="AF4846" i="3"/>
  <c r="AG4845" i="3" a="1"/>
  <c r="AG4845" i="3" s="1"/>
  <c r="AD4845" i="3"/>
  <c r="AE4845" i="3" s="1"/>
  <c r="AF4845" i="3"/>
  <c r="AG4844" i="3" a="1"/>
  <c r="AG4844" i="3" s="1"/>
  <c r="AD4844" i="3"/>
  <c r="AE4844" i="3" s="1"/>
  <c r="AF4844" i="3"/>
  <c r="AG4843" i="3" a="1"/>
  <c r="AG4843" i="3" s="1"/>
  <c r="AD4843" i="3"/>
  <c r="AE4843" i="3" s="1"/>
  <c r="AF4843" i="3"/>
  <c r="AG4842" i="3" a="1"/>
  <c r="AG4842" i="3" s="1"/>
  <c r="AD4842" i="3"/>
  <c r="AE4842" i="3" s="1"/>
  <c r="AF4842" i="3"/>
  <c r="AG4841" i="3" a="1"/>
  <c r="AG4841" i="3" s="1"/>
  <c r="AD4841" i="3"/>
  <c r="AE4841" i="3" s="1"/>
  <c r="AF4841" i="3"/>
  <c r="AG4840" i="3" a="1"/>
  <c r="AG4840" i="3" s="1"/>
  <c r="AD4840" i="3"/>
  <c r="AE4840" i="3" s="1"/>
  <c r="AF4840" i="3"/>
  <c r="AG4839" i="3" a="1"/>
  <c r="AG4839" i="3" s="1"/>
  <c r="AD4839" i="3"/>
  <c r="AE4839" i="3" s="1"/>
  <c r="AF4839" i="3"/>
  <c r="AG4838" i="3" a="1"/>
  <c r="AG4838" i="3" s="1"/>
  <c r="AD4838" i="3"/>
  <c r="AE4838" i="3" s="1"/>
  <c r="AF4838" i="3"/>
  <c r="AG4837" i="3" a="1"/>
  <c r="AG4837" i="3" s="1"/>
  <c r="AD4837" i="3"/>
  <c r="AE4837" i="3" s="1"/>
  <c r="AF4837" i="3"/>
  <c r="AG4836" i="3" a="1"/>
  <c r="AG4836" i="3" s="1"/>
  <c r="AD4836" i="3"/>
  <c r="AE4836" i="3" s="1"/>
  <c r="AF4836" i="3"/>
  <c r="AG4835" i="3" a="1"/>
  <c r="AG4835" i="3" s="1"/>
  <c r="AD4835" i="3"/>
  <c r="AE4835" i="3" s="1"/>
  <c r="AF4835" i="3"/>
  <c r="AG4834" i="3" a="1"/>
  <c r="AG4834" i="3" s="1"/>
  <c r="AD4834" i="3"/>
  <c r="AE4834" i="3" s="1"/>
  <c r="AF4834" i="3"/>
  <c r="AG4833" i="3" a="1"/>
  <c r="AG4833" i="3" s="1"/>
  <c r="AD4833" i="3"/>
  <c r="AE4833" i="3" s="1"/>
  <c r="AF4833" i="3"/>
  <c r="AG4832" i="3" a="1"/>
  <c r="AG4832" i="3" s="1"/>
  <c r="AD4832" i="3"/>
  <c r="AE4832" i="3" s="1"/>
  <c r="AF4832" i="3"/>
  <c r="AG4831" i="3" a="1"/>
  <c r="AG4831" i="3" s="1"/>
  <c r="AD4831" i="3"/>
  <c r="AE4831" i="3" s="1"/>
  <c r="AF4831" i="3"/>
  <c r="AG4830" i="3" a="1"/>
  <c r="AG4830" i="3" s="1"/>
  <c r="AD4830" i="3"/>
  <c r="AE4830" i="3" s="1"/>
  <c r="AF4830" i="3"/>
  <c r="AG4829" i="3" a="1"/>
  <c r="AG4829" i="3" s="1"/>
  <c r="AD4829" i="3"/>
  <c r="AE4829" i="3" s="1"/>
  <c r="AF4829" i="3"/>
  <c r="AG4828" i="3" a="1"/>
  <c r="AG4828" i="3" s="1"/>
  <c r="AD4828" i="3"/>
  <c r="AE4828" i="3" s="1"/>
  <c r="AF4828" i="3"/>
  <c r="AG4827" i="3" a="1"/>
  <c r="AG4827" i="3" s="1"/>
  <c r="AD4827" i="3"/>
  <c r="AE4827" i="3" s="1"/>
  <c r="AF4827" i="3"/>
  <c r="AG4826" i="3" a="1"/>
  <c r="AG4826" i="3" s="1"/>
  <c r="AD4826" i="3"/>
  <c r="AE4826" i="3" s="1"/>
  <c r="AF4826" i="3"/>
  <c r="AG4825" i="3" a="1"/>
  <c r="AG4825" i="3" s="1"/>
  <c r="AD4825" i="3"/>
  <c r="AE4825" i="3" s="1"/>
  <c r="AF4825" i="3"/>
  <c r="AG4824" i="3" a="1"/>
  <c r="AG4824" i="3" s="1"/>
  <c r="AD4824" i="3"/>
  <c r="AE4824" i="3" s="1"/>
  <c r="AF4824" i="3"/>
  <c r="AG4823" i="3" a="1"/>
  <c r="AG4823" i="3" s="1"/>
  <c r="AD4823" i="3"/>
  <c r="AE4823" i="3" s="1"/>
  <c r="AF4823" i="3"/>
  <c r="AG4822" i="3" a="1"/>
  <c r="AG4822" i="3" s="1"/>
  <c r="AD4822" i="3"/>
  <c r="AE4822" i="3" s="1"/>
  <c r="AF4822" i="3"/>
  <c r="AG4821" i="3" a="1"/>
  <c r="AG4821" i="3" s="1"/>
  <c r="AD4821" i="3"/>
  <c r="AE4821" i="3" s="1"/>
  <c r="AF4821" i="3"/>
  <c r="AG4820" i="3" a="1"/>
  <c r="AG4820" i="3" s="1"/>
  <c r="AD4820" i="3"/>
  <c r="AE4820" i="3" s="1"/>
  <c r="AF4820" i="3"/>
  <c r="AG4819" i="3" a="1"/>
  <c r="AG4819" i="3" s="1"/>
  <c r="AD4819" i="3"/>
  <c r="AE4819" i="3" s="1"/>
  <c r="AF4819" i="3"/>
  <c r="AG4818" i="3" a="1"/>
  <c r="AG4818" i="3" s="1"/>
  <c r="AD4818" i="3"/>
  <c r="AE4818" i="3" s="1"/>
  <c r="AF4818" i="3"/>
  <c r="AG4817" i="3" a="1"/>
  <c r="AG4817" i="3" s="1"/>
  <c r="AD4817" i="3"/>
  <c r="AE4817" i="3" s="1"/>
  <c r="AF4817" i="3"/>
  <c r="AG4816" i="3" a="1"/>
  <c r="AG4816" i="3" s="1"/>
  <c r="AD4816" i="3"/>
  <c r="AE4816" i="3" s="1"/>
  <c r="AF4816" i="3"/>
  <c r="AG4815" i="3" a="1"/>
  <c r="AG4815" i="3" s="1"/>
  <c r="AD4815" i="3"/>
  <c r="AE4815" i="3" s="1"/>
  <c r="AF4815" i="3"/>
  <c r="AG4814" i="3" a="1"/>
  <c r="AG4814" i="3" s="1"/>
  <c r="AD4814" i="3"/>
  <c r="AE4814" i="3" s="1"/>
  <c r="AF4814" i="3"/>
  <c r="AG4813" i="3" a="1"/>
  <c r="AG4813" i="3" s="1"/>
  <c r="AD4813" i="3"/>
  <c r="AE4813" i="3" s="1"/>
  <c r="AF4813" i="3"/>
  <c r="AG4812" i="3" a="1"/>
  <c r="AG4812" i="3" s="1"/>
  <c r="AD4812" i="3"/>
  <c r="AE4812" i="3" s="1"/>
  <c r="AF4812" i="3"/>
  <c r="AG4811" i="3" a="1"/>
  <c r="AG4811" i="3" s="1"/>
  <c r="AD4811" i="3"/>
  <c r="AE4811" i="3" s="1"/>
  <c r="AF4811" i="3"/>
  <c r="AG4810" i="3" a="1"/>
  <c r="AG4810" i="3" s="1"/>
  <c r="AD4810" i="3"/>
  <c r="AE4810" i="3" s="1"/>
  <c r="AF4810" i="3"/>
  <c r="AG4809" i="3" a="1"/>
  <c r="AG4809" i="3" s="1"/>
  <c r="AD4809" i="3"/>
  <c r="AE4809" i="3" s="1"/>
  <c r="AF4809" i="3"/>
  <c r="AG4808" i="3" a="1"/>
  <c r="AG4808" i="3" s="1"/>
  <c r="AD4808" i="3"/>
  <c r="AE4808" i="3" s="1"/>
  <c r="AF4808" i="3"/>
  <c r="AG4807" i="3" a="1"/>
  <c r="AG4807" i="3" s="1"/>
  <c r="AD4807" i="3"/>
  <c r="AE4807" i="3" s="1"/>
  <c r="AF4807" i="3"/>
  <c r="AG4806" i="3" a="1"/>
  <c r="AG4806" i="3" s="1"/>
  <c r="AD4806" i="3"/>
  <c r="AE4806" i="3" s="1"/>
  <c r="AF4806" i="3"/>
  <c r="AG4805" i="3" a="1"/>
  <c r="AG4805" i="3" s="1"/>
  <c r="AD4805" i="3"/>
  <c r="AE4805" i="3" s="1"/>
  <c r="AF4805" i="3"/>
  <c r="AG4804" i="3" a="1"/>
  <c r="AG4804" i="3" s="1"/>
  <c r="AD4804" i="3"/>
  <c r="AE4804" i="3" s="1"/>
  <c r="AF4804" i="3"/>
  <c r="AG4803" i="3" a="1"/>
  <c r="AG4803" i="3" s="1"/>
  <c r="AD4803" i="3"/>
  <c r="AE4803" i="3" s="1"/>
  <c r="AF4803" i="3"/>
  <c r="AG4802" i="3" a="1"/>
  <c r="AG4802" i="3" s="1"/>
  <c r="AD4802" i="3"/>
  <c r="AE4802" i="3" s="1"/>
  <c r="AF4802" i="3"/>
  <c r="AG4801" i="3" a="1"/>
  <c r="AG4801" i="3" s="1"/>
  <c r="AD4801" i="3"/>
  <c r="AE4801" i="3" s="1"/>
  <c r="AF4801" i="3"/>
  <c r="AG4800" i="3" a="1"/>
  <c r="AG4800" i="3" s="1"/>
  <c r="AD4800" i="3"/>
  <c r="AE4800" i="3" s="1"/>
  <c r="AF4800" i="3"/>
  <c r="AG4799" i="3" a="1"/>
  <c r="AG4799" i="3" s="1"/>
  <c r="AD4799" i="3"/>
  <c r="AE4799" i="3" s="1"/>
  <c r="AF4799" i="3"/>
  <c r="AG4798" i="3" a="1"/>
  <c r="AG4798" i="3" s="1"/>
  <c r="AD4798" i="3"/>
  <c r="AE4798" i="3" s="1"/>
  <c r="AF4798" i="3"/>
  <c r="AG4797" i="3" a="1"/>
  <c r="AG4797" i="3" s="1"/>
  <c r="AD4797" i="3"/>
  <c r="AE4797" i="3" s="1"/>
  <c r="AF4797" i="3"/>
  <c r="AG4796" i="3" a="1"/>
  <c r="AG4796" i="3" s="1"/>
  <c r="AD4796" i="3"/>
  <c r="AE4796" i="3" s="1"/>
  <c r="AF4796" i="3"/>
  <c r="AG4795" i="3" a="1"/>
  <c r="AG4795" i="3" s="1"/>
  <c r="AD4795" i="3"/>
  <c r="AE4795" i="3" s="1"/>
  <c r="AF4795" i="3"/>
  <c r="AG4794" i="3" a="1"/>
  <c r="AG4794" i="3" s="1"/>
  <c r="AD4794" i="3"/>
  <c r="AE4794" i="3" s="1"/>
  <c r="AF4794" i="3"/>
  <c r="AG4793" i="3" a="1"/>
  <c r="AG4793" i="3" s="1"/>
  <c r="AD4793" i="3"/>
  <c r="AE4793" i="3" s="1"/>
  <c r="AF4793" i="3"/>
  <c r="AG4792" i="3" a="1"/>
  <c r="AG4792" i="3" s="1"/>
  <c r="AD4792" i="3"/>
  <c r="AE4792" i="3" s="1"/>
  <c r="AF4792" i="3"/>
  <c r="AG4791" i="3" a="1"/>
  <c r="AG4791" i="3" s="1"/>
  <c r="AD4791" i="3"/>
  <c r="AE4791" i="3" s="1"/>
  <c r="AF4791" i="3"/>
  <c r="AG4790" i="3" a="1"/>
  <c r="AG4790" i="3" s="1"/>
  <c r="AD4790" i="3"/>
  <c r="AE4790" i="3" s="1"/>
  <c r="AF4790" i="3"/>
  <c r="AG4789" i="3" a="1"/>
  <c r="AG4789" i="3" s="1"/>
  <c r="AD4789" i="3"/>
  <c r="AE4789" i="3" s="1"/>
  <c r="AF4789" i="3"/>
  <c r="AG4788" i="3" a="1"/>
  <c r="AG4788" i="3" s="1"/>
  <c r="AD4788" i="3"/>
  <c r="AE4788" i="3" s="1"/>
  <c r="AF4788" i="3"/>
  <c r="AG4787" i="3" a="1"/>
  <c r="AG4787" i="3" s="1"/>
  <c r="AD4787" i="3"/>
  <c r="AE4787" i="3" s="1"/>
  <c r="AF4787" i="3"/>
  <c r="AG4786" i="3" a="1"/>
  <c r="AG4786" i="3" s="1"/>
  <c r="AD4786" i="3"/>
  <c r="AE4786" i="3" s="1"/>
  <c r="AF4786" i="3"/>
  <c r="AG4785" i="3" a="1"/>
  <c r="AG4785" i="3" s="1"/>
  <c r="AD4785" i="3"/>
  <c r="AE4785" i="3" s="1"/>
  <c r="AF4785" i="3"/>
  <c r="AG4784" i="3" a="1"/>
  <c r="AG4784" i="3" s="1"/>
  <c r="AD4784" i="3"/>
  <c r="AE4784" i="3" s="1"/>
  <c r="AF4784" i="3"/>
  <c r="AG4783" i="3" a="1"/>
  <c r="AG4783" i="3" s="1"/>
  <c r="AD4783" i="3"/>
  <c r="AE4783" i="3" s="1"/>
  <c r="AF4783" i="3"/>
  <c r="AG4782" i="3" a="1"/>
  <c r="AG4782" i="3" s="1"/>
  <c r="AD4782" i="3"/>
  <c r="AE4782" i="3" s="1"/>
  <c r="AF4782" i="3"/>
  <c r="AG4781" i="3" a="1"/>
  <c r="AG4781" i="3" s="1"/>
  <c r="AD4781" i="3"/>
  <c r="AE4781" i="3" s="1"/>
  <c r="AF4781" i="3"/>
  <c r="AG4780" i="3" a="1"/>
  <c r="AG4780" i="3" s="1"/>
  <c r="AD4780" i="3"/>
  <c r="AE4780" i="3" s="1"/>
  <c r="AF4780" i="3"/>
  <c r="AG4779" i="3" a="1"/>
  <c r="AG4779" i="3" s="1"/>
  <c r="AD4779" i="3"/>
  <c r="AE4779" i="3" s="1"/>
  <c r="AF4779" i="3"/>
  <c r="AG4778" i="3" a="1"/>
  <c r="AG4778" i="3" s="1"/>
  <c r="AD4778" i="3"/>
  <c r="AE4778" i="3" s="1"/>
  <c r="AF4778" i="3"/>
  <c r="AG4777" i="3" a="1"/>
  <c r="AG4777" i="3" s="1"/>
  <c r="AD4777" i="3"/>
  <c r="AE4777" i="3" s="1"/>
  <c r="AF4777" i="3"/>
  <c r="AG4776" i="3" a="1"/>
  <c r="AG4776" i="3" s="1"/>
  <c r="AD4776" i="3"/>
  <c r="AE4776" i="3" s="1"/>
  <c r="AF4776" i="3"/>
  <c r="AG4775" i="3" a="1"/>
  <c r="AG4775" i="3" s="1"/>
  <c r="AD4775" i="3"/>
  <c r="AE4775" i="3" s="1"/>
  <c r="AF4775" i="3"/>
  <c r="AG4774" i="3" a="1"/>
  <c r="AG4774" i="3" s="1"/>
  <c r="AD4774" i="3"/>
  <c r="AE4774" i="3" s="1"/>
  <c r="AF4774" i="3"/>
  <c r="AG4773" i="3" a="1"/>
  <c r="AG4773" i="3" s="1"/>
  <c r="AD4773" i="3"/>
  <c r="AE4773" i="3" s="1"/>
  <c r="AF4773" i="3"/>
  <c r="AG4772" i="3" a="1"/>
  <c r="AG4772" i="3" s="1"/>
  <c r="AD4772" i="3"/>
  <c r="AE4772" i="3" s="1"/>
  <c r="AF4772" i="3"/>
  <c r="AG4771" i="3" a="1"/>
  <c r="AG4771" i="3" s="1"/>
  <c r="AD4771" i="3"/>
  <c r="AE4771" i="3" s="1"/>
  <c r="AF4771" i="3"/>
  <c r="AG4770" i="3" a="1"/>
  <c r="AG4770" i="3" s="1"/>
  <c r="AD4770" i="3"/>
  <c r="AE4770" i="3" s="1"/>
  <c r="AF4770" i="3"/>
  <c r="AG4769" i="3" a="1"/>
  <c r="AG4769" i="3" s="1"/>
  <c r="AD4769" i="3"/>
  <c r="AE4769" i="3" s="1"/>
  <c r="AF4769" i="3"/>
  <c r="AG4768" i="3" a="1"/>
  <c r="AG4768" i="3" s="1"/>
  <c r="AD4768" i="3"/>
  <c r="AE4768" i="3" s="1"/>
  <c r="AF4768" i="3"/>
  <c r="AG4767" i="3" a="1"/>
  <c r="AG4767" i="3" s="1"/>
  <c r="AD4767" i="3"/>
  <c r="AE4767" i="3" s="1"/>
  <c r="AF4767" i="3"/>
  <c r="AG4766" i="3" a="1"/>
  <c r="AG4766" i="3" s="1"/>
  <c r="AD4766" i="3"/>
  <c r="AE4766" i="3" s="1"/>
  <c r="AF4766" i="3"/>
  <c r="AG4765" i="3" a="1"/>
  <c r="AG4765" i="3" s="1"/>
  <c r="AD4765" i="3"/>
  <c r="AE4765" i="3" s="1"/>
  <c r="AF4765" i="3"/>
  <c r="AG4764" i="3" a="1"/>
  <c r="AG4764" i="3" s="1"/>
  <c r="AD4764" i="3"/>
  <c r="AE4764" i="3" s="1"/>
  <c r="AF4764" i="3"/>
  <c r="AG4763" i="3" a="1"/>
  <c r="AG4763" i="3" s="1"/>
  <c r="AD4763" i="3"/>
  <c r="AE4763" i="3" s="1"/>
  <c r="AF4763" i="3"/>
  <c r="AG4762" i="3" a="1"/>
  <c r="AG4762" i="3" s="1"/>
  <c r="AD4762" i="3"/>
  <c r="AE4762" i="3" s="1"/>
  <c r="AF4762" i="3"/>
  <c r="AG4761" i="3" a="1"/>
  <c r="AG4761" i="3" s="1"/>
  <c r="AD4761" i="3"/>
  <c r="AE4761" i="3" s="1"/>
  <c r="AF4761" i="3"/>
  <c r="AG4760" i="3" a="1"/>
  <c r="AG4760" i="3" s="1"/>
  <c r="AD4760" i="3"/>
  <c r="AE4760" i="3" s="1"/>
  <c r="AF4760" i="3"/>
  <c r="AG4759" i="3" a="1"/>
  <c r="AG4759" i="3" s="1"/>
  <c r="AD4759" i="3"/>
  <c r="AE4759" i="3" s="1"/>
  <c r="AF4759" i="3"/>
  <c r="AG4758" i="3" a="1"/>
  <c r="AG4758" i="3" s="1"/>
  <c r="AD4758" i="3"/>
  <c r="AE4758" i="3" s="1"/>
  <c r="AF4758" i="3"/>
  <c r="AG4757" i="3" a="1"/>
  <c r="AG4757" i="3" s="1"/>
  <c r="AD4757" i="3"/>
  <c r="AE4757" i="3" s="1"/>
  <c r="AF4757" i="3"/>
  <c r="AG4756" i="3" a="1"/>
  <c r="AG4756" i="3" s="1"/>
  <c r="AD4756" i="3"/>
  <c r="AE4756" i="3" s="1"/>
  <c r="AF4756" i="3"/>
  <c r="AG4755" i="3" a="1"/>
  <c r="AG4755" i="3" s="1"/>
  <c r="AD4755" i="3"/>
  <c r="AE4755" i="3" s="1"/>
  <c r="AF4755" i="3"/>
  <c r="AG4754" i="3" a="1"/>
  <c r="AG4754" i="3" s="1"/>
  <c r="AD4754" i="3"/>
  <c r="AE4754" i="3" s="1"/>
  <c r="AF4754" i="3"/>
  <c r="AG4753" i="3" a="1"/>
  <c r="AG4753" i="3" s="1"/>
  <c r="AD4753" i="3"/>
  <c r="AE4753" i="3" s="1"/>
  <c r="AF4753" i="3"/>
  <c r="AG4752" i="3" a="1"/>
  <c r="AG4752" i="3" s="1"/>
  <c r="AD4752" i="3"/>
  <c r="AE4752" i="3" s="1"/>
  <c r="AF4752" i="3"/>
  <c r="AG4751" i="3" a="1"/>
  <c r="AG4751" i="3" s="1"/>
  <c r="AD4751" i="3"/>
  <c r="AE4751" i="3" s="1"/>
  <c r="AF4751" i="3"/>
  <c r="AG4750" i="3" a="1"/>
  <c r="AG4750" i="3" s="1"/>
  <c r="AD4750" i="3"/>
  <c r="AE4750" i="3" s="1"/>
  <c r="AF4750" i="3"/>
  <c r="AG4749" i="3" a="1"/>
  <c r="AG4749" i="3" s="1"/>
  <c r="AD4749" i="3"/>
  <c r="AE4749" i="3" s="1"/>
  <c r="AF4749" i="3"/>
  <c r="AG4748" i="3" a="1"/>
  <c r="AG4748" i="3" s="1"/>
  <c r="AD4748" i="3"/>
  <c r="AE4748" i="3" s="1"/>
  <c r="AF4748" i="3"/>
  <c r="AG4747" i="3" a="1"/>
  <c r="AG4747" i="3" s="1"/>
  <c r="AD4747" i="3"/>
  <c r="AE4747" i="3" s="1"/>
  <c r="AF4747" i="3"/>
  <c r="AG4746" i="3" a="1"/>
  <c r="AG4746" i="3" s="1"/>
  <c r="AD4746" i="3"/>
  <c r="AE4746" i="3" s="1"/>
  <c r="AF4746" i="3"/>
  <c r="AG4745" i="3" a="1"/>
  <c r="AG4745" i="3" s="1"/>
  <c r="AD4745" i="3"/>
  <c r="AE4745" i="3" s="1"/>
  <c r="AF4745" i="3"/>
  <c r="AG4744" i="3" a="1"/>
  <c r="AG4744" i="3" s="1"/>
  <c r="AD4744" i="3"/>
  <c r="AE4744" i="3" s="1"/>
  <c r="AF4744" i="3"/>
  <c r="AG4743" i="3" a="1"/>
  <c r="AG4743" i="3" s="1"/>
  <c r="AD4743" i="3"/>
  <c r="AE4743" i="3" s="1"/>
  <c r="AF4743" i="3"/>
  <c r="AG4742" i="3" a="1"/>
  <c r="AG4742" i="3" s="1"/>
  <c r="AD4742" i="3"/>
  <c r="AE4742" i="3" s="1"/>
  <c r="AF4742" i="3"/>
  <c r="AG4741" i="3" a="1"/>
  <c r="AG4741" i="3" s="1"/>
  <c r="AD4741" i="3"/>
  <c r="AE4741" i="3" s="1"/>
  <c r="AF4741" i="3"/>
  <c r="AG4740" i="3" a="1"/>
  <c r="AG4740" i="3" s="1"/>
  <c r="AD4740" i="3"/>
  <c r="AE4740" i="3" s="1"/>
  <c r="AF4740" i="3"/>
  <c r="AG4739" i="3" a="1"/>
  <c r="AG4739" i="3" s="1"/>
  <c r="AD4739" i="3"/>
  <c r="AE4739" i="3" s="1"/>
  <c r="AF4739" i="3"/>
  <c r="AG4738" i="3" a="1"/>
  <c r="AG4738" i="3" s="1"/>
  <c r="AD4738" i="3"/>
  <c r="AE4738" i="3" s="1"/>
  <c r="AF4738" i="3"/>
  <c r="AG4737" i="3" a="1"/>
  <c r="AG4737" i="3" s="1"/>
  <c r="AD4737" i="3"/>
  <c r="AE4737" i="3" s="1"/>
  <c r="AF4737" i="3"/>
  <c r="AG4736" i="3" a="1"/>
  <c r="AG4736" i="3" s="1"/>
  <c r="AD4736" i="3"/>
  <c r="AE4736" i="3" s="1"/>
  <c r="AF4736" i="3"/>
  <c r="AG4735" i="3" a="1"/>
  <c r="AG4735" i="3" s="1"/>
  <c r="AD4735" i="3"/>
  <c r="AE4735" i="3" s="1"/>
  <c r="AF4735" i="3"/>
  <c r="AG4734" i="3" a="1"/>
  <c r="AG4734" i="3" s="1"/>
  <c r="AD4734" i="3"/>
  <c r="AE4734" i="3" s="1"/>
  <c r="AF4734" i="3"/>
  <c r="AG4733" i="3" a="1"/>
  <c r="AG4733" i="3" s="1"/>
  <c r="AD4733" i="3"/>
  <c r="AE4733" i="3" s="1"/>
  <c r="AF4733" i="3"/>
  <c r="AG4732" i="3" a="1"/>
  <c r="AG4732" i="3" s="1"/>
  <c r="AD4732" i="3"/>
  <c r="AE4732" i="3" s="1"/>
  <c r="AF4732" i="3"/>
  <c r="AG4731" i="3" a="1"/>
  <c r="AG4731" i="3" s="1"/>
  <c r="AD4731" i="3"/>
  <c r="AE4731" i="3" s="1"/>
  <c r="AF4731" i="3"/>
  <c r="AG4730" i="3" a="1"/>
  <c r="AG4730" i="3" s="1"/>
  <c r="AD4730" i="3"/>
  <c r="AE4730" i="3" s="1"/>
  <c r="AF4730" i="3"/>
  <c r="AG4729" i="3" a="1"/>
  <c r="AG4729" i="3" s="1"/>
  <c r="AD4729" i="3"/>
  <c r="AE4729" i="3" s="1"/>
  <c r="AF4729" i="3"/>
  <c r="AG4728" i="3" a="1"/>
  <c r="AG4728" i="3" s="1"/>
  <c r="AD4728" i="3"/>
  <c r="AE4728" i="3" s="1"/>
  <c r="AF4728" i="3"/>
  <c r="AG4727" i="3" a="1"/>
  <c r="AG4727" i="3" s="1"/>
  <c r="AD4727" i="3"/>
  <c r="AE4727" i="3" s="1"/>
  <c r="AF4727" i="3"/>
  <c r="AG4726" i="3" a="1"/>
  <c r="AG4726" i="3" s="1"/>
  <c r="AD4726" i="3"/>
  <c r="AE4726" i="3" s="1"/>
  <c r="AF4726" i="3"/>
  <c r="AG4725" i="3" a="1"/>
  <c r="AG4725" i="3" s="1"/>
  <c r="AD4725" i="3"/>
  <c r="AE4725" i="3" s="1"/>
  <c r="AF4725" i="3"/>
  <c r="AG4724" i="3" a="1"/>
  <c r="AG4724" i="3" s="1"/>
  <c r="AD4724" i="3"/>
  <c r="AE4724" i="3" s="1"/>
  <c r="AF4724" i="3"/>
  <c r="AG4723" i="3" a="1"/>
  <c r="AG4723" i="3" s="1"/>
  <c r="AD4723" i="3"/>
  <c r="AE4723" i="3" s="1"/>
  <c r="AF4723" i="3"/>
  <c r="AG4722" i="3" a="1"/>
  <c r="AG4722" i="3" s="1"/>
  <c r="AD4722" i="3"/>
  <c r="AE4722" i="3" s="1"/>
  <c r="AF4722" i="3"/>
  <c r="AG4721" i="3" a="1"/>
  <c r="AG4721" i="3" s="1"/>
  <c r="AD4721" i="3"/>
  <c r="AE4721" i="3" s="1"/>
  <c r="AF4721" i="3"/>
  <c r="AG4720" i="3" a="1"/>
  <c r="AG4720" i="3" s="1"/>
  <c r="AD4720" i="3"/>
  <c r="AE4720" i="3" s="1"/>
  <c r="AF4720" i="3"/>
  <c r="AG4719" i="3" a="1"/>
  <c r="AG4719" i="3" s="1"/>
  <c r="AD4719" i="3"/>
  <c r="AE4719" i="3" s="1"/>
  <c r="AF4719" i="3"/>
  <c r="AG4718" i="3" a="1"/>
  <c r="AG4718" i="3" s="1"/>
  <c r="AD4718" i="3"/>
  <c r="AE4718" i="3" s="1"/>
  <c r="AF4718" i="3"/>
  <c r="AG4717" i="3" a="1"/>
  <c r="AG4717" i="3" s="1"/>
  <c r="AD4717" i="3"/>
  <c r="AE4717" i="3" s="1"/>
  <c r="AF4717" i="3"/>
  <c r="AG4716" i="3" a="1"/>
  <c r="AG4716" i="3" s="1"/>
  <c r="AD4716" i="3"/>
  <c r="AE4716" i="3" s="1"/>
  <c r="AF4716" i="3"/>
  <c r="AG4715" i="3" a="1"/>
  <c r="AG4715" i="3" s="1"/>
  <c r="AD4715" i="3"/>
  <c r="AE4715" i="3" s="1"/>
  <c r="AF4715" i="3"/>
  <c r="AG4714" i="3" a="1"/>
  <c r="AG4714" i="3" s="1"/>
  <c r="AD4714" i="3"/>
  <c r="AE4714" i="3" s="1"/>
  <c r="AF4714" i="3"/>
  <c r="AG4713" i="3" a="1"/>
  <c r="AG4713" i="3" s="1"/>
  <c r="AD4713" i="3"/>
  <c r="AE4713" i="3" s="1"/>
  <c r="AF4713" i="3"/>
  <c r="AG4712" i="3" a="1"/>
  <c r="AG4712" i="3" s="1"/>
  <c r="AD4712" i="3"/>
  <c r="AE4712" i="3" s="1"/>
  <c r="AF4712" i="3"/>
  <c r="AG4711" i="3" a="1"/>
  <c r="AG4711" i="3" s="1"/>
  <c r="AD4711" i="3"/>
  <c r="AE4711" i="3" s="1"/>
  <c r="AF4711" i="3"/>
  <c r="AG4710" i="3" a="1"/>
  <c r="AG4710" i="3" s="1"/>
  <c r="AD4710" i="3"/>
  <c r="AE4710" i="3" s="1"/>
  <c r="AF4710" i="3"/>
  <c r="AG4709" i="3" a="1"/>
  <c r="AG4709" i="3" s="1"/>
  <c r="AD4709" i="3"/>
  <c r="AE4709" i="3" s="1"/>
  <c r="AF4709" i="3"/>
  <c r="AG4708" i="3" a="1"/>
  <c r="AG4708" i="3" s="1"/>
  <c r="AD4708" i="3"/>
  <c r="AE4708" i="3" s="1"/>
  <c r="AF4708" i="3"/>
  <c r="AG4707" i="3" a="1"/>
  <c r="AG4707" i="3" s="1"/>
  <c r="AD4707" i="3"/>
  <c r="AE4707" i="3" s="1"/>
  <c r="AF4707" i="3"/>
  <c r="AG4706" i="3" a="1"/>
  <c r="AG4706" i="3" s="1"/>
  <c r="AD4706" i="3"/>
  <c r="AE4706" i="3" s="1"/>
  <c r="AF4706" i="3"/>
  <c r="AG4705" i="3" a="1"/>
  <c r="AG4705" i="3" s="1"/>
  <c r="AD4705" i="3"/>
  <c r="AE4705" i="3" s="1"/>
  <c r="AF4705" i="3"/>
  <c r="AG4704" i="3" a="1"/>
  <c r="AG4704" i="3" s="1"/>
  <c r="AD4704" i="3"/>
  <c r="AE4704" i="3" s="1"/>
  <c r="AF4704" i="3"/>
  <c r="AG4703" i="3" a="1"/>
  <c r="AG4703" i="3" s="1"/>
  <c r="AD4703" i="3"/>
  <c r="AE4703" i="3" s="1"/>
  <c r="AF4703" i="3"/>
  <c r="AG4702" i="3" a="1"/>
  <c r="AG4702" i="3" s="1"/>
  <c r="AD4702" i="3"/>
  <c r="AE4702" i="3" s="1"/>
  <c r="AF4702" i="3"/>
  <c r="AG4701" i="3" a="1"/>
  <c r="AG4701" i="3" s="1"/>
  <c r="AD4701" i="3"/>
  <c r="AE4701" i="3" s="1"/>
  <c r="AF4701" i="3"/>
  <c r="AG4700" i="3" a="1"/>
  <c r="AG4700" i="3" s="1"/>
  <c r="AD4700" i="3"/>
  <c r="AE4700" i="3" s="1"/>
  <c r="AF4700" i="3"/>
  <c r="AG4699" i="3" a="1"/>
  <c r="AG4699" i="3" s="1"/>
  <c r="AD4699" i="3"/>
  <c r="AE4699" i="3" s="1"/>
  <c r="AF4699" i="3"/>
  <c r="AG4698" i="3" a="1"/>
  <c r="AG4698" i="3" s="1"/>
  <c r="AD4698" i="3"/>
  <c r="AE4698" i="3" s="1"/>
  <c r="AF4698" i="3"/>
  <c r="AG4697" i="3" a="1"/>
  <c r="AG4697" i="3" s="1"/>
  <c r="AD4697" i="3"/>
  <c r="AE4697" i="3" s="1"/>
  <c r="AF4697" i="3"/>
  <c r="AG4696" i="3" a="1"/>
  <c r="AG4696" i="3" s="1"/>
  <c r="AD4696" i="3"/>
  <c r="AE4696" i="3" s="1"/>
  <c r="AF4696" i="3"/>
  <c r="AG4695" i="3" a="1"/>
  <c r="AG4695" i="3" s="1"/>
  <c r="AD4695" i="3"/>
  <c r="AE4695" i="3" s="1"/>
  <c r="AF4695" i="3"/>
  <c r="AG4694" i="3" a="1"/>
  <c r="AG4694" i="3" s="1"/>
  <c r="AD4694" i="3"/>
  <c r="AE4694" i="3" s="1"/>
  <c r="AF4694" i="3"/>
  <c r="AG4693" i="3" a="1"/>
  <c r="AG4693" i="3" s="1"/>
  <c r="AD4693" i="3"/>
  <c r="AE4693" i="3" s="1"/>
  <c r="AF4693" i="3"/>
  <c r="AG4692" i="3" a="1"/>
  <c r="AG4692" i="3" s="1"/>
  <c r="AD4692" i="3"/>
  <c r="AE4692" i="3" s="1"/>
  <c r="AF4692" i="3"/>
  <c r="AG4691" i="3" a="1"/>
  <c r="AG4691" i="3" s="1"/>
  <c r="AD4691" i="3"/>
  <c r="AE4691" i="3" s="1"/>
  <c r="AF4691" i="3"/>
  <c r="AG4690" i="3" a="1"/>
  <c r="AG4690" i="3" s="1"/>
  <c r="AD4690" i="3"/>
  <c r="AE4690" i="3" s="1"/>
  <c r="AF4690" i="3"/>
  <c r="AG4689" i="3" a="1"/>
  <c r="AG4689" i="3" s="1"/>
  <c r="AD4689" i="3"/>
  <c r="AE4689" i="3" s="1"/>
  <c r="AF4689" i="3"/>
  <c r="AG4688" i="3" a="1"/>
  <c r="AG4688" i="3" s="1"/>
  <c r="AD4688" i="3"/>
  <c r="AE4688" i="3" s="1"/>
  <c r="AF4688" i="3"/>
  <c r="AG4687" i="3" a="1"/>
  <c r="AG4687" i="3" s="1"/>
  <c r="AD4687" i="3"/>
  <c r="AE4687" i="3" s="1"/>
  <c r="AF4687" i="3"/>
  <c r="AG4686" i="3" a="1"/>
  <c r="AG4686" i="3" s="1"/>
  <c r="AD4686" i="3"/>
  <c r="AE4686" i="3" s="1"/>
  <c r="AF4686" i="3"/>
  <c r="AG4685" i="3" a="1"/>
  <c r="AG4685" i="3" s="1"/>
  <c r="AD4685" i="3"/>
  <c r="AE4685" i="3" s="1"/>
  <c r="AF4685" i="3"/>
  <c r="AG4684" i="3" a="1"/>
  <c r="AG4684" i="3" s="1"/>
  <c r="AD4684" i="3"/>
  <c r="AE4684" i="3" s="1"/>
  <c r="AF4684" i="3"/>
  <c r="AG4683" i="3" a="1"/>
  <c r="AG4683" i="3" s="1"/>
  <c r="AD4683" i="3"/>
  <c r="AE4683" i="3" s="1"/>
  <c r="AF4683" i="3"/>
  <c r="AG4682" i="3" a="1"/>
  <c r="AG4682" i="3" s="1"/>
  <c r="AD4682" i="3"/>
  <c r="AE4682" i="3" s="1"/>
  <c r="AF4682" i="3"/>
  <c r="AG4681" i="3" a="1"/>
  <c r="AG4681" i="3" s="1"/>
  <c r="AD4681" i="3"/>
  <c r="AE4681" i="3" s="1"/>
  <c r="AF4681" i="3"/>
  <c r="AG4680" i="3" a="1"/>
  <c r="AG4680" i="3" s="1"/>
  <c r="AD4680" i="3"/>
  <c r="AE4680" i="3" s="1"/>
  <c r="AF4680" i="3"/>
  <c r="AG4679" i="3" a="1"/>
  <c r="AG4679" i="3" s="1"/>
  <c r="AD4679" i="3"/>
  <c r="AE4679" i="3" s="1"/>
  <c r="AF4679" i="3"/>
  <c r="AG4678" i="3" a="1"/>
  <c r="AG4678" i="3" s="1"/>
  <c r="AD4678" i="3"/>
  <c r="AE4678" i="3" s="1"/>
  <c r="AF4678" i="3"/>
  <c r="AG4677" i="3" a="1"/>
  <c r="AG4677" i="3" s="1"/>
  <c r="AD4677" i="3"/>
  <c r="AE4677" i="3" s="1"/>
  <c r="AF4677" i="3"/>
  <c r="AG4676" i="3" a="1"/>
  <c r="AG4676" i="3" s="1"/>
  <c r="AD4676" i="3"/>
  <c r="AE4676" i="3" s="1"/>
  <c r="AF4676" i="3"/>
  <c r="AG4675" i="3" a="1"/>
  <c r="AG4675" i="3" s="1"/>
  <c r="AD4675" i="3"/>
  <c r="AE4675" i="3" s="1"/>
  <c r="AF4675" i="3"/>
  <c r="AG4674" i="3" a="1"/>
  <c r="AG4674" i="3" s="1"/>
  <c r="AD4674" i="3"/>
  <c r="AE4674" i="3" s="1"/>
  <c r="AF4674" i="3"/>
  <c r="AG4673" i="3" a="1"/>
  <c r="AG4673" i="3" s="1"/>
  <c r="AD4673" i="3"/>
  <c r="AE4673" i="3" s="1"/>
  <c r="AF4673" i="3"/>
  <c r="AG4672" i="3" a="1"/>
  <c r="AG4672" i="3" s="1"/>
  <c r="AD4672" i="3"/>
  <c r="AE4672" i="3" s="1"/>
  <c r="AF4672" i="3"/>
  <c r="AG4671" i="3" a="1"/>
  <c r="AG4671" i="3" s="1"/>
  <c r="AD4671" i="3"/>
  <c r="AE4671" i="3" s="1"/>
  <c r="AF4671" i="3"/>
  <c r="AG4670" i="3" a="1"/>
  <c r="AG4670" i="3" s="1"/>
  <c r="AD4670" i="3"/>
  <c r="AE4670" i="3" s="1"/>
  <c r="AF4670" i="3"/>
  <c r="AG4669" i="3" a="1"/>
  <c r="AG4669" i="3" s="1"/>
  <c r="AD4669" i="3"/>
  <c r="AE4669" i="3" s="1"/>
  <c r="AF4669" i="3"/>
  <c r="AG4668" i="3" a="1"/>
  <c r="AG4668" i="3" s="1"/>
  <c r="AD4668" i="3"/>
  <c r="AE4668" i="3" s="1"/>
  <c r="AF4668" i="3"/>
  <c r="AG4667" i="3" a="1"/>
  <c r="AG4667" i="3" s="1"/>
  <c r="AD4667" i="3"/>
  <c r="AE4667" i="3" s="1"/>
  <c r="AF4667" i="3"/>
  <c r="AG4666" i="3" a="1"/>
  <c r="AG4666" i="3" s="1"/>
  <c r="AD4666" i="3"/>
  <c r="AE4666" i="3" s="1"/>
  <c r="AF4666" i="3"/>
  <c r="AG4665" i="3" a="1"/>
  <c r="AG4665" i="3" s="1"/>
  <c r="AD4665" i="3"/>
  <c r="AE4665" i="3" s="1"/>
  <c r="AF4665" i="3"/>
  <c r="AG4664" i="3" a="1"/>
  <c r="AG4664" i="3" s="1"/>
  <c r="AD4664" i="3"/>
  <c r="AE4664" i="3" s="1"/>
  <c r="AF4664" i="3"/>
  <c r="AG4663" i="3" a="1"/>
  <c r="AG4663" i="3" s="1"/>
  <c r="AD4663" i="3"/>
  <c r="AE4663" i="3" s="1"/>
  <c r="AF4663" i="3"/>
  <c r="AG4662" i="3" a="1"/>
  <c r="AG4662" i="3" s="1"/>
  <c r="AD4662" i="3"/>
  <c r="AE4662" i="3" s="1"/>
  <c r="AF4662" i="3"/>
  <c r="AG4661" i="3" a="1"/>
  <c r="AG4661" i="3" s="1"/>
  <c r="AD4661" i="3"/>
  <c r="AE4661" i="3" s="1"/>
  <c r="AF4661" i="3"/>
  <c r="AG4660" i="3" a="1"/>
  <c r="AG4660" i="3" s="1"/>
  <c r="AD4660" i="3"/>
  <c r="AE4660" i="3" s="1"/>
  <c r="AF4660" i="3"/>
  <c r="AG4659" i="3" a="1"/>
  <c r="AG4659" i="3" s="1"/>
  <c r="AD4659" i="3"/>
  <c r="AE4659" i="3" s="1"/>
  <c r="AF4659" i="3"/>
  <c r="AG4658" i="3" a="1"/>
  <c r="AG4658" i="3" s="1"/>
  <c r="AD4658" i="3"/>
  <c r="AE4658" i="3" s="1"/>
  <c r="AF4658" i="3"/>
  <c r="AG4657" i="3" a="1"/>
  <c r="AG4657" i="3" s="1"/>
  <c r="AD4657" i="3"/>
  <c r="AE4657" i="3" s="1"/>
  <c r="AF4657" i="3"/>
  <c r="AG4656" i="3" a="1"/>
  <c r="AG4656" i="3" s="1"/>
  <c r="AD4656" i="3"/>
  <c r="AE4656" i="3" s="1"/>
  <c r="AF4656" i="3"/>
  <c r="AG4655" i="3" a="1"/>
  <c r="AG4655" i="3" s="1"/>
  <c r="AD4655" i="3"/>
  <c r="AE4655" i="3" s="1"/>
  <c r="AF4655" i="3"/>
  <c r="AG4654" i="3" a="1"/>
  <c r="AG4654" i="3" s="1"/>
  <c r="AD4654" i="3"/>
  <c r="AE4654" i="3" s="1"/>
  <c r="AF4654" i="3"/>
  <c r="AG4653" i="3" a="1"/>
  <c r="AG4653" i="3" s="1"/>
  <c r="AD4653" i="3"/>
  <c r="AE4653" i="3" s="1"/>
  <c r="AF4653" i="3"/>
  <c r="AG4652" i="3" a="1"/>
  <c r="AG4652" i="3" s="1"/>
  <c r="AD4652" i="3"/>
  <c r="AE4652" i="3" s="1"/>
  <c r="AF4652" i="3"/>
  <c r="AG4651" i="3" a="1"/>
  <c r="AG4651" i="3" s="1"/>
  <c r="AD4651" i="3"/>
  <c r="AE4651" i="3" s="1"/>
  <c r="AF4651" i="3"/>
  <c r="AG4650" i="3" a="1"/>
  <c r="AG4650" i="3" s="1"/>
  <c r="AD4650" i="3"/>
  <c r="AE4650" i="3" s="1"/>
  <c r="AF4650" i="3"/>
  <c r="AG4649" i="3" a="1"/>
  <c r="AG4649" i="3" s="1"/>
  <c r="AD4649" i="3"/>
  <c r="AE4649" i="3" s="1"/>
  <c r="AF4649" i="3"/>
  <c r="AG4648" i="3" a="1"/>
  <c r="AG4648" i="3" s="1"/>
  <c r="AD4648" i="3"/>
  <c r="AE4648" i="3" s="1"/>
  <c r="AF4648" i="3"/>
  <c r="AG4647" i="3" a="1"/>
  <c r="AG4647" i="3" s="1"/>
  <c r="AD4647" i="3"/>
  <c r="AE4647" i="3" s="1"/>
  <c r="AF4647" i="3"/>
  <c r="AG4646" i="3" a="1"/>
  <c r="AG4646" i="3" s="1"/>
  <c r="AD4646" i="3"/>
  <c r="AE4646" i="3" s="1"/>
  <c r="AF4646" i="3"/>
  <c r="AG4645" i="3" a="1"/>
  <c r="AG4645" i="3" s="1"/>
  <c r="AD4645" i="3"/>
  <c r="AE4645" i="3" s="1"/>
  <c r="AF4645" i="3"/>
  <c r="AG4644" i="3" a="1"/>
  <c r="AG4644" i="3" s="1"/>
  <c r="AD4644" i="3"/>
  <c r="AE4644" i="3" s="1"/>
  <c r="AF4644" i="3"/>
  <c r="AG4643" i="3" a="1"/>
  <c r="AG4643" i="3" s="1"/>
  <c r="AD4643" i="3"/>
  <c r="AE4643" i="3" s="1"/>
  <c r="AF4643" i="3"/>
  <c r="AG4642" i="3" a="1"/>
  <c r="AG4642" i="3" s="1"/>
  <c r="AD4642" i="3"/>
  <c r="AE4642" i="3" s="1"/>
  <c r="AF4642" i="3"/>
  <c r="AG4641" i="3" a="1"/>
  <c r="AG4641" i="3" s="1"/>
  <c r="AD4641" i="3"/>
  <c r="AE4641" i="3" s="1"/>
  <c r="AF4641" i="3"/>
  <c r="AG4640" i="3" a="1"/>
  <c r="AG4640" i="3" s="1"/>
  <c r="AD4640" i="3"/>
  <c r="AE4640" i="3" s="1"/>
  <c r="AF4640" i="3"/>
  <c r="AG4639" i="3" a="1"/>
  <c r="AG4639" i="3" s="1"/>
  <c r="AD4639" i="3"/>
  <c r="AE4639" i="3" s="1"/>
  <c r="AF4639" i="3"/>
  <c r="AG4638" i="3" a="1"/>
  <c r="AG4638" i="3" s="1"/>
  <c r="AD4638" i="3"/>
  <c r="AE4638" i="3" s="1"/>
  <c r="AF4638" i="3"/>
  <c r="AG4637" i="3" a="1"/>
  <c r="AG4637" i="3" s="1"/>
  <c r="AD4637" i="3"/>
  <c r="AE4637" i="3" s="1"/>
  <c r="AF4637" i="3"/>
  <c r="AG4636" i="3" a="1"/>
  <c r="AG4636" i="3" s="1"/>
  <c r="AD4636" i="3"/>
  <c r="AE4636" i="3" s="1"/>
  <c r="AF4636" i="3"/>
  <c r="AG4635" i="3" a="1"/>
  <c r="AG4635" i="3" s="1"/>
  <c r="AD4635" i="3"/>
  <c r="AE4635" i="3" s="1"/>
  <c r="AF4635" i="3"/>
  <c r="AG4634" i="3" a="1"/>
  <c r="AG4634" i="3" s="1"/>
  <c r="AD4634" i="3"/>
  <c r="AE4634" i="3" s="1"/>
  <c r="AF4634" i="3"/>
  <c r="AG4633" i="3" a="1"/>
  <c r="AG4633" i="3" s="1"/>
  <c r="AD4633" i="3"/>
  <c r="AE4633" i="3" s="1"/>
  <c r="AF4633" i="3"/>
  <c r="AG4632" i="3" a="1"/>
  <c r="AG4632" i="3" s="1"/>
  <c r="AD4632" i="3"/>
  <c r="AE4632" i="3" s="1"/>
  <c r="AF4632" i="3"/>
  <c r="AG4631" i="3" a="1"/>
  <c r="AG4631" i="3" s="1"/>
  <c r="AD4631" i="3"/>
  <c r="AE4631" i="3" s="1"/>
  <c r="AF4631" i="3"/>
  <c r="AG4630" i="3" a="1"/>
  <c r="AG4630" i="3" s="1"/>
  <c r="AD4630" i="3"/>
  <c r="AE4630" i="3" s="1"/>
  <c r="AF4630" i="3"/>
  <c r="AG4629" i="3" a="1"/>
  <c r="AG4629" i="3" s="1"/>
  <c r="AD4629" i="3"/>
  <c r="AE4629" i="3" s="1"/>
  <c r="AF4629" i="3"/>
  <c r="AG4628" i="3" a="1"/>
  <c r="AG4628" i="3" s="1"/>
  <c r="AD4628" i="3"/>
  <c r="AE4628" i="3" s="1"/>
  <c r="AF4628" i="3"/>
  <c r="AG4627" i="3" a="1"/>
  <c r="AG4627" i="3" s="1"/>
  <c r="AD4627" i="3"/>
  <c r="AE4627" i="3" s="1"/>
  <c r="AF4627" i="3"/>
  <c r="AG4626" i="3" a="1"/>
  <c r="AG4626" i="3" s="1"/>
  <c r="AD4626" i="3"/>
  <c r="AE4626" i="3" s="1"/>
  <c r="AF4626" i="3"/>
  <c r="AG4625" i="3" a="1"/>
  <c r="AG4625" i="3" s="1"/>
  <c r="AD4625" i="3"/>
  <c r="AE4625" i="3" s="1"/>
  <c r="AF4625" i="3"/>
  <c r="AG4624" i="3" a="1"/>
  <c r="AG4624" i="3" s="1"/>
  <c r="AD4624" i="3"/>
  <c r="AE4624" i="3" s="1"/>
  <c r="AF4624" i="3"/>
  <c r="AG4623" i="3" a="1"/>
  <c r="AG4623" i="3" s="1"/>
  <c r="AD4623" i="3"/>
  <c r="AE4623" i="3" s="1"/>
  <c r="AF4623" i="3"/>
  <c r="AG4622" i="3" a="1"/>
  <c r="AG4622" i="3" s="1"/>
  <c r="AD4622" i="3"/>
  <c r="AE4622" i="3" s="1"/>
  <c r="AF4622" i="3"/>
  <c r="AG4621" i="3" a="1"/>
  <c r="AG4621" i="3" s="1"/>
  <c r="AD4621" i="3"/>
  <c r="AE4621" i="3" s="1"/>
  <c r="AF4621" i="3"/>
  <c r="AG4620" i="3" a="1"/>
  <c r="AG4620" i="3" s="1"/>
  <c r="AD4620" i="3"/>
  <c r="AE4620" i="3" s="1"/>
  <c r="AF4620" i="3"/>
  <c r="AG4619" i="3" a="1"/>
  <c r="AG4619" i="3" s="1"/>
  <c r="AD4619" i="3"/>
  <c r="AE4619" i="3" s="1"/>
  <c r="AF4619" i="3"/>
  <c r="AG4618" i="3" a="1"/>
  <c r="AG4618" i="3" s="1"/>
  <c r="AD4618" i="3"/>
  <c r="AE4618" i="3" s="1"/>
  <c r="AF4618" i="3"/>
  <c r="AG4617" i="3" a="1"/>
  <c r="AG4617" i="3" s="1"/>
  <c r="AD4617" i="3"/>
  <c r="AE4617" i="3" s="1"/>
  <c r="AF4617" i="3"/>
  <c r="AG4616" i="3" a="1"/>
  <c r="AG4616" i="3" s="1"/>
  <c r="AD4616" i="3"/>
  <c r="AE4616" i="3" s="1"/>
  <c r="AF4616" i="3"/>
  <c r="AG4615" i="3" a="1"/>
  <c r="AG4615" i="3" s="1"/>
  <c r="AD4615" i="3"/>
  <c r="AE4615" i="3" s="1"/>
  <c r="AF4615" i="3"/>
  <c r="AG4614" i="3" a="1"/>
  <c r="AG4614" i="3" s="1"/>
  <c r="AD4614" i="3"/>
  <c r="AE4614" i="3" s="1"/>
  <c r="AF4614" i="3"/>
  <c r="AG4613" i="3" a="1"/>
  <c r="AG4613" i="3" s="1"/>
  <c r="AD4613" i="3"/>
  <c r="AE4613" i="3" s="1"/>
  <c r="AF4613" i="3"/>
  <c r="AG4612" i="3" a="1"/>
  <c r="AG4612" i="3" s="1"/>
  <c r="AD4612" i="3"/>
  <c r="AE4612" i="3" s="1"/>
  <c r="AF4612" i="3"/>
  <c r="AG4611" i="3" a="1"/>
  <c r="AG4611" i="3" s="1"/>
  <c r="AD4611" i="3"/>
  <c r="AE4611" i="3" s="1"/>
  <c r="AF4611" i="3"/>
  <c r="AG4610" i="3" a="1"/>
  <c r="AG4610" i="3" s="1"/>
  <c r="AD4610" i="3"/>
  <c r="AE4610" i="3" s="1"/>
  <c r="AF4610" i="3"/>
  <c r="AG4609" i="3" a="1"/>
  <c r="AG4609" i="3" s="1"/>
  <c r="AD4609" i="3"/>
  <c r="AE4609" i="3" s="1"/>
  <c r="AF4609" i="3"/>
  <c r="AG4608" i="3" a="1"/>
  <c r="AG4608" i="3" s="1"/>
  <c r="AD4608" i="3"/>
  <c r="AE4608" i="3" s="1"/>
  <c r="AF4608" i="3"/>
  <c r="AG4607" i="3" a="1"/>
  <c r="AG4607" i="3" s="1"/>
  <c r="AD4607" i="3"/>
  <c r="AE4607" i="3" s="1"/>
  <c r="AF4607" i="3"/>
  <c r="AG4606" i="3" a="1"/>
  <c r="AG4606" i="3" s="1"/>
  <c r="AD4606" i="3"/>
  <c r="AE4606" i="3" s="1"/>
  <c r="AF4606" i="3"/>
  <c r="AG4605" i="3" a="1"/>
  <c r="AG4605" i="3" s="1"/>
  <c r="AD4605" i="3"/>
  <c r="AE4605" i="3" s="1"/>
  <c r="AF4605" i="3"/>
  <c r="AG4604" i="3" a="1"/>
  <c r="AG4604" i="3" s="1"/>
  <c r="AD4604" i="3"/>
  <c r="AE4604" i="3" s="1"/>
  <c r="AF4604" i="3"/>
  <c r="AG4603" i="3" a="1"/>
  <c r="AG4603" i="3" s="1"/>
  <c r="AD4603" i="3"/>
  <c r="AE4603" i="3" s="1"/>
  <c r="AF4603" i="3"/>
  <c r="AG4602" i="3" a="1"/>
  <c r="AG4602" i="3" s="1"/>
  <c r="AD4602" i="3"/>
  <c r="AE4602" i="3" s="1"/>
  <c r="AF4602" i="3"/>
  <c r="AG4601" i="3" a="1"/>
  <c r="AG4601" i="3" s="1"/>
  <c r="AD4601" i="3"/>
  <c r="AE4601" i="3" s="1"/>
  <c r="AF4601" i="3"/>
  <c r="AG4600" i="3" a="1"/>
  <c r="AG4600" i="3" s="1"/>
  <c r="AD4600" i="3"/>
  <c r="AE4600" i="3" s="1"/>
  <c r="AF4600" i="3"/>
  <c r="AG4599" i="3" a="1"/>
  <c r="AG4599" i="3" s="1"/>
  <c r="AD4599" i="3"/>
  <c r="AE4599" i="3" s="1"/>
  <c r="AF4599" i="3"/>
  <c r="AG4598" i="3" a="1"/>
  <c r="AG4598" i="3" s="1"/>
  <c r="AD4598" i="3"/>
  <c r="AE4598" i="3" s="1"/>
  <c r="AF4598" i="3"/>
  <c r="AG4597" i="3" a="1"/>
  <c r="AG4597" i="3" s="1"/>
  <c r="AD4597" i="3"/>
  <c r="AE4597" i="3" s="1"/>
  <c r="AF4597" i="3"/>
  <c r="AG4596" i="3" a="1"/>
  <c r="AG4596" i="3" s="1"/>
  <c r="AD4596" i="3"/>
  <c r="AE4596" i="3" s="1"/>
  <c r="AF4596" i="3"/>
  <c r="AG4595" i="3" a="1"/>
  <c r="AG4595" i="3" s="1"/>
  <c r="AD4595" i="3"/>
  <c r="AE4595" i="3" s="1"/>
  <c r="AF4595" i="3"/>
  <c r="AG4594" i="3" a="1"/>
  <c r="AG4594" i="3" s="1"/>
  <c r="AD4594" i="3"/>
  <c r="AE4594" i="3" s="1"/>
  <c r="AF4594" i="3"/>
  <c r="AG4593" i="3" a="1"/>
  <c r="AG4593" i="3" s="1"/>
  <c r="AD4593" i="3"/>
  <c r="AE4593" i="3" s="1"/>
  <c r="AF4593" i="3"/>
  <c r="AG4592" i="3" a="1"/>
  <c r="AG4592" i="3" s="1"/>
  <c r="AD4592" i="3"/>
  <c r="AE4592" i="3" s="1"/>
  <c r="AF4592" i="3"/>
  <c r="AG4591" i="3" a="1"/>
  <c r="AG4591" i="3" s="1"/>
  <c r="AD4591" i="3"/>
  <c r="AE4591" i="3" s="1"/>
  <c r="AF4591" i="3"/>
  <c r="AG4590" i="3" a="1"/>
  <c r="AG4590" i="3" s="1"/>
  <c r="AD4590" i="3"/>
  <c r="AE4590" i="3" s="1"/>
  <c r="AF4590" i="3"/>
  <c r="AG4589" i="3" a="1"/>
  <c r="AG4589" i="3" s="1"/>
  <c r="AD4589" i="3"/>
  <c r="AE4589" i="3" s="1"/>
  <c r="AF4589" i="3"/>
  <c r="AG4588" i="3" a="1"/>
  <c r="AG4588" i="3" s="1"/>
  <c r="AD4588" i="3"/>
  <c r="AE4588" i="3" s="1"/>
  <c r="AF4588" i="3"/>
  <c r="AG4587" i="3" a="1"/>
  <c r="AG4587" i="3" s="1"/>
  <c r="AD4587" i="3"/>
  <c r="AE4587" i="3" s="1"/>
  <c r="AF4587" i="3"/>
  <c r="AG4586" i="3" a="1"/>
  <c r="AG4586" i="3" s="1"/>
  <c r="AD4586" i="3"/>
  <c r="AE4586" i="3" s="1"/>
  <c r="AF4586" i="3"/>
  <c r="AG4585" i="3" a="1"/>
  <c r="AG4585" i="3" s="1"/>
  <c r="AD4585" i="3"/>
  <c r="AE4585" i="3" s="1"/>
  <c r="AF4585" i="3"/>
  <c r="AG4584" i="3" a="1"/>
  <c r="AG4584" i="3" s="1"/>
  <c r="AD4584" i="3"/>
  <c r="AE4584" i="3" s="1"/>
  <c r="AF4584" i="3"/>
  <c r="AG4583" i="3" a="1"/>
  <c r="AG4583" i="3" s="1"/>
  <c r="AD4583" i="3"/>
  <c r="AE4583" i="3" s="1"/>
  <c r="AF4583" i="3"/>
  <c r="AG4582" i="3" a="1"/>
  <c r="AG4582" i="3" s="1"/>
  <c r="AD4582" i="3"/>
  <c r="AE4582" i="3" s="1"/>
  <c r="AF4582" i="3"/>
  <c r="AG4581" i="3" a="1"/>
  <c r="AG4581" i="3" s="1"/>
  <c r="AD4581" i="3"/>
  <c r="AE4581" i="3" s="1"/>
  <c r="AF4581" i="3"/>
  <c r="AG4580" i="3" a="1"/>
  <c r="AG4580" i="3" s="1"/>
  <c r="AD4580" i="3"/>
  <c r="AE4580" i="3" s="1"/>
  <c r="AF4580" i="3"/>
  <c r="AG4579" i="3" a="1"/>
  <c r="AG4579" i="3" s="1"/>
  <c r="AD4579" i="3"/>
  <c r="AE4579" i="3" s="1"/>
  <c r="AF4579" i="3"/>
  <c r="AG4578" i="3" a="1"/>
  <c r="AG4578" i="3" s="1"/>
  <c r="AD4578" i="3"/>
  <c r="AE4578" i="3" s="1"/>
  <c r="AF4578" i="3"/>
  <c r="AG4577" i="3" a="1"/>
  <c r="AG4577" i="3" s="1"/>
  <c r="AD4577" i="3"/>
  <c r="AE4577" i="3" s="1"/>
  <c r="AF4577" i="3"/>
  <c r="AG4576" i="3" a="1"/>
  <c r="AG4576" i="3" s="1"/>
  <c r="AD4576" i="3"/>
  <c r="AE4576" i="3" s="1"/>
  <c r="AF4576" i="3"/>
  <c r="AG4575" i="3" a="1"/>
  <c r="AG4575" i="3" s="1"/>
  <c r="AD4575" i="3"/>
  <c r="AE4575" i="3" s="1"/>
  <c r="AF4575" i="3"/>
  <c r="AG4574" i="3" a="1"/>
  <c r="AG4574" i="3" s="1"/>
  <c r="AD4574" i="3"/>
  <c r="AE4574" i="3" s="1"/>
  <c r="AF4574" i="3"/>
  <c r="AG4573" i="3" a="1"/>
  <c r="AG4573" i="3" s="1"/>
  <c r="AD4573" i="3"/>
  <c r="AE4573" i="3" s="1"/>
  <c r="AF4573" i="3"/>
  <c r="AG4572" i="3" a="1"/>
  <c r="AG4572" i="3" s="1"/>
  <c r="AD4572" i="3"/>
  <c r="AE4572" i="3" s="1"/>
  <c r="AF4572" i="3"/>
  <c r="AG4571" i="3" a="1"/>
  <c r="AG4571" i="3" s="1"/>
  <c r="AD4571" i="3"/>
  <c r="AE4571" i="3" s="1"/>
  <c r="AF4571" i="3"/>
  <c r="AG4570" i="3" a="1"/>
  <c r="AG4570" i="3" s="1"/>
  <c r="AD4570" i="3"/>
  <c r="AE4570" i="3" s="1"/>
  <c r="AF4570" i="3"/>
  <c r="AG4569" i="3" a="1"/>
  <c r="AG4569" i="3" s="1"/>
  <c r="AD4569" i="3"/>
  <c r="AE4569" i="3" s="1"/>
  <c r="AF4569" i="3"/>
  <c r="AG4568" i="3" a="1"/>
  <c r="AG4568" i="3" s="1"/>
  <c r="AD4568" i="3"/>
  <c r="AE4568" i="3" s="1"/>
  <c r="AF4568" i="3"/>
  <c r="AG4567" i="3" a="1"/>
  <c r="AG4567" i="3" s="1"/>
  <c r="AD4567" i="3"/>
  <c r="AE4567" i="3" s="1"/>
  <c r="AF4567" i="3"/>
  <c r="AG4566" i="3" a="1"/>
  <c r="AG4566" i="3" s="1"/>
  <c r="AD4566" i="3"/>
  <c r="AE4566" i="3" s="1"/>
  <c r="AF4566" i="3"/>
  <c r="AG4565" i="3" a="1"/>
  <c r="AG4565" i="3" s="1"/>
  <c r="AD4565" i="3"/>
  <c r="AE4565" i="3" s="1"/>
  <c r="AF4565" i="3"/>
  <c r="AG4564" i="3" a="1"/>
  <c r="AG4564" i="3" s="1"/>
  <c r="AD4564" i="3"/>
  <c r="AE4564" i="3" s="1"/>
  <c r="AF4564" i="3"/>
  <c r="AG4563" i="3" a="1"/>
  <c r="AG4563" i="3" s="1"/>
  <c r="AD4563" i="3"/>
  <c r="AE4563" i="3" s="1"/>
  <c r="AF4563" i="3"/>
  <c r="AG4562" i="3" a="1"/>
  <c r="AG4562" i="3" s="1"/>
  <c r="AD4562" i="3"/>
  <c r="AE4562" i="3" s="1"/>
  <c r="AF4562" i="3"/>
  <c r="AG4561" i="3" a="1"/>
  <c r="AG4561" i="3" s="1"/>
  <c r="AD4561" i="3"/>
  <c r="AE4561" i="3" s="1"/>
  <c r="AF4561" i="3"/>
  <c r="AG4560" i="3" a="1"/>
  <c r="AG4560" i="3" s="1"/>
  <c r="AD4560" i="3"/>
  <c r="AE4560" i="3" s="1"/>
  <c r="AF4560" i="3"/>
  <c r="AG4559" i="3" a="1"/>
  <c r="AG4559" i="3" s="1"/>
  <c r="AD4559" i="3"/>
  <c r="AE4559" i="3" s="1"/>
  <c r="AF4559" i="3"/>
  <c r="AG4558" i="3" a="1"/>
  <c r="AG4558" i="3" s="1"/>
  <c r="AD4558" i="3"/>
  <c r="AE4558" i="3" s="1"/>
  <c r="AF4558" i="3"/>
  <c r="AG4557" i="3" a="1"/>
  <c r="AG4557" i="3" s="1"/>
  <c r="AD4557" i="3"/>
  <c r="AE4557" i="3" s="1"/>
  <c r="AF4557" i="3"/>
  <c r="AG4556" i="3" a="1"/>
  <c r="AG4556" i="3" s="1"/>
  <c r="AD4556" i="3"/>
  <c r="AE4556" i="3" s="1"/>
  <c r="AF4556" i="3"/>
  <c r="AG4555" i="3" a="1"/>
  <c r="AG4555" i="3" s="1"/>
  <c r="AD4555" i="3"/>
  <c r="AE4555" i="3" s="1"/>
  <c r="AF4555" i="3"/>
  <c r="AG4554" i="3" a="1"/>
  <c r="AG4554" i="3" s="1"/>
  <c r="AD4554" i="3"/>
  <c r="AE4554" i="3" s="1"/>
  <c r="AF4554" i="3"/>
  <c r="AG4553" i="3" a="1"/>
  <c r="AG4553" i="3" s="1"/>
  <c r="AD4553" i="3"/>
  <c r="AE4553" i="3" s="1"/>
  <c r="AF4553" i="3"/>
  <c r="AG4552" i="3" a="1"/>
  <c r="AG4552" i="3" s="1"/>
  <c r="AD4552" i="3"/>
  <c r="AE4552" i="3" s="1"/>
  <c r="AF4552" i="3"/>
  <c r="AG4551" i="3" a="1"/>
  <c r="AG4551" i="3" s="1"/>
  <c r="AD4551" i="3"/>
  <c r="AE4551" i="3" s="1"/>
  <c r="AF4551" i="3"/>
  <c r="AG4550" i="3" a="1"/>
  <c r="AG4550" i="3" s="1"/>
  <c r="AD4550" i="3"/>
  <c r="AE4550" i="3" s="1"/>
  <c r="AF4550" i="3"/>
  <c r="AG4549" i="3" a="1"/>
  <c r="AG4549" i="3" s="1"/>
  <c r="AD4549" i="3"/>
  <c r="AE4549" i="3" s="1"/>
  <c r="AF4549" i="3"/>
  <c r="AG4548" i="3" a="1"/>
  <c r="AG4548" i="3" s="1"/>
  <c r="AD4548" i="3"/>
  <c r="AE4548" i="3" s="1"/>
  <c r="AF4548" i="3"/>
  <c r="AG4547" i="3" a="1"/>
  <c r="AG4547" i="3" s="1"/>
  <c r="AD4547" i="3"/>
  <c r="AE4547" i="3" s="1"/>
  <c r="AF4547" i="3"/>
  <c r="AG4546" i="3" a="1"/>
  <c r="AG4546" i="3" s="1"/>
  <c r="AD4546" i="3"/>
  <c r="AE4546" i="3" s="1"/>
  <c r="AF4546" i="3"/>
  <c r="AG4545" i="3" a="1"/>
  <c r="AG4545" i="3" s="1"/>
  <c r="AD4545" i="3"/>
  <c r="AE4545" i="3" s="1"/>
  <c r="AF4545" i="3"/>
  <c r="AG4544" i="3" a="1"/>
  <c r="AG4544" i="3" s="1"/>
  <c r="AD4544" i="3"/>
  <c r="AE4544" i="3" s="1"/>
  <c r="AF4544" i="3"/>
  <c r="AG4543" i="3" a="1"/>
  <c r="AG4543" i="3" s="1"/>
  <c r="AD4543" i="3"/>
  <c r="AE4543" i="3" s="1"/>
  <c r="AF4543" i="3"/>
  <c r="AG4542" i="3" a="1"/>
  <c r="AG4542" i="3" s="1"/>
  <c r="AD4542" i="3"/>
  <c r="AE4542" i="3" s="1"/>
  <c r="AF4542" i="3"/>
  <c r="AG4541" i="3" a="1"/>
  <c r="AG4541" i="3" s="1"/>
  <c r="AD4541" i="3"/>
  <c r="AE4541" i="3" s="1"/>
  <c r="AF4541" i="3"/>
  <c r="AG4540" i="3" a="1"/>
  <c r="AG4540" i="3" s="1"/>
  <c r="AD4540" i="3"/>
  <c r="AE4540" i="3" s="1"/>
  <c r="AF4540" i="3"/>
  <c r="AG4539" i="3" a="1"/>
  <c r="AG4539" i="3" s="1"/>
  <c r="AD4539" i="3"/>
  <c r="AE4539" i="3" s="1"/>
  <c r="AF4539" i="3"/>
  <c r="AG4538" i="3" a="1"/>
  <c r="AG4538" i="3" s="1"/>
  <c r="AD4538" i="3"/>
  <c r="AE4538" i="3" s="1"/>
  <c r="AF4538" i="3"/>
  <c r="AG4537" i="3" a="1"/>
  <c r="AG4537" i="3" s="1"/>
  <c r="AD4537" i="3"/>
  <c r="AE4537" i="3" s="1"/>
  <c r="AF4537" i="3"/>
  <c r="AG4536" i="3" a="1"/>
  <c r="AG4536" i="3" s="1"/>
  <c r="AD4536" i="3"/>
  <c r="AE4536" i="3" s="1"/>
  <c r="AF4536" i="3"/>
  <c r="AG4535" i="3" a="1"/>
  <c r="AG4535" i="3" s="1"/>
  <c r="AD4535" i="3"/>
  <c r="AE4535" i="3" s="1"/>
  <c r="AF4535" i="3"/>
  <c r="AG4534" i="3" a="1"/>
  <c r="AG4534" i="3" s="1"/>
  <c r="AD4534" i="3"/>
  <c r="AE4534" i="3" s="1"/>
  <c r="AF4534" i="3"/>
  <c r="AG4533" i="3" a="1"/>
  <c r="AG4533" i="3" s="1"/>
  <c r="AD4533" i="3"/>
  <c r="AE4533" i="3" s="1"/>
  <c r="AF4533" i="3"/>
  <c r="AG4532" i="3" a="1"/>
  <c r="AG4532" i="3" s="1"/>
  <c r="AD4532" i="3"/>
  <c r="AE4532" i="3" s="1"/>
  <c r="AF4532" i="3"/>
  <c r="AG4531" i="3" a="1"/>
  <c r="AG4531" i="3" s="1"/>
  <c r="AD4531" i="3"/>
  <c r="AE4531" i="3" s="1"/>
  <c r="AF4531" i="3"/>
  <c r="AG4530" i="3" a="1"/>
  <c r="AG4530" i="3" s="1"/>
  <c r="AD4530" i="3"/>
  <c r="AE4530" i="3" s="1"/>
  <c r="AF4530" i="3"/>
  <c r="AG4529" i="3" a="1"/>
  <c r="AG4529" i="3" s="1"/>
  <c r="AD4529" i="3"/>
  <c r="AE4529" i="3" s="1"/>
  <c r="AF4529" i="3"/>
  <c r="AG4528" i="3" a="1"/>
  <c r="AG4528" i="3" s="1"/>
  <c r="AD4528" i="3"/>
  <c r="AE4528" i="3" s="1"/>
  <c r="AF4528" i="3"/>
  <c r="AG4527" i="3" a="1"/>
  <c r="AG4527" i="3" s="1"/>
  <c r="AD4527" i="3"/>
  <c r="AE4527" i="3" s="1"/>
  <c r="AF4527" i="3"/>
  <c r="AG4526" i="3" a="1"/>
  <c r="AG4526" i="3" s="1"/>
  <c r="AD4526" i="3"/>
  <c r="AE4526" i="3" s="1"/>
  <c r="AF4526" i="3"/>
  <c r="AG4525" i="3" a="1"/>
  <c r="AG4525" i="3" s="1"/>
  <c r="AD4525" i="3"/>
  <c r="AE4525" i="3" s="1"/>
  <c r="AF4525" i="3"/>
  <c r="AG4524" i="3" a="1"/>
  <c r="AG4524" i="3" s="1"/>
  <c r="AD4524" i="3"/>
  <c r="AE4524" i="3" s="1"/>
  <c r="AF4524" i="3"/>
  <c r="AG4523" i="3" a="1"/>
  <c r="AG4523" i="3" s="1"/>
  <c r="AD4523" i="3"/>
  <c r="AE4523" i="3" s="1"/>
  <c r="AF4523" i="3"/>
  <c r="AG4522" i="3" a="1"/>
  <c r="AG4522" i="3" s="1"/>
  <c r="AD4522" i="3"/>
  <c r="AE4522" i="3" s="1"/>
  <c r="AF4522" i="3"/>
  <c r="AG4521" i="3" a="1"/>
  <c r="AG4521" i="3" s="1"/>
  <c r="AD4521" i="3"/>
  <c r="AE4521" i="3" s="1"/>
  <c r="AF4521" i="3"/>
  <c r="AG4520" i="3" a="1"/>
  <c r="AG4520" i="3" s="1"/>
  <c r="AD4520" i="3"/>
  <c r="AE4520" i="3" s="1"/>
  <c r="AF4520" i="3"/>
  <c r="AG4519" i="3" a="1"/>
  <c r="AG4519" i="3" s="1"/>
  <c r="AD4519" i="3"/>
  <c r="AE4519" i="3" s="1"/>
  <c r="AF4519" i="3"/>
  <c r="AG4518" i="3" a="1"/>
  <c r="AG4518" i="3" s="1"/>
  <c r="AD4518" i="3"/>
  <c r="AE4518" i="3" s="1"/>
  <c r="AF4518" i="3"/>
  <c r="AG4517" i="3" a="1"/>
  <c r="AG4517" i="3" s="1"/>
  <c r="AD4517" i="3"/>
  <c r="AE4517" i="3" s="1"/>
  <c r="AF4517" i="3"/>
  <c r="AG4516" i="3" a="1"/>
  <c r="AG4516" i="3" s="1"/>
  <c r="AD4516" i="3"/>
  <c r="AE4516" i="3" s="1"/>
  <c r="AF4516" i="3"/>
  <c r="AG4515" i="3" a="1"/>
  <c r="AG4515" i="3" s="1"/>
  <c r="AD4515" i="3"/>
  <c r="AE4515" i="3" s="1"/>
  <c r="AF4515" i="3"/>
  <c r="AG4514" i="3" a="1"/>
  <c r="AG4514" i="3" s="1"/>
  <c r="AD4514" i="3"/>
  <c r="AE4514" i="3" s="1"/>
  <c r="AF4514" i="3"/>
  <c r="AG4513" i="3" a="1"/>
  <c r="AG4513" i="3" s="1"/>
  <c r="AD4513" i="3"/>
  <c r="AE4513" i="3" s="1"/>
  <c r="AF4513" i="3"/>
  <c r="AG4512" i="3" a="1"/>
  <c r="AG4512" i="3" s="1"/>
  <c r="AD4512" i="3"/>
  <c r="AE4512" i="3" s="1"/>
  <c r="AF4512" i="3"/>
  <c r="AG4511" i="3" a="1"/>
  <c r="AG4511" i="3" s="1"/>
  <c r="AD4511" i="3"/>
  <c r="AE4511" i="3" s="1"/>
  <c r="AF4511" i="3"/>
  <c r="AG4510" i="3" a="1"/>
  <c r="AG4510" i="3" s="1"/>
  <c r="AD4510" i="3"/>
  <c r="AE4510" i="3" s="1"/>
  <c r="AF4510" i="3"/>
  <c r="AG4509" i="3" a="1"/>
  <c r="AG4509" i="3" s="1"/>
  <c r="AD4509" i="3"/>
  <c r="AE4509" i="3" s="1"/>
  <c r="AF4509" i="3"/>
  <c r="AG4508" i="3" a="1"/>
  <c r="AG4508" i="3" s="1"/>
  <c r="AD4508" i="3"/>
  <c r="AE4508" i="3" s="1"/>
  <c r="AF4508" i="3"/>
  <c r="AG4507" i="3" a="1"/>
  <c r="AG4507" i="3" s="1"/>
  <c r="AD4507" i="3"/>
  <c r="AE4507" i="3" s="1"/>
  <c r="AF4507" i="3"/>
  <c r="AG4506" i="3" a="1"/>
  <c r="AG4506" i="3" s="1"/>
  <c r="AD4506" i="3"/>
  <c r="AE4506" i="3" s="1"/>
  <c r="AF4506" i="3"/>
  <c r="AG4505" i="3" a="1"/>
  <c r="AG4505" i="3" s="1"/>
  <c r="AD4505" i="3"/>
  <c r="AE4505" i="3" s="1"/>
  <c r="AF4505" i="3"/>
  <c r="AG4504" i="3" a="1"/>
  <c r="AG4504" i="3" s="1"/>
  <c r="AD4504" i="3"/>
  <c r="AE4504" i="3" s="1"/>
  <c r="AF4504" i="3"/>
  <c r="AG4503" i="3" a="1"/>
  <c r="AG4503" i="3" s="1"/>
  <c r="AD4503" i="3"/>
  <c r="AE4503" i="3" s="1"/>
  <c r="AF4503" i="3"/>
  <c r="AG4502" i="3" a="1"/>
  <c r="AG4502" i="3" s="1"/>
  <c r="AD4502" i="3"/>
  <c r="AE4502" i="3" s="1"/>
  <c r="AF4502" i="3"/>
  <c r="AG4501" i="3" a="1"/>
  <c r="AG4501" i="3" s="1"/>
  <c r="AD4501" i="3"/>
  <c r="AE4501" i="3" s="1"/>
  <c r="AF4501" i="3"/>
  <c r="AG4500" i="3" a="1"/>
  <c r="AG4500" i="3" s="1"/>
  <c r="AD4500" i="3"/>
  <c r="AE4500" i="3" s="1"/>
  <c r="AF4500" i="3"/>
  <c r="AG4499" i="3" a="1"/>
  <c r="AG4499" i="3" s="1"/>
  <c r="AD4499" i="3"/>
  <c r="AE4499" i="3" s="1"/>
  <c r="AF4499" i="3"/>
  <c r="AG4498" i="3" a="1"/>
  <c r="AG4498" i="3" s="1"/>
  <c r="AD4498" i="3"/>
  <c r="AE4498" i="3" s="1"/>
  <c r="AF4498" i="3"/>
  <c r="AG4497" i="3" a="1"/>
  <c r="AG4497" i="3" s="1"/>
  <c r="AD4497" i="3"/>
  <c r="AE4497" i="3" s="1"/>
  <c r="AF4497" i="3"/>
  <c r="AG4496" i="3" a="1"/>
  <c r="AG4496" i="3" s="1"/>
  <c r="AD4496" i="3"/>
  <c r="AE4496" i="3" s="1"/>
  <c r="AF4496" i="3"/>
  <c r="AG4495" i="3" a="1"/>
  <c r="AG4495" i="3" s="1"/>
  <c r="AD4495" i="3"/>
  <c r="AE4495" i="3" s="1"/>
  <c r="AF4495" i="3"/>
  <c r="AG4494" i="3" a="1"/>
  <c r="AG4494" i="3" s="1"/>
  <c r="AD4494" i="3"/>
  <c r="AE4494" i="3" s="1"/>
  <c r="AF4494" i="3"/>
  <c r="AG4493" i="3" a="1"/>
  <c r="AG4493" i="3" s="1"/>
  <c r="AD4493" i="3"/>
  <c r="AE4493" i="3" s="1"/>
  <c r="AF4493" i="3"/>
  <c r="AG4492" i="3" a="1"/>
  <c r="AG4492" i="3" s="1"/>
  <c r="AD4492" i="3"/>
  <c r="AE4492" i="3" s="1"/>
  <c r="AF4492" i="3"/>
  <c r="AG4491" i="3" a="1"/>
  <c r="AG4491" i="3" s="1"/>
  <c r="AD4491" i="3"/>
  <c r="AE4491" i="3" s="1"/>
  <c r="AF4491" i="3"/>
  <c r="AG4490" i="3" a="1"/>
  <c r="AG4490" i="3" s="1"/>
  <c r="AD4490" i="3"/>
  <c r="AE4490" i="3" s="1"/>
  <c r="AF4490" i="3"/>
  <c r="AG4489" i="3" a="1"/>
  <c r="AG4489" i="3" s="1"/>
  <c r="AD4489" i="3"/>
  <c r="AE4489" i="3" s="1"/>
  <c r="AF4489" i="3"/>
  <c r="AG4488" i="3" a="1"/>
  <c r="AG4488" i="3" s="1"/>
  <c r="AD4488" i="3"/>
  <c r="AE4488" i="3" s="1"/>
  <c r="AF4488" i="3"/>
  <c r="AG4487" i="3" a="1"/>
  <c r="AG4487" i="3" s="1"/>
  <c r="AD4487" i="3"/>
  <c r="AE4487" i="3" s="1"/>
  <c r="AF4487" i="3"/>
  <c r="AG4486" i="3" a="1"/>
  <c r="AG4486" i="3" s="1"/>
  <c r="AD4486" i="3"/>
  <c r="AE4486" i="3" s="1"/>
  <c r="AF4486" i="3"/>
  <c r="AG4485" i="3" a="1"/>
  <c r="AG4485" i="3" s="1"/>
  <c r="AD4485" i="3"/>
  <c r="AE4485" i="3" s="1"/>
  <c r="AF4485" i="3"/>
  <c r="AG4484" i="3" a="1"/>
  <c r="AG4484" i="3" s="1"/>
  <c r="AD4484" i="3"/>
  <c r="AE4484" i="3" s="1"/>
  <c r="AF4484" i="3"/>
  <c r="AG4483" i="3" a="1"/>
  <c r="AG4483" i="3" s="1"/>
  <c r="AD4483" i="3"/>
  <c r="AE4483" i="3" s="1"/>
  <c r="AF4483" i="3"/>
  <c r="AG4482" i="3" a="1"/>
  <c r="AG4482" i="3" s="1"/>
  <c r="AD4482" i="3"/>
  <c r="AE4482" i="3" s="1"/>
  <c r="AF4482" i="3"/>
  <c r="AG4481" i="3" a="1"/>
  <c r="AG4481" i="3" s="1"/>
  <c r="AD4481" i="3"/>
  <c r="AE4481" i="3" s="1"/>
  <c r="AF4481" i="3"/>
  <c r="AG4480" i="3" a="1"/>
  <c r="AG4480" i="3" s="1"/>
  <c r="AD4480" i="3"/>
  <c r="AE4480" i="3" s="1"/>
  <c r="AF4480" i="3"/>
  <c r="AG4479" i="3" a="1"/>
  <c r="AG4479" i="3" s="1"/>
  <c r="AD4479" i="3"/>
  <c r="AE4479" i="3" s="1"/>
  <c r="AF4479" i="3"/>
  <c r="AG4478" i="3" a="1"/>
  <c r="AG4478" i="3" s="1"/>
  <c r="AD4478" i="3"/>
  <c r="AE4478" i="3" s="1"/>
  <c r="AF4478" i="3"/>
  <c r="AG4477" i="3" a="1"/>
  <c r="AG4477" i="3" s="1"/>
  <c r="AD4477" i="3"/>
  <c r="AE4477" i="3" s="1"/>
  <c r="AF4477" i="3"/>
  <c r="AG4476" i="3" a="1"/>
  <c r="AG4476" i="3" s="1"/>
  <c r="AD4476" i="3"/>
  <c r="AE4476" i="3" s="1"/>
  <c r="AF4476" i="3"/>
  <c r="AG4475" i="3" a="1"/>
  <c r="AG4475" i="3" s="1"/>
  <c r="AD4475" i="3"/>
  <c r="AE4475" i="3" s="1"/>
  <c r="AF4475" i="3"/>
  <c r="AG4474" i="3" a="1"/>
  <c r="AG4474" i="3" s="1"/>
  <c r="AD4474" i="3"/>
  <c r="AE4474" i="3" s="1"/>
  <c r="AF4474" i="3"/>
  <c r="AG4473" i="3" a="1"/>
  <c r="AG4473" i="3" s="1"/>
  <c r="AD4473" i="3"/>
  <c r="AE4473" i="3" s="1"/>
  <c r="AF4473" i="3"/>
  <c r="AG4472" i="3" a="1"/>
  <c r="AG4472" i="3" s="1"/>
  <c r="AD4472" i="3"/>
  <c r="AE4472" i="3" s="1"/>
  <c r="AF4472" i="3"/>
  <c r="AG4471" i="3" a="1"/>
  <c r="AG4471" i="3" s="1"/>
  <c r="AD4471" i="3"/>
  <c r="AE4471" i="3" s="1"/>
  <c r="AF4471" i="3"/>
  <c r="AG4470" i="3" a="1"/>
  <c r="AG4470" i="3" s="1"/>
  <c r="AD4470" i="3"/>
  <c r="AE4470" i="3" s="1"/>
  <c r="AF4470" i="3"/>
  <c r="AG4469" i="3" a="1"/>
  <c r="AG4469" i="3" s="1"/>
  <c r="AD4469" i="3"/>
  <c r="AE4469" i="3" s="1"/>
  <c r="AF4469" i="3"/>
  <c r="AG4468" i="3" a="1"/>
  <c r="AG4468" i="3" s="1"/>
  <c r="AD4468" i="3"/>
  <c r="AE4468" i="3" s="1"/>
  <c r="AF4468" i="3"/>
  <c r="AG4467" i="3" a="1"/>
  <c r="AG4467" i="3" s="1"/>
  <c r="AD4467" i="3"/>
  <c r="AE4467" i="3" s="1"/>
  <c r="AF4467" i="3"/>
  <c r="AG4466" i="3" a="1"/>
  <c r="AG4466" i="3" s="1"/>
  <c r="AD4466" i="3"/>
  <c r="AE4466" i="3" s="1"/>
  <c r="AF4466" i="3"/>
  <c r="AG4465" i="3" a="1"/>
  <c r="AG4465" i="3" s="1"/>
  <c r="AD4465" i="3"/>
  <c r="AE4465" i="3" s="1"/>
  <c r="AF4465" i="3"/>
  <c r="AG4464" i="3" a="1"/>
  <c r="AG4464" i="3" s="1"/>
  <c r="AD4464" i="3"/>
  <c r="AE4464" i="3" s="1"/>
  <c r="AF4464" i="3"/>
  <c r="AG4463" i="3" a="1"/>
  <c r="AG4463" i="3" s="1"/>
  <c r="AD4463" i="3"/>
  <c r="AE4463" i="3" s="1"/>
  <c r="AF4463" i="3"/>
  <c r="AG4462" i="3" a="1"/>
  <c r="AG4462" i="3" s="1"/>
  <c r="AD4462" i="3"/>
  <c r="AE4462" i="3" s="1"/>
  <c r="AF4462" i="3"/>
  <c r="AG4461" i="3" a="1"/>
  <c r="AG4461" i="3" s="1"/>
  <c r="AD4461" i="3"/>
  <c r="AE4461" i="3" s="1"/>
  <c r="AF4461" i="3"/>
  <c r="AG4460" i="3" a="1"/>
  <c r="AG4460" i="3" s="1"/>
  <c r="AD4460" i="3"/>
  <c r="AE4460" i="3" s="1"/>
  <c r="AF4460" i="3"/>
  <c r="AG4459" i="3" a="1"/>
  <c r="AG4459" i="3" s="1"/>
  <c r="AD4459" i="3"/>
  <c r="AE4459" i="3" s="1"/>
  <c r="AF4459" i="3"/>
  <c r="AG4458" i="3" a="1"/>
  <c r="AG4458" i="3" s="1"/>
  <c r="AD4458" i="3"/>
  <c r="AE4458" i="3" s="1"/>
  <c r="AF4458" i="3"/>
  <c r="AG4457" i="3" a="1"/>
  <c r="AG4457" i="3" s="1"/>
  <c r="AD4457" i="3"/>
  <c r="AE4457" i="3" s="1"/>
  <c r="AF4457" i="3"/>
  <c r="AG4456" i="3" a="1"/>
  <c r="AG4456" i="3" s="1"/>
  <c r="AD4456" i="3"/>
  <c r="AE4456" i="3" s="1"/>
  <c r="AF4456" i="3"/>
  <c r="AG4455" i="3" a="1"/>
  <c r="AG4455" i="3" s="1"/>
  <c r="AD4455" i="3"/>
  <c r="AE4455" i="3" s="1"/>
  <c r="AF4455" i="3"/>
  <c r="AG4454" i="3" a="1"/>
  <c r="AG4454" i="3" s="1"/>
  <c r="AD4454" i="3"/>
  <c r="AE4454" i="3" s="1"/>
  <c r="AF4454" i="3"/>
  <c r="AG4453" i="3" a="1"/>
  <c r="AG4453" i="3" s="1"/>
  <c r="AD4453" i="3"/>
  <c r="AE4453" i="3" s="1"/>
  <c r="AF4453" i="3"/>
  <c r="AG4452" i="3" a="1"/>
  <c r="AG4452" i="3" s="1"/>
  <c r="AD4452" i="3"/>
  <c r="AE4452" i="3" s="1"/>
  <c r="AF4452" i="3"/>
  <c r="AG4451" i="3" a="1"/>
  <c r="AG4451" i="3" s="1"/>
  <c r="AD4451" i="3"/>
  <c r="AE4451" i="3" s="1"/>
  <c r="AF4451" i="3"/>
  <c r="AG4450" i="3" a="1"/>
  <c r="AG4450" i="3" s="1"/>
  <c r="AD4450" i="3"/>
  <c r="AE4450" i="3" s="1"/>
  <c r="AF4450" i="3"/>
  <c r="AG4449" i="3" a="1"/>
  <c r="AG4449" i="3" s="1"/>
  <c r="AD4449" i="3"/>
  <c r="AE4449" i="3" s="1"/>
  <c r="AF4449" i="3"/>
  <c r="AG4448" i="3" a="1"/>
  <c r="AG4448" i="3" s="1"/>
  <c r="AD4448" i="3"/>
  <c r="AE4448" i="3" s="1"/>
  <c r="AF4448" i="3"/>
  <c r="AG4447" i="3" a="1"/>
  <c r="AG4447" i="3" s="1"/>
  <c r="AD4447" i="3"/>
  <c r="AE4447" i="3" s="1"/>
  <c r="AF4447" i="3"/>
  <c r="AG4446" i="3" a="1"/>
  <c r="AG4446" i="3" s="1"/>
  <c r="AD4446" i="3"/>
  <c r="AE4446" i="3" s="1"/>
  <c r="AF4446" i="3"/>
  <c r="AG4445" i="3" a="1"/>
  <c r="AG4445" i="3" s="1"/>
  <c r="AD4445" i="3"/>
  <c r="AE4445" i="3" s="1"/>
  <c r="AF4445" i="3"/>
  <c r="AG4444" i="3" a="1"/>
  <c r="AG4444" i="3" s="1"/>
  <c r="AD4444" i="3"/>
  <c r="AE4444" i="3" s="1"/>
  <c r="AF4444" i="3"/>
  <c r="AG4443" i="3" a="1"/>
  <c r="AG4443" i="3" s="1"/>
  <c r="AD4443" i="3"/>
  <c r="AE4443" i="3" s="1"/>
  <c r="AF4443" i="3"/>
  <c r="AG4442" i="3" a="1"/>
  <c r="AG4442" i="3" s="1"/>
  <c r="AD4442" i="3"/>
  <c r="AE4442" i="3" s="1"/>
  <c r="AF4442" i="3"/>
  <c r="AG4441" i="3" a="1"/>
  <c r="AG4441" i="3" s="1"/>
  <c r="AD4441" i="3"/>
  <c r="AE4441" i="3" s="1"/>
  <c r="AF4441" i="3"/>
  <c r="AG4440" i="3" a="1"/>
  <c r="AG4440" i="3" s="1"/>
  <c r="AD4440" i="3"/>
  <c r="AE4440" i="3" s="1"/>
  <c r="AF4440" i="3"/>
  <c r="AG4439" i="3" a="1"/>
  <c r="AG4439" i="3" s="1"/>
  <c r="AD4439" i="3"/>
  <c r="AE4439" i="3" s="1"/>
  <c r="AF4439" i="3"/>
  <c r="AG4438" i="3" a="1"/>
  <c r="AG4438" i="3" s="1"/>
  <c r="AD4438" i="3"/>
  <c r="AE4438" i="3" s="1"/>
  <c r="AF4438" i="3"/>
  <c r="AG4437" i="3" a="1"/>
  <c r="AG4437" i="3" s="1"/>
  <c r="AD4437" i="3"/>
  <c r="AE4437" i="3" s="1"/>
  <c r="AF4437" i="3"/>
  <c r="AG4436" i="3" a="1"/>
  <c r="AG4436" i="3" s="1"/>
  <c r="AD4436" i="3"/>
  <c r="AE4436" i="3" s="1"/>
  <c r="AF4436" i="3"/>
  <c r="AG4435" i="3" a="1"/>
  <c r="AG4435" i="3" s="1"/>
  <c r="AD4435" i="3"/>
  <c r="AE4435" i="3" s="1"/>
  <c r="AF4435" i="3"/>
  <c r="AG4434" i="3" a="1"/>
  <c r="AG4434" i="3" s="1"/>
  <c r="AD4434" i="3"/>
  <c r="AE4434" i="3" s="1"/>
  <c r="AF4434" i="3"/>
  <c r="AG4433" i="3" a="1"/>
  <c r="AG4433" i="3" s="1"/>
  <c r="AD4433" i="3"/>
  <c r="AE4433" i="3" s="1"/>
  <c r="AF4433" i="3"/>
  <c r="AG4432" i="3" a="1"/>
  <c r="AG4432" i="3" s="1"/>
  <c r="AD4432" i="3"/>
  <c r="AE4432" i="3" s="1"/>
  <c r="AF4432" i="3"/>
  <c r="AG4431" i="3" a="1"/>
  <c r="AG4431" i="3" s="1"/>
  <c r="AD4431" i="3"/>
  <c r="AE4431" i="3" s="1"/>
  <c r="AF4431" i="3"/>
  <c r="AG4430" i="3" a="1"/>
  <c r="AG4430" i="3" s="1"/>
  <c r="AD4430" i="3"/>
  <c r="AE4430" i="3" s="1"/>
  <c r="AF4430" i="3"/>
  <c r="AG4429" i="3" a="1"/>
  <c r="AG4429" i="3" s="1"/>
  <c r="AD4429" i="3"/>
  <c r="AE4429" i="3" s="1"/>
  <c r="AF4429" i="3"/>
  <c r="AG4428" i="3" a="1"/>
  <c r="AG4428" i="3" s="1"/>
  <c r="AD4428" i="3"/>
  <c r="AE4428" i="3" s="1"/>
  <c r="AF4428" i="3"/>
  <c r="AG4427" i="3" a="1"/>
  <c r="AG4427" i="3" s="1"/>
  <c r="AD4427" i="3"/>
  <c r="AE4427" i="3" s="1"/>
  <c r="AF4427" i="3"/>
  <c r="AG4426" i="3" a="1"/>
  <c r="AG4426" i="3" s="1"/>
  <c r="AD4426" i="3"/>
  <c r="AE4426" i="3" s="1"/>
  <c r="AF4426" i="3"/>
  <c r="AG4425" i="3" a="1"/>
  <c r="AG4425" i="3" s="1"/>
  <c r="AD4425" i="3"/>
  <c r="AE4425" i="3" s="1"/>
  <c r="AF4425" i="3"/>
  <c r="AG4424" i="3" a="1"/>
  <c r="AG4424" i="3" s="1"/>
  <c r="AD4424" i="3"/>
  <c r="AE4424" i="3" s="1"/>
  <c r="AF4424" i="3"/>
  <c r="AG4423" i="3" a="1"/>
  <c r="AG4423" i="3" s="1"/>
  <c r="AD4423" i="3"/>
  <c r="AE4423" i="3" s="1"/>
  <c r="AF4423" i="3"/>
  <c r="AG4422" i="3" a="1"/>
  <c r="AG4422" i="3" s="1"/>
  <c r="AD4422" i="3"/>
  <c r="AE4422" i="3" s="1"/>
  <c r="AF4422" i="3"/>
  <c r="AG4421" i="3" a="1"/>
  <c r="AG4421" i="3" s="1"/>
  <c r="AD4421" i="3"/>
  <c r="AE4421" i="3" s="1"/>
  <c r="AF4421" i="3"/>
  <c r="AG4420" i="3" a="1"/>
  <c r="AG4420" i="3" s="1"/>
  <c r="AD4420" i="3"/>
  <c r="AE4420" i="3" s="1"/>
  <c r="AF4420" i="3"/>
  <c r="AG4419" i="3" a="1"/>
  <c r="AG4419" i="3" s="1"/>
  <c r="AD4419" i="3"/>
  <c r="AE4419" i="3" s="1"/>
  <c r="AF4419" i="3"/>
  <c r="AG4418" i="3" a="1"/>
  <c r="AG4418" i="3" s="1"/>
  <c r="AD4418" i="3"/>
  <c r="AE4418" i="3" s="1"/>
  <c r="AF4418" i="3"/>
  <c r="AG4417" i="3" a="1"/>
  <c r="AG4417" i="3" s="1"/>
  <c r="AD4417" i="3"/>
  <c r="AE4417" i="3" s="1"/>
  <c r="AF4417" i="3"/>
  <c r="AG4416" i="3" a="1"/>
  <c r="AG4416" i="3" s="1"/>
  <c r="AD4416" i="3"/>
  <c r="AE4416" i="3" s="1"/>
  <c r="AF4416" i="3"/>
  <c r="AG4415" i="3" a="1"/>
  <c r="AG4415" i="3" s="1"/>
  <c r="AD4415" i="3"/>
  <c r="AE4415" i="3" s="1"/>
  <c r="AF4415" i="3"/>
  <c r="AG4414" i="3" a="1"/>
  <c r="AG4414" i="3" s="1"/>
  <c r="AD4414" i="3"/>
  <c r="AE4414" i="3" s="1"/>
  <c r="AF4414" i="3"/>
  <c r="AG4413" i="3" a="1"/>
  <c r="AG4413" i="3" s="1"/>
  <c r="AD4413" i="3"/>
  <c r="AE4413" i="3" s="1"/>
  <c r="AF4413" i="3"/>
  <c r="AG4412" i="3" a="1"/>
  <c r="AG4412" i="3" s="1"/>
  <c r="AD4412" i="3"/>
  <c r="AE4412" i="3" s="1"/>
  <c r="AF4412" i="3"/>
  <c r="AG4411" i="3" a="1"/>
  <c r="AG4411" i="3" s="1"/>
  <c r="AD4411" i="3"/>
  <c r="AE4411" i="3" s="1"/>
  <c r="AF4411" i="3"/>
  <c r="AG4410" i="3" a="1"/>
  <c r="AG4410" i="3" s="1"/>
  <c r="AD4410" i="3"/>
  <c r="AE4410" i="3" s="1"/>
  <c r="AF4410" i="3"/>
  <c r="AG4409" i="3" a="1"/>
  <c r="AG4409" i="3" s="1"/>
  <c r="AD4409" i="3"/>
  <c r="AE4409" i="3" s="1"/>
  <c r="AF4409" i="3"/>
  <c r="AG4408" i="3" a="1"/>
  <c r="AG4408" i="3" s="1"/>
  <c r="AD4408" i="3"/>
  <c r="AE4408" i="3" s="1"/>
  <c r="AF4408" i="3"/>
  <c r="AG4407" i="3" a="1"/>
  <c r="AG4407" i="3" s="1"/>
  <c r="AD4407" i="3"/>
  <c r="AE4407" i="3" s="1"/>
  <c r="AF4407" i="3"/>
  <c r="AG4406" i="3" a="1"/>
  <c r="AG4406" i="3" s="1"/>
  <c r="AD4406" i="3"/>
  <c r="AE4406" i="3" s="1"/>
  <c r="AF4406" i="3"/>
  <c r="AG4405" i="3" a="1"/>
  <c r="AG4405" i="3" s="1"/>
  <c r="AD4405" i="3"/>
  <c r="AE4405" i="3" s="1"/>
  <c r="AF4405" i="3"/>
  <c r="AG4404" i="3" a="1"/>
  <c r="AG4404" i="3" s="1"/>
  <c r="AD4404" i="3"/>
  <c r="AE4404" i="3" s="1"/>
  <c r="AF4404" i="3"/>
  <c r="AG4403" i="3" a="1"/>
  <c r="AG4403" i="3" s="1"/>
  <c r="AD4403" i="3"/>
  <c r="AE4403" i="3" s="1"/>
  <c r="AF4403" i="3"/>
  <c r="AG4402" i="3" a="1"/>
  <c r="AG4402" i="3" s="1"/>
  <c r="AD4402" i="3"/>
  <c r="AE4402" i="3" s="1"/>
  <c r="AF4402" i="3"/>
  <c r="AG4401" i="3" a="1"/>
  <c r="AG4401" i="3" s="1"/>
  <c r="AD4401" i="3"/>
  <c r="AE4401" i="3" s="1"/>
  <c r="AF4401" i="3"/>
  <c r="AG4400" i="3" a="1"/>
  <c r="AG4400" i="3" s="1"/>
  <c r="AD4400" i="3"/>
  <c r="AE4400" i="3" s="1"/>
  <c r="AF4400" i="3"/>
  <c r="AG4399" i="3" a="1"/>
  <c r="AG4399" i="3" s="1"/>
  <c r="AD4399" i="3"/>
  <c r="AE4399" i="3" s="1"/>
  <c r="AF4399" i="3"/>
  <c r="AG4398" i="3" a="1"/>
  <c r="AG4398" i="3" s="1"/>
  <c r="AD4398" i="3"/>
  <c r="AE4398" i="3" s="1"/>
  <c r="AF4398" i="3"/>
  <c r="AG4397" i="3" a="1"/>
  <c r="AG4397" i="3" s="1"/>
  <c r="AD4397" i="3"/>
  <c r="AE4397" i="3" s="1"/>
  <c r="AF4397" i="3"/>
  <c r="AG4396" i="3" a="1"/>
  <c r="AG4396" i="3" s="1"/>
  <c r="AD4396" i="3"/>
  <c r="AE4396" i="3" s="1"/>
  <c r="AF4396" i="3"/>
  <c r="AG4395" i="3" a="1"/>
  <c r="AG4395" i="3" s="1"/>
  <c r="AD4395" i="3"/>
  <c r="AE4395" i="3" s="1"/>
  <c r="AF4395" i="3"/>
  <c r="AG4394" i="3" a="1"/>
  <c r="AG4394" i="3" s="1"/>
  <c r="AD4394" i="3"/>
  <c r="AE4394" i="3" s="1"/>
  <c r="AF4394" i="3"/>
  <c r="AG4393" i="3" a="1"/>
  <c r="AG4393" i="3" s="1"/>
  <c r="AD4393" i="3"/>
  <c r="AE4393" i="3" s="1"/>
  <c r="AF4393" i="3"/>
  <c r="AG4392" i="3" a="1"/>
  <c r="AG4392" i="3" s="1"/>
  <c r="AD4392" i="3"/>
  <c r="AE4392" i="3" s="1"/>
  <c r="AF4392" i="3"/>
  <c r="AG4391" i="3" a="1"/>
  <c r="AG4391" i="3" s="1"/>
  <c r="AD4391" i="3"/>
  <c r="AE4391" i="3" s="1"/>
  <c r="AF4391" i="3"/>
  <c r="AG4390" i="3" a="1"/>
  <c r="AG4390" i="3" s="1"/>
  <c r="AD4390" i="3"/>
  <c r="AE4390" i="3" s="1"/>
  <c r="AF4390" i="3"/>
  <c r="AG4389" i="3" a="1"/>
  <c r="AG4389" i="3" s="1"/>
  <c r="AD4389" i="3"/>
  <c r="AE4389" i="3" s="1"/>
  <c r="AF4389" i="3"/>
  <c r="AG4388" i="3" a="1"/>
  <c r="AG4388" i="3" s="1"/>
  <c r="AD4388" i="3"/>
  <c r="AE4388" i="3" s="1"/>
  <c r="AF4388" i="3"/>
  <c r="AG4387" i="3" a="1"/>
  <c r="AG4387" i="3" s="1"/>
  <c r="AD4387" i="3"/>
  <c r="AE4387" i="3" s="1"/>
  <c r="AF4387" i="3"/>
  <c r="AG4386" i="3" a="1"/>
  <c r="AG4386" i="3" s="1"/>
  <c r="AD4386" i="3"/>
  <c r="AE4386" i="3" s="1"/>
  <c r="AF4386" i="3"/>
  <c r="AG4385" i="3" a="1"/>
  <c r="AG4385" i="3" s="1"/>
  <c r="AD4385" i="3"/>
  <c r="AE4385" i="3" s="1"/>
  <c r="AF4385" i="3"/>
  <c r="AG4384" i="3" a="1"/>
  <c r="AG4384" i="3" s="1"/>
  <c r="AD4384" i="3"/>
  <c r="AE4384" i="3" s="1"/>
  <c r="AF4384" i="3"/>
  <c r="AG4383" i="3" a="1"/>
  <c r="AG4383" i="3" s="1"/>
  <c r="AD4383" i="3"/>
  <c r="AE4383" i="3" s="1"/>
  <c r="AF4383" i="3"/>
  <c r="AG4382" i="3" a="1"/>
  <c r="AG4382" i="3" s="1"/>
  <c r="AD4382" i="3"/>
  <c r="AE4382" i="3" s="1"/>
  <c r="AF4382" i="3"/>
  <c r="AG4381" i="3" a="1"/>
  <c r="AG4381" i="3" s="1"/>
  <c r="AD4381" i="3"/>
  <c r="AE4381" i="3" s="1"/>
  <c r="AF4381" i="3"/>
  <c r="AG4380" i="3" a="1"/>
  <c r="AG4380" i="3" s="1"/>
  <c r="AD4380" i="3"/>
  <c r="AE4380" i="3" s="1"/>
  <c r="AF4380" i="3"/>
  <c r="AG4379" i="3" a="1"/>
  <c r="AG4379" i="3" s="1"/>
  <c r="AD4379" i="3"/>
  <c r="AE4379" i="3" s="1"/>
  <c r="AF4379" i="3"/>
  <c r="AG4378" i="3" a="1"/>
  <c r="AG4378" i="3" s="1"/>
  <c r="AD4378" i="3"/>
  <c r="AE4378" i="3" s="1"/>
  <c r="AF4378" i="3"/>
  <c r="AG4377" i="3" a="1"/>
  <c r="AG4377" i="3" s="1"/>
  <c r="AD4377" i="3"/>
  <c r="AE4377" i="3" s="1"/>
  <c r="AF4377" i="3"/>
  <c r="AG4376" i="3" a="1"/>
  <c r="AG4376" i="3" s="1"/>
  <c r="AD4376" i="3"/>
  <c r="AE4376" i="3" s="1"/>
  <c r="AF4376" i="3"/>
  <c r="AG4375" i="3" a="1"/>
  <c r="AG4375" i="3" s="1"/>
  <c r="AD4375" i="3"/>
  <c r="AE4375" i="3" s="1"/>
  <c r="AF4375" i="3"/>
  <c r="AG4374" i="3" a="1"/>
  <c r="AG4374" i="3" s="1"/>
  <c r="AD4374" i="3"/>
  <c r="AE4374" i="3" s="1"/>
  <c r="AF4374" i="3"/>
  <c r="AG4373" i="3" a="1"/>
  <c r="AG4373" i="3" s="1"/>
  <c r="AD4373" i="3"/>
  <c r="AE4373" i="3" s="1"/>
  <c r="AF4373" i="3"/>
  <c r="AG4372" i="3" a="1"/>
  <c r="AG4372" i="3" s="1"/>
  <c r="AD4372" i="3"/>
  <c r="AE4372" i="3" s="1"/>
  <c r="AF4372" i="3"/>
  <c r="AG4371" i="3" a="1"/>
  <c r="AG4371" i="3" s="1"/>
  <c r="AD4371" i="3"/>
  <c r="AE4371" i="3" s="1"/>
  <c r="AF4371" i="3"/>
  <c r="AG4370" i="3" a="1"/>
  <c r="AG4370" i="3" s="1"/>
  <c r="AD4370" i="3"/>
  <c r="AE4370" i="3" s="1"/>
  <c r="AF4370" i="3"/>
  <c r="AG4369" i="3" a="1"/>
  <c r="AG4369" i="3" s="1"/>
  <c r="AD4369" i="3"/>
  <c r="AE4369" i="3" s="1"/>
  <c r="AF4369" i="3"/>
  <c r="AG4368" i="3" a="1"/>
  <c r="AG4368" i="3" s="1"/>
  <c r="AD4368" i="3"/>
  <c r="AE4368" i="3" s="1"/>
  <c r="AF4368" i="3"/>
  <c r="AG4367" i="3" a="1"/>
  <c r="AG4367" i="3" s="1"/>
  <c r="AD4367" i="3"/>
  <c r="AE4367" i="3" s="1"/>
  <c r="AF4367" i="3"/>
  <c r="AG4366" i="3" a="1"/>
  <c r="AG4366" i="3" s="1"/>
  <c r="AD4366" i="3"/>
  <c r="AE4366" i="3" s="1"/>
  <c r="AF4366" i="3"/>
  <c r="AG4365" i="3" a="1"/>
  <c r="AG4365" i="3" s="1"/>
  <c r="AD4365" i="3"/>
  <c r="AE4365" i="3" s="1"/>
  <c r="AF4365" i="3"/>
  <c r="AG4364" i="3" a="1"/>
  <c r="AG4364" i="3" s="1"/>
  <c r="AD4364" i="3"/>
  <c r="AE4364" i="3" s="1"/>
  <c r="AF4364" i="3"/>
  <c r="AG4363" i="3" a="1"/>
  <c r="AG4363" i="3" s="1"/>
  <c r="AD4363" i="3"/>
  <c r="AE4363" i="3" s="1"/>
  <c r="AF4363" i="3"/>
  <c r="AG4362" i="3" a="1"/>
  <c r="AG4362" i="3" s="1"/>
  <c r="AD4362" i="3"/>
  <c r="AE4362" i="3" s="1"/>
  <c r="AF4362" i="3"/>
  <c r="AG4361" i="3" a="1"/>
  <c r="AG4361" i="3" s="1"/>
  <c r="AD4361" i="3"/>
  <c r="AE4361" i="3" s="1"/>
  <c r="AF4361" i="3"/>
  <c r="AG4360" i="3" a="1"/>
  <c r="AG4360" i="3" s="1"/>
  <c r="AD4360" i="3"/>
  <c r="AE4360" i="3" s="1"/>
  <c r="AF4360" i="3"/>
  <c r="AG4359" i="3" a="1"/>
  <c r="AG4359" i="3" s="1"/>
  <c r="AD4359" i="3"/>
  <c r="AE4359" i="3" s="1"/>
  <c r="AF4359" i="3"/>
  <c r="AG4358" i="3" a="1"/>
  <c r="AG4358" i="3" s="1"/>
  <c r="AD4358" i="3"/>
  <c r="AE4358" i="3" s="1"/>
  <c r="AF4358" i="3"/>
  <c r="AG4357" i="3" a="1"/>
  <c r="AG4357" i="3" s="1"/>
  <c r="AD4357" i="3"/>
  <c r="AE4357" i="3" s="1"/>
  <c r="AF4357" i="3"/>
  <c r="AG4356" i="3" a="1"/>
  <c r="AG4356" i="3" s="1"/>
  <c r="AD4356" i="3"/>
  <c r="AE4356" i="3" s="1"/>
  <c r="AF4356" i="3"/>
  <c r="AG4355" i="3" a="1"/>
  <c r="AG4355" i="3" s="1"/>
  <c r="AD4355" i="3"/>
  <c r="AE4355" i="3" s="1"/>
  <c r="AF4355" i="3"/>
  <c r="AG4354" i="3" a="1"/>
  <c r="AG4354" i="3" s="1"/>
  <c r="AD4354" i="3"/>
  <c r="AE4354" i="3" s="1"/>
  <c r="AF4354" i="3"/>
  <c r="AG4353" i="3" a="1"/>
  <c r="AG4353" i="3" s="1"/>
  <c r="AD4353" i="3"/>
  <c r="AE4353" i="3" s="1"/>
  <c r="AF4353" i="3"/>
  <c r="AG4352" i="3" a="1"/>
  <c r="AG4352" i="3" s="1"/>
  <c r="AD4352" i="3"/>
  <c r="AE4352" i="3" s="1"/>
  <c r="AF4352" i="3"/>
  <c r="AG4351" i="3" a="1"/>
  <c r="AG4351" i="3" s="1"/>
  <c r="AD4351" i="3"/>
  <c r="AE4351" i="3" s="1"/>
  <c r="AF4351" i="3"/>
  <c r="AG4350" i="3" a="1"/>
  <c r="AG4350" i="3" s="1"/>
  <c r="AD4350" i="3"/>
  <c r="AE4350" i="3" s="1"/>
  <c r="AF4350" i="3"/>
  <c r="AG4349" i="3" a="1"/>
  <c r="AG4349" i="3" s="1"/>
  <c r="AD4349" i="3"/>
  <c r="AE4349" i="3" s="1"/>
  <c r="AF4349" i="3"/>
  <c r="AG4348" i="3" a="1"/>
  <c r="AG4348" i="3" s="1"/>
  <c r="AD4348" i="3"/>
  <c r="AE4348" i="3" s="1"/>
  <c r="AF4348" i="3"/>
  <c r="AG4347" i="3" a="1"/>
  <c r="AG4347" i="3" s="1"/>
  <c r="AD4347" i="3"/>
  <c r="AE4347" i="3" s="1"/>
  <c r="AF4347" i="3"/>
  <c r="AG4346" i="3" a="1"/>
  <c r="AG4346" i="3" s="1"/>
  <c r="AD4346" i="3"/>
  <c r="AE4346" i="3" s="1"/>
  <c r="AF4346" i="3"/>
  <c r="AG4345" i="3" a="1"/>
  <c r="AG4345" i="3" s="1"/>
  <c r="AD4345" i="3"/>
  <c r="AE4345" i="3" s="1"/>
  <c r="AF4345" i="3"/>
  <c r="AG4344" i="3" a="1"/>
  <c r="AG4344" i="3" s="1"/>
  <c r="AD4344" i="3"/>
  <c r="AE4344" i="3" s="1"/>
  <c r="AF4344" i="3"/>
  <c r="AG4343" i="3" a="1"/>
  <c r="AG4343" i="3" s="1"/>
  <c r="AD4343" i="3"/>
  <c r="AE4343" i="3" s="1"/>
  <c r="AF4343" i="3"/>
  <c r="AG4342" i="3" a="1"/>
  <c r="AG4342" i="3" s="1"/>
  <c r="AD4342" i="3"/>
  <c r="AE4342" i="3" s="1"/>
  <c r="AF4342" i="3"/>
  <c r="AG4341" i="3" a="1"/>
  <c r="AG4341" i="3" s="1"/>
  <c r="AD4341" i="3"/>
  <c r="AE4341" i="3" s="1"/>
  <c r="AF4341" i="3"/>
  <c r="AG4340" i="3" a="1"/>
  <c r="AG4340" i="3" s="1"/>
  <c r="AD4340" i="3"/>
  <c r="AE4340" i="3" s="1"/>
  <c r="AF4340" i="3"/>
  <c r="AG4339" i="3" a="1"/>
  <c r="AG4339" i="3" s="1"/>
  <c r="AD4339" i="3"/>
  <c r="AE4339" i="3" s="1"/>
  <c r="AF4339" i="3"/>
  <c r="AG4338" i="3" a="1"/>
  <c r="AG4338" i="3" s="1"/>
  <c r="AD4338" i="3"/>
  <c r="AE4338" i="3" s="1"/>
  <c r="AF4338" i="3"/>
  <c r="AG4337" i="3" a="1"/>
  <c r="AG4337" i="3" s="1"/>
  <c r="AD4337" i="3"/>
  <c r="AE4337" i="3" s="1"/>
  <c r="AF4337" i="3"/>
  <c r="AG4336" i="3" a="1"/>
  <c r="AG4336" i="3" s="1"/>
  <c r="AD4336" i="3"/>
  <c r="AE4336" i="3" s="1"/>
  <c r="AF4336" i="3"/>
  <c r="AG4335" i="3" a="1"/>
  <c r="AG4335" i="3" s="1"/>
  <c r="AD4335" i="3"/>
  <c r="AE4335" i="3" s="1"/>
  <c r="AF4335" i="3"/>
  <c r="AG4334" i="3" a="1"/>
  <c r="AG4334" i="3" s="1"/>
  <c r="AD4334" i="3"/>
  <c r="AE4334" i="3" s="1"/>
  <c r="AF4334" i="3"/>
  <c r="AG4333" i="3" a="1"/>
  <c r="AG4333" i="3" s="1"/>
  <c r="AD4333" i="3"/>
  <c r="AE4333" i="3" s="1"/>
  <c r="AF4333" i="3"/>
  <c r="AG4332" i="3" a="1"/>
  <c r="AG4332" i="3" s="1"/>
  <c r="AD4332" i="3"/>
  <c r="AE4332" i="3" s="1"/>
  <c r="AF4332" i="3"/>
  <c r="AG4331" i="3" a="1"/>
  <c r="AG4331" i="3" s="1"/>
  <c r="AD4331" i="3"/>
  <c r="AE4331" i="3" s="1"/>
  <c r="AF4331" i="3"/>
  <c r="AG4330" i="3" a="1"/>
  <c r="AG4330" i="3" s="1"/>
  <c r="AD4330" i="3"/>
  <c r="AE4330" i="3" s="1"/>
  <c r="AF4330" i="3"/>
  <c r="AG4329" i="3" a="1"/>
  <c r="AG4329" i="3" s="1"/>
  <c r="AD4329" i="3"/>
  <c r="AE4329" i="3" s="1"/>
  <c r="AF4329" i="3"/>
  <c r="AG4328" i="3" a="1"/>
  <c r="AG4328" i="3" s="1"/>
  <c r="AD4328" i="3"/>
  <c r="AE4328" i="3" s="1"/>
  <c r="AF4328" i="3"/>
  <c r="AG4327" i="3" a="1"/>
  <c r="AG4327" i="3" s="1"/>
  <c r="AD4327" i="3"/>
  <c r="AE4327" i="3" s="1"/>
  <c r="AF4327" i="3"/>
  <c r="AG4326" i="3" a="1"/>
  <c r="AG4326" i="3" s="1"/>
  <c r="AD4326" i="3"/>
  <c r="AE4326" i="3" s="1"/>
  <c r="AF4326" i="3"/>
  <c r="AG4325" i="3" a="1"/>
  <c r="AG4325" i="3" s="1"/>
  <c r="AD4325" i="3"/>
  <c r="AE4325" i="3" s="1"/>
  <c r="AF4325" i="3"/>
  <c r="AG4324" i="3" a="1"/>
  <c r="AG4324" i="3" s="1"/>
  <c r="AD4324" i="3"/>
  <c r="AE4324" i="3" s="1"/>
  <c r="AF4324" i="3"/>
  <c r="AG4323" i="3" a="1"/>
  <c r="AG4323" i="3" s="1"/>
  <c r="AD4323" i="3"/>
  <c r="AE4323" i="3" s="1"/>
  <c r="AF4323" i="3"/>
  <c r="AG4322" i="3" a="1"/>
  <c r="AG4322" i="3" s="1"/>
  <c r="AD4322" i="3"/>
  <c r="AE4322" i="3" s="1"/>
  <c r="AF4322" i="3"/>
  <c r="AG4321" i="3" a="1"/>
  <c r="AG4321" i="3" s="1"/>
  <c r="AD4321" i="3"/>
  <c r="AE4321" i="3" s="1"/>
  <c r="AF4321" i="3"/>
  <c r="AG4320" i="3" a="1"/>
  <c r="AG4320" i="3" s="1"/>
  <c r="AD4320" i="3"/>
  <c r="AE4320" i="3" s="1"/>
  <c r="AF4320" i="3"/>
  <c r="AG4319" i="3" a="1"/>
  <c r="AG4319" i="3" s="1"/>
  <c r="AD4319" i="3"/>
  <c r="AE4319" i="3" s="1"/>
  <c r="AF4319" i="3"/>
  <c r="AG4318" i="3" a="1"/>
  <c r="AG4318" i="3" s="1"/>
  <c r="AD4318" i="3"/>
  <c r="AE4318" i="3" s="1"/>
  <c r="AF4318" i="3"/>
  <c r="AG4317" i="3" a="1"/>
  <c r="AG4317" i="3" s="1"/>
  <c r="AD4317" i="3"/>
  <c r="AE4317" i="3" s="1"/>
  <c r="AF4317" i="3"/>
  <c r="AG4316" i="3" a="1"/>
  <c r="AG4316" i="3" s="1"/>
  <c r="AD4316" i="3"/>
  <c r="AE4316" i="3" s="1"/>
  <c r="AF4316" i="3"/>
  <c r="AG4315" i="3" a="1"/>
  <c r="AG4315" i="3" s="1"/>
  <c r="AD4315" i="3"/>
  <c r="AE4315" i="3" s="1"/>
  <c r="AF4315" i="3"/>
  <c r="AG4314" i="3" a="1"/>
  <c r="AG4314" i="3" s="1"/>
  <c r="AD4314" i="3"/>
  <c r="AE4314" i="3" s="1"/>
  <c r="AF4314" i="3"/>
  <c r="AG4313" i="3" a="1"/>
  <c r="AG4313" i="3" s="1"/>
  <c r="AD4313" i="3"/>
  <c r="AE4313" i="3" s="1"/>
  <c r="AF4313" i="3"/>
  <c r="AG4312" i="3" a="1"/>
  <c r="AG4312" i="3" s="1"/>
  <c r="AD4312" i="3"/>
  <c r="AE4312" i="3" s="1"/>
  <c r="AF4312" i="3"/>
  <c r="AG4311" i="3" a="1"/>
  <c r="AG4311" i="3" s="1"/>
  <c r="AD4311" i="3"/>
  <c r="AE4311" i="3" s="1"/>
  <c r="AF4311" i="3"/>
  <c r="AG4310" i="3" a="1"/>
  <c r="AG4310" i="3" s="1"/>
  <c r="AD4310" i="3"/>
  <c r="AE4310" i="3" s="1"/>
  <c r="AF4310" i="3"/>
  <c r="AG4309" i="3" a="1"/>
  <c r="AG4309" i="3" s="1"/>
  <c r="AD4309" i="3"/>
  <c r="AE4309" i="3" s="1"/>
  <c r="AF4309" i="3"/>
  <c r="AG4308" i="3" a="1"/>
  <c r="AG4308" i="3" s="1"/>
  <c r="AD4308" i="3"/>
  <c r="AE4308" i="3" s="1"/>
  <c r="AF4308" i="3"/>
  <c r="AG4307" i="3" a="1"/>
  <c r="AG4307" i="3" s="1"/>
  <c r="AD4307" i="3"/>
  <c r="AE4307" i="3" s="1"/>
  <c r="AF4307" i="3"/>
  <c r="AG4306" i="3" a="1"/>
  <c r="AG4306" i="3" s="1"/>
  <c r="AD4306" i="3"/>
  <c r="AE4306" i="3" s="1"/>
  <c r="AF4306" i="3"/>
  <c r="AG4305" i="3" a="1"/>
  <c r="AG4305" i="3" s="1"/>
  <c r="AD4305" i="3"/>
  <c r="AE4305" i="3" s="1"/>
  <c r="AF4305" i="3"/>
  <c r="AG4304" i="3" a="1"/>
  <c r="AG4304" i="3" s="1"/>
  <c r="AD4304" i="3"/>
  <c r="AE4304" i="3" s="1"/>
  <c r="AF4304" i="3"/>
  <c r="AG4303" i="3" a="1"/>
  <c r="AG4303" i="3" s="1"/>
  <c r="AD4303" i="3"/>
  <c r="AE4303" i="3" s="1"/>
  <c r="AF4303" i="3"/>
  <c r="AG4302" i="3" a="1"/>
  <c r="AG4302" i="3" s="1"/>
  <c r="AD4302" i="3"/>
  <c r="AE4302" i="3" s="1"/>
  <c r="AF4302" i="3"/>
  <c r="AG4301" i="3" a="1"/>
  <c r="AG4301" i="3" s="1"/>
  <c r="AD4301" i="3"/>
  <c r="AE4301" i="3" s="1"/>
  <c r="AF4301" i="3"/>
  <c r="AG4300" i="3" a="1"/>
  <c r="AG4300" i="3" s="1"/>
  <c r="AD4300" i="3"/>
  <c r="AE4300" i="3" s="1"/>
  <c r="AF4300" i="3"/>
  <c r="AG4299" i="3" a="1"/>
  <c r="AG4299" i="3" s="1"/>
  <c r="AD4299" i="3"/>
  <c r="AE4299" i="3" s="1"/>
  <c r="AF4299" i="3"/>
  <c r="AG4298" i="3" a="1"/>
  <c r="AG4298" i="3" s="1"/>
  <c r="AD4298" i="3"/>
  <c r="AE4298" i="3" s="1"/>
  <c r="AF4298" i="3"/>
  <c r="AG4297" i="3" a="1"/>
  <c r="AG4297" i="3" s="1"/>
  <c r="AD4297" i="3"/>
  <c r="AE4297" i="3" s="1"/>
  <c r="AF4297" i="3"/>
  <c r="AG4296" i="3" a="1"/>
  <c r="AG4296" i="3" s="1"/>
  <c r="AD4296" i="3"/>
  <c r="AE4296" i="3" s="1"/>
  <c r="AF4296" i="3"/>
  <c r="AG4295" i="3" a="1"/>
  <c r="AG4295" i="3" s="1"/>
  <c r="AD4295" i="3"/>
  <c r="AE4295" i="3" s="1"/>
  <c r="AF4295" i="3"/>
  <c r="AG4294" i="3" a="1"/>
  <c r="AG4294" i="3" s="1"/>
  <c r="AD4294" i="3"/>
  <c r="AE4294" i="3" s="1"/>
  <c r="AF4294" i="3"/>
  <c r="AG4293" i="3" a="1"/>
  <c r="AG4293" i="3" s="1"/>
  <c r="AD4293" i="3"/>
  <c r="AE4293" i="3" s="1"/>
  <c r="AF4293" i="3"/>
  <c r="AG4292" i="3" a="1"/>
  <c r="AG4292" i="3" s="1"/>
  <c r="AD4292" i="3"/>
  <c r="AE4292" i="3" s="1"/>
  <c r="AF4292" i="3"/>
  <c r="AG4291" i="3" a="1"/>
  <c r="AG4291" i="3" s="1"/>
  <c r="AD4291" i="3"/>
  <c r="AE4291" i="3" s="1"/>
  <c r="AF4291" i="3"/>
  <c r="AG4290" i="3" a="1"/>
  <c r="AG4290" i="3" s="1"/>
  <c r="AD4290" i="3"/>
  <c r="AE4290" i="3" s="1"/>
  <c r="AF4290" i="3"/>
  <c r="AG4289" i="3" a="1"/>
  <c r="AG4289" i="3" s="1"/>
  <c r="AD4289" i="3"/>
  <c r="AE4289" i="3" s="1"/>
  <c r="AF4289" i="3"/>
  <c r="AG4288" i="3" a="1"/>
  <c r="AG4288" i="3" s="1"/>
  <c r="AD4288" i="3"/>
  <c r="AE4288" i="3" s="1"/>
  <c r="AF4288" i="3"/>
  <c r="AG4287" i="3" a="1"/>
  <c r="AG4287" i="3" s="1"/>
  <c r="AD4287" i="3"/>
  <c r="AE4287" i="3" s="1"/>
  <c r="AF4287" i="3"/>
  <c r="AG4286" i="3" a="1"/>
  <c r="AG4286" i="3" s="1"/>
  <c r="AD4286" i="3"/>
  <c r="AE4286" i="3" s="1"/>
  <c r="AF4286" i="3"/>
  <c r="AG4285" i="3" a="1"/>
  <c r="AG4285" i="3" s="1"/>
  <c r="AD4285" i="3"/>
  <c r="AE4285" i="3" s="1"/>
  <c r="AF4285" i="3"/>
  <c r="AG4284" i="3" a="1"/>
  <c r="AG4284" i="3" s="1"/>
  <c r="AD4284" i="3"/>
  <c r="AE4284" i="3" s="1"/>
  <c r="AF4284" i="3"/>
  <c r="AG4283" i="3" a="1"/>
  <c r="AG4283" i="3" s="1"/>
  <c r="AD4283" i="3"/>
  <c r="AE4283" i="3" s="1"/>
  <c r="AF4283" i="3"/>
  <c r="AG4282" i="3" a="1"/>
  <c r="AG4282" i="3" s="1"/>
  <c r="AD4282" i="3"/>
  <c r="AE4282" i="3" s="1"/>
  <c r="AF4282" i="3"/>
  <c r="AG4281" i="3" a="1"/>
  <c r="AG4281" i="3" s="1"/>
  <c r="AD4281" i="3"/>
  <c r="AE4281" i="3" s="1"/>
  <c r="AF4281" i="3"/>
  <c r="AG4280" i="3" a="1"/>
  <c r="AG4280" i="3" s="1"/>
  <c r="AD4280" i="3"/>
  <c r="AE4280" i="3" s="1"/>
  <c r="AF4280" i="3"/>
  <c r="AG4279" i="3" a="1"/>
  <c r="AG4279" i="3" s="1"/>
  <c r="AD4279" i="3"/>
  <c r="AE4279" i="3" s="1"/>
  <c r="AF4279" i="3"/>
  <c r="AG4278" i="3" a="1"/>
  <c r="AG4278" i="3" s="1"/>
  <c r="AD4278" i="3"/>
  <c r="AE4278" i="3" s="1"/>
  <c r="AF4278" i="3"/>
  <c r="AG4277" i="3" a="1"/>
  <c r="AG4277" i="3" s="1"/>
  <c r="AD4277" i="3"/>
  <c r="AE4277" i="3" s="1"/>
  <c r="AF4277" i="3"/>
  <c r="AG4276" i="3" a="1"/>
  <c r="AG4276" i="3" s="1"/>
  <c r="AD4276" i="3"/>
  <c r="AE4276" i="3" s="1"/>
  <c r="AF4276" i="3"/>
  <c r="AG4275" i="3" a="1"/>
  <c r="AG4275" i="3" s="1"/>
  <c r="AD4275" i="3"/>
  <c r="AE4275" i="3" s="1"/>
  <c r="AF4275" i="3"/>
  <c r="AG4274" i="3" a="1"/>
  <c r="AG4274" i="3" s="1"/>
  <c r="AD4274" i="3"/>
  <c r="AE4274" i="3" s="1"/>
  <c r="AF4274" i="3"/>
  <c r="AG4273" i="3" a="1"/>
  <c r="AG4273" i="3" s="1"/>
  <c r="AD4273" i="3"/>
  <c r="AE4273" i="3" s="1"/>
  <c r="AF4273" i="3"/>
  <c r="AG4272" i="3" a="1"/>
  <c r="AG4272" i="3" s="1"/>
  <c r="AD4272" i="3"/>
  <c r="AE4272" i="3" s="1"/>
  <c r="AF4272" i="3"/>
  <c r="AG4271" i="3" a="1"/>
  <c r="AG4271" i="3" s="1"/>
  <c r="AD4271" i="3"/>
  <c r="AE4271" i="3" s="1"/>
  <c r="AF4271" i="3"/>
  <c r="AG4270" i="3" a="1"/>
  <c r="AG4270" i="3" s="1"/>
  <c r="AD4270" i="3"/>
  <c r="AE4270" i="3" s="1"/>
  <c r="AF4270" i="3"/>
  <c r="AG4269" i="3" a="1"/>
  <c r="AG4269" i="3" s="1"/>
  <c r="AD4269" i="3"/>
  <c r="AE4269" i="3" s="1"/>
  <c r="AF4269" i="3"/>
  <c r="AG4268" i="3" a="1"/>
  <c r="AG4268" i="3" s="1"/>
  <c r="AD4268" i="3"/>
  <c r="AE4268" i="3" s="1"/>
  <c r="AF4268" i="3"/>
  <c r="AG4267" i="3" a="1"/>
  <c r="AG4267" i="3" s="1"/>
  <c r="AD4267" i="3"/>
  <c r="AE4267" i="3" s="1"/>
  <c r="AF4267" i="3"/>
  <c r="AG4266" i="3" a="1"/>
  <c r="AG4266" i="3" s="1"/>
  <c r="AD4266" i="3"/>
  <c r="AE4266" i="3" s="1"/>
  <c r="AF4266" i="3"/>
  <c r="AG4265" i="3" a="1"/>
  <c r="AG4265" i="3" s="1"/>
  <c r="AD4265" i="3"/>
  <c r="AE4265" i="3" s="1"/>
  <c r="AF4265" i="3"/>
  <c r="AG4264" i="3" a="1"/>
  <c r="AG4264" i="3" s="1"/>
  <c r="AD4264" i="3"/>
  <c r="AE4264" i="3" s="1"/>
  <c r="AF4264" i="3"/>
  <c r="AG4263" i="3" a="1"/>
  <c r="AG4263" i="3" s="1"/>
  <c r="AD4263" i="3"/>
  <c r="AE4263" i="3" s="1"/>
  <c r="AF4263" i="3"/>
  <c r="AG4262" i="3" a="1"/>
  <c r="AG4262" i="3" s="1"/>
  <c r="AD4262" i="3"/>
  <c r="AE4262" i="3" s="1"/>
  <c r="AF4262" i="3"/>
  <c r="AG4261" i="3" a="1"/>
  <c r="AG4261" i="3" s="1"/>
  <c r="AD4261" i="3"/>
  <c r="AE4261" i="3" s="1"/>
  <c r="AF4261" i="3"/>
  <c r="AG4260" i="3" a="1"/>
  <c r="AG4260" i="3" s="1"/>
  <c r="AD4260" i="3"/>
  <c r="AE4260" i="3" s="1"/>
  <c r="AF4260" i="3"/>
  <c r="AG4259" i="3" a="1"/>
  <c r="AG4259" i="3" s="1"/>
  <c r="AD4259" i="3"/>
  <c r="AE4259" i="3" s="1"/>
  <c r="AF4259" i="3"/>
  <c r="AG4258" i="3" a="1"/>
  <c r="AG4258" i="3" s="1"/>
  <c r="AD4258" i="3"/>
  <c r="AE4258" i="3" s="1"/>
  <c r="AF4258" i="3"/>
  <c r="AG4257" i="3" a="1"/>
  <c r="AG4257" i="3" s="1"/>
  <c r="AD4257" i="3"/>
  <c r="AE4257" i="3" s="1"/>
  <c r="AF4257" i="3"/>
  <c r="AG4256" i="3" a="1"/>
  <c r="AG4256" i="3" s="1"/>
  <c r="AD4256" i="3"/>
  <c r="AE4256" i="3" s="1"/>
  <c r="AF4256" i="3"/>
  <c r="AG4255" i="3" a="1"/>
  <c r="AG4255" i="3" s="1"/>
  <c r="AD4255" i="3"/>
  <c r="AE4255" i="3" s="1"/>
  <c r="AF4255" i="3"/>
  <c r="AG4254" i="3" a="1"/>
  <c r="AG4254" i="3" s="1"/>
  <c r="AD4254" i="3"/>
  <c r="AE4254" i="3" s="1"/>
  <c r="AF4254" i="3"/>
  <c r="AG4253" i="3" a="1"/>
  <c r="AG4253" i="3" s="1"/>
  <c r="AD4253" i="3"/>
  <c r="AE4253" i="3" s="1"/>
  <c r="AF4253" i="3"/>
  <c r="AG4252" i="3" a="1"/>
  <c r="AG4252" i="3" s="1"/>
  <c r="AD4252" i="3"/>
  <c r="AE4252" i="3" s="1"/>
  <c r="AF4252" i="3"/>
  <c r="AG4251" i="3" a="1"/>
  <c r="AG4251" i="3" s="1"/>
  <c r="AD4251" i="3"/>
  <c r="AE4251" i="3" s="1"/>
  <c r="AF4251" i="3"/>
  <c r="AG4250" i="3" a="1"/>
  <c r="AG4250" i="3" s="1"/>
  <c r="AD4250" i="3"/>
  <c r="AE4250" i="3" s="1"/>
  <c r="AF4250" i="3"/>
  <c r="AG4249" i="3" a="1"/>
  <c r="AG4249" i="3" s="1"/>
  <c r="AD4249" i="3"/>
  <c r="AE4249" i="3" s="1"/>
  <c r="AF4249" i="3"/>
  <c r="AG4248" i="3" a="1"/>
  <c r="AG4248" i="3" s="1"/>
  <c r="AD4248" i="3"/>
  <c r="AE4248" i="3" s="1"/>
  <c r="AF4248" i="3"/>
  <c r="AG4247" i="3" a="1"/>
  <c r="AG4247" i="3" s="1"/>
  <c r="AD4247" i="3"/>
  <c r="AE4247" i="3" s="1"/>
  <c r="AF4247" i="3"/>
  <c r="AG4246" i="3" a="1"/>
  <c r="AG4246" i="3" s="1"/>
  <c r="AD4246" i="3"/>
  <c r="AE4246" i="3" s="1"/>
  <c r="AF4246" i="3"/>
  <c r="AG4245" i="3" a="1"/>
  <c r="AG4245" i="3" s="1"/>
  <c r="AD4245" i="3"/>
  <c r="AE4245" i="3" s="1"/>
  <c r="AF4245" i="3"/>
  <c r="AG4244" i="3" a="1"/>
  <c r="AG4244" i="3" s="1"/>
  <c r="AD4244" i="3"/>
  <c r="AE4244" i="3" s="1"/>
  <c r="AF4244" i="3"/>
  <c r="AG4243" i="3" a="1"/>
  <c r="AG4243" i="3" s="1"/>
  <c r="AD4243" i="3"/>
  <c r="AE4243" i="3" s="1"/>
  <c r="AF4243" i="3"/>
  <c r="AG4242" i="3" a="1"/>
  <c r="AG4242" i="3" s="1"/>
  <c r="AD4242" i="3"/>
  <c r="AE4242" i="3" s="1"/>
  <c r="AF4242" i="3"/>
  <c r="AG4241" i="3" a="1"/>
  <c r="AG4241" i="3" s="1"/>
  <c r="AD4241" i="3"/>
  <c r="AE4241" i="3" s="1"/>
  <c r="AF4241" i="3"/>
  <c r="AG4240" i="3" a="1"/>
  <c r="AG4240" i="3" s="1"/>
  <c r="AD4240" i="3"/>
  <c r="AE4240" i="3" s="1"/>
  <c r="AF4240" i="3"/>
  <c r="AG4239" i="3" a="1"/>
  <c r="AG4239" i="3" s="1"/>
  <c r="AD4239" i="3"/>
  <c r="AE4239" i="3" s="1"/>
  <c r="AF4239" i="3"/>
  <c r="AG4238" i="3" a="1"/>
  <c r="AG4238" i="3" s="1"/>
  <c r="AD4238" i="3"/>
  <c r="AE4238" i="3" s="1"/>
  <c r="AF4238" i="3"/>
  <c r="AG4237" i="3" a="1"/>
  <c r="AG4237" i="3" s="1"/>
  <c r="AD4237" i="3"/>
  <c r="AE4237" i="3" s="1"/>
  <c r="AF4237" i="3"/>
  <c r="AG4236" i="3" a="1"/>
  <c r="AG4236" i="3" s="1"/>
  <c r="AD4236" i="3"/>
  <c r="AE4236" i="3" s="1"/>
  <c r="AF4236" i="3"/>
  <c r="AG4235" i="3" a="1"/>
  <c r="AG4235" i="3" s="1"/>
  <c r="AD4235" i="3"/>
  <c r="AE4235" i="3" s="1"/>
  <c r="AF4235" i="3"/>
  <c r="AG4234" i="3" a="1"/>
  <c r="AG4234" i="3" s="1"/>
  <c r="AD4234" i="3"/>
  <c r="AE4234" i="3" s="1"/>
  <c r="AF4234" i="3"/>
  <c r="AG4233" i="3" a="1"/>
  <c r="AG4233" i="3" s="1"/>
  <c r="AD4233" i="3"/>
  <c r="AE4233" i="3" s="1"/>
  <c r="AF4233" i="3"/>
  <c r="AG4232" i="3" a="1"/>
  <c r="AG4232" i="3" s="1"/>
  <c r="AD4232" i="3"/>
  <c r="AE4232" i="3" s="1"/>
  <c r="AF4232" i="3"/>
  <c r="AG4231" i="3" a="1"/>
  <c r="AG4231" i="3" s="1"/>
  <c r="AD4231" i="3"/>
  <c r="AE4231" i="3" s="1"/>
  <c r="AF4231" i="3"/>
  <c r="AG4230" i="3" a="1"/>
  <c r="AG4230" i="3" s="1"/>
  <c r="AD4230" i="3"/>
  <c r="AE4230" i="3" s="1"/>
  <c r="AF4230" i="3"/>
  <c r="AG4229" i="3" a="1"/>
  <c r="AG4229" i="3" s="1"/>
  <c r="AD4229" i="3"/>
  <c r="AE4229" i="3" s="1"/>
  <c r="AF4229" i="3"/>
  <c r="AG4228" i="3" a="1"/>
  <c r="AG4228" i="3" s="1"/>
  <c r="AD4228" i="3"/>
  <c r="AE4228" i="3" s="1"/>
  <c r="AF4228" i="3"/>
  <c r="AG4227" i="3" a="1"/>
  <c r="AG4227" i="3" s="1"/>
  <c r="AD4227" i="3"/>
  <c r="AE4227" i="3" s="1"/>
  <c r="AF4227" i="3"/>
  <c r="AG4226" i="3" a="1"/>
  <c r="AG4226" i="3" s="1"/>
  <c r="AD4226" i="3"/>
  <c r="AE4226" i="3" s="1"/>
  <c r="AF4226" i="3"/>
  <c r="AG4225" i="3" a="1"/>
  <c r="AG4225" i="3" s="1"/>
  <c r="AD4225" i="3"/>
  <c r="AE4225" i="3" s="1"/>
  <c r="AF4225" i="3"/>
  <c r="AG4224" i="3" a="1"/>
  <c r="AG4224" i="3" s="1"/>
  <c r="AD4224" i="3"/>
  <c r="AE4224" i="3" s="1"/>
  <c r="AF4224" i="3"/>
  <c r="AG4223" i="3" a="1"/>
  <c r="AG4223" i="3" s="1"/>
  <c r="AD4223" i="3"/>
  <c r="AE4223" i="3" s="1"/>
  <c r="AF4223" i="3"/>
  <c r="AG4222" i="3" a="1"/>
  <c r="AG4222" i="3" s="1"/>
  <c r="AD4222" i="3"/>
  <c r="AE4222" i="3" s="1"/>
  <c r="AF4222" i="3"/>
  <c r="AG4221" i="3" a="1"/>
  <c r="AG4221" i="3" s="1"/>
  <c r="AD4221" i="3"/>
  <c r="AE4221" i="3" s="1"/>
  <c r="AF4221" i="3"/>
  <c r="AG4220" i="3" a="1"/>
  <c r="AG4220" i="3" s="1"/>
  <c r="AD4220" i="3"/>
  <c r="AE4220" i="3" s="1"/>
  <c r="AF4220" i="3"/>
  <c r="AG4219" i="3" a="1"/>
  <c r="AG4219" i="3" s="1"/>
  <c r="AD4219" i="3"/>
  <c r="AE4219" i="3" s="1"/>
  <c r="AF4219" i="3"/>
  <c r="AG4218" i="3" a="1"/>
  <c r="AG4218" i="3" s="1"/>
  <c r="AD4218" i="3"/>
  <c r="AE4218" i="3" s="1"/>
  <c r="AF4218" i="3"/>
  <c r="AG4217" i="3" a="1"/>
  <c r="AG4217" i="3" s="1"/>
  <c r="AD4217" i="3"/>
  <c r="AE4217" i="3" s="1"/>
  <c r="AF4217" i="3"/>
  <c r="AG4216" i="3" a="1"/>
  <c r="AG4216" i="3" s="1"/>
  <c r="AD4216" i="3"/>
  <c r="AE4216" i="3" s="1"/>
  <c r="AF4216" i="3"/>
  <c r="AG4215" i="3" a="1"/>
  <c r="AG4215" i="3" s="1"/>
  <c r="AD4215" i="3"/>
  <c r="AE4215" i="3" s="1"/>
  <c r="AF4215" i="3"/>
  <c r="AG4214" i="3" a="1"/>
  <c r="AG4214" i="3" s="1"/>
  <c r="AD4214" i="3"/>
  <c r="AE4214" i="3" s="1"/>
  <c r="AF4214" i="3"/>
  <c r="AG4213" i="3" a="1"/>
  <c r="AG4213" i="3" s="1"/>
  <c r="AD4213" i="3"/>
  <c r="AE4213" i="3" s="1"/>
  <c r="AF4213" i="3"/>
  <c r="AG4212" i="3" a="1"/>
  <c r="AG4212" i="3" s="1"/>
  <c r="AD4212" i="3"/>
  <c r="AE4212" i="3" s="1"/>
  <c r="AF4212" i="3"/>
  <c r="AG4211" i="3" a="1"/>
  <c r="AG4211" i="3" s="1"/>
  <c r="AD4211" i="3"/>
  <c r="AE4211" i="3" s="1"/>
  <c r="AF4211" i="3"/>
  <c r="AG4210" i="3" a="1"/>
  <c r="AG4210" i="3" s="1"/>
  <c r="AD4210" i="3"/>
  <c r="AE4210" i="3" s="1"/>
  <c r="AF4210" i="3"/>
  <c r="AG4209" i="3" a="1"/>
  <c r="AG4209" i="3" s="1"/>
  <c r="AD4209" i="3"/>
  <c r="AE4209" i="3" s="1"/>
  <c r="AF4209" i="3"/>
  <c r="AG4208" i="3" a="1"/>
  <c r="AG4208" i="3" s="1"/>
  <c r="AD4208" i="3"/>
  <c r="AE4208" i="3" s="1"/>
  <c r="AF4208" i="3"/>
  <c r="AG4207" i="3" a="1"/>
  <c r="AG4207" i="3" s="1"/>
  <c r="AD4207" i="3"/>
  <c r="AE4207" i="3" s="1"/>
  <c r="AF4207" i="3"/>
  <c r="AG4206" i="3" a="1"/>
  <c r="AG4206" i="3" s="1"/>
  <c r="AD4206" i="3"/>
  <c r="AE4206" i="3" s="1"/>
  <c r="AF4206" i="3"/>
  <c r="AG4205" i="3" a="1"/>
  <c r="AG4205" i="3" s="1"/>
  <c r="AD4205" i="3"/>
  <c r="AE4205" i="3" s="1"/>
  <c r="AF4205" i="3"/>
  <c r="AG4204" i="3" a="1"/>
  <c r="AG4204" i="3" s="1"/>
  <c r="AD4204" i="3"/>
  <c r="AE4204" i="3" s="1"/>
  <c r="AF4204" i="3"/>
  <c r="AG4203" i="3" a="1"/>
  <c r="AG4203" i="3" s="1"/>
  <c r="AD4203" i="3"/>
  <c r="AE4203" i="3" s="1"/>
  <c r="AF4203" i="3"/>
  <c r="AG4202" i="3" a="1"/>
  <c r="AG4202" i="3" s="1"/>
  <c r="AD4202" i="3"/>
  <c r="AE4202" i="3" s="1"/>
  <c r="AF4202" i="3"/>
  <c r="AG4201" i="3" a="1"/>
  <c r="AG4201" i="3" s="1"/>
  <c r="AD4201" i="3"/>
  <c r="AE4201" i="3" s="1"/>
  <c r="AF4201" i="3"/>
  <c r="AG4200" i="3" a="1"/>
  <c r="AG4200" i="3" s="1"/>
  <c r="AD4200" i="3"/>
  <c r="AE4200" i="3" s="1"/>
  <c r="AF4200" i="3"/>
  <c r="AG4199" i="3" a="1"/>
  <c r="AG4199" i="3" s="1"/>
  <c r="AD4199" i="3"/>
  <c r="AE4199" i="3" s="1"/>
  <c r="AF4199" i="3"/>
  <c r="AG4198" i="3" a="1"/>
  <c r="AG4198" i="3" s="1"/>
  <c r="AD4198" i="3"/>
  <c r="AE4198" i="3" s="1"/>
  <c r="AF4198" i="3"/>
  <c r="AG4197" i="3" a="1"/>
  <c r="AG4197" i="3" s="1"/>
  <c r="AD4197" i="3"/>
  <c r="AE4197" i="3" s="1"/>
  <c r="AF4197" i="3"/>
  <c r="AG4196" i="3" a="1"/>
  <c r="AG4196" i="3" s="1"/>
  <c r="AD4196" i="3"/>
  <c r="AE4196" i="3" s="1"/>
  <c r="AF4196" i="3"/>
  <c r="AG4195" i="3" a="1"/>
  <c r="AG4195" i="3" s="1"/>
  <c r="AD4195" i="3"/>
  <c r="AE4195" i="3" s="1"/>
  <c r="AF4195" i="3"/>
  <c r="AG4194" i="3" a="1"/>
  <c r="AG4194" i="3" s="1"/>
  <c r="AD4194" i="3"/>
  <c r="AE4194" i="3" s="1"/>
  <c r="AF4194" i="3"/>
  <c r="AG4193" i="3" a="1"/>
  <c r="AG4193" i="3" s="1"/>
  <c r="AD4193" i="3"/>
  <c r="AE4193" i="3" s="1"/>
  <c r="AF4193" i="3"/>
  <c r="AG4192" i="3" a="1"/>
  <c r="AG4192" i="3" s="1"/>
  <c r="AD4192" i="3"/>
  <c r="AE4192" i="3" s="1"/>
  <c r="AF4192" i="3"/>
  <c r="AG4191" i="3" a="1"/>
  <c r="AG4191" i="3" s="1"/>
  <c r="AD4191" i="3"/>
  <c r="AE4191" i="3" s="1"/>
  <c r="AF4191" i="3"/>
  <c r="AG4190" i="3" a="1"/>
  <c r="AG4190" i="3" s="1"/>
  <c r="AD4190" i="3"/>
  <c r="AE4190" i="3" s="1"/>
  <c r="AF4190" i="3"/>
  <c r="AG4189" i="3" a="1"/>
  <c r="AG4189" i="3" s="1"/>
  <c r="AD4189" i="3"/>
  <c r="AE4189" i="3" s="1"/>
  <c r="AF4189" i="3"/>
  <c r="AG4188" i="3" a="1"/>
  <c r="AG4188" i="3" s="1"/>
  <c r="AD4188" i="3"/>
  <c r="AE4188" i="3" s="1"/>
  <c r="AF4188" i="3"/>
  <c r="AG4187" i="3" a="1"/>
  <c r="AG4187" i="3" s="1"/>
  <c r="AD4187" i="3"/>
  <c r="AE4187" i="3" s="1"/>
  <c r="AF4187" i="3"/>
  <c r="AG4186" i="3" a="1"/>
  <c r="AG4186" i="3" s="1"/>
  <c r="AD4186" i="3"/>
  <c r="AE4186" i="3" s="1"/>
  <c r="AF4186" i="3"/>
  <c r="AG4185" i="3" a="1"/>
  <c r="AG4185" i="3" s="1"/>
  <c r="AD4185" i="3"/>
  <c r="AE4185" i="3" s="1"/>
  <c r="AF4185" i="3"/>
  <c r="AG4184" i="3" a="1"/>
  <c r="AG4184" i="3" s="1"/>
  <c r="AD4184" i="3"/>
  <c r="AE4184" i="3" s="1"/>
  <c r="AF4184" i="3"/>
  <c r="AG4183" i="3" a="1"/>
  <c r="AG4183" i="3" s="1"/>
  <c r="AD4183" i="3"/>
  <c r="AE4183" i="3" s="1"/>
  <c r="AF4183" i="3"/>
  <c r="AG4182" i="3" a="1"/>
  <c r="AG4182" i="3" s="1"/>
  <c r="AD4182" i="3"/>
  <c r="AE4182" i="3" s="1"/>
  <c r="AF4182" i="3"/>
  <c r="AG4181" i="3" a="1"/>
  <c r="AG4181" i="3" s="1"/>
  <c r="AD4181" i="3"/>
  <c r="AE4181" i="3" s="1"/>
  <c r="AF4181" i="3"/>
  <c r="AG4180" i="3" a="1"/>
  <c r="AG4180" i="3" s="1"/>
  <c r="AD4180" i="3"/>
  <c r="AE4180" i="3" s="1"/>
  <c r="AF4180" i="3"/>
  <c r="AG4179" i="3" a="1"/>
  <c r="AG4179" i="3" s="1"/>
  <c r="AD4179" i="3"/>
  <c r="AE4179" i="3" s="1"/>
  <c r="AF4179" i="3"/>
  <c r="AG4178" i="3" a="1"/>
  <c r="AG4178" i="3" s="1"/>
  <c r="AD4178" i="3"/>
  <c r="AE4178" i="3" s="1"/>
  <c r="AF4178" i="3"/>
  <c r="AG4177" i="3" a="1"/>
  <c r="AG4177" i="3" s="1"/>
  <c r="AD4177" i="3"/>
  <c r="AE4177" i="3" s="1"/>
  <c r="AF4177" i="3"/>
  <c r="AG4176" i="3" a="1"/>
  <c r="AG4176" i="3" s="1"/>
  <c r="AD4176" i="3"/>
  <c r="AE4176" i="3" s="1"/>
  <c r="AF4176" i="3"/>
  <c r="AG4175" i="3" a="1"/>
  <c r="AG4175" i="3" s="1"/>
  <c r="AD4175" i="3"/>
  <c r="AE4175" i="3" s="1"/>
  <c r="AF4175" i="3"/>
  <c r="AG4174" i="3" a="1"/>
  <c r="AG4174" i="3" s="1"/>
  <c r="AD4174" i="3"/>
  <c r="AE4174" i="3" s="1"/>
  <c r="AF4174" i="3"/>
  <c r="AG4173" i="3" a="1"/>
  <c r="AG4173" i="3" s="1"/>
  <c r="AD4173" i="3"/>
  <c r="AE4173" i="3" s="1"/>
  <c r="AF4173" i="3"/>
  <c r="AG4172" i="3" a="1"/>
  <c r="AG4172" i="3" s="1"/>
  <c r="AD4172" i="3"/>
  <c r="AE4172" i="3" s="1"/>
  <c r="AF4172" i="3"/>
  <c r="AG4171" i="3" a="1"/>
  <c r="AG4171" i="3" s="1"/>
  <c r="AD4171" i="3"/>
  <c r="AE4171" i="3" s="1"/>
  <c r="AF4171" i="3"/>
  <c r="AG4170" i="3" a="1"/>
  <c r="AG4170" i="3" s="1"/>
  <c r="AD4170" i="3"/>
  <c r="AE4170" i="3" s="1"/>
  <c r="AF4170" i="3"/>
  <c r="AG4169" i="3" a="1"/>
  <c r="AG4169" i="3" s="1"/>
  <c r="AD4169" i="3"/>
  <c r="AE4169" i="3" s="1"/>
  <c r="AF4169" i="3"/>
  <c r="AG4168" i="3" a="1"/>
  <c r="AG4168" i="3" s="1"/>
  <c r="AD4168" i="3"/>
  <c r="AE4168" i="3" s="1"/>
  <c r="AF4168" i="3"/>
  <c r="AG4167" i="3" a="1"/>
  <c r="AG4167" i="3" s="1"/>
  <c r="AD4167" i="3"/>
  <c r="AE4167" i="3" s="1"/>
  <c r="AF4167" i="3"/>
  <c r="AG4166" i="3" a="1"/>
  <c r="AG4166" i="3" s="1"/>
  <c r="AD4166" i="3"/>
  <c r="AE4166" i="3" s="1"/>
  <c r="AF4166" i="3"/>
  <c r="AG4165" i="3" a="1"/>
  <c r="AG4165" i="3" s="1"/>
  <c r="AD4165" i="3"/>
  <c r="AE4165" i="3" s="1"/>
  <c r="AF4165" i="3"/>
  <c r="AG4164" i="3" a="1"/>
  <c r="AG4164" i="3" s="1"/>
  <c r="AD4164" i="3"/>
  <c r="AE4164" i="3" s="1"/>
  <c r="AF4164" i="3"/>
  <c r="AG4163" i="3" a="1"/>
  <c r="AG4163" i="3" s="1"/>
  <c r="AD4163" i="3"/>
  <c r="AE4163" i="3" s="1"/>
  <c r="AF4163" i="3"/>
  <c r="AG4162" i="3" a="1"/>
  <c r="AG4162" i="3" s="1"/>
  <c r="AD4162" i="3"/>
  <c r="AE4162" i="3" s="1"/>
  <c r="AF4162" i="3"/>
  <c r="AG4161" i="3" a="1"/>
  <c r="AG4161" i="3" s="1"/>
  <c r="AD4161" i="3"/>
  <c r="AE4161" i="3" s="1"/>
  <c r="AF4161" i="3"/>
  <c r="AG4160" i="3" a="1"/>
  <c r="AG4160" i="3" s="1"/>
  <c r="AD4160" i="3"/>
  <c r="AE4160" i="3" s="1"/>
  <c r="AF4160" i="3"/>
  <c r="AG4159" i="3" a="1"/>
  <c r="AG4159" i="3" s="1"/>
  <c r="AD4159" i="3"/>
  <c r="AE4159" i="3" s="1"/>
  <c r="AF4159" i="3"/>
  <c r="AG4158" i="3" a="1"/>
  <c r="AG4158" i="3" s="1"/>
  <c r="AD4158" i="3"/>
  <c r="AE4158" i="3" s="1"/>
  <c r="AF4158" i="3"/>
  <c r="AG4157" i="3" a="1"/>
  <c r="AG4157" i="3" s="1"/>
  <c r="AD4157" i="3"/>
  <c r="AE4157" i="3" s="1"/>
  <c r="AF4157" i="3"/>
  <c r="AG4156" i="3" a="1"/>
  <c r="AG4156" i="3" s="1"/>
  <c r="AD4156" i="3"/>
  <c r="AE4156" i="3" s="1"/>
  <c r="AF4156" i="3"/>
  <c r="AG4155" i="3" a="1"/>
  <c r="AG4155" i="3" s="1"/>
  <c r="AD4155" i="3"/>
  <c r="AE4155" i="3" s="1"/>
  <c r="AF4155" i="3"/>
  <c r="AG4154" i="3" a="1"/>
  <c r="AG4154" i="3" s="1"/>
  <c r="AD4154" i="3"/>
  <c r="AE4154" i="3" s="1"/>
  <c r="AF4154" i="3"/>
  <c r="AG4153" i="3" a="1"/>
  <c r="AG4153" i="3" s="1"/>
  <c r="AD4153" i="3"/>
  <c r="AE4153" i="3" s="1"/>
  <c r="AF4153" i="3"/>
  <c r="AG4152" i="3" a="1"/>
  <c r="AG4152" i="3" s="1"/>
  <c r="AD4152" i="3"/>
  <c r="AE4152" i="3" s="1"/>
  <c r="AF4152" i="3"/>
  <c r="AG4151" i="3" a="1"/>
  <c r="AG4151" i="3" s="1"/>
  <c r="AD4151" i="3"/>
  <c r="AE4151" i="3" s="1"/>
  <c r="AF4151" i="3"/>
  <c r="AG4150" i="3" a="1"/>
  <c r="AG4150" i="3" s="1"/>
  <c r="AD4150" i="3"/>
  <c r="AE4150" i="3" s="1"/>
  <c r="AF4150" i="3"/>
  <c r="AG4149" i="3" a="1"/>
  <c r="AG4149" i="3" s="1"/>
  <c r="AD4149" i="3"/>
  <c r="AE4149" i="3" s="1"/>
  <c r="AF4149" i="3"/>
  <c r="AG4148" i="3" a="1"/>
  <c r="AG4148" i="3" s="1"/>
  <c r="AD4148" i="3"/>
  <c r="AE4148" i="3" s="1"/>
  <c r="AF4148" i="3"/>
  <c r="AG4147" i="3" a="1"/>
  <c r="AG4147" i="3" s="1"/>
  <c r="AD4147" i="3"/>
  <c r="AE4147" i="3" s="1"/>
  <c r="AF4147" i="3"/>
  <c r="AG4146" i="3" a="1"/>
  <c r="AG4146" i="3" s="1"/>
  <c r="AD4146" i="3"/>
  <c r="AE4146" i="3" s="1"/>
  <c r="AF4146" i="3"/>
  <c r="AG4145" i="3" a="1"/>
  <c r="AG4145" i="3" s="1"/>
  <c r="AD4145" i="3"/>
  <c r="AE4145" i="3" s="1"/>
  <c r="AF4145" i="3"/>
  <c r="AG4144" i="3" a="1"/>
  <c r="AG4144" i="3" s="1"/>
  <c r="AD4144" i="3"/>
  <c r="AE4144" i="3" s="1"/>
  <c r="AF4144" i="3"/>
  <c r="AG4143" i="3" a="1"/>
  <c r="AG4143" i="3" s="1"/>
  <c r="AD4143" i="3"/>
  <c r="AE4143" i="3" s="1"/>
  <c r="AF4143" i="3"/>
  <c r="AG4142" i="3" a="1"/>
  <c r="AG4142" i="3" s="1"/>
  <c r="AD4142" i="3"/>
  <c r="AE4142" i="3" s="1"/>
  <c r="AF4142" i="3"/>
  <c r="AG4141" i="3" a="1"/>
  <c r="AG4141" i="3" s="1"/>
  <c r="AD4141" i="3"/>
  <c r="AE4141" i="3" s="1"/>
  <c r="AF4141" i="3"/>
  <c r="AG4140" i="3" a="1"/>
  <c r="AG4140" i="3" s="1"/>
  <c r="AD4140" i="3"/>
  <c r="AE4140" i="3" s="1"/>
  <c r="AF4140" i="3"/>
  <c r="AG4139" i="3" a="1"/>
  <c r="AG4139" i="3" s="1"/>
  <c r="AD4139" i="3"/>
  <c r="AE4139" i="3" s="1"/>
  <c r="AF4139" i="3"/>
  <c r="AG4138" i="3" a="1"/>
  <c r="AG4138" i="3" s="1"/>
  <c r="AD4138" i="3"/>
  <c r="AE4138" i="3" s="1"/>
  <c r="AF4138" i="3"/>
  <c r="AG4137" i="3" a="1"/>
  <c r="AG4137" i="3" s="1"/>
  <c r="AD4137" i="3"/>
  <c r="AE4137" i="3" s="1"/>
  <c r="AF4137" i="3"/>
  <c r="AG4136" i="3" a="1"/>
  <c r="AG4136" i="3" s="1"/>
  <c r="AD4136" i="3"/>
  <c r="AE4136" i="3" s="1"/>
  <c r="AF4136" i="3"/>
  <c r="AG4135" i="3" a="1"/>
  <c r="AG4135" i="3" s="1"/>
  <c r="AD4135" i="3"/>
  <c r="AE4135" i="3" s="1"/>
  <c r="AF4135" i="3"/>
  <c r="AG4134" i="3" a="1"/>
  <c r="AG4134" i="3" s="1"/>
  <c r="AD4134" i="3"/>
  <c r="AE4134" i="3" s="1"/>
  <c r="AF4134" i="3"/>
  <c r="AG4133" i="3" a="1"/>
  <c r="AG4133" i="3" s="1"/>
  <c r="AD4133" i="3"/>
  <c r="AE4133" i="3" s="1"/>
  <c r="AF4133" i="3"/>
  <c r="AG4132" i="3" a="1"/>
  <c r="AG4132" i="3" s="1"/>
  <c r="AD4132" i="3"/>
  <c r="AE4132" i="3" s="1"/>
  <c r="AF4132" i="3"/>
  <c r="AG4131" i="3" a="1"/>
  <c r="AG4131" i="3" s="1"/>
  <c r="AD4131" i="3"/>
  <c r="AE4131" i="3" s="1"/>
  <c r="AF4131" i="3"/>
  <c r="AG4130" i="3" a="1"/>
  <c r="AG4130" i="3" s="1"/>
  <c r="AD4130" i="3"/>
  <c r="AE4130" i="3" s="1"/>
  <c r="AF4130" i="3"/>
  <c r="AG4129" i="3" a="1"/>
  <c r="AG4129" i="3" s="1"/>
  <c r="AD4129" i="3"/>
  <c r="AE4129" i="3" s="1"/>
  <c r="AF4129" i="3"/>
  <c r="AG4128" i="3" a="1"/>
  <c r="AG4128" i="3" s="1"/>
  <c r="AD4128" i="3"/>
  <c r="AE4128" i="3" s="1"/>
  <c r="AF4128" i="3"/>
  <c r="AG4127" i="3" a="1"/>
  <c r="AG4127" i="3" s="1"/>
  <c r="AD4127" i="3"/>
  <c r="AE4127" i="3" s="1"/>
  <c r="AF4127" i="3"/>
  <c r="AG4126" i="3" a="1"/>
  <c r="AG4126" i="3" s="1"/>
  <c r="AD4126" i="3"/>
  <c r="AE4126" i="3" s="1"/>
  <c r="AF4126" i="3"/>
  <c r="AG4125" i="3" a="1"/>
  <c r="AG4125" i="3" s="1"/>
  <c r="AD4125" i="3"/>
  <c r="AE4125" i="3" s="1"/>
  <c r="AF4125" i="3"/>
  <c r="AG4124" i="3" a="1"/>
  <c r="AG4124" i="3" s="1"/>
  <c r="AD4124" i="3"/>
  <c r="AE4124" i="3" s="1"/>
  <c r="AF4124" i="3"/>
  <c r="AG4123" i="3" a="1"/>
  <c r="AG4123" i="3" s="1"/>
  <c r="AD4123" i="3"/>
  <c r="AE4123" i="3" s="1"/>
  <c r="AF4123" i="3"/>
  <c r="AG4122" i="3" a="1"/>
  <c r="AG4122" i="3" s="1"/>
  <c r="AD4122" i="3"/>
  <c r="AE4122" i="3" s="1"/>
  <c r="AF4122" i="3"/>
  <c r="AG4121" i="3" a="1"/>
  <c r="AG4121" i="3" s="1"/>
  <c r="AD4121" i="3"/>
  <c r="AE4121" i="3" s="1"/>
  <c r="AF4121" i="3"/>
  <c r="AG4120" i="3" a="1"/>
  <c r="AG4120" i="3" s="1"/>
  <c r="AD4120" i="3"/>
  <c r="AE4120" i="3" s="1"/>
  <c r="AF4120" i="3"/>
  <c r="AG4119" i="3" a="1"/>
  <c r="AG4119" i="3" s="1"/>
  <c r="AD4119" i="3"/>
  <c r="AE4119" i="3" s="1"/>
  <c r="AF4119" i="3"/>
  <c r="AG4118" i="3" a="1"/>
  <c r="AG4118" i="3" s="1"/>
  <c r="AD4118" i="3"/>
  <c r="AE4118" i="3" s="1"/>
  <c r="AF4118" i="3"/>
  <c r="AG4117" i="3" a="1"/>
  <c r="AG4117" i="3" s="1"/>
  <c r="AD4117" i="3"/>
  <c r="AE4117" i="3" s="1"/>
  <c r="AF4117" i="3"/>
  <c r="AG4116" i="3" a="1"/>
  <c r="AG4116" i="3" s="1"/>
  <c r="AD4116" i="3"/>
  <c r="AE4116" i="3" s="1"/>
  <c r="AF4116" i="3"/>
  <c r="AG4115" i="3" a="1"/>
  <c r="AG4115" i="3" s="1"/>
  <c r="AD4115" i="3"/>
  <c r="AE4115" i="3" s="1"/>
  <c r="AF4115" i="3"/>
  <c r="AG4114" i="3" a="1"/>
  <c r="AG4114" i="3" s="1"/>
  <c r="AD4114" i="3"/>
  <c r="AE4114" i="3" s="1"/>
  <c r="AF4114" i="3"/>
  <c r="AG4113" i="3" a="1"/>
  <c r="AG4113" i="3" s="1"/>
  <c r="AD4113" i="3"/>
  <c r="AE4113" i="3" s="1"/>
  <c r="AF4113" i="3"/>
  <c r="AG4112" i="3" a="1"/>
  <c r="AG4112" i="3" s="1"/>
  <c r="AD4112" i="3"/>
  <c r="AE4112" i="3" s="1"/>
  <c r="AF4112" i="3"/>
  <c r="AG4111" i="3" a="1"/>
  <c r="AG4111" i="3" s="1"/>
  <c r="AD4111" i="3"/>
  <c r="AE4111" i="3" s="1"/>
  <c r="AF4111" i="3"/>
  <c r="AG4110" i="3" a="1"/>
  <c r="AG4110" i="3" s="1"/>
  <c r="AD4110" i="3"/>
  <c r="AE4110" i="3" s="1"/>
  <c r="AF4110" i="3"/>
  <c r="AG4109" i="3" a="1"/>
  <c r="AG4109" i="3" s="1"/>
  <c r="AD4109" i="3"/>
  <c r="AE4109" i="3" s="1"/>
  <c r="AF4109" i="3"/>
  <c r="AG4108" i="3" a="1"/>
  <c r="AG4108" i="3" s="1"/>
  <c r="AD4108" i="3"/>
  <c r="AE4108" i="3" s="1"/>
  <c r="AF4108" i="3"/>
  <c r="AG4107" i="3" a="1"/>
  <c r="AG4107" i="3" s="1"/>
  <c r="AD4107" i="3"/>
  <c r="AE4107" i="3" s="1"/>
  <c r="AF4107" i="3"/>
  <c r="AG4106" i="3" a="1"/>
  <c r="AG4106" i="3" s="1"/>
  <c r="AD4106" i="3"/>
  <c r="AE4106" i="3" s="1"/>
  <c r="AF4106" i="3"/>
  <c r="AG4105" i="3" a="1"/>
  <c r="AG4105" i="3" s="1"/>
  <c r="AD4105" i="3"/>
  <c r="AE4105" i="3" s="1"/>
  <c r="AF4105" i="3"/>
  <c r="AG4104" i="3" a="1"/>
  <c r="AG4104" i="3" s="1"/>
  <c r="AD4104" i="3"/>
  <c r="AE4104" i="3" s="1"/>
  <c r="AF4104" i="3"/>
  <c r="AG4103" i="3" a="1"/>
  <c r="AG4103" i="3" s="1"/>
  <c r="AD4103" i="3"/>
  <c r="AE4103" i="3" s="1"/>
  <c r="AF4103" i="3"/>
  <c r="AG4102" i="3" a="1"/>
  <c r="AG4102" i="3" s="1"/>
  <c r="AD4102" i="3"/>
  <c r="AE4102" i="3" s="1"/>
  <c r="AF4102" i="3"/>
  <c r="AG4101" i="3" a="1"/>
  <c r="AG4101" i="3" s="1"/>
  <c r="AD4101" i="3"/>
  <c r="AE4101" i="3" s="1"/>
  <c r="AF4101" i="3"/>
  <c r="AG4100" i="3" a="1"/>
  <c r="AG4100" i="3" s="1"/>
  <c r="AD4100" i="3"/>
  <c r="AE4100" i="3" s="1"/>
  <c r="AF4100" i="3"/>
  <c r="AG4099" i="3" a="1"/>
  <c r="AG4099" i="3" s="1"/>
  <c r="AD4099" i="3"/>
  <c r="AE4099" i="3" s="1"/>
  <c r="AF4099" i="3"/>
  <c r="AG4098" i="3" a="1"/>
  <c r="AG4098" i="3" s="1"/>
  <c r="AD4098" i="3"/>
  <c r="AE4098" i="3" s="1"/>
  <c r="AF4098" i="3"/>
  <c r="AG4097" i="3" a="1"/>
  <c r="AG4097" i="3" s="1"/>
  <c r="AD4097" i="3"/>
  <c r="AE4097" i="3" s="1"/>
  <c r="AF4097" i="3"/>
  <c r="AG4096" i="3" a="1"/>
  <c r="AG4096" i="3" s="1"/>
  <c r="AD4096" i="3"/>
  <c r="AE4096" i="3" s="1"/>
  <c r="AF4096" i="3"/>
  <c r="AG4095" i="3" a="1"/>
  <c r="AG4095" i="3" s="1"/>
  <c r="AD4095" i="3"/>
  <c r="AE4095" i="3" s="1"/>
  <c r="AF4095" i="3"/>
  <c r="AG4094" i="3" a="1"/>
  <c r="AG4094" i="3" s="1"/>
  <c r="AD4094" i="3"/>
  <c r="AE4094" i="3" s="1"/>
  <c r="AF4094" i="3"/>
  <c r="AG4093" i="3" a="1"/>
  <c r="AG4093" i="3" s="1"/>
  <c r="AD4093" i="3"/>
  <c r="AE4093" i="3" s="1"/>
  <c r="AF4093" i="3"/>
  <c r="AG4092" i="3" a="1"/>
  <c r="AG4092" i="3" s="1"/>
  <c r="AD4092" i="3"/>
  <c r="AE4092" i="3" s="1"/>
  <c r="AF4092" i="3"/>
  <c r="AG4091" i="3" a="1"/>
  <c r="AG4091" i="3" s="1"/>
  <c r="AD4091" i="3"/>
  <c r="AE4091" i="3" s="1"/>
  <c r="AF4091" i="3"/>
  <c r="AG4090" i="3" a="1"/>
  <c r="AG4090" i="3" s="1"/>
  <c r="AD4090" i="3"/>
  <c r="AE4090" i="3" s="1"/>
  <c r="AF4090" i="3"/>
  <c r="AG4089" i="3" a="1"/>
  <c r="AG4089" i="3" s="1"/>
  <c r="AD4089" i="3"/>
  <c r="AE4089" i="3" s="1"/>
  <c r="AF4089" i="3"/>
  <c r="AG4088" i="3" a="1"/>
  <c r="AG4088" i="3" s="1"/>
  <c r="AD4088" i="3"/>
  <c r="AE4088" i="3" s="1"/>
  <c r="AF4088" i="3"/>
  <c r="AG4087" i="3" a="1"/>
  <c r="AG4087" i="3" s="1"/>
  <c r="AD4087" i="3"/>
  <c r="AE4087" i="3" s="1"/>
  <c r="AF4087" i="3"/>
  <c r="AG4086" i="3" a="1"/>
  <c r="AG4086" i="3" s="1"/>
  <c r="AD4086" i="3"/>
  <c r="AE4086" i="3" s="1"/>
  <c r="AF4086" i="3"/>
  <c r="AG4085" i="3" a="1"/>
  <c r="AG4085" i="3" s="1"/>
  <c r="AD4085" i="3"/>
  <c r="AE4085" i="3" s="1"/>
  <c r="AF4085" i="3"/>
  <c r="AG4084" i="3" a="1"/>
  <c r="AG4084" i="3" s="1"/>
  <c r="AD4084" i="3"/>
  <c r="AE4084" i="3" s="1"/>
  <c r="AF4084" i="3"/>
  <c r="AG4083" i="3" a="1"/>
  <c r="AG4083" i="3" s="1"/>
  <c r="AD4083" i="3"/>
  <c r="AE4083" i="3" s="1"/>
  <c r="AF4083" i="3"/>
  <c r="AG4082" i="3" a="1"/>
  <c r="AG4082" i="3" s="1"/>
  <c r="AD4082" i="3"/>
  <c r="AE4082" i="3" s="1"/>
  <c r="AF4082" i="3"/>
  <c r="AG4081" i="3" a="1"/>
  <c r="AG4081" i="3" s="1"/>
  <c r="AD4081" i="3"/>
  <c r="AE4081" i="3" s="1"/>
  <c r="AF4081" i="3"/>
  <c r="AG4080" i="3" a="1"/>
  <c r="AG4080" i="3" s="1"/>
  <c r="AD4080" i="3"/>
  <c r="AE4080" i="3" s="1"/>
  <c r="AF4080" i="3"/>
  <c r="AG4079" i="3" a="1"/>
  <c r="AG4079" i="3" s="1"/>
  <c r="AD4079" i="3"/>
  <c r="AE4079" i="3" s="1"/>
  <c r="AF4079" i="3"/>
  <c r="AG4078" i="3" a="1"/>
  <c r="AG4078" i="3" s="1"/>
  <c r="AD4078" i="3"/>
  <c r="AE4078" i="3" s="1"/>
  <c r="AF4078" i="3"/>
  <c r="AG4077" i="3" a="1"/>
  <c r="AG4077" i="3" s="1"/>
  <c r="AD4077" i="3"/>
  <c r="AE4077" i="3" s="1"/>
  <c r="AF4077" i="3"/>
  <c r="AG4076" i="3" a="1"/>
  <c r="AG4076" i="3" s="1"/>
  <c r="AD4076" i="3"/>
  <c r="AE4076" i="3" s="1"/>
  <c r="AF4076" i="3"/>
  <c r="AG4075" i="3" a="1"/>
  <c r="AG4075" i="3" s="1"/>
  <c r="AD4075" i="3"/>
  <c r="AE4075" i="3" s="1"/>
  <c r="AF4075" i="3"/>
  <c r="AG4074" i="3" a="1"/>
  <c r="AG4074" i="3" s="1"/>
  <c r="AD4074" i="3"/>
  <c r="AE4074" i="3" s="1"/>
  <c r="AF4074" i="3"/>
  <c r="AG4073" i="3" a="1"/>
  <c r="AG4073" i="3" s="1"/>
  <c r="AD4073" i="3"/>
  <c r="AE4073" i="3" s="1"/>
  <c r="AF4073" i="3"/>
  <c r="AG4072" i="3" a="1"/>
  <c r="AG4072" i="3" s="1"/>
  <c r="AD4072" i="3"/>
  <c r="AE4072" i="3" s="1"/>
  <c r="AF4072" i="3"/>
  <c r="AG4071" i="3" a="1"/>
  <c r="AG4071" i="3" s="1"/>
  <c r="AD4071" i="3"/>
  <c r="AE4071" i="3" s="1"/>
  <c r="AF4071" i="3"/>
  <c r="AG4070" i="3" a="1"/>
  <c r="AG4070" i="3" s="1"/>
  <c r="AD4070" i="3"/>
  <c r="AE4070" i="3" s="1"/>
  <c r="AF4070" i="3"/>
  <c r="AG4069" i="3" a="1"/>
  <c r="AG4069" i="3" s="1"/>
  <c r="AD4069" i="3"/>
  <c r="AE4069" i="3" s="1"/>
  <c r="AF4069" i="3"/>
  <c r="AG4068" i="3" a="1"/>
  <c r="AG4068" i="3" s="1"/>
  <c r="AD4068" i="3"/>
  <c r="AE4068" i="3" s="1"/>
  <c r="AF4068" i="3"/>
  <c r="AG4067" i="3" a="1"/>
  <c r="AG4067" i="3" s="1"/>
  <c r="AD4067" i="3"/>
  <c r="AE4067" i="3" s="1"/>
  <c r="AF4067" i="3"/>
  <c r="AG4066" i="3" a="1"/>
  <c r="AG4066" i="3" s="1"/>
  <c r="AD4066" i="3"/>
  <c r="AE4066" i="3" s="1"/>
  <c r="AF4066" i="3"/>
  <c r="AG4065" i="3" a="1"/>
  <c r="AG4065" i="3" s="1"/>
  <c r="AD4065" i="3"/>
  <c r="AE4065" i="3" s="1"/>
  <c r="AF4065" i="3"/>
  <c r="AG4064" i="3" a="1"/>
  <c r="AG4064" i="3" s="1"/>
  <c r="AD4064" i="3"/>
  <c r="AE4064" i="3" s="1"/>
  <c r="AF4064" i="3"/>
  <c r="AG4063" i="3" a="1"/>
  <c r="AG4063" i="3" s="1"/>
  <c r="AD4063" i="3"/>
  <c r="AE4063" i="3" s="1"/>
  <c r="AF4063" i="3"/>
  <c r="AG4062" i="3" a="1"/>
  <c r="AG4062" i="3" s="1"/>
  <c r="AD4062" i="3"/>
  <c r="AE4062" i="3" s="1"/>
  <c r="AF4062" i="3"/>
  <c r="AG4061" i="3" a="1"/>
  <c r="AG4061" i="3" s="1"/>
  <c r="AD4061" i="3"/>
  <c r="AE4061" i="3" s="1"/>
  <c r="AF4061" i="3"/>
  <c r="AG4060" i="3" a="1"/>
  <c r="AG4060" i="3" s="1"/>
  <c r="AD4060" i="3"/>
  <c r="AE4060" i="3" s="1"/>
  <c r="AF4060" i="3"/>
  <c r="AG4059" i="3" a="1"/>
  <c r="AG4059" i="3" s="1"/>
  <c r="AD4059" i="3"/>
  <c r="AE4059" i="3" s="1"/>
  <c r="AF4059" i="3"/>
  <c r="AG4058" i="3" a="1"/>
  <c r="AG4058" i="3" s="1"/>
  <c r="AD4058" i="3"/>
  <c r="AE4058" i="3" s="1"/>
  <c r="AF4058" i="3"/>
  <c r="AG4057" i="3" a="1"/>
  <c r="AG4057" i="3" s="1"/>
  <c r="AD4057" i="3"/>
  <c r="AE4057" i="3" s="1"/>
  <c r="AF4057" i="3"/>
  <c r="AG4056" i="3" a="1"/>
  <c r="AG4056" i="3" s="1"/>
  <c r="AD4056" i="3"/>
  <c r="AE4056" i="3" s="1"/>
  <c r="AF4056" i="3"/>
  <c r="AG4055" i="3" a="1"/>
  <c r="AG4055" i="3" s="1"/>
  <c r="AD4055" i="3"/>
  <c r="AE4055" i="3" s="1"/>
  <c r="AF4055" i="3"/>
  <c r="AG4054" i="3" a="1"/>
  <c r="AG4054" i="3" s="1"/>
  <c r="AD4054" i="3"/>
  <c r="AE4054" i="3" s="1"/>
  <c r="AF4054" i="3"/>
  <c r="AG4053" i="3" a="1"/>
  <c r="AG4053" i="3" s="1"/>
  <c r="AD4053" i="3"/>
  <c r="AE4053" i="3" s="1"/>
  <c r="AF4053" i="3"/>
  <c r="AG4052" i="3" a="1"/>
  <c r="AG4052" i="3" s="1"/>
  <c r="AD4052" i="3"/>
  <c r="AE4052" i="3" s="1"/>
  <c r="AF4052" i="3"/>
  <c r="AG4051" i="3" a="1"/>
  <c r="AG4051" i="3" s="1"/>
  <c r="AD4051" i="3"/>
  <c r="AE4051" i="3" s="1"/>
  <c r="AF4051" i="3"/>
  <c r="AG4050" i="3" a="1"/>
  <c r="AG4050" i="3" s="1"/>
  <c r="AD4050" i="3"/>
  <c r="AE4050" i="3" s="1"/>
  <c r="AF4050" i="3"/>
  <c r="AG4049" i="3" a="1"/>
  <c r="AG4049" i="3" s="1"/>
  <c r="AD4049" i="3"/>
  <c r="AE4049" i="3" s="1"/>
  <c r="AF4049" i="3"/>
  <c r="AG4048" i="3" a="1"/>
  <c r="AG4048" i="3" s="1"/>
  <c r="AD4048" i="3"/>
  <c r="AE4048" i="3" s="1"/>
  <c r="AF4048" i="3"/>
  <c r="AG4047" i="3" a="1"/>
  <c r="AG4047" i="3" s="1"/>
  <c r="AD4047" i="3"/>
  <c r="AE4047" i="3" s="1"/>
  <c r="AF4047" i="3"/>
  <c r="AG4046" i="3" a="1"/>
  <c r="AG4046" i="3" s="1"/>
  <c r="AD4046" i="3"/>
  <c r="AE4046" i="3" s="1"/>
  <c r="AF4046" i="3"/>
  <c r="AG4045" i="3" a="1"/>
  <c r="AG4045" i="3" s="1"/>
  <c r="AD4045" i="3"/>
  <c r="AE4045" i="3" s="1"/>
  <c r="AF4045" i="3"/>
  <c r="AG4044" i="3" a="1"/>
  <c r="AG4044" i="3" s="1"/>
  <c r="AD4044" i="3"/>
  <c r="AE4044" i="3" s="1"/>
  <c r="AF4044" i="3"/>
  <c r="AG4043" i="3" a="1"/>
  <c r="AG4043" i="3" s="1"/>
  <c r="AD4043" i="3"/>
  <c r="AE4043" i="3" s="1"/>
  <c r="AF4043" i="3"/>
  <c r="AG4042" i="3" a="1"/>
  <c r="AG4042" i="3" s="1"/>
  <c r="AD4042" i="3"/>
  <c r="AE4042" i="3" s="1"/>
  <c r="AF4042" i="3"/>
  <c r="AG4041" i="3" a="1"/>
  <c r="AG4041" i="3" s="1"/>
  <c r="AD4041" i="3"/>
  <c r="AE4041" i="3" s="1"/>
  <c r="AF4041" i="3"/>
  <c r="AG4040" i="3" a="1"/>
  <c r="AG4040" i="3" s="1"/>
  <c r="AD4040" i="3"/>
  <c r="AE4040" i="3" s="1"/>
  <c r="AF4040" i="3"/>
  <c r="AG4039" i="3" a="1"/>
  <c r="AG4039" i="3" s="1"/>
  <c r="AD4039" i="3"/>
  <c r="AE4039" i="3" s="1"/>
  <c r="AF4039" i="3"/>
  <c r="AG4038" i="3" a="1"/>
  <c r="AG4038" i="3" s="1"/>
  <c r="AD4038" i="3"/>
  <c r="AE4038" i="3" s="1"/>
  <c r="AF4038" i="3"/>
  <c r="AG4037" i="3" a="1"/>
  <c r="AG4037" i="3" s="1"/>
  <c r="AD4037" i="3"/>
  <c r="AE4037" i="3" s="1"/>
  <c r="AF4037" i="3"/>
  <c r="AG4036" i="3" a="1"/>
  <c r="AG4036" i="3" s="1"/>
  <c r="AD4036" i="3"/>
  <c r="AE4036" i="3" s="1"/>
  <c r="AF4036" i="3"/>
  <c r="AG4035" i="3" a="1"/>
  <c r="AG4035" i="3" s="1"/>
  <c r="AD4035" i="3"/>
  <c r="AE4035" i="3" s="1"/>
  <c r="AF4035" i="3"/>
  <c r="AG4034" i="3" a="1"/>
  <c r="AG4034" i="3" s="1"/>
  <c r="AD4034" i="3"/>
  <c r="AE4034" i="3" s="1"/>
  <c r="AF4034" i="3"/>
  <c r="AG4033" i="3" a="1"/>
  <c r="AG4033" i="3" s="1"/>
  <c r="AD4033" i="3"/>
  <c r="AE4033" i="3" s="1"/>
  <c r="AF4033" i="3"/>
  <c r="AG4032" i="3" a="1"/>
  <c r="AG4032" i="3" s="1"/>
  <c r="AD4032" i="3"/>
  <c r="AE4032" i="3" s="1"/>
  <c r="AF4032" i="3"/>
  <c r="AG4031" i="3" a="1"/>
  <c r="AG4031" i="3" s="1"/>
  <c r="AD4031" i="3"/>
  <c r="AE4031" i="3" s="1"/>
  <c r="AF4031" i="3"/>
  <c r="AG4030" i="3" a="1"/>
  <c r="AG4030" i="3" s="1"/>
  <c r="AD4030" i="3"/>
  <c r="AE4030" i="3" s="1"/>
  <c r="AF4030" i="3"/>
  <c r="AG4029" i="3" a="1"/>
  <c r="AG4029" i="3" s="1"/>
  <c r="AD4029" i="3"/>
  <c r="AE4029" i="3" s="1"/>
  <c r="AF4029" i="3"/>
  <c r="AG4028" i="3" a="1"/>
  <c r="AG4028" i="3" s="1"/>
  <c r="AD4028" i="3"/>
  <c r="AE4028" i="3" s="1"/>
  <c r="AF4028" i="3"/>
  <c r="AG4027" i="3" a="1"/>
  <c r="AG4027" i="3" s="1"/>
  <c r="AD4027" i="3"/>
  <c r="AE4027" i="3" s="1"/>
  <c r="AF4027" i="3"/>
  <c r="AG4026" i="3" a="1"/>
  <c r="AG4026" i="3" s="1"/>
  <c r="AD4026" i="3"/>
  <c r="AE4026" i="3" s="1"/>
  <c r="AF4026" i="3"/>
  <c r="AG4025" i="3" a="1"/>
  <c r="AG4025" i="3" s="1"/>
  <c r="AD4025" i="3"/>
  <c r="AE4025" i="3" s="1"/>
  <c r="AF4025" i="3"/>
  <c r="AG4024" i="3" a="1"/>
  <c r="AG4024" i="3" s="1"/>
  <c r="AD4024" i="3"/>
  <c r="AE4024" i="3" s="1"/>
  <c r="AF4024" i="3"/>
  <c r="AG4023" i="3" a="1"/>
  <c r="AG4023" i="3" s="1"/>
  <c r="AD4023" i="3"/>
  <c r="AE4023" i="3" s="1"/>
  <c r="AF4023" i="3"/>
  <c r="AG4022" i="3" a="1"/>
  <c r="AG4022" i="3" s="1"/>
  <c r="AD4022" i="3"/>
  <c r="AE4022" i="3" s="1"/>
  <c r="AF4022" i="3"/>
  <c r="AG4021" i="3" a="1"/>
  <c r="AG4021" i="3" s="1"/>
  <c r="AD4021" i="3"/>
  <c r="AE4021" i="3" s="1"/>
  <c r="AF4021" i="3"/>
  <c r="AG4020" i="3" a="1"/>
  <c r="AG4020" i="3" s="1"/>
  <c r="AD4020" i="3"/>
  <c r="AE4020" i="3" s="1"/>
  <c r="AF4020" i="3"/>
  <c r="AG4019" i="3" a="1"/>
  <c r="AG4019" i="3" s="1"/>
  <c r="AD4019" i="3"/>
  <c r="AE4019" i="3" s="1"/>
  <c r="AF4019" i="3"/>
  <c r="AG4018" i="3" a="1"/>
  <c r="AG4018" i="3" s="1"/>
  <c r="AD4018" i="3"/>
  <c r="AE4018" i="3" s="1"/>
  <c r="AF4018" i="3"/>
  <c r="AG4017" i="3" a="1"/>
  <c r="AG4017" i="3" s="1"/>
  <c r="AD4017" i="3"/>
  <c r="AE4017" i="3" s="1"/>
  <c r="AF4017" i="3"/>
  <c r="AG4016" i="3" a="1"/>
  <c r="AG4016" i="3" s="1"/>
  <c r="AD4016" i="3"/>
  <c r="AE4016" i="3" s="1"/>
  <c r="AF4016" i="3"/>
  <c r="AG4015" i="3" a="1"/>
  <c r="AG4015" i="3" s="1"/>
  <c r="AD4015" i="3"/>
  <c r="AE4015" i="3" s="1"/>
  <c r="AF4015" i="3"/>
  <c r="AG4014" i="3" a="1"/>
  <c r="AG4014" i="3" s="1"/>
  <c r="AD4014" i="3"/>
  <c r="AE4014" i="3" s="1"/>
  <c r="AF4014" i="3"/>
  <c r="AG4013" i="3" a="1"/>
  <c r="AG4013" i="3" s="1"/>
  <c r="AD4013" i="3"/>
  <c r="AE4013" i="3" s="1"/>
  <c r="AF4013" i="3"/>
  <c r="AG4012" i="3" a="1"/>
  <c r="AG4012" i="3" s="1"/>
  <c r="AD4012" i="3"/>
  <c r="AE4012" i="3" s="1"/>
  <c r="AF4012" i="3"/>
  <c r="AG4011" i="3" a="1"/>
  <c r="AG4011" i="3" s="1"/>
  <c r="AD4011" i="3"/>
  <c r="AE4011" i="3" s="1"/>
  <c r="AF4011" i="3"/>
  <c r="AG4010" i="3" a="1"/>
  <c r="AG4010" i="3" s="1"/>
  <c r="AD4010" i="3"/>
  <c r="AE4010" i="3" s="1"/>
  <c r="AF4010" i="3"/>
  <c r="AG4009" i="3" a="1"/>
  <c r="AG4009" i="3" s="1"/>
  <c r="AD4009" i="3"/>
  <c r="AE4009" i="3" s="1"/>
  <c r="AF4009" i="3"/>
  <c r="AG4008" i="3" a="1"/>
  <c r="AG4008" i="3" s="1"/>
  <c r="AD4008" i="3"/>
  <c r="AE4008" i="3" s="1"/>
  <c r="AF4008" i="3"/>
  <c r="AG4007" i="3" a="1"/>
  <c r="AG4007" i="3" s="1"/>
  <c r="AD4007" i="3"/>
  <c r="AE4007" i="3" s="1"/>
  <c r="AF4007" i="3"/>
  <c r="AG4006" i="3" a="1"/>
  <c r="AG4006" i="3" s="1"/>
  <c r="AD4006" i="3"/>
  <c r="AE4006" i="3" s="1"/>
  <c r="AF4006" i="3"/>
  <c r="AG4005" i="3" a="1"/>
  <c r="AG4005" i="3" s="1"/>
  <c r="AD4005" i="3"/>
  <c r="AE4005" i="3" s="1"/>
  <c r="AF4005" i="3"/>
  <c r="AG4004" i="3" a="1"/>
  <c r="AG4004" i="3" s="1"/>
  <c r="AD4004" i="3"/>
  <c r="AE4004" i="3" s="1"/>
  <c r="AF4004" i="3"/>
  <c r="AG4003" i="3" a="1"/>
  <c r="AG4003" i="3" s="1"/>
  <c r="AD4003" i="3"/>
  <c r="AE4003" i="3" s="1"/>
  <c r="AF4003" i="3"/>
  <c r="AG4002" i="3" a="1"/>
  <c r="AG4002" i="3" s="1"/>
  <c r="AD4002" i="3"/>
  <c r="AE4002" i="3" s="1"/>
  <c r="AF4002" i="3"/>
  <c r="AG4001" i="3" a="1"/>
  <c r="AG4001" i="3" s="1"/>
  <c r="AD4001" i="3"/>
  <c r="AE4001" i="3" s="1"/>
  <c r="AF4001" i="3"/>
  <c r="AG4000" i="3" a="1"/>
  <c r="AG4000" i="3" s="1"/>
  <c r="AD4000" i="3"/>
  <c r="AE4000" i="3" s="1"/>
  <c r="AF4000" i="3"/>
  <c r="AG3999" i="3" a="1"/>
  <c r="AG3999" i="3" s="1"/>
  <c r="AD3999" i="3"/>
  <c r="AE3999" i="3" s="1"/>
  <c r="AF3999" i="3"/>
  <c r="AG3998" i="3" a="1"/>
  <c r="AG3998" i="3" s="1"/>
  <c r="AD3998" i="3"/>
  <c r="AE3998" i="3" s="1"/>
  <c r="AF3998" i="3"/>
  <c r="AG3997" i="3" a="1"/>
  <c r="AG3997" i="3" s="1"/>
  <c r="AD3997" i="3"/>
  <c r="AE3997" i="3" s="1"/>
  <c r="AF3997" i="3"/>
  <c r="AG3996" i="3" a="1"/>
  <c r="AG3996" i="3" s="1"/>
  <c r="AD3996" i="3"/>
  <c r="AE3996" i="3" s="1"/>
  <c r="AF3996" i="3"/>
  <c r="AG3995" i="3" a="1"/>
  <c r="AG3995" i="3" s="1"/>
  <c r="AD3995" i="3"/>
  <c r="AE3995" i="3" s="1"/>
  <c r="AF3995" i="3"/>
  <c r="AG3994" i="3" a="1"/>
  <c r="AG3994" i="3" s="1"/>
  <c r="AD3994" i="3"/>
  <c r="AE3994" i="3" s="1"/>
  <c r="AF3994" i="3"/>
  <c r="AG3993" i="3" a="1"/>
  <c r="AG3993" i="3" s="1"/>
  <c r="AD3993" i="3"/>
  <c r="AE3993" i="3" s="1"/>
  <c r="AF3993" i="3"/>
  <c r="AG3992" i="3" a="1"/>
  <c r="AG3992" i="3" s="1"/>
  <c r="AD3992" i="3"/>
  <c r="AE3992" i="3" s="1"/>
  <c r="AF3992" i="3"/>
  <c r="AG3991" i="3" a="1"/>
  <c r="AG3991" i="3" s="1"/>
  <c r="AD3991" i="3"/>
  <c r="AE3991" i="3" s="1"/>
  <c r="AF3991" i="3"/>
  <c r="AG3990" i="3" a="1"/>
  <c r="AG3990" i="3" s="1"/>
  <c r="AD3990" i="3"/>
  <c r="AE3990" i="3" s="1"/>
  <c r="AF3990" i="3"/>
  <c r="AG3989" i="3" a="1"/>
  <c r="AG3989" i="3" s="1"/>
  <c r="AD3989" i="3"/>
  <c r="AE3989" i="3" s="1"/>
  <c r="AF3989" i="3"/>
  <c r="AG3988" i="3" a="1"/>
  <c r="AG3988" i="3" s="1"/>
  <c r="AD3988" i="3"/>
  <c r="AE3988" i="3" s="1"/>
  <c r="AF3988" i="3"/>
  <c r="AG3987" i="3" a="1"/>
  <c r="AG3987" i="3" s="1"/>
  <c r="AD3987" i="3"/>
  <c r="AE3987" i="3" s="1"/>
  <c r="AF3987" i="3"/>
  <c r="AG3986" i="3" a="1"/>
  <c r="AG3986" i="3" s="1"/>
  <c r="AD3986" i="3"/>
  <c r="AE3986" i="3" s="1"/>
  <c r="AF3986" i="3"/>
  <c r="AG3985" i="3" a="1"/>
  <c r="AG3985" i="3" s="1"/>
  <c r="AD3985" i="3"/>
  <c r="AE3985" i="3" s="1"/>
  <c r="AF3985" i="3"/>
  <c r="AG3984" i="3" a="1"/>
  <c r="AG3984" i="3" s="1"/>
  <c r="AD3984" i="3"/>
  <c r="AE3984" i="3" s="1"/>
  <c r="AF3984" i="3"/>
  <c r="AG3983" i="3" a="1"/>
  <c r="AG3983" i="3" s="1"/>
  <c r="AD3983" i="3"/>
  <c r="AE3983" i="3" s="1"/>
  <c r="AF3983" i="3"/>
  <c r="AG3982" i="3" a="1"/>
  <c r="AG3982" i="3" s="1"/>
  <c r="AD3982" i="3"/>
  <c r="AE3982" i="3" s="1"/>
  <c r="AF3982" i="3"/>
  <c r="AG3981" i="3" a="1"/>
  <c r="AG3981" i="3" s="1"/>
  <c r="AD3981" i="3"/>
  <c r="AE3981" i="3" s="1"/>
  <c r="AF3981" i="3"/>
  <c r="AG3980" i="3" a="1"/>
  <c r="AG3980" i="3" s="1"/>
  <c r="AD3980" i="3"/>
  <c r="AE3980" i="3" s="1"/>
  <c r="AF3980" i="3"/>
  <c r="AG3979" i="3" a="1"/>
  <c r="AG3979" i="3" s="1"/>
  <c r="AD3979" i="3"/>
  <c r="AE3979" i="3" s="1"/>
  <c r="AF3979" i="3"/>
  <c r="AG3978" i="3" a="1"/>
  <c r="AG3978" i="3" s="1"/>
  <c r="AD3978" i="3"/>
  <c r="AE3978" i="3" s="1"/>
  <c r="AF3978" i="3"/>
  <c r="AG3977" i="3" a="1"/>
  <c r="AG3977" i="3" s="1"/>
  <c r="AD3977" i="3"/>
  <c r="AE3977" i="3" s="1"/>
  <c r="AF3977" i="3"/>
  <c r="AG3976" i="3" a="1"/>
  <c r="AG3976" i="3" s="1"/>
  <c r="AD3976" i="3"/>
  <c r="AE3976" i="3" s="1"/>
  <c r="AF3976" i="3"/>
  <c r="AG3975" i="3" a="1"/>
  <c r="AG3975" i="3" s="1"/>
  <c r="AD3975" i="3"/>
  <c r="AE3975" i="3" s="1"/>
  <c r="AF3975" i="3"/>
  <c r="AG3974" i="3" a="1"/>
  <c r="AG3974" i="3" s="1"/>
  <c r="AD3974" i="3"/>
  <c r="AE3974" i="3" s="1"/>
  <c r="AF3974" i="3"/>
  <c r="AG3973" i="3" a="1"/>
  <c r="AG3973" i="3" s="1"/>
  <c r="AD3973" i="3"/>
  <c r="AE3973" i="3" s="1"/>
  <c r="AF3973" i="3"/>
  <c r="AG3972" i="3" a="1"/>
  <c r="AG3972" i="3" s="1"/>
  <c r="AD3972" i="3"/>
  <c r="AE3972" i="3" s="1"/>
  <c r="AF3972" i="3"/>
  <c r="AG3971" i="3" a="1"/>
  <c r="AG3971" i="3" s="1"/>
  <c r="AD3971" i="3"/>
  <c r="AE3971" i="3" s="1"/>
  <c r="AF3971" i="3"/>
  <c r="AG3970" i="3" a="1"/>
  <c r="AG3970" i="3" s="1"/>
  <c r="AD3970" i="3"/>
  <c r="AE3970" i="3" s="1"/>
  <c r="AF3970" i="3"/>
  <c r="AG3969" i="3" a="1"/>
  <c r="AG3969" i="3" s="1"/>
  <c r="AD3969" i="3"/>
  <c r="AE3969" i="3" s="1"/>
  <c r="AF3969" i="3"/>
  <c r="AG3968" i="3" a="1"/>
  <c r="AG3968" i="3" s="1"/>
  <c r="AD3968" i="3"/>
  <c r="AE3968" i="3" s="1"/>
  <c r="AF3968" i="3"/>
  <c r="AG3967" i="3" a="1"/>
  <c r="AG3967" i="3" s="1"/>
  <c r="AD3967" i="3"/>
  <c r="AE3967" i="3" s="1"/>
  <c r="AF3967" i="3"/>
  <c r="AG3966" i="3" a="1"/>
  <c r="AG3966" i="3" s="1"/>
  <c r="AD3966" i="3"/>
  <c r="AE3966" i="3" s="1"/>
  <c r="AF3966" i="3"/>
  <c r="AG3965" i="3" a="1"/>
  <c r="AG3965" i="3" s="1"/>
  <c r="AD3965" i="3"/>
  <c r="AE3965" i="3" s="1"/>
  <c r="AF3965" i="3"/>
  <c r="AG3964" i="3" a="1"/>
  <c r="AG3964" i="3" s="1"/>
  <c r="AD3964" i="3"/>
  <c r="AE3964" i="3" s="1"/>
  <c r="AF3964" i="3"/>
  <c r="AG3963" i="3" a="1"/>
  <c r="AG3963" i="3" s="1"/>
  <c r="AD3963" i="3"/>
  <c r="AE3963" i="3" s="1"/>
  <c r="AF3963" i="3"/>
  <c r="AG3962" i="3" a="1"/>
  <c r="AG3962" i="3" s="1"/>
  <c r="AD3962" i="3"/>
  <c r="AE3962" i="3" s="1"/>
  <c r="AF3962" i="3"/>
  <c r="AG3961" i="3" a="1"/>
  <c r="AG3961" i="3" s="1"/>
  <c r="AD3961" i="3"/>
  <c r="AE3961" i="3" s="1"/>
  <c r="AF3961" i="3"/>
  <c r="AG3960" i="3" a="1"/>
  <c r="AG3960" i="3" s="1"/>
  <c r="AD3960" i="3"/>
  <c r="AE3960" i="3" s="1"/>
  <c r="AF3960" i="3"/>
  <c r="AG3959" i="3" a="1"/>
  <c r="AG3959" i="3" s="1"/>
  <c r="AD3959" i="3"/>
  <c r="AE3959" i="3" s="1"/>
  <c r="AF3959" i="3"/>
  <c r="AG3958" i="3" a="1"/>
  <c r="AG3958" i="3" s="1"/>
  <c r="AD3958" i="3"/>
  <c r="AE3958" i="3" s="1"/>
  <c r="AF3958" i="3"/>
  <c r="AG3957" i="3" a="1"/>
  <c r="AG3957" i="3" s="1"/>
  <c r="AD3957" i="3"/>
  <c r="AE3957" i="3" s="1"/>
  <c r="AF3957" i="3"/>
  <c r="AG3956" i="3" a="1"/>
  <c r="AG3956" i="3" s="1"/>
  <c r="AD3956" i="3"/>
  <c r="AE3956" i="3" s="1"/>
  <c r="AF3956" i="3"/>
  <c r="AG3955" i="3" a="1"/>
  <c r="AG3955" i="3" s="1"/>
  <c r="AD3955" i="3"/>
  <c r="AE3955" i="3" s="1"/>
  <c r="AF3955" i="3"/>
  <c r="AG3954" i="3" a="1"/>
  <c r="AG3954" i="3" s="1"/>
  <c r="AD3954" i="3"/>
  <c r="AE3954" i="3" s="1"/>
  <c r="AF3954" i="3"/>
  <c r="AG3953" i="3" a="1"/>
  <c r="AG3953" i="3" s="1"/>
  <c r="AD3953" i="3"/>
  <c r="AE3953" i="3" s="1"/>
  <c r="AF3953" i="3"/>
  <c r="AG3952" i="3" a="1"/>
  <c r="AG3952" i="3" s="1"/>
  <c r="AD3952" i="3"/>
  <c r="AE3952" i="3" s="1"/>
  <c r="AF3952" i="3"/>
  <c r="AG3951" i="3" a="1"/>
  <c r="AG3951" i="3" s="1"/>
  <c r="AD3951" i="3"/>
  <c r="AE3951" i="3" s="1"/>
  <c r="AF3951" i="3"/>
  <c r="AG3950" i="3" a="1"/>
  <c r="AG3950" i="3" s="1"/>
  <c r="AD3950" i="3"/>
  <c r="AE3950" i="3" s="1"/>
  <c r="AF3950" i="3"/>
  <c r="AG3949" i="3" a="1"/>
  <c r="AG3949" i="3" s="1"/>
  <c r="AD3949" i="3"/>
  <c r="AE3949" i="3" s="1"/>
  <c r="AF3949" i="3"/>
  <c r="AG3948" i="3" a="1"/>
  <c r="AG3948" i="3" s="1"/>
  <c r="AD3948" i="3"/>
  <c r="AE3948" i="3" s="1"/>
  <c r="AF3948" i="3"/>
  <c r="AG3947" i="3" a="1"/>
  <c r="AG3947" i="3" s="1"/>
  <c r="AD3947" i="3"/>
  <c r="AE3947" i="3" s="1"/>
  <c r="AF3947" i="3"/>
  <c r="AG3946" i="3" a="1"/>
  <c r="AG3946" i="3" s="1"/>
  <c r="AD3946" i="3"/>
  <c r="AE3946" i="3" s="1"/>
  <c r="AF3946" i="3"/>
  <c r="AG3945" i="3" a="1"/>
  <c r="AG3945" i="3" s="1"/>
  <c r="AD3945" i="3"/>
  <c r="AE3945" i="3" s="1"/>
  <c r="AF3945" i="3"/>
  <c r="AG3944" i="3" a="1"/>
  <c r="AG3944" i="3" s="1"/>
  <c r="AD3944" i="3"/>
  <c r="AE3944" i="3" s="1"/>
  <c r="AF3944" i="3"/>
  <c r="AG3943" i="3" a="1"/>
  <c r="AG3943" i="3" s="1"/>
  <c r="AD3943" i="3"/>
  <c r="AE3943" i="3" s="1"/>
  <c r="AF3943" i="3"/>
  <c r="AG3942" i="3" a="1"/>
  <c r="AG3942" i="3" s="1"/>
  <c r="AD3942" i="3"/>
  <c r="AE3942" i="3" s="1"/>
  <c r="AF3942" i="3"/>
  <c r="AG3941" i="3" a="1"/>
  <c r="AG3941" i="3" s="1"/>
  <c r="AD3941" i="3"/>
  <c r="AE3941" i="3" s="1"/>
  <c r="AF3941" i="3"/>
  <c r="AG3940" i="3" a="1"/>
  <c r="AG3940" i="3" s="1"/>
  <c r="AD3940" i="3"/>
  <c r="AE3940" i="3" s="1"/>
  <c r="AF3940" i="3"/>
  <c r="AG3939" i="3" a="1"/>
  <c r="AG3939" i="3" s="1"/>
  <c r="AD3939" i="3"/>
  <c r="AE3939" i="3" s="1"/>
  <c r="AF3939" i="3"/>
  <c r="AG3938" i="3" a="1"/>
  <c r="AG3938" i="3" s="1"/>
  <c r="AD3938" i="3"/>
  <c r="AE3938" i="3" s="1"/>
  <c r="AF3938" i="3"/>
  <c r="AG3937" i="3" a="1"/>
  <c r="AG3937" i="3" s="1"/>
  <c r="AD3937" i="3"/>
  <c r="AE3937" i="3" s="1"/>
  <c r="AF3937" i="3"/>
  <c r="AG3936" i="3" a="1"/>
  <c r="AG3936" i="3" s="1"/>
  <c r="AD3936" i="3"/>
  <c r="AE3936" i="3" s="1"/>
  <c r="AF3936" i="3"/>
  <c r="AG3935" i="3" a="1"/>
  <c r="AG3935" i="3" s="1"/>
  <c r="AD3935" i="3"/>
  <c r="AE3935" i="3" s="1"/>
  <c r="AF3935" i="3"/>
  <c r="AG3934" i="3" a="1"/>
  <c r="AG3934" i="3" s="1"/>
  <c r="AD3934" i="3"/>
  <c r="AE3934" i="3" s="1"/>
  <c r="AF3934" i="3"/>
  <c r="AG3933" i="3" a="1"/>
  <c r="AG3933" i="3" s="1"/>
  <c r="AD3933" i="3"/>
  <c r="AE3933" i="3" s="1"/>
  <c r="AF3933" i="3"/>
  <c r="AG3932" i="3" a="1"/>
  <c r="AG3932" i="3" s="1"/>
  <c r="AD3932" i="3"/>
  <c r="AE3932" i="3" s="1"/>
  <c r="AF3932" i="3"/>
  <c r="AG3931" i="3" a="1"/>
  <c r="AG3931" i="3" s="1"/>
  <c r="AD3931" i="3"/>
  <c r="AE3931" i="3" s="1"/>
  <c r="AF3931" i="3"/>
  <c r="AG3930" i="3" a="1"/>
  <c r="AG3930" i="3" s="1"/>
  <c r="AD3930" i="3"/>
  <c r="AE3930" i="3" s="1"/>
  <c r="AF3930" i="3"/>
  <c r="AG3929" i="3" a="1"/>
  <c r="AG3929" i="3" s="1"/>
  <c r="AD3929" i="3"/>
  <c r="AE3929" i="3" s="1"/>
  <c r="AF3929" i="3"/>
  <c r="AG3928" i="3" a="1"/>
  <c r="AG3928" i="3" s="1"/>
  <c r="AD3928" i="3"/>
  <c r="AE3928" i="3" s="1"/>
  <c r="AF3928" i="3"/>
  <c r="AG3927" i="3" a="1"/>
  <c r="AG3927" i="3" s="1"/>
  <c r="AD3927" i="3"/>
  <c r="AE3927" i="3" s="1"/>
  <c r="AF3927" i="3"/>
  <c r="AG3926" i="3" a="1"/>
  <c r="AG3926" i="3" s="1"/>
  <c r="AD3926" i="3"/>
  <c r="AE3926" i="3" s="1"/>
  <c r="AF3926" i="3"/>
  <c r="AG3925" i="3" a="1"/>
  <c r="AG3925" i="3" s="1"/>
  <c r="AD3925" i="3"/>
  <c r="AE3925" i="3" s="1"/>
  <c r="AF3925" i="3"/>
  <c r="AG3924" i="3" a="1"/>
  <c r="AG3924" i="3" s="1"/>
  <c r="AD3924" i="3"/>
  <c r="AE3924" i="3" s="1"/>
  <c r="AF3924" i="3"/>
  <c r="AG3923" i="3" a="1"/>
  <c r="AG3923" i="3" s="1"/>
  <c r="AD3923" i="3"/>
  <c r="AE3923" i="3" s="1"/>
  <c r="AF3923" i="3"/>
  <c r="AG3922" i="3" a="1"/>
  <c r="AG3922" i="3" s="1"/>
  <c r="AD3922" i="3"/>
  <c r="AE3922" i="3" s="1"/>
  <c r="AF3922" i="3"/>
  <c r="AG3921" i="3" a="1"/>
  <c r="AG3921" i="3" s="1"/>
  <c r="AD3921" i="3"/>
  <c r="AE3921" i="3" s="1"/>
  <c r="AF3921" i="3"/>
  <c r="AG3920" i="3" a="1"/>
  <c r="AG3920" i="3" s="1"/>
  <c r="AD3920" i="3"/>
  <c r="AE3920" i="3" s="1"/>
  <c r="AF3920" i="3"/>
  <c r="AG3919" i="3" a="1"/>
  <c r="AG3919" i="3" s="1"/>
  <c r="AD3919" i="3"/>
  <c r="AE3919" i="3" s="1"/>
  <c r="AF3919" i="3"/>
  <c r="AG3918" i="3" a="1"/>
  <c r="AG3918" i="3" s="1"/>
  <c r="AD3918" i="3"/>
  <c r="AE3918" i="3" s="1"/>
  <c r="AF3918" i="3"/>
  <c r="AG3917" i="3" a="1"/>
  <c r="AG3917" i="3" s="1"/>
  <c r="AD3917" i="3"/>
  <c r="AE3917" i="3" s="1"/>
  <c r="AF3917" i="3"/>
  <c r="AG3916" i="3" a="1"/>
  <c r="AG3916" i="3" s="1"/>
  <c r="AD3916" i="3"/>
  <c r="AE3916" i="3" s="1"/>
  <c r="AF3916" i="3"/>
  <c r="AG3915" i="3" a="1"/>
  <c r="AG3915" i="3" s="1"/>
  <c r="AD3915" i="3"/>
  <c r="AE3915" i="3" s="1"/>
  <c r="AF3915" i="3"/>
  <c r="AG3914" i="3" a="1"/>
  <c r="AG3914" i="3" s="1"/>
  <c r="AD3914" i="3"/>
  <c r="AE3914" i="3" s="1"/>
  <c r="AF3914" i="3"/>
  <c r="AG3913" i="3" a="1"/>
  <c r="AG3913" i="3" s="1"/>
  <c r="AD3913" i="3"/>
  <c r="AE3913" i="3" s="1"/>
  <c r="AF3913" i="3"/>
  <c r="AG3912" i="3" a="1"/>
  <c r="AG3912" i="3" s="1"/>
  <c r="AD3912" i="3"/>
  <c r="AE3912" i="3" s="1"/>
  <c r="AF3912" i="3"/>
  <c r="AG3911" i="3" a="1"/>
  <c r="AG3911" i="3" s="1"/>
  <c r="AD3911" i="3"/>
  <c r="AE3911" i="3" s="1"/>
  <c r="AF3911" i="3"/>
  <c r="AG3910" i="3" a="1"/>
  <c r="AG3910" i="3" s="1"/>
  <c r="AD3910" i="3"/>
  <c r="AE3910" i="3" s="1"/>
  <c r="AF3910" i="3"/>
  <c r="AG3909" i="3" a="1"/>
  <c r="AG3909" i="3" s="1"/>
  <c r="AD3909" i="3"/>
  <c r="AE3909" i="3" s="1"/>
  <c r="AF3909" i="3"/>
  <c r="AG3908" i="3" a="1"/>
  <c r="AG3908" i="3" s="1"/>
  <c r="AD3908" i="3"/>
  <c r="AE3908" i="3" s="1"/>
  <c r="AF3908" i="3"/>
  <c r="AG3907" i="3" a="1"/>
  <c r="AG3907" i="3" s="1"/>
  <c r="AD3907" i="3"/>
  <c r="AE3907" i="3" s="1"/>
  <c r="AF3907" i="3"/>
  <c r="AG3906" i="3" a="1"/>
  <c r="AG3906" i="3" s="1"/>
  <c r="AD3906" i="3"/>
  <c r="AE3906" i="3" s="1"/>
  <c r="AF3906" i="3"/>
  <c r="AG3905" i="3" a="1"/>
  <c r="AG3905" i="3" s="1"/>
  <c r="AD3905" i="3"/>
  <c r="AE3905" i="3" s="1"/>
  <c r="AF3905" i="3"/>
  <c r="AG3904" i="3" a="1"/>
  <c r="AG3904" i="3" s="1"/>
  <c r="AD3904" i="3"/>
  <c r="AE3904" i="3" s="1"/>
  <c r="AF3904" i="3"/>
  <c r="AG3903" i="3" a="1"/>
  <c r="AG3903" i="3" s="1"/>
  <c r="AD3903" i="3"/>
  <c r="AE3903" i="3" s="1"/>
  <c r="AF3903" i="3"/>
  <c r="AG3902" i="3" a="1"/>
  <c r="AG3902" i="3" s="1"/>
  <c r="AD3902" i="3"/>
  <c r="AE3902" i="3" s="1"/>
  <c r="AF3902" i="3"/>
  <c r="AG3901" i="3" a="1"/>
  <c r="AG3901" i="3" s="1"/>
  <c r="AD3901" i="3"/>
  <c r="AE3901" i="3" s="1"/>
  <c r="AF3901" i="3"/>
  <c r="AG3900" i="3" a="1"/>
  <c r="AG3900" i="3" s="1"/>
  <c r="AD3900" i="3"/>
  <c r="AE3900" i="3" s="1"/>
  <c r="AF3900" i="3"/>
  <c r="AG3899" i="3" a="1"/>
  <c r="AG3899" i="3" s="1"/>
  <c r="AD3899" i="3"/>
  <c r="AE3899" i="3" s="1"/>
  <c r="AF3899" i="3"/>
  <c r="AG3898" i="3" a="1"/>
  <c r="AG3898" i="3" s="1"/>
  <c r="AD3898" i="3"/>
  <c r="AE3898" i="3" s="1"/>
  <c r="AF3898" i="3"/>
  <c r="AG3897" i="3" a="1"/>
  <c r="AG3897" i="3" s="1"/>
  <c r="AD3897" i="3"/>
  <c r="AE3897" i="3" s="1"/>
  <c r="AF3897" i="3"/>
  <c r="AG3896" i="3" a="1"/>
  <c r="AG3896" i="3" s="1"/>
  <c r="AD3896" i="3"/>
  <c r="AE3896" i="3" s="1"/>
  <c r="AF3896" i="3"/>
  <c r="AG3895" i="3" a="1"/>
  <c r="AG3895" i="3" s="1"/>
  <c r="AD3895" i="3"/>
  <c r="AE3895" i="3" s="1"/>
  <c r="AF3895" i="3"/>
  <c r="AG3894" i="3" a="1"/>
  <c r="AG3894" i="3" s="1"/>
  <c r="AD3894" i="3"/>
  <c r="AE3894" i="3" s="1"/>
  <c r="AF3894" i="3"/>
  <c r="AG3893" i="3" a="1"/>
  <c r="AG3893" i="3" s="1"/>
  <c r="AD3893" i="3"/>
  <c r="AE3893" i="3" s="1"/>
  <c r="AF3893" i="3"/>
  <c r="AG3892" i="3" a="1"/>
  <c r="AG3892" i="3" s="1"/>
  <c r="AD3892" i="3"/>
  <c r="AE3892" i="3" s="1"/>
  <c r="AF3892" i="3"/>
  <c r="AG3891" i="3" a="1"/>
  <c r="AG3891" i="3" s="1"/>
  <c r="AD3891" i="3"/>
  <c r="AE3891" i="3" s="1"/>
  <c r="AF3891" i="3"/>
  <c r="AG3890" i="3" a="1"/>
  <c r="AG3890" i="3" s="1"/>
  <c r="AD3890" i="3"/>
  <c r="AE3890" i="3" s="1"/>
  <c r="AF3890" i="3"/>
  <c r="AG3889" i="3" a="1"/>
  <c r="AG3889" i="3" s="1"/>
  <c r="AD3889" i="3"/>
  <c r="AE3889" i="3" s="1"/>
  <c r="AF3889" i="3"/>
  <c r="AG3888" i="3" a="1"/>
  <c r="AG3888" i="3" s="1"/>
  <c r="AD3888" i="3"/>
  <c r="AE3888" i="3" s="1"/>
  <c r="AF3888" i="3"/>
  <c r="AG3887" i="3" a="1"/>
  <c r="AG3887" i="3" s="1"/>
  <c r="AD3887" i="3"/>
  <c r="AE3887" i="3" s="1"/>
  <c r="AF3887" i="3"/>
  <c r="AG3886" i="3" a="1"/>
  <c r="AG3886" i="3" s="1"/>
  <c r="AD3886" i="3"/>
  <c r="AE3886" i="3" s="1"/>
  <c r="AF3886" i="3"/>
  <c r="AG3885" i="3" a="1"/>
  <c r="AG3885" i="3" s="1"/>
  <c r="AD3885" i="3"/>
  <c r="AE3885" i="3" s="1"/>
  <c r="AF3885" i="3"/>
  <c r="AG3884" i="3" a="1"/>
  <c r="AG3884" i="3" s="1"/>
  <c r="AD3884" i="3"/>
  <c r="AE3884" i="3" s="1"/>
  <c r="AF3884" i="3"/>
  <c r="AG3883" i="3" a="1"/>
  <c r="AG3883" i="3" s="1"/>
  <c r="AD3883" i="3"/>
  <c r="AE3883" i="3" s="1"/>
  <c r="AF3883" i="3"/>
  <c r="AG3882" i="3" a="1"/>
  <c r="AG3882" i="3" s="1"/>
  <c r="AD3882" i="3"/>
  <c r="AE3882" i="3" s="1"/>
  <c r="AF3882" i="3"/>
  <c r="AG3881" i="3" a="1"/>
  <c r="AG3881" i="3" s="1"/>
  <c r="AD3881" i="3"/>
  <c r="AE3881" i="3" s="1"/>
  <c r="AF3881" i="3"/>
  <c r="AG3880" i="3" a="1"/>
  <c r="AG3880" i="3" s="1"/>
  <c r="AD3880" i="3"/>
  <c r="AE3880" i="3" s="1"/>
  <c r="AF3880" i="3"/>
  <c r="AG3879" i="3" a="1"/>
  <c r="AG3879" i="3" s="1"/>
  <c r="AD3879" i="3"/>
  <c r="AE3879" i="3" s="1"/>
  <c r="AF3879" i="3"/>
  <c r="AG3878" i="3" a="1"/>
  <c r="AG3878" i="3" s="1"/>
  <c r="AD3878" i="3"/>
  <c r="AE3878" i="3" s="1"/>
  <c r="AF3878" i="3"/>
  <c r="AG3877" i="3" a="1"/>
  <c r="AG3877" i="3" s="1"/>
  <c r="AD3877" i="3"/>
  <c r="AE3877" i="3" s="1"/>
  <c r="AF3877" i="3"/>
  <c r="AG3876" i="3" a="1"/>
  <c r="AG3876" i="3" s="1"/>
  <c r="AD3876" i="3"/>
  <c r="AE3876" i="3" s="1"/>
  <c r="AF3876" i="3"/>
  <c r="AG3875" i="3" a="1"/>
  <c r="AG3875" i="3" s="1"/>
  <c r="AD3875" i="3"/>
  <c r="AE3875" i="3" s="1"/>
  <c r="AF3875" i="3"/>
  <c r="AG3874" i="3" a="1"/>
  <c r="AG3874" i="3" s="1"/>
  <c r="AD3874" i="3"/>
  <c r="AE3874" i="3" s="1"/>
  <c r="AF3874" i="3"/>
  <c r="AG3873" i="3" a="1"/>
  <c r="AG3873" i="3" s="1"/>
  <c r="AD3873" i="3"/>
  <c r="AE3873" i="3" s="1"/>
  <c r="AF3873" i="3"/>
  <c r="AG3872" i="3" a="1"/>
  <c r="AG3872" i="3" s="1"/>
  <c r="AD3872" i="3"/>
  <c r="AE3872" i="3" s="1"/>
  <c r="AF3872" i="3"/>
  <c r="AG3871" i="3" a="1"/>
  <c r="AG3871" i="3" s="1"/>
  <c r="AD3871" i="3"/>
  <c r="AE3871" i="3" s="1"/>
  <c r="AF3871" i="3"/>
  <c r="AG3870" i="3" a="1"/>
  <c r="AG3870" i="3" s="1"/>
  <c r="AD3870" i="3"/>
  <c r="AE3870" i="3" s="1"/>
  <c r="AF3870" i="3"/>
  <c r="AG3869" i="3" a="1"/>
  <c r="AG3869" i="3" s="1"/>
  <c r="AD3869" i="3"/>
  <c r="AE3869" i="3" s="1"/>
  <c r="AF3869" i="3"/>
  <c r="AG3868" i="3" a="1"/>
  <c r="AG3868" i="3" s="1"/>
  <c r="AD3868" i="3"/>
  <c r="AE3868" i="3" s="1"/>
  <c r="AF3868" i="3"/>
  <c r="AG3867" i="3" a="1"/>
  <c r="AG3867" i="3" s="1"/>
  <c r="AD3867" i="3"/>
  <c r="AE3867" i="3" s="1"/>
  <c r="AF3867" i="3"/>
  <c r="AG3866" i="3" a="1"/>
  <c r="AG3866" i="3" s="1"/>
  <c r="AD3866" i="3"/>
  <c r="AE3866" i="3" s="1"/>
  <c r="AF3866" i="3"/>
  <c r="AG3865" i="3" a="1"/>
  <c r="AG3865" i="3" s="1"/>
  <c r="AD3865" i="3"/>
  <c r="AE3865" i="3" s="1"/>
  <c r="AF3865" i="3"/>
  <c r="AG3864" i="3" a="1"/>
  <c r="AG3864" i="3" s="1"/>
  <c r="AD3864" i="3"/>
  <c r="AE3864" i="3" s="1"/>
  <c r="AF3864" i="3"/>
  <c r="AG3863" i="3" a="1"/>
  <c r="AG3863" i="3" s="1"/>
  <c r="AD3863" i="3"/>
  <c r="AE3863" i="3" s="1"/>
  <c r="AF3863" i="3"/>
  <c r="AG3862" i="3" a="1"/>
  <c r="AG3862" i="3" s="1"/>
  <c r="AD3862" i="3"/>
  <c r="AE3862" i="3" s="1"/>
  <c r="AF3862" i="3"/>
  <c r="AG3861" i="3" a="1"/>
  <c r="AG3861" i="3" s="1"/>
  <c r="AD3861" i="3"/>
  <c r="AE3861" i="3" s="1"/>
  <c r="AF3861" i="3"/>
  <c r="AG3860" i="3" a="1"/>
  <c r="AG3860" i="3" s="1"/>
  <c r="AD3860" i="3"/>
  <c r="AE3860" i="3" s="1"/>
  <c r="AF3860" i="3"/>
  <c r="AG3859" i="3" a="1"/>
  <c r="AG3859" i="3" s="1"/>
  <c r="AD3859" i="3"/>
  <c r="AE3859" i="3" s="1"/>
  <c r="AF3859" i="3"/>
  <c r="AG3858" i="3" a="1"/>
  <c r="AG3858" i="3" s="1"/>
  <c r="AD3858" i="3"/>
  <c r="AE3858" i="3" s="1"/>
  <c r="AF3858" i="3"/>
  <c r="AG3857" i="3" a="1"/>
  <c r="AG3857" i="3" s="1"/>
  <c r="AD3857" i="3"/>
  <c r="AE3857" i="3" s="1"/>
  <c r="AF3857" i="3"/>
  <c r="AG3856" i="3" a="1"/>
  <c r="AG3856" i="3" s="1"/>
  <c r="AD3856" i="3"/>
  <c r="AE3856" i="3" s="1"/>
  <c r="AF3856" i="3"/>
  <c r="AG3855" i="3" a="1"/>
  <c r="AG3855" i="3" s="1"/>
  <c r="AD3855" i="3"/>
  <c r="AE3855" i="3" s="1"/>
  <c r="AF3855" i="3"/>
  <c r="AG3854" i="3" a="1"/>
  <c r="AG3854" i="3" s="1"/>
  <c r="AD3854" i="3"/>
  <c r="AE3854" i="3" s="1"/>
  <c r="AF3854" i="3"/>
  <c r="AG3853" i="3" a="1"/>
  <c r="AG3853" i="3" s="1"/>
  <c r="AD3853" i="3"/>
  <c r="AE3853" i="3" s="1"/>
  <c r="AF3853" i="3"/>
  <c r="AG3852" i="3" a="1"/>
  <c r="AG3852" i="3" s="1"/>
  <c r="AD3852" i="3"/>
  <c r="AE3852" i="3" s="1"/>
  <c r="AF3852" i="3"/>
  <c r="AG3851" i="3" a="1"/>
  <c r="AG3851" i="3" s="1"/>
  <c r="AD3851" i="3"/>
  <c r="AE3851" i="3" s="1"/>
  <c r="AF3851" i="3"/>
  <c r="AG3850" i="3" a="1"/>
  <c r="AG3850" i="3" s="1"/>
  <c r="AD3850" i="3"/>
  <c r="AE3850" i="3" s="1"/>
  <c r="AF3850" i="3"/>
  <c r="AG3849" i="3" a="1"/>
  <c r="AG3849" i="3" s="1"/>
  <c r="AD3849" i="3"/>
  <c r="AE3849" i="3" s="1"/>
  <c r="AF3849" i="3"/>
  <c r="AG3848" i="3" a="1"/>
  <c r="AG3848" i="3" s="1"/>
  <c r="AD3848" i="3"/>
  <c r="AE3848" i="3" s="1"/>
  <c r="AF3848" i="3"/>
  <c r="AG3847" i="3" a="1"/>
  <c r="AG3847" i="3" s="1"/>
  <c r="AD3847" i="3"/>
  <c r="AE3847" i="3" s="1"/>
  <c r="AF3847" i="3"/>
  <c r="AG3846" i="3" a="1"/>
  <c r="AG3846" i="3" s="1"/>
  <c r="AD3846" i="3"/>
  <c r="AE3846" i="3" s="1"/>
  <c r="AF3846" i="3"/>
  <c r="AG3845" i="3" a="1"/>
  <c r="AG3845" i="3" s="1"/>
  <c r="AD3845" i="3"/>
  <c r="AE3845" i="3" s="1"/>
  <c r="AF3845" i="3"/>
  <c r="AG3844" i="3" a="1"/>
  <c r="AG3844" i="3" s="1"/>
  <c r="AD3844" i="3"/>
  <c r="AE3844" i="3" s="1"/>
  <c r="AF3844" i="3"/>
  <c r="AG3843" i="3" a="1"/>
  <c r="AG3843" i="3" s="1"/>
  <c r="AD3843" i="3"/>
  <c r="AE3843" i="3" s="1"/>
  <c r="AF3843" i="3"/>
  <c r="AG3842" i="3" a="1"/>
  <c r="AG3842" i="3" s="1"/>
  <c r="AD3842" i="3"/>
  <c r="AE3842" i="3" s="1"/>
  <c r="AF3842" i="3"/>
  <c r="AG3841" i="3" a="1"/>
  <c r="AG3841" i="3" s="1"/>
  <c r="AD3841" i="3"/>
  <c r="AE3841" i="3" s="1"/>
  <c r="AF3841" i="3"/>
  <c r="AG3840" i="3" a="1"/>
  <c r="AG3840" i="3" s="1"/>
  <c r="AD3840" i="3"/>
  <c r="AE3840" i="3" s="1"/>
  <c r="AF3840" i="3"/>
  <c r="AG3839" i="3" a="1"/>
  <c r="AG3839" i="3" s="1"/>
  <c r="AD3839" i="3"/>
  <c r="AE3839" i="3" s="1"/>
  <c r="AF3839" i="3"/>
  <c r="AG3838" i="3" a="1"/>
  <c r="AG3838" i="3" s="1"/>
  <c r="AD3838" i="3"/>
  <c r="AE3838" i="3" s="1"/>
  <c r="AF3838" i="3"/>
  <c r="AG3837" i="3" a="1"/>
  <c r="AG3837" i="3" s="1"/>
  <c r="AD3837" i="3"/>
  <c r="AE3837" i="3" s="1"/>
  <c r="AF3837" i="3"/>
  <c r="AG3836" i="3" a="1"/>
  <c r="AG3836" i="3" s="1"/>
  <c r="AD3836" i="3"/>
  <c r="AE3836" i="3" s="1"/>
  <c r="AF3836" i="3"/>
  <c r="AG3835" i="3" a="1"/>
  <c r="AG3835" i="3" s="1"/>
  <c r="AD3835" i="3"/>
  <c r="AE3835" i="3" s="1"/>
  <c r="AF3835" i="3"/>
  <c r="AG3834" i="3" a="1"/>
  <c r="AG3834" i="3" s="1"/>
  <c r="AD3834" i="3"/>
  <c r="AE3834" i="3" s="1"/>
  <c r="AF3834" i="3"/>
  <c r="AG3833" i="3" a="1"/>
  <c r="AG3833" i="3" s="1"/>
  <c r="AD3833" i="3"/>
  <c r="AE3833" i="3" s="1"/>
  <c r="AF3833" i="3"/>
  <c r="AG3832" i="3" a="1"/>
  <c r="AG3832" i="3" s="1"/>
  <c r="AD3832" i="3"/>
  <c r="AE3832" i="3" s="1"/>
  <c r="AF3832" i="3"/>
  <c r="AG3831" i="3" a="1"/>
  <c r="AG3831" i="3" s="1"/>
  <c r="AD3831" i="3"/>
  <c r="AE3831" i="3" s="1"/>
  <c r="AF3831" i="3"/>
  <c r="AG3830" i="3" a="1"/>
  <c r="AG3830" i="3" s="1"/>
  <c r="AD3830" i="3"/>
  <c r="AE3830" i="3" s="1"/>
  <c r="AF3830" i="3"/>
  <c r="AG3829" i="3" a="1"/>
  <c r="AG3829" i="3" s="1"/>
  <c r="AD3829" i="3"/>
  <c r="AE3829" i="3" s="1"/>
  <c r="AF3829" i="3"/>
  <c r="AG3828" i="3" a="1"/>
  <c r="AG3828" i="3" s="1"/>
  <c r="AD3828" i="3"/>
  <c r="AE3828" i="3" s="1"/>
  <c r="AF3828" i="3"/>
  <c r="AG3827" i="3" a="1"/>
  <c r="AG3827" i="3" s="1"/>
  <c r="AD3827" i="3"/>
  <c r="AE3827" i="3" s="1"/>
  <c r="AF3827" i="3"/>
  <c r="AG3826" i="3" a="1"/>
  <c r="AG3826" i="3" s="1"/>
  <c r="AD3826" i="3"/>
  <c r="AE3826" i="3" s="1"/>
  <c r="AF3826" i="3"/>
  <c r="AG3825" i="3" a="1"/>
  <c r="AG3825" i="3" s="1"/>
  <c r="AD3825" i="3"/>
  <c r="AE3825" i="3" s="1"/>
  <c r="AF3825" i="3"/>
  <c r="AG3824" i="3" a="1"/>
  <c r="AG3824" i="3" s="1"/>
  <c r="AD3824" i="3"/>
  <c r="AE3824" i="3" s="1"/>
  <c r="AF3824" i="3"/>
  <c r="AG3823" i="3" a="1"/>
  <c r="AG3823" i="3" s="1"/>
  <c r="AD3823" i="3"/>
  <c r="AE3823" i="3" s="1"/>
  <c r="AF3823" i="3"/>
  <c r="AG3822" i="3" a="1"/>
  <c r="AG3822" i="3" s="1"/>
  <c r="AD3822" i="3"/>
  <c r="AE3822" i="3" s="1"/>
  <c r="AF3822" i="3"/>
  <c r="AG3821" i="3" a="1"/>
  <c r="AG3821" i="3" s="1"/>
  <c r="AD3821" i="3"/>
  <c r="AE3821" i="3" s="1"/>
  <c r="AF3821" i="3"/>
  <c r="AG3820" i="3" a="1"/>
  <c r="AG3820" i="3" s="1"/>
  <c r="AD3820" i="3"/>
  <c r="AE3820" i="3" s="1"/>
  <c r="AF3820" i="3"/>
  <c r="AG3819" i="3" a="1"/>
  <c r="AG3819" i="3" s="1"/>
  <c r="AD3819" i="3"/>
  <c r="AE3819" i="3" s="1"/>
  <c r="AF3819" i="3"/>
  <c r="AG3818" i="3" a="1"/>
  <c r="AG3818" i="3" s="1"/>
  <c r="AD3818" i="3"/>
  <c r="AE3818" i="3" s="1"/>
  <c r="AF3818" i="3"/>
  <c r="AG3817" i="3" a="1"/>
  <c r="AG3817" i="3" s="1"/>
  <c r="AD3817" i="3"/>
  <c r="AE3817" i="3" s="1"/>
  <c r="AF3817" i="3"/>
  <c r="AG3816" i="3" a="1"/>
  <c r="AG3816" i="3" s="1"/>
  <c r="AD3816" i="3"/>
  <c r="AE3816" i="3" s="1"/>
  <c r="AF3816" i="3"/>
  <c r="AG3815" i="3" a="1"/>
  <c r="AG3815" i="3" s="1"/>
  <c r="AD3815" i="3"/>
  <c r="AE3815" i="3" s="1"/>
  <c r="AF3815" i="3"/>
  <c r="AG3814" i="3" a="1"/>
  <c r="AG3814" i="3" s="1"/>
  <c r="AD3814" i="3"/>
  <c r="AE3814" i="3" s="1"/>
  <c r="AF3814" i="3"/>
  <c r="AG3813" i="3" a="1"/>
  <c r="AG3813" i="3" s="1"/>
  <c r="AD3813" i="3"/>
  <c r="AE3813" i="3" s="1"/>
  <c r="AF3813" i="3"/>
  <c r="AG3812" i="3" a="1"/>
  <c r="AG3812" i="3" s="1"/>
  <c r="AD3812" i="3"/>
  <c r="AE3812" i="3" s="1"/>
  <c r="AF3812" i="3"/>
  <c r="AG3811" i="3" a="1"/>
  <c r="AG3811" i="3" s="1"/>
  <c r="AD3811" i="3"/>
  <c r="AE3811" i="3" s="1"/>
  <c r="AF3811" i="3"/>
  <c r="AG3810" i="3" a="1"/>
  <c r="AG3810" i="3" s="1"/>
  <c r="AD3810" i="3"/>
  <c r="AE3810" i="3" s="1"/>
  <c r="AF3810" i="3"/>
  <c r="AG3809" i="3" a="1"/>
  <c r="AG3809" i="3" s="1"/>
  <c r="AD3809" i="3"/>
  <c r="AE3809" i="3" s="1"/>
  <c r="AF3809" i="3"/>
  <c r="AG3808" i="3" a="1"/>
  <c r="AG3808" i="3" s="1"/>
  <c r="AD3808" i="3"/>
  <c r="AE3808" i="3" s="1"/>
  <c r="AF3808" i="3"/>
  <c r="AG3807" i="3" a="1"/>
  <c r="AG3807" i="3" s="1"/>
  <c r="AD3807" i="3"/>
  <c r="AE3807" i="3" s="1"/>
  <c r="AF3807" i="3"/>
  <c r="AG3806" i="3" a="1"/>
  <c r="AG3806" i="3" s="1"/>
  <c r="AD3806" i="3"/>
  <c r="AE3806" i="3" s="1"/>
  <c r="AF3806" i="3"/>
  <c r="AG3805" i="3" a="1"/>
  <c r="AG3805" i="3" s="1"/>
  <c r="AD3805" i="3"/>
  <c r="AE3805" i="3" s="1"/>
  <c r="AF3805" i="3"/>
  <c r="AG3804" i="3" a="1"/>
  <c r="AG3804" i="3" s="1"/>
  <c r="AD3804" i="3"/>
  <c r="AE3804" i="3" s="1"/>
  <c r="AF3804" i="3"/>
  <c r="AG3803" i="3" a="1"/>
  <c r="AG3803" i="3" s="1"/>
  <c r="AD3803" i="3"/>
  <c r="AE3803" i="3" s="1"/>
  <c r="AF3803" i="3"/>
  <c r="AG3802" i="3" a="1"/>
  <c r="AG3802" i="3" s="1"/>
  <c r="AD3802" i="3"/>
  <c r="AE3802" i="3" s="1"/>
  <c r="AF3802" i="3"/>
  <c r="AG3801" i="3" a="1"/>
  <c r="AG3801" i="3" s="1"/>
  <c r="AD3801" i="3"/>
  <c r="AE3801" i="3" s="1"/>
  <c r="AF3801" i="3"/>
  <c r="AG3800" i="3" a="1"/>
  <c r="AG3800" i="3" s="1"/>
  <c r="AD3800" i="3"/>
  <c r="AE3800" i="3" s="1"/>
  <c r="AF3800" i="3"/>
  <c r="AG3799" i="3" a="1"/>
  <c r="AG3799" i="3" s="1"/>
  <c r="AD3799" i="3"/>
  <c r="AE3799" i="3" s="1"/>
  <c r="AF3799" i="3"/>
  <c r="AG3798" i="3" a="1"/>
  <c r="AG3798" i="3" s="1"/>
  <c r="AD3798" i="3"/>
  <c r="AE3798" i="3" s="1"/>
  <c r="AF3798" i="3"/>
  <c r="AG3797" i="3" a="1"/>
  <c r="AG3797" i="3" s="1"/>
  <c r="AD3797" i="3"/>
  <c r="AE3797" i="3" s="1"/>
  <c r="AF3797" i="3"/>
  <c r="AG3796" i="3" a="1"/>
  <c r="AG3796" i="3" s="1"/>
  <c r="AD3796" i="3"/>
  <c r="AE3796" i="3" s="1"/>
  <c r="AF3796" i="3"/>
  <c r="AG3795" i="3" a="1"/>
  <c r="AG3795" i="3" s="1"/>
  <c r="AD3795" i="3"/>
  <c r="AE3795" i="3" s="1"/>
  <c r="AF3795" i="3"/>
  <c r="AG3794" i="3" a="1"/>
  <c r="AG3794" i="3" s="1"/>
  <c r="AD3794" i="3"/>
  <c r="AE3794" i="3" s="1"/>
  <c r="AF3794" i="3"/>
  <c r="AG3793" i="3" a="1"/>
  <c r="AG3793" i="3" s="1"/>
  <c r="AD3793" i="3"/>
  <c r="AE3793" i="3" s="1"/>
  <c r="AF3793" i="3"/>
  <c r="AG3792" i="3" a="1"/>
  <c r="AG3792" i="3" s="1"/>
  <c r="AD3792" i="3"/>
  <c r="AE3792" i="3" s="1"/>
  <c r="AF3792" i="3"/>
  <c r="AG3791" i="3" a="1"/>
  <c r="AG3791" i="3" s="1"/>
  <c r="AD3791" i="3"/>
  <c r="AE3791" i="3" s="1"/>
  <c r="AF3791" i="3"/>
  <c r="AG3790" i="3" a="1"/>
  <c r="AG3790" i="3" s="1"/>
  <c r="AD3790" i="3"/>
  <c r="AE3790" i="3" s="1"/>
  <c r="AF3790" i="3"/>
  <c r="AG3789" i="3" a="1"/>
  <c r="AG3789" i="3" s="1"/>
  <c r="AD3789" i="3"/>
  <c r="AE3789" i="3" s="1"/>
  <c r="AF3789" i="3"/>
  <c r="AG3788" i="3" a="1"/>
  <c r="AG3788" i="3" s="1"/>
  <c r="AD3788" i="3"/>
  <c r="AE3788" i="3" s="1"/>
  <c r="AF3788" i="3"/>
  <c r="AG3787" i="3" a="1"/>
  <c r="AG3787" i="3" s="1"/>
  <c r="AD3787" i="3"/>
  <c r="AE3787" i="3" s="1"/>
  <c r="AF3787" i="3"/>
  <c r="AG3786" i="3" a="1"/>
  <c r="AG3786" i="3" s="1"/>
  <c r="AD3786" i="3"/>
  <c r="AE3786" i="3" s="1"/>
  <c r="AF3786" i="3"/>
  <c r="AG3785" i="3" a="1"/>
  <c r="AG3785" i="3" s="1"/>
  <c r="AD3785" i="3"/>
  <c r="AE3785" i="3" s="1"/>
  <c r="AF3785" i="3"/>
  <c r="AG3784" i="3" a="1"/>
  <c r="AG3784" i="3" s="1"/>
  <c r="AD3784" i="3"/>
  <c r="AE3784" i="3" s="1"/>
  <c r="AF3784" i="3"/>
  <c r="AG3783" i="3" a="1"/>
  <c r="AG3783" i="3" s="1"/>
  <c r="AD3783" i="3"/>
  <c r="AE3783" i="3" s="1"/>
  <c r="AF3783" i="3"/>
  <c r="AG3782" i="3" a="1"/>
  <c r="AG3782" i="3" s="1"/>
  <c r="AD3782" i="3"/>
  <c r="AE3782" i="3" s="1"/>
  <c r="AF3782" i="3"/>
  <c r="AG3781" i="3" a="1"/>
  <c r="AG3781" i="3" s="1"/>
  <c r="AD3781" i="3"/>
  <c r="AE3781" i="3" s="1"/>
  <c r="AF3781" i="3"/>
  <c r="AG3780" i="3" a="1"/>
  <c r="AG3780" i="3" s="1"/>
  <c r="AD3780" i="3"/>
  <c r="AE3780" i="3" s="1"/>
  <c r="AF3780" i="3"/>
  <c r="AG3779" i="3" a="1"/>
  <c r="AG3779" i="3" s="1"/>
  <c r="AD3779" i="3"/>
  <c r="AE3779" i="3" s="1"/>
  <c r="AF3779" i="3"/>
  <c r="AG3778" i="3" a="1"/>
  <c r="AG3778" i="3" s="1"/>
  <c r="AD3778" i="3"/>
  <c r="AE3778" i="3" s="1"/>
  <c r="AF3778" i="3"/>
  <c r="AG3777" i="3" a="1"/>
  <c r="AG3777" i="3" s="1"/>
  <c r="AD3777" i="3"/>
  <c r="AE3777" i="3" s="1"/>
  <c r="AF3777" i="3"/>
  <c r="AG3776" i="3" a="1"/>
  <c r="AG3776" i="3" s="1"/>
  <c r="AD3776" i="3"/>
  <c r="AE3776" i="3" s="1"/>
  <c r="AF3776" i="3"/>
  <c r="AG3775" i="3" a="1"/>
  <c r="AG3775" i="3" s="1"/>
  <c r="AD3775" i="3"/>
  <c r="AE3775" i="3" s="1"/>
  <c r="AF3775" i="3"/>
  <c r="AG3774" i="3" a="1"/>
  <c r="AG3774" i="3" s="1"/>
  <c r="AD3774" i="3"/>
  <c r="AE3774" i="3" s="1"/>
  <c r="AF3774" i="3"/>
  <c r="AG3773" i="3" a="1"/>
  <c r="AG3773" i="3" s="1"/>
  <c r="AD3773" i="3"/>
  <c r="AE3773" i="3" s="1"/>
  <c r="AF3773" i="3"/>
  <c r="AG3772" i="3" a="1"/>
  <c r="AG3772" i="3" s="1"/>
  <c r="AD3772" i="3"/>
  <c r="AE3772" i="3" s="1"/>
  <c r="AF3772" i="3"/>
  <c r="AG3771" i="3" a="1"/>
  <c r="AG3771" i="3" s="1"/>
  <c r="AD3771" i="3"/>
  <c r="AE3771" i="3" s="1"/>
  <c r="AF3771" i="3"/>
  <c r="AG3770" i="3" a="1"/>
  <c r="AG3770" i="3" s="1"/>
  <c r="AD3770" i="3"/>
  <c r="AE3770" i="3" s="1"/>
  <c r="AF3770" i="3"/>
  <c r="AG3769" i="3" a="1"/>
  <c r="AG3769" i="3" s="1"/>
  <c r="AD3769" i="3"/>
  <c r="AE3769" i="3" s="1"/>
  <c r="AF3769" i="3"/>
  <c r="AG3768" i="3" a="1"/>
  <c r="AG3768" i="3" s="1"/>
  <c r="AD3768" i="3"/>
  <c r="AE3768" i="3" s="1"/>
  <c r="AF3768" i="3"/>
  <c r="AG3767" i="3" a="1"/>
  <c r="AG3767" i="3" s="1"/>
  <c r="AD3767" i="3"/>
  <c r="AE3767" i="3" s="1"/>
  <c r="AF3767" i="3"/>
  <c r="AG3766" i="3" a="1"/>
  <c r="AG3766" i="3" s="1"/>
  <c r="AD3766" i="3"/>
  <c r="AE3766" i="3" s="1"/>
  <c r="AF3766" i="3"/>
  <c r="AG3765" i="3" a="1"/>
  <c r="AG3765" i="3" s="1"/>
  <c r="AD3765" i="3"/>
  <c r="AE3765" i="3" s="1"/>
  <c r="AF3765" i="3"/>
  <c r="AG3764" i="3" a="1"/>
  <c r="AG3764" i="3" s="1"/>
  <c r="AD3764" i="3"/>
  <c r="AE3764" i="3" s="1"/>
  <c r="AF3764" i="3"/>
  <c r="AG3763" i="3" a="1"/>
  <c r="AG3763" i="3" s="1"/>
  <c r="AD3763" i="3"/>
  <c r="AE3763" i="3" s="1"/>
  <c r="AF3763" i="3"/>
  <c r="AG3762" i="3" a="1"/>
  <c r="AG3762" i="3" s="1"/>
  <c r="AD3762" i="3"/>
  <c r="AE3762" i="3" s="1"/>
  <c r="AF3762" i="3"/>
  <c r="AG3761" i="3" a="1"/>
  <c r="AG3761" i="3" s="1"/>
  <c r="AD3761" i="3"/>
  <c r="AE3761" i="3" s="1"/>
  <c r="AF3761" i="3"/>
  <c r="AG3760" i="3" a="1"/>
  <c r="AG3760" i="3" s="1"/>
  <c r="AD3760" i="3"/>
  <c r="AE3760" i="3" s="1"/>
  <c r="AF3760" i="3"/>
  <c r="AG3759" i="3" a="1"/>
  <c r="AG3759" i="3" s="1"/>
  <c r="AD3759" i="3"/>
  <c r="AE3759" i="3" s="1"/>
  <c r="AF3759" i="3"/>
  <c r="AG3758" i="3" a="1"/>
  <c r="AG3758" i="3" s="1"/>
  <c r="AD3758" i="3"/>
  <c r="AE3758" i="3" s="1"/>
  <c r="AF3758" i="3"/>
  <c r="AG3757" i="3" a="1"/>
  <c r="AG3757" i="3" s="1"/>
  <c r="AD3757" i="3"/>
  <c r="AE3757" i="3" s="1"/>
  <c r="AF3757" i="3"/>
  <c r="AG3756" i="3" a="1"/>
  <c r="AG3756" i="3" s="1"/>
  <c r="AD3756" i="3"/>
  <c r="AE3756" i="3" s="1"/>
  <c r="AF3756" i="3"/>
  <c r="AG3755" i="3" a="1"/>
  <c r="AG3755" i="3" s="1"/>
  <c r="AD3755" i="3"/>
  <c r="AE3755" i="3" s="1"/>
  <c r="AF3755" i="3"/>
  <c r="AG3754" i="3" a="1"/>
  <c r="AG3754" i="3" s="1"/>
  <c r="AD3754" i="3"/>
  <c r="AE3754" i="3" s="1"/>
  <c r="AF3754" i="3"/>
  <c r="AG3753" i="3" a="1"/>
  <c r="AG3753" i="3" s="1"/>
  <c r="AD3753" i="3"/>
  <c r="AE3753" i="3" s="1"/>
  <c r="AF3753" i="3"/>
  <c r="AG3752" i="3" a="1"/>
  <c r="AG3752" i="3" s="1"/>
  <c r="AD3752" i="3"/>
  <c r="AE3752" i="3" s="1"/>
  <c r="AF3752" i="3"/>
  <c r="AG3751" i="3" a="1"/>
  <c r="AG3751" i="3" s="1"/>
  <c r="AD3751" i="3"/>
  <c r="AE3751" i="3" s="1"/>
  <c r="AF3751" i="3"/>
  <c r="AG3750" i="3" a="1"/>
  <c r="AG3750" i="3" s="1"/>
  <c r="AD3750" i="3"/>
  <c r="AE3750" i="3" s="1"/>
  <c r="AF3750" i="3"/>
  <c r="AG3749" i="3" a="1"/>
  <c r="AG3749" i="3" s="1"/>
  <c r="AD3749" i="3"/>
  <c r="AE3749" i="3" s="1"/>
  <c r="AF3749" i="3"/>
  <c r="AG3748" i="3" a="1"/>
  <c r="AG3748" i="3" s="1"/>
  <c r="AD3748" i="3"/>
  <c r="AE3748" i="3" s="1"/>
  <c r="AF3748" i="3"/>
  <c r="AG3747" i="3" a="1"/>
  <c r="AG3747" i="3" s="1"/>
  <c r="AD3747" i="3"/>
  <c r="AE3747" i="3" s="1"/>
  <c r="AF3747" i="3"/>
  <c r="AG3746" i="3" a="1"/>
  <c r="AG3746" i="3" s="1"/>
  <c r="AD3746" i="3"/>
  <c r="AE3746" i="3" s="1"/>
  <c r="AF3746" i="3"/>
  <c r="AG3745" i="3" a="1"/>
  <c r="AG3745" i="3" s="1"/>
  <c r="AD3745" i="3"/>
  <c r="AE3745" i="3" s="1"/>
  <c r="AF3745" i="3"/>
  <c r="AG3744" i="3" a="1"/>
  <c r="AG3744" i="3" s="1"/>
  <c r="AD3744" i="3"/>
  <c r="AE3744" i="3" s="1"/>
  <c r="AF3744" i="3"/>
  <c r="AG3743" i="3" a="1"/>
  <c r="AG3743" i="3" s="1"/>
  <c r="AD3743" i="3"/>
  <c r="AE3743" i="3" s="1"/>
  <c r="AF3743" i="3"/>
  <c r="AG3742" i="3" a="1"/>
  <c r="AG3742" i="3" s="1"/>
  <c r="AD3742" i="3"/>
  <c r="AE3742" i="3" s="1"/>
  <c r="AF3742" i="3"/>
  <c r="AG3741" i="3" a="1"/>
  <c r="AG3741" i="3" s="1"/>
  <c r="AD3741" i="3"/>
  <c r="AE3741" i="3" s="1"/>
  <c r="AF3741" i="3"/>
  <c r="AG3740" i="3" a="1"/>
  <c r="AG3740" i="3" s="1"/>
  <c r="AD3740" i="3"/>
  <c r="AE3740" i="3" s="1"/>
  <c r="AF3740" i="3"/>
  <c r="AG3739" i="3" a="1"/>
  <c r="AG3739" i="3" s="1"/>
  <c r="AD3739" i="3"/>
  <c r="AE3739" i="3" s="1"/>
  <c r="AF3739" i="3"/>
  <c r="AG3738" i="3" a="1"/>
  <c r="AG3738" i="3" s="1"/>
  <c r="AD3738" i="3"/>
  <c r="AE3738" i="3" s="1"/>
  <c r="AF3738" i="3"/>
  <c r="AG3737" i="3" a="1"/>
  <c r="AG3737" i="3" s="1"/>
  <c r="AD3737" i="3"/>
  <c r="AE3737" i="3" s="1"/>
  <c r="AF3737" i="3"/>
  <c r="AG3736" i="3" a="1"/>
  <c r="AG3736" i="3" s="1"/>
  <c r="AD3736" i="3"/>
  <c r="AE3736" i="3" s="1"/>
  <c r="AF3736" i="3"/>
  <c r="AG3735" i="3" a="1"/>
  <c r="AG3735" i="3" s="1"/>
  <c r="AD3735" i="3"/>
  <c r="AE3735" i="3" s="1"/>
  <c r="AF3735" i="3"/>
  <c r="AG3734" i="3" a="1"/>
  <c r="AG3734" i="3" s="1"/>
  <c r="AD3734" i="3"/>
  <c r="AE3734" i="3" s="1"/>
  <c r="AF3734" i="3"/>
  <c r="AG3733" i="3" a="1"/>
  <c r="AG3733" i="3" s="1"/>
  <c r="AD3733" i="3"/>
  <c r="AE3733" i="3" s="1"/>
  <c r="AF3733" i="3"/>
  <c r="AG3732" i="3" a="1"/>
  <c r="AG3732" i="3" s="1"/>
  <c r="AD3732" i="3"/>
  <c r="AE3732" i="3" s="1"/>
  <c r="AF3732" i="3"/>
  <c r="AG3731" i="3" a="1"/>
  <c r="AG3731" i="3" s="1"/>
  <c r="AD3731" i="3"/>
  <c r="AE3731" i="3" s="1"/>
  <c r="AF3731" i="3"/>
  <c r="AG3730" i="3" a="1"/>
  <c r="AG3730" i="3" s="1"/>
  <c r="AD3730" i="3"/>
  <c r="AE3730" i="3" s="1"/>
  <c r="AF3730" i="3"/>
  <c r="AG3729" i="3" a="1"/>
  <c r="AG3729" i="3" s="1"/>
  <c r="AD3729" i="3"/>
  <c r="AE3729" i="3" s="1"/>
  <c r="AF3729" i="3"/>
  <c r="AG3728" i="3" a="1"/>
  <c r="AG3728" i="3" s="1"/>
  <c r="AD3728" i="3"/>
  <c r="AE3728" i="3" s="1"/>
  <c r="AF3728" i="3"/>
  <c r="AG3727" i="3" a="1"/>
  <c r="AG3727" i="3" s="1"/>
  <c r="AD3727" i="3"/>
  <c r="AE3727" i="3" s="1"/>
  <c r="AF3727" i="3"/>
  <c r="AG3726" i="3" a="1"/>
  <c r="AG3726" i="3" s="1"/>
  <c r="AD3726" i="3"/>
  <c r="AE3726" i="3" s="1"/>
  <c r="AF3726" i="3"/>
  <c r="AG3725" i="3" a="1"/>
  <c r="AG3725" i="3" s="1"/>
  <c r="AD3725" i="3"/>
  <c r="AE3725" i="3" s="1"/>
  <c r="AF3725" i="3"/>
  <c r="AG3724" i="3" a="1"/>
  <c r="AG3724" i="3" s="1"/>
  <c r="AD3724" i="3"/>
  <c r="AE3724" i="3" s="1"/>
  <c r="AF3724" i="3"/>
  <c r="AG3723" i="3" a="1"/>
  <c r="AG3723" i="3" s="1"/>
  <c r="AD3723" i="3"/>
  <c r="AE3723" i="3" s="1"/>
  <c r="AF3723" i="3"/>
  <c r="AG3722" i="3" a="1"/>
  <c r="AG3722" i="3" s="1"/>
  <c r="AD3722" i="3"/>
  <c r="AE3722" i="3" s="1"/>
  <c r="AF3722" i="3"/>
  <c r="AG3721" i="3" a="1"/>
  <c r="AG3721" i="3" s="1"/>
  <c r="AD3721" i="3"/>
  <c r="AE3721" i="3" s="1"/>
  <c r="AF3721" i="3"/>
  <c r="AG3720" i="3" a="1"/>
  <c r="AG3720" i="3" s="1"/>
  <c r="AD3720" i="3"/>
  <c r="AE3720" i="3" s="1"/>
  <c r="AF3720" i="3"/>
  <c r="AG3719" i="3" a="1"/>
  <c r="AG3719" i="3" s="1"/>
  <c r="AD3719" i="3"/>
  <c r="AE3719" i="3" s="1"/>
  <c r="AF3719" i="3"/>
  <c r="AG3718" i="3" a="1"/>
  <c r="AG3718" i="3" s="1"/>
  <c r="AD3718" i="3"/>
  <c r="AE3718" i="3" s="1"/>
  <c r="AF3718" i="3"/>
  <c r="AG3717" i="3" a="1"/>
  <c r="AG3717" i="3" s="1"/>
  <c r="AD3717" i="3"/>
  <c r="AE3717" i="3" s="1"/>
  <c r="AF3717" i="3"/>
  <c r="AG3716" i="3" a="1"/>
  <c r="AG3716" i="3" s="1"/>
  <c r="AD3716" i="3"/>
  <c r="AE3716" i="3" s="1"/>
  <c r="AF3716" i="3"/>
  <c r="AG3715" i="3" a="1"/>
  <c r="AG3715" i="3" s="1"/>
  <c r="AD3715" i="3"/>
  <c r="AE3715" i="3" s="1"/>
  <c r="AF3715" i="3"/>
  <c r="AG3714" i="3" a="1"/>
  <c r="AG3714" i="3" s="1"/>
  <c r="AD3714" i="3"/>
  <c r="AE3714" i="3" s="1"/>
  <c r="AF3714" i="3"/>
  <c r="AG3713" i="3" a="1"/>
  <c r="AG3713" i="3" s="1"/>
  <c r="AD3713" i="3"/>
  <c r="AE3713" i="3" s="1"/>
  <c r="AF3713" i="3"/>
  <c r="AG3712" i="3" a="1"/>
  <c r="AG3712" i="3" s="1"/>
  <c r="AD3712" i="3"/>
  <c r="AE3712" i="3" s="1"/>
  <c r="AF3712" i="3"/>
  <c r="AG3711" i="3" a="1"/>
  <c r="AG3711" i="3" s="1"/>
  <c r="AD3711" i="3"/>
  <c r="AE3711" i="3" s="1"/>
  <c r="AF3711" i="3"/>
  <c r="AG3710" i="3" a="1"/>
  <c r="AG3710" i="3" s="1"/>
  <c r="AD3710" i="3"/>
  <c r="AE3710" i="3" s="1"/>
  <c r="AF3710" i="3"/>
  <c r="AG3709" i="3" a="1"/>
  <c r="AG3709" i="3" s="1"/>
  <c r="AD3709" i="3"/>
  <c r="AE3709" i="3" s="1"/>
  <c r="AF3709" i="3"/>
  <c r="AG3708" i="3" a="1"/>
  <c r="AG3708" i="3" s="1"/>
  <c r="AD3708" i="3"/>
  <c r="AE3708" i="3" s="1"/>
  <c r="AF3708" i="3"/>
  <c r="AG3707" i="3" a="1"/>
  <c r="AG3707" i="3" s="1"/>
  <c r="AD3707" i="3"/>
  <c r="AE3707" i="3" s="1"/>
  <c r="AF3707" i="3"/>
  <c r="AG3706" i="3" a="1"/>
  <c r="AG3706" i="3" s="1"/>
  <c r="AD3706" i="3"/>
  <c r="AE3706" i="3" s="1"/>
  <c r="AF3706" i="3"/>
  <c r="AG3705" i="3" a="1"/>
  <c r="AG3705" i="3" s="1"/>
  <c r="AD3705" i="3"/>
  <c r="AE3705" i="3" s="1"/>
  <c r="AF3705" i="3"/>
  <c r="AG3704" i="3" a="1"/>
  <c r="AG3704" i="3" s="1"/>
  <c r="AD3704" i="3"/>
  <c r="AE3704" i="3" s="1"/>
  <c r="AF3704" i="3"/>
  <c r="AG3703" i="3" a="1"/>
  <c r="AG3703" i="3" s="1"/>
  <c r="AD3703" i="3"/>
  <c r="AE3703" i="3" s="1"/>
  <c r="AF3703" i="3"/>
  <c r="AG3702" i="3" a="1"/>
  <c r="AG3702" i="3" s="1"/>
  <c r="AD3702" i="3"/>
  <c r="AE3702" i="3" s="1"/>
  <c r="AF3702" i="3"/>
  <c r="AG3701" i="3" a="1"/>
  <c r="AG3701" i="3" s="1"/>
  <c r="AD3701" i="3"/>
  <c r="AE3701" i="3" s="1"/>
  <c r="AF3701" i="3"/>
  <c r="AG3700" i="3" a="1"/>
  <c r="AG3700" i="3" s="1"/>
  <c r="AD3700" i="3"/>
  <c r="AE3700" i="3" s="1"/>
  <c r="AF3700" i="3"/>
  <c r="AG3699" i="3" a="1"/>
  <c r="AG3699" i="3" s="1"/>
  <c r="AD3699" i="3"/>
  <c r="AE3699" i="3" s="1"/>
  <c r="AF3699" i="3"/>
  <c r="AG3698" i="3" a="1"/>
  <c r="AG3698" i="3" s="1"/>
  <c r="AD3698" i="3"/>
  <c r="AE3698" i="3" s="1"/>
  <c r="AF3698" i="3"/>
  <c r="AG3697" i="3" a="1"/>
  <c r="AG3697" i="3" s="1"/>
  <c r="AD3697" i="3"/>
  <c r="AE3697" i="3" s="1"/>
  <c r="AF3697" i="3"/>
  <c r="AG3696" i="3" a="1"/>
  <c r="AG3696" i="3" s="1"/>
  <c r="AD3696" i="3"/>
  <c r="AE3696" i="3" s="1"/>
  <c r="AF3696" i="3"/>
  <c r="AG3695" i="3" a="1"/>
  <c r="AG3695" i="3" s="1"/>
  <c r="AD3695" i="3"/>
  <c r="AE3695" i="3" s="1"/>
  <c r="AF3695" i="3"/>
  <c r="AG3694" i="3" a="1"/>
  <c r="AG3694" i="3" s="1"/>
  <c r="AD3694" i="3"/>
  <c r="AE3694" i="3" s="1"/>
  <c r="AF3694" i="3"/>
  <c r="AG3693" i="3" a="1"/>
  <c r="AG3693" i="3" s="1"/>
  <c r="AD3693" i="3"/>
  <c r="AE3693" i="3" s="1"/>
  <c r="AF3693" i="3"/>
  <c r="AG3692" i="3" a="1"/>
  <c r="AG3692" i="3" s="1"/>
  <c r="AD3692" i="3"/>
  <c r="AE3692" i="3" s="1"/>
  <c r="AF3692" i="3"/>
  <c r="AG3691" i="3" a="1"/>
  <c r="AG3691" i="3" s="1"/>
  <c r="AD3691" i="3"/>
  <c r="AE3691" i="3" s="1"/>
  <c r="AF3691" i="3"/>
  <c r="AG3690" i="3" a="1"/>
  <c r="AG3690" i="3" s="1"/>
  <c r="AD3690" i="3"/>
  <c r="AE3690" i="3" s="1"/>
  <c r="AF3690" i="3"/>
  <c r="AG3689" i="3" a="1"/>
  <c r="AG3689" i="3" s="1"/>
  <c r="AD3689" i="3"/>
  <c r="AE3689" i="3" s="1"/>
  <c r="AF3689" i="3"/>
  <c r="AG3688" i="3" a="1"/>
  <c r="AG3688" i="3" s="1"/>
  <c r="AD3688" i="3"/>
  <c r="AE3688" i="3" s="1"/>
  <c r="AF3688" i="3"/>
  <c r="AG3687" i="3" a="1"/>
  <c r="AG3687" i="3" s="1"/>
  <c r="AD3687" i="3"/>
  <c r="AE3687" i="3" s="1"/>
  <c r="AF3687" i="3"/>
  <c r="AG3686" i="3" a="1"/>
  <c r="AG3686" i="3" s="1"/>
  <c r="AD3686" i="3"/>
  <c r="AE3686" i="3" s="1"/>
  <c r="AF3686" i="3"/>
  <c r="AG3685" i="3" a="1"/>
  <c r="AG3685" i="3" s="1"/>
  <c r="AD3685" i="3"/>
  <c r="AE3685" i="3" s="1"/>
  <c r="AF3685" i="3"/>
  <c r="AG3684" i="3" a="1"/>
  <c r="AG3684" i="3" s="1"/>
  <c r="AD3684" i="3"/>
  <c r="AE3684" i="3" s="1"/>
  <c r="AF3684" i="3"/>
  <c r="AG3683" i="3" a="1"/>
  <c r="AG3683" i="3" s="1"/>
  <c r="AD3683" i="3"/>
  <c r="AE3683" i="3" s="1"/>
  <c r="AF3683" i="3"/>
  <c r="AG3682" i="3" a="1"/>
  <c r="AG3682" i="3" s="1"/>
  <c r="AD3682" i="3"/>
  <c r="AE3682" i="3" s="1"/>
  <c r="AF3682" i="3"/>
  <c r="AG3681" i="3" a="1"/>
  <c r="AG3681" i="3" s="1"/>
  <c r="AD3681" i="3"/>
  <c r="AE3681" i="3" s="1"/>
  <c r="AF3681" i="3"/>
  <c r="AG3680" i="3" a="1"/>
  <c r="AG3680" i="3" s="1"/>
  <c r="AD3680" i="3"/>
  <c r="AE3680" i="3" s="1"/>
  <c r="AF3680" i="3"/>
  <c r="AG3679" i="3" a="1"/>
  <c r="AG3679" i="3" s="1"/>
  <c r="AD3679" i="3"/>
  <c r="AE3679" i="3" s="1"/>
  <c r="AF3679" i="3"/>
  <c r="AG3678" i="3" a="1"/>
  <c r="AG3678" i="3" s="1"/>
  <c r="AD3678" i="3"/>
  <c r="AE3678" i="3" s="1"/>
  <c r="AF3678" i="3"/>
  <c r="AG3677" i="3" a="1"/>
  <c r="AG3677" i="3" s="1"/>
  <c r="AD3677" i="3"/>
  <c r="AE3677" i="3" s="1"/>
  <c r="AF3677" i="3"/>
  <c r="AG3676" i="3" a="1"/>
  <c r="AG3676" i="3" s="1"/>
  <c r="AD3676" i="3"/>
  <c r="AE3676" i="3" s="1"/>
  <c r="AF3676" i="3"/>
  <c r="AG3675" i="3" a="1"/>
  <c r="AG3675" i="3" s="1"/>
  <c r="AD3675" i="3"/>
  <c r="AE3675" i="3" s="1"/>
  <c r="AF3675" i="3"/>
  <c r="AG3674" i="3" a="1"/>
  <c r="AG3674" i="3" s="1"/>
  <c r="AD3674" i="3"/>
  <c r="AE3674" i="3" s="1"/>
  <c r="AF3674" i="3"/>
  <c r="AG3673" i="3" a="1"/>
  <c r="AG3673" i="3" s="1"/>
  <c r="AD3673" i="3"/>
  <c r="AE3673" i="3" s="1"/>
  <c r="AF3673" i="3"/>
  <c r="AG3672" i="3" a="1"/>
  <c r="AG3672" i="3" s="1"/>
  <c r="AD3672" i="3"/>
  <c r="AE3672" i="3" s="1"/>
  <c r="AF3672" i="3"/>
  <c r="AG3671" i="3" a="1"/>
  <c r="AG3671" i="3" s="1"/>
  <c r="AD3671" i="3"/>
  <c r="AE3671" i="3" s="1"/>
  <c r="AF3671" i="3"/>
  <c r="AG3670" i="3" a="1"/>
  <c r="AG3670" i="3" s="1"/>
  <c r="AD3670" i="3"/>
  <c r="AE3670" i="3" s="1"/>
  <c r="AF3670" i="3"/>
  <c r="AG3669" i="3" a="1"/>
  <c r="AG3669" i="3" s="1"/>
  <c r="AD3669" i="3"/>
  <c r="AE3669" i="3" s="1"/>
  <c r="AF3669" i="3"/>
  <c r="AG3668" i="3" a="1"/>
  <c r="AG3668" i="3" s="1"/>
  <c r="AD3668" i="3"/>
  <c r="AE3668" i="3" s="1"/>
  <c r="AF3668" i="3"/>
  <c r="AG3667" i="3" a="1"/>
  <c r="AG3667" i="3" s="1"/>
  <c r="AD3667" i="3"/>
  <c r="AE3667" i="3" s="1"/>
  <c r="AF3667" i="3"/>
  <c r="AG3666" i="3" a="1"/>
  <c r="AG3666" i="3" s="1"/>
  <c r="AD3666" i="3"/>
  <c r="AE3666" i="3" s="1"/>
  <c r="AF3666" i="3"/>
  <c r="AG3665" i="3" a="1"/>
  <c r="AG3665" i="3" s="1"/>
  <c r="AD3665" i="3"/>
  <c r="AE3665" i="3" s="1"/>
  <c r="AF3665" i="3"/>
  <c r="AG3664" i="3" a="1"/>
  <c r="AG3664" i="3" s="1"/>
  <c r="AD3664" i="3"/>
  <c r="AE3664" i="3" s="1"/>
  <c r="AF3664" i="3"/>
  <c r="AG3663" i="3" a="1"/>
  <c r="AG3663" i="3" s="1"/>
  <c r="AD3663" i="3"/>
  <c r="AE3663" i="3" s="1"/>
  <c r="AF3663" i="3"/>
  <c r="AG3662" i="3" a="1"/>
  <c r="AG3662" i="3" s="1"/>
  <c r="AD3662" i="3"/>
  <c r="AE3662" i="3" s="1"/>
  <c r="AF3662" i="3"/>
  <c r="AG3661" i="3" a="1"/>
  <c r="AG3661" i="3" s="1"/>
  <c r="AD3661" i="3"/>
  <c r="AE3661" i="3" s="1"/>
  <c r="AF3661" i="3"/>
  <c r="AG3660" i="3" a="1"/>
  <c r="AG3660" i="3" s="1"/>
  <c r="AD3660" i="3"/>
  <c r="AE3660" i="3" s="1"/>
  <c r="AF3660" i="3"/>
  <c r="AG3659" i="3" a="1"/>
  <c r="AG3659" i="3" s="1"/>
  <c r="AD3659" i="3"/>
  <c r="AE3659" i="3" s="1"/>
  <c r="AF3659" i="3"/>
  <c r="AG3658" i="3" a="1"/>
  <c r="AG3658" i="3" s="1"/>
  <c r="AD3658" i="3"/>
  <c r="AE3658" i="3" s="1"/>
  <c r="AF3658" i="3"/>
  <c r="AG3657" i="3" a="1"/>
  <c r="AG3657" i="3" s="1"/>
  <c r="AD3657" i="3"/>
  <c r="AE3657" i="3" s="1"/>
  <c r="AF3657" i="3"/>
  <c r="AG3656" i="3" a="1"/>
  <c r="AG3656" i="3" s="1"/>
  <c r="AD3656" i="3"/>
  <c r="AE3656" i="3" s="1"/>
  <c r="AF3656" i="3"/>
  <c r="AG3655" i="3" a="1"/>
  <c r="AG3655" i="3" s="1"/>
  <c r="AD3655" i="3"/>
  <c r="AE3655" i="3" s="1"/>
  <c r="AF3655" i="3"/>
  <c r="AG3654" i="3" a="1"/>
  <c r="AG3654" i="3" s="1"/>
  <c r="AD3654" i="3"/>
  <c r="AE3654" i="3" s="1"/>
  <c r="AF3654" i="3"/>
  <c r="AG3653" i="3" a="1"/>
  <c r="AG3653" i="3" s="1"/>
  <c r="AD3653" i="3"/>
  <c r="AE3653" i="3" s="1"/>
  <c r="AF3653" i="3"/>
  <c r="AG3652" i="3" a="1"/>
  <c r="AG3652" i="3" s="1"/>
  <c r="AD3652" i="3"/>
  <c r="AE3652" i="3" s="1"/>
  <c r="AF3652" i="3"/>
  <c r="AG3651" i="3" a="1"/>
  <c r="AG3651" i="3" s="1"/>
  <c r="AD3651" i="3"/>
  <c r="AE3651" i="3" s="1"/>
  <c r="AF3651" i="3"/>
  <c r="AG3650" i="3" a="1"/>
  <c r="AG3650" i="3" s="1"/>
  <c r="AD3650" i="3"/>
  <c r="AE3650" i="3" s="1"/>
  <c r="AF3650" i="3"/>
  <c r="AG3649" i="3" a="1"/>
  <c r="AG3649" i="3" s="1"/>
  <c r="AD3649" i="3"/>
  <c r="AE3649" i="3" s="1"/>
  <c r="AF3649" i="3"/>
  <c r="AG3648" i="3" a="1"/>
  <c r="AG3648" i="3" s="1"/>
  <c r="AD3648" i="3"/>
  <c r="AE3648" i="3" s="1"/>
  <c r="AF3648" i="3"/>
  <c r="AG3647" i="3" a="1"/>
  <c r="AG3647" i="3" s="1"/>
  <c r="AD3647" i="3"/>
  <c r="AE3647" i="3" s="1"/>
  <c r="AF3647" i="3"/>
  <c r="AG3646" i="3" a="1"/>
  <c r="AG3646" i="3" s="1"/>
  <c r="AD3646" i="3"/>
  <c r="AE3646" i="3" s="1"/>
  <c r="AF3646" i="3"/>
  <c r="AG3645" i="3" a="1"/>
  <c r="AG3645" i="3" s="1"/>
  <c r="AD3645" i="3"/>
  <c r="AE3645" i="3" s="1"/>
  <c r="AF3645" i="3"/>
  <c r="AG3644" i="3" a="1"/>
  <c r="AG3644" i="3" s="1"/>
  <c r="AD3644" i="3"/>
  <c r="AE3644" i="3" s="1"/>
  <c r="AF3644" i="3"/>
  <c r="AG3643" i="3" a="1"/>
  <c r="AG3643" i="3" s="1"/>
  <c r="AD3643" i="3"/>
  <c r="AE3643" i="3" s="1"/>
  <c r="AF3643" i="3"/>
  <c r="AG3642" i="3" a="1"/>
  <c r="AG3642" i="3" s="1"/>
  <c r="AD3642" i="3"/>
  <c r="AE3642" i="3" s="1"/>
  <c r="AF3642" i="3"/>
  <c r="AG3641" i="3" a="1"/>
  <c r="AG3641" i="3" s="1"/>
  <c r="AD3641" i="3"/>
  <c r="AE3641" i="3" s="1"/>
  <c r="AF3641" i="3"/>
  <c r="AG3640" i="3" a="1"/>
  <c r="AG3640" i="3" s="1"/>
  <c r="AD3640" i="3"/>
  <c r="AE3640" i="3" s="1"/>
  <c r="AF3640" i="3"/>
  <c r="AG3639" i="3" a="1"/>
  <c r="AG3639" i="3" s="1"/>
  <c r="AD3639" i="3"/>
  <c r="AE3639" i="3" s="1"/>
  <c r="AF3639" i="3"/>
  <c r="AG3638" i="3" a="1"/>
  <c r="AG3638" i="3" s="1"/>
  <c r="AD3638" i="3"/>
  <c r="AE3638" i="3" s="1"/>
  <c r="AF3638" i="3"/>
  <c r="AG3637" i="3" a="1"/>
  <c r="AG3637" i="3" s="1"/>
  <c r="AD3637" i="3"/>
  <c r="AE3637" i="3" s="1"/>
  <c r="AF3637" i="3"/>
  <c r="AG3636" i="3" a="1"/>
  <c r="AG3636" i="3" s="1"/>
  <c r="AD3636" i="3"/>
  <c r="AE3636" i="3" s="1"/>
  <c r="AF3636" i="3"/>
  <c r="AG3635" i="3" a="1"/>
  <c r="AG3635" i="3" s="1"/>
  <c r="AD3635" i="3"/>
  <c r="AE3635" i="3" s="1"/>
  <c r="AF3635" i="3"/>
  <c r="AG3634" i="3" a="1"/>
  <c r="AG3634" i="3" s="1"/>
  <c r="AD3634" i="3"/>
  <c r="AE3634" i="3" s="1"/>
  <c r="AF3634" i="3"/>
  <c r="AG3633" i="3" a="1"/>
  <c r="AG3633" i="3" s="1"/>
  <c r="AD3633" i="3"/>
  <c r="AE3633" i="3" s="1"/>
  <c r="AF3633" i="3"/>
  <c r="AG3632" i="3" a="1"/>
  <c r="AG3632" i="3" s="1"/>
  <c r="AD3632" i="3"/>
  <c r="AE3632" i="3" s="1"/>
  <c r="AF3632" i="3"/>
  <c r="AG3631" i="3" a="1"/>
  <c r="AG3631" i="3" s="1"/>
  <c r="AD3631" i="3"/>
  <c r="AE3631" i="3" s="1"/>
  <c r="AF3631" i="3"/>
  <c r="AG3630" i="3" a="1"/>
  <c r="AG3630" i="3" s="1"/>
  <c r="AD3630" i="3"/>
  <c r="AE3630" i="3" s="1"/>
  <c r="AF3630" i="3"/>
  <c r="AG3629" i="3" a="1"/>
  <c r="AG3629" i="3" s="1"/>
  <c r="AD3629" i="3"/>
  <c r="AE3629" i="3" s="1"/>
  <c r="AF3629" i="3"/>
  <c r="AG3628" i="3" a="1"/>
  <c r="AG3628" i="3" s="1"/>
  <c r="AD3628" i="3"/>
  <c r="AE3628" i="3" s="1"/>
  <c r="AF3628" i="3"/>
  <c r="AG3627" i="3" a="1"/>
  <c r="AG3627" i="3" s="1"/>
  <c r="AD3627" i="3"/>
  <c r="AE3627" i="3" s="1"/>
  <c r="AF3627" i="3"/>
  <c r="AG3626" i="3" a="1"/>
  <c r="AG3626" i="3" s="1"/>
  <c r="AD3626" i="3"/>
  <c r="AE3626" i="3" s="1"/>
  <c r="AF3626" i="3"/>
  <c r="AG3625" i="3" a="1"/>
  <c r="AG3625" i="3" s="1"/>
  <c r="AD3625" i="3"/>
  <c r="AE3625" i="3" s="1"/>
  <c r="AF3625" i="3"/>
  <c r="AG3624" i="3" a="1"/>
  <c r="AG3624" i="3" s="1"/>
  <c r="AD3624" i="3"/>
  <c r="AE3624" i="3" s="1"/>
  <c r="AF3624" i="3"/>
  <c r="AG3623" i="3" a="1"/>
  <c r="AG3623" i="3" s="1"/>
  <c r="AD3623" i="3"/>
  <c r="AE3623" i="3" s="1"/>
  <c r="AF3623" i="3"/>
  <c r="AG3622" i="3" a="1"/>
  <c r="AG3622" i="3" s="1"/>
  <c r="AD3622" i="3"/>
  <c r="AE3622" i="3" s="1"/>
  <c r="AF3622" i="3"/>
  <c r="AG3621" i="3" a="1"/>
  <c r="AG3621" i="3" s="1"/>
  <c r="AD3621" i="3"/>
  <c r="AE3621" i="3" s="1"/>
  <c r="AF3621" i="3"/>
  <c r="AG3620" i="3" a="1"/>
  <c r="AG3620" i="3" s="1"/>
  <c r="AD3620" i="3"/>
  <c r="AE3620" i="3" s="1"/>
  <c r="AF3620" i="3"/>
  <c r="AG3619" i="3" a="1"/>
  <c r="AG3619" i="3" s="1"/>
  <c r="AD3619" i="3"/>
  <c r="AE3619" i="3" s="1"/>
  <c r="AF3619" i="3"/>
  <c r="AG3618" i="3" a="1"/>
  <c r="AG3618" i="3" s="1"/>
  <c r="AD3618" i="3"/>
  <c r="AE3618" i="3" s="1"/>
  <c r="AF3618" i="3"/>
  <c r="AG3617" i="3" a="1"/>
  <c r="AG3617" i="3" s="1"/>
  <c r="AD3617" i="3"/>
  <c r="AE3617" i="3" s="1"/>
  <c r="AF3617" i="3"/>
  <c r="AG3616" i="3" a="1"/>
  <c r="AG3616" i="3" s="1"/>
  <c r="AD3616" i="3"/>
  <c r="AE3616" i="3" s="1"/>
  <c r="AF3616" i="3"/>
  <c r="AG3615" i="3" a="1"/>
  <c r="AG3615" i="3" s="1"/>
  <c r="AD3615" i="3"/>
  <c r="AE3615" i="3" s="1"/>
  <c r="AF3615" i="3"/>
  <c r="AG3614" i="3" a="1"/>
  <c r="AG3614" i="3" s="1"/>
  <c r="AD3614" i="3"/>
  <c r="AE3614" i="3" s="1"/>
  <c r="AF3614" i="3"/>
  <c r="AG3613" i="3" a="1"/>
  <c r="AG3613" i="3" s="1"/>
  <c r="AD3613" i="3"/>
  <c r="AE3613" i="3" s="1"/>
  <c r="AF3613" i="3"/>
  <c r="AG3612" i="3" a="1"/>
  <c r="AG3612" i="3" s="1"/>
  <c r="AD3612" i="3"/>
  <c r="AE3612" i="3" s="1"/>
  <c r="AF3612" i="3"/>
  <c r="AG3611" i="3" a="1"/>
  <c r="AG3611" i="3" s="1"/>
  <c r="AD3611" i="3"/>
  <c r="AE3611" i="3" s="1"/>
  <c r="AF3611" i="3"/>
  <c r="AG3610" i="3" a="1"/>
  <c r="AG3610" i="3" s="1"/>
  <c r="AD3610" i="3"/>
  <c r="AE3610" i="3" s="1"/>
  <c r="AF3610" i="3"/>
  <c r="AG3609" i="3" a="1"/>
  <c r="AG3609" i="3" s="1"/>
  <c r="AD3609" i="3"/>
  <c r="AE3609" i="3" s="1"/>
  <c r="AF3609" i="3"/>
  <c r="AG3608" i="3" a="1"/>
  <c r="AG3608" i="3" s="1"/>
  <c r="AD3608" i="3"/>
  <c r="AE3608" i="3" s="1"/>
  <c r="AF3608" i="3"/>
  <c r="AG3607" i="3" a="1"/>
  <c r="AG3607" i="3" s="1"/>
  <c r="AD3607" i="3"/>
  <c r="AE3607" i="3" s="1"/>
  <c r="AF3607" i="3"/>
  <c r="AG3606" i="3" a="1"/>
  <c r="AG3606" i="3" s="1"/>
  <c r="AD3606" i="3"/>
  <c r="AE3606" i="3" s="1"/>
  <c r="AF3606" i="3"/>
  <c r="AG3605" i="3" a="1"/>
  <c r="AG3605" i="3" s="1"/>
  <c r="AD3605" i="3"/>
  <c r="AE3605" i="3" s="1"/>
  <c r="AF3605" i="3"/>
  <c r="AG3604" i="3" a="1"/>
  <c r="AG3604" i="3" s="1"/>
  <c r="AD3604" i="3"/>
  <c r="AE3604" i="3" s="1"/>
  <c r="AF3604" i="3"/>
  <c r="AG3603" i="3" a="1"/>
  <c r="AG3603" i="3" s="1"/>
  <c r="AD3603" i="3"/>
  <c r="AE3603" i="3" s="1"/>
  <c r="AF3603" i="3"/>
  <c r="AG3602" i="3" a="1"/>
  <c r="AG3602" i="3" s="1"/>
  <c r="AD3602" i="3"/>
  <c r="AE3602" i="3" s="1"/>
  <c r="AF3602" i="3"/>
  <c r="AG3601" i="3" a="1"/>
  <c r="AG3601" i="3" s="1"/>
  <c r="AD3601" i="3"/>
  <c r="AE3601" i="3" s="1"/>
  <c r="AF3601" i="3"/>
  <c r="AG3600" i="3" a="1"/>
  <c r="AG3600" i="3" s="1"/>
  <c r="AD3600" i="3"/>
  <c r="AE3600" i="3" s="1"/>
  <c r="AF3600" i="3"/>
  <c r="AG3599" i="3" a="1"/>
  <c r="AG3599" i="3" s="1"/>
  <c r="AD3599" i="3"/>
  <c r="AE3599" i="3" s="1"/>
  <c r="AF3599" i="3"/>
  <c r="AG3598" i="3" a="1"/>
  <c r="AG3598" i="3" s="1"/>
  <c r="AD3598" i="3"/>
  <c r="AE3598" i="3" s="1"/>
  <c r="AF3598" i="3"/>
  <c r="AG3597" i="3" a="1"/>
  <c r="AG3597" i="3" s="1"/>
  <c r="AD3597" i="3"/>
  <c r="AE3597" i="3" s="1"/>
  <c r="AF3597" i="3"/>
  <c r="AG3596" i="3" a="1"/>
  <c r="AG3596" i="3" s="1"/>
  <c r="AD3596" i="3"/>
  <c r="AE3596" i="3" s="1"/>
  <c r="AF3596" i="3"/>
  <c r="AG3595" i="3" a="1"/>
  <c r="AG3595" i="3" s="1"/>
  <c r="AD3595" i="3"/>
  <c r="AE3595" i="3" s="1"/>
  <c r="AF3595" i="3"/>
  <c r="AG3594" i="3" a="1"/>
  <c r="AG3594" i="3" s="1"/>
  <c r="AD3594" i="3"/>
  <c r="AE3594" i="3" s="1"/>
  <c r="AF3594" i="3"/>
  <c r="AG3593" i="3" a="1"/>
  <c r="AG3593" i="3" s="1"/>
  <c r="AD3593" i="3"/>
  <c r="AE3593" i="3" s="1"/>
  <c r="AF3593" i="3"/>
  <c r="AG3592" i="3" a="1"/>
  <c r="AG3592" i="3" s="1"/>
  <c r="AD3592" i="3"/>
  <c r="AE3592" i="3" s="1"/>
  <c r="AF3592" i="3"/>
  <c r="AG3591" i="3" a="1"/>
  <c r="AG3591" i="3" s="1"/>
  <c r="AD3591" i="3"/>
  <c r="AE3591" i="3" s="1"/>
  <c r="AF3591" i="3"/>
  <c r="AG3590" i="3" a="1"/>
  <c r="AG3590" i="3" s="1"/>
  <c r="AD3590" i="3"/>
  <c r="AE3590" i="3" s="1"/>
  <c r="AF3590" i="3"/>
  <c r="AG3589" i="3" a="1"/>
  <c r="AG3589" i="3" s="1"/>
  <c r="AD3589" i="3"/>
  <c r="AE3589" i="3" s="1"/>
  <c r="AF3589" i="3"/>
  <c r="AG3588" i="3" a="1"/>
  <c r="AG3588" i="3" s="1"/>
  <c r="AD3588" i="3"/>
  <c r="AE3588" i="3" s="1"/>
  <c r="AF3588" i="3"/>
  <c r="AG3587" i="3" a="1"/>
  <c r="AG3587" i="3" s="1"/>
  <c r="AD3587" i="3"/>
  <c r="AE3587" i="3" s="1"/>
  <c r="AF3587" i="3"/>
  <c r="AG3586" i="3" a="1"/>
  <c r="AG3586" i="3" s="1"/>
  <c r="AD3586" i="3"/>
  <c r="AE3586" i="3" s="1"/>
  <c r="AF3586" i="3"/>
  <c r="AG3585" i="3" a="1"/>
  <c r="AG3585" i="3" s="1"/>
  <c r="AD3585" i="3"/>
  <c r="AE3585" i="3" s="1"/>
  <c r="AF3585" i="3"/>
  <c r="AG3584" i="3" a="1"/>
  <c r="AG3584" i="3" s="1"/>
  <c r="AD3584" i="3"/>
  <c r="AE3584" i="3" s="1"/>
  <c r="AF3584" i="3"/>
  <c r="AG3583" i="3" a="1"/>
  <c r="AG3583" i="3" s="1"/>
  <c r="AD3583" i="3"/>
  <c r="AE3583" i="3" s="1"/>
  <c r="AF3583" i="3"/>
  <c r="AG3582" i="3" a="1"/>
  <c r="AG3582" i="3" s="1"/>
  <c r="AD3582" i="3"/>
  <c r="AE3582" i="3" s="1"/>
  <c r="AF3582" i="3"/>
  <c r="AG3581" i="3" a="1"/>
  <c r="AG3581" i="3" s="1"/>
  <c r="AD3581" i="3"/>
  <c r="AE3581" i="3" s="1"/>
  <c r="AF3581" i="3"/>
  <c r="AG3580" i="3" a="1"/>
  <c r="AG3580" i="3" s="1"/>
  <c r="AD3580" i="3"/>
  <c r="AE3580" i="3" s="1"/>
  <c r="AF3580" i="3"/>
  <c r="AG3579" i="3" a="1"/>
  <c r="AG3579" i="3" s="1"/>
  <c r="AD3579" i="3"/>
  <c r="AE3579" i="3" s="1"/>
  <c r="AF3579" i="3"/>
  <c r="AG3578" i="3" a="1"/>
  <c r="AG3578" i="3" s="1"/>
  <c r="AD3578" i="3"/>
  <c r="AE3578" i="3" s="1"/>
  <c r="AF3578" i="3"/>
  <c r="AG3577" i="3" a="1"/>
  <c r="AG3577" i="3" s="1"/>
  <c r="AD3577" i="3"/>
  <c r="AE3577" i="3" s="1"/>
  <c r="AF3577" i="3"/>
  <c r="AG3576" i="3" a="1"/>
  <c r="AG3576" i="3" s="1"/>
  <c r="AD3576" i="3"/>
  <c r="AE3576" i="3" s="1"/>
  <c r="AF3576" i="3"/>
  <c r="AG3575" i="3" a="1"/>
  <c r="AG3575" i="3" s="1"/>
  <c r="AD3575" i="3"/>
  <c r="AE3575" i="3" s="1"/>
  <c r="AF3575" i="3"/>
  <c r="AG3574" i="3" a="1"/>
  <c r="AG3574" i="3" s="1"/>
  <c r="AD3574" i="3"/>
  <c r="AE3574" i="3" s="1"/>
  <c r="AF3574" i="3"/>
  <c r="AG3573" i="3" a="1"/>
  <c r="AG3573" i="3" s="1"/>
  <c r="AD3573" i="3"/>
  <c r="AE3573" i="3" s="1"/>
  <c r="AF3573" i="3"/>
  <c r="AG3572" i="3" a="1"/>
  <c r="AG3572" i="3" s="1"/>
  <c r="AD3572" i="3"/>
  <c r="AE3572" i="3" s="1"/>
  <c r="AF3572" i="3"/>
  <c r="AG3571" i="3" a="1"/>
  <c r="AG3571" i="3" s="1"/>
  <c r="AD3571" i="3"/>
  <c r="AE3571" i="3" s="1"/>
  <c r="AF3571" i="3"/>
  <c r="AG3570" i="3" a="1"/>
  <c r="AG3570" i="3" s="1"/>
  <c r="AD3570" i="3"/>
  <c r="AE3570" i="3" s="1"/>
  <c r="AF3570" i="3"/>
  <c r="AG3569" i="3" a="1"/>
  <c r="AG3569" i="3" s="1"/>
  <c r="AD3569" i="3"/>
  <c r="AE3569" i="3" s="1"/>
  <c r="AF3569" i="3"/>
  <c r="AG3568" i="3" a="1"/>
  <c r="AG3568" i="3" s="1"/>
  <c r="AD3568" i="3"/>
  <c r="AE3568" i="3" s="1"/>
  <c r="AF3568" i="3"/>
  <c r="AG3567" i="3" a="1"/>
  <c r="AG3567" i="3" s="1"/>
  <c r="AD3567" i="3"/>
  <c r="AE3567" i="3" s="1"/>
  <c r="AF3567" i="3"/>
  <c r="AG3566" i="3" a="1"/>
  <c r="AG3566" i="3" s="1"/>
  <c r="AD3566" i="3"/>
  <c r="AE3566" i="3" s="1"/>
  <c r="AF3566" i="3"/>
  <c r="AG3565" i="3" a="1"/>
  <c r="AG3565" i="3" s="1"/>
  <c r="AD3565" i="3"/>
  <c r="AE3565" i="3" s="1"/>
  <c r="AF3565" i="3"/>
  <c r="AG3564" i="3" a="1"/>
  <c r="AG3564" i="3" s="1"/>
  <c r="AD3564" i="3"/>
  <c r="AE3564" i="3" s="1"/>
  <c r="AF3564" i="3"/>
  <c r="AG3563" i="3" a="1"/>
  <c r="AG3563" i="3" s="1"/>
  <c r="AD3563" i="3"/>
  <c r="AE3563" i="3" s="1"/>
  <c r="AF3563" i="3"/>
  <c r="AG3562" i="3" a="1"/>
  <c r="AG3562" i="3" s="1"/>
  <c r="AD3562" i="3"/>
  <c r="AE3562" i="3" s="1"/>
  <c r="AF3562" i="3"/>
  <c r="AG3561" i="3" a="1"/>
  <c r="AG3561" i="3" s="1"/>
  <c r="AD3561" i="3"/>
  <c r="AE3561" i="3" s="1"/>
  <c r="AF3561" i="3"/>
  <c r="AG3560" i="3" a="1"/>
  <c r="AG3560" i="3" s="1"/>
  <c r="AD3560" i="3"/>
  <c r="AE3560" i="3" s="1"/>
  <c r="AF3560" i="3"/>
  <c r="AG3559" i="3" a="1"/>
  <c r="AG3559" i="3" s="1"/>
  <c r="AD3559" i="3"/>
  <c r="AE3559" i="3" s="1"/>
  <c r="AF3559" i="3"/>
  <c r="AG3558" i="3" a="1"/>
  <c r="AG3558" i="3" s="1"/>
  <c r="AD3558" i="3"/>
  <c r="AE3558" i="3" s="1"/>
  <c r="AF3558" i="3"/>
  <c r="AG3557" i="3" a="1"/>
  <c r="AG3557" i="3" s="1"/>
  <c r="AD3557" i="3"/>
  <c r="AE3557" i="3" s="1"/>
  <c r="AF3557" i="3"/>
  <c r="AG3556" i="3" a="1"/>
  <c r="AG3556" i="3" s="1"/>
  <c r="AD3556" i="3"/>
  <c r="AE3556" i="3" s="1"/>
  <c r="AF3556" i="3"/>
  <c r="AG3555" i="3" a="1"/>
  <c r="AG3555" i="3" s="1"/>
  <c r="AD3555" i="3"/>
  <c r="AE3555" i="3" s="1"/>
  <c r="AF3555" i="3"/>
  <c r="AG3554" i="3" a="1"/>
  <c r="AG3554" i="3" s="1"/>
  <c r="AD3554" i="3"/>
  <c r="AE3554" i="3" s="1"/>
  <c r="AF3554" i="3"/>
  <c r="AG3553" i="3" a="1"/>
  <c r="AG3553" i="3" s="1"/>
  <c r="AD3553" i="3"/>
  <c r="AE3553" i="3" s="1"/>
  <c r="AF3553" i="3"/>
  <c r="AG3552" i="3" a="1"/>
  <c r="AG3552" i="3" s="1"/>
  <c r="AD3552" i="3"/>
  <c r="AE3552" i="3" s="1"/>
  <c r="AF3552" i="3"/>
  <c r="AG3551" i="3" a="1"/>
  <c r="AG3551" i="3" s="1"/>
  <c r="AD3551" i="3"/>
  <c r="AE3551" i="3" s="1"/>
  <c r="AF3551" i="3"/>
  <c r="AG3550" i="3" a="1"/>
  <c r="AG3550" i="3" s="1"/>
  <c r="AD3550" i="3"/>
  <c r="AE3550" i="3" s="1"/>
  <c r="AF3550" i="3"/>
  <c r="AG3549" i="3" a="1"/>
  <c r="AG3549" i="3" s="1"/>
  <c r="AD3549" i="3"/>
  <c r="AE3549" i="3" s="1"/>
  <c r="AF3549" i="3"/>
  <c r="AG3548" i="3" a="1"/>
  <c r="AG3548" i="3" s="1"/>
  <c r="AD3548" i="3"/>
  <c r="AE3548" i="3" s="1"/>
  <c r="AF3548" i="3"/>
  <c r="AG3547" i="3" a="1"/>
  <c r="AG3547" i="3" s="1"/>
  <c r="AD3547" i="3"/>
  <c r="AE3547" i="3" s="1"/>
  <c r="AF3547" i="3"/>
  <c r="AG3546" i="3" a="1"/>
  <c r="AG3546" i="3" s="1"/>
  <c r="AD3546" i="3"/>
  <c r="AE3546" i="3" s="1"/>
  <c r="AF3546" i="3"/>
  <c r="AG3545" i="3" a="1"/>
  <c r="AG3545" i="3" s="1"/>
  <c r="AD3545" i="3"/>
  <c r="AE3545" i="3" s="1"/>
  <c r="AF3545" i="3"/>
  <c r="AG3544" i="3" a="1"/>
  <c r="AG3544" i="3" s="1"/>
  <c r="AD3544" i="3"/>
  <c r="AE3544" i="3" s="1"/>
  <c r="AF3544" i="3"/>
  <c r="AG3543" i="3" a="1"/>
  <c r="AG3543" i="3" s="1"/>
  <c r="AD3543" i="3"/>
  <c r="AE3543" i="3" s="1"/>
  <c r="AF3543" i="3"/>
  <c r="AG3542" i="3" a="1"/>
  <c r="AG3542" i="3" s="1"/>
  <c r="AD3542" i="3"/>
  <c r="AE3542" i="3" s="1"/>
  <c r="AF3542" i="3"/>
  <c r="AG3541" i="3" a="1"/>
  <c r="AG3541" i="3" s="1"/>
  <c r="AD3541" i="3"/>
  <c r="AE3541" i="3" s="1"/>
  <c r="AF3541" i="3"/>
  <c r="AG3540" i="3" a="1"/>
  <c r="AG3540" i="3" s="1"/>
  <c r="AD3540" i="3"/>
  <c r="AE3540" i="3" s="1"/>
  <c r="AF3540" i="3"/>
  <c r="AG3539" i="3" a="1"/>
  <c r="AG3539" i="3" s="1"/>
  <c r="AD3539" i="3"/>
  <c r="AE3539" i="3" s="1"/>
  <c r="AF3539" i="3"/>
  <c r="AG3538" i="3" a="1"/>
  <c r="AG3538" i="3" s="1"/>
  <c r="AD3538" i="3"/>
  <c r="AE3538" i="3" s="1"/>
  <c r="AF3538" i="3"/>
  <c r="AG3537" i="3" a="1"/>
  <c r="AG3537" i="3" s="1"/>
  <c r="AD3537" i="3"/>
  <c r="AE3537" i="3" s="1"/>
  <c r="AF3537" i="3"/>
  <c r="AG3536" i="3" a="1"/>
  <c r="AG3536" i="3" s="1"/>
  <c r="AD3536" i="3"/>
  <c r="AE3536" i="3" s="1"/>
  <c r="AF3536" i="3"/>
  <c r="AG3535" i="3" a="1"/>
  <c r="AG3535" i="3" s="1"/>
  <c r="AD3535" i="3"/>
  <c r="AE3535" i="3" s="1"/>
  <c r="AF3535" i="3"/>
  <c r="AG3534" i="3" a="1"/>
  <c r="AG3534" i="3" s="1"/>
  <c r="AD3534" i="3"/>
  <c r="AE3534" i="3" s="1"/>
  <c r="AF3534" i="3"/>
  <c r="AG3533" i="3" a="1"/>
  <c r="AG3533" i="3" s="1"/>
  <c r="AD3533" i="3"/>
  <c r="AE3533" i="3" s="1"/>
  <c r="AF3533" i="3"/>
  <c r="AG3532" i="3" a="1"/>
  <c r="AG3532" i="3" s="1"/>
  <c r="AD3532" i="3"/>
  <c r="AE3532" i="3" s="1"/>
  <c r="AF3532" i="3"/>
  <c r="AG3531" i="3" a="1"/>
  <c r="AG3531" i="3" s="1"/>
  <c r="AD3531" i="3"/>
  <c r="AE3531" i="3" s="1"/>
  <c r="AF3531" i="3"/>
  <c r="AG3530" i="3" a="1"/>
  <c r="AG3530" i="3" s="1"/>
  <c r="AD3530" i="3"/>
  <c r="AE3530" i="3" s="1"/>
  <c r="AF3530" i="3"/>
  <c r="AG3529" i="3" a="1"/>
  <c r="AG3529" i="3" s="1"/>
  <c r="AD3529" i="3"/>
  <c r="AE3529" i="3" s="1"/>
  <c r="AF3529" i="3"/>
  <c r="AG3528" i="3" a="1"/>
  <c r="AG3528" i="3" s="1"/>
  <c r="AD3528" i="3"/>
  <c r="AE3528" i="3" s="1"/>
  <c r="AF3528" i="3"/>
  <c r="AG3527" i="3" a="1"/>
  <c r="AG3527" i="3" s="1"/>
  <c r="AD3527" i="3"/>
  <c r="AE3527" i="3" s="1"/>
  <c r="AF3527" i="3"/>
  <c r="AG3526" i="3" a="1"/>
  <c r="AG3526" i="3" s="1"/>
  <c r="AD3526" i="3"/>
  <c r="AE3526" i="3" s="1"/>
  <c r="AF3526" i="3"/>
  <c r="AG3525" i="3" a="1"/>
  <c r="AG3525" i="3" s="1"/>
  <c r="AD3525" i="3"/>
  <c r="AE3525" i="3" s="1"/>
  <c r="AF3525" i="3"/>
  <c r="AG3524" i="3" a="1"/>
  <c r="AG3524" i="3" s="1"/>
  <c r="AD3524" i="3"/>
  <c r="AE3524" i="3" s="1"/>
  <c r="AF3524" i="3"/>
  <c r="AG3523" i="3" a="1"/>
  <c r="AG3523" i="3" s="1"/>
  <c r="AD3523" i="3"/>
  <c r="AE3523" i="3" s="1"/>
  <c r="AF3523" i="3"/>
  <c r="AG3522" i="3" a="1"/>
  <c r="AG3522" i="3" s="1"/>
  <c r="AD3522" i="3"/>
  <c r="AE3522" i="3" s="1"/>
  <c r="AF3522" i="3"/>
  <c r="AG3521" i="3" a="1"/>
  <c r="AG3521" i="3" s="1"/>
  <c r="AD3521" i="3"/>
  <c r="AE3521" i="3" s="1"/>
  <c r="AF3521" i="3"/>
  <c r="AG3520" i="3" a="1"/>
  <c r="AG3520" i="3" s="1"/>
  <c r="AD3520" i="3"/>
  <c r="AE3520" i="3" s="1"/>
  <c r="AF3520" i="3"/>
  <c r="AG3519" i="3" a="1"/>
  <c r="AG3519" i="3" s="1"/>
  <c r="AD3519" i="3"/>
  <c r="AE3519" i="3" s="1"/>
  <c r="AF3519" i="3"/>
  <c r="AG3518" i="3" a="1"/>
  <c r="AG3518" i="3" s="1"/>
  <c r="AD3518" i="3"/>
  <c r="AE3518" i="3" s="1"/>
  <c r="AF3518" i="3"/>
  <c r="AG3517" i="3" a="1"/>
  <c r="AG3517" i="3" s="1"/>
  <c r="AD3517" i="3"/>
  <c r="AE3517" i="3" s="1"/>
  <c r="AF3517" i="3"/>
  <c r="AG3516" i="3" a="1"/>
  <c r="AG3516" i="3" s="1"/>
  <c r="AD3516" i="3"/>
  <c r="AE3516" i="3" s="1"/>
  <c r="AF3516" i="3"/>
  <c r="AG3515" i="3" a="1"/>
  <c r="AG3515" i="3" s="1"/>
  <c r="AD3515" i="3"/>
  <c r="AE3515" i="3" s="1"/>
  <c r="AF3515" i="3"/>
  <c r="AG3514" i="3" a="1"/>
  <c r="AG3514" i="3" s="1"/>
  <c r="AD3514" i="3"/>
  <c r="AE3514" i="3" s="1"/>
  <c r="AF3514" i="3"/>
  <c r="AG3513" i="3" a="1"/>
  <c r="AG3513" i="3" s="1"/>
  <c r="AD3513" i="3"/>
  <c r="AE3513" i="3" s="1"/>
  <c r="AF3513" i="3"/>
  <c r="AG3512" i="3" a="1"/>
  <c r="AG3512" i="3" s="1"/>
  <c r="AD3512" i="3"/>
  <c r="AE3512" i="3" s="1"/>
  <c r="AF3512" i="3"/>
  <c r="AG3511" i="3" a="1"/>
  <c r="AG3511" i="3" s="1"/>
  <c r="AD3511" i="3"/>
  <c r="AE3511" i="3" s="1"/>
  <c r="AF3511" i="3"/>
  <c r="AG3510" i="3" a="1"/>
  <c r="AG3510" i="3" s="1"/>
  <c r="AD3510" i="3"/>
  <c r="AE3510" i="3" s="1"/>
  <c r="AF3510" i="3"/>
  <c r="AG3509" i="3" a="1"/>
  <c r="AG3509" i="3" s="1"/>
  <c r="AD3509" i="3"/>
  <c r="AE3509" i="3" s="1"/>
  <c r="AF3509" i="3"/>
  <c r="AG3508" i="3" a="1"/>
  <c r="AG3508" i="3" s="1"/>
  <c r="AD3508" i="3"/>
  <c r="AE3508" i="3" s="1"/>
  <c r="AF3508" i="3"/>
  <c r="AG3507" i="3" a="1"/>
  <c r="AG3507" i="3" s="1"/>
  <c r="AD3507" i="3"/>
  <c r="AE3507" i="3" s="1"/>
  <c r="AF3507" i="3"/>
  <c r="AG3506" i="3" a="1"/>
  <c r="AG3506" i="3" s="1"/>
  <c r="AD3506" i="3"/>
  <c r="AE3506" i="3" s="1"/>
  <c r="AF3506" i="3"/>
  <c r="AG3505" i="3" a="1"/>
  <c r="AG3505" i="3" s="1"/>
  <c r="AD3505" i="3"/>
  <c r="AE3505" i="3" s="1"/>
  <c r="AF3505" i="3"/>
  <c r="AG3504" i="3" a="1"/>
  <c r="AG3504" i="3" s="1"/>
  <c r="AD3504" i="3"/>
  <c r="AE3504" i="3" s="1"/>
  <c r="AF3504" i="3"/>
  <c r="AG3503" i="3" a="1"/>
  <c r="AG3503" i="3" s="1"/>
  <c r="AD3503" i="3"/>
  <c r="AE3503" i="3" s="1"/>
  <c r="AF3503" i="3"/>
  <c r="AG3502" i="3" a="1"/>
  <c r="AG3502" i="3" s="1"/>
  <c r="AD3502" i="3"/>
  <c r="AE3502" i="3" s="1"/>
  <c r="AF3502" i="3"/>
  <c r="AG3501" i="3" a="1"/>
  <c r="AG3501" i="3" s="1"/>
  <c r="AD3501" i="3"/>
  <c r="AE3501" i="3" s="1"/>
  <c r="AF3501" i="3"/>
  <c r="AG3500" i="3" a="1"/>
  <c r="AG3500" i="3" s="1"/>
  <c r="AD3500" i="3"/>
  <c r="AE3500" i="3" s="1"/>
  <c r="AF3500" i="3"/>
  <c r="AG3499" i="3" a="1"/>
  <c r="AG3499" i="3" s="1"/>
  <c r="AD3499" i="3"/>
  <c r="AE3499" i="3" s="1"/>
  <c r="AF3499" i="3"/>
  <c r="AG3498" i="3" a="1"/>
  <c r="AG3498" i="3" s="1"/>
  <c r="AD3498" i="3"/>
  <c r="AE3498" i="3" s="1"/>
  <c r="AF3498" i="3"/>
  <c r="AG3497" i="3" a="1"/>
  <c r="AG3497" i="3" s="1"/>
  <c r="AD3497" i="3"/>
  <c r="AE3497" i="3" s="1"/>
  <c r="AF3497" i="3"/>
  <c r="AG3496" i="3" a="1"/>
  <c r="AG3496" i="3" s="1"/>
  <c r="AD3496" i="3"/>
  <c r="AE3496" i="3" s="1"/>
  <c r="AF3496" i="3"/>
  <c r="AG3495" i="3" a="1"/>
  <c r="AG3495" i="3" s="1"/>
  <c r="AD3495" i="3"/>
  <c r="AE3495" i="3" s="1"/>
  <c r="AF3495" i="3"/>
  <c r="AG3494" i="3" a="1"/>
  <c r="AG3494" i="3" s="1"/>
  <c r="AD3494" i="3"/>
  <c r="AE3494" i="3" s="1"/>
  <c r="AF3494" i="3"/>
  <c r="AG3493" i="3" a="1"/>
  <c r="AG3493" i="3" s="1"/>
  <c r="AD3493" i="3"/>
  <c r="AE3493" i="3" s="1"/>
  <c r="AF3493" i="3"/>
  <c r="AG3492" i="3" a="1"/>
  <c r="AG3492" i="3" s="1"/>
  <c r="AD3492" i="3"/>
  <c r="AE3492" i="3" s="1"/>
  <c r="AF3492" i="3"/>
  <c r="AG3491" i="3" a="1"/>
  <c r="AG3491" i="3" s="1"/>
  <c r="AD3491" i="3"/>
  <c r="AE3491" i="3" s="1"/>
  <c r="AF3491" i="3"/>
  <c r="AG3490" i="3" a="1"/>
  <c r="AG3490" i="3" s="1"/>
  <c r="AD3490" i="3"/>
  <c r="AE3490" i="3" s="1"/>
  <c r="AF3490" i="3"/>
  <c r="AG3489" i="3" a="1"/>
  <c r="AG3489" i="3" s="1"/>
  <c r="AD3489" i="3"/>
  <c r="AE3489" i="3" s="1"/>
  <c r="AF3489" i="3"/>
  <c r="AG3488" i="3" a="1"/>
  <c r="AG3488" i="3" s="1"/>
  <c r="AD3488" i="3"/>
  <c r="AE3488" i="3" s="1"/>
  <c r="AF3488" i="3"/>
  <c r="AG3487" i="3" a="1"/>
  <c r="AG3487" i="3" s="1"/>
  <c r="AD3487" i="3"/>
  <c r="AE3487" i="3" s="1"/>
  <c r="AF3487" i="3"/>
  <c r="AG3486" i="3" a="1"/>
  <c r="AG3486" i="3" s="1"/>
  <c r="AD3486" i="3"/>
  <c r="AE3486" i="3" s="1"/>
  <c r="AF3486" i="3"/>
  <c r="AG3485" i="3" a="1"/>
  <c r="AG3485" i="3" s="1"/>
  <c r="AD3485" i="3"/>
  <c r="AE3485" i="3" s="1"/>
  <c r="AF3485" i="3"/>
  <c r="AG3484" i="3" a="1"/>
  <c r="AG3484" i="3" s="1"/>
  <c r="AD3484" i="3"/>
  <c r="AE3484" i="3" s="1"/>
  <c r="AF3484" i="3"/>
  <c r="AG3483" i="3" a="1"/>
  <c r="AG3483" i="3" s="1"/>
  <c r="AD3483" i="3"/>
  <c r="AE3483" i="3" s="1"/>
  <c r="AF3483" i="3"/>
  <c r="AG3482" i="3" a="1"/>
  <c r="AG3482" i="3" s="1"/>
  <c r="AD3482" i="3"/>
  <c r="AE3482" i="3" s="1"/>
  <c r="AF3482" i="3"/>
  <c r="AG3481" i="3" a="1"/>
  <c r="AG3481" i="3" s="1"/>
  <c r="AD3481" i="3"/>
  <c r="AE3481" i="3" s="1"/>
  <c r="AF3481" i="3"/>
  <c r="AG3480" i="3" a="1"/>
  <c r="AG3480" i="3" s="1"/>
  <c r="AD3480" i="3"/>
  <c r="AE3480" i="3" s="1"/>
  <c r="AF3480" i="3"/>
  <c r="AG3479" i="3" a="1"/>
  <c r="AG3479" i="3" s="1"/>
  <c r="AD3479" i="3"/>
  <c r="AE3479" i="3" s="1"/>
  <c r="AF3479" i="3"/>
  <c r="AG3478" i="3" a="1"/>
  <c r="AG3478" i="3" s="1"/>
  <c r="AD3478" i="3"/>
  <c r="AE3478" i="3" s="1"/>
  <c r="AF3478" i="3"/>
  <c r="AG3477" i="3" a="1"/>
  <c r="AG3477" i="3" s="1"/>
  <c r="AD3477" i="3"/>
  <c r="AE3477" i="3" s="1"/>
  <c r="AF3477" i="3"/>
  <c r="AG3476" i="3" a="1"/>
  <c r="AG3476" i="3" s="1"/>
  <c r="AD3476" i="3"/>
  <c r="AE3476" i="3" s="1"/>
  <c r="AF3476" i="3"/>
  <c r="AG3475" i="3" a="1"/>
  <c r="AG3475" i="3" s="1"/>
  <c r="AD3475" i="3"/>
  <c r="AE3475" i="3" s="1"/>
  <c r="AF3475" i="3"/>
  <c r="AG3474" i="3" a="1"/>
  <c r="AG3474" i="3" s="1"/>
  <c r="AD3474" i="3"/>
  <c r="AE3474" i="3" s="1"/>
  <c r="AF3474" i="3"/>
  <c r="AG3473" i="3" a="1"/>
  <c r="AG3473" i="3" s="1"/>
  <c r="AD3473" i="3"/>
  <c r="AE3473" i="3" s="1"/>
  <c r="AF3473" i="3"/>
  <c r="AG3472" i="3" a="1"/>
  <c r="AG3472" i="3" s="1"/>
  <c r="AD3472" i="3"/>
  <c r="AE3472" i="3" s="1"/>
  <c r="AF3472" i="3"/>
  <c r="AG3471" i="3" a="1"/>
  <c r="AG3471" i="3" s="1"/>
  <c r="AD3471" i="3"/>
  <c r="AE3471" i="3" s="1"/>
  <c r="AF3471" i="3"/>
  <c r="AG3470" i="3" a="1"/>
  <c r="AG3470" i="3" s="1"/>
  <c r="AD3470" i="3"/>
  <c r="AE3470" i="3" s="1"/>
  <c r="AF3470" i="3"/>
  <c r="AG3469" i="3" a="1"/>
  <c r="AG3469" i="3" s="1"/>
  <c r="AD3469" i="3"/>
  <c r="AE3469" i="3" s="1"/>
  <c r="AF3469" i="3"/>
  <c r="AG3468" i="3" a="1"/>
  <c r="AG3468" i="3" s="1"/>
  <c r="AD3468" i="3"/>
  <c r="AE3468" i="3" s="1"/>
  <c r="AF3468" i="3"/>
  <c r="AG3467" i="3" a="1"/>
  <c r="AG3467" i="3" s="1"/>
  <c r="AD3467" i="3"/>
  <c r="AE3467" i="3" s="1"/>
  <c r="AF3467" i="3"/>
  <c r="AG3466" i="3" a="1"/>
  <c r="AG3466" i="3" s="1"/>
  <c r="AD3466" i="3"/>
  <c r="AE3466" i="3" s="1"/>
  <c r="AF3466" i="3"/>
  <c r="AG3465" i="3" a="1"/>
  <c r="AG3465" i="3" s="1"/>
  <c r="AD3465" i="3"/>
  <c r="AE3465" i="3" s="1"/>
  <c r="AF3465" i="3"/>
  <c r="AG3464" i="3" a="1"/>
  <c r="AG3464" i="3" s="1"/>
  <c r="AD3464" i="3"/>
  <c r="AE3464" i="3" s="1"/>
  <c r="AF3464" i="3"/>
  <c r="AG3463" i="3" a="1"/>
  <c r="AG3463" i="3" s="1"/>
  <c r="AD3463" i="3"/>
  <c r="AE3463" i="3" s="1"/>
  <c r="AF3463" i="3"/>
  <c r="AG3462" i="3" a="1"/>
  <c r="AG3462" i="3" s="1"/>
  <c r="AD3462" i="3"/>
  <c r="AE3462" i="3" s="1"/>
  <c r="AF3462" i="3"/>
  <c r="AG3461" i="3" a="1"/>
  <c r="AG3461" i="3" s="1"/>
  <c r="AD3461" i="3"/>
  <c r="AE3461" i="3" s="1"/>
  <c r="AF3461" i="3"/>
  <c r="AG3460" i="3" a="1"/>
  <c r="AG3460" i="3" s="1"/>
  <c r="AD3460" i="3"/>
  <c r="AE3460" i="3" s="1"/>
  <c r="AF3460" i="3"/>
  <c r="AG3459" i="3" a="1"/>
  <c r="AG3459" i="3" s="1"/>
  <c r="AD3459" i="3"/>
  <c r="AE3459" i="3" s="1"/>
  <c r="AF3459" i="3"/>
  <c r="AG3458" i="3" a="1"/>
  <c r="AG3458" i="3" s="1"/>
  <c r="AD3458" i="3"/>
  <c r="AE3458" i="3" s="1"/>
  <c r="AF3458" i="3"/>
  <c r="AG3457" i="3" a="1"/>
  <c r="AG3457" i="3" s="1"/>
  <c r="AD3457" i="3"/>
  <c r="AE3457" i="3" s="1"/>
  <c r="AF3457" i="3"/>
  <c r="AG3456" i="3" a="1"/>
  <c r="AG3456" i="3" s="1"/>
  <c r="AD3456" i="3"/>
  <c r="AE3456" i="3" s="1"/>
  <c r="AF3456" i="3"/>
  <c r="AG3455" i="3" a="1"/>
  <c r="AG3455" i="3" s="1"/>
  <c r="AD3455" i="3"/>
  <c r="AE3455" i="3" s="1"/>
  <c r="AF3455" i="3"/>
  <c r="AG3454" i="3" a="1"/>
  <c r="AG3454" i="3" s="1"/>
  <c r="AD3454" i="3"/>
  <c r="AE3454" i="3" s="1"/>
  <c r="AF3454" i="3"/>
  <c r="AG3453" i="3" a="1"/>
  <c r="AG3453" i="3" s="1"/>
  <c r="AD3453" i="3"/>
  <c r="AE3453" i="3" s="1"/>
  <c r="AF3453" i="3"/>
  <c r="AG3452" i="3" a="1"/>
  <c r="AG3452" i="3" s="1"/>
  <c r="AD3452" i="3"/>
  <c r="AE3452" i="3" s="1"/>
  <c r="AF3452" i="3"/>
  <c r="AG3451" i="3" a="1"/>
  <c r="AG3451" i="3" s="1"/>
  <c r="AD3451" i="3"/>
  <c r="AE3451" i="3" s="1"/>
  <c r="AF3451" i="3"/>
  <c r="AG3450" i="3" a="1"/>
  <c r="AG3450" i="3" s="1"/>
  <c r="AD3450" i="3"/>
  <c r="AE3450" i="3" s="1"/>
  <c r="AF3450" i="3"/>
  <c r="AG3449" i="3" a="1"/>
  <c r="AG3449" i="3" s="1"/>
  <c r="AD3449" i="3"/>
  <c r="AE3449" i="3" s="1"/>
  <c r="AF3449" i="3"/>
  <c r="AG3448" i="3" a="1"/>
  <c r="AG3448" i="3" s="1"/>
  <c r="AD3448" i="3"/>
  <c r="AE3448" i="3" s="1"/>
  <c r="AF3448" i="3"/>
  <c r="AG3447" i="3" a="1"/>
  <c r="AG3447" i="3" s="1"/>
  <c r="AD3447" i="3"/>
  <c r="AE3447" i="3" s="1"/>
  <c r="AF3447" i="3"/>
  <c r="AG3446" i="3" a="1"/>
  <c r="AG3446" i="3" s="1"/>
  <c r="AD3446" i="3"/>
  <c r="AE3446" i="3" s="1"/>
  <c r="AF3446" i="3"/>
  <c r="AG3445" i="3" a="1"/>
  <c r="AG3445" i="3" s="1"/>
  <c r="AD3445" i="3"/>
  <c r="AE3445" i="3" s="1"/>
  <c r="AF3445" i="3"/>
  <c r="AG3444" i="3" a="1"/>
  <c r="AG3444" i="3" s="1"/>
  <c r="AD3444" i="3"/>
  <c r="AE3444" i="3" s="1"/>
  <c r="AF3444" i="3"/>
  <c r="AG3443" i="3" a="1"/>
  <c r="AG3443" i="3" s="1"/>
  <c r="AD3443" i="3"/>
  <c r="AE3443" i="3" s="1"/>
  <c r="AF3443" i="3"/>
  <c r="AG3442" i="3" a="1"/>
  <c r="AG3442" i="3" s="1"/>
  <c r="AD3442" i="3"/>
  <c r="AE3442" i="3" s="1"/>
  <c r="AF3442" i="3"/>
  <c r="AG3441" i="3" a="1"/>
  <c r="AG3441" i="3" s="1"/>
  <c r="AD3441" i="3"/>
  <c r="AE3441" i="3" s="1"/>
  <c r="AF3441" i="3"/>
  <c r="AG3440" i="3" a="1"/>
  <c r="AG3440" i="3" s="1"/>
  <c r="AD3440" i="3"/>
  <c r="AE3440" i="3" s="1"/>
  <c r="AF3440" i="3"/>
  <c r="AG3439" i="3" a="1"/>
  <c r="AG3439" i="3" s="1"/>
  <c r="AD3439" i="3"/>
  <c r="AE3439" i="3" s="1"/>
  <c r="AF3439" i="3"/>
  <c r="AG3438" i="3" a="1"/>
  <c r="AG3438" i="3" s="1"/>
  <c r="AD3438" i="3"/>
  <c r="AE3438" i="3" s="1"/>
  <c r="AF3438" i="3"/>
  <c r="AG3437" i="3" a="1"/>
  <c r="AG3437" i="3" s="1"/>
  <c r="AD3437" i="3"/>
  <c r="AE3437" i="3" s="1"/>
  <c r="AF3437" i="3"/>
  <c r="AG3436" i="3" a="1"/>
  <c r="AG3436" i="3" s="1"/>
  <c r="AD3436" i="3"/>
  <c r="AE3436" i="3" s="1"/>
  <c r="AF3436" i="3"/>
  <c r="AG3435" i="3" a="1"/>
  <c r="AG3435" i="3" s="1"/>
  <c r="AD3435" i="3"/>
  <c r="AE3435" i="3" s="1"/>
  <c r="AF3435" i="3"/>
  <c r="AG3434" i="3" a="1"/>
  <c r="AG3434" i="3" s="1"/>
  <c r="AD3434" i="3"/>
  <c r="AE3434" i="3" s="1"/>
  <c r="AF3434" i="3"/>
  <c r="AG3433" i="3" a="1"/>
  <c r="AG3433" i="3" s="1"/>
  <c r="AD3433" i="3"/>
  <c r="AE3433" i="3" s="1"/>
  <c r="AF3433" i="3"/>
  <c r="AG3432" i="3" a="1"/>
  <c r="AG3432" i="3" s="1"/>
  <c r="AD3432" i="3"/>
  <c r="AE3432" i="3" s="1"/>
  <c r="AF3432" i="3"/>
  <c r="AG3431" i="3" a="1"/>
  <c r="AG3431" i="3" s="1"/>
  <c r="AD3431" i="3"/>
  <c r="AE3431" i="3" s="1"/>
  <c r="AF3431" i="3"/>
  <c r="AG3430" i="3" a="1"/>
  <c r="AG3430" i="3" s="1"/>
  <c r="AD3430" i="3"/>
  <c r="AE3430" i="3" s="1"/>
  <c r="AF3430" i="3"/>
  <c r="AG3429" i="3" a="1"/>
  <c r="AG3429" i="3" s="1"/>
  <c r="AD3429" i="3"/>
  <c r="AE3429" i="3" s="1"/>
  <c r="AF3429" i="3"/>
  <c r="AG3428" i="3" a="1"/>
  <c r="AG3428" i="3" s="1"/>
  <c r="AD3428" i="3"/>
  <c r="AE3428" i="3" s="1"/>
  <c r="AF3428" i="3"/>
  <c r="AG3427" i="3" a="1"/>
  <c r="AG3427" i="3" s="1"/>
  <c r="AD3427" i="3"/>
  <c r="AE3427" i="3" s="1"/>
  <c r="AF3427" i="3"/>
  <c r="AG3426" i="3" a="1"/>
  <c r="AG3426" i="3" s="1"/>
  <c r="AD3426" i="3"/>
  <c r="AE3426" i="3" s="1"/>
  <c r="AF3426" i="3"/>
  <c r="AG3425" i="3" a="1"/>
  <c r="AG3425" i="3" s="1"/>
  <c r="AD3425" i="3"/>
  <c r="AE3425" i="3" s="1"/>
  <c r="AF3425" i="3"/>
  <c r="AG3424" i="3" a="1"/>
  <c r="AG3424" i="3" s="1"/>
  <c r="AD3424" i="3"/>
  <c r="AE3424" i="3" s="1"/>
  <c r="AF3424" i="3"/>
  <c r="AG3423" i="3" a="1"/>
  <c r="AG3423" i="3" s="1"/>
  <c r="AD3423" i="3"/>
  <c r="AE3423" i="3" s="1"/>
  <c r="AF3423" i="3"/>
  <c r="AG3422" i="3" a="1"/>
  <c r="AG3422" i="3" s="1"/>
  <c r="AD3422" i="3"/>
  <c r="AE3422" i="3" s="1"/>
  <c r="AF3422" i="3"/>
  <c r="AG3421" i="3" a="1"/>
  <c r="AG3421" i="3" s="1"/>
  <c r="AD3421" i="3"/>
  <c r="AE3421" i="3" s="1"/>
  <c r="AF3421" i="3"/>
  <c r="AG3420" i="3" a="1"/>
  <c r="AG3420" i="3" s="1"/>
  <c r="AD3420" i="3"/>
  <c r="AE3420" i="3" s="1"/>
  <c r="AF3420" i="3"/>
  <c r="AG3419" i="3" a="1"/>
  <c r="AG3419" i="3" s="1"/>
  <c r="AD3419" i="3"/>
  <c r="AE3419" i="3" s="1"/>
  <c r="AF3419" i="3"/>
  <c r="AG3418" i="3" a="1"/>
  <c r="AG3418" i="3" s="1"/>
  <c r="AD3418" i="3"/>
  <c r="AE3418" i="3" s="1"/>
  <c r="AF3418" i="3"/>
  <c r="AG3417" i="3" a="1"/>
  <c r="AG3417" i="3" s="1"/>
  <c r="AD3417" i="3"/>
  <c r="AE3417" i="3" s="1"/>
  <c r="AF3417" i="3"/>
  <c r="AG3416" i="3" a="1"/>
  <c r="AG3416" i="3" s="1"/>
  <c r="AD3416" i="3"/>
  <c r="AE3416" i="3" s="1"/>
  <c r="AF3416" i="3"/>
  <c r="AG3415" i="3" a="1"/>
  <c r="AG3415" i="3" s="1"/>
  <c r="AD3415" i="3"/>
  <c r="AE3415" i="3" s="1"/>
  <c r="AF3415" i="3"/>
  <c r="AG3414" i="3" a="1"/>
  <c r="AG3414" i="3" s="1"/>
  <c r="AD3414" i="3"/>
  <c r="AE3414" i="3" s="1"/>
  <c r="AF3414" i="3"/>
  <c r="AG3413" i="3" a="1"/>
  <c r="AG3413" i="3" s="1"/>
  <c r="AD3413" i="3"/>
  <c r="AE3413" i="3" s="1"/>
  <c r="AF3413" i="3"/>
  <c r="AG3412" i="3" a="1"/>
  <c r="AG3412" i="3" s="1"/>
  <c r="AD3412" i="3"/>
  <c r="AE3412" i="3" s="1"/>
  <c r="AF3412" i="3"/>
  <c r="AG3411" i="3" a="1"/>
  <c r="AG3411" i="3" s="1"/>
  <c r="AD3411" i="3"/>
  <c r="AE3411" i="3" s="1"/>
  <c r="AF3411" i="3"/>
  <c r="AG3410" i="3" a="1"/>
  <c r="AG3410" i="3" s="1"/>
  <c r="AD3410" i="3"/>
  <c r="AE3410" i="3" s="1"/>
  <c r="AF3410" i="3"/>
  <c r="AG3409" i="3" a="1"/>
  <c r="AG3409" i="3" s="1"/>
  <c r="AD3409" i="3"/>
  <c r="AE3409" i="3" s="1"/>
  <c r="AF3409" i="3"/>
  <c r="AG3408" i="3" a="1"/>
  <c r="AG3408" i="3" s="1"/>
  <c r="AD3408" i="3"/>
  <c r="AE3408" i="3" s="1"/>
  <c r="AF3408" i="3"/>
  <c r="AG3407" i="3" a="1"/>
  <c r="AG3407" i="3" s="1"/>
  <c r="AD3407" i="3"/>
  <c r="AE3407" i="3" s="1"/>
  <c r="AF3407" i="3"/>
  <c r="AG3406" i="3" a="1"/>
  <c r="AG3406" i="3" s="1"/>
  <c r="AD3406" i="3"/>
  <c r="AE3406" i="3" s="1"/>
  <c r="AF3406" i="3"/>
  <c r="AG3405" i="3" a="1"/>
  <c r="AG3405" i="3" s="1"/>
  <c r="AD3405" i="3"/>
  <c r="AE3405" i="3" s="1"/>
  <c r="AF3405" i="3"/>
  <c r="AG3404" i="3" a="1"/>
  <c r="AG3404" i="3" s="1"/>
  <c r="AD3404" i="3"/>
  <c r="AE3404" i="3" s="1"/>
  <c r="AF3404" i="3"/>
  <c r="AG3403" i="3" a="1"/>
  <c r="AG3403" i="3" s="1"/>
  <c r="AD3403" i="3"/>
  <c r="AE3403" i="3" s="1"/>
  <c r="AF3403" i="3"/>
  <c r="AG3402" i="3" a="1"/>
  <c r="AG3402" i="3" s="1"/>
  <c r="AD3402" i="3"/>
  <c r="AE3402" i="3" s="1"/>
  <c r="AF3402" i="3"/>
  <c r="AG3401" i="3" a="1"/>
  <c r="AG3401" i="3" s="1"/>
  <c r="AD3401" i="3"/>
  <c r="AE3401" i="3" s="1"/>
  <c r="AF3401" i="3"/>
  <c r="AG3400" i="3" a="1"/>
  <c r="AG3400" i="3" s="1"/>
  <c r="AD3400" i="3"/>
  <c r="AE3400" i="3" s="1"/>
  <c r="AF3400" i="3"/>
  <c r="AG3399" i="3" a="1"/>
  <c r="AG3399" i="3" s="1"/>
  <c r="AD3399" i="3"/>
  <c r="AE3399" i="3" s="1"/>
  <c r="AF3399" i="3"/>
  <c r="AG3398" i="3" a="1"/>
  <c r="AG3398" i="3" s="1"/>
  <c r="AD3398" i="3"/>
  <c r="AE3398" i="3" s="1"/>
  <c r="AF3398" i="3"/>
  <c r="AG3397" i="3" a="1"/>
  <c r="AG3397" i="3" s="1"/>
  <c r="AD3397" i="3"/>
  <c r="AE3397" i="3" s="1"/>
  <c r="AF3397" i="3"/>
  <c r="AG3396" i="3" a="1"/>
  <c r="AG3396" i="3" s="1"/>
  <c r="AD3396" i="3"/>
  <c r="AE3396" i="3" s="1"/>
  <c r="AF3396" i="3"/>
  <c r="AG3395" i="3" a="1"/>
  <c r="AG3395" i="3" s="1"/>
  <c r="AD3395" i="3"/>
  <c r="AE3395" i="3" s="1"/>
  <c r="AF3395" i="3"/>
  <c r="AG3394" i="3" a="1"/>
  <c r="AG3394" i="3" s="1"/>
  <c r="AD3394" i="3"/>
  <c r="AE3394" i="3" s="1"/>
  <c r="AF3394" i="3"/>
  <c r="AG3393" i="3" a="1"/>
  <c r="AG3393" i="3" s="1"/>
  <c r="AD3393" i="3"/>
  <c r="AE3393" i="3" s="1"/>
  <c r="AF3393" i="3"/>
  <c r="AG3392" i="3" a="1"/>
  <c r="AG3392" i="3" s="1"/>
  <c r="AD3392" i="3"/>
  <c r="AE3392" i="3" s="1"/>
  <c r="AF3392" i="3"/>
  <c r="AG3391" i="3" a="1"/>
  <c r="AG3391" i="3" s="1"/>
  <c r="AD3391" i="3"/>
  <c r="AE3391" i="3" s="1"/>
  <c r="AF3391" i="3"/>
  <c r="AG3390" i="3" a="1"/>
  <c r="AG3390" i="3" s="1"/>
  <c r="AD3390" i="3"/>
  <c r="AE3390" i="3" s="1"/>
  <c r="AF3390" i="3"/>
  <c r="AG3389" i="3" a="1"/>
  <c r="AG3389" i="3" s="1"/>
  <c r="AD3389" i="3"/>
  <c r="AE3389" i="3" s="1"/>
  <c r="AF3389" i="3"/>
  <c r="AG3388" i="3" a="1"/>
  <c r="AG3388" i="3" s="1"/>
  <c r="AD3388" i="3"/>
  <c r="AE3388" i="3" s="1"/>
  <c r="AF3388" i="3"/>
  <c r="AG3387" i="3" a="1"/>
  <c r="AG3387" i="3" s="1"/>
  <c r="AD3387" i="3"/>
  <c r="AE3387" i="3" s="1"/>
  <c r="AF3387" i="3"/>
  <c r="AG3386" i="3" a="1"/>
  <c r="AG3386" i="3" s="1"/>
  <c r="AD3386" i="3"/>
  <c r="AE3386" i="3" s="1"/>
  <c r="AF3386" i="3"/>
  <c r="AG3385" i="3" a="1"/>
  <c r="AG3385" i="3" s="1"/>
  <c r="AD3385" i="3"/>
  <c r="AE3385" i="3" s="1"/>
  <c r="AF3385" i="3"/>
  <c r="AG3384" i="3" a="1"/>
  <c r="AG3384" i="3" s="1"/>
  <c r="AD3384" i="3"/>
  <c r="AE3384" i="3" s="1"/>
  <c r="AF3384" i="3"/>
  <c r="AG3383" i="3" a="1"/>
  <c r="AG3383" i="3" s="1"/>
  <c r="AD3383" i="3"/>
  <c r="AE3383" i="3" s="1"/>
  <c r="AF3383" i="3"/>
  <c r="AG3382" i="3" a="1"/>
  <c r="AG3382" i="3" s="1"/>
  <c r="AD3382" i="3"/>
  <c r="AE3382" i="3" s="1"/>
  <c r="AF3382" i="3"/>
  <c r="AG3381" i="3" a="1"/>
  <c r="AG3381" i="3" s="1"/>
  <c r="AD3381" i="3"/>
  <c r="AE3381" i="3" s="1"/>
  <c r="AF3381" i="3"/>
  <c r="AG3380" i="3" a="1"/>
  <c r="AG3380" i="3" s="1"/>
  <c r="AD3380" i="3"/>
  <c r="AE3380" i="3" s="1"/>
  <c r="AF3380" i="3"/>
  <c r="AG3379" i="3" a="1"/>
  <c r="AG3379" i="3" s="1"/>
  <c r="AD3379" i="3"/>
  <c r="AE3379" i="3" s="1"/>
  <c r="AF3379" i="3"/>
  <c r="AG3378" i="3" a="1"/>
  <c r="AG3378" i="3" s="1"/>
  <c r="AD3378" i="3"/>
  <c r="AE3378" i="3" s="1"/>
  <c r="AF3378" i="3"/>
  <c r="AG3377" i="3" a="1"/>
  <c r="AG3377" i="3" s="1"/>
  <c r="AD3377" i="3"/>
  <c r="AE3377" i="3" s="1"/>
  <c r="AF3377" i="3"/>
  <c r="AG3376" i="3" a="1"/>
  <c r="AG3376" i="3" s="1"/>
  <c r="AD3376" i="3"/>
  <c r="AE3376" i="3" s="1"/>
  <c r="AF3376" i="3"/>
  <c r="AG3375" i="3" a="1"/>
  <c r="AG3375" i="3" s="1"/>
  <c r="AD3375" i="3"/>
  <c r="AE3375" i="3" s="1"/>
  <c r="AF3375" i="3"/>
  <c r="AG3374" i="3" a="1"/>
  <c r="AG3374" i="3" s="1"/>
  <c r="AD3374" i="3"/>
  <c r="AE3374" i="3" s="1"/>
  <c r="AF3374" i="3"/>
  <c r="AG3373" i="3" a="1"/>
  <c r="AG3373" i="3" s="1"/>
  <c r="AD3373" i="3"/>
  <c r="AE3373" i="3" s="1"/>
  <c r="AF3373" i="3"/>
  <c r="AG3372" i="3" a="1"/>
  <c r="AG3372" i="3" s="1"/>
  <c r="AD3372" i="3"/>
  <c r="AE3372" i="3" s="1"/>
  <c r="AF3372" i="3"/>
  <c r="AG3371" i="3" a="1"/>
  <c r="AG3371" i="3" s="1"/>
  <c r="AD3371" i="3"/>
  <c r="AE3371" i="3" s="1"/>
  <c r="AF3371" i="3"/>
  <c r="AG3370" i="3" a="1"/>
  <c r="AG3370" i="3" s="1"/>
  <c r="AD3370" i="3"/>
  <c r="AE3370" i="3" s="1"/>
  <c r="AF3370" i="3"/>
  <c r="AG3369" i="3" a="1"/>
  <c r="AG3369" i="3" s="1"/>
  <c r="AD3369" i="3"/>
  <c r="AE3369" i="3" s="1"/>
  <c r="AF3369" i="3"/>
  <c r="AG3368" i="3" a="1"/>
  <c r="AG3368" i="3" s="1"/>
  <c r="AD3368" i="3"/>
  <c r="AE3368" i="3" s="1"/>
  <c r="AF3368" i="3"/>
  <c r="AG3367" i="3" a="1"/>
  <c r="AG3367" i="3" s="1"/>
  <c r="AD3367" i="3"/>
  <c r="AE3367" i="3" s="1"/>
  <c r="AF3367" i="3"/>
  <c r="AG3366" i="3" a="1"/>
  <c r="AG3366" i="3" s="1"/>
  <c r="AD3366" i="3"/>
  <c r="AE3366" i="3" s="1"/>
  <c r="AF3366" i="3"/>
  <c r="AG3365" i="3" a="1"/>
  <c r="AG3365" i="3" s="1"/>
  <c r="AD3365" i="3"/>
  <c r="AE3365" i="3" s="1"/>
  <c r="AF3365" i="3"/>
  <c r="AG3364" i="3" a="1"/>
  <c r="AG3364" i="3" s="1"/>
  <c r="AD3364" i="3"/>
  <c r="AE3364" i="3" s="1"/>
  <c r="AF3364" i="3"/>
  <c r="AG3363" i="3" a="1"/>
  <c r="AG3363" i="3" s="1"/>
  <c r="AD3363" i="3"/>
  <c r="AE3363" i="3" s="1"/>
  <c r="AF3363" i="3"/>
  <c r="AG3362" i="3" a="1"/>
  <c r="AG3362" i="3" s="1"/>
  <c r="AD3362" i="3"/>
  <c r="AE3362" i="3" s="1"/>
  <c r="AF3362" i="3"/>
  <c r="AG3361" i="3" a="1"/>
  <c r="AG3361" i="3" s="1"/>
  <c r="AD3361" i="3"/>
  <c r="AE3361" i="3" s="1"/>
  <c r="AF3361" i="3"/>
  <c r="AG3360" i="3" a="1"/>
  <c r="AG3360" i="3" s="1"/>
  <c r="AD3360" i="3"/>
  <c r="AE3360" i="3" s="1"/>
  <c r="AF3360" i="3"/>
  <c r="AG3359" i="3" a="1"/>
  <c r="AG3359" i="3" s="1"/>
  <c r="AD3359" i="3"/>
  <c r="AE3359" i="3" s="1"/>
  <c r="AF3359" i="3"/>
  <c r="AG3358" i="3" a="1"/>
  <c r="AG3358" i="3" s="1"/>
  <c r="AD3358" i="3"/>
  <c r="AE3358" i="3" s="1"/>
  <c r="AF3358" i="3"/>
  <c r="AG3357" i="3" a="1"/>
  <c r="AG3357" i="3" s="1"/>
  <c r="AD3357" i="3"/>
  <c r="AE3357" i="3" s="1"/>
  <c r="AF3357" i="3"/>
  <c r="AG3356" i="3" a="1"/>
  <c r="AG3356" i="3" s="1"/>
  <c r="AD3356" i="3"/>
  <c r="AE3356" i="3" s="1"/>
  <c r="AF3356" i="3"/>
  <c r="AG3355" i="3" a="1"/>
  <c r="AG3355" i="3" s="1"/>
  <c r="AD3355" i="3"/>
  <c r="AE3355" i="3" s="1"/>
  <c r="AF3355" i="3"/>
  <c r="AG3354" i="3" a="1"/>
  <c r="AG3354" i="3" s="1"/>
  <c r="AD3354" i="3"/>
  <c r="AE3354" i="3" s="1"/>
  <c r="AF3354" i="3"/>
  <c r="AG3353" i="3" a="1"/>
  <c r="AG3353" i="3" s="1"/>
  <c r="AD3353" i="3"/>
  <c r="AE3353" i="3" s="1"/>
  <c r="AF3353" i="3"/>
  <c r="AG3352" i="3" a="1"/>
  <c r="AG3352" i="3" s="1"/>
  <c r="AD3352" i="3"/>
  <c r="AE3352" i="3" s="1"/>
  <c r="AF3352" i="3"/>
  <c r="AG3351" i="3" a="1"/>
  <c r="AG3351" i="3" s="1"/>
  <c r="AD3351" i="3"/>
  <c r="AE3351" i="3" s="1"/>
  <c r="AF3351" i="3"/>
  <c r="AG3350" i="3" a="1"/>
  <c r="AG3350" i="3" s="1"/>
  <c r="AD3350" i="3"/>
  <c r="AE3350" i="3" s="1"/>
  <c r="AF3350" i="3"/>
  <c r="AG3349" i="3" a="1"/>
  <c r="AG3349" i="3" s="1"/>
  <c r="AD3349" i="3"/>
  <c r="AE3349" i="3" s="1"/>
  <c r="AF3349" i="3"/>
  <c r="AG3348" i="3" a="1"/>
  <c r="AG3348" i="3" s="1"/>
  <c r="AD3348" i="3"/>
  <c r="AE3348" i="3" s="1"/>
  <c r="AF3348" i="3"/>
  <c r="AG3347" i="3" a="1"/>
  <c r="AG3347" i="3" s="1"/>
  <c r="AD3347" i="3"/>
  <c r="AE3347" i="3" s="1"/>
  <c r="AF3347" i="3"/>
  <c r="AG3346" i="3" a="1"/>
  <c r="AG3346" i="3" s="1"/>
  <c r="AD3346" i="3"/>
  <c r="AE3346" i="3" s="1"/>
  <c r="AF3346" i="3"/>
  <c r="AG3345" i="3" a="1"/>
  <c r="AG3345" i="3" s="1"/>
  <c r="AD3345" i="3"/>
  <c r="AE3345" i="3" s="1"/>
  <c r="AF3345" i="3"/>
  <c r="AG3344" i="3" a="1"/>
  <c r="AG3344" i="3" s="1"/>
  <c r="AD3344" i="3"/>
  <c r="AE3344" i="3" s="1"/>
  <c r="AF3344" i="3"/>
  <c r="AG3343" i="3" a="1"/>
  <c r="AG3343" i="3" s="1"/>
  <c r="AD3343" i="3"/>
  <c r="AE3343" i="3" s="1"/>
  <c r="AF3343" i="3"/>
  <c r="AG3342" i="3" a="1"/>
  <c r="AG3342" i="3" s="1"/>
  <c r="AD3342" i="3"/>
  <c r="AE3342" i="3" s="1"/>
  <c r="AF3342" i="3"/>
  <c r="AG3341" i="3" a="1"/>
  <c r="AG3341" i="3" s="1"/>
  <c r="AD3341" i="3"/>
  <c r="AE3341" i="3" s="1"/>
  <c r="AF3341" i="3"/>
  <c r="AG3340" i="3" a="1"/>
  <c r="AG3340" i="3" s="1"/>
  <c r="AD3340" i="3"/>
  <c r="AE3340" i="3" s="1"/>
  <c r="AF3340" i="3"/>
  <c r="AG3339" i="3" a="1"/>
  <c r="AG3339" i="3" s="1"/>
  <c r="AD3339" i="3"/>
  <c r="AE3339" i="3" s="1"/>
  <c r="AF3339" i="3"/>
  <c r="AG3338" i="3" a="1"/>
  <c r="AG3338" i="3" s="1"/>
  <c r="AD3338" i="3"/>
  <c r="AE3338" i="3" s="1"/>
  <c r="AF3338" i="3"/>
  <c r="AG3337" i="3" a="1"/>
  <c r="AG3337" i="3" s="1"/>
  <c r="AD3337" i="3"/>
  <c r="AE3337" i="3" s="1"/>
  <c r="AF3337" i="3"/>
  <c r="AG3336" i="3" a="1"/>
  <c r="AG3336" i="3" s="1"/>
  <c r="AD3336" i="3"/>
  <c r="AE3336" i="3" s="1"/>
  <c r="AF3336" i="3"/>
  <c r="AG3335" i="3" a="1"/>
  <c r="AG3335" i="3" s="1"/>
  <c r="AD3335" i="3"/>
  <c r="AE3335" i="3" s="1"/>
  <c r="AF3335" i="3"/>
  <c r="AG3334" i="3" a="1"/>
  <c r="AG3334" i="3" s="1"/>
  <c r="AD3334" i="3"/>
  <c r="AE3334" i="3" s="1"/>
  <c r="AF3334" i="3"/>
  <c r="AG3333" i="3" a="1"/>
  <c r="AG3333" i="3" s="1"/>
  <c r="AD3333" i="3"/>
  <c r="AE3333" i="3" s="1"/>
  <c r="AF3333" i="3"/>
  <c r="AG3332" i="3" a="1"/>
  <c r="AG3332" i="3" s="1"/>
  <c r="AD3332" i="3"/>
  <c r="AE3332" i="3" s="1"/>
  <c r="AF3332" i="3"/>
  <c r="AG3331" i="3" a="1"/>
  <c r="AG3331" i="3" s="1"/>
  <c r="AD3331" i="3"/>
  <c r="AE3331" i="3" s="1"/>
  <c r="AF3331" i="3"/>
  <c r="AG3330" i="3" a="1"/>
  <c r="AG3330" i="3" s="1"/>
  <c r="AD3330" i="3"/>
  <c r="AE3330" i="3" s="1"/>
  <c r="AF3330" i="3"/>
  <c r="AG3329" i="3" a="1"/>
  <c r="AG3329" i="3" s="1"/>
  <c r="AD3329" i="3"/>
  <c r="AE3329" i="3" s="1"/>
  <c r="AF3329" i="3"/>
  <c r="AG3328" i="3" a="1"/>
  <c r="AG3328" i="3" s="1"/>
  <c r="AD3328" i="3"/>
  <c r="AE3328" i="3" s="1"/>
  <c r="AF3328" i="3"/>
  <c r="AG3327" i="3" a="1"/>
  <c r="AG3327" i="3" s="1"/>
  <c r="AD3327" i="3"/>
  <c r="AE3327" i="3" s="1"/>
  <c r="AF3327" i="3"/>
  <c r="AG3326" i="3" a="1"/>
  <c r="AG3326" i="3" s="1"/>
  <c r="AD3326" i="3"/>
  <c r="AE3326" i="3" s="1"/>
  <c r="AF3326" i="3"/>
  <c r="AG3325" i="3" a="1"/>
  <c r="AG3325" i="3" s="1"/>
  <c r="AD3325" i="3"/>
  <c r="AE3325" i="3" s="1"/>
  <c r="AF3325" i="3"/>
  <c r="AG3324" i="3" a="1"/>
  <c r="AG3324" i="3" s="1"/>
  <c r="AD3324" i="3"/>
  <c r="AE3324" i="3" s="1"/>
  <c r="AF3324" i="3"/>
  <c r="AG3323" i="3" a="1"/>
  <c r="AG3323" i="3" s="1"/>
  <c r="AD3323" i="3"/>
  <c r="AE3323" i="3" s="1"/>
  <c r="AF3323" i="3"/>
  <c r="AG3322" i="3" a="1"/>
  <c r="AG3322" i="3" s="1"/>
  <c r="AD3322" i="3"/>
  <c r="AE3322" i="3" s="1"/>
  <c r="AF3322" i="3"/>
  <c r="AG3321" i="3" a="1"/>
  <c r="AG3321" i="3" s="1"/>
  <c r="AD3321" i="3"/>
  <c r="AE3321" i="3" s="1"/>
  <c r="AF3321" i="3"/>
  <c r="AG3320" i="3" a="1"/>
  <c r="AG3320" i="3" s="1"/>
  <c r="AD3320" i="3"/>
  <c r="AE3320" i="3" s="1"/>
  <c r="AF3320" i="3"/>
  <c r="AG3319" i="3" a="1"/>
  <c r="AG3319" i="3" s="1"/>
  <c r="AD3319" i="3"/>
  <c r="AE3319" i="3" s="1"/>
  <c r="AF3319" i="3"/>
  <c r="AG3318" i="3" a="1"/>
  <c r="AG3318" i="3" s="1"/>
  <c r="AD3318" i="3"/>
  <c r="AE3318" i="3" s="1"/>
  <c r="AF3318" i="3"/>
  <c r="AG3317" i="3" a="1"/>
  <c r="AG3317" i="3" s="1"/>
  <c r="AD3317" i="3"/>
  <c r="AE3317" i="3" s="1"/>
  <c r="AF3317" i="3"/>
  <c r="AG3316" i="3" a="1"/>
  <c r="AG3316" i="3" s="1"/>
  <c r="AD3316" i="3"/>
  <c r="AE3316" i="3" s="1"/>
  <c r="AF3316" i="3"/>
  <c r="AG3315" i="3" a="1"/>
  <c r="AG3315" i="3" s="1"/>
  <c r="AD3315" i="3"/>
  <c r="AE3315" i="3" s="1"/>
  <c r="AF3315" i="3"/>
  <c r="AG3314" i="3" a="1"/>
  <c r="AG3314" i="3" s="1"/>
  <c r="AD3314" i="3"/>
  <c r="AE3314" i="3" s="1"/>
  <c r="AF3314" i="3"/>
  <c r="AG3313" i="3" a="1"/>
  <c r="AG3313" i="3" s="1"/>
  <c r="AD3313" i="3"/>
  <c r="AE3313" i="3" s="1"/>
  <c r="AF3313" i="3"/>
  <c r="AG3312" i="3" a="1"/>
  <c r="AG3312" i="3" s="1"/>
  <c r="AD3312" i="3"/>
  <c r="AE3312" i="3" s="1"/>
  <c r="AF3312" i="3"/>
  <c r="AG3311" i="3" a="1"/>
  <c r="AG3311" i="3" s="1"/>
  <c r="AD3311" i="3"/>
  <c r="AE3311" i="3" s="1"/>
  <c r="AF3311" i="3"/>
  <c r="AG3310" i="3" a="1"/>
  <c r="AG3310" i="3" s="1"/>
  <c r="AD3310" i="3"/>
  <c r="AE3310" i="3" s="1"/>
  <c r="AF3310" i="3"/>
  <c r="AG3309" i="3" a="1"/>
  <c r="AG3309" i="3" s="1"/>
  <c r="AD3309" i="3"/>
  <c r="AE3309" i="3" s="1"/>
  <c r="AF3309" i="3"/>
  <c r="AG3308" i="3" a="1"/>
  <c r="AG3308" i="3" s="1"/>
  <c r="AD3308" i="3"/>
  <c r="AE3308" i="3" s="1"/>
  <c r="AF3308" i="3"/>
  <c r="AG3307" i="3" a="1"/>
  <c r="AG3307" i="3" s="1"/>
  <c r="AD3307" i="3"/>
  <c r="AE3307" i="3" s="1"/>
  <c r="AF3307" i="3"/>
  <c r="AG3306" i="3" a="1"/>
  <c r="AG3306" i="3" s="1"/>
  <c r="AD3306" i="3"/>
  <c r="AE3306" i="3" s="1"/>
  <c r="AF3306" i="3"/>
  <c r="AG3305" i="3" a="1"/>
  <c r="AG3305" i="3" s="1"/>
  <c r="AD3305" i="3"/>
  <c r="AE3305" i="3" s="1"/>
  <c r="AF3305" i="3"/>
  <c r="AG3304" i="3" a="1"/>
  <c r="AG3304" i="3" s="1"/>
  <c r="AD3304" i="3"/>
  <c r="AE3304" i="3" s="1"/>
  <c r="AF3304" i="3"/>
  <c r="AG3303" i="3" a="1"/>
  <c r="AG3303" i="3" s="1"/>
  <c r="AD3303" i="3"/>
  <c r="AE3303" i="3" s="1"/>
  <c r="AF3303" i="3"/>
  <c r="AG3302" i="3" a="1"/>
  <c r="AG3302" i="3" s="1"/>
  <c r="AD3302" i="3"/>
  <c r="AE3302" i="3" s="1"/>
  <c r="AF3302" i="3"/>
  <c r="AG3301" i="3" a="1"/>
  <c r="AG3301" i="3" s="1"/>
  <c r="AD3301" i="3"/>
  <c r="AE3301" i="3" s="1"/>
  <c r="AF3301" i="3"/>
  <c r="AG3300" i="3" a="1"/>
  <c r="AG3300" i="3" s="1"/>
  <c r="AD3300" i="3"/>
  <c r="AE3300" i="3" s="1"/>
  <c r="AF3300" i="3"/>
  <c r="AG3299" i="3" a="1"/>
  <c r="AG3299" i="3" s="1"/>
  <c r="AD3299" i="3"/>
  <c r="AE3299" i="3" s="1"/>
  <c r="AF3299" i="3"/>
  <c r="AG3298" i="3" a="1"/>
  <c r="AG3298" i="3" s="1"/>
  <c r="AD3298" i="3"/>
  <c r="AE3298" i="3" s="1"/>
  <c r="AF3298" i="3"/>
  <c r="AG3297" i="3" a="1"/>
  <c r="AG3297" i="3" s="1"/>
  <c r="AD3297" i="3"/>
  <c r="AE3297" i="3" s="1"/>
  <c r="AF3297" i="3"/>
  <c r="AG3296" i="3" a="1"/>
  <c r="AG3296" i="3" s="1"/>
  <c r="AD3296" i="3"/>
  <c r="AE3296" i="3" s="1"/>
  <c r="AF3296" i="3"/>
  <c r="AG3295" i="3" a="1"/>
  <c r="AG3295" i="3" s="1"/>
  <c r="AD3295" i="3"/>
  <c r="AE3295" i="3" s="1"/>
  <c r="AF3295" i="3"/>
  <c r="AG3294" i="3" a="1"/>
  <c r="AG3294" i="3" s="1"/>
  <c r="AD3294" i="3"/>
  <c r="AE3294" i="3" s="1"/>
  <c r="AF3294" i="3"/>
  <c r="AG3293" i="3" a="1"/>
  <c r="AG3293" i="3" s="1"/>
  <c r="AD3293" i="3"/>
  <c r="AE3293" i="3" s="1"/>
  <c r="AF3293" i="3"/>
  <c r="AG3292" i="3" a="1"/>
  <c r="AG3292" i="3" s="1"/>
  <c r="AD3292" i="3"/>
  <c r="AE3292" i="3" s="1"/>
  <c r="AF3292" i="3"/>
  <c r="AG3291" i="3" a="1"/>
  <c r="AG3291" i="3" s="1"/>
  <c r="AD3291" i="3"/>
  <c r="AE3291" i="3" s="1"/>
  <c r="AF3291" i="3"/>
  <c r="AG3290" i="3" a="1"/>
  <c r="AG3290" i="3" s="1"/>
  <c r="AD3290" i="3"/>
  <c r="AE3290" i="3" s="1"/>
  <c r="AF3290" i="3"/>
  <c r="AG3289" i="3" a="1"/>
  <c r="AG3289" i="3" s="1"/>
  <c r="AD3289" i="3"/>
  <c r="AE3289" i="3" s="1"/>
  <c r="AF3289" i="3"/>
  <c r="AG3288" i="3" a="1"/>
  <c r="AG3288" i="3" s="1"/>
  <c r="AD3288" i="3"/>
  <c r="AE3288" i="3" s="1"/>
  <c r="AF3288" i="3"/>
  <c r="AG3287" i="3" a="1"/>
  <c r="AG3287" i="3" s="1"/>
  <c r="AD3287" i="3"/>
  <c r="AE3287" i="3" s="1"/>
  <c r="AF3287" i="3"/>
  <c r="AG3286" i="3" a="1"/>
  <c r="AG3286" i="3" s="1"/>
  <c r="AD3286" i="3"/>
  <c r="AE3286" i="3" s="1"/>
  <c r="AF3286" i="3"/>
  <c r="AG3285" i="3" a="1"/>
  <c r="AG3285" i="3" s="1"/>
  <c r="AD3285" i="3"/>
  <c r="AE3285" i="3" s="1"/>
  <c r="AF3285" i="3"/>
  <c r="AG3284" i="3" a="1"/>
  <c r="AG3284" i="3" s="1"/>
  <c r="AD3284" i="3"/>
  <c r="AE3284" i="3" s="1"/>
  <c r="AF3284" i="3"/>
  <c r="AG3283" i="3" a="1"/>
  <c r="AG3283" i="3" s="1"/>
  <c r="AD3283" i="3"/>
  <c r="AE3283" i="3" s="1"/>
  <c r="AF3283" i="3"/>
  <c r="AG3282" i="3" a="1"/>
  <c r="AG3282" i="3" s="1"/>
  <c r="AD3282" i="3"/>
  <c r="AE3282" i="3" s="1"/>
  <c r="AF3282" i="3"/>
  <c r="AG3281" i="3" a="1"/>
  <c r="AG3281" i="3" s="1"/>
  <c r="AD3281" i="3"/>
  <c r="AE3281" i="3" s="1"/>
  <c r="AF3281" i="3"/>
  <c r="AG3280" i="3" a="1"/>
  <c r="AG3280" i="3" s="1"/>
  <c r="AD3280" i="3"/>
  <c r="AE3280" i="3" s="1"/>
  <c r="AF3280" i="3"/>
  <c r="AG3279" i="3" a="1"/>
  <c r="AG3279" i="3" s="1"/>
  <c r="AD3279" i="3"/>
  <c r="AE3279" i="3" s="1"/>
  <c r="AF3279" i="3"/>
  <c r="AG3278" i="3" a="1"/>
  <c r="AG3278" i="3" s="1"/>
  <c r="AD3278" i="3"/>
  <c r="AE3278" i="3" s="1"/>
  <c r="AF3278" i="3"/>
  <c r="AG3277" i="3" a="1"/>
  <c r="AG3277" i="3" s="1"/>
  <c r="AD3277" i="3"/>
  <c r="AE3277" i="3" s="1"/>
  <c r="AF3277" i="3"/>
  <c r="AG3276" i="3" a="1"/>
  <c r="AG3276" i="3" s="1"/>
  <c r="AD3276" i="3"/>
  <c r="AE3276" i="3" s="1"/>
  <c r="AF3276" i="3"/>
  <c r="AG3275" i="3" a="1"/>
  <c r="AG3275" i="3" s="1"/>
  <c r="AD3275" i="3"/>
  <c r="AE3275" i="3" s="1"/>
  <c r="AF3275" i="3"/>
  <c r="AG3274" i="3" a="1"/>
  <c r="AG3274" i="3" s="1"/>
  <c r="AD3274" i="3"/>
  <c r="AE3274" i="3" s="1"/>
  <c r="AF3274" i="3"/>
  <c r="AG3273" i="3" a="1"/>
  <c r="AG3273" i="3" s="1"/>
  <c r="AD3273" i="3"/>
  <c r="AE3273" i="3" s="1"/>
  <c r="AF3273" i="3"/>
  <c r="AG3272" i="3" a="1"/>
  <c r="AG3272" i="3" s="1"/>
  <c r="AD3272" i="3"/>
  <c r="AE3272" i="3" s="1"/>
  <c r="AF3272" i="3"/>
  <c r="AG3271" i="3" a="1"/>
  <c r="AG3271" i="3" s="1"/>
  <c r="AD3271" i="3"/>
  <c r="AE3271" i="3" s="1"/>
  <c r="AF3271" i="3"/>
  <c r="AG3270" i="3" a="1"/>
  <c r="AG3270" i="3" s="1"/>
  <c r="AD3270" i="3"/>
  <c r="AE3270" i="3" s="1"/>
  <c r="AF3270" i="3"/>
  <c r="AG3269" i="3" a="1"/>
  <c r="AG3269" i="3" s="1"/>
  <c r="AD3269" i="3"/>
  <c r="AE3269" i="3" s="1"/>
  <c r="AF3269" i="3"/>
  <c r="AG3268" i="3" a="1"/>
  <c r="AG3268" i="3" s="1"/>
  <c r="AD3268" i="3"/>
  <c r="AE3268" i="3" s="1"/>
  <c r="AF3268" i="3"/>
  <c r="AG3267" i="3" a="1"/>
  <c r="AG3267" i="3" s="1"/>
  <c r="AD3267" i="3"/>
  <c r="AE3267" i="3" s="1"/>
  <c r="AF3267" i="3"/>
  <c r="AG3266" i="3" a="1"/>
  <c r="AG3266" i="3" s="1"/>
  <c r="AD3266" i="3"/>
  <c r="AE3266" i="3" s="1"/>
  <c r="AF3266" i="3"/>
  <c r="AG3265" i="3" a="1"/>
  <c r="AG3265" i="3" s="1"/>
  <c r="AD3265" i="3"/>
  <c r="AE3265" i="3" s="1"/>
  <c r="AF3265" i="3"/>
  <c r="AG3264" i="3" a="1"/>
  <c r="AG3264" i="3" s="1"/>
  <c r="AD3264" i="3"/>
  <c r="AE3264" i="3" s="1"/>
  <c r="AF3264" i="3"/>
  <c r="AG3263" i="3" a="1"/>
  <c r="AG3263" i="3" s="1"/>
  <c r="AD3263" i="3"/>
  <c r="AE3263" i="3" s="1"/>
  <c r="AF3263" i="3"/>
  <c r="AG3262" i="3" a="1"/>
  <c r="AG3262" i="3" s="1"/>
  <c r="AD3262" i="3"/>
  <c r="AE3262" i="3" s="1"/>
  <c r="AF3262" i="3"/>
  <c r="AG3261" i="3" a="1"/>
  <c r="AG3261" i="3" s="1"/>
  <c r="AD3261" i="3"/>
  <c r="AE3261" i="3" s="1"/>
  <c r="AF3261" i="3"/>
  <c r="AG3260" i="3" a="1"/>
  <c r="AG3260" i="3" s="1"/>
  <c r="AD3260" i="3"/>
  <c r="AE3260" i="3" s="1"/>
  <c r="AF3260" i="3"/>
  <c r="AG3259" i="3" a="1"/>
  <c r="AG3259" i="3" s="1"/>
  <c r="AD3259" i="3"/>
  <c r="AE3259" i="3" s="1"/>
  <c r="AF3259" i="3"/>
  <c r="AG3258" i="3" a="1"/>
  <c r="AG3258" i="3" s="1"/>
  <c r="AD3258" i="3"/>
  <c r="AE3258" i="3" s="1"/>
  <c r="AF3258" i="3"/>
  <c r="AG3257" i="3" a="1"/>
  <c r="AG3257" i="3" s="1"/>
  <c r="AD3257" i="3"/>
  <c r="AE3257" i="3" s="1"/>
  <c r="AF3257" i="3"/>
  <c r="AG3256" i="3" a="1"/>
  <c r="AG3256" i="3" s="1"/>
  <c r="AD3256" i="3"/>
  <c r="AE3256" i="3" s="1"/>
  <c r="AF3256" i="3"/>
  <c r="AG3255" i="3" a="1"/>
  <c r="AG3255" i="3" s="1"/>
  <c r="AD3255" i="3"/>
  <c r="AE3255" i="3" s="1"/>
  <c r="AF3255" i="3"/>
  <c r="AG3254" i="3" a="1"/>
  <c r="AG3254" i="3" s="1"/>
  <c r="AD3254" i="3"/>
  <c r="AE3254" i="3" s="1"/>
  <c r="AF3254" i="3"/>
  <c r="AG3253" i="3" a="1"/>
  <c r="AG3253" i="3" s="1"/>
  <c r="AD3253" i="3"/>
  <c r="AE3253" i="3" s="1"/>
  <c r="AF3253" i="3"/>
  <c r="AG3252" i="3" a="1"/>
  <c r="AG3252" i="3" s="1"/>
  <c r="AD3252" i="3"/>
  <c r="AE3252" i="3" s="1"/>
  <c r="AF3252" i="3"/>
  <c r="AG3251" i="3" a="1"/>
  <c r="AG3251" i="3" s="1"/>
  <c r="AD3251" i="3"/>
  <c r="AE3251" i="3" s="1"/>
  <c r="AF3251" i="3"/>
  <c r="AG3250" i="3" a="1"/>
  <c r="AG3250" i="3" s="1"/>
  <c r="AD3250" i="3"/>
  <c r="AE3250" i="3" s="1"/>
  <c r="AF3250" i="3"/>
  <c r="AG3249" i="3" a="1"/>
  <c r="AG3249" i="3" s="1"/>
  <c r="AD3249" i="3"/>
  <c r="AE3249" i="3" s="1"/>
  <c r="AF3249" i="3"/>
  <c r="AG3248" i="3" a="1"/>
  <c r="AG3248" i="3" s="1"/>
  <c r="AD3248" i="3"/>
  <c r="AE3248" i="3" s="1"/>
  <c r="AF3248" i="3"/>
  <c r="AG3247" i="3" a="1"/>
  <c r="AG3247" i="3" s="1"/>
  <c r="AD3247" i="3"/>
  <c r="AE3247" i="3" s="1"/>
  <c r="AF3247" i="3"/>
  <c r="AG3246" i="3" a="1"/>
  <c r="AG3246" i="3" s="1"/>
  <c r="AD3246" i="3"/>
  <c r="AE3246" i="3" s="1"/>
  <c r="AF3246" i="3"/>
  <c r="AG3245" i="3" a="1"/>
  <c r="AG3245" i="3" s="1"/>
  <c r="AD3245" i="3"/>
  <c r="AE3245" i="3" s="1"/>
  <c r="AF3245" i="3"/>
  <c r="AG3244" i="3" a="1"/>
  <c r="AG3244" i="3" s="1"/>
  <c r="AD3244" i="3"/>
  <c r="AE3244" i="3" s="1"/>
  <c r="AF3244" i="3"/>
  <c r="AG3243" i="3" a="1"/>
  <c r="AG3243" i="3" s="1"/>
  <c r="AD3243" i="3"/>
  <c r="AE3243" i="3" s="1"/>
  <c r="AF3243" i="3"/>
  <c r="AG3242" i="3" a="1"/>
  <c r="AG3242" i="3" s="1"/>
  <c r="AD3242" i="3"/>
  <c r="AE3242" i="3" s="1"/>
  <c r="AF3242" i="3"/>
  <c r="AG3241" i="3" a="1"/>
  <c r="AG3241" i="3" s="1"/>
  <c r="AD3241" i="3"/>
  <c r="AE3241" i="3" s="1"/>
  <c r="AF3241" i="3"/>
  <c r="AG3240" i="3" a="1"/>
  <c r="AG3240" i="3" s="1"/>
  <c r="AD3240" i="3"/>
  <c r="AE3240" i="3" s="1"/>
  <c r="AF3240" i="3"/>
  <c r="AG3239" i="3" a="1"/>
  <c r="AG3239" i="3" s="1"/>
  <c r="AD3239" i="3"/>
  <c r="AE3239" i="3" s="1"/>
  <c r="AF3239" i="3"/>
  <c r="AG3238" i="3" a="1"/>
  <c r="AG3238" i="3" s="1"/>
  <c r="AD3238" i="3"/>
  <c r="AE3238" i="3" s="1"/>
  <c r="AF3238" i="3"/>
  <c r="AG3237" i="3" a="1"/>
  <c r="AG3237" i="3" s="1"/>
  <c r="AD3237" i="3"/>
  <c r="AE3237" i="3" s="1"/>
  <c r="AF3237" i="3"/>
  <c r="AG3236" i="3" a="1"/>
  <c r="AG3236" i="3" s="1"/>
  <c r="AD3236" i="3"/>
  <c r="AE3236" i="3" s="1"/>
  <c r="AF3236" i="3"/>
  <c r="AG3235" i="3" a="1"/>
  <c r="AG3235" i="3" s="1"/>
  <c r="AD3235" i="3"/>
  <c r="AE3235" i="3" s="1"/>
  <c r="AF3235" i="3"/>
  <c r="AG3234" i="3" a="1"/>
  <c r="AG3234" i="3" s="1"/>
  <c r="AD3234" i="3"/>
  <c r="AE3234" i="3" s="1"/>
  <c r="AF3234" i="3"/>
  <c r="AG3233" i="3" a="1"/>
  <c r="AG3233" i="3" s="1"/>
  <c r="AD3233" i="3"/>
  <c r="AE3233" i="3" s="1"/>
  <c r="AF3233" i="3"/>
  <c r="AG3232" i="3" a="1"/>
  <c r="AG3232" i="3" s="1"/>
  <c r="AD3232" i="3"/>
  <c r="AE3232" i="3" s="1"/>
  <c r="AF3232" i="3"/>
  <c r="AG3231" i="3" a="1"/>
  <c r="AG3231" i="3" s="1"/>
  <c r="AD3231" i="3"/>
  <c r="AE3231" i="3" s="1"/>
  <c r="AF3231" i="3"/>
  <c r="AG3230" i="3" a="1"/>
  <c r="AG3230" i="3" s="1"/>
  <c r="AD3230" i="3"/>
  <c r="AE3230" i="3" s="1"/>
  <c r="AF3230" i="3"/>
  <c r="AG3229" i="3" a="1"/>
  <c r="AG3229" i="3" s="1"/>
  <c r="AD3229" i="3"/>
  <c r="AE3229" i="3" s="1"/>
  <c r="AF3229" i="3"/>
  <c r="AG3228" i="3" a="1"/>
  <c r="AG3228" i="3" s="1"/>
  <c r="AD3228" i="3"/>
  <c r="AE3228" i="3" s="1"/>
  <c r="AF3228" i="3"/>
  <c r="AG3227" i="3" a="1"/>
  <c r="AG3227" i="3" s="1"/>
  <c r="AD3227" i="3"/>
  <c r="AE3227" i="3" s="1"/>
  <c r="AF3227" i="3"/>
  <c r="AG3226" i="3" a="1"/>
  <c r="AG3226" i="3" s="1"/>
  <c r="AD3226" i="3"/>
  <c r="AE3226" i="3" s="1"/>
  <c r="AF3226" i="3"/>
  <c r="AG3225" i="3" a="1"/>
  <c r="AG3225" i="3" s="1"/>
  <c r="AD3225" i="3"/>
  <c r="AE3225" i="3" s="1"/>
  <c r="AF3225" i="3"/>
  <c r="AG3224" i="3" a="1"/>
  <c r="AG3224" i="3" s="1"/>
  <c r="AD3224" i="3"/>
  <c r="AE3224" i="3" s="1"/>
  <c r="AF3224" i="3"/>
  <c r="AG3223" i="3" a="1"/>
  <c r="AG3223" i="3" s="1"/>
  <c r="AD3223" i="3"/>
  <c r="AE3223" i="3" s="1"/>
  <c r="AF3223" i="3"/>
  <c r="AG3222" i="3" a="1"/>
  <c r="AG3222" i="3" s="1"/>
  <c r="AD3222" i="3"/>
  <c r="AE3222" i="3" s="1"/>
  <c r="AF3222" i="3"/>
  <c r="AG3221" i="3" a="1"/>
  <c r="AG3221" i="3" s="1"/>
  <c r="AD3221" i="3"/>
  <c r="AE3221" i="3" s="1"/>
  <c r="AF3221" i="3"/>
  <c r="AG3220" i="3" a="1"/>
  <c r="AG3220" i="3" s="1"/>
  <c r="AD3220" i="3"/>
  <c r="AE3220" i="3" s="1"/>
  <c r="AF3220" i="3"/>
  <c r="AG3219" i="3" a="1"/>
  <c r="AG3219" i="3" s="1"/>
  <c r="AD3219" i="3"/>
  <c r="AE3219" i="3" s="1"/>
  <c r="AF3219" i="3"/>
  <c r="AG3218" i="3" a="1"/>
  <c r="AG3218" i="3" s="1"/>
  <c r="AD3218" i="3"/>
  <c r="AE3218" i="3" s="1"/>
  <c r="AF3218" i="3"/>
  <c r="AG3217" i="3" a="1"/>
  <c r="AG3217" i="3" s="1"/>
  <c r="AD3217" i="3"/>
  <c r="AE3217" i="3" s="1"/>
  <c r="AF3217" i="3"/>
  <c r="AG3216" i="3" a="1"/>
  <c r="AG3216" i="3" s="1"/>
  <c r="AD3216" i="3"/>
  <c r="AE3216" i="3" s="1"/>
  <c r="AF3216" i="3"/>
  <c r="AG3215" i="3" a="1"/>
  <c r="AG3215" i="3" s="1"/>
  <c r="AD3215" i="3"/>
  <c r="AE3215" i="3" s="1"/>
  <c r="AF3215" i="3"/>
  <c r="AG3214" i="3" a="1"/>
  <c r="AG3214" i="3" s="1"/>
  <c r="AD3214" i="3"/>
  <c r="AE3214" i="3" s="1"/>
  <c r="AF3214" i="3"/>
  <c r="AG3213" i="3" a="1"/>
  <c r="AG3213" i="3" s="1"/>
  <c r="AD3213" i="3"/>
  <c r="AE3213" i="3" s="1"/>
  <c r="AF3213" i="3"/>
  <c r="AG3212" i="3" a="1"/>
  <c r="AG3212" i="3" s="1"/>
  <c r="AD3212" i="3"/>
  <c r="AE3212" i="3" s="1"/>
  <c r="AF3212" i="3"/>
  <c r="AG3211" i="3" a="1"/>
  <c r="AG3211" i="3" s="1"/>
  <c r="AD3211" i="3"/>
  <c r="AE3211" i="3" s="1"/>
  <c r="AF3211" i="3"/>
  <c r="AG3210" i="3" a="1"/>
  <c r="AG3210" i="3" s="1"/>
  <c r="AD3210" i="3"/>
  <c r="AE3210" i="3" s="1"/>
  <c r="AF3210" i="3"/>
  <c r="AG3209" i="3" a="1"/>
  <c r="AG3209" i="3" s="1"/>
  <c r="AD3209" i="3"/>
  <c r="AE3209" i="3" s="1"/>
  <c r="AF3209" i="3"/>
  <c r="AG3208" i="3" a="1"/>
  <c r="AG3208" i="3" s="1"/>
  <c r="AD3208" i="3"/>
  <c r="AE3208" i="3" s="1"/>
  <c r="AF3208" i="3"/>
  <c r="AG3207" i="3" a="1"/>
  <c r="AG3207" i="3" s="1"/>
  <c r="AD3207" i="3"/>
  <c r="AE3207" i="3" s="1"/>
  <c r="AF3207" i="3"/>
  <c r="AG3206" i="3" a="1"/>
  <c r="AG3206" i="3" s="1"/>
  <c r="AD3206" i="3"/>
  <c r="AE3206" i="3" s="1"/>
  <c r="AF3206" i="3"/>
  <c r="AG3205" i="3" a="1"/>
  <c r="AG3205" i="3" s="1"/>
  <c r="AD3205" i="3"/>
  <c r="AE3205" i="3" s="1"/>
  <c r="AF3205" i="3"/>
  <c r="AG3204" i="3" a="1"/>
  <c r="AG3204" i="3" s="1"/>
  <c r="AD3204" i="3"/>
  <c r="AE3204" i="3" s="1"/>
  <c r="AF3204" i="3"/>
  <c r="AG3203" i="3" a="1"/>
  <c r="AG3203" i="3" s="1"/>
  <c r="AD3203" i="3"/>
  <c r="AE3203" i="3" s="1"/>
  <c r="AF3203" i="3"/>
  <c r="AG3202" i="3" a="1"/>
  <c r="AG3202" i="3" s="1"/>
  <c r="AD3202" i="3"/>
  <c r="AE3202" i="3" s="1"/>
  <c r="AF3202" i="3"/>
  <c r="AG3201" i="3" a="1"/>
  <c r="AG3201" i="3" s="1"/>
  <c r="AD3201" i="3"/>
  <c r="AE3201" i="3" s="1"/>
  <c r="AF3201" i="3"/>
  <c r="AG3200" i="3" a="1"/>
  <c r="AG3200" i="3" s="1"/>
  <c r="AD3200" i="3"/>
  <c r="AE3200" i="3" s="1"/>
  <c r="AF3200" i="3"/>
  <c r="AG3199" i="3" a="1"/>
  <c r="AG3199" i="3" s="1"/>
  <c r="AD3199" i="3"/>
  <c r="AE3199" i="3" s="1"/>
  <c r="AF3199" i="3"/>
  <c r="AG3198" i="3" a="1"/>
  <c r="AG3198" i="3" s="1"/>
  <c r="AD3198" i="3"/>
  <c r="AE3198" i="3" s="1"/>
  <c r="AF3198" i="3"/>
  <c r="AG3197" i="3" a="1"/>
  <c r="AG3197" i="3" s="1"/>
  <c r="AD3197" i="3"/>
  <c r="AE3197" i="3" s="1"/>
  <c r="AF3197" i="3"/>
  <c r="AG3196" i="3" a="1"/>
  <c r="AG3196" i="3" s="1"/>
  <c r="AD3196" i="3"/>
  <c r="AE3196" i="3" s="1"/>
  <c r="AF3196" i="3"/>
  <c r="AG3195" i="3" a="1"/>
  <c r="AG3195" i="3" s="1"/>
  <c r="AD3195" i="3"/>
  <c r="AE3195" i="3" s="1"/>
  <c r="AF3195" i="3"/>
  <c r="AG3194" i="3" a="1"/>
  <c r="AG3194" i="3" s="1"/>
  <c r="AD3194" i="3"/>
  <c r="AE3194" i="3" s="1"/>
  <c r="AF3194" i="3"/>
  <c r="AG3193" i="3" a="1"/>
  <c r="AG3193" i="3" s="1"/>
  <c r="AD3193" i="3"/>
  <c r="AE3193" i="3" s="1"/>
  <c r="AF3193" i="3"/>
  <c r="AG3192" i="3" a="1"/>
  <c r="AG3192" i="3" s="1"/>
  <c r="AD3192" i="3"/>
  <c r="AE3192" i="3" s="1"/>
  <c r="AF3192" i="3"/>
  <c r="AG3191" i="3" a="1"/>
  <c r="AG3191" i="3" s="1"/>
  <c r="AD3191" i="3"/>
  <c r="AE3191" i="3" s="1"/>
  <c r="AF3191" i="3"/>
  <c r="AG3190" i="3" a="1"/>
  <c r="AG3190" i="3" s="1"/>
  <c r="AD3190" i="3"/>
  <c r="AE3190" i="3" s="1"/>
  <c r="AF3190" i="3"/>
  <c r="AG3189" i="3" a="1"/>
  <c r="AG3189" i="3" s="1"/>
  <c r="AD3189" i="3"/>
  <c r="AE3189" i="3" s="1"/>
  <c r="AF3189" i="3"/>
  <c r="AG3188" i="3" a="1"/>
  <c r="AG3188" i="3" s="1"/>
  <c r="AD3188" i="3"/>
  <c r="AE3188" i="3" s="1"/>
  <c r="AF3188" i="3"/>
  <c r="AG3187" i="3" a="1"/>
  <c r="AG3187" i="3" s="1"/>
  <c r="AD3187" i="3"/>
  <c r="AE3187" i="3" s="1"/>
  <c r="AF3187" i="3"/>
  <c r="AG3186" i="3" a="1"/>
  <c r="AG3186" i="3" s="1"/>
  <c r="AD3186" i="3"/>
  <c r="AE3186" i="3" s="1"/>
  <c r="AF3186" i="3"/>
  <c r="AG3185" i="3" a="1"/>
  <c r="AG3185" i="3" s="1"/>
  <c r="AD3185" i="3"/>
  <c r="AE3185" i="3" s="1"/>
  <c r="AF3185" i="3"/>
  <c r="AG3184" i="3" a="1"/>
  <c r="AG3184" i="3" s="1"/>
  <c r="AD3184" i="3"/>
  <c r="AE3184" i="3" s="1"/>
  <c r="AF3184" i="3"/>
  <c r="AG3183" i="3" a="1"/>
  <c r="AG3183" i="3" s="1"/>
  <c r="AD3183" i="3"/>
  <c r="AE3183" i="3" s="1"/>
  <c r="AF3183" i="3"/>
  <c r="AG3182" i="3" a="1"/>
  <c r="AG3182" i="3" s="1"/>
  <c r="AD3182" i="3"/>
  <c r="AE3182" i="3" s="1"/>
  <c r="AF3182" i="3"/>
  <c r="AG3181" i="3" a="1"/>
  <c r="AG3181" i="3" s="1"/>
  <c r="AD3181" i="3"/>
  <c r="AE3181" i="3" s="1"/>
  <c r="AF3181" i="3"/>
  <c r="AG3180" i="3" a="1"/>
  <c r="AG3180" i="3" s="1"/>
  <c r="AD3180" i="3"/>
  <c r="AE3180" i="3" s="1"/>
  <c r="AF3180" i="3"/>
  <c r="AG3179" i="3" a="1"/>
  <c r="AG3179" i="3" s="1"/>
  <c r="AD3179" i="3"/>
  <c r="AE3179" i="3" s="1"/>
  <c r="AF3179" i="3"/>
  <c r="AG3178" i="3" a="1"/>
  <c r="AG3178" i="3" s="1"/>
  <c r="AD3178" i="3"/>
  <c r="AE3178" i="3" s="1"/>
  <c r="AF3178" i="3"/>
  <c r="AG3177" i="3" a="1"/>
  <c r="AG3177" i="3" s="1"/>
  <c r="AD3177" i="3"/>
  <c r="AE3177" i="3" s="1"/>
  <c r="AF3177" i="3"/>
  <c r="AG3176" i="3" a="1"/>
  <c r="AG3176" i="3" s="1"/>
  <c r="AD3176" i="3"/>
  <c r="AE3176" i="3" s="1"/>
  <c r="AF3176" i="3"/>
  <c r="AG3175" i="3" a="1"/>
  <c r="AG3175" i="3" s="1"/>
  <c r="AD3175" i="3"/>
  <c r="AE3175" i="3" s="1"/>
  <c r="AF3175" i="3"/>
  <c r="AG3174" i="3" a="1"/>
  <c r="AG3174" i="3" s="1"/>
  <c r="AD3174" i="3"/>
  <c r="AE3174" i="3" s="1"/>
  <c r="AF3174" i="3"/>
  <c r="AG3173" i="3" a="1"/>
  <c r="AG3173" i="3" s="1"/>
  <c r="AD3173" i="3"/>
  <c r="AE3173" i="3" s="1"/>
  <c r="AF3173" i="3"/>
  <c r="AG3172" i="3" a="1"/>
  <c r="AG3172" i="3" s="1"/>
  <c r="AD3172" i="3"/>
  <c r="AE3172" i="3" s="1"/>
  <c r="AF3172" i="3"/>
  <c r="AG3171" i="3" a="1"/>
  <c r="AG3171" i="3" s="1"/>
  <c r="AD3171" i="3"/>
  <c r="AE3171" i="3" s="1"/>
  <c r="AF3171" i="3"/>
  <c r="AG3170" i="3" a="1"/>
  <c r="AG3170" i="3" s="1"/>
  <c r="AD3170" i="3"/>
  <c r="AE3170" i="3" s="1"/>
  <c r="AF3170" i="3"/>
  <c r="AG3169" i="3" a="1"/>
  <c r="AG3169" i="3" s="1"/>
  <c r="AD3169" i="3"/>
  <c r="AE3169" i="3" s="1"/>
  <c r="AF3169" i="3"/>
  <c r="AG3168" i="3" a="1"/>
  <c r="AG3168" i="3" s="1"/>
  <c r="AD3168" i="3"/>
  <c r="AE3168" i="3" s="1"/>
  <c r="AF3168" i="3"/>
  <c r="AG3167" i="3" a="1"/>
  <c r="AG3167" i="3" s="1"/>
  <c r="AD3167" i="3"/>
  <c r="AE3167" i="3" s="1"/>
  <c r="AF3167" i="3"/>
  <c r="AG3166" i="3" a="1"/>
  <c r="AG3166" i="3" s="1"/>
  <c r="AD3166" i="3"/>
  <c r="AE3166" i="3" s="1"/>
  <c r="AF3166" i="3"/>
  <c r="AG3165" i="3" a="1"/>
  <c r="AG3165" i="3" s="1"/>
  <c r="AD3165" i="3"/>
  <c r="AE3165" i="3" s="1"/>
  <c r="AF3165" i="3"/>
  <c r="AG3164" i="3" a="1"/>
  <c r="AG3164" i="3" s="1"/>
  <c r="AD3164" i="3"/>
  <c r="AE3164" i="3" s="1"/>
  <c r="AF3164" i="3"/>
  <c r="AG3163" i="3" a="1"/>
  <c r="AG3163" i="3" s="1"/>
  <c r="AD3163" i="3"/>
  <c r="AE3163" i="3" s="1"/>
  <c r="AF3163" i="3"/>
  <c r="AG3162" i="3" a="1"/>
  <c r="AG3162" i="3" s="1"/>
  <c r="AD3162" i="3"/>
  <c r="AE3162" i="3" s="1"/>
  <c r="AF3162" i="3"/>
  <c r="AG3161" i="3" a="1"/>
  <c r="AG3161" i="3" s="1"/>
  <c r="AD3161" i="3"/>
  <c r="AE3161" i="3" s="1"/>
  <c r="AF3161" i="3"/>
  <c r="AG3160" i="3" a="1"/>
  <c r="AG3160" i="3" s="1"/>
  <c r="AD3160" i="3"/>
  <c r="AE3160" i="3" s="1"/>
  <c r="AF3160" i="3"/>
  <c r="AG3159" i="3" a="1"/>
  <c r="AG3159" i="3" s="1"/>
  <c r="AD3159" i="3"/>
  <c r="AE3159" i="3" s="1"/>
  <c r="AF3159" i="3"/>
  <c r="AG3158" i="3" a="1"/>
  <c r="AG3158" i="3" s="1"/>
  <c r="AD3158" i="3"/>
  <c r="AE3158" i="3" s="1"/>
  <c r="AF3158" i="3"/>
  <c r="AG3157" i="3" a="1"/>
  <c r="AG3157" i="3" s="1"/>
  <c r="AD3157" i="3"/>
  <c r="AE3157" i="3" s="1"/>
  <c r="AF3157" i="3"/>
  <c r="AG3156" i="3" a="1"/>
  <c r="AG3156" i="3" s="1"/>
  <c r="AD3156" i="3"/>
  <c r="AE3156" i="3" s="1"/>
  <c r="AF3156" i="3"/>
  <c r="AG3155" i="3" a="1"/>
  <c r="AG3155" i="3" s="1"/>
  <c r="AD3155" i="3"/>
  <c r="AE3155" i="3" s="1"/>
  <c r="AF3155" i="3"/>
  <c r="AG3154" i="3" a="1"/>
  <c r="AG3154" i="3" s="1"/>
  <c r="AD3154" i="3"/>
  <c r="AE3154" i="3" s="1"/>
  <c r="AF3154" i="3"/>
  <c r="AG3153" i="3" a="1"/>
  <c r="AG3153" i="3" s="1"/>
  <c r="AD3153" i="3"/>
  <c r="AE3153" i="3" s="1"/>
  <c r="AF3153" i="3"/>
  <c r="AG3152" i="3" a="1"/>
  <c r="AG3152" i="3" s="1"/>
  <c r="AD3152" i="3"/>
  <c r="AE3152" i="3" s="1"/>
  <c r="AF3152" i="3"/>
  <c r="AG3151" i="3" a="1"/>
  <c r="AG3151" i="3" s="1"/>
  <c r="AD3151" i="3"/>
  <c r="AE3151" i="3" s="1"/>
  <c r="AF3151" i="3"/>
  <c r="AG3150" i="3" a="1"/>
  <c r="AG3150" i="3" s="1"/>
  <c r="AD3150" i="3"/>
  <c r="AE3150" i="3" s="1"/>
  <c r="AF3150" i="3"/>
  <c r="AG3149" i="3" a="1"/>
  <c r="AG3149" i="3" s="1"/>
  <c r="AD3149" i="3"/>
  <c r="AE3149" i="3" s="1"/>
  <c r="AF3149" i="3"/>
  <c r="AG3148" i="3" a="1"/>
  <c r="AG3148" i="3" s="1"/>
  <c r="AD3148" i="3"/>
  <c r="AE3148" i="3" s="1"/>
  <c r="AF3148" i="3"/>
  <c r="AG3147" i="3" a="1"/>
  <c r="AG3147" i="3" s="1"/>
  <c r="AD3147" i="3"/>
  <c r="AE3147" i="3" s="1"/>
  <c r="AF3147" i="3"/>
  <c r="AG3146" i="3" a="1"/>
  <c r="AG3146" i="3" s="1"/>
  <c r="AD3146" i="3"/>
  <c r="AE3146" i="3" s="1"/>
  <c r="AF3146" i="3"/>
  <c r="AG3145" i="3" a="1"/>
  <c r="AG3145" i="3" s="1"/>
  <c r="AD3145" i="3"/>
  <c r="AE3145" i="3" s="1"/>
  <c r="AF3145" i="3"/>
  <c r="AG3144" i="3" a="1"/>
  <c r="AG3144" i="3" s="1"/>
  <c r="AD3144" i="3"/>
  <c r="AE3144" i="3" s="1"/>
  <c r="AF3144" i="3"/>
  <c r="AG3143" i="3" a="1"/>
  <c r="AG3143" i="3" s="1"/>
  <c r="AD3143" i="3"/>
  <c r="AE3143" i="3" s="1"/>
  <c r="AF3143" i="3"/>
  <c r="AG3142" i="3" a="1"/>
  <c r="AG3142" i="3" s="1"/>
  <c r="AD3142" i="3"/>
  <c r="AE3142" i="3" s="1"/>
  <c r="AF3142" i="3"/>
  <c r="AG3141" i="3" a="1"/>
  <c r="AG3141" i="3" s="1"/>
  <c r="AD3141" i="3"/>
  <c r="AE3141" i="3" s="1"/>
  <c r="AF3141" i="3"/>
  <c r="AG3140" i="3" a="1"/>
  <c r="AG3140" i="3" s="1"/>
  <c r="AD3140" i="3"/>
  <c r="AE3140" i="3" s="1"/>
  <c r="AF3140" i="3"/>
  <c r="AG3139" i="3" a="1"/>
  <c r="AG3139" i="3" s="1"/>
  <c r="AD3139" i="3"/>
  <c r="AE3139" i="3" s="1"/>
  <c r="AF3139" i="3"/>
  <c r="AG3138" i="3" a="1"/>
  <c r="AG3138" i="3" s="1"/>
  <c r="AD3138" i="3"/>
  <c r="AE3138" i="3" s="1"/>
  <c r="AF3138" i="3"/>
  <c r="AG3137" i="3" a="1"/>
  <c r="AG3137" i="3" s="1"/>
  <c r="AD3137" i="3"/>
  <c r="AE3137" i="3" s="1"/>
  <c r="AF3137" i="3"/>
  <c r="AG3136" i="3" a="1"/>
  <c r="AG3136" i="3" s="1"/>
  <c r="AD3136" i="3"/>
  <c r="AE3136" i="3" s="1"/>
  <c r="AF3136" i="3"/>
  <c r="AG3135" i="3" a="1"/>
  <c r="AG3135" i="3" s="1"/>
  <c r="AD3135" i="3"/>
  <c r="AE3135" i="3" s="1"/>
  <c r="AF3135" i="3"/>
  <c r="AG3134" i="3" a="1"/>
  <c r="AG3134" i="3" s="1"/>
  <c r="AD3134" i="3"/>
  <c r="AE3134" i="3" s="1"/>
  <c r="AF3134" i="3"/>
  <c r="AG3133" i="3" a="1"/>
  <c r="AG3133" i="3" s="1"/>
  <c r="AD3133" i="3"/>
  <c r="AE3133" i="3" s="1"/>
  <c r="AF3133" i="3"/>
  <c r="AG3132" i="3" a="1"/>
  <c r="AG3132" i="3" s="1"/>
  <c r="AD3132" i="3"/>
  <c r="AE3132" i="3" s="1"/>
  <c r="AF3132" i="3"/>
  <c r="AG3131" i="3" a="1"/>
  <c r="AG3131" i="3" s="1"/>
  <c r="AD3131" i="3"/>
  <c r="AE3131" i="3" s="1"/>
  <c r="AF3131" i="3"/>
  <c r="AG3130" i="3" a="1"/>
  <c r="AG3130" i="3" s="1"/>
  <c r="AD3130" i="3"/>
  <c r="AE3130" i="3" s="1"/>
  <c r="AF3130" i="3"/>
  <c r="AG3129" i="3" a="1"/>
  <c r="AG3129" i="3" s="1"/>
  <c r="AD3129" i="3"/>
  <c r="AE3129" i="3" s="1"/>
  <c r="AF3129" i="3"/>
  <c r="AG3128" i="3" a="1"/>
  <c r="AG3128" i="3" s="1"/>
  <c r="AD3128" i="3"/>
  <c r="AE3128" i="3" s="1"/>
  <c r="AF3128" i="3"/>
  <c r="AG3127" i="3" a="1"/>
  <c r="AG3127" i="3" s="1"/>
  <c r="AD3127" i="3"/>
  <c r="AE3127" i="3" s="1"/>
  <c r="AF3127" i="3"/>
  <c r="AG3126" i="3" a="1"/>
  <c r="AG3126" i="3" s="1"/>
  <c r="AD3126" i="3"/>
  <c r="AE3126" i="3" s="1"/>
  <c r="AF3126" i="3"/>
  <c r="AG3125" i="3" a="1"/>
  <c r="AG3125" i="3" s="1"/>
  <c r="AD3125" i="3"/>
  <c r="AE3125" i="3" s="1"/>
  <c r="AF3125" i="3"/>
  <c r="AG3124" i="3" a="1"/>
  <c r="AG3124" i="3" s="1"/>
  <c r="AD3124" i="3"/>
  <c r="AE3124" i="3" s="1"/>
  <c r="AF3124" i="3"/>
  <c r="AG3123" i="3" a="1"/>
  <c r="AG3123" i="3" s="1"/>
  <c r="AD3123" i="3"/>
  <c r="AE3123" i="3" s="1"/>
  <c r="AF3123" i="3"/>
  <c r="AG3122" i="3" a="1"/>
  <c r="AG3122" i="3" s="1"/>
  <c r="AD3122" i="3"/>
  <c r="AE3122" i="3" s="1"/>
  <c r="AF3122" i="3"/>
  <c r="AG3121" i="3" a="1"/>
  <c r="AG3121" i="3" s="1"/>
  <c r="AD3121" i="3"/>
  <c r="AE3121" i="3" s="1"/>
  <c r="AF3121" i="3"/>
  <c r="AG3120" i="3" a="1"/>
  <c r="AG3120" i="3" s="1"/>
  <c r="AD3120" i="3"/>
  <c r="AE3120" i="3" s="1"/>
  <c r="AF3120" i="3"/>
  <c r="AG3119" i="3" a="1"/>
  <c r="AG3119" i="3" s="1"/>
  <c r="AD3119" i="3"/>
  <c r="AE3119" i="3" s="1"/>
  <c r="AF3119" i="3"/>
  <c r="AG3118" i="3" a="1"/>
  <c r="AG3118" i="3" s="1"/>
  <c r="AD3118" i="3"/>
  <c r="AE3118" i="3" s="1"/>
  <c r="AF3118" i="3"/>
  <c r="AG3117" i="3" a="1"/>
  <c r="AG3117" i="3" s="1"/>
  <c r="AD3117" i="3"/>
  <c r="AE3117" i="3" s="1"/>
  <c r="AF3117" i="3"/>
  <c r="AG3116" i="3" a="1"/>
  <c r="AG3116" i="3" s="1"/>
  <c r="AD3116" i="3"/>
  <c r="AE3116" i="3" s="1"/>
  <c r="AF3116" i="3"/>
  <c r="AG3115" i="3" a="1"/>
  <c r="AG3115" i="3" s="1"/>
  <c r="AD3115" i="3"/>
  <c r="AE3115" i="3" s="1"/>
  <c r="AF3115" i="3"/>
  <c r="AG3114" i="3" a="1"/>
  <c r="AG3114" i="3" s="1"/>
  <c r="AD3114" i="3"/>
  <c r="AE3114" i="3" s="1"/>
  <c r="AF3114" i="3"/>
  <c r="AG3113" i="3" a="1"/>
  <c r="AG3113" i="3" s="1"/>
  <c r="AD3113" i="3"/>
  <c r="AE3113" i="3" s="1"/>
  <c r="AF3113" i="3"/>
  <c r="AG3112" i="3" a="1"/>
  <c r="AG3112" i="3" s="1"/>
  <c r="AD3112" i="3"/>
  <c r="AE3112" i="3" s="1"/>
  <c r="AF3112" i="3"/>
  <c r="AG3111" i="3" a="1"/>
  <c r="AG3111" i="3" s="1"/>
  <c r="AD3111" i="3"/>
  <c r="AE3111" i="3" s="1"/>
  <c r="AF3111" i="3"/>
  <c r="AG3110" i="3" a="1"/>
  <c r="AG3110" i="3" s="1"/>
  <c r="AD3110" i="3"/>
  <c r="AE3110" i="3" s="1"/>
  <c r="AF3110" i="3"/>
  <c r="AG3109" i="3" a="1"/>
  <c r="AG3109" i="3" s="1"/>
  <c r="AD3109" i="3"/>
  <c r="AE3109" i="3" s="1"/>
  <c r="AF3109" i="3"/>
  <c r="AG3108" i="3" a="1"/>
  <c r="AG3108" i="3" s="1"/>
  <c r="AD3108" i="3"/>
  <c r="AE3108" i="3" s="1"/>
  <c r="AF3108" i="3"/>
  <c r="AG3107" i="3" a="1"/>
  <c r="AG3107" i="3" s="1"/>
  <c r="AD3107" i="3"/>
  <c r="AE3107" i="3" s="1"/>
  <c r="AF3107" i="3"/>
  <c r="AG3106" i="3" a="1"/>
  <c r="AG3106" i="3" s="1"/>
  <c r="AD3106" i="3"/>
  <c r="AE3106" i="3" s="1"/>
  <c r="AF3106" i="3"/>
  <c r="AG3105" i="3" a="1"/>
  <c r="AG3105" i="3" s="1"/>
  <c r="AD3105" i="3"/>
  <c r="AE3105" i="3" s="1"/>
  <c r="AF3105" i="3"/>
  <c r="AG3104" i="3" a="1"/>
  <c r="AG3104" i="3" s="1"/>
  <c r="AD3104" i="3"/>
  <c r="AE3104" i="3" s="1"/>
  <c r="AF3104" i="3"/>
  <c r="AG3103" i="3" a="1"/>
  <c r="AG3103" i="3" s="1"/>
  <c r="AD3103" i="3"/>
  <c r="AE3103" i="3" s="1"/>
  <c r="AF3103" i="3"/>
  <c r="AG3102" i="3" a="1"/>
  <c r="AG3102" i="3" s="1"/>
  <c r="AD3102" i="3"/>
  <c r="AE3102" i="3" s="1"/>
  <c r="AF3102" i="3"/>
  <c r="AG3101" i="3" a="1"/>
  <c r="AG3101" i="3" s="1"/>
  <c r="AD3101" i="3"/>
  <c r="AE3101" i="3" s="1"/>
  <c r="AF3101" i="3"/>
  <c r="AG3100" i="3" a="1"/>
  <c r="AG3100" i="3" s="1"/>
  <c r="AD3100" i="3"/>
  <c r="AE3100" i="3" s="1"/>
  <c r="AF3100" i="3"/>
  <c r="AG3099" i="3" a="1"/>
  <c r="AG3099" i="3" s="1"/>
  <c r="AD3099" i="3"/>
  <c r="AE3099" i="3" s="1"/>
  <c r="AF3099" i="3"/>
  <c r="AG3098" i="3" a="1"/>
  <c r="AG3098" i="3" s="1"/>
  <c r="AD3098" i="3"/>
  <c r="AE3098" i="3" s="1"/>
  <c r="AF3098" i="3"/>
  <c r="AG3097" i="3" a="1"/>
  <c r="AG3097" i="3" s="1"/>
  <c r="AD3097" i="3"/>
  <c r="AE3097" i="3" s="1"/>
  <c r="AF3097" i="3"/>
  <c r="AG3096" i="3" a="1"/>
  <c r="AG3096" i="3" s="1"/>
  <c r="AD3096" i="3"/>
  <c r="AE3096" i="3" s="1"/>
  <c r="AF3096" i="3"/>
  <c r="AG3095" i="3" a="1"/>
  <c r="AG3095" i="3" s="1"/>
  <c r="AD3095" i="3"/>
  <c r="AE3095" i="3" s="1"/>
  <c r="AF3095" i="3"/>
  <c r="AG3094" i="3" a="1"/>
  <c r="AG3094" i="3" s="1"/>
  <c r="AD3094" i="3"/>
  <c r="AE3094" i="3" s="1"/>
  <c r="AF3094" i="3"/>
  <c r="AG3093" i="3" a="1"/>
  <c r="AG3093" i="3" s="1"/>
  <c r="AD3093" i="3"/>
  <c r="AE3093" i="3" s="1"/>
  <c r="AF3093" i="3"/>
  <c r="AG3092" i="3" a="1"/>
  <c r="AG3092" i="3" s="1"/>
  <c r="AD3092" i="3"/>
  <c r="AE3092" i="3" s="1"/>
  <c r="AF3092" i="3"/>
  <c r="AG3091" i="3" a="1"/>
  <c r="AG3091" i="3" s="1"/>
  <c r="AD3091" i="3"/>
  <c r="AE3091" i="3" s="1"/>
  <c r="AF3091" i="3"/>
  <c r="AG3090" i="3" a="1"/>
  <c r="AG3090" i="3" s="1"/>
  <c r="AD3090" i="3"/>
  <c r="AE3090" i="3" s="1"/>
  <c r="AF3090" i="3"/>
  <c r="AG3089" i="3" a="1"/>
  <c r="AG3089" i="3" s="1"/>
  <c r="AD3089" i="3"/>
  <c r="AE3089" i="3" s="1"/>
  <c r="AF3089" i="3"/>
  <c r="AG3088" i="3" a="1"/>
  <c r="AG3088" i="3" s="1"/>
  <c r="AD3088" i="3"/>
  <c r="AE3088" i="3" s="1"/>
  <c r="AF3088" i="3"/>
  <c r="AG3087" i="3" a="1"/>
  <c r="AG3087" i="3" s="1"/>
  <c r="AD3087" i="3"/>
  <c r="AE3087" i="3" s="1"/>
  <c r="AF3087" i="3"/>
  <c r="AG3086" i="3" a="1"/>
  <c r="AG3086" i="3" s="1"/>
  <c r="AD3086" i="3"/>
  <c r="AE3086" i="3" s="1"/>
  <c r="AF3086" i="3"/>
  <c r="AG3085" i="3" a="1"/>
  <c r="AG3085" i="3" s="1"/>
  <c r="AD3085" i="3"/>
  <c r="AE3085" i="3" s="1"/>
  <c r="AF3085" i="3"/>
  <c r="AG3084" i="3" a="1"/>
  <c r="AG3084" i="3" s="1"/>
  <c r="AD3084" i="3"/>
  <c r="AE3084" i="3" s="1"/>
  <c r="AF3084" i="3"/>
  <c r="AG3083" i="3" a="1"/>
  <c r="AG3083" i="3" s="1"/>
  <c r="AD3083" i="3"/>
  <c r="AE3083" i="3" s="1"/>
  <c r="AF3083" i="3"/>
  <c r="AG3082" i="3" a="1"/>
  <c r="AG3082" i="3" s="1"/>
  <c r="AD3082" i="3"/>
  <c r="AE3082" i="3" s="1"/>
  <c r="AF3082" i="3"/>
  <c r="AG3081" i="3" a="1"/>
  <c r="AG3081" i="3" s="1"/>
  <c r="AD3081" i="3"/>
  <c r="AE3081" i="3" s="1"/>
  <c r="AF3081" i="3"/>
  <c r="AG3080" i="3" a="1"/>
  <c r="AG3080" i="3" s="1"/>
  <c r="AD3080" i="3"/>
  <c r="AE3080" i="3" s="1"/>
  <c r="AF3080" i="3"/>
  <c r="AG3079" i="3" a="1"/>
  <c r="AG3079" i="3" s="1"/>
  <c r="AD3079" i="3"/>
  <c r="AE3079" i="3" s="1"/>
  <c r="AF3079" i="3"/>
  <c r="AG3078" i="3" a="1"/>
  <c r="AG3078" i="3" s="1"/>
  <c r="AD3078" i="3"/>
  <c r="AE3078" i="3" s="1"/>
  <c r="AF3078" i="3"/>
  <c r="AG3077" i="3" a="1"/>
  <c r="AG3077" i="3" s="1"/>
  <c r="AD3077" i="3"/>
  <c r="AE3077" i="3" s="1"/>
  <c r="AF3077" i="3"/>
  <c r="AG3076" i="3" a="1"/>
  <c r="AG3076" i="3" s="1"/>
  <c r="AD3076" i="3"/>
  <c r="AE3076" i="3" s="1"/>
  <c r="AF3076" i="3"/>
  <c r="AG3075" i="3" a="1"/>
  <c r="AG3075" i="3" s="1"/>
  <c r="AD3075" i="3"/>
  <c r="AE3075" i="3" s="1"/>
  <c r="AF3075" i="3"/>
  <c r="AG3074" i="3" a="1"/>
  <c r="AG3074" i="3" s="1"/>
  <c r="AD3074" i="3"/>
  <c r="AE3074" i="3" s="1"/>
  <c r="AF3074" i="3"/>
  <c r="AG3073" i="3" a="1"/>
  <c r="AG3073" i="3" s="1"/>
  <c r="AD3073" i="3"/>
  <c r="AE3073" i="3" s="1"/>
  <c r="AF3073" i="3"/>
  <c r="AG3072" i="3" a="1"/>
  <c r="AG3072" i="3" s="1"/>
  <c r="AD3072" i="3"/>
  <c r="AE3072" i="3" s="1"/>
  <c r="AF3072" i="3"/>
  <c r="AG3071" i="3" a="1"/>
  <c r="AG3071" i="3" s="1"/>
  <c r="AD3071" i="3"/>
  <c r="AE3071" i="3" s="1"/>
  <c r="AF3071" i="3"/>
  <c r="AG3070" i="3" a="1"/>
  <c r="AG3070" i="3" s="1"/>
  <c r="AD3070" i="3"/>
  <c r="AE3070" i="3" s="1"/>
  <c r="AF3070" i="3"/>
  <c r="AG3069" i="3" a="1"/>
  <c r="AG3069" i="3" s="1"/>
  <c r="AD3069" i="3"/>
  <c r="AE3069" i="3" s="1"/>
  <c r="AF3069" i="3"/>
  <c r="AG3068" i="3" a="1"/>
  <c r="AG3068" i="3" s="1"/>
  <c r="AD3068" i="3"/>
  <c r="AE3068" i="3" s="1"/>
  <c r="AF3068" i="3"/>
  <c r="AG3067" i="3" a="1"/>
  <c r="AG3067" i="3" s="1"/>
  <c r="AD3067" i="3"/>
  <c r="AE3067" i="3" s="1"/>
  <c r="AF3067" i="3"/>
  <c r="AG3066" i="3" a="1"/>
  <c r="AG3066" i="3" s="1"/>
  <c r="AD3066" i="3"/>
  <c r="AE3066" i="3" s="1"/>
  <c r="AF3066" i="3"/>
  <c r="AG3065" i="3" a="1"/>
  <c r="AG3065" i="3" s="1"/>
  <c r="AD3065" i="3"/>
  <c r="AE3065" i="3" s="1"/>
  <c r="AF3065" i="3"/>
  <c r="AG3064" i="3" a="1"/>
  <c r="AG3064" i="3" s="1"/>
  <c r="AD3064" i="3"/>
  <c r="AE3064" i="3" s="1"/>
  <c r="AF3064" i="3"/>
  <c r="AG3063" i="3" a="1"/>
  <c r="AG3063" i="3" s="1"/>
  <c r="AD3063" i="3"/>
  <c r="AE3063" i="3" s="1"/>
  <c r="AF3063" i="3"/>
  <c r="AG3062" i="3" a="1"/>
  <c r="AG3062" i="3" s="1"/>
  <c r="AD3062" i="3"/>
  <c r="AE3062" i="3" s="1"/>
  <c r="AF3062" i="3"/>
  <c r="AG3061" i="3" a="1"/>
  <c r="AG3061" i="3" s="1"/>
  <c r="AD3061" i="3"/>
  <c r="AE3061" i="3" s="1"/>
  <c r="AF3061" i="3"/>
  <c r="AG3060" i="3" a="1"/>
  <c r="AG3060" i="3" s="1"/>
  <c r="AD3060" i="3"/>
  <c r="AE3060" i="3" s="1"/>
  <c r="AF3060" i="3"/>
  <c r="AG3059" i="3" a="1"/>
  <c r="AG3059" i="3" s="1"/>
  <c r="AD3059" i="3"/>
  <c r="AE3059" i="3" s="1"/>
  <c r="AF3059" i="3"/>
  <c r="AG3058" i="3" a="1"/>
  <c r="AG3058" i="3" s="1"/>
  <c r="AD3058" i="3"/>
  <c r="AE3058" i="3" s="1"/>
  <c r="AF3058" i="3"/>
  <c r="AG3057" i="3" a="1"/>
  <c r="AG3057" i="3" s="1"/>
  <c r="AD3057" i="3"/>
  <c r="AE3057" i="3" s="1"/>
  <c r="AF3057" i="3"/>
  <c r="AG3056" i="3" a="1"/>
  <c r="AG3056" i="3" s="1"/>
  <c r="AD3056" i="3"/>
  <c r="AE3056" i="3" s="1"/>
  <c r="AF3056" i="3"/>
  <c r="AG3055" i="3" a="1"/>
  <c r="AG3055" i="3" s="1"/>
  <c r="AD3055" i="3"/>
  <c r="AE3055" i="3" s="1"/>
  <c r="AF3055" i="3"/>
  <c r="AG3054" i="3" a="1"/>
  <c r="AG3054" i="3" s="1"/>
  <c r="AD3054" i="3"/>
  <c r="AE3054" i="3" s="1"/>
  <c r="AF3054" i="3"/>
  <c r="AG3053" i="3" a="1"/>
  <c r="AG3053" i="3" s="1"/>
  <c r="AD3053" i="3"/>
  <c r="AE3053" i="3" s="1"/>
  <c r="AF3053" i="3"/>
  <c r="AG3052" i="3" a="1"/>
  <c r="AG3052" i="3" s="1"/>
  <c r="AD3052" i="3"/>
  <c r="AE3052" i="3" s="1"/>
  <c r="AF3052" i="3"/>
  <c r="AG3051" i="3" a="1"/>
  <c r="AG3051" i="3" s="1"/>
  <c r="AD3051" i="3"/>
  <c r="AE3051" i="3" s="1"/>
  <c r="AF3051" i="3"/>
  <c r="AG3050" i="3" a="1"/>
  <c r="AG3050" i="3" s="1"/>
  <c r="AD3050" i="3"/>
  <c r="AE3050" i="3" s="1"/>
  <c r="AF3050" i="3"/>
  <c r="AG3049" i="3" a="1"/>
  <c r="AG3049" i="3" s="1"/>
  <c r="AD3049" i="3"/>
  <c r="AE3049" i="3" s="1"/>
  <c r="AF3049" i="3"/>
  <c r="AG3048" i="3" a="1"/>
  <c r="AG3048" i="3" s="1"/>
  <c r="AD3048" i="3"/>
  <c r="AE3048" i="3" s="1"/>
  <c r="AF3048" i="3"/>
  <c r="AG3047" i="3" a="1"/>
  <c r="AG3047" i="3" s="1"/>
  <c r="AD3047" i="3"/>
  <c r="AE3047" i="3" s="1"/>
  <c r="AF3047" i="3"/>
  <c r="AG3046" i="3" a="1"/>
  <c r="AG3046" i="3" s="1"/>
  <c r="AD3046" i="3"/>
  <c r="AE3046" i="3" s="1"/>
  <c r="AF3046" i="3"/>
  <c r="AG3045" i="3" a="1"/>
  <c r="AG3045" i="3" s="1"/>
  <c r="AD3045" i="3"/>
  <c r="AE3045" i="3" s="1"/>
  <c r="AF3045" i="3"/>
  <c r="AG3044" i="3" a="1"/>
  <c r="AG3044" i="3" s="1"/>
  <c r="AD3044" i="3"/>
  <c r="AE3044" i="3" s="1"/>
  <c r="AF3044" i="3"/>
  <c r="AG3043" i="3" a="1"/>
  <c r="AG3043" i="3" s="1"/>
  <c r="AD3043" i="3"/>
  <c r="AE3043" i="3" s="1"/>
  <c r="AF3043" i="3"/>
  <c r="AG3042" i="3" a="1"/>
  <c r="AG3042" i="3" s="1"/>
  <c r="AD3042" i="3"/>
  <c r="AE3042" i="3" s="1"/>
  <c r="AF3042" i="3"/>
  <c r="AG3041" i="3" a="1"/>
  <c r="AG3041" i="3" s="1"/>
  <c r="AD3041" i="3"/>
  <c r="AE3041" i="3" s="1"/>
  <c r="AF3041" i="3"/>
  <c r="AG3040" i="3" a="1"/>
  <c r="AG3040" i="3" s="1"/>
  <c r="AD3040" i="3"/>
  <c r="AE3040" i="3" s="1"/>
  <c r="AF3040" i="3"/>
  <c r="AG3039" i="3" a="1"/>
  <c r="AG3039" i="3" s="1"/>
  <c r="AD3039" i="3"/>
  <c r="AE3039" i="3" s="1"/>
  <c r="AF3039" i="3"/>
  <c r="AG3038" i="3" a="1"/>
  <c r="AG3038" i="3" s="1"/>
  <c r="AD3038" i="3"/>
  <c r="AE3038" i="3" s="1"/>
  <c r="AF3038" i="3"/>
  <c r="AG3037" i="3" a="1"/>
  <c r="AG3037" i="3" s="1"/>
  <c r="AD3037" i="3"/>
  <c r="AE3037" i="3" s="1"/>
  <c r="AF3037" i="3"/>
  <c r="AG3036" i="3" a="1"/>
  <c r="AG3036" i="3" s="1"/>
  <c r="AD3036" i="3"/>
  <c r="AE3036" i="3" s="1"/>
  <c r="AF3036" i="3"/>
  <c r="AG3035" i="3" a="1"/>
  <c r="AG3035" i="3" s="1"/>
  <c r="AD3035" i="3"/>
  <c r="AE3035" i="3" s="1"/>
  <c r="AF3035" i="3"/>
  <c r="AG3034" i="3" a="1"/>
  <c r="AG3034" i="3" s="1"/>
  <c r="AD3034" i="3"/>
  <c r="AE3034" i="3" s="1"/>
  <c r="AF3034" i="3"/>
  <c r="AG3033" i="3" a="1"/>
  <c r="AG3033" i="3" s="1"/>
  <c r="AD3033" i="3"/>
  <c r="AE3033" i="3" s="1"/>
  <c r="AF3033" i="3"/>
  <c r="AG3032" i="3" a="1"/>
  <c r="AG3032" i="3" s="1"/>
  <c r="AD3032" i="3"/>
  <c r="AE3032" i="3" s="1"/>
  <c r="AF3032" i="3"/>
  <c r="AG3031" i="3" a="1"/>
  <c r="AG3031" i="3" s="1"/>
  <c r="AD3031" i="3"/>
  <c r="AE3031" i="3" s="1"/>
  <c r="AF3031" i="3"/>
  <c r="AG3030" i="3" a="1"/>
  <c r="AG3030" i="3" s="1"/>
  <c r="AD3030" i="3"/>
  <c r="AE3030" i="3" s="1"/>
  <c r="AF3030" i="3"/>
  <c r="AG3029" i="3" a="1"/>
  <c r="AG3029" i="3" s="1"/>
  <c r="AD3029" i="3"/>
  <c r="AE3029" i="3" s="1"/>
  <c r="AF3029" i="3"/>
  <c r="AG3028" i="3" a="1"/>
  <c r="AG3028" i="3" s="1"/>
  <c r="AD3028" i="3"/>
  <c r="AE3028" i="3" s="1"/>
  <c r="AF3028" i="3"/>
  <c r="AG3027" i="3" a="1"/>
  <c r="AG3027" i="3" s="1"/>
  <c r="AD3027" i="3"/>
  <c r="AE3027" i="3" s="1"/>
  <c r="AF3027" i="3"/>
  <c r="AG3026" i="3" a="1"/>
  <c r="AG3026" i="3" s="1"/>
  <c r="AD3026" i="3"/>
  <c r="AE3026" i="3" s="1"/>
  <c r="AF3026" i="3"/>
  <c r="AG3025" i="3" a="1"/>
  <c r="AG3025" i="3" s="1"/>
  <c r="AD3025" i="3"/>
  <c r="AE3025" i="3" s="1"/>
  <c r="AF3025" i="3"/>
  <c r="AG3024" i="3" a="1"/>
  <c r="AG3024" i="3" s="1"/>
  <c r="AD3024" i="3"/>
  <c r="AE3024" i="3" s="1"/>
  <c r="AF3024" i="3"/>
  <c r="AG3023" i="3" a="1"/>
  <c r="AG3023" i="3" s="1"/>
  <c r="AD3023" i="3"/>
  <c r="AE3023" i="3" s="1"/>
  <c r="AF3023" i="3"/>
  <c r="AG3022" i="3" a="1"/>
  <c r="AG3022" i="3" s="1"/>
  <c r="AD3022" i="3"/>
  <c r="AE3022" i="3" s="1"/>
  <c r="AF3022" i="3"/>
  <c r="AG3021" i="3" a="1"/>
  <c r="AG3021" i="3" s="1"/>
  <c r="AD3021" i="3"/>
  <c r="AE3021" i="3" s="1"/>
  <c r="AF3021" i="3"/>
  <c r="AG3020" i="3" a="1"/>
  <c r="AG3020" i="3" s="1"/>
  <c r="AD3020" i="3"/>
  <c r="AE3020" i="3" s="1"/>
  <c r="AF3020" i="3"/>
  <c r="AG3019" i="3" a="1"/>
  <c r="AG3019" i="3" s="1"/>
  <c r="AD3019" i="3"/>
  <c r="AE3019" i="3" s="1"/>
  <c r="AF3019" i="3"/>
  <c r="AG3018" i="3" a="1"/>
  <c r="AG3018" i="3" s="1"/>
  <c r="AD3018" i="3"/>
  <c r="AE3018" i="3" s="1"/>
  <c r="AF3018" i="3"/>
  <c r="AG3017" i="3" a="1"/>
  <c r="AG3017" i="3" s="1"/>
  <c r="AD3017" i="3"/>
  <c r="AE3017" i="3" s="1"/>
  <c r="AF3017" i="3"/>
  <c r="AG3016" i="3" a="1"/>
  <c r="AG3016" i="3" s="1"/>
  <c r="AD3016" i="3"/>
  <c r="AE3016" i="3" s="1"/>
  <c r="AF3016" i="3"/>
  <c r="AG3015" i="3" a="1"/>
  <c r="AG3015" i="3" s="1"/>
  <c r="AD3015" i="3"/>
  <c r="AE3015" i="3" s="1"/>
  <c r="AF3015" i="3"/>
  <c r="AG3014" i="3" a="1"/>
  <c r="AG3014" i="3" s="1"/>
  <c r="AD3014" i="3"/>
  <c r="AE3014" i="3" s="1"/>
  <c r="AF3014" i="3"/>
  <c r="AG3013" i="3" a="1"/>
  <c r="AG3013" i="3" s="1"/>
  <c r="AD3013" i="3"/>
  <c r="AE3013" i="3" s="1"/>
  <c r="AF3013" i="3"/>
  <c r="AG3012" i="3" a="1"/>
  <c r="AG3012" i="3" s="1"/>
  <c r="AD3012" i="3"/>
  <c r="AE3012" i="3" s="1"/>
  <c r="AF3012" i="3"/>
  <c r="AG3011" i="3" a="1"/>
  <c r="AG3011" i="3" s="1"/>
  <c r="AD3011" i="3"/>
  <c r="AE3011" i="3" s="1"/>
  <c r="AF3011" i="3"/>
  <c r="AG3010" i="3" a="1"/>
  <c r="AG3010" i="3" s="1"/>
  <c r="AD3010" i="3"/>
  <c r="AE3010" i="3" s="1"/>
  <c r="AF3010" i="3"/>
  <c r="AG3009" i="3" a="1"/>
  <c r="AG3009" i="3" s="1"/>
  <c r="AD3009" i="3"/>
  <c r="AE3009" i="3" s="1"/>
  <c r="AF3009" i="3"/>
  <c r="AG3008" i="3" a="1"/>
  <c r="AG3008" i="3" s="1"/>
  <c r="AD3008" i="3"/>
  <c r="AE3008" i="3" s="1"/>
  <c r="AF3008" i="3"/>
  <c r="AG3007" i="3" a="1"/>
  <c r="AG3007" i="3" s="1"/>
  <c r="AD3007" i="3"/>
  <c r="AE3007" i="3" s="1"/>
  <c r="AF3007" i="3"/>
  <c r="AG3006" i="3" a="1"/>
  <c r="AG3006" i="3" s="1"/>
  <c r="AD3006" i="3"/>
  <c r="AE3006" i="3" s="1"/>
  <c r="AF3006" i="3"/>
  <c r="AG3005" i="3" a="1"/>
  <c r="AG3005" i="3" s="1"/>
  <c r="AD3005" i="3"/>
  <c r="AE3005" i="3" s="1"/>
  <c r="AF3005" i="3"/>
  <c r="AG3004" i="3" a="1"/>
  <c r="AG3004" i="3" s="1"/>
  <c r="AD3004" i="3"/>
  <c r="AE3004" i="3" s="1"/>
  <c r="AF3004" i="3"/>
  <c r="AG3003" i="3" a="1"/>
  <c r="AG3003" i="3" s="1"/>
  <c r="AD3003" i="3"/>
  <c r="AE3003" i="3" s="1"/>
  <c r="AF3003" i="3"/>
  <c r="AG3002" i="3" a="1"/>
  <c r="AG3002" i="3" s="1"/>
  <c r="AD3002" i="3"/>
  <c r="AE3002" i="3" s="1"/>
  <c r="AF3002" i="3"/>
  <c r="AG3001" i="3" a="1"/>
  <c r="AG3001" i="3" s="1"/>
  <c r="AD3001" i="3"/>
  <c r="AE3001" i="3" s="1"/>
  <c r="AF3001" i="3"/>
  <c r="AG3000" i="3" a="1"/>
  <c r="AG3000" i="3" s="1"/>
  <c r="AD3000" i="3"/>
  <c r="AE3000" i="3" s="1"/>
  <c r="AF3000" i="3"/>
  <c r="AG2999" i="3" a="1"/>
  <c r="AG2999" i="3" s="1"/>
  <c r="AD2999" i="3"/>
  <c r="AE2999" i="3" s="1"/>
  <c r="AF2999" i="3"/>
  <c r="AG2998" i="3" a="1"/>
  <c r="AG2998" i="3" s="1"/>
  <c r="AD2998" i="3"/>
  <c r="AE2998" i="3" s="1"/>
  <c r="AF2998" i="3"/>
  <c r="AG2997" i="3" a="1"/>
  <c r="AG2997" i="3" s="1"/>
  <c r="AD2997" i="3"/>
  <c r="AE2997" i="3" s="1"/>
  <c r="AF2997" i="3"/>
  <c r="AG2996" i="3" a="1"/>
  <c r="AG2996" i="3" s="1"/>
  <c r="AD2996" i="3"/>
  <c r="AE2996" i="3" s="1"/>
  <c r="AF2996" i="3"/>
  <c r="AG2995" i="3" a="1"/>
  <c r="AG2995" i="3" s="1"/>
  <c r="AD2995" i="3"/>
  <c r="AE2995" i="3" s="1"/>
  <c r="AF2995" i="3"/>
  <c r="AG2994" i="3" a="1"/>
  <c r="AG2994" i="3" s="1"/>
  <c r="AD2994" i="3"/>
  <c r="AE2994" i="3" s="1"/>
  <c r="AF2994" i="3"/>
  <c r="AG2993" i="3" a="1"/>
  <c r="AG2993" i="3" s="1"/>
  <c r="AD2993" i="3"/>
  <c r="AE2993" i="3" s="1"/>
  <c r="AF2993" i="3"/>
  <c r="AG2992" i="3" a="1"/>
  <c r="AG2992" i="3" s="1"/>
  <c r="AD2992" i="3"/>
  <c r="AE2992" i="3" s="1"/>
  <c r="AF2992" i="3"/>
  <c r="AG2991" i="3" a="1"/>
  <c r="AG2991" i="3" s="1"/>
  <c r="AD2991" i="3"/>
  <c r="AE2991" i="3" s="1"/>
  <c r="AF2991" i="3"/>
  <c r="AG2990" i="3" a="1"/>
  <c r="AG2990" i="3" s="1"/>
  <c r="AD2990" i="3"/>
  <c r="AE2990" i="3" s="1"/>
  <c r="AF2990" i="3"/>
  <c r="AG2989" i="3" a="1"/>
  <c r="AG2989" i="3" s="1"/>
  <c r="AD2989" i="3"/>
  <c r="AE2989" i="3" s="1"/>
  <c r="AF2989" i="3"/>
  <c r="AG2988" i="3" a="1"/>
  <c r="AG2988" i="3" s="1"/>
  <c r="AD2988" i="3"/>
  <c r="AE2988" i="3" s="1"/>
  <c r="AF2988" i="3"/>
  <c r="AG2987" i="3" a="1"/>
  <c r="AG2987" i="3" s="1"/>
  <c r="AD2987" i="3"/>
  <c r="AE2987" i="3" s="1"/>
  <c r="AF2987" i="3"/>
  <c r="AG2986" i="3" a="1"/>
  <c r="AG2986" i="3" s="1"/>
  <c r="AD2986" i="3"/>
  <c r="AE2986" i="3" s="1"/>
  <c r="AF2986" i="3"/>
  <c r="AG2985" i="3" a="1"/>
  <c r="AG2985" i="3" s="1"/>
  <c r="AD2985" i="3"/>
  <c r="AE2985" i="3" s="1"/>
  <c r="AF2985" i="3"/>
  <c r="AG2984" i="3" a="1"/>
  <c r="AG2984" i="3" s="1"/>
  <c r="AD2984" i="3"/>
  <c r="AE2984" i="3" s="1"/>
  <c r="AF2984" i="3"/>
  <c r="AG2983" i="3" a="1"/>
  <c r="AG2983" i="3" s="1"/>
  <c r="AD2983" i="3"/>
  <c r="AE2983" i="3" s="1"/>
  <c r="AF2983" i="3"/>
  <c r="AG2982" i="3" a="1"/>
  <c r="AG2982" i="3" s="1"/>
  <c r="AD2982" i="3"/>
  <c r="AE2982" i="3" s="1"/>
  <c r="AF2982" i="3"/>
  <c r="AG2981" i="3" a="1"/>
  <c r="AG2981" i="3" s="1"/>
  <c r="AD2981" i="3"/>
  <c r="AE2981" i="3" s="1"/>
  <c r="AF2981" i="3"/>
  <c r="AG2980" i="3" a="1"/>
  <c r="AG2980" i="3" s="1"/>
  <c r="AD2980" i="3"/>
  <c r="AE2980" i="3" s="1"/>
  <c r="AF2980" i="3"/>
  <c r="AG2979" i="3" a="1"/>
  <c r="AG2979" i="3" s="1"/>
  <c r="AD2979" i="3"/>
  <c r="AE2979" i="3" s="1"/>
  <c r="AF2979" i="3"/>
  <c r="AG2978" i="3" a="1"/>
  <c r="AG2978" i="3" s="1"/>
  <c r="AD2978" i="3"/>
  <c r="AE2978" i="3" s="1"/>
  <c r="AF2978" i="3"/>
  <c r="AG2977" i="3" a="1"/>
  <c r="AG2977" i="3" s="1"/>
  <c r="AD2977" i="3"/>
  <c r="AE2977" i="3" s="1"/>
  <c r="AF2977" i="3"/>
  <c r="AG2976" i="3" a="1"/>
  <c r="AG2976" i="3" s="1"/>
  <c r="AD2976" i="3"/>
  <c r="AE2976" i="3" s="1"/>
  <c r="AF2976" i="3"/>
  <c r="AG2975" i="3" a="1"/>
  <c r="AG2975" i="3" s="1"/>
  <c r="AD2975" i="3"/>
  <c r="AE2975" i="3" s="1"/>
  <c r="AF2975" i="3"/>
  <c r="AG2974" i="3" a="1"/>
  <c r="AG2974" i="3" s="1"/>
  <c r="AD2974" i="3"/>
  <c r="AE2974" i="3" s="1"/>
  <c r="AF2974" i="3"/>
  <c r="AG2973" i="3" a="1"/>
  <c r="AG2973" i="3" s="1"/>
  <c r="AD2973" i="3"/>
  <c r="AE2973" i="3" s="1"/>
  <c r="AF2973" i="3"/>
  <c r="AG2972" i="3" a="1"/>
  <c r="AG2972" i="3" s="1"/>
  <c r="AD2972" i="3"/>
  <c r="AE2972" i="3" s="1"/>
  <c r="AF2972" i="3"/>
  <c r="AG2971" i="3" a="1"/>
  <c r="AG2971" i="3" s="1"/>
  <c r="AD2971" i="3"/>
  <c r="AE2971" i="3" s="1"/>
  <c r="AF2971" i="3"/>
  <c r="AG2970" i="3" a="1"/>
  <c r="AG2970" i="3" s="1"/>
  <c r="AD2970" i="3"/>
  <c r="AE2970" i="3" s="1"/>
  <c r="AF2970" i="3"/>
  <c r="AG2969" i="3" a="1"/>
  <c r="AG2969" i="3" s="1"/>
  <c r="AD2969" i="3"/>
  <c r="AE2969" i="3" s="1"/>
  <c r="AF2969" i="3"/>
  <c r="AG2968" i="3" a="1"/>
  <c r="AG2968" i="3" s="1"/>
  <c r="AD2968" i="3"/>
  <c r="AE2968" i="3" s="1"/>
  <c r="AF2968" i="3"/>
  <c r="AG2967" i="3" a="1"/>
  <c r="AG2967" i="3" s="1"/>
  <c r="AD2967" i="3"/>
  <c r="AE2967" i="3" s="1"/>
  <c r="AF2967" i="3"/>
  <c r="AG2966" i="3" a="1"/>
  <c r="AG2966" i="3" s="1"/>
  <c r="AD2966" i="3"/>
  <c r="AE2966" i="3" s="1"/>
  <c r="AF2966" i="3"/>
  <c r="AG2965" i="3" a="1"/>
  <c r="AG2965" i="3" s="1"/>
  <c r="AD2965" i="3"/>
  <c r="AE2965" i="3" s="1"/>
  <c r="AF2965" i="3"/>
  <c r="AG2964" i="3" a="1"/>
  <c r="AG2964" i="3" s="1"/>
  <c r="AD2964" i="3"/>
  <c r="AE2964" i="3" s="1"/>
  <c r="AF2964" i="3"/>
  <c r="AG2963" i="3" a="1"/>
  <c r="AG2963" i="3" s="1"/>
  <c r="AD2963" i="3"/>
  <c r="AE2963" i="3" s="1"/>
  <c r="AF2963" i="3"/>
  <c r="AG2962" i="3" a="1"/>
  <c r="AG2962" i="3" s="1"/>
  <c r="AD2962" i="3"/>
  <c r="AE2962" i="3" s="1"/>
  <c r="AF2962" i="3"/>
  <c r="AG2961" i="3" a="1"/>
  <c r="AG2961" i="3" s="1"/>
  <c r="AD2961" i="3"/>
  <c r="AE2961" i="3" s="1"/>
  <c r="AF2961" i="3"/>
  <c r="AG2960" i="3" a="1"/>
  <c r="AG2960" i="3" s="1"/>
  <c r="AD2960" i="3"/>
  <c r="AE2960" i="3" s="1"/>
  <c r="AF2960" i="3"/>
  <c r="AG2959" i="3" a="1"/>
  <c r="AG2959" i="3" s="1"/>
  <c r="AD2959" i="3"/>
  <c r="AE2959" i="3" s="1"/>
  <c r="AF2959" i="3"/>
  <c r="AG2958" i="3" a="1"/>
  <c r="AG2958" i="3" s="1"/>
  <c r="AD2958" i="3"/>
  <c r="AE2958" i="3" s="1"/>
  <c r="AF2958" i="3"/>
  <c r="AG2957" i="3" a="1"/>
  <c r="AG2957" i="3" s="1"/>
  <c r="AD2957" i="3"/>
  <c r="AE2957" i="3" s="1"/>
  <c r="AF2957" i="3"/>
  <c r="AG2956" i="3" a="1"/>
  <c r="AG2956" i="3" s="1"/>
  <c r="AD2956" i="3"/>
  <c r="AE2956" i="3" s="1"/>
  <c r="AF2956" i="3"/>
  <c r="AG2955" i="3" a="1"/>
  <c r="AG2955" i="3" s="1"/>
  <c r="AD2955" i="3"/>
  <c r="AE2955" i="3" s="1"/>
  <c r="AF2955" i="3"/>
  <c r="AG2954" i="3" a="1"/>
  <c r="AG2954" i="3" s="1"/>
  <c r="AD2954" i="3"/>
  <c r="AE2954" i="3" s="1"/>
  <c r="AF2954" i="3"/>
  <c r="AG2953" i="3" a="1"/>
  <c r="AG2953" i="3" s="1"/>
  <c r="AD2953" i="3"/>
  <c r="AE2953" i="3" s="1"/>
  <c r="AF2953" i="3"/>
  <c r="AG2952" i="3" a="1"/>
  <c r="AG2952" i="3" s="1"/>
  <c r="AD2952" i="3"/>
  <c r="AE2952" i="3" s="1"/>
  <c r="AF2952" i="3"/>
  <c r="AG2951" i="3" a="1"/>
  <c r="AG2951" i="3" s="1"/>
  <c r="AD2951" i="3"/>
  <c r="AE2951" i="3" s="1"/>
  <c r="AF2951" i="3"/>
  <c r="AG2950" i="3" a="1"/>
  <c r="AG2950" i="3" s="1"/>
  <c r="AD2950" i="3"/>
  <c r="AE2950" i="3" s="1"/>
  <c r="AF2950" i="3"/>
  <c r="AG2949" i="3" a="1"/>
  <c r="AG2949" i="3" s="1"/>
  <c r="AD2949" i="3"/>
  <c r="AE2949" i="3" s="1"/>
  <c r="AF2949" i="3"/>
  <c r="AG2948" i="3" a="1"/>
  <c r="AG2948" i="3" s="1"/>
  <c r="AD2948" i="3"/>
  <c r="AE2948" i="3" s="1"/>
  <c r="AF2948" i="3"/>
  <c r="AG2947" i="3" a="1"/>
  <c r="AG2947" i="3" s="1"/>
  <c r="AD2947" i="3"/>
  <c r="AE2947" i="3" s="1"/>
  <c r="AF2947" i="3"/>
  <c r="AG2946" i="3" a="1"/>
  <c r="AG2946" i="3" s="1"/>
  <c r="AD2946" i="3"/>
  <c r="AE2946" i="3" s="1"/>
  <c r="AF2946" i="3"/>
  <c r="AG2945" i="3" a="1"/>
  <c r="AG2945" i="3" s="1"/>
  <c r="AD2945" i="3"/>
  <c r="AE2945" i="3" s="1"/>
  <c r="AF2945" i="3"/>
  <c r="AG2944" i="3" a="1"/>
  <c r="AG2944" i="3" s="1"/>
  <c r="AD2944" i="3"/>
  <c r="AE2944" i="3" s="1"/>
  <c r="AF2944" i="3"/>
  <c r="AG2943" i="3" a="1"/>
  <c r="AG2943" i="3" s="1"/>
  <c r="AD2943" i="3"/>
  <c r="AE2943" i="3" s="1"/>
  <c r="AF2943" i="3"/>
  <c r="AG2942" i="3" a="1"/>
  <c r="AG2942" i="3" s="1"/>
  <c r="AD2942" i="3"/>
  <c r="AE2942" i="3" s="1"/>
  <c r="AF2942" i="3"/>
  <c r="AG2941" i="3" a="1"/>
  <c r="AG2941" i="3" s="1"/>
  <c r="AD2941" i="3"/>
  <c r="AE2941" i="3" s="1"/>
  <c r="AF2941" i="3"/>
  <c r="AG2940" i="3" a="1"/>
  <c r="AG2940" i="3" s="1"/>
  <c r="AD2940" i="3"/>
  <c r="AE2940" i="3" s="1"/>
  <c r="AF2940" i="3"/>
  <c r="AG2939" i="3" a="1"/>
  <c r="AG2939" i="3" s="1"/>
  <c r="AD2939" i="3"/>
  <c r="AE2939" i="3" s="1"/>
  <c r="AF2939" i="3"/>
  <c r="AG2938" i="3" a="1"/>
  <c r="AG2938" i="3" s="1"/>
  <c r="AD2938" i="3"/>
  <c r="AE2938" i="3" s="1"/>
  <c r="AF2938" i="3"/>
  <c r="AG2937" i="3" a="1"/>
  <c r="AG2937" i="3" s="1"/>
  <c r="AD2937" i="3"/>
  <c r="AE2937" i="3" s="1"/>
  <c r="AF2937" i="3"/>
  <c r="AG2936" i="3" a="1"/>
  <c r="AG2936" i="3" s="1"/>
  <c r="AD2936" i="3"/>
  <c r="AE2936" i="3" s="1"/>
  <c r="AF2936" i="3"/>
  <c r="AG2935" i="3" a="1"/>
  <c r="AG2935" i="3" s="1"/>
  <c r="AD2935" i="3"/>
  <c r="AE2935" i="3" s="1"/>
  <c r="AF2935" i="3"/>
  <c r="AG2934" i="3" a="1"/>
  <c r="AG2934" i="3" s="1"/>
  <c r="AD2934" i="3"/>
  <c r="AE2934" i="3" s="1"/>
  <c r="AF2934" i="3"/>
  <c r="AG2933" i="3" a="1"/>
  <c r="AG2933" i="3" s="1"/>
  <c r="AD2933" i="3"/>
  <c r="AE2933" i="3" s="1"/>
  <c r="AF2933" i="3"/>
  <c r="AG2932" i="3" a="1"/>
  <c r="AG2932" i="3" s="1"/>
  <c r="AD2932" i="3"/>
  <c r="AE2932" i="3" s="1"/>
  <c r="AF2932" i="3"/>
  <c r="AG2931" i="3" a="1"/>
  <c r="AG2931" i="3" s="1"/>
  <c r="AD2931" i="3"/>
  <c r="AE2931" i="3" s="1"/>
  <c r="AF2931" i="3"/>
  <c r="AG2930" i="3" a="1"/>
  <c r="AG2930" i="3" s="1"/>
  <c r="AD2930" i="3"/>
  <c r="AE2930" i="3" s="1"/>
  <c r="AF2930" i="3"/>
  <c r="AG2929" i="3" a="1"/>
  <c r="AG2929" i="3" s="1"/>
  <c r="AD2929" i="3"/>
  <c r="AE2929" i="3" s="1"/>
  <c r="AF2929" i="3"/>
  <c r="AG2928" i="3" a="1"/>
  <c r="AG2928" i="3" s="1"/>
  <c r="AD2928" i="3"/>
  <c r="AE2928" i="3" s="1"/>
  <c r="AF2928" i="3"/>
  <c r="AG2927" i="3" a="1"/>
  <c r="AG2927" i="3" s="1"/>
  <c r="AD2927" i="3"/>
  <c r="AE2927" i="3" s="1"/>
  <c r="AF2927" i="3"/>
  <c r="AG2926" i="3" a="1"/>
  <c r="AG2926" i="3" s="1"/>
  <c r="AD2926" i="3"/>
  <c r="AE2926" i="3" s="1"/>
  <c r="AF2926" i="3"/>
  <c r="AG2925" i="3" a="1"/>
  <c r="AG2925" i="3" s="1"/>
  <c r="AD2925" i="3"/>
  <c r="AE2925" i="3" s="1"/>
  <c r="AF2925" i="3"/>
  <c r="AG2924" i="3" a="1"/>
  <c r="AG2924" i="3" s="1"/>
  <c r="AD2924" i="3"/>
  <c r="AE2924" i="3" s="1"/>
  <c r="AF2924" i="3"/>
  <c r="AG2923" i="3" a="1"/>
  <c r="AG2923" i="3" s="1"/>
  <c r="AD2923" i="3"/>
  <c r="AE2923" i="3" s="1"/>
  <c r="AF2923" i="3"/>
  <c r="AG2922" i="3" a="1"/>
  <c r="AG2922" i="3" s="1"/>
  <c r="AD2922" i="3"/>
  <c r="AE2922" i="3" s="1"/>
  <c r="AF2922" i="3"/>
  <c r="AG2921" i="3" a="1"/>
  <c r="AG2921" i="3" s="1"/>
  <c r="AD2921" i="3"/>
  <c r="AE2921" i="3" s="1"/>
  <c r="AF2921" i="3"/>
  <c r="AG2920" i="3" a="1"/>
  <c r="AG2920" i="3" s="1"/>
  <c r="AD2920" i="3"/>
  <c r="AE2920" i="3" s="1"/>
  <c r="AF2920" i="3"/>
  <c r="AG2919" i="3" a="1"/>
  <c r="AG2919" i="3" s="1"/>
  <c r="AD2919" i="3"/>
  <c r="AE2919" i="3" s="1"/>
  <c r="AF2919" i="3"/>
  <c r="AG2918" i="3" a="1"/>
  <c r="AG2918" i="3" s="1"/>
  <c r="AD2918" i="3"/>
  <c r="AE2918" i="3" s="1"/>
  <c r="AF2918" i="3"/>
  <c r="AG2917" i="3" a="1"/>
  <c r="AG2917" i="3" s="1"/>
  <c r="AD2917" i="3"/>
  <c r="AE2917" i="3" s="1"/>
  <c r="AF2917" i="3"/>
  <c r="AG2916" i="3" a="1"/>
  <c r="AG2916" i="3" s="1"/>
  <c r="AD2916" i="3"/>
  <c r="AE2916" i="3" s="1"/>
  <c r="AF2916" i="3"/>
  <c r="AG2915" i="3" a="1"/>
  <c r="AG2915" i="3" s="1"/>
  <c r="AD2915" i="3"/>
  <c r="AE2915" i="3" s="1"/>
  <c r="AF2915" i="3"/>
  <c r="AG2914" i="3" a="1"/>
  <c r="AG2914" i="3" s="1"/>
  <c r="AD2914" i="3"/>
  <c r="AE2914" i="3" s="1"/>
  <c r="AF2914" i="3"/>
  <c r="AG2913" i="3" a="1"/>
  <c r="AG2913" i="3" s="1"/>
  <c r="AD2913" i="3"/>
  <c r="AE2913" i="3" s="1"/>
  <c r="AF2913" i="3"/>
  <c r="AG2912" i="3" a="1"/>
  <c r="AG2912" i="3" s="1"/>
  <c r="AD2912" i="3"/>
  <c r="AE2912" i="3" s="1"/>
  <c r="AF2912" i="3"/>
  <c r="AG2911" i="3" a="1"/>
  <c r="AG2911" i="3" s="1"/>
  <c r="AD2911" i="3"/>
  <c r="AE2911" i="3" s="1"/>
  <c r="AF2911" i="3"/>
  <c r="AG2910" i="3" a="1"/>
  <c r="AG2910" i="3" s="1"/>
  <c r="AD2910" i="3"/>
  <c r="AE2910" i="3" s="1"/>
  <c r="AF2910" i="3"/>
  <c r="AG2909" i="3" a="1"/>
  <c r="AG2909" i="3" s="1"/>
  <c r="AD2909" i="3"/>
  <c r="AE2909" i="3" s="1"/>
  <c r="AF2909" i="3"/>
  <c r="AG2908" i="3" a="1"/>
  <c r="AG2908" i="3" s="1"/>
  <c r="AD2908" i="3"/>
  <c r="AE2908" i="3" s="1"/>
  <c r="AF2908" i="3"/>
  <c r="AG2907" i="3" a="1"/>
  <c r="AG2907" i="3" s="1"/>
  <c r="AD2907" i="3"/>
  <c r="AE2907" i="3" s="1"/>
  <c r="AF2907" i="3"/>
  <c r="AG2906" i="3" a="1"/>
  <c r="AG2906" i="3" s="1"/>
  <c r="AD2906" i="3"/>
  <c r="AE2906" i="3" s="1"/>
  <c r="AF2906" i="3"/>
  <c r="AG2905" i="3" a="1"/>
  <c r="AG2905" i="3" s="1"/>
  <c r="AD2905" i="3"/>
  <c r="AE2905" i="3" s="1"/>
  <c r="AF2905" i="3"/>
  <c r="AG2904" i="3" a="1"/>
  <c r="AG2904" i="3" s="1"/>
  <c r="AD2904" i="3"/>
  <c r="AE2904" i="3" s="1"/>
  <c r="AF2904" i="3"/>
  <c r="AG2903" i="3" a="1"/>
  <c r="AG2903" i="3" s="1"/>
  <c r="AD2903" i="3"/>
  <c r="AE2903" i="3" s="1"/>
  <c r="AF2903" i="3"/>
  <c r="AG2902" i="3" a="1"/>
  <c r="AG2902" i="3" s="1"/>
  <c r="AD2902" i="3"/>
  <c r="AE2902" i="3" s="1"/>
  <c r="AF2902" i="3"/>
  <c r="AG2901" i="3" a="1"/>
  <c r="AG2901" i="3" s="1"/>
  <c r="AD2901" i="3"/>
  <c r="AE2901" i="3" s="1"/>
  <c r="AF2901" i="3"/>
  <c r="AG2900" i="3" a="1"/>
  <c r="AG2900" i="3" s="1"/>
  <c r="AD2900" i="3"/>
  <c r="AE2900" i="3" s="1"/>
  <c r="AF2900" i="3"/>
  <c r="AG2899" i="3" a="1"/>
  <c r="AG2899" i="3" s="1"/>
  <c r="AD2899" i="3"/>
  <c r="AE2899" i="3" s="1"/>
  <c r="AF2899" i="3"/>
  <c r="AG2898" i="3" a="1"/>
  <c r="AG2898" i="3" s="1"/>
  <c r="AD2898" i="3"/>
  <c r="AE2898" i="3" s="1"/>
  <c r="AF2898" i="3"/>
  <c r="AG2897" i="3" a="1"/>
  <c r="AG2897" i="3" s="1"/>
  <c r="AD2897" i="3"/>
  <c r="AE2897" i="3" s="1"/>
  <c r="AF2897" i="3"/>
  <c r="AG2896" i="3" a="1"/>
  <c r="AG2896" i="3" s="1"/>
  <c r="AD2896" i="3"/>
  <c r="AE2896" i="3" s="1"/>
  <c r="AF2896" i="3"/>
  <c r="AG2895" i="3" a="1"/>
  <c r="AG2895" i="3" s="1"/>
  <c r="AD2895" i="3"/>
  <c r="AE2895" i="3" s="1"/>
  <c r="AF2895" i="3"/>
  <c r="AG2894" i="3" a="1"/>
  <c r="AG2894" i="3" s="1"/>
  <c r="AD2894" i="3"/>
  <c r="AE2894" i="3" s="1"/>
  <c r="AF2894" i="3"/>
  <c r="AG2893" i="3" a="1"/>
  <c r="AG2893" i="3" s="1"/>
  <c r="AD2893" i="3"/>
  <c r="AE2893" i="3" s="1"/>
  <c r="AF2893" i="3"/>
  <c r="AG2892" i="3" a="1"/>
  <c r="AG2892" i="3" s="1"/>
  <c r="AD2892" i="3"/>
  <c r="AE2892" i="3" s="1"/>
  <c r="AF2892" i="3"/>
  <c r="AG2891" i="3" a="1"/>
  <c r="AG2891" i="3" s="1"/>
  <c r="AD2891" i="3"/>
  <c r="AE2891" i="3" s="1"/>
  <c r="AF2891" i="3"/>
  <c r="AG2890" i="3" a="1"/>
  <c r="AG2890" i="3" s="1"/>
  <c r="AD2890" i="3"/>
  <c r="AE2890" i="3" s="1"/>
  <c r="AF2890" i="3"/>
  <c r="AG2889" i="3" a="1"/>
  <c r="AG2889" i="3" s="1"/>
  <c r="AD2889" i="3"/>
  <c r="AE2889" i="3" s="1"/>
  <c r="AF2889" i="3"/>
  <c r="AG2888" i="3" a="1"/>
  <c r="AG2888" i="3" s="1"/>
  <c r="AD2888" i="3"/>
  <c r="AE2888" i="3" s="1"/>
  <c r="AF2888" i="3"/>
  <c r="AG2887" i="3" a="1"/>
  <c r="AG2887" i="3" s="1"/>
  <c r="AD2887" i="3"/>
  <c r="AE2887" i="3" s="1"/>
  <c r="AF2887" i="3"/>
  <c r="AG2886" i="3" a="1"/>
  <c r="AG2886" i="3" s="1"/>
  <c r="AD2886" i="3"/>
  <c r="AE2886" i="3" s="1"/>
  <c r="AF2886" i="3"/>
  <c r="AG2885" i="3" a="1"/>
  <c r="AG2885" i="3" s="1"/>
  <c r="AD2885" i="3"/>
  <c r="AE2885" i="3" s="1"/>
  <c r="AF2885" i="3"/>
  <c r="AG2884" i="3" a="1"/>
  <c r="AG2884" i="3" s="1"/>
  <c r="AD2884" i="3"/>
  <c r="AE2884" i="3" s="1"/>
  <c r="AF2884" i="3"/>
  <c r="AG2883" i="3" a="1"/>
  <c r="AG2883" i="3" s="1"/>
  <c r="AD2883" i="3"/>
  <c r="AE2883" i="3" s="1"/>
  <c r="AF2883" i="3"/>
  <c r="AG2882" i="3" a="1"/>
  <c r="AG2882" i="3" s="1"/>
  <c r="AD2882" i="3"/>
  <c r="AE2882" i="3" s="1"/>
  <c r="AF2882" i="3"/>
  <c r="AG2881" i="3" a="1"/>
  <c r="AG2881" i="3" s="1"/>
  <c r="AD2881" i="3"/>
  <c r="AE2881" i="3" s="1"/>
  <c r="AF2881" i="3"/>
  <c r="AG2880" i="3" a="1"/>
  <c r="AG2880" i="3" s="1"/>
  <c r="AD2880" i="3"/>
  <c r="AE2880" i="3" s="1"/>
  <c r="AF2880" i="3"/>
  <c r="AG2879" i="3" a="1"/>
  <c r="AG2879" i="3" s="1"/>
  <c r="AD2879" i="3"/>
  <c r="AE2879" i="3" s="1"/>
  <c r="AF2879" i="3"/>
  <c r="AG2878" i="3" a="1"/>
  <c r="AG2878" i="3" s="1"/>
  <c r="AD2878" i="3"/>
  <c r="AE2878" i="3" s="1"/>
  <c r="AF2878" i="3"/>
  <c r="AG2877" i="3" a="1"/>
  <c r="AG2877" i="3" s="1"/>
  <c r="AD2877" i="3"/>
  <c r="AE2877" i="3" s="1"/>
  <c r="AF2877" i="3"/>
  <c r="AG2876" i="3" a="1"/>
  <c r="AG2876" i="3" s="1"/>
  <c r="AD2876" i="3"/>
  <c r="AE2876" i="3" s="1"/>
  <c r="AF2876" i="3"/>
  <c r="AG2875" i="3" a="1"/>
  <c r="AG2875" i="3" s="1"/>
  <c r="AD2875" i="3"/>
  <c r="AE2875" i="3" s="1"/>
  <c r="AF2875" i="3"/>
  <c r="AG2874" i="3" a="1"/>
  <c r="AG2874" i="3" s="1"/>
  <c r="AD2874" i="3"/>
  <c r="AE2874" i="3" s="1"/>
  <c r="AF2874" i="3"/>
  <c r="AG2873" i="3" a="1"/>
  <c r="AG2873" i="3" s="1"/>
  <c r="AD2873" i="3"/>
  <c r="AE2873" i="3" s="1"/>
  <c r="AF2873" i="3"/>
  <c r="AG2872" i="3" a="1"/>
  <c r="AG2872" i="3" s="1"/>
  <c r="AD2872" i="3"/>
  <c r="AE2872" i="3" s="1"/>
  <c r="AF2872" i="3"/>
  <c r="AG2871" i="3" a="1"/>
  <c r="AG2871" i="3" s="1"/>
  <c r="AD2871" i="3"/>
  <c r="AE2871" i="3" s="1"/>
  <c r="AF2871" i="3"/>
  <c r="AG2870" i="3" a="1"/>
  <c r="AG2870" i="3" s="1"/>
  <c r="AD2870" i="3"/>
  <c r="AE2870" i="3" s="1"/>
  <c r="AF2870" i="3"/>
  <c r="AG2869" i="3" a="1"/>
  <c r="AG2869" i="3" s="1"/>
  <c r="AD2869" i="3"/>
  <c r="AE2869" i="3" s="1"/>
  <c r="AF2869" i="3"/>
  <c r="AG2868" i="3" a="1"/>
  <c r="AG2868" i="3" s="1"/>
  <c r="AD2868" i="3"/>
  <c r="AE2868" i="3" s="1"/>
  <c r="AF2868" i="3"/>
  <c r="AG2867" i="3" a="1"/>
  <c r="AG2867" i="3" s="1"/>
  <c r="AD2867" i="3"/>
  <c r="AE2867" i="3" s="1"/>
  <c r="AF2867" i="3"/>
  <c r="AG2866" i="3" a="1"/>
  <c r="AG2866" i="3" s="1"/>
  <c r="AD2866" i="3"/>
  <c r="AE2866" i="3" s="1"/>
  <c r="AF2866" i="3"/>
  <c r="AG2865" i="3" a="1"/>
  <c r="AG2865" i="3" s="1"/>
  <c r="AD2865" i="3"/>
  <c r="AE2865" i="3" s="1"/>
  <c r="AF2865" i="3"/>
  <c r="AG2864" i="3" a="1"/>
  <c r="AG2864" i="3" s="1"/>
  <c r="AD2864" i="3"/>
  <c r="AE2864" i="3" s="1"/>
  <c r="AF2864" i="3"/>
  <c r="AG2863" i="3" a="1"/>
  <c r="AG2863" i="3" s="1"/>
  <c r="AD2863" i="3"/>
  <c r="AE2863" i="3" s="1"/>
  <c r="AF2863" i="3"/>
  <c r="AG2862" i="3" a="1"/>
  <c r="AG2862" i="3" s="1"/>
  <c r="AD2862" i="3"/>
  <c r="AE2862" i="3" s="1"/>
  <c r="AF2862" i="3"/>
  <c r="AG2861" i="3" a="1"/>
  <c r="AG2861" i="3" s="1"/>
  <c r="AD2861" i="3"/>
  <c r="AE2861" i="3" s="1"/>
  <c r="AF2861" i="3"/>
  <c r="AG2860" i="3" a="1"/>
  <c r="AG2860" i="3" s="1"/>
  <c r="AD2860" i="3"/>
  <c r="AE2860" i="3" s="1"/>
  <c r="AF2860" i="3"/>
  <c r="AG2859" i="3" a="1"/>
  <c r="AG2859" i="3" s="1"/>
  <c r="AD2859" i="3"/>
  <c r="AE2859" i="3" s="1"/>
  <c r="AF2859" i="3"/>
  <c r="AG2858" i="3" a="1"/>
  <c r="AG2858" i="3" s="1"/>
  <c r="AD2858" i="3"/>
  <c r="AE2858" i="3" s="1"/>
  <c r="AF2858" i="3"/>
  <c r="AG2857" i="3" a="1"/>
  <c r="AG2857" i="3" s="1"/>
  <c r="AD2857" i="3"/>
  <c r="AE2857" i="3" s="1"/>
  <c r="AF2857" i="3"/>
  <c r="AG2856" i="3" a="1"/>
  <c r="AG2856" i="3" s="1"/>
  <c r="AD2856" i="3"/>
  <c r="AE2856" i="3" s="1"/>
  <c r="AF2856" i="3"/>
  <c r="AG2855" i="3" a="1"/>
  <c r="AG2855" i="3" s="1"/>
  <c r="AD2855" i="3"/>
  <c r="AE2855" i="3" s="1"/>
  <c r="AF2855" i="3"/>
  <c r="AG2854" i="3" a="1"/>
  <c r="AG2854" i="3" s="1"/>
  <c r="AD2854" i="3"/>
  <c r="AE2854" i="3" s="1"/>
  <c r="AF2854" i="3"/>
  <c r="AG2853" i="3" a="1"/>
  <c r="AG2853" i="3" s="1"/>
  <c r="AD2853" i="3"/>
  <c r="AE2853" i="3" s="1"/>
  <c r="AF2853" i="3"/>
  <c r="AG2852" i="3" a="1"/>
  <c r="AG2852" i="3" s="1"/>
  <c r="AD2852" i="3"/>
  <c r="AE2852" i="3" s="1"/>
  <c r="AF2852" i="3"/>
  <c r="AG2851" i="3" a="1"/>
  <c r="AG2851" i="3" s="1"/>
  <c r="AD2851" i="3"/>
  <c r="AE2851" i="3" s="1"/>
  <c r="AF2851" i="3"/>
  <c r="AG2850" i="3" a="1"/>
  <c r="AG2850" i="3" s="1"/>
  <c r="AD2850" i="3"/>
  <c r="AE2850" i="3" s="1"/>
  <c r="AF2850" i="3"/>
  <c r="AG2849" i="3" a="1"/>
  <c r="AG2849" i="3" s="1"/>
  <c r="AD2849" i="3"/>
  <c r="AE2849" i="3" s="1"/>
  <c r="AF2849" i="3"/>
  <c r="AG2848" i="3" a="1"/>
  <c r="AG2848" i="3" s="1"/>
  <c r="AD2848" i="3"/>
  <c r="AE2848" i="3" s="1"/>
  <c r="AF2848" i="3"/>
  <c r="AG2847" i="3" a="1"/>
  <c r="AG2847" i="3" s="1"/>
  <c r="AD2847" i="3"/>
  <c r="AE2847" i="3" s="1"/>
  <c r="AF2847" i="3"/>
  <c r="AG2846" i="3" a="1"/>
  <c r="AG2846" i="3" s="1"/>
  <c r="AD2846" i="3"/>
  <c r="AE2846" i="3" s="1"/>
  <c r="AF2846" i="3"/>
  <c r="AG2845" i="3" a="1"/>
  <c r="AG2845" i="3" s="1"/>
  <c r="AD2845" i="3"/>
  <c r="AE2845" i="3" s="1"/>
  <c r="AF2845" i="3"/>
  <c r="AG2844" i="3" a="1"/>
  <c r="AG2844" i="3" s="1"/>
  <c r="AD2844" i="3"/>
  <c r="AE2844" i="3" s="1"/>
  <c r="AF2844" i="3"/>
  <c r="AG2843" i="3" a="1"/>
  <c r="AG2843" i="3" s="1"/>
  <c r="AD2843" i="3"/>
  <c r="AE2843" i="3" s="1"/>
  <c r="AF2843" i="3"/>
  <c r="AG2842" i="3" a="1"/>
  <c r="AG2842" i="3" s="1"/>
  <c r="AD2842" i="3"/>
  <c r="AE2842" i="3" s="1"/>
  <c r="AF2842" i="3"/>
  <c r="AG2841" i="3" a="1"/>
  <c r="AG2841" i="3" s="1"/>
  <c r="AD2841" i="3"/>
  <c r="AE2841" i="3" s="1"/>
  <c r="AF2841" i="3"/>
  <c r="AG2840" i="3" a="1"/>
  <c r="AG2840" i="3" s="1"/>
  <c r="AD2840" i="3"/>
  <c r="AE2840" i="3" s="1"/>
  <c r="AF2840" i="3"/>
  <c r="AG2839" i="3" a="1"/>
  <c r="AG2839" i="3" s="1"/>
  <c r="AD2839" i="3"/>
  <c r="AE2839" i="3" s="1"/>
  <c r="AF2839" i="3"/>
  <c r="AG2838" i="3" a="1"/>
  <c r="AG2838" i="3" s="1"/>
  <c r="AD2838" i="3"/>
  <c r="AE2838" i="3" s="1"/>
  <c r="AF2838" i="3"/>
  <c r="AG2837" i="3" a="1"/>
  <c r="AG2837" i="3" s="1"/>
  <c r="AD2837" i="3"/>
  <c r="AE2837" i="3" s="1"/>
  <c r="AF2837" i="3"/>
  <c r="AG2836" i="3" a="1"/>
  <c r="AG2836" i="3" s="1"/>
  <c r="AD2836" i="3"/>
  <c r="AE2836" i="3" s="1"/>
  <c r="AF2836" i="3"/>
  <c r="AG2835" i="3" a="1"/>
  <c r="AG2835" i="3" s="1"/>
  <c r="AD2835" i="3"/>
  <c r="AE2835" i="3" s="1"/>
  <c r="AF2835" i="3"/>
  <c r="AG2834" i="3" a="1"/>
  <c r="AG2834" i="3" s="1"/>
  <c r="AD2834" i="3"/>
  <c r="AE2834" i="3" s="1"/>
  <c r="AF2834" i="3"/>
  <c r="AG2833" i="3" a="1"/>
  <c r="AG2833" i="3" s="1"/>
  <c r="AD2833" i="3"/>
  <c r="AE2833" i="3" s="1"/>
  <c r="AF2833" i="3"/>
  <c r="AG2832" i="3" a="1"/>
  <c r="AG2832" i="3" s="1"/>
  <c r="AD2832" i="3"/>
  <c r="AE2832" i="3" s="1"/>
  <c r="AF2832" i="3"/>
  <c r="AG2831" i="3" a="1"/>
  <c r="AG2831" i="3" s="1"/>
  <c r="AD2831" i="3"/>
  <c r="AE2831" i="3" s="1"/>
  <c r="AF2831" i="3"/>
  <c r="AG2830" i="3" a="1"/>
  <c r="AG2830" i="3" s="1"/>
  <c r="AD2830" i="3"/>
  <c r="AE2830" i="3" s="1"/>
  <c r="AF2830" i="3"/>
  <c r="AG2829" i="3" a="1"/>
  <c r="AG2829" i="3" s="1"/>
  <c r="AD2829" i="3"/>
  <c r="AE2829" i="3" s="1"/>
  <c r="AF2829" i="3"/>
  <c r="AG2828" i="3" a="1"/>
  <c r="AG2828" i="3" s="1"/>
  <c r="AD2828" i="3"/>
  <c r="AE2828" i="3" s="1"/>
  <c r="AF2828" i="3"/>
  <c r="AG2827" i="3" a="1"/>
  <c r="AG2827" i="3" s="1"/>
  <c r="AD2827" i="3"/>
  <c r="AE2827" i="3" s="1"/>
  <c r="AF2827" i="3"/>
  <c r="AG2826" i="3" a="1"/>
  <c r="AG2826" i="3" s="1"/>
  <c r="AD2826" i="3"/>
  <c r="AE2826" i="3" s="1"/>
  <c r="AF2826" i="3"/>
  <c r="AG2825" i="3" a="1"/>
  <c r="AG2825" i="3" s="1"/>
  <c r="AD2825" i="3"/>
  <c r="AE2825" i="3" s="1"/>
  <c r="AF2825" i="3"/>
  <c r="AG2824" i="3" a="1"/>
  <c r="AG2824" i="3" s="1"/>
  <c r="AD2824" i="3"/>
  <c r="AE2824" i="3" s="1"/>
  <c r="AF2824" i="3"/>
  <c r="AG2823" i="3" a="1"/>
  <c r="AG2823" i="3" s="1"/>
  <c r="AD2823" i="3"/>
  <c r="AE2823" i="3" s="1"/>
  <c r="AF2823" i="3"/>
  <c r="AG2822" i="3" a="1"/>
  <c r="AG2822" i="3" s="1"/>
  <c r="AD2822" i="3"/>
  <c r="AE2822" i="3" s="1"/>
  <c r="AF2822" i="3"/>
  <c r="AG2821" i="3" a="1"/>
  <c r="AG2821" i="3" s="1"/>
  <c r="AD2821" i="3"/>
  <c r="AE2821" i="3" s="1"/>
  <c r="AF2821" i="3"/>
  <c r="AG2820" i="3" a="1"/>
  <c r="AG2820" i="3" s="1"/>
  <c r="AD2820" i="3"/>
  <c r="AE2820" i="3" s="1"/>
  <c r="AF2820" i="3"/>
  <c r="AG2819" i="3" a="1"/>
  <c r="AG2819" i="3" s="1"/>
  <c r="AD2819" i="3"/>
  <c r="AE2819" i="3" s="1"/>
  <c r="AF2819" i="3"/>
  <c r="AG2818" i="3" a="1"/>
  <c r="AG2818" i="3" s="1"/>
  <c r="AD2818" i="3"/>
  <c r="AE2818" i="3" s="1"/>
  <c r="AF2818" i="3"/>
  <c r="AG2817" i="3" a="1"/>
  <c r="AG2817" i="3" s="1"/>
  <c r="AD2817" i="3"/>
  <c r="AE2817" i="3" s="1"/>
  <c r="AF2817" i="3"/>
  <c r="AG2816" i="3" a="1"/>
  <c r="AG2816" i="3" s="1"/>
  <c r="AD2816" i="3"/>
  <c r="AE2816" i="3" s="1"/>
  <c r="AF2816" i="3"/>
  <c r="AG2815" i="3" a="1"/>
  <c r="AG2815" i="3" s="1"/>
  <c r="AD2815" i="3"/>
  <c r="AE2815" i="3" s="1"/>
  <c r="AF2815" i="3"/>
  <c r="AG2814" i="3" a="1"/>
  <c r="AG2814" i="3" s="1"/>
  <c r="AD2814" i="3"/>
  <c r="AE2814" i="3" s="1"/>
  <c r="AF2814" i="3"/>
  <c r="AG2813" i="3" a="1"/>
  <c r="AG2813" i="3" s="1"/>
  <c r="AD2813" i="3"/>
  <c r="AE2813" i="3" s="1"/>
  <c r="AF2813" i="3"/>
  <c r="AG2812" i="3" a="1"/>
  <c r="AG2812" i="3" s="1"/>
  <c r="AD2812" i="3"/>
  <c r="AE2812" i="3" s="1"/>
  <c r="AF2812" i="3"/>
  <c r="AG2811" i="3" a="1"/>
  <c r="AG2811" i="3" s="1"/>
  <c r="AD2811" i="3"/>
  <c r="AE2811" i="3" s="1"/>
  <c r="AF2811" i="3"/>
  <c r="AG2810" i="3" a="1"/>
  <c r="AG2810" i="3" s="1"/>
  <c r="AD2810" i="3"/>
  <c r="AE2810" i="3" s="1"/>
  <c r="AF2810" i="3"/>
  <c r="AG2809" i="3" a="1"/>
  <c r="AG2809" i="3" s="1"/>
  <c r="AD2809" i="3"/>
  <c r="AE2809" i="3" s="1"/>
  <c r="AF2809" i="3"/>
  <c r="AG2808" i="3" a="1"/>
  <c r="AG2808" i="3" s="1"/>
  <c r="AD2808" i="3"/>
  <c r="AE2808" i="3" s="1"/>
  <c r="AF2808" i="3"/>
  <c r="AG2807" i="3" a="1"/>
  <c r="AG2807" i="3" s="1"/>
  <c r="AD2807" i="3"/>
  <c r="AE2807" i="3" s="1"/>
  <c r="AF2807" i="3"/>
  <c r="AG2806" i="3" a="1"/>
  <c r="AG2806" i="3" s="1"/>
  <c r="AD2806" i="3"/>
  <c r="AE2806" i="3" s="1"/>
  <c r="AF2806" i="3"/>
  <c r="AG2805" i="3" a="1"/>
  <c r="AG2805" i="3" s="1"/>
  <c r="AD2805" i="3"/>
  <c r="AE2805" i="3" s="1"/>
  <c r="AF2805" i="3"/>
  <c r="AG2804" i="3" a="1"/>
  <c r="AG2804" i="3" s="1"/>
  <c r="AD2804" i="3"/>
  <c r="AE2804" i="3" s="1"/>
  <c r="AF2804" i="3"/>
  <c r="AG2803" i="3" a="1"/>
  <c r="AG2803" i="3" s="1"/>
  <c r="AD2803" i="3"/>
  <c r="AE2803" i="3" s="1"/>
  <c r="AF2803" i="3"/>
  <c r="AG2802" i="3" a="1"/>
  <c r="AG2802" i="3" s="1"/>
  <c r="AD2802" i="3"/>
  <c r="AE2802" i="3" s="1"/>
  <c r="AF2802" i="3"/>
  <c r="AG2801" i="3" a="1"/>
  <c r="AG2801" i="3" s="1"/>
  <c r="AD2801" i="3"/>
  <c r="AE2801" i="3" s="1"/>
  <c r="AF2801" i="3"/>
  <c r="AG2800" i="3" a="1"/>
  <c r="AG2800" i="3" s="1"/>
  <c r="AD2800" i="3"/>
  <c r="AE2800" i="3" s="1"/>
  <c r="AF2800" i="3"/>
  <c r="AG2799" i="3" a="1"/>
  <c r="AG2799" i="3" s="1"/>
  <c r="AD2799" i="3"/>
  <c r="AE2799" i="3" s="1"/>
  <c r="AF2799" i="3"/>
  <c r="AG2798" i="3" a="1"/>
  <c r="AG2798" i="3" s="1"/>
  <c r="AD2798" i="3"/>
  <c r="AE2798" i="3" s="1"/>
  <c r="AF2798" i="3"/>
  <c r="AG2797" i="3" a="1"/>
  <c r="AG2797" i="3" s="1"/>
  <c r="AD2797" i="3"/>
  <c r="AE2797" i="3" s="1"/>
  <c r="AF2797" i="3"/>
  <c r="AG2796" i="3" a="1"/>
  <c r="AG2796" i="3" s="1"/>
  <c r="AD2796" i="3"/>
  <c r="AE2796" i="3" s="1"/>
  <c r="AF2796" i="3"/>
  <c r="AG2795" i="3" a="1"/>
  <c r="AG2795" i="3" s="1"/>
  <c r="AD2795" i="3"/>
  <c r="AE2795" i="3" s="1"/>
  <c r="AF2795" i="3"/>
  <c r="AG2794" i="3" a="1"/>
  <c r="AG2794" i="3" s="1"/>
  <c r="AD2794" i="3"/>
  <c r="AE2794" i="3" s="1"/>
  <c r="AF2794" i="3"/>
  <c r="AG2793" i="3" a="1"/>
  <c r="AG2793" i="3" s="1"/>
  <c r="AD2793" i="3"/>
  <c r="AE2793" i="3" s="1"/>
  <c r="AF2793" i="3"/>
  <c r="AG2792" i="3" a="1"/>
  <c r="AG2792" i="3" s="1"/>
  <c r="AD2792" i="3"/>
  <c r="AE2792" i="3" s="1"/>
  <c r="AF2792" i="3"/>
  <c r="AG2791" i="3" a="1"/>
  <c r="AG2791" i="3" s="1"/>
  <c r="AD2791" i="3"/>
  <c r="AE2791" i="3" s="1"/>
  <c r="AF2791" i="3"/>
  <c r="AG2790" i="3" a="1"/>
  <c r="AG2790" i="3" s="1"/>
  <c r="AD2790" i="3"/>
  <c r="AE2790" i="3" s="1"/>
  <c r="AF2790" i="3"/>
  <c r="AG2789" i="3" a="1"/>
  <c r="AG2789" i="3" s="1"/>
  <c r="AD2789" i="3"/>
  <c r="AE2789" i="3" s="1"/>
  <c r="AF2789" i="3"/>
  <c r="AG2788" i="3" a="1"/>
  <c r="AG2788" i="3" s="1"/>
  <c r="AD2788" i="3"/>
  <c r="AE2788" i="3" s="1"/>
  <c r="AF2788" i="3"/>
  <c r="AG2787" i="3" a="1"/>
  <c r="AG2787" i="3" s="1"/>
  <c r="AD2787" i="3"/>
  <c r="AE2787" i="3" s="1"/>
  <c r="AF2787" i="3"/>
  <c r="AG2786" i="3" a="1"/>
  <c r="AG2786" i="3" s="1"/>
  <c r="AD2786" i="3"/>
  <c r="AE2786" i="3" s="1"/>
  <c r="AF2786" i="3"/>
  <c r="AG2785" i="3" a="1"/>
  <c r="AG2785" i="3" s="1"/>
  <c r="AD2785" i="3"/>
  <c r="AE2785" i="3" s="1"/>
  <c r="AF2785" i="3"/>
  <c r="AG2784" i="3" a="1"/>
  <c r="AG2784" i="3" s="1"/>
  <c r="AD2784" i="3"/>
  <c r="AE2784" i="3" s="1"/>
  <c r="AF2784" i="3"/>
  <c r="AG2783" i="3" a="1"/>
  <c r="AG2783" i="3" s="1"/>
  <c r="AD2783" i="3"/>
  <c r="AE2783" i="3" s="1"/>
  <c r="AF2783" i="3"/>
  <c r="AG2782" i="3" a="1"/>
  <c r="AG2782" i="3" s="1"/>
  <c r="AD2782" i="3"/>
  <c r="AE2782" i="3" s="1"/>
  <c r="AF2782" i="3"/>
  <c r="AG2781" i="3" a="1"/>
  <c r="AG2781" i="3" s="1"/>
  <c r="AD2781" i="3"/>
  <c r="AE2781" i="3" s="1"/>
  <c r="AF2781" i="3"/>
  <c r="AG2780" i="3" a="1"/>
  <c r="AG2780" i="3" s="1"/>
  <c r="AD2780" i="3"/>
  <c r="AE2780" i="3" s="1"/>
  <c r="AF2780" i="3"/>
  <c r="AG2779" i="3" a="1"/>
  <c r="AG2779" i="3" s="1"/>
  <c r="AD2779" i="3"/>
  <c r="AE2779" i="3" s="1"/>
  <c r="AF2779" i="3"/>
  <c r="AG2778" i="3" a="1"/>
  <c r="AG2778" i="3" s="1"/>
  <c r="AD2778" i="3"/>
  <c r="AE2778" i="3" s="1"/>
  <c r="AF2778" i="3"/>
  <c r="AG2777" i="3" a="1"/>
  <c r="AG2777" i="3" s="1"/>
  <c r="AD2777" i="3"/>
  <c r="AE2777" i="3" s="1"/>
  <c r="AF2777" i="3"/>
  <c r="AG2776" i="3" a="1"/>
  <c r="AG2776" i="3" s="1"/>
  <c r="AD2776" i="3"/>
  <c r="AE2776" i="3" s="1"/>
  <c r="AF2776" i="3"/>
  <c r="AG2775" i="3" a="1"/>
  <c r="AG2775" i="3" s="1"/>
  <c r="AD2775" i="3"/>
  <c r="AE2775" i="3" s="1"/>
  <c r="AF2775" i="3"/>
  <c r="AG2774" i="3" a="1"/>
  <c r="AG2774" i="3" s="1"/>
  <c r="AD2774" i="3"/>
  <c r="AE2774" i="3" s="1"/>
  <c r="AF2774" i="3"/>
  <c r="AG2773" i="3" a="1"/>
  <c r="AG2773" i="3" s="1"/>
  <c r="AD2773" i="3"/>
  <c r="AE2773" i="3" s="1"/>
  <c r="AF2773" i="3"/>
  <c r="AG2772" i="3" a="1"/>
  <c r="AG2772" i="3" s="1"/>
  <c r="AD2772" i="3"/>
  <c r="AE2772" i="3" s="1"/>
  <c r="AF2772" i="3"/>
  <c r="AG2771" i="3" a="1"/>
  <c r="AG2771" i="3" s="1"/>
  <c r="AD2771" i="3"/>
  <c r="AE2771" i="3" s="1"/>
  <c r="AF2771" i="3"/>
  <c r="AG2770" i="3" a="1"/>
  <c r="AG2770" i="3" s="1"/>
  <c r="AD2770" i="3"/>
  <c r="AE2770" i="3" s="1"/>
  <c r="AF2770" i="3"/>
  <c r="AG2769" i="3" a="1"/>
  <c r="AG2769" i="3" s="1"/>
  <c r="AD2769" i="3"/>
  <c r="AE2769" i="3" s="1"/>
  <c r="AF2769" i="3"/>
  <c r="AG2768" i="3" a="1"/>
  <c r="AG2768" i="3" s="1"/>
  <c r="AD2768" i="3"/>
  <c r="AE2768" i="3" s="1"/>
  <c r="AF2768" i="3"/>
  <c r="AG2767" i="3" a="1"/>
  <c r="AG2767" i="3" s="1"/>
  <c r="AD2767" i="3"/>
  <c r="AE2767" i="3" s="1"/>
  <c r="AF2767" i="3"/>
  <c r="AG2766" i="3" a="1"/>
  <c r="AG2766" i="3" s="1"/>
  <c r="AD2766" i="3"/>
  <c r="AE2766" i="3" s="1"/>
  <c r="AF2766" i="3"/>
  <c r="AG2765" i="3" a="1"/>
  <c r="AG2765" i="3" s="1"/>
  <c r="AD2765" i="3"/>
  <c r="AE2765" i="3" s="1"/>
  <c r="AF2765" i="3"/>
  <c r="AG2764" i="3" a="1"/>
  <c r="AG2764" i="3" s="1"/>
  <c r="AD2764" i="3"/>
  <c r="AE2764" i="3" s="1"/>
  <c r="AF2764" i="3"/>
  <c r="AG2763" i="3" a="1"/>
  <c r="AG2763" i="3" s="1"/>
  <c r="AD2763" i="3"/>
  <c r="AE2763" i="3" s="1"/>
  <c r="AF2763" i="3"/>
  <c r="AG2762" i="3" a="1"/>
  <c r="AG2762" i="3" s="1"/>
  <c r="AD2762" i="3"/>
  <c r="AE2762" i="3" s="1"/>
  <c r="AF2762" i="3"/>
  <c r="AG2761" i="3" a="1"/>
  <c r="AG2761" i="3" s="1"/>
  <c r="AD2761" i="3"/>
  <c r="AE2761" i="3" s="1"/>
  <c r="AF2761" i="3"/>
  <c r="AG2760" i="3" a="1"/>
  <c r="AG2760" i="3" s="1"/>
  <c r="AD2760" i="3"/>
  <c r="AE2760" i="3" s="1"/>
  <c r="AF2760" i="3"/>
  <c r="AG2759" i="3" a="1"/>
  <c r="AG2759" i="3" s="1"/>
  <c r="AD2759" i="3"/>
  <c r="AE2759" i="3" s="1"/>
  <c r="AF2759" i="3"/>
  <c r="AG2758" i="3" a="1"/>
  <c r="AG2758" i="3" s="1"/>
  <c r="AD2758" i="3"/>
  <c r="AE2758" i="3" s="1"/>
  <c r="AF2758" i="3"/>
  <c r="AG2757" i="3" a="1"/>
  <c r="AG2757" i="3" s="1"/>
  <c r="AD2757" i="3"/>
  <c r="AE2757" i="3" s="1"/>
  <c r="AF2757" i="3"/>
  <c r="AG2756" i="3" a="1"/>
  <c r="AG2756" i="3" s="1"/>
  <c r="AD2756" i="3"/>
  <c r="AE2756" i="3" s="1"/>
  <c r="AF2756" i="3"/>
  <c r="AG2755" i="3" a="1"/>
  <c r="AG2755" i="3" s="1"/>
  <c r="AD2755" i="3"/>
  <c r="AE2755" i="3" s="1"/>
  <c r="AF2755" i="3"/>
  <c r="AG2754" i="3" a="1"/>
  <c r="AG2754" i="3" s="1"/>
  <c r="AD2754" i="3"/>
  <c r="AE2754" i="3" s="1"/>
  <c r="AF2754" i="3"/>
  <c r="AG2753" i="3" a="1"/>
  <c r="AG2753" i="3" s="1"/>
  <c r="AD2753" i="3"/>
  <c r="AE2753" i="3" s="1"/>
  <c r="AF2753" i="3"/>
  <c r="AG2752" i="3" a="1"/>
  <c r="AG2752" i="3" s="1"/>
  <c r="AD2752" i="3"/>
  <c r="AE2752" i="3" s="1"/>
  <c r="AF2752" i="3"/>
  <c r="AG2751" i="3" a="1"/>
  <c r="AG2751" i="3" s="1"/>
  <c r="AD2751" i="3"/>
  <c r="AE2751" i="3" s="1"/>
  <c r="AF2751" i="3"/>
  <c r="AG2750" i="3" a="1"/>
  <c r="AG2750" i="3" s="1"/>
  <c r="AD2750" i="3"/>
  <c r="AE2750" i="3" s="1"/>
  <c r="AF2750" i="3"/>
  <c r="AG2749" i="3" a="1"/>
  <c r="AG2749" i="3" s="1"/>
  <c r="AD2749" i="3"/>
  <c r="AE2749" i="3" s="1"/>
  <c r="AF2749" i="3"/>
  <c r="AG2748" i="3" a="1"/>
  <c r="AG2748" i="3" s="1"/>
  <c r="AD2748" i="3"/>
  <c r="AE2748" i="3" s="1"/>
  <c r="AF2748" i="3"/>
  <c r="AG2747" i="3" a="1"/>
  <c r="AG2747" i="3" s="1"/>
  <c r="AD2747" i="3"/>
  <c r="AE2747" i="3" s="1"/>
  <c r="AF2747" i="3"/>
  <c r="AG2746" i="3" a="1"/>
  <c r="AG2746" i="3" s="1"/>
  <c r="AD2746" i="3"/>
  <c r="AE2746" i="3" s="1"/>
  <c r="AF2746" i="3"/>
  <c r="AG2745" i="3" a="1"/>
  <c r="AG2745" i="3" s="1"/>
  <c r="AD2745" i="3"/>
  <c r="AE2745" i="3" s="1"/>
  <c r="AF2745" i="3"/>
  <c r="AG2744" i="3" a="1"/>
  <c r="AG2744" i="3" s="1"/>
  <c r="AD2744" i="3"/>
  <c r="AE2744" i="3" s="1"/>
  <c r="AF2744" i="3"/>
  <c r="AG2743" i="3" a="1"/>
  <c r="AG2743" i="3" s="1"/>
  <c r="AD2743" i="3"/>
  <c r="AE2743" i="3" s="1"/>
  <c r="AF2743" i="3"/>
  <c r="AG2742" i="3" a="1"/>
  <c r="AG2742" i="3" s="1"/>
  <c r="AD2742" i="3"/>
  <c r="AE2742" i="3" s="1"/>
  <c r="AF2742" i="3"/>
  <c r="AG2741" i="3" a="1"/>
  <c r="AG2741" i="3" s="1"/>
  <c r="AD2741" i="3"/>
  <c r="AE2741" i="3" s="1"/>
  <c r="AF2741" i="3"/>
  <c r="AG2740" i="3" a="1"/>
  <c r="AG2740" i="3" s="1"/>
  <c r="AD2740" i="3"/>
  <c r="AE2740" i="3" s="1"/>
  <c r="AF2740" i="3"/>
  <c r="AG2739" i="3" a="1"/>
  <c r="AG2739" i="3" s="1"/>
  <c r="AD2739" i="3"/>
  <c r="AE2739" i="3" s="1"/>
  <c r="AF2739" i="3"/>
  <c r="AG2738" i="3" a="1"/>
  <c r="AG2738" i="3" s="1"/>
  <c r="AD2738" i="3"/>
  <c r="AE2738" i="3" s="1"/>
  <c r="AF2738" i="3"/>
  <c r="AG2737" i="3" a="1"/>
  <c r="AG2737" i="3" s="1"/>
  <c r="AD2737" i="3"/>
  <c r="AE2737" i="3" s="1"/>
  <c r="AF2737" i="3"/>
  <c r="AG2736" i="3" a="1"/>
  <c r="AG2736" i="3" s="1"/>
  <c r="AD2736" i="3"/>
  <c r="AE2736" i="3" s="1"/>
  <c r="AF2736" i="3"/>
  <c r="AG2735" i="3" a="1"/>
  <c r="AG2735" i="3" s="1"/>
  <c r="AD2735" i="3"/>
  <c r="AE2735" i="3" s="1"/>
  <c r="AF2735" i="3"/>
  <c r="AG2734" i="3" a="1"/>
  <c r="AG2734" i="3" s="1"/>
  <c r="AD2734" i="3"/>
  <c r="AE2734" i="3" s="1"/>
  <c r="AF2734" i="3"/>
  <c r="AG2733" i="3" a="1"/>
  <c r="AG2733" i="3" s="1"/>
  <c r="AD2733" i="3"/>
  <c r="AE2733" i="3" s="1"/>
  <c r="AF2733" i="3"/>
  <c r="AG2732" i="3" a="1"/>
  <c r="AG2732" i="3" s="1"/>
  <c r="AD2732" i="3"/>
  <c r="AE2732" i="3" s="1"/>
  <c r="AF2732" i="3"/>
  <c r="AG2731" i="3" a="1"/>
  <c r="AG2731" i="3" s="1"/>
  <c r="AD2731" i="3"/>
  <c r="AE2731" i="3" s="1"/>
  <c r="AF2731" i="3"/>
  <c r="AG2730" i="3" a="1"/>
  <c r="AG2730" i="3" s="1"/>
  <c r="AD2730" i="3"/>
  <c r="AE2730" i="3" s="1"/>
  <c r="AF2730" i="3"/>
  <c r="AG2729" i="3" a="1"/>
  <c r="AG2729" i="3" s="1"/>
  <c r="AD2729" i="3"/>
  <c r="AE2729" i="3" s="1"/>
  <c r="AF2729" i="3"/>
  <c r="AG2728" i="3" a="1"/>
  <c r="AG2728" i="3" s="1"/>
  <c r="AD2728" i="3"/>
  <c r="AE2728" i="3" s="1"/>
  <c r="AF2728" i="3"/>
  <c r="AG2727" i="3" a="1"/>
  <c r="AG2727" i="3" s="1"/>
  <c r="AD2727" i="3"/>
  <c r="AE2727" i="3" s="1"/>
  <c r="AF2727" i="3"/>
  <c r="AG2726" i="3" a="1"/>
  <c r="AG2726" i="3" s="1"/>
  <c r="AD2726" i="3"/>
  <c r="AE2726" i="3" s="1"/>
  <c r="AF2726" i="3"/>
  <c r="AG2725" i="3" a="1"/>
  <c r="AG2725" i="3" s="1"/>
  <c r="AD2725" i="3"/>
  <c r="AE2725" i="3" s="1"/>
  <c r="AF2725" i="3"/>
  <c r="AG2724" i="3" a="1"/>
  <c r="AG2724" i="3" s="1"/>
  <c r="AD2724" i="3"/>
  <c r="AE2724" i="3" s="1"/>
  <c r="AF2724" i="3"/>
  <c r="AG2723" i="3" a="1"/>
  <c r="AG2723" i="3" s="1"/>
  <c r="AD2723" i="3"/>
  <c r="AE2723" i="3" s="1"/>
  <c r="AF2723" i="3"/>
  <c r="AG2722" i="3" a="1"/>
  <c r="AG2722" i="3" s="1"/>
  <c r="AD2722" i="3"/>
  <c r="AE2722" i="3" s="1"/>
  <c r="AF2722" i="3"/>
  <c r="AG2721" i="3" a="1"/>
  <c r="AG2721" i="3" s="1"/>
  <c r="AD2721" i="3"/>
  <c r="AE2721" i="3" s="1"/>
  <c r="AF2721" i="3"/>
  <c r="AG2720" i="3" a="1"/>
  <c r="AG2720" i="3" s="1"/>
  <c r="AD2720" i="3"/>
  <c r="AE2720" i="3" s="1"/>
  <c r="AF2720" i="3"/>
  <c r="AG2719" i="3" a="1"/>
  <c r="AG2719" i="3" s="1"/>
  <c r="AD2719" i="3"/>
  <c r="AE2719" i="3" s="1"/>
  <c r="AF2719" i="3"/>
  <c r="AG2718" i="3" a="1"/>
  <c r="AG2718" i="3" s="1"/>
  <c r="AD2718" i="3"/>
  <c r="AE2718" i="3" s="1"/>
  <c r="AF2718" i="3"/>
  <c r="AG2717" i="3" a="1"/>
  <c r="AG2717" i="3" s="1"/>
  <c r="AD2717" i="3"/>
  <c r="AE2717" i="3" s="1"/>
  <c r="AF2717" i="3"/>
  <c r="AG2716" i="3" a="1"/>
  <c r="AG2716" i="3" s="1"/>
  <c r="AD2716" i="3"/>
  <c r="AE2716" i="3" s="1"/>
  <c r="AF2716" i="3"/>
  <c r="AG2715" i="3" a="1"/>
  <c r="AG2715" i="3" s="1"/>
  <c r="AD2715" i="3"/>
  <c r="AE2715" i="3" s="1"/>
  <c r="AF2715" i="3"/>
  <c r="AG2714" i="3" a="1"/>
  <c r="AG2714" i="3" s="1"/>
  <c r="AD2714" i="3"/>
  <c r="AE2714" i="3" s="1"/>
  <c r="AF2714" i="3"/>
  <c r="AG2713" i="3" a="1"/>
  <c r="AG2713" i="3" s="1"/>
  <c r="AD2713" i="3"/>
  <c r="AE2713" i="3" s="1"/>
  <c r="AF2713" i="3"/>
  <c r="AG2712" i="3" a="1"/>
  <c r="AG2712" i="3" s="1"/>
  <c r="AD2712" i="3"/>
  <c r="AE2712" i="3" s="1"/>
  <c r="AF2712" i="3"/>
  <c r="AG2711" i="3" a="1"/>
  <c r="AG2711" i="3" s="1"/>
  <c r="AD2711" i="3"/>
  <c r="AE2711" i="3" s="1"/>
  <c r="AF2711" i="3"/>
  <c r="AG2710" i="3" a="1"/>
  <c r="AG2710" i="3" s="1"/>
  <c r="AD2710" i="3"/>
  <c r="AE2710" i="3" s="1"/>
  <c r="AF2710" i="3"/>
  <c r="AG2709" i="3" a="1"/>
  <c r="AG2709" i="3" s="1"/>
  <c r="AD2709" i="3"/>
  <c r="AE2709" i="3" s="1"/>
  <c r="AF2709" i="3"/>
  <c r="AG2708" i="3" a="1"/>
  <c r="AG2708" i="3" s="1"/>
  <c r="AD2708" i="3"/>
  <c r="AE2708" i="3" s="1"/>
  <c r="AF2708" i="3"/>
  <c r="AG2707" i="3" a="1"/>
  <c r="AG2707" i="3" s="1"/>
  <c r="AD2707" i="3"/>
  <c r="AE2707" i="3" s="1"/>
  <c r="AF2707" i="3"/>
  <c r="AG2706" i="3" a="1"/>
  <c r="AG2706" i="3" s="1"/>
  <c r="AD2706" i="3"/>
  <c r="AE2706" i="3" s="1"/>
  <c r="AF2706" i="3"/>
  <c r="AG2705" i="3" a="1"/>
  <c r="AG2705" i="3" s="1"/>
  <c r="AD2705" i="3"/>
  <c r="AE2705" i="3" s="1"/>
  <c r="AF2705" i="3"/>
  <c r="AG2704" i="3" a="1"/>
  <c r="AG2704" i="3" s="1"/>
  <c r="AD2704" i="3"/>
  <c r="AE2704" i="3" s="1"/>
  <c r="AF2704" i="3"/>
  <c r="AG2703" i="3" a="1"/>
  <c r="AG2703" i="3" s="1"/>
  <c r="AD2703" i="3"/>
  <c r="AE2703" i="3" s="1"/>
  <c r="AF2703" i="3"/>
  <c r="AG2702" i="3" a="1"/>
  <c r="AG2702" i="3" s="1"/>
  <c r="AD2702" i="3"/>
  <c r="AE2702" i="3" s="1"/>
  <c r="AF2702" i="3"/>
  <c r="AG2701" i="3" a="1"/>
  <c r="AG2701" i="3" s="1"/>
  <c r="AD2701" i="3"/>
  <c r="AE2701" i="3" s="1"/>
  <c r="AF2701" i="3"/>
  <c r="AG2700" i="3" a="1"/>
  <c r="AG2700" i="3" s="1"/>
  <c r="AD2700" i="3"/>
  <c r="AE2700" i="3" s="1"/>
  <c r="AF2700" i="3"/>
  <c r="AG2699" i="3" a="1"/>
  <c r="AG2699" i="3" s="1"/>
  <c r="AD2699" i="3"/>
  <c r="AE2699" i="3" s="1"/>
  <c r="AF2699" i="3"/>
  <c r="AG2698" i="3" a="1"/>
  <c r="AG2698" i="3" s="1"/>
  <c r="AD2698" i="3"/>
  <c r="AE2698" i="3" s="1"/>
  <c r="AF2698" i="3"/>
  <c r="AG2697" i="3" a="1"/>
  <c r="AG2697" i="3" s="1"/>
  <c r="AD2697" i="3"/>
  <c r="AE2697" i="3" s="1"/>
  <c r="AF2697" i="3"/>
  <c r="AG2696" i="3" a="1"/>
  <c r="AG2696" i="3" s="1"/>
  <c r="AD2696" i="3"/>
  <c r="AE2696" i="3" s="1"/>
  <c r="AF2696" i="3"/>
  <c r="AG2695" i="3" a="1"/>
  <c r="AG2695" i="3" s="1"/>
  <c r="AD2695" i="3"/>
  <c r="AE2695" i="3" s="1"/>
  <c r="AF2695" i="3"/>
  <c r="AG2694" i="3" a="1"/>
  <c r="AG2694" i="3" s="1"/>
  <c r="AD2694" i="3"/>
  <c r="AE2694" i="3" s="1"/>
  <c r="AF2694" i="3"/>
  <c r="AG2693" i="3" a="1"/>
  <c r="AG2693" i="3" s="1"/>
  <c r="AD2693" i="3"/>
  <c r="AE2693" i="3" s="1"/>
  <c r="AF2693" i="3"/>
  <c r="AG2692" i="3" a="1"/>
  <c r="AG2692" i="3" s="1"/>
  <c r="AD2692" i="3"/>
  <c r="AE2692" i="3" s="1"/>
  <c r="AF2692" i="3"/>
  <c r="AG2691" i="3" a="1"/>
  <c r="AG2691" i="3" s="1"/>
  <c r="AD2691" i="3"/>
  <c r="AE2691" i="3" s="1"/>
  <c r="AF2691" i="3"/>
  <c r="AG2690" i="3" a="1"/>
  <c r="AG2690" i="3" s="1"/>
  <c r="AD2690" i="3"/>
  <c r="AE2690" i="3" s="1"/>
  <c r="AF2690" i="3"/>
  <c r="AG2689" i="3" a="1"/>
  <c r="AG2689" i="3" s="1"/>
  <c r="AD2689" i="3"/>
  <c r="AE2689" i="3" s="1"/>
  <c r="AF2689" i="3"/>
  <c r="AG2688" i="3" a="1"/>
  <c r="AG2688" i="3" s="1"/>
  <c r="AD2688" i="3"/>
  <c r="AE2688" i="3" s="1"/>
  <c r="AF2688" i="3"/>
  <c r="AG2687" i="3" a="1"/>
  <c r="AG2687" i="3" s="1"/>
  <c r="AD2687" i="3"/>
  <c r="AE2687" i="3" s="1"/>
  <c r="AF2687" i="3"/>
  <c r="AG2686" i="3" a="1"/>
  <c r="AG2686" i="3" s="1"/>
  <c r="AD2686" i="3"/>
  <c r="AE2686" i="3" s="1"/>
  <c r="AF2686" i="3"/>
  <c r="AG2685" i="3" a="1"/>
  <c r="AG2685" i="3" s="1"/>
  <c r="AD2685" i="3"/>
  <c r="AE2685" i="3" s="1"/>
  <c r="AF2685" i="3"/>
  <c r="AG2684" i="3" a="1"/>
  <c r="AG2684" i="3" s="1"/>
  <c r="AD2684" i="3"/>
  <c r="AE2684" i="3" s="1"/>
  <c r="AF2684" i="3"/>
  <c r="AG2683" i="3" a="1"/>
  <c r="AG2683" i="3" s="1"/>
  <c r="AD2683" i="3"/>
  <c r="AE2683" i="3" s="1"/>
  <c r="AF2683" i="3"/>
  <c r="AG2682" i="3" a="1"/>
  <c r="AG2682" i="3" s="1"/>
  <c r="AD2682" i="3"/>
  <c r="AE2682" i="3" s="1"/>
  <c r="AF2682" i="3"/>
  <c r="AG2681" i="3" a="1"/>
  <c r="AG2681" i="3" s="1"/>
  <c r="AD2681" i="3"/>
  <c r="AE2681" i="3" s="1"/>
  <c r="AF2681" i="3"/>
  <c r="AG2680" i="3" a="1"/>
  <c r="AG2680" i="3" s="1"/>
  <c r="AD2680" i="3"/>
  <c r="AE2680" i="3" s="1"/>
  <c r="AF2680" i="3"/>
  <c r="AG2679" i="3" a="1"/>
  <c r="AG2679" i="3" s="1"/>
  <c r="AD2679" i="3"/>
  <c r="AE2679" i="3" s="1"/>
  <c r="AF2679" i="3"/>
  <c r="AG2678" i="3" a="1"/>
  <c r="AG2678" i="3" s="1"/>
  <c r="AD2678" i="3"/>
  <c r="AE2678" i="3" s="1"/>
  <c r="AF2678" i="3"/>
  <c r="AG2677" i="3" a="1"/>
  <c r="AG2677" i="3" s="1"/>
  <c r="AD2677" i="3"/>
  <c r="AE2677" i="3" s="1"/>
  <c r="AF2677" i="3"/>
  <c r="AG2676" i="3" a="1"/>
  <c r="AG2676" i="3" s="1"/>
  <c r="AD2676" i="3"/>
  <c r="AE2676" i="3" s="1"/>
  <c r="AF2676" i="3"/>
  <c r="AG2675" i="3" a="1"/>
  <c r="AG2675" i="3" s="1"/>
  <c r="AD2675" i="3"/>
  <c r="AE2675" i="3" s="1"/>
  <c r="AF2675" i="3"/>
  <c r="AG2674" i="3" a="1"/>
  <c r="AG2674" i="3" s="1"/>
  <c r="AD2674" i="3"/>
  <c r="AE2674" i="3" s="1"/>
  <c r="AF2674" i="3"/>
  <c r="AG2673" i="3" a="1"/>
  <c r="AG2673" i="3" s="1"/>
  <c r="AD2673" i="3"/>
  <c r="AE2673" i="3" s="1"/>
  <c r="AF2673" i="3"/>
  <c r="AG2672" i="3" a="1"/>
  <c r="AG2672" i="3" s="1"/>
  <c r="AD2672" i="3"/>
  <c r="AE2672" i="3" s="1"/>
  <c r="AF2672" i="3"/>
  <c r="AG2671" i="3" a="1"/>
  <c r="AG2671" i="3" s="1"/>
  <c r="AD2671" i="3"/>
  <c r="AE2671" i="3" s="1"/>
  <c r="AF2671" i="3"/>
  <c r="AG2670" i="3" a="1"/>
  <c r="AG2670" i="3" s="1"/>
  <c r="AD2670" i="3"/>
  <c r="AE2670" i="3" s="1"/>
  <c r="AF2670" i="3"/>
  <c r="AG2669" i="3" a="1"/>
  <c r="AG2669" i="3" s="1"/>
  <c r="AD2669" i="3"/>
  <c r="AE2669" i="3" s="1"/>
  <c r="AF2669" i="3"/>
  <c r="AG2668" i="3" a="1"/>
  <c r="AG2668" i="3" s="1"/>
  <c r="AD2668" i="3"/>
  <c r="AE2668" i="3" s="1"/>
  <c r="AF2668" i="3"/>
  <c r="AG2667" i="3" a="1"/>
  <c r="AG2667" i="3" s="1"/>
  <c r="AD2667" i="3"/>
  <c r="AE2667" i="3" s="1"/>
  <c r="AF2667" i="3"/>
  <c r="AG2666" i="3" a="1"/>
  <c r="AG2666" i="3" s="1"/>
  <c r="AD2666" i="3"/>
  <c r="AE2666" i="3" s="1"/>
  <c r="AF2666" i="3"/>
  <c r="AG2665" i="3" a="1"/>
  <c r="AG2665" i="3" s="1"/>
  <c r="AD2665" i="3"/>
  <c r="AE2665" i="3" s="1"/>
  <c r="AF2665" i="3"/>
  <c r="AG2664" i="3" a="1"/>
  <c r="AG2664" i="3" s="1"/>
  <c r="AD2664" i="3"/>
  <c r="AE2664" i="3" s="1"/>
  <c r="AF2664" i="3"/>
  <c r="AG2663" i="3" a="1"/>
  <c r="AG2663" i="3" s="1"/>
  <c r="AD2663" i="3"/>
  <c r="AE2663" i="3" s="1"/>
  <c r="AF2663" i="3"/>
  <c r="AG2662" i="3" a="1"/>
  <c r="AG2662" i="3" s="1"/>
  <c r="AD2662" i="3"/>
  <c r="AE2662" i="3" s="1"/>
  <c r="AF2662" i="3"/>
  <c r="AG2661" i="3" a="1"/>
  <c r="AG2661" i="3" s="1"/>
  <c r="AD2661" i="3"/>
  <c r="AE2661" i="3" s="1"/>
  <c r="AF2661" i="3"/>
  <c r="AG2660" i="3" a="1"/>
  <c r="AG2660" i="3" s="1"/>
  <c r="AD2660" i="3"/>
  <c r="AE2660" i="3" s="1"/>
  <c r="AF2660" i="3"/>
  <c r="AG2659" i="3" a="1"/>
  <c r="AG2659" i="3" s="1"/>
  <c r="AD2659" i="3"/>
  <c r="AE2659" i="3" s="1"/>
  <c r="AF2659" i="3"/>
  <c r="AG2658" i="3" a="1"/>
  <c r="AG2658" i="3" s="1"/>
  <c r="AD2658" i="3"/>
  <c r="AE2658" i="3" s="1"/>
  <c r="AF2658" i="3"/>
  <c r="AG2657" i="3" a="1"/>
  <c r="AG2657" i="3" s="1"/>
  <c r="AD2657" i="3"/>
  <c r="AE2657" i="3" s="1"/>
  <c r="AF2657" i="3"/>
  <c r="AG2656" i="3" a="1"/>
  <c r="AG2656" i="3" s="1"/>
  <c r="AD2656" i="3"/>
  <c r="AE2656" i="3" s="1"/>
  <c r="AF2656" i="3"/>
  <c r="AG2655" i="3" a="1"/>
  <c r="AG2655" i="3" s="1"/>
  <c r="AD2655" i="3"/>
  <c r="AE2655" i="3" s="1"/>
  <c r="AF2655" i="3"/>
  <c r="AG2654" i="3" a="1"/>
  <c r="AG2654" i="3" s="1"/>
  <c r="AD2654" i="3"/>
  <c r="AE2654" i="3" s="1"/>
  <c r="AF2654" i="3"/>
  <c r="AG2653" i="3" a="1"/>
  <c r="AG2653" i="3" s="1"/>
  <c r="AD2653" i="3"/>
  <c r="AE2653" i="3" s="1"/>
  <c r="AF2653" i="3"/>
  <c r="AG2652" i="3" a="1"/>
  <c r="AG2652" i="3" s="1"/>
  <c r="AD2652" i="3"/>
  <c r="AE2652" i="3" s="1"/>
  <c r="AF2652" i="3"/>
  <c r="AG2651" i="3" a="1"/>
  <c r="AG2651" i="3" s="1"/>
  <c r="AD2651" i="3"/>
  <c r="AE2651" i="3" s="1"/>
  <c r="AF2651" i="3"/>
  <c r="AG2650" i="3" a="1"/>
  <c r="AG2650" i="3" s="1"/>
  <c r="AD2650" i="3"/>
  <c r="AE2650" i="3" s="1"/>
  <c r="AF2650" i="3"/>
  <c r="AG2649" i="3" a="1"/>
  <c r="AG2649" i="3" s="1"/>
  <c r="AD2649" i="3"/>
  <c r="AE2649" i="3" s="1"/>
  <c r="AF2649" i="3"/>
  <c r="AG2648" i="3" a="1"/>
  <c r="AG2648" i="3" s="1"/>
  <c r="AD2648" i="3"/>
  <c r="AE2648" i="3" s="1"/>
  <c r="AF2648" i="3"/>
  <c r="AG2647" i="3" a="1"/>
  <c r="AG2647" i="3" s="1"/>
  <c r="AD2647" i="3"/>
  <c r="AE2647" i="3" s="1"/>
  <c r="AF2647" i="3"/>
  <c r="AG2646" i="3" a="1"/>
  <c r="AG2646" i="3" s="1"/>
  <c r="AD2646" i="3"/>
  <c r="AE2646" i="3" s="1"/>
  <c r="AF2646" i="3"/>
  <c r="AG2645" i="3" a="1"/>
  <c r="AG2645" i="3" s="1"/>
  <c r="AD2645" i="3"/>
  <c r="AE2645" i="3" s="1"/>
  <c r="AF2645" i="3"/>
  <c r="AG2644" i="3" a="1"/>
  <c r="AG2644" i="3" s="1"/>
  <c r="AD2644" i="3"/>
  <c r="AE2644" i="3" s="1"/>
  <c r="AF2644" i="3"/>
  <c r="AG2643" i="3" a="1"/>
  <c r="AG2643" i="3" s="1"/>
  <c r="AD2643" i="3"/>
  <c r="AE2643" i="3" s="1"/>
  <c r="AF2643" i="3"/>
  <c r="AG2642" i="3" a="1"/>
  <c r="AG2642" i="3" s="1"/>
  <c r="AD2642" i="3"/>
  <c r="AE2642" i="3" s="1"/>
  <c r="AF2642" i="3"/>
  <c r="AG2641" i="3" a="1"/>
  <c r="AG2641" i="3" s="1"/>
  <c r="AD2641" i="3"/>
  <c r="AE2641" i="3" s="1"/>
  <c r="AF2641" i="3"/>
  <c r="AG2640" i="3" a="1"/>
  <c r="AG2640" i="3" s="1"/>
  <c r="AD2640" i="3"/>
  <c r="AE2640" i="3" s="1"/>
  <c r="AF2640" i="3"/>
  <c r="AG2639" i="3" a="1"/>
  <c r="AG2639" i="3" s="1"/>
  <c r="AD2639" i="3"/>
  <c r="AE2639" i="3" s="1"/>
  <c r="AF2639" i="3"/>
  <c r="AG2638" i="3" a="1"/>
  <c r="AG2638" i="3" s="1"/>
  <c r="AD2638" i="3"/>
  <c r="AE2638" i="3" s="1"/>
  <c r="AF2638" i="3"/>
  <c r="AG2637" i="3" a="1"/>
  <c r="AG2637" i="3" s="1"/>
  <c r="AD2637" i="3"/>
  <c r="AE2637" i="3" s="1"/>
  <c r="AF2637" i="3"/>
  <c r="AG2636" i="3" a="1"/>
  <c r="AG2636" i="3" s="1"/>
  <c r="AD2636" i="3"/>
  <c r="AE2636" i="3" s="1"/>
  <c r="AF2636" i="3"/>
  <c r="AG2635" i="3" a="1"/>
  <c r="AG2635" i="3" s="1"/>
  <c r="AD2635" i="3"/>
  <c r="AE2635" i="3" s="1"/>
  <c r="AF2635" i="3"/>
  <c r="AG2634" i="3" a="1"/>
  <c r="AG2634" i="3" s="1"/>
  <c r="AD2634" i="3"/>
  <c r="AE2634" i="3" s="1"/>
  <c r="AF2634" i="3"/>
  <c r="AG2633" i="3" a="1"/>
  <c r="AG2633" i="3" s="1"/>
  <c r="AD2633" i="3"/>
  <c r="AE2633" i="3" s="1"/>
  <c r="AF2633" i="3"/>
  <c r="AG2632" i="3" a="1"/>
  <c r="AG2632" i="3" s="1"/>
  <c r="AD2632" i="3"/>
  <c r="AE2632" i="3" s="1"/>
  <c r="AF2632" i="3"/>
  <c r="AG2631" i="3" a="1"/>
  <c r="AG2631" i="3" s="1"/>
  <c r="AD2631" i="3"/>
  <c r="AE2631" i="3" s="1"/>
  <c r="AF2631" i="3"/>
  <c r="AG2630" i="3" a="1"/>
  <c r="AG2630" i="3" s="1"/>
  <c r="AD2630" i="3"/>
  <c r="AE2630" i="3" s="1"/>
  <c r="AF2630" i="3"/>
  <c r="AG2629" i="3" a="1"/>
  <c r="AG2629" i="3" s="1"/>
  <c r="AD2629" i="3"/>
  <c r="AE2629" i="3" s="1"/>
  <c r="AF2629" i="3"/>
  <c r="AG2628" i="3" a="1"/>
  <c r="AG2628" i="3" s="1"/>
  <c r="AD2628" i="3"/>
  <c r="AE2628" i="3" s="1"/>
  <c r="AF2628" i="3"/>
  <c r="AG2627" i="3" a="1"/>
  <c r="AG2627" i="3" s="1"/>
  <c r="AD2627" i="3"/>
  <c r="AE2627" i="3" s="1"/>
  <c r="AF2627" i="3"/>
  <c r="AG2626" i="3" a="1"/>
  <c r="AG2626" i="3" s="1"/>
  <c r="AD2626" i="3"/>
  <c r="AE2626" i="3" s="1"/>
  <c r="AF2626" i="3"/>
  <c r="AG2625" i="3" a="1"/>
  <c r="AG2625" i="3" s="1"/>
  <c r="AD2625" i="3"/>
  <c r="AE2625" i="3" s="1"/>
  <c r="AF2625" i="3"/>
  <c r="AG2624" i="3" a="1"/>
  <c r="AG2624" i="3" s="1"/>
  <c r="AD2624" i="3"/>
  <c r="AE2624" i="3" s="1"/>
  <c r="AF2624" i="3"/>
  <c r="AG2623" i="3" a="1"/>
  <c r="AG2623" i="3" s="1"/>
  <c r="AD2623" i="3"/>
  <c r="AE2623" i="3" s="1"/>
  <c r="AF2623" i="3"/>
  <c r="AG2622" i="3" a="1"/>
  <c r="AG2622" i="3" s="1"/>
  <c r="AD2622" i="3"/>
  <c r="AE2622" i="3" s="1"/>
  <c r="AF2622" i="3"/>
  <c r="AG2621" i="3" a="1"/>
  <c r="AG2621" i="3" s="1"/>
  <c r="AD2621" i="3"/>
  <c r="AE2621" i="3" s="1"/>
  <c r="AF2621" i="3"/>
  <c r="AG2620" i="3" a="1"/>
  <c r="AG2620" i="3" s="1"/>
  <c r="AD2620" i="3"/>
  <c r="AE2620" i="3" s="1"/>
  <c r="AF2620" i="3"/>
  <c r="AG2619" i="3" a="1"/>
  <c r="AG2619" i="3" s="1"/>
  <c r="AD2619" i="3"/>
  <c r="AE2619" i="3" s="1"/>
  <c r="AF2619" i="3"/>
  <c r="AG2618" i="3" a="1"/>
  <c r="AG2618" i="3" s="1"/>
  <c r="AD2618" i="3"/>
  <c r="AE2618" i="3" s="1"/>
  <c r="AF2618" i="3"/>
  <c r="AG2617" i="3" a="1"/>
  <c r="AG2617" i="3" s="1"/>
  <c r="AD2617" i="3"/>
  <c r="AE2617" i="3" s="1"/>
  <c r="AF2617" i="3"/>
  <c r="AG2616" i="3" a="1"/>
  <c r="AG2616" i="3" s="1"/>
  <c r="AD2616" i="3"/>
  <c r="AE2616" i="3" s="1"/>
  <c r="AF2616" i="3"/>
  <c r="AG2615" i="3" a="1"/>
  <c r="AG2615" i="3" s="1"/>
  <c r="AD2615" i="3"/>
  <c r="AE2615" i="3" s="1"/>
  <c r="AF2615" i="3"/>
  <c r="AG2614" i="3" a="1"/>
  <c r="AG2614" i="3" s="1"/>
  <c r="AD2614" i="3"/>
  <c r="AE2614" i="3" s="1"/>
  <c r="AF2614" i="3"/>
  <c r="AG2613" i="3" a="1"/>
  <c r="AG2613" i="3" s="1"/>
  <c r="AD2613" i="3"/>
  <c r="AE2613" i="3" s="1"/>
  <c r="AF2613" i="3"/>
  <c r="AG2612" i="3" a="1"/>
  <c r="AG2612" i="3" s="1"/>
  <c r="AD2612" i="3"/>
  <c r="AE2612" i="3" s="1"/>
  <c r="AF2612" i="3"/>
  <c r="AG2611" i="3" a="1"/>
  <c r="AG2611" i="3" s="1"/>
  <c r="AD2611" i="3"/>
  <c r="AE2611" i="3" s="1"/>
  <c r="AF2611" i="3"/>
  <c r="AG2610" i="3" a="1"/>
  <c r="AG2610" i="3" s="1"/>
  <c r="AD2610" i="3"/>
  <c r="AE2610" i="3" s="1"/>
  <c r="AF2610" i="3"/>
  <c r="AG2609" i="3" a="1"/>
  <c r="AG2609" i="3" s="1"/>
  <c r="AD2609" i="3"/>
  <c r="AE2609" i="3" s="1"/>
  <c r="AF2609" i="3"/>
  <c r="AG2608" i="3" a="1"/>
  <c r="AG2608" i="3" s="1"/>
  <c r="AD2608" i="3"/>
  <c r="AE2608" i="3" s="1"/>
  <c r="AF2608" i="3"/>
  <c r="AG2607" i="3" a="1"/>
  <c r="AG2607" i="3" s="1"/>
  <c r="AD2607" i="3"/>
  <c r="AE2607" i="3" s="1"/>
  <c r="AF2607" i="3"/>
  <c r="AG2606" i="3" a="1"/>
  <c r="AG2606" i="3" s="1"/>
  <c r="AD2606" i="3"/>
  <c r="AE2606" i="3" s="1"/>
  <c r="AF2606" i="3"/>
  <c r="AG2605" i="3" a="1"/>
  <c r="AG2605" i="3" s="1"/>
  <c r="AD2605" i="3"/>
  <c r="AE2605" i="3" s="1"/>
  <c r="AF2605" i="3"/>
  <c r="AG2604" i="3" a="1"/>
  <c r="AG2604" i="3" s="1"/>
  <c r="AD2604" i="3"/>
  <c r="AE2604" i="3" s="1"/>
  <c r="AF2604" i="3"/>
  <c r="AG2603" i="3" a="1"/>
  <c r="AG2603" i="3" s="1"/>
  <c r="AD2603" i="3"/>
  <c r="AE2603" i="3" s="1"/>
  <c r="AF2603" i="3"/>
  <c r="AG2602" i="3" a="1"/>
  <c r="AG2602" i="3" s="1"/>
  <c r="AD2602" i="3"/>
  <c r="AE2602" i="3" s="1"/>
  <c r="AF2602" i="3"/>
  <c r="AG2601" i="3" a="1"/>
  <c r="AG2601" i="3" s="1"/>
  <c r="AD2601" i="3"/>
  <c r="AE2601" i="3" s="1"/>
  <c r="AF2601" i="3"/>
  <c r="AG2600" i="3" a="1"/>
  <c r="AG2600" i="3" s="1"/>
  <c r="AD2600" i="3"/>
  <c r="AE2600" i="3" s="1"/>
  <c r="AF2600" i="3"/>
  <c r="AG2599" i="3" a="1"/>
  <c r="AG2599" i="3" s="1"/>
  <c r="AD2599" i="3"/>
  <c r="AE2599" i="3" s="1"/>
  <c r="AF2599" i="3"/>
  <c r="AG2598" i="3" a="1"/>
  <c r="AG2598" i="3" s="1"/>
  <c r="AD2598" i="3"/>
  <c r="AE2598" i="3" s="1"/>
  <c r="AF2598" i="3"/>
  <c r="AG2597" i="3" a="1"/>
  <c r="AG2597" i="3" s="1"/>
  <c r="AD2597" i="3"/>
  <c r="AE2597" i="3" s="1"/>
  <c r="AF2597" i="3"/>
  <c r="AG2596" i="3" a="1"/>
  <c r="AG2596" i="3" s="1"/>
  <c r="AD2596" i="3"/>
  <c r="AE2596" i="3" s="1"/>
  <c r="AF2596" i="3"/>
  <c r="AG2595" i="3" a="1"/>
  <c r="AG2595" i="3" s="1"/>
  <c r="AD2595" i="3"/>
  <c r="AE2595" i="3" s="1"/>
  <c r="AF2595" i="3"/>
  <c r="AG2594" i="3" a="1"/>
  <c r="AG2594" i="3" s="1"/>
  <c r="AD2594" i="3"/>
  <c r="AE2594" i="3" s="1"/>
  <c r="AF2594" i="3"/>
  <c r="AG2593" i="3" a="1"/>
  <c r="AG2593" i="3" s="1"/>
  <c r="AD2593" i="3"/>
  <c r="AE2593" i="3" s="1"/>
  <c r="AF2593" i="3"/>
  <c r="AG2592" i="3" a="1"/>
  <c r="AG2592" i="3" s="1"/>
  <c r="AD2592" i="3"/>
  <c r="AE2592" i="3" s="1"/>
  <c r="AF2592" i="3"/>
  <c r="AG2591" i="3" a="1"/>
  <c r="AG2591" i="3" s="1"/>
  <c r="AD2591" i="3"/>
  <c r="AE2591" i="3" s="1"/>
  <c r="AF2591" i="3"/>
  <c r="AG2590" i="3" a="1"/>
  <c r="AG2590" i="3" s="1"/>
  <c r="AD2590" i="3"/>
  <c r="AE2590" i="3" s="1"/>
  <c r="AF2590" i="3"/>
  <c r="AG2589" i="3" a="1"/>
  <c r="AG2589" i="3" s="1"/>
  <c r="AD2589" i="3"/>
  <c r="AE2589" i="3" s="1"/>
  <c r="AF2589" i="3"/>
  <c r="AG2588" i="3" a="1"/>
  <c r="AG2588" i="3" s="1"/>
  <c r="AD2588" i="3"/>
  <c r="AE2588" i="3" s="1"/>
  <c r="AF2588" i="3"/>
  <c r="AG2587" i="3" a="1"/>
  <c r="AG2587" i="3" s="1"/>
  <c r="AD2587" i="3"/>
  <c r="AE2587" i="3" s="1"/>
  <c r="AF2587" i="3"/>
  <c r="AG2586" i="3" a="1"/>
  <c r="AG2586" i="3" s="1"/>
  <c r="AD2586" i="3"/>
  <c r="AE2586" i="3" s="1"/>
  <c r="AF2586" i="3"/>
  <c r="AG2585" i="3" a="1"/>
  <c r="AG2585" i="3" s="1"/>
  <c r="AD2585" i="3"/>
  <c r="AE2585" i="3" s="1"/>
  <c r="AF2585" i="3"/>
  <c r="AG2584" i="3" a="1"/>
  <c r="AG2584" i="3" s="1"/>
  <c r="AD2584" i="3"/>
  <c r="AE2584" i="3" s="1"/>
  <c r="AF2584" i="3"/>
  <c r="AG2583" i="3" a="1"/>
  <c r="AG2583" i="3" s="1"/>
  <c r="AD2583" i="3"/>
  <c r="AE2583" i="3" s="1"/>
  <c r="AF2583" i="3"/>
  <c r="AG2582" i="3" a="1"/>
  <c r="AG2582" i="3" s="1"/>
  <c r="AD2582" i="3"/>
  <c r="AE2582" i="3" s="1"/>
  <c r="AF2582" i="3"/>
  <c r="AG2581" i="3" a="1"/>
  <c r="AG2581" i="3" s="1"/>
  <c r="AD2581" i="3"/>
  <c r="AE2581" i="3" s="1"/>
  <c r="AF2581" i="3"/>
  <c r="AG2580" i="3" a="1"/>
  <c r="AG2580" i="3" s="1"/>
  <c r="AD2580" i="3"/>
  <c r="AE2580" i="3" s="1"/>
  <c r="AF2580" i="3"/>
  <c r="AG2579" i="3" a="1"/>
  <c r="AG2579" i="3" s="1"/>
  <c r="AD2579" i="3"/>
  <c r="AE2579" i="3" s="1"/>
  <c r="AF2579" i="3"/>
  <c r="AG2578" i="3" a="1"/>
  <c r="AG2578" i="3" s="1"/>
  <c r="AD2578" i="3"/>
  <c r="AE2578" i="3" s="1"/>
  <c r="AF2578" i="3"/>
  <c r="AG2577" i="3" a="1"/>
  <c r="AG2577" i="3" s="1"/>
  <c r="AD2577" i="3"/>
  <c r="AE2577" i="3" s="1"/>
  <c r="AF2577" i="3"/>
  <c r="AG2576" i="3" a="1"/>
  <c r="AG2576" i="3" s="1"/>
  <c r="AD2576" i="3"/>
  <c r="AE2576" i="3" s="1"/>
  <c r="AF2576" i="3"/>
  <c r="AG2575" i="3" a="1"/>
  <c r="AG2575" i="3" s="1"/>
  <c r="AD2575" i="3"/>
  <c r="AE2575" i="3" s="1"/>
  <c r="AF2575" i="3"/>
  <c r="AG2574" i="3" a="1"/>
  <c r="AG2574" i="3" s="1"/>
  <c r="AD2574" i="3"/>
  <c r="AE2574" i="3" s="1"/>
  <c r="AF2574" i="3"/>
  <c r="AG2573" i="3" a="1"/>
  <c r="AG2573" i="3" s="1"/>
  <c r="AD2573" i="3"/>
  <c r="AE2573" i="3" s="1"/>
  <c r="AF2573" i="3"/>
  <c r="AG2572" i="3" a="1"/>
  <c r="AG2572" i="3" s="1"/>
  <c r="AD2572" i="3"/>
  <c r="AE2572" i="3" s="1"/>
  <c r="AF2572" i="3"/>
  <c r="AG2571" i="3" a="1"/>
  <c r="AG2571" i="3" s="1"/>
  <c r="AD2571" i="3"/>
  <c r="AE2571" i="3" s="1"/>
  <c r="AF2571" i="3"/>
  <c r="AG2570" i="3" a="1"/>
  <c r="AG2570" i="3" s="1"/>
  <c r="AD2570" i="3"/>
  <c r="AE2570" i="3" s="1"/>
  <c r="AF2570" i="3"/>
  <c r="AG2569" i="3" a="1"/>
  <c r="AG2569" i="3" s="1"/>
  <c r="AD2569" i="3"/>
  <c r="AE2569" i="3" s="1"/>
  <c r="AF2569" i="3"/>
  <c r="AG2568" i="3" a="1"/>
  <c r="AG2568" i="3" s="1"/>
  <c r="AD2568" i="3"/>
  <c r="AE2568" i="3" s="1"/>
  <c r="AF2568" i="3"/>
  <c r="AG2567" i="3" a="1"/>
  <c r="AG2567" i="3" s="1"/>
  <c r="AD2567" i="3"/>
  <c r="AE2567" i="3" s="1"/>
  <c r="AF2567" i="3"/>
  <c r="AG2566" i="3" a="1"/>
  <c r="AG2566" i="3" s="1"/>
  <c r="AD2566" i="3"/>
  <c r="AE2566" i="3" s="1"/>
  <c r="AF2566" i="3"/>
  <c r="AG2565" i="3" a="1"/>
  <c r="AG2565" i="3" s="1"/>
  <c r="AD2565" i="3"/>
  <c r="AE2565" i="3" s="1"/>
  <c r="AF2565" i="3"/>
  <c r="AG2564" i="3" a="1"/>
  <c r="AG2564" i="3" s="1"/>
  <c r="AD2564" i="3"/>
  <c r="AE2564" i="3" s="1"/>
  <c r="AF2564" i="3"/>
  <c r="AG2563" i="3" a="1"/>
  <c r="AG2563" i="3" s="1"/>
  <c r="AD2563" i="3"/>
  <c r="AE2563" i="3" s="1"/>
  <c r="AF2563" i="3"/>
  <c r="AG2562" i="3" a="1"/>
  <c r="AG2562" i="3" s="1"/>
  <c r="AD2562" i="3"/>
  <c r="AE2562" i="3" s="1"/>
  <c r="AF2562" i="3"/>
  <c r="AG2561" i="3" a="1"/>
  <c r="AG2561" i="3" s="1"/>
  <c r="AD2561" i="3"/>
  <c r="AE2561" i="3" s="1"/>
  <c r="AF2561" i="3"/>
  <c r="AG2560" i="3" a="1"/>
  <c r="AG2560" i="3" s="1"/>
  <c r="AD2560" i="3"/>
  <c r="AE2560" i="3" s="1"/>
  <c r="AF2560" i="3"/>
  <c r="AG2559" i="3" a="1"/>
  <c r="AG2559" i="3" s="1"/>
  <c r="AD2559" i="3"/>
  <c r="AE2559" i="3" s="1"/>
  <c r="AF2559" i="3"/>
  <c r="AG2558" i="3" a="1"/>
  <c r="AG2558" i="3" s="1"/>
  <c r="AD2558" i="3"/>
  <c r="AE2558" i="3" s="1"/>
  <c r="AF2558" i="3"/>
  <c r="AG2557" i="3" a="1"/>
  <c r="AG2557" i="3" s="1"/>
  <c r="AD2557" i="3"/>
  <c r="AE2557" i="3" s="1"/>
  <c r="AF2557" i="3"/>
  <c r="AG2556" i="3" a="1"/>
  <c r="AG2556" i="3" s="1"/>
  <c r="AD2556" i="3"/>
  <c r="AE2556" i="3" s="1"/>
  <c r="AF2556" i="3"/>
  <c r="AG2555" i="3" a="1"/>
  <c r="AG2555" i="3" s="1"/>
  <c r="AD2555" i="3"/>
  <c r="AE2555" i="3" s="1"/>
  <c r="AF2555" i="3"/>
  <c r="AG2554" i="3" a="1"/>
  <c r="AG2554" i="3" s="1"/>
  <c r="AD2554" i="3"/>
  <c r="AE2554" i="3" s="1"/>
  <c r="AF2554" i="3"/>
  <c r="AG2553" i="3" a="1"/>
  <c r="AG2553" i="3" s="1"/>
  <c r="AD2553" i="3"/>
  <c r="AE2553" i="3" s="1"/>
  <c r="AF2553" i="3"/>
  <c r="AG2552" i="3" a="1"/>
  <c r="AG2552" i="3" s="1"/>
  <c r="AD2552" i="3"/>
  <c r="AE2552" i="3" s="1"/>
  <c r="AF2552" i="3"/>
  <c r="AG2551" i="3" a="1"/>
  <c r="AG2551" i="3" s="1"/>
  <c r="AD2551" i="3"/>
  <c r="AE2551" i="3" s="1"/>
  <c r="AF2551" i="3"/>
  <c r="AG2550" i="3" a="1"/>
  <c r="AG2550" i="3" s="1"/>
  <c r="AD2550" i="3"/>
  <c r="AE2550" i="3" s="1"/>
  <c r="AF2550" i="3"/>
  <c r="AG2549" i="3" a="1"/>
  <c r="AG2549" i="3" s="1"/>
  <c r="AD2549" i="3"/>
  <c r="AE2549" i="3" s="1"/>
  <c r="AF2549" i="3"/>
  <c r="AG2548" i="3" a="1"/>
  <c r="AG2548" i="3" s="1"/>
  <c r="AD2548" i="3"/>
  <c r="AE2548" i="3" s="1"/>
  <c r="AF2548" i="3"/>
  <c r="AG2547" i="3" a="1"/>
  <c r="AG2547" i="3" s="1"/>
  <c r="AD2547" i="3"/>
  <c r="AE2547" i="3" s="1"/>
  <c r="AF2547" i="3"/>
  <c r="AG2546" i="3" a="1"/>
  <c r="AG2546" i="3" s="1"/>
  <c r="AD2546" i="3"/>
  <c r="AE2546" i="3" s="1"/>
  <c r="AF2546" i="3"/>
  <c r="AG2545" i="3" a="1"/>
  <c r="AG2545" i="3" s="1"/>
  <c r="AD2545" i="3"/>
  <c r="AE2545" i="3" s="1"/>
  <c r="AF2545" i="3"/>
  <c r="AG2544" i="3" a="1"/>
  <c r="AG2544" i="3" s="1"/>
  <c r="AD2544" i="3"/>
  <c r="AE2544" i="3" s="1"/>
  <c r="AF2544" i="3"/>
  <c r="AG2543" i="3" a="1"/>
  <c r="AG2543" i="3" s="1"/>
  <c r="AD2543" i="3"/>
  <c r="AE2543" i="3" s="1"/>
  <c r="AF2543" i="3"/>
  <c r="AG2542" i="3" a="1"/>
  <c r="AG2542" i="3" s="1"/>
  <c r="AD2542" i="3"/>
  <c r="AE2542" i="3" s="1"/>
  <c r="AF2542" i="3"/>
  <c r="AG2541" i="3" a="1"/>
  <c r="AG2541" i="3" s="1"/>
  <c r="AD2541" i="3"/>
  <c r="AE2541" i="3" s="1"/>
  <c r="AF2541" i="3"/>
  <c r="AG2540" i="3" a="1"/>
  <c r="AG2540" i="3" s="1"/>
  <c r="AD2540" i="3"/>
  <c r="AE2540" i="3" s="1"/>
  <c r="AF2540" i="3"/>
  <c r="AG2539" i="3" a="1"/>
  <c r="AG2539" i="3" s="1"/>
  <c r="AD2539" i="3"/>
  <c r="AE2539" i="3" s="1"/>
  <c r="AF2539" i="3"/>
  <c r="AG2538" i="3" a="1"/>
  <c r="AG2538" i="3" s="1"/>
  <c r="AD2538" i="3"/>
  <c r="AE2538" i="3" s="1"/>
  <c r="AF2538" i="3"/>
  <c r="AG2537" i="3" a="1"/>
  <c r="AG2537" i="3" s="1"/>
  <c r="AD2537" i="3"/>
  <c r="AE2537" i="3" s="1"/>
  <c r="AF2537" i="3"/>
  <c r="AG2536" i="3" a="1"/>
  <c r="AG2536" i="3" s="1"/>
  <c r="AD2536" i="3"/>
  <c r="AE2536" i="3" s="1"/>
  <c r="AF2536" i="3"/>
  <c r="AG2535" i="3" a="1"/>
  <c r="AG2535" i="3" s="1"/>
  <c r="AD2535" i="3"/>
  <c r="AE2535" i="3" s="1"/>
  <c r="AF2535" i="3"/>
  <c r="AG2534" i="3" a="1"/>
  <c r="AG2534" i="3" s="1"/>
  <c r="AD2534" i="3"/>
  <c r="AE2534" i="3" s="1"/>
  <c r="AF2534" i="3"/>
  <c r="AG2533" i="3" a="1"/>
  <c r="AG2533" i="3" s="1"/>
  <c r="AD2533" i="3"/>
  <c r="AE2533" i="3" s="1"/>
  <c r="AF2533" i="3"/>
  <c r="AG2532" i="3" a="1"/>
  <c r="AG2532" i="3" s="1"/>
  <c r="AD2532" i="3"/>
  <c r="AE2532" i="3" s="1"/>
  <c r="AF2532" i="3"/>
  <c r="AG2531" i="3" a="1"/>
  <c r="AG2531" i="3" s="1"/>
  <c r="AD2531" i="3"/>
  <c r="AE2531" i="3" s="1"/>
  <c r="AF2531" i="3"/>
  <c r="AG2530" i="3" a="1"/>
  <c r="AG2530" i="3" s="1"/>
  <c r="AD2530" i="3"/>
  <c r="AE2530" i="3" s="1"/>
  <c r="AF2530" i="3"/>
  <c r="AG2529" i="3" a="1"/>
  <c r="AG2529" i="3" s="1"/>
  <c r="AD2529" i="3"/>
  <c r="AE2529" i="3" s="1"/>
  <c r="AF2529" i="3"/>
  <c r="AG2528" i="3" a="1"/>
  <c r="AG2528" i="3" s="1"/>
  <c r="AD2528" i="3"/>
  <c r="AE2528" i="3" s="1"/>
  <c r="AF2528" i="3"/>
  <c r="AG2527" i="3" a="1"/>
  <c r="AG2527" i="3" s="1"/>
  <c r="AD2527" i="3"/>
  <c r="AE2527" i="3" s="1"/>
  <c r="AF2527" i="3"/>
  <c r="AG2526" i="3" a="1"/>
  <c r="AG2526" i="3" s="1"/>
  <c r="AD2526" i="3"/>
  <c r="AE2526" i="3" s="1"/>
  <c r="AF2526" i="3"/>
  <c r="AG2525" i="3" a="1"/>
  <c r="AG2525" i="3" s="1"/>
  <c r="AD2525" i="3"/>
  <c r="AE2525" i="3" s="1"/>
  <c r="AF2525" i="3"/>
  <c r="AG2524" i="3" a="1"/>
  <c r="AG2524" i="3" s="1"/>
  <c r="AD2524" i="3"/>
  <c r="AE2524" i="3" s="1"/>
  <c r="AF2524" i="3"/>
  <c r="AG2523" i="3" a="1"/>
  <c r="AG2523" i="3" s="1"/>
  <c r="AD2523" i="3"/>
  <c r="AE2523" i="3" s="1"/>
  <c r="AF2523" i="3"/>
  <c r="AG2522" i="3" a="1"/>
  <c r="AG2522" i="3" s="1"/>
  <c r="AD2522" i="3"/>
  <c r="AE2522" i="3" s="1"/>
  <c r="AF2522" i="3"/>
  <c r="AG2521" i="3" a="1"/>
  <c r="AG2521" i="3" s="1"/>
  <c r="AD2521" i="3"/>
  <c r="AE2521" i="3" s="1"/>
  <c r="AF2521" i="3"/>
  <c r="AG2520" i="3" a="1"/>
  <c r="AG2520" i="3" s="1"/>
  <c r="AD2520" i="3"/>
  <c r="AE2520" i="3" s="1"/>
  <c r="AF2520" i="3"/>
  <c r="AG2519" i="3" a="1"/>
  <c r="AG2519" i="3" s="1"/>
  <c r="AD2519" i="3"/>
  <c r="AE2519" i="3" s="1"/>
  <c r="AF2519" i="3"/>
  <c r="AG2518" i="3" a="1"/>
  <c r="AG2518" i="3" s="1"/>
  <c r="AD2518" i="3"/>
  <c r="AE2518" i="3" s="1"/>
  <c r="AF2518" i="3"/>
  <c r="AG2517" i="3" a="1"/>
  <c r="AG2517" i="3" s="1"/>
  <c r="AD2517" i="3"/>
  <c r="AE2517" i="3" s="1"/>
  <c r="AF2517" i="3"/>
  <c r="AG2516" i="3" a="1"/>
  <c r="AG2516" i="3" s="1"/>
  <c r="AD2516" i="3"/>
  <c r="AE2516" i="3" s="1"/>
  <c r="AF2516" i="3"/>
  <c r="AG2515" i="3" a="1"/>
  <c r="AG2515" i="3" s="1"/>
  <c r="AD2515" i="3"/>
  <c r="AE2515" i="3" s="1"/>
  <c r="AF2515" i="3"/>
  <c r="AG2514" i="3" a="1"/>
  <c r="AG2514" i="3" s="1"/>
  <c r="AD2514" i="3"/>
  <c r="AE2514" i="3" s="1"/>
  <c r="AF2514" i="3"/>
  <c r="AG2513" i="3" a="1"/>
  <c r="AG2513" i="3" s="1"/>
  <c r="AD2513" i="3"/>
  <c r="AE2513" i="3" s="1"/>
  <c r="AF2513" i="3"/>
  <c r="AG2512" i="3" a="1"/>
  <c r="AG2512" i="3" s="1"/>
  <c r="AD2512" i="3"/>
  <c r="AE2512" i="3" s="1"/>
  <c r="AF2512" i="3"/>
  <c r="AG2511" i="3" a="1"/>
  <c r="AG2511" i="3" s="1"/>
  <c r="AD2511" i="3"/>
  <c r="AE2511" i="3" s="1"/>
  <c r="AF2511" i="3"/>
  <c r="AG2510" i="3" a="1"/>
  <c r="AG2510" i="3" s="1"/>
  <c r="AD2510" i="3"/>
  <c r="AE2510" i="3" s="1"/>
  <c r="AF2510" i="3"/>
  <c r="AG2509" i="3" a="1"/>
  <c r="AG2509" i="3" s="1"/>
  <c r="AD2509" i="3"/>
  <c r="AE2509" i="3" s="1"/>
  <c r="AF2509" i="3"/>
  <c r="AG2508" i="3" a="1"/>
  <c r="AG2508" i="3" s="1"/>
  <c r="AD2508" i="3"/>
  <c r="AE2508" i="3" s="1"/>
  <c r="AF2508" i="3"/>
  <c r="AG2507" i="3" a="1"/>
  <c r="AG2507" i="3" s="1"/>
  <c r="AD2507" i="3"/>
  <c r="AE2507" i="3" s="1"/>
  <c r="AF2507" i="3"/>
  <c r="AG2506" i="3" a="1"/>
  <c r="AG2506" i="3" s="1"/>
  <c r="AD2506" i="3"/>
  <c r="AE2506" i="3" s="1"/>
  <c r="AF2506" i="3"/>
  <c r="AG2505" i="3" a="1"/>
  <c r="AG2505" i="3" s="1"/>
  <c r="AD2505" i="3"/>
  <c r="AE2505" i="3" s="1"/>
  <c r="AF2505" i="3"/>
  <c r="AG2504" i="3" a="1"/>
  <c r="AG2504" i="3" s="1"/>
  <c r="AD2504" i="3"/>
  <c r="AE2504" i="3" s="1"/>
  <c r="AF2504" i="3"/>
  <c r="AG2503" i="3" a="1"/>
  <c r="AG2503" i="3" s="1"/>
  <c r="AD2503" i="3"/>
  <c r="AE2503" i="3" s="1"/>
  <c r="AF2503" i="3"/>
  <c r="AG2502" i="3" a="1"/>
  <c r="AG2502" i="3" s="1"/>
  <c r="AD2502" i="3"/>
  <c r="AE2502" i="3" s="1"/>
  <c r="AF2502" i="3"/>
  <c r="AG2501" i="3" a="1"/>
  <c r="AG2501" i="3" s="1"/>
  <c r="AD2501" i="3"/>
  <c r="AE2501" i="3" s="1"/>
  <c r="AF2501" i="3"/>
  <c r="AG2500" i="3" a="1"/>
  <c r="AG2500" i="3" s="1"/>
  <c r="AD2500" i="3"/>
  <c r="AE2500" i="3" s="1"/>
  <c r="AF2500" i="3"/>
  <c r="AG2499" i="3" a="1"/>
  <c r="AG2499" i="3" s="1"/>
  <c r="AD2499" i="3"/>
  <c r="AE2499" i="3" s="1"/>
  <c r="AF2499" i="3"/>
  <c r="AG2498" i="3" a="1"/>
  <c r="AG2498" i="3" s="1"/>
  <c r="AD2498" i="3"/>
  <c r="AE2498" i="3" s="1"/>
  <c r="AF2498" i="3"/>
  <c r="AG2497" i="3" a="1"/>
  <c r="AG2497" i="3" s="1"/>
  <c r="AD2497" i="3"/>
  <c r="AE2497" i="3" s="1"/>
  <c r="AF2497" i="3"/>
  <c r="AG2496" i="3" a="1"/>
  <c r="AG2496" i="3" s="1"/>
  <c r="AD2496" i="3"/>
  <c r="AE2496" i="3" s="1"/>
  <c r="AF2496" i="3"/>
  <c r="AG2495" i="3" a="1"/>
  <c r="AG2495" i="3" s="1"/>
  <c r="AD2495" i="3"/>
  <c r="AE2495" i="3" s="1"/>
  <c r="AF2495" i="3"/>
  <c r="AG2494" i="3" a="1"/>
  <c r="AG2494" i="3" s="1"/>
  <c r="AD2494" i="3"/>
  <c r="AE2494" i="3" s="1"/>
  <c r="AF2494" i="3"/>
  <c r="AG2493" i="3" a="1"/>
  <c r="AG2493" i="3" s="1"/>
  <c r="AD2493" i="3"/>
  <c r="AE2493" i="3" s="1"/>
  <c r="AF2493" i="3"/>
  <c r="AG2492" i="3" a="1"/>
  <c r="AG2492" i="3" s="1"/>
  <c r="AD2492" i="3"/>
  <c r="AE2492" i="3" s="1"/>
  <c r="AF2492" i="3"/>
  <c r="AG2491" i="3" a="1"/>
  <c r="AG2491" i="3" s="1"/>
  <c r="AD2491" i="3"/>
  <c r="AE2491" i="3" s="1"/>
  <c r="AF2491" i="3"/>
  <c r="AG2490" i="3" a="1"/>
  <c r="AG2490" i="3" s="1"/>
  <c r="AD2490" i="3"/>
  <c r="AE2490" i="3" s="1"/>
  <c r="AF2490" i="3"/>
  <c r="AG2489" i="3" a="1"/>
  <c r="AG2489" i="3" s="1"/>
  <c r="AD2489" i="3"/>
  <c r="AE2489" i="3" s="1"/>
  <c r="AF2489" i="3"/>
  <c r="AG2488" i="3" a="1"/>
  <c r="AG2488" i="3" s="1"/>
  <c r="AD2488" i="3"/>
  <c r="AE2488" i="3" s="1"/>
  <c r="AF2488" i="3"/>
  <c r="AG2487" i="3" a="1"/>
  <c r="AG2487" i="3" s="1"/>
  <c r="AD2487" i="3"/>
  <c r="AE2487" i="3" s="1"/>
  <c r="AF2487" i="3"/>
  <c r="AG2486" i="3" a="1"/>
  <c r="AG2486" i="3" s="1"/>
  <c r="AD2486" i="3"/>
  <c r="AE2486" i="3" s="1"/>
  <c r="AF2486" i="3"/>
  <c r="AG2485" i="3" a="1"/>
  <c r="AG2485" i="3" s="1"/>
  <c r="AD2485" i="3"/>
  <c r="AE2485" i="3" s="1"/>
  <c r="AF2485" i="3"/>
  <c r="AG2484" i="3" a="1"/>
  <c r="AG2484" i="3" s="1"/>
  <c r="AD2484" i="3"/>
  <c r="AE2484" i="3" s="1"/>
  <c r="AF2484" i="3"/>
  <c r="AG2483" i="3" a="1"/>
  <c r="AG2483" i="3" s="1"/>
  <c r="AD2483" i="3"/>
  <c r="AE2483" i="3" s="1"/>
  <c r="AF2483" i="3"/>
  <c r="AG2482" i="3" a="1"/>
  <c r="AG2482" i="3" s="1"/>
  <c r="AD2482" i="3"/>
  <c r="AE2482" i="3" s="1"/>
  <c r="AF2482" i="3"/>
  <c r="AG2481" i="3" a="1"/>
  <c r="AG2481" i="3" s="1"/>
  <c r="AD2481" i="3"/>
  <c r="AE2481" i="3" s="1"/>
  <c r="AF2481" i="3"/>
  <c r="AG2480" i="3" a="1"/>
  <c r="AG2480" i="3" s="1"/>
  <c r="AD2480" i="3"/>
  <c r="AE2480" i="3" s="1"/>
  <c r="AF2480" i="3"/>
  <c r="AG2479" i="3" a="1"/>
  <c r="AG2479" i="3" s="1"/>
  <c r="AD2479" i="3"/>
  <c r="AE2479" i="3" s="1"/>
  <c r="AF2479" i="3"/>
  <c r="AG2478" i="3" a="1"/>
  <c r="AG2478" i="3" s="1"/>
  <c r="AD2478" i="3"/>
  <c r="AE2478" i="3" s="1"/>
  <c r="AF2478" i="3"/>
  <c r="AG2477" i="3" a="1"/>
  <c r="AG2477" i="3" s="1"/>
  <c r="AD2477" i="3"/>
  <c r="AE2477" i="3" s="1"/>
  <c r="AF2477" i="3"/>
  <c r="AG2476" i="3" a="1"/>
  <c r="AG2476" i="3" s="1"/>
  <c r="AD2476" i="3"/>
  <c r="AE2476" i="3" s="1"/>
  <c r="AF2476" i="3"/>
  <c r="AG2475" i="3" a="1"/>
  <c r="AG2475" i="3" s="1"/>
  <c r="AD2475" i="3"/>
  <c r="AE2475" i="3" s="1"/>
  <c r="AF2475" i="3"/>
  <c r="AG2474" i="3" a="1"/>
  <c r="AG2474" i="3" s="1"/>
  <c r="AD2474" i="3"/>
  <c r="AE2474" i="3" s="1"/>
  <c r="AF2474" i="3"/>
  <c r="AG2473" i="3" a="1"/>
  <c r="AG2473" i="3" s="1"/>
  <c r="AD2473" i="3"/>
  <c r="AE2473" i="3" s="1"/>
  <c r="AF2473" i="3"/>
  <c r="AG2472" i="3" a="1"/>
  <c r="AG2472" i="3" s="1"/>
  <c r="AD2472" i="3"/>
  <c r="AE2472" i="3" s="1"/>
  <c r="AF2472" i="3"/>
  <c r="AG2471" i="3" a="1"/>
  <c r="AG2471" i="3" s="1"/>
  <c r="AD2471" i="3"/>
  <c r="AE2471" i="3" s="1"/>
  <c r="AF2471" i="3"/>
  <c r="AG2470" i="3" a="1"/>
  <c r="AG2470" i="3" s="1"/>
  <c r="AD2470" i="3"/>
  <c r="AE2470" i="3" s="1"/>
  <c r="AF2470" i="3"/>
  <c r="AG2469" i="3" a="1"/>
  <c r="AG2469" i="3" s="1"/>
  <c r="AD2469" i="3"/>
  <c r="AE2469" i="3" s="1"/>
  <c r="AF2469" i="3"/>
  <c r="AG2468" i="3" a="1"/>
  <c r="AG2468" i="3" s="1"/>
  <c r="AD2468" i="3"/>
  <c r="AE2468" i="3" s="1"/>
  <c r="AF2468" i="3"/>
  <c r="AG2467" i="3" a="1"/>
  <c r="AG2467" i="3" s="1"/>
  <c r="AD2467" i="3"/>
  <c r="AE2467" i="3" s="1"/>
  <c r="AF2467" i="3"/>
  <c r="AG2466" i="3" a="1"/>
  <c r="AG2466" i="3" s="1"/>
  <c r="AD2466" i="3"/>
  <c r="AE2466" i="3" s="1"/>
  <c r="AF2466" i="3"/>
  <c r="AG2465" i="3" a="1"/>
  <c r="AG2465" i="3" s="1"/>
  <c r="AD2465" i="3"/>
  <c r="AE2465" i="3" s="1"/>
  <c r="AF2465" i="3"/>
  <c r="AG2464" i="3" a="1"/>
  <c r="AG2464" i="3" s="1"/>
  <c r="AD2464" i="3"/>
  <c r="AE2464" i="3" s="1"/>
  <c r="AF2464" i="3"/>
  <c r="AG2463" i="3" a="1"/>
  <c r="AG2463" i="3" s="1"/>
  <c r="AD2463" i="3"/>
  <c r="AE2463" i="3" s="1"/>
  <c r="AF2463" i="3"/>
  <c r="AG2462" i="3" a="1"/>
  <c r="AG2462" i="3" s="1"/>
  <c r="AD2462" i="3"/>
  <c r="AE2462" i="3" s="1"/>
  <c r="AF2462" i="3"/>
  <c r="AG2461" i="3" a="1"/>
  <c r="AG2461" i="3" s="1"/>
  <c r="AD2461" i="3"/>
  <c r="AE2461" i="3" s="1"/>
  <c r="AF2461" i="3"/>
  <c r="AG2460" i="3" a="1"/>
  <c r="AG2460" i="3" s="1"/>
  <c r="AD2460" i="3"/>
  <c r="AE2460" i="3" s="1"/>
  <c r="AF2460" i="3"/>
  <c r="AG2459" i="3" a="1"/>
  <c r="AG2459" i="3" s="1"/>
  <c r="AD2459" i="3"/>
  <c r="AE2459" i="3" s="1"/>
  <c r="AF2459" i="3"/>
  <c r="AG2458" i="3" a="1"/>
  <c r="AG2458" i="3" s="1"/>
  <c r="AD2458" i="3"/>
  <c r="AE2458" i="3" s="1"/>
  <c r="AF2458" i="3"/>
  <c r="AG2457" i="3" a="1"/>
  <c r="AG2457" i="3" s="1"/>
  <c r="AD2457" i="3"/>
  <c r="AE2457" i="3" s="1"/>
  <c r="AF2457" i="3"/>
  <c r="AG2456" i="3" a="1"/>
  <c r="AG2456" i="3" s="1"/>
  <c r="AD2456" i="3"/>
  <c r="AE2456" i="3" s="1"/>
  <c r="AF2456" i="3"/>
  <c r="AG2455" i="3" a="1"/>
  <c r="AG2455" i="3" s="1"/>
  <c r="AD2455" i="3"/>
  <c r="AE2455" i="3" s="1"/>
  <c r="AF2455" i="3"/>
  <c r="AG2454" i="3" a="1"/>
  <c r="AG2454" i="3" s="1"/>
  <c r="AD2454" i="3"/>
  <c r="AE2454" i="3" s="1"/>
  <c r="AF2454" i="3"/>
  <c r="AG2453" i="3" a="1"/>
  <c r="AG2453" i="3" s="1"/>
  <c r="AD2453" i="3"/>
  <c r="AE2453" i="3" s="1"/>
  <c r="AF2453" i="3"/>
  <c r="AG2452" i="3" a="1"/>
  <c r="AG2452" i="3" s="1"/>
  <c r="AD2452" i="3"/>
  <c r="AE2452" i="3" s="1"/>
  <c r="AF2452" i="3"/>
  <c r="AG2451" i="3" a="1"/>
  <c r="AG2451" i="3" s="1"/>
  <c r="AD2451" i="3"/>
  <c r="AE2451" i="3" s="1"/>
  <c r="AF2451" i="3"/>
  <c r="AG2450" i="3" a="1"/>
  <c r="AG2450" i="3" s="1"/>
  <c r="AD2450" i="3"/>
  <c r="AE2450" i="3" s="1"/>
  <c r="AF2450" i="3"/>
  <c r="AG2449" i="3" a="1"/>
  <c r="AG2449" i="3" s="1"/>
  <c r="AD2449" i="3"/>
  <c r="AE2449" i="3" s="1"/>
  <c r="AF2449" i="3"/>
  <c r="AG2448" i="3" a="1"/>
  <c r="AG2448" i="3" s="1"/>
  <c r="AD2448" i="3"/>
  <c r="AE2448" i="3" s="1"/>
  <c r="AF2448" i="3"/>
  <c r="AG2447" i="3" a="1"/>
  <c r="AG2447" i="3" s="1"/>
  <c r="AD2447" i="3"/>
  <c r="AE2447" i="3" s="1"/>
  <c r="AF2447" i="3"/>
  <c r="AG2446" i="3" a="1"/>
  <c r="AG2446" i="3" s="1"/>
  <c r="AD2446" i="3"/>
  <c r="AE2446" i="3" s="1"/>
  <c r="AF2446" i="3"/>
  <c r="AG2445" i="3" a="1"/>
  <c r="AG2445" i="3" s="1"/>
  <c r="AD2445" i="3"/>
  <c r="AE2445" i="3" s="1"/>
  <c r="AF2445" i="3"/>
  <c r="AG2444" i="3" a="1"/>
  <c r="AG2444" i="3" s="1"/>
  <c r="AD2444" i="3"/>
  <c r="AE2444" i="3" s="1"/>
  <c r="AF2444" i="3"/>
  <c r="AG2443" i="3" a="1"/>
  <c r="AG2443" i="3" s="1"/>
  <c r="AD2443" i="3"/>
  <c r="AE2443" i="3" s="1"/>
  <c r="AF2443" i="3"/>
  <c r="AG2442" i="3" a="1"/>
  <c r="AG2442" i="3" s="1"/>
  <c r="AD2442" i="3"/>
  <c r="AE2442" i="3" s="1"/>
  <c r="AF2442" i="3"/>
  <c r="AG2441" i="3" a="1"/>
  <c r="AG2441" i="3" s="1"/>
  <c r="AD2441" i="3"/>
  <c r="AE2441" i="3" s="1"/>
  <c r="AF2441" i="3"/>
  <c r="AG2440" i="3" a="1"/>
  <c r="AG2440" i="3" s="1"/>
  <c r="AD2440" i="3"/>
  <c r="AE2440" i="3" s="1"/>
  <c r="AF2440" i="3"/>
  <c r="AG2439" i="3" a="1"/>
  <c r="AG2439" i="3" s="1"/>
  <c r="AD2439" i="3"/>
  <c r="AE2439" i="3" s="1"/>
  <c r="AF2439" i="3"/>
  <c r="AG2438" i="3" a="1"/>
  <c r="AG2438" i="3" s="1"/>
  <c r="AD2438" i="3"/>
  <c r="AE2438" i="3" s="1"/>
  <c r="AF2438" i="3"/>
  <c r="AG2437" i="3" a="1"/>
  <c r="AG2437" i="3" s="1"/>
  <c r="AD2437" i="3"/>
  <c r="AE2437" i="3" s="1"/>
  <c r="AF2437" i="3"/>
  <c r="AG2436" i="3" a="1"/>
  <c r="AG2436" i="3" s="1"/>
  <c r="AD2436" i="3"/>
  <c r="AE2436" i="3" s="1"/>
  <c r="AF2436" i="3"/>
  <c r="AG2435" i="3" a="1"/>
  <c r="AG2435" i="3" s="1"/>
  <c r="AD2435" i="3"/>
  <c r="AE2435" i="3" s="1"/>
  <c r="AF2435" i="3"/>
  <c r="AG2434" i="3" a="1"/>
  <c r="AG2434" i="3" s="1"/>
  <c r="AD2434" i="3"/>
  <c r="AE2434" i="3" s="1"/>
  <c r="AF2434" i="3"/>
  <c r="AG2433" i="3" a="1"/>
  <c r="AG2433" i="3" s="1"/>
  <c r="AD2433" i="3"/>
  <c r="AE2433" i="3" s="1"/>
  <c r="AF2433" i="3"/>
  <c r="AG2432" i="3" a="1"/>
  <c r="AG2432" i="3" s="1"/>
  <c r="AD2432" i="3"/>
  <c r="AE2432" i="3" s="1"/>
  <c r="AF2432" i="3"/>
  <c r="AG2431" i="3" a="1"/>
  <c r="AG2431" i="3" s="1"/>
  <c r="AD2431" i="3"/>
  <c r="AE2431" i="3" s="1"/>
  <c r="AF2431" i="3"/>
  <c r="AG2430" i="3" a="1"/>
  <c r="AG2430" i="3" s="1"/>
  <c r="AD2430" i="3"/>
  <c r="AE2430" i="3" s="1"/>
  <c r="AF2430" i="3"/>
  <c r="AG2429" i="3" a="1"/>
  <c r="AG2429" i="3" s="1"/>
  <c r="AD2429" i="3"/>
  <c r="AE2429" i="3" s="1"/>
  <c r="AF2429" i="3"/>
  <c r="AG2428" i="3" a="1"/>
  <c r="AG2428" i="3" s="1"/>
  <c r="AD2428" i="3"/>
  <c r="AE2428" i="3" s="1"/>
  <c r="AF2428" i="3"/>
  <c r="AG2427" i="3" a="1"/>
  <c r="AG2427" i="3" s="1"/>
  <c r="AD2427" i="3"/>
  <c r="AE2427" i="3" s="1"/>
  <c r="AF2427" i="3"/>
  <c r="AG2426" i="3" a="1"/>
  <c r="AG2426" i="3" s="1"/>
  <c r="AD2426" i="3"/>
  <c r="AE2426" i="3" s="1"/>
  <c r="AF2426" i="3"/>
  <c r="AG2425" i="3" a="1"/>
  <c r="AG2425" i="3" s="1"/>
  <c r="AD2425" i="3"/>
  <c r="AE2425" i="3" s="1"/>
  <c r="AF2425" i="3"/>
  <c r="AG2424" i="3" a="1"/>
  <c r="AG2424" i="3" s="1"/>
  <c r="AD2424" i="3"/>
  <c r="AE2424" i="3" s="1"/>
  <c r="AF2424" i="3"/>
  <c r="AG2423" i="3" a="1"/>
  <c r="AG2423" i="3" s="1"/>
  <c r="AD2423" i="3"/>
  <c r="AE2423" i="3" s="1"/>
  <c r="AF2423" i="3"/>
  <c r="AG2422" i="3" a="1"/>
  <c r="AG2422" i="3" s="1"/>
  <c r="AD2422" i="3"/>
  <c r="AE2422" i="3" s="1"/>
  <c r="AF2422" i="3"/>
  <c r="AG2421" i="3" a="1"/>
  <c r="AG2421" i="3" s="1"/>
  <c r="AD2421" i="3"/>
  <c r="AE2421" i="3" s="1"/>
  <c r="AF2421" i="3"/>
  <c r="AG2420" i="3" a="1"/>
  <c r="AG2420" i="3" s="1"/>
  <c r="AD2420" i="3"/>
  <c r="AE2420" i="3" s="1"/>
  <c r="AF2420" i="3"/>
  <c r="AG2419" i="3" a="1"/>
  <c r="AG2419" i="3" s="1"/>
  <c r="AD2419" i="3"/>
  <c r="AE2419" i="3" s="1"/>
  <c r="AF2419" i="3"/>
  <c r="AG2418" i="3" a="1"/>
  <c r="AG2418" i="3" s="1"/>
  <c r="AD2418" i="3"/>
  <c r="AE2418" i="3" s="1"/>
  <c r="AF2418" i="3"/>
  <c r="AG2417" i="3" a="1"/>
  <c r="AG2417" i="3" s="1"/>
  <c r="AD2417" i="3"/>
  <c r="AE2417" i="3" s="1"/>
  <c r="AF2417" i="3"/>
  <c r="AG2416" i="3" a="1"/>
  <c r="AG2416" i="3" s="1"/>
  <c r="AD2416" i="3"/>
  <c r="AE2416" i="3" s="1"/>
  <c r="AF2416" i="3"/>
  <c r="AG2415" i="3" a="1"/>
  <c r="AG2415" i="3" s="1"/>
  <c r="AD2415" i="3"/>
  <c r="AE2415" i="3" s="1"/>
  <c r="AF2415" i="3"/>
  <c r="AG2414" i="3" a="1"/>
  <c r="AG2414" i="3" s="1"/>
  <c r="AD2414" i="3"/>
  <c r="AE2414" i="3" s="1"/>
  <c r="AF2414" i="3"/>
  <c r="AG2413" i="3" a="1"/>
  <c r="AG2413" i="3" s="1"/>
  <c r="AD2413" i="3"/>
  <c r="AE2413" i="3" s="1"/>
  <c r="AF2413" i="3"/>
  <c r="AG2412" i="3" a="1"/>
  <c r="AG2412" i="3" s="1"/>
  <c r="AD2412" i="3"/>
  <c r="AE2412" i="3" s="1"/>
  <c r="AF2412" i="3"/>
  <c r="AG2411" i="3" a="1"/>
  <c r="AG2411" i="3" s="1"/>
  <c r="AD2411" i="3"/>
  <c r="AE2411" i="3" s="1"/>
  <c r="AF2411" i="3"/>
  <c r="AG2410" i="3" a="1"/>
  <c r="AG2410" i="3" s="1"/>
  <c r="AD2410" i="3"/>
  <c r="AE2410" i="3" s="1"/>
  <c r="AF2410" i="3"/>
  <c r="AG2409" i="3" a="1"/>
  <c r="AG2409" i="3" s="1"/>
  <c r="AD2409" i="3"/>
  <c r="AE2409" i="3" s="1"/>
  <c r="AF2409" i="3"/>
  <c r="AG2408" i="3" a="1"/>
  <c r="AG2408" i="3" s="1"/>
  <c r="AD2408" i="3"/>
  <c r="AE2408" i="3" s="1"/>
  <c r="AF2408" i="3"/>
  <c r="AG2407" i="3" a="1"/>
  <c r="AG2407" i="3" s="1"/>
  <c r="AD2407" i="3"/>
  <c r="AE2407" i="3" s="1"/>
  <c r="AF2407" i="3"/>
  <c r="AG2406" i="3" a="1"/>
  <c r="AG2406" i="3" s="1"/>
  <c r="AD2406" i="3"/>
  <c r="AE2406" i="3" s="1"/>
  <c r="AF2406" i="3"/>
  <c r="AG2405" i="3" a="1"/>
  <c r="AG2405" i="3" s="1"/>
  <c r="AD2405" i="3"/>
  <c r="AE2405" i="3" s="1"/>
  <c r="AF2405" i="3"/>
  <c r="AG2404" i="3" a="1"/>
  <c r="AG2404" i="3" s="1"/>
  <c r="AD2404" i="3"/>
  <c r="AE2404" i="3" s="1"/>
  <c r="AF2404" i="3"/>
  <c r="AG2403" i="3" a="1"/>
  <c r="AG2403" i="3" s="1"/>
  <c r="AD2403" i="3"/>
  <c r="AE2403" i="3" s="1"/>
  <c r="AF2403" i="3"/>
  <c r="AG2402" i="3" a="1"/>
  <c r="AG2402" i="3" s="1"/>
  <c r="AD2402" i="3"/>
  <c r="AE2402" i="3" s="1"/>
  <c r="AF2402" i="3"/>
  <c r="AG2401" i="3" a="1"/>
  <c r="AG2401" i="3" s="1"/>
  <c r="AD2401" i="3"/>
  <c r="AE2401" i="3" s="1"/>
  <c r="AF2401" i="3"/>
  <c r="AG2400" i="3" a="1"/>
  <c r="AG2400" i="3" s="1"/>
  <c r="AD2400" i="3"/>
  <c r="AE2400" i="3" s="1"/>
  <c r="AF2400" i="3"/>
  <c r="AG2399" i="3" a="1"/>
  <c r="AG2399" i="3" s="1"/>
  <c r="AD2399" i="3"/>
  <c r="AE2399" i="3" s="1"/>
  <c r="AF2399" i="3"/>
  <c r="AG2398" i="3" a="1"/>
  <c r="AG2398" i="3" s="1"/>
  <c r="AD2398" i="3"/>
  <c r="AE2398" i="3" s="1"/>
  <c r="AF2398" i="3"/>
  <c r="AG2397" i="3" a="1"/>
  <c r="AG2397" i="3" s="1"/>
  <c r="AD2397" i="3"/>
  <c r="AE2397" i="3" s="1"/>
  <c r="AF2397" i="3"/>
  <c r="AG2396" i="3" a="1"/>
  <c r="AG2396" i="3" s="1"/>
  <c r="AD2396" i="3"/>
  <c r="AE2396" i="3" s="1"/>
  <c r="AF2396" i="3"/>
  <c r="AG2395" i="3" a="1"/>
  <c r="AG2395" i="3" s="1"/>
  <c r="AD2395" i="3"/>
  <c r="AE2395" i="3" s="1"/>
  <c r="AF2395" i="3"/>
  <c r="AG2394" i="3" a="1"/>
  <c r="AG2394" i="3" s="1"/>
  <c r="AD2394" i="3"/>
  <c r="AE2394" i="3" s="1"/>
  <c r="AF2394" i="3"/>
  <c r="AG2393" i="3" a="1"/>
  <c r="AG2393" i="3" s="1"/>
  <c r="AD2393" i="3"/>
  <c r="AE2393" i="3" s="1"/>
  <c r="AF2393" i="3"/>
  <c r="AG2392" i="3" a="1"/>
  <c r="AG2392" i="3" s="1"/>
  <c r="AD2392" i="3"/>
  <c r="AE2392" i="3" s="1"/>
  <c r="AF2392" i="3"/>
  <c r="AG2391" i="3" a="1"/>
  <c r="AG2391" i="3" s="1"/>
  <c r="AD2391" i="3"/>
  <c r="AE2391" i="3" s="1"/>
  <c r="AF2391" i="3"/>
  <c r="AG2390" i="3" a="1"/>
  <c r="AG2390" i="3" s="1"/>
  <c r="AD2390" i="3"/>
  <c r="AE2390" i="3" s="1"/>
  <c r="AF2390" i="3"/>
  <c r="AG2389" i="3" a="1"/>
  <c r="AG2389" i="3" s="1"/>
  <c r="AD2389" i="3"/>
  <c r="AE2389" i="3" s="1"/>
  <c r="AF2389" i="3"/>
  <c r="AG2388" i="3" a="1"/>
  <c r="AG2388" i="3" s="1"/>
  <c r="AD2388" i="3"/>
  <c r="AE2388" i="3" s="1"/>
  <c r="AF2388" i="3"/>
  <c r="AG2387" i="3" a="1"/>
  <c r="AG2387" i="3" s="1"/>
  <c r="AD2387" i="3"/>
  <c r="AE2387" i="3" s="1"/>
  <c r="AF2387" i="3"/>
  <c r="AG2386" i="3" a="1"/>
  <c r="AG2386" i="3" s="1"/>
  <c r="AD2386" i="3"/>
  <c r="AE2386" i="3" s="1"/>
  <c r="AF2386" i="3"/>
  <c r="AG2385" i="3" a="1"/>
  <c r="AG2385" i="3" s="1"/>
  <c r="AD2385" i="3"/>
  <c r="AE2385" i="3" s="1"/>
  <c r="AF2385" i="3"/>
  <c r="AG2384" i="3" a="1"/>
  <c r="AG2384" i="3" s="1"/>
  <c r="AD2384" i="3"/>
  <c r="AE2384" i="3" s="1"/>
  <c r="AF2384" i="3"/>
  <c r="AG2383" i="3" a="1"/>
  <c r="AG2383" i="3" s="1"/>
  <c r="AD2383" i="3"/>
  <c r="AE2383" i="3" s="1"/>
  <c r="AF2383" i="3"/>
  <c r="AG2382" i="3" a="1"/>
  <c r="AG2382" i="3" s="1"/>
  <c r="AD2382" i="3"/>
  <c r="AE2382" i="3" s="1"/>
  <c r="AF2382" i="3"/>
  <c r="AG2381" i="3" a="1"/>
  <c r="AG2381" i="3" s="1"/>
  <c r="AD2381" i="3"/>
  <c r="AE2381" i="3" s="1"/>
  <c r="AF2381" i="3"/>
  <c r="AG2380" i="3" a="1"/>
  <c r="AG2380" i="3" s="1"/>
  <c r="AD2380" i="3"/>
  <c r="AE2380" i="3" s="1"/>
  <c r="AF2380" i="3"/>
  <c r="AG2379" i="3" a="1"/>
  <c r="AG2379" i="3" s="1"/>
  <c r="AD2379" i="3"/>
  <c r="AE2379" i="3" s="1"/>
  <c r="AF2379" i="3"/>
  <c r="AG2378" i="3" a="1"/>
  <c r="AG2378" i="3" s="1"/>
  <c r="AD2378" i="3"/>
  <c r="AE2378" i="3" s="1"/>
  <c r="AF2378" i="3"/>
  <c r="AG2377" i="3" a="1"/>
  <c r="AG2377" i="3" s="1"/>
  <c r="AD2377" i="3"/>
  <c r="AE2377" i="3" s="1"/>
  <c r="AF2377" i="3"/>
  <c r="AG2376" i="3" a="1"/>
  <c r="AG2376" i="3" s="1"/>
  <c r="AD2376" i="3"/>
  <c r="AE2376" i="3" s="1"/>
  <c r="AF2376" i="3"/>
  <c r="AG2375" i="3" a="1"/>
  <c r="AG2375" i="3" s="1"/>
  <c r="AD2375" i="3"/>
  <c r="AE2375" i="3" s="1"/>
  <c r="AF2375" i="3"/>
  <c r="AG2374" i="3" a="1"/>
  <c r="AG2374" i="3" s="1"/>
  <c r="AD2374" i="3"/>
  <c r="AE2374" i="3" s="1"/>
  <c r="AF2374" i="3"/>
  <c r="AG2373" i="3" a="1"/>
  <c r="AG2373" i="3" s="1"/>
  <c r="AD2373" i="3"/>
  <c r="AE2373" i="3" s="1"/>
  <c r="AF2373" i="3"/>
  <c r="AG2372" i="3" a="1"/>
  <c r="AG2372" i="3" s="1"/>
  <c r="AD2372" i="3"/>
  <c r="AE2372" i="3" s="1"/>
  <c r="AF2372" i="3"/>
  <c r="AG2371" i="3" a="1"/>
  <c r="AG2371" i="3" s="1"/>
  <c r="AD2371" i="3"/>
  <c r="AE2371" i="3" s="1"/>
  <c r="AF2371" i="3"/>
  <c r="AG2370" i="3" a="1"/>
  <c r="AG2370" i="3" s="1"/>
  <c r="AD2370" i="3"/>
  <c r="AE2370" i="3" s="1"/>
  <c r="AF2370" i="3"/>
  <c r="AG2369" i="3" a="1"/>
  <c r="AG2369" i="3" s="1"/>
  <c r="AD2369" i="3"/>
  <c r="AE2369" i="3" s="1"/>
  <c r="AF2369" i="3"/>
  <c r="AG2368" i="3" a="1"/>
  <c r="AG2368" i="3" s="1"/>
  <c r="AD2368" i="3"/>
  <c r="AE2368" i="3" s="1"/>
  <c r="AF2368" i="3"/>
  <c r="AG2367" i="3" a="1"/>
  <c r="AG2367" i="3" s="1"/>
  <c r="AD2367" i="3"/>
  <c r="AE2367" i="3" s="1"/>
  <c r="AF2367" i="3"/>
  <c r="AG2366" i="3" a="1"/>
  <c r="AG2366" i="3" s="1"/>
  <c r="AD2366" i="3"/>
  <c r="AE2366" i="3" s="1"/>
  <c r="AF2366" i="3"/>
  <c r="AG2365" i="3" a="1"/>
  <c r="AG2365" i="3" s="1"/>
  <c r="AD2365" i="3"/>
  <c r="AE2365" i="3" s="1"/>
  <c r="AF2365" i="3"/>
  <c r="AG2364" i="3" a="1"/>
  <c r="AG2364" i="3" s="1"/>
  <c r="AD2364" i="3"/>
  <c r="AE2364" i="3" s="1"/>
  <c r="AF2364" i="3"/>
  <c r="AG2363" i="3" a="1"/>
  <c r="AG2363" i="3" s="1"/>
  <c r="AD2363" i="3"/>
  <c r="AE2363" i="3" s="1"/>
  <c r="AF2363" i="3"/>
  <c r="AG2362" i="3" a="1"/>
  <c r="AG2362" i="3" s="1"/>
  <c r="AD2362" i="3"/>
  <c r="AE2362" i="3" s="1"/>
  <c r="AF2362" i="3"/>
  <c r="AG2361" i="3" a="1"/>
  <c r="AG2361" i="3" s="1"/>
  <c r="AD2361" i="3"/>
  <c r="AE2361" i="3" s="1"/>
  <c r="AF2361" i="3"/>
  <c r="AG2360" i="3" a="1"/>
  <c r="AG2360" i="3" s="1"/>
  <c r="AD2360" i="3"/>
  <c r="AE2360" i="3" s="1"/>
  <c r="AF2360" i="3"/>
  <c r="AG2359" i="3" a="1"/>
  <c r="AG2359" i="3" s="1"/>
  <c r="AD2359" i="3"/>
  <c r="AE2359" i="3" s="1"/>
  <c r="AF2359" i="3"/>
  <c r="AG2358" i="3" a="1"/>
  <c r="AG2358" i="3" s="1"/>
  <c r="AD2358" i="3"/>
  <c r="AE2358" i="3" s="1"/>
  <c r="AF2358" i="3"/>
  <c r="AG2357" i="3" a="1"/>
  <c r="AG2357" i="3" s="1"/>
  <c r="AD2357" i="3"/>
  <c r="AE2357" i="3" s="1"/>
  <c r="AF2357" i="3"/>
  <c r="AG2356" i="3" a="1"/>
  <c r="AG2356" i="3" s="1"/>
  <c r="AD2356" i="3"/>
  <c r="AE2356" i="3" s="1"/>
  <c r="AF2356" i="3"/>
  <c r="AG2355" i="3" a="1"/>
  <c r="AG2355" i="3" s="1"/>
  <c r="AD2355" i="3"/>
  <c r="AE2355" i="3" s="1"/>
  <c r="AF2355" i="3"/>
  <c r="AG2354" i="3" a="1"/>
  <c r="AG2354" i="3" s="1"/>
  <c r="AD2354" i="3"/>
  <c r="AE2354" i="3" s="1"/>
  <c r="AF2354" i="3"/>
  <c r="AG2353" i="3" a="1"/>
  <c r="AG2353" i="3" s="1"/>
  <c r="AD2353" i="3"/>
  <c r="AE2353" i="3" s="1"/>
  <c r="AF2353" i="3"/>
  <c r="AG2352" i="3" a="1"/>
  <c r="AG2352" i="3" s="1"/>
  <c r="AD2352" i="3"/>
  <c r="AE2352" i="3" s="1"/>
  <c r="AF2352" i="3"/>
  <c r="AG2351" i="3" a="1"/>
  <c r="AG2351" i="3" s="1"/>
  <c r="AD2351" i="3"/>
  <c r="AE2351" i="3" s="1"/>
  <c r="AF2351" i="3"/>
  <c r="AG2350" i="3" a="1"/>
  <c r="AG2350" i="3" s="1"/>
  <c r="AD2350" i="3"/>
  <c r="AE2350" i="3" s="1"/>
  <c r="AF2350" i="3"/>
  <c r="AG2349" i="3" a="1"/>
  <c r="AG2349" i="3" s="1"/>
  <c r="AD2349" i="3"/>
  <c r="AE2349" i="3" s="1"/>
  <c r="AF2349" i="3"/>
  <c r="AG2348" i="3" a="1"/>
  <c r="AG2348" i="3" s="1"/>
  <c r="AD2348" i="3"/>
  <c r="AE2348" i="3" s="1"/>
  <c r="AF2348" i="3"/>
  <c r="AG2347" i="3" a="1"/>
  <c r="AG2347" i="3" s="1"/>
  <c r="AD2347" i="3"/>
  <c r="AE2347" i="3" s="1"/>
  <c r="AF2347" i="3"/>
  <c r="AG2346" i="3" a="1"/>
  <c r="AG2346" i="3" s="1"/>
  <c r="AD2346" i="3"/>
  <c r="AE2346" i="3" s="1"/>
  <c r="AF2346" i="3"/>
  <c r="AG2345" i="3" a="1"/>
  <c r="AG2345" i="3" s="1"/>
  <c r="AD2345" i="3"/>
  <c r="AE2345" i="3" s="1"/>
  <c r="AF2345" i="3"/>
  <c r="AG2344" i="3" a="1"/>
  <c r="AG2344" i="3" s="1"/>
  <c r="AD2344" i="3"/>
  <c r="AE2344" i="3" s="1"/>
  <c r="AF2344" i="3"/>
  <c r="AG2343" i="3" a="1"/>
  <c r="AG2343" i="3" s="1"/>
  <c r="AD2343" i="3"/>
  <c r="AE2343" i="3" s="1"/>
  <c r="AF2343" i="3"/>
  <c r="AG2342" i="3" a="1"/>
  <c r="AG2342" i="3" s="1"/>
  <c r="AD2342" i="3"/>
  <c r="AE2342" i="3" s="1"/>
  <c r="AF2342" i="3"/>
  <c r="AG2341" i="3" a="1"/>
  <c r="AG2341" i="3" s="1"/>
  <c r="AD2341" i="3"/>
  <c r="AE2341" i="3" s="1"/>
  <c r="AF2341" i="3"/>
  <c r="AG2340" i="3" a="1"/>
  <c r="AG2340" i="3" s="1"/>
  <c r="AD2340" i="3"/>
  <c r="AE2340" i="3" s="1"/>
  <c r="AF2340" i="3"/>
  <c r="AG2339" i="3" a="1"/>
  <c r="AG2339" i="3" s="1"/>
  <c r="AD2339" i="3"/>
  <c r="AE2339" i="3" s="1"/>
  <c r="AF2339" i="3"/>
  <c r="AG2338" i="3" a="1"/>
  <c r="AG2338" i="3" s="1"/>
  <c r="AD2338" i="3"/>
  <c r="AE2338" i="3" s="1"/>
  <c r="AF2338" i="3"/>
  <c r="AG2337" i="3" a="1"/>
  <c r="AG2337" i="3" s="1"/>
  <c r="AD2337" i="3"/>
  <c r="AE2337" i="3" s="1"/>
  <c r="AF2337" i="3"/>
  <c r="AG2336" i="3" a="1"/>
  <c r="AG2336" i="3" s="1"/>
  <c r="AD2336" i="3"/>
  <c r="AE2336" i="3" s="1"/>
  <c r="AF2336" i="3"/>
  <c r="AG2335" i="3" a="1"/>
  <c r="AG2335" i="3" s="1"/>
  <c r="AD2335" i="3"/>
  <c r="AE2335" i="3" s="1"/>
  <c r="AF2335" i="3"/>
  <c r="AG2334" i="3" a="1"/>
  <c r="AG2334" i="3" s="1"/>
  <c r="AD2334" i="3"/>
  <c r="AE2334" i="3" s="1"/>
  <c r="AF2334" i="3"/>
  <c r="AG2333" i="3" a="1"/>
  <c r="AG2333" i="3" s="1"/>
  <c r="AD2333" i="3"/>
  <c r="AE2333" i="3" s="1"/>
  <c r="AF2333" i="3"/>
  <c r="AG2332" i="3" a="1"/>
  <c r="AG2332" i="3" s="1"/>
  <c r="AD2332" i="3"/>
  <c r="AE2332" i="3" s="1"/>
  <c r="AF2332" i="3"/>
  <c r="AG2331" i="3" a="1"/>
  <c r="AG2331" i="3" s="1"/>
  <c r="AD2331" i="3"/>
  <c r="AE2331" i="3" s="1"/>
  <c r="AF2331" i="3"/>
  <c r="AG2330" i="3" a="1"/>
  <c r="AG2330" i="3" s="1"/>
  <c r="AD2330" i="3"/>
  <c r="AE2330" i="3" s="1"/>
  <c r="AF2330" i="3"/>
  <c r="AG2329" i="3" a="1"/>
  <c r="AG2329" i="3" s="1"/>
  <c r="AD2329" i="3"/>
  <c r="AE2329" i="3" s="1"/>
  <c r="AF2329" i="3"/>
  <c r="AG2328" i="3" a="1"/>
  <c r="AG2328" i="3" s="1"/>
  <c r="AD2328" i="3"/>
  <c r="AE2328" i="3" s="1"/>
  <c r="AF2328" i="3"/>
  <c r="AG2327" i="3" a="1"/>
  <c r="AG2327" i="3" s="1"/>
  <c r="AD2327" i="3"/>
  <c r="AE2327" i="3" s="1"/>
  <c r="AF2327" i="3"/>
  <c r="AG2326" i="3" a="1"/>
  <c r="AG2326" i="3" s="1"/>
  <c r="AD2326" i="3"/>
  <c r="AE2326" i="3" s="1"/>
  <c r="AF2326" i="3"/>
  <c r="AG2325" i="3" a="1"/>
  <c r="AG2325" i="3" s="1"/>
  <c r="AD2325" i="3"/>
  <c r="AE2325" i="3" s="1"/>
  <c r="AF2325" i="3"/>
  <c r="AG2324" i="3" a="1"/>
  <c r="AG2324" i="3" s="1"/>
  <c r="AD2324" i="3"/>
  <c r="AE2324" i="3" s="1"/>
  <c r="AF2324" i="3"/>
  <c r="AG2323" i="3" a="1"/>
  <c r="AG2323" i="3" s="1"/>
  <c r="AD2323" i="3"/>
  <c r="AE2323" i="3" s="1"/>
  <c r="AF2323" i="3"/>
  <c r="AG2322" i="3" a="1"/>
  <c r="AG2322" i="3" s="1"/>
  <c r="AD2322" i="3"/>
  <c r="AE2322" i="3" s="1"/>
  <c r="AF2322" i="3"/>
  <c r="AG2321" i="3" a="1"/>
  <c r="AG2321" i="3" s="1"/>
  <c r="AD2321" i="3"/>
  <c r="AE2321" i="3" s="1"/>
  <c r="AF2321" i="3"/>
  <c r="AG2320" i="3" a="1"/>
  <c r="AG2320" i="3" s="1"/>
  <c r="AD2320" i="3"/>
  <c r="AE2320" i="3" s="1"/>
  <c r="AF2320" i="3"/>
  <c r="AG2319" i="3" a="1"/>
  <c r="AG2319" i="3" s="1"/>
  <c r="AD2319" i="3"/>
  <c r="AE2319" i="3" s="1"/>
  <c r="AF2319" i="3"/>
  <c r="AG2318" i="3" a="1"/>
  <c r="AG2318" i="3" s="1"/>
  <c r="AD2318" i="3"/>
  <c r="AE2318" i="3" s="1"/>
  <c r="AF2318" i="3"/>
  <c r="AG2317" i="3" a="1"/>
  <c r="AG2317" i="3" s="1"/>
  <c r="AD2317" i="3"/>
  <c r="AE2317" i="3" s="1"/>
  <c r="AF2317" i="3"/>
  <c r="AG2316" i="3" a="1"/>
  <c r="AG2316" i="3" s="1"/>
  <c r="AD2316" i="3"/>
  <c r="AE2316" i="3" s="1"/>
  <c r="AF2316" i="3"/>
  <c r="AG2315" i="3" a="1"/>
  <c r="AG2315" i="3" s="1"/>
  <c r="AD2315" i="3"/>
  <c r="AE2315" i="3" s="1"/>
  <c r="AF2315" i="3"/>
  <c r="AG2314" i="3" a="1"/>
  <c r="AG2314" i="3" s="1"/>
  <c r="AD2314" i="3"/>
  <c r="AE2314" i="3" s="1"/>
  <c r="AF2314" i="3"/>
  <c r="AG2313" i="3" a="1"/>
  <c r="AG2313" i="3" s="1"/>
  <c r="AD2313" i="3"/>
  <c r="AE2313" i="3" s="1"/>
  <c r="AF2313" i="3"/>
  <c r="AG2312" i="3" a="1"/>
  <c r="AG2312" i="3" s="1"/>
  <c r="AD2312" i="3"/>
  <c r="AE2312" i="3" s="1"/>
  <c r="AF2312" i="3"/>
  <c r="AG2311" i="3" a="1"/>
  <c r="AG2311" i="3" s="1"/>
  <c r="AD2311" i="3"/>
  <c r="AE2311" i="3" s="1"/>
  <c r="AF2311" i="3"/>
  <c r="AG2310" i="3" a="1"/>
  <c r="AG2310" i="3" s="1"/>
  <c r="AD2310" i="3"/>
  <c r="AE2310" i="3" s="1"/>
  <c r="AF2310" i="3"/>
  <c r="AG2309" i="3" a="1"/>
  <c r="AG2309" i="3" s="1"/>
  <c r="AD2309" i="3"/>
  <c r="AE2309" i="3" s="1"/>
  <c r="AF2309" i="3"/>
  <c r="AG2308" i="3" a="1"/>
  <c r="AG2308" i="3" s="1"/>
  <c r="AD2308" i="3"/>
  <c r="AE2308" i="3" s="1"/>
  <c r="AF2308" i="3"/>
  <c r="AG2307" i="3" a="1"/>
  <c r="AG2307" i="3" s="1"/>
  <c r="AD2307" i="3"/>
  <c r="AE2307" i="3" s="1"/>
  <c r="AF2307" i="3"/>
  <c r="AG2306" i="3" a="1"/>
  <c r="AG2306" i="3" s="1"/>
  <c r="AD2306" i="3"/>
  <c r="AE2306" i="3" s="1"/>
  <c r="AF2306" i="3"/>
  <c r="AG2305" i="3" a="1"/>
  <c r="AG2305" i="3" s="1"/>
  <c r="AD2305" i="3"/>
  <c r="AE2305" i="3" s="1"/>
  <c r="AF2305" i="3"/>
  <c r="AG2304" i="3" a="1"/>
  <c r="AG2304" i="3" s="1"/>
  <c r="AD2304" i="3"/>
  <c r="AE2304" i="3" s="1"/>
  <c r="AF2304" i="3"/>
  <c r="AG2303" i="3" a="1"/>
  <c r="AG2303" i="3" s="1"/>
  <c r="AD2303" i="3"/>
  <c r="AE2303" i="3" s="1"/>
  <c r="AF2303" i="3"/>
  <c r="AG2302" i="3" a="1"/>
  <c r="AG2302" i="3" s="1"/>
  <c r="AD2302" i="3"/>
  <c r="AE2302" i="3" s="1"/>
  <c r="AF2302" i="3"/>
  <c r="AG2301" i="3" a="1"/>
  <c r="AG2301" i="3" s="1"/>
  <c r="AD2301" i="3"/>
  <c r="AE2301" i="3" s="1"/>
  <c r="AF2301" i="3"/>
  <c r="AG2300" i="3" a="1"/>
  <c r="AG2300" i="3" s="1"/>
  <c r="AD2300" i="3"/>
  <c r="AE2300" i="3" s="1"/>
  <c r="AF2300" i="3"/>
  <c r="AG2299" i="3" a="1"/>
  <c r="AG2299" i="3" s="1"/>
  <c r="AD2299" i="3"/>
  <c r="AE2299" i="3" s="1"/>
  <c r="AF2299" i="3"/>
  <c r="AG2298" i="3" a="1"/>
  <c r="AG2298" i="3" s="1"/>
  <c r="AD2298" i="3"/>
  <c r="AE2298" i="3" s="1"/>
  <c r="AF2298" i="3"/>
  <c r="AG2297" i="3" a="1"/>
  <c r="AG2297" i="3" s="1"/>
  <c r="AD2297" i="3"/>
  <c r="AE2297" i="3" s="1"/>
  <c r="AF2297" i="3"/>
  <c r="AG2296" i="3" a="1"/>
  <c r="AG2296" i="3" s="1"/>
  <c r="AD2296" i="3"/>
  <c r="AE2296" i="3" s="1"/>
  <c r="AF2296" i="3"/>
  <c r="AG2295" i="3" a="1"/>
  <c r="AG2295" i="3" s="1"/>
  <c r="AD2295" i="3"/>
  <c r="AE2295" i="3" s="1"/>
  <c r="AF2295" i="3"/>
  <c r="AG2294" i="3" a="1"/>
  <c r="AG2294" i="3" s="1"/>
  <c r="AD2294" i="3"/>
  <c r="AE2294" i="3" s="1"/>
  <c r="AF2294" i="3"/>
  <c r="AG2293" i="3" a="1"/>
  <c r="AG2293" i="3" s="1"/>
  <c r="AD2293" i="3"/>
  <c r="AE2293" i="3" s="1"/>
  <c r="AF2293" i="3"/>
  <c r="AG2292" i="3" a="1"/>
  <c r="AG2292" i="3" s="1"/>
  <c r="AD2292" i="3"/>
  <c r="AE2292" i="3" s="1"/>
  <c r="AF2292" i="3"/>
  <c r="AG2291" i="3" a="1"/>
  <c r="AG2291" i="3" s="1"/>
  <c r="AD2291" i="3"/>
  <c r="AE2291" i="3" s="1"/>
  <c r="AF2291" i="3"/>
  <c r="AG2290" i="3" a="1"/>
  <c r="AG2290" i="3" s="1"/>
  <c r="AD2290" i="3"/>
  <c r="AE2290" i="3" s="1"/>
  <c r="AF2290" i="3"/>
  <c r="AG2289" i="3" a="1"/>
  <c r="AG2289" i="3" s="1"/>
  <c r="AD2289" i="3"/>
  <c r="AE2289" i="3" s="1"/>
  <c r="AF2289" i="3"/>
  <c r="AG2288" i="3" a="1"/>
  <c r="AG2288" i="3" s="1"/>
  <c r="AD2288" i="3"/>
  <c r="AE2288" i="3" s="1"/>
  <c r="AF2288" i="3"/>
  <c r="AG2287" i="3" a="1"/>
  <c r="AG2287" i="3" s="1"/>
  <c r="AD2287" i="3"/>
  <c r="AE2287" i="3" s="1"/>
  <c r="AF2287" i="3"/>
  <c r="AG2286" i="3" a="1"/>
  <c r="AG2286" i="3" s="1"/>
  <c r="AD2286" i="3"/>
  <c r="AE2286" i="3" s="1"/>
  <c r="AF2286" i="3"/>
  <c r="AG2285" i="3" a="1"/>
  <c r="AG2285" i="3" s="1"/>
  <c r="AD2285" i="3"/>
  <c r="AE2285" i="3" s="1"/>
  <c r="AF2285" i="3"/>
  <c r="AG2284" i="3" a="1"/>
  <c r="AG2284" i="3" s="1"/>
  <c r="AD2284" i="3"/>
  <c r="AE2284" i="3" s="1"/>
  <c r="AF2284" i="3"/>
  <c r="AG2283" i="3" a="1"/>
  <c r="AG2283" i="3" s="1"/>
  <c r="AD2283" i="3"/>
  <c r="AE2283" i="3" s="1"/>
  <c r="AF2283" i="3"/>
  <c r="AG2282" i="3" a="1"/>
  <c r="AG2282" i="3" s="1"/>
  <c r="AD2282" i="3"/>
  <c r="AE2282" i="3" s="1"/>
  <c r="AF2282" i="3"/>
  <c r="AG2281" i="3" a="1"/>
  <c r="AG2281" i="3" s="1"/>
  <c r="AD2281" i="3"/>
  <c r="AE2281" i="3" s="1"/>
  <c r="AF2281" i="3"/>
  <c r="AG2280" i="3" a="1"/>
  <c r="AG2280" i="3" s="1"/>
  <c r="AD2280" i="3"/>
  <c r="AE2280" i="3" s="1"/>
  <c r="AF2280" i="3"/>
  <c r="AG2279" i="3" a="1"/>
  <c r="AG2279" i="3" s="1"/>
  <c r="AD2279" i="3"/>
  <c r="AE2279" i="3" s="1"/>
  <c r="AF2279" i="3"/>
  <c r="AG2278" i="3" a="1"/>
  <c r="AG2278" i="3" s="1"/>
  <c r="AD2278" i="3"/>
  <c r="AE2278" i="3" s="1"/>
  <c r="AF2278" i="3"/>
  <c r="AG2277" i="3" a="1"/>
  <c r="AG2277" i="3" s="1"/>
  <c r="AD2277" i="3"/>
  <c r="AE2277" i="3" s="1"/>
  <c r="AF2277" i="3"/>
  <c r="AG2276" i="3" a="1"/>
  <c r="AG2276" i="3" s="1"/>
  <c r="AD2276" i="3"/>
  <c r="AE2276" i="3" s="1"/>
  <c r="AF2276" i="3"/>
  <c r="AG2275" i="3" a="1"/>
  <c r="AG2275" i="3" s="1"/>
  <c r="AD2275" i="3"/>
  <c r="AE2275" i="3" s="1"/>
  <c r="AF2275" i="3"/>
  <c r="AG2274" i="3" a="1"/>
  <c r="AG2274" i="3" s="1"/>
  <c r="AD2274" i="3"/>
  <c r="AE2274" i="3" s="1"/>
  <c r="AF2274" i="3"/>
  <c r="AG2273" i="3" a="1"/>
  <c r="AG2273" i="3" s="1"/>
  <c r="AD2273" i="3"/>
  <c r="AE2273" i="3" s="1"/>
  <c r="AF2273" i="3"/>
  <c r="AG2272" i="3" a="1"/>
  <c r="AG2272" i="3" s="1"/>
  <c r="AD2272" i="3"/>
  <c r="AE2272" i="3" s="1"/>
  <c r="AF2272" i="3"/>
  <c r="AG2271" i="3" a="1"/>
  <c r="AG2271" i="3" s="1"/>
  <c r="AD2271" i="3"/>
  <c r="AE2271" i="3" s="1"/>
  <c r="AF2271" i="3"/>
  <c r="AG2270" i="3" a="1"/>
  <c r="AG2270" i="3" s="1"/>
  <c r="AD2270" i="3"/>
  <c r="AE2270" i="3" s="1"/>
  <c r="AF2270" i="3"/>
  <c r="AG2269" i="3" a="1"/>
  <c r="AG2269" i="3" s="1"/>
  <c r="AD2269" i="3"/>
  <c r="AE2269" i="3" s="1"/>
  <c r="AF2269" i="3"/>
  <c r="AG2268" i="3" a="1"/>
  <c r="AG2268" i="3" s="1"/>
  <c r="AD2268" i="3"/>
  <c r="AE2268" i="3" s="1"/>
  <c r="AF2268" i="3"/>
  <c r="AG2267" i="3" a="1"/>
  <c r="AG2267" i="3" s="1"/>
  <c r="AD2267" i="3"/>
  <c r="AE2267" i="3" s="1"/>
  <c r="AF2267" i="3"/>
  <c r="AG2266" i="3" a="1"/>
  <c r="AG2266" i="3" s="1"/>
  <c r="AD2266" i="3"/>
  <c r="AE2266" i="3" s="1"/>
  <c r="AF2266" i="3"/>
  <c r="AG2265" i="3" a="1"/>
  <c r="AG2265" i="3" s="1"/>
  <c r="AD2265" i="3"/>
  <c r="AE2265" i="3" s="1"/>
  <c r="AF2265" i="3"/>
  <c r="AG2264" i="3" a="1"/>
  <c r="AG2264" i="3" s="1"/>
  <c r="AD2264" i="3"/>
  <c r="AE2264" i="3" s="1"/>
  <c r="AF2264" i="3"/>
  <c r="AG2263" i="3" a="1"/>
  <c r="AG2263" i="3" s="1"/>
  <c r="AD2263" i="3"/>
  <c r="AE2263" i="3" s="1"/>
  <c r="AF2263" i="3"/>
  <c r="AG2262" i="3" a="1"/>
  <c r="AG2262" i="3" s="1"/>
  <c r="AD2262" i="3"/>
  <c r="AE2262" i="3" s="1"/>
  <c r="AF2262" i="3"/>
  <c r="AG2261" i="3" a="1"/>
  <c r="AG2261" i="3" s="1"/>
  <c r="AD2261" i="3"/>
  <c r="AE2261" i="3" s="1"/>
  <c r="AF2261" i="3"/>
  <c r="AG2260" i="3" a="1"/>
  <c r="AG2260" i="3" s="1"/>
  <c r="AD2260" i="3"/>
  <c r="AE2260" i="3" s="1"/>
  <c r="AF2260" i="3"/>
  <c r="AG2259" i="3" a="1"/>
  <c r="AG2259" i="3" s="1"/>
  <c r="AD2259" i="3"/>
  <c r="AE2259" i="3" s="1"/>
  <c r="AF2259" i="3"/>
  <c r="AG2258" i="3" a="1"/>
  <c r="AG2258" i="3" s="1"/>
  <c r="AD2258" i="3"/>
  <c r="AE2258" i="3" s="1"/>
  <c r="AF2258" i="3"/>
  <c r="AG2257" i="3" a="1"/>
  <c r="AG2257" i="3" s="1"/>
  <c r="AD2257" i="3"/>
  <c r="AE2257" i="3" s="1"/>
  <c r="AF2257" i="3"/>
  <c r="AG2256" i="3" a="1"/>
  <c r="AG2256" i="3" s="1"/>
  <c r="AD2256" i="3"/>
  <c r="AE2256" i="3" s="1"/>
  <c r="AF2256" i="3"/>
  <c r="AG2255" i="3" a="1"/>
  <c r="AG2255" i="3" s="1"/>
  <c r="AD2255" i="3"/>
  <c r="AE2255" i="3" s="1"/>
  <c r="AF2255" i="3"/>
  <c r="AG2254" i="3" a="1"/>
  <c r="AG2254" i="3" s="1"/>
  <c r="AD2254" i="3"/>
  <c r="AE2254" i="3" s="1"/>
  <c r="AF2254" i="3"/>
  <c r="AG2253" i="3" a="1"/>
  <c r="AG2253" i="3" s="1"/>
  <c r="AD2253" i="3"/>
  <c r="AE2253" i="3" s="1"/>
  <c r="AF2253" i="3"/>
  <c r="AG2252" i="3" a="1"/>
  <c r="AG2252" i="3" s="1"/>
  <c r="AD2252" i="3"/>
  <c r="AE2252" i="3" s="1"/>
  <c r="AF2252" i="3"/>
  <c r="AG2251" i="3" a="1"/>
  <c r="AG2251" i="3" s="1"/>
  <c r="AD2251" i="3"/>
  <c r="AE2251" i="3" s="1"/>
  <c r="AF2251" i="3"/>
  <c r="AG2250" i="3" a="1"/>
  <c r="AG2250" i="3" s="1"/>
  <c r="AD2250" i="3"/>
  <c r="AE2250" i="3" s="1"/>
  <c r="AF2250" i="3"/>
  <c r="AG2249" i="3" a="1"/>
  <c r="AG2249" i="3" s="1"/>
  <c r="AD2249" i="3"/>
  <c r="AE2249" i="3" s="1"/>
  <c r="AF2249" i="3"/>
  <c r="AG2248" i="3" a="1"/>
  <c r="AG2248" i="3" s="1"/>
  <c r="AD2248" i="3"/>
  <c r="AE2248" i="3" s="1"/>
  <c r="AF2248" i="3"/>
  <c r="AG2247" i="3" a="1"/>
  <c r="AG2247" i="3" s="1"/>
  <c r="AD2247" i="3"/>
  <c r="AE2247" i="3" s="1"/>
  <c r="AF2247" i="3"/>
  <c r="AG2246" i="3" a="1"/>
  <c r="AG2246" i="3" s="1"/>
  <c r="AD2246" i="3"/>
  <c r="AE2246" i="3" s="1"/>
  <c r="AF2246" i="3"/>
  <c r="AG2245" i="3" a="1"/>
  <c r="AG2245" i="3" s="1"/>
  <c r="AD2245" i="3"/>
  <c r="AE2245" i="3" s="1"/>
  <c r="AF2245" i="3"/>
  <c r="AG2244" i="3" a="1"/>
  <c r="AG2244" i="3" s="1"/>
  <c r="AD2244" i="3"/>
  <c r="AE2244" i="3" s="1"/>
  <c r="AF2244" i="3"/>
  <c r="AG2243" i="3" a="1"/>
  <c r="AG2243" i="3" s="1"/>
  <c r="AD2243" i="3"/>
  <c r="AE2243" i="3" s="1"/>
  <c r="AF2243" i="3"/>
  <c r="AG2242" i="3" a="1"/>
  <c r="AG2242" i="3" s="1"/>
  <c r="AD2242" i="3"/>
  <c r="AE2242" i="3" s="1"/>
  <c r="AF2242" i="3"/>
  <c r="AG2241" i="3" a="1"/>
  <c r="AG2241" i="3" s="1"/>
  <c r="AD2241" i="3"/>
  <c r="AE2241" i="3" s="1"/>
  <c r="AF2241" i="3"/>
  <c r="AG2240" i="3" a="1"/>
  <c r="AG2240" i="3" s="1"/>
  <c r="AD2240" i="3"/>
  <c r="AE2240" i="3" s="1"/>
  <c r="AF2240" i="3"/>
  <c r="AG2239" i="3" a="1"/>
  <c r="AG2239" i="3" s="1"/>
  <c r="AD2239" i="3"/>
  <c r="AE2239" i="3" s="1"/>
  <c r="AF2239" i="3"/>
  <c r="AG2238" i="3" a="1"/>
  <c r="AG2238" i="3" s="1"/>
  <c r="AD2238" i="3"/>
  <c r="AE2238" i="3" s="1"/>
  <c r="AF2238" i="3"/>
  <c r="AG2237" i="3" a="1"/>
  <c r="AG2237" i="3" s="1"/>
  <c r="AD2237" i="3"/>
  <c r="AE2237" i="3" s="1"/>
  <c r="AF2237" i="3"/>
  <c r="AG2236" i="3" a="1"/>
  <c r="AG2236" i="3" s="1"/>
  <c r="AD2236" i="3"/>
  <c r="AE2236" i="3" s="1"/>
  <c r="AF2236" i="3"/>
  <c r="AG2235" i="3" a="1"/>
  <c r="AG2235" i="3" s="1"/>
  <c r="AD2235" i="3"/>
  <c r="AE2235" i="3" s="1"/>
  <c r="AF2235" i="3"/>
  <c r="AG2234" i="3" a="1"/>
  <c r="AG2234" i="3" s="1"/>
  <c r="AD2234" i="3"/>
  <c r="AE2234" i="3" s="1"/>
  <c r="AF2234" i="3"/>
  <c r="AG2233" i="3" a="1"/>
  <c r="AG2233" i="3" s="1"/>
  <c r="AD2233" i="3"/>
  <c r="AE2233" i="3" s="1"/>
  <c r="AF2233" i="3"/>
  <c r="AG2232" i="3" a="1"/>
  <c r="AG2232" i="3" s="1"/>
  <c r="AD2232" i="3"/>
  <c r="AE2232" i="3" s="1"/>
  <c r="AF2232" i="3"/>
  <c r="AG2231" i="3" a="1"/>
  <c r="AG2231" i="3" s="1"/>
  <c r="AD2231" i="3"/>
  <c r="AE2231" i="3" s="1"/>
  <c r="AF2231" i="3"/>
  <c r="AG2230" i="3" a="1"/>
  <c r="AG2230" i="3" s="1"/>
  <c r="AD2230" i="3"/>
  <c r="AE2230" i="3" s="1"/>
  <c r="AF2230" i="3"/>
  <c r="AG2229" i="3" a="1"/>
  <c r="AG2229" i="3" s="1"/>
  <c r="AD2229" i="3"/>
  <c r="AE2229" i="3" s="1"/>
  <c r="AF2229" i="3"/>
  <c r="AG2228" i="3" a="1"/>
  <c r="AG2228" i="3" s="1"/>
  <c r="AD2228" i="3"/>
  <c r="AE2228" i="3" s="1"/>
  <c r="AF2228" i="3"/>
  <c r="AG2227" i="3" a="1"/>
  <c r="AG2227" i="3" s="1"/>
  <c r="AD2227" i="3"/>
  <c r="AE2227" i="3" s="1"/>
  <c r="AF2227" i="3"/>
  <c r="AG2226" i="3" a="1"/>
  <c r="AG2226" i="3" s="1"/>
  <c r="AD2226" i="3"/>
  <c r="AE2226" i="3" s="1"/>
  <c r="AF2226" i="3"/>
  <c r="AG2225" i="3" a="1"/>
  <c r="AG2225" i="3" s="1"/>
  <c r="AD2225" i="3"/>
  <c r="AE2225" i="3" s="1"/>
  <c r="AF2225" i="3"/>
  <c r="AG2224" i="3" a="1"/>
  <c r="AG2224" i="3" s="1"/>
  <c r="AD2224" i="3"/>
  <c r="AE2224" i="3" s="1"/>
  <c r="AF2224" i="3"/>
  <c r="AG2223" i="3" a="1"/>
  <c r="AG2223" i="3" s="1"/>
  <c r="AD2223" i="3"/>
  <c r="AE2223" i="3" s="1"/>
  <c r="AF2223" i="3"/>
  <c r="AG2222" i="3" a="1"/>
  <c r="AG2222" i="3" s="1"/>
  <c r="AD2222" i="3"/>
  <c r="AE2222" i="3" s="1"/>
  <c r="AF2222" i="3"/>
  <c r="AG2221" i="3" a="1"/>
  <c r="AG2221" i="3" s="1"/>
  <c r="AD2221" i="3"/>
  <c r="AE2221" i="3" s="1"/>
  <c r="AF2221" i="3"/>
  <c r="AG2220" i="3" a="1"/>
  <c r="AG2220" i="3" s="1"/>
  <c r="AD2220" i="3"/>
  <c r="AE2220" i="3" s="1"/>
  <c r="AF2220" i="3"/>
  <c r="AG2219" i="3" a="1"/>
  <c r="AG2219" i="3" s="1"/>
  <c r="AD2219" i="3"/>
  <c r="AE2219" i="3" s="1"/>
  <c r="AF2219" i="3"/>
  <c r="AG2218" i="3" a="1"/>
  <c r="AG2218" i="3" s="1"/>
  <c r="AD2218" i="3"/>
  <c r="AE2218" i="3" s="1"/>
  <c r="AF2218" i="3"/>
  <c r="AG2217" i="3" a="1"/>
  <c r="AG2217" i="3" s="1"/>
  <c r="AD2217" i="3"/>
  <c r="AE2217" i="3" s="1"/>
  <c r="AF2217" i="3"/>
  <c r="AG2216" i="3" a="1"/>
  <c r="AG2216" i="3" s="1"/>
  <c r="AD2216" i="3"/>
  <c r="AE2216" i="3" s="1"/>
  <c r="AF2216" i="3"/>
  <c r="AG2215" i="3" a="1"/>
  <c r="AG2215" i="3" s="1"/>
  <c r="AD2215" i="3"/>
  <c r="AE2215" i="3" s="1"/>
  <c r="AF2215" i="3"/>
  <c r="AG2214" i="3" a="1"/>
  <c r="AG2214" i="3" s="1"/>
  <c r="AD2214" i="3"/>
  <c r="AE2214" i="3" s="1"/>
  <c r="AF2214" i="3"/>
  <c r="AG2213" i="3" a="1"/>
  <c r="AG2213" i="3" s="1"/>
  <c r="AD2213" i="3"/>
  <c r="AE2213" i="3" s="1"/>
  <c r="AF2213" i="3"/>
  <c r="AG2212" i="3" a="1"/>
  <c r="AG2212" i="3" s="1"/>
  <c r="AD2212" i="3"/>
  <c r="AE2212" i="3" s="1"/>
  <c r="AF2212" i="3"/>
  <c r="AG2211" i="3" a="1"/>
  <c r="AG2211" i="3" s="1"/>
  <c r="AD2211" i="3"/>
  <c r="AE2211" i="3" s="1"/>
  <c r="AF2211" i="3"/>
  <c r="AG2210" i="3" a="1"/>
  <c r="AG2210" i="3" s="1"/>
  <c r="AD2210" i="3"/>
  <c r="AE2210" i="3" s="1"/>
  <c r="AF2210" i="3"/>
  <c r="AG2209" i="3" a="1"/>
  <c r="AG2209" i="3" s="1"/>
  <c r="AD2209" i="3"/>
  <c r="AE2209" i="3" s="1"/>
  <c r="AF2209" i="3"/>
  <c r="AG2208" i="3" a="1"/>
  <c r="AG2208" i="3" s="1"/>
  <c r="AD2208" i="3"/>
  <c r="AE2208" i="3" s="1"/>
  <c r="AF2208" i="3"/>
  <c r="AG2207" i="3" a="1"/>
  <c r="AG2207" i="3" s="1"/>
  <c r="AD2207" i="3"/>
  <c r="AE2207" i="3" s="1"/>
  <c r="AF2207" i="3"/>
  <c r="AG2206" i="3" a="1"/>
  <c r="AG2206" i="3" s="1"/>
  <c r="AD2206" i="3"/>
  <c r="AE2206" i="3" s="1"/>
  <c r="AF2206" i="3"/>
  <c r="AG2205" i="3" a="1"/>
  <c r="AG2205" i="3" s="1"/>
  <c r="AD2205" i="3"/>
  <c r="AE2205" i="3" s="1"/>
  <c r="AF2205" i="3"/>
  <c r="AG2204" i="3" a="1"/>
  <c r="AG2204" i="3" s="1"/>
  <c r="AD2204" i="3"/>
  <c r="AE2204" i="3" s="1"/>
  <c r="AF2204" i="3"/>
  <c r="AG2203" i="3" a="1"/>
  <c r="AG2203" i="3" s="1"/>
  <c r="AD2203" i="3"/>
  <c r="AE2203" i="3" s="1"/>
  <c r="AF2203" i="3"/>
  <c r="AG2202" i="3" a="1"/>
  <c r="AG2202" i="3" s="1"/>
  <c r="AD2202" i="3"/>
  <c r="AE2202" i="3" s="1"/>
  <c r="AF2202" i="3"/>
  <c r="AG2201" i="3" a="1"/>
  <c r="AG2201" i="3" s="1"/>
  <c r="AD2201" i="3"/>
  <c r="AE2201" i="3" s="1"/>
  <c r="AF2201" i="3"/>
  <c r="AG2200" i="3" a="1"/>
  <c r="AG2200" i="3" s="1"/>
  <c r="AD2200" i="3"/>
  <c r="AE2200" i="3" s="1"/>
  <c r="AF2200" i="3"/>
  <c r="AG2199" i="3" a="1"/>
  <c r="AG2199" i="3" s="1"/>
  <c r="AD2199" i="3"/>
  <c r="AE2199" i="3" s="1"/>
  <c r="AF2199" i="3"/>
  <c r="AG2198" i="3" a="1"/>
  <c r="AG2198" i="3" s="1"/>
  <c r="AD2198" i="3"/>
  <c r="AE2198" i="3" s="1"/>
  <c r="AF2198" i="3"/>
  <c r="AG2197" i="3" a="1"/>
  <c r="AG2197" i="3" s="1"/>
  <c r="AD2197" i="3"/>
  <c r="AE2197" i="3" s="1"/>
  <c r="AF2197" i="3"/>
  <c r="AG2196" i="3" a="1"/>
  <c r="AG2196" i="3" s="1"/>
  <c r="AD2196" i="3"/>
  <c r="AE2196" i="3" s="1"/>
  <c r="AF2196" i="3"/>
  <c r="AG2195" i="3" a="1"/>
  <c r="AG2195" i="3" s="1"/>
  <c r="AD2195" i="3"/>
  <c r="AE2195" i="3" s="1"/>
  <c r="AF2195" i="3"/>
  <c r="AG2194" i="3" a="1"/>
  <c r="AG2194" i="3" s="1"/>
  <c r="AD2194" i="3"/>
  <c r="AE2194" i="3" s="1"/>
  <c r="AF2194" i="3"/>
  <c r="AG2193" i="3" a="1"/>
  <c r="AG2193" i="3" s="1"/>
  <c r="AD2193" i="3"/>
  <c r="AE2193" i="3" s="1"/>
  <c r="AF2193" i="3"/>
  <c r="AG2192" i="3" a="1"/>
  <c r="AG2192" i="3" s="1"/>
  <c r="AD2192" i="3"/>
  <c r="AE2192" i="3" s="1"/>
  <c r="AF2192" i="3"/>
  <c r="AG2191" i="3" a="1"/>
  <c r="AG2191" i="3" s="1"/>
  <c r="AD2191" i="3"/>
  <c r="AE2191" i="3" s="1"/>
  <c r="AF2191" i="3"/>
  <c r="AG2190" i="3" a="1"/>
  <c r="AG2190" i="3" s="1"/>
  <c r="AD2190" i="3"/>
  <c r="AE2190" i="3" s="1"/>
  <c r="AF2190" i="3"/>
  <c r="AG2189" i="3" a="1"/>
  <c r="AG2189" i="3" s="1"/>
  <c r="AD2189" i="3"/>
  <c r="AE2189" i="3" s="1"/>
  <c r="AF2189" i="3"/>
  <c r="AG2188" i="3" a="1"/>
  <c r="AG2188" i="3" s="1"/>
  <c r="AD2188" i="3"/>
  <c r="AE2188" i="3" s="1"/>
  <c r="AF2188" i="3"/>
  <c r="AG2187" i="3" a="1"/>
  <c r="AG2187" i="3" s="1"/>
  <c r="AD2187" i="3"/>
  <c r="AE2187" i="3" s="1"/>
  <c r="AF2187" i="3"/>
  <c r="AG2186" i="3" a="1"/>
  <c r="AG2186" i="3" s="1"/>
  <c r="AD2186" i="3"/>
  <c r="AE2186" i="3" s="1"/>
  <c r="AF2186" i="3"/>
  <c r="AG2185" i="3" a="1"/>
  <c r="AG2185" i="3" s="1"/>
  <c r="AD2185" i="3"/>
  <c r="AE2185" i="3" s="1"/>
  <c r="AF2185" i="3"/>
  <c r="AG2184" i="3" a="1"/>
  <c r="AG2184" i="3" s="1"/>
  <c r="AD2184" i="3"/>
  <c r="AE2184" i="3" s="1"/>
  <c r="AF2184" i="3"/>
  <c r="AG2183" i="3" a="1"/>
  <c r="AG2183" i="3" s="1"/>
  <c r="AD2183" i="3"/>
  <c r="AE2183" i="3" s="1"/>
  <c r="AF2183" i="3"/>
  <c r="AG2182" i="3" a="1"/>
  <c r="AG2182" i="3" s="1"/>
  <c r="AD2182" i="3"/>
  <c r="AE2182" i="3" s="1"/>
  <c r="AF2182" i="3"/>
  <c r="AG2181" i="3" a="1"/>
  <c r="AG2181" i="3" s="1"/>
  <c r="AD2181" i="3"/>
  <c r="AE2181" i="3" s="1"/>
  <c r="AF2181" i="3"/>
  <c r="AG2180" i="3" a="1"/>
  <c r="AG2180" i="3" s="1"/>
  <c r="AD2180" i="3"/>
  <c r="AE2180" i="3" s="1"/>
  <c r="AF2180" i="3"/>
  <c r="AG2179" i="3" a="1"/>
  <c r="AG2179" i="3" s="1"/>
  <c r="AD2179" i="3"/>
  <c r="AE2179" i="3" s="1"/>
  <c r="AF2179" i="3"/>
  <c r="AG2178" i="3" a="1"/>
  <c r="AG2178" i="3" s="1"/>
  <c r="AD2178" i="3"/>
  <c r="AE2178" i="3" s="1"/>
  <c r="AF2178" i="3"/>
  <c r="AG2177" i="3" a="1"/>
  <c r="AG2177" i="3" s="1"/>
  <c r="AD2177" i="3"/>
  <c r="AE2177" i="3" s="1"/>
  <c r="AF2177" i="3"/>
  <c r="AG2176" i="3" a="1"/>
  <c r="AG2176" i="3" s="1"/>
  <c r="AD2176" i="3"/>
  <c r="AE2176" i="3" s="1"/>
  <c r="AF2176" i="3"/>
  <c r="AG2175" i="3" a="1"/>
  <c r="AG2175" i="3" s="1"/>
  <c r="AD2175" i="3"/>
  <c r="AE2175" i="3" s="1"/>
  <c r="AF2175" i="3"/>
  <c r="AG2174" i="3" a="1"/>
  <c r="AG2174" i="3" s="1"/>
  <c r="AD2174" i="3"/>
  <c r="AE2174" i="3" s="1"/>
  <c r="AF2174" i="3"/>
  <c r="AG2173" i="3" a="1"/>
  <c r="AG2173" i="3" s="1"/>
  <c r="AD2173" i="3"/>
  <c r="AE2173" i="3" s="1"/>
  <c r="AF2173" i="3"/>
  <c r="AG2172" i="3" a="1"/>
  <c r="AG2172" i="3" s="1"/>
  <c r="AD2172" i="3"/>
  <c r="AE2172" i="3" s="1"/>
  <c r="AF2172" i="3"/>
  <c r="AG2171" i="3" a="1"/>
  <c r="AG2171" i="3" s="1"/>
  <c r="AD2171" i="3"/>
  <c r="AE2171" i="3" s="1"/>
  <c r="AF2171" i="3"/>
  <c r="AG2170" i="3" a="1"/>
  <c r="AG2170" i="3" s="1"/>
  <c r="AD2170" i="3"/>
  <c r="AE2170" i="3" s="1"/>
  <c r="AF2170" i="3"/>
  <c r="AG2169" i="3" a="1"/>
  <c r="AG2169" i="3" s="1"/>
  <c r="AD2169" i="3"/>
  <c r="AE2169" i="3" s="1"/>
  <c r="AF2169" i="3"/>
  <c r="AG2168" i="3" a="1"/>
  <c r="AG2168" i="3" s="1"/>
  <c r="AD2168" i="3"/>
  <c r="AE2168" i="3" s="1"/>
  <c r="AF2168" i="3"/>
  <c r="AG2167" i="3" a="1"/>
  <c r="AG2167" i="3" s="1"/>
  <c r="AD2167" i="3"/>
  <c r="AE2167" i="3" s="1"/>
  <c r="AF2167" i="3"/>
  <c r="AG2166" i="3" a="1"/>
  <c r="AG2166" i="3" s="1"/>
  <c r="AD2166" i="3"/>
  <c r="AE2166" i="3" s="1"/>
  <c r="AF2166" i="3"/>
  <c r="AG2165" i="3" a="1"/>
  <c r="AG2165" i="3" s="1"/>
  <c r="AD2165" i="3"/>
  <c r="AE2165" i="3" s="1"/>
  <c r="AF2165" i="3"/>
  <c r="AG2164" i="3" a="1"/>
  <c r="AG2164" i="3" s="1"/>
  <c r="AD2164" i="3"/>
  <c r="AE2164" i="3" s="1"/>
  <c r="AF2164" i="3"/>
  <c r="AG2163" i="3" a="1"/>
  <c r="AG2163" i="3" s="1"/>
  <c r="AD2163" i="3"/>
  <c r="AE2163" i="3" s="1"/>
  <c r="AF2163" i="3"/>
  <c r="AG2162" i="3" a="1"/>
  <c r="AG2162" i="3" s="1"/>
  <c r="AD2162" i="3"/>
  <c r="AE2162" i="3" s="1"/>
  <c r="AF2162" i="3"/>
  <c r="AG2161" i="3" a="1"/>
  <c r="AG2161" i="3" s="1"/>
  <c r="AD2161" i="3"/>
  <c r="AE2161" i="3" s="1"/>
  <c r="AF2161" i="3"/>
  <c r="AG2160" i="3" a="1"/>
  <c r="AG2160" i="3" s="1"/>
  <c r="AD2160" i="3"/>
  <c r="AE2160" i="3" s="1"/>
  <c r="AF2160" i="3"/>
  <c r="AG2159" i="3" a="1"/>
  <c r="AG2159" i="3" s="1"/>
  <c r="AD2159" i="3"/>
  <c r="AE2159" i="3" s="1"/>
  <c r="AF2159" i="3"/>
  <c r="AG2158" i="3" a="1"/>
  <c r="AG2158" i="3" s="1"/>
  <c r="AD2158" i="3"/>
  <c r="AE2158" i="3" s="1"/>
  <c r="AF2158" i="3"/>
  <c r="AG2157" i="3" a="1"/>
  <c r="AG2157" i="3" s="1"/>
  <c r="AD2157" i="3"/>
  <c r="AE2157" i="3" s="1"/>
  <c r="AF2157" i="3"/>
  <c r="AG2156" i="3" a="1"/>
  <c r="AG2156" i="3" s="1"/>
  <c r="AD2156" i="3"/>
  <c r="AE2156" i="3" s="1"/>
  <c r="AF2156" i="3"/>
  <c r="AG2155" i="3" a="1"/>
  <c r="AG2155" i="3" s="1"/>
  <c r="AD2155" i="3"/>
  <c r="AE2155" i="3" s="1"/>
  <c r="AF2155" i="3"/>
  <c r="AG2154" i="3" a="1"/>
  <c r="AG2154" i="3" s="1"/>
  <c r="AD2154" i="3"/>
  <c r="AE2154" i="3" s="1"/>
  <c r="AF2154" i="3"/>
  <c r="AG2153" i="3" a="1"/>
  <c r="AG2153" i="3" s="1"/>
  <c r="AD2153" i="3"/>
  <c r="AE2153" i="3" s="1"/>
  <c r="AF2153" i="3"/>
  <c r="AG2152" i="3" a="1"/>
  <c r="AG2152" i="3" s="1"/>
  <c r="AD2152" i="3"/>
  <c r="AE2152" i="3" s="1"/>
  <c r="AF2152" i="3"/>
  <c r="AG2151" i="3" a="1"/>
  <c r="AG2151" i="3" s="1"/>
  <c r="AD2151" i="3"/>
  <c r="AE2151" i="3" s="1"/>
  <c r="AF2151" i="3"/>
  <c r="AG2150" i="3" a="1"/>
  <c r="AG2150" i="3" s="1"/>
  <c r="AD2150" i="3"/>
  <c r="AE2150" i="3" s="1"/>
  <c r="AF2150" i="3"/>
  <c r="AG2149" i="3" a="1"/>
  <c r="AG2149" i="3" s="1"/>
  <c r="AD2149" i="3"/>
  <c r="AE2149" i="3" s="1"/>
  <c r="AF2149" i="3"/>
  <c r="AG2148" i="3" a="1"/>
  <c r="AG2148" i="3" s="1"/>
  <c r="AD2148" i="3"/>
  <c r="AE2148" i="3" s="1"/>
  <c r="AF2148" i="3"/>
  <c r="AG2147" i="3" a="1"/>
  <c r="AG2147" i="3" s="1"/>
  <c r="AD2147" i="3"/>
  <c r="AE2147" i="3" s="1"/>
  <c r="AF2147" i="3"/>
  <c r="AG2146" i="3" a="1"/>
  <c r="AG2146" i="3" s="1"/>
  <c r="AD2146" i="3"/>
  <c r="AE2146" i="3" s="1"/>
  <c r="AF2146" i="3"/>
  <c r="AG2145" i="3" a="1"/>
  <c r="AG2145" i="3" s="1"/>
  <c r="AD2145" i="3"/>
  <c r="AE2145" i="3" s="1"/>
  <c r="AF2145" i="3"/>
  <c r="AG2144" i="3" a="1"/>
  <c r="AG2144" i="3" s="1"/>
  <c r="AD2144" i="3"/>
  <c r="AE2144" i="3" s="1"/>
  <c r="AF2144" i="3"/>
  <c r="AG2143" i="3" a="1"/>
  <c r="AG2143" i="3" s="1"/>
  <c r="AD2143" i="3"/>
  <c r="AE2143" i="3" s="1"/>
  <c r="AF2143" i="3"/>
  <c r="AG2142" i="3" a="1"/>
  <c r="AG2142" i="3" s="1"/>
  <c r="AD2142" i="3"/>
  <c r="AE2142" i="3" s="1"/>
  <c r="AF2142" i="3"/>
  <c r="AG2141" i="3" a="1"/>
  <c r="AG2141" i="3" s="1"/>
  <c r="AD2141" i="3"/>
  <c r="AE2141" i="3" s="1"/>
  <c r="AF2141" i="3"/>
  <c r="AG2140" i="3" a="1"/>
  <c r="AG2140" i="3" s="1"/>
  <c r="AD2140" i="3"/>
  <c r="AE2140" i="3" s="1"/>
  <c r="AF2140" i="3"/>
  <c r="AG2139" i="3" a="1"/>
  <c r="AG2139" i="3" s="1"/>
  <c r="AD2139" i="3"/>
  <c r="AE2139" i="3" s="1"/>
  <c r="AF2139" i="3"/>
  <c r="AG2138" i="3" a="1"/>
  <c r="AG2138" i="3" s="1"/>
  <c r="AD2138" i="3"/>
  <c r="AE2138" i="3" s="1"/>
  <c r="AF2138" i="3"/>
  <c r="AG2137" i="3" a="1"/>
  <c r="AG2137" i="3" s="1"/>
  <c r="AD2137" i="3"/>
  <c r="AE2137" i="3" s="1"/>
  <c r="AF2137" i="3"/>
  <c r="AG2136" i="3" a="1"/>
  <c r="AG2136" i="3" s="1"/>
  <c r="AD2136" i="3"/>
  <c r="AE2136" i="3" s="1"/>
  <c r="AF2136" i="3"/>
  <c r="AG2135" i="3" a="1"/>
  <c r="AG2135" i="3" s="1"/>
  <c r="AD2135" i="3"/>
  <c r="AE2135" i="3" s="1"/>
  <c r="AF2135" i="3"/>
  <c r="AG2134" i="3" a="1"/>
  <c r="AG2134" i="3" s="1"/>
  <c r="AD2134" i="3"/>
  <c r="AE2134" i="3" s="1"/>
  <c r="AF2134" i="3"/>
  <c r="AG2133" i="3" a="1"/>
  <c r="AG2133" i="3" s="1"/>
  <c r="AD2133" i="3"/>
  <c r="AE2133" i="3" s="1"/>
  <c r="AF2133" i="3"/>
  <c r="AG2132" i="3" a="1"/>
  <c r="AG2132" i="3" s="1"/>
  <c r="AD2132" i="3"/>
  <c r="AE2132" i="3" s="1"/>
  <c r="AF2132" i="3"/>
  <c r="AG2131" i="3" a="1"/>
  <c r="AG2131" i="3" s="1"/>
  <c r="AD2131" i="3"/>
  <c r="AE2131" i="3" s="1"/>
  <c r="AF2131" i="3"/>
  <c r="AG2130" i="3" a="1"/>
  <c r="AG2130" i="3" s="1"/>
  <c r="AD2130" i="3"/>
  <c r="AE2130" i="3" s="1"/>
  <c r="AF2130" i="3"/>
  <c r="AG2129" i="3" a="1"/>
  <c r="AG2129" i="3" s="1"/>
  <c r="AD2129" i="3"/>
  <c r="AE2129" i="3" s="1"/>
  <c r="AF2129" i="3"/>
  <c r="AG2128" i="3" a="1"/>
  <c r="AG2128" i="3" s="1"/>
  <c r="AD2128" i="3"/>
  <c r="AE2128" i="3" s="1"/>
  <c r="AF2128" i="3"/>
  <c r="AG2127" i="3" a="1"/>
  <c r="AG2127" i="3" s="1"/>
  <c r="AD2127" i="3"/>
  <c r="AE2127" i="3" s="1"/>
  <c r="AF2127" i="3"/>
  <c r="AG2126" i="3" a="1"/>
  <c r="AG2126" i="3" s="1"/>
  <c r="AD2126" i="3"/>
  <c r="AE2126" i="3" s="1"/>
  <c r="AF2126" i="3"/>
  <c r="AG2125" i="3" a="1"/>
  <c r="AG2125" i="3" s="1"/>
  <c r="AD2125" i="3"/>
  <c r="AE2125" i="3" s="1"/>
  <c r="AF2125" i="3"/>
  <c r="AG2124" i="3" a="1"/>
  <c r="AG2124" i="3" s="1"/>
  <c r="AD2124" i="3"/>
  <c r="AE2124" i="3" s="1"/>
  <c r="AF2124" i="3"/>
  <c r="AG2123" i="3" a="1"/>
  <c r="AG2123" i="3" s="1"/>
  <c r="AD2123" i="3"/>
  <c r="AE2123" i="3" s="1"/>
  <c r="AF2123" i="3"/>
  <c r="AG2122" i="3" a="1"/>
  <c r="AG2122" i="3" s="1"/>
  <c r="AD2122" i="3"/>
  <c r="AE2122" i="3" s="1"/>
  <c r="AF2122" i="3"/>
  <c r="AG2121" i="3" a="1"/>
  <c r="AG2121" i="3" s="1"/>
  <c r="AD2121" i="3"/>
  <c r="AE2121" i="3" s="1"/>
  <c r="AF2121" i="3"/>
  <c r="AG2120" i="3" a="1"/>
  <c r="AG2120" i="3" s="1"/>
  <c r="AD2120" i="3"/>
  <c r="AE2120" i="3" s="1"/>
  <c r="AF2120" i="3"/>
  <c r="AG2119" i="3" a="1"/>
  <c r="AG2119" i="3" s="1"/>
  <c r="AD2119" i="3"/>
  <c r="AE2119" i="3" s="1"/>
  <c r="AF2119" i="3"/>
  <c r="AG2118" i="3" a="1"/>
  <c r="AG2118" i="3" s="1"/>
  <c r="AD2118" i="3"/>
  <c r="AE2118" i="3" s="1"/>
  <c r="AF2118" i="3"/>
  <c r="AG2117" i="3" a="1"/>
  <c r="AG2117" i="3" s="1"/>
  <c r="AD2117" i="3"/>
  <c r="AE2117" i="3" s="1"/>
  <c r="AF2117" i="3"/>
  <c r="AG2116" i="3" a="1"/>
  <c r="AG2116" i="3" s="1"/>
  <c r="AD2116" i="3"/>
  <c r="AE2116" i="3" s="1"/>
  <c r="AF2116" i="3"/>
  <c r="AG2115" i="3" a="1"/>
  <c r="AG2115" i="3" s="1"/>
  <c r="AD2115" i="3"/>
  <c r="AE2115" i="3" s="1"/>
  <c r="AF2115" i="3"/>
  <c r="AG2114" i="3" a="1"/>
  <c r="AG2114" i="3" s="1"/>
  <c r="AD2114" i="3"/>
  <c r="AE2114" i="3" s="1"/>
  <c r="AF2114" i="3"/>
  <c r="AG2113" i="3" a="1"/>
  <c r="AG2113" i="3" s="1"/>
  <c r="AD2113" i="3"/>
  <c r="AE2113" i="3" s="1"/>
  <c r="AF2113" i="3"/>
  <c r="AG2112" i="3" a="1"/>
  <c r="AG2112" i="3" s="1"/>
  <c r="AD2112" i="3"/>
  <c r="AE2112" i="3" s="1"/>
  <c r="AF2112" i="3"/>
  <c r="AG2111" i="3" a="1"/>
  <c r="AG2111" i="3" s="1"/>
  <c r="AD2111" i="3"/>
  <c r="AE2111" i="3" s="1"/>
  <c r="AF2111" i="3"/>
  <c r="AG2110" i="3" a="1"/>
  <c r="AG2110" i="3" s="1"/>
  <c r="AD2110" i="3"/>
  <c r="AE2110" i="3" s="1"/>
  <c r="AF2110" i="3"/>
  <c r="AG2109" i="3" a="1"/>
  <c r="AG2109" i="3" s="1"/>
  <c r="AD2109" i="3"/>
  <c r="AE2109" i="3" s="1"/>
  <c r="AF2109" i="3"/>
  <c r="AG2108" i="3" a="1"/>
  <c r="AG2108" i="3" s="1"/>
  <c r="AD2108" i="3"/>
  <c r="AE2108" i="3" s="1"/>
  <c r="AF2108" i="3"/>
  <c r="AG2107" i="3" a="1"/>
  <c r="AG2107" i="3" s="1"/>
  <c r="AD2107" i="3"/>
  <c r="AE2107" i="3" s="1"/>
  <c r="AF2107" i="3"/>
  <c r="AG2106" i="3" a="1"/>
  <c r="AG2106" i="3" s="1"/>
  <c r="AD2106" i="3"/>
  <c r="AE2106" i="3" s="1"/>
  <c r="AF2106" i="3"/>
  <c r="AG2105" i="3" a="1"/>
  <c r="AG2105" i="3" s="1"/>
  <c r="AD2105" i="3"/>
  <c r="AE2105" i="3" s="1"/>
  <c r="AF2105" i="3"/>
  <c r="AG2104" i="3" a="1"/>
  <c r="AG2104" i="3" s="1"/>
  <c r="AD2104" i="3"/>
  <c r="AE2104" i="3" s="1"/>
  <c r="AF2104" i="3"/>
  <c r="AG2103" i="3" a="1"/>
  <c r="AG2103" i="3" s="1"/>
  <c r="AD2103" i="3"/>
  <c r="AE2103" i="3" s="1"/>
  <c r="AF2103" i="3"/>
  <c r="AG2102" i="3" a="1"/>
  <c r="AG2102" i="3" s="1"/>
  <c r="AD2102" i="3"/>
  <c r="AE2102" i="3" s="1"/>
  <c r="AF2102" i="3"/>
  <c r="AG2101" i="3" a="1"/>
  <c r="AG2101" i="3" s="1"/>
  <c r="AD2101" i="3"/>
  <c r="AE2101" i="3" s="1"/>
  <c r="AF2101" i="3"/>
  <c r="AG2100" i="3" a="1"/>
  <c r="AG2100" i="3" s="1"/>
  <c r="AD2100" i="3"/>
  <c r="AE2100" i="3" s="1"/>
  <c r="AF2100" i="3"/>
  <c r="AG2099" i="3" a="1"/>
  <c r="AG2099" i="3" s="1"/>
  <c r="AD2099" i="3"/>
  <c r="AE2099" i="3" s="1"/>
  <c r="AF2099" i="3"/>
  <c r="AG2098" i="3" a="1"/>
  <c r="AG2098" i="3" s="1"/>
  <c r="AD2098" i="3"/>
  <c r="AE2098" i="3" s="1"/>
  <c r="AF2098" i="3"/>
  <c r="AG2097" i="3" a="1"/>
  <c r="AG2097" i="3" s="1"/>
  <c r="AD2097" i="3"/>
  <c r="AE2097" i="3" s="1"/>
  <c r="AF2097" i="3"/>
  <c r="AG2096" i="3" a="1"/>
  <c r="AG2096" i="3" s="1"/>
  <c r="AD2096" i="3"/>
  <c r="AE2096" i="3" s="1"/>
  <c r="AF2096" i="3"/>
  <c r="AG2095" i="3" a="1"/>
  <c r="AG2095" i="3" s="1"/>
  <c r="AD2095" i="3"/>
  <c r="AE2095" i="3" s="1"/>
  <c r="AF2095" i="3"/>
  <c r="AG2094" i="3" a="1"/>
  <c r="AG2094" i="3" s="1"/>
  <c r="AD2094" i="3"/>
  <c r="AE2094" i="3" s="1"/>
  <c r="AF2094" i="3"/>
  <c r="AG2093" i="3" a="1"/>
  <c r="AG2093" i="3" s="1"/>
  <c r="AD2093" i="3"/>
  <c r="AE2093" i="3" s="1"/>
  <c r="AF2093" i="3"/>
  <c r="AG2092" i="3" a="1"/>
  <c r="AG2092" i="3" s="1"/>
  <c r="AD2092" i="3"/>
  <c r="AE2092" i="3" s="1"/>
  <c r="AF2092" i="3"/>
  <c r="AG2091" i="3" a="1"/>
  <c r="AG2091" i="3" s="1"/>
  <c r="AD2091" i="3"/>
  <c r="AE2091" i="3" s="1"/>
  <c r="AF2091" i="3"/>
  <c r="AG2090" i="3" a="1"/>
  <c r="AG2090" i="3" s="1"/>
  <c r="AD2090" i="3"/>
  <c r="AE2090" i="3" s="1"/>
  <c r="AF2090" i="3"/>
  <c r="AG2089" i="3" a="1"/>
  <c r="AG2089" i="3" s="1"/>
  <c r="AD2089" i="3"/>
  <c r="AE2089" i="3" s="1"/>
  <c r="AF2089" i="3"/>
  <c r="AG2088" i="3" a="1"/>
  <c r="AG2088" i="3" s="1"/>
  <c r="AD2088" i="3"/>
  <c r="AE2088" i="3" s="1"/>
  <c r="AF2088" i="3"/>
  <c r="AG2087" i="3" a="1"/>
  <c r="AG2087" i="3" s="1"/>
  <c r="AD2087" i="3"/>
  <c r="AE2087" i="3" s="1"/>
  <c r="AF2087" i="3"/>
  <c r="AG2086" i="3" a="1"/>
  <c r="AG2086" i="3" s="1"/>
  <c r="AD2086" i="3"/>
  <c r="AE2086" i="3" s="1"/>
  <c r="AF2086" i="3"/>
  <c r="AG2085" i="3" a="1"/>
  <c r="AG2085" i="3" s="1"/>
  <c r="AD2085" i="3"/>
  <c r="AE2085" i="3" s="1"/>
  <c r="AF2085" i="3"/>
  <c r="AG2084" i="3" a="1"/>
  <c r="AG2084" i="3" s="1"/>
  <c r="AD2084" i="3"/>
  <c r="AE2084" i="3" s="1"/>
  <c r="AF2084" i="3"/>
  <c r="AG2083" i="3" a="1"/>
  <c r="AG2083" i="3" s="1"/>
  <c r="AD2083" i="3"/>
  <c r="AE2083" i="3" s="1"/>
  <c r="AF2083" i="3"/>
  <c r="AG2082" i="3" a="1"/>
  <c r="AG2082" i="3" s="1"/>
  <c r="AD2082" i="3"/>
  <c r="AE2082" i="3" s="1"/>
  <c r="AF2082" i="3"/>
  <c r="AG2081" i="3" a="1"/>
  <c r="AG2081" i="3" s="1"/>
  <c r="AD2081" i="3"/>
  <c r="AE2081" i="3" s="1"/>
  <c r="AF2081" i="3"/>
  <c r="AG2080" i="3" a="1"/>
  <c r="AG2080" i="3" s="1"/>
  <c r="AD2080" i="3"/>
  <c r="AE2080" i="3" s="1"/>
  <c r="AF2080" i="3"/>
  <c r="AG2079" i="3" a="1"/>
  <c r="AG2079" i="3" s="1"/>
  <c r="AD2079" i="3"/>
  <c r="AE2079" i="3" s="1"/>
  <c r="AF2079" i="3"/>
  <c r="AG2078" i="3" a="1"/>
  <c r="AG2078" i="3" s="1"/>
  <c r="AD2078" i="3"/>
  <c r="AE2078" i="3" s="1"/>
  <c r="AF2078" i="3"/>
  <c r="AG2077" i="3" a="1"/>
  <c r="AG2077" i="3" s="1"/>
  <c r="AD2077" i="3"/>
  <c r="AE2077" i="3" s="1"/>
  <c r="AF2077" i="3"/>
  <c r="AG2076" i="3" a="1"/>
  <c r="AG2076" i="3" s="1"/>
  <c r="AD2076" i="3"/>
  <c r="AE2076" i="3" s="1"/>
  <c r="AF2076" i="3"/>
  <c r="AG2075" i="3" a="1"/>
  <c r="AG2075" i="3" s="1"/>
  <c r="AD2075" i="3"/>
  <c r="AE2075" i="3" s="1"/>
  <c r="AF2075" i="3"/>
  <c r="AG2074" i="3" a="1"/>
  <c r="AG2074" i="3" s="1"/>
  <c r="AD2074" i="3"/>
  <c r="AE2074" i="3" s="1"/>
  <c r="AF2074" i="3"/>
  <c r="AG2073" i="3" a="1"/>
  <c r="AG2073" i="3" s="1"/>
  <c r="AD2073" i="3"/>
  <c r="AE2073" i="3" s="1"/>
  <c r="AF2073" i="3"/>
  <c r="AG2072" i="3" a="1"/>
  <c r="AG2072" i="3" s="1"/>
  <c r="AD2072" i="3"/>
  <c r="AE2072" i="3" s="1"/>
  <c r="AF2072" i="3"/>
  <c r="AG2071" i="3" a="1"/>
  <c r="AG2071" i="3" s="1"/>
  <c r="AD2071" i="3"/>
  <c r="AE2071" i="3" s="1"/>
  <c r="AF2071" i="3"/>
  <c r="AG2070" i="3" a="1"/>
  <c r="AG2070" i="3" s="1"/>
  <c r="AD2070" i="3"/>
  <c r="AE2070" i="3" s="1"/>
  <c r="AF2070" i="3"/>
  <c r="AG2069" i="3" a="1"/>
  <c r="AG2069" i="3" s="1"/>
  <c r="AD2069" i="3"/>
  <c r="AE2069" i="3" s="1"/>
  <c r="AF2069" i="3"/>
  <c r="AG2068" i="3" a="1"/>
  <c r="AG2068" i="3" s="1"/>
  <c r="AD2068" i="3"/>
  <c r="AE2068" i="3" s="1"/>
  <c r="AF2068" i="3"/>
  <c r="AG2067" i="3" a="1"/>
  <c r="AG2067" i="3" s="1"/>
  <c r="AD2067" i="3"/>
  <c r="AE2067" i="3" s="1"/>
  <c r="AF2067" i="3"/>
  <c r="AG2066" i="3" a="1"/>
  <c r="AG2066" i="3" s="1"/>
  <c r="AD2066" i="3"/>
  <c r="AE2066" i="3" s="1"/>
  <c r="AF2066" i="3"/>
  <c r="AG2065" i="3" a="1"/>
  <c r="AG2065" i="3" s="1"/>
  <c r="AD2065" i="3"/>
  <c r="AE2065" i="3" s="1"/>
  <c r="AF2065" i="3"/>
  <c r="AG2064" i="3" a="1"/>
  <c r="AG2064" i="3" s="1"/>
  <c r="AD2064" i="3"/>
  <c r="AE2064" i="3" s="1"/>
  <c r="AF2064" i="3"/>
  <c r="AG2063" i="3" a="1"/>
  <c r="AG2063" i="3" s="1"/>
  <c r="AD2063" i="3"/>
  <c r="AE2063" i="3" s="1"/>
  <c r="AF2063" i="3"/>
  <c r="AG2062" i="3" a="1"/>
  <c r="AG2062" i="3" s="1"/>
  <c r="AD2062" i="3"/>
  <c r="AE2062" i="3" s="1"/>
  <c r="AF2062" i="3"/>
  <c r="AG2061" i="3" a="1"/>
  <c r="AG2061" i="3" s="1"/>
  <c r="AD2061" i="3"/>
  <c r="AE2061" i="3" s="1"/>
  <c r="AF2061" i="3"/>
  <c r="AG2060" i="3" a="1"/>
  <c r="AG2060" i="3" s="1"/>
  <c r="AD2060" i="3"/>
  <c r="AE2060" i="3" s="1"/>
  <c r="AF2060" i="3"/>
  <c r="AG2059" i="3" a="1"/>
  <c r="AG2059" i="3" s="1"/>
  <c r="AD2059" i="3"/>
  <c r="AE2059" i="3" s="1"/>
  <c r="AF2059" i="3"/>
  <c r="AG2058" i="3" a="1"/>
  <c r="AG2058" i="3" s="1"/>
  <c r="AD2058" i="3"/>
  <c r="AE2058" i="3" s="1"/>
  <c r="AF2058" i="3"/>
  <c r="AG2057" i="3" a="1"/>
  <c r="AG2057" i="3" s="1"/>
  <c r="AD2057" i="3"/>
  <c r="AE2057" i="3" s="1"/>
  <c r="AF2057" i="3"/>
  <c r="AG2056" i="3" a="1"/>
  <c r="AG2056" i="3" s="1"/>
  <c r="AD2056" i="3"/>
  <c r="AE2056" i="3" s="1"/>
  <c r="AF2056" i="3"/>
  <c r="AG2055" i="3" a="1"/>
  <c r="AG2055" i="3" s="1"/>
  <c r="AD2055" i="3"/>
  <c r="AE2055" i="3" s="1"/>
  <c r="AF2055" i="3"/>
  <c r="AG2054" i="3" a="1"/>
  <c r="AG2054" i="3" s="1"/>
  <c r="AD2054" i="3"/>
  <c r="AE2054" i="3" s="1"/>
  <c r="AF2054" i="3"/>
  <c r="AG2053" i="3" a="1"/>
  <c r="AG2053" i="3" s="1"/>
  <c r="AD2053" i="3"/>
  <c r="AE2053" i="3" s="1"/>
  <c r="AF2053" i="3"/>
  <c r="AG2052" i="3" a="1"/>
  <c r="AG2052" i="3" s="1"/>
  <c r="AD2052" i="3"/>
  <c r="AE2052" i="3" s="1"/>
  <c r="AF2052" i="3"/>
  <c r="AG2051" i="3" a="1"/>
  <c r="AG2051" i="3" s="1"/>
  <c r="AD2051" i="3"/>
  <c r="AE2051" i="3" s="1"/>
  <c r="AF2051" i="3"/>
  <c r="AG2050" i="3" a="1"/>
  <c r="AG2050" i="3" s="1"/>
  <c r="AD2050" i="3"/>
  <c r="AE2050" i="3" s="1"/>
  <c r="AF2050" i="3"/>
  <c r="AG2049" i="3" a="1"/>
  <c r="AG2049" i="3" s="1"/>
  <c r="AD2049" i="3"/>
  <c r="AE2049" i="3" s="1"/>
  <c r="AF2049" i="3"/>
  <c r="AG2048" i="3" a="1"/>
  <c r="AG2048" i="3" s="1"/>
  <c r="AD2048" i="3"/>
  <c r="AE2048" i="3" s="1"/>
  <c r="AF2048" i="3"/>
  <c r="AG2047" i="3" a="1"/>
  <c r="AG2047" i="3" s="1"/>
  <c r="AD2047" i="3"/>
  <c r="AE2047" i="3" s="1"/>
  <c r="AF2047" i="3"/>
  <c r="AG2046" i="3" a="1"/>
  <c r="AG2046" i="3" s="1"/>
  <c r="AD2046" i="3"/>
  <c r="AE2046" i="3" s="1"/>
  <c r="AF2046" i="3"/>
  <c r="AG2045" i="3" a="1"/>
  <c r="AG2045" i="3" s="1"/>
  <c r="AD2045" i="3"/>
  <c r="AE2045" i="3" s="1"/>
  <c r="AF2045" i="3"/>
  <c r="AG2044" i="3" a="1"/>
  <c r="AG2044" i="3" s="1"/>
  <c r="AD2044" i="3"/>
  <c r="AE2044" i="3" s="1"/>
  <c r="AF2044" i="3"/>
  <c r="AG2043" i="3" a="1"/>
  <c r="AG2043" i="3" s="1"/>
  <c r="AD2043" i="3"/>
  <c r="AE2043" i="3" s="1"/>
  <c r="AF2043" i="3"/>
  <c r="AG2042" i="3" a="1"/>
  <c r="AG2042" i="3" s="1"/>
  <c r="AD2042" i="3"/>
  <c r="AE2042" i="3" s="1"/>
  <c r="AF2042" i="3"/>
  <c r="AG2041" i="3" a="1"/>
  <c r="AG2041" i="3" s="1"/>
  <c r="AD2041" i="3"/>
  <c r="AE2041" i="3" s="1"/>
  <c r="AF2041" i="3"/>
  <c r="AG2040" i="3" a="1"/>
  <c r="AG2040" i="3" s="1"/>
  <c r="AD2040" i="3"/>
  <c r="AE2040" i="3" s="1"/>
  <c r="AF2040" i="3"/>
  <c r="AG2039" i="3" a="1"/>
  <c r="AG2039" i="3" s="1"/>
  <c r="AD2039" i="3"/>
  <c r="AE2039" i="3" s="1"/>
  <c r="AF2039" i="3"/>
  <c r="AG2038" i="3" a="1"/>
  <c r="AG2038" i="3" s="1"/>
  <c r="AD2038" i="3"/>
  <c r="AE2038" i="3" s="1"/>
  <c r="AF2038" i="3"/>
  <c r="AG2037" i="3" a="1"/>
  <c r="AG2037" i="3" s="1"/>
  <c r="AD2037" i="3"/>
  <c r="AE2037" i="3" s="1"/>
  <c r="AF2037" i="3"/>
  <c r="AG2036" i="3" a="1"/>
  <c r="AG2036" i="3" s="1"/>
  <c r="AD2036" i="3"/>
  <c r="AE2036" i="3" s="1"/>
  <c r="AF2036" i="3"/>
  <c r="AG2035" i="3" a="1"/>
  <c r="AG2035" i="3" s="1"/>
  <c r="AD2035" i="3"/>
  <c r="AE2035" i="3" s="1"/>
  <c r="AF2035" i="3"/>
  <c r="AG2034" i="3" a="1"/>
  <c r="AG2034" i="3" s="1"/>
  <c r="AD2034" i="3"/>
  <c r="AE2034" i="3" s="1"/>
  <c r="AF2034" i="3"/>
  <c r="AG2033" i="3" a="1"/>
  <c r="AG2033" i="3" s="1"/>
  <c r="AD2033" i="3"/>
  <c r="AE2033" i="3" s="1"/>
  <c r="AF2033" i="3"/>
  <c r="AG2032" i="3" a="1"/>
  <c r="AG2032" i="3" s="1"/>
  <c r="AD2032" i="3"/>
  <c r="AE2032" i="3" s="1"/>
  <c r="AF2032" i="3"/>
  <c r="AG2031" i="3" a="1"/>
  <c r="AG2031" i="3" s="1"/>
  <c r="AD2031" i="3"/>
  <c r="AE2031" i="3" s="1"/>
  <c r="AF2031" i="3"/>
  <c r="AG2030" i="3" a="1"/>
  <c r="AG2030" i="3" s="1"/>
  <c r="AD2030" i="3"/>
  <c r="AE2030" i="3" s="1"/>
  <c r="AF2030" i="3"/>
  <c r="AG2029" i="3" a="1"/>
  <c r="AG2029" i="3" s="1"/>
  <c r="AD2029" i="3"/>
  <c r="AE2029" i="3" s="1"/>
  <c r="AF2029" i="3"/>
  <c r="AG2028" i="3" a="1"/>
  <c r="AG2028" i="3" s="1"/>
  <c r="AD2028" i="3"/>
  <c r="AE2028" i="3" s="1"/>
  <c r="AF2028" i="3"/>
  <c r="AG2027" i="3" a="1"/>
  <c r="AG2027" i="3" s="1"/>
  <c r="AD2027" i="3"/>
  <c r="AE2027" i="3" s="1"/>
  <c r="AF2027" i="3"/>
  <c r="AG2026" i="3" a="1"/>
  <c r="AG2026" i="3" s="1"/>
  <c r="AD2026" i="3"/>
  <c r="AE2026" i="3" s="1"/>
  <c r="AF2026" i="3"/>
  <c r="AG2025" i="3" a="1"/>
  <c r="AG2025" i="3" s="1"/>
  <c r="AD2025" i="3"/>
  <c r="AE2025" i="3" s="1"/>
  <c r="AF2025" i="3"/>
  <c r="AG2024" i="3" a="1"/>
  <c r="AG2024" i="3" s="1"/>
  <c r="AD2024" i="3"/>
  <c r="AE2024" i="3" s="1"/>
  <c r="AF2024" i="3"/>
  <c r="AG2023" i="3" a="1"/>
  <c r="AG2023" i="3" s="1"/>
  <c r="AD2023" i="3"/>
  <c r="AE2023" i="3" s="1"/>
  <c r="AF2023" i="3"/>
  <c r="AG2022" i="3" a="1"/>
  <c r="AG2022" i="3" s="1"/>
  <c r="AD2022" i="3"/>
  <c r="AE2022" i="3" s="1"/>
  <c r="AF2022" i="3"/>
  <c r="AG2021" i="3" a="1"/>
  <c r="AG2021" i="3" s="1"/>
  <c r="AD2021" i="3"/>
  <c r="AE2021" i="3" s="1"/>
  <c r="AF2021" i="3"/>
  <c r="AG2020" i="3" a="1"/>
  <c r="AG2020" i="3" s="1"/>
  <c r="AD2020" i="3"/>
  <c r="AE2020" i="3" s="1"/>
  <c r="AF2020" i="3"/>
  <c r="AG2019" i="3" a="1"/>
  <c r="AG2019" i="3" s="1"/>
  <c r="AD2019" i="3"/>
  <c r="AE2019" i="3" s="1"/>
  <c r="AF2019" i="3"/>
  <c r="AG2018" i="3" a="1"/>
  <c r="AG2018" i="3" s="1"/>
  <c r="AD2018" i="3"/>
  <c r="AE2018" i="3" s="1"/>
  <c r="AF2018" i="3"/>
  <c r="AG2017" i="3" a="1"/>
  <c r="AG2017" i="3" s="1"/>
  <c r="AD2017" i="3"/>
  <c r="AE2017" i="3" s="1"/>
  <c r="AF2017" i="3"/>
  <c r="AG2016" i="3" a="1"/>
  <c r="AG2016" i="3" s="1"/>
  <c r="AD2016" i="3"/>
  <c r="AE2016" i="3" s="1"/>
  <c r="AF2016" i="3"/>
  <c r="AG2015" i="3" a="1"/>
  <c r="AG2015" i="3" s="1"/>
  <c r="AD2015" i="3"/>
  <c r="AE2015" i="3" s="1"/>
  <c r="AF2015" i="3"/>
  <c r="AG2014" i="3" a="1"/>
  <c r="AG2014" i="3" s="1"/>
  <c r="AD2014" i="3"/>
  <c r="AE2014" i="3" s="1"/>
  <c r="AF2014" i="3"/>
  <c r="AG2013" i="3" a="1"/>
  <c r="AG2013" i="3" s="1"/>
  <c r="AD2013" i="3"/>
  <c r="AE2013" i="3" s="1"/>
  <c r="AF2013" i="3"/>
  <c r="AG2012" i="3" a="1"/>
  <c r="AG2012" i="3" s="1"/>
  <c r="AD2012" i="3"/>
  <c r="AE2012" i="3" s="1"/>
  <c r="AF2012" i="3"/>
  <c r="AG2011" i="3" a="1"/>
  <c r="AG2011" i="3" s="1"/>
  <c r="AD2011" i="3"/>
  <c r="AE2011" i="3" s="1"/>
  <c r="AF2011" i="3"/>
  <c r="AG2010" i="3" a="1"/>
  <c r="AG2010" i="3" s="1"/>
  <c r="AD2010" i="3"/>
  <c r="AE2010" i="3" s="1"/>
  <c r="AF2010" i="3"/>
  <c r="AG2009" i="3" a="1"/>
  <c r="AG2009" i="3" s="1"/>
  <c r="AD2009" i="3"/>
  <c r="AE2009" i="3" s="1"/>
  <c r="AF2009" i="3"/>
  <c r="AG2008" i="3" a="1"/>
  <c r="AG2008" i="3" s="1"/>
  <c r="AD2008" i="3"/>
  <c r="AE2008" i="3" s="1"/>
  <c r="AF2008" i="3"/>
  <c r="AG2007" i="3" a="1"/>
  <c r="AG2007" i="3" s="1"/>
  <c r="AD2007" i="3"/>
  <c r="AE2007" i="3" s="1"/>
  <c r="AF2007" i="3"/>
  <c r="AG2006" i="3" a="1"/>
  <c r="AG2006" i="3" s="1"/>
  <c r="AD2006" i="3"/>
  <c r="AE2006" i="3" s="1"/>
  <c r="AF2006" i="3"/>
  <c r="AG2005" i="3" a="1"/>
  <c r="AG2005" i="3" s="1"/>
  <c r="AD2005" i="3"/>
  <c r="AE2005" i="3" s="1"/>
  <c r="AF2005" i="3"/>
  <c r="AG2004" i="3" a="1"/>
  <c r="AG2004" i="3" s="1"/>
  <c r="AD2004" i="3"/>
  <c r="AE2004" i="3" s="1"/>
  <c r="AF2004" i="3"/>
  <c r="AG2003" i="3" a="1"/>
  <c r="AG2003" i="3" s="1"/>
  <c r="AD2003" i="3"/>
  <c r="AE2003" i="3" s="1"/>
  <c r="AF2003" i="3"/>
  <c r="AG2002" i="3" a="1"/>
  <c r="AG2002" i="3" s="1"/>
  <c r="AD2002" i="3"/>
  <c r="AE2002" i="3" s="1"/>
  <c r="AF2002" i="3"/>
  <c r="AG2001" i="3" a="1"/>
  <c r="AG2001" i="3" s="1"/>
  <c r="AD2001" i="3"/>
  <c r="AE2001" i="3" s="1"/>
  <c r="AF2001" i="3"/>
  <c r="AG2000" i="3" a="1"/>
  <c r="AG2000" i="3" s="1"/>
  <c r="AD2000" i="3"/>
  <c r="AE2000" i="3" s="1"/>
  <c r="AF2000" i="3"/>
  <c r="AG1999" i="3" a="1"/>
  <c r="AG1999" i="3" s="1"/>
  <c r="AD1999" i="3"/>
  <c r="AE1999" i="3" s="1"/>
  <c r="AF1999" i="3"/>
  <c r="AG1998" i="3" a="1"/>
  <c r="AG1998" i="3" s="1"/>
  <c r="AD1998" i="3"/>
  <c r="AE1998" i="3" s="1"/>
  <c r="AF1998" i="3"/>
  <c r="AG1997" i="3" a="1"/>
  <c r="AG1997" i="3" s="1"/>
  <c r="AD1997" i="3"/>
  <c r="AE1997" i="3" s="1"/>
  <c r="AF1997" i="3"/>
  <c r="AG1996" i="3" a="1"/>
  <c r="AG1996" i="3" s="1"/>
  <c r="AD1996" i="3"/>
  <c r="AE1996" i="3" s="1"/>
  <c r="AF1996" i="3"/>
  <c r="AG1995" i="3" a="1"/>
  <c r="AG1995" i="3" s="1"/>
  <c r="AD1995" i="3"/>
  <c r="AE1995" i="3" s="1"/>
  <c r="AF1995" i="3"/>
  <c r="AG1994" i="3" a="1"/>
  <c r="AG1994" i="3" s="1"/>
  <c r="AD1994" i="3"/>
  <c r="AE1994" i="3" s="1"/>
  <c r="AF1994" i="3"/>
  <c r="AG1993" i="3" a="1"/>
  <c r="AG1993" i="3" s="1"/>
  <c r="AD1993" i="3"/>
  <c r="AE1993" i="3" s="1"/>
  <c r="AF1993" i="3"/>
  <c r="AG1992" i="3" a="1"/>
  <c r="AG1992" i="3" s="1"/>
  <c r="AD1992" i="3"/>
  <c r="AE1992" i="3" s="1"/>
  <c r="AF1992" i="3"/>
  <c r="AG1991" i="3" a="1"/>
  <c r="AG1991" i="3" s="1"/>
  <c r="AD1991" i="3"/>
  <c r="AE1991" i="3" s="1"/>
  <c r="AF1991" i="3"/>
  <c r="AG1990" i="3" a="1"/>
  <c r="AG1990" i="3" s="1"/>
  <c r="AD1990" i="3"/>
  <c r="AE1990" i="3" s="1"/>
  <c r="AF1990" i="3"/>
  <c r="AG1989" i="3" a="1"/>
  <c r="AG1989" i="3" s="1"/>
  <c r="AD1989" i="3"/>
  <c r="AE1989" i="3" s="1"/>
  <c r="AF1989" i="3"/>
  <c r="AG1988" i="3" a="1"/>
  <c r="AG1988" i="3" s="1"/>
  <c r="AD1988" i="3"/>
  <c r="AE1988" i="3" s="1"/>
  <c r="AF1988" i="3"/>
  <c r="AG1987" i="3" a="1"/>
  <c r="AG1987" i="3" s="1"/>
  <c r="AD1987" i="3"/>
  <c r="AE1987" i="3" s="1"/>
  <c r="AF1987" i="3"/>
  <c r="AG1986" i="3" a="1"/>
  <c r="AG1986" i="3" s="1"/>
  <c r="AD1986" i="3"/>
  <c r="AE1986" i="3" s="1"/>
  <c r="AF1986" i="3"/>
  <c r="AG1985" i="3" a="1"/>
  <c r="AG1985" i="3" s="1"/>
  <c r="AD1985" i="3"/>
  <c r="AE1985" i="3" s="1"/>
  <c r="AF1985" i="3"/>
  <c r="AG1984" i="3" a="1"/>
  <c r="AG1984" i="3" s="1"/>
  <c r="AD1984" i="3"/>
  <c r="AE1984" i="3" s="1"/>
  <c r="AF1984" i="3"/>
  <c r="AG1983" i="3" a="1"/>
  <c r="AG1983" i="3" s="1"/>
  <c r="AD1983" i="3"/>
  <c r="AE1983" i="3" s="1"/>
  <c r="AF1983" i="3"/>
  <c r="AG1982" i="3" a="1"/>
  <c r="AG1982" i="3" s="1"/>
  <c r="AD1982" i="3"/>
  <c r="AE1982" i="3" s="1"/>
  <c r="AF1982" i="3"/>
  <c r="AG1981" i="3" a="1"/>
  <c r="AG1981" i="3" s="1"/>
  <c r="AD1981" i="3"/>
  <c r="AE1981" i="3" s="1"/>
  <c r="AF1981" i="3"/>
  <c r="AG1980" i="3" a="1"/>
  <c r="AG1980" i="3" s="1"/>
  <c r="AD1980" i="3"/>
  <c r="AE1980" i="3" s="1"/>
  <c r="AF1980" i="3"/>
  <c r="AG1979" i="3" a="1"/>
  <c r="AG1979" i="3" s="1"/>
  <c r="AD1979" i="3"/>
  <c r="AE1979" i="3" s="1"/>
  <c r="AF1979" i="3"/>
  <c r="AG1978" i="3" a="1"/>
  <c r="AG1978" i="3" s="1"/>
  <c r="AD1978" i="3"/>
  <c r="AE1978" i="3" s="1"/>
  <c r="AF1978" i="3"/>
  <c r="AG1977" i="3" a="1"/>
  <c r="AG1977" i="3" s="1"/>
  <c r="AD1977" i="3"/>
  <c r="AE1977" i="3" s="1"/>
  <c r="AF1977" i="3"/>
  <c r="AG1976" i="3" a="1"/>
  <c r="AG1976" i="3" s="1"/>
  <c r="AD1976" i="3"/>
  <c r="AE1976" i="3" s="1"/>
  <c r="AF1976" i="3"/>
  <c r="AG1975" i="3" a="1"/>
  <c r="AG1975" i="3" s="1"/>
  <c r="AD1975" i="3"/>
  <c r="AE1975" i="3" s="1"/>
  <c r="AF1975" i="3"/>
  <c r="AG1974" i="3" a="1"/>
  <c r="AG1974" i="3" s="1"/>
  <c r="AD1974" i="3"/>
  <c r="AE1974" i="3" s="1"/>
  <c r="AF1974" i="3"/>
  <c r="AG1973" i="3" a="1"/>
  <c r="AG1973" i="3" s="1"/>
  <c r="AD1973" i="3"/>
  <c r="AE1973" i="3" s="1"/>
  <c r="AF1973" i="3"/>
  <c r="AG1972" i="3" a="1"/>
  <c r="AG1972" i="3" s="1"/>
  <c r="AD1972" i="3"/>
  <c r="AE1972" i="3" s="1"/>
  <c r="AF1972" i="3"/>
  <c r="AG1971" i="3" a="1"/>
  <c r="AG1971" i="3" s="1"/>
  <c r="AD1971" i="3"/>
  <c r="AE1971" i="3" s="1"/>
  <c r="AF1971" i="3"/>
  <c r="AG1970" i="3" a="1"/>
  <c r="AG1970" i="3" s="1"/>
  <c r="AD1970" i="3"/>
  <c r="AE1970" i="3" s="1"/>
  <c r="AF1970" i="3"/>
  <c r="AG1969" i="3" a="1"/>
  <c r="AG1969" i="3" s="1"/>
  <c r="AD1969" i="3"/>
  <c r="AE1969" i="3" s="1"/>
  <c r="AF1969" i="3"/>
  <c r="AG1968" i="3" a="1"/>
  <c r="AG1968" i="3" s="1"/>
  <c r="AD1968" i="3"/>
  <c r="AE1968" i="3" s="1"/>
  <c r="AF1968" i="3"/>
  <c r="AG1967" i="3" a="1"/>
  <c r="AG1967" i="3" s="1"/>
  <c r="AD1967" i="3"/>
  <c r="AE1967" i="3" s="1"/>
  <c r="AF1967" i="3"/>
  <c r="AG1966" i="3" a="1"/>
  <c r="AG1966" i="3" s="1"/>
  <c r="AD1966" i="3"/>
  <c r="AE1966" i="3" s="1"/>
  <c r="AF1966" i="3"/>
  <c r="AG1965" i="3" a="1"/>
  <c r="AG1965" i="3" s="1"/>
  <c r="AD1965" i="3"/>
  <c r="AE1965" i="3" s="1"/>
  <c r="AF1965" i="3"/>
  <c r="AG1964" i="3" a="1"/>
  <c r="AG1964" i="3" s="1"/>
  <c r="AD1964" i="3"/>
  <c r="AE1964" i="3" s="1"/>
  <c r="AF1964" i="3"/>
  <c r="AG1963" i="3" a="1"/>
  <c r="AG1963" i="3" s="1"/>
  <c r="AD1963" i="3"/>
  <c r="AE1963" i="3" s="1"/>
  <c r="AF1963" i="3"/>
  <c r="AG1962" i="3" a="1"/>
  <c r="AG1962" i="3" s="1"/>
  <c r="AD1962" i="3"/>
  <c r="AE1962" i="3" s="1"/>
  <c r="AF1962" i="3"/>
  <c r="AG1961" i="3" a="1"/>
  <c r="AG1961" i="3" s="1"/>
  <c r="AD1961" i="3"/>
  <c r="AE1961" i="3" s="1"/>
  <c r="AF1961" i="3"/>
  <c r="AG1960" i="3" a="1"/>
  <c r="AG1960" i="3" s="1"/>
  <c r="AD1960" i="3"/>
  <c r="AE1960" i="3" s="1"/>
  <c r="AF1960" i="3"/>
  <c r="AG1959" i="3" a="1"/>
  <c r="AG1959" i="3" s="1"/>
  <c r="AD1959" i="3"/>
  <c r="AE1959" i="3" s="1"/>
  <c r="AF1959" i="3"/>
  <c r="AG1958" i="3" a="1"/>
  <c r="AG1958" i="3" s="1"/>
  <c r="AD1958" i="3"/>
  <c r="AE1958" i="3" s="1"/>
  <c r="AF1958" i="3"/>
  <c r="AG1957" i="3" a="1"/>
  <c r="AG1957" i="3" s="1"/>
  <c r="AD1957" i="3"/>
  <c r="AE1957" i="3" s="1"/>
  <c r="AF1957" i="3"/>
  <c r="AG1956" i="3" a="1"/>
  <c r="AG1956" i="3" s="1"/>
  <c r="AD1956" i="3"/>
  <c r="AE1956" i="3" s="1"/>
  <c r="AF1956" i="3"/>
  <c r="AG1955" i="3" a="1"/>
  <c r="AG1955" i="3" s="1"/>
  <c r="AD1955" i="3"/>
  <c r="AE1955" i="3" s="1"/>
  <c r="AF1955" i="3"/>
  <c r="AG1954" i="3" a="1"/>
  <c r="AG1954" i="3" s="1"/>
  <c r="AD1954" i="3"/>
  <c r="AE1954" i="3" s="1"/>
  <c r="AF1954" i="3"/>
  <c r="AG1953" i="3" a="1"/>
  <c r="AG1953" i="3" s="1"/>
  <c r="AD1953" i="3"/>
  <c r="AE1953" i="3" s="1"/>
  <c r="AF1953" i="3"/>
  <c r="AG1952" i="3" a="1"/>
  <c r="AG1952" i="3" s="1"/>
  <c r="AD1952" i="3"/>
  <c r="AE1952" i="3" s="1"/>
  <c r="AF1952" i="3"/>
  <c r="AG1951" i="3" a="1"/>
  <c r="AG1951" i="3" s="1"/>
  <c r="AD1951" i="3"/>
  <c r="AE1951" i="3" s="1"/>
  <c r="AF1951" i="3"/>
  <c r="AG1950" i="3" a="1"/>
  <c r="AG1950" i="3" s="1"/>
  <c r="AD1950" i="3"/>
  <c r="AE1950" i="3" s="1"/>
  <c r="AF1950" i="3"/>
  <c r="AG1949" i="3" a="1"/>
  <c r="AG1949" i="3" s="1"/>
  <c r="AD1949" i="3"/>
  <c r="AE1949" i="3" s="1"/>
  <c r="AF1949" i="3"/>
  <c r="AG1948" i="3" a="1"/>
  <c r="AG1948" i="3" s="1"/>
  <c r="AD1948" i="3"/>
  <c r="AE1948" i="3" s="1"/>
  <c r="AF1948" i="3"/>
  <c r="AG1947" i="3" a="1"/>
  <c r="AG1947" i="3" s="1"/>
  <c r="AD1947" i="3"/>
  <c r="AE1947" i="3" s="1"/>
  <c r="AF1947" i="3"/>
  <c r="AG1946" i="3" a="1"/>
  <c r="AG1946" i="3" s="1"/>
  <c r="AD1946" i="3"/>
  <c r="AE1946" i="3" s="1"/>
  <c r="AF1946" i="3"/>
  <c r="AG1945" i="3" a="1"/>
  <c r="AG1945" i="3" s="1"/>
  <c r="AD1945" i="3"/>
  <c r="AE1945" i="3" s="1"/>
  <c r="AF1945" i="3"/>
  <c r="AG1944" i="3" a="1"/>
  <c r="AG1944" i="3" s="1"/>
  <c r="AD1944" i="3"/>
  <c r="AE1944" i="3" s="1"/>
  <c r="AF1944" i="3"/>
  <c r="AG1943" i="3" a="1"/>
  <c r="AG1943" i="3" s="1"/>
  <c r="AD1943" i="3"/>
  <c r="AE1943" i="3" s="1"/>
  <c r="AF1943" i="3"/>
  <c r="AG1942" i="3" a="1"/>
  <c r="AG1942" i="3" s="1"/>
  <c r="AD1942" i="3"/>
  <c r="AE1942" i="3" s="1"/>
  <c r="AF1942" i="3"/>
  <c r="AG1941" i="3" a="1"/>
  <c r="AG1941" i="3" s="1"/>
  <c r="AD1941" i="3"/>
  <c r="AE1941" i="3" s="1"/>
  <c r="AF1941" i="3"/>
  <c r="AG1940" i="3" a="1"/>
  <c r="AG1940" i="3" s="1"/>
  <c r="AD1940" i="3"/>
  <c r="AE1940" i="3" s="1"/>
  <c r="AF1940" i="3"/>
  <c r="AG1939" i="3" a="1"/>
  <c r="AG1939" i="3" s="1"/>
  <c r="AD1939" i="3"/>
  <c r="AE1939" i="3" s="1"/>
  <c r="AF1939" i="3"/>
  <c r="AG1938" i="3" a="1"/>
  <c r="AG1938" i="3" s="1"/>
  <c r="AD1938" i="3"/>
  <c r="AE1938" i="3" s="1"/>
  <c r="AF1938" i="3"/>
  <c r="AG1937" i="3" a="1"/>
  <c r="AG1937" i="3" s="1"/>
  <c r="AD1937" i="3"/>
  <c r="AE1937" i="3" s="1"/>
  <c r="AF1937" i="3"/>
  <c r="AG1936" i="3" a="1"/>
  <c r="AG1936" i="3" s="1"/>
  <c r="AD1936" i="3"/>
  <c r="AE1936" i="3" s="1"/>
  <c r="AF1936" i="3"/>
  <c r="AG1935" i="3" a="1"/>
  <c r="AG1935" i="3" s="1"/>
  <c r="AD1935" i="3"/>
  <c r="AE1935" i="3" s="1"/>
  <c r="AF1935" i="3"/>
  <c r="AG1934" i="3" a="1"/>
  <c r="AG1934" i="3" s="1"/>
  <c r="AD1934" i="3"/>
  <c r="AE1934" i="3" s="1"/>
  <c r="AF1934" i="3"/>
  <c r="AG1933" i="3" a="1"/>
  <c r="AG1933" i="3" s="1"/>
  <c r="AD1933" i="3"/>
  <c r="AE1933" i="3" s="1"/>
  <c r="AF1933" i="3"/>
  <c r="AG1932" i="3" a="1"/>
  <c r="AG1932" i="3" s="1"/>
  <c r="AD1932" i="3"/>
  <c r="AE1932" i="3" s="1"/>
  <c r="AF1932" i="3"/>
  <c r="AG1931" i="3" a="1"/>
  <c r="AG1931" i="3" s="1"/>
  <c r="AD1931" i="3"/>
  <c r="AE1931" i="3" s="1"/>
  <c r="AF1931" i="3"/>
  <c r="AG1930" i="3" a="1"/>
  <c r="AG1930" i="3" s="1"/>
  <c r="AD1930" i="3"/>
  <c r="AE1930" i="3" s="1"/>
  <c r="AF1930" i="3"/>
  <c r="AG1929" i="3" a="1"/>
  <c r="AG1929" i="3" s="1"/>
  <c r="AD1929" i="3"/>
  <c r="AE1929" i="3" s="1"/>
  <c r="AF1929" i="3"/>
  <c r="AG1928" i="3" a="1"/>
  <c r="AG1928" i="3" s="1"/>
  <c r="AD1928" i="3"/>
  <c r="AE1928" i="3" s="1"/>
  <c r="AF1928" i="3"/>
  <c r="AG1927" i="3" a="1"/>
  <c r="AG1927" i="3" s="1"/>
  <c r="AD1927" i="3"/>
  <c r="AE1927" i="3" s="1"/>
  <c r="AF1927" i="3"/>
  <c r="AG1926" i="3" a="1"/>
  <c r="AG1926" i="3" s="1"/>
  <c r="AD1926" i="3"/>
  <c r="AE1926" i="3" s="1"/>
  <c r="AF1926" i="3"/>
  <c r="AG1925" i="3" a="1"/>
  <c r="AG1925" i="3" s="1"/>
  <c r="AD1925" i="3"/>
  <c r="AE1925" i="3" s="1"/>
  <c r="AF1925" i="3"/>
  <c r="AG1924" i="3" a="1"/>
  <c r="AG1924" i="3" s="1"/>
  <c r="AD1924" i="3"/>
  <c r="AE1924" i="3" s="1"/>
  <c r="AF1924" i="3"/>
  <c r="AG1923" i="3" a="1"/>
  <c r="AG1923" i="3" s="1"/>
  <c r="AD1923" i="3"/>
  <c r="AE1923" i="3" s="1"/>
  <c r="AF1923" i="3"/>
  <c r="AG1922" i="3" a="1"/>
  <c r="AG1922" i="3" s="1"/>
  <c r="AD1922" i="3"/>
  <c r="AE1922" i="3" s="1"/>
  <c r="AF1922" i="3"/>
  <c r="AG1921" i="3" a="1"/>
  <c r="AG1921" i="3" s="1"/>
  <c r="AD1921" i="3"/>
  <c r="AE1921" i="3" s="1"/>
  <c r="AF1921" i="3"/>
  <c r="AG1920" i="3" a="1"/>
  <c r="AG1920" i="3" s="1"/>
  <c r="AD1920" i="3"/>
  <c r="AE1920" i="3" s="1"/>
  <c r="AF1920" i="3"/>
  <c r="AG1919" i="3" a="1"/>
  <c r="AG1919" i="3" s="1"/>
  <c r="AD1919" i="3"/>
  <c r="AE1919" i="3" s="1"/>
  <c r="AF1919" i="3"/>
  <c r="AG1918" i="3" a="1"/>
  <c r="AG1918" i="3" s="1"/>
  <c r="AD1918" i="3"/>
  <c r="AE1918" i="3" s="1"/>
  <c r="AF1918" i="3"/>
  <c r="AG1917" i="3" a="1"/>
  <c r="AG1917" i="3" s="1"/>
  <c r="AD1917" i="3"/>
  <c r="AE1917" i="3" s="1"/>
  <c r="AF1917" i="3"/>
  <c r="AG1916" i="3" a="1"/>
  <c r="AG1916" i="3" s="1"/>
  <c r="AD1916" i="3"/>
  <c r="AE1916" i="3" s="1"/>
  <c r="AF1916" i="3"/>
  <c r="AG1915" i="3" a="1"/>
  <c r="AG1915" i="3" s="1"/>
  <c r="AD1915" i="3"/>
  <c r="AE1915" i="3" s="1"/>
  <c r="AF1915" i="3"/>
  <c r="AG1914" i="3" a="1"/>
  <c r="AG1914" i="3" s="1"/>
  <c r="AD1914" i="3"/>
  <c r="AE1914" i="3" s="1"/>
  <c r="AF1914" i="3"/>
  <c r="AG1913" i="3" a="1"/>
  <c r="AG1913" i="3" s="1"/>
  <c r="AD1913" i="3"/>
  <c r="AE1913" i="3" s="1"/>
  <c r="AF1913" i="3"/>
  <c r="AG1912" i="3" a="1"/>
  <c r="AG1912" i="3" s="1"/>
  <c r="AD1912" i="3"/>
  <c r="AE1912" i="3" s="1"/>
  <c r="AF1912" i="3"/>
  <c r="AG1911" i="3" a="1"/>
  <c r="AG1911" i="3" s="1"/>
  <c r="AD1911" i="3"/>
  <c r="AE1911" i="3" s="1"/>
  <c r="AF1911" i="3"/>
  <c r="AG1910" i="3" a="1"/>
  <c r="AG1910" i="3" s="1"/>
  <c r="AD1910" i="3"/>
  <c r="AE1910" i="3" s="1"/>
  <c r="AF1910" i="3"/>
  <c r="AG1909" i="3" a="1"/>
  <c r="AG1909" i="3" s="1"/>
  <c r="AD1909" i="3"/>
  <c r="AE1909" i="3" s="1"/>
  <c r="AF1909" i="3"/>
  <c r="AG1908" i="3" a="1"/>
  <c r="AG1908" i="3" s="1"/>
  <c r="AD1908" i="3"/>
  <c r="AE1908" i="3" s="1"/>
  <c r="AF1908" i="3"/>
  <c r="AG1907" i="3" a="1"/>
  <c r="AG1907" i="3" s="1"/>
  <c r="AD1907" i="3"/>
  <c r="AE1907" i="3" s="1"/>
  <c r="AF1907" i="3"/>
  <c r="AG1906" i="3" a="1"/>
  <c r="AG1906" i="3" s="1"/>
  <c r="AD1906" i="3"/>
  <c r="AE1906" i="3" s="1"/>
  <c r="AF1906" i="3"/>
  <c r="AG1905" i="3" a="1"/>
  <c r="AG1905" i="3" s="1"/>
  <c r="AD1905" i="3"/>
  <c r="AE1905" i="3" s="1"/>
  <c r="AF1905" i="3"/>
  <c r="AG1904" i="3" a="1"/>
  <c r="AG1904" i="3" s="1"/>
  <c r="AD1904" i="3"/>
  <c r="AE1904" i="3" s="1"/>
  <c r="AF1904" i="3"/>
  <c r="AG1903" i="3" a="1"/>
  <c r="AG1903" i="3" s="1"/>
  <c r="AD1903" i="3"/>
  <c r="AE1903" i="3" s="1"/>
  <c r="AF1903" i="3"/>
  <c r="AG1902" i="3" a="1"/>
  <c r="AG1902" i="3" s="1"/>
  <c r="AD1902" i="3"/>
  <c r="AE1902" i="3" s="1"/>
  <c r="AF1902" i="3"/>
  <c r="AG1901" i="3" a="1"/>
  <c r="AG1901" i="3" s="1"/>
  <c r="AD1901" i="3"/>
  <c r="AE1901" i="3" s="1"/>
  <c r="AF1901" i="3"/>
  <c r="AG1900" i="3" a="1"/>
  <c r="AG1900" i="3" s="1"/>
  <c r="AD1900" i="3"/>
  <c r="AE1900" i="3" s="1"/>
  <c r="AF1900" i="3"/>
  <c r="AG1899" i="3" a="1"/>
  <c r="AG1899" i="3" s="1"/>
  <c r="AD1899" i="3"/>
  <c r="AE1899" i="3" s="1"/>
  <c r="AF1899" i="3"/>
  <c r="AG1898" i="3" a="1"/>
  <c r="AG1898" i="3" s="1"/>
  <c r="AD1898" i="3"/>
  <c r="AE1898" i="3" s="1"/>
  <c r="AF1898" i="3"/>
  <c r="AG1897" i="3" a="1"/>
  <c r="AG1897" i="3" s="1"/>
  <c r="AD1897" i="3"/>
  <c r="AE1897" i="3" s="1"/>
  <c r="AF1897" i="3"/>
  <c r="AG1896" i="3" a="1"/>
  <c r="AG1896" i="3" s="1"/>
  <c r="AD1896" i="3"/>
  <c r="AE1896" i="3" s="1"/>
  <c r="AF1896" i="3"/>
  <c r="AG1895" i="3" a="1"/>
  <c r="AG1895" i="3" s="1"/>
  <c r="AD1895" i="3"/>
  <c r="AE1895" i="3" s="1"/>
  <c r="AF1895" i="3"/>
  <c r="AG1894" i="3" a="1"/>
  <c r="AG1894" i="3" s="1"/>
  <c r="AD1894" i="3"/>
  <c r="AE1894" i="3" s="1"/>
  <c r="AF1894" i="3"/>
  <c r="AG1893" i="3" a="1"/>
  <c r="AG1893" i="3" s="1"/>
  <c r="AD1893" i="3"/>
  <c r="AE1893" i="3" s="1"/>
  <c r="AF1893" i="3"/>
  <c r="AG1892" i="3" a="1"/>
  <c r="AG1892" i="3" s="1"/>
  <c r="AD1892" i="3"/>
  <c r="AE1892" i="3" s="1"/>
  <c r="AF1892" i="3"/>
  <c r="AG1891" i="3" a="1"/>
  <c r="AG1891" i="3" s="1"/>
  <c r="AD1891" i="3"/>
  <c r="AE1891" i="3" s="1"/>
  <c r="AF1891" i="3"/>
  <c r="AG1890" i="3" a="1"/>
  <c r="AG1890" i="3" s="1"/>
  <c r="AD1890" i="3"/>
  <c r="AE1890" i="3" s="1"/>
  <c r="AF1890" i="3"/>
  <c r="AG1889" i="3" a="1"/>
  <c r="AG1889" i="3" s="1"/>
  <c r="AD1889" i="3"/>
  <c r="AE1889" i="3" s="1"/>
  <c r="AF1889" i="3"/>
  <c r="AG1888" i="3" a="1"/>
  <c r="AG1888" i="3" s="1"/>
  <c r="AD1888" i="3"/>
  <c r="AE1888" i="3" s="1"/>
  <c r="AF1888" i="3"/>
  <c r="AG1887" i="3" a="1"/>
  <c r="AG1887" i="3" s="1"/>
  <c r="AD1887" i="3"/>
  <c r="AE1887" i="3" s="1"/>
  <c r="AF1887" i="3"/>
  <c r="AG1886" i="3" a="1"/>
  <c r="AG1886" i="3" s="1"/>
  <c r="AD1886" i="3"/>
  <c r="AE1886" i="3" s="1"/>
  <c r="AF1886" i="3"/>
  <c r="AG1885" i="3" a="1"/>
  <c r="AG1885" i="3" s="1"/>
  <c r="AD1885" i="3"/>
  <c r="AE1885" i="3" s="1"/>
  <c r="AF1885" i="3"/>
  <c r="AG1884" i="3" a="1"/>
  <c r="AG1884" i="3" s="1"/>
  <c r="AD1884" i="3"/>
  <c r="AE1884" i="3" s="1"/>
  <c r="AF1884" i="3"/>
  <c r="AG1883" i="3" a="1"/>
  <c r="AG1883" i="3" s="1"/>
  <c r="AD1883" i="3"/>
  <c r="AE1883" i="3" s="1"/>
  <c r="AF1883" i="3"/>
  <c r="AG1882" i="3" a="1"/>
  <c r="AG1882" i="3" s="1"/>
  <c r="AD1882" i="3"/>
  <c r="AE1882" i="3" s="1"/>
  <c r="AF1882" i="3"/>
  <c r="AG1881" i="3" a="1"/>
  <c r="AG1881" i="3" s="1"/>
  <c r="AD1881" i="3"/>
  <c r="AE1881" i="3" s="1"/>
  <c r="AF1881" i="3"/>
  <c r="AG1880" i="3" a="1"/>
  <c r="AG1880" i="3" s="1"/>
  <c r="AD1880" i="3"/>
  <c r="AE1880" i="3" s="1"/>
  <c r="AF1880" i="3"/>
  <c r="AG1879" i="3" a="1"/>
  <c r="AG1879" i="3" s="1"/>
  <c r="AD1879" i="3"/>
  <c r="AE1879" i="3" s="1"/>
  <c r="AF1879" i="3"/>
  <c r="AG1878" i="3" a="1"/>
  <c r="AG1878" i="3" s="1"/>
  <c r="AD1878" i="3"/>
  <c r="AE1878" i="3" s="1"/>
  <c r="AF1878" i="3"/>
  <c r="AG1877" i="3" a="1"/>
  <c r="AG1877" i="3" s="1"/>
  <c r="AD1877" i="3"/>
  <c r="AE1877" i="3" s="1"/>
  <c r="AF1877" i="3"/>
  <c r="AG1876" i="3" a="1"/>
  <c r="AG1876" i="3" s="1"/>
  <c r="AD1876" i="3"/>
  <c r="AE1876" i="3" s="1"/>
  <c r="AF1876" i="3"/>
  <c r="AG1875" i="3" a="1"/>
  <c r="AG1875" i="3" s="1"/>
  <c r="AD1875" i="3"/>
  <c r="AE1875" i="3" s="1"/>
  <c r="AF1875" i="3"/>
  <c r="AG1874" i="3" a="1"/>
  <c r="AG1874" i="3" s="1"/>
  <c r="AD1874" i="3"/>
  <c r="AE1874" i="3" s="1"/>
  <c r="AF1874" i="3"/>
  <c r="AG1873" i="3" a="1"/>
  <c r="AG1873" i="3" s="1"/>
  <c r="AD1873" i="3"/>
  <c r="AE1873" i="3" s="1"/>
  <c r="AF1873" i="3"/>
  <c r="AG1872" i="3" a="1"/>
  <c r="AG1872" i="3" s="1"/>
  <c r="AD1872" i="3"/>
  <c r="AE1872" i="3" s="1"/>
  <c r="AF1872" i="3"/>
  <c r="AG1871" i="3" a="1"/>
  <c r="AG1871" i="3" s="1"/>
  <c r="AD1871" i="3"/>
  <c r="AE1871" i="3" s="1"/>
  <c r="AF1871" i="3"/>
  <c r="AG1870" i="3" a="1"/>
  <c r="AG1870" i="3" s="1"/>
  <c r="AD1870" i="3"/>
  <c r="AE1870" i="3" s="1"/>
  <c r="AF1870" i="3"/>
  <c r="AG1869" i="3" a="1"/>
  <c r="AG1869" i="3" s="1"/>
  <c r="AD1869" i="3"/>
  <c r="AE1869" i="3" s="1"/>
  <c r="AF1869" i="3"/>
  <c r="AG1868" i="3" a="1"/>
  <c r="AG1868" i="3" s="1"/>
  <c r="AD1868" i="3"/>
  <c r="AE1868" i="3" s="1"/>
  <c r="AF1868" i="3"/>
  <c r="AG1867" i="3" a="1"/>
  <c r="AG1867" i="3" s="1"/>
  <c r="AD1867" i="3"/>
  <c r="AE1867" i="3" s="1"/>
  <c r="AF1867" i="3"/>
  <c r="AG1866" i="3" a="1"/>
  <c r="AG1866" i="3" s="1"/>
  <c r="AD1866" i="3"/>
  <c r="AE1866" i="3" s="1"/>
  <c r="AF1866" i="3"/>
  <c r="AG1865" i="3" a="1"/>
  <c r="AG1865" i="3" s="1"/>
  <c r="AD1865" i="3"/>
  <c r="AE1865" i="3" s="1"/>
  <c r="AF1865" i="3"/>
  <c r="AG1864" i="3" a="1"/>
  <c r="AG1864" i="3" s="1"/>
  <c r="AD1864" i="3"/>
  <c r="AE1864" i="3" s="1"/>
  <c r="AF1864" i="3"/>
  <c r="AG1863" i="3" a="1"/>
  <c r="AG1863" i="3" s="1"/>
  <c r="AD1863" i="3"/>
  <c r="AE1863" i="3" s="1"/>
  <c r="AF1863" i="3"/>
  <c r="AG1862" i="3" a="1"/>
  <c r="AG1862" i="3" s="1"/>
  <c r="AD1862" i="3"/>
  <c r="AE1862" i="3" s="1"/>
  <c r="AF1862" i="3"/>
  <c r="AG1861" i="3" a="1"/>
  <c r="AG1861" i="3" s="1"/>
  <c r="AD1861" i="3"/>
  <c r="AE1861" i="3" s="1"/>
  <c r="AF1861" i="3"/>
  <c r="AG1860" i="3" a="1"/>
  <c r="AG1860" i="3" s="1"/>
  <c r="AD1860" i="3"/>
  <c r="AE1860" i="3" s="1"/>
  <c r="AF1860" i="3"/>
  <c r="AG1859" i="3" a="1"/>
  <c r="AG1859" i="3" s="1"/>
  <c r="AD1859" i="3"/>
  <c r="AE1859" i="3" s="1"/>
  <c r="AF1859" i="3"/>
  <c r="AG1858" i="3" a="1"/>
  <c r="AG1858" i="3" s="1"/>
  <c r="AD1858" i="3"/>
  <c r="AE1858" i="3" s="1"/>
  <c r="AF1858" i="3"/>
  <c r="AG1857" i="3" a="1"/>
  <c r="AG1857" i="3" s="1"/>
  <c r="AD1857" i="3"/>
  <c r="AE1857" i="3" s="1"/>
  <c r="AF1857" i="3"/>
  <c r="AG1856" i="3" a="1"/>
  <c r="AG1856" i="3" s="1"/>
  <c r="AD1856" i="3"/>
  <c r="AE1856" i="3" s="1"/>
  <c r="AF1856" i="3"/>
  <c r="AG1855" i="3" a="1"/>
  <c r="AG1855" i="3" s="1"/>
  <c r="AD1855" i="3"/>
  <c r="AE1855" i="3" s="1"/>
  <c r="AF1855" i="3"/>
  <c r="AG1854" i="3" a="1"/>
  <c r="AG1854" i="3" s="1"/>
  <c r="AD1854" i="3"/>
  <c r="AE1854" i="3" s="1"/>
  <c r="AF1854" i="3"/>
  <c r="AG1853" i="3" a="1"/>
  <c r="AG1853" i="3" s="1"/>
  <c r="AD1853" i="3"/>
  <c r="AE1853" i="3" s="1"/>
  <c r="AF1853" i="3"/>
  <c r="AG1852" i="3" a="1"/>
  <c r="AG1852" i="3" s="1"/>
  <c r="AD1852" i="3"/>
  <c r="AE1852" i="3" s="1"/>
  <c r="AF1852" i="3"/>
  <c r="AG1851" i="3" a="1"/>
  <c r="AG1851" i="3" s="1"/>
  <c r="AD1851" i="3"/>
  <c r="AE1851" i="3" s="1"/>
  <c r="AF1851" i="3"/>
  <c r="AG1850" i="3" a="1"/>
  <c r="AG1850" i="3" s="1"/>
  <c r="AD1850" i="3"/>
  <c r="AE1850" i="3" s="1"/>
  <c r="AF1850" i="3"/>
  <c r="AG1849" i="3" a="1"/>
  <c r="AG1849" i="3" s="1"/>
  <c r="AD1849" i="3"/>
  <c r="AE1849" i="3" s="1"/>
  <c r="AF1849" i="3"/>
  <c r="AG1848" i="3" a="1"/>
  <c r="AG1848" i="3" s="1"/>
  <c r="AD1848" i="3"/>
  <c r="AE1848" i="3" s="1"/>
  <c r="AF1848" i="3"/>
  <c r="AG1847" i="3" a="1"/>
  <c r="AG1847" i="3" s="1"/>
  <c r="AD1847" i="3"/>
  <c r="AE1847" i="3" s="1"/>
  <c r="AF1847" i="3"/>
  <c r="AG1846" i="3" a="1"/>
  <c r="AG1846" i="3" s="1"/>
  <c r="AD1846" i="3"/>
  <c r="AE1846" i="3" s="1"/>
  <c r="AF1846" i="3"/>
  <c r="AG1845" i="3" a="1"/>
  <c r="AG1845" i="3" s="1"/>
  <c r="AD1845" i="3"/>
  <c r="AE1845" i="3" s="1"/>
  <c r="AF1845" i="3"/>
  <c r="AG1844" i="3" a="1"/>
  <c r="AG1844" i="3" s="1"/>
  <c r="AD1844" i="3"/>
  <c r="AE1844" i="3" s="1"/>
  <c r="AF1844" i="3"/>
  <c r="AG1843" i="3" a="1"/>
  <c r="AG1843" i="3" s="1"/>
  <c r="AD1843" i="3"/>
  <c r="AE1843" i="3" s="1"/>
  <c r="AF1843" i="3"/>
  <c r="AG1842" i="3" a="1"/>
  <c r="AG1842" i="3" s="1"/>
  <c r="AD1842" i="3"/>
  <c r="AE1842" i="3" s="1"/>
  <c r="AF1842" i="3"/>
  <c r="AG1841" i="3" a="1"/>
  <c r="AG1841" i="3" s="1"/>
  <c r="AD1841" i="3"/>
  <c r="AE1841" i="3" s="1"/>
  <c r="AF1841" i="3"/>
  <c r="AG1840" i="3" a="1"/>
  <c r="AG1840" i="3" s="1"/>
  <c r="AD1840" i="3"/>
  <c r="AE1840" i="3" s="1"/>
  <c r="AF1840" i="3"/>
  <c r="AG1839" i="3" a="1"/>
  <c r="AG1839" i="3" s="1"/>
  <c r="AD1839" i="3"/>
  <c r="AE1839" i="3" s="1"/>
  <c r="AF1839" i="3"/>
  <c r="AG1838" i="3" a="1"/>
  <c r="AG1838" i="3" s="1"/>
  <c r="AD1838" i="3"/>
  <c r="AE1838" i="3" s="1"/>
  <c r="AF1838" i="3"/>
  <c r="AG1837" i="3" a="1"/>
  <c r="AG1837" i="3" s="1"/>
  <c r="AD1837" i="3"/>
  <c r="AE1837" i="3" s="1"/>
  <c r="AF1837" i="3"/>
  <c r="AG1836" i="3" a="1"/>
  <c r="AG1836" i="3" s="1"/>
  <c r="AD1836" i="3"/>
  <c r="AE1836" i="3" s="1"/>
  <c r="AF1836" i="3"/>
  <c r="AG1835" i="3" a="1"/>
  <c r="AG1835" i="3" s="1"/>
  <c r="AD1835" i="3"/>
  <c r="AE1835" i="3" s="1"/>
  <c r="AF1835" i="3"/>
  <c r="AG1834" i="3" a="1"/>
  <c r="AG1834" i="3" s="1"/>
  <c r="AD1834" i="3"/>
  <c r="AE1834" i="3" s="1"/>
  <c r="AF1834" i="3"/>
  <c r="AG1833" i="3" a="1"/>
  <c r="AG1833" i="3" s="1"/>
  <c r="AD1833" i="3"/>
  <c r="AE1833" i="3" s="1"/>
  <c r="AF1833" i="3"/>
  <c r="AG1832" i="3" a="1"/>
  <c r="AG1832" i="3" s="1"/>
  <c r="AD1832" i="3"/>
  <c r="AE1832" i="3" s="1"/>
  <c r="AF1832" i="3"/>
  <c r="AG1831" i="3" a="1"/>
  <c r="AG1831" i="3" s="1"/>
  <c r="AD1831" i="3"/>
  <c r="AE1831" i="3" s="1"/>
  <c r="AF1831" i="3"/>
  <c r="AG1830" i="3" a="1"/>
  <c r="AG1830" i="3" s="1"/>
  <c r="AD1830" i="3"/>
  <c r="AE1830" i="3" s="1"/>
  <c r="AF1830" i="3"/>
  <c r="AG1829" i="3" a="1"/>
  <c r="AG1829" i="3" s="1"/>
  <c r="AD1829" i="3"/>
  <c r="AE1829" i="3" s="1"/>
  <c r="AF1829" i="3"/>
  <c r="AG1828" i="3" a="1"/>
  <c r="AG1828" i="3" s="1"/>
  <c r="AD1828" i="3"/>
  <c r="AE1828" i="3" s="1"/>
  <c r="AF1828" i="3"/>
  <c r="AG1827" i="3" a="1"/>
  <c r="AG1827" i="3" s="1"/>
  <c r="AD1827" i="3"/>
  <c r="AE1827" i="3" s="1"/>
  <c r="AF1827" i="3"/>
  <c r="AG1826" i="3" a="1"/>
  <c r="AG1826" i="3" s="1"/>
  <c r="AD1826" i="3"/>
  <c r="AE1826" i="3" s="1"/>
  <c r="AF1826" i="3"/>
  <c r="AG1825" i="3" a="1"/>
  <c r="AG1825" i="3" s="1"/>
  <c r="AD1825" i="3"/>
  <c r="AE1825" i="3" s="1"/>
  <c r="AF1825" i="3"/>
  <c r="AG1824" i="3" a="1"/>
  <c r="AG1824" i="3" s="1"/>
  <c r="AD1824" i="3"/>
  <c r="AE1824" i="3" s="1"/>
  <c r="AF1824" i="3"/>
  <c r="AG1823" i="3" a="1"/>
  <c r="AG1823" i="3" s="1"/>
  <c r="AD1823" i="3"/>
  <c r="AE1823" i="3" s="1"/>
  <c r="AF1823" i="3"/>
  <c r="AG1822" i="3" a="1"/>
  <c r="AG1822" i="3" s="1"/>
  <c r="AD1822" i="3"/>
  <c r="AE1822" i="3" s="1"/>
  <c r="AF1822" i="3"/>
  <c r="AG1821" i="3" a="1"/>
  <c r="AG1821" i="3" s="1"/>
  <c r="AD1821" i="3"/>
  <c r="AE1821" i="3" s="1"/>
  <c r="AF1821" i="3"/>
  <c r="AG1820" i="3" a="1"/>
  <c r="AG1820" i="3" s="1"/>
  <c r="AD1820" i="3"/>
  <c r="AE1820" i="3" s="1"/>
  <c r="AF1820" i="3"/>
  <c r="AG1819" i="3" a="1"/>
  <c r="AG1819" i="3" s="1"/>
  <c r="AD1819" i="3"/>
  <c r="AE1819" i="3" s="1"/>
  <c r="AF1819" i="3"/>
  <c r="AG1818" i="3" a="1"/>
  <c r="AG1818" i="3" s="1"/>
  <c r="AD1818" i="3"/>
  <c r="AE1818" i="3" s="1"/>
  <c r="AF1818" i="3"/>
  <c r="AG1817" i="3" a="1"/>
  <c r="AG1817" i="3" s="1"/>
  <c r="AD1817" i="3"/>
  <c r="AE1817" i="3" s="1"/>
  <c r="AF1817" i="3"/>
  <c r="AG1816" i="3" a="1"/>
  <c r="AG1816" i="3" s="1"/>
  <c r="AD1816" i="3"/>
  <c r="AE1816" i="3" s="1"/>
  <c r="AF1816" i="3"/>
  <c r="AG1815" i="3" a="1"/>
  <c r="AG1815" i="3" s="1"/>
  <c r="AD1815" i="3"/>
  <c r="AE1815" i="3" s="1"/>
  <c r="AF1815" i="3"/>
  <c r="AG1814" i="3" a="1"/>
  <c r="AG1814" i="3" s="1"/>
  <c r="AD1814" i="3"/>
  <c r="AE1814" i="3" s="1"/>
  <c r="AF1814" i="3"/>
  <c r="AG1813" i="3" a="1"/>
  <c r="AG1813" i="3" s="1"/>
  <c r="AD1813" i="3"/>
  <c r="AE1813" i="3" s="1"/>
  <c r="AF1813" i="3"/>
  <c r="AG1812" i="3" a="1"/>
  <c r="AG1812" i="3" s="1"/>
  <c r="AD1812" i="3"/>
  <c r="AE1812" i="3" s="1"/>
  <c r="AF1812" i="3"/>
  <c r="AG1811" i="3" a="1"/>
  <c r="AG1811" i="3" s="1"/>
  <c r="AD1811" i="3"/>
  <c r="AE1811" i="3" s="1"/>
  <c r="AF1811" i="3"/>
  <c r="AG1810" i="3" a="1"/>
  <c r="AG1810" i="3" s="1"/>
  <c r="AD1810" i="3"/>
  <c r="AE1810" i="3" s="1"/>
  <c r="AF1810" i="3"/>
  <c r="AG1809" i="3" a="1"/>
  <c r="AG1809" i="3" s="1"/>
  <c r="AD1809" i="3"/>
  <c r="AE1809" i="3" s="1"/>
  <c r="AF1809" i="3"/>
  <c r="AG1808" i="3" a="1"/>
  <c r="AG1808" i="3" s="1"/>
  <c r="AD1808" i="3"/>
  <c r="AE1808" i="3" s="1"/>
  <c r="AF1808" i="3"/>
  <c r="AG1807" i="3" a="1"/>
  <c r="AG1807" i="3" s="1"/>
  <c r="AD1807" i="3"/>
  <c r="AE1807" i="3" s="1"/>
  <c r="AF1807" i="3"/>
  <c r="AG1806" i="3" a="1"/>
  <c r="AG1806" i="3" s="1"/>
  <c r="AD1806" i="3"/>
  <c r="AE1806" i="3" s="1"/>
  <c r="AF1806" i="3"/>
  <c r="AG1805" i="3" a="1"/>
  <c r="AG1805" i="3" s="1"/>
  <c r="AD1805" i="3"/>
  <c r="AE1805" i="3" s="1"/>
  <c r="AF1805" i="3"/>
  <c r="AG1804" i="3" a="1"/>
  <c r="AG1804" i="3" s="1"/>
  <c r="AD1804" i="3"/>
  <c r="AE1804" i="3" s="1"/>
  <c r="AF1804" i="3"/>
  <c r="AG1803" i="3" a="1"/>
  <c r="AG1803" i="3" s="1"/>
  <c r="AD1803" i="3"/>
  <c r="AE1803" i="3" s="1"/>
  <c r="AF1803" i="3"/>
  <c r="AG1802" i="3" a="1"/>
  <c r="AG1802" i="3" s="1"/>
  <c r="AD1802" i="3"/>
  <c r="AE1802" i="3" s="1"/>
  <c r="AF1802" i="3"/>
  <c r="AG1801" i="3" a="1"/>
  <c r="AG1801" i="3" s="1"/>
  <c r="AD1801" i="3"/>
  <c r="AE1801" i="3" s="1"/>
  <c r="AF1801" i="3"/>
  <c r="AG1800" i="3" a="1"/>
  <c r="AG1800" i="3" s="1"/>
  <c r="AD1800" i="3"/>
  <c r="AE1800" i="3" s="1"/>
  <c r="AF1800" i="3"/>
  <c r="AG1799" i="3" a="1"/>
  <c r="AG1799" i="3" s="1"/>
  <c r="AD1799" i="3"/>
  <c r="AE1799" i="3" s="1"/>
  <c r="AF1799" i="3"/>
  <c r="AG1798" i="3" a="1"/>
  <c r="AG1798" i="3" s="1"/>
  <c r="AD1798" i="3"/>
  <c r="AE1798" i="3" s="1"/>
  <c r="AF1798" i="3"/>
  <c r="AG1797" i="3" a="1"/>
  <c r="AG1797" i="3" s="1"/>
  <c r="AD1797" i="3"/>
  <c r="AE1797" i="3" s="1"/>
  <c r="AF1797" i="3"/>
  <c r="AG1796" i="3" a="1"/>
  <c r="AG1796" i="3" s="1"/>
  <c r="AD1796" i="3"/>
  <c r="AE1796" i="3" s="1"/>
  <c r="AF1796" i="3"/>
  <c r="AG1795" i="3" a="1"/>
  <c r="AG1795" i="3" s="1"/>
  <c r="AD1795" i="3"/>
  <c r="AE1795" i="3" s="1"/>
  <c r="AF1795" i="3"/>
  <c r="AG1794" i="3" a="1"/>
  <c r="AG1794" i="3" s="1"/>
  <c r="AD1794" i="3"/>
  <c r="AE1794" i="3" s="1"/>
  <c r="AF1794" i="3"/>
  <c r="AG1793" i="3" a="1"/>
  <c r="AG1793" i="3" s="1"/>
  <c r="AD1793" i="3"/>
  <c r="AE1793" i="3" s="1"/>
  <c r="AF1793" i="3"/>
  <c r="AG1792" i="3" a="1"/>
  <c r="AG1792" i="3" s="1"/>
  <c r="AD1792" i="3"/>
  <c r="AE1792" i="3" s="1"/>
  <c r="AF1792" i="3"/>
  <c r="AG1791" i="3" a="1"/>
  <c r="AG1791" i="3" s="1"/>
  <c r="AD1791" i="3"/>
  <c r="AE1791" i="3" s="1"/>
  <c r="AF1791" i="3"/>
  <c r="AG1790" i="3" a="1"/>
  <c r="AG1790" i="3" s="1"/>
  <c r="AD1790" i="3"/>
  <c r="AE1790" i="3" s="1"/>
  <c r="AF1790" i="3"/>
  <c r="AG1789" i="3" a="1"/>
  <c r="AG1789" i="3" s="1"/>
  <c r="AD1789" i="3"/>
  <c r="AE1789" i="3" s="1"/>
  <c r="AF1789" i="3"/>
  <c r="AG1788" i="3" a="1"/>
  <c r="AG1788" i="3" s="1"/>
  <c r="AD1788" i="3"/>
  <c r="AE1788" i="3" s="1"/>
  <c r="AF1788" i="3"/>
  <c r="AG1787" i="3" a="1"/>
  <c r="AG1787" i="3" s="1"/>
  <c r="AD1787" i="3"/>
  <c r="AE1787" i="3" s="1"/>
  <c r="AF1787" i="3"/>
  <c r="AG1786" i="3" a="1"/>
  <c r="AG1786" i="3" s="1"/>
  <c r="AD1786" i="3"/>
  <c r="AE1786" i="3" s="1"/>
  <c r="AF1786" i="3"/>
  <c r="AG1785" i="3" a="1"/>
  <c r="AG1785" i="3" s="1"/>
  <c r="AD1785" i="3"/>
  <c r="AE1785" i="3" s="1"/>
  <c r="AF1785" i="3"/>
  <c r="AG1784" i="3" a="1"/>
  <c r="AG1784" i="3" s="1"/>
  <c r="AD1784" i="3"/>
  <c r="AE1784" i="3" s="1"/>
  <c r="AF1784" i="3"/>
  <c r="AG1783" i="3" a="1"/>
  <c r="AG1783" i="3" s="1"/>
  <c r="AD1783" i="3"/>
  <c r="AE1783" i="3" s="1"/>
  <c r="AF1783" i="3"/>
  <c r="AG1782" i="3" a="1"/>
  <c r="AG1782" i="3" s="1"/>
  <c r="AD1782" i="3"/>
  <c r="AE1782" i="3" s="1"/>
  <c r="AF1782" i="3"/>
  <c r="AG1781" i="3" a="1"/>
  <c r="AG1781" i="3" s="1"/>
  <c r="AD1781" i="3"/>
  <c r="AE1781" i="3" s="1"/>
  <c r="AF1781" i="3"/>
  <c r="AG1780" i="3" a="1"/>
  <c r="AG1780" i="3" s="1"/>
  <c r="AD1780" i="3"/>
  <c r="AE1780" i="3" s="1"/>
  <c r="AF1780" i="3"/>
  <c r="AG1779" i="3" a="1"/>
  <c r="AG1779" i="3" s="1"/>
  <c r="AD1779" i="3"/>
  <c r="AE1779" i="3" s="1"/>
  <c r="AF1779" i="3"/>
  <c r="AG1778" i="3" a="1"/>
  <c r="AG1778" i="3" s="1"/>
  <c r="AD1778" i="3"/>
  <c r="AE1778" i="3" s="1"/>
  <c r="AF1778" i="3"/>
  <c r="AG1777" i="3" a="1"/>
  <c r="AG1777" i="3" s="1"/>
  <c r="AD1777" i="3"/>
  <c r="AE1777" i="3" s="1"/>
  <c r="AF1777" i="3"/>
  <c r="AG1776" i="3" a="1"/>
  <c r="AG1776" i="3" s="1"/>
  <c r="AD1776" i="3"/>
  <c r="AE1776" i="3" s="1"/>
  <c r="AF1776" i="3"/>
  <c r="AG1775" i="3" a="1"/>
  <c r="AG1775" i="3" s="1"/>
  <c r="AD1775" i="3"/>
  <c r="AE1775" i="3" s="1"/>
  <c r="AF1775" i="3"/>
  <c r="AG1774" i="3" a="1"/>
  <c r="AG1774" i="3" s="1"/>
  <c r="AD1774" i="3"/>
  <c r="AE1774" i="3" s="1"/>
  <c r="AF1774" i="3"/>
  <c r="AG1773" i="3" a="1"/>
  <c r="AG1773" i="3" s="1"/>
  <c r="AD1773" i="3"/>
  <c r="AE1773" i="3" s="1"/>
  <c r="AF1773" i="3"/>
  <c r="AG1772" i="3" a="1"/>
  <c r="AG1772" i="3" s="1"/>
  <c r="AD1772" i="3"/>
  <c r="AE1772" i="3" s="1"/>
  <c r="AF1772" i="3"/>
  <c r="AG1771" i="3" a="1"/>
  <c r="AG1771" i="3" s="1"/>
  <c r="AD1771" i="3"/>
  <c r="AE1771" i="3" s="1"/>
  <c r="AF1771" i="3"/>
  <c r="AG1770" i="3" a="1"/>
  <c r="AG1770" i="3" s="1"/>
  <c r="AD1770" i="3"/>
  <c r="AE1770" i="3" s="1"/>
  <c r="AF1770" i="3"/>
  <c r="AG1769" i="3" a="1"/>
  <c r="AG1769" i="3" s="1"/>
  <c r="AD1769" i="3"/>
  <c r="AE1769" i="3" s="1"/>
  <c r="AF1769" i="3"/>
  <c r="AG1768" i="3" a="1"/>
  <c r="AG1768" i="3" s="1"/>
  <c r="AD1768" i="3"/>
  <c r="AE1768" i="3" s="1"/>
  <c r="AF1768" i="3"/>
  <c r="AG1767" i="3" a="1"/>
  <c r="AG1767" i="3" s="1"/>
  <c r="AD1767" i="3"/>
  <c r="AE1767" i="3" s="1"/>
  <c r="AF1767" i="3"/>
  <c r="AG1766" i="3" a="1"/>
  <c r="AG1766" i="3" s="1"/>
  <c r="AD1766" i="3"/>
  <c r="AE1766" i="3" s="1"/>
  <c r="AF1766" i="3"/>
  <c r="AG1765" i="3" a="1"/>
  <c r="AG1765" i="3" s="1"/>
  <c r="AD1765" i="3"/>
  <c r="AE1765" i="3" s="1"/>
  <c r="AF1765" i="3"/>
  <c r="AG1764" i="3" a="1"/>
  <c r="AG1764" i="3" s="1"/>
  <c r="AD1764" i="3"/>
  <c r="AE1764" i="3" s="1"/>
  <c r="AF1764" i="3"/>
  <c r="AG1763" i="3" a="1"/>
  <c r="AG1763" i="3" s="1"/>
  <c r="AD1763" i="3"/>
  <c r="AE1763" i="3" s="1"/>
  <c r="AF1763" i="3"/>
  <c r="AG1762" i="3" a="1"/>
  <c r="AG1762" i="3" s="1"/>
  <c r="AD1762" i="3"/>
  <c r="AE1762" i="3" s="1"/>
  <c r="AF1762" i="3"/>
  <c r="AG1761" i="3" a="1"/>
  <c r="AG1761" i="3" s="1"/>
  <c r="AD1761" i="3"/>
  <c r="AE1761" i="3" s="1"/>
  <c r="AF1761" i="3"/>
  <c r="AG1760" i="3" a="1"/>
  <c r="AG1760" i="3" s="1"/>
  <c r="AD1760" i="3"/>
  <c r="AE1760" i="3" s="1"/>
  <c r="AF1760" i="3"/>
  <c r="AG1759" i="3" a="1"/>
  <c r="AG1759" i="3" s="1"/>
  <c r="AD1759" i="3"/>
  <c r="AE1759" i="3" s="1"/>
  <c r="AF1759" i="3"/>
  <c r="AG1758" i="3" a="1"/>
  <c r="AG1758" i="3" s="1"/>
  <c r="AD1758" i="3"/>
  <c r="AE1758" i="3" s="1"/>
  <c r="AF1758" i="3"/>
  <c r="AG1757" i="3" a="1"/>
  <c r="AG1757" i="3" s="1"/>
  <c r="AD1757" i="3"/>
  <c r="AE1757" i="3" s="1"/>
  <c r="AF1757" i="3"/>
  <c r="AG1756" i="3" a="1"/>
  <c r="AG1756" i="3" s="1"/>
  <c r="AD1756" i="3"/>
  <c r="AE1756" i="3" s="1"/>
  <c r="AF1756" i="3"/>
  <c r="AG1755" i="3" a="1"/>
  <c r="AG1755" i="3" s="1"/>
  <c r="AD1755" i="3"/>
  <c r="AE1755" i="3" s="1"/>
  <c r="AF1755" i="3"/>
  <c r="AG1754" i="3" a="1"/>
  <c r="AG1754" i="3" s="1"/>
  <c r="AD1754" i="3"/>
  <c r="AE1754" i="3" s="1"/>
  <c r="AF1754" i="3"/>
  <c r="AG1753" i="3" a="1"/>
  <c r="AG1753" i="3" s="1"/>
  <c r="AD1753" i="3"/>
  <c r="AE1753" i="3" s="1"/>
  <c r="AF1753" i="3"/>
  <c r="AG1752" i="3" a="1"/>
  <c r="AG1752" i="3" s="1"/>
  <c r="AD1752" i="3"/>
  <c r="AE1752" i="3" s="1"/>
  <c r="AF1752" i="3"/>
  <c r="AG1751" i="3" a="1"/>
  <c r="AG1751" i="3" s="1"/>
  <c r="AD1751" i="3"/>
  <c r="AE1751" i="3" s="1"/>
  <c r="AF1751" i="3"/>
  <c r="AG1750" i="3" a="1"/>
  <c r="AG1750" i="3" s="1"/>
  <c r="AD1750" i="3"/>
  <c r="AE1750" i="3" s="1"/>
  <c r="AF1750" i="3"/>
  <c r="AG1749" i="3" a="1"/>
  <c r="AG1749" i="3" s="1"/>
  <c r="AD1749" i="3"/>
  <c r="AE1749" i="3" s="1"/>
  <c r="AF1749" i="3"/>
  <c r="AG1748" i="3" a="1"/>
  <c r="AG1748" i="3" s="1"/>
  <c r="AD1748" i="3"/>
  <c r="AE1748" i="3" s="1"/>
  <c r="AF1748" i="3"/>
  <c r="AG1747" i="3" a="1"/>
  <c r="AG1747" i="3" s="1"/>
  <c r="AD1747" i="3"/>
  <c r="AE1747" i="3" s="1"/>
  <c r="AF1747" i="3"/>
  <c r="AG1746" i="3" a="1"/>
  <c r="AG1746" i="3" s="1"/>
  <c r="AD1746" i="3"/>
  <c r="AE1746" i="3" s="1"/>
  <c r="AF1746" i="3"/>
  <c r="AG1745" i="3" a="1"/>
  <c r="AG1745" i="3" s="1"/>
  <c r="AD1745" i="3"/>
  <c r="AE1745" i="3" s="1"/>
  <c r="AF1745" i="3"/>
  <c r="AG1744" i="3" a="1"/>
  <c r="AG1744" i="3" s="1"/>
  <c r="AD1744" i="3"/>
  <c r="AE1744" i="3" s="1"/>
  <c r="AF1744" i="3"/>
  <c r="AG1743" i="3" a="1"/>
  <c r="AG1743" i="3" s="1"/>
  <c r="AD1743" i="3"/>
  <c r="AE1743" i="3" s="1"/>
  <c r="AF1743" i="3"/>
  <c r="AG1742" i="3" a="1"/>
  <c r="AG1742" i="3" s="1"/>
  <c r="AD1742" i="3"/>
  <c r="AE1742" i="3" s="1"/>
  <c r="AF1742" i="3"/>
  <c r="AG1741" i="3" a="1"/>
  <c r="AG1741" i="3" s="1"/>
  <c r="AD1741" i="3"/>
  <c r="AE1741" i="3" s="1"/>
  <c r="AF1741" i="3"/>
  <c r="AG1740" i="3" a="1"/>
  <c r="AG1740" i="3" s="1"/>
  <c r="AD1740" i="3"/>
  <c r="AE1740" i="3" s="1"/>
  <c r="AF1740" i="3"/>
  <c r="AG1739" i="3" a="1"/>
  <c r="AG1739" i="3" s="1"/>
  <c r="AD1739" i="3"/>
  <c r="AE1739" i="3" s="1"/>
  <c r="AF1739" i="3"/>
  <c r="AG1738" i="3" a="1"/>
  <c r="AG1738" i="3" s="1"/>
  <c r="AD1738" i="3"/>
  <c r="AE1738" i="3" s="1"/>
  <c r="AF1738" i="3"/>
  <c r="AG1737" i="3" a="1"/>
  <c r="AG1737" i="3" s="1"/>
  <c r="AD1737" i="3"/>
  <c r="AE1737" i="3" s="1"/>
  <c r="AF1737" i="3"/>
  <c r="AG1736" i="3" a="1"/>
  <c r="AG1736" i="3" s="1"/>
  <c r="AD1736" i="3"/>
  <c r="AE1736" i="3" s="1"/>
  <c r="AF1736" i="3"/>
  <c r="AG1735" i="3" a="1"/>
  <c r="AG1735" i="3" s="1"/>
  <c r="AD1735" i="3"/>
  <c r="AE1735" i="3" s="1"/>
  <c r="AF1735" i="3"/>
  <c r="AG1734" i="3" a="1"/>
  <c r="AG1734" i="3" s="1"/>
  <c r="AD1734" i="3"/>
  <c r="AE1734" i="3" s="1"/>
  <c r="AF1734" i="3"/>
  <c r="AG1733" i="3" a="1"/>
  <c r="AG1733" i="3" s="1"/>
  <c r="AD1733" i="3"/>
  <c r="AE1733" i="3" s="1"/>
  <c r="AF1733" i="3"/>
  <c r="AG1732" i="3" a="1"/>
  <c r="AG1732" i="3" s="1"/>
  <c r="AD1732" i="3"/>
  <c r="AE1732" i="3" s="1"/>
  <c r="AF1732" i="3"/>
  <c r="AG1731" i="3" a="1"/>
  <c r="AG1731" i="3" s="1"/>
  <c r="AD1731" i="3"/>
  <c r="AE1731" i="3" s="1"/>
  <c r="AF1731" i="3"/>
  <c r="AG1730" i="3" a="1"/>
  <c r="AG1730" i="3" s="1"/>
  <c r="AD1730" i="3"/>
  <c r="AE1730" i="3" s="1"/>
  <c r="AF1730" i="3"/>
  <c r="AG1729" i="3" a="1"/>
  <c r="AG1729" i="3" s="1"/>
  <c r="AD1729" i="3"/>
  <c r="AE1729" i="3" s="1"/>
  <c r="AF1729" i="3"/>
  <c r="AG1728" i="3" a="1"/>
  <c r="AG1728" i="3" s="1"/>
  <c r="AD1728" i="3"/>
  <c r="AE1728" i="3" s="1"/>
  <c r="AF1728" i="3"/>
  <c r="AG1727" i="3" a="1"/>
  <c r="AG1727" i="3" s="1"/>
  <c r="AD1727" i="3"/>
  <c r="AE1727" i="3" s="1"/>
  <c r="AF1727" i="3"/>
  <c r="AG1726" i="3" a="1"/>
  <c r="AG1726" i="3" s="1"/>
  <c r="AD1726" i="3"/>
  <c r="AE1726" i="3" s="1"/>
  <c r="AF1726" i="3"/>
  <c r="AG1725" i="3" a="1"/>
  <c r="AG1725" i="3" s="1"/>
  <c r="AD1725" i="3"/>
  <c r="AE1725" i="3" s="1"/>
  <c r="AF1725" i="3"/>
  <c r="AG1724" i="3" a="1"/>
  <c r="AG1724" i="3" s="1"/>
  <c r="AD1724" i="3"/>
  <c r="AE1724" i="3" s="1"/>
  <c r="AF1724" i="3"/>
  <c r="AG1723" i="3" a="1"/>
  <c r="AG1723" i="3" s="1"/>
  <c r="AD1723" i="3"/>
  <c r="AE1723" i="3" s="1"/>
  <c r="AF1723" i="3"/>
  <c r="AG1722" i="3" a="1"/>
  <c r="AG1722" i="3" s="1"/>
  <c r="AD1722" i="3"/>
  <c r="AE1722" i="3" s="1"/>
  <c r="AF1722" i="3"/>
  <c r="AG1721" i="3" a="1"/>
  <c r="AG1721" i="3" s="1"/>
  <c r="AD1721" i="3"/>
  <c r="AE1721" i="3" s="1"/>
  <c r="AF1721" i="3"/>
  <c r="AG1720" i="3" a="1"/>
  <c r="AG1720" i="3" s="1"/>
  <c r="AD1720" i="3"/>
  <c r="AE1720" i="3" s="1"/>
  <c r="AF1720" i="3"/>
  <c r="AG1719" i="3" a="1"/>
  <c r="AG1719" i="3" s="1"/>
  <c r="AD1719" i="3"/>
  <c r="AE1719" i="3" s="1"/>
  <c r="AF1719" i="3"/>
  <c r="AG1718" i="3" a="1"/>
  <c r="AG1718" i="3" s="1"/>
  <c r="AD1718" i="3"/>
  <c r="AE1718" i="3" s="1"/>
  <c r="AF1718" i="3"/>
  <c r="AG1717" i="3" a="1"/>
  <c r="AG1717" i="3" s="1"/>
  <c r="AD1717" i="3"/>
  <c r="AE1717" i="3" s="1"/>
  <c r="AF1717" i="3"/>
  <c r="AG1716" i="3" a="1"/>
  <c r="AG1716" i="3" s="1"/>
  <c r="AD1716" i="3"/>
  <c r="AE1716" i="3" s="1"/>
  <c r="AF1716" i="3"/>
  <c r="AG1715" i="3" a="1"/>
  <c r="AG1715" i="3" s="1"/>
  <c r="AD1715" i="3"/>
  <c r="AE1715" i="3" s="1"/>
  <c r="AF1715" i="3"/>
  <c r="AG1714" i="3" a="1"/>
  <c r="AG1714" i="3" s="1"/>
  <c r="AD1714" i="3"/>
  <c r="AE1714" i="3" s="1"/>
  <c r="AF1714" i="3"/>
  <c r="AG1713" i="3" a="1"/>
  <c r="AG1713" i="3" s="1"/>
  <c r="AD1713" i="3"/>
  <c r="AE1713" i="3" s="1"/>
  <c r="AF1713" i="3"/>
  <c r="AG1712" i="3" a="1"/>
  <c r="AG1712" i="3" s="1"/>
  <c r="AD1712" i="3"/>
  <c r="AE1712" i="3" s="1"/>
  <c r="AF1712" i="3"/>
  <c r="AG1711" i="3" a="1"/>
  <c r="AG1711" i="3" s="1"/>
  <c r="AD1711" i="3"/>
  <c r="AE1711" i="3" s="1"/>
  <c r="AF1711" i="3"/>
  <c r="AG1710" i="3" a="1"/>
  <c r="AG1710" i="3" s="1"/>
  <c r="AD1710" i="3"/>
  <c r="AE1710" i="3" s="1"/>
  <c r="AF1710" i="3"/>
  <c r="AG1709" i="3" a="1"/>
  <c r="AG1709" i="3" s="1"/>
  <c r="AD1709" i="3"/>
  <c r="AE1709" i="3" s="1"/>
  <c r="AF1709" i="3"/>
  <c r="AG1708" i="3" a="1"/>
  <c r="AG1708" i="3" s="1"/>
  <c r="AD1708" i="3"/>
  <c r="AE1708" i="3" s="1"/>
  <c r="AF1708" i="3"/>
  <c r="AG1707" i="3" a="1"/>
  <c r="AG1707" i="3" s="1"/>
  <c r="AD1707" i="3"/>
  <c r="AE1707" i="3" s="1"/>
  <c r="AF1707" i="3"/>
  <c r="AG1706" i="3" a="1"/>
  <c r="AG1706" i="3" s="1"/>
  <c r="AD1706" i="3"/>
  <c r="AE1706" i="3" s="1"/>
  <c r="AF1706" i="3"/>
  <c r="AG1705" i="3" a="1"/>
  <c r="AG1705" i="3" s="1"/>
  <c r="AD1705" i="3"/>
  <c r="AE1705" i="3" s="1"/>
  <c r="AF1705" i="3"/>
  <c r="AG1704" i="3" a="1"/>
  <c r="AG1704" i="3" s="1"/>
  <c r="AD1704" i="3"/>
  <c r="AE1704" i="3" s="1"/>
  <c r="AF1704" i="3"/>
  <c r="AG1703" i="3" a="1"/>
  <c r="AG1703" i="3" s="1"/>
  <c r="AD1703" i="3"/>
  <c r="AE1703" i="3" s="1"/>
  <c r="AF1703" i="3"/>
  <c r="AG1702" i="3" a="1"/>
  <c r="AG1702" i="3" s="1"/>
  <c r="AD1702" i="3"/>
  <c r="AE1702" i="3" s="1"/>
  <c r="AF1702" i="3"/>
  <c r="AG1701" i="3" a="1"/>
  <c r="AG1701" i="3" s="1"/>
  <c r="AD1701" i="3"/>
  <c r="AE1701" i="3" s="1"/>
  <c r="AF1701" i="3"/>
  <c r="AG1700" i="3" a="1"/>
  <c r="AG1700" i="3" s="1"/>
  <c r="AD1700" i="3"/>
  <c r="AE1700" i="3" s="1"/>
  <c r="AF1700" i="3"/>
  <c r="AG1699" i="3" a="1"/>
  <c r="AG1699" i="3" s="1"/>
  <c r="AD1699" i="3"/>
  <c r="AE1699" i="3" s="1"/>
  <c r="AF1699" i="3"/>
  <c r="AG1698" i="3" a="1"/>
  <c r="AG1698" i="3" s="1"/>
  <c r="AD1698" i="3"/>
  <c r="AE1698" i="3" s="1"/>
  <c r="AF1698" i="3"/>
  <c r="AG1697" i="3" a="1"/>
  <c r="AG1697" i="3" s="1"/>
  <c r="AD1697" i="3"/>
  <c r="AE1697" i="3" s="1"/>
  <c r="AF1697" i="3"/>
  <c r="AG1696" i="3" a="1"/>
  <c r="AG1696" i="3" s="1"/>
  <c r="AD1696" i="3"/>
  <c r="AE1696" i="3" s="1"/>
  <c r="AF1696" i="3"/>
  <c r="AG1695" i="3" a="1"/>
  <c r="AG1695" i="3" s="1"/>
  <c r="AD1695" i="3"/>
  <c r="AE1695" i="3" s="1"/>
  <c r="AF1695" i="3"/>
  <c r="AG1694" i="3" a="1"/>
  <c r="AG1694" i="3" s="1"/>
  <c r="AD1694" i="3"/>
  <c r="AE1694" i="3" s="1"/>
  <c r="AF1694" i="3"/>
  <c r="AG1693" i="3" a="1"/>
  <c r="AG1693" i="3" s="1"/>
  <c r="AD1693" i="3"/>
  <c r="AE1693" i="3" s="1"/>
  <c r="AF1693" i="3"/>
  <c r="AG1692" i="3" a="1"/>
  <c r="AG1692" i="3" s="1"/>
  <c r="AD1692" i="3"/>
  <c r="AE1692" i="3" s="1"/>
  <c r="AF1692" i="3"/>
  <c r="AG1691" i="3" a="1"/>
  <c r="AG1691" i="3" s="1"/>
  <c r="AD1691" i="3"/>
  <c r="AE1691" i="3" s="1"/>
  <c r="AF1691" i="3"/>
  <c r="AG1690" i="3" a="1"/>
  <c r="AG1690" i="3" s="1"/>
  <c r="AD1690" i="3"/>
  <c r="AE1690" i="3" s="1"/>
  <c r="AF1690" i="3"/>
  <c r="AG1689" i="3" a="1"/>
  <c r="AG1689" i="3" s="1"/>
  <c r="AD1689" i="3"/>
  <c r="AE1689" i="3" s="1"/>
  <c r="AF1689" i="3"/>
  <c r="AG1688" i="3" a="1"/>
  <c r="AG1688" i="3" s="1"/>
  <c r="AD1688" i="3"/>
  <c r="AE1688" i="3" s="1"/>
  <c r="AF1688" i="3"/>
  <c r="AG1687" i="3" a="1"/>
  <c r="AG1687" i="3" s="1"/>
  <c r="AD1687" i="3"/>
  <c r="AE1687" i="3" s="1"/>
  <c r="AF1687" i="3"/>
  <c r="AG1686" i="3" a="1"/>
  <c r="AG1686" i="3" s="1"/>
  <c r="AD1686" i="3"/>
  <c r="AE1686" i="3" s="1"/>
  <c r="AF1686" i="3"/>
  <c r="AG1685" i="3" a="1"/>
  <c r="AG1685" i="3" s="1"/>
  <c r="AD1685" i="3"/>
  <c r="AE1685" i="3" s="1"/>
  <c r="AF1685" i="3"/>
  <c r="AG1684" i="3" a="1"/>
  <c r="AG1684" i="3" s="1"/>
  <c r="AD1684" i="3"/>
  <c r="AE1684" i="3" s="1"/>
  <c r="AF1684" i="3"/>
  <c r="AG1683" i="3" a="1"/>
  <c r="AG1683" i="3" s="1"/>
  <c r="AD1683" i="3"/>
  <c r="AE1683" i="3" s="1"/>
  <c r="AF1683" i="3"/>
  <c r="AG1682" i="3" a="1"/>
  <c r="AG1682" i="3" s="1"/>
  <c r="AD1682" i="3"/>
  <c r="AE1682" i="3" s="1"/>
  <c r="AF1682" i="3"/>
  <c r="AG1681" i="3" a="1"/>
  <c r="AG1681" i="3" s="1"/>
  <c r="AD1681" i="3"/>
  <c r="AE1681" i="3" s="1"/>
  <c r="AF1681" i="3"/>
  <c r="AG1680" i="3" a="1"/>
  <c r="AG1680" i="3" s="1"/>
  <c r="AD1680" i="3"/>
  <c r="AE1680" i="3" s="1"/>
  <c r="AF1680" i="3"/>
  <c r="AG1679" i="3" a="1"/>
  <c r="AG1679" i="3" s="1"/>
  <c r="AD1679" i="3"/>
  <c r="AE1679" i="3" s="1"/>
  <c r="AF1679" i="3"/>
  <c r="AG1678" i="3" a="1"/>
  <c r="AG1678" i="3" s="1"/>
  <c r="AD1678" i="3"/>
  <c r="AE1678" i="3" s="1"/>
  <c r="AF1678" i="3"/>
  <c r="AG1677" i="3" a="1"/>
  <c r="AG1677" i="3" s="1"/>
  <c r="AD1677" i="3"/>
  <c r="AE1677" i="3" s="1"/>
  <c r="AF1677" i="3"/>
  <c r="AG1676" i="3" a="1"/>
  <c r="AG1676" i="3" s="1"/>
  <c r="AD1676" i="3"/>
  <c r="AE1676" i="3" s="1"/>
  <c r="AF1676" i="3"/>
  <c r="AG1675" i="3" a="1"/>
  <c r="AG1675" i="3" s="1"/>
  <c r="AD1675" i="3"/>
  <c r="AE1675" i="3" s="1"/>
  <c r="AF1675" i="3"/>
  <c r="AG1674" i="3" a="1"/>
  <c r="AG1674" i="3" s="1"/>
  <c r="AD1674" i="3"/>
  <c r="AE1674" i="3" s="1"/>
  <c r="AF1674" i="3"/>
  <c r="AG1673" i="3" a="1"/>
  <c r="AG1673" i="3" s="1"/>
  <c r="AD1673" i="3"/>
  <c r="AE1673" i="3" s="1"/>
  <c r="AF1673" i="3"/>
  <c r="AG1672" i="3" a="1"/>
  <c r="AG1672" i="3" s="1"/>
  <c r="AD1672" i="3"/>
  <c r="AE1672" i="3" s="1"/>
  <c r="AF1672" i="3"/>
  <c r="AG1671" i="3" a="1"/>
  <c r="AG1671" i="3" s="1"/>
  <c r="AD1671" i="3"/>
  <c r="AE1671" i="3" s="1"/>
  <c r="AF1671" i="3"/>
  <c r="AG1670" i="3" a="1"/>
  <c r="AG1670" i="3" s="1"/>
  <c r="AD1670" i="3"/>
  <c r="AE1670" i="3" s="1"/>
  <c r="AF1670" i="3"/>
  <c r="AG1669" i="3" a="1"/>
  <c r="AG1669" i="3" s="1"/>
  <c r="AD1669" i="3"/>
  <c r="AE1669" i="3" s="1"/>
  <c r="AF1669" i="3"/>
  <c r="AG1668" i="3" a="1"/>
  <c r="AG1668" i="3" s="1"/>
  <c r="AD1668" i="3"/>
  <c r="AE1668" i="3" s="1"/>
  <c r="AF1668" i="3"/>
  <c r="AG1667" i="3" a="1"/>
  <c r="AG1667" i="3" s="1"/>
  <c r="AD1667" i="3"/>
  <c r="AE1667" i="3" s="1"/>
  <c r="AF1667" i="3"/>
  <c r="AG1666" i="3" a="1"/>
  <c r="AG1666" i="3" s="1"/>
  <c r="AD1666" i="3"/>
  <c r="AE1666" i="3" s="1"/>
  <c r="AF1666" i="3"/>
  <c r="AG1665" i="3" a="1"/>
  <c r="AG1665" i="3" s="1"/>
  <c r="AD1665" i="3"/>
  <c r="AE1665" i="3" s="1"/>
  <c r="AF1665" i="3"/>
  <c r="AG1664" i="3" a="1"/>
  <c r="AG1664" i="3" s="1"/>
  <c r="AD1664" i="3"/>
  <c r="AE1664" i="3" s="1"/>
  <c r="AF1664" i="3"/>
  <c r="AG1663" i="3" a="1"/>
  <c r="AG1663" i="3" s="1"/>
  <c r="AD1663" i="3"/>
  <c r="AE1663" i="3" s="1"/>
  <c r="AF1663" i="3"/>
  <c r="AG1662" i="3" a="1"/>
  <c r="AG1662" i="3" s="1"/>
  <c r="AD1662" i="3"/>
  <c r="AE1662" i="3" s="1"/>
  <c r="AF1662" i="3"/>
  <c r="AG1661" i="3" a="1"/>
  <c r="AG1661" i="3" s="1"/>
  <c r="AD1661" i="3"/>
  <c r="AE1661" i="3" s="1"/>
  <c r="AF1661" i="3"/>
  <c r="AG1660" i="3" a="1"/>
  <c r="AG1660" i="3" s="1"/>
  <c r="AD1660" i="3"/>
  <c r="AE1660" i="3" s="1"/>
  <c r="AF1660" i="3"/>
  <c r="AG1659" i="3" a="1"/>
  <c r="AG1659" i="3" s="1"/>
  <c r="AD1659" i="3"/>
  <c r="AE1659" i="3" s="1"/>
  <c r="AF1659" i="3"/>
  <c r="AG1658" i="3" a="1"/>
  <c r="AG1658" i="3" s="1"/>
  <c r="AD1658" i="3"/>
  <c r="AE1658" i="3" s="1"/>
  <c r="AF1658" i="3"/>
  <c r="AG1657" i="3" a="1"/>
  <c r="AG1657" i="3" s="1"/>
  <c r="AD1657" i="3"/>
  <c r="AE1657" i="3" s="1"/>
  <c r="AF1657" i="3"/>
  <c r="AG1656" i="3" a="1"/>
  <c r="AG1656" i="3" s="1"/>
  <c r="AD1656" i="3"/>
  <c r="AE1656" i="3" s="1"/>
  <c r="AF1656" i="3"/>
  <c r="AG1655" i="3" a="1"/>
  <c r="AG1655" i="3" s="1"/>
  <c r="AD1655" i="3"/>
  <c r="AE1655" i="3" s="1"/>
  <c r="AF1655" i="3"/>
  <c r="AG1654" i="3" a="1"/>
  <c r="AG1654" i="3" s="1"/>
  <c r="AD1654" i="3"/>
  <c r="AE1654" i="3" s="1"/>
  <c r="AF1654" i="3"/>
  <c r="AG1653" i="3" a="1"/>
  <c r="AG1653" i="3" s="1"/>
  <c r="AD1653" i="3"/>
  <c r="AE1653" i="3" s="1"/>
  <c r="AF1653" i="3"/>
  <c r="AG1652" i="3" a="1"/>
  <c r="AG1652" i="3" s="1"/>
  <c r="AD1652" i="3"/>
  <c r="AE1652" i="3" s="1"/>
  <c r="AF1652" i="3"/>
  <c r="AG1651" i="3" a="1"/>
  <c r="AG1651" i="3" s="1"/>
  <c r="AD1651" i="3"/>
  <c r="AE1651" i="3" s="1"/>
  <c r="AF1651" i="3"/>
  <c r="AG1650" i="3" a="1"/>
  <c r="AG1650" i="3" s="1"/>
  <c r="AD1650" i="3"/>
  <c r="AE1650" i="3" s="1"/>
  <c r="AF1650" i="3"/>
  <c r="AG1649" i="3" a="1"/>
  <c r="AG1649" i="3" s="1"/>
  <c r="AD1649" i="3"/>
  <c r="AE1649" i="3" s="1"/>
  <c r="AF1649" i="3"/>
  <c r="AG1648" i="3" a="1"/>
  <c r="AG1648" i="3" s="1"/>
  <c r="AD1648" i="3"/>
  <c r="AE1648" i="3" s="1"/>
  <c r="AF1648" i="3"/>
  <c r="AG1647" i="3" a="1"/>
  <c r="AG1647" i="3" s="1"/>
  <c r="AD1647" i="3"/>
  <c r="AE1647" i="3" s="1"/>
  <c r="AF1647" i="3"/>
  <c r="AG1646" i="3" a="1"/>
  <c r="AG1646" i="3" s="1"/>
  <c r="AD1646" i="3"/>
  <c r="AE1646" i="3" s="1"/>
  <c r="AF1646" i="3"/>
  <c r="AG1645" i="3" a="1"/>
  <c r="AG1645" i="3" s="1"/>
  <c r="AD1645" i="3"/>
  <c r="AE1645" i="3" s="1"/>
  <c r="AF1645" i="3"/>
  <c r="AG1644" i="3" a="1"/>
  <c r="AG1644" i="3" s="1"/>
  <c r="AD1644" i="3"/>
  <c r="AE1644" i="3" s="1"/>
  <c r="AF1644" i="3"/>
  <c r="AG1643" i="3" a="1"/>
  <c r="AG1643" i="3" s="1"/>
  <c r="AD1643" i="3"/>
  <c r="AE1643" i="3" s="1"/>
  <c r="AF1643" i="3"/>
  <c r="AG1642" i="3" a="1"/>
  <c r="AG1642" i="3" s="1"/>
  <c r="AD1642" i="3"/>
  <c r="AE1642" i="3" s="1"/>
  <c r="AF1642" i="3"/>
  <c r="AG1641" i="3" a="1"/>
  <c r="AG1641" i="3" s="1"/>
  <c r="AD1641" i="3"/>
  <c r="AE1641" i="3" s="1"/>
  <c r="AF1641" i="3"/>
  <c r="AG1640" i="3" a="1"/>
  <c r="AG1640" i="3" s="1"/>
  <c r="AD1640" i="3"/>
  <c r="AE1640" i="3" s="1"/>
  <c r="AF1640" i="3"/>
  <c r="AG1639" i="3" a="1"/>
  <c r="AG1639" i="3" s="1"/>
  <c r="AD1639" i="3"/>
  <c r="AE1639" i="3" s="1"/>
  <c r="AF1639" i="3"/>
  <c r="AG1638" i="3" a="1"/>
  <c r="AG1638" i="3" s="1"/>
  <c r="AD1638" i="3"/>
  <c r="AE1638" i="3" s="1"/>
  <c r="AF1638" i="3"/>
  <c r="AG1637" i="3" a="1"/>
  <c r="AG1637" i="3" s="1"/>
  <c r="AD1637" i="3"/>
  <c r="AE1637" i="3" s="1"/>
  <c r="AF1637" i="3"/>
  <c r="AG1636" i="3" a="1"/>
  <c r="AG1636" i="3" s="1"/>
  <c r="AD1636" i="3"/>
  <c r="AE1636" i="3" s="1"/>
  <c r="AF1636" i="3"/>
  <c r="AG1635" i="3" a="1"/>
  <c r="AG1635" i="3" s="1"/>
  <c r="AD1635" i="3"/>
  <c r="AE1635" i="3" s="1"/>
  <c r="AF1635" i="3"/>
  <c r="AG1634" i="3" a="1"/>
  <c r="AG1634" i="3" s="1"/>
  <c r="AD1634" i="3"/>
  <c r="AE1634" i="3" s="1"/>
  <c r="AF1634" i="3"/>
  <c r="AG1633" i="3" a="1"/>
  <c r="AG1633" i="3" s="1"/>
  <c r="AD1633" i="3"/>
  <c r="AE1633" i="3" s="1"/>
  <c r="AF1633" i="3"/>
  <c r="AG1632" i="3" a="1"/>
  <c r="AG1632" i="3" s="1"/>
  <c r="AD1632" i="3"/>
  <c r="AE1632" i="3" s="1"/>
  <c r="AF1632" i="3"/>
  <c r="AG1631" i="3" a="1"/>
  <c r="AG1631" i="3" s="1"/>
  <c r="AD1631" i="3"/>
  <c r="AE1631" i="3" s="1"/>
  <c r="AF1631" i="3"/>
  <c r="AG1630" i="3" a="1"/>
  <c r="AG1630" i="3" s="1"/>
  <c r="AD1630" i="3"/>
  <c r="AE1630" i="3" s="1"/>
  <c r="AF1630" i="3"/>
  <c r="AG1629" i="3" a="1"/>
  <c r="AG1629" i="3" s="1"/>
  <c r="AD1629" i="3"/>
  <c r="AE1629" i="3" s="1"/>
  <c r="AF1629" i="3"/>
  <c r="AG1628" i="3" a="1"/>
  <c r="AG1628" i="3" s="1"/>
  <c r="AD1628" i="3"/>
  <c r="AE1628" i="3" s="1"/>
  <c r="AF1628" i="3"/>
  <c r="AG1627" i="3" a="1"/>
  <c r="AG1627" i="3" s="1"/>
  <c r="AD1627" i="3"/>
  <c r="AE1627" i="3" s="1"/>
  <c r="AF1627" i="3"/>
  <c r="AG1626" i="3" a="1"/>
  <c r="AG1626" i="3" s="1"/>
  <c r="AD1626" i="3"/>
  <c r="AE1626" i="3" s="1"/>
  <c r="AF1626" i="3"/>
  <c r="AG1625" i="3" a="1"/>
  <c r="AG1625" i="3" s="1"/>
  <c r="AD1625" i="3"/>
  <c r="AE1625" i="3" s="1"/>
  <c r="AF1625" i="3"/>
  <c r="AG1624" i="3" a="1"/>
  <c r="AG1624" i="3" s="1"/>
  <c r="AD1624" i="3"/>
  <c r="AE1624" i="3" s="1"/>
  <c r="AF1624" i="3"/>
  <c r="AG1623" i="3" a="1"/>
  <c r="AG1623" i="3" s="1"/>
  <c r="AD1623" i="3"/>
  <c r="AE1623" i="3" s="1"/>
  <c r="AF1623" i="3"/>
  <c r="AG1622" i="3" a="1"/>
  <c r="AG1622" i="3" s="1"/>
  <c r="AD1622" i="3"/>
  <c r="AE1622" i="3" s="1"/>
  <c r="AF1622" i="3"/>
  <c r="AG1621" i="3" a="1"/>
  <c r="AG1621" i="3" s="1"/>
  <c r="AD1621" i="3"/>
  <c r="AE1621" i="3" s="1"/>
  <c r="AF1621" i="3"/>
  <c r="AG1620" i="3" a="1"/>
  <c r="AG1620" i="3" s="1"/>
  <c r="AD1620" i="3"/>
  <c r="AE1620" i="3" s="1"/>
  <c r="AF1620" i="3"/>
  <c r="AG1619" i="3" a="1"/>
  <c r="AG1619" i="3" s="1"/>
  <c r="AD1619" i="3"/>
  <c r="AE1619" i="3" s="1"/>
  <c r="AF1619" i="3"/>
  <c r="AG1618" i="3" a="1"/>
  <c r="AG1618" i="3" s="1"/>
  <c r="AD1618" i="3"/>
  <c r="AE1618" i="3" s="1"/>
  <c r="AF1618" i="3"/>
  <c r="AG1617" i="3" a="1"/>
  <c r="AG1617" i="3" s="1"/>
  <c r="AD1617" i="3"/>
  <c r="AE1617" i="3" s="1"/>
  <c r="AF1617" i="3"/>
  <c r="AG1616" i="3" a="1"/>
  <c r="AG1616" i="3" s="1"/>
  <c r="AD1616" i="3"/>
  <c r="AE1616" i="3" s="1"/>
  <c r="AF1616" i="3"/>
  <c r="AG1615" i="3" a="1"/>
  <c r="AG1615" i="3" s="1"/>
  <c r="AD1615" i="3"/>
  <c r="AE1615" i="3" s="1"/>
  <c r="AF1615" i="3"/>
  <c r="AG1614" i="3" a="1"/>
  <c r="AG1614" i="3" s="1"/>
  <c r="AD1614" i="3"/>
  <c r="AE1614" i="3" s="1"/>
  <c r="AF1614" i="3"/>
  <c r="AG1613" i="3" a="1"/>
  <c r="AG1613" i="3" s="1"/>
  <c r="AD1613" i="3"/>
  <c r="AE1613" i="3" s="1"/>
  <c r="AF1613" i="3"/>
  <c r="AG1612" i="3" a="1"/>
  <c r="AG1612" i="3" s="1"/>
  <c r="AD1612" i="3"/>
  <c r="AE1612" i="3" s="1"/>
  <c r="AF1612" i="3"/>
  <c r="AG1611" i="3" a="1"/>
  <c r="AG1611" i="3" s="1"/>
  <c r="AD1611" i="3"/>
  <c r="AE1611" i="3" s="1"/>
  <c r="AF1611" i="3"/>
  <c r="AG1610" i="3" a="1"/>
  <c r="AG1610" i="3" s="1"/>
  <c r="AD1610" i="3"/>
  <c r="AE1610" i="3" s="1"/>
  <c r="AF1610" i="3"/>
  <c r="AG1609" i="3" a="1"/>
  <c r="AG1609" i="3" s="1"/>
  <c r="AD1609" i="3"/>
  <c r="AE1609" i="3" s="1"/>
  <c r="AF1609" i="3"/>
  <c r="AG1608" i="3" a="1"/>
  <c r="AG1608" i="3" s="1"/>
  <c r="AD1608" i="3"/>
  <c r="AE1608" i="3" s="1"/>
  <c r="AF1608" i="3"/>
  <c r="AG1607" i="3" a="1"/>
  <c r="AG1607" i="3" s="1"/>
  <c r="AD1607" i="3"/>
  <c r="AE1607" i="3" s="1"/>
  <c r="AF1607" i="3"/>
  <c r="AG1606" i="3" a="1"/>
  <c r="AG1606" i="3" s="1"/>
  <c r="AD1606" i="3"/>
  <c r="AE1606" i="3" s="1"/>
  <c r="AF1606" i="3"/>
  <c r="AG1605" i="3" a="1"/>
  <c r="AG1605" i="3" s="1"/>
  <c r="AD1605" i="3"/>
  <c r="AE1605" i="3" s="1"/>
  <c r="AF1605" i="3"/>
  <c r="AG1604" i="3" a="1"/>
  <c r="AG1604" i="3" s="1"/>
  <c r="AD1604" i="3"/>
  <c r="AE1604" i="3" s="1"/>
  <c r="AF1604" i="3"/>
  <c r="AG1603" i="3" a="1"/>
  <c r="AG1603" i="3" s="1"/>
  <c r="AD1603" i="3"/>
  <c r="AE1603" i="3" s="1"/>
  <c r="AF1603" i="3"/>
  <c r="AG1602" i="3" a="1"/>
  <c r="AG1602" i="3" s="1"/>
  <c r="AD1602" i="3"/>
  <c r="AE1602" i="3" s="1"/>
  <c r="AF1602" i="3"/>
  <c r="AG1601" i="3" a="1"/>
  <c r="AG1601" i="3" s="1"/>
  <c r="AD1601" i="3"/>
  <c r="AE1601" i="3" s="1"/>
  <c r="AF1601" i="3"/>
  <c r="AG1600" i="3" a="1"/>
  <c r="AG1600" i="3" s="1"/>
  <c r="AD1600" i="3"/>
  <c r="AE1600" i="3" s="1"/>
  <c r="AF1600" i="3"/>
  <c r="AG1599" i="3" a="1"/>
  <c r="AG1599" i="3" s="1"/>
  <c r="AD1599" i="3"/>
  <c r="AE1599" i="3" s="1"/>
  <c r="AF1599" i="3"/>
  <c r="AG1598" i="3" a="1"/>
  <c r="AG1598" i="3" s="1"/>
  <c r="AD1598" i="3"/>
  <c r="AE1598" i="3" s="1"/>
  <c r="AF1598" i="3"/>
  <c r="AG1597" i="3" a="1"/>
  <c r="AG1597" i="3" s="1"/>
  <c r="AD1597" i="3"/>
  <c r="AE1597" i="3" s="1"/>
  <c r="AF1597" i="3"/>
  <c r="AG1596" i="3" a="1"/>
  <c r="AG1596" i="3" s="1"/>
  <c r="AD1596" i="3"/>
  <c r="AE1596" i="3" s="1"/>
  <c r="AF1596" i="3"/>
  <c r="AG1595" i="3" a="1"/>
  <c r="AG1595" i="3" s="1"/>
  <c r="AD1595" i="3"/>
  <c r="AE1595" i="3" s="1"/>
  <c r="AF1595" i="3"/>
  <c r="AG1594" i="3" a="1"/>
  <c r="AG1594" i="3" s="1"/>
  <c r="AD1594" i="3"/>
  <c r="AE1594" i="3" s="1"/>
  <c r="AF1594" i="3"/>
  <c r="AG1593" i="3" a="1"/>
  <c r="AG1593" i="3" s="1"/>
  <c r="AD1593" i="3"/>
  <c r="AE1593" i="3" s="1"/>
  <c r="AF1593" i="3"/>
  <c r="AG1592" i="3" a="1"/>
  <c r="AG1592" i="3" s="1"/>
  <c r="AD1592" i="3"/>
  <c r="AE1592" i="3" s="1"/>
  <c r="AF1592" i="3"/>
  <c r="AG1591" i="3" a="1"/>
  <c r="AG1591" i="3" s="1"/>
  <c r="AD1591" i="3"/>
  <c r="AE1591" i="3" s="1"/>
  <c r="AF1591" i="3"/>
  <c r="AG1590" i="3" a="1"/>
  <c r="AG1590" i="3" s="1"/>
  <c r="AD1590" i="3"/>
  <c r="AE1590" i="3" s="1"/>
  <c r="AF1590" i="3"/>
  <c r="AG1589" i="3" a="1"/>
  <c r="AG1589" i="3" s="1"/>
  <c r="AD1589" i="3"/>
  <c r="AE1589" i="3" s="1"/>
  <c r="AF1589" i="3"/>
  <c r="AG1588" i="3" a="1"/>
  <c r="AG1588" i="3" s="1"/>
  <c r="AD1588" i="3"/>
  <c r="AE1588" i="3" s="1"/>
  <c r="AF1588" i="3"/>
  <c r="AG1587" i="3" a="1"/>
  <c r="AG1587" i="3" s="1"/>
  <c r="AD1587" i="3"/>
  <c r="AE1587" i="3" s="1"/>
  <c r="AF1587" i="3"/>
  <c r="AG1586" i="3" a="1"/>
  <c r="AG1586" i="3" s="1"/>
  <c r="AD1586" i="3"/>
  <c r="AE1586" i="3" s="1"/>
  <c r="AF1586" i="3"/>
  <c r="AG1585" i="3" a="1"/>
  <c r="AG1585" i="3" s="1"/>
  <c r="AD1585" i="3"/>
  <c r="AE1585" i="3" s="1"/>
  <c r="AF1585" i="3"/>
  <c r="AG1584" i="3" a="1"/>
  <c r="AG1584" i="3" s="1"/>
  <c r="AD1584" i="3"/>
  <c r="AE1584" i="3" s="1"/>
  <c r="AF1584" i="3"/>
  <c r="AG1583" i="3" a="1"/>
  <c r="AG1583" i="3" s="1"/>
  <c r="AD1583" i="3"/>
  <c r="AE1583" i="3" s="1"/>
  <c r="AF1583" i="3"/>
  <c r="AG1582" i="3" a="1"/>
  <c r="AG1582" i="3" s="1"/>
  <c r="AD1582" i="3"/>
  <c r="AE1582" i="3" s="1"/>
  <c r="AF1582" i="3"/>
  <c r="AG1581" i="3" a="1"/>
  <c r="AG1581" i="3" s="1"/>
  <c r="AD1581" i="3"/>
  <c r="AE1581" i="3" s="1"/>
  <c r="AF1581" i="3"/>
  <c r="AG1580" i="3" a="1"/>
  <c r="AG1580" i="3" s="1"/>
  <c r="AD1580" i="3"/>
  <c r="AE1580" i="3" s="1"/>
  <c r="AF1580" i="3"/>
  <c r="AG1579" i="3" a="1"/>
  <c r="AG1579" i="3" s="1"/>
  <c r="AD1579" i="3"/>
  <c r="AE1579" i="3" s="1"/>
  <c r="AF1579" i="3"/>
  <c r="AG1578" i="3" a="1"/>
  <c r="AG1578" i="3" s="1"/>
  <c r="AD1578" i="3"/>
  <c r="AE1578" i="3" s="1"/>
  <c r="AF1578" i="3"/>
  <c r="AG1577" i="3" a="1"/>
  <c r="AG1577" i="3" s="1"/>
  <c r="AD1577" i="3"/>
  <c r="AE1577" i="3" s="1"/>
  <c r="AF1577" i="3"/>
  <c r="AG1576" i="3" a="1"/>
  <c r="AG1576" i="3" s="1"/>
  <c r="AD1576" i="3"/>
  <c r="AE1576" i="3" s="1"/>
  <c r="AF1576" i="3"/>
  <c r="AG1575" i="3" a="1"/>
  <c r="AG1575" i="3" s="1"/>
  <c r="AD1575" i="3"/>
  <c r="AE1575" i="3" s="1"/>
  <c r="AF1575" i="3"/>
  <c r="AG1574" i="3" a="1"/>
  <c r="AG1574" i="3" s="1"/>
  <c r="AD1574" i="3"/>
  <c r="AE1574" i="3" s="1"/>
  <c r="AF1574" i="3"/>
  <c r="AG1573" i="3" a="1"/>
  <c r="AG1573" i="3" s="1"/>
  <c r="AD1573" i="3"/>
  <c r="AE1573" i="3" s="1"/>
  <c r="AF1573" i="3"/>
  <c r="AG1572" i="3" a="1"/>
  <c r="AG1572" i="3" s="1"/>
  <c r="AD1572" i="3"/>
  <c r="AE1572" i="3" s="1"/>
  <c r="AF1572" i="3"/>
  <c r="AG1571" i="3" a="1"/>
  <c r="AG1571" i="3" s="1"/>
  <c r="AD1571" i="3"/>
  <c r="AE1571" i="3" s="1"/>
  <c r="AF1571" i="3"/>
  <c r="AG1570" i="3" a="1"/>
  <c r="AG1570" i="3" s="1"/>
  <c r="AD1570" i="3"/>
  <c r="AE1570" i="3" s="1"/>
  <c r="AF1570" i="3"/>
  <c r="AG1569" i="3" a="1"/>
  <c r="AG1569" i="3" s="1"/>
  <c r="AD1569" i="3"/>
  <c r="AE1569" i="3" s="1"/>
  <c r="AF1569" i="3"/>
  <c r="AG1568" i="3" a="1"/>
  <c r="AG1568" i="3" s="1"/>
  <c r="AD1568" i="3"/>
  <c r="AE1568" i="3" s="1"/>
  <c r="AF1568" i="3"/>
  <c r="AG1567" i="3" a="1"/>
  <c r="AG1567" i="3" s="1"/>
  <c r="AD1567" i="3"/>
  <c r="AE1567" i="3" s="1"/>
  <c r="AF1567" i="3"/>
  <c r="AG1566" i="3" a="1"/>
  <c r="AG1566" i="3" s="1"/>
  <c r="AD1566" i="3"/>
  <c r="AE1566" i="3" s="1"/>
  <c r="AF1566" i="3"/>
  <c r="AG1565" i="3" a="1"/>
  <c r="AG1565" i="3" s="1"/>
  <c r="AD1565" i="3"/>
  <c r="AE1565" i="3" s="1"/>
  <c r="AF1565" i="3"/>
  <c r="AG1564" i="3" a="1"/>
  <c r="AG1564" i="3" s="1"/>
  <c r="AD1564" i="3"/>
  <c r="AE1564" i="3" s="1"/>
  <c r="AF1564" i="3"/>
  <c r="AG1563" i="3" a="1"/>
  <c r="AG1563" i="3" s="1"/>
  <c r="AD1563" i="3"/>
  <c r="AE1563" i="3" s="1"/>
  <c r="AF1563" i="3"/>
  <c r="AG1562" i="3" a="1"/>
  <c r="AG1562" i="3" s="1"/>
  <c r="AD1562" i="3"/>
  <c r="AE1562" i="3" s="1"/>
  <c r="AF1562" i="3"/>
  <c r="AG1561" i="3" a="1"/>
  <c r="AG1561" i="3" s="1"/>
  <c r="AD1561" i="3"/>
  <c r="AE1561" i="3" s="1"/>
  <c r="AF1561" i="3"/>
  <c r="AG1560" i="3" a="1"/>
  <c r="AG1560" i="3" s="1"/>
  <c r="AD1560" i="3"/>
  <c r="AE1560" i="3" s="1"/>
  <c r="AF1560" i="3"/>
  <c r="AG1559" i="3" a="1"/>
  <c r="AG1559" i="3" s="1"/>
  <c r="AD1559" i="3"/>
  <c r="AE1559" i="3" s="1"/>
  <c r="AF1559" i="3"/>
  <c r="AG1558" i="3" a="1"/>
  <c r="AG1558" i="3" s="1"/>
  <c r="AD1558" i="3"/>
  <c r="AE1558" i="3" s="1"/>
  <c r="AF1558" i="3"/>
  <c r="AG1557" i="3" a="1"/>
  <c r="AG1557" i="3" s="1"/>
  <c r="AD1557" i="3"/>
  <c r="AE1557" i="3" s="1"/>
  <c r="AF1557" i="3"/>
  <c r="AG1556" i="3" a="1"/>
  <c r="AG1556" i="3" s="1"/>
  <c r="AD1556" i="3"/>
  <c r="AE1556" i="3" s="1"/>
  <c r="AF1556" i="3"/>
  <c r="AG1555" i="3" a="1"/>
  <c r="AG1555" i="3" s="1"/>
  <c r="AD1555" i="3"/>
  <c r="AE1555" i="3" s="1"/>
  <c r="AF1555" i="3"/>
  <c r="AG1554" i="3" a="1"/>
  <c r="AG1554" i="3" s="1"/>
  <c r="AD1554" i="3"/>
  <c r="AE1554" i="3" s="1"/>
  <c r="AF1554" i="3"/>
  <c r="AG1553" i="3" a="1"/>
  <c r="AG1553" i="3" s="1"/>
  <c r="AD1553" i="3"/>
  <c r="AE1553" i="3" s="1"/>
  <c r="AF1553" i="3"/>
  <c r="AG1552" i="3" a="1"/>
  <c r="AG1552" i="3" s="1"/>
  <c r="AD1552" i="3"/>
  <c r="AE1552" i="3" s="1"/>
  <c r="AF1552" i="3"/>
  <c r="AG1551" i="3" a="1"/>
  <c r="AG1551" i="3" s="1"/>
  <c r="AD1551" i="3"/>
  <c r="AE1551" i="3" s="1"/>
  <c r="AF1551" i="3"/>
  <c r="AG1550" i="3" a="1"/>
  <c r="AG1550" i="3" s="1"/>
  <c r="AD1550" i="3"/>
  <c r="AE1550" i="3" s="1"/>
  <c r="AF1550" i="3"/>
  <c r="AG1549" i="3" a="1"/>
  <c r="AG1549" i="3" s="1"/>
  <c r="AD1549" i="3"/>
  <c r="AE1549" i="3" s="1"/>
  <c r="AF1549" i="3"/>
  <c r="AG1548" i="3" a="1"/>
  <c r="AG1548" i="3" s="1"/>
  <c r="AD1548" i="3"/>
  <c r="AE1548" i="3" s="1"/>
  <c r="AF1548" i="3"/>
  <c r="AG1547" i="3" a="1"/>
  <c r="AG1547" i="3" s="1"/>
  <c r="AD1547" i="3"/>
  <c r="AE1547" i="3" s="1"/>
  <c r="AF1547" i="3"/>
  <c r="AG1546" i="3" a="1"/>
  <c r="AG1546" i="3" s="1"/>
  <c r="AD1546" i="3"/>
  <c r="AE1546" i="3" s="1"/>
  <c r="AF1546" i="3"/>
  <c r="AG1545" i="3" a="1"/>
  <c r="AG1545" i="3" s="1"/>
  <c r="AD1545" i="3"/>
  <c r="AE1545" i="3" s="1"/>
  <c r="AF1545" i="3"/>
  <c r="AG1544" i="3" a="1"/>
  <c r="AG1544" i="3" s="1"/>
  <c r="AD1544" i="3"/>
  <c r="AE1544" i="3" s="1"/>
  <c r="AF1544" i="3"/>
  <c r="AG1543" i="3" a="1"/>
  <c r="AG1543" i="3" s="1"/>
  <c r="AD1543" i="3"/>
  <c r="AE1543" i="3" s="1"/>
  <c r="AF1543" i="3"/>
  <c r="AG1542" i="3" a="1"/>
  <c r="AG1542" i="3" s="1"/>
  <c r="AD1542" i="3"/>
  <c r="AE1542" i="3" s="1"/>
  <c r="AF1542" i="3"/>
  <c r="AG1541" i="3" a="1"/>
  <c r="AG1541" i="3" s="1"/>
  <c r="AD1541" i="3"/>
  <c r="AE1541" i="3" s="1"/>
  <c r="AF1541" i="3"/>
  <c r="AG1540" i="3" a="1"/>
  <c r="AG1540" i="3" s="1"/>
  <c r="AD1540" i="3"/>
  <c r="AE1540" i="3" s="1"/>
  <c r="AF1540" i="3"/>
  <c r="AG1539" i="3" a="1"/>
  <c r="AG1539" i="3" s="1"/>
  <c r="AD1539" i="3"/>
  <c r="AE1539" i="3" s="1"/>
  <c r="AF1539" i="3"/>
  <c r="AG1538" i="3" a="1"/>
  <c r="AG1538" i="3" s="1"/>
  <c r="AD1538" i="3"/>
  <c r="AE1538" i="3" s="1"/>
  <c r="AF1538" i="3"/>
  <c r="AG1537" i="3" a="1"/>
  <c r="AG1537" i="3" s="1"/>
  <c r="AD1537" i="3"/>
  <c r="AE1537" i="3" s="1"/>
  <c r="AF1537" i="3"/>
  <c r="AG1536" i="3" a="1"/>
  <c r="AG1536" i="3" s="1"/>
  <c r="AD1536" i="3"/>
  <c r="AE1536" i="3" s="1"/>
  <c r="AF1536" i="3"/>
  <c r="AG1535" i="3" a="1"/>
  <c r="AG1535" i="3" s="1"/>
  <c r="AD1535" i="3"/>
  <c r="AE1535" i="3" s="1"/>
  <c r="AF1535" i="3"/>
  <c r="AG1534" i="3" a="1"/>
  <c r="AG1534" i="3" s="1"/>
  <c r="AD1534" i="3"/>
  <c r="AE1534" i="3" s="1"/>
  <c r="AF1534" i="3"/>
  <c r="AG1533" i="3" a="1"/>
  <c r="AG1533" i="3" s="1"/>
  <c r="AD1533" i="3"/>
  <c r="AE1533" i="3" s="1"/>
  <c r="AF1533" i="3"/>
  <c r="AG1532" i="3" a="1"/>
  <c r="AG1532" i="3" s="1"/>
  <c r="AD1532" i="3"/>
  <c r="AE1532" i="3" s="1"/>
  <c r="AF1532" i="3"/>
  <c r="AG1531" i="3" a="1"/>
  <c r="AG1531" i="3" s="1"/>
  <c r="AD1531" i="3"/>
  <c r="AE1531" i="3" s="1"/>
  <c r="AF1531" i="3"/>
  <c r="AG1530" i="3" a="1"/>
  <c r="AG1530" i="3" s="1"/>
  <c r="AD1530" i="3"/>
  <c r="AE1530" i="3" s="1"/>
  <c r="AF1530" i="3"/>
  <c r="AG1529" i="3" a="1"/>
  <c r="AG1529" i="3" s="1"/>
  <c r="AD1529" i="3"/>
  <c r="AE1529" i="3" s="1"/>
  <c r="AF1529" i="3"/>
  <c r="AG1528" i="3" a="1"/>
  <c r="AG1528" i="3" s="1"/>
  <c r="AD1528" i="3"/>
  <c r="AE1528" i="3" s="1"/>
  <c r="AF1528" i="3"/>
  <c r="AG1527" i="3" a="1"/>
  <c r="AG1527" i="3" s="1"/>
  <c r="AD1527" i="3"/>
  <c r="AE1527" i="3" s="1"/>
  <c r="AF1527" i="3"/>
  <c r="AG1526" i="3" a="1"/>
  <c r="AG1526" i="3" s="1"/>
  <c r="AD1526" i="3"/>
  <c r="AE1526" i="3" s="1"/>
  <c r="AF1526" i="3"/>
  <c r="AG1525" i="3" a="1"/>
  <c r="AG1525" i="3" s="1"/>
  <c r="AD1525" i="3"/>
  <c r="AE1525" i="3" s="1"/>
  <c r="AF1525" i="3"/>
  <c r="AG1524" i="3" a="1"/>
  <c r="AG1524" i="3" s="1"/>
  <c r="AD1524" i="3"/>
  <c r="AE1524" i="3" s="1"/>
  <c r="AF1524" i="3"/>
  <c r="AG1523" i="3" a="1"/>
  <c r="AG1523" i="3" s="1"/>
  <c r="AD1523" i="3"/>
  <c r="AE1523" i="3" s="1"/>
  <c r="AF1523" i="3"/>
  <c r="AG1522" i="3" a="1"/>
  <c r="AG1522" i="3" s="1"/>
  <c r="AD1522" i="3"/>
  <c r="AE1522" i="3" s="1"/>
  <c r="AF1522" i="3"/>
  <c r="AG1521" i="3" a="1"/>
  <c r="AG1521" i="3" s="1"/>
  <c r="AD1521" i="3"/>
  <c r="AE1521" i="3" s="1"/>
  <c r="AF1521" i="3"/>
  <c r="AG1520" i="3" a="1"/>
  <c r="AG1520" i="3" s="1"/>
  <c r="AD1520" i="3"/>
  <c r="AE1520" i="3" s="1"/>
  <c r="AF1520" i="3"/>
  <c r="AG1519" i="3" a="1"/>
  <c r="AG1519" i="3" s="1"/>
  <c r="AD1519" i="3"/>
  <c r="AE1519" i="3" s="1"/>
  <c r="AF1519" i="3"/>
  <c r="AG1518" i="3" a="1"/>
  <c r="AG1518" i="3" s="1"/>
  <c r="AD1518" i="3"/>
  <c r="AE1518" i="3" s="1"/>
  <c r="AF1518" i="3"/>
  <c r="AG1517" i="3" a="1"/>
  <c r="AG1517" i="3" s="1"/>
  <c r="AD1517" i="3"/>
  <c r="AE1517" i="3" s="1"/>
  <c r="AF1517" i="3"/>
  <c r="AG1516" i="3" a="1"/>
  <c r="AG1516" i="3" s="1"/>
  <c r="AD1516" i="3"/>
  <c r="AE1516" i="3" s="1"/>
  <c r="AF1516" i="3"/>
  <c r="AG1515" i="3" a="1"/>
  <c r="AG1515" i="3" s="1"/>
  <c r="AD1515" i="3"/>
  <c r="AE1515" i="3" s="1"/>
  <c r="AF1515" i="3"/>
  <c r="AG1514" i="3" a="1"/>
  <c r="AG1514" i="3" s="1"/>
  <c r="AD1514" i="3"/>
  <c r="AE1514" i="3" s="1"/>
  <c r="AF1514" i="3"/>
  <c r="AG1513" i="3" a="1"/>
  <c r="AG1513" i="3" s="1"/>
  <c r="AD1513" i="3"/>
  <c r="AE1513" i="3" s="1"/>
  <c r="AF1513" i="3"/>
  <c r="AG1512" i="3" a="1"/>
  <c r="AG1512" i="3" s="1"/>
  <c r="AD1512" i="3"/>
  <c r="AE1512" i="3" s="1"/>
  <c r="AF1512" i="3"/>
  <c r="AG1511" i="3" a="1"/>
  <c r="AG1511" i="3" s="1"/>
  <c r="AD1511" i="3"/>
  <c r="AE1511" i="3" s="1"/>
  <c r="AF1511" i="3"/>
  <c r="AG1510" i="3" a="1"/>
  <c r="AG1510" i="3" s="1"/>
  <c r="AD1510" i="3"/>
  <c r="AE1510" i="3" s="1"/>
  <c r="AF1510" i="3"/>
  <c r="AG1509" i="3" a="1"/>
  <c r="AG1509" i="3" s="1"/>
  <c r="AD1509" i="3"/>
  <c r="AE1509" i="3" s="1"/>
  <c r="AF1509" i="3"/>
  <c r="AG1508" i="3" a="1"/>
  <c r="AG1508" i="3" s="1"/>
  <c r="AD1508" i="3"/>
  <c r="AE1508" i="3" s="1"/>
  <c r="AF1508" i="3"/>
  <c r="AG1507" i="3" a="1"/>
  <c r="AG1507" i="3" s="1"/>
  <c r="AD1507" i="3"/>
  <c r="AE1507" i="3" s="1"/>
  <c r="AF1507" i="3"/>
  <c r="AG1506" i="3" a="1"/>
  <c r="AG1506" i="3" s="1"/>
  <c r="AD1506" i="3"/>
  <c r="AE1506" i="3" s="1"/>
  <c r="AF1506" i="3"/>
  <c r="AG1505" i="3" a="1"/>
  <c r="AG1505" i="3" s="1"/>
  <c r="AD1505" i="3"/>
  <c r="AE1505" i="3" s="1"/>
  <c r="AF1505" i="3"/>
  <c r="AG1504" i="3" a="1"/>
  <c r="AG1504" i="3" s="1"/>
  <c r="AD1504" i="3"/>
  <c r="AE1504" i="3" s="1"/>
  <c r="AF1504" i="3"/>
  <c r="AG1503" i="3" a="1"/>
  <c r="AG1503" i="3" s="1"/>
  <c r="AD1503" i="3"/>
  <c r="AE1503" i="3" s="1"/>
  <c r="AF1503" i="3"/>
  <c r="AG1502" i="3" a="1"/>
  <c r="AG1502" i="3" s="1"/>
  <c r="AD1502" i="3"/>
  <c r="AE1502" i="3" s="1"/>
  <c r="AF1502" i="3"/>
  <c r="AG1501" i="3" a="1"/>
  <c r="AG1501" i="3" s="1"/>
  <c r="AD1501" i="3"/>
  <c r="AE1501" i="3" s="1"/>
  <c r="AF1501" i="3"/>
  <c r="AG1500" i="3" a="1"/>
  <c r="AG1500" i="3" s="1"/>
  <c r="AD1500" i="3"/>
  <c r="AE1500" i="3" s="1"/>
  <c r="AF1500" i="3"/>
  <c r="AG1499" i="3" a="1"/>
  <c r="AG1499" i="3" s="1"/>
  <c r="AD1499" i="3"/>
  <c r="AE1499" i="3" s="1"/>
  <c r="AF1499" i="3"/>
  <c r="AG1498" i="3" a="1"/>
  <c r="AG1498" i="3" s="1"/>
  <c r="AD1498" i="3"/>
  <c r="AE1498" i="3" s="1"/>
  <c r="AF1498" i="3"/>
  <c r="AG1497" i="3" a="1"/>
  <c r="AG1497" i="3" s="1"/>
  <c r="AD1497" i="3"/>
  <c r="AE1497" i="3" s="1"/>
  <c r="AF1497" i="3"/>
  <c r="AG1496" i="3" a="1"/>
  <c r="AG1496" i="3" s="1"/>
  <c r="AD1496" i="3"/>
  <c r="AE1496" i="3" s="1"/>
  <c r="AF1496" i="3"/>
  <c r="AG1495" i="3" a="1"/>
  <c r="AG1495" i="3" s="1"/>
  <c r="AD1495" i="3"/>
  <c r="AE1495" i="3" s="1"/>
  <c r="AF1495" i="3"/>
  <c r="AG1494" i="3" a="1"/>
  <c r="AG1494" i="3" s="1"/>
  <c r="AD1494" i="3"/>
  <c r="AE1494" i="3" s="1"/>
  <c r="AF1494" i="3"/>
  <c r="AG1493" i="3" a="1"/>
  <c r="AG1493" i="3" s="1"/>
  <c r="AD1493" i="3"/>
  <c r="AE1493" i="3" s="1"/>
  <c r="AF1493" i="3"/>
  <c r="AG1492" i="3" a="1"/>
  <c r="AG1492" i="3" s="1"/>
  <c r="AD1492" i="3"/>
  <c r="AE1492" i="3" s="1"/>
  <c r="AF1492" i="3"/>
  <c r="AG1491" i="3" a="1"/>
  <c r="AG1491" i="3" s="1"/>
  <c r="AD1491" i="3"/>
  <c r="AE1491" i="3" s="1"/>
  <c r="AF1491" i="3"/>
  <c r="AG1490" i="3" a="1"/>
  <c r="AG1490" i="3" s="1"/>
  <c r="AD1490" i="3"/>
  <c r="AE1490" i="3" s="1"/>
  <c r="AF1490" i="3"/>
  <c r="AG1489" i="3" a="1"/>
  <c r="AG1489" i="3" s="1"/>
  <c r="AD1489" i="3"/>
  <c r="AE1489" i="3" s="1"/>
  <c r="AF1489" i="3"/>
  <c r="AG1488" i="3" a="1"/>
  <c r="AG1488" i="3" s="1"/>
  <c r="AD1488" i="3"/>
  <c r="AE1488" i="3" s="1"/>
  <c r="AF1488" i="3"/>
  <c r="AG1487" i="3" a="1"/>
  <c r="AG1487" i="3" s="1"/>
  <c r="AD1487" i="3"/>
  <c r="AE1487" i="3" s="1"/>
  <c r="AF1487" i="3"/>
  <c r="AG1486" i="3" a="1"/>
  <c r="AG1486" i="3" s="1"/>
  <c r="AD1486" i="3"/>
  <c r="AE1486" i="3" s="1"/>
  <c r="AF1486" i="3"/>
  <c r="AG1485" i="3" a="1"/>
  <c r="AG1485" i="3" s="1"/>
  <c r="AD1485" i="3"/>
  <c r="AE1485" i="3" s="1"/>
  <c r="AF1485" i="3"/>
  <c r="AG1484" i="3" a="1"/>
  <c r="AG1484" i="3" s="1"/>
  <c r="AD1484" i="3"/>
  <c r="AE1484" i="3" s="1"/>
  <c r="AF1484" i="3"/>
  <c r="AG1483" i="3" a="1"/>
  <c r="AG1483" i="3" s="1"/>
  <c r="AD1483" i="3"/>
  <c r="AE1483" i="3" s="1"/>
  <c r="AF1483" i="3"/>
  <c r="AG1482" i="3" a="1"/>
  <c r="AG1482" i="3" s="1"/>
  <c r="AD1482" i="3"/>
  <c r="AE1482" i="3" s="1"/>
  <c r="AF1482" i="3"/>
  <c r="AG1481" i="3" a="1"/>
  <c r="AG1481" i="3" s="1"/>
  <c r="AD1481" i="3"/>
  <c r="AE1481" i="3" s="1"/>
  <c r="AF1481" i="3"/>
  <c r="AG1480" i="3" a="1"/>
  <c r="AG1480" i="3" s="1"/>
  <c r="AD1480" i="3"/>
  <c r="AE1480" i="3" s="1"/>
  <c r="AF1480" i="3"/>
  <c r="AG1479" i="3" a="1"/>
  <c r="AG1479" i="3" s="1"/>
  <c r="AD1479" i="3"/>
  <c r="AE1479" i="3" s="1"/>
  <c r="AF1479" i="3"/>
  <c r="AG1478" i="3" a="1"/>
  <c r="AG1478" i="3" s="1"/>
  <c r="AD1478" i="3"/>
  <c r="AE1478" i="3" s="1"/>
  <c r="AF1478" i="3"/>
  <c r="AG1477" i="3" a="1"/>
  <c r="AG1477" i="3" s="1"/>
  <c r="AD1477" i="3"/>
  <c r="AE1477" i="3" s="1"/>
  <c r="AF1477" i="3"/>
  <c r="AG1476" i="3" a="1"/>
  <c r="AG1476" i="3" s="1"/>
  <c r="AD1476" i="3"/>
  <c r="AE1476" i="3" s="1"/>
  <c r="AF1476" i="3"/>
  <c r="AG1475" i="3" a="1"/>
  <c r="AG1475" i="3" s="1"/>
  <c r="AD1475" i="3"/>
  <c r="AE1475" i="3" s="1"/>
  <c r="AF1475" i="3"/>
  <c r="AG1474" i="3" a="1"/>
  <c r="AG1474" i="3" s="1"/>
  <c r="AD1474" i="3"/>
  <c r="AE1474" i="3" s="1"/>
  <c r="AF1474" i="3"/>
  <c r="AG1473" i="3" a="1"/>
  <c r="AG1473" i="3" s="1"/>
  <c r="AD1473" i="3"/>
  <c r="AE1473" i="3" s="1"/>
  <c r="AF1473" i="3"/>
  <c r="AG1472" i="3" a="1"/>
  <c r="AG1472" i="3" s="1"/>
  <c r="AD1472" i="3"/>
  <c r="AE1472" i="3" s="1"/>
  <c r="AF1472" i="3"/>
  <c r="AG1471" i="3" a="1"/>
  <c r="AG1471" i="3" s="1"/>
  <c r="AD1471" i="3"/>
  <c r="AE1471" i="3" s="1"/>
  <c r="AF1471" i="3"/>
  <c r="AG1470" i="3" a="1"/>
  <c r="AG1470" i="3" s="1"/>
  <c r="AD1470" i="3"/>
  <c r="AE1470" i="3" s="1"/>
  <c r="AF1470" i="3"/>
  <c r="AG1469" i="3" a="1"/>
  <c r="AG1469" i="3" s="1"/>
  <c r="AD1469" i="3"/>
  <c r="AE1469" i="3" s="1"/>
  <c r="AF1469" i="3"/>
  <c r="AG1468" i="3" a="1"/>
  <c r="AG1468" i="3" s="1"/>
  <c r="AD1468" i="3"/>
  <c r="AE1468" i="3" s="1"/>
  <c r="AF1468" i="3"/>
  <c r="AG1467" i="3" a="1"/>
  <c r="AG1467" i="3" s="1"/>
  <c r="AD1467" i="3"/>
  <c r="AE1467" i="3" s="1"/>
  <c r="AF1467" i="3"/>
  <c r="AG1466" i="3" a="1"/>
  <c r="AG1466" i="3" s="1"/>
  <c r="AD1466" i="3"/>
  <c r="AE1466" i="3" s="1"/>
  <c r="AF1466" i="3"/>
  <c r="AG1465" i="3" a="1"/>
  <c r="AG1465" i="3" s="1"/>
  <c r="AD1465" i="3"/>
  <c r="AE1465" i="3" s="1"/>
  <c r="AF1465" i="3"/>
  <c r="AG1464" i="3" a="1"/>
  <c r="AG1464" i="3" s="1"/>
  <c r="AD1464" i="3"/>
  <c r="AE1464" i="3" s="1"/>
  <c r="AF1464" i="3"/>
  <c r="AG1463" i="3" a="1"/>
  <c r="AG1463" i="3" s="1"/>
  <c r="AD1463" i="3"/>
  <c r="AE1463" i="3" s="1"/>
  <c r="AF1463" i="3"/>
  <c r="AG1462" i="3" a="1"/>
  <c r="AG1462" i="3" s="1"/>
  <c r="AD1462" i="3"/>
  <c r="AE1462" i="3" s="1"/>
  <c r="AF1462" i="3"/>
  <c r="AG1461" i="3" a="1"/>
  <c r="AG1461" i="3" s="1"/>
  <c r="AD1461" i="3"/>
  <c r="AE1461" i="3" s="1"/>
  <c r="AF1461" i="3"/>
  <c r="AG1460" i="3" a="1"/>
  <c r="AG1460" i="3" s="1"/>
  <c r="AD1460" i="3"/>
  <c r="AE1460" i="3" s="1"/>
  <c r="AF1460" i="3"/>
  <c r="AG1459" i="3" a="1"/>
  <c r="AG1459" i="3" s="1"/>
  <c r="AD1459" i="3"/>
  <c r="AE1459" i="3" s="1"/>
  <c r="AF1459" i="3"/>
  <c r="AG1458" i="3" a="1"/>
  <c r="AG1458" i="3" s="1"/>
  <c r="AD1458" i="3"/>
  <c r="AE1458" i="3" s="1"/>
  <c r="AF1458" i="3"/>
  <c r="AG1457" i="3" a="1"/>
  <c r="AG1457" i="3" s="1"/>
  <c r="AD1457" i="3"/>
  <c r="AE1457" i="3" s="1"/>
  <c r="AF1457" i="3"/>
  <c r="AG1456" i="3" a="1"/>
  <c r="AG1456" i="3" s="1"/>
  <c r="AD1456" i="3"/>
  <c r="AE1456" i="3" s="1"/>
  <c r="AF1456" i="3"/>
  <c r="AG1455" i="3" a="1"/>
  <c r="AG1455" i="3" s="1"/>
  <c r="AD1455" i="3"/>
  <c r="AE1455" i="3" s="1"/>
  <c r="AF1455" i="3"/>
  <c r="AG1454" i="3" a="1"/>
  <c r="AG1454" i="3" s="1"/>
  <c r="AD1454" i="3"/>
  <c r="AE1454" i="3" s="1"/>
  <c r="AF1454" i="3"/>
  <c r="AG1453" i="3" a="1"/>
  <c r="AG1453" i="3" s="1"/>
  <c r="AD1453" i="3"/>
  <c r="AE1453" i="3" s="1"/>
  <c r="AF1453" i="3"/>
  <c r="AG1452" i="3" a="1"/>
  <c r="AG1452" i="3" s="1"/>
  <c r="AD1452" i="3"/>
  <c r="AE1452" i="3" s="1"/>
  <c r="AF1452" i="3"/>
  <c r="AG1451" i="3" a="1"/>
  <c r="AG1451" i="3" s="1"/>
  <c r="AD1451" i="3"/>
  <c r="AE1451" i="3" s="1"/>
  <c r="AF1451" i="3"/>
  <c r="AG1450" i="3" a="1"/>
  <c r="AG1450" i="3" s="1"/>
  <c r="AD1450" i="3"/>
  <c r="AE1450" i="3" s="1"/>
  <c r="AF1450" i="3"/>
  <c r="AG1449" i="3" a="1"/>
  <c r="AG1449" i="3" s="1"/>
  <c r="AD1449" i="3"/>
  <c r="AE1449" i="3" s="1"/>
  <c r="AF1449" i="3"/>
  <c r="AG1448" i="3" a="1"/>
  <c r="AG1448" i="3" s="1"/>
  <c r="AD1448" i="3"/>
  <c r="AE1448" i="3" s="1"/>
  <c r="AF1448" i="3"/>
  <c r="AG1447" i="3" a="1"/>
  <c r="AG1447" i="3" s="1"/>
  <c r="AD1447" i="3"/>
  <c r="AE1447" i="3" s="1"/>
  <c r="AF1447" i="3"/>
  <c r="AG1446" i="3" a="1"/>
  <c r="AG1446" i="3" s="1"/>
  <c r="AD1446" i="3"/>
  <c r="AE1446" i="3" s="1"/>
  <c r="AF1446" i="3"/>
  <c r="AG1445" i="3" a="1"/>
  <c r="AG1445" i="3" s="1"/>
  <c r="AD1445" i="3"/>
  <c r="AE1445" i="3" s="1"/>
  <c r="AF1445" i="3"/>
  <c r="AG1444" i="3" a="1"/>
  <c r="AG1444" i="3" s="1"/>
  <c r="AD1444" i="3"/>
  <c r="AE1444" i="3" s="1"/>
  <c r="AF1444" i="3"/>
  <c r="AG1443" i="3" a="1"/>
  <c r="AG1443" i="3" s="1"/>
  <c r="AD1443" i="3"/>
  <c r="AE1443" i="3" s="1"/>
  <c r="AF1443" i="3"/>
  <c r="AG1442" i="3" a="1"/>
  <c r="AG1442" i="3" s="1"/>
  <c r="AD1442" i="3"/>
  <c r="AE1442" i="3" s="1"/>
  <c r="AF1442" i="3"/>
  <c r="AG1441" i="3" a="1"/>
  <c r="AG1441" i="3" s="1"/>
  <c r="AD1441" i="3"/>
  <c r="AE1441" i="3" s="1"/>
  <c r="AF1441" i="3"/>
  <c r="AG1440" i="3" a="1"/>
  <c r="AG1440" i="3" s="1"/>
  <c r="AD1440" i="3"/>
  <c r="AE1440" i="3" s="1"/>
  <c r="AF1440" i="3"/>
  <c r="AG1439" i="3" a="1"/>
  <c r="AG1439" i="3" s="1"/>
  <c r="AD1439" i="3"/>
  <c r="AE1439" i="3" s="1"/>
  <c r="AF1439" i="3"/>
  <c r="AG1438" i="3" a="1"/>
  <c r="AG1438" i="3" s="1"/>
  <c r="AD1438" i="3"/>
  <c r="AE1438" i="3" s="1"/>
  <c r="AF1438" i="3"/>
  <c r="AG1437" i="3" a="1"/>
  <c r="AG1437" i="3" s="1"/>
  <c r="AD1437" i="3"/>
  <c r="AE1437" i="3" s="1"/>
  <c r="AF1437" i="3"/>
  <c r="AG1436" i="3" a="1"/>
  <c r="AG1436" i="3" s="1"/>
  <c r="AD1436" i="3"/>
  <c r="AE1436" i="3" s="1"/>
  <c r="AF1436" i="3"/>
  <c r="AG1435" i="3" a="1"/>
  <c r="AG1435" i="3" s="1"/>
  <c r="AD1435" i="3"/>
  <c r="AE1435" i="3" s="1"/>
  <c r="AF1435" i="3"/>
  <c r="AG1434" i="3" a="1"/>
  <c r="AG1434" i="3" s="1"/>
  <c r="AD1434" i="3"/>
  <c r="AE1434" i="3" s="1"/>
  <c r="AF1434" i="3"/>
  <c r="AG1433" i="3" a="1"/>
  <c r="AG1433" i="3" s="1"/>
  <c r="AD1433" i="3"/>
  <c r="AE1433" i="3" s="1"/>
  <c r="AF1433" i="3"/>
  <c r="AG1432" i="3" a="1"/>
  <c r="AG1432" i="3" s="1"/>
  <c r="AD1432" i="3"/>
  <c r="AE1432" i="3" s="1"/>
  <c r="AF1432" i="3"/>
  <c r="AG1431" i="3" a="1"/>
  <c r="AG1431" i="3" s="1"/>
  <c r="AD1431" i="3"/>
  <c r="AE1431" i="3" s="1"/>
  <c r="AF1431" i="3"/>
  <c r="AG1430" i="3" a="1"/>
  <c r="AG1430" i="3" s="1"/>
  <c r="AD1430" i="3"/>
  <c r="AE1430" i="3" s="1"/>
  <c r="AF1430" i="3"/>
  <c r="AG1429" i="3" a="1"/>
  <c r="AG1429" i="3" s="1"/>
  <c r="AD1429" i="3"/>
  <c r="AE1429" i="3" s="1"/>
  <c r="AF1429" i="3"/>
  <c r="AG1428" i="3" a="1"/>
  <c r="AG1428" i="3" s="1"/>
  <c r="AD1428" i="3"/>
  <c r="AE1428" i="3" s="1"/>
  <c r="AF1428" i="3"/>
  <c r="AG1427" i="3" a="1"/>
  <c r="AG1427" i="3" s="1"/>
  <c r="AD1427" i="3"/>
  <c r="AE1427" i="3" s="1"/>
  <c r="AF1427" i="3"/>
  <c r="AG1426" i="3" a="1"/>
  <c r="AG1426" i="3" s="1"/>
  <c r="AD1426" i="3"/>
  <c r="AE1426" i="3" s="1"/>
  <c r="AF1426" i="3"/>
  <c r="AG1425" i="3" a="1"/>
  <c r="AG1425" i="3" s="1"/>
  <c r="AD1425" i="3"/>
  <c r="AE1425" i="3" s="1"/>
  <c r="AF1425" i="3"/>
  <c r="AG1424" i="3" a="1"/>
  <c r="AG1424" i="3" s="1"/>
  <c r="AD1424" i="3"/>
  <c r="AE1424" i="3" s="1"/>
  <c r="AF1424" i="3"/>
  <c r="AG1423" i="3" a="1"/>
  <c r="AG1423" i="3" s="1"/>
  <c r="AD1423" i="3"/>
  <c r="AE1423" i="3" s="1"/>
  <c r="AF1423" i="3"/>
  <c r="AG1422" i="3" a="1"/>
  <c r="AG1422" i="3" s="1"/>
  <c r="AD1422" i="3"/>
  <c r="AE1422" i="3" s="1"/>
  <c r="AF1422" i="3"/>
  <c r="AG1421" i="3" a="1"/>
  <c r="AG1421" i="3" s="1"/>
  <c r="AD1421" i="3"/>
  <c r="AE1421" i="3" s="1"/>
  <c r="AF1421" i="3"/>
  <c r="AG1420" i="3" a="1"/>
  <c r="AG1420" i="3" s="1"/>
  <c r="AD1420" i="3"/>
  <c r="AE1420" i="3" s="1"/>
  <c r="AF1420" i="3"/>
  <c r="AG1419" i="3" a="1"/>
  <c r="AG1419" i="3" s="1"/>
  <c r="AD1419" i="3"/>
  <c r="AE1419" i="3" s="1"/>
  <c r="AF1419" i="3"/>
  <c r="AG1418" i="3" a="1"/>
  <c r="AG1418" i="3" s="1"/>
  <c r="AD1418" i="3"/>
  <c r="AE1418" i="3" s="1"/>
  <c r="AF1418" i="3"/>
  <c r="AG1417" i="3" a="1"/>
  <c r="AG1417" i="3" s="1"/>
  <c r="AD1417" i="3"/>
  <c r="AE1417" i="3" s="1"/>
  <c r="AF1417" i="3"/>
  <c r="AG1416" i="3" a="1"/>
  <c r="AG1416" i="3" s="1"/>
  <c r="AD1416" i="3"/>
  <c r="AE1416" i="3" s="1"/>
  <c r="AF1416" i="3"/>
  <c r="AG1415" i="3" a="1"/>
  <c r="AG1415" i="3" s="1"/>
  <c r="AD1415" i="3"/>
  <c r="AE1415" i="3" s="1"/>
  <c r="AF1415" i="3"/>
  <c r="AG1414" i="3" a="1"/>
  <c r="AG1414" i="3" s="1"/>
  <c r="AD1414" i="3"/>
  <c r="AE1414" i="3" s="1"/>
  <c r="AF1414" i="3"/>
  <c r="AG1413" i="3" a="1"/>
  <c r="AG1413" i="3" s="1"/>
  <c r="AD1413" i="3"/>
  <c r="AE1413" i="3" s="1"/>
  <c r="AF1413" i="3"/>
  <c r="AG1412" i="3" a="1"/>
  <c r="AG1412" i="3" s="1"/>
  <c r="AD1412" i="3"/>
  <c r="AE1412" i="3" s="1"/>
  <c r="AF1412" i="3"/>
  <c r="AG1411" i="3" a="1"/>
  <c r="AG1411" i="3" s="1"/>
  <c r="AD1411" i="3"/>
  <c r="AE1411" i="3" s="1"/>
  <c r="AF1411" i="3"/>
  <c r="AG1410" i="3" a="1"/>
  <c r="AG1410" i="3" s="1"/>
  <c r="AD1410" i="3"/>
  <c r="AE1410" i="3" s="1"/>
  <c r="AF1410" i="3"/>
  <c r="AG1409" i="3" a="1"/>
  <c r="AG1409" i="3" s="1"/>
  <c r="AD1409" i="3"/>
  <c r="AE1409" i="3" s="1"/>
  <c r="AF1409" i="3"/>
  <c r="AG1408" i="3" a="1"/>
  <c r="AG1408" i="3" s="1"/>
  <c r="AD1408" i="3"/>
  <c r="AE1408" i="3" s="1"/>
  <c r="AF1408" i="3"/>
  <c r="AG1407" i="3" a="1"/>
  <c r="AG1407" i="3" s="1"/>
  <c r="AD1407" i="3"/>
  <c r="AE1407" i="3" s="1"/>
  <c r="AF1407" i="3"/>
  <c r="AG1406" i="3" a="1"/>
  <c r="AG1406" i="3" s="1"/>
  <c r="AD1406" i="3"/>
  <c r="AE1406" i="3" s="1"/>
  <c r="AF1406" i="3"/>
  <c r="AG1405" i="3" a="1"/>
  <c r="AG1405" i="3" s="1"/>
  <c r="AD1405" i="3"/>
  <c r="AE1405" i="3" s="1"/>
  <c r="AF1405" i="3"/>
  <c r="AG1404" i="3" a="1"/>
  <c r="AG1404" i="3" s="1"/>
  <c r="AD1404" i="3"/>
  <c r="AE1404" i="3" s="1"/>
  <c r="AF1404" i="3"/>
  <c r="AG1403" i="3" a="1"/>
  <c r="AG1403" i="3" s="1"/>
  <c r="AD1403" i="3"/>
  <c r="AE1403" i="3" s="1"/>
  <c r="AF1403" i="3"/>
  <c r="AG1402" i="3" a="1"/>
  <c r="AG1402" i="3" s="1"/>
  <c r="AD1402" i="3"/>
  <c r="AE1402" i="3" s="1"/>
  <c r="AF1402" i="3"/>
  <c r="AG1401" i="3" a="1"/>
  <c r="AG1401" i="3" s="1"/>
  <c r="AD1401" i="3"/>
  <c r="AE1401" i="3" s="1"/>
  <c r="AF1401" i="3"/>
  <c r="AG1400" i="3" a="1"/>
  <c r="AG1400" i="3" s="1"/>
  <c r="AD1400" i="3"/>
  <c r="AE1400" i="3" s="1"/>
  <c r="AF1400" i="3"/>
  <c r="AG1399" i="3" a="1"/>
  <c r="AG1399" i="3" s="1"/>
  <c r="AD1399" i="3"/>
  <c r="AE1399" i="3" s="1"/>
  <c r="AF1399" i="3"/>
  <c r="AG1398" i="3" a="1"/>
  <c r="AG1398" i="3" s="1"/>
  <c r="AD1398" i="3"/>
  <c r="AE1398" i="3" s="1"/>
  <c r="AF1398" i="3"/>
  <c r="AG1397" i="3" a="1"/>
  <c r="AG1397" i="3" s="1"/>
  <c r="AD1397" i="3"/>
  <c r="AE1397" i="3" s="1"/>
  <c r="AF1397" i="3"/>
  <c r="AG1396" i="3" a="1"/>
  <c r="AG1396" i="3" s="1"/>
  <c r="AD1396" i="3"/>
  <c r="AE1396" i="3" s="1"/>
  <c r="AF1396" i="3"/>
  <c r="AG1395" i="3" a="1"/>
  <c r="AG1395" i="3" s="1"/>
  <c r="AD1395" i="3"/>
  <c r="AE1395" i="3" s="1"/>
  <c r="AF1395" i="3"/>
  <c r="AG1394" i="3" a="1"/>
  <c r="AG1394" i="3" s="1"/>
  <c r="AD1394" i="3"/>
  <c r="AE1394" i="3" s="1"/>
  <c r="AF1394" i="3"/>
  <c r="AG1393" i="3" a="1"/>
  <c r="AG1393" i="3" s="1"/>
  <c r="AD1393" i="3"/>
  <c r="AE1393" i="3" s="1"/>
  <c r="AF1393" i="3"/>
  <c r="AG1392" i="3" a="1"/>
  <c r="AG1392" i="3" s="1"/>
  <c r="AD1392" i="3"/>
  <c r="AE1392" i="3" s="1"/>
  <c r="AF1392" i="3"/>
  <c r="AG1391" i="3" a="1"/>
  <c r="AG1391" i="3" s="1"/>
  <c r="AD1391" i="3"/>
  <c r="AE1391" i="3" s="1"/>
  <c r="AF1391" i="3"/>
  <c r="AG1390" i="3" a="1"/>
  <c r="AG1390" i="3" s="1"/>
  <c r="AD1390" i="3"/>
  <c r="AE1390" i="3" s="1"/>
  <c r="AF1390" i="3"/>
  <c r="AG1389" i="3" a="1"/>
  <c r="AG1389" i="3" s="1"/>
  <c r="AD1389" i="3"/>
  <c r="AE1389" i="3" s="1"/>
  <c r="AF1389" i="3"/>
  <c r="AG1388" i="3" a="1"/>
  <c r="AG1388" i="3" s="1"/>
  <c r="AD1388" i="3"/>
  <c r="AE1388" i="3" s="1"/>
  <c r="AF1388" i="3"/>
  <c r="AG1387" i="3" a="1"/>
  <c r="AG1387" i="3" s="1"/>
  <c r="AD1387" i="3"/>
  <c r="AE1387" i="3" s="1"/>
  <c r="AF1387" i="3"/>
  <c r="AG1386" i="3" a="1"/>
  <c r="AG1386" i="3" s="1"/>
  <c r="AD1386" i="3"/>
  <c r="AE1386" i="3" s="1"/>
  <c r="AF1386" i="3"/>
  <c r="AG1385" i="3" a="1"/>
  <c r="AG1385" i="3" s="1"/>
  <c r="AD1385" i="3"/>
  <c r="AE1385" i="3" s="1"/>
  <c r="AF1385" i="3"/>
  <c r="AG1384" i="3" a="1"/>
  <c r="AG1384" i="3" s="1"/>
  <c r="AD1384" i="3"/>
  <c r="AE1384" i="3" s="1"/>
  <c r="AF1384" i="3"/>
  <c r="AG1383" i="3" a="1"/>
  <c r="AG1383" i="3" s="1"/>
  <c r="AD1383" i="3"/>
  <c r="AE1383" i="3" s="1"/>
  <c r="AF1383" i="3"/>
  <c r="AG1382" i="3" a="1"/>
  <c r="AG1382" i="3" s="1"/>
  <c r="AD1382" i="3"/>
  <c r="AE1382" i="3" s="1"/>
  <c r="AF1382" i="3"/>
  <c r="AG1381" i="3" a="1"/>
  <c r="AG1381" i="3" s="1"/>
  <c r="AD1381" i="3"/>
  <c r="AE1381" i="3" s="1"/>
  <c r="AF1381" i="3"/>
  <c r="AG1380" i="3" a="1"/>
  <c r="AG1380" i="3" s="1"/>
  <c r="AD1380" i="3"/>
  <c r="AE1380" i="3" s="1"/>
  <c r="AF1380" i="3"/>
  <c r="AG1379" i="3" a="1"/>
  <c r="AG1379" i="3" s="1"/>
  <c r="AD1379" i="3"/>
  <c r="AE1379" i="3" s="1"/>
  <c r="AF1379" i="3"/>
  <c r="AG1378" i="3" a="1"/>
  <c r="AG1378" i="3" s="1"/>
  <c r="AD1378" i="3"/>
  <c r="AE1378" i="3" s="1"/>
  <c r="AF1378" i="3"/>
  <c r="AG1377" i="3" a="1"/>
  <c r="AG1377" i="3" s="1"/>
  <c r="AD1377" i="3"/>
  <c r="AE1377" i="3" s="1"/>
  <c r="AF1377" i="3"/>
  <c r="AG1376" i="3" a="1"/>
  <c r="AG1376" i="3" s="1"/>
  <c r="AD1376" i="3"/>
  <c r="AE1376" i="3" s="1"/>
  <c r="AF1376" i="3"/>
  <c r="AG1375" i="3" a="1"/>
  <c r="AG1375" i="3" s="1"/>
  <c r="AD1375" i="3"/>
  <c r="AE1375" i="3" s="1"/>
  <c r="AF1375" i="3"/>
  <c r="AG1374" i="3" a="1"/>
  <c r="AG1374" i="3" s="1"/>
  <c r="AD1374" i="3"/>
  <c r="AE1374" i="3" s="1"/>
  <c r="AF1374" i="3"/>
  <c r="AG1373" i="3" a="1"/>
  <c r="AG1373" i="3" s="1"/>
  <c r="AD1373" i="3"/>
  <c r="AE1373" i="3" s="1"/>
  <c r="AF1373" i="3"/>
  <c r="AG1372" i="3" a="1"/>
  <c r="AG1372" i="3" s="1"/>
  <c r="AD1372" i="3"/>
  <c r="AE1372" i="3" s="1"/>
  <c r="AF1372" i="3"/>
  <c r="AG1371" i="3" a="1"/>
  <c r="AG1371" i="3" s="1"/>
  <c r="AD1371" i="3"/>
  <c r="AE1371" i="3" s="1"/>
  <c r="AF1371" i="3"/>
  <c r="AG1370" i="3" a="1"/>
  <c r="AG1370" i="3" s="1"/>
  <c r="AD1370" i="3"/>
  <c r="AE1370" i="3" s="1"/>
  <c r="AF1370" i="3"/>
  <c r="AG1369" i="3" a="1"/>
  <c r="AG1369" i="3" s="1"/>
  <c r="AD1369" i="3"/>
  <c r="AE1369" i="3" s="1"/>
  <c r="AF1369" i="3"/>
  <c r="AG1368" i="3" a="1"/>
  <c r="AG1368" i="3" s="1"/>
  <c r="AD1368" i="3"/>
  <c r="AE1368" i="3" s="1"/>
  <c r="AF1368" i="3"/>
  <c r="AG1367" i="3" a="1"/>
  <c r="AG1367" i="3" s="1"/>
  <c r="AD1367" i="3"/>
  <c r="AE1367" i="3" s="1"/>
  <c r="AF1367" i="3"/>
  <c r="AG1366" i="3" a="1"/>
  <c r="AG1366" i="3" s="1"/>
  <c r="AD1366" i="3"/>
  <c r="AE1366" i="3" s="1"/>
  <c r="AF1366" i="3"/>
  <c r="AG1365" i="3" a="1"/>
  <c r="AG1365" i="3" s="1"/>
  <c r="AD1365" i="3"/>
  <c r="AE1365" i="3" s="1"/>
  <c r="AF1365" i="3"/>
  <c r="AG1364" i="3" a="1"/>
  <c r="AG1364" i="3" s="1"/>
  <c r="AD1364" i="3"/>
  <c r="AE1364" i="3" s="1"/>
  <c r="AF1364" i="3"/>
  <c r="AG1363" i="3" a="1"/>
  <c r="AG1363" i="3" s="1"/>
  <c r="AD1363" i="3"/>
  <c r="AE1363" i="3" s="1"/>
  <c r="AF1363" i="3"/>
  <c r="AG1362" i="3" a="1"/>
  <c r="AG1362" i="3" s="1"/>
  <c r="AD1362" i="3"/>
  <c r="AE1362" i="3" s="1"/>
  <c r="AF1362" i="3"/>
  <c r="AG1361" i="3" a="1"/>
  <c r="AG1361" i="3" s="1"/>
  <c r="AD1361" i="3"/>
  <c r="AE1361" i="3" s="1"/>
  <c r="AF1361" i="3"/>
  <c r="AG1360" i="3" a="1"/>
  <c r="AG1360" i="3" s="1"/>
  <c r="AD1360" i="3"/>
  <c r="AE1360" i="3" s="1"/>
  <c r="AF1360" i="3"/>
  <c r="AG1359" i="3" a="1"/>
  <c r="AG1359" i="3" s="1"/>
  <c r="AD1359" i="3"/>
  <c r="AE1359" i="3" s="1"/>
  <c r="AF1359" i="3"/>
  <c r="AG1358" i="3" a="1"/>
  <c r="AG1358" i="3" s="1"/>
  <c r="AD1358" i="3"/>
  <c r="AE1358" i="3" s="1"/>
  <c r="AF1358" i="3"/>
  <c r="AG1357" i="3" a="1"/>
  <c r="AG1357" i="3" s="1"/>
  <c r="AD1357" i="3"/>
  <c r="AE1357" i="3" s="1"/>
  <c r="AF1357" i="3"/>
  <c r="AG1356" i="3" a="1"/>
  <c r="AG1356" i="3" s="1"/>
  <c r="AD1356" i="3"/>
  <c r="AE1356" i="3" s="1"/>
  <c r="AF1356" i="3"/>
  <c r="AG1355" i="3" a="1"/>
  <c r="AG1355" i="3" s="1"/>
  <c r="AD1355" i="3"/>
  <c r="AE1355" i="3" s="1"/>
  <c r="AF1355" i="3"/>
  <c r="AG1354" i="3" a="1"/>
  <c r="AG1354" i="3" s="1"/>
  <c r="AD1354" i="3"/>
  <c r="AE1354" i="3" s="1"/>
  <c r="AF1354" i="3"/>
  <c r="AG1353" i="3" a="1"/>
  <c r="AG1353" i="3" s="1"/>
  <c r="AD1353" i="3"/>
  <c r="AE1353" i="3" s="1"/>
  <c r="AF1353" i="3"/>
  <c r="AG1352" i="3" a="1"/>
  <c r="AG1352" i="3" s="1"/>
  <c r="AD1352" i="3"/>
  <c r="AE1352" i="3" s="1"/>
  <c r="AF1352" i="3"/>
  <c r="AG1351" i="3" a="1"/>
  <c r="AG1351" i="3" s="1"/>
  <c r="AD1351" i="3"/>
  <c r="AE1351" i="3" s="1"/>
  <c r="AF1351" i="3"/>
  <c r="AG1350" i="3" a="1"/>
  <c r="AG1350" i="3" s="1"/>
  <c r="AD1350" i="3"/>
  <c r="AE1350" i="3" s="1"/>
  <c r="AF1350" i="3"/>
  <c r="AG1349" i="3" a="1"/>
  <c r="AG1349" i="3" s="1"/>
  <c r="AD1349" i="3"/>
  <c r="AE1349" i="3" s="1"/>
  <c r="AF1349" i="3"/>
  <c r="AG1348" i="3" a="1"/>
  <c r="AG1348" i="3" s="1"/>
  <c r="AD1348" i="3"/>
  <c r="AE1348" i="3" s="1"/>
  <c r="AF1348" i="3"/>
  <c r="AG1347" i="3" a="1"/>
  <c r="AG1347" i="3" s="1"/>
  <c r="AD1347" i="3"/>
  <c r="AE1347" i="3" s="1"/>
  <c r="AF1347" i="3"/>
  <c r="AG1346" i="3" a="1"/>
  <c r="AG1346" i="3" s="1"/>
  <c r="AD1346" i="3"/>
  <c r="AE1346" i="3" s="1"/>
  <c r="AF1346" i="3"/>
  <c r="AG1345" i="3" a="1"/>
  <c r="AG1345" i="3" s="1"/>
  <c r="AD1345" i="3"/>
  <c r="AE1345" i="3" s="1"/>
  <c r="AF1345" i="3"/>
  <c r="AG1344" i="3" a="1"/>
  <c r="AG1344" i="3" s="1"/>
  <c r="AD1344" i="3"/>
  <c r="AE1344" i="3" s="1"/>
  <c r="AF1344" i="3"/>
  <c r="AG1343" i="3" a="1"/>
  <c r="AG1343" i="3" s="1"/>
  <c r="AD1343" i="3"/>
  <c r="AE1343" i="3" s="1"/>
  <c r="AF1343" i="3"/>
  <c r="AG1342" i="3" a="1"/>
  <c r="AG1342" i="3" s="1"/>
  <c r="AD1342" i="3"/>
  <c r="AE1342" i="3" s="1"/>
  <c r="AF1342" i="3"/>
  <c r="AG1341" i="3" a="1"/>
  <c r="AG1341" i="3" s="1"/>
  <c r="AD1341" i="3"/>
  <c r="AE1341" i="3" s="1"/>
  <c r="AF1341" i="3"/>
  <c r="AG1340" i="3" a="1"/>
  <c r="AG1340" i="3" s="1"/>
  <c r="AD1340" i="3"/>
  <c r="AE1340" i="3" s="1"/>
  <c r="AF1340" i="3"/>
  <c r="AG1339" i="3" a="1"/>
  <c r="AG1339" i="3" s="1"/>
  <c r="AD1339" i="3"/>
  <c r="AE1339" i="3" s="1"/>
  <c r="AF1339" i="3"/>
  <c r="AG1338" i="3" a="1"/>
  <c r="AG1338" i="3" s="1"/>
  <c r="AD1338" i="3"/>
  <c r="AE1338" i="3" s="1"/>
  <c r="AF1338" i="3"/>
  <c r="AG1337" i="3" a="1"/>
  <c r="AG1337" i="3" s="1"/>
  <c r="AD1337" i="3"/>
  <c r="AE1337" i="3" s="1"/>
  <c r="AF1337" i="3"/>
  <c r="AG1336" i="3" a="1"/>
  <c r="AG1336" i="3" s="1"/>
  <c r="AD1336" i="3"/>
  <c r="AE1336" i="3" s="1"/>
  <c r="AF1336" i="3"/>
  <c r="AG1335" i="3" a="1"/>
  <c r="AG1335" i="3" s="1"/>
  <c r="AD1335" i="3"/>
  <c r="AE1335" i="3" s="1"/>
  <c r="AF1335" i="3"/>
  <c r="AG1334" i="3" a="1"/>
  <c r="AG1334" i="3" s="1"/>
  <c r="AD1334" i="3"/>
  <c r="AE1334" i="3" s="1"/>
  <c r="AF1334" i="3"/>
  <c r="AG1333" i="3" a="1"/>
  <c r="AG1333" i="3" s="1"/>
  <c r="AD1333" i="3"/>
  <c r="AE1333" i="3" s="1"/>
  <c r="AF1333" i="3"/>
  <c r="AG1332" i="3" a="1"/>
  <c r="AG1332" i="3" s="1"/>
  <c r="AD1332" i="3"/>
  <c r="AE1332" i="3" s="1"/>
  <c r="AF1332" i="3"/>
  <c r="AG1331" i="3" a="1"/>
  <c r="AG1331" i="3" s="1"/>
  <c r="AD1331" i="3"/>
  <c r="AE1331" i="3" s="1"/>
  <c r="AF1331" i="3"/>
  <c r="AG1330" i="3" a="1"/>
  <c r="AG1330" i="3" s="1"/>
  <c r="AD1330" i="3"/>
  <c r="AE1330" i="3" s="1"/>
  <c r="AF1330" i="3"/>
  <c r="AG1329" i="3" a="1"/>
  <c r="AG1329" i="3" s="1"/>
  <c r="AD1329" i="3"/>
  <c r="AE1329" i="3" s="1"/>
  <c r="AF1329" i="3"/>
  <c r="AG1328" i="3" a="1"/>
  <c r="AG1328" i="3" s="1"/>
  <c r="AD1328" i="3"/>
  <c r="AE1328" i="3" s="1"/>
  <c r="AF1328" i="3"/>
  <c r="AG1327" i="3" a="1"/>
  <c r="AG1327" i="3" s="1"/>
  <c r="AD1327" i="3"/>
  <c r="AE1327" i="3" s="1"/>
  <c r="AF1327" i="3"/>
  <c r="AG1326" i="3" a="1"/>
  <c r="AG1326" i="3" s="1"/>
  <c r="AD1326" i="3"/>
  <c r="AE1326" i="3" s="1"/>
  <c r="AF1326" i="3"/>
  <c r="AG1325" i="3" a="1"/>
  <c r="AG1325" i="3" s="1"/>
  <c r="AD1325" i="3"/>
  <c r="AE1325" i="3" s="1"/>
  <c r="AF1325" i="3"/>
  <c r="AG1324" i="3" a="1"/>
  <c r="AG1324" i="3" s="1"/>
  <c r="AD1324" i="3"/>
  <c r="AE1324" i="3" s="1"/>
  <c r="AF1324" i="3"/>
  <c r="AG1323" i="3" a="1"/>
  <c r="AG1323" i="3" s="1"/>
  <c r="AD1323" i="3"/>
  <c r="AE1323" i="3" s="1"/>
  <c r="AF1323" i="3"/>
  <c r="AG1322" i="3" a="1"/>
  <c r="AG1322" i="3" s="1"/>
  <c r="AD1322" i="3"/>
  <c r="AE1322" i="3" s="1"/>
  <c r="AF1322" i="3"/>
  <c r="AG1321" i="3" a="1"/>
  <c r="AG1321" i="3" s="1"/>
  <c r="AD1321" i="3"/>
  <c r="AE1321" i="3" s="1"/>
  <c r="AF1321" i="3"/>
  <c r="AG1320" i="3" a="1"/>
  <c r="AG1320" i="3" s="1"/>
  <c r="AD1320" i="3"/>
  <c r="AE1320" i="3" s="1"/>
  <c r="AF1320" i="3"/>
  <c r="AG1319" i="3" a="1"/>
  <c r="AG1319" i="3" s="1"/>
  <c r="AD1319" i="3"/>
  <c r="AE1319" i="3" s="1"/>
  <c r="AF1319" i="3"/>
  <c r="AG1318" i="3" a="1"/>
  <c r="AG1318" i="3" s="1"/>
  <c r="AD1318" i="3"/>
  <c r="AE1318" i="3" s="1"/>
  <c r="AF1318" i="3"/>
  <c r="AG1317" i="3" a="1"/>
  <c r="AG1317" i="3" s="1"/>
  <c r="AD1317" i="3"/>
  <c r="AE1317" i="3" s="1"/>
  <c r="AF1317" i="3"/>
  <c r="AG1316" i="3" a="1"/>
  <c r="AG1316" i="3" s="1"/>
  <c r="AD1316" i="3"/>
  <c r="AE1316" i="3" s="1"/>
  <c r="AF1316" i="3"/>
  <c r="AG1315" i="3" a="1"/>
  <c r="AG1315" i="3" s="1"/>
  <c r="AD1315" i="3"/>
  <c r="AE1315" i="3" s="1"/>
  <c r="AF1315" i="3"/>
  <c r="AG1314" i="3" a="1"/>
  <c r="AG1314" i="3" s="1"/>
  <c r="AD1314" i="3"/>
  <c r="AE1314" i="3" s="1"/>
  <c r="AF1314" i="3"/>
  <c r="AG1313" i="3" a="1"/>
  <c r="AG1313" i="3" s="1"/>
  <c r="AD1313" i="3"/>
  <c r="AE1313" i="3" s="1"/>
  <c r="AF1313" i="3"/>
  <c r="AG1312" i="3" a="1"/>
  <c r="AG1312" i="3" s="1"/>
  <c r="AD1312" i="3"/>
  <c r="AE1312" i="3" s="1"/>
  <c r="AF1312" i="3"/>
  <c r="AG1311" i="3" a="1"/>
  <c r="AG1311" i="3" s="1"/>
  <c r="AD1311" i="3"/>
  <c r="AE1311" i="3" s="1"/>
  <c r="AF1311" i="3"/>
  <c r="AG1310" i="3" a="1"/>
  <c r="AG1310" i="3" s="1"/>
  <c r="AD1310" i="3"/>
  <c r="AE1310" i="3" s="1"/>
  <c r="AF1310" i="3"/>
  <c r="AG1309" i="3" a="1"/>
  <c r="AG1309" i="3" s="1"/>
  <c r="AD1309" i="3"/>
  <c r="AE1309" i="3" s="1"/>
  <c r="AF1309" i="3"/>
  <c r="AG1308" i="3" a="1"/>
  <c r="AG1308" i="3" s="1"/>
  <c r="AD1308" i="3"/>
  <c r="AE1308" i="3" s="1"/>
  <c r="AF1308" i="3"/>
  <c r="AG1307" i="3" a="1"/>
  <c r="AG1307" i="3" s="1"/>
  <c r="AD1307" i="3"/>
  <c r="AE1307" i="3" s="1"/>
  <c r="AF1307" i="3"/>
  <c r="AG1306" i="3" a="1"/>
  <c r="AG1306" i="3" s="1"/>
  <c r="AD1306" i="3"/>
  <c r="AE1306" i="3" s="1"/>
  <c r="AF1306" i="3"/>
  <c r="AG1305" i="3" a="1"/>
  <c r="AG1305" i="3" s="1"/>
  <c r="AD1305" i="3"/>
  <c r="AE1305" i="3" s="1"/>
  <c r="AF1305" i="3"/>
  <c r="AG1304" i="3" a="1"/>
  <c r="AG1304" i="3" s="1"/>
  <c r="AD1304" i="3"/>
  <c r="AE1304" i="3" s="1"/>
  <c r="AF1304" i="3"/>
  <c r="AG1303" i="3" a="1"/>
  <c r="AG1303" i="3" s="1"/>
  <c r="AD1303" i="3"/>
  <c r="AE1303" i="3" s="1"/>
  <c r="AF1303" i="3"/>
  <c r="AG1302" i="3" a="1"/>
  <c r="AG1302" i="3" s="1"/>
  <c r="AD1302" i="3"/>
  <c r="AE1302" i="3" s="1"/>
  <c r="AF1302" i="3"/>
  <c r="AG1301" i="3" a="1"/>
  <c r="AG1301" i="3" s="1"/>
  <c r="AD1301" i="3"/>
  <c r="AE1301" i="3" s="1"/>
  <c r="AF1301" i="3"/>
  <c r="AG1300" i="3" a="1"/>
  <c r="AG1300" i="3" s="1"/>
  <c r="AD1300" i="3"/>
  <c r="AE1300" i="3" s="1"/>
  <c r="AF1300" i="3"/>
  <c r="AG1299" i="3" a="1"/>
  <c r="AG1299" i="3" s="1"/>
  <c r="AD1299" i="3"/>
  <c r="AE1299" i="3" s="1"/>
  <c r="AF1299" i="3"/>
  <c r="AG1298" i="3" a="1"/>
  <c r="AG1298" i="3" s="1"/>
  <c r="AD1298" i="3"/>
  <c r="AE1298" i="3" s="1"/>
  <c r="AF1298" i="3"/>
  <c r="AG1297" i="3" a="1"/>
  <c r="AG1297" i="3" s="1"/>
  <c r="AD1297" i="3"/>
  <c r="AE1297" i="3" s="1"/>
  <c r="AF1297" i="3"/>
  <c r="AG1296" i="3" a="1"/>
  <c r="AG1296" i="3" s="1"/>
  <c r="AD1296" i="3"/>
  <c r="AE1296" i="3" s="1"/>
  <c r="AF1296" i="3"/>
  <c r="AG1295" i="3" a="1"/>
  <c r="AG1295" i="3" s="1"/>
  <c r="AD1295" i="3"/>
  <c r="AE1295" i="3" s="1"/>
  <c r="AF1295" i="3"/>
  <c r="AG1294" i="3" a="1"/>
  <c r="AG1294" i="3" s="1"/>
  <c r="AD1294" i="3"/>
  <c r="AE1294" i="3" s="1"/>
  <c r="AF1294" i="3"/>
  <c r="AG1293" i="3" a="1"/>
  <c r="AG1293" i="3" s="1"/>
  <c r="AD1293" i="3"/>
  <c r="AE1293" i="3" s="1"/>
  <c r="AF1293" i="3"/>
  <c r="AG1292" i="3" a="1"/>
  <c r="AG1292" i="3" s="1"/>
  <c r="AD1292" i="3"/>
  <c r="AE1292" i="3" s="1"/>
  <c r="AF1292" i="3"/>
  <c r="AG1291" i="3" a="1"/>
  <c r="AG1291" i="3" s="1"/>
  <c r="AD1291" i="3"/>
  <c r="AE1291" i="3" s="1"/>
  <c r="AF1291" i="3"/>
  <c r="AG1290" i="3" a="1"/>
  <c r="AG1290" i="3" s="1"/>
  <c r="AD1290" i="3"/>
  <c r="AE1290" i="3" s="1"/>
  <c r="AF1290" i="3"/>
  <c r="AG1289" i="3" a="1"/>
  <c r="AG1289" i="3" s="1"/>
  <c r="AD1289" i="3"/>
  <c r="AE1289" i="3" s="1"/>
  <c r="AF1289" i="3"/>
  <c r="AG1288" i="3" a="1"/>
  <c r="AG1288" i="3" s="1"/>
  <c r="AD1288" i="3"/>
  <c r="AE1288" i="3" s="1"/>
  <c r="AF1288" i="3"/>
  <c r="AG1287" i="3" a="1"/>
  <c r="AG1287" i="3" s="1"/>
  <c r="AD1287" i="3"/>
  <c r="AE1287" i="3" s="1"/>
  <c r="AF1287" i="3"/>
  <c r="AG1286" i="3" a="1"/>
  <c r="AG1286" i="3" s="1"/>
  <c r="AD1286" i="3"/>
  <c r="AE1286" i="3" s="1"/>
  <c r="AF1286" i="3"/>
  <c r="AG1285" i="3" a="1"/>
  <c r="AG1285" i="3" s="1"/>
  <c r="AD1285" i="3"/>
  <c r="AE1285" i="3" s="1"/>
  <c r="AF1285" i="3"/>
  <c r="AG1284" i="3" a="1"/>
  <c r="AG1284" i="3" s="1"/>
  <c r="AD1284" i="3"/>
  <c r="AE1284" i="3" s="1"/>
  <c r="AF1284" i="3"/>
  <c r="AG1283" i="3" a="1"/>
  <c r="AG1283" i="3" s="1"/>
  <c r="AD1283" i="3"/>
  <c r="AE1283" i="3" s="1"/>
  <c r="AF1283" i="3"/>
  <c r="AG1282" i="3" a="1"/>
  <c r="AG1282" i="3" s="1"/>
  <c r="AD1282" i="3"/>
  <c r="AE1282" i="3" s="1"/>
  <c r="AF1282" i="3"/>
  <c r="AG1281" i="3" a="1"/>
  <c r="AG1281" i="3" s="1"/>
  <c r="AD1281" i="3"/>
  <c r="AE1281" i="3" s="1"/>
  <c r="AF1281" i="3"/>
  <c r="AG1280" i="3" a="1"/>
  <c r="AG1280" i="3" s="1"/>
  <c r="AD1280" i="3"/>
  <c r="AE1280" i="3" s="1"/>
  <c r="AF1280" i="3"/>
  <c r="AG1279" i="3" a="1"/>
  <c r="AG1279" i="3" s="1"/>
  <c r="AD1279" i="3"/>
  <c r="AE1279" i="3" s="1"/>
  <c r="AF1279" i="3"/>
  <c r="AG1278" i="3" a="1"/>
  <c r="AG1278" i="3" s="1"/>
  <c r="AD1278" i="3"/>
  <c r="AE1278" i="3" s="1"/>
  <c r="AF1278" i="3"/>
  <c r="AG1277" i="3" a="1"/>
  <c r="AG1277" i="3" s="1"/>
  <c r="AD1277" i="3"/>
  <c r="AE1277" i="3" s="1"/>
  <c r="AF1277" i="3"/>
  <c r="AG1276" i="3" a="1"/>
  <c r="AG1276" i="3" s="1"/>
  <c r="AD1276" i="3"/>
  <c r="AE1276" i="3" s="1"/>
  <c r="AF1276" i="3"/>
  <c r="AG1275" i="3" a="1"/>
  <c r="AG1275" i="3" s="1"/>
  <c r="AD1275" i="3"/>
  <c r="AE1275" i="3" s="1"/>
  <c r="AF1275" i="3"/>
  <c r="AG1274" i="3" a="1"/>
  <c r="AG1274" i="3" s="1"/>
  <c r="AD1274" i="3"/>
  <c r="AE1274" i="3" s="1"/>
  <c r="AF1274" i="3"/>
  <c r="AG1273" i="3" a="1"/>
  <c r="AG1273" i="3" s="1"/>
  <c r="AD1273" i="3"/>
  <c r="AE1273" i="3" s="1"/>
  <c r="AF1273" i="3"/>
  <c r="AG1272" i="3" a="1"/>
  <c r="AG1272" i="3" s="1"/>
  <c r="AD1272" i="3"/>
  <c r="AE1272" i="3" s="1"/>
  <c r="AF1272" i="3"/>
  <c r="AG1271" i="3" a="1"/>
  <c r="AG1271" i="3" s="1"/>
  <c r="AD1271" i="3"/>
  <c r="AE1271" i="3" s="1"/>
  <c r="AF1271" i="3"/>
  <c r="AG1270" i="3" a="1"/>
  <c r="AG1270" i="3" s="1"/>
  <c r="AD1270" i="3"/>
  <c r="AE1270" i="3" s="1"/>
  <c r="AF1270" i="3"/>
  <c r="AG1269" i="3" a="1"/>
  <c r="AG1269" i="3" s="1"/>
  <c r="AD1269" i="3"/>
  <c r="AE1269" i="3" s="1"/>
  <c r="AF1269" i="3"/>
  <c r="AG1268" i="3" a="1"/>
  <c r="AG1268" i="3" s="1"/>
  <c r="AD1268" i="3"/>
  <c r="AE1268" i="3" s="1"/>
  <c r="AF1268" i="3"/>
  <c r="AG1267" i="3" a="1"/>
  <c r="AG1267" i="3" s="1"/>
  <c r="AD1267" i="3"/>
  <c r="AE1267" i="3" s="1"/>
  <c r="AF1267" i="3"/>
  <c r="AG1266" i="3" a="1"/>
  <c r="AG1266" i="3" s="1"/>
  <c r="AD1266" i="3"/>
  <c r="AE1266" i="3" s="1"/>
  <c r="AF1266" i="3"/>
  <c r="AG1265" i="3" a="1"/>
  <c r="AG1265" i="3" s="1"/>
  <c r="AD1265" i="3"/>
  <c r="AE1265" i="3" s="1"/>
  <c r="AF1265" i="3"/>
  <c r="AG1264" i="3" a="1"/>
  <c r="AG1264" i="3" s="1"/>
  <c r="AD1264" i="3"/>
  <c r="AE1264" i="3" s="1"/>
  <c r="AF1264" i="3"/>
  <c r="AG1263" i="3" a="1"/>
  <c r="AG1263" i="3" s="1"/>
  <c r="AD1263" i="3"/>
  <c r="AE1263" i="3" s="1"/>
  <c r="AF1263" i="3"/>
  <c r="AG1262" i="3" a="1"/>
  <c r="AG1262" i="3" s="1"/>
  <c r="AD1262" i="3"/>
  <c r="AE1262" i="3" s="1"/>
  <c r="AF1262" i="3"/>
  <c r="AG1261" i="3" a="1"/>
  <c r="AG1261" i="3" s="1"/>
  <c r="AD1261" i="3"/>
  <c r="AE1261" i="3" s="1"/>
  <c r="AF1261" i="3"/>
  <c r="AG1260" i="3" a="1"/>
  <c r="AG1260" i="3" s="1"/>
  <c r="AD1260" i="3"/>
  <c r="AE1260" i="3" s="1"/>
  <c r="AF1260" i="3"/>
  <c r="AG1259" i="3" a="1"/>
  <c r="AG1259" i="3" s="1"/>
  <c r="AD1259" i="3"/>
  <c r="AE1259" i="3" s="1"/>
  <c r="AF1259" i="3"/>
  <c r="AG1258" i="3" a="1"/>
  <c r="AG1258" i="3" s="1"/>
  <c r="AD1258" i="3"/>
  <c r="AE1258" i="3" s="1"/>
  <c r="AF1258" i="3"/>
  <c r="AG1257" i="3" a="1"/>
  <c r="AG1257" i="3" s="1"/>
  <c r="AD1257" i="3"/>
  <c r="AE1257" i="3" s="1"/>
  <c r="AF1257" i="3"/>
  <c r="AG1256" i="3" a="1"/>
  <c r="AG1256" i="3" s="1"/>
  <c r="AD1256" i="3"/>
  <c r="AE1256" i="3" s="1"/>
  <c r="AF1256" i="3"/>
  <c r="AG1255" i="3" a="1"/>
  <c r="AG1255" i="3" s="1"/>
  <c r="AD1255" i="3"/>
  <c r="AE1255" i="3" s="1"/>
  <c r="AF1255" i="3"/>
  <c r="AG1254" i="3" a="1"/>
  <c r="AG1254" i="3" s="1"/>
  <c r="AD1254" i="3"/>
  <c r="AE1254" i="3" s="1"/>
  <c r="AF1254" i="3"/>
  <c r="AG1253" i="3" a="1"/>
  <c r="AG1253" i="3" s="1"/>
  <c r="AD1253" i="3"/>
  <c r="AE1253" i="3" s="1"/>
  <c r="AF1253" i="3"/>
  <c r="AG1252" i="3" a="1"/>
  <c r="AG1252" i="3" s="1"/>
  <c r="AD1252" i="3"/>
  <c r="AE1252" i="3" s="1"/>
  <c r="AF1252" i="3"/>
  <c r="AG1251" i="3" a="1"/>
  <c r="AG1251" i="3" s="1"/>
  <c r="AD1251" i="3"/>
  <c r="AE1251" i="3" s="1"/>
  <c r="AF1251" i="3"/>
  <c r="AG1250" i="3" a="1"/>
  <c r="AG1250" i="3" s="1"/>
  <c r="AD1250" i="3"/>
  <c r="AE1250" i="3" s="1"/>
  <c r="AF1250" i="3"/>
  <c r="AG1249" i="3" a="1"/>
  <c r="AG1249" i="3" s="1"/>
  <c r="AD1249" i="3"/>
  <c r="AE1249" i="3" s="1"/>
  <c r="AF1249" i="3"/>
  <c r="AG1248" i="3" a="1"/>
  <c r="AG1248" i="3" s="1"/>
  <c r="AD1248" i="3"/>
  <c r="AE1248" i="3" s="1"/>
  <c r="AF1248" i="3"/>
  <c r="AG1247" i="3" a="1"/>
  <c r="AG1247" i="3" s="1"/>
  <c r="AD1247" i="3"/>
  <c r="AE1247" i="3" s="1"/>
  <c r="AF1247" i="3"/>
  <c r="AG1246" i="3" a="1"/>
  <c r="AG1246" i="3" s="1"/>
  <c r="AD1246" i="3"/>
  <c r="AE1246" i="3" s="1"/>
  <c r="AF1246" i="3"/>
  <c r="AG1245" i="3" a="1"/>
  <c r="AG1245" i="3" s="1"/>
  <c r="AD1245" i="3"/>
  <c r="AE1245" i="3" s="1"/>
  <c r="AF1245" i="3"/>
  <c r="AG1244" i="3" a="1"/>
  <c r="AG1244" i="3" s="1"/>
  <c r="AD1244" i="3"/>
  <c r="AE1244" i="3" s="1"/>
  <c r="AF1244" i="3"/>
  <c r="AG1243" i="3" a="1"/>
  <c r="AG1243" i="3" s="1"/>
  <c r="AD1243" i="3"/>
  <c r="AE1243" i="3" s="1"/>
  <c r="AF1243" i="3"/>
  <c r="AG1242" i="3" a="1"/>
  <c r="AG1242" i="3" s="1"/>
  <c r="AD1242" i="3"/>
  <c r="AE1242" i="3" s="1"/>
  <c r="AF1242" i="3"/>
  <c r="AG1241" i="3" a="1"/>
  <c r="AG1241" i="3" s="1"/>
  <c r="AD1241" i="3"/>
  <c r="AE1241" i="3" s="1"/>
  <c r="AF1241" i="3"/>
  <c r="AG1240" i="3" a="1"/>
  <c r="AG1240" i="3" s="1"/>
  <c r="AD1240" i="3"/>
  <c r="AE1240" i="3" s="1"/>
  <c r="AF1240" i="3"/>
  <c r="AG1239" i="3" a="1"/>
  <c r="AG1239" i="3" s="1"/>
  <c r="AD1239" i="3"/>
  <c r="AE1239" i="3" s="1"/>
  <c r="AF1239" i="3"/>
  <c r="AG1238" i="3" a="1"/>
  <c r="AG1238" i="3" s="1"/>
  <c r="AD1238" i="3"/>
  <c r="AE1238" i="3" s="1"/>
  <c r="AF1238" i="3"/>
  <c r="AG1237" i="3" a="1"/>
  <c r="AG1237" i="3" s="1"/>
  <c r="AD1237" i="3"/>
  <c r="AE1237" i="3" s="1"/>
  <c r="AF1237" i="3"/>
  <c r="AG1236" i="3" a="1"/>
  <c r="AG1236" i="3" s="1"/>
  <c r="AD1236" i="3"/>
  <c r="AE1236" i="3" s="1"/>
  <c r="AF1236" i="3"/>
  <c r="AG1235" i="3" a="1"/>
  <c r="AG1235" i="3" s="1"/>
  <c r="AD1235" i="3"/>
  <c r="AE1235" i="3" s="1"/>
  <c r="AF1235" i="3"/>
  <c r="AG1234" i="3" a="1"/>
  <c r="AG1234" i="3" s="1"/>
  <c r="AD1234" i="3"/>
  <c r="AE1234" i="3" s="1"/>
  <c r="AF1234" i="3"/>
  <c r="AG1233" i="3" a="1"/>
  <c r="AG1233" i="3" s="1"/>
  <c r="AD1233" i="3"/>
  <c r="AE1233" i="3" s="1"/>
  <c r="AF1233" i="3"/>
  <c r="AG1232" i="3" a="1"/>
  <c r="AG1232" i="3" s="1"/>
  <c r="AD1232" i="3"/>
  <c r="AE1232" i="3" s="1"/>
  <c r="AF1232" i="3"/>
  <c r="AG1231" i="3" a="1"/>
  <c r="AG1231" i="3" s="1"/>
  <c r="AD1231" i="3"/>
  <c r="AE1231" i="3" s="1"/>
  <c r="AF1231" i="3"/>
  <c r="AG1230" i="3" a="1"/>
  <c r="AG1230" i="3" s="1"/>
  <c r="AD1230" i="3"/>
  <c r="AE1230" i="3" s="1"/>
  <c r="AF1230" i="3"/>
  <c r="AG1229" i="3" a="1"/>
  <c r="AG1229" i="3" s="1"/>
  <c r="AD1229" i="3"/>
  <c r="AE1229" i="3" s="1"/>
  <c r="AF1229" i="3"/>
  <c r="AG1228" i="3" a="1"/>
  <c r="AG1228" i="3" s="1"/>
  <c r="AD1228" i="3"/>
  <c r="AE1228" i="3" s="1"/>
  <c r="AF1228" i="3"/>
  <c r="AG1227" i="3" a="1"/>
  <c r="AG1227" i="3" s="1"/>
  <c r="AD1227" i="3"/>
  <c r="AE1227" i="3" s="1"/>
  <c r="AF1227" i="3"/>
  <c r="AG1226" i="3" a="1"/>
  <c r="AG1226" i="3" s="1"/>
  <c r="AD1226" i="3"/>
  <c r="AE1226" i="3" s="1"/>
  <c r="AF1226" i="3"/>
  <c r="AG1225" i="3" a="1"/>
  <c r="AG1225" i="3" s="1"/>
  <c r="AD1225" i="3"/>
  <c r="AE1225" i="3" s="1"/>
  <c r="AF1225" i="3"/>
  <c r="AG1224" i="3" a="1"/>
  <c r="AG1224" i="3" s="1"/>
  <c r="AD1224" i="3"/>
  <c r="AE1224" i="3" s="1"/>
  <c r="AF1224" i="3"/>
  <c r="AG1223" i="3" a="1"/>
  <c r="AG1223" i="3" s="1"/>
  <c r="AD1223" i="3"/>
  <c r="AE1223" i="3" s="1"/>
  <c r="AF1223" i="3"/>
  <c r="AG1222" i="3" a="1"/>
  <c r="AG1222" i="3" s="1"/>
  <c r="AD1222" i="3"/>
  <c r="AE1222" i="3" s="1"/>
  <c r="AF1222" i="3"/>
  <c r="AG1221" i="3" a="1"/>
  <c r="AG1221" i="3" s="1"/>
  <c r="AD1221" i="3"/>
  <c r="AE1221" i="3" s="1"/>
  <c r="AF1221" i="3"/>
  <c r="AG1220" i="3" a="1"/>
  <c r="AG1220" i="3" s="1"/>
  <c r="AD1220" i="3"/>
  <c r="AE1220" i="3" s="1"/>
  <c r="AF1220" i="3"/>
  <c r="AG1219" i="3" a="1"/>
  <c r="AG1219" i="3" s="1"/>
  <c r="AD1219" i="3"/>
  <c r="AE1219" i="3" s="1"/>
  <c r="AF1219" i="3"/>
  <c r="AG1218" i="3" a="1"/>
  <c r="AG1218" i="3" s="1"/>
  <c r="AD1218" i="3"/>
  <c r="AE1218" i="3" s="1"/>
  <c r="AF1218" i="3"/>
  <c r="AG1217" i="3" a="1"/>
  <c r="AG1217" i="3" s="1"/>
  <c r="AD1217" i="3"/>
  <c r="AE1217" i="3" s="1"/>
  <c r="AF1217" i="3"/>
  <c r="AG1216" i="3" a="1"/>
  <c r="AG1216" i="3" s="1"/>
  <c r="AD1216" i="3"/>
  <c r="AE1216" i="3" s="1"/>
  <c r="AF1216" i="3"/>
  <c r="AG1215" i="3" a="1"/>
  <c r="AG1215" i="3" s="1"/>
  <c r="AD1215" i="3"/>
  <c r="AE1215" i="3" s="1"/>
  <c r="AF1215" i="3"/>
  <c r="AG1214" i="3" a="1"/>
  <c r="AG1214" i="3" s="1"/>
  <c r="AD1214" i="3"/>
  <c r="AE1214" i="3" s="1"/>
  <c r="AF1214" i="3"/>
  <c r="AG1213" i="3" a="1"/>
  <c r="AG1213" i="3" s="1"/>
  <c r="AD1213" i="3"/>
  <c r="AE1213" i="3" s="1"/>
  <c r="AF1213" i="3"/>
  <c r="AG1212" i="3" a="1"/>
  <c r="AG1212" i="3" s="1"/>
  <c r="AD1212" i="3"/>
  <c r="AE1212" i="3" s="1"/>
  <c r="AF1212" i="3"/>
  <c r="AG1211" i="3" a="1"/>
  <c r="AG1211" i="3" s="1"/>
  <c r="AD1211" i="3"/>
  <c r="AE1211" i="3" s="1"/>
  <c r="AF1211" i="3"/>
  <c r="AG1210" i="3" a="1"/>
  <c r="AG1210" i="3" s="1"/>
  <c r="AD1210" i="3"/>
  <c r="AE1210" i="3" s="1"/>
  <c r="AF1210" i="3"/>
  <c r="AG1209" i="3" a="1"/>
  <c r="AG1209" i="3" s="1"/>
  <c r="AD1209" i="3"/>
  <c r="AE1209" i="3" s="1"/>
  <c r="AF1209" i="3"/>
  <c r="AG1208" i="3" a="1"/>
  <c r="AG1208" i="3" s="1"/>
  <c r="AD1208" i="3"/>
  <c r="AE1208" i="3" s="1"/>
  <c r="AF1208" i="3"/>
  <c r="AG1207" i="3" a="1"/>
  <c r="AG1207" i="3" s="1"/>
  <c r="AD1207" i="3"/>
  <c r="AE1207" i="3" s="1"/>
  <c r="AF1207" i="3"/>
  <c r="AG1206" i="3" a="1"/>
  <c r="AG1206" i="3" s="1"/>
  <c r="AD1206" i="3"/>
  <c r="AE1206" i="3" s="1"/>
  <c r="AF1206" i="3"/>
  <c r="AG1205" i="3" a="1"/>
  <c r="AG1205" i="3" s="1"/>
  <c r="AD1205" i="3"/>
  <c r="AE1205" i="3" s="1"/>
  <c r="AF1205" i="3"/>
  <c r="AG1204" i="3" a="1"/>
  <c r="AG1204" i="3" s="1"/>
  <c r="AD1204" i="3"/>
  <c r="AE1204" i="3" s="1"/>
  <c r="AF1204" i="3"/>
  <c r="AG1203" i="3" a="1"/>
  <c r="AG1203" i="3" s="1"/>
  <c r="AD1203" i="3"/>
  <c r="AE1203" i="3" s="1"/>
  <c r="AF1203" i="3"/>
  <c r="AG1202" i="3" a="1"/>
  <c r="AG1202" i="3" s="1"/>
  <c r="AD1202" i="3"/>
  <c r="AE1202" i="3" s="1"/>
  <c r="AF1202" i="3"/>
  <c r="AG1201" i="3" a="1"/>
  <c r="AG1201" i="3" s="1"/>
  <c r="AD1201" i="3"/>
  <c r="AE1201" i="3" s="1"/>
  <c r="AF1201" i="3"/>
  <c r="AG1200" i="3" a="1"/>
  <c r="AG1200" i="3" s="1"/>
  <c r="AD1200" i="3"/>
  <c r="AE1200" i="3" s="1"/>
  <c r="AF1200" i="3"/>
  <c r="AG1199" i="3" a="1"/>
  <c r="AG1199" i="3" s="1"/>
  <c r="AD1199" i="3"/>
  <c r="AE1199" i="3" s="1"/>
  <c r="AF1199" i="3"/>
  <c r="AG1198" i="3" a="1"/>
  <c r="AG1198" i="3" s="1"/>
  <c r="AD1198" i="3"/>
  <c r="AE1198" i="3" s="1"/>
  <c r="AF1198" i="3"/>
  <c r="AG1197" i="3" a="1"/>
  <c r="AG1197" i="3" s="1"/>
  <c r="AD1197" i="3"/>
  <c r="AE1197" i="3" s="1"/>
  <c r="AF1197" i="3"/>
  <c r="AG1196" i="3" a="1"/>
  <c r="AG1196" i="3" s="1"/>
  <c r="AD1196" i="3"/>
  <c r="AE1196" i="3" s="1"/>
  <c r="AF1196" i="3"/>
  <c r="AG1195" i="3" a="1"/>
  <c r="AG1195" i="3" s="1"/>
  <c r="AD1195" i="3"/>
  <c r="AE1195" i="3" s="1"/>
  <c r="AF1195" i="3"/>
  <c r="AG1194" i="3" a="1"/>
  <c r="AG1194" i="3" s="1"/>
  <c r="AD1194" i="3"/>
  <c r="AE1194" i="3" s="1"/>
  <c r="AF1194" i="3"/>
  <c r="AG1193" i="3" a="1"/>
  <c r="AG1193" i="3" s="1"/>
  <c r="AD1193" i="3"/>
  <c r="AE1193" i="3" s="1"/>
  <c r="AF1193" i="3"/>
  <c r="AG1192" i="3" a="1"/>
  <c r="AG1192" i="3" s="1"/>
  <c r="AD1192" i="3"/>
  <c r="AE1192" i="3" s="1"/>
  <c r="AF1192" i="3"/>
  <c r="AG1191" i="3" a="1"/>
  <c r="AG1191" i="3" s="1"/>
  <c r="AD1191" i="3"/>
  <c r="AE1191" i="3" s="1"/>
  <c r="AF1191" i="3"/>
  <c r="AG1190" i="3" a="1"/>
  <c r="AG1190" i="3" s="1"/>
  <c r="AD1190" i="3"/>
  <c r="AE1190" i="3" s="1"/>
  <c r="AF1190" i="3"/>
  <c r="AG1189" i="3" a="1"/>
  <c r="AG1189" i="3" s="1"/>
  <c r="AD1189" i="3"/>
  <c r="AE1189" i="3" s="1"/>
  <c r="AF1189" i="3"/>
  <c r="AG1188" i="3" a="1"/>
  <c r="AG1188" i="3" s="1"/>
  <c r="AD1188" i="3"/>
  <c r="AE1188" i="3" s="1"/>
  <c r="AF1188" i="3"/>
  <c r="AG1187" i="3" a="1"/>
  <c r="AG1187" i="3" s="1"/>
  <c r="AD1187" i="3"/>
  <c r="AE1187" i="3" s="1"/>
  <c r="AF1187" i="3"/>
  <c r="AG1186" i="3" a="1"/>
  <c r="AG1186" i="3" s="1"/>
  <c r="AD1186" i="3"/>
  <c r="AE1186" i="3" s="1"/>
  <c r="AF1186" i="3"/>
  <c r="AG1185" i="3" a="1"/>
  <c r="AG1185" i="3" s="1"/>
  <c r="AD1185" i="3"/>
  <c r="AE1185" i="3" s="1"/>
  <c r="AF1185" i="3"/>
  <c r="AG1184" i="3" a="1"/>
  <c r="AG1184" i="3" s="1"/>
  <c r="AD1184" i="3"/>
  <c r="AE1184" i="3" s="1"/>
  <c r="AF1184" i="3"/>
  <c r="AG1183" i="3" a="1"/>
  <c r="AG1183" i="3" s="1"/>
  <c r="AD1183" i="3"/>
  <c r="AE1183" i="3" s="1"/>
  <c r="AF1183" i="3"/>
  <c r="AG1182" i="3" a="1"/>
  <c r="AG1182" i="3" s="1"/>
  <c r="AD1182" i="3"/>
  <c r="AE1182" i="3" s="1"/>
  <c r="AF1182" i="3"/>
  <c r="AG1181" i="3" a="1"/>
  <c r="AG1181" i="3" s="1"/>
  <c r="AD1181" i="3"/>
  <c r="AE1181" i="3" s="1"/>
  <c r="AF1181" i="3"/>
  <c r="AG1180" i="3" a="1"/>
  <c r="AG1180" i="3" s="1"/>
  <c r="AD1180" i="3"/>
  <c r="AE1180" i="3" s="1"/>
  <c r="AF1180" i="3"/>
  <c r="AG1179" i="3" a="1"/>
  <c r="AG1179" i="3" s="1"/>
  <c r="AD1179" i="3"/>
  <c r="AE1179" i="3" s="1"/>
  <c r="AF1179" i="3"/>
  <c r="AG1178" i="3" a="1"/>
  <c r="AG1178" i="3" s="1"/>
  <c r="AD1178" i="3"/>
  <c r="AE1178" i="3" s="1"/>
  <c r="AF1178" i="3"/>
  <c r="AG1177" i="3" a="1"/>
  <c r="AG1177" i="3" s="1"/>
  <c r="AD1177" i="3"/>
  <c r="AE1177" i="3" s="1"/>
  <c r="AF1177" i="3"/>
  <c r="AG1176" i="3" a="1"/>
  <c r="AG1176" i="3" s="1"/>
  <c r="AD1176" i="3"/>
  <c r="AE1176" i="3" s="1"/>
  <c r="AF1176" i="3"/>
  <c r="AG1175" i="3" a="1"/>
  <c r="AG1175" i="3" s="1"/>
  <c r="AD1175" i="3"/>
  <c r="AE1175" i="3" s="1"/>
  <c r="AF1175" i="3"/>
  <c r="AG1174" i="3" a="1"/>
  <c r="AG1174" i="3" s="1"/>
  <c r="AD1174" i="3"/>
  <c r="AE1174" i="3" s="1"/>
  <c r="AF1174" i="3"/>
  <c r="AG1173" i="3" a="1"/>
  <c r="AG1173" i="3" s="1"/>
  <c r="AD1173" i="3"/>
  <c r="AE1173" i="3" s="1"/>
  <c r="AF1173" i="3"/>
  <c r="AG1172" i="3" a="1"/>
  <c r="AG1172" i="3" s="1"/>
  <c r="AD1172" i="3"/>
  <c r="AE1172" i="3" s="1"/>
  <c r="AF1172" i="3"/>
  <c r="AG1171" i="3" a="1"/>
  <c r="AG1171" i="3" s="1"/>
  <c r="AD1171" i="3"/>
  <c r="AE1171" i="3" s="1"/>
  <c r="AF1171" i="3"/>
  <c r="AG1170" i="3" a="1"/>
  <c r="AG1170" i="3" s="1"/>
  <c r="AD1170" i="3"/>
  <c r="AE1170" i="3" s="1"/>
  <c r="AF1170" i="3"/>
  <c r="AG1169" i="3" a="1"/>
  <c r="AG1169" i="3" s="1"/>
  <c r="AD1169" i="3"/>
  <c r="AE1169" i="3" s="1"/>
  <c r="AF1169" i="3"/>
  <c r="AG1168" i="3" a="1"/>
  <c r="AG1168" i="3" s="1"/>
  <c r="AD1168" i="3"/>
  <c r="AE1168" i="3" s="1"/>
  <c r="AF1168" i="3"/>
  <c r="AG1167" i="3" a="1"/>
  <c r="AG1167" i="3" s="1"/>
  <c r="AD1167" i="3"/>
  <c r="AE1167" i="3" s="1"/>
  <c r="AF1167" i="3"/>
  <c r="AG1166" i="3" a="1"/>
  <c r="AG1166" i="3" s="1"/>
  <c r="AD1166" i="3"/>
  <c r="AE1166" i="3" s="1"/>
  <c r="AF1166" i="3"/>
  <c r="AG1165" i="3" a="1"/>
  <c r="AG1165" i="3" s="1"/>
  <c r="AD1165" i="3"/>
  <c r="AE1165" i="3" s="1"/>
  <c r="AF1165" i="3"/>
  <c r="AG1164" i="3" a="1"/>
  <c r="AG1164" i="3" s="1"/>
  <c r="AD1164" i="3"/>
  <c r="AE1164" i="3" s="1"/>
  <c r="AF1164" i="3"/>
  <c r="AG1163" i="3" a="1"/>
  <c r="AG1163" i="3" s="1"/>
  <c r="AD1163" i="3"/>
  <c r="AE1163" i="3" s="1"/>
  <c r="AF1163" i="3"/>
  <c r="AG1162" i="3" a="1"/>
  <c r="AG1162" i="3" s="1"/>
  <c r="AD1162" i="3"/>
  <c r="AE1162" i="3" s="1"/>
  <c r="AF1162" i="3"/>
  <c r="AG1161" i="3" a="1"/>
  <c r="AG1161" i="3" s="1"/>
  <c r="AD1161" i="3"/>
  <c r="AE1161" i="3" s="1"/>
  <c r="AF1161" i="3"/>
  <c r="AG1160" i="3" a="1"/>
  <c r="AG1160" i="3" s="1"/>
  <c r="AD1160" i="3"/>
  <c r="AE1160" i="3" s="1"/>
  <c r="AF1160" i="3"/>
  <c r="AG1159" i="3" a="1"/>
  <c r="AG1159" i="3" s="1"/>
  <c r="AD1159" i="3"/>
  <c r="AE1159" i="3" s="1"/>
  <c r="AF1159" i="3"/>
  <c r="AG1158" i="3" a="1"/>
  <c r="AG1158" i="3" s="1"/>
  <c r="AD1158" i="3"/>
  <c r="AE1158" i="3" s="1"/>
  <c r="AF1158" i="3"/>
  <c r="AG1157" i="3" a="1"/>
  <c r="AG1157" i="3" s="1"/>
  <c r="AD1157" i="3"/>
  <c r="AE1157" i="3" s="1"/>
  <c r="AF1157" i="3"/>
  <c r="AG1156" i="3" a="1"/>
  <c r="AG1156" i="3" s="1"/>
  <c r="AD1156" i="3"/>
  <c r="AE1156" i="3" s="1"/>
  <c r="AF1156" i="3"/>
  <c r="AG1155" i="3" a="1"/>
  <c r="AG1155" i="3" s="1"/>
  <c r="AD1155" i="3"/>
  <c r="AE1155" i="3" s="1"/>
  <c r="AF1155" i="3"/>
  <c r="AG1154" i="3" a="1"/>
  <c r="AG1154" i="3" s="1"/>
  <c r="AD1154" i="3"/>
  <c r="AE1154" i="3" s="1"/>
  <c r="AF1154" i="3"/>
  <c r="AG1153" i="3" a="1"/>
  <c r="AG1153" i="3" s="1"/>
  <c r="AD1153" i="3"/>
  <c r="AE1153" i="3" s="1"/>
  <c r="AF1153" i="3"/>
  <c r="AG1152" i="3" a="1"/>
  <c r="AG1152" i="3" s="1"/>
  <c r="AD1152" i="3"/>
  <c r="AE1152" i="3" s="1"/>
  <c r="AF1152" i="3"/>
  <c r="AG1151" i="3" a="1"/>
  <c r="AG1151" i="3" s="1"/>
  <c r="AD1151" i="3"/>
  <c r="AE1151" i="3" s="1"/>
  <c r="AF1151" i="3"/>
  <c r="AG1150" i="3" a="1"/>
  <c r="AG1150" i="3" s="1"/>
  <c r="AD1150" i="3"/>
  <c r="AE1150" i="3" s="1"/>
  <c r="AF1150" i="3"/>
  <c r="AG1149" i="3" a="1"/>
  <c r="AG1149" i="3" s="1"/>
  <c r="AD1149" i="3"/>
  <c r="AE1149" i="3" s="1"/>
  <c r="AF1149" i="3"/>
  <c r="AG1148" i="3" a="1"/>
  <c r="AG1148" i="3" s="1"/>
  <c r="AD1148" i="3"/>
  <c r="AE1148" i="3" s="1"/>
  <c r="AF1148" i="3"/>
  <c r="AG1147" i="3" a="1"/>
  <c r="AG1147" i="3" s="1"/>
  <c r="AD1147" i="3"/>
  <c r="AE1147" i="3" s="1"/>
  <c r="AF1147" i="3"/>
  <c r="AG1146" i="3" a="1"/>
  <c r="AG1146" i="3" s="1"/>
  <c r="AD1146" i="3"/>
  <c r="AE1146" i="3" s="1"/>
  <c r="AF1146" i="3"/>
  <c r="AG1145" i="3" a="1"/>
  <c r="AG1145" i="3" s="1"/>
  <c r="AD1145" i="3"/>
  <c r="AE1145" i="3" s="1"/>
  <c r="AF1145" i="3"/>
  <c r="AG1144" i="3" a="1"/>
  <c r="AG1144" i="3" s="1"/>
  <c r="AD1144" i="3"/>
  <c r="AE1144" i="3" s="1"/>
  <c r="AF1144" i="3"/>
  <c r="AG1143" i="3" a="1"/>
  <c r="AG1143" i="3" s="1"/>
  <c r="AD1143" i="3"/>
  <c r="AE1143" i="3" s="1"/>
  <c r="AF1143" i="3"/>
  <c r="AG1142" i="3" a="1"/>
  <c r="AG1142" i="3" s="1"/>
  <c r="AD1142" i="3"/>
  <c r="AE1142" i="3" s="1"/>
  <c r="AF1142" i="3"/>
  <c r="AG1141" i="3" a="1"/>
  <c r="AG1141" i="3" s="1"/>
  <c r="AD1141" i="3"/>
  <c r="AE1141" i="3" s="1"/>
  <c r="AF1141" i="3"/>
  <c r="AG1140" i="3" a="1"/>
  <c r="AG1140" i="3" s="1"/>
  <c r="AD1140" i="3"/>
  <c r="AE1140" i="3" s="1"/>
  <c r="AF1140" i="3"/>
  <c r="AG1139" i="3" a="1"/>
  <c r="AG1139" i="3" s="1"/>
  <c r="AD1139" i="3"/>
  <c r="AE1139" i="3" s="1"/>
  <c r="AF1139" i="3"/>
  <c r="AG1138" i="3" a="1"/>
  <c r="AG1138" i="3" s="1"/>
  <c r="AD1138" i="3"/>
  <c r="AE1138" i="3" s="1"/>
  <c r="AF1138" i="3"/>
  <c r="AG1137" i="3" a="1"/>
  <c r="AG1137" i="3" s="1"/>
  <c r="AD1137" i="3"/>
  <c r="AE1137" i="3" s="1"/>
  <c r="AF1137" i="3"/>
  <c r="AG1136" i="3" a="1"/>
  <c r="AG1136" i="3" s="1"/>
  <c r="AD1136" i="3"/>
  <c r="AE1136" i="3" s="1"/>
  <c r="AF1136" i="3"/>
  <c r="AG1135" i="3" a="1"/>
  <c r="AG1135" i="3" s="1"/>
  <c r="AD1135" i="3"/>
  <c r="AE1135" i="3" s="1"/>
  <c r="AF1135" i="3"/>
  <c r="AG1134" i="3" a="1"/>
  <c r="AG1134" i="3" s="1"/>
  <c r="AD1134" i="3"/>
  <c r="AE1134" i="3" s="1"/>
  <c r="AF1134" i="3"/>
  <c r="AG1133" i="3" a="1"/>
  <c r="AG1133" i="3" s="1"/>
  <c r="AD1133" i="3"/>
  <c r="AE1133" i="3" s="1"/>
  <c r="AF1133" i="3"/>
  <c r="AG1132" i="3" a="1"/>
  <c r="AG1132" i="3" s="1"/>
  <c r="AD1132" i="3"/>
  <c r="AE1132" i="3" s="1"/>
  <c r="AF1132" i="3"/>
  <c r="AG1131" i="3" a="1"/>
  <c r="AG1131" i="3" s="1"/>
  <c r="AD1131" i="3"/>
  <c r="AE1131" i="3" s="1"/>
  <c r="AF1131" i="3"/>
  <c r="AG1130" i="3" a="1"/>
  <c r="AG1130" i="3" s="1"/>
  <c r="AD1130" i="3"/>
  <c r="AE1130" i="3" s="1"/>
  <c r="AF1130" i="3"/>
  <c r="AG1129" i="3" a="1"/>
  <c r="AG1129" i="3" s="1"/>
  <c r="AD1129" i="3"/>
  <c r="AE1129" i="3" s="1"/>
  <c r="AF1129" i="3"/>
  <c r="AG1128" i="3" a="1"/>
  <c r="AG1128" i="3" s="1"/>
  <c r="AD1128" i="3"/>
  <c r="AE1128" i="3" s="1"/>
  <c r="AF1128" i="3"/>
  <c r="AG1127" i="3" a="1"/>
  <c r="AG1127" i="3" s="1"/>
  <c r="AD1127" i="3"/>
  <c r="AE1127" i="3" s="1"/>
  <c r="AF1127" i="3"/>
  <c r="AG1126" i="3" a="1"/>
  <c r="AG1126" i="3" s="1"/>
  <c r="AD1126" i="3"/>
  <c r="AE1126" i="3" s="1"/>
  <c r="AF1126" i="3"/>
  <c r="AG1125" i="3" a="1"/>
  <c r="AG1125" i="3" s="1"/>
  <c r="AD1125" i="3"/>
  <c r="AE1125" i="3" s="1"/>
  <c r="AF1125" i="3"/>
  <c r="AG1124" i="3" a="1"/>
  <c r="AG1124" i="3" s="1"/>
  <c r="AD1124" i="3"/>
  <c r="AE1124" i="3" s="1"/>
  <c r="AF1124" i="3"/>
  <c r="AG1123" i="3" a="1"/>
  <c r="AG1123" i="3" s="1"/>
  <c r="AD1123" i="3"/>
  <c r="AE1123" i="3" s="1"/>
  <c r="AF1123" i="3"/>
  <c r="AG1122" i="3" a="1"/>
  <c r="AG1122" i="3" s="1"/>
  <c r="AD1122" i="3"/>
  <c r="AE1122" i="3" s="1"/>
  <c r="AF1122" i="3"/>
  <c r="AG1121" i="3" a="1"/>
  <c r="AG1121" i="3" s="1"/>
  <c r="AD1121" i="3"/>
  <c r="AE1121" i="3" s="1"/>
  <c r="AF1121" i="3"/>
  <c r="AG1120" i="3" a="1"/>
  <c r="AG1120" i="3" s="1"/>
  <c r="AD1120" i="3"/>
  <c r="AE1120" i="3" s="1"/>
  <c r="AF1120" i="3"/>
  <c r="AG1119" i="3" a="1"/>
  <c r="AG1119" i="3" s="1"/>
  <c r="AD1119" i="3"/>
  <c r="AE1119" i="3" s="1"/>
  <c r="AF1119" i="3"/>
  <c r="AG1118" i="3" a="1"/>
  <c r="AG1118" i="3" s="1"/>
  <c r="AD1118" i="3"/>
  <c r="AE1118" i="3" s="1"/>
  <c r="AF1118" i="3"/>
  <c r="AG1117" i="3" a="1"/>
  <c r="AG1117" i="3" s="1"/>
  <c r="AD1117" i="3"/>
  <c r="AE1117" i="3" s="1"/>
  <c r="AF1117" i="3"/>
  <c r="AG1116" i="3" a="1"/>
  <c r="AG1116" i="3" s="1"/>
  <c r="AD1116" i="3"/>
  <c r="AE1116" i="3" s="1"/>
  <c r="AF1116" i="3"/>
  <c r="AG1115" i="3" a="1"/>
  <c r="AG1115" i="3" s="1"/>
  <c r="AD1115" i="3"/>
  <c r="AE1115" i="3" s="1"/>
  <c r="AF1115" i="3"/>
  <c r="AG1114" i="3" a="1"/>
  <c r="AG1114" i="3" s="1"/>
  <c r="AD1114" i="3"/>
  <c r="AE1114" i="3" s="1"/>
  <c r="AF1114" i="3"/>
  <c r="AG1113" i="3" a="1"/>
  <c r="AG1113" i="3" s="1"/>
  <c r="AD1113" i="3"/>
  <c r="AE1113" i="3" s="1"/>
  <c r="AF1113" i="3"/>
  <c r="AG1112" i="3" a="1"/>
  <c r="AG1112" i="3" s="1"/>
  <c r="AD1112" i="3"/>
  <c r="AE1112" i="3" s="1"/>
  <c r="AF1112" i="3"/>
  <c r="AG1111" i="3" a="1"/>
  <c r="AG1111" i="3" s="1"/>
  <c r="AD1111" i="3"/>
  <c r="AE1111" i="3" s="1"/>
  <c r="AF1111" i="3"/>
  <c r="AG1110" i="3" a="1"/>
  <c r="AG1110" i="3" s="1"/>
  <c r="AD1110" i="3"/>
  <c r="AE1110" i="3" s="1"/>
  <c r="AF1110" i="3"/>
  <c r="AG1109" i="3" a="1"/>
  <c r="AG1109" i="3" s="1"/>
  <c r="AD1109" i="3"/>
  <c r="AE1109" i="3" s="1"/>
  <c r="AF1109" i="3"/>
  <c r="AG1108" i="3" a="1"/>
  <c r="AG1108" i="3" s="1"/>
  <c r="AD1108" i="3"/>
  <c r="AE1108" i="3" s="1"/>
  <c r="AF1108" i="3"/>
  <c r="AG1107" i="3" a="1"/>
  <c r="AG1107" i="3" s="1"/>
  <c r="AD1107" i="3"/>
  <c r="AE1107" i="3" s="1"/>
  <c r="AF1107" i="3"/>
  <c r="AG1106" i="3" a="1"/>
  <c r="AG1106" i="3" s="1"/>
  <c r="AD1106" i="3"/>
  <c r="AE1106" i="3" s="1"/>
  <c r="AF1106" i="3"/>
  <c r="AG1105" i="3" a="1"/>
  <c r="AG1105" i="3" s="1"/>
  <c r="AD1105" i="3"/>
  <c r="AE1105" i="3" s="1"/>
  <c r="AF1105" i="3"/>
  <c r="AG1104" i="3" a="1"/>
  <c r="AG1104" i="3" s="1"/>
  <c r="AD1104" i="3"/>
  <c r="AE1104" i="3" s="1"/>
  <c r="AF1104" i="3"/>
  <c r="AG1103" i="3" a="1"/>
  <c r="AG1103" i="3" s="1"/>
  <c r="AD1103" i="3"/>
  <c r="AE1103" i="3" s="1"/>
  <c r="AF1103" i="3"/>
  <c r="AG1102" i="3" a="1"/>
  <c r="AG1102" i="3" s="1"/>
  <c r="AD1102" i="3"/>
  <c r="AE1102" i="3" s="1"/>
  <c r="AF1102" i="3"/>
  <c r="AG1101" i="3" a="1"/>
  <c r="AG1101" i="3" s="1"/>
  <c r="AD1101" i="3"/>
  <c r="AE1101" i="3" s="1"/>
  <c r="AF1101" i="3"/>
  <c r="AG1100" i="3" a="1"/>
  <c r="AG1100" i="3" s="1"/>
  <c r="AD1100" i="3"/>
  <c r="AE1100" i="3" s="1"/>
  <c r="AF1100" i="3"/>
  <c r="AG1099" i="3" a="1"/>
  <c r="AG1099" i="3" s="1"/>
  <c r="AD1099" i="3"/>
  <c r="AE1099" i="3" s="1"/>
  <c r="AF1099" i="3"/>
  <c r="AG1098" i="3" a="1"/>
  <c r="AG1098" i="3" s="1"/>
  <c r="AD1098" i="3"/>
  <c r="AE1098" i="3" s="1"/>
  <c r="AF1098" i="3"/>
  <c r="AG1097" i="3" a="1"/>
  <c r="AG1097" i="3" s="1"/>
  <c r="AD1097" i="3"/>
  <c r="AE1097" i="3" s="1"/>
  <c r="AF1097" i="3"/>
  <c r="AG1096" i="3" a="1"/>
  <c r="AG1096" i="3" s="1"/>
  <c r="AD1096" i="3"/>
  <c r="AE1096" i="3" s="1"/>
  <c r="AF1096" i="3"/>
  <c r="AG1095" i="3" a="1"/>
  <c r="AG1095" i="3" s="1"/>
  <c r="AD1095" i="3"/>
  <c r="AE1095" i="3" s="1"/>
  <c r="AF1095" i="3"/>
  <c r="AG1094" i="3" a="1"/>
  <c r="AG1094" i="3" s="1"/>
  <c r="AD1094" i="3"/>
  <c r="AE1094" i="3" s="1"/>
  <c r="AF1094" i="3"/>
  <c r="AG1093" i="3" a="1"/>
  <c r="AG1093" i="3" s="1"/>
  <c r="AD1093" i="3"/>
  <c r="AE1093" i="3" s="1"/>
  <c r="AF1093" i="3"/>
  <c r="AG1092" i="3" a="1"/>
  <c r="AG1092" i="3" s="1"/>
  <c r="AD1092" i="3"/>
  <c r="AE1092" i="3" s="1"/>
  <c r="AF1092" i="3"/>
  <c r="AG1091" i="3" a="1"/>
  <c r="AG1091" i="3" s="1"/>
  <c r="AD1091" i="3"/>
  <c r="AE1091" i="3" s="1"/>
  <c r="AF1091" i="3"/>
  <c r="AG1090" i="3" a="1"/>
  <c r="AG1090" i="3" s="1"/>
  <c r="AD1090" i="3"/>
  <c r="AE1090" i="3" s="1"/>
  <c r="AF1090" i="3"/>
  <c r="AG1089" i="3" a="1"/>
  <c r="AG1089" i="3" s="1"/>
  <c r="AD1089" i="3"/>
  <c r="AE1089" i="3" s="1"/>
  <c r="AF1089" i="3"/>
  <c r="AG1088" i="3" a="1"/>
  <c r="AG1088" i="3" s="1"/>
  <c r="AD1088" i="3"/>
  <c r="AE1088" i="3" s="1"/>
  <c r="AF1088" i="3"/>
  <c r="AG1087" i="3" a="1"/>
  <c r="AG1087" i="3" s="1"/>
  <c r="AD1087" i="3"/>
  <c r="AE1087" i="3" s="1"/>
  <c r="AF1087" i="3"/>
  <c r="AG1086" i="3" a="1"/>
  <c r="AG1086" i="3" s="1"/>
  <c r="AD1086" i="3"/>
  <c r="AE1086" i="3" s="1"/>
  <c r="AF1086" i="3"/>
  <c r="AG1085" i="3" a="1"/>
  <c r="AG1085" i="3" s="1"/>
  <c r="AD1085" i="3"/>
  <c r="AE1085" i="3" s="1"/>
  <c r="AF1085" i="3"/>
  <c r="AG1084" i="3" a="1"/>
  <c r="AG1084" i="3" s="1"/>
  <c r="AD1084" i="3"/>
  <c r="AE1084" i="3" s="1"/>
  <c r="AF1084" i="3"/>
  <c r="AG1083" i="3" a="1"/>
  <c r="AG1083" i="3" s="1"/>
  <c r="AD1083" i="3"/>
  <c r="AE1083" i="3" s="1"/>
  <c r="AF1083" i="3"/>
  <c r="AG1082" i="3" a="1"/>
  <c r="AG1082" i="3" s="1"/>
  <c r="AD1082" i="3"/>
  <c r="AE1082" i="3" s="1"/>
  <c r="AF1082" i="3"/>
  <c r="AG1081" i="3" a="1"/>
  <c r="AG1081" i="3" s="1"/>
  <c r="AD1081" i="3"/>
  <c r="AE1081" i="3" s="1"/>
  <c r="AF1081" i="3"/>
  <c r="AG1080" i="3" a="1"/>
  <c r="AG1080" i="3" s="1"/>
  <c r="AD1080" i="3"/>
  <c r="AE1080" i="3" s="1"/>
  <c r="AF1080" i="3"/>
  <c r="AG1079" i="3" a="1"/>
  <c r="AG1079" i="3" s="1"/>
  <c r="AD1079" i="3"/>
  <c r="AE1079" i="3" s="1"/>
  <c r="AF1079" i="3"/>
  <c r="AG1078" i="3" a="1"/>
  <c r="AG1078" i="3" s="1"/>
  <c r="AD1078" i="3"/>
  <c r="AE1078" i="3" s="1"/>
  <c r="AF1078" i="3"/>
  <c r="AG1077" i="3" a="1"/>
  <c r="AG1077" i="3" s="1"/>
  <c r="AD1077" i="3"/>
  <c r="AE1077" i="3" s="1"/>
  <c r="AF1077" i="3"/>
  <c r="AG1076" i="3" a="1"/>
  <c r="AG1076" i="3" s="1"/>
  <c r="AD1076" i="3"/>
  <c r="AE1076" i="3" s="1"/>
  <c r="AF1076" i="3"/>
  <c r="AG1075" i="3" a="1"/>
  <c r="AG1075" i="3" s="1"/>
  <c r="AD1075" i="3"/>
  <c r="AE1075" i="3" s="1"/>
  <c r="AF1075" i="3"/>
  <c r="AG1074" i="3" a="1"/>
  <c r="AG1074" i="3" s="1"/>
  <c r="AD1074" i="3"/>
  <c r="AE1074" i="3" s="1"/>
  <c r="AF1074" i="3"/>
  <c r="AG1073" i="3" a="1"/>
  <c r="AG1073" i="3" s="1"/>
  <c r="AD1073" i="3"/>
  <c r="AE1073" i="3" s="1"/>
  <c r="AF1073" i="3"/>
  <c r="AG1072" i="3" a="1"/>
  <c r="AG1072" i="3" s="1"/>
  <c r="AD1072" i="3"/>
  <c r="AE1072" i="3" s="1"/>
  <c r="AF1072" i="3"/>
  <c r="AG1071" i="3" a="1"/>
  <c r="AG1071" i="3" s="1"/>
  <c r="AD1071" i="3"/>
  <c r="AE1071" i="3" s="1"/>
  <c r="AF1071" i="3"/>
  <c r="AG1070" i="3" a="1"/>
  <c r="AG1070" i="3" s="1"/>
  <c r="AD1070" i="3"/>
  <c r="AE1070" i="3" s="1"/>
  <c r="AF1070" i="3"/>
  <c r="AG1069" i="3" a="1"/>
  <c r="AG1069" i="3" s="1"/>
  <c r="AD1069" i="3"/>
  <c r="AE1069" i="3" s="1"/>
  <c r="AF1069" i="3"/>
  <c r="AG1068" i="3" a="1"/>
  <c r="AG1068" i="3" s="1"/>
  <c r="AD1068" i="3"/>
  <c r="AE1068" i="3" s="1"/>
  <c r="AF1068" i="3"/>
  <c r="AG1067" i="3" a="1"/>
  <c r="AG1067" i="3" s="1"/>
  <c r="AD1067" i="3"/>
  <c r="AE1067" i="3" s="1"/>
  <c r="AF1067" i="3"/>
  <c r="AG1066" i="3" a="1"/>
  <c r="AG1066" i="3" s="1"/>
  <c r="AD1066" i="3"/>
  <c r="AE1066" i="3" s="1"/>
  <c r="AF1066" i="3"/>
  <c r="AG1065" i="3" a="1"/>
  <c r="AG1065" i="3" s="1"/>
  <c r="AD1065" i="3"/>
  <c r="AE1065" i="3" s="1"/>
  <c r="AF1065" i="3"/>
  <c r="AG1064" i="3" a="1"/>
  <c r="AG1064" i="3" s="1"/>
  <c r="AD1064" i="3"/>
  <c r="AE1064" i="3" s="1"/>
  <c r="AF1064" i="3"/>
  <c r="AG1063" i="3" a="1"/>
  <c r="AG1063" i="3" s="1"/>
  <c r="AD1063" i="3"/>
  <c r="AE1063" i="3" s="1"/>
  <c r="AF1063" i="3"/>
  <c r="AG1062" i="3" a="1"/>
  <c r="AG1062" i="3" s="1"/>
  <c r="AD1062" i="3"/>
  <c r="AE1062" i="3" s="1"/>
  <c r="AF1062" i="3"/>
  <c r="AG1061" i="3" a="1"/>
  <c r="AG1061" i="3" s="1"/>
  <c r="AD1061" i="3"/>
  <c r="AE1061" i="3" s="1"/>
  <c r="AF1061" i="3"/>
  <c r="AG1060" i="3" a="1"/>
  <c r="AG1060" i="3" s="1"/>
  <c r="AD1060" i="3"/>
  <c r="AE1060" i="3" s="1"/>
  <c r="AF1060" i="3"/>
  <c r="AG1059" i="3" a="1"/>
  <c r="AG1059" i="3" s="1"/>
  <c r="AD1059" i="3"/>
  <c r="AE1059" i="3" s="1"/>
  <c r="AF1059" i="3"/>
  <c r="AG1058" i="3" a="1"/>
  <c r="AG1058" i="3" s="1"/>
  <c r="AD1058" i="3"/>
  <c r="AE1058" i="3" s="1"/>
  <c r="AF1058" i="3"/>
  <c r="AG1057" i="3" a="1"/>
  <c r="AG1057" i="3" s="1"/>
  <c r="AD1057" i="3"/>
  <c r="AE1057" i="3" s="1"/>
  <c r="AF1057" i="3"/>
  <c r="AG1056" i="3" a="1"/>
  <c r="AG1056" i="3" s="1"/>
  <c r="AD1056" i="3"/>
  <c r="AE1056" i="3" s="1"/>
  <c r="AF1056" i="3"/>
  <c r="AG1055" i="3" a="1"/>
  <c r="AG1055" i="3" s="1"/>
  <c r="AD1055" i="3"/>
  <c r="AE1055" i="3" s="1"/>
  <c r="AF1055" i="3"/>
  <c r="AG1054" i="3" a="1"/>
  <c r="AG1054" i="3" s="1"/>
  <c r="AD1054" i="3"/>
  <c r="AE1054" i="3" s="1"/>
  <c r="AF1054" i="3"/>
  <c r="AG1053" i="3" a="1"/>
  <c r="AG1053" i="3" s="1"/>
  <c r="AD1053" i="3"/>
  <c r="AE1053" i="3" s="1"/>
  <c r="AF1053" i="3"/>
  <c r="AG1052" i="3" a="1"/>
  <c r="AG1052" i="3" s="1"/>
  <c r="AD1052" i="3"/>
  <c r="AE1052" i="3" s="1"/>
  <c r="AF1052" i="3"/>
  <c r="AG1051" i="3" a="1"/>
  <c r="AG1051" i="3" s="1"/>
  <c r="AD1051" i="3"/>
  <c r="AE1051" i="3" s="1"/>
  <c r="AF1051" i="3"/>
  <c r="AG1050" i="3" a="1"/>
  <c r="AG1050" i="3" s="1"/>
  <c r="AD1050" i="3"/>
  <c r="AE1050" i="3" s="1"/>
  <c r="AF1050" i="3"/>
  <c r="AG1049" i="3" a="1"/>
  <c r="AG1049" i="3" s="1"/>
  <c r="AD1049" i="3"/>
  <c r="AE1049" i="3" s="1"/>
  <c r="AF1049" i="3"/>
  <c r="AG1048" i="3" a="1"/>
  <c r="AG1048" i="3" s="1"/>
  <c r="AD1048" i="3"/>
  <c r="AE1048" i="3" s="1"/>
  <c r="AF1048" i="3"/>
  <c r="AG1047" i="3" a="1"/>
  <c r="AG1047" i="3" s="1"/>
  <c r="AD1047" i="3"/>
  <c r="AE1047" i="3" s="1"/>
  <c r="AF1047" i="3"/>
  <c r="AG1046" i="3" a="1"/>
  <c r="AG1046" i="3" s="1"/>
  <c r="AD1046" i="3"/>
  <c r="AE1046" i="3" s="1"/>
  <c r="AF1046" i="3"/>
  <c r="AG1045" i="3" a="1"/>
  <c r="AG1045" i="3" s="1"/>
  <c r="AD1045" i="3"/>
  <c r="AE1045" i="3" s="1"/>
  <c r="AF1045" i="3"/>
  <c r="AG1044" i="3" a="1"/>
  <c r="AG1044" i="3" s="1"/>
  <c r="AD1044" i="3"/>
  <c r="AE1044" i="3" s="1"/>
  <c r="AF1044" i="3"/>
  <c r="AG1043" i="3" a="1"/>
  <c r="AG1043" i="3" s="1"/>
  <c r="AD1043" i="3"/>
  <c r="AE1043" i="3" s="1"/>
  <c r="AF1043" i="3"/>
  <c r="AG1042" i="3" a="1"/>
  <c r="AG1042" i="3" s="1"/>
  <c r="AD1042" i="3"/>
  <c r="AE1042" i="3" s="1"/>
  <c r="AF1042" i="3"/>
  <c r="AG1041" i="3" a="1"/>
  <c r="AG1041" i="3" s="1"/>
  <c r="AD1041" i="3"/>
  <c r="AE1041" i="3" s="1"/>
  <c r="AF1041" i="3"/>
  <c r="AG1040" i="3" a="1"/>
  <c r="AG1040" i="3" s="1"/>
  <c r="AD1040" i="3"/>
  <c r="AE1040" i="3" s="1"/>
  <c r="AF1040" i="3"/>
  <c r="AG1039" i="3" a="1"/>
  <c r="AG1039" i="3" s="1"/>
  <c r="AD1039" i="3"/>
  <c r="AE1039" i="3" s="1"/>
  <c r="AF1039" i="3"/>
  <c r="AG1038" i="3" a="1"/>
  <c r="AG1038" i="3" s="1"/>
  <c r="AD1038" i="3"/>
  <c r="AE1038" i="3" s="1"/>
  <c r="AF1038" i="3"/>
  <c r="AG1037" i="3" a="1"/>
  <c r="AG1037" i="3" s="1"/>
  <c r="AD1037" i="3"/>
  <c r="AE1037" i="3" s="1"/>
  <c r="AF1037" i="3"/>
  <c r="AG1036" i="3" a="1"/>
  <c r="AG1036" i="3" s="1"/>
  <c r="AD1036" i="3"/>
  <c r="AE1036" i="3" s="1"/>
  <c r="AF1036" i="3"/>
  <c r="AG1035" i="3" a="1"/>
  <c r="AG1035" i="3" s="1"/>
  <c r="AD1035" i="3"/>
  <c r="AE1035" i="3" s="1"/>
  <c r="AF1035" i="3"/>
  <c r="AG1034" i="3" a="1"/>
  <c r="AG1034" i="3" s="1"/>
  <c r="AD1034" i="3"/>
  <c r="AE1034" i="3" s="1"/>
  <c r="AF1034" i="3"/>
  <c r="AG1033" i="3" a="1"/>
  <c r="AG1033" i="3" s="1"/>
  <c r="AD1033" i="3"/>
  <c r="AE1033" i="3" s="1"/>
  <c r="AF1033" i="3"/>
  <c r="AG1032" i="3" a="1"/>
  <c r="AG1032" i="3" s="1"/>
  <c r="AD1032" i="3"/>
  <c r="AE1032" i="3" s="1"/>
  <c r="AF1032" i="3"/>
  <c r="AG1031" i="3" a="1"/>
  <c r="AG1031" i="3" s="1"/>
  <c r="AD1031" i="3"/>
  <c r="AE1031" i="3" s="1"/>
  <c r="AF1031" i="3"/>
  <c r="AG1030" i="3" a="1"/>
  <c r="AG1030" i="3" s="1"/>
  <c r="AD1030" i="3"/>
  <c r="AE1030" i="3" s="1"/>
  <c r="AF1030" i="3"/>
  <c r="AG1029" i="3" a="1"/>
  <c r="AG1029" i="3" s="1"/>
  <c r="AD1029" i="3"/>
  <c r="AE1029" i="3" s="1"/>
  <c r="AF1029" i="3"/>
  <c r="AG1028" i="3" a="1"/>
  <c r="AG1028" i="3" s="1"/>
  <c r="AD1028" i="3"/>
  <c r="AE1028" i="3" s="1"/>
  <c r="AF1028" i="3"/>
  <c r="AG1027" i="3" a="1"/>
  <c r="AG1027" i="3" s="1"/>
  <c r="AD1027" i="3"/>
  <c r="AE1027" i="3" s="1"/>
  <c r="AF1027" i="3"/>
  <c r="AG1026" i="3" a="1"/>
  <c r="AG1026" i="3" s="1"/>
  <c r="AD1026" i="3"/>
  <c r="AE1026" i="3" s="1"/>
  <c r="AF1026" i="3"/>
  <c r="AG1025" i="3" a="1"/>
  <c r="AG1025" i="3" s="1"/>
  <c r="AD1025" i="3"/>
  <c r="AE1025" i="3" s="1"/>
  <c r="AF1025" i="3"/>
  <c r="AG1024" i="3" a="1"/>
  <c r="AG1024" i="3" s="1"/>
  <c r="AD1024" i="3"/>
  <c r="AE1024" i="3" s="1"/>
  <c r="AF1024" i="3"/>
  <c r="AG1023" i="3" a="1"/>
  <c r="AG1023" i="3" s="1"/>
  <c r="AD1023" i="3"/>
  <c r="AE1023" i="3" s="1"/>
  <c r="AF1023" i="3"/>
  <c r="AG1022" i="3" a="1"/>
  <c r="AG1022" i="3" s="1"/>
  <c r="AD1022" i="3"/>
  <c r="AE1022" i="3" s="1"/>
  <c r="AF1022" i="3"/>
  <c r="AG1021" i="3" a="1"/>
  <c r="AG1021" i="3" s="1"/>
  <c r="AD1021" i="3"/>
  <c r="AE1021" i="3" s="1"/>
  <c r="AF1021" i="3"/>
  <c r="AG1020" i="3" a="1"/>
  <c r="AG1020" i="3" s="1"/>
  <c r="AD1020" i="3"/>
  <c r="AE1020" i="3" s="1"/>
  <c r="AF1020" i="3"/>
  <c r="AG1019" i="3" a="1"/>
  <c r="AG1019" i="3" s="1"/>
  <c r="AD1019" i="3"/>
  <c r="AE1019" i="3" s="1"/>
  <c r="AF1019" i="3"/>
  <c r="AG1018" i="3" a="1"/>
  <c r="AG1018" i="3" s="1"/>
  <c r="AD1018" i="3"/>
  <c r="AE1018" i="3" s="1"/>
  <c r="AF1018" i="3"/>
  <c r="AG1017" i="3" a="1"/>
  <c r="AG1017" i="3" s="1"/>
  <c r="AD1017" i="3"/>
  <c r="AE1017" i="3" s="1"/>
  <c r="AF1017" i="3"/>
  <c r="AG1016" i="3" a="1"/>
  <c r="AG1016" i="3" s="1"/>
  <c r="AD1016" i="3"/>
  <c r="AE1016" i="3" s="1"/>
  <c r="AF1016" i="3"/>
  <c r="AG1015" i="3" a="1"/>
  <c r="AG1015" i="3" s="1"/>
  <c r="AD1015" i="3"/>
  <c r="AE1015" i="3" s="1"/>
  <c r="AF1015" i="3"/>
  <c r="AG1014" i="3" a="1"/>
  <c r="AG1014" i="3" s="1"/>
  <c r="AD1014" i="3"/>
  <c r="AE1014" i="3" s="1"/>
  <c r="AF1014" i="3"/>
  <c r="AG1013" i="3" a="1"/>
  <c r="AG1013" i="3" s="1"/>
  <c r="AD1013" i="3"/>
  <c r="AE1013" i="3" s="1"/>
  <c r="AF1013" i="3"/>
  <c r="AG1012" i="3" a="1"/>
  <c r="AG1012" i="3" s="1"/>
  <c r="AD1012" i="3"/>
  <c r="AE1012" i="3" s="1"/>
  <c r="AF1012" i="3"/>
  <c r="AG1011" i="3" a="1"/>
  <c r="AG1011" i="3" s="1"/>
  <c r="AD1011" i="3"/>
  <c r="AE1011" i="3" s="1"/>
  <c r="AF1011" i="3"/>
  <c r="AG1010" i="3" a="1"/>
  <c r="AG1010" i="3" s="1"/>
  <c r="AD1010" i="3"/>
  <c r="AE1010" i="3" s="1"/>
  <c r="AF1010" i="3"/>
  <c r="AG1009" i="3" a="1"/>
  <c r="AG1009" i="3" s="1"/>
  <c r="AD1009" i="3"/>
  <c r="AE1009" i="3" s="1"/>
  <c r="AF1009" i="3"/>
  <c r="AG1008" i="3" a="1"/>
  <c r="AG1008" i="3" s="1"/>
  <c r="AD1008" i="3"/>
  <c r="AE1008" i="3" s="1"/>
  <c r="AF1008" i="3"/>
  <c r="AG1007" i="3" a="1"/>
  <c r="AG1007" i="3" s="1"/>
  <c r="AD1007" i="3"/>
  <c r="AE1007" i="3" s="1"/>
  <c r="AF1007" i="3"/>
  <c r="AG1006" i="3" a="1"/>
  <c r="AG1006" i="3" s="1"/>
  <c r="AD1006" i="3"/>
  <c r="AE1006" i="3" s="1"/>
  <c r="AF1006" i="3"/>
  <c r="AG1005" i="3" a="1"/>
  <c r="AG1005" i="3" s="1"/>
  <c r="AD1005" i="3"/>
  <c r="AE1005" i="3" s="1"/>
  <c r="AF1005" i="3"/>
  <c r="AG1004" i="3" a="1"/>
  <c r="AG1004" i="3" s="1"/>
  <c r="AD1004" i="3"/>
  <c r="AE1004" i="3" s="1"/>
  <c r="AF1004" i="3"/>
  <c r="AG1003" i="3" a="1"/>
  <c r="AG1003" i="3" s="1"/>
  <c r="AD1003" i="3"/>
  <c r="AE1003" i="3" s="1"/>
  <c r="AF1003" i="3"/>
  <c r="AG1002" i="3" a="1"/>
  <c r="AG1002" i="3" s="1"/>
  <c r="AD1002" i="3"/>
  <c r="AE1002" i="3" s="1"/>
  <c r="AF1002" i="3"/>
  <c r="AG1001" i="3" a="1"/>
  <c r="AG1001" i="3" s="1"/>
  <c r="AD1001" i="3"/>
  <c r="AE1001" i="3" s="1"/>
  <c r="AF1001" i="3"/>
  <c r="AG1000" i="3" a="1"/>
  <c r="AG1000" i="3" s="1"/>
  <c r="AD1000" i="3"/>
  <c r="AE1000" i="3" s="1"/>
  <c r="AF1000" i="3"/>
  <c r="AG999" i="3" a="1"/>
  <c r="AG999" i="3" s="1"/>
  <c r="AD999" i="3"/>
  <c r="AE999" i="3" s="1"/>
  <c r="AF999" i="3"/>
  <c r="AG998" i="3" a="1"/>
  <c r="AG998" i="3" s="1"/>
  <c r="AD998" i="3"/>
  <c r="AE998" i="3" s="1"/>
  <c r="AF998" i="3"/>
  <c r="AG997" i="3" a="1"/>
  <c r="AG997" i="3" s="1"/>
  <c r="AD997" i="3"/>
  <c r="AE997" i="3" s="1"/>
  <c r="AF997" i="3"/>
  <c r="AG996" i="3" a="1"/>
  <c r="AG996" i="3" s="1"/>
  <c r="AD996" i="3"/>
  <c r="AE996" i="3" s="1"/>
  <c r="AF996" i="3"/>
  <c r="AG995" i="3" a="1"/>
  <c r="AG995" i="3" s="1"/>
  <c r="AD995" i="3"/>
  <c r="AE995" i="3" s="1"/>
  <c r="AF995" i="3"/>
  <c r="AG994" i="3" a="1"/>
  <c r="AG994" i="3" s="1"/>
  <c r="AD994" i="3"/>
  <c r="AE994" i="3" s="1"/>
  <c r="AF994" i="3"/>
  <c r="AG993" i="3" a="1"/>
  <c r="AG993" i="3" s="1"/>
  <c r="AD993" i="3"/>
  <c r="AE993" i="3" s="1"/>
  <c r="AF993" i="3"/>
  <c r="AG992" i="3" a="1"/>
  <c r="AG992" i="3" s="1"/>
  <c r="AD992" i="3"/>
  <c r="AE992" i="3" s="1"/>
  <c r="AF992" i="3"/>
  <c r="AG991" i="3" a="1"/>
  <c r="AG991" i="3" s="1"/>
  <c r="AD991" i="3"/>
  <c r="AE991" i="3" s="1"/>
  <c r="AF991" i="3"/>
  <c r="AG990" i="3" a="1"/>
  <c r="AG990" i="3" s="1"/>
  <c r="AD990" i="3"/>
  <c r="AE990" i="3" s="1"/>
  <c r="AF990" i="3"/>
  <c r="AG989" i="3" a="1"/>
  <c r="AG989" i="3" s="1"/>
  <c r="AD989" i="3"/>
  <c r="AE989" i="3" s="1"/>
  <c r="AF989" i="3"/>
  <c r="AG988" i="3" a="1"/>
  <c r="AG988" i="3" s="1"/>
  <c r="AD988" i="3"/>
  <c r="AE988" i="3" s="1"/>
  <c r="AF988" i="3"/>
  <c r="AG987" i="3" a="1"/>
  <c r="AG987" i="3" s="1"/>
  <c r="AD987" i="3"/>
  <c r="AE987" i="3" s="1"/>
  <c r="AF987" i="3"/>
  <c r="AG986" i="3" a="1"/>
  <c r="AG986" i="3" s="1"/>
  <c r="AD986" i="3"/>
  <c r="AE986" i="3" s="1"/>
  <c r="AF986" i="3"/>
  <c r="AG985" i="3" a="1"/>
  <c r="AG985" i="3" s="1"/>
  <c r="AD985" i="3"/>
  <c r="AE985" i="3" s="1"/>
  <c r="AF985" i="3"/>
  <c r="AG984" i="3" a="1"/>
  <c r="AG984" i="3" s="1"/>
  <c r="AD984" i="3"/>
  <c r="AE984" i="3" s="1"/>
  <c r="AF984" i="3"/>
  <c r="AG983" i="3" a="1"/>
  <c r="AG983" i="3" s="1"/>
  <c r="AD983" i="3"/>
  <c r="AE983" i="3" s="1"/>
  <c r="AF983" i="3"/>
  <c r="AG982" i="3" a="1"/>
  <c r="AG982" i="3" s="1"/>
  <c r="AD982" i="3"/>
  <c r="AE982" i="3" s="1"/>
  <c r="AF982" i="3"/>
  <c r="AG981" i="3" a="1"/>
  <c r="AG981" i="3" s="1"/>
  <c r="AD981" i="3"/>
  <c r="AE981" i="3" s="1"/>
  <c r="AF981" i="3"/>
  <c r="AG980" i="3" a="1"/>
  <c r="AG980" i="3" s="1"/>
  <c r="AD980" i="3"/>
  <c r="AE980" i="3" s="1"/>
  <c r="AF980" i="3"/>
  <c r="AG979" i="3" a="1"/>
  <c r="AG979" i="3" s="1"/>
  <c r="AD979" i="3"/>
  <c r="AE979" i="3" s="1"/>
  <c r="AF979" i="3"/>
  <c r="AG978" i="3" a="1"/>
  <c r="AG978" i="3" s="1"/>
  <c r="AD978" i="3"/>
  <c r="AE978" i="3" s="1"/>
  <c r="AF978" i="3"/>
  <c r="AG977" i="3" a="1"/>
  <c r="AG977" i="3" s="1"/>
  <c r="AD977" i="3"/>
  <c r="AE977" i="3" s="1"/>
  <c r="AF977" i="3"/>
  <c r="AG976" i="3" a="1"/>
  <c r="AG976" i="3" s="1"/>
  <c r="AD976" i="3"/>
  <c r="AE976" i="3" s="1"/>
  <c r="AF976" i="3"/>
  <c r="AG975" i="3" a="1"/>
  <c r="AG975" i="3" s="1"/>
  <c r="AD975" i="3"/>
  <c r="AE975" i="3" s="1"/>
  <c r="AF975" i="3"/>
  <c r="AG974" i="3" a="1"/>
  <c r="AG974" i="3" s="1"/>
  <c r="AD974" i="3"/>
  <c r="AE974" i="3" s="1"/>
  <c r="AF974" i="3"/>
  <c r="AG973" i="3" a="1"/>
  <c r="AG973" i="3" s="1"/>
  <c r="AD973" i="3"/>
  <c r="AE973" i="3" s="1"/>
  <c r="AF973" i="3"/>
  <c r="AG972" i="3" a="1"/>
  <c r="AG972" i="3" s="1"/>
  <c r="AD972" i="3"/>
  <c r="AE972" i="3" s="1"/>
  <c r="AF972" i="3"/>
  <c r="AG971" i="3" a="1"/>
  <c r="AG971" i="3" s="1"/>
  <c r="AD971" i="3"/>
  <c r="AE971" i="3" s="1"/>
  <c r="AF971" i="3"/>
  <c r="AG970" i="3" a="1"/>
  <c r="AG970" i="3" s="1"/>
  <c r="AD970" i="3"/>
  <c r="AE970" i="3" s="1"/>
  <c r="AF970" i="3"/>
  <c r="AG969" i="3" a="1"/>
  <c r="AG969" i="3" s="1"/>
  <c r="AD969" i="3"/>
  <c r="AE969" i="3" s="1"/>
  <c r="AF969" i="3"/>
  <c r="AG968" i="3" a="1"/>
  <c r="AG968" i="3" s="1"/>
  <c r="AD968" i="3"/>
  <c r="AE968" i="3" s="1"/>
  <c r="AF968" i="3"/>
  <c r="AG967" i="3" a="1"/>
  <c r="AG967" i="3" s="1"/>
  <c r="AD967" i="3"/>
  <c r="AE967" i="3" s="1"/>
  <c r="AF967" i="3"/>
  <c r="AG966" i="3" a="1"/>
  <c r="AG966" i="3" s="1"/>
  <c r="AD966" i="3"/>
  <c r="AE966" i="3" s="1"/>
  <c r="AF966" i="3"/>
  <c r="AG965" i="3" a="1"/>
  <c r="AG965" i="3" s="1"/>
  <c r="AD965" i="3"/>
  <c r="AE965" i="3" s="1"/>
  <c r="AF965" i="3"/>
  <c r="AG964" i="3" a="1"/>
  <c r="AG964" i="3" s="1"/>
  <c r="AD964" i="3"/>
  <c r="AE964" i="3" s="1"/>
  <c r="AF964" i="3"/>
  <c r="AG963" i="3" a="1"/>
  <c r="AG963" i="3" s="1"/>
  <c r="AD963" i="3"/>
  <c r="AE963" i="3" s="1"/>
  <c r="AF963" i="3"/>
  <c r="AG962" i="3" a="1"/>
  <c r="AG962" i="3" s="1"/>
  <c r="AD962" i="3"/>
  <c r="AE962" i="3" s="1"/>
  <c r="AF962" i="3"/>
  <c r="AG961" i="3" a="1"/>
  <c r="AG961" i="3" s="1"/>
  <c r="AD961" i="3"/>
  <c r="AE961" i="3" s="1"/>
  <c r="AF961" i="3"/>
  <c r="AG960" i="3" a="1"/>
  <c r="AG960" i="3" s="1"/>
  <c r="AD960" i="3"/>
  <c r="AE960" i="3" s="1"/>
  <c r="AF960" i="3"/>
  <c r="AG959" i="3" a="1"/>
  <c r="AG959" i="3" s="1"/>
  <c r="AD959" i="3"/>
  <c r="AE959" i="3" s="1"/>
  <c r="AF959" i="3"/>
  <c r="AG958" i="3" a="1"/>
  <c r="AG958" i="3" s="1"/>
  <c r="AD958" i="3"/>
  <c r="AE958" i="3" s="1"/>
  <c r="AF958" i="3"/>
  <c r="AG957" i="3" a="1"/>
  <c r="AG957" i="3" s="1"/>
  <c r="AD957" i="3"/>
  <c r="AE957" i="3" s="1"/>
  <c r="AF957" i="3"/>
  <c r="AG956" i="3" a="1"/>
  <c r="AG956" i="3" s="1"/>
  <c r="AD956" i="3"/>
  <c r="AE956" i="3" s="1"/>
  <c r="AF956" i="3"/>
  <c r="AG955" i="3" a="1"/>
  <c r="AG955" i="3" s="1"/>
  <c r="AD955" i="3"/>
  <c r="AE955" i="3" s="1"/>
  <c r="AF955" i="3"/>
  <c r="AG954" i="3" a="1"/>
  <c r="AG954" i="3" s="1"/>
  <c r="AD954" i="3"/>
  <c r="AE954" i="3" s="1"/>
  <c r="AF954" i="3"/>
  <c r="AG953" i="3" a="1"/>
  <c r="AG953" i="3" s="1"/>
  <c r="AD953" i="3"/>
  <c r="AE953" i="3" s="1"/>
  <c r="AF953" i="3"/>
  <c r="AG952" i="3" a="1"/>
  <c r="AG952" i="3" s="1"/>
  <c r="AD952" i="3"/>
  <c r="AE952" i="3" s="1"/>
  <c r="AF952" i="3"/>
  <c r="AG951" i="3" a="1"/>
  <c r="AG951" i="3" s="1"/>
  <c r="AD951" i="3"/>
  <c r="AE951" i="3" s="1"/>
  <c r="AF951" i="3"/>
  <c r="AG950" i="3" a="1"/>
  <c r="AG950" i="3" s="1"/>
  <c r="AD950" i="3"/>
  <c r="AE950" i="3" s="1"/>
  <c r="AF950" i="3"/>
  <c r="AG949" i="3" a="1"/>
  <c r="AG949" i="3" s="1"/>
  <c r="AD949" i="3"/>
  <c r="AE949" i="3" s="1"/>
  <c r="AF949" i="3"/>
  <c r="AG948" i="3" a="1"/>
  <c r="AG948" i="3" s="1"/>
  <c r="AD948" i="3"/>
  <c r="AE948" i="3" s="1"/>
  <c r="AF948" i="3"/>
  <c r="AG947" i="3" a="1"/>
  <c r="AG947" i="3" s="1"/>
  <c r="AD947" i="3"/>
  <c r="AE947" i="3" s="1"/>
  <c r="AF947" i="3"/>
  <c r="AG946" i="3" a="1"/>
  <c r="AG946" i="3" s="1"/>
  <c r="AD946" i="3"/>
  <c r="AE946" i="3" s="1"/>
  <c r="AF946" i="3"/>
  <c r="AG945" i="3" a="1"/>
  <c r="AG945" i="3" s="1"/>
  <c r="AD945" i="3"/>
  <c r="AE945" i="3" s="1"/>
  <c r="AF945" i="3"/>
  <c r="AG944" i="3" a="1"/>
  <c r="AG944" i="3" s="1"/>
  <c r="AD944" i="3"/>
  <c r="AE944" i="3" s="1"/>
  <c r="AF944" i="3"/>
  <c r="AG943" i="3" a="1"/>
  <c r="AG943" i="3" s="1"/>
  <c r="AD943" i="3"/>
  <c r="AE943" i="3" s="1"/>
  <c r="AF943" i="3"/>
  <c r="AG942" i="3" a="1"/>
  <c r="AG942" i="3" s="1"/>
  <c r="AD942" i="3"/>
  <c r="AE942" i="3" s="1"/>
  <c r="AF942" i="3"/>
  <c r="AG941" i="3" a="1"/>
  <c r="AG941" i="3" s="1"/>
  <c r="AD941" i="3"/>
  <c r="AE941" i="3" s="1"/>
  <c r="AF941" i="3"/>
  <c r="AG940" i="3" a="1"/>
  <c r="AG940" i="3" s="1"/>
  <c r="AD940" i="3"/>
  <c r="AE940" i="3" s="1"/>
  <c r="AF940" i="3"/>
  <c r="AG939" i="3" a="1"/>
  <c r="AG939" i="3" s="1"/>
  <c r="AD939" i="3"/>
  <c r="AE939" i="3" s="1"/>
  <c r="AF939" i="3"/>
  <c r="AG938" i="3" a="1"/>
  <c r="AG938" i="3" s="1"/>
  <c r="AD938" i="3"/>
  <c r="AE938" i="3" s="1"/>
  <c r="AF938" i="3"/>
  <c r="AG937" i="3" a="1"/>
  <c r="AG937" i="3" s="1"/>
  <c r="AD937" i="3"/>
  <c r="AE937" i="3" s="1"/>
  <c r="AF937" i="3"/>
  <c r="AG936" i="3" a="1"/>
  <c r="AG936" i="3" s="1"/>
  <c r="AD936" i="3"/>
  <c r="AE936" i="3" s="1"/>
  <c r="AF936" i="3"/>
  <c r="AG935" i="3" a="1"/>
  <c r="AG935" i="3" s="1"/>
  <c r="AD935" i="3"/>
  <c r="AE935" i="3" s="1"/>
  <c r="AF935" i="3"/>
  <c r="AG934" i="3" a="1"/>
  <c r="AG934" i="3" s="1"/>
  <c r="AD934" i="3"/>
  <c r="AE934" i="3" s="1"/>
  <c r="AF934" i="3"/>
  <c r="AG933" i="3" a="1"/>
  <c r="AG933" i="3" s="1"/>
  <c r="AD933" i="3"/>
  <c r="AE933" i="3" s="1"/>
  <c r="AF933" i="3"/>
  <c r="AG932" i="3" a="1"/>
  <c r="AG932" i="3" s="1"/>
  <c r="AD932" i="3"/>
  <c r="AE932" i="3" s="1"/>
  <c r="AF932" i="3"/>
  <c r="AG931" i="3" a="1"/>
  <c r="AG931" i="3" s="1"/>
  <c r="AD931" i="3"/>
  <c r="AE931" i="3" s="1"/>
  <c r="AF931" i="3"/>
  <c r="AG930" i="3" a="1"/>
  <c r="AG930" i="3" s="1"/>
  <c r="AD930" i="3"/>
  <c r="AE930" i="3" s="1"/>
  <c r="AF930" i="3"/>
  <c r="AG929" i="3" a="1"/>
  <c r="AG929" i="3" s="1"/>
  <c r="AD929" i="3"/>
  <c r="AE929" i="3" s="1"/>
  <c r="AF929" i="3"/>
  <c r="AG928" i="3" a="1"/>
  <c r="AG928" i="3" s="1"/>
  <c r="AD928" i="3"/>
  <c r="AE928" i="3" s="1"/>
  <c r="AF928" i="3"/>
  <c r="AG927" i="3" a="1"/>
  <c r="AG927" i="3" s="1"/>
  <c r="AD927" i="3"/>
  <c r="AE927" i="3" s="1"/>
  <c r="AF927" i="3"/>
  <c r="AG926" i="3" a="1"/>
  <c r="AG926" i="3" s="1"/>
  <c r="AD926" i="3"/>
  <c r="AE926" i="3" s="1"/>
  <c r="AF926" i="3"/>
  <c r="AG925" i="3" a="1"/>
  <c r="AG925" i="3" s="1"/>
  <c r="AD925" i="3"/>
  <c r="AE925" i="3" s="1"/>
  <c r="AF925" i="3"/>
  <c r="AG924" i="3" a="1"/>
  <c r="AG924" i="3" s="1"/>
  <c r="AD924" i="3"/>
  <c r="AE924" i="3" s="1"/>
  <c r="AF924" i="3"/>
  <c r="AG923" i="3" a="1"/>
  <c r="AG923" i="3" s="1"/>
  <c r="AD923" i="3"/>
  <c r="AE923" i="3" s="1"/>
  <c r="AF923" i="3"/>
  <c r="AG922" i="3" a="1"/>
  <c r="AG922" i="3" s="1"/>
  <c r="AD922" i="3"/>
  <c r="AE922" i="3" s="1"/>
  <c r="AF922" i="3"/>
  <c r="AG921" i="3" a="1"/>
  <c r="AG921" i="3" s="1"/>
  <c r="AD921" i="3"/>
  <c r="AE921" i="3" s="1"/>
  <c r="AF921" i="3"/>
  <c r="AG920" i="3" a="1"/>
  <c r="AG920" i="3" s="1"/>
  <c r="AD920" i="3"/>
  <c r="AE920" i="3" s="1"/>
  <c r="AF920" i="3"/>
  <c r="AG919" i="3" a="1"/>
  <c r="AG919" i="3" s="1"/>
  <c r="AD919" i="3"/>
  <c r="AE919" i="3" s="1"/>
  <c r="AF919" i="3"/>
  <c r="AG918" i="3" a="1"/>
  <c r="AG918" i="3" s="1"/>
  <c r="AD918" i="3"/>
  <c r="AE918" i="3" s="1"/>
  <c r="AF918" i="3"/>
  <c r="AG917" i="3" a="1"/>
  <c r="AG917" i="3" s="1"/>
  <c r="AD917" i="3"/>
  <c r="AE917" i="3" s="1"/>
  <c r="AF917" i="3"/>
  <c r="AG916" i="3" a="1"/>
  <c r="AG916" i="3" s="1"/>
  <c r="AD916" i="3"/>
  <c r="AE916" i="3" s="1"/>
  <c r="AF916" i="3"/>
  <c r="AG915" i="3" a="1"/>
  <c r="AG915" i="3" s="1"/>
  <c r="AD915" i="3"/>
  <c r="AE915" i="3" s="1"/>
  <c r="AF915" i="3"/>
  <c r="AG914" i="3" a="1"/>
  <c r="AG914" i="3" s="1"/>
  <c r="AD914" i="3"/>
  <c r="AE914" i="3" s="1"/>
  <c r="AF914" i="3"/>
  <c r="AG913" i="3" a="1"/>
  <c r="AG913" i="3" s="1"/>
  <c r="AD913" i="3"/>
  <c r="AE913" i="3" s="1"/>
  <c r="AF913" i="3"/>
  <c r="AG912" i="3" a="1"/>
  <c r="AG912" i="3" s="1"/>
  <c r="AD912" i="3"/>
  <c r="AE912" i="3" s="1"/>
  <c r="AF912" i="3"/>
  <c r="AG911" i="3" a="1"/>
  <c r="AG911" i="3" s="1"/>
  <c r="AD911" i="3"/>
  <c r="AE911" i="3" s="1"/>
  <c r="AF911" i="3"/>
  <c r="AG910" i="3" a="1"/>
  <c r="AG910" i="3" s="1"/>
  <c r="AD910" i="3"/>
  <c r="AE910" i="3" s="1"/>
  <c r="AF910" i="3"/>
  <c r="AG909" i="3" a="1"/>
  <c r="AG909" i="3" s="1"/>
  <c r="AD909" i="3"/>
  <c r="AE909" i="3" s="1"/>
  <c r="AF909" i="3"/>
  <c r="AG908" i="3" a="1"/>
  <c r="AG908" i="3" s="1"/>
  <c r="AD908" i="3"/>
  <c r="AE908" i="3" s="1"/>
  <c r="AF908" i="3"/>
  <c r="AG907" i="3" a="1"/>
  <c r="AG907" i="3" s="1"/>
  <c r="AD907" i="3"/>
  <c r="AE907" i="3" s="1"/>
  <c r="AF907" i="3"/>
  <c r="AG906" i="3" a="1"/>
  <c r="AG906" i="3" s="1"/>
  <c r="AD906" i="3"/>
  <c r="AE906" i="3" s="1"/>
  <c r="AF906" i="3"/>
  <c r="AG905" i="3" a="1"/>
  <c r="AG905" i="3" s="1"/>
  <c r="AD905" i="3"/>
  <c r="AE905" i="3" s="1"/>
  <c r="AF905" i="3"/>
  <c r="AG904" i="3" a="1"/>
  <c r="AG904" i="3" s="1"/>
  <c r="AD904" i="3"/>
  <c r="AE904" i="3" s="1"/>
  <c r="AF904" i="3"/>
  <c r="AG903" i="3" a="1"/>
  <c r="AG903" i="3" s="1"/>
  <c r="AD903" i="3"/>
  <c r="AE903" i="3" s="1"/>
  <c r="AF903" i="3"/>
  <c r="AG902" i="3" a="1"/>
  <c r="AG902" i="3" s="1"/>
  <c r="AD902" i="3"/>
  <c r="AE902" i="3" s="1"/>
  <c r="AF902" i="3"/>
  <c r="AG901" i="3" a="1"/>
  <c r="AG901" i="3" s="1"/>
  <c r="AD901" i="3"/>
  <c r="AE901" i="3" s="1"/>
  <c r="AF901" i="3"/>
  <c r="AG900" i="3" a="1"/>
  <c r="AG900" i="3" s="1"/>
  <c r="AD900" i="3"/>
  <c r="AE900" i="3" s="1"/>
  <c r="AF900" i="3"/>
  <c r="AG899" i="3" a="1"/>
  <c r="AG899" i="3" s="1"/>
  <c r="AD899" i="3"/>
  <c r="AE899" i="3" s="1"/>
  <c r="AF899" i="3"/>
  <c r="AG898" i="3" a="1"/>
  <c r="AG898" i="3" s="1"/>
  <c r="AD898" i="3"/>
  <c r="AE898" i="3" s="1"/>
  <c r="AF898" i="3"/>
  <c r="AG897" i="3" a="1"/>
  <c r="AG897" i="3" s="1"/>
  <c r="AD897" i="3"/>
  <c r="AE897" i="3" s="1"/>
  <c r="AF897" i="3"/>
  <c r="AG896" i="3" a="1"/>
  <c r="AG896" i="3" s="1"/>
  <c r="AD896" i="3"/>
  <c r="AE896" i="3" s="1"/>
  <c r="AF896" i="3"/>
  <c r="AG895" i="3" a="1"/>
  <c r="AG895" i="3" s="1"/>
  <c r="AD895" i="3"/>
  <c r="AE895" i="3" s="1"/>
  <c r="AF895" i="3"/>
  <c r="AG894" i="3" a="1"/>
  <c r="AG894" i="3" s="1"/>
  <c r="AD894" i="3"/>
  <c r="AE894" i="3" s="1"/>
  <c r="AF894" i="3"/>
  <c r="AG893" i="3" a="1"/>
  <c r="AG893" i="3" s="1"/>
  <c r="AD893" i="3"/>
  <c r="AE893" i="3" s="1"/>
  <c r="AF893" i="3"/>
  <c r="AG892" i="3" a="1"/>
  <c r="AG892" i="3" s="1"/>
  <c r="AD892" i="3"/>
  <c r="AE892" i="3" s="1"/>
  <c r="AF892" i="3"/>
  <c r="AG891" i="3" a="1"/>
  <c r="AG891" i="3" s="1"/>
  <c r="AD891" i="3"/>
  <c r="AE891" i="3" s="1"/>
  <c r="AF891" i="3"/>
  <c r="AG890" i="3" a="1"/>
  <c r="AG890" i="3" s="1"/>
  <c r="AD890" i="3"/>
  <c r="AE890" i="3" s="1"/>
  <c r="AF890" i="3"/>
  <c r="AG889" i="3" a="1"/>
  <c r="AG889" i="3" s="1"/>
  <c r="AD889" i="3"/>
  <c r="AE889" i="3" s="1"/>
  <c r="AF889" i="3"/>
  <c r="AG888" i="3" a="1"/>
  <c r="AG888" i="3" s="1"/>
  <c r="AD888" i="3"/>
  <c r="AE888" i="3" s="1"/>
  <c r="AF888" i="3"/>
  <c r="AG887" i="3" a="1"/>
  <c r="AG887" i="3" s="1"/>
  <c r="AD887" i="3"/>
  <c r="AE887" i="3" s="1"/>
  <c r="AF887" i="3"/>
  <c r="AG886" i="3" a="1"/>
  <c r="AG886" i="3" s="1"/>
  <c r="AD886" i="3"/>
  <c r="AE886" i="3" s="1"/>
  <c r="AF886" i="3"/>
  <c r="AG885" i="3" a="1"/>
  <c r="AG885" i="3" s="1"/>
  <c r="AD885" i="3"/>
  <c r="AE885" i="3" s="1"/>
  <c r="AF885" i="3"/>
  <c r="AG884" i="3" a="1"/>
  <c r="AG884" i="3" s="1"/>
  <c r="AD884" i="3"/>
  <c r="AE884" i="3" s="1"/>
  <c r="AF884" i="3"/>
  <c r="AG883" i="3" a="1"/>
  <c r="AG883" i="3" s="1"/>
  <c r="AD883" i="3"/>
  <c r="AE883" i="3" s="1"/>
  <c r="AF883" i="3"/>
  <c r="AG882" i="3" a="1"/>
  <c r="AG882" i="3" s="1"/>
  <c r="AD882" i="3"/>
  <c r="AE882" i="3" s="1"/>
  <c r="AF882" i="3"/>
  <c r="AG881" i="3" a="1"/>
  <c r="AG881" i="3" s="1"/>
  <c r="AD881" i="3"/>
  <c r="AE881" i="3" s="1"/>
  <c r="AF881" i="3"/>
  <c r="AG880" i="3" a="1"/>
  <c r="AG880" i="3" s="1"/>
  <c r="AD880" i="3"/>
  <c r="AE880" i="3" s="1"/>
  <c r="AF880" i="3"/>
  <c r="AG879" i="3" a="1"/>
  <c r="AG879" i="3" s="1"/>
  <c r="AD879" i="3"/>
  <c r="AE879" i="3" s="1"/>
  <c r="AF879" i="3"/>
  <c r="AG878" i="3" a="1"/>
  <c r="AG878" i="3" s="1"/>
  <c r="AD878" i="3"/>
  <c r="AE878" i="3" s="1"/>
  <c r="AF878" i="3"/>
  <c r="AG877" i="3" a="1"/>
  <c r="AG877" i="3" s="1"/>
  <c r="AD877" i="3"/>
  <c r="AE877" i="3" s="1"/>
  <c r="AF877" i="3"/>
  <c r="AG876" i="3" a="1"/>
  <c r="AG876" i="3" s="1"/>
  <c r="AD876" i="3"/>
  <c r="AE876" i="3" s="1"/>
  <c r="AF876" i="3"/>
  <c r="AG875" i="3" a="1"/>
  <c r="AG875" i="3" s="1"/>
  <c r="AD875" i="3"/>
  <c r="AE875" i="3" s="1"/>
  <c r="AF875" i="3"/>
  <c r="AG874" i="3" a="1"/>
  <c r="AG874" i="3" s="1"/>
  <c r="AD874" i="3"/>
  <c r="AE874" i="3" s="1"/>
  <c r="AF874" i="3"/>
  <c r="AG873" i="3" a="1"/>
  <c r="AG873" i="3" s="1"/>
  <c r="AD873" i="3"/>
  <c r="AE873" i="3" s="1"/>
  <c r="AF873" i="3"/>
  <c r="AG872" i="3" a="1"/>
  <c r="AG872" i="3" s="1"/>
  <c r="AD872" i="3"/>
  <c r="AE872" i="3" s="1"/>
  <c r="AF872" i="3"/>
  <c r="AG871" i="3" a="1"/>
  <c r="AG871" i="3" s="1"/>
  <c r="AD871" i="3"/>
  <c r="AE871" i="3" s="1"/>
  <c r="AF871" i="3"/>
  <c r="AG870" i="3" a="1"/>
  <c r="AG870" i="3" s="1"/>
  <c r="AD870" i="3"/>
  <c r="AE870" i="3" s="1"/>
  <c r="AF870" i="3"/>
  <c r="AG869" i="3" a="1"/>
  <c r="AG869" i="3" s="1"/>
  <c r="AD869" i="3"/>
  <c r="AE869" i="3" s="1"/>
  <c r="AF869" i="3"/>
  <c r="AG868" i="3" a="1"/>
  <c r="AG868" i="3" s="1"/>
  <c r="AD868" i="3"/>
  <c r="AE868" i="3" s="1"/>
  <c r="AF868" i="3"/>
  <c r="AG867" i="3" a="1"/>
  <c r="AG867" i="3" s="1"/>
  <c r="AD867" i="3"/>
  <c r="AE867" i="3" s="1"/>
  <c r="AF867" i="3"/>
  <c r="AG866" i="3" a="1"/>
  <c r="AG866" i="3" s="1"/>
  <c r="AD866" i="3"/>
  <c r="AE866" i="3" s="1"/>
  <c r="AF866" i="3"/>
  <c r="AG865" i="3" a="1"/>
  <c r="AG865" i="3" s="1"/>
  <c r="AD865" i="3"/>
  <c r="AE865" i="3" s="1"/>
  <c r="AF865" i="3"/>
  <c r="AG864" i="3" a="1"/>
  <c r="AG864" i="3" s="1"/>
  <c r="AD864" i="3"/>
  <c r="AE864" i="3" s="1"/>
  <c r="AF864" i="3"/>
  <c r="AG863" i="3" a="1"/>
  <c r="AG863" i="3" s="1"/>
  <c r="AD863" i="3"/>
  <c r="AE863" i="3" s="1"/>
  <c r="AF863" i="3"/>
  <c r="AG862" i="3" a="1"/>
  <c r="AG862" i="3" s="1"/>
  <c r="AD862" i="3"/>
  <c r="AE862" i="3" s="1"/>
  <c r="AF862" i="3"/>
  <c r="AG861" i="3" a="1"/>
  <c r="AG861" i="3" s="1"/>
  <c r="AD861" i="3"/>
  <c r="AE861" i="3" s="1"/>
  <c r="AF861" i="3"/>
  <c r="AG860" i="3" a="1"/>
  <c r="AG860" i="3" s="1"/>
  <c r="AD860" i="3"/>
  <c r="AE860" i="3" s="1"/>
  <c r="AF860" i="3"/>
  <c r="AG859" i="3" a="1"/>
  <c r="AG859" i="3" s="1"/>
  <c r="AD859" i="3"/>
  <c r="AE859" i="3" s="1"/>
  <c r="AF859" i="3"/>
  <c r="AG858" i="3" a="1"/>
  <c r="AG858" i="3" s="1"/>
  <c r="AD858" i="3"/>
  <c r="AE858" i="3" s="1"/>
  <c r="AF858" i="3"/>
  <c r="AG857" i="3" a="1"/>
  <c r="AG857" i="3" s="1"/>
  <c r="AD857" i="3"/>
  <c r="AE857" i="3" s="1"/>
  <c r="AF857" i="3"/>
  <c r="AG856" i="3" a="1"/>
  <c r="AG856" i="3" s="1"/>
  <c r="AD856" i="3"/>
  <c r="AE856" i="3" s="1"/>
  <c r="AF856" i="3"/>
  <c r="AG855" i="3" a="1"/>
  <c r="AG855" i="3" s="1"/>
  <c r="AD855" i="3"/>
  <c r="AE855" i="3" s="1"/>
  <c r="AF855" i="3"/>
  <c r="AG854" i="3" a="1"/>
  <c r="AG854" i="3" s="1"/>
  <c r="AD854" i="3"/>
  <c r="AE854" i="3" s="1"/>
  <c r="AF854" i="3"/>
  <c r="AG853" i="3" a="1"/>
  <c r="AG853" i="3" s="1"/>
  <c r="AD853" i="3"/>
  <c r="AE853" i="3" s="1"/>
  <c r="AF853" i="3"/>
  <c r="AG852" i="3" a="1"/>
  <c r="AG852" i="3" s="1"/>
  <c r="AD852" i="3"/>
  <c r="AE852" i="3" s="1"/>
  <c r="AF852" i="3"/>
  <c r="AG851" i="3" a="1"/>
  <c r="AG851" i="3" s="1"/>
  <c r="AD851" i="3"/>
  <c r="AE851" i="3" s="1"/>
  <c r="AF851" i="3"/>
  <c r="AG850" i="3" a="1"/>
  <c r="AG850" i="3" s="1"/>
  <c r="AD850" i="3"/>
  <c r="AE850" i="3" s="1"/>
  <c r="AF850" i="3"/>
  <c r="AG849" i="3" a="1"/>
  <c r="AG849" i="3" s="1"/>
  <c r="AD849" i="3"/>
  <c r="AE849" i="3" s="1"/>
  <c r="AF849" i="3"/>
  <c r="AG848" i="3" a="1"/>
  <c r="AG848" i="3" s="1"/>
  <c r="AD848" i="3"/>
  <c r="AE848" i="3" s="1"/>
  <c r="AF848" i="3"/>
  <c r="AG847" i="3" a="1"/>
  <c r="AG847" i="3" s="1"/>
  <c r="AD847" i="3"/>
  <c r="AE847" i="3" s="1"/>
  <c r="AF847" i="3"/>
  <c r="AG846" i="3" a="1"/>
  <c r="AG846" i="3" s="1"/>
  <c r="AD846" i="3"/>
  <c r="AE846" i="3" s="1"/>
  <c r="AF846" i="3"/>
  <c r="AG845" i="3" a="1"/>
  <c r="AG845" i="3" s="1"/>
  <c r="AD845" i="3"/>
  <c r="AE845" i="3" s="1"/>
  <c r="AF845" i="3"/>
  <c r="AG844" i="3" a="1"/>
  <c r="AG844" i="3" s="1"/>
  <c r="AD844" i="3"/>
  <c r="AE844" i="3" s="1"/>
  <c r="AF844" i="3"/>
  <c r="AG843" i="3" a="1"/>
  <c r="AG843" i="3" s="1"/>
  <c r="AD843" i="3"/>
  <c r="AE843" i="3" s="1"/>
  <c r="AF843" i="3"/>
  <c r="AG842" i="3" a="1"/>
  <c r="AG842" i="3" s="1"/>
  <c r="AD842" i="3"/>
  <c r="AE842" i="3" s="1"/>
  <c r="AF842" i="3"/>
  <c r="AG841" i="3" a="1"/>
  <c r="AG841" i="3" s="1"/>
  <c r="AD841" i="3"/>
  <c r="AE841" i="3" s="1"/>
  <c r="AF841" i="3"/>
  <c r="AG840" i="3" a="1"/>
  <c r="AG840" i="3" s="1"/>
  <c r="AD840" i="3"/>
  <c r="AE840" i="3" s="1"/>
  <c r="AF840" i="3"/>
  <c r="AG839" i="3" a="1"/>
  <c r="AG839" i="3" s="1"/>
  <c r="AD839" i="3"/>
  <c r="AE839" i="3" s="1"/>
  <c r="AF839" i="3"/>
  <c r="AG838" i="3" a="1"/>
  <c r="AG838" i="3" s="1"/>
  <c r="AD838" i="3"/>
  <c r="AE838" i="3" s="1"/>
  <c r="AF838" i="3"/>
  <c r="AG837" i="3" a="1"/>
  <c r="AG837" i="3" s="1"/>
  <c r="AD837" i="3"/>
  <c r="AE837" i="3" s="1"/>
  <c r="AF837" i="3"/>
  <c r="AG836" i="3" a="1"/>
  <c r="AG836" i="3" s="1"/>
  <c r="AD836" i="3"/>
  <c r="AE836" i="3" s="1"/>
  <c r="AF836" i="3"/>
  <c r="AG835" i="3" a="1"/>
  <c r="AG835" i="3" s="1"/>
  <c r="AD835" i="3"/>
  <c r="AE835" i="3" s="1"/>
  <c r="AF835" i="3"/>
  <c r="AG834" i="3" a="1"/>
  <c r="AG834" i="3" s="1"/>
  <c r="AD834" i="3"/>
  <c r="AE834" i="3" s="1"/>
  <c r="AF834" i="3"/>
  <c r="AG833" i="3" a="1"/>
  <c r="AG833" i="3" s="1"/>
  <c r="AD833" i="3"/>
  <c r="AE833" i="3" s="1"/>
  <c r="AF833" i="3"/>
  <c r="AG832" i="3" a="1"/>
  <c r="AG832" i="3" s="1"/>
  <c r="AD832" i="3"/>
  <c r="AE832" i="3" s="1"/>
  <c r="AF832" i="3"/>
  <c r="AG831" i="3" a="1"/>
  <c r="AG831" i="3" s="1"/>
  <c r="AD831" i="3"/>
  <c r="AE831" i="3" s="1"/>
  <c r="AF831" i="3"/>
  <c r="AG830" i="3" a="1"/>
  <c r="AG830" i="3" s="1"/>
  <c r="AD830" i="3"/>
  <c r="AE830" i="3" s="1"/>
  <c r="AF830" i="3"/>
  <c r="AG829" i="3" a="1"/>
  <c r="AG829" i="3" s="1"/>
  <c r="AD829" i="3"/>
  <c r="AE829" i="3" s="1"/>
  <c r="AF829" i="3"/>
  <c r="AG828" i="3" a="1"/>
  <c r="AG828" i="3" s="1"/>
  <c r="AD828" i="3"/>
  <c r="AE828" i="3" s="1"/>
  <c r="AF828" i="3"/>
  <c r="AG827" i="3" a="1"/>
  <c r="AG827" i="3" s="1"/>
  <c r="AD827" i="3"/>
  <c r="AE827" i="3" s="1"/>
  <c r="AF827" i="3"/>
  <c r="AG826" i="3" a="1"/>
  <c r="AG826" i="3" s="1"/>
  <c r="AD826" i="3"/>
  <c r="AE826" i="3" s="1"/>
  <c r="AF826" i="3"/>
  <c r="AG825" i="3" a="1"/>
  <c r="AG825" i="3" s="1"/>
  <c r="AD825" i="3"/>
  <c r="AE825" i="3" s="1"/>
  <c r="AF825" i="3"/>
  <c r="AG824" i="3" a="1"/>
  <c r="AG824" i="3" s="1"/>
  <c r="AD824" i="3"/>
  <c r="AE824" i="3" s="1"/>
  <c r="AF824" i="3"/>
  <c r="AG823" i="3" a="1"/>
  <c r="AG823" i="3" s="1"/>
  <c r="AD823" i="3"/>
  <c r="AE823" i="3" s="1"/>
  <c r="AF823" i="3"/>
  <c r="AG822" i="3" a="1"/>
  <c r="AG822" i="3" s="1"/>
  <c r="AD822" i="3"/>
  <c r="AE822" i="3" s="1"/>
  <c r="AF822" i="3"/>
  <c r="AG821" i="3" a="1"/>
  <c r="AG821" i="3" s="1"/>
  <c r="AD821" i="3"/>
  <c r="AE821" i="3" s="1"/>
  <c r="AF821" i="3"/>
  <c r="AG820" i="3" a="1"/>
  <c r="AG820" i="3" s="1"/>
  <c r="AD820" i="3"/>
  <c r="AE820" i="3" s="1"/>
  <c r="AF820" i="3"/>
  <c r="AG819" i="3" a="1"/>
  <c r="AG819" i="3" s="1"/>
  <c r="AD819" i="3"/>
  <c r="AE819" i="3" s="1"/>
  <c r="AF819" i="3"/>
  <c r="AG818" i="3" a="1"/>
  <c r="AG818" i="3" s="1"/>
  <c r="AD818" i="3"/>
  <c r="AE818" i="3" s="1"/>
  <c r="AF818" i="3"/>
  <c r="AG817" i="3" a="1"/>
  <c r="AG817" i="3" s="1"/>
  <c r="AD817" i="3"/>
  <c r="AE817" i="3" s="1"/>
  <c r="AF817" i="3"/>
  <c r="AG816" i="3" a="1"/>
  <c r="AG816" i="3" s="1"/>
  <c r="AD816" i="3"/>
  <c r="AE816" i="3" s="1"/>
  <c r="AF816" i="3"/>
  <c r="AG815" i="3" a="1"/>
  <c r="AG815" i="3" s="1"/>
  <c r="AD815" i="3"/>
  <c r="AE815" i="3" s="1"/>
  <c r="AF815" i="3"/>
  <c r="AG814" i="3" a="1"/>
  <c r="AG814" i="3" s="1"/>
  <c r="AD814" i="3"/>
  <c r="AE814" i="3" s="1"/>
  <c r="AF814" i="3"/>
  <c r="AG813" i="3" a="1"/>
  <c r="AG813" i="3" s="1"/>
  <c r="AD813" i="3"/>
  <c r="AE813" i="3" s="1"/>
  <c r="AF813" i="3"/>
  <c r="AG812" i="3" a="1"/>
  <c r="AG812" i="3" s="1"/>
  <c r="AD812" i="3"/>
  <c r="AE812" i="3" s="1"/>
  <c r="AF812" i="3"/>
  <c r="AG811" i="3" a="1"/>
  <c r="AG811" i="3" s="1"/>
  <c r="AD811" i="3"/>
  <c r="AE811" i="3" s="1"/>
  <c r="AF811" i="3"/>
  <c r="AG810" i="3" a="1"/>
  <c r="AG810" i="3" s="1"/>
  <c r="AD810" i="3"/>
  <c r="AE810" i="3" s="1"/>
  <c r="AF810" i="3"/>
  <c r="AG809" i="3" a="1"/>
  <c r="AG809" i="3" s="1"/>
  <c r="AD809" i="3"/>
  <c r="AE809" i="3" s="1"/>
  <c r="AF809" i="3"/>
  <c r="AG808" i="3" a="1"/>
  <c r="AG808" i="3" s="1"/>
  <c r="AD808" i="3"/>
  <c r="AE808" i="3" s="1"/>
  <c r="AF808" i="3"/>
  <c r="AG807" i="3" a="1"/>
  <c r="AG807" i="3" s="1"/>
  <c r="AD807" i="3"/>
  <c r="AE807" i="3" s="1"/>
  <c r="AF807" i="3"/>
  <c r="AG806" i="3" a="1"/>
  <c r="AG806" i="3" s="1"/>
  <c r="AD806" i="3"/>
  <c r="AE806" i="3" s="1"/>
  <c r="AF806" i="3"/>
  <c r="AG805" i="3" a="1"/>
  <c r="AG805" i="3" s="1"/>
  <c r="AD805" i="3"/>
  <c r="AE805" i="3" s="1"/>
  <c r="AF805" i="3"/>
  <c r="AG804" i="3" a="1"/>
  <c r="AG804" i="3" s="1"/>
  <c r="AD804" i="3"/>
  <c r="AE804" i="3" s="1"/>
  <c r="AF804" i="3"/>
  <c r="AG803" i="3" a="1"/>
  <c r="AG803" i="3" s="1"/>
  <c r="AD803" i="3"/>
  <c r="AE803" i="3" s="1"/>
  <c r="AF803" i="3"/>
  <c r="AG802" i="3" a="1"/>
  <c r="AG802" i="3" s="1"/>
  <c r="AD802" i="3"/>
  <c r="AE802" i="3" s="1"/>
  <c r="AF802" i="3"/>
  <c r="AG801" i="3" a="1"/>
  <c r="AG801" i="3" s="1"/>
  <c r="AD801" i="3"/>
  <c r="AE801" i="3" s="1"/>
  <c r="AF801" i="3"/>
  <c r="AG800" i="3" a="1"/>
  <c r="AG800" i="3" s="1"/>
  <c r="AD800" i="3"/>
  <c r="AE800" i="3" s="1"/>
  <c r="AF800" i="3"/>
  <c r="AG799" i="3" a="1"/>
  <c r="AG799" i="3" s="1"/>
  <c r="AD799" i="3"/>
  <c r="AE799" i="3" s="1"/>
  <c r="AF799" i="3"/>
  <c r="AG798" i="3" a="1"/>
  <c r="AG798" i="3" s="1"/>
  <c r="AD798" i="3"/>
  <c r="AE798" i="3" s="1"/>
  <c r="AF798" i="3"/>
  <c r="AG797" i="3" a="1"/>
  <c r="AG797" i="3" s="1"/>
  <c r="AD797" i="3"/>
  <c r="AE797" i="3" s="1"/>
  <c r="AF797" i="3"/>
  <c r="AG796" i="3" a="1"/>
  <c r="AG796" i="3" s="1"/>
  <c r="AD796" i="3"/>
  <c r="AE796" i="3" s="1"/>
  <c r="AF796" i="3"/>
  <c r="AG795" i="3" a="1"/>
  <c r="AG795" i="3" s="1"/>
  <c r="AD795" i="3"/>
  <c r="AE795" i="3" s="1"/>
  <c r="AF795" i="3"/>
  <c r="AG794" i="3" a="1"/>
  <c r="AG794" i="3" s="1"/>
  <c r="AD794" i="3"/>
  <c r="AE794" i="3" s="1"/>
  <c r="AF794" i="3"/>
  <c r="AG793" i="3" a="1"/>
  <c r="AG793" i="3" s="1"/>
  <c r="AD793" i="3"/>
  <c r="AE793" i="3" s="1"/>
  <c r="AF793" i="3"/>
  <c r="AG792" i="3" a="1"/>
  <c r="AG792" i="3" s="1"/>
  <c r="AD792" i="3"/>
  <c r="AE792" i="3" s="1"/>
  <c r="AF792" i="3"/>
  <c r="AG791" i="3" a="1"/>
  <c r="AG791" i="3" s="1"/>
  <c r="AD791" i="3"/>
  <c r="AE791" i="3" s="1"/>
  <c r="AF791" i="3"/>
  <c r="AG790" i="3" a="1"/>
  <c r="AG790" i="3" s="1"/>
  <c r="AD790" i="3"/>
  <c r="AE790" i="3" s="1"/>
  <c r="AF790" i="3"/>
  <c r="AG789" i="3" a="1"/>
  <c r="AG789" i="3" s="1"/>
  <c r="AD789" i="3"/>
  <c r="AE789" i="3" s="1"/>
  <c r="AF789" i="3"/>
  <c r="AG788" i="3" a="1"/>
  <c r="AG788" i="3" s="1"/>
  <c r="AD788" i="3"/>
  <c r="AE788" i="3" s="1"/>
  <c r="AF788" i="3"/>
  <c r="AG787" i="3" a="1"/>
  <c r="AG787" i="3" s="1"/>
  <c r="AD787" i="3"/>
  <c r="AE787" i="3" s="1"/>
  <c r="AF787" i="3"/>
  <c r="AG786" i="3" a="1"/>
  <c r="AG786" i="3" s="1"/>
  <c r="AD786" i="3"/>
  <c r="AE786" i="3" s="1"/>
  <c r="AF786" i="3"/>
  <c r="AG785" i="3" a="1"/>
  <c r="AG785" i="3" s="1"/>
  <c r="AD785" i="3"/>
  <c r="AE785" i="3" s="1"/>
  <c r="AF785" i="3"/>
  <c r="AG784" i="3" a="1"/>
  <c r="AG784" i="3" s="1"/>
  <c r="AD784" i="3"/>
  <c r="AE784" i="3" s="1"/>
  <c r="AF784" i="3"/>
  <c r="AG783" i="3" a="1"/>
  <c r="AG783" i="3" s="1"/>
  <c r="AD783" i="3"/>
  <c r="AE783" i="3" s="1"/>
  <c r="AF783" i="3"/>
  <c r="AG782" i="3" a="1"/>
  <c r="AG782" i="3" s="1"/>
  <c r="AD782" i="3"/>
  <c r="AE782" i="3" s="1"/>
  <c r="AF782" i="3"/>
  <c r="AG781" i="3" a="1"/>
  <c r="AG781" i="3" s="1"/>
  <c r="AD781" i="3"/>
  <c r="AE781" i="3" s="1"/>
  <c r="AF781" i="3"/>
  <c r="AG780" i="3" a="1"/>
  <c r="AG780" i="3" s="1"/>
  <c r="AD780" i="3"/>
  <c r="AE780" i="3" s="1"/>
  <c r="AF780" i="3"/>
  <c r="AG779" i="3" a="1"/>
  <c r="AG779" i="3" s="1"/>
  <c r="AD779" i="3"/>
  <c r="AE779" i="3" s="1"/>
  <c r="AF779" i="3"/>
  <c r="AG778" i="3" a="1"/>
  <c r="AG778" i="3" s="1"/>
  <c r="AD778" i="3"/>
  <c r="AE778" i="3" s="1"/>
  <c r="AF778" i="3"/>
  <c r="AG777" i="3" a="1"/>
  <c r="AG777" i="3" s="1"/>
  <c r="AD777" i="3"/>
  <c r="AE777" i="3" s="1"/>
  <c r="AF777" i="3"/>
  <c r="AG776" i="3" a="1"/>
  <c r="AG776" i="3" s="1"/>
  <c r="AD776" i="3"/>
  <c r="AE776" i="3" s="1"/>
  <c r="AF776" i="3"/>
  <c r="AG775" i="3" a="1"/>
  <c r="AG775" i="3" s="1"/>
  <c r="AD775" i="3"/>
  <c r="AE775" i="3" s="1"/>
  <c r="AF775" i="3"/>
  <c r="AG774" i="3" a="1"/>
  <c r="AG774" i="3" s="1"/>
  <c r="AD774" i="3"/>
  <c r="AE774" i="3" s="1"/>
  <c r="AF774" i="3"/>
  <c r="AG773" i="3" a="1"/>
  <c r="AG773" i="3" s="1"/>
  <c r="AD773" i="3"/>
  <c r="AE773" i="3" s="1"/>
  <c r="AF773" i="3"/>
  <c r="AG772" i="3" a="1"/>
  <c r="AG772" i="3" s="1"/>
  <c r="AD772" i="3"/>
  <c r="AE772" i="3" s="1"/>
  <c r="AF772" i="3"/>
  <c r="AG771" i="3" a="1"/>
  <c r="AG771" i="3" s="1"/>
  <c r="AD771" i="3"/>
  <c r="AE771" i="3" s="1"/>
  <c r="AF771" i="3"/>
  <c r="AG770" i="3" a="1"/>
  <c r="AG770" i="3" s="1"/>
  <c r="AD770" i="3"/>
  <c r="AE770" i="3" s="1"/>
  <c r="AF770" i="3"/>
  <c r="AG769" i="3" a="1"/>
  <c r="AG769" i="3" s="1"/>
  <c r="AD769" i="3"/>
  <c r="AE769" i="3" s="1"/>
  <c r="AF769" i="3"/>
  <c r="AG768" i="3" a="1"/>
  <c r="AG768" i="3" s="1"/>
  <c r="AD768" i="3"/>
  <c r="AE768" i="3" s="1"/>
  <c r="AF768" i="3"/>
  <c r="AG767" i="3" a="1"/>
  <c r="AG767" i="3" s="1"/>
  <c r="AD767" i="3"/>
  <c r="AE767" i="3" s="1"/>
  <c r="AF767" i="3"/>
  <c r="AG766" i="3" a="1"/>
  <c r="AG766" i="3" s="1"/>
  <c r="AD766" i="3"/>
  <c r="AE766" i="3" s="1"/>
  <c r="AF766" i="3"/>
  <c r="AG765" i="3" a="1"/>
  <c r="AG765" i="3" s="1"/>
  <c r="AD765" i="3"/>
  <c r="AE765" i="3" s="1"/>
  <c r="AF765" i="3"/>
  <c r="AG764" i="3" a="1"/>
  <c r="AG764" i="3" s="1"/>
  <c r="AD764" i="3"/>
  <c r="AE764" i="3" s="1"/>
  <c r="AF764" i="3"/>
  <c r="AG763" i="3" a="1"/>
  <c r="AG763" i="3" s="1"/>
  <c r="AD763" i="3"/>
  <c r="AE763" i="3" s="1"/>
  <c r="AF763" i="3"/>
  <c r="AG762" i="3" a="1"/>
  <c r="AG762" i="3" s="1"/>
  <c r="AD762" i="3"/>
  <c r="AE762" i="3" s="1"/>
  <c r="AF762" i="3"/>
  <c r="AG761" i="3" a="1"/>
  <c r="AG761" i="3" s="1"/>
  <c r="AD761" i="3"/>
  <c r="AE761" i="3" s="1"/>
  <c r="AF761" i="3"/>
  <c r="AG760" i="3" a="1"/>
  <c r="AG760" i="3" s="1"/>
  <c r="AD760" i="3"/>
  <c r="AE760" i="3" s="1"/>
  <c r="AF760" i="3"/>
  <c r="AG759" i="3" a="1"/>
  <c r="AG759" i="3" s="1"/>
  <c r="AD759" i="3"/>
  <c r="AE759" i="3" s="1"/>
  <c r="AF759" i="3"/>
  <c r="AG758" i="3" a="1"/>
  <c r="AG758" i="3" s="1"/>
  <c r="AD758" i="3"/>
  <c r="AE758" i="3" s="1"/>
  <c r="AF758" i="3"/>
  <c r="AG757" i="3" a="1"/>
  <c r="AG757" i="3" s="1"/>
  <c r="AD757" i="3"/>
  <c r="AE757" i="3" s="1"/>
  <c r="AF757" i="3"/>
  <c r="AG756" i="3" a="1"/>
  <c r="AG756" i="3" s="1"/>
  <c r="AD756" i="3"/>
  <c r="AE756" i="3" s="1"/>
  <c r="AF756" i="3"/>
  <c r="AG755" i="3" a="1"/>
  <c r="AG755" i="3" s="1"/>
  <c r="AD755" i="3"/>
  <c r="AE755" i="3" s="1"/>
  <c r="AF755" i="3"/>
  <c r="AG754" i="3" a="1"/>
  <c r="AG754" i="3" s="1"/>
  <c r="AD754" i="3"/>
  <c r="AE754" i="3" s="1"/>
  <c r="AF754" i="3"/>
  <c r="AG753" i="3" a="1"/>
  <c r="AG753" i="3" s="1"/>
  <c r="AD753" i="3"/>
  <c r="AE753" i="3" s="1"/>
  <c r="AF753" i="3"/>
  <c r="AG752" i="3" a="1"/>
  <c r="AG752" i="3" s="1"/>
  <c r="AD752" i="3"/>
  <c r="AE752" i="3" s="1"/>
  <c r="AF752" i="3"/>
  <c r="AG751" i="3" a="1"/>
  <c r="AG751" i="3" s="1"/>
  <c r="AD751" i="3"/>
  <c r="AE751" i="3" s="1"/>
  <c r="AF751" i="3"/>
  <c r="AG750" i="3" a="1"/>
  <c r="AG750" i="3" s="1"/>
  <c r="AD750" i="3"/>
  <c r="AE750" i="3" s="1"/>
  <c r="AF750" i="3"/>
  <c r="AG749" i="3" a="1"/>
  <c r="AG749" i="3" s="1"/>
  <c r="AD749" i="3"/>
  <c r="AE749" i="3" s="1"/>
  <c r="AF749" i="3"/>
  <c r="AG748" i="3" a="1"/>
  <c r="AG748" i="3" s="1"/>
  <c r="AD748" i="3"/>
  <c r="AE748" i="3" s="1"/>
  <c r="AF748" i="3"/>
  <c r="AG747" i="3" a="1"/>
  <c r="AG747" i="3" s="1"/>
  <c r="AD747" i="3"/>
  <c r="AE747" i="3" s="1"/>
  <c r="AF747" i="3"/>
  <c r="AG746" i="3" a="1"/>
  <c r="AG746" i="3" s="1"/>
  <c r="AD746" i="3"/>
  <c r="AE746" i="3" s="1"/>
  <c r="AF746" i="3"/>
  <c r="AG745" i="3" a="1"/>
  <c r="AG745" i="3" s="1"/>
  <c r="AD745" i="3"/>
  <c r="AE745" i="3" s="1"/>
  <c r="AF745" i="3"/>
  <c r="AG744" i="3" a="1"/>
  <c r="AG744" i="3" s="1"/>
  <c r="AD744" i="3"/>
  <c r="AE744" i="3" s="1"/>
  <c r="AF744" i="3"/>
  <c r="AG743" i="3" a="1"/>
  <c r="AG743" i="3" s="1"/>
  <c r="AD743" i="3"/>
  <c r="AE743" i="3" s="1"/>
  <c r="AF743" i="3"/>
  <c r="AG742" i="3" a="1"/>
  <c r="AG742" i="3" s="1"/>
  <c r="AD742" i="3"/>
  <c r="AE742" i="3" s="1"/>
  <c r="AF742" i="3"/>
  <c r="AG741" i="3" a="1"/>
  <c r="AG741" i="3" s="1"/>
  <c r="AD741" i="3"/>
  <c r="AE741" i="3" s="1"/>
  <c r="AF741" i="3"/>
  <c r="AG740" i="3" a="1"/>
  <c r="AG740" i="3" s="1"/>
  <c r="AD740" i="3"/>
  <c r="AE740" i="3" s="1"/>
  <c r="AF740" i="3"/>
  <c r="AG739" i="3" a="1"/>
  <c r="AG739" i="3" s="1"/>
  <c r="AD739" i="3"/>
  <c r="AE739" i="3" s="1"/>
  <c r="AF739" i="3"/>
  <c r="AG738" i="3" a="1"/>
  <c r="AG738" i="3" s="1"/>
  <c r="AD738" i="3"/>
  <c r="AE738" i="3" s="1"/>
  <c r="AF738" i="3"/>
  <c r="AG737" i="3" a="1"/>
  <c r="AG737" i="3" s="1"/>
  <c r="AD737" i="3"/>
  <c r="AE737" i="3" s="1"/>
  <c r="AF737" i="3"/>
  <c r="AG736" i="3" a="1"/>
  <c r="AG736" i="3" s="1"/>
  <c r="AD736" i="3"/>
  <c r="AE736" i="3" s="1"/>
  <c r="AF736" i="3"/>
  <c r="AG735" i="3" a="1"/>
  <c r="AG735" i="3" s="1"/>
  <c r="AD735" i="3"/>
  <c r="AE735" i="3" s="1"/>
  <c r="AF735" i="3"/>
  <c r="AG734" i="3" a="1"/>
  <c r="AG734" i="3" s="1"/>
  <c r="AD734" i="3"/>
  <c r="AE734" i="3" s="1"/>
  <c r="AF734" i="3"/>
  <c r="AG733" i="3" a="1"/>
  <c r="AG733" i="3" s="1"/>
  <c r="AD733" i="3"/>
  <c r="AE733" i="3" s="1"/>
  <c r="AF733" i="3"/>
  <c r="AG732" i="3" a="1"/>
  <c r="AG732" i="3" s="1"/>
  <c r="AD732" i="3"/>
  <c r="AE732" i="3" s="1"/>
  <c r="AF732" i="3"/>
  <c r="AG731" i="3" a="1"/>
  <c r="AG731" i="3" s="1"/>
  <c r="AD731" i="3"/>
  <c r="AE731" i="3" s="1"/>
  <c r="AF731" i="3"/>
  <c r="AG730" i="3" a="1"/>
  <c r="AG730" i="3" s="1"/>
  <c r="AD730" i="3"/>
  <c r="AE730" i="3" s="1"/>
  <c r="AF730" i="3"/>
  <c r="AG729" i="3" a="1"/>
  <c r="AG729" i="3" s="1"/>
  <c r="AD729" i="3"/>
  <c r="AE729" i="3" s="1"/>
  <c r="AF729" i="3"/>
  <c r="AG728" i="3" a="1"/>
  <c r="AG728" i="3" s="1"/>
  <c r="AD728" i="3"/>
  <c r="AE728" i="3" s="1"/>
  <c r="AF728" i="3"/>
  <c r="AG727" i="3" a="1"/>
  <c r="AG727" i="3" s="1"/>
  <c r="AD727" i="3"/>
  <c r="AE727" i="3" s="1"/>
  <c r="AF727" i="3"/>
  <c r="AG726" i="3" a="1"/>
  <c r="AG726" i="3" s="1"/>
  <c r="AD726" i="3"/>
  <c r="AE726" i="3" s="1"/>
  <c r="AF726" i="3"/>
  <c r="AG725" i="3" a="1"/>
  <c r="AG725" i="3" s="1"/>
  <c r="AD725" i="3"/>
  <c r="AE725" i="3" s="1"/>
  <c r="AF725" i="3"/>
  <c r="AG724" i="3" a="1"/>
  <c r="AG724" i="3" s="1"/>
  <c r="AD724" i="3"/>
  <c r="AE724" i="3" s="1"/>
  <c r="AF724" i="3"/>
  <c r="AG723" i="3" a="1"/>
  <c r="AG723" i="3" s="1"/>
  <c r="AD723" i="3"/>
  <c r="AE723" i="3" s="1"/>
  <c r="AF723" i="3"/>
  <c r="AG722" i="3" a="1"/>
  <c r="AG722" i="3" s="1"/>
  <c r="AD722" i="3"/>
  <c r="AE722" i="3" s="1"/>
  <c r="AF722" i="3"/>
  <c r="AG721" i="3" a="1"/>
  <c r="AG721" i="3" s="1"/>
  <c r="AD721" i="3"/>
  <c r="AE721" i="3" s="1"/>
  <c r="AF721" i="3"/>
  <c r="AG720" i="3" a="1"/>
  <c r="AG720" i="3" s="1"/>
  <c r="AD720" i="3"/>
  <c r="AE720" i="3" s="1"/>
  <c r="AF720" i="3"/>
  <c r="AG719" i="3" a="1"/>
  <c r="AG719" i="3" s="1"/>
  <c r="AD719" i="3"/>
  <c r="AE719" i="3" s="1"/>
  <c r="AF719" i="3"/>
  <c r="AG718" i="3" a="1"/>
  <c r="AG718" i="3" s="1"/>
  <c r="AD718" i="3"/>
  <c r="AE718" i="3" s="1"/>
  <c r="AF718" i="3"/>
  <c r="AG717" i="3" a="1"/>
  <c r="AG717" i="3" s="1"/>
  <c r="AD717" i="3"/>
  <c r="AE717" i="3" s="1"/>
  <c r="AF717" i="3"/>
  <c r="AG716" i="3" a="1"/>
  <c r="AG716" i="3" s="1"/>
  <c r="AD716" i="3"/>
  <c r="AE716" i="3" s="1"/>
  <c r="AF716" i="3"/>
  <c r="AG715" i="3" a="1"/>
  <c r="AG715" i="3" s="1"/>
  <c r="AD715" i="3"/>
  <c r="AE715" i="3" s="1"/>
  <c r="AF715" i="3"/>
  <c r="AG714" i="3" a="1"/>
  <c r="AG714" i="3" s="1"/>
  <c r="AD714" i="3"/>
  <c r="AE714" i="3" s="1"/>
  <c r="AF714" i="3"/>
  <c r="AG713" i="3" a="1"/>
  <c r="AG713" i="3" s="1"/>
  <c r="AD713" i="3"/>
  <c r="AE713" i="3" s="1"/>
  <c r="AF713" i="3"/>
  <c r="AG712" i="3" a="1"/>
  <c r="AG712" i="3" s="1"/>
  <c r="AD712" i="3"/>
  <c r="AE712" i="3" s="1"/>
  <c r="AF712" i="3"/>
  <c r="AG711" i="3" a="1"/>
  <c r="AG711" i="3" s="1"/>
  <c r="AD711" i="3"/>
  <c r="AE711" i="3" s="1"/>
  <c r="AF711" i="3"/>
  <c r="AG710" i="3" a="1"/>
  <c r="AG710" i="3" s="1"/>
  <c r="AD710" i="3"/>
  <c r="AE710" i="3" s="1"/>
  <c r="AF710" i="3"/>
  <c r="AG709" i="3" a="1"/>
  <c r="AG709" i="3" s="1"/>
  <c r="AD709" i="3"/>
  <c r="AE709" i="3" s="1"/>
  <c r="AF709" i="3"/>
  <c r="AG708" i="3" a="1"/>
  <c r="AG708" i="3" s="1"/>
  <c r="AD708" i="3"/>
  <c r="AE708" i="3" s="1"/>
  <c r="AF708" i="3"/>
  <c r="AG707" i="3" a="1"/>
  <c r="AG707" i="3" s="1"/>
  <c r="AD707" i="3"/>
  <c r="AE707" i="3" s="1"/>
  <c r="AF707" i="3"/>
  <c r="AG706" i="3" a="1"/>
  <c r="AG706" i="3" s="1"/>
  <c r="AD706" i="3"/>
  <c r="AE706" i="3" s="1"/>
  <c r="AF706" i="3"/>
  <c r="AG705" i="3" a="1"/>
  <c r="AG705" i="3" s="1"/>
  <c r="AD705" i="3"/>
  <c r="AE705" i="3" s="1"/>
  <c r="AF705" i="3"/>
  <c r="AG704" i="3" a="1"/>
  <c r="AG704" i="3" s="1"/>
  <c r="AD704" i="3"/>
  <c r="AE704" i="3" s="1"/>
  <c r="AF704" i="3"/>
  <c r="AG703" i="3" a="1"/>
  <c r="AG703" i="3" s="1"/>
  <c r="AD703" i="3"/>
  <c r="AE703" i="3" s="1"/>
  <c r="AF703" i="3"/>
  <c r="AG702" i="3" a="1"/>
  <c r="AG702" i="3" s="1"/>
  <c r="AD702" i="3"/>
  <c r="AE702" i="3" s="1"/>
  <c r="AF702" i="3"/>
  <c r="AG701" i="3" a="1"/>
  <c r="AG701" i="3" s="1"/>
  <c r="AD701" i="3"/>
  <c r="AE701" i="3" s="1"/>
  <c r="AF701" i="3"/>
  <c r="AG700" i="3" a="1"/>
  <c r="AG700" i="3" s="1"/>
  <c r="AD700" i="3"/>
  <c r="AE700" i="3" s="1"/>
  <c r="AF700" i="3"/>
  <c r="AG699" i="3" a="1"/>
  <c r="AG699" i="3" s="1"/>
  <c r="AD699" i="3"/>
  <c r="AE699" i="3" s="1"/>
  <c r="AF699" i="3"/>
  <c r="AG698" i="3" a="1"/>
  <c r="AG698" i="3" s="1"/>
  <c r="AD698" i="3"/>
  <c r="AE698" i="3" s="1"/>
  <c r="AF698" i="3"/>
  <c r="AG697" i="3" a="1"/>
  <c r="AG697" i="3" s="1"/>
  <c r="AD697" i="3"/>
  <c r="AE697" i="3" s="1"/>
  <c r="AF697" i="3"/>
  <c r="AG696" i="3" a="1"/>
  <c r="AG696" i="3" s="1"/>
  <c r="AD696" i="3"/>
  <c r="AE696" i="3" s="1"/>
  <c r="AF696" i="3"/>
  <c r="AG695" i="3" a="1"/>
  <c r="AG695" i="3" s="1"/>
  <c r="AD695" i="3"/>
  <c r="AE695" i="3" s="1"/>
  <c r="AF695" i="3"/>
  <c r="AG694" i="3" a="1"/>
  <c r="AG694" i="3" s="1"/>
  <c r="AD694" i="3"/>
  <c r="AE694" i="3" s="1"/>
  <c r="AF694" i="3"/>
  <c r="AG693" i="3" a="1"/>
  <c r="AG693" i="3" s="1"/>
  <c r="AD693" i="3"/>
  <c r="AE693" i="3" s="1"/>
  <c r="AF693" i="3"/>
  <c r="AG692" i="3" a="1"/>
  <c r="AG692" i="3" s="1"/>
  <c r="AD692" i="3"/>
  <c r="AE692" i="3" s="1"/>
  <c r="AF692" i="3"/>
  <c r="AG691" i="3" a="1"/>
  <c r="AG691" i="3" s="1"/>
  <c r="AD691" i="3"/>
  <c r="AE691" i="3" s="1"/>
  <c r="AF691" i="3"/>
  <c r="AG690" i="3" a="1"/>
  <c r="AG690" i="3" s="1"/>
  <c r="AD690" i="3"/>
  <c r="AE690" i="3" s="1"/>
  <c r="AF690" i="3"/>
  <c r="AG689" i="3" a="1"/>
  <c r="AG689" i="3" s="1"/>
  <c r="AD689" i="3"/>
  <c r="AE689" i="3" s="1"/>
  <c r="AF689" i="3"/>
  <c r="AG688" i="3" a="1"/>
  <c r="AG688" i="3" s="1"/>
  <c r="AD688" i="3"/>
  <c r="AE688" i="3" s="1"/>
  <c r="AF688" i="3"/>
  <c r="AG687" i="3" a="1"/>
  <c r="AG687" i="3" s="1"/>
  <c r="AD687" i="3"/>
  <c r="AE687" i="3" s="1"/>
  <c r="AF687" i="3"/>
  <c r="AG686" i="3" a="1"/>
  <c r="AG686" i="3" s="1"/>
  <c r="AD686" i="3"/>
  <c r="AE686" i="3" s="1"/>
  <c r="AF686" i="3"/>
  <c r="AG685" i="3" a="1"/>
  <c r="AG685" i="3" s="1"/>
  <c r="AD685" i="3"/>
  <c r="AE685" i="3" s="1"/>
  <c r="AF685" i="3"/>
  <c r="AG684" i="3" a="1"/>
  <c r="AG684" i="3" s="1"/>
  <c r="AD684" i="3"/>
  <c r="AE684" i="3" s="1"/>
  <c r="AF684" i="3"/>
  <c r="AG683" i="3" a="1"/>
  <c r="AG683" i="3" s="1"/>
  <c r="AD683" i="3"/>
  <c r="AE683" i="3" s="1"/>
  <c r="AF683" i="3"/>
  <c r="AG682" i="3" a="1"/>
  <c r="AG682" i="3" s="1"/>
  <c r="AD682" i="3"/>
  <c r="AE682" i="3" s="1"/>
  <c r="AF682" i="3"/>
  <c r="AG681" i="3" a="1"/>
  <c r="AG681" i="3" s="1"/>
  <c r="AD681" i="3"/>
  <c r="AE681" i="3" s="1"/>
  <c r="AF681" i="3"/>
  <c r="AG680" i="3" a="1"/>
  <c r="AG680" i="3" s="1"/>
  <c r="AD680" i="3"/>
  <c r="AE680" i="3" s="1"/>
  <c r="AF680" i="3"/>
  <c r="AG679" i="3" a="1"/>
  <c r="AG679" i="3" s="1"/>
  <c r="AD679" i="3"/>
  <c r="AE679" i="3" s="1"/>
  <c r="AF679" i="3"/>
  <c r="AG678" i="3" a="1"/>
  <c r="AG678" i="3" s="1"/>
  <c r="AD678" i="3"/>
  <c r="AE678" i="3" s="1"/>
  <c r="AF678" i="3"/>
  <c r="AG677" i="3" a="1"/>
  <c r="AG677" i="3" s="1"/>
  <c r="AD677" i="3"/>
  <c r="AE677" i="3" s="1"/>
  <c r="AF677" i="3"/>
  <c r="AG676" i="3" a="1"/>
  <c r="AG676" i="3" s="1"/>
  <c r="AD676" i="3"/>
  <c r="AE676" i="3" s="1"/>
  <c r="AF676" i="3"/>
  <c r="AG675" i="3" a="1"/>
  <c r="AG675" i="3" s="1"/>
  <c r="AD675" i="3"/>
  <c r="AE675" i="3" s="1"/>
  <c r="AF675" i="3"/>
  <c r="AG674" i="3" a="1"/>
  <c r="AG674" i="3" s="1"/>
  <c r="AD674" i="3"/>
  <c r="AE674" i="3" s="1"/>
  <c r="AF674" i="3"/>
  <c r="AG673" i="3" a="1"/>
  <c r="AG673" i="3" s="1"/>
  <c r="AD673" i="3"/>
  <c r="AE673" i="3" s="1"/>
  <c r="AF673" i="3"/>
  <c r="AG672" i="3" a="1"/>
  <c r="AG672" i="3" s="1"/>
  <c r="AD672" i="3"/>
  <c r="AE672" i="3" s="1"/>
  <c r="AF672" i="3"/>
  <c r="AG671" i="3" a="1"/>
  <c r="AG671" i="3" s="1"/>
  <c r="AD671" i="3"/>
  <c r="AE671" i="3" s="1"/>
  <c r="AF671" i="3"/>
  <c r="AG670" i="3" a="1"/>
  <c r="AG670" i="3" s="1"/>
  <c r="AD670" i="3"/>
  <c r="AE670" i="3" s="1"/>
  <c r="AF670" i="3"/>
  <c r="AG669" i="3" a="1"/>
  <c r="AG669" i="3" s="1"/>
  <c r="AD669" i="3"/>
  <c r="AE669" i="3" s="1"/>
  <c r="AF669" i="3"/>
  <c r="AG668" i="3" a="1"/>
  <c r="AG668" i="3" s="1"/>
  <c r="AD668" i="3"/>
  <c r="AE668" i="3" s="1"/>
  <c r="AF668" i="3"/>
  <c r="AG667" i="3" a="1"/>
  <c r="AG667" i="3" s="1"/>
  <c r="AD667" i="3"/>
  <c r="AE667" i="3" s="1"/>
  <c r="AF667" i="3"/>
  <c r="AG666" i="3" a="1"/>
  <c r="AG666" i="3" s="1"/>
  <c r="AD666" i="3"/>
  <c r="AE666" i="3" s="1"/>
  <c r="AF666" i="3"/>
  <c r="AG665" i="3" a="1"/>
  <c r="AG665" i="3" s="1"/>
  <c r="AD665" i="3"/>
  <c r="AE665" i="3" s="1"/>
  <c r="AF665" i="3"/>
  <c r="AG664" i="3" a="1"/>
  <c r="AG664" i="3" s="1"/>
  <c r="AD664" i="3"/>
  <c r="AE664" i="3" s="1"/>
  <c r="AF664" i="3"/>
  <c r="AG663" i="3" a="1"/>
  <c r="AG663" i="3" s="1"/>
  <c r="AD663" i="3"/>
  <c r="AE663" i="3" s="1"/>
  <c r="AF663" i="3"/>
  <c r="AG662" i="3" a="1"/>
  <c r="AG662" i="3" s="1"/>
  <c r="AD662" i="3"/>
  <c r="AE662" i="3" s="1"/>
  <c r="AF662" i="3"/>
  <c r="AG661" i="3" a="1"/>
  <c r="AG661" i="3" s="1"/>
  <c r="AD661" i="3"/>
  <c r="AE661" i="3" s="1"/>
  <c r="AF661" i="3"/>
  <c r="AG660" i="3" a="1"/>
  <c r="AG660" i="3" s="1"/>
  <c r="AD660" i="3"/>
  <c r="AE660" i="3" s="1"/>
  <c r="AF660" i="3"/>
  <c r="AG659" i="3" a="1"/>
  <c r="AG659" i="3" s="1"/>
  <c r="AD659" i="3"/>
  <c r="AE659" i="3" s="1"/>
  <c r="AF659" i="3"/>
  <c r="AG658" i="3" a="1"/>
  <c r="AG658" i="3" s="1"/>
  <c r="AD658" i="3"/>
  <c r="AE658" i="3" s="1"/>
  <c r="AF658" i="3"/>
  <c r="AG657" i="3" a="1"/>
  <c r="AG657" i="3" s="1"/>
  <c r="AD657" i="3"/>
  <c r="AE657" i="3" s="1"/>
  <c r="AF657" i="3"/>
  <c r="AG656" i="3" a="1"/>
  <c r="AG656" i="3" s="1"/>
  <c r="AD656" i="3"/>
  <c r="AE656" i="3" s="1"/>
  <c r="AF656" i="3"/>
  <c r="AG655" i="3" a="1"/>
  <c r="AG655" i="3" s="1"/>
  <c r="AD655" i="3"/>
  <c r="AE655" i="3" s="1"/>
  <c r="AF655" i="3"/>
  <c r="AG654" i="3" a="1"/>
  <c r="AG654" i="3" s="1"/>
  <c r="AD654" i="3"/>
  <c r="AE654" i="3" s="1"/>
  <c r="AF654" i="3"/>
  <c r="AG653" i="3" a="1"/>
  <c r="AG653" i="3" s="1"/>
  <c r="AD653" i="3"/>
  <c r="AE653" i="3" s="1"/>
  <c r="AF653" i="3"/>
  <c r="AG652" i="3" a="1"/>
  <c r="AG652" i="3" s="1"/>
  <c r="AD652" i="3"/>
  <c r="AE652" i="3" s="1"/>
  <c r="AF652" i="3"/>
  <c r="AG651" i="3" a="1"/>
  <c r="AG651" i="3" s="1"/>
  <c r="AD651" i="3"/>
  <c r="AE651" i="3" s="1"/>
  <c r="AF651" i="3"/>
  <c r="AG650" i="3" a="1"/>
  <c r="AG650" i="3" s="1"/>
  <c r="AD650" i="3"/>
  <c r="AE650" i="3" s="1"/>
  <c r="AF650" i="3"/>
  <c r="AG649" i="3" a="1"/>
  <c r="AG649" i="3" s="1"/>
  <c r="AD649" i="3"/>
  <c r="AE649" i="3" s="1"/>
  <c r="AF649" i="3"/>
  <c r="AG648" i="3" a="1"/>
  <c r="AG648" i="3" s="1"/>
  <c r="AD648" i="3"/>
  <c r="AE648" i="3" s="1"/>
  <c r="AF648" i="3"/>
  <c r="AG647" i="3" a="1"/>
  <c r="AG647" i="3" s="1"/>
  <c r="AD647" i="3"/>
  <c r="AE647" i="3" s="1"/>
  <c r="AF647" i="3"/>
  <c r="AG646" i="3" a="1"/>
  <c r="AG646" i="3" s="1"/>
  <c r="AD646" i="3"/>
  <c r="AE646" i="3" s="1"/>
  <c r="AF646" i="3"/>
  <c r="AG645" i="3" a="1"/>
  <c r="AG645" i="3" s="1"/>
  <c r="AD645" i="3"/>
  <c r="AE645" i="3" s="1"/>
  <c r="AF645" i="3"/>
  <c r="AG644" i="3" a="1"/>
  <c r="AG644" i="3" s="1"/>
  <c r="AD644" i="3"/>
  <c r="AE644" i="3" s="1"/>
  <c r="AF644" i="3"/>
  <c r="AG643" i="3" a="1"/>
  <c r="AG643" i="3" s="1"/>
  <c r="AD643" i="3"/>
  <c r="AE643" i="3" s="1"/>
  <c r="AF643" i="3"/>
  <c r="AG642" i="3" a="1"/>
  <c r="AG642" i="3" s="1"/>
  <c r="AD642" i="3"/>
  <c r="AE642" i="3" s="1"/>
  <c r="AF642" i="3"/>
  <c r="AG641" i="3" a="1"/>
  <c r="AG641" i="3" s="1"/>
  <c r="AD641" i="3"/>
  <c r="AE641" i="3" s="1"/>
  <c r="AF641" i="3"/>
  <c r="AG640" i="3" a="1"/>
  <c r="AG640" i="3" s="1"/>
  <c r="AD640" i="3"/>
  <c r="AE640" i="3" s="1"/>
  <c r="AF640" i="3"/>
  <c r="AG639" i="3" a="1"/>
  <c r="AG639" i="3" s="1"/>
  <c r="AD639" i="3"/>
  <c r="AE639" i="3" s="1"/>
  <c r="AF639" i="3"/>
  <c r="AG638" i="3" a="1"/>
  <c r="AG638" i="3" s="1"/>
  <c r="AD638" i="3"/>
  <c r="AE638" i="3" s="1"/>
  <c r="AF638" i="3"/>
  <c r="AG637" i="3" a="1"/>
  <c r="AG637" i="3" s="1"/>
  <c r="AD637" i="3"/>
  <c r="AE637" i="3" s="1"/>
  <c r="AF637" i="3"/>
  <c r="AG636" i="3" a="1"/>
  <c r="AG636" i="3" s="1"/>
  <c r="AD636" i="3"/>
  <c r="AE636" i="3" s="1"/>
  <c r="AF636" i="3"/>
  <c r="W109" i="3"/>
  <c r="AC109" i="3" s="1" a="1"/>
  <c r="AC109" i="3" s="1"/>
  <c r="F38" i="7"/>
  <c r="E43" i="7"/>
  <c r="E38" i="7"/>
  <c r="F43" i="7"/>
  <c r="F15" i="7" a="1"/>
  <c r="F15" i="7" s="1"/>
  <c r="F21" i="7"/>
  <c r="F22" i="7" s="1"/>
  <c r="F23" i="7" s="1"/>
  <c r="E21" i="7"/>
  <c r="E22" i="7" s="1"/>
  <c r="V9" i="3"/>
  <c r="AA9" i="3" a="1"/>
  <c r="AA9" i="3" s="1"/>
  <c r="Y9" i="3"/>
  <c r="W108" i="3"/>
  <c r="AC108" i="3" s="1" a="1"/>
  <c r="AC108" i="3" s="1"/>
  <c r="AG108" i="3" s="1" a="1"/>
  <c r="AG108" i="3" s="1"/>
  <c r="X9" i="3"/>
  <c r="V107" i="3"/>
  <c r="AA107" i="3" a="1"/>
  <c r="AA107" i="3" s="1"/>
  <c r="V106" i="3"/>
  <c r="AA106" i="3" a="1"/>
  <c r="AA106" i="3" s="1"/>
  <c r="V105" i="3"/>
  <c r="AA105" i="3" a="1"/>
  <c r="AA105" i="3" s="1"/>
  <c r="V104" i="3"/>
  <c r="AA104" i="3" a="1"/>
  <c r="AA104" i="3" s="1"/>
  <c r="V103" i="3"/>
  <c r="AA103" i="3" a="1"/>
  <c r="AA103" i="3" s="1"/>
  <c r="V102" i="3"/>
  <c r="AA102" i="3" a="1"/>
  <c r="AA102" i="3" s="1"/>
  <c r="V101" i="3"/>
  <c r="AA101" i="3" a="1"/>
  <c r="AA101" i="3" s="1"/>
  <c r="V100" i="3"/>
  <c r="AA100" i="3" a="1"/>
  <c r="AA100" i="3" s="1"/>
  <c r="V99" i="3"/>
  <c r="AA99" i="3" a="1"/>
  <c r="AA99" i="3" s="1"/>
  <c r="V98" i="3"/>
  <c r="AA98" i="3" a="1"/>
  <c r="AA98" i="3" s="1"/>
  <c r="V97" i="3"/>
  <c r="AA97" i="3" a="1"/>
  <c r="AA97" i="3" s="1"/>
  <c r="V96" i="3"/>
  <c r="AA96" i="3" a="1"/>
  <c r="AA96" i="3" s="1"/>
  <c r="V95" i="3"/>
  <c r="AA95" i="3" a="1"/>
  <c r="AA95" i="3" s="1"/>
  <c r="V94" i="3"/>
  <c r="AA94" i="3" a="1"/>
  <c r="AA94" i="3" s="1"/>
  <c r="V93" i="3"/>
  <c r="AA93" i="3" a="1"/>
  <c r="AA93" i="3" s="1"/>
  <c r="V92" i="3"/>
  <c r="AA92" i="3" a="1"/>
  <c r="AA92" i="3" s="1"/>
  <c r="V91" i="3"/>
  <c r="AA91" i="3" a="1"/>
  <c r="AA91" i="3" s="1"/>
  <c r="V90" i="3"/>
  <c r="AA90" i="3" a="1"/>
  <c r="AA90" i="3" s="1"/>
  <c r="V89" i="3"/>
  <c r="AA89" i="3" a="1"/>
  <c r="AA89" i="3" s="1"/>
  <c r="V88" i="3"/>
  <c r="AA88" i="3" a="1"/>
  <c r="AA88" i="3" s="1"/>
  <c r="V87" i="3"/>
  <c r="AA87" i="3" a="1"/>
  <c r="AA87" i="3" s="1"/>
  <c r="V86" i="3"/>
  <c r="AA86" i="3" a="1"/>
  <c r="AA86" i="3" s="1"/>
  <c r="V85" i="3"/>
  <c r="AA85" i="3" a="1"/>
  <c r="AA85" i="3" s="1"/>
  <c r="V84" i="3"/>
  <c r="AA84" i="3" a="1"/>
  <c r="AA84" i="3" s="1"/>
  <c r="V83" i="3"/>
  <c r="AA83" i="3" a="1"/>
  <c r="AA83" i="3" s="1"/>
  <c r="V82" i="3"/>
  <c r="AA82" i="3" a="1"/>
  <c r="AA82" i="3" s="1"/>
  <c r="V81" i="3"/>
  <c r="AA81" i="3" a="1"/>
  <c r="AA81" i="3" s="1"/>
  <c r="V80" i="3"/>
  <c r="AA80" i="3" a="1"/>
  <c r="AA80" i="3" s="1"/>
  <c r="V79" i="3"/>
  <c r="AA79" i="3" a="1"/>
  <c r="AA79" i="3" s="1"/>
  <c r="V78" i="3"/>
  <c r="AA78" i="3" a="1"/>
  <c r="AA78" i="3" s="1"/>
  <c r="V77" i="3"/>
  <c r="AA77" i="3" a="1"/>
  <c r="AA77" i="3" s="1"/>
  <c r="V76" i="3"/>
  <c r="AA76" i="3" a="1"/>
  <c r="AA76" i="3" s="1"/>
  <c r="V75" i="3"/>
  <c r="AA75" i="3" a="1"/>
  <c r="AA75" i="3" s="1"/>
  <c r="V74" i="3"/>
  <c r="AA74" i="3" a="1"/>
  <c r="AA74" i="3" s="1"/>
  <c r="V73" i="3"/>
  <c r="AA73" i="3" a="1"/>
  <c r="AA73" i="3" s="1"/>
  <c r="V72" i="3"/>
  <c r="AA72" i="3" a="1"/>
  <c r="AA72" i="3" s="1"/>
  <c r="V71" i="3"/>
  <c r="AA71" i="3" a="1"/>
  <c r="AA71" i="3" s="1"/>
  <c r="V70" i="3"/>
  <c r="AA70" i="3" a="1"/>
  <c r="AA70" i="3" s="1"/>
  <c r="V69" i="3"/>
  <c r="AA69" i="3" a="1"/>
  <c r="AA69" i="3" s="1"/>
  <c r="V68" i="3"/>
  <c r="AA68" i="3" a="1"/>
  <c r="AA68" i="3" s="1"/>
  <c r="V67" i="3"/>
  <c r="AA67" i="3" a="1"/>
  <c r="AA67" i="3" s="1"/>
  <c r="V66" i="3"/>
  <c r="AA66" i="3" a="1"/>
  <c r="AA66" i="3" s="1"/>
  <c r="V65" i="3"/>
  <c r="AA65" i="3" a="1"/>
  <c r="AA65" i="3" s="1"/>
  <c r="V64" i="3"/>
  <c r="AA64" i="3" a="1"/>
  <c r="AA64" i="3" s="1"/>
  <c r="V63" i="3"/>
  <c r="AA63" i="3" a="1"/>
  <c r="AA63" i="3" s="1"/>
  <c r="V62" i="3"/>
  <c r="AA62" i="3" a="1"/>
  <c r="AA62" i="3" s="1"/>
  <c r="V61" i="3"/>
  <c r="AA61" i="3" a="1"/>
  <c r="AA61" i="3" s="1"/>
  <c r="V60" i="3"/>
  <c r="AA60" i="3" a="1"/>
  <c r="AA60" i="3" s="1"/>
  <c r="V59" i="3"/>
  <c r="AA59" i="3" a="1"/>
  <c r="AA59" i="3" s="1"/>
  <c r="V58" i="3"/>
  <c r="AA58" i="3" a="1"/>
  <c r="AA58" i="3" s="1"/>
  <c r="V57" i="3"/>
  <c r="AA57" i="3" a="1"/>
  <c r="AA57" i="3" s="1"/>
  <c r="V56" i="3"/>
  <c r="AA56" i="3" a="1"/>
  <c r="AA56" i="3" s="1"/>
  <c r="V55" i="3"/>
  <c r="AA55" i="3" a="1"/>
  <c r="AA55" i="3" s="1"/>
  <c r="V54" i="3"/>
  <c r="AA54" i="3" a="1"/>
  <c r="AA54" i="3" s="1"/>
  <c r="V53" i="3"/>
  <c r="AA53" i="3" a="1"/>
  <c r="AA53" i="3" s="1"/>
  <c r="V52" i="3"/>
  <c r="AA52" i="3" a="1"/>
  <c r="AA52" i="3" s="1"/>
  <c r="V51" i="3"/>
  <c r="AA51" i="3" a="1"/>
  <c r="AA51" i="3" s="1"/>
  <c r="V50" i="3"/>
  <c r="AA50" i="3" a="1"/>
  <c r="AA50" i="3" s="1"/>
  <c r="V49" i="3"/>
  <c r="AA49" i="3" a="1"/>
  <c r="AA49" i="3" s="1"/>
  <c r="V48" i="3"/>
  <c r="AA48" i="3" a="1"/>
  <c r="AA48" i="3" s="1"/>
  <c r="V47" i="3"/>
  <c r="AA47" i="3" a="1"/>
  <c r="AA47" i="3" s="1"/>
  <c r="V46" i="3"/>
  <c r="AA46" i="3" a="1"/>
  <c r="AA46" i="3" s="1"/>
  <c r="V45" i="3"/>
  <c r="AA45" i="3" a="1"/>
  <c r="AA45" i="3" s="1"/>
  <c r="V44" i="3"/>
  <c r="AA44" i="3" a="1"/>
  <c r="AA44" i="3" s="1"/>
  <c r="V43" i="3"/>
  <c r="AA43" i="3" a="1"/>
  <c r="AA43" i="3" s="1"/>
  <c r="V42" i="3"/>
  <c r="AA42" i="3" a="1"/>
  <c r="AA42" i="3" s="1"/>
  <c r="V41" i="3"/>
  <c r="AA41" i="3" a="1"/>
  <c r="AA41" i="3" s="1"/>
  <c r="V40" i="3"/>
  <c r="AA40" i="3" a="1"/>
  <c r="AA40" i="3" s="1"/>
  <c r="V39" i="3"/>
  <c r="AA39" i="3" a="1"/>
  <c r="AA39" i="3" s="1"/>
  <c r="V38" i="3"/>
  <c r="AA38" i="3" a="1"/>
  <c r="AA38" i="3" s="1"/>
  <c r="V37" i="3"/>
  <c r="AA37" i="3" a="1"/>
  <c r="AA37" i="3" s="1"/>
  <c r="V36" i="3"/>
  <c r="AA36" i="3" a="1"/>
  <c r="AA36" i="3" s="1"/>
  <c r="V35" i="3"/>
  <c r="AA35" i="3" a="1"/>
  <c r="AA35" i="3" s="1"/>
  <c r="V34" i="3"/>
  <c r="AA34" i="3" a="1"/>
  <c r="AA34" i="3" s="1"/>
  <c r="V33" i="3"/>
  <c r="AA33" i="3" a="1"/>
  <c r="AA33" i="3" s="1"/>
  <c r="V32" i="3"/>
  <c r="AA32" i="3" a="1"/>
  <c r="AA32" i="3" s="1"/>
  <c r="V31" i="3"/>
  <c r="AA31" i="3" a="1"/>
  <c r="AA31" i="3" s="1"/>
  <c r="V30" i="3"/>
  <c r="AA30" i="3" a="1"/>
  <c r="AA30" i="3" s="1"/>
  <c r="V29" i="3"/>
  <c r="AA29" i="3" a="1"/>
  <c r="AA29" i="3" s="1"/>
  <c r="V28" i="3"/>
  <c r="AA28" i="3" a="1"/>
  <c r="AA28" i="3" s="1"/>
  <c r="V27" i="3"/>
  <c r="AA27" i="3" a="1"/>
  <c r="AA27" i="3" s="1"/>
  <c r="V26" i="3"/>
  <c r="AA26" i="3" a="1"/>
  <c r="AA26" i="3" s="1"/>
  <c r="V25" i="3"/>
  <c r="AA25" i="3" a="1"/>
  <c r="AA25" i="3" s="1"/>
  <c r="V24" i="3"/>
  <c r="AA24" i="3" a="1"/>
  <c r="AA24" i="3" s="1"/>
  <c r="V23" i="3"/>
  <c r="AA23" i="3" a="1"/>
  <c r="AA23" i="3" s="1"/>
  <c r="V22" i="3"/>
  <c r="AA22" i="3" a="1"/>
  <c r="AA22" i="3" s="1"/>
  <c r="V21" i="3"/>
  <c r="AA21" i="3" a="1"/>
  <c r="AA21" i="3" s="1"/>
  <c r="V20" i="3"/>
  <c r="AA20" i="3" a="1"/>
  <c r="AA20" i="3" s="1"/>
  <c r="V19" i="3"/>
  <c r="AA19" i="3" a="1"/>
  <c r="AA19" i="3" s="1"/>
  <c r="V18" i="3"/>
  <c r="AA18" i="3" a="1"/>
  <c r="AA18" i="3" s="1"/>
  <c r="V17" i="3"/>
  <c r="AA17" i="3" a="1"/>
  <c r="AA17" i="3" s="1"/>
  <c r="V16" i="3"/>
  <c r="AA16" i="3" a="1"/>
  <c r="AA16" i="3" s="1"/>
  <c r="V15" i="3"/>
  <c r="AA15" i="3" a="1"/>
  <c r="AA15" i="3" s="1"/>
  <c r="V14" i="3"/>
  <c r="AA14" i="3" a="1"/>
  <c r="AA14" i="3" s="1"/>
  <c r="V13" i="3"/>
  <c r="AA13" i="3" a="1"/>
  <c r="AA13" i="3" s="1"/>
  <c r="V12" i="3"/>
  <c r="AA12" i="3" a="1"/>
  <c r="AA12" i="3" s="1"/>
  <c r="V11" i="3"/>
  <c r="AA11" i="3" a="1"/>
  <c r="AA11" i="3" s="1"/>
  <c r="V10" i="3"/>
  <c r="AA10" i="3" a="1"/>
  <c r="AA10" i="3" s="1"/>
  <c r="X92" i="3"/>
  <c r="Y92" i="3"/>
  <c r="X52" i="3"/>
  <c r="Y52" i="3"/>
  <c r="X12" i="3"/>
  <c r="Y12" i="3"/>
  <c r="X61" i="3"/>
  <c r="Y61" i="3"/>
  <c r="X11" i="3"/>
  <c r="Y11" i="3"/>
  <c r="X80" i="3"/>
  <c r="Y80" i="3"/>
  <c r="Y50" i="3"/>
  <c r="X50" i="3"/>
  <c r="X10" i="3"/>
  <c r="Y10" i="3"/>
  <c r="X79" i="3"/>
  <c r="Y79" i="3"/>
  <c r="Y49" i="3"/>
  <c r="X49" i="3"/>
  <c r="X39" i="3"/>
  <c r="Y39" i="3"/>
  <c r="Y29" i="3"/>
  <c r="X29" i="3"/>
  <c r="X98" i="3"/>
  <c r="Y98" i="3"/>
  <c r="Y88" i="3"/>
  <c r="X88" i="3"/>
  <c r="X78" i="3"/>
  <c r="Y78" i="3"/>
  <c r="X68" i="3"/>
  <c r="Y68" i="3"/>
  <c r="X58" i="3"/>
  <c r="Y58" i="3"/>
  <c r="X48" i="3"/>
  <c r="Y48" i="3"/>
  <c r="X38" i="3"/>
  <c r="Y38" i="3"/>
  <c r="X28" i="3"/>
  <c r="Y28" i="3"/>
  <c r="X18" i="3"/>
  <c r="Y18" i="3"/>
  <c r="X102" i="3"/>
  <c r="Y102" i="3"/>
  <c r="X62" i="3"/>
  <c r="Y62" i="3"/>
  <c r="X81" i="3"/>
  <c r="Y81" i="3"/>
  <c r="X90" i="3"/>
  <c r="Y90" i="3"/>
  <c r="X60" i="3"/>
  <c r="Y60" i="3"/>
  <c r="X20" i="3"/>
  <c r="Y20" i="3"/>
  <c r="X99" i="3"/>
  <c r="Y99" i="3"/>
  <c r="X59" i="3"/>
  <c r="Y59" i="3"/>
  <c r="X96" i="3"/>
  <c r="Y96" i="3"/>
  <c r="X76" i="3"/>
  <c r="Y76" i="3"/>
  <c r="X56" i="3"/>
  <c r="Y56" i="3"/>
  <c r="X36" i="3"/>
  <c r="Y36" i="3"/>
  <c r="X16" i="3"/>
  <c r="Y16" i="3"/>
  <c r="X95" i="3"/>
  <c r="Y95" i="3"/>
  <c r="Y85" i="3"/>
  <c r="X85" i="3"/>
  <c r="X75" i="3"/>
  <c r="Y75" i="3"/>
  <c r="X65" i="3"/>
  <c r="Y65" i="3"/>
  <c r="X55" i="3"/>
  <c r="Y55" i="3"/>
  <c r="X45" i="3"/>
  <c r="Y45" i="3"/>
  <c r="X35" i="3"/>
  <c r="Y35" i="3"/>
  <c r="X25" i="3"/>
  <c r="Y25" i="3"/>
  <c r="X15" i="3"/>
  <c r="Y15" i="3"/>
  <c r="X32" i="3"/>
  <c r="Y32" i="3"/>
  <c r="Y91" i="3"/>
  <c r="X91" i="3"/>
  <c r="X41" i="3"/>
  <c r="Y41" i="3"/>
  <c r="X100" i="3"/>
  <c r="Y100" i="3"/>
  <c r="X70" i="3"/>
  <c r="Y70" i="3"/>
  <c r="X30" i="3"/>
  <c r="Y30" i="3"/>
  <c r="X89" i="3"/>
  <c r="Y89" i="3"/>
  <c r="Y69" i="3"/>
  <c r="X69" i="3"/>
  <c r="X19" i="3"/>
  <c r="Y19" i="3"/>
  <c r="X107" i="3"/>
  <c r="Y107" i="3"/>
  <c r="X87" i="3"/>
  <c r="Y87" i="3"/>
  <c r="X67" i="3"/>
  <c r="Y67" i="3"/>
  <c r="X57" i="3"/>
  <c r="Y57" i="3"/>
  <c r="X47" i="3"/>
  <c r="Y47" i="3"/>
  <c r="X37" i="3"/>
  <c r="Y37" i="3"/>
  <c r="X27" i="3"/>
  <c r="Y27" i="3"/>
  <c r="X17" i="3"/>
  <c r="Y17" i="3"/>
  <c r="X106" i="3"/>
  <c r="Y106" i="3"/>
  <c r="X86" i="3"/>
  <c r="Y86" i="3"/>
  <c r="Y66" i="3"/>
  <c r="X66" i="3"/>
  <c r="X46" i="3"/>
  <c r="Y46" i="3"/>
  <c r="Y26" i="3"/>
  <c r="X26" i="3"/>
  <c r="Y105" i="3"/>
  <c r="X105" i="3"/>
  <c r="X82" i="3"/>
  <c r="Y82" i="3"/>
  <c r="X42" i="3"/>
  <c r="Y42" i="3"/>
  <c r="X101" i="3"/>
  <c r="Y101" i="3"/>
  <c r="Y51" i="3"/>
  <c r="X51" i="3"/>
  <c r="X40" i="3"/>
  <c r="Y40" i="3"/>
  <c r="X84" i="3"/>
  <c r="Y84" i="3"/>
  <c r="Y31" i="3"/>
  <c r="X31" i="3"/>
  <c r="X97" i="3"/>
  <c r="Y97" i="3"/>
  <c r="X77" i="3"/>
  <c r="Y77" i="3"/>
  <c r="X104" i="3"/>
  <c r="Y104" i="3"/>
  <c r="X94" i="3"/>
  <c r="Y94" i="3"/>
  <c r="X74" i="3"/>
  <c r="Y74" i="3"/>
  <c r="X64" i="3"/>
  <c r="Y64" i="3"/>
  <c r="X54" i="3"/>
  <c r="Y54" i="3"/>
  <c r="X44" i="3"/>
  <c r="Y44" i="3"/>
  <c r="X34" i="3"/>
  <c r="Y34" i="3"/>
  <c r="X24" i="3"/>
  <c r="Y24" i="3"/>
  <c r="X14" i="3"/>
  <c r="Y14" i="3"/>
  <c r="X103" i="3"/>
  <c r="Y103" i="3"/>
  <c r="Y93" i="3"/>
  <c r="X93" i="3"/>
  <c r="X83" i="3"/>
  <c r="Y83" i="3"/>
  <c r="Y73" i="3"/>
  <c r="X73" i="3"/>
  <c r="Y63" i="3"/>
  <c r="X63" i="3"/>
  <c r="X53" i="3"/>
  <c r="Y53" i="3"/>
  <c r="Y43" i="3"/>
  <c r="X43" i="3"/>
  <c r="X33" i="3"/>
  <c r="Y33" i="3"/>
  <c r="X23" i="3"/>
  <c r="Y23" i="3"/>
  <c r="X13" i="3"/>
  <c r="Y13" i="3"/>
  <c r="X72" i="3"/>
  <c r="Y72" i="3"/>
  <c r="X71" i="3"/>
  <c r="Y71" i="3"/>
  <c r="X22" i="3"/>
  <c r="Y22" i="3"/>
  <c r="X21" i="3"/>
  <c r="Y21" i="3"/>
  <c r="AG109" i="3" l="1" a="1"/>
  <c r="AG109" i="3" s="1"/>
  <c r="AF109" i="3"/>
  <c r="AD109" i="3"/>
  <c r="AE109" i="3" s="1"/>
  <c r="W9" i="3"/>
  <c r="AC9" i="3" s="1" a="1"/>
  <c r="AC9" i="3" s="1"/>
  <c r="AG9" i="3" s="1" a="1"/>
  <c r="AG9" i="3" s="1"/>
  <c r="E23" i="7"/>
  <c r="E24" i="7" s="1"/>
  <c r="E25" i="7"/>
  <c r="AD108" i="3"/>
  <c r="AE108" i="3" s="1"/>
  <c r="AF108" i="3"/>
  <c r="W49" i="3"/>
  <c r="AC49" i="3" s="1" a="1"/>
  <c r="AC49" i="3" s="1"/>
  <c r="AG49" i="3" s="1" a="1"/>
  <c r="AG49" i="3" s="1"/>
  <c r="W13" i="3"/>
  <c r="AC13" i="3" s="1" a="1"/>
  <c r="AC13" i="3" s="1"/>
  <c r="AG13" i="3" s="1" a="1"/>
  <c r="AG13" i="3" s="1"/>
  <c r="W88" i="3"/>
  <c r="AC88" i="3" s="1" a="1"/>
  <c r="AC88" i="3" s="1"/>
  <c r="AG88" i="3" s="1" a="1"/>
  <c r="AG88" i="3" s="1"/>
  <c r="W63" i="3"/>
  <c r="AC63" i="3" s="1" a="1"/>
  <c r="AC63" i="3" s="1"/>
  <c r="AG63" i="3" s="1" a="1"/>
  <c r="AG63" i="3" s="1"/>
  <c r="W46" i="3"/>
  <c r="AC46" i="3" s="1" a="1"/>
  <c r="AC46" i="3" s="1"/>
  <c r="AG46" i="3" s="1" a="1"/>
  <c r="AG46" i="3" s="1"/>
  <c r="W14" i="3"/>
  <c r="AC14" i="3" s="1" a="1"/>
  <c r="AC14" i="3" s="1"/>
  <c r="AG14" i="3" s="1" a="1"/>
  <c r="AG14" i="3" s="1"/>
  <c r="W64" i="3"/>
  <c r="AC64" i="3" s="1" a="1"/>
  <c r="AC64" i="3" s="1"/>
  <c r="AG64" i="3" s="1" a="1"/>
  <c r="AG64" i="3" s="1"/>
  <c r="W101" i="3"/>
  <c r="AC101" i="3" s="1" a="1"/>
  <c r="AC101" i="3" s="1"/>
  <c r="AG101" i="3" s="1" a="1"/>
  <c r="AG101" i="3" s="1"/>
  <c r="W27" i="3"/>
  <c r="AC27" i="3" s="1" a="1"/>
  <c r="AC27" i="3" s="1"/>
  <c r="AG27" i="3" s="1" a="1"/>
  <c r="AG27" i="3" s="1"/>
  <c r="W87" i="3"/>
  <c r="AC87" i="3" s="1" a="1"/>
  <c r="AC87" i="3" s="1"/>
  <c r="AG87" i="3" s="1" a="1"/>
  <c r="AG87" i="3" s="1"/>
  <c r="W30" i="3"/>
  <c r="AC30" i="3" s="1" a="1"/>
  <c r="AC30" i="3" s="1"/>
  <c r="AG30" i="3" s="1" a="1"/>
  <c r="AG30" i="3" s="1"/>
  <c r="W16" i="3"/>
  <c r="AC16" i="3" s="1" a="1"/>
  <c r="AC16" i="3" s="1"/>
  <c r="AG16" i="3" s="1" a="1"/>
  <c r="AG16" i="3" s="1"/>
  <c r="W59" i="3"/>
  <c r="AC59" i="3" s="1" a="1"/>
  <c r="AC59" i="3" s="1"/>
  <c r="AG59" i="3" s="1" a="1"/>
  <c r="AG59" i="3" s="1"/>
  <c r="W81" i="3"/>
  <c r="AC81" i="3" s="1" a="1"/>
  <c r="AC81" i="3" s="1"/>
  <c r="AG81" i="3" s="1" a="1"/>
  <c r="AG81" i="3" s="1"/>
  <c r="W38" i="3"/>
  <c r="AC38" i="3" s="1" a="1"/>
  <c r="AC38" i="3" s="1"/>
  <c r="AG38" i="3" s="1" a="1"/>
  <c r="AG38" i="3" s="1"/>
  <c r="W11" i="3"/>
  <c r="AC11" i="3" s="1" a="1"/>
  <c r="AC11" i="3" s="1"/>
  <c r="AG11" i="3" s="1" a="1"/>
  <c r="AG11" i="3" s="1"/>
  <c r="W55" i="3"/>
  <c r="AC55" i="3" s="1" a="1"/>
  <c r="AC55" i="3" s="1"/>
  <c r="AG55" i="3" s="1" a="1"/>
  <c r="AG55" i="3" s="1"/>
  <c r="W74" i="3"/>
  <c r="AC74" i="3" s="1" a="1"/>
  <c r="AC74" i="3" s="1"/>
  <c r="AG74" i="3" s="1" a="1"/>
  <c r="AG74" i="3" s="1"/>
  <c r="W66" i="3"/>
  <c r="AC66" i="3" s="1" a="1"/>
  <c r="AC66" i="3" s="1"/>
  <c r="AG66" i="3" s="1" a="1"/>
  <c r="AG66" i="3" s="1"/>
  <c r="W62" i="3"/>
  <c r="AC62" i="3" s="1" a="1"/>
  <c r="AC62" i="3" s="1"/>
  <c r="AG62" i="3" s="1" a="1"/>
  <c r="AG62" i="3" s="1"/>
  <c r="W73" i="3"/>
  <c r="AC73" i="3" s="1" a="1"/>
  <c r="AC73" i="3" s="1"/>
  <c r="AG73" i="3" s="1" a="1"/>
  <c r="AG73" i="3" s="1"/>
  <c r="W24" i="3"/>
  <c r="AC24" i="3" s="1" a="1"/>
  <c r="AC24" i="3" s="1"/>
  <c r="AG24" i="3" s="1" a="1"/>
  <c r="AG24" i="3" s="1"/>
  <c r="W37" i="3"/>
  <c r="AC37" i="3" s="1" a="1"/>
  <c r="AC37" i="3" s="1"/>
  <c r="AG37" i="3" s="1" a="1"/>
  <c r="AG37" i="3" s="1"/>
  <c r="W107" i="3"/>
  <c r="AC107" i="3" s="1" a="1"/>
  <c r="AC107" i="3" s="1"/>
  <c r="AG107" i="3" s="1" a="1"/>
  <c r="AG107" i="3" s="1"/>
  <c r="W70" i="3"/>
  <c r="AC70" i="3" s="1" a="1"/>
  <c r="AC70" i="3" s="1"/>
  <c r="AG70" i="3" s="1" a="1"/>
  <c r="AG70" i="3" s="1"/>
  <c r="W15" i="3"/>
  <c r="AC15" i="3" s="1" a="1"/>
  <c r="AC15" i="3" s="1"/>
  <c r="AG15" i="3" s="1" a="1"/>
  <c r="AG15" i="3" s="1"/>
  <c r="W65" i="3"/>
  <c r="AC65" i="3" s="1" a="1"/>
  <c r="AC65" i="3" s="1"/>
  <c r="AG65" i="3" s="1" a="1"/>
  <c r="AG65" i="3" s="1"/>
  <c r="W36" i="3"/>
  <c r="AC36" i="3" s="1" a="1"/>
  <c r="AC36" i="3" s="1"/>
  <c r="AG36" i="3" s="1" a="1"/>
  <c r="AG36" i="3" s="1"/>
  <c r="W99" i="3"/>
  <c r="AC99" i="3" s="1" a="1"/>
  <c r="AC99" i="3" s="1"/>
  <c r="AG99" i="3" s="1" a="1"/>
  <c r="AG99" i="3" s="1"/>
  <c r="W48" i="3"/>
  <c r="AC48" i="3" s="1" a="1"/>
  <c r="AC48" i="3" s="1"/>
  <c r="AG48" i="3" s="1" a="1"/>
  <c r="AG48" i="3" s="1"/>
  <c r="W61" i="3"/>
  <c r="AC61" i="3" s="1" a="1"/>
  <c r="AC61" i="3" s="1"/>
  <c r="AG61" i="3" s="1" a="1"/>
  <c r="AG61" i="3" s="1"/>
  <c r="W94" i="3"/>
  <c r="AC94" i="3" s="1" a="1"/>
  <c r="AC94" i="3" s="1"/>
  <c r="AG94" i="3" s="1" a="1"/>
  <c r="AG94" i="3" s="1"/>
  <c r="W10" i="3"/>
  <c r="W79" i="3"/>
  <c r="AC79" i="3" s="1" a="1"/>
  <c r="AC79" i="3" s="1"/>
  <c r="AG79" i="3" s="1" a="1"/>
  <c r="AG79" i="3" s="1"/>
  <c r="W97" i="3"/>
  <c r="AC97" i="3" s="1" a="1"/>
  <c r="AC97" i="3" s="1"/>
  <c r="AG97" i="3" s="1" a="1"/>
  <c r="AG97" i="3" s="1"/>
  <c r="W31" i="3"/>
  <c r="AC31" i="3" s="1" a="1"/>
  <c r="AC31" i="3" s="1"/>
  <c r="AG31" i="3" s="1" a="1"/>
  <c r="AG31" i="3" s="1"/>
  <c r="W42" i="3"/>
  <c r="AC42" i="3" s="1" a="1"/>
  <c r="AC42" i="3" s="1"/>
  <c r="AG42" i="3" s="1" a="1"/>
  <c r="AG42" i="3" s="1"/>
  <c r="W98" i="3"/>
  <c r="AC98" i="3" s="1" a="1"/>
  <c r="AC98" i="3" s="1"/>
  <c r="AG98" i="3" s="1" a="1"/>
  <c r="AG98" i="3" s="1"/>
  <c r="W102" i="3"/>
  <c r="AC102" i="3" s="1" a="1"/>
  <c r="AC102" i="3" s="1"/>
  <c r="AG102" i="3" s="1" a="1"/>
  <c r="AG102" i="3" s="1"/>
  <c r="W33" i="3"/>
  <c r="W34" i="3"/>
  <c r="AC34" i="3" s="1" a="1"/>
  <c r="AC34" i="3" s="1"/>
  <c r="AG34" i="3" s="1" a="1"/>
  <c r="AG34" i="3" s="1"/>
  <c r="W82" i="3"/>
  <c r="AC82" i="3" s="1" a="1"/>
  <c r="AC82" i="3" s="1"/>
  <c r="AG82" i="3" s="1" a="1"/>
  <c r="AG82" i="3" s="1"/>
  <c r="W47" i="3"/>
  <c r="AC47" i="3" s="1" a="1"/>
  <c r="AC47" i="3" s="1"/>
  <c r="AG47" i="3" s="1" a="1"/>
  <c r="AG47" i="3" s="1"/>
  <c r="W75" i="3"/>
  <c r="AC75" i="3" s="1" a="1"/>
  <c r="AC75" i="3" s="1"/>
  <c r="AG75" i="3" s="1" a="1"/>
  <c r="AG75" i="3" s="1"/>
  <c r="W58" i="3"/>
  <c r="AC58" i="3" s="1" a="1"/>
  <c r="AC58" i="3" s="1"/>
  <c r="AG58" i="3" s="1" a="1"/>
  <c r="AG58" i="3" s="1"/>
  <c r="W12" i="3"/>
  <c r="AC12" i="3" s="1" a="1"/>
  <c r="AC12" i="3" s="1"/>
  <c r="AG12" i="3" s="1" a="1"/>
  <c r="AG12" i="3" s="1"/>
  <c r="W69" i="3"/>
  <c r="AC69" i="3" s="1" a="1"/>
  <c r="AC69" i="3" s="1"/>
  <c r="AG69" i="3" s="1" a="1"/>
  <c r="AG69" i="3" s="1"/>
  <c r="W35" i="3"/>
  <c r="AC35" i="3" s="1" a="1"/>
  <c r="AC35" i="3" s="1"/>
  <c r="AG35" i="3" s="1" a="1"/>
  <c r="AG35" i="3" s="1"/>
  <c r="W29" i="3"/>
  <c r="AC29" i="3" s="1" a="1"/>
  <c r="AC29" i="3" s="1"/>
  <c r="AG29" i="3" s="1" a="1"/>
  <c r="AG29" i="3" s="1"/>
  <c r="W52" i="3"/>
  <c r="AC52" i="3" s="1" a="1"/>
  <c r="AC52" i="3" s="1"/>
  <c r="AG52" i="3" s="1" a="1"/>
  <c r="AG52" i="3" s="1"/>
  <c r="W32" i="3"/>
  <c r="AC32" i="3" s="1" a="1"/>
  <c r="AC32" i="3" s="1"/>
  <c r="AG32" i="3" s="1" a="1"/>
  <c r="AG32" i="3" s="1"/>
  <c r="W23" i="3"/>
  <c r="AC23" i="3" s="1" a="1"/>
  <c r="AC23" i="3" s="1"/>
  <c r="AG23" i="3" s="1" a="1"/>
  <c r="AG23" i="3" s="1"/>
  <c r="W83" i="3"/>
  <c r="AC83" i="3" s="1" a="1"/>
  <c r="AC83" i="3" s="1"/>
  <c r="AG83" i="3" s="1" a="1"/>
  <c r="AG83" i="3" s="1"/>
  <c r="W84" i="3"/>
  <c r="AC84" i="3" s="1" a="1"/>
  <c r="AC84" i="3" s="1"/>
  <c r="AG84" i="3" s="1" a="1"/>
  <c r="AG84" i="3" s="1"/>
  <c r="W86" i="3"/>
  <c r="AC86" i="3" s="1" a="1"/>
  <c r="AC86" i="3" s="1"/>
  <c r="AG86" i="3" s="1" a="1"/>
  <c r="AG86" i="3" s="1"/>
  <c r="W19" i="3"/>
  <c r="AC19" i="3" s="1" a="1"/>
  <c r="AC19" i="3" s="1"/>
  <c r="AG19" i="3" s="1" a="1"/>
  <c r="AG19" i="3" s="1"/>
  <c r="W100" i="3"/>
  <c r="AC100" i="3" s="1" a="1"/>
  <c r="AC100" i="3" s="1"/>
  <c r="AG100" i="3" s="1" a="1"/>
  <c r="AG100" i="3" s="1"/>
  <c r="W25" i="3"/>
  <c r="AC25" i="3" s="1" a="1"/>
  <c r="AC25" i="3" s="1"/>
  <c r="AG25" i="3" s="1" a="1"/>
  <c r="AG25" i="3" s="1"/>
  <c r="W56" i="3"/>
  <c r="AC56" i="3" s="1" a="1"/>
  <c r="AC56" i="3" s="1"/>
  <c r="AG56" i="3" s="1" a="1"/>
  <c r="AG56" i="3" s="1"/>
  <c r="W20" i="3"/>
  <c r="AC20" i="3" s="1" a="1"/>
  <c r="AC20" i="3" s="1"/>
  <c r="AG20" i="3" s="1" a="1"/>
  <c r="AG20" i="3" s="1"/>
  <c r="W43" i="3"/>
  <c r="AC43" i="3" s="1" a="1"/>
  <c r="AC43" i="3" s="1"/>
  <c r="AG43" i="3" s="1" a="1"/>
  <c r="AG43" i="3" s="1"/>
  <c r="W93" i="3"/>
  <c r="AC93" i="3" s="1" a="1"/>
  <c r="AC93" i="3" s="1"/>
  <c r="AG93" i="3" s="1" a="1"/>
  <c r="AG93" i="3" s="1"/>
  <c r="W105" i="3"/>
  <c r="AC105" i="3" s="1" a="1"/>
  <c r="AC105" i="3" s="1"/>
  <c r="AG105" i="3" s="1" a="1"/>
  <c r="AG105" i="3" s="1"/>
  <c r="W85" i="3"/>
  <c r="AC85" i="3" s="1" a="1"/>
  <c r="AC85" i="3" s="1"/>
  <c r="AG85" i="3" s="1" a="1"/>
  <c r="AG85" i="3" s="1"/>
  <c r="W18" i="3"/>
  <c r="AC18" i="3" s="1" a="1"/>
  <c r="AC18" i="3" s="1"/>
  <c r="AG18" i="3" s="1" a="1"/>
  <c r="AG18" i="3" s="1"/>
  <c r="W44" i="3"/>
  <c r="AC44" i="3" s="1" a="1"/>
  <c r="AC44" i="3" s="1"/>
  <c r="AG44" i="3" s="1" a="1"/>
  <c r="AG44" i="3" s="1"/>
  <c r="W104" i="3"/>
  <c r="AC104" i="3" s="1" a="1"/>
  <c r="AC104" i="3" s="1"/>
  <c r="AG104" i="3" s="1" a="1"/>
  <c r="AG104" i="3" s="1"/>
  <c r="W40" i="3"/>
  <c r="AC40" i="3" s="1" a="1"/>
  <c r="AC40" i="3" s="1"/>
  <c r="AG40" i="3" s="1" a="1"/>
  <c r="AG40" i="3" s="1"/>
  <c r="W106" i="3"/>
  <c r="AC106" i="3" s="1" a="1"/>
  <c r="AC106" i="3" s="1"/>
  <c r="AG106" i="3" s="1" a="1"/>
  <c r="AG106" i="3" s="1"/>
  <c r="W57" i="3"/>
  <c r="AC57" i="3" s="1" a="1"/>
  <c r="AC57" i="3" s="1"/>
  <c r="AG57" i="3" s="1" a="1"/>
  <c r="AG57" i="3" s="1"/>
  <c r="W41" i="3"/>
  <c r="AC41" i="3" s="1" a="1"/>
  <c r="AC41" i="3" s="1"/>
  <c r="AG41" i="3" s="1" a="1"/>
  <c r="AG41" i="3" s="1"/>
  <c r="W76" i="3"/>
  <c r="AC76" i="3" s="1" a="1"/>
  <c r="AC76" i="3" s="1"/>
  <c r="AG76" i="3" s="1" a="1"/>
  <c r="AG76" i="3" s="1"/>
  <c r="W60" i="3"/>
  <c r="AC60" i="3" s="1" a="1"/>
  <c r="AC60" i="3" s="1"/>
  <c r="AG60" i="3" s="1" a="1"/>
  <c r="AG60" i="3" s="1"/>
  <c r="W68" i="3"/>
  <c r="AC68" i="3" s="1" a="1"/>
  <c r="AC68" i="3" s="1"/>
  <c r="AG68" i="3" s="1" a="1"/>
  <c r="AG68" i="3" s="1"/>
  <c r="W50" i="3"/>
  <c r="AC50" i="3" s="1" a="1"/>
  <c r="AC50" i="3" s="1"/>
  <c r="AG50" i="3" s="1" a="1"/>
  <c r="AG50" i="3" s="1"/>
  <c r="W91" i="3"/>
  <c r="AC91" i="3" s="1" a="1"/>
  <c r="AC91" i="3" s="1"/>
  <c r="AG91" i="3" s="1" a="1"/>
  <c r="AG91" i="3" s="1"/>
  <c r="W26" i="3"/>
  <c r="AC26" i="3" s="1" a="1"/>
  <c r="AC26" i="3" s="1"/>
  <c r="AG26" i="3" s="1" a="1"/>
  <c r="AG26" i="3" s="1"/>
  <c r="W54" i="3"/>
  <c r="AC54" i="3" s="1" a="1"/>
  <c r="AC54" i="3" s="1"/>
  <c r="AG54" i="3" s="1" a="1"/>
  <c r="AG54" i="3" s="1"/>
  <c r="W51" i="3"/>
  <c r="AC51" i="3" s="1" a="1"/>
  <c r="AC51" i="3" s="1"/>
  <c r="AG51" i="3" s="1" a="1"/>
  <c r="AG51" i="3" s="1"/>
  <c r="W77" i="3"/>
  <c r="AC77" i="3" s="1" a="1"/>
  <c r="AC77" i="3" s="1"/>
  <c r="AG77" i="3" s="1" a="1"/>
  <c r="AG77" i="3" s="1"/>
  <c r="W53" i="3"/>
  <c r="AC53" i="3" s="1" a="1"/>
  <c r="AC53" i="3" s="1"/>
  <c r="AG53" i="3" s="1" a="1"/>
  <c r="AG53" i="3" s="1"/>
  <c r="W103" i="3"/>
  <c r="AC103" i="3" s="1" a="1"/>
  <c r="AC103" i="3" s="1"/>
  <c r="AG103" i="3" s="1" a="1"/>
  <c r="AG103" i="3" s="1"/>
  <c r="W17" i="3"/>
  <c r="AC17" i="3" s="1" a="1"/>
  <c r="AC17" i="3" s="1"/>
  <c r="AG17" i="3" s="1" a="1"/>
  <c r="AG17" i="3" s="1"/>
  <c r="W67" i="3"/>
  <c r="AC67" i="3" s="1" a="1"/>
  <c r="AC67" i="3" s="1"/>
  <c r="AG67" i="3" s="1" a="1"/>
  <c r="AG67" i="3" s="1"/>
  <c r="W89" i="3"/>
  <c r="AC89" i="3" s="1" a="1"/>
  <c r="AC89" i="3" s="1"/>
  <c r="AG89" i="3" s="1" a="1"/>
  <c r="AG89" i="3" s="1"/>
  <c r="W45" i="3"/>
  <c r="AC45" i="3" s="1" a="1"/>
  <c r="AC45" i="3" s="1"/>
  <c r="AG45" i="3" s="1" a="1"/>
  <c r="AG45" i="3" s="1"/>
  <c r="W95" i="3"/>
  <c r="AC95" i="3" s="1" a="1"/>
  <c r="AC95" i="3" s="1"/>
  <c r="AG95" i="3" s="1" a="1"/>
  <c r="AG95" i="3" s="1"/>
  <c r="W96" i="3"/>
  <c r="AC96" i="3" s="1" a="1"/>
  <c r="AC96" i="3" s="1"/>
  <c r="AG96" i="3" s="1" a="1"/>
  <c r="AG96" i="3" s="1"/>
  <c r="W90" i="3"/>
  <c r="AC90" i="3" s="1" a="1"/>
  <c r="AC90" i="3" s="1"/>
  <c r="AG90" i="3" s="1" a="1"/>
  <c r="AG90" i="3" s="1"/>
  <c r="W28" i="3"/>
  <c r="AC28" i="3" s="1" a="1"/>
  <c r="AC28" i="3" s="1"/>
  <c r="AG28" i="3" s="1" a="1"/>
  <c r="AG28" i="3" s="1"/>
  <c r="W78" i="3"/>
  <c r="AC78" i="3" s="1" a="1"/>
  <c r="AC78" i="3" s="1"/>
  <c r="AG78" i="3" s="1" a="1"/>
  <c r="AG78" i="3" s="1"/>
  <c r="W39" i="3"/>
  <c r="AC39" i="3" s="1" a="1"/>
  <c r="AC39" i="3" s="1"/>
  <c r="AG39" i="3" s="1" a="1"/>
  <c r="AG39" i="3" s="1"/>
  <c r="W80" i="3"/>
  <c r="AC80" i="3" s="1" a="1"/>
  <c r="AC80" i="3" s="1"/>
  <c r="AG80" i="3" s="1" a="1"/>
  <c r="AG80" i="3" s="1"/>
  <c r="W92" i="3"/>
  <c r="AC92" i="3" s="1" a="1"/>
  <c r="AC92" i="3" s="1"/>
  <c r="AG92" i="3" s="1" a="1"/>
  <c r="AG92" i="3" s="1"/>
  <c r="W72" i="3"/>
  <c r="AC72" i="3" s="1" a="1"/>
  <c r="AC72" i="3" s="1"/>
  <c r="AG72" i="3" s="1" a="1"/>
  <c r="AG72" i="3" s="1"/>
  <c r="W71" i="3"/>
  <c r="AC71" i="3" s="1" a="1"/>
  <c r="AC71" i="3" s="1"/>
  <c r="AG71" i="3" s="1" a="1"/>
  <c r="AG71" i="3" s="1"/>
  <c r="W22" i="3"/>
  <c r="AC22" i="3" s="1" a="1"/>
  <c r="AC22" i="3" s="1"/>
  <c r="AG22" i="3" s="1" a="1"/>
  <c r="AG22" i="3" s="1"/>
  <c r="W21" i="3"/>
  <c r="AC21" i="3" s="1" a="1"/>
  <c r="AC21" i="3" s="1"/>
  <c r="AG21" i="3" s="1" a="1"/>
  <c r="AG21" i="3" s="1"/>
  <c r="E39" i="7" l="1" a="1"/>
  <c r="E39" i="7" s="1"/>
  <c r="F39" i="7" a="1"/>
  <c r="F39" i="7" s="1"/>
  <c r="E26" i="7"/>
  <c r="AD9" i="3"/>
  <c r="AC33" i="3" a="1"/>
  <c r="AC33" i="3" s="1"/>
  <c r="AG33" i="3" s="1" a="1"/>
  <c r="AG33" i="3" s="1"/>
  <c r="AF9" i="3"/>
  <c r="AC10" i="3" a="1"/>
  <c r="AC10" i="3" s="1"/>
  <c r="AG10" i="3" s="1" a="1"/>
  <c r="AG10" i="3" s="1"/>
  <c r="AD18" i="3"/>
  <c r="AE18" i="3" s="1"/>
  <c r="AF18" i="3"/>
  <c r="AD69" i="3"/>
  <c r="AE69" i="3" s="1"/>
  <c r="AF69" i="3"/>
  <c r="AD76" i="3"/>
  <c r="AE76" i="3" s="1"/>
  <c r="AF76" i="3"/>
  <c r="AD89" i="3"/>
  <c r="AE89" i="3" s="1"/>
  <c r="AF89" i="3"/>
  <c r="AD58" i="3"/>
  <c r="AE58" i="3" s="1"/>
  <c r="AF58" i="3"/>
  <c r="AD77" i="3"/>
  <c r="AE77" i="3" s="1"/>
  <c r="AF77" i="3"/>
  <c r="AD78" i="3"/>
  <c r="AE78" i="3" s="1"/>
  <c r="AF78" i="3"/>
  <c r="AD95" i="3"/>
  <c r="AE95" i="3" s="1"/>
  <c r="AF95" i="3"/>
  <c r="AD56" i="3"/>
  <c r="AE56" i="3" s="1"/>
  <c r="AF56" i="3"/>
  <c r="AD30" i="3"/>
  <c r="AE30" i="3" s="1"/>
  <c r="AF30" i="3"/>
  <c r="AD21" i="3"/>
  <c r="AE21" i="3" s="1"/>
  <c r="AF21" i="3"/>
  <c r="AD67" i="3"/>
  <c r="AE67" i="3" s="1"/>
  <c r="AF67" i="3"/>
  <c r="AD25" i="3"/>
  <c r="AE25" i="3" s="1"/>
  <c r="AF25" i="3"/>
  <c r="AD75" i="3"/>
  <c r="AE75" i="3" s="1"/>
  <c r="AF75" i="3"/>
  <c r="AD94" i="3"/>
  <c r="AE94" i="3" s="1"/>
  <c r="AF94" i="3"/>
  <c r="AD73" i="3"/>
  <c r="AE73" i="3" s="1"/>
  <c r="AF73" i="3"/>
  <c r="AD87" i="3"/>
  <c r="AE87" i="3" s="1"/>
  <c r="AF87" i="3"/>
  <c r="AD12" i="3"/>
  <c r="AE12" i="3" s="1"/>
  <c r="AF12" i="3"/>
  <c r="AD104" i="3"/>
  <c r="AE104" i="3" s="1"/>
  <c r="AF104" i="3"/>
  <c r="AD32" i="3"/>
  <c r="AE32" i="3" s="1"/>
  <c r="AF32" i="3"/>
  <c r="AD79" i="3"/>
  <c r="AE79" i="3" s="1"/>
  <c r="AF79" i="3"/>
  <c r="AD41" i="3"/>
  <c r="AE41" i="3" s="1"/>
  <c r="AF41" i="3"/>
  <c r="AD17" i="3"/>
  <c r="AE17" i="3" s="1"/>
  <c r="AF17" i="3"/>
  <c r="AD100" i="3"/>
  <c r="AE100" i="3" s="1"/>
  <c r="AF100" i="3"/>
  <c r="AD47" i="3"/>
  <c r="AE47" i="3" s="1"/>
  <c r="AF47" i="3"/>
  <c r="AD61" i="3"/>
  <c r="AE61" i="3" s="1"/>
  <c r="AF61" i="3"/>
  <c r="AD62" i="3"/>
  <c r="AE62" i="3" s="1"/>
  <c r="AF62" i="3"/>
  <c r="AD27" i="3"/>
  <c r="AE27" i="3" s="1"/>
  <c r="AF27" i="3"/>
  <c r="AD55" i="3"/>
  <c r="AE55" i="3" s="1"/>
  <c r="AF55" i="3"/>
  <c r="AD60" i="3"/>
  <c r="AE60" i="3" s="1"/>
  <c r="AF60" i="3"/>
  <c r="AD45" i="3"/>
  <c r="AE45" i="3" s="1"/>
  <c r="AF45" i="3"/>
  <c r="AD24" i="3"/>
  <c r="AE24" i="3" s="1"/>
  <c r="AF24" i="3"/>
  <c r="AD57" i="3"/>
  <c r="AE57" i="3" s="1"/>
  <c r="AF57" i="3"/>
  <c r="AD22" i="3"/>
  <c r="AE22" i="3" s="1"/>
  <c r="AF22" i="3"/>
  <c r="AD71" i="3"/>
  <c r="AE71" i="3" s="1"/>
  <c r="AF71" i="3"/>
  <c r="AD103" i="3"/>
  <c r="AE103" i="3" s="1"/>
  <c r="AF103" i="3"/>
  <c r="AD106" i="3"/>
  <c r="AE106" i="3" s="1"/>
  <c r="AF106" i="3"/>
  <c r="AD19" i="3"/>
  <c r="AE19" i="3" s="1"/>
  <c r="AF19" i="3"/>
  <c r="AD82" i="3"/>
  <c r="AE82" i="3" s="1"/>
  <c r="AF82" i="3"/>
  <c r="AD34" i="3"/>
  <c r="AE34" i="3" s="1"/>
  <c r="AF34" i="3"/>
  <c r="AD102" i="3"/>
  <c r="AE102" i="3" s="1"/>
  <c r="AF102" i="3"/>
  <c r="AD85" i="3"/>
  <c r="AE85" i="3" s="1"/>
  <c r="AF85" i="3"/>
  <c r="AD72" i="3"/>
  <c r="AE72" i="3" s="1"/>
  <c r="AF72" i="3"/>
  <c r="AD53" i="3"/>
  <c r="AE53" i="3" s="1"/>
  <c r="AF53" i="3"/>
  <c r="AD86" i="3"/>
  <c r="AE86" i="3" s="1"/>
  <c r="AF86" i="3"/>
  <c r="AD48" i="3"/>
  <c r="AE48" i="3" s="1"/>
  <c r="AF48" i="3"/>
  <c r="AD66" i="3"/>
  <c r="AE66" i="3" s="1"/>
  <c r="AF66" i="3"/>
  <c r="AD101" i="3"/>
  <c r="AE101" i="3" s="1"/>
  <c r="AF101" i="3"/>
  <c r="AD92" i="3"/>
  <c r="AE92" i="3" s="1"/>
  <c r="AF92" i="3"/>
  <c r="AD40" i="3"/>
  <c r="AE40" i="3" s="1"/>
  <c r="AF40" i="3"/>
  <c r="AD84" i="3"/>
  <c r="AE84" i="3" s="1"/>
  <c r="AF84" i="3"/>
  <c r="AD99" i="3"/>
  <c r="AE99" i="3" s="1"/>
  <c r="AF99" i="3"/>
  <c r="AD74" i="3"/>
  <c r="AE74" i="3" s="1"/>
  <c r="AF74" i="3"/>
  <c r="AD64" i="3"/>
  <c r="AE64" i="3" s="1"/>
  <c r="AF64" i="3"/>
  <c r="AD83" i="3"/>
  <c r="AE83" i="3" s="1"/>
  <c r="AF83" i="3"/>
  <c r="AD14" i="3"/>
  <c r="AE14" i="3" s="1"/>
  <c r="AF14" i="3"/>
  <c r="AD46" i="3"/>
  <c r="AE46" i="3" s="1"/>
  <c r="AF46" i="3"/>
  <c r="AD36" i="3"/>
  <c r="AE36" i="3" s="1"/>
  <c r="AF36" i="3"/>
  <c r="AD11" i="3"/>
  <c r="AE11" i="3" s="1"/>
  <c r="AF11" i="3"/>
  <c r="AD63" i="3"/>
  <c r="AE63" i="3" s="1"/>
  <c r="AF63" i="3"/>
  <c r="AD44" i="3"/>
  <c r="AE44" i="3" s="1"/>
  <c r="AF44" i="3"/>
  <c r="AD15" i="3"/>
  <c r="AE15" i="3" s="1"/>
  <c r="AF15" i="3"/>
  <c r="AD23" i="3"/>
  <c r="AE23" i="3" s="1"/>
  <c r="AF23" i="3"/>
  <c r="AD54" i="3"/>
  <c r="AE54" i="3" s="1"/>
  <c r="AF54" i="3"/>
  <c r="AD52" i="3"/>
  <c r="AE52" i="3" s="1"/>
  <c r="AF52" i="3"/>
  <c r="AD26" i="3"/>
  <c r="AE26" i="3" s="1"/>
  <c r="AF26" i="3"/>
  <c r="AD90" i="3"/>
  <c r="AE90" i="3" s="1"/>
  <c r="AF90" i="3"/>
  <c r="AD91" i="3"/>
  <c r="AE91" i="3" s="1"/>
  <c r="AF91" i="3"/>
  <c r="AD93" i="3"/>
  <c r="AE93" i="3" s="1"/>
  <c r="AF93" i="3"/>
  <c r="AD29" i="3"/>
  <c r="AE29" i="3" s="1"/>
  <c r="AF29" i="3"/>
  <c r="AD31" i="3"/>
  <c r="AE31" i="3" s="1"/>
  <c r="AF31" i="3"/>
  <c r="AD70" i="3"/>
  <c r="AE70" i="3" s="1"/>
  <c r="AF70" i="3"/>
  <c r="AD81" i="3"/>
  <c r="AE81" i="3" s="1"/>
  <c r="AF81" i="3"/>
  <c r="AD88" i="3"/>
  <c r="AE88" i="3" s="1"/>
  <c r="AF88" i="3"/>
  <c r="AD39" i="3"/>
  <c r="AE39" i="3" s="1"/>
  <c r="AF39" i="3"/>
  <c r="AD65" i="3"/>
  <c r="AE65" i="3" s="1"/>
  <c r="AF65" i="3"/>
  <c r="AD28" i="3"/>
  <c r="AE28" i="3" s="1"/>
  <c r="AF28" i="3"/>
  <c r="AD105" i="3"/>
  <c r="AE105" i="3" s="1"/>
  <c r="AF105" i="3"/>
  <c r="AD50" i="3"/>
  <c r="AE50" i="3" s="1"/>
  <c r="AF50" i="3"/>
  <c r="AD97" i="3"/>
  <c r="AE97" i="3" s="1"/>
  <c r="AF97" i="3"/>
  <c r="AD96" i="3"/>
  <c r="AE96" i="3" s="1"/>
  <c r="AF96" i="3"/>
  <c r="AD35" i="3"/>
  <c r="AE35" i="3" s="1"/>
  <c r="AF35" i="3"/>
  <c r="AD107" i="3"/>
  <c r="AE107" i="3" s="1"/>
  <c r="AF107" i="3"/>
  <c r="AD59" i="3"/>
  <c r="AE59" i="3" s="1"/>
  <c r="AF59" i="3"/>
  <c r="AD80" i="3"/>
  <c r="AE80" i="3" s="1"/>
  <c r="AF80" i="3"/>
  <c r="AD51" i="3"/>
  <c r="AE51" i="3" s="1"/>
  <c r="AF51" i="3"/>
  <c r="AD98" i="3"/>
  <c r="AE98" i="3" s="1"/>
  <c r="AF98" i="3"/>
  <c r="AD38" i="3"/>
  <c r="AE38" i="3" s="1"/>
  <c r="AF38" i="3"/>
  <c r="AD42" i="3"/>
  <c r="AE42" i="3" s="1"/>
  <c r="AF42" i="3"/>
  <c r="AD43" i="3"/>
  <c r="AE43" i="3" s="1"/>
  <c r="AF43" i="3"/>
  <c r="AD13" i="3"/>
  <c r="AE13" i="3" s="1"/>
  <c r="AF13" i="3"/>
  <c r="AD68" i="3"/>
  <c r="AE68" i="3" s="1"/>
  <c r="AF68" i="3"/>
  <c r="AD20" i="3"/>
  <c r="AE20" i="3" s="1"/>
  <c r="AF20" i="3"/>
  <c r="AD16" i="3"/>
  <c r="AE16" i="3" s="1"/>
  <c r="AF16" i="3"/>
  <c r="AD49" i="3"/>
  <c r="AE49" i="3" s="1"/>
  <c r="AF49" i="3"/>
  <c r="AD37" i="3"/>
  <c r="AE37" i="3" s="1"/>
  <c r="AF37" i="3"/>
  <c r="E45" i="7" l="1"/>
  <c r="F45" i="7"/>
  <c r="AF33" i="3"/>
  <c r="AD33" i="3"/>
  <c r="F46" i="7" s="1"/>
  <c r="AD10" i="3"/>
  <c r="E49" i="7" s="1" a="1"/>
  <c r="E49" i="7" s="1"/>
  <c r="AE9" i="3"/>
  <c r="AF10" i="3"/>
  <c r="E50" i="7" l="1"/>
  <c r="E46" i="7"/>
  <c r="AE33" i="3"/>
  <c r="AE10" i="3"/>
  <c r="E47" i="7" s="1"/>
  <c r="E37" i="7"/>
  <c r="F37" i="7"/>
  <c r="F47" i="7" l="1"/>
  <c r="E48"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<sst xmlns="http://schemas.openxmlformats.org/spreadsheetml/2006/main" count="5600" uniqueCount="5255">
  <si>
    <t>Table of Contents</t>
  </si>
  <si>
    <t>Tab</t>
  </si>
  <si>
    <t>Description</t>
  </si>
  <si>
    <t>1 TOC</t>
  </si>
  <si>
    <t>–</t>
  </si>
  <si>
    <t>2 Cover Page</t>
  </si>
  <si>
    <t>Model overview and instructions on using the model.</t>
  </si>
  <si>
    <t>3 Model Input</t>
  </si>
  <si>
    <t xml:space="preserve">Adjustable model input parameters.  Presents two instances of the model that differ in whether individual driver data is available.  (A)  Uses average driver data and therefore sacrifices granularity, but rapidly produces first-order, easy-to-interpret results.  Helpful for practitioners with limited access to driver data.  (B) Uses individual driver data, closely following the methodology in Myers et al. (2025).  Inputs include both scalar input parameters and individual driver data.  Model outcomes are the aggregated behavior of individual drivers. </t>
  </si>
  <si>
    <t>4 Model Output</t>
  </si>
  <si>
    <r>
      <t xml:space="preserve">Results from the two instances of the model (A and B) in the </t>
    </r>
    <r>
      <rPr>
        <i/>
        <sz val="12"/>
        <rFont val="Times New Roman"/>
        <family val="1"/>
      </rPr>
      <t>Model Input</t>
    </r>
    <r>
      <rPr>
        <sz val="12"/>
        <rFont val="Times New Roman"/>
        <family val="1"/>
      </rPr>
      <t xml:space="preserve"> tab, including the number of annual and weekly charge sessions, plug-in rate for commuters, and weekly kWh dispensed. </t>
    </r>
  </si>
  <si>
    <t>5 Driver Data</t>
  </si>
  <si>
    <t>Individual driver data for EV type, commuting profile, and driving profile.  As configured, the model includes profiles of 100 hypothetical EV drivers derived from real EV drivers at UCSD.  These profiles are not attributable to individuals but rather reflect the distribution of driver attributes observed in the real data.  Practitioners with their own driver data can populate this tab and remove the hypothetical drivers.</t>
  </si>
  <si>
    <t>6 Driver Calculations</t>
  </si>
  <si>
    <r>
      <t xml:space="preserve">Computes outcomes for individual drivers in the </t>
    </r>
    <r>
      <rPr>
        <i/>
        <sz val="12"/>
        <color rgb="FF000000"/>
        <rFont val="Times New Roman"/>
        <family val="1"/>
      </rPr>
      <t>Driver Data</t>
    </r>
    <r>
      <rPr>
        <sz val="12"/>
        <color rgb="FF000000"/>
        <rFont val="Times New Roman"/>
        <family val="1"/>
      </rPr>
      <t xml:space="preserve"> tab.</t>
    </r>
  </si>
  <si>
    <t>LICENSE FOR EV-SElect MODEL</t>
  </si>
  <si>
    <t>This software is Copyright © 2025 The Regents of the University of California. All Rights Reserved. Permission to copy, modify, and distribute this software and its documentation for educational, research and non-profit purposes (including use by for-profit companies for internal business planning purposes), without fee, and without a written agreement is hereby granted, provided that the above copyright notice, this paragraph and the following three paragraphs appear in all copies. Permission to make commercial use of this software (including any service, consulting, or commercial product that makes use of the software) may be obtained by contacting:</t>
  </si>
  <si>
    <t> </t>
  </si>
  <si>
    <t>Office of Innovation and Commercialization</t>
  </si>
  <si>
    <t>9500 Gilman Drive, Mail Code 0910</t>
  </si>
  <si>
    <t>University of California</t>
  </si>
  <si>
    <t>La Jolla, CA 92093-0910</t>
  </si>
  <si>
    <t>innovation@ucsd.edu</t>
  </si>
  <si>
    <t>This software program and documentation are copyrighted by The Regents of the University of California. The software program and documentation are supplied “as is”, without any accompanying services from The Regents. The Regents does not warrant that the operation of the program will be uninterrupted or error-free. The end-user understands that the program was developed for research purposes and is advised not to rely exclusively on the program for any reason.</t>
  </si>
  <si>
    <t>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</si>
  <si>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Cover Page</t>
  </si>
  <si>
    <t>Any use of this tool should be cited as: Myers, J., Hanna, R., Garg, T., Kavanagh, J., Kleissl, J., et al. Design of workplace and destination-based EV charging networks considering driver behavior, habits, and preferences. Renew. Energy 242, 122441 (2025).</t>
  </si>
  <si>
    <r>
      <t xml:space="preserve">For more on the model underlying the tool, visit </t>
    </r>
    <r>
      <rPr>
        <u/>
        <sz val="12"/>
        <color rgb="FF000000"/>
        <rFont val="Times New Roman"/>
        <family val="1"/>
      </rPr>
      <t>https://doi.org/10.1016/j.renene.2025.122441</t>
    </r>
    <r>
      <rPr>
        <sz val="12"/>
        <color rgb="FF000000"/>
        <rFont val="Times New Roman"/>
        <family val="1"/>
      </rPr>
      <t>.</t>
    </r>
  </si>
  <si>
    <t>Questions can be directed to the corresponding author: rehanna@ucsd.edu</t>
  </si>
  <si>
    <t>Introduction</t>
  </si>
  <si>
    <r>
      <t xml:space="preserve">How the model calculates drivers' charging needs
</t>
    </r>
    <r>
      <rPr>
        <sz val="12"/>
        <color rgb="FF000000"/>
        <rFont val="Times New Roman"/>
        <family val="1"/>
      </rPr>
      <t>The model accounts for the driver's vehicle, electric range, commuting and driving habits, and the level of support for charging that the site host intends to provide.  From these, it calculates driver level outcomes for energy needed to recoup driving miles, energy delivered per session, number of charging sessions needed to recoup driving miles, and the proportion of commutes that must end in a charging stall.</t>
    </r>
  </si>
  <si>
    <t>Using the Model</t>
  </si>
  <si>
    <t>Model Input</t>
  </si>
  <si>
    <r>
      <rPr>
        <sz val="12"/>
        <color rgb="FF000000"/>
        <rFont val="Times New Roman"/>
        <family val="1"/>
      </rPr>
      <t xml:space="preserve">If you lack individual driver data, use stylized driver and vehicle averages by configuring Tables A1–A2.  If you have individual driver data, add that data to the  </t>
    </r>
    <r>
      <rPr>
        <i/>
        <sz val="12"/>
        <color rgb="FF000000"/>
        <rFont val="Times New Roman"/>
        <family val="1"/>
      </rPr>
      <t>Driver Data</t>
    </r>
    <r>
      <rPr>
        <sz val="12"/>
        <color rgb="FF000000"/>
        <rFont val="Times New Roman"/>
        <family val="1"/>
      </rPr>
      <t xml:space="preserve"> tab and configure Tables B1–B2. </t>
    </r>
  </si>
  <si>
    <t>Tables A1 and B1 define model parameters for charging stations, drivers, EVs, and workplace policy.</t>
  </si>
  <si>
    <t>Tables A2 and B2 define scenarios for supporting drivers' charging needs at the workplace.</t>
  </si>
  <si>
    <t>Cells in yellow highlight are model inputs and editable; cells in purple are calculations derived from other model inputs.  Green-highlighted cells show institutional levels of support for charging derived from the inputs in Tables A1 and B1 (or, in some cases in B2, from Driver Data).</t>
  </si>
  <si>
    <t>Table A1.  Model parameters</t>
  </si>
  <si>
    <r>
      <t>Parameter</t>
    </r>
    <r>
      <rPr>
        <sz val="12"/>
        <color rgb="FFFFFFFF"/>
        <rFont val="Times New Roman"/>
        <family val="1"/>
      </rPr>
      <t> </t>
    </r>
  </si>
  <si>
    <r>
      <t>Description</t>
    </r>
    <r>
      <rPr>
        <sz val="12"/>
        <color rgb="FFFFFFFF"/>
        <rFont val="Times New Roman"/>
        <family val="1"/>
      </rPr>
      <t> </t>
    </r>
  </si>
  <si>
    <r>
      <rPr>
        <b/>
        <sz val="12"/>
        <color rgb="FFFFFFFF"/>
        <rFont val="Times New Roman"/>
        <family val="1"/>
      </rPr>
      <t>Units</t>
    </r>
    <r>
      <rPr>
        <sz val="12"/>
        <color rgb="FFFFFFFF"/>
        <rFont val="Times New Roman"/>
        <family val="1"/>
      </rPr>
      <t> </t>
    </r>
  </si>
  <si>
    <t>Base Parameterization &amp; Notes / Explanation</t>
  </si>
  <si>
    <r>
      <t>EV charging stations and parking rules</t>
    </r>
    <r>
      <rPr>
        <sz val="12"/>
        <rFont val="Times New Roman"/>
        <family val="1"/>
      </rPr>
      <t> </t>
    </r>
  </si>
  <si>
    <r>
      <t>P</t>
    </r>
    <r>
      <rPr>
        <sz val="12"/>
        <rFont val="Times New Roman"/>
        <family val="1"/>
      </rPr>
      <t> </t>
    </r>
  </si>
  <si>
    <t>EV station charger throughput </t>
  </si>
  <si>
    <t>kW </t>
  </si>
  <si>
    <t>6.25; median kW throughput of UCSD level 2 chargers</t>
  </si>
  <si>
    <t>τ</t>
  </si>
  <si>
    <t>EV station permissible dwell time (i.e., max charge session duration) </t>
  </si>
  <si>
    <t>h </t>
  </si>
  <si>
    <t>4; modal dwell-time limit for UCSD EV parking as of 2023</t>
  </si>
  <si>
    <r>
      <t>EV drivers</t>
    </r>
    <r>
      <rPr>
        <sz val="12"/>
        <rFont val="Times New Roman"/>
        <family val="1"/>
      </rPr>
      <t> </t>
    </r>
  </si>
  <si>
    <r>
      <t>d</t>
    </r>
    <r>
      <rPr>
        <sz val="12"/>
        <rFont val="Times New Roman"/>
        <family val="1"/>
      </rPr>
      <t> </t>
    </r>
  </si>
  <si>
    <t>Commute distance (residence-to-workplace roundtrip) </t>
  </si>
  <si>
    <t>mi </t>
  </si>
  <si>
    <t>Median/mean = 23 / 24.5 mi; per observations at UCSD</t>
  </si>
  <si>
    <r>
      <t>f</t>
    </r>
    <r>
      <rPr>
        <sz val="12"/>
        <rFont val="Times New Roman"/>
        <family val="1"/>
      </rPr>
      <t> </t>
    </r>
  </si>
  <si>
    <t>Commute frequency </t>
  </si>
  <si>
    <t>occ/week </t>
  </si>
  <si>
    <t>Median/mean = 3 / 3.2 occ/week; per observations at UCSD</t>
  </si>
  <si>
    <t>11,000; mean California driver (ref. 1)</t>
  </si>
  <si>
    <t>α</t>
  </si>
  <si>
    <t>Fraction of total driving that occurs on weekdays </t>
  </si>
  <si>
    <t>%</t>
  </si>
  <si>
    <t>75%; mean derived from ref. 1</t>
  </si>
  <si>
    <t>β</t>
  </si>
  <si>
    <t>Fraction of total driving that is commuting </t>
  </si>
  <si>
    <t>30%; amalgam derived from industry sources (ref. 2)</t>
  </si>
  <si>
    <r>
      <t>C</t>
    </r>
    <r>
      <rPr>
        <vertAlign val="superscript"/>
        <sz val="12"/>
        <rFont val="Times New Roman"/>
        <family val="1"/>
      </rPr>
      <t>home</t>
    </r>
    <r>
      <rPr>
        <sz val="12"/>
        <rFont val="Times New Roman"/>
        <family val="1"/>
      </rPr>
      <t> </t>
    </r>
  </si>
  <si>
    <t>Fraction of charging done at residence (home) </t>
  </si>
  <si>
    <t>40%; mean derived from UCSD data</t>
  </si>
  <si>
    <r>
      <t>C</t>
    </r>
    <r>
      <rPr>
        <vertAlign val="superscript"/>
        <sz val="12"/>
        <rFont val="Times New Roman"/>
        <family val="1"/>
      </rPr>
      <t>work</t>
    </r>
    <r>
      <rPr>
        <sz val="12"/>
        <rFont val="Times New Roman"/>
        <family val="1"/>
      </rPr>
      <t> </t>
    </r>
  </si>
  <si>
    <t>Fraction of charging done at the workplace </t>
  </si>
  <si>
    <t>SOC</t>
  </si>
  <si>
    <t>20%; typical manufacturer setting for BEVs</t>
  </si>
  <si>
    <r>
      <t>EVs</t>
    </r>
    <r>
      <rPr>
        <sz val="12"/>
        <rFont val="Times New Roman"/>
        <family val="1"/>
      </rPr>
      <t> </t>
    </r>
  </si>
  <si>
    <t>PHEVs</t>
  </si>
  <si>
    <t>BEVs</t>
  </si>
  <si>
    <r>
      <t>T</t>
    </r>
    <r>
      <rPr>
        <sz val="12"/>
        <rFont val="Times New Roman"/>
        <family val="1"/>
      </rPr>
      <t> </t>
    </r>
  </si>
  <si>
    <t>EV type (number of BEVs and PHEVs)</t>
  </si>
  <si>
    <t>– </t>
  </si>
  <si>
    <r>
      <t xml:space="preserve">PHEV=24, BEV=76; count from the </t>
    </r>
    <r>
      <rPr>
        <i/>
        <sz val="12"/>
        <rFont val="Times New Roman"/>
        <family val="1"/>
      </rPr>
      <t>Driver Data</t>
    </r>
    <r>
      <rPr>
        <sz val="12"/>
        <rFont val="Times New Roman"/>
        <family val="1"/>
      </rPr>
      <t xml:space="preserve"> dataset</t>
    </r>
  </si>
  <si>
    <r>
      <t>B</t>
    </r>
    <r>
      <rPr>
        <sz val="12"/>
        <rFont val="Times New Roman"/>
        <family val="1"/>
      </rPr>
      <t> </t>
    </r>
  </si>
  <si>
    <t>Battery size </t>
  </si>
  <si>
    <t>kWh </t>
  </si>
  <si>
    <r>
      <t xml:space="preserve">PHEV=11.75, BEV=76; mean of the </t>
    </r>
    <r>
      <rPr>
        <i/>
        <sz val="12"/>
        <rFont val="Times New Roman"/>
        <family val="1"/>
      </rPr>
      <t>Driver Data</t>
    </r>
    <r>
      <rPr>
        <sz val="12"/>
        <rFont val="Times New Roman"/>
        <family val="1"/>
      </rPr>
      <t xml:space="preserve"> dataset</t>
    </r>
  </si>
  <si>
    <r>
      <t>R</t>
    </r>
    <r>
      <rPr>
        <vertAlign val="superscript"/>
        <sz val="12"/>
        <rFont val="Times New Roman"/>
        <family val="1"/>
      </rPr>
      <t>elec</t>
    </r>
    <r>
      <rPr>
        <sz val="12"/>
        <rFont val="Times New Roman"/>
        <family val="1"/>
      </rPr>
      <t> </t>
    </r>
  </si>
  <si>
    <t>Nominal electric range </t>
  </si>
  <si>
    <t>mi  </t>
  </si>
  <si>
    <r>
      <t xml:space="preserve">PHEV=33.9, BEV=262.4; mean of the </t>
    </r>
    <r>
      <rPr>
        <i/>
        <sz val="12"/>
        <rFont val="Times New Roman"/>
        <family val="1"/>
      </rPr>
      <t>Driver Data</t>
    </r>
    <r>
      <rPr>
        <sz val="12"/>
        <rFont val="Times New Roman"/>
        <family val="1"/>
      </rPr>
      <t xml:space="preserve"> dataset </t>
    </r>
  </si>
  <si>
    <t>𝜖 </t>
  </si>
  <si>
    <t>Fraction of miles driven on electricity </t>
  </si>
  <si>
    <r>
      <rPr>
        <sz val="12"/>
        <color rgb="FF000000"/>
        <rFont val="Times New Roman"/>
        <family val="1"/>
      </rPr>
      <t xml:space="preserve">PHEV=37%; mean of the </t>
    </r>
    <r>
      <rPr>
        <i/>
        <sz val="12"/>
        <color rgb="FF000000"/>
        <rFont val="Times New Roman"/>
        <family val="1"/>
      </rPr>
      <t>Driver Data</t>
    </r>
    <r>
      <rPr>
        <sz val="12"/>
        <color rgb="FF000000"/>
        <rFont val="Times New Roman"/>
        <family val="1"/>
      </rPr>
      <t xml:space="preserve"> dataset (for BEVs, = 100%) (ref. 3)</t>
    </r>
  </si>
  <si>
    <r>
      <t>Institutional policies for meeting employees’ charging needs</t>
    </r>
    <r>
      <rPr>
        <sz val="12"/>
        <rFont val="Times New Roman"/>
        <family val="1"/>
      </rPr>
      <t> </t>
    </r>
  </si>
  <si>
    <t>Scenario for supporting drivers' charging needs</t>
  </si>
  <si>
    <t>Select a scenario (1 through 6) from Table A2</t>
  </si>
  <si>
    <t>Table A2.  Institutional goals for supporting workplace EV charging</t>
  </si>
  <si>
    <t>Scenario</t>
  </si>
  <si>
    <t>Institutional Goal:  Support…</t>
  </si>
  <si>
    <t>Share of driving to support</t>
  </si>
  <si>
    <t>Share of charging to support</t>
  </si>
  <si>
    <t>Charging to support at the workplace</t>
  </si>
  <si>
    <t>Weekday driving + All charging need</t>
  </si>
  <si>
    <t>Weekday driving</t>
  </si>
  <si>
    <t>All charging</t>
  </si>
  <si>
    <t>Weekday driving + Charging not already done at the driver's home</t>
  </si>
  <si>
    <t>Non-home charging</t>
  </si>
  <si>
    <t>All driving + All charging need</t>
  </si>
  <si>
    <t>All driving</t>
  </si>
  <si>
    <t>All driving + Charging not already done at the driver's home</t>
  </si>
  <si>
    <t>Commute driving + Charging currently done at the institution's network</t>
  </si>
  <si>
    <t>Commute driving</t>
  </si>
  <si>
    <t>Site host's current</t>
  </si>
  <si>
    <t>Other</t>
  </si>
  <si>
    <t>Fill here</t>
  </si>
  <si>
    <t>Table B1.  Model parameters</t>
  </si>
  <si>
    <r>
      <t>Units</t>
    </r>
    <r>
      <rPr>
        <sz val="12"/>
        <color rgb="FFFFFFFF"/>
        <rFont val="Times New Roman"/>
        <family val="1"/>
      </rPr>
      <t> </t>
    </r>
  </si>
  <si>
    <t>4; UCSD parking policy dwell-time limit</t>
  </si>
  <si>
    <t>Mean of inputs defined for individual drivers on Tab 5</t>
  </si>
  <si>
    <t>EV type </t>
  </si>
  <si>
    <t>Defined for individual drivers on Tab 5</t>
  </si>
  <si>
    <t>Defined for individual drivers on Tab 5 and estimated using ref. 3</t>
  </si>
  <si>
    <t>Select a scenario (1 through 6) from Table B2</t>
  </si>
  <si>
    <t>Table B2.  Institutional goals for supporting workplace EV charging</t>
  </si>
  <si>
    <t>References</t>
  </si>
  <si>
    <t>1. AAA's annual driver behavior surveys—e.g., https://newsroom.aaa.com/asset/american-driving-survey-08-24/</t>
  </si>
  <si>
    <t>2. Primarily the Federal Highway Adiministration's National Household Travel Survey data</t>
  </si>
  <si>
    <r>
      <rPr>
        <sz val="12"/>
        <color rgb="FF000000"/>
        <rFont val="Times New Roman"/>
        <family val="1"/>
      </rPr>
      <t xml:space="preserve">3. Calculated using Isenstadt et al.'s methods in "Real world usage of plug-in hybrid vehicles in the United States," from the </t>
    </r>
    <r>
      <rPr>
        <i/>
        <sz val="12"/>
        <color rgb="FF000000"/>
        <rFont val="Times New Roman"/>
        <family val="1"/>
      </rPr>
      <t>International Council on Clean Transporation</t>
    </r>
    <r>
      <rPr>
        <sz val="12"/>
        <color rgb="FF000000"/>
        <rFont val="Times New Roman"/>
        <family val="1"/>
      </rPr>
      <t>. Available at: https://theicct.org/publication/real-world-phev-us-dec22/</t>
    </r>
  </si>
  <si>
    <t>Model Output</t>
  </si>
  <si>
    <t>Table A3 presents model outputs based on the inputs in Tables A1–A2.  These outputs are derived from the stylized averages in Table A1.</t>
  </si>
  <si>
    <r>
      <t xml:space="preserve">Table B3 presents model outputs based on the inputs in Tables B1–B2.  These outputs are derived from the individual driver data in the </t>
    </r>
    <r>
      <rPr>
        <i/>
        <sz val="12"/>
        <color theme="1"/>
        <rFont val="Times New Roman"/>
        <family val="1"/>
      </rPr>
      <t>Driver Data</t>
    </r>
    <r>
      <rPr>
        <sz val="12"/>
        <color theme="1"/>
        <rFont val="Times New Roman"/>
        <family val="1"/>
      </rPr>
      <t xml:space="preserve"> tab.</t>
    </r>
  </si>
  <si>
    <t>Equation numbers (column G) refer to those in Myers et al. (2025).</t>
  </si>
  <si>
    <t>Table A3.  Model output</t>
  </si>
  <si>
    <t>Eq.</t>
  </si>
  <si>
    <r>
      <t>E</t>
    </r>
    <r>
      <rPr>
        <vertAlign val="superscript"/>
        <sz val="12"/>
        <rFont val="Times New Roman"/>
        <family val="1"/>
      </rPr>
      <t>charger</t>
    </r>
    <r>
      <rPr>
        <sz val="12"/>
        <rFont val="Times New Roman"/>
        <family val="1"/>
      </rPr>
      <t> </t>
    </r>
  </si>
  <si>
    <t>Maximum energy delivered by a charger during a charge session </t>
  </si>
  <si>
    <r>
      <t>EV drivers; EVs</t>
    </r>
    <r>
      <rPr>
        <sz val="12"/>
        <rFont val="Times New Roman"/>
        <family val="1"/>
      </rPr>
      <t> </t>
    </r>
  </si>
  <si>
    <r>
      <rPr>
        <i/>
        <sz val="12"/>
        <color rgb="FF000000"/>
        <rFont val="Times New Roman"/>
        <family val="1"/>
      </rPr>
      <t xml:space="preserve">M </t>
    </r>
    <r>
      <rPr>
        <vertAlign val="superscript"/>
        <sz val="12"/>
        <color rgb="FF000000"/>
        <rFont val="Times New Roman"/>
        <family val="1"/>
      </rPr>
      <t>commute</t>
    </r>
    <r>
      <rPr>
        <sz val="12"/>
        <color rgb="FF000000"/>
        <rFont val="Times New Roman"/>
        <family val="1"/>
      </rPr>
      <t> </t>
    </r>
  </si>
  <si>
    <t>Annual commuting</t>
  </si>
  <si>
    <r>
      <rPr>
        <i/>
        <sz val="12"/>
        <color rgb="FF000000"/>
        <rFont val="Times New Roman"/>
        <family val="1"/>
      </rPr>
      <t xml:space="preserve">M </t>
    </r>
    <r>
      <rPr>
        <vertAlign val="superscript"/>
        <sz val="12"/>
        <color rgb="FF000000"/>
        <rFont val="Times New Roman"/>
        <family val="1"/>
      </rPr>
      <t>other</t>
    </r>
    <r>
      <rPr>
        <sz val="12"/>
        <color rgb="FF000000"/>
        <rFont val="Times New Roman"/>
        <family val="1"/>
      </rPr>
      <t> </t>
    </r>
  </si>
  <si>
    <t>Annual other (non-commuting) driving </t>
  </si>
  <si>
    <r>
      <rPr>
        <i/>
        <sz val="12"/>
        <color rgb="FF000000"/>
        <rFont val="Times New Roman"/>
        <family val="1"/>
      </rPr>
      <t xml:space="preserve">M </t>
    </r>
    <r>
      <rPr>
        <vertAlign val="superscript"/>
        <sz val="12"/>
        <color rgb="FF000000"/>
        <rFont val="Times New Roman"/>
        <family val="1"/>
      </rPr>
      <t>goal</t>
    </r>
    <r>
      <rPr>
        <sz val="12"/>
        <color rgb="FF000000"/>
        <rFont val="Times New Roman"/>
        <family val="1"/>
      </rPr>
      <t> </t>
    </r>
  </si>
  <si>
    <t>The subset of driving and charging to supply workplace charging for  </t>
  </si>
  <si>
    <r>
      <t>B</t>
    </r>
    <r>
      <rPr>
        <vertAlign val="superscript"/>
        <sz val="12"/>
        <color theme="1"/>
        <rFont val="Times New Roman"/>
        <family val="1"/>
      </rPr>
      <t>eff</t>
    </r>
  </si>
  <si>
    <t>Effective battery capacity to charge (from SOC floor to 100% SOC)  </t>
  </si>
  <si>
    <t xml:space="preserve">kWh </t>
  </si>
  <si>
    <r>
      <t>R</t>
    </r>
    <r>
      <rPr>
        <vertAlign val="superscript"/>
        <sz val="12"/>
        <rFont val="Times New Roman"/>
        <family val="1"/>
      </rPr>
      <t>eff</t>
    </r>
    <r>
      <rPr>
        <sz val="12"/>
        <rFont val="Times New Roman"/>
        <family val="1"/>
      </rPr>
      <t> </t>
    </r>
  </si>
  <si>
    <t>Effective driving range (miles driven between plug-ins)  </t>
  </si>
  <si>
    <t>E</t>
  </si>
  <si>
    <t>Energy delivered to the battery during a charge session</t>
  </si>
  <si>
    <t>R</t>
  </si>
  <si>
    <t>Electric range added per charge session, constrained by effective range (BEVs) or electric range (PHEVs) </t>
  </si>
  <si>
    <t>Charging network usage</t>
  </si>
  <si>
    <r>
      <rPr>
        <i/>
        <sz val="12"/>
        <color rgb="FF000000"/>
        <rFont val="Times New Roman"/>
        <family val="1"/>
      </rPr>
      <t>σ</t>
    </r>
    <r>
      <rPr>
        <vertAlign val="superscript"/>
        <sz val="12"/>
        <color rgb="FF000000"/>
        <rFont val="Times New Roman"/>
        <family val="1"/>
      </rPr>
      <t>annual</t>
    </r>
  </si>
  <si>
    <t>Annual charge sessions </t>
  </si>
  <si>
    <t>occ/yr </t>
  </si>
  <si>
    <t>φ</t>
  </si>
  <si>
    <t>Fraction of commutes that end in an EV stall </t>
  </si>
  <si>
    <r>
      <rPr>
        <i/>
        <sz val="12"/>
        <color rgb="FF000000"/>
        <rFont val="Times New Roman"/>
        <family val="1"/>
      </rPr>
      <t>σ</t>
    </r>
    <r>
      <rPr>
        <vertAlign val="superscript"/>
        <sz val="12"/>
        <color rgb="FF000000"/>
        <rFont val="Times New Roman"/>
        <family val="1"/>
      </rPr>
      <t>weekly</t>
    </r>
  </si>
  <si>
    <t>Weekly charge sessions </t>
  </si>
  <si>
    <r>
      <rPr>
        <sz val="12"/>
        <color rgb="FF000000"/>
        <rFont val="Calibri"/>
        <family val="2"/>
      </rPr>
      <t>∑</t>
    </r>
    <r>
      <rPr>
        <i/>
        <sz val="12"/>
        <color rgb="FF000000"/>
        <rFont val="Times New Roman"/>
        <family val="1"/>
      </rPr>
      <t>σ</t>
    </r>
    <r>
      <rPr>
        <vertAlign val="superscript"/>
        <sz val="12"/>
        <color rgb="FF000000"/>
        <rFont val="Times New Roman"/>
        <family val="1"/>
      </rPr>
      <t>weekly</t>
    </r>
  </si>
  <si>
    <t>Total weekly charge sessions</t>
  </si>
  <si>
    <t xml:space="preserve">occ/week </t>
  </si>
  <si>
    <t>Average fraction of commutes that end in an EV stall</t>
  </si>
  <si>
    <t>Total weekly energy draw</t>
  </si>
  <si>
    <t>Table B3.  Model output</t>
  </si>
  <si>
    <r>
      <t>M</t>
    </r>
    <r>
      <rPr>
        <vertAlign val="superscript"/>
        <sz val="12"/>
        <rFont val="Times New Roman"/>
        <family val="1"/>
      </rPr>
      <t>commute</t>
    </r>
    <r>
      <rPr>
        <sz val="12"/>
        <rFont val="Times New Roman"/>
        <family val="1"/>
      </rPr>
      <t> </t>
    </r>
  </si>
  <si>
    <t>Annual commute driving </t>
  </si>
  <si>
    <r>
      <t>M</t>
    </r>
    <r>
      <rPr>
        <vertAlign val="superscript"/>
        <sz val="12"/>
        <rFont val="Times New Roman"/>
        <family val="1"/>
      </rPr>
      <t>other</t>
    </r>
    <r>
      <rPr>
        <sz val="12"/>
        <rFont val="Times New Roman"/>
        <family val="1"/>
      </rPr>
      <t> </t>
    </r>
  </si>
  <si>
    <t>Annual other (non-commute) driving </t>
  </si>
  <si>
    <r>
      <t>M</t>
    </r>
    <r>
      <rPr>
        <vertAlign val="superscript"/>
        <sz val="12"/>
        <rFont val="Times New Roman"/>
        <family val="1"/>
      </rPr>
      <t>total</t>
    </r>
    <r>
      <rPr>
        <sz val="12"/>
        <rFont val="Times New Roman"/>
        <family val="1"/>
      </rPr>
      <t> </t>
    </r>
  </si>
  <si>
    <t>Annual total driving respecting individual commute</t>
  </si>
  <si>
    <r>
      <t>M</t>
    </r>
    <r>
      <rPr>
        <vertAlign val="superscript"/>
        <sz val="12"/>
        <rFont val="Times New Roman"/>
        <family val="1"/>
      </rPr>
      <t>goal</t>
    </r>
    <r>
      <rPr>
        <sz val="12"/>
        <rFont val="Times New Roman"/>
        <family val="1"/>
      </rPr>
      <t> </t>
    </r>
  </si>
  <si>
    <t>mi</t>
  </si>
  <si>
    <t>Effective battery capacity to charge (kWh from 100% to SOC floor)  </t>
  </si>
  <si>
    <t>Driver Data</t>
  </si>
  <si>
    <t>Drivers 1-100 populated below are hypothetical drivers that are representative of the distribution of real drivers at UCSD.  These are not attributable to individual drivers but rather are representative of what we observe in the data.</t>
  </si>
  <si>
    <t xml:space="preserve">Vehicle labels are provided to contextualize vehicle attributes.  Attributes within a single make-model may vary due to model trim or year. </t>
  </si>
  <si>
    <t>Id</t>
  </si>
  <si>
    <t>Vehicle Attributes</t>
  </si>
  <si>
    <t>Driver Attributes</t>
  </si>
  <si>
    <t>Make &amp; Model</t>
  </si>
  <si>
    <t>T</t>
  </si>
  <si>
    <t>B</t>
  </si>
  <si>
    <r>
      <t>R</t>
    </r>
    <r>
      <rPr>
        <vertAlign val="superscript"/>
        <sz val="12"/>
        <color theme="0"/>
        <rFont val="Times New Roman"/>
        <family val="1"/>
      </rPr>
      <t>elec</t>
    </r>
    <r>
      <rPr>
        <sz val="12"/>
        <color theme="0"/>
        <rFont val="Times New Roman"/>
        <family val="1"/>
      </rPr>
      <t> </t>
    </r>
  </si>
  <si>
    <r>
      <rPr>
        <sz val="12"/>
        <color rgb="FFFFFFFF"/>
        <rFont val="Times New Roman"/>
        <family val="1"/>
      </rPr>
      <t xml:space="preserve">𝜖  </t>
    </r>
    <r>
      <rPr>
        <i/>
        <sz val="12"/>
        <color rgb="FFFFFFFF"/>
        <rFont val="Times New Roman"/>
        <family val="1"/>
      </rPr>
      <t>(Eq 2)</t>
    </r>
  </si>
  <si>
    <r>
      <t>f</t>
    </r>
    <r>
      <rPr>
        <sz val="12"/>
        <color theme="0"/>
        <rFont val="Times New Roman"/>
        <family val="1"/>
      </rPr>
      <t> </t>
    </r>
  </si>
  <si>
    <r>
      <t>d</t>
    </r>
    <r>
      <rPr>
        <sz val="12"/>
        <color theme="0"/>
        <rFont val="Times New Roman"/>
        <family val="1"/>
      </rPr>
      <t> </t>
    </r>
  </si>
  <si>
    <r>
      <t>C</t>
    </r>
    <r>
      <rPr>
        <vertAlign val="superscript"/>
        <sz val="12"/>
        <color theme="0"/>
        <rFont val="Times New Roman"/>
        <family val="1"/>
      </rPr>
      <t>home</t>
    </r>
    <r>
      <rPr>
        <sz val="12"/>
        <color theme="0"/>
        <rFont val="Times New Roman"/>
        <family val="1"/>
      </rPr>
      <t> </t>
    </r>
  </si>
  <si>
    <r>
      <t>C</t>
    </r>
    <r>
      <rPr>
        <vertAlign val="superscript"/>
        <sz val="12"/>
        <color theme="0"/>
        <rFont val="Times New Roman"/>
        <family val="1"/>
      </rPr>
      <t>work</t>
    </r>
    <r>
      <rPr>
        <sz val="12"/>
        <color theme="0"/>
        <rFont val="Times New Roman"/>
        <family val="1"/>
      </rPr>
      <t> </t>
    </r>
  </si>
  <si>
    <t>0001</t>
  </si>
  <si>
    <t xml:space="preserve">Toyota Prius Prime </t>
  </si>
  <si>
    <t>PHEV</t>
  </si>
  <si>
    <t>0002</t>
  </si>
  <si>
    <t>0003</t>
  </si>
  <si>
    <t>0004</t>
  </si>
  <si>
    <t>0005</t>
  </si>
  <si>
    <t xml:space="preserve">BMW 330e </t>
  </si>
  <si>
    <t>0006</t>
  </si>
  <si>
    <t xml:space="preserve">Audi e-tron </t>
  </si>
  <si>
    <t>0007</t>
  </si>
  <si>
    <t>Ford Fusion Energi</t>
  </si>
  <si>
    <t>0008</t>
  </si>
  <si>
    <t>Hyundai Ioniq</t>
  </si>
  <si>
    <t>0009</t>
  </si>
  <si>
    <t>Kia Niro</t>
  </si>
  <si>
    <t>0010</t>
  </si>
  <si>
    <t>0011</t>
  </si>
  <si>
    <t>0012</t>
  </si>
  <si>
    <t>Chevrolet Volt</t>
  </si>
  <si>
    <t>0013</t>
  </si>
  <si>
    <t>Chrysler Pacifica Hybrid</t>
  </si>
  <si>
    <t>0014</t>
  </si>
  <si>
    <t>0015</t>
  </si>
  <si>
    <t>Kia Sorento</t>
  </si>
  <si>
    <t>0016</t>
  </si>
  <si>
    <t>Toyota RAV4</t>
  </si>
  <si>
    <t>0017</t>
  </si>
  <si>
    <t>Honda Clarity</t>
  </si>
  <si>
    <t>0018</t>
  </si>
  <si>
    <t>0019</t>
  </si>
  <si>
    <t>Jeep Wrangler 4dr 4xe</t>
  </si>
  <si>
    <t>0020</t>
  </si>
  <si>
    <t>0021</t>
  </si>
  <si>
    <t>0022</t>
  </si>
  <si>
    <t>0023</t>
  </si>
  <si>
    <t>0024</t>
  </si>
  <si>
    <t>BMW i3</t>
  </si>
  <si>
    <t>0025</t>
  </si>
  <si>
    <t>Nissan Leaf</t>
  </si>
  <si>
    <t>BEV</t>
  </si>
  <si>
    <t>0026</t>
  </si>
  <si>
    <t>Fiat 500e</t>
  </si>
  <si>
    <t>0027</t>
  </si>
  <si>
    <t>Smart fortwo</t>
  </si>
  <si>
    <t>0028</t>
  </si>
  <si>
    <t>0029</t>
  </si>
  <si>
    <t>Volkswagen e-Golf</t>
  </si>
  <si>
    <t>0030</t>
  </si>
  <si>
    <t>0031</t>
  </si>
  <si>
    <t>0032</t>
  </si>
  <si>
    <t>0033</t>
  </si>
  <si>
    <t>Tesla Model 3</t>
  </si>
  <si>
    <t>0034</t>
  </si>
  <si>
    <t>0035</t>
  </si>
  <si>
    <t>0036</t>
  </si>
  <si>
    <t>Hyundai Kona</t>
  </si>
  <si>
    <t>0037</t>
  </si>
  <si>
    <t>Chevrolet Bolt</t>
  </si>
  <si>
    <t>0038</t>
  </si>
  <si>
    <t>0039</t>
  </si>
  <si>
    <t>0040</t>
  </si>
  <si>
    <t>0041</t>
  </si>
  <si>
    <t>0042</t>
  </si>
  <si>
    <t>0043</t>
  </si>
  <si>
    <t>0044</t>
  </si>
  <si>
    <t>0045</t>
  </si>
  <si>
    <t>0046</t>
  </si>
  <si>
    <t>0047</t>
  </si>
  <si>
    <t>0048</t>
  </si>
  <si>
    <t>0049</t>
  </si>
  <si>
    <t>0050</t>
  </si>
  <si>
    <t>0051</t>
  </si>
  <si>
    <t>0052</t>
  </si>
  <si>
    <t>0053</t>
  </si>
  <si>
    <t>0054</t>
  </si>
  <si>
    <t>Kia Niro Electric</t>
  </si>
  <si>
    <t>0055</t>
  </si>
  <si>
    <t>0056</t>
  </si>
  <si>
    <t>0057</t>
  </si>
  <si>
    <t>0058</t>
  </si>
  <si>
    <t>0059</t>
  </si>
  <si>
    <t>0060</t>
  </si>
  <si>
    <t>0061</t>
  </si>
  <si>
    <t>0062</t>
  </si>
  <si>
    <t>0063</t>
  </si>
  <si>
    <t>0064</t>
  </si>
  <si>
    <t>BMW i4</t>
  </si>
  <si>
    <t>0065</t>
  </si>
  <si>
    <t>Tesla Model Y</t>
  </si>
  <si>
    <t>0066</t>
  </si>
  <si>
    <t>0067</t>
  </si>
  <si>
    <t>Ford Mustang Mach-E</t>
  </si>
  <si>
    <t>0068</t>
  </si>
  <si>
    <t>0069</t>
  </si>
  <si>
    <t>0070</t>
  </si>
  <si>
    <t>Polestar Polestar 2</t>
  </si>
  <si>
    <t>0071</t>
  </si>
  <si>
    <t>Tesla Model S</t>
  </si>
  <si>
    <t>0072</t>
  </si>
  <si>
    <t>Volkswagen ID.4</t>
  </si>
  <si>
    <t>0073</t>
  </si>
  <si>
    <t>0074</t>
  </si>
  <si>
    <t>0075</t>
  </si>
  <si>
    <t>0076</t>
  </si>
  <si>
    <t>0077</t>
  </si>
  <si>
    <t>0078</t>
  </si>
  <si>
    <t>0079</t>
  </si>
  <si>
    <t>Volvo C40</t>
  </si>
  <si>
    <t>0080</t>
  </si>
  <si>
    <t>0081</t>
  </si>
  <si>
    <t>0082</t>
  </si>
  <si>
    <t>0083</t>
  </si>
  <si>
    <t>0084</t>
  </si>
  <si>
    <t>0085</t>
  </si>
  <si>
    <t>0086</t>
  </si>
  <si>
    <t>0087</t>
  </si>
  <si>
    <t>0088</t>
  </si>
  <si>
    <t>0089</t>
  </si>
  <si>
    <t>0090</t>
  </si>
  <si>
    <t>0091</t>
  </si>
  <si>
    <t>0092</t>
  </si>
  <si>
    <t>0093</t>
  </si>
  <si>
    <t>0094</t>
  </si>
  <si>
    <t>0095</t>
  </si>
  <si>
    <t>0096</t>
  </si>
  <si>
    <t>0097</t>
  </si>
  <si>
    <t>0098</t>
  </si>
  <si>
    <t>Audi e-tron</t>
  </si>
  <si>
    <t>0099</t>
  </si>
  <si>
    <t>BMW iX</t>
  </si>
  <si>
    <t>0100</t>
  </si>
  <si>
    <t>Rivian R1</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</si>
  <si>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</si>
  <si>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</si>
  <si>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</si>
  <si>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</si>
  <si>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</si>
  <si>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</si>
  <si>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</si>
  <si>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</si>
  <si>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</si>
  <si>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</si>
  <si>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</si>
  <si>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</si>
  <si>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</si>
  <si>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</si>
  <si>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</si>
  <si>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</si>
  <si>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</si>
  <si>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</si>
  <si>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</si>
  <si>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</si>
  <si>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</si>
  <si>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</si>
  <si>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</si>
  <si>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</si>
  <si>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</si>
  <si>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</si>
  <si>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</si>
  <si>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</si>
  <si>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</si>
  <si>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</si>
  <si>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</si>
  <si>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</si>
  <si>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</si>
  <si>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</si>
  <si>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</si>
  <si>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</si>
  <si>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</si>
  <si>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</si>
  <si>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</si>
  <si>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</si>
  <si>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</si>
  <si>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</si>
  <si>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</si>
  <si>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</si>
  <si>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</si>
  <si>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</si>
  <si>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</si>
  <si>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</si>
  <si>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</si>
  <si>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</si>
  <si>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</si>
  <si>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</si>
  <si>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</si>
  <si>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</si>
  <si>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</si>
  <si>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</si>
  <si>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</si>
  <si>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</si>
  <si>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</si>
  <si>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</si>
  <si>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</si>
  <si>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</si>
  <si>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</si>
  <si>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</si>
  <si>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</si>
  <si>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</si>
  <si>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</si>
  <si>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</si>
  <si>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</si>
  <si>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</si>
  <si>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</si>
  <si>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</si>
  <si>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</si>
  <si>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</si>
  <si>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</si>
  <si>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</si>
  <si>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</si>
  <si>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</si>
  <si>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</si>
  <si>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</si>
  <si>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</si>
  <si>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</si>
  <si>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</si>
  <si>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</si>
  <si>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</si>
  <si>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</si>
  <si>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</si>
  <si>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</si>
  <si>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</si>
  <si>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</si>
  <si>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</si>
  <si>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</si>
  <si>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</si>
  <si>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</si>
  <si>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</si>
  <si>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</si>
  <si>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</si>
  <si>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</si>
  <si>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</si>
  <si>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</si>
  <si>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</si>
  <si>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</si>
  <si>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</si>
  <si>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</si>
  <si>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</si>
  <si>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</si>
  <si>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</si>
  <si>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</si>
  <si>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</si>
  <si>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</si>
  <si>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</si>
  <si>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</si>
  <si>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</si>
  <si>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</si>
  <si>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</si>
  <si>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</si>
  <si>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</si>
  <si>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</si>
  <si>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</si>
  <si>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</si>
  <si>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</si>
  <si>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</si>
  <si>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</si>
  <si>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</si>
  <si>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</si>
  <si>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</si>
  <si>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</si>
  <si>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</si>
  <si>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</si>
  <si>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</si>
  <si>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</si>
  <si>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</si>
  <si>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</si>
  <si>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</si>
  <si>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</si>
  <si>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</si>
  <si>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</si>
  <si>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</si>
  <si>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</si>
  <si>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</si>
  <si>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</si>
  <si>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</si>
  <si>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</si>
  <si>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</si>
  <si>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</si>
  <si>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</si>
  <si>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</si>
  <si>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</si>
  <si>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</si>
  <si>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</si>
  <si>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</si>
  <si>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</si>
  <si>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</si>
  <si>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</si>
  <si>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</si>
  <si>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</si>
  <si>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</si>
  <si>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</si>
  <si>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</si>
  <si>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</si>
  <si>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</si>
  <si>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</si>
  <si>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</si>
  <si>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</si>
  <si>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</si>
  <si>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</si>
  <si>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</si>
  <si>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</si>
  <si>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</si>
  <si>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</si>
  <si>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</si>
  <si>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</si>
  <si>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</si>
  <si>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</si>
  <si>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</si>
  <si>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</si>
  <si>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</si>
  <si>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</si>
  <si>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</si>
  <si>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</si>
  <si>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</si>
  <si>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</si>
  <si>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</si>
  <si>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</si>
  <si>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</si>
  <si>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</si>
  <si>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</si>
  <si>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</si>
  <si>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</si>
  <si>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</si>
  <si>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</si>
  <si>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</si>
  <si>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</si>
  <si>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</si>
  <si>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</si>
  <si>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</si>
  <si>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</si>
  <si>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</si>
  <si>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</si>
  <si>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</si>
  <si>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</si>
  <si>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</si>
  <si>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</si>
  <si>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</si>
  <si>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</si>
  <si>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</si>
  <si>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</si>
  <si>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</si>
  <si>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</si>
  <si>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</si>
  <si>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</si>
  <si>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</si>
  <si>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</si>
  <si>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</si>
  <si>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</si>
  <si>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</si>
  <si>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</si>
  <si>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</si>
  <si>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</si>
  <si>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</si>
  <si>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</si>
  <si>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</si>
  <si>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</si>
  <si>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</si>
  <si>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</si>
  <si>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</si>
  <si>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</si>
  <si>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</si>
  <si>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</si>
  <si>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</si>
  <si>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</si>
  <si>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</si>
  <si>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</si>
  <si>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</si>
  <si>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</si>
  <si>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</si>
  <si>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</si>
  <si>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</si>
  <si>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</si>
  <si>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</si>
  <si>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</si>
  <si>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</si>
  <si>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</si>
  <si>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</si>
  <si>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</si>
  <si>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</si>
  <si>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</si>
  <si>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</si>
  <si>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</si>
  <si>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</si>
  <si>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</si>
  <si>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</si>
  <si>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</si>
  <si>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</si>
  <si>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</si>
  <si>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</si>
  <si>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</si>
  <si>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</si>
  <si>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</si>
  <si>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</si>
  <si>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</si>
  <si>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</si>
  <si>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</si>
  <si>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</si>
  <si>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</si>
  <si>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</si>
  <si>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</si>
  <si>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</si>
  <si>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</si>
  <si>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</si>
  <si>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</si>
  <si>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</si>
  <si>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</si>
  <si>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</si>
  <si>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</si>
  <si>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</si>
  <si>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</si>
  <si>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</si>
  <si>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</si>
  <si>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</si>
  <si>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</si>
  <si>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</si>
  <si>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</si>
  <si>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</si>
  <si>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</si>
  <si>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</si>
  <si>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</si>
  <si>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</si>
  <si>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</si>
  <si>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</si>
  <si>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</si>
  <si>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</si>
  <si>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</si>
  <si>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</si>
  <si>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</si>
  <si>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</si>
  <si>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</si>
  <si>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</si>
  <si>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</si>
  <si>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</si>
  <si>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</si>
  <si>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</si>
  <si>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</si>
  <si>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</si>
  <si>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</si>
  <si>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</si>
  <si>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</si>
  <si>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</si>
  <si>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</si>
  <si>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</si>
  <si>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</si>
  <si>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</si>
  <si>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</si>
  <si>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</si>
  <si>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</si>
  <si>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</si>
  <si>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</si>
  <si>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</si>
  <si>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</si>
  <si>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</si>
  <si>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</si>
  <si>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</si>
  <si>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</si>
  <si>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</si>
  <si>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</si>
  <si>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</si>
  <si>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</si>
  <si>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</si>
  <si>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</si>
  <si>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</si>
  <si>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</si>
  <si>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</si>
  <si>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</si>
  <si>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</si>
  <si>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</si>
  <si>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</si>
  <si>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</si>
  <si>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</si>
  <si>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</si>
  <si>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</si>
  <si>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</si>
  <si>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</si>
  <si>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</si>
  <si>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</si>
  <si>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</si>
  <si>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</si>
  <si>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</si>
  <si>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</si>
  <si>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</si>
  <si>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</si>
  <si>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</si>
  <si>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</si>
  <si>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</si>
  <si>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</si>
  <si>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</si>
  <si>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</si>
  <si>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</si>
  <si>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</si>
  <si>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</si>
  <si>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</si>
  <si>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</si>
  <si>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</si>
  <si>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</si>
  <si>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</si>
  <si>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</si>
  <si>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</si>
  <si>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</si>
  <si>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</si>
  <si>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</si>
  <si>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</si>
  <si>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</si>
  <si>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</si>
  <si>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</si>
  <si>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</si>
  <si>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</si>
  <si>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</si>
  <si>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</si>
  <si>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</si>
  <si>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</si>
  <si>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</si>
  <si>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</si>
  <si>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</si>
  <si>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</si>
  <si>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</si>
  <si>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</si>
  <si>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</si>
  <si>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</si>
  <si>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</si>
  <si>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</si>
  <si>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</si>
  <si>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</si>
  <si>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</si>
  <si>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</si>
  <si>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</si>
  <si>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</si>
  <si>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</si>
  <si>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</si>
  <si>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</si>
  <si>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</si>
  <si>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</si>
  <si>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</si>
  <si>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</si>
  <si>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</si>
  <si>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</si>
  <si>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</si>
  <si>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</si>
  <si>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</si>
  <si>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</si>
  <si>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</si>
  <si>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</si>
  <si>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</si>
  <si>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</si>
  <si>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</si>
  <si>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</si>
  <si>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</si>
  <si>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</si>
  <si>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</si>
  <si>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</si>
  <si>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</si>
  <si>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</si>
  <si>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</si>
  <si>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</si>
  <si>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</si>
  <si>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</si>
  <si>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</si>
  <si>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</si>
  <si>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</si>
  <si>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</si>
  <si>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</si>
  <si>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</si>
  <si>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</si>
  <si>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</si>
  <si>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</si>
  <si>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</si>
  <si>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</si>
  <si>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</si>
  <si>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</si>
  <si>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</si>
  <si>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</si>
  <si>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</si>
  <si>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</si>
  <si>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</si>
  <si>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</si>
  <si>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</si>
  <si>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</si>
  <si>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</si>
  <si>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</si>
  <si>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</si>
  <si>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</si>
  <si>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</si>
  <si>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</si>
  <si>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</si>
  <si>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</si>
  <si>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</si>
  <si>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</si>
  <si>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</si>
  <si>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</si>
  <si>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</si>
  <si>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</si>
  <si>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</si>
  <si>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</si>
  <si>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</si>
  <si>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</si>
  <si>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</si>
  <si>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</si>
  <si>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</si>
  <si>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</si>
  <si>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</si>
  <si>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</si>
  <si>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</si>
  <si>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</si>
  <si>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</si>
  <si>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</si>
  <si>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</si>
  <si>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</si>
  <si>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</si>
  <si>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</si>
  <si>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</si>
  <si>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</si>
  <si>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</si>
  <si>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</si>
  <si>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</si>
  <si>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</si>
  <si>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</si>
  <si>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</si>
  <si>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</si>
  <si>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</si>
  <si>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</si>
  <si>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</si>
  <si>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</si>
  <si>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</si>
  <si>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</si>
  <si>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</si>
  <si>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</si>
  <si>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</si>
  <si>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</si>
  <si>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</si>
  <si>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</si>
  <si>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</si>
  <si>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</si>
  <si>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</si>
  <si>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</si>
  <si>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</si>
  <si>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</si>
  <si>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</si>
  <si>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</si>
  <si>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</si>
  <si>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</si>
  <si>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</si>
  <si>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</si>
  <si>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</si>
  <si>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</si>
  <si>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</si>
  <si>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</si>
  <si>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</si>
  <si>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</si>
  <si>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</si>
  <si>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</si>
  <si>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</si>
  <si>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</si>
  <si>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</si>
  <si>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</si>
  <si>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</si>
  <si>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</si>
  <si>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</si>
  <si>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</si>
  <si>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</si>
  <si>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</si>
  <si>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</si>
  <si>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</si>
  <si>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</si>
  <si>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</si>
  <si>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</si>
  <si>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</si>
  <si>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</si>
  <si>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</si>
  <si>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</si>
  <si>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</si>
  <si>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</si>
  <si>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</si>
  <si>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</si>
  <si>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</si>
  <si>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</si>
  <si>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</si>
  <si>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</si>
  <si>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</si>
  <si>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</si>
  <si>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</si>
  <si>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</si>
  <si>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</si>
  <si>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</si>
  <si>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</si>
  <si>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</si>
  <si>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</si>
  <si>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</si>
  <si>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</si>
  <si>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</si>
  <si>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</si>
  <si>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</si>
  <si>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</si>
  <si>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</si>
  <si>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</si>
  <si>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</si>
  <si>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</si>
  <si>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</si>
  <si>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</si>
  <si>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</si>
  <si>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</si>
  <si>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</si>
  <si>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</si>
  <si>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</si>
  <si>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</si>
  <si>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</si>
  <si>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</si>
  <si>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</si>
  <si>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</si>
  <si>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</si>
  <si>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</si>
  <si>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</si>
  <si>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</si>
  <si>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</si>
  <si>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</si>
  <si>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</si>
  <si>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</si>
  <si>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</si>
  <si>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</si>
  <si>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</si>
  <si>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</si>
  <si>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</si>
  <si>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</si>
  <si>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</si>
  <si>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</si>
  <si>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</si>
  <si>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</si>
  <si>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</si>
  <si>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</si>
  <si>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</si>
  <si>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</si>
  <si>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</si>
  <si>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</si>
  <si>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</si>
  <si>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</si>
  <si>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</si>
  <si>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</si>
  <si>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</si>
  <si>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</si>
  <si>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</si>
  <si>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</si>
  <si>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</si>
  <si>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</si>
  <si>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</si>
  <si>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</si>
  <si>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</si>
  <si>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</si>
  <si>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</si>
  <si>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</si>
  <si>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</si>
  <si>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</si>
  <si>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</si>
  <si>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</si>
  <si>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</si>
  <si>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</si>
  <si>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</si>
  <si>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</si>
  <si>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</si>
  <si>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</si>
  <si>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</si>
  <si>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</si>
  <si>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</si>
  <si>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</si>
  <si>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</si>
  <si>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</si>
  <si>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</si>
  <si>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</si>
  <si>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</si>
  <si>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</si>
  <si>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</si>
  <si>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</si>
  <si>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</si>
  <si>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</si>
  <si>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</si>
  <si>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</si>
  <si>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</si>
  <si>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</si>
  <si>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</si>
  <si>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</si>
  <si>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</si>
  <si>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</si>
  <si>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</si>
  <si>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</si>
  <si>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</si>
  <si>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</si>
  <si>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</si>
  <si>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</si>
  <si>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</si>
  <si>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</si>
  <si>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</si>
  <si>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</si>
  <si>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</si>
  <si>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</si>
  <si>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</si>
  <si>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</si>
  <si>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</si>
  <si>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</si>
  <si>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</si>
  <si>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</si>
  <si>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</si>
  <si>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</si>
  <si>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</si>
  <si>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</si>
  <si>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</si>
  <si>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</si>
  <si>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</si>
  <si>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</si>
  <si>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</si>
  <si>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</si>
  <si>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</si>
  <si>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</si>
  <si>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</si>
  <si>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</si>
  <si>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</si>
  <si>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</si>
  <si>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</si>
  <si>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</si>
  <si>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</si>
  <si>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</si>
  <si>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</si>
  <si>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</si>
  <si>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</si>
  <si>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</si>
  <si>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</si>
  <si>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</si>
  <si>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</si>
  <si>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</si>
  <si>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</si>
  <si>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</si>
  <si>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</si>
  <si>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</si>
  <si>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</si>
  <si>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</si>
  <si>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</si>
  <si>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</si>
  <si>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</si>
  <si>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</si>
  <si>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</si>
  <si>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</si>
  <si>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</si>
  <si>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</si>
  <si>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</si>
  <si>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</si>
  <si>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</si>
  <si>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</si>
  <si>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</si>
  <si>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</si>
  <si>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</si>
  <si>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</si>
  <si>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</si>
  <si>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</si>
  <si>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</si>
  <si>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</si>
  <si>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</si>
  <si>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</si>
  <si>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</si>
  <si>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</si>
  <si>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</si>
  <si>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</si>
  <si>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</si>
  <si>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</si>
  <si>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</si>
  <si>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</si>
  <si>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</si>
  <si>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</si>
  <si>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</si>
  <si>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</si>
  <si>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</si>
  <si>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</si>
  <si>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</si>
  <si>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</si>
  <si>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</si>
  <si>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</si>
  <si>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</si>
  <si>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</si>
  <si>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</si>
  <si>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</si>
  <si>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</si>
  <si>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</si>
  <si>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</si>
  <si>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</si>
  <si>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</si>
  <si>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</si>
  <si>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</si>
  <si>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</si>
  <si>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</si>
  <si>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</si>
  <si>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</si>
  <si>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</si>
  <si>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</si>
  <si>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</si>
  <si>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</si>
  <si>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</si>
  <si>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</si>
  <si>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</si>
  <si>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</si>
  <si>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</si>
  <si>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</si>
  <si>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</si>
  <si>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</si>
  <si>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</si>
  <si>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</si>
  <si>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</si>
  <si>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</si>
  <si>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</si>
  <si>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</si>
  <si>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</si>
  <si>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</si>
  <si>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</si>
  <si>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</si>
  <si>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</si>
  <si>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</si>
  <si>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</si>
  <si>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</si>
  <si>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</si>
  <si>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</si>
  <si>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</si>
  <si>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</si>
  <si>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</si>
  <si>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</si>
  <si>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</si>
  <si>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</si>
  <si>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</si>
  <si>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</si>
  <si>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</si>
  <si>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</si>
  <si>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</si>
  <si>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</si>
  <si>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</si>
  <si>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</si>
  <si>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</si>
  <si>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</si>
  <si>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</si>
  <si>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</si>
  <si>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</si>
  <si>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</si>
  <si>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</si>
  <si>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</si>
  <si>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</si>
  <si>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</si>
  <si>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</si>
  <si>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</si>
  <si>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</si>
  <si>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</si>
  <si>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</si>
  <si>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</si>
  <si>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</si>
  <si>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</si>
  <si>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</si>
  <si>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</si>
  <si>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</si>
  <si>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</si>
  <si>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</si>
  <si>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</si>
  <si>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</si>
  <si>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</si>
  <si>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</si>
  <si>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</si>
  <si>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</si>
  <si>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</si>
  <si>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</si>
  <si>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</si>
  <si>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</si>
  <si>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</si>
  <si>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</si>
  <si>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</si>
  <si>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</si>
  <si>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</si>
  <si>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</si>
  <si>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</si>
  <si>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</si>
  <si>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</si>
  <si>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</si>
  <si>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</si>
  <si>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</si>
  <si>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</si>
  <si>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</si>
  <si>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</si>
  <si>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</si>
  <si>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</si>
  <si>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</si>
  <si>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</si>
  <si>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</si>
  <si>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</si>
  <si>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</si>
  <si>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</si>
  <si>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</si>
  <si>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</si>
  <si>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</si>
  <si>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</si>
  <si>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</si>
  <si>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</si>
  <si>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</si>
  <si>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</si>
  <si>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</si>
  <si>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</si>
  <si>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</si>
  <si>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</si>
  <si>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</si>
  <si>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</si>
  <si>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</si>
  <si>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</si>
  <si>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</si>
  <si>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</si>
  <si>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</si>
  <si>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</si>
  <si>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</si>
  <si>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</si>
  <si>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</si>
  <si>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</si>
  <si>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</si>
  <si>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</si>
  <si>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</si>
  <si>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</si>
  <si>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</si>
  <si>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</si>
  <si>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</si>
  <si>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</si>
  <si>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</si>
  <si>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</si>
  <si>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</si>
  <si>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</si>
  <si>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</si>
  <si>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</si>
  <si>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</si>
  <si>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</si>
  <si>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</si>
  <si>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</si>
  <si>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</si>
  <si>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</si>
  <si>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</si>
  <si>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</si>
  <si>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</si>
  <si>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</si>
  <si>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</si>
  <si>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</si>
  <si>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</si>
  <si>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</si>
  <si>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</si>
  <si>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</si>
  <si>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</si>
  <si>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</si>
  <si>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</si>
  <si>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</si>
  <si>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</si>
  <si>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</si>
  <si>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</si>
  <si>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</si>
  <si>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</si>
  <si>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</si>
  <si>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</si>
  <si>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</si>
  <si>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</si>
  <si>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</si>
  <si>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</si>
  <si>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</si>
  <si>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</si>
  <si>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</si>
  <si>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</si>
  <si>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</si>
  <si>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</si>
  <si>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</si>
  <si>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</si>
  <si>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</si>
  <si>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</si>
  <si>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</si>
  <si>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</si>
  <si>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</si>
  <si>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</si>
  <si>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</si>
  <si>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</si>
  <si>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</si>
  <si>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</si>
  <si>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</si>
  <si>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</si>
  <si>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</si>
  <si>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</si>
  <si>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</si>
  <si>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</si>
  <si>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</si>
  <si>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</si>
  <si>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</si>
  <si>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</si>
  <si>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</si>
  <si>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</si>
  <si>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</si>
  <si>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</si>
  <si>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</si>
  <si>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</si>
  <si>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</si>
  <si>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</si>
  <si>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</si>
  <si>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</si>
  <si>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</si>
  <si>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</si>
  <si>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</si>
  <si>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</si>
  <si>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</si>
  <si>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</si>
  <si>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</si>
  <si>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</si>
  <si>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</si>
  <si>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</si>
  <si>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</si>
  <si>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</si>
  <si>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</si>
  <si>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</si>
  <si>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</si>
  <si>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</si>
  <si>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</si>
  <si>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</si>
  <si>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</si>
  <si>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</si>
  <si>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</si>
  <si>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</si>
  <si>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</si>
  <si>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</si>
  <si>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</si>
  <si>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</si>
  <si>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</si>
  <si>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</si>
  <si>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</si>
  <si>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</si>
  <si>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</si>
  <si>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</si>
  <si>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</si>
  <si>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</si>
  <si>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</si>
  <si>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</si>
  <si>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</si>
  <si>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</si>
  <si>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</si>
  <si>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</si>
  <si>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</si>
  <si>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</si>
  <si>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</si>
  <si>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</si>
  <si>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</si>
  <si>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</si>
  <si>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</si>
  <si>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</si>
  <si>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</si>
  <si>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</si>
  <si>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</si>
  <si>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</si>
  <si>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</si>
  <si>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</si>
  <si>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</si>
  <si>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</si>
  <si>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</si>
  <si>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</si>
  <si>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</si>
  <si>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</si>
  <si>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</si>
  <si>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</si>
  <si>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</si>
  <si>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</si>
  <si>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</si>
  <si>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</si>
  <si>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</si>
  <si>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</si>
  <si>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</si>
  <si>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</si>
  <si>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</si>
  <si>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</si>
  <si>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</si>
  <si>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</si>
  <si>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</si>
  <si>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</si>
  <si>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</si>
  <si>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</si>
  <si>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</si>
  <si>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</si>
  <si>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</si>
  <si>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</si>
  <si>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</si>
  <si>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</si>
  <si>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</si>
  <si>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</si>
  <si>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</si>
  <si>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</si>
  <si>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</si>
  <si>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</si>
  <si>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</si>
  <si>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</si>
  <si>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</si>
  <si>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</si>
  <si>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</si>
  <si>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</si>
  <si>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</si>
  <si>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</si>
  <si>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</si>
  <si>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</si>
  <si>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</si>
  <si>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</si>
  <si>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</si>
  <si>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</si>
  <si>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</si>
  <si>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</si>
  <si>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</si>
  <si>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</si>
  <si>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</si>
  <si>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</si>
  <si>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</si>
  <si>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</si>
  <si>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</si>
  <si>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</si>
  <si>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</si>
  <si>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</si>
  <si>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</si>
  <si>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</si>
  <si>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</si>
  <si>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</si>
  <si>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</si>
  <si>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</si>
  <si>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</si>
  <si>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</si>
  <si>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</si>
  <si>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</si>
  <si>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</si>
  <si>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</si>
  <si>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</si>
  <si>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</si>
  <si>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</si>
  <si>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</si>
  <si>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</si>
  <si>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</si>
  <si>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</si>
  <si>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</si>
  <si>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</si>
  <si>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</si>
  <si>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</si>
  <si>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</si>
  <si>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</si>
  <si>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</si>
  <si>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</si>
  <si>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</si>
  <si>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</si>
  <si>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</si>
  <si>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</si>
  <si>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</si>
  <si>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</si>
  <si>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</si>
  <si>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</si>
  <si>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</si>
  <si>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</si>
  <si>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</si>
  <si>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</si>
  <si>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</si>
  <si>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</si>
  <si>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</si>
  <si>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</si>
  <si>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</si>
  <si>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</si>
  <si>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</si>
  <si>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</si>
  <si>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</si>
  <si>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</si>
  <si>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</si>
  <si>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</si>
  <si>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</si>
  <si>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</si>
  <si>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</si>
  <si>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</si>
  <si>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</si>
  <si>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</si>
  <si>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</si>
  <si>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</si>
  <si>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</si>
  <si>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</si>
  <si>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</si>
  <si>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</si>
  <si>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</si>
  <si>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</si>
  <si>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</si>
  <si>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</si>
  <si>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</si>
  <si>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</si>
  <si>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</si>
  <si>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</si>
  <si>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</si>
  <si>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</si>
  <si>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</si>
  <si>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</si>
  <si>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</si>
  <si>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</si>
  <si>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</si>
  <si>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</si>
  <si>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</si>
  <si>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</si>
  <si>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</si>
  <si>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</si>
  <si>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</si>
  <si>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</si>
  <si>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</si>
  <si>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</si>
  <si>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</si>
  <si>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</si>
  <si>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</si>
  <si>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</si>
  <si>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</si>
  <si>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</si>
  <si>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</si>
  <si>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</si>
  <si>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</si>
  <si>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</si>
  <si>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</si>
  <si>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</si>
  <si>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</si>
  <si>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</si>
  <si>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</si>
  <si>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</si>
  <si>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</si>
  <si>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</si>
  <si>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</si>
  <si>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</si>
  <si>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</si>
  <si>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</si>
  <si>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</si>
  <si>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</si>
  <si>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</si>
  <si>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</si>
  <si>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</si>
  <si>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</si>
  <si>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</si>
  <si>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</si>
  <si>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</si>
  <si>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</si>
  <si>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</si>
  <si>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</si>
  <si>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</si>
  <si>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</si>
  <si>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</si>
  <si>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</si>
  <si>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</si>
  <si>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</si>
  <si>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</si>
  <si>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</si>
  <si>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</si>
  <si>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</si>
  <si>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</si>
  <si>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</si>
  <si>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</si>
  <si>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</si>
  <si>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</si>
  <si>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</si>
  <si>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</si>
  <si>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</si>
  <si>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</si>
  <si>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</si>
  <si>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</si>
  <si>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</si>
  <si>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</si>
  <si>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</si>
  <si>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</si>
  <si>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</si>
  <si>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</si>
  <si>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</si>
  <si>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</si>
  <si>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</si>
  <si>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</si>
  <si>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</si>
  <si>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</si>
  <si>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</si>
  <si>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</si>
  <si>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</si>
  <si>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</si>
  <si>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</si>
  <si>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</si>
  <si>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</si>
  <si>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</si>
  <si>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</si>
  <si>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</si>
  <si>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</si>
  <si>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</si>
  <si>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</si>
  <si>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</si>
  <si>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</si>
  <si>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</si>
  <si>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</si>
  <si>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</si>
  <si>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</si>
  <si>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</si>
  <si>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</si>
  <si>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</si>
  <si>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</si>
  <si>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</si>
  <si>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</si>
  <si>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</si>
  <si>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</si>
  <si>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</si>
  <si>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</si>
  <si>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</si>
  <si>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</si>
  <si>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</si>
  <si>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</si>
  <si>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</si>
  <si>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</si>
  <si>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</si>
  <si>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</si>
  <si>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</si>
  <si>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</si>
  <si>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</si>
  <si>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</si>
  <si>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</si>
  <si>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</si>
  <si>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</si>
  <si>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</si>
  <si>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</si>
  <si>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</si>
  <si>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</si>
  <si>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</si>
  <si>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</si>
  <si>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</si>
  <si>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</si>
  <si>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</si>
  <si>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</si>
  <si>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</si>
  <si>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</si>
  <si>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</si>
  <si>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</si>
  <si>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</si>
  <si>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</si>
  <si>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</si>
  <si>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</si>
  <si>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</si>
  <si>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</si>
  <si>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</si>
  <si>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</si>
  <si>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</si>
  <si>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</si>
  <si>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</si>
  <si>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</si>
  <si>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</si>
  <si>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</si>
  <si>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</si>
  <si>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</si>
  <si>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</si>
  <si>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</si>
  <si>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</si>
  <si>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</si>
  <si>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</si>
  <si>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</si>
  <si>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</si>
  <si>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</si>
  <si>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</si>
  <si>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</si>
  <si>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</si>
  <si>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</si>
  <si>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</si>
  <si>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</si>
  <si>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</si>
  <si>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</si>
  <si>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</si>
  <si>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</si>
  <si>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</si>
  <si>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</si>
  <si>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</si>
  <si>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</si>
  <si>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</si>
  <si>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</si>
  <si>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</si>
  <si>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</si>
  <si>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</si>
  <si>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</si>
  <si>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</si>
  <si>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</si>
  <si>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</si>
  <si>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</si>
  <si>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</si>
  <si>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</si>
  <si>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</si>
  <si>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</si>
  <si>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</si>
  <si>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</si>
  <si>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</si>
  <si>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</si>
  <si>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</si>
  <si>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</si>
  <si>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</si>
  <si>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</si>
  <si>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</si>
  <si>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</si>
  <si>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</si>
  <si>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</si>
  <si>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</si>
  <si>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</si>
  <si>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</si>
  <si>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</si>
  <si>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</si>
  <si>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</si>
  <si>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</si>
  <si>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</si>
  <si>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</si>
  <si>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</si>
  <si>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</si>
  <si>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</si>
  <si>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</si>
  <si>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</si>
  <si>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</si>
  <si>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</si>
  <si>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</si>
  <si>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</si>
  <si>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</si>
  <si>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</si>
  <si>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</si>
  <si>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</si>
  <si>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</si>
  <si>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</si>
  <si>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</si>
  <si>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</si>
  <si>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</si>
  <si>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</si>
  <si>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</si>
  <si>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</si>
  <si>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</si>
  <si>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</si>
  <si>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</si>
  <si>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</si>
  <si>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</si>
  <si>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</si>
  <si>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</si>
  <si>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</si>
  <si>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</si>
  <si>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</si>
  <si>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</si>
  <si>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</si>
  <si>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</si>
  <si>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</si>
  <si>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</si>
  <si>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</si>
  <si>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</si>
  <si>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</si>
  <si>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</si>
  <si>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</si>
  <si>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</si>
  <si>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</si>
  <si>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</si>
  <si>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</si>
  <si>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</si>
  <si>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</si>
  <si>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</si>
  <si>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</si>
  <si>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</si>
  <si>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</si>
  <si>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</si>
  <si>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</si>
  <si>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</si>
  <si>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</si>
  <si>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</si>
  <si>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</si>
  <si>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</si>
  <si>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</si>
  <si>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</si>
  <si>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</si>
  <si>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</si>
  <si>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</si>
  <si>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</si>
  <si>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</si>
  <si>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</si>
  <si>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</si>
  <si>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</si>
  <si>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</si>
  <si>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</si>
  <si>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</si>
  <si>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</si>
  <si>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</si>
  <si>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</si>
  <si>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</si>
  <si>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</si>
  <si>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</si>
  <si>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</si>
  <si>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</si>
  <si>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</si>
  <si>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</si>
  <si>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</si>
  <si>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</si>
  <si>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</si>
  <si>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</si>
  <si>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</si>
  <si>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</si>
  <si>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</si>
  <si>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</si>
  <si>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</si>
  <si>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</si>
  <si>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</si>
  <si>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</si>
  <si>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</si>
  <si>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</si>
  <si>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</si>
  <si>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</si>
  <si>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</si>
  <si>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</si>
  <si>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</si>
  <si>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</si>
  <si>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</si>
  <si>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</si>
  <si>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</si>
  <si>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</si>
  <si>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</si>
  <si>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</si>
  <si>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</si>
  <si>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</si>
  <si>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</si>
  <si>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</si>
  <si>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</si>
  <si>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</si>
  <si>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</si>
  <si>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</si>
  <si>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</si>
  <si>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</si>
  <si>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</si>
  <si>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</si>
  <si>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</si>
  <si>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</si>
  <si>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</si>
  <si>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</si>
  <si>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</si>
  <si>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</si>
  <si>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</si>
  <si>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</si>
  <si>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</si>
  <si>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</si>
  <si>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</si>
  <si>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</si>
  <si>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</si>
  <si>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</si>
  <si>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</si>
  <si>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</si>
  <si>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</si>
  <si>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</si>
  <si>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</si>
  <si>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</si>
  <si>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</si>
  <si>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</si>
  <si>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</si>
  <si>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</si>
  <si>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</si>
  <si>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</si>
  <si>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</si>
  <si>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</si>
  <si>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</si>
  <si>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</si>
  <si>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</si>
  <si>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</si>
  <si>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</si>
  <si>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</si>
  <si>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</si>
  <si>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</si>
  <si>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</si>
  <si>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</si>
  <si>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</si>
  <si>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</si>
  <si>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</si>
  <si>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</si>
  <si>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</si>
  <si>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</si>
  <si>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</si>
  <si>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</si>
  <si>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</si>
  <si>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</si>
  <si>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</si>
  <si>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</si>
  <si>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</si>
  <si>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</si>
  <si>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</si>
  <si>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</si>
  <si>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</si>
  <si>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</si>
  <si>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</si>
  <si>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</si>
  <si>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</si>
  <si>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</si>
  <si>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</si>
  <si>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</si>
  <si>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</si>
  <si>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</si>
  <si>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</si>
  <si>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</si>
  <si>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</si>
  <si>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</si>
  <si>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</si>
  <si>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</si>
  <si>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</si>
  <si>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</si>
  <si>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</si>
  <si>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</si>
  <si>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</si>
  <si>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</si>
  <si>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</si>
  <si>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</si>
  <si>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</si>
  <si>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</si>
  <si>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</si>
  <si>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</si>
  <si>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</si>
  <si>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</si>
  <si>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</si>
  <si>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</si>
  <si>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</si>
  <si>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</si>
  <si>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</si>
  <si>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</si>
  <si>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</si>
  <si>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</si>
  <si>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</si>
  <si>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</si>
  <si>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</si>
  <si>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</si>
  <si>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</si>
  <si>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</si>
  <si>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</si>
  <si>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</si>
  <si>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</si>
  <si>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</si>
  <si>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</si>
  <si>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</si>
  <si>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</si>
  <si>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</si>
  <si>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</si>
  <si>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</si>
  <si>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</si>
  <si>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</si>
  <si>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</si>
  <si>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</si>
  <si>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</si>
  <si>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</si>
  <si>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</si>
  <si>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</si>
  <si>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</si>
  <si>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</si>
  <si>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</si>
  <si>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</si>
  <si>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</si>
  <si>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</si>
  <si>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</si>
  <si>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</si>
  <si>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</si>
  <si>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</si>
  <si>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</si>
  <si>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</si>
  <si>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</si>
  <si>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</si>
  <si>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</si>
  <si>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</si>
  <si>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</si>
  <si>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</si>
  <si>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</si>
  <si>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</si>
  <si>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</si>
  <si>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</si>
  <si>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</si>
  <si>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</si>
  <si>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</si>
  <si>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</si>
  <si>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</si>
  <si>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</si>
  <si>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</si>
  <si>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</si>
  <si>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</si>
  <si>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</si>
  <si>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</si>
  <si>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</si>
  <si>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</si>
  <si>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</si>
  <si>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</si>
  <si>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</si>
  <si>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</si>
  <si>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</si>
  <si>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</si>
  <si>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</si>
  <si>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</si>
  <si>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</si>
  <si>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</si>
  <si>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</si>
  <si>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</si>
  <si>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</si>
  <si>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</si>
  <si>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</si>
  <si>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</si>
  <si>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</si>
  <si>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</si>
  <si>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</si>
  <si>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</si>
  <si>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</si>
  <si>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</si>
  <si>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</si>
  <si>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</si>
  <si>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</si>
  <si>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</si>
  <si>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</si>
  <si>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</si>
  <si>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</si>
  <si>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</si>
  <si>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</si>
  <si>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</si>
  <si>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</si>
  <si>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</si>
  <si>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</si>
  <si>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</si>
  <si>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</si>
  <si>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</si>
  <si>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</si>
  <si>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</si>
  <si>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</si>
  <si>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</si>
  <si>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</si>
  <si>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</si>
  <si>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</si>
  <si>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</si>
  <si>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</si>
  <si>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</si>
  <si>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</si>
  <si>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</si>
  <si>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</si>
  <si>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</si>
  <si>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</si>
  <si>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</si>
  <si>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</si>
  <si>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</si>
  <si>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</si>
  <si>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</si>
  <si>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</si>
  <si>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</si>
  <si>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</si>
  <si>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</si>
  <si>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</si>
  <si>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</si>
  <si>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</si>
  <si>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</si>
  <si>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</si>
  <si>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</si>
  <si>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</si>
  <si>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</si>
  <si>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</si>
  <si>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</si>
  <si>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</si>
  <si>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</si>
  <si>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</si>
  <si>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</si>
  <si>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</si>
  <si>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</si>
  <si>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</si>
  <si>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</si>
  <si>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</si>
  <si>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</si>
  <si>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</si>
  <si>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</si>
  <si>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</si>
  <si>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</si>
  <si>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</si>
  <si>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</si>
  <si>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</si>
  <si>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</si>
  <si>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</si>
  <si>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</si>
  <si>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</si>
  <si>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</si>
  <si>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</si>
  <si>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</si>
  <si>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</si>
  <si>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</si>
  <si>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</si>
  <si>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</si>
  <si>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</si>
  <si>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</si>
  <si>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</si>
  <si>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</si>
  <si>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</si>
  <si>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</si>
  <si>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</si>
  <si>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</si>
  <si>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</si>
  <si>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</si>
  <si>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</si>
  <si>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</si>
  <si>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</si>
  <si>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</si>
  <si>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</si>
  <si>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</si>
  <si>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</si>
  <si>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</si>
  <si>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</si>
  <si>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</si>
  <si>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</si>
  <si>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</si>
  <si>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</si>
  <si>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</si>
  <si>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</si>
  <si>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</si>
  <si>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</si>
  <si>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</si>
  <si>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</si>
  <si>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</si>
  <si>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</si>
  <si>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</si>
  <si>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</si>
  <si>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</si>
  <si>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</si>
  <si>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</si>
  <si>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</si>
  <si>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</si>
  <si>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</si>
  <si>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</si>
  <si>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</si>
  <si>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</si>
  <si>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</si>
  <si>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</si>
  <si>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</si>
  <si>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</si>
  <si>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</si>
  <si>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</si>
  <si>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</si>
  <si>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</si>
  <si>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</si>
  <si>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</si>
  <si>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</si>
  <si>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</si>
  <si>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</si>
  <si>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</si>
  <si>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</si>
  <si>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</si>
  <si>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</si>
  <si>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</si>
  <si>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</si>
  <si>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</si>
  <si>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</si>
  <si>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</si>
  <si>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</si>
  <si>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</si>
  <si>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</si>
  <si>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</si>
  <si>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</si>
  <si>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</si>
  <si>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</si>
  <si>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</si>
  <si>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</si>
  <si>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</si>
  <si>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</si>
  <si>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</si>
  <si>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</si>
  <si>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</si>
  <si>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</si>
  <si>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</si>
  <si>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</si>
  <si>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</si>
  <si>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</si>
  <si>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</si>
  <si>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</si>
  <si>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</si>
  <si>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</si>
  <si>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</si>
  <si>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</si>
  <si>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</si>
  <si>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</si>
  <si>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</si>
  <si>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</si>
  <si>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</si>
  <si>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</si>
  <si>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</si>
  <si>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</si>
  <si>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</si>
  <si>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</si>
  <si>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</si>
  <si>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</si>
  <si>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</si>
  <si>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</si>
  <si>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</si>
  <si>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</si>
  <si>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</si>
  <si>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</si>
  <si>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</si>
  <si>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</si>
  <si>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</si>
  <si>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</si>
  <si>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</si>
  <si>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</si>
  <si>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</si>
  <si>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</si>
  <si>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</si>
  <si>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</si>
  <si>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</si>
  <si>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</si>
  <si>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</si>
  <si>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</si>
  <si>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</si>
  <si>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</si>
  <si>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</si>
  <si>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</si>
  <si>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</si>
  <si>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</si>
  <si>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</si>
  <si>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</si>
  <si>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</si>
  <si>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</si>
  <si>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</si>
  <si>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</si>
  <si>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</si>
  <si>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</si>
  <si>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</si>
  <si>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</si>
  <si>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</si>
  <si>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</si>
  <si>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</si>
  <si>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</si>
  <si>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</si>
  <si>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</si>
  <si>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</si>
  <si>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</si>
  <si>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</si>
  <si>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</si>
  <si>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</si>
  <si>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</si>
  <si>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</si>
  <si>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</si>
  <si>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</si>
  <si>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</si>
  <si>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</si>
  <si>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</si>
  <si>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</si>
  <si>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</si>
  <si>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</si>
  <si>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</si>
  <si>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</si>
  <si>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</si>
  <si>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</si>
  <si>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</si>
  <si>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</si>
  <si>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</si>
  <si>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</si>
  <si>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</si>
  <si>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</si>
  <si>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</si>
  <si>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</si>
  <si>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</si>
  <si>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</si>
  <si>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</si>
  <si>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</si>
  <si>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</si>
  <si>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</si>
  <si>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</si>
  <si>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</si>
  <si>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</si>
  <si>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</si>
  <si>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</si>
  <si>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</si>
  <si>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</si>
  <si>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</si>
  <si>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</si>
  <si>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</si>
  <si>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</si>
  <si>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</si>
  <si>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</si>
  <si>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</si>
  <si>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</si>
  <si>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</si>
  <si>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</si>
  <si>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</si>
  <si>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</si>
  <si>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</si>
  <si>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</si>
  <si>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</si>
  <si>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</si>
  <si>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</si>
  <si>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</si>
  <si>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</si>
  <si>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</si>
  <si>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</si>
  <si>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</si>
  <si>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</si>
  <si>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</si>
  <si>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</si>
  <si>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</si>
  <si>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</si>
  <si>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</si>
  <si>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</si>
  <si>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</si>
  <si>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</si>
  <si>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</si>
  <si>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</si>
  <si>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</si>
  <si>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</si>
  <si>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</si>
  <si>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</si>
  <si>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</si>
  <si>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</si>
  <si>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</si>
  <si>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</si>
  <si>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</si>
  <si>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</si>
  <si>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</si>
  <si>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</si>
  <si>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</si>
  <si>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</si>
  <si>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</si>
  <si>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</si>
  <si>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</si>
  <si>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</si>
  <si>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</si>
  <si>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</si>
  <si>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</si>
  <si>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</si>
  <si>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</si>
  <si>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</si>
  <si>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</si>
  <si>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</si>
  <si>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</si>
  <si>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</si>
  <si>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</si>
  <si>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</si>
  <si>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</si>
  <si>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</si>
  <si>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</si>
  <si>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</si>
  <si>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</si>
  <si>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</si>
  <si>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</si>
  <si>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</si>
  <si>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</si>
  <si>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</si>
  <si>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</si>
  <si>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</si>
  <si>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</si>
  <si>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</si>
  <si>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</si>
  <si>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</si>
  <si>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</si>
  <si>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</si>
  <si>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</si>
  <si>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</si>
  <si>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</si>
  <si>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</si>
  <si>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</si>
  <si>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</si>
  <si>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</si>
  <si>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</si>
  <si>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</si>
  <si>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</si>
  <si>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</si>
  <si>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</si>
  <si>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</si>
  <si>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</si>
  <si>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</si>
  <si>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</si>
  <si>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</si>
  <si>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</si>
  <si>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</si>
  <si>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</si>
  <si>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</si>
  <si>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</si>
  <si>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</si>
  <si>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</si>
  <si>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</si>
  <si>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</si>
  <si>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</si>
  <si>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</si>
  <si>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</si>
  <si>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</si>
  <si>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</si>
  <si>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</si>
  <si>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</si>
  <si>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</si>
  <si>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</si>
  <si>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</si>
  <si>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</si>
  <si>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</si>
  <si>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</si>
  <si>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</si>
  <si>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</si>
  <si>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</si>
  <si>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</si>
  <si>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</si>
  <si>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</si>
  <si>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</si>
  <si>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</si>
  <si>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</si>
  <si>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</si>
  <si>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</si>
  <si>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</si>
  <si>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</si>
  <si>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</si>
  <si>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</si>
  <si>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</si>
  <si>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</si>
  <si>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</si>
  <si>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</si>
  <si>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</si>
  <si>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</si>
  <si>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</si>
  <si>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</si>
  <si>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</si>
  <si>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</si>
  <si>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</si>
  <si>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</si>
  <si>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</si>
  <si>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</si>
  <si>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</si>
  <si>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</si>
  <si>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</si>
  <si>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</si>
  <si>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</si>
  <si>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</si>
  <si>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</si>
  <si>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</si>
  <si>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</si>
  <si>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</si>
  <si>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</si>
  <si>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</si>
  <si>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</si>
  <si>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</si>
  <si>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</si>
  <si>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</si>
  <si>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</si>
  <si>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</si>
  <si>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</si>
  <si>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</si>
  <si>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</si>
  <si>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</si>
  <si>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</si>
  <si>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</si>
  <si>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</si>
  <si>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</si>
  <si>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</si>
  <si>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</si>
  <si>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</si>
  <si>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</si>
  <si>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</si>
  <si>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</si>
  <si>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</si>
  <si>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</si>
  <si>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</si>
  <si>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</si>
  <si>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</si>
  <si>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</si>
  <si>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</si>
  <si>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</si>
  <si>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</si>
  <si>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</si>
  <si>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</si>
  <si>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</si>
  <si>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</si>
  <si>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</si>
  <si>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</si>
  <si>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</si>
  <si>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</si>
  <si>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</si>
  <si>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</si>
  <si>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</si>
  <si>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</si>
  <si>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</si>
  <si>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</si>
  <si>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</si>
  <si>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</si>
  <si>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</si>
  <si>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</si>
  <si>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</si>
  <si>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</si>
  <si>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</si>
  <si>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</si>
  <si>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</si>
  <si>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</si>
  <si>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</si>
  <si>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</si>
  <si>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</si>
  <si>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</si>
  <si>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</si>
  <si>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</si>
  <si>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</si>
  <si>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</si>
  <si>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</si>
  <si>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</si>
  <si>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</si>
  <si>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</si>
  <si>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</si>
  <si>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</si>
  <si>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</si>
  <si>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</si>
  <si>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</si>
  <si>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</si>
  <si>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</si>
  <si>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</si>
  <si>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</si>
  <si>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</si>
  <si>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</si>
  <si>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</si>
  <si>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</si>
  <si>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</si>
  <si>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</si>
  <si>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</si>
  <si>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</si>
  <si>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</si>
  <si>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</si>
  <si>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</si>
  <si>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</si>
  <si>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</si>
  <si>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</si>
  <si>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</si>
  <si>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</si>
  <si>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</si>
  <si>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</si>
  <si>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</si>
  <si>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</si>
  <si>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</si>
  <si>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</si>
  <si>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</si>
  <si>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</si>
  <si>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</si>
  <si>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</si>
  <si>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</si>
  <si>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</si>
  <si>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</si>
  <si>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</si>
  <si>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</si>
  <si>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</si>
  <si>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</si>
  <si>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</si>
  <si>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</si>
  <si>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</si>
  <si>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</si>
  <si>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</si>
  <si>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</si>
  <si>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</si>
  <si>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</si>
  <si>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</si>
  <si>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</si>
  <si>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</si>
  <si>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</si>
  <si>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</si>
  <si>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</si>
  <si>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</si>
  <si>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</si>
  <si>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</si>
  <si>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</si>
  <si>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</si>
  <si>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</si>
  <si>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</si>
  <si>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</si>
  <si>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</si>
  <si>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</si>
  <si>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</si>
  <si>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</si>
  <si>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</si>
  <si>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</si>
  <si>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</si>
  <si>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</si>
  <si>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</si>
  <si>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</si>
  <si>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</si>
  <si>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</si>
  <si>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</si>
  <si>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</si>
  <si>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</si>
  <si>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</si>
  <si>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</si>
  <si>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</si>
  <si>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</si>
  <si>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</si>
  <si>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</si>
  <si>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</si>
  <si>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</si>
  <si>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</si>
  <si>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</si>
  <si>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</si>
  <si>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</si>
  <si>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</si>
  <si>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</si>
  <si>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</si>
  <si>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</si>
  <si>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</si>
  <si>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</si>
  <si>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</si>
  <si>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</si>
  <si>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</si>
  <si>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</si>
  <si>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</si>
  <si>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</si>
  <si>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</si>
  <si>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</si>
  <si>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</si>
  <si>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</si>
  <si>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</si>
  <si>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</si>
  <si>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</si>
  <si>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</si>
  <si>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</si>
  <si>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</si>
  <si>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</si>
  <si>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</si>
  <si>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</si>
  <si>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</si>
  <si>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</si>
  <si>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</si>
  <si>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</si>
  <si>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</si>
  <si>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</si>
  <si>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</si>
  <si>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</si>
  <si>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</si>
  <si>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</si>
  <si>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</si>
  <si>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</si>
  <si>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</si>
  <si>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</si>
  <si>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</si>
  <si>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</si>
  <si>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</si>
  <si>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</si>
  <si>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</si>
  <si>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</si>
  <si>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</si>
  <si>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</si>
  <si>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</si>
  <si>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</si>
  <si>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</si>
  <si>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</si>
  <si>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</si>
  <si>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</si>
  <si>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</si>
  <si>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</si>
  <si>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</si>
  <si>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</si>
  <si>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</si>
  <si>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</si>
  <si>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</si>
  <si>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</si>
  <si>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</si>
  <si>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</si>
  <si>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</si>
  <si>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</si>
  <si>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</si>
  <si>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</si>
  <si>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</si>
  <si>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</si>
  <si>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</si>
  <si>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</si>
  <si>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</si>
  <si>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</si>
  <si>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</si>
  <si>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</si>
  <si>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</si>
  <si>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</si>
  <si>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</si>
  <si>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</si>
  <si>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</si>
  <si>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</si>
  <si>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</si>
  <si>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</si>
  <si>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</si>
  <si>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</si>
  <si>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</si>
  <si>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</si>
  <si>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</si>
  <si>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</si>
  <si>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</si>
  <si>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</si>
  <si>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</si>
  <si>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</si>
  <si>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</si>
  <si>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</si>
  <si>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</si>
  <si>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</si>
  <si>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</si>
  <si>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</si>
  <si>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</si>
  <si>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</si>
  <si>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</si>
  <si>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</si>
  <si>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</si>
  <si>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</si>
  <si>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</si>
  <si>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</si>
  <si>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</si>
  <si>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</si>
  <si>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</si>
  <si>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</si>
  <si>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</si>
  <si>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</si>
  <si>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</si>
  <si>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</si>
  <si>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</si>
  <si>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</si>
  <si>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</si>
  <si>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</si>
  <si>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</si>
  <si>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</si>
  <si>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</si>
  <si>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</si>
  <si>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</si>
  <si>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</si>
  <si>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</si>
  <si>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</si>
  <si>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</si>
  <si>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</si>
  <si>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</si>
  <si>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</si>
  <si>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</si>
  <si>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</si>
  <si>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</si>
  <si>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</si>
  <si>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</si>
  <si>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</si>
  <si>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</si>
  <si>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</si>
  <si>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</si>
  <si>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</si>
  <si>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</si>
  <si>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</si>
  <si>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</si>
  <si>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</si>
  <si>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</si>
  <si>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</si>
  <si>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</si>
  <si>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</si>
  <si>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</si>
  <si>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</si>
  <si>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</si>
  <si>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</si>
  <si>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</si>
  <si>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</si>
  <si>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</si>
  <si>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</si>
  <si>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</si>
  <si>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</si>
  <si>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</si>
  <si>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</si>
  <si>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</si>
  <si>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</si>
  <si>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</si>
  <si>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</si>
  <si>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</si>
  <si>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</si>
  <si>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</si>
  <si>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</si>
  <si>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</si>
  <si>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</si>
  <si>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</si>
  <si>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</si>
  <si>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</si>
  <si>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</si>
  <si>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</si>
  <si>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</si>
  <si>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</si>
  <si>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</si>
  <si>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</si>
  <si>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</si>
  <si>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</si>
  <si>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</si>
  <si>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</si>
  <si>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</si>
  <si>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</si>
  <si>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</si>
  <si>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</si>
  <si>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</si>
  <si>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</si>
  <si>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</si>
  <si>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</si>
  <si>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</si>
  <si>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</si>
  <si>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</si>
  <si>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</si>
  <si>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</si>
  <si>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</si>
  <si>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</si>
  <si>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</si>
  <si>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</si>
  <si>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</si>
  <si>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</si>
  <si>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</si>
  <si>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</si>
  <si>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</si>
  <si>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</si>
  <si>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</si>
  <si>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</si>
  <si>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</si>
  <si>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</si>
  <si>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</si>
  <si>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</si>
  <si>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</si>
  <si>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</si>
  <si>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</si>
  <si>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</si>
  <si>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</si>
  <si>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</si>
  <si>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</si>
  <si>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</si>
  <si>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</si>
  <si>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</si>
  <si>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</si>
  <si>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</si>
  <si>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</si>
  <si>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</si>
  <si>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</si>
  <si>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</si>
  <si>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</si>
  <si>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</si>
  <si>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</si>
  <si>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</si>
  <si>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</si>
  <si>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</si>
  <si>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</si>
  <si>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</si>
  <si>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</si>
  <si>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</si>
  <si>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</si>
  <si>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</si>
  <si>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</si>
  <si>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</si>
  <si>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</si>
  <si>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</si>
  <si>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</si>
  <si>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</si>
  <si>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</si>
  <si>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</si>
  <si>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</si>
  <si>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</si>
  <si>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</si>
  <si>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</si>
  <si>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</si>
  <si>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</si>
  <si>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</si>
  <si>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</si>
  <si>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</si>
  <si>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</si>
  <si>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</si>
  <si>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</si>
  <si>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</si>
  <si>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</si>
  <si>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</si>
  <si>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</si>
  <si>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</si>
  <si>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</si>
  <si>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</si>
  <si>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</si>
  <si>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</si>
  <si>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</si>
  <si>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</si>
  <si>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</si>
  <si>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</si>
  <si>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</si>
  <si>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</si>
  <si>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</si>
  <si>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</si>
  <si>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</si>
  <si>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</si>
  <si>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</si>
  <si>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</si>
  <si>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</si>
  <si>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</si>
  <si>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</si>
  <si>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</si>
  <si>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</si>
  <si>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</si>
  <si>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</si>
  <si>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</si>
  <si>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</si>
  <si>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</si>
  <si>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</si>
  <si>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</si>
  <si>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</si>
  <si>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</si>
  <si>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</si>
  <si>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</si>
  <si>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</si>
  <si>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</si>
  <si>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</si>
  <si>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</si>
  <si>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</si>
  <si>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</si>
  <si>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</si>
  <si>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</si>
  <si>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</si>
  <si>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</si>
  <si>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</si>
  <si>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</si>
  <si>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</si>
  <si>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</si>
  <si>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</si>
  <si>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</si>
  <si>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</si>
  <si>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</si>
  <si>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</si>
  <si>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</si>
  <si>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</si>
  <si>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</si>
  <si>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</si>
  <si>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</si>
  <si>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</si>
  <si>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</si>
  <si>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</si>
  <si>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</si>
  <si>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</si>
  <si>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</si>
  <si>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</si>
  <si>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</si>
  <si>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</si>
  <si>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</si>
  <si>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</si>
  <si>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</si>
  <si>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</si>
  <si>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</si>
  <si>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</si>
  <si>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</si>
  <si>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</si>
  <si>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</si>
  <si>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</si>
  <si>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</si>
  <si>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</si>
  <si>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</si>
  <si>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</si>
  <si>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</si>
  <si>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</si>
  <si>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</si>
  <si>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</si>
  <si>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</si>
  <si>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</si>
  <si>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</si>
  <si>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</si>
  <si>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</si>
  <si>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</si>
  <si>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</si>
  <si>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</si>
  <si>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</si>
  <si>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</si>
  <si>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</si>
  <si>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</si>
  <si>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</si>
  <si>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</si>
  <si>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</si>
  <si>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</si>
  <si>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</si>
  <si>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</si>
  <si>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</si>
  <si>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</si>
  <si>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</si>
  <si>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</si>
  <si>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</si>
  <si>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</si>
  <si>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</si>
  <si>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</si>
  <si>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</si>
  <si>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</si>
  <si>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</si>
  <si>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</si>
  <si>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</si>
  <si>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</si>
  <si>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</si>
  <si>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</si>
  <si>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</si>
  <si>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</si>
  <si>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</si>
  <si>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</si>
  <si>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</si>
  <si>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</si>
  <si>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</si>
  <si>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</si>
  <si>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</si>
  <si>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</si>
  <si>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</si>
  <si>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</si>
  <si>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</si>
  <si>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</si>
  <si>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</si>
  <si>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</si>
  <si>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</si>
  <si>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</si>
  <si>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</si>
  <si>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</si>
  <si>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</si>
  <si>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</si>
  <si>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</si>
  <si>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</si>
  <si>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</si>
  <si>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</si>
  <si>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</si>
  <si>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</si>
  <si>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</si>
  <si>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</si>
  <si>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</si>
  <si>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</si>
  <si>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</si>
  <si>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</si>
  <si>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</si>
  <si>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</si>
  <si>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</si>
  <si>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</si>
  <si>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</si>
  <si>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</si>
  <si>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</si>
  <si>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</si>
  <si>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</si>
  <si>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</si>
  <si>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</si>
  <si>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</si>
  <si>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</si>
  <si>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</si>
  <si>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</si>
  <si>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</si>
  <si>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</si>
  <si>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</si>
  <si>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</si>
  <si>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</si>
  <si>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</si>
  <si>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</si>
  <si>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</si>
  <si>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</si>
  <si>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</si>
  <si>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</si>
  <si>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</si>
  <si>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</si>
  <si>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</si>
  <si>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</si>
  <si>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</si>
  <si>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</si>
  <si>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</si>
  <si>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</si>
  <si>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</si>
  <si>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</si>
  <si>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</si>
  <si>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</si>
  <si>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</si>
  <si>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</si>
  <si>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</si>
  <si>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</si>
  <si>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</si>
  <si>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</si>
  <si>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</si>
  <si>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</si>
  <si>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</si>
  <si>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</si>
  <si>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</si>
  <si>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</si>
  <si>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</si>
  <si>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</si>
  <si>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</si>
  <si>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</si>
  <si>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</si>
  <si>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</si>
  <si>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</si>
  <si>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</si>
  <si>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</si>
  <si>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</si>
  <si>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</si>
  <si>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</si>
  <si>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</si>
  <si>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</si>
  <si>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</si>
  <si>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</si>
  <si>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</si>
  <si>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</si>
  <si>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</si>
  <si>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</si>
  <si>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</si>
  <si>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</si>
  <si>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</si>
  <si>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</si>
  <si>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</si>
  <si>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</si>
  <si>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</si>
  <si>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</si>
  <si>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</si>
  <si>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</si>
  <si>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</si>
  <si>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</si>
  <si>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</si>
  <si>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</si>
  <si>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</si>
  <si>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</si>
  <si>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</si>
  <si>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</si>
  <si>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</si>
  <si>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</si>
  <si>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</si>
  <si>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</si>
  <si>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</si>
  <si>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</si>
  <si>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</si>
  <si>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</si>
  <si>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</si>
  <si>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</si>
  <si>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</si>
  <si>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</si>
  <si>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</si>
  <si>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</si>
  <si>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</si>
  <si>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</si>
  <si>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</si>
  <si>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</si>
  <si>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</si>
  <si>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</si>
  <si>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</si>
  <si>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</si>
  <si>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</si>
  <si>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</si>
  <si>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</si>
  <si>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</si>
  <si>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</si>
  <si>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</si>
  <si>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</si>
  <si>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</si>
  <si>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</si>
  <si>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</si>
  <si>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</si>
  <si>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</si>
  <si>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</si>
  <si>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</si>
  <si>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</si>
  <si>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</si>
  <si>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</si>
  <si>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</si>
  <si>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</si>
  <si>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</si>
  <si>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</si>
  <si>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</si>
  <si>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</si>
  <si>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</si>
  <si>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</si>
  <si>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</si>
  <si>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</si>
  <si>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</si>
  <si>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</si>
  <si>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</si>
  <si>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</si>
  <si>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</si>
  <si>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</si>
  <si>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</si>
  <si>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</si>
  <si>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</si>
  <si>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</si>
  <si>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</si>
  <si>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</si>
  <si>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</si>
  <si>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</si>
  <si>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</si>
  <si>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</si>
  <si>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</si>
  <si>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</si>
  <si>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</si>
  <si>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</si>
  <si>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</si>
  <si>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</si>
  <si>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</si>
  <si>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</si>
  <si>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</si>
  <si>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</si>
  <si>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</si>
  <si>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</si>
  <si>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</si>
  <si>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</si>
  <si>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</si>
  <si>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</si>
  <si>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</si>
  <si>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</si>
  <si>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</si>
  <si>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</si>
  <si>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</si>
  <si>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</si>
  <si>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</si>
  <si>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</si>
  <si>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</si>
  <si>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</si>
  <si>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</si>
  <si>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</si>
  <si>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</si>
  <si>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</si>
  <si>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</si>
  <si>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</si>
  <si>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</si>
  <si>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</si>
  <si>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</si>
  <si>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</si>
  <si>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</si>
  <si>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</si>
  <si>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</si>
  <si>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</si>
  <si>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</si>
  <si>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</si>
  <si>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</si>
  <si>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</si>
  <si>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</si>
  <si>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</si>
  <si>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</si>
  <si>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</si>
  <si>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</si>
  <si>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</si>
  <si>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</si>
  <si>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</si>
  <si>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</si>
  <si>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</si>
  <si>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</si>
  <si>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</si>
  <si>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</si>
  <si>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</si>
  <si>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</si>
  <si>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</si>
  <si>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</si>
  <si>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</si>
  <si>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</si>
  <si>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</si>
  <si>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</si>
  <si>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</si>
  <si>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</si>
  <si>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</si>
  <si>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</si>
  <si>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</si>
  <si>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</si>
  <si>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</si>
  <si>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</si>
  <si>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</si>
  <si>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</si>
  <si>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</si>
  <si>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</si>
  <si>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</si>
  <si>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</si>
  <si>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</si>
  <si>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</si>
  <si>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</si>
  <si>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</si>
  <si>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</si>
  <si>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</si>
  <si>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</si>
  <si>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</si>
  <si>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</si>
  <si>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</si>
  <si>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</si>
  <si>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</si>
  <si>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</si>
  <si>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</si>
  <si>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</si>
  <si>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</si>
  <si>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</si>
  <si>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</si>
  <si>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</si>
  <si>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</si>
  <si>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</si>
  <si>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</si>
  <si>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</si>
  <si>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</si>
  <si>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</si>
  <si>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</si>
  <si>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</si>
  <si>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</si>
  <si>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</si>
  <si>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</si>
  <si>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</si>
  <si>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</si>
  <si>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</si>
  <si>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</si>
  <si>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</si>
  <si>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</si>
  <si>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</si>
  <si>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</si>
  <si>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</si>
  <si>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</si>
  <si>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</si>
  <si>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</si>
  <si>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</si>
  <si>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</si>
  <si>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</si>
  <si>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</si>
  <si>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</si>
  <si>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</si>
  <si>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</si>
  <si>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</si>
  <si>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</si>
  <si>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</si>
  <si>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</si>
  <si>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</si>
  <si>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</si>
  <si>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</si>
  <si>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</si>
  <si>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</si>
  <si>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</si>
  <si>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</si>
  <si>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</si>
  <si>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</si>
  <si>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</si>
  <si>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</si>
  <si>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</si>
  <si>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</si>
  <si>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</si>
  <si>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</si>
  <si>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</si>
  <si>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</si>
  <si>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</si>
  <si>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</si>
  <si>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</si>
  <si>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</si>
  <si>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</si>
  <si>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</si>
  <si>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</si>
  <si>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</si>
  <si>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</si>
  <si>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</si>
  <si>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</si>
  <si>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</si>
  <si>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</si>
  <si>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</si>
  <si>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</si>
  <si>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</si>
  <si>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</si>
  <si>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</si>
  <si>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</si>
  <si>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</si>
  <si>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</si>
  <si>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</si>
  <si>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</si>
  <si>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</si>
  <si>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</si>
  <si>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</si>
  <si>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</si>
  <si>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</si>
  <si>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</si>
  <si>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</si>
  <si>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</si>
  <si>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</si>
  <si>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</si>
  <si>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</si>
  <si>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</si>
  <si>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</si>
  <si>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</si>
  <si>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</si>
  <si>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</si>
  <si>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</si>
  <si>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</si>
  <si>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</si>
  <si>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</si>
  <si>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</si>
  <si>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</si>
  <si>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</si>
  <si>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</si>
  <si>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</si>
  <si>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</si>
  <si>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</si>
  <si>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</si>
  <si>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</si>
  <si>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</si>
  <si>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</si>
  <si>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</si>
  <si>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</si>
  <si>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</si>
  <si>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</si>
  <si>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</si>
  <si>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</si>
  <si>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</si>
  <si>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</si>
  <si>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</si>
  <si>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</si>
  <si>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</si>
  <si>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</si>
  <si>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</si>
  <si>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</si>
  <si>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</si>
  <si>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</si>
  <si>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</si>
  <si>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</si>
  <si>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</si>
  <si>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</si>
  <si>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</si>
  <si>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</si>
  <si>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</si>
  <si>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</si>
  <si>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</si>
  <si>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</si>
  <si>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</si>
  <si>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</si>
  <si>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</si>
  <si>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</si>
  <si>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</si>
  <si>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</si>
  <si>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</si>
  <si>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</si>
  <si>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</si>
  <si>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</si>
  <si>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</si>
  <si>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</si>
  <si>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</si>
  <si>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</si>
  <si>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</si>
  <si>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</si>
  <si>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</si>
  <si>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</si>
  <si>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</si>
  <si>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</si>
  <si>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</si>
  <si>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</si>
  <si>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</si>
  <si>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</si>
  <si>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</si>
  <si>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</si>
  <si>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</si>
  <si>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</si>
  <si>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</si>
  <si>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</si>
  <si>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</si>
  <si>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</si>
  <si>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</si>
  <si>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</si>
  <si>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</si>
  <si>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</si>
  <si>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</si>
  <si>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</si>
  <si>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</si>
  <si>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</si>
  <si>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</si>
  <si>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</si>
  <si>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</si>
  <si>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</si>
  <si>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</si>
  <si>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</si>
  <si>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</si>
  <si>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</si>
  <si>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</si>
  <si>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</si>
  <si>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</si>
  <si>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</si>
  <si>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</si>
  <si>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</si>
  <si>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</si>
  <si>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</si>
  <si>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</si>
  <si>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</si>
  <si>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</si>
  <si>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</si>
  <si>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</si>
  <si>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</si>
  <si>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</si>
  <si>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</si>
  <si>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</si>
  <si>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</si>
  <si>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</si>
  <si>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</si>
  <si>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</si>
  <si>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</si>
  <si>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</si>
  <si>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</si>
  <si>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</si>
  <si>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</si>
  <si>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</si>
  <si>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</si>
  <si>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</si>
  <si>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</si>
  <si>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</si>
  <si>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</si>
  <si>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</si>
  <si>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</si>
  <si>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</si>
  <si>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</si>
  <si>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</si>
  <si>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</si>
  <si>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</si>
  <si>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</si>
  <si>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</si>
  <si>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</si>
  <si>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</si>
  <si>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</si>
  <si>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</si>
  <si>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</si>
  <si>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</si>
  <si>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</si>
  <si>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</si>
  <si>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</si>
  <si>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</si>
  <si>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</si>
  <si>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</si>
  <si>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</si>
  <si>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</si>
  <si>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</si>
  <si>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</si>
  <si>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</si>
  <si>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</si>
  <si>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</si>
  <si>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</si>
  <si>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</si>
  <si>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</si>
  <si>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</si>
  <si>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</si>
  <si>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</si>
  <si>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</si>
  <si>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</si>
  <si>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</si>
  <si>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</si>
  <si>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</si>
  <si>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</si>
  <si>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</si>
  <si>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</si>
  <si>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</si>
  <si>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</si>
  <si>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</si>
  <si>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</si>
  <si>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</si>
  <si>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</si>
  <si>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</si>
  <si>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</si>
  <si>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</si>
  <si>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</si>
  <si>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</si>
  <si>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</si>
  <si>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</si>
  <si>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</si>
  <si>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</si>
  <si>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</si>
  <si>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</si>
  <si>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</si>
  <si>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</si>
  <si>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</si>
  <si>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</si>
  <si>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</si>
  <si>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</si>
  <si>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</si>
  <si>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</si>
  <si>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</si>
  <si>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</si>
  <si>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</si>
  <si>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</si>
  <si>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</si>
  <si>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</si>
  <si>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</si>
  <si>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</si>
  <si>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</si>
  <si>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</si>
  <si>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</si>
  <si>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</si>
  <si>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</si>
  <si>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</si>
  <si>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</si>
  <si>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</si>
  <si>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</si>
  <si>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</si>
  <si>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</si>
  <si>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</si>
  <si>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</si>
  <si>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</si>
  <si>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</si>
  <si>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</si>
  <si>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</si>
  <si>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</si>
  <si>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</si>
  <si>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</si>
  <si>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</si>
  <si>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</si>
  <si>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</si>
  <si>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</si>
  <si>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</si>
  <si>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</si>
  <si>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</si>
  <si>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</si>
  <si>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</si>
  <si>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</si>
  <si>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</si>
  <si>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</si>
  <si>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</si>
  <si>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</si>
  <si>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</si>
  <si>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</si>
  <si>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</si>
  <si>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</si>
  <si>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</si>
  <si>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</si>
  <si>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</si>
  <si>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</si>
  <si>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</si>
  <si>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</si>
  <si>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</si>
  <si>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</si>
  <si>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</si>
  <si>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</si>
  <si>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</si>
  <si>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</si>
  <si>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</si>
  <si>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</si>
  <si>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</si>
  <si>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</si>
  <si>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</si>
  <si>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</si>
  <si>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</si>
  <si>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</si>
  <si>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</si>
  <si>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</si>
  <si>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</si>
  <si>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</si>
  <si>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</si>
  <si>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</si>
  <si>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</si>
  <si>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</si>
  <si>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</si>
  <si>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</si>
  <si>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</si>
  <si>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</si>
  <si>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</si>
  <si>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</si>
  <si>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</si>
  <si>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</si>
  <si>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</si>
  <si>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</si>
  <si>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</si>
  <si>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</si>
  <si>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</si>
  <si>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</si>
  <si>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</si>
  <si>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</si>
  <si>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</si>
  <si>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</si>
  <si>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</si>
  <si>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</si>
  <si>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</si>
  <si>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</si>
  <si>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</si>
  <si>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</si>
  <si>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</si>
  <si>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</si>
  <si>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</si>
  <si>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</si>
  <si>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</si>
  <si>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</si>
  <si>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</si>
  <si>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</si>
  <si>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</si>
  <si>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</si>
  <si>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</si>
  <si>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</si>
  <si>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</si>
  <si>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</si>
  <si>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</si>
  <si>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</si>
  <si>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</si>
  <si>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</si>
  <si>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</si>
  <si>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</si>
  <si>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</si>
  <si>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</si>
  <si>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</si>
  <si>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</si>
  <si>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</si>
  <si>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</si>
  <si>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</si>
  <si>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</si>
  <si>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</si>
  <si>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</si>
  <si>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</si>
  <si>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</si>
  <si>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</si>
  <si>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</si>
  <si>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</si>
  <si>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</si>
  <si>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</si>
  <si>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</si>
  <si>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</si>
  <si>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</si>
  <si>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</si>
  <si>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</si>
  <si>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</si>
  <si>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</si>
  <si>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</si>
  <si>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</si>
  <si>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</si>
  <si>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</si>
  <si>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</si>
  <si>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</si>
  <si>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</si>
  <si>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</si>
  <si>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</si>
  <si>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</si>
  <si>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</si>
  <si>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</si>
  <si>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</si>
  <si>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</si>
  <si>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</si>
  <si>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</si>
  <si>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</si>
  <si>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</si>
  <si>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</si>
  <si>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</si>
  <si>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</si>
  <si>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</si>
  <si>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</si>
  <si>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</si>
  <si>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</si>
  <si>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</si>
  <si>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</si>
  <si>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</si>
  <si>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</si>
  <si>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</si>
  <si>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</si>
  <si>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</si>
  <si>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</si>
  <si>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</si>
  <si>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</si>
  <si>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</si>
  <si>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</si>
  <si>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</si>
  <si>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</si>
  <si>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</si>
  <si>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</si>
  <si>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</si>
  <si>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</si>
  <si>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</si>
  <si>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</si>
  <si>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</si>
  <si>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</si>
  <si>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</si>
  <si>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</si>
  <si>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</si>
  <si>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</si>
  <si>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</si>
  <si>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</si>
  <si>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</si>
  <si>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</si>
  <si>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</si>
  <si>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</si>
  <si>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</si>
  <si>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</si>
  <si>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</si>
  <si>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</si>
  <si>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</si>
  <si>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</si>
  <si>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</si>
  <si>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</si>
  <si>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</si>
  <si>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</si>
  <si>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</si>
  <si>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</si>
  <si>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</si>
  <si>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</si>
  <si>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</si>
  <si>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</si>
  <si>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</si>
  <si>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</si>
  <si>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</si>
  <si>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</si>
  <si>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</si>
  <si>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</si>
  <si>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</si>
  <si>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</si>
  <si>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</si>
  <si>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</si>
  <si>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</si>
  <si>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</si>
  <si>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</si>
  <si>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</si>
  <si>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</si>
  <si>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</si>
  <si>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</si>
  <si>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</si>
  <si>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</si>
  <si>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</si>
  <si>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</si>
  <si>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</si>
  <si>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</si>
  <si>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</si>
  <si>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</si>
  <si>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</si>
  <si>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</si>
  <si>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</si>
  <si>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</si>
  <si>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</si>
  <si>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</si>
  <si>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</si>
  <si>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</si>
  <si>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</si>
  <si>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</si>
  <si>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</si>
  <si>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</si>
  <si>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</si>
  <si>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</si>
  <si>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</si>
  <si>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</si>
  <si>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</si>
  <si>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</si>
  <si>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</si>
  <si>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</si>
  <si>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</si>
  <si>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</si>
  <si>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</si>
  <si>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</si>
  <si>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</si>
  <si>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</si>
  <si>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</si>
  <si>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</si>
  <si>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</si>
  <si>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</si>
  <si>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</si>
  <si>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</si>
  <si>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</si>
  <si>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</si>
  <si>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</si>
  <si>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</si>
  <si>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</si>
  <si>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</si>
  <si>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</si>
  <si>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</si>
  <si>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</si>
  <si>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</si>
  <si>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</si>
  <si>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</si>
  <si>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</si>
  <si>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</si>
  <si>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</si>
  <si>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</si>
  <si>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</si>
  <si>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</si>
  <si>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</si>
  <si>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</si>
  <si>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</si>
  <si>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</si>
  <si>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</si>
  <si>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</si>
  <si>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</si>
  <si>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</si>
  <si>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</si>
  <si>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</si>
  <si>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</si>
  <si>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</si>
  <si>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</si>
  <si>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</si>
  <si>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</si>
  <si>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</si>
  <si>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</si>
  <si>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</si>
  <si>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</si>
  <si>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</si>
  <si>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</si>
  <si>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</si>
  <si>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</si>
  <si>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</si>
  <si>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</si>
  <si>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</si>
  <si>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</si>
  <si>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</si>
  <si>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</si>
  <si>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</si>
  <si>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</si>
  <si>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</si>
  <si>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</si>
  <si>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</si>
  <si>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</si>
  <si>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</si>
  <si>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</si>
  <si>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</si>
  <si>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</si>
  <si>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</si>
  <si>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</si>
  <si>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</si>
  <si>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</si>
  <si>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</si>
  <si>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</si>
  <si>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</si>
  <si>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</si>
  <si>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</si>
  <si>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</si>
  <si>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</si>
  <si>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</si>
  <si>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</si>
  <si>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</si>
  <si>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</si>
  <si>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</si>
  <si>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</si>
  <si>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</si>
  <si>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</si>
  <si>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</si>
  <si>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</si>
  <si>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</si>
  <si>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</si>
  <si>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</si>
  <si>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</si>
  <si>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</si>
  <si>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</si>
  <si>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</si>
  <si>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</si>
  <si>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</si>
  <si>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</si>
  <si>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</si>
  <si>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</si>
  <si>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</si>
  <si>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</si>
  <si>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</si>
  <si>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</si>
  <si>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</si>
  <si>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</si>
  <si>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</si>
  <si>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</si>
  <si>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</si>
  <si>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</si>
  <si>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</si>
  <si>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</si>
  <si>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</si>
  <si>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</si>
  <si>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</si>
  <si>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</si>
  <si>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</si>
  <si>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</si>
  <si>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</si>
  <si>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</si>
  <si>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</si>
  <si>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</si>
  <si>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</si>
  <si>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</si>
  <si>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</si>
  <si>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</si>
  <si>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</si>
  <si>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</si>
  <si>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</si>
  <si>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</si>
  <si>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</si>
  <si>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</si>
  <si>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</si>
  <si>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</si>
  <si>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</si>
  <si>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</si>
  <si>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</si>
  <si>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</si>
  <si>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</si>
  <si>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</si>
  <si>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</si>
  <si>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</si>
  <si>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</si>
  <si>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</si>
  <si>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</si>
  <si>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</si>
  <si>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</si>
  <si>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</si>
  <si>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</si>
  <si>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</si>
  <si>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</si>
  <si>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</si>
  <si>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</si>
  <si>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</si>
  <si>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</si>
  <si>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</si>
  <si>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</si>
  <si>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</si>
  <si>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</si>
  <si>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</si>
  <si>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</si>
  <si>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</si>
  <si>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</si>
  <si>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</si>
  <si>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</si>
  <si>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</si>
  <si>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</si>
  <si>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</si>
  <si>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</si>
  <si>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</si>
  <si>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</si>
  <si>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</si>
  <si>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</si>
  <si>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</si>
  <si>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</si>
  <si>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</si>
  <si>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</si>
  <si>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</si>
  <si>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</si>
  <si>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</si>
  <si>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</si>
  <si>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</si>
  <si>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</si>
  <si>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</si>
  <si>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</si>
  <si>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</si>
  <si>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</si>
  <si>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</si>
  <si>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</si>
  <si>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</si>
  <si>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</si>
  <si>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</si>
  <si>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</si>
  <si>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</si>
  <si>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</si>
  <si>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</si>
  <si>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</si>
  <si>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</si>
  <si>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</si>
  <si>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</si>
  <si>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</si>
  <si>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</si>
  <si>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</si>
  <si>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</si>
  <si>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</si>
  <si>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</si>
  <si>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</si>
  <si>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</si>
  <si>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</si>
  <si>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</si>
  <si>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</si>
  <si>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</si>
  <si>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</si>
  <si>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</si>
  <si>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</si>
  <si>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</si>
  <si>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</si>
  <si>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</si>
  <si>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</si>
  <si>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</si>
  <si>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</si>
  <si>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</si>
  <si>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</si>
  <si>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</si>
  <si>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</si>
  <si>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</si>
  <si>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</si>
  <si>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</si>
  <si>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</si>
  <si>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</si>
  <si>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</si>
  <si>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</si>
  <si>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</si>
  <si>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</si>
  <si>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</si>
  <si>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</si>
  <si>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</si>
  <si>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</si>
  <si>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</si>
  <si>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</si>
  <si>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</si>
  <si>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</si>
  <si>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</si>
  <si>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</si>
  <si>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</si>
  <si>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</si>
  <si>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</si>
  <si>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</si>
  <si>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</si>
  <si>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</si>
  <si>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</si>
  <si>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</si>
  <si>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</si>
  <si>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</si>
  <si>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</si>
  <si>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</si>
  <si>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</si>
  <si>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</si>
  <si>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</si>
  <si>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</si>
  <si>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</si>
  <si>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</si>
  <si>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</si>
  <si>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</si>
  <si>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</si>
  <si>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</si>
  <si>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</si>
  <si>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</si>
  <si>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</si>
  <si>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</si>
  <si>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</si>
  <si>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</si>
  <si>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</si>
  <si>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</si>
  <si>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</si>
  <si>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</si>
  <si>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</si>
  <si>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</si>
  <si>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</si>
  <si>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</si>
  <si>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</si>
  <si>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</si>
  <si>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</si>
  <si>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</si>
  <si>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</si>
  <si>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</si>
  <si>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</si>
  <si>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</si>
  <si>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</si>
  <si>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</si>
  <si>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</si>
  <si>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</si>
  <si>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</si>
  <si>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</si>
  <si>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</si>
  <si>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</si>
  <si>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</si>
  <si>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</si>
  <si>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</si>
  <si>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</si>
  <si>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</si>
  <si>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</si>
  <si>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</si>
  <si>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</si>
  <si>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</si>
  <si>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</si>
  <si>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</si>
  <si>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</si>
  <si>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</si>
  <si>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</si>
  <si>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</si>
  <si>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</si>
  <si>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</si>
  <si>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</si>
  <si>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</si>
  <si>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</si>
  <si>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</si>
  <si>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</si>
  <si>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</si>
  <si>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</si>
  <si>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</si>
  <si>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</si>
  <si>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</si>
  <si>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</si>
  <si>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</si>
  <si>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</si>
  <si>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</si>
  <si>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</si>
  <si>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</si>
  <si>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</si>
  <si>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</si>
  <si>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</si>
  <si>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</si>
  <si>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</si>
  <si>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</si>
  <si>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</si>
  <si>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</si>
  <si>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</si>
  <si>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</si>
  <si>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</si>
  <si>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</si>
  <si>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</si>
  <si>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</si>
  <si>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</si>
  <si>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</si>
  <si>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</si>
  <si>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</si>
  <si>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</si>
  <si>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</si>
  <si>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</si>
  <si>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</si>
  <si>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</si>
  <si>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</si>
  <si>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</si>
  <si>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</si>
  <si>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</si>
  <si>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</si>
  <si>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</si>
  <si>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</si>
  <si>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</si>
  <si>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</si>
  <si>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</si>
  <si>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</si>
  <si>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</si>
  <si>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</si>
  <si>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</si>
  <si>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</si>
  <si>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</si>
  <si>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</si>
  <si>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</si>
  <si>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</si>
  <si>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</si>
  <si>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</si>
  <si>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</si>
  <si>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</si>
  <si>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</si>
  <si>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</si>
  <si>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</si>
  <si>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</si>
  <si>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</si>
  <si>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</si>
  <si>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</si>
  <si>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</si>
  <si>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</si>
  <si>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</si>
  <si>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</si>
  <si>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</si>
  <si>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</si>
  <si>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</si>
  <si>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</si>
  <si>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</si>
  <si>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</si>
  <si>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</si>
  <si>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</si>
  <si>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</si>
  <si>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</si>
  <si>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</si>
  <si>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</si>
  <si>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</si>
  <si>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</si>
  <si>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</si>
  <si>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</si>
  <si>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</si>
  <si>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</si>
  <si>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</si>
  <si>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</si>
  <si>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</si>
  <si>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</si>
  <si>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</si>
  <si>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</si>
  <si>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</si>
  <si>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</si>
  <si>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</si>
  <si>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</si>
  <si>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</si>
  <si>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</si>
  <si>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</si>
  <si>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</si>
  <si>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</si>
  <si>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</si>
  <si>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</si>
  <si>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</si>
  <si>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</si>
  <si>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</si>
  <si>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</si>
  <si>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</si>
  <si>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</si>
  <si>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</si>
  <si>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</si>
  <si>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</si>
  <si>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</si>
  <si>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</si>
  <si>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</si>
  <si>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</si>
  <si>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</si>
  <si>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</si>
  <si>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</si>
  <si>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</si>
  <si>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</si>
  <si>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</si>
  <si>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</si>
  <si>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</si>
  <si>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</si>
  <si>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</si>
  <si>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</si>
  <si>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</si>
  <si>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</si>
  <si>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</si>
  <si>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</si>
  <si>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</si>
  <si>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</si>
  <si>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</si>
  <si>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</si>
  <si>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</si>
  <si>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</si>
  <si>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</si>
  <si>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</si>
  <si>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</si>
  <si>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</si>
  <si>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</si>
  <si>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</si>
  <si>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</si>
  <si>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</si>
  <si>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</si>
  <si>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</si>
  <si>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</si>
  <si>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</si>
  <si>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</si>
  <si>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</si>
  <si>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</si>
  <si>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</si>
  <si>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</si>
  <si>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</si>
  <si>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</si>
  <si>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</si>
  <si>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</si>
  <si>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</si>
  <si>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</si>
  <si>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</si>
  <si>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</si>
  <si>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</si>
  <si>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</si>
  <si>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</si>
  <si>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</si>
  <si>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</si>
  <si>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</si>
  <si>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</si>
  <si>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</si>
  <si>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</si>
  <si>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</si>
  <si>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</si>
  <si>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</si>
  <si>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</si>
  <si>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</si>
  <si>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</si>
  <si>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</si>
  <si>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</si>
  <si>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</si>
  <si>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</si>
  <si>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</si>
  <si>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</si>
  <si>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</si>
  <si>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</si>
  <si>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</si>
  <si>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</si>
  <si>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</si>
  <si>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</si>
  <si>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</si>
  <si>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</si>
  <si>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</si>
  <si>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</si>
  <si>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</si>
  <si>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</si>
  <si>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</si>
  <si>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</si>
  <si>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</si>
  <si>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</si>
  <si>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</si>
  <si>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</si>
  <si>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</si>
  <si>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</si>
  <si>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</si>
  <si>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</si>
  <si>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</si>
  <si>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</si>
  <si>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</si>
  <si>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</si>
  <si>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</si>
  <si>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</si>
  <si>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</si>
  <si>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</si>
  <si>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</si>
  <si>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</si>
  <si>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</si>
  <si>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</si>
  <si>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</si>
  <si>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</si>
  <si>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</si>
  <si>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</si>
  <si>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</si>
  <si>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</si>
  <si>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</si>
  <si>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</si>
  <si>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</si>
  <si>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</si>
  <si>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</si>
  <si>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</si>
  <si>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</si>
  <si>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</si>
  <si>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</si>
  <si>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</si>
  <si>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</si>
  <si>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</si>
  <si>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</si>
  <si>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</si>
  <si>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</si>
  <si>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</si>
  <si>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</si>
  <si>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</si>
  <si>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</si>
  <si>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</si>
  <si>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</si>
  <si>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</si>
  <si>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</si>
  <si>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</si>
  <si>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</si>
  <si>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</si>
  <si>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</si>
  <si>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</si>
  <si>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</si>
  <si>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</si>
  <si>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</si>
  <si>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</si>
  <si>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</si>
  <si>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</si>
  <si>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</si>
  <si>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</si>
  <si>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</si>
  <si>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</si>
  <si>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</si>
  <si>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</si>
  <si>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</si>
  <si>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</si>
  <si>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</si>
  <si>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</si>
  <si>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</si>
  <si>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</si>
  <si>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</si>
  <si>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</si>
  <si>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</si>
  <si>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</si>
  <si>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</si>
  <si>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</si>
  <si>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</si>
  <si>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</si>
  <si>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</si>
  <si>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</si>
  <si>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</si>
  <si>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</si>
  <si>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</si>
  <si>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</si>
  <si>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</si>
  <si>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</si>
  <si>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</si>
  <si>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</si>
  <si>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</si>
  <si>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</si>
  <si>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</si>
  <si>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</si>
  <si>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</si>
  <si>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</si>
  <si>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</si>
  <si>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</si>
  <si>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</si>
  <si>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</si>
  <si>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</si>
  <si>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</si>
  <si>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</si>
  <si>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</si>
  <si>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</si>
  <si>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</si>
  <si>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</si>
  <si>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</si>
  <si>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</si>
  <si>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</si>
  <si>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</si>
  <si>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</si>
  <si>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</si>
  <si>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</si>
  <si>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</si>
  <si>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</si>
  <si>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</si>
  <si>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</si>
  <si>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</si>
  <si>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</si>
  <si>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</si>
  <si>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</si>
  <si>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</si>
  <si>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</si>
  <si>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</si>
  <si>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</si>
  <si>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</si>
  <si>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</si>
  <si>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</si>
  <si>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</si>
  <si>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</si>
  <si>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</si>
  <si>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</si>
  <si>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</si>
  <si>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</si>
  <si>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</si>
  <si>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</si>
  <si>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</si>
  <si>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</si>
  <si>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</si>
  <si>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</si>
  <si>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</si>
  <si>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</si>
  <si>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</si>
  <si>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</si>
  <si>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</si>
  <si>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</si>
  <si>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</si>
  <si>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</si>
  <si>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</si>
  <si>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</si>
  <si>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</si>
  <si>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</si>
  <si>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</si>
  <si>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</si>
  <si>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</si>
  <si>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</si>
  <si>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</si>
  <si>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</si>
  <si>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</si>
  <si>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</si>
  <si>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</si>
  <si>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</si>
  <si>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</si>
  <si>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</si>
  <si>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</si>
  <si>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</si>
  <si>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</si>
  <si>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</si>
  <si>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</si>
  <si>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</si>
  <si>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</si>
  <si>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</si>
  <si>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</si>
  <si>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</si>
  <si>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</si>
  <si>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</si>
  <si>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</si>
  <si>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</si>
  <si>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</si>
  <si>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</si>
  <si>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</si>
  <si>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</si>
  <si>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</si>
  <si>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</si>
  <si>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</si>
  <si>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</si>
  <si>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</si>
  <si>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</si>
  <si>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</si>
  <si>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</si>
  <si>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</si>
  <si>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</si>
  <si>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</si>
  <si>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</si>
  <si>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</si>
  <si>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</si>
  <si>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</si>
  <si>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</si>
  <si>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</si>
  <si>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</si>
  <si>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</si>
  <si>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</si>
  <si>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</si>
  <si>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</si>
  <si>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</si>
  <si>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</si>
  <si>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</si>
  <si>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</si>
  <si>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</si>
  <si>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</si>
  <si>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</si>
  <si>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</si>
  <si>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</si>
  <si>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</si>
  <si>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</si>
  <si>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</si>
  <si>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</si>
  <si>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</si>
  <si>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</si>
  <si>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</si>
  <si>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</si>
  <si>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</si>
  <si>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</si>
  <si>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</si>
  <si>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</si>
  <si>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</si>
  <si>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</si>
  <si>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</si>
  <si>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</si>
  <si>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</si>
  <si>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</si>
  <si>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</si>
  <si>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</si>
  <si>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</si>
  <si>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</si>
  <si>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</si>
  <si>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</si>
  <si>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</si>
  <si>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</si>
  <si>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</si>
  <si>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</si>
  <si>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</si>
  <si>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</si>
  <si>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</si>
  <si>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</si>
  <si>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</si>
  <si>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</si>
  <si>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</si>
  <si>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</si>
  <si>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</si>
  <si>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</si>
  <si>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</si>
  <si>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</si>
  <si>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</si>
  <si>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</si>
  <si>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</si>
  <si>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</si>
  <si>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</si>
  <si>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</si>
  <si>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</si>
  <si>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</si>
  <si>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</si>
  <si>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</si>
  <si>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</si>
  <si>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</si>
  <si>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</si>
  <si>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</si>
  <si>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</si>
  <si>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</si>
  <si>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</si>
  <si>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</si>
  <si>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</si>
  <si>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</si>
  <si>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</si>
  <si>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</si>
  <si>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</si>
  <si>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</si>
  <si>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</si>
  <si>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</si>
  <si>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</si>
  <si>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</si>
  <si>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</si>
  <si>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</si>
  <si>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</si>
  <si>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</si>
  <si>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</si>
  <si>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</si>
  <si>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</si>
  <si>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</si>
  <si>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</si>
  <si>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</si>
  <si>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</si>
  <si>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</si>
  <si>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</si>
  <si>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</si>
  <si>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</si>
  <si>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</si>
  <si>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</si>
  <si>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</si>
  <si>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</si>
  <si>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</si>
  <si>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</si>
  <si>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</si>
  <si>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</si>
  <si>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</si>
  <si>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</si>
  <si>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</si>
  <si>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</si>
  <si>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</si>
  <si>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</si>
  <si>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</si>
  <si>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</si>
  <si>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</si>
  <si>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</si>
  <si>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</si>
  <si>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</si>
  <si>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</si>
  <si>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</si>
  <si>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</si>
  <si>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</si>
  <si>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</si>
  <si>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</si>
  <si>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</si>
  <si>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</si>
  <si>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</si>
  <si>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</si>
  <si>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</si>
  <si>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</si>
  <si>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</si>
  <si>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</si>
  <si>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</si>
  <si>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</si>
  <si>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</si>
  <si>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</si>
  <si>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</si>
  <si>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</si>
  <si>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</si>
  <si>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</si>
  <si>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</si>
  <si>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</si>
  <si>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</si>
  <si>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</si>
  <si>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</si>
  <si>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</si>
  <si>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</si>
  <si>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</si>
  <si>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</si>
  <si>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</si>
  <si>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</si>
  <si>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</si>
  <si>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</si>
  <si>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</si>
  <si>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</si>
  <si>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</si>
  <si>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</si>
  <si>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</si>
  <si>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</si>
  <si>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</si>
  <si>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</si>
  <si>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</si>
  <si>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</si>
  <si>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</si>
  <si>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</si>
  <si>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</si>
  <si>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</si>
  <si>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</si>
  <si>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</si>
  <si>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</si>
  <si>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</si>
  <si>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</si>
  <si>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</si>
  <si>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</si>
  <si>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</si>
  <si>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</si>
  <si>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</si>
  <si>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</si>
  <si>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</si>
  <si>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</si>
  <si>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</si>
  <si>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</si>
  <si>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</si>
  <si>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</si>
  <si>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</si>
  <si>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</si>
  <si>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</si>
  <si>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</si>
  <si>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</si>
  <si>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</si>
  <si>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</si>
  <si>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</si>
  <si>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</si>
  <si>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</si>
  <si>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</si>
  <si>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</si>
  <si>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</si>
  <si>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</si>
  <si>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</si>
  <si>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</si>
  <si>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</si>
  <si>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</si>
  <si>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</si>
  <si>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</si>
  <si>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</si>
  <si>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</si>
  <si>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</si>
  <si>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</si>
  <si>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</si>
  <si>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</si>
  <si>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</si>
  <si>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</si>
  <si>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</si>
  <si>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</si>
  <si>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</si>
  <si>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</si>
  <si>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</si>
  <si>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</si>
  <si>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</si>
  <si>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</si>
  <si>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</si>
  <si>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</si>
  <si>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</si>
  <si>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</si>
  <si>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</si>
  <si>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</si>
  <si>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</si>
  <si>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</si>
  <si>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</si>
  <si>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</si>
  <si>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</si>
  <si>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</si>
  <si>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</si>
  <si>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</si>
  <si>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</si>
  <si>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</si>
  <si>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</si>
  <si>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</si>
  <si>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</si>
  <si>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</si>
  <si>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</si>
  <si>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</si>
  <si>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</si>
  <si>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</si>
  <si>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</si>
  <si>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</si>
  <si>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</si>
  <si>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</si>
  <si>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</si>
  <si>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</si>
  <si>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</si>
  <si>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</si>
  <si>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</si>
  <si>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</si>
  <si>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</si>
  <si>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</si>
  <si>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</si>
  <si>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</si>
  <si>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</si>
  <si>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</si>
  <si>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</si>
  <si>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</si>
  <si>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</si>
  <si>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</si>
  <si>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</si>
  <si>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</si>
  <si>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</si>
  <si>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</si>
  <si>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</si>
  <si>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</si>
  <si>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</si>
  <si>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</si>
  <si>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</si>
  <si>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</si>
  <si>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</si>
  <si>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</si>
  <si>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</si>
  <si>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</si>
  <si>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</si>
  <si>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</si>
  <si>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</si>
  <si>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</si>
  <si>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</si>
  <si>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</si>
  <si>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</si>
  <si>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</si>
  <si>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</si>
  <si>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</si>
  <si>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</si>
  <si>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</si>
  <si>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</si>
  <si>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</si>
  <si>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</si>
  <si>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</si>
  <si>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</si>
  <si>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</si>
  <si>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</si>
  <si>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</si>
  <si>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</si>
  <si>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</si>
  <si>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</si>
  <si>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</si>
  <si>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</si>
  <si>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</si>
  <si>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</si>
  <si>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</si>
  <si>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</si>
  <si>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</si>
  <si>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</si>
  <si>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</si>
  <si>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</si>
  <si>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</si>
  <si>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</si>
  <si>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</si>
  <si>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</si>
  <si>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</si>
  <si>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</si>
  <si>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</si>
  <si>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</si>
  <si>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</si>
  <si>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</si>
  <si>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</si>
  <si>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</si>
  <si>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</si>
  <si>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</si>
  <si>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</si>
  <si>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</si>
  <si>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</si>
  <si>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</si>
  <si>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</si>
  <si>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</si>
  <si>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</si>
  <si>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</si>
  <si>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</si>
  <si>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</si>
  <si>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</si>
  <si>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</si>
  <si>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</si>
  <si>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</si>
  <si>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</si>
  <si>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</si>
  <si>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</si>
  <si>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</si>
  <si>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</si>
  <si>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</si>
  <si>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</si>
  <si>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</si>
  <si>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</si>
  <si>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</si>
  <si>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</si>
  <si>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</si>
  <si>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</si>
  <si>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</si>
  <si>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</si>
  <si>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</si>
  <si>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</si>
  <si>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</si>
  <si>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</si>
  <si>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</si>
  <si>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</si>
  <si>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</si>
  <si>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</si>
  <si>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</si>
  <si>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</si>
  <si>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</si>
  <si>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</si>
  <si>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</si>
  <si>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</si>
  <si>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</si>
  <si>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</si>
  <si>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</si>
  <si>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</si>
  <si>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</si>
  <si>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</si>
  <si>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</si>
  <si>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</si>
  <si>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</si>
  <si>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</si>
  <si>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</si>
  <si>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</si>
  <si>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</si>
  <si>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</si>
  <si>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</si>
  <si>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</si>
  <si>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</si>
  <si>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</si>
  <si>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</si>
  <si>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</si>
  <si>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</si>
  <si>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</si>
  <si>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</si>
  <si>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</si>
  <si>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</si>
  <si>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</si>
  <si>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</si>
  <si>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</si>
  <si>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</si>
  <si>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</si>
  <si>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</si>
  <si>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</si>
  <si>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</si>
  <si>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</si>
  <si>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</si>
  <si>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</si>
  <si>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</si>
  <si>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</si>
  <si>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</si>
  <si>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</si>
  <si>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</si>
  <si>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</si>
  <si>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</si>
  <si>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</si>
  <si>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</si>
  <si>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</si>
  <si>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</si>
  <si>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</si>
  <si>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</si>
  <si>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</si>
  <si>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</si>
  <si>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</si>
  <si>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</si>
  <si>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</si>
  <si>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</si>
  <si>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</si>
  <si>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</si>
  <si>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</si>
  <si>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</si>
  <si>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</si>
  <si>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</si>
  <si>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</si>
  <si>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</si>
  <si>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</si>
  <si>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</si>
  <si>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</si>
  <si>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</si>
  <si>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</si>
  <si>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</si>
  <si>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</si>
  <si>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</si>
  <si>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</si>
  <si>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</si>
  <si>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</si>
  <si>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</si>
  <si>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</si>
  <si>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</si>
  <si>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</si>
  <si>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</si>
  <si>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</si>
  <si>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</si>
  <si>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</si>
  <si>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</si>
  <si>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</si>
  <si>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</si>
  <si>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</si>
  <si>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</si>
  <si>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</si>
  <si>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</si>
  <si>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</si>
  <si>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</si>
  <si>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</si>
  <si>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</si>
  <si>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</si>
  <si>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</si>
  <si>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</si>
  <si>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</si>
  <si>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</si>
  <si>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</si>
  <si>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</si>
  <si>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</si>
  <si>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</si>
  <si>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</si>
  <si>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</si>
  <si>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</si>
  <si>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</si>
  <si>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</si>
  <si>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</si>
  <si>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</si>
  <si>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</si>
  <si>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</si>
  <si>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</si>
  <si>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</si>
  <si>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</si>
  <si>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</si>
  <si>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</si>
  <si>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</si>
  <si>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</si>
  <si>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</si>
  <si>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</si>
  <si>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</si>
  <si>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</si>
  <si>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</si>
  <si>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</si>
  <si>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</si>
  <si>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</si>
  <si>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</si>
  <si>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</si>
  <si>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</si>
  <si>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</si>
  <si>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</si>
  <si>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</si>
  <si>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</si>
  <si>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</si>
  <si>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</si>
  <si>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</si>
  <si>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</si>
  <si>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</si>
  <si>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</si>
  <si>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</si>
  <si>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</si>
  <si>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</si>
  <si>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</si>
  <si>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</si>
  <si>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</si>
  <si>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</si>
  <si>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</si>
  <si>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</si>
  <si>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</si>
  <si>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</si>
  <si>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</si>
  <si>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</si>
  <si>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</si>
  <si>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</si>
  <si>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</si>
  <si>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</si>
  <si>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</si>
  <si>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</si>
  <si>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</si>
  <si>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</si>
  <si>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</si>
  <si>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</si>
  <si>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</si>
  <si>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</si>
  <si>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</si>
  <si>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</si>
  <si>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</si>
  <si>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</si>
  <si>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</si>
  <si>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</si>
  <si>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</si>
  <si>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</si>
  <si>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</si>
  <si>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</si>
  <si>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</si>
  <si>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</si>
  <si>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</si>
  <si>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</si>
  <si>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</si>
  <si>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</si>
  <si>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</si>
  <si>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</si>
  <si>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</si>
  <si>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</si>
  <si>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</si>
  <si>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</si>
  <si>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</si>
  <si>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</si>
  <si>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</si>
  <si>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</si>
  <si>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</si>
  <si>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</si>
  <si>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</si>
  <si>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</si>
  <si>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</si>
  <si>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</si>
  <si>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</si>
  <si>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</si>
  <si>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</si>
  <si>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</si>
  <si>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</si>
  <si>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</si>
  <si>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</si>
  <si>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</si>
  <si>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</si>
  <si>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</si>
  <si>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</si>
  <si>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</si>
  <si>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</si>
  <si>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</si>
  <si>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</si>
  <si>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</si>
  <si>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</si>
  <si>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</si>
  <si>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</si>
  <si>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</si>
  <si>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</si>
  <si>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</si>
  <si>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</si>
  <si>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</si>
  <si>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</si>
  <si>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</si>
  <si>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</si>
  <si>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</si>
  <si>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</si>
  <si>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</si>
  <si>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</si>
  <si>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</si>
  <si>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</si>
  <si>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</si>
  <si>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</si>
  <si>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</si>
  <si>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</si>
  <si>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</si>
  <si>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</si>
  <si>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</si>
  <si>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</si>
  <si>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</si>
  <si>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</si>
  <si>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</si>
  <si>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</si>
  <si>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</si>
  <si>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</si>
  <si>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</si>
  <si>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</si>
  <si>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</si>
  <si>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</si>
  <si>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</si>
  <si>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</si>
  <si>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</si>
  <si>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</si>
  <si>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</si>
  <si>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</si>
  <si>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</si>
  <si>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</si>
  <si>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</si>
  <si>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</si>
  <si>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</si>
  <si>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</si>
  <si>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</si>
  <si>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</si>
  <si>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</si>
  <si>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</si>
  <si>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</si>
  <si>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</si>
  <si>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</si>
  <si>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</si>
  <si>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</si>
  <si>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</si>
  <si>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</si>
  <si>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</si>
  <si>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</si>
  <si>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</si>
  <si>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</si>
  <si>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</si>
  <si>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</si>
  <si>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</si>
  <si>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</si>
  <si>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</si>
  <si>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</si>
  <si>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</si>
  <si>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</si>
  <si>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</si>
  <si>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</si>
  <si>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</si>
  <si>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</si>
  <si>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</si>
  <si>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</si>
  <si>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</si>
  <si>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</si>
  <si>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</si>
  <si>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</si>
  <si>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</si>
  <si>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</si>
  <si>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</si>
  <si>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</si>
  <si>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</si>
  <si>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</si>
  <si>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</si>
  <si>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</si>
  <si>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</si>
  <si>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</si>
  <si>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</si>
  <si>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</si>
  <si>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</si>
  <si>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</si>
  <si>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</si>
  <si>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</si>
  <si>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</si>
  <si>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</si>
  <si>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</si>
  <si>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</si>
  <si>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</si>
  <si>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</si>
  <si>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</si>
  <si>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</si>
  <si>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</si>
  <si>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</si>
  <si>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</si>
  <si>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</si>
  <si>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</si>
  <si>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</si>
  <si>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</si>
  <si>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</si>
  <si>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</si>
  <si>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</si>
  <si>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</si>
  <si>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</si>
  <si>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</si>
  <si>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</si>
  <si>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</si>
  <si>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</si>
  <si>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</si>
  <si>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</si>
  <si>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</si>
  <si>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</si>
  <si>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</si>
  <si>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</si>
  <si>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</si>
  <si>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</si>
  <si>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</si>
  <si>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</si>
  <si>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</si>
  <si>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</si>
  <si>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</si>
  <si>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</si>
  <si>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</si>
  <si>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</si>
  <si>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</si>
  <si>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</si>
  <si>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</si>
  <si>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</si>
  <si>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</si>
  <si>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</si>
  <si>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</si>
  <si>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</si>
  <si>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</si>
  <si>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</si>
  <si>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</si>
  <si>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</si>
  <si>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</si>
  <si>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</si>
  <si>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</si>
  <si>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</si>
  <si>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</si>
  <si>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</si>
  <si>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</si>
  <si>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</si>
  <si>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</si>
  <si>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</si>
  <si>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</si>
  <si>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</si>
  <si>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</si>
  <si>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</si>
  <si>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</si>
  <si>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</si>
  <si>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</si>
  <si>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</si>
  <si>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</si>
  <si>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r>
      <t xml:space="preserve">If you wish to add more than 5,000 drivers, you can add those here but must also expand rows on the </t>
    </r>
    <r>
      <rPr>
        <b/>
        <i/>
        <sz val="12"/>
        <color rgb="FF000000"/>
        <rFont val="Times New Roman"/>
        <family val="1"/>
      </rPr>
      <t>Driver Calculations</t>
    </r>
    <r>
      <rPr>
        <b/>
        <sz val="12"/>
        <color rgb="FF000000"/>
        <rFont val="Times New Roman"/>
        <family val="1"/>
      </rPr>
      <t xml:space="preserve"> tab and copy the existing equations there in the new expanded rows. </t>
    </r>
  </si>
  <si>
    <t>Driver Calculations</t>
  </si>
  <si>
    <r>
      <t xml:space="preserve">This tab computes driving and charging outcomes (Columns M–T) for individual drivers per their underlying data in the  </t>
    </r>
    <r>
      <rPr>
        <i/>
        <sz val="12"/>
        <color rgb="FF000000"/>
        <rFont val="Times New Roman"/>
        <family val="1"/>
      </rPr>
      <t>Driver Data</t>
    </r>
    <r>
      <rPr>
        <sz val="12"/>
        <color rgb="FF000000"/>
        <rFont val="Times New Roman"/>
        <family val="1"/>
      </rPr>
      <t xml:space="preserve"> tab.  Underlying data from the </t>
    </r>
    <r>
      <rPr>
        <i/>
        <sz val="12"/>
        <color rgb="FF000000"/>
        <rFont val="Times New Roman"/>
        <family val="1"/>
      </rPr>
      <t>Driver Data</t>
    </r>
    <r>
      <rPr>
        <sz val="12"/>
        <color rgb="FF000000"/>
        <rFont val="Times New Roman"/>
        <family val="1"/>
      </rPr>
      <t xml:space="preserve"> tab is repeated here in Columns B–K.</t>
    </r>
  </si>
  <si>
    <r>
      <t xml:space="preserve">This tab should not be modified.  Driver data are configured on the </t>
    </r>
    <r>
      <rPr>
        <i/>
        <sz val="12"/>
        <color theme="1"/>
        <rFont val="Times New Roman"/>
        <family val="1"/>
      </rPr>
      <t>Driver Data</t>
    </r>
    <r>
      <rPr>
        <sz val="12"/>
        <color theme="1"/>
        <rFont val="Times New Roman"/>
        <family val="1"/>
      </rPr>
      <t xml:space="preserve"> tab.</t>
    </r>
  </si>
  <si>
    <t>Driver Calculations / Outcomes</t>
  </si>
  <si>
    <t>Scenarios</t>
  </si>
  <si>
    <t>Outputs for Scenario:</t>
  </si>
  <si>
    <r>
      <rPr>
        <sz val="12"/>
        <color theme="0"/>
        <rFont val="Times New Roman"/>
        <family val="1"/>
      </rPr>
      <t xml:space="preserve">𝜖  </t>
    </r>
    <r>
      <rPr>
        <i/>
        <sz val="12"/>
        <color theme="0"/>
        <rFont val="Times New Roman"/>
        <family val="1"/>
      </rPr>
      <t>(Eq 2)</t>
    </r>
  </si>
  <si>
    <r>
      <t>E</t>
    </r>
    <r>
      <rPr>
        <i/>
        <vertAlign val="superscript"/>
        <sz val="12"/>
        <color rgb="FFFFFFFF"/>
        <rFont val="Times New Roman"/>
        <family val="1"/>
      </rPr>
      <t>charger</t>
    </r>
    <r>
      <rPr>
        <i/>
        <sz val="12"/>
        <color rgb="FFFFFFFF"/>
        <rFont val="Times New Roman"/>
        <family val="1"/>
      </rPr>
      <t> (Eq 5)</t>
    </r>
  </si>
  <si>
    <r>
      <t xml:space="preserve"> M</t>
    </r>
    <r>
      <rPr>
        <i/>
        <vertAlign val="superscript"/>
        <sz val="12"/>
        <color rgb="FFFFFFFF"/>
        <rFont val="Times New Roman"/>
        <family val="1"/>
      </rPr>
      <t>commute</t>
    </r>
    <r>
      <rPr>
        <i/>
        <sz val="12"/>
        <color rgb="FFFFFFFF"/>
        <rFont val="Times New Roman"/>
        <family val="1"/>
      </rPr>
      <t> (Eq 1)</t>
    </r>
  </si>
  <si>
    <r>
      <t>M</t>
    </r>
    <r>
      <rPr>
        <vertAlign val="superscript"/>
        <sz val="12"/>
        <color theme="0"/>
        <rFont val="Times New Roman"/>
        <family val="1"/>
      </rPr>
      <t>other</t>
    </r>
    <r>
      <rPr>
        <sz val="12"/>
        <color theme="0"/>
        <rFont val="Times New Roman"/>
        <family val="1"/>
      </rPr>
      <t> </t>
    </r>
  </si>
  <si>
    <r>
      <t>M</t>
    </r>
    <r>
      <rPr>
        <vertAlign val="superscript"/>
        <sz val="12"/>
        <color theme="0"/>
        <rFont val="Times New Roman"/>
        <family val="1"/>
      </rPr>
      <t>total</t>
    </r>
    <r>
      <rPr>
        <sz val="12"/>
        <color theme="0"/>
        <rFont val="Times New Roman"/>
        <family val="1"/>
      </rPr>
      <t> </t>
    </r>
  </si>
  <si>
    <r>
      <rPr>
        <i/>
        <sz val="12"/>
        <color rgb="FFFFFFFF"/>
        <rFont val="Times New Roman"/>
        <family val="1"/>
      </rPr>
      <t>B</t>
    </r>
    <r>
      <rPr>
        <i/>
        <vertAlign val="superscript"/>
        <sz val="12"/>
        <color rgb="FFFFFFFF"/>
        <rFont val="Times New Roman"/>
        <family val="1"/>
      </rPr>
      <t>eff</t>
    </r>
    <r>
      <rPr>
        <i/>
        <sz val="12"/>
        <color rgb="FFFFFFFF"/>
        <rFont val="Times New Roman"/>
        <family val="1"/>
      </rPr>
      <t xml:space="preserve"> (Eq 3)</t>
    </r>
  </si>
  <si>
    <r>
      <rPr>
        <i/>
        <sz val="12"/>
        <color rgb="FFFFFFFF"/>
        <rFont val="Times New Roman"/>
        <family val="1"/>
      </rPr>
      <t>R</t>
    </r>
    <r>
      <rPr>
        <i/>
        <vertAlign val="superscript"/>
        <sz val="12"/>
        <color rgb="FFFFFFFF"/>
        <rFont val="Times New Roman"/>
        <family val="1"/>
      </rPr>
      <t>eff</t>
    </r>
    <r>
      <rPr>
        <i/>
        <sz val="12"/>
        <color rgb="FFFFFFFF"/>
        <rFont val="Times New Roman"/>
        <family val="1"/>
      </rPr>
      <t xml:space="preserve"> (Eq 4)</t>
    </r>
  </si>
  <si>
    <r>
      <rPr>
        <i/>
        <sz val="12"/>
        <color rgb="FFFFFFFF"/>
        <rFont val="Times New Roman"/>
        <family val="1"/>
      </rPr>
      <t>E</t>
    </r>
    <r>
      <rPr>
        <i/>
        <vertAlign val="subscript"/>
        <sz val="12"/>
        <color rgb="FFFFFFFF"/>
        <rFont val="Times New Roman"/>
        <family val="1"/>
      </rPr>
      <t>i</t>
    </r>
    <r>
      <rPr>
        <i/>
        <sz val="12"/>
        <color rgb="FFFFFFFF"/>
        <rFont val="Times New Roman"/>
        <family val="1"/>
      </rPr>
      <t xml:space="preserve"> (Eq 7)</t>
    </r>
  </si>
  <si>
    <r>
      <rPr>
        <i/>
        <sz val="12"/>
        <color rgb="FFFFFFFF"/>
        <rFont val="Times New Roman"/>
        <family val="1"/>
      </rPr>
      <t>R</t>
    </r>
    <r>
      <rPr>
        <i/>
        <vertAlign val="subscript"/>
        <sz val="12"/>
        <color rgb="FFFFFFFF"/>
        <rFont val="Times New Roman"/>
        <family val="1"/>
      </rPr>
      <t>i</t>
    </r>
    <r>
      <rPr>
        <i/>
        <sz val="12"/>
        <color rgb="FFFFFFFF"/>
        <rFont val="Times New Roman"/>
        <family val="1"/>
      </rPr>
      <t xml:space="preserve"> (Eq 8)</t>
    </r>
  </si>
  <si>
    <r>
      <rPr>
        <i/>
        <sz val="12"/>
        <color rgb="FFFFFFFF"/>
        <rFont val="Times New Roman"/>
        <family val="1"/>
      </rPr>
      <t>σ</t>
    </r>
    <r>
      <rPr>
        <i/>
        <vertAlign val="subscript"/>
        <sz val="12"/>
        <color rgb="FFFFFFFF"/>
        <rFont val="Times New Roman"/>
        <family val="1"/>
      </rPr>
      <t>i</t>
    </r>
    <r>
      <rPr>
        <vertAlign val="superscript"/>
        <sz val="12"/>
        <color rgb="FFFFFFFF"/>
        <rFont val="Times New Roman"/>
        <family val="1"/>
      </rPr>
      <t>annual</t>
    </r>
    <r>
      <rPr>
        <i/>
        <sz val="12"/>
        <color rgb="FFFFFFFF"/>
        <rFont val="Times New Roman"/>
        <family val="1"/>
      </rPr>
      <t xml:space="preserve"> (Eq 9)</t>
    </r>
  </si>
  <si>
    <r>
      <rPr>
        <i/>
        <sz val="12"/>
        <color rgb="FFFFFFFF"/>
        <rFont val="Times New Roman"/>
        <family val="1"/>
      </rPr>
      <t>φ</t>
    </r>
    <r>
      <rPr>
        <i/>
        <vertAlign val="subscript"/>
        <sz val="12"/>
        <color rgb="FFFFFFFF"/>
        <rFont val="Times New Roman"/>
        <family val="1"/>
      </rPr>
      <t>i</t>
    </r>
    <r>
      <rPr>
        <i/>
        <sz val="12"/>
        <color rgb="FFFFFFFF"/>
        <rFont val="Times New Roman"/>
        <family val="1"/>
      </rPr>
      <t xml:space="preserve"> (Eq 10)</t>
    </r>
  </si>
  <si>
    <r>
      <rPr>
        <i/>
        <sz val="12"/>
        <color rgb="FFFFFFFF"/>
        <rFont val="Times New Roman"/>
        <family val="1"/>
      </rPr>
      <t>σ</t>
    </r>
    <r>
      <rPr>
        <i/>
        <vertAlign val="subscript"/>
        <sz val="12"/>
        <color rgb="FFFFFFFF"/>
        <rFont val="Times New Roman"/>
        <family val="1"/>
      </rPr>
      <t>i</t>
    </r>
    <r>
      <rPr>
        <vertAlign val="superscript"/>
        <sz val="12"/>
        <color rgb="FFFFFFFF"/>
        <rFont val="Times New Roman"/>
        <family val="1"/>
      </rPr>
      <t>weekly</t>
    </r>
    <r>
      <rPr>
        <i/>
        <sz val="12"/>
        <color rgb="FFFFFFFF"/>
        <rFont val="Times New Roman"/>
        <family val="1"/>
      </rPr>
      <t xml:space="preserve"> (Eq 11)</t>
    </r>
  </si>
  <si>
    <t>Annual kWh</t>
  </si>
  <si>
    <t>End of toy data</t>
  </si>
  <si>
    <r>
      <t>M</t>
    </r>
    <r>
      <rPr>
        <vertAlign val="superscript"/>
        <sz val="12"/>
        <color rgb="FF000000"/>
        <rFont val="Times New Roman"/>
        <family val="1"/>
      </rPr>
      <t>total,agg</t>
    </r>
  </si>
  <si>
    <t>Regional or local average annual total driving (group-aggregated average)</t>
  </si>
  <si>
    <t>Battery SOC that BEV drivers maintain as a minimum (i.e., at which they plug in) </t>
  </si>
  <si>
    <r>
      <t xml:space="preserve">Users may incorporate their own data by overwriting the toy data below and adding additional drivers.  The model is coded to handle up to 5,000 rows of driver/EV data and will automatically update outputs in the </t>
    </r>
    <r>
      <rPr>
        <i/>
        <sz val="12"/>
        <color rgb="FF000000"/>
        <rFont val="Times New Roman"/>
        <family val="1"/>
      </rPr>
      <t>Model Output</t>
    </r>
    <r>
      <rPr>
        <sz val="12"/>
        <color rgb="FF000000"/>
        <rFont val="Times New Roman"/>
        <family val="1"/>
      </rPr>
      <t xml:space="preserve"> tab.</t>
    </r>
  </si>
  <si>
    <t>The results here ultimately populate the aggregate input parameters in Tables B1–B2</t>
  </si>
  <si>
    <r>
      <t xml:space="preserve">If you wish to add more than 5,000 drivers, you must expand the rows above into the blank rows here and below.  The </t>
    </r>
    <r>
      <rPr>
        <b/>
        <i/>
        <sz val="12"/>
        <color theme="1"/>
        <rFont val="Times New Roman"/>
        <family val="1"/>
      </rPr>
      <t>Model Output</t>
    </r>
    <r>
      <rPr>
        <b/>
        <sz val="12"/>
        <color theme="1"/>
        <rFont val="Times New Roman"/>
        <family val="1"/>
      </rPr>
      <t xml:space="preserve"> tab will update automatically.</t>
    </r>
  </si>
  <si>
    <r>
      <t xml:space="preserve">This tool is intended for practitioners and researchers planning and studying workplace and other destination-based EV charging networks.  It envisions that charging networks—their size and composition—can be designed based on 1) the site host's goals for supporting EV drivers and 2) charging needs of a site host's employees, customers, etc. who regularly commute and charge.  (Herein, "workplace" is used interchangeably with destination, institution, site host, etc.—any entity with the authority to install EV chargers on their premises.)
</t>
    </r>
    <r>
      <rPr>
        <b/>
        <sz val="12"/>
        <color rgb="FF000000"/>
        <rFont val="Times New Roman"/>
        <family val="1"/>
      </rPr>
      <t>Key inputs</t>
    </r>
    <r>
      <rPr>
        <sz val="12"/>
        <color rgb="FF000000"/>
        <rFont val="Times New Roman"/>
        <family val="1"/>
      </rPr>
      <t xml:space="preserve">
Driver inputs: commuting, driving, and vehicle data.
Institutional inputs: the fraction of driving to support (e.g., commuting or all driving); the fraction of charging to support (e.g., 100% of drivers' charging needs, or a smaller share that reflects drivers' current charging patterns or other considerations).
</t>
    </r>
    <r>
      <rPr>
        <b/>
        <sz val="12"/>
        <color rgb="FF000000"/>
        <rFont val="Times New Roman"/>
        <family val="1"/>
      </rPr>
      <t>Key outputs</t>
    </r>
    <r>
      <rPr>
        <sz val="12"/>
        <color rgb="FF000000"/>
        <rFont val="Times New Roman"/>
        <family val="1"/>
      </rPr>
      <t xml:space="preserve">
The percentage of drivers' commutes that must end in an EV stall for drivers to recoup mileage.
The number of weekly charging sessions drivers need to recoup mileage.
The proportion of an institution's parking spaces that should be electrified, i.e. converted to charging stalls, to adequately support EV commuters.
Model input parameters can be readily adjusted to conduct scenario analysis.  Users can choose from pre-set scenarios or specify any combination of drivers' mileage and charging needs on the </t>
    </r>
    <r>
      <rPr>
        <i/>
        <sz val="12"/>
        <color rgb="FF000000"/>
        <rFont val="Times New Roman"/>
        <family val="1"/>
      </rPr>
      <t>Model Input</t>
    </r>
    <r>
      <rPr>
        <sz val="12"/>
        <color rgb="FF000000"/>
        <rFont val="Times New Roman"/>
        <family val="1"/>
      </rPr>
      <t xml:space="preserve"> tab.  In the base model downloaded from Github, calculations are made using stylized averages as well as a toy dataset derived from real driver data.  Outputs in the </t>
    </r>
    <r>
      <rPr>
        <i/>
        <sz val="12"/>
        <color rgb="FF000000"/>
        <rFont val="Times New Roman"/>
        <family val="1"/>
      </rPr>
      <t>Model Output</t>
    </r>
    <r>
      <rPr>
        <sz val="12"/>
        <color rgb="FF000000"/>
        <rFont val="Times New Roman"/>
        <family val="1"/>
      </rPr>
      <t xml:space="preserve"> tab are automatically updated following edits to the </t>
    </r>
    <r>
      <rPr>
        <i/>
        <sz val="12"/>
        <color rgb="FF000000"/>
        <rFont val="Times New Roman"/>
        <family val="1"/>
      </rPr>
      <t>Model Input</t>
    </r>
    <r>
      <rPr>
        <sz val="12"/>
        <color rgb="FF000000"/>
        <rFont val="Times New Roman"/>
        <family val="1"/>
      </rPr>
      <t xml:space="preserve"> tab.</t>
    </r>
  </si>
  <si>
    <r>
      <t xml:space="preserve">Configure the model by editing model parameters in the </t>
    </r>
    <r>
      <rPr>
        <i/>
        <sz val="12"/>
        <color rgb="FF000000"/>
        <rFont val="Times New Roman"/>
        <family val="1"/>
      </rPr>
      <t>Model Input</t>
    </r>
    <r>
      <rPr>
        <sz val="12"/>
        <color rgb="FF000000"/>
        <rFont val="Times New Roman"/>
        <family val="1"/>
      </rPr>
      <t xml:space="preserve"> tab.  Adjustable fields are in yellow highlight.
The model can be used in two ways.  
(A) Analysis based on the average driver.  If you lack individual driver data, enter single point-estimates in the </t>
    </r>
    <r>
      <rPr>
        <i/>
        <sz val="12"/>
        <color rgb="FF000000"/>
        <rFont val="Times New Roman"/>
        <family val="1"/>
      </rPr>
      <t>Model Input</t>
    </r>
    <r>
      <rPr>
        <sz val="12"/>
        <color rgb="FF000000"/>
        <rFont val="Times New Roman"/>
        <family val="1"/>
      </rPr>
      <t xml:space="preserve"> tab and follow Tables A1–A3.  
(B) Analysis of an institution's real drivers.  If you have individual driver data, enter that on the </t>
    </r>
    <r>
      <rPr>
        <i/>
        <sz val="12"/>
        <color rgb="FF000000"/>
        <rFont val="Times New Roman"/>
        <family val="1"/>
      </rPr>
      <t>Driver Data</t>
    </r>
    <r>
      <rPr>
        <sz val="12"/>
        <color rgb="FF000000"/>
        <rFont val="Times New Roman"/>
        <family val="1"/>
      </rPr>
      <t xml:space="preserve"> tab and follow Tables B1–B3.
Analysis A may better suit fleet managers working with a mostly homogenous EV population or otherwise provide first-order estimates for charging network usage.  
Analysis B may better suit practitioners who require high accuracy and who have the means to obtain the individual driver data (e.g., through surveys) needed for the model:
   • the fraction of charging people do at home (this may decline in the future if newer EV adopters on average lack access to home charging)
   • the EV models that people drive, which affects battery capacity and electric range
   • the amount of driving people do (the geography of cities affects drivers' commute mileage)</t>
    </r>
  </si>
  <si>
    <t>Driver-specific</t>
  </si>
  <si>
    <t>Derived from "Other" settings in F37 and K37.  Set I28 = "6" to apply.</t>
  </si>
  <si>
    <t>Derived from "Other" settings in F70 and I70.  Set F61 = "6" to apply.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</si>
</sst>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0" x14ac:knownFonts="1">
    <font>
      <sz val="11"/>
      <color theme="1"/>
      <name val="Calibri"/>
      <family val="2"/>
      <scheme val="minor"/>
    </font>
    <font>
      <sz val="12"/>
      <name val="Times New Roman"/>
      <family val="1"/>
    </font>
    <font>
      <i/>
      <sz val="12"/>
      <name val="Times New Roman"/>
      <family val="1"/>
    </font>
    <font>
      <b/>
      <sz val="12"/>
      <color rgb="FFFFFFFF"/>
      <name val="Times New Roman"/>
      <family val="1"/>
    </font>
    <font>
      <sz val="12"/>
      <color rgb="FFFFFFFF"/>
      <name val="Times New Roman"/>
      <family val="1"/>
    </font>
    <font>
      <sz val="12"/>
      <color theme="1"/>
      <name val="Times New Roman"/>
      <family val="1"/>
    </font>
    <font>
      <i/>
      <sz val="12"/>
      <color theme="1"/>
      <name val="Times New Roman"/>
      <family val="1"/>
    </font>
    <font>
      <sz val="12"/>
      <color theme="1"/>
      <name val="Times New Roman"/>
      <family val="2"/>
    </font>
    <font>
      <b/>
      <sz val="12"/>
      <color rgb="FF000000"/>
      <name val="Times New Roman"/>
      <family val="1"/>
    </font>
    <font>
      <sz val="12"/>
      <color rgb="FF000000"/>
      <name val="Times New Roman"/>
      <family val="1"/>
    </font>
    <font>
      <i/>
      <sz val="12"/>
      <color rgb="FF000000"/>
      <name val="Times New Roman"/>
      <family val="1"/>
    </font>
    <font>
      <u/>
      <sz val="11"/>
      <color theme="10"/>
      <name val="Calibri"/>
      <family val="2"/>
      <scheme val="minor"/>
    </font>
    <font>
      <b/>
      <sz val="12"/>
      <color theme="1"/>
      <name val="Times New Roman"/>
      <family val="1"/>
    </font>
    <font>
      <sz val="12"/>
      <color rgb="FFFF0000"/>
      <name val="Times New Roman"/>
      <family val="1"/>
    </font>
    <font>
      <u/>
      <sz val="12"/>
      <color rgb="FF000000"/>
      <name val="Times New Roman"/>
      <family val="1"/>
    </font>
    <font>
      <u/>
      <sz val="12"/>
      <color theme="10"/>
      <name val="Times New Roman"/>
      <family val="1"/>
    </font>
    <font>
      <vertAlign val="superscript"/>
      <sz val="12"/>
      <color theme="1"/>
      <name val="Times New Roman"/>
      <family val="1"/>
    </font>
    <font>
      <vertAlign val="superscript"/>
      <sz val="12"/>
      <name val="Times New Roman"/>
      <family val="1"/>
    </font>
    <font>
      <u/>
      <sz val="12"/>
      <name val="Times New Roman"/>
      <family val="1"/>
    </font>
    <font>
      <b/>
      <u/>
      <sz val="12"/>
      <color theme="1"/>
      <name val="Times New Roman"/>
      <family val="1"/>
    </font>
    <font>
      <sz val="8"/>
      <name val="Calibri"/>
      <family val="2"/>
      <scheme val="minor"/>
    </font>
    <font>
      <sz val="12"/>
      <color theme="0"/>
      <name val="Times New Roman"/>
      <family val="1"/>
    </font>
    <font>
      <b/>
      <sz val="12"/>
      <color theme="0"/>
      <name val="Times New Roman"/>
      <family val="1"/>
    </font>
    <font>
      <i/>
      <sz val="12"/>
      <color theme="0"/>
      <name val="Times New Roman"/>
      <family val="1"/>
    </font>
    <font>
      <vertAlign val="superscript"/>
      <sz val="12"/>
      <color theme="0"/>
      <name val="Times New Roman"/>
      <family val="1"/>
    </font>
    <font>
      <sz val="12"/>
      <color theme="4"/>
      <name val="Times New Roman"/>
      <family val="1"/>
    </font>
    <font>
      <vertAlign val="superscript"/>
      <sz val="12"/>
      <color rgb="FF000000"/>
      <name val="Times New Roman"/>
      <family val="1"/>
    </font>
    <font>
      <sz val="12"/>
      <color rgb="FF000000"/>
      <name val="Calibri"/>
      <family val="2"/>
    </font>
    <font>
      <sz val="12"/>
      <color rgb="FF000000"/>
      <name val="Times New Roman"/>
      <family val="2"/>
    </font>
    <font>
      <b/>
      <i/>
      <sz val="12"/>
      <color theme="1"/>
      <name val="Times New Roman"/>
      <family val="1"/>
    </font>
    <font>
      <i/>
      <sz val="12"/>
      <color rgb="FFFFFFFF"/>
      <name val="Times New Roman"/>
      <family val="1"/>
    </font>
    <font>
      <vertAlign val="superscript"/>
      <sz val="12"/>
      <color rgb="FFFFFFFF"/>
      <name val="Times New Roman"/>
      <family val="1"/>
    </font>
    <font>
      <i/>
      <vertAlign val="superscript"/>
      <sz val="12"/>
      <color rgb="FFFFFFFF"/>
      <name val="Times New Roman"/>
      <family val="1"/>
    </font>
    <font>
      <i/>
      <vertAlign val="subscript"/>
      <sz val="12"/>
      <color rgb="FFFFFFFF"/>
      <name val="Times New Roman"/>
      <family val="1"/>
    </font>
    <font>
      <b/>
      <i/>
      <sz val="12"/>
      <color rgb="FF000000"/>
      <name val="Times New Roman"/>
      <family val="1"/>
    </font>
    <font>
      <sz val="12"/>
      <color theme="1"/>
      <name val="Calibri"/>
      <family val="2"/>
      <charset val="1"/>
    </font>
    <font>
      <sz val="12"/>
      <color theme="1"/>
      <name val="Times New Roman"/>
      <family val="1"/>
    </font>
    <font>
      <i/>
      <sz val="12"/>
      <color rgb="FF000000"/>
      <name val="Times New Roman"/>
      <family val="1"/>
    </font>
    <font>
      <sz val="12"/>
      <color rgb="FF000000"/>
      <name val="Times New Roman"/>
      <family val="1"/>
    </font>
    <font>
      <u/>
      <sz val="12"/>
      <color theme="10"/>
      <name val="Times New Roman"/>
      <family val="1"/>
    </font>
  </fonts>
  <fills count="14">
    <fill>
      <patternFill patternType="none"/>
    </fill>
    <fill>
      <patternFill patternType="gray125"/>
    </fill>
    <fill>
      <patternFill patternType="solid">
        <fgColor rgb="FF323E4F"/>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D9D9D9"/>
        <bgColor rgb="FF000000"/>
      </patternFill>
    </fill>
    <fill>
      <patternFill patternType="solid">
        <fgColor theme="0"/>
        <bgColor indexed="64"/>
      </patternFill>
    </fill>
    <fill>
      <patternFill patternType="solid">
        <fgColor theme="7" tint="0.79998168889431442"/>
        <bgColor indexed="64"/>
      </patternFill>
    </fill>
    <fill>
      <patternFill patternType="solid">
        <fgColor theme="3" tint="-0.249977111117893"/>
        <bgColor indexed="64"/>
      </patternFill>
    </fill>
    <fill>
      <patternFill patternType="solid">
        <fgColor rgb="FFDDCFEC"/>
        <bgColor indexed="64"/>
      </patternFill>
    </fill>
    <fill>
      <patternFill patternType="solid">
        <fgColor theme="3" tint="0.39997558519241921"/>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9" tint="0.59999389629810485"/>
        <bgColor indexed="64"/>
      </patternFill>
    </fill>
  </fills>
  <borders count="115">
    <border>
      <left/>
      <right/>
      <top/>
      <bottom/>
      <diagonal/>
    </border>
    <border>
      <left style="thin">
        <color rgb="FF000000"/>
      </left>
      <right style="thin">
        <color rgb="FF000000"/>
      </right>
      <top style="thin">
        <color rgb="FF000000"/>
      </top>
      <bottom style="thin">
        <color rgb="FF000000"/>
      </bottom>
      <diagonal/>
    </border>
    <border>
      <left style="thin">
        <color rgb="FF808080"/>
      </left>
      <right/>
      <top style="thin">
        <color rgb="FF808080"/>
      </top>
      <bottom style="thin">
        <color rgb="FF80808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right/>
      <top/>
      <bottom style="thin">
        <color rgb="FF00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bottom/>
      <diagonal/>
    </border>
    <border>
      <left/>
      <right style="thin">
        <color rgb="FF000000"/>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indexed="64"/>
      </bottom>
      <diagonal/>
    </border>
    <border>
      <left style="thin">
        <color theme="1" tint="0.499984740745262"/>
      </left>
      <right style="thin">
        <color theme="1" tint="0.499984740745262"/>
      </right>
      <top style="thin">
        <color theme="1" tint="0.499984740745262"/>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top style="thin">
        <color indexed="64"/>
      </top>
      <bottom style="thin">
        <color theme="1" tint="0.499984740745262"/>
      </bottom>
      <diagonal/>
    </border>
    <border>
      <left/>
      <right/>
      <top style="thin">
        <color indexed="64"/>
      </top>
      <bottom style="thin">
        <color theme="1" tint="0.499984740745262"/>
      </bottom>
      <diagonal/>
    </border>
    <border>
      <left/>
      <right style="thin">
        <color indexed="64"/>
      </right>
      <top style="thin">
        <color indexed="64"/>
      </top>
      <bottom style="thin">
        <color theme="1" tint="0.499984740745262"/>
      </bottom>
      <diagonal/>
    </border>
    <border>
      <left style="thin">
        <color indexed="64"/>
      </left>
      <right style="thin">
        <color theme="1" tint="0.499984740745262"/>
      </right>
      <top/>
      <bottom style="thin">
        <color theme="1" tint="0.499984740745262"/>
      </bottom>
      <diagonal/>
    </border>
    <border>
      <left style="thin">
        <color theme="1" tint="0.499984740745262"/>
      </left>
      <right style="thin">
        <color indexed="64"/>
      </right>
      <top/>
      <bottom style="thin">
        <color theme="1" tint="0.499984740745262"/>
      </bottom>
      <diagonal/>
    </border>
    <border>
      <left style="thin">
        <color indexed="64"/>
      </left>
      <right/>
      <top style="thin">
        <color theme="1" tint="0.499984740745262"/>
      </top>
      <bottom style="thin">
        <color theme="1" tint="0.499984740745262"/>
      </bottom>
      <diagonal/>
    </border>
    <border>
      <left/>
      <right style="thin">
        <color indexed="64"/>
      </right>
      <top style="thin">
        <color theme="1" tint="0.499984740745262"/>
      </top>
      <bottom style="thin">
        <color theme="1" tint="0.499984740745262"/>
      </bottom>
      <diagonal/>
    </border>
    <border>
      <left style="thin">
        <color theme="1" tint="0.499984740745262"/>
      </left>
      <right/>
      <top/>
      <bottom/>
      <diagonal/>
    </border>
    <border>
      <left style="thin">
        <color theme="1" tint="0.499984740745262"/>
      </left>
      <right/>
      <top style="thin">
        <color theme="1" tint="0.499984740745262"/>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style="thin">
        <color rgb="FF000000"/>
      </right>
      <top style="thin">
        <color rgb="FF000000"/>
      </top>
      <bottom style="thin">
        <color rgb="FF000000"/>
      </bottom>
      <diagonal/>
    </border>
    <border>
      <left style="thin">
        <color theme="2" tint="-0.249977111117893"/>
      </left>
      <right style="thin">
        <color rgb="FF000000"/>
      </right>
      <top/>
      <bottom style="thin">
        <color rgb="FF000000"/>
      </bottom>
      <diagonal/>
    </border>
    <border>
      <left style="thin">
        <color theme="2" tint="-0.249977111117893"/>
      </left>
      <right style="thin">
        <color rgb="FF000000"/>
      </right>
      <top style="thin">
        <color theme="2" tint="-0.249977111117893"/>
      </top>
      <bottom style="thin">
        <color theme="2" tint="-0.249977111117893"/>
      </bottom>
      <diagonal/>
    </border>
    <border>
      <left style="thin">
        <color rgb="FF000000"/>
      </left>
      <right style="thin">
        <color rgb="FF000000"/>
      </right>
      <top style="thin">
        <color theme="2" tint="-0.249977111117893"/>
      </top>
      <bottom style="thin">
        <color theme="2" tint="-0.249977111117893"/>
      </bottom>
      <diagonal/>
    </border>
    <border>
      <left style="thin">
        <color rgb="FF000000"/>
      </left>
      <right style="thin">
        <color theme="1" tint="0.499984740745262"/>
      </right>
      <top style="thin">
        <color theme="1" tint="0.499984740745262"/>
      </top>
      <bottom style="thin">
        <color theme="1" tint="0.499984740745262"/>
      </bottom>
      <diagonal/>
    </border>
    <border>
      <left style="thin">
        <color rgb="FF000000"/>
      </left>
      <right/>
      <top/>
      <bottom/>
      <diagonal/>
    </border>
    <border>
      <left style="thin">
        <color rgb="FF000000"/>
      </left>
      <right style="thin">
        <color theme="1" tint="0.499984740745262"/>
      </right>
      <top style="thin">
        <color theme="1" tint="0.499984740745262"/>
      </top>
      <bottom style="thin">
        <color rgb="FF000000"/>
      </bottom>
      <diagonal/>
    </border>
    <border>
      <left style="thin">
        <color theme="1" tint="0.499984740745262"/>
      </left>
      <right style="thin">
        <color theme="1" tint="0.499984740745262"/>
      </right>
      <top style="thin">
        <color theme="1" tint="0.499984740745262"/>
      </top>
      <bottom style="thin">
        <color rgb="FF000000"/>
      </bottom>
      <diagonal/>
    </border>
    <border>
      <left style="thin">
        <color theme="1" tint="0.499984740745262"/>
      </left>
      <right/>
      <top style="thin">
        <color theme="1" tint="0.499984740745262"/>
      </top>
      <bottom style="thin">
        <color rgb="FF000000"/>
      </bottom>
      <diagonal/>
    </border>
    <border>
      <left style="thin">
        <color theme="1" tint="0.499984740745262"/>
      </left>
      <right/>
      <top/>
      <bottom style="thin">
        <color theme="1" tint="0.499984740745262"/>
      </bottom>
      <diagonal/>
    </border>
    <border>
      <left style="thin">
        <color theme="1" tint="0.499984740745262"/>
      </left>
      <right style="thin">
        <color theme="2" tint="-0.249977111117893"/>
      </right>
      <top style="thin">
        <color theme="2" tint="-0.249977111117893"/>
      </top>
      <bottom/>
      <diagonal/>
    </border>
    <border>
      <left style="thin">
        <color theme="1" tint="0.499984740745262"/>
      </left>
      <right style="thin">
        <color theme="2" tint="-0.249977111117893"/>
      </right>
      <top/>
      <bottom style="thin">
        <color theme="1" tint="0.499984740745262"/>
      </bottom>
      <diagonal/>
    </border>
    <border>
      <left style="thin">
        <color theme="1" tint="0.499984740745262"/>
      </left>
      <right style="thin">
        <color theme="2" tint="-0.249977111117893"/>
      </right>
      <top style="thin">
        <color theme="1" tint="0.499984740745262"/>
      </top>
      <bottom style="thin">
        <color theme="1" tint="0.499984740745262"/>
      </bottom>
      <diagonal/>
    </border>
    <border>
      <left/>
      <right style="thin">
        <color theme="2" tint="-0.249977111117893"/>
      </right>
      <top/>
      <bottom/>
      <diagonal/>
    </border>
    <border>
      <left style="thin">
        <color theme="1" tint="0.499984740745262"/>
      </left>
      <right style="thin">
        <color theme="2" tint="-0.249977111117893"/>
      </right>
      <top style="thin">
        <color theme="1" tint="0.499984740745262"/>
      </top>
      <bottom style="thin">
        <color theme="2" tint="-0.249977111117893"/>
      </bottom>
      <diagonal/>
    </border>
    <border>
      <left/>
      <right/>
      <top style="thin">
        <color theme="2" tint="-0.249977111117893"/>
      </top>
      <bottom style="thin">
        <color theme="2" tint="-0.249977111117893"/>
      </bottom>
      <diagonal/>
    </border>
    <border>
      <left style="thin">
        <color theme="1" tint="0.499984740745262"/>
      </left>
      <right style="thin">
        <color theme="2" tint="-0.249977111117893"/>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diagonal/>
    </border>
    <border>
      <left/>
      <right style="thin">
        <color theme="2" tint="-0.249977111117893"/>
      </right>
      <top style="thin">
        <color theme="2" tint="-0.249977111117893"/>
      </top>
      <bottom/>
      <diagonal/>
    </border>
    <border>
      <left style="thin">
        <color theme="1" tint="0.499984740745262"/>
      </left>
      <right style="thin">
        <color theme="2" tint="-0.249977111117893"/>
      </right>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right style="thin">
        <color theme="1" tint="0.499984740745262"/>
      </right>
      <top style="thin">
        <color theme="2" tint="-0.249977111117893"/>
      </top>
      <bottom/>
      <diagonal/>
    </border>
    <border>
      <left/>
      <right style="thin">
        <color theme="1" tint="0.499984740745262"/>
      </right>
      <top/>
      <bottom/>
      <diagonal/>
    </border>
    <border>
      <left/>
      <right style="thin">
        <color theme="1" tint="0.499984740745262"/>
      </right>
      <top style="thin">
        <color theme="2" tint="-0.249977111117893"/>
      </top>
      <bottom style="thin">
        <color theme="2" tint="-0.249977111117893"/>
      </bottom>
      <diagonal/>
    </border>
    <border>
      <left/>
      <right style="thin">
        <color theme="1" tint="0.499984740745262"/>
      </right>
      <top/>
      <bottom style="thin">
        <color theme="1" tint="0.499984740745262"/>
      </bottom>
      <diagonal/>
    </border>
    <border>
      <left/>
      <right style="thin">
        <color theme="1" tint="0.499984740745262"/>
      </right>
      <top style="thin">
        <color theme="1" tint="0.499984740745262"/>
      </top>
      <bottom style="thin">
        <color theme="2" tint="-0.249977111117893"/>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bottom style="thin">
        <color theme="1" tint="0.499984740745262"/>
      </bottom>
      <diagonal/>
    </border>
    <border>
      <left style="thin">
        <color theme="2" tint="-0.249977111117893"/>
      </left>
      <right style="thin">
        <color theme="2" tint="-0.249977111117893"/>
      </right>
      <top style="thin">
        <color theme="1" tint="0.499984740745262"/>
      </top>
      <bottom style="thin">
        <color theme="1" tint="0.499984740745262"/>
      </bottom>
      <diagonal/>
    </border>
    <border>
      <left style="thin">
        <color theme="2" tint="-0.249977111117893"/>
      </left>
      <right style="thin">
        <color theme="2" tint="-0.249977111117893"/>
      </right>
      <top style="thin">
        <color theme="1" tint="0.499984740745262"/>
      </top>
      <bottom style="thin">
        <color theme="2" tint="-0.249977111117893"/>
      </bottom>
      <diagonal/>
    </border>
    <border>
      <left/>
      <right style="thin">
        <color theme="2" tint="-0.249977111117893"/>
      </right>
      <top/>
      <bottom style="thin">
        <color theme="1" tint="0.499984740745262"/>
      </bottom>
      <diagonal/>
    </border>
    <border>
      <left/>
      <right style="thin">
        <color theme="2" tint="-0.249977111117893"/>
      </right>
      <top style="thin">
        <color theme="1" tint="0.499984740745262"/>
      </top>
      <bottom style="thin">
        <color theme="1" tint="0.499984740745262"/>
      </bottom>
      <diagonal/>
    </border>
    <border>
      <left/>
      <right style="thin">
        <color theme="2" tint="-0.249977111117893"/>
      </right>
      <top style="thin">
        <color theme="1" tint="0.499984740745262"/>
      </top>
      <bottom style="thin">
        <color theme="2" tint="-0.249977111117893"/>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theme="1" tint="0.499984740745262"/>
      </right>
      <top style="thin">
        <color theme="1" tint="0.499984740745262"/>
      </top>
      <bottom style="thin">
        <color indexed="64"/>
      </bottom>
      <diagonal/>
    </border>
    <border>
      <left/>
      <right/>
      <top/>
      <bottom style="thin">
        <color theme="1" tint="0.499984740745262"/>
      </bottom>
      <diagonal/>
    </border>
    <border>
      <left style="thin">
        <color theme="2" tint="-0.249977111117893"/>
      </left>
      <right style="thin">
        <color rgb="FF000000"/>
      </right>
      <top/>
      <bottom/>
      <diagonal/>
    </border>
    <border>
      <left style="thin">
        <color theme="1" tint="0.499984740745262"/>
      </left>
      <right style="thin">
        <color rgb="FF000000"/>
      </right>
      <top style="thin">
        <color theme="1" tint="0.499984740745262"/>
      </top>
      <bottom style="thin">
        <color theme="1" tint="0.499984740745262"/>
      </bottom>
      <diagonal/>
    </border>
    <border>
      <left style="thin">
        <color rgb="FF000000"/>
      </left>
      <right style="thin">
        <color rgb="FF000000"/>
      </right>
      <top style="thin">
        <color theme="1" tint="0.499984740745262"/>
      </top>
      <bottom style="thin">
        <color theme="1" tint="0.499984740745262"/>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thin">
        <color theme="1" tint="0.499984740745262"/>
      </left>
      <right/>
      <top style="thin">
        <color indexed="64"/>
      </top>
      <bottom style="thin">
        <color theme="1" tint="0.499984740745262"/>
      </bottom>
      <diagonal/>
    </border>
    <border>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right style="thin">
        <color indexed="64"/>
      </right>
      <top/>
      <bottom style="thin">
        <color theme="1" tint="0.499984740745262"/>
      </bottom>
      <diagonal/>
    </border>
    <border>
      <left/>
      <right/>
      <top style="thin">
        <color theme="1" tint="0.499984740745262"/>
      </top>
      <bottom style="thin">
        <color indexed="64"/>
      </bottom>
      <diagonal/>
    </border>
    <border>
      <left/>
      <right style="thin">
        <color indexed="64"/>
      </right>
      <top style="thin">
        <color theme="1" tint="0.499984740745262"/>
      </top>
      <bottom style="thin">
        <color indexed="64"/>
      </bottom>
      <diagonal/>
    </border>
    <border>
      <left style="thin">
        <color indexed="64"/>
      </left>
      <right style="thin">
        <color theme="1" tint="0.499984740745262"/>
      </right>
      <top style="thin">
        <color indexed="64"/>
      </top>
      <bottom style="thin">
        <color indexed="64"/>
      </bottom>
      <diagonal/>
    </border>
    <border>
      <left style="thin">
        <color theme="1" tint="0.499984740745262"/>
      </left>
      <right/>
      <top style="thin">
        <color indexed="64"/>
      </top>
      <bottom style="thin">
        <color indexed="64"/>
      </bottom>
      <diagonal/>
    </border>
    <border>
      <left/>
      <right style="thin">
        <color theme="1" tint="0.499984740745262"/>
      </right>
      <top style="thin">
        <color indexed="64"/>
      </top>
      <bottom style="thin">
        <color indexed="64"/>
      </bottom>
      <diagonal/>
    </border>
    <border>
      <left style="thin">
        <color theme="1" tint="0.499984740745262"/>
      </left>
      <right style="thin">
        <color theme="1" tint="0.499984740745262"/>
      </right>
      <top style="thin">
        <color indexed="64"/>
      </top>
      <bottom style="thin">
        <color indexed="64"/>
      </bottom>
      <diagonal/>
    </border>
    <border>
      <left style="thin">
        <color theme="1" tint="0.499984740745262"/>
      </left>
      <right style="thin">
        <color indexed="64"/>
      </right>
      <top style="thin">
        <color indexed="64"/>
      </top>
      <bottom style="thin">
        <color indexed="64"/>
      </bottom>
      <diagonal/>
    </border>
    <border>
      <left style="thin">
        <color theme="1" tint="0.499984740745262"/>
      </left>
      <right/>
      <top/>
      <bottom style="thin">
        <color rgb="FF000000"/>
      </bottom>
      <diagonal/>
    </border>
    <border>
      <left/>
      <right style="thin">
        <color indexed="64"/>
      </right>
      <top/>
      <bottom style="thin">
        <color rgb="FF000000"/>
      </bottom>
      <diagonal/>
    </border>
    <border>
      <left style="thin">
        <color theme="2" tint="-0.249977111117893"/>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s>
  <cellStyleXfs count="2">
    <xf numFmtId="0" fontId="0" fillId="0" borderId="0"/>
    <xf numFmtId="0" fontId="11" fillId="0" borderId="0" applyNumberFormat="0" applyFill="0" applyBorder="0" applyAlignment="0" applyProtection="0"/>
  </cellStyleXfs>
  <cellXfs count="345">
    <xf numFmtId="0" fontId="0" fillId="0" borderId="0" xfId="0"/>
    <xf numFmtId="0" fontId="5" fillId="6" borderId="0" xfId="0" applyFont="1" applyFill="1"/>
    <xf numFmtId="0" fontId="12" fillId="6" borderId="0" xfId="0" applyFont="1" applyFill="1"/>
    <xf numFmtId="0" fontId="5" fillId="6" borderId="0" xfId="0" applyFont="1" applyFill="1" applyAlignment="1">
      <alignment wrapText="1"/>
    </xf>
    <xf numFmtId="0" fontId="9" fillId="6" borderId="0" xfId="0" applyFont="1" applyFill="1"/>
    <xf numFmtId="0" fontId="15" fillId="0" borderId="0" xfId="1" applyFont="1"/>
    <xf numFmtId="0" fontId="5" fillId="0" borderId="0" xfId="0" applyFont="1"/>
    <xf numFmtId="0" fontId="5" fillId="6" borderId="0" xfId="0" applyFont="1" applyFill="1" applyAlignment="1">
      <alignment horizontal="left"/>
    </xf>
    <xf numFmtId="0" fontId="5" fillId="0" borderId="0" xfId="0" applyFont="1" applyAlignment="1">
      <alignment horizontal="left"/>
    </xf>
    <xf numFmtId="0" fontId="13" fillId="6" borderId="0" xfId="0" applyFont="1" applyFill="1"/>
    <xf numFmtId="0" fontId="21" fillId="8" borderId="11" xfId="0" applyFont="1" applyFill="1" applyBorder="1"/>
    <xf numFmtId="0" fontId="21" fillId="8" borderId="12" xfId="0" applyFont="1" applyFill="1" applyBorder="1"/>
    <xf numFmtId="0" fontId="12" fillId="6" borderId="0" xfId="0" applyFont="1" applyFill="1" applyAlignment="1">
      <alignment horizontal="left"/>
    </xf>
    <xf numFmtId="0" fontId="19" fillId="6" borderId="0" xfId="0" applyFont="1" applyFill="1"/>
    <xf numFmtId="0" fontId="21" fillId="8" borderId="14" xfId="0" applyFont="1" applyFill="1" applyBorder="1"/>
    <xf numFmtId="0" fontId="21" fillId="8" borderId="15" xfId="0" applyFont="1" applyFill="1" applyBorder="1"/>
    <xf numFmtId="0" fontId="21" fillId="8" borderId="16" xfId="0" applyFont="1" applyFill="1" applyBorder="1"/>
    <xf numFmtId="0" fontId="25" fillId="6" borderId="0" xfId="0" applyFont="1" applyFill="1"/>
    <xf numFmtId="0" fontId="5" fillId="6" borderId="0" xfId="0" applyFont="1" applyFill="1" applyAlignment="1">
      <alignment vertical="top"/>
    </xf>
    <xf numFmtId="0" fontId="12" fillId="6" borderId="0" xfId="0" applyFont="1" applyFill="1" applyAlignment="1">
      <alignment vertical="top"/>
    </xf>
    <xf numFmtId="0" fontId="5" fillId="0" borderId="0" xfId="0" applyFont="1" applyAlignment="1">
      <alignment vertical="top"/>
    </xf>
    <xf numFmtId="0" fontId="5" fillId="6" borderId="0" xfId="0" applyFont="1" applyFill="1" applyAlignment="1">
      <alignment horizontal="left" vertical="top"/>
    </xf>
    <xf numFmtId="0" fontId="5" fillId="6" borderId="0" xfId="0" quotePrefix="1" applyFont="1" applyFill="1" applyAlignment="1">
      <alignment vertical="top"/>
    </xf>
    <xf numFmtId="0" fontId="12" fillId="0" borderId="0" xfId="0" applyFont="1" applyAlignment="1">
      <alignment horizontal="left"/>
    </xf>
    <xf numFmtId="0" fontId="9" fillId="6" borderId="0" xfId="0" applyFont="1" applyFill="1" applyAlignment="1">
      <alignment vertical="top"/>
    </xf>
    <xf numFmtId="0" fontId="13" fillId="0" borderId="0" xfId="0" applyFont="1"/>
    <xf numFmtId="0" fontId="13" fillId="6" borderId="0" xfId="0" applyFont="1" applyFill="1" applyAlignment="1">
      <alignment horizontal="left"/>
    </xf>
    <xf numFmtId="0" fontId="8" fillId="4" borderId="6" xfId="0" applyFont="1" applyFill="1" applyBorder="1" applyAlignment="1">
      <alignment vertical="center" wrapText="1"/>
    </xf>
    <xf numFmtId="0" fontId="9" fillId="5" borderId="8" xfId="0" quotePrefix="1" applyFont="1" applyFill="1" applyBorder="1" applyAlignment="1">
      <alignment vertical="top" wrapText="1"/>
    </xf>
    <xf numFmtId="0" fontId="8" fillId="12" borderId="18" xfId="0" applyFont="1" applyFill="1" applyBorder="1" applyAlignment="1">
      <alignment vertical="top" wrapText="1"/>
    </xf>
    <xf numFmtId="0" fontId="9" fillId="4" borderId="6" xfId="0" applyFont="1" applyFill="1" applyBorder="1" applyAlignment="1">
      <alignment vertical="top" wrapText="1"/>
    </xf>
    <xf numFmtId="0" fontId="12" fillId="6" borderId="0" xfId="0" applyFont="1" applyFill="1" applyAlignment="1">
      <alignment horizontal="left" vertical="top"/>
    </xf>
    <xf numFmtId="0" fontId="1" fillId="0" borderId="19" xfId="0" applyFont="1" applyBorder="1" applyAlignment="1">
      <alignment vertical="top"/>
    </xf>
    <xf numFmtId="0" fontId="2" fillId="3" borderId="0" xfId="0" applyFont="1" applyFill="1" applyAlignment="1">
      <alignment vertical="top"/>
    </xf>
    <xf numFmtId="0" fontId="2" fillId="3" borderId="0" xfId="0" applyFont="1" applyFill="1" applyAlignment="1">
      <alignment horizontal="right" vertical="top"/>
    </xf>
    <xf numFmtId="0" fontId="2" fillId="3" borderId="0" xfId="0" applyFont="1" applyFill="1" applyAlignment="1">
      <alignment horizontal="right"/>
    </xf>
    <xf numFmtId="0" fontId="5" fillId="11" borderId="19" xfId="0" applyFont="1" applyFill="1" applyBorder="1" applyAlignment="1">
      <alignment vertical="top"/>
    </xf>
    <xf numFmtId="9" fontId="5" fillId="11" borderId="19" xfId="0" applyNumberFormat="1" applyFont="1" applyFill="1" applyBorder="1" applyAlignment="1">
      <alignment vertical="top"/>
    </xf>
    <xf numFmtId="0" fontId="5" fillId="6" borderId="0" xfId="0" applyFont="1" applyFill="1" applyAlignment="1">
      <alignment horizontal="left" wrapText="1"/>
    </xf>
    <xf numFmtId="0" fontId="5" fillId="6" borderId="0" xfId="0" quotePrefix="1" applyFont="1" applyFill="1" applyAlignment="1">
      <alignment horizontal="left"/>
    </xf>
    <xf numFmtId="0" fontId="2" fillId="3" borderId="0" xfId="0" applyFont="1" applyFill="1" applyAlignment="1">
      <alignment horizontal="center" vertical="top"/>
    </xf>
    <xf numFmtId="0" fontId="5" fillId="6" borderId="0" xfId="0" applyFont="1" applyFill="1" applyAlignment="1">
      <alignment vertical="center"/>
    </xf>
    <xf numFmtId="0" fontId="12" fillId="6" borderId="0" xfId="0" applyFont="1" applyFill="1" applyAlignment="1">
      <alignment vertical="center"/>
    </xf>
    <xf numFmtId="0" fontId="5" fillId="6" borderId="0" xfId="0" applyFont="1" applyFill="1" applyAlignment="1">
      <alignment horizontal="center" vertical="center"/>
    </xf>
    <xf numFmtId="0" fontId="3" fillId="2" borderId="25" xfId="0" applyFont="1" applyFill="1" applyBorder="1" applyAlignment="1">
      <alignment vertical="center"/>
    </xf>
    <xf numFmtId="0" fontId="3" fillId="2" borderId="26" xfId="0" applyFont="1" applyFill="1" applyBorder="1" applyAlignment="1">
      <alignment vertical="center"/>
    </xf>
    <xf numFmtId="0" fontId="3" fillId="2" borderId="27" xfId="0" applyFont="1" applyFill="1" applyBorder="1" applyAlignment="1">
      <alignment horizontal="center" vertical="center"/>
    </xf>
    <xf numFmtId="0" fontId="5" fillId="0" borderId="0" xfId="0" applyFont="1" applyAlignment="1">
      <alignment vertical="center"/>
    </xf>
    <xf numFmtId="0" fontId="3" fillId="2" borderId="28" xfId="0" applyFont="1" applyFill="1" applyBorder="1" applyAlignment="1">
      <alignment vertical="center"/>
    </xf>
    <xf numFmtId="0" fontId="3" fillId="2" borderId="0" xfId="0" applyFont="1" applyFill="1" applyAlignment="1">
      <alignment vertical="center"/>
    </xf>
    <xf numFmtId="0" fontId="3" fillId="2" borderId="0" xfId="0" applyFont="1" applyFill="1" applyAlignment="1">
      <alignment horizontal="center" vertical="center"/>
    </xf>
    <xf numFmtId="0" fontId="3" fillId="2" borderId="29" xfId="0" applyFont="1" applyFill="1" applyBorder="1" applyAlignment="1">
      <alignment horizontal="center" vertical="center"/>
    </xf>
    <xf numFmtId="0" fontId="2" fillId="3" borderId="34" xfId="0" applyFont="1" applyFill="1" applyBorder="1" applyAlignment="1">
      <alignment vertical="center"/>
    </xf>
    <xf numFmtId="0" fontId="2" fillId="3" borderId="35" xfId="0" applyFont="1" applyFill="1" applyBorder="1" applyAlignment="1">
      <alignment vertical="center"/>
    </xf>
    <xf numFmtId="0" fontId="2" fillId="3" borderId="35" xfId="0" applyFont="1" applyFill="1" applyBorder="1" applyAlignment="1">
      <alignment horizontal="center" vertical="center"/>
    </xf>
    <xf numFmtId="0" fontId="2" fillId="3" borderId="36" xfId="0" applyFont="1" applyFill="1" applyBorder="1" applyAlignment="1">
      <alignment horizontal="center" vertical="center"/>
    </xf>
    <xf numFmtId="0" fontId="2" fillId="0" borderId="37" xfId="0" applyFont="1" applyBorder="1" applyAlignment="1">
      <alignment vertical="center"/>
    </xf>
    <xf numFmtId="0" fontId="1" fillId="0" borderId="30" xfId="0" applyFont="1" applyBorder="1" applyAlignment="1">
      <alignment vertical="center"/>
    </xf>
    <xf numFmtId="0" fontId="5" fillId="9" borderId="30" xfId="0" applyFont="1" applyFill="1" applyBorder="1" applyAlignment="1">
      <alignment horizontal="center" vertical="center"/>
    </xf>
    <xf numFmtId="0" fontId="1" fillId="0" borderId="38" xfId="0" applyFont="1" applyBorder="1" applyAlignment="1">
      <alignment horizontal="center" vertical="center"/>
    </xf>
    <xf numFmtId="0" fontId="13" fillId="6" borderId="0" xfId="0" applyFont="1" applyFill="1" applyAlignment="1">
      <alignment vertical="center"/>
    </xf>
    <xf numFmtId="0" fontId="25" fillId="6" borderId="0" xfId="0" applyFont="1" applyFill="1" applyAlignment="1">
      <alignment vertical="center"/>
    </xf>
    <xf numFmtId="0" fontId="2" fillId="3" borderId="39" xfId="0" applyFont="1" applyFill="1" applyBorder="1" applyAlignment="1">
      <alignment vertical="center"/>
    </xf>
    <xf numFmtId="0" fontId="2" fillId="3" borderId="32" xfId="0" applyFont="1" applyFill="1" applyBorder="1" applyAlignment="1">
      <alignment vertical="center"/>
    </xf>
    <xf numFmtId="0" fontId="2" fillId="3" borderId="32" xfId="0" applyFont="1" applyFill="1" applyBorder="1" applyAlignment="1">
      <alignment horizontal="center" vertical="center"/>
    </xf>
    <xf numFmtId="0" fontId="2" fillId="3" borderId="40" xfId="0" applyFont="1" applyFill="1" applyBorder="1" applyAlignment="1">
      <alignment horizontal="center" vertical="center"/>
    </xf>
    <xf numFmtId="0" fontId="1" fillId="0" borderId="19" xfId="0" applyFont="1" applyBorder="1" applyAlignment="1">
      <alignment vertical="center"/>
    </xf>
    <xf numFmtId="3" fontId="5" fillId="9" borderId="19" xfId="0" applyNumberFormat="1" applyFont="1" applyFill="1" applyBorder="1" applyAlignment="1">
      <alignment horizontal="center" vertical="center"/>
    </xf>
    <xf numFmtId="0" fontId="1" fillId="0" borderId="21" xfId="0" applyFont="1" applyBorder="1" applyAlignment="1">
      <alignment horizontal="center" vertical="center"/>
    </xf>
    <xf numFmtId="0" fontId="1" fillId="0" borderId="19" xfId="0" applyFont="1" applyBorder="1" applyAlignment="1">
      <alignment vertical="center" wrapText="1"/>
    </xf>
    <xf numFmtId="3" fontId="5" fillId="9" borderId="19" xfId="0" applyNumberFormat="1" applyFont="1" applyFill="1" applyBorder="1" applyAlignment="1">
      <alignment horizontal="center" vertical="center" wrapText="1"/>
    </xf>
    <xf numFmtId="0" fontId="6" fillId="0" borderId="20" xfId="0" applyFont="1" applyBorder="1" applyAlignment="1">
      <alignment vertical="center"/>
    </xf>
    <xf numFmtId="164" fontId="5" fillId="9" borderId="19" xfId="0" applyNumberFormat="1" applyFont="1" applyFill="1" applyBorder="1" applyAlignment="1">
      <alignment horizontal="center" vertical="center"/>
    </xf>
    <xf numFmtId="0" fontId="2" fillId="0" borderId="20" xfId="0" applyFont="1" applyBorder="1" applyAlignment="1">
      <alignment vertical="center"/>
    </xf>
    <xf numFmtId="1" fontId="5" fillId="9" borderId="19" xfId="0" applyNumberFormat="1" applyFont="1" applyFill="1" applyBorder="1" applyAlignment="1">
      <alignment horizontal="center" vertical="center"/>
    </xf>
    <xf numFmtId="0" fontId="5" fillId="0" borderId="21" xfId="0" applyFont="1" applyBorder="1" applyAlignment="1">
      <alignment horizontal="center" vertical="center"/>
    </xf>
    <xf numFmtId="0" fontId="6" fillId="6" borderId="20" xfId="0" applyFont="1" applyFill="1" applyBorder="1" applyAlignment="1">
      <alignment vertical="center"/>
    </xf>
    <xf numFmtId="9" fontId="5" fillId="9" borderId="19" xfId="0" applyNumberFormat="1" applyFont="1" applyFill="1" applyBorder="1" applyAlignment="1">
      <alignment horizontal="center" vertical="center"/>
    </xf>
    <xf numFmtId="2" fontId="5" fillId="9" borderId="19" xfId="0" applyNumberFormat="1" applyFont="1" applyFill="1" applyBorder="1" applyAlignment="1">
      <alignment horizontal="center" vertical="center"/>
    </xf>
    <xf numFmtId="0" fontId="28" fillId="0" borderId="20" xfId="0" applyFont="1" applyBorder="1" applyAlignment="1">
      <alignment vertical="center"/>
    </xf>
    <xf numFmtId="0" fontId="5" fillId="0" borderId="20" xfId="0" quotePrefix="1" applyFont="1" applyBorder="1" applyAlignment="1">
      <alignment vertical="center"/>
    </xf>
    <xf numFmtId="0" fontId="7" fillId="0" borderId="22" xfId="0" applyFont="1" applyBorder="1" applyAlignment="1">
      <alignment vertical="center"/>
    </xf>
    <xf numFmtId="0" fontId="1" fillId="0" borderId="23" xfId="0" applyFont="1" applyBorder="1" applyAlignment="1">
      <alignment vertical="center"/>
    </xf>
    <xf numFmtId="0" fontId="5" fillId="0" borderId="24" xfId="0" applyFont="1" applyBorder="1" applyAlignment="1">
      <alignment horizontal="center" vertical="center"/>
    </xf>
    <xf numFmtId="0" fontId="12" fillId="6" borderId="0" xfId="0" applyFont="1" applyFill="1" applyAlignment="1">
      <alignment horizontal="center" vertical="center"/>
    </xf>
    <xf numFmtId="0" fontId="5" fillId="9" borderId="19" xfId="0" applyFont="1" applyFill="1" applyBorder="1" applyAlignment="1">
      <alignment horizontal="center" vertical="center"/>
    </xf>
    <xf numFmtId="0" fontId="2" fillId="0" borderId="20" xfId="0" applyFont="1" applyBorder="1" applyAlignment="1">
      <alignment vertical="center" wrapText="1"/>
    </xf>
    <xf numFmtId="0" fontId="5" fillId="0" borderId="20" xfId="0" applyFont="1" applyBorder="1" applyAlignment="1">
      <alignment vertical="center"/>
    </xf>
    <xf numFmtId="0" fontId="5" fillId="0" borderId="0" xfId="0" applyFont="1" applyAlignment="1">
      <alignment horizontal="center" vertical="center"/>
    </xf>
    <xf numFmtId="0" fontId="5" fillId="6" borderId="0" xfId="0" applyFont="1" applyFill="1" applyAlignment="1">
      <alignment horizontal="right"/>
    </xf>
    <xf numFmtId="0" fontId="5" fillId="6" borderId="0" xfId="0" quotePrefix="1" applyFont="1" applyFill="1"/>
    <xf numFmtId="1" fontId="5" fillId="6" borderId="0" xfId="0" applyNumberFormat="1" applyFont="1" applyFill="1"/>
    <xf numFmtId="164" fontId="5" fillId="6" borderId="0" xfId="0" applyNumberFormat="1" applyFont="1" applyFill="1"/>
    <xf numFmtId="0" fontId="5" fillId="6" borderId="13" xfId="0" applyFont="1" applyFill="1" applyBorder="1" applyAlignment="1">
      <alignment horizontal="right"/>
    </xf>
    <xf numFmtId="0" fontId="5" fillId="11" borderId="31" xfId="0" applyFont="1" applyFill="1" applyBorder="1" applyAlignment="1">
      <alignment vertical="top"/>
    </xf>
    <xf numFmtId="9" fontId="5" fillId="11" borderId="31" xfId="0" applyNumberFormat="1" applyFont="1" applyFill="1" applyBorder="1" applyAlignment="1">
      <alignment vertical="top"/>
    </xf>
    <xf numFmtId="0" fontId="2" fillId="0" borderId="48" xfId="0" applyFont="1" applyBorder="1" applyAlignment="1">
      <alignment vertical="top"/>
    </xf>
    <xf numFmtId="0" fontId="6" fillId="0" borderId="48" xfId="0" applyFont="1" applyBorder="1" applyAlignment="1">
      <alignment vertical="top"/>
    </xf>
    <xf numFmtId="0" fontId="2" fillId="3" borderId="49" xfId="0" applyFont="1" applyFill="1" applyBorder="1" applyAlignment="1">
      <alignment vertical="top"/>
    </xf>
    <xf numFmtId="0" fontId="18" fillId="0" borderId="48" xfId="0" applyFont="1" applyBorder="1" applyAlignment="1">
      <alignment vertical="top"/>
    </xf>
    <xf numFmtId="0" fontId="1" fillId="0" borderId="48" xfId="0" applyFont="1" applyBorder="1" applyAlignment="1">
      <alignment vertical="top"/>
    </xf>
    <xf numFmtId="0" fontId="2" fillId="0" borderId="50" xfId="0" quotePrefix="1" applyFont="1" applyBorder="1" applyAlignment="1">
      <alignment vertical="top"/>
    </xf>
    <xf numFmtId="0" fontId="1" fillId="0" borderId="51" xfId="0" applyFont="1" applyBorder="1" applyAlignment="1">
      <alignment vertical="top"/>
    </xf>
    <xf numFmtId="0" fontId="1" fillId="6" borderId="0" xfId="0" applyFont="1" applyFill="1" applyAlignment="1">
      <alignment vertical="top"/>
    </xf>
    <xf numFmtId="0" fontId="2" fillId="6" borderId="0" xfId="0" applyFont="1" applyFill="1" applyAlignment="1">
      <alignment horizontal="left" vertical="top"/>
    </xf>
    <xf numFmtId="0" fontId="1" fillId="0" borderId="31" xfId="0" applyFont="1" applyBorder="1" applyAlignment="1">
      <alignment vertical="top"/>
    </xf>
    <xf numFmtId="0" fontId="2" fillId="3" borderId="57" xfId="0" applyFont="1" applyFill="1" applyBorder="1" applyAlignment="1">
      <alignment horizontal="right" vertical="top"/>
    </xf>
    <xf numFmtId="0" fontId="2" fillId="3" borderId="59" xfId="0" applyFont="1" applyFill="1" applyBorder="1" applyAlignment="1">
      <alignment vertical="top"/>
    </xf>
    <xf numFmtId="0" fontId="2" fillId="3" borderId="61" xfId="0" applyFont="1" applyFill="1" applyBorder="1" applyAlignment="1">
      <alignment vertical="top"/>
    </xf>
    <xf numFmtId="0" fontId="2" fillId="3" borderId="57" xfId="0" applyFont="1" applyFill="1" applyBorder="1" applyAlignment="1">
      <alignment horizontal="center" vertical="top"/>
    </xf>
    <xf numFmtId="0" fontId="2" fillId="3" borderId="57" xfId="0" applyFont="1" applyFill="1" applyBorder="1" applyAlignment="1">
      <alignment vertical="top"/>
    </xf>
    <xf numFmtId="0" fontId="2" fillId="3" borderId="72" xfId="0" applyFont="1" applyFill="1" applyBorder="1" applyAlignment="1">
      <alignment vertical="top"/>
    </xf>
    <xf numFmtId="0" fontId="2" fillId="3" borderId="43" xfId="0" applyFont="1" applyFill="1" applyBorder="1" applyAlignment="1">
      <alignment vertical="top"/>
    </xf>
    <xf numFmtId="0" fontId="1" fillId="0" borderId="75" xfId="0" applyFont="1" applyBorder="1" applyAlignment="1">
      <alignment vertical="top"/>
    </xf>
    <xf numFmtId="0" fontId="1" fillId="0" borderId="63" xfId="0" applyFont="1" applyBorder="1" applyAlignment="1">
      <alignment vertical="top"/>
    </xf>
    <xf numFmtId="0" fontId="1" fillId="0" borderId="57" xfId="0" applyFont="1" applyBorder="1" applyAlignment="1">
      <alignment vertical="top"/>
    </xf>
    <xf numFmtId="0" fontId="1" fillId="0" borderId="61" xfId="0" applyFont="1" applyBorder="1" applyAlignment="1">
      <alignment vertical="top"/>
    </xf>
    <xf numFmtId="0" fontId="1" fillId="0" borderId="77" xfId="0" applyFont="1" applyBorder="1" applyAlignment="1">
      <alignment vertical="top"/>
    </xf>
    <xf numFmtId="0" fontId="1" fillId="0" borderId="78" xfId="0" applyFont="1" applyBorder="1" applyAlignment="1">
      <alignment vertical="top"/>
    </xf>
    <xf numFmtId="0" fontId="1" fillId="0" borderId="79" xfId="0" applyFont="1" applyBorder="1" applyAlignment="1">
      <alignment vertical="top"/>
    </xf>
    <xf numFmtId="0" fontId="2" fillId="0" borderId="73" xfId="0" applyFont="1" applyBorder="1" applyAlignment="1">
      <alignment vertical="top"/>
    </xf>
    <xf numFmtId="0" fontId="6" fillId="0" borderId="73" xfId="0" applyFont="1" applyBorder="1" applyAlignment="1">
      <alignment vertical="top"/>
    </xf>
    <xf numFmtId="0" fontId="2" fillId="0" borderId="72" xfId="0" applyFont="1" applyBorder="1" applyAlignment="1">
      <alignment vertical="top"/>
    </xf>
    <xf numFmtId="0" fontId="2" fillId="0" borderId="43" xfId="0" applyFont="1" applyBorder="1" applyAlignment="1">
      <alignment vertical="top"/>
    </xf>
    <xf numFmtId="0" fontId="6" fillId="0" borderId="43" xfId="0" applyFont="1" applyBorder="1" applyAlignment="1">
      <alignment vertical="top"/>
    </xf>
    <xf numFmtId="0" fontId="6" fillId="0" borderId="74" xfId="0" applyFont="1" applyBorder="1" applyAlignment="1">
      <alignment vertical="top"/>
    </xf>
    <xf numFmtId="0" fontId="2" fillId="0" borderId="75" xfId="0" applyFont="1" applyBorder="1" applyAlignment="1">
      <alignment vertical="top"/>
    </xf>
    <xf numFmtId="0" fontId="18" fillId="0" borderId="75" xfId="0" applyFont="1" applyBorder="1" applyAlignment="1">
      <alignment vertical="top"/>
    </xf>
    <xf numFmtId="0" fontId="2" fillId="0" borderId="76" xfId="0" quotePrefix="1" applyFont="1" applyBorder="1" applyAlignment="1">
      <alignment vertical="top"/>
    </xf>
    <xf numFmtId="0" fontId="10" fillId="6" borderId="0" xfId="0" applyFont="1" applyFill="1" applyAlignment="1">
      <alignment horizontal="left" vertical="top"/>
    </xf>
    <xf numFmtId="9" fontId="1" fillId="9" borderId="0" xfId="0" applyNumberFormat="1" applyFont="1" applyFill="1" applyAlignment="1">
      <alignment horizontal="center" vertical="top"/>
    </xf>
    <xf numFmtId="0" fontId="5" fillId="6" borderId="20" xfId="0" applyFont="1" applyFill="1" applyBorder="1" applyAlignment="1">
      <alignment horizontal="left" wrapText="1"/>
    </xf>
    <xf numFmtId="0" fontId="5" fillId="6" borderId="22" xfId="0" applyFont="1" applyFill="1" applyBorder="1" applyAlignment="1">
      <alignment horizontal="left" wrapText="1"/>
    </xf>
    <xf numFmtId="0" fontId="8" fillId="6" borderId="0" xfId="0" applyFont="1" applyFill="1" applyAlignment="1">
      <alignment horizontal="left"/>
    </xf>
    <xf numFmtId="0" fontId="1" fillId="0" borderId="42" xfId="0" applyFont="1" applyBorder="1" applyAlignment="1">
      <alignment vertical="top"/>
    </xf>
    <xf numFmtId="0" fontId="1" fillId="11" borderId="82" xfId="0" applyFont="1" applyFill="1" applyBorder="1" applyAlignment="1">
      <alignment horizontal="center" vertical="top"/>
    </xf>
    <xf numFmtId="0" fontId="5" fillId="6" borderId="31" xfId="0" applyFont="1" applyFill="1" applyBorder="1" applyAlignment="1">
      <alignment horizontal="right"/>
    </xf>
    <xf numFmtId="0" fontId="5" fillId="6" borderId="33" xfId="0" applyFont="1" applyFill="1" applyBorder="1" applyAlignment="1">
      <alignment horizontal="right"/>
    </xf>
    <xf numFmtId="9" fontId="1" fillId="9" borderId="31" xfId="0" applyNumberFormat="1" applyFont="1" applyFill="1" applyBorder="1" applyAlignment="1">
      <alignment horizontal="center" vertical="top"/>
    </xf>
    <xf numFmtId="0" fontId="1" fillId="11" borderId="42" xfId="0" applyFont="1" applyFill="1" applyBorder="1" applyAlignment="1">
      <alignment horizontal="center" vertical="top"/>
    </xf>
    <xf numFmtId="9" fontId="1" fillId="9" borderId="32" xfId="0" applyNumberFormat="1" applyFont="1" applyFill="1" applyBorder="1" applyAlignment="1">
      <alignment horizontal="center" vertical="top"/>
    </xf>
    <xf numFmtId="9" fontId="1" fillId="13" borderId="31" xfId="0" applyNumberFormat="1" applyFont="1" applyFill="1" applyBorder="1" applyAlignment="1">
      <alignment horizontal="center" vertical="top"/>
    </xf>
    <xf numFmtId="9" fontId="1" fillId="13" borderId="31" xfId="0" applyNumberFormat="1" applyFont="1" applyFill="1" applyBorder="1" applyAlignment="1">
      <alignment horizontal="center"/>
    </xf>
    <xf numFmtId="9" fontId="1" fillId="13" borderId="70" xfId="0" applyNumberFormat="1" applyFont="1" applyFill="1" applyBorder="1" applyAlignment="1">
      <alignment horizontal="center" vertical="top"/>
    </xf>
    <xf numFmtId="9" fontId="1" fillId="13" borderId="33" xfId="0" applyNumberFormat="1" applyFont="1" applyFill="1" applyBorder="1" applyAlignment="1">
      <alignment horizontal="center"/>
    </xf>
    <xf numFmtId="0" fontId="5" fillId="6" borderId="53" xfId="0" applyFont="1" applyFill="1" applyBorder="1" applyAlignment="1">
      <alignment horizontal="right"/>
    </xf>
    <xf numFmtId="0" fontId="5" fillId="6" borderId="70" xfId="0" applyFont="1" applyFill="1" applyBorder="1" applyAlignment="1">
      <alignment horizontal="right"/>
    </xf>
    <xf numFmtId="9" fontId="1" fillId="13" borderId="53" xfId="0" applyNumberFormat="1" applyFont="1" applyFill="1" applyBorder="1" applyAlignment="1">
      <alignment horizontal="center" vertical="top"/>
    </xf>
    <xf numFmtId="9" fontId="1" fillId="9" borderId="53" xfId="0" applyNumberFormat="1" applyFont="1" applyFill="1" applyBorder="1" applyAlignment="1">
      <alignment horizontal="center" vertical="top"/>
    </xf>
    <xf numFmtId="9" fontId="1" fillId="9" borderId="83" xfId="0" applyNumberFormat="1" applyFont="1" applyFill="1" applyBorder="1" applyAlignment="1">
      <alignment horizontal="center" vertical="top"/>
    </xf>
    <xf numFmtId="0" fontId="3" fillId="2" borderId="19" xfId="0" applyFont="1" applyFill="1" applyBorder="1" applyAlignment="1">
      <alignment vertical="top"/>
    </xf>
    <xf numFmtId="0" fontId="5" fillId="6" borderId="37" xfId="0" applyFont="1" applyFill="1" applyBorder="1" applyAlignment="1">
      <alignment horizontal="left" wrapText="1"/>
    </xf>
    <xf numFmtId="0" fontId="3" fillId="2" borderId="87" xfId="0" applyFont="1" applyFill="1" applyBorder="1" applyAlignment="1">
      <alignment vertical="top"/>
    </xf>
    <xf numFmtId="0" fontId="3" fillId="2" borderId="88" xfId="0" applyFont="1" applyFill="1" applyBorder="1" applyAlignment="1">
      <alignment vertical="top"/>
    </xf>
    <xf numFmtId="0" fontId="3" fillId="2" borderId="89" xfId="0" applyFont="1" applyFill="1" applyBorder="1" applyAlignment="1">
      <alignment vertical="top"/>
    </xf>
    <xf numFmtId="0" fontId="3" fillId="2" borderId="35" xfId="0" applyFont="1" applyFill="1" applyBorder="1" applyAlignment="1">
      <alignment horizontal="center" vertical="top"/>
    </xf>
    <xf numFmtId="0" fontId="3" fillId="2" borderId="90" xfId="0" applyFont="1" applyFill="1" applyBorder="1" applyAlignment="1">
      <alignment vertical="top"/>
    </xf>
    <xf numFmtId="0" fontId="3" fillId="2" borderId="91" xfId="0" applyFont="1" applyFill="1" applyBorder="1" applyAlignment="1">
      <alignment vertical="top"/>
    </xf>
    <xf numFmtId="0" fontId="3" fillId="2" borderId="36" xfId="0" applyFont="1" applyFill="1" applyBorder="1" applyAlignment="1">
      <alignment horizontal="center" vertical="top"/>
    </xf>
    <xf numFmtId="0" fontId="3" fillId="2" borderId="36" xfId="0" applyFont="1" applyFill="1" applyBorder="1" applyAlignment="1">
      <alignment vertical="top"/>
    </xf>
    <xf numFmtId="0" fontId="5" fillId="9" borderId="92" xfId="0" applyFont="1" applyFill="1" applyBorder="1"/>
    <xf numFmtId="0" fontId="5" fillId="9" borderId="40" xfId="0" applyFont="1" applyFill="1" applyBorder="1"/>
    <xf numFmtId="0" fontId="5" fillId="6" borderId="42" xfId="0" applyFont="1" applyFill="1" applyBorder="1" applyAlignment="1">
      <alignment horizontal="right"/>
    </xf>
    <xf numFmtId="0" fontId="5" fillId="6" borderId="82" xfId="0" applyFont="1" applyFill="1" applyBorder="1" applyAlignment="1">
      <alignment horizontal="right"/>
    </xf>
    <xf numFmtId="9" fontId="1" fillId="9" borderId="42" xfId="0" applyNumberFormat="1" applyFont="1" applyFill="1" applyBorder="1" applyAlignment="1">
      <alignment horizontal="center" vertical="top"/>
    </xf>
    <xf numFmtId="9" fontId="1" fillId="9" borderId="93" xfId="0" applyNumberFormat="1" applyFont="1" applyFill="1" applyBorder="1" applyAlignment="1">
      <alignment horizontal="center" vertical="top"/>
    </xf>
    <xf numFmtId="0" fontId="5" fillId="9" borderId="94" xfId="0" applyFont="1" applyFill="1" applyBorder="1"/>
    <xf numFmtId="0" fontId="1" fillId="11" borderId="2" xfId="0" applyFont="1" applyFill="1" applyBorder="1" applyAlignment="1">
      <alignment horizontal="center" vertical="top"/>
    </xf>
    <xf numFmtId="0" fontId="5" fillId="7" borderId="19" xfId="0" applyFont="1" applyFill="1" applyBorder="1" applyAlignment="1">
      <alignment horizontal="left"/>
    </xf>
    <xf numFmtId="0" fontId="5" fillId="7" borderId="19" xfId="0" applyFont="1" applyFill="1" applyBorder="1" applyAlignment="1">
      <alignment horizontal="right"/>
    </xf>
    <xf numFmtId="0" fontId="21" fillId="10" borderId="19" xfId="0" applyFont="1" applyFill="1" applyBorder="1" applyAlignment="1">
      <alignment horizontal="right"/>
    </xf>
    <xf numFmtId="0" fontId="23" fillId="10" borderId="19" xfId="0" applyFont="1" applyFill="1" applyBorder="1" applyAlignment="1">
      <alignment horizontal="right"/>
    </xf>
    <xf numFmtId="0" fontId="5" fillId="7" borderId="87" xfId="0" quotePrefix="1" applyFont="1" applyFill="1" applyBorder="1" applyAlignment="1">
      <alignment horizontal="left"/>
    </xf>
    <xf numFmtId="0" fontId="5" fillId="7" borderId="88" xfId="0" applyFont="1" applyFill="1" applyBorder="1" applyAlignment="1">
      <alignment horizontal="left"/>
    </xf>
    <xf numFmtId="0" fontId="5" fillId="7" borderId="88" xfId="0" applyFont="1" applyFill="1" applyBorder="1" applyAlignment="1">
      <alignment horizontal="right"/>
    </xf>
    <xf numFmtId="0" fontId="5" fillId="7" borderId="91" xfId="0" applyFont="1" applyFill="1" applyBorder="1" applyAlignment="1">
      <alignment horizontal="right"/>
    </xf>
    <xf numFmtId="0" fontId="5" fillId="7" borderId="20" xfId="0" quotePrefix="1" applyFont="1" applyFill="1" applyBorder="1" applyAlignment="1">
      <alignment horizontal="left"/>
    </xf>
    <xf numFmtId="0" fontId="5" fillId="7" borderId="21" xfId="0" applyFont="1" applyFill="1" applyBorder="1" applyAlignment="1">
      <alignment horizontal="right"/>
    </xf>
    <xf numFmtId="0" fontId="5" fillId="7" borderId="22" xfId="0" quotePrefix="1" applyFont="1" applyFill="1" applyBorder="1" applyAlignment="1">
      <alignment horizontal="left"/>
    </xf>
    <xf numFmtId="0" fontId="5" fillId="7" borderId="23" xfId="0" applyFont="1" applyFill="1" applyBorder="1" applyAlignment="1">
      <alignment horizontal="left"/>
    </xf>
    <xf numFmtId="0" fontId="5" fillId="7" borderId="23" xfId="0" applyFont="1" applyFill="1" applyBorder="1" applyAlignment="1">
      <alignment horizontal="right"/>
    </xf>
    <xf numFmtId="0" fontId="5" fillId="7" borderId="24" xfId="0" applyFont="1" applyFill="1" applyBorder="1" applyAlignment="1">
      <alignment horizontal="right"/>
    </xf>
    <xf numFmtId="0" fontId="21" fillId="8" borderId="95" xfId="0" applyFont="1" applyFill="1" applyBorder="1"/>
    <xf numFmtId="0" fontId="21" fillId="8" borderId="96" xfId="0" applyFont="1" applyFill="1" applyBorder="1"/>
    <xf numFmtId="0" fontId="21" fillId="8" borderId="97" xfId="0" applyFont="1" applyFill="1" applyBorder="1"/>
    <xf numFmtId="0" fontId="21" fillId="10" borderId="95" xfId="0" applyFont="1" applyFill="1" applyBorder="1" applyAlignment="1">
      <alignment horizontal="left"/>
    </xf>
    <xf numFmtId="0" fontId="21" fillId="10" borderId="98" xfId="0" applyFont="1" applyFill="1" applyBorder="1" applyAlignment="1">
      <alignment horizontal="left"/>
    </xf>
    <xf numFmtId="0" fontId="21" fillId="10" borderId="98" xfId="0" applyFont="1" applyFill="1" applyBorder="1" applyAlignment="1">
      <alignment horizontal="right"/>
    </xf>
    <xf numFmtId="0" fontId="23" fillId="10" borderId="98" xfId="0" applyFont="1" applyFill="1" applyBorder="1" applyAlignment="1">
      <alignment horizontal="right"/>
    </xf>
    <xf numFmtId="0" fontId="23" fillId="10" borderId="99" xfId="0" applyFont="1" applyFill="1" applyBorder="1" applyAlignment="1">
      <alignment horizontal="right"/>
    </xf>
    <xf numFmtId="0" fontId="21" fillId="10" borderId="19" xfId="0" applyFont="1" applyFill="1" applyBorder="1"/>
    <xf numFmtId="0" fontId="5" fillId="4" borderId="19" xfId="0" applyFont="1" applyFill="1" applyBorder="1"/>
    <xf numFmtId="0" fontId="5" fillId="4" borderId="19" xfId="0" applyFont="1" applyFill="1" applyBorder="1" applyAlignment="1">
      <alignment horizontal="right"/>
    </xf>
    <xf numFmtId="0" fontId="5" fillId="4" borderId="19" xfId="0" applyFont="1" applyFill="1" applyBorder="1" applyAlignment="1">
      <alignment horizontal="left"/>
    </xf>
    <xf numFmtId="0" fontId="30" fillId="10" borderId="19" xfId="0" applyFont="1" applyFill="1" applyBorder="1" applyAlignment="1">
      <alignment horizontal="right"/>
    </xf>
    <xf numFmtId="0" fontId="5" fillId="9" borderId="19" xfId="0" applyFont="1" applyFill="1" applyBorder="1"/>
    <xf numFmtId="1" fontId="5" fillId="9" borderId="19" xfId="0" applyNumberFormat="1" applyFont="1" applyFill="1" applyBorder="1"/>
    <xf numFmtId="0" fontId="5" fillId="9" borderId="19" xfId="0" applyFont="1" applyFill="1" applyBorder="1" applyAlignment="1">
      <alignment horizontal="right"/>
    </xf>
    <xf numFmtId="1" fontId="5" fillId="9" borderId="19" xfId="0" applyNumberFormat="1" applyFont="1" applyFill="1" applyBorder="1" applyAlignment="1">
      <alignment horizontal="right"/>
    </xf>
    <xf numFmtId="0" fontId="21" fillId="8" borderId="15" xfId="0" applyFont="1" applyFill="1" applyBorder="1" applyAlignment="1">
      <alignment horizontal="right"/>
    </xf>
    <xf numFmtId="0" fontId="21" fillId="8" borderId="15" xfId="0" applyFont="1" applyFill="1" applyBorder="1" applyAlignment="1">
      <alignment horizontal="left"/>
    </xf>
    <xf numFmtId="164" fontId="5" fillId="9" borderId="19" xfId="0" applyNumberFormat="1" applyFont="1" applyFill="1" applyBorder="1"/>
    <xf numFmtId="164" fontId="5" fillId="9" borderId="19" xfId="0" applyNumberFormat="1" applyFont="1" applyFill="1" applyBorder="1" applyAlignment="1">
      <alignment horizontal="right"/>
    </xf>
    <xf numFmtId="0" fontId="21" fillId="10" borderId="20" xfId="0" applyFont="1" applyFill="1" applyBorder="1"/>
    <xf numFmtId="0" fontId="23" fillId="10" borderId="21" xfId="0" applyFont="1" applyFill="1" applyBorder="1" applyAlignment="1">
      <alignment horizontal="right"/>
    </xf>
    <xf numFmtId="0" fontId="5" fillId="4" borderId="20" xfId="0" quotePrefix="1" applyFont="1" applyFill="1" applyBorder="1"/>
    <xf numFmtId="0" fontId="5" fillId="4" borderId="21" xfId="0" applyFont="1" applyFill="1" applyBorder="1"/>
    <xf numFmtId="0" fontId="5" fillId="4" borderId="22" xfId="0" quotePrefix="1" applyFont="1" applyFill="1" applyBorder="1"/>
    <xf numFmtId="0" fontId="5" fillId="4" borderId="23" xfId="0" applyFont="1" applyFill="1" applyBorder="1" applyAlignment="1">
      <alignment horizontal="left"/>
    </xf>
    <xf numFmtId="0" fontId="5" fillId="4" borderId="23" xfId="0" applyFont="1" applyFill="1" applyBorder="1" applyAlignment="1">
      <alignment horizontal="right"/>
    </xf>
    <xf numFmtId="0" fontId="5" fillId="4" borderId="23" xfId="0" applyFont="1" applyFill="1" applyBorder="1"/>
    <xf numFmtId="0" fontId="5" fillId="4" borderId="24" xfId="0" applyFont="1" applyFill="1" applyBorder="1"/>
    <xf numFmtId="0" fontId="30" fillId="10" borderId="20" xfId="0" applyFont="1" applyFill="1" applyBorder="1" applyAlignment="1">
      <alignment horizontal="right"/>
    </xf>
    <xf numFmtId="0" fontId="30" fillId="10" borderId="21" xfId="0" applyFont="1" applyFill="1" applyBorder="1" applyAlignment="1">
      <alignment horizontal="right"/>
    </xf>
    <xf numFmtId="0" fontId="5" fillId="9" borderId="20" xfId="0" applyFont="1" applyFill="1" applyBorder="1"/>
    <xf numFmtId="1" fontId="5" fillId="9" borderId="21" xfId="0" applyNumberFormat="1" applyFont="1" applyFill="1" applyBorder="1"/>
    <xf numFmtId="0" fontId="5" fillId="9" borderId="20" xfId="0" applyFont="1" applyFill="1" applyBorder="1" applyAlignment="1">
      <alignment horizontal="right"/>
    </xf>
    <xf numFmtId="1" fontId="5" fillId="9" borderId="21" xfId="0" applyNumberFormat="1" applyFont="1" applyFill="1" applyBorder="1" applyAlignment="1">
      <alignment horizontal="right"/>
    </xf>
    <xf numFmtId="0" fontId="5" fillId="9" borderId="22" xfId="0" applyFont="1" applyFill="1" applyBorder="1" applyAlignment="1">
      <alignment horizontal="right"/>
    </xf>
    <xf numFmtId="0" fontId="5" fillId="9" borderId="23" xfId="0" applyFont="1" applyFill="1" applyBorder="1" applyAlignment="1">
      <alignment horizontal="right"/>
    </xf>
    <xf numFmtId="1" fontId="5" fillId="9" borderId="23" xfId="0" applyNumberFormat="1" applyFont="1" applyFill="1" applyBorder="1" applyAlignment="1">
      <alignment horizontal="right"/>
    </xf>
    <xf numFmtId="1" fontId="5" fillId="9" borderId="24" xfId="0" applyNumberFormat="1" applyFont="1" applyFill="1" applyBorder="1" applyAlignment="1">
      <alignment horizontal="right"/>
    </xf>
    <xf numFmtId="0" fontId="21" fillId="10" borderId="21" xfId="0" applyFont="1" applyFill="1" applyBorder="1"/>
    <xf numFmtId="0" fontId="5" fillId="9" borderId="21" xfId="0" applyFont="1" applyFill="1" applyBorder="1" applyAlignment="1">
      <alignment horizontal="right"/>
    </xf>
    <xf numFmtId="0" fontId="5" fillId="9" borderId="24" xfId="0" applyFont="1" applyFill="1" applyBorder="1" applyAlignment="1">
      <alignment horizontal="right"/>
    </xf>
    <xf numFmtId="0" fontId="21" fillId="10" borderId="21" xfId="0" applyFont="1" applyFill="1" applyBorder="1" applyAlignment="1">
      <alignment horizontal="right"/>
    </xf>
    <xf numFmtId="164" fontId="5" fillId="9" borderId="20" xfId="0" applyNumberFormat="1" applyFont="1" applyFill="1" applyBorder="1"/>
    <xf numFmtId="164" fontId="5" fillId="9" borderId="20" xfId="0" applyNumberFormat="1" applyFont="1" applyFill="1" applyBorder="1" applyAlignment="1">
      <alignment horizontal="right"/>
    </xf>
    <xf numFmtId="164" fontId="5" fillId="9" borderId="22" xfId="0" applyNumberFormat="1" applyFont="1" applyFill="1" applyBorder="1" applyAlignment="1">
      <alignment horizontal="right"/>
    </xf>
    <xf numFmtId="164" fontId="5" fillId="9" borderId="23" xfId="0" applyNumberFormat="1" applyFont="1" applyFill="1" applyBorder="1" applyAlignment="1">
      <alignment horizontal="right"/>
    </xf>
    <xf numFmtId="9" fontId="1" fillId="13" borderId="2" xfId="0" applyNumberFormat="1" applyFont="1" applyFill="1" applyBorder="1" applyAlignment="1">
      <alignment horizontal="center" vertical="top"/>
    </xf>
    <xf numFmtId="9" fontId="1" fillId="9" borderId="49" xfId="0" applyNumberFormat="1" applyFont="1" applyFill="1" applyBorder="1" applyAlignment="1">
      <alignment horizontal="center" vertical="top"/>
    </xf>
    <xf numFmtId="0" fontId="5" fillId="9" borderId="18" xfId="0" applyFont="1" applyFill="1" applyBorder="1"/>
    <xf numFmtId="9" fontId="1" fillId="9" borderId="81" xfId="0" applyNumberFormat="1" applyFont="1" applyFill="1" applyBorder="1" applyAlignment="1">
      <alignment horizontal="center" vertical="top"/>
    </xf>
    <xf numFmtId="0" fontId="5" fillId="9" borderId="5" xfId="0" applyFont="1" applyFill="1" applyBorder="1"/>
    <xf numFmtId="9" fontId="1" fillId="9" borderId="3" xfId="0" applyNumberFormat="1" applyFont="1" applyFill="1" applyBorder="1" applyAlignment="1">
      <alignment horizontal="center" vertical="top"/>
    </xf>
    <xf numFmtId="0" fontId="5" fillId="9" borderId="9" xfId="0" applyFont="1" applyFill="1" applyBorder="1"/>
    <xf numFmtId="9" fontId="1" fillId="9" borderId="80" xfId="0" applyNumberFormat="1" applyFont="1" applyFill="1" applyBorder="1" applyAlignment="1">
      <alignment horizontal="center" vertical="top"/>
    </xf>
    <xf numFmtId="0" fontId="1" fillId="9" borderId="10" xfId="0" applyFont="1" applyFill="1" applyBorder="1" applyAlignment="1">
      <alignment horizontal="center" vertical="top"/>
    </xf>
    <xf numFmtId="0" fontId="9" fillId="6" borderId="0" xfId="0" applyFont="1" applyFill="1" applyAlignment="1">
      <alignment horizontal="left"/>
    </xf>
    <xf numFmtId="0" fontId="4" fillId="10" borderId="98" xfId="0" applyFont="1" applyFill="1" applyBorder="1" applyAlignment="1">
      <alignment horizontal="right"/>
    </xf>
    <xf numFmtId="0" fontId="10" fillId="0" borderId="48" xfId="0" applyFont="1" applyBorder="1" applyAlignment="1">
      <alignment vertical="top"/>
    </xf>
    <xf numFmtId="0" fontId="10" fillId="0" borderId="72" xfId="0" applyFont="1" applyBorder="1" applyAlignment="1">
      <alignment vertical="top"/>
    </xf>
    <xf numFmtId="0" fontId="10" fillId="0" borderId="20" xfId="0" applyFont="1" applyBorder="1" applyAlignment="1">
      <alignment vertical="center"/>
    </xf>
    <xf numFmtId="0" fontId="10" fillId="0" borderId="20" xfId="0" applyFont="1" applyBorder="1" applyAlignment="1">
      <alignment vertical="center" wrapText="1"/>
    </xf>
    <xf numFmtId="0" fontId="5" fillId="9" borderId="33" xfId="0" applyFont="1" applyFill="1" applyBorder="1" applyAlignment="1">
      <alignment vertical="top"/>
    </xf>
    <xf numFmtId="0" fontId="5" fillId="9" borderId="56" xfId="0" applyFont="1" applyFill="1" applyBorder="1" applyAlignment="1">
      <alignment vertical="top"/>
    </xf>
    <xf numFmtId="9" fontId="5" fillId="9" borderId="33" xfId="0" applyNumberFormat="1" applyFont="1" applyFill="1" applyBorder="1" applyAlignment="1">
      <alignment vertical="top"/>
    </xf>
    <xf numFmtId="9" fontId="5" fillId="9" borderId="56" xfId="0" applyNumberFormat="1" applyFont="1" applyFill="1" applyBorder="1" applyAlignment="1">
      <alignment vertical="top"/>
    </xf>
    <xf numFmtId="2" fontId="5" fillId="9" borderId="33" xfId="0" applyNumberFormat="1" applyFont="1" applyFill="1" applyBorder="1" applyAlignment="1">
      <alignment vertical="top"/>
    </xf>
    <xf numFmtId="2" fontId="5" fillId="9" borderId="56" xfId="0" applyNumberFormat="1" applyFont="1" applyFill="1" applyBorder="1" applyAlignment="1">
      <alignment vertical="top"/>
    </xf>
    <xf numFmtId="0" fontId="35" fillId="0" borderId="0" xfId="0" applyFont="1"/>
    <xf numFmtId="0" fontId="38" fillId="6" borderId="105" xfId="0" applyFont="1" applyFill="1" applyBorder="1" applyAlignment="1">
      <alignment horizontal="left" wrapText="1"/>
    </xf>
    <xf numFmtId="0" fontId="36" fillId="6" borderId="106" xfId="0" applyFont="1" applyFill="1" applyBorder="1" applyAlignment="1">
      <alignment horizontal="left" wrapText="1"/>
    </xf>
    <xf numFmtId="0" fontId="38" fillId="6" borderId="105" xfId="0" applyFont="1" applyFill="1" applyBorder="1" applyAlignment="1">
      <alignment wrapText="1"/>
    </xf>
    <xf numFmtId="0" fontId="36" fillId="6" borderId="106" xfId="0" applyFont="1" applyFill="1" applyBorder="1" applyAlignment="1">
      <alignment wrapText="1"/>
    </xf>
    <xf numFmtId="0" fontId="22" fillId="8" borderId="109" xfId="0" applyFont="1" applyFill="1" applyBorder="1" applyAlignment="1">
      <alignment vertical="top"/>
    </xf>
    <xf numFmtId="0" fontId="22" fillId="8" borderId="110" xfId="0" quotePrefix="1" applyFont="1" applyFill="1" applyBorder="1" applyAlignment="1">
      <alignment vertical="top" wrapText="1"/>
    </xf>
    <xf numFmtId="0" fontId="12" fillId="6" borderId="111" xfId="0" applyFont="1" applyFill="1" applyBorder="1" applyAlignment="1">
      <alignment vertical="top"/>
    </xf>
    <xf numFmtId="0" fontId="9" fillId="6" borderId="112" xfId="0" quotePrefix="1" applyFont="1" applyFill="1" applyBorder="1" applyAlignment="1">
      <alignment vertical="top" wrapText="1"/>
    </xf>
    <xf numFmtId="0" fontId="9" fillId="6" borderId="112" xfId="0" applyFont="1" applyFill="1" applyBorder="1" applyAlignment="1">
      <alignment vertical="top" wrapText="1"/>
    </xf>
    <xf numFmtId="0" fontId="12" fillId="6" borderId="111" xfId="0" applyFont="1" applyFill="1" applyBorder="1" applyAlignment="1">
      <alignment vertical="top" wrapText="1"/>
    </xf>
    <xf numFmtId="0" fontId="1" fillId="6" borderId="112" xfId="0" applyFont="1" applyFill="1" applyBorder="1" applyAlignment="1">
      <alignment vertical="top" wrapText="1"/>
    </xf>
    <xf numFmtId="0" fontId="12" fillId="6" borderId="113" xfId="0" applyFont="1" applyFill="1" applyBorder="1" applyAlignment="1">
      <alignment vertical="top"/>
    </xf>
    <xf numFmtId="0" fontId="9" fillId="6" borderId="114" xfId="0" applyFont="1" applyFill="1" applyBorder="1" applyAlignment="1">
      <alignment vertical="top" wrapText="1"/>
    </xf>
    <xf numFmtId="0" fontId="22" fillId="8" borderId="103" xfId="0" applyFont="1" applyFill="1" applyBorder="1" applyAlignment="1">
      <alignment horizontal="center" vertical="top"/>
    </xf>
    <xf numFmtId="0" fontId="22" fillId="8" borderId="104" xfId="0" applyFont="1" applyFill="1" applyBorder="1" applyAlignment="1">
      <alignment horizontal="center" vertical="top"/>
    </xf>
    <xf numFmtId="0" fontId="37" fillId="6" borderId="105" xfId="0" applyFont="1" applyFill="1" applyBorder="1" applyAlignment="1">
      <alignment horizontal="left" wrapText="1"/>
    </xf>
    <xf numFmtId="0" fontId="37" fillId="6" borderId="106" xfId="0" applyFont="1" applyFill="1" applyBorder="1" applyAlignment="1">
      <alignment horizontal="left" wrapText="1"/>
    </xf>
    <xf numFmtId="0" fontId="39" fillId="6" borderId="105" xfId="1" applyFont="1" applyFill="1" applyBorder="1" applyAlignment="1">
      <alignment horizontal="left" wrapText="1"/>
    </xf>
    <xf numFmtId="0" fontId="39" fillId="6" borderId="106" xfId="1" applyFont="1" applyFill="1" applyBorder="1" applyAlignment="1">
      <alignment horizontal="left" wrapText="1"/>
    </xf>
    <xf numFmtId="0" fontId="37" fillId="6" borderId="105" xfId="0" applyFont="1" applyFill="1" applyBorder="1" applyAlignment="1">
      <alignment horizontal="center" wrapText="1"/>
    </xf>
    <xf numFmtId="0" fontId="37" fillId="6" borderId="106" xfId="0" applyFont="1" applyFill="1" applyBorder="1" applyAlignment="1">
      <alignment horizontal="center" wrapText="1"/>
    </xf>
    <xf numFmtId="0" fontId="37" fillId="6" borderId="107" xfId="0" applyFont="1" applyFill="1" applyBorder="1" applyAlignment="1">
      <alignment horizontal="center" wrapText="1"/>
    </xf>
    <xf numFmtId="0" fontId="37" fillId="6" borderId="108" xfId="0" applyFont="1" applyFill="1" applyBorder="1" applyAlignment="1">
      <alignment horizontal="center" wrapText="1"/>
    </xf>
    <xf numFmtId="0" fontId="8" fillId="5" borderId="7" xfId="0" applyFont="1" applyFill="1" applyBorder="1" applyAlignment="1">
      <alignment horizontal="center" vertical="center"/>
    </xf>
    <xf numFmtId="0" fontId="8" fillId="5" borderId="17" xfId="0" applyFont="1" applyFill="1" applyBorder="1" applyAlignment="1">
      <alignment horizontal="center" vertical="center"/>
    </xf>
    <xf numFmtId="0" fontId="12" fillId="6" borderId="0" xfId="0" applyFont="1" applyFill="1" applyAlignment="1">
      <alignment horizontal="left"/>
    </xf>
    <xf numFmtId="0" fontId="3" fillId="2" borderId="85" xfId="0" applyFont="1" applyFill="1" applyBorder="1" applyAlignment="1">
      <alignment horizontal="center" vertical="top"/>
    </xf>
    <xf numFmtId="0" fontId="3" fillId="2" borderId="86" xfId="0" applyFont="1" applyFill="1" applyBorder="1" applyAlignment="1">
      <alignment horizontal="center" vertical="top"/>
    </xf>
    <xf numFmtId="0" fontId="3" fillId="2" borderId="48" xfId="0" applyFont="1" applyFill="1" applyBorder="1" applyAlignment="1">
      <alignment horizontal="center" vertical="top"/>
    </xf>
    <xf numFmtId="0" fontId="2" fillId="3" borderId="0" xfId="0" applyFont="1" applyFill="1" applyAlignment="1">
      <alignment horizontal="center" vertical="top"/>
    </xf>
    <xf numFmtId="0" fontId="2" fillId="3" borderId="57" xfId="0" applyFont="1" applyFill="1" applyBorder="1" applyAlignment="1">
      <alignment horizontal="center" vertical="top"/>
    </xf>
    <xf numFmtId="0" fontId="1" fillId="0" borderId="62" xfId="0" applyFont="1" applyBorder="1" applyAlignment="1">
      <alignment horizontal="center" vertical="top"/>
    </xf>
    <xf numFmtId="0" fontId="1" fillId="0" borderId="63" xfId="0" applyFont="1" applyBorder="1" applyAlignment="1">
      <alignment horizontal="center" vertical="top"/>
    </xf>
    <xf numFmtId="0" fontId="12" fillId="6" borderId="0" xfId="0" applyFont="1" applyFill="1" applyAlignment="1">
      <alignment horizontal="left" vertical="top"/>
    </xf>
    <xf numFmtId="0" fontId="5" fillId="11" borderId="71" xfId="0" applyFont="1" applyFill="1" applyBorder="1" applyAlignment="1">
      <alignment horizontal="center" vertical="top"/>
    </xf>
    <xf numFmtId="0" fontId="5" fillId="11" borderId="58" xfId="0" applyFont="1" applyFill="1" applyBorder="1" applyAlignment="1">
      <alignment horizontal="center" vertical="top"/>
    </xf>
    <xf numFmtId="9" fontId="5" fillId="9" borderId="33" xfId="0" applyNumberFormat="1" applyFont="1" applyFill="1" applyBorder="1" applyAlignment="1">
      <alignment horizontal="center" vertical="top"/>
    </xf>
    <xf numFmtId="9" fontId="5" fillId="9" borderId="56" xfId="0" applyNumberFormat="1" applyFont="1" applyFill="1" applyBorder="1" applyAlignment="1">
      <alignment horizontal="center" vertical="top"/>
    </xf>
    <xf numFmtId="0" fontId="5" fillId="11" borderId="67" xfId="0" applyFont="1" applyFill="1" applyBorder="1" applyAlignment="1">
      <alignment horizontal="center" vertical="top"/>
    </xf>
    <xf numFmtId="0" fontId="5" fillId="11" borderId="54" xfId="0" applyFont="1" applyFill="1" applyBorder="1" applyAlignment="1">
      <alignment horizontal="center" vertical="top"/>
    </xf>
    <xf numFmtId="0" fontId="5" fillId="9" borderId="33" xfId="0" applyFont="1" applyFill="1" applyBorder="1" applyAlignment="1">
      <alignment horizontal="center" vertical="top"/>
    </xf>
    <xf numFmtId="0" fontId="5" fillId="9" borderId="56" xfId="0" applyFont="1" applyFill="1" applyBorder="1" applyAlignment="1">
      <alignment horizontal="center" vertical="top"/>
    </xf>
    <xf numFmtId="3" fontId="5" fillId="11" borderId="68" xfId="0" applyNumberFormat="1" applyFont="1" applyFill="1" applyBorder="1" applyAlignment="1">
      <alignment horizontal="center" vertical="top"/>
    </xf>
    <xf numFmtId="3" fontId="5" fillId="11" borderId="64" xfId="0" applyNumberFormat="1" applyFont="1" applyFill="1" applyBorder="1" applyAlignment="1">
      <alignment horizontal="center" vertical="top"/>
    </xf>
    <xf numFmtId="9" fontId="5" fillId="11" borderId="69" xfId="0" applyNumberFormat="1" applyFont="1" applyFill="1" applyBorder="1" applyAlignment="1">
      <alignment horizontal="center" vertical="top"/>
    </xf>
    <xf numFmtId="9" fontId="5" fillId="11" borderId="60" xfId="0" applyNumberFormat="1" applyFont="1" applyFill="1" applyBorder="1" applyAlignment="1">
      <alignment horizontal="center" vertical="top"/>
    </xf>
    <xf numFmtId="9" fontId="5" fillId="11" borderId="70" xfId="0" applyNumberFormat="1" applyFont="1" applyFill="1" applyBorder="1" applyAlignment="1">
      <alignment horizontal="center" vertical="top"/>
    </xf>
    <xf numFmtId="9" fontId="5" fillId="11" borderId="55" xfId="0" applyNumberFormat="1" applyFont="1" applyFill="1" applyBorder="1" applyAlignment="1">
      <alignment horizontal="center" vertical="top"/>
    </xf>
    <xf numFmtId="9" fontId="5" fillId="11" borderId="33" xfId="0" applyNumberFormat="1" applyFont="1" applyFill="1" applyBorder="1" applyAlignment="1">
      <alignment horizontal="center" vertical="top"/>
    </xf>
    <xf numFmtId="9" fontId="5" fillId="11" borderId="56" xfId="0" applyNumberFormat="1" applyFont="1" applyFill="1" applyBorder="1" applyAlignment="1">
      <alignment horizontal="center" vertical="top"/>
    </xf>
    <xf numFmtId="0" fontId="1" fillId="0" borderId="44" xfId="0" applyFont="1" applyBorder="1" applyAlignment="1">
      <alignment horizontal="center" vertical="top"/>
    </xf>
    <xf numFmtId="0" fontId="1" fillId="0" borderId="1" xfId="0" applyFont="1" applyBorder="1" applyAlignment="1">
      <alignment horizontal="center" vertical="top"/>
    </xf>
    <xf numFmtId="0" fontId="3" fillId="2" borderId="31" xfId="0" applyFont="1" applyFill="1" applyBorder="1" applyAlignment="1">
      <alignment horizontal="center" vertical="top"/>
    </xf>
    <xf numFmtId="0" fontId="3" fillId="2" borderId="33" xfId="0" applyFont="1" applyFill="1" applyBorder="1" applyAlignment="1">
      <alignment horizontal="center" vertical="top"/>
    </xf>
    <xf numFmtId="9" fontId="5" fillId="11" borderId="19" xfId="0" applyNumberFormat="1" applyFont="1" applyFill="1" applyBorder="1" applyAlignment="1">
      <alignment horizontal="center" vertical="top"/>
    </xf>
    <xf numFmtId="9" fontId="5" fillId="11" borderId="31" xfId="0" applyNumberFormat="1" applyFont="1" applyFill="1" applyBorder="1" applyAlignment="1">
      <alignment horizontal="center" vertical="top"/>
    </xf>
    <xf numFmtId="0" fontId="5" fillId="11" borderId="19" xfId="0" applyFont="1" applyFill="1" applyBorder="1" applyAlignment="1">
      <alignment horizontal="center" vertical="top"/>
    </xf>
    <xf numFmtId="0" fontId="5" fillId="11" borderId="31" xfId="0" applyFont="1" applyFill="1" applyBorder="1" applyAlignment="1">
      <alignment horizontal="center" vertical="top"/>
    </xf>
    <xf numFmtId="3" fontId="5" fillId="11" borderId="19" xfId="0" applyNumberFormat="1" applyFont="1" applyFill="1" applyBorder="1" applyAlignment="1">
      <alignment horizontal="center" vertical="top"/>
    </xf>
    <xf numFmtId="3" fontId="5" fillId="11" borderId="31" xfId="0" applyNumberFormat="1" applyFont="1" applyFill="1" applyBorder="1" applyAlignment="1">
      <alignment horizontal="center" vertical="top"/>
    </xf>
    <xf numFmtId="0" fontId="5" fillId="11" borderId="51" xfId="0" applyFont="1" applyFill="1" applyBorder="1" applyAlignment="1">
      <alignment horizontal="center" vertical="top"/>
    </xf>
    <xf numFmtId="0" fontId="5" fillId="11" borderId="52" xfId="0" applyFont="1" applyFill="1" applyBorder="1" applyAlignment="1">
      <alignment horizontal="center" vertical="top"/>
    </xf>
    <xf numFmtId="0" fontId="2" fillId="3" borderId="84" xfId="0" applyFont="1" applyFill="1" applyBorder="1" applyAlignment="1">
      <alignment horizontal="center" vertical="top"/>
    </xf>
    <xf numFmtId="0" fontId="2" fillId="3" borderId="17" xfId="0" applyFont="1" applyFill="1" applyBorder="1" applyAlignment="1">
      <alignment horizontal="center" vertical="top"/>
    </xf>
    <xf numFmtId="0" fontId="1" fillId="0" borderId="46" xfId="0" applyFont="1" applyBorder="1" applyAlignment="1">
      <alignment horizontal="center" vertical="top"/>
    </xf>
    <xf numFmtId="0" fontId="1" fillId="0" borderId="47" xfId="0" applyFont="1" applyBorder="1" applyAlignment="1">
      <alignment horizontal="center" vertical="top"/>
    </xf>
    <xf numFmtId="0" fontId="1" fillId="0" borderId="45" xfId="0" applyFont="1" applyBorder="1" applyAlignment="1">
      <alignment horizontal="center" vertical="top"/>
    </xf>
    <xf numFmtId="0" fontId="1" fillId="0" borderId="4" xfId="0" applyFont="1" applyBorder="1" applyAlignment="1">
      <alignment horizontal="center" vertical="top"/>
    </xf>
    <xf numFmtId="0" fontId="2" fillId="3" borderId="44" xfId="0" applyFont="1" applyFill="1" applyBorder="1" applyAlignment="1">
      <alignment horizontal="center" vertical="top"/>
    </xf>
    <xf numFmtId="0" fontId="2" fillId="3" borderId="1" xfId="0" applyFont="1" applyFill="1" applyBorder="1" applyAlignment="1">
      <alignment horizontal="center" vertical="top"/>
    </xf>
    <xf numFmtId="0" fontId="9" fillId="0" borderId="44" xfId="0" applyFont="1" applyBorder="1" applyAlignment="1">
      <alignment horizontal="center" vertical="top"/>
    </xf>
    <xf numFmtId="0" fontId="9" fillId="0" borderId="1" xfId="0" applyFont="1" applyBorder="1" applyAlignment="1">
      <alignment horizontal="center" vertical="top"/>
    </xf>
    <xf numFmtId="0" fontId="1" fillId="0" borderId="59" xfId="0" applyFont="1" applyBorder="1" applyAlignment="1">
      <alignment horizontal="center" vertical="top" wrapText="1"/>
    </xf>
    <xf numFmtId="0" fontId="1" fillId="0" borderId="61" xfId="0" applyFont="1" applyBorder="1" applyAlignment="1">
      <alignment horizontal="center" vertical="top" wrapText="1"/>
    </xf>
    <xf numFmtId="0" fontId="1" fillId="0" borderId="0" xfId="0" applyFont="1" applyAlignment="1">
      <alignment horizontal="center" vertical="top" wrapText="1"/>
    </xf>
    <xf numFmtId="0" fontId="1" fillId="0" borderId="57" xfId="0" applyFont="1" applyBorder="1" applyAlignment="1">
      <alignment horizontal="center" vertical="top" wrapText="1"/>
    </xf>
    <xf numFmtId="0" fontId="1" fillId="0" borderId="0" xfId="0" applyFont="1" applyAlignment="1">
      <alignment horizontal="center" vertical="top"/>
    </xf>
    <xf numFmtId="0" fontId="1" fillId="0" borderId="57" xfId="0" applyFont="1" applyBorder="1" applyAlignment="1">
      <alignment horizontal="center" vertical="top"/>
    </xf>
    <xf numFmtId="0" fontId="2" fillId="3" borderId="59" xfId="0" applyFont="1" applyFill="1" applyBorder="1" applyAlignment="1">
      <alignment horizontal="center" vertical="top"/>
    </xf>
    <xf numFmtId="0" fontId="2" fillId="3" borderId="61" xfId="0" applyFont="1" applyFill="1" applyBorder="1" applyAlignment="1">
      <alignment horizontal="center" vertical="top"/>
    </xf>
    <xf numFmtId="0" fontId="1" fillId="0" borderId="102" xfId="0" applyFont="1" applyBorder="1" applyAlignment="1">
      <alignment horizontal="center" vertical="top"/>
    </xf>
    <xf numFmtId="0" fontId="3" fillId="2" borderId="100" xfId="0" applyFont="1" applyFill="1" applyBorder="1" applyAlignment="1">
      <alignment horizontal="center" vertical="top"/>
    </xf>
    <xf numFmtId="0" fontId="3" fillId="2" borderId="10" xfId="0" applyFont="1" applyFill="1" applyBorder="1" applyAlignment="1">
      <alignment horizontal="center" vertical="top"/>
    </xf>
    <xf numFmtId="0" fontId="3" fillId="2" borderId="101" xfId="0" applyFont="1" applyFill="1" applyBorder="1" applyAlignment="1">
      <alignment horizontal="center" vertical="top"/>
    </xf>
    <xf numFmtId="0" fontId="3" fillId="2" borderId="41" xfId="0" applyFont="1" applyFill="1" applyBorder="1" applyAlignment="1">
      <alignment horizontal="center" vertical="top"/>
    </xf>
    <xf numFmtId="0" fontId="3" fillId="2" borderId="0" xfId="0" applyFont="1" applyFill="1" applyAlignment="1">
      <alignment horizontal="center" vertical="top"/>
    </xf>
    <xf numFmtId="0" fontId="3" fillId="2" borderId="68" xfId="0" applyFont="1" applyFill="1" applyBorder="1" applyAlignment="1">
      <alignment horizontal="center" vertical="top"/>
    </xf>
    <xf numFmtId="0" fontId="1" fillId="0" borderId="65" xfId="0" applyFont="1" applyBorder="1" applyAlignment="1">
      <alignment horizontal="center" vertical="top"/>
    </xf>
    <xf numFmtId="0" fontId="1" fillId="0" borderId="66" xfId="0" applyFont="1" applyBorder="1" applyAlignment="1">
      <alignment horizontal="center" vertical="top"/>
    </xf>
    <xf numFmtId="0" fontId="3" fillId="2" borderId="26" xfId="0" applyFont="1" applyFill="1" applyBorder="1" applyAlignment="1">
      <alignment horizontal="center" vertical="center"/>
    </xf>
    <xf numFmtId="3" fontId="5" fillId="9" borderId="23" xfId="0" applyNumberFormat="1" applyFont="1" applyFill="1" applyBorder="1" applyAlignment="1">
      <alignment horizontal="center" vertical="center"/>
    </xf>
    <xf numFmtId="1" fontId="5" fillId="9" borderId="19" xfId="0" applyNumberFormat="1" applyFont="1" applyFill="1" applyBorder="1" applyAlignment="1">
      <alignment horizontal="center" vertical="center"/>
    </xf>
    <xf numFmtId="9" fontId="5" fillId="9" borderId="19" xfId="0" applyNumberFormat="1" applyFont="1" applyFill="1" applyBorder="1" applyAlignment="1">
      <alignment horizontal="center" vertical="center"/>
    </xf>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DDCFEC"/>
      <color rgb="FFC1A1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innovation@ucsd.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EF8A-723A-4CB3-9D36-2A28EBEB7006}">
  <dimension ref="B1:C25"/>
  <sheetViews>
    <sheetView topLeftCell="A3" zoomScale="90" zoomScaleNormal="90" workbookViewId="0">
      <selection activeCell="E6" sqref="E6"/>
    </sheetView>
  </sheetViews>
  <sheetFormatPr defaultColWidth="9.1796875" defaultRowHeight="15.75" x14ac:dyDescent="0.75"/>
  <cols>
    <col min="1" max="1" width="2.6796875" style="1" customWidth="1"/>
    <col min="2" max="2" width="22.6796875" style="1" customWidth="1"/>
    <col min="3" max="3" width="82.6796875" style="3" customWidth="1"/>
    <col min="4" max="16384" width="9.1796875" style="1"/>
  </cols>
  <sheetData>
    <row r="1" spans="2:3" x14ac:dyDescent="0.75">
      <c r="B1" s="2" t="s">
        <v>0</v>
      </c>
    </row>
    <row r="3" spans="2:3" ht="24" customHeight="1" x14ac:dyDescent="0.75">
      <c r="B3" s="256" t="s">
        <v>1</v>
      </c>
      <c r="C3" s="257" t="s">
        <v>2</v>
      </c>
    </row>
    <row r="4" spans="2:3" ht="23.25" customHeight="1" x14ac:dyDescent="0.75">
      <c r="B4" s="258" t="s">
        <v>3</v>
      </c>
      <c r="C4" s="259" t="s">
        <v>4</v>
      </c>
    </row>
    <row r="5" spans="2:3" ht="32.25" customHeight="1" x14ac:dyDescent="0.75">
      <c r="B5" s="258" t="s">
        <v>5</v>
      </c>
      <c r="C5" s="260" t="s">
        <v>6</v>
      </c>
    </row>
    <row r="6" spans="2:3" s="3" customFormat="1" ht="120" customHeight="1" x14ac:dyDescent="0.75">
      <c r="B6" s="261" t="s">
        <v>7</v>
      </c>
      <c r="C6" s="262" t="s">
        <v>8</v>
      </c>
    </row>
    <row r="7" spans="2:3" s="3" customFormat="1" ht="55" customHeight="1" x14ac:dyDescent="0.75">
      <c r="B7" s="261" t="s">
        <v>9</v>
      </c>
      <c r="C7" s="262" t="s">
        <v>10</v>
      </c>
    </row>
    <row r="8" spans="2:3" s="3" customFormat="1" ht="86.25" customHeight="1" x14ac:dyDescent="0.75">
      <c r="B8" s="261" t="s">
        <v>11</v>
      </c>
      <c r="C8" s="260" t="s">
        <v>12</v>
      </c>
    </row>
    <row r="9" spans="2:3" ht="26.25" customHeight="1" x14ac:dyDescent="0.75">
      <c r="B9" s="263" t="s">
        <v>13</v>
      </c>
      <c r="C9" s="264" t="s">
        <v>14</v>
      </c>
    </row>
    <row r="14" spans="2:3" x14ac:dyDescent="0.75">
      <c r="B14" s="265" t="s">
        <v>15</v>
      </c>
      <c r="C14" s="266"/>
    </row>
    <row r="15" spans="2:3" ht="95.25" customHeight="1" x14ac:dyDescent="0.75">
      <c r="B15" s="271" t="s">
        <v>16</v>
      </c>
      <c r="C15" s="272"/>
    </row>
    <row r="16" spans="2:3" x14ac:dyDescent="0.75">
      <c r="B16" s="252" t="s">
        <v>17</v>
      </c>
      <c r="C16" s="253"/>
    </row>
    <row r="17" spans="2:3" x14ac:dyDescent="0.75">
      <c r="B17" s="267" t="s">
        <v>18</v>
      </c>
      <c r="C17" s="268"/>
    </row>
    <row r="18" spans="2:3" x14ac:dyDescent="0.75">
      <c r="B18" s="267" t="s">
        <v>19</v>
      </c>
      <c r="C18" s="268"/>
    </row>
    <row r="19" spans="2:3" x14ac:dyDescent="0.75">
      <c r="B19" s="267" t="s">
        <v>20</v>
      </c>
      <c r="C19" s="268"/>
    </row>
    <row r="20" spans="2:3" x14ac:dyDescent="0.75">
      <c r="B20" s="267" t="s">
        <v>21</v>
      </c>
      <c r="C20" s="268"/>
    </row>
    <row r="21" spans="2:3" x14ac:dyDescent="0.75">
      <c r="B21" s="269" t="s">
        <v>22</v>
      </c>
      <c r="C21" s="270"/>
    </row>
    <row r="22" spans="2:3" x14ac:dyDescent="0.75">
      <c r="B22" s="254" t="s">
        <v>17</v>
      </c>
      <c r="C22" s="255"/>
    </row>
    <row r="23" spans="2:3" ht="80.25" customHeight="1" x14ac:dyDescent="0.75">
      <c r="B23" s="271" t="s">
        <v>23</v>
      </c>
      <c r="C23" s="272"/>
    </row>
    <row r="24" spans="2:3" ht="146.25" customHeight="1" x14ac:dyDescent="0.75">
      <c r="B24" s="273" t="s">
        <v>24</v>
      </c>
      <c r="C24" s="274"/>
    </row>
    <row r="25" spans="2:3" ht="16" x14ac:dyDescent="0.8">
      <c r="B25" s="251" t="s">
        <v>17</v>
      </c>
    </row>
  </sheetData>
  <sheetProtection algorithmName="SHA-512" hashValue="lvKmHakWGkY7hUXhXRiyc3v6KyvBahVzy/txm0k8FOWQ8OWCTxWXWSyh6P+OldY6HCsJkic7K9xjsu+FsyauFQ==" saltValue="/YFKQUZnyyLuLMgUaYHa3w==" spinCount="100000" sheet="1" objects="1" scenarios="1"/>
  <mergeCells count="9">
    <mergeCell ref="B14:C14"/>
    <mergeCell ref="B20:C20"/>
    <mergeCell ref="B21:C21"/>
    <mergeCell ref="B23:C23"/>
    <mergeCell ref="B24:C24"/>
    <mergeCell ref="B15:C15"/>
    <mergeCell ref="B17:C17"/>
    <mergeCell ref="B18:C18"/>
    <mergeCell ref="B19:C19"/>
  </mergeCells>
  <hyperlinks>
    <hyperlink ref="B21" r:id="rId1" xr:uid="{ACA3EE11-8D0B-4058-BBA8-8F1B3AD13DFE}"/>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BFEDC-B447-402C-97AD-EAE84C92CE1E}">
  <dimension ref="B1:C9"/>
  <sheetViews>
    <sheetView tabSelected="1" zoomScale="90" zoomScaleNormal="90" workbookViewId="0">
      <selection activeCell="B4" sqref="B4"/>
    </sheetView>
  </sheetViews>
  <sheetFormatPr defaultColWidth="9.1796875" defaultRowHeight="15.75" x14ac:dyDescent="0.75"/>
  <cols>
    <col min="1" max="1" width="2.6796875" style="1" customWidth="1"/>
    <col min="2" max="2" width="15" style="1" customWidth="1"/>
    <col min="3" max="3" width="125.1796875" style="1" customWidth="1"/>
    <col min="4" max="4" width="2.31640625" style="1" customWidth="1"/>
    <col min="5" max="10" width="16.6796875" style="1" customWidth="1"/>
    <col min="11" max="11" width="72" style="1" customWidth="1"/>
    <col min="12" max="16384" width="9.1796875" style="1"/>
  </cols>
  <sheetData>
    <row r="1" spans="2:3" x14ac:dyDescent="0.75">
      <c r="B1" s="2" t="s">
        <v>25</v>
      </c>
    </row>
    <row r="2" spans="2:3" x14ac:dyDescent="0.75">
      <c r="B2" s="2"/>
    </row>
    <row r="3" spans="2:3" x14ac:dyDescent="0.75">
      <c r="B3" s="4" t="s">
        <v>26</v>
      </c>
    </row>
    <row r="4" spans="2:3" x14ac:dyDescent="0.75">
      <c r="B4" s="4" t="s">
        <v>27</v>
      </c>
      <c r="C4" s="5"/>
    </row>
    <row r="5" spans="2:3" x14ac:dyDescent="0.75">
      <c r="B5" s="4" t="s">
        <v>28</v>
      </c>
    </row>
    <row r="6" spans="2:3" x14ac:dyDescent="0.75">
      <c r="B6" s="2"/>
    </row>
    <row r="7" spans="2:3" ht="319" customHeight="1" x14ac:dyDescent="0.75">
      <c r="B7" s="275" t="s">
        <v>29</v>
      </c>
      <c r="C7" s="28" t="s">
        <v>5250</v>
      </c>
    </row>
    <row r="8" spans="2:3" ht="69" customHeight="1" x14ac:dyDescent="0.75">
      <c r="B8" s="276"/>
      <c r="C8" s="29" t="s">
        <v>30</v>
      </c>
    </row>
    <row r="9" spans="2:3" ht="242.25" customHeight="1" x14ac:dyDescent="0.75">
      <c r="B9" s="27" t="s">
        <v>31</v>
      </c>
      <c r="C9" s="30" t="s">
        <v>5251</v>
      </c>
    </row>
  </sheetData>
  <sheetProtection algorithmName="SHA-512" hashValue="lVtY5qjEgFz8ZtA6J5Ocd2s5jASGsRcfbJ85c3hfK5hOWHg72ZQjQGv0L4j1XRNvLFBj399JTWe/Nkehn5Wo3A==" saltValue="tPEqGcxdQv11fPLe/H4TjQ==" spinCount="100000" sheet="1" objects="1" scenarios="1"/>
  <mergeCells count="1">
    <mergeCell ref="B7:B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121"/>
  <sheetViews>
    <sheetView zoomScale="90" zoomScaleNormal="90" workbookViewId="0">
      <selection activeCell="D61" sqref="D61"/>
    </sheetView>
  </sheetViews>
  <sheetFormatPr defaultColWidth="9.1796875" defaultRowHeight="15.75" x14ac:dyDescent="0.75"/>
  <cols>
    <col min="1" max="1" width="2.6796875" style="1" customWidth="1"/>
    <col min="2" max="2" width="11.6796875" style="6" customWidth="1"/>
    <col min="3" max="3" width="72.6796875" style="6" customWidth="1"/>
    <col min="4" max="6" width="9.81640625" style="6" customWidth="1"/>
    <col min="7" max="7" width="11.1796875" style="20" customWidth="1"/>
    <col min="8" max="8" width="11.1796875" style="1" customWidth="1"/>
    <col min="9" max="9" width="12.81640625" style="3" customWidth="1"/>
    <col min="10" max="12" width="11.81640625" style="1" customWidth="1"/>
    <col min="13" max="19" width="9.1796875" style="1"/>
    <col min="20" max="20" width="9.1796875" style="1" customWidth="1"/>
    <col min="21" max="52" width="9.1796875" style="1"/>
    <col min="53" max="16384" width="9.1796875" style="6"/>
  </cols>
  <sheetData>
    <row r="1" spans="2:12" s="1" customFormat="1" x14ac:dyDescent="0.75">
      <c r="B1" s="19" t="s">
        <v>32</v>
      </c>
      <c r="C1" s="18"/>
      <c r="D1" s="18"/>
      <c r="G1" s="18"/>
    </row>
    <row r="2" spans="2:12" s="1" customFormat="1" x14ac:dyDescent="0.75">
      <c r="B2" s="19"/>
      <c r="C2" s="18"/>
      <c r="D2" s="18"/>
      <c r="G2" s="18"/>
    </row>
    <row r="3" spans="2:12" s="1" customFormat="1" x14ac:dyDescent="0.75">
      <c r="B3" s="24" t="s">
        <v>33</v>
      </c>
      <c r="C3" s="18"/>
      <c r="D3" s="18"/>
      <c r="G3" s="18"/>
    </row>
    <row r="4" spans="2:12" s="1" customFormat="1" x14ac:dyDescent="0.75">
      <c r="B4" s="18" t="s">
        <v>34</v>
      </c>
      <c r="C4" s="18"/>
      <c r="D4" s="18"/>
      <c r="G4" s="18"/>
    </row>
    <row r="5" spans="2:12" s="1" customFormat="1" x14ac:dyDescent="0.75">
      <c r="B5" s="18" t="s">
        <v>35</v>
      </c>
      <c r="C5" s="18"/>
      <c r="D5" s="18"/>
      <c r="G5" s="18"/>
    </row>
    <row r="6" spans="2:12" s="1" customFormat="1" x14ac:dyDescent="0.75">
      <c r="B6" s="18" t="s">
        <v>36</v>
      </c>
      <c r="C6" s="18"/>
      <c r="D6" s="18"/>
      <c r="G6" s="18"/>
    </row>
    <row r="7" spans="2:12" s="1" customFormat="1" x14ac:dyDescent="0.75">
      <c r="B7" s="18"/>
      <c r="C7" s="18"/>
      <c r="D7" s="18"/>
      <c r="G7" s="18"/>
    </row>
    <row r="8" spans="2:12" s="1" customFormat="1" x14ac:dyDescent="0.75">
      <c r="B8" s="19" t="s">
        <v>37</v>
      </c>
      <c r="C8" s="18"/>
      <c r="D8" s="18"/>
      <c r="G8" s="18"/>
    </row>
    <row r="9" spans="2:12" x14ac:dyDescent="0.75">
      <c r="B9" s="150" t="s">
        <v>38</v>
      </c>
      <c r="C9" s="150" t="s">
        <v>39</v>
      </c>
      <c r="D9" s="150" t="s">
        <v>40</v>
      </c>
      <c r="E9" s="304" t="s">
        <v>32</v>
      </c>
      <c r="F9" s="305"/>
      <c r="G9" s="278" t="s">
        <v>41</v>
      </c>
      <c r="H9" s="279"/>
      <c r="I9" s="279"/>
      <c r="J9" s="279"/>
      <c r="K9" s="279"/>
      <c r="L9" s="280"/>
    </row>
    <row r="10" spans="2:12" x14ac:dyDescent="0.75">
      <c r="B10" s="98" t="s">
        <v>42</v>
      </c>
      <c r="C10" s="33"/>
      <c r="D10" s="33"/>
      <c r="E10" s="33"/>
      <c r="F10" s="33"/>
      <c r="G10" s="314"/>
      <c r="H10" s="315"/>
      <c r="I10" s="315"/>
      <c r="J10" s="315"/>
      <c r="K10" s="315"/>
      <c r="L10" s="315"/>
    </row>
    <row r="11" spans="2:12" ht="15.75" customHeight="1" x14ac:dyDescent="0.75">
      <c r="B11" s="96" t="s">
        <v>43</v>
      </c>
      <c r="C11" s="32" t="s">
        <v>44</v>
      </c>
      <c r="D11" s="32" t="s">
        <v>45</v>
      </c>
      <c r="E11" s="308">
        <v>6.25</v>
      </c>
      <c r="F11" s="309"/>
      <c r="G11" s="316" t="s">
        <v>46</v>
      </c>
      <c r="H11" s="317"/>
      <c r="I11" s="317"/>
      <c r="J11" s="317"/>
      <c r="K11" s="317"/>
      <c r="L11" s="317"/>
    </row>
    <row r="12" spans="2:12" ht="15.75" customHeight="1" x14ac:dyDescent="0.75">
      <c r="B12" s="97" t="s">
        <v>47</v>
      </c>
      <c r="C12" s="32" t="s">
        <v>48</v>
      </c>
      <c r="D12" s="32" t="s">
        <v>49</v>
      </c>
      <c r="E12" s="308">
        <v>4</v>
      </c>
      <c r="F12" s="309"/>
      <c r="G12" s="318" t="s">
        <v>50</v>
      </c>
      <c r="H12" s="319"/>
      <c r="I12" s="319"/>
      <c r="J12" s="319"/>
      <c r="K12" s="319"/>
      <c r="L12" s="319"/>
    </row>
    <row r="13" spans="2:12" ht="15.75" customHeight="1" x14ac:dyDescent="0.75">
      <c r="B13" s="98" t="s">
        <v>51</v>
      </c>
      <c r="C13" s="33"/>
      <c r="D13" s="33"/>
      <c r="E13" s="33"/>
      <c r="F13" s="33"/>
      <c r="G13" s="320"/>
      <c r="H13" s="321"/>
      <c r="I13" s="321"/>
      <c r="J13" s="321"/>
      <c r="K13" s="321"/>
      <c r="L13" s="321"/>
    </row>
    <row r="14" spans="2:12" ht="15.75" customHeight="1" x14ac:dyDescent="0.75">
      <c r="B14" s="96" t="s">
        <v>52</v>
      </c>
      <c r="C14" s="32" t="s">
        <v>53</v>
      </c>
      <c r="D14" s="32" t="s">
        <v>54</v>
      </c>
      <c r="E14" s="308">
        <v>23</v>
      </c>
      <c r="F14" s="309"/>
      <c r="G14" s="302" t="s">
        <v>55</v>
      </c>
      <c r="H14" s="303"/>
      <c r="I14" s="303"/>
      <c r="J14" s="303"/>
      <c r="K14" s="303"/>
      <c r="L14" s="303"/>
    </row>
    <row r="15" spans="2:12" ht="15.75" customHeight="1" x14ac:dyDescent="0.75">
      <c r="B15" s="96" t="s">
        <v>56</v>
      </c>
      <c r="C15" s="32" t="s">
        <v>57</v>
      </c>
      <c r="D15" s="32" t="s">
        <v>58</v>
      </c>
      <c r="E15" s="308">
        <v>3</v>
      </c>
      <c r="F15" s="309"/>
      <c r="G15" s="302" t="s">
        <v>59</v>
      </c>
      <c r="H15" s="303"/>
      <c r="I15" s="303"/>
      <c r="J15" s="303"/>
      <c r="K15" s="303"/>
      <c r="L15" s="303"/>
    </row>
    <row r="16" spans="2:12" ht="15.75" customHeight="1" x14ac:dyDescent="0.75">
      <c r="B16" s="241" t="s">
        <v>5244</v>
      </c>
      <c r="C16" s="32" t="s">
        <v>5245</v>
      </c>
      <c r="D16" s="32" t="s">
        <v>54</v>
      </c>
      <c r="E16" s="310">
        <v>11000</v>
      </c>
      <c r="F16" s="311"/>
      <c r="G16" s="302" t="s">
        <v>60</v>
      </c>
      <c r="H16" s="303"/>
      <c r="I16" s="303"/>
      <c r="J16" s="303"/>
      <c r="K16" s="303"/>
      <c r="L16" s="303"/>
    </row>
    <row r="17" spans="2:17" ht="15.75" customHeight="1" x14ac:dyDescent="0.75">
      <c r="B17" s="97" t="s">
        <v>61</v>
      </c>
      <c r="C17" s="32" t="s">
        <v>62</v>
      </c>
      <c r="D17" s="32" t="s">
        <v>63</v>
      </c>
      <c r="E17" s="306">
        <v>0.75</v>
      </c>
      <c r="F17" s="307"/>
      <c r="G17" s="302" t="s">
        <v>64</v>
      </c>
      <c r="H17" s="303"/>
      <c r="I17" s="303"/>
      <c r="J17" s="303"/>
      <c r="K17" s="303"/>
      <c r="L17" s="303"/>
    </row>
    <row r="18" spans="2:17" ht="15.75" customHeight="1" x14ac:dyDescent="0.75">
      <c r="B18" s="97" t="s">
        <v>65</v>
      </c>
      <c r="C18" s="32" t="s">
        <v>66</v>
      </c>
      <c r="D18" s="32" t="s">
        <v>63</v>
      </c>
      <c r="E18" s="306">
        <v>0.3</v>
      </c>
      <c r="F18" s="307"/>
      <c r="G18" s="302" t="s">
        <v>67</v>
      </c>
      <c r="H18" s="303"/>
      <c r="I18" s="303"/>
      <c r="J18" s="303"/>
      <c r="K18" s="303"/>
      <c r="L18" s="303"/>
    </row>
    <row r="19" spans="2:17" ht="15.75" customHeight="1" x14ac:dyDescent="0.75">
      <c r="B19" s="96" t="s">
        <v>68</v>
      </c>
      <c r="C19" s="32" t="s">
        <v>69</v>
      </c>
      <c r="D19" s="32" t="s">
        <v>63</v>
      </c>
      <c r="E19" s="306">
        <v>0.4</v>
      </c>
      <c r="F19" s="307"/>
      <c r="G19" s="302" t="s">
        <v>70</v>
      </c>
      <c r="H19" s="303"/>
      <c r="I19" s="303"/>
      <c r="J19" s="303"/>
      <c r="K19" s="303"/>
      <c r="L19" s="303"/>
    </row>
    <row r="20" spans="2:17" ht="15.75" customHeight="1" x14ac:dyDescent="0.75">
      <c r="B20" s="96" t="s">
        <v>71</v>
      </c>
      <c r="C20" s="32" t="s">
        <v>72</v>
      </c>
      <c r="D20" s="32" t="s">
        <v>63</v>
      </c>
      <c r="E20" s="306">
        <v>0.4</v>
      </c>
      <c r="F20" s="307"/>
      <c r="G20" s="302" t="s">
        <v>70</v>
      </c>
      <c r="H20" s="303"/>
      <c r="I20" s="303"/>
      <c r="J20" s="303"/>
      <c r="K20" s="303"/>
      <c r="L20" s="303"/>
    </row>
    <row r="21" spans="2:17" ht="15.75" customHeight="1" x14ac:dyDescent="0.75">
      <c r="B21" s="99" t="s">
        <v>73</v>
      </c>
      <c r="C21" s="32" t="s">
        <v>5246</v>
      </c>
      <c r="D21" s="32" t="s">
        <v>63</v>
      </c>
      <c r="E21" s="306">
        <v>0.2</v>
      </c>
      <c r="F21" s="307"/>
      <c r="G21" s="302" t="s">
        <v>74</v>
      </c>
      <c r="H21" s="303"/>
      <c r="I21" s="303"/>
      <c r="J21" s="303"/>
      <c r="K21" s="303"/>
      <c r="L21" s="303"/>
    </row>
    <row r="22" spans="2:17" ht="15.75" customHeight="1" x14ac:dyDescent="0.75">
      <c r="B22" s="98" t="s">
        <v>75</v>
      </c>
      <c r="C22" s="33"/>
      <c r="D22" s="33"/>
      <c r="E22" s="40" t="s">
        <v>76</v>
      </c>
      <c r="F22" s="40" t="s">
        <v>77</v>
      </c>
      <c r="G22" s="320"/>
      <c r="H22" s="321"/>
      <c r="I22" s="321"/>
      <c r="J22" s="321"/>
      <c r="K22" s="321"/>
      <c r="L22" s="321"/>
    </row>
    <row r="23" spans="2:17" ht="15.75" customHeight="1" x14ac:dyDescent="0.75">
      <c r="B23" s="96" t="s">
        <v>78</v>
      </c>
      <c r="C23" s="32" t="s">
        <v>79</v>
      </c>
      <c r="D23" s="32" t="s">
        <v>80</v>
      </c>
      <c r="E23" s="36">
        <v>24</v>
      </c>
      <c r="F23" s="94">
        <v>76</v>
      </c>
      <c r="G23" s="302" t="s">
        <v>81</v>
      </c>
      <c r="H23" s="303"/>
      <c r="I23" s="303"/>
      <c r="J23" s="303"/>
      <c r="K23" s="303"/>
      <c r="L23" s="303"/>
    </row>
    <row r="24" spans="2:17" ht="15.75" customHeight="1" x14ac:dyDescent="0.75">
      <c r="B24" s="96" t="s">
        <v>82</v>
      </c>
      <c r="C24" s="32" t="s">
        <v>83</v>
      </c>
      <c r="D24" s="32" t="s">
        <v>84</v>
      </c>
      <c r="E24" s="36">
        <v>11.75</v>
      </c>
      <c r="F24" s="94">
        <v>76</v>
      </c>
      <c r="G24" s="302" t="s">
        <v>85</v>
      </c>
      <c r="H24" s="303"/>
      <c r="I24" s="303"/>
      <c r="J24" s="303"/>
      <c r="K24" s="303"/>
      <c r="L24" s="303"/>
    </row>
    <row r="25" spans="2:17" ht="15.75" customHeight="1" x14ac:dyDescent="0.75">
      <c r="B25" s="96" t="s">
        <v>86</v>
      </c>
      <c r="C25" s="32" t="s">
        <v>87</v>
      </c>
      <c r="D25" s="32" t="s">
        <v>88</v>
      </c>
      <c r="E25" s="36">
        <v>33.9</v>
      </c>
      <c r="F25" s="94">
        <v>262.39999999999998</v>
      </c>
      <c r="G25" s="302" t="s">
        <v>89</v>
      </c>
      <c r="H25" s="303"/>
      <c r="I25" s="303"/>
      <c r="J25" s="303"/>
      <c r="K25" s="303"/>
      <c r="L25" s="303"/>
    </row>
    <row r="26" spans="2:17" ht="15.75" customHeight="1" x14ac:dyDescent="0.75">
      <c r="B26" s="100" t="s">
        <v>90</v>
      </c>
      <c r="C26" s="32" t="s">
        <v>91</v>
      </c>
      <c r="D26" s="32" t="s">
        <v>63</v>
      </c>
      <c r="E26" s="37">
        <v>0.37</v>
      </c>
      <c r="F26" s="95">
        <v>1</v>
      </c>
      <c r="G26" s="322" t="s">
        <v>92</v>
      </c>
      <c r="H26" s="323"/>
      <c r="I26" s="323"/>
      <c r="J26" s="323"/>
      <c r="K26" s="323"/>
      <c r="L26" s="323"/>
    </row>
    <row r="27" spans="2:17" ht="15.75" customHeight="1" x14ac:dyDescent="0.75">
      <c r="B27" s="98" t="s">
        <v>93</v>
      </c>
      <c r="C27" s="33"/>
      <c r="D27" s="33"/>
      <c r="E27" s="35"/>
      <c r="F27" s="35"/>
      <c r="G27" s="320"/>
      <c r="H27" s="321"/>
      <c r="I27" s="321"/>
      <c r="J27" s="321"/>
      <c r="K27" s="321"/>
      <c r="L27" s="321"/>
    </row>
    <row r="28" spans="2:17" s="1" customFormat="1" ht="15.75" customHeight="1" x14ac:dyDescent="0.75">
      <c r="B28" s="101" t="s">
        <v>4</v>
      </c>
      <c r="C28" s="102" t="s">
        <v>94</v>
      </c>
      <c r="D28" s="102" t="s">
        <v>80</v>
      </c>
      <c r="E28" s="312">
        <v>3</v>
      </c>
      <c r="F28" s="313"/>
      <c r="G28" s="302" t="s">
        <v>95</v>
      </c>
      <c r="H28" s="303"/>
      <c r="I28" s="303"/>
      <c r="J28" s="303"/>
      <c r="K28" s="303"/>
      <c r="L28" s="303"/>
      <c r="M28" s="26" t="str" cm="1">
        <f t="array" ref="M28">IF(AND(ISNUMBER(E28),(E28&lt;7),(E28&gt;0) ), _xlfn.IFS(E28=1,"", E28=2,"", E28=3,"", E28=4,"", E28=5,"", E28=6, (_xlfn.IFS(K37="None Set", " ERROR. You selected Scenario = 6 (custom scenario) but have not specified scenario parameters in F37 and/or I37.", ISNUMBER(K$37),""))), " ERROR. Scenario not recognized; please set F28 to a number 1-6.")</f>
        <v/>
      </c>
    </row>
    <row r="29" spans="2:17" s="1" customFormat="1" x14ac:dyDescent="0.75">
      <c r="F29" s="9"/>
      <c r="G29" s="18"/>
    </row>
    <row r="30" spans="2:17" s="1" customFormat="1" x14ac:dyDescent="0.75">
      <c r="B30" s="277" t="s">
        <v>96</v>
      </c>
      <c r="C30" s="277"/>
      <c r="D30" s="7"/>
      <c r="F30" s="9"/>
      <c r="G30" s="18"/>
      <c r="I30" s="7"/>
      <c r="J30" s="7"/>
      <c r="K30" s="7"/>
      <c r="L30" s="7"/>
      <c r="M30" s="7"/>
      <c r="N30" s="7"/>
      <c r="O30" s="7"/>
      <c r="P30" s="7"/>
      <c r="Q30" s="7"/>
    </row>
    <row r="31" spans="2:17" x14ac:dyDescent="0.75">
      <c r="B31" s="152" t="s">
        <v>97</v>
      </c>
      <c r="C31" s="153" t="s">
        <v>98</v>
      </c>
      <c r="D31" s="154"/>
      <c r="E31" s="155" t="s">
        <v>99</v>
      </c>
      <c r="F31" s="156"/>
      <c r="G31" s="154"/>
      <c r="H31" s="155" t="s">
        <v>100</v>
      </c>
      <c r="I31" s="156"/>
      <c r="J31" s="157"/>
      <c r="K31" s="158" t="s">
        <v>101</v>
      </c>
      <c r="L31" s="159"/>
      <c r="M31" s="7"/>
    </row>
    <row r="32" spans="2:17" x14ac:dyDescent="0.75">
      <c r="B32" s="151">
        <v>1</v>
      </c>
      <c r="C32" s="105" t="s">
        <v>102</v>
      </c>
      <c r="D32" s="145"/>
      <c r="E32" s="146" t="s">
        <v>103</v>
      </c>
      <c r="F32" s="143">
        <f>E17</f>
        <v>0.75</v>
      </c>
      <c r="G32" s="145"/>
      <c r="H32" s="146" t="s">
        <v>104</v>
      </c>
      <c r="I32" s="147">
        <v>1</v>
      </c>
      <c r="J32" s="148"/>
      <c r="K32" s="149">
        <f>F32*I32</f>
        <v>0.75</v>
      </c>
      <c r="L32" s="160"/>
      <c r="M32" s="7"/>
    </row>
    <row r="33" spans="2:17" x14ac:dyDescent="0.75">
      <c r="B33" s="131">
        <v>2</v>
      </c>
      <c r="C33" s="105" t="s">
        <v>105</v>
      </c>
      <c r="D33" s="136"/>
      <c r="E33" s="137" t="s">
        <v>103</v>
      </c>
      <c r="F33" s="144">
        <f>F32</f>
        <v>0.75</v>
      </c>
      <c r="G33" s="136"/>
      <c r="H33" s="137" t="s">
        <v>106</v>
      </c>
      <c r="I33" s="142">
        <f>(1-E19)</f>
        <v>0.6</v>
      </c>
      <c r="J33" s="138"/>
      <c r="K33" s="140">
        <f>F33*I33</f>
        <v>0.44999999999999996</v>
      </c>
      <c r="L33" s="161"/>
      <c r="M33" s="7"/>
    </row>
    <row r="34" spans="2:17" x14ac:dyDescent="0.75">
      <c r="B34" s="131">
        <v>3</v>
      </c>
      <c r="C34" s="105" t="s">
        <v>107</v>
      </c>
      <c r="D34" s="136"/>
      <c r="E34" s="137" t="s">
        <v>108</v>
      </c>
      <c r="F34" s="144">
        <v>1</v>
      </c>
      <c r="G34" s="136"/>
      <c r="H34" s="137" t="s">
        <v>104</v>
      </c>
      <c r="I34" s="141">
        <v>1</v>
      </c>
      <c r="J34" s="138"/>
      <c r="K34" s="140">
        <f>F34*I34</f>
        <v>1</v>
      </c>
      <c r="L34" s="161"/>
      <c r="M34" s="7"/>
    </row>
    <row r="35" spans="2:17" x14ac:dyDescent="0.75">
      <c r="B35" s="131">
        <v>4</v>
      </c>
      <c r="C35" s="105" t="s">
        <v>109</v>
      </c>
      <c r="D35" s="136"/>
      <c r="E35" s="137" t="s">
        <v>108</v>
      </c>
      <c r="F35" s="144">
        <v>1</v>
      </c>
      <c r="G35" s="136"/>
      <c r="H35" s="137" t="s">
        <v>106</v>
      </c>
      <c r="I35" s="142">
        <f>(1-E19)</f>
        <v>0.6</v>
      </c>
      <c r="J35" s="138"/>
      <c r="K35" s="140">
        <f>F35*I35</f>
        <v>0.6</v>
      </c>
      <c r="L35" s="161"/>
      <c r="M35" s="7"/>
    </row>
    <row r="36" spans="2:17" x14ac:dyDescent="0.75">
      <c r="B36" s="131">
        <v>5</v>
      </c>
      <c r="C36" s="105" t="s">
        <v>110</v>
      </c>
      <c r="D36" s="136"/>
      <c r="E36" s="137" t="s">
        <v>111</v>
      </c>
      <c r="F36" s="144">
        <f>E18</f>
        <v>0.3</v>
      </c>
      <c r="G36" s="136"/>
      <c r="H36" s="137" t="s">
        <v>112</v>
      </c>
      <c r="I36" s="142">
        <f>E20</f>
        <v>0.4</v>
      </c>
      <c r="J36" s="138"/>
      <c r="K36" s="140">
        <f>F36*I36</f>
        <v>0.12</v>
      </c>
      <c r="L36" s="161"/>
      <c r="M36" s="7"/>
    </row>
    <row r="37" spans="2:17" ht="18" customHeight="1" x14ac:dyDescent="0.75">
      <c r="B37" s="132">
        <v>6</v>
      </c>
      <c r="C37" s="134" t="s">
        <v>5253</v>
      </c>
      <c r="D37" s="162"/>
      <c r="E37" s="163" t="s">
        <v>113</v>
      </c>
      <c r="F37" s="135" t="s">
        <v>114</v>
      </c>
      <c r="G37" s="162"/>
      <c r="H37" s="163" t="s">
        <v>113</v>
      </c>
      <c r="I37" s="139" t="s">
        <v>114</v>
      </c>
      <c r="J37" s="164"/>
      <c r="K37" s="165" t="str">
        <f>IF((ISNUMBER(F37*I37)),F37*I37,"None set")</f>
        <v>None set</v>
      </c>
      <c r="L37" s="166"/>
      <c r="M37" s="25" t="str">
        <f>IF(AND((E28=6),K37="None set"), " To configure scenario 6, enter the share of driving mileage and charging need (0–100%) that the site host should support.", "")</f>
        <v/>
      </c>
      <c r="P37" s="25"/>
    </row>
    <row r="38" spans="2:17" ht="18" customHeight="1" x14ac:dyDescent="0.75">
      <c r="B38" s="38"/>
      <c r="C38" s="7"/>
      <c r="D38" s="7"/>
      <c r="E38" s="89"/>
      <c r="F38" s="103"/>
      <c r="G38" s="18"/>
      <c r="H38" s="24"/>
      <c r="I38" s="24"/>
      <c r="J38" s="24"/>
      <c r="K38" s="103"/>
      <c r="M38" s="7"/>
      <c r="N38" s="7"/>
      <c r="O38" s="7"/>
      <c r="P38" s="7"/>
      <c r="Q38" s="7"/>
    </row>
    <row r="39" spans="2:17" ht="18" customHeight="1" x14ac:dyDescent="0.75">
      <c r="B39" s="103"/>
      <c r="C39" s="103"/>
      <c r="D39" s="103"/>
      <c r="E39" s="103"/>
      <c r="F39" s="103"/>
      <c r="G39" s="103"/>
      <c r="H39" s="103"/>
      <c r="I39" s="103"/>
      <c r="J39" s="103"/>
      <c r="K39" s="103"/>
      <c r="L39" s="103"/>
      <c r="M39" s="103"/>
      <c r="N39" s="103"/>
      <c r="O39" s="103"/>
      <c r="Q39" s="7"/>
    </row>
    <row r="40" spans="2:17" s="1" customFormat="1" ht="18" customHeight="1" x14ac:dyDescent="0.75">
      <c r="B40" s="18"/>
      <c r="C40" s="18"/>
      <c r="D40" s="18"/>
      <c r="E40" s="18"/>
      <c r="F40" s="18"/>
      <c r="G40" s="18"/>
    </row>
    <row r="41" spans="2:17" s="1" customFormat="1" ht="18" customHeight="1" x14ac:dyDescent="0.75">
      <c r="B41" s="19" t="s">
        <v>115</v>
      </c>
      <c r="C41" s="18"/>
      <c r="D41" s="18"/>
      <c r="E41" s="18"/>
      <c r="F41" s="18"/>
      <c r="G41" s="18"/>
    </row>
    <row r="42" spans="2:17" ht="18" customHeight="1" x14ac:dyDescent="0.75">
      <c r="B42" s="150" t="s">
        <v>38</v>
      </c>
      <c r="C42" s="150" t="s">
        <v>39</v>
      </c>
      <c r="D42" s="150" t="s">
        <v>116</v>
      </c>
      <c r="E42" s="304" t="s">
        <v>32</v>
      </c>
      <c r="F42" s="305"/>
      <c r="G42" s="278" t="s">
        <v>41</v>
      </c>
      <c r="H42" s="279"/>
      <c r="I42" s="279"/>
      <c r="J42" s="279"/>
      <c r="K42" s="279"/>
      <c r="L42" s="280"/>
    </row>
    <row r="43" spans="2:17" x14ac:dyDescent="0.75">
      <c r="B43" s="111" t="s">
        <v>42</v>
      </c>
      <c r="C43" s="110"/>
      <c r="D43" s="110"/>
      <c r="E43" s="33"/>
      <c r="F43" s="110"/>
      <c r="G43" s="281"/>
      <c r="H43" s="281"/>
      <c r="I43" s="281"/>
      <c r="J43" s="281"/>
      <c r="K43" s="281"/>
      <c r="L43" s="282"/>
    </row>
    <row r="44" spans="2:17" x14ac:dyDescent="0.75">
      <c r="B44" s="120" t="s">
        <v>43</v>
      </c>
      <c r="C44" s="114" t="s">
        <v>44</v>
      </c>
      <c r="D44" s="114" t="s">
        <v>45</v>
      </c>
      <c r="E44" s="290">
        <v>6.25</v>
      </c>
      <c r="F44" s="291"/>
      <c r="G44" s="283" t="s">
        <v>46</v>
      </c>
      <c r="H44" s="283"/>
      <c r="I44" s="283"/>
      <c r="J44" s="283"/>
      <c r="K44" s="283"/>
      <c r="L44" s="284"/>
    </row>
    <row r="45" spans="2:17" x14ac:dyDescent="0.75">
      <c r="B45" s="121" t="s">
        <v>47</v>
      </c>
      <c r="C45" s="114" t="s">
        <v>48</v>
      </c>
      <c r="D45" s="114" t="s">
        <v>49</v>
      </c>
      <c r="E45" s="290">
        <v>4</v>
      </c>
      <c r="F45" s="291"/>
      <c r="G45" s="283" t="s">
        <v>117</v>
      </c>
      <c r="H45" s="283"/>
      <c r="I45" s="283"/>
      <c r="J45" s="283"/>
      <c r="K45" s="283"/>
      <c r="L45" s="284"/>
    </row>
    <row r="46" spans="2:17" x14ac:dyDescent="0.75">
      <c r="B46" s="112" t="s">
        <v>51</v>
      </c>
      <c r="C46" s="108"/>
      <c r="D46" s="108"/>
      <c r="E46" s="107"/>
      <c r="F46" s="108"/>
      <c r="G46" s="330"/>
      <c r="H46" s="330"/>
      <c r="I46" s="330"/>
      <c r="J46" s="330"/>
      <c r="K46" s="330"/>
      <c r="L46" s="331"/>
    </row>
    <row r="47" spans="2:17" x14ac:dyDescent="0.75">
      <c r="B47" s="122" t="s">
        <v>52</v>
      </c>
      <c r="C47" s="115" t="s">
        <v>53</v>
      </c>
      <c r="D47" s="115" t="s">
        <v>54</v>
      </c>
      <c r="E47" s="292" cm="1">
        <f t="array" ref="E47">AVERAGE(IF(('6 Driver Calculations'!D9:D99999="PHEV")+('6 Driver Calculations'!D9:D99999="BEV"),'6 Driver Calculations'!I9:I99999))</f>
        <v>24.5</v>
      </c>
      <c r="F47" s="293"/>
      <c r="G47" s="328" t="s">
        <v>118</v>
      </c>
      <c r="H47" s="328"/>
      <c r="I47" s="328"/>
      <c r="J47" s="328"/>
      <c r="K47" s="328"/>
      <c r="L47" s="329"/>
    </row>
    <row r="48" spans="2:17" ht="16" customHeight="1" x14ac:dyDescent="0.75">
      <c r="B48" s="123" t="s">
        <v>56</v>
      </c>
      <c r="C48" s="116" t="s">
        <v>57</v>
      </c>
      <c r="D48" s="116" t="s">
        <v>58</v>
      </c>
      <c r="E48" s="292" cm="1">
        <f t="array" ref="E48">AVERAGE(IF(('6 Driver Calculations'!D9:D99999="PHEV")+('6 Driver Calculations'!D9:D99999="BEV"),'6 Driver Calculations'!H9:H99999))</f>
        <v>3.2</v>
      </c>
      <c r="F48" s="293"/>
      <c r="G48" s="328" t="s">
        <v>118</v>
      </c>
      <c r="H48" s="328"/>
      <c r="I48" s="328"/>
      <c r="J48" s="328"/>
      <c r="K48" s="328"/>
      <c r="L48" s="329"/>
    </row>
    <row r="49" spans="2:13" ht="18" x14ac:dyDescent="0.75">
      <c r="B49" s="242" t="s">
        <v>5244</v>
      </c>
      <c r="C49" s="115" t="s">
        <v>5245</v>
      </c>
      <c r="D49" s="115" t="s">
        <v>54</v>
      </c>
      <c r="E49" s="294">
        <v>11000</v>
      </c>
      <c r="F49" s="295"/>
      <c r="G49" s="328" t="s">
        <v>60</v>
      </c>
      <c r="H49" s="328"/>
      <c r="I49" s="328"/>
      <c r="J49" s="328"/>
      <c r="K49" s="328"/>
      <c r="L49" s="329"/>
    </row>
    <row r="50" spans="2:13" ht="17.25" customHeight="1" x14ac:dyDescent="0.75">
      <c r="B50" s="124" t="s">
        <v>61</v>
      </c>
      <c r="C50" s="116" t="s">
        <v>62</v>
      </c>
      <c r="D50" s="116" t="s">
        <v>63</v>
      </c>
      <c r="E50" s="296">
        <v>0.75</v>
      </c>
      <c r="F50" s="297"/>
      <c r="G50" s="324" t="s">
        <v>64</v>
      </c>
      <c r="H50" s="324"/>
      <c r="I50" s="324"/>
      <c r="J50" s="324"/>
      <c r="K50" s="324"/>
      <c r="L50" s="325"/>
    </row>
    <row r="51" spans="2:13" ht="20.25" customHeight="1" x14ac:dyDescent="0.75">
      <c r="B51" s="125" t="s">
        <v>65</v>
      </c>
      <c r="C51" s="117" t="s">
        <v>66</v>
      </c>
      <c r="D51" s="117" t="s">
        <v>63</v>
      </c>
      <c r="E51" s="298">
        <v>0.3</v>
      </c>
      <c r="F51" s="299"/>
      <c r="G51" s="326" t="s">
        <v>67</v>
      </c>
      <c r="H51" s="326"/>
      <c r="I51" s="326"/>
      <c r="J51" s="326"/>
      <c r="K51" s="326"/>
      <c r="L51" s="327"/>
    </row>
    <row r="52" spans="2:13" ht="18" customHeight="1" x14ac:dyDescent="0.75">
      <c r="B52" s="126" t="s">
        <v>68</v>
      </c>
      <c r="C52" s="118" t="s">
        <v>69</v>
      </c>
      <c r="D52" s="118" t="s">
        <v>63</v>
      </c>
      <c r="E52" s="288" cm="1">
        <f t="array" ref="E52">AVERAGE(IF(('6 Driver Calculations'!D9:D99999="PHEV")+('6 Driver Calculations'!D9:D99999="BEV"),'6 Driver Calculations'!J9:J99999))</f>
        <v>0.42899999999999999</v>
      </c>
      <c r="F52" s="289"/>
      <c r="G52" s="328" t="s">
        <v>118</v>
      </c>
      <c r="H52" s="328"/>
      <c r="I52" s="328"/>
      <c r="J52" s="328"/>
      <c r="K52" s="328"/>
      <c r="L52" s="329"/>
    </row>
    <row r="53" spans="2:13" ht="18" x14ac:dyDescent="0.75">
      <c r="B53" s="126" t="s">
        <v>71</v>
      </c>
      <c r="C53" s="118" t="s">
        <v>72</v>
      </c>
      <c r="D53" s="118" t="s">
        <v>63</v>
      </c>
      <c r="E53" s="288" cm="1">
        <f t="array" ref="E53">AVERAGE(IF(('6 Driver Calculations'!D9:D99999="PHEV")+('6 Driver Calculations'!D9:D99999="BEV"),'6 Driver Calculations'!K9:K99999))</f>
        <v>0.39099999999999985</v>
      </c>
      <c r="F53" s="289"/>
      <c r="G53" s="328" t="s">
        <v>118</v>
      </c>
      <c r="H53" s="328"/>
      <c r="I53" s="328"/>
      <c r="J53" s="328"/>
      <c r="K53" s="328"/>
      <c r="L53" s="329"/>
    </row>
    <row r="54" spans="2:13" x14ac:dyDescent="0.75">
      <c r="B54" s="127" t="s">
        <v>73</v>
      </c>
      <c r="C54" s="32" t="s">
        <v>5246</v>
      </c>
      <c r="D54" s="118" t="s">
        <v>63</v>
      </c>
      <c r="E54" s="300">
        <v>0.2</v>
      </c>
      <c r="F54" s="301"/>
      <c r="G54" s="328" t="s">
        <v>74</v>
      </c>
      <c r="H54" s="328"/>
      <c r="I54" s="328"/>
      <c r="J54" s="328"/>
      <c r="K54" s="328"/>
      <c r="L54" s="329"/>
    </row>
    <row r="55" spans="2:13" x14ac:dyDescent="0.75">
      <c r="B55" s="111" t="s">
        <v>75</v>
      </c>
      <c r="C55" s="110"/>
      <c r="D55" s="110"/>
      <c r="E55" s="40" t="s">
        <v>76</v>
      </c>
      <c r="F55" s="109" t="s">
        <v>77</v>
      </c>
      <c r="G55" s="281"/>
      <c r="H55" s="281"/>
      <c r="I55" s="281"/>
      <c r="J55" s="281"/>
      <c r="K55" s="281"/>
      <c r="L55" s="282"/>
    </row>
    <row r="56" spans="2:13" ht="16" customHeight="1" x14ac:dyDescent="0.75">
      <c r="B56" s="126" t="s">
        <v>78</v>
      </c>
      <c r="C56" s="118" t="s">
        <v>119</v>
      </c>
      <c r="D56" s="118" t="s">
        <v>80</v>
      </c>
      <c r="E56" s="245" cm="1">
        <f t="array" ref="E56">COUNT(IF(('6 Driver Calculations'!D9:D99999="PHEV"),'6 Driver Calculations'!I9:I99999))</f>
        <v>24</v>
      </c>
      <c r="F56" s="246" cm="1">
        <f t="array" ref="F56">COUNT(IF(('6 Driver Calculations'!D9:D99999="BEV"),'6 Driver Calculations'!I9:I99999))</f>
        <v>76</v>
      </c>
      <c r="G56" s="332" t="s">
        <v>120</v>
      </c>
      <c r="H56" s="328"/>
      <c r="I56" s="328"/>
      <c r="J56" s="328"/>
      <c r="K56" s="328"/>
      <c r="L56" s="329"/>
    </row>
    <row r="57" spans="2:13" x14ac:dyDescent="0.75">
      <c r="B57" s="126" t="s">
        <v>82</v>
      </c>
      <c r="C57" s="118" t="s">
        <v>83</v>
      </c>
      <c r="D57" s="118" t="s">
        <v>84</v>
      </c>
      <c r="E57" s="249" cm="1">
        <f t="array" ref="E57">AVERAGE(IF(('6 Driver Calculations'!D9:D99999="PHEV"),'6 Driver Calculations'!E9:E99999))</f>
        <v>11.75</v>
      </c>
      <c r="F57" s="250" cm="1">
        <f t="array" ref="F57">AVERAGE(IF(('6 Driver Calculations'!D9:D99999="BEV"),'6 Driver Calculations'!E9:E99999))</f>
        <v>76.013157894736835</v>
      </c>
      <c r="G57" s="332" t="s">
        <v>120</v>
      </c>
      <c r="H57" s="328"/>
      <c r="I57" s="328"/>
      <c r="J57" s="328"/>
      <c r="K57" s="328"/>
      <c r="L57" s="329"/>
    </row>
    <row r="58" spans="2:13" ht="18" x14ac:dyDescent="0.75">
      <c r="B58" s="126" t="s">
        <v>86</v>
      </c>
      <c r="C58" s="118" t="s">
        <v>87</v>
      </c>
      <c r="D58" s="118" t="s">
        <v>88</v>
      </c>
      <c r="E58" s="249" cm="1">
        <f t="array" ref="E58">AVERAGE(IF(('6 Driver Calculations'!D9:D99999="PHEV"),'6 Driver Calculations'!F9:F99999))</f>
        <v>33.916666666666664</v>
      </c>
      <c r="F58" s="250" cm="1">
        <f t="array" ref="F58">AVERAGE(IF(('6 Driver Calculations'!D9:D99999="BEV"),'6 Driver Calculations'!F9:F99999))</f>
        <v>262.38157894736844</v>
      </c>
      <c r="G58" s="332" t="s">
        <v>120</v>
      </c>
      <c r="H58" s="328"/>
      <c r="I58" s="328"/>
      <c r="J58" s="328"/>
      <c r="K58" s="328"/>
      <c r="L58" s="329"/>
    </row>
    <row r="59" spans="2:13" x14ac:dyDescent="0.75">
      <c r="B59" s="113" t="s">
        <v>90</v>
      </c>
      <c r="C59" s="118" t="s">
        <v>91</v>
      </c>
      <c r="D59" s="118" t="s">
        <v>63</v>
      </c>
      <c r="E59" s="247" cm="1">
        <f t="array" ref="E59">AVERAGE(IF(('6 Driver Calculations'!D9:D99999="PHEV"),'6 Driver Calculations'!G9:G99999))</f>
        <v>0.37083333333333335</v>
      </c>
      <c r="F59" s="248" cm="1">
        <f t="array" ref="F59">AVERAGE(IF(('6 Driver Calculations'!D9:D99999="BEV"),'6 Driver Calculations'!G9:G99999))</f>
        <v>1</v>
      </c>
      <c r="G59" s="332" t="s">
        <v>121</v>
      </c>
      <c r="H59" s="328"/>
      <c r="I59" s="328"/>
      <c r="J59" s="328"/>
      <c r="K59" s="328"/>
      <c r="L59" s="329"/>
    </row>
    <row r="60" spans="2:13" x14ac:dyDescent="0.75">
      <c r="B60" s="111" t="s">
        <v>93</v>
      </c>
      <c r="C60" s="110"/>
      <c r="D60" s="110"/>
      <c r="E60" s="34"/>
      <c r="F60" s="106"/>
      <c r="G60" s="281"/>
      <c r="H60" s="281"/>
      <c r="I60" s="281"/>
      <c r="J60" s="281"/>
      <c r="K60" s="281"/>
      <c r="L60" s="282"/>
    </row>
    <row r="61" spans="2:13" s="1" customFormat="1" x14ac:dyDescent="0.75">
      <c r="B61" s="128" t="s">
        <v>4</v>
      </c>
      <c r="C61" s="119" t="s">
        <v>94</v>
      </c>
      <c r="D61" s="119" t="s">
        <v>80</v>
      </c>
      <c r="E61" s="286">
        <v>3</v>
      </c>
      <c r="F61" s="287"/>
      <c r="G61" s="339" t="s">
        <v>122</v>
      </c>
      <c r="H61" s="339"/>
      <c r="I61" s="339"/>
      <c r="J61" s="339"/>
      <c r="K61" s="339"/>
      <c r="L61" s="340"/>
      <c r="M61" s="9" t="str" cm="1">
        <f t="array" ref="M61">IF(AND(ISNUMBER(E61),(E61&lt;7),(E61&gt;0) ), _xlfn.IFS(E61=1,"", E61=2,"", E61=3,"", E61=4,"", E61=5,"", E61=6, (_xlfn.IFS(K70="None Set", " ERROR. You selected Scenario = 6 (custom scenario) but have not specified scenario parameters in F70 and/or I70.", ISNUMBER(K$70),""))), "ERROR. Scenario not recognized; please set F61 to a number 1-6.")</f>
        <v/>
      </c>
    </row>
    <row r="62" spans="2:13" s="1" customFormat="1" x14ac:dyDescent="0.75">
      <c r="B62" s="18"/>
      <c r="C62" s="18"/>
      <c r="D62" s="21"/>
      <c r="E62" s="18"/>
      <c r="F62" s="9"/>
      <c r="G62" s="18"/>
    </row>
    <row r="63" spans="2:13" s="1" customFormat="1" x14ac:dyDescent="0.75">
      <c r="B63" s="285" t="s">
        <v>123</v>
      </c>
      <c r="C63" s="285"/>
      <c r="D63" s="21"/>
      <c r="E63" s="18"/>
      <c r="F63" s="18"/>
      <c r="G63" s="18"/>
    </row>
    <row r="64" spans="2:13" s="1" customFormat="1" x14ac:dyDescent="0.75">
      <c r="B64" s="152" t="s">
        <v>97</v>
      </c>
      <c r="C64" s="153" t="s">
        <v>98</v>
      </c>
      <c r="D64" s="336" t="s">
        <v>99</v>
      </c>
      <c r="E64" s="337"/>
      <c r="F64" s="338"/>
      <c r="G64" s="336" t="s">
        <v>100</v>
      </c>
      <c r="H64" s="337"/>
      <c r="I64" s="338"/>
      <c r="J64" s="333" t="s">
        <v>101</v>
      </c>
      <c r="K64" s="334"/>
      <c r="L64" s="335"/>
    </row>
    <row r="65" spans="2:13" s="1" customFormat="1" x14ac:dyDescent="0.75">
      <c r="B65" s="151">
        <v>1</v>
      </c>
      <c r="C65" s="105" t="s">
        <v>102</v>
      </c>
      <c r="D65" s="145"/>
      <c r="E65" s="146" t="s">
        <v>103</v>
      </c>
      <c r="F65" s="230">
        <f>'3 Model Input'!E50</f>
        <v>0.75</v>
      </c>
      <c r="G65" s="145"/>
      <c r="H65" s="146" t="s">
        <v>104</v>
      </c>
      <c r="I65" s="230">
        <v>1</v>
      </c>
      <c r="J65" s="235"/>
      <c r="K65" s="237">
        <f>F65*I65</f>
        <v>0.75</v>
      </c>
      <c r="L65" s="236"/>
    </row>
    <row r="66" spans="2:13" s="1" customFormat="1" x14ac:dyDescent="0.75">
      <c r="B66" s="131">
        <v>2</v>
      </c>
      <c r="C66" s="105" t="s">
        <v>105</v>
      </c>
      <c r="D66" s="136"/>
      <c r="E66" s="137" t="s">
        <v>103</v>
      </c>
      <c r="F66" s="144">
        <f>$E$50</f>
        <v>0.75</v>
      </c>
      <c r="G66" s="136"/>
      <c r="H66" s="137" t="s">
        <v>106</v>
      </c>
      <c r="I66" s="142" cm="1">
        <f t="array" ref="I66">1-AVERAGE(IF(('6 Driver Calculations'!D9:D99999="PHEV")+('6 Driver Calculations'!D9:D99999="BEV"),'6 Driver Calculations'!J9:J99999))</f>
        <v>0.57099999999999995</v>
      </c>
      <c r="J66" s="231"/>
      <c r="K66" s="130" t="s">
        <v>5252</v>
      </c>
      <c r="L66" s="232"/>
    </row>
    <row r="67" spans="2:13" s="1" customFormat="1" x14ac:dyDescent="0.75">
      <c r="B67" s="131">
        <v>3</v>
      </c>
      <c r="C67" s="105" t="s">
        <v>107</v>
      </c>
      <c r="D67" s="136"/>
      <c r="E67" s="137" t="s">
        <v>108</v>
      </c>
      <c r="F67" s="230">
        <v>1</v>
      </c>
      <c r="G67" s="136"/>
      <c r="H67" s="137" t="s">
        <v>104</v>
      </c>
      <c r="I67" s="141">
        <v>1</v>
      </c>
      <c r="J67" s="235"/>
      <c r="K67" s="237">
        <f>F67*I67</f>
        <v>1</v>
      </c>
      <c r="L67" s="236"/>
    </row>
    <row r="68" spans="2:13" s="1" customFormat="1" x14ac:dyDescent="0.75">
      <c r="B68" s="131">
        <v>4</v>
      </c>
      <c r="C68" s="105" t="s">
        <v>109</v>
      </c>
      <c r="D68" s="136"/>
      <c r="E68" s="137" t="s">
        <v>108</v>
      </c>
      <c r="F68" s="144">
        <v>1</v>
      </c>
      <c r="G68" s="136"/>
      <c r="H68" s="137" t="s">
        <v>106</v>
      </c>
      <c r="I68" s="142" cm="1">
        <f t="array" ref="I68">1-AVERAGE(IF(('6 Driver Calculations'!D9:D99999="PHEV")+('6 Driver Calculations'!D9:D99999="BEV"),'6 Driver Calculations'!J9:J99999))</f>
        <v>0.57099999999999995</v>
      </c>
      <c r="J68" s="231"/>
      <c r="K68" s="130" t="s">
        <v>5252</v>
      </c>
      <c r="L68" s="232"/>
    </row>
    <row r="69" spans="2:13" s="1" customFormat="1" x14ac:dyDescent="0.75">
      <c r="B69" s="131">
        <v>5</v>
      </c>
      <c r="C69" s="105" t="s">
        <v>110</v>
      </c>
      <c r="D69" s="136"/>
      <c r="E69" s="137" t="s">
        <v>111</v>
      </c>
      <c r="F69" s="144">
        <f>$E$51</f>
        <v>0.3</v>
      </c>
      <c r="G69" s="136"/>
      <c r="H69" s="137" t="s">
        <v>112</v>
      </c>
      <c r="I69" s="142">
        <f>E53</f>
        <v>0.39099999999999985</v>
      </c>
      <c r="J69" s="235"/>
      <c r="K69" s="130" t="s">
        <v>5252</v>
      </c>
      <c r="L69" s="236"/>
    </row>
    <row r="70" spans="2:13" s="1" customFormat="1" x14ac:dyDescent="0.75">
      <c r="B70" s="132">
        <v>6</v>
      </c>
      <c r="C70" s="134" t="s">
        <v>5254</v>
      </c>
      <c r="D70" s="162"/>
      <c r="E70" s="163" t="s">
        <v>113</v>
      </c>
      <c r="F70" s="167" t="s">
        <v>114</v>
      </c>
      <c r="G70" s="162"/>
      <c r="H70" s="163" t="s">
        <v>113</v>
      </c>
      <c r="I70" s="167" t="s">
        <v>114</v>
      </c>
      <c r="J70" s="233"/>
      <c r="K70" s="238" t="str">
        <f>IF((ISNUMBER(F70*I70)),F70*I70,"None set")</f>
        <v>None set</v>
      </c>
      <c r="L70" s="234"/>
      <c r="M70" s="25" t="str">
        <f>IF(AND((E61=6),(K70="None set")), " To configure scenario 6, enter the share of driving mileage and charging need (0–100%) that the site host should support.", "")</f>
        <v/>
      </c>
    </row>
    <row r="71" spans="2:13" s="1" customFormat="1" x14ac:dyDescent="0.75">
      <c r="B71" s="31"/>
      <c r="C71" s="31"/>
      <c r="D71" s="21"/>
      <c r="E71" s="18"/>
      <c r="F71" s="18"/>
      <c r="G71" s="18"/>
    </row>
    <row r="72" spans="2:13" s="1" customFormat="1" x14ac:dyDescent="0.75">
      <c r="B72" s="3"/>
      <c r="C72" s="3"/>
      <c r="D72" s="3"/>
      <c r="E72" s="3"/>
      <c r="F72" s="3"/>
      <c r="G72" s="18"/>
    </row>
    <row r="73" spans="2:13" x14ac:dyDescent="0.75">
      <c r="B73" s="3"/>
      <c r="C73" s="3"/>
      <c r="D73" s="3"/>
      <c r="E73" s="3"/>
      <c r="F73" s="3"/>
      <c r="G73" s="18"/>
    </row>
    <row r="74" spans="2:13" s="1" customFormat="1" x14ac:dyDescent="0.75">
      <c r="B74" s="19" t="s">
        <v>124</v>
      </c>
    </row>
    <row r="75" spans="2:13" s="1" customFormat="1" x14ac:dyDescent="0.75">
      <c r="B75" s="18" t="s">
        <v>125</v>
      </c>
    </row>
    <row r="76" spans="2:13" s="1" customFormat="1" x14ac:dyDescent="0.75">
      <c r="B76" s="22" t="s">
        <v>126</v>
      </c>
    </row>
    <row r="77" spans="2:13" s="1" customFormat="1" x14ac:dyDescent="0.75">
      <c r="B77" s="24" t="s">
        <v>127</v>
      </c>
    </row>
    <row r="78" spans="2:13" x14ac:dyDescent="0.75">
      <c r="B78" s="1"/>
      <c r="C78" s="1"/>
      <c r="D78" s="1"/>
      <c r="E78" s="1"/>
      <c r="F78" s="1"/>
      <c r="G78" s="18"/>
    </row>
    <row r="79" spans="2:13" x14ac:dyDescent="0.75">
      <c r="B79" s="1"/>
      <c r="C79" s="1"/>
      <c r="D79" s="1"/>
      <c r="E79" s="1"/>
      <c r="F79" s="1"/>
      <c r="G79" s="18"/>
    </row>
    <row r="80" spans="2:13" x14ac:dyDescent="0.75">
      <c r="B80" s="1"/>
      <c r="C80" s="1"/>
      <c r="D80" s="1"/>
      <c r="E80" s="1"/>
      <c r="F80" s="1"/>
      <c r="G80" s="18"/>
    </row>
    <row r="81" spans="2:7" x14ac:dyDescent="0.75">
      <c r="B81" s="1"/>
      <c r="C81" s="1"/>
      <c r="D81" s="1"/>
      <c r="E81" s="1"/>
      <c r="F81" s="1"/>
      <c r="G81" s="18"/>
    </row>
    <row r="82" spans="2:7" x14ac:dyDescent="0.75">
      <c r="B82" s="1"/>
      <c r="C82" s="1"/>
      <c r="D82" s="1"/>
      <c r="E82" s="1"/>
      <c r="F82" s="1"/>
      <c r="G82" s="18"/>
    </row>
    <row r="83" spans="2:7" x14ac:dyDescent="0.75">
      <c r="B83" s="1"/>
      <c r="C83" s="1"/>
      <c r="D83" s="1"/>
      <c r="E83" s="1"/>
      <c r="F83" s="1"/>
      <c r="G83" s="18"/>
    </row>
    <row r="84" spans="2:7" x14ac:dyDescent="0.75">
      <c r="B84" s="1"/>
      <c r="C84" s="1"/>
      <c r="D84" s="1"/>
      <c r="E84" s="1"/>
      <c r="F84" s="1"/>
      <c r="G84" s="18"/>
    </row>
    <row r="85" spans="2:7" x14ac:dyDescent="0.75">
      <c r="B85" s="103"/>
      <c r="C85" s="24"/>
      <c r="D85" s="1"/>
      <c r="E85" s="1"/>
      <c r="F85" s="1"/>
      <c r="G85" s="18"/>
    </row>
    <row r="86" spans="2:7" x14ac:dyDescent="0.75">
      <c r="B86" s="129"/>
      <c r="C86" s="104"/>
      <c r="D86" s="1"/>
      <c r="E86" s="1"/>
      <c r="F86" s="1"/>
      <c r="G86" s="18"/>
    </row>
    <row r="87" spans="2:7" x14ac:dyDescent="0.75">
      <c r="B87" s="1"/>
      <c r="C87" s="1"/>
      <c r="D87" s="1"/>
      <c r="E87" s="1"/>
      <c r="F87" s="1"/>
      <c r="G87" s="18"/>
    </row>
    <row r="88" spans="2:7" x14ac:dyDescent="0.75">
      <c r="B88" s="1"/>
      <c r="C88" s="1"/>
      <c r="D88" s="1"/>
      <c r="E88" s="1"/>
      <c r="F88" s="1"/>
      <c r="G88" s="18"/>
    </row>
    <row r="89" spans="2:7" x14ac:dyDescent="0.75">
      <c r="B89" s="1"/>
      <c r="C89" s="1"/>
      <c r="D89" s="1"/>
      <c r="E89" s="1"/>
      <c r="F89" s="1"/>
      <c r="G89" s="18"/>
    </row>
    <row r="90" spans="2:7" x14ac:dyDescent="0.75">
      <c r="B90" s="103"/>
      <c r="C90" s="24"/>
      <c r="D90" s="1"/>
      <c r="E90" s="1"/>
      <c r="F90" s="1"/>
      <c r="G90" s="18"/>
    </row>
    <row r="91" spans="2:7" x14ac:dyDescent="0.75">
      <c r="B91" s="1"/>
      <c r="C91" s="1"/>
      <c r="D91" s="1"/>
      <c r="E91" s="1"/>
      <c r="F91" s="1"/>
      <c r="G91" s="18"/>
    </row>
    <row r="92" spans="2:7" x14ac:dyDescent="0.75">
      <c r="B92" s="1"/>
      <c r="C92" s="1"/>
      <c r="D92" s="1"/>
      <c r="E92" s="1"/>
      <c r="F92" s="1"/>
      <c r="G92" s="18"/>
    </row>
    <row r="93" spans="2:7" x14ac:dyDescent="0.75">
      <c r="B93" s="1"/>
      <c r="C93" s="1"/>
      <c r="D93" s="1"/>
      <c r="E93" s="1"/>
      <c r="F93" s="1"/>
      <c r="G93" s="18"/>
    </row>
    <row r="94" spans="2:7" x14ac:dyDescent="0.75">
      <c r="B94" s="1"/>
      <c r="C94" s="1"/>
      <c r="D94" s="1"/>
      <c r="E94" s="1"/>
      <c r="F94" s="1"/>
      <c r="G94" s="18"/>
    </row>
    <row r="95" spans="2:7" x14ac:dyDescent="0.75">
      <c r="B95" s="1"/>
      <c r="C95" s="1"/>
      <c r="D95" s="1"/>
      <c r="E95" s="1"/>
      <c r="F95" s="1"/>
      <c r="G95" s="18"/>
    </row>
    <row r="96" spans="2:7" x14ac:dyDescent="0.75">
      <c r="B96" s="1"/>
      <c r="C96" s="1"/>
      <c r="D96" s="1"/>
      <c r="E96" s="1"/>
      <c r="F96" s="1"/>
      <c r="G96" s="18"/>
    </row>
    <row r="97" spans="2:7" x14ac:dyDescent="0.75">
      <c r="B97" s="1"/>
      <c r="C97" s="1"/>
      <c r="D97" s="1"/>
      <c r="E97" s="1"/>
      <c r="F97" s="1"/>
      <c r="G97" s="18"/>
    </row>
    <row r="98" spans="2:7" x14ac:dyDescent="0.75">
      <c r="B98" s="1"/>
      <c r="C98" s="1"/>
      <c r="D98" s="1"/>
      <c r="E98" s="1"/>
      <c r="F98" s="1"/>
      <c r="G98" s="18"/>
    </row>
    <row r="99" spans="2:7" x14ac:dyDescent="0.75">
      <c r="B99" s="1"/>
      <c r="C99" s="1"/>
      <c r="D99" s="1"/>
      <c r="E99" s="1"/>
      <c r="F99" s="1"/>
      <c r="G99" s="18"/>
    </row>
    <row r="100" spans="2:7" x14ac:dyDescent="0.75">
      <c r="B100" s="1"/>
      <c r="C100" s="1"/>
      <c r="D100" s="1"/>
      <c r="E100" s="1"/>
      <c r="F100" s="1"/>
      <c r="G100" s="18"/>
    </row>
    <row r="101" spans="2:7" x14ac:dyDescent="0.75">
      <c r="B101" s="1"/>
      <c r="C101" s="1"/>
      <c r="D101" s="1"/>
      <c r="E101" s="1"/>
      <c r="F101" s="1"/>
      <c r="G101" s="18"/>
    </row>
    <row r="102" spans="2:7" x14ac:dyDescent="0.75">
      <c r="B102" s="1"/>
      <c r="C102" s="1"/>
      <c r="D102" s="1"/>
      <c r="E102" s="1"/>
      <c r="F102" s="1"/>
      <c r="G102" s="18"/>
    </row>
    <row r="103" spans="2:7" x14ac:dyDescent="0.75">
      <c r="B103" s="1"/>
      <c r="C103" s="1"/>
      <c r="D103" s="1"/>
      <c r="E103" s="1"/>
      <c r="F103" s="1"/>
      <c r="G103" s="18"/>
    </row>
    <row r="104" spans="2:7" x14ac:dyDescent="0.75">
      <c r="B104" s="1"/>
      <c r="C104" s="1"/>
      <c r="D104" s="1"/>
      <c r="E104" s="1"/>
      <c r="F104" s="1"/>
      <c r="G104" s="18"/>
    </row>
    <row r="105" spans="2:7" x14ac:dyDescent="0.75">
      <c r="B105" s="1"/>
      <c r="C105" s="1"/>
      <c r="D105" s="1"/>
      <c r="E105" s="1"/>
      <c r="F105" s="1"/>
      <c r="G105" s="18"/>
    </row>
    <row r="106" spans="2:7" x14ac:dyDescent="0.75">
      <c r="B106" s="1"/>
      <c r="C106" s="1"/>
      <c r="D106" s="1"/>
      <c r="E106" s="1"/>
      <c r="F106" s="1"/>
      <c r="G106" s="18"/>
    </row>
    <row r="107" spans="2:7" x14ac:dyDescent="0.75">
      <c r="B107" s="1"/>
      <c r="C107" s="1"/>
      <c r="D107" s="1"/>
      <c r="E107" s="1"/>
      <c r="F107" s="1"/>
      <c r="G107" s="18"/>
    </row>
    <row r="108" spans="2:7" x14ac:dyDescent="0.75">
      <c r="B108" s="1"/>
      <c r="C108" s="1"/>
      <c r="D108" s="1"/>
      <c r="E108" s="1"/>
      <c r="F108" s="1"/>
      <c r="G108" s="18"/>
    </row>
    <row r="109" spans="2:7" x14ac:dyDescent="0.75">
      <c r="B109" s="1"/>
      <c r="C109" s="1"/>
      <c r="D109" s="1"/>
      <c r="E109" s="1"/>
      <c r="F109" s="1"/>
      <c r="G109" s="18"/>
    </row>
    <row r="110" spans="2:7" x14ac:dyDescent="0.75">
      <c r="B110" s="1"/>
      <c r="C110" s="1"/>
      <c r="D110" s="1"/>
      <c r="E110" s="1"/>
      <c r="F110" s="1"/>
      <c r="G110" s="18"/>
    </row>
    <row r="111" spans="2:7" x14ac:dyDescent="0.75">
      <c r="B111" s="1"/>
      <c r="C111" s="1"/>
      <c r="D111" s="1"/>
      <c r="E111" s="1"/>
      <c r="F111" s="1"/>
      <c r="G111" s="18"/>
    </row>
    <row r="112" spans="2:7" x14ac:dyDescent="0.75">
      <c r="B112" s="1"/>
      <c r="C112" s="1"/>
      <c r="D112" s="1"/>
      <c r="E112" s="1"/>
      <c r="F112" s="1"/>
      <c r="G112" s="18"/>
    </row>
    <row r="113" spans="2:7" x14ac:dyDescent="0.75">
      <c r="B113" s="1"/>
      <c r="C113" s="1"/>
      <c r="D113" s="1"/>
      <c r="E113" s="1"/>
      <c r="F113" s="1"/>
      <c r="G113" s="18"/>
    </row>
    <row r="114" spans="2:7" x14ac:dyDescent="0.75">
      <c r="B114" s="1"/>
      <c r="C114" s="1"/>
      <c r="D114" s="1"/>
      <c r="E114" s="1"/>
      <c r="F114" s="1"/>
      <c r="G114" s="18"/>
    </row>
    <row r="115" spans="2:7" x14ac:dyDescent="0.75">
      <c r="B115" s="1"/>
      <c r="C115" s="1"/>
      <c r="D115" s="1"/>
      <c r="E115" s="1"/>
      <c r="F115" s="1"/>
      <c r="G115" s="18"/>
    </row>
    <row r="116" spans="2:7" x14ac:dyDescent="0.75">
      <c r="B116" s="1"/>
      <c r="C116" s="1"/>
      <c r="D116" s="1"/>
      <c r="E116" s="1"/>
      <c r="F116" s="1"/>
      <c r="G116" s="18"/>
    </row>
    <row r="117" spans="2:7" x14ac:dyDescent="0.75">
      <c r="B117" s="1"/>
      <c r="C117" s="1"/>
      <c r="D117" s="1"/>
      <c r="E117" s="1"/>
      <c r="F117" s="1"/>
      <c r="G117" s="18"/>
    </row>
    <row r="118" spans="2:7" x14ac:dyDescent="0.75">
      <c r="B118" s="1"/>
      <c r="C118" s="1"/>
      <c r="D118" s="1"/>
      <c r="E118" s="1"/>
      <c r="F118" s="1"/>
      <c r="G118" s="18"/>
    </row>
    <row r="119" spans="2:7" x14ac:dyDescent="0.75">
      <c r="B119" s="1"/>
      <c r="C119" s="1"/>
      <c r="D119" s="1"/>
      <c r="E119" s="1"/>
      <c r="F119" s="1"/>
      <c r="G119" s="18"/>
    </row>
    <row r="120" spans="2:7" x14ac:dyDescent="0.75">
      <c r="B120" s="1"/>
      <c r="C120" s="1"/>
      <c r="D120" s="1"/>
      <c r="E120" s="1"/>
      <c r="F120" s="1"/>
      <c r="G120" s="18"/>
    </row>
    <row r="121" spans="2:7" x14ac:dyDescent="0.75">
      <c r="B121" s="1"/>
      <c r="C121" s="1"/>
      <c r="D121" s="1"/>
      <c r="E121" s="1"/>
      <c r="F121" s="1"/>
      <c r="G121" s="18"/>
    </row>
  </sheetData>
  <mergeCells count="69">
    <mergeCell ref="G58:L58"/>
    <mergeCell ref="G59:L59"/>
    <mergeCell ref="J64:L64"/>
    <mergeCell ref="G64:I64"/>
    <mergeCell ref="D64:F64"/>
    <mergeCell ref="G60:L60"/>
    <mergeCell ref="G61:L61"/>
    <mergeCell ref="G53:L53"/>
    <mergeCell ref="G54:L54"/>
    <mergeCell ref="G55:L55"/>
    <mergeCell ref="G56:L56"/>
    <mergeCell ref="G57:L57"/>
    <mergeCell ref="G27:L27"/>
    <mergeCell ref="G28:L28"/>
    <mergeCell ref="G50:L50"/>
    <mergeCell ref="G51:L51"/>
    <mergeCell ref="G52:L52"/>
    <mergeCell ref="G46:L46"/>
    <mergeCell ref="G47:L47"/>
    <mergeCell ref="G48:L48"/>
    <mergeCell ref="G49:L49"/>
    <mergeCell ref="G22:L22"/>
    <mergeCell ref="G23:L23"/>
    <mergeCell ref="G24:L24"/>
    <mergeCell ref="G25:L25"/>
    <mergeCell ref="G26:L26"/>
    <mergeCell ref="G9:L9"/>
    <mergeCell ref="G10:L10"/>
    <mergeCell ref="G11:L11"/>
    <mergeCell ref="G12:L12"/>
    <mergeCell ref="G13:L13"/>
    <mergeCell ref="G14:L14"/>
    <mergeCell ref="G15:L15"/>
    <mergeCell ref="G16:L16"/>
    <mergeCell ref="G17:L17"/>
    <mergeCell ref="G18:L18"/>
    <mergeCell ref="G19:L19"/>
    <mergeCell ref="G20:L20"/>
    <mergeCell ref="G21:L21"/>
    <mergeCell ref="E9:F9"/>
    <mergeCell ref="E42:F42"/>
    <mergeCell ref="E19:F19"/>
    <mergeCell ref="E11:F11"/>
    <mergeCell ref="E12:F12"/>
    <mergeCell ref="E14:F14"/>
    <mergeCell ref="E15:F15"/>
    <mergeCell ref="E16:F16"/>
    <mergeCell ref="E17:F17"/>
    <mergeCell ref="E18:F18"/>
    <mergeCell ref="E28:F28"/>
    <mergeCell ref="E20:F20"/>
    <mergeCell ref="E21:F21"/>
    <mergeCell ref="B63:C63"/>
    <mergeCell ref="E61:F61"/>
    <mergeCell ref="E52:F52"/>
    <mergeCell ref="E44:F44"/>
    <mergeCell ref="E45:F45"/>
    <mergeCell ref="E47:F47"/>
    <mergeCell ref="E48:F48"/>
    <mergeCell ref="E49:F49"/>
    <mergeCell ref="E50:F50"/>
    <mergeCell ref="E51:F51"/>
    <mergeCell ref="E54:F54"/>
    <mergeCell ref="E53:F53"/>
    <mergeCell ref="B30:C30"/>
    <mergeCell ref="G42:L42"/>
    <mergeCell ref="G43:L43"/>
    <mergeCell ref="G44:L44"/>
    <mergeCell ref="G45:L4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97F92-A8A4-4D34-B3EC-63AD846489E9}">
  <dimension ref="A1:AZ103"/>
  <sheetViews>
    <sheetView zoomScale="90" zoomScaleNormal="90" workbookViewId="0"/>
  </sheetViews>
  <sheetFormatPr defaultColWidth="9.1796875" defaultRowHeight="15.75" x14ac:dyDescent="0.75"/>
  <cols>
    <col min="1" max="1" width="2.6796875" style="41" customWidth="1"/>
    <col min="2" max="2" width="12.1796875" style="47" customWidth="1"/>
    <col min="3" max="3" width="93.6796875" style="47" customWidth="1"/>
    <col min="4" max="4" width="10.31640625" style="47" bestFit="1" customWidth="1"/>
    <col min="5" max="6" width="14.6796875" style="88" customWidth="1"/>
    <col min="7" max="7" width="6.5" style="43" customWidth="1"/>
    <col min="8" max="8" width="1.31640625" style="41" customWidth="1"/>
    <col min="9" max="11" width="9.1796875" style="41"/>
    <col min="12" max="12" width="9.31640625" style="41" bestFit="1" customWidth="1"/>
    <col min="13" max="52" width="9.1796875" style="41"/>
    <col min="53" max="16384" width="9.1796875" style="47"/>
  </cols>
  <sheetData>
    <row r="1" spans="2:13" s="41" customFormat="1" x14ac:dyDescent="0.75">
      <c r="B1" s="42" t="s">
        <v>128</v>
      </c>
      <c r="E1" s="43"/>
      <c r="F1" s="43"/>
      <c r="G1" s="43"/>
    </row>
    <row r="2" spans="2:13" s="41" customFormat="1" x14ac:dyDescent="0.75">
      <c r="B2" s="42"/>
      <c r="E2" s="43"/>
      <c r="F2" s="43"/>
      <c r="G2" s="43"/>
    </row>
    <row r="3" spans="2:13" s="41" customFormat="1" x14ac:dyDescent="0.75">
      <c r="B3" s="41" t="s">
        <v>129</v>
      </c>
      <c r="E3" s="43"/>
      <c r="F3" s="43"/>
      <c r="G3" s="43"/>
    </row>
    <row r="4" spans="2:13" s="41" customFormat="1" x14ac:dyDescent="0.75">
      <c r="B4" s="41" t="s">
        <v>130</v>
      </c>
      <c r="E4" s="43"/>
      <c r="F4" s="43"/>
      <c r="G4" s="43"/>
    </row>
    <row r="5" spans="2:13" s="41" customFormat="1" x14ac:dyDescent="0.75">
      <c r="B5" s="41" t="s">
        <v>131</v>
      </c>
      <c r="E5" s="43"/>
      <c r="F5" s="43"/>
      <c r="G5" s="43"/>
    </row>
    <row r="6" spans="2:13" s="41" customFormat="1" x14ac:dyDescent="0.75">
      <c r="E6" s="43"/>
      <c r="F6" s="43"/>
      <c r="G6" s="43"/>
    </row>
    <row r="7" spans="2:13" s="41" customFormat="1" x14ac:dyDescent="0.75">
      <c r="B7" s="42" t="s">
        <v>132</v>
      </c>
      <c r="E7" s="43"/>
      <c r="F7" s="43"/>
      <c r="G7" s="43"/>
    </row>
    <row r="8" spans="2:13" x14ac:dyDescent="0.75">
      <c r="B8" s="44" t="s">
        <v>38</v>
      </c>
      <c r="C8" s="45" t="s">
        <v>39</v>
      </c>
      <c r="D8" s="45" t="s">
        <v>116</v>
      </c>
      <c r="E8" s="341" t="s">
        <v>128</v>
      </c>
      <c r="F8" s="341"/>
      <c r="G8" s="46" t="s">
        <v>133</v>
      </c>
    </row>
    <row r="9" spans="2:13" x14ac:dyDescent="0.75">
      <c r="B9" s="48"/>
      <c r="C9" s="49"/>
      <c r="D9" s="49"/>
      <c r="E9" s="50" t="s">
        <v>76</v>
      </c>
      <c r="F9" s="50" t="s">
        <v>77</v>
      </c>
      <c r="G9" s="51"/>
    </row>
    <row r="10" spans="2:13" x14ac:dyDescent="0.75">
      <c r="B10" s="52" t="s">
        <v>42</v>
      </c>
      <c r="C10" s="53"/>
      <c r="D10" s="53"/>
      <c r="E10" s="54"/>
      <c r="F10" s="54"/>
      <c r="G10" s="55"/>
    </row>
    <row r="11" spans="2:13" ht="18" x14ac:dyDescent="0.75">
      <c r="B11" s="56" t="s">
        <v>134</v>
      </c>
      <c r="C11" s="57" t="s">
        <v>135</v>
      </c>
      <c r="D11" s="57" t="s">
        <v>84</v>
      </c>
      <c r="E11" s="58">
        <f>'3 Model Input'!E11*'3 Model Input'!E12</f>
        <v>25</v>
      </c>
      <c r="F11" s="58">
        <f>'3 Model Input'!E11*'3 Model Input'!E12</f>
        <v>25</v>
      </c>
      <c r="G11" s="59">
        <v>5</v>
      </c>
      <c r="I11" s="60"/>
      <c r="M11" s="61"/>
    </row>
    <row r="12" spans="2:13" x14ac:dyDescent="0.75">
      <c r="B12" s="62" t="s">
        <v>136</v>
      </c>
      <c r="C12" s="63"/>
      <c r="D12" s="63"/>
      <c r="E12" s="64"/>
      <c r="F12" s="64"/>
      <c r="G12" s="65"/>
      <c r="M12" s="60"/>
    </row>
    <row r="13" spans="2:13" ht="18" x14ac:dyDescent="0.75">
      <c r="B13" s="243" t="s">
        <v>137</v>
      </c>
      <c r="C13" s="66" t="s">
        <v>138</v>
      </c>
      <c r="D13" s="66" t="s">
        <v>54</v>
      </c>
      <c r="E13" s="67">
        <f>'3 Model Input'!E16*'3 Model Input'!E18</f>
        <v>3300</v>
      </c>
      <c r="F13" s="67">
        <f>'3 Model Input'!E16*'3 Model Input'!E18</f>
        <v>3300</v>
      </c>
      <c r="G13" s="68">
        <v>1</v>
      </c>
    </row>
    <row r="14" spans="2:13" ht="18" x14ac:dyDescent="0.75">
      <c r="B14" s="243" t="s">
        <v>139</v>
      </c>
      <c r="C14" s="66" t="s">
        <v>140</v>
      </c>
      <c r="D14" s="66" t="s">
        <v>54</v>
      </c>
      <c r="E14" s="67">
        <f>'3 Model Input'!E16*(1-'3 Model Input'!E18)</f>
        <v>7699.9999999999991</v>
      </c>
      <c r="F14" s="67">
        <f>'3 Model Input'!E16*(1-'3 Model Input'!E18)</f>
        <v>7699.9999999999991</v>
      </c>
      <c r="G14" s="68"/>
    </row>
    <row r="15" spans="2:13" ht="18" x14ac:dyDescent="0.75">
      <c r="B15" s="244" t="s">
        <v>141</v>
      </c>
      <c r="C15" s="69" t="s">
        <v>142</v>
      </c>
      <c r="D15" s="69" t="s">
        <v>54</v>
      </c>
      <c r="E15" s="70" cm="1">
        <f t="array" ref="E15">_xlfn.IFS('3 Model Input'!E28=1,'3 Model Input'!K32*'3 Model Input'!E16,'3 Model Input'!E28=2,'3 Model Input'!K33*'3 Model Input'!E16,'3 Model Input'!E28=3,'3 Model Input'!K34*'3 Model Input'!E16,'3 Model Input'!E28=4,'3 Model Input'!K35*'3 Model Input'!E16,'3 Model Input'!E28=5,'3 Model Input'!K36*'3 Model Input'!E16,'3 Model Input'!K37="None set", "Not calculated",'3 Model Input'!E28=6,'3 Model Input'!K37*'3 Model Input'!E16)</f>
        <v>11000</v>
      </c>
      <c r="F15" s="70" cm="1">
        <f t="array" ref="F15">_xlfn.IFS('3 Model Input'!E28=1,'3 Model Input'!K32*'3 Model Input'!E16,'3 Model Input'!E28=2,'3 Model Input'!K33*'3 Model Input'!E16,'3 Model Input'!E28=3,'3 Model Input'!K34*'3 Model Input'!E16,'3 Model Input'!E28=4,'3 Model Input'!K35*'3 Model Input'!E16,'3 Model Input'!E28=5,'3 Model Input'!K36*'3 Model Input'!E16,'3 Model Input'!K37="None set", "Not calculated",'3 Model Input'!E28=6,'3 Model Input'!K37*'3 Model Input'!E16)</f>
        <v>11000</v>
      </c>
      <c r="G15" s="68"/>
      <c r="I15" s="60" t="str">
        <f>IF(ISNUMBER(SEARCH("ERROR",'3 Model Input'!M28)), "Bad input on tab 3", "")</f>
        <v/>
      </c>
    </row>
    <row r="16" spans="2:13" ht="18" x14ac:dyDescent="0.75">
      <c r="B16" s="71" t="s">
        <v>143</v>
      </c>
      <c r="C16" s="66" t="s">
        <v>144</v>
      </c>
      <c r="D16" s="66" t="s">
        <v>145</v>
      </c>
      <c r="E16" s="72">
        <f>'3 Model Input'!E24</f>
        <v>11.75</v>
      </c>
      <c r="F16" s="72">
        <f>'3 Model Input'!F24*(1-'3 Model Input'!E21)</f>
        <v>60.800000000000004</v>
      </c>
      <c r="G16" s="68">
        <v>3</v>
      </c>
    </row>
    <row r="17" spans="2:15" ht="18" x14ac:dyDescent="0.75">
      <c r="B17" s="73" t="s">
        <v>146</v>
      </c>
      <c r="C17" s="66" t="s">
        <v>147</v>
      </c>
      <c r="D17" s="66" t="s">
        <v>88</v>
      </c>
      <c r="E17" s="74">
        <f>'3 Model Input'!E25/'3 Model Input'!E26</f>
        <v>91.621621621621614</v>
      </c>
      <c r="F17" s="74">
        <f>'3 Model Input'!F25*(1-'3 Model Input'!E21)/'3 Model Input'!F26</f>
        <v>209.92</v>
      </c>
      <c r="G17" s="68">
        <v>4</v>
      </c>
    </row>
    <row r="18" spans="2:15" x14ac:dyDescent="0.75">
      <c r="B18" s="71" t="s">
        <v>148</v>
      </c>
      <c r="C18" s="66" t="s">
        <v>149</v>
      </c>
      <c r="D18" s="66" t="s">
        <v>84</v>
      </c>
      <c r="E18" s="72">
        <f>MIN(E11,'3 Model Input'!E24)</f>
        <v>11.75</v>
      </c>
      <c r="F18" s="72">
        <f>MIN(F11,F16)</f>
        <v>25</v>
      </c>
      <c r="G18" s="68">
        <v>7</v>
      </c>
    </row>
    <row r="19" spans="2:15" x14ac:dyDescent="0.75">
      <c r="B19" s="71" t="s">
        <v>150</v>
      </c>
      <c r="C19" s="66" t="s">
        <v>151</v>
      </c>
      <c r="D19" s="66" t="s">
        <v>54</v>
      </c>
      <c r="E19" s="72">
        <f>MIN(E17,E18/'3 Model Input'!E24*'3 Model Input'!E25)</f>
        <v>33.9</v>
      </c>
      <c r="F19" s="72">
        <f>MIN(F17,F18/'3 Model Input'!F24*'3 Model Input'!F25)</f>
        <v>86.315789473684205</v>
      </c>
      <c r="G19" s="68">
        <v>8</v>
      </c>
    </row>
    <row r="20" spans="2:15" x14ac:dyDescent="0.75">
      <c r="B20" s="62" t="s">
        <v>152</v>
      </c>
      <c r="C20" s="63"/>
      <c r="D20" s="63"/>
      <c r="E20" s="64"/>
      <c r="F20" s="64"/>
      <c r="G20" s="65"/>
    </row>
    <row r="21" spans="2:15" ht="18" x14ac:dyDescent="0.75">
      <c r="B21" s="243" t="s">
        <v>153</v>
      </c>
      <c r="C21" s="66" t="s">
        <v>154</v>
      </c>
      <c r="D21" s="66" t="s">
        <v>155</v>
      </c>
      <c r="E21" s="74">
        <f>IF(ISNUMBER('4 Model Output'!E15),'4 Model Output'!E15*'3 Model Input'!E26/E19,"Not calculated")</f>
        <v>120.0589970501475</v>
      </c>
      <c r="F21" s="74">
        <f>IF(ISNUMBER('4 Model Output'!E15),'3 Model Input'!F26*'4 Model Output'!E15/F19,"Not calculated")</f>
        <v>127.43902439024392</v>
      </c>
      <c r="G21" s="75">
        <v>9</v>
      </c>
      <c r="I21" s="60" t="str">
        <f>I15</f>
        <v/>
      </c>
    </row>
    <row r="22" spans="2:15" x14ac:dyDescent="0.75">
      <c r="B22" s="76" t="s">
        <v>156</v>
      </c>
      <c r="C22" s="66" t="s">
        <v>157</v>
      </c>
      <c r="D22" s="66" t="s">
        <v>80</v>
      </c>
      <c r="E22" s="77">
        <f>IF(ISNUMBER('4 Model Output'!E15),MIN(1,E21/52/'3 Model Input'!E15),"Not calculated")</f>
        <v>0.76960895544966335</v>
      </c>
      <c r="F22" s="77">
        <f>IF(ISNUMBER('4 Model Output'!E15),MIN(1,F21/52/'3 Model Input'!E15), "Not calculated")</f>
        <v>0.81691682301438406</v>
      </c>
      <c r="G22" s="75">
        <v>10</v>
      </c>
      <c r="I22" s="60" t="str">
        <f>I15</f>
        <v/>
      </c>
    </row>
    <row r="23" spans="2:15" ht="18" x14ac:dyDescent="0.75">
      <c r="B23" s="243" t="s">
        <v>158</v>
      </c>
      <c r="C23" s="66" t="s">
        <v>159</v>
      </c>
      <c r="D23" s="66" t="s">
        <v>58</v>
      </c>
      <c r="E23" s="78">
        <f>IF(ISNUMBER('4 Model Output'!E15),E22*'3 Model Input'!E15,"Not calculated")</f>
        <v>2.3088268663489901</v>
      </c>
      <c r="F23" s="78">
        <f>IF(ISNUMBER('4 Model Output'!E15),F22*'3 Model Input'!E15, "Not calculated")</f>
        <v>2.4507504690431521</v>
      </c>
      <c r="G23" s="75">
        <v>11</v>
      </c>
      <c r="I23" s="60" t="str">
        <f>I15</f>
        <v/>
      </c>
    </row>
    <row r="24" spans="2:15" ht="18" x14ac:dyDescent="0.75">
      <c r="B24" s="79" t="s">
        <v>160</v>
      </c>
      <c r="C24" s="66" t="s">
        <v>161</v>
      </c>
      <c r="D24" s="66" t="s">
        <v>162</v>
      </c>
      <c r="E24" s="343">
        <f>IF(ISNUMBER('4 Model Output'!E15),(E23*'3 Model Input'!E23)+('3 Model Input'!F23*F23), "Not calculated")</f>
        <v>241.66888043965531</v>
      </c>
      <c r="F24" s="343"/>
      <c r="G24" s="75"/>
      <c r="I24" s="60" t="str">
        <f>I15</f>
        <v/>
      </c>
    </row>
    <row r="25" spans="2:15" x14ac:dyDescent="0.75">
      <c r="B25" s="80"/>
      <c r="C25" s="66" t="s">
        <v>163</v>
      </c>
      <c r="D25" s="66" t="s">
        <v>80</v>
      </c>
      <c r="E25" s="344">
        <f>IF(ISNUMBER('4 Model Output'!E15),((E22*'3 Model Input'!E23)+(F22*'3 Model Input'!F23))/SUM('3 Model Input'!E23:F23), "Not calculated")</f>
        <v>0.8055629347988511</v>
      </c>
      <c r="F25" s="344"/>
      <c r="G25" s="75"/>
      <c r="I25" s="60" t="str">
        <f>I15</f>
        <v/>
      </c>
    </row>
    <row r="26" spans="2:15" x14ac:dyDescent="0.75">
      <c r="B26" s="81"/>
      <c r="C26" s="82" t="s">
        <v>164</v>
      </c>
      <c r="D26" s="82" t="s">
        <v>145</v>
      </c>
      <c r="E26" s="342">
        <f>IF(ISNUMBER('4 Model Output'!E15),(E23*'3 Model Input'!E23*E18)+('3 Model Input'!F23*F18*F23), "Not calculated")</f>
        <v>5307.5150674924043</v>
      </c>
      <c r="F26" s="342"/>
      <c r="G26" s="83"/>
      <c r="I26" s="60" t="str">
        <f>I15</f>
        <v/>
      </c>
    </row>
    <row r="27" spans="2:15" s="41" customFormat="1" x14ac:dyDescent="0.75">
      <c r="F27" s="43"/>
      <c r="G27" s="43"/>
      <c r="O27" s="61"/>
    </row>
    <row r="28" spans="2:15" s="41" customFormat="1" x14ac:dyDescent="0.75">
      <c r="F28" s="43"/>
      <c r="G28" s="43"/>
      <c r="O28" s="61"/>
    </row>
    <row r="29" spans="2:15" s="41" customFormat="1" x14ac:dyDescent="0.75">
      <c r="E29" s="43"/>
      <c r="F29" s="43"/>
      <c r="G29" s="43"/>
    </row>
    <row r="30" spans="2:15" s="41" customFormat="1" x14ac:dyDescent="0.75">
      <c r="B30" s="42" t="s">
        <v>165</v>
      </c>
      <c r="E30" s="43"/>
      <c r="F30" s="43"/>
      <c r="G30" s="84"/>
    </row>
    <row r="31" spans="2:15" x14ac:dyDescent="0.75">
      <c r="B31" s="44" t="s">
        <v>38</v>
      </c>
      <c r="C31" s="45" t="s">
        <v>39</v>
      </c>
      <c r="D31" s="45" t="s">
        <v>116</v>
      </c>
      <c r="E31" s="341" t="s">
        <v>128</v>
      </c>
      <c r="F31" s="341"/>
      <c r="G31" s="46" t="s">
        <v>133</v>
      </c>
    </row>
    <row r="32" spans="2:15" x14ac:dyDescent="0.75">
      <c r="B32" s="48"/>
      <c r="C32" s="49"/>
      <c r="D32" s="49"/>
      <c r="E32" s="50" t="s">
        <v>76</v>
      </c>
      <c r="F32" s="50" t="s">
        <v>77</v>
      </c>
      <c r="G32" s="51"/>
    </row>
    <row r="33" spans="2:9" x14ac:dyDescent="0.75">
      <c r="B33" s="52" t="s">
        <v>42</v>
      </c>
      <c r="C33" s="53"/>
      <c r="D33" s="53"/>
      <c r="E33" s="54"/>
      <c r="F33" s="54"/>
      <c r="G33" s="55"/>
    </row>
    <row r="34" spans="2:9" ht="18" x14ac:dyDescent="0.75">
      <c r="B34" s="73" t="s">
        <v>134</v>
      </c>
      <c r="C34" s="66" t="s">
        <v>135</v>
      </c>
      <c r="D34" s="66" t="s">
        <v>84</v>
      </c>
      <c r="E34" s="85">
        <f>'3 Model Input'!E44*'3 Model Input'!E45</f>
        <v>25</v>
      </c>
      <c r="F34" s="85">
        <f>'3 Model Input'!E44*'3 Model Input'!E45</f>
        <v>25</v>
      </c>
      <c r="G34" s="68">
        <v>5</v>
      </c>
    </row>
    <row r="35" spans="2:9" x14ac:dyDescent="0.75">
      <c r="B35" s="62" t="s">
        <v>136</v>
      </c>
      <c r="C35" s="63"/>
      <c r="D35" s="63"/>
      <c r="E35" s="64"/>
      <c r="F35" s="64"/>
      <c r="G35" s="65"/>
    </row>
    <row r="36" spans="2:9" ht="18" x14ac:dyDescent="0.75">
      <c r="B36" s="73" t="s">
        <v>166</v>
      </c>
      <c r="C36" s="66" t="s">
        <v>167</v>
      </c>
      <c r="D36" s="66" t="s">
        <v>54</v>
      </c>
      <c r="E36" s="67">
        <f>AVERAGEIF('6 Driver Calculations'!D9:D99999,"PHEV", '6 Driver Calculations'!N9:N99999)</f>
        <v>4582.5</v>
      </c>
      <c r="F36" s="67">
        <f>AVERAGEIF('6 Driver Calculations'!D9:D99999,"BEV",'6 Driver Calculations'!N9:N99999)</f>
        <v>4025.8947368421054</v>
      </c>
      <c r="G36" s="75">
        <v>1</v>
      </c>
      <c r="I36" s="47"/>
    </row>
    <row r="37" spans="2:9" ht="18" x14ac:dyDescent="0.75">
      <c r="B37" s="73" t="s">
        <v>168</v>
      </c>
      <c r="C37" s="66" t="s">
        <v>169</v>
      </c>
      <c r="D37" s="66" t="s">
        <v>54</v>
      </c>
      <c r="E37" s="67">
        <f>'3 Model Input'!E49-E36</f>
        <v>6417.5</v>
      </c>
      <c r="F37" s="67">
        <f>'3 Model Input'!E49-F36</f>
        <v>6974.105263157895</v>
      </c>
      <c r="G37" s="75"/>
    </row>
    <row r="38" spans="2:9" ht="18" x14ac:dyDescent="0.75">
      <c r="B38" s="73" t="s">
        <v>170</v>
      </c>
      <c r="C38" s="66" t="s">
        <v>171</v>
      </c>
      <c r="D38" s="66" t="s">
        <v>54</v>
      </c>
      <c r="E38" s="67">
        <f>AVERAGEIF('6 Driver Calculations'!D9:D99999,"PHEV", '6 Driver Calculations'!P9:P99999)</f>
        <v>12282.5</v>
      </c>
      <c r="F38" s="67">
        <f>AVERAGEIF('6 Driver Calculations'!D9:D99999,"BEV", '6 Driver Calculations'!P9:P99999)</f>
        <v>11725.894736842105</v>
      </c>
      <c r="G38" s="75"/>
    </row>
    <row r="39" spans="2:9" ht="18" x14ac:dyDescent="0.75">
      <c r="B39" s="86" t="s">
        <v>172</v>
      </c>
      <c r="C39" s="69" t="s">
        <v>142</v>
      </c>
      <c r="D39" s="69" t="s">
        <v>173</v>
      </c>
      <c r="E39" s="70" cm="1">
        <f t="array" ref="E39">_xlfn.IFS('3 Model Input'!E61=1,AVERAGEIF('6 Driver Calculations'!D9:D99999,"PHEV",'6 Driver Calculations'!V9:V99999),'3 Model Input'!E61=2,AVERAGEIF('6 Driver Calculations'!D9:D99999,"PHEV",'6 Driver Calculations'!W9:W99999),'3 Model Input'!E61=3,AVERAGEIF('6 Driver Calculations'!D9:D99999,"PHEV",'6 Driver Calculations'!X9:X99999),'3 Model Input'!E61=4,AVERAGEIF('6 Driver Calculations'!D9:D99999,"PHEV",'6 Driver Calculations'!Y9:Y99999),'3 Model Input'!E61=5,AVERAGEIF('6 Driver Calculations'!D9:D99999,"PHEV",'6 Driver Calculations'!Z9:Z99999),'3 Model Input'!K70="None set", "Not calculated", '3 Model Input'!E61=6,AVERAGEIF('6 Driver Calculations'!D9:D99999,"PHEV",'6 Driver Calculations'!AA9:AA99999))</f>
        <v>12282.5</v>
      </c>
      <c r="F39" s="70" cm="1">
        <f t="array" ref="F39">_xlfn.IFS('3 Model Input'!E61=1,AVERAGEIF('6 Driver Calculations'!D9:D99999,"BEV",'6 Driver Calculations'!V9:V99999),'3 Model Input'!E61=2,AVERAGEIF('6 Driver Calculations'!D9:D99999,"BEV",'6 Driver Calculations'!W9:W99999),'3 Model Input'!E61=3,AVERAGEIF('6 Driver Calculations'!D9:D99999,"BEV",'6 Driver Calculations'!X9:X99999),'3 Model Input'!E61=4,AVERAGEIF('6 Driver Calculations'!D9:D99999,"BEV",'6 Driver Calculations'!Y9:Y99999),'3 Model Input'!E61=5,AVERAGEIF('6 Driver Calculations'!D9:D99999,"BEV",'6 Driver Calculations'!Z9:Z99999),'3 Model Input'!K70="None set", "Not calculated", '3 Model Input'!E61=6,AVERAGEIF('6 Driver Calculations'!D9:D99999,"BEV",'6 Driver Calculations'!AA9:AA99999))</f>
        <v>11725.894736842105</v>
      </c>
      <c r="G39" s="75"/>
      <c r="I39" s="60" t="str">
        <f>IF(ISNUMBER(SEARCH("ERROR",'3 Model Input'!M61)), "Bad input on tab 3", "")</f>
        <v/>
      </c>
    </row>
    <row r="40" spans="2:9" ht="18" x14ac:dyDescent="0.75">
      <c r="B40" s="71" t="s">
        <v>143</v>
      </c>
      <c r="C40" s="66" t="s">
        <v>174</v>
      </c>
      <c r="D40" s="66" t="s">
        <v>145</v>
      </c>
      <c r="E40" s="72">
        <f>AVERAGEIF('6 Driver Calculations'!D9:D99999,"PHEV",'6 Driver Calculations'!Q9:Q99999)</f>
        <v>11.75</v>
      </c>
      <c r="F40" s="72">
        <f>AVERAGEIF('6 Driver Calculations'!D9:D99999,"BEV",'6 Driver Calculations'!Q9:Q99999)</f>
        <v>60.810526315789502</v>
      </c>
      <c r="G40" s="75">
        <v>3</v>
      </c>
      <c r="I40" s="60"/>
    </row>
    <row r="41" spans="2:9" ht="18" x14ac:dyDescent="0.75">
      <c r="B41" s="73" t="s">
        <v>146</v>
      </c>
      <c r="C41" s="66" t="s">
        <v>147</v>
      </c>
      <c r="D41" s="66" t="s">
        <v>88</v>
      </c>
      <c r="E41" s="74">
        <f>AVERAGEIF('6 Driver Calculations'!D9:D99999,"PHEV",'6 Driver Calculations'!R9:R99999)</f>
        <v>89.176917989417987</v>
      </c>
      <c r="F41" s="74">
        <f>AVERAGEIF('6 Driver Calculations'!D9:D99999,"BEV",'6 Driver Calculations'!R9:R99999)</f>
        <v>209.90526315789467</v>
      </c>
      <c r="G41" s="75">
        <v>4</v>
      </c>
      <c r="I41" s="60"/>
    </row>
    <row r="42" spans="2:9" x14ac:dyDescent="0.75">
      <c r="B42" s="71" t="s">
        <v>148</v>
      </c>
      <c r="C42" s="66" t="s">
        <v>149</v>
      </c>
      <c r="D42" s="66" t="s">
        <v>84</v>
      </c>
      <c r="E42" s="72">
        <f>MIN(E34,AVERAGEIF('6 Driver Calculations'!D9:D99999,"PHEV",'6 Driver Calculations'!E9:E99999))</f>
        <v>11.75</v>
      </c>
      <c r="F42" s="72">
        <f>MIN(F34,AVERAGEIF('6 Driver Calculations'!D9:D99999,"BEV",'6 Driver Calculations'!E9:E99999))</f>
        <v>25</v>
      </c>
      <c r="G42" s="75">
        <v>7</v>
      </c>
      <c r="I42" s="60"/>
    </row>
    <row r="43" spans="2:9" x14ac:dyDescent="0.75">
      <c r="B43" s="71" t="s">
        <v>150</v>
      </c>
      <c r="C43" s="66" t="s">
        <v>151</v>
      </c>
      <c r="D43" s="66" t="s">
        <v>54</v>
      </c>
      <c r="E43" s="72">
        <f>AVERAGEIF('6 Driver Calculations'!D9:D99999,"PHEV",'6 Driver Calculations'!T9:T99999)</f>
        <v>33.916666666666664</v>
      </c>
      <c r="F43" s="72">
        <f>AVERAGEIF('6 Driver Calculations'!D9:D99999,"BEV",'6 Driver Calculations'!T9:T99999)</f>
        <v>86.345497212383947</v>
      </c>
      <c r="G43" s="75">
        <v>8</v>
      </c>
      <c r="I43" s="60"/>
    </row>
    <row r="44" spans="2:9" x14ac:dyDescent="0.75">
      <c r="B44" s="62" t="s">
        <v>152</v>
      </c>
      <c r="C44" s="63"/>
      <c r="D44" s="63"/>
      <c r="E44" s="64"/>
      <c r="F44" s="64"/>
      <c r="G44" s="65"/>
      <c r="I44" s="60"/>
    </row>
    <row r="45" spans="2:9" ht="18" x14ac:dyDescent="0.75">
      <c r="B45" s="243" t="s">
        <v>153</v>
      </c>
      <c r="C45" s="66" t="s">
        <v>154</v>
      </c>
      <c r="D45" s="66" t="s">
        <v>155</v>
      </c>
      <c r="E45" s="74">
        <f>IF(ISNUMBER(E39), IF(ISNUMBER('3 Model Input'!E61),AVERAGEIF('6 Driver Calculations'!D9:D99999,"PHEV",'6 Driver Calculations'!AC9:AC99999),"Oops, on tab 3 - Model Input, see F74"), "Not calculated")</f>
        <v>138.80469476964689</v>
      </c>
      <c r="F45" s="74">
        <f>IF(ISNUMBER(E39), IF(ISNUMBER('3 Model Input'!E61),AVERAGEIF('6 Driver Calculations'!D9:D99999,"BEV",'6 Driver Calculations'!AC9:AC99999),"Oops, on tab 3 - Model Input, see F74"), "Not calculated")</f>
        <v>137.77804531005722</v>
      </c>
      <c r="G45" s="75">
        <v>9</v>
      </c>
      <c r="I45" s="60" t="str">
        <f t="shared" ref="I45:I50" si="0">I$39</f>
        <v/>
      </c>
    </row>
    <row r="46" spans="2:9" x14ac:dyDescent="0.75">
      <c r="B46" s="76" t="s">
        <v>156</v>
      </c>
      <c r="C46" s="66" t="s">
        <v>157</v>
      </c>
      <c r="D46" s="66" t="s">
        <v>80</v>
      </c>
      <c r="E46" s="77">
        <f>IF(ISNUMBER(E39), IF(ISNUMBER('3 Model Input'!E61),AVERAGEIF('6 Driver Calculations'!D9:D99999,"PHEV",'6 Driver Calculations'!AD9:AD99999),"Oops, on tab 3 - Model Input, see F74"), "Not calculated")</f>
        <v>0.7536435713485331</v>
      </c>
      <c r="F46" s="77">
        <f>IF(ISNUMBER(E39), IF(ISNUMBER('3 Model Input'!E61),AVERAGEIF('6 Driver Calculations'!D9:D99999,"BEV",'6 Driver Calculations'!AD9:AD99999),"Oops, on tab 3 - Model Input, see F74"), "Not calculated")</f>
        <v>0.805749962355922</v>
      </c>
      <c r="G46" s="75">
        <v>10</v>
      </c>
      <c r="I46" s="60" t="str">
        <f t="shared" si="0"/>
        <v/>
      </c>
    </row>
    <row r="47" spans="2:9" ht="18" x14ac:dyDescent="0.75">
      <c r="B47" s="243" t="s">
        <v>158</v>
      </c>
      <c r="C47" s="66" t="s">
        <v>159</v>
      </c>
      <c r="D47" s="66" t="s">
        <v>58</v>
      </c>
      <c r="E47" s="78">
        <f>IF(ISNUMBER(E39), IF(ISNUMBER('3 Model Input'!E61),AVERAGEIF('6 Driver Calculations'!D9:D99999,"PHEV",'6 Driver Calculations'!AE9:AE99999),"Oops, on tab 3 - Model Input, see F74"), "Not calculated")</f>
        <v>2.3859068853341019</v>
      </c>
      <c r="F47" s="78">
        <f>IF(ISNUMBER(E39), IF(ISNUMBER('3 Model Input'!E61),AVERAGEIF('6 Driver Calculations'!D9:D99999,"BEV",'6 Driver Calculations'!AE9:AE99999),"Oops, on tab 3 - Model Input, see F74"), "Not calculated")</f>
        <v>2.2492420300302349</v>
      </c>
      <c r="G47" s="75">
        <v>11</v>
      </c>
      <c r="I47" s="60" t="str">
        <f t="shared" si="0"/>
        <v/>
      </c>
    </row>
    <row r="48" spans="2:9" ht="18" x14ac:dyDescent="0.75">
      <c r="B48" s="79" t="s">
        <v>160</v>
      </c>
      <c r="C48" s="66" t="s">
        <v>161</v>
      </c>
      <c r="D48" s="66" t="s">
        <v>162</v>
      </c>
      <c r="E48" s="343">
        <f>IF(ISNUMBER(E39), IF(ISNUMBER('3 Model Input'!E61),(SUMIF('6 Driver Calculations'!D9:D99999,"BEV",'6 Driver Calculations'!AE9:AE99999) + SUMIF('6 Driver Calculations'!D9:D99999,"PHEV",'6 Driver Calculations'!AE9:AE99999)),"Oops, on tab 3 - Model Input, see F74"), "Not calculated")</f>
        <v>228.2041595303163</v>
      </c>
      <c r="F48" s="343"/>
      <c r="G48" s="75"/>
      <c r="I48" s="60" t="str">
        <f t="shared" si="0"/>
        <v/>
      </c>
    </row>
    <row r="49" spans="2:15" x14ac:dyDescent="0.75">
      <c r="B49" s="87"/>
      <c r="C49" s="66" t="s">
        <v>163</v>
      </c>
      <c r="D49" s="66" t="s">
        <v>80</v>
      </c>
      <c r="E49" s="344" cm="1">
        <f t="array" ref="E49">IF(ISNUMBER(E39), IF(ISNUMBER('3 Model Input'!E61),AVERAGE(IF(('6 Driver Calculations'!D9:D99999="PHEV")+('6 Driver Calculations'!D9:D99999="BEV"),'6 Driver Calculations'!AD9:AD99999)),"Oops, on tab 3 - Model Input, see F74"), "Not calculated")</f>
        <v>0.79324442851414889</v>
      </c>
      <c r="F49" s="344"/>
      <c r="G49" s="75"/>
      <c r="I49" s="60" t="str">
        <f t="shared" si="0"/>
        <v/>
      </c>
    </row>
    <row r="50" spans="2:15" x14ac:dyDescent="0.75">
      <c r="B50" s="81"/>
      <c r="C50" s="82" t="s">
        <v>164</v>
      </c>
      <c r="D50" s="82" t="s">
        <v>145</v>
      </c>
      <c r="E50" s="342">
        <f>IF(ISNUMBER(E39), IF(ISNUMBER('3 Model Input'!E61),(SUMIF('6 Driver Calculations'!D9:D99999,"BEV",'6 Driver Calculations'!AF9:AF99999) + SUMIF('6 Driver Calculations'!D9:D99999,"PHEV", '6 Driver Calculations'!AF9:AF99999))/52,"Oops, on tab 3 - Model Input, see F74"), "Not calculated")</f>
        <v>5708.8035557391186</v>
      </c>
      <c r="F50" s="342"/>
      <c r="G50" s="83"/>
      <c r="I50" s="60" t="str">
        <f t="shared" si="0"/>
        <v/>
      </c>
    </row>
    <row r="51" spans="2:15" s="41" customFormat="1" x14ac:dyDescent="0.75">
      <c r="F51" s="43"/>
      <c r="G51" s="43"/>
      <c r="O51" s="61"/>
    </row>
    <row r="52" spans="2:15" s="41" customFormat="1" x14ac:dyDescent="0.75">
      <c r="E52" s="43"/>
      <c r="F52" s="43"/>
      <c r="G52" s="43"/>
    </row>
    <row r="53" spans="2:15" s="41" customFormat="1" x14ac:dyDescent="0.75">
      <c r="E53" s="43"/>
      <c r="F53" s="43"/>
      <c r="G53" s="43"/>
    </row>
    <row r="54" spans="2:15" s="41" customFormat="1" x14ac:dyDescent="0.75">
      <c r="E54" s="43"/>
      <c r="F54" s="43"/>
      <c r="G54" s="43"/>
    </row>
    <row r="55" spans="2:15" s="41" customFormat="1" x14ac:dyDescent="0.75">
      <c r="E55" s="43"/>
      <c r="F55" s="43"/>
      <c r="G55" s="43"/>
    </row>
    <row r="56" spans="2:15" s="41" customFormat="1" x14ac:dyDescent="0.75">
      <c r="E56" s="43"/>
      <c r="F56" s="43"/>
      <c r="G56" s="43"/>
    </row>
    <row r="57" spans="2:15" s="41" customFormat="1" x14ac:dyDescent="0.75">
      <c r="E57" s="43"/>
      <c r="F57" s="43"/>
      <c r="G57" s="43"/>
    </row>
    <row r="58" spans="2:15" s="41" customFormat="1" x14ac:dyDescent="0.75">
      <c r="E58" s="43"/>
      <c r="F58" s="43"/>
      <c r="G58" s="43"/>
    </row>
    <row r="59" spans="2:15" s="41" customFormat="1" x14ac:dyDescent="0.75">
      <c r="E59" s="43"/>
      <c r="F59" s="43"/>
      <c r="G59" s="43"/>
    </row>
    <row r="60" spans="2:15" s="41" customFormat="1" x14ac:dyDescent="0.75">
      <c r="E60" s="43"/>
      <c r="F60" s="43"/>
      <c r="G60" s="43"/>
    </row>
    <row r="61" spans="2:15" s="41" customFormat="1" x14ac:dyDescent="0.75">
      <c r="E61" s="43"/>
      <c r="F61" s="43"/>
      <c r="G61" s="43"/>
    </row>
    <row r="62" spans="2:15" s="41" customFormat="1" x14ac:dyDescent="0.75">
      <c r="E62" s="43"/>
      <c r="F62" s="43"/>
      <c r="G62" s="43"/>
    </row>
    <row r="63" spans="2:15" s="41" customFormat="1" x14ac:dyDescent="0.75">
      <c r="E63" s="43"/>
      <c r="F63" s="43"/>
      <c r="G63" s="43"/>
    </row>
    <row r="64" spans="2:15" s="41" customFormat="1" x14ac:dyDescent="0.75">
      <c r="E64" s="43"/>
      <c r="F64" s="43"/>
      <c r="G64" s="43"/>
    </row>
    <row r="65" spans="5:7" s="41" customFormat="1" x14ac:dyDescent="0.75">
      <c r="E65" s="43"/>
      <c r="F65" s="43"/>
      <c r="G65" s="43"/>
    </row>
    <row r="66" spans="5:7" s="41" customFormat="1" x14ac:dyDescent="0.75">
      <c r="E66" s="43"/>
      <c r="F66" s="43"/>
      <c r="G66" s="43"/>
    </row>
    <row r="67" spans="5:7" s="41" customFormat="1" x14ac:dyDescent="0.75">
      <c r="E67" s="43"/>
      <c r="F67" s="43"/>
      <c r="G67" s="43"/>
    </row>
    <row r="68" spans="5:7" s="41" customFormat="1" x14ac:dyDescent="0.75">
      <c r="E68" s="43"/>
      <c r="F68" s="43"/>
      <c r="G68" s="43"/>
    </row>
    <row r="69" spans="5:7" s="41" customFormat="1" x14ac:dyDescent="0.75">
      <c r="E69" s="43"/>
      <c r="F69" s="43"/>
      <c r="G69" s="43"/>
    </row>
    <row r="70" spans="5:7" s="41" customFormat="1" x14ac:dyDescent="0.75">
      <c r="E70" s="43"/>
      <c r="F70" s="43"/>
      <c r="G70" s="43"/>
    </row>
    <row r="71" spans="5:7" s="41" customFormat="1" x14ac:dyDescent="0.75">
      <c r="E71" s="43"/>
      <c r="F71" s="43"/>
      <c r="G71" s="43"/>
    </row>
    <row r="72" spans="5:7" s="41" customFormat="1" ht="14.5" customHeight="1" x14ac:dyDescent="0.75">
      <c r="E72" s="43"/>
      <c r="F72" s="43"/>
      <c r="G72" s="43"/>
    </row>
    <row r="73" spans="5:7" s="41" customFormat="1" x14ac:dyDescent="0.75">
      <c r="E73" s="43"/>
      <c r="F73" s="43"/>
      <c r="G73" s="43"/>
    </row>
    <row r="74" spans="5:7" s="41" customFormat="1" x14ac:dyDescent="0.75">
      <c r="E74" s="43"/>
      <c r="F74" s="43"/>
      <c r="G74" s="43"/>
    </row>
    <row r="75" spans="5:7" s="41" customFormat="1" x14ac:dyDescent="0.75">
      <c r="E75" s="43"/>
      <c r="F75" s="43"/>
      <c r="G75" s="43"/>
    </row>
    <row r="76" spans="5:7" s="41" customFormat="1" x14ac:dyDescent="0.75">
      <c r="E76" s="43"/>
      <c r="F76" s="43"/>
      <c r="G76" s="43"/>
    </row>
    <row r="77" spans="5:7" s="41" customFormat="1" x14ac:dyDescent="0.75">
      <c r="E77" s="43"/>
      <c r="F77" s="43"/>
      <c r="G77" s="43"/>
    </row>
    <row r="78" spans="5:7" s="41" customFormat="1" x14ac:dyDescent="0.75">
      <c r="E78" s="43"/>
      <c r="F78" s="43"/>
      <c r="G78" s="43"/>
    </row>
    <row r="79" spans="5:7" s="41" customFormat="1" x14ac:dyDescent="0.75">
      <c r="E79" s="43"/>
      <c r="F79" s="43"/>
      <c r="G79" s="43"/>
    </row>
    <row r="80" spans="5:7" s="41" customFormat="1" x14ac:dyDescent="0.75">
      <c r="E80" s="43"/>
      <c r="F80" s="43"/>
      <c r="G80" s="43"/>
    </row>
    <row r="81" spans="5:7" s="41" customFormat="1" x14ac:dyDescent="0.75">
      <c r="E81" s="43"/>
      <c r="F81" s="43"/>
      <c r="G81" s="43"/>
    </row>
    <row r="82" spans="5:7" s="41" customFormat="1" x14ac:dyDescent="0.75">
      <c r="E82" s="43"/>
      <c r="F82" s="43"/>
      <c r="G82" s="43"/>
    </row>
    <row r="83" spans="5:7" s="41" customFormat="1" x14ac:dyDescent="0.75">
      <c r="E83" s="43"/>
      <c r="F83" s="43"/>
      <c r="G83" s="43"/>
    </row>
    <row r="84" spans="5:7" s="41" customFormat="1" x14ac:dyDescent="0.75">
      <c r="E84" s="43"/>
      <c r="F84" s="43"/>
      <c r="G84" s="43"/>
    </row>
    <row r="85" spans="5:7" s="41" customFormat="1" x14ac:dyDescent="0.75">
      <c r="E85" s="43"/>
      <c r="F85" s="43"/>
      <c r="G85" s="43"/>
    </row>
    <row r="86" spans="5:7" s="41" customFormat="1" x14ac:dyDescent="0.75">
      <c r="E86" s="43"/>
      <c r="F86" s="43"/>
      <c r="G86" s="43"/>
    </row>
    <row r="87" spans="5:7" s="41" customFormat="1" x14ac:dyDescent="0.75">
      <c r="E87" s="43"/>
      <c r="F87" s="43"/>
      <c r="G87" s="43"/>
    </row>
    <row r="88" spans="5:7" s="41" customFormat="1" x14ac:dyDescent="0.75">
      <c r="E88" s="43"/>
      <c r="F88" s="43"/>
      <c r="G88" s="43"/>
    </row>
    <row r="89" spans="5:7" s="41" customFormat="1" x14ac:dyDescent="0.75">
      <c r="E89" s="43"/>
      <c r="F89" s="43"/>
      <c r="G89" s="43"/>
    </row>
    <row r="90" spans="5:7" s="41" customFormat="1" x14ac:dyDescent="0.75">
      <c r="E90" s="43"/>
      <c r="F90" s="43"/>
      <c r="G90" s="43"/>
    </row>
    <row r="91" spans="5:7" s="41" customFormat="1" x14ac:dyDescent="0.75">
      <c r="E91" s="43"/>
      <c r="F91" s="43"/>
      <c r="G91" s="43"/>
    </row>
    <row r="92" spans="5:7" s="41" customFormat="1" x14ac:dyDescent="0.75">
      <c r="E92" s="43"/>
      <c r="F92" s="43"/>
      <c r="G92" s="43"/>
    </row>
    <row r="93" spans="5:7" s="41" customFormat="1" x14ac:dyDescent="0.75">
      <c r="E93" s="43"/>
      <c r="F93" s="43"/>
      <c r="G93" s="43"/>
    </row>
    <row r="94" spans="5:7" s="41" customFormat="1" x14ac:dyDescent="0.75">
      <c r="E94" s="43"/>
      <c r="F94" s="43"/>
      <c r="G94" s="43"/>
    </row>
    <row r="95" spans="5:7" s="41" customFormat="1" x14ac:dyDescent="0.75">
      <c r="E95" s="43"/>
      <c r="F95" s="43"/>
      <c r="G95" s="43"/>
    </row>
    <row r="96" spans="5:7" s="41" customFormat="1" x14ac:dyDescent="0.75">
      <c r="E96" s="43"/>
      <c r="F96" s="43"/>
      <c r="G96" s="43"/>
    </row>
    <row r="97" spans="5:7" s="41" customFormat="1" x14ac:dyDescent="0.75">
      <c r="E97" s="43"/>
      <c r="F97" s="43"/>
      <c r="G97" s="43"/>
    </row>
    <row r="98" spans="5:7" s="41" customFormat="1" x14ac:dyDescent="0.75">
      <c r="E98" s="43"/>
      <c r="F98" s="43"/>
      <c r="G98" s="43"/>
    </row>
    <row r="99" spans="5:7" s="41" customFormat="1" x14ac:dyDescent="0.75">
      <c r="E99" s="43"/>
      <c r="F99" s="43"/>
      <c r="G99" s="43"/>
    </row>
    <row r="100" spans="5:7" s="41" customFormat="1" x14ac:dyDescent="0.75">
      <c r="E100" s="43"/>
      <c r="F100" s="43"/>
      <c r="G100" s="43"/>
    </row>
    <row r="101" spans="5:7" s="41" customFormat="1" x14ac:dyDescent="0.75">
      <c r="E101" s="43"/>
      <c r="F101" s="43"/>
      <c r="G101" s="43"/>
    </row>
    <row r="102" spans="5:7" s="41" customFormat="1" x14ac:dyDescent="0.75">
      <c r="E102" s="43"/>
      <c r="F102" s="43"/>
      <c r="G102" s="43"/>
    </row>
    <row r="103" spans="5:7" s="41" customFormat="1" x14ac:dyDescent="0.75">
      <c r="E103" s="43"/>
      <c r="F103" s="43"/>
      <c r="G103" s="43"/>
    </row>
  </sheetData>
  <mergeCells count="8">
    <mergeCell ref="E8:F8"/>
    <mergeCell ref="E31:F31"/>
    <mergeCell ref="E50:F50"/>
    <mergeCell ref="E48:F48"/>
    <mergeCell ref="E49:F49"/>
    <mergeCell ref="E24:F24"/>
    <mergeCell ref="E25:F25"/>
    <mergeCell ref="E26:F26"/>
  </mergeCells>
  <conditionalFormatting sqref="E15:F15 E21:F26">
    <cfRule type="containsText" dxfId="1" priority="2" operator="containsText" text="Not">
      <formula>NOT(ISERROR(SEARCH("Not",E15)))</formula>
    </cfRule>
  </conditionalFormatting>
  <conditionalFormatting sqref="E39:F39 E45:F50">
    <cfRule type="containsText" dxfId="0" priority="1" operator="containsText" text="Not">
      <formula>NOT(ISERROR(SEARCH("Not",E39)))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A76E-7D83-487F-91C1-41DF8C3C0CE5}">
  <dimension ref="A1:AZ5168"/>
  <sheetViews>
    <sheetView zoomScale="90" zoomScaleNormal="90" workbookViewId="0"/>
  </sheetViews>
  <sheetFormatPr defaultColWidth="8.81640625" defaultRowHeight="15.75" x14ac:dyDescent="0.75"/>
  <cols>
    <col min="1" max="1" width="2.31640625" style="7" customWidth="1"/>
    <col min="2" max="2" width="8.31640625" style="8" customWidth="1"/>
    <col min="3" max="3" width="25.31640625" style="8" customWidth="1"/>
    <col min="4" max="4" width="8.31640625" style="8" customWidth="1"/>
    <col min="5" max="5" width="7.6796875" style="8" customWidth="1"/>
    <col min="6" max="11" width="8.81640625" style="8"/>
    <col min="12" max="52" width="8.81640625" style="7"/>
    <col min="53" max="16384" width="8.81640625" style="8"/>
  </cols>
  <sheetData>
    <row r="1" spans="2:11" s="7" customFormat="1" x14ac:dyDescent="0.75">
      <c r="B1" s="12" t="s">
        <v>175</v>
      </c>
      <c r="C1" s="12"/>
    </row>
    <row r="2" spans="2:11" s="7" customFormat="1" x14ac:dyDescent="0.75"/>
    <row r="3" spans="2:11" s="7" customFormat="1" x14ac:dyDescent="0.75">
      <c r="B3" s="7" t="s">
        <v>176</v>
      </c>
    </row>
    <row r="4" spans="2:11" s="7" customFormat="1" x14ac:dyDescent="0.75">
      <c r="B4" s="7" t="s">
        <v>177</v>
      </c>
    </row>
    <row r="5" spans="2:11" s="7" customFormat="1" x14ac:dyDescent="0.75">
      <c r="B5" s="239" t="s">
        <v>5247</v>
      </c>
    </row>
    <row r="6" spans="2:11" s="7" customFormat="1" x14ac:dyDescent="0.75"/>
    <row r="7" spans="2:11" x14ac:dyDescent="0.75">
      <c r="B7" s="182" t="s">
        <v>178</v>
      </c>
      <c r="C7" s="183" t="s">
        <v>179</v>
      </c>
      <c r="D7" s="10"/>
      <c r="E7" s="10"/>
      <c r="F7" s="10"/>
      <c r="G7" s="184"/>
      <c r="H7" s="183" t="s">
        <v>180</v>
      </c>
      <c r="I7" s="10"/>
      <c r="J7" s="10"/>
      <c r="K7" s="11"/>
    </row>
    <row r="8" spans="2:11" s="7" customFormat="1" ht="19.5" customHeight="1" x14ac:dyDescent="0.75">
      <c r="B8" s="185"/>
      <c r="C8" s="186" t="s">
        <v>181</v>
      </c>
      <c r="D8" s="187" t="s">
        <v>182</v>
      </c>
      <c r="E8" s="187" t="s">
        <v>183</v>
      </c>
      <c r="F8" s="188" t="s">
        <v>184</v>
      </c>
      <c r="G8" s="240" t="s">
        <v>185</v>
      </c>
      <c r="H8" s="188" t="s">
        <v>186</v>
      </c>
      <c r="I8" s="188" t="s">
        <v>187</v>
      </c>
      <c r="J8" s="188" t="s">
        <v>188</v>
      </c>
      <c r="K8" s="189" t="s">
        <v>189</v>
      </c>
    </row>
    <row r="9" spans="2:11" s="7" customFormat="1" x14ac:dyDescent="0.75">
      <c r="B9" s="172" t="s">
        <v>190</v>
      </c>
      <c r="C9" s="173" t="s">
        <v>191</v>
      </c>
      <c r="D9" s="174" t="s">
        <v>192</v>
      </c>
      <c r="E9" s="174">
        <v>6</v>
      </c>
      <c r="F9" s="174">
        <v>25</v>
      </c>
      <c r="G9" s="174">
        <v>0.3</v>
      </c>
      <c r="H9" s="174">
        <v>4</v>
      </c>
      <c r="I9" s="174">
        <v>34</v>
      </c>
      <c r="J9" s="174">
        <v>0</v>
      </c>
      <c r="K9" s="175">
        <v>1</v>
      </c>
    </row>
    <row r="10" spans="2:11" s="7" customFormat="1" x14ac:dyDescent="0.75">
      <c r="B10" s="176" t="s">
        <v>193</v>
      </c>
      <c r="C10" s="168" t="s">
        <v>191</v>
      </c>
      <c r="D10" s="169" t="s">
        <v>192</v>
      </c>
      <c r="E10" s="169">
        <v>6</v>
      </c>
      <c r="F10" s="169">
        <v>25</v>
      </c>
      <c r="G10" s="169">
        <v>0.3</v>
      </c>
      <c r="H10" s="169">
        <v>5</v>
      </c>
      <c r="I10" s="169">
        <v>12</v>
      </c>
      <c r="J10" s="169">
        <v>0.3</v>
      </c>
      <c r="K10" s="177">
        <v>0.6</v>
      </c>
    </row>
    <row r="11" spans="2:11" s="7" customFormat="1" x14ac:dyDescent="0.75">
      <c r="B11" s="176" t="s">
        <v>194</v>
      </c>
      <c r="C11" s="168" t="s">
        <v>191</v>
      </c>
      <c r="D11" s="169" t="s">
        <v>192</v>
      </c>
      <c r="E11" s="169">
        <v>6</v>
      </c>
      <c r="F11" s="169">
        <v>25</v>
      </c>
      <c r="G11" s="169">
        <v>0.3</v>
      </c>
      <c r="H11" s="169">
        <v>3</v>
      </c>
      <c r="I11" s="169">
        <v>16</v>
      </c>
      <c r="J11" s="169">
        <v>0.4</v>
      </c>
      <c r="K11" s="177">
        <v>0.5</v>
      </c>
    </row>
    <row r="12" spans="2:11" s="7" customFormat="1" x14ac:dyDescent="0.75">
      <c r="B12" s="176" t="s">
        <v>195</v>
      </c>
      <c r="C12" s="168" t="s">
        <v>191</v>
      </c>
      <c r="D12" s="169" t="s">
        <v>192</v>
      </c>
      <c r="E12" s="169">
        <v>6</v>
      </c>
      <c r="F12" s="169">
        <v>25</v>
      </c>
      <c r="G12" s="169">
        <v>0.3</v>
      </c>
      <c r="H12" s="169">
        <v>5</v>
      </c>
      <c r="I12" s="169">
        <v>50</v>
      </c>
      <c r="J12" s="169">
        <v>0.9</v>
      </c>
      <c r="K12" s="177">
        <v>0</v>
      </c>
    </row>
    <row r="13" spans="2:11" s="7" customFormat="1" x14ac:dyDescent="0.75">
      <c r="B13" s="176" t="s">
        <v>196</v>
      </c>
      <c r="C13" s="168" t="s">
        <v>197</v>
      </c>
      <c r="D13" s="169" t="s">
        <v>192</v>
      </c>
      <c r="E13" s="169">
        <v>7</v>
      </c>
      <c r="F13" s="169">
        <v>14</v>
      </c>
      <c r="G13" s="169">
        <v>0.2</v>
      </c>
      <c r="H13" s="169">
        <v>2</v>
      </c>
      <c r="I13" s="169">
        <v>26</v>
      </c>
      <c r="J13" s="169">
        <v>0.7</v>
      </c>
      <c r="K13" s="177">
        <v>0</v>
      </c>
    </row>
    <row r="14" spans="2:11" s="7" customFormat="1" x14ac:dyDescent="0.75">
      <c r="B14" s="176" t="s">
        <v>198</v>
      </c>
      <c r="C14" s="168" t="s">
        <v>199</v>
      </c>
      <c r="D14" s="169" t="s">
        <v>192</v>
      </c>
      <c r="E14" s="169">
        <v>7</v>
      </c>
      <c r="F14" s="169">
        <v>16</v>
      </c>
      <c r="G14" s="169">
        <v>0.2</v>
      </c>
      <c r="H14" s="169">
        <v>3</v>
      </c>
      <c r="I14" s="169">
        <v>8</v>
      </c>
      <c r="J14" s="169">
        <v>1</v>
      </c>
      <c r="K14" s="177">
        <v>0</v>
      </c>
    </row>
    <row r="15" spans="2:11" s="7" customFormat="1" x14ac:dyDescent="0.75">
      <c r="B15" s="176" t="s">
        <v>200</v>
      </c>
      <c r="C15" s="168" t="s">
        <v>201</v>
      </c>
      <c r="D15" s="169" t="s">
        <v>192</v>
      </c>
      <c r="E15" s="169">
        <v>7</v>
      </c>
      <c r="F15" s="169">
        <v>20</v>
      </c>
      <c r="G15" s="169">
        <v>0.25</v>
      </c>
      <c r="H15" s="169">
        <v>0.5</v>
      </c>
      <c r="I15" s="169">
        <v>10</v>
      </c>
      <c r="J15" s="169">
        <v>0.4</v>
      </c>
      <c r="K15" s="177">
        <v>0</v>
      </c>
    </row>
    <row r="16" spans="2:11" s="7" customFormat="1" x14ac:dyDescent="0.75">
      <c r="B16" s="176" t="s">
        <v>202</v>
      </c>
      <c r="C16" s="168" t="s">
        <v>203</v>
      </c>
      <c r="D16" s="169" t="s">
        <v>192</v>
      </c>
      <c r="E16" s="169">
        <v>8</v>
      </c>
      <c r="F16" s="169">
        <v>29</v>
      </c>
      <c r="G16" s="169">
        <v>0.35</v>
      </c>
      <c r="H16" s="169">
        <v>5</v>
      </c>
      <c r="I16" s="169">
        <v>22</v>
      </c>
      <c r="J16" s="169">
        <v>0</v>
      </c>
      <c r="K16" s="177">
        <v>0.7</v>
      </c>
    </row>
    <row r="17" spans="2:11" s="7" customFormat="1" x14ac:dyDescent="0.75">
      <c r="B17" s="176" t="s">
        <v>204</v>
      </c>
      <c r="C17" s="168" t="s">
        <v>205</v>
      </c>
      <c r="D17" s="169" t="s">
        <v>192</v>
      </c>
      <c r="E17" s="169">
        <v>8</v>
      </c>
      <c r="F17" s="169">
        <v>26</v>
      </c>
      <c r="G17" s="169">
        <v>0.3</v>
      </c>
      <c r="H17" s="169">
        <v>2</v>
      </c>
      <c r="I17" s="169">
        <v>22</v>
      </c>
      <c r="J17" s="169">
        <v>0.5</v>
      </c>
      <c r="K17" s="177">
        <v>0</v>
      </c>
    </row>
    <row r="18" spans="2:11" s="7" customFormat="1" x14ac:dyDescent="0.75">
      <c r="B18" s="176" t="s">
        <v>206</v>
      </c>
      <c r="C18" s="168" t="s">
        <v>197</v>
      </c>
      <c r="D18" s="169" t="s">
        <v>192</v>
      </c>
      <c r="E18" s="169">
        <v>10</v>
      </c>
      <c r="F18" s="169">
        <v>23</v>
      </c>
      <c r="G18" s="169">
        <v>0.25</v>
      </c>
      <c r="H18" s="169">
        <v>4</v>
      </c>
      <c r="I18" s="169">
        <v>16</v>
      </c>
      <c r="J18" s="169">
        <v>0</v>
      </c>
      <c r="K18" s="177">
        <v>0.8</v>
      </c>
    </row>
    <row r="19" spans="2:11" s="7" customFormat="1" x14ac:dyDescent="0.75">
      <c r="B19" s="176" t="s">
        <v>207</v>
      </c>
      <c r="C19" s="168" t="s">
        <v>197</v>
      </c>
      <c r="D19" s="169" t="s">
        <v>192</v>
      </c>
      <c r="E19" s="169">
        <v>12</v>
      </c>
      <c r="F19" s="169">
        <v>23</v>
      </c>
      <c r="G19" s="169">
        <v>0.25</v>
      </c>
      <c r="H19" s="169">
        <v>5</v>
      </c>
      <c r="I19" s="169">
        <v>4</v>
      </c>
      <c r="J19" s="169">
        <v>0</v>
      </c>
      <c r="K19" s="177">
        <v>0.6</v>
      </c>
    </row>
    <row r="20" spans="2:11" s="7" customFormat="1" x14ac:dyDescent="0.75">
      <c r="B20" s="176" t="s">
        <v>208</v>
      </c>
      <c r="C20" s="168" t="s">
        <v>209</v>
      </c>
      <c r="D20" s="169" t="s">
        <v>192</v>
      </c>
      <c r="E20" s="169">
        <v>13</v>
      </c>
      <c r="F20" s="169">
        <v>38</v>
      </c>
      <c r="G20" s="169">
        <v>0.45</v>
      </c>
      <c r="H20" s="169">
        <v>0.5</v>
      </c>
      <c r="I20" s="169">
        <v>8</v>
      </c>
      <c r="J20" s="169">
        <v>0</v>
      </c>
      <c r="K20" s="177">
        <v>1</v>
      </c>
    </row>
    <row r="21" spans="2:11" s="7" customFormat="1" x14ac:dyDescent="0.75">
      <c r="B21" s="176" t="s">
        <v>210</v>
      </c>
      <c r="C21" s="168" t="s">
        <v>211</v>
      </c>
      <c r="D21" s="169" t="s">
        <v>192</v>
      </c>
      <c r="E21" s="169">
        <v>13</v>
      </c>
      <c r="F21" s="169">
        <v>33</v>
      </c>
      <c r="G21" s="169">
        <v>0.4</v>
      </c>
      <c r="H21" s="169">
        <v>3</v>
      </c>
      <c r="I21" s="169">
        <v>116</v>
      </c>
      <c r="J21" s="169">
        <v>0.1</v>
      </c>
      <c r="K21" s="177">
        <v>0</v>
      </c>
    </row>
    <row r="22" spans="2:11" s="7" customFormat="1" x14ac:dyDescent="0.75">
      <c r="B22" s="176" t="s">
        <v>212</v>
      </c>
      <c r="C22" s="168" t="s">
        <v>209</v>
      </c>
      <c r="D22" s="169" t="s">
        <v>192</v>
      </c>
      <c r="E22" s="169">
        <v>13</v>
      </c>
      <c r="F22" s="169">
        <v>38</v>
      </c>
      <c r="G22" s="169">
        <v>0.45</v>
      </c>
      <c r="H22" s="169">
        <v>2</v>
      </c>
      <c r="I22" s="169">
        <v>8</v>
      </c>
      <c r="J22" s="169">
        <v>0.1</v>
      </c>
      <c r="K22" s="177">
        <v>0.8</v>
      </c>
    </row>
    <row r="23" spans="2:11" s="7" customFormat="1" x14ac:dyDescent="0.75">
      <c r="B23" s="176" t="s">
        <v>213</v>
      </c>
      <c r="C23" s="168" t="s">
        <v>214</v>
      </c>
      <c r="D23" s="169" t="s">
        <v>192</v>
      </c>
      <c r="E23" s="169">
        <v>14</v>
      </c>
      <c r="F23" s="169">
        <v>32</v>
      </c>
      <c r="G23" s="169">
        <v>0.4</v>
      </c>
      <c r="H23" s="169">
        <v>3</v>
      </c>
      <c r="I23" s="169">
        <v>4</v>
      </c>
      <c r="J23" s="169">
        <v>0.9</v>
      </c>
      <c r="K23" s="177">
        <v>0</v>
      </c>
    </row>
    <row r="24" spans="2:11" s="7" customFormat="1" x14ac:dyDescent="0.75">
      <c r="B24" s="176" t="s">
        <v>215</v>
      </c>
      <c r="C24" s="168" t="s">
        <v>216</v>
      </c>
      <c r="D24" s="169" t="s">
        <v>192</v>
      </c>
      <c r="E24" s="169">
        <v>15</v>
      </c>
      <c r="F24" s="169">
        <v>42</v>
      </c>
      <c r="G24" s="169">
        <v>0.45</v>
      </c>
      <c r="H24" s="169">
        <v>3</v>
      </c>
      <c r="I24" s="169">
        <v>8</v>
      </c>
      <c r="J24" s="169">
        <v>0</v>
      </c>
      <c r="K24" s="177">
        <v>1</v>
      </c>
    </row>
    <row r="25" spans="2:11" s="7" customFormat="1" x14ac:dyDescent="0.75">
      <c r="B25" s="176" t="s">
        <v>217</v>
      </c>
      <c r="C25" s="168" t="s">
        <v>218</v>
      </c>
      <c r="D25" s="169" t="s">
        <v>192</v>
      </c>
      <c r="E25" s="169">
        <v>15</v>
      </c>
      <c r="F25" s="169">
        <v>48</v>
      </c>
      <c r="G25" s="169">
        <v>0.5</v>
      </c>
      <c r="H25" s="169">
        <v>5</v>
      </c>
      <c r="I25" s="169">
        <v>42</v>
      </c>
      <c r="J25" s="169">
        <v>0.1</v>
      </c>
      <c r="K25" s="177">
        <v>0.1</v>
      </c>
    </row>
    <row r="26" spans="2:11" s="7" customFormat="1" x14ac:dyDescent="0.75">
      <c r="B26" s="176" t="s">
        <v>219</v>
      </c>
      <c r="C26" s="168" t="s">
        <v>216</v>
      </c>
      <c r="D26" s="169" t="s">
        <v>192</v>
      </c>
      <c r="E26" s="169">
        <v>15</v>
      </c>
      <c r="F26" s="169">
        <v>42</v>
      </c>
      <c r="G26" s="169">
        <v>0.45</v>
      </c>
      <c r="H26" s="169">
        <v>3</v>
      </c>
      <c r="I26" s="169">
        <v>30</v>
      </c>
      <c r="J26" s="169">
        <v>0.1</v>
      </c>
      <c r="K26" s="177">
        <v>0.9</v>
      </c>
    </row>
    <row r="27" spans="2:11" s="7" customFormat="1" x14ac:dyDescent="0.75">
      <c r="B27" s="176" t="s">
        <v>220</v>
      </c>
      <c r="C27" s="168" t="s">
        <v>221</v>
      </c>
      <c r="D27" s="169" t="s">
        <v>192</v>
      </c>
      <c r="E27" s="169">
        <v>15</v>
      </c>
      <c r="F27" s="169">
        <v>22</v>
      </c>
      <c r="G27" s="169">
        <v>0.25</v>
      </c>
      <c r="H27" s="169">
        <v>5</v>
      </c>
      <c r="I27" s="169">
        <v>16</v>
      </c>
      <c r="J27" s="169">
        <v>0.5</v>
      </c>
      <c r="K27" s="177">
        <v>0</v>
      </c>
    </row>
    <row r="28" spans="2:11" s="7" customFormat="1" x14ac:dyDescent="0.75">
      <c r="B28" s="176" t="s">
        <v>222</v>
      </c>
      <c r="C28" s="168" t="s">
        <v>218</v>
      </c>
      <c r="D28" s="169" t="s">
        <v>192</v>
      </c>
      <c r="E28" s="169">
        <v>15</v>
      </c>
      <c r="F28" s="169">
        <v>48</v>
      </c>
      <c r="G28" s="169">
        <v>0.5</v>
      </c>
      <c r="H28" s="169">
        <v>3</v>
      </c>
      <c r="I28" s="169">
        <v>36</v>
      </c>
      <c r="J28" s="169">
        <v>1</v>
      </c>
      <c r="K28" s="177">
        <v>0</v>
      </c>
    </row>
    <row r="29" spans="2:11" s="7" customFormat="1" x14ac:dyDescent="0.75">
      <c r="B29" s="176" t="s">
        <v>223</v>
      </c>
      <c r="C29" s="168" t="s">
        <v>209</v>
      </c>
      <c r="D29" s="169" t="s">
        <v>192</v>
      </c>
      <c r="E29" s="169">
        <v>16</v>
      </c>
      <c r="F29" s="169">
        <v>53</v>
      </c>
      <c r="G29" s="169">
        <v>0.5</v>
      </c>
      <c r="H29" s="169">
        <v>5</v>
      </c>
      <c r="I29" s="169">
        <v>54</v>
      </c>
      <c r="J29" s="169">
        <v>0.5</v>
      </c>
      <c r="K29" s="177">
        <v>0.5</v>
      </c>
    </row>
    <row r="30" spans="2:11" s="7" customFormat="1" x14ac:dyDescent="0.75">
      <c r="B30" s="176" t="s">
        <v>224</v>
      </c>
      <c r="C30" s="168" t="s">
        <v>209</v>
      </c>
      <c r="D30" s="169" t="s">
        <v>192</v>
      </c>
      <c r="E30" s="169">
        <v>16</v>
      </c>
      <c r="F30" s="169">
        <v>53</v>
      </c>
      <c r="G30" s="169">
        <v>0.5</v>
      </c>
      <c r="H30" s="169">
        <v>6</v>
      </c>
      <c r="I30" s="169">
        <v>16</v>
      </c>
      <c r="J30" s="169">
        <v>1</v>
      </c>
      <c r="K30" s="177">
        <v>0</v>
      </c>
    </row>
    <row r="31" spans="2:11" s="7" customFormat="1" x14ac:dyDescent="0.75">
      <c r="B31" s="176" t="s">
        <v>225</v>
      </c>
      <c r="C31" s="168" t="s">
        <v>216</v>
      </c>
      <c r="D31" s="169" t="s">
        <v>192</v>
      </c>
      <c r="E31" s="169">
        <v>18</v>
      </c>
      <c r="F31" s="169">
        <v>42</v>
      </c>
      <c r="G31" s="169">
        <v>0.45</v>
      </c>
      <c r="H31" s="169">
        <v>2</v>
      </c>
      <c r="I31" s="169">
        <v>14</v>
      </c>
      <c r="J31" s="169">
        <v>0</v>
      </c>
      <c r="K31" s="177">
        <v>0.1</v>
      </c>
    </row>
    <row r="32" spans="2:11" s="7" customFormat="1" x14ac:dyDescent="0.75">
      <c r="B32" s="176" t="s">
        <v>226</v>
      </c>
      <c r="C32" s="168" t="s">
        <v>227</v>
      </c>
      <c r="D32" s="169" t="s">
        <v>192</v>
      </c>
      <c r="E32" s="169">
        <v>21</v>
      </c>
      <c r="F32" s="169">
        <v>72</v>
      </c>
      <c r="G32" s="169">
        <v>0.6</v>
      </c>
      <c r="H32" s="169">
        <v>4</v>
      </c>
      <c r="I32" s="169">
        <v>4</v>
      </c>
      <c r="J32" s="169">
        <v>0.1</v>
      </c>
      <c r="K32" s="177">
        <v>0.9</v>
      </c>
    </row>
    <row r="33" spans="2:11" s="7" customFormat="1" x14ac:dyDescent="0.75">
      <c r="B33" s="176" t="s">
        <v>228</v>
      </c>
      <c r="C33" s="168" t="s">
        <v>229</v>
      </c>
      <c r="D33" s="169" t="s">
        <v>230</v>
      </c>
      <c r="E33" s="169">
        <v>22</v>
      </c>
      <c r="F33" s="169">
        <v>75</v>
      </c>
      <c r="G33" s="169">
        <v>1</v>
      </c>
      <c r="H33" s="169">
        <v>4</v>
      </c>
      <c r="I33" s="169">
        <v>2</v>
      </c>
      <c r="J33" s="169">
        <v>0.3</v>
      </c>
      <c r="K33" s="177">
        <v>0.7</v>
      </c>
    </row>
    <row r="34" spans="2:11" s="7" customFormat="1" x14ac:dyDescent="0.75">
      <c r="B34" s="176" t="s">
        <v>231</v>
      </c>
      <c r="C34" s="168" t="s">
        <v>232</v>
      </c>
      <c r="D34" s="169" t="s">
        <v>230</v>
      </c>
      <c r="E34" s="169">
        <v>25</v>
      </c>
      <c r="F34" s="169">
        <v>87</v>
      </c>
      <c r="G34" s="169">
        <v>1</v>
      </c>
      <c r="H34" s="169">
        <v>5</v>
      </c>
      <c r="I34" s="169">
        <v>4</v>
      </c>
      <c r="J34" s="169">
        <v>0</v>
      </c>
      <c r="K34" s="177">
        <v>1</v>
      </c>
    </row>
    <row r="35" spans="2:11" s="7" customFormat="1" x14ac:dyDescent="0.75">
      <c r="B35" s="176" t="s">
        <v>233</v>
      </c>
      <c r="C35" s="168" t="s">
        <v>234</v>
      </c>
      <c r="D35" s="169" t="s">
        <v>230</v>
      </c>
      <c r="E35" s="169">
        <v>25</v>
      </c>
      <c r="F35" s="169">
        <v>63</v>
      </c>
      <c r="G35" s="169">
        <v>1</v>
      </c>
      <c r="H35" s="169">
        <v>5</v>
      </c>
      <c r="I35" s="169">
        <v>24</v>
      </c>
      <c r="J35" s="169">
        <v>0.5</v>
      </c>
      <c r="K35" s="177">
        <v>0.1</v>
      </c>
    </row>
    <row r="36" spans="2:11" s="7" customFormat="1" x14ac:dyDescent="0.75">
      <c r="B36" s="176" t="s">
        <v>235</v>
      </c>
      <c r="C36" s="168" t="s">
        <v>229</v>
      </c>
      <c r="D36" s="169" t="s">
        <v>230</v>
      </c>
      <c r="E36" s="169">
        <v>32</v>
      </c>
      <c r="F36" s="169">
        <v>107</v>
      </c>
      <c r="G36" s="169">
        <v>1</v>
      </c>
      <c r="H36" s="169">
        <v>6</v>
      </c>
      <c r="I36" s="169">
        <v>30</v>
      </c>
      <c r="J36" s="169">
        <v>0.1</v>
      </c>
      <c r="K36" s="177">
        <v>0.9</v>
      </c>
    </row>
    <row r="37" spans="2:11" s="7" customFormat="1" x14ac:dyDescent="0.75">
      <c r="B37" s="176" t="s">
        <v>236</v>
      </c>
      <c r="C37" s="168" t="s">
        <v>237</v>
      </c>
      <c r="D37" s="169" t="s">
        <v>230</v>
      </c>
      <c r="E37" s="169">
        <v>36</v>
      </c>
      <c r="F37" s="169">
        <v>125</v>
      </c>
      <c r="G37" s="169">
        <v>1</v>
      </c>
      <c r="H37" s="169">
        <v>2</v>
      </c>
      <c r="I37" s="169">
        <v>54</v>
      </c>
      <c r="J37" s="169">
        <v>0.6</v>
      </c>
      <c r="K37" s="177">
        <v>0</v>
      </c>
    </row>
    <row r="38" spans="2:11" s="7" customFormat="1" x14ac:dyDescent="0.75">
      <c r="B38" s="176" t="s">
        <v>238</v>
      </c>
      <c r="C38" s="168" t="s">
        <v>229</v>
      </c>
      <c r="D38" s="169" t="s">
        <v>230</v>
      </c>
      <c r="E38" s="169">
        <v>45</v>
      </c>
      <c r="F38" s="169">
        <v>151</v>
      </c>
      <c r="G38" s="169">
        <v>1</v>
      </c>
      <c r="H38" s="169">
        <v>6</v>
      </c>
      <c r="I38" s="169">
        <v>2</v>
      </c>
      <c r="J38" s="169">
        <v>0</v>
      </c>
      <c r="K38" s="177">
        <v>0.2</v>
      </c>
    </row>
    <row r="39" spans="2:11" s="7" customFormat="1" x14ac:dyDescent="0.75">
      <c r="B39" s="176" t="s">
        <v>239</v>
      </c>
      <c r="C39" s="168" t="s">
        <v>229</v>
      </c>
      <c r="D39" s="169" t="s">
        <v>230</v>
      </c>
      <c r="E39" s="169">
        <v>45</v>
      </c>
      <c r="F39" s="169">
        <v>150</v>
      </c>
      <c r="G39" s="169">
        <v>1</v>
      </c>
      <c r="H39" s="169">
        <v>3</v>
      </c>
      <c r="I39" s="169">
        <v>16</v>
      </c>
      <c r="J39" s="169">
        <v>0.2</v>
      </c>
      <c r="K39" s="177">
        <v>0.8</v>
      </c>
    </row>
    <row r="40" spans="2:11" s="7" customFormat="1" x14ac:dyDescent="0.75">
      <c r="B40" s="176" t="s">
        <v>240</v>
      </c>
      <c r="C40" s="168" t="s">
        <v>229</v>
      </c>
      <c r="D40" s="169" t="s">
        <v>230</v>
      </c>
      <c r="E40" s="169">
        <v>45</v>
      </c>
      <c r="F40" s="169">
        <v>149</v>
      </c>
      <c r="G40" s="169">
        <v>1</v>
      </c>
      <c r="H40" s="169">
        <v>3</v>
      </c>
      <c r="I40" s="169">
        <v>54</v>
      </c>
      <c r="J40" s="169">
        <v>1</v>
      </c>
      <c r="K40" s="177">
        <v>0</v>
      </c>
    </row>
    <row r="41" spans="2:11" s="7" customFormat="1" x14ac:dyDescent="0.75">
      <c r="B41" s="176" t="s">
        <v>241</v>
      </c>
      <c r="C41" s="168" t="s">
        <v>242</v>
      </c>
      <c r="D41" s="169" t="s">
        <v>230</v>
      </c>
      <c r="E41" s="169">
        <v>57</v>
      </c>
      <c r="F41" s="169">
        <v>220</v>
      </c>
      <c r="G41" s="169">
        <v>1</v>
      </c>
      <c r="H41" s="169">
        <v>3</v>
      </c>
      <c r="I41" s="169">
        <v>62</v>
      </c>
      <c r="J41" s="169">
        <v>1</v>
      </c>
      <c r="K41" s="177">
        <v>0</v>
      </c>
    </row>
    <row r="42" spans="2:11" s="7" customFormat="1" x14ac:dyDescent="0.75">
      <c r="B42" s="176" t="s">
        <v>243</v>
      </c>
      <c r="C42" s="168" t="s">
        <v>203</v>
      </c>
      <c r="D42" s="169" t="s">
        <v>230</v>
      </c>
      <c r="E42" s="169">
        <v>58</v>
      </c>
      <c r="F42" s="169">
        <v>220</v>
      </c>
      <c r="G42" s="169">
        <v>1</v>
      </c>
      <c r="H42" s="169">
        <v>5</v>
      </c>
      <c r="I42" s="169">
        <v>26</v>
      </c>
      <c r="J42" s="169">
        <v>0.8</v>
      </c>
      <c r="K42" s="177">
        <v>0</v>
      </c>
    </row>
    <row r="43" spans="2:11" s="7" customFormat="1" x14ac:dyDescent="0.75">
      <c r="B43" s="176" t="s">
        <v>244</v>
      </c>
      <c r="C43" s="168" t="s">
        <v>242</v>
      </c>
      <c r="D43" s="169" t="s">
        <v>230</v>
      </c>
      <c r="E43" s="169">
        <v>62</v>
      </c>
      <c r="F43" s="169">
        <v>263</v>
      </c>
      <c r="G43" s="169">
        <v>1</v>
      </c>
      <c r="H43" s="169">
        <v>0.5</v>
      </c>
      <c r="I43" s="169">
        <v>34</v>
      </c>
      <c r="J43" s="169">
        <v>0</v>
      </c>
      <c r="K43" s="177">
        <v>1</v>
      </c>
    </row>
    <row r="44" spans="2:11" s="7" customFormat="1" x14ac:dyDescent="0.75">
      <c r="B44" s="176" t="s">
        <v>245</v>
      </c>
      <c r="C44" s="168" t="s">
        <v>246</v>
      </c>
      <c r="D44" s="169" t="s">
        <v>230</v>
      </c>
      <c r="E44" s="169">
        <v>65</v>
      </c>
      <c r="F44" s="169">
        <v>258</v>
      </c>
      <c r="G44" s="169">
        <v>1</v>
      </c>
      <c r="H44" s="169">
        <v>0.5</v>
      </c>
      <c r="I44" s="169">
        <v>4</v>
      </c>
      <c r="J44" s="169">
        <v>0.2</v>
      </c>
      <c r="K44" s="177">
        <v>0</v>
      </c>
    </row>
    <row r="45" spans="2:11" s="7" customFormat="1" x14ac:dyDescent="0.75">
      <c r="B45" s="176" t="s">
        <v>247</v>
      </c>
      <c r="C45" s="168" t="s">
        <v>248</v>
      </c>
      <c r="D45" s="169" t="s">
        <v>230</v>
      </c>
      <c r="E45" s="169">
        <v>67</v>
      </c>
      <c r="F45" s="169">
        <v>238</v>
      </c>
      <c r="G45" s="169">
        <v>1</v>
      </c>
      <c r="H45" s="169">
        <v>4</v>
      </c>
      <c r="I45" s="169">
        <v>34</v>
      </c>
      <c r="J45" s="169">
        <v>0</v>
      </c>
      <c r="K45" s="177">
        <v>1</v>
      </c>
    </row>
    <row r="46" spans="2:11" s="7" customFormat="1" x14ac:dyDescent="0.75">
      <c r="B46" s="176" t="s">
        <v>249</v>
      </c>
      <c r="C46" s="168" t="s">
        <v>248</v>
      </c>
      <c r="D46" s="169" t="s">
        <v>230</v>
      </c>
      <c r="E46" s="169">
        <v>67</v>
      </c>
      <c r="F46" s="169">
        <v>238</v>
      </c>
      <c r="G46" s="169">
        <v>1</v>
      </c>
      <c r="H46" s="169">
        <v>0.5</v>
      </c>
      <c r="I46" s="169">
        <v>58</v>
      </c>
      <c r="J46" s="169">
        <v>0.9</v>
      </c>
      <c r="K46" s="177">
        <v>0</v>
      </c>
    </row>
    <row r="47" spans="2:11" s="7" customFormat="1" x14ac:dyDescent="0.75">
      <c r="B47" s="176" t="s">
        <v>250</v>
      </c>
      <c r="C47" s="168" t="s">
        <v>242</v>
      </c>
      <c r="D47" s="169" t="s">
        <v>230</v>
      </c>
      <c r="E47" s="169">
        <v>68</v>
      </c>
      <c r="F47" s="169">
        <v>272</v>
      </c>
      <c r="G47" s="169">
        <v>1</v>
      </c>
      <c r="H47" s="169">
        <v>4</v>
      </c>
      <c r="I47" s="169">
        <v>50</v>
      </c>
      <c r="J47" s="169">
        <v>0</v>
      </c>
      <c r="K47" s="177">
        <v>1</v>
      </c>
    </row>
    <row r="48" spans="2:11" s="7" customFormat="1" x14ac:dyDescent="0.75">
      <c r="B48" s="176" t="s">
        <v>251</v>
      </c>
      <c r="C48" s="168" t="s">
        <v>242</v>
      </c>
      <c r="D48" s="169" t="s">
        <v>230</v>
      </c>
      <c r="E48" s="169">
        <v>68</v>
      </c>
      <c r="F48" s="169">
        <v>272</v>
      </c>
      <c r="G48" s="169">
        <v>1</v>
      </c>
      <c r="H48" s="169">
        <v>2</v>
      </c>
      <c r="I48" s="169">
        <v>22</v>
      </c>
      <c r="J48" s="169">
        <v>0</v>
      </c>
      <c r="K48" s="177">
        <v>1</v>
      </c>
    </row>
    <row r="49" spans="2:11" s="7" customFormat="1" x14ac:dyDescent="0.75">
      <c r="B49" s="176" t="s">
        <v>252</v>
      </c>
      <c r="C49" s="168" t="s">
        <v>242</v>
      </c>
      <c r="D49" s="169" t="s">
        <v>230</v>
      </c>
      <c r="E49" s="169">
        <v>68</v>
      </c>
      <c r="F49" s="169">
        <v>272</v>
      </c>
      <c r="G49" s="169">
        <v>1</v>
      </c>
      <c r="H49" s="169">
        <v>1</v>
      </c>
      <c r="I49" s="169">
        <v>16</v>
      </c>
      <c r="J49" s="169">
        <v>0.2</v>
      </c>
      <c r="K49" s="177">
        <v>0.8</v>
      </c>
    </row>
    <row r="50" spans="2:11" s="7" customFormat="1" x14ac:dyDescent="0.75">
      <c r="B50" s="176" t="s">
        <v>253</v>
      </c>
      <c r="C50" s="168" t="s">
        <v>203</v>
      </c>
      <c r="D50" s="169" t="s">
        <v>230</v>
      </c>
      <c r="E50" s="169">
        <v>68</v>
      </c>
      <c r="F50" s="169">
        <v>220</v>
      </c>
      <c r="G50" s="169">
        <v>1</v>
      </c>
      <c r="H50" s="169">
        <v>0.5</v>
      </c>
      <c r="I50" s="169">
        <v>24</v>
      </c>
      <c r="J50" s="169">
        <v>0.4</v>
      </c>
      <c r="K50" s="177">
        <v>0.4</v>
      </c>
    </row>
    <row r="51" spans="2:11" s="7" customFormat="1" x14ac:dyDescent="0.75">
      <c r="B51" s="176" t="s">
        <v>254</v>
      </c>
      <c r="C51" s="168" t="s">
        <v>242</v>
      </c>
      <c r="D51" s="169" t="s">
        <v>230</v>
      </c>
      <c r="E51" s="169">
        <v>68</v>
      </c>
      <c r="F51" s="169">
        <v>272</v>
      </c>
      <c r="G51" s="169">
        <v>1</v>
      </c>
      <c r="H51" s="169">
        <v>4</v>
      </c>
      <c r="I51" s="169">
        <v>38</v>
      </c>
      <c r="J51" s="169">
        <v>1</v>
      </c>
      <c r="K51" s="177">
        <v>0</v>
      </c>
    </row>
    <row r="52" spans="2:11" s="7" customFormat="1" x14ac:dyDescent="0.75">
      <c r="B52" s="176" t="s">
        <v>255</v>
      </c>
      <c r="C52" s="168" t="s">
        <v>242</v>
      </c>
      <c r="D52" s="169" t="s">
        <v>230</v>
      </c>
      <c r="E52" s="169">
        <v>69</v>
      </c>
      <c r="F52" s="169">
        <v>272</v>
      </c>
      <c r="G52" s="169">
        <v>1</v>
      </c>
      <c r="H52" s="169">
        <v>1</v>
      </c>
      <c r="I52" s="169">
        <v>24</v>
      </c>
      <c r="J52" s="169">
        <v>0</v>
      </c>
      <c r="K52" s="177">
        <v>1</v>
      </c>
    </row>
    <row r="53" spans="2:11" s="7" customFormat="1" x14ac:dyDescent="0.75">
      <c r="B53" s="176" t="s">
        <v>256</v>
      </c>
      <c r="C53" s="168" t="s">
        <v>229</v>
      </c>
      <c r="D53" s="169" t="s">
        <v>230</v>
      </c>
      <c r="E53" s="169">
        <v>69</v>
      </c>
      <c r="F53" s="169">
        <v>215</v>
      </c>
      <c r="G53" s="169">
        <v>1</v>
      </c>
      <c r="H53" s="169">
        <v>3</v>
      </c>
      <c r="I53" s="169">
        <v>14</v>
      </c>
      <c r="J53" s="169">
        <v>0.4</v>
      </c>
      <c r="K53" s="177">
        <v>0.5</v>
      </c>
    </row>
    <row r="54" spans="2:11" s="7" customFormat="1" x14ac:dyDescent="0.75">
      <c r="B54" s="176" t="s">
        <v>257</v>
      </c>
      <c r="C54" s="168" t="s">
        <v>242</v>
      </c>
      <c r="D54" s="169" t="s">
        <v>230</v>
      </c>
      <c r="E54" s="169">
        <v>69</v>
      </c>
      <c r="F54" s="169">
        <v>272</v>
      </c>
      <c r="G54" s="169">
        <v>1</v>
      </c>
      <c r="H54" s="169">
        <v>1</v>
      </c>
      <c r="I54" s="169">
        <v>52</v>
      </c>
      <c r="J54" s="169">
        <v>0.4</v>
      </c>
      <c r="K54" s="177">
        <v>0.5</v>
      </c>
    </row>
    <row r="55" spans="2:11" s="7" customFormat="1" x14ac:dyDescent="0.75">
      <c r="B55" s="176" t="s">
        <v>258</v>
      </c>
      <c r="C55" s="168" t="s">
        <v>242</v>
      </c>
      <c r="D55" s="169" t="s">
        <v>230</v>
      </c>
      <c r="E55" s="169">
        <v>69</v>
      </c>
      <c r="F55" s="169">
        <v>272</v>
      </c>
      <c r="G55" s="169">
        <v>1</v>
      </c>
      <c r="H55" s="169">
        <v>5</v>
      </c>
      <c r="I55" s="169">
        <v>36</v>
      </c>
      <c r="J55" s="169">
        <v>0.8</v>
      </c>
      <c r="K55" s="177">
        <v>0.2</v>
      </c>
    </row>
    <row r="56" spans="2:11" s="7" customFormat="1" x14ac:dyDescent="0.75">
      <c r="B56" s="176" t="s">
        <v>259</v>
      </c>
      <c r="C56" s="168" t="s">
        <v>242</v>
      </c>
      <c r="D56" s="169" t="s">
        <v>230</v>
      </c>
      <c r="E56" s="169">
        <v>69</v>
      </c>
      <c r="F56" s="169">
        <v>272</v>
      </c>
      <c r="G56" s="169">
        <v>1</v>
      </c>
      <c r="H56" s="169">
        <v>0.5</v>
      </c>
      <c r="I56" s="169">
        <v>14</v>
      </c>
      <c r="J56" s="169">
        <v>0.8</v>
      </c>
      <c r="K56" s="177">
        <v>0</v>
      </c>
    </row>
    <row r="57" spans="2:11" s="7" customFormat="1" x14ac:dyDescent="0.75">
      <c r="B57" s="176" t="s">
        <v>260</v>
      </c>
      <c r="C57" s="168" t="s">
        <v>242</v>
      </c>
      <c r="D57" s="169" t="s">
        <v>230</v>
      </c>
      <c r="E57" s="169">
        <v>69</v>
      </c>
      <c r="F57" s="169">
        <v>272</v>
      </c>
      <c r="G57" s="169">
        <v>1</v>
      </c>
      <c r="H57" s="169">
        <v>5</v>
      </c>
      <c r="I57" s="169">
        <v>4</v>
      </c>
      <c r="J57" s="169">
        <v>1</v>
      </c>
      <c r="K57" s="177">
        <v>0</v>
      </c>
    </row>
    <row r="58" spans="2:11" s="7" customFormat="1" x14ac:dyDescent="0.75">
      <c r="B58" s="176" t="s">
        <v>261</v>
      </c>
      <c r="C58" s="168" t="s">
        <v>242</v>
      </c>
      <c r="D58" s="169" t="s">
        <v>230</v>
      </c>
      <c r="E58" s="169">
        <v>69</v>
      </c>
      <c r="F58" s="169">
        <v>272</v>
      </c>
      <c r="G58" s="169">
        <v>1</v>
      </c>
      <c r="H58" s="169">
        <v>4</v>
      </c>
      <c r="I58" s="169">
        <v>26</v>
      </c>
      <c r="J58" s="169">
        <v>1</v>
      </c>
      <c r="K58" s="177">
        <v>0</v>
      </c>
    </row>
    <row r="59" spans="2:11" s="7" customFormat="1" x14ac:dyDescent="0.75">
      <c r="B59" s="176" t="s">
        <v>262</v>
      </c>
      <c r="C59" s="168" t="s">
        <v>229</v>
      </c>
      <c r="D59" s="169" t="s">
        <v>230</v>
      </c>
      <c r="E59" s="169">
        <v>70</v>
      </c>
      <c r="F59" s="169">
        <v>226</v>
      </c>
      <c r="G59" s="169">
        <v>1</v>
      </c>
      <c r="H59" s="169">
        <v>1</v>
      </c>
      <c r="I59" s="169">
        <v>16</v>
      </c>
      <c r="J59" s="169">
        <v>0.5</v>
      </c>
      <c r="K59" s="177">
        <v>0</v>
      </c>
    </row>
    <row r="60" spans="2:11" s="7" customFormat="1" x14ac:dyDescent="0.75">
      <c r="B60" s="176" t="s">
        <v>263</v>
      </c>
      <c r="C60" s="168" t="s">
        <v>246</v>
      </c>
      <c r="D60" s="169" t="s">
        <v>230</v>
      </c>
      <c r="E60" s="169">
        <v>71</v>
      </c>
      <c r="F60" s="169">
        <v>258</v>
      </c>
      <c r="G60" s="169">
        <v>1</v>
      </c>
      <c r="H60" s="169">
        <v>4</v>
      </c>
      <c r="I60" s="169">
        <v>44</v>
      </c>
      <c r="J60" s="169">
        <v>0.5</v>
      </c>
      <c r="K60" s="177">
        <v>0</v>
      </c>
    </row>
    <row r="61" spans="2:11" s="7" customFormat="1" x14ac:dyDescent="0.75">
      <c r="B61" s="176" t="s">
        <v>264</v>
      </c>
      <c r="C61" s="168" t="s">
        <v>246</v>
      </c>
      <c r="D61" s="169" t="s">
        <v>230</v>
      </c>
      <c r="E61" s="169">
        <v>71</v>
      </c>
      <c r="F61" s="169">
        <v>258</v>
      </c>
      <c r="G61" s="169">
        <v>1</v>
      </c>
      <c r="H61" s="169">
        <v>5</v>
      </c>
      <c r="I61" s="169">
        <v>30</v>
      </c>
      <c r="J61" s="169">
        <v>1</v>
      </c>
      <c r="K61" s="177">
        <v>0</v>
      </c>
    </row>
    <row r="62" spans="2:11" s="7" customFormat="1" x14ac:dyDescent="0.75">
      <c r="B62" s="176" t="s">
        <v>265</v>
      </c>
      <c r="C62" s="168" t="s">
        <v>266</v>
      </c>
      <c r="D62" s="169" t="s">
        <v>230</v>
      </c>
      <c r="E62" s="169">
        <v>72</v>
      </c>
      <c r="F62" s="169">
        <v>239</v>
      </c>
      <c r="G62" s="169">
        <v>1</v>
      </c>
      <c r="H62" s="169">
        <v>5</v>
      </c>
      <c r="I62" s="169">
        <v>16</v>
      </c>
      <c r="J62" s="169">
        <v>0</v>
      </c>
      <c r="K62" s="177">
        <v>1</v>
      </c>
    </row>
    <row r="63" spans="2:11" s="7" customFormat="1" x14ac:dyDescent="0.75">
      <c r="B63" s="176" t="s">
        <v>267</v>
      </c>
      <c r="C63" s="168" t="s">
        <v>266</v>
      </c>
      <c r="D63" s="169" t="s">
        <v>230</v>
      </c>
      <c r="E63" s="169">
        <v>72</v>
      </c>
      <c r="F63" s="169">
        <v>239</v>
      </c>
      <c r="G63" s="169">
        <v>1</v>
      </c>
      <c r="H63" s="169">
        <v>3</v>
      </c>
      <c r="I63" s="169">
        <v>8</v>
      </c>
      <c r="J63" s="169">
        <v>0.1</v>
      </c>
      <c r="K63" s="177">
        <v>0</v>
      </c>
    </row>
    <row r="64" spans="2:11" s="7" customFormat="1" x14ac:dyDescent="0.75">
      <c r="B64" s="176" t="s">
        <v>268</v>
      </c>
      <c r="C64" s="168" t="s">
        <v>248</v>
      </c>
      <c r="D64" s="169" t="s">
        <v>230</v>
      </c>
      <c r="E64" s="169">
        <v>73</v>
      </c>
      <c r="F64" s="169">
        <v>259</v>
      </c>
      <c r="G64" s="169">
        <v>1</v>
      </c>
      <c r="H64" s="169">
        <v>2</v>
      </c>
      <c r="I64" s="169">
        <v>2</v>
      </c>
      <c r="J64" s="169">
        <v>0</v>
      </c>
      <c r="K64" s="177">
        <v>0.3</v>
      </c>
    </row>
    <row r="65" spans="2:11" s="7" customFormat="1" x14ac:dyDescent="0.75">
      <c r="B65" s="176" t="s">
        <v>269</v>
      </c>
      <c r="C65" s="168" t="s">
        <v>242</v>
      </c>
      <c r="D65" s="169" t="s">
        <v>230</v>
      </c>
      <c r="E65" s="169">
        <v>73</v>
      </c>
      <c r="F65" s="169">
        <v>264</v>
      </c>
      <c r="G65" s="169">
        <v>1</v>
      </c>
      <c r="H65" s="169">
        <v>2</v>
      </c>
      <c r="I65" s="169">
        <v>8</v>
      </c>
      <c r="J65" s="169">
        <v>0</v>
      </c>
      <c r="K65" s="177">
        <v>0.5</v>
      </c>
    </row>
    <row r="66" spans="2:11" s="7" customFormat="1" x14ac:dyDescent="0.75">
      <c r="B66" s="176" t="s">
        <v>270</v>
      </c>
      <c r="C66" s="168" t="s">
        <v>248</v>
      </c>
      <c r="D66" s="169" t="s">
        <v>230</v>
      </c>
      <c r="E66" s="169">
        <v>73</v>
      </c>
      <c r="F66" s="169">
        <v>259</v>
      </c>
      <c r="G66" s="169">
        <v>1</v>
      </c>
      <c r="H66" s="169">
        <v>1</v>
      </c>
      <c r="I66" s="169">
        <v>18</v>
      </c>
      <c r="J66" s="169">
        <v>0.1</v>
      </c>
      <c r="K66" s="177">
        <v>0.9</v>
      </c>
    </row>
    <row r="67" spans="2:11" s="7" customFormat="1" x14ac:dyDescent="0.75">
      <c r="B67" s="176" t="s">
        <v>271</v>
      </c>
      <c r="C67" s="168" t="s">
        <v>248</v>
      </c>
      <c r="D67" s="169" t="s">
        <v>230</v>
      </c>
      <c r="E67" s="169">
        <v>73</v>
      </c>
      <c r="F67" s="169">
        <v>259</v>
      </c>
      <c r="G67" s="169">
        <v>1</v>
      </c>
      <c r="H67" s="169">
        <v>6</v>
      </c>
      <c r="I67" s="169">
        <v>26</v>
      </c>
      <c r="J67" s="169">
        <v>0.2</v>
      </c>
      <c r="K67" s="177">
        <v>0.8</v>
      </c>
    </row>
    <row r="68" spans="2:11" s="7" customFormat="1" x14ac:dyDescent="0.75">
      <c r="B68" s="176" t="s">
        <v>272</v>
      </c>
      <c r="C68" s="168" t="s">
        <v>248</v>
      </c>
      <c r="D68" s="169" t="s">
        <v>230</v>
      </c>
      <c r="E68" s="169">
        <v>73</v>
      </c>
      <c r="F68" s="169">
        <v>247</v>
      </c>
      <c r="G68" s="169">
        <v>1</v>
      </c>
      <c r="H68" s="169">
        <v>2</v>
      </c>
      <c r="I68" s="169">
        <v>24</v>
      </c>
      <c r="J68" s="169">
        <v>1</v>
      </c>
      <c r="K68" s="177">
        <v>0</v>
      </c>
    </row>
    <row r="69" spans="2:11" s="7" customFormat="1" x14ac:dyDescent="0.75">
      <c r="B69" s="176" t="s">
        <v>273</v>
      </c>
      <c r="C69" s="168" t="s">
        <v>248</v>
      </c>
      <c r="D69" s="169" t="s">
        <v>230</v>
      </c>
      <c r="E69" s="169">
        <v>74</v>
      </c>
      <c r="F69" s="169">
        <v>259</v>
      </c>
      <c r="G69" s="169">
        <v>1</v>
      </c>
      <c r="H69" s="169">
        <v>3</v>
      </c>
      <c r="I69" s="169">
        <v>4</v>
      </c>
      <c r="J69" s="169">
        <v>0.8</v>
      </c>
      <c r="K69" s="177">
        <v>0</v>
      </c>
    </row>
    <row r="70" spans="2:11" s="7" customFormat="1" x14ac:dyDescent="0.75">
      <c r="B70" s="176" t="s">
        <v>274</v>
      </c>
      <c r="C70" s="168" t="s">
        <v>248</v>
      </c>
      <c r="D70" s="169" t="s">
        <v>230</v>
      </c>
      <c r="E70" s="169">
        <v>75</v>
      </c>
      <c r="F70" s="169">
        <v>259</v>
      </c>
      <c r="G70" s="169">
        <v>1</v>
      </c>
      <c r="H70" s="169">
        <v>2</v>
      </c>
      <c r="I70" s="169">
        <v>16</v>
      </c>
      <c r="J70" s="169">
        <v>0.3</v>
      </c>
      <c r="K70" s="177">
        <v>0.5</v>
      </c>
    </row>
    <row r="71" spans="2:11" s="7" customFormat="1" x14ac:dyDescent="0.75">
      <c r="B71" s="176" t="s">
        <v>275</v>
      </c>
      <c r="C71" s="168" t="s">
        <v>248</v>
      </c>
      <c r="D71" s="169" t="s">
        <v>230</v>
      </c>
      <c r="E71" s="169">
        <v>75</v>
      </c>
      <c r="F71" s="169">
        <v>247</v>
      </c>
      <c r="G71" s="169">
        <v>1</v>
      </c>
      <c r="H71" s="169">
        <v>1</v>
      </c>
      <c r="I71" s="169">
        <v>30</v>
      </c>
      <c r="J71" s="169">
        <v>1</v>
      </c>
      <c r="K71" s="177">
        <v>0</v>
      </c>
    </row>
    <row r="72" spans="2:11" s="7" customFormat="1" x14ac:dyDescent="0.75">
      <c r="B72" s="176" t="s">
        <v>276</v>
      </c>
      <c r="C72" s="168" t="s">
        <v>277</v>
      </c>
      <c r="D72" s="169" t="s">
        <v>230</v>
      </c>
      <c r="E72" s="169">
        <v>77</v>
      </c>
      <c r="F72" s="169">
        <v>256</v>
      </c>
      <c r="G72" s="169">
        <v>1</v>
      </c>
      <c r="H72" s="169">
        <v>5</v>
      </c>
      <c r="I72" s="169">
        <v>2</v>
      </c>
      <c r="J72" s="169">
        <v>0.8</v>
      </c>
      <c r="K72" s="177">
        <v>0</v>
      </c>
    </row>
    <row r="73" spans="2:11" s="7" customFormat="1" x14ac:dyDescent="0.75">
      <c r="B73" s="176" t="s">
        <v>278</v>
      </c>
      <c r="C73" s="168" t="s">
        <v>279</v>
      </c>
      <c r="D73" s="169" t="s">
        <v>230</v>
      </c>
      <c r="E73" s="169">
        <v>78</v>
      </c>
      <c r="F73" s="169">
        <v>279</v>
      </c>
      <c r="G73" s="169">
        <v>1</v>
      </c>
      <c r="H73" s="169">
        <v>0.5</v>
      </c>
      <c r="I73" s="169">
        <v>30</v>
      </c>
      <c r="J73" s="169">
        <v>0</v>
      </c>
      <c r="K73" s="177">
        <v>0.9</v>
      </c>
    </row>
    <row r="74" spans="2:11" s="7" customFormat="1" x14ac:dyDescent="0.75">
      <c r="B74" s="176" t="s">
        <v>280</v>
      </c>
      <c r="C74" s="168" t="s">
        <v>279</v>
      </c>
      <c r="D74" s="169" t="s">
        <v>230</v>
      </c>
      <c r="E74" s="169">
        <v>78</v>
      </c>
      <c r="F74" s="169">
        <v>279</v>
      </c>
      <c r="G74" s="169">
        <v>1</v>
      </c>
      <c r="H74" s="169">
        <v>4</v>
      </c>
      <c r="I74" s="169">
        <v>4</v>
      </c>
      <c r="J74" s="169">
        <v>0.2</v>
      </c>
      <c r="K74" s="177">
        <v>0.8</v>
      </c>
    </row>
    <row r="75" spans="2:11" s="7" customFormat="1" x14ac:dyDescent="0.75">
      <c r="B75" s="176" t="s">
        <v>281</v>
      </c>
      <c r="C75" s="168" t="s">
        <v>282</v>
      </c>
      <c r="D75" s="169" t="s">
        <v>230</v>
      </c>
      <c r="E75" s="169">
        <v>78</v>
      </c>
      <c r="F75" s="169">
        <v>230</v>
      </c>
      <c r="G75" s="169">
        <v>1</v>
      </c>
      <c r="H75" s="169">
        <v>5</v>
      </c>
      <c r="I75" s="169">
        <v>2</v>
      </c>
      <c r="J75" s="169">
        <v>0.8</v>
      </c>
      <c r="K75" s="177">
        <v>0.1</v>
      </c>
    </row>
    <row r="76" spans="2:11" s="7" customFormat="1" x14ac:dyDescent="0.75">
      <c r="B76" s="176" t="s">
        <v>283</v>
      </c>
      <c r="C76" s="168" t="s">
        <v>279</v>
      </c>
      <c r="D76" s="169" t="s">
        <v>230</v>
      </c>
      <c r="E76" s="169">
        <v>78</v>
      </c>
      <c r="F76" s="169">
        <v>279</v>
      </c>
      <c r="G76" s="169">
        <v>1</v>
      </c>
      <c r="H76" s="169">
        <v>2</v>
      </c>
      <c r="I76" s="169">
        <v>8</v>
      </c>
      <c r="J76" s="169">
        <v>0.9</v>
      </c>
      <c r="K76" s="177">
        <v>0</v>
      </c>
    </row>
    <row r="77" spans="2:11" s="7" customFormat="1" x14ac:dyDescent="0.75">
      <c r="B77" s="176" t="s">
        <v>284</v>
      </c>
      <c r="C77" s="168" t="s">
        <v>242</v>
      </c>
      <c r="D77" s="169" t="s">
        <v>230</v>
      </c>
      <c r="E77" s="169">
        <v>80</v>
      </c>
      <c r="F77" s="169">
        <v>310</v>
      </c>
      <c r="G77" s="169">
        <v>1</v>
      </c>
      <c r="H77" s="169">
        <v>5</v>
      </c>
      <c r="I77" s="169">
        <v>4</v>
      </c>
      <c r="J77" s="169">
        <v>0.2</v>
      </c>
      <c r="K77" s="177">
        <v>0.8</v>
      </c>
    </row>
    <row r="78" spans="2:11" s="7" customFormat="1" x14ac:dyDescent="0.75">
      <c r="B78" s="176" t="s">
        <v>285</v>
      </c>
      <c r="C78" s="168" t="s">
        <v>286</v>
      </c>
      <c r="D78" s="169" t="s">
        <v>230</v>
      </c>
      <c r="E78" s="169">
        <v>84</v>
      </c>
      <c r="F78" s="169">
        <v>270</v>
      </c>
      <c r="G78" s="169">
        <v>1</v>
      </c>
      <c r="H78" s="169">
        <v>3</v>
      </c>
      <c r="I78" s="169">
        <v>4</v>
      </c>
      <c r="J78" s="169">
        <v>0.1</v>
      </c>
      <c r="K78" s="177">
        <v>0.9</v>
      </c>
    </row>
    <row r="79" spans="2:11" s="7" customFormat="1" x14ac:dyDescent="0.75">
      <c r="B79" s="176" t="s">
        <v>287</v>
      </c>
      <c r="C79" s="168" t="s">
        <v>288</v>
      </c>
      <c r="D79" s="169" t="s">
        <v>230</v>
      </c>
      <c r="E79" s="169">
        <v>85</v>
      </c>
      <c r="F79" s="169">
        <v>249</v>
      </c>
      <c r="G79" s="169">
        <v>1</v>
      </c>
      <c r="H79" s="169">
        <v>0.5</v>
      </c>
      <c r="I79" s="169">
        <v>4</v>
      </c>
      <c r="J79" s="169">
        <v>0</v>
      </c>
      <c r="K79" s="177">
        <v>1</v>
      </c>
    </row>
    <row r="80" spans="2:11" s="7" customFormat="1" x14ac:dyDescent="0.75">
      <c r="B80" s="176" t="s">
        <v>289</v>
      </c>
      <c r="C80" s="168" t="s">
        <v>290</v>
      </c>
      <c r="D80" s="169" t="s">
        <v>230</v>
      </c>
      <c r="E80" s="169">
        <v>86</v>
      </c>
      <c r="F80" s="169">
        <v>262</v>
      </c>
      <c r="G80" s="169">
        <v>1</v>
      </c>
      <c r="H80" s="169">
        <v>6</v>
      </c>
      <c r="I80" s="169">
        <v>24</v>
      </c>
      <c r="J80" s="169">
        <v>0</v>
      </c>
      <c r="K80" s="177">
        <v>1</v>
      </c>
    </row>
    <row r="81" spans="2:11" s="7" customFormat="1" x14ac:dyDescent="0.75">
      <c r="B81" s="176" t="s">
        <v>291</v>
      </c>
      <c r="C81" s="168" t="s">
        <v>290</v>
      </c>
      <c r="D81" s="169" t="s">
        <v>230</v>
      </c>
      <c r="E81" s="169">
        <v>87</v>
      </c>
      <c r="F81" s="169">
        <v>245</v>
      </c>
      <c r="G81" s="169">
        <v>1</v>
      </c>
      <c r="H81" s="169">
        <v>0.5</v>
      </c>
      <c r="I81" s="169">
        <v>26</v>
      </c>
      <c r="J81" s="169">
        <v>1</v>
      </c>
      <c r="K81" s="177">
        <v>0</v>
      </c>
    </row>
    <row r="82" spans="2:11" s="7" customFormat="1" x14ac:dyDescent="0.75">
      <c r="B82" s="176" t="s">
        <v>292</v>
      </c>
      <c r="C82" s="168" t="s">
        <v>279</v>
      </c>
      <c r="D82" s="169" t="s">
        <v>230</v>
      </c>
      <c r="E82" s="169">
        <v>88</v>
      </c>
      <c r="F82" s="169">
        <v>316</v>
      </c>
      <c r="G82" s="169">
        <v>1</v>
      </c>
      <c r="H82" s="169">
        <v>4</v>
      </c>
      <c r="I82" s="169">
        <v>46</v>
      </c>
      <c r="J82" s="169">
        <v>0</v>
      </c>
      <c r="K82" s="177">
        <v>0.9</v>
      </c>
    </row>
    <row r="83" spans="2:11" s="7" customFormat="1" x14ac:dyDescent="0.75">
      <c r="B83" s="176" t="s">
        <v>293</v>
      </c>
      <c r="C83" s="168" t="s">
        <v>279</v>
      </c>
      <c r="D83" s="169" t="s">
        <v>230</v>
      </c>
      <c r="E83" s="169">
        <v>88</v>
      </c>
      <c r="F83" s="169">
        <v>326</v>
      </c>
      <c r="G83" s="169">
        <v>1</v>
      </c>
      <c r="H83" s="169">
        <v>5</v>
      </c>
      <c r="I83" s="169">
        <v>44</v>
      </c>
      <c r="J83" s="169">
        <v>0.1</v>
      </c>
      <c r="K83" s="177">
        <v>0.9</v>
      </c>
    </row>
    <row r="84" spans="2:11" s="7" customFormat="1" x14ac:dyDescent="0.75">
      <c r="B84" s="176" t="s">
        <v>294</v>
      </c>
      <c r="C84" s="168" t="s">
        <v>203</v>
      </c>
      <c r="D84" s="169" t="s">
        <v>230</v>
      </c>
      <c r="E84" s="169">
        <v>88</v>
      </c>
      <c r="F84" s="169">
        <v>256</v>
      </c>
      <c r="G84" s="169">
        <v>1</v>
      </c>
      <c r="H84" s="169">
        <v>5</v>
      </c>
      <c r="I84" s="169">
        <v>40</v>
      </c>
      <c r="J84" s="169">
        <v>0.5</v>
      </c>
      <c r="K84" s="177">
        <v>0</v>
      </c>
    </row>
    <row r="85" spans="2:11" s="7" customFormat="1" x14ac:dyDescent="0.75">
      <c r="B85" s="176" t="s">
        <v>295</v>
      </c>
      <c r="C85" s="168" t="s">
        <v>279</v>
      </c>
      <c r="D85" s="169" t="s">
        <v>230</v>
      </c>
      <c r="E85" s="169">
        <v>88</v>
      </c>
      <c r="F85" s="169">
        <v>326</v>
      </c>
      <c r="G85" s="169">
        <v>1</v>
      </c>
      <c r="H85" s="169">
        <v>2</v>
      </c>
      <c r="I85" s="169">
        <v>28</v>
      </c>
      <c r="J85" s="169">
        <v>0.5</v>
      </c>
      <c r="K85" s="177">
        <v>0.5</v>
      </c>
    </row>
    <row r="86" spans="2:11" s="7" customFormat="1" x14ac:dyDescent="0.75">
      <c r="B86" s="176" t="s">
        <v>296</v>
      </c>
      <c r="C86" s="168" t="s">
        <v>279</v>
      </c>
      <c r="D86" s="169" t="s">
        <v>230</v>
      </c>
      <c r="E86" s="169">
        <v>88</v>
      </c>
      <c r="F86" s="169">
        <v>316</v>
      </c>
      <c r="G86" s="169">
        <v>1</v>
      </c>
      <c r="H86" s="169">
        <v>4</v>
      </c>
      <c r="I86" s="169">
        <v>60</v>
      </c>
      <c r="J86" s="169">
        <v>0.7</v>
      </c>
      <c r="K86" s="177">
        <v>0</v>
      </c>
    </row>
    <row r="87" spans="2:11" s="7" customFormat="1" x14ac:dyDescent="0.75">
      <c r="B87" s="176" t="s">
        <v>297</v>
      </c>
      <c r="C87" s="168" t="s">
        <v>298</v>
      </c>
      <c r="D87" s="169" t="s">
        <v>230</v>
      </c>
      <c r="E87" s="169">
        <v>88</v>
      </c>
      <c r="F87" s="169">
        <v>226</v>
      </c>
      <c r="G87" s="169">
        <v>1</v>
      </c>
      <c r="H87" s="169">
        <v>0.5</v>
      </c>
      <c r="I87" s="169">
        <v>24</v>
      </c>
      <c r="J87" s="169">
        <v>1</v>
      </c>
      <c r="K87" s="177">
        <v>0</v>
      </c>
    </row>
    <row r="88" spans="2:11" s="7" customFormat="1" x14ac:dyDescent="0.75">
      <c r="B88" s="176" t="s">
        <v>299</v>
      </c>
      <c r="C88" s="168" t="s">
        <v>242</v>
      </c>
      <c r="D88" s="169" t="s">
        <v>230</v>
      </c>
      <c r="E88" s="169">
        <v>89</v>
      </c>
      <c r="F88" s="169">
        <v>353</v>
      </c>
      <c r="G88" s="169">
        <v>1</v>
      </c>
      <c r="H88" s="169">
        <v>5</v>
      </c>
      <c r="I88" s="169">
        <v>26</v>
      </c>
      <c r="J88" s="169">
        <v>0.5</v>
      </c>
      <c r="K88" s="177">
        <v>0.2</v>
      </c>
    </row>
    <row r="89" spans="2:11" s="7" customFormat="1" x14ac:dyDescent="0.75">
      <c r="B89" s="176" t="s">
        <v>300</v>
      </c>
      <c r="C89" s="168" t="s">
        <v>242</v>
      </c>
      <c r="D89" s="169" t="s">
        <v>230</v>
      </c>
      <c r="E89" s="169">
        <v>89</v>
      </c>
      <c r="F89" s="169">
        <v>353</v>
      </c>
      <c r="G89" s="169">
        <v>1</v>
      </c>
      <c r="H89" s="169">
        <v>5</v>
      </c>
      <c r="I89" s="169">
        <v>24</v>
      </c>
      <c r="J89" s="169">
        <v>0.5</v>
      </c>
      <c r="K89" s="177">
        <v>0.3</v>
      </c>
    </row>
    <row r="90" spans="2:11" s="7" customFormat="1" x14ac:dyDescent="0.75">
      <c r="B90" s="176" t="s">
        <v>301</v>
      </c>
      <c r="C90" s="168" t="s">
        <v>242</v>
      </c>
      <c r="D90" s="169" t="s">
        <v>230</v>
      </c>
      <c r="E90" s="169">
        <v>90</v>
      </c>
      <c r="F90" s="169">
        <v>310</v>
      </c>
      <c r="G90" s="169">
        <v>1</v>
      </c>
      <c r="H90" s="169">
        <v>2</v>
      </c>
      <c r="I90" s="169">
        <v>48</v>
      </c>
      <c r="J90" s="169">
        <v>0.5</v>
      </c>
      <c r="K90" s="177">
        <v>0.5</v>
      </c>
    </row>
    <row r="91" spans="2:11" s="7" customFormat="1" x14ac:dyDescent="0.75">
      <c r="B91" s="176" t="s">
        <v>302</v>
      </c>
      <c r="C91" s="168" t="s">
        <v>242</v>
      </c>
      <c r="D91" s="169" t="s">
        <v>230</v>
      </c>
      <c r="E91" s="169">
        <v>90</v>
      </c>
      <c r="F91" s="169">
        <v>322</v>
      </c>
      <c r="G91" s="169">
        <v>1</v>
      </c>
      <c r="H91" s="169">
        <v>2</v>
      </c>
      <c r="I91" s="169">
        <v>12</v>
      </c>
      <c r="J91" s="169">
        <v>0.8</v>
      </c>
      <c r="K91" s="177">
        <v>0</v>
      </c>
    </row>
    <row r="92" spans="2:11" s="7" customFormat="1" x14ac:dyDescent="0.75">
      <c r="B92" s="176" t="s">
        <v>303</v>
      </c>
      <c r="C92" s="168" t="s">
        <v>279</v>
      </c>
      <c r="D92" s="169" t="s">
        <v>230</v>
      </c>
      <c r="E92" s="169">
        <v>91</v>
      </c>
      <c r="F92" s="169">
        <v>330</v>
      </c>
      <c r="G92" s="169">
        <v>1</v>
      </c>
      <c r="H92" s="169">
        <v>3</v>
      </c>
      <c r="I92" s="169">
        <v>12</v>
      </c>
      <c r="J92" s="169">
        <v>0</v>
      </c>
      <c r="K92" s="177">
        <v>0.9</v>
      </c>
    </row>
    <row r="93" spans="2:11" s="7" customFormat="1" x14ac:dyDescent="0.75">
      <c r="B93" s="176" t="s">
        <v>304</v>
      </c>
      <c r="C93" s="168" t="s">
        <v>279</v>
      </c>
      <c r="D93" s="169" t="s">
        <v>230</v>
      </c>
      <c r="E93" s="169">
        <v>91</v>
      </c>
      <c r="F93" s="169">
        <v>330</v>
      </c>
      <c r="G93" s="169">
        <v>1</v>
      </c>
      <c r="H93" s="169">
        <v>2</v>
      </c>
      <c r="I93" s="169">
        <v>34</v>
      </c>
      <c r="J93" s="169">
        <v>0.1</v>
      </c>
      <c r="K93" s="177">
        <v>0.9</v>
      </c>
    </row>
    <row r="94" spans="2:11" s="7" customFormat="1" x14ac:dyDescent="0.75">
      <c r="B94" s="176" t="s">
        <v>305</v>
      </c>
      <c r="C94" s="168" t="s">
        <v>279</v>
      </c>
      <c r="D94" s="169" t="s">
        <v>230</v>
      </c>
      <c r="E94" s="169">
        <v>91</v>
      </c>
      <c r="F94" s="169">
        <v>330</v>
      </c>
      <c r="G94" s="169">
        <v>1</v>
      </c>
      <c r="H94" s="169">
        <v>4</v>
      </c>
      <c r="I94" s="169">
        <v>12</v>
      </c>
      <c r="J94" s="169">
        <v>0.2</v>
      </c>
      <c r="K94" s="177">
        <v>0.8</v>
      </c>
    </row>
    <row r="95" spans="2:11" s="7" customFormat="1" x14ac:dyDescent="0.75">
      <c r="B95" s="176" t="s">
        <v>306</v>
      </c>
      <c r="C95" s="168" t="s">
        <v>279</v>
      </c>
      <c r="D95" s="169" t="s">
        <v>230</v>
      </c>
      <c r="E95" s="169">
        <v>91</v>
      </c>
      <c r="F95" s="169">
        <v>330</v>
      </c>
      <c r="G95" s="169">
        <v>1</v>
      </c>
      <c r="H95" s="169">
        <v>3</v>
      </c>
      <c r="I95" s="169">
        <v>16</v>
      </c>
      <c r="J95" s="169">
        <v>0.5</v>
      </c>
      <c r="K95" s="177">
        <v>0</v>
      </c>
    </row>
    <row r="96" spans="2:11" s="7" customFormat="1" x14ac:dyDescent="0.75">
      <c r="B96" s="176" t="s">
        <v>307</v>
      </c>
      <c r="C96" s="168" t="s">
        <v>279</v>
      </c>
      <c r="D96" s="169" t="s">
        <v>230</v>
      </c>
      <c r="E96" s="169">
        <v>91</v>
      </c>
      <c r="F96" s="169">
        <v>330</v>
      </c>
      <c r="G96" s="169">
        <v>1</v>
      </c>
      <c r="H96" s="169">
        <v>6</v>
      </c>
      <c r="I96" s="169">
        <v>60</v>
      </c>
      <c r="J96" s="169">
        <v>0.6</v>
      </c>
      <c r="K96" s="177">
        <v>0.5</v>
      </c>
    </row>
    <row r="97" spans="2:11" s="7" customFormat="1" x14ac:dyDescent="0.75">
      <c r="B97" s="176" t="s">
        <v>308</v>
      </c>
      <c r="C97" s="168" t="s">
        <v>282</v>
      </c>
      <c r="D97" s="169" t="s">
        <v>230</v>
      </c>
      <c r="E97" s="169">
        <v>91</v>
      </c>
      <c r="F97" s="169">
        <v>247</v>
      </c>
      <c r="G97" s="169">
        <v>1</v>
      </c>
      <c r="H97" s="169">
        <v>2</v>
      </c>
      <c r="I97" s="169">
        <v>42</v>
      </c>
      <c r="J97" s="169">
        <v>0.9</v>
      </c>
      <c r="K97" s="177">
        <v>0</v>
      </c>
    </row>
    <row r="98" spans="2:11" s="7" customFormat="1" x14ac:dyDescent="0.75">
      <c r="B98" s="176" t="s">
        <v>309</v>
      </c>
      <c r="C98" s="168" t="s">
        <v>242</v>
      </c>
      <c r="D98" s="169" t="s">
        <v>230</v>
      </c>
      <c r="E98" s="169">
        <v>92</v>
      </c>
      <c r="F98" s="169">
        <v>358</v>
      </c>
      <c r="G98" s="169">
        <v>1</v>
      </c>
      <c r="H98" s="169">
        <v>3</v>
      </c>
      <c r="I98" s="169">
        <v>14</v>
      </c>
      <c r="J98" s="169">
        <v>0</v>
      </c>
      <c r="K98" s="177">
        <v>0.3</v>
      </c>
    </row>
    <row r="99" spans="2:11" s="7" customFormat="1" x14ac:dyDescent="0.75">
      <c r="B99" s="176" t="s">
        <v>310</v>
      </c>
      <c r="C99" s="168" t="s">
        <v>242</v>
      </c>
      <c r="D99" s="169" t="s">
        <v>230</v>
      </c>
      <c r="E99" s="169">
        <v>92</v>
      </c>
      <c r="F99" s="169">
        <v>358</v>
      </c>
      <c r="G99" s="169">
        <v>1</v>
      </c>
      <c r="H99" s="169">
        <v>5</v>
      </c>
      <c r="I99" s="169">
        <v>30</v>
      </c>
      <c r="J99" s="169">
        <v>0.1</v>
      </c>
      <c r="K99" s="177">
        <v>0.7</v>
      </c>
    </row>
    <row r="100" spans="2:11" s="7" customFormat="1" x14ac:dyDescent="0.75">
      <c r="B100" s="176" t="s">
        <v>311</v>
      </c>
      <c r="C100" s="168" t="s">
        <v>242</v>
      </c>
      <c r="D100" s="169" t="s">
        <v>230</v>
      </c>
      <c r="E100" s="169">
        <v>92</v>
      </c>
      <c r="F100" s="169">
        <v>358</v>
      </c>
      <c r="G100" s="169">
        <v>1</v>
      </c>
      <c r="H100" s="169">
        <v>5</v>
      </c>
      <c r="I100" s="169">
        <v>56</v>
      </c>
      <c r="J100" s="169">
        <v>0.3</v>
      </c>
      <c r="K100" s="177">
        <v>0.4</v>
      </c>
    </row>
    <row r="101" spans="2:11" s="7" customFormat="1" x14ac:dyDescent="0.75">
      <c r="B101" s="176" t="s">
        <v>312</v>
      </c>
      <c r="C101" s="168" t="s">
        <v>288</v>
      </c>
      <c r="D101" s="169" t="s">
        <v>230</v>
      </c>
      <c r="E101" s="169">
        <v>92</v>
      </c>
      <c r="F101" s="169">
        <v>330</v>
      </c>
      <c r="G101" s="169">
        <v>1</v>
      </c>
      <c r="H101" s="169">
        <v>5</v>
      </c>
      <c r="I101" s="169">
        <v>18</v>
      </c>
      <c r="J101" s="169">
        <v>0.5</v>
      </c>
      <c r="K101" s="177">
        <v>0</v>
      </c>
    </row>
    <row r="102" spans="2:11" s="7" customFormat="1" x14ac:dyDescent="0.75">
      <c r="B102" s="176" t="s">
        <v>313</v>
      </c>
      <c r="C102" s="168" t="s">
        <v>279</v>
      </c>
      <c r="D102" s="169" t="s">
        <v>230</v>
      </c>
      <c r="E102" s="169">
        <v>92</v>
      </c>
      <c r="F102" s="169">
        <v>303</v>
      </c>
      <c r="G102" s="169">
        <v>1</v>
      </c>
      <c r="H102" s="169">
        <v>3</v>
      </c>
      <c r="I102" s="169">
        <v>2</v>
      </c>
      <c r="J102" s="169">
        <v>0.7</v>
      </c>
      <c r="K102" s="177">
        <v>0.2</v>
      </c>
    </row>
    <row r="103" spans="2:11" s="7" customFormat="1" x14ac:dyDescent="0.75">
      <c r="B103" s="176" t="s">
        <v>314</v>
      </c>
      <c r="C103" s="168" t="s">
        <v>279</v>
      </c>
      <c r="D103" s="169" t="s">
        <v>230</v>
      </c>
      <c r="E103" s="169">
        <v>92</v>
      </c>
      <c r="F103" s="169">
        <v>303</v>
      </c>
      <c r="G103" s="169">
        <v>1</v>
      </c>
      <c r="H103" s="169">
        <v>1</v>
      </c>
      <c r="I103" s="169">
        <v>16</v>
      </c>
      <c r="J103" s="169">
        <v>0.9</v>
      </c>
      <c r="K103" s="177">
        <v>0.1</v>
      </c>
    </row>
    <row r="104" spans="2:11" s="7" customFormat="1" x14ac:dyDescent="0.75">
      <c r="B104" s="176" t="s">
        <v>315</v>
      </c>
      <c r="C104" s="168" t="s">
        <v>242</v>
      </c>
      <c r="D104" s="169" t="s">
        <v>230</v>
      </c>
      <c r="E104" s="169">
        <v>92</v>
      </c>
      <c r="F104" s="169">
        <v>358</v>
      </c>
      <c r="G104" s="169">
        <v>1</v>
      </c>
      <c r="H104" s="169">
        <v>3</v>
      </c>
      <c r="I104" s="169">
        <v>26</v>
      </c>
      <c r="J104" s="169">
        <v>1</v>
      </c>
      <c r="K104" s="177">
        <v>0</v>
      </c>
    </row>
    <row r="105" spans="2:11" s="7" customFormat="1" x14ac:dyDescent="0.75">
      <c r="B105" s="176" t="s">
        <v>316</v>
      </c>
      <c r="C105" s="168" t="s">
        <v>242</v>
      </c>
      <c r="D105" s="169" t="s">
        <v>230</v>
      </c>
      <c r="E105" s="169">
        <v>94</v>
      </c>
      <c r="F105" s="169">
        <v>315</v>
      </c>
      <c r="G105" s="169">
        <v>1</v>
      </c>
      <c r="H105" s="169">
        <v>5</v>
      </c>
      <c r="I105" s="169">
        <v>26</v>
      </c>
      <c r="J105" s="169">
        <v>1</v>
      </c>
      <c r="K105" s="177">
        <v>0</v>
      </c>
    </row>
    <row r="106" spans="2:11" s="7" customFormat="1" x14ac:dyDescent="0.75">
      <c r="B106" s="176" t="s">
        <v>317</v>
      </c>
      <c r="C106" s="168" t="s">
        <v>318</v>
      </c>
      <c r="D106" s="169" t="s">
        <v>230</v>
      </c>
      <c r="E106" s="169">
        <v>96</v>
      </c>
      <c r="F106" s="169">
        <v>222</v>
      </c>
      <c r="G106" s="169">
        <v>1</v>
      </c>
      <c r="H106" s="169">
        <v>1</v>
      </c>
      <c r="I106" s="169">
        <v>4</v>
      </c>
      <c r="J106" s="169">
        <v>0.9</v>
      </c>
      <c r="K106" s="177">
        <v>0</v>
      </c>
    </row>
    <row r="107" spans="2:11" s="7" customFormat="1" x14ac:dyDescent="0.75">
      <c r="B107" s="176" t="s">
        <v>319</v>
      </c>
      <c r="C107" s="168" t="s">
        <v>320</v>
      </c>
      <c r="D107" s="169" t="s">
        <v>230</v>
      </c>
      <c r="E107" s="169">
        <v>127</v>
      </c>
      <c r="F107" s="169">
        <v>288</v>
      </c>
      <c r="G107" s="169">
        <v>1</v>
      </c>
      <c r="H107" s="169">
        <v>0.5</v>
      </c>
      <c r="I107" s="169">
        <v>54</v>
      </c>
      <c r="J107" s="169">
        <v>0.1</v>
      </c>
      <c r="K107" s="177">
        <v>0.9</v>
      </c>
    </row>
    <row r="108" spans="2:11" s="7" customFormat="1" x14ac:dyDescent="0.75">
      <c r="B108" s="176" t="s">
        <v>321</v>
      </c>
      <c r="C108" s="168" t="s">
        <v>322</v>
      </c>
      <c r="D108" s="169" t="s">
        <v>230</v>
      </c>
      <c r="E108" s="169">
        <v>154</v>
      </c>
      <c r="F108" s="169">
        <v>316</v>
      </c>
      <c r="G108" s="169">
        <v>1</v>
      </c>
      <c r="H108" s="169">
        <v>4</v>
      </c>
      <c r="I108" s="169">
        <v>26</v>
      </c>
      <c r="J108" s="169">
        <v>0.3</v>
      </c>
      <c r="K108" s="177">
        <v>0</v>
      </c>
    </row>
    <row r="109" spans="2:11" s="7" customFormat="1" x14ac:dyDescent="0.75">
      <c r="B109" s="176" t="s">
        <v>323</v>
      </c>
      <c r="C109" s="168"/>
      <c r="D109" s="169"/>
      <c r="E109" s="169"/>
      <c r="F109" s="169"/>
      <c r="G109" s="169"/>
      <c r="H109" s="169"/>
      <c r="I109" s="169"/>
      <c r="J109" s="169"/>
      <c r="K109" s="177"/>
    </row>
    <row r="110" spans="2:11" s="7" customFormat="1" x14ac:dyDescent="0.75">
      <c r="B110" s="176" t="s">
        <v>324</v>
      </c>
      <c r="C110" s="168"/>
      <c r="D110" s="169"/>
      <c r="E110" s="169"/>
      <c r="F110" s="169"/>
      <c r="G110" s="169"/>
      <c r="H110" s="169"/>
      <c r="I110" s="169"/>
      <c r="J110" s="169"/>
      <c r="K110" s="177"/>
    </row>
    <row r="111" spans="2:11" s="7" customFormat="1" x14ac:dyDescent="0.75">
      <c r="B111" s="176" t="s">
        <v>325</v>
      </c>
      <c r="C111" s="168"/>
      <c r="D111" s="169"/>
      <c r="E111" s="169"/>
      <c r="F111" s="169"/>
      <c r="G111" s="169"/>
      <c r="H111" s="169"/>
      <c r="I111" s="169"/>
      <c r="J111" s="169"/>
      <c r="K111" s="177"/>
    </row>
    <row r="112" spans="2:11" s="7" customFormat="1" x14ac:dyDescent="0.75">
      <c r="B112" s="176" t="s">
        <v>326</v>
      </c>
      <c r="C112" s="168"/>
      <c r="D112" s="169"/>
      <c r="E112" s="169"/>
      <c r="F112" s="169"/>
      <c r="G112" s="169"/>
      <c r="H112" s="169"/>
      <c r="I112" s="169"/>
      <c r="J112" s="169"/>
      <c r="K112" s="177"/>
    </row>
    <row r="113" spans="2:11" s="7" customFormat="1" x14ac:dyDescent="0.75">
      <c r="B113" s="176" t="s">
        <v>327</v>
      </c>
      <c r="C113" s="168"/>
      <c r="D113" s="169"/>
      <c r="E113" s="169"/>
      <c r="F113" s="169"/>
      <c r="G113" s="169"/>
      <c r="H113" s="169"/>
      <c r="I113" s="169"/>
      <c r="J113" s="169"/>
      <c r="K113" s="177"/>
    </row>
    <row r="114" spans="2:11" s="7" customFormat="1" x14ac:dyDescent="0.75">
      <c r="B114" s="176" t="s">
        <v>328</v>
      </c>
      <c r="C114" s="168"/>
      <c r="D114" s="169"/>
      <c r="E114" s="169"/>
      <c r="F114" s="169"/>
      <c r="G114" s="169"/>
      <c r="H114" s="169"/>
      <c r="I114" s="169"/>
      <c r="J114" s="169"/>
      <c r="K114" s="177"/>
    </row>
    <row r="115" spans="2:11" s="7" customFormat="1" x14ac:dyDescent="0.75">
      <c r="B115" s="176" t="s">
        <v>329</v>
      </c>
      <c r="C115" s="168"/>
      <c r="D115" s="169"/>
      <c r="E115" s="169"/>
      <c r="F115" s="169"/>
      <c r="G115" s="169"/>
      <c r="H115" s="169"/>
      <c r="I115" s="169"/>
      <c r="J115" s="169"/>
      <c r="K115" s="177"/>
    </row>
    <row r="116" spans="2:11" s="7" customFormat="1" x14ac:dyDescent="0.75">
      <c r="B116" s="176" t="s">
        <v>330</v>
      </c>
      <c r="C116" s="168"/>
      <c r="D116" s="169"/>
      <c r="E116" s="169"/>
      <c r="F116" s="169"/>
      <c r="G116" s="169"/>
      <c r="H116" s="169"/>
      <c r="I116" s="169"/>
      <c r="J116" s="169"/>
      <c r="K116" s="177"/>
    </row>
    <row r="117" spans="2:11" s="7" customFormat="1" x14ac:dyDescent="0.75">
      <c r="B117" s="176" t="s">
        <v>331</v>
      </c>
      <c r="C117" s="168"/>
      <c r="D117" s="169"/>
      <c r="E117" s="169"/>
      <c r="F117" s="169"/>
      <c r="G117" s="169"/>
      <c r="H117" s="169"/>
      <c r="I117" s="169"/>
      <c r="J117" s="169"/>
      <c r="K117" s="177"/>
    </row>
    <row r="118" spans="2:11" s="7" customFormat="1" x14ac:dyDescent="0.75">
      <c r="B118" s="176" t="s">
        <v>332</v>
      </c>
      <c r="C118" s="168"/>
      <c r="D118" s="169"/>
      <c r="E118" s="169"/>
      <c r="F118" s="169"/>
      <c r="G118" s="169"/>
      <c r="H118" s="169"/>
      <c r="I118" s="169"/>
      <c r="J118" s="169"/>
      <c r="K118" s="177"/>
    </row>
    <row r="119" spans="2:11" s="7" customFormat="1" x14ac:dyDescent="0.75">
      <c r="B119" s="176" t="s">
        <v>333</v>
      </c>
      <c r="C119" s="168"/>
      <c r="D119" s="169"/>
      <c r="E119" s="169"/>
      <c r="F119" s="169"/>
      <c r="G119" s="169"/>
      <c r="H119" s="169"/>
      <c r="I119" s="169"/>
      <c r="J119" s="169"/>
      <c r="K119" s="177"/>
    </row>
    <row r="120" spans="2:11" s="7" customFormat="1" x14ac:dyDescent="0.75">
      <c r="B120" s="176" t="s">
        <v>334</v>
      </c>
      <c r="C120" s="168"/>
      <c r="D120" s="169"/>
      <c r="E120" s="169"/>
      <c r="F120" s="169"/>
      <c r="G120" s="169"/>
      <c r="H120" s="169"/>
      <c r="I120" s="169"/>
      <c r="J120" s="169"/>
      <c r="K120" s="177"/>
    </row>
    <row r="121" spans="2:11" s="7" customFormat="1" x14ac:dyDescent="0.75">
      <c r="B121" s="176" t="s">
        <v>335</v>
      </c>
      <c r="C121" s="168"/>
      <c r="D121" s="169"/>
      <c r="E121" s="169"/>
      <c r="F121" s="169"/>
      <c r="G121" s="169"/>
      <c r="H121" s="169"/>
      <c r="I121" s="169"/>
      <c r="J121" s="169"/>
      <c r="K121" s="177"/>
    </row>
    <row r="122" spans="2:11" s="7" customFormat="1" x14ac:dyDescent="0.75">
      <c r="B122" s="176" t="s">
        <v>336</v>
      </c>
      <c r="C122" s="168"/>
      <c r="D122" s="169"/>
      <c r="E122" s="169"/>
      <c r="F122" s="169"/>
      <c r="G122" s="169"/>
      <c r="H122" s="169"/>
      <c r="I122" s="169"/>
      <c r="J122" s="169"/>
      <c r="K122" s="177"/>
    </row>
    <row r="123" spans="2:11" s="7" customFormat="1" x14ac:dyDescent="0.75">
      <c r="B123" s="176" t="s">
        <v>337</v>
      </c>
      <c r="C123" s="168"/>
      <c r="D123" s="169"/>
      <c r="E123" s="169"/>
      <c r="F123" s="169"/>
      <c r="G123" s="169"/>
      <c r="H123" s="169"/>
      <c r="I123" s="169"/>
      <c r="J123" s="169"/>
      <c r="K123" s="177"/>
    </row>
    <row r="124" spans="2:11" s="7" customFormat="1" x14ac:dyDescent="0.75">
      <c r="B124" s="176" t="s">
        <v>338</v>
      </c>
      <c r="C124" s="168"/>
      <c r="D124" s="169"/>
      <c r="E124" s="169"/>
      <c r="F124" s="169"/>
      <c r="G124" s="169"/>
      <c r="H124" s="169"/>
      <c r="I124" s="169"/>
      <c r="J124" s="169"/>
      <c r="K124" s="177"/>
    </row>
    <row r="125" spans="2:11" s="7" customFormat="1" x14ac:dyDescent="0.75">
      <c r="B125" s="176" t="s">
        <v>339</v>
      </c>
      <c r="C125" s="168"/>
      <c r="D125" s="169"/>
      <c r="E125" s="169"/>
      <c r="F125" s="169"/>
      <c r="G125" s="169"/>
      <c r="H125" s="169"/>
      <c r="I125" s="169"/>
      <c r="J125" s="169"/>
      <c r="K125" s="177"/>
    </row>
    <row r="126" spans="2:11" s="7" customFormat="1" x14ac:dyDescent="0.75">
      <c r="B126" s="176" t="s">
        <v>340</v>
      </c>
      <c r="C126" s="168"/>
      <c r="D126" s="169"/>
      <c r="E126" s="169"/>
      <c r="F126" s="169"/>
      <c r="G126" s="169"/>
      <c r="H126" s="169"/>
      <c r="I126" s="169"/>
      <c r="J126" s="169"/>
      <c r="K126" s="177"/>
    </row>
    <row r="127" spans="2:11" s="7" customFormat="1" x14ac:dyDescent="0.75">
      <c r="B127" s="176" t="s">
        <v>341</v>
      </c>
      <c r="C127" s="168"/>
      <c r="D127" s="169"/>
      <c r="E127" s="169"/>
      <c r="F127" s="169"/>
      <c r="G127" s="169"/>
      <c r="H127" s="169"/>
      <c r="I127" s="169"/>
      <c r="J127" s="169"/>
      <c r="K127" s="177"/>
    </row>
    <row r="128" spans="2:11" s="7" customFormat="1" x14ac:dyDescent="0.75">
      <c r="B128" s="176" t="s">
        <v>342</v>
      </c>
      <c r="C128" s="168"/>
      <c r="D128" s="169"/>
      <c r="E128" s="169"/>
      <c r="F128" s="169"/>
      <c r="G128" s="169"/>
      <c r="H128" s="169"/>
      <c r="I128" s="169"/>
      <c r="J128" s="169"/>
      <c r="K128" s="177"/>
    </row>
    <row r="129" spans="2:11" s="7" customFormat="1" x14ac:dyDescent="0.75">
      <c r="B129" s="176" t="s">
        <v>343</v>
      </c>
      <c r="C129" s="168"/>
      <c r="D129" s="169"/>
      <c r="E129" s="169"/>
      <c r="F129" s="169"/>
      <c r="G129" s="169"/>
      <c r="H129" s="169"/>
      <c r="I129" s="169"/>
      <c r="J129" s="169"/>
      <c r="K129" s="177"/>
    </row>
    <row r="130" spans="2:11" s="7" customFormat="1" x14ac:dyDescent="0.75">
      <c r="B130" s="176" t="s">
        <v>344</v>
      </c>
      <c r="C130" s="168"/>
      <c r="D130" s="169"/>
      <c r="E130" s="169"/>
      <c r="F130" s="169"/>
      <c r="G130" s="169"/>
      <c r="H130" s="169"/>
      <c r="I130" s="169"/>
      <c r="J130" s="169"/>
      <c r="K130" s="177"/>
    </row>
    <row r="131" spans="2:11" s="7" customFormat="1" x14ac:dyDescent="0.75">
      <c r="B131" s="176" t="s">
        <v>345</v>
      </c>
      <c r="C131" s="168"/>
      <c r="D131" s="169"/>
      <c r="E131" s="169"/>
      <c r="F131" s="169"/>
      <c r="G131" s="169"/>
      <c r="H131" s="169"/>
      <c r="I131" s="169"/>
      <c r="J131" s="169"/>
      <c r="K131" s="177"/>
    </row>
    <row r="132" spans="2:11" s="7" customFormat="1" x14ac:dyDescent="0.75">
      <c r="B132" s="176" t="s">
        <v>346</v>
      </c>
      <c r="C132" s="168"/>
      <c r="D132" s="169"/>
      <c r="E132" s="169"/>
      <c r="F132" s="169"/>
      <c r="G132" s="169"/>
      <c r="H132" s="169"/>
      <c r="I132" s="169"/>
      <c r="J132" s="169"/>
      <c r="K132" s="177"/>
    </row>
    <row r="133" spans="2:11" s="7" customFormat="1" x14ac:dyDescent="0.75">
      <c r="B133" s="176" t="s">
        <v>347</v>
      </c>
      <c r="C133" s="168"/>
      <c r="D133" s="169"/>
      <c r="E133" s="169"/>
      <c r="F133" s="169"/>
      <c r="G133" s="169"/>
      <c r="H133" s="169"/>
      <c r="I133" s="169"/>
      <c r="J133" s="169"/>
      <c r="K133" s="177"/>
    </row>
    <row r="134" spans="2:11" s="7" customFormat="1" x14ac:dyDescent="0.75">
      <c r="B134" s="176" t="s">
        <v>348</v>
      </c>
      <c r="C134" s="168"/>
      <c r="D134" s="169"/>
      <c r="E134" s="169"/>
      <c r="F134" s="169"/>
      <c r="G134" s="169"/>
      <c r="H134" s="169"/>
      <c r="I134" s="169"/>
      <c r="J134" s="169"/>
      <c r="K134" s="177"/>
    </row>
    <row r="135" spans="2:11" s="7" customFormat="1" x14ac:dyDescent="0.75">
      <c r="B135" s="176" t="s">
        <v>349</v>
      </c>
      <c r="C135" s="168"/>
      <c r="D135" s="169"/>
      <c r="E135" s="169"/>
      <c r="F135" s="169"/>
      <c r="G135" s="169"/>
      <c r="H135" s="169"/>
      <c r="I135" s="169"/>
      <c r="J135" s="169"/>
      <c r="K135" s="177"/>
    </row>
    <row r="136" spans="2:11" s="7" customFormat="1" x14ac:dyDescent="0.75">
      <c r="B136" s="176" t="s">
        <v>350</v>
      </c>
      <c r="C136" s="168"/>
      <c r="D136" s="169"/>
      <c r="E136" s="169"/>
      <c r="F136" s="169"/>
      <c r="G136" s="169"/>
      <c r="H136" s="169"/>
      <c r="I136" s="169"/>
      <c r="J136" s="169"/>
      <c r="K136" s="177"/>
    </row>
    <row r="137" spans="2:11" s="7" customFormat="1" x14ac:dyDescent="0.75">
      <c r="B137" s="176" t="s">
        <v>351</v>
      </c>
      <c r="C137" s="168"/>
      <c r="D137" s="169"/>
      <c r="E137" s="169"/>
      <c r="F137" s="169"/>
      <c r="G137" s="169"/>
      <c r="H137" s="169"/>
      <c r="I137" s="169"/>
      <c r="J137" s="169"/>
      <c r="K137" s="177"/>
    </row>
    <row r="138" spans="2:11" s="7" customFormat="1" x14ac:dyDescent="0.75">
      <c r="B138" s="176" t="s">
        <v>352</v>
      </c>
      <c r="C138" s="168"/>
      <c r="D138" s="169"/>
      <c r="E138" s="169"/>
      <c r="F138" s="169"/>
      <c r="G138" s="169"/>
      <c r="H138" s="169"/>
      <c r="I138" s="169"/>
      <c r="J138" s="169"/>
      <c r="K138" s="177"/>
    </row>
    <row r="139" spans="2:11" s="7" customFormat="1" x14ac:dyDescent="0.75">
      <c r="B139" s="176" t="s">
        <v>353</v>
      </c>
      <c r="C139" s="168"/>
      <c r="D139" s="169"/>
      <c r="E139" s="169"/>
      <c r="F139" s="169"/>
      <c r="G139" s="169"/>
      <c r="H139" s="169"/>
      <c r="I139" s="169"/>
      <c r="J139" s="169"/>
      <c r="K139" s="177"/>
    </row>
    <row r="140" spans="2:11" s="7" customFormat="1" x14ac:dyDescent="0.75">
      <c r="B140" s="176" t="s">
        <v>354</v>
      </c>
      <c r="C140" s="168"/>
      <c r="D140" s="169"/>
      <c r="E140" s="169"/>
      <c r="F140" s="169"/>
      <c r="G140" s="169"/>
      <c r="H140" s="169"/>
      <c r="I140" s="169"/>
      <c r="J140" s="169"/>
      <c r="K140" s="177"/>
    </row>
    <row r="141" spans="2:11" s="7" customFormat="1" x14ac:dyDescent="0.75">
      <c r="B141" s="176" t="s">
        <v>355</v>
      </c>
      <c r="C141" s="168"/>
      <c r="D141" s="169"/>
      <c r="E141" s="169"/>
      <c r="F141" s="169"/>
      <c r="G141" s="169"/>
      <c r="H141" s="169"/>
      <c r="I141" s="169"/>
      <c r="J141" s="169"/>
      <c r="K141" s="177"/>
    </row>
    <row r="142" spans="2:11" s="7" customFormat="1" x14ac:dyDescent="0.75">
      <c r="B142" s="176" t="s">
        <v>356</v>
      </c>
      <c r="C142" s="168"/>
      <c r="D142" s="169"/>
      <c r="E142" s="169"/>
      <c r="F142" s="169"/>
      <c r="G142" s="169"/>
      <c r="H142" s="169"/>
      <c r="I142" s="169"/>
      <c r="J142" s="169"/>
      <c r="K142" s="177"/>
    </row>
    <row r="143" spans="2:11" s="7" customFormat="1" x14ac:dyDescent="0.75">
      <c r="B143" s="176" t="s">
        <v>357</v>
      </c>
      <c r="C143" s="168"/>
      <c r="D143" s="169"/>
      <c r="E143" s="169"/>
      <c r="F143" s="169"/>
      <c r="G143" s="169"/>
      <c r="H143" s="169"/>
      <c r="I143" s="169"/>
      <c r="J143" s="169"/>
      <c r="K143" s="177"/>
    </row>
    <row r="144" spans="2:11" s="7" customFormat="1" x14ac:dyDescent="0.75">
      <c r="B144" s="176" t="s">
        <v>358</v>
      </c>
      <c r="C144" s="168"/>
      <c r="D144" s="169"/>
      <c r="E144" s="169"/>
      <c r="F144" s="169"/>
      <c r="G144" s="169"/>
      <c r="H144" s="169"/>
      <c r="I144" s="169"/>
      <c r="J144" s="169"/>
      <c r="K144" s="177"/>
    </row>
    <row r="145" spans="2:11" s="7" customFormat="1" x14ac:dyDescent="0.75">
      <c r="B145" s="176" t="s">
        <v>359</v>
      </c>
      <c r="C145" s="168"/>
      <c r="D145" s="169"/>
      <c r="E145" s="169"/>
      <c r="F145" s="169"/>
      <c r="G145" s="169"/>
      <c r="H145" s="169"/>
      <c r="I145" s="169"/>
      <c r="J145" s="169"/>
      <c r="K145" s="177"/>
    </row>
    <row r="146" spans="2:11" s="7" customFormat="1" x14ac:dyDescent="0.75">
      <c r="B146" s="176" t="s">
        <v>360</v>
      </c>
      <c r="C146" s="168"/>
      <c r="D146" s="169"/>
      <c r="E146" s="169"/>
      <c r="F146" s="169"/>
      <c r="G146" s="169"/>
      <c r="H146" s="169"/>
      <c r="I146" s="169"/>
      <c r="J146" s="169"/>
      <c r="K146" s="177"/>
    </row>
    <row r="147" spans="2:11" s="7" customFormat="1" x14ac:dyDescent="0.75">
      <c r="B147" s="176" t="s">
        <v>361</v>
      </c>
      <c r="C147" s="168"/>
      <c r="D147" s="169"/>
      <c r="E147" s="169"/>
      <c r="F147" s="169"/>
      <c r="G147" s="169"/>
      <c r="H147" s="169"/>
      <c r="I147" s="169"/>
      <c r="J147" s="169"/>
      <c r="K147" s="177"/>
    </row>
    <row r="148" spans="2:11" s="7" customFormat="1" x14ac:dyDescent="0.75">
      <c r="B148" s="176" t="s">
        <v>362</v>
      </c>
      <c r="C148" s="168"/>
      <c r="D148" s="169"/>
      <c r="E148" s="169"/>
      <c r="F148" s="169"/>
      <c r="G148" s="169"/>
      <c r="H148" s="169"/>
      <c r="I148" s="169"/>
      <c r="J148" s="169"/>
      <c r="K148" s="177"/>
    </row>
    <row r="149" spans="2:11" s="7" customFormat="1" x14ac:dyDescent="0.75">
      <c r="B149" s="176" t="s">
        <v>363</v>
      </c>
      <c r="C149" s="168"/>
      <c r="D149" s="169"/>
      <c r="E149" s="169"/>
      <c r="F149" s="169"/>
      <c r="G149" s="169"/>
      <c r="H149" s="169"/>
      <c r="I149" s="169"/>
      <c r="J149" s="169"/>
      <c r="K149" s="177"/>
    </row>
    <row r="150" spans="2:11" s="7" customFormat="1" x14ac:dyDescent="0.75">
      <c r="B150" s="176" t="s">
        <v>364</v>
      </c>
      <c r="C150" s="168"/>
      <c r="D150" s="169"/>
      <c r="E150" s="169"/>
      <c r="F150" s="169"/>
      <c r="G150" s="169"/>
      <c r="H150" s="169"/>
      <c r="I150" s="169"/>
      <c r="J150" s="169"/>
      <c r="K150" s="177"/>
    </row>
    <row r="151" spans="2:11" s="7" customFormat="1" x14ac:dyDescent="0.75">
      <c r="B151" s="176" t="s">
        <v>365</v>
      </c>
      <c r="C151" s="168"/>
      <c r="D151" s="169"/>
      <c r="E151" s="169"/>
      <c r="F151" s="169"/>
      <c r="G151" s="169"/>
      <c r="H151" s="169"/>
      <c r="I151" s="169"/>
      <c r="J151" s="169"/>
      <c r="K151" s="177"/>
    </row>
    <row r="152" spans="2:11" s="7" customFormat="1" x14ac:dyDescent="0.75">
      <c r="B152" s="176" t="s">
        <v>366</v>
      </c>
      <c r="C152" s="168"/>
      <c r="D152" s="169"/>
      <c r="E152" s="169"/>
      <c r="F152" s="169"/>
      <c r="G152" s="169"/>
      <c r="H152" s="169"/>
      <c r="I152" s="169"/>
      <c r="J152" s="169"/>
      <c r="K152" s="177"/>
    </row>
    <row r="153" spans="2:11" s="7" customFormat="1" x14ac:dyDescent="0.75">
      <c r="B153" s="176" t="s">
        <v>367</v>
      </c>
      <c r="C153" s="168"/>
      <c r="D153" s="169"/>
      <c r="E153" s="169"/>
      <c r="F153" s="169"/>
      <c r="G153" s="169"/>
      <c r="H153" s="169"/>
      <c r="I153" s="169"/>
      <c r="J153" s="169"/>
      <c r="K153" s="177"/>
    </row>
    <row r="154" spans="2:11" s="7" customFormat="1" x14ac:dyDescent="0.75">
      <c r="B154" s="176" t="s">
        <v>368</v>
      </c>
      <c r="C154" s="168"/>
      <c r="D154" s="169"/>
      <c r="E154" s="169"/>
      <c r="F154" s="169"/>
      <c r="G154" s="169"/>
      <c r="H154" s="169"/>
      <c r="I154" s="169"/>
      <c r="J154" s="169"/>
      <c r="K154" s="177"/>
    </row>
    <row r="155" spans="2:11" s="7" customFormat="1" x14ac:dyDescent="0.75">
      <c r="B155" s="176" t="s">
        <v>369</v>
      </c>
      <c r="C155" s="168"/>
      <c r="D155" s="169"/>
      <c r="E155" s="169"/>
      <c r="F155" s="169"/>
      <c r="G155" s="169"/>
      <c r="H155" s="169"/>
      <c r="I155" s="169"/>
      <c r="J155" s="169"/>
      <c r="K155" s="177"/>
    </row>
    <row r="156" spans="2:11" s="7" customFormat="1" x14ac:dyDescent="0.75">
      <c r="B156" s="176" t="s">
        <v>370</v>
      </c>
      <c r="C156" s="168"/>
      <c r="D156" s="169"/>
      <c r="E156" s="169"/>
      <c r="F156" s="169"/>
      <c r="G156" s="169"/>
      <c r="H156" s="169"/>
      <c r="I156" s="169"/>
      <c r="J156" s="169"/>
      <c r="K156" s="177"/>
    </row>
    <row r="157" spans="2:11" s="7" customFormat="1" x14ac:dyDescent="0.75">
      <c r="B157" s="176" t="s">
        <v>371</v>
      </c>
      <c r="C157" s="168"/>
      <c r="D157" s="169"/>
      <c r="E157" s="169"/>
      <c r="F157" s="169"/>
      <c r="G157" s="169"/>
      <c r="H157" s="169"/>
      <c r="I157" s="169"/>
      <c r="J157" s="169"/>
      <c r="K157" s="177"/>
    </row>
    <row r="158" spans="2:11" s="7" customFormat="1" x14ac:dyDescent="0.75">
      <c r="B158" s="176" t="s">
        <v>372</v>
      </c>
      <c r="C158" s="168"/>
      <c r="D158" s="169"/>
      <c r="E158" s="169"/>
      <c r="F158" s="169"/>
      <c r="G158" s="169"/>
      <c r="H158" s="169"/>
      <c r="I158" s="169"/>
      <c r="J158" s="169"/>
      <c r="K158" s="177"/>
    </row>
    <row r="159" spans="2:11" s="7" customFormat="1" x14ac:dyDescent="0.75">
      <c r="B159" s="176" t="s">
        <v>373</v>
      </c>
      <c r="C159" s="168"/>
      <c r="D159" s="169"/>
      <c r="E159" s="169"/>
      <c r="F159" s="169"/>
      <c r="G159" s="169"/>
      <c r="H159" s="169"/>
      <c r="I159" s="169"/>
      <c r="J159" s="169"/>
      <c r="K159" s="177"/>
    </row>
    <row r="160" spans="2:11" s="7" customFormat="1" x14ac:dyDescent="0.75">
      <c r="B160" s="176" t="s">
        <v>374</v>
      </c>
      <c r="C160" s="168"/>
      <c r="D160" s="169"/>
      <c r="E160" s="169"/>
      <c r="F160" s="169"/>
      <c r="G160" s="169"/>
      <c r="H160" s="169"/>
      <c r="I160" s="169"/>
      <c r="J160" s="169"/>
      <c r="K160" s="177"/>
    </row>
    <row r="161" spans="2:11" s="7" customFormat="1" x14ac:dyDescent="0.75">
      <c r="B161" s="176" t="s">
        <v>375</v>
      </c>
      <c r="C161" s="168"/>
      <c r="D161" s="169"/>
      <c r="E161" s="169"/>
      <c r="F161" s="169"/>
      <c r="G161" s="169"/>
      <c r="H161" s="169"/>
      <c r="I161" s="169"/>
      <c r="J161" s="169"/>
      <c r="K161" s="177"/>
    </row>
    <row r="162" spans="2:11" s="7" customFormat="1" x14ac:dyDescent="0.75">
      <c r="B162" s="176" t="s">
        <v>376</v>
      </c>
      <c r="C162" s="168"/>
      <c r="D162" s="169"/>
      <c r="E162" s="169"/>
      <c r="F162" s="169"/>
      <c r="G162" s="169"/>
      <c r="H162" s="169"/>
      <c r="I162" s="169"/>
      <c r="J162" s="169"/>
      <c r="K162" s="177"/>
    </row>
    <row r="163" spans="2:11" s="7" customFormat="1" x14ac:dyDescent="0.75">
      <c r="B163" s="176" t="s">
        <v>377</v>
      </c>
      <c r="C163" s="168"/>
      <c r="D163" s="169"/>
      <c r="E163" s="169"/>
      <c r="F163" s="169"/>
      <c r="G163" s="169"/>
      <c r="H163" s="169"/>
      <c r="I163" s="169"/>
      <c r="J163" s="169"/>
      <c r="K163" s="177"/>
    </row>
    <row r="164" spans="2:11" s="7" customFormat="1" x14ac:dyDescent="0.75">
      <c r="B164" s="176" t="s">
        <v>378</v>
      </c>
      <c r="C164" s="168"/>
      <c r="D164" s="169"/>
      <c r="E164" s="169"/>
      <c r="F164" s="169"/>
      <c r="G164" s="169"/>
      <c r="H164" s="169"/>
      <c r="I164" s="169"/>
      <c r="J164" s="169"/>
      <c r="K164" s="177"/>
    </row>
    <row r="165" spans="2:11" s="7" customFormat="1" x14ac:dyDescent="0.75">
      <c r="B165" s="176" t="s">
        <v>379</v>
      </c>
      <c r="C165" s="168"/>
      <c r="D165" s="169"/>
      <c r="E165" s="169"/>
      <c r="F165" s="169"/>
      <c r="G165" s="169"/>
      <c r="H165" s="169"/>
      <c r="I165" s="169"/>
      <c r="J165" s="169"/>
      <c r="K165" s="177"/>
    </row>
    <row r="166" spans="2:11" s="7" customFormat="1" x14ac:dyDescent="0.75">
      <c r="B166" s="176" t="s">
        <v>380</v>
      </c>
      <c r="C166" s="168"/>
      <c r="D166" s="169"/>
      <c r="E166" s="169"/>
      <c r="F166" s="169"/>
      <c r="G166" s="169"/>
      <c r="H166" s="169"/>
      <c r="I166" s="169"/>
      <c r="J166" s="169"/>
      <c r="K166" s="177"/>
    </row>
    <row r="167" spans="2:11" s="7" customFormat="1" x14ac:dyDescent="0.75">
      <c r="B167" s="176" t="s">
        <v>381</v>
      </c>
      <c r="C167" s="168"/>
      <c r="D167" s="169"/>
      <c r="E167" s="169"/>
      <c r="F167" s="169"/>
      <c r="G167" s="169"/>
      <c r="H167" s="169"/>
      <c r="I167" s="169"/>
      <c r="J167" s="169"/>
      <c r="K167" s="177"/>
    </row>
    <row r="168" spans="2:11" s="7" customFormat="1" x14ac:dyDescent="0.75">
      <c r="B168" s="176" t="s">
        <v>382</v>
      </c>
      <c r="C168" s="168"/>
      <c r="D168" s="169"/>
      <c r="E168" s="169"/>
      <c r="F168" s="169"/>
      <c r="G168" s="169"/>
      <c r="H168" s="169"/>
      <c r="I168" s="169"/>
      <c r="J168" s="169"/>
      <c r="K168" s="177"/>
    </row>
    <row r="169" spans="2:11" s="7" customFormat="1" x14ac:dyDescent="0.75">
      <c r="B169" s="176" t="s">
        <v>383</v>
      </c>
      <c r="C169" s="168"/>
      <c r="D169" s="169"/>
      <c r="E169" s="169"/>
      <c r="F169" s="169"/>
      <c r="G169" s="169"/>
      <c r="H169" s="169"/>
      <c r="I169" s="169"/>
      <c r="J169" s="169"/>
      <c r="K169" s="177"/>
    </row>
    <row r="170" spans="2:11" s="7" customFormat="1" x14ac:dyDescent="0.75">
      <c r="B170" s="176" t="s">
        <v>384</v>
      </c>
      <c r="C170" s="168"/>
      <c r="D170" s="169"/>
      <c r="E170" s="169"/>
      <c r="F170" s="169"/>
      <c r="G170" s="169"/>
      <c r="H170" s="169"/>
      <c r="I170" s="169"/>
      <c r="J170" s="169"/>
      <c r="K170" s="177"/>
    </row>
    <row r="171" spans="2:11" s="7" customFormat="1" x14ac:dyDescent="0.75">
      <c r="B171" s="176" t="s">
        <v>385</v>
      </c>
      <c r="C171" s="168"/>
      <c r="D171" s="169"/>
      <c r="E171" s="169"/>
      <c r="F171" s="169"/>
      <c r="G171" s="169"/>
      <c r="H171" s="169"/>
      <c r="I171" s="169"/>
      <c r="J171" s="169"/>
      <c r="K171" s="177"/>
    </row>
    <row r="172" spans="2:11" s="7" customFormat="1" x14ac:dyDescent="0.75">
      <c r="B172" s="176" t="s">
        <v>386</v>
      </c>
      <c r="C172" s="168"/>
      <c r="D172" s="169"/>
      <c r="E172" s="169"/>
      <c r="F172" s="169"/>
      <c r="G172" s="169"/>
      <c r="H172" s="169"/>
      <c r="I172" s="169"/>
      <c r="J172" s="169"/>
      <c r="K172" s="177"/>
    </row>
    <row r="173" spans="2:11" s="7" customFormat="1" x14ac:dyDescent="0.75">
      <c r="B173" s="176" t="s">
        <v>387</v>
      </c>
      <c r="C173" s="168"/>
      <c r="D173" s="169"/>
      <c r="E173" s="169"/>
      <c r="F173" s="169"/>
      <c r="G173" s="169"/>
      <c r="H173" s="169"/>
      <c r="I173" s="169"/>
      <c r="J173" s="169"/>
      <c r="K173" s="177"/>
    </row>
    <row r="174" spans="2:11" s="7" customFormat="1" x14ac:dyDescent="0.75">
      <c r="B174" s="176" t="s">
        <v>388</v>
      </c>
      <c r="C174" s="168"/>
      <c r="D174" s="169"/>
      <c r="E174" s="169"/>
      <c r="F174" s="169"/>
      <c r="G174" s="169"/>
      <c r="H174" s="169"/>
      <c r="I174" s="169"/>
      <c r="J174" s="169"/>
      <c r="K174" s="177"/>
    </row>
    <row r="175" spans="2:11" s="7" customFormat="1" x14ac:dyDescent="0.75">
      <c r="B175" s="176" t="s">
        <v>389</v>
      </c>
      <c r="C175" s="168"/>
      <c r="D175" s="169"/>
      <c r="E175" s="169"/>
      <c r="F175" s="169"/>
      <c r="G175" s="169"/>
      <c r="H175" s="169"/>
      <c r="I175" s="169"/>
      <c r="J175" s="169"/>
      <c r="K175" s="177"/>
    </row>
    <row r="176" spans="2:11" s="7" customFormat="1" x14ac:dyDescent="0.75">
      <c r="B176" s="176" t="s">
        <v>390</v>
      </c>
      <c r="C176" s="168"/>
      <c r="D176" s="169"/>
      <c r="E176" s="169"/>
      <c r="F176" s="169"/>
      <c r="G176" s="169"/>
      <c r="H176" s="169"/>
      <c r="I176" s="169"/>
      <c r="J176" s="169"/>
      <c r="K176" s="177"/>
    </row>
    <row r="177" spans="2:11" s="7" customFormat="1" x14ac:dyDescent="0.75">
      <c r="B177" s="176" t="s">
        <v>391</v>
      </c>
      <c r="C177" s="168"/>
      <c r="D177" s="169"/>
      <c r="E177" s="169"/>
      <c r="F177" s="169"/>
      <c r="G177" s="169"/>
      <c r="H177" s="169"/>
      <c r="I177" s="169"/>
      <c r="J177" s="169"/>
      <c r="K177" s="177"/>
    </row>
    <row r="178" spans="2:11" s="7" customFormat="1" x14ac:dyDescent="0.75">
      <c r="B178" s="176" t="s">
        <v>392</v>
      </c>
      <c r="C178" s="168"/>
      <c r="D178" s="169"/>
      <c r="E178" s="169"/>
      <c r="F178" s="169"/>
      <c r="G178" s="169"/>
      <c r="H178" s="169"/>
      <c r="I178" s="169"/>
      <c r="J178" s="169"/>
      <c r="K178" s="177"/>
    </row>
    <row r="179" spans="2:11" s="7" customFormat="1" x14ac:dyDescent="0.75">
      <c r="B179" s="176" t="s">
        <v>393</v>
      </c>
      <c r="C179" s="168"/>
      <c r="D179" s="169"/>
      <c r="E179" s="169"/>
      <c r="F179" s="169"/>
      <c r="G179" s="169"/>
      <c r="H179" s="169"/>
      <c r="I179" s="169"/>
      <c r="J179" s="169"/>
      <c r="K179" s="177"/>
    </row>
    <row r="180" spans="2:11" s="7" customFormat="1" x14ac:dyDescent="0.75">
      <c r="B180" s="176" t="s">
        <v>394</v>
      </c>
      <c r="C180" s="168"/>
      <c r="D180" s="169"/>
      <c r="E180" s="169"/>
      <c r="F180" s="169"/>
      <c r="G180" s="169"/>
      <c r="H180" s="169"/>
      <c r="I180" s="169"/>
      <c r="J180" s="169"/>
      <c r="K180" s="177"/>
    </row>
    <row r="181" spans="2:11" s="7" customFormat="1" x14ac:dyDescent="0.75">
      <c r="B181" s="176" t="s">
        <v>395</v>
      </c>
      <c r="C181" s="168"/>
      <c r="D181" s="169"/>
      <c r="E181" s="169"/>
      <c r="F181" s="169"/>
      <c r="G181" s="169"/>
      <c r="H181" s="169"/>
      <c r="I181" s="169"/>
      <c r="J181" s="169"/>
      <c r="K181" s="177"/>
    </row>
    <row r="182" spans="2:11" s="7" customFormat="1" x14ac:dyDescent="0.75">
      <c r="B182" s="176" t="s">
        <v>396</v>
      </c>
      <c r="C182" s="168"/>
      <c r="D182" s="169"/>
      <c r="E182" s="169"/>
      <c r="F182" s="169"/>
      <c r="G182" s="169"/>
      <c r="H182" s="169"/>
      <c r="I182" s="169"/>
      <c r="J182" s="169"/>
      <c r="K182" s="177"/>
    </row>
    <row r="183" spans="2:11" s="7" customFormat="1" x14ac:dyDescent="0.75">
      <c r="B183" s="176" t="s">
        <v>397</v>
      </c>
      <c r="C183" s="168"/>
      <c r="D183" s="169"/>
      <c r="E183" s="169"/>
      <c r="F183" s="169"/>
      <c r="G183" s="169"/>
      <c r="H183" s="169"/>
      <c r="I183" s="169"/>
      <c r="J183" s="169"/>
      <c r="K183" s="177"/>
    </row>
    <row r="184" spans="2:11" s="7" customFormat="1" x14ac:dyDescent="0.75">
      <c r="B184" s="176" t="s">
        <v>398</v>
      </c>
      <c r="C184" s="168"/>
      <c r="D184" s="169"/>
      <c r="E184" s="169"/>
      <c r="F184" s="169"/>
      <c r="G184" s="169"/>
      <c r="H184" s="169"/>
      <c r="I184" s="169"/>
      <c r="J184" s="169"/>
      <c r="K184" s="177"/>
    </row>
    <row r="185" spans="2:11" s="7" customFormat="1" x14ac:dyDescent="0.75">
      <c r="B185" s="176" t="s">
        <v>399</v>
      </c>
      <c r="C185" s="168"/>
      <c r="D185" s="169"/>
      <c r="E185" s="169"/>
      <c r="F185" s="169"/>
      <c r="G185" s="169"/>
      <c r="H185" s="169"/>
      <c r="I185" s="169"/>
      <c r="J185" s="169"/>
      <c r="K185" s="177"/>
    </row>
    <row r="186" spans="2:11" s="7" customFormat="1" x14ac:dyDescent="0.75">
      <c r="B186" s="176" t="s">
        <v>400</v>
      </c>
      <c r="C186" s="168"/>
      <c r="D186" s="169"/>
      <c r="E186" s="169"/>
      <c r="F186" s="169"/>
      <c r="G186" s="169"/>
      <c r="H186" s="169"/>
      <c r="I186" s="169"/>
      <c r="J186" s="169"/>
      <c r="K186" s="177"/>
    </row>
    <row r="187" spans="2:11" s="7" customFormat="1" x14ac:dyDescent="0.75">
      <c r="B187" s="176" t="s">
        <v>401</v>
      </c>
      <c r="C187" s="168"/>
      <c r="D187" s="169"/>
      <c r="E187" s="169"/>
      <c r="F187" s="169"/>
      <c r="G187" s="169"/>
      <c r="H187" s="169"/>
      <c r="I187" s="169"/>
      <c r="J187" s="169"/>
      <c r="K187" s="177"/>
    </row>
    <row r="188" spans="2:11" s="7" customFormat="1" x14ac:dyDescent="0.75">
      <c r="B188" s="176" t="s">
        <v>402</v>
      </c>
      <c r="C188" s="168"/>
      <c r="D188" s="169"/>
      <c r="E188" s="169"/>
      <c r="F188" s="169"/>
      <c r="G188" s="169"/>
      <c r="H188" s="169"/>
      <c r="I188" s="169"/>
      <c r="J188" s="169"/>
      <c r="K188" s="177"/>
    </row>
    <row r="189" spans="2:11" s="7" customFormat="1" x14ac:dyDescent="0.75">
      <c r="B189" s="176" t="s">
        <v>403</v>
      </c>
      <c r="C189" s="168"/>
      <c r="D189" s="169"/>
      <c r="E189" s="169"/>
      <c r="F189" s="169"/>
      <c r="G189" s="169"/>
      <c r="H189" s="169"/>
      <c r="I189" s="169"/>
      <c r="J189" s="169"/>
      <c r="K189" s="177"/>
    </row>
    <row r="190" spans="2:11" s="7" customFormat="1" x14ac:dyDescent="0.75">
      <c r="B190" s="176" t="s">
        <v>404</v>
      </c>
      <c r="C190" s="168"/>
      <c r="D190" s="169"/>
      <c r="E190" s="169"/>
      <c r="F190" s="169"/>
      <c r="G190" s="169"/>
      <c r="H190" s="169"/>
      <c r="I190" s="169"/>
      <c r="J190" s="169"/>
      <c r="K190" s="177"/>
    </row>
    <row r="191" spans="2:11" s="7" customFormat="1" x14ac:dyDescent="0.75">
      <c r="B191" s="176" t="s">
        <v>405</v>
      </c>
      <c r="C191" s="168"/>
      <c r="D191" s="169"/>
      <c r="E191" s="169"/>
      <c r="F191" s="169"/>
      <c r="G191" s="169"/>
      <c r="H191" s="169"/>
      <c r="I191" s="169"/>
      <c r="J191" s="169"/>
      <c r="K191" s="177"/>
    </row>
    <row r="192" spans="2:11" s="7" customFormat="1" x14ac:dyDescent="0.75">
      <c r="B192" s="176" t="s">
        <v>406</v>
      </c>
      <c r="C192" s="168"/>
      <c r="D192" s="169"/>
      <c r="E192" s="169"/>
      <c r="F192" s="169"/>
      <c r="G192" s="169"/>
      <c r="H192" s="169"/>
      <c r="I192" s="169"/>
      <c r="J192" s="169"/>
      <c r="K192" s="177"/>
    </row>
    <row r="193" spans="2:11" s="7" customFormat="1" x14ac:dyDescent="0.75">
      <c r="B193" s="176" t="s">
        <v>407</v>
      </c>
      <c r="C193" s="168"/>
      <c r="D193" s="169"/>
      <c r="E193" s="169"/>
      <c r="F193" s="169"/>
      <c r="G193" s="169"/>
      <c r="H193" s="169"/>
      <c r="I193" s="169"/>
      <c r="J193" s="169"/>
      <c r="K193" s="177"/>
    </row>
    <row r="194" spans="2:11" s="7" customFormat="1" x14ac:dyDescent="0.75">
      <c r="B194" s="176" t="s">
        <v>408</v>
      </c>
      <c r="C194" s="168"/>
      <c r="D194" s="169"/>
      <c r="E194" s="169"/>
      <c r="F194" s="169"/>
      <c r="G194" s="169"/>
      <c r="H194" s="169"/>
      <c r="I194" s="169"/>
      <c r="J194" s="169"/>
      <c r="K194" s="177"/>
    </row>
    <row r="195" spans="2:11" s="7" customFormat="1" x14ac:dyDescent="0.75">
      <c r="B195" s="176" t="s">
        <v>409</v>
      </c>
      <c r="C195" s="168"/>
      <c r="D195" s="169"/>
      <c r="E195" s="169"/>
      <c r="F195" s="169"/>
      <c r="G195" s="169"/>
      <c r="H195" s="169"/>
      <c r="I195" s="169"/>
      <c r="J195" s="169"/>
      <c r="K195" s="177"/>
    </row>
    <row r="196" spans="2:11" s="7" customFormat="1" x14ac:dyDescent="0.75">
      <c r="B196" s="176" t="s">
        <v>410</v>
      </c>
      <c r="C196" s="168"/>
      <c r="D196" s="169"/>
      <c r="E196" s="169"/>
      <c r="F196" s="169"/>
      <c r="G196" s="169"/>
      <c r="H196" s="169"/>
      <c r="I196" s="169"/>
      <c r="J196" s="169"/>
      <c r="K196" s="177"/>
    </row>
    <row r="197" spans="2:11" s="7" customFormat="1" x14ac:dyDescent="0.75">
      <c r="B197" s="176" t="s">
        <v>411</v>
      </c>
      <c r="C197" s="168"/>
      <c r="D197" s="169"/>
      <c r="E197" s="169"/>
      <c r="F197" s="169"/>
      <c r="G197" s="169"/>
      <c r="H197" s="169"/>
      <c r="I197" s="169"/>
      <c r="J197" s="169"/>
      <c r="K197" s="177"/>
    </row>
    <row r="198" spans="2:11" s="7" customFormat="1" x14ac:dyDescent="0.75">
      <c r="B198" s="176" t="s">
        <v>412</v>
      </c>
      <c r="C198" s="168"/>
      <c r="D198" s="169"/>
      <c r="E198" s="169"/>
      <c r="F198" s="169"/>
      <c r="G198" s="169"/>
      <c r="H198" s="169"/>
      <c r="I198" s="169"/>
      <c r="J198" s="169"/>
      <c r="K198" s="177"/>
    </row>
    <row r="199" spans="2:11" s="7" customFormat="1" x14ac:dyDescent="0.75">
      <c r="B199" s="176" t="s">
        <v>413</v>
      </c>
      <c r="C199" s="168"/>
      <c r="D199" s="169"/>
      <c r="E199" s="169"/>
      <c r="F199" s="169"/>
      <c r="G199" s="169"/>
      <c r="H199" s="169"/>
      <c r="I199" s="169"/>
      <c r="J199" s="169"/>
      <c r="K199" s="177"/>
    </row>
    <row r="200" spans="2:11" s="7" customFormat="1" x14ac:dyDescent="0.75">
      <c r="B200" s="176" t="s">
        <v>414</v>
      </c>
      <c r="C200" s="168"/>
      <c r="D200" s="169"/>
      <c r="E200" s="169"/>
      <c r="F200" s="169"/>
      <c r="G200" s="169"/>
      <c r="H200" s="169"/>
      <c r="I200" s="169"/>
      <c r="J200" s="169"/>
      <c r="K200" s="177"/>
    </row>
    <row r="201" spans="2:11" s="7" customFormat="1" x14ac:dyDescent="0.75">
      <c r="B201" s="176" t="s">
        <v>415</v>
      </c>
      <c r="C201" s="168"/>
      <c r="D201" s="169"/>
      <c r="E201" s="169"/>
      <c r="F201" s="169"/>
      <c r="G201" s="169"/>
      <c r="H201" s="169"/>
      <c r="I201" s="169"/>
      <c r="J201" s="169"/>
      <c r="K201" s="177"/>
    </row>
    <row r="202" spans="2:11" s="7" customFormat="1" x14ac:dyDescent="0.75">
      <c r="B202" s="176" t="s">
        <v>416</v>
      </c>
      <c r="C202" s="168"/>
      <c r="D202" s="169"/>
      <c r="E202" s="169"/>
      <c r="F202" s="169"/>
      <c r="G202" s="169"/>
      <c r="H202" s="169"/>
      <c r="I202" s="169"/>
      <c r="J202" s="169"/>
      <c r="K202" s="177"/>
    </row>
    <row r="203" spans="2:11" s="7" customFormat="1" x14ac:dyDescent="0.75">
      <c r="B203" s="176" t="s">
        <v>417</v>
      </c>
      <c r="C203" s="168"/>
      <c r="D203" s="169"/>
      <c r="E203" s="169"/>
      <c r="F203" s="169"/>
      <c r="G203" s="169"/>
      <c r="H203" s="169"/>
      <c r="I203" s="169"/>
      <c r="J203" s="169"/>
      <c r="K203" s="177"/>
    </row>
    <row r="204" spans="2:11" s="7" customFormat="1" x14ac:dyDescent="0.75">
      <c r="B204" s="176" t="s">
        <v>418</v>
      </c>
      <c r="C204" s="168"/>
      <c r="D204" s="169"/>
      <c r="E204" s="169"/>
      <c r="F204" s="169"/>
      <c r="G204" s="169"/>
      <c r="H204" s="169"/>
      <c r="I204" s="169"/>
      <c r="J204" s="169"/>
      <c r="K204" s="177"/>
    </row>
    <row r="205" spans="2:11" s="7" customFormat="1" x14ac:dyDescent="0.75">
      <c r="B205" s="176" t="s">
        <v>419</v>
      </c>
      <c r="C205" s="168"/>
      <c r="D205" s="169"/>
      <c r="E205" s="169"/>
      <c r="F205" s="169"/>
      <c r="G205" s="169"/>
      <c r="H205" s="169"/>
      <c r="I205" s="169"/>
      <c r="J205" s="169"/>
      <c r="K205" s="177"/>
    </row>
    <row r="206" spans="2:11" s="7" customFormat="1" x14ac:dyDescent="0.75">
      <c r="B206" s="176" t="s">
        <v>420</v>
      </c>
      <c r="C206" s="168"/>
      <c r="D206" s="169"/>
      <c r="E206" s="169"/>
      <c r="F206" s="169"/>
      <c r="G206" s="169"/>
      <c r="H206" s="169"/>
      <c r="I206" s="169"/>
      <c r="J206" s="169"/>
      <c r="K206" s="177"/>
    </row>
    <row r="207" spans="2:11" s="7" customFormat="1" x14ac:dyDescent="0.75">
      <c r="B207" s="176" t="s">
        <v>421</v>
      </c>
      <c r="C207" s="168"/>
      <c r="D207" s="169"/>
      <c r="E207" s="169"/>
      <c r="F207" s="169"/>
      <c r="G207" s="169"/>
      <c r="H207" s="169"/>
      <c r="I207" s="169"/>
      <c r="J207" s="169"/>
      <c r="K207" s="177"/>
    </row>
    <row r="208" spans="2:11" s="7" customFormat="1" x14ac:dyDescent="0.75">
      <c r="B208" s="176" t="s">
        <v>422</v>
      </c>
      <c r="C208" s="168"/>
      <c r="D208" s="169"/>
      <c r="E208" s="169"/>
      <c r="F208" s="169"/>
      <c r="G208" s="169"/>
      <c r="H208" s="169"/>
      <c r="I208" s="169"/>
      <c r="J208" s="169"/>
      <c r="K208" s="177"/>
    </row>
    <row r="209" spans="2:11" s="7" customFormat="1" x14ac:dyDescent="0.75">
      <c r="B209" s="176" t="s">
        <v>423</v>
      </c>
      <c r="C209" s="168"/>
      <c r="D209" s="169"/>
      <c r="E209" s="169"/>
      <c r="F209" s="169"/>
      <c r="G209" s="169"/>
      <c r="H209" s="169"/>
      <c r="I209" s="169"/>
      <c r="J209" s="169"/>
      <c r="K209" s="177"/>
    </row>
    <row r="210" spans="2:11" s="7" customFormat="1" x14ac:dyDescent="0.75">
      <c r="B210" s="176" t="s">
        <v>424</v>
      </c>
      <c r="C210" s="168"/>
      <c r="D210" s="169"/>
      <c r="E210" s="169"/>
      <c r="F210" s="169"/>
      <c r="G210" s="169"/>
      <c r="H210" s="169"/>
      <c r="I210" s="169"/>
      <c r="J210" s="169"/>
      <c r="K210" s="177"/>
    </row>
    <row r="211" spans="2:11" s="7" customFormat="1" x14ac:dyDescent="0.75">
      <c r="B211" s="176" t="s">
        <v>425</v>
      </c>
      <c r="C211" s="168"/>
      <c r="D211" s="169"/>
      <c r="E211" s="169"/>
      <c r="F211" s="169"/>
      <c r="G211" s="169"/>
      <c r="H211" s="169"/>
      <c r="I211" s="169"/>
      <c r="J211" s="169"/>
      <c r="K211" s="177"/>
    </row>
    <row r="212" spans="2:11" s="7" customFormat="1" x14ac:dyDescent="0.75">
      <c r="B212" s="176" t="s">
        <v>426</v>
      </c>
      <c r="C212" s="168"/>
      <c r="D212" s="169"/>
      <c r="E212" s="169"/>
      <c r="F212" s="169"/>
      <c r="G212" s="169"/>
      <c r="H212" s="169"/>
      <c r="I212" s="169"/>
      <c r="J212" s="169"/>
      <c r="K212" s="177"/>
    </row>
    <row r="213" spans="2:11" s="7" customFormat="1" x14ac:dyDescent="0.75">
      <c r="B213" s="176" t="s">
        <v>427</v>
      </c>
      <c r="C213" s="168"/>
      <c r="D213" s="169"/>
      <c r="E213" s="169"/>
      <c r="F213" s="169"/>
      <c r="G213" s="169"/>
      <c r="H213" s="169"/>
      <c r="I213" s="169"/>
      <c r="J213" s="169"/>
      <c r="K213" s="177"/>
    </row>
    <row r="214" spans="2:11" s="7" customFormat="1" x14ac:dyDescent="0.75">
      <c r="B214" s="176" t="s">
        <v>428</v>
      </c>
      <c r="C214" s="168"/>
      <c r="D214" s="169"/>
      <c r="E214" s="169"/>
      <c r="F214" s="169"/>
      <c r="G214" s="169"/>
      <c r="H214" s="169"/>
      <c r="I214" s="169"/>
      <c r="J214" s="169"/>
      <c r="K214" s="177"/>
    </row>
    <row r="215" spans="2:11" s="7" customFormat="1" x14ac:dyDescent="0.75">
      <c r="B215" s="176" t="s">
        <v>429</v>
      </c>
      <c r="C215" s="168"/>
      <c r="D215" s="169"/>
      <c r="E215" s="169"/>
      <c r="F215" s="169"/>
      <c r="G215" s="169"/>
      <c r="H215" s="169"/>
      <c r="I215" s="169"/>
      <c r="J215" s="169"/>
      <c r="K215" s="177"/>
    </row>
    <row r="216" spans="2:11" s="7" customFormat="1" x14ac:dyDescent="0.75">
      <c r="B216" s="176" t="s">
        <v>430</v>
      </c>
      <c r="C216" s="168"/>
      <c r="D216" s="169"/>
      <c r="E216" s="169"/>
      <c r="F216" s="169"/>
      <c r="G216" s="169"/>
      <c r="H216" s="169"/>
      <c r="I216" s="169"/>
      <c r="J216" s="169"/>
      <c r="K216" s="177"/>
    </row>
    <row r="217" spans="2:11" s="7" customFormat="1" x14ac:dyDescent="0.75">
      <c r="B217" s="176" t="s">
        <v>431</v>
      </c>
      <c r="C217" s="168"/>
      <c r="D217" s="169"/>
      <c r="E217" s="169"/>
      <c r="F217" s="169"/>
      <c r="G217" s="169"/>
      <c r="H217" s="169"/>
      <c r="I217" s="169"/>
      <c r="J217" s="169"/>
      <c r="K217" s="177"/>
    </row>
    <row r="218" spans="2:11" s="7" customFormat="1" x14ac:dyDescent="0.75">
      <c r="B218" s="176" t="s">
        <v>432</v>
      </c>
      <c r="C218" s="168"/>
      <c r="D218" s="169"/>
      <c r="E218" s="169"/>
      <c r="F218" s="169"/>
      <c r="G218" s="169"/>
      <c r="H218" s="169"/>
      <c r="I218" s="169"/>
      <c r="J218" s="169"/>
      <c r="K218" s="177"/>
    </row>
    <row r="219" spans="2:11" s="7" customFormat="1" x14ac:dyDescent="0.75">
      <c r="B219" s="176" t="s">
        <v>433</v>
      </c>
      <c r="C219" s="168"/>
      <c r="D219" s="169"/>
      <c r="E219" s="169"/>
      <c r="F219" s="169"/>
      <c r="G219" s="169"/>
      <c r="H219" s="169"/>
      <c r="I219" s="169"/>
      <c r="J219" s="169"/>
      <c r="K219" s="177"/>
    </row>
    <row r="220" spans="2:11" s="7" customFormat="1" x14ac:dyDescent="0.75">
      <c r="B220" s="176" t="s">
        <v>434</v>
      </c>
      <c r="C220" s="168"/>
      <c r="D220" s="169"/>
      <c r="E220" s="169"/>
      <c r="F220" s="169"/>
      <c r="G220" s="169"/>
      <c r="H220" s="169"/>
      <c r="I220" s="169"/>
      <c r="J220" s="169"/>
      <c r="K220" s="177"/>
    </row>
    <row r="221" spans="2:11" s="7" customFormat="1" x14ac:dyDescent="0.75">
      <c r="B221" s="176" t="s">
        <v>435</v>
      </c>
      <c r="C221" s="168"/>
      <c r="D221" s="169"/>
      <c r="E221" s="169"/>
      <c r="F221" s="169"/>
      <c r="G221" s="169"/>
      <c r="H221" s="169"/>
      <c r="I221" s="169"/>
      <c r="J221" s="169"/>
      <c r="K221" s="177"/>
    </row>
    <row r="222" spans="2:11" s="7" customFormat="1" x14ac:dyDescent="0.75">
      <c r="B222" s="176" t="s">
        <v>436</v>
      </c>
      <c r="C222" s="168"/>
      <c r="D222" s="169"/>
      <c r="E222" s="169"/>
      <c r="F222" s="169"/>
      <c r="G222" s="169"/>
      <c r="H222" s="169"/>
      <c r="I222" s="169"/>
      <c r="J222" s="169"/>
      <c r="K222" s="177"/>
    </row>
    <row r="223" spans="2:11" s="7" customFormat="1" x14ac:dyDescent="0.75">
      <c r="B223" s="176" t="s">
        <v>437</v>
      </c>
      <c r="C223" s="168"/>
      <c r="D223" s="169"/>
      <c r="E223" s="169"/>
      <c r="F223" s="169"/>
      <c r="G223" s="169"/>
      <c r="H223" s="169"/>
      <c r="I223" s="169"/>
      <c r="J223" s="169"/>
      <c r="K223" s="177"/>
    </row>
    <row r="224" spans="2:11" s="7" customFormat="1" x14ac:dyDescent="0.75">
      <c r="B224" s="176" t="s">
        <v>438</v>
      </c>
      <c r="C224" s="168"/>
      <c r="D224" s="169"/>
      <c r="E224" s="169"/>
      <c r="F224" s="169"/>
      <c r="G224" s="169"/>
      <c r="H224" s="169"/>
      <c r="I224" s="169"/>
      <c r="J224" s="169"/>
      <c r="K224" s="177"/>
    </row>
    <row r="225" spans="2:11" s="7" customFormat="1" x14ac:dyDescent="0.75">
      <c r="B225" s="176" t="s">
        <v>439</v>
      </c>
      <c r="C225" s="168"/>
      <c r="D225" s="169"/>
      <c r="E225" s="169"/>
      <c r="F225" s="169"/>
      <c r="G225" s="169"/>
      <c r="H225" s="169"/>
      <c r="I225" s="169"/>
      <c r="J225" s="169"/>
      <c r="K225" s="177"/>
    </row>
    <row r="226" spans="2:11" s="7" customFormat="1" x14ac:dyDescent="0.75">
      <c r="B226" s="176" t="s">
        <v>440</v>
      </c>
      <c r="C226" s="168"/>
      <c r="D226" s="169"/>
      <c r="E226" s="169"/>
      <c r="F226" s="169"/>
      <c r="G226" s="169"/>
      <c r="H226" s="169"/>
      <c r="I226" s="169"/>
      <c r="J226" s="169"/>
      <c r="K226" s="177"/>
    </row>
    <row r="227" spans="2:11" s="7" customFormat="1" x14ac:dyDescent="0.75">
      <c r="B227" s="176" t="s">
        <v>441</v>
      </c>
      <c r="C227" s="168"/>
      <c r="D227" s="169"/>
      <c r="E227" s="169"/>
      <c r="F227" s="169"/>
      <c r="G227" s="169"/>
      <c r="H227" s="169"/>
      <c r="I227" s="169"/>
      <c r="J227" s="169"/>
      <c r="K227" s="177"/>
    </row>
    <row r="228" spans="2:11" s="7" customFormat="1" x14ac:dyDescent="0.75">
      <c r="B228" s="176" t="s">
        <v>442</v>
      </c>
      <c r="C228" s="168"/>
      <c r="D228" s="169"/>
      <c r="E228" s="169"/>
      <c r="F228" s="169"/>
      <c r="G228" s="169"/>
      <c r="H228" s="169"/>
      <c r="I228" s="169"/>
      <c r="J228" s="169"/>
      <c r="K228" s="177"/>
    </row>
    <row r="229" spans="2:11" s="7" customFormat="1" x14ac:dyDescent="0.75">
      <c r="B229" s="176" t="s">
        <v>443</v>
      </c>
      <c r="C229" s="168"/>
      <c r="D229" s="169"/>
      <c r="E229" s="169"/>
      <c r="F229" s="169"/>
      <c r="G229" s="169"/>
      <c r="H229" s="169"/>
      <c r="I229" s="169"/>
      <c r="J229" s="169"/>
      <c r="K229" s="177"/>
    </row>
    <row r="230" spans="2:11" s="7" customFormat="1" x14ac:dyDescent="0.75">
      <c r="B230" s="176" t="s">
        <v>444</v>
      </c>
      <c r="C230" s="168"/>
      <c r="D230" s="169"/>
      <c r="E230" s="169"/>
      <c r="F230" s="169"/>
      <c r="G230" s="169"/>
      <c r="H230" s="169"/>
      <c r="I230" s="169"/>
      <c r="J230" s="169"/>
      <c r="K230" s="177"/>
    </row>
    <row r="231" spans="2:11" s="7" customFormat="1" x14ac:dyDescent="0.75">
      <c r="B231" s="176" t="s">
        <v>445</v>
      </c>
      <c r="C231" s="168"/>
      <c r="D231" s="169"/>
      <c r="E231" s="169"/>
      <c r="F231" s="169"/>
      <c r="G231" s="169"/>
      <c r="H231" s="169"/>
      <c r="I231" s="169"/>
      <c r="J231" s="169"/>
      <c r="K231" s="177"/>
    </row>
    <row r="232" spans="2:11" s="7" customFormat="1" x14ac:dyDescent="0.75">
      <c r="B232" s="176" t="s">
        <v>446</v>
      </c>
      <c r="C232" s="168"/>
      <c r="D232" s="169"/>
      <c r="E232" s="169"/>
      <c r="F232" s="169"/>
      <c r="G232" s="169"/>
      <c r="H232" s="169"/>
      <c r="I232" s="169"/>
      <c r="J232" s="169"/>
      <c r="K232" s="177"/>
    </row>
    <row r="233" spans="2:11" s="7" customFormat="1" x14ac:dyDescent="0.75">
      <c r="B233" s="176" t="s">
        <v>447</v>
      </c>
      <c r="C233" s="168"/>
      <c r="D233" s="169"/>
      <c r="E233" s="169"/>
      <c r="F233" s="169"/>
      <c r="G233" s="169"/>
      <c r="H233" s="169"/>
      <c r="I233" s="169"/>
      <c r="J233" s="169"/>
      <c r="K233" s="177"/>
    </row>
    <row r="234" spans="2:11" s="7" customFormat="1" x14ac:dyDescent="0.75">
      <c r="B234" s="176" t="s">
        <v>448</v>
      </c>
      <c r="C234" s="168"/>
      <c r="D234" s="169"/>
      <c r="E234" s="169"/>
      <c r="F234" s="169"/>
      <c r="G234" s="169"/>
      <c r="H234" s="169"/>
      <c r="I234" s="169"/>
      <c r="J234" s="169"/>
      <c r="K234" s="177"/>
    </row>
    <row r="235" spans="2:11" s="7" customFormat="1" x14ac:dyDescent="0.75">
      <c r="B235" s="176" t="s">
        <v>449</v>
      </c>
      <c r="C235" s="168"/>
      <c r="D235" s="169"/>
      <c r="E235" s="169"/>
      <c r="F235" s="169"/>
      <c r="G235" s="169"/>
      <c r="H235" s="169"/>
      <c r="I235" s="169"/>
      <c r="J235" s="169"/>
      <c r="K235" s="177"/>
    </row>
    <row r="236" spans="2:11" s="7" customFormat="1" x14ac:dyDescent="0.75">
      <c r="B236" s="176" t="s">
        <v>450</v>
      </c>
      <c r="C236" s="168"/>
      <c r="D236" s="169"/>
      <c r="E236" s="169"/>
      <c r="F236" s="169"/>
      <c r="G236" s="169"/>
      <c r="H236" s="169"/>
      <c r="I236" s="169"/>
      <c r="J236" s="169"/>
      <c r="K236" s="177"/>
    </row>
    <row r="237" spans="2:11" s="7" customFormat="1" x14ac:dyDescent="0.75">
      <c r="B237" s="176" t="s">
        <v>451</v>
      </c>
      <c r="C237" s="168"/>
      <c r="D237" s="169"/>
      <c r="E237" s="169"/>
      <c r="F237" s="169"/>
      <c r="G237" s="169"/>
      <c r="H237" s="169"/>
      <c r="I237" s="169"/>
      <c r="J237" s="169"/>
      <c r="K237" s="177"/>
    </row>
    <row r="238" spans="2:11" s="7" customFormat="1" x14ac:dyDescent="0.75">
      <c r="B238" s="176" t="s">
        <v>452</v>
      </c>
      <c r="C238" s="168"/>
      <c r="D238" s="169"/>
      <c r="E238" s="169"/>
      <c r="F238" s="169"/>
      <c r="G238" s="169"/>
      <c r="H238" s="169"/>
      <c r="I238" s="169"/>
      <c r="J238" s="169"/>
      <c r="K238" s="177"/>
    </row>
    <row r="239" spans="2:11" s="7" customFormat="1" x14ac:dyDescent="0.75">
      <c r="B239" s="176" t="s">
        <v>453</v>
      </c>
      <c r="C239" s="168"/>
      <c r="D239" s="169"/>
      <c r="E239" s="169"/>
      <c r="F239" s="169"/>
      <c r="G239" s="169"/>
      <c r="H239" s="169"/>
      <c r="I239" s="169"/>
      <c r="J239" s="169"/>
      <c r="K239" s="177"/>
    </row>
    <row r="240" spans="2:11" s="7" customFormat="1" x14ac:dyDescent="0.75">
      <c r="B240" s="176" t="s">
        <v>454</v>
      </c>
      <c r="C240" s="168"/>
      <c r="D240" s="169"/>
      <c r="E240" s="169"/>
      <c r="F240" s="169"/>
      <c r="G240" s="169"/>
      <c r="H240" s="169"/>
      <c r="I240" s="169"/>
      <c r="J240" s="169"/>
      <c r="K240" s="177"/>
    </row>
    <row r="241" spans="2:11" s="7" customFormat="1" x14ac:dyDescent="0.75">
      <c r="B241" s="176" t="s">
        <v>455</v>
      </c>
      <c r="C241" s="168"/>
      <c r="D241" s="169"/>
      <c r="E241" s="169"/>
      <c r="F241" s="169"/>
      <c r="G241" s="169"/>
      <c r="H241" s="169"/>
      <c r="I241" s="169"/>
      <c r="J241" s="169"/>
      <c r="K241" s="177"/>
    </row>
    <row r="242" spans="2:11" s="7" customFormat="1" x14ac:dyDescent="0.75">
      <c r="B242" s="176" t="s">
        <v>456</v>
      </c>
      <c r="C242" s="168"/>
      <c r="D242" s="169"/>
      <c r="E242" s="169"/>
      <c r="F242" s="169"/>
      <c r="G242" s="169"/>
      <c r="H242" s="169"/>
      <c r="I242" s="169"/>
      <c r="J242" s="169"/>
      <c r="K242" s="177"/>
    </row>
    <row r="243" spans="2:11" s="7" customFormat="1" x14ac:dyDescent="0.75">
      <c r="B243" s="176" t="s">
        <v>457</v>
      </c>
      <c r="C243" s="168"/>
      <c r="D243" s="169"/>
      <c r="E243" s="169"/>
      <c r="F243" s="169"/>
      <c r="G243" s="169"/>
      <c r="H243" s="169"/>
      <c r="I243" s="169"/>
      <c r="J243" s="169"/>
      <c r="K243" s="177"/>
    </row>
    <row r="244" spans="2:11" s="7" customFormat="1" x14ac:dyDescent="0.75">
      <c r="B244" s="176" t="s">
        <v>458</v>
      </c>
      <c r="C244" s="168"/>
      <c r="D244" s="169"/>
      <c r="E244" s="169"/>
      <c r="F244" s="169"/>
      <c r="G244" s="169"/>
      <c r="H244" s="169"/>
      <c r="I244" s="169"/>
      <c r="J244" s="169"/>
      <c r="K244" s="177"/>
    </row>
    <row r="245" spans="2:11" s="7" customFormat="1" x14ac:dyDescent="0.75">
      <c r="B245" s="176" t="s">
        <v>459</v>
      </c>
      <c r="C245" s="168"/>
      <c r="D245" s="169"/>
      <c r="E245" s="169"/>
      <c r="F245" s="169"/>
      <c r="G245" s="169"/>
      <c r="H245" s="169"/>
      <c r="I245" s="169"/>
      <c r="J245" s="169"/>
      <c r="K245" s="177"/>
    </row>
    <row r="246" spans="2:11" s="7" customFormat="1" x14ac:dyDescent="0.75">
      <c r="B246" s="176" t="s">
        <v>460</v>
      </c>
      <c r="C246" s="168"/>
      <c r="D246" s="169"/>
      <c r="E246" s="169"/>
      <c r="F246" s="169"/>
      <c r="G246" s="169"/>
      <c r="H246" s="169"/>
      <c r="I246" s="169"/>
      <c r="J246" s="169"/>
      <c r="K246" s="177"/>
    </row>
    <row r="247" spans="2:11" s="7" customFormat="1" x14ac:dyDescent="0.75">
      <c r="B247" s="176" t="s">
        <v>461</v>
      </c>
      <c r="C247" s="168"/>
      <c r="D247" s="169"/>
      <c r="E247" s="169"/>
      <c r="F247" s="169"/>
      <c r="G247" s="169"/>
      <c r="H247" s="169"/>
      <c r="I247" s="169"/>
      <c r="J247" s="169"/>
      <c r="K247" s="177"/>
    </row>
    <row r="248" spans="2:11" s="7" customFormat="1" x14ac:dyDescent="0.75">
      <c r="B248" s="176" t="s">
        <v>462</v>
      </c>
      <c r="C248" s="168"/>
      <c r="D248" s="169"/>
      <c r="E248" s="169"/>
      <c r="F248" s="169"/>
      <c r="G248" s="169"/>
      <c r="H248" s="169"/>
      <c r="I248" s="169"/>
      <c r="J248" s="169"/>
      <c r="K248" s="177"/>
    </row>
    <row r="249" spans="2:11" s="7" customFormat="1" x14ac:dyDescent="0.75">
      <c r="B249" s="176" t="s">
        <v>463</v>
      </c>
      <c r="C249" s="168"/>
      <c r="D249" s="169"/>
      <c r="E249" s="169"/>
      <c r="F249" s="169"/>
      <c r="G249" s="169"/>
      <c r="H249" s="169"/>
      <c r="I249" s="169"/>
      <c r="J249" s="169"/>
      <c r="K249" s="177"/>
    </row>
    <row r="250" spans="2:11" s="7" customFormat="1" x14ac:dyDescent="0.75">
      <c r="B250" s="176" t="s">
        <v>464</v>
      </c>
      <c r="C250" s="168"/>
      <c r="D250" s="169"/>
      <c r="E250" s="169"/>
      <c r="F250" s="169"/>
      <c r="G250" s="169"/>
      <c r="H250" s="169"/>
      <c r="I250" s="169"/>
      <c r="J250" s="169"/>
      <c r="K250" s="177"/>
    </row>
    <row r="251" spans="2:11" s="7" customFormat="1" x14ac:dyDescent="0.75">
      <c r="B251" s="176" t="s">
        <v>465</v>
      </c>
      <c r="C251" s="168"/>
      <c r="D251" s="169"/>
      <c r="E251" s="169"/>
      <c r="F251" s="169"/>
      <c r="G251" s="169"/>
      <c r="H251" s="169"/>
      <c r="I251" s="169"/>
      <c r="J251" s="169"/>
      <c r="K251" s="177"/>
    </row>
    <row r="252" spans="2:11" s="7" customFormat="1" x14ac:dyDescent="0.75">
      <c r="B252" s="176" t="s">
        <v>466</v>
      </c>
      <c r="C252" s="168"/>
      <c r="D252" s="169"/>
      <c r="E252" s="169"/>
      <c r="F252" s="169"/>
      <c r="G252" s="169"/>
      <c r="H252" s="169"/>
      <c r="I252" s="169"/>
      <c r="J252" s="169"/>
      <c r="K252" s="177"/>
    </row>
    <row r="253" spans="2:11" s="7" customFormat="1" x14ac:dyDescent="0.75">
      <c r="B253" s="176" t="s">
        <v>467</v>
      </c>
      <c r="C253" s="168"/>
      <c r="D253" s="169"/>
      <c r="E253" s="169"/>
      <c r="F253" s="169"/>
      <c r="G253" s="169"/>
      <c r="H253" s="169"/>
      <c r="I253" s="169"/>
      <c r="J253" s="169"/>
      <c r="K253" s="177"/>
    </row>
    <row r="254" spans="2:11" s="7" customFormat="1" x14ac:dyDescent="0.75">
      <c r="B254" s="176" t="s">
        <v>468</v>
      </c>
      <c r="C254" s="168"/>
      <c r="D254" s="169"/>
      <c r="E254" s="169"/>
      <c r="F254" s="169"/>
      <c r="G254" s="169"/>
      <c r="H254" s="169"/>
      <c r="I254" s="169"/>
      <c r="J254" s="169"/>
      <c r="K254" s="177"/>
    </row>
    <row r="255" spans="2:11" s="7" customFormat="1" x14ac:dyDescent="0.75">
      <c r="B255" s="176" t="s">
        <v>469</v>
      </c>
      <c r="C255" s="168"/>
      <c r="D255" s="169"/>
      <c r="E255" s="169"/>
      <c r="F255" s="169"/>
      <c r="G255" s="169"/>
      <c r="H255" s="169"/>
      <c r="I255" s="169"/>
      <c r="J255" s="169"/>
      <c r="K255" s="177"/>
    </row>
    <row r="256" spans="2:11" s="7" customFormat="1" x14ac:dyDescent="0.75">
      <c r="B256" s="176" t="s">
        <v>470</v>
      </c>
      <c r="C256" s="168"/>
      <c r="D256" s="169"/>
      <c r="E256" s="169"/>
      <c r="F256" s="169"/>
      <c r="G256" s="169"/>
      <c r="H256" s="169"/>
      <c r="I256" s="169"/>
      <c r="J256" s="169"/>
      <c r="K256" s="177"/>
    </row>
    <row r="257" spans="2:11" s="7" customFormat="1" x14ac:dyDescent="0.75">
      <c r="B257" s="176" t="s">
        <v>471</v>
      </c>
      <c r="C257" s="168"/>
      <c r="D257" s="169"/>
      <c r="E257" s="169"/>
      <c r="F257" s="169"/>
      <c r="G257" s="169"/>
      <c r="H257" s="169"/>
      <c r="I257" s="169"/>
      <c r="J257" s="169"/>
      <c r="K257" s="177"/>
    </row>
    <row r="258" spans="2:11" s="7" customFormat="1" x14ac:dyDescent="0.75">
      <c r="B258" s="176" t="s">
        <v>472</v>
      </c>
      <c r="C258" s="168"/>
      <c r="D258" s="169"/>
      <c r="E258" s="169"/>
      <c r="F258" s="169"/>
      <c r="G258" s="169"/>
      <c r="H258" s="169"/>
      <c r="I258" s="169"/>
      <c r="J258" s="169"/>
      <c r="K258" s="177"/>
    </row>
    <row r="259" spans="2:11" s="7" customFormat="1" x14ac:dyDescent="0.75">
      <c r="B259" s="176" t="s">
        <v>473</v>
      </c>
      <c r="C259" s="168"/>
      <c r="D259" s="169"/>
      <c r="E259" s="169"/>
      <c r="F259" s="169"/>
      <c r="G259" s="169"/>
      <c r="H259" s="169"/>
      <c r="I259" s="169"/>
      <c r="J259" s="169"/>
      <c r="K259" s="177"/>
    </row>
    <row r="260" spans="2:11" s="7" customFormat="1" x14ac:dyDescent="0.75">
      <c r="B260" s="176" t="s">
        <v>474</v>
      </c>
      <c r="C260" s="168"/>
      <c r="D260" s="169"/>
      <c r="E260" s="169"/>
      <c r="F260" s="169"/>
      <c r="G260" s="169"/>
      <c r="H260" s="169"/>
      <c r="I260" s="169"/>
      <c r="J260" s="169"/>
      <c r="K260" s="177"/>
    </row>
    <row r="261" spans="2:11" s="7" customFormat="1" x14ac:dyDescent="0.75">
      <c r="B261" s="176" t="s">
        <v>475</v>
      </c>
      <c r="C261" s="168"/>
      <c r="D261" s="169"/>
      <c r="E261" s="169"/>
      <c r="F261" s="169"/>
      <c r="G261" s="169"/>
      <c r="H261" s="169"/>
      <c r="I261" s="169"/>
      <c r="J261" s="169"/>
      <c r="K261" s="177"/>
    </row>
    <row r="262" spans="2:11" s="7" customFormat="1" x14ac:dyDescent="0.75">
      <c r="B262" s="176" t="s">
        <v>476</v>
      </c>
      <c r="C262" s="168"/>
      <c r="D262" s="169"/>
      <c r="E262" s="169"/>
      <c r="F262" s="169"/>
      <c r="G262" s="169"/>
      <c r="H262" s="169"/>
      <c r="I262" s="169"/>
      <c r="J262" s="169"/>
      <c r="K262" s="177"/>
    </row>
    <row r="263" spans="2:11" s="7" customFormat="1" x14ac:dyDescent="0.75">
      <c r="B263" s="176" t="s">
        <v>477</v>
      </c>
      <c r="C263" s="168"/>
      <c r="D263" s="169"/>
      <c r="E263" s="169"/>
      <c r="F263" s="169"/>
      <c r="G263" s="169"/>
      <c r="H263" s="169"/>
      <c r="I263" s="169"/>
      <c r="J263" s="169"/>
      <c r="K263" s="177"/>
    </row>
    <row r="264" spans="2:11" s="7" customFormat="1" x14ac:dyDescent="0.75">
      <c r="B264" s="176" t="s">
        <v>478</v>
      </c>
      <c r="C264" s="168"/>
      <c r="D264" s="169"/>
      <c r="E264" s="169"/>
      <c r="F264" s="169"/>
      <c r="G264" s="169"/>
      <c r="H264" s="169"/>
      <c r="I264" s="169"/>
      <c r="J264" s="169"/>
      <c r="K264" s="177"/>
    </row>
    <row r="265" spans="2:11" s="7" customFormat="1" x14ac:dyDescent="0.75">
      <c r="B265" s="176" t="s">
        <v>479</v>
      </c>
      <c r="C265" s="168"/>
      <c r="D265" s="169"/>
      <c r="E265" s="169"/>
      <c r="F265" s="169"/>
      <c r="G265" s="169"/>
      <c r="H265" s="169"/>
      <c r="I265" s="169"/>
      <c r="J265" s="169"/>
      <c r="K265" s="177"/>
    </row>
    <row r="266" spans="2:11" s="7" customFormat="1" x14ac:dyDescent="0.75">
      <c r="B266" s="176" t="s">
        <v>480</v>
      </c>
      <c r="C266" s="168"/>
      <c r="D266" s="169"/>
      <c r="E266" s="169"/>
      <c r="F266" s="169"/>
      <c r="G266" s="169"/>
      <c r="H266" s="169"/>
      <c r="I266" s="169"/>
      <c r="J266" s="169"/>
      <c r="K266" s="177"/>
    </row>
    <row r="267" spans="2:11" s="7" customFormat="1" x14ac:dyDescent="0.75">
      <c r="B267" s="176" t="s">
        <v>481</v>
      </c>
      <c r="C267" s="168"/>
      <c r="D267" s="169"/>
      <c r="E267" s="169"/>
      <c r="F267" s="169"/>
      <c r="G267" s="169"/>
      <c r="H267" s="169"/>
      <c r="I267" s="169"/>
      <c r="J267" s="169"/>
      <c r="K267" s="177"/>
    </row>
    <row r="268" spans="2:11" s="7" customFormat="1" x14ac:dyDescent="0.75">
      <c r="B268" s="176" t="s">
        <v>482</v>
      </c>
      <c r="C268" s="168"/>
      <c r="D268" s="169"/>
      <c r="E268" s="169"/>
      <c r="F268" s="169"/>
      <c r="G268" s="169"/>
      <c r="H268" s="169"/>
      <c r="I268" s="169"/>
      <c r="J268" s="169"/>
      <c r="K268" s="177"/>
    </row>
    <row r="269" spans="2:11" s="7" customFormat="1" x14ac:dyDescent="0.75">
      <c r="B269" s="176" t="s">
        <v>483</v>
      </c>
      <c r="C269" s="168"/>
      <c r="D269" s="169"/>
      <c r="E269" s="169"/>
      <c r="F269" s="169"/>
      <c r="G269" s="169"/>
      <c r="H269" s="169"/>
      <c r="I269" s="169"/>
      <c r="J269" s="169"/>
      <c r="K269" s="177"/>
    </row>
    <row r="270" spans="2:11" s="7" customFormat="1" x14ac:dyDescent="0.75">
      <c r="B270" s="176" t="s">
        <v>484</v>
      </c>
      <c r="C270" s="168"/>
      <c r="D270" s="169"/>
      <c r="E270" s="169"/>
      <c r="F270" s="169"/>
      <c r="G270" s="169"/>
      <c r="H270" s="169"/>
      <c r="I270" s="169"/>
      <c r="J270" s="169"/>
      <c r="K270" s="177"/>
    </row>
    <row r="271" spans="2:11" s="7" customFormat="1" x14ac:dyDescent="0.75">
      <c r="B271" s="176" t="s">
        <v>485</v>
      </c>
      <c r="C271" s="168"/>
      <c r="D271" s="169"/>
      <c r="E271" s="169"/>
      <c r="F271" s="169"/>
      <c r="G271" s="169"/>
      <c r="H271" s="169"/>
      <c r="I271" s="169"/>
      <c r="J271" s="169"/>
      <c r="K271" s="177"/>
    </row>
    <row r="272" spans="2:11" s="7" customFormat="1" x14ac:dyDescent="0.75">
      <c r="B272" s="176" t="s">
        <v>486</v>
      </c>
      <c r="C272" s="168"/>
      <c r="D272" s="169"/>
      <c r="E272" s="169"/>
      <c r="F272" s="169"/>
      <c r="G272" s="169"/>
      <c r="H272" s="169"/>
      <c r="I272" s="169"/>
      <c r="J272" s="169"/>
      <c r="K272" s="177"/>
    </row>
    <row r="273" spans="2:11" s="7" customFormat="1" x14ac:dyDescent="0.75">
      <c r="B273" s="176" t="s">
        <v>487</v>
      </c>
      <c r="C273" s="168"/>
      <c r="D273" s="169"/>
      <c r="E273" s="169"/>
      <c r="F273" s="169"/>
      <c r="G273" s="169"/>
      <c r="H273" s="169"/>
      <c r="I273" s="169"/>
      <c r="J273" s="169"/>
      <c r="K273" s="177"/>
    </row>
    <row r="274" spans="2:11" s="7" customFormat="1" x14ac:dyDescent="0.75">
      <c r="B274" s="176" t="s">
        <v>488</v>
      </c>
      <c r="C274" s="168"/>
      <c r="D274" s="169"/>
      <c r="E274" s="169"/>
      <c r="F274" s="169"/>
      <c r="G274" s="169"/>
      <c r="H274" s="169"/>
      <c r="I274" s="169"/>
      <c r="J274" s="169"/>
      <c r="K274" s="177"/>
    </row>
    <row r="275" spans="2:11" s="7" customFormat="1" x14ac:dyDescent="0.75">
      <c r="B275" s="176" t="s">
        <v>489</v>
      </c>
      <c r="C275" s="168"/>
      <c r="D275" s="169"/>
      <c r="E275" s="169"/>
      <c r="F275" s="169"/>
      <c r="G275" s="169"/>
      <c r="H275" s="169"/>
      <c r="I275" s="169"/>
      <c r="J275" s="169"/>
      <c r="K275" s="177"/>
    </row>
    <row r="276" spans="2:11" s="7" customFormat="1" x14ac:dyDescent="0.75">
      <c r="B276" s="176" t="s">
        <v>490</v>
      </c>
      <c r="C276" s="168"/>
      <c r="D276" s="169"/>
      <c r="E276" s="169"/>
      <c r="F276" s="169"/>
      <c r="G276" s="169"/>
      <c r="H276" s="169"/>
      <c r="I276" s="169"/>
      <c r="J276" s="169"/>
      <c r="K276" s="177"/>
    </row>
    <row r="277" spans="2:11" s="7" customFormat="1" x14ac:dyDescent="0.75">
      <c r="B277" s="176" t="s">
        <v>491</v>
      </c>
      <c r="C277" s="168"/>
      <c r="D277" s="169"/>
      <c r="E277" s="169"/>
      <c r="F277" s="169"/>
      <c r="G277" s="169"/>
      <c r="H277" s="169"/>
      <c r="I277" s="169"/>
      <c r="J277" s="169"/>
      <c r="K277" s="177"/>
    </row>
    <row r="278" spans="2:11" s="7" customFormat="1" x14ac:dyDescent="0.75">
      <c r="B278" s="176" t="s">
        <v>492</v>
      </c>
      <c r="C278" s="168"/>
      <c r="D278" s="169"/>
      <c r="E278" s="169"/>
      <c r="F278" s="169"/>
      <c r="G278" s="169"/>
      <c r="H278" s="169"/>
      <c r="I278" s="169"/>
      <c r="J278" s="169"/>
      <c r="K278" s="177"/>
    </row>
    <row r="279" spans="2:11" s="7" customFormat="1" x14ac:dyDescent="0.75">
      <c r="B279" s="176" t="s">
        <v>493</v>
      </c>
      <c r="C279" s="168"/>
      <c r="D279" s="169"/>
      <c r="E279" s="169"/>
      <c r="F279" s="169"/>
      <c r="G279" s="169"/>
      <c r="H279" s="169"/>
      <c r="I279" s="169"/>
      <c r="J279" s="169"/>
      <c r="K279" s="177"/>
    </row>
    <row r="280" spans="2:11" s="7" customFormat="1" x14ac:dyDescent="0.75">
      <c r="B280" s="176" t="s">
        <v>494</v>
      </c>
      <c r="C280" s="168"/>
      <c r="D280" s="169"/>
      <c r="E280" s="169"/>
      <c r="F280" s="169"/>
      <c r="G280" s="169"/>
      <c r="H280" s="169"/>
      <c r="I280" s="169"/>
      <c r="J280" s="169"/>
      <c r="K280" s="177"/>
    </row>
    <row r="281" spans="2:11" s="7" customFormat="1" x14ac:dyDescent="0.75">
      <c r="B281" s="176" t="s">
        <v>495</v>
      </c>
      <c r="C281" s="168"/>
      <c r="D281" s="169"/>
      <c r="E281" s="169"/>
      <c r="F281" s="169"/>
      <c r="G281" s="169"/>
      <c r="H281" s="169"/>
      <c r="I281" s="169"/>
      <c r="J281" s="169"/>
      <c r="K281" s="177"/>
    </row>
    <row r="282" spans="2:11" s="7" customFormat="1" x14ac:dyDescent="0.75">
      <c r="B282" s="176" t="s">
        <v>496</v>
      </c>
      <c r="C282" s="168"/>
      <c r="D282" s="169"/>
      <c r="E282" s="169"/>
      <c r="F282" s="169"/>
      <c r="G282" s="169"/>
      <c r="H282" s="169"/>
      <c r="I282" s="169"/>
      <c r="J282" s="169"/>
      <c r="K282" s="177"/>
    </row>
    <row r="283" spans="2:11" s="7" customFormat="1" x14ac:dyDescent="0.75">
      <c r="B283" s="176" t="s">
        <v>497</v>
      </c>
      <c r="C283" s="168"/>
      <c r="D283" s="169"/>
      <c r="E283" s="169"/>
      <c r="F283" s="169"/>
      <c r="G283" s="169"/>
      <c r="H283" s="169"/>
      <c r="I283" s="169"/>
      <c r="J283" s="169"/>
      <c r="K283" s="177"/>
    </row>
    <row r="284" spans="2:11" s="7" customFormat="1" x14ac:dyDescent="0.75">
      <c r="B284" s="176" t="s">
        <v>498</v>
      </c>
      <c r="C284" s="168"/>
      <c r="D284" s="169"/>
      <c r="E284" s="169"/>
      <c r="F284" s="169"/>
      <c r="G284" s="169"/>
      <c r="H284" s="169"/>
      <c r="I284" s="169"/>
      <c r="J284" s="169"/>
      <c r="K284" s="177"/>
    </row>
    <row r="285" spans="2:11" s="7" customFormat="1" x14ac:dyDescent="0.75">
      <c r="B285" s="176" t="s">
        <v>499</v>
      </c>
      <c r="C285" s="168"/>
      <c r="D285" s="169"/>
      <c r="E285" s="169"/>
      <c r="F285" s="169"/>
      <c r="G285" s="169"/>
      <c r="H285" s="169"/>
      <c r="I285" s="169"/>
      <c r="J285" s="169"/>
      <c r="K285" s="177"/>
    </row>
    <row r="286" spans="2:11" s="7" customFormat="1" x14ac:dyDescent="0.75">
      <c r="B286" s="176" t="s">
        <v>500</v>
      </c>
      <c r="C286" s="168"/>
      <c r="D286" s="169"/>
      <c r="E286" s="169"/>
      <c r="F286" s="169"/>
      <c r="G286" s="169"/>
      <c r="H286" s="169"/>
      <c r="I286" s="169"/>
      <c r="J286" s="169"/>
      <c r="K286" s="177"/>
    </row>
    <row r="287" spans="2:11" s="7" customFormat="1" x14ac:dyDescent="0.75">
      <c r="B287" s="176" t="s">
        <v>501</v>
      </c>
      <c r="C287" s="168"/>
      <c r="D287" s="169"/>
      <c r="E287" s="169"/>
      <c r="F287" s="169"/>
      <c r="G287" s="169"/>
      <c r="H287" s="169"/>
      <c r="I287" s="169"/>
      <c r="J287" s="169"/>
      <c r="K287" s="177"/>
    </row>
    <row r="288" spans="2:11" s="7" customFormat="1" x14ac:dyDescent="0.75">
      <c r="B288" s="176" t="s">
        <v>502</v>
      </c>
      <c r="C288" s="168"/>
      <c r="D288" s="169"/>
      <c r="E288" s="169"/>
      <c r="F288" s="169"/>
      <c r="G288" s="169"/>
      <c r="H288" s="169"/>
      <c r="I288" s="169"/>
      <c r="J288" s="169"/>
      <c r="K288" s="177"/>
    </row>
    <row r="289" spans="2:11" s="7" customFormat="1" x14ac:dyDescent="0.75">
      <c r="B289" s="176" t="s">
        <v>503</v>
      </c>
      <c r="C289" s="168"/>
      <c r="D289" s="169"/>
      <c r="E289" s="169"/>
      <c r="F289" s="169"/>
      <c r="G289" s="169"/>
      <c r="H289" s="169"/>
      <c r="I289" s="169"/>
      <c r="J289" s="169"/>
      <c r="K289" s="177"/>
    </row>
    <row r="290" spans="2:11" s="7" customFormat="1" x14ac:dyDescent="0.75">
      <c r="B290" s="176" t="s">
        <v>504</v>
      </c>
      <c r="C290" s="168"/>
      <c r="D290" s="169"/>
      <c r="E290" s="169"/>
      <c r="F290" s="169"/>
      <c r="G290" s="169"/>
      <c r="H290" s="169"/>
      <c r="I290" s="169"/>
      <c r="J290" s="169"/>
      <c r="K290" s="177"/>
    </row>
    <row r="291" spans="2:11" s="7" customFormat="1" x14ac:dyDescent="0.75">
      <c r="B291" s="176" t="s">
        <v>505</v>
      </c>
      <c r="C291" s="168"/>
      <c r="D291" s="169"/>
      <c r="E291" s="169"/>
      <c r="F291" s="169"/>
      <c r="G291" s="169"/>
      <c r="H291" s="169"/>
      <c r="I291" s="169"/>
      <c r="J291" s="169"/>
      <c r="K291" s="177"/>
    </row>
    <row r="292" spans="2:11" s="7" customFormat="1" x14ac:dyDescent="0.75">
      <c r="B292" s="176" t="s">
        <v>506</v>
      </c>
      <c r="C292" s="168"/>
      <c r="D292" s="169"/>
      <c r="E292" s="169"/>
      <c r="F292" s="169"/>
      <c r="G292" s="169"/>
      <c r="H292" s="169"/>
      <c r="I292" s="169"/>
      <c r="J292" s="169"/>
      <c r="K292" s="177"/>
    </row>
    <row r="293" spans="2:11" s="7" customFormat="1" x14ac:dyDescent="0.75">
      <c r="B293" s="176" t="s">
        <v>507</v>
      </c>
      <c r="C293" s="168"/>
      <c r="D293" s="169"/>
      <c r="E293" s="169"/>
      <c r="F293" s="169"/>
      <c r="G293" s="169"/>
      <c r="H293" s="169"/>
      <c r="I293" s="169"/>
      <c r="J293" s="169"/>
      <c r="K293" s="177"/>
    </row>
    <row r="294" spans="2:11" s="7" customFormat="1" x14ac:dyDescent="0.75">
      <c r="B294" s="176" t="s">
        <v>508</v>
      </c>
      <c r="C294" s="168"/>
      <c r="D294" s="169"/>
      <c r="E294" s="169"/>
      <c r="F294" s="169"/>
      <c r="G294" s="169"/>
      <c r="H294" s="169"/>
      <c r="I294" s="169"/>
      <c r="J294" s="169"/>
      <c r="K294" s="177"/>
    </row>
    <row r="295" spans="2:11" s="7" customFormat="1" x14ac:dyDescent="0.75">
      <c r="B295" s="176" t="s">
        <v>509</v>
      </c>
      <c r="C295" s="168"/>
      <c r="D295" s="169"/>
      <c r="E295" s="169"/>
      <c r="F295" s="169"/>
      <c r="G295" s="169"/>
      <c r="H295" s="169"/>
      <c r="I295" s="169"/>
      <c r="J295" s="169"/>
      <c r="K295" s="177"/>
    </row>
    <row r="296" spans="2:11" s="7" customFormat="1" x14ac:dyDescent="0.75">
      <c r="B296" s="176" t="s">
        <v>510</v>
      </c>
      <c r="C296" s="168"/>
      <c r="D296" s="169"/>
      <c r="E296" s="169"/>
      <c r="F296" s="169"/>
      <c r="G296" s="169"/>
      <c r="H296" s="169"/>
      <c r="I296" s="169"/>
      <c r="J296" s="169"/>
      <c r="K296" s="177"/>
    </row>
    <row r="297" spans="2:11" s="7" customFormat="1" x14ac:dyDescent="0.75">
      <c r="B297" s="176" t="s">
        <v>511</v>
      </c>
      <c r="C297" s="168"/>
      <c r="D297" s="169"/>
      <c r="E297" s="169"/>
      <c r="F297" s="169"/>
      <c r="G297" s="169"/>
      <c r="H297" s="169"/>
      <c r="I297" s="169"/>
      <c r="J297" s="169"/>
      <c r="K297" s="177"/>
    </row>
    <row r="298" spans="2:11" s="7" customFormat="1" x14ac:dyDescent="0.75">
      <c r="B298" s="176" t="s">
        <v>512</v>
      </c>
      <c r="C298" s="168"/>
      <c r="D298" s="169"/>
      <c r="E298" s="169"/>
      <c r="F298" s="169"/>
      <c r="G298" s="169"/>
      <c r="H298" s="169"/>
      <c r="I298" s="169"/>
      <c r="J298" s="169"/>
      <c r="K298" s="177"/>
    </row>
    <row r="299" spans="2:11" s="7" customFormat="1" x14ac:dyDescent="0.75">
      <c r="B299" s="176" t="s">
        <v>513</v>
      </c>
      <c r="C299" s="168"/>
      <c r="D299" s="169"/>
      <c r="E299" s="169"/>
      <c r="F299" s="169"/>
      <c r="G299" s="169"/>
      <c r="H299" s="169"/>
      <c r="I299" s="169"/>
      <c r="J299" s="169"/>
      <c r="K299" s="177"/>
    </row>
    <row r="300" spans="2:11" x14ac:dyDescent="0.75">
      <c r="B300" s="176" t="s">
        <v>514</v>
      </c>
      <c r="C300" s="168"/>
      <c r="D300" s="169"/>
      <c r="E300" s="169"/>
      <c r="F300" s="169"/>
      <c r="G300" s="169"/>
      <c r="H300" s="169"/>
      <c r="I300" s="169"/>
      <c r="J300" s="169"/>
      <c r="K300" s="177"/>
    </row>
    <row r="301" spans="2:11" x14ac:dyDescent="0.75">
      <c r="B301" s="176" t="s">
        <v>515</v>
      </c>
      <c r="C301" s="168"/>
      <c r="D301" s="169"/>
      <c r="E301" s="169"/>
      <c r="F301" s="169"/>
      <c r="G301" s="169"/>
      <c r="H301" s="169"/>
      <c r="I301" s="169"/>
      <c r="J301" s="169"/>
      <c r="K301" s="177"/>
    </row>
    <row r="302" spans="2:11" x14ac:dyDescent="0.75">
      <c r="B302" s="176" t="s">
        <v>516</v>
      </c>
      <c r="C302" s="168"/>
      <c r="D302" s="169"/>
      <c r="E302" s="169"/>
      <c r="F302" s="169"/>
      <c r="G302" s="169"/>
      <c r="H302" s="169"/>
      <c r="I302" s="169"/>
      <c r="J302" s="169"/>
      <c r="K302" s="177"/>
    </row>
    <row r="303" spans="2:11" x14ac:dyDescent="0.75">
      <c r="B303" s="176" t="s">
        <v>517</v>
      </c>
      <c r="C303" s="168"/>
      <c r="D303" s="169"/>
      <c r="E303" s="169"/>
      <c r="F303" s="169"/>
      <c r="G303" s="169"/>
      <c r="H303" s="169"/>
      <c r="I303" s="169"/>
      <c r="J303" s="169"/>
      <c r="K303" s="177"/>
    </row>
    <row r="304" spans="2:11" x14ac:dyDescent="0.75">
      <c r="B304" s="176" t="s">
        <v>518</v>
      </c>
      <c r="C304" s="168"/>
      <c r="D304" s="169"/>
      <c r="E304" s="169"/>
      <c r="F304" s="169"/>
      <c r="G304" s="169"/>
      <c r="H304" s="169"/>
      <c r="I304" s="169"/>
      <c r="J304" s="169"/>
      <c r="K304" s="177"/>
    </row>
    <row r="305" spans="2:11" x14ac:dyDescent="0.75">
      <c r="B305" s="176" t="s">
        <v>519</v>
      </c>
      <c r="C305" s="168"/>
      <c r="D305" s="169"/>
      <c r="E305" s="169"/>
      <c r="F305" s="169"/>
      <c r="G305" s="169"/>
      <c r="H305" s="169"/>
      <c r="I305" s="169"/>
      <c r="J305" s="169"/>
      <c r="K305" s="177"/>
    </row>
    <row r="306" spans="2:11" x14ac:dyDescent="0.75">
      <c r="B306" s="176" t="s">
        <v>520</v>
      </c>
      <c r="C306" s="168"/>
      <c r="D306" s="169"/>
      <c r="E306" s="169"/>
      <c r="F306" s="169"/>
      <c r="G306" s="169"/>
      <c r="H306" s="169"/>
      <c r="I306" s="169"/>
      <c r="J306" s="169"/>
      <c r="K306" s="177"/>
    </row>
    <row r="307" spans="2:11" x14ac:dyDescent="0.75">
      <c r="B307" s="176" t="s">
        <v>521</v>
      </c>
      <c r="C307" s="168"/>
      <c r="D307" s="169"/>
      <c r="E307" s="169"/>
      <c r="F307" s="169"/>
      <c r="G307" s="169"/>
      <c r="H307" s="169"/>
      <c r="I307" s="169"/>
      <c r="J307" s="169"/>
      <c r="K307" s="177"/>
    </row>
    <row r="308" spans="2:11" x14ac:dyDescent="0.75">
      <c r="B308" s="176" t="s">
        <v>522</v>
      </c>
      <c r="C308" s="168"/>
      <c r="D308" s="169"/>
      <c r="E308" s="169"/>
      <c r="F308" s="169"/>
      <c r="G308" s="169"/>
      <c r="H308" s="169"/>
      <c r="I308" s="169"/>
      <c r="J308" s="169"/>
      <c r="K308" s="177"/>
    </row>
    <row r="309" spans="2:11" x14ac:dyDescent="0.75">
      <c r="B309" s="176" t="s">
        <v>523</v>
      </c>
      <c r="C309" s="168"/>
      <c r="D309" s="169"/>
      <c r="E309" s="169"/>
      <c r="F309" s="169"/>
      <c r="G309" s="169"/>
      <c r="H309" s="169"/>
      <c r="I309" s="169"/>
      <c r="J309" s="169"/>
      <c r="K309" s="177"/>
    </row>
    <row r="310" spans="2:11" x14ac:dyDescent="0.75">
      <c r="B310" s="176" t="s">
        <v>524</v>
      </c>
      <c r="C310" s="168"/>
      <c r="D310" s="169"/>
      <c r="E310" s="169"/>
      <c r="F310" s="169"/>
      <c r="G310" s="169"/>
      <c r="H310" s="169"/>
      <c r="I310" s="169"/>
      <c r="J310" s="169"/>
      <c r="K310" s="177"/>
    </row>
    <row r="311" spans="2:11" x14ac:dyDescent="0.75">
      <c r="B311" s="176" t="s">
        <v>525</v>
      </c>
      <c r="C311" s="168"/>
      <c r="D311" s="169"/>
      <c r="E311" s="169"/>
      <c r="F311" s="169"/>
      <c r="G311" s="169"/>
      <c r="H311" s="169"/>
      <c r="I311" s="169"/>
      <c r="J311" s="169"/>
      <c r="K311" s="177"/>
    </row>
    <row r="312" spans="2:11" x14ac:dyDescent="0.75">
      <c r="B312" s="176" t="s">
        <v>526</v>
      </c>
      <c r="C312" s="168"/>
      <c r="D312" s="169"/>
      <c r="E312" s="169"/>
      <c r="F312" s="169"/>
      <c r="G312" s="169"/>
      <c r="H312" s="169"/>
      <c r="I312" s="169"/>
      <c r="J312" s="169"/>
      <c r="K312" s="177"/>
    </row>
    <row r="313" spans="2:11" x14ac:dyDescent="0.75">
      <c r="B313" s="176" t="s">
        <v>527</v>
      </c>
      <c r="C313" s="168"/>
      <c r="D313" s="169"/>
      <c r="E313" s="169"/>
      <c r="F313" s="169"/>
      <c r="G313" s="169"/>
      <c r="H313" s="169"/>
      <c r="I313" s="169"/>
      <c r="J313" s="169"/>
      <c r="K313" s="177"/>
    </row>
    <row r="314" spans="2:11" x14ac:dyDescent="0.75">
      <c r="B314" s="176" t="s">
        <v>528</v>
      </c>
      <c r="C314" s="168"/>
      <c r="D314" s="169"/>
      <c r="E314" s="169"/>
      <c r="F314" s="169"/>
      <c r="G314" s="169"/>
      <c r="H314" s="169"/>
      <c r="I314" s="169"/>
      <c r="J314" s="169"/>
      <c r="K314" s="177"/>
    </row>
    <row r="315" spans="2:11" x14ac:dyDescent="0.75">
      <c r="B315" s="176" t="s">
        <v>529</v>
      </c>
      <c r="C315" s="168"/>
      <c r="D315" s="169"/>
      <c r="E315" s="169"/>
      <c r="F315" s="169"/>
      <c r="G315" s="169"/>
      <c r="H315" s="169"/>
      <c r="I315" s="169"/>
      <c r="J315" s="169"/>
      <c r="K315" s="177"/>
    </row>
    <row r="316" spans="2:11" x14ac:dyDescent="0.75">
      <c r="B316" s="176" t="s">
        <v>530</v>
      </c>
      <c r="C316" s="168"/>
      <c r="D316" s="169"/>
      <c r="E316" s="169"/>
      <c r="F316" s="169"/>
      <c r="G316" s="169"/>
      <c r="H316" s="169"/>
      <c r="I316" s="169"/>
      <c r="J316" s="169"/>
      <c r="K316" s="177"/>
    </row>
    <row r="317" spans="2:11" x14ac:dyDescent="0.75">
      <c r="B317" s="176" t="s">
        <v>531</v>
      </c>
      <c r="C317" s="168"/>
      <c r="D317" s="169"/>
      <c r="E317" s="169"/>
      <c r="F317" s="169"/>
      <c r="G317" s="169"/>
      <c r="H317" s="169"/>
      <c r="I317" s="169"/>
      <c r="J317" s="169"/>
      <c r="K317" s="177"/>
    </row>
    <row r="318" spans="2:11" x14ac:dyDescent="0.75">
      <c r="B318" s="176" t="s">
        <v>532</v>
      </c>
      <c r="C318" s="168"/>
      <c r="D318" s="169"/>
      <c r="E318" s="169"/>
      <c r="F318" s="169"/>
      <c r="G318" s="169"/>
      <c r="H318" s="169"/>
      <c r="I318" s="169"/>
      <c r="J318" s="169"/>
      <c r="K318" s="177"/>
    </row>
    <row r="319" spans="2:11" x14ac:dyDescent="0.75">
      <c r="B319" s="176" t="s">
        <v>533</v>
      </c>
      <c r="C319" s="168"/>
      <c r="D319" s="169"/>
      <c r="E319" s="169"/>
      <c r="F319" s="169"/>
      <c r="G319" s="169"/>
      <c r="H319" s="169"/>
      <c r="I319" s="169"/>
      <c r="J319" s="169"/>
      <c r="K319" s="177"/>
    </row>
    <row r="320" spans="2:11" x14ac:dyDescent="0.75">
      <c r="B320" s="176" t="s">
        <v>534</v>
      </c>
      <c r="C320" s="168"/>
      <c r="D320" s="169"/>
      <c r="E320" s="169"/>
      <c r="F320" s="169"/>
      <c r="G320" s="169"/>
      <c r="H320" s="169"/>
      <c r="I320" s="169"/>
      <c r="J320" s="169"/>
      <c r="K320" s="177"/>
    </row>
    <row r="321" spans="2:11" x14ac:dyDescent="0.75">
      <c r="B321" s="176" t="s">
        <v>535</v>
      </c>
      <c r="C321" s="168"/>
      <c r="D321" s="169"/>
      <c r="E321" s="169"/>
      <c r="F321" s="169"/>
      <c r="G321" s="169"/>
      <c r="H321" s="169"/>
      <c r="I321" s="169"/>
      <c r="J321" s="169"/>
      <c r="K321" s="177"/>
    </row>
    <row r="322" spans="2:11" x14ac:dyDescent="0.75">
      <c r="B322" s="176" t="s">
        <v>536</v>
      </c>
      <c r="C322" s="168"/>
      <c r="D322" s="169"/>
      <c r="E322" s="169"/>
      <c r="F322" s="169"/>
      <c r="G322" s="169"/>
      <c r="H322" s="169"/>
      <c r="I322" s="169"/>
      <c r="J322" s="169"/>
      <c r="K322" s="177"/>
    </row>
    <row r="323" spans="2:11" x14ac:dyDescent="0.75">
      <c r="B323" s="176" t="s">
        <v>537</v>
      </c>
      <c r="C323" s="168"/>
      <c r="D323" s="169"/>
      <c r="E323" s="169"/>
      <c r="F323" s="169"/>
      <c r="G323" s="169"/>
      <c r="H323" s="169"/>
      <c r="I323" s="169"/>
      <c r="J323" s="169"/>
      <c r="K323" s="177"/>
    </row>
    <row r="324" spans="2:11" x14ac:dyDescent="0.75">
      <c r="B324" s="176" t="s">
        <v>538</v>
      </c>
      <c r="C324" s="168"/>
      <c r="D324" s="169"/>
      <c r="E324" s="169"/>
      <c r="F324" s="169"/>
      <c r="G324" s="169"/>
      <c r="H324" s="169"/>
      <c r="I324" s="169"/>
      <c r="J324" s="169"/>
      <c r="K324" s="177"/>
    </row>
    <row r="325" spans="2:11" x14ac:dyDescent="0.75">
      <c r="B325" s="176" t="s">
        <v>539</v>
      </c>
      <c r="C325" s="168"/>
      <c r="D325" s="169"/>
      <c r="E325" s="169"/>
      <c r="F325" s="169"/>
      <c r="G325" s="169"/>
      <c r="H325" s="169"/>
      <c r="I325" s="169"/>
      <c r="J325" s="169"/>
      <c r="K325" s="177"/>
    </row>
    <row r="326" spans="2:11" x14ac:dyDescent="0.75">
      <c r="B326" s="176" t="s">
        <v>540</v>
      </c>
      <c r="C326" s="168"/>
      <c r="D326" s="169"/>
      <c r="E326" s="169"/>
      <c r="F326" s="169"/>
      <c r="G326" s="169"/>
      <c r="H326" s="169"/>
      <c r="I326" s="169"/>
      <c r="J326" s="169"/>
      <c r="K326" s="177"/>
    </row>
    <row r="327" spans="2:11" x14ac:dyDescent="0.75">
      <c r="B327" s="176" t="s">
        <v>541</v>
      </c>
      <c r="C327" s="168"/>
      <c r="D327" s="169"/>
      <c r="E327" s="169"/>
      <c r="F327" s="169"/>
      <c r="G327" s="169"/>
      <c r="H327" s="169"/>
      <c r="I327" s="169"/>
      <c r="J327" s="169"/>
      <c r="K327" s="177"/>
    </row>
    <row r="328" spans="2:11" x14ac:dyDescent="0.75">
      <c r="B328" s="176" t="s">
        <v>542</v>
      </c>
      <c r="C328" s="168"/>
      <c r="D328" s="169"/>
      <c r="E328" s="169"/>
      <c r="F328" s="169"/>
      <c r="G328" s="169"/>
      <c r="H328" s="169"/>
      <c r="I328" s="169"/>
      <c r="J328" s="169"/>
      <c r="K328" s="177"/>
    </row>
    <row r="329" spans="2:11" x14ac:dyDescent="0.75">
      <c r="B329" s="176" t="s">
        <v>543</v>
      </c>
      <c r="C329" s="168"/>
      <c r="D329" s="169"/>
      <c r="E329" s="169"/>
      <c r="F329" s="169"/>
      <c r="G329" s="169"/>
      <c r="H329" s="169"/>
      <c r="I329" s="169"/>
      <c r="J329" s="169"/>
      <c r="K329" s="177"/>
    </row>
    <row r="330" spans="2:11" x14ac:dyDescent="0.75">
      <c r="B330" s="176" t="s">
        <v>544</v>
      </c>
      <c r="C330" s="168"/>
      <c r="D330" s="169"/>
      <c r="E330" s="169"/>
      <c r="F330" s="169"/>
      <c r="G330" s="169"/>
      <c r="H330" s="169"/>
      <c r="I330" s="169"/>
      <c r="J330" s="169"/>
      <c r="K330" s="177"/>
    </row>
    <row r="331" spans="2:11" x14ac:dyDescent="0.75">
      <c r="B331" s="176" t="s">
        <v>545</v>
      </c>
      <c r="C331" s="168"/>
      <c r="D331" s="169"/>
      <c r="E331" s="169"/>
      <c r="F331" s="169"/>
      <c r="G331" s="169"/>
      <c r="H331" s="169"/>
      <c r="I331" s="169"/>
      <c r="J331" s="169"/>
      <c r="K331" s="177"/>
    </row>
    <row r="332" spans="2:11" x14ac:dyDescent="0.75">
      <c r="B332" s="176" t="s">
        <v>546</v>
      </c>
      <c r="C332" s="168"/>
      <c r="D332" s="169"/>
      <c r="E332" s="169"/>
      <c r="F332" s="169"/>
      <c r="G332" s="169"/>
      <c r="H332" s="169"/>
      <c r="I332" s="169"/>
      <c r="J332" s="169"/>
      <c r="K332" s="177"/>
    </row>
    <row r="333" spans="2:11" x14ac:dyDescent="0.75">
      <c r="B333" s="176" t="s">
        <v>547</v>
      </c>
      <c r="C333" s="168"/>
      <c r="D333" s="169"/>
      <c r="E333" s="169"/>
      <c r="F333" s="169"/>
      <c r="G333" s="169"/>
      <c r="H333" s="169"/>
      <c r="I333" s="169"/>
      <c r="J333" s="169"/>
      <c r="K333" s="177"/>
    </row>
    <row r="334" spans="2:11" x14ac:dyDescent="0.75">
      <c r="B334" s="176" t="s">
        <v>548</v>
      </c>
      <c r="C334" s="168"/>
      <c r="D334" s="169"/>
      <c r="E334" s="169"/>
      <c r="F334" s="169"/>
      <c r="G334" s="169"/>
      <c r="H334" s="169"/>
      <c r="I334" s="169"/>
      <c r="J334" s="169"/>
      <c r="K334" s="177"/>
    </row>
    <row r="335" spans="2:11" x14ac:dyDescent="0.75">
      <c r="B335" s="176" t="s">
        <v>549</v>
      </c>
      <c r="C335" s="168"/>
      <c r="D335" s="169"/>
      <c r="E335" s="169"/>
      <c r="F335" s="169"/>
      <c r="G335" s="169"/>
      <c r="H335" s="169"/>
      <c r="I335" s="169"/>
      <c r="J335" s="169"/>
      <c r="K335" s="177"/>
    </row>
    <row r="336" spans="2:11" x14ac:dyDescent="0.75">
      <c r="B336" s="176" t="s">
        <v>550</v>
      </c>
      <c r="C336" s="168"/>
      <c r="D336" s="169"/>
      <c r="E336" s="169"/>
      <c r="F336" s="169"/>
      <c r="G336" s="169"/>
      <c r="H336" s="169"/>
      <c r="I336" s="169"/>
      <c r="J336" s="169"/>
      <c r="K336" s="177"/>
    </row>
    <row r="337" spans="2:11" x14ac:dyDescent="0.75">
      <c r="B337" s="176" t="s">
        <v>551</v>
      </c>
      <c r="C337" s="168"/>
      <c r="D337" s="169"/>
      <c r="E337" s="169"/>
      <c r="F337" s="169"/>
      <c r="G337" s="169"/>
      <c r="H337" s="169"/>
      <c r="I337" s="169"/>
      <c r="J337" s="169"/>
      <c r="K337" s="177"/>
    </row>
    <row r="338" spans="2:11" x14ac:dyDescent="0.75">
      <c r="B338" s="176" t="s">
        <v>552</v>
      </c>
      <c r="C338" s="168"/>
      <c r="D338" s="169"/>
      <c r="E338" s="169"/>
      <c r="F338" s="169"/>
      <c r="G338" s="169"/>
      <c r="H338" s="169"/>
      <c r="I338" s="169"/>
      <c r="J338" s="169"/>
      <c r="K338" s="177"/>
    </row>
    <row r="339" spans="2:11" x14ac:dyDescent="0.75">
      <c r="B339" s="176" t="s">
        <v>553</v>
      </c>
      <c r="C339" s="168"/>
      <c r="D339" s="169"/>
      <c r="E339" s="169"/>
      <c r="F339" s="169"/>
      <c r="G339" s="169"/>
      <c r="H339" s="169"/>
      <c r="I339" s="169"/>
      <c r="J339" s="169"/>
      <c r="K339" s="177"/>
    </row>
    <row r="340" spans="2:11" x14ac:dyDescent="0.75">
      <c r="B340" s="176" t="s">
        <v>554</v>
      </c>
      <c r="C340" s="168"/>
      <c r="D340" s="169"/>
      <c r="E340" s="169"/>
      <c r="F340" s="169"/>
      <c r="G340" s="169"/>
      <c r="H340" s="169"/>
      <c r="I340" s="169"/>
      <c r="J340" s="169"/>
      <c r="K340" s="177"/>
    </row>
    <row r="341" spans="2:11" x14ac:dyDescent="0.75">
      <c r="B341" s="176" t="s">
        <v>555</v>
      </c>
      <c r="C341" s="168"/>
      <c r="D341" s="169"/>
      <c r="E341" s="169"/>
      <c r="F341" s="169"/>
      <c r="G341" s="169"/>
      <c r="H341" s="169"/>
      <c r="I341" s="169"/>
      <c r="J341" s="169"/>
      <c r="K341" s="177"/>
    </row>
    <row r="342" spans="2:11" x14ac:dyDescent="0.75">
      <c r="B342" s="176" t="s">
        <v>556</v>
      </c>
      <c r="C342" s="168"/>
      <c r="D342" s="169"/>
      <c r="E342" s="169"/>
      <c r="F342" s="169"/>
      <c r="G342" s="169"/>
      <c r="H342" s="169"/>
      <c r="I342" s="169"/>
      <c r="J342" s="169"/>
      <c r="K342" s="177"/>
    </row>
    <row r="343" spans="2:11" x14ac:dyDescent="0.75">
      <c r="B343" s="176" t="s">
        <v>557</v>
      </c>
      <c r="C343" s="168"/>
      <c r="D343" s="169"/>
      <c r="E343" s="169"/>
      <c r="F343" s="169"/>
      <c r="G343" s="169"/>
      <c r="H343" s="169"/>
      <c r="I343" s="169"/>
      <c r="J343" s="169"/>
      <c r="K343" s="177"/>
    </row>
    <row r="344" spans="2:11" x14ac:dyDescent="0.75">
      <c r="B344" s="176" t="s">
        <v>558</v>
      </c>
      <c r="C344" s="168"/>
      <c r="D344" s="169"/>
      <c r="E344" s="169"/>
      <c r="F344" s="169"/>
      <c r="G344" s="169"/>
      <c r="H344" s="169"/>
      <c r="I344" s="169"/>
      <c r="J344" s="169"/>
      <c r="K344" s="177"/>
    </row>
    <row r="345" spans="2:11" x14ac:dyDescent="0.75">
      <c r="B345" s="176" t="s">
        <v>559</v>
      </c>
      <c r="C345" s="168"/>
      <c r="D345" s="169"/>
      <c r="E345" s="169"/>
      <c r="F345" s="169"/>
      <c r="G345" s="169"/>
      <c r="H345" s="169"/>
      <c r="I345" s="169"/>
      <c r="J345" s="169"/>
      <c r="K345" s="177"/>
    </row>
    <row r="346" spans="2:11" x14ac:dyDescent="0.75">
      <c r="B346" s="176" t="s">
        <v>560</v>
      </c>
      <c r="C346" s="168"/>
      <c r="D346" s="169"/>
      <c r="E346" s="169"/>
      <c r="F346" s="169"/>
      <c r="G346" s="169"/>
      <c r="H346" s="169"/>
      <c r="I346" s="169"/>
      <c r="J346" s="169"/>
      <c r="K346" s="177"/>
    </row>
    <row r="347" spans="2:11" x14ac:dyDescent="0.75">
      <c r="B347" s="176" t="s">
        <v>561</v>
      </c>
      <c r="C347" s="168"/>
      <c r="D347" s="169"/>
      <c r="E347" s="169"/>
      <c r="F347" s="169"/>
      <c r="G347" s="169"/>
      <c r="H347" s="169"/>
      <c r="I347" s="169"/>
      <c r="J347" s="169"/>
      <c r="K347" s="177"/>
    </row>
    <row r="348" spans="2:11" x14ac:dyDescent="0.75">
      <c r="B348" s="176" t="s">
        <v>562</v>
      </c>
      <c r="C348" s="168"/>
      <c r="D348" s="169"/>
      <c r="E348" s="169"/>
      <c r="F348" s="169"/>
      <c r="G348" s="169"/>
      <c r="H348" s="169"/>
      <c r="I348" s="169"/>
      <c r="J348" s="169"/>
      <c r="K348" s="177"/>
    </row>
    <row r="349" spans="2:11" x14ac:dyDescent="0.75">
      <c r="B349" s="176" t="s">
        <v>563</v>
      </c>
      <c r="C349" s="168"/>
      <c r="D349" s="169"/>
      <c r="E349" s="169"/>
      <c r="F349" s="169"/>
      <c r="G349" s="169"/>
      <c r="H349" s="169"/>
      <c r="I349" s="169"/>
      <c r="J349" s="169"/>
      <c r="K349" s="177"/>
    </row>
    <row r="350" spans="2:11" x14ac:dyDescent="0.75">
      <c r="B350" s="176" t="s">
        <v>564</v>
      </c>
      <c r="C350" s="168"/>
      <c r="D350" s="169"/>
      <c r="E350" s="169"/>
      <c r="F350" s="169"/>
      <c r="G350" s="169"/>
      <c r="H350" s="169"/>
      <c r="I350" s="169"/>
      <c r="J350" s="169"/>
      <c r="K350" s="177"/>
    </row>
    <row r="351" spans="2:11" x14ac:dyDescent="0.75">
      <c r="B351" s="176" t="s">
        <v>565</v>
      </c>
      <c r="C351" s="168"/>
      <c r="D351" s="169"/>
      <c r="E351" s="169"/>
      <c r="F351" s="169"/>
      <c r="G351" s="169"/>
      <c r="H351" s="169"/>
      <c r="I351" s="169"/>
      <c r="J351" s="169"/>
      <c r="K351" s="177"/>
    </row>
    <row r="352" spans="2:11" x14ac:dyDescent="0.75">
      <c r="B352" s="176" t="s">
        <v>566</v>
      </c>
      <c r="C352" s="168"/>
      <c r="D352" s="169"/>
      <c r="E352" s="169"/>
      <c r="F352" s="169"/>
      <c r="G352" s="169"/>
      <c r="H352" s="169"/>
      <c r="I352" s="169"/>
      <c r="J352" s="169"/>
      <c r="K352" s="177"/>
    </row>
    <row r="353" spans="2:11" x14ac:dyDescent="0.75">
      <c r="B353" s="176" t="s">
        <v>567</v>
      </c>
      <c r="C353" s="168"/>
      <c r="D353" s="169"/>
      <c r="E353" s="169"/>
      <c r="F353" s="169"/>
      <c r="G353" s="169"/>
      <c r="H353" s="169"/>
      <c r="I353" s="169"/>
      <c r="J353" s="169"/>
      <c r="K353" s="177"/>
    </row>
    <row r="354" spans="2:11" x14ac:dyDescent="0.75">
      <c r="B354" s="176" t="s">
        <v>568</v>
      </c>
      <c r="C354" s="168"/>
      <c r="D354" s="169"/>
      <c r="E354" s="169"/>
      <c r="F354" s="169"/>
      <c r="G354" s="169"/>
      <c r="H354" s="169"/>
      <c r="I354" s="169"/>
      <c r="J354" s="169"/>
      <c r="K354" s="177"/>
    </row>
    <row r="355" spans="2:11" x14ac:dyDescent="0.75">
      <c r="B355" s="176" t="s">
        <v>569</v>
      </c>
      <c r="C355" s="168"/>
      <c r="D355" s="169"/>
      <c r="E355" s="169"/>
      <c r="F355" s="169"/>
      <c r="G355" s="169"/>
      <c r="H355" s="169"/>
      <c r="I355" s="169"/>
      <c r="J355" s="169"/>
      <c r="K355" s="177"/>
    </row>
    <row r="356" spans="2:11" x14ac:dyDescent="0.75">
      <c r="B356" s="176" t="s">
        <v>570</v>
      </c>
      <c r="C356" s="168"/>
      <c r="D356" s="169"/>
      <c r="E356" s="169"/>
      <c r="F356" s="169"/>
      <c r="G356" s="169"/>
      <c r="H356" s="169"/>
      <c r="I356" s="169"/>
      <c r="J356" s="169"/>
      <c r="K356" s="177"/>
    </row>
    <row r="357" spans="2:11" x14ac:dyDescent="0.75">
      <c r="B357" s="176" t="s">
        <v>571</v>
      </c>
      <c r="C357" s="168"/>
      <c r="D357" s="169"/>
      <c r="E357" s="169"/>
      <c r="F357" s="169"/>
      <c r="G357" s="169"/>
      <c r="H357" s="169"/>
      <c r="I357" s="169"/>
      <c r="J357" s="169"/>
      <c r="K357" s="177"/>
    </row>
    <row r="358" spans="2:11" x14ac:dyDescent="0.75">
      <c r="B358" s="176" t="s">
        <v>572</v>
      </c>
      <c r="C358" s="168"/>
      <c r="D358" s="169"/>
      <c r="E358" s="169"/>
      <c r="F358" s="169"/>
      <c r="G358" s="169"/>
      <c r="H358" s="169"/>
      <c r="I358" s="169"/>
      <c r="J358" s="169"/>
      <c r="K358" s="177"/>
    </row>
    <row r="359" spans="2:11" x14ac:dyDescent="0.75">
      <c r="B359" s="176" t="s">
        <v>573</v>
      </c>
      <c r="C359" s="168"/>
      <c r="D359" s="169"/>
      <c r="E359" s="169"/>
      <c r="F359" s="169"/>
      <c r="G359" s="169"/>
      <c r="H359" s="169"/>
      <c r="I359" s="169"/>
      <c r="J359" s="169"/>
      <c r="K359" s="177"/>
    </row>
    <row r="360" spans="2:11" x14ac:dyDescent="0.75">
      <c r="B360" s="176" t="s">
        <v>574</v>
      </c>
      <c r="C360" s="168"/>
      <c r="D360" s="169"/>
      <c r="E360" s="169"/>
      <c r="F360" s="169"/>
      <c r="G360" s="169"/>
      <c r="H360" s="169"/>
      <c r="I360" s="169"/>
      <c r="J360" s="169"/>
      <c r="K360" s="177"/>
    </row>
    <row r="361" spans="2:11" x14ac:dyDescent="0.75">
      <c r="B361" s="176" t="s">
        <v>575</v>
      </c>
      <c r="C361" s="168"/>
      <c r="D361" s="169"/>
      <c r="E361" s="169"/>
      <c r="F361" s="169"/>
      <c r="G361" s="169"/>
      <c r="H361" s="169"/>
      <c r="I361" s="169"/>
      <c r="J361" s="169"/>
      <c r="K361" s="177"/>
    </row>
    <row r="362" spans="2:11" x14ac:dyDescent="0.75">
      <c r="B362" s="176" t="s">
        <v>576</v>
      </c>
      <c r="C362" s="168"/>
      <c r="D362" s="169"/>
      <c r="E362" s="169"/>
      <c r="F362" s="169"/>
      <c r="G362" s="169"/>
      <c r="H362" s="169"/>
      <c r="I362" s="169"/>
      <c r="J362" s="169"/>
      <c r="K362" s="177"/>
    </row>
    <row r="363" spans="2:11" x14ac:dyDescent="0.75">
      <c r="B363" s="176" t="s">
        <v>577</v>
      </c>
      <c r="C363" s="168"/>
      <c r="D363" s="169"/>
      <c r="E363" s="169"/>
      <c r="F363" s="169"/>
      <c r="G363" s="169"/>
      <c r="H363" s="169"/>
      <c r="I363" s="169"/>
      <c r="J363" s="169"/>
      <c r="K363" s="177"/>
    </row>
    <row r="364" spans="2:11" x14ac:dyDescent="0.75">
      <c r="B364" s="176" t="s">
        <v>578</v>
      </c>
      <c r="C364" s="168"/>
      <c r="D364" s="169"/>
      <c r="E364" s="169"/>
      <c r="F364" s="169"/>
      <c r="G364" s="169"/>
      <c r="H364" s="169"/>
      <c r="I364" s="169"/>
      <c r="J364" s="169"/>
      <c r="K364" s="177"/>
    </row>
    <row r="365" spans="2:11" x14ac:dyDescent="0.75">
      <c r="B365" s="176" t="s">
        <v>579</v>
      </c>
      <c r="C365" s="168"/>
      <c r="D365" s="169"/>
      <c r="E365" s="169"/>
      <c r="F365" s="169"/>
      <c r="G365" s="169"/>
      <c r="H365" s="169"/>
      <c r="I365" s="169"/>
      <c r="J365" s="169"/>
      <c r="K365" s="177"/>
    </row>
    <row r="366" spans="2:11" x14ac:dyDescent="0.75">
      <c r="B366" s="176" t="s">
        <v>580</v>
      </c>
      <c r="C366" s="168"/>
      <c r="D366" s="169"/>
      <c r="E366" s="169"/>
      <c r="F366" s="169"/>
      <c r="G366" s="169"/>
      <c r="H366" s="169"/>
      <c r="I366" s="169"/>
      <c r="J366" s="169"/>
      <c r="K366" s="177"/>
    </row>
    <row r="367" spans="2:11" x14ac:dyDescent="0.75">
      <c r="B367" s="176" t="s">
        <v>581</v>
      </c>
      <c r="C367" s="168"/>
      <c r="D367" s="169"/>
      <c r="E367" s="169"/>
      <c r="F367" s="169"/>
      <c r="G367" s="169"/>
      <c r="H367" s="169"/>
      <c r="I367" s="169"/>
      <c r="J367" s="169"/>
      <c r="K367" s="177"/>
    </row>
    <row r="368" spans="2:11" x14ac:dyDescent="0.75">
      <c r="B368" s="176" t="s">
        <v>582</v>
      </c>
      <c r="C368" s="168"/>
      <c r="D368" s="169"/>
      <c r="E368" s="169"/>
      <c r="F368" s="169"/>
      <c r="G368" s="169"/>
      <c r="H368" s="169"/>
      <c r="I368" s="169"/>
      <c r="J368" s="169"/>
      <c r="K368" s="177"/>
    </row>
    <row r="369" spans="2:11" x14ac:dyDescent="0.75">
      <c r="B369" s="176" t="s">
        <v>583</v>
      </c>
      <c r="C369" s="168"/>
      <c r="D369" s="169"/>
      <c r="E369" s="169"/>
      <c r="F369" s="169"/>
      <c r="G369" s="169"/>
      <c r="H369" s="169"/>
      <c r="I369" s="169"/>
      <c r="J369" s="169"/>
      <c r="K369" s="177"/>
    </row>
    <row r="370" spans="2:11" x14ac:dyDescent="0.75">
      <c r="B370" s="176" t="s">
        <v>584</v>
      </c>
      <c r="C370" s="168"/>
      <c r="D370" s="169"/>
      <c r="E370" s="169"/>
      <c r="F370" s="169"/>
      <c r="G370" s="169"/>
      <c r="H370" s="169"/>
      <c r="I370" s="169"/>
      <c r="J370" s="169"/>
      <c r="K370" s="177"/>
    </row>
    <row r="371" spans="2:11" x14ac:dyDescent="0.75">
      <c r="B371" s="176" t="s">
        <v>585</v>
      </c>
      <c r="C371" s="168"/>
      <c r="D371" s="169"/>
      <c r="E371" s="169"/>
      <c r="F371" s="169"/>
      <c r="G371" s="169"/>
      <c r="H371" s="169"/>
      <c r="I371" s="169"/>
      <c r="J371" s="169"/>
      <c r="K371" s="177"/>
    </row>
    <row r="372" spans="2:11" x14ac:dyDescent="0.75">
      <c r="B372" s="176" t="s">
        <v>586</v>
      </c>
      <c r="C372" s="168"/>
      <c r="D372" s="169"/>
      <c r="E372" s="169"/>
      <c r="F372" s="169"/>
      <c r="G372" s="169"/>
      <c r="H372" s="169"/>
      <c r="I372" s="169"/>
      <c r="J372" s="169"/>
      <c r="K372" s="177"/>
    </row>
    <row r="373" spans="2:11" x14ac:dyDescent="0.75">
      <c r="B373" s="176" t="s">
        <v>587</v>
      </c>
      <c r="C373" s="168"/>
      <c r="D373" s="169"/>
      <c r="E373" s="169"/>
      <c r="F373" s="169"/>
      <c r="G373" s="169"/>
      <c r="H373" s="169"/>
      <c r="I373" s="169"/>
      <c r="J373" s="169"/>
      <c r="K373" s="177"/>
    </row>
    <row r="374" spans="2:11" x14ac:dyDescent="0.75">
      <c r="B374" s="176" t="s">
        <v>588</v>
      </c>
      <c r="C374" s="168"/>
      <c r="D374" s="169"/>
      <c r="E374" s="169"/>
      <c r="F374" s="169"/>
      <c r="G374" s="169"/>
      <c r="H374" s="169"/>
      <c r="I374" s="169"/>
      <c r="J374" s="169"/>
      <c r="K374" s="177"/>
    </row>
    <row r="375" spans="2:11" x14ac:dyDescent="0.75">
      <c r="B375" s="176" t="s">
        <v>589</v>
      </c>
      <c r="C375" s="168"/>
      <c r="D375" s="169"/>
      <c r="E375" s="169"/>
      <c r="F375" s="169"/>
      <c r="G375" s="169"/>
      <c r="H375" s="169"/>
      <c r="I375" s="169"/>
      <c r="J375" s="169"/>
      <c r="K375" s="177"/>
    </row>
    <row r="376" spans="2:11" x14ac:dyDescent="0.75">
      <c r="B376" s="176" t="s">
        <v>590</v>
      </c>
      <c r="C376" s="168"/>
      <c r="D376" s="169"/>
      <c r="E376" s="169"/>
      <c r="F376" s="169"/>
      <c r="G376" s="169"/>
      <c r="H376" s="169"/>
      <c r="I376" s="169"/>
      <c r="J376" s="169"/>
      <c r="K376" s="177"/>
    </row>
    <row r="377" spans="2:11" x14ac:dyDescent="0.75">
      <c r="B377" s="176" t="s">
        <v>591</v>
      </c>
      <c r="C377" s="168"/>
      <c r="D377" s="169"/>
      <c r="E377" s="169"/>
      <c r="F377" s="169"/>
      <c r="G377" s="169"/>
      <c r="H377" s="169"/>
      <c r="I377" s="169"/>
      <c r="J377" s="169"/>
      <c r="K377" s="177"/>
    </row>
    <row r="378" spans="2:11" x14ac:dyDescent="0.75">
      <c r="B378" s="176" t="s">
        <v>592</v>
      </c>
      <c r="C378" s="168"/>
      <c r="D378" s="169"/>
      <c r="E378" s="169"/>
      <c r="F378" s="169"/>
      <c r="G378" s="169"/>
      <c r="H378" s="169"/>
      <c r="I378" s="169"/>
      <c r="J378" s="169"/>
      <c r="K378" s="177"/>
    </row>
    <row r="379" spans="2:11" x14ac:dyDescent="0.75">
      <c r="B379" s="176" t="s">
        <v>593</v>
      </c>
      <c r="C379" s="168"/>
      <c r="D379" s="169"/>
      <c r="E379" s="169"/>
      <c r="F379" s="169"/>
      <c r="G379" s="169"/>
      <c r="H379" s="169"/>
      <c r="I379" s="169"/>
      <c r="J379" s="169"/>
      <c r="K379" s="177"/>
    </row>
    <row r="380" spans="2:11" x14ac:dyDescent="0.75">
      <c r="B380" s="176" t="s">
        <v>594</v>
      </c>
      <c r="C380" s="168"/>
      <c r="D380" s="169"/>
      <c r="E380" s="169"/>
      <c r="F380" s="169"/>
      <c r="G380" s="169"/>
      <c r="H380" s="169"/>
      <c r="I380" s="169"/>
      <c r="J380" s="169"/>
      <c r="K380" s="177"/>
    </row>
    <row r="381" spans="2:11" x14ac:dyDescent="0.75">
      <c r="B381" s="176" t="s">
        <v>595</v>
      </c>
      <c r="C381" s="168"/>
      <c r="D381" s="169"/>
      <c r="E381" s="169"/>
      <c r="F381" s="169"/>
      <c r="G381" s="169"/>
      <c r="H381" s="169"/>
      <c r="I381" s="169"/>
      <c r="J381" s="169"/>
      <c r="K381" s="177"/>
    </row>
    <row r="382" spans="2:11" x14ac:dyDescent="0.75">
      <c r="B382" s="176" t="s">
        <v>596</v>
      </c>
      <c r="C382" s="168"/>
      <c r="D382" s="169"/>
      <c r="E382" s="169"/>
      <c r="F382" s="169"/>
      <c r="G382" s="169"/>
      <c r="H382" s="169"/>
      <c r="I382" s="169"/>
      <c r="J382" s="169"/>
      <c r="K382" s="177"/>
    </row>
    <row r="383" spans="2:11" x14ac:dyDescent="0.75">
      <c r="B383" s="176" t="s">
        <v>597</v>
      </c>
      <c r="C383" s="168"/>
      <c r="D383" s="169"/>
      <c r="E383" s="169"/>
      <c r="F383" s="169"/>
      <c r="G383" s="169"/>
      <c r="H383" s="169"/>
      <c r="I383" s="169"/>
      <c r="J383" s="169"/>
      <c r="K383" s="177"/>
    </row>
    <row r="384" spans="2:11" x14ac:dyDescent="0.75">
      <c r="B384" s="176" t="s">
        <v>598</v>
      </c>
      <c r="C384" s="168"/>
      <c r="D384" s="169"/>
      <c r="E384" s="169"/>
      <c r="F384" s="169"/>
      <c r="G384" s="169"/>
      <c r="H384" s="169"/>
      <c r="I384" s="169"/>
      <c r="J384" s="169"/>
      <c r="K384" s="177"/>
    </row>
    <row r="385" spans="2:11" x14ac:dyDescent="0.75">
      <c r="B385" s="176" t="s">
        <v>599</v>
      </c>
      <c r="C385" s="168"/>
      <c r="D385" s="169"/>
      <c r="E385" s="169"/>
      <c r="F385" s="169"/>
      <c r="G385" s="169"/>
      <c r="H385" s="169"/>
      <c r="I385" s="169"/>
      <c r="J385" s="169"/>
      <c r="K385" s="177"/>
    </row>
    <row r="386" spans="2:11" x14ac:dyDescent="0.75">
      <c r="B386" s="176" t="s">
        <v>600</v>
      </c>
      <c r="C386" s="168"/>
      <c r="D386" s="169"/>
      <c r="E386" s="169"/>
      <c r="F386" s="169"/>
      <c r="G386" s="169"/>
      <c r="H386" s="169"/>
      <c r="I386" s="169"/>
      <c r="J386" s="169"/>
      <c r="K386" s="177"/>
    </row>
    <row r="387" spans="2:11" x14ac:dyDescent="0.75">
      <c r="B387" s="176" t="s">
        <v>601</v>
      </c>
      <c r="C387" s="168"/>
      <c r="D387" s="169"/>
      <c r="E387" s="169"/>
      <c r="F387" s="169"/>
      <c r="G387" s="169"/>
      <c r="H387" s="169"/>
      <c r="I387" s="169"/>
      <c r="J387" s="169"/>
      <c r="K387" s="177"/>
    </row>
    <row r="388" spans="2:11" x14ac:dyDescent="0.75">
      <c r="B388" s="176" t="s">
        <v>602</v>
      </c>
      <c r="C388" s="168"/>
      <c r="D388" s="169"/>
      <c r="E388" s="169"/>
      <c r="F388" s="169"/>
      <c r="G388" s="169"/>
      <c r="H388" s="169"/>
      <c r="I388" s="169"/>
      <c r="J388" s="169"/>
      <c r="K388" s="177"/>
    </row>
    <row r="389" spans="2:11" x14ac:dyDescent="0.75">
      <c r="B389" s="176" t="s">
        <v>603</v>
      </c>
      <c r="C389" s="168"/>
      <c r="D389" s="169"/>
      <c r="E389" s="169"/>
      <c r="F389" s="169"/>
      <c r="G389" s="169"/>
      <c r="H389" s="169"/>
      <c r="I389" s="169"/>
      <c r="J389" s="169"/>
      <c r="K389" s="177"/>
    </row>
    <row r="390" spans="2:11" x14ac:dyDescent="0.75">
      <c r="B390" s="176" t="s">
        <v>604</v>
      </c>
      <c r="C390" s="168"/>
      <c r="D390" s="169"/>
      <c r="E390" s="169"/>
      <c r="F390" s="169"/>
      <c r="G390" s="169"/>
      <c r="H390" s="169"/>
      <c r="I390" s="169"/>
      <c r="J390" s="169"/>
      <c r="K390" s="177"/>
    </row>
    <row r="391" spans="2:11" x14ac:dyDescent="0.75">
      <c r="B391" s="176" t="s">
        <v>605</v>
      </c>
      <c r="C391" s="168"/>
      <c r="D391" s="169"/>
      <c r="E391" s="169"/>
      <c r="F391" s="169"/>
      <c r="G391" s="169"/>
      <c r="H391" s="169"/>
      <c r="I391" s="169"/>
      <c r="J391" s="169"/>
      <c r="K391" s="177"/>
    </row>
    <row r="392" spans="2:11" x14ac:dyDescent="0.75">
      <c r="B392" s="176" t="s">
        <v>606</v>
      </c>
      <c r="C392" s="168"/>
      <c r="D392" s="169"/>
      <c r="E392" s="169"/>
      <c r="F392" s="169"/>
      <c r="G392" s="169"/>
      <c r="H392" s="169"/>
      <c r="I392" s="169"/>
      <c r="J392" s="169"/>
      <c r="K392" s="177"/>
    </row>
    <row r="393" spans="2:11" x14ac:dyDescent="0.75">
      <c r="B393" s="176" t="s">
        <v>607</v>
      </c>
      <c r="C393" s="168"/>
      <c r="D393" s="169"/>
      <c r="E393" s="169"/>
      <c r="F393" s="169"/>
      <c r="G393" s="169"/>
      <c r="H393" s="169"/>
      <c r="I393" s="169"/>
      <c r="J393" s="169"/>
      <c r="K393" s="177"/>
    </row>
    <row r="394" spans="2:11" x14ac:dyDescent="0.75">
      <c r="B394" s="176" t="s">
        <v>608</v>
      </c>
      <c r="C394" s="168"/>
      <c r="D394" s="169"/>
      <c r="E394" s="169"/>
      <c r="F394" s="169"/>
      <c r="G394" s="169"/>
      <c r="H394" s="169"/>
      <c r="I394" s="169"/>
      <c r="J394" s="169"/>
      <c r="K394" s="177"/>
    </row>
    <row r="395" spans="2:11" x14ac:dyDescent="0.75">
      <c r="B395" s="176" t="s">
        <v>609</v>
      </c>
      <c r="C395" s="168"/>
      <c r="D395" s="169"/>
      <c r="E395" s="169"/>
      <c r="F395" s="169"/>
      <c r="G395" s="169"/>
      <c r="H395" s="169"/>
      <c r="I395" s="169"/>
      <c r="J395" s="169"/>
      <c r="K395" s="177"/>
    </row>
    <row r="396" spans="2:11" x14ac:dyDescent="0.75">
      <c r="B396" s="176" t="s">
        <v>610</v>
      </c>
      <c r="C396" s="168"/>
      <c r="D396" s="169"/>
      <c r="E396" s="169"/>
      <c r="F396" s="169"/>
      <c r="G396" s="169"/>
      <c r="H396" s="169"/>
      <c r="I396" s="169"/>
      <c r="J396" s="169"/>
      <c r="K396" s="177"/>
    </row>
    <row r="397" spans="2:11" x14ac:dyDescent="0.75">
      <c r="B397" s="176" t="s">
        <v>611</v>
      </c>
      <c r="C397" s="168"/>
      <c r="D397" s="169"/>
      <c r="E397" s="169"/>
      <c r="F397" s="169"/>
      <c r="G397" s="169"/>
      <c r="H397" s="169"/>
      <c r="I397" s="169"/>
      <c r="J397" s="169"/>
      <c r="K397" s="177"/>
    </row>
    <row r="398" spans="2:11" x14ac:dyDescent="0.75">
      <c r="B398" s="176" t="s">
        <v>612</v>
      </c>
      <c r="C398" s="168"/>
      <c r="D398" s="169"/>
      <c r="E398" s="169"/>
      <c r="F398" s="169"/>
      <c r="G398" s="169"/>
      <c r="H398" s="169"/>
      <c r="I398" s="169"/>
      <c r="J398" s="169"/>
      <c r="K398" s="177"/>
    </row>
    <row r="399" spans="2:11" x14ac:dyDescent="0.75">
      <c r="B399" s="176" t="s">
        <v>613</v>
      </c>
      <c r="C399" s="168"/>
      <c r="D399" s="169"/>
      <c r="E399" s="169"/>
      <c r="F399" s="169"/>
      <c r="G399" s="169"/>
      <c r="H399" s="169"/>
      <c r="I399" s="169"/>
      <c r="J399" s="169"/>
      <c r="K399" s="177"/>
    </row>
    <row r="400" spans="2:11" x14ac:dyDescent="0.75">
      <c r="B400" s="176" t="s">
        <v>614</v>
      </c>
      <c r="C400" s="168"/>
      <c r="D400" s="169"/>
      <c r="E400" s="169"/>
      <c r="F400" s="169"/>
      <c r="G400" s="169"/>
      <c r="H400" s="169"/>
      <c r="I400" s="169"/>
      <c r="J400" s="169"/>
      <c r="K400" s="177"/>
    </row>
    <row r="401" spans="2:11" x14ac:dyDescent="0.75">
      <c r="B401" s="176" t="s">
        <v>615</v>
      </c>
      <c r="C401" s="168"/>
      <c r="D401" s="169"/>
      <c r="E401" s="169"/>
      <c r="F401" s="169"/>
      <c r="G401" s="169"/>
      <c r="H401" s="169"/>
      <c r="I401" s="169"/>
      <c r="J401" s="169"/>
      <c r="K401" s="177"/>
    </row>
    <row r="402" spans="2:11" x14ac:dyDescent="0.75">
      <c r="B402" s="176" t="s">
        <v>616</v>
      </c>
      <c r="C402" s="168"/>
      <c r="D402" s="169"/>
      <c r="E402" s="169"/>
      <c r="F402" s="169"/>
      <c r="G402" s="169"/>
      <c r="H402" s="169"/>
      <c r="I402" s="169"/>
      <c r="J402" s="169"/>
      <c r="K402" s="177"/>
    </row>
    <row r="403" spans="2:11" x14ac:dyDescent="0.75">
      <c r="B403" s="176" t="s">
        <v>617</v>
      </c>
      <c r="C403" s="168"/>
      <c r="D403" s="169"/>
      <c r="E403" s="169"/>
      <c r="F403" s="169"/>
      <c r="G403" s="169"/>
      <c r="H403" s="169"/>
      <c r="I403" s="169"/>
      <c r="J403" s="169"/>
      <c r="K403" s="177"/>
    </row>
    <row r="404" spans="2:11" x14ac:dyDescent="0.75">
      <c r="B404" s="176" t="s">
        <v>618</v>
      </c>
      <c r="C404" s="168"/>
      <c r="D404" s="169"/>
      <c r="E404" s="169"/>
      <c r="F404" s="169"/>
      <c r="G404" s="169"/>
      <c r="H404" s="169"/>
      <c r="I404" s="169"/>
      <c r="J404" s="169"/>
      <c r="K404" s="177"/>
    </row>
    <row r="405" spans="2:11" x14ac:dyDescent="0.75">
      <c r="B405" s="176" t="s">
        <v>619</v>
      </c>
      <c r="C405" s="168"/>
      <c r="D405" s="169"/>
      <c r="E405" s="169"/>
      <c r="F405" s="169"/>
      <c r="G405" s="169"/>
      <c r="H405" s="169"/>
      <c r="I405" s="169"/>
      <c r="J405" s="169"/>
      <c r="K405" s="177"/>
    </row>
    <row r="406" spans="2:11" x14ac:dyDescent="0.75">
      <c r="B406" s="176" t="s">
        <v>620</v>
      </c>
      <c r="C406" s="168"/>
      <c r="D406" s="169"/>
      <c r="E406" s="169"/>
      <c r="F406" s="169"/>
      <c r="G406" s="169"/>
      <c r="H406" s="169"/>
      <c r="I406" s="169"/>
      <c r="J406" s="169"/>
      <c r="K406" s="177"/>
    </row>
    <row r="407" spans="2:11" x14ac:dyDescent="0.75">
      <c r="B407" s="176" t="s">
        <v>621</v>
      </c>
      <c r="C407" s="168"/>
      <c r="D407" s="169"/>
      <c r="E407" s="169"/>
      <c r="F407" s="169"/>
      <c r="G407" s="169"/>
      <c r="H407" s="169"/>
      <c r="I407" s="169"/>
      <c r="J407" s="169"/>
      <c r="K407" s="177"/>
    </row>
    <row r="408" spans="2:11" x14ac:dyDescent="0.75">
      <c r="B408" s="176" t="s">
        <v>622</v>
      </c>
      <c r="C408" s="168"/>
      <c r="D408" s="169"/>
      <c r="E408" s="169"/>
      <c r="F408" s="169"/>
      <c r="G408" s="169"/>
      <c r="H408" s="169"/>
      <c r="I408" s="169"/>
      <c r="J408" s="169"/>
      <c r="K408" s="177"/>
    </row>
    <row r="409" spans="2:11" x14ac:dyDescent="0.75">
      <c r="B409" s="176" t="s">
        <v>623</v>
      </c>
      <c r="C409" s="168"/>
      <c r="D409" s="169"/>
      <c r="E409" s="169"/>
      <c r="F409" s="169"/>
      <c r="G409" s="169"/>
      <c r="H409" s="169"/>
      <c r="I409" s="169"/>
      <c r="J409" s="169"/>
      <c r="K409" s="177"/>
    </row>
    <row r="410" spans="2:11" x14ac:dyDescent="0.75">
      <c r="B410" s="176" t="s">
        <v>624</v>
      </c>
      <c r="C410" s="168"/>
      <c r="D410" s="169"/>
      <c r="E410" s="169"/>
      <c r="F410" s="169"/>
      <c r="G410" s="169"/>
      <c r="H410" s="169"/>
      <c r="I410" s="169"/>
      <c r="J410" s="169"/>
      <c r="K410" s="177"/>
    </row>
    <row r="411" spans="2:11" x14ac:dyDescent="0.75">
      <c r="B411" s="176" t="s">
        <v>625</v>
      </c>
      <c r="C411" s="168"/>
      <c r="D411" s="169"/>
      <c r="E411" s="169"/>
      <c r="F411" s="169"/>
      <c r="G411" s="169"/>
      <c r="H411" s="169"/>
      <c r="I411" s="169"/>
      <c r="J411" s="169"/>
      <c r="K411" s="177"/>
    </row>
    <row r="412" spans="2:11" x14ac:dyDescent="0.75">
      <c r="B412" s="176" t="s">
        <v>626</v>
      </c>
      <c r="C412" s="168"/>
      <c r="D412" s="169"/>
      <c r="E412" s="169"/>
      <c r="F412" s="169"/>
      <c r="G412" s="169"/>
      <c r="H412" s="169"/>
      <c r="I412" s="169"/>
      <c r="J412" s="169"/>
      <c r="K412" s="177"/>
    </row>
    <row r="413" spans="2:11" x14ac:dyDescent="0.75">
      <c r="B413" s="176" t="s">
        <v>627</v>
      </c>
      <c r="C413" s="168"/>
      <c r="D413" s="169"/>
      <c r="E413" s="169"/>
      <c r="F413" s="169"/>
      <c r="G413" s="169"/>
      <c r="H413" s="169"/>
      <c r="I413" s="169"/>
      <c r="J413" s="169"/>
      <c r="K413" s="177"/>
    </row>
    <row r="414" spans="2:11" x14ac:dyDescent="0.75">
      <c r="B414" s="176" t="s">
        <v>628</v>
      </c>
      <c r="C414" s="168"/>
      <c r="D414" s="169"/>
      <c r="E414" s="169"/>
      <c r="F414" s="169"/>
      <c r="G414" s="169"/>
      <c r="H414" s="169"/>
      <c r="I414" s="169"/>
      <c r="J414" s="169"/>
      <c r="K414" s="177"/>
    </row>
    <row r="415" spans="2:11" x14ac:dyDescent="0.75">
      <c r="B415" s="176" t="s">
        <v>629</v>
      </c>
      <c r="C415" s="168"/>
      <c r="D415" s="169"/>
      <c r="E415" s="169"/>
      <c r="F415" s="169"/>
      <c r="G415" s="169"/>
      <c r="H415" s="169"/>
      <c r="I415" s="169"/>
      <c r="J415" s="169"/>
      <c r="K415" s="177"/>
    </row>
    <row r="416" spans="2:11" x14ac:dyDescent="0.75">
      <c r="B416" s="176" t="s">
        <v>630</v>
      </c>
      <c r="C416" s="168"/>
      <c r="D416" s="169"/>
      <c r="E416" s="169"/>
      <c r="F416" s="169"/>
      <c r="G416" s="169"/>
      <c r="H416" s="169"/>
      <c r="I416" s="169"/>
      <c r="J416" s="169"/>
      <c r="K416" s="177"/>
    </row>
    <row r="417" spans="2:11" x14ac:dyDescent="0.75">
      <c r="B417" s="176" t="s">
        <v>631</v>
      </c>
      <c r="C417" s="168"/>
      <c r="D417" s="169"/>
      <c r="E417" s="169"/>
      <c r="F417" s="169"/>
      <c r="G417" s="169"/>
      <c r="H417" s="169"/>
      <c r="I417" s="169"/>
      <c r="J417" s="169"/>
      <c r="K417" s="177"/>
    </row>
    <row r="418" spans="2:11" x14ac:dyDescent="0.75">
      <c r="B418" s="176" t="s">
        <v>632</v>
      </c>
      <c r="C418" s="168"/>
      <c r="D418" s="169"/>
      <c r="E418" s="169"/>
      <c r="F418" s="169"/>
      <c r="G418" s="169"/>
      <c r="H418" s="169"/>
      <c r="I418" s="169"/>
      <c r="J418" s="169"/>
      <c r="K418" s="177"/>
    </row>
    <row r="419" spans="2:11" x14ac:dyDescent="0.75">
      <c r="B419" s="176" t="s">
        <v>633</v>
      </c>
      <c r="C419" s="168"/>
      <c r="D419" s="169"/>
      <c r="E419" s="169"/>
      <c r="F419" s="169"/>
      <c r="G419" s="169"/>
      <c r="H419" s="169"/>
      <c r="I419" s="169"/>
      <c r="J419" s="169"/>
      <c r="K419" s="177"/>
    </row>
    <row r="420" spans="2:11" x14ac:dyDescent="0.75">
      <c r="B420" s="176" t="s">
        <v>634</v>
      </c>
      <c r="C420" s="168"/>
      <c r="D420" s="169"/>
      <c r="E420" s="169"/>
      <c r="F420" s="169"/>
      <c r="G420" s="169"/>
      <c r="H420" s="169"/>
      <c r="I420" s="169"/>
      <c r="J420" s="169"/>
      <c r="K420" s="177"/>
    </row>
    <row r="421" spans="2:11" x14ac:dyDescent="0.75">
      <c r="B421" s="176" t="s">
        <v>635</v>
      </c>
      <c r="C421" s="168"/>
      <c r="D421" s="169"/>
      <c r="E421" s="169"/>
      <c r="F421" s="169"/>
      <c r="G421" s="169"/>
      <c r="H421" s="169"/>
      <c r="I421" s="169"/>
      <c r="J421" s="169"/>
      <c r="K421" s="177"/>
    </row>
    <row r="422" spans="2:11" x14ac:dyDescent="0.75">
      <c r="B422" s="176" t="s">
        <v>636</v>
      </c>
      <c r="C422" s="168"/>
      <c r="D422" s="169"/>
      <c r="E422" s="169"/>
      <c r="F422" s="169"/>
      <c r="G422" s="169"/>
      <c r="H422" s="169"/>
      <c r="I422" s="169"/>
      <c r="J422" s="169"/>
      <c r="K422" s="177"/>
    </row>
    <row r="423" spans="2:11" x14ac:dyDescent="0.75">
      <c r="B423" s="176" t="s">
        <v>637</v>
      </c>
      <c r="C423" s="168"/>
      <c r="D423" s="169"/>
      <c r="E423" s="169"/>
      <c r="F423" s="169"/>
      <c r="G423" s="169"/>
      <c r="H423" s="169"/>
      <c r="I423" s="169"/>
      <c r="J423" s="169"/>
      <c r="K423" s="177"/>
    </row>
    <row r="424" spans="2:11" x14ac:dyDescent="0.75">
      <c r="B424" s="176" t="s">
        <v>638</v>
      </c>
      <c r="C424" s="168"/>
      <c r="D424" s="169"/>
      <c r="E424" s="169"/>
      <c r="F424" s="169"/>
      <c r="G424" s="169"/>
      <c r="H424" s="169"/>
      <c r="I424" s="169"/>
      <c r="J424" s="169"/>
      <c r="K424" s="177"/>
    </row>
    <row r="425" spans="2:11" x14ac:dyDescent="0.75">
      <c r="B425" s="176" t="s">
        <v>639</v>
      </c>
      <c r="C425" s="168"/>
      <c r="D425" s="169"/>
      <c r="E425" s="169"/>
      <c r="F425" s="169"/>
      <c r="G425" s="169"/>
      <c r="H425" s="169"/>
      <c r="I425" s="169"/>
      <c r="J425" s="169"/>
      <c r="K425" s="177"/>
    </row>
    <row r="426" spans="2:11" x14ac:dyDescent="0.75">
      <c r="B426" s="176" t="s">
        <v>640</v>
      </c>
      <c r="C426" s="168"/>
      <c r="D426" s="169"/>
      <c r="E426" s="169"/>
      <c r="F426" s="169"/>
      <c r="G426" s="169"/>
      <c r="H426" s="169"/>
      <c r="I426" s="169"/>
      <c r="J426" s="169"/>
      <c r="K426" s="177"/>
    </row>
    <row r="427" spans="2:11" x14ac:dyDescent="0.75">
      <c r="B427" s="176" t="s">
        <v>641</v>
      </c>
      <c r="C427" s="168"/>
      <c r="D427" s="169"/>
      <c r="E427" s="169"/>
      <c r="F427" s="169"/>
      <c r="G427" s="169"/>
      <c r="H427" s="169"/>
      <c r="I427" s="169"/>
      <c r="J427" s="169"/>
      <c r="K427" s="177"/>
    </row>
    <row r="428" spans="2:11" x14ac:dyDescent="0.75">
      <c r="B428" s="176" t="s">
        <v>642</v>
      </c>
      <c r="C428" s="168"/>
      <c r="D428" s="169"/>
      <c r="E428" s="169"/>
      <c r="F428" s="169"/>
      <c r="G428" s="169"/>
      <c r="H428" s="169"/>
      <c r="I428" s="169"/>
      <c r="J428" s="169"/>
      <c r="K428" s="177"/>
    </row>
    <row r="429" spans="2:11" x14ac:dyDescent="0.75">
      <c r="B429" s="176" t="s">
        <v>643</v>
      </c>
      <c r="C429" s="168"/>
      <c r="D429" s="169"/>
      <c r="E429" s="169"/>
      <c r="F429" s="169"/>
      <c r="G429" s="169"/>
      <c r="H429" s="169"/>
      <c r="I429" s="169"/>
      <c r="J429" s="169"/>
      <c r="K429" s="177"/>
    </row>
    <row r="430" spans="2:11" x14ac:dyDescent="0.75">
      <c r="B430" s="176" t="s">
        <v>644</v>
      </c>
      <c r="C430" s="168"/>
      <c r="D430" s="169"/>
      <c r="E430" s="169"/>
      <c r="F430" s="169"/>
      <c r="G430" s="169"/>
      <c r="H430" s="169"/>
      <c r="I430" s="169"/>
      <c r="J430" s="169"/>
      <c r="K430" s="177"/>
    </row>
    <row r="431" spans="2:11" x14ac:dyDescent="0.75">
      <c r="B431" s="176" t="s">
        <v>645</v>
      </c>
      <c r="C431" s="168"/>
      <c r="D431" s="169"/>
      <c r="E431" s="169"/>
      <c r="F431" s="169"/>
      <c r="G431" s="169"/>
      <c r="H431" s="169"/>
      <c r="I431" s="169"/>
      <c r="J431" s="169"/>
      <c r="K431" s="177"/>
    </row>
    <row r="432" spans="2:11" x14ac:dyDescent="0.75">
      <c r="B432" s="176" t="s">
        <v>646</v>
      </c>
      <c r="C432" s="168"/>
      <c r="D432" s="169"/>
      <c r="E432" s="169"/>
      <c r="F432" s="169"/>
      <c r="G432" s="169"/>
      <c r="H432" s="169"/>
      <c r="I432" s="169"/>
      <c r="J432" s="169"/>
      <c r="K432" s="177"/>
    </row>
    <row r="433" spans="2:11" x14ac:dyDescent="0.75">
      <c r="B433" s="176" t="s">
        <v>647</v>
      </c>
      <c r="C433" s="168"/>
      <c r="D433" s="169"/>
      <c r="E433" s="169"/>
      <c r="F433" s="169"/>
      <c r="G433" s="169"/>
      <c r="H433" s="169"/>
      <c r="I433" s="169"/>
      <c r="J433" s="169"/>
      <c r="K433" s="177"/>
    </row>
    <row r="434" spans="2:11" x14ac:dyDescent="0.75">
      <c r="B434" s="176" t="s">
        <v>648</v>
      </c>
      <c r="C434" s="168"/>
      <c r="D434" s="169"/>
      <c r="E434" s="169"/>
      <c r="F434" s="169"/>
      <c r="G434" s="169"/>
      <c r="H434" s="169"/>
      <c r="I434" s="169"/>
      <c r="J434" s="169"/>
      <c r="K434" s="177"/>
    </row>
    <row r="435" spans="2:11" x14ac:dyDescent="0.75">
      <c r="B435" s="176" t="s">
        <v>649</v>
      </c>
      <c r="C435" s="168"/>
      <c r="D435" s="169"/>
      <c r="E435" s="169"/>
      <c r="F435" s="169"/>
      <c r="G435" s="169"/>
      <c r="H435" s="169"/>
      <c r="I435" s="169"/>
      <c r="J435" s="169"/>
      <c r="K435" s="177"/>
    </row>
    <row r="436" spans="2:11" x14ac:dyDescent="0.75">
      <c r="B436" s="176" t="s">
        <v>650</v>
      </c>
      <c r="C436" s="168"/>
      <c r="D436" s="169"/>
      <c r="E436" s="169"/>
      <c r="F436" s="169"/>
      <c r="G436" s="169"/>
      <c r="H436" s="169"/>
      <c r="I436" s="169"/>
      <c r="J436" s="169"/>
      <c r="K436" s="177"/>
    </row>
    <row r="437" spans="2:11" x14ac:dyDescent="0.75">
      <c r="B437" s="176" t="s">
        <v>651</v>
      </c>
      <c r="C437" s="168"/>
      <c r="D437" s="169"/>
      <c r="E437" s="169"/>
      <c r="F437" s="169"/>
      <c r="G437" s="169"/>
      <c r="H437" s="169"/>
      <c r="I437" s="169"/>
      <c r="J437" s="169"/>
      <c r="K437" s="177"/>
    </row>
    <row r="438" spans="2:11" x14ac:dyDescent="0.75">
      <c r="B438" s="176" t="s">
        <v>652</v>
      </c>
      <c r="C438" s="168"/>
      <c r="D438" s="169"/>
      <c r="E438" s="169"/>
      <c r="F438" s="169"/>
      <c r="G438" s="169"/>
      <c r="H438" s="169"/>
      <c r="I438" s="169"/>
      <c r="J438" s="169"/>
      <c r="K438" s="177"/>
    </row>
    <row r="439" spans="2:11" x14ac:dyDescent="0.75">
      <c r="B439" s="176" t="s">
        <v>653</v>
      </c>
      <c r="C439" s="168"/>
      <c r="D439" s="169"/>
      <c r="E439" s="169"/>
      <c r="F439" s="169"/>
      <c r="G439" s="169"/>
      <c r="H439" s="169"/>
      <c r="I439" s="169"/>
      <c r="J439" s="169"/>
      <c r="K439" s="177"/>
    </row>
    <row r="440" spans="2:11" x14ac:dyDescent="0.75">
      <c r="B440" s="176" t="s">
        <v>654</v>
      </c>
      <c r="C440" s="168"/>
      <c r="D440" s="169"/>
      <c r="E440" s="169"/>
      <c r="F440" s="169"/>
      <c r="G440" s="169"/>
      <c r="H440" s="169"/>
      <c r="I440" s="169"/>
      <c r="J440" s="169"/>
      <c r="K440" s="177"/>
    </row>
    <row r="441" spans="2:11" x14ac:dyDescent="0.75">
      <c r="B441" s="176" t="s">
        <v>655</v>
      </c>
      <c r="C441" s="168"/>
      <c r="D441" s="169"/>
      <c r="E441" s="169"/>
      <c r="F441" s="169"/>
      <c r="G441" s="169"/>
      <c r="H441" s="169"/>
      <c r="I441" s="169"/>
      <c r="J441" s="169"/>
      <c r="K441" s="177"/>
    </row>
    <row r="442" spans="2:11" x14ac:dyDescent="0.75">
      <c r="B442" s="176" t="s">
        <v>656</v>
      </c>
      <c r="C442" s="168"/>
      <c r="D442" s="169"/>
      <c r="E442" s="169"/>
      <c r="F442" s="169"/>
      <c r="G442" s="169"/>
      <c r="H442" s="169"/>
      <c r="I442" s="169"/>
      <c r="J442" s="169"/>
      <c r="K442" s="177"/>
    </row>
    <row r="443" spans="2:11" x14ac:dyDescent="0.75">
      <c r="B443" s="176" t="s">
        <v>657</v>
      </c>
      <c r="C443" s="168"/>
      <c r="D443" s="169"/>
      <c r="E443" s="169"/>
      <c r="F443" s="169"/>
      <c r="G443" s="169"/>
      <c r="H443" s="169"/>
      <c r="I443" s="169"/>
      <c r="J443" s="169"/>
      <c r="K443" s="177"/>
    </row>
    <row r="444" spans="2:11" x14ac:dyDescent="0.75">
      <c r="B444" s="176" t="s">
        <v>658</v>
      </c>
      <c r="C444" s="168"/>
      <c r="D444" s="169"/>
      <c r="E444" s="169"/>
      <c r="F444" s="169"/>
      <c r="G444" s="169"/>
      <c r="H444" s="169"/>
      <c r="I444" s="169"/>
      <c r="J444" s="169"/>
      <c r="K444" s="177"/>
    </row>
    <row r="445" spans="2:11" x14ac:dyDescent="0.75">
      <c r="B445" s="176" t="s">
        <v>659</v>
      </c>
      <c r="C445" s="168"/>
      <c r="D445" s="169"/>
      <c r="E445" s="169"/>
      <c r="F445" s="169"/>
      <c r="G445" s="169"/>
      <c r="H445" s="169"/>
      <c r="I445" s="169"/>
      <c r="J445" s="169"/>
      <c r="K445" s="177"/>
    </row>
    <row r="446" spans="2:11" x14ac:dyDescent="0.75">
      <c r="B446" s="176" t="s">
        <v>660</v>
      </c>
      <c r="C446" s="168"/>
      <c r="D446" s="169"/>
      <c r="E446" s="169"/>
      <c r="F446" s="169"/>
      <c r="G446" s="169"/>
      <c r="H446" s="169"/>
      <c r="I446" s="169"/>
      <c r="J446" s="169"/>
      <c r="K446" s="177"/>
    </row>
    <row r="447" spans="2:11" x14ac:dyDescent="0.75">
      <c r="B447" s="176" t="s">
        <v>661</v>
      </c>
      <c r="C447" s="168"/>
      <c r="D447" s="169"/>
      <c r="E447" s="169"/>
      <c r="F447" s="169"/>
      <c r="G447" s="169"/>
      <c r="H447" s="169"/>
      <c r="I447" s="169"/>
      <c r="J447" s="169"/>
      <c r="K447" s="177"/>
    </row>
    <row r="448" spans="2:11" x14ac:dyDescent="0.75">
      <c r="B448" s="176" t="s">
        <v>662</v>
      </c>
      <c r="C448" s="168"/>
      <c r="D448" s="169"/>
      <c r="E448" s="169"/>
      <c r="F448" s="169"/>
      <c r="G448" s="169"/>
      <c r="H448" s="169"/>
      <c r="I448" s="169"/>
      <c r="J448" s="169"/>
      <c r="K448" s="177"/>
    </row>
    <row r="449" spans="2:11" x14ac:dyDescent="0.75">
      <c r="B449" s="176" t="s">
        <v>663</v>
      </c>
      <c r="C449" s="168"/>
      <c r="D449" s="169"/>
      <c r="E449" s="169"/>
      <c r="F449" s="169"/>
      <c r="G449" s="169"/>
      <c r="H449" s="169"/>
      <c r="I449" s="169"/>
      <c r="J449" s="169"/>
      <c r="K449" s="177"/>
    </row>
    <row r="450" spans="2:11" x14ac:dyDescent="0.75">
      <c r="B450" s="176" t="s">
        <v>664</v>
      </c>
      <c r="C450" s="168"/>
      <c r="D450" s="169"/>
      <c r="E450" s="169"/>
      <c r="F450" s="169"/>
      <c r="G450" s="169"/>
      <c r="H450" s="169"/>
      <c r="I450" s="169"/>
      <c r="J450" s="169"/>
      <c r="K450" s="177"/>
    </row>
    <row r="451" spans="2:11" x14ac:dyDescent="0.75">
      <c r="B451" s="176" t="s">
        <v>665</v>
      </c>
      <c r="C451" s="168"/>
      <c r="D451" s="169"/>
      <c r="E451" s="169"/>
      <c r="F451" s="169"/>
      <c r="G451" s="169"/>
      <c r="H451" s="169"/>
      <c r="I451" s="169"/>
      <c r="J451" s="169"/>
      <c r="K451" s="177"/>
    </row>
    <row r="452" spans="2:11" x14ac:dyDescent="0.75">
      <c r="B452" s="176" t="s">
        <v>666</v>
      </c>
      <c r="C452" s="168"/>
      <c r="D452" s="169"/>
      <c r="E452" s="169"/>
      <c r="F452" s="169"/>
      <c r="G452" s="169"/>
      <c r="H452" s="169"/>
      <c r="I452" s="169"/>
      <c r="J452" s="169"/>
      <c r="K452" s="177"/>
    </row>
    <row r="453" spans="2:11" x14ac:dyDescent="0.75">
      <c r="B453" s="176" t="s">
        <v>667</v>
      </c>
      <c r="C453" s="168"/>
      <c r="D453" s="169"/>
      <c r="E453" s="169"/>
      <c r="F453" s="169"/>
      <c r="G453" s="169"/>
      <c r="H453" s="169"/>
      <c r="I453" s="169"/>
      <c r="J453" s="169"/>
      <c r="K453" s="177"/>
    </row>
    <row r="454" spans="2:11" x14ac:dyDescent="0.75">
      <c r="B454" s="176" t="s">
        <v>668</v>
      </c>
      <c r="C454" s="168"/>
      <c r="D454" s="169"/>
      <c r="E454" s="169"/>
      <c r="F454" s="169"/>
      <c r="G454" s="169"/>
      <c r="H454" s="169"/>
      <c r="I454" s="169"/>
      <c r="J454" s="169"/>
      <c r="K454" s="177"/>
    </row>
    <row r="455" spans="2:11" x14ac:dyDescent="0.75">
      <c r="B455" s="176" t="s">
        <v>669</v>
      </c>
      <c r="C455" s="168"/>
      <c r="D455" s="169"/>
      <c r="E455" s="169"/>
      <c r="F455" s="169"/>
      <c r="G455" s="169"/>
      <c r="H455" s="169"/>
      <c r="I455" s="169"/>
      <c r="J455" s="169"/>
      <c r="K455" s="177"/>
    </row>
    <row r="456" spans="2:11" x14ac:dyDescent="0.75">
      <c r="B456" s="176" t="s">
        <v>670</v>
      </c>
      <c r="C456" s="168"/>
      <c r="D456" s="169"/>
      <c r="E456" s="169"/>
      <c r="F456" s="169"/>
      <c r="G456" s="169"/>
      <c r="H456" s="169"/>
      <c r="I456" s="169"/>
      <c r="J456" s="169"/>
      <c r="K456" s="177"/>
    </row>
    <row r="457" spans="2:11" x14ac:dyDescent="0.75">
      <c r="B457" s="176" t="s">
        <v>671</v>
      </c>
      <c r="C457" s="168"/>
      <c r="D457" s="169"/>
      <c r="E457" s="169"/>
      <c r="F457" s="169"/>
      <c r="G457" s="169"/>
      <c r="H457" s="169"/>
      <c r="I457" s="169"/>
      <c r="J457" s="169"/>
      <c r="K457" s="177"/>
    </row>
    <row r="458" spans="2:11" x14ac:dyDescent="0.75">
      <c r="B458" s="176" t="s">
        <v>672</v>
      </c>
      <c r="C458" s="168"/>
      <c r="D458" s="169"/>
      <c r="E458" s="169"/>
      <c r="F458" s="169"/>
      <c r="G458" s="169"/>
      <c r="H458" s="169"/>
      <c r="I458" s="169"/>
      <c r="J458" s="169"/>
      <c r="K458" s="177"/>
    </row>
    <row r="459" spans="2:11" x14ac:dyDescent="0.75">
      <c r="B459" s="176" t="s">
        <v>673</v>
      </c>
      <c r="C459" s="168"/>
      <c r="D459" s="169"/>
      <c r="E459" s="169"/>
      <c r="F459" s="169"/>
      <c r="G459" s="169"/>
      <c r="H459" s="169"/>
      <c r="I459" s="169"/>
      <c r="J459" s="169"/>
      <c r="K459" s="177"/>
    </row>
    <row r="460" spans="2:11" x14ac:dyDescent="0.75">
      <c r="B460" s="176" t="s">
        <v>674</v>
      </c>
      <c r="C460" s="168"/>
      <c r="D460" s="169"/>
      <c r="E460" s="169"/>
      <c r="F460" s="169"/>
      <c r="G460" s="169"/>
      <c r="H460" s="169"/>
      <c r="I460" s="169"/>
      <c r="J460" s="169"/>
      <c r="K460" s="177"/>
    </row>
    <row r="461" spans="2:11" x14ac:dyDescent="0.75">
      <c r="B461" s="176" t="s">
        <v>675</v>
      </c>
      <c r="C461" s="168"/>
      <c r="D461" s="169"/>
      <c r="E461" s="169"/>
      <c r="F461" s="169"/>
      <c r="G461" s="169"/>
      <c r="H461" s="169"/>
      <c r="I461" s="169"/>
      <c r="J461" s="169"/>
      <c r="K461" s="177"/>
    </row>
    <row r="462" spans="2:11" x14ac:dyDescent="0.75">
      <c r="B462" s="176" t="s">
        <v>676</v>
      </c>
      <c r="C462" s="168"/>
      <c r="D462" s="169"/>
      <c r="E462" s="169"/>
      <c r="F462" s="169"/>
      <c r="G462" s="169"/>
      <c r="H462" s="169"/>
      <c r="I462" s="169"/>
      <c r="J462" s="169"/>
      <c r="K462" s="177"/>
    </row>
    <row r="463" spans="2:11" x14ac:dyDescent="0.75">
      <c r="B463" s="176" t="s">
        <v>677</v>
      </c>
      <c r="C463" s="168"/>
      <c r="D463" s="169"/>
      <c r="E463" s="169"/>
      <c r="F463" s="169"/>
      <c r="G463" s="169"/>
      <c r="H463" s="169"/>
      <c r="I463" s="169"/>
      <c r="J463" s="169"/>
      <c r="K463" s="177"/>
    </row>
    <row r="464" spans="2:11" x14ac:dyDescent="0.75">
      <c r="B464" s="176" t="s">
        <v>678</v>
      </c>
      <c r="C464" s="168"/>
      <c r="D464" s="169"/>
      <c r="E464" s="169"/>
      <c r="F464" s="169"/>
      <c r="G464" s="169"/>
      <c r="H464" s="169"/>
      <c r="I464" s="169"/>
      <c r="J464" s="169"/>
      <c r="K464" s="177"/>
    </row>
    <row r="465" spans="2:11" x14ac:dyDescent="0.75">
      <c r="B465" s="176" t="s">
        <v>679</v>
      </c>
      <c r="C465" s="168"/>
      <c r="D465" s="169"/>
      <c r="E465" s="169"/>
      <c r="F465" s="169"/>
      <c r="G465" s="169"/>
      <c r="H465" s="169"/>
      <c r="I465" s="169"/>
      <c r="J465" s="169"/>
      <c r="K465" s="177"/>
    </row>
    <row r="466" spans="2:11" x14ac:dyDescent="0.75">
      <c r="B466" s="176" t="s">
        <v>680</v>
      </c>
      <c r="C466" s="168"/>
      <c r="D466" s="169"/>
      <c r="E466" s="169"/>
      <c r="F466" s="169"/>
      <c r="G466" s="169"/>
      <c r="H466" s="169"/>
      <c r="I466" s="169"/>
      <c r="J466" s="169"/>
      <c r="K466" s="177"/>
    </row>
    <row r="467" spans="2:11" x14ac:dyDescent="0.75">
      <c r="B467" s="176" t="s">
        <v>681</v>
      </c>
      <c r="C467" s="168"/>
      <c r="D467" s="169"/>
      <c r="E467" s="169"/>
      <c r="F467" s="169"/>
      <c r="G467" s="169"/>
      <c r="H467" s="169"/>
      <c r="I467" s="169"/>
      <c r="J467" s="169"/>
      <c r="K467" s="177"/>
    </row>
    <row r="468" spans="2:11" x14ac:dyDescent="0.75">
      <c r="B468" s="176" t="s">
        <v>682</v>
      </c>
      <c r="C468" s="168"/>
      <c r="D468" s="169"/>
      <c r="E468" s="169"/>
      <c r="F468" s="169"/>
      <c r="G468" s="169"/>
      <c r="H468" s="169"/>
      <c r="I468" s="169"/>
      <c r="J468" s="169"/>
      <c r="K468" s="177"/>
    </row>
    <row r="469" spans="2:11" x14ac:dyDescent="0.75">
      <c r="B469" s="176" t="s">
        <v>683</v>
      </c>
      <c r="C469" s="168"/>
      <c r="D469" s="169"/>
      <c r="E469" s="169"/>
      <c r="F469" s="169"/>
      <c r="G469" s="169"/>
      <c r="H469" s="169"/>
      <c r="I469" s="169"/>
      <c r="J469" s="169"/>
      <c r="K469" s="177"/>
    </row>
    <row r="470" spans="2:11" x14ac:dyDescent="0.75">
      <c r="B470" s="176" t="s">
        <v>684</v>
      </c>
      <c r="C470" s="168"/>
      <c r="D470" s="169"/>
      <c r="E470" s="169"/>
      <c r="F470" s="169"/>
      <c r="G470" s="169"/>
      <c r="H470" s="169"/>
      <c r="I470" s="169"/>
      <c r="J470" s="169"/>
      <c r="K470" s="177"/>
    </row>
    <row r="471" spans="2:11" x14ac:dyDescent="0.75">
      <c r="B471" s="176" t="s">
        <v>685</v>
      </c>
      <c r="C471" s="168"/>
      <c r="D471" s="169"/>
      <c r="E471" s="169"/>
      <c r="F471" s="169"/>
      <c r="G471" s="169"/>
      <c r="H471" s="169"/>
      <c r="I471" s="169"/>
      <c r="J471" s="169"/>
      <c r="K471" s="177"/>
    </row>
    <row r="472" spans="2:11" x14ac:dyDescent="0.75">
      <c r="B472" s="176" t="s">
        <v>686</v>
      </c>
      <c r="C472" s="168"/>
      <c r="D472" s="169"/>
      <c r="E472" s="169"/>
      <c r="F472" s="169"/>
      <c r="G472" s="169"/>
      <c r="H472" s="169"/>
      <c r="I472" s="169"/>
      <c r="J472" s="169"/>
      <c r="K472" s="177"/>
    </row>
    <row r="473" spans="2:11" x14ac:dyDescent="0.75">
      <c r="B473" s="176" t="s">
        <v>687</v>
      </c>
      <c r="C473" s="168"/>
      <c r="D473" s="169"/>
      <c r="E473" s="169"/>
      <c r="F473" s="169"/>
      <c r="G473" s="169"/>
      <c r="H473" s="169"/>
      <c r="I473" s="169"/>
      <c r="J473" s="169"/>
      <c r="K473" s="177"/>
    </row>
    <row r="474" spans="2:11" x14ac:dyDescent="0.75">
      <c r="B474" s="176" t="s">
        <v>688</v>
      </c>
      <c r="C474" s="168"/>
      <c r="D474" s="169"/>
      <c r="E474" s="169"/>
      <c r="F474" s="169"/>
      <c r="G474" s="169"/>
      <c r="H474" s="169"/>
      <c r="I474" s="169"/>
      <c r="J474" s="169"/>
      <c r="K474" s="177"/>
    </row>
    <row r="475" spans="2:11" x14ac:dyDescent="0.75">
      <c r="B475" s="176" t="s">
        <v>689</v>
      </c>
      <c r="C475" s="168"/>
      <c r="D475" s="169"/>
      <c r="E475" s="169"/>
      <c r="F475" s="169"/>
      <c r="G475" s="169"/>
      <c r="H475" s="169"/>
      <c r="I475" s="169"/>
      <c r="J475" s="169"/>
      <c r="K475" s="177"/>
    </row>
    <row r="476" spans="2:11" x14ac:dyDescent="0.75">
      <c r="B476" s="176" t="s">
        <v>690</v>
      </c>
      <c r="C476" s="168"/>
      <c r="D476" s="169"/>
      <c r="E476" s="169"/>
      <c r="F476" s="169"/>
      <c r="G476" s="169"/>
      <c r="H476" s="169"/>
      <c r="I476" s="169"/>
      <c r="J476" s="169"/>
      <c r="K476" s="177"/>
    </row>
    <row r="477" spans="2:11" x14ac:dyDescent="0.75">
      <c r="B477" s="176" t="s">
        <v>691</v>
      </c>
      <c r="C477" s="168"/>
      <c r="D477" s="169"/>
      <c r="E477" s="169"/>
      <c r="F477" s="169"/>
      <c r="G477" s="169"/>
      <c r="H477" s="169"/>
      <c r="I477" s="169"/>
      <c r="J477" s="169"/>
      <c r="K477" s="177"/>
    </row>
    <row r="478" spans="2:11" x14ac:dyDescent="0.75">
      <c r="B478" s="176" t="s">
        <v>692</v>
      </c>
      <c r="C478" s="168"/>
      <c r="D478" s="169"/>
      <c r="E478" s="169"/>
      <c r="F478" s="169"/>
      <c r="G478" s="169"/>
      <c r="H478" s="169"/>
      <c r="I478" s="169"/>
      <c r="J478" s="169"/>
      <c r="K478" s="177"/>
    </row>
    <row r="479" spans="2:11" x14ac:dyDescent="0.75">
      <c r="B479" s="176" t="s">
        <v>693</v>
      </c>
      <c r="C479" s="168"/>
      <c r="D479" s="169"/>
      <c r="E479" s="169"/>
      <c r="F479" s="169"/>
      <c r="G479" s="169"/>
      <c r="H479" s="169"/>
      <c r="I479" s="169"/>
      <c r="J479" s="169"/>
      <c r="K479" s="177"/>
    </row>
    <row r="480" spans="2:11" x14ac:dyDescent="0.75">
      <c r="B480" s="176" t="s">
        <v>694</v>
      </c>
      <c r="C480" s="168"/>
      <c r="D480" s="169"/>
      <c r="E480" s="169"/>
      <c r="F480" s="169"/>
      <c r="G480" s="169"/>
      <c r="H480" s="169"/>
      <c r="I480" s="169"/>
      <c r="J480" s="169"/>
      <c r="K480" s="177"/>
    </row>
    <row r="481" spans="2:11" x14ac:dyDescent="0.75">
      <c r="B481" s="176" t="s">
        <v>695</v>
      </c>
      <c r="C481" s="168"/>
      <c r="D481" s="169"/>
      <c r="E481" s="169"/>
      <c r="F481" s="169"/>
      <c r="G481" s="169"/>
      <c r="H481" s="169"/>
      <c r="I481" s="169"/>
      <c r="J481" s="169"/>
      <c r="K481" s="177"/>
    </row>
    <row r="482" spans="2:11" x14ac:dyDescent="0.75">
      <c r="B482" s="176" t="s">
        <v>696</v>
      </c>
      <c r="C482" s="168"/>
      <c r="D482" s="169"/>
      <c r="E482" s="169"/>
      <c r="F482" s="169"/>
      <c r="G482" s="169"/>
      <c r="H482" s="169"/>
      <c r="I482" s="169"/>
      <c r="J482" s="169"/>
      <c r="K482" s="177"/>
    </row>
    <row r="483" spans="2:11" x14ac:dyDescent="0.75">
      <c r="B483" s="176" t="s">
        <v>697</v>
      </c>
      <c r="C483" s="168"/>
      <c r="D483" s="169"/>
      <c r="E483" s="169"/>
      <c r="F483" s="169"/>
      <c r="G483" s="169"/>
      <c r="H483" s="169"/>
      <c r="I483" s="169"/>
      <c r="J483" s="169"/>
      <c r="K483" s="177"/>
    </row>
    <row r="484" spans="2:11" x14ac:dyDescent="0.75">
      <c r="B484" s="176" t="s">
        <v>698</v>
      </c>
      <c r="C484" s="168"/>
      <c r="D484" s="169"/>
      <c r="E484" s="169"/>
      <c r="F484" s="169"/>
      <c r="G484" s="169"/>
      <c r="H484" s="169"/>
      <c r="I484" s="169"/>
      <c r="J484" s="169"/>
      <c r="K484" s="177"/>
    </row>
    <row r="485" spans="2:11" x14ac:dyDescent="0.75">
      <c r="B485" s="176" t="s">
        <v>699</v>
      </c>
      <c r="C485" s="168"/>
      <c r="D485" s="169"/>
      <c r="E485" s="169"/>
      <c r="F485" s="169"/>
      <c r="G485" s="169"/>
      <c r="H485" s="169"/>
      <c r="I485" s="169"/>
      <c r="J485" s="169"/>
      <c r="K485" s="177"/>
    </row>
    <row r="486" spans="2:11" x14ac:dyDescent="0.75">
      <c r="B486" s="176" t="s">
        <v>700</v>
      </c>
      <c r="C486" s="168"/>
      <c r="D486" s="169"/>
      <c r="E486" s="169"/>
      <c r="F486" s="169"/>
      <c r="G486" s="169"/>
      <c r="H486" s="169"/>
      <c r="I486" s="169"/>
      <c r="J486" s="169"/>
      <c r="K486" s="177"/>
    </row>
    <row r="487" spans="2:11" x14ac:dyDescent="0.75">
      <c r="B487" s="176" t="s">
        <v>701</v>
      </c>
      <c r="C487" s="168"/>
      <c r="D487" s="169"/>
      <c r="E487" s="169"/>
      <c r="F487" s="169"/>
      <c r="G487" s="169"/>
      <c r="H487" s="169"/>
      <c r="I487" s="169"/>
      <c r="J487" s="169"/>
      <c r="K487" s="177"/>
    </row>
    <row r="488" spans="2:11" x14ac:dyDescent="0.75">
      <c r="B488" s="176" t="s">
        <v>702</v>
      </c>
      <c r="C488" s="168"/>
      <c r="D488" s="169"/>
      <c r="E488" s="169"/>
      <c r="F488" s="169"/>
      <c r="G488" s="169"/>
      <c r="H488" s="169"/>
      <c r="I488" s="169"/>
      <c r="J488" s="169"/>
      <c r="K488" s="177"/>
    </row>
    <row r="489" spans="2:11" x14ac:dyDescent="0.75">
      <c r="B489" s="176" t="s">
        <v>703</v>
      </c>
      <c r="C489" s="168"/>
      <c r="D489" s="169"/>
      <c r="E489" s="169"/>
      <c r="F489" s="169"/>
      <c r="G489" s="169"/>
      <c r="H489" s="169"/>
      <c r="I489" s="169"/>
      <c r="J489" s="169"/>
      <c r="K489" s="177"/>
    </row>
    <row r="490" spans="2:11" x14ac:dyDescent="0.75">
      <c r="B490" s="176" t="s">
        <v>704</v>
      </c>
      <c r="C490" s="168"/>
      <c r="D490" s="169"/>
      <c r="E490" s="169"/>
      <c r="F490" s="169"/>
      <c r="G490" s="169"/>
      <c r="H490" s="169"/>
      <c r="I490" s="169"/>
      <c r="J490" s="169"/>
      <c r="K490" s="177"/>
    </row>
    <row r="491" spans="2:11" x14ac:dyDescent="0.75">
      <c r="B491" s="176" t="s">
        <v>705</v>
      </c>
      <c r="C491" s="168"/>
      <c r="D491" s="169"/>
      <c r="E491" s="169"/>
      <c r="F491" s="169"/>
      <c r="G491" s="169"/>
      <c r="H491" s="169"/>
      <c r="I491" s="169"/>
      <c r="J491" s="169"/>
      <c r="K491" s="177"/>
    </row>
    <row r="492" spans="2:11" x14ac:dyDescent="0.75">
      <c r="B492" s="176" t="s">
        <v>706</v>
      </c>
      <c r="C492" s="168"/>
      <c r="D492" s="169"/>
      <c r="E492" s="169"/>
      <c r="F492" s="169"/>
      <c r="G492" s="169"/>
      <c r="H492" s="169"/>
      <c r="I492" s="169"/>
      <c r="J492" s="169"/>
      <c r="K492" s="177"/>
    </row>
    <row r="493" spans="2:11" x14ac:dyDescent="0.75">
      <c r="B493" s="176" t="s">
        <v>707</v>
      </c>
      <c r="C493" s="168"/>
      <c r="D493" s="169"/>
      <c r="E493" s="169"/>
      <c r="F493" s="169"/>
      <c r="G493" s="169"/>
      <c r="H493" s="169"/>
      <c r="I493" s="169"/>
      <c r="J493" s="169"/>
      <c r="K493" s="177"/>
    </row>
    <row r="494" spans="2:11" x14ac:dyDescent="0.75">
      <c r="B494" s="176" t="s">
        <v>708</v>
      </c>
      <c r="C494" s="168"/>
      <c r="D494" s="169"/>
      <c r="E494" s="169"/>
      <c r="F494" s="169"/>
      <c r="G494" s="169"/>
      <c r="H494" s="169"/>
      <c r="I494" s="169"/>
      <c r="J494" s="169"/>
      <c r="K494" s="177"/>
    </row>
    <row r="495" spans="2:11" x14ac:dyDescent="0.75">
      <c r="B495" s="176" t="s">
        <v>709</v>
      </c>
      <c r="C495" s="168"/>
      <c r="D495" s="169"/>
      <c r="E495" s="169"/>
      <c r="F495" s="169"/>
      <c r="G495" s="169"/>
      <c r="H495" s="169"/>
      <c r="I495" s="169"/>
      <c r="J495" s="169"/>
      <c r="K495" s="177"/>
    </row>
    <row r="496" spans="2:11" x14ac:dyDescent="0.75">
      <c r="B496" s="176" t="s">
        <v>710</v>
      </c>
      <c r="C496" s="168"/>
      <c r="D496" s="169"/>
      <c r="E496" s="169"/>
      <c r="F496" s="169"/>
      <c r="G496" s="169"/>
      <c r="H496" s="169"/>
      <c r="I496" s="169"/>
      <c r="J496" s="169"/>
      <c r="K496" s="177"/>
    </row>
    <row r="497" spans="2:11" x14ac:dyDescent="0.75">
      <c r="B497" s="176" t="s">
        <v>711</v>
      </c>
      <c r="C497" s="168"/>
      <c r="D497" s="169"/>
      <c r="E497" s="169"/>
      <c r="F497" s="169"/>
      <c r="G497" s="169"/>
      <c r="H497" s="169"/>
      <c r="I497" s="169"/>
      <c r="J497" s="169"/>
      <c r="K497" s="177"/>
    </row>
    <row r="498" spans="2:11" x14ac:dyDescent="0.75">
      <c r="B498" s="176" t="s">
        <v>712</v>
      </c>
      <c r="C498" s="168"/>
      <c r="D498" s="169"/>
      <c r="E498" s="169"/>
      <c r="F498" s="169"/>
      <c r="G498" s="169"/>
      <c r="H498" s="169"/>
      <c r="I498" s="169"/>
      <c r="J498" s="169"/>
      <c r="K498" s="177"/>
    </row>
    <row r="499" spans="2:11" x14ac:dyDescent="0.75">
      <c r="B499" s="176" t="s">
        <v>713</v>
      </c>
      <c r="C499" s="168"/>
      <c r="D499" s="169"/>
      <c r="E499" s="169"/>
      <c r="F499" s="169"/>
      <c r="G499" s="169"/>
      <c r="H499" s="169"/>
      <c r="I499" s="169"/>
      <c r="J499" s="169"/>
      <c r="K499" s="177"/>
    </row>
    <row r="500" spans="2:11" x14ac:dyDescent="0.75">
      <c r="B500" s="176" t="s">
        <v>714</v>
      </c>
      <c r="C500" s="168"/>
      <c r="D500" s="169"/>
      <c r="E500" s="169"/>
      <c r="F500" s="169"/>
      <c r="G500" s="169"/>
      <c r="H500" s="169"/>
      <c r="I500" s="169"/>
      <c r="J500" s="169"/>
      <c r="K500" s="177"/>
    </row>
    <row r="501" spans="2:11" x14ac:dyDescent="0.75">
      <c r="B501" s="176" t="s">
        <v>715</v>
      </c>
      <c r="C501" s="168"/>
      <c r="D501" s="169"/>
      <c r="E501" s="169"/>
      <c r="F501" s="169"/>
      <c r="G501" s="169"/>
      <c r="H501" s="169"/>
      <c r="I501" s="169"/>
      <c r="J501" s="169"/>
      <c r="K501" s="177"/>
    </row>
    <row r="502" spans="2:11" x14ac:dyDescent="0.75">
      <c r="B502" s="176" t="s">
        <v>716</v>
      </c>
      <c r="C502" s="168"/>
      <c r="D502" s="169"/>
      <c r="E502" s="169"/>
      <c r="F502" s="169"/>
      <c r="G502" s="169"/>
      <c r="H502" s="169"/>
      <c r="I502" s="169"/>
      <c r="J502" s="169"/>
      <c r="K502" s="177"/>
    </row>
    <row r="503" spans="2:11" x14ac:dyDescent="0.75">
      <c r="B503" s="176" t="s">
        <v>717</v>
      </c>
      <c r="C503" s="168"/>
      <c r="D503" s="169"/>
      <c r="E503" s="169"/>
      <c r="F503" s="169"/>
      <c r="G503" s="169"/>
      <c r="H503" s="169"/>
      <c r="I503" s="169"/>
      <c r="J503" s="169"/>
      <c r="K503" s="177"/>
    </row>
    <row r="504" spans="2:11" x14ac:dyDescent="0.75">
      <c r="B504" s="176" t="s">
        <v>718</v>
      </c>
      <c r="C504" s="168"/>
      <c r="D504" s="169"/>
      <c r="E504" s="169"/>
      <c r="F504" s="169"/>
      <c r="G504" s="169"/>
      <c r="H504" s="169"/>
      <c r="I504" s="169"/>
      <c r="J504" s="169"/>
      <c r="K504" s="177"/>
    </row>
    <row r="505" spans="2:11" x14ac:dyDescent="0.75">
      <c r="B505" s="176" t="s">
        <v>719</v>
      </c>
      <c r="C505" s="168"/>
      <c r="D505" s="169"/>
      <c r="E505" s="169"/>
      <c r="F505" s="169"/>
      <c r="G505" s="169"/>
      <c r="H505" s="169"/>
      <c r="I505" s="169"/>
      <c r="J505" s="169"/>
      <c r="K505" s="177"/>
    </row>
    <row r="506" spans="2:11" x14ac:dyDescent="0.75">
      <c r="B506" s="176" t="s">
        <v>720</v>
      </c>
      <c r="C506" s="168"/>
      <c r="D506" s="169"/>
      <c r="E506" s="169"/>
      <c r="F506" s="169"/>
      <c r="G506" s="169"/>
      <c r="H506" s="169"/>
      <c r="I506" s="169"/>
      <c r="J506" s="169"/>
      <c r="K506" s="177"/>
    </row>
    <row r="507" spans="2:11" x14ac:dyDescent="0.75">
      <c r="B507" s="176" t="s">
        <v>721</v>
      </c>
      <c r="C507" s="168"/>
      <c r="D507" s="169"/>
      <c r="E507" s="169"/>
      <c r="F507" s="169"/>
      <c r="G507" s="169"/>
      <c r="H507" s="169"/>
      <c r="I507" s="169"/>
      <c r="J507" s="169"/>
      <c r="K507" s="177"/>
    </row>
    <row r="508" spans="2:11" x14ac:dyDescent="0.75">
      <c r="B508" s="176" t="s">
        <v>722</v>
      </c>
      <c r="C508" s="168"/>
      <c r="D508" s="169"/>
      <c r="E508" s="169"/>
      <c r="F508" s="169"/>
      <c r="G508" s="169"/>
      <c r="H508" s="169"/>
      <c r="I508" s="169"/>
      <c r="J508" s="169"/>
      <c r="K508" s="177"/>
    </row>
    <row r="509" spans="2:11" x14ac:dyDescent="0.75">
      <c r="B509" s="176" t="s">
        <v>723</v>
      </c>
      <c r="C509" s="168"/>
      <c r="D509" s="169"/>
      <c r="E509" s="169"/>
      <c r="F509" s="169"/>
      <c r="G509" s="169"/>
      <c r="H509" s="169"/>
      <c r="I509" s="169"/>
      <c r="J509" s="169"/>
      <c r="K509" s="177"/>
    </row>
    <row r="510" spans="2:11" x14ac:dyDescent="0.75">
      <c r="B510" s="176" t="s">
        <v>724</v>
      </c>
      <c r="C510" s="168"/>
      <c r="D510" s="169"/>
      <c r="E510" s="169"/>
      <c r="F510" s="169"/>
      <c r="G510" s="169"/>
      <c r="H510" s="169"/>
      <c r="I510" s="169"/>
      <c r="J510" s="169"/>
      <c r="K510" s="177"/>
    </row>
    <row r="511" spans="2:11" x14ac:dyDescent="0.75">
      <c r="B511" s="176" t="s">
        <v>725</v>
      </c>
      <c r="C511" s="168"/>
      <c r="D511" s="169"/>
      <c r="E511" s="169"/>
      <c r="F511" s="169"/>
      <c r="G511" s="169"/>
      <c r="H511" s="169"/>
      <c r="I511" s="169"/>
      <c r="J511" s="169"/>
      <c r="K511" s="177"/>
    </row>
    <row r="512" spans="2:11" x14ac:dyDescent="0.75">
      <c r="B512" s="176" t="s">
        <v>726</v>
      </c>
      <c r="C512" s="168"/>
      <c r="D512" s="169"/>
      <c r="E512" s="169"/>
      <c r="F512" s="169"/>
      <c r="G512" s="169"/>
      <c r="H512" s="169"/>
      <c r="I512" s="169"/>
      <c r="J512" s="169"/>
      <c r="K512" s="177"/>
    </row>
    <row r="513" spans="2:11" x14ac:dyDescent="0.75">
      <c r="B513" s="176" t="s">
        <v>727</v>
      </c>
      <c r="C513" s="168"/>
      <c r="D513" s="169"/>
      <c r="E513" s="169"/>
      <c r="F513" s="169"/>
      <c r="G513" s="169"/>
      <c r="H513" s="169"/>
      <c r="I513" s="169"/>
      <c r="J513" s="169"/>
      <c r="K513" s="177"/>
    </row>
    <row r="514" spans="2:11" x14ac:dyDescent="0.75">
      <c r="B514" s="176" t="s">
        <v>728</v>
      </c>
      <c r="C514" s="168"/>
      <c r="D514" s="169"/>
      <c r="E514" s="169"/>
      <c r="F514" s="169"/>
      <c r="G514" s="169"/>
      <c r="H514" s="169"/>
      <c r="I514" s="169"/>
      <c r="J514" s="169"/>
      <c r="K514" s="177"/>
    </row>
    <row r="515" spans="2:11" x14ac:dyDescent="0.75">
      <c r="B515" s="176" t="s">
        <v>729</v>
      </c>
      <c r="C515" s="168"/>
      <c r="D515" s="169"/>
      <c r="E515" s="169"/>
      <c r="F515" s="169"/>
      <c r="G515" s="169"/>
      <c r="H515" s="169"/>
      <c r="I515" s="169"/>
      <c r="J515" s="169"/>
      <c r="K515" s="177"/>
    </row>
    <row r="516" spans="2:11" x14ac:dyDescent="0.75">
      <c r="B516" s="176" t="s">
        <v>730</v>
      </c>
      <c r="C516" s="168"/>
      <c r="D516" s="169"/>
      <c r="E516" s="169"/>
      <c r="F516" s="169"/>
      <c r="G516" s="169"/>
      <c r="H516" s="169"/>
      <c r="I516" s="169"/>
      <c r="J516" s="169"/>
      <c r="K516" s="177"/>
    </row>
    <row r="517" spans="2:11" x14ac:dyDescent="0.75">
      <c r="B517" s="176" t="s">
        <v>731</v>
      </c>
      <c r="C517" s="168"/>
      <c r="D517" s="169"/>
      <c r="E517" s="169"/>
      <c r="F517" s="169"/>
      <c r="G517" s="169"/>
      <c r="H517" s="169"/>
      <c r="I517" s="169"/>
      <c r="J517" s="169"/>
      <c r="K517" s="177"/>
    </row>
    <row r="518" spans="2:11" x14ac:dyDescent="0.75">
      <c r="B518" s="176" t="s">
        <v>732</v>
      </c>
      <c r="C518" s="168"/>
      <c r="D518" s="169"/>
      <c r="E518" s="169"/>
      <c r="F518" s="169"/>
      <c r="G518" s="169"/>
      <c r="H518" s="169"/>
      <c r="I518" s="169"/>
      <c r="J518" s="169"/>
      <c r="K518" s="177"/>
    </row>
    <row r="519" spans="2:11" x14ac:dyDescent="0.75">
      <c r="B519" s="176" t="s">
        <v>733</v>
      </c>
      <c r="C519" s="168"/>
      <c r="D519" s="169"/>
      <c r="E519" s="169"/>
      <c r="F519" s="169"/>
      <c r="G519" s="169"/>
      <c r="H519" s="169"/>
      <c r="I519" s="169"/>
      <c r="J519" s="169"/>
      <c r="K519" s="177"/>
    </row>
    <row r="520" spans="2:11" x14ac:dyDescent="0.75">
      <c r="B520" s="176" t="s">
        <v>734</v>
      </c>
      <c r="C520" s="168"/>
      <c r="D520" s="169"/>
      <c r="E520" s="169"/>
      <c r="F520" s="169"/>
      <c r="G520" s="169"/>
      <c r="H520" s="169"/>
      <c r="I520" s="169"/>
      <c r="J520" s="169"/>
      <c r="K520" s="177"/>
    </row>
    <row r="521" spans="2:11" x14ac:dyDescent="0.75">
      <c r="B521" s="176" t="s">
        <v>735</v>
      </c>
      <c r="C521" s="168"/>
      <c r="D521" s="169"/>
      <c r="E521" s="169"/>
      <c r="F521" s="169"/>
      <c r="G521" s="169"/>
      <c r="H521" s="169"/>
      <c r="I521" s="169"/>
      <c r="J521" s="169"/>
      <c r="K521" s="177"/>
    </row>
    <row r="522" spans="2:11" x14ac:dyDescent="0.75">
      <c r="B522" s="176" t="s">
        <v>736</v>
      </c>
      <c r="C522" s="168"/>
      <c r="D522" s="169"/>
      <c r="E522" s="169"/>
      <c r="F522" s="169"/>
      <c r="G522" s="169"/>
      <c r="H522" s="169"/>
      <c r="I522" s="169"/>
      <c r="J522" s="169"/>
      <c r="K522" s="177"/>
    </row>
    <row r="523" spans="2:11" x14ac:dyDescent="0.75">
      <c r="B523" s="176" t="s">
        <v>737</v>
      </c>
      <c r="C523" s="168"/>
      <c r="D523" s="169"/>
      <c r="E523" s="169"/>
      <c r="F523" s="169"/>
      <c r="G523" s="169"/>
      <c r="H523" s="169"/>
      <c r="I523" s="169"/>
      <c r="J523" s="169"/>
      <c r="K523" s="177"/>
    </row>
    <row r="524" spans="2:11" x14ac:dyDescent="0.75">
      <c r="B524" s="176" t="s">
        <v>738</v>
      </c>
      <c r="C524" s="168"/>
      <c r="D524" s="169"/>
      <c r="E524" s="169"/>
      <c r="F524" s="169"/>
      <c r="G524" s="169"/>
      <c r="H524" s="169"/>
      <c r="I524" s="169"/>
      <c r="J524" s="169"/>
      <c r="K524" s="177"/>
    </row>
    <row r="525" spans="2:11" x14ac:dyDescent="0.75">
      <c r="B525" s="176" t="s">
        <v>739</v>
      </c>
      <c r="C525" s="168"/>
      <c r="D525" s="169"/>
      <c r="E525" s="169"/>
      <c r="F525" s="169"/>
      <c r="G525" s="169"/>
      <c r="H525" s="169"/>
      <c r="I525" s="169"/>
      <c r="J525" s="169"/>
      <c r="K525" s="177"/>
    </row>
    <row r="526" spans="2:11" x14ac:dyDescent="0.75">
      <c r="B526" s="176" t="s">
        <v>740</v>
      </c>
      <c r="C526" s="168"/>
      <c r="D526" s="169"/>
      <c r="E526" s="169"/>
      <c r="F526" s="169"/>
      <c r="G526" s="169"/>
      <c r="H526" s="169"/>
      <c r="I526" s="169"/>
      <c r="J526" s="169"/>
      <c r="K526" s="177"/>
    </row>
    <row r="527" spans="2:11" x14ac:dyDescent="0.75">
      <c r="B527" s="176" t="s">
        <v>741</v>
      </c>
      <c r="C527" s="168"/>
      <c r="D527" s="169"/>
      <c r="E527" s="169"/>
      <c r="F527" s="169"/>
      <c r="G527" s="169"/>
      <c r="H527" s="169"/>
      <c r="I527" s="169"/>
      <c r="J527" s="169"/>
      <c r="K527" s="177"/>
    </row>
    <row r="528" spans="2:11" x14ac:dyDescent="0.75">
      <c r="B528" s="176" t="s">
        <v>742</v>
      </c>
      <c r="C528" s="168"/>
      <c r="D528" s="169"/>
      <c r="E528" s="169"/>
      <c r="F528" s="169"/>
      <c r="G528" s="169"/>
      <c r="H528" s="169"/>
      <c r="I528" s="169"/>
      <c r="J528" s="169"/>
      <c r="K528" s="177"/>
    </row>
    <row r="529" spans="2:11" x14ac:dyDescent="0.75">
      <c r="B529" s="176" t="s">
        <v>743</v>
      </c>
      <c r="C529" s="168"/>
      <c r="D529" s="169"/>
      <c r="E529" s="169"/>
      <c r="F529" s="169"/>
      <c r="G529" s="169"/>
      <c r="H529" s="169"/>
      <c r="I529" s="169"/>
      <c r="J529" s="169"/>
      <c r="K529" s="177"/>
    </row>
    <row r="530" spans="2:11" x14ac:dyDescent="0.75">
      <c r="B530" s="176" t="s">
        <v>744</v>
      </c>
      <c r="C530" s="168"/>
      <c r="D530" s="169"/>
      <c r="E530" s="169"/>
      <c r="F530" s="169"/>
      <c r="G530" s="169"/>
      <c r="H530" s="169"/>
      <c r="I530" s="169"/>
      <c r="J530" s="169"/>
      <c r="K530" s="177"/>
    </row>
    <row r="531" spans="2:11" x14ac:dyDescent="0.75">
      <c r="B531" s="176" t="s">
        <v>745</v>
      </c>
      <c r="C531" s="168"/>
      <c r="D531" s="169"/>
      <c r="E531" s="169"/>
      <c r="F531" s="169"/>
      <c r="G531" s="169"/>
      <c r="H531" s="169"/>
      <c r="I531" s="169"/>
      <c r="J531" s="169"/>
      <c r="K531" s="177"/>
    </row>
    <row r="532" spans="2:11" x14ac:dyDescent="0.75">
      <c r="B532" s="176" t="s">
        <v>746</v>
      </c>
      <c r="C532" s="168"/>
      <c r="D532" s="169"/>
      <c r="E532" s="169"/>
      <c r="F532" s="169"/>
      <c r="G532" s="169"/>
      <c r="H532" s="169"/>
      <c r="I532" s="169"/>
      <c r="J532" s="169"/>
      <c r="K532" s="177"/>
    </row>
    <row r="533" spans="2:11" x14ac:dyDescent="0.75">
      <c r="B533" s="176" t="s">
        <v>747</v>
      </c>
      <c r="C533" s="168"/>
      <c r="D533" s="169"/>
      <c r="E533" s="169"/>
      <c r="F533" s="169"/>
      <c r="G533" s="169"/>
      <c r="H533" s="169"/>
      <c r="I533" s="169"/>
      <c r="J533" s="169"/>
      <c r="K533" s="177"/>
    </row>
    <row r="534" spans="2:11" x14ac:dyDescent="0.75">
      <c r="B534" s="176" t="s">
        <v>748</v>
      </c>
      <c r="C534" s="168"/>
      <c r="D534" s="169"/>
      <c r="E534" s="169"/>
      <c r="F534" s="169"/>
      <c r="G534" s="169"/>
      <c r="H534" s="169"/>
      <c r="I534" s="169"/>
      <c r="J534" s="169"/>
      <c r="K534" s="177"/>
    </row>
    <row r="535" spans="2:11" x14ac:dyDescent="0.75">
      <c r="B535" s="176" t="s">
        <v>749</v>
      </c>
      <c r="C535" s="168"/>
      <c r="D535" s="169"/>
      <c r="E535" s="169"/>
      <c r="F535" s="169"/>
      <c r="G535" s="169"/>
      <c r="H535" s="169"/>
      <c r="I535" s="169"/>
      <c r="J535" s="169"/>
      <c r="K535" s="177"/>
    </row>
    <row r="536" spans="2:11" x14ac:dyDescent="0.75">
      <c r="B536" s="176" t="s">
        <v>750</v>
      </c>
      <c r="C536" s="168"/>
      <c r="D536" s="169"/>
      <c r="E536" s="169"/>
      <c r="F536" s="169"/>
      <c r="G536" s="169"/>
      <c r="H536" s="169"/>
      <c r="I536" s="169"/>
      <c r="J536" s="169"/>
      <c r="K536" s="177"/>
    </row>
    <row r="537" spans="2:11" x14ac:dyDescent="0.75">
      <c r="B537" s="176" t="s">
        <v>751</v>
      </c>
      <c r="C537" s="168"/>
      <c r="D537" s="169"/>
      <c r="E537" s="169"/>
      <c r="F537" s="169"/>
      <c r="G537" s="169"/>
      <c r="H537" s="169"/>
      <c r="I537" s="169"/>
      <c r="J537" s="169"/>
      <c r="K537" s="177"/>
    </row>
    <row r="538" spans="2:11" x14ac:dyDescent="0.75">
      <c r="B538" s="176" t="s">
        <v>752</v>
      </c>
      <c r="C538" s="168"/>
      <c r="D538" s="169"/>
      <c r="E538" s="169"/>
      <c r="F538" s="169"/>
      <c r="G538" s="169"/>
      <c r="H538" s="169"/>
      <c r="I538" s="169"/>
      <c r="J538" s="169"/>
      <c r="K538" s="177"/>
    </row>
    <row r="539" spans="2:11" x14ac:dyDescent="0.75">
      <c r="B539" s="176" t="s">
        <v>753</v>
      </c>
      <c r="C539" s="168"/>
      <c r="D539" s="169"/>
      <c r="E539" s="169"/>
      <c r="F539" s="169"/>
      <c r="G539" s="169"/>
      <c r="H539" s="169"/>
      <c r="I539" s="169"/>
      <c r="J539" s="169"/>
      <c r="K539" s="177"/>
    </row>
    <row r="540" spans="2:11" x14ac:dyDescent="0.75">
      <c r="B540" s="176" t="s">
        <v>754</v>
      </c>
      <c r="C540" s="168"/>
      <c r="D540" s="169"/>
      <c r="E540" s="169"/>
      <c r="F540" s="169"/>
      <c r="G540" s="169"/>
      <c r="H540" s="169"/>
      <c r="I540" s="169"/>
      <c r="J540" s="169"/>
      <c r="K540" s="177"/>
    </row>
    <row r="541" spans="2:11" x14ac:dyDescent="0.75">
      <c r="B541" s="176" t="s">
        <v>755</v>
      </c>
      <c r="C541" s="168"/>
      <c r="D541" s="169"/>
      <c r="E541" s="169"/>
      <c r="F541" s="169"/>
      <c r="G541" s="169"/>
      <c r="H541" s="169"/>
      <c r="I541" s="169"/>
      <c r="J541" s="169"/>
      <c r="K541" s="177"/>
    </row>
    <row r="542" spans="2:11" x14ac:dyDescent="0.75">
      <c r="B542" s="176" t="s">
        <v>756</v>
      </c>
      <c r="C542" s="168"/>
      <c r="D542" s="169"/>
      <c r="E542" s="169"/>
      <c r="F542" s="169"/>
      <c r="G542" s="169"/>
      <c r="H542" s="169"/>
      <c r="I542" s="169"/>
      <c r="J542" s="169"/>
      <c r="K542" s="177"/>
    </row>
    <row r="543" spans="2:11" x14ac:dyDescent="0.75">
      <c r="B543" s="176" t="s">
        <v>757</v>
      </c>
      <c r="C543" s="168"/>
      <c r="D543" s="169"/>
      <c r="E543" s="169"/>
      <c r="F543" s="169"/>
      <c r="G543" s="169"/>
      <c r="H543" s="169"/>
      <c r="I543" s="169"/>
      <c r="J543" s="169"/>
      <c r="K543" s="177"/>
    </row>
    <row r="544" spans="2:11" x14ac:dyDescent="0.75">
      <c r="B544" s="176" t="s">
        <v>758</v>
      </c>
      <c r="C544" s="168"/>
      <c r="D544" s="169"/>
      <c r="E544" s="169"/>
      <c r="F544" s="169"/>
      <c r="G544" s="169"/>
      <c r="H544" s="169"/>
      <c r="I544" s="169"/>
      <c r="J544" s="169"/>
      <c r="K544" s="177"/>
    </row>
    <row r="545" spans="2:11" x14ac:dyDescent="0.75">
      <c r="B545" s="176" t="s">
        <v>759</v>
      </c>
      <c r="C545" s="168"/>
      <c r="D545" s="169"/>
      <c r="E545" s="169"/>
      <c r="F545" s="169"/>
      <c r="G545" s="169"/>
      <c r="H545" s="169"/>
      <c r="I545" s="169"/>
      <c r="J545" s="169"/>
      <c r="K545" s="177"/>
    </row>
    <row r="546" spans="2:11" x14ac:dyDescent="0.75">
      <c r="B546" s="176" t="s">
        <v>760</v>
      </c>
      <c r="C546" s="168"/>
      <c r="D546" s="169"/>
      <c r="E546" s="169"/>
      <c r="F546" s="169"/>
      <c r="G546" s="169"/>
      <c r="H546" s="169"/>
      <c r="I546" s="169"/>
      <c r="J546" s="169"/>
      <c r="K546" s="177"/>
    </row>
    <row r="547" spans="2:11" x14ac:dyDescent="0.75">
      <c r="B547" s="176" t="s">
        <v>761</v>
      </c>
      <c r="C547" s="168"/>
      <c r="D547" s="169"/>
      <c r="E547" s="169"/>
      <c r="F547" s="169"/>
      <c r="G547" s="169"/>
      <c r="H547" s="169"/>
      <c r="I547" s="169"/>
      <c r="J547" s="169"/>
      <c r="K547" s="177"/>
    </row>
    <row r="548" spans="2:11" x14ac:dyDescent="0.75">
      <c r="B548" s="176" t="s">
        <v>762</v>
      </c>
      <c r="C548" s="168"/>
      <c r="D548" s="169"/>
      <c r="E548" s="169"/>
      <c r="F548" s="169"/>
      <c r="G548" s="169"/>
      <c r="H548" s="169"/>
      <c r="I548" s="169"/>
      <c r="J548" s="169"/>
      <c r="K548" s="177"/>
    </row>
    <row r="549" spans="2:11" x14ac:dyDescent="0.75">
      <c r="B549" s="176" t="s">
        <v>763</v>
      </c>
      <c r="C549" s="168"/>
      <c r="D549" s="169"/>
      <c r="E549" s="169"/>
      <c r="F549" s="169"/>
      <c r="G549" s="169"/>
      <c r="H549" s="169"/>
      <c r="I549" s="169"/>
      <c r="J549" s="169"/>
      <c r="K549" s="177"/>
    </row>
    <row r="550" spans="2:11" x14ac:dyDescent="0.75">
      <c r="B550" s="176" t="s">
        <v>764</v>
      </c>
      <c r="C550" s="168"/>
      <c r="D550" s="169"/>
      <c r="E550" s="169"/>
      <c r="F550" s="169"/>
      <c r="G550" s="169"/>
      <c r="H550" s="169"/>
      <c r="I550" s="169"/>
      <c r="J550" s="169"/>
      <c r="K550" s="177"/>
    </row>
    <row r="551" spans="2:11" x14ac:dyDescent="0.75">
      <c r="B551" s="176" t="s">
        <v>765</v>
      </c>
      <c r="C551" s="168"/>
      <c r="D551" s="169"/>
      <c r="E551" s="169"/>
      <c r="F551" s="169"/>
      <c r="G551" s="169"/>
      <c r="H551" s="169"/>
      <c r="I551" s="169"/>
      <c r="J551" s="169"/>
      <c r="K551" s="177"/>
    </row>
    <row r="552" spans="2:11" x14ac:dyDescent="0.75">
      <c r="B552" s="176" t="s">
        <v>766</v>
      </c>
      <c r="C552" s="168"/>
      <c r="D552" s="169"/>
      <c r="E552" s="169"/>
      <c r="F552" s="169"/>
      <c r="G552" s="169"/>
      <c r="H552" s="169"/>
      <c r="I552" s="169"/>
      <c r="J552" s="169"/>
      <c r="K552" s="177"/>
    </row>
    <row r="553" spans="2:11" x14ac:dyDescent="0.75">
      <c r="B553" s="176" t="s">
        <v>767</v>
      </c>
      <c r="C553" s="168"/>
      <c r="D553" s="169"/>
      <c r="E553" s="169"/>
      <c r="F553" s="169"/>
      <c r="G553" s="169"/>
      <c r="H553" s="169"/>
      <c r="I553" s="169"/>
      <c r="J553" s="169"/>
      <c r="K553" s="177"/>
    </row>
    <row r="554" spans="2:11" x14ac:dyDescent="0.75">
      <c r="B554" s="176" t="s">
        <v>768</v>
      </c>
      <c r="C554" s="168"/>
      <c r="D554" s="169"/>
      <c r="E554" s="169"/>
      <c r="F554" s="169"/>
      <c r="G554" s="169"/>
      <c r="H554" s="169"/>
      <c r="I554" s="169"/>
      <c r="J554" s="169"/>
      <c r="K554" s="177"/>
    </row>
    <row r="555" spans="2:11" x14ac:dyDescent="0.75">
      <c r="B555" s="176" t="s">
        <v>769</v>
      </c>
      <c r="C555" s="168"/>
      <c r="D555" s="169"/>
      <c r="E555" s="169"/>
      <c r="F555" s="169"/>
      <c r="G555" s="169"/>
      <c r="H555" s="169"/>
      <c r="I555" s="169"/>
      <c r="J555" s="169"/>
      <c r="K555" s="177"/>
    </row>
    <row r="556" spans="2:11" x14ac:dyDescent="0.75">
      <c r="B556" s="176" t="s">
        <v>770</v>
      </c>
      <c r="C556" s="168"/>
      <c r="D556" s="169"/>
      <c r="E556" s="169"/>
      <c r="F556" s="169"/>
      <c r="G556" s="169"/>
      <c r="H556" s="169"/>
      <c r="I556" s="169"/>
      <c r="J556" s="169"/>
      <c r="K556" s="177"/>
    </row>
    <row r="557" spans="2:11" x14ac:dyDescent="0.75">
      <c r="B557" s="176" t="s">
        <v>771</v>
      </c>
      <c r="C557" s="168"/>
      <c r="D557" s="169"/>
      <c r="E557" s="169"/>
      <c r="F557" s="169"/>
      <c r="G557" s="169"/>
      <c r="H557" s="169"/>
      <c r="I557" s="169"/>
      <c r="J557" s="169"/>
      <c r="K557" s="177"/>
    </row>
    <row r="558" spans="2:11" x14ac:dyDescent="0.75">
      <c r="B558" s="176" t="s">
        <v>772</v>
      </c>
      <c r="C558" s="168"/>
      <c r="D558" s="169"/>
      <c r="E558" s="169"/>
      <c r="F558" s="169"/>
      <c r="G558" s="169"/>
      <c r="H558" s="169"/>
      <c r="I558" s="169"/>
      <c r="J558" s="169"/>
      <c r="K558" s="177"/>
    </row>
    <row r="559" spans="2:11" x14ac:dyDescent="0.75">
      <c r="B559" s="176" t="s">
        <v>773</v>
      </c>
      <c r="C559" s="168"/>
      <c r="D559" s="169"/>
      <c r="E559" s="169"/>
      <c r="F559" s="169"/>
      <c r="G559" s="169"/>
      <c r="H559" s="169"/>
      <c r="I559" s="169"/>
      <c r="J559" s="169"/>
      <c r="K559" s="177"/>
    </row>
    <row r="560" spans="2:11" x14ac:dyDescent="0.75">
      <c r="B560" s="176" t="s">
        <v>774</v>
      </c>
      <c r="C560" s="168"/>
      <c r="D560" s="169"/>
      <c r="E560" s="169"/>
      <c r="F560" s="169"/>
      <c r="G560" s="169"/>
      <c r="H560" s="169"/>
      <c r="I560" s="169"/>
      <c r="J560" s="169"/>
      <c r="K560" s="177"/>
    </row>
    <row r="561" spans="2:11" x14ac:dyDescent="0.75">
      <c r="B561" s="176" t="s">
        <v>775</v>
      </c>
      <c r="C561" s="168"/>
      <c r="D561" s="169"/>
      <c r="E561" s="169"/>
      <c r="F561" s="169"/>
      <c r="G561" s="169"/>
      <c r="H561" s="169"/>
      <c r="I561" s="169"/>
      <c r="J561" s="169"/>
      <c r="K561" s="177"/>
    </row>
    <row r="562" spans="2:11" x14ac:dyDescent="0.75">
      <c r="B562" s="176" t="s">
        <v>776</v>
      </c>
      <c r="C562" s="168"/>
      <c r="D562" s="169"/>
      <c r="E562" s="169"/>
      <c r="F562" s="169"/>
      <c r="G562" s="169"/>
      <c r="H562" s="169"/>
      <c r="I562" s="169"/>
      <c r="J562" s="169"/>
      <c r="K562" s="177"/>
    </row>
    <row r="563" spans="2:11" x14ac:dyDescent="0.75">
      <c r="B563" s="176" t="s">
        <v>777</v>
      </c>
      <c r="C563" s="168"/>
      <c r="D563" s="169"/>
      <c r="E563" s="169"/>
      <c r="F563" s="169"/>
      <c r="G563" s="169"/>
      <c r="H563" s="169"/>
      <c r="I563" s="169"/>
      <c r="J563" s="169"/>
      <c r="K563" s="177"/>
    </row>
    <row r="564" spans="2:11" x14ac:dyDescent="0.75">
      <c r="B564" s="176" t="s">
        <v>778</v>
      </c>
      <c r="C564" s="168"/>
      <c r="D564" s="169"/>
      <c r="E564" s="169"/>
      <c r="F564" s="169"/>
      <c r="G564" s="169"/>
      <c r="H564" s="169"/>
      <c r="I564" s="169"/>
      <c r="J564" s="169"/>
      <c r="K564" s="177"/>
    </row>
    <row r="565" spans="2:11" x14ac:dyDescent="0.75">
      <c r="B565" s="176" t="s">
        <v>779</v>
      </c>
      <c r="C565" s="168"/>
      <c r="D565" s="169"/>
      <c r="E565" s="169"/>
      <c r="F565" s="169"/>
      <c r="G565" s="169"/>
      <c r="H565" s="169"/>
      <c r="I565" s="169"/>
      <c r="J565" s="169"/>
      <c r="K565" s="177"/>
    </row>
    <row r="566" spans="2:11" x14ac:dyDescent="0.75">
      <c r="B566" s="176" t="s">
        <v>780</v>
      </c>
      <c r="C566" s="168"/>
      <c r="D566" s="169"/>
      <c r="E566" s="169"/>
      <c r="F566" s="169"/>
      <c r="G566" s="169"/>
      <c r="H566" s="169"/>
      <c r="I566" s="169"/>
      <c r="J566" s="169"/>
      <c r="K566" s="177"/>
    </row>
    <row r="567" spans="2:11" x14ac:dyDescent="0.75">
      <c r="B567" s="176" t="s">
        <v>781</v>
      </c>
      <c r="C567" s="168"/>
      <c r="D567" s="169"/>
      <c r="E567" s="169"/>
      <c r="F567" s="169"/>
      <c r="G567" s="169"/>
      <c r="H567" s="169"/>
      <c r="I567" s="169"/>
      <c r="J567" s="169"/>
      <c r="K567" s="177"/>
    </row>
    <row r="568" spans="2:11" x14ac:dyDescent="0.75">
      <c r="B568" s="176" t="s">
        <v>782</v>
      </c>
      <c r="C568" s="168"/>
      <c r="D568" s="169"/>
      <c r="E568" s="169"/>
      <c r="F568" s="169"/>
      <c r="G568" s="169"/>
      <c r="H568" s="169"/>
      <c r="I568" s="169"/>
      <c r="J568" s="169"/>
      <c r="K568" s="177"/>
    </row>
    <row r="569" spans="2:11" x14ac:dyDescent="0.75">
      <c r="B569" s="176" t="s">
        <v>783</v>
      </c>
      <c r="C569" s="168"/>
      <c r="D569" s="169"/>
      <c r="E569" s="169"/>
      <c r="F569" s="169"/>
      <c r="G569" s="169"/>
      <c r="H569" s="169"/>
      <c r="I569" s="169"/>
      <c r="J569" s="169"/>
      <c r="K569" s="177"/>
    </row>
    <row r="570" spans="2:11" x14ac:dyDescent="0.75">
      <c r="B570" s="176" t="s">
        <v>784</v>
      </c>
      <c r="C570" s="168"/>
      <c r="D570" s="169"/>
      <c r="E570" s="169"/>
      <c r="F570" s="169"/>
      <c r="G570" s="169"/>
      <c r="H570" s="169"/>
      <c r="I570" s="169"/>
      <c r="J570" s="169"/>
      <c r="K570" s="177"/>
    </row>
    <row r="571" spans="2:11" x14ac:dyDescent="0.75">
      <c r="B571" s="176" t="s">
        <v>785</v>
      </c>
      <c r="C571" s="168"/>
      <c r="D571" s="169"/>
      <c r="E571" s="169"/>
      <c r="F571" s="169"/>
      <c r="G571" s="169"/>
      <c r="H571" s="169"/>
      <c r="I571" s="169"/>
      <c r="J571" s="169"/>
      <c r="K571" s="177"/>
    </row>
    <row r="572" spans="2:11" x14ac:dyDescent="0.75">
      <c r="B572" s="176" t="s">
        <v>786</v>
      </c>
      <c r="C572" s="168"/>
      <c r="D572" s="169"/>
      <c r="E572" s="169"/>
      <c r="F572" s="169"/>
      <c r="G572" s="169"/>
      <c r="H572" s="169"/>
      <c r="I572" s="169"/>
      <c r="J572" s="169"/>
      <c r="K572" s="177"/>
    </row>
    <row r="573" spans="2:11" x14ac:dyDescent="0.75">
      <c r="B573" s="176" t="s">
        <v>787</v>
      </c>
      <c r="C573" s="168"/>
      <c r="D573" s="169"/>
      <c r="E573" s="169"/>
      <c r="F573" s="169"/>
      <c r="G573" s="169"/>
      <c r="H573" s="169"/>
      <c r="I573" s="169"/>
      <c r="J573" s="169"/>
      <c r="K573" s="177"/>
    </row>
    <row r="574" spans="2:11" x14ac:dyDescent="0.75">
      <c r="B574" s="176" t="s">
        <v>788</v>
      </c>
      <c r="C574" s="168"/>
      <c r="D574" s="169"/>
      <c r="E574" s="169"/>
      <c r="F574" s="169"/>
      <c r="G574" s="169"/>
      <c r="H574" s="169"/>
      <c r="I574" s="169"/>
      <c r="J574" s="169"/>
      <c r="K574" s="177"/>
    </row>
    <row r="575" spans="2:11" x14ac:dyDescent="0.75">
      <c r="B575" s="176" t="s">
        <v>789</v>
      </c>
      <c r="C575" s="168"/>
      <c r="D575" s="169"/>
      <c r="E575" s="169"/>
      <c r="F575" s="169"/>
      <c r="G575" s="169"/>
      <c r="H575" s="169"/>
      <c r="I575" s="169"/>
      <c r="J575" s="169"/>
      <c r="K575" s="177"/>
    </row>
    <row r="576" spans="2:11" x14ac:dyDescent="0.75">
      <c r="B576" s="176" t="s">
        <v>790</v>
      </c>
      <c r="C576" s="168"/>
      <c r="D576" s="169"/>
      <c r="E576" s="169"/>
      <c r="F576" s="169"/>
      <c r="G576" s="169"/>
      <c r="H576" s="169"/>
      <c r="I576" s="169"/>
      <c r="J576" s="169"/>
      <c r="K576" s="177"/>
    </row>
    <row r="577" spans="2:11" x14ac:dyDescent="0.75">
      <c r="B577" s="176" t="s">
        <v>791</v>
      </c>
      <c r="C577" s="168"/>
      <c r="D577" s="169"/>
      <c r="E577" s="169"/>
      <c r="F577" s="169"/>
      <c r="G577" s="169"/>
      <c r="H577" s="169"/>
      <c r="I577" s="169"/>
      <c r="J577" s="169"/>
      <c r="K577" s="177"/>
    </row>
    <row r="578" spans="2:11" x14ac:dyDescent="0.75">
      <c r="B578" s="176" t="s">
        <v>792</v>
      </c>
      <c r="C578" s="168"/>
      <c r="D578" s="169"/>
      <c r="E578" s="169"/>
      <c r="F578" s="169"/>
      <c r="G578" s="169"/>
      <c r="H578" s="169"/>
      <c r="I578" s="169"/>
      <c r="J578" s="169"/>
      <c r="K578" s="177"/>
    </row>
    <row r="579" spans="2:11" x14ac:dyDescent="0.75">
      <c r="B579" s="176" t="s">
        <v>793</v>
      </c>
      <c r="C579" s="168"/>
      <c r="D579" s="169"/>
      <c r="E579" s="169"/>
      <c r="F579" s="169"/>
      <c r="G579" s="169"/>
      <c r="H579" s="169"/>
      <c r="I579" s="169"/>
      <c r="J579" s="169"/>
      <c r="K579" s="177"/>
    </row>
    <row r="580" spans="2:11" x14ac:dyDescent="0.75">
      <c r="B580" s="176" t="s">
        <v>794</v>
      </c>
      <c r="C580" s="168"/>
      <c r="D580" s="169"/>
      <c r="E580" s="169"/>
      <c r="F580" s="169"/>
      <c r="G580" s="169"/>
      <c r="H580" s="169"/>
      <c r="I580" s="169"/>
      <c r="J580" s="169"/>
      <c r="K580" s="177"/>
    </row>
    <row r="581" spans="2:11" x14ac:dyDescent="0.75">
      <c r="B581" s="176" t="s">
        <v>795</v>
      </c>
      <c r="C581" s="168"/>
      <c r="D581" s="169"/>
      <c r="E581" s="169"/>
      <c r="F581" s="169"/>
      <c r="G581" s="169"/>
      <c r="H581" s="169"/>
      <c r="I581" s="169"/>
      <c r="J581" s="169"/>
      <c r="K581" s="177"/>
    </row>
    <row r="582" spans="2:11" x14ac:dyDescent="0.75">
      <c r="B582" s="176" t="s">
        <v>796</v>
      </c>
      <c r="C582" s="168"/>
      <c r="D582" s="169"/>
      <c r="E582" s="169"/>
      <c r="F582" s="169"/>
      <c r="G582" s="169"/>
      <c r="H582" s="169"/>
      <c r="I582" s="169"/>
      <c r="J582" s="169"/>
      <c r="K582" s="177"/>
    </row>
    <row r="583" spans="2:11" x14ac:dyDescent="0.75">
      <c r="B583" s="176" t="s">
        <v>797</v>
      </c>
      <c r="C583" s="168"/>
      <c r="D583" s="169"/>
      <c r="E583" s="169"/>
      <c r="F583" s="169"/>
      <c r="G583" s="169"/>
      <c r="H583" s="169"/>
      <c r="I583" s="169"/>
      <c r="J583" s="169"/>
      <c r="K583" s="177"/>
    </row>
    <row r="584" spans="2:11" x14ac:dyDescent="0.75">
      <c r="B584" s="176" t="s">
        <v>798</v>
      </c>
      <c r="C584" s="168"/>
      <c r="D584" s="169"/>
      <c r="E584" s="169"/>
      <c r="F584" s="169"/>
      <c r="G584" s="169"/>
      <c r="H584" s="169"/>
      <c r="I584" s="169"/>
      <c r="J584" s="169"/>
      <c r="K584" s="177"/>
    </row>
    <row r="585" spans="2:11" x14ac:dyDescent="0.75">
      <c r="B585" s="176" t="s">
        <v>799</v>
      </c>
      <c r="C585" s="168"/>
      <c r="D585" s="169"/>
      <c r="E585" s="169"/>
      <c r="F585" s="169"/>
      <c r="G585" s="169"/>
      <c r="H585" s="169"/>
      <c r="I585" s="169"/>
      <c r="J585" s="169"/>
      <c r="K585" s="177"/>
    </row>
    <row r="586" spans="2:11" x14ac:dyDescent="0.75">
      <c r="B586" s="176" t="s">
        <v>800</v>
      </c>
      <c r="C586" s="168"/>
      <c r="D586" s="169"/>
      <c r="E586" s="169"/>
      <c r="F586" s="169"/>
      <c r="G586" s="169"/>
      <c r="H586" s="169"/>
      <c r="I586" s="169"/>
      <c r="J586" s="169"/>
      <c r="K586" s="177"/>
    </row>
    <row r="587" spans="2:11" x14ac:dyDescent="0.75">
      <c r="B587" s="176" t="s">
        <v>801</v>
      </c>
      <c r="C587" s="168"/>
      <c r="D587" s="169"/>
      <c r="E587" s="169"/>
      <c r="F587" s="169"/>
      <c r="G587" s="169"/>
      <c r="H587" s="169"/>
      <c r="I587" s="169"/>
      <c r="J587" s="169"/>
      <c r="K587" s="177"/>
    </row>
    <row r="588" spans="2:11" x14ac:dyDescent="0.75">
      <c r="B588" s="176" t="s">
        <v>802</v>
      </c>
      <c r="C588" s="168"/>
      <c r="D588" s="169"/>
      <c r="E588" s="169"/>
      <c r="F588" s="169"/>
      <c r="G588" s="169"/>
      <c r="H588" s="169"/>
      <c r="I588" s="169"/>
      <c r="J588" s="169"/>
      <c r="K588" s="177"/>
    </row>
    <row r="589" spans="2:11" x14ac:dyDescent="0.75">
      <c r="B589" s="176" t="s">
        <v>803</v>
      </c>
      <c r="C589" s="168"/>
      <c r="D589" s="169"/>
      <c r="E589" s="169"/>
      <c r="F589" s="169"/>
      <c r="G589" s="169"/>
      <c r="H589" s="169"/>
      <c r="I589" s="169"/>
      <c r="J589" s="169"/>
      <c r="K589" s="177"/>
    </row>
    <row r="590" spans="2:11" x14ac:dyDescent="0.75">
      <c r="B590" s="176" t="s">
        <v>804</v>
      </c>
      <c r="C590" s="168"/>
      <c r="D590" s="169"/>
      <c r="E590" s="169"/>
      <c r="F590" s="169"/>
      <c r="G590" s="169"/>
      <c r="H590" s="169"/>
      <c r="I590" s="169"/>
      <c r="J590" s="169"/>
      <c r="K590" s="177"/>
    </row>
    <row r="591" spans="2:11" x14ac:dyDescent="0.75">
      <c r="B591" s="176" t="s">
        <v>805</v>
      </c>
      <c r="C591" s="168"/>
      <c r="D591" s="169"/>
      <c r="E591" s="169"/>
      <c r="F591" s="169"/>
      <c r="G591" s="169"/>
      <c r="H591" s="169"/>
      <c r="I591" s="169"/>
      <c r="J591" s="169"/>
      <c r="K591" s="177"/>
    </row>
    <row r="592" spans="2:11" x14ac:dyDescent="0.75">
      <c r="B592" s="176" t="s">
        <v>806</v>
      </c>
      <c r="C592" s="168"/>
      <c r="D592" s="169"/>
      <c r="E592" s="169"/>
      <c r="F592" s="169"/>
      <c r="G592" s="169"/>
      <c r="H592" s="169"/>
      <c r="I592" s="169"/>
      <c r="J592" s="169"/>
      <c r="K592" s="177"/>
    </row>
    <row r="593" spans="2:11" x14ac:dyDescent="0.75">
      <c r="B593" s="176" t="s">
        <v>807</v>
      </c>
      <c r="C593" s="168"/>
      <c r="D593" s="169"/>
      <c r="E593" s="169"/>
      <c r="F593" s="169"/>
      <c r="G593" s="169"/>
      <c r="H593" s="169"/>
      <c r="I593" s="169"/>
      <c r="J593" s="169"/>
      <c r="K593" s="177"/>
    </row>
    <row r="594" spans="2:11" x14ac:dyDescent="0.75">
      <c r="B594" s="176" t="s">
        <v>808</v>
      </c>
      <c r="C594" s="168"/>
      <c r="D594" s="169"/>
      <c r="E594" s="169"/>
      <c r="F594" s="169"/>
      <c r="G594" s="169"/>
      <c r="H594" s="169"/>
      <c r="I594" s="169"/>
      <c r="J594" s="169"/>
      <c r="K594" s="177"/>
    </row>
    <row r="595" spans="2:11" x14ac:dyDescent="0.75">
      <c r="B595" s="176" t="s">
        <v>809</v>
      </c>
      <c r="C595" s="168"/>
      <c r="D595" s="169"/>
      <c r="E595" s="169"/>
      <c r="F595" s="169"/>
      <c r="G595" s="169"/>
      <c r="H595" s="169"/>
      <c r="I595" s="169"/>
      <c r="J595" s="169"/>
      <c r="K595" s="177"/>
    </row>
    <row r="596" spans="2:11" x14ac:dyDescent="0.75">
      <c r="B596" s="176" t="s">
        <v>810</v>
      </c>
      <c r="C596" s="168"/>
      <c r="D596" s="169"/>
      <c r="E596" s="169"/>
      <c r="F596" s="169"/>
      <c r="G596" s="169"/>
      <c r="H596" s="169"/>
      <c r="I596" s="169"/>
      <c r="J596" s="169"/>
      <c r="K596" s="177"/>
    </row>
    <row r="597" spans="2:11" x14ac:dyDescent="0.75">
      <c r="B597" s="176" t="s">
        <v>811</v>
      </c>
      <c r="C597" s="168"/>
      <c r="D597" s="169"/>
      <c r="E597" s="169"/>
      <c r="F597" s="169"/>
      <c r="G597" s="169"/>
      <c r="H597" s="169"/>
      <c r="I597" s="169"/>
      <c r="J597" s="169"/>
      <c r="K597" s="177"/>
    </row>
    <row r="598" spans="2:11" x14ac:dyDescent="0.75">
      <c r="B598" s="176" t="s">
        <v>812</v>
      </c>
      <c r="C598" s="168"/>
      <c r="D598" s="169"/>
      <c r="E598" s="169"/>
      <c r="F598" s="169"/>
      <c r="G598" s="169"/>
      <c r="H598" s="169"/>
      <c r="I598" s="169"/>
      <c r="J598" s="169"/>
      <c r="K598" s="177"/>
    </row>
    <row r="599" spans="2:11" x14ac:dyDescent="0.75">
      <c r="B599" s="176" t="s">
        <v>813</v>
      </c>
      <c r="C599" s="168"/>
      <c r="D599" s="169"/>
      <c r="E599" s="169"/>
      <c r="F599" s="169"/>
      <c r="G599" s="169"/>
      <c r="H599" s="169"/>
      <c r="I599" s="169"/>
      <c r="J599" s="169"/>
      <c r="K599" s="177"/>
    </row>
    <row r="600" spans="2:11" x14ac:dyDescent="0.75">
      <c r="B600" s="176" t="s">
        <v>814</v>
      </c>
      <c r="C600" s="168"/>
      <c r="D600" s="169"/>
      <c r="E600" s="169"/>
      <c r="F600" s="169"/>
      <c r="G600" s="169"/>
      <c r="H600" s="169"/>
      <c r="I600" s="169"/>
      <c r="J600" s="169"/>
      <c r="K600" s="177"/>
    </row>
    <row r="601" spans="2:11" x14ac:dyDescent="0.75">
      <c r="B601" s="176" t="s">
        <v>815</v>
      </c>
      <c r="C601" s="168"/>
      <c r="D601" s="169"/>
      <c r="E601" s="169"/>
      <c r="F601" s="169"/>
      <c r="G601" s="169"/>
      <c r="H601" s="169"/>
      <c r="I601" s="169"/>
      <c r="J601" s="169"/>
      <c r="K601" s="177"/>
    </row>
    <row r="602" spans="2:11" x14ac:dyDescent="0.75">
      <c r="B602" s="176" t="s">
        <v>816</v>
      </c>
      <c r="C602" s="168"/>
      <c r="D602" s="169"/>
      <c r="E602" s="169"/>
      <c r="F602" s="169"/>
      <c r="G602" s="169"/>
      <c r="H602" s="169"/>
      <c r="I602" s="169"/>
      <c r="J602" s="169"/>
      <c r="K602" s="177"/>
    </row>
    <row r="603" spans="2:11" x14ac:dyDescent="0.75">
      <c r="B603" s="176" t="s">
        <v>817</v>
      </c>
      <c r="C603" s="168"/>
      <c r="D603" s="169"/>
      <c r="E603" s="169"/>
      <c r="F603" s="169"/>
      <c r="G603" s="169"/>
      <c r="H603" s="169"/>
      <c r="I603" s="169"/>
      <c r="J603" s="169"/>
      <c r="K603" s="177"/>
    </row>
    <row r="604" spans="2:11" x14ac:dyDescent="0.75">
      <c r="B604" s="176" t="s">
        <v>818</v>
      </c>
      <c r="C604" s="168"/>
      <c r="D604" s="169"/>
      <c r="E604" s="169"/>
      <c r="F604" s="169"/>
      <c r="G604" s="169"/>
      <c r="H604" s="169"/>
      <c r="I604" s="169"/>
      <c r="J604" s="169"/>
      <c r="K604" s="177"/>
    </row>
    <row r="605" spans="2:11" x14ac:dyDescent="0.75">
      <c r="B605" s="176" t="s">
        <v>819</v>
      </c>
      <c r="C605" s="168"/>
      <c r="D605" s="169"/>
      <c r="E605" s="169"/>
      <c r="F605" s="169"/>
      <c r="G605" s="169"/>
      <c r="H605" s="169"/>
      <c r="I605" s="169"/>
      <c r="J605" s="169"/>
      <c r="K605" s="177"/>
    </row>
    <row r="606" spans="2:11" x14ac:dyDescent="0.75">
      <c r="B606" s="176" t="s">
        <v>820</v>
      </c>
      <c r="C606" s="168"/>
      <c r="D606" s="169"/>
      <c r="E606" s="169"/>
      <c r="F606" s="169"/>
      <c r="G606" s="169"/>
      <c r="H606" s="169"/>
      <c r="I606" s="169"/>
      <c r="J606" s="169"/>
      <c r="K606" s="177"/>
    </row>
    <row r="607" spans="2:11" x14ac:dyDescent="0.75">
      <c r="B607" s="176" t="s">
        <v>821</v>
      </c>
      <c r="C607" s="168"/>
      <c r="D607" s="169"/>
      <c r="E607" s="169"/>
      <c r="F607" s="169"/>
      <c r="G607" s="169"/>
      <c r="H607" s="169"/>
      <c r="I607" s="169"/>
      <c r="J607" s="169"/>
      <c r="K607" s="177"/>
    </row>
    <row r="608" spans="2:11" x14ac:dyDescent="0.75">
      <c r="B608" s="176" t="s">
        <v>822</v>
      </c>
      <c r="C608" s="168"/>
      <c r="D608" s="169"/>
      <c r="E608" s="169"/>
      <c r="F608" s="169"/>
      <c r="G608" s="169"/>
      <c r="H608" s="169"/>
      <c r="I608" s="169"/>
      <c r="J608" s="169"/>
      <c r="K608" s="177"/>
    </row>
    <row r="609" spans="2:11" x14ac:dyDescent="0.75">
      <c r="B609" s="176" t="s">
        <v>823</v>
      </c>
      <c r="C609" s="168"/>
      <c r="D609" s="169"/>
      <c r="E609" s="169"/>
      <c r="F609" s="169"/>
      <c r="G609" s="169"/>
      <c r="H609" s="169"/>
      <c r="I609" s="169"/>
      <c r="J609" s="169"/>
      <c r="K609" s="177"/>
    </row>
    <row r="610" spans="2:11" x14ac:dyDescent="0.75">
      <c r="B610" s="176" t="s">
        <v>824</v>
      </c>
      <c r="C610" s="168"/>
      <c r="D610" s="169"/>
      <c r="E610" s="169"/>
      <c r="F610" s="169"/>
      <c r="G610" s="169"/>
      <c r="H610" s="169"/>
      <c r="I610" s="169"/>
      <c r="J610" s="169"/>
      <c r="K610" s="177"/>
    </row>
    <row r="611" spans="2:11" x14ac:dyDescent="0.75">
      <c r="B611" s="176" t="s">
        <v>825</v>
      </c>
      <c r="C611" s="168"/>
      <c r="D611" s="169"/>
      <c r="E611" s="169"/>
      <c r="F611" s="169"/>
      <c r="G611" s="169"/>
      <c r="H611" s="169"/>
      <c r="I611" s="169"/>
      <c r="J611" s="169"/>
      <c r="K611" s="177"/>
    </row>
    <row r="612" spans="2:11" x14ac:dyDescent="0.75">
      <c r="B612" s="176" t="s">
        <v>826</v>
      </c>
      <c r="C612" s="168"/>
      <c r="D612" s="169"/>
      <c r="E612" s="169"/>
      <c r="F612" s="169"/>
      <c r="G612" s="169"/>
      <c r="H612" s="169"/>
      <c r="I612" s="169"/>
      <c r="J612" s="169"/>
      <c r="K612" s="177"/>
    </row>
    <row r="613" spans="2:11" x14ac:dyDescent="0.75">
      <c r="B613" s="176" t="s">
        <v>827</v>
      </c>
      <c r="C613" s="168"/>
      <c r="D613" s="169"/>
      <c r="E613" s="169"/>
      <c r="F613" s="169"/>
      <c r="G613" s="169"/>
      <c r="H613" s="169"/>
      <c r="I613" s="169"/>
      <c r="J613" s="169"/>
      <c r="K613" s="177"/>
    </row>
    <row r="614" spans="2:11" x14ac:dyDescent="0.75">
      <c r="B614" s="176" t="s">
        <v>828</v>
      </c>
      <c r="C614" s="168"/>
      <c r="D614" s="169"/>
      <c r="E614" s="169"/>
      <c r="F614" s="169"/>
      <c r="G614" s="169"/>
      <c r="H614" s="169"/>
      <c r="I614" s="169"/>
      <c r="J614" s="169"/>
      <c r="K614" s="177"/>
    </row>
    <row r="615" spans="2:11" x14ac:dyDescent="0.75">
      <c r="B615" s="176" t="s">
        <v>829</v>
      </c>
      <c r="C615" s="168"/>
      <c r="D615" s="169"/>
      <c r="E615" s="169"/>
      <c r="F615" s="169"/>
      <c r="G615" s="169"/>
      <c r="H615" s="169"/>
      <c r="I615" s="169"/>
      <c r="J615" s="169"/>
      <c r="K615" s="177"/>
    </row>
    <row r="616" spans="2:11" x14ac:dyDescent="0.75">
      <c r="B616" s="176" t="s">
        <v>830</v>
      </c>
      <c r="C616" s="168"/>
      <c r="D616" s="169"/>
      <c r="E616" s="169"/>
      <c r="F616" s="169"/>
      <c r="G616" s="169"/>
      <c r="H616" s="169"/>
      <c r="I616" s="169"/>
      <c r="J616" s="169"/>
      <c r="K616" s="177"/>
    </row>
    <row r="617" spans="2:11" x14ac:dyDescent="0.75">
      <c r="B617" s="176" t="s">
        <v>831</v>
      </c>
      <c r="C617" s="168"/>
      <c r="D617" s="169"/>
      <c r="E617" s="169"/>
      <c r="F617" s="169"/>
      <c r="G617" s="169"/>
      <c r="H617" s="169"/>
      <c r="I617" s="169"/>
      <c r="J617" s="169"/>
      <c r="K617" s="177"/>
    </row>
    <row r="618" spans="2:11" x14ac:dyDescent="0.75">
      <c r="B618" s="176" t="s">
        <v>832</v>
      </c>
      <c r="C618" s="168"/>
      <c r="D618" s="169"/>
      <c r="E618" s="169"/>
      <c r="F618" s="169"/>
      <c r="G618" s="169"/>
      <c r="H618" s="169"/>
      <c r="I618" s="169"/>
      <c r="J618" s="169"/>
      <c r="K618" s="177"/>
    </row>
    <row r="619" spans="2:11" x14ac:dyDescent="0.75">
      <c r="B619" s="176" t="s">
        <v>833</v>
      </c>
      <c r="C619" s="168"/>
      <c r="D619" s="169"/>
      <c r="E619" s="169"/>
      <c r="F619" s="169"/>
      <c r="G619" s="169"/>
      <c r="H619" s="169"/>
      <c r="I619" s="169"/>
      <c r="J619" s="169"/>
      <c r="K619" s="177"/>
    </row>
    <row r="620" spans="2:11" x14ac:dyDescent="0.75">
      <c r="B620" s="176" t="s">
        <v>834</v>
      </c>
      <c r="C620" s="168"/>
      <c r="D620" s="169"/>
      <c r="E620" s="169"/>
      <c r="F620" s="169"/>
      <c r="G620" s="169"/>
      <c r="H620" s="169"/>
      <c r="I620" s="169"/>
      <c r="J620" s="169"/>
      <c r="K620" s="177"/>
    </row>
    <row r="621" spans="2:11" x14ac:dyDescent="0.75">
      <c r="B621" s="176" t="s">
        <v>835</v>
      </c>
      <c r="C621" s="168"/>
      <c r="D621" s="169"/>
      <c r="E621" s="169"/>
      <c r="F621" s="169"/>
      <c r="G621" s="169"/>
      <c r="H621" s="169"/>
      <c r="I621" s="169"/>
      <c r="J621" s="169"/>
      <c r="K621" s="177"/>
    </row>
    <row r="622" spans="2:11" x14ac:dyDescent="0.75">
      <c r="B622" s="176" t="s">
        <v>836</v>
      </c>
      <c r="C622" s="168"/>
      <c r="D622" s="169"/>
      <c r="E622" s="169"/>
      <c r="F622" s="169"/>
      <c r="G622" s="169"/>
      <c r="H622" s="169"/>
      <c r="I622" s="169"/>
      <c r="J622" s="169"/>
      <c r="K622" s="177"/>
    </row>
    <row r="623" spans="2:11" x14ac:dyDescent="0.75">
      <c r="B623" s="176" t="s">
        <v>837</v>
      </c>
      <c r="C623" s="168"/>
      <c r="D623" s="169"/>
      <c r="E623" s="169"/>
      <c r="F623" s="169"/>
      <c r="G623" s="169"/>
      <c r="H623" s="169"/>
      <c r="I623" s="169"/>
      <c r="J623" s="169"/>
      <c r="K623" s="177"/>
    </row>
    <row r="624" spans="2:11" x14ac:dyDescent="0.75">
      <c r="B624" s="176" t="s">
        <v>838</v>
      </c>
      <c r="C624" s="168"/>
      <c r="D624" s="169"/>
      <c r="E624" s="169"/>
      <c r="F624" s="169"/>
      <c r="G624" s="169"/>
      <c r="H624" s="169"/>
      <c r="I624" s="169"/>
      <c r="J624" s="169"/>
      <c r="K624" s="177"/>
    </row>
    <row r="625" spans="2:11" x14ac:dyDescent="0.75">
      <c r="B625" s="176" t="s">
        <v>839</v>
      </c>
      <c r="C625" s="168"/>
      <c r="D625" s="169"/>
      <c r="E625" s="169"/>
      <c r="F625" s="169"/>
      <c r="G625" s="169"/>
      <c r="H625" s="169"/>
      <c r="I625" s="169"/>
      <c r="J625" s="169"/>
      <c r="K625" s="177"/>
    </row>
    <row r="626" spans="2:11" x14ac:dyDescent="0.75">
      <c r="B626" s="176" t="s">
        <v>840</v>
      </c>
      <c r="C626" s="168"/>
      <c r="D626" s="169"/>
      <c r="E626" s="169"/>
      <c r="F626" s="169"/>
      <c r="G626" s="169"/>
      <c r="H626" s="169"/>
      <c r="I626" s="169"/>
      <c r="J626" s="169"/>
      <c r="K626" s="177"/>
    </row>
    <row r="627" spans="2:11" x14ac:dyDescent="0.75">
      <c r="B627" s="176" t="s">
        <v>841</v>
      </c>
      <c r="C627" s="168"/>
      <c r="D627" s="169"/>
      <c r="E627" s="169"/>
      <c r="F627" s="169"/>
      <c r="G627" s="169"/>
      <c r="H627" s="169"/>
      <c r="I627" s="169"/>
      <c r="J627" s="169"/>
      <c r="K627" s="177"/>
    </row>
    <row r="628" spans="2:11" x14ac:dyDescent="0.75">
      <c r="B628" s="176" t="s">
        <v>842</v>
      </c>
      <c r="C628" s="168"/>
      <c r="D628" s="169"/>
      <c r="E628" s="169"/>
      <c r="F628" s="169"/>
      <c r="G628" s="169"/>
      <c r="H628" s="169"/>
      <c r="I628" s="169"/>
      <c r="J628" s="169"/>
      <c r="K628" s="177"/>
    </row>
    <row r="629" spans="2:11" x14ac:dyDescent="0.75">
      <c r="B629" s="176" t="s">
        <v>843</v>
      </c>
      <c r="C629" s="168"/>
      <c r="D629" s="169"/>
      <c r="E629" s="169"/>
      <c r="F629" s="169"/>
      <c r="G629" s="169"/>
      <c r="H629" s="169"/>
      <c r="I629" s="169"/>
      <c r="J629" s="169"/>
      <c r="K629" s="177"/>
    </row>
    <row r="630" spans="2:11" x14ac:dyDescent="0.75">
      <c r="B630" s="176" t="s">
        <v>844</v>
      </c>
      <c r="C630" s="168"/>
      <c r="D630" s="169"/>
      <c r="E630" s="169"/>
      <c r="F630" s="169"/>
      <c r="G630" s="169"/>
      <c r="H630" s="169"/>
      <c r="I630" s="169"/>
      <c r="J630" s="169"/>
      <c r="K630" s="177"/>
    </row>
    <row r="631" spans="2:11" x14ac:dyDescent="0.75">
      <c r="B631" s="176" t="s">
        <v>845</v>
      </c>
      <c r="C631" s="168"/>
      <c r="D631" s="169"/>
      <c r="E631" s="169"/>
      <c r="F631" s="169"/>
      <c r="G631" s="169"/>
      <c r="H631" s="169"/>
      <c r="I631" s="169"/>
      <c r="J631" s="169"/>
      <c r="K631" s="177"/>
    </row>
    <row r="632" spans="2:11" x14ac:dyDescent="0.75">
      <c r="B632" s="176" t="s">
        <v>846</v>
      </c>
      <c r="C632" s="168"/>
      <c r="D632" s="169"/>
      <c r="E632" s="169"/>
      <c r="F632" s="169"/>
      <c r="G632" s="169"/>
      <c r="H632" s="169"/>
      <c r="I632" s="169"/>
      <c r="J632" s="169"/>
      <c r="K632" s="177"/>
    </row>
    <row r="633" spans="2:11" x14ac:dyDescent="0.75">
      <c r="B633" s="176" t="s">
        <v>847</v>
      </c>
      <c r="C633" s="168"/>
      <c r="D633" s="169"/>
      <c r="E633" s="169"/>
      <c r="F633" s="169"/>
      <c r="G633" s="169"/>
      <c r="H633" s="169"/>
      <c r="I633" s="169"/>
      <c r="J633" s="169"/>
      <c r="K633" s="177"/>
    </row>
    <row r="634" spans="2:11" x14ac:dyDescent="0.75">
      <c r="B634" s="176" t="s">
        <v>848</v>
      </c>
      <c r="C634" s="168"/>
      <c r="D634" s="169"/>
      <c r="E634" s="169"/>
      <c r="F634" s="169"/>
      <c r="G634" s="169"/>
      <c r="H634" s="169"/>
      <c r="I634" s="169"/>
      <c r="J634" s="169"/>
      <c r="K634" s="177"/>
    </row>
    <row r="635" spans="2:11" x14ac:dyDescent="0.75">
      <c r="B635" s="176" t="s">
        <v>849</v>
      </c>
      <c r="C635" s="168"/>
      <c r="D635" s="169"/>
      <c r="E635" s="169"/>
      <c r="F635" s="169"/>
      <c r="G635" s="169"/>
      <c r="H635" s="169"/>
      <c r="I635" s="169"/>
      <c r="J635" s="169"/>
      <c r="K635" s="177"/>
    </row>
    <row r="636" spans="2:11" x14ac:dyDescent="0.75">
      <c r="B636" s="176" t="s">
        <v>850</v>
      </c>
      <c r="C636" s="168"/>
      <c r="D636" s="169"/>
      <c r="E636" s="169"/>
      <c r="F636" s="169"/>
      <c r="G636" s="169"/>
      <c r="H636" s="169"/>
      <c r="I636" s="169"/>
      <c r="J636" s="169"/>
      <c r="K636" s="177"/>
    </row>
    <row r="637" spans="2:11" x14ac:dyDescent="0.75">
      <c r="B637" s="176" t="s">
        <v>851</v>
      </c>
      <c r="C637" s="168"/>
      <c r="D637" s="169"/>
      <c r="E637" s="169"/>
      <c r="F637" s="169"/>
      <c r="G637" s="169"/>
      <c r="H637" s="169"/>
      <c r="I637" s="169"/>
      <c r="J637" s="169"/>
      <c r="K637" s="177"/>
    </row>
    <row r="638" spans="2:11" x14ac:dyDescent="0.75">
      <c r="B638" s="176" t="s">
        <v>852</v>
      </c>
      <c r="C638" s="168"/>
      <c r="D638" s="169"/>
      <c r="E638" s="169"/>
      <c r="F638" s="169"/>
      <c r="G638" s="169"/>
      <c r="H638" s="169"/>
      <c r="I638" s="169"/>
      <c r="J638" s="169"/>
      <c r="K638" s="177"/>
    </row>
    <row r="639" spans="2:11" x14ac:dyDescent="0.75">
      <c r="B639" s="176" t="s">
        <v>853</v>
      </c>
      <c r="C639" s="168"/>
      <c r="D639" s="169"/>
      <c r="E639" s="169"/>
      <c r="F639" s="169"/>
      <c r="G639" s="169"/>
      <c r="H639" s="169"/>
      <c r="I639" s="169"/>
      <c r="J639" s="169"/>
      <c r="K639" s="177"/>
    </row>
    <row r="640" spans="2:11" x14ac:dyDescent="0.75">
      <c r="B640" s="176" t="s">
        <v>854</v>
      </c>
      <c r="C640" s="168"/>
      <c r="D640" s="169"/>
      <c r="E640" s="169"/>
      <c r="F640" s="169"/>
      <c r="G640" s="169"/>
      <c r="H640" s="169"/>
      <c r="I640" s="169"/>
      <c r="J640" s="169"/>
      <c r="K640" s="177"/>
    </row>
    <row r="641" spans="2:11" x14ac:dyDescent="0.75">
      <c r="B641" s="176" t="s">
        <v>855</v>
      </c>
      <c r="C641" s="168"/>
      <c r="D641" s="169"/>
      <c r="E641" s="169"/>
      <c r="F641" s="169"/>
      <c r="G641" s="169"/>
      <c r="H641" s="169"/>
      <c r="I641" s="169"/>
      <c r="J641" s="169"/>
      <c r="K641" s="177"/>
    </row>
    <row r="642" spans="2:11" x14ac:dyDescent="0.75">
      <c r="B642" s="176" t="s">
        <v>856</v>
      </c>
      <c r="C642" s="168"/>
      <c r="D642" s="169"/>
      <c r="E642" s="169"/>
      <c r="F642" s="169"/>
      <c r="G642" s="169"/>
      <c r="H642" s="169"/>
      <c r="I642" s="169"/>
      <c r="J642" s="169"/>
      <c r="K642" s="177"/>
    </row>
    <row r="643" spans="2:11" x14ac:dyDescent="0.75">
      <c r="B643" s="176" t="s">
        <v>857</v>
      </c>
      <c r="C643" s="168"/>
      <c r="D643" s="169"/>
      <c r="E643" s="169"/>
      <c r="F643" s="169"/>
      <c r="G643" s="169"/>
      <c r="H643" s="169"/>
      <c r="I643" s="169"/>
      <c r="J643" s="169"/>
      <c r="K643" s="177"/>
    </row>
    <row r="644" spans="2:11" x14ac:dyDescent="0.75">
      <c r="B644" s="176" t="s">
        <v>858</v>
      </c>
      <c r="C644" s="168"/>
      <c r="D644" s="169"/>
      <c r="E644" s="169"/>
      <c r="F644" s="169"/>
      <c r="G644" s="169"/>
      <c r="H644" s="169"/>
      <c r="I644" s="169"/>
      <c r="J644" s="169"/>
      <c r="K644" s="177"/>
    </row>
    <row r="645" spans="2:11" x14ac:dyDescent="0.75">
      <c r="B645" s="176" t="s">
        <v>859</v>
      </c>
      <c r="C645" s="168"/>
      <c r="D645" s="169"/>
      <c r="E645" s="169"/>
      <c r="F645" s="169"/>
      <c r="G645" s="169"/>
      <c r="H645" s="169"/>
      <c r="I645" s="169"/>
      <c r="J645" s="169"/>
      <c r="K645" s="177"/>
    </row>
    <row r="646" spans="2:11" x14ac:dyDescent="0.75">
      <c r="B646" s="176" t="s">
        <v>860</v>
      </c>
      <c r="C646" s="168"/>
      <c r="D646" s="169"/>
      <c r="E646" s="169"/>
      <c r="F646" s="169"/>
      <c r="G646" s="169"/>
      <c r="H646" s="169"/>
      <c r="I646" s="169"/>
      <c r="J646" s="169"/>
      <c r="K646" s="177"/>
    </row>
    <row r="647" spans="2:11" x14ac:dyDescent="0.75">
      <c r="B647" s="176" t="s">
        <v>861</v>
      </c>
      <c r="C647" s="168"/>
      <c r="D647" s="169"/>
      <c r="E647" s="169"/>
      <c r="F647" s="169"/>
      <c r="G647" s="169"/>
      <c r="H647" s="169"/>
      <c r="I647" s="169"/>
      <c r="J647" s="169"/>
      <c r="K647" s="177"/>
    </row>
    <row r="648" spans="2:11" x14ac:dyDescent="0.75">
      <c r="B648" s="176" t="s">
        <v>862</v>
      </c>
      <c r="C648" s="168"/>
      <c r="D648" s="169"/>
      <c r="E648" s="169"/>
      <c r="F648" s="169"/>
      <c r="G648" s="169"/>
      <c r="H648" s="169"/>
      <c r="I648" s="169"/>
      <c r="J648" s="169"/>
      <c r="K648" s="177"/>
    </row>
    <row r="649" spans="2:11" x14ac:dyDescent="0.75">
      <c r="B649" s="176" t="s">
        <v>863</v>
      </c>
      <c r="C649" s="168"/>
      <c r="D649" s="169"/>
      <c r="E649" s="169"/>
      <c r="F649" s="169"/>
      <c r="G649" s="169"/>
      <c r="H649" s="169"/>
      <c r="I649" s="169"/>
      <c r="J649" s="169"/>
      <c r="K649" s="177"/>
    </row>
    <row r="650" spans="2:11" x14ac:dyDescent="0.75">
      <c r="B650" s="176" t="s">
        <v>864</v>
      </c>
      <c r="C650" s="168"/>
      <c r="D650" s="169"/>
      <c r="E650" s="169"/>
      <c r="F650" s="169"/>
      <c r="G650" s="169"/>
      <c r="H650" s="169"/>
      <c r="I650" s="169"/>
      <c r="J650" s="169"/>
      <c r="K650" s="177"/>
    </row>
    <row r="651" spans="2:11" x14ac:dyDescent="0.75">
      <c r="B651" s="176" t="s">
        <v>865</v>
      </c>
      <c r="C651" s="168"/>
      <c r="D651" s="169"/>
      <c r="E651" s="169"/>
      <c r="F651" s="169"/>
      <c r="G651" s="169"/>
      <c r="H651" s="169"/>
      <c r="I651" s="169"/>
      <c r="J651" s="169"/>
      <c r="K651" s="177"/>
    </row>
    <row r="652" spans="2:11" x14ac:dyDescent="0.75">
      <c r="B652" s="176" t="s">
        <v>866</v>
      </c>
      <c r="C652" s="168"/>
      <c r="D652" s="169"/>
      <c r="E652" s="169"/>
      <c r="F652" s="169"/>
      <c r="G652" s="169"/>
      <c r="H652" s="169"/>
      <c r="I652" s="169"/>
      <c r="J652" s="169"/>
      <c r="K652" s="177"/>
    </row>
    <row r="653" spans="2:11" x14ac:dyDescent="0.75">
      <c r="B653" s="176" t="s">
        <v>867</v>
      </c>
      <c r="C653" s="168"/>
      <c r="D653" s="169"/>
      <c r="E653" s="169"/>
      <c r="F653" s="169"/>
      <c r="G653" s="169"/>
      <c r="H653" s="169"/>
      <c r="I653" s="169"/>
      <c r="J653" s="169"/>
      <c r="K653" s="177"/>
    </row>
    <row r="654" spans="2:11" x14ac:dyDescent="0.75">
      <c r="B654" s="176" t="s">
        <v>868</v>
      </c>
      <c r="C654" s="168"/>
      <c r="D654" s="169"/>
      <c r="E654" s="169"/>
      <c r="F654" s="169"/>
      <c r="G654" s="169"/>
      <c r="H654" s="169"/>
      <c r="I654" s="169"/>
      <c r="J654" s="169"/>
      <c r="K654" s="177"/>
    </row>
    <row r="655" spans="2:11" x14ac:dyDescent="0.75">
      <c r="B655" s="176" t="s">
        <v>869</v>
      </c>
      <c r="C655" s="168"/>
      <c r="D655" s="169"/>
      <c r="E655" s="169"/>
      <c r="F655" s="169"/>
      <c r="G655" s="169"/>
      <c r="H655" s="169"/>
      <c r="I655" s="169"/>
      <c r="J655" s="169"/>
      <c r="K655" s="177"/>
    </row>
    <row r="656" spans="2:11" x14ac:dyDescent="0.75">
      <c r="B656" s="176" t="s">
        <v>870</v>
      </c>
      <c r="C656" s="168"/>
      <c r="D656" s="169"/>
      <c r="E656" s="169"/>
      <c r="F656" s="169"/>
      <c r="G656" s="169"/>
      <c r="H656" s="169"/>
      <c r="I656" s="169"/>
      <c r="J656" s="169"/>
      <c r="K656" s="177"/>
    </row>
    <row r="657" spans="2:11" x14ac:dyDescent="0.75">
      <c r="B657" s="176" t="s">
        <v>871</v>
      </c>
      <c r="C657" s="168"/>
      <c r="D657" s="169"/>
      <c r="E657" s="169"/>
      <c r="F657" s="169"/>
      <c r="G657" s="169"/>
      <c r="H657" s="169"/>
      <c r="I657" s="169"/>
      <c r="J657" s="169"/>
      <c r="K657" s="177"/>
    </row>
    <row r="658" spans="2:11" x14ac:dyDescent="0.75">
      <c r="B658" s="176" t="s">
        <v>872</v>
      </c>
      <c r="C658" s="168"/>
      <c r="D658" s="169"/>
      <c r="E658" s="169"/>
      <c r="F658" s="169"/>
      <c r="G658" s="169"/>
      <c r="H658" s="169"/>
      <c r="I658" s="169"/>
      <c r="J658" s="169"/>
      <c r="K658" s="177"/>
    </row>
    <row r="659" spans="2:11" x14ac:dyDescent="0.75">
      <c r="B659" s="176" t="s">
        <v>873</v>
      </c>
      <c r="C659" s="168"/>
      <c r="D659" s="169"/>
      <c r="E659" s="169"/>
      <c r="F659" s="169"/>
      <c r="G659" s="169"/>
      <c r="H659" s="169"/>
      <c r="I659" s="169"/>
      <c r="J659" s="169"/>
      <c r="K659" s="177"/>
    </row>
    <row r="660" spans="2:11" x14ac:dyDescent="0.75">
      <c r="B660" s="176" t="s">
        <v>874</v>
      </c>
      <c r="C660" s="168"/>
      <c r="D660" s="169"/>
      <c r="E660" s="169"/>
      <c r="F660" s="169"/>
      <c r="G660" s="169"/>
      <c r="H660" s="169"/>
      <c r="I660" s="169"/>
      <c r="J660" s="169"/>
      <c r="K660" s="177"/>
    </row>
    <row r="661" spans="2:11" x14ac:dyDescent="0.75">
      <c r="B661" s="176" t="s">
        <v>875</v>
      </c>
      <c r="C661" s="168"/>
      <c r="D661" s="169"/>
      <c r="E661" s="169"/>
      <c r="F661" s="169"/>
      <c r="G661" s="169"/>
      <c r="H661" s="169"/>
      <c r="I661" s="169"/>
      <c r="J661" s="169"/>
      <c r="K661" s="177"/>
    </row>
    <row r="662" spans="2:11" x14ac:dyDescent="0.75">
      <c r="B662" s="176" t="s">
        <v>876</v>
      </c>
      <c r="C662" s="168"/>
      <c r="D662" s="169"/>
      <c r="E662" s="169"/>
      <c r="F662" s="169"/>
      <c r="G662" s="169"/>
      <c r="H662" s="169"/>
      <c r="I662" s="169"/>
      <c r="J662" s="169"/>
      <c r="K662" s="177"/>
    </row>
    <row r="663" spans="2:11" x14ac:dyDescent="0.75">
      <c r="B663" s="176" t="s">
        <v>877</v>
      </c>
      <c r="C663" s="168"/>
      <c r="D663" s="169"/>
      <c r="E663" s="169"/>
      <c r="F663" s="169"/>
      <c r="G663" s="169"/>
      <c r="H663" s="169"/>
      <c r="I663" s="169"/>
      <c r="J663" s="169"/>
      <c r="K663" s="177"/>
    </row>
    <row r="664" spans="2:11" x14ac:dyDescent="0.75">
      <c r="B664" s="176" t="s">
        <v>878</v>
      </c>
      <c r="C664" s="168"/>
      <c r="D664" s="169"/>
      <c r="E664" s="169"/>
      <c r="F664" s="169"/>
      <c r="G664" s="169"/>
      <c r="H664" s="169"/>
      <c r="I664" s="169"/>
      <c r="J664" s="169"/>
      <c r="K664" s="177"/>
    </row>
    <row r="665" spans="2:11" x14ac:dyDescent="0.75">
      <c r="B665" s="176" t="s">
        <v>879</v>
      </c>
      <c r="C665" s="168"/>
      <c r="D665" s="169"/>
      <c r="E665" s="169"/>
      <c r="F665" s="169"/>
      <c r="G665" s="169"/>
      <c r="H665" s="169"/>
      <c r="I665" s="169"/>
      <c r="J665" s="169"/>
      <c r="K665" s="177"/>
    </row>
    <row r="666" spans="2:11" x14ac:dyDescent="0.75">
      <c r="B666" s="176" t="s">
        <v>880</v>
      </c>
      <c r="C666" s="168"/>
      <c r="D666" s="169"/>
      <c r="E666" s="169"/>
      <c r="F666" s="169"/>
      <c r="G666" s="169"/>
      <c r="H666" s="169"/>
      <c r="I666" s="169"/>
      <c r="J666" s="169"/>
      <c r="K666" s="177"/>
    </row>
    <row r="667" spans="2:11" x14ac:dyDescent="0.75">
      <c r="B667" s="176" t="s">
        <v>881</v>
      </c>
      <c r="C667" s="168"/>
      <c r="D667" s="169"/>
      <c r="E667" s="169"/>
      <c r="F667" s="169"/>
      <c r="G667" s="169"/>
      <c r="H667" s="169"/>
      <c r="I667" s="169"/>
      <c r="J667" s="169"/>
      <c r="K667" s="177"/>
    </row>
    <row r="668" spans="2:11" x14ac:dyDescent="0.75">
      <c r="B668" s="176" t="s">
        <v>882</v>
      </c>
      <c r="C668" s="168"/>
      <c r="D668" s="169"/>
      <c r="E668" s="169"/>
      <c r="F668" s="169"/>
      <c r="G668" s="169"/>
      <c r="H668" s="169"/>
      <c r="I668" s="169"/>
      <c r="J668" s="169"/>
      <c r="K668" s="177"/>
    </row>
    <row r="669" spans="2:11" x14ac:dyDescent="0.75">
      <c r="B669" s="176" t="s">
        <v>883</v>
      </c>
      <c r="C669" s="168"/>
      <c r="D669" s="169"/>
      <c r="E669" s="169"/>
      <c r="F669" s="169"/>
      <c r="G669" s="169"/>
      <c r="H669" s="169"/>
      <c r="I669" s="169"/>
      <c r="J669" s="169"/>
      <c r="K669" s="177"/>
    </row>
    <row r="670" spans="2:11" x14ac:dyDescent="0.75">
      <c r="B670" s="176" t="s">
        <v>884</v>
      </c>
      <c r="C670" s="168"/>
      <c r="D670" s="169"/>
      <c r="E670" s="169"/>
      <c r="F670" s="169"/>
      <c r="G670" s="169"/>
      <c r="H670" s="169"/>
      <c r="I670" s="169"/>
      <c r="J670" s="169"/>
      <c r="K670" s="177"/>
    </row>
    <row r="671" spans="2:11" x14ac:dyDescent="0.75">
      <c r="B671" s="176" t="s">
        <v>885</v>
      </c>
      <c r="C671" s="168"/>
      <c r="D671" s="169"/>
      <c r="E671" s="169"/>
      <c r="F671" s="169"/>
      <c r="G671" s="169"/>
      <c r="H671" s="169"/>
      <c r="I671" s="169"/>
      <c r="J671" s="169"/>
      <c r="K671" s="177"/>
    </row>
    <row r="672" spans="2:11" x14ac:dyDescent="0.75">
      <c r="B672" s="176" t="s">
        <v>886</v>
      </c>
      <c r="C672" s="168"/>
      <c r="D672" s="169"/>
      <c r="E672" s="169"/>
      <c r="F672" s="169"/>
      <c r="G672" s="169"/>
      <c r="H672" s="169"/>
      <c r="I672" s="169"/>
      <c r="J672" s="169"/>
      <c r="K672" s="177"/>
    </row>
    <row r="673" spans="2:11" x14ac:dyDescent="0.75">
      <c r="B673" s="176" t="s">
        <v>887</v>
      </c>
      <c r="C673" s="168"/>
      <c r="D673" s="169"/>
      <c r="E673" s="169"/>
      <c r="F673" s="169"/>
      <c r="G673" s="169"/>
      <c r="H673" s="169"/>
      <c r="I673" s="169"/>
      <c r="J673" s="169"/>
      <c r="K673" s="177"/>
    </row>
    <row r="674" spans="2:11" x14ac:dyDescent="0.75">
      <c r="B674" s="176" t="s">
        <v>888</v>
      </c>
      <c r="C674" s="168"/>
      <c r="D674" s="169"/>
      <c r="E674" s="169"/>
      <c r="F674" s="169"/>
      <c r="G674" s="169"/>
      <c r="H674" s="169"/>
      <c r="I674" s="169"/>
      <c r="J674" s="169"/>
      <c r="K674" s="177"/>
    </row>
    <row r="675" spans="2:11" x14ac:dyDescent="0.75">
      <c r="B675" s="176" t="s">
        <v>889</v>
      </c>
      <c r="C675" s="168"/>
      <c r="D675" s="169"/>
      <c r="E675" s="169"/>
      <c r="F675" s="169"/>
      <c r="G675" s="169"/>
      <c r="H675" s="169"/>
      <c r="I675" s="169"/>
      <c r="J675" s="169"/>
      <c r="K675" s="177"/>
    </row>
    <row r="676" spans="2:11" x14ac:dyDescent="0.75">
      <c r="B676" s="176" t="s">
        <v>890</v>
      </c>
      <c r="C676" s="168"/>
      <c r="D676" s="169"/>
      <c r="E676" s="169"/>
      <c r="F676" s="169"/>
      <c r="G676" s="169"/>
      <c r="H676" s="169"/>
      <c r="I676" s="169"/>
      <c r="J676" s="169"/>
      <c r="K676" s="177"/>
    </row>
    <row r="677" spans="2:11" x14ac:dyDescent="0.75">
      <c r="B677" s="176" t="s">
        <v>891</v>
      </c>
      <c r="C677" s="168"/>
      <c r="D677" s="169"/>
      <c r="E677" s="169"/>
      <c r="F677" s="169"/>
      <c r="G677" s="169"/>
      <c r="H677" s="169"/>
      <c r="I677" s="169"/>
      <c r="J677" s="169"/>
      <c r="K677" s="177"/>
    </row>
    <row r="678" spans="2:11" x14ac:dyDescent="0.75">
      <c r="B678" s="176" t="s">
        <v>892</v>
      </c>
      <c r="C678" s="168"/>
      <c r="D678" s="169"/>
      <c r="E678" s="169"/>
      <c r="F678" s="169"/>
      <c r="G678" s="169"/>
      <c r="H678" s="169"/>
      <c r="I678" s="169"/>
      <c r="J678" s="169"/>
      <c r="K678" s="177"/>
    </row>
    <row r="679" spans="2:11" x14ac:dyDescent="0.75">
      <c r="B679" s="176" t="s">
        <v>893</v>
      </c>
      <c r="C679" s="168"/>
      <c r="D679" s="169"/>
      <c r="E679" s="169"/>
      <c r="F679" s="169"/>
      <c r="G679" s="169"/>
      <c r="H679" s="169"/>
      <c r="I679" s="169"/>
      <c r="J679" s="169"/>
      <c r="K679" s="177"/>
    </row>
    <row r="680" spans="2:11" x14ac:dyDescent="0.75">
      <c r="B680" s="176" t="s">
        <v>894</v>
      </c>
      <c r="C680" s="168"/>
      <c r="D680" s="169"/>
      <c r="E680" s="169"/>
      <c r="F680" s="169"/>
      <c r="G680" s="169"/>
      <c r="H680" s="169"/>
      <c r="I680" s="169"/>
      <c r="J680" s="169"/>
      <c r="K680" s="177"/>
    </row>
    <row r="681" spans="2:11" x14ac:dyDescent="0.75">
      <c r="B681" s="176" t="s">
        <v>895</v>
      </c>
      <c r="C681" s="168"/>
      <c r="D681" s="169"/>
      <c r="E681" s="169"/>
      <c r="F681" s="169"/>
      <c r="G681" s="169"/>
      <c r="H681" s="169"/>
      <c r="I681" s="169"/>
      <c r="J681" s="169"/>
      <c r="K681" s="177"/>
    </row>
    <row r="682" spans="2:11" x14ac:dyDescent="0.75">
      <c r="B682" s="176" t="s">
        <v>896</v>
      </c>
      <c r="C682" s="168"/>
      <c r="D682" s="169"/>
      <c r="E682" s="169"/>
      <c r="F682" s="169"/>
      <c r="G682" s="169"/>
      <c r="H682" s="169"/>
      <c r="I682" s="169"/>
      <c r="J682" s="169"/>
      <c r="K682" s="177"/>
    </row>
    <row r="683" spans="2:11" x14ac:dyDescent="0.75">
      <c r="B683" s="176" t="s">
        <v>897</v>
      </c>
      <c r="C683" s="168"/>
      <c r="D683" s="169"/>
      <c r="E683" s="169"/>
      <c r="F683" s="169"/>
      <c r="G683" s="169"/>
      <c r="H683" s="169"/>
      <c r="I683" s="169"/>
      <c r="J683" s="169"/>
      <c r="K683" s="177"/>
    </row>
    <row r="684" spans="2:11" x14ac:dyDescent="0.75">
      <c r="B684" s="176" t="s">
        <v>898</v>
      </c>
      <c r="C684" s="168"/>
      <c r="D684" s="169"/>
      <c r="E684" s="169"/>
      <c r="F684" s="169"/>
      <c r="G684" s="169"/>
      <c r="H684" s="169"/>
      <c r="I684" s="169"/>
      <c r="J684" s="169"/>
      <c r="K684" s="177"/>
    </row>
    <row r="685" spans="2:11" x14ac:dyDescent="0.75">
      <c r="B685" s="176" t="s">
        <v>899</v>
      </c>
      <c r="C685" s="168"/>
      <c r="D685" s="169"/>
      <c r="E685" s="169"/>
      <c r="F685" s="169"/>
      <c r="G685" s="169"/>
      <c r="H685" s="169"/>
      <c r="I685" s="169"/>
      <c r="J685" s="169"/>
      <c r="K685" s="177"/>
    </row>
    <row r="686" spans="2:11" x14ac:dyDescent="0.75">
      <c r="B686" s="176" t="s">
        <v>900</v>
      </c>
      <c r="C686" s="168"/>
      <c r="D686" s="169"/>
      <c r="E686" s="169"/>
      <c r="F686" s="169"/>
      <c r="G686" s="169"/>
      <c r="H686" s="169"/>
      <c r="I686" s="169"/>
      <c r="J686" s="169"/>
      <c r="K686" s="177"/>
    </row>
    <row r="687" spans="2:11" x14ac:dyDescent="0.75">
      <c r="B687" s="176" t="s">
        <v>901</v>
      </c>
      <c r="C687" s="168"/>
      <c r="D687" s="169"/>
      <c r="E687" s="169"/>
      <c r="F687" s="169"/>
      <c r="G687" s="169"/>
      <c r="H687" s="169"/>
      <c r="I687" s="169"/>
      <c r="J687" s="169"/>
      <c r="K687" s="177"/>
    </row>
    <row r="688" spans="2:11" x14ac:dyDescent="0.75">
      <c r="B688" s="176" t="s">
        <v>902</v>
      </c>
      <c r="C688" s="168"/>
      <c r="D688" s="169"/>
      <c r="E688" s="169"/>
      <c r="F688" s="169"/>
      <c r="G688" s="169"/>
      <c r="H688" s="169"/>
      <c r="I688" s="169"/>
      <c r="J688" s="169"/>
      <c r="K688" s="177"/>
    </row>
    <row r="689" spans="2:11" x14ac:dyDescent="0.75">
      <c r="B689" s="176" t="s">
        <v>903</v>
      </c>
      <c r="C689" s="168"/>
      <c r="D689" s="169"/>
      <c r="E689" s="169"/>
      <c r="F689" s="169"/>
      <c r="G689" s="169"/>
      <c r="H689" s="169"/>
      <c r="I689" s="169"/>
      <c r="J689" s="169"/>
      <c r="K689" s="177"/>
    </row>
    <row r="690" spans="2:11" x14ac:dyDescent="0.75">
      <c r="B690" s="176" t="s">
        <v>904</v>
      </c>
      <c r="C690" s="168"/>
      <c r="D690" s="169"/>
      <c r="E690" s="169"/>
      <c r="F690" s="169"/>
      <c r="G690" s="169"/>
      <c r="H690" s="169"/>
      <c r="I690" s="169"/>
      <c r="J690" s="169"/>
      <c r="K690" s="177"/>
    </row>
    <row r="691" spans="2:11" x14ac:dyDescent="0.75">
      <c r="B691" s="176" t="s">
        <v>905</v>
      </c>
      <c r="C691" s="168"/>
      <c r="D691" s="169"/>
      <c r="E691" s="169"/>
      <c r="F691" s="169"/>
      <c r="G691" s="169"/>
      <c r="H691" s="169"/>
      <c r="I691" s="169"/>
      <c r="J691" s="169"/>
      <c r="K691" s="177"/>
    </row>
    <row r="692" spans="2:11" x14ac:dyDescent="0.75">
      <c r="B692" s="176" t="s">
        <v>906</v>
      </c>
      <c r="C692" s="168"/>
      <c r="D692" s="169"/>
      <c r="E692" s="169"/>
      <c r="F692" s="169"/>
      <c r="G692" s="169"/>
      <c r="H692" s="169"/>
      <c r="I692" s="169"/>
      <c r="J692" s="169"/>
      <c r="K692" s="177"/>
    </row>
    <row r="693" spans="2:11" x14ac:dyDescent="0.75">
      <c r="B693" s="176" t="s">
        <v>907</v>
      </c>
      <c r="C693" s="168"/>
      <c r="D693" s="169"/>
      <c r="E693" s="169"/>
      <c r="F693" s="169"/>
      <c r="G693" s="169"/>
      <c r="H693" s="169"/>
      <c r="I693" s="169"/>
      <c r="J693" s="169"/>
      <c r="K693" s="177"/>
    </row>
    <row r="694" spans="2:11" x14ac:dyDescent="0.75">
      <c r="B694" s="176" t="s">
        <v>908</v>
      </c>
      <c r="C694" s="168"/>
      <c r="D694" s="169"/>
      <c r="E694" s="169"/>
      <c r="F694" s="169"/>
      <c r="G694" s="169"/>
      <c r="H694" s="169"/>
      <c r="I694" s="169"/>
      <c r="J694" s="169"/>
      <c r="K694" s="177"/>
    </row>
    <row r="695" spans="2:11" x14ac:dyDescent="0.75">
      <c r="B695" s="176" t="s">
        <v>909</v>
      </c>
      <c r="C695" s="168"/>
      <c r="D695" s="169"/>
      <c r="E695" s="169"/>
      <c r="F695" s="169"/>
      <c r="G695" s="169"/>
      <c r="H695" s="169"/>
      <c r="I695" s="169"/>
      <c r="J695" s="169"/>
      <c r="K695" s="177"/>
    </row>
    <row r="696" spans="2:11" x14ac:dyDescent="0.75">
      <c r="B696" s="176" t="s">
        <v>910</v>
      </c>
      <c r="C696" s="168"/>
      <c r="D696" s="169"/>
      <c r="E696" s="169"/>
      <c r="F696" s="169"/>
      <c r="G696" s="169"/>
      <c r="H696" s="169"/>
      <c r="I696" s="169"/>
      <c r="J696" s="169"/>
      <c r="K696" s="177"/>
    </row>
    <row r="697" spans="2:11" x14ac:dyDescent="0.75">
      <c r="B697" s="176" t="s">
        <v>911</v>
      </c>
      <c r="C697" s="168"/>
      <c r="D697" s="169"/>
      <c r="E697" s="169"/>
      <c r="F697" s="169"/>
      <c r="G697" s="169"/>
      <c r="H697" s="169"/>
      <c r="I697" s="169"/>
      <c r="J697" s="169"/>
      <c r="K697" s="177"/>
    </row>
    <row r="698" spans="2:11" x14ac:dyDescent="0.75">
      <c r="B698" s="176" t="s">
        <v>912</v>
      </c>
      <c r="C698" s="168"/>
      <c r="D698" s="169"/>
      <c r="E698" s="169"/>
      <c r="F698" s="169"/>
      <c r="G698" s="169"/>
      <c r="H698" s="169"/>
      <c r="I698" s="169"/>
      <c r="J698" s="169"/>
      <c r="K698" s="177"/>
    </row>
    <row r="699" spans="2:11" x14ac:dyDescent="0.75">
      <c r="B699" s="176" t="s">
        <v>913</v>
      </c>
      <c r="C699" s="168"/>
      <c r="D699" s="169"/>
      <c r="E699" s="169"/>
      <c r="F699" s="169"/>
      <c r="G699" s="169"/>
      <c r="H699" s="169"/>
      <c r="I699" s="169"/>
      <c r="J699" s="169"/>
      <c r="K699" s="177"/>
    </row>
    <row r="700" spans="2:11" x14ac:dyDescent="0.75">
      <c r="B700" s="176" t="s">
        <v>914</v>
      </c>
      <c r="C700" s="168"/>
      <c r="D700" s="169"/>
      <c r="E700" s="169"/>
      <c r="F700" s="169"/>
      <c r="G700" s="169"/>
      <c r="H700" s="169"/>
      <c r="I700" s="169"/>
      <c r="J700" s="169"/>
      <c r="K700" s="177"/>
    </row>
    <row r="701" spans="2:11" x14ac:dyDescent="0.75">
      <c r="B701" s="176" t="s">
        <v>915</v>
      </c>
      <c r="C701" s="168"/>
      <c r="D701" s="169"/>
      <c r="E701" s="169"/>
      <c r="F701" s="169"/>
      <c r="G701" s="169"/>
      <c r="H701" s="169"/>
      <c r="I701" s="169"/>
      <c r="J701" s="169"/>
      <c r="K701" s="177"/>
    </row>
    <row r="702" spans="2:11" x14ac:dyDescent="0.75">
      <c r="B702" s="176" t="s">
        <v>916</v>
      </c>
      <c r="C702" s="168"/>
      <c r="D702" s="169"/>
      <c r="E702" s="169"/>
      <c r="F702" s="169"/>
      <c r="G702" s="169"/>
      <c r="H702" s="169"/>
      <c r="I702" s="169"/>
      <c r="J702" s="169"/>
      <c r="K702" s="177"/>
    </row>
    <row r="703" spans="2:11" x14ac:dyDescent="0.75">
      <c r="B703" s="176" t="s">
        <v>917</v>
      </c>
      <c r="C703" s="168"/>
      <c r="D703" s="169"/>
      <c r="E703" s="169"/>
      <c r="F703" s="169"/>
      <c r="G703" s="169"/>
      <c r="H703" s="169"/>
      <c r="I703" s="169"/>
      <c r="J703" s="169"/>
      <c r="K703" s="177"/>
    </row>
    <row r="704" spans="2:11" x14ac:dyDescent="0.75">
      <c r="B704" s="176" t="s">
        <v>918</v>
      </c>
      <c r="C704" s="168"/>
      <c r="D704" s="169"/>
      <c r="E704" s="169"/>
      <c r="F704" s="169"/>
      <c r="G704" s="169"/>
      <c r="H704" s="169"/>
      <c r="I704" s="169"/>
      <c r="J704" s="169"/>
      <c r="K704" s="177"/>
    </row>
    <row r="705" spans="2:11" x14ac:dyDescent="0.75">
      <c r="B705" s="176" t="s">
        <v>919</v>
      </c>
      <c r="C705" s="168"/>
      <c r="D705" s="169"/>
      <c r="E705" s="169"/>
      <c r="F705" s="169"/>
      <c r="G705" s="169"/>
      <c r="H705" s="169"/>
      <c r="I705" s="169"/>
      <c r="J705" s="169"/>
      <c r="K705" s="177"/>
    </row>
    <row r="706" spans="2:11" x14ac:dyDescent="0.75">
      <c r="B706" s="176" t="s">
        <v>920</v>
      </c>
      <c r="C706" s="168"/>
      <c r="D706" s="169"/>
      <c r="E706" s="169"/>
      <c r="F706" s="169"/>
      <c r="G706" s="169"/>
      <c r="H706" s="169"/>
      <c r="I706" s="169"/>
      <c r="J706" s="169"/>
      <c r="K706" s="177"/>
    </row>
    <row r="707" spans="2:11" x14ac:dyDescent="0.75">
      <c r="B707" s="176" t="s">
        <v>921</v>
      </c>
      <c r="C707" s="168"/>
      <c r="D707" s="169"/>
      <c r="E707" s="169"/>
      <c r="F707" s="169"/>
      <c r="G707" s="169"/>
      <c r="H707" s="169"/>
      <c r="I707" s="169"/>
      <c r="J707" s="169"/>
      <c r="K707" s="177"/>
    </row>
    <row r="708" spans="2:11" x14ac:dyDescent="0.75">
      <c r="B708" s="176" t="s">
        <v>922</v>
      </c>
      <c r="C708" s="168"/>
      <c r="D708" s="169"/>
      <c r="E708" s="169"/>
      <c r="F708" s="169"/>
      <c r="G708" s="169"/>
      <c r="H708" s="169"/>
      <c r="I708" s="169"/>
      <c r="J708" s="169"/>
      <c r="K708" s="177"/>
    </row>
    <row r="709" spans="2:11" x14ac:dyDescent="0.75">
      <c r="B709" s="176" t="s">
        <v>923</v>
      </c>
      <c r="C709" s="168"/>
      <c r="D709" s="169"/>
      <c r="E709" s="169"/>
      <c r="F709" s="169"/>
      <c r="G709" s="169"/>
      <c r="H709" s="169"/>
      <c r="I709" s="169"/>
      <c r="J709" s="169"/>
      <c r="K709" s="177"/>
    </row>
    <row r="710" spans="2:11" x14ac:dyDescent="0.75">
      <c r="B710" s="176" t="s">
        <v>924</v>
      </c>
      <c r="C710" s="168"/>
      <c r="D710" s="169"/>
      <c r="E710" s="169"/>
      <c r="F710" s="169"/>
      <c r="G710" s="169"/>
      <c r="H710" s="169"/>
      <c r="I710" s="169"/>
      <c r="J710" s="169"/>
      <c r="K710" s="177"/>
    </row>
    <row r="711" spans="2:11" x14ac:dyDescent="0.75">
      <c r="B711" s="176" t="s">
        <v>925</v>
      </c>
      <c r="C711" s="168"/>
      <c r="D711" s="169"/>
      <c r="E711" s="169"/>
      <c r="F711" s="169"/>
      <c r="G711" s="169"/>
      <c r="H711" s="169"/>
      <c r="I711" s="169"/>
      <c r="J711" s="169"/>
      <c r="K711" s="177"/>
    </row>
    <row r="712" spans="2:11" x14ac:dyDescent="0.75">
      <c r="B712" s="176" t="s">
        <v>926</v>
      </c>
      <c r="C712" s="168"/>
      <c r="D712" s="169"/>
      <c r="E712" s="169"/>
      <c r="F712" s="169"/>
      <c r="G712" s="169"/>
      <c r="H712" s="169"/>
      <c r="I712" s="169"/>
      <c r="J712" s="169"/>
      <c r="K712" s="177"/>
    </row>
    <row r="713" spans="2:11" x14ac:dyDescent="0.75">
      <c r="B713" s="176" t="s">
        <v>927</v>
      </c>
      <c r="C713" s="168"/>
      <c r="D713" s="169"/>
      <c r="E713" s="169"/>
      <c r="F713" s="169"/>
      <c r="G713" s="169"/>
      <c r="H713" s="169"/>
      <c r="I713" s="169"/>
      <c r="J713" s="169"/>
      <c r="K713" s="177"/>
    </row>
    <row r="714" spans="2:11" x14ac:dyDescent="0.75">
      <c r="B714" s="176" t="s">
        <v>928</v>
      </c>
      <c r="C714" s="168"/>
      <c r="D714" s="169"/>
      <c r="E714" s="169"/>
      <c r="F714" s="169"/>
      <c r="G714" s="169"/>
      <c r="H714" s="169"/>
      <c r="I714" s="169"/>
      <c r="J714" s="169"/>
      <c r="K714" s="177"/>
    </row>
    <row r="715" spans="2:11" x14ac:dyDescent="0.75">
      <c r="B715" s="176" t="s">
        <v>929</v>
      </c>
      <c r="C715" s="168"/>
      <c r="D715" s="169"/>
      <c r="E715" s="169"/>
      <c r="F715" s="169"/>
      <c r="G715" s="169"/>
      <c r="H715" s="169"/>
      <c r="I715" s="169"/>
      <c r="J715" s="169"/>
      <c r="K715" s="177"/>
    </row>
    <row r="716" spans="2:11" x14ac:dyDescent="0.75">
      <c r="B716" s="176" t="s">
        <v>930</v>
      </c>
      <c r="C716" s="168"/>
      <c r="D716" s="169"/>
      <c r="E716" s="169"/>
      <c r="F716" s="169"/>
      <c r="G716" s="169"/>
      <c r="H716" s="169"/>
      <c r="I716" s="169"/>
      <c r="J716" s="169"/>
      <c r="K716" s="177"/>
    </row>
    <row r="717" spans="2:11" x14ac:dyDescent="0.75">
      <c r="B717" s="176" t="s">
        <v>931</v>
      </c>
      <c r="C717" s="168"/>
      <c r="D717" s="169"/>
      <c r="E717" s="169"/>
      <c r="F717" s="169"/>
      <c r="G717" s="169"/>
      <c r="H717" s="169"/>
      <c r="I717" s="169"/>
      <c r="J717" s="169"/>
      <c r="K717" s="177"/>
    </row>
    <row r="718" spans="2:11" x14ac:dyDescent="0.75">
      <c r="B718" s="176" t="s">
        <v>932</v>
      </c>
      <c r="C718" s="168"/>
      <c r="D718" s="169"/>
      <c r="E718" s="169"/>
      <c r="F718" s="169"/>
      <c r="G718" s="169"/>
      <c r="H718" s="169"/>
      <c r="I718" s="169"/>
      <c r="J718" s="169"/>
      <c r="K718" s="177"/>
    </row>
    <row r="719" spans="2:11" x14ac:dyDescent="0.75">
      <c r="B719" s="176" t="s">
        <v>933</v>
      </c>
      <c r="C719" s="168"/>
      <c r="D719" s="169"/>
      <c r="E719" s="169"/>
      <c r="F719" s="169"/>
      <c r="G719" s="169"/>
      <c r="H719" s="169"/>
      <c r="I719" s="169"/>
      <c r="J719" s="169"/>
      <c r="K719" s="177"/>
    </row>
    <row r="720" spans="2:11" x14ac:dyDescent="0.75">
      <c r="B720" s="176" t="s">
        <v>934</v>
      </c>
      <c r="C720" s="168"/>
      <c r="D720" s="169"/>
      <c r="E720" s="169"/>
      <c r="F720" s="169"/>
      <c r="G720" s="169"/>
      <c r="H720" s="169"/>
      <c r="I720" s="169"/>
      <c r="J720" s="169"/>
      <c r="K720" s="177"/>
    </row>
    <row r="721" spans="2:11" x14ac:dyDescent="0.75">
      <c r="B721" s="176" t="s">
        <v>935</v>
      </c>
      <c r="C721" s="168"/>
      <c r="D721" s="169"/>
      <c r="E721" s="169"/>
      <c r="F721" s="169"/>
      <c r="G721" s="169"/>
      <c r="H721" s="169"/>
      <c r="I721" s="169"/>
      <c r="J721" s="169"/>
      <c r="K721" s="177"/>
    </row>
    <row r="722" spans="2:11" x14ac:dyDescent="0.75">
      <c r="B722" s="176" t="s">
        <v>936</v>
      </c>
      <c r="C722" s="168"/>
      <c r="D722" s="169"/>
      <c r="E722" s="169"/>
      <c r="F722" s="169"/>
      <c r="G722" s="169"/>
      <c r="H722" s="169"/>
      <c r="I722" s="169"/>
      <c r="J722" s="169"/>
      <c r="K722" s="177"/>
    </row>
    <row r="723" spans="2:11" x14ac:dyDescent="0.75">
      <c r="B723" s="176" t="s">
        <v>937</v>
      </c>
      <c r="C723" s="168"/>
      <c r="D723" s="169"/>
      <c r="E723" s="169"/>
      <c r="F723" s="169"/>
      <c r="G723" s="169"/>
      <c r="H723" s="169"/>
      <c r="I723" s="169"/>
      <c r="J723" s="169"/>
      <c r="K723" s="177"/>
    </row>
    <row r="724" spans="2:11" x14ac:dyDescent="0.75">
      <c r="B724" s="176" t="s">
        <v>938</v>
      </c>
      <c r="C724" s="168"/>
      <c r="D724" s="169"/>
      <c r="E724" s="169"/>
      <c r="F724" s="169"/>
      <c r="G724" s="169"/>
      <c r="H724" s="169"/>
      <c r="I724" s="169"/>
      <c r="J724" s="169"/>
      <c r="K724" s="177"/>
    </row>
    <row r="725" spans="2:11" x14ac:dyDescent="0.75">
      <c r="B725" s="176" t="s">
        <v>939</v>
      </c>
      <c r="C725" s="168"/>
      <c r="D725" s="169"/>
      <c r="E725" s="169"/>
      <c r="F725" s="169"/>
      <c r="G725" s="169"/>
      <c r="H725" s="169"/>
      <c r="I725" s="169"/>
      <c r="J725" s="169"/>
      <c r="K725" s="177"/>
    </row>
    <row r="726" spans="2:11" x14ac:dyDescent="0.75">
      <c r="B726" s="176" t="s">
        <v>940</v>
      </c>
      <c r="C726" s="168"/>
      <c r="D726" s="169"/>
      <c r="E726" s="169"/>
      <c r="F726" s="169"/>
      <c r="G726" s="169"/>
      <c r="H726" s="169"/>
      <c r="I726" s="169"/>
      <c r="J726" s="169"/>
      <c r="K726" s="177"/>
    </row>
    <row r="727" spans="2:11" x14ac:dyDescent="0.75">
      <c r="B727" s="176" t="s">
        <v>941</v>
      </c>
      <c r="C727" s="168"/>
      <c r="D727" s="169"/>
      <c r="E727" s="169"/>
      <c r="F727" s="169"/>
      <c r="G727" s="169"/>
      <c r="H727" s="169"/>
      <c r="I727" s="169"/>
      <c r="J727" s="169"/>
      <c r="K727" s="177"/>
    </row>
    <row r="728" spans="2:11" x14ac:dyDescent="0.75">
      <c r="B728" s="176" t="s">
        <v>942</v>
      </c>
      <c r="C728" s="168"/>
      <c r="D728" s="169"/>
      <c r="E728" s="169"/>
      <c r="F728" s="169"/>
      <c r="G728" s="169"/>
      <c r="H728" s="169"/>
      <c r="I728" s="169"/>
      <c r="J728" s="169"/>
      <c r="K728" s="177"/>
    </row>
    <row r="729" spans="2:11" x14ac:dyDescent="0.75">
      <c r="B729" s="176" t="s">
        <v>943</v>
      </c>
      <c r="C729" s="168"/>
      <c r="D729" s="169"/>
      <c r="E729" s="169"/>
      <c r="F729" s="169"/>
      <c r="G729" s="169"/>
      <c r="H729" s="169"/>
      <c r="I729" s="169"/>
      <c r="J729" s="169"/>
      <c r="K729" s="177"/>
    </row>
    <row r="730" spans="2:11" x14ac:dyDescent="0.75">
      <c r="B730" s="176" t="s">
        <v>944</v>
      </c>
      <c r="C730" s="168"/>
      <c r="D730" s="169"/>
      <c r="E730" s="169"/>
      <c r="F730" s="169"/>
      <c r="G730" s="169"/>
      <c r="H730" s="169"/>
      <c r="I730" s="169"/>
      <c r="J730" s="169"/>
      <c r="K730" s="177"/>
    </row>
    <row r="731" spans="2:11" x14ac:dyDescent="0.75">
      <c r="B731" s="176" t="s">
        <v>945</v>
      </c>
      <c r="C731" s="168"/>
      <c r="D731" s="169"/>
      <c r="E731" s="169"/>
      <c r="F731" s="169"/>
      <c r="G731" s="169"/>
      <c r="H731" s="169"/>
      <c r="I731" s="169"/>
      <c r="J731" s="169"/>
      <c r="K731" s="177"/>
    </row>
    <row r="732" spans="2:11" x14ac:dyDescent="0.75">
      <c r="B732" s="176" t="s">
        <v>946</v>
      </c>
      <c r="C732" s="168"/>
      <c r="D732" s="169"/>
      <c r="E732" s="169"/>
      <c r="F732" s="169"/>
      <c r="G732" s="169"/>
      <c r="H732" s="169"/>
      <c r="I732" s="169"/>
      <c r="J732" s="169"/>
      <c r="K732" s="177"/>
    </row>
    <row r="733" spans="2:11" x14ac:dyDescent="0.75">
      <c r="B733" s="176" t="s">
        <v>947</v>
      </c>
      <c r="C733" s="168"/>
      <c r="D733" s="169"/>
      <c r="E733" s="169"/>
      <c r="F733" s="169"/>
      <c r="G733" s="169"/>
      <c r="H733" s="169"/>
      <c r="I733" s="169"/>
      <c r="J733" s="169"/>
      <c r="K733" s="177"/>
    </row>
    <row r="734" spans="2:11" x14ac:dyDescent="0.75">
      <c r="B734" s="176" t="s">
        <v>948</v>
      </c>
      <c r="C734" s="168"/>
      <c r="D734" s="169"/>
      <c r="E734" s="169"/>
      <c r="F734" s="169"/>
      <c r="G734" s="169"/>
      <c r="H734" s="169"/>
      <c r="I734" s="169"/>
      <c r="J734" s="169"/>
      <c r="K734" s="177"/>
    </row>
    <row r="735" spans="2:11" x14ac:dyDescent="0.75">
      <c r="B735" s="176" t="s">
        <v>949</v>
      </c>
      <c r="C735" s="168"/>
      <c r="D735" s="169"/>
      <c r="E735" s="169"/>
      <c r="F735" s="169"/>
      <c r="G735" s="169"/>
      <c r="H735" s="169"/>
      <c r="I735" s="169"/>
      <c r="J735" s="169"/>
      <c r="K735" s="177"/>
    </row>
    <row r="736" spans="2:11" x14ac:dyDescent="0.75">
      <c r="B736" s="176" t="s">
        <v>950</v>
      </c>
      <c r="C736" s="168"/>
      <c r="D736" s="169"/>
      <c r="E736" s="169"/>
      <c r="F736" s="169"/>
      <c r="G736" s="169"/>
      <c r="H736" s="169"/>
      <c r="I736" s="169"/>
      <c r="J736" s="169"/>
      <c r="K736" s="177"/>
    </row>
    <row r="737" spans="2:11" x14ac:dyDescent="0.75">
      <c r="B737" s="176" t="s">
        <v>951</v>
      </c>
      <c r="C737" s="168"/>
      <c r="D737" s="169"/>
      <c r="E737" s="169"/>
      <c r="F737" s="169"/>
      <c r="G737" s="169"/>
      <c r="H737" s="169"/>
      <c r="I737" s="169"/>
      <c r="J737" s="169"/>
      <c r="K737" s="177"/>
    </row>
    <row r="738" spans="2:11" x14ac:dyDescent="0.75">
      <c r="B738" s="176" t="s">
        <v>952</v>
      </c>
      <c r="C738" s="168"/>
      <c r="D738" s="169"/>
      <c r="E738" s="169"/>
      <c r="F738" s="169"/>
      <c r="G738" s="169"/>
      <c r="H738" s="169"/>
      <c r="I738" s="169"/>
      <c r="J738" s="169"/>
      <c r="K738" s="177"/>
    </row>
    <row r="739" spans="2:11" x14ac:dyDescent="0.75">
      <c r="B739" s="176" t="s">
        <v>953</v>
      </c>
      <c r="C739" s="168"/>
      <c r="D739" s="169"/>
      <c r="E739" s="169"/>
      <c r="F739" s="169"/>
      <c r="G739" s="169"/>
      <c r="H739" s="169"/>
      <c r="I739" s="169"/>
      <c r="J739" s="169"/>
      <c r="K739" s="177"/>
    </row>
    <row r="740" spans="2:11" x14ac:dyDescent="0.75">
      <c r="B740" s="176" t="s">
        <v>954</v>
      </c>
      <c r="C740" s="168"/>
      <c r="D740" s="169"/>
      <c r="E740" s="169"/>
      <c r="F740" s="169"/>
      <c r="G740" s="169"/>
      <c r="H740" s="169"/>
      <c r="I740" s="169"/>
      <c r="J740" s="169"/>
      <c r="K740" s="177"/>
    </row>
    <row r="741" spans="2:11" x14ac:dyDescent="0.75">
      <c r="B741" s="176" t="s">
        <v>955</v>
      </c>
      <c r="C741" s="168"/>
      <c r="D741" s="169"/>
      <c r="E741" s="169"/>
      <c r="F741" s="169"/>
      <c r="G741" s="169"/>
      <c r="H741" s="169"/>
      <c r="I741" s="169"/>
      <c r="J741" s="169"/>
      <c r="K741" s="177"/>
    </row>
    <row r="742" spans="2:11" x14ac:dyDescent="0.75">
      <c r="B742" s="176" t="s">
        <v>956</v>
      </c>
      <c r="C742" s="168"/>
      <c r="D742" s="169"/>
      <c r="E742" s="169"/>
      <c r="F742" s="169"/>
      <c r="G742" s="169"/>
      <c r="H742" s="169"/>
      <c r="I742" s="169"/>
      <c r="J742" s="169"/>
      <c r="K742" s="177"/>
    </row>
    <row r="743" spans="2:11" x14ac:dyDescent="0.75">
      <c r="B743" s="176" t="s">
        <v>957</v>
      </c>
      <c r="C743" s="168"/>
      <c r="D743" s="169"/>
      <c r="E743" s="169"/>
      <c r="F743" s="169"/>
      <c r="G743" s="169"/>
      <c r="H743" s="169"/>
      <c r="I743" s="169"/>
      <c r="J743" s="169"/>
      <c r="K743" s="177"/>
    </row>
    <row r="744" spans="2:11" x14ac:dyDescent="0.75">
      <c r="B744" s="176" t="s">
        <v>958</v>
      </c>
      <c r="C744" s="168"/>
      <c r="D744" s="169"/>
      <c r="E744" s="169"/>
      <c r="F744" s="169"/>
      <c r="G744" s="169"/>
      <c r="H744" s="169"/>
      <c r="I744" s="169"/>
      <c r="J744" s="169"/>
      <c r="K744" s="177"/>
    </row>
    <row r="745" spans="2:11" x14ac:dyDescent="0.75">
      <c r="B745" s="176" t="s">
        <v>959</v>
      </c>
      <c r="C745" s="168"/>
      <c r="D745" s="169"/>
      <c r="E745" s="169"/>
      <c r="F745" s="169"/>
      <c r="G745" s="169"/>
      <c r="H745" s="169"/>
      <c r="I745" s="169"/>
      <c r="J745" s="169"/>
      <c r="K745" s="177"/>
    </row>
    <row r="746" spans="2:11" x14ac:dyDescent="0.75">
      <c r="B746" s="176" t="s">
        <v>960</v>
      </c>
      <c r="C746" s="168"/>
      <c r="D746" s="169"/>
      <c r="E746" s="169"/>
      <c r="F746" s="169"/>
      <c r="G746" s="169"/>
      <c r="H746" s="169"/>
      <c r="I746" s="169"/>
      <c r="J746" s="169"/>
      <c r="K746" s="177"/>
    </row>
    <row r="747" spans="2:11" x14ac:dyDescent="0.75">
      <c r="B747" s="176" t="s">
        <v>961</v>
      </c>
      <c r="C747" s="168"/>
      <c r="D747" s="169"/>
      <c r="E747" s="169"/>
      <c r="F747" s="169"/>
      <c r="G747" s="169"/>
      <c r="H747" s="169"/>
      <c r="I747" s="169"/>
      <c r="J747" s="169"/>
      <c r="K747" s="177"/>
    </row>
    <row r="748" spans="2:11" x14ac:dyDescent="0.75">
      <c r="B748" s="176" t="s">
        <v>962</v>
      </c>
      <c r="C748" s="168"/>
      <c r="D748" s="169"/>
      <c r="E748" s="169"/>
      <c r="F748" s="169"/>
      <c r="G748" s="169"/>
      <c r="H748" s="169"/>
      <c r="I748" s="169"/>
      <c r="J748" s="169"/>
      <c r="K748" s="177"/>
    </row>
    <row r="749" spans="2:11" x14ac:dyDescent="0.75">
      <c r="B749" s="176" t="s">
        <v>963</v>
      </c>
      <c r="C749" s="168"/>
      <c r="D749" s="169"/>
      <c r="E749" s="169"/>
      <c r="F749" s="169"/>
      <c r="G749" s="169"/>
      <c r="H749" s="169"/>
      <c r="I749" s="169"/>
      <c r="J749" s="169"/>
      <c r="K749" s="177"/>
    </row>
    <row r="750" spans="2:11" x14ac:dyDescent="0.75">
      <c r="B750" s="176" t="s">
        <v>964</v>
      </c>
      <c r="C750" s="168"/>
      <c r="D750" s="169"/>
      <c r="E750" s="169"/>
      <c r="F750" s="169"/>
      <c r="G750" s="169"/>
      <c r="H750" s="169"/>
      <c r="I750" s="169"/>
      <c r="J750" s="169"/>
      <c r="K750" s="177"/>
    </row>
    <row r="751" spans="2:11" x14ac:dyDescent="0.75">
      <c r="B751" s="176" t="s">
        <v>965</v>
      </c>
      <c r="C751" s="168"/>
      <c r="D751" s="169"/>
      <c r="E751" s="169"/>
      <c r="F751" s="169"/>
      <c r="G751" s="169"/>
      <c r="H751" s="169"/>
      <c r="I751" s="169"/>
      <c r="J751" s="169"/>
      <c r="K751" s="177"/>
    </row>
    <row r="752" spans="2:11" x14ac:dyDescent="0.75">
      <c r="B752" s="176" t="s">
        <v>966</v>
      </c>
      <c r="C752" s="168"/>
      <c r="D752" s="169"/>
      <c r="E752" s="169"/>
      <c r="F752" s="169"/>
      <c r="G752" s="169"/>
      <c r="H752" s="169"/>
      <c r="I752" s="169"/>
      <c r="J752" s="169"/>
      <c r="K752" s="177"/>
    </row>
    <row r="753" spans="2:11" x14ac:dyDescent="0.75">
      <c r="B753" s="176" t="s">
        <v>967</v>
      </c>
      <c r="C753" s="168"/>
      <c r="D753" s="169"/>
      <c r="E753" s="169"/>
      <c r="F753" s="169"/>
      <c r="G753" s="169"/>
      <c r="H753" s="169"/>
      <c r="I753" s="169"/>
      <c r="J753" s="169"/>
      <c r="K753" s="177"/>
    </row>
    <row r="754" spans="2:11" x14ac:dyDescent="0.75">
      <c r="B754" s="176" t="s">
        <v>968</v>
      </c>
      <c r="C754" s="168"/>
      <c r="D754" s="169"/>
      <c r="E754" s="169"/>
      <c r="F754" s="169"/>
      <c r="G754" s="169"/>
      <c r="H754" s="169"/>
      <c r="I754" s="169"/>
      <c r="J754" s="169"/>
      <c r="K754" s="177"/>
    </row>
    <row r="755" spans="2:11" x14ac:dyDescent="0.75">
      <c r="B755" s="176" t="s">
        <v>969</v>
      </c>
      <c r="C755" s="168"/>
      <c r="D755" s="169"/>
      <c r="E755" s="169"/>
      <c r="F755" s="169"/>
      <c r="G755" s="169"/>
      <c r="H755" s="169"/>
      <c r="I755" s="169"/>
      <c r="J755" s="169"/>
      <c r="K755" s="177"/>
    </row>
    <row r="756" spans="2:11" x14ac:dyDescent="0.75">
      <c r="B756" s="176" t="s">
        <v>970</v>
      </c>
      <c r="C756" s="168"/>
      <c r="D756" s="169"/>
      <c r="E756" s="169"/>
      <c r="F756" s="169"/>
      <c r="G756" s="169"/>
      <c r="H756" s="169"/>
      <c r="I756" s="169"/>
      <c r="J756" s="169"/>
      <c r="K756" s="177"/>
    </row>
    <row r="757" spans="2:11" x14ac:dyDescent="0.75">
      <c r="B757" s="176" t="s">
        <v>971</v>
      </c>
      <c r="C757" s="168"/>
      <c r="D757" s="169"/>
      <c r="E757" s="169"/>
      <c r="F757" s="169"/>
      <c r="G757" s="169"/>
      <c r="H757" s="169"/>
      <c r="I757" s="169"/>
      <c r="J757" s="169"/>
      <c r="K757" s="177"/>
    </row>
    <row r="758" spans="2:11" x14ac:dyDescent="0.75">
      <c r="B758" s="176" t="s">
        <v>972</v>
      </c>
      <c r="C758" s="168"/>
      <c r="D758" s="169"/>
      <c r="E758" s="169"/>
      <c r="F758" s="169"/>
      <c r="G758" s="169"/>
      <c r="H758" s="169"/>
      <c r="I758" s="169"/>
      <c r="J758" s="169"/>
      <c r="K758" s="177"/>
    </row>
    <row r="759" spans="2:11" x14ac:dyDescent="0.75">
      <c r="B759" s="176" t="s">
        <v>973</v>
      </c>
      <c r="C759" s="168"/>
      <c r="D759" s="169"/>
      <c r="E759" s="169"/>
      <c r="F759" s="169"/>
      <c r="G759" s="169"/>
      <c r="H759" s="169"/>
      <c r="I759" s="169"/>
      <c r="J759" s="169"/>
      <c r="K759" s="177"/>
    </row>
    <row r="760" spans="2:11" x14ac:dyDescent="0.75">
      <c r="B760" s="176" t="s">
        <v>974</v>
      </c>
      <c r="C760" s="168"/>
      <c r="D760" s="169"/>
      <c r="E760" s="169"/>
      <c r="F760" s="169"/>
      <c r="G760" s="169"/>
      <c r="H760" s="169"/>
      <c r="I760" s="169"/>
      <c r="J760" s="169"/>
      <c r="K760" s="177"/>
    </row>
    <row r="761" spans="2:11" x14ac:dyDescent="0.75">
      <c r="B761" s="176" t="s">
        <v>975</v>
      </c>
      <c r="C761" s="168"/>
      <c r="D761" s="169"/>
      <c r="E761" s="169"/>
      <c r="F761" s="169"/>
      <c r="G761" s="169"/>
      <c r="H761" s="169"/>
      <c r="I761" s="169"/>
      <c r="J761" s="169"/>
      <c r="K761" s="177"/>
    </row>
    <row r="762" spans="2:11" x14ac:dyDescent="0.75">
      <c r="B762" s="176" t="s">
        <v>976</v>
      </c>
      <c r="C762" s="168"/>
      <c r="D762" s="169"/>
      <c r="E762" s="169"/>
      <c r="F762" s="169"/>
      <c r="G762" s="169"/>
      <c r="H762" s="169"/>
      <c r="I762" s="169"/>
      <c r="J762" s="169"/>
      <c r="K762" s="177"/>
    </row>
    <row r="763" spans="2:11" x14ac:dyDescent="0.75">
      <c r="B763" s="176" t="s">
        <v>977</v>
      </c>
      <c r="C763" s="168"/>
      <c r="D763" s="169"/>
      <c r="E763" s="169"/>
      <c r="F763" s="169"/>
      <c r="G763" s="169"/>
      <c r="H763" s="169"/>
      <c r="I763" s="169"/>
      <c r="J763" s="169"/>
      <c r="K763" s="177"/>
    </row>
    <row r="764" spans="2:11" x14ac:dyDescent="0.75">
      <c r="B764" s="176" t="s">
        <v>978</v>
      </c>
      <c r="C764" s="168"/>
      <c r="D764" s="169"/>
      <c r="E764" s="169"/>
      <c r="F764" s="169"/>
      <c r="G764" s="169"/>
      <c r="H764" s="169"/>
      <c r="I764" s="169"/>
      <c r="J764" s="169"/>
      <c r="K764" s="177"/>
    </row>
    <row r="765" spans="2:11" x14ac:dyDescent="0.75">
      <c r="B765" s="176" t="s">
        <v>979</v>
      </c>
      <c r="C765" s="168"/>
      <c r="D765" s="169"/>
      <c r="E765" s="169"/>
      <c r="F765" s="169"/>
      <c r="G765" s="169"/>
      <c r="H765" s="169"/>
      <c r="I765" s="169"/>
      <c r="J765" s="169"/>
      <c r="K765" s="177"/>
    </row>
    <row r="766" spans="2:11" x14ac:dyDescent="0.75">
      <c r="B766" s="176" t="s">
        <v>980</v>
      </c>
      <c r="C766" s="168"/>
      <c r="D766" s="169"/>
      <c r="E766" s="169"/>
      <c r="F766" s="169"/>
      <c r="G766" s="169"/>
      <c r="H766" s="169"/>
      <c r="I766" s="169"/>
      <c r="J766" s="169"/>
      <c r="K766" s="177"/>
    </row>
    <row r="767" spans="2:11" x14ac:dyDescent="0.75">
      <c r="B767" s="176" t="s">
        <v>981</v>
      </c>
      <c r="C767" s="168"/>
      <c r="D767" s="169"/>
      <c r="E767" s="169"/>
      <c r="F767" s="169"/>
      <c r="G767" s="169"/>
      <c r="H767" s="169"/>
      <c r="I767" s="169"/>
      <c r="J767" s="169"/>
      <c r="K767" s="177"/>
    </row>
    <row r="768" spans="2:11" x14ac:dyDescent="0.75">
      <c r="B768" s="176" t="s">
        <v>982</v>
      </c>
      <c r="C768" s="168"/>
      <c r="D768" s="169"/>
      <c r="E768" s="169"/>
      <c r="F768" s="169"/>
      <c r="G768" s="169"/>
      <c r="H768" s="169"/>
      <c r="I768" s="169"/>
      <c r="J768" s="169"/>
      <c r="K768" s="177"/>
    </row>
    <row r="769" spans="2:11" x14ac:dyDescent="0.75">
      <c r="B769" s="176" t="s">
        <v>983</v>
      </c>
      <c r="C769" s="168"/>
      <c r="D769" s="169"/>
      <c r="E769" s="169"/>
      <c r="F769" s="169"/>
      <c r="G769" s="169"/>
      <c r="H769" s="169"/>
      <c r="I769" s="169"/>
      <c r="J769" s="169"/>
      <c r="K769" s="177"/>
    </row>
    <row r="770" spans="2:11" x14ac:dyDescent="0.75">
      <c r="B770" s="176" t="s">
        <v>984</v>
      </c>
      <c r="C770" s="168"/>
      <c r="D770" s="169"/>
      <c r="E770" s="169"/>
      <c r="F770" s="169"/>
      <c r="G770" s="169"/>
      <c r="H770" s="169"/>
      <c r="I770" s="169"/>
      <c r="J770" s="169"/>
      <c r="K770" s="177"/>
    </row>
    <row r="771" spans="2:11" x14ac:dyDescent="0.75">
      <c r="B771" s="176" t="s">
        <v>985</v>
      </c>
      <c r="C771" s="168"/>
      <c r="D771" s="169"/>
      <c r="E771" s="169"/>
      <c r="F771" s="169"/>
      <c r="G771" s="169"/>
      <c r="H771" s="169"/>
      <c r="I771" s="169"/>
      <c r="J771" s="169"/>
      <c r="K771" s="177"/>
    </row>
    <row r="772" spans="2:11" x14ac:dyDescent="0.75">
      <c r="B772" s="176" t="s">
        <v>986</v>
      </c>
      <c r="C772" s="168"/>
      <c r="D772" s="169"/>
      <c r="E772" s="169"/>
      <c r="F772" s="169"/>
      <c r="G772" s="169"/>
      <c r="H772" s="169"/>
      <c r="I772" s="169"/>
      <c r="J772" s="169"/>
      <c r="K772" s="177"/>
    </row>
    <row r="773" spans="2:11" x14ac:dyDescent="0.75">
      <c r="B773" s="176" t="s">
        <v>987</v>
      </c>
      <c r="C773" s="168"/>
      <c r="D773" s="169"/>
      <c r="E773" s="169"/>
      <c r="F773" s="169"/>
      <c r="G773" s="169"/>
      <c r="H773" s="169"/>
      <c r="I773" s="169"/>
      <c r="J773" s="169"/>
      <c r="K773" s="177"/>
    </row>
    <row r="774" spans="2:11" x14ac:dyDescent="0.75">
      <c r="B774" s="176" t="s">
        <v>988</v>
      </c>
      <c r="C774" s="168"/>
      <c r="D774" s="169"/>
      <c r="E774" s="169"/>
      <c r="F774" s="169"/>
      <c r="G774" s="169"/>
      <c r="H774" s="169"/>
      <c r="I774" s="169"/>
      <c r="J774" s="169"/>
      <c r="K774" s="177"/>
    </row>
    <row r="775" spans="2:11" x14ac:dyDescent="0.75">
      <c r="B775" s="176" t="s">
        <v>989</v>
      </c>
      <c r="C775" s="168"/>
      <c r="D775" s="169"/>
      <c r="E775" s="169"/>
      <c r="F775" s="169"/>
      <c r="G775" s="169"/>
      <c r="H775" s="169"/>
      <c r="I775" s="169"/>
      <c r="J775" s="169"/>
      <c r="K775" s="177"/>
    </row>
    <row r="776" spans="2:11" x14ac:dyDescent="0.75">
      <c r="B776" s="176" t="s">
        <v>990</v>
      </c>
      <c r="C776" s="168"/>
      <c r="D776" s="169"/>
      <c r="E776" s="169"/>
      <c r="F776" s="169"/>
      <c r="G776" s="169"/>
      <c r="H776" s="169"/>
      <c r="I776" s="169"/>
      <c r="J776" s="169"/>
      <c r="K776" s="177"/>
    </row>
    <row r="777" spans="2:11" x14ac:dyDescent="0.75">
      <c r="B777" s="176" t="s">
        <v>991</v>
      </c>
      <c r="C777" s="168"/>
      <c r="D777" s="169"/>
      <c r="E777" s="169"/>
      <c r="F777" s="169"/>
      <c r="G777" s="169"/>
      <c r="H777" s="169"/>
      <c r="I777" s="169"/>
      <c r="J777" s="169"/>
      <c r="K777" s="177"/>
    </row>
    <row r="778" spans="2:11" x14ac:dyDescent="0.75">
      <c r="B778" s="176" t="s">
        <v>992</v>
      </c>
      <c r="C778" s="168"/>
      <c r="D778" s="169"/>
      <c r="E778" s="169"/>
      <c r="F778" s="169"/>
      <c r="G778" s="169"/>
      <c r="H778" s="169"/>
      <c r="I778" s="169"/>
      <c r="J778" s="169"/>
      <c r="K778" s="177"/>
    </row>
    <row r="779" spans="2:11" x14ac:dyDescent="0.75">
      <c r="B779" s="176" t="s">
        <v>993</v>
      </c>
      <c r="C779" s="168"/>
      <c r="D779" s="169"/>
      <c r="E779" s="169"/>
      <c r="F779" s="169"/>
      <c r="G779" s="169"/>
      <c r="H779" s="169"/>
      <c r="I779" s="169"/>
      <c r="J779" s="169"/>
      <c r="K779" s="177"/>
    </row>
    <row r="780" spans="2:11" x14ac:dyDescent="0.75">
      <c r="B780" s="176" t="s">
        <v>994</v>
      </c>
      <c r="C780" s="168"/>
      <c r="D780" s="169"/>
      <c r="E780" s="169"/>
      <c r="F780" s="169"/>
      <c r="G780" s="169"/>
      <c r="H780" s="169"/>
      <c r="I780" s="169"/>
      <c r="J780" s="169"/>
      <c r="K780" s="177"/>
    </row>
    <row r="781" spans="2:11" x14ac:dyDescent="0.75">
      <c r="B781" s="176" t="s">
        <v>995</v>
      </c>
      <c r="C781" s="168"/>
      <c r="D781" s="169"/>
      <c r="E781" s="169"/>
      <c r="F781" s="169"/>
      <c r="G781" s="169"/>
      <c r="H781" s="169"/>
      <c r="I781" s="169"/>
      <c r="J781" s="169"/>
      <c r="K781" s="177"/>
    </row>
    <row r="782" spans="2:11" x14ac:dyDescent="0.75">
      <c r="B782" s="176" t="s">
        <v>996</v>
      </c>
      <c r="C782" s="168"/>
      <c r="D782" s="169"/>
      <c r="E782" s="169"/>
      <c r="F782" s="169"/>
      <c r="G782" s="169"/>
      <c r="H782" s="169"/>
      <c r="I782" s="169"/>
      <c r="J782" s="169"/>
      <c r="K782" s="177"/>
    </row>
    <row r="783" spans="2:11" x14ac:dyDescent="0.75">
      <c r="B783" s="176" t="s">
        <v>997</v>
      </c>
      <c r="C783" s="168"/>
      <c r="D783" s="169"/>
      <c r="E783" s="169"/>
      <c r="F783" s="169"/>
      <c r="G783" s="169"/>
      <c r="H783" s="169"/>
      <c r="I783" s="169"/>
      <c r="J783" s="169"/>
      <c r="K783" s="177"/>
    </row>
    <row r="784" spans="2:11" x14ac:dyDescent="0.75">
      <c r="B784" s="176" t="s">
        <v>998</v>
      </c>
      <c r="C784" s="168"/>
      <c r="D784" s="169"/>
      <c r="E784" s="169"/>
      <c r="F784" s="169"/>
      <c r="G784" s="169"/>
      <c r="H784" s="169"/>
      <c r="I784" s="169"/>
      <c r="J784" s="169"/>
      <c r="K784" s="177"/>
    </row>
    <row r="785" spans="2:11" x14ac:dyDescent="0.75">
      <c r="B785" s="176" t="s">
        <v>999</v>
      </c>
      <c r="C785" s="168"/>
      <c r="D785" s="169"/>
      <c r="E785" s="169"/>
      <c r="F785" s="169"/>
      <c r="G785" s="169"/>
      <c r="H785" s="169"/>
      <c r="I785" s="169"/>
      <c r="J785" s="169"/>
      <c r="K785" s="177"/>
    </row>
    <row r="786" spans="2:11" x14ac:dyDescent="0.75">
      <c r="B786" s="176" t="s">
        <v>1000</v>
      </c>
      <c r="C786" s="168"/>
      <c r="D786" s="169"/>
      <c r="E786" s="169"/>
      <c r="F786" s="169"/>
      <c r="G786" s="169"/>
      <c r="H786" s="169"/>
      <c r="I786" s="169"/>
      <c r="J786" s="169"/>
      <c r="K786" s="177"/>
    </row>
    <row r="787" spans="2:11" x14ac:dyDescent="0.75">
      <c r="B787" s="176" t="s">
        <v>1001</v>
      </c>
      <c r="C787" s="168"/>
      <c r="D787" s="169"/>
      <c r="E787" s="169"/>
      <c r="F787" s="169"/>
      <c r="G787" s="169"/>
      <c r="H787" s="169"/>
      <c r="I787" s="169"/>
      <c r="J787" s="169"/>
      <c r="K787" s="177"/>
    </row>
    <row r="788" spans="2:11" x14ac:dyDescent="0.75">
      <c r="B788" s="176" t="s">
        <v>1002</v>
      </c>
      <c r="C788" s="168"/>
      <c r="D788" s="169"/>
      <c r="E788" s="169"/>
      <c r="F788" s="169"/>
      <c r="G788" s="169"/>
      <c r="H788" s="169"/>
      <c r="I788" s="169"/>
      <c r="J788" s="169"/>
      <c r="K788" s="177"/>
    </row>
    <row r="789" spans="2:11" x14ac:dyDescent="0.75">
      <c r="B789" s="176" t="s">
        <v>1003</v>
      </c>
      <c r="C789" s="168"/>
      <c r="D789" s="169"/>
      <c r="E789" s="169"/>
      <c r="F789" s="169"/>
      <c r="G789" s="169"/>
      <c r="H789" s="169"/>
      <c r="I789" s="169"/>
      <c r="J789" s="169"/>
      <c r="K789" s="177"/>
    </row>
    <row r="790" spans="2:11" x14ac:dyDescent="0.75">
      <c r="B790" s="176" t="s">
        <v>1004</v>
      </c>
      <c r="C790" s="168"/>
      <c r="D790" s="169"/>
      <c r="E790" s="169"/>
      <c r="F790" s="169"/>
      <c r="G790" s="169"/>
      <c r="H790" s="169"/>
      <c r="I790" s="169"/>
      <c r="J790" s="169"/>
      <c r="K790" s="177"/>
    </row>
    <row r="791" spans="2:11" x14ac:dyDescent="0.75">
      <c r="B791" s="176" t="s">
        <v>1005</v>
      </c>
      <c r="C791" s="168"/>
      <c r="D791" s="169"/>
      <c r="E791" s="169"/>
      <c r="F791" s="169"/>
      <c r="G791" s="169"/>
      <c r="H791" s="169"/>
      <c r="I791" s="169"/>
      <c r="J791" s="169"/>
      <c r="K791" s="177"/>
    </row>
    <row r="792" spans="2:11" x14ac:dyDescent="0.75">
      <c r="B792" s="176" t="s">
        <v>1006</v>
      </c>
      <c r="C792" s="168"/>
      <c r="D792" s="169"/>
      <c r="E792" s="169"/>
      <c r="F792" s="169"/>
      <c r="G792" s="169"/>
      <c r="H792" s="169"/>
      <c r="I792" s="169"/>
      <c r="J792" s="169"/>
      <c r="K792" s="177"/>
    </row>
    <row r="793" spans="2:11" x14ac:dyDescent="0.75">
      <c r="B793" s="176" t="s">
        <v>1007</v>
      </c>
      <c r="C793" s="168"/>
      <c r="D793" s="169"/>
      <c r="E793" s="169"/>
      <c r="F793" s="169"/>
      <c r="G793" s="169"/>
      <c r="H793" s="169"/>
      <c r="I793" s="169"/>
      <c r="J793" s="169"/>
      <c r="K793" s="177"/>
    </row>
    <row r="794" spans="2:11" x14ac:dyDescent="0.75">
      <c r="B794" s="176" t="s">
        <v>1008</v>
      </c>
      <c r="C794" s="168"/>
      <c r="D794" s="169"/>
      <c r="E794" s="169"/>
      <c r="F794" s="169"/>
      <c r="G794" s="169"/>
      <c r="H794" s="169"/>
      <c r="I794" s="169"/>
      <c r="J794" s="169"/>
      <c r="K794" s="177"/>
    </row>
    <row r="795" spans="2:11" x14ac:dyDescent="0.75">
      <c r="B795" s="176" t="s">
        <v>1009</v>
      </c>
      <c r="C795" s="168"/>
      <c r="D795" s="169"/>
      <c r="E795" s="169"/>
      <c r="F795" s="169"/>
      <c r="G795" s="169"/>
      <c r="H795" s="169"/>
      <c r="I795" s="169"/>
      <c r="J795" s="169"/>
      <c r="K795" s="177"/>
    </row>
    <row r="796" spans="2:11" x14ac:dyDescent="0.75">
      <c r="B796" s="176" t="s">
        <v>1010</v>
      </c>
      <c r="C796" s="168"/>
      <c r="D796" s="169"/>
      <c r="E796" s="169"/>
      <c r="F796" s="169"/>
      <c r="G796" s="169"/>
      <c r="H796" s="169"/>
      <c r="I796" s="169"/>
      <c r="J796" s="169"/>
      <c r="K796" s="177"/>
    </row>
    <row r="797" spans="2:11" x14ac:dyDescent="0.75">
      <c r="B797" s="176" t="s">
        <v>1011</v>
      </c>
      <c r="C797" s="168"/>
      <c r="D797" s="169"/>
      <c r="E797" s="169"/>
      <c r="F797" s="169"/>
      <c r="G797" s="169"/>
      <c r="H797" s="169"/>
      <c r="I797" s="169"/>
      <c r="J797" s="169"/>
      <c r="K797" s="177"/>
    </row>
    <row r="798" spans="2:11" x14ac:dyDescent="0.75">
      <c r="B798" s="176" t="s">
        <v>1012</v>
      </c>
      <c r="C798" s="168"/>
      <c r="D798" s="169"/>
      <c r="E798" s="169"/>
      <c r="F798" s="169"/>
      <c r="G798" s="169"/>
      <c r="H798" s="169"/>
      <c r="I798" s="169"/>
      <c r="J798" s="169"/>
      <c r="K798" s="177"/>
    </row>
    <row r="799" spans="2:11" x14ac:dyDescent="0.75">
      <c r="B799" s="176" t="s">
        <v>1013</v>
      </c>
      <c r="C799" s="168"/>
      <c r="D799" s="169"/>
      <c r="E799" s="169"/>
      <c r="F799" s="169"/>
      <c r="G799" s="169"/>
      <c r="H799" s="169"/>
      <c r="I799" s="169"/>
      <c r="J799" s="169"/>
      <c r="K799" s="177"/>
    </row>
    <row r="800" spans="2:11" x14ac:dyDescent="0.75">
      <c r="B800" s="176" t="s">
        <v>1014</v>
      </c>
      <c r="C800" s="168"/>
      <c r="D800" s="169"/>
      <c r="E800" s="169"/>
      <c r="F800" s="169"/>
      <c r="G800" s="169"/>
      <c r="H800" s="169"/>
      <c r="I800" s="169"/>
      <c r="J800" s="169"/>
      <c r="K800" s="177"/>
    </row>
    <row r="801" spans="2:11" x14ac:dyDescent="0.75">
      <c r="B801" s="176" t="s">
        <v>1015</v>
      </c>
      <c r="C801" s="168"/>
      <c r="D801" s="169"/>
      <c r="E801" s="169"/>
      <c r="F801" s="169"/>
      <c r="G801" s="169"/>
      <c r="H801" s="169"/>
      <c r="I801" s="169"/>
      <c r="J801" s="169"/>
      <c r="K801" s="177"/>
    </row>
    <row r="802" spans="2:11" x14ac:dyDescent="0.75">
      <c r="B802" s="176" t="s">
        <v>1016</v>
      </c>
      <c r="C802" s="168"/>
      <c r="D802" s="169"/>
      <c r="E802" s="169"/>
      <c r="F802" s="169"/>
      <c r="G802" s="169"/>
      <c r="H802" s="169"/>
      <c r="I802" s="169"/>
      <c r="J802" s="169"/>
      <c r="K802" s="177"/>
    </row>
    <row r="803" spans="2:11" x14ac:dyDescent="0.75">
      <c r="B803" s="176" t="s">
        <v>1017</v>
      </c>
      <c r="C803" s="168"/>
      <c r="D803" s="169"/>
      <c r="E803" s="169"/>
      <c r="F803" s="169"/>
      <c r="G803" s="169"/>
      <c r="H803" s="169"/>
      <c r="I803" s="169"/>
      <c r="J803" s="169"/>
      <c r="K803" s="177"/>
    </row>
    <row r="804" spans="2:11" x14ac:dyDescent="0.75">
      <c r="B804" s="176" t="s">
        <v>1018</v>
      </c>
      <c r="C804" s="168"/>
      <c r="D804" s="169"/>
      <c r="E804" s="169"/>
      <c r="F804" s="169"/>
      <c r="G804" s="169"/>
      <c r="H804" s="169"/>
      <c r="I804" s="169"/>
      <c r="J804" s="169"/>
      <c r="K804" s="177"/>
    </row>
    <row r="805" spans="2:11" x14ac:dyDescent="0.75">
      <c r="B805" s="176" t="s">
        <v>1019</v>
      </c>
      <c r="C805" s="168"/>
      <c r="D805" s="169"/>
      <c r="E805" s="169"/>
      <c r="F805" s="169"/>
      <c r="G805" s="169"/>
      <c r="H805" s="169"/>
      <c r="I805" s="169"/>
      <c r="J805" s="169"/>
      <c r="K805" s="177"/>
    </row>
    <row r="806" spans="2:11" x14ac:dyDescent="0.75">
      <c r="B806" s="176" t="s">
        <v>1020</v>
      </c>
      <c r="C806" s="168"/>
      <c r="D806" s="169"/>
      <c r="E806" s="169"/>
      <c r="F806" s="169"/>
      <c r="G806" s="169"/>
      <c r="H806" s="169"/>
      <c r="I806" s="169"/>
      <c r="J806" s="169"/>
      <c r="K806" s="177"/>
    </row>
    <row r="807" spans="2:11" x14ac:dyDescent="0.75">
      <c r="B807" s="176" t="s">
        <v>1021</v>
      </c>
      <c r="C807" s="168"/>
      <c r="D807" s="169"/>
      <c r="E807" s="169"/>
      <c r="F807" s="169"/>
      <c r="G807" s="169"/>
      <c r="H807" s="169"/>
      <c r="I807" s="169"/>
      <c r="J807" s="169"/>
      <c r="K807" s="177"/>
    </row>
    <row r="808" spans="2:11" x14ac:dyDescent="0.75">
      <c r="B808" s="176" t="s">
        <v>1022</v>
      </c>
      <c r="C808" s="168"/>
      <c r="D808" s="169"/>
      <c r="E808" s="169"/>
      <c r="F808" s="169"/>
      <c r="G808" s="169"/>
      <c r="H808" s="169"/>
      <c r="I808" s="169"/>
      <c r="J808" s="169"/>
      <c r="K808" s="177"/>
    </row>
    <row r="809" spans="2:11" x14ac:dyDescent="0.75">
      <c r="B809" s="176" t="s">
        <v>1023</v>
      </c>
      <c r="C809" s="168"/>
      <c r="D809" s="169"/>
      <c r="E809" s="169"/>
      <c r="F809" s="169"/>
      <c r="G809" s="169"/>
      <c r="H809" s="169"/>
      <c r="I809" s="169"/>
      <c r="J809" s="169"/>
      <c r="K809" s="177"/>
    </row>
    <row r="810" spans="2:11" x14ac:dyDescent="0.75">
      <c r="B810" s="176" t="s">
        <v>1024</v>
      </c>
      <c r="C810" s="168"/>
      <c r="D810" s="169"/>
      <c r="E810" s="169"/>
      <c r="F810" s="169"/>
      <c r="G810" s="169"/>
      <c r="H810" s="169"/>
      <c r="I810" s="169"/>
      <c r="J810" s="169"/>
      <c r="K810" s="177"/>
    </row>
    <row r="811" spans="2:11" x14ac:dyDescent="0.75">
      <c r="B811" s="176" t="s">
        <v>1025</v>
      </c>
      <c r="C811" s="168"/>
      <c r="D811" s="169"/>
      <c r="E811" s="169"/>
      <c r="F811" s="169"/>
      <c r="G811" s="169"/>
      <c r="H811" s="169"/>
      <c r="I811" s="169"/>
      <c r="J811" s="169"/>
      <c r="K811" s="177"/>
    </row>
    <row r="812" spans="2:11" x14ac:dyDescent="0.75">
      <c r="B812" s="176" t="s">
        <v>1026</v>
      </c>
      <c r="C812" s="168"/>
      <c r="D812" s="169"/>
      <c r="E812" s="169"/>
      <c r="F812" s="169"/>
      <c r="G812" s="169"/>
      <c r="H812" s="169"/>
      <c r="I812" s="169"/>
      <c r="J812" s="169"/>
      <c r="K812" s="177"/>
    </row>
    <row r="813" spans="2:11" x14ac:dyDescent="0.75">
      <c r="B813" s="176" t="s">
        <v>1027</v>
      </c>
      <c r="C813" s="168"/>
      <c r="D813" s="169"/>
      <c r="E813" s="169"/>
      <c r="F813" s="169"/>
      <c r="G813" s="169"/>
      <c r="H813" s="169"/>
      <c r="I813" s="169"/>
      <c r="J813" s="169"/>
      <c r="K813" s="177"/>
    </row>
    <row r="814" spans="2:11" x14ac:dyDescent="0.75">
      <c r="B814" s="176" t="s">
        <v>1028</v>
      </c>
      <c r="C814" s="168"/>
      <c r="D814" s="169"/>
      <c r="E814" s="169"/>
      <c r="F814" s="169"/>
      <c r="G814" s="169"/>
      <c r="H814" s="169"/>
      <c r="I814" s="169"/>
      <c r="J814" s="169"/>
      <c r="K814" s="177"/>
    </row>
    <row r="815" spans="2:11" x14ac:dyDescent="0.75">
      <c r="B815" s="176" t="s">
        <v>1029</v>
      </c>
      <c r="C815" s="168"/>
      <c r="D815" s="169"/>
      <c r="E815" s="169"/>
      <c r="F815" s="169"/>
      <c r="G815" s="169"/>
      <c r="H815" s="169"/>
      <c r="I815" s="169"/>
      <c r="J815" s="169"/>
      <c r="K815" s="177"/>
    </row>
    <row r="816" spans="2:11" x14ac:dyDescent="0.75">
      <c r="B816" s="176" t="s">
        <v>1030</v>
      </c>
      <c r="C816" s="168"/>
      <c r="D816" s="169"/>
      <c r="E816" s="169"/>
      <c r="F816" s="169"/>
      <c r="G816" s="169"/>
      <c r="H816" s="169"/>
      <c r="I816" s="169"/>
      <c r="J816" s="169"/>
      <c r="K816" s="177"/>
    </row>
    <row r="817" spans="2:11" x14ac:dyDescent="0.75">
      <c r="B817" s="176" t="s">
        <v>1031</v>
      </c>
      <c r="C817" s="168"/>
      <c r="D817" s="169"/>
      <c r="E817" s="169"/>
      <c r="F817" s="169"/>
      <c r="G817" s="169"/>
      <c r="H817" s="169"/>
      <c r="I817" s="169"/>
      <c r="J817" s="169"/>
      <c r="K817" s="177"/>
    </row>
    <row r="818" spans="2:11" x14ac:dyDescent="0.75">
      <c r="B818" s="176" t="s">
        <v>1032</v>
      </c>
      <c r="C818" s="168"/>
      <c r="D818" s="169"/>
      <c r="E818" s="169"/>
      <c r="F818" s="169"/>
      <c r="G818" s="169"/>
      <c r="H818" s="169"/>
      <c r="I818" s="169"/>
      <c r="J818" s="169"/>
      <c r="K818" s="177"/>
    </row>
    <row r="819" spans="2:11" x14ac:dyDescent="0.75">
      <c r="B819" s="176" t="s">
        <v>1033</v>
      </c>
      <c r="C819" s="168"/>
      <c r="D819" s="169"/>
      <c r="E819" s="169"/>
      <c r="F819" s="169"/>
      <c r="G819" s="169"/>
      <c r="H819" s="169"/>
      <c r="I819" s="169"/>
      <c r="J819" s="169"/>
      <c r="K819" s="177"/>
    </row>
    <row r="820" spans="2:11" x14ac:dyDescent="0.75">
      <c r="B820" s="176" t="s">
        <v>1034</v>
      </c>
      <c r="C820" s="168"/>
      <c r="D820" s="169"/>
      <c r="E820" s="169"/>
      <c r="F820" s="169"/>
      <c r="G820" s="169"/>
      <c r="H820" s="169"/>
      <c r="I820" s="169"/>
      <c r="J820" s="169"/>
      <c r="K820" s="177"/>
    </row>
    <row r="821" spans="2:11" x14ac:dyDescent="0.75">
      <c r="B821" s="176" t="s">
        <v>1035</v>
      </c>
      <c r="C821" s="168"/>
      <c r="D821" s="169"/>
      <c r="E821" s="169"/>
      <c r="F821" s="169"/>
      <c r="G821" s="169"/>
      <c r="H821" s="169"/>
      <c r="I821" s="169"/>
      <c r="J821" s="169"/>
      <c r="K821" s="177"/>
    </row>
    <row r="822" spans="2:11" x14ac:dyDescent="0.75">
      <c r="B822" s="176" t="s">
        <v>1036</v>
      </c>
      <c r="C822" s="168"/>
      <c r="D822" s="169"/>
      <c r="E822" s="169"/>
      <c r="F822" s="169"/>
      <c r="G822" s="169"/>
      <c r="H822" s="169"/>
      <c r="I822" s="169"/>
      <c r="J822" s="169"/>
      <c r="K822" s="177"/>
    </row>
    <row r="823" spans="2:11" x14ac:dyDescent="0.75">
      <c r="B823" s="176" t="s">
        <v>1037</v>
      </c>
      <c r="C823" s="168"/>
      <c r="D823" s="169"/>
      <c r="E823" s="169"/>
      <c r="F823" s="169"/>
      <c r="G823" s="169"/>
      <c r="H823" s="169"/>
      <c r="I823" s="169"/>
      <c r="J823" s="169"/>
      <c r="K823" s="177"/>
    </row>
    <row r="824" spans="2:11" x14ac:dyDescent="0.75">
      <c r="B824" s="176" t="s">
        <v>1038</v>
      </c>
      <c r="C824" s="168"/>
      <c r="D824" s="169"/>
      <c r="E824" s="169"/>
      <c r="F824" s="169"/>
      <c r="G824" s="169"/>
      <c r="H824" s="169"/>
      <c r="I824" s="169"/>
      <c r="J824" s="169"/>
      <c r="K824" s="177"/>
    </row>
    <row r="825" spans="2:11" x14ac:dyDescent="0.75">
      <c r="B825" s="176" t="s">
        <v>1039</v>
      </c>
      <c r="C825" s="168"/>
      <c r="D825" s="169"/>
      <c r="E825" s="169"/>
      <c r="F825" s="169"/>
      <c r="G825" s="169"/>
      <c r="H825" s="169"/>
      <c r="I825" s="169"/>
      <c r="J825" s="169"/>
      <c r="K825" s="177"/>
    </row>
    <row r="826" spans="2:11" x14ac:dyDescent="0.75">
      <c r="B826" s="176" t="s">
        <v>1040</v>
      </c>
      <c r="C826" s="168"/>
      <c r="D826" s="169"/>
      <c r="E826" s="169"/>
      <c r="F826" s="169"/>
      <c r="G826" s="169"/>
      <c r="H826" s="169"/>
      <c r="I826" s="169"/>
      <c r="J826" s="169"/>
      <c r="K826" s="177"/>
    </row>
    <row r="827" spans="2:11" x14ac:dyDescent="0.75">
      <c r="B827" s="176" t="s">
        <v>1041</v>
      </c>
      <c r="C827" s="168"/>
      <c r="D827" s="169"/>
      <c r="E827" s="169"/>
      <c r="F827" s="169"/>
      <c r="G827" s="169"/>
      <c r="H827" s="169"/>
      <c r="I827" s="169"/>
      <c r="J827" s="169"/>
      <c r="K827" s="177"/>
    </row>
    <row r="828" spans="2:11" x14ac:dyDescent="0.75">
      <c r="B828" s="176" t="s">
        <v>1042</v>
      </c>
      <c r="C828" s="168"/>
      <c r="D828" s="169"/>
      <c r="E828" s="169"/>
      <c r="F828" s="169"/>
      <c r="G828" s="169"/>
      <c r="H828" s="169"/>
      <c r="I828" s="169"/>
      <c r="J828" s="169"/>
      <c r="K828" s="177"/>
    </row>
    <row r="829" spans="2:11" x14ac:dyDescent="0.75">
      <c r="B829" s="176" t="s">
        <v>1043</v>
      </c>
      <c r="C829" s="168"/>
      <c r="D829" s="169"/>
      <c r="E829" s="169"/>
      <c r="F829" s="169"/>
      <c r="G829" s="169"/>
      <c r="H829" s="169"/>
      <c r="I829" s="169"/>
      <c r="J829" s="169"/>
      <c r="K829" s="177"/>
    </row>
    <row r="830" spans="2:11" x14ac:dyDescent="0.75">
      <c r="B830" s="176" t="s">
        <v>1044</v>
      </c>
      <c r="C830" s="168"/>
      <c r="D830" s="169"/>
      <c r="E830" s="169"/>
      <c r="F830" s="169"/>
      <c r="G830" s="169"/>
      <c r="H830" s="169"/>
      <c r="I830" s="169"/>
      <c r="J830" s="169"/>
      <c r="K830" s="177"/>
    </row>
    <row r="831" spans="2:11" x14ac:dyDescent="0.75">
      <c r="B831" s="176" t="s">
        <v>1045</v>
      </c>
      <c r="C831" s="168"/>
      <c r="D831" s="169"/>
      <c r="E831" s="169"/>
      <c r="F831" s="169"/>
      <c r="G831" s="169"/>
      <c r="H831" s="169"/>
      <c r="I831" s="169"/>
      <c r="J831" s="169"/>
      <c r="K831" s="177"/>
    </row>
    <row r="832" spans="2:11" x14ac:dyDescent="0.75">
      <c r="B832" s="176" t="s">
        <v>1046</v>
      </c>
      <c r="C832" s="168"/>
      <c r="D832" s="169"/>
      <c r="E832" s="169"/>
      <c r="F832" s="169"/>
      <c r="G832" s="169"/>
      <c r="H832" s="169"/>
      <c r="I832" s="169"/>
      <c r="J832" s="169"/>
      <c r="K832" s="177"/>
    </row>
    <row r="833" spans="2:11" x14ac:dyDescent="0.75">
      <c r="B833" s="176" t="s">
        <v>1047</v>
      </c>
      <c r="C833" s="168"/>
      <c r="D833" s="169"/>
      <c r="E833" s="169"/>
      <c r="F833" s="169"/>
      <c r="G833" s="169"/>
      <c r="H833" s="169"/>
      <c r="I833" s="169"/>
      <c r="J833" s="169"/>
      <c r="K833" s="177"/>
    </row>
    <row r="834" spans="2:11" x14ac:dyDescent="0.75">
      <c r="B834" s="176" t="s">
        <v>1048</v>
      </c>
      <c r="C834" s="168"/>
      <c r="D834" s="169"/>
      <c r="E834" s="169"/>
      <c r="F834" s="169"/>
      <c r="G834" s="169"/>
      <c r="H834" s="169"/>
      <c r="I834" s="169"/>
      <c r="J834" s="169"/>
      <c r="K834" s="177"/>
    </row>
    <row r="835" spans="2:11" x14ac:dyDescent="0.75">
      <c r="B835" s="176" t="s">
        <v>1049</v>
      </c>
      <c r="C835" s="168"/>
      <c r="D835" s="169"/>
      <c r="E835" s="169"/>
      <c r="F835" s="169"/>
      <c r="G835" s="169"/>
      <c r="H835" s="169"/>
      <c r="I835" s="169"/>
      <c r="J835" s="169"/>
      <c r="K835" s="177"/>
    </row>
    <row r="836" spans="2:11" x14ac:dyDescent="0.75">
      <c r="B836" s="176" t="s">
        <v>1050</v>
      </c>
      <c r="C836" s="168"/>
      <c r="D836" s="169"/>
      <c r="E836" s="169"/>
      <c r="F836" s="169"/>
      <c r="G836" s="169"/>
      <c r="H836" s="169"/>
      <c r="I836" s="169"/>
      <c r="J836" s="169"/>
      <c r="K836" s="177"/>
    </row>
    <row r="837" spans="2:11" x14ac:dyDescent="0.75">
      <c r="B837" s="176" t="s">
        <v>1051</v>
      </c>
      <c r="C837" s="168"/>
      <c r="D837" s="169"/>
      <c r="E837" s="169"/>
      <c r="F837" s="169"/>
      <c r="G837" s="169"/>
      <c r="H837" s="169"/>
      <c r="I837" s="169"/>
      <c r="J837" s="169"/>
      <c r="K837" s="177"/>
    </row>
    <row r="838" spans="2:11" x14ac:dyDescent="0.75">
      <c r="B838" s="176" t="s">
        <v>1052</v>
      </c>
      <c r="C838" s="168"/>
      <c r="D838" s="169"/>
      <c r="E838" s="169"/>
      <c r="F838" s="169"/>
      <c r="G838" s="169"/>
      <c r="H838" s="169"/>
      <c r="I838" s="169"/>
      <c r="J838" s="169"/>
      <c r="K838" s="177"/>
    </row>
    <row r="839" spans="2:11" x14ac:dyDescent="0.75">
      <c r="B839" s="176" t="s">
        <v>1053</v>
      </c>
      <c r="C839" s="168"/>
      <c r="D839" s="169"/>
      <c r="E839" s="169"/>
      <c r="F839" s="169"/>
      <c r="G839" s="169"/>
      <c r="H839" s="169"/>
      <c r="I839" s="169"/>
      <c r="J839" s="169"/>
      <c r="K839" s="177"/>
    </row>
    <row r="840" spans="2:11" x14ac:dyDescent="0.75">
      <c r="B840" s="176" t="s">
        <v>1054</v>
      </c>
      <c r="C840" s="168"/>
      <c r="D840" s="169"/>
      <c r="E840" s="169"/>
      <c r="F840" s="169"/>
      <c r="G840" s="169"/>
      <c r="H840" s="169"/>
      <c r="I840" s="169"/>
      <c r="J840" s="169"/>
      <c r="K840" s="177"/>
    </row>
    <row r="841" spans="2:11" x14ac:dyDescent="0.75">
      <c r="B841" s="176" t="s">
        <v>1055</v>
      </c>
      <c r="C841" s="168"/>
      <c r="D841" s="169"/>
      <c r="E841" s="169"/>
      <c r="F841" s="169"/>
      <c r="G841" s="169"/>
      <c r="H841" s="169"/>
      <c r="I841" s="169"/>
      <c r="J841" s="169"/>
      <c r="K841" s="177"/>
    </row>
    <row r="842" spans="2:11" x14ac:dyDescent="0.75">
      <c r="B842" s="176" t="s">
        <v>1056</v>
      </c>
      <c r="C842" s="168"/>
      <c r="D842" s="169"/>
      <c r="E842" s="169"/>
      <c r="F842" s="169"/>
      <c r="G842" s="169"/>
      <c r="H842" s="169"/>
      <c r="I842" s="169"/>
      <c r="J842" s="169"/>
      <c r="K842" s="177"/>
    </row>
    <row r="843" spans="2:11" x14ac:dyDescent="0.75">
      <c r="B843" s="176" t="s">
        <v>1057</v>
      </c>
      <c r="C843" s="168"/>
      <c r="D843" s="169"/>
      <c r="E843" s="169"/>
      <c r="F843" s="169"/>
      <c r="G843" s="169"/>
      <c r="H843" s="169"/>
      <c r="I843" s="169"/>
      <c r="J843" s="169"/>
      <c r="K843" s="177"/>
    </row>
    <row r="844" spans="2:11" x14ac:dyDescent="0.75">
      <c r="B844" s="176" t="s">
        <v>1058</v>
      </c>
      <c r="C844" s="168"/>
      <c r="D844" s="169"/>
      <c r="E844" s="169"/>
      <c r="F844" s="169"/>
      <c r="G844" s="169"/>
      <c r="H844" s="169"/>
      <c r="I844" s="169"/>
      <c r="J844" s="169"/>
      <c r="K844" s="177"/>
    </row>
    <row r="845" spans="2:11" x14ac:dyDescent="0.75">
      <c r="B845" s="176" t="s">
        <v>1059</v>
      </c>
      <c r="C845" s="168"/>
      <c r="D845" s="169"/>
      <c r="E845" s="169"/>
      <c r="F845" s="169"/>
      <c r="G845" s="169"/>
      <c r="H845" s="169"/>
      <c r="I845" s="169"/>
      <c r="J845" s="169"/>
      <c r="K845" s="177"/>
    </row>
    <row r="846" spans="2:11" x14ac:dyDescent="0.75">
      <c r="B846" s="176" t="s">
        <v>1060</v>
      </c>
      <c r="C846" s="168"/>
      <c r="D846" s="169"/>
      <c r="E846" s="169"/>
      <c r="F846" s="169"/>
      <c r="G846" s="169"/>
      <c r="H846" s="169"/>
      <c r="I846" s="169"/>
      <c r="J846" s="169"/>
      <c r="K846" s="177"/>
    </row>
    <row r="847" spans="2:11" x14ac:dyDescent="0.75">
      <c r="B847" s="176" t="s">
        <v>1061</v>
      </c>
      <c r="C847" s="168"/>
      <c r="D847" s="169"/>
      <c r="E847" s="169"/>
      <c r="F847" s="169"/>
      <c r="G847" s="169"/>
      <c r="H847" s="169"/>
      <c r="I847" s="169"/>
      <c r="J847" s="169"/>
      <c r="K847" s="177"/>
    </row>
    <row r="848" spans="2:11" x14ac:dyDescent="0.75">
      <c r="B848" s="176" t="s">
        <v>1062</v>
      </c>
      <c r="C848" s="168"/>
      <c r="D848" s="169"/>
      <c r="E848" s="169"/>
      <c r="F848" s="169"/>
      <c r="G848" s="169"/>
      <c r="H848" s="169"/>
      <c r="I848" s="169"/>
      <c r="J848" s="169"/>
      <c r="K848" s="177"/>
    </row>
    <row r="849" spans="2:11" x14ac:dyDescent="0.75">
      <c r="B849" s="176" t="s">
        <v>1063</v>
      </c>
      <c r="C849" s="168"/>
      <c r="D849" s="169"/>
      <c r="E849" s="169"/>
      <c r="F849" s="169"/>
      <c r="G849" s="169"/>
      <c r="H849" s="169"/>
      <c r="I849" s="169"/>
      <c r="J849" s="169"/>
      <c r="K849" s="177"/>
    </row>
    <row r="850" spans="2:11" x14ac:dyDescent="0.75">
      <c r="B850" s="176" t="s">
        <v>1064</v>
      </c>
      <c r="C850" s="168"/>
      <c r="D850" s="169"/>
      <c r="E850" s="169"/>
      <c r="F850" s="169"/>
      <c r="G850" s="169"/>
      <c r="H850" s="169"/>
      <c r="I850" s="169"/>
      <c r="J850" s="169"/>
      <c r="K850" s="177"/>
    </row>
    <row r="851" spans="2:11" x14ac:dyDescent="0.75">
      <c r="B851" s="176" t="s">
        <v>1065</v>
      </c>
      <c r="C851" s="168"/>
      <c r="D851" s="169"/>
      <c r="E851" s="169"/>
      <c r="F851" s="169"/>
      <c r="G851" s="169"/>
      <c r="H851" s="169"/>
      <c r="I851" s="169"/>
      <c r="J851" s="169"/>
      <c r="K851" s="177"/>
    </row>
    <row r="852" spans="2:11" x14ac:dyDescent="0.75">
      <c r="B852" s="176" t="s">
        <v>1066</v>
      </c>
      <c r="C852" s="168"/>
      <c r="D852" s="169"/>
      <c r="E852" s="169"/>
      <c r="F852" s="169"/>
      <c r="G852" s="169"/>
      <c r="H852" s="169"/>
      <c r="I852" s="169"/>
      <c r="J852" s="169"/>
      <c r="K852" s="177"/>
    </row>
    <row r="853" spans="2:11" x14ac:dyDescent="0.75">
      <c r="B853" s="176" t="s">
        <v>1067</v>
      </c>
      <c r="C853" s="168"/>
      <c r="D853" s="169"/>
      <c r="E853" s="169"/>
      <c r="F853" s="169"/>
      <c r="G853" s="169"/>
      <c r="H853" s="169"/>
      <c r="I853" s="169"/>
      <c r="J853" s="169"/>
      <c r="K853" s="177"/>
    </row>
    <row r="854" spans="2:11" x14ac:dyDescent="0.75">
      <c r="B854" s="176" t="s">
        <v>1068</v>
      </c>
      <c r="C854" s="168"/>
      <c r="D854" s="169"/>
      <c r="E854" s="169"/>
      <c r="F854" s="169"/>
      <c r="G854" s="169"/>
      <c r="H854" s="169"/>
      <c r="I854" s="169"/>
      <c r="J854" s="169"/>
      <c r="K854" s="177"/>
    </row>
    <row r="855" spans="2:11" x14ac:dyDescent="0.75">
      <c r="B855" s="176" t="s">
        <v>1069</v>
      </c>
      <c r="C855" s="168"/>
      <c r="D855" s="169"/>
      <c r="E855" s="169"/>
      <c r="F855" s="169"/>
      <c r="G855" s="169"/>
      <c r="H855" s="169"/>
      <c r="I855" s="169"/>
      <c r="J855" s="169"/>
      <c r="K855" s="177"/>
    </row>
    <row r="856" spans="2:11" x14ac:dyDescent="0.75">
      <c r="B856" s="176" t="s">
        <v>1070</v>
      </c>
      <c r="C856" s="168"/>
      <c r="D856" s="169"/>
      <c r="E856" s="169"/>
      <c r="F856" s="169"/>
      <c r="G856" s="169"/>
      <c r="H856" s="169"/>
      <c r="I856" s="169"/>
      <c r="J856" s="169"/>
      <c r="K856" s="177"/>
    </row>
    <row r="857" spans="2:11" x14ac:dyDescent="0.75">
      <c r="B857" s="176" t="s">
        <v>1071</v>
      </c>
      <c r="C857" s="168"/>
      <c r="D857" s="169"/>
      <c r="E857" s="169"/>
      <c r="F857" s="169"/>
      <c r="G857" s="169"/>
      <c r="H857" s="169"/>
      <c r="I857" s="169"/>
      <c r="J857" s="169"/>
      <c r="K857" s="177"/>
    </row>
    <row r="858" spans="2:11" x14ac:dyDescent="0.75">
      <c r="B858" s="176" t="s">
        <v>1072</v>
      </c>
      <c r="C858" s="168"/>
      <c r="D858" s="169"/>
      <c r="E858" s="169"/>
      <c r="F858" s="169"/>
      <c r="G858" s="169"/>
      <c r="H858" s="169"/>
      <c r="I858" s="169"/>
      <c r="J858" s="169"/>
      <c r="K858" s="177"/>
    </row>
    <row r="859" spans="2:11" x14ac:dyDescent="0.75">
      <c r="B859" s="176" t="s">
        <v>1073</v>
      </c>
      <c r="C859" s="168"/>
      <c r="D859" s="169"/>
      <c r="E859" s="169"/>
      <c r="F859" s="169"/>
      <c r="G859" s="169"/>
      <c r="H859" s="169"/>
      <c r="I859" s="169"/>
      <c r="J859" s="169"/>
      <c r="K859" s="177"/>
    </row>
    <row r="860" spans="2:11" x14ac:dyDescent="0.75">
      <c r="B860" s="176" t="s">
        <v>1074</v>
      </c>
      <c r="C860" s="168"/>
      <c r="D860" s="169"/>
      <c r="E860" s="169"/>
      <c r="F860" s="169"/>
      <c r="G860" s="169"/>
      <c r="H860" s="169"/>
      <c r="I860" s="169"/>
      <c r="J860" s="169"/>
      <c r="K860" s="177"/>
    </row>
    <row r="861" spans="2:11" x14ac:dyDescent="0.75">
      <c r="B861" s="176" t="s">
        <v>1075</v>
      </c>
      <c r="C861" s="168"/>
      <c r="D861" s="169"/>
      <c r="E861" s="169"/>
      <c r="F861" s="169"/>
      <c r="G861" s="169"/>
      <c r="H861" s="169"/>
      <c r="I861" s="169"/>
      <c r="J861" s="169"/>
      <c r="K861" s="177"/>
    </row>
    <row r="862" spans="2:11" x14ac:dyDescent="0.75">
      <c r="B862" s="176" t="s">
        <v>1076</v>
      </c>
      <c r="C862" s="168"/>
      <c r="D862" s="169"/>
      <c r="E862" s="169"/>
      <c r="F862" s="169"/>
      <c r="G862" s="169"/>
      <c r="H862" s="169"/>
      <c r="I862" s="169"/>
      <c r="J862" s="169"/>
      <c r="K862" s="177"/>
    </row>
    <row r="863" spans="2:11" x14ac:dyDescent="0.75">
      <c r="B863" s="176" t="s">
        <v>1077</v>
      </c>
      <c r="C863" s="168"/>
      <c r="D863" s="169"/>
      <c r="E863" s="169"/>
      <c r="F863" s="169"/>
      <c r="G863" s="169"/>
      <c r="H863" s="169"/>
      <c r="I863" s="169"/>
      <c r="J863" s="169"/>
      <c r="K863" s="177"/>
    </row>
    <row r="864" spans="2:11" x14ac:dyDescent="0.75">
      <c r="B864" s="176" t="s">
        <v>1078</v>
      </c>
      <c r="C864" s="168"/>
      <c r="D864" s="169"/>
      <c r="E864" s="169"/>
      <c r="F864" s="169"/>
      <c r="G864" s="169"/>
      <c r="H864" s="169"/>
      <c r="I864" s="169"/>
      <c r="J864" s="169"/>
      <c r="K864" s="177"/>
    </row>
    <row r="865" spans="2:11" x14ac:dyDescent="0.75">
      <c r="B865" s="176" t="s">
        <v>1079</v>
      </c>
      <c r="C865" s="168"/>
      <c r="D865" s="169"/>
      <c r="E865" s="169"/>
      <c r="F865" s="169"/>
      <c r="G865" s="169"/>
      <c r="H865" s="169"/>
      <c r="I865" s="169"/>
      <c r="J865" s="169"/>
      <c r="K865" s="177"/>
    </row>
    <row r="866" spans="2:11" x14ac:dyDescent="0.75">
      <c r="B866" s="176" t="s">
        <v>1080</v>
      </c>
      <c r="C866" s="168"/>
      <c r="D866" s="169"/>
      <c r="E866" s="169"/>
      <c r="F866" s="169"/>
      <c r="G866" s="169"/>
      <c r="H866" s="169"/>
      <c r="I866" s="169"/>
      <c r="J866" s="169"/>
      <c r="K866" s="177"/>
    </row>
    <row r="867" spans="2:11" x14ac:dyDescent="0.75">
      <c r="B867" s="176" t="s">
        <v>1081</v>
      </c>
      <c r="C867" s="168"/>
      <c r="D867" s="169"/>
      <c r="E867" s="169"/>
      <c r="F867" s="169"/>
      <c r="G867" s="169"/>
      <c r="H867" s="169"/>
      <c r="I867" s="169"/>
      <c r="J867" s="169"/>
      <c r="K867" s="177"/>
    </row>
    <row r="868" spans="2:11" x14ac:dyDescent="0.75">
      <c r="B868" s="176" t="s">
        <v>1082</v>
      </c>
      <c r="C868" s="168"/>
      <c r="D868" s="169"/>
      <c r="E868" s="169"/>
      <c r="F868" s="169"/>
      <c r="G868" s="169"/>
      <c r="H868" s="169"/>
      <c r="I868" s="169"/>
      <c r="J868" s="169"/>
      <c r="K868" s="177"/>
    </row>
    <row r="869" spans="2:11" x14ac:dyDescent="0.75">
      <c r="B869" s="176" t="s">
        <v>1083</v>
      </c>
      <c r="C869" s="168"/>
      <c r="D869" s="169"/>
      <c r="E869" s="169"/>
      <c r="F869" s="169"/>
      <c r="G869" s="169"/>
      <c r="H869" s="169"/>
      <c r="I869" s="169"/>
      <c r="J869" s="169"/>
      <c r="K869" s="177"/>
    </row>
    <row r="870" spans="2:11" x14ac:dyDescent="0.75">
      <c r="B870" s="176" t="s">
        <v>1084</v>
      </c>
      <c r="C870" s="168"/>
      <c r="D870" s="169"/>
      <c r="E870" s="169"/>
      <c r="F870" s="169"/>
      <c r="G870" s="169"/>
      <c r="H870" s="169"/>
      <c r="I870" s="169"/>
      <c r="J870" s="169"/>
      <c r="K870" s="177"/>
    </row>
    <row r="871" spans="2:11" x14ac:dyDescent="0.75">
      <c r="B871" s="176" t="s">
        <v>1085</v>
      </c>
      <c r="C871" s="168"/>
      <c r="D871" s="169"/>
      <c r="E871" s="169"/>
      <c r="F871" s="169"/>
      <c r="G871" s="169"/>
      <c r="H871" s="169"/>
      <c r="I871" s="169"/>
      <c r="J871" s="169"/>
      <c r="K871" s="177"/>
    </row>
    <row r="872" spans="2:11" x14ac:dyDescent="0.75">
      <c r="B872" s="176" t="s">
        <v>1086</v>
      </c>
      <c r="C872" s="168"/>
      <c r="D872" s="169"/>
      <c r="E872" s="169"/>
      <c r="F872" s="169"/>
      <c r="G872" s="169"/>
      <c r="H872" s="169"/>
      <c r="I872" s="169"/>
      <c r="J872" s="169"/>
      <c r="K872" s="177"/>
    </row>
    <row r="873" spans="2:11" x14ac:dyDescent="0.75">
      <c r="B873" s="176" t="s">
        <v>1087</v>
      </c>
      <c r="C873" s="168"/>
      <c r="D873" s="169"/>
      <c r="E873" s="169"/>
      <c r="F873" s="169"/>
      <c r="G873" s="169"/>
      <c r="H873" s="169"/>
      <c r="I873" s="169"/>
      <c r="J873" s="169"/>
      <c r="K873" s="177"/>
    </row>
    <row r="874" spans="2:11" x14ac:dyDescent="0.75">
      <c r="B874" s="176" t="s">
        <v>1088</v>
      </c>
      <c r="C874" s="168"/>
      <c r="D874" s="169"/>
      <c r="E874" s="169"/>
      <c r="F874" s="169"/>
      <c r="G874" s="169"/>
      <c r="H874" s="169"/>
      <c r="I874" s="169"/>
      <c r="J874" s="169"/>
      <c r="K874" s="177"/>
    </row>
    <row r="875" spans="2:11" x14ac:dyDescent="0.75">
      <c r="B875" s="176" t="s">
        <v>1089</v>
      </c>
      <c r="C875" s="168"/>
      <c r="D875" s="169"/>
      <c r="E875" s="169"/>
      <c r="F875" s="169"/>
      <c r="G875" s="169"/>
      <c r="H875" s="169"/>
      <c r="I875" s="169"/>
      <c r="J875" s="169"/>
      <c r="K875" s="177"/>
    </row>
    <row r="876" spans="2:11" x14ac:dyDescent="0.75">
      <c r="B876" s="176" t="s">
        <v>1090</v>
      </c>
      <c r="C876" s="168"/>
      <c r="D876" s="169"/>
      <c r="E876" s="169"/>
      <c r="F876" s="169"/>
      <c r="G876" s="169"/>
      <c r="H876" s="169"/>
      <c r="I876" s="169"/>
      <c r="J876" s="169"/>
      <c r="K876" s="177"/>
    </row>
    <row r="877" spans="2:11" x14ac:dyDescent="0.75">
      <c r="B877" s="176" t="s">
        <v>1091</v>
      </c>
      <c r="C877" s="168"/>
      <c r="D877" s="169"/>
      <c r="E877" s="169"/>
      <c r="F877" s="169"/>
      <c r="G877" s="169"/>
      <c r="H877" s="169"/>
      <c r="I877" s="169"/>
      <c r="J877" s="169"/>
      <c r="K877" s="177"/>
    </row>
    <row r="878" spans="2:11" x14ac:dyDescent="0.75">
      <c r="B878" s="176" t="s">
        <v>1092</v>
      </c>
      <c r="C878" s="168"/>
      <c r="D878" s="169"/>
      <c r="E878" s="169"/>
      <c r="F878" s="169"/>
      <c r="G878" s="169"/>
      <c r="H878" s="169"/>
      <c r="I878" s="169"/>
      <c r="J878" s="169"/>
      <c r="K878" s="177"/>
    </row>
    <row r="879" spans="2:11" x14ac:dyDescent="0.75">
      <c r="B879" s="176" t="s">
        <v>1093</v>
      </c>
      <c r="C879" s="168"/>
      <c r="D879" s="169"/>
      <c r="E879" s="169"/>
      <c r="F879" s="169"/>
      <c r="G879" s="169"/>
      <c r="H879" s="169"/>
      <c r="I879" s="169"/>
      <c r="J879" s="169"/>
      <c r="K879" s="177"/>
    </row>
    <row r="880" spans="2:11" x14ac:dyDescent="0.75">
      <c r="B880" s="176" t="s">
        <v>1094</v>
      </c>
      <c r="C880" s="168"/>
      <c r="D880" s="169"/>
      <c r="E880" s="169"/>
      <c r="F880" s="169"/>
      <c r="G880" s="169"/>
      <c r="H880" s="169"/>
      <c r="I880" s="169"/>
      <c r="J880" s="169"/>
      <c r="K880" s="177"/>
    </row>
    <row r="881" spans="2:11" x14ac:dyDescent="0.75">
      <c r="B881" s="176" t="s">
        <v>1095</v>
      </c>
      <c r="C881" s="168"/>
      <c r="D881" s="169"/>
      <c r="E881" s="169"/>
      <c r="F881" s="169"/>
      <c r="G881" s="169"/>
      <c r="H881" s="169"/>
      <c r="I881" s="169"/>
      <c r="J881" s="169"/>
      <c r="K881" s="177"/>
    </row>
    <row r="882" spans="2:11" x14ac:dyDescent="0.75">
      <c r="B882" s="176" t="s">
        <v>1096</v>
      </c>
      <c r="C882" s="168"/>
      <c r="D882" s="169"/>
      <c r="E882" s="169"/>
      <c r="F882" s="169"/>
      <c r="G882" s="169"/>
      <c r="H882" s="169"/>
      <c r="I882" s="169"/>
      <c r="J882" s="169"/>
      <c r="K882" s="177"/>
    </row>
    <row r="883" spans="2:11" x14ac:dyDescent="0.75">
      <c r="B883" s="176" t="s">
        <v>1097</v>
      </c>
      <c r="C883" s="168"/>
      <c r="D883" s="169"/>
      <c r="E883" s="169"/>
      <c r="F883" s="169"/>
      <c r="G883" s="169"/>
      <c r="H883" s="169"/>
      <c r="I883" s="169"/>
      <c r="J883" s="169"/>
      <c r="K883" s="177"/>
    </row>
    <row r="884" spans="2:11" x14ac:dyDescent="0.75">
      <c r="B884" s="176" t="s">
        <v>1098</v>
      </c>
      <c r="C884" s="168"/>
      <c r="D884" s="169"/>
      <c r="E884" s="169"/>
      <c r="F884" s="169"/>
      <c r="G884" s="169"/>
      <c r="H884" s="169"/>
      <c r="I884" s="169"/>
      <c r="J884" s="169"/>
      <c r="K884" s="177"/>
    </row>
    <row r="885" spans="2:11" x14ac:dyDescent="0.75">
      <c r="B885" s="176" t="s">
        <v>1099</v>
      </c>
      <c r="C885" s="168"/>
      <c r="D885" s="169"/>
      <c r="E885" s="169"/>
      <c r="F885" s="169"/>
      <c r="G885" s="169"/>
      <c r="H885" s="169"/>
      <c r="I885" s="169"/>
      <c r="J885" s="169"/>
      <c r="K885" s="177"/>
    </row>
    <row r="886" spans="2:11" x14ac:dyDescent="0.75">
      <c r="B886" s="176" t="s">
        <v>1100</v>
      </c>
      <c r="C886" s="168"/>
      <c r="D886" s="169"/>
      <c r="E886" s="169"/>
      <c r="F886" s="169"/>
      <c r="G886" s="169"/>
      <c r="H886" s="169"/>
      <c r="I886" s="169"/>
      <c r="J886" s="169"/>
      <c r="K886" s="177"/>
    </row>
    <row r="887" spans="2:11" x14ac:dyDescent="0.75">
      <c r="B887" s="176" t="s">
        <v>1101</v>
      </c>
      <c r="C887" s="168"/>
      <c r="D887" s="169"/>
      <c r="E887" s="169"/>
      <c r="F887" s="169"/>
      <c r="G887" s="169"/>
      <c r="H887" s="169"/>
      <c r="I887" s="169"/>
      <c r="J887" s="169"/>
      <c r="K887" s="177"/>
    </row>
    <row r="888" spans="2:11" x14ac:dyDescent="0.75">
      <c r="B888" s="176" t="s">
        <v>1102</v>
      </c>
      <c r="C888" s="168"/>
      <c r="D888" s="169"/>
      <c r="E888" s="169"/>
      <c r="F888" s="169"/>
      <c r="G888" s="169"/>
      <c r="H888" s="169"/>
      <c r="I888" s="169"/>
      <c r="J888" s="169"/>
      <c r="K888" s="177"/>
    </row>
    <row r="889" spans="2:11" x14ac:dyDescent="0.75">
      <c r="B889" s="176" t="s">
        <v>1103</v>
      </c>
      <c r="C889" s="168"/>
      <c r="D889" s="169"/>
      <c r="E889" s="169"/>
      <c r="F889" s="169"/>
      <c r="G889" s="169"/>
      <c r="H889" s="169"/>
      <c r="I889" s="169"/>
      <c r="J889" s="169"/>
      <c r="K889" s="177"/>
    </row>
    <row r="890" spans="2:11" x14ac:dyDescent="0.75">
      <c r="B890" s="176" t="s">
        <v>1104</v>
      </c>
      <c r="C890" s="168"/>
      <c r="D890" s="169"/>
      <c r="E890" s="169"/>
      <c r="F890" s="169"/>
      <c r="G890" s="169"/>
      <c r="H890" s="169"/>
      <c r="I890" s="169"/>
      <c r="J890" s="169"/>
      <c r="K890" s="177"/>
    </row>
    <row r="891" spans="2:11" x14ac:dyDescent="0.75">
      <c r="B891" s="176" t="s">
        <v>1105</v>
      </c>
      <c r="C891" s="168"/>
      <c r="D891" s="169"/>
      <c r="E891" s="169"/>
      <c r="F891" s="169"/>
      <c r="G891" s="169"/>
      <c r="H891" s="169"/>
      <c r="I891" s="169"/>
      <c r="J891" s="169"/>
      <c r="K891" s="177"/>
    </row>
    <row r="892" spans="2:11" x14ac:dyDescent="0.75">
      <c r="B892" s="176" t="s">
        <v>1106</v>
      </c>
      <c r="C892" s="168"/>
      <c r="D892" s="169"/>
      <c r="E892" s="169"/>
      <c r="F892" s="169"/>
      <c r="G892" s="169"/>
      <c r="H892" s="169"/>
      <c r="I892" s="169"/>
      <c r="J892" s="169"/>
      <c r="K892" s="177"/>
    </row>
    <row r="893" spans="2:11" x14ac:dyDescent="0.75">
      <c r="B893" s="176" t="s">
        <v>1107</v>
      </c>
      <c r="C893" s="168"/>
      <c r="D893" s="169"/>
      <c r="E893" s="169"/>
      <c r="F893" s="169"/>
      <c r="G893" s="169"/>
      <c r="H893" s="169"/>
      <c r="I893" s="169"/>
      <c r="J893" s="169"/>
      <c r="K893" s="177"/>
    </row>
    <row r="894" spans="2:11" x14ac:dyDescent="0.75">
      <c r="B894" s="176" t="s">
        <v>1108</v>
      </c>
      <c r="C894" s="168"/>
      <c r="D894" s="169"/>
      <c r="E894" s="169"/>
      <c r="F894" s="169"/>
      <c r="G894" s="169"/>
      <c r="H894" s="169"/>
      <c r="I894" s="169"/>
      <c r="J894" s="169"/>
      <c r="K894" s="177"/>
    </row>
    <row r="895" spans="2:11" x14ac:dyDescent="0.75">
      <c r="B895" s="176" t="s">
        <v>1109</v>
      </c>
      <c r="C895" s="168"/>
      <c r="D895" s="169"/>
      <c r="E895" s="169"/>
      <c r="F895" s="169"/>
      <c r="G895" s="169"/>
      <c r="H895" s="169"/>
      <c r="I895" s="169"/>
      <c r="J895" s="169"/>
      <c r="K895" s="177"/>
    </row>
    <row r="896" spans="2:11" x14ac:dyDescent="0.75">
      <c r="B896" s="176" t="s">
        <v>1110</v>
      </c>
      <c r="C896" s="168"/>
      <c r="D896" s="169"/>
      <c r="E896" s="169"/>
      <c r="F896" s="169"/>
      <c r="G896" s="169"/>
      <c r="H896" s="169"/>
      <c r="I896" s="169"/>
      <c r="J896" s="169"/>
      <c r="K896" s="177"/>
    </row>
    <row r="897" spans="2:11" x14ac:dyDescent="0.75">
      <c r="B897" s="176" t="s">
        <v>1111</v>
      </c>
      <c r="C897" s="168"/>
      <c r="D897" s="169"/>
      <c r="E897" s="169"/>
      <c r="F897" s="169"/>
      <c r="G897" s="169"/>
      <c r="H897" s="169"/>
      <c r="I897" s="169"/>
      <c r="J897" s="169"/>
      <c r="K897" s="177"/>
    </row>
    <row r="898" spans="2:11" x14ac:dyDescent="0.75">
      <c r="B898" s="176" t="s">
        <v>1112</v>
      </c>
      <c r="C898" s="168"/>
      <c r="D898" s="169"/>
      <c r="E898" s="169"/>
      <c r="F898" s="169"/>
      <c r="G898" s="169"/>
      <c r="H898" s="169"/>
      <c r="I898" s="169"/>
      <c r="J898" s="169"/>
      <c r="K898" s="177"/>
    </row>
    <row r="899" spans="2:11" x14ac:dyDescent="0.75">
      <c r="B899" s="176" t="s">
        <v>1113</v>
      </c>
      <c r="C899" s="168"/>
      <c r="D899" s="169"/>
      <c r="E899" s="169"/>
      <c r="F899" s="169"/>
      <c r="G899" s="169"/>
      <c r="H899" s="169"/>
      <c r="I899" s="169"/>
      <c r="J899" s="169"/>
      <c r="K899" s="177"/>
    </row>
    <row r="900" spans="2:11" x14ac:dyDescent="0.75">
      <c r="B900" s="176" t="s">
        <v>1114</v>
      </c>
      <c r="C900" s="168"/>
      <c r="D900" s="169"/>
      <c r="E900" s="169"/>
      <c r="F900" s="169"/>
      <c r="G900" s="169"/>
      <c r="H900" s="169"/>
      <c r="I900" s="169"/>
      <c r="J900" s="169"/>
      <c r="K900" s="177"/>
    </row>
    <row r="901" spans="2:11" x14ac:dyDescent="0.75">
      <c r="B901" s="176" t="s">
        <v>1115</v>
      </c>
      <c r="C901" s="168"/>
      <c r="D901" s="169"/>
      <c r="E901" s="169"/>
      <c r="F901" s="169"/>
      <c r="G901" s="169"/>
      <c r="H901" s="169"/>
      <c r="I901" s="169"/>
      <c r="J901" s="169"/>
      <c r="K901" s="177"/>
    </row>
    <row r="902" spans="2:11" x14ac:dyDescent="0.75">
      <c r="B902" s="176" t="s">
        <v>1116</v>
      </c>
      <c r="C902" s="168"/>
      <c r="D902" s="169"/>
      <c r="E902" s="169"/>
      <c r="F902" s="169"/>
      <c r="G902" s="169"/>
      <c r="H902" s="169"/>
      <c r="I902" s="169"/>
      <c r="J902" s="169"/>
      <c r="K902" s="177"/>
    </row>
    <row r="903" spans="2:11" x14ac:dyDescent="0.75">
      <c r="B903" s="176" t="s">
        <v>1117</v>
      </c>
      <c r="C903" s="168"/>
      <c r="D903" s="169"/>
      <c r="E903" s="169"/>
      <c r="F903" s="169"/>
      <c r="G903" s="169"/>
      <c r="H903" s="169"/>
      <c r="I903" s="169"/>
      <c r="J903" s="169"/>
      <c r="K903" s="177"/>
    </row>
    <row r="904" spans="2:11" x14ac:dyDescent="0.75">
      <c r="B904" s="176" t="s">
        <v>1118</v>
      </c>
      <c r="C904" s="168"/>
      <c r="D904" s="169"/>
      <c r="E904" s="169"/>
      <c r="F904" s="169"/>
      <c r="G904" s="169"/>
      <c r="H904" s="169"/>
      <c r="I904" s="169"/>
      <c r="J904" s="169"/>
      <c r="K904" s="177"/>
    </row>
    <row r="905" spans="2:11" x14ac:dyDescent="0.75">
      <c r="B905" s="176" t="s">
        <v>1119</v>
      </c>
      <c r="C905" s="168"/>
      <c r="D905" s="169"/>
      <c r="E905" s="169"/>
      <c r="F905" s="169"/>
      <c r="G905" s="169"/>
      <c r="H905" s="169"/>
      <c r="I905" s="169"/>
      <c r="J905" s="169"/>
      <c r="K905" s="177"/>
    </row>
    <row r="906" spans="2:11" x14ac:dyDescent="0.75">
      <c r="B906" s="176" t="s">
        <v>1120</v>
      </c>
      <c r="C906" s="168"/>
      <c r="D906" s="169"/>
      <c r="E906" s="169"/>
      <c r="F906" s="169"/>
      <c r="G906" s="169"/>
      <c r="H906" s="169"/>
      <c r="I906" s="169"/>
      <c r="J906" s="169"/>
      <c r="K906" s="177"/>
    </row>
    <row r="907" spans="2:11" x14ac:dyDescent="0.75">
      <c r="B907" s="176" t="s">
        <v>1121</v>
      </c>
      <c r="C907" s="168"/>
      <c r="D907" s="169"/>
      <c r="E907" s="169"/>
      <c r="F907" s="169"/>
      <c r="G907" s="169"/>
      <c r="H907" s="169"/>
      <c r="I907" s="169"/>
      <c r="J907" s="169"/>
      <c r="K907" s="177"/>
    </row>
    <row r="908" spans="2:11" x14ac:dyDescent="0.75">
      <c r="B908" s="176" t="s">
        <v>1122</v>
      </c>
      <c r="C908" s="168"/>
      <c r="D908" s="169"/>
      <c r="E908" s="169"/>
      <c r="F908" s="169"/>
      <c r="G908" s="169"/>
      <c r="H908" s="169"/>
      <c r="I908" s="169"/>
      <c r="J908" s="169"/>
      <c r="K908" s="177"/>
    </row>
    <row r="909" spans="2:11" x14ac:dyDescent="0.75">
      <c r="B909" s="176" t="s">
        <v>1123</v>
      </c>
      <c r="C909" s="168"/>
      <c r="D909" s="169"/>
      <c r="E909" s="169"/>
      <c r="F909" s="169"/>
      <c r="G909" s="169"/>
      <c r="H909" s="169"/>
      <c r="I909" s="169"/>
      <c r="J909" s="169"/>
      <c r="K909" s="177"/>
    </row>
    <row r="910" spans="2:11" x14ac:dyDescent="0.75">
      <c r="B910" s="176" t="s">
        <v>1124</v>
      </c>
      <c r="C910" s="168"/>
      <c r="D910" s="169"/>
      <c r="E910" s="169"/>
      <c r="F910" s="169"/>
      <c r="G910" s="169"/>
      <c r="H910" s="169"/>
      <c r="I910" s="169"/>
      <c r="J910" s="169"/>
      <c r="K910" s="177"/>
    </row>
    <row r="911" spans="2:11" x14ac:dyDescent="0.75">
      <c r="B911" s="176" t="s">
        <v>1125</v>
      </c>
      <c r="C911" s="168"/>
      <c r="D911" s="169"/>
      <c r="E911" s="169"/>
      <c r="F911" s="169"/>
      <c r="G911" s="169"/>
      <c r="H911" s="169"/>
      <c r="I911" s="169"/>
      <c r="J911" s="169"/>
      <c r="K911" s="177"/>
    </row>
    <row r="912" spans="2:11" x14ac:dyDescent="0.75">
      <c r="B912" s="176" t="s">
        <v>1126</v>
      </c>
      <c r="C912" s="168"/>
      <c r="D912" s="169"/>
      <c r="E912" s="169"/>
      <c r="F912" s="169"/>
      <c r="G912" s="169"/>
      <c r="H912" s="169"/>
      <c r="I912" s="169"/>
      <c r="J912" s="169"/>
      <c r="K912" s="177"/>
    </row>
    <row r="913" spans="2:11" x14ac:dyDescent="0.75">
      <c r="B913" s="176" t="s">
        <v>1127</v>
      </c>
      <c r="C913" s="168"/>
      <c r="D913" s="169"/>
      <c r="E913" s="169"/>
      <c r="F913" s="169"/>
      <c r="G913" s="169"/>
      <c r="H913" s="169"/>
      <c r="I913" s="169"/>
      <c r="J913" s="169"/>
      <c r="K913" s="177"/>
    </row>
    <row r="914" spans="2:11" x14ac:dyDescent="0.75">
      <c r="B914" s="176" t="s">
        <v>1128</v>
      </c>
      <c r="C914" s="168"/>
      <c r="D914" s="169"/>
      <c r="E914" s="169"/>
      <c r="F914" s="169"/>
      <c r="G914" s="169"/>
      <c r="H914" s="169"/>
      <c r="I914" s="169"/>
      <c r="J914" s="169"/>
      <c r="K914" s="177"/>
    </row>
    <row r="915" spans="2:11" x14ac:dyDescent="0.75">
      <c r="B915" s="176" t="s">
        <v>1129</v>
      </c>
      <c r="C915" s="168"/>
      <c r="D915" s="169"/>
      <c r="E915" s="169"/>
      <c r="F915" s="169"/>
      <c r="G915" s="169"/>
      <c r="H915" s="169"/>
      <c r="I915" s="169"/>
      <c r="J915" s="169"/>
      <c r="K915" s="177"/>
    </row>
    <row r="916" spans="2:11" x14ac:dyDescent="0.75">
      <c r="B916" s="176" t="s">
        <v>1130</v>
      </c>
      <c r="C916" s="168"/>
      <c r="D916" s="169"/>
      <c r="E916" s="169"/>
      <c r="F916" s="169"/>
      <c r="G916" s="169"/>
      <c r="H916" s="169"/>
      <c r="I916" s="169"/>
      <c r="J916" s="169"/>
      <c r="K916" s="177"/>
    </row>
    <row r="917" spans="2:11" x14ac:dyDescent="0.75">
      <c r="B917" s="176" t="s">
        <v>1131</v>
      </c>
      <c r="C917" s="168"/>
      <c r="D917" s="169"/>
      <c r="E917" s="169"/>
      <c r="F917" s="169"/>
      <c r="G917" s="169"/>
      <c r="H917" s="169"/>
      <c r="I917" s="169"/>
      <c r="J917" s="169"/>
      <c r="K917" s="177"/>
    </row>
    <row r="918" spans="2:11" x14ac:dyDescent="0.75">
      <c r="B918" s="176" t="s">
        <v>1132</v>
      </c>
      <c r="C918" s="168"/>
      <c r="D918" s="169"/>
      <c r="E918" s="169"/>
      <c r="F918" s="169"/>
      <c r="G918" s="169"/>
      <c r="H918" s="169"/>
      <c r="I918" s="169"/>
      <c r="J918" s="169"/>
      <c r="K918" s="177"/>
    </row>
    <row r="919" spans="2:11" x14ac:dyDescent="0.75">
      <c r="B919" s="176" t="s">
        <v>1133</v>
      </c>
      <c r="C919" s="168"/>
      <c r="D919" s="169"/>
      <c r="E919" s="169"/>
      <c r="F919" s="169"/>
      <c r="G919" s="169"/>
      <c r="H919" s="169"/>
      <c r="I919" s="169"/>
      <c r="J919" s="169"/>
      <c r="K919" s="177"/>
    </row>
    <row r="920" spans="2:11" x14ac:dyDescent="0.75">
      <c r="B920" s="176" t="s">
        <v>1134</v>
      </c>
      <c r="C920" s="168"/>
      <c r="D920" s="169"/>
      <c r="E920" s="169"/>
      <c r="F920" s="169"/>
      <c r="G920" s="169"/>
      <c r="H920" s="169"/>
      <c r="I920" s="169"/>
      <c r="J920" s="169"/>
      <c r="K920" s="177"/>
    </row>
    <row r="921" spans="2:11" x14ac:dyDescent="0.75">
      <c r="B921" s="176" t="s">
        <v>1135</v>
      </c>
      <c r="C921" s="168"/>
      <c r="D921" s="169"/>
      <c r="E921" s="169"/>
      <c r="F921" s="169"/>
      <c r="G921" s="169"/>
      <c r="H921" s="169"/>
      <c r="I921" s="169"/>
      <c r="J921" s="169"/>
      <c r="K921" s="177"/>
    </row>
    <row r="922" spans="2:11" x14ac:dyDescent="0.75">
      <c r="B922" s="176" t="s">
        <v>1136</v>
      </c>
      <c r="C922" s="168"/>
      <c r="D922" s="169"/>
      <c r="E922" s="169"/>
      <c r="F922" s="169"/>
      <c r="G922" s="169"/>
      <c r="H922" s="169"/>
      <c r="I922" s="169"/>
      <c r="J922" s="169"/>
      <c r="K922" s="177"/>
    </row>
    <row r="923" spans="2:11" x14ac:dyDescent="0.75">
      <c r="B923" s="176" t="s">
        <v>1137</v>
      </c>
      <c r="C923" s="168"/>
      <c r="D923" s="169"/>
      <c r="E923" s="169"/>
      <c r="F923" s="169"/>
      <c r="G923" s="169"/>
      <c r="H923" s="169"/>
      <c r="I923" s="169"/>
      <c r="J923" s="169"/>
      <c r="K923" s="177"/>
    </row>
    <row r="924" spans="2:11" x14ac:dyDescent="0.75">
      <c r="B924" s="176" t="s">
        <v>1138</v>
      </c>
      <c r="C924" s="168"/>
      <c r="D924" s="169"/>
      <c r="E924" s="169"/>
      <c r="F924" s="169"/>
      <c r="G924" s="169"/>
      <c r="H924" s="169"/>
      <c r="I924" s="169"/>
      <c r="J924" s="169"/>
      <c r="K924" s="177"/>
    </row>
    <row r="925" spans="2:11" x14ac:dyDescent="0.75">
      <c r="B925" s="176" t="s">
        <v>1139</v>
      </c>
      <c r="C925" s="168"/>
      <c r="D925" s="169"/>
      <c r="E925" s="169"/>
      <c r="F925" s="169"/>
      <c r="G925" s="169"/>
      <c r="H925" s="169"/>
      <c r="I925" s="169"/>
      <c r="J925" s="169"/>
      <c r="K925" s="177"/>
    </row>
    <row r="926" spans="2:11" x14ac:dyDescent="0.75">
      <c r="B926" s="176" t="s">
        <v>1140</v>
      </c>
      <c r="C926" s="168"/>
      <c r="D926" s="169"/>
      <c r="E926" s="169"/>
      <c r="F926" s="169"/>
      <c r="G926" s="169"/>
      <c r="H926" s="169"/>
      <c r="I926" s="169"/>
      <c r="J926" s="169"/>
      <c r="K926" s="177"/>
    </row>
    <row r="927" spans="2:11" x14ac:dyDescent="0.75">
      <c r="B927" s="176" t="s">
        <v>1141</v>
      </c>
      <c r="C927" s="168"/>
      <c r="D927" s="169"/>
      <c r="E927" s="169"/>
      <c r="F927" s="169"/>
      <c r="G927" s="169"/>
      <c r="H927" s="169"/>
      <c r="I927" s="169"/>
      <c r="J927" s="169"/>
      <c r="K927" s="177"/>
    </row>
    <row r="928" spans="2:11" x14ac:dyDescent="0.75">
      <c r="B928" s="176" t="s">
        <v>1142</v>
      </c>
      <c r="C928" s="168"/>
      <c r="D928" s="169"/>
      <c r="E928" s="169"/>
      <c r="F928" s="169"/>
      <c r="G928" s="169"/>
      <c r="H928" s="169"/>
      <c r="I928" s="169"/>
      <c r="J928" s="169"/>
      <c r="K928" s="177"/>
    </row>
    <row r="929" spans="2:11" x14ac:dyDescent="0.75">
      <c r="B929" s="176" t="s">
        <v>1143</v>
      </c>
      <c r="C929" s="168"/>
      <c r="D929" s="169"/>
      <c r="E929" s="169"/>
      <c r="F929" s="169"/>
      <c r="G929" s="169"/>
      <c r="H929" s="169"/>
      <c r="I929" s="169"/>
      <c r="J929" s="169"/>
      <c r="K929" s="177"/>
    </row>
    <row r="930" spans="2:11" x14ac:dyDescent="0.75">
      <c r="B930" s="176" t="s">
        <v>1144</v>
      </c>
      <c r="C930" s="168"/>
      <c r="D930" s="169"/>
      <c r="E930" s="169"/>
      <c r="F930" s="169"/>
      <c r="G930" s="169"/>
      <c r="H930" s="169"/>
      <c r="I930" s="169"/>
      <c r="J930" s="169"/>
      <c r="K930" s="177"/>
    </row>
    <row r="931" spans="2:11" x14ac:dyDescent="0.75">
      <c r="B931" s="176" t="s">
        <v>1145</v>
      </c>
      <c r="C931" s="168"/>
      <c r="D931" s="169"/>
      <c r="E931" s="169"/>
      <c r="F931" s="169"/>
      <c r="G931" s="169"/>
      <c r="H931" s="169"/>
      <c r="I931" s="169"/>
      <c r="J931" s="169"/>
      <c r="K931" s="177"/>
    </row>
    <row r="932" spans="2:11" x14ac:dyDescent="0.75">
      <c r="B932" s="176" t="s">
        <v>1146</v>
      </c>
      <c r="C932" s="168"/>
      <c r="D932" s="169"/>
      <c r="E932" s="169"/>
      <c r="F932" s="169"/>
      <c r="G932" s="169"/>
      <c r="H932" s="169"/>
      <c r="I932" s="169"/>
      <c r="J932" s="169"/>
      <c r="K932" s="177"/>
    </row>
    <row r="933" spans="2:11" x14ac:dyDescent="0.75">
      <c r="B933" s="176" t="s">
        <v>1147</v>
      </c>
      <c r="C933" s="168"/>
      <c r="D933" s="169"/>
      <c r="E933" s="169"/>
      <c r="F933" s="169"/>
      <c r="G933" s="169"/>
      <c r="H933" s="169"/>
      <c r="I933" s="169"/>
      <c r="J933" s="169"/>
      <c r="K933" s="177"/>
    </row>
    <row r="934" spans="2:11" x14ac:dyDescent="0.75">
      <c r="B934" s="176" t="s">
        <v>1148</v>
      </c>
      <c r="C934" s="168"/>
      <c r="D934" s="169"/>
      <c r="E934" s="169"/>
      <c r="F934" s="169"/>
      <c r="G934" s="169"/>
      <c r="H934" s="169"/>
      <c r="I934" s="169"/>
      <c r="J934" s="169"/>
      <c r="K934" s="177"/>
    </row>
    <row r="935" spans="2:11" x14ac:dyDescent="0.75">
      <c r="B935" s="176" t="s">
        <v>1149</v>
      </c>
      <c r="C935" s="168"/>
      <c r="D935" s="169"/>
      <c r="E935" s="169"/>
      <c r="F935" s="169"/>
      <c r="G935" s="169"/>
      <c r="H935" s="169"/>
      <c r="I935" s="169"/>
      <c r="J935" s="169"/>
      <c r="K935" s="177"/>
    </row>
    <row r="936" spans="2:11" x14ac:dyDescent="0.75">
      <c r="B936" s="176" t="s">
        <v>1150</v>
      </c>
      <c r="C936" s="168"/>
      <c r="D936" s="169"/>
      <c r="E936" s="169"/>
      <c r="F936" s="169"/>
      <c r="G936" s="169"/>
      <c r="H936" s="169"/>
      <c r="I936" s="169"/>
      <c r="J936" s="169"/>
      <c r="K936" s="177"/>
    </row>
    <row r="937" spans="2:11" x14ac:dyDescent="0.75">
      <c r="B937" s="176" t="s">
        <v>1151</v>
      </c>
      <c r="C937" s="168"/>
      <c r="D937" s="169"/>
      <c r="E937" s="169"/>
      <c r="F937" s="169"/>
      <c r="G937" s="169"/>
      <c r="H937" s="169"/>
      <c r="I937" s="169"/>
      <c r="J937" s="169"/>
      <c r="K937" s="177"/>
    </row>
    <row r="938" spans="2:11" x14ac:dyDescent="0.75">
      <c r="B938" s="176" t="s">
        <v>1152</v>
      </c>
      <c r="C938" s="168"/>
      <c r="D938" s="169"/>
      <c r="E938" s="169"/>
      <c r="F938" s="169"/>
      <c r="G938" s="169"/>
      <c r="H938" s="169"/>
      <c r="I938" s="169"/>
      <c r="J938" s="169"/>
      <c r="K938" s="177"/>
    </row>
    <row r="939" spans="2:11" x14ac:dyDescent="0.75">
      <c r="B939" s="176" t="s">
        <v>1153</v>
      </c>
      <c r="C939" s="168"/>
      <c r="D939" s="169"/>
      <c r="E939" s="169"/>
      <c r="F939" s="169"/>
      <c r="G939" s="169"/>
      <c r="H939" s="169"/>
      <c r="I939" s="169"/>
      <c r="J939" s="169"/>
      <c r="K939" s="177"/>
    </row>
    <row r="940" spans="2:11" x14ac:dyDescent="0.75">
      <c r="B940" s="176" t="s">
        <v>1154</v>
      </c>
      <c r="C940" s="168"/>
      <c r="D940" s="169"/>
      <c r="E940" s="169"/>
      <c r="F940" s="169"/>
      <c r="G940" s="169"/>
      <c r="H940" s="169"/>
      <c r="I940" s="169"/>
      <c r="J940" s="169"/>
      <c r="K940" s="177"/>
    </row>
    <row r="941" spans="2:11" x14ac:dyDescent="0.75">
      <c r="B941" s="176" t="s">
        <v>1155</v>
      </c>
      <c r="C941" s="168"/>
      <c r="D941" s="169"/>
      <c r="E941" s="169"/>
      <c r="F941" s="169"/>
      <c r="G941" s="169"/>
      <c r="H941" s="169"/>
      <c r="I941" s="169"/>
      <c r="J941" s="169"/>
      <c r="K941" s="177"/>
    </row>
    <row r="942" spans="2:11" x14ac:dyDescent="0.75">
      <c r="B942" s="176" t="s">
        <v>1156</v>
      </c>
      <c r="C942" s="168"/>
      <c r="D942" s="169"/>
      <c r="E942" s="169"/>
      <c r="F942" s="169"/>
      <c r="G942" s="169"/>
      <c r="H942" s="169"/>
      <c r="I942" s="169"/>
      <c r="J942" s="169"/>
      <c r="K942" s="177"/>
    </row>
    <row r="943" spans="2:11" x14ac:dyDescent="0.75">
      <c r="B943" s="176" t="s">
        <v>1157</v>
      </c>
      <c r="C943" s="168"/>
      <c r="D943" s="169"/>
      <c r="E943" s="169"/>
      <c r="F943" s="169"/>
      <c r="G943" s="169"/>
      <c r="H943" s="169"/>
      <c r="I943" s="169"/>
      <c r="J943" s="169"/>
      <c r="K943" s="177"/>
    </row>
    <row r="944" spans="2:11" x14ac:dyDescent="0.75">
      <c r="B944" s="176" t="s">
        <v>1158</v>
      </c>
      <c r="C944" s="168"/>
      <c r="D944" s="169"/>
      <c r="E944" s="169"/>
      <c r="F944" s="169"/>
      <c r="G944" s="169"/>
      <c r="H944" s="169"/>
      <c r="I944" s="169"/>
      <c r="J944" s="169"/>
      <c r="K944" s="177"/>
    </row>
    <row r="945" spans="2:11" x14ac:dyDescent="0.75">
      <c r="B945" s="176" t="s">
        <v>1159</v>
      </c>
      <c r="C945" s="168"/>
      <c r="D945" s="169"/>
      <c r="E945" s="169"/>
      <c r="F945" s="169"/>
      <c r="G945" s="169"/>
      <c r="H945" s="169"/>
      <c r="I945" s="169"/>
      <c r="J945" s="169"/>
      <c r="K945" s="177"/>
    </row>
    <row r="946" spans="2:11" x14ac:dyDescent="0.75">
      <c r="B946" s="176" t="s">
        <v>1160</v>
      </c>
      <c r="C946" s="168"/>
      <c r="D946" s="169"/>
      <c r="E946" s="169"/>
      <c r="F946" s="169"/>
      <c r="G946" s="169"/>
      <c r="H946" s="169"/>
      <c r="I946" s="169"/>
      <c r="J946" s="169"/>
      <c r="K946" s="177"/>
    </row>
    <row r="947" spans="2:11" x14ac:dyDescent="0.75">
      <c r="B947" s="176" t="s">
        <v>1161</v>
      </c>
      <c r="C947" s="168"/>
      <c r="D947" s="169"/>
      <c r="E947" s="169"/>
      <c r="F947" s="169"/>
      <c r="G947" s="169"/>
      <c r="H947" s="169"/>
      <c r="I947" s="169"/>
      <c r="J947" s="169"/>
      <c r="K947" s="177"/>
    </row>
    <row r="948" spans="2:11" x14ac:dyDescent="0.75">
      <c r="B948" s="176" t="s">
        <v>1162</v>
      </c>
      <c r="C948" s="168"/>
      <c r="D948" s="169"/>
      <c r="E948" s="169"/>
      <c r="F948" s="169"/>
      <c r="G948" s="169"/>
      <c r="H948" s="169"/>
      <c r="I948" s="169"/>
      <c r="J948" s="169"/>
      <c r="K948" s="177"/>
    </row>
    <row r="949" spans="2:11" x14ac:dyDescent="0.75">
      <c r="B949" s="176" t="s">
        <v>1163</v>
      </c>
      <c r="C949" s="168"/>
      <c r="D949" s="169"/>
      <c r="E949" s="169"/>
      <c r="F949" s="169"/>
      <c r="G949" s="169"/>
      <c r="H949" s="169"/>
      <c r="I949" s="169"/>
      <c r="J949" s="169"/>
      <c r="K949" s="177"/>
    </row>
    <row r="950" spans="2:11" x14ac:dyDescent="0.75">
      <c r="B950" s="176" t="s">
        <v>1164</v>
      </c>
      <c r="C950" s="168"/>
      <c r="D950" s="169"/>
      <c r="E950" s="169"/>
      <c r="F950" s="169"/>
      <c r="G950" s="169"/>
      <c r="H950" s="169"/>
      <c r="I950" s="169"/>
      <c r="J950" s="169"/>
      <c r="K950" s="177"/>
    </row>
    <row r="951" spans="2:11" x14ac:dyDescent="0.75">
      <c r="B951" s="176" t="s">
        <v>1165</v>
      </c>
      <c r="C951" s="168"/>
      <c r="D951" s="169"/>
      <c r="E951" s="169"/>
      <c r="F951" s="169"/>
      <c r="G951" s="169"/>
      <c r="H951" s="169"/>
      <c r="I951" s="169"/>
      <c r="J951" s="169"/>
      <c r="K951" s="177"/>
    </row>
    <row r="952" spans="2:11" x14ac:dyDescent="0.75">
      <c r="B952" s="176" t="s">
        <v>1166</v>
      </c>
      <c r="C952" s="168"/>
      <c r="D952" s="169"/>
      <c r="E952" s="169"/>
      <c r="F952" s="169"/>
      <c r="G952" s="169"/>
      <c r="H952" s="169"/>
      <c r="I952" s="169"/>
      <c r="J952" s="169"/>
      <c r="K952" s="177"/>
    </row>
    <row r="953" spans="2:11" x14ac:dyDescent="0.75">
      <c r="B953" s="176" t="s">
        <v>1167</v>
      </c>
      <c r="C953" s="168"/>
      <c r="D953" s="169"/>
      <c r="E953" s="169"/>
      <c r="F953" s="169"/>
      <c r="G953" s="169"/>
      <c r="H953" s="169"/>
      <c r="I953" s="169"/>
      <c r="J953" s="169"/>
      <c r="K953" s="177"/>
    </row>
    <row r="954" spans="2:11" x14ac:dyDescent="0.75">
      <c r="B954" s="176" t="s">
        <v>1168</v>
      </c>
      <c r="C954" s="168"/>
      <c r="D954" s="169"/>
      <c r="E954" s="169"/>
      <c r="F954" s="169"/>
      <c r="G954" s="169"/>
      <c r="H954" s="169"/>
      <c r="I954" s="169"/>
      <c r="J954" s="169"/>
      <c r="K954" s="177"/>
    </row>
    <row r="955" spans="2:11" x14ac:dyDescent="0.75">
      <c r="B955" s="176" t="s">
        <v>1169</v>
      </c>
      <c r="C955" s="168"/>
      <c r="D955" s="169"/>
      <c r="E955" s="169"/>
      <c r="F955" s="169"/>
      <c r="G955" s="169"/>
      <c r="H955" s="169"/>
      <c r="I955" s="169"/>
      <c r="J955" s="169"/>
      <c r="K955" s="177"/>
    </row>
    <row r="956" spans="2:11" x14ac:dyDescent="0.75">
      <c r="B956" s="176" t="s">
        <v>1170</v>
      </c>
      <c r="C956" s="168"/>
      <c r="D956" s="169"/>
      <c r="E956" s="169"/>
      <c r="F956" s="169"/>
      <c r="G956" s="169"/>
      <c r="H956" s="169"/>
      <c r="I956" s="169"/>
      <c r="J956" s="169"/>
      <c r="K956" s="177"/>
    </row>
    <row r="957" spans="2:11" x14ac:dyDescent="0.75">
      <c r="B957" s="176" t="s">
        <v>1171</v>
      </c>
      <c r="C957" s="168"/>
      <c r="D957" s="169"/>
      <c r="E957" s="169"/>
      <c r="F957" s="169"/>
      <c r="G957" s="169"/>
      <c r="H957" s="169"/>
      <c r="I957" s="169"/>
      <c r="J957" s="169"/>
      <c r="K957" s="177"/>
    </row>
    <row r="958" spans="2:11" x14ac:dyDescent="0.75">
      <c r="B958" s="176" t="s">
        <v>1172</v>
      </c>
      <c r="C958" s="168"/>
      <c r="D958" s="169"/>
      <c r="E958" s="169"/>
      <c r="F958" s="169"/>
      <c r="G958" s="169"/>
      <c r="H958" s="169"/>
      <c r="I958" s="169"/>
      <c r="J958" s="169"/>
      <c r="K958" s="177"/>
    </row>
    <row r="959" spans="2:11" x14ac:dyDescent="0.75">
      <c r="B959" s="176" t="s">
        <v>1173</v>
      </c>
      <c r="C959" s="168"/>
      <c r="D959" s="169"/>
      <c r="E959" s="169"/>
      <c r="F959" s="169"/>
      <c r="G959" s="169"/>
      <c r="H959" s="169"/>
      <c r="I959" s="169"/>
      <c r="J959" s="169"/>
      <c r="K959" s="177"/>
    </row>
    <row r="960" spans="2:11" x14ac:dyDescent="0.75">
      <c r="B960" s="176" t="s">
        <v>1174</v>
      </c>
      <c r="C960" s="168"/>
      <c r="D960" s="169"/>
      <c r="E960" s="169"/>
      <c r="F960" s="169"/>
      <c r="G960" s="169"/>
      <c r="H960" s="169"/>
      <c r="I960" s="169"/>
      <c r="J960" s="169"/>
      <c r="K960" s="177"/>
    </row>
    <row r="961" spans="2:11" x14ac:dyDescent="0.75">
      <c r="B961" s="176" t="s">
        <v>1175</v>
      </c>
      <c r="C961" s="168"/>
      <c r="D961" s="169"/>
      <c r="E961" s="169"/>
      <c r="F961" s="169"/>
      <c r="G961" s="169"/>
      <c r="H961" s="169"/>
      <c r="I961" s="169"/>
      <c r="J961" s="169"/>
      <c r="K961" s="177"/>
    </row>
    <row r="962" spans="2:11" x14ac:dyDescent="0.75">
      <c r="B962" s="176" t="s">
        <v>1176</v>
      </c>
      <c r="C962" s="168"/>
      <c r="D962" s="169"/>
      <c r="E962" s="169"/>
      <c r="F962" s="169"/>
      <c r="G962" s="169"/>
      <c r="H962" s="169"/>
      <c r="I962" s="169"/>
      <c r="J962" s="169"/>
      <c r="K962" s="177"/>
    </row>
    <row r="963" spans="2:11" x14ac:dyDescent="0.75">
      <c r="B963" s="176" t="s">
        <v>1177</v>
      </c>
      <c r="C963" s="168"/>
      <c r="D963" s="169"/>
      <c r="E963" s="169"/>
      <c r="F963" s="169"/>
      <c r="G963" s="169"/>
      <c r="H963" s="169"/>
      <c r="I963" s="169"/>
      <c r="J963" s="169"/>
      <c r="K963" s="177"/>
    </row>
    <row r="964" spans="2:11" x14ac:dyDescent="0.75">
      <c r="B964" s="176" t="s">
        <v>1178</v>
      </c>
      <c r="C964" s="168"/>
      <c r="D964" s="169"/>
      <c r="E964" s="169"/>
      <c r="F964" s="169"/>
      <c r="G964" s="169"/>
      <c r="H964" s="169"/>
      <c r="I964" s="169"/>
      <c r="J964" s="169"/>
      <c r="K964" s="177"/>
    </row>
    <row r="965" spans="2:11" x14ac:dyDescent="0.75">
      <c r="B965" s="176" t="s">
        <v>1179</v>
      </c>
      <c r="C965" s="168"/>
      <c r="D965" s="169"/>
      <c r="E965" s="169"/>
      <c r="F965" s="169"/>
      <c r="G965" s="169"/>
      <c r="H965" s="169"/>
      <c r="I965" s="169"/>
      <c r="J965" s="169"/>
      <c r="K965" s="177"/>
    </row>
    <row r="966" spans="2:11" x14ac:dyDescent="0.75">
      <c r="B966" s="176" t="s">
        <v>1180</v>
      </c>
      <c r="C966" s="168"/>
      <c r="D966" s="169"/>
      <c r="E966" s="169"/>
      <c r="F966" s="169"/>
      <c r="G966" s="169"/>
      <c r="H966" s="169"/>
      <c r="I966" s="169"/>
      <c r="J966" s="169"/>
      <c r="K966" s="177"/>
    </row>
    <row r="967" spans="2:11" x14ac:dyDescent="0.75">
      <c r="B967" s="176" t="s">
        <v>1181</v>
      </c>
      <c r="C967" s="168"/>
      <c r="D967" s="169"/>
      <c r="E967" s="169"/>
      <c r="F967" s="169"/>
      <c r="G967" s="169"/>
      <c r="H967" s="169"/>
      <c r="I967" s="169"/>
      <c r="J967" s="169"/>
      <c r="K967" s="177"/>
    </row>
    <row r="968" spans="2:11" x14ac:dyDescent="0.75">
      <c r="B968" s="176" t="s">
        <v>1182</v>
      </c>
      <c r="C968" s="168"/>
      <c r="D968" s="169"/>
      <c r="E968" s="169"/>
      <c r="F968" s="169"/>
      <c r="G968" s="169"/>
      <c r="H968" s="169"/>
      <c r="I968" s="169"/>
      <c r="J968" s="169"/>
      <c r="K968" s="177"/>
    </row>
    <row r="969" spans="2:11" x14ac:dyDescent="0.75">
      <c r="B969" s="176" t="s">
        <v>1183</v>
      </c>
      <c r="C969" s="168"/>
      <c r="D969" s="169"/>
      <c r="E969" s="169"/>
      <c r="F969" s="169"/>
      <c r="G969" s="169"/>
      <c r="H969" s="169"/>
      <c r="I969" s="169"/>
      <c r="J969" s="169"/>
      <c r="K969" s="177"/>
    </row>
    <row r="970" spans="2:11" x14ac:dyDescent="0.75">
      <c r="B970" s="176" t="s">
        <v>1184</v>
      </c>
      <c r="C970" s="168"/>
      <c r="D970" s="169"/>
      <c r="E970" s="169"/>
      <c r="F970" s="169"/>
      <c r="G970" s="169"/>
      <c r="H970" s="169"/>
      <c r="I970" s="169"/>
      <c r="J970" s="169"/>
      <c r="K970" s="177"/>
    </row>
    <row r="971" spans="2:11" x14ac:dyDescent="0.75">
      <c r="B971" s="176" t="s">
        <v>1185</v>
      </c>
      <c r="C971" s="168"/>
      <c r="D971" s="169"/>
      <c r="E971" s="169"/>
      <c r="F971" s="169"/>
      <c r="G971" s="169"/>
      <c r="H971" s="169"/>
      <c r="I971" s="169"/>
      <c r="J971" s="169"/>
      <c r="K971" s="177"/>
    </row>
    <row r="972" spans="2:11" x14ac:dyDescent="0.75">
      <c r="B972" s="176" t="s">
        <v>1186</v>
      </c>
      <c r="C972" s="168"/>
      <c r="D972" s="169"/>
      <c r="E972" s="169"/>
      <c r="F972" s="169"/>
      <c r="G972" s="169"/>
      <c r="H972" s="169"/>
      <c r="I972" s="169"/>
      <c r="J972" s="169"/>
      <c r="K972" s="177"/>
    </row>
    <row r="973" spans="2:11" x14ac:dyDescent="0.75">
      <c r="B973" s="176" t="s">
        <v>1187</v>
      </c>
      <c r="C973" s="168"/>
      <c r="D973" s="169"/>
      <c r="E973" s="169"/>
      <c r="F973" s="169"/>
      <c r="G973" s="169"/>
      <c r="H973" s="169"/>
      <c r="I973" s="169"/>
      <c r="J973" s="169"/>
      <c r="K973" s="177"/>
    </row>
    <row r="974" spans="2:11" x14ac:dyDescent="0.75">
      <c r="B974" s="176" t="s">
        <v>1188</v>
      </c>
      <c r="C974" s="168"/>
      <c r="D974" s="169"/>
      <c r="E974" s="169"/>
      <c r="F974" s="169"/>
      <c r="G974" s="169"/>
      <c r="H974" s="169"/>
      <c r="I974" s="169"/>
      <c r="J974" s="169"/>
      <c r="K974" s="177"/>
    </row>
    <row r="975" spans="2:11" x14ac:dyDescent="0.75">
      <c r="B975" s="176" t="s">
        <v>1189</v>
      </c>
      <c r="C975" s="168"/>
      <c r="D975" s="169"/>
      <c r="E975" s="169"/>
      <c r="F975" s="169"/>
      <c r="G975" s="169"/>
      <c r="H975" s="169"/>
      <c r="I975" s="169"/>
      <c r="J975" s="169"/>
      <c r="K975" s="177"/>
    </row>
    <row r="976" spans="2:11" x14ac:dyDescent="0.75">
      <c r="B976" s="176" t="s">
        <v>1190</v>
      </c>
      <c r="C976" s="168"/>
      <c r="D976" s="169"/>
      <c r="E976" s="169"/>
      <c r="F976" s="169"/>
      <c r="G976" s="169"/>
      <c r="H976" s="169"/>
      <c r="I976" s="169"/>
      <c r="J976" s="169"/>
      <c r="K976" s="177"/>
    </row>
    <row r="977" spans="2:11" x14ac:dyDescent="0.75">
      <c r="B977" s="176" t="s">
        <v>1191</v>
      </c>
      <c r="C977" s="168"/>
      <c r="D977" s="169"/>
      <c r="E977" s="169"/>
      <c r="F977" s="169"/>
      <c r="G977" s="169"/>
      <c r="H977" s="169"/>
      <c r="I977" s="169"/>
      <c r="J977" s="169"/>
      <c r="K977" s="177"/>
    </row>
    <row r="978" spans="2:11" x14ac:dyDescent="0.75">
      <c r="B978" s="176" t="s">
        <v>1192</v>
      </c>
      <c r="C978" s="168"/>
      <c r="D978" s="169"/>
      <c r="E978" s="169"/>
      <c r="F978" s="169"/>
      <c r="G978" s="169"/>
      <c r="H978" s="169"/>
      <c r="I978" s="169"/>
      <c r="J978" s="169"/>
      <c r="K978" s="177"/>
    </row>
    <row r="979" spans="2:11" x14ac:dyDescent="0.75">
      <c r="B979" s="176" t="s">
        <v>1193</v>
      </c>
      <c r="C979" s="168"/>
      <c r="D979" s="169"/>
      <c r="E979" s="169"/>
      <c r="F979" s="169"/>
      <c r="G979" s="169"/>
      <c r="H979" s="169"/>
      <c r="I979" s="169"/>
      <c r="J979" s="169"/>
      <c r="K979" s="177"/>
    </row>
    <row r="980" spans="2:11" x14ac:dyDescent="0.75">
      <c r="B980" s="176" t="s">
        <v>1194</v>
      </c>
      <c r="C980" s="168"/>
      <c r="D980" s="169"/>
      <c r="E980" s="169"/>
      <c r="F980" s="169"/>
      <c r="G980" s="169"/>
      <c r="H980" s="169"/>
      <c r="I980" s="169"/>
      <c r="J980" s="169"/>
      <c r="K980" s="177"/>
    </row>
    <row r="981" spans="2:11" x14ac:dyDescent="0.75">
      <c r="B981" s="176" t="s">
        <v>1195</v>
      </c>
      <c r="C981" s="168"/>
      <c r="D981" s="169"/>
      <c r="E981" s="169"/>
      <c r="F981" s="169"/>
      <c r="G981" s="169"/>
      <c r="H981" s="169"/>
      <c r="I981" s="169"/>
      <c r="J981" s="169"/>
      <c r="K981" s="177"/>
    </row>
    <row r="982" spans="2:11" x14ac:dyDescent="0.75">
      <c r="B982" s="176" t="s">
        <v>1196</v>
      </c>
      <c r="C982" s="168"/>
      <c r="D982" s="169"/>
      <c r="E982" s="169"/>
      <c r="F982" s="169"/>
      <c r="G982" s="169"/>
      <c r="H982" s="169"/>
      <c r="I982" s="169"/>
      <c r="J982" s="169"/>
      <c r="K982" s="177"/>
    </row>
    <row r="983" spans="2:11" x14ac:dyDescent="0.75">
      <c r="B983" s="176" t="s">
        <v>1197</v>
      </c>
      <c r="C983" s="168"/>
      <c r="D983" s="169"/>
      <c r="E983" s="169"/>
      <c r="F983" s="169"/>
      <c r="G983" s="169"/>
      <c r="H983" s="169"/>
      <c r="I983" s="169"/>
      <c r="J983" s="169"/>
      <c r="K983" s="177"/>
    </row>
    <row r="984" spans="2:11" x14ac:dyDescent="0.75">
      <c r="B984" s="176" t="s">
        <v>1198</v>
      </c>
      <c r="C984" s="168"/>
      <c r="D984" s="169"/>
      <c r="E984" s="169"/>
      <c r="F984" s="169"/>
      <c r="G984" s="169"/>
      <c r="H984" s="169"/>
      <c r="I984" s="169"/>
      <c r="J984" s="169"/>
      <c r="K984" s="177"/>
    </row>
    <row r="985" spans="2:11" x14ac:dyDescent="0.75">
      <c r="B985" s="176" t="s">
        <v>1199</v>
      </c>
      <c r="C985" s="168"/>
      <c r="D985" s="169"/>
      <c r="E985" s="169"/>
      <c r="F985" s="169"/>
      <c r="G985" s="169"/>
      <c r="H985" s="169"/>
      <c r="I985" s="169"/>
      <c r="J985" s="169"/>
      <c r="K985" s="177"/>
    </row>
    <row r="986" spans="2:11" x14ac:dyDescent="0.75">
      <c r="B986" s="176" t="s">
        <v>1200</v>
      </c>
      <c r="C986" s="168"/>
      <c r="D986" s="169"/>
      <c r="E986" s="169"/>
      <c r="F986" s="169"/>
      <c r="G986" s="169"/>
      <c r="H986" s="169"/>
      <c r="I986" s="169"/>
      <c r="J986" s="169"/>
      <c r="K986" s="177"/>
    </row>
    <row r="987" spans="2:11" x14ac:dyDescent="0.75">
      <c r="B987" s="176" t="s">
        <v>1201</v>
      </c>
      <c r="C987" s="168"/>
      <c r="D987" s="169"/>
      <c r="E987" s="169"/>
      <c r="F987" s="169"/>
      <c r="G987" s="169"/>
      <c r="H987" s="169"/>
      <c r="I987" s="169"/>
      <c r="J987" s="169"/>
      <c r="K987" s="177"/>
    </row>
    <row r="988" spans="2:11" x14ac:dyDescent="0.75">
      <c r="B988" s="176" t="s">
        <v>1202</v>
      </c>
      <c r="C988" s="168"/>
      <c r="D988" s="169"/>
      <c r="E988" s="169"/>
      <c r="F988" s="169"/>
      <c r="G988" s="169"/>
      <c r="H988" s="169"/>
      <c r="I988" s="169"/>
      <c r="J988" s="169"/>
      <c r="K988" s="177"/>
    </row>
    <row r="989" spans="2:11" x14ac:dyDescent="0.75">
      <c r="B989" s="176" t="s">
        <v>1203</v>
      </c>
      <c r="C989" s="168"/>
      <c r="D989" s="169"/>
      <c r="E989" s="169"/>
      <c r="F989" s="169"/>
      <c r="G989" s="169"/>
      <c r="H989" s="169"/>
      <c r="I989" s="169"/>
      <c r="J989" s="169"/>
      <c r="K989" s="177"/>
    </row>
    <row r="990" spans="2:11" x14ac:dyDescent="0.75">
      <c r="B990" s="176" t="s">
        <v>1204</v>
      </c>
      <c r="C990" s="168"/>
      <c r="D990" s="169"/>
      <c r="E990" s="169"/>
      <c r="F990" s="169"/>
      <c r="G990" s="169"/>
      <c r="H990" s="169"/>
      <c r="I990" s="169"/>
      <c r="J990" s="169"/>
      <c r="K990" s="177"/>
    </row>
    <row r="991" spans="2:11" x14ac:dyDescent="0.75">
      <c r="B991" s="176" t="s">
        <v>1205</v>
      </c>
      <c r="C991" s="168"/>
      <c r="D991" s="169"/>
      <c r="E991" s="169"/>
      <c r="F991" s="169"/>
      <c r="G991" s="169"/>
      <c r="H991" s="169"/>
      <c r="I991" s="169"/>
      <c r="J991" s="169"/>
      <c r="K991" s="177"/>
    </row>
    <row r="992" spans="2:11" x14ac:dyDescent="0.75">
      <c r="B992" s="176" t="s">
        <v>1206</v>
      </c>
      <c r="C992" s="168"/>
      <c r="D992" s="169"/>
      <c r="E992" s="169"/>
      <c r="F992" s="169"/>
      <c r="G992" s="169"/>
      <c r="H992" s="169"/>
      <c r="I992" s="169"/>
      <c r="J992" s="169"/>
      <c r="K992" s="177"/>
    </row>
    <row r="993" spans="2:11" x14ac:dyDescent="0.75">
      <c r="B993" s="176" t="s">
        <v>1207</v>
      </c>
      <c r="C993" s="168"/>
      <c r="D993" s="169"/>
      <c r="E993" s="169"/>
      <c r="F993" s="169"/>
      <c r="G993" s="169"/>
      <c r="H993" s="169"/>
      <c r="I993" s="169"/>
      <c r="J993" s="169"/>
      <c r="K993" s="177"/>
    </row>
    <row r="994" spans="2:11" x14ac:dyDescent="0.75">
      <c r="B994" s="176" t="s">
        <v>1208</v>
      </c>
      <c r="C994" s="168"/>
      <c r="D994" s="169"/>
      <c r="E994" s="169"/>
      <c r="F994" s="169"/>
      <c r="G994" s="169"/>
      <c r="H994" s="169"/>
      <c r="I994" s="169"/>
      <c r="J994" s="169"/>
      <c r="K994" s="177"/>
    </row>
    <row r="995" spans="2:11" x14ac:dyDescent="0.75">
      <c r="B995" s="176" t="s">
        <v>1209</v>
      </c>
      <c r="C995" s="168"/>
      <c r="D995" s="169"/>
      <c r="E995" s="169"/>
      <c r="F995" s="169"/>
      <c r="G995" s="169"/>
      <c r="H995" s="169"/>
      <c r="I995" s="169"/>
      <c r="J995" s="169"/>
      <c r="K995" s="177"/>
    </row>
    <row r="996" spans="2:11" x14ac:dyDescent="0.75">
      <c r="B996" s="176" t="s">
        <v>1210</v>
      </c>
      <c r="C996" s="168"/>
      <c r="D996" s="169"/>
      <c r="E996" s="169"/>
      <c r="F996" s="169"/>
      <c r="G996" s="169"/>
      <c r="H996" s="169"/>
      <c r="I996" s="169"/>
      <c r="J996" s="169"/>
      <c r="K996" s="177"/>
    </row>
    <row r="997" spans="2:11" x14ac:dyDescent="0.75">
      <c r="B997" s="176" t="s">
        <v>1211</v>
      </c>
      <c r="C997" s="168"/>
      <c r="D997" s="169"/>
      <c r="E997" s="169"/>
      <c r="F997" s="169"/>
      <c r="G997" s="169"/>
      <c r="H997" s="169"/>
      <c r="I997" s="169"/>
      <c r="J997" s="169"/>
      <c r="K997" s="177"/>
    </row>
    <row r="998" spans="2:11" x14ac:dyDescent="0.75">
      <c r="B998" s="176" t="s">
        <v>1212</v>
      </c>
      <c r="C998" s="168"/>
      <c r="D998" s="169"/>
      <c r="E998" s="169"/>
      <c r="F998" s="169"/>
      <c r="G998" s="169"/>
      <c r="H998" s="169"/>
      <c r="I998" s="169"/>
      <c r="J998" s="169"/>
      <c r="K998" s="177"/>
    </row>
    <row r="999" spans="2:11" x14ac:dyDescent="0.75">
      <c r="B999" s="176" t="s">
        <v>1213</v>
      </c>
      <c r="C999" s="168"/>
      <c r="D999" s="169"/>
      <c r="E999" s="169"/>
      <c r="F999" s="169"/>
      <c r="G999" s="169"/>
      <c r="H999" s="169"/>
      <c r="I999" s="169"/>
      <c r="J999" s="169"/>
      <c r="K999" s="177"/>
    </row>
    <row r="1000" spans="2:11" x14ac:dyDescent="0.75">
      <c r="B1000" s="176" t="s">
        <v>1214</v>
      </c>
      <c r="C1000" s="168"/>
      <c r="D1000" s="169"/>
      <c r="E1000" s="169"/>
      <c r="F1000" s="169"/>
      <c r="G1000" s="169"/>
      <c r="H1000" s="169"/>
      <c r="I1000" s="169"/>
      <c r="J1000" s="169"/>
      <c r="K1000" s="177"/>
    </row>
    <row r="1001" spans="2:11" x14ac:dyDescent="0.75">
      <c r="B1001" s="176" t="s">
        <v>1215</v>
      </c>
      <c r="C1001" s="168"/>
      <c r="D1001" s="169"/>
      <c r="E1001" s="169"/>
      <c r="F1001" s="169"/>
      <c r="G1001" s="169"/>
      <c r="H1001" s="169"/>
      <c r="I1001" s="169"/>
      <c r="J1001" s="169"/>
      <c r="K1001" s="177"/>
    </row>
    <row r="1002" spans="2:11" x14ac:dyDescent="0.75">
      <c r="B1002" s="176" t="s">
        <v>1216</v>
      </c>
      <c r="C1002" s="168"/>
      <c r="D1002" s="169"/>
      <c r="E1002" s="169"/>
      <c r="F1002" s="169"/>
      <c r="G1002" s="169"/>
      <c r="H1002" s="169"/>
      <c r="I1002" s="169"/>
      <c r="J1002" s="169"/>
      <c r="K1002" s="177"/>
    </row>
    <row r="1003" spans="2:11" x14ac:dyDescent="0.75">
      <c r="B1003" s="176" t="s">
        <v>1217</v>
      </c>
      <c r="C1003" s="168"/>
      <c r="D1003" s="169"/>
      <c r="E1003" s="169"/>
      <c r="F1003" s="169"/>
      <c r="G1003" s="169"/>
      <c r="H1003" s="169"/>
      <c r="I1003" s="169"/>
      <c r="J1003" s="169"/>
      <c r="K1003" s="177"/>
    </row>
    <row r="1004" spans="2:11" x14ac:dyDescent="0.75">
      <c r="B1004" s="176" t="s">
        <v>1218</v>
      </c>
      <c r="C1004" s="168"/>
      <c r="D1004" s="169"/>
      <c r="E1004" s="169"/>
      <c r="F1004" s="169"/>
      <c r="G1004" s="169"/>
      <c r="H1004" s="169"/>
      <c r="I1004" s="169"/>
      <c r="J1004" s="169"/>
      <c r="K1004" s="177"/>
    </row>
    <row r="1005" spans="2:11" x14ac:dyDescent="0.75">
      <c r="B1005" s="176" t="s">
        <v>1219</v>
      </c>
      <c r="C1005" s="168"/>
      <c r="D1005" s="169"/>
      <c r="E1005" s="169"/>
      <c r="F1005" s="169"/>
      <c r="G1005" s="169"/>
      <c r="H1005" s="169"/>
      <c r="I1005" s="169"/>
      <c r="J1005" s="169"/>
      <c r="K1005" s="177"/>
    </row>
    <row r="1006" spans="2:11" x14ac:dyDescent="0.75">
      <c r="B1006" s="176" t="s">
        <v>1220</v>
      </c>
      <c r="C1006" s="168"/>
      <c r="D1006" s="169"/>
      <c r="E1006" s="169"/>
      <c r="F1006" s="169"/>
      <c r="G1006" s="169"/>
      <c r="H1006" s="169"/>
      <c r="I1006" s="169"/>
      <c r="J1006" s="169"/>
      <c r="K1006" s="177"/>
    </row>
    <row r="1007" spans="2:11" x14ac:dyDescent="0.75">
      <c r="B1007" s="176" t="s">
        <v>1221</v>
      </c>
      <c r="C1007" s="168"/>
      <c r="D1007" s="169"/>
      <c r="E1007" s="169"/>
      <c r="F1007" s="169"/>
      <c r="G1007" s="169"/>
      <c r="H1007" s="169"/>
      <c r="I1007" s="169"/>
      <c r="J1007" s="169"/>
      <c r="K1007" s="177"/>
    </row>
    <row r="1008" spans="2:11" x14ac:dyDescent="0.75">
      <c r="B1008" s="176" t="s">
        <v>1222</v>
      </c>
      <c r="C1008" s="168"/>
      <c r="D1008" s="169"/>
      <c r="E1008" s="169"/>
      <c r="F1008" s="169"/>
      <c r="G1008" s="169"/>
      <c r="H1008" s="169"/>
      <c r="I1008" s="169"/>
      <c r="J1008" s="169"/>
      <c r="K1008" s="177"/>
    </row>
    <row r="1009" spans="2:11" x14ac:dyDescent="0.75">
      <c r="B1009" s="176" t="s">
        <v>1223</v>
      </c>
      <c r="C1009" s="168"/>
      <c r="D1009" s="169"/>
      <c r="E1009" s="169"/>
      <c r="F1009" s="169"/>
      <c r="G1009" s="169"/>
      <c r="H1009" s="169"/>
      <c r="I1009" s="169"/>
      <c r="J1009" s="169"/>
      <c r="K1009" s="177"/>
    </row>
    <row r="1010" spans="2:11" x14ac:dyDescent="0.75">
      <c r="B1010" s="176" t="s">
        <v>1224</v>
      </c>
      <c r="C1010" s="168"/>
      <c r="D1010" s="169"/>
      <c r="E1010" s="169"/>
      <c r="F1010" s="169"/>
      <c r="G1010" s="169"/>
      <c r="H1010" s="169"/>
      <c r="I1010" s="169"/>
      <c r="J1010" s="169"/>
      <c r="K1010" s="177"/>
    </row>
    <row r="1011" spans="2:11" x14ac:dyDescent="0.75">
      <c r="B1011" s="176" t="s">
        <v>1225</v>
      </c>
      <c r="C1011" s="168"/>
      <c r="D1011" s="169"/>
      <c r="E1011" s="169"/>
      <c r="F1011" s="169"/>
      <c r="G1011" s="169"/>
      <c r="H1011" s="169"/>
      <c r="I1011" s="169"/>
      <c r="J1011" s="169"/>
      <c r="K1011" s="177"/>
    </row>
    <row r="1012" spans="2:11" x14ac:dyDescent="0.75">
      <c r="B1012" s="176" t="s">
        <v>1226</v>
      </c>
      <c r="C1012" s="168"/>
      <c r="D1012" s="169"/>
      <c r="E1012" s="169"/>
      <c r="F1012" s="169"/>
      <c r="G1012" s="169"/>
      <c r="H1012" s="169"/>
      <c r="I1012" s="169"/>
      <c r="J1012" s="169"/>
      <c r="K1012" s="177"/>
    </row>
    <row r="1013" spans="2:11" x14ac:dyDescent="0.75">
      <c r="B1013" s="176" t="s">
        <v>1227</v>
      </c>
      <c r="C1013" s="168"/>
      <c r="D1013" s="169"/>
      <c r="E1013" s="169"/>
      <c r="F1013" s="169"/>
      <c r="G1013" s="169"/>
      <c r="H1013" s="169"/>
      <c r="I1013" s="169"/>
      <c r="J1013" s="169"/>
      <c r="K1013" s="177"/>
    </row>
    <row r="1014" spans="2:11" x14ac:dyDescent="0.75">
      <c r="B1014" s="176" t="s">
        <v>1228</v>
      </c>
      <c r="C1014" s="168"/>
      <c r="D1014" s="169"/>
      <c r="E1014" s="169"/>
      <c r="F1014" s="169"/>
      <c r="G1014" s="169"/>
      <c r="H1014" s="169"/>
      <c r="I1014" s="169"/>
      <c r="J1014" s="169"/>
      <c r="K1014" s="177"/>
    </row>
    <row r="1015" spans="2:11" x14ac:dyDescent="0.75">
      <c r="B1015" s="176" t="s">
        <v>1229</v>
      </c>
      <c r="C1015" s="168"/>
      <c r="D1015" s="169"/>
      <c r="E1015" s="169"/>
      <c r="F1015" s="169"/>
      <c r="G1015" s="169"/>
      <c r="H1015" s="169"/>
      <c r="I1015" s="169"/>
      <c r="J1015" s="169"/>
      <c r="K1015" s="177"/>
    </row>
    <row r="1016" spans="2:11" x14ac:dyDescent="0.75">
      <c r="B1016" s="176" t="s">
        <v>1230</v>
      </c>
      <c r="C1016" s="168"/>
      <c r="D1016" s="169"/>
      <c r="E1016" s="169"/>
      <c r="F1016" s="169"/>
      <c r="G1016" s="169"/>
      <c r="H1016" s="169"/>
      <c r="I1016" s="169"/>
      <c r="J1016" s="169"/>
      <c r="K1016" s="177"/>
    </row>
    <row r="1017" spans="2:11" x14ac:dyDescent="0.75">
      <c r="B1017" s="176" t="s">
        <v>1231</v>
      </c>
      <c r="C1017" s="168"/>
      <c r="D1017" s="169"/>
      <c r="E1017" s="169"/>
      <c r="F1017" s="169"/>
      <c r="G1017" s="169"/>
      <c r="H1017" s="169"/>
      <c r="I1017" s="169"/>
      <c r="J1017" s="169"/>
      <c r="K1017" s="177"/>
    </row>
    <row r="1018" spans="2:11" x14ac:dyDescent="0.75">
      <c r="B1018" s="176" t="s">
        <v>1232</v>
      </c>
      <c r="C1018" s="168"/>
      <c r="D1018" s="169"/>
      <c r="E1018" s="169"/>
      <c r="F1018" s="169"/>
      <c r="G1018" s="169"/>
      <c r="H1018" s="169"/>
      <c r="I1018" s="169"/>
      <c r="J1018" s="169"/>
      <c r="K1018" s="177"/>
    </row>
    <row r="1019" spans="2:11" x14ac:dyDescent="0.75">
      <c r="B1019" s="176" t="s">
        <v>1233</v>
      </c>
      <c r="C1019" s="168"/>
      <c r="D1019" s="169"/>
      <c r="E1019" s="169"/>
      <c r="F1019" s="169"/>
      <c r="G1019" s="169"/>
      <c r="H1019" s="169"/>
      <c r="I1019" s="169"/>
      <c r="J1019" s="169"/>
      <c r="K1019" s="177"/>
    </row>
    <row r="1020" spans="2:11" x14ac:dyDescent="0.75">
      <c r="B1020" s="176" t="s">
        <v>1234</v>
      </c>
      <c r="C1020" s="168"/>
      <c r="D1020" s="169"/>
      <c r="E1020" s="169"/>
      <c r="F1020" s="169"/>
      <c r="G1020" s="169"/>
      <c r="H1020" s="169"/>
      <c r="I1020" s="169"/>
      <c r="J1020" s="169"/>
      <c r="K1020" s="177"/>
    </row>
    <row r="1021" spans="2:11" x14ac:dyDescent="0.75">
      <c r="B1021" s="176" t="s">
        <v>1235</v>
      </c>
      <c r="C1021" s="168"/>
      <c r="D1021" s="169"/>
      <c r="E1021" s="169"/>
      <c r="F1021" s="169"/>
      <c r="G1021" s="169"/>
      <c r="H1021" s="169"/>
      <c r="I1021" s="169"/>
      <c r="J1021" s="169"/>
      <c r="K1021" s="177"/>
    </row>
    <row r="1022" spans="2:11" x14ac:dyDescent="0.75">
      <c r="B1022" s="176" t="s">
        <v>1236</v>
      </c>
      <c r="C1022" s="168"/>
      <c r="D1022" s="169"/>
      <c r="E1022" s="169"/>
      <c r="F1022" s="169"/>
      <c r="G1022" s="169"/>
      <c r="H1022" s="169"/>
      <c r="I1022" s="169"/>
      <c r="J1022" s="169"/>
      <c r="K1022" s="177"/>
    </row>
    <row r="1023" spans="2:11" x14ac:dyDescent="0.75">
      <c r="B1023" s="176" t="s">
        <v>1237</v>
      </c>
      <c r="C1023" s="168"/>
      <c r="D1023" s="169"/>
      <c r="E1023" s="169"/>
      <c r="F1023" s="169"/>
      <c r="G1023" s="169"/>
      <c r="H1023" s="169"/>
      <c r="I1023" s="169"/>
      <c r="J1023" s="169"/>
      <c r="K1023" s="177"/>
    </row>
    <row r="1024" spans="2:11" x14ac:dyDescent="0.75">
      <c r="B1024" s="176" t="s">
        <v>1238</v>
      </c>
      <c r="C1024" s="168"/>
      <c r="D1024" s="169"/>
      <c r="E1024" s="169"/>
      <c r="F1024" s="169"/>
      <c r="G1024" s="169"/>
      <c r="H1024" s="169"/>
      <c r="I1024" s="169"/>
      <c r="J1024" s="169"/>
      <c r="K1024" s="177"/>
    </row>
    <row r="1025" spans="2:11" x14ac:dyDescent="0.75">
      <c r="B1025" s="176" t="s">
        <v>1239</v>
      </c>
      <c r="C1025" s="168"/>
      <c r="D1025" s="169"/>
      <c r="E1025" s="169"/>
      <c r="F1025" s="169"/>
      <c r="G1025" s="169"/>
      <c r="H1025" s="169"/>
      <c r="I1025" s="169"/>
      <c r="J1025" s="169"/>
      <c r="K1025" s="177"/>
    </row>
    <row r="1026" spans="2:11" x14ac:dyDescent="0.75">
      <c r="B1026" s="176" t="s">
        <v>1240</v>
      </c>
      <c r="C1026" s="168"/>
      <c r="D1026" s="169"/>
      <c r="E1026" s="169"/>
      <c r="F1026" s="169"/>
      <c r="G1026" s="169"/>
      <c r="H1026" s="169"/>
      <c r="I1026" s="169"/>
      <c r="J1026" s="169"/>
      <c r="K1026" s="177"/>
    </row>
    <row r="1027" spans="2:11" x14ac:dyDescent="0.75">
      <c r="B1027" s="176" t="s">
        <v>1241</v>
      </c>
      <c r="C1027" s="168"/>
      <c r="D1027" s="169"/>
      <c r="E1027" s="169"/>
      <c r="F1027" s="169"/>
      <c r="G1027" s="169"/>
      <c r="H1027" s="169"/>
      <c r="I1027" s="169"/>
      <c r="J1027" s="169"/>
      <c r="K1027" s="177"/>
    </row>
    <row r="1028" spans="2:11" x14ac:dyDescent="0.75">
      <c r="B1028" s="176" t="s">
        <v>1242</v>
      </c>
      <c r="C1028" s="168"/>
      <c r="D1028" s="169"/>
      <c r="E1028" s="169"/>
      <c r="F1028" s="169"/>
      <c r="G1028" s="169"/>
      <c r="H1028" s="169"/>
      <c r="I1028" s="169"/>
      <c r="J1028" s="169"/>
      <c r="K1028" s="177"/>
    </row>
    <row r="1029" spans="2:11" x14ac:dyDescent="0.75">
      <c r="B1029" s="176" t="s">
        <v>1243</v>
      </c>
      <c r="C1029" s="168"/>
      <c r="D1029" s="169"/>
      <c r="E1029" s="169"/>
      <c r="F1029" s="169"/>
      <c r="G1029" s="169"/>
      <c r="H1029" s="169"/>
      <c r="I1029" s="169"/>
      <c r="J1029" s="169"/>
      <c r="K1029" s="177"/>
    </row>
    <row r="1030" spans="2:11" x14ac:dyDescent="0.75">
      <c r="B1030" s="176" t="s">
        <v>1244</v>
      </c>
      <c r="C1030" s="168"/>
      <c r="D1030" s="169"/>
      <c r="E1030" s="169"/>
      <c r="F1030" s="169"/>
      <c r="G1030" s="169"/>
      <c r="H1030" s="169"/>
      <c r="I1030" s="169"/>
      <c r="J1030" s="169"/>
      <c r="K1030" s="177"/>
    </row>
    <row r="1031" spans="2:11" x14ac:dyDescent="0.75">
      <c r="B1031" s="176" t="s">
        <v>1245</v>
      </c>
      <c r="C1031" s="168"/>
      <c r="D1031" s="169"/>
      <c r="E1031" s="169"/>
      <c r="F1031" s="169"/>
      <c r="G1031" s="169"/>
      <c r="H1031" s="169"/>
      <c r="I1031" s="169"/>
      <c r="J1031" s="169"/>
      <c r="K1031" s="177"/>
    </row>
    <row r="1032" spans="2:11" x14ac:dyDescent="0.75">
      <c r="B1032" s="176" t="s">
        <v>1246</v>
      </c>
      <c r="C1032" s="168"/>
      <c r="D1032" s="169"/>
      <c r="E1032" s="169"/>
      <c r="F1032" s="169"/>
      <c r="G1032" s="169"/>
      <c r="H1032" s="169"/>
      <c r="I1032" s="169"/>
      <c r="J1032" s="169"/>
      <c r="K1032" s="177"/>
    </row>
    <row r="1033" spans="2:11" x14ac:dyDescent="0.75">
      <c r="B1033" s="176" t="s">
        <v>1247</v>
      </c>
      <c r="C1033" s="168"/>
      <c r="D1033" s="169"/>
      <c r="E1033" s="169"/>
      <c r="F1033" s="169"/>
      <c r="G1033" s="169"/>
      <c r="H1033" s="169"/>
      <c r="I1033" s="169"/>
      <c r="J1033" s="169"/>
      <c r="K1033" s="177"/>
    </row>
    <row r="1034" spans="2:11" x14ac:dyDescent="0.75">
      <c r="B1034" s="176" t="s">
        <v>1248</v>
      </c>
      <c r="C1034" s="168"/>
      <c r="D1034" s="169"/>
      <c r="E1034" s="169"/>
      <c r="F1034" s="169"/>
      <c r="G1034" s="169"/>
      <c r="H1034" s="169"/>
      <c r="I1034" s="169"/>
      <c r="J1034" s="169"/>
      <c r="K1034" s="177"/>
    </row>
    <row r="1035" spans="2:11" x14ac:dyDescent="0.75">
      <c r="B1035" s="176" t="s">
        <v>1249</v>
      </c>
      <c r="C1035" s="168"/>
      <c r="D1035" s="169"/>
      <c r="E1035" s="169"/>
      <c r="F1035" s="169"/>
      <c r="G1035" s="169"/>
      <c r="H1035" s="169"/>
      <c r="I1035" s="169"/>
      <c r="J1035" s="169"/>
      <c r="K1035" s="177"/>
    </row>
    <row r="1036" spans="2:11" x14ac:dyDescent="0.75">
      <c r="B1036" s="176" t="s">
        <v>1250</v>
      </c>
      <c r="C1036" s="168"/>
      <c r="D1036" s="169"/>
      <c r="E1036" s="169"/>
      <c r="F1036" s="169"/>
      <c r="G1036" s="169"/>
      <c r="H1036" s="169"/>
      <c r="I1036" s="169"/>
      <c r="J1036" s="169"/>
      <c r="K1036" s="177"/>
    </row>
    <row r="1037" spans="2:11" x14ac:dyDescent="0.75">
      <c r="B1037" s="176" t="s">
        <v>1251</v>
      </c>
      <c r="C1037" s="168"/>
      <c r="D1037" s="169"/>
      <c r="E1037" s="169"/>
      <c r="F1037" s="169"/>
      <c r="G1037" s="169"/>
      <c r="H1037" s="169"/>
      <c r="I1037" s="169"/>
      <c r="J1037" s="169"/>
      <c r="K1037" s="177"/>
    </row>
    <row r="1038" spans="2:11" x14ac:dyDescent="0.75">
      <c r="B1038" s="176" t="s">
        <v>1252</v>
      </c>
      <c r="C1038" s="168"/>
      <c r="D1038" s="169"/>
      <c r="E1038" s="169"/>
      <c r="F1038" s="169"/>
      <c r="G1038" s="169"/>
      <c r="H1038" s="169"/>
      <c r="I1038" s="169"/>
      <c r="J1038" s="169"/>
      <c r="K1038" s="177"/>
    </row>
    <row r="1039" spans="2:11" x14ac:dyDescent="0.75">
      <c r="B1039" s="176" t="s">
        <v>1253</v>
      </c>
      <c r="C1039" s="168"/>
      <c r="D1039" s="169"/>
      <c r="E1039" s="169"/>
      <c r="F1039" s="169"/>
      <c r="G1039" s="169"/>
      <c r="H1039" s="169"/>
      <c r="I1039" s="169"/>
      <c r="J1039" s="169"/>
      <c r="K1039" s="177"/>
    </row>
    <row r="1040" spans="2:11" x14ac:dyDescent="0.75">
      <c r="B1040" s="176" t="s">
        <v>1254</v>
      </c>
      <c r="C1040" s="168"/>
      <c r="D1040" s="169"/>
      <c r="E1040" s="169"/>
      <c r="F1040" s="169"/>
      <c r="G1040" s="169"/>
      <c r="H1040" s="169"/>
      <c r="I1040" s="169"/>
      <c r="J1040" s="169"/>
      <c r="K1040" s="177"/>
    </row>
    <row r="1041" spans="2:11" x14ac:dyDescent="0.75">
      <c r="B1041" s="176" t="s">
        <v>1255</v>
      </c>
      <c r="C1041" s="168"/>
      <c r="D1041" s="169"/>
      <c r="E1041" s="169"/>
      <c r="F1041" s="169"/>
      <c r="G1041" s="169"/>
      <c r="H1041" s="169"/>
      <c r="I1041" s="169"/>
      <c r="J1041" s="169"/>
      <c r="K1041" s="177"/>
    </row>
    <row r="1042" spans="2:11" x14ac:dyDescent="0.75">
      <c r="B1042" s="176" t="s">
        <v>1256</v>
      </c>
      <c r="C1042" s="168"/>
      <c r="D1042" s="169"/>
      <c r="E1042" s="169"/>
      <c r="F1042" s="169"/>
      <c r="G1042" s="169"/>
      <c r="H1042" s="169"/>
      <c r="I1042" s="169"/>
      <c r="J1042" s="169"/>
      <c r="K1042" s="177"/>
    </row>
    <row r="1043" spans="2:11" x14ac:dyDescent="0.75">
      <c r="B1043" s="176" t="s">
        <v>1257</v>
      </c>
      <c r="C1043" s="168"/>
      <c r="D1043" s="169"/>
      <c r="E1043" s="169"/>
      <c r="F1043" s="169"/>
      <c r="G1043" s="169"/>
      <c r="H1043" s="169"/>
      <c r="I1043" s="169"/>
      <c r="J1043" s="169"/>
      <c r="K1043" s="177"/>
    </row>
    <row r="1044" spans="2:11" x14ac:dyDescent="0.75">
      <c r="B1044" s="176" t="s">
        <v>1258</v>
      </c>
      <c r="C1044" s="168"/>
      <c r="D1044" s="169"/>
      <c r="E1044" s="169"/>
      <c r="F1044" s="169"/>
      <c r="G1044" s="169"/>
      <c r="H1044" s="169"/>
      <c r="I1044" s="169"/>
      <c r="J1044" s="169"/>
      <c r="K1044" s="177"/>
    </row>
    <row r="1045" spans="2:11" x14ac:dyDescent="0.75">
      <c r="B1045" s="176" t="s">
        <v>1259</v>
      </c>
      <c r="C1045" s="168"/>
      <c r="D1045" s="169"/>
      <c r="E1045" s="169"/>
      <c r="F1045" s="169"/>
      <c r="G1045" s="169"/>
      <c r="H1045" s="169"/>
      <c r="I1045" s="169"/>
      <c r="J1045" s="169"/>
      <c r="K1045" s="177"/>
    </row>
    <row r="1046" spans="2:11" x14ac:dyDescent="0.75">
      <c r="B1046" s="176" t="s">
        <v>1260</v>
      </c>
      <c r="C1046" s="168"/>
      <c r="D1046" s="169"/>
      <c r="E1046" s="169"/>
      <c r="F1046" s="169"/>
      <c r="G1046" s="169"/>
      <c r="H1046" s="169"/>
      <c r="I1046" s="169"/>
      <c r="J1046" s="169"/>
      <c r="K1046" s="177"/>
    </row>
    <row r="1047" spans="2:11" x14ac:dyDescent="0.75">
      <c r="B1047" s="176" t="s">
        <v>1261</v>
      </c>
      <c r="C1047" s="168"/>
      <c r="D1047" s="169"/>
      <c r="E1047" s="169"/>
      <c r="F1047" s="169"/>
      <c r="G1047" s="169"/>
      <c r="H1047" s="169"/>
      <c r="I1047" s="169"/>
      <c r="J1047" s="169"/>
      <c r="K1047" s="177"/>
    </row>
    <row r="1048" spans="2:11" x14ac:dyDescent="0.75">
      <c r="B1048" s="176" t="s">
        <v>1262</v>
      </c>
      <c r="C1048" s="168"/>
      <c r="D1048" s="169"/>
      <c r="E1048" s="169"/>
      <c r="F1048" s="169"/>
      <c r="G1048" s="169"/>
      <c r="H1048" s="169"/>
      <c r="I1048" s="169"/>
      <c r="J1048" s="169"/>
      <c r="K1048" s="177"/>
    </row>
    <row r="1049" spans="2:11" x14ac:dyDescent="0.75">
      <c r="B1049" s="176" t="s">
        <v>1263</v>
      </c>
      <c r="C1049" s="168"/>
      <c r="D1049" s="169"/>
      <c r="E1049" s="169"/>
      <c r="F1049" s="169"/>
      <c r="G1049" s="169"/>
      <c r="H1049" s="169"/>
      <c r="I1049" s="169"/>
      <c r="J1049" s="169"/>
      <c r="K1049" s="177"/>
    </row>
    <row r="1050" spans="2:11" x14ac:dyDescent="0.75">
      <c r="B1050" s="176" t="s">
        <v>1264</v>
      </c>
      <c r="C1050" s="168"/>
      <c r="D1050" s="169"/>
      <c r="E1050" s="169"/>
      <c r="F1050" s="169"/>
      <c r="G1050" s="169"/>
      <c r="H1050" s="169"/>
      <c r="I1050" s="169"/>
      <c r="J1050" s="169"/>
      <c r="K1050" s="177"/>
    </row>
    <row r="1051" spans="2:11" x14ac:dyDescent="0.75">
      <c r="B1051" s="176" t="s">
        <v>1265</v>
      </c>
      <c r="C1051" s="168"/>
      <c r="D1051" s="169"/>
      <c r="E1051" s="169"/>
      <c r="F1051" s="169"/>
      <c r="G1051" s="169"/>
      <c r="H1051" s="169"/>
      <c r="I1051" s="169"/>
      <c r="J1051" s="169"/>
      <c r="K1051" s="177"/>
    </row>
    <row r="1052" spans="2:11" x14ac:dyDescent="0.75">
      <c r="B1052" s="176" t="s">
        <v>1266</v>
      </c>
      <c r="C1052" s="168"/>
      <c r="D1052" s="169"/>
      <c r="E1052" s="169"/>
      <c r="F1052" s="169"/>
      <c r="G1052" s="169"/>
      <c r="H1052" s="169"/>
      <c r="I1052" s="169"/>
      <c r="J1052" s="169"/>
      <c r="K1052" s="177"/>
    </row>
    <row r="1053" spans="2:11" x14ac:dyDescent="0.75">
      <c r="B1053" s="176" t="s">
        <v>1267</v>
      </c>
      <c r="C1053" s="168"/>
      <c r="D1053" s="169"/>
      <c r="E1053" s="169"/>
      <c r="F1053" s="169"/>
      <c r="G1053" s="169"/>
      <c r="H1053" s="169"/>
      <c r="I1053" s="169"/>
      <c r="J1053" s="169"/>
      <c r="K1053" s="177"/>
    </row>
    <row r="1054" spans="2:11" x14ac:dyDescent="0.75">
      <c r="B1054" s="176" t="s">
        <v>1268</v>
      </c>
      <c r="C1054" s="168"/>
      <c r="D1054" s="169"/>
      <c r="E1054" s="169"/>
      <c r="F1054" s="169"/>
      <c r="G1054" s="169"/>
      <c r="H1054" s="169"/>
      <c r="I1054" s="169"/>
      <c r="J1054" s="169"/>
      <c r="K1054" s="177"/>
    </row>
    <row r="1055" spans="2:11" x14ac:dyDescent="0.75">
      <c r="B1055" s="176" t="s">
        <v>1269</v>
      </c>
      <c r="C1055" s="168"/>
      <c r="D1055" s="169"/>
      <c r="E1055" s="169"/>
      <c r="F1055" s="169"/>
      <c r="G1055" s="169"/>
      <c r="H1055" s="169"/>
      <c r="I1055" s="169"/>
      <c r="J1055" s="169"/>
      <c r="K1055" s="177"/>
    </row>
    <row r="1056" spans="2:11" x14ac:dyDescent="0.75">
      <c r="B1056" s="176" t="s">
        <v>1270</v>
      </c>
      <c r="C1056" s="168"/>
      <c r="D1056" s="169"/>
      <c r="E1056" s="169"/>
      <c r="F1056" s="169"/>
      <c r="G1056" s="169"/>
      <c r="H1056" s="169"/>
      <c r="I1056" s="169"/>
      <c r="J1056" s="169"/>
      <c r="K1056" s="177"/>
    </row>
    <row r="1057" spans="2:11" x14ac:dyDescent="0.75">
      <c r="B1057" s="176" t="s">
        <v>1271</v>
      </c>
      <c r="C1057" s="168"/>
      <c r="D1057" s="169"/>
      <c r="E1057" s="169"/>
      <c r="F1057" s="169"/>
      <c r="G1057" s="169"/>
      <c r="H1057" s="169"/>
      <c r="I1057" s="169"/>
      <c r="J1057" s="169"/>
      <c r="K1057" s="177"/>
    </row>
    <row r="1058" spans="2:11" x14ac:dyDescent="0.75">
      <c r="B1058" s="176" t="s">
        <v>1272</v>
      </c>
      <c r="C1058" s="168"/>
      <c r="D1058" s="169"/>
      <c r="E1058" s="169"/>
      <c r="F1058" s="169"/>
      <c r="G1058" s="169"/>
      <c r="H1058" s="169"/>
      <c r="I1058" s="169"/>
      <c r="J1058" s="169"/>
      <c r="K1058" s="177"/>
    </row>
    <row r="1059" spans="2:11" x14ac:dyDescent="0.75">
      <c r="B1059" s="176" t="s">
        <v>1273</v>
      </c>
      <c r="C1059" s="168"/>
      <c r="D1059" s="169"/>
      <c r="E1059" s="169"/>
      <c r="F1059" s="169"/>
      <c r="G1059" s="169"/>
      <c r="H1059" s="169"/>
      <c r="I1059" s="169"/>
      <c r="J1059" s="169"/>
      <c r="K1059" s="177"/>
    </row>
    <row r="1060" spans="2:11" x14ac:dyDescent="0.75">
      <c r="B1060" s="176" t="s">
        <v>1274</v>
      </c>
      <c r="C1060" s="168"/>
      <c r="D1060" s="169"/>
      <c r="E1060" s="169"/>
      <c r="F1060" s="169"/>
      <c r="G1060" s="169"/>
      <c r="H1060" s="169"/>
      <c r="I1060" s="169"/>
      <c r="J1060" s="169"/>
      <c r="K1060" s="177"/>
    </row>
    <row r="1061" spans="2:11" x14ac:dyDescent="0.75">
      <c r="B1061" s="176" t="s">
        <v>1275</v>
      </c>
      <c r="C1061" s="168"/>
      <c r="D1061" s="169"/>
      <c r="E1061" s="169"/>
      <c r="F1061" s="169"/>
      <c r="G1061" s="169"/>
      <c r="H1061" s="169"/>
      <c r="I1061" s="169"/>
      <c r="J1061" s="169"/>
      <c r="K1061" s="177"/>
    </row>
    <row r="1062" spans="2:11" x14ac:dyDescent="0.75">
      <c r="B1062" s="176" t="s">
        <v>1276</v>
      </c>
      <c r="C1062" s="168"/>
      <c r="D1062" s="169"/>
      <c r="E1062" s="169"/>
      <c r="F1062" s="169"/>
      <c r="G1062" s="169"/>
      <c r="H1062" s="169"/>
      <c r="I1062" s="169"/>
      <c r="J1062" s="169"/>
      <c r="K1062" s="177"/>
    </row>
    <row r="1063" spans="2:11" x14ac:dyDescent="0.75">
      <c r="B1063" s="176" t="s">
        <v>1277</v>
      </c>
      <c r="C1063" s="168"/>
      <c r="D1063" s="169"/>
      <c r="E1063" s="169"/>
      <c r="F1063" s="169"/>
      <c r="G1063" s="169"/>
      <c r="H1063" s="169"/>
      <c r="I1063" s="169"/>
      <c r="J1063" s="169"/>
      <c r="K1063" s="177"/>
    </row>
    <row r="1064" spans="2:11" x14ac:dyDescent="0.75">
      <c r="B1064" s="176" t="s">
        <v>1278</v>
      </c>
      <c r="C1064" s="168"/>
      <c r="D1064" s="169"/>
      <c r="E1064" s="169"/>
      <c r="F1064" s="169"/>
      <c r="G1064" s="169"/>
      <c r="H1064" s="169"/>
      <c r="I1064" s="169"/>
      <c r="J1064" s="169"/>
      <c r="K1064" s="177"/>
    </row>
    <row r="1065" spans="2:11" x14ac:dyDescent="0.75">
      <c r="B1065" s="176" t="s">
        <v>1279</v>
      </c>
      <c r="C1065" s="168"/>
      <c r="D1065" s="169"/>
      <c r="E1065" s="169"/>
      <c r="F1065" s="169"/>
      <c r="G1065" s="169"/>
      <c r="H1065" s="169"/>
      <c r="I1065" s="169"/>
      <c r="J1065" s="169"/>
      <c r="K1065" s="177"/>
    </row>
    <row r="1066" spans="2:11" x14ac:dyDescent="0.75">
      <c r="B1066" s="176" t="s">
        <v>1280</v>
      </c>
      <c r="C1066" s="168"/>
      <c r="D1066" s="169"/>
      <c r="E1066" s="169"/>
      <c r="F1066" s="169"/>
      <c r="G1066" s="169"/>
      <c r="H1066" s="169"/>
      <c r="I1066" s="169"/>
      <c r="J1066" s="169"/>
      <c r="K1066" s="177"/>
    </row>
    <row r="1067" spans="2:11" x14ac:dyDescent="0.75">
      <c r="B1067" s="176" t="s">
        <v>1281</v>
      </c>
      <c r="C1067" s="168"/>
      <c r="D1067" s="169"/>
      <c r="E1067" s="169"/>
      <c r="F1067" s="169"/>
      <c r="G1067" s="169"/>
      <c r="H1067" s="169"/>
      <c r="I1067" s="169"/>
      <c r="J1067" s="169"/>
      <c r="K1067" s="177"/>
    </row>
    <row r="1068" spans="2:11" x14ac:dyDescent="0.75">
      <c r="B1068" s="176" t="s">
        <v>1282</v>
      </c>
      <c r="C1068" s="168"/>
      <c r="D1068" s="169"/>
      <c r="E1068" s="169"/>
      <c r="F1068" s="169"/>
      <c r="G1068" s="169"/>
      <c r="H1068" s="169"/>
      <c r="I1068" s="169"/>
      <c r="J1068" s="169"/>
      <c r="K1068" s="177"/>
    </row>
    <row r="1069" spans="2:11" x14ac:dyDescent="0.75">
      <c r="B1069" s="176" t="s">
        <v>1283</v>
      </c>
      <c r="C1069" s="168"/>
      <c r="D1069" s="169"/>
      <c r="E1069" s="169"/>
      <c r="F1069" s="169"/>
      <c r="G1069" s="169"/>
      <c r="H1069" s="169"/>
      <c r="I1069" s="169"/>
      <c r="J1069" s="169"/>
      <c r="K1069" s="177"/>
    </row>
    <row r="1070" spans="2:11" x14ac:dyDescent="0.75">
      <c r="B1070" s="176" t="s">
        <v>1284</v>
      </c>
      <c r="C1070" s="168"/>
      <c r="D1070" s="169"/>
      <c r="E1070" s="169"/>
      <c r="F1070" s="169"/>
      <c r="G1070" s="169"/>
      <c r="H1070" s="169"/>
      <c r="I1070" s="169"/>
      <c r="J1070" s="169"/>
      <c r="K1070" s="177"/>
    </row>
    <row r="1071" spans="2:11" x14ac:dyDescent="0.75">
      <c r="B1071" s="176" t="s">
        <v>1285</v>
      </c>
      <c r="C1071" s="168"/>
      <c r="D1071" s="169"/>
      <c r="E1071" s="169"/>
      <c r="F1071" s="169"/>
      <c r="G1071" s="169"/>
      <c r="H1071" s="169"/>
      <c r="I1071" s="169"/>
      <c r="J1071" s="169"/>
      <c r="K1071" s="177"/>
    </row>
    <row r="1072" spans="2:11" x14ac:dyDescent="0.75">
      <c r="B1072" s="176" t="s">
        <v>1286</v>
      </c>
      <c r="C1072" s="168"/>
      <c r="D1072" s="169"/>
      <c r="E1072" s="169"/>
      <c r="F1072" s="169"/>
      <c r="G1072" s="169"/>
      <c r="H1072" s="169"/>
      <c r="I1072" s="169"/>
      <c r="J1072" s="169"/>
      <c r="K1072" s="177"/>
    </row>
    <row r="1073" spans="2:11" x14ac:dyDescent="0.75">
      <c r="B1073" s="176" t="s">
        <v>1287</v>
      </c>
      <c r="C1073" s="168"/>
      <c r="D1073" s="169"/>
      <c r="E1073" s="169"/>
      <c r="F1073" s="169"/>
      <c r="G1073" s="169"/>
      <c r="H1073" s="169"/>
      <c r="I1073" s="169"/>
      <c r="J1073" s="169"/>
      <c r="K1073" s="177"/>
    </row>
    <row r="1074" spans="2:11" x14ac:dyDescent="0.75">
      <c r="B1074" s="176" t="s">
        <v>1288</v>
      </c>
      <c r="C1074" s="168"/>
      <c r="D1074" s="169"/>
      <c r="E1074" s="169"/>
      <c r="F1074" s="169"/>
      <c r="G1074" s="169"/>
      <c r="H1074" s="169"/>
      <c r="I1074" s="169"/>
      <c r="J1074" s="169"/>
      <c r="K1074" s="177"/>
    </row>
    <row r="1075" spans="2:11" x14ac:dyDescent="0.75">
      <c r="B1075" s="176" t="s">
        <v>1289</v>
      </c>
      <c r="C1075" s="168"/>
      <c r="D1075" s="169"/>
      <c r="E1075" s="169"/>
      <c r="F1075" s="169"/>
      <c r="G1075" s="169"/>
      <c r="H1075" s="169"/>
      <c r="I1075" s="169"/>
      <c r="J1075" s="169"/>
      <c r="K1075" s="177"/>
    </row>
    <row r="1076" spans="2:11" x14ac:dyDescent="0.75">
      <c r="B1076" s="176" t="s">
        <v>1290</v>
      </c>
      <c r="C1076" s="168"/>
      <c r="D1076" s="169"/>
      <c r="E1076" s="169"/>
      <c r="F1076" s="169"/>
      <c r="G1076" s="169"/>
      <c r="H1076" s="169"/>
      <c r="I1076" s="169"/>
      <c r="J1076" s="169"/>
      <c r="K1076" s="177"/>
    </row>
    <row r="1077" spans="2:11" x14ac:dyDescent="0.75">
      <c r="B1077" s="176" t="s">
        <v>1291</v>
      </c>
      <c r="C1077" s="168"/>
      <c r="D1077" s="169"/>
      <c r="E1077" s="169"/>
      <c r="F1077" s="169"/>
      <c r="G1077" s="169"/>
      <c r="H1077" s="169"/>
      <c r="I1077" s="169"/>
      <c r="J1077" s="169"/>
      <c r="K1077" s="177"/>
    </row>
    <row r="1078" spans="2:11" x14ac:dyDescent="0.75">
      <c r="B1078" s="176" t="s">
        <v>1292</v>
      </c>
      <c r="C1078" s="168"/>
      <c r="D1078" s="169"/>
      <c r="E1078" s="169"/>
      <c r="F1078" s="169"/>
      <c r="G1078" s="169"/>
      <c r="H1078" s="169"/>
      <c r="I1078" s="169"/>
      <c r="J1078" s="169"/>
      <c r="K1078" s="177"/>
    </row>
    <row r="1079" spans="2:11" x14ac:dyDescent="0.75">
      <c r="B1079" s="176" t="s">
        <v>1293</v>
      </c>
      <c r="C1079" s="168"/>
      <c r="D1079" s="169"/>
      <c r="E1079" s="169"/>
      <c r="F1079" s="169"/>
      <c r="G1079" s="169"/>
      <c r="H1079" s="169"/>
      <c r="I1079" s="169"/>
      <c r="J1079" s="169"/>
      <c r="K1079" s="177"/>
    </row>
    <row r="1080" spans="2:11" x14ac:dyDescent="0.75">
      <c r="B1080" s="176" t="s">
        <v>1294</v>
      </c>
      <c r="C1080" s="168"/>
      <c r="D1080" s="169"/>
      <c r="E1080" s="169"/>
      <c r="F1080" s="169"/>
      <c r="G1080" s="169"/>
      <c r="H1080" s="169"/>
      <c r="I1080" s="169"/>
      <c r="J1080" s="169"/>
      <c r="K1080" s="177"/>
    </row>
    <row r="1081" spans="2:11" x14ac:dyDescent="0.75">
      <c r="B1081" s="176" t="s">
        <v>1295</v>
      </c>
      <c r="C1081" s="168"/>
      <c r="D1081" s="169"/>
      <c r="E1081" s="169"/>
      <c r="F1081" s="169"/>
      <c r="G1081" s="169"/>
      <c r="H1081" s="169"/>
      <c r="I1081" s="169"/>
      <c r="J1081" s="169"/>
      <c r="K1081" s="177"/>
    </row>
    <row r="1082" spans="2:11" x14ac:dyDescent="0.75">
      <c r="B1082" s="176" t="s">
        <v>1296</v>
      </c>
      <c r="C1082" s="168"/>
      <c r="D1082" s="169"/>
      <c r="E1082" s="169"/>
      <c r="F1082" s="169"/>
      <c r="G1082" s="169"/>
      <c r="H1082" s="169"/>
      <c r="I1082" s="169"/>
      <c r="J1082" s="169"/>
      <c r="K1082" s="177"/>
    </row>
    <row r="1083" spans="2:11" x14ac:dyDescent="0.75">
      <c r="B1083" s="176" t="s">
        <v>1297</v>
      </c>
      <c r="C1083" s="168"/>
      <c r="D1083" s="169"/>
      <c r="E1083" s="169"/>
      <c r="F1083" s="169"/>
      <c r="G1083" s="169"/>
      <c r="H1083" s="169"/>
      <c r="I1083" s="169"/>
      <c r="J1083" s="169"/>
      <c r="K1083" s="177"/>
    </row>
    <row r="1084" spans="2:11" x14ac:dyDescent="0.75">
      <c r="B1084" s="176" t="s">
        <v>1298</v>
      </c>
      <c r="C1084" s="168"/>
      <c r="D1084" s="169"/>
      <c r="E1084" s="169"/>
      <c r="F1084" s="169"/>
      <c r="G1084" s="169"/>
      <c r="H1084" s="169"/>
      <c r="I1084" s="169"/>
      <c r="J1084" s="169"/>
      <c r="K1084" s="177"/>
    </row>
    <row r="1085" spans="2:11" x14ac:dyDescent="0.75">
      <c r="B1085" s="176" t="s">
        <v>1299</v>
      </c>
      <c r="C1085" s="168"/>
      <c r="D1085" s="169"/>
      <c r="E1085" s="169"/>
      <c r="F1085" s="169"/>
      <c r="G1085" s="169"/>
      <c r="H1085" s="169"/>
      <c r="I1085" s="169"/>
      <c r="J1085" s="169"/>
      <c r="K1085" s="177"/>
    </row>
    <row r="1086" spans="2:11" x14ac:dyDescent="0.75">
      <c r="B1086" s="176" t="s">
        <v>1300</v>
      </c>
      <c r="C1086" s="168"/>
      <c r="D1086" s="169"/>
      <c r="E1086" s="169"/>
      <c r="F1086" s="169"/>
      <c r="G1086" s="169"/>
      <c r="H1086" s="169"/>
      <c r="I1086" s="169"/>
      <c r="J1086" s="169"/>
      <c r="K1086" s="177"/>
    </row>
    <row r="1087" spans="2:11" x14ac:dyDescent="0.75">
      <c r="B1087" s="176" t="s">
        <v>1301</v>
      </c>
      <c r="C1087" s="168"/>
      <c r="D1087" s="169"/>
      <c r="E1087" s="169"/>
      <c r="F1087" s="169"/>
      <c r="G1087" s="169"/>
      <c r="H1087" s="169"/>
      <c r="I1087" s="169"/>
      <c r="J1087" s="169"/>
      <c r="K1087" s="177"/>
    </row>
    <row r="1088" spans="2:11" x14ac:dyDescent="0.75">
      <c r="B1088" s="176" t="s">
        <v>1302</v>
      </c>
      <c r="C1088" s="168"/>
      <c r="D1088" s="169"/>
      <c r="E1088" s="169"/>
      <c r="F1088" s="169"/>
      <c r="G1088" s="169"/>
      <c r="H1088" s="169"/>
      <c r="I1088" s="169"/>
      <c r="J1088" s="169"/>
      <c r="K1088" s="177"/>
    </row>
    <row r="1089" spans="2:11" x14ac:dyDescent="0.75">
      <c r="B1089" s="176" t="s">
        <v>1303</v>
      </c>
      <c r="C1089" s="168"/>
      <c r="D1089" s="169"/>
      <c r="E1089" s="169"/>
      <c r="F1089" s="169"/>
      <c r="G1089" s="169"/>
      <c r="H1089" s="169"/>
      <c r="I1089" s="169"/>
      <c r="J1089" s="169"/>
      <c r="K1089" s="177"/>
    </row>
    <row r="1090" spans="2:11" x14ac:dyDescent="0.75">
      <c r="B1090" s="176" t="s">
        <v>1304</v>
      </c>
      <c r="C1090" s="168"/>
      <c r="D1090" s="169"/>
      <c r="E1090" s="169"/>
      <c r="F1090" s="169"/>
      <c r="G1090" s="169"/>
      <c r="H1090" s="169"/>
      <c r="I1090" s="169"/>
      <c r="J1090" s="169"/>
      <c r="K1090" s="177"/>
    </row>
    <row r="1091" spans="2:11" x14ac:dyDescent="0.75">
      <c r="B1091" s="176" t="s">
        <v>1305</v>
      </c>
      <c r="C1091" s="168"/>
      <c r="D1091" s="169"/>
      <c r="E1091" s="169"/>
      <c r="F1091" s="169"/>
      <c r="G1091" s="169"/>
      <c r="H1091" s="169"/>
      <c r="I1091" s="169"/>
      <c r="J1091" s="169"/>
      <c r="K1091" s="177"/>
    </row>
    <row r="1092" spans="2:11" x14ac:dyDescent="0.75">
      <c r="B1092" s="176" t="s">
        <v>1306</v>
      </c>
      <c r="C1092" s="168"/>
      <c r="D1092" s="169"/>
      <c r="E1092" s="169"/>
      <c r="F1092" s="169"/>
      <c r="G1092" s="169"/>
      <c r="H1092" s="169"/>
      <c r="I1092" s="169"/>
      <c r="J1092" s="169"/>
      <c r="K1092" s="177"/>
    </row>
    <row r="1093" spans="2:11" x14ac:dyDescent="0.75">
      <c r="B1093" s="176" t="s">
        <v>1307</v>
      </c>
      <c r="C1093" s="168"/>
      <c r="D1093" s="169"/>
      <c r="E1093" s="169"/>
      <c r="F1093" s="169"/>
      <c r="G1093" s="169"/>
      <c r="H1093" s="169"/>
      <c r="I1093" s="169"/>
      <c r="J1093" s="169"/>
      <c r="K1093" s="177"/>
    </row>
    <row r="1094" spans="2:11" x14ac:dyDescent="0.75">
      <c r="B1094" s="176" t="s">
        <v>1308</v>
      </c>
      <c r="C1094" s="168"/>
      <c r="D1094" s="169"/>
      <c r="E1094" s="169"/>
      <c r="F1094" s="169"/>
      <c r="G1094" s="169"/>
      <c r="H1094" s="169"/>
      <c r="I1094" s="169"/>
      <c r="J1094" s="169"/>
      <c r="K1094" s="177"/>
    </row>
    <row r="1095" spans="2:11" x14ac:dyDescent="0.75">
      <c r="B1095" s="176" t="s">
        <v>1309</v>
      </c>
      <c r="C1095" s="168"/>
      <c r="D1095" s="169"/>
      <c r="E1095" s="169"/>
      <c r="F1095" s="169"/>
      <c r="G1095" s="169"/>
      <c r="H1095" s="169"/>
      <c r="I1095" s="169"/>
      <c r="J1095" s="169"/>
      <c r="K1095" s="177"/>
    </row>
    <row r="1096" spans="2:11" x14ac:dyDescent="0.75">
      <c r="B1096" s="176" t="s">
        <v>1310</v>
      </c>
      <c r="C1096" s="168"/>
      <c r="D1096" s="169"/>
      <c r="E1096" s="169"/>
      <c r="F1096" s="169"/>
      <c r="G1096" s="169"/>
      <c r="H1096" s="169"/>
      <c r="I1096" s="169"/>
      <c r="J1096" s="169"/>
      <c r="K1096" s="177"/>
    </row>
    <row r="1097" spans="2:11" x14ac:dyDescent="0.75">
      <c r="B1097" s="176" t="s">
        <v>1311</v>
      </c>
      <c r="C1097" s="168"/>
      <c r="D1097" s="169"/>
      <c r="E1097" s="169"/>
      <c r="F1097" s="169"/>
      <c r="G1097" s="169"/>
      <c r="H1097" s="169"/>
      <c r="I1097" s="169"/>
      <c r="J1097" s="169"/>
      <c r="K1097" s="177"/>
    </row>
    <row r="1098" spans="2:11" x14ac:dyDescent="0.75">
      <c r="B1098" s="176" t="s">
        <v>1312</v>
      </c>
      <c r="C1098" s="168"/>
      <c r="D1098" s="169"/>
      <c r="E1098" s="169"/>
      <c r="F1098" s="169"/>
      <c r="G1098" s="169"/>
      <c r="H1098" s="169"/>
      <c r="I1098" s="169"/>
      <c r="J1098" s="169"/>
      <c r="K1098" s="177"/>
    </row>
    <row r="1099" spans="2:11" x14ac:dyDescent="0.75">
      <c r="B1099" s="176" t="s">
        <v>1313</v>
      </c>
      <c r="C1099" s="168"/>
      <c r="D1099" s="169"/>
      <c r="E1099" s="169"/>
      <c r="F1099" s="169"/>
      <c r="G1099" s="169"/>
      <c r="H1099" s="169"/>
      <c r="I1099" s="169"/>
      <c r="J1099" s="169"/>
      <c r="K1099" s="177"/>
    </row>
    <row r="1100" spans="2:11" x14ac:dyDescent="0.75">
      <c r="B1100" s="176" t="s">
        <v>1314</v>
      </c>
      <c r="C1100" s="168"/>
      <c r="D1100" s="169"/>
      <c r="E1100" s="169"/>
      <c r="F1100" s="169"/>
      <c r="G1100" s="169"/>
      <c r="H1100" s="169"/>
      <c r="I1100" s="169"/>
      <c r="J1100" s="169"/>
      <c r="K1100" s="177"/>
    </row>
    <row r="1101" spans="2:11" x14ac:dyDescent="0.75">
      <c r="B1101" s="176" t="s">
        <v>1315</v>
      </c>
      <c r="C1101" s="168"/>
      <c r="D1101" s="169"/>
      <c r="E1101" s="169"/>
      <c r="F1101" s="169"/>
      <c r="G1101" s="169"/>
      <c r="H1101" s="169"/>
      <c r="I1101" s="169"/>
      <c r="J1101" s="169"/>
      <c r="K1101" s="177"/>
    </row>
    <row r="1102" spans="2:11" x14ac:dyDescent="0.75">
      <c r="B1102" s="176" t="s">
        <v>1316</v>
      </c>
      <c r="C1102" s="168"/>
      <c r="D1102" s="169"/>
      <c r="E1102" s="169"/>
      <c r="F1102" s="169"/>
      <c r="G1102" s="169"/>
      <c r="H1102" s="169"/>
      <c r="I1102" s="169"/>
      <c r="J1102" s="169"/>
      <c r="K1102" s="177"/>
    </row>
    <row r="1103" spans="2:11" x14ac:dyDescent="0.75">
      <c r="B1103" s="176" t="s">
        <v>1317</v>
      </c>
      <c r="C1103" s="168"/>
      <c r="D1103" s="169"/>
      <c r="E1103" s="169"/>
      <c r="F1103" s="169"/>
      <c r="G1103" s="169"/>
      <c r="H1103" s="169"/>
      <c r="I1103" s="169"/>
      <c r="J1103" s="169"/>
      <c r="K1103" s="177"/>
    </row>
    <row r="1104" spans="2:11" x14ac:dyDescent="0.75">
      <c r="B1104" s="176" t="s">
        <v>1318</v>
      </c>
      <c r="C1104" s="168"/>
      <c r="D1104" s="169"/>
      <c r="E1104" s="169"/>
      <c r="F1104" s="169"/>
      <c r="G1104" s="169"/>
      <c r="H1104" s="169"/>
      <c r="I1104" s="169"/>
      <c r="J1104" s="169"/>
      <c r="K1104" s="177"/>
    </row>
    <row r="1105" spans="2:11" x14ac:dyDescent="0.75">
      <c r="B1105" s="176" t="s">
        <v>1319</v>
      </c>
      <c r="C1105" s="168"/>
      <c r="D1105" s="169"/>
      <c r="E1105" s="169"/>
      <c r="F1105" s="169"/>
      <c r="G1105" s="169"/>
      <c r="H1105" s="169"/>
      <c r="I1105" s="169"/>
      <c r="J1105" s="169"/>
      <c r="K1105" s="177"/>
    </row>
    <row r="1106" spans="2:11" x14ac:dyDescent="0.75">
      <c r="B1106" s="176" t="s">
        <v>1320</v>
      </c>
      <c r="C1106" s="168"/>
      <c r="D1106" s="169"/>
      <c r="E1106" s="169"/>
      <c r="F1106" s="169"/>
      <c r="G1106" s="169"/>
      <c r="H1106" s="169"/>
      <c r="I1106" s="169"/>
      <c r="J1106" s="169"/>
      <c r="K1106" s="177"/>
    </row>
    <row r="1107" spans="2:11" x14ac:dyDescent="0.75">
      <c r="B1107" s="176" t="s">
        <v>1321</v>
      </c>
      <c r="C1107" s="168"/>
      <c r="D1107" s="169"/>
      <c r="E1107" s="169"/>
      <c r="F1107" s="169"/>
      <c r="G1107" s="169"/>
      <c r="H1107" s="169"/>
      <c r="I1107" s="169"/>
      <c r="J1107" s="169"/>
      <c r="K1107" s="177"/>
    </row>
    <row r="1108" spans="2:11" x14ac:dyDescent="0.75">
      <c r="B1108" s="176" t="s">
        <v>1322</v>
      </c>
      <c r="C1108" s="168"/>
      <c r="D1108" s="169"/>
      <c r="E1108" s="169"/>
      <c r="F1108" s="169"/>
      <c r="G1108" s="169"/>
      <c r="H1108" s="169"/>
      <c r="I1108" s="169"/>
      <c r="J1108" s="169"/>
      <c r="K1108" s="177"/>
    </row>
    <row r="1109" spans="2:11" x14ac:dyDescent="0.75">
      <c r="B1109" s="176" t="s">
        <v>1323</v>
      </c>
      <c r="C1109" s="168"/>
      <c r="D1109" s="169"/>
      <c r="E1109" s="169"/>
      <c r="F1109" s="169"/>
      <c r="G1109" s="169"/>
      <c r="H1109" s="169"/>
      <c r="I1109" s="169"/>
      <c r="J1109" s="169"/>
      <c r="K1109" s="177"/>
    </row>
    <row r="1110" spans="2:11" x14ac:dyDescent="0.75">
      <c r="B1110" s="176" t="s">
        <v>1324</v>
      </c>
      <c r="C1110" s="168"/>
      <c r="D1110" s="169"/>
      <c r="E1110" s="169"/>
      <c r="F1110" s="169"/>
      <c r="G1110" s="169"/>
      <c r="H1110" s="169"/>
      <c r="I1110" s="169"/>
      <c r="J1110" s="169"/>
      <c r="K1110" s="177"/>
    </row>
    <row r="1111" spans="2:11" x14ac:dyDescent="0.75">
      <c r="B1111" s="176" t="s">
        <v>1325</v>
      </c>
      <c r="C1111" s="168"/>
      <c r="D1111" s="169"/>
      <c r="E1111" s="169"/>
      <c r="F1111" s="169"/>
      <c r="G1111" s="169"/>
      <c r="H1111" s="169"/>
      <c r="I1111" s="169"/>
      <c r="J1111" s="169"/>
      <c r="K1111" s="177"/>
    </row>
    <row r="1112" spans="2:11" x14ac:dyDescent="0.75">
      <c r="B1112" s="176" t="s">
        <v>1326</v>
      </c>
      <c r="C1112" s="168"/>
      <c r="D1112" s="169"/>
      <c r="E1112" s="169"/>
      <c r="F1112" s="169"/>
      <c r="G1112" s="169"/>
      <c r="H1112" s="169"/>
      <c r="I1112" s="169"/>
      <c r="J1112" s="169"/>
      <c r="K1112" s="177"/>
    </row>
    <row r="1113" spans="2:11" x14ac:dyDescent="0.75">
      <c r="B1113" s="176" t="s">
        <v>1327</v>
      </c>
      <c r="C1113" s="168"/>
      <c r="D1113" s="169"/>
      <c r="E1113" s="169"/>
      <c r="F1113" s="169"/>
      <c r="G1113" s="169"/>
      <c r="H1113" s="169"/>
      <c r="I1113" s="169"/>
      <c r="J1113" s="169"/>
      <c r="K1113" s="177"/>
    </row>
    <row r="1114" spans="2:11" x14ac:dyDescent="0.75">
      <c r="B1114" s="176" t="s">
        <v>1328</v>
      </c>
      <c r="C1114" s="168"/>
      <c r="D1114" s="169"/>
      <c r="E1114" s="169"/>
      <c r="F1114" s="169"/>
      <c r="G1114" s="169"/>
      <c r="H1114" s="169"/>
      <c r="I1114" s="169"/>
      <c r="J1114" s="169"/>
      <c r="K1114" s="177"/>
    </row>
    <row r="1115" spans="2:11" x14ac:dyDescent="0.75">
      <c r="B1115" s="176" t="s">
        <v>1329</v>
      </c>
      <c r="C1115" s="168"/>
      <c r="D1115" s="169"/>
      <c r="E1115" s="169"/>
      <c r="F1115" s="169"/>
      <c r="G1115" s="169"/>
      <c r="H1115" s="169"/>
      <c r="I1115" s="169"/>
      <c r="J1115" s="169"/>
      <c r="K1115" s="177"/>
    </row>
    <row r="1116" spans="2:11" x14ac:dyDescent="0.75">
      <c r="B1116" s="176" t="s">
        <v>1330</v>
      </c>
      <c r="C1116" s="168"/>
      <c r="D1116" s="169"/>
      <c r="E1116" s="169"/>
      <c r="F1116" s="169"/>
      <c r="G1116" s="169"/>
      <c r="H1116" s="169"/>
      <c r="I1116" s="169"/>
      <c r="J1116" s="169"/>
      <c r="K1116" s="177"/>
    </row>
    <row r="1117" spans="2:11" x14ac:dyDescent="0.75">
      <c r="B1117" s="176" t="s">
        <v>1331</v>
      </c>
      <c r="C1117" s="168"/>
      <c r="D1117" s="169"/>
      <c r="E1117" s="169"/>
      <c r="F1117" s="169"/>
      <c r="G1117" s="169"/>
      <c r="H1117" s="169"/>
      <c r="I1117" s="169"/>
      <c r="J1117" s="169"/>
      <c r="K1117" s="177"/>
    </row>
    <row r="1118" spans="2:11" x14ac:dyDescent="0.75">
      <c r="B1118" s="176" t="s">
        <v>1332</v>
      </c>
      <c r="C1118" s="168"/>
      <c r="D1118" s="169"/>
      <c r="E1118" s="169"/>
      <c r="F1118" s="169"/>
      <c r="G1118" s="169"/>
      <c r="H1118" s="169"/>
      <c r="I1118" s="169"/>
      <c r="J1118" s="169"/>
      <c r="K1118" s="177"/>
    </row>
    <row r="1119" spans="2:11" x14ac:dyDescent="0.75">
      <c r="B1119" s="176" t="s">
        <v>1333</v>
      </c>
      <c r="C1119" s="168"/>
      <c r="D1119" s="169"/>
      <c r="E1119" s="169"/>
      <c r="F1119" s="169"/>
      <c r="G1119" s="169"/>
      <c r="H1119" s="169"/>
      <c r="I1119" s="169"/>
      <c r="J1119" s="169"/>
      <c r="K1119" s="177"/>
    </row>
    <row r="1120" spans="2:11" x14ac:dyDescent="0.75">
      <c r="B1120" s="176" t="s">
        <v>1334</v>
      </c>
      <c r="C1120" s="168"/>
      <c r="D1120" s="169"/>
      <c r="E1120" s="169"/>
      <c r="F1120" s="169"/>
      <c r="G1120" s="169"/>
      <c r="H1120" s="169"/>
      <c r="I1120" s="169"/>
      <c r="J1120" s="169"/>
      <c r="K1120" s="177"/>
    </row>
    <row r="1121" spans="2:11" x14ac:dyDescent="0.75">
      <c r="B1121" s="176" t="s">
        <v>1335</v>
      </c>
      <c r="C1121" s="168"/>
      <c r="D1121" s="169"/>
      <c r="E1121" s="169"/>
      <c r="F1121" s="169"/>
      <c r="G1121" s="169"/>
      <c r="H1121" s="169"/>
      <c r="I1121" s="169"/>
      <c r="J1121" s="169"/>
      <c r="K1121" s="177"/>
    </row>
    <row r="1122" spans="2:11" x14ac:dyDescent="0.75">
      <c r="B1122" s="176" t="s">
        <v>1336</v>
      </c>
      <c r="C1122" s="168"/>
      <c r="D1122" s="169"/>
      <c r="E1122" s="169"/>
      <c r="F1122" s="169"/>
      <c r="G1122" s="169"/>
      <c r="H1122" s="169"/>
      <c r="I1122" s="169"/>
      <c r="J1122" s="169"/>
      <c r="K1122" s="177"/>
    </row>
    <row r="1123" spans="2:11" x14ac:dyDescent="0.75">
      <c r="B1123" s="176" t="s">
        <v>1337</v>
      </c>
      <c r="C1123" s="168"/>
      <c r="D1123" s="169"/>
      <c r="E1123" s="169"/>
      <c r="F1123" s="169"/>
      <c r="G1123" s="169"/>
      <c r="H1123" s="169"/>
      <c r="I1123" s="169"/>
      <c r="J1123" s="169"/>
      <c r="K1123" s="177"/>
    </row>
    <row r="1124" spans="2:11" x14ac:dyDescent="0.75">
      <c r="B1124" s="176" t="s">
        <v>1338</v>
      </c>
      <c r="C1124" s="168"/>
      <c r="D1124" s="169"/>
      <c r="E1124" s="169"/>
      <c r="F1124" s="169"/>
      <c r="G1124" s="169"/>
      <c r="H1124" s="169"/>
      <c r="I1124" s="169"/>
      <c r="J1124" s="169"/>
      <c r="K1124" s="177"/>
    </row>
    <row r="1125" spans="2:11" x14ac:dyDescent="0.75">
      <c r="B1125" s="176" t="s">
        <v>1339</v>
      </c>
      <c r="C1125" s="168"/>
      <c r="D1125" s="169"/>
      <c r="E1125" s="169"/>
      <c r="F1125" s="169"/>
      <c r="G1125" s="169"/>
      <c r="H1125" s="169"/>
      <c r="I1125" s="169"/>
      <c r="J1125" s="169"/>
      <c r="K1125" s="177"/>
    </row>
    <row r="1126" spans="2:11" x14ac:dyDescent="0.75">
      <c r="B1126" s="176" t="s">
        <v>1340</v>
      </c>
      <c r="C1126" s="168"/>
      <c r="D1126" s="169"/>
      <c r="E1126" s="169"/>
      <c r="F1126" s="169"/>
      <c r="G1126" s="169"/>
      <c r="H1126" s="169"/>
      <c r="I1126" s="169"/>
      <c r="J1126" s="169"/>
      <c r="K1126" s="177"/>
    </row>
    <row r="1127" spans="2:11" x14ac:dyDescent="0.75">
      <c r="B1127" s="176" t="s">
        <v>1341</v>
      </c>
      <c r="C1127" s="168"/>
      <c r="D1127" s="169"/>
      <c r="E1127" s="169"/>
      <c r="F1127" s="169"/>
      <c r="G1127" s="169"/>
      <c r="H1127" s="169"/>
      <c r="I1127" s="169"/>
      <c r="J1127" s="169"/>
      <c r="K1127" s="177"/>
    </row>
    <row r="1128" spans="2:11" x14ac:dyDescent="0.75">
      <c r="B1128" s="176" t="s">
        <v>1342</v>
      </c>
      <c r="C1128" s="168"/>
      <c r="D1128" s="169"/>
      <c r="E1128" s="169"/>
      <c r="F1128" s="169"/>
      <c r="G1128" s="169"/>
      <c r="H1128" s="169"/>
      <c r="I1128" s="169"/>
      <c r="J1128" s="169"/>
      <c r="K1128" s="177"/>
    </row>
    <row r="1129" spans="2:11" x14ac:dyDescent="0.75">
      <c r="B1129" s="176" t="s">
        <v>1343</v>
      </c>
      <c r="C1129" s="168"/>
      <c r="D1129" s="169"/>
      <c r="E1129" s="169"/>
      <c r="F1129" s="169"/>
      <c r="G1129" s="169"/>
      <c r="H1129" s="169"/>
      <c r="I1129" s="169"/>
      <c r="J1129" s="169"/>
      <c r="K1129" s="177"/>
    </row>
    <row r="1130" spans="2:11" x14ac:dyDescent="0.75">
      <c r="B1130" s="176" t="s">
        <v>1344</v>
      </c>
      <c r="C1130" s="168"/>
      <c r="D1130" s="169"/>
      <c r="E1130" s="169"/>
      <c r="F1130" s="169"/>
      <c r="G1130" s="169"/>
      <c r="H1130" s="169"/>
      <c r="I1130" s="169"/>
      <c r="J1130" s="169"/>
      <c r="K1130" s="177"/>
    </row>
    <row r="1131" spans="2:11" x14ac:dyDescent="0.75">
      <c r="B1131" s="176" t="s">
        <v>1345</v>
      </c>
      <c r="C1131" s="168"/>
      <c r="D1131" s="169"/>
      <c r="E1131" s="169"/>
      <c r="F1131" s="169"/>
      <c r="G1131" s="169"/>
      <c r="H1131" s="169"/>
      <c r="I1131" s="169"/>
      <c r="J1131" s="169"/>
      <c r="K1131" s="177"/>
    </row>
    <row r="1132" spans="2:11" x14ac:dyDescent="0.75">
      <c r="B1132" s="176" t="s">
        <v>1346</v>
      </c>
      <c r="C1132" s="168"/>
      <c r="D1132" s="169"/>
      <c r="E1132" s="169"/>
      <c r="F1132" s="169"/>
      <c r="G1132" s="169"/>
      <c r="H1132" s="169"/>
      <c r="I1132" s="169"/>
      <c r="J1132" s="169"/>
      <c r="K1132" s="177"/>
    </row>
    <row r="1133" spans="2:11" x14ac:dyDescent="0.75">
      <c r="B1133" s="176" t="s">
        <v>1347</v>
      </c>
      <c r="C1133" s="168"/>
      <c r="D1133" s="169"/>
      <c r="E1133" s="169"/>
      <c r="F1133" s="169"/>
      <c r="G1133" s="169"/>
      <c r="H1133" s="169"/>
      <c r="I1133" s="169"/>
      <c r="J1133" s="169"/>
      <c r="K1133" s="177"/>
    </row>
    <row r="1134" spans="2:11" x14ac:dyDescent="0.75">
      <c r="B1134" s="176" t="s">
        <v>1348</v>
      </c>
      <c r="C1134" s="168"/>
      <c r="D1134" s="169"/>
      <c r="E1134" s="169"/>
      <c r="F1134" s="169"/>
      <c r="G1134" s="169"/>
      <c r="H1134" s="169"/>
      <c r="I1134" s="169"/>
      <c r="J1134" s="169"/>
      <c r="K1134" s="177"/>
    </row>
    <row r="1135" spans="2:11" x14ac:dyDescent="0.75">
      <c r="B1135" s="176" t="s">
        <v>1349</v>
      </c>
      <c r="C1135" s="168"/>
      <c r="D1135" s="169"/>
      <c r="E1135" s="169"/>
      <c r="F1135" s="169"/>
      <c r="G1135" s="169"/>
      <c r="H1135" s="169"/>
      <c r="I1135" s="169"/>
      <c r="J1135" s="169"/>
      <c r="K1135" s="177"/>
    </row>
    <row r="1136" spans="2:11" x14ac:dyDescent="0.75">
      <c r="B1136" s="176" t="s">
        <v>1350</v>
      </c>
      <c r="C1136" s="168"/>
      <c r="D1136" s="169"/>
      <c r="E1136" s="169"/>
      <c r="F1136" s="169"/>
      <c r="G1136" s="169"/>
      <c r="H1136" s="169"/>
      <c r="I1136" s="169"/>
      <c r="J1136" s="169"/>
      <c r="K1136" s="177"/>
    </row>
    <row r="1137" spans="2:11" x14ac:dyDescent="0.75">
      <c r="B1137" s="176" t="s">
        <v>1351</v>
      </c>
      <c r="C1137" s="168"/>
      <c r="D1137" s="169"/>
      <c r="E1137" s="169"/>
      <c r="F1137" s="169"/>
      <c r="G1137" s="169"/>
      <c r="H1137" s="169"/>
      <c r="I1137" s="169"/>
      <c r="J1137" s="169"/>
      <c r="K1137" s="177"/>
    </row>
    <row r="1138" spans="2:11" x14ac:dyDescent="0.75">
      <c r="B1138" s="176" t="s">
        <v>1352</v>
      </c>
      <c r="C1138" s="168"/>
      <c r="D1138" s="169"/>
      <c r="E1138" s="169"/>
      <c r="F1138" s="169"/>
      <c r="G1138" s="169"/>
      <c r="H1138" s="169"/>
      <c r="I1138" s="169"/>
      <c r="J1138" s="169"/>
      <c r="K1138" s="177"/>
    </row>
    <row r="1139" spans="2:11" x14ac:dyDescent="0.75">
      <c r="B1139" s="176" t="s">
        <v>1353</v>
      </c>
      <c r="C1139" s="168"/>
      <c r="D1139" s="169"/>
      <c r="E1139" s="169"/>
      <c r="F1139" s="169"/>
      <c r="G1139" s="169"/>
      <c r="H1139" s="169"/>
      <c r="I1139" s="169"/>
      <c r="J1139" s="169"/>
      <c r="K1139" s="177"/>
    </row>
    <row r="1140" spans="2:11" x14ac:dyDescent="0.75">
      <c r="B1140" s="176" t="s">
        <v>1354</v>
      </c>
      <c r="C1140" s="168"/>
      <c r="D1140" s="169"/>
      <c r="E1140" s="169"/>
      <c r="F1140" s="169"/>
      <c r="G1140" s="169"/>
      <c r="H1140" s="169"/>
      <c r="I1140" s="169"/>
      <c r="J1140" s="169"/>
      <c r="K1140" s="177"/>
    </row>
    <row r="1141" spans="2:11" x14ac:dyDescent="0.75">
      <c r="B1141" s="176" t="s">
        <v>1355</v>
      </c>
      <c r="C1141" s="168"/>
      <c r="D1141" s="169"/>
      <c r="E1141" s="169"/>
      <c r="F1141" s="169"/>
      <c r="G1141" s="169"/>
      <c r="H1141" s="169"/>
      <c r="I1141" s="169"/>
      <c r="J1141" s="169"/>
      <c r="K1141" s="177"/>
    </row>
    <row r="1142" spans="2:11" x14ac:dyDescent="0.75">
      <c r="B1142" s="176" t="s">
        <v>1356</v>
      </c>
      <c r="C1142" s="168"/>
      <c r="D1142" s="169"/>
      <c r="E1142" s="169"/>
      <c r="F1142" s="169"/>
      <c r="G1142" s="169"/>
      <c r="H1142" s="169"/>
      <c r="I1142" s="169"/>
      <c r="J1142" s="169"/>
      <c r="K1142" s="177"/>
    </row>
    <row r="1143" spans="2:11" x14ac:dyDescent="0.75">
      <c r="B1143" s="176" t="s">
        <v>1357</v>
      </c>
      <c r="C1143" s="168"/>
      <c r="D1143" s="169"/>
      <c r="E1143" s="169"/>
      <c r="F1143" s="169"/>
      <c r="G1143" s="169"/>
      <c r="H1143" s="169"/>
      <c r="I1143" s="169"/>
      <c r="J1143" s="169"/>
      <c r="K1143" s="177"/>
    </row>
    <row r="1144" spans="2:11" x14ac:dyDescent="0.75">
      <c r="B1144" s="176" t="s">
        <v>1358</v>
      </c>
      <c r="C1144" s="168"/>
      <c r="D1144" s="169"/>
      <c r="E1144" s="169"/>
      <c r="F1144" s="169"/>
      <c r="G1144" s="169"/>
      <c r="H1144" s="169"/>
      <c r="I1144" s="169"/>
      <c r="J1144" s="169"/>
      <c r="K1144" s="177"/>
    </row>
    <row r="1145" spans="2:11" x14ac:dyDescent="0.75">
      <c r="B1145" s="176" t="s">
        <v>1359</v>
      </c>
      <c r="C1145" s="168"/>
      <c r="D1145" s="169"/>
      <c r="E1145" s="169"/>
      <c r="F1145" s="169"/>
      <c r="G1145" s="169"/>
      <c r="H1145" s="169"/>
      <c r="I1145" s="169"/>
      <c r="J1145" s="169"/>
      <c r="K1145" s="177"/>
    </row>
    <row r="1146" spans="2:11" x14ac:dyDescent="0.75">
      <c r="B1146" s="176" t="s">
        <v>1360</v>
      </c>
      <c r="C1146" s="168"/>
      <c r="D1146" s="169"/>
      <c r="E1146" s="169"/>
      <c r="F1146" s="169"/>
      <c r="G1146" s="169"/>
      <c r="H1146" s="169"/>
      <c r="I1146" s="169"/>
      <c r="J1146" s="169"/>
      <c r="K1146" s="177"/>
    </row>
    <row r="1147" spans="2:11" x14ac:dyDescent="0.75">
      <c r="B1147" s="176" t="s">
        <v>1361</v>
      </c>
      <c r="C1147" s="168"/>
      <c r="D1147" s="169"/>
      <c r="E1147" s="169"/>
      <c r="F1147" s="169"/>
      <c r="G1147" s="169"/>
      <c r="H1147" s="169"/>
      <c r="I1147" s="169"/>
      <c r="J1147" s="169"/>
      <c r="K1147" s="177"/>
    </row>
    <row r="1148" spans="2:11" x14ac:dyDescent="0.75">
      <c r="B1148" s="176" t="s">
        <v>1362</v>
      </c>
      <c r="C1148" s="168"/>
      <c r="D1148" s="169"/>
      <c r="E1148" s="169"/>
      <c r="F1148" s="169"/>
      <c r="G1148" s="169"/>
      <c r="H1148" s="169"/>
      <c r="I1148" s="169"/>
      <c r="J1148" s="169"/>
      <c r="K1148" s="177"/>
    </row>
    <row r="1149" spans="2:11" x14ac:dyDescent="0.75">
      <c r="B1149" s="176" t="s">
        <v>1363</v>
      </c>
      <c r="C1149" s="168"/>
      <c r="D1149" s="169"/>
      <c r="E1149" s="169"/>
      <c r="F1149" s="169"/>
      <c r="G1149" s="169"/>
      <c r="H1149" s="169"/>
      <c r="I1149" s="169"/>
      <c r="J1149" s="169"/>
      <c r="K1149" s="177"/>
    </row>
    <row r="1150" spans="2:11" x14ac:dyDescent="0.75">
      <c r="B1150" s="176" t="s">
        <v>1364</v>
      </c>
      <c r="C1150" s="168"/>
      <c r="D1150" s="169"/>
      <c r="E1150" s="169"/>
      <c r="F1150" s="169"/>
      <c r="G1150" s="169"/>
      <c r="H1150" s="169"/>
      <c r="I1150" s="169"/>
      <c r="J1150" s="169"/>
      <c r="K1150" s="177"/>
    </row>
    <row r="1151" spans="2:11" x14ac:dyDescent="0.75">
      <c r="B1151" s="176" t="s">
        <v>1365</v>
      </c>
      <c r="C1151" s="168"/>
      <c r="D1151" s="169"/>
      <c r="E1151" s="169"/>
      <c r="F1151" s="169"/>
      <c r="G1151" s="169"/>
      <c r="H1151" s="169"/>
      <c r="I1151" s="169"/>
      <c r="J1151" s="169"/>
      <c r="K1151" s="177"/>
    </row>
    <row r="1152" spans="2:11" x14ac:dyDescent="0.75">
      <c r="B1152" s="176" t="s">
        <v>1366</v>
      </c>
      <c r="C1152" s="168"/>
      <c r="D1152" s="169"/>
      <c r="E1152" s="169"/>
      <c r="F1152" s="169"/>
      <c r="G1152" s="169"/>
      <c r="H1152" s="169"/>
      <c r="I1152" s="169"/>
      <c r="J1152" s="169"/>
      <c r="K1152" s="177"/>
    </row>
    <row r="1153" spans="2:11" x14ac:dyDescent="0.75">
      <c r="B1153" s="176" t="s">
        <v>1367</v>
      </c>
      <c r="C1153" s="168"/>
      <c r="D1153" s="169"/>
      <c r="E1153" s="169"/>
      <c r="F1153" s="169"/>
      <c r="G1153" s="169"/>
      <c r="H1153" s="169"/>
      <c r="I1153" s="169"/>
      <c r="J1153" s="169"/>
      <c r="K1153" s="177"/>
    </row>
    <row r="1154" spans="2:11" x14ac:dyDescent="0.75">
      <c r="B1154" s="176" t="s">
        <v>1368</v>
      </c>
      <c r="C1154" s="168"/>
      <c r="D1154" s="169"/>
      <c r="E1154" s="169"/>
      <c r="F1154" s="169"/>
      <c r="G1154" s="169"/>
      <c r="H1154" s="169"/>
      <c r="I1154" s="169"/>
      <c r="J1154" s="169"/>
      <c r="K1154" s="177"/>
    </row>
    <row r="1155" spans="2:11" x14ac:dyDescent="0.75">
      <c r="B1155" s="176" t="s">
        <v>1369</v>
      </c>
      <c r="C1155" s="168"/>
      <c r="D1155" s="169"/>
      <c r="E1155" s="169"/>
      <c r="F1155" s="169"/>
      <c r="G1155" s="169"/>
      <c r="H1155" s="169"/>
      <c r="I1155" s="169"/>
      <c r="J1155" s="169"/>
      <c r="K1155" s="177"/>
    </row>
    <row r="1156" spans="2:11" x14ac:dyDescent="0.75">
      <c r="B1156" s="176" t="s">
        <v>1370</v>
      </c>
      <c r="C1156" s="168"/>
      <c r="D1156" s="169"/>
      <c r="E1156" s="169"/>
      <c r="F1156" s="169"/>
      <c r="G1156" s="169"/>
      <c r="H1156" s="169"/>
      <c r="I1156" s="169"/>
      <c r="J1156" s="169"/>
      <c r="K1156" s="177"/>
    </row>
    <row r="1157" spans="2:11" x14ac:dyDescent="0.75">
      <c r="B1157" s="176" t="s">
        <v>1371</v>
      </c>
      <c r="C1157" s="168"/>
      <c r="D1157" s="169"/>
      <c r="E1157" s="169"/>
      <c r="F1157" s="169"/>
      <c r="G1157" s="169"/>
      <c r="H1157" s="169"/>
      <c r="I1157" s="169"/>
      <c r="J1157" s="169"/>
      <c r="K1157" s="177"/>
    </row>
    <row r="1158" spans="2:11" x14ac:dyDescent="0.75">
      <c r="B1158" s="176" t="s">
        <v>1372</v>
      </c>
      <c r="C1158" s="168"/>
      <c r="D1158" s="169"/>
      <c r="E1158" s="169"/>
      <c r="F1158" s="169"/>
      <c r="G1158" s="169"/>
      <c r="H1158" s="169"/>
      <c r="I1158" s="169"/>
      <c r="J1158" s="169"/>
      <c r="K1158" s="177"/>
    </row>
    <row r="1159" spans="2:11" x14ac:dyDescent="0.75">
      <c r="B1159" s="176" t="s">
        <v>1373</v>
      </c>
      <c r="C1159" s="168"/>
      <c r="D1159" s="169"/>
      <c r="E1159" s="169"/>
      <c r="F1159" s="169"/>
      <c r="G1159" s="169"/>
      <c r="H1159" s="169"/>
      <c r="I1159" s="169"/>
      <c r="J1159" s="169"/>
      <c r="K1159" s="177"/>
    </row>
    <row r="1160" spans="2:11" x14ac:dyDescent="0.75">
      <c r="B1160" s="176" t="s">
        <v>1374</v>
      </c>
      <c r="C1160" s="168"/>
      <c r="D1160" s="169"/>
      <c r="E1160" s="169"/>
      <c r="F1160" s="169"/>
      <c r="G1160" s="169"/>
      <c r="H1160" s="169"/>
      <c r="I1160" s="169"/>
      <c r="J1160" s="169"/>
      <c r="K1160" s="177"/>
    </row>
    <row r="1161" spans="2:11" x14ac:dyDescent="0.75">
      <c r="B1161" s="176" t="s">
        <v>1375</v>
      </c>
      <c r="C1161" s="168"/>
      <c r="D1161" s="169"/>
      <c r="E1161" s="169"/>
      <c r="F1161" s="169"/>
      <c r="G1161" s="169"/>
      <c r="H1161" s="169"/>
      <c r="I1161" s="169"/>
      <c r="J1161" s="169"/>
      <c r="K1161" s="177"/>
    </row>
    <row r="1162" spans="2:11" x14ac:dyDescent="0.75">
      <c r="B1162" s="176" t="s">
        <v>1376</v>
      </c>
      <c r="C1162" s="168"/>
      <c r="D1162" s="169"/>
      <c r="E1162" s="169"/>
      <c r="F1162" s="169"/>
      <c r="G1162" s="169"/>
      <c r="H1162" s="169"/>
      <c r="I1162" s="169"/>
      <c r="J1162" s="169"/>
      <c r="K1162" s="177"/>
    </row>
    <row r="1163" spans="2:11" x14ac:dyDescent="0.75">
      <c r="B1163" s="176" t="s">
        <v>1377</v>
      </c>
      <c r="C1163" s="168"/>
      <c r="D1163" s="169"/>
      <c r="E1163" s="169"/>
      <c r="F1163" s="169"/>
      <c r="G1163" s="169"/>
      <c r="H1163" s="169"/>
      <c r="I1163" s="169"/>
      <c r="J1163" s="169"/>
      <c r="K1163" s="177"/>
    </row>
    <row r="1164" spans="2:11" x14ac:dyDescent="0.75">
      <c r="B1164" s="176" t="s">
        <v>1378</v>
      </c>
      <c r="C1164" s="168"/>
      <c r="D1164" s="169"/>
      <c r="E1164" s="169"/>
      <c r="F1164" s="169"/>
      <c r="G1164" s="169"/>
      <c r="H1164" s="169"/>
      <c r="I1164" s="169"/>
      <c r="J1164" s="169"/>
      <c r="K1164" s="177"/>
    </row>
    <row r="1165" spans="2:11" x14ac:dyDescent="0.75">
      <c r="B1165" s="176" t="s">
        <v>1379</v>
      </c>
      <c r="C1165" s="168"/>
      <c r="D1165" s="169"/>
      <c r="E1165" s="169"/>
      <c r="F1165" s="169"/>
      <c r="G1165" s="169"/>
      <c r="H1165" s="169"/>
      <c r="I1165" s="169"/>
      <c r="J1165" s="169"/>
      <c r="K1165" s="177"/>
    </row>
    <row r="1166" spans="2:11" x14ac:dyDescent="0.75">
      <c r="B1166" s="176" t="s">
        <v>1380</v>
      </c>
      <c r="C1166" s="168"/>
      <c r="D1166" s="169"/>
      <c r="E1166" s="169"/>
      <c r="F1166" s="169"/>
      <c r="G1166" s="169"/>
      <c r="H1166" s="169"/>
      <c r="I1166" s="169"/>
      <c r="J1166" s="169"/>
      <c r="K1166" s="177"/>
    </row>
    <row r="1167" spans="2:11" x14ac:dyDescent="0.75">
      <c r="B1167" s="176" t="s">
        <v>1381</v>
      </c>
      <c r="C1167" s="168"/>
      <c r="D1167" s="169"/>
      <c r="E1167" s="169"/>
      <c r="F1167" s="169"/>
      <c r="G1167" s="169"/>
      <c r="H1167" s="169"/>
      <c r="I1167" s="169"/>
      <c r="J1167" s="169"/>
      <c r="K1167" s="177"/>
    </row>
    <row r="1168" spans="2:11" x14ac:dyDescent="0.75">
      <c r="B1168" s="176" t="s">
        <v>1382</v>
      </c>
      <c r="C1168" s="168"/>
      <c r="D1168" s="169"/>
      <c r="E1168" s="169"/>
      <c r="F1168" s="169"/>
      <c r="G1168" s="169"/>
      <c r="H1168" s="169"/>
      <c r="I1168" s="169"/>
      <c r="J1168" s="169"/>
      <c r="K1168" s="177"/>
    </row>
    <row r="1169" spans="2:11" x14ac:dyDescent="0.75">
      <c r="B1169" s="176" t="s">
        <v>1383</v>
      </c>
      <c r="C1169" s="168"/>
      <c r="D1169" s="169"/>
      <c r="E1169" s="169"/>
      <c r="F1169" s="169"/>
      <c r="G1169" s="169"/>
      <c r="H1169" s="169"/>
      <c r="I1169" s="169"/>
      <c r="J1169" s="169"/>
      <c r="K1169" s="177"/>
    </row>
    <row r="1170" spans="2:11" x14ac:dyDescent="0.75">
      <c r="B1170" s="176" t="s">
        <v>1384</v>
      </c>
      <c r="C1170" s="168"/>
      <c r="D1170" s="169"/>
      <c r="E1170" s="169"/>
      <c r="F1170" s="169"/>
      <c r="G1170" s="169"/>
      <c r="H1170" s="169"/>
      <c r="I1170" s="169"/>
      <c r="J1170" s="169"/>
      <c r="K1170" s="177"/>
    </row>
    <row r="1171" spans="2:11" x14ac:dyDescent="0.75">
      <c r="B1171" s="176" t="s">
        <v>1385</v>
      </c>
      <c r="C1171" s="168"/>
      <c r="D1171" s="169"/>
      <c r="E1171" s="169"/>
      <c r="F1171" s="169"/>
      <c r="G1171" s="169"/>
      <c r="H1171" s="169"/>
      <c r="I1171" s="169"/>
      <c r="J1171" s="169"/>
      <c r="K1171" s="177"/>
    </row>
    <row r="1172" spans="2:11" x14ac:dyDescent="0.75">
      <c r="B1172" s="176" t="s">
        <v>1386</v>
      </c>
      <c r="C1172" s="168"/>
      <c r="D1172" s="169"/>
      <c r="E1172" s="169"/>
      <c r="F1172" s="169"/>
      <c r="G1172" s="169"/>
      <c r="H1172" s="169"/>
      <c r="I1172" s="169"/>
      <c r="J1172" s="169"/>
      <c r="K1172" s="177"/>
    </row>
    <row r="1173" spans="2:11" x14ac:dyDescent="0.75">
      <c r="B1173" s="176" t="s">
        <v>1387</v>
      </c>
      <c r="C1173" s="168"/>
      <c r="D1173" s="169"/>
      <c r="E1173" s="169"/>
      <c r="F1173" s="169"/>
      <c r="G1173" s="169"/>
      <c r="H1173" s="169"/>
      <c r="I1173" s="169"/>
      <c r="J1173" s="169"/>
      <c r="K1173" s="177"/>
    </row>
    <row r="1174" spans="2:11" x14ac:dyDescent="0.75">
      <c r="B1174" s="176" t="s">
        <v>1388</v>
      </c>
      <c r="C1174" s="168"/>
      <c r="D1174" s="169"/>
      <c r="E1174" s="169"/>
      <c r="F1174" s="169"/>
      <c r="G1174" s="169"/>
      <c r="H1174" s="169"/>
      <c r="I1174" s="169"/>
      <c r="J1174" s="169"/>
      <c r="K1174" s="177"/>
    </row>
    <row r="1175" spans="2:11" x14ac:dyDescent="0.75">
      <c r="B1175" s="176" t="s">
        <v>1389</v>
      </c>
      <c r="C1175" s="168"/>
      <c r="D1175" s="169"/>
      <c r="E1175" s="169"/>
      <c r="F1175" s="169"/>
      <c r="G1175" s="169"/>
      <c r="H1175" s="169"/>
      <c r="I1175" s="169"/>
      <c r="J1175" s="169"/>
      <c r="K1175" s="177"/>
    </row>
    <row r="1176" spans="2:11" x14ac:dyDescent="0.75">
      <c r="B1176" s="176" t="s">
        <v>1390</v>
      </c>
      <c r="C1176" s="168"/>
      <c r="D1176" s="169"/>
      <c r="E1176" s="169"/>
      <c r="F1176" s="169"/>
      <c r="G1176" s="169"/>
      <c r="H1176" s="169"/>
      <c r="I1176" s="169"/>
      <c r="J1176" s="169"/>
      <c r="K1176" s="177"/>
    </row>
    <row r="1177" spans="2:11" x14ac:dyDescent="0.75">
      <c r="B1177" s="176" t="s">
        <v>1391</v>
      </c>
      <c r="C1177" s="168"/>
      <c r="D1177" s="169"/>
      <c r="E1177" s="169"/>
      <c r="F1177" s="169"/>
      <c r="G1177" s="169"/>
      <c r="H1177" s="169"/>
      <c r="I1177" s="169"/>
      <c r="J1177" s="169"/>
      <c r="K1177" s="177"/>
    </row>
    <row r="1178" spans="2:11" x14ac:dyDescent="0.75">
      <c r="B1178" s="176" t="s">
        <v>1392</v>
      </c>
      <c r="C1178" s="168"/>
      <c r="D1178" s="169"/>
      <c r="E1178" s="169"/>
      <c r="F1178" s="169"/>
      <c r="G1178" s="169"/>
      <c r="H1178" s="169"/>
      <c r="I1178" s="169"/>
      <c r="J1178" s="169"/>
      <c r="K1178" s="177"/>
    </row>
    <row r="1179" spans="2:11" x14ac:dyDescent="0.75">
      <c r="B1179" s="176" t="s">
        <v>1393</v>
      </c>
      <c r="C1179" s="168"/>
      <c r="D1179" s="169"/>
      <c r="E1179" s="169"/>
      <c r="F1179" s="169"/>
      <c r="G1179" s="169"/>
      <c r="H1179" s="169"/>
      <c r="I1179" s="169"/>
      <c r="J1179" s="169"/>
      <c r="K1179" s="177"/>
    </row>
    <row r="1180" spans="2:11" x14ac:dyDescent="0.75">
      <c r="B1180" s="176" t="s">
        <v>1394</v>
      </c>
      <c r="C1180" s="168"/>
      <c r="D1180" s="169"/>
      <c r="E1180" s="169"/>
      <c r="F1180" s="169"/>
      <c r="G1180" s="169"/>
      <c r="H1180" s="169"/>
      <c r="I1180" s="169"/>
      <c r="J1180" s="169"/>
      <c r="K1180" s="177"/>
    </row>
    <row r="1181" spans="2:11" x14ac:dyDescent="0.75">
      <c r="B1181" s="176" t="s">
        <v>1395</v>
      </c>
      <c r="C1181" s="168"/>
      <c r="D1181" s="169"/>
      <c r="E1181" s="169"/>
      <c r="F1181" s="169"/>
      <c r="G1181" s="169"/>
      <c r="H1181" s="169"/>
      <c r="I1181" s="169"/>
      <c r="J1181" s="169"/>
      <c r="K1181" s="177"/>
    </row>
    <row r="1182" spans="2:11" x14ac:dyDescent="0.75">
      <c r="B1182" s="176" t="s">
        <v>1396</v>
      </c>
      <c r="C1182" s="168"/>
      <c r="D1182" s="169"/>
      <c r="E1182" s="169"/>
      <c r="F1182" s="169"/>
      <c r="G1182" s="169"/>
      <c r="H1182" s="169"/>
      <c r="I1182" s="169"/>
      <c r="J1182" s="169"/>
      <c r="K1182" s="177"/>
    </row>
    <row r="1183" spans="2:11" x14ac:dyDescent="0.75">
      <c r="B1183" s="176" t="s">
        <v>1397</v>
      </c>
      <c r="C1183" s="168"/>
      <c r="D1183" s="169"/>
      <c r="E1183" s="169"/>
      <c r="F1183" s="169"/>
      <c r="G1183" s="169"/>
      <c r="H1183" s="169"/>
      <c r="I1183" s="169"/>
      <c r="J1183" s="169"/>
      <c r="K1183" s="177"/>
    </row>
    <row r="1184" spans="2:11" x14ac:dyDescent="0.75">
      <c r="B1184" s="176" t="s">
        <v>1398</v>
      </c>
      <c r="C1184" s="168"/>
      <c r="D1184" s="169"/>
      <c r="E1184" s="169"/>
      <c r="F1184" s="169"/>
      <c r="G1184" s="169"/>
      <c r="H1184" s="169"/>
      <c r="I1184" s="169"/>
      <c r="J1184" s="169"/>
      <c r="K1184" s="177"/>
    </row>
    <row r="1185" spans="2:11" x14ac:dyDescent="0.75">
      <c r="B1185" s="176" t="s">
        <v>1399</v>
      </c>
      <c r="C1185" s="168"/>
      <c r="D1185" s="169"/>
      <c r="E1185" s="169"/>
      <c r="F1185" s="169"/>
      <c r="G1185" s="169"/>
      <c r="H1185" s="169"/>
      <c r="I1185" s="169"/>
      <c r="J1185" s="169"/>
      <c r="K1185" s="177"/>
    </row>
    <row r="1186" spans="2:11" x14ac:dyDescent="0.75">
      <c r="B1186" s="176" t="s">
        <v>1400</v>
      </c>
      <c r="C1186" s="168"/>
      <c r="D1186" s="169"/>
      <c r="E1186" s="169"/>
      <c r="F1186" s="169"/>
      <c r="G1186" s="169"/>
      <c r="H1186" s="169"/>
      <c r="I1186" s="169"/>
      <c r="J1186" s="169"/>
      <c r="K1186" s="177"/>
    </row>
    <row r="1187" spans="2:11" x14ac:dyDescent="0.75">
      <c r="B1187" s="176" t="s">
        <v>1401</v>
      </c>
      <c r="C1187" s="168"/>
      <c r="D1187" s="169"/>
      <c r="E1187" s="169"/>
      <c r="F1187" s="169"/>
      <c r="G1187" s="169"/>
      <c r="H1187" s="169"/>
      <c r="I1187" s="169"/>
      <c r="J1187" s="169"/>
      <c r="K1187" s="177"/>
    </row>
    <row r="1188" spans="2:11" x14ac:dyDescent="0.75">
      <c r="B1188" s="176" t="s">
        <v>1402</v>
      </c>
      <c r="C1188" s="168"/>
      <c r="D1188" s="169"/>
      <c r="E1188" s="169"/>
      <c r="F1188" s="169"/>
      <c r="G1188" s="169"/>
      <c r="H1188" s="169"/>
      <c r="I1188" s="169"/>
      <c r="J1188" s="169"/>
      <c r="K1188" s="177"/>
    </row>
    <row r="1189" spans="2:11" x14ac:dyDescent="0.75">
      <c r="B1189" s="176" t="s">
        <v>1403</v>
      </c>
      <c r="C1189" s="168"/>
      <c r="D1189" s="169"/>
      <c r="E1189" s="169"/>
      <c r="F1189" s="169"/>
      <c r="G1189" s="169"/>
      <c r="H1189" s="169"/>
      <c r="I1189" s="169"/>
      <c r="J1189" s="169"/>
      <c r="K1189" s="177"/>
    </row>
    <row r="1190" spans="2:11" x14ac:dyDescent="0.75">
      <c r="B1190" s="176" t="s">
        <v>1404</v>
      </c>
      <c r="C1190" s="168"/>
      <c r="D1190" s="169"/>
      <c r="E1190" s="169"/>
      <c r="F1190" s="169"/>
      <c r="G1190" s="169"/>
      <c r="H1190" s="169"/>
      <c r="I1190" s="169"/>
      <c r="J1190" s="169"/>
      <c r="K1190" s="177"/>
    </row>
    <row r="1191" spans="2:11" x14ac:dyDescent="0.75">
      <c r="B1191" s="176" t="s">
        <v>1405</v>
      </c>
      <c r="C1191" s="168"/>
      <c r="D1191" s="169"/>
      <c r="E1191" s="169"/>
      <c r="F1191" s="169"/>
      <c r="G1191" s="169"/>
      <c r="H1191" s="169"/>
      <c r="I1191" s="169"/>
      <c r="J1191" s="169"/>
      <c r="K1191" s="177"/>
    </row>
    <row r="1192" spans="2:11" x14ac:dyDescent="0.75">
      <c r="B1192" s="176" t="s">
        <v>1406</v>
      </c>
      <c r="C1192" s="168"/>
      <c r="D1192" s="169"/>
      <c r="E1192" s="169"/>
      <c r="F1192" s="169"/>
      <c r="G1192" s="169"/>
      <c r="H1192" s="169"/>
      <c r="I1192" s="169"/>
      <c r="J1192" s="169"/>
      <c r="K1192" s="177"/>
    </row>
    <row r="1193" spans="2:11" x14ac:dyDescent="0.75">
      <c r="B1193" s="176" t="s">
        <v>1407</v>
      </c>
      <c r="C1193" s="168"/>
      <c r="D1193" s="169"/>
      <c r="E1193" s="169"/>
      <c r="F1193" s="169"/>
      <c r="G1193" s="169"/>
      <c r="H1193" s="169"/>
      <c r="I1193" s="169"/>
      <c r="J1193" s="169"/>
      <c r="K1193" s="177"/>
    </row>
    <row r="1194" spans="2:11" x14ac:dyDescent="0.75">
      <c r="B1194" s="176" t="s">
        <v>1408</v>
      </c>
      <c r="C1194" s="168"/>
      <c r="D1194" s="169"/>
      <c r="E1194" s="169"/>
      <c r="F1194" s="169"/>
      <c r="G1194" s="169"/>
      <c r="H1194" s="169"/>
      <c r="I1194" s="169"/>
      <c r="J1194" s="169"/>
      <c r="K1194" s="177"/>
    </row>
    <row r="1195" spans="2:11" x14ac:dyDescent="0.75">
      <c r="B1195" s="176" t="s">
        <v>1409</v>
      </c>
      <c r="C1195" s="168"/>
      <c r="D1195" s="169"/>
      <c r="E1195" s="169"/>
      <c r="F1195" s="169"/>
      <c r="G1195" s="169"/>
      <c r="H1195" s="169"/>
      <c r="I1195" s="169"/>
      <c r="J1195" s="169"/>
      <c r="K1195" s="177"/>
    </row>
    <row r="1196" spans="2:11" x14ac:dyDescent="0.75">
      <c r="B1196" s="176" t="s">
        <v>1410</v>
      </c>
      <c r="C1196" s="168"/>
      <c r="D1196" s="169"/>
      <c r="E1196" s="169"/>
      <c r="F1196" s="169"/>
      <c r="G1196" s="169"/>
      <c r="H1196" s="169"/>
      <c r="I1196" s="169"/>
      <c r="J1196" s="169"/>
      <c r="K1196" s="177"/>
    </row>
    <row r="1197" spans="2:11" x14ac:dyDescent="0.75">
      <c r="B1197" s="176" t="s">
        <v>1411</v>
      </c>
      <c r="C1197" s="168"/>
      <c r="D1197" s="169"/>
      <c r="E1197" s="169"/>
      <c r="F1197" s="169"/>
      <c r="G1197" s="169"/>
      <c r="H1197" s="169"/>
      <c r="I1197" s="169"/>
      <c r="J1197" s="169"/>
      <c r="K1197" s="177"/>
    </row>
    <row r="1198" spans="2:11" x14ac:dyDescent="0.75">
      <c r="B1198" s="176" t="s">
        <v>1412</v>
      </c>
      <c r="C1198" s="168"/>
      <c r="D1198" s="169"/>
      <c r="E1198" s="169"/>
      <c r="F1198" s="169"/>
      <c r="G1198" s="169"/>
      <c r="H1198" s="169"/>
      <c r="I1198" s="169"/>
      <c r="J1198" s="169"/>
      <c r="K1198" s="177"/>
    </row>
    <row r="1199" spans="2:11" x14ac:dyDescent="0.75">
      <c r="B1199" s="176" t="s">
        <v>1413</v>
      </c>
      <c r="C1199" s="168"/>
      <c r="D1199" s="169"/>
      <c r="E1199" s="169"/>
      <c r="F1199" s="169"/>
      <c r="G1199" s="169"/>
      <c r="H1199" s="169"/>
      <c r="I1199" s="169"/>
      <c r="J1199" s="169"/>
      <c r="K1199" s="177"/>
    </row>
    <row r="1200" spans="2:11" x14ac:dyDescent="0.75">
      <c r="B1200" s="176" t="s">
        <v>1414</v>
      </c>
      <c r="C1200" s="168"/>
      <c r="D1200" s="169"/>
      <c r="E1200" s="169"/>
      <c r="F1200" s="169"/>
      <c r="G1200" s="169"/>
      <c r="H1200" s="169"/>
      <c r="I1200" s="169"/>
      <c r="J1200" s="169"/>
      <c r="K1200" s="177"/>
    </row>
    <row r="1201" spans="2:11" x14ac:dyDescent="0.75">
      <c r="B1201" s="176" t="s">
        <v>1415</v>
      </c>
      <c r="C1201" s="168"/>
      <c r="D1201" s="169"/>
      <c r="E1201" s="169"/>
      <c r="F1201" s="169"/>
      <c r="G1201" s="169"/>
      <c r="H1201" s="169"/>
      <c r="I1201" s="169"/>
      <c r="J1201" s="169"/>
      <c r="K1201" s="177"/>
    </row>
    <row r="1202" spans="2:11" x14ac:dyDescent="0.75">
      <c r="B1202" s="176" t="s">
        <v>1416</v>
      </c>
      <c r="C1202" s="168"/>
      <c r="D1202" s="169"/>
      <c r="E1202" s="169"/>
      <c r="F1202" s="169"/>
      <c r="G1202" s="169"/>
      <c r="H1202" s="169"/>
      <c r="I1202" s="169"/>
      <c r="J1202" s="169"/>
      <c r="K1202" s="177"/>
    </row>
    <row r="1203" spans="2:11" x14ac:dyDescent="0.75">
      <c r="B1203" s="176" t="s">
        <v>1417</v>
      </c>
      <c r="C1203" s="168"/>
      <c r="D1203" s="169"/>
      <c r="E1203" s="169"/>
      <c r="F1203" s="169"/>
      <c r="G1203" s="169"/>
      <c r="H1203" s="169"/>
      <c r="I1203" s="169"/>
      <c r="J1203" s="169"/>
      <c r="K1203" s="177"/>
    </row>
    <row r="1204" spans="2:11" x14ac:dyDescent="0.75">
      <c r="B1204" s="176" t="s">
        <v>1418</v>
      </c>
      <c r="C1204" s="168"/>
      <c r="D1204" s="169"/>
      <c r="E1204" s="169"/>
      <c r="F1204" s="169"/>
      <c r="G1204" s="169"/>
      <c r="H1204" s="169"/>
      <c r="I1204" s="169"/>
      <c r="J1204" s="169"/>
      <c r="K1204" s="177"/>
    </row>
    <row r="1205" spans="2:11" x14ac:dyDescent="0.75">
      <c r="B1205" s="176" t="s">
        <v>1419</v>
      </c>
      <c r="C1205" s="168"/>
      <c r="D1205" s="169"/>
      <c r="E1205" s="169"/>
      <c r="F1205" s="169"/>
      <c r="G1205" s="169"/>
      <c r="H1205" s="169"/>
      <c r="I1205" s="169"/>
      <c r="J1205" s="169"/>
      <c r="K1205" s="177"/>
    </row>
    <row r="1206" spans="2:11" x14ac:dyDescent="0.75">
      <c r="B1206" s="176" t="s">
        <v>1420</v>
      </c>
      <c r="C1206" s="168"/>
      <c r="D1206" s="169"/>
      <c r="E1206" s="169"/>
      <c r="F1206" s="169"/>
      <c r="G1206" s="169"/>
      <c r="H1206" s="169"/>
      <c r="I1206" s="169"/>
      <c r="J1206" s="169"/>
      <c r="K1206" s="177"/>
    </row>
    <row r="1207" spans="2:11" x14ac:dyDescent="0.75">
      <c r="B1207" s="176" t="s">
        <v>1421</v>
      </c>
      <c r="C1207" s="168"/>
      <c r="D1207" s="169"/>
      <c r="E1207" s="169"/>
      <c r="F1207" s="169"/>
      <c r="G1207" s="169"/>
      <c r="H1207" s="169"/>
      <c r="I1207" s="169"/>
      <c r="J1207" s="169"/>
      <c r="K1207" s="177"/>
    </row>
    <row r="1208" spans="2:11" x14ac:dyDescent="0.75">
      <c r="B1208" s="176" t="s">
        <v>1422</v>
      </c>
      <c r="C1208" s="168"/>
      <c r="D1208" s="169"/>
      <c r="E1208" s="169"/>
      <c r="F1208" s="169"/>
      <c r="G1208" s="169"/>
      <c r="H1208" s="169"/>
      <c r="I1208" s="169"/>
      <c r="J1208" s="169"/>
      <c r="K1208" s="177"/>
    </row>
    <row r="1209" spans="2:11" x14ac:dyDescent="0.75">
      <c r="B1209" s="176" t="s">
        <v>1423</v>
      </c>
      <c r="C1209" s="168"/>
      <c r="D1209" s="169"/>
      <c r="E1209" s="169"/>
      <c r="F1209" s="169"/>
      <c r="G1209" s="169"/>
      <c r="H1209" s="169"/>
      <c r="I1209" s="169"/>
      <c r="J1209" s="169"/>
      <c r="K1209" s="177"/>
    </row>
    <row r="1210" spans="2:11" x14ac:dyDescent="0.75">
      <c r="B1210" s="176" t="s">
        <v>1424</v>
      </c>
      <c r="C1210" s="168"/>
      <c r="D1210" s="169"/>
      <c r="E1210" s="169"/>
      <c r="F1210" s="169"/>
      <c r="G1210" s="169"/>
      <c r="H1210" s="169"/>
      <c r="I1210" s="169"/>
      <c r="J1210" s="169"/>
      <c r="K1210" s="177"/>
    </row>
    <row r="1211" spans="2:11" x14ac:dyDescent="0.75">
      <c r="B1211" s="176" t="s">
        <v>1425</v>
      </c>
      <c r="C1211" s="168"/>
      <c r="D1211" s="169"/>
      <c r="E1211" s="169"/>
      <c r="F1211" s="169"/>
      <c r="G1211" s="169"/>
      <c r="H1211" s="169"/>
      <c r="I1211" s="169"/>
      <c r="J1211" s="169"/>
      <c r="K1211" s="177"/>
    </row>
    <row r="1212" spans="2:11" x14ac:dyDescent="0.75">
      <c r="B1212" s="176" t="s">
        <v>1426</v>
      </c>
      <c r="C1212" s="168"/>
      <c r="D1212" s="169"/>
      <c r="E1212" s="169"/>
      <c r="F1212" s="169"/>
      <c r="G1212" s="169"/>
      <c r="H1212" s="169"/>
      <c r="I1212" s="169"/>
      <c r="J1212" s="169"/>
      <c r="K1212" s="177"/>
    </row>
    <row r="1213" spans="2:11" x14ac:dyDescent="0.75">
      <c r="B1213" s="176" t="s">
        <v>1427</v>
      </c>
      <c r="C1213" s="168"/>
      <c r="D1213" s="169"/>
      <c r="E1213" s="169"/>
      <c r="F1213" s="169"/>
      <c r="G1213" s="169"/>
      <c r="H1213" s="169"/>
      <c r="I1213" s="169"/>
      <c r="J1213" s="169"/>
      <c r="K1213" s="177"/>
    </row>
    <row r="1214" spans="2:11" x14ac:dyDescent="0.75">
      <c r="B1214" s="176" t="s">
        <v>1428</v>
      </c>
      <c r="C1214" s="168"/>
      <c r="D1214" s="169"/>
      <c r="E1214" s="169"/>
      <c r="F1214" s="169"/>
      <c r="G1214" s="169"/>
      <c r="H1214" s="169"/>
      <c r="I1214" s="169"/>
      <c r="J1214" s="169"/>
      <c r="K1214" s="177"/>
    </row>
    <row r="1215" spans="2:11" x14ac:dyDescent="0.75">
      <c r="B1215" s="176" t="s">
        <v>1429</v>
      </c>
      <c r="C1215" s="168"/>
      <c r="D1215" s="169"/>
      <c r="E1215" s="169"/>
      <c r="F1215" s="169"/>
      <c r="G1215" s="169"/>
      <c r="H1215" s="169"/>
      <c r="I1215" s="169"/>
      <c r="J1215" s="169"/>
      <c r="K1215" s="177"/>
    </row>
    <row r="1216" spans="2:11" x14ac:dyDescent="0.75">
      <c r="B1216" s="176" t="s">
        <v>1430</v>
      </c>
      <c r="C1216" s="168"/>
      <c r="D1216" s="169"/>
      <c r="E1216" s="169"/>
      <c r="F1216" s="169"/>
      <c r="G1216" s="169"/>
      <c r="H1216" s="169"/>
      <c r="I1216" s="169"/>
      <c r="J1216" s="169"/>
      <c r="K1216" s="177"/>
    </row>
    <row r="1217" spans="2:11" x14ac:dyDescent="0.75">
      <c r="B1217" s="176" t="s">
        <v>1431</v>
      </c>
      <c r="C1217" s="168"/>
      <c r="D1217" s="169"/>
      <c r="E1217" s="169"/>
      <c r="F1217" s="169"/>
      <c r="G1217" s="169"/>
      <c r="H1217" s="169"/>
      <c r="I1217" s="169"/>
      <c r="J1217" s="169"/>
      <c r="K1217" s="177"/>
    </row>
    <row r="1218" spans="2:11" x14ac:dyDescent="0.75">
      <c r="B1218" s="176" t="s">
        <v>1432</v>
      </c>
      <c r="C1218" s="168"/>
      <c r="D1218" s="169"/>
      <c r="E1218" s="169"/>
      <c r="F1218" s="169"/>
      <c r="G1218" s="169"/>
      <c r="H1218" s="169"/>
      <c r="I1218" s="169"/>
      <c r="J1218" s="169"/>
      <c r="K1218" s="177"/>
    </row>
    <row r="1219" spans="2:11" x14ac:dyDescent="0.75">
      <c r="B1219" s="176" t="s">
        <v>1433</v>
      </c>
      <c r="C1219" s="168"/>
      <c r="D1219" s="169"/>
      <c r="E1219" s="169"/>
      <c r="F1219" s="169"/>
      <c r="G1219" s="169"/>
      <c r="H1219" s="169"/>
      <c r="I1219" s="169"/>
      <c r="J1219" s="169"/>
      <c r="K1219" s="177"/>
    </row>
    <row r="1220" spans="2:11" x14ac:dyDescent="0.75">
      <c r="B1220" s="176" t="s">
        <v>1434</v>
      </c>
      <c r="C1220" s="168"/>
      <c r="D1220" s="169"/>
      <c r="E1220" s="169"/>
      <c r="F1220" s="169"/>
      <c r="G1220" s="169"/>
      <c r="H1220" s="169"/>
      <c r="I1220" s="169"/>
      <c r="J1220" s="169"/>
      <c r="K1220" s="177"/>
    </row>
    <row r="1221" spans="2:11" x14ac:dyDescent="0.75">
      <c r="B1221" s="176" t="s">
        <v>1435</v>
      </c>
      <c r="C1221" s="168"/>
      <c r="D1221" s="169"/>
      <c r="E1221" s="169"/>
      <c r="F1221" s="169"/>
      <c r="G1221" s="169"/>
      <c r="H1221" s="169"/>
      <c r="I1221" s="169"/>
      <c r="J1221" s="169"/>
      <c r="K1221" s="177"/>
    </row>
    <row r="1222" spans="2:11" x14ac:dyDescent="0.75">
      <c r="B1222" s="176" t="s">
        <v>1436</v>
      </c>
      <c r="C1222" s="168"/>
      <c r="D1222" s="169"/>
      <c r="E1222" s="169"/>
      <c r="F1222" s="169"/>
      <c r="G1222" s="169"/>
      <c r="H1222" s="169"/>
      <c r="I1222" s="169"/>
      <c r="J1222" s="169"/>
      <c r="K1222" s="177"/>
    </row>
    <row r="1223" spans="2:11" x14ac:dyDescent="0.75">
      <c r="B1223" s="176" t="s">
        <v>1437</v>
      </c>
      <c r="C1223" s="168"/>
      <c r="D1223" s="169"/>
      <c r="E1223" s="169"/>
      <c r="F1223" s="169"/>
      <c r="G1223" s="169"/>
      <c r="H1223" s="169"/>
      <c r="I1223" s="169"/>
      <c r="J1223" s="169"/>
      <c r="K1223" s="177"/>
    </row>
    <row r="1224" spans="2:11" x14ac:dyDescent="0.75">
      <c r="B1224" s="176" t="s">
        <v>1438</v>
      </c>
      <c r="C1224" s="168"/>
      <c r="D1224" s="169"/>
      <c r="E1224" s="169"/>
      <c r="F1224" s="169"/>
      <c r="G1224" s="169"/>
      <c r="H1224" s="169"/>
      <c r="I1224" s="169"/>
      <c r="J1224" s="169"/>
      <c r="K1224" s="177"/>
    </row>
    <row r="1225" spans="2:11" x14ac:dyDescent="0.75">
      <c r="B1225" s="176" t="s">
        <v>1439</v>
      </c>
      <c r="C1225" s="168"/>
      <c r="D1225" s="169"/>
      <c r="E1225" s="169"/>
      <c r="F1225" s="169"/>
      <c r="G1225" s="169"/>
      <c r="H1225" s="169"/>
      <c r="I1225" s="169"/>
      <c r="J1225" s="169"/>
      <c r="K1225" s="177"/>
    </row>
    <row r="1226" spans="2:11" x14ac:dyDescent="0.75">
      <c r="B1226" s="176" t="s">
        <v>1440</v>
      </c>
      <c r="C1226" s="168"/>
      <c r="D1226" s="169"/>
      <c r="E1226" s="169"/>
      <c r="F1226" s="169"/>
      <c r="G1226" s="169"/>
      <c r="H1226" s="169"/>
      <c r="I1226" s="169"/>
      <c r="J1226" s="169"/>
      <c r="K1226" s="177"/>
    </row>
    <row r="1227" spans="2:11" x14ac:dyDescent="0.75">
      <c r="B1227" s="176" t="s">
        <v>1441</v>
      </c>
      <c r="C1227" s="168"/>
      <c r="D1227" s="169"/>
      <c r="E1227" s="169"/>
      <c r="F1227" s="169"/>
      <c r="G1227" s="169"/>
      <c r="H1227" s="169"/>
      <c r="I1227" s="169"/>
      <c r="J1227" s="169"/>
      <c r="K1227" s="177"/>
    </row>
    <row r="1228" spans="2:11" x14ac:dyDescent="0.75">
      <c r="B1228" s="176" t="s">
        <v>1442</v>
      </c>
      <c r="C1228" s="168"/>
      <c r="D1228" s="169"/>
      <c r="E1228" s="169"/>
      <c r="F1228" s="169"/>
      <c r="G1228" s="169"/>
      <c r="H1228" s="169"/>
      <c r="I1228" s="169"/>
      <c r="J1228" s="169"/>
      <c r="K1228" s="177"/>
    </row>
    <row r="1229" spans="2:11" x14ac:dyDescent="0.75">
      <c r="B1229" s="176" t="s">
        <v>1443</v>
      </c>
      <c r="C1229" s="168"/>
      <c r="D1229" s="169"/>
      <c r="E1229" s="169"/>
      <c r="F1229" s="169"/>
      <c r="G1229" s="169"/>
      <c r="H1229" s="169"/>
      <c r="I1229" s="169"/>
      <c r="J1229" s="169"/>
      <c r="K1229" s="177"/>
    </row>
    <row r="1230" spans="2:11" x14ac:dyDescent="0.75">
      <c r="B1230" s="176" t="s">
        <v>1444</v>
      </c>
      <c r="C1230" s="168"/>
      <c r="D1230" s="169"/>
      <c r="E1230" s="169"/>
      <c r="F1230" s="169"/>
      <c r="G1230" s="169"/>
      <c r="H1230" s="169"/>
      <c r="I1230" s="169"/>
      <c r="J1230" s="169"/>
      <c r="K1230" s="177"/>
    </row>
    <row r="1231" spans="2:11" x14ac:dyDescent="0.75">
      <c r="B1231" s="176" t="s">
        <v>1445</v>
      </c>
      <c r="C1231" s="168"/>
      <c r="D1231" s="169"/>
      <c r="E1231" s="169"/>
      <c r="F1231" s="169"/>
      <c r="G1231" s="169"/>
      <c r="H1231" s="169"/>
      <c r="I1231" s="169"/>
      <c r="J1231" s="169"/>
      <c r="K1231" s="177"/>
    </row>
    <row r="1232" spans="2:11" x14ac:dyDescent="0.75">
      <c r="B1232" s="176" t="s">
        <v>1446</v>
      </c>
      <c r="C1232" s="168"/>
      <c r="D1232" s="169"/>
      <c r="E1232" s="169"/>
      <c r="F1232" s="169"/>
      <c r="G1232" s="169"/>
      <c r="H1232" s="169"/>
      <c r="I1232" s="169"/>
      <c r="J1232" s="169"/>
      <c r="K1232" s="177"/>
    </row>
    <row r="1233" spans="2:11" x14ac:dyDescent="0.75">
      <c r="B1233" s="176" t="s">
        <v>1447</v>
      </c>
      <c r="C1233" s="168"/>
      <c r="D1233" s="169"/>
      <c r="E1233" s="169"/>
      <c r="F1233" s="169"/>
      <c r="G1233" s="169"/>
      <c r="H1233" s="169"/>
      <c r="I1233" s="169"/>
      <c r="J1233" s="169"/>
      <c r="K1233" s="177"/>
    </row>
    <row r="1234" spans="2:11" x14ac:dyDescent="0.75">
      <c r="B1234" s="176" t="s">
        <v>1448</v>
      </c>
      <c r="C1234" s="168"/>
      <c r="D1234" s="169"/>
      <c r="E1234" s="169"/>
      <c r="F1234" s="169"/>
      <c r="G1234" s="169"/>
      <c r="H1234" s="169"/>
      <c r="I1234" s="169"/>
      <c r="J1234" s="169"/>
      <c r="K1234" s="177"/>
    </row>
    <row r="1235" spans="2:11" x14ac:dyDescent="0.75">
      <c r="B1235" s="176" t="s">
        <v>1449</v>
      </c>
      <c r="C1235" s="168"/>
      <c r="D1235" s="169"/>
      <c r="E1235" s="169"/>
      <c r="F1235" s="169"/>
      <c r="G1235" s="169"/>
      <c r="H1235" s="169"/>
      <c r="I1235" s="169"/>
      <c r="J1235" s="169"/>
      <c r="K1235" s="177"/>
    </row>
    <row r="1236" spans="2:11" x14ac:dyDescent="0.75">
      <c r="B1236" s="176" t="s">
        <v>1450</v>
      </c>
      <c r="C1236" s="168"/>
      <c r="D1236" s="169"/>
      <c r="E1236" s="169"/>
      <c r="F1236" s="169"/>
      <c r="G1236" s="169"/>
      <c r="H1236" s="169"/>
      <c r="I1236" s="169"/>
      <c r="J1236" s="169"/>
      <c r="K1236" s="177"/>
    </row>
    <row r="1237" spans="2:11" x14ac:dyDescent="0.75">
      <c r="B1237" s="176" t="s">
        <v>1451</v>
      </c>
      <c r="C1237" s="168"/>
      <c r="D1237" s="169"/>
      <c r="E1237" s="169"/>
      <c r="F1237" s="169"/>
      <c r="G1237" s="169"/>
      <c r="H1237" s="169"/>
      <c r="I1237" s="169"/>
      <c r="J1237" s="169"/>
      <c r="K1237" s="177"/>
    </row>
    <row r="1238" spans="2:11" x14ac:dyDescent="0.75">
      <c r="B1238" s="176" t="s">
        <v>1452</v>
      </c>
      <c r="C1238" s="168"/>
      <c r="D1238" s="169"/>
      <c r="E1238" s="169"/>
      <c r="F1238" s="169"/>
      <c r="G1238" s="169"/>
      <c r="H1238" s="169"/>
      <c r="I1238" s="169"/>
      <c r="J1238" s="169"/>
      <c r="K1238" s="177"/>
    </row>
    <row r="1239" spans="2:11" x14ac:dyDescent="0.75">
      <c r="B1239" s="176" t="s">
        <v>1453</v>
      </c>
      <c r="C1239" s="168"/>
      <c r="D1239" s="169"/>
      <c r="E1239" s="169"/>
      <c r="F1239" s="169"/>
      <c r="G1239" s="169"/>
      <c r="H1239" s="169"/>
      <c r="I1239" s="169"/>
      <c r="J1239" s="169"/>
      <c r="K1239" s="177"/>
    </row>
    <row r="1240" spans="2:11" x14ac:dyDescent="0.75">
      <c r="B1240" s="176" t="s">
        <v>1454</v>
      </c>
      <c r="C1240" s="168"/>
      <c r="D1240" s="169"/>
      <c r="E1240" s="169"/>
      <c r="F1240" s="169"/>
      <c r="G1240" s="169"/>
      <c r="H1240" s="169"/>
      <c r="I1240" s="169"/>
      <c r="J1240" s="169"/>
      <c r="K1240" s="177"/>
    </row>
    <row r="1241" spans="2:11" x14ac:dyDescent="0.75">
      <c r="B1241" s="176" t="s">
        <v>1455</v>
      </c>
      <c r="C1241" s="168"/>
      <c r="D1241" s="169"/>
      <c r="E1241" s="169"/>
      <c r="F1241" s="169"/>
      <c r="G1241" s="169"/>
      <c r="H1241" s="169"/>
      <c r="I1241" s="169"/>
      <c r="J1241" s="169"/>
      <c r="K1241" s="177"/>
    </row>
    <row r="1242" spans="2:11" x14ac:dyDescent="0.75">
      <c r="B1242" s="176" t="s">
        <v>1456</v>
      </c>
      <c r="C1242" s="168"/>
      <c r="D1242" s="169"/>
      <c r="E1242" s="169"/>
      <c r="F1242" s="169"/>
      <c r="G1242" s="169"/>
      <c r="H1242" s="169"/>
      <c r="I1242" s="169"/>
      <c r="J1242" s="169"/>
      <c r="K1242" s="177"/>
    </row>
    <row r="1243" spans="2:11" x14ac:dyDescent="0.75">
      <c r="B1243" s="176" t="s">
        <v>1457</v>
      </c>
      <c r="C1243" s="168"/>
      <c r="D1243" s="169"/>
      <c r="E1243" s="169"/>
      <c r="F1243" s="169"/>
      <c r="G1243" s="169"/>
      <c r="H1243" s="169"/>
      <c r="I1243" s="169"/>
      <c r="J1243" s="169"/>
      <c r="K1243" s="177"/>
    </row>
    <row r="1244" spans="2:11" x14ac:dyDescent="0.75">
      <c r="B1244" s="176" t="s">
        <v>1458</v>
      </c>
      <c r="C1244" s="168"/>
      <c r="D1244" s="169"/>
      <c r="E1244" s="169"/>
      <c r="F1244" s="169"/>
      <c r="G1244" s="169"/>
      <c r="H1244" s="169"/>
      <c r="I1244" s="169"/>
      <c r="J1244" s="169"/>
      <c r="K1244" s="177"/>
    </row>
    <row r="1245" spans="2:11" x14ac:dyDescent="0.75">
      <c r="B1245" s="176" t="s">
        <v>1459</v>
      </c>
      <c r="C1245" s="168"/>
      <c r="D1245" s="169"/>
      <c r="E1245" s="169"/>
      <c r="F1245" s="169"/>
      <c r="G1245" s="169"/>
      <c r="H1245" s="169"/>
      <c r="I1245" s="169"/>
      <c r="J1245" s="169"/>
      <c r="K1245" s="177"/>
    </row>
    <row r="1246" spans="2:11" x14ac:dyDescent="0.75">
      <c r="B1246" s="176" t="s">
        <v>1460</v>
      </c>
      <c r="C1246" s="168"/>
      <c r="D1246" s="169"/>
      <c r="E1246" s="169"/>
      <c r="F1246" s="169"/>
      <c r="G1246" s="169"/>
      <c r="H1246" s="169"/>
      <c r="I1246" s="169"/>
      <c r="J1246" s="169"/>
      <c r="K1246" s="177"/>
    </row>
    <row r="1247" spans="2:11" x14ac:dyDescent="0.75">
      <c r="B1247" s="176" t="s">
        <v>1461</v>
      </c>
      <c r="C1247" s="168"/>
      <c r="D1247" s="169"/>
      <c r="E1247" s="169"/>
      <c r="F1247" s="169"/>
      <c r="G1247" s="169"/>
      <c r="H1247" s="169"/>
      <c r="I1247" s="169"/>
      <c r="J1247" s="169"/>
      <c r="K1247" s="177"/>
    </row>
    <row r="1248" spans="2:11" x14ac:dyDescent="0.75">
      <c r="B1248" s="176" t="s">
        <v>1462</v>
      </c>
      <c r="C1248" s="168"/>
      <c r="D1248" s="169"/>
      <c r="E1248" s="169"/>
      <c r="F1248" s="169"/>
      <c r="G1248" s="169"/>
      <c r="H1248" s="169"/>
      <c r="I1248" s="169"/>
      <c r="J1248" s="169"/>
      <c r="K1248" s="177"/>
    </row>
    <row r="1249" spans="2:11" x14ac:dyDescent="0.75">
      <c r="B1249" s="176" t="s">
        <v>1463</v>
      </c>
      <c r="C1249" s="168"/>
      <c r="D1249" s="169"/>
      <c r="E1249" s="169"/>
      <c r="F1249" s="169"/>
      <c r="G1249" s="169"/>
      <c r="H1249" s="169"/>
      <c r="I1249" s="169"/>
      <c r="J1249" s="169"/>
      <c r="K1249" s="177"/>
    </row>
    <row r="1250" spans="2:11" x14ac:dyDescent="0.75">
      <c r="B1250" s="176" t="s">
        <v>1464</v>
      </c>
      <c r="C1250" s="168"/>
      <c r="D1250" s="169"/>
      <c r="E1250" s="169"/>
      <c r="F1250" s="169"/>
      <c r="G1250" s="169"/>
      <c r="H1250" s="169"/>
      <c r="I1250" s="169"/>
      <c r="J1250" s="169"/>
      <c r="K1250" s="177"/>
    </row>
    <row r="1251" spans="2:11" x14ac:dyDescent="0.75">
      <c r="B1251" s="176" t="s">
        <v>1465</v>
      </c>
      <c r="C1251" s="168"/>
      <c r="D1251" s="169"/>
      <c r="E1251" s="169"/>
      <c r="F1251" s="169"/>
      <c r="G1251" s="169"/>
      <c r="H1251" s="169"/>
      <c r="I1251" s="169"/>
      <c r="J1251" s="169"/>
      <c r="K1251" s="177"/>
    </row>
    <row r="1252" spans="2:11" x14ac:dyDescent="0.75">
      <c r="B1252" s="176" t="s">
        <v>1466</v>
      </c>
      <c r="C1252" s="168"/>
      <c r="D1252" s="169"/>
      <c r="E1252" s="169"/>
      <c r="F1252" s="169"/>
      <c r="G1252" s="169"/>
      <c r="H1252" s="169"/>
      <c r="I1252" s="169"/>
      <c r="J1252" s="169"/>
      <c r="K1252" s="177"/>
    </row>
    <row r="1253" spans="2:11" x14ac:dyDescent="0.75">
      <c r="B1253" s="176" t="s">
        <v>1467</v>
      </c>
      <c r="C1253" s="168"/>
      <c r="D1253" s="169"/>
      <c r="E1253" s="169"/>
      <c r="F1253" s="169"/>
      <c r="G1253" s="169"/>
      <c r="H1253" s="169"/>
      <c r="I1253" s="169"/>
      <c r="J1253" s="169"/>
      <c r="K1253" s="177"/>
    </row>
    <row r="1254" spans="2:11" x14ac:dyDescent="0.75">
      <c r="B1254" s="176" t="s">
        <v>1468</v>
      </c>
      <c r="C1254" s="168"/>
      <c r="D1254" s="169"/>
      <c r="E1254" s="169"/>
      <c r="F1254" s="169"/>
      <c r="G1254" s="169"/>
      <c r="H1254" s="169"/>
      <c r="I1254" s="169"/>
      <c r="J1254" s="169"/>
      <c r="K1254" s="177"/>
    </row>
    <row r="1255" spans="2:11" x14ac:dyDescent="0.75">
      <c r="B1255" s="176" t="s">
        <v>1469</v>
      </c>
      <c r="C1255" s="168"/>
      <c r="D1255" s="169"/>
      <c r="E1255" s="169"/>
      <c r="F1255" s="169"/>
      <c r="G1255" s="169"/>
      <c r="H1255" s="169"/>
      <c r="I1255" s="169"/>
      <c r="J1255" s="169"/>
      <c r="K1255" s="177"/>
    </row>
    <row r="1256" spans="2:11" x14ac:dyDescent="0.75">
      <c r="B1256" s="176" t="s">
        <v>1470</v>
      </c>
      <c r="C1256" s="168"/>
      <c r="D1256" s="169"/>
      <c r="E1256" s="169"/>
      <c r="F1256" s="169"/>
      <c r="G1256" s="169"/>
      <c r="H1256" s="169"/>
      <c r="I1256" s="169"/>
      <c r="J1256" s="169"/>
      <c r="K1256" s="177"/>
    </row>
    <row r="1257" spans="2:11" x14ac:dyDescent="0.75">
      <c r="B1257" s="176" t="s">
        <v>1471</v>
      </c>
      <c r="C1257" s="168"/>
      <c r="D1257" s="169"/>
      <c r="E1257" s="169"/>
      <c r="F1257" s="169"/>
      <c r="G1257" s="169"/>
      <c r="H1257" s="169"/>
      <c r="I1257" s="169"/>
      <c r="J1257" s="169"/>
      <c r="K1257" s="177"/>
    </row>
    <row r="1258" spans="2:11" x14ac:dyDescent="0.75">
      <c r="B1258" s="176" t="s">
        <v>1472</v>
      </c>
      <c r="C1258" s="168"/>
      <c r="D1258" s="169"/>
      <c r="E1258" s="169"/>
      <c r="F1258" s="169"/>
      <c r="G1258" s="169"/>
      <c r="H1258" s="169"/>
      <c r="I1258" s="169"/>
      <c r="J1258" s="169"/>
      <c r="K1258" s="177"/>
    </row>
    <row r="1259" spans="2:11" x14ac:dyDescent="0.75">
      <c r="B1259" s="176" t="s">
        <v>1473</v>
      </c>
      <c r="C1259" s="168"/>
      <c r="D1259" s="169"/>
      <c r="E1259" s="169"/>
      <c r="F1259" s="169"/>
      <c r="G1259" s="169"/>
      <c r="H1259" s="169"/>
      <c r="I1259" s="169"/>
      <c r="J1259" s="169"/>
      <c r="K1259" s="177"/>
    </row>
    <row r="1260" spans="2:11" x14ac:dyDescent="0.75">
      <c r="B1260" s="176" t="s">
        <v>1474</v>
      </c>
      <c r="C1260" s="168"/>
      <c r="D1260" s="169"/>
      <c r="E1260" s="169"/>
      <c r="F1260" s="169"/>
      <c r="G1260" s="169"/>
      <c r="H1260" s="169"/>
      <c r="I1260" s="169"/>
      <c r="J1260" s="169"/>
      <c r="K1260" s="177"/>
    </row>
    <row r="1261" spans="2:11" x14ac:dyDescent="0.75">
      <c r="B1261" s="176" t="s">
        <v>1475</v>
      </c>
      <c r="C1261" s="168"/>
      <c r="D1261" s="169"/>
      <c r="E1261" s="169"/>
      <c r="F1261" s="169"/>
      <c r="G1261" s="169"/>
      <c r="H1261" s="169"/>
      <c r="I1261" s="169"/>
      <c r="J1261" s="169"/>
      <c r="K1261" s="177"/>
    </row>
    <row r="1262" spans="2:11" x14ac:dyDescent="0.75">
      <c r="B1262" s="176" t="s">
        <v>1476</v>
      </c>
      <c r="C1262" s="168"/>
      <c r="D1262" s="169"/>
      <c r="E1262" s="169"/>
      <c r="F1262" s="169"/>
      <c r="G1262" s="169"/>
      <c r="H1262" s="169"/>
      <c r="I1262" s="169"/>
      <c r="J1262" s="169"/>
      <c r="K1262" s="177"/>
    </row>
    <row r="1263" spans="2:11" x14ac:dyDescent="0.75">
      <c r="B1263" s="176" t="s">
        <v>1477</v>
      </c>
      <c r="C1263" s="168"/>
      <c r="D1263" s="169"/>
      <c r="E1263" s="169"/>
      <c r="F1263" s="169"/>
      <c r="G1263" s="169"/>
      <c r="H1263" s="169"/>
      <c r="I1263" s="169"/>
      <c r="J1263" s="169"/>
      <c r="K1263" s="177"/>
    </row>
    <row r="1264" spans="2:11" x14ac:dyDescent="0.75">
      <c r="B1264" s="176" t="s">
        <v>1478</v>
      </c>
      <c r="C1264" s="168"/>
      <c r="D1264" s="169"/>
      <c r="E1264" s="169"/>
      <c r="F1264" s="169"/>
      <c r="G1264" s="169"/>
      <c r="H1264" s="169"/>
      <c r="I1264" s="169"/>
      <c r="J1264" s="169"/>
      <c r="K1264" s="177"/>
    </row>
    <row r="1265" spans="2:11" x14ac:dyDescent="0.75">
      <c r="B1265" s="176" t="s">
        <v>1479</v>
      </c>
      <c r="C1265" s="168"/>
      <c r="D1265" s="169"/>
      <c r="E1265" s="169"/>
      <c r="F1265" s="169"/>
      <c r="G1265" s="169"/>
      <c r="H1265" s="169"/>
      <c r="I1265" s="169"/>
      <c r="J1265" s="169"/>
      <c r="K1265" s="177"/>
    </row>
    <row r="1266" spans="2:11" x14ac:dyDescent="0.75">
      <c r="B1266" s="176" t="s">
        <v>1480</v>
      </c>
      <c r="C1266" s="168"/>
      <c r="D1266" s="169"/>
      <c r="E1266" s="169"/>
      <c r="F1266" s="169"/>
      <c r="G1266" s="169"/>
      <c r="H1266" s="169"/>
      <c r="I1266" s="169"/>
      <c r="J1266" s="169"/>
      <c r="K1266" s="177"/>
    </row>
    <row r="1267" spans="2:11" x14ac:dyDescent="0.75">
      <c r="B1267" s="176" t="s">
        <v>1481</v>
      </c>
      <c r="C1267" s="168"/>
      <c r="D1267" s="169"/>
      <c r="E1267" s="169"/>
      <c r="F1267" s="169"/>
      <c r="G1267" s="169"/>
      <c r="H1267" s="169"/>
      <c r="I1267" s="169"/>
      <c r="J1267" s="169"/>
      <c r="K1267" s="177"/>
    </row>
    <row r="1268" spans="2:11" x14ac:dyDescent="0.75">
      <c r="B1268" s="176" t="s">
        <v>1482</v>
      </c>
      <c r="C1268" s="168"/>
      <c r="D1268" s="169"/>
      <c r="E1268" s="169"/>
      <c r="F1268" s="169"/>
      <c r="G1268" s="169"/>
      <c r="H1268" s="169"/>
      <c r="I1268" s="169"/>
      <c r="J1268" s="169"/>
      <c r="K1268" s="177"/>
    </row>
    <row r="1269" spans="2:11" x14ac:dyDescent="0.75">
      <c r="B1269" s="176" t="s">
        <v>1483</v>
      </c>
      <c r="C1269" s="168"/>
      <c r="D1269" s="169"/>
      <c r="E1269" s="169"/>
      <c r="F1269" s="169"/>
      <c r="G1269" s="169"/>
      <c r="H1269" s="169"/>
      <c r="I1269" s="169"/>
      <c r="J1269" s="169"/>
      <c r="K1269" s="177"/>
    </row>
    <row r="1270" spans="2:11" x14ac:dyDescent="0.75">
      <c r="B1270" s="176" t="s">
        <v>1484</v>
      </c>
      <c r="C1270" s="168"/>
      <c r="D1270" s="169"/>
      <c r="E1270" s="169"/>
      <c r="F1270" s="169"/>
      <c r="G1270" s="169"/>
      <c r="H1270" s="169"/>
      <c r="I1270" s="169"/>
      <c r="J1270" s="169"/>
      <c r="K1270" s="177"/>
    </row>
    <row r="1271" spans="2:11" x14ac:dyDescent="0.75">
      <c r="B1271" s="176" t="s">
        <v>1485</v>
      </c>
      <c r="C1271" s="168"/>
      <c r="D1271" s="169"/>
      <c r="E1271" s="169"/>
      <c r="F1271" s="169"/>
      <c r="G1271" s="169"/>
      <c r="H1271" s="169"/>
      <c r="I1271" s="169"/>
      <c r="J1271" s="169"/>
      <c r="K1271" s="177"/>
    </row>
    <row r="1272" spans="2:11" x14ac:dyDescent="0.75">
      <c r="B1272" s="176" t="s">
        <v>1486</v>
      </c>
      <c r="C1272" s="168"/>
      <c r="D1272" s="169"/>
      <c r="E1272" s="169"/>
      <c r="F1272" s="169"/>
      <c r="G1272" s="169"/>
      <c r="H1272" s="169"/>
      <c r="I1272" s="169"/>
      <c r="J1272" s="169"/>
      <c r="K1272" s="177"/>
    </row>
    <row r="1273" spans="2:11" x14ac:dyDescent="0.75">
      <c r="B1273" s="176" t="s">
        <v>1487</v>
      </c>
      <c r="C1273" s="168"/>
      <c r="D1273" s="169"/>
      <c r="E1273" s="169"/>
      <c r="F1273" s="169"/>
      <c r="G1273" s="169"/>
      <c r="H1273" s="169"/>
      <c r="I1273" s="169"/>
      <c r="J1273" s="169"/>
      <c r="K1273" s="177"/>
    </row>
    <row r="1274" spans="2:11" x14ac:dyDescent="0.75">
      <c r="B1274" s="176" t="s">
        <v>1488</v>
      </c>
      <c r="C1274" s="168"/>
      <c r="D1274" s="169"/>
      <c r="E1274" s="169"/>
      <c r="F1274" s="169"/>
      <c r="G1274" s="169"/>
      <c r="H1274" s="169"/>
      <c r="I1274" s="169"/>
      <c r="J1274" s="169"/>
      <c r="K1274" s="177"/>
    </row>
    <row r="1275" spans="2:11" x14ac:dyDescent="0.75">
      <c r="B1275" s="176" t="s">
        <v>1489</v>
      </c>
      <c r="C1275" s="168"/>
      <c r="D1275" s="169"/>
      <c r="E1275" s="169"/>
      <c r="F1275" s="169"/>
      <c r="G1275" s="169"/>
      <c r="H1275" s="169"/>
      <c r="I1275" s="169"/>
      <c r="J1275" s="169"/>
      <c r="K1275" s="177"/>
    </row>
    <row r="1276" spans="2:11" x14ac:dyDescent="0.75">
      <c r="B1276" s="176" t="s">
        <v>1490</v>
      </c>
      <c r="C1276" s="168"/>
      <c r="D1276" s="169"/>
      <c r="E1276" s="169"/>
      <c r="F1276" s="169"/>
      <c r="G1276" s="169"/>
      <c r="H1276" s="169"/>
      <c r="I1276" s="169"/>
      <c r="J1276" s="169"/>
      <c r="K1276" s="177"/>
    </row>
    <row r="1277" spans="2:11" x14ac:dyDescent="0.75">
      <c r="B1277" s="176" t="s">
        <v>1491</v>
      </c>
      <c r="C1277" s="168"/>
      <c r="D1277" s="169"/>
      <c r="E1277" s="169"/>
      <c r="F1277" s="169"/>
      <c r="G1277" s="169"/>
      <c r="H1277" s="169"/>
      <c r="I1277" s="169"/>
      <c r="J1277" s="169"/>
      <c r="K1277" s="177"/>
    </row>
    <row r="1278" spans="2:11" x14ac:dyDescent="0.75">
      <c r="B1278" s="176" t="s">
        <v>1492</v>
      </c>
      <c r="C1278" s="168"/>
      <c r="D1278" s="169"/>
      <c r="E1278" s="169"/>
      <c r="F1278" s="169"/>
      <c r="G1278" s="169"/>
      <c r="H1278" s="169"/>
      <c r="I1278" s="169"/>
      <c r="J1278" s="169"/>
      <c r="K1278" s="177"/>
    </row>
    <row r="1279" spans="2:11" x14ac:dyDescent="0.75">
      <c r="B1279" s="176" t="s">
        <v>1493</v>
      </c>
      <c r="C1279" s="168"/>
      <c r="D1279" s="169"/>
      <c r="E1279" s="169"/>
      <c r="F1279" s="169"/>
      <c r="G1279" s="169"/>
      <c r="H1279" s="169"/>
      <c r="I1279" s="169"/>
      <c r="J1279" s="169"/>
      <c r="K1279" s="177"/>
    </row>
    <row r="1280" spans="2:11" x14ac:dyDescent="0.75">
      <c r="B1280" s="176" t="s">
        <v>1494</v>
      </c>
      <c r="C1280" s="168"/>
      <c r="D1280" s="169"/>
      <c r="E1280" s="169"/>
      <c r="F1280" s="169"/>
      <c r="G1280" s="169"/>
      <c r="H1280" s="169"/>
      <c r="I1280" s="169"/>
      <c r="J1280" s="169"/>
      <c r="K1280" s="177"/>
    </row>
    <row r="1281" spans="2:11" x14ac:dyDescent="0.75">
      <c r="B1281" s="176" t="s">
        <v>1495</v>
      </c>
      <c r="C1281" s="168"/>
      <c r="D1281" s="169"/>
      <c r="E1281" s="169"/>
      <c r="F1281" s="169"/>
      <c r="G1281" s="169"/>
      <c r="H1281" s="169"/>
      <c r="I1281" s="169"/>
      <c r="J1281" s="169"/>
      <c r="K1281" s="177"/>
    </row>
    <row r="1282" spans="2:11" x14ac:dyDescent="0.75">
      <c r="B1282" s="176" t="s">
        <v>1496</v>
      </c>
      <c r="C1282" s="168"/>
      <c r="D1282" s="169"/>
      <c r="E1282" s="169"/>
      <c r="F1282" s="169"/>
      <c r="G1282" s="169"/>
      <c r="H1282" s="169"/>
      <c r="I1282" s="169"/>
      <c r="J1282" s="169"/>
      <c r="K1282" s="177"/>
    </row>
    <row r="1283" spans="2:11" x14ac:dyDescent="0.75">
      <c r="B1283" s="176" t="s">
        <v>1497</v>
      </c>
      <c r="C1283" s="168"/>
      <c r="D1283" s="169"/>
      <c r="E1283" s="169"/>
      <c r="F1283" s="169"/>
      <c r="G1283" s="169"/>
      <c r="H1283" s="169"/>
      <c r="I1283" s="169"/>
      <c r="J1283" s="169"/>
      <c r="K1283" s="177"/>
    </row>
    <row r="1284" spans="2:11" x14ac:dyDescent="0.75">
      <c r="B1284" s="176" t="s">
        <v>1498</v>
      </c>
      <c r="C1284" s="168"/>
      <c r="D1284" s="169"/>
      <c r="E1284" s="169"/>
      <c r="F1284" s="169"/>
      <c r="G1284" s="169"/>
      <c r="H1284" s="169"/>
      <c r="I1284" s="169"/>
      <c r="J1284" s="169"/>
      <c r="K1284" s="177"/>
    </row>
    <row r="1285" spans="2:11" x14ac:dyDescent="0.75">
      <c r="B1285" s="176" t="s">
        <v>1499</v>
      </c>
      <c r="C1285" s="168"/>
      <c r="D1285" s="169"/>
      <c r="E1285" s="169"/>
      <c r="F1285" s="169"/>
      <c r="G1285" s="169"/>
      <c r="H1285" s="169"/>
      <c r="I1285" s="169"/>
      <c r="J1285" s="169"/>
      <c r="K1285" s="177"/>
    </row>
    <row r="1286" spans="2:11" x14ac:dyDescent="0.75">
      <c r="B1286" s="176" t="s">
        <v>1500</v>
      </c>
      <c r="C1286" s="168"/>
      <c r="D1286" s="169"/>
      <c r="E1286" s="169"/>
      <c r="F1286" s="169"/>
      <c r="G1286" s="169"/>
      <c r="H1286" s="169"/>
      <c r="I1286" s="169"/>
      <c r="J1286" s="169"/>
      <c r="K1286" s="177"/>
    </row>
    <row r="1287" spans="2:11" x14ac:dyDescent="0.75">
      <c r="B1287" s="176" t="s">
        <v>1501</v>
      </c>
      <c r="C1287" s="168"/>
      <c r="D1287" s="169"/>
      <c r="E1287" s="169"/>
      <c r="F1287" s="169"/>
      <c r="G1287" s="169"/>
      <c r="H1287" s="169"/>
      <c r="I1287" s="169"/>
      <c r="J1287" s="169"/>
      <c r="K1287" s="177"/>
    </row>
    <row r="1288" spans="2:11" x14ac:dyDescent="0.75">
      <c r="B1288" s="176" t="s">
        <v>1502</v>
      </c>
      <c r="C1288" s="168"/>
      <c r="D1288" s="169"/>
      <c r="E1288" s="169"/>
      <c r="F1288" s="169"/>
      <c r="G1288" s="169"/>
      <c r="H1288" s="169"/>
      <c r="I1288" s="169"/>
      <c r="J1288" s="169"/>
      <c r="K1288" s="177"/>
    </row>
    <row r="1289" spans="2:11" x14ac:dyDescent="0.75">
      <c r="B1289" s="176" t="s">
        <v>1503</v>
      </c>
      <c r="C1289" s="168"/>
      <c r="D1289" s="169"/>
      <c r="E1289" s="169"/>
      <c r="F1289" s="169"/>
      <c r="G1289" s="169"/>
      <c r="H1289" s="169"/>
      <c r="I1289" s="169"/>
      <c r="J1289" s="169"/>
      <c r="K1289" s="177"/>
    </row>
    <row r="1290" spans="2:11" x14ac:dyDescent="0.75">
      <c r="B1290" s="176" t="s">
        <v>1504</v>
      </c>
      <c r="C1290" s="168"/>
      <c r="D1290" s="169"/>
      <c r="E1290" s="169"/>
      <c r="F1290" s="169"/>
      <c r="G1290" s="169"/>
      <c r="H1290" s="169"/>
      <c r="I1290" s="169"/>
      <c r="J1290" s="169"/>
      <c r="K1290" s="177"/>
    </row>
    <row r="1291" spans="2:11" x14ac:dyDescent="0.75">
      <c r="B1291" s="176" t="s">
        <v>1505</v>
      </c>
      <c r="C1291" s="168"/>
      <c r="D1291" s="169"/>
      <c r="E1291" s="169"/>
      <c r="F1291" s="169"/>
      <c r="G1291" s="169"/>
      <c r="H1291" s="169"/>
      <c r="I1291" s="169"/>
      <c r="J1291" s="169"/>
      <c r="K1291" s="177"/>
    </row>
    <row r="1292" spans="2:11" x14ac:dyDescent="0.75">
      <c r="B1292" s="176" t="s">
        <v>1506</v>
      </c>
      <c r="C1292" s="168"/>
      <c r="D1292" s="169"/>
      <c r="E1292" s="169"/>
      <c r="F1292" s="169"/>
      <c r="G1292" s="169"/>
      <c r="H1292" s="169"/>
      <c r="I1292" s="169"/>
      <c r="J1292" s="169"/>
      <c r="K1292" s="177"/>
    </row>
    <row r="1293" spans="2:11" x14ac:dyDescent="0.75">
      <c r="B1293" s="176" t="s">
        <v>1507</v>
      </c>
      <c r="C1293" s="168"/>
      <c r="D1293" s="169"/>
      <c r="E1293" s="169"/>
      <c r="F1293" s="169"/>
      <c r="G1293" s="169"/>
      <c r="H1293" s="169"/>
      <c r="I1293" s="169"/>
      <c r="J1293" s="169"/>
      <c r="K1293" s="177"/>
    </row>
    <row r="1294" spans="2:11" x14ac:dyDescent="0.75">
      <c r="B1294" s="176" t="s">
        <v>1508</v>
      </c>
      <c r="C1294" s="168"/>
      <c r="D1294" s="169"/>
      <c r="E1294" s="169"/>
      <c r="F1294" s="169"/>
      <c r="G1294" s="169"/>
      <c r="H1294" s="169"/>
      <c r="I1294" s="169"/>
      <c r="J1294" s="169"/>
      <c r="K1294" s="177"/>
    </row>
    <row r="1295" spans="2:11" x14ac:dyDescent="0.75">
      <c r="B1295" s="176" t="s">
        <v>1509</v>
      </c>
      <c r="C1295" s="168"/>
      <c r="D1295" s="169"/>
      <c r="E1295" s="169"/>
      <c r="F1295" s="169"/>
      <c r="G1295" s="169"/>
      <c r="H1295" s="169"/>
      <c r="I1295" s="169"/>
      <c r="J1295" s="169"/>
      <c r="K1295" s="177"/>
    </row>
    <row r="1296" spans="2:11" x14ac:dyDescent="0.75">
      <c r="B1296" s="176" t="s">
        <v>1510</v>
      </c>
      <c r="C1296" s="168"/>
      <c r="D1296" s="169"/>
      <c r="E1296" s="169"/>
      <c r="F1296" s="169"/>
      <c r="G1296" s="169"/>
      <c r="H1296" s="169"/>
      <c r="I1296" s="169"/>
      <c r="J1296" s="169"/>
      <c r="K1296" s="177"/>
    </row>
    <row r="1297" spans="2:11" x14ac:dyDescent="0.75">
      <c r="B1297" s="176" t="s">
        <v>1511</v>
      </c>
      <c r="C1297" s="168"/>
      <c r="D1297" s="169"/>
      <c r="E1297" s="169"/>
      <c r="F1297" s="169"/>
      <c r="G1297" s="169"/>
      <c r="H1297" s="169"/>
      <c r="I1297" s="169"/>
      <c r="J1297" s="169"/>
      <c r="K1297" s="177"/>
    </row>
    <row r="1298" spans="2:11" x14ac:dyDescent="0.75">
      <c r="B1298" s="176" t="s">
        <v>1512</v>
      </c>
      <c r="C1298" s="168"/>
      <c r="D1298" s="169"/>
      <c r="E1298" s="169"/>
      <c r="F1298" s="169"/>
      <c r="G1298" s="169"/>
      <c r="H1298" s="169"/>
      <c r="I1298" s="169"/>
      <c r="J1298" s="169"/>
      <c r="K1298" s="177"/>
    </row>
    <row r="1299" spans="2:11" x14ac:dyDescent="0.75">
      <c r="B1299" s="176" t="s">
        <v>1513</v>
      </c>
      <c r="C1299" s="168"/>
      <c r="D1299" s="169"/>
      <c r="E1299" s="169"/>
      <c r="F1299" s="169"/>
      <c r="G1299" s="169"/>
      <c r="H1299" s="169"/>
      <c r="I1299" s="169"/>
      <c r="J1299" s="169"/>
      <c r="K1299" s="177"/>
    </row>
    <row r="1300" spans="2:11" x14ac:dyDescent="0.75">
      <c r="B1300" s="176" t="s">
        <v>1514</v>
      </c>
      <c r="C1300" s="168"/>
      <c r="D1300" s="169"/>
      <c r="E1300" s="169"/>
      <c r="F1300" s="169"/>
      <c r="G1300" s="169"/>
      <c r="H1300" s="169"/>
      <c r="I1300" s="169"/>
      <c r="J1300" s="169"/>
      <c r="K1300" s="177"/>
    </row>
    <row r="1301" spans="2:11" x14ac:dyDescent="0.75">
      <c r="B1301" s="176" t="s">
        <v>1515</v>
      </c>
      <c r="C1301" s="168"/>
      <c r="D1301" s="169"/>
      <c r="E1301" s="169"/>
      <c r="F1301" s="169"/>
      <c r="G1301" s="169"/>
      <c r="H1301" s="169"/>
      <c r="I1301" s="169"/>
      <c r="J1301" s="169"/>
      <c r="K1301" s="177"/>
    </row>
    <row r="1302" spans="2:11" x14ac:dyDescent="0.75">
      <c r="B1302" s="176" t="s">
        <v>1516</v>
      </c>
      <c r="C1302" s="168"/>
      <c r="D1302" s="169"/>
      <c r="E1302" s="169"/>
      <c r="F1302" s="169"/>
      <c r="G1302" s="169"/>
      <c r="H1302" s="169"/>
      <c r="I1302" s="169"/>
      <c r="J1302" s="169"/>
      <c r="K1302" s="177"/>
    </row>
    <row r="1303" spans="2:11" x14ac:dyDescent="0.75">
      <c r="B1303" s="176" t="s">
        <v>1517</v>
      </c>
      <c r="C1303" s="168"/>
      <c r="D1303" s="169"/>
      <c r="E1303" s="169"/>
      <c r="F1303" s="169"/>
      <c r="G1303" s="169"/>
      <c r="H1303" s="169"/>
      <c r="I1303" s="169"/>
      <c r="J1303" s="169"/>
      <c r="K1303" s="177"/>
    </row>
    <row r="1304" spans="2:11" x14ac:dyDescent="0.75">
      <c r="B1304" s="176" t="s">
        <v>1518</v>
      </c>
      <c r="C1304" s="168"/>
      <c r="D1304" s="169"/>
      <c r="E1304" s="169"/>
      <c r="F1304" s="169"/>
      <c r="G1304" s="169"/>
      <c r="H1304" s="169"/>
      <c r="I1304" s="169"/>
      <c r="J1304" s="169"/>
      <c r="K1304" s="177"/>
    </row>
    <row r="1305" spans="2:11" x14ac:dyDescent="0.75">
      <c r="B1305" s="176" t="s">
        <v>1519</v>
      </c>
      <c r="C1305" s="168"/>
      <c r="D1305" s="169"/>
      <c r="E1305" s="169"/>
      <c r="F1305" s="169"/>
      <c r="G1305" s="169"/>
      <c r="H1305" s="169"/>
      <c r="I1305" s="169"/>
      <c r="J1305" s="169"/>
      <c r="K1305" s="177"/>
    </row>
    <row r="1306" spans="2:11" x14ac:dyDescent="0.75">
      <c r="B1306" s="176" t="s">
        <v>1520</v>
      </c>
      <c r="C1306" s="168"/>
      <c r="D1306" s="169"/>
      <c r="E1306" s="169"/>
      <c r="F1306" s="169"/>
      <c r="G1306" s="169"/>
      <c r="H1306" s="169"/>
      <c r="I1306" s="169"/>
      <c r="J1306" s="169"/>
      <c r="K1306" s="177"/>
    </row>
    <row r="1307" spans="2:11" x14ac:dyDescent="0.75">
      <c r="B1307" s="176" t="s">
        <v>1521</v>
      </c>
      <c r="C1307" s="168"/>
      <c r="D1307" s="169"/>
      <c r="E1307" s="169"/>
      <c r="F1307" s="169"/>
      <c r="G1307" s="169"/>
      <c r="H1307" s="169"/>
      <c r="I1307" s="169"/>
      <c r="J1307" s="169"/>
      <c r="K1307" s="177"/>
    </row>
    <row r="1308" spans="2:11" x14ac:dyDescent="0.75">
      <c r="B1308" s="176" t="s">
        <v>1522</v>
      </c>
      <c r="C1308" s="168"/>
      <c r="D1308" s="169"/>
      <c r="E1308" s="169"/>
      <c r="F1308" s="169"/>
      <c r="G1308" s="169"/>
      <c r="H1308" s="169"/>
      <c r="I1308" s="169"/>
      <c r="J1308" s="169"/>
      <c r="K1308" s="177"/>
    </row>
    <row r="1309" spans="2:11" x14ac:dyDescent="0.75">
      <c r="B1309" s="176" t="s">
        <v>1523</v>
      </c>
      <c r="C1309" s="168"/>
      <c r="D1309" s="169"/>
      <c r="E1309" s="169"/>
      <c r="F1309" s="169"/>
      <c r="G1309" s="169"/>
      <c r="H1309" s="169"/>
      <c r="I1309" s="169"/>
      <c r="J1309" s="169"/>
      <c r="K1309" s="177"/>
    </row>
    <row r="1310" spans="2:11" x14ac:dyDescent="0.75">
      <c r="B1310" s="176" t="s">
        <v>1524</v>
      </c>
      <c r="C1310" s="168"/>
      <c r="D1310" s="169"/>
      <c r="E1310" s="169"/>
      <c r="F1310" s="169"/>
      <c r="G1310" s="169"/>
      <c r="H1310" s="169"/>
      <c r="I1310" s="169"/>
      <c r="J1310" s="169"/>
      <c r="K1310" s="177"/>
    </row>
    <row r="1311" spans="2:11" x14ac:dyDescent="0.75">
      <c r="B1311" s="176" t="s">
        <v>1525</v>
      </c>
      <c r="C1311" s="168"/>
      <c r="D1311" s="169"/>
      <c r="E1311" s="169"/>
      <c r="F1311" s="169"/>
      <c r="G1311" s="169"/>
      <c r="H1311" s="169"/>
      <c r="I1311" s="169"/>
      <c r="J1311" s="169"/>
      <c r="K1311" s="177"/>
    </row>
    <row r="1312" spans="2:11" x14ac:dyDescent="0.75">
      <c r="B1312" s="176" t="s">
        <v>1526</v>
      </c>
      <c r="C1312" s="168"/>
      <c r="D1312" s="169"/>
      <c r="E1312" s="169"/>
      <c r="F1312" s="169"/>
      <c r="G1312" s="169"/>
      <c r="H1312" s="169"/>
      <c r="I1312" s="169"/>
      <c r="J1312" s="169"/>
      <c r="K1312" s="177"/>
    </row>
    <row r="1313" spans="2:11" x14ac:dyDescent="0.75">
      <c r="B1313" s="176" t="s">
        <v>1527</v>
      </c>
      <c r="C1313" s="168"/>
      <c r="D1313" s="169"/>
      <c r="E1313" s="169"/>
      <c r="F1313" s="169"/>
      <c r="G1313" s="169"/>
      <c r="H1313" s="169"/>
      <c r="I1313" s="169"/>
      <c r="J1313" s="169"/>
      <c r="K1313" s="177"/>
    </row>
    <row r="1314" spans="2:11" x14ac:dyDescent="0.75">
      <c r="B1314" s="176" t="s">
        <v>1528</v>
      </c>
      <c r="C1314" s="168"/>
      <c r="D1314" s="169"/>
      <c r="E1314" s="169"/>
      <c r="F1314" s="169"/>
      <c r="G1314" s="169"/>
      <c r="H1314" s="169"/>
      <c r="I1314" s="169"/>
      <c r="J1314" s="169"/>
      <c r="K1314" s="177"/>
    </row>
    <row r="1315" spans="2:11" x14ac:dyDescent="0.75">
      <c r="B1315" s="176" t="s">
        <v>1529</v>
      </c>
      <c r="C1315" s="168"/>
      <c r="D1315" s="169"/>
      <c r="E1315" s="169"/>
      <c r="F1315" s="169"/>
      <c r="G1315" s="169"/>
      <c r="H1315" s="169"/>
      <c r="I1315" s="169"/>
      <c r="J1315" s="169"/>
      <c r="K1315" s="177"/>
    </row>
    <row r="1316" spans="2:11" x14ac:dyDescent="0.75">
      <c r="B1316" s="176" t="s">
        <v>1530</v>
      </c>
      <c r="C1316" s="168"/>
      <c r="D1316" s="169"/>
      <c r="E1316" s="169"/>
      <c r="F1316" s="169"/>
      <c r="G1316" s="169"/>
      <c r="H1316" s="169"/>
      <c r="I1316" s="169"/>
      <c r="J1316" s="169"/>
      <c r="K1316" s="177"/>
    </row>
    <row r="1317" spans="2:11" x14ac:dyDescent="0.75">
      <c r="B1317" s="176" t="s">
        <v>1531</v>
      </c>
      <c r="C1317" s="168"/>
      <c r="D1317" s="169"/>
      <c r="E1317" s="169"/>
      <c r="F1317" s="169"/>
      <c r="G1317" s="169"/>
      <c r="H1317" s="169"/>
      <c r="I1317" s="169"/>
      <c r="J1317" s="169"/>
      <c r="K1317" s="177"/>
    </row>
    <row r="1318" spans="2:11" x14ac:dyDescent="0.75">
      <c r="B1318" s="176" t="s">
        <v>1532</v>
      </c>
      <c r="C1318" s="168"/>
      <c r="D1318" s="169"/>
      <c r="E1318" s="169"/>
      <c r="F1318" s="169"/>
      <c r="G1318" s="169"/>
      <c r="H1318" s="169"/>
      <c r="I1318" s="169"/>
      <c r="J1318" s="169"/>
      <c r="K1318" s="177"/>
    </row>
    <row r="1319" spans="2:11" x14ac:dyDescent="0.75">
      <c r="B1319" s="176" t="s">
        <v>1533</v>
      </c>
      <c r="C1319" s="168"/>
      <c r="D1319" s="169"/>
      <c r="E1319" s="169"/>
      <c r="F1319" s="169"/>
      <c r="G1319" s="169"/>
      <c r="H1319" s="169"/>
      <c r="I1319" s="169"/>
      <c r="J1319" s="169"/>
      <c r="K1319" s="177"/>
    </row>
    <row r="1320" spans="2:11" x14ac:dyDescent="0.75">
      <c r="B1320" s="176" t="s">
        <v>1534</v>
      </c>
      <c r="C1320" s="168"/>
      <c r="D1320" s="169"/>
      <c r="E1320" s="169"/>
      <c r="F1320" s="169"/>
      <c r="G1320" s="169"/>
      <c r="H1320" s="169"/>
      <c r="I1320" s="169"/>
      <c r="J1320" s="169"/>
      <c r="K1320" s="177"/>
    </row>
    <row r="1321" spans="2:11" x14ac:dyDescent="0.75">
      <c r="B1321" s="176" t="s">
        <v>1535</v>
      </c>
      <c r="C1321" s="168"/>
      <c r="D1321" s="169"/>
      <c r="E1321" s="169"/>
      <c r="F1321" s="169"/>
      <c r="G1321" s="169"/>
      <c r="H1321" s="169"/>
      <c r="I1321" s="169"/>
      <c r="J1321" s="169"/>
      <c r="K1321" s="177"/>
    </row>
    <row r="1322" spans="2:11" x14ac:dyDescent="0.75">
      <c r="B1322" s="176" t="s">
        <v>1536</v>
      </c>
      <c r="C1322" s="168"/>
      <c r="D1322" s="169"/>
      <c r="E1322" s="169"/>
      <c r="F1322" s="169"/>
      <c r="G1322" s="169"/>
      <c r="H1322" s="169"/>
      <c r="I1322" s="169"/>
      <c r="J1322" s="169"/>
      <c r="K1322" s="177"/>
    </row>
    <row r="1323" spans="2:11" x14ac:dyDescent="0.75">
      <c r="B1323" s="176" t="s">
        <v>1537</v>
      </c>
      <c r="C1323" s="168"/>
      <c r="D1323" s="169"/>
      <c r="E1323" s="169"/>
      <c r="F1323" s="169"/>
      <c r="G1323" s="169"/>
      <c r="H1323" s="169"/>
      <c r="I1323" s="169"/>
      <c r="J1323" s="169"/>
      <c r="K1323" s="177"/>
    </row>
    <row r="1324" spans="2:11" x14ac:dyDescent="0.75">
      <c r="B1324" s="176" t="s">
        <v>1538</v>
      </c>
      <c r="C1324" s="168"/>
      <c r="D1324" s="169"/>
      <c r="E1324" s="169"/>
      <c r="F1324" s="169"/>
      <c r="G1324" s="169"/>
      <c r="H1324" s="169"/>
      <c r="I1324" s="169"/>
      <c r="J1324" s="169"/>
      <c r="K1324" s="177"/>
    </row>
    <row r="1325" spans="2:11" x14ac:dyDescent="0.75">
      <c r="B1325" s="176" t="s">
        <v>1539</v>
      </c>
      <c r="C1325" s="168"/>
      <c r="D1325" s="169"/>
      <c r="E1325" s="169"/>
      <c r="F1325" s="169"/>
      <c r="G1325" s="169"/>
      <c r="H1325" s="169"/>
      <c r="I1325" s="169"/>
      <c r="J1325" s="169"/>
      <c r="K1325" s="177"/>
    </row>
    <row r="1326" spans="2:11" x14ac:dyDescent="0.75">
      <c r="B1326" s="176" t="s">
        <v>1540</v>
      </c>
      <c r="C1326" s="168"/>
      <c r="D1326" s="169"/>
      <c r="E1326" s="169"/>
      <c r="F1326" s="169"/>
      <c r="G1326" s="169"/>
      <c r="H1326" s="169"/>
      <c r="I1326" s="169"/>
      <c r="J1326" s="169"/>
      <c r="K1326" s="177"/>
    </row>
    <row r="1327" spans="2:11" x14ac:dyDescent="0.75">
      <c r="B1327" s="176" t="s">
        <v>1541</v>
      </c>
      <c r="C1327" s="168"/>
      <c r="D1327" s="169"/>
      <c r="E1327" s="169"/>
      <c r="F1327" s="169"/>
      <c r="G1327" s="169"/>
      <c r="H1327" s="169"/>
      <c r="I1327" s="169"/>
      <c r="J1327" s="169"/>
      <c r="K1327" s="177"/>
    </row>
    <row r="1328" spans="2:11" x14ac:dyDescent="0.75">
      <c r="B1328" s="176" t="s">
        <v>1542</v>
      </c>
      <c r="C1328" s="168"/>
      <c r="D1328" s="169"/>
      <c r="E1328" s="169"/>
      <c r="F1328" s="169"/>
      <c r="G1328" s="169"/>
      <c r="H1328" s="169"/>
      <c r="I1328" s="169"/>
      <c r="J1328" s="169"/>
      <c r="K1328" s="177"/>
    </row>
    <row r="1329" spans="2:11" x14ac:dyDescent="0.75">
      <c r="B1329" s="176" t="s">
        <v>1543</v>
      </c>
      <c r="C1329" s="168"/>
      <c r="D1329" s="169"/>
      <c r="E1329" s="169"/>
      <c r="F1329" s="169"/>
      <c r="G1329" s="169"/>
      <c r="H1329" s="169"/>
      <c r="I1329" s="169"/>
      <c r="J1329" s="169"/>
      <c r="K1329" s="177"/>
    </row>
    <row r="1330" spans="2:11" x14ac:dyDescent="0.75">
      <c r="B1330" s="176" t="s">
        <v>1544</v>
      </c>
      <c r="C1330" s="168"/>
      <c r="D1330" s="169"/>
      <c r="E1330" s="169"/>
      <c r="F1330" s="169"/>
      <c r="G1330" s="169"/>
      <c r="H1330" s="169"/>
      <c r="I1330" s="169"/>
      <c r="J1330" s="169"/>
      <c r="K1330" s="177"/>
    </row>
    <row r="1331" spans="2:11" x14ac:dyDescent="0.75">
      <c r="B1331" s="176" t="s">
        <v>1545</v>
      </c>
      <c r="C1331" s="168"/>
      <c r="D1331" s="169"/>
      <c r="E1331" s="169"/>
      <c r="F1331" s="169"/>
      <c r="G1331" s="169"/>
      <c r="H1331" s="169"/>
      <c r="I1331" s="169"/>
      <c r="J1331" s="169"/>
      <c r="K1331" s="177"/>
    </row>
    <row r="1332" spans="2:11" x14ac:dyDescent="0.75">
      <c r="B1332" s="176" t="s">
        <v>1546</v>
      </c>
      <c r="C1332" s="168"/>
      <c r="D1332" s="169"/>
      <c r="E1332" s="169"/>
      <c r="F1332" s="169"/>
      <c r="G1332" s="169"/>
      <c r="H1332" s="169"/>
      <c r="I1332" s="169"/>
      <c r="J1332" s="169"/>
      <c r="K1332" s="177"/>
    </row>
    <row r="1333" spans="2:11" x14ac:dyDescent="0.75">
      <c r="B1333" s="176" t="s">
        <v>1547</v>
      </c>
      <c r="C1333" s="168"/>
      <c r="D1333" s="169"/>
      <c r="E1333" s="169"/>
      <c r="F1333" s="169"/>
      <c r="G1333" s="169"/>
      <c r="H1333" s="169"/>
      <c r="I1333" s="169"/>
      <c r="J1333" s="169"/>
      <c r="K1333" s="177"/>
    </row>
    <row r="1334" spans="2:11" x14ac:dyDescent="0.75">
      <c r="B1334" s="176" t="s">
        <v>1548</v>
      </c>
      <c r="C1334" s="168"/>
      <c r="D1334" s="169"/>
      <c r="E1334" s="169"/>
      <c r="F1334" s="169"/>
      <c r="G1334" s="169"/>
      <c r="H1334" s="169"/>
      <c r="I1334" s="169"/>
      <c r="J1334" s="169"/>
      <c r="K1334" s="177"/>
    </row>
    <row r="1335" spans="2:11" x14ac:dyDescent="0.75">
      <c r="B1335" s="176" t="s">
        <v>1549</v>
      </c>
      <c r="C1335" s="168"/>
      <c r="D1335" s="169"/>
      <c r="E1335" s="169"/>
      <c r="F1335" s="169"/>
      <c r="G1335" s="169"/>
      <c r="H1335" s="169"/>
      <c r="I1335" s="169"/>
      <c r="J1335" s="169"/>
      <c r="K1335" s="177"/>
    </row>
    <row r="1336" spans="2:11" x14ac:dyDescent="0.75">
      <c r="B1336" s="176" t="s">
        <v>1550</v>
      </c>
      <c r="C1336" s="168"/>
      <c r="D1336" s="169"/>
      <c r="E1336" s="169"/>
      <c r="F1336" s="169"/>
      <c r="G1336" s="169"/>
      <c r="H1336" s="169"/>
      <c r="I1336" s="169"/>
      <c r="J1336" s="169"/>
      <c r="K1336" s="177"/>
    </row>
    <row r="1337" spans="2:11" x14ac:dyDescent="0.75">
      <c r="B1337" s="176" t="s">
        <v>1551</v>
      </c>
      <c r="C1337" s="168"/>
      <c r="D1337" s="169"/>
      <c r="E1337" s="169"/>
      <c r="F1337" s="169"/>
      <c r="G1337" s="169"/>
      <c r="H1337" s="169"/>
      <c r="I1337" s="169"/>
      <c r="J1337" s="169"/>
      <c r="K1337" s="177"/>
    </row>
    <row r="1338" spans="2:11" x14ac:dyDescent="0.75">
      <c r="B1338" s="176" t="s">
        <v>1552</v>
      </c>
      <c r="C1338" s="168"/>
      <c r="D1338" s="169"/>
      <c r="E1338" s="169"/>
      <c r="F1338" s="169"/>
      <c r="G1338" s="169"/>
      <c r="H1338" s="169"/>
      <c r="I1338" s="169"/>
      <c r="J1338" s="169"/>
      <c r="K1338" s="177"/>
    </row>
    <row r="1339" spans="2:11" x14ac:dyDescent="0.75">
      <c r="B1339" s="176" t="s">
        <v>1553</v>
      </c>
      <c r="C1339" s="168"/>
      <c r="D1339" s="169"/>
      <c r="E1339" s="169"/>
      <c r="F1339" s="169"/>
      <c r="G1339" s="169"/>
      <c r="H1339" s="169"/>
      <c r="I1339" s="169"/>
      <c r="J1339" s="169"/>
      <c r="K1339" s="177"/>
    </row>
    <row r="1340" spans="2:11" x14ac:dyDescent="0.75">
      <c r="B1340" s="176" t="s">
        <v>1554</v>
      </c>
      <c r="C1340" s="168"/>
      <c r="D1340" s="169"/>
      <c r="E1340" s="169"/>
      <c r="F1340" s="169"/>
      <c r="G1340" s="169"/>
      <c r="H1340" s="169"/>
      <c r="I1340" s="169"/>
      <c r="J1340" s="169"/>
      <c r="K1340" s="177"/>
    </row>
    <row r="1341" spans="2:11" x14ac:dyDescent="0.75">
      <c r="B1341" s="176" t="s">
        <v>1555</v>
      </c>
      <c r="C1341" s="168"/>
      <c r="D1341" s="169"/>
      <c r="E1341" s="169"/>
      <c r="F1341" s="169"/>
      <c r="G1341" s="169"/>
      <c r="H1341" s="169"/>
      <c r="I1341" s="169"/>
      <c r="J1341" s="169"/>
      <c r="K1341" s="177"/>
    </row>
    <row r="1342" spans="2:11" x14ac:dyDescent="0.75">
      <c r="B1342" s="176" t="s">
        <v>1556</v>
      </c>
      <c r="C1342" s="168"/>
      <c r="D1342" s="169"/>
      <c r="E1342" s="169"/>
      <c r="F1342" s="169"/>
      <c r="G1342" s="169"/>
      <c r="H1342" s="169"/>
      <c r="I1342" s="169"/>
      <c r="J1342" s="169"/>
      <c r="K1342" s="177"/>
    </row>
    <row r="1343" spans="2:11" x14ac:dyDescent="0.75">
      <c r="B1343" s="176" t="s">
        <v>1557</v>
      </c>
      <c r="C1343" s="168"/>
      <c r="D1343" s="169"/>
      <c r="E1343" s="169"/>
      <c r="F1343" s="169"/>
      <c r="G1343" s="169"/>
      <c r="H1343" s="169"/>
      <c r="I1343" s="169"/>
      <c r="J1343" s="169"/>
      <c r="K1343" s="177"/>
    </row>
    <row r="1344" spans="2:11" x14ac:dyDescent="0.75">
      <c r="B1344" s="176" t="s">
        <v>1558</v>
      </c>
      <c r="C1344" s="168"/>
      <c r="D1344" s="169"/>
      <c r="E1344" s="169"/>
      <c r="F1344" s="169"/>
      <c r="G1344" s="169"/>
      <c r="H1344" s="169"/>
      <c r="I1344" s="169"/>
      <c r="J1344" s="169"/>
      <c r="K1344" s="177"/>
    </row>
    <row r="1345" spans="2:11" x14ac:dyDescent="0.75">
      <c r="B1345" s="176" t="s">
        <v>1559</v>
      </c>
      <c r="C1345" s="168"/>
      <c r="D1345" s="169"/>
      <c r="E1345" s="169"/>
      <c r="F1345" s="169"/>
      <c r="G1345" s="169"/>
      <c r="H1345" s="169"/>
      <c r="I1345" s="169"/>
      <c r="J1345" s="169"/>
      <c r="K1345" s="177"/>
    </row>
    <row r="1346" spans="2:11" x14ac:dyDescent="0.75">
      <c r="B1346" s="176" t="s">
        <v>1560</v>
      </c>
      <c r="C1346" s="168"/>
      <c r="D1346" s="169"/>
      <c r="E1346" s="169"/>
      <c r="F1346" s="169"/>
      <c r="G1346" s="169"/>
      <c r="H1346" s="169"/>
      <c r="I1346" s="169"/>
      <c r="J1346" s="169"/>
      <c r="K1346" s="177"/>
    </row>
    <row r="1347" spans="2:11" x14ac:dyDescent="0.75">
      <c r="B1347" s="176" t="s">
        <v>1561</v>
      </c>
      <c r="C1347" s="168"/>
      <c r="D1347" s="169"/>
      <c r="E1347" s="169"/>
      <c r="F1347" s="169"/>
      <c r="G1347" s="169"/>
      <c r="H1347" s="169"/>
      <c r="I1347" s="169"/>
      <c r="J1347" s="169"/>
      <c r="K1347" s="177"/>
    </row>
    <row r="1348" spans="2:11" x14ac:dyDescent="0.75">
      <c r="B1348" s="176" t="s">
        <v>1562</v>
      </c>
      <c r="C1348" s="168"/>
      <c r="D1348" s="169"/>
      <c r="E1348" s="169"/>
      <c r="F1348" s="169"/>
      <c r="G1348" s="169"/>
      <c r="H1348" s="169"/>
      <c r="I1348" s="169"/>
      <c r="J1348" s="169"/>
      <c r="K1348" s="177"/>
    </row>
    <row r="1349" spans="2:11" x14ac:dyDescent="0.75">
      <c r="B1349" s="176" t="s">
        <v>1563</v>
      </c>
      <c r="C1349" s="168"/>
      <c r="D1349" s="169"/>
      <c r="E1349" s="169"/>
      <c r="F1349" s="169"/>
      <c r="G1349" s="169"/>
      <c r="H1349" s="169"/>
      <c r="I1349" s="169"/>
      <c r="J1349" s="169"/>
      <c r="K1349" s="177"/>
    </row>
    <row r="1350" spans="2:11" x14ac:dyDescent="0.75">
      <c r="B1350" s="176" t="s">
        <v>1564</v>
      </c>
      <c r="C1350" s="168"/>
      <c r="D1350" s="169"/>
      <c r="E1350" s="169"/>
      <c r="F1350" s="169"/>
      <c r="G1350" s="169"/>
      <c r="H1350" s="169"/>
      <c r="I1350" s="169"/>
      <c r="J1350" s="169"/>
      <c r="K1350" s="177"/>
    </row>
    <row r="1351" spans="2:11" x14ac:dyDescent="0.75">
      <c r="B1351" s="176" t="s">
        <v>1565</v>
      </c>
      <c r="C1351" s="168"/>
      <c r="D1351" s="169"/>
      <c r="E1351" s="169"/>
      <c r="F1351" s="169"/>
      <c r="G1351" s="169"/>
      <c r="H1351" s="169"/>
      <c r="I1351" s="169"/>
      <c r="J1351" s="169"/>
      <c r="K1351" s="177"/>
    </row>
    <row r="1352" spans="2:11" x14ac:dyDescent="0.75">
      <c r="B1352" s="176" t="s">
        <v>1566</v>
      </c>
      <c r="C1352" s="168"/>
      <c r="D1352" s="169"/>
      <c r="E1352" s="169"/>
      <c r="F1352" s="169"/>
      <c r="G1352" s="169"/>
      <c r="H1352" s="169"/>
      <c r="I1352" s="169"/>
      <c r="J1352" s="169"/>
      <c r="K1352" s="177"/>
    </row>
    <row r="1353" spans="2:11" x14ac:dyDescent="0.75">
      <c r="B1353" s="176" t="s">
        <v>1567</v>
      </c>
      <c r="C1353" s="168"/>
      <c r="D1353" s="169"/>
      <c r="E1353" s="169"/>
      <c r="F1353" s="169"/>
      <c r="G1353" s="169"/>
      <c r="H1353" s="169"/>
      <c r="I1353" s="169"/>
      <c r="J1353" s="169"/>
      <c r="K1353" s="177"/>
    </row>
    <row r="1354" spans="2:11" x14ac:dyDescent="0.75">
      <c r="B1354" s="176" t="s">
        <v>1568</v>
      </c>
      <c r="C1354" s="168"/>
      <c r="D1354" s="169"/>
      <c r="E1354" s="169"/>
      <c r="F1354" s="169"/>
      <c r="G1354" s="169"/>
      <c r="H1354" s="169"/>
      <c r="I1354" s="169"/>
      <c r="J1354" s="169"/>
      <c r="K1354" s="177"/>
    </row>
    <row r="1355" spans="2:11" x14ac:dyDescent="0.75">
      <c r="B1355" s="176" t="s">
        <v>1569</v>
      </c>
      <c r="C1355" s="168"/>
      <c r="D1355" s="169"/>
      <c r="E1355" s="169"/>
      <c r="F1355" s="169"/>
      <c r="G1355" s="169"/>
      <c r="H1355" s="169"/>
      <c r="I1355" s="169"/>
      <c r="J1355" s="169"/>
      <c r="K1355" s="177"/>
    </row>
    <row r="1356" spans="2:11" x14ac:dyDescent="0.75">
      <c r="B1356" s="176" t="s">
        <v>1570</v>
      </c>
      <c r="C1356" s="168"/>
      <c r="D1356" s="169"/>
      <c r="E1356" s="169"/>
      <c r="F1356" s="169"/>
      <c r="G1356" s="169"/>
      <c r="H1356" s="169"/>
      <c r="I1356" s="169"/>
      <c r="J1356" s="169"/>
      <c r="K1356" s="177"/>
    </row>
    <row r="1357" spans="2:11" x14ac:dyDescent="0.75">
      <c r="B1357" s="176" t="s">
        <v>1571</v>
      </c>
      <c r="C1357" s="168"/>
      <c r="D1357" s="169"/>
      <c r="E1357" s="169"/>
      <c r="F1357" s="169"/>
      <c r="G1357" s="169"/>
      <c r="H1357" s="169"/>
      <c r="I1357" s="169"/>
      <c r="J1357" s="169"/>
      <c r="K1357" s="177"/>
    </row>
    <row r="1358" spans="2:11" x14ac:dyDescent="0.75">
      <c r="B1358" s="176" t="s">
        <v>1572</v>
      </c>
      <c r="C1358" s="168"/>
      <c r="D1358" s="169"/>
      <c r="E1358" s="169"/>
      <c r="F1358" s="169"/>
      <c r="G1358" s="169"/>
      <c r="H1358" s="169"/>
      <c r="I1358" s="169"/>
      <c r="J1358" s="169"/>
      <c r="K1358" s="177"/>
    </row>
    <row r="1359" spans="2:11" x14ac:dyDescent="0.75">
      <c r="B1359" s="176" t="s">
        <v>1573</v>
      </c>
      <c r="C1359" s="168"/>
      <c r="D1359" s="169"/>
      <c r="E1359" s="169"/>
      <c r="F1359" s="169"/>
      <c r="G1359" s="169"/>
      <c r="H1359" s="169"/>
      <c r="I1359" s="169"/>
      <c r="J1359" s="169"/>
      <c r="K1359" s="177"/>
    </row>
    <row r="1360" spans="2:11" x14ac:dyDescent="0.75">
      <c r="B1360" s="176" t="s">
        <v>1574</v>
      </c>
      <c r="C1360" s="168"/>
      <c r="D1360" s="169"/>
      <c r="E1360" s="169"/>
      <c r="F1360" s="169"/>
      <c r="G1360" s="169"/>
      <c r="H1360" s="169"/>
      <c r="I1360" s="169"/>
      <c r="J1360" s="169"/>
      <c r="K1360" s="177"/>
    </row>
    <row r="1361" spans="2:11" x14ac:dyDescent="0.75">
      <c r="B1361" s="176" t="s">
        <v>1575</v>
      </c>
      <c r="C1361" s="168"/>
      <c r="D1361" s="169"/>
      <c r="E1361" s="169"/>
      <c r="F1361" s="169"/>
      <c r="G1361" s="169"/>
      <c r="H1361" s="169"/>
      <c r="I1361" s="169"/>
      <c r="J1361" s="169"/>
      <c r="K1361" s="177"/>
    </row>
    <row r="1362" spans="2:11" x14ac:dyDescent="0.75">
      <c r="B1362" s="176" t="s">
        <v>1576</v>
      </c>
      <c r="C1362" s="168"/>
      <c r="D1362" s="169"/>
      <c r="E1362" s="169"/>
      <c r="F1362" s="169"/>
      <c r="G1362" s="169"/>
      <c r="H1362" s="169"/>
      <c r="I1362" s="169"/>
      <c r="J1362" s="169"/>
      <c r="K1362" s="177"/>
    </row>
    <row r="1363" spans="2:11" x14ac:dyDescent="0.75">
      <c r="B1363" s="176" t="s">
        <v>1577</v>
      </c>
      <c r="C1363" s="168"/>
      <c r="D1363" s="169"/>
      <c r="E1363" s="169"/>
      <c r="F1363" s="169"/>
      <c r="G1363" s="169"/>
      <c r="H1363" s="169"/>
      <c r="I1363" s="169"/>
      <c r="J1363" s="169"/>
      <c r="K1363" s="177"/>
    </row>
    <row r="1364" spans="2:11" x14ac:dyDescent="0.75">
      <c r="B1364" s="176" t="s">
        <v>1578</v>
      </c>
      <c r="C1364" s="168"/>
      <c r="D1364" s="169"/>
      <c r="E1364" s="169"/>
      <c r="F1364" s="169"/>
      <c r="G1364" s="169"/>
      <c r="H1364" s="169"/>
      <c r="I1364" s="169"/>
      <c r="J1364" s="169"/>
      <c r="K1364" s="177"/>
    </row>
    <row r="1365" spans="2:11" x14ac:dyDescent="0.75">
      <c r="B1365" s="176" t="s">
        <v>1579</v>
      </c>
      <c r="C1365" s="168"/>
      <c r="D1365" s="169"/>
      <c r="E1365" s="169"/>
      <c r="F1365" s="169"/>
      <c r="G1365" s="169"/>
      <c r="H1365" s="169"/>
      <c r="I1365" s="169"/>
      <c r="J1365" s="169"/>
      <c r="K1365" s="177"/>
    </row>
    <row r="1366" spans="2:11" x14ac:dyDescent="0.75">
      <c r="B1366" s="176" t="s">
        <v>1580</v>
      </c>
      <c r="C1366" s="168"/>
      <c r="D1366" s="169"/>
      <c r="E1366" s="169"/>
      <c r="F1366" s="169"/>
      <c r="G1366" s="169"/>
      <c r="H1366" s="169"/>
      <c r="I1366" s="169"/>
      <c r="J1366" s="169"/>
      <c r="K1366" s="177"/>
    </row>
    <row r="1367" spans="2:11" x14ac:dyDescent="0.75">
      <c r="B1367" s="176" t="s">
        <v>1581</v>
      </c>
      <c r="C1367" s="168"/>
      <c r="D1367" s="169"/>
      <c r="E1367" s="169"/>
      <c r="F1367" s="169"/>
      <c r="G1367" s="169"/>
      <c r="H1367" s="169"/>
      <c r="I1367" s="169"/>
      <c r="J1367" s="169"/>
      <c r="K1367" s="177"/>
    </row>
    <row r="1368" spans="2:11" x14ac:dyDescent="0.75">
      <c r="B1368" s="176" t="s">
        <v>1582</v>
      </c>
      <c r="C1368" s="168"/>
      <c r="D1368" s="169"/>
      <c r="E1368" s="169"/>
      <c r="F1368" s="169"/>
      <c r="G1368" s="169"/>
      <c r="H1368" s="169"/>
      <c r="I1368" s="169"/>
      <c r="J1368" s="169"/>
      <c r="K1368" s="177"/>
    </row>
    <row r="1369" spans="2:11" x14ac:dyDescent="0.75">
      <c r="B1369" s="176" t="s">
        <v>1583</v>
      </c>
      <c r="C1369" s="168"/>
      <c r="D1369" s="169"/>
      <c r="E1369" s="169"/>
      <c r="F1369" s="169"/>
      <c r="G1369" s="169"/>
      <c r="H1369" s="169"/>
      <c r="I1369" s="169"/>
      <c r="J1369" s="169"/>
      <c r="K1369" s="177"/>
    </row>
    <row r="1370" spans="2:11" x14ac:dyDescent="0.75">
      <c r="B1370" s="176" t="s">
        <v>1584</v>
      </c>
      <c r="C1370" s="168"/>
      <c r="D1370" s="169"/>
      <c r="E1370" s="169"/>
      <c r="F1370" s="169"/>
      <c r="G1370" s="169"/>
      <c r="H1370" s="169"/>
      <c r="I1370" s="169"/>
      <c r="J1370" s="169"/>
      <c r="K1370" s="177"/>
    </row>
    <row r="1371" spans="2:11" x14ac:dyDescent="0.75">
      <c r="B1371" s="176" t="s">
        <v>1585</v>
      </c>
      <c r="C1371" s="168"/>
      <c r="D1371" s="169"/>
      <c r="E1371" s="169"/>
      <c r="F1371" s="169"/>
      <c r="G1371" s="169"/>
      <c r="H1371" s="169"/>
      <c r="I1371" s="169"/>
      <c r="J1371" s="169"/>
      <c r="K1371" s="177"/>
    </row>
    <row r="1372" spans="2:11" x14ac:dyDescent="0.75">
      <c r="B1372" s="176" t="s">
        <v>1586</v>
      </c>
      <c r="C1372" s="168"/>
      <c r="D1372" s="169"/>
      <c r="E1372" s="169"/>
      <c r="F1372" s="169"/>
      <c r="G1372" s="169"/>
      <c r="H1372" s="169"/>
      <c r="I1372" s="169"/>
      <c r="J1372" s="169"/>
      <c r="K1372" s="177"/>
    </row>
    <row r="1373" spans="2:11" x14ac:dyDescent="0.75">
      <c r="B1373" s="176" t="s">
        <v>1587</v>
      </c>
      <c r="C1373" s="168"/>
      <c r="D1373" s="169"/>
      <c r="E1373" s="169"/>
      <c r="F1373" s="169"/>
      <c r="G1373" s="169"/>
      <c r="H1373" s="169"/>
      <c r="I1373" s="169"/>
      <c r="J1373" s="169"/>
      <c r="K1373" s="177"/>
    </row>
    <row r="1374" spans="2:11" x14ac:dyDescent="0.75">
      <c r="B1374" s="176" t="s">
        <v>1588</v>
      </c>
      <c r="C1374" s="168"/>
      <c r="D1374" s="169"/>
      <c r="E1374" s="169"/>
      <c r="F1374" s="169"/>
      <c r="G1374" s="169"/>
      <c r="H1374" s="169"/>
      <c r="I1374" s="169"/>
      <c r="J1374" s="169"/>
      <c r="K1374" s="177"/>
    </row>
    <row r="1375" spans="2:11" x14ac:dyDescent="0.75">
      <c r="B1375" s="176" t="s">
        <v>1589</v>
      </c>
      <c r="C1375" s="168"/>
      <c r="D1375" s="169"/>
      <c r="E1375" s="169"/>
      <c r="F1375" s="169"/>
      <c r="G1375" s="169"/>
      <c r="H1375" s="169"/>
      <c r="I1375" s="169"/>
      <c r="J1375" s="169"/>
      <c r="K1375" s="177"/>
    </row>
    <row r="1376" spans="2:11" x14ac:dyDescent="0.75">
      <c r="B1376" s="176" t="s">
        <v>1590</v>
      </c>
      <c r="C1376" s="168"/>
      <c r="D1376" s="169"/>
      <c r="E1376" s="169"/>
      <c r="F1376" s="169"/>
      <c r="G1376" s="169"/>
      <c r="H1376" s="169"/>
      <c r="I1376" s="169"/>
      <c r="J1376" s="169"/>
      <c r="K1376" s="177"/>
    </row>
    <row r="1377" spans="2:11" x14ac:dyDescent="0.75">
      <c r="B1377" s="176" t="s">
        <v>1591</v>
      </c>
      <c r="C1377" s="168"/>
      <c r="D1377" s="169"/>
      <c r="E1377" s="169"/>
      <c r="F1377" s="169"/>
      <c r="G1377" s="169"/>
      <c r="H1377" s="169"/>
      <c r="I1377" s="169"/>
      <c r="J1377" s="169"/>
      <c r="K1377" s="177"/>
    </row>
    <row r="1378" spans="2:11" x14ac:dyDescent="0.75">
      <c r="B1378" s="176" t="s">
        <v>1592</v>
      </c>
      <c r="C1378" s="168"/>
      <c r="D1378" s="169"/>
      <c r="E1378" s="169"/>
      <c r="F1378" s="169"/>
      <c r="G1378" s="169"/>
      <c r="H1378" s="169"/>
      <c r="I1378" s="169"/>
      <c r="J1378" s="169"/>
      <c r="K1378" s="177"/>
    </row>
    <row r="1379" spans="2:11" x14ac:dyDescent="0.75">
      <c r="B1379" s="176" t="s">
        <v>1593</v>
      </c>
      <c r="C1379" s="168"/>
      <c r="D1379" s="169"/>
      <c r="E1379" s="169"/>
      <c r="F1379" s="169"/>
      <c r="G1379" s="169"/>
      <c r="H1379" s="169"/>
      <c r="I1379" s="169"/>
      <c r="J1379" s="169"/>
      <c r="K1379" s="177"/>
    </row>
    <row r="1380" spans="2:11" x14ac:dyDescent="0.75">
      <c r="B1380" s="176" t="s">
        <v>1594</v>
      </c>
      <c r="C1380" s="168"/>
      <c r="D1380" s="169"/>
      <c r="E1380" s="169"/>
      <c r="F1380" s="169"/>
      <c r="G1380" s="169"/>
      <c r="H1380" s="169"/>
      <c r="I1380" s="169"/>
      <c r="J1380" s="169"/>
      <c r="K1380" s="177"/>
    </row>
    <row r="1381" spans="2:11" x14ac:dyDescent="0.75">
      <c r="B1381" s="176" t="s">
        <v>1595</v>
      </c>
      <c r="C1381" s="168"/>
      <c r="D1381" s="169"/>
      <c r="E1381" s="169"/>
      <c r="F1381" s="169"/>
      <c r="G1381" s="169"/>
      <c r="H1381" s="169"/>
      <c r="I1381" s="169"/>
      <c r="J1381" s="169"/>
      <c r="K1381" s="177"/>
    </row>
    <row r="1382" spans="2:11" x14ac:dyDescent="0.75">
      <c r="B1382" s="176" t="s">
        <v>1596</v>
      </c>
      <c r="C1382" s="168"/>
      <c r="D1382" s="169"/>
      <c r="E1382" s="169"/>
      <c r="F1382" s="169"/>
      <c r="G1382" s="169"/>
      <c r="H1382" s="169"/>
      <c r="I1382" s="169"/>
      <c r="J1382" s="169"/>
      <c r="K1382" s="177"/>
    </row>
    <row r="1383" spans="2:11" x14ac:dyDescent="0.75">
      <c r="B1383" s="176" t="s">
        <v>1597</v>
      </c>
      <c r="C1383" s="168"/>
      <c r="D1383" s="169"/>
      <c r="E1383" s="169"/>
      <c r="F1383" s="169"/>
      <c r="G1383" s="169"/>
      <c r="H1383" s="169"/>
      <c r="I1383" s="169"/>
      <c r="J1383" s="169"/>
      <c r="K1383" s="177"/>
    </row>
    <row r="1384" spans="2:11" x14ac:dyDescent="0.75">
      <c r="B1384" s="176" t="s">
        <v>1598</v>
      </c>
      <c r="C1384" s="168"/>
      <c r="D1384" s="169"/>
      <c r="E1384" s="169"/>
      <c r="F1384" s="169"/>
      <c r="G1384" s="169"/>
      <c r="H1384" s="169"/>
      <c r="I1384" s="169"/>
      <c r="J1384" s="169"/>
      <c r="K1384" s="177"/>
    </row>
    <row r="1385" spans="2:11" x14ac:dyDescent="0.75">
      <c r="B1385" s="176" t="s">
        <v>1599</v>
      </c>
      <c r="C1385" s="168"/>
      <c r="D1385" s="169"/>
      <c r="E1385" s="169"/>
      <c r="F1385" s="169"/>
      <c r="G1385" s="169"/>
      <c r="H1385" s="169"/>
      <c r="I1385" s="169"/>
      <c r="J1385" s="169"/>
      <c r="K1385" s="177"/>
    </row>
    <row r="1386" spans="2:11" x14ac:dyDescent="0.75">
      <c r="B1386" s="176" t="s">
        <v>1600</v>
      </c>
      <c r="C1386" s="168"/>
      <c r="D1386" s="169"/>
      <c r="E1386" s="169"/>
      <c r="F1386" s="169"/>
      <c r="G1386" s="169"/>
      <c r="H1386" s="169"/>
      <c r="I1386" s="169"/>
      <c r="J1386" s="169"/>
      <c r="K1386" s="177"/>
    </row>
    <row r="1387" spans="2:11" x14ac:dyDescent="0.75">
      <c r="B1387" s="176" t="s">
        <v>1601</v>
      </c>
      <c r="C1387" s="168"/>
      <c r="D1387" s="169"/>
      <c r="E1387" s="169"/>
      <c r="F1387" s="169"/>
      <c r="G1387" s="169"/>
      <c r="H1387" s="169"/>
      <c r="I1387" s="169"/>
      <c r="J1387" s="169"/>
      <c r="K1387" s="177"/>
    </row>
    <row r="1388" spans="2:11" x14ac:dyDescent="0.75">
      <c r="B1388" s="176" t="s">
        <v>1602</v>
      </c>
      <c r="C1388" s="168"/>
      <c r="D1388" s="169"/>
      <c r="E1388" s="169"/>
      <c r="F1388" s="169"/>
      <c r="G1388" s="169"/>
      <c r="H1388" s="169"/>
      <c r="I1388" s="169"/>
      <c r="J1388" s="169"/>
      <c r="K1388" s="177"/>
    </row>
    <row r="1389" spans="2:11" x14ac:dyDescent="0.75">
      <c r="B1389" s="176" t="s">
        <v>1603</v>
      </c>
      <c r="C1389" s="168"/>
      <c r="D1389" s="169"/>
      <c r="E1389" s="169"/>
      <c r="F1389" s="169"/>
      <c r="G1389" s="169"/>
      <c r="H1389" s="169"/>
      <c r="I1389" s="169"/>
      <c r="J1389" s="169"/>
      <c r="K1389" s="177"/>
    </row>
    <row r="1390" spans="2:11" x14ac:dyDescent="0.75">
      <c r="B1390" s="176" t="s">
        <v>1604</v>
      </c>
      <c r="C1390" s="168"/>
      <c r="D1390" s="169"/>
      <c r="E1390" s="169"/>
      <c r="F1390" s="169"/>
      <c r="G1390" s="169"/>
      <c r="H1390" s="169"/>
      <c r="I1390" s="169"/>
      <c r="J1390" s="169"/>
      <c r="K1390" s="177"/>
    </row>
    <row r="1391" spans="2:11" x14ac:dyDescent="0.75">
      <c r="B1391" s="176" t="s">
        <v>1605</v>
      </c>
      <c r="C1391" s="168"/>
      <c r="D1391" s="169"/>
      <c r="E1391" s="169"/>
      <c r="F1391" s="169"/>
      <c r="G1391" s="169"/>
      <c r="H1391" s="169"/>
      <c r="I1391" s="169"/>
      <c r="J1391" s="169"/>
      <c r="K1391" s="177"/>
    </row>
    <row r="1392" spans="2:11" x14ac:dyDescent="0.75">
      <c r="B1392" s="176" t="s">
        <v>1606</v>
      </c>
      <c r="C1392" s="168"/>
      <c r="D1392" s="169"/>
      <c r="E1392" s="169"/>
      <c r="F1392" s="169"/>
      <c r="G1392" s="169"/>
      <c r="H1392" s="169"/>
      <c r="I1392" s="169"/>
      <c r="J1392" s="169"/>
      <c r="K1392" s="177"/>
    </row>
    <row r="1393" spans="2:11" x14ac:dyDescent="0.75">
      <c r="B1393" s="176" t="s">
        <v>1607</v>
      </c>
      <c r="C1393" s="168"/>
      <c r="D1393" s="169"/>
      <c r="E1393" s="169"/>
      <c r="F1393" s="169"/>
      <c r="G1393" s="169"/>
      <c r="H1393" s="169"/>
      <c r="I1393" s="169"/>
      <c r="J1393" s="169"/>
      <c r="K1393" s="177"/>
    </row>
    <row r="1394" spans="2:11" x14ac:dyDescent="0.75">
      <c r="B1394" s="176" t="s">
        <v>1608</v>
      </c>
      <c r="C1394" s="168"/>
      <c r="D1394" s="169"/>
      <c r="E1394" s="169"/>
      <c r="F1394" s="169"/>
      <c r="G1394" s="169"/>
      <c r="H1394" s="169"/>
      <c r="I1394" s="169"/>
      <c r="J1394" s="169"/>
      <c r="K1394" s="177"/>
    </row>
    <row r="1395" spans="2:11" x14ac:dyDescent="0.75">
      <c r="B1395" s="176" t="s">
        <v>1609</v>
      </c>
      <c r="C1395" s="168"/>
      <c r="D1395" s="169"/>
      <c r="E1395" s="169"/>
      <c r="F1395" s="169"/>
      <c r="G1395" s="169"/>
      <c r="H1395" s="169"/>
      <c r="I1395" s="169"/>
      <c r="J1395" s="169"/>
      <c r="K1395" s="177"/>
    </row>
    <row r="1396" spans="2:11" x14ac:dyDescent="0.75">
      <c r="B1396" s="176" t="s">
        <v>1610</v>
      </c>
      <c r="C1396" s="168"/>
      <c r="D1396" s="169"/>
      <c r="E1396" s="169"/>
      <c r="F1396" s="169"/>
      <c r="G1396" s="169"/>
      <c r="H1396" s="169"/>
      <c r="I1396" s="169"/>
      <c r="J1396" s="169"/>
      <c r="K1396" s="177"/>
    </row>
    <row r="1397" spans="2:11" x14ac:dyDescent="0.75">
      <c r="B1397" s="176" t="s">
        <v>1611</v>
      </c>
      <c r="C1397" s="168"/>
      <c r="D1397" s="169"/>
      <c r="E1397" s="169"/>
      <c r="F1397" s="169"/>
      <c r="G1397" s="169"/>
      <c r="H1397" s="169"/>
      <c r="I1397" s="169"/>
      <c r="J1397" s="169"/>
      <c r="K1397" s="177"/>
    </row>
    <row r="1398" spans="2:11" x14ac:dyDescent="0.75">
      <c r="B1398" s="176" t="s">
        <v>1612</v>
      </c>
      <c r="C1398" s="168"/>
      <c r="D1398" s="169"/>
      <c r="E1398" s="169"/>
      <c r="F1398" s="169"/>
      <c r="G1398" s="169"/>
      <c r="H1398" s="169"/>
      <c r="I1398" s="169"/>
      <c r="J1398" s="169"/>
      <c r="K1398" s="177"/>
    </row>
    <row r="1399" spans="2:11" x14ac:dyDescent="0.75">
      <c r="B1399" s="176" t="s">
        <v>1613</v>
      </c>
      <c r="C1399" s="168"/>
      <c r="D1399" s="169"/>
      <c r="E1399" s="169"/>
      <c r="F1399" s="169"/>
      <c r="G1399" s="169"/>
      <c r="H1399" s="169"/>
      <c r="I1399" s="169"/>
      <c r="J1399" s="169"/>
      <c r="K1399" s="177"/>
    </row>
    <row r="1400" spans="2:11" x14ac:dyDescent="0.75">
      <c r="B1400" s="176" t="s">
        <v>1614</v>
      </c>
      <c r="C1400" s="168"/>
      <c r="D1400" s="169"/>
      <c r="E1400" s="169"/>
      <c r="F1400" s="169"/>
      <c r="G1400" s="169"/>
      <c r="H1400" s="169"/>
      <c r="I1400" s="169"/>
      <c r="J1400" s="169"/>
      <c r="K1400" s="177"/>
    </row>
    <row r="1401" spans="2:11" x14ac:dyDescent="0.75">
      <c r="B1401" s="176" t="s">
        <v>1615</v>
      </c>
      <c r="C1401" s="168"/>
      <c r="D1401" s="169"/>
      <c r="E1401" s="169"/>
      <c r="F1401" s="169"/>
      <c r="G1401" s="169"/>
      <c r="H1401" s="169"/>
      <c r="I1401" s="169"/>
      <c r="J1401" s="169"/>
      <c r="K1401" s="177"/>
    </row>
    <row r="1402" spans="2:11" x14ac:dyDescent="0.75">
      <c r="B1402" s="176" t="s">
        <v>1616</v>
      </c>
      <c r="C1402" s="168"/>
      <c r="D1402" s="169"/>
      <c r="E1402" s="169"/>
      <c r="F1402" s="169"/>
      <c r="G1402" s="169"/>
      <c r="H1402" s="169"/>
      <c r="I1402" s="169"/>
      <c r="J1402" s="169"/>
      <c r="K1402" s="177"/>
    </row>
    <row r="1403" spans="2:11" x14ac:dyDescent="0.75">
      <c r="B1403" s="176" t="s">
        <v>1617</v>
      </c>
      <c r="C1403" s="168"/>
      <c r="D1403" s="169"/>
      <c r="E1403" s="169"/>
      <c r="F1403" s="169"/>
      <c r="G1403" s="169"/>
      <c r="H1403" s="169"/>
      <c r="I1403" s="169"/>
      <c r="J1403" s="169"/>
      <c r="K1403" s="177"/>
    </row>
    <row r="1404" spans="2:11" x14ac:dyDescent="0.75">
      <c r="B1404" s="176" t="s">
        <v>1618</v>
      </c>
      <c r="C1404" s="168"/>
      <c r="D1404" s="169"/>
      <c r="E1404" s="169"/>
      <c r="F1404" s="169"/>
      <c r="G1404" s="169"/>
      <c r="H1404" s="169"/>
      <c r="I1404" s="169"/>
      <c r="J1404" s="169"/>
      <c r="K1404" s="177"/>
    </row>
    <row r="1405" spans="2:11" x14ac:dyDescent="0.75">
      <c r="B1405" s="176" t="s">
        <v>1619</v>
      </c>
      <c r="C1405" s="168"/>
      <c r="D1405" s="169"/>
      <c r="E1405" s="169"/>
      <c r="F1405" s="169"/>
      <c r="G1405" s="169"/>
      <c r="H1405" s="169"/>
      <c r="I1405" s="169"/>
      <c r="J1405" s="169"/>
      <c r="K1405" s="177"/>
    </row>
    <row r="1406" spans="2:11" x14ac:dyDescent="0.75">
      <c r="B1406" s="176" t="s">
        <v>1620</v>
      </c>
      <c r="C1406" s="168"/>
      <c r="D1406" s="169"/>
      <c r="E1406" s="169"/>
      <c r="F1406" s="169"/>
      <c r="G1406" s="169"/>
      <c r="H1406" s="169"/>
      <c r="I1406" s="169"/>
      <c r="J1406" s="169"/>
      <c r="K1406" s="177"/>
    </row>
    <row r="1407" spans="2:11" x14ac:dyDescent="0.75">
      <c r="B1407" s="176" t="s">
        <v>1621</v>
      </c>
      <c r="C1407" s="168"/>
      <c r="D1407" s="169"/>
      <c r="E1407" s="169"/>
      <c r="F1407" s="169"/>
      <c r="G1407" s="169"/>
      <c r="H1407" s="169"/>
      <c r="I1407" s="169"/>
      <c r="J1407" s="169"/>
      <c r="K1407" s="177"/>
    </row>
    <row r="1408" spans="2:11" x14ac:dyDescent="0.75">
      <c r="B1408" s="176" t="s">
        <v>1622</v>
      </c>
      <c r="C1408" s="168"/>
      <c r="D1408" s="169"/>
      <c r="E1408" s="169"/>
      <c r="F1408" s="169"/>
      <c r="G1408" s="169"/>
      <c r="H1408" s="169"/>
      <c r="I1408" s="169"/>
      <c r="J1408" s="169"/>
      <c r="K1408" s="177"/>
    </row>
    <row r="1409" spans="2:11" x14ac:dyDescent="0.75">
      <c r="B1409" s="176" t="s">
        <v>1623</v>
      </c>
      <c r="C1409" s="168"/>
      <c r="D1409" s="169"/>
      <c r="E1409" s="169"/>
      <c r="F1409" s="169"/>
      <c r="G1409" s="169"/>
      <c r="H1409" s="169"/>
      <c r="I1409" s="169"/>
      <c r="J1409" s="169"/>
      <c r="K1409" s="177"/>
    </row>
    <row r="1410" spans="2:11" x14ac:dyDescent="0.75">
      <c r="B1410" s="176" t="s">
        <v>1624</v>
      </c>
      <c r="C1410" s="168"/>
      <c r="D1410" s="169"/>
      <c r="E1410" s="169"/>
      <c r="F1410" s="169"/>
      <c r="G1410" s="169"/>
      <c r="H1410" s="169"/>
      <c r="I1410" s="169"/>
      <c r="J1410" s="169"/>
      <c r="K1410" s="177"/>
    </row>
    <row r="1411" spans="2:11" x14ac:dyDescent="0.75">
      <c r="B1411" s="176" t="s">
        <v>1625</v>
      </c>
      <c r="C1411" s="168"/>
      <c r="D1411" s="169"/>
      <c r="E1411" s="169"/>
      <c r="F1411" s="169"/>
      <c r="G1411" s="169"/>
      <c r="H1411" s="169"/>
      <c r="I1411" s="169"/>
      <c r="J1411" s="169"/>
      <c r="K1411" s="177"/>
    </row>
    <row r="1412" spans="2:11" x14ac:dyDescent="0.75">
      <c r="B1412" s="176" t="s">
        <v>1626</v>
      </c>
      <c r="C1412" s="168"/>
      <c r="D1412" s="169"/>
      <c r="E1412" s="169"/>
      <c r="F1412" s="169"/>
      <c r="G1412" s="169"/>
      <c r="H1412" s="169"/>
      <c r="I1412" s="169"/>
      <c r="J1412" s="169"/>
      <c r="K1412" s="177"/>
    </row>
    <row r="1413" spans="2:11" x14ac:dyDescent="0.75">
      <c r="B1413" s="176" t="s">
        <v>1627</v>
      </c>
      <c r="C1413" s="168"/>
      <c r="D1413" s="169"/>
      <c r="E1413" s="169"/>
      <c r="F1413" s="169"/>
      <c r="G1413" s="169"/>
      <c r="H1413" s="169"/>
      <c r="I1413" s="169"/>
      <c r="J1413" s="169"/>
      <c r="K1413" s="177"/>
    </row>
    <row r="1414" spans="2:11" x14ac:dyDescent="0.75">
      <c r="B1414" s="176" t="s">
        <v>1628</v>
      </c>
      <c r="C1414" s="168"/>
      <c r="D1414" s="169"/>
      <c r="E1414" s="169"/>
      <c r="F1414" s="169"/>
      <c r="G1414" s="169"/>
      <c r="H1414" s="169"/>
      <c r="I1414" s="169"/>
      <c r="J1414" s="169"/>
      <c r="K1414" s="177"/>
    </row>
    <row r="1415" spans="2:11" x14ac:dyDescent="0.75">
      <c r="B1415" s="176" t="s">
        <v>1629</v>
      </c>
      <c r="C1415" s="168"/>
      <c r="D1415" s="169"/>
      <c r="E1415" s="169"/>
      <c r="F1415" s="169"/>
      <c r="G1415" s="169"/>
      <c r="H1415" s="169"/>
      <c r="I1415" s="169"/>
      <c r="J1415" s="169"/>
      <c r="K1415" s="177"/>
    </row>
    <row r="1416" spans="2:11" x14ac:dyDescent="0.75">
      <c r="B1416" s="176" t="s">
        <v>1630</v>
      </c>
      <c r="C1416" s="168"/>
      <c r="D1416" s="169"/>
      <c r="E1416" s="169"/>
      <c r="F1416" s="169"/>
      <c r="G1416" s="169"/>
      <c r="H1416" s="169"/>
      <c r="I1416" s="169"/>
      <c r="J1416" s="169"/>
      <c r="K1416" s="177"/>
    </row>
    <row r="1417" spans="2:11" x14ac:dyDescent="0.75">
      <c r="B1417" s="176" t="s">
        <v>1631</v>
      </c>
      <c r="C1417" s="168"/>
      <c r="D1417" s="169"/>
      <c r="E1417" s="169"/>
      <c r="F1417" s="169"/>
      <c r="G1417" s="169"/>
      <c r="H1417" s="169"/>
      <c r="I1417" s="169"/>
      <c r="J1417" s="169"/>
      <c r="K1417" s="177"/>
    </row>
    <row r="1418" spans="2:11" x14ac:dyDescent="0.75">
      <c r="B1418" s="176" t="s">
        <v>1632</v>
      </c>
      <c r="C1418" s="168"/>
      <c r="D1418" s="169"/>
      <c r="E1418" s="169"/>
      <c r="F1418" s="169"/>
      <c r="G1418" s="169"/>
      <c r="H1418" s="169"/>
      <c r="I1418" s="169"/>
      <c r="J1418" s="169"/>
      <c r="K1418" s="177"/>
    </row>
    <row r="1419" spans="2:11" x14ac:dyDescent="0.75">
      <c r="B1419" s="176" t="s">
        <v>1633</v>
      </c>
      <c r="C1419" s="168"/>
      <c r="D1419" s="169"/>
      <c r="E1419" s="169"/>
      <c r="F1419" s="169"/>
      <c r="G1419" s="169"/>
      <c r="H1419" s="169"/>
      <c r="I1419" s="169"/>
      <c r="J1419" s="169"/>
      <c r="K1419" s="177"/>
    </row>
    <row r="1420" spans="2:11" x14ac:dyDescent="0.75">
      <c r="B1420" s="176" t="s">
        <v>1634</v>
      </c>
      <c r="C1420" s="168"/>
      <c r="D1420" s="169"/>
      <c r="E1420" s="169"/>
      <c r="F1420" s="169"/>
      <c r="G1420" s="169"/>
      <c r="H1420" s="169"/>
      <c r="I1420" s="169"/>
      <c r="J1420" s="169"/>
      <c r="K1420" s="177"/>
    </row>
    <row r="1421" spans="2:11" x14ac:dyDescent="0.75">
      <c r="B1421" s="176" t="s">
        <v>1635</v>
      </c>
      <c r="C1421" s="168"/>
      <c r="D1421" s="169"/>
      <c r="E1421" s="169"/>
      <c r="F1421" s="169"/>
      <c r="G1421" s="169"/>
      <c r="H1421" s="169"/>
      <c r="I1421" s="169"/>
      <c r="J1421" s="169"/>
      <c r="K1421" s="177"/>
    </row>
    <row r="1422" spans="2:11" x14ac:dyDescent="0.75">
      <c r="B1422" s="176" t="s">
        <v>1636</v>
      </c>
      <c r="C1422" s="168"/>
      <c r="D1422" s="169"/>
      <c r="E1422" s="169"/>
      <c r="F1422" s="169"/>
      <c r="G1422" s="169"/>
      <c r="H1422" s="169"/>
      <c r="I1422" s="169"/>
      <c r="J1422" s="169"/>
      <c r="K1422" s="177"/>
    </row>
    <row r="1423" spans="2:11" x14ac:dyDescent="0.75">
      <c r="B1423" s="176" t="s">
        <v>1637</v>
      </c>
      <c r="C1423" s="168"/>
      <c r="D1423" s="169"/>
      <c r="E1423" s="169"/>
      <c r="F1423" s="169"/>
      <c r="G1423" s="169"/>
      <c r="H1423" s="169"/>
      <c r="I1423" s="169"/>
      <c r="J1423" s="169"/>
      <c r="K1423" s="177"/>
    </row>
    <row r="1424" spans="2:11" x14ac:dyDescent="0.75">
      <c r="B1424" s="176" t="s">
        <v>1638</v>
      </c>
      <c r="C1424" s="168"/>
      <c r="D1424" s="169"/>
      <c r="E1424" s="169"/>
      <c r="F1424" s="169"/>
      <c r="G1424" s="169"/>
      <c r="H1424" s="169"/>
      <c r="I1424" s="169"/>
      <c r="J1424" s="169"/>
      <c r="K1424" s="177"/>
    </row>
    <row r="1425" spans="2:11" x14ac:dyDescent="0.75">
      <c r="B1425" s="176" t="s">
        <v>1639</v>
      </c>
      <c r="C1425" s="168"/>
      <c r="D1425" s="169"/>
      <c r="E1425" s="169"/>
      <c r="F1425" s="169"/>
      <c r="G1425" s="169"/>
      <c r="H1425" s="169"/>
      <c r="I1425" s="169"/>
      <c r="J1425" s="169"/>
      <c r="K1425" s="177"/>
    </row>
    <row r="1426" spans="2:11" x14ac:dyDescent="0.75">
      <c r="B1426" s="176" t="s">
        <v>1640</v>
      </c>
      <c r="C1426" s="168"/>
      <c r="D1426" s="169"/>
      <c r="E1426" s="169"/>
      <c r="F1426" s="169"/>
      <c r="G1426" s="169"/>
      <c r="H1426" s="169"/>
      <c r="I1426" s="169"/>
      <c r="J1426" s="169"/>
      <c r="K1426" s="177"/>
    </row>
    <row r="1427" spans="2:11" x14ac:dyDescent="0.75">
      <c r="B1427" s="176" t="s">
        <v>1641</v>
      </c>
      <c r="C1427" s="168"/>
      <c r="D1427" s="169"/>
      <c r="E1427" s="169"/>
      <c r="F1427" s="169"/>
      <c r="G1427" s="169"/>
      <c r="H1427" s="169"/>
      <c r="I1427" s="169"/>
      <c r="J1427" s="169"/>
      <c r="K1427" s="177"/>
    </row>
    <row r="1428" spans="2:11" x14ac:dyDescent="0.75">
      <c r="B1428" s="176" t="s">
        <v>1642</v>
      </c>
      <c r="C1428" s="168"/>
      <c r="D1428" s="169"/>
      <c r="E1428" s="169"/>
      <c r="F1428" s="169"/>
      <c r="G1428" s="169"/>
      <c r="H1428" s="169"/>
      <c r="I1428" s="169"/>
      <c r="J1428" s="169"/>
      <c r="K1428" s="177"/>
    </row>
    <row r="1429" spans="2:11" x14ac:dyDescent="0.75">
      <c r="B1429" s="176" t="s">
        <v>1643</v>
      </c>
      <c r="C1429" s="168"/>
      <c r="D1429" s="169"/>
      <c r="E1429" s="169"/>
      <c r="F1429" s="169"/>
      <c r="G1429" s="169"/>
      <c r="H1429" s="169"/>
      <c r="I1429" s="169"/>
      <c r="J1429" s="169"/>
      <c r="K1429" s="177"/>
    </row>
    <row r="1430" spans="2:11" x14ac:dyDescent="0.75">
      <c r="B1430" s="176" t="s">
        <v>1644</v>
      </c>
      <c r="C1430" s="168"/>
      <c r="D1430" s="169"/>
      <c r="E1430" s="169"/>
      <c r="F1430" s="169"/>
      <c r="G1430" s="169"/>
      <c r="H1430" s="169"/>
      <c r="I1430" s="169"/>
      <c r="J1430" s="169"/>
      <c r="K1430" s="177"/>
    </row>
    <row r="1431" spans="2:11" x14ac:dyDescent="0.75">
      <c r="B1431" s="176" t="s">
        <v>1645</v>
      </c>
      <c r="C1431" s="168"/>
      <c r="D1431" s="169"/>
      <c r="E1431" s="169"/>
      <c r="F1431" s="169"/>
      <c r="G1431" s="169"/>
      <c r="H1431" s="169"/>
      <c r="I1431" s="169"/>
      <c r="J1431" s="169"/>
      <c r="K1431" s="177"/>
    </row>
    <row r="1432" spans="2:11" x14ac:dyDescent="0.75">
      <c r="B1432" s="176" t="s">
        <v>1646</v>
      </c>
      <c r="C1432" s="168"/>
      <c r="D1432" s="169"/>
      <c r="E1432" s="169"/>
      <c r="F1432" s="169"/>
      <c r="G1432" s="169"/>
      <c r="H1432" s="169"/>
      <c r="I1432" s="169"/>
      <c r="J1432" s="169"/>
      <c r="K1432" s="177"/>
    </row>
    <row r="1433" spans="2:11" x14ac:dyDescent="0.75">
      <c r="B1433" s="176" t="s">
        <v>1647</v>
      </c>
      <c r="C1433" s="168"/>
      <c r="D1433" s="169"/>
      <c r="E1433" s="169"/>
      <c r="F1433" s="169"/>
      <c r="G1433" s="169"/>
      <c r="H1433" s="169"/>
      <c r="I1433" s="169"/>
      <c r="J1433" s="169"/>
      <c r="K1433" s="177"/>
    </row>
    <row r="1434" spans="2:11" x14ac:dyDescent="0.75">
      <c r="B1434" s="176" t="s">
        <v>1648</v>
      </c>
      <c r="C1434" s="168"/>
      <c r="D1434" s="169"/>
      <c r="E1434" s="169"/>
      <c r="F1434" s="169"/>
      <c r="G1434" s="169"/>
      <c r="H1434" s="169"/>
      <c r="I1434" s="169"/>
      <c r="J1434" s="169"/>
      <c r="K1434" s="177"/>
    </row>
    <row r="1435" spans="2:11" x14ac:dyDescent="0.75">
      <c r="B1435" s="176" t="s">
        <v>1649</v>
      </c>
      <c r="C1435" s="168"/>
      <c r="D1435" s="169"/>
      <c r="E1435" s="169"/>
      <c r="F1435" s="169"/>
      <c r="G1435" s="169"/>
      <c r="H1435" s="169"/>
      <c r="I1435" s="169"/>
      <c r="J1435" s="169"/>
      <c r="K1435" s="177"/>
    </row>
    <row r="1436" spans="2:11" x14ac:dyDescent="0.75">
      <c r="B1436" s="176" t="s">
        <v>1650</v>
      </c>
      <c r="C1436" s="168"/>
      <c r="D1436" s="169"/>
      <c r="E1436" s="169"/>
      <c r="F1436" s="169"/>
      <c r="G1436" s="169"/>
      <c r="H1436" s="169"/>
      <c r="I1436" s="169"/>
      <c r="J1436" s="169"/>
      <c r="K1436" s="177"/>
    </row>
    <row r="1437" spans="2:11" x14ac:dyDescent="0.75">
      <c r="B1437" s="176" t="s">
        <v>1651</v>
      </c>
      <c r="C1437" s="168"/>
      <c r="D1437" s="169"/>
      <c r="E1437" s="169"/>
      <c r="F1437" s="169"/>
      <c r="G1437" s="169"/>
      <c r="H1437" s="169"/>
      <c r="I1437" s="169"/>
      <c r="J1437" s="169"/>
      <c r="K1437" s="177"/>
    </row>
    <row r="1438" spans="2:11" x14ac:dyDescent="0.75">
      <c r="B1438" s="176" t="s">
        <v>1652</v>
      </c>
      <c r="C1438" s="168"/>
      <c r="D1438" s="169"/>
      <c r="E1438" s="169"/>
      <c r="F1438" s="169"/>
      <c r="G1438" s="169"/>
      <c r="H1438" s="169"/>
      <c r="I1438" s="169"/>
      <c r="J1438" s="169"/>
      <c r="K1438" s="177"/>
    </row>
    <row r="1439" spans="2:11" x14ac:dyDescent="0.75">
      <c r="B1439" s="176" t="s">
        <v>1653</v>
      </c>
      <c r="C1439" s="168"/>
      <c r="D1439" s="169"/>
      <c r="E1439" s="169"/>
      <c r="F1439" s="169"/>
      <c r="G1439" s="169"/>
      <c r="H1439" s="169"/>
      <c r="I1439" s="169"/>
      <c r="J1439" s="169"/>
      <c r="K1439" s="177"/>
    </row>
    <row r="1440" spans="2:11" x14ac:dyDescent="0.75">
      <c r="B1440" s="176" t="s">
        <v>1654</v>
      </c>
      <c r="C1440" s="168"/>
      <c r="D1440" s="169"/>
      <c r="E1440" s="169"/>
      <c r="F1440" s="169"/>
      <c r="G1440" s="169"/>
      <c r="H1440" s="169"/>
      <c r="I1440" s="169"/>
      <c r="J1440" s="169"/>
      <c r="K1440" s="177"/>
    </row>
    <row r="1441" spans="2:11" x14ac:dyDescent="0.75">
      <c r="B1441" s="176" t="s">
        <v>1655</v>
      </c>
      <c r="C1441" s="168"/>
      <c r="D1441" s="169"/>
      <c r="E1441" s="169"/>
      <c r="F1441" s="169"/>
      <c r="G1441" s="169"/>
      <c r="H1441" s="169"/>
      <c r="I1441" s="169"/>
      <c r="J1441" s="169"/>
      <c r="K1441" s="177"/>
    </row>
    <row r="1442" spans="2:11" x14ac:dyDescent="0.75">
      <c r="B1442" s="176" t="s">
        <v>1656</v>
      </c>
      <c r="C1442" s="168"/>
      <c r="D1442" s="169"/>
      <c r="E1442" s="169"/>
      <c r="F1442" s="169"/>
      <c r="G1442" s="169"/>
      <c r="H1442" s="169"/>
      <c r="I1442" s="169"/>
      <c r="J1442" s="169"/>
      <c r="K1442" s="177"/>
    </row>
    <row r="1443" spans="2:11" x14ac:dyDescent="0.75">
      <c r="B1443" s="176" t="s">
        <v>1657</v>
      </c>
      <c r="C1443" s="168"/>
      <c r="D1443" s="169"/>
      <c r="E1443" s="169"/>
      <c r="F1443" s="169"/>
      <c r="G1443" s="169"/>
      <c r="H1443" s="169"/>
      <c r="I1443" s="169"/>
      <c r="J1443" s="169"/>
      <c r="K1443" s="177"/>
    </row>
    <row r="1444" spans="2:11" x14ac:dyDescent="0.75">
      <c r="B1444" s="176" t="s">
        <v>1658</v>
      </c>
      <c r="C1444" s="168"/>
      <c r="D1444" s="169"/>
      <c r="E1444" s="169"/>
      <c r="F1444" s="169"/>
      <c r="G1444" s="169"/>
      <c r="H1444" s="169"/>
      <c r="I1444" s="169"/>
      <c r="J1444" s="169"/>
      <c r="K1444" s="177"/>
    </row>
    <row r="1445" spans="2:11" x14ac:dyDescent="0.75">
      <c r="B1445" s="176" t="s">
        <v>1659</v>
      </c>
      <c r="C1445" s="168"/>
      <c r="D1445" s="169"/>
      <c r="E1445" s="169"/>
      <c r="F1445" s="169"/>
      <c r="G1445" s="169"/>
      <c r="H1445" s="169"/>
      <c r="I1445" s="169"/>
      <c r="J1445" s="169"/>
      <c r="K1445" s="177"/>
    </row>
    <row r="1446" spans="2:11" x14ac:dyDescent="0.75">
      <c r="B1446" s="176" t="s">
        <v>1660</v>
      </c>
      <c r="C1446" s="168"/>
      <c r="D1446" s="169"/>
      <c r="E1446" s="169"/>
      <c r="F1446" s="169"/>
      <c r="G1446" s="169"/>
      <c r="H1446" s="169"/>
      <c r="I1446" s="169"/>
      <c r="J1446" s="169"/>
      <c r="K1446" s="177"/>
    </row>
    <row r="1447" spans="2:11" x14ac:dyDescent="0.75">
      <c r="B1447" s="176" t="s">
        <v>1661</v>
      </c>
      <c r="C1447" s="168"/>
      <c r="D1447" s="169"/>
      <c r="E1447" s="169"/>
      <c r="F1447" s="169"/>
      <c r="G1447" s="169"/>
      <c r="H1447" s="169"/>
      <c r="I1447" s="169"/>
      <c r="J1447" s="169"/>
      <c r="K1447" s="177"/>
    </row>
    <row r="1448" spans="2:11" x14ac:dyDescent="0.75">
      <c r="B1448" s="176" t="s">
        <v>1662</v>
      </c>
      <c r="C1448" s="168"/>
      <c r="D1448" s="169"/>
      <c r="E1448" s="169"/>
      <c r="F1448" s="169"/>
      <c r="G1448" s="169"/>
      <c r="H1448" s="169"/>
      <c r="I1448" s="169"/>
      <c r="J1448" s="169"/>
      <c r="K1448" s="177"/>
    </row>
    <row r="1449" spans="2:11" x14ac:dyDescent="0.75">
      <c r="B1449" s="176" t="s">
        <v>1663</v>
      </c>
      <c r="C1449" s="168"/>
      <c r="D1449" s="169"/>
      <c r="E1449" s="169"/>
      <c r="F1449" s="169"/>
      <c r="G1449" s="169"/>
      <c r="H1449" s="169"/>
      <c r="I1449" s="169"/>
      <c r="J1449" s="169"/>
      <c r="K1449" s="177"/>
    </row>
    <row r="1450" spans="2:11" x14ac:dyDescent="0.75">
      <c r="B1450" s="176" t="s">
        <v>1664</v>
      </c>
      <c r="C1450" s="168"/>
      <c r="D1450" s="169"/>
      <c r="E1450" s="169"/>
      <c r="F1450" s="169"/>
      <c r="G1450" s="169"/>
      <c r="H1450" s="169"/>
      <c r="I1450" s="169"/>
      <c r="J1450" s="169"/>
      <c r="K1450" s="177"/>
    </row>
    <row r="1451" spans="2:11" x14ac:dyDescent="0.75">
      <c r="B1451" s="176" t="s">
        <v>1665</v>
      </c>
      <c r="C1451" s="168"/>
      <c r="D1451" s="169"/>
      <c r="E1451" s="169"/>
      <c r="F1451" s="169"/>
      <c r="G1451" s="169"/>
      <c r="H1451" s="169"/>
      <c r="I1451" s="169"/>
      <c r="J1451" s="169"/>
      <c r="K1451" s="177"/>
    </row>
    <row r="1452" spans="2:11" x14ac:dyDescent="0.75">
      <c r="B1452" s="176" t="s">
        <v>1666</v>
      </c>
      <c r="C1452" s="168"/>
      <c r="D1452" s="169"/>
      <c r="E1452" s="169"/>
      <c r="F1452" s="169"/>
      <c r="G1452" s="169"/>
      <c r="H1452" s="169"/>
      <c r="I1452" s="169"/>
      <c r="J1452" s="169"/>
      <c r="K1452" s="177"/>
    </row>
    <row r="1453" spans="2:11" x14ac:dyDescent="0.75">
      <c r="B1453" s="176" t="s">
        <v>1667</v>
      </c>
      <c r="C1453" s="168"/>
      <c r="D1453" s="169"/>
      <c r="E1453" s="169"/>
      <c r="F1453" s="169"/>
      <c r="G1453" s="169"/>
      <c r="H1453" s="169"/>
      <c r="I1453" s="169"/>
      <c r="J1453" s="169"/>
      <c r="K1453" s="177"/>
    </row>
    <row r="1454" spans="2:11" x14ac:dyDescent="0.75">
      <c r="B1454" s="176" t="s">
        <v>1668</v>
      </c>
      <c r="C1454" s="168"/>
      <c r="D1454" s="169"/>
      <c r="E1454" s="169"/>
      <c r="F1454" s="169"/>
      <c r="G1454" s="169"/>
      <c r="H1454" s="169"/>
      <c r="I1454" s="169"/>
      <c r="J1454" s="169"/>
      <c r="K1454" s="177"/>
    </row>
    <row r="1455" spans="2:11" x14ac:dyDescent="0.75">
      <c r="B1455" s="176" t="s">
        <v>1669</v>
      </c>
      <c r="C1455" s="168"/>
      <c r="D1455" s="169"/>
      <c r="E1455" s="169"/>
      <c r="F1455" s="169"/>
      <c r="G1455" s="169"/>
      <c r="H1455" s="169"/>
      <c r="I1455" s="169"/>
      <c r="J1455" s="169"/>
      <c r="K1455" s="177"/>
    </row>
    <row r="1456" spans="2:11" x14ac:dyDescent="0.75">
      <c r="B1456" s="176" t="s">
        <v>1670</v>
      </c>
      <c r="C1456" s="168"/>
      <c r="D1456" s="169"/>
      <c r="E1456" s="169"/>
      <c r="F1456" s="169"/>
      <c r="G1456" s="169"/>
      <c r="H1456" s="169"/>
      <c r="I1456" s="169"/>
      <c r="J1456" s="169"/>
      <c r="K1456" s="177"/>
    </row>
    <row r="1457" spans="2:11" x14ac:dyDescent="0.75">
      <c r="B1457" s="176" t="s">
        <v>1671</v>
      </c>
      <c r="C1457" s="168"/>
      <c r="D1457" s="169"/>
      <c r="E1457" s="169"/>
      <c r="F1457" s="169"/>
      <c r="G1457" s="169"/>
      <c r="H1457" s="169"/>
      <c r="I1457" s="169"/>
      <c r="J1457" s="169"/>
      <c r="K1457" s="177"/>
    </row>
    <row r="1458" spans="2:11" x14ac:dyDescent="0.75">
      <c r="B1458" s="176" t="s">
        <v>1672</v>
      </c>
      <c r="C1458" s="168"/>
      <c r="D1458" s="169"/>
      <c r="E1458" s="169"/>
      <c r="F1458" s="169"/>
      <c r="G1458" s="169"/>
      <c r="H1458" s="169"/>
      <c r="I1458" s="169"/>
      <c r="J1458" s="169"/>
      <c r="K1458" s="177"/>
    </row>
    <row r="1459" spans="2:11" x14ac:dyDescent="0.75">
      <c r="B1459" s="176" t="s">
        <v>1673</v>
      </c>
      <c r="C1459" s="168"/>
      <c r="D1459" s="169"/>
      <c r="E1459" s="169"/>
      <c r="F1459" s="169"/>
      <c r="G1459" s="169"/>
      <c r="H1459" s="169"/>
      <c r="I1459" s="169"/>
      <c r="J1459" s="169"/>
      <c r="K1459" s="177"/>
    </row>
    <row r="1460" spans="2:11" x14ac:dyDescent="0.75">
      <c r="B1460" s="176" t="s">
        <v>1674</v>
      </c>
      <c r="C1460" s="168"/>
      <c r="D1460" s="169"/>
      <c r="E1460" s="169"/>
      <c r="F1460" s="169"/>
      <c r="G1460" s="169"/>
      <c r="H1460" s="169"/>
      <c r="I1460" s="169"/>
      <c r="J1460" s="169"/>
      <c r="K1460" s="177"/>
    </row>
    <row r="1461" spans="2:11" x14ac:dyDescent="0.75">
      <c r="B1461" s="176" t="s">
        <v>1675</v>
      </c>
      <c r="C1461" s="168"/>
      <c r="D1461" s="169"/>
      <c r="E1461" s="169"/>
      <c r="F1461" s="169"/>
      <c r="G1461" s="169"/>
      <c r="H1461" s="169"/>
      <c r="I1461" s="169"/>
      <c r="J1461" s="169"/>
      <c r="K1461" s="177"/>
    </row>
    <row r="1462" spans="2:11" x14ac:dyDescent="0.75">
      <c r="B1462" s="176" t="s">
        <v>1676</v>
      </c>
      <c r="C1462" s="168"/>
      <c r="D1462" s="169"/>
      <c r="E1462" s="169"/>
      <c r="F1462" s="169"/>
      <c r="G1462" s="169"/>
      <c r="H1462" s="169"/>
      <c r="I1462" s="169"/>
      <c r="J1462" s="169"/>
      <c r="K1462" s="177"/>
    </row>
    <row r="1463" spans="2:11" x14ac:dyDescent="0.75">
      <c r="B1463" s="176" t="s">
        <v>1677</v>
      </c>
      <c r="C1463" s="168"/>
      <c r="D1463" s="169"/>
      <c r="E1463" s="169"/>
      <c r="F1463" s="169"/>
      <c r="G1463" s="169"/>
      <c r="H1463" s="169"/>
      <c r="I1463" s="169"/>
      <c r="J1463" s="169"/>
      <c r="K1463" s="177"/>
    </row>
    <row r="1464" spans="2:11" x14ac:dyDescent="0.75">
      <c r="B1464" s="176" t="s">
        <v>1678</v>
      </c>
      <c r="C1464" s="168"/>
      <c r="D1464" s="169"/>
      <c r="E1464" s="169"/>
      <c r="F1464" s="169"/>
      <c r="G1464" s="169"/>
      <c r="H1464" s="169"/>
      <c r="I1464" s="169"/>
      <c r="J1464" s="169"/>
      <c r="K1464" s="177"/>
    </row>
    <row r="1465" spans="2:11" x14ac:dyDescent="0.75">
      <c r="B1465" s="176" t="s">
        <v>1679</v>
      </c>
      <c r="C1465" s="168"/>
      <c r="D1465" s="169"/>
      <c r="E1465" s="169"/>
      <c r="F1465" s="169"/>
      <c r="G1465" s="169"/>
      <c r="H1465" s="169"/>
      <c r="I1465" s="169"/>
      <c r="J1465" s="169"/>
      <c r="K1465" s="177"/>
    </row>
    <row r="1466" spans="2:11" x14ac:dyDescent="0.75">
      <c r="B1466" s="176" t="s">
        <v>1680</v>
      </c>
      <c r="C1466" s="168"/>
      <c r="D1466" s="169"/>
      <c r="E1466" s="169"/>
      <c r="F1466" s="169"/>
      <c r="G1466" s="169"/>
      <c r="H1466" s="169"/>
      <c r="I1466" s="169"/>
      <c r="J1466" s="169"/>
      <c r="K1466" s="177"/>
    </row>
    <row r="1467" spans="2:11" x14ac:dyDescent="0.75">
      <c r="B1467" s="176" t="s">
        <v>1681</v>
      </c>
      <c r="C1467" s="168"/>
      <c r="D1467" s="169"/>
      <c r="E1467" s="169"/>
      <c r="F1467" s="169"/>
      <c r="G1467" s="169"/>
      <c r="H1467" s="169"/>
      <c r="I1467" s="169"/>
      <c r="J1467" s="169"/>
      <c r="K1467" s="177"/>
    </row>
    <row r="1468" spans="2:11" x14ac:dyDescent="0.75">
      <c r="B1468" s="176" t="s">
        <v>1682</v>
      </c>
      <c r="C1468" s="168"/>
      <c r="D1468" s="169"/>
      <c r="E1468" s="169"/>
      <c r="F1468" s="169"/>
      <c r="G1468" s="169"/>
      <c r="H1468" s="169"/>
      <c r="I1468" s="169"/>
      <c r="J1468" s="169"/>
      <c r="K1468" s="177"/>
    </row>
    <row r="1469" spans="2:11" x14ac:dyDescent="0.75">
      <c r="B1469" s="176" t="s">
        <v>1683</v>
      </c>
      <c r="C1469" s="168"/>
      <c r="D1469" s="169"/>
      <c r="E1469" s="169"/>
      <c r="F1469" s="169"/>
      <c r="G1469" s="169"/>
      <c r="H1469" s="169"/>
      <c r="I1469" s="169"/>
      <c r="J1469" s="169"/>
      <c r="K1469" s="177"/>
    </row>
    <row r="1470" spans="2:11" x14ac:dyDescent="0.75">
      <c r="B1470" s="176" t="s">
        <v>1684</v>
      </c>
      <c r="C1470" s="168"/>
      <c r="D1470" s="169"/>
      <c r="E1470" s="169"/>
      <c r="F1470" s="169"/>
      <c r="G1470" s="169"/>
      <c r="H1470" s="169"/>
      <c r="I1470" s="169"/>
      <c r="J1470" s="169"/>
      <c r="K1470" s="177"/>
    </row>
    <row r="1471" spans="2:11" x14ac:dyDescent="0.75">
      <c r="B1471" s="176" t="s">
        <v>1685</v>
      </c>
      <c r="C1471" s="168"/>
      <c r="D1471" s="169"/>
      <c r="E1471" s="169"/>
      <c r="F1471" s="169"/>
      <c r="G1471" s="169"/>
      <c r="H1471" s="169"/>
      <c r="I1471" s="169"/>
      <c r="J1471" s="169"/>
      <c r="K1471" s="177"/>
    </row>
    <row r="1472" spans="2:11" x14ac:dyDescent="0.75">
      <c r="B1472" s="176" t="s">
        <v>1686</v>
      </c>
      <c r="C1472" s="168"/>
      <c r="D1472" s="169"/>
      <c r="E1472" s="169"/>
      <c r="F1472" s="169"/>
      <c r="G1472" s="169"/>
      <c r="H1472" s="169"/>
      <c r="I1472" s="169"/>
      <c r="J1472" s="169"/>
      <c r="K1472" s="177"/>
    </row>
    <row r="1473" spans="2:11" x14ac:dyDescent="0.75">
      <c r="B1473" s="176" t="s">
        <v>1687</v>
      </c>
      <c r="C1473" s="168"/>
      <c r="D1473" s="169"/>
      <c r="E1473" s="169"/>
      <c r="F1473" s="169"/>
      <c r="G1473" s="169"/>
      <c r="H1473" s="169"/>
      <c r="I1473" s="169"/>
      <c r="J1473" s="169"/>
      <c r="K1473" s="177"/>
    </row>
    <row r="1474" spans="2:11" x14ac:dyDescent="0.75">
      <c r="B1474" s="176" t="s">
        <v>1688</v>
      </c>
      <c r="C1474" s="168"/>
      <c r="D1474" s="169"/>
      <c r="E1474" s="169"/>
      <c r="F1474" s="169"/>
      <c r="G1474" s="169"/>
      <c r="H1474" s="169"/>
      <c r="I1474" s="169"/>
      <c r="J1474" s="169"/>
      <c r="K1474" s="177"/>
    </row>
    <row r="1475" spans="2:11" x14ac:dyDescent="0.75">
      <c r="B1475" s="176" t="s">
        <v>1689</v>
      </c>
      <c r="C1475" s="168"/>
      <c r="D1475" s="169"/>
      <c r="E1475" s="169"/>
      <c r="F1475" s="169"/>
      <c r="G1475" s="169"/>
      <c r="H1475" s="169"/>
      <c r="I1475" s="169"/>
      <c r="J1475" s="169"/>
      <c r="K1475" s="177"/>
    </row>
    <row r="1476" spans="2:11" x14ac:dyDescent="0.75">
      <c r="B1476" s="176" t="s">
        <v>1690</v>
      </c>
      <c r="C1476" s="168"/>
      <c r="D1476" s="169"/>
      <c r="E1476" s="169"/>
      <c r="F1476" s="169"/>
      <c r="G1476" s="169"/>
      <c r="H1476" s="169"/>
      <c r="I1476" s="169"/>
      <c r="J1476" s="169"/>
      <c r="K1476" s="177"/>
    </row>
    <row r="1477" spans="2:11" x14ac:dyDescent="0.75">
      <c r="B1477" s="176" t="s">
        <v>1691</v>
      </c>
      <c r="C1477" s="168"/>
      <c r="D1477" s="169"/>
      <c r="E1477" s="169"/>
      <c r="F1477" s="169"/>
      <c r="G1477" s="169"/>
      <c r="H1477" s="169"/>
      <c r="I1477" s="169"/>
      <c r="J1477" s="169"/>
      <c r="K1477" s="177"/>
    </row>
    <row r="1478" spans="2:11" x14ac:dyDescent="0.75">
      <c r="B1478" s="176" t="s">
        <v>1692</v>
      </c>
      <c r="C1478" s="168"/>
      <c r="D1478" s="169"/>
      <c r="E1478" s="169"/>
      <c r="F1478" s="169"/>
      <c r="G1478" s="169"/>
      <c r="H1478" s="169"/>
      <c r="I1478" s="169"/>
      <c r="J1478" s="169"/>
      <c r="K1478" s="177"/>
    </row>
    <row r="1479" spans="2:11" x14ac:dyDescent="0.75">
      <c r="B1479" s="176" t="s">
        <v>1693</v>
      </c>
      <c r="C1479" s="168"/>
      <c r="D1479" s="169"/>
      <c r="E1479" s="169"/>
      <c r="F1479" s="169"/>
      <c r="G1479" s="169"/>
      <c r="H1479" s="169"/>
      <c r="I1479" s="169"/>
      <c r="J1479" s="169"/>
      <c r="K1479" s="177"/>
    </row>
    <row r="1480" spans="2:11" x14ac:dyDescent="0.75">
      <c r="B1480" s="176" t="s">
        <v>1694</v>
      </c>
      <c r="C1480" s="168"/>
      <c r="D1480" s="169"/>
      <c r="E1480" s="169"/>
      <c r="F1480" s="169"/>
      <c r="G1480" s="169"/>
      <c r="H1480" s="169"/>
      <c r="I1480" s="169"/>
      <c r="J1480" s="169"/>
      <c r="K1480" s="177"/>
    </row>
    <row r="1481" spans="2:11" x14ac:dyDescent="0.75">
      <c r="B1481" s="176" t="s">
        <v>1695</v>
      </c>
      <c r="C1481" s="168"/>
      <c r="D1481" s="169"/>
      <c r="E1481" s="169"/>
      <c r="F1481" s="169"/>
      <c r="G1481" s="169"/>
      <c r="H1481" s="169"/>
      <c r="I1481" s="169"/>
      <c r="J1481" s="169"/>
      <c r="K1481" s="177"/>
    </row>
    <row r="1482" spans="2:11" x14ac:dyDescent="0.75">
      <c r="B1482" s="176" t="s">
        <v>1696</v>
      </c>
      <c r="C1482" s="168"/>
      <c r="D1482" s="169"/>
      <c r="E1482" s="169"/>
      <c r="F1482" s="169"/>
      <c r="G1482" s="169"/>
      <c r="H1482" s="169"/>
      <c r="I1482" s="169"/>
      <c r="J1482" s="169"/>
      <c r="K1482" s="177"/>
    </row>
    <row r="1483" spans="2:11" x14ac:dyDescent="0.75">
      <c r="B1483" s="176" t="s">
        <v>1697</v>
      </c>
      <c r="C1483" s="168"/>
      <c r="D1483" s="169"/>
      <c r="E1483" s="169"/>
      <c r="F1483" s="169"/>
      <c r="G1483" s="169"/>
      <c r="H1483" s="169"/>
      <c r="I1483" s="169"/>
      <c r="J1483" s="169"/>
      <c r="K1483" s="177"/>
    </row>
    <row r="1484" spans="2:11" x14ac:dyDescent="0.75">
      <c r="B1484" s="176" t="s">
        <v>1698</v>
      </c>
      <c r="C1484" s="168"/>
      <c r="D1484" s="169"/>
      <c r="E1484" s="169"/>
      <c r="F1484" s="169"/>
      <c r="G1484" s="169"/>
      <c r="H1484" s="169"/>
      <c r="I1484" s="169"/>
      <c r="J1484" s="169"/>
      <c r="K1484" s="177"/>
    </row>
    <row r="1485" spans="2:11" x14ac:dyDescent="0.75">
      <c r="B1485" s="176" t="s">
        <v>1699</v>
      </c>
      <c r="C1485" s="168"/>
      <c r="D1485" s="169"/>
      <c r="E1485" s="169"/>
      <c r="F1485" s="169"/>
      <c r="G1485" s="169"/>
      <c r="H1485" s="169"/>
      <c r="I1485" s="169"/>
      <c r="J1485" s="169"/>
      <c r="K1485" s="177"/>
    </row>
    <row r="1486" spans="2:11" x14ac:dyDescent="0.75">
      <c r="B1486" s="176" t="s">
        <v>1700</v>
      </c>
      <c r="C1486" s="168"/>
      <c r="D1486" s="169"/>
      <c r="E1486" s="169"/>
      <c r="F1486" s="169"/>
      <c r="G1486" s="169"/>
      <c r="H1486" s="169"/>
      <c r="I1486" s="169"/>
      <c r="J1486" s="169"/>
      <c r="K1486" s="177"/>
    </row>
    <row r="1487" spans="2:11" x14ac:dyDescent="0.75">
      <c r="B1487" s="176" t="s">
        <v>1701</v>
      </c>
      <c r="C1487" s="168"/>
      <c r="D1487" s="169"/>
      <c r="E1487" s="169"/>
      <c r="F1487" s="169"/>
      <c r="G1487" s="169"/>
      <c r="H1487" s="169"/>
      <c r="I1487" s="169"/>
      <c r="J1487" s="169"/>
      <c r="K1487" s="177"/>
    </row>
    <row r="1488" spans="2:11" x14ac:dyDescent="0.75">
      <c r="B1488" s="176" t="s">
        <v>1702</v>
      </c>
      <c r="C1488" s="168"/>
      <c r="D1488" s="169"/>
      <c r="E1488" s="169"/>
      <c r="F1488" s="169"/>
      <c r="G1488" s="169"/>
      <c r="H1488" s="169"/>
      <c r="I1488" s="169"/>
      <c r="J1488" s="169"/>
      <c r="K1488" s="177"/>
    </row>
    <row r="1489" spans="2:11" x14ac:dyDescent="0.75">
      <c r="B1489" s="176" t="s">
        <v>1703</v>
      </c>
      <c r="C1489" s="168"/>
      <c r="D1489" s="169"/>
      <c r="E1489" s="169"/>
      <c r="F1489" s="169"/>
      <c r="G1489" s="169"/>
      <c r="H1489" s="169"/>
      <c r="I1489" s="169"/>
      <c r="J1489" s="169"/>
      <c r="K1489" s="177"/>
    </row>
    <row r="1490" spans="2:11" x14ac:dyDescent="0.75">
      <c r="B1490" s="176" t="s">
        <v>1704</v>
      </c>
      <c r="C1490" s="168"/>
      <c r="D1490" s="169"/>
      <c r="E1490" s="169"/>
      <c r="F1490" s="169"/>
      <c r="G1490" s="169"/>
      <c r="H1490" s="169"/>
      <c r="I1490" s="169"/>
      <c r="J1490" s="169"/>
      <c r="K1490" s="177"/>
    </row>
    <row r="1491" spans="2:11" x14ac:dyDescent="0.75">
      <c r="B1491" s="176" t="s">
        <v>1705</v>
      </c>
      <c r="C1491" s="168"/>
      <c r="D1491" s="169"/>
      <c r="E1491" s="169"/>
      <c r="F1491" s="169"/>
      <c r="G1491" s="169"/>
      <c r="H1491" s="169"/>
      <c r="I1491" s="169"/>
      <c r="J1491" s="169"/>
      <c r="K1491" s="177"/>
    </row>
    <row r="1492" spans="2:11" x14ac:dyDescent="0.75">
      <c r="B1492" s="176" t="s">
        <v>1706</v>
      </c>
      <c r="C1492" s="168"/>
      <c r="D1492" s="169"/>
      <c r="E1492" s="169"/>
      <c r="F1492" s="169"/>
      <c r="G1492" s="169"/>
      <c r="H1492" s="169"/>
      <c r="I1492" s="169"/>
      <c r="J1492" s="169"/>
      <c r="K1492" s="177"/>
    </row>
    <row r="1493" spans="2:11" x14ac:dyDescent="0.75">
      <c r="B1493" s="176" t="s">
        <v>1707</v>
      </c>
      <c r="C1493" s="168"/>
      <c r="D1493" s="169"/>
      <c r="E1493" s="169"/>
      <c r="F1493" s="169"/>
      <c r="G1493" s="169"/>
      <c r="H1493" s="169"/>
      <c r="I1493" s="169"/>
      <c r="J1493" s="169"/>
      <c r="K1493" s="177"/>
    </row>
    <row r="1494" spans="2:11" x14ac:dyDescent="0.75">
      <c r="B1494" s="176" t="s">
        <v>1708</v>
      </c>
      <c r="C1494" s="168"/>
      <c r="D1494" s="169"/>
      <c r="E1494" s="169"/>
      <c r="F1494" s="169"/>
      <c r="G1494" s="169"/>
      <c r="H1494" s="169"/>
      <c r="I1494" s="169"/>
      <c r="J1494" s="169"/>
      <c r="K1494" s="177"/>
    </row>
    <row r="1495" spans="2:11" x14ac:dyDescent="0.75">
      <c r="B1495" s="176" t="s">
        <v>1709</v>
      </c>
      <c r="C1495" s="168"/>
      <c r="D1495" s="169"/>
      <c r="E1495" s="169"/>
      <c r="F1495" s="169"/>
      <c r="G1495" s="169"/>
      <c r="H1495" s="169"/>
      <c r="I1495" s="169"/>
      <c r="J1495" s="169"/>
      <c r="K1495" s="177"/>
    </row>
    <row r="1496" spans="2:11" x14ac:dyDescent="0.75">
      <c r="B1496" s="176" t="s">
        <v>1710</v>
      </c>
      <c r="C1496" s="168"/>
      <c r="D1496" s="169"/>
      <c r="E1496" s="169"/>
      <c r="F1496" s="169"/>
      <c r="G1496" s="169"/>
      <c r="H1496" s="169"/>
      <c r="I1496" s="169"/>
      <c r="J1496" s="169"/>
      <c r="K1496" s="177"/>
    </row>
    <row r="1497" spans="2:11" x14ac:dyDescent="0.75">
      <c r="B1497" s="176" t="s">
        <v>1711</v>
      </c>
      <c r="C1497" s="168"/>
      <c r="D1497" s="169"/>
      <c r="E1497" s="169"/>
      <c r="F1497" s="169"/>
      <c r="G1497" s="169"/>
      <c r="H1497" s="169"/>
      <c r="I1497" s="169"/>
      <c r="J1497" s="169"/>
      <c r="K1497" s="177"/>
    </row>
    <row r="1498" spans="2:11" x14ac:dyDescent="0.75">
      <c r="B1498" s="176" t="s">
        <v>1712</v>
      </c>
      <c r="C1498" s="168"/>
      <c r="D1498" s="169"/>
      <c r="E1498" s="169"/>
      <c r="F1498" s="169"/>
      <c r="G1498" s="169"/>
      <c r="H1498" s="169"/>
      <c r="I1498" s="169"/>
      <c r="J1498" s="169"/>
      <c r="K1498" s="177"/>
    </row>
    <row r="1499" spans="2:11" x14ac:dyDescent="0.75">
      <c r="B1499" s="176" t="s">
        <v>1713</v>
      </c>
      <c r="C1499" s="168"/>
      <c r="D1499" s="169"/>
      <c r="E1499" s="169"/>
      <c r="F1499" s="169"/>
      <c r="G1499" s="169"/>
      <c r="H1499" s="169"/>
      <c r="I1499" s="169"/>
      <c r="J1499" s="169"/>
      <c r="K1499" s="177"/>
    </row>
    <row r="1500" spans="2:11" x14ac:dyDescent="0.75">
      <c r="B1500" s="176" t="s">
        <v>1714</v>
      </c>
      <c r="C1500" s="168"/>
      <c r="D1500" s="169"/>
      <c r="E1500" s="169"/>
      <c r="F1500" s="169"/>
      <c r="G1500" s="169"/>
      <c r="H1500" s="169"/>
      <c r="I1500" s="169"/>
      <c r="J1500" s="169"/>
      <c r="K1500" s="177"/>
    </row>
    <row r="1501" spans="2:11" x14ac:dyDescent="0.75">
      <c r="B1501" s="176" t="s">
        <v>1715</v>
      </c>
      <c r="C1501" s="168"/>
      <c r="D1501" s="169"/>
      <c r="E1501" s="169"/>
      <c r="F1501" s="169"/>
      <c r="G1501" s="169"/>
      <c r="H1501" s="169"/>
      <c r="I1501" s="169"/>
      <c r="J1501" s="169"/>
      <c r="K1501" s="177"/>
    </row>
    <row r="1502" spans="2:11" x14ac:dyDescent="0.75">
      <c r="B1502" s="176" t="s">
        <v>1716</v>
      </c>
      <c r="C1502" s="168"/>
      <c r="D1502" s="169"/>
      <c r="E1502" s="169"/>
      <c r="F1502" s="169"/>
      <c r="G1502" s="169"/>
      <c r="H1502" s="169"/>
      <c r="I1502" s="169"/>
      <c r="J1502" s="169"/>
      <c r="K1502" s="177"/>
    </row>
    <row r="1503" spans="2:11" x14ac:dyDescent="0.75">
      <c r="B1503" s="176" t="s">
        <v>1717</v>
      </c>
      <c r="C1503" s="168"/>
      <c r="D1503" s="169"/>
      <c r="E1503" s="169"/>
      <c r="F1503" s="169"/>
      <c r="G1503" s="169"/>
      <c r="H1503" s="169"/>
      <c r="I1503" s="169"/>
      <c r="J1503" s="169"/>
      <c r="K1503" s="177"/>
    </row>
    <row r="1504" spans="2:11" x14ac:dyDescent="0.75">
      <c r="B1504" s="176" t="s">
        <v>1718</v>
      </c>
      <c r="C1504" s="168"/>
      <c r="D1504" s="169"/>
      <c r="E1504" s="169"/>
      <c r="F1504" s="169"/>
      <c r="G1504" s="169"/>
      <c r="H1504" s="169"/>
      <c r="I1504" s="169"/>
      <c r="J1504" s="169"/>
      <c r="K1504" s="177"/>
    </row>
    <row r="1505" spans="2:11" x14ac:dyDescent="0.75">
      <c r="B1505" s="176" t="s">
        <v>1719</v>
      </c>
      <c r="C1505" s="168"/>
      <c r="D1505" s="169"/>
      <c r="E1505" s="169"/>
      <c r="F1505" s="169"/>
      <c r="G1505" s="169"/>
      <c r="H1505" s="169"/>
      <c r="I1505" s="169"/>
      <c r="J1505" s="169"/>
      <c r="K1505" s="177"/>
    </row>
    <row r="1506" spans="2:11" x14ac:dyDescent="0.75">
      <c r="B1506" s="176" t="s">
        <v>1720</v>
      </c>
      <c r="C1506" s="168"/>
      <c r="D1506" s="169"/>
      <c r="E1506" s="169"/>
      <c r="F1506" s="169"/>
      <c r="G1506" s="169"/>
      <c r="H1506" s="169"/>
      <c r="I1506" s="169"/>
      <c r="J1506" s="169"/>
      <c r="K1506" s="177"/>
    </row>
    <row r="1507" spans="2:11" x14ac:dyDescent="0.75">
      <c r="B1507" s="176" t="s">
        <v>1721</v>
      </c>
      <c r="C1507" s="168"/>
      <c r="D1507" s="169"/>
      <c r="E1507" s="169"/>
      <c r="F1507" s="169"/>
      <c r="G1507" s="169"/>
      <c r="H1507" s="169"/>
      <c r="I1507" s="169"/>
      <c r="J1507" s="169"/>
      <c r="K1507" s="177"/>
    </row>
    <row r="1508" spans="2:11" x14ac:dyDescent="0.75">
      <c r="B1508" s="176" t="s">
        <v>1722</v>
      </c>
      <c r="C1508" s="168"/>
      <c r="D1508" s="169"/>
      <c r="E1508" s="169"/>
      <c r="F1508" s="169"/>
      <c r="G1508" s="169"/>
      <c r="H1508" s="169"/>
      <c r="I1508" s="169"/>
      <c r="J1508" s="169"/>
      <c r="K1508" s="177"/>
    </row>
    <row r="1509" spans="2:11" x14ac:dyDescent="0.75">
      <c r="B1509" s="176" t="s">
        <v>1723</v>
      </c>
      <c r="C1509" s="168"/>
      <c r="D1509" s="169"/>
      <c r="E1509" s="169"/>
      <c r="F1509" s="169"/>
      <c r="G1509" s="169"/>
      <c r="H1509" s="169"/>
      <c r="I1509" s="169"/>
      <c r="J1509" s="169"/>
      <c r="K1509" s="177"/>
    </row>
    <row r="1510" spans="2:11" x14ac:dyDescent="0.75">
      <c r="B1510" s="176" t="s">
        <v>1724</v>
      </c>
      <c r="C1510" s="168"/>
      <c r="D1510" s="169"/>
      <c r="E1510" s="169"/>
      <c r="F1510" s="169"/>
      <c r="G1510" s="169"/>
      <c r="H1510" s="169"/>
      <c r="I1510" s="169"/>
      <c r="J1510" s="169"/>
      <c r="K1510" s="177"/>
    </row>
    <row r="1511" spans="2:11" x14ac:dyDescent="0.75">
      <c r="B1511" s="176" t="s">
        <v>1725</v>
      </c>
      <c r="C1511" s="168"/>
      <c r="D1511" s="169"/>
      <c r="E1511" s="169"/>
      <c r="F1511" s="169"/>
      <c r="G1511" s="169"/>
      <c r="H1511" s="169"/>
      <c r="I1511" s="169"/>
      <c r="J1511" s="169"/>
      <c r="K1511" s="177"/>
    </row>
    <row r="1512" spans="2:11" x14ac:dyDescent="0.75">
      <c r="B1512" s="176" t="s">
        <v>1726</v>
      </c>
      <c r="C1512" s="168"/>
      <c r="D1512" s="169"/>
      <c r="E1512" s="169"/>
      <c r="F1512" s="169"/>
      <c r="G1512" s="169"/>
      <c r="H1512" s="169"/>
      <c r="I1512" s="169"/>
      <c r="J1512" s="169"/>
      <c r="K1512" s="177"/>
    </row>
    <row r="1513" spans="2:11" x14ac:dyDescent="0.75">
      <c r="B1513" s="176" t="s">
        <v>1727</v>
      </c>
      <c r="C1513" s="168"/>
      <c r="D1513" s="169"/>
      <c r="E1513" s="169"/>
      <c r="F1513" s="169"/>
      <c r="G1513" s="169"/>
      <c r="H1513" s="169"/>
      <c r="I1513" s="169"/>
      <c r="J1513" s="169"/>
      <c r="K1513" s="177"/>
    </row>
    <row r="1514" spans="2:11" x14ac:dyDescent="0.75">
      <c r="B1514" s="176" t="s">
        <v>1728</v>
      </c>
      <c r="C1514" s="168"/>
      <c r="D1514" s="169"/>
      <c r="E1514" s="169"/>
      <c r="F1514" s="169"/>
      <c r="G1514" s="169"/>
      <c r="H1514" s="169"/>
      <c r="I1514" s="169"/>
      <c r="J1514" s="169"/>
      <c r="K1514" s="177"/>
    </row>
    <row r="1515" spans="2:11" x14ac:dyDescent="0.75">
      <c r="B1515" s="176" t="s">
        <v>1729</v>
      </c>
      <c r="C1515" s="168"/>
      <c r="D1515" s="169"/>
      <c r="E1515" s="169"/>
      <c r="F1515" s="169"/>
      <c r="G1515" s="169"/>
      <c r="H1515" s="169"/>
      <c r="I1515" s="169"/>
      <c r="J1515" s="169"/>
      <c r="K1515" s="177"/>
    </row>
    <row r="1516" spans="2:11" x14ac:dyDescent="0.75">
      <c r="B1516" s="176" t="s">
        <v>1730</v>
      </c>
      <c r="C1516" s="168"/>
      <c r="D1516" s="169"/>
      <c r="E1516" s="169"/>
      <c r="F1516" s="169"/>
      <c r="G1516" s="169"/>
      <c r="H1516" s="169"/>
      <c r="I1516" s="169"/>
      <c r="J1516" s="169"/>
      <c r="K1516" s="177"/>
    </row>
    <row r="1517" spans="2:11" x14ac:dyDescent="0.75">
      <c r="B1517" s="176" t="s">
        <v>1731</v>
      </c>
      <c r="C1517" s="168"/>
      <c r="D1517" s="169"/>
      <c r="E1517" s="169"/>
      <c r="F1517" s="169"/>
      <c r="G1517" s="169"/>
      <c r="H1517" s="169"/>
      <c r="I1517" s="169"/>
      <c r="J1517" s="169"/>
      <c r="K1517" s="177"/>
    </row>
    <row r="1518" spans="2:11" x14ac:dyDescent="0.75">
      <c r="B1518" s="176" t="s">
        <v>1732</v>
      </c>
      <c r="C1518" s="168"/>
      <c r="D1518" s="169"/>
      <c r="E1518" s="169"/>
      <c r="F1518" s="169"/>
      <c r="G1518" s="169"/>
      <c r="H1518" s="169"/>
      <c r="I1518" s="169"/>
      <c r="J1518" s="169"/>
      <c r="K1518" s="177"/>
    </row>
    <row r="1519" spans="2:11" x14ac:dyDescent="0.75">
      <c r="B1519" s="176" t="s">
        <v>1733</v>
      </c>
      <c r="C1519" s="168"/>
      <c r="D1519" s="169"/>
      <c r="E1519" s="169"/>
      <c r="F1519" s="169"/>
      <c r="G1519" s="169"/>
      <c r="H1519" s="169"/>
      <c r="I1519" s="169"/>
      <c r="J1519" s="169"/>
      <c r="K1519" s="177"/>
    </row>
    <row r="1520" spans="2:11" x14ac:dyDescent="0.75">
      <c r="B1520" s="176" t="s">
        <v>1734</v>
      </c>
      <c r="C1520" s="168"/>
      <c r="D1520" s="169"/>
      <c r="E1520" s="169"/>
      <c r="F1520" s="169"/>
      <c r="G1520" s="169"/>
      <c r="H1520" s="169"/>
      <c r="I1520" s="169"/>
      <c r="J1520" s="169"/>
      <c r="K1520" s="177"/>
    </row>
    <row r="1521" spans="2:11" x14ac:dyDescent="0.75">
      <c r="B1521" s="176" t="s">
        <v>1735</v>
      </c>
      <c r="C1521" s="168"/>
      <c r="D1521" s="169"/>
      <c r="E1521" s="169"/>
      <c r="F1521" s="169"/>
      <c r="G1521" s="169"/>
      <c r="H1521" s="169"/>
      <c r="I1521" s="169"/>
      <c r="J1521" s="169"/>
      <c r="K1521" s="177"/>
    </row>
    <row r="1522" spans="2:11" x14ac:dyDescent="0.75">
      <c r="B1522" s="176" t="s">
        <v>1736</v>
      </c>
      <c r="C1522" s="168"/>
      <c r="D1522" s="169"/>
      <c r="E1522" s="169"/>
      <c r="F1522" s="169"/>
      <c r="G1522" s="169"/>
      <c r="H1522" s="169"/>
      <c r="I1522" s="169"/>
      <c r="J1522" s="169"/>
      <c r="K1522" s="177"/>
    </row>
    <row r="1523" spans="2:11" x14ac:dyDescent="0.75">
      <c r="B1523" s="176" t="s">
        <v>1737</v>
      </c>
      <c r="C1523" s="168"/>
      <c r="D1523" s="169"/>
      <c r="E1523" s="169"/>
      <c r="F1523" s="169"/>
      <c r="G1523" s="169"/>
      <c r="H1523" s="169"/>
      <c r="I1523" s="169"/>
      <c r="J1523" s="169"/>
      <c r="K1523" s="177"/>
    </row>
    <row r="1524" spans="2:11" x14ac:dyDescent="0.75">
      <c r="B1524" s="176" t="s">
        <v>1738</v>
      </c>
      <c r="C1524" s="168"/>
      <c r="D1524" s="169"/>
      <c r="E1524" s="169"/>
      <c r="F1524" s="169"/>
      <c r="G1524" s="169"/>
      <c r="H1524" s="169"/>
      <c r="I1524" s="169"/>
      <c r="J1524" s="169"/>
      <c r="K1524" s="177"/>
    </row>
    <row r="1525" spans="2:11" x14ac:dyDescent="0.75">
      <c r="B1525" s="176" t="s">
        <v>1739</v>
      </c>
      <c r="C1525" s="168"/>
      <c r="D1525" s="169"/>
      <c r="E1525" s="169"/>
      <c r="F1525" s="169"/>
      <c r="G1525" s="169"/>
      <c r="H1525" s="169"/>
      <c r="I1525" s="169"/>
      <c r="J1525" s="169"/>
      <c r="K1525" s="177"/>
    </row>
    <row r="1526" spans="2:11" x14ac:dyDescent="0.75">
      <c r="B1526" s="176" t="s">
        <v>1740</v>
      </c>
      <c r="C1526" s="168"/>
      <c r="D1526" s="169"/>
      <c r="E1526" s="169"/>
      <c r="F1526" s="169"/>
      <c r="G1526" s="169"/>
      <c r="H1526" s="169"/>
      <c r="I1526" s="169"/>
      <c r="J1526" s="169"/>
      <c r="K1526" s="177"/>
    </row>
    <row r="1527" spans="2:11" x14ac:dyDescent="0.75">
      <c r="B1527" s="176" t="s">
        <v>1741</v>
      </c>
      <c r="C1527" s="168"/>
      <c r="D1527" s="169"/>
      <c r="E1527" s="169"/>
      <c r="F1527" s="169"/>
      <c r="G1527" s="169"/>
      <c r="H1527" s="169"/>
      <c r="I1527" s="169"/>
      <c r="J1527" s="169"/>
      <c r="K1527" s="177"/>
    </row>
    <row r="1528" spans="2:11" x14ac:dyDescent="0.75">
      <c r="B1528" s="176" t="s">
        <v>1742</v>
      </c>
      <c r="C1528" s="168"/>
      <c r="D1528" s="169"/>
      <c r="E1528" s="169"/>
      <c r="F1528" s="169"/>
      <c r="G1528" s="169"/>
      <c r="H1528" s="169"/>
      <c r="I1528" s="169"/>
      <c r="J1528" s="169"/>
      <c r="K1528" s="177"/>
    </row>
    <row r="1529" spans="2:11" x14ac:dyDescent="0.75">
      <c r="B1529" s="176" t="s">
        <v>1743</v>
      </c>
      <c r="C1529" s="168"/>
      <c r="D1529" s="169"/>
      <c r="E1529" s="169"/>
      <c r="F1529" s="169"/>
      <c r="G1529" s="169"/>
      <c r="H1529" s="169"/>
      <c r="I1529" s="169"/>
      <c r="J1529" s="169"/>
      <c r="K1529" s="177"/>
    </row>
    <row r="1530" spans="2:11" x14ac:dyDescent="0.75">
      <c r="B1530" s="176" t="s">
        <v>1744</v>
      </c>
      <c r="C1530" s="168"/>
      <c r="D1530" s="169"/>
      <c r="E1530" s="169"/>
      <c r="F1530" s="169"/>
      <c r="G1530" s="169"/>
      <c r="H1530" s="169"/>
      <c r="I1530" s="169"/>
      <c r="J1530" s="169"/>
      <c r="K1530" s="177"/>
    </row>
    <row r="1531" spans="2:11" x14ac:dyDescent="0.75">
      <c r="B1531" s="176" t="s">
        <v>1745</v>
      </c>
      <c r="C1531" s="168"/>
      <c r="D1531" s="169"/>
      <c r="E1531" s="169"/>
      <c r="F1531" s="169"/>
      <c r="G1531" s="169"/>
      <c r="H1531" s="169"/>
      <c r="I1531" s="169"/>
      <c r="J1531" s="169"/>
      <c r="K1531" s="177"/>
    </row>
    <row r="1532" spans="2:11" x14ac:dyDescent="0.75">
      <c r="B1532" s="176" t="s">
        <v>1746</v>
      </c>
      <c r="C1532" s="168"/>
      <c r="D1532" s="169"/>
      <c r="E1532" s="169"/>
      <c r="F1532" s="169"/>
      <c r="G1532" s="169"/>
      <c r="H1532" s="169"/>
      <c r="I1532" s="169"/>
      <c r="J1532" s="169"/>
      <c r="K1532" s="177"/>
    </row>
    <row r="1533" spans="2:11" x14ac:dyDescent="0.75">
      <c r="B1533" s="176" t="s">
        <v>1747</v>
      </c>
      <c r="C1533" s="168"/>
      <c r="D1533" s="169"/>
      <c r="E1533" s="169"/>
      <c r="F1533" s="169"/>
      <c r="G1533" s="169"/>
      <c r="H1533" s="169"/>
      <c r="I1533" s="169"/>
      <c r="J1533" s="169"/>
      <c r="K1533" s="177"/>
    </row>
    <row r="1534" spans="2:11" x14ac:dyDescent="0.75">
      <c r="B1534" s="176" t="s">
        <v>1748</v>
      </c>
      <c r="C1534" s="168"/>
      <c r="D1534" s="169"/>
      <c r="E1534" s="169"/>
      <c r="F1534" s="169"/>
      <c r="G1534" s="169"/>
      <c r="H1534" s="169"/>
      <c r="I1534" s="169"/>
      <c r="J1534" s="169"/>
      <c r="K1534" s="177"/>
    </row>
    <row r="1535" spans="2:11" x14ac:dyDescent="0.75">
      <c r="B1535" s="176" t="s">
        <v>1749</v>
      </c>
      <c r="C1535" s="168"/>
      <c r="D1535" s="169"/>
      <c r="E1535" s="169"/>
      <c r="F1535" s="169"/>
      <c r="G1535" s="169"/>
      <c r="H1535" s="169"/>
      <c r="I1535" s="169"/>
      <c r="J1535" s="169"/>
      <c r="K1535" s="177"/>
    </row>
    <row r="1536" spans="2:11" x14ac:dyDescent="0.75">
      <c r="B1536" s="176" t="s">
        <v>1750</v>
      </c>
      <c r="C1536" s="168"/>
      <c r="D1536" s="169"/>
      <c r="E1536" s="169"/>
      <c r="F1536" s="169"/>
      <c r="G1536" s="169"/>
      <c r="H1536" s="169"/>
      <c r="I1536" s="169"/>
      <c r="J1536" s="169"/>
      <c r="K1536" s="177"/>
    </row>
    <row r="1537" spans="2:11" x14ac:dyDescent="0.75">
      <c r="B1537" s="176" t="s">
        <v>1751</v>
      </c>
      <c r="C1537" s="168"/>
      <c r="D1537" s="169"/>
      <c r="E1537" s="169"/>
      <c r="F1537" s="169"/>
      <c r="G1537" s="169"/>
      <c r="H1537" s="169"/>
      <c r="I1537" s="169"/>
      <c r="J1537" s="169"/>
      <c r="K1537" s="177"/>
    </row>
    <row r="1538" spans="2:11" x14ac:dyDescent="0.75">
      <c r="B1538" s="176" t="s">
        <v>1752</v>
      </c>
      <c r="C1538" s="168"/>
      <c r="D1538" s="169"/>
      <c r="E1538" s="169"/>
      <c r="F1538" s="169"/>
      <c r="G1538" s="169"/>
      <c r="H1538" s="169"/>
      <c r="I1538" s="169"/>
      <c r="J1538" s="169"/>
      <c r="K1538" s="177"/>
    </row>
    <row r="1539" spans="2:11" x14ac:dyDescent="0.75">
      <c r="B1539" s="176" t="s">
        <v>1753</v>
      </c>
      <c r="C1539" s="168"/>
      <c r="D1539" s="169"/>
      <c r="E1539" s="169"/>
      <c r="F1539" s="169"/>
      <c r="G1539" s="169"/>
      <c r="H1539" s="169"/>
      <c r="I1539" s="169"/>
      <c r="J1539" s="169"/>
      <c r="K1539" s="177"/>
    </row>
    <row r="1540" spans="2:11" x14ac:dyDescent="0.75">
      <c r="B1540" s="176" t="s">
        <v>1754</v>
      </c>
      <c r="C1540" s="168"/>
      <c r="D1540" s="169"/>
      <c r="E1540" s="169"/>
      <c r="F1540" s="169"/>
      <c r="G1540" s="169"/>
      <c r="H1540" s="169"/>
      <c r="I1540" s="169"/>
      <c r="J1540" s="169"/>
      <c r="K1540" s="177"/>
    </row>
    <row r="1541" spans="2:11" x14ac:dyDescent="0.75">
      <c r="B1541" s="176" t="s">
        <v>1755</v>
      </c>
      <c r="C1541" s="168"/>
      <c r="D1541" s="169"/>
      <c r="E1541" s="169"/>
      <c r="F1541" s="169"/>
      <c r="G1541" s="169"/>
      <c r="H1541" s="169"/>
      <c r="I1541" s="169"/>
      <c r="J1541" s="169"/>
      <c r="K1541" s="177"/>
    </row>
    <row r="1542" spans="2:11" x14ac:dyDescent="0.75">
      <c r="B1542" s="176" t="s">
        <v>1756</v>
      </c>
      <c r="C1542" s="168"/>
      <c r="D1542" s="169"/>
      <c r="E1542" s="169"/>
      <c r="F1542" s="169"/>
      <c r="G1542" s="169"/>
      <c r="H1542" s="169"/>
      <c r="I1542" s="169"/>
      <c r="J1542" s="169"/>
      <c r="K1542" s="177"/>
    </row>
    <row r="1543" spans="2:11" x14ac:dyDescent="0.75">
      <c r="B1543" s="176" t="s">
        <v>1757</v>
      </c>
      <c r="C1543" s="168"/>
      <c r="D1543" s="169"/>
      <c r="E1543" s="169"/>
      <c r="F1543" s="169"/>
      <c r="G1543" s="169"/>
      <c r="H1543" s="169"/>
      <c r="I1543" s="169"/>
      <c r="J1543" s="169"/>
      <c r="K1543" s="177"/>
    </row>
    <row r="1544" spans="2:11" x14ac:dyDescent="0.75">
      <c r="B1544" s="176" t="s">
        <v>1758</v>
      </c>
      <c r="C1544" s="168"/>
      <c r="D1544" s="169"/>
      <c r="E1544" s="169"/>
      <c r="F1544" s="169"/>
      <c r="G1544" s="169"/>
      <c r="H1544" s="169"/>
      <c r="I1544" s="169"/>
      <c r="J1544" s="169"/>
      <c r="K1544" s="177"/>
    </row>
    <row r="1545" spans="2:11" x14ac:dyDescent="0.75">
      <c r="B1545" s="176" t="s">
        <v>1759</v>
      </c>
      <c r="C1545" s="168"/>
      <c r="D1545" s="169"/>
      <c r="E1545" s="169"/>
      <c r="F1545" s="169"/>
      <c r="G1545" s="169"/>
      <c r="H1545" s="169"/>
      <c r="I1545" s="169"/>
      <c r="J1545" s="169"/>
      <c r="K1545" s="177"/>
    </row>
    <row r="1546" spans="2:11" x14ac:dyDescent="0.75">
      <c r="B1546" s="176" t="s">
        <v>1760</v>
      </c>
      <c r="C1546" s="168"/>
      <c r="D1546" s="169"/>
      <c r="E1546" s="169"/>
      <c r="F1546" s="169"/>
      <c r="G1546" s="169"/>
      <c r="H1546" s="169"/>
      <c r="I1546" s="169"/>
      <c r="J1546" s="169"/>
      <c r="K1546" s="177"/>
    </row>
    <row r="1547" spans="2:11" x14ac:dyDescent="0.75">
      <c r="B1547" s="176" t="s">
        <v>1761</v>
      </c>
      <c r="C1547" s="168"/>
      <c r="D1547" s="169"/>
      <c r="E1547" s="169"/>
      <c r="F1547" s="169"/>
      <c r="G1547" s="169"/>
      <c r="H1547" s="169"/>
      <c r="I1547" s="169"/>
      <c r="J1547" s="169"/>
      <c r="K1547" s="177"/>
    </row>
    <row r="1548" spans="2:11" x14ac:dyDescent="0.75">
      <c r="B1548" s="176" t="s">
        <v>1762</v>
      </c>
      <c r="C1548" s="168"/>
      <c r="D1548" s="169"/>
      <c r="E1548" s="169"/>
      <c r="F1548" s="169"/>
      <c r="G1548" s="169"/>
      <c r="H1548" s="169"/>
      <c r="I1548" s="169"/>
      <c r="J1548" s="169"/>
      <c r="K1548" s="177"/>
    </row>
    <row r="1549" spans="2:11" x14ac:dyDescent="0.75">
      <c r="B1549" s="176" t="s">
        <v>1763</v>
      </c>
      <c r="C1549" s="168"/>
      <c r="D1549" s="169"/>
      <c r="E1549" s="169"/>
      <c r="F1549" s="169"/>
      <c r="G1549" s="169"/>
      <c r="H1549" s="169"/>
      <c r="I1549" s="169"/>
      <c r="J1549" s="169"/>
      <c r="K1549" s="177"/>
    </row>
    <row r="1550" spans="2:11" x14ac:dyDescent="0.75">
      <c r="B1550" s="176" t="s">
        <v>1764</v>
      </c>
      <c r="C1550" s="168"/>
      <c r="D1550" s="169"/>
      <c r="E1550" s="169"/>
      <c r="F1550" s="169"/>
      <c r="G1550" s="169"/>
      <c r="H1550" s="169"/>
      <c r="I1550" s="169"/>
      <c r="J1550" s="169"/>
      <c r="K1550" s="177"/>
    </row>
    <row r="1551" spans="2:11" x14ac:dyDescent="0.75">
      <c r="B1551" s="176" t="s">
        <v>1765</v>
      </c>
      <c r="C1551" s="168"/>
      <c r="D1551" s="169"/>
      <c r="E1551" s="169"/>
      <c r="F1551" s="169"/>
      <c r="G1551" s="169"/>
      <c r="H1551" s="169"/>
      <c r="I1551" s="169"/>
      <c r="J1551" s="169"/>
      <c r="K1551" s="177"/>
    </row>
    <row r="1552" spans="2:11" x14ac:dyDescent="0.75">
      <c r="B1552" s="176" t="s">
        <v>1766</v>
      </c>
      <c r="C1552" s="168"/>
      <c r="D1552" s="169"/>
      <c r="E1552" s="169"/>
      <c r="F1552" s="169"/>
      <c r="G1552" s="169"/>
      <c r="H1552" s="169"/>
      <c r="I1552" s="169"/>
      <c r="J1552" s="169"/>
      <c r="K1552" s="177"/>
    </row>
    <row r="1553" spans="2:11" x14ac:dyDescent="0.75">
      <c r="B1553" s="176" t="s">
        <v>1767</v>
      </c>
      <c r="C1553" s="168"/>
      <c r="D1553" s="169"/>
      <c r="E1553" s="169"/>
      <c r="F1553" s="169"/>
      <c r="G1553" s="169"/>
      <c r="H1553" s="169"/>
      <c r="I1553" s="169"/>
      <c r="J1553" s="169"/>
      <c r="K1553" s="177"/>
    </row>
    <row r="1554" spans="2:11" x14ac:dyDescent="0.75">
      <c r="B1554" s="176" t="s">
        <v>1768</v>
      </c>
      <c r="C1554" s="168"/>
      <c r="D1554" s="169"/>
      <c r="E1554" s="169"/>
      <c r="F1554" s="169"/>
      <c r="G1554" s="169"/>
      <c r="H1554" s="169"/>
      <c r="I1554" s="169"/>
      <c r="J1554" s="169"/>
      <c r="K1554" s="177"/>
    </row>
    <row r="1555" spans="2:11" x14ac:dyDescent="0.75">
      <c r="B1555" s="176" t="s">
        <v>1769</v>
      </c>
      <c r="C1555" s="168"/>
      <c r="D1555" s="169"/>
      <c r="E1555" s="169"/>
      <c r="F1555" s="169"/>
      <c r="G1555" s="169"/>
      <c r="H1555" s="169"/>
      <c r="I1555" s="169"/>
      <c r="J1555" s="169"/>
      <c r="K1555" s="177"/>
    </row>
    <row r="1556" spans="2:11" x14ac:dyDescent="0.75">
      <c r="B1556" s="176" t="s">
        <v>1770</v>
      </c>
      <c r="C1556" s="168"/>
      <c r="D1556" s="169"/>
      <c r="E1556" s="169"/>
      <c r="F1556" s="169"/>
      <c r="G1556" s="169"/>
      <c r="H1556" s="169"/>
      <c r="I1556" s="169"/>
      <c r="J1556" s="169"/>
      <c r="K1556" s="177"/>
    </row>
    <row r="1557" spans="2:11" x14ac:dyDescent="0.75">
      <c r="B1557" s="176" t="s">
        <v>1771</v>
      </c>
      <c r="C1557" s="168"/>
      <c r="D1557" s="169"/>
      <c r="E1557" s="169"/>
      <c r="F1557" s="169"/>
      <c r="G1557" s="169"/>
      <c r="H1557" s="169"/>
      <c r="I1557" s="169"/>
      <c r="J1557" s="169"/>
      <c r="K1557" s="177"/>
    </row>
    <row r="1558" spans="2:11" x14ac:dyDescent="0.75">
      <c r="B1558" s="176" t="s">
        <v>1772</v>
      </c>
      <c r="C1558" s="168"/>
      <c r="D1558" s="169"/>
      <c r="E1558" s="169"/>
      <c r="F1558" s="169"/>
      <c r="G1558" s="169"/>
      <c r="H1558" s="169"/>
      <c r="I1558" s="169"/>
      <c r="J1558" s="169"/>
      <c r="K1558" s="177"/>
    </row>
    <row r="1559" spans="2:11" x14ac:dyDescent="0.75">
      <c r="B1559" s="176" t="s">
        <v>1773</v>
      </c>
      <c r="C1559" s="168"/>
      <c r="D1559" s="169"/>
      <c r="E1559" s="169"/>
      <c r="F1559" s="169"/>
      <c r="G1559" s="169"/>
      <c r="H1559" s="169"/>
      <c r="I1559" s="169"/>
      <c r="J1559" s="169"/>
      <c r="K1559" s="177"/>
    </row>
    <row r="1560" spans="2:11" x14ac:dyDescent="0.75">
      <c r="B1560" s="176" t="s">
        <v>1774</v>
      </c>
      <c r="C1560" s="168"/>
      <c r="D1560" s="169"/>
      <c r="E1560" s="169"/>
      <c r="F1560" s="169"/>
      <c r="G1560" s="169"/>
      <c r="H1560" s="169"/>
      <c r="I1560" s="169"/>
      <c r="J1560" s="169"/>
      <c r="K1560" s="177"/>
    </row>
    <row r="1561" spans="2:11" x14ac:dyDescent="0.75">
      <c r="B1561" s="176" t="s">
        <v>1775</v>
      </c>
      <c r="C1561" s="168"/>
      <c r="D1561" s="169"/>
      <c r="E1561" s="169"/>
      <c r="F1561" s="169"/>
      <c r="G1561" s="169"/>
      <c r="H1561" s="169"/>
      <c r="I1561" s="169"/>
      <c r="J1561" s="169"/>
      <c r="K1561" s="177"/>
    </row>
    <row r="1562" spans="2:11" x14ac:dyDescent="0.75">
      <c r="B1562" s="176" t="s">
        <v>1776</v>
      </c>
      <c r="C1562" s="168"/>
      <c r="D1562" s="169"/>
      <c r="E1562" s="169"/>
      <c r="F1562" s="169"/>
      <c r="G1562" s="169"/>
      <c r="H1562" s="169"/>
      <c r="I1562" s="169"/>
      <c r="J1562" s="169"/>
      <c r="K1562" s="177"/>
    </row>
    <row r="1563" spans="2:11" x14ac:dyDescent="0.75">
      <c r="B1563" s="176" t="s">
        <v>1777</v>
      </c>
      <c r="C1563" s="168"/>
      <c r="D1563" s="169"/>
      <c r="E1563" s="169"/>
      <c r="F1563" s="169"/>
      <c r="G1563" s="169"/>
      <c r="H1563" s="169"/>
      <c r="I1563" s="169"/>
      <c r="J1563" s="169"/>
      <c r="K1563" s="177"/>
    </row>
    <row r="1564" spans="2:11" x14ac:dyDescent="0.75">
      <c r="B1564" s="176" t="s">
        <v>1778</v>
      </c>
      <c r="C1564" s="168"/>
      <c r="D1564" s="169"/>
      <c r="E1564" s="169"/>
      <c r="F1564" s="169"/>
      <c r="G1564" s="169"/>
      <c r="H1564" s="169"/>
      <c r="I1564" s="169"/>
      <c r="J1564" s="169"/>
      <c r="K1564" s="177"/>
    </row>
    <row r="1565" spans="2:11" x14ac:dyDescent="0.75">
      <c r="B1565" s="176" t="s">
        <v>1779</v>
      </c>
      <c r="C1565" s="168"/>
      <c r="D1565" s="169"/>
      <c r="E1565" s="169"/>
      <c r="F1565" s="169"/>
      <c r="G1565" s="169"/>
      <c r="H1565" s="169"/>
      <c r="I1565" s="169"/>
      <c r="J1565" s="169"/>
      <c r="K1565" s="177"/>
    </row>
    <row r="1566" spans="2:11" x14ac:dyDescent="0.75">
      <c r="B1566" s="176" t="s">
        <v>1780</v>
      </c>
      <c r="C1566" s="168"/>
      <c r="D1566" s="169"/>
      <c r="E1566" s="169"/>
      <c r="F1566" s="169"/>
      <c r="G1566" s="169"/>
      <c r="H1566" s="169"/>
      <c r="I1566" s="169"/>
      <c r="J1566" s="169"/>
      <c r="K1566" s="177"/>
    </row>
    <row r="1567" spans="2:11" x14ac:dyDescent="0.75">
      <c r="B1567" s="176" t="s">
        <v>1781</v>
      </c>
      <c r="C1567" s="168"/>
      <c r="D1567" s="169"/>
      <c r="E1567" s="169"/>
      <c r="F1567" s="169"/>
      <c r="G1567" s="169"/>
      <c r="H1567" s="169"/>
      <c r="I1567" s="169"/>
      <c r="J1567" s="169"/>
      <c r="K1567" s="177"/>
    </row>
    <row r="1568" spans="2:11" x14ac:dyDescent="0.75">
      <c r="B1568" s="176" t="s">
        <v>1782</v>
      </c>
      <c r="C1568" s="168"/>
      <c r="D1568" s="169"/>
      <c r="E1568" s="169"/>
      <c r="F1568" s="169"/>
      <c r="G1568" s="169"/>
      <c r="H1568" s="169"/>
      <c r="I1568" s="169"/>
      <c r="J1568" s="169"/>
      <c r="K1568" s="177"/>
    </row>
    <row r="1569" spans="2:11" x14ac:dyDescent="0.75">
      <c r="B1569" s="176" t="s">
        <v>1783</v>
      </c>
      <c r="C1569" s="168"/>
      <c r="D1569" s="169"/>
      <c r="E1569" s="169"/>
      <c r="F1569" s="169"/>
      <c r="G1569" s="169"/>
      <c r="H1569" s="169"/>
      <c r="I1569" s="169"/>
      <c r="J1569" s="169"/>
      <c r="K1569" s="177"/>
    </row>
    <row r="1570" spans="2:11" x14ac:dyDescent="0.75">
      <c r="B1570" s="176" t="s">
        <v>1784</v>
      </c>
      <c r="C1570" s="168"/>
      <c r="D1570" s="169"/>
      <c r="E1570" s="169"/>
      <c r="F1570" s="169"/>
      <c r="G1570" s="169"/>
      <c r="H1570" s="169"/>
      <c r="I1570" s="169"/>
      <c r="J1570" s="169"/>
      <c r="K1570" s="177"/>
    </row>
    <row r="1571" spans="2:11" x14ac:dyDescent="0.75">
      <c r="B1571" s="176" t="s">
        <v>1785</v>
      </c>
      <c r="C1571" s="168"/>
      <c r="D1571" s="169"/>
      <c r="E1571" s="169"/>
      <c r="F1571" s="169"/>
      <c r="G1571" s="169"/>
      <c r="H1571" s="169"/>
      <c r="I1571" s="169"/>
      <c r="J1571" s="169"/>
      <c r="K1571" s="177"/>
    </row>
    <row r="1572" spans="2:11" x14ac:dyDescent="0.75">
      <c r="B1572" s="176" t="s">
        <v>1786</v>
      </c>
      <c r="C1572" s="168"/>
      <c r="D1572" s="169"/>
      <c r="E1572" s="169"/>
      <c r="F1572" s="169"/>
      <c r="G1572" s="169"/>
      <c r="H1572" s="169"/>
      <c r="I1572" s="169"/>
      <c r="J1572" s="169"/>
      <c r="K1572" s="177"/>
    </row>
    <row r="1573" spans="2:11" x14ac:dyDescent="0.75">
      <c r="B1573" s="176" t="s">
        <v>1787</v>
      </c>
      <c r="C1573" s="168"/>
      <c r="D1573" s="169"/>
      <c r="E1573" s="169"/>
      <c r="F1573" s="169"/>
      <c r="G1573" s="169"/>
      <c r="H1573" s="169"/>
      <c r="I1573" s="169"/>
      <c r="J1573" s="169"/>
      <c r="K1573" s="177"/>
    </row>
    <row r="1574" spans="2:11" x14ac:dyDescent="0.75">
      <c r="B1574" s="176" t="s">
        <v>1788</v>
      </c>
      <c r="C1574" s="168"/>
      <c r="D1574" s="169"/>
      <c r="E1574" s="169"/>
      <c r="F1574" s="169"/>
      <c r="G1574" s="169"/>
      <c r="H1574" s="169"/>
      <c r="I1574" s="169"/>
      <c r="J1574" s="169"/>
      <c r="K1574" s="177"/>
    </row>
    <row r="1575" spans="2:11" x14ac:dyDescent="0.75">
      <c r="B1575" s="176" t="s">
        <v>1789</v>
      </c>
      <c r="C1575" s="168"/>
      <c r="D1575" s="169"/>
      <c r="E1575" s="169"/>
      <c r="F1575" s="169"/>
      <c r="G1575" s="169"/>
      <c r="H1575" s="169"/>
      <c r="I1575" s="169"/>
      <c r="J1575" s="169"/>
      <c r="K1575" s="177"/>
    </row>
    <row r="1576" spans="2:11" x14ac:dyDescent="0.75">
      <c r="B1576" s="176" t="s">
        <v>1790</v>
      </c>
      <c r="C1576" s="168"/>
      <c r="D1576" s="169"/>
      <c r="E1576" s="169"/>
      <c r="F1576" s="169"/>
      <c r="G1576" s="169"/>
      <c r="H1576" s="169"/>
      <c r="I1576" s="169"/>
      <c r="J1576" s="169"/>
      <c r="K1576" s="177"/>
    </row>
    <row r="1577" spans="2:11" x14ac:dyDescent="0.75">
      <c r="B1577" s="176" t="s">
        <v>1791</v>
      </c>
      <c r="C1577" s="168"/>
      <c r="D1577" s="169"/>
      <c r="E1577" s="169"/>
      <c r="F1577" s="169"/>
      <c r="G1577" s="169"/>
      <c r="H1577" s="169"/>
      <c r="I1577" s="169"/>
      <c r="J1577" s="169"/>
      <c r="K1577" s="177"/>
    </row>
    <row r="1578" spans="2:11" x14ac:dyDescent="0.75">
      <c r="B1578" s="176" t="s">
        <v>1792</v>
      </c>
      <c r="C1578" s="168"/>
      <c r="D1578" s="169"/>
      <c r="E1578" s="169"/>
      <c r="F1578" s="169"/>
      <c r="G1578" s="169"/>
      <c r="H1578" s="169"/>
      <c r="I1578" s="169"/>
      <c r="J1578" s="169"/>
      <c r="K1578" s="177"/>
    </row>
    <row r="1579" spans="2:11" x14ac:dyDescent="0.75">
      <c r="B1579" s="176" t="s">
        <v>1793</v>
      </c>
      <c r="C1579" s="168"/>
      <c r="D1579" s="169"/>
      <c r="E1579" s="169"/>
      <c r="F1579" s="169"/>
      <c r="G1579" s="169"/>
      <c r="H1579" s="169"/>
      <c r="I1579" s="169"/>
      <c r="J1579" s="169"/>
      <c r="K1579" s="177"/>
    </row>
    <row r="1580" spans="2:11" x14ac:dyDescent="0.75">
      <c r="B1580" s="176" t="s">
        <v>1794</v>
      </c>
      <c r="C1580" s="168"/>
      <c r="D1580" s="169"/>
      <c r="E1580" s="169"/>
      <c r="F1580" s="169"/>
      <c r="G1580" s="169"/>
      <c r="H1580" s="169"/>
      <c r="I1580" s="169"/>
      <c r="J1580" s="169"/>
      <c r="K1580" s="177"/>
    </row>
    <row r="1581" spans="2:11" x14ac:dyDescent="0.75">
      <c r="B1581" s="176" t="s">
        <v>1795</v>
      </c>
      <c r="C1581" s="168"/>
      <c r="D1581" s="169"/>
      <c r="E1581" s="169"/>
      <c r="F1581" s="169"/>
      <c r="G1581" s="169"/>
      <c r="H1581" s="169"/>
      <c r="I1581" s="169"/>
      <c r="J1581" s="169"/>
      <c r="K1581" s="177"/>
    </row>
    <row r="1582" spans="2:11" x14ac:dyDescent="0.75">
      <c r="B1582" s="176" t="s">
        <v>1796</v>
      </c>
      <c r="C1582" s="168"/>
      <c r="D1582" s="169"/>
      <c r="E1582" s="169"/>
      <c r="F1582" s="169"/>
      <c r="G1582" s="169"/>
      <c r="H1582" s="169"/>
      <c r="I1582" s="169"/>
      <c r="J1582" s="169"/>
      <c r="K1582" s="177"/>
    </row>
    <row r="1583" spans="2:11" x14ac:dyDescent="0.75">
      <c r="B1583" s="176" t="s">
        <v>1797</v>
      </c>
      <c r="C1583" s="168"/>
      <c r="D1583" s="169"/>
      <c r="E1583" s="169"/>
      <c r="F1583" s="169"/>
      <c r="G1583" s="169"/>
      <c r="H1583" s="169"/>
      <c r="I1583" s="169"/>
      <c r="J1583" s="169"/>
      <c r="K1583" s="177"/>
    </row>
    <row r="1584" spans="2:11" x14ac:dyDescent="0.75">
      <c r="B1584" s="176" t="s">
        <v>1798</v>
      </c>
      <c r="C1584" s="168"/>
      <c r="D1584" s="169"/>
      <c r="E1584" s="169"/>
      <c r="F1584" s="169"/>
      <c r="G1584" s="169"/>
      <c r="H1584" s="169"/>
      <c r="I1584" s="169"/>
      <c r="J1584" s="169"/>
      <c r="K1584" s="177"/>
    </row>
    <row r="1585" spans="2:11" x14ac:dyDescent="0.75">
      <c r="B1585" s="176" t="s">
        <v>1799</v>
      </c>
      <c r="C1585" s="168"/>
      <c r="D1585" s="169"/>
      <c r="E1585" s="169"/>
      <c r="F1585" s="169"/>
      <c r="G1585" s="169"/>
      <c r="H1585" s="169"/>
      <c r="I1585" s="169"/>
      <c r="J1585" s="169"/>
      <c r="K1585" s="177"/>
    </row>
    <row r="1586" spans="2:11" x14ac:dyDescent="0.75">
      <c r="B1586" s="176" t="s">
        <v>1800</v>
      </c>
      <c r="C1586" s="168"/>
      <c r="D1586" s="169"/>
      <c r="E1586" s="169"/>
      <c r="F1586" s="169"/>
      <c r="G1586" s="169"/>
      <c r="H1586" s="169"/>
      <c r="I1586" s="169"/>
      <c r="J1586" s="169"/>
      <c r="K1586" s="177"/>
    </row>
    <row r="1587" spans="2:11" x14ac:dyDescent="0.75">
      <c r="B1587" s="176" t="s">
        <v>1801</v>
      </c>
      <c r="C1587" s="168"/>
      <c r="D1587" s="169"/>
      <c r="E1587" s="169"/>
      <c r="F1587" s="169"/>
      <c r="G1587" s="169"/>
      <c r="H1587" s="169"/>
      <c r="I1587" s="169"/>
      <c r="J1587" s="169"/>
      <c r="K1587" s="177"/>
    </row>
    <row r="1588" spans="2:11" x14ac:dyDescent="0.75">
      <c r="B1588" s="176" t="s">
        <v>1802</v>
      </c>
      <c r="C1588" s="168"/>
      <c r="D1588" s="169"/>
      <c r="E1588" s="169"/>
      <c r="F1588" s="169"/>
      <c r="G1588" s="169"/>
      <c r="H1588" s="169"/>
      <c r="I1588" s="169"/>
      <c r="J1588" s="169"/>
      <c r="K1588" s="177"/>
    </row>
    <row r="1589" spans="2:11" x14ac:dyDescent="0.75">
      <c r="B1589" s="176" t="s">
        <v>1803</v>
      </c>
      <c r="C1589" s="168"/>
      <c r="D1589" s="169"/>
      <c r="E1589" s="169"/>
      <c r="F1589" s="169"/>
      <c r="G1589" s="169"/>
      <c r="H1589" s="169"/>
      <c r="I1589" s="169"/>
      <c r="J1589" s="169"/>
      <c r="K1589" s="177"/>
    </row>
    <row r="1590" spans="2:11" x14ac:dyDescent="0.75">
      <c r="B1590" s="176" t="s">
        <v>1804</v>
      </c>
      <c r="C1590" s="168"/>
      <c r="D1590" s="169"/>
      <c r="E1590" s="169"/>
      <c r="F1590" s="169"/>
      <c r="G1590" s="169"/>
      <c r="H1590" s="169"/>
      <c r="I1590" s="169"/>
      <c r="J1590" s="169"/>
      <c r="K1590" s="177"/>
    </row>
    <row r="1591" spans="2:11" x14ac:dyDescent="0.75">
      <c r="B1591" s="176" t="s">
        <v>1805</v>
      </c>
      <c r="C1591" s="168"/>
      <c r="D1591" s="169"/>
      <c r="E1591" s="169"/>
      <c r="F1591" s="169"/>
      <c r="G1591" s="169"/>
      <c r="H1591" s="169"/>
      <c r="I1591" s="169"/>
      <c r="J1591" s="169"/>
      <c r="K1591" s="177"/>
    </row>
    <row r="1592" spans="2:11" x14ac:dyDescent="0.75">
      <c r="B1592" s="176" t="s">
        <v>1806</v>
      </c>
      <c r="C1592" s="168"/>
      <c r="D1592" s="169"/>
      <c r="E1592" s="169"/>
      <c r="F1592" s="169"/>
      <c r="G1592" s="169"/>
      <c r="H1592" s="169"/>
      <c r="I1592" s="169"/>
      <c r="J1592" s="169"/>
      <c r="K1592" s="177"/>
    </row>
    <row r="1593" spans="2:11" x14ac:dyDescent="0.75">
      <c r="B1593" s="176" t="s">
        <v>1807</v>
      </c>
      <c r="C1593" s="168"/>
      <c r="D1593" s="169"/>
      <c r="E1593" s="169"/>
      <c r="F1593" s="169"/>
      <c r="G1593" s="169"/>
      <c r="H1593" s="169"/>
      <c r="I1593" s="169"/>
      <c r="J1593" s="169"/>
      <c r="K1593" s="177"/>
    </row>
    <row r="1594" spans="2:11" x14ac:dyDescent="0.75">
      <c r="B1594" s="176" t="s">
        <v>1808</v>
      </c>
      <c r="C1594" s="168"/>
      <c r="D1594" s="169"/>
      <c r="E1594" s="169"/>
      <c r="F1594" s="169"/>
      <c r="G1594" s="169"/>
      <c r="H1594" s="169"/>
      <c r="I1594" s="169"/>
      <c r="J1594" s="169"/>
      <c r="K1594" s="177"/>
    </row>
    <row r="1595" spans="2:11" x14ac:dyDescent="0.75">
      <c r="B1595" s="176" t="s">
        <v>1809</v>
      </c>
      <c r="C1595" s="168"/>
      <c r="D1595" s="169"/>
      <c r="E1595" s="169"/>
      <c r="F1595" s="169"/>
      <c r="G1595" s="169"/>
      <c r="H1595" s="169"/>
      <c r="I1595" s="169"/>
      <c r="J1595" s="169"/>
      <c r="K1595" s="177"/>
    </row>
    <row r="1596" spans="2:11" x14ac:dyDescent="0.75">
      <c r="B1596" s="176" t="s">
        <v>1810</v>
      </c>
      <c r="C1596" s="168"/>
      <c r="D1596" s="169"/>
      <c r="E1596" s="169"/>
      <c r="F1596" s="169"/>
      <c r="G1596" s="169"/>
      <c r="H1596" s="169"/>
      <c r="I1596" s="169"/>
      <c r="J1596" s="169"/>
      <c r="K1596" s="177"/>
    </row>
    <row r="1597" spans="2:11" x14ac:dyDescent="0.75">
      <c r="B1597" s="176" t="s">
        <v>1811</v>
      </c>
      <c r="C1597" s="168"/>
      <c r="D1597" s="169"/>
      <c r="E1597" s="169"/>
      <c r="F1597" s="169"/>
      <c r="G1597" s="169"/>
      <c r="H1597" s="169"/>
      <c r="I1597" s="169"/>
      <c r="J1597" s="169"/>
      <c r="K1597" s="177"/>
    </row>
    <row r="1598" spans="2:11" x14ac:dyDescent="0.75">
      <c r="B1598" s="176" t="s">
        <v>1812</v>
      </c>
      <c r="C1598" s="168"/>
      <c r="D1598" s="169"/>
      <c r="E1598" s="169"/>
      <c r="F1598" s="169"/>
      <c r="G1598" s="169"/>
      <c r="H1598" s="169"/>
      <c r="I1598" s="169"/>
      <c r="J1598" s="169"/>
      <c r="K1598" s="177"/>
    </row>
    <row r="1599" spans="2:11" x14ac:dyDescent="0.75">
      <c r="B1599" s="176" t="s">
        <v>1813</v>
      </c>
      <c r="C1599" s="168"/>
      <c r="D1599" s="169"/>
      <c r="E1599" s="169"/>
      <c r="F1599" s="169"/>
      <c r="G1599" s="169"/>
      <c r="H1599" s="169"/>
      <c r="I1599" s="169"/>
      <c r="J1599" s="169"/>
      <c r="K1599" s="177"/>
    </row>
    <row r="1600" spans="2:11" x14ac:dyDescent="0.75">
      <c r="B1600" s="176" t="s">
        <v>1814</v>
      </c>
      <c r="C1600" s="168"/>
      <c r="D1600" s="169"/>
      <c r="E1600" s="169"/>
      <c r="F1600" s="169"/>
      <c r="G1600" s="169"/>
      <c r="H1600" s="169"/>
      <c r="I1600" s="169"/>
      <c r="J1600" s="169"/>
      <c r="K1600" s="177"/>
    </row>
    <row r="1601" spans="2:11" x14ac:dyDescent="0.75">
      <c r="B1601" s="176" t="s">
        <v>1815</v>
      </c>
      <c r="C1601" s="168"/>
      <c r="D1601" s="169"/>
      <c r="E1601" s="169"/>
      <c r="F1601" s="169"/>
      <c r="G1601" s="169"/>
      <c r="H1601" s="169"/>
      <c r="I1601" s="169"/>
      <c r="J1601" s="169"/>
      <c r="K1601" s="177"/>
    </row>
    <row r="1602" spans="2:11" x14ac:dyDescent="0.75">
      <c r="B1602" s="176" t="s">
        <v>1816</v>
      </c>
      <c r="C1602" s="168"/>
      <c r="D1602" s="169"/>
      <c r="E1602" s="169"/>
      <c r="F1602" s="169"/>
      <c r="G1602" s="169"/>
      <c r="H1602" s="169"/>
      <c r="I1602" s="169"/>
      <c r="J1602" s="169"/>
      <c r="K1602" s="177"/>
    </row>
    <row r="1603" spans="2:11" x14ac:dyDescent="0.75">
      <c r="B1603" s="176" t="s">
        <v>1817</v>
      </c>
      <c r="C1603" s="168"/>
      <c r="D1603" s="169"/>
      <c r="E1603" s="169"/>
      <c r="F1603" s="169"/>
      <c r="G1603" s="169"/>
      <c r="H1603" s="169"/>
      <c r="I1603" s="169"/>
      <c r="J1603" s="169"/>
      <c r="K1603" s="177"/>
    </row>
    <row r="1604" spans="2:11" x14ac:dyDescent="0.75">
      <c r="B1604" s="176" t="s">
        <v>1818</v>
      </c>
      <c r="C1604" s="168"/>
      <c r="D1604" s="169"/>
      <c r="E1604" s="169"/>
      <c r="F1604" s="169"/>
      <c r="G1604" s="169"/>
      <c r="H1604" s="169"/>
      <c r="I1604" s="169"/>
      <c r="J1604" s="169"/>
      <c r="K1604" s="177"/>
    </row>
    <row r="1605" spans="2:11" x14ac:dyDescent="0.75">
      <c r="B1605" s="176" t="s">
        <v>1819</v>
      </c>
      <c r="C1605" s="168"/>
      <c r="D1605" s="169"/>
      <c r="E1605" s="169"/>
      <c r="F1605" s="169"/>
      <c r="G1605" s="169"/>
      <c r="H1605" s="169"/>
      <c r="I1605" s="169"/>
      <c r="J1605" s="169"/>
      <c r="K1605" s="177"/>
    </row>
    <row r="1606" spans="2:11" x14ac:dyDescent="0.75">
      <c r="B1606" s="176" t="s">
        <v>1820</v>
      </c>
      <c r="C1606" s="168"/>
      <c r="D1606" s="169"/>
      <c r="E1606" s="169"/>
      <c r="F1606" s="169"/>
      <c r="G1606" s="169"/>
      <c r="H1606" s="169"/>
      <c r="I1606" s="169"/>
      <c r="J1606" s="169"/>
      <c r="K1606" s="177"/>
    </row>
    <row r="1607" spans="2:11" x14ac:dyDescent="0.75">
      <c r="B1607" s="176" t="s">
        <v>1821</v>
      </c>
      <c r="C1607" s="168"/>
      <c r="D1607" s="169"/>
      <c r="E1607" s="169"/>
      <c r="F1607" s="169"/>
      <c r="G1607" s="169"/>
      <c r="H1607" s="169"/>
      <c r="I1607" s="169"/>
      <c r="J1607" s="169"/>
      <c r="K1607" s="177"/>
    </row>
    <row r="1608" spans="2:11" x14ac:dyDescent="0.75">
      <c r="B1608" s="176" t="s">
        <v>1822</v>
      </c>
      <c r="C1608" s="168"/>
      <c r="D1608" s="169"/>
      <c r="E1608" s="169"/>
      <c r="F1608" s="169"/>
      <c r="G1608" s="169"/>
      <c r="H1608" s="169"/>
      <c r="I1608" s="169"/>
      <c r="J1608" s="169"/>
      <c r="K1608" s="177"/>
    </row>
    <row r="1609" spans="2:11" x14ac:dyDescent="0.75">
      <c r="B1609" s="176" t="s">
        <v>1823</v>
      </c>
      <c r="C1609" s="168"/>
      <c r="D1609" s="169"/>
      <c r="E1609" s="169"/>
      <c r="F1609" s="169"/>
      <c r="G1609" s="169"/>
      <c r="H1609" s="169"/>
      <c r="I1609" s="169"/>
      <c r="J1609" s="169"/>
      <c r="K1609" s="177"/>
    </row>
    <row r="1610" spans="2:11" x14ac:dyDescent="0.75">
      <c r="B1610" s="176" t="s">
        <v>1824</v>
      </c>
      <c r="C1610" s="168"/>
      <c r="D1610" s="169"/>
      <c r="E1610" s="169"/>
      <c r="F1610" s="169"/>
      <c r="G1610" s="169"/>
      <c r="H1610" s="169"/>
      <c r="I1610" s="169"/>
      <c r="J1610" s="169"/>
      <c r="K1610" s="177"/>
    </row>
    <row r="1611" spans="2:11" x14ac:dyDescent="0.75">
      <c r="B1611" s="176" t="s">
        <v>1825</v>
      </c>
      <c r="C1611" s="168"/>
      <c r="D1611" s="169"/>
      <c r="E1611" s="169"/>
      <c r="F1611" s="169"/>
      <c r="G1611" s="169"/>
      <c r="H1611" s="169"/>
      <c r="I1611" s="169"/>
      <c r="J1611" s="169"/>
      <c r="K1611" s="177"/>
    </row>
    <row r="1612" spans="2:11" x14ac:dyDescent="0.75">
      <c r="B1612" s="176" t="s">
        <v>1826</v>
      </c>
      <c r="C1612" s="168"/>
      <c r="D1612" s="169"/>
      <c r="E1612" s="169"/>
      <c r="F1612" s="169"/>
      <c r="G1612" s="169"/>
      <c r="H1612" s="169"/>
      <c r="I1612" s="169"/>
      <c r="J1612" s="169"/>
      <c r="K1612" s="177"/>
    </row>
    <row r="1613" spans="2:11" x14ac:dyDescent="0.75">
      <c r="B1613" s="176" t="s">
        <v>1827</v>
      </c>
      <c r="C1613" s="168"/>
      <c r="D1613" s="169"/>
      <c r="E1613" s="169"/>
      <c r="F1613" s="169"/>
      <c r="G1613" s="169"/>
      <c r="H1613" s="169"/>
      <c r="I1613" s="169"/>
      <c r="J1613" s="169"/>
      <c r="K1613" s="177"/>
    </row>
    <row r="1614" spans="2:11" x14ac:dyDescent="0.75">
      <c r="B1614" s="176" t="s">
        <v>1828</v>
      </c>
      <c r="C1614" s="168"/>
      <c r="D1614" s="169"/>
      <c r="E1614" s="169"/>
      <c r="F1614" s="169"/>
      <c r="G1614" s="169"/>
      <c r="H1614" s="169"/>
      <c r="I1614" s="169"/>
      <c r="J1614" s="169"/>
      <c r="K1614" s="177"/>
    </row>
    <row r="1615" spans="2:11" x14ac:dyDescent="0.75">
      <c r="B1615" s="176" t="s">
        <v>1829</v>
      </c>
      <c r="C1615" s="168"/>
      <c r="D1615" s="169"/>
      <c r="E1615" s="169"/>
      <c r="F1615" s="169"/>
      <c r="G1615" s="169"/>
      <c r="H1615" s="169"/>
      <c r="I1615" s="169"/>
      <c r="J1615" s="169"/>
      <c r="K1615" s="177"/>
    </row>
    <row r="1616" spans="2:11" x14ac:dyDescent="0.75">
      <c r="B1616" s="176" t="s">
        <v>1830</v>
      </c>
      <c r="C1616" s="168"/>
      <c r="D1616" s="169"/>
      <c r="E1616" s="169"/>
      <c r="F1616" s="169"/>
      <c r="G1616" s="169"/>
      <c r="H1616" s="169"/>
      <c r="I1616" s="169"/>
      <c r="J1616" s="169"/>
      <c r="K1616" s="177"/>
    </row>
    <row r="1617" spans="2:11" x14ac:dyDescent="0.75">
      <c r="B1617" s="176" t="s">
        <v>1831</v>
      </c>
      <c r="C1617" s="168"/>
      <c r="D1617" s="169"/>
      <c r="E1617" s="169"/>
      <c r="F1617" s="169"/>
      <c r="G1617" s="169"/>
      <c r="H1617" s="169"/>
      <c r="I1617" s="169"/>
      <c r="J1617" s="169"/>
      <c r="K1617" s="177"/>
    </row>
    <row r="1618" spans="2:11" x14ac:dyDescent="0.75">
      <c r="B1618" s="176" t="s">
        <v>1832</v>
      </c>
      <c r="C1618" s="168"/>
      <c r="D1618" s="169"/>
      <c r="E1618" s="169"/>
      <c r="F1618" s="169"/>
      <c r="G1618" s="169"/>
      <c r="H1618" s="169"/>
      <c r="I1618" s="169"/>
      <c r="J1618" s="169"/>
      <c r="K1618" s="177"/>
    </row>
    <row r="1619" spans="2:11" x14ac:dyDescent="0.75">
      <c r="B1619" s="176" t="s">
        <v>1833</v>
      </c>
      <c r="C1619" s="168"/>
      <c r="D1619" s="169"/>
      <c r="E1619" s="169"/>
      <c r="F1619" s="169"/>
      <c r="G1619" s="169"/>
      <c r="H1619" s="169"/>
      <c r="I1619" s="169"/>
      <c r="J1619" s="169"/>
      <c r="K1619" s="177"/>
    </row>
    <row r="1620" spans="2:11" x14ac:dyDescent="0.75">
      <c r="B1620" s="176" t="s">
        <v>1834</v>
      </c>
      <c r="C1620" s="168"/>
      <c r="D1620" s="169"/>
      <c r="E1620" s="169"/>
      <c r="F1620" s="169"/>
      <c r="G1620" s="169"/>
      <c r="H1620" s="169"/>
      <c r="I1620" s="169"/>
      <c r="J1620" s="169"/>
      <c r="K1620" s="177"/>
    </row>
    <row r="1621" spans="2:11" x14ac:dyDescent="0.75">
      <c r="B1621" s="176" t="s">
        <v>1835</v>
      </c>
      <c r="C1621" s="168"/>
      <c r="D1621" s="169"/>
      <c r="E1621" s="169"/>
      <c r="F1621" s="169"/>
      <c r="G1621" s="169"/>
      <c r="H1621" s="169"/>
      <c r="I1621" s="169"/>
      <c r="J1621" s="169"/>
      <c r="K1621" s="177"/>
    </row>
    <row r="1622" spans="2:11" x14ac:dyDescent="0.75">
      <c r="B1622" s="176" t="s">
        <v>1836</v>
      </c>
      <c r="C1622" s="168"/>
      <c r="D1622" s="169"/>
      <c r="E1622" s="169"/>
      <c r="F1622" s="169"/>
      <c r="G1622" s="169"/>
      <c r="H1622" s="169"/>
      <c r="I1622" s="169"/>
      <c r="J1622" s="169"/>
      <c r="K1622" s="177"/>
    </row>
    <row r="1623" spans="2:11" x14ac:dyDescent="0.75">
      <c r="B1623" s="176" t="s">
        <v>1837</v>
      </c>
      <c r="C1623" s="168"/>
      <c r="D1623" s="169"/>
      <c r="E1623" s="169"/>
      <c r="F1623" s="169"/>
      <c r="G1623" s="169"/>
      <c r="H1623" s="169"/>
      <c r="I1623" s="169"/>
      <c r="J1623" s="169"/>
      <c r="K1623" s="177"/>
    </row>
    <row r="1624" spans="2:11" x14ac:dyDescent="0.75">
      <c r="B1624" s="176" t="s">
        <v>1838</v>
      </c>
      <c r="C1624" s="168"/>
      <c r="D1624" s="169"/>
      <c r="E1624" s="169"/>
      <c r="F1624" s="169"/>
      <c r="G1624" s="169"/>
      <c r="H1624" s="169"/>
      <c r="I1624" s="169"/>
      <c r="J1624" s="169"/>
      <c r="K1624" s="177"/>
    </row>
    <row r="1625" spans="2:11" x14ac:dyDescent="0.75">
      <c r="B1625" s="176" t="s">
        <v>1839</v>
      </c>
      <c r="C1625" s="168"/>
      <c r="D1625" s="169"/>
      <c r="E1625" s="169"/>
      <c r="F1625" s="169"/>
      <c r="G1625" s="169"/>
      <c r="H1625" s="169"/>
      <c r="I1625" s="169"/>
      <c r="J1625" s="169"/>
      <c r="K1625" s="177"/>
    </row>
    <row r="1626" spans="2:11" x14ac:dyDescent="0.75">
      <c r="B1626" s="176" t="s">
        <v>1840</v>
      </c>
      <c r="C1626" s="168"/>
      <c r="D1626" s="169"/>
      <c r="E1626" s="169"/>
      <c r="F1626" s="169"/>
      <c r="G1626" s="169"/>
      <c r="H1626" s="169"/>
      <c r="I1626" s="169"/>
      <c r="J1626" s="169"/>
      <c r="K1626" s="177"/>
    </row>
    <row r="1627" spans="2:11" x14ac:dyDescent="0.75">
      <c r="B1627" s="176" t="s">
        <v>1841</v>
      </c>
      <c r="C1627" s="168"/>
      <c r="D1627" s="169"/>
      <c r="E1627" s="169"/>
      <c r="F1627" s="169"/>
      <c r="G1627" s="169"/>
      <c r="H1627" s="169"/>
      <c r="I1627" s="169"/>
      <c r="J1627" s="169"/>
      <c r="K1627" s="177"/>
    </row>
    <row r="1628" spans="2:11" x14ac:dyDescent="0.75">
      <c r="B1628" s="176" t="s">
        <v>1842</v>
      </c>
      <c r="C1628" s="168"/>
      <c r="D1628" s="169"/>
      <c r="E1628" s="169"/>
      <c r="F1628" s="169"/>
      <c r="G1628" s="169"/>
      <c r="H1628" s="169"/>
      <c r="I1628" s="169"/>
      <c r="J1628" s="169"/>
      <c r="K1628" s="177"/>
    </row>
    <row r="1629" spans="2:11" x14ac:dyDescent="0.75">
      <c r="B1629" s="176" t="s">
        <v>1843</v>
      </c>
      <c r="C1629" s="168"/>
      <c r="D1629" s="169"/>
      <c r="E1629" s="169"/>
      <c r="F1629" s="169"/>
      <c r="G1629" s="169"/>
      <c r="H1629" s="169"/>
      <c r="I1629" s="169"/>
      <c r="J1629" s="169"/>
      <c r="K1629" s="177"/>
    </row>
    <row r="1630" spans="2:11" x14ac:dyDescent="0.75">
      <c r="B1630" s="176" t="s">
        <v>1844</v>
      </c>
      <c r="C1630" s="168"/>
      <c r="D1630" s="169"/>
      <c r="E1630" s="169"/>
      <c r="F1630" s="169"/>
      <c r="G1630" s="169"/>
      <c r="H1630" s="169"/>
      <c r="I1630" s="169"/>
      <c r="J1630" s="169"/>
      <c r="K1630" s="177"/>
    </row>
    <row r="1631" spans="2:11" x14ac:dyDescent="0.75">
      <c r="B1631" s="176" t="s">
        <v>1845</v>
      </c>
      <c r="C1631" s="168"/>
      <c r="D1631" s="169"/>
      <c r="E1631" s="169"/>
      <c r="F1631" s="169"/>
      <c r="G1631" s="169"/>
      <c r="H1631" s="169"/>
      <c r="I1631" s="169"/>
      <c r="J1631" s="169"/>
      <c r="K1631" s="177"/>
    </row>
    <row r="1632" spans="2:11" x14ac:dyDescent="0.75">
      <c r="B1632" s="176" t="s">
        <v>1846</v>
      </c>
      <c r="C1632" s="168"/>
      <c r="D1632" s="169"/>
      <c r="E1632" s="169"/>
      <c r="F1632" s="169"/>
      <c r="G1632" s="169"/>
      <c r="H1632" s="169"/>
      <c r="I1632" s="169"/>
      <c r="J1632" s="169"/>
      <c r="K1632" s="177"/>
    </row>
    <row r="1633" spans="2:11" x14ac:dyDescent="0.75">
      <c r="B1633" s="176" t="s">
        <v>1847</v>
      </c>
      <c r="C1633" s="168"/>
      <c r="D1633" s="169"/>
      <c r="E1633" s="169"/>
      <c r="F1633" s="169"/>
      <c r="G1633" s="169"/>
      <c r="H1633" s="169"/>
      <c r="I1633" s="169"/>
      <c r="J1633" s="169"/>
      <c r="K1633" s="177"/>
    </row>
    <row r="1634" spans="2:11" x14ac:dyDescent="0.75">
      <c r="B1634" s="176" t="s">
        <v>1848</v>
      </c>
      <c r="C1634" s="168"/>
      <c r="D1634" s="169"/>
      <c r="E1634" s="169"/>
      <c r="F1634" s="169"/>
      <c r="G1634" s="169"/>
      <c r="H1634" s="169"/>
      <c r="I1634" s="169"/>
      <c r="J1634" s="169"/>
      <c r="K1634" s="177"/>
    </row>
    <row r="1635" spans="2:11" x14ac:dyDescent="0.75">
      <c r="B1635" s="176" t="s">
        <v>1849</v>
      </c>
      <c r="C1635" s="168"/>
      <c r="D1635" s="169"/>
      <c r="E1635" s="169"/>
      <c r="F1635" s="169"/>
      <c r="G1635" s="169"/>
      <c r="H1635" s="169"/>
      <c r="I1635" s="169"/>
      <c r="J1635" s="169"/>
      <c r="K1635" s="177"/>
    </row>
    <row r="1636" spans="2:11" x14ac:dyDescent="0.75">
      <c r="B1636" s="176" t="s">
        <v>1850</v>
      </c>
      <c r="C1636" s="168"/>
      <c r="D1636" s="169"/>
      <c r="E1636" s="169"/>
      <c r="F1636" s="169"/>
      <c r="G1636" s="169"/>
      <c r="H1636" s="169"/>
      <c r="I1636" s="169"/>
      <c r="J1636" s="169"/>
      <c r="K1636" s="177"/>
    </row>
    <row r="1637" spans="2:11" x14ac:dyDescent="0.75">
      <c r="B1637" s="176" t="s">
        <v>1851</v>
      </c>
      <c r="C1637" s="168"/>
      <c r="D1637" s="169"/>
      <c r="E1637" s="169"/>
      <c r="F1637" s="169"/>
      <c r="G1637" s="169"/>
      <c r="H1637" s="169"/>
      <c r="I1637" s="169"/>
      <c r="J1637" s="169"/>
      <c r="K1637" s="177"/>
    </row>
    <row r="1638" spans="2:11" x14ac:dyDescent="0.75">
      <c r="B1638" s="176" t="s">
        <v>1852</v>
      </c>
      <c r="C1638" s="168"/>
      <c r="D1638" s="169"/>
      <c r="E1638" s="169"/>
      <c r="F1638" s="169"/>
      <c r="G1638" s="169"/>
      <c r="H1638" s="169"/>
      <c r="I1638" s="169"/>
      <c r="J1638" s="169"/>
      <c r="K1638" s="177"/>
    </row>
    <row r="1639" spans="2:11" x14ac:dyDescent="0.75">
      <c r="B1639" s="176" t="s">
        <v>1853</v>
      </c>
      <c r="C1639" s="168"/>
      <c r="D1639" s="169"/>
      <c r="E1639" s="169"/>
      <c r="F1639" s="169"/>
      <c r="G1639" s="169"/>
      <c r="H1639" s="169"/>
      <c r="I1639" s="169"/>
      <c r="J1639" s="169"/>
      <c r="K1639" s="177"/>
    </row>
    <row r="1640" spans="2:11" x14ac:dyDescent="0.75">
      <c r="B1640" s="176" t="s">
        <v>1854</v>
      </c>
      <c r="C1640" s="168"/>
      <c r="D1640" s="169"/>
      <c r="E1640" s="169"/>
      <c r="F1640" s="169"/>
      <c r="G1640" s="169"/>
      <c r="H1640" s="169"/>
      <c r="I1640" s="169"/>
      <c r="J1640" s="169"/>
      <c r="K1640" s="177"/>
    </row>
    <row r="1641" spans="2:11" x14ac:dyDescent="0.75">
      <c r="B1641" s="176" t="s">
        <v>1855</v>
      </c>
      <c r="C1641" s="168"/>
      <c r="D1641" s="169"/>
      <c r="E1641" s="169"/>
      <c r="F1641" s="169"/>
      <c r="G1641" s="169"/>
      <c r="H1641" s="169"/>
      <c r="I1641" s="169"/>
      <c r="J1641" s="169"/>
      <c r="K1641" s="177"/>
    </row>
    <row r="1642" spans="2:11" x14ac:dyDescent="0.75">
      <c r="B1642" s="176" t="s">
        <v>1856</v>
      </c>
      <c r="C1642" s="168"/>
      <c r="D1642" s="169"/>
      <c r="E1642" s="169"/>
      <c r="F1642" s="169"/>
      <c r="G1642" s="169"/>
      <c r="H1642" s="169"/>
      <c r="I1642" s="169"/>
      <c r="J1642" s="169"/>
      <c r="K1642" s="177"/>
    </row>
    <row r="1643" spans="2:11" x14ac:dyDescent="0.75">
      <c r="B1643" s="176" t="s">
        <v>1857</v>
      </c>
      <c r="C1643" s="168"/>
      <c r="D1643" s="169"/>
      <c r="E1643" s="169"/>
      <c r="F1643" s="169"/>
      <c r="G1643" s="169"/>
      <c r="H1643" s="169"/>
      <c r="I1643" s="169"/>
      <c r="J1643" s="169"/>
      <c r="K1643" s="177"/>
    </row>
    <row r="1644" spans="2:11" x14ac:dyDescent="0.75">
      <c r="B1644" s="176" t="s">
        <v>1858</v>
      </c>
      <c r="C1644" s="168"/>
      <c r="D1644" s="169"/>
      <c r="E1644" s="169"/>
      <c r="F1644" s="169"/>
      <c r="G1644" s="169"/>
      <c r="H1644" s="169"/>
      <c r="I1644" s="169"/>
      <c r="J1644" s="169"/>
      <c r="K1644" s="177"/>
    </row>
    <row r="1645" spans="2:11" x14ac:dyDescent="0.75">
      <c r="B1645" s="176" t="s">
        <v>1859</v>
      </c>
      <c r="C1645" s="168"/>
      <c r="D1645" s="169"/>
      <c r="E1645" s="169"/>
      <c r="F1645" s="169"/>
      <c r="G1645" s="169"/>
      <c r="H1645" s="169"/>
      <c r="I1645" s="169"/>
      <c r="J1645" s="169"/>
      <c r="K1645" s="177"/>
    </row>
    <row r="1646" spans="2:11" x14ac:dyDescent="0.75">
      <c r="B1646" s="176" t="s">
        <v>1860</v>
      </c>
      <c r="C1646" s="168"/>
      <c r="D1646" s="169"/>
      <c r="E1646" s="169"/>
      <c r="F1646" s="169"/>
      <c r="G1646" s="169"/>
      <c r="H1646" s="169"/>
      <c r="I1646" s="169"/>
      <c r="J1646" s="169"/>
      <c r="K1646" s="177"/>
    </row>
    <row r="1647" spans="2:11" x14ac:dyDescent="0.75">
      <c r="B1647" s="176" t="s">
        <v>1861</v>
      </c>
      <c r="C1647" s="168"/>
      <c r="D1647" s="169"/>
      <c r="E1647" s="169"/>
      <c r="F1647" s="169"/>
      <c r="G1647" s="169"/>
      <c r="H1647" s="169"/>
      <c r="I1647" s="169"/>
      <c r="J1647" s="169"/>
      <c r="K1647" s="177"/>
    </row>
    <row r="1648" spans="2:11" x14ac:dyDescent="0.75">
      <c r="B1648" s="176" t="s">
        <v>1862</v>
      </c>
      <c r="C1648" s="168"/>
      <c r="D1648" s="169"/>
      <c r="E1648" s="169"/>
      <c r="F1648" s="169"/>
      <c r="G1648" s="169"/>
      <c r="H1648" s="169"/>
      <c r="I1648" s="169"/>
      <c r="J1648" s="169"/>
      <c r="K1648" s="177"/>
    </row>
    <row r="1649" spans="2:11" x14ac:dyDescent="0.75">
      <c r="B1649" s="176" t="s">
        <v>1863</v>
      </c>
      <c r="C1649" s="168"/>
      <c r="D1649" s="169"/>
      <c r="E1649" s="169"/>
      <c r="F1649" s="169"/>
      <c r="G1649" s="169"/>
      <c r="H1649" s="169"/>
      <c r="I1649" s="169"/>
      <c r="J1649" s="169"/>
      <c r="K1649" s="177"/>
    </row>
    <row r="1650" spans="2:11" x14ac:dyDescent="0.75">
      <c r="B1650" s="176" t="s">
        <v>1864</v>
      </c>
      <c r="C1650" s="168"/>
      <c r="D1650" s="169"/>
      <c r="E1650" s="169"/>
      <c r="F1650" s="169"/>
      <c r="G1650" s="169"/>
      <c r="H1650" s="169"/>
      <c r="I1650" s="169"/>
      <c r="J1650" s="169"/>
      <c r="K1650" s="177"/>
    </row>
    <row r="1651" spans="2:11" x14ac:dyDescent="0.75">
      <c r="B1651" s="176" t="s">
        <v>1865</v>
      </c>
      <c r="C1651" s="168"/>
      <c r="D1651" s="169"/>
      <c r="E1651" s="169"/>
      <c r="F1651" s="169"/>
      <c r="G1651" s="169"/>
      <c r="H1651" s="169"/>
      <c r="I1651" s="169"/>
      <c r="J1651" s="169"/>
      <c r="K1651" s="177"/>
    </row>
    <row r="1652" spans="2:11" x14ac:dyDescent="0.75">
      <c r="B1652" s="176" t="s">
        <v>1866</v>
      </c>
      <c r="C1652" s="168"/>
      <c r="D1652" s="169"/>
      <c r="E1652" s="169"/>
      <c r="F1652" s="169"/>
      <c r="G1652" s="169"/>
      <c r="H1652" s="169"/>
      <c r="I1652" s="169"/>
      <c r="J1652" s="169"/>
      <c r="K1652" s="177"/>
    </row>
    <row r="1653" spans="2:11" x14ac:dyDescent="0.75">
      <c r="B1653" s="176" t="s">
        <v>1867</v>
      </c>
      <c r="C1653" s="168"/>
      <c r="D1653" s="169"/>
      <c r="E1653" s="169"/>
      <c r="F1653" s="169"/>
      <c r="G1653" s="169"/>
      <c r="H1653" s="169"/>
      <c r="I1653" s="169"/>
      <c r="J1653" s="169"/>
      <c r="K1653" s="177"/>
    </row>
    <row r="1654" spans="2:11" x14ac:dyDescent="0.75">
      <c r="B1654" s="176" t="s">
        <v>1868</v>
      </c>
      <c r="C1654" s="168"/>
      <c r="D1654" s="169"/>
      <c r="E1654" s="169"/>
      <c r="F1654" s="169"/>
      <c r="G1654" s="169"/>
      <c r="H1654" s="169"/>
      <c r="I1654" s="169"/>
      <c r="J1654" s="169"/>
      <c r="K1654" s="177"/>
    </row>
    <row r="1655" spans="2:11" x14ac:dyDescent="0.75">
      <c r="B1655" s="176" t="s">
        <v>1869</v>
      </c>
      <c r="C1655" s="168"/>
      <c r="D1655" s="169"/>
      <c r="E1655" s="169"/>
      <c r="F1655" s="169"/>
      <c r="G1655" s="169"/>
      <c r="H1655" s="169"/>
      <c r="I1655" s="169"/>
      <c r="J1655" s="169"/>
      <c r="K1655" s="177"/>
    </row>
    <row r="1656" spans="2:11" x14ac:dyDescent="0.75">
      <c r="B1656" s="176" t="s">
        <v>1870</v>
      </c>
      <c r="C1656" s="168"/>
      <c r="D1656" s="169"/>
      <c r="E1656" s="169"/>
      <c r="F1656" s="169"/>
      <c r="G1656" s="169"/>
      <c r="H1656" s="169"/>
      <c r="I1656" s="169"/>
      <c r="J1656" s="169"/>
      <c r="K1656" s="177"/>
    </row>
    <row r="1657" spans="2:11" x14ac:dyDescent="0.75">
      <c r="B1657" s="176" t="s">
        <v>1871</v>
      </c>
      <c r="C1657" s="168"/>
      <c r="D1657" s="169"/>
      <c r="E1657" s="169"/>
      <c r="F1657" s="169"/>
      <c r="G1657" s="169"/>
      <c r="H1657" s="169"/>
      <c r="I1657" s="169"/>
      <c r="J1657" s="169"/>
      <c r="K1657" s="177"/>
    </row>
    <row r="1658" spans="2:11" x14ac:dyDescent="0.75">
      <c r="B1658" s="176" t="s">
        <v>1872</v>
      </c>
      <c r="C1658" s="168"/>
      <c r="D1658" s="169"/>
      <c r="E1658" s="169"/>
      <c r="F1658" s="169"/>
      <c r="G1658" s="169"/>
      <c r="H1658" s="169"/>
      <c r="I1658" s="169"/>
      <c r="J1658" s="169"/>
      <c r="K1658" s="177"/>
    </row>
    <row r="1659" spans="2:11" x14ac:dyDescent="0.75">
      <c r="B1659" s="176" t="s">
        <v>1873</v>
      </c>
      <c r="C1659" s="168"/>
      <c r="D1659" s="169"/>
      <c r="E1659" s="169"/>
      <c r="F1659" s="169"/>
      <c r="G1659" s="169"/>
      <c r="H1659" s="169"/>
      <c r="I1659" s="169"/>
      <c r="J1659" s="169"/>
      <c r="K1659" s="177"/>
    </row>
    <row r="1660" spans="2:11" x14ac:dyDescent="0.75">
      <c r="B1660" s="176" t="s">
        <v>1874</v>
      </c>
      <c r="C1660" s="168"/>
      <c r="D1660" s="169"/>
      <c r="E1660" s="169"/>
      <c r="F1660" s="169"/>
      <c r="G1660" s="169"/>
      <c r="H1660" s="169"/>
      <c r="I1660" s="169"/>
      <c r="J1660" s="169"/>
      <c r="K1660" s="177"/>
    </row>
    <row r="1661" spans="2:11" x14ac:dyDescent="0.75">
      <c r="B1661" s="176" t="s">
        <v>1875</v>
      </c>
      <c r="C1661" s="168"/>
      <c r="D1661" s="169"/>
      <c r="E1661" s="169"/>
      <c r="F1661" s="169"/>
      <c r="G1661" s="169"/>
      <c r="H1661" s="169"/>
      <c r="I1661" s="169"/>
      <c r="J1661" s="169"/>
      <c r="K1661" s="177"/>
    </row>
    <row r="1662" spans="2:11" x14ac:dyDescent="0.75">
      <c r="B1662" s="176" t="s">
        <v>1876</v>
      </c>
      <c r="C1662" s="168"/>
      <c r="D1662" s="169"/>
      <c r="E1662" s="169"/>
      <c r="F1662" s="169"/>
      <c r="G1662" s="169"/>
      <c r="H1662" s="169"/>
      <c r="I1662" s="169"/>
      <c r="J1662" s="169"/>
      <c r="K1662" s="177"/>
    </row>
    <row r="1663" spans="2:11" x14ac:dyDescent="0.75">
      <c r="B1663" s="176" t="s">
        <v>1877</v>
      </c>
      <c r="C1663" s="168"/>
      <c r="D1663" s="169"/>
      <c r="E1663" s="169"/>
      <c r="F1663" s="169"/>
      <c r="G1663" s="169"/>
      <c r="H1663" s="169"/>
      <c r="I1663" s="169"/>
      <c r="J1663" s="169"/>
      <c r="K1663" s="177"/>
    </row>
    <row r="1664" spans="2:11" x14ac:dyDescent="0.75">
      <c r="B1664" s="176" t="s">
        <v>1878</v>
      </c>
      <c r="C1664" s="168"/>
      <c r="D1664" s="169"/>
      <c r="E1664" s="169"/>
      <c r="F1664" s="169"/>
      <c r="G1664" s="169"/>
      <c r="H1664" s="169"/>
      <c r="I1664" s="169"/>
      <c r="J1664" s="169"/>
      <c r="K1664" s="177"/>
    </row>
    <row r="1665" spans="2:11" x14ac:dyDescent="0.75">
      <c r="B1665" s="176" t="s">
        <v>1879</v>
      </c>
      <c r="C1665" s="168"/>
      <c r="D1665" s="169"/>
      <c r="E1665" s="169"/>
      <c r="F1665" s="169"/>
      <c r="G1665" s="169"/>
      <c r="H1665" s="169"/>
      <c r="I1665" s="169"/>
      <c r="J1665" s="169"/>
      <c r="K1665" s="177"/>
    </row>
    <row r="1666" spans="2:11" x14ac:dyDescent="0.75">
      <c r="B1666" s="176" t="s">
        <v>1880</v>
      </c>
      <c r="C1666" s="168"/>
      <c r="D1666" s="169"/>
      <c r="E1666" s="169"/>
      <c r="F1666" s="169"/>
      <c r="G1666" s="169"/>
      <c r="H1666" s="169"/>
      <c r="I1666" s="169"/>
      <c r="J1666" s="169"/>
      <c r="K1666" s="177"/>
    </row>
    <row r="1667" spans="2:11" x14ac:dyDescent="0.75">
      <c r="B1667" s="176" t="s">
        <v>1881</v>
      </c>
      <c r="C1667" s="168"/>
      <c r="D1667" s="169"/>
      <c r="E1667" s="169"/>
      <c r="F1667" s="169"/>
      <c r="G1667" s="169"/>
      <c r="H1667" s="169"/>
      <c r="I1667" s="169"/>
      <c r="J1667" s="169"/>
      <c r="K1667" s="177"/>
    </row>
    <row r="1668" spans="2:11" x14ac:dyDescent="0.75">
      <c r="B1668" s="176" t="s">
        <v>1882</v>
      </c>
      <c r="C1668" s="168"/>
      <c r="D1668" s="169"/>
      <c r="E1668" s="169"/>
      <c r="F1668" s="169"/>
      <c r="G1668" s="169"/>
      <c r="H1668" s="169"/>
      <c r="I1668" s="169"/>
      <c r="J1668" s="169"/>
      <c r="K1668" s="177"/>
    </row>
    <row r="1669" spans="2:11" x14ac:dyDescent="0.75">
      <c r="B1669" s="176" t="s">
        <v>1883</v>
      </c>
      <c r="C1669" s="168"/>
      <c r="D1669" s="169"/>
      <c r="E1669" s="169"/>
      <c r="F1669" s="169"/>
      <c r="G1669" s="169"/>
      <c r="H1669" s="169"/>
      <c r="I1669" s="169"/>
      <c r="J1669" s="169"/>
      <c r="K1669" s="177"/>
    </row>
    <row r="1670" spans="2:11" x14ac:dyDescent="0.75">
      <c r="B1670" s="176" t="s">
        <v>1884</v>
      </c>
      <c r="C1670" s="168"/>
      <c r="D1670" s="169"/>
      <c r="E1670" s="169"/>
      <c r="F1670" s="169"/>
      <c r="G1670" s="169"/>
      <c r="H1670" s="169"/>
      <c r="I1670" s="169"/>
      <c r="J1670" s="169"/>
      <c r="K1670" s="177"/>
    </row>
    <row r="1671" spans="2:11" x14ac:dyDescent="0.75">
      <c r="B1671" s="176" t="s">
        <v>1885</v>
      </c>
      <c r="C1671" s="168"/>
      <c r="D1671" s="169"/>
      <c r="E1671" s="169"/>
      <c r="F1671" s="169"/>
      <c r="G1671" s="169"/>
      <c r="H1671" s="169"/>
      <c r="I1671" s="169"/>
      <c r="J1671" s="169"/>
      <c r="K1671" s="177"/>
    </row>
    <row r="1672" spans="2:11" x14ac:dyDescent="0.75">
      <c r="B1672" s="176" t="s">
        <v>1886</v>
      </c>
      <c r="C1672" s="168"/>
      <c r="D1672" s="169"/>
      <c r="E1672" s="169"/>
      <c r="F1672" s="169"/>
      <c r="G1672" s="169"/>
      <c r="H1672" s="169"/>
      <c r="I1672" s="169"/>
      <c r="J1672" s="169"/>
      <c r="K1672" s="177"/>
    </row>
    <row r="1673" spans="2:11" x14ac:dyDescent="0.75">
      <c r="B1673" s="176" t="s">
        <v>1887</v>
      </c>
      <c r="C1673" s="168"/>
      <c r="D1673" s="169"/>
      <c r="E1673" s="169"/>
      <c r="F1673" s="169"/>
      <c r="G1673" s="169"/>
      <c r="H1673" s="169"/>
      <c r="I1673" s="169"/>
      <c r="J1673" s="169"/>
      <c r="K1673" s="177"/>
    </row>
    <row r="1674" spans="2:11" x14ac:dyDescent="0.75">
      <c r="B1674" s="176" t="s">
        <v>1888</v>
      </c>
      <c r="C1674" s="168"/>
      <c r="D1674" s="169"/>
      <c r="E1674" s="169"/>
      <c r="F1674" s="169"/>
      <c r="G1674" s="169"/>
      <c r="H1674" s="169"/>
      <c r="I1674" s="169"/>
      <c r="J1674" s="169"/>
      <c r="K1674" s="177"/>
    </row>
    <row r="1675" spans="2:11" x14ac:dyDescent="0.75">
      <c r="B1675" s="176" t="s">
        <v>1889</v>
      </c>
      <c r="C1675" s="168"/>
      <c r="D1675" s="169"/>
      <c r="E1675" s="169"/>
      <c r="F1675" s="169"/>
      <c r="G1675" s="169"/>
      <c r="H1675" s="169"/>
      <c r="I1675" s="169"/>
      <c r="J1675" s="169"/>
      <c r="K1675" s="177"/>
    </row>
    <row r="1676" spans="2:11" x14ac:dyDescent="0.75">
      <c r="B1676" s="176" t="s">
        <v>1890</v>
      </c>
      <c r="C1676" s="168"/>
      <c r="D1676" s="169"/>
      <c r="E1676" s="169"/>
      <c r="F1676" s="169"/>
      <c r="G1676" s="169"/>
      <c r="H1676" s="169"/>
      <c r="I1676" s="169"/>
      <c r="J1676" s="169"/>
      <c r="K1676" s="177"/>
    </row>
    <row r="1677" spans="2:11" x14ac:dyDescent="0.75">
      <c r="B1677" s="176" t="s">
        <v>1891</v>
      </c>
      <c r="C1677" s="168"/>
      <c r="D1677" s="169"/>
      <c r="E1677" s="169"/>
      <c r="F1677" s="169"/>
      <c r="G1677" s="169"/>
      <c r="H1677" s="169"/>
      <c r="I1677" s="169"/>
      <c r="J1677" s="169"/>
      <c r="K1677" s="177"/>
    </row>
    <row r="1678" spans="2:11" x14ac:dyDescent="0.75">
      <c r="B1678" s="176" t="s">
        <v>1892</v>
      </c>
      <c r="C1678" s="168"/>
      <c r="D1678" s="169"/>
      <c r="E1678" s="169"/>
      <c r="F1678" s="169"/>
      <c r="G1678" s="169"/>
      <c r="H1678" s="169"/>
      <c r="I1678" s="169"/>
      <c r="J1678" s="169"/>
      <c r="K1678" s="177"/>
    </row>
    <row r="1679" spans="2:11" x14ac:dyDescent="0.75">
      <c r="B1679" s="176" t="s">
        <v>1893</v>
      </c>
      <c r="C1679" s="168"/>
      <c r="D1679" s="169"/>
      <c r="E1679" s="169"/>
      <c r="F1679" s="169"/>
      <c r="G1679" s="169"/>
      <c r="H1679" s="169"/>
      <c r="I1679" s="169"/>
      <c r="J1679" s="169"/>
      <c r="K1679" s="177"/>
    </row>
    <row r="1680" spans="2:11" x14ac:dyDescent="0.75">
      <c r="B1680" s="176" t="s">
        <v>1894</v>
      </c>
      <c r="C1680" s="168"/>
      <c r="D1680" s="169"/>
      <c r="E1680" s="169"/>
      <c r="F1680" s="169"/>
      <c r="G1680" s="169"/>
      <c r="H1680" s="169"/>
      <c r="I1680" s="169"/>
      <c r="J1680" s="169"/>
      <c r="K1680" s="177"/>
    </row>
    <row r="1681" spans="2:11" x14ac:dyDescent="0.75">
      <c r="B1681" s="176" t="s">
        <v>1895</v>
      </c>
      <c r="C1681" s="168"/>
      <c r="D1681" s="169"/>
      <c r="E1681" s="169"/>
      <c r="F1681" s="169"/>
      <c r="G1681" s="169"/>
      <c r="H1681" s="169"/>
      <c r="I1681" s="169"/>
      <c r="J1681" s="169"/>
      <c r="K1681" s="177"/>
    </row>
    <row r="1682" spans="2:11" x14ac:dyDescent="0.75">
      <c r="B1682" s="176" t="s">
        <v>1896</v>
      </c>
      <c r="C1682" s="168"/>
      <c r="D1682" s="169"/>
      <c r="E1682" s="169"/>
      <c r="F1682" s="169"/>
      <c r="G1682" s="169"/>
      <c r="H1682" s="169"/>
      <c r="I1682" s="169"/>
      <c r="J1682" s="169"/>
      <c r="K1682" s="177"/>
    </row>
    <row r="1683" spans="2:11" x14ac:dyDescent="0.75">
      <c r="B1683" s="176" t="s">
        <v>1897</v>
      </c>
      <c r="C1683" s="168"/>
      <c r="D1683" s="169"/>
      <c r="E1683" s="169"/>
      <c r="F1683" s="169"/>
      <c r="G1683" s="169"/>
      <c r="H1683" s="169"/>
      <c r="I1683" s="169"/>
      <c r="J1683" s="169"/>
      <c r="K1683" s="177"/>
    </row>
    <row r="1684" spans="2:11" x14ac:dyDescent="0.75">
      <c r="B1684" s="176" t="s">
        <v>1898</v>
      </c>
      <c r="C1684" s="168"/>
      <c r="D1684" s="169"/>
      <c r="E1684" s="169"/>
      <c r="F1684" s="169"/>
      <c r="G1684" s="169"/>
      <c r="H1684" s="169"/>
      <c r="I1684" s="169"/>
      <c r="J1684" s="169"/>
      <c r="K1684" s="177"/>
    </row>
    <row r="1685" spans="2:11" x14ac:dyDescent="0.75">
      <c r="B1685" s="176" t="s">
        <v>1899</v>
      </c>
      <c r="C1685" s="168"/>
      <c r="D1685" s="169"/>
      <c r="E1685" s="169"/>
      <c r="F1685" s="169"/>
      <c r="G1685" s="169"/>
      <c r="H1685" s="169"/>
      <c r="I1685" s="169"/>
      <c r="J1685" s="169"/>
      <c r="K1685" s="177"/>
    </row>
    <row r="1686" spans="2:11" x14ac:dyDescent="0.75">
      <c r="B1686" s="176" t="s">
        <v>1900</v>
      </c>
      <c r="C1686" s="168"/>
      <c r="D1686" s="169"/>
      <c r="E1686" s="169"/>
      <c r="F1686" s="169"/>
      <c r="G1686" s="169"/>
      <c r="H1686" s="169"/>
      <c r="I1686" s="169"/>
      <c r="J1686" s="169"/>
      <c r="K1686" s="177"/>
    </row>
    <row r="1687" spans="2:11" x14ac:dyDescent="0.75">
      <c r="B1687" s="176" t="s">
        <v>1901</v>
      </c>
      <c r="C1687" s="168"/>
      <c r="D1687" s="169"/>
      <c r="E1687" s="169"/>
      <c r="F1687" s="169"/>
      <c r="G1687" s="169"/>
      <c r="H1687" s="169"/>
      <c r="I1687" s="169"/>
      <c r="J1687" s="169"/>
      <c r="K1687" s="177"/>
    </row>
    <row r="1688" spans="2:11" x14ac:dyDescent="0.75">
      <c r="B1688" s="176" t="s">
        <v>1902</v>
      </c>
      <c r="C1688" s="168"/>
      <c r="D1688" s="169"/>
      <c r="E1688" s="169"/>
      <c r="F1688" s="169"/>
      <c r="G1688" s="169"/>
      <c r="H1688" s="169"/>
      <c r="I1688" s="169"/>
      <c r="J1688" s="169"/>
      <c r="K1688" s="177"/>
    </row>
    <row r="1689" spans="2:11" x14ac:dyDescent="0.75">
      <c r="B1689" s="176" t="s">
        <v>1903</v>
      </c>
      <c r="C1689" s="168"/>
      <c r="D1689" s="169"/>
      <c r="E1689" s="169"/>
      <c r="F1689" s="169"/>
      <c r="G1689" s="169"/>
      <c r="H1689" s="169"/>
      <c r="I1689" s="169"/>
      <c r="J1689" s="169"/>
      <c r="K1689" s="177"/>
    </row>
    <row r="1690" spans="2:11" x14ac:dyDescent="0.75">
      <c r="B1690" s="176" t="s">
        <v>1904</v>
      </c>
      <c r="C1690" s="168"/>
      <c r="D1690" s="169"/>
      <c r="E1690" s="169"/>
      <c r="F1690" s="169"/>
      <c r="G1690" s="169"/>
      <c r="H1690" s="169"/>
      <c r="I1690" s="169"/>
      <c r="J1690" s="169"/>
      <c r="K1690" s="177"/>
    </row>
    <row r="1691" spans="2:11" x14ac:dyDescent="0.75">
      <c r="B1691" s="176" t="s">
        <v>1905</v>
      </c>
      <c r="C1691" s="168"/>
      <c r="D1691" s="169"/>
      <c r="E1691" s="169"/>
      <c r="F1691" s="169"/>
      <c r="G1691" s="169"/>
      <c r="H1691" s="169"/>
      <c r="I1691" s="169"/>
      <c r="J1691" s="169"/>
      <c r="K1691" s="177"/>
    </row>
    <row r="1692" spans="2:11" x14ac:dyDescent="0.75">
      <c r="B1692" s="176" t="s">
        <v>1906</v>
      </c>
      <c r="C1692" s="168"/>
      <c r="D1692" s="169"/>
      <c r="E1692" s="169"/>
      <c r="F1692" s="169"/>
      <c r="G1692" s="169"/>
      <c r="H1692" s="169"/>
      <c r="I1692" s="169"/>
      <c r="J1692" s="169"/>
      <c r="K1692" s="177"/>
    </row>
    <row r="1693" spans="2:11" x14ac:dyDescent="0.75">
      <c r="B1693" s="176" t="s">
        <v>1907</v>
      </c>
      <c r="C1693" s="168"/>
      <c r="D1693" s="169"/>
      <c r="E1693" s="169"/>
      <c r="F1693" s="169"/>
      <c r="G1693" s="169"/>
      <c r="H1693" s="169"/>
      <c r="I1693" s="169"/>
      <c r="J1693" s="169"/>
      <c r="K1693" s="177"/>
    </row>
    <row r="1694" spans="2:11" x14ac:dyDescent="0.75">
      <c r="B1694" s="176" t="s">
        <v>1908</v>
      </c>
      <c r="C1694" s="168"/>
      <c r="D1694" s="169"/>
      <c r="E1694" s="169"/>
      <c r="F1694" s="169"/>
      <c r="G1694" s="169"/>
      <c r="H1694" s="169"/>
      <c r="I1694" s="169"/>
      <c r="J1694" s="169"/>
      <c r="K1694" s="177"/>
    </row>
    <row r="1695" spans="2:11" x14ac:dyDescent="0.75">
      <c r="B1695" s="176" t="s">
        <v>1909</v>
      </c>
      <c r="C1695" s="168"/>
      <c r="D1695" s="169"/>
      <c r="E1695" s="169"/>
      <c r="F1695" s="169"/>
      <c r="G1695" s="169"/>
      <c r="H1695" s="169"/>
      <c r="I1695" s="169"/>
      <c r="J1695" s="169"/>
      <c r="K1695" s="177"/>
    </row>
    <row r="1696" spans="2:11" x14ac:dyDescent="0.75">
      <c r="B1696" s="176" t="s">
        <v>1910</v>
      </c>
      <c r="C1696" s="168"/>
      <c r="D1696" s="169"/>
      <c r="E1696" s="169"/>
      <c r="F1696" s="169"/>
      <c r="G1696" s="169"/>
      <c r="H1696" s="169"/>
      <c r="I1696" s="169"/>
      <c r="J1696" s="169"/>
      <c r="K1696" s="177"/>
    </row>
    <row r="1697" spans="2:11" x14ac:dyDescent="0.75">
      <c r="B1697" s="176" t="s">
        <v>1911</v>
      </c>
      <c r="C1697" s="168"/>
      <c r="D1697" s="169"/>
      <c r="E1697" s="169"/>
      <c r="F1697" s="169"/>
      <c r="G1697" s="169"/>
      <c r="H1697" s="169"/>
      <c r="I1697" s="169"/>
      <c r="J1697" s="169"/>
      <c r="K1697" s="177"/>
    </row>
    <row r="1698" spans="2:11" x14ac:dyDescent="0.75">
      <c r="B1698" s="176" t="s">
        <v>1912</v>
      </c>
      <c r="C1698" s="168"/>
      <c r="D1698" s="169"/>
      <c r="E1698" s="169"/>
      <c r="F1698" s="169"/>
      <c r="G1698" s="169"/>
      <c r="H1698" s="169"/>
      <c r="I1698" s="169"/>
      <c r="J1698" s="169"/>
      <c r="K1698" s="177"/>
    </row>
    <row r="1699" spans="2:11" x14ac:dyDescent="0.75">
      <c r="B1699" s="176" t="s">
        <v>1913</v>
      </c>
      <c r="C1699" s="168"/>
      <c r="D1699" s="169"/>
      <c r="E1699" s="169"/>
      <c r="F1699" s="169"/>
      <c r="G1699" s="169"/>
      <c r="H1699" s="169"/>
      <c r="I1699" s="169"/>
      <c r="J1699" s="169"/>
      <c r="K1699" s="177"/>
    </row>
    <row r="1700" spans="2:11" x14ac:dyDescent="0.75">
      <c r="B1700" s="176" t="s">
        <v>1914</v>
      </c>
      <c r="C1700" s="168"/>
      <c r="D1700" s="169"/>
      <c r="E1700" s="169"/>
      <c r="F1700" s="169"/>
      <c r="G1700" s="169"/>
      <c r="H1700" s="169"/>
      <c r="I1700" s="169"/>
      <c r="J1700" s="169"/>
      <c r="K1700" s="177"/>
    </row>
    <row r="1701" spans="2:11" x14ac:dyDescent="0.75">
      <c r="B1701" s="176" t="s">
        <v>1915</v>
      </c>
      <c r="C1701" s="168"/>
      <c r="D1701" s="169"/>
      <c r="E1701" s="169"/>
      <c r="F1701" s="169"/>
      <c r="G1701" s="169"/>
      <c r="H1701" s="169"/>
      <c r="I1701" s="169"/>
      <c r="J1701" s="169"/>
      <c r="K1701" s="177"/>
    </row>
    <row r="1702" spans="2:11" x14ac:dyDescent="0.75">
      <c r="B1702" s="176" t="s">
        <v>1916</v>
      </c>
      <c r="C1702" s="168"/>
      <c r="D1702" s="169"/>
      <c r="E1702" s="169"/>
      <c r="F1702" s="169"/>
      <c r="G1702" s="169"/>
      <c r="H1702" s="169"/>
      <c r="I1702" s="169"/>
      <c r="J1702" s="169"/>
      <c r="K1702" s="177"/>
    </row>
    <row r="1703" spans="2:11" x14ac:dyDescent="0.75">
      <c r="B1703" s="176" t="s">
        <v>1917</v>
      </c>
      <c r="C1703" s="168"/>
      <c r="D1703" s="169"/>
      <c r="E1703" s="169"/>
      <c r="F1703" s="169"/>
      <c r="G1703" s="169"/>
      <c r="H1703" s="169"/>
      <c r="I1703" s="169"/>
      <c r="J1703" s="169"/>
      <c r="K1703" s="177"/>
    </row>
    <row r="1704" spans="2:11" x14ac:dyDescent="0.75">
      <c r="B1704" s="176" t="s">
        <v>1918</v>
      </c>
      <c r="C1704" s="168"/>
      <c r="D1704" s="169"/>
      <c r="E1704" s="169"/>
      <c r="F1704" s="169"/>
      <c r="G1704" s="169"/>
      <c r="H1704" s="169"/>
      <c r="I1704" s="169"/>
      <c r="J1704" s="169"/>
      <c r="K1704" s="177"/>
    </row>
    <row r="1705" spans="2:11" x14ac:dyDescent="0.75">
      <c r="B1705" s="176" t="s">
        <v>1919</v>
      </c>
      <c r="C1705" s="168"/>
      <c r="D1705" s="169"/>
      <c r="E1705" s="169"/>
      <c r="F1705" s="169"/>
      <c r="G1705" s="169"/>
      <c r="H1705" s="169"/>
      <c r="I1705" s="169"/>
      <c r="J1705" s="169"/>
      <c r="K1705" s="177"/>
    </row>
    <row r="1706" spans="2:11" x14ac:dyDescent="0.75">
      <c r="B1706" s="176" t="s">
        <v>1920</v>
      </c>
      <c r="C1706" s="168"/>
      <c r="D1706" s="169"/>
      <c r="E1706" s="169"/>
      <c r="F1706" s="169"/>
      <c r="G1706" s="169"/>
      <c r="H1706" s="169"/>
      <c r="I1706" s="169"/>
      <c r="J1706" s="169"/>
      <c r="K1706" s="177"/>
    </row>
    <row r="1707" spans="2:11" x14ac:dyDescent="0.75">
      <c r="B1707" s="176" t="s">
        <v>1921</v>
      </c>
      <c r="C1707" s="168"/>
      <c r="D1707" s="169"/>
      <c r="E1707" s="169"/>
      <c r="F1707" s="169"/>
      <c r="G1707" s="169"/>
      <c r="H1707" s="169"/>
      <c r="I1707" s="169"/>
      <c r="J1707" s="169"/>
      <c r="K1707" s="177"/>
    </row>
    <row r="1708" spans="2:11" x14ac:dyDescent="0.75">
      <c r="B1708" s="176" t="s">
        <v>1922</v>
      </c>
      <c r="C1708" s="168"/>
      <c r="D1708" s="169"/>
      <c r="E1708" s="169"/>
      <c r="F1708" s="169"/>
      <c r="G1708" s="169"/>
      <c r="H1708" s="169"/>
      <c r="I1708" s="169"/>
      <c r="J1708" s="169"/>
      <c r="K1708" s="177"/>
    </row>
    <row r="1709" spans="2:11" x14ac:dyDescent="0.75">
      <c r="B1709" s="176" t="s">
        <v>1923</v>
      </c>
      <c r="C1709" s="168"/>
      <c r="D1709" s="169"/>
      <c r="E1709" s="169"/>
      <c r="F1709" s="169"/>
      <c r="G1709" s="169"/>
      <c r="H1709" s="169"/>
      <c r="I1709" s="169"/>
      <c r="J1709" s="169"/>
      <c r="K1709" s="177"/>
    </row>
    <row r="1710" spans="2:11" x14ac:dyDescent="0.75">
      <c r="B1710" s="176" t="s">
        <v>1924</v>
      </c>
      <c r="C1710" s="168"/>
      <c r="D1710" s="169"/>
      <c r="E1710" s="169"/>
      <c r="F1710" s="169"/>
      <c r="G1710" s="169"/>
      <c r="H1710" s="169"/>
      <c r="I1710" s="169"/>
      <c r="J1710" s="169"/>
      <c r="K1710" s="177"/>
    </row>
    <row r="1711" spans="2:11" x14ac:dyDescent="0.75">
      <c r="B1711" s="176" t="s">
        <v>1925</v>
      </c>
      <c r="C1711" s="168"/>
      <c r="D1711" s="169"/>
      <c r="E1711" s="169"/>
      <c r="F1711" s="169"/>
      <c r="G1711" s="169"/>
      <c r="H1711" s="169"/>
      <c r="I1711" s="169"/>
      <c r="J1711" s="169"/>
      <c r="K1711" s="177"/>
    </row>
    <row r="1712" spans="2:11" x14ac:dyDescent="0.75">
      <c r="B1712" s="176" t="s">
        <v>1926</v>
      </c>
      <c r="C1712" s="168"/>
      <c r="D1712" s="169"/>
      <c r="E1712" s="169"/>
      <c r="F1712" s="169"/>
      <c r="G1712" s="169"/>
      <c r="H1712" s="169"/>
      <c r="I1712" s="169"/>
      <c r="J1712" s="169"/>
      <c r="K1712" s="177"/>
    </row>
    <row r="1713" spans="2:11" x14ac:dyDescent="0.75">
      <c r="B1713" s="176" t="s">
        <v>1927</v>
      </c>
      <c r="C1713" s="168"/>
      <c r="D1713" s="169"/>
      <c r="E1713" s="169"/>
      <c r="F1713" s="169"/>
      <c r="G1713" s="169"/>
      <c r="H1713" s="169"/>
      <c r="I1713" s="169"/>
      <c r="J1713" s="169"/>
      <c r="K1713" s="177"/>
    </row>
    <row r="1714" spans="2:11" x14ac:dyDescent="0.75">
      <c r="B1714" s="176" t="s">
        <v>1928</v>
      </c>
      <c r="C1714" s="168"/>
      <c r="D1714" s="169"/>
      <c r="E1714" s="169"/>
      <c r="F1714" s="169"/>
      <c r="G1714" s="169"/>
      <c r="H1714" s="169"/>
      <c r="I1714" s="169"/>
      <c r="J1714" s="169"/>
      <c r="K1714" s="177"/>
    </row>
    <row r="1715" spans="2:11" x14ac:dyDescent="0.75">
      <c r="B1715" s="176" t="s">
        <v>1929</v>
      </c>
      <c r="C1715" s="168"/>
      <c r="D1715" s="169"/>
      <c r="E1715" s="169"/>
      <c r="F1715" s="169"/>
      <c r="G1715" s="169"/>
      <c r="H1715" s="169"/>
      <c r="I1715" s="169"/>
      <c r="J1715" s="169"/>
      <c r="K1715" s="177"/>
    </row>
    <row r="1716" spans="2:11" x14ac:dyDescent="0.75">
      <c r="B1716" s="176" t="s">
        <v>1930</v>
      </c>
      <c r="C1716" s="168"/>
      <c r="D1716" s="169"/>
      <c r="E1716" s="169"/>
      <c r="F1716" s="169"/>
      <c r="G1716" s="169"/>
      <c r="H1716" s="169"/>
      <c r="I1716" s="169"/>
      <c r="J1716" s="169"/>
      <c r="K1716" s="177"/>
    </row>
    <row r="1717" spans="2:11" x14ac:dyDescent="0.75">
      <c r="B1717" s="176" t="s">
        <v>1931</v>
      </c>
      <c r="C1717" s="168"/>
      <c r="D1717" s="169"/>
      <c r="E1717" s="169"/>
      <c r="F1717" s="169"/>
      <c r="G1717" s="169"/>
      <c r="H1717" s="169"/>
      <c r="I1717" s="169"/>
      <c r="J1717" s="169"/>
      <c r="K1717" s="177"/>
    </row>
    <row r="1718" spans="2:11" x14ac:dyDescent="0.75">
      <c r="B1718" s="176" t="s">
        <v>1932</v>
      </c>
      <c r="C1718" s="168"/>
      <c r="D1718" s="169"/>
      <c r="E1718" s="169"/>
      <c r="F1718" s="169"/>
      <c r="G1718" s="169"/>
      <c r="H1718" s="169"/>
      <c r="I1718" s="169"/>
      <c r="J1718" s="169"/>
      <c r="K1718" s="177"/>
    </row>
    <row r="1719" spans="2:11" x14ac:dyDescent="0.75">
      <c r="B1719" s="176" t="s">
        <v>1933</v>
      </c>
      <c r="C1719" s="168"/>
      <c r="D1719" s="169"/>
      <c r="E1719" s="169"/>
      <c r="F1719" s="169"/>
      <c r="G1719" s="169"/>
      <c r="H1719" s="169"/>
      <c r="I1719" s="169"/>
      <c r="J1719" s="169"/>
      <c r="K1719" s="177"/>
    </row>
    <row r="1720" spans="2:11" x14ac:dyDescent="0.75">
      <c r="B1720" s="176" t="s">
        <v>1934</v>
      </c>
      <c r="C1720" s="168"/>
      <c r="D1720" s="169"/>
      <c r="E1720" s="169"/>
      <c r="F1720" s="169"/>
      <c r="G1720" s="169"/>
      <c r="H1720" s="169"/>
      <c r="I1720" s="169"/>
      <c r="J1720" s="169"/>
      <c r="K1720" s="177"/>
    </row>
    <row r="1721" spans="2:11" x14ac:dyDescent="0.75">
      <c r="B1721" s="176" t="s">
        <v>1935</v>
      </c>
      <c r="C1721" s="168"/>
      <c r="D1721" s="169"/>
      <c r="E1721" s="169"/>
      <c r="F1721" s="169"/>
      <c r="G1721" s="169"/>
      <c r="H1721" s="169"/>
      <c r="I1721" s="169"/>
      <c r="J1721" s="169"/>
      <c r="K1721" s="177"/>
    </row>
    <row r="1722" spans="2:11" x14ac:dyDescent="0.75">
      <c r="B1722" s="176" t="s">
        <v>1936</v>
      </c>
      <c r="C1722" s="168"/>
      <c r="D1722" s="169"/>
      <c r="E1722" s="169"/>
      <c r="F1722" s="169"/>
      <c r="G1722" s="169"/>
      <c r="H1722" s="169"/>
      <c r="I1722" s="169"/>
      <c r="J1722" s="169"/>
      <c r="K1722" s="177"/>
    </row>
    <row r="1723" spans="2:11" x14ac:dyDescent="0.75">
      <c r="B1723" s="176" t="s">
        <v>1937</v>
      </c>
      <c r="C1723" s="168"/>
      <c r="D1723" s="169"/>
      <c r="E1723" s="169"/>
      <c r="F1723" s="169"/>
      <c r="G1723" s="169"/>
      <c r="H1723" s="169"/>
      <c r="I1723" s="169"/>
      <c r="J1723" s="169"/>
      <c r="K1723" s="177"/>
    </row>
    <row r="1724" spans="2:11" x14ac:dyDescent="0.75">
      <c r="B1724" s="176" t="s">
        <v>1938</v>
      </c>
      <c r="C1724" s="168"/>
      <c r="D1724" s="169"/>
      <c r="E1724" s="169"/>
      <c r="F1724" s="169"/>
      <c r="G1724" s="169"/>
      <c r="H1724" s="169"/>
      <c r="I1724" s="169"/>
      <c r="J1724" s="169"/>
      <c r="K1724" s="177"/>
    </row>
    <row r="1725" spans="2:11" x14ac:dyDescent="0.75">
      <c r="B1725" s="176" t="s">
        <v>1939</v>
      </c>
      <c r="C1725" s="168"/>
      <c r="D1725" s="169"/>
      <c r="E1725" s="169"/>
      <c r="F1725" s="169"/>
      <c r="G1725" s="169"/>
      <c r="H1725" s="169"/>
      <c r="I1725" s="169"/>
      <c r="J1725" s="169"/>
      <c r="K1725" s="177"/>
    </row>
    <row r="1726" spans="2:11" x14ac:dyDescent="0.75">
      <c r="B1726" s="176" t="s">
        <v>1940</v>
      </c>
      <c r="C1726" s="168"/>
      <c r="D1726" s="169"/>
      <c r="E1726" s="169"/>
      <c r="F1726" s="169"/>
      <c r="G1726" s="169"/>
      <c r="H1726" s="169"/>
      <c r="I1726" s="169"/>
      <c r="J1726" s="169"/>
      <c r="K1726" s="177"/>
    </row>
    <row r="1727" spans="2:11" x14ac:dyDescent="0.75">
      <c r="B1727" s="176" t="s">
        <v>1941</v>
      </c>
      <c r="C1727" s="168"/>
      <c r="D1727" s="169"/>
      <c r="E1727" s="169"/>
      <c r="F1727" s="169"/>
      <c r="G1727" s="169"/>
      <c r="H1727" s="169"/>
      <c r="I1727" s="169"/>
      <c r="J1727" s="169"/>
      <c r="K1727" s="177"/>
    </row>
    <row r="1728" spans="2:11" x14ac:dyDescent="0.75">
      <c r="B1728" s="176" t="s">
        <v>1942</v>
      </c>
      <c r="C1728" s="168"/>
      <c r="D1728" s="169"/>
      <c r="E1728" s="169"/>
      <c r="F1728" s="169"/>
      <c r="G1728" s="169"/>
      <c r="H1728" s="169"/>
      <c r="I1728" s="169"/>
      <c r="J1728" s="169"/>
      <c r="K1728" s="177"/>
    </row>
    <row r="1729" spans="2:11" x14ac:dyDescent="0.75">
      <c r="B1729" s="176" t="s">
        <v>1943</v>
      </c>
      <c r="C1729" s="168"/>
      <c r="D1729" s="169"/>
      <c r="E1729" s="169"/>
      <c r="F1729" s="169"/>
      <c r="G1729" s="169"/>
      <c r="H1729" s="169"/>
      <c r="I1729" s="169"/>
      <c r="J1729" s="169"/>
      <c r="K1729" s="177"/>
    </row>
    <row r="1730" spans="2:11" x14ac:dyDescent="0.75">
      <c r="B1730" s="176" t="s">
        <v>1944</v>
      </c>
      <c r="C1730" s="168"/>
      <c r="D1730" s="169"/>
      <c r="E1730" s="169"/>
      <c r="F1730" s="169"/>
      <c r="G1730" s="169"/>
      <c r="H1730" s="169"/>
      <c r="I1730" s="169"/>
      <c r="J1730" s="169"/>
      <c r="K1730" s="177"/>
    </row>
    <row r="1731" spans="2:11" x14ac:dyDescent="0.75">
      <c r="B1731" s="176" t="s">
        <v>1945</v>
      </c>
      <c r="C1731" s="168"/>
      <c r="D1731" s="169"/>
      <c r="E1731" s="169"/>
      <c r="F1731" s="169"/>
      <c r="G1731" s="169"/>
      <c r="H1731" s="169"/>
      <c r="I1731" s="169"/>
      <c r="J1731" s="169"/>
      <c r="K1731" s="177"/>
    </row>
    <row r="1732" spans="2:11" x14ac:dyDescent="0.75">
      <c r="B1732" s="176" t="s">
        <v>1946</v>
      </c>
      <c r="C1732" s="168"/>
      <c r="D1732" s="169"/>
      <c r="E1732" s="169"/>
      <c r="F1732" s="169"/>
      <c r="G1732" s="169"/>
      <c r="H1732" s="169"/>
      <c r="I1732" s="169"/>
      <c r="J1732" s="169"/>
      <c r="K1732" s="177"/>
    </row>
    <row r="1733" spans="2:11" x14ac:dyDescent="0.75">
      <c r="B1733" s="176" t="s">
        <v>1947</v>
      </c>
      <c r="C1733" s="168"/>
      <c r="D1733" s="169"/>
      <c r="E1733" s="169"/>
      <c r="F1733" s="169"/>
      <c r="G1733" s="169"/>
      <c r="H1733" s="169"/>
      <c r="I1733" s="169"/>
      <c r="J1733" s="169"/>
      <c r="K1733" s="177"/>
    </row>
    <row r="1734" spans="2:11" x14ac:dyDescent="0.75">
      <c r="B1734" s="176" t="s">
        <v>1948</v>
      </c>
      <c r="C1734" s="168"/>
      <c r="D1734" s="169"/>
      <c r="E1734" s="169"/>
      <c r="F1734" s="169"/>
      <c r="G1734" s="169"/>
      <c r="H1734" s="169"/>
      <c r="I1734" s="169"/>
      <c r="J1734" s="169"/>
      <c r="K1734" s="177"/>
    </row>
    <row r="1735" spans="2:11" x14ac:dyDescent="0.75">
      <c r="B1735" s="176" t="s">
        <v>1949</v>
      </c>
      <c r="C1735" s="168"/>
      <c r="D1735" s="169"/>
      <c r="E1735" s="169"/>
      <c r="F1735" s="169"/>
      <c r="G1735" s="169"/>
      <c r="H1735" s="169"/>
      <c r="I1735" s="169"/>
      <c r="J1735" s="169"/>
      <c r="K1735" s="177"/>
    </row>
    <row r="1736" spans="2:11" x14ac:dyDescent="0.75">
      <c r="B1736" s="176" t="s">
        <v>1950</v>
      </c>
      <c r="C1736" s="168"/>
      <c r="D1736" s="169"/>
      <c r="E1736" s="169"/>
      <c r="F1736" s="169"/>
      <c r="G1736" s="169"/>
      <c r="H1736" s="169"/>
      <c r="I1736" s="169"/>
      <c r="J1736" s="169"/>
      <c r="K1736" s="177"/>
    </row>
    <row r="1737" spans="2:11" x14ac:dyDescent="0.75">
      <c r="B1737" s="176" t="s">
        <v>1951</v>
      </c>
      <c r="C1737" s="168"/>
      <c r="D1737" s="169"/>
      <c r="E1737" s="169"/>
      <c r="F1737" s="169"/>
      <c r="G1737" s="169"/>
      <c r="H1737" s="169"/>
      <c r="I1737" s="169"/>
      <c r="J1737" s="169"/>
      <c r="K1737" s="177"/>
    </row>
    <row r="1738" spans="2:11" x14ac:dyDescent="0.75">
      <c r="B1738" s="176" t="s">
        <v>1952</v>
      </c>
      <c r="C1738" s="168"/>
      <c r="D1738" s="169"/>
      <c r="E1738" s="169"/>
      <c r="F1738" s="169"/>
      <c r="G1738" s="169"/>
      <c r="H1738" s="169"/>
      <c r="I1738" s="169"/>
      <c r="J1738" s="169"/>
      <c r="K1738" s="177"/>
    </row>
    <row r="1739" spans="2:11" x14ac:dyDescent="0.75">
      <c r="B1739" s="176" t="s">
        <v>1953</v>
      </c>
      <c r="C1739" s="168"/>
      <c r="D1739" s="169"/>
      <c r="E1739" s="169"/>
      <c r="F1739" s="169"/>
      <c r="G1739" s="169"/>
      <c r="H1739" s="169"/>
      <c r="I1739" s="169"/>
      <c r="J1739" s="169"/>
      <c r="K1739" s="177"/>
    </row>
    <row r="1740" spans="2:11" x14ac:dyDescent="0.75">
      <c r="B1740" s="176" t="s">
        <v>1954</v>
      </c>
      <c r="C1740" s="168"/>
      <c r="D1740" s="169"/>
      <c r="E1740" s="169"/>
      <c r="F1740" s="169"/>
      <c r="G1740" s="169"/>
      <c r="H1740" s="169"/>
      <c r="I1740" s="169"/>
      <c r="J1740" s="169"/>
      <c r="K1740" s="177"/>
    </row>
    <row r="1741" spans="2:11" x14ac:dyDescent="0.75">
      <c r="B1741" s="176" t="s">
        <v>1955</v>
      </c>
      <c r="C1741" s="168"/>
      <c r="D1741" s="169"/>
      <c r="E1741" s="169"/>
      <c r="F1741" s="169"/>
      <c r="G1741" s="169"/>
      <c r="H1741" s="169"/>
      <c r="I1741" s="169"/>
      <c r="J1741" s="169"/>
      <c r="K1741" s="177"/>
    </row>
    <row r="1742" spans="2:11" x14ac:dyDescent="0.75">
      <c r="B1742" s="176" t="s">
        <v>1956</v>
      </c>
      <c r="C1742" s="168"/>
      <c r="D1742" s="169"/>
      <c r="E1742" s="169"/>
      <c r="F1742" s="169"/>
      <c r="G1742" s="169"/>
      <c r="H1742" s="169"/>
      <c r="I1742" s="169"/>
      <c r="J1742" s="169"/>
      <c r="K1742" s="177"/>
    </row>
    <row r="1743" spans="2:11" x14ac:dyDescent="0.75">
      <c r="B1743" s="176" t="s">
        <v>1957</v>
      </c>
      <c r="C1743" s="168"/>
      <c r="D1743" s="169"/>
      <c r="E1743" s="169"/>
      <c r="F1743" s="169"/>
      <c r="G1743" s="169"/>
      <c r="H1743" s="169"/>
      <c r="I1743" s="169"/>
      <c r="J1743" s="169"/>
      <c r="K1743" s="177"/>
    </row>
    <row r="1744" spans="2:11" x14ac:dyDescent="0.75">
      <c r="B1744" s="176" t="s">
        <v>1958</v>
      </c>
      <c r="C1744" s="168"/>
      <c r="D1744" s="169"/>
      <c r="E1744" s="169"/>
      <c r="F1744" s="169"/>
      <c r="G1744" s="169"/>
      <c r="H1744" s="169"/>
      <c r="I1744" s="169"/>
      <c r="J1744" s="169"/>
      <c r="K1744" s="177"/>
    </row>
    <row r="1745" spans="2:11" x14ac:dyDescent="0.75">
      <c r="B1745" s="176" t="s">
        <v>1959</v>
      </c>
      <c r="C1745" s="168"/>
      <c r="D1745" s="169"/>
      <c r="E1745" s="169"/>
      <c r="F1745" s="169"/>
      <c r="G1745" s="169"/>
      <c r="H1745" s="169"/>
      <c r="I1745" s="169"/>
      <c r="J1745" s="169"/>
      <c r="K1745" s="177"/>
    </row>
    <row r="1746" spans="2:11" x14ac:dyDescent="0.75">
      <c r="B1746" s="176" t="s">
        <v>1960</v>
      </c>
      <c r="C1746" s="168"/>
      <c r="D1746" s="169"/>
      <c r="E1746" s="169"/>
      <c r="F1746" s="169"/>
      <c r="G1746" s="169"/>
      <c r="H1746" s="169"/>
      <c r="I1746" s="169"/>
      <c r="J1746" s="169"/>
      <c r="K1746" s="177"/>
    </row>
    <row r="1747" spans="2:11" x14ac:dyDescent="0.75">
      <c r="B1747" s="176" t="s">
        <v>1961</v>
      </c>
      <c r="C1747" s="168"/>
      <c r="D1747" s="169"/>
      <c r="E1747" s="169"/>
      <c r="F1747" s="169"/>
      <c r="G1747" s="169"/>
      <c r="H1747" s="169"/>
      <c r="I1747" s="169"/>
      <c r="J1747" s="169"/>
      <c r="K1747" s="177"/>
    </row>
    <row r="1748" spans="2:11" x14ac:dyDescent="0.75">
      <c r="B1748" s="176" t="s">
        <v>1962</v>
      </c>
      <c r="C1748" s="168"/>
      <c r="D1748" s="169"/>
      <c r="E1748" s="169"/>
      <c r="F1748" s="169"/>
      <c r="G1748" s="169"/>
      <c r="H1748" s="169"/>
      <c r="I1748" s="169"/>
      <c r="J1748" s="169"/>
      <c r="K1748" s="177"/>
    </row>
    <row r="1749" spans="2:11" x14ac:dyDescent="0.75">
      <c r="B1749" s="176" t="s">
        <v>1963</v>
      </c>
      <c r="C1749" s="168"/>
      <c r="D1749" s="169"/>
      <c r="E1749" s="169"/>
      <c r="F1749" s="169"/>
      <c r="G1749" s="169"/>
      <c r="H1749" s="169"/>
      <c r="I1749" s="169"/>
      <c r="J1749" s="169"/>
      <c r="K1749" s="177"/>
    </row>
    <row r="1750" spans="2:11" x14ac:dyDescent="0.75">
      <c r="B1750" s="176" t="s">
        <v>1964</v>
      </c>
      <c r="C1750" s="168"/>
      <c r="D1750" s="169"/>
      <c r="E1750" s="169"/>
      <c r="F1750" s="169"/>
      <c r="G1750" s="169"/>
      <c r="H1750" s="169"/>
      <c r="I1750" s="169"/>
      <c r="J1750" s="169"/>
      <c r="K1750" s="177"/>
    </row>
    <row r="1751" spans="2:11" x14ac:dyDescent="0.75">
      <c r="B1751" s="176" t="s">
        <v>1965</v>
      </c>
      <c r="C1751" s="168"/>
      <c r="D1751" s="169"/>
      <c r="E1751" s="169"/>
      <c r="F1751" s="169"/>
      <c r="G1751" s="169"/>
      <c r="H1751" s="169"/>
      <c r="I1751" s="169"/>
      <c r="J1751" s="169"/>
      <c r="K1751" s="177"/>
    </row>
    <row r="1752" spans="2:11" x14ac:dyDescent="0.75">
      <c r="B1752" s="176" t="s">
        <v>1966</v>
      </c>
      <c r="C1752" s="168"/>
      <c r="D1752" s="169"/>
      <c r="E1752" s="169"/>
      <c r="F1752" s="169"/>
      <c r="G1752" s="169"/>
      <c r="H1752" s="169"/>
      <c r="I1752" s="169"/>
      <c r="J1752" s="169"/>
      <c r="K1752" s="177"/>
    </row>
    <row r="1753" spans="2:11" x14ac:dyDescent="0.75">
      <c r="B1753" s="176" t="s">
        <v>1967</v>
      </c>
      <c r="C1753" s="168"/>
      <c r="D1753" s="169"/>
      <c r="E1753" s="169"/>
      <c r="F1753" s="169"/>
      <c r="G1753" s="169"/>
      <c r="H1753" s="169"/>
      <c r="I1753" s="169"/>
      <c r="J1753" s="169"/>
      <c r="K1753" s="177"/>
    </row>
    <row r="1754" spans="2:11" x14ac:dyDescent="0.75">
      <c r="B1754" s="176" t="s">
        <v>1968</v>
      </c>
      <c r="C1754" s="168"/>
      <c r="D1754" s="169"/>
      <c r="E1754" s="169"/>
      <c r="F1754" s="169"/>
      <c r="G1754" s="169"/>
      <c r="H1754" s="169"/>
      <c r="I1754" s="169"/>
      <c r="J1754" s="169"/>
      <c r="K1754" s="177"/>
    </row>
    <row r="1755" spans="2:11" x14ac:dyDescent="0.75">
      <c r="B1755" s="176" t="s">
        <v>1969</v>
      </c>
      <c r="C1755" s="168"/>
      <c r="D1755" s="169"/>
      <c r="E1755" s="169"/>
      <c r="F1755" s="169"/>
      <c r="G1755" s="169"/>
      <c r="H1755" s="169"/>
      <c r="I1755" s="169"/>
      <c r="J1755" s="169"/>
      <c r="K1755" s="177"/>
    </row>
    <row r="1756" spans="2:11" x14ac:dyDescent="0.75">
      <c r="B1756" s="176" t="s">
        <v>1970</v>
      </c>
      <c r="C1756" s="168"/>
      <c r="D1756" s="169"/>
      <c r="E1756" s="169"/>
      <c r="F1756" s="169"/>
      <c r="G1756" s="169"/>
      <c r="H1756" s="169"/>
      <c r="I1756" s="169"/>
      <c r="J1756" s="169"/>
      <c r="K1756" s="177"/>
    </row>
    <row r="1757" spans="2:11" x14ac:dyDescent="0.75">
      <c r="B1757" s="176" t="s">
        <v>1971</v>
      </c>
      <c r="C1757" s="168"/>
      <c r="D1757" s="169"/>
      <c r="E1757" s="169"/>
      <c r="F1757" s="169"/>
      <c r="G1757" s="169"/>
      <c r="H1757" s="169"/>
      <c r="I1757" s="169"/>
      <c r="J1757" s="169"/>
      <c r="K1757" s="177"/>
    </row>
    <row r="1758" spans="2:11" x14ac:dyDescent="0.75">
      <c r="B1758" s="176" t="s">
        <v>1972</v>
      </c>
      <c r="C1758" s="168"/>
      <c r="D1758" s="169"/>
      <c r="E1758" s="169"/>
      <c r="F1758" s="169"/>
      <c r="G1758" s="169"/>
      <c r="H1758" s="169"/>
      <c r="I1758" s="169"/>
      <c r="J1758" s="169"/>
      <c r="K1758" s="177"/>
    </row>
    <row r="1759" spans="2:11" x14ac:dyDescent="0.75">
      <c r="B1759" s="176" t="s">
        <v>1973</v>
      </c>
      <c r="C1759" s="168"/>
      <c r="D1759" s="169"/>
      <c r="E1759" s="169"/>
      <c r="F1759" s="169"/>
      <c r="G1759" s="169"/>
      <c r="H1759" s="169"/>
      <c r="I1759" s="169"/>
      <c r="J1759" s="169"/>
      <c r="K1759" s="177"/>
    </row>
    <row r="1760" spans="2:11" x14ac:dyDescent="0.75">
      <c r="B1760" s="176" t="s">
        <v>1974</v>
      </c>
      <c r="C1760" s="168"/>
      <c r="D1760" s="169"/>
      <c r="E1760" s="169"/>
      <c r="F1760" s="169"/>
      <c r="G1760" s="169"/>
      <c r="H1760" s="169"/>
      <c r="I1760" s="169"/>
      <c r="J1760" s="169"/>
      <c r="K1760" s="177"/>
    </row>
    <row r="1761" spans="2:11" x14ac:dyDescent="0.75">
      <c r="B1761" s="176" t="s">
        <v>1975</v>
      </c>
      <c r="C1761" s="168"/>
      <c r="D1761" s="169"/>
      <c r="E1761" s="169"/>
      <c r="F1761" s="169"/>
      <c r="G1761" s="169"/>
      <c r="H1761" s="169"/>
      <c r="I1761" s="169"/>
      <c r="J1761" s="169"/>
      <c r="K1761" s="177"/>
    </row>
    <row r="1762" spans="2:11" x14ac:dyDescent="0.75">
      <c r="B1762" s="176" t="s">
        <v>1976</v>
      </c>
      <c r="C1762" s="168"/>
      <c r="D1762" s="169"/>
      <c r="E1762" s="169"/>
      <c r="F1762" s="169"/>
      <c r="G1762" s="169"/>
      <c r="H1762" s="169"/>
      <c r="I1762" s="169"/>
      <c r="J1762" s="169"/>
      <c r="K1762" s="177"/>
    </row>
    <row r="1763" spans="2:11" x14ac:dyDescent="0.75">
      <c r="B1763" s="176" t="s">
        <v>1977</v>
      </c>
      <c r="C1763" s="168"/>
      <c r="D1763" s="169"/>
      <c r="E1763" s="169"/>
      <c r="F1763" s="169"/>
      <c r="G1763" s="169"/>
      <c r="H1763" s="169"/>
      <c r="I1763" s="169"/>
      <c r="J1763" s="169"/>
      <c r="K1763" s="177"/>
    </row>
    <row r="1764" spans="2:11" x14ac:dyDescent="0.75">
      <c r="B1764" s="176" t="s">
        <v>1978</v>
      </c>
      <c r="C1764" s="168"/>
      <c r="D1764" s="169"/>
      <c r="E1764" s="169"/>
      <c r="F1764" s="169"/>
      <c r="G1764" s="169"/>
      <c r="H1764" s="169"/>
      <c r="I1764" s="169"/>
      <c r="J1764" s="169"/>
      <c r="K1764" s="177"/>
    </row>
    <row r="1765" spans="2:11" x14ac:dyDescent="0.75">
      <c r="B1765" s="176" t="s">
        <v>1979</v>
      </c>
      <c r="C1765" s="168"/>
      <c r="D1765" s="169"/>
      <c r="E1765" s="169"/>
      <c r="F1765" s="169"/>
      <c r="G1765" s="169"/>
      <c r="H1765" s="169"/>
      <c r="I1765" s="169"/>
      <c r="J1765" s="169"/>
      <c r="K1765" s="177"/>
    </row>
    <row r="1766" spans="2:11" x14ac:dyDescent="0.75">
      <c r="B1766" s="176" t="s">
        <v>1980</v>
      </c>
      <c r="C1766" s="168"/>
      <c r="D1766" s="169"/>
      <c r="E1766" s="169"/>
      <c r="F1766" s="169"/>
      <c r="G1766" s="169"/>
      <c r="H1766" s="169"/>
      <c r="I1766" s="169"/>
      <c r="J1766" s="169"/>
      <c r="K1766" s="177"/>
    </row>
    <row r="1767" spans="2:11" x14ac:dyDescent="0.75">
      <c r="B1767" s="176" t="s">
        <v>1981</v>
      </c>
      <c r="C1767" s="168"/>
      <c r="D1767" s="169"/>
      <c r="E1767" s="169"/>
      <c r="F1767" s="169"/>
      <c r="G1767" s="169"/>
      <c r="H1767" s="169"/>
      <c r="I1767" s="169"/>
      <c r="J1767" s="169"/>
      <c r="K1767" s="177"/>
    </row>
    <row r="1768" spans="2:11" x14ac:dyDescent="0.75">
      <c r="B1768" s="176" t="s">
        <v>1982</v>
      </c>
      <c r="C1768" s="168"/>
      <c r="D1768" s="169"/>
      <c r="E1768" s="169"/>
      <c r="F1768" s="169"/>
      <c r="G1768" s="169"/>
      <c r="H1768" s="169"/>
      <c r="I1768" s="169"/>
      <c r="J1768" s="169"/>
      <c r="K1768" s="177"/>
    </row>
    <row r="1769" spans="2:11" x14ac:dyDescent="0.75">
      <c r="B1769" s="176" t="s">
        <v>1983</v>
      </c>
      <c r="C1769" s="168"/>
      <c r="D1769" s="169"/>
      <c r="E1769" s="169"/>
      <c r="F1769" s="169"/>
      <c r="G1769" s="169"/>
      <c r="H1769" s="169"/>
      <c r="I1769" s="169"/>
      <c r="J1769" s="169"/>
      <c r="K1769" s="177"/>
    </row>
    <row r="1770" spans="2:11" x14ac:dyDescent="0.75">
      <c r="B1770" s="176" t="s">
        <v>1984</v>
      </c>
      <c r="C1770" s="168"/>
      <c r="D1770" s="169"/>
      <c r="E1770" s="169"/>
      <c r="F1770" s="169"/>
      <c r="G1770" s="169"/>
      <c r="H1770" s="169"/>
      <c r="I1770" s="169"/>
      <c r="J1770" s="169"/>
      <c r="K1770" s="177"/>
    </row>
    <row r="1771" spans="2:11" x14ac:dyDescent="0.75">
      <c r="B1771" s="176" t="s">
        <v>1985</v>
      </c>
      <c r="C1771" s="168"/>
      <c r="D1771" s="169"/>
      <c r="E1771" s="169"/>
      <c r="F1771" s="169"/>
      <c r="G1771" s="169"/>
      <c r="H1771" s="169"/>
      <c r="I1771" s="169"/>
      <c r="J1771" s="169"/>
      <c r="K1771" s="177"/>
    </row>
    <row r="1772" spans="2:11" x14ac:dyDescent="0.75">
      <c r="B1772" s="176" t="s">
        <v>1986</v>
      </c>
      <c r="C1772" s="168"/>
      <c r="D1772" s="169"/>
      <c r="E1772" s="169"/>
      <c r="F1772" s="169"/>
      <c r="G1772" s="169"/>
      <c r="H1772" s="169"/>
      <c r="I1772" s="169"/>
      <c r="J1772" s="169"/>
      <c r="K1772" s="177"/>
    </row>
    <row r="1773" spans="2:11" x14ac:dyDescent="0.75">
      <c r="B1773" s="176" t="s">
        <v>1987</v>
      </c>
      <c r="C1773" s="168"/>
      <c r="D1773" s="169"/>
      <c r="E1773" s="169"/>
      <c r="F1773" s="169"/>
      <c r="G1773" s="169"/>
      <c r="H1773" s="169"/>
      <c r="I1773" s="169"/>
      <c r="J1773" s="169"/>
      <c r="K1773" s="177"/>
    </row>
    <row r="1774" spans="2:11" x14ac:dyDescent="0.75">
      <c r="B1774" s="176" t="s">
        <v>1988</v>
      </c>
      <c r="C1774" s="168"/>
      <c r="D1774" s="169"/>
      <c r="E1774" s="169"/>
      <c r="F1774" s="169"/>
      <c r="G1774" s="169"/>
      <c r="H1774" s="169"/>
      <c r="I1774" s="169"/>
      <c r="J1774" s="169"/>
      <c r="K1774" s="177"/>
    </row>
    <row r="1775" spans="2:11" x14ac:dyDescent="0.75">
      <c r="B1775" s="176" t="s">
        <v>1989</v>
      </c>
      <c r="C1775" s="168"/>
      <c r="D1775" s="169"/>
      <c r="E1775" s="169"/>
      <c r="F1775" s="169"/>
      <c r="G1775" s="169"/>
      <c r="H1775" s="169"/>
      <c r="I1775" s="169"/>
      <c r="J1775" s="169"/>
      <c r="K1775" s="177"/>
    </row>
    <row r="1776" spans="2:11" x14ac:dyDescent="0.75">
      <c r="B1776" s="176" t="s">
        <v>1990</v>
      </c>
      <c r="C1776" s="168"/>
      <c r="D1776" s="169"/>
      <c r="E1776" s="169"/>
      <c r="F1776" s="169"/>
      <c r="G1776" s="169"/>
      <c r="H1776" s="169"/>
      <c r="I1776" s="169"/>
      <c r="J1776" s="169"/>
      <c r="K1776" s="177"/>
    </row>
    <row r="1777" spans="2:11" x14ac:dyDescent="0.75">
      <c r="B1777" s="176" t="s">
        <v>1991</v>
      </c>
      <c r="C1777" s="168"/>
      <c r="D1777" s="169"/>
      <c r="E1777" s="169"/>
      <c r="F1777" s="169"/>
      <c r="G1777" s="169"/>
      <c r="H1777" s="169"/>
      <c r="I1777" s="169"/>
      <c r="J1777" s="169"/>
      <c r="K1777" s="177"/>
    </row>
    <row r="1778" spans="2:11" x14ac:dyDescent="0.75">
      <c r="B1778" s="176" t="s">
        <v>1992</v>
      </c>
      <c r="C1778" s="168"/>
      <c r="D1778" s="169"/>
      <c r="E1778" s="169"/>
      <c r="F1778" s="169"/>
      <c r="G1778" s="169"/>
      <c r="H1778" s="169"/>
      <c r="I1778" s="169"/>
      <c r="J1778" s="169"/>
      <c r="K1778" s="177"/>
    </row>
    <row r="1779" spans="2:11" x14ac:dyDescent="0.75">
      <c r="B1779" s="176" t="s">
        <v>1993</v>
      </c>
      <c r="C1779" s="168"/>
      <c r="D1779" s="169"/>
      <c r="E1779" s="169"/>
      <c r="F1779" s="169"/>
      <c r="G1779" s="169"/>
      <c r="H1779" s="169"/>
      <c r="I1779" s="169"/>
      <c r="J1779" s="169"/>
      <c r="K1779" s="177"/>
    </row>
    <row r="1780" spans="2:11" x14ac:dyDescent="0.75">
      <c r="B1780" s="176" t="s">
        <v>1994</v>
      </c>
      <c r="C1780" s="168"/>
      <c r="D1780" s="169"/>
      <c r="E1780" s="169"/>
      <c r="F1780" s="169"/>
      <c r="G1780" s="169"/>
      <c r="H1780" s="169"/>
      <c r="I1780" s="169"/>
      <c r="J1780" s="169"/>
      <c r="K1780" s="177"/>
    </row>
    <row r="1781" spans="2:11" x14ac:dyDescent="0.75">
      <c r="B1781" s="176" t="s">
        <v>1995</v>
      </c>
      <c r="C1781" s="168"/>
      <c r="D1781" s="169"/>
      <c r="E1781" s="169"/>
      <c r="F1781" s="169"/>
      <c r="G1781" s="169"/>
      <c r="H1781" s="169"/>
      <c r="I1781" s="169"/>
      <c r="J1781" s="169"/>
      <c r="K1781" s="177"/>
    </row>
    <row r="1782" spans="2:11" x14ac:dyDescent="0.75">
      <c r="B1782" s="176" t="s">
        <v>1996</v>
      </c>
      <c r="C1782" s="168"/>
      <c r="D1782" s="169"/>
      <c r="E1782" s="169"/>
      <c r="F1782" s="169"/>
      <c r="G1782" s="169"/>
      <c r="H1782" s="169"/>
      <c r="I1782" s="169"/>
      <c r="J1782" s="169"/>
      <c r="K1782" s="177"/>
    </row>
    <row r="1783" spans="2:11" x14ac:dyDescent="0.75">
      <c r="B1783" s="176" t="s">
        <v>1997</v>
      </c>
      <c r="C1783" s="168"/>
      <c r="D1783" s="169"/>
      <c r="E1783" s="169"/>
      <c r="F1783" s="169"/>
      <c r="G1783" s="169"/>
      <c r="H1783" s="169"/>
      <c r="I1783" s="169"/>
      <c r="J1783" s="169"/>
      <c r="K1783" s="177"/>
    </row>
    <row r="1784" spans="2:11" x14ac:dyDescent="0.75">
      <c r="B1784" s="176" t="s">
        <v>1998</v>
      </c>
      <c r="C1784" s="168"/>
      <c r="D1784" s="169"/>
      <c r="E1784" s="169"/>
      <c r="F1784" s="169"/>
      <c r="G1784" s="169"/>
      <c r="H1784" s="169"/>
      <c r="I1784" s="169"/>
      <c r="J1784" s="169"/>
      <c r="K1784" s="177"/>
    </row>
    <row r="1785" spans="2:11" x14ac:dyDescent="0.75">
      <c r="B1785" s="176" t="s">
        <v>1999</v>
      </c>
      <c r="C1785" s="168"/>
      <c r="D1785" s="169"/>
      <c r="E1785" s="169"/>
      <c r="F1785" s="169"/>
      <c r="G1785" s="169"/>
      <c r="H1785" s="169"/>
      <c r="I1785" s="169"/>
      <c r="J1785" s="169"/>
      <c r="K1785" s="177"/>
    </row>
    <row r="1786" spans="2:11" x14ac:dyDescent="0.75">
      <c r="B1786" s="176" t="s">
        <v>2000</v>
      </c>
      <c r="C1786" s="168"/>
      <c r="D1786" s="169"/>
      <c r="E1786" s="169"/>
      <c r="F1786" s="169"/>
      <c r="G1786" s="169"/>
      <c r="H1786" s="169"/>
      <c r="I1786" s="169"/>
      <c r="J1786" s="169"/>
      <c r="K1786" s="177"/>
    </row>
    <row r="1787" spans="2:11" x14ac:dyDescent="0.75">
      <c r="B1787" s="176" t="s">
        <v>2001</v>
      </c>
      <c r="C1787" s="168"/>
      <c r="D1787" s="169"/>
      <c r="E1787" s="169"/>
      <c r="F1787" s="169"/>
      <c r="G1787" s="169"/>
      <c r="H1787" s="169"/>
      <c r="I1787" s="169"/>
      <c r="J1787" s="169"/>
      <c r="K1787" s="177"/>
    </row>
    <row r="1788" spans="2:11" x14ac:dyDescent="0.75">
      <c r="B1788" s="176" t="s">
        <v>2002</v>
      </c>
      <c r="C1788" s="168"/>
      <c r="D1788" s="169"/>
      <c r="E1788" s="169"/>
      <c r="F1788" s="169"/>
      <c r="G1788" s="169"/>
      <c r="H1788" s="169"/>
      <c r="I1788" s="169"/>
      <c r="J1788" s="169"/>
      <c r="K1788" s="177"/>
    </row>
    <row r="1789" spans="2:11" x14ac:dyDescent="0.75">
      <c r="B1789" s="176" t="s">
        <v>2003</v>
      </c>
      <c r="C1789" s="168"/>
      <c r="D1789" s="169"/>
      <c r="E1789" s="169"/>
      <c r="F1789" s="169"/>
      <c r="G1789" s="169"/>
      <c r="H1789" s="169"/>
      <c r="I1789" s="169"/>
      <c r="J1789" s="169"/>
      <c r="K1789" s="177"/>
    </row>
    <row r="1790" spans="2:11" x14ac:dyDescent="0.75">
      <c r="B1790" s="176" t="s">
        <v>2004</v>
      </c>
      <c r="C1790" s="168"/>
      <c r="D1790" s="169"/>
      <c r="E1790" s="169"/>
      <c r="F1790" s="169"/>
      <c r="G1790" s="169"/>
      <c r="H1790" s="169"/>
      <c r="I1790" s="169"/>
      <c r="J1790" s="169"/>
      <c r="K1790" s="177"/>
    </row>
    <row r="1791" spans="2:11" x14ac:dyDescent="0.75">
      <c r="B1791" s="176" t="s">
        <v>2005</v>
      </c>
      <c r="C1791" s="168"/>
      <c r="D1791" s="169"/>
      <c r="E1791" s="169"/>
      <c r="F1791" s="169"/>
      <c r="G1791" s="169"/>
      <c r="H1791" s="169"/>
      <c r="I1791" s="169"/>
      <c r="J1791" s="169"/>
      <c r="K1791" s="177"/>
    </row>
    <row r="1792" spans="2:11" x14ac:dyDescent="0.75">
      <c r="B1792" s="176" t="s">
        <v>2006</v>
      </c>
      <c r="C1792" s="168"/>
      <c r="D1792" s="169"/>
      <c r="E1792" s="169"/>
      <c r="F1792" s="169"/>
      <c r="G1792" s="169"/>
      <c r="H1792" s="169"/>
      <c r="I1792" s="169"/>
      <c r="J1792" s="169"/>
      <c r="K1792" s="177"/>
    </row>
    <row r="1793" spans="2:11" x14ac:dyDescent="0.75">
      <c r="B1793" s="176" t="s">
        <v>2007</v>
      </c>
      <c r="C1793" s="168"/>
      <c r="D1793" s="169"/>
      <c r="E1793" s="169"/>
      <c r="F1793" s="169"/>
      <c r="G1793" s="169"/>
      <c r="H1793" s="169"/>
      <c r="I1793" s="169"/>
      <c r="J1793" s="169"/>
      <c r="K1793" s="177"/>
    </row>
    <row r="1794" spans="2:11" x14ac:dyDescent="0.75">
      <c r="B1794" s="176" t="s">
        <v>2008</v>
      </c>
      <c r="C1794" s="168"/>
      <c r="D1794" s="169"/>
      <c r="E1794" s="169"/>
      <c r="F1794" s="169"/>
      <c r="G1794" s="169"/>
      <c r="H1794" s="169"/>
      <c r="I1794" s="169"/>
      <c r="J1794" s="169"/>
      <c r="K1794" s="177"/>
    </row>
    <row r="1795" spans="2:11" x14ac:dyDescent="0.75">
      <c r="B1795" s="176" t="s">
        <v>2009</v>
      </c>
      <c r="C1795" s="168"/>
      <c r="D1795" s="169"/>
      <c r="E1795" s="169"/>
      <c r="F1795" s="169"/>
      <c r="G1795" s="169"/>
      <c r="H1795" s="169"/>
      <c r="I1795" s="169"/>
      <c r="J1795" s="169"/>
      <c r="K1795" s="177"/>
    </row>
    <row r="1796" spans="2:11" x14ac:dyDescent="0.75">
      <c r="B1796" s="176" t="s">
        <v>2010</v>
      </c>
      <c r="C1796" s="168"/>
      <c r="D1796" s="169"/>
      <c r="E1796" s="169"/>
      <c r="F1796" s="169"/>
      <c r="G1796" s="169"/>
      <c r="H1796" s="169"/>
      <c r="I1796" s="169"/>
      <c r="J1796" s="169"/>
      <c r="K1796" s="177"/>
    </row>
    <row r="1797" spans="2:11" x14ac:dyDescent="0.75">
      <c r="B1797" s="176" t="s">
        <v>2011</v>
      </c>
      <c r="C1797" s="168"/>
      <c r="D1797" s="169"/>
      <c r="E1797" s="169"/>
      <c r="F1797" s="169"/>
      <c r="G1797" s="169"/>
      <c r="H1797" s="169"/>
      <c r="I1797" s="169"/>
      <c r="J1797" s="169"/>
      <c r="K1797" s="177"/>
    </row>
    <row r="1798" spans="2:11" x14ac:dyDescent="0.75">
      <c r="B1798" s="176" t="s">
        <v>2012</v>
      </c>
      <c r="C1798" s="168"/>
      <c r="D1798" s="169"/>
      <c r="E1798" s="169"/>
      <c r="F1798" s="169"/>
      <c r="G1798" s="169"/>
      <c r="H1798" s="169"/>
      <c r="I1798" s="169"/>
      <c r="J1798" s="169"/>
      <c r="K1798" s="177"/>
    </row>
    <row r="1799" spans="2:11" x14ac:dyDescent="0.75">
      <c r="B1799" s="176" t="s">
        <v>2013</v>
      </c>
      <c r="C1799" s="168"/>
      <c r="D1799" s="169"/>
      <c r="E1799" s="169"/>
      <c r="F1799" s="169"/>
      <c r="G1799" s="169"/>
      <c r="H1799" s="169"/>
      <c r="I1799" s="169"/>
      <c r="J1799" s="169"/>
      <c r="K1799" s="177"/>
    </row>
    <row r="1800" spans="2:11" x14ac:dyDescent="0.75">
      <c r="B1800" s="176" t="s">
        <v>2014</v>
      </c>
      <c r="C1800" s="168"/>
      <c r="D1800" s="169"/>
      <c r="E1800" s="169"/>
      <c r="F1800" s="169"/>
      <c r="G1800" s="169"/>
      <c r="H1800" s="169"/>
      <c r="I1800" s="169"/>
      <c r="J1800" s="169"/>
      <c r="K1800" s="177"/>
    </row>
    <row r="1801" spans="2:11" x14ac:dyDescent="0.75">
      <c r="B1801" s="176" t="s">
        <v>2015</v>
      </c>
      <c r="C1801" s="168"/>
      <c r="D1801" s="169"/>
      <c r="E1801" s="169"/>
      <c r="F1801" s="169"/>
      <c r="G1801" s="169"/>
      <c r="H1801" s="169"/>
      <c r="I1801" s="169"/>
      <c r="J1801" s="169"/>
      <c r="K1801" s="177"/>
    </row>
    <row r="1802" spans="2:11" x14ac:dyDescent="0.75">
      <c r="B1802" s="176" t="s">
        <v>2016</v>
      </c>
      <c r="C1802" s="168"/>
      <c r="D1802" s="169"/>
      <c r="E1802" s="169"/>
      <c r="F1802" s="169"/>
      <c r="G1802" s="169"/>
      <c r="H1802" s="169"/>
      <c r="I1802" s="169"/>
      <c r="J1802" s="169"/>
      <c r="K1802" s="177"/>
    </row>
    <row r="1803" spans="2:11" x14ac:dyDescent="0.75">
      <c r="B1803" s="176" t="s">
        <v>2017</v>
      </c>
      <c r="C1803" s="168"/>
      <c r="D1803" s="169"/>
      <c r="E1803" s="169"/>
      <c r="F1803" s="169"/>
      <c r="G1803" s="169"/>
      <c r="H1803" s="169"/>
      <c r="I1803" s="169"/>
      <c r="J1803" s="169"/>
      <c r="K1803" s="177"/>
    </row>
    <row r="1804" spans="2:11" x14ac:dyDescent="0.75">
      <c r="B1804" s="176" t="s">
        <v>2018</v>
      </c>
      <c r="C1804" s="168"/>
      <c r="D1804" s="169"/>
      <c r="E1804" s="169"/>
      <c r="F1804" s="169"/>
      <c r="G1804" s="169"/>
      <c r="H1804" s="169"/>
      <c r="I1804" s="169"/>
      <c r="J1804" s="169"/>
      <c r="K1804" s="177"/>
    </row>
    <row r="1805" spans="2:11" x14ac:dyDescent="0.75">
      <c r="B1805" s="176" t="s">
        <v>2019</v>
      </c>
      <c r="C1805" s="168"/>
      <c r="D1805" s="169"/>
      <c r="E1805" s="169"/>
      <c r="F1805" s="169"/>
      <c r="G1805" s="169"/>
      <c r="H1805" s="169"/>
      <c r="I1805" s="169"/>
      <c r="J1805" s="169"/>
      <c r="K1805" s="177"/>
    </row>
    <row r="1806" spans="2:11" x14ac:dyDescent="0.75">
      <c r="B1806" s="176" t="s">
        <v>2020</v>
      </c>
      <c r="C1806" s="168"/>
      <c r="D1806" s="169"/>
      <c r="E1806" s="169"/>
      <c r="F1806" s="169"/>
      <c r="G1806" s="169"/>
      <c r="H1806" s="169"/>
      <c r="I1806" s="169"/>
      <c r="J1806" s="169"/>
      <c r="K1806" s="177"/>
    </row>
    <row r="1807" spans="2:11" x14ac:dyDescent="0.75">
      <c r="B1807" s="176" t="s">
        <v>2021</v>
      </c>
      <c r="C1807" s="168"/>
      <c r="D1807" s="169"/>
      <c r="E1807" s="169"/>
      <c r="F1807" s="169"/>
      <c r="G1807" s="169"/>
      <c r="H1807" s="169"/>
      <c r="I1807" s="169"/>
      <c r="J1807" s="169"/>
      <c r="K1807" s="177"/>
    </row>
    <row r="1808" spans="2:11" x14ac:dyDescent="0.75">
      <c r="B1808" s="176" t="s">
        <v>2022</v>
      </c>
      <c r="C1808" s="168"/>
      <c r="D1808" s="169"/>
      <c r="E1808" s="169"/>
      <c r="F1808" s="169"/>
      <c r="G1808" s="169"/>
      <c r="H1808" s="169"/>
      <c r="I1808" s="169"/>
      <c r="J1808" s="169"/>
      <c r="K1808" s="177"/>
    </row>
    <row r="1809" spans="2:11" x14ac:dyDescent="0.75">
      <c r="B1809" s="176" t="s">
        <v>2023</v>
      </c>
      <c r="C1809" s="168"/>
      <c r="D1809" s="169"/>
      <c r="E1809" s="169"/>
      <c r="F1809" s="169"/>
      <c r="G1809" s="169"/>
      <c r="H1809" s="169"/>
      <c r="I1809" s="169"/>
      <c r="J1809" s="169"/>
      <c r="K1809" s="177"/>
    </row>
    <row r="1810" spans="2:11" x14ac:dyDescent="0.75">
      <c r="B1810" s="176" t="s">
        <v>2024</v>
      </c>
      <c r="C1810" s="168"/>
      <c r="D1810" s="169"/>
      <c r="E1810" s="169"/>
      <c r="F1810" s="169"/>
      <c r="G1810" s="169"/>
      <c r="H1810" s="169"/>
      <c r="I1810" s="169"/>
      <c r="J1810" s="169"/>
      <c r="K1810" s="177"/>
    </row>
    <row r="1811" spans="2:11" x14ac:dyDescent="0.75">
      <c r="B1811" s="176" t="s">
        <v>2025</v>
      </c>
      <c r="C1811" s="168"/>
      <c r="D1811" s="169"/>
      <c r="E1811" s="169"/>
      <c r="F1811" s="169"/>
      <c r="G1811" s="169"/>
      <c r="H1811" s="169"/>
      <c r="I1811" s="169"/>
      <c r="J1811" s="169"/>
      <c r="K1811" s="177"/>
    </row>
    <row r="1812" spans="2:11" x14ac:dyDescent="0.75">
      <c r="B1812" s="176" t="s">
        <v>2026</v>
      </c>
      <c r="C1812" s="168"/>
      <c r="D1812" s="169"/>
      <c r="E1812" s="169"/>
      <c r="F1812" s="169"/>
      <c r="G1812" s="169"/>
      <c r="H1812" s="169"/>
      <c r="I1812" s="169"/>
      <c r="J1812" s="169"/>
      <c r="K1812" s="177"/>
    </row>
    <row r="1813" spans="2:11" x14ac:dyDescent="0.75">
      <c r="B1813" s="176" t="s">
        <v>2027</v>
      </c>
      <c r="C1813" s="168"/>
      <c r="D1813" s="169"/>
      <c r="E1813" s="169"/>
      <c r="F1813" s="169"/>
      <c r="G1813" s="169"/>
      <c r="H1813" s="169"/>
      <c r="I1813" s="169"/>
      <c r="J1813" s="169"/>
      <c r="K1813" s="177"/>
    </row>
    <row r="1814" spans="2:11" x14ac:dyDescent="0.75">
      <c r="B1814" s="176" t="s">
        <v>2028</v>
      </c>
      <c r="C1814" s="168"/>
      <c r="D1814" s="169"/>
      <c r="E1814" s="169"/>
      <c r="F1814" s="169"/>
      <c r="G1814" s="169"/>
      <c r="H1814" s="169"/>
      <c r="I1814" s="169"/>
      <c r="J1814" s="169"/>
      <c r="K1814" s="177"/>
    </row>
    <row r="1815" spans="2:11" x14ac:dyDescent="0.75">
      <c r="B1815" s="176" t="s">
        <v>2029</v>
      </c>
      <c r="C1815" s="168"/>
      <c r="D1815" s="169"/>
      <c r="E1815" s="169"/>
      <c r="F1815" s="169"/>
      <c r="G1815" s="169"/>
      <c r="H1815" s="169"/>
      <c r="I1815" s="169"/>
      <c r="J1815" s="169"/>
      <c r="K1815" s="177"/>
    </row>
    <row r="1816" spans="2:11" x14ac:dyDescent="0.75">
      <c r="B1816" s="176" t="s">
        <v>2030</v>
      </c>
      <c r="C1816" s="168"/>
      <c r="D1816" s="169"/>
      <c r="E1816" s="169"/>
      <c r="F1816" s="169"/>
      <c r="G1816" s="169"/>
      <c r="H1816" s="169"/>
      <c r="I1816" s="169"/>
      <c r="J1816" s="169"/>
      <c r="K1816" s="177"/>
    </row>
    <row r="1817" spans="2:11" x14ac:dyDescent="0.75">
      <c r="B1817" s="176" t="s">
        <v>2031</v>
      </c>
      <c r="C1817" s="168"/>
      <c r="D1817" s="169"/>
      <c r="E1817" s="169"/>
      <c r="F1817" s="169"/>
      <c r="G1817" s="169"/>
      <c r="H1817" s="169"/>
      <c r="I1817" s="169"/>
      <c r="J1817" s="169"/>
      <c r="K1817" s="177"/>
    </row>
    <row r="1818" spans="2:11" x14ac:dyDescent="0.75">
      <c r="B1818" s="176" t="s">
        <v>2032</v>
      </c>
      <c r="C1818" s="168"/>
      <c r="D1818" s="169"/>
      <c r="E1818" s="169"/>
      <c r="F1818" s="169"/>
      <c r="G1818" s="169"/>
      <c r="H1818" s="169"/>
      <c r="I1818" s="169"/>
      <c r="J1818" s="169"/>
      <c r="K1818" s="177"/>
    </row>
    <row r="1819" spans="2:11" x14ac:dyDescent="0.75">
      <c r="B1819" s="176" t="s">
        <v>2033</v>
      </c>
      <c r="C1819" s="168"/>
      <c r="D1819" s="169"/>
      <c r="E1819" s="169"/>
      <c r="F1819" s="169"/>
      <c r="G1819" s="169"/>
      <c r="H1819" s="169"/>
      <c r="I1819" s="169"/>
      <c r="J1819" s="169"/>
      <c r="K1819" s="177"/>
    </row>
    <row r="1820" spans="2:11" x14ac:dyDescent="0.75">
      <c r="B1820" s="176" t="s">
        <v>2034</v>
      </c>
      <c r="C1820" s="168"/>
      <c r="D1820" s="169"/>
      <c r="E1820" s="169"/>
      <c r="F1820" s="169"/>
      <c r="G1820" s="169"/>
      <c r="H1820" s="169"/>
      <c r="I1820" s="169"/>
      <c r="J1820" s="169"/>
      <c r="K1820" s="177"/>
    </row>
    <row r="1821" spans="2:11" x14ac:dyDescent="0.75">
      <c r="B1821" s="176" t="s">
        <v>2035</v>
      </c>
      <c r="C1821" s="168"/>
      <c r="D1821" s="169"/>
      <c r="E1821" s="169"/>
      <c r="F1821" s="169"/>
      <c r="G1821" s="169"/>
      <c r="H1821" s="169"/>
      <c r="I1821" s="169"/>
      <c r="J1821" s="169"/>
      <c r="K1821" s="177"/>
    </row>
    <row r="1822" spans="2:11" x14ac:dyDescent="0.75">
      <c r="B1822" s="176" t="s">
        <v>2036</v>
      </c>
      <c r="C1822" s="168"/>
      <c r="D1822" s="169"/>
      <c r="E1822" s="169"/>
      <c r="F1822" s="169"/>
      <c r="G1822" s="169"/>
      <c r="H1822" s="169"/>
      <c r="I1822" s="169"/>
      <c r="J1822" s="169"/>
      <c r="K1822" s="177"/>
    </row>
    <row r="1823" spans="2:11" x14ac:dyDescent="0.75">
      <c r="B1823" s="176" t="s">
        <v>2037</v>
      </c>
      <c r="C1823" s="168"/>
      <c r="D1823" s="169"/>
      <c r="E1823" s="169"/>
      <c r="F1823" s="169"/>
      <c r="G1823" s="169"/>
      <c r="H1823" s="169"/>
      <c r="I1823" s="169"/>
      <c r="J1823" s="169"/>
      <c r="K1823" s="177"/>
    </row>
    <row r="1824" spans="2:11" x14ac:dyDescent="0.75">
      <c r="B1824" s="176" t="s">
        <v>2038</v>
      </c>
      <c r="C1824" s="168"/>
      <c r="D1824" s="169"/>
      <c r="E1824" s="169"/>
      <c r="F1824" s="169"/>
      <c r="G1824" s="169"/>
      <c r="H1824" s="169"/>
      <c r="I1824" s="169"/>
      <c r="J1824" s="169"/>
      <c r="K1824" s="177"/>
    </row>
    <row r="1825" spans="2:11" x14ac:dyDescent="0.75">
      <c r="B1825" s="176" t="s">
        <v>2039</v>
      </c>
      <c r="C1825" s="168"/>
      <c r="D1825" s="169"/>
      <c r="E1825" s="169"/>
      <c r="F1825" s="169"/>
      <c r="G1825" s="169"/>
      <c r="H1825" s="169"/>
      <c r="I1825" s="169"/>
      <c r="J1825" s="169"/>
      <c r="K1825" s="177"/>
    </row>
    <row r="1826" spans="2:11" x14ac:dyDescent="0.75">
      <c r="B1826" s="176" t="s">
        <v>2040</v>
      </c>
      <c r="C1826" s="168"/>
      <c r="D1826" s="169"/>
      <c r="E1826" s="169"/>
      <c r="F1826" s="169"/>
      <c r="G1826" s="169"/>
      <c r="H1826" s="169"/>
      <c r="I1826" s="169"/>
      <c r="J1826" s="169"/>
      <c r="K1826" s="177"/>
    </row>
    <row r="1827" spans="2:11" x14ac:dyDescent="0.75">
      <c r="B1827" s="176" t="s">
        <v>2041</v>
      </c>
      <c r="C1827" s="168"/>
      <c r="D1827" s="169"/>
      <c r="E1827" s="169"/>
      <c r="F1827" s="169"/>
      <c r="G1827" s="169"/>
      <c r="H1827" s="169"/>
      <c r="I1827" s="169"/>
      <c r="J1827" s="169"/>
      <c r="K1827" s="177"/>
    </row>
    <row r="1828" spans="2:11" x14ac:dyDescent="0.75">
      <c r="B1828" s="176" t="s">
        <v>2042</v>
      </c>
      <c r="C1828" s="168"/>
      <c r="D1828" s="169"/>
      <c r="E1828" s="169"/>
      <c r="F1828" s="169"/>
      <c r="G1828" s="169"/>
      <c r="H1828" s="169"/>
      <c r="I1828" s="169"/>
      <c r="J1828" s="169"/>
      <c r="K1828" s="177"/>
    </row>
    <row r="1829" spans="2:11" x14ac:dyDescent="0.75">
      <c r="B1829" s="176" t="s">
        <v>2043</v>
      </c>
      <c r="C1829" s="168"/>
      <c r="D1829" s="169"/>
      <c r="E1829" s="169"/>
      <c r="F1829" s="169"/>
      <c r="G1829" s="169"/>
      <c r="H1829" s="169"/>
      <c r="I1829" s="169"/>
      <c r="J1829" s="169"/>
      <c r="K1829" s="177"/>
    </row>
    <row r="1830" spans="2:11" x14ac:dyDescent="0.75">
      <c r="B1830" s="176" t="s">
        <v>2044</v>
      </c>
      <c r="C1830" s="168"/>
      <c r="D1830" s="169"/>
      <c r="E1830" s="169"/>
      <c r="F1830" s="169"/>
      <c r="G1830" s="169"/>
      <c r="H1830" s="169"/>
      <c r="I1830" s="169"/>
      <c r="J1830" s="169"/>
      <c r="K1830" s="177"/>
    </row>
    <row r="1831" spans="2:11" x14ac:dyDescent="0.75">
      <c r="B1831" s="176" t="s">
        <v>2045</v>
      </c>
      <c r="C1831" s="168"/>
      <c r="D1831" s="169"/>
      <c r="E1831" s="169"/>
      <c r="F1831" s="169"/>
      <c r="G1831" s="169"/>
      <c r="H1831" s="169"/>
      <c r="I1831" s="169"/>
      <c r="J1831" s="169"/>
      <c r="K1831" s="177"/>
    </row>
    <row r="1832" spans="2:11" x14ac:dyDescent="0.75">
      <c r="B1832" s="176" t="s">
        <v>2046</v>
      </c>
      <c r="C1832" s="168"/>
      <c r="D1832" s="169"/>
      <c r="E1832" s="169"/>
      <c r="F1832" s="169"/>
      <c r="G1832" s="169"/>
      <c r="H1832" s="169"/>
      <c r="I1832" s="169"/>
      <c r="J1832" s="169"/>
      <c r="K1832" s="177"/>
    </row>
    <row r="1833" spans="2:11" x14ac:dyDescent="0.75">
      <c r="B1833" s="176" t="s">
        <v>2047</v>
      </c>
      <c r="C1833" s="168"/>
      <c r="D1833" s="169"/>
      <c r="E1833" s="169"/>
      <c r="F1833" s="169"/>
      <c r="G1833" s="169"/>
      <c r="H1833" s="169"/>
      <c r="I1833" s="169"/>
      <c r="J1833" s="169"/>
      <c r="K1833" s="177"/>
    </row>
    <row r="1834" spans="2:11" x14ac:dyDescent="0.75">
      <c r="B1834" s="176" t="s">
        <v>2048</v>
      </c>
      <c r="C1834" s="168"/>
      <c r="D1834" s="169"/>
      <c r="E1834" s="169"/>
      <c r="F1834" s="169"/>
      <c r="G1834" s="169"/>
      <c r="H1834" s="169"/>
      <c r="I1834" s="169"/>
      <c r="J1834" s="169"/>
      <c r="K1834" s="177"/>
    </row>
    <row r="1835" spans="2:11" x14ac:dyDescent="0.75">
      <c r="B1835" s="176" t="s">
        <v>2049</v>
      </c>
      <c r="C1835" s="168"/>
      <c r="D1835" s="169"/>
      <c r="E1835" s="169"/>
      <c r="F1835" s="169"/>
      <c r="G1835" s="169"/>
      <c r="H1835" s="169"/>
      <c r="I1835" s="169"/>
      <c r="J1835" s="169"/>
      <c r="K1835" s="177"/>
    </row>
    <row r="1836" spans="2:11" x14ac:dyDescent="0.75">
      <c r="B1836" s="176" t="s">
        <v>2050</v>
      </c>
      <c r="C1836" s="168"/>
      <c r="D1836" s="169"/>
      <c r="E1836" s="169"/>
      <c r="F1836" s="169"/>
      <c r="G1836" s="169"/>
      <c r="H1836" s="169"/>
      <c r="I1836" s="169"/>
      <c r="J1836" s="169"/>
      <c r="K1836" s="177"/>
    </row>
    <row r="1837" spans="2:11" x14ac:dyDescent="0.75">
      <c r="B1837" s="176" t="s">
        <v>2051</v>
      </c>
      <c r="C1837" s="168"/>
      <c r="D1837" s="169"/>
      <c r="E1837" s="169"/>
      <c r="F1837" s="169"/>
      <c r="G1837" s="169"/>
      <c r="H1837" s="169"/>
      <c r="I1837" s="169"/>
      <c r="J1837" s="169"/>
      <c r="K1837" s="177"/>
    </row>
    <row r="1838" spans="2:11" x14ac:dyDescent="0.75">
      <c r="B1838" s="176" t="s">
        <v>2052</v>
      </c>
      <c r="C1838" s="168"/>
      <c r="D1838" s="169"/>
      <c r="E1838" s="169"/>
      <c r="F1838" s="169"/>
      <c r="G1838" s="169"/>
      <c r="H1838" s="169"/>
      <c r="I1838" s="169"/>
      <c r="J1838" s="169"/>
      <c r="K1838" s="177"/>
    </row>
    <row r="1839" spans="2:11" x14ac:dyDescent="0.75">
      <c r="B1839" s="176" t="s">
        <v>2053</v>
      </c>
      <c r="C1839" s="168"/>
      <c r="D1839" s="169"/>
      <c r="E1839" s="169"/>
      <c r="F1839" s="169"/>
      <c r="G1839" s="169"/>
      <c r="H1839" s="169"/>
      <c r="I1839" s="169"/>
      <c r="J1839" s="169"/>
      <c r="K1839" s="177"/>
    </row>
    <row r="1840" spans="2:11" x14ac:dyDescent="0.75">
      <c r="B1840" s="176" t="s">
        <v>2054</v>
      </c>
      <c r="C1840" s="168"/>
      <c r="D1840" s="169"/>
      <c r="E1840" s="169"/>
      <c r="F1840" s="169"/>
      <c r="G1840" s="169"/>
      <c r="H1840" s="169"/>
      <c r="I1840" s="169"/>
      <c r="J1840" s="169"/>
      <c r="K1840" s="177"/>
    </row>
    <row r="1841" spans="2:11" x14ac:dyDescent="0.75">
      <c r="B1841" s="176" t="s">
        <v>2055</v>
      </c>
      <c r="C1841" s="168"/>
      <c r="D1841" s="169"/>
      <c r="E1841" s="169"/>
      <c r="F1841" s="169"/>
      <c r="G1841" s="169"/>
      <c r="H1841" s="169"/>
      <c r="I1841" s="169"/>
      <c r="J1841" s="169"/>
      <c r="K1841" s="177"/>
    </row>
    <row r="1842" spans="2:11" x14ac:dyDescent="0.75">
      <c r="B1842" s="176" t="s">
        <v>2056</v>
      </c>
      <c r="C1842" s="168"/>
      <c r="D1842" s="169"/>
      <c r="E1842" s="169"/>
      <c r="F1842" s="169"/>
      <c r="G1842" s="169"/>
      <c r="H1842" s="169"/>
      <c r="I1842" s="169"/>
      <c r="J1842" s="169"/>
      <c r="K1842" s="177"/>
    </row>
    <row r="1843" spans="2:11" x14ac:dyDescent="0.75">
      <c r="B1843" s="176" t="s">
        <v>2057</v>
      </c>
      <c r="C1843" s="168"/>
      <c r="D1843" s="169"/>
      <c r="E1843" s="169"/>
      <c r="F1843" s="169"/>
      <c r="G1843" s="169"/>
      <c r="H1843" s="169"/>
      <c r="I1843" s="169"/>
      <c r="J1843" s="169"/>
      <c r="K1843" s="177"/>
    </row>
    <row r="1844" spans="2:11" x14ac:dyDescent="0.75">
      <c r="B1844" s="176" t="s">
        <v>2058</v>
      </c>
      <c r="C1844" s="168"/>
      <c r="D1844" s="169"/>
      <c r="E1844" s="169"/>
      <c r="F1844" s="169"/>
      <c r="G1844" s="169"/>
      <c r="H1844" s="169"/>
      <c r="I1844" s="169"/>
      <c r="J1844" s="169"/>
      <c r="K1844" s="177"/>
    </row>
    <row r="1845" spans="2:11" x14ac:dyDescent="0.75">
      <c r="B1845" s="176" t="s">
        <v>2059</v>
      </c>
      <c r="C1845" s="168"/>
      <c r="D1845" s="169"/>
      <c r="E1845" s="169"/>
      <c r="F1845" s="169"/>
      <c r="G1845" s="169"/>
      <c r="H1845" s="169"/>
      <c r="I1845" s="169"/>
      <c r="J1845" s="169"/>
      <c r="K1845" s="177"/>
    </row>
    <row r="1846" spans="2:11" x14ac:dyDescent="0.75">
      <c r="B1846" s="176" t="s">
        <v>2060</v>
      </c>
      <c r="C1846" s="168"/>
      <c r="D1846" s="169"/>
      <c r="E1846" s="169"/>
      <c r="F1846" s="169"/>
      <c r="G1846" s="169"/>
      <c r="H1846" s="169"/>
      <c r="I1846" s="169"/>
      <c r="J1846" s="169"/>
      <c r="K1846" s="177"/>
    </row>
    <row r="1847" spans="2:11" x14ac:dyDescent="0.75">
      <c r="B1847" s="176" t="s">
        <v>2061</v>
      </c>
      <c r="C1847" s="168"/>
      <c r="D1847" s="169"/>
      <c r="E1847" s="169"/>
      <c r="F1847" s="169"/>
      <c r="G1847" s="169"/>
      <c r="H1847" s="169"/>
      <c r="I1847" s="169"/>
      <c r="J1847" s="169"/>
      <c r="K1847" s="177"/>
    </row>
    <row r="1848" spans="2:11" x14ac:dyDescent="0.75">
      <c r="B1848" s="176" t="s">
        <v>2062</v>
      </c>
      <c r="C1848" s="168"/>
      <c r="D1848" s="169"/>
      <c r="E1848" s="169"/>
      <c r="F1848" s="169"/>
      <c r="G1848" s="169"/>
      <c r="H1848" s="169"/>
      <c r="I1848" s="169"/>
      <c r="J1848" s="169"/>
      <c r="K1848" s="177"/>
    </row>
    <row r="1849" spans="2:11" x14ac:dyDescent="0.75">
      <c r="B1849" s="176" t="s">
        <v>2063</v>
      </c>
      <c r="C1849" s="168"/>
      <c r="D1849" s="169"/>
      <c r="E1849" s="169"/>
      <c r="F1849" s="169"/>
      <c r="G1849" s="169"/>
      <c r="H1849" s="169"/>
      <c r="I1849" s="169"/>
      <c r="J1849" s="169"/>
      <c r="K1849" s="177"/>
    </row>
    <row r="1850" spans="2:11" x14ac:dyDescent="0.75">
      <c r="B1850" s="176" t="s">
        <v>2064</v>
      </c>
      <c r="C1850" s="168"/>
      <c r="D1850" s="169"/>
      <c r="E1850" s="169"/>
      <c r="F1850" s="169"/>
      <c r="G1850" s="169"/>
      <c r="H1850" s="169"/>
      <c r="I1850" s="169"/>
      <c r="J1850" s="169"/>
      <c r="K1850" s="177"/>
    </row>
    <row r="1851" spans="2:11" x14ac:dyDescent="0.75">
      <c r="B1851" s="176" t="s">
        <v>2065</v>
      </c>
      <c r="C1851" s="168"/>
      <c r="D1851" s="169"/>
      <c r="E1851" s="169"/>
      <c r="F1851" s="169"/>
      <c r="G1851" s="169"/>
      <c r="H1851" s="169"/>
      <c r="I1851" s="169"/>
      <c r="J1851" s="169"/>
      <c r="K1851" s="177"/>
    </row>
    <row r="1852" spans="2:11" x14ac:dyDescent="0.75">
      <c r="B1852" s="176" t="s">
        <v>2066</v>
      </c>
      <c r="C1852" s="168"/>
      <c r="D1852" s="169"/>
      <c r="E1852" s="169"/>
      <c r="F1852" s="169"/>
      <c r="G1852" s="169"/>
      <c r="H1852" s="169"/>
      <c r="I1852" s="169"/>
      <c r="J1852" s="169"/>
      <c r="K1852" s="177"/>
    </row>
    <row r="1853" spans="2:11" x14ac:dyDescent="0.75">
      <c r="B1853" s="176" t="s">
        <v>2067</v>
      </c>
      <c r="C1853" s="168"/>
      <c r="D1853" s="169"/>
      <c r="E1853" s="169"/>
      <c r="F1853" s="169"/>
      <c r="G1853" s="169"/>
      <c r="H1853" s="169"/>
      <c r="I1853" s="169"/>
      <c r="J1853" s="169"/>
      <c r="K1853" s="177"/>
    </row>
    <row r="1854" spans="2:11" x14ac:dyDescent="0.75">
      <c r="B1854" s="176" t="s">
        <v>2068</v>
      </c>
      <c r="C1854" s="168"/>
      <c r="D1854" s="169"/>
      <c r="E1854" s="169"/>
      <c r="F1854" s="169"/>
      <c r="G1854" s="169"/>
      <c r="H1854" s="169"/>
      <c r="I1854" s="169"/>
      <c r="J1854" s="169"/>
      <c r="K1854" s="177"/>
    </row>
    <row r="1855" spans="2:11" x14ac:dyDescent="0.75">
      <c r="B1855" s="176" t="s">
        <v>2069</v>
      </c>
      <c r="C1855" s="168"/>
      <c r="D1855" s="169"/>
      <c r="E1855" s="169"/>
      <c r="F1855" s="169"/>
      <c r="G1855" s="169"/>
      <c r="H1855" s="169"/>
      <c r="I1855" s="169"/>
      <c r="J1855" s="169"/>
      <c r="K1855" s="177"/>
    </row>
    <row r="1856" spans="2:11" x14ac:dyDescent="0.75">
      <c r="B1856" s="176" t="s">
        <v>2070</v>
      </c>
      <c r="C1856" s="168"/>
      <c r="D1856" s="169"/>
      <c r="E1856" s="169"/>
      <c r="F1856" s="169"/>
      <c r="G1856" s="169"/>
      <c r="H1856" s="169"/>
      <c r="I1856" s="169"/>
      <c r="J1856" s="169"/>
      <c r="K1856" s="177"/>
    </row>
    <row r="1857" spans="2:11" x14ac:dyDescent="0.75">
      <c r="B1857" s="176" t="s">
        <v>2071</v>
      </c>
      <c r="C1857" s="168"/>
      <c r="D1857" s="169"/>
      <c r="E1857" s="169"/>
      <c r="F1857" s="169"/>
      <c r="G1857" s="169"/>
      <c r="H1857" s="169"/>
      <c r="I1857" s="169"/>
      <c r="J1857" s="169"/>
      <c r="K1857" s="177"/>
    </row>
    <row r="1858" spans="2:11" x14ac:dyDescent="0.75">
      <c r="B1858" s="176" t="s">
        <v>2072</v>
      </c>
      <c r="C1858" s="168"/>
      <c r="D1858" s="169"/>
      <c r="E1858" s="169"/>
      <c r="F1858" s="169"/>
      <c r="G1858" s="169"/>
      <c r="H1858" s="169"/>
      <c r="I1858" s="169"/>
      <c r="J1858" s="169"/>
      <c r="K1858" s="177"/>
    </row>
    <row r="1859" spans="2:11" x14ac:dyDescent="0.75">
      <c r="B1859" s="176" t="s">
        <v>2073</v>
      </c>
      <c r="C1859" s="168"/>
      <c r="D1859" s="169"/>
      <c r="E1859" s="169"/>
      <c r="F1859" s="169"/>
      <c r="G1859" s="169"/>
      <c r="H1859" s="169"/>
      <c r="I1859" s="169"/>
      <c r="J1859" s="169"/>
      <c r="K1859" s="177"/>
    </row>
    <row r="1860" spans="2:11" x14ac:dyDescent="0.75">
      <c r="B1860" s="176" t="s">
        <v>2074</v>
      </c>
      <c r="C1860" s="168"/>
      <c r="D1860" s="169"/>
      <c r="E1860" s="169"/>
      <c r="F1860" s="169"/>
      <c r="G1860" s="169"/>
      <c r="H1860" s="169"/>
      <c r="I1860" s="169"/>
      <c r="J1860" s="169"/>
      <c r="K1860" s="177"/>
    </row>
    <row r="1861" spans="2:11" x14ac:dyDescent="0.75">
      <c r="B1861" s="176" t="s">
        <v>2075</v>
      </c>
      <c r="C1861" s="168"/>
      <c r="D1861" s="169"/>
      <c r="E1861" s="169"/>
      <c r="F1861" s="169"/>
      <c r="G1861" s="169"/>
      <c r="H1861" s="169"/>
      <c r="I1861" s="169"/>
      <c r="J1861" s="169"/>
      <c r="K1861" s="177"/>
    </row>
    <row r="1862" spans="2:11" x14ac:dyDescent="0.75">
      <c r="B1862" s="176" t="s">
        <v>2076</v>
      </c>
      <c r="C1862" s="168"/>
      <c r="D1862" s="169"/>
      <c r="E1862" s="169"/>
      <c r="F1862" s="169"/>
      <c r="G1862" s="169"/>
      <c r="H1862" s="169"/>
      <c r="I1862" s="169"/>
      <c r="J1862" s="169"/>
      <c r="K1862" s="177"/>
    </row>
    <row r="1863" spans="2:11" x14ac:dyDescent="0.75">
      <c r="B1863" s="176" t="s">
        <v>2077</v>
      </c>
      <c r="C1863" s="168"/>
      <c r="D1863" s="169"/>
      <c r="E1863" s="169"/>
      <c r="F1863" s="169"/>
      <c r="G1863" s="169"/>
      <c r="H1863" s="169"/>
      <c r="I1863" s="169"/>
      <c r="J1863" s="169"/>
      <c r="K1863" s="177"/>
    </row>
    <row r="1864" spans="2:11" x14ac:dyDescent="0.75">
      <c r="B1864" s="176" t="s">
        <v>2078</v>
      </c>
      <c r="C1864" s="168"/>
      <c r="D1864" s="169"/>
      <c r="E1864" s="169"/>
      <c r="F1864" s="169"/>
      <c r="G1864" s="169"/>
      <c r="H1864" s="169"/>
      <c r="I1864" s="169"/>
      <c r="J1864" s="169"/>
      <c r="K1864" s="177"/>
    </row>
    <row r="1865" spans="2:11" x14ac:dyDescent="0.75">
      <c r="B1865" s="176" t="s">
        <v>2079</v>
      </c>
      <c r="C1865" s="168"/>
      <c r="D1865" s="169"/>
      <c r="E1865" s="169"/>
      <c r="F1865" s="169"/>
      <c r="G1865" s="169"/>
      <c r="H1865" s="169"/>
      <c r="I1865" s="169"/>
      <c r="J1865" s="169"/>
      <c r="K1865" s="177"/>
    </row>
    <row r="1866" spans="2:11" x14ac:dyDescent="0.75">
      <c r="B1866" s="176" t="s">
        <v>2080</v>
      </c>
      <c r="C1866" s="168"/>
      <c r="D1866" s="169"/>
      <c r="E1866" s="169"/>
      <c r="F1866" s="169"/>
      <c r="G1866" s="169"/>
      <c r="H1866" s="169"/>
      <c r="I1866" s="169"/>
      <c r="J1866" s="169"/>
      <c r="K1866" s="177"/>
    </row>
    <row r="1867" spans="2:11" x14ac:dyDescent="0.75">
      <c r="B1867" s="176" t="s">
        <v>2081</v>
      </c>
      <c r="C1867" s="168"/>
      <c r="D1867" s="169"/>
      <c r="E1867" s="169"/>
      <c r="F1867" s="169"/>
      <c r="G1867" s="169"/>
      <c r="H1867" s="169"/>
      <c r="I1867" s="169"/>
      <c r="J1867" s="169"/>
      <c r="K1867" s="177"/>
    </row>
    <row r="1868" spans="2:11" x14ac:dyDescent="0.75">
      <c r="B1868" s="176" t="s">
        <v>2082</v>
      </c>
      <c r="C1868" s="168"/>
      <c r="D1868" s="169"/>
      <c r="E1868" s="169"/>
      <c r="F1868" s="169"/>
      <c r="G1868" s="169"/>
      <c r="H1868" s="169"/>
      <c r="I1868" s="169"/>
      <c r="J1868" s="169"/>
      <c r="K1868" s="177"/>
    </row>
    <row r="1869" spans="2:11" x14ac:dyDescent="0.75">
      <c r="B1869" s="176" t="s">
        <v>2083</v>
      </c>
      <c r="C1869" s="168"/>
      <c r="D1869" s="169"/>
      <c r="E1869" s="169"/>
      <c r="F1869" s="169"/>
      <c r="G1869" s="169"/>
      <c r="H1869" s="169"/>
      <c r="I1869" s="169"/>
      <c r="J1869" s="169"/>
      <c r="K1869" s="177"/>
    </row>
    <row r="1870" spans="2:11" x14ac:dyDescent="0.75">
      <c r="B1870" s="176" t="s">
        <v>2084</v>
      </c>
      <c r="C1870" s="168"/>
      <c r="D1870" s="169"/>
      <c r="E1870" s="169"/>
      <c r="F1870" s="169"/>
      <c r="G1870" s="169"/>
      <c r="H1870" s="169"/>
      <c r="I1870" s="169"/>
      <c r="J1870" s="169"/>
      <c r="K1870" s="177"/>
    </row>
    <row r="1871" spans="2:11" x14ac:dyDescent="0.75">
      <c r="B1871" s="176" t="s">
        <v>2085</v>
      </c>
      <c r="C1871" s="168"/>
      <c r="D1871" s="169"/>
      <c r="E1871" s="169"/>
      <c r="F1871" s="169"/>
      <c r="G1871" s="169"/>
      <c r="H1871" s="169"/>
      <c r="I1871" s="169"/>
      <c r="J1871" s="169"/>
      <c r="K1871" s="177"/>
    </row>
    <row r="1872" spans="2:11" x14ac:dyDescent="0.75">
      <c r="B1872" s="176" t="s">
        <v>2086</v>
      </c>
      <c r="C1872" s="168"/>
      <c r="D1872" s="169"/>
      <c r="E1872" s="169"/>
      <c r="F1872" s="169"/>
      <c r="G1872" s="169"/>
      <c r="H1872" s="169"/>
      <c r="I1872" s="169"/>
      <c r="J1872" s="169"/>
      <c r="K1872" s="177"/>
    </row>
    <row r="1873" spans="2:11" x14ac:dyDescent="0.75">
      <c r="B1873" s="176" t="s">
        <v>2087</v>
      </c>
      <c r="C1873" s="168"/>
      <c r="D1873" s="169"/>
      <c r="E1873" s="169"/>
      <c r="F1873" s="169"/>
      <c r="G1873" s="169"/>
      <c r="H1873" s="169"/>
      <c r="I1873" s="169"/>
      <c r="J1873" s="169"/>
      <c r="K1873" s="177"/>
    </row>
    <row r="1874" spans="2:11" x14ac:dyDescent="0.75">
      <c r="B1874" s="176" t="s">
        <v>2088</v>
      </c>
      <c r="C1874" s="168"/>
      <c r="D1874" s="169"/>
      <c r="E1874" s="169"/>
      <c r="F1874" s="169"/>
      <c r="G1874" s="169"/>
      <c r="H1874" s="169"/>
      <c r="I1874" s="169"/>
      <c r="J1874" s="169"/>
      <c r="K1874" s="177"/>
    </row>
    <row r="1875" spans="2:11" x14ac:dyDescent="0.75">
      <c r="B1875" s="176" t="s">
        <v>2089</v>
      </c>
      <c r="C1875" s="168"/>
      <c r="D1875" s="169"/>
      <c r="E1875" s="169"/>
      <c r="F1875" s="169"/>
      <c r="G1875" s="169"/>
      <c r="H1875" s="169"/>
      <c r="I1875" s="169"/>
      <c r="J1875" s="169"/>
      <c r="K1875" s="177"/>
    </row>
    <row r="1876" spans="2:11" x14ac:dyDescent="0.75">
      <c r="B1876" s="176" t="s">
        <v>2090</v>
      </c>
      <c r="C1876" s="168"/>
      <c r="D1876" s="169"/>
      <c r="E1876" s="169"/>
      <c r="F1876" s="169"/>
      <c r="G1876" s="169"/>
      <c r="H1876" s="169"/>
      <c r="I1876" s="169"/>
      <c r="J1876" s="169"/>
      <c r="K1876" s="177"/>
    </row>
    <row r="1877" spans="2:11" x14ac:dyDescent="0.75">
      <c r="B1877" s="176" t="s">
        <v>2091</v>
      </c>
      <c r="C1877" s="168"/>
      <c r="D1877" s="169"/>
      <c r="E1877" s="169"/>
      <c r="F1877" s="169"/>
      <c r="G1877" s="169"/>
      <c r="H1877" s="169"/>
      <c r="I1877" s="169"/>
      <c r="J1877" s="169"/>
      <c r="K1877" s="177"/>
    </row>
    <row r="1878" spans="2:11" x14ac:dyDescent="0.75">
      <c r="B1878" s="176" t="s">
        <v>2092</v>
      </c>
      <c r="C1878" s="168"/>
      <c r="D1878" s="169"/>
      <c r="E1878" s="169"/>
      <c r="F1878" s="169"/>
      <c r="G1878" s="169"/>
      <c r="H1878" s="169"/>
      <c r="I1878" s="169"/>
      <c r="J1878" s="169"/>
      <c r="K1878" s="177"/>
    </row>
    <row r="1879" spans="2:11" x14ac:dyDescent="0.75">
      <c r="B1879" s="176" t="s">
        <v>2093</v>
      </c>
      <c r="C1879" s="168"/>
      <c r="D1879" s="169"/>
      <c r="E1879" s="169"/>
      <c r="F1879" s="169"/>
      <c r="G1879" s="169"/>
      <c r="H1879" s="169"/>
      <c r="I1879" s="169"/>
      <c r="J1879" s="169"/>
      <c r="K1879" s="177"/>
    </row>
    <row r="1880" spans="2:11" x14ac:dyDescent="0.75">
      <c r="B1880" s="176" t="s">
        <v>2094</v>
      </c>
      <c r="C1880" s="168"/>
      <c r="D1880" s="169"/>
      <c r="E1880" s="169"/>
      <c r="F1880" s="169"/>
      <c r="G1880" s="169"/>
      <c r="H1880" s="169"/>
      <c r="I1880" s="169"/>
      <c r="J1880" s="169"/>
      <c r="K1880" s="177"/>
    </row>
    <row r="1881" spans="2:11" x14ac:dyDescent="0.75">
      <c r="B1881" s="176" t="s">
        <v>2095</v>
      </c>
      <c r="C1881" s="168"/>
      <c r="D1881" s="169"/>
      <c r="E1881" s="169"/>
      <c r="F1881" s="169"/>
      <c r="G1881" s="169"/>
      <c r="H1881" s="169"/>
      <c r="I1881" s="169"/>
      <c r="J1881" s="169"/>
      <c r="K1881" s="177"/>
    </row>
    <row r="1882" spans="2:11" x14ac:dyDescent="0.75">
      <c r="B1882" s="176" t="s">
        <v>2096</v>
      </c>
      <c r="C1882" s="168"/>
      <c r="D1882" s="169"/>
      <c r="E1882" s="169"/>
      <c r="F1882" s="169"/>
      <c r="G1882" s="169"/>
      <c r="H1882" s="169"/>
      <c r="I1882" s="169"/>
      <c r="J1882" s="169"/>
      <c r="K1882" s="177"/>
    </row>
    <row r="1883" spans="2:11" x14ac:dyDescent="0.75">
      <c r="B1883" s="176" t="s">
        <v>2097</v>
      </c>
      <c r="C1883" s="168"/>
      <c r="D1883" s="169"/>
      <c r="E1883" s="169"/>
      <c r="F1883" s="169"/>
      <c r="G1883" s="169"/>
      <c r="H1883" s="169"/>
      <c r="I1883" s="169"/>
      <c r="J1883" s="169"/>
      <c r="K1883" s="177"/>
    </row>
    <row r="1884" spans="2:11" x14ac:dyDescent="0.75">
      <c r="B1884" s="176" t="s">
        <v>2098</v>
      </c>
      <c r="C1884" s="168"/>
      <c r="D1884" s="169"/>
      <c r="E1884" s="169"/>
      <c r="F1884" s="169"/>
      <c r="G1884" s="169"/>
      <c r="H1884" s="169"/>
      <c r="I1884" s="169"/>
      <c r="J1884" s="169"/>
      <c r="K1884" s="177"/>
    </row>
    <row r="1885" spans="2:11" x14ac:dyDescent="0.75">
      <c r="B1885" s="176" t="s">
        <v>2099</v>
      </c>
      <c r="C1885" s="168"/>
      <c r="D1885" s="169"/>
      <c r="E1885" s="169"/>
      <c r="F1885" s="169"/>
      <c r="G1885" s="169"/>
      <c r="H1885" s="169"/>
      <c r="I1885" s="169"/>
      <c r="J1885" s="169"/>
      <c r="K1885" s="177"/>
    </row>
    <row r="1886" spans="2:11" x14ac:dyDescent="0.75">
      <c r="B1886" s="176" t="s">
        <v>2100</v>
      </c>
      <c r="C1886" s="168"/>
      <c r="D1886" s="169"/>
      <c r="E1886" s="169"/>
      <c r="F1886" s="169"/>
      <c r="G1886" s="169"/>
      <c r="H1886" s="169"/>
      <c r="I1886" s="169"/>
      <c r="J1886" s="169"/>
      <c r="K1886" s="177"/>
    </row>
    <row r="1887" spans="2:11" x14ac:dyDescent="0.75">
      <c r="B1887" s="176" t="s">
        <v>2101</v>
      </c>
      <c r="C1887" s="168"/>
      <c r="D1887" s="169"/>
      <c r="E1887" s="169"/>
      <c r="F1887" s="169"/>
      <c r="G1887" s="169"/>
      <c r="H1887" s="169"/>
      <c r="I1887" s="169"/>
      <c r="J1887" s="169"/>
      <c r="K1887" s="177"/>
    </row>
    <row r="1888" spans="2:11" x14ac:dyDescent="0.75">
      <c r="B1888" s="176" t="s">
        <v>2102</v>
      </c>
      <c r="C1888" s="168"/>
      <c r="D1888" s="169"/>
      <c r="E1888" s="169"/>
      <c r="F1888" s="169"/>
      <c r="G1888" s="169"/>
      <c r="H1888" s="169"/>
      <c r="I1888" s="169"/>
      <c r="J1888" s="169"/>
      <c r="K1888" s="177"/>
    </row>
    <row r="1889" spans="2:11" x14ac:dyDescent="0.75">
      <c r="B1889" s="176" t="s">
        <v>2103</v>
      </c>
      <c r="C1889" s="168"/>
      <c r="D1889" s="169"/>
      <c r="E1889" s="169"/>
      <c r="F1889" s="169"/>
      <c r="G1889" s="169"/>
      <c r="H1889" s="169"/>
      <c r="I1889" s="169"/>
      <c r="J1889" s="169"/>
      <c r="K1889" s="177"/>
    </row>
    <row r="1890" spans="2:11" x14ac:dyDescent="0.75">
      <c r="B1890" s="176" t="s">
        <v>2104</v>
      </c>
      <c r="C1890" s="168"/>
      <c r="D1890" s="169"/>
      <c r="E1890" s="169"/>
      <c r="F1890" s="169"/>
      <c r="G1890" s="169"/>
      <c r="H1890" s="169"/>
      <c r="I1890" s="169"/>
      <c r="J1890" s="169"/>
      <c r="K1890" s="177"/>
    </row>
    <row r="1891" spans="2:11" x14ac:dyDescent="0.75">
      <c r="B1891" s="176" t="s">
        <v>2105</v>
      </c>
      <c r="C1891" s="168"/>
      <c r="D1891" s="169"/>
      <c r="E1891" s="169"/>
      <c r="F1891" s="169"/>
      <c r="G1891" s="169"/>
      <c r="H1891" s="169"/>
      <c r="I1891" s="169"/>
      <c r="J1891" s="169"/>
      <c r="K1891" s="177"/>
    </row>
    <row r="1892" spans="2:11" x14ac:dyDescent="0.75">
      <c r="B1892" s="176" t="s">
        <v>2106</v>
      </c>
      <c r="C1892" s="168"/>
      <c r="D1892" s="169"/>
      <c r="E1892" s="169"/>
      <c r="F1892" s="169"/>
      <c r="G1892" s="169"/>
      <c r="H1892" s="169"/>
      <c r="I1892" s="169"/>
      <c r="J1892" s="169"/>
      <c r="K1892" s="177"/>
    </row>
    <row r="1893" spans="2:11" x14ac:dyDescent="0.75">
      <c r="B1893" s="176" t="s">
        <v>2107</v>
      </c>
      <c r="C1893" s="168"/>
      <c r="D1893" s="169"/>
      <c r="E1893" s="169"/>
      <c r="F1893" s="169"/>
      <c r="G1893" s="169"/>
      <c r="H1893" s="169"/>
      <c r="I1893" s="169"/>
      <c r="J1893" s="169"/>
      <c r="K1893" s="177"/>
    </row>
    <row r="1894" spans="2:11" x14ac:dyDescent="0.75">
      <c r="B1894" s="176" t="s">
        <v>2108</v>
      </c>
      <c r="C1894" s="168"/>
      <c r="D1894" s="169"/>
      <c r="E1894" s="169"/>
      <c r="F1894" s="169"/>
      <c r="G1894" s="169"/>
      <c r="H1894" s="169"/>
      <c r="I1894" s="169"/>
      <c r="J1894" s="169"/>
      <c r="K1894" s="177"/>
    </row>
    <row r="1895" spans="2:11" x14ac:dyDescent="0.75">
      <c r="B1895" s="176" t="s">
        <v>2109</v>
      </c>
      <c r="C1895" s="168"/>
      <c r="D1895" s="169"/>
      <c r="E1895" s="169"/>
      <c r="F1895" s="169"/>
      <c r="G1895" s="169"/>
      <c r="H1895" s="169"/>
      <c r="I1895" s="169"/>
      <c r="J1895" s="169"/>
      <c r="K1895" s="177"/>
    </row>
    <row r="1896" spans="2:11" x14ac:dyDescent="0.75">
      <c r="B1896" s="176" t="s">
        <v>2110</v>
      </c>
      <c r="C1896" s="168"/>
      <c r="D1896" s="169"/>
      <c r="E1896" s="169"/>
      <c r="F1896" s="169"/>
      <c r="G1896" s="169"/>
      <c r="H1896" s="169"/>
      <c r="I1896" s="169"/>
      <c r="J1896" s="169"/>
      <c r="K1896" s="177"/>
    </row>
    <row r="1897" spans="2:11" x14ac:dyDescent="0.75">
      <c r="B1897" s="176" t="s">
        <v>2111</v>
      </c>
      <c r="C1897" s="168"/>
      <c r="D1897" s="169"/>
      <c r="E1897" s="169"/>
      <c r="F1897" s="169"/>
      <c r="G1897" s="169"/>
      <c r="H1897" s="169"/>
      <c r="I1897" s="169"/>
      <c r="J1897" s="169"/>
      <c r="K1897" s="177"/>
    </row>
    <row r="1898" spans="2:11" x14ac:dyDescent="0.75">
      <c r="B1898" s="176" t="s">
        <v>2112</v>
      </c>
      <c r="C1898" s="168"/>
      <c r="D1898" s="169"/>
      <c r="E1898" s="169"/>
      <c r="F1898" s="169"/>
      <c r="G1898" s="169"/>
      <c r="H1898" s="169"/>
      <c r="I1898" s="169"/>
      <c r="J1898" s="169"/>
      <c r="K1898" s="177"/>
    </row>
    <row r="1899" spans="2:11" x14ac:dyDescent="0.75">
      <c r="B1899" s="176" t="s">
        <v>2113</v>
      </c>
      <c r="C1899" s="168"/>
      <c r="D1899" s="169"/>
      <c r="E1899" s="169"/>
      <c r="F1899" s="169"/>
      <c r="G1899" s="169"/>
      <c r="H1899" s="169"/>
      <c r="I1899" s="169"/>
      <c r="J1899" s="169"/>
      <c r="K1899" s="177"/>
    </row>
    <row r="1900" spans="2:11" x14ac:dyDescent="0.75">
      <c r="B1900" s="176" t="s">
        <v>2114</v>
      </c>
      <c r="C1900" s="168"/>
      <c r="D1900" s="169"/>
      <c r="E1900" s="169"/>
      <c r="F1900" s="169"/>
      <c r="G1900" s="169"/>
      <c r="H1900" s="169"/>
      <c r="I1900" s="169"/>
      <c r="J1900" s="169"/>
      <c r="K1900" s="177"/>
    </row>
    <row r="1901" spans="2:11" x14ac:dyDescent="0.75">
      <c r="B1901" s="176" t="s">
        <v>2115</v>
      </c>
      <c r="C1901" s="168"/>
      <c r="D1901" s="169"/>
      <c r="E1901" s="169"/>
      <c r="F1901" s="169"/>
      <c r="G1901" s="169"/>
      <c r="H1901" s="169"/>
      <c r="I1901" s="169"/>
      <c r="J1901" s="169"/>
      <c r="K1901" s="177"/>
    </row>
    <row r="1902" spans="2:11" x14ac:dyDescent="0.75">
      <c r="B1902" s="176" t="s">
        <v>2116</v>
      </c>
      <c r="C1902" s="168"/>
      <c r="D1902" s="169"/>
      <c r="E1902" s="169"/>
      <c r="F1902" s="169"/>
      <c r="G1902" s="169"/>
      <c r="H1902" s="169"/>
      <c r="I1902" s="169"/>
      <c r="J1902" s="169"/>
      <c r="K1902" s="177"/>
    </row>
    <row r="1903" spans="2:11" x14ac:dyDescent="0.75">
      <c r="B1903" s="176" t="s">
        <v>2117</v>
      </c>
      <c r="C1903" s="168"/>
      <c r="D1903" s="169"/>
      <c r="E1903" s="169"/>
      <c r="F1903" s="169"/>
      <c r="G1903" s="169"/>
      <c r="H1903" s="169"/>
      <c r="I1903" s="169"/>
      <c r="J1903" s="169"/>
      <c r="K1903" s="177"/>
    </row>
    <row r="1904" spans="2:11" x14ac:dyDescent="0.75">
      <c r="B1904" s="176" t="s">
        <v>2118</v>
      </c>
      <c r="C1904" s="168"/>
      <c r="D1904" s="169"/>
      <c r="E1904" s="169"/>
      <c r="F1904" s="169"/>
      <c r="G1904" s="169"/>
      <c r="H1904" s="169"/>
      <c r="I1904" s="169"/>
      <c r="J1904" s="169"/>
      <c r="K1904" s="177"/>
    </row>
    <row r="1905" spans="2:11" x14ac:dyDescent="0.75">
      <c r="B1905" s="176" t="s">
        <v>2119</v>
      </c>
      <c r="C1905" s="168"/>
      <c r="D1905" s="169"/>
      <c r="E1905" s="169"/>
      <c r="F1905" s="169"/>
      <c r="G1905" s="169"/>
      <c r="H1905" s="169"/>
      <c r="I1905" s="169"/>
      <c r="J1905" s="169"/>
      <c r="K1905" s="177"/>
    </row>
    <row r="1906" spans="2:11" x14ac:dyDescent="0.75">
      <c r="B1906" s="176" t="s">
        <v>2120</v>
      </c>
      <c r="C1906" s="168"/>
      <c r="D1906" s="169"/>
      <c r="E1906" s="169"/>
      <c r="F1906" s="169"/>
      <c r="G1906" s="169"/>
      <c r="H1906" s="169"/>
      <c r="I1906" s="169"/>
      <c r="J1906" s="169"/>
      <c r="K1906" s="177"/>
    </row>
    <row r="1907" spans="2:11" x14ac:dyDescent="0.75">
      <c r="B1907" s="176" t="s">
        <v>2121</v>
      </c>
      <c r="C1907" s="168"/>
      <c r="D1907" s="169"/>
      <c r="E1907" s="169"/>
      <c r="F1907" s="169"/>
      <c r="G1907" s="169"/>
      <c r="H1907" s="169"/>
      <c r="I1907" s="169"/>
      <c r="J1907" s="169"/>
      <c r="K1907" s="177"/>
    </row>
    <row r="1908" spans="2:11" x14ac:dyDescent="0.75">
      <c r="B1908" s="176" t="s">
        <v>2122</v>
      </c>
      <c r="C1908" s="168"/>
      <c r="D1908" s="169"/>
      <c r="E1908" s="169"/>
      <c r="F1908" s="169"/>
      <c r="G1908" s="169"/>
      <c r="H1908" s="169"/>
      <c r="I1908" s="169"/>
      <c r="J1908" s="169"/>
      <c r="K1908" s="177"/>
    </row>
    <row r="1909" spans="2:11" x14ac:dyDescent="0.75">
      <c r="B1909" s="176" t="s">
        <v>2123</v>
      </c>
      <c r="C1909" s="168"/>
      <c r="D1909" s="169"/>
      <c r="E1909" s="169"/>
      <c r="F1909" s="169"/>
      <c r="G1909" s="169"/>
      <c r="H1909" s="169"/>
      <c r="I1909" s="169"/>
      <c r="J1909" s="169"/>
      <c r="K1909" s="177"/>
    </row>
    <row r="1910" spans="2:11" x14ac:dyDescent="0.75">
      <c r="B1910" s="176" t="s">
        <v>2124</v>
      </c>
      <c r="C1910" s="168"/>
      <c r="D1910" s="169"/>
      <c r="E1910" s="169"/>
      <c r="F1910" s="169"/>
      <c r="G1910" s="169"/>
      <c r="H1910" s="169"/>
      <c r="I1910" s="169"/>
      <c r="J1910" s="169"/>
      <c r="K1910" s="177"/>
    </row>
    <row r="1911" spans="2:11" x14ac:dyDescent="0.75">
      <c r="B1911" s="176" t="s">
        <v>2125</v>
      </c>
      <c r="C1911" s="168"/>
      <c r="D1911" s="169"/>
      <c r="E1911" s="169"/>
      <c r="F1911" s="169"/>
      <c r="G1911" s="169"/>
      <c r="H1911" s="169"/>
      <c r="I1911" s="169"/>
      <c r="J1911" s="169"/>
      <c r="K1911" s="177"/>
    </row>
    <row r="1912" spans="2:11" x14ac:dyDescent="0.75">
      <c r="B1912" s="176" t="s">
        <v>2126</v>
      </c>
      <c r="C1912" s="168"/>
      <c r="D1912" s="169"/>
      <c r="E1912" s="169"/>
      <c r="F1912" s="169"/>
      <c r="G1912" s="169"/>
      <c r="H1912" s="169"/>
      <c r="I1912" s="169"/>
      <c r="J1912" s="169"/>
      <c r="K1912" s="177"/>
    </row>
    <row r="1913" spans="2:11" x14ac:dyDescent="0.75">
      <c r="B1913" s="176" t="s">
        <v>2127</v>
      </c>
      <c r="C1913" s="168"/>
      <c r="D1913" s="169"/>
      <c r="E1913" s="169"/>
      <c r="F1913" s="169"/>
      <c r="G1913" s="169"/>
      <c r="H1913" s="169"/>
      <c r="I1913" s="169"/>
      <c r="J1913" s="169"/>
      <c r="K1913" s="177"/>
    </row>
    <row r="1914" spans="2:11" x14ac:dyDescent="0.75">
      <c r="B1914" s="176" t="s">
        <v>2128</v>
      </c>
      <c r="C1914" s="168"/>
      <c r="D1914" s="169"/>
      <c r="E1914" s="169"/>
      <c r="F1914" s="169"/>
      <c r="G1914" s="169"/>
      <c r="H1914" s="169"/>
      <c r="I1914" s="169"/>
      <c r="J1914" s="169"/>
      <c r="K1914" s="177"/>
    </row>
    <row r="1915" spans="2:11" x14ac:dyDescent="0.75">
      <c r="B1915" s="176" t="s">
        <v>2129</v>
      </c>
      <c r="C1915" s="168"/>
      <c r="D1915" s="169"/>
      <c r="E1915" s="169"/>
      <c r="F1915" s="169"/>
      <c r="G1915" s="169"/>
      <c r="H1915" s="169"/>
      <c r="I1915" s="169"/>
      <c r="J1915" s="169"/>
      <c r="K1915" s="177"/>
    </row>
    <row r="1916" spans="2:11" x14ac:dyDescent="0.75">
      <c r="B1916" s="176" t="s">
        <v>2130</v>
      </c>
      <c r="C1916" s="168"/>
      <c r="D1916" s="169"/>
      <c r="E1916" s="169"/>
      <c r="F1916" s="169"/>
      <c r="G1916" s="169"/>
      <c r="H1916" s="169"/>
      <c r="I1916" s="169"/>
      <c r="J1916" s="169"/>
      <c r="K1916" s="177"/>
    </row>
    <row r="1917" spans="2:11" x14ac:dyDescent="0.75">
      <c r="B1917" s="176" t="s">
        <v>2131</v>
      </c>
      <c r="C1917" s="168"/>
      <c r="D1917" s="169"/>
      <c r="E1917" s="169"/>
      <c r="F1917" s="169"/>
      <c r="G1917" s="169"/>
      <c r="H1917" s="169"/>
      <c r="I1917" s="169"/>
      <c r="J1917" s="169"/>
      <c r="K1917" s="177"/>
    </row>
    <row r="1918" spans="2:11" x14ac:dyDescent="0.75">
      <c r="B1918" s="176" t="s">
        <v>2132</v>
      </c>
      <c r="C1918" s="168"/>
      <c r="D1918" s="169"/>
      <c r="E1918" s="169"/>
      <c r="F1918" s="169"/>
      <c r="G1918" s="169"/>
      <c r="H1918" s="169"/>
      <c r="I1918" s="169"/>
      <c r="J1918" s="169"/>
      <c r="K1918" s="177"/>
    </row>
    <row r="1919" spans="2:11" x14ac:dyDescent="0.75">
      <c r="B1919" s="176" t="s">
        <v>2133</v>
      </c>
      <c r="C1919" s="168"/>
      <c r="D1919" s="169"/>
      <c r="E1919" s="169"/>
      <c r="F1919" s="169"/>
      <c r="G1919" s="169"/>
      <c r="H1919" s="169"/>
      <c r="I1919" s="169"/>
      <c r="J1919" s="169"/>
      <c r="K1919" s="177"/>
    </row>
    <row r="1920" spans="2:11" x14ac:dyDescent="0.75">
      <c r="B1920" s="176" t="s">
        <v>2134</v>
      </c>
      <c r="C1920" s="168"/>
      <c r="D1920" s="169"/>
      <c r="E1920" s="169"/>
      <c r="F1920" s="169"/>
      <c r="G1920" s="169"/>
      <c r="H1920" s="169"/>
      <c r="I1920" s="169"/>
      <c r="J1920" s="169"/>
      <c r="K1920" s="177"/>
    </row>
    <row r="1921" spans="2:11" x14ac:dyDescent="0.75">
      <c r="B1921" s="176" t="s">
        <v>2135</v>
      </c>
      <c r="C1921" s="168"/>
      <c r="D1921" s="169"/>
      <c r="E1921" s="169"/>
      <c r="F1921" s="169"/>
      <c r="G1921" s="169"/>
      <c r="H1921" s="169"/>
      <c r="I1921" s="169"/>
      <c r="J1921" s="169"/>
      <c r="K1921" s="177"/>
    </row>
    <row r="1922" spans="2:11" x14ac:dyDescent="0.75">
      <c r="B1922" s="176" t="s">
        <v>2136</v>
      </c>
      <c r="C1922" s="168"/>
      <c r="D1922" s="169"/>
      <c r="E1922" s="169"/>
      <c r="F1922" s="169"/>
      <c r="G1922" s="169"/>
      <c r="H1922" s="169"/>
      <c r="I1922" s="169"/>
      <c r="J1922" s="169"/>
      <c r="K1922" s="177"/>
    </row>
    <row r="1923" spans="2:11" x14ac:dyDescent="0.75">
      <c r="B1923" s="176" t="s">
        <v>2137</v>
      </c>
      <c r="C1923" s="168"/>
      <c r="D1923" s="169"/>
      <c r="E1923" s="169"/>
      <c r="F1923" s="169"/>
      <c r="G1923" s="169"/>
      <c r="H1923" s="169"/>
      <c r="I1923" s="169"/>
      <c r="J1923" s="169"/>
      <c r="K1923" s="177"/>
    </row>
    <row r="1924" spans="2:11" x14ac:dyDescent="0.75">
      <c r="B1924" s="176" t="s">
        <v>2138</v>
      </c>
      <c r="C1924" s="168"/>
      <c r="D1924" s="169"/>
      <c r="E1924" s="169"/>
      <c r="F1924" s="169"/>
      <c r="G1924" s="169"/>
      <c r="H1924" s="169"/>
      <c r="I1924" s="169"/>
      <c r="J1924" s="169"/>
      <c r="K1924" s="177"/>
    </row>
    <row r="1925" spans="2:11" x14ac:dyDescent="0.75">
      <c r="B1925" s="176" t="s">
        <v>2139</v>
      </c>
      <c r="C1925" s="168"/>
      <c r="D1925" s="169"/>
      <c r="E1925" s="169"/>
      <c r="F1925" s="169"/>
      <c r="G1925" s="169"/>
      <c r="H1925" s="169"/>
      <c r="I1925" s="169"/>
      <c r="J1925" s="169"/>
      <c r="K1925" s="177"/>
    </row>
    <row r="1926" spans="2:11" x14ac:dyDescent="0.75">
      <c r="B1926" s="176" t="s">
        <v>2140</v>
      </c>
      <c r="C1926" s="168"/>
      <c r="D1926" s="169"/>
      <c r="E1926" s="169"/>
      <c r="F1926" s="169"/>
      <c r="G1926" s="169"/>
      <c r="H1926" s="169"/>
      <c r="I1926" s="169"/>
      <c r="J1926" s="169"/>
      <c r="K1926" s="177"/>
    </row>
    <row r="1927" spans="2:11" x14ac:dyDescent="0.75">
      <c r="B1927" s="176" t="s">
        <v>2141</v>
      </c>
      <c r="C1927" s="168"/>
      <c r="D1927" s="169"/>
      <c r="E1927" s="169"/>
      <c r="F1927" s="169"/>
      <c r="G1927" s="169"/>
      <c r="H1927" s="169"/>
      <c r="I1927" s="169"/>
      <c r="J1927" s="169"/>
      <c r="K1927" s="177"/>
    </row>
    <row r="1928" spans="2:11" x14ac:dyDescent="0.75">
      <c r="B1928" s="176" t="s">
        <v>2142</v>
      </c>
      <c r="C1928" s="168"/>
      <c r="D1928" s="169"/>
      <c r="E1928" s="169"/>
      <c r="F1928" s="169"/>
      <c r="G1928" s="169"/>
      <c r="H1928" s="169"/>
      <c r="I1928" s="169"/>
      <c r="J1928" s="169"/>
      <c r="K1928" s="177"/>
    </row>
    <row r="1929" spans="2:11" x14ac:dyDescent="0.75">
      <c r="B1929" s="176" t="s">
        <v>2143</v>
      </c>
      <c r="C1929" s="168"/>
      <c r="D1929" s="169"/>
      <c r="E1929" s="169"/>
      <c r="F1929" s="169"/>
      <c r="G1929" s="169"/>
      <c r="H1929" s="169"/>
      <c r="I1929" s="169"/>
      <c r="J1929" s="169"/>
      <c r="K1929" s="177"/>
    </row>
    <row r="1930" spans="2:11" x14ac:dyDescent="0.75">
      <c r="B1930" s="176" t="s">
        <v>2144</v>
      </c>
      <c r="C1930" s="168"/>
      <c r="D1930" s="169"/>
      <c r="E1930" s="169"/>
      <c r="F1930" s="169"/>
      <c r="G1930" s="169"/>
      <c r="H1930" s="169"/>
      <c r="I1930" s="169"/>
      <c r="J1930" s="169"/>
      <c r="K1930" s="177"/>
    </row>
    <row r="1931" spans="2:11" x14ac:dyDescent="0.75">
      <c r="B1931" s="176" t="s">
        <v>2145</v>
      </c>
      <c r="C1931" s="168"/>
      <c r="D1931" s="169"/>
      <c r="E1931" s="169"/>
      <c r="F1931" s="169"/>
      <c r="G1931" s="169"/>
      <c r="H1931" s="169"/>
      <c r="I1931" s="169"/>
      <c r="J1931" s="169"/>
      <c r="K1931" s="177"/>
    </row>
    <row r="1932" spans="2:11" x14ac:dyDescent="0.75">
      <c r="B1932" s="176" t="s">
        <v>2146</v>
      </c>
      <c r="C1932" s="168"/>
      <c r="D1932" s="169"/>
      <c r="E1932" s="169"/>
      <c r="F1932" s="169"/>
      <c r="G1932" s="169"/>
      <c r="H1932" s="169"/>
      <c r="I1932" s="169"/>
      <c r="J1932" s="169"/>
      <c r="K1932" s="177"/>
    </row>
    <row r="1933" spans="2:11" x14ac:dyDescent="0.75">
      <c r="B1933" s="176" t="s">
        <v>2147</v>
      </c>
      <c r="C1933" s="168"/>
      <c r="D1933" s="169"/>
      <c r="E1933" s="169"/>
      <c r="F1933" s="169"/>
      <c r="G1933" s="169"/>
      <c r="H1933" s="169"/>
      <c r="I1933" s="169"/>
      <c r="J1933" s="169"/>
      <c r="K1933" s="177"/>
    </row>
    <row r="1934" spans="2:11" x14ac:dyDescent="0.75">
      <c r="B1934" s="176" t="s">
        <v>2148</v>
      </c>
      <c r="C1934" s="168"/>
      <c r="D1934" s="169"/>
      <c r="E1934" s="169"/>
      <c r="F1934" s="169"/>
      <c r="G1934" s="169"/>
      <c r="H1934" s="169"/>
      <c r="I1934" s="169"/>
      <c r="J1934" s="169"/>
      <c r="K1934" s="177"/>
    </row>
    <row r="1935" spans="2:11" x14ac:dyDescent="0.75">
      <c r="B1935" s="176" t="s">
        <v>2149</v>
      </c>
      <c r="C1935" s="168"/>
      <c r="D1935" s="169"/>
      <c r="E1935" s="169"/>
      <c r="F1935" s="169"/>
      <c r="G1935" s="169"/>
      <c r="H1935" s="169"/>
      <c r="I1935" s="169"/>
      <c r="J1935" s="169"/>
      <c r="K1935" s="177"/>
    </row>
    <row r="1936" spans="2:11" x14ac:dyDescent="0.75">
      <c r="B1936" s="176" t="s">
        <v>2150</v>
      </c>
      <c r="C1936" s="168"/>
      <c r="D1936" s="169"/>
      <c r="E1936" s="169"/>
      <c r="F1936" s="169"/>
      <c r="G1936" s="169"/>
      <c r="H1936" s="169"/>
      <c r="I1936" s="169"/>
      <c r="J1936" s="169"/>
      <c r="K1936" s="177"/>
    </row>
    <row r="1937" spans="2:11" x14ac:dyDescent="0.75">
      <c r="B1937" s="176" t="s">
        <v>2151</v>
      </c>
      <c r="C1937" s="168"/>
      <c r="D1937" s="169"/>
      <c r="E1937" s="169"/>
      <c r="F1937" s="169"/>
      <c r="G1937" s="169"/>
      <c r="H1937" s="169"/>
      <c r="I1937" s="169"/>
      <c r="J1937" s="169"/>
      <c r="K1937" s="177"/>
    </row>
    <row r="1938" spans="2:11" x14ac:dyDescent="0.75">
      <c r="B1938" s="176" t="s">
        <v>2152</v>
      </c>
      <c r="C1938" s="168"/>
      <c r="D1938" s="169"/>
      <c r="E1938" s="169"/>
      <c r="F1938" s="169"/>
      <c r="G1938" s="169"/>
      <c r="H1938" s="169"/>
      <c r="I1938" s="169"/>
      <c r="J1938" s="169"/>
      <c r="K1938" s="177"/>
    </row>
    <row r="1939" spans="2:11" x14ac:dyDescent="0.75">
      <c r="B1939" s="176" t="s">
        <v>2153</v>
      </c>
      <c r="C1939" s="168"/>
      <c r="D1939" s="169"/>
      <c r="E1939" s="169"/>
      <c r="F1939" s="169"/>
      <c r="G1939" s="169"/>
      <c r="H1939" s="169"/>
      <c r="I1939" s="169"/>
      <c r="J1939" s="169"/>
      <c r="K1939" s="177"/>
    </row>
    <row r="1940" spans="2:11" x14ac:dyDescent="0.75">
      <c r="B1940" s="176" t="s">
        <v>2154</v>
      </c>
      <c r="C1940" s="168"/>
      <c r="D1940" s="169"/>
      <c r="E1940" s="169"/>
      <c r="F1940" s="169"/>
      <c r="G1940" s="169"/>
      <c r="H1940" s="169"/>
      <c r="I1940" s="169"/>
      <c r="J1940" s="169"/>
      <c r="K1940" s="177"/>
    </row>
    <row r="1941" spans="2:11" x14ac:dyDescent="0.75">
      <c r="B1941" s="176" t="s">
        <v>2155</v>
      </c>
      <c r="C1941" s="168"/>
      <c r="D1941" s="169"/>
      <c r="E1941" s="169"/>
      <c r="F1941" s="169"/>
      <c r="G1941" s="169"/>
      <c r="H1941" s="169"/>
      <c r="I1941" s="169"/>
      <c r="J1941" s="169"/>
      <c r="K1941" s="177"/>
    </row>
    <row r="1942" spans="2:11" x14ac:dyDescent="0.75">
      <c r="B1942" s="176" t="s">
        <v>2156</v>
      </c>
      <c r="C1942" s="168"/>
      <c r="D1942" s="169"/>
      <c r="E1942" s="169"/>
      <c r="F1942" s="169"/>
      <c r="G1942" s="169"/>
      <c r="H1942" s="169"/>
      <c r="I1942" s="169"/>
      <c r="J1942" s="169"/>
      <c r="K1942" s="177"/>
    </row>
    <row r="1943" spans="2:11" x14ac:dyDescent="0.75">
      <c r="B1943" s="176" t="s">
        <v>2157</v>
      </c>
      <c r="C1943" s="168"/>
      <c r="D1943" s="169"/>
      <c r="E1943" s="169"/>
      <c r="F1943" s="169"/>
      <c r="G1943" s="169"/>
      <c r="H1943" s="169"/>
      <c r="I1943" s="169"/>
      <c r="J1943" s="169"/>
      <c r="K1943" s="177"/>
    </row>
    <row r="1944" spans="2:11" x14ac:dyDescent="0.75">
      <c r="B1944" s="176" t="s">
        <v>2158</v>
      </c>
      <c r="C1944" s="168"/>
      <c r="D1944" s="169"/>
      <c r="E1944" s="169"/>
      <c r="F1944" s="169"/>
      <c r="G1944" s="169"/>
      <c r="H1944" s="169"/>
      <c r="I1944" s="169"/>
      <c r="J1944" s="169"/>
      <c r="K1944" s="177"/>
    </row>
    <row r="1945" spans="2:11" x14ac:dyDescent="0.75">
      <c r="B1945" s="176" t="s">
        <v>2159</v>
      </c>
      <c r="C1945" s="168"/>
      <c r="D1945" s="169"/>
      <c r="E1945" s="169"/>
      <c r="F1945" s="169"/>
      <c r="G1945" s="169"/>
      <c r="H1945" s="169"/>
      <c r="I1945" s="169"/>
      <c r="J1945" s="169"/>
      <c r="K1945" s="177"/>
    </row>
    <row r="1946" spans="2:11" x14ac:dyDescent="0.75">
      <c r="B1946" s="176" t="s">
        <v>2160</v>
      </c>
      <c r="C1946" s="168"/>
      <c r="D1946" s="169"/>
      <c r="E1946" s="169"/>
      <c r="F1946" s="169"/>
      <c r="G1946" s="169"/>
      <c r="H1946" s="169"/>
      <c r="I1946" s="169"/>
      <c r="J1946" s="169"/>
      <c r="K1946" s="177"/>
    </row>
    <row r="1947" spans="2:11" x14ac:dyDescent="0.75">
      <c r="B1947" s="176" t="s">
        <v>2161</v>
      </c>
      <c r="C1947" s="168"/>
      <c r="D1947" s="169"/>
      <c r="E1947" s="169"/>
      <c r="F1947" s="169"/>
      <c r="G1947" s="169"/>
      <c r="H1947" s="169"/>
      <c r="I1947" s="169"/>
      <c r="J1947" s="169"/>
      <c r="K1947" s="177"/>
    </row>
    <row r="1948" spans="2:11" x14ac:dyDescent="0.75">
      <c r="B1948" s="176" t="s">
        <v>2162</v>
      </c>
      <c r="C1948" s="168"/>
      <c r="D1948" s="169"/>
      <c r="E1948" s="169"/>
      <c r="F1948" s="169"/>
      <c r="G1948" s="169"/>
      <c r="H1948" s="169"/>
      <c r="I1948" s="169"/>
      <c r="J1948" s="169"/>
      <c r="K1948" s="177"/>
    </row>
    <row r="1949" spans="2:11" x14ac:dyDescent="0.75">
      <c r="B1949" s="176" t="s">
        <v>2163</v>
      </c>
      <c r="C1949" s="168"/>
      <c r="D1949" s="169"/>
      <c r="E1949" s="169"/>
      <c r="F1949" s="169"/>
      <c r="G1949" s="169"/>
      <c r="H1949" s="169"/>
      <c r="I1949" s="169"/>
      <c r="J1949" s="169"/>
      <c r="K1949" s="177"/>
    </row>
    <row r="1950" spans="2:11" x14ac:dyDescent="0.75">
      <c r="B1950" s="176" t="s">
        <v>2164</v>
      </c>
      <c r="C1950" s="168"/>
      <c r="D1950" s="169"/>
      <c r="E1950" s="169"/>
      <c r="F1950" s="169"/>
      <c r="G1950" s="169"/>
      <c r="H1950" s="169"/>
      <c r="I1950" s="169"/>
      <c r="J1950" s="169"/>
      <c r="K1950" s="177"/>
    </row>
    <row r="1951" spans="2:11" x14ac:dyDescent="0.75">
      <c r="B1951" s="176" t="s">
        <v>2165</v>
      </c>
      <c r="C1951" s="168"/>
      <c r="D1951" s="169"/>
      <c r="E1951" s="169"/>
      <c r="F1951" s="169"/>
      <c r="G1951" s="169"/>
      <c r="H1951" s="169"/>
      <c r="I1951" s="169"/>
      <c r="J1951" s="169"/>
      <c r="K1951" s="177"/>
    </row>
    <row r="1952" spans="2:11" x14ac:dyDescent="0.75">
      <c r="B1952" s="176" t="s">
        <v>2166</v>
      </c>
      <c r="C1952" s="168"/>
      <c r="D1952" s="169"/>
      <c r="E1952" s="169"/>
      <c r="F1952" s="169"/>
      <c r="G1952" s="169"/>
      <c r="H1952" s="169"/>
      <c r="I1952" s="169"/>
      <c r="J1952" s="169"/>
      <c r="K1952" s="177"/>
    </row>
    <row r="1953" spans="2:11" x14ac:dyDescent="0.75">
      <c r="B1953" s="176" t="s">
        <v>2167</v>
      </c>
      <c r="C1953" s="168"/>
      <c r="D1953" s="169"/>
      <c r="E1953" s="169"/>
      <c r="F1953" s="169"/>
      <c r="G1953" s="169"/>
      <c r="H1953" s="169"/>
      <c r="I1953" s="169"/>
      <c r="J1953" s="169"/>
      <c r="K1953" s="177"/>
    </row>
    <row r="1954" spans="2:11" x14ac:dyDescent="0.75">
      <c r="B1954" s="176" t="s">
        <v>2168</v>
      </c>
      <c r="C1954" s="168"/>
      <c r="D1954" s="169"/>
      <c r="E1954" s="169"/>
      <c r="F1954" s="169"/>
      <c r="G1954" s="169"/>
      <c r="H1954" s="169"/>
      <c r="I1954" s="169"/>
      <c r="J1954" s="169"/>
      <c r="K1954" s="177"/>
    </row>
    <row r="1955" spans="2:11" x14ac:dyDescent="0.75">
      <c r="B1955" s="176" t="s">
        <v>2169</v>
      </c>
      <c r="C1955" s="168"/>
      <c r="D1955" s="169"/>
      <c r="E1955" s="169"/>
      <c r="F1955" s="169"/>
      <c r="G1955" s="169"/>
      <c r="H1955" s="169"/>
      <c r="I1955" s="169"/>
      <c r="J1955" s="169"/>
      <c r="K1955" s="177"/>
    </row>
    <row r="1956" spans="2:11" x14ac:dyDescent="0.75">
      <c r="B1956" s="176" t="s">
        <v>2170</v>
      </c>
      <c r="C1956" s="168"/>
      <c r="D1956" s="169"/>
      <c r="E1956" s="169"/>
      <c r="F1956" s="169"/>
      <c r="G1956" s="169"/>
      <c r="H1956" s="169"/>
      <c r="I1956" s="169"/>
      <c r="J1956" s="169"/>
      <c r="K1956" s="177"/>
    </row>
    <row r="1957" spans="2:11" x14ac:dyDescent="0.75">
      <c r="B1957" s="176" t="s">
        <v>2171</v>
      </c>
      <c r="C1957" s="168"/>
      <c r="D1957" s="169"/>
      <c r="E1957" s="169"/>
      <c r="F1957" s="169"/>
      <c r="G1957" s="169"/>
      <c r="H1957" s="169"/>
      <c r="I1957" s="169"/>
      <c r="J1957" s="169"/>
      <c r="K1957" s="177"/>
    </row>
    <row r="1958" spans="2:11" x14ac:dyDescent="0.75">
      <c r="B1958" s="176" t="s">
        <v>2172</v>
      </c>
      <c r="C1958" s="168"/>
      <c r="D1958" s="169"/>
      <c r="E1958" s="169"/>
      <c r="F1958" s="169"/>
      <c r="G1958" s="169"/>
      <c r="H1958" s="169"/>
      <c r="I1958" s="169"/>
      <c r="J1958" s="169"/>
      <c r="K1958" s="177"/>
    </row>
    <row r="1959" spans="2:11" x14ac:dyDescent="0.75">
      <c r="B1959" s="176" t="s">
        <v>2173</v>
      </c>
      <c r="C1959" s="168"/>
      <c r="D1959" s="169"/>
      <c r="E1959" s="169"/>
      <c r="F1959" s="169"/>
      <c r="G1959" s="169"/>
      <c r="H1959" s="169"/>
      <c r="I1959" s="169"/>
      <c r="J1959" s="169"/>
      <c r="K1959" s="177"/>
    </row>
    <row r="1960" spans="2:11" x14ac:dyDescent="0.75">
      <c r="B1960" s="176" t="s">
        <v>2174</v>
      </c>
      <c r="C1960" s="168"/>
      <c r="D1960" s="169"/>
      <c r="E1960" s="169"/>
      <c r="F1960" s="169"/>
      <c r="G1960" s="169"/>
      <c r="H1960" s="169"/>
      <c r="I1960" s="169"/>
      <c r="J1960" s="169"/>
      <c r="K1960" s="177"/>
    </row>
    <row r="1961" spans="2:11" x14ac:dyDescent="0.75">
      <c r="B1961" s="176" t="s">
        <v>2175</v>
      </c>
      <c r="C1961" s="168"/>
      <c r="D1961" s="169"/>
      <c r="E1961" s="169"/>
      <c r="F1961" s="169"/>
      <c r="G1961" s="169"/>
      <c r="H1961" s="169"/>
      <c r="I1961" s="169"/>
      <c r="J1961" s="169"/>
      <c r="K1961" s="177"/>
    </row>
    <row r="1962" spans="2:11" x14ac:dyDescent="0.75">
      <c r="B1962" s="176" t="s">
        <v>2176</v>
      </c>
      <c r="C1962" s="168"/>
      <c r="D1962" s="169"/>
      <c r="E1962" s="169"/>
      <c r="F1962" s="169"/>
      <c r="G1962" s="169"/>
      <c r="H1962" s="169"/>
      <c r="I1962" s="169"/>
      <c r="J1962" s="169"/>
      <c r="K1962" s="177"/>
    </row>
    <row r="1963" spans="2:11" x14ac:dyDescent="0.75">
      <c r="B1963" s="176" t="s">
        <v>2177</v>
      </c>
      <c r="C1963" s="168"/>
      <c r="D1963" s="169"/>
      <c r="E1963" s="169"/>
      <c r="F1963" s="169"/>
      <c r="G1963" s="169"/>
      <c r="H1963" s="169"/>
      <c r="I1963" s="169"/>
      <c r="J1963" s="169"/>
      <c r="K1963" s="177"/>
    </row>
    <row r="1964" spans="2:11" x14ac:dyDescent="0.75">
      <c r="B1964" s="176" t="s">
        <v>2178</v>
      </c>
      <c r="C1964" s="168"/>
      <c r="D1964" s="169"/>
      <c r="E1964" s="169"/>
      <c r="F1964" s="169"/>
      <c r="G1964" s="169"/>
      <c r="H1964" s="169"/>
      <c r="I1964" s="169"/>
      <c r="J1964" s="169"/>
      <c r="K1964" s="177"/>
    </row>
    <row r="1965" spans="2:11" x14ac:dyDescent="0.75">
      <c r="B1965" s="176" t="s">
        <v>2179</v>
      </c>
      <c r="C1965" s="168"/>
      <c r="D1965" s="169"/>
      <c r="E1965" s="169"/>
      <c r="F1965" s="169"/>
      <c r="G1965" s="169"/>
      <c r="H1965" s="169"/>
      <c r="I1965" s="169"/>
      <c r="J1965" s="169"/>
      <c r="K1965" s="177"/>
    </row>
    <row r="1966" spans="2:11" x14ac:dyDescent="0.75">
      <c r="B1966" s="176" t="s">
        <v>2180</v>
      </c>
      <c r="C1966" s="168"/>
      <c r="D1966" s="169"/>
      <c r="E1966" s="169"/>
      <c r="F1966" s="169"/>
      <c r="G1966" s="169"/>
      <c r="H1966" s="169"/>
      <c r="I1966" s="169"/>
      <c r="J1966" s="169"/>
      <c r="K1966" s="177"/>
    </row>
    <row r="1967" spans="2:11" x14ac:dyDescent="0.75">
      <c r="B1967" s="176" t="s">
        <v>2181</v>
      </c>
      <c r="C1967" s="168"/>
      <c r="D1967" s="169"/>
      <c r="E1967" s="169"/>
      <c r="F1967" s="169"/>
      <c r="G1967" s="169"/>
      <c r="H1967" s="169"/>
      <c r="I1967" s="169"/>
      <c r="J1967" s="169"/>
      <c r="K1967" s="177"/>
    </row>
    <row r="1968" spans="2:11" x14ac:dyDescent="0.75">
      <c r="B1968" s="176" t="s">
        <v>2182</v>
      </c>
      <c r="C1968" s="168"/>
      <c r="D1968" s="169"/>
      <c r="E1968" s="169"/>
      <c r="F1968" s="169"/>
      <c r="G1968" s="169"/>
      <c r="H1968" s="169"/>
      <c r="I1968" s="169"/>
      <c r="J1968" s="169"/>
      <c r="K1968" s="177"/>
    </row>
    <row r="1969" spans="2:11" x14ac:dyDescent="0.75">
      <c r="B1969" s="176" t="s">
        <v>2183</v>
      </c>
      <c r="C1969" s="168"/>
      <c r="D1969" s="169"/>
      <c r="E1969" s="169"/>
      <c r="F1969" s="169"/>
      <c r="G1969" s="169"/>
      <c r="H1969" s="169"/>
      <c r="I1969" s="169"/>
      <c r="J1969" s="169"/>
      <c r="K1969" s="177"/>
    </row>
    <row r="1970" spans="2:11" x14ac:dyDescent="0.75">
      <c r="B1970" s="176" t="s">
        <v>2184</v>
      </c>
      <c r="C1970" s="168"/>
      <c r="D1970" s="169"/>
      <c r="E1970" s="169"/>
      <c r="F1970" s="169"/>
      <c r="G1970" s="169"/>
      <c r="H1970" s="169"/>
      <c r="I1970" s="169"/>
      <c r="J1970" s="169"/>
      <c r="K1970" s="177"/>
    </row>
    <row r="1971" spans="2:11" x14ac:dyDescent="0.75">
      <c r="B1971" s="176" t="s">
        <v>2185</v>
      </c>
      <c r="C1971" s="168"/>
      <c r="D1971" s="169"/>
      <c r="E1971" s="169"/>
      <c r="F1971" s="169"/>
      <c r="G1971" s="169"/>
      <c r="H1971" s="169"/>
      <c r="I1971" s="169"/>
      <c r="J1971" s="169"/>
      <c r="K1971" s="177"/>
    </row>
    <row r="1972" spans="2:11" x14ac:dyDescent="0.75">
      <c r="B1972" s="176" t="s">
        <v>2186</v>
      </c>
      <c r="C1972" s="168"/>
      <c r="D1972" s="169"/>
      <c r="E1972" s="169"/>
      <c r="F1972" s="169"/>
      <c r="G1972" s="169"/>
      <c r="H1972" s="169"/>
      <c r="I1972" s="169"/>
      <c r="J1972" s="169"/>
      <c r="K1972" s="177"/>
    </row>
    <row r="1973" spans="2:11" x14ac:dyDescent="0.75">
      <c r="B1973" s="176" t="s">
        <v>2187</v>
      </c>
      <c r="C1973" s="168"/>
      <c r="D1973" s="169"/>
      <c r="E1973" s="169"/>
      <c r="F1973" s="169"/>
      <c r="G1973" s="169"/>
      <c r="H1973" s="169"/>
      <c r="I1973" s="169"/>
      <c r="J1973" s="169"/>
      <c r="K1973" s="177"/>
    </row>
    <row r="1974" spans="2:11" x14ac:dyDescent="0.75">
      <c r="B1974" s="176" t="s">
        <v>2188</v>
      </c>
      <c r="C1974" s="168"/>
      <c r="D1974" s="169"/>
      <c r="E1974" s="169"/>
      <c r="F1974" s="169"/>
      <c r="G1974" s="169"/>
      <c r="H1974" s="169"/>
      <c r="I1974" s="169"/>
      <c r="J1974" s="169"/>
      <c r="K1974" s="177"/>
    </row>
    <row r="1975" spans="2:11" x14ac:dyDescent="0.75">
      <c r="B1975" s="176" t="s">
        <v>2189</v>
      </c>
      <c r="C1975" s="168"/>
      <c r="D1975" s="169"/>
      <c r="E1975" s="169"/>
      <c r="F1975" s="169"/>
      <c r="G1975" s="169"/>
      <c r="H1975" s="169"/>
      <c r="I1975" s="169"/>
      <c r="J1975" s="169"/>
      <c r="K1975" s="177"/>
    </row>
    <row r="1976" spans="2:11" x14ac:dyDescent="0.75">
      <c r="B1976" s="176" t="s">
        <v>2190</v>
      </c>
      <c r="C1976" s="168"/>
      <c r="D1976" s="169"/>
      <c r="E1976" s="169"/>
      <c r="F1976" s="169"/>
      <c r="G1976" s="169"/>
      <c r="H1976" s="169"/>
      <c r="I1976" s="169"/>
      <c r="J1976" s="169"/>
      <c r="K1976" s="177"/>
    </row>
    <row r="1977" spans="2:11" x14ac:dyDescent="0.75">
      <c r="B1977" s="176" t="s">
        <v>2191</v>
      </c>
      <c r="C1977" s="168"/>
      <c r="D1977" s="169"/>
      <c r="E1977" s="169"/>
      <c r="F1977" s="169"/>
      <c r="G1977" s="169"/>
      <c r="H1977" s="169"/>
      <c r="I1977" s="169"/>
      <c r="J1977" s="169"/>
      <c r="K1977" s="177"/>
    </row>
    <row r="1978" spans="2:11" x14ac:dyDescent="0.75">
      <c r="B1978" s="176" t="s">
        <v>2192</v>
      </c>
      <c r="C1978" s="168"/>
      <c r="D1978" s="169"/>
      <c r="E1978" s="169"/>
      <c r="F1978" s="169"/>
      <c r="G1978" s="169"/>
      <c r="H1978" s="169"/>
      <c r="I1978" s="169"/>
      <c r="J1978" s="169"/>
      <c r="K1978" s="177"/>
    </row>
    <row r="1979" spans="2:11" x14ac:dyDescent="0.75">
      <c r="B1979" s="176" t="s">
        <v>2193</v>
      </c>
      <c r="C1979" s="168"/>
      <c r="D1979" s="169"/>
      <c r="E1979" s="169"/>
      <c r="F1979" s="169"/>
      <c r="G1979" s="169"/>
      <c r="H1979" s="169"/>
      <c r="I1979" s="169"/>
      <c r="J1979" s="169"/>
      <c r="K1979" s="177"/>
    </row>
    <row r="1980" spans="2:11" x14ac:dyDescent="0.75">
      <c r="B1980" s="176" t="s">
        <v>2194</v>
      </c>
      <c r="C1980" s="168"/>
      <c r="D1980" s="169"/>
      <c r="E1980" s="169"/>
      <c r="F1980" s="169"/>
      <c r="G1980" s="169"/>
      <c r="H1980" s="169"/>
      <c r="I1980" s="169"/>
      <c r="J1980" s="169"/>
      <c r="K1980" s="177"/>
    </row>
    <row r="1981" spans="2:11" x14ac:dyDescent="0.75">
      <c r="B1981" s="176" t="s">
        <v>2195</v>
      </c>
      <c r="C1981" s="168"/>
      <c r="D1981" s="169"/>
      <c r="E1981" s="169"/>
      <c r="F1981" s="169"/>
      <c r="G1981" s="169"/>
      <c r="H1981" s="169"/>
      <c r="I1981" s="169"/>
      <c r="J1981" s="169"/>
      <c r="K1981" s="177"/>
    </row>
    <row r="1982" spans="2:11" x14ac:dyDescent="0.75">
      <c r="B1982" s="176" t="s">
        <v>2196</v>
      </c>
      <c r="C1982" s="168"/>
      <c r="D1982" s="169"/>
      <c r="E1982" s="169"/>
      <c r="F1982" s="169"/>
      <c r="G1982" s="169"/>
      <c r="H1982" s="169"/>
      <c r="I1982" s="169"/>
      <c r="J1982" s="169"/>
      <c r="K1982" s="177"/>
    </row>
    <row r="1983" spans="2:11" x14ac:dyDescent="0.75">
      <c r="B1983" s="176" t="s">
        <v>2197</v>
      </c>
      <c r="C1983" s="168"/>
      <c r="D1983" s="169"/>
      <c r="E1983" s="169"/>
      <c r="F1983" s="169"/>
      <c r="G1983" s="169"/>
      <c r="H1983" s="169"/>
      <c r="I1983" s="169"/>
      <c r="J1983" s="169"/>
      <c r="K1983" s="177"/>
    </row>
    <row r="1984" spans="2:11" x14ac:dyDescent="0.75">
      <c r="B1984" s="176" t="s">
        <v>2198</v>
      </c>
      <c r="C1984" s="168"/>
      <c r="D1984" s="169"/>
      <c r="E1984" s="169"/>
      <c r="F1984" s="169"/>
      <c r="G1984" s="169"/>
      <c r="H1984" s="169"/>
      <c r="I1984" s="169"/>
      <c r="J1984" s="169"/>
      <c r="K1984" s="177"/>
    </row>
    <row r="1985" spans="2:11" x14ac:dyDescent="0.75">
      <c r="B1985" s="176" t="s">
        <v>2199</v>
      </c>
      <c r="C1985" s="168"/>
      <c r="D1985" s="169"/>
      <c r="E1985" s="169"/>
      <c r="F1985" s="169"/>
      <c r="G1985" s="169"/>
      <c r="H1985" s="169"/>
      <c r="I1985" s="169"/>
      <c r="J1985" s="169"/>
      <c r="K1985" s="177"/>
    </row>
    <row r="1986" spans="2:11" x14ac:dyDescent="0.75">
      <c r="B1986" s="176" t="s">
        <v>2200</v>
      </c>
      <c r="C1986" s="168"/>
      <c r="D1986" s="169"/>
      <c r="E1986" s="169"/>
      <c r="F1986" s="169"/>
      <c r="G1986" s="169"/>
      <c r="H1986" s="169"/>
      <c r="I1986" s="169"/>
      <c r="J1986" s="169"/>
      <c r="K1986" s="177"/>
    </row>
    <row r="1987" spans="2:11" x14ac:dyDescent="0.75">
      <c r="B1987" s="176" t="s">
        <v>2201</v>
      </c>
      <c r="C1987" s="168"/>
      <c r="D1987" s="169"/>
      <c r="E1987" s="169"/>
      <c r="F1987" s="169"/>
      <c r="G1987" s="169"/>
      <c r="H1987" s="169"/>
      <c r="I1987" s="169"/>
      <c r="J1987" s="169"/>
      <c r="K1987" s="177"/>
    </row>
    <row r="1988" spans="2:11" x14ac:dyDescent="0.75">
      <c r="B1988" s="176" t="s">
        <v>2202</v>
      </c>
      <c r="C1988" s="168"/>
      <c r="D1988" s="169"/>
      <c r="E1988" s="169"/>
      <c r="F1988" s="169"/>
      <c r="G1988" s="169"/>
      <c r="H1988" s="169"/>
      <c r="I1988" s="169"/>
      <c r="J1988" s="169"/>
      <c r="K1988" s="177"/>
    </row>
    <row r="1989" spans="2:11" x14ac:dyDescent="0.75">
      <c r="B1989" s="176" t="s">
        <v>2203</v>
      </c>
      <c r="C1989" s="168"/>
      <c r="D1989" s="169"/>
      <c r="E1989" s="169"/>
      <c r="F1989" s="169"/>
      <c r="G1989" s="169"/>
      <c r="H1989" s="169"/>
      <c r="I1989" s="169"/>
      <c r="J1989" s="169"/>
      <c r="K1989" s="177"/>
    </row>
    <row r="1990" spans="2:11" x14ac:dyDescent="0.75">
      <c r="B1990" s="176" t="s">
        <v>2204</v>
      </c>
      <c r="C1990" s="168"/>
      <c r="D1990" s="169"/>
      <c r="E1990" s="169"/>
      <c r="F1990" s="169"/>
      <c r="G1990" s="169"/>
      <c r="H1990" s="169"/>
      <c r="I1990" s="169"/>
      <c r="J1990" s="169"/>
      <c r="K1990" s="177"/>
    </row>
    <row r="1991" spans="2:11" x14ac:dyDescent="0.75">
      <c r="B1991" s="176" t="s">
        <v>2205</v>
      </c>
      <c r="C1991" s="168"/>
      <c r="D1991" s="169"/>
      <c r="E1991" s="169"/>
      <c r="F1991" s="169"/>
      <c r="G1991" s="169"/>
      <c r="H1991" s="169"/>
      <c r="I1991" s="169"/>
      <c r="J1991" s="169"/>
      <c r="K1991" s="177"/>
    </row>
    <row r="1992" spans="2:11" x14ac:dyDescent="0.75">
      <c r="B1992" s="176" t="s">
        <v>2206</v>
      </c>
      <c r="C1992" s="168"/>
      <c r="D1992" s="169"/>
      <c r="E1992" s="169"/>
      <c r="F1992" s="169"/>
      <c r="G1992" s="169"/>
      <c r="H1992" s="169"/>
      <c r="I1992" s="169"/>
      <c r="J1992" s="169"/>
      <c r="K1992" s="177"/>
    </row>
    <row r="1993" spans="2:11" x14ac:dyDescent="0.75">
      <c r="B1993" s="176" t="s">
        <v>2207</v>
      </c>
      <c r="C1993" s="168"/>
      <c r="D1993" s="169"/>
      <c r="E1993" s="169"/>
      <c r="F1993" s="169"/>
      <c r="G1993" s="169"/>
      <c r="H1993" s="169"/>
      <c r="I1993" s="169"/>
      <c r="J1993" s="169"/>
      <c r="K1993" s="177"/>
    </row>
    <row r="1994" spans="2:11" x14ac:dyDescent="0.75">
      <c r="B1994" s="176" t="s">
        <v>2208</v>
      </c>
      <c r="C1994" s="168"/>
      <c r="D1994" s="169"/>
      <c r="E1994" s="169"/>
      <c r="F1994" s="169"/>
      <c r="G1994" s="169"/>
      <c r="H1994" s="169"/>
      <c r="I1994" s="169"/>
      <c r="J1994" s="169"/>
      <c r="K1994" s="177"/>
    </row>
    <row r="1995" spans="2:11" x14ac:dyDescent="0.75">
      <c r="B1995" s="176" t="s">
        <v>2209</v>
      </c>
      <c r="C1995" s="168"/>
      <c r="D1995" s="169"/>
      <c r="E1995" s="169"/>
      <c r="F1995" s="169"/>
      <c r="G1995" s="169"/>
      <c r="H1995" s="169"/>
      <c r="I1995" s="169"/>
      <c r="J1995" s="169"/>
      <c r="K1995" s="177"/>
    </row>
    <row r="1996" spans="2:11" x14ac:dyDescent="0.75">
      <c r="B1996" s="176" t="s">
        <v>2210</v>
      </c>
      <c r="C1996" s="168"/>
      <c r="D1996" s="169"/>
      <c r="E1996" s="169"/>
      <c r="F1996" s="169"/>
      <c r="G1996" s="169"/>
      <c r="H1996" s="169"/>
      <c r="I1996" s="169"/>
      <c r="J1996" s="169"/>
      <c r="K1996" s="177"/>
    </row>
    <row r="1997" spans="2:11" x14ac:dyDescent="0.75">
      <c r="B1997" s="176" t="s">
        <v>2211</v>
      </c>
      <c r="C1997" s="168"/>
      <c r="D1997" s="169"/>
      <c r="E1997" s="169"/>
      <c r="F1997" s="169"/>
      <c r="G1997" s="169"/>
      <c r="H1997" s="169"/>
      <c r="I1997" s="169"/>
      <c r="J1997" s="169"/>
      <c r="K1997" s="177"/>
    </row>
    <row r="1998" spans="2:11" x14ac:dyDescent="0.75">
      <c r="B1998" s="176" t="s">
        <v>2212</v>
      </c>
      <c r="C1998" s="168"/>
      <c r="D1998" s="169"/>
      <c r="E1998" s="169"/>
      <c r="F1998" s="169"/>
      <c r="G1998" s="169"/>
      <c r="H1998" s="169"/>
      <c r="I1998" s="169"/>
      <c r="J1998" s="169"/>
      <c r="K1998" s="177"/>
    </row>
    <row r="1999" spans="2:11" x14ac:dyDescent="0.75">
      <c r="B1999" s="176" t="s">
        <v>2213</v>
      </c>
      <c r="C1999" s="168"/>
      <c r="D1999" s="169"/>
      <c r="E1999" s="169"/>
      <c r="F1999" s="169"/>
      <c r="G1999" s="169"/>
      <c r="H1999" s="169"/>
      <c r="I1999" s="169"/>
      <c r="J1999" s="169"/>
      <c r="K1999" s="177"/>
    </row>
    <row r="2000" spans="2:11" x14ac:dyDescent="0.75">
      <c r="B2000" s="176" t="s">
        <v>2214</v>
      </c>
      <c r="C2000" s="168"/>
      <c r="D2000" s="169"/>
      <c r="E2000" s="169"/>
      <c r="F2000" s="169"/>
      <c r="G2000" s="169"/>
      <c r="H2000" s="169"/>
      <c r="I2000" s="169"/>
      <c r="J2000" s="169"/>
      <c r="K2000" s="177"/>
    </row>
    <row r="2001" spans="2:11" x14ac:dyDescent="0.75">
      <c r="B2001" s="176" t="s">
        <v>2215</v>
      </c>
      <c r="C2001" s="168"/>
      <c r="D2001" s="169"/>
      <c r="E2001" s="169"/>
      <c r="F2001" s="169"/>
      <c r="G2001" s="169"/>
      <c r="H2001" s="169"/>
      <c r="I2001" s="169"/>
      <c r="J2001" s="169"/>
      <c r="K2001" s="177"/>
    </row>
    <row r="2002" spans="2:11" x14ac:dyDescent="0.75">
      <c r="B2002" s="176" t="s">
        <v>2216</v>
      </c>
      <c r="C2002" s="168"/>
      <c r="D2002" s="169"/>
      <c r="E2002" s="169"/>
      <c r="F2002" s="169"/>
      <c r="G2002" s="169"/>
      <c r="H2002" s="169"/>
      <c r="I2002" s="169"/>
      <c r="J2002" s="169"/>
      <c r="K2002" s="177"/>
    </row>
    <row r="2003" spans="2:11" x14ac:dyDescent="0.75">
      <c r="B2003" s="176" t="s">
        <v>2217</v>
      </c>
      <c r="C2003" s="168"/>
      <c r="D2003" s="169"/>
      <c r="E2003" s="169"/>
      <c r="F2003" s="169"/>
      <c r="G2003" s="169"/>
      <c r="H2003" s="169"/>
      <c r="I2003" s="169"/>
      <c r="J2003" s="169"/>
      <c r="K2003" s="177"/>
    </row>
    <row r="2004" spans="2:11" x14ac:dyDescent="0.75">
      <c r="B2004" s="176" t="s">
        <v>2218</v>
      </c>
      <c r="C2004" s="168"/>
      <c r="D2004" s="169"/>
      <c r="E2004" s="169"/>
      <c r="F2004" s="169"/>
      <c r="G2004" s="169"/>
      <c r="H2004" s="169"/>
      <c r="I2004" s="169"/>
      <c r="J2004" s="169"/>
      <c r="K2004" s="177"/>
    </row>
    <row r="2005" spans="2:11" x14ac:dyDescent="0.75">
      <c r="B2005" s="176" t="s">
        <v>2219</v>
      </c>
      <c r="C2005" s="168"/>
      <c r="D2005" s="169"/>
      <c r="E2005" s="169"/>
      <c r="F2005" s="169"/>
      <c r="G2005" s="169"/>
      <c r="H2005" s="169"/>
      <c r="I2005" s="169"/>
      <c r="J2005" s="169"/>
      <c r="K2005" s="177"/>
    </row>
    <row r="2006" spans="2:11" x14ac:dyDescent="0.75">
      <c r="B2006" s="176" t="s">
        <v>2220</v>
      </c>
      <c r="C2006" s="168"/>
      <c r="D2006" s="169"/>
      <c r="E2006" s="169"/>
      <c r="F2006" s="169"/>
      <c r="G2006" s="169"/>
      <c r="H2006" s="169"/>
      <c r="I2006" s="169"/>
      <c r="J2006" s="169"/>
      <c r="K2006" s="177"/>
    </row>
    <row r="2007" spans="2:11" x14ac:dyDescent="0.75">
      <c r="B2007" s="176" t="s">
        <v>2221</v>
      </c>
      <c r="C2007" s="168"/>
      <c r="D2007" s="169"/>
      <c r="E2007" s="169"/>
      <c r="F2007" s="169"/>
      <c r="G2007" s="169"/>
      <c r="H2007" s="169"/>
      <c r="I2007" s="169"/>
      <c r="J2007" s="169"/>
      <c r="K2007" s="177"/>
    </row>
    <row r="2008" spans="2:11" x14ac:dyDescent="0.75">
      <c r="B2008" s="176" t="s">
        <v>2222</v>
      </c>
      <c r="C2008" s="168"/>
      <c r="D2008" s="169"/>
      <c r="E2008" s="169"/>
      <c r="F2008" s="169"/>
      <c r="G2008" s="169"/>
      <c r="H2008" s="169"/>
      <c r="I2008" s="169"/>
      <c r="J2008" s="169"/>
      <c r="K2008" s="177"/>
    </row>
    <row r="2009" spans="2:11" x14ac:dyDescent="0.75">
      <c r="B2009" s="176" t="s">
        <v>2223</v>
      </c>
      <c r="C2009" s="168"/>
      <c r="D2009" s="169"/>
      <c r="E2009" s="169"/>
      <c r="F2009" s="169"/>
      <c r="G2009" s="169"/>
      <c r="H2009" s="169"/>
      <c r="I2009" s="169"/>
      <c r="J2009" s="169"/>
      <c r="K2009" s="177"/>
    </row>
    <row r="2010" spans="2:11" x14ac:dyDescent="0.75">
      <c r="B2010" s="176" t="s">
        <v>2224</v>
      </c>
      <c r="C2010" s="168"/>
      <c r="D2010" s="169"/>
      <c r="E2010" s="169"/>
      <c r="F2010" s="169"/>
      <c r="G2010" s="169"/>
      <c r="H2010" s="169"/>
      <c r="I2010" s="169"/>
      <c r="J2010" s="169"/>
      <c r="K2010" s="177"/>
    </row>
    <row r="2011" spans="2:11" x14ac:dyDescent="0.75">
      <c r="B2011" s="176" t="s">
        <v>2225</v>
      </c>
      <c r="C2011" s="168"/>
      <c r="D2011" s="169"/>
      <c r="E2011" s="169"/>
      <c r="F2011" s="169"/>
      <c r="G2011" s="169"/>
      <c r="H2011" s="169"/>
      <c r="I2011" s="169"/>
      <c r="J2011" s="169"/>
      <c r="K2011" s="177"/>
    </row>
    <row r="2012" spans="2:11" x14ac:dyDescent="0.75">
      <c r="B2012" s="176" t="s">
        <v>2226</v>
      </c>
      <c r="C2012" s="168"/>
      <c r="D2012" s="169"/>
      <c r="E2012" s="169"/>
      <c r="F2012" s="169"/>
      <c r="G2012" s="169"/>
      <c r="H2012" s="169"/>
      <c r="I2012" s="169"/>
      <c r="J2012" s="169"/>
      <c r="K2012" s="177"/>
    </row>
    <row r="2013" spans="2:11" x14ac:dyDescent="0.75">
      <c r="B2013" s="176" t="s">
        <v>2227</v>
      </c>
      <c r="C2013" s="168"/>
      <c r="D2013" s="169"/>
      <c r="E2013" s="169"/>
      <c r="F2013" s="169"/>
      <c r="G2013" s="169"/>
      <c r="H2013" s="169"/>
      <c r="I2013" s="169"/>
      <c r="J2013" s="169"/>
      <c r="K2013" s="177"/>
    </row>
    <row r="2014" spans="2:11" x14ac:dyDescent="0.75">
      <c r="B2014" s="176" t="s">
        <v>2228</v>
      </c>
      <c r="C2014" s="168"/>
      <c r="D2014" s="169"/>
      <c r="E2014" s="169"/>
      <c r="F2014" s="169"/>
      <c r="G2014" s="169"/>
      <c r="H2014" s="169"/>
      <c r="I2014" s="169"/>
      <c r="J2014" s="169"/>
      <c r="K2014" s="177"/>
    </row>
    <row r="2015" spans="2:11" x14ac:dyDescent="0.75">
      <c r="B2015" s="176" t="s">
        <v>2229</v>
      </c>
      <c r="C2015" s="168"/>
      <c r="D2015" s="169"/>
      <c r="E2015" s="169"/>
      <c r="F2015" s="169"/>
      <c r="G2015" s="169"/>
      <c r="H2015" s="169"/>
      <c r="I2015" s="169"/>
      <c r="J2015" s="169"/>
      <c r="K2015" s="177"/>
    </row>
    <row r="2016" spans="2:11" x14ac:dyDescent="0.75">
      <c r="B2016" s="176" t="s">
        <v>2230</v>
      </c>
      <c r="C2016" s="168"/>
      <c r="D2016" s="169"/>
      <c r="E2016" s="169"/>
      <c r="F2016" s="169"/>
      <c r="G2016" s="169"/>
      <c r="H2016" s="169"/>
      <c r="I2016" s="169"/>
      <c r="J2016" s="169"/>
      <c r="K2016" s="177"/>
    </row>
    <row r="2017" spans="2:11" x14ac:dyDescent="0.75">
      <c r="B2017" s="176" t="s">
        <v>2231</v>
      </c>
      <c r="C2017" s="168"/>
      <c r="D2017" s="169"/>
      <c r="E2017" s="169"/>
      <c r="F2017" s="169"/>
      <c r="G2017" s="169"/>
      <c r="H2017" s="169"/>
      <c r="I2017" s="169"/>
      <c r="J2017" s="169"/>
      <c r="K2017" s="177"/>
    </row>
    <row r="2018" spans="2:11" x14ac:dyDescent="0.75">
      <c r="B2018" s="176" t="s">
        <v>2232</v>
      </c>
      <c r="C2018" s="168"/>
      <c r="D2018" s="169"/>
      <c r="E2018" s="169"/>
      <c r="F2018" s="169"/>
      <c r="G2018" s="169"/>
      <c r="H2018" s="169"/>
      <c r="I2018" s="169"/>
      <c r="J2018" s="169"/>
      <c r="K2018" s="177"/>
    </row>
    <row r="2019" spans="2:11" x14ac:dyDescent="0.75">
      <c r="B2019" s="176" t="s">
        <v>2233</v>
      </c>
      <c r="C2019" s="168"/>
      <c r="D2019" s="169"/>
      <c r="E2019" s="169"/>
      <c r="F2019" s="169"/>
      <c r="G2019" s="169"/>
      <c r="H2019" s="169"/>
      <c r="I2019" s="169"/>
      <c r="J2019" s="169"/>
      <c r="K2019" s="177"/>
    </row>
    <row r="2020" spans="2:11" x14ac:dyDescent="0.75">
      <c r="B2020" s="176" t="s">
        <v>2234</v>
      </c>
      <c r="C2020" s="168"/>
      <c r="D2020" s="169"/>
      <c r="E2020" s="169"/>
      <c r="F2020" s="169"/>
      <c r="G2020" s="169"/>
      <c r="H2020" s="169"/>
      <c r="I2020" s="169"/>
      <c r="J2020" s="169"/>
      <c r="K2020" s="177"/>
    </row>
    <row r="2021" spans="2:11" x14ac:dyDescent="0.75">
      <c r="B2021" s="176" t="s">
        <v>2235</v>
      </c>
      <c r="C2021" s="168"/>
      <c r="D2021" s="169"/>
      <c r="E2021" s="169"/>
      <c r="F2021" s="169"/>
      <c r="G2021" s="169"/>
      <c r="H2021" s="169"/>
      <c r="I2021" s="169"/>
      <c r="J2021" s="169"/>
      <c r="K2021" s="177"/>
    </row>
    <row r="2022" spans="2:11" x14ac:dyDescent="0.75">
      <c r="B2022" s="176" t="s">
        <v>2236</v>
      </c>
      <c r="C2022" s="168"/>
      <c r="D2022" s="169"/>
      <c r="E2022" s="169"/>
      <c r="F2022" s="169"/>
      <c r="G2022" s="169"/>
      <c r="H2022" s="169"/>
      <c r="I2022" s="169"/>
      <c r="J2022" s="169"/>
      <c r="K2022" s="177"/>
    </row>
    <row r="2023" spans="2:11" x14ac:dyDescent="0.75">
      <c r="B2023" s="176" t="s">
        <v>2237</v>
      </c>
      <c r="C2023" s="168"/>
      <c r="D2023" s="169"/>
      <c r="E2023" s="169"/>
      <c r="F2023" s="169"/>
      <c r="G2023" s="169"/>
      <c r="H2023" s="169"/>
      <c r="I2023" s="169"/>
      <c r="J2023" s="169"/>
      <c r="K2023" s="177"/>
    </row>
    <row r="2024" spans="2:11" x14ac:dyDescent="0.75">
      <c r="B2024" s="176" t="s">
        <v>2238</v>
      </c>
      <c r="C2024" s="168"/>
      <c r="D2024" s="169"/>
      <c r="E2024" s="169"/>
      <c r="F2024" s="169"/>
      <c r="G2024" s="169"/>
      <c r="H2024" s="169"/>
      <c r="I2024" s="169"/>
      <c r="J2024" s="169"/>
      <c r="K2024" s="177"/>
    </row>
    <row r="2025" spans="2:11" x14ac:dyDescent="0.75">
      <c r="B2025" s="176" t="s">
        <v>2239</v>
      </c>
      <c r="C2025" s="168"/>
      <c r="D2025" s="169"/>
      <c r="E2025" s="169"/>
      <c r="F2025" s="169"/>
      <c r="G2025" s="169"/>
      <c r="H2025" s="169"/>
      <c r="I2025" s="169"/>
      <c r="J2025" s="169"/>
      <c r="K2025" s="177"/>
    </row>
    <row r="2026" spans="2:11" x14ac:dyDescent="0.75">
      <c r="B2026" s="176" t="s">
        <v>2240</v>
      </c>
      <c r="C2026" s="168"/>
      <c r="D2026" s="169"/>
      <c r="E2026" s="169"/>
      <c r="F2026" s="169"/>
      <c r="G2026" s="169"/>
      <c r="H2026" s="169"/>
      <c r="I2026" s="169"/>
      <c r="J2026" s="169"/>
      <c r="K2026" s="177"/>
    </row>
    <row r="2027" spans="2:11" x14ac:dyDescent="0.75">
      <c r="B2027" s="176" t="s">
        <v>2241</v>
      </c>
      <c r="C2027" s="168"/>
      <c r="D2027" s="169"/>
      <c r="E2027" s="169"/>
      <c r="F2027" s="169"/>
      <c r="G2027" s="169"/>
      <c r="H2027" s="169"/>
      <c r="I2027" s="169"/>
      <c r="J2027" s="169"/>
      <c r="K2027" s="177"/>
    </row>
    <row r="2028" spans="2:11" x14ac:dyDescent="0.75">
      <c r="B2028" s="176" t="s">
        <v>2242</v>
      </c>
      <c r="C2028" s="168"/>
      <c r="D2028" s="169"/>
      <c r="E2028" s="169"/>
      <c r="F2028" s="169"/>
      <c r="G2028" s="169"/>
      <c r="H2028" s="169"/>
      <c r="I2028" s="169"/>
      <c r="J2028" s="169"/>
      <c r="K2028" s="177"/>
    </row>
    <row r="2029" spans="2:11" x14ac:dyDescent="0.75">
      <c r="B2029" s="176" t="s">
        <v>2243</v>
      </c>
      <c r="C2029" s="168"/>
      <c r="D2029" s="169"/>
      <c r="E2029" s="169"/>
      <c r="F2029" s="169"/>
      <c r="G2029" s="169"/>
      <c r="H2029" s="169"/>
      <c r="I2029" s="169"/>
      <c r="J2029" s="169"/>
      <c r="K2029" s="177"/>
    </row>
    <row r="2030" spans="2:11" x14ac:dyDescent="0.75">
      <c r="B2030" s="176" t="s">
        <v>2244</v>
      </c>
      <c r="C2030" s="168"/>
      <c r="D2030" s="169"/>
      <c r="E2030" s="169"/>
      <c r="F2030" s="169"/>
      <c r="G2030" s="169"/>
      <c r="H2030" s="169"/>
      <c r="I2030" s="169"/>
      <c r="J2030" s="169"/>
      <c r="K2030" s="177"/>
    </row>
    <row r="2031" spans="2:11" x14ac:dyDescent="0.75">
      <c r="B2031" s="176" t="s">
        <v>2245</v>
      </c>
      <c r="C2031" s="168"/>
      <c r="D2031" s="169"/>
      <c r="E2031" s="169"/>
      <c r="F2031" s="169"/>
      <c r="G2031" s="169"/>
      <c r="H2031" s="169"/>
      <c r="I2031" s="169"/>
      <c r="J2031" s="169"/>
      <c r="K2031" s="177"/>
    </row>
    <row r="2032" spans="2:11" x14ac:dyDescent="0.75">
      <c r="B2032" s="176" t="s">
        <v>2246</v>
      </c>
      <c r="C2032" s="168"/>
      <c r="D2032" s="169"/>
      <c r="E2032" s="169"/>
      <c r="F2032" s="169"/>
      <c r="G2032" s="169"/>
      <c r="H2032" s="169"/>
      <c r="I2032" s="169"/>
      <c r="J2032" s="169"/>
      <c r="K2032" s="177"/>
    </row>
    <row r="2033" spans="2:11" x14ac:dyDescent="0.75">
      <c r="B2033" s="176" t="s">
        <v>2247</v>
      </c>
      <c r="C2033" s="168"/>
      <c r="D2033" s="169"/>
      <c r="E2033" s="169"/>
      <c r="F2033" s="169"/>
      <c r="G2033" s="169"/>
      <c r="H2033" s="169"/>
      <c r="I2033" s="169"/>
      <c r="J2033" s="169"/>
      <c r="K2033" s="177"/>
    </row>
    <row r="2034" spans="2:11" x14ac:dyDescent="0.75">
      <c r="B2034" s="176" t="s">
        <v>2248</v>
      </c>
      <c r="C2034" s="168"/>
      <c r="D2034" s="169"/>
      <c r="E2034" s="169"/>
      <c r="F2034" s="169"/>
      <c r="G2034" s="169"/>
      <c r="H2034" s="169"/>
      <c r="I2034" s="169"/>
      <c r="J2034" s="169"/>
      <c r="K2034" s="177"/>
    </row>
    <row r="2035" spans="2:11" x14ac:dyDescent="0.75">
      <c r="B2035" s="176" t="s">
        <v>2249</v>
      </c>
      <c r="C2035" s="168"/>
      <c r="D2035" s="169"/>
      <c r="E2035" s="169"/>
      <c r="F2035" s="169"/>
      <c r="G2035" s="169"/>
      <c r="H2035" s="169"/>
      <c r="I2035" s="169"/>
      <c r="J2035" s="169"/>
      <c r="K2035" s="177"/>
    </row>
    <row r="2036" spans="2:11" x14ac:dyDescent="0.75">
      <c r="B2036" s="176" t="s">
        <v>2250</v>
      </c>
      <c r="C2036" s="168"/>
      <c r="D2036" s="169"/>
      <c r="E2036" s="169"/>
      <c r="F2036" s="169"/>
      <c r="G2036" s="169"/>
      <c r="H2036" s="169"/>
      <c r="I2036" s="169"/>
      <c r="J2036" s="169"/>
      <c r="K2036" s="177"/>
    </row>
    <row r="2037" spans="2:11" x14ac:dyDescent="0.75">
      <c r="B2037" s="176" t="s">
        <v>2251</v>
      </c>
      <c r="C2037" s="168"/>
      <c r="D2037" s="169"/>
      <c r="E2037" s="169"/>
      <c r="F2037" s="169"/>
      <c r="G2037" s="169"/>
      <c r="H2037" s="169"/>
      <c r="I2037" s="169"/>
      <c r="J2037" s="169"/>
      <c r="K2037" s="177"/>
    </row>
    <row r="2038" spans="2:11" x14ac:dyDescent="0.75">
      <c r="B2038" s="176" t="s">
        <v>2252</v>
      </c>
      <c r="C2038" s="168"/>
      <c r="D2038" s="169"/>
      <c r="E2038" s="169"/>
      <c r="F2038" s="169"/>
      <c r="G2038" s="169"/>
      <c r="H2038" s="169"/>
      <c r="I2038" s="169"/>
      <c r="J2038" s="169"/>
      <c r="K2038" s="177"/>
    </row>
    <row r="2039" spans="2:11" x14ac:dyDescent="0.75">
      <c r="B2039" s="176" t="s">
        <v>2253</v>
      </c>
      <c r="C2039" s="168"/>
      <c r="D2039" s="169"/>
      <c r="E2039" s="169"/>
      <c r="F2039" s="169"/>
      <c r="G2039" s="169"/>
      <c r="H2039" s="169"/>
      <c r="I2039" s="169"/>
      <c r="J2039" s="169"/>
      <c r="K2039" s="177"/>
    </row>
    <row r="2040" spans="2:11" x14ac:dyDescent="0.75">
      <c r="B2040" s="176" t="s">
        <v>2254</v>
      </c>
      <c r="C2040" s="168"/>
      <c r="D2040" s="169"/>
      <c r="E2040" s="169"/>
      <c r="F2040" s="169"/>
      <c r="G2040" s="169"/>
      <c r="H2040" s="169"/>
      <c r="I2040" s="169"/>
      <c r="J2040" s="169"/>
      <c r="K2040" s="177"/>
    </row>
    <row r="2041" spans="2:11" x14ac:dyDescent="0.75">
      <c r="B2041" s="176" t="s">
        <v>2255</v>
      </c>
      <c r="C2041" s="168"/>
      <c r="D2041" s="169"/>
      <c r="E2041" s="169"/>
      <c r="F2041" s="169"/>
      <c r="G2041" s="169"/>
      <c r="H2041" s="169"/>
      <c r="I2041" s="169"/>
      <c r="J2041" s="169"/>
      <c r="K2041" s="177"/>
    </row>
    <row r="2042" spans="2:11" x14ac:dyDescent="0.75">
      <c r="B2042" s="176" t="s">
        <v>2256</v>
      </c>
      <c r="C2042" s="168"/>
      <c r="D2042" s="169"/>
      <c r="E2042" s="169"/>
      <c r="F2042" s="169"/>
      <c r="G2042" s="169"/>
      <c r="H2042" s="169"/>
      <c r="I2042" s="169"/>
      <c r="J2042" s="169"/>
      <c r="K2042" s="177"/>
    </row>
    <row r="2043" spans="2:11" x14ac:dyDescent="0.75">
      <c r="B2043" s="176" t="s">
        <v>2257</v>
      </c>
      <c r="C2043" s="168"/>
      <c r="D2043" s="169"/>
      <c r="E2043" s="169"/>
      <c r="F2043" s="169"/>
      <c r="G2043" s="169"/>
      <c r="H2043" s="169"/>
      <c r="I2043" s="169"/>
      <c r="J2043" s="169"/>
      <c r="K2043" s="177"/>
    </row>
    <row r="2044" spans="2:11" x14ac:dyDescent="0.75">
      <c r="B2044" s="176" t="s">
        <v>2258</v>
      </c>
      <c r="C2044" s="168"/>
      <c r="D2044" s="169"/>
      <c r="E2044" s="169"/>
      <c r="F2044" s="169"/>
      <c r="G2044" s="169"/>
      <c r="H2044" s="169"/>
      <c r="I2044" s="169"/>
      <c r="J2044" s="169"/>
      <c r="K2044" s="177"/>
    </row>
    <row r="2045" spans="2:11" x14ac:dyDescent="0.75">
      <c r="B2045" s="176" t="s">
        <v>2259</v>
      </c>
      <c r="C2045" s="168"/>
      <c r="D2045" s="169"/>
      <c r="E2045" s="169"/>
      <c r="F2045" s="169"/>
      <c r="G2045" s="169"/>
      <c r="H2045" s="169"/>
      <c r="I2045" s="169"/>
      <c r="J2045" s="169"/>
      <c r="K2045" s="177"/>
    </row>
    <row r="2046" spans="2:11" x14ac:dyDescent="0.75">
      <c r="B2046" s="176" t="s">
        <v>2260</v>
      </c>
      <c r="C2046" s="168"/>
      <c r="D2046" s="169"/>
      <c r="E2046" s="169"/>
      <c r="F2046" s="169"/>
      <c r="G2046" s="169"/>
      <c r="H2046" s="169"/>
      <c r="I2046" s="169"/>
      <c r="J2046" s="169"/>
      <c r="K2046" s="177"/>
    </row>
    <row r="2047" spans="2:11" x14ac:dyDescent="0.75">
      <c r="B2047" s="176" t="s">
        <v>2261</v>
      </c>
      <c r="C2047" s="168"/>
      <c r="D2047" s="169"/>
      <c r="E2047" s="169"/>
      <c r="F2047" s="169"/>
      <c r="G2047" s="169"/>
      <c r="H2047" s="169"/>
      <c r="I2047" s="169"/>
      <c r="J2047" s="169"/>
      <c r="K2047" s="177"/>
    </row>
    <row r="2048" spans="2:11" x14ac:dyDescent="0.75">
      <c r="B2048" s="176" t="s">
        <v>2262</v>
      </c>
      <c r="C2048" s="168"/>
      <c r="D2048" s="169"/>
      <c r="E2048" s="169"/>
      <c r="F2048" s="169"/>
      <c r="G2048" s="169"/>
      <c r="H2048" s="169"/>
      <c r="I2048" s="169"/>
      <c r="J2048" s="169"/>
      <c r="K2048" s="177"/>
    </row>
    <row r="2049" spans="2:11" x14ac:dyDescent="0.75">
      <c r="B2049" s="176" t="s">
        <v>2263</v>
      </c>
      <c r="C2049" s="168"/>
      <c r="D2049" s="169"/>
      <c r="E2049" s="169"/>
      <c r="F2049" s="169"/>
      <c r="G2049" s="169"/>
      <c r="H2049" s="169"/>
      <c r="I2049" s="169"/>
      <c r="J2049" s="169"/>
      <c r="K2049" s="177"/>
    </row>
    <row r="2050" spans="2:11" x14ac:dyDescent="0.75">
      <c r="B2050" s="176" t="s">
        <v>2264</v>
      </c>
      <c r="C2050" s="168"/>
      <c r="D2050" s="169"/>
      <c r="E2050" s="169"/>
      <c r="F2050" s="169"/>
      <c r="G2050" s="169"/>
      <c r="H2050" s="169"/>
      <c r="I2050" s="169"/>
      <c r="J2050" s="169"/>
      <c r="K2050" s="177"/>
    </row>
    <row r="2051" spans="2:11" x14ac:dyDescent="0.75">
      <c r="B2051" s="176" t="s">
        <v>2265</v>
      </c>
      <c r="C2051" s="168"/>
      <c r="D2051" s="169"/>
      <c r="E2051" s="169"/>
      <c r="F2051" s="169"/>
      <c r="G2051" s="169"/>
      <c r="H2051" s="169"/>
      <c r="I2051" s="169"/>
      <c r="J2051" s="169"/>
      <c r="K2051" s="177"/>
    </row>
    <row r="2052" spans="2:11" x14ac:dyDescent="0.75">
      <c r="B2052" s="176" t="s">
        <v>2266</v>
      </c>
      <c r="C2052" s="168"/>
      <c r="D2052" s="169"/>
      <c r="E2052" s="169"/>
      <c r="F2052" s="169"/>
      <c r="G2052" s="169"/>
      <c r="H2052" s="169"/>
      <c r="I2052" s="169"/>
      <c r="J2052" s="169"/>
      <c r="K2052" s="177"/>
    </row>
    <row r="2053" spans="2:11" x14ac:dyDescent="0.75">
      <c r="B2053" s="176" t="s">
        <v>2267</v>
      </c>
      <c r="C2053" s="168"/>
      <c r="D2053" s="169"/>
      <c r="E2053" s="169"/>
      <c r="F2053" s="169"/>
      <c r="G2053" s="169"/>
      <c r="H2053" s="169"/>
      <c r="I2053" s="169"/>
      <c r="J2053" s="169"/>
      <c r="K2053" s="177"/>
    </row>
    <row r="2054" spans="2:11" x14ac:dyDescent="0.75">
      <c r="B2054" s="176" t="s">
        <v>2268</v>
      </c>
      <c r="C2054" s="168"/>
      <c r="D2054" s="169"/>
      <c r="E2054" s="169"/>
      <c r="F2054" s="169"/>
      <c r="G2054" s="169"/>
      <c r="H2054" s="169"/>
      <c r="I2054" s="169"/>
      <c r="J2054" s="169"/>
      <c r="K2054" s="177"/>
    </row>
    <row r="2055" spans="2:11" x14ac:dyDescent="0.75">
      <c r="B2055" s="176" t="s">
        <v>2269</v>
      </c>
      <c r="C2055" s="168"/>
      <c r="D2055" s="169"/>
      <c r="E2055" s="169"/>
      <c r="F2055" s="169"/>
      <c r="G2055" s="169"/>
      <c r="H2055" s="169"/>
      <c r="I2055" s="169"/>
      <c r="J2055" s="169"/>
      <c r="K2055" s="177"/>
    </row>
    <row r="2056" spans="2:11" x14ac:dyDescent="0.75">
      <c r="B2056" s="176" t="s">
        <v>2270</v>
      </c>
      <c r="C2056" s="168"/>
      <c r="D2056" s="169"/>
      <c r="E2056" s="169"/>
      <c r="F2056" s="169"/>
      <c r="G2056" s="169"/>
      <c r="H2056" s="169"/>
      <c r="I2056" s="169"/>
      <c r="J2056" s="169"/>
      <c r="K2056" s="177"/>
    </row>
    <row r="2057" spans="2:11" x14ac:dyDescent="0.75">
      <c r="B2057" s="176" t="s">
        <v>2271</v>
      </c>
      <c r="C2057" s="168"/>
      <c r="D2057" s="169"/>
      <c r="E2057" s="169"/>
      <c r="F2057" s="169"/>
      <c r="G2057" s="169"/>
      <c r="H2057" s="169"/>
      <c r="I2057" s="169"/>
      <c r="J2057" s="169"/>
      <c r="K2057" s="177"/>
    </row>
    <row r="2058" spans="2:11" x14ac:dyDescent="0.75">
      <c r="B2058" s="176" t="s">
        <v>2272</v>
      </c>
      <c r="C2058" s="168"/>
      <c r="D2058" s="169"/>
      <c r="E2058" s="169"/>
      <c r="F2058" s="169"/>
      <c r="G2058" s="169"/>
      <c r="H2058" s="169"/>
      <c r="I2058" s="169"/>
      <c r="J2058" s="169"/>
      <c r="K2058" s="177"/>
    </row>
    <row r="2059" spans="2:11" x14ac:dyDescent="0.75">
      <c r="B2059" s="176" t="s">
        <v>2273</v>
      </c>
      <c r="C2059" s="168"/>
      <c r="D2059" s="169"/>
      <c r="E2059" s="169"/>
      <c r="F2059" s="169"/>
      <c r="G2059" s="169"/>
      <c r="H2059" s="169"/>
      <c r="I2059" s="169"/>
      <c r="J2059" s="169"/>
      <c r="K2059" s="177"/>
    </row>
    <row r="2060" spans="2:11" x14ac:dyDescent="0.75">
      <c r="B2060" s="176" t="s">
        <v>2274</v>
      </c>
      <c r="C2060" s="168"/>
      <c r="D2060" s="169"/>
      <c r="E2060" s="169"/>
      <c r="F2060" s="169"/>
      <c r="G2060" s="169"/>
      <c r="H2060" s="169"/>
      <c r="I2060" s="169"/>
      <c r="J2060" s="169"/>
      <c r="K2060" s="177"/>
    </row>
    <row r="2061" spans="2:11" x14ac:dyDescent="0.75">
      <c r="B2061" s="176" t="s">
        <v>2275</v>
      </c>
      <c r="C2061" s="168"/>
      <c r="D2061" s="169"/>
      <c r="E2061" s="169"/>
      <c r="F2061" s="169"/>
      <c r="G2061" s="169"/>
      <c r="H2061" s="169"/>
      <c r="I2061" s="169"/>
      <c r="J2061" s="169"/>
      <c r="K2061" s="177"/>
    </row>
    <row r="2062" spans="2:11" x14ac:dyDescent="0.75">
      <c r="B2062" s="176" t="s">
        <v>2276</v>
      </c>
      <c r="C2062" s="168"/>
      <c r="D2062" s="169"/>
      <c r="E2062" s="169"/>
      <c r="F2062" s="169"/>
      <c r="G2062" s="169"/>
      <c r="H2062" s="169"/>
      <c r="I2062" s="169"/>
      <c r="J2062" s="169"/>
      <c r="K2062" s="177"/>
    </row>
    <row r="2063" spans="2:11" x14ac:dyDescent="0.75">
      <c r="B2063" s="176" t="s">
        <v>2277</v>
      </c>
      <c r="C2063" s="168"/>
      <c r="D2063" s="169"/>
      <c r="E2063" s="169"/>
      <c r="F2063" s="169"/>
      <c r="G2063" s="169"/>
      <c r="H2063" s="169"/>
      <c r="I2063" s="169"/>
      <c r="J2063" s="169"/>
      <c r="K2063" s="177"/>
    </row>
    <row r="2064" spans="2:11" x14ac:dyDescent="0.75">
      <c r="B2064" s="176" t="s">
        <v>2278</v>
      </c>
      <c r="C2064" s="168"/>
      <c r="D2064" s="169"/>
      <c r="E2064" s="169"/>
      <c r="F2064" s="169"/>
      <c r="G2064" s="169"/>
      <c r="H2064" s="169"/>
      <c r="I2064" s="169"/>
      <c r="J2064" s="169"/>
      <c r="K2064" s="177"/>
    </row>
    <row r="2065" spans="2:11" x14ac:dyDescent="0.75">
      <c r="B2065" s="176" t="s">
        <v>2279</v>
      </c>
      <c r="C2065" s="168"/>
      <c r="D2065" s="169"/>
      <c r="E2065" s="169"/>
      <c r="F2065" s="169"/>
      <c r="G2065" s="169"/>
      <c r="H2065" s="169"/>
      <c r="I2065" s="169"/>
      <c r="J2065" s="169"/>
      <c r="K2065" s="177"/>
    </row>
    <row r="2066" spans="2:11" x14ac:dyDescent="0.75">
      <c r="B2066" s="176" t="s">
        <v>2280</v>
      </c>
      <c r="C2066" s="168"/>
      <c r="D2066" s="169"/>
      <c r="E2066" s="169"/>
      <c r="F2066" s="169"/>
      <c r="G2066" s="169"/>
      <c r="H2066" s="169"/>
      <c r="I2066" s="169"/>
      <c r="J2066" s="169"/>
      <c r="K2066" s="177"/>
    </row>
    <row r="2067" spans="2:11" x14ac:dyDescent="0.75">
      <c r="B2067" s="176" t="s">
        <v>2281</v>
      </c>
      <c r="C2067" s="168"/>
      <c r="D2067" s="169"/>
      <c r="E2067" s="169"/>
      <c r="F2067" s="169"/>
      <c r="G2067" s="169"/>
      <c r="H2067" s="169"/>
      <c r="I2067" s="169"/>
      <c r="J2067" s="169"/>
      <c r="K2067" s="177"/>
    </row>
    <row r="2068" spans="2:11" x14ac:dyDescent="0.75">
      <c r="B2068" s="176" t="s">
        <v>2282</v>
      </c>
      <c r="C2068" s="168"/>
      <c r="D2068" s="169"/>
      <c r="E2068" s="169"/>
      <c r="F2068" s="169"/>
      <c r="G2068" s="169"/>
      <c r="H2068" s="169"/>
      <c r="I2068" s="169"/>
      <c r="J2068" s="169"/>
      <c r="K2068" s="177"/>
    </row>
    <row r="2069" spans="2:11" x14ac:dyDescent="0.75">
      <c r="B2069" s="176" t="s">
        <v>2283</v>
      </c>
      <c r="C2069" s="168"/>
      <c r="D2069" s="169"/>
      <c r="E2069" s="169"/>
      <c r="F2069" s="169"/>
      <c r="G2069" s="169"/>
      <c r="H2069" s="169"/>
      <c r="I2069" s="169"/>
      <c r="J2069" s="169"/>
      <c r="K2069" s="177"/>
    </row>
    <row r="2070" spans="2:11" x14ac:dyDescent="0.75">
      <c r="B2070" s="176" t="s">
        <v>2284</v>
      </c>
      <c r="C2070" s="168"/>
      <c r="D2070" s="169"/>
      <c r="E2070" s="169"/>
      <c r="F2070" s="169"/>
      <c r="G2070" s="169"/>
      <c r="H2070" s="169"/>
      <c r="I2070" s="169"/>
      <c r="J2070" s="169"/>
      <c r="K2070" s="177"/>
    </row>
    <row r="2071" spans="2:11" x14ac:dyDescent="0.75">
      <c r="B2071" s="176" t="s">
        <v>2285</v>
      </c>
      <c r="C2071" s="168"/>
      <c r="D2071" s="169"/>
      <c r="E2071" s="169"/>
      <c r="F2071" s="169"/>
      <c r="G2071" s="169"/>
      <c r="H2071" s="169"/>
      <c r="I2071" s="169"/>
      <c r="J2071" s="169"/>
      <c r="K2071" s="177"/>
    </row>
    <row r="2072" spans="2:11" x14ac:dyDescent="0.75">
      <c r="B2072" s="176" t="s">
        <v>2286</v>
      </c>
      <c r="C2072" s="168"/>
      <c r="D2072" s="169"/>
      <c r="E2072" s="169"/>
      <c r="F2072" s="169"/>
      <c r="G2072" s="169"/>
      <c r="H2072" s="169"/>
      <c r="I2072" s="169"/>
      <c r="J2072" s="169"/>
      <c r="K2072" s="177"/>
    </row>
    <row r="2073" spans="2:11" x14ac:dyDescent="0.75">
      <c r="B2073" s="176" t="s">
        <v>2287</v>
      </c>
      <c r="C2073" s="168"/>
      <c r="D2073" s="169"/>
      <c r="E2073" s="169"/>
      <c r="F2073" s="169"/>
      <c r="G2073" s="169"/>
      <c r="H2073" s="169"/>
      <c r="I2073" s="169"/>
      <c r="J2073" s="169"/>
      <c r="K2073" s="177"/>
    </row>
    <row r="2074" spans="2:11" x14ac:dyDescent="0.75">
      <c r="B2074" s="176" t="s">
        <v>2288</v>
      </c>
      <c r="C2074" s="168"/>
      <c r="D2074" s="169"/>
      <c r="E2074" s="169"/>
      <c r="F2074" s="169"/>
      <c r="G2074" s="169"/>
      <c r="H2074" s="169"/>
      <c r="I2074" s="169"/>
      <c r="J2074" s="169"/>
      <c r="K2074" s="177"/>
    </row>
    <row r="2075" spans="2:11" x14ac:dyDescent="0.75">
      <c r="B2075" s="176" t="s">
        <v>2289</v>
      </c>
      <c r="C2075" s="168"/>
      <c r="D2075" s="169"/>
      <c r="E2075" s="169"/>
      <c r="F2075" s="169"/>
      <c r="G2075" s="169"/>
      <c r="H2075" s="169"/>
      <c r="I2075" s="169"/>
      <c r="J2075" s="169"/>
      <c r="K2075" s="177"/>
    </row>
    <row r="2076" spans="2:11" x14ac:dyDescent="0.75">
      <c r="B2076" s="176" t="s">
        <v>2290</v>
      </c>
      <c r="C2076" s="168"/>
      <c r="D2076" s="169"/>
      <c r="E2076" s="169"/>
      <c r="F2076" s="169"/>
      <c r="G2076" s="169"/>
      <c r="H2076" s="169"/>
      <c r="I2076" s="169"/>
      <c r="J2076" s="169"/>
      <c r="K2076" s="177"/>
    </row>
    <row r="2077" spans="2:11" x14ac:dyDescent="0.75">
      <c r="B2077" s="176" t="s">
        <v>2291</v>
      </c>
      <c r="C2077" s="168"/>
      <c r="D2077" s="169"/>
      <c r="E2077" s="169"/>
      <c r="F2077" s="169"/>
      <c r="G2077" s="169"/>
      <c r="H2077" s="169"/>
      <c r="I2077" s="169"/>
      <c r="J2077" s="169"/>
      <c r="K2077" s="177"/>
    </row>
    <row r="2078" spans="2:11" x14ac:dyDescent="0.75">
      <c r="B2078" s="176" t="s">
        <v>2292</v>
      </c>
      <c r="C2078" s="168"/>
      <c r="D2078" s="169"/>
      <c r="E2078" s="169"/>
      <c r="F2078" s="169"/>
      <c r="G2078" s="169"/>
      <c r="H2078" s="169"/>
      <c r="I2078" s="169"/>
      <c r="J2078" s="169"/>
      <c r="K2078" s="177"/>
    </row>
    <row r="2079" spans="2:11" x14ac:dyDescent="0.75">
      <c r="B2079" s="176" t="s">
        <v>2293</v>
      </c>
      <c r="C2079" s="168"/>
      <c r="D2079" s="169"/>
      <c r="E2079" s="169"/>
      <c r="F2079" s="169"/>
      <c r="G2079" s="169"/>
      <c r="H2079" s="169"/>
      <c r="I2079" s="169"/>
      <c r="J2079" s="169"/>
      <c r="K2079" s="177"/>
    </row>
    <row r="2080" spans="2:11" x14ac:dyDescent="0.75">
      <c r="B2080" s="176" t="s">
        <v>2294</v>
      </c>
      <c r="C2080" s="168"/>
      <c r="D2080" s="169"/>
      <c r="E2080" s="169"/>
      <c r="F2080" s="169"/>
      <c r="G2080" s="169"/>
      <c r="H2080" s="169"/>
      <c r="I2080" s="169"/>
      <c r="J2080" s="169"/>
      <c r="K2080" s="177"/>
    </row>
    <row r="2081" spans="2:11" x14ac:dyDescent="0.75">
      <c r="B2081" s="176" t="s">
        <v>2295</v>
      </c>
      <c r="C2081" s="168"/>
      <c r="D2081" s="169"/>
      <c r="E2081" s="169"/>
      <c r="F2081" s="169"/>
      <c r="G2081" s="169"/>
      <c r="H2081" s="169"/>
      <c r="I2081" s="169"/>
      <c r="J2081" s="169"/>
      <c r="K2081" s="177"/>
    </row>
    <row r="2082" spans="2:11" x14ac:dyDescent="0.75">
      <c r="B2082" s="176" t="s">
        <v>2296</v>
      </c>
      <c r="C2082" s="168"/>
      <c r="D2082" s="169"/>
      <c r="E2082" s="169"/>
      <c r="F2082" s="169"/>
      <c r="G2082" s="169"/>
      <c r="H2082" s="169"/>
      <c r="I2082" s="169"/>
      <c r="J2082" s="169"/>
      <c r="K2082" s="177"/>
    </row>
    <row r="2083" spans="2:11" x14ac:dyDescent="0.75">
      <c r="B2083" s="176" t="s">
        <v>2297</v>
      </c>
      <c r="C2083" s="168"/>
      <c r="D2083" s="169"/>
      <c r="E2083" s="169"/>
      <c r="F2083" s="169"/>
      <c r="G2083" s="169"/>
      <c r="H2083" s="169"/>
      <c r="I2083" s="169"/>
      <c r="J2083" s="169"/>
      <c r="K2083" s="177"/>
    </row>
    <row r="2084" spans="2:11" x14ac:dyDescent="0.75">
      <c r="B2084" s="176" t="s">
        <v>2298</v>
      </c>
      <c r="C2084" s="168"/>
      <c r="D2084" s="169"/>
      <c r="E2084" s="169"/>
      <c r="F2084" s="169"/>
      <c r="G2084" s="169"/>
      <c r="H2084" s="169"/>
      <c r="I2084" s="169"/>
      <c r="J2084" s="169"/>
      <c r="K2084" s="177"/>
    </row>
    <row r="2085" spans="2:11" x14ac:dyDescent="0.75">
      <c r="B2085" s="176" t="s">
        <v>2299</v>
      </c>
      <c r="C2085" s="168"/>
      <c r="D2085" s="169"/>
      <c r="E2085" s="169"/>
      <c r="F2085" s="169"/>
      <c r="G2085" s="169"/>
      <c r="H2085" s="169"/>
      <c r="I2085" s="169"/>
      <c r="J2085" s="169"/>
      <c r="K2085" s="177"/>
    </row>
    <row r="2086" spans="2:11" x14ac:dyDescent="0.75">
      <c r="B2086" s="176" t="s">
        <v>2300</v>
      </c>
      <c r="C2086" s="168"/>
      <c r="D2086" s="169"/>
      <c r="E2086" s="169"/>
      <c r="F2086" s="169"/>
      <c r="G2086" s="169"/>
      <c r="H2086" s="169"/>
      <c r="I2086" s="169"/>
      <c r="J2086" s="169"/>
      <c r="K2086" s="177"/>
    </row>
    <row r="2087" spans="2:11" x14ac:dyDescent="0.75">
      <c r="B2087" s="176" t="s">
        <v>2301</v>
      </c>
      <c r="C2087" s="168"/>
      <c r="D2087" s="169"/>
      <c r="E2087" s="169"/>
      <c r="F2087" s="169"/>
      <c r="G2087" s="169"/>
      <c r="H2087" s="169"/>
      <c r="I2087" s="169"/>
      <c r="J2087" s="169"/>
      <c r="K2087" s="177"/>
    </row>
    <row r="2088" spans="2:11" x14ac:dyDescent="0.75">
      <c r="B2088" s="176" t="s">
        <v>2302</v>
      </c>
      <c r="C2088" s="168"/>
      <c r="D2088" s="169"/>
      <c r="E2088" s="169"/>
      <c r="F2088" s="169"/>
      <c r="G2088" s="169"/>
      <c r="H2088" s="169"/>
      <c r="I2088" s="169"/>
      <c r="J2088" s="169"/>
      <c r="K2088" s="177"/>
    </row>
    <row r="2089" spans="2:11" x14ac:dyDescent="0.75">
      <c r="B2089" s="176" t="s">
        <v>2303</v>
      </c>
      <c r="C2089" s="168"/>
      <c r="D2089" s="169"/>
      <c r="E2089" s="169"/>
      <c r="F2089" s="169"/>
      <c r="G2089" s="169"/>
      <c r="H2089" s="169"/>
      <c r="I2089" s="169"/>
      <c r="J2089" s="169"/>
      <c r="K2089" s="177"/>
    </row>
    <row r="2090" spans="2:11" x14ac:dyDescent="0.75">
      <c r="B2090" s="176" t="s">
        <v>2304</v>
      </c>
      <c r="C2090" s="168"/>
      <c r="D2090" s="169"/>
      <c r="E2090" s="169"/>
      <c r="F2090" s="169"/>
      <c r="G2090" s="169"/>
      <c r="H2090" s="169"/>
      <c r="I2090" s="169"/>
      <c r="J2090" s="169"/>
      <c r="K2090" s="177"/>
    </row>
    <row r="2091" spans="2:11" x14ac:dyDescent="0.75">
      <c r="B2091" s="176" t="s">
        <v>2305</v>
      </c>
      <c r="C2091" s="168"/>
      <c r="D2091" s="169"/>
      <c r="E2091" s="169"/>
      <c r="F2091" s="169"/>
      <c r="G2091" s="169"/>
      <c r="H2091" s="169"/>
      <c r="I2091" s="169"/>
      <c r="J2091" s="169"/>
      <c r="K2091" s="177"/>
    </row>
    <row r="2092" spans="2:11" x14ac:dyDescent="0.75">
      <c r="B2092" s="176" t="s">
        <v>2306</v>
      </c>
      <c r="C2092" s="168"/>
      <c r="D2092" s="169"/>
      <c r="E2092" s="169"/>
      <c r="F2092" s="169"/>
      <c r="G2092" s="169"/>
      <c r="H2092" s="169"/>
      <c r="I2092" s="169"/>
      <c r="J2092" s="169"/>
      <c r="K2092" s="177"/>
    </row>
    <row r="2093" spans="2:11" x14ac:dyDescent="0.75">
      <c r="B2093" s="176" t="s">
        <v>2307</v>
      </c>
      <c r="C2093" s="168"/>
      <c r="D2093" s="169"/>
      <c r="E2093" s="169"/>
      <c r="F2093" s="169"/>
      <c r="G2093" s="169"/>
      <c r="H2093" s="169"/>
      <c r="I2093" s="169"/>
      <c r="J2093" s="169"/>
      <c r="K2093" s="177"/>
    </row>
    <row r="2094" spans="2:11" x14ac:dyDescent="0.75">
      <c r="B2094" s="176" t="s">
        <v>2308</v>
      </c>
      <c r="C2094" s="168"/>
      <c r="D2094" s="169"/>
      <c r="E2094" s="169"/>
      <c r="F2094" s="169"/>
      <c r="G2094" s="169"/>
      <c r="H2094" s="169"/>
      <c r="I2094" s="169"/>
      <c r="J2094" s="169"/>
      <c r="K2094" s="177"/>
    </row>
    <row r="2095" spans="2:11" x14ac:dyDescent="0.75">
      <c r="B2095" s="176" t="s">
        <v>2309</v>
      </c>
      <c r="C2095" s="168"/>
      <c r="D2095" s="169"/>
      <c r="E2095" s="169"/>
      <c r="F2095" s="169"/>
      <c r="G2095" s="169"/>
      <c r="H2095" s="169"/>
      <c r="I2095" s="169"/>
      <c r="J2095" s="169"/>
      <c r="K2095" s="177"/>
    </row>
    <row r="2096" spans="2:11" x14ac:dyDescent="0.75">
      <c r="B2096" s="176" t="s">
        <v>2310</v>
      </c>
      <c r="C2096" s="168"/>
      <c r="D2096" s="169"/>
      <c r="E2096" s="169"/>
      <c r="F2096" s="169"/>
      <c r="G2096" s="169"/>
      <c r="H2096" s="169"/>
      <c r="I2096" s="169"/>
      <c r="J2096" s="169"/>
      <c r="K2096" s="177"/>
    </row>
    <row r="2097" spans="2:11" x14ac:dyDescent="0.75">
      <c r="B2097" s="176" t="s">
        <v>2311</v>
      </c>
      <c r="C2097" s="168"/>
      <c r="D2097" s="169"/>
      <c r="E2097" s="169"/>
      <c r="F2097" s="169"/>
      <c r="G2097" s="169"/>
      <c r="H2097" s="169"/>
      <c r="I2097" s="169"/>
      <c r="J2097" s="169"/>
      <c r="K2097" s="177"/>
    </row>
    <row r="2098" spans="2:11" x14ac:dyDescent="0.75">
      <c r="B2098" s="176" t="s">
        <v>2312</v>
      </c>
      <c r="C2098" s="168"/>
      <c r="D2098" s="169"/>
      <c r="E2098" s="169"/>
      <c r="F2098" s="169"/>
      <c r="G2098" s="169"/>
      <c r="H2098" s="169"/>
      <c r="I2098" s="169"/>
      <c r="J2098" s="169"/>
      <c r="K2098" s="177"/>
    </row>
    <row r="2099" spans="2:11" x14ac:dyDescent="0.75">
      <c r="B2099" s="176" t="s">
        <v>2313</v>
      </c>
      <c r="C2099" s="168"/>
      <c r="D2099" s="169"/>
      <c r="E2099" s="169"/>
      <c r="F2099" s="169"/>
      <c r="G2099" s="169"/>
      <c r="H2099" s="169"/>
      <c r="I2099" s="169"/>
      <c r="J2099" s="169"/>
      <c r="K2099" s="177"/>
    </row>
    <row r="2100" spans="2:11" x14ac:dyDescent="0.75">
      <c r="B2100" s="176" t="s">
        <v>2314</v>
      </c>
      <c r="C2100" s="168"/>
      <c r="D2100" s="169"/>
      <c r="E2100" s="169"/>
      <c r="F2100" s="169"/>
      <c r="G2100" s="169"/>
      <c r="H2100" s="169"/>
      <c r="I2100" s="169"/>
      <c r="J2100" s="169"/>
      <c r="K2100" s="177"/>
    </row>
    <row r="2101" spans="2:11" x14ac:dyDescent="0.75">
      <c r="B2101" s="176" t="s">
        <v>2315</v>
      </c>
      <c r="C2101" s="168"/>
      <c r="D2101" s="169"/>
      <c r="E2101" s="169"/>
      <c r="F2101" s="169"/>
      <c r="G2101" s="169"/>
      <c r="H2101" s="169"/>
      <c r="I2101" s="169"/>
      <c r="J2101" s="169"/>
      <c r="K2101" s="177"/>
    </row>
    <row r="2102" spans="2:11" x14ac:dyDescent="0.75">
      <c r="B2102" s="176" t="s">
        <v>2316</v>
      </c>
      <c r="C2102" s="168"/>
      <c r="D2102" s="169"/>
      <c r="E2102" s="169"/>
      <c r="F2102" s="169"/>
      <c r="G2102" s="169"/>
      <c r="H2102" s="169"/>
      <c r="I2102" s="169"/>
      <c r="J2102" s="169"/>
      <c r="K2102" s="177"/>
    </row>
    <row r="2103" spans="2:11" x14ac:dyDescent="0.75">
      <c r="B2103" s="176" t="s">
        <v>2317</v>
      </c>
      <c r="C2103" s="168"/>
      <c r="D2103" s="169"/>
      <c r="E2103" s="169"/>
      <c r="F2103" s="169"/>
      <c r="G2103" s="169"/>
      <c r="H2103" s="169"/>
      <c r="I2103" s="169"/>
      <c r="J2103" s="169"/>
      <c r="K2103" s="177"/>
    </row>
    <row r="2104" spans="2:11" x14ac:dyDescent="0.75">
      <c r="B2104" s="176" t="s">
        <v>2318</v>
      </c>
      <c r="C2104" s="168"/>
      <c r="D2104" s="169"/>
      <c r="E2104" s="169"/>
      <c r="F2104" s="169"/>
      <c r="G2104" s="169"/>
      <c r="H2104" s="169"/>
      <c r="I2104" s="169"/>
      <c r="J2104" s="169"/>
      <c r="K2104" s="177"/>
    </row>
    <row r="2105" spans="2:11" x14ac:dyDescent="0.75">
      <c r="B2105" s="176" t="s">
        <v>2319</v>
      </c>
      <c r="C2105" s="168"/>
      <c r="D2105" s="169"/>
      <c r="E2105" s="169"/>
      <c r="F2105" s="169"/>
      <c r="G2105" s="169"/>
      <c r="H2105" s="169"/>
      <c r="I2105" s="169"/>
      <c r="J2105" s="169"/>
      <c r="K2105" s="177"/>
    </row>
    <row r="2106" spans="2:11" x14ac:dyDescent="0.75">
      <c r="B2106" s="176" t="s">
        <v>2320</v>
      </c>
      <c r="C2106" s="168"/>
      <c r="D2106" s="169"/>
      <c r="E2106" s="169"/>
      <c r="F2106" s="169"/>
      <c r="G2106" s="169"/>
      <c r="H2106" s="169"/>
      <c r="I2106" s="169"/>
      <c r="J2106" s="169"/>
      <c r="K2106" s="177"/>
    </row>
    <row r="2107" spans="2:11" x14ac:dyDescent="0.75">
      <c r="B2107" s="176" t="s">
        <v>2321</v>
      </c>
      <c r="C2107" s="168"/>
      <c r="D2107" s="169"/>
      <c r="E2107" s="169"/>
      <c r="F2107" s="169"/>
      <c r="G2107" s="169"/>
      <c r="H2107" s="169"/>
      <c r="I2107" s="169"/>
      <c r="J2107" s="169"/>
      <c r="K2107" s="177"/>
    </row>
    <row r="2108" spans="2:11" x14ac:dyDescent="0.75">
      <c r="B2108" s="176" t="s">
        <v>2322</v>
      </c>
      <c r="C2108" s="168"/>
      <c r="D2108" s="169"/>
      <c r="E2108" s="169"/>
      <c r="F2108" s="169"/>
      <c r="G2108" s="169"/>
      <c r="H2108" s="169"/>
      <c r="I2108" s="169"/>
      <c r="J2108" s="169"/>
      <c r="K2108" s="177"/>
    </row>
    <row r="2109" spans="2:11" x14ac:dyDescent="0.75">
      <c r="B2109" s="176" t="s">
        <v>2323</v>
      </c>
      <c r="C2109" s="168"/>
      <c r="D2109" s="169"/>
      <c r="E2109" s="169"/>
      <c r="F2109" s="169"/>
      <c r="G2109" s="169"/>
      <c r="H2109" s="169"/>
      <c r="I2109" s="169"/>
      <c r="J2109" s="169"/>
      <c r="K2109" s="177"/>
    </row>
    <row r="2110" spans="2:11" x14ac:dyDescent="0.75">
      <c r="B2110" s="176" t="s">
        <v>2324</v>
      </c>
      <c r="C2110" s="168"/>
      <c r="D2110" s="169"/>
      <c r="E2110" s="169"/>
      <c r="F2110" s="169"/>
      <c r="G2110" s="169"/>
      <c r="H2110" s="169"/>
      <c r="I2110" s="169"/>
      <c r="J2110" s="169"/>
      <c r="K2110" s="177"/>
    </row>
    <row r="2111" spans="2:11" x14ac:dyDescent="0.75">
      <c r="B2111" s="176" t="s">
        <v>2325</v>
      </c>
      <c r="C2111" s="168"/>
      <c r="D2111" s="169"/>
      <c r="E2111" s="169"/>
      <c r="F2111" s="169"/>
      <c r="G2111" s="169"/>
      <c r="H2111" s="169"/>
      <c r="I2111" s="169"/>
      <c r="J2111" s="169"/>
      <c r="K2111" s="177"/>
    </row>
    <row r="2112" spans="2:11" x14ac:dyDescent="0.75">
      <c r="B2112" s="176" t="s">
        <v>2326</v>
      </c>
      <c r="C2112" s="168"/>
      <c r="D2112" s="169"/>
      <c r="E2112" s="169"/>
      <c r="F2112" s="169"/>
      <c r="G2112" s="169"/>
      <c r="H2112" s="169"/>
      <c r="I2112" s="169"/>
      <c r="J2112" s="169"/>
      <c r="K2112" s="177"/>
    </row>
    <row r="2113" spans="2:11" x14ac:dyDescent="0.75">
      <c r="B2113" s="176" t="s">
        <v>2327</v>
      </c>
      <c r="C2113" s="168"/>
      <c r="D2113" s="169"/>
      <c r="E2113" s="169"/>
      <c r="F2113" s="169"/>
      <c r="G2113" s="169"/>
      <c r="H2113" s="169"/>
      <c r="I2113" s="169"/>
      <c r="J2113" s="169"/>
      <c r="K2113" s="177"/>
    </row>
    <row r="2114" spans="2:11" x14ac:dyDescent="0.75">
      <c r="B2114" s="176" t="s">
        <v>2328</v>
      </c>
      <c r="C2114" s="168"/>
      <c r="D2114" s="169"/>
      <c r="E2114" s="169"/>
      <c r="F2114" s="169"/>
      <c r="G2114" s="169"/>
      <c r="H2114" s="169"/>
      <c r="I2114" s="169"/>
      <c r="J2114" s="169"/>
      <c r="K2114" s="177"/>
    </row>
    <row r="2115" spans="2:11" x14ac:dyDescent="0.75">
      <c r="B2115" s="176" t="s">
        <v>2329</v>
      </c>
      <c r="C2115" s="168"/>
      <c r="D2115" s="169"/>
      <c r="E2115" s="169"/>
      <c r="F2115" s="169"/>
      <c r="G2115" s="169"/>
      <c r="H2115" s="169"/>
      <c r="I2115" s="169"/>
      <c r="J2115" s="169"/>
      <c r="K2115" s="177"/>
    </row>
    <row r="2116" spans="2:11" x14ac:dyDescent="0.75">
      <c r="B2116" s="176" t="s">
        <v>2330</v>
      </c>
      <c r="C2116" s="168"/>
      <c r="D2116" s="169"/>
      <c r="E2116" s="169"/>
      <c r="F2116" s="169"/>
      <c r="G2116" s="169"/>
      <c r="H2116" s="169"/>
      <c r="I2116" s="169"/>
      <c r="J2116" s="169"/>
      <c r="K2116" s="177"/>
    </row>
    <row r="2117" spans="2:11" x14ac:dyDescent="0.75">
      <c r="B2117" s="176" t="s">
        <v>2331</v>
      </c>
      <c r="C2117" s="168"/>
      <c r="D2117" s="169"/>
      <c r="E2117" s="169"/>
      <c r="F2117" s="169"/>
      <c r="G2117" s="169"/>
      <c r="H2117" s="169"/>
      <c r="I2117" s="169"/>
      <c r="J2117" s="169"/>
      <c r="K2117" s="177"/>
    </row>
    <row r="2118" spans="2:11" x14ac:dyDescent="0.75">
      <c r="B2118" s="176" t="s">
        <v>2332</v>
      </c>
      <c r="C2118" s="168"/>
      <c r="D2118" s="169"/>
      <c r="E2118" s="169"/>
      <c r="F2118" s="169"/>
      <c r="G2118" s="169"/>
      <c r="H2118" s="169"/>
      <c r="I2118" s="169"/>
      <c r="J2118" s="169"/>
      <c r="K2118" s="177"/>
    </row>
    <row r="2119" spans="2:11" x14ac:dyDescent="0.75">
      <c r="B2119" s="176" t="s">
        <v>2333</v>
      </c>
      <c r="C2119" s="168"/>
      <c r="D2119" s="169"/>
      <c r="E2119" s="169"/>
      <c r="F2119" s="169"/>
      <c r="G2119" s="169"/>
      <c r="H2119" s="169"/>
      <c r="I2119" s="169"/>
      <c r="J2119" s="169"/>
      <c r="K2119" s="177"/>
    </row>
    <row r="2120" spans="2:11" x14ac:dyDescent="0.75">
      <c r="B2120" s="176" t="s">
        <v>2334</v>
      </c>
      <c r="C2120" s="168"/>
      <c r="D2120" s="169"/>
      <c r="E2120" s="169"/>
      <c r="F2120" s="169"/>
      <c r="G2120" s="169"/>
      <c r="H2120" s="169"/>
      <c r="I2120" s="169"/>
      <c r="J2120" s="169"/>
      <c r="K2120" s="177"/>
    </row>
    <row r="2121" spans="2:11" x14ac:dyDescent="0.75">
      <c r="B2121" s="176" t="s">
        <v>2335</v>
      </c>
      <c r="C2121" s="168"/>
      <c r="D2121" s="169"/>
      <c r="E2121" s="169"/>
      <c r="F2121" s="169"/>
      <c r="G2121" s="169"/>
      <c r="H2121" s="169"/>
      <c r="I2121" s="169"/>
      <c r="J2121" s="169"/>
      <c r="K2121" s="177"/>
    </row>
    <row r="2122" spans="2:11" x14ac:dyDescent="0.75">
      <c r="B2122" s="176" t="s">
        <v>2336</v>
      </c>
      <c r="C2122" s="168"/>
      <c r="D2122" s="169"/>
      <c r="E2122" s="169"/>
      <c r="F2122" s="169"/>
      <c r="G2122" s="169"/>
      <c r="H2122" s="169"/>
      <c r="I2122" s="169"/>
      <c r="J2122" s="169"/>
      <c r="K2122" s="177"/>
    </row>
    <row r="2123" spans="2:11" x14ac:dyDescent="0.75">
      <c r="B2123" s="176" t="s">
        <v>2337</v>
      </c>
      <c r="C2123" s="168"/>
      <c r="D2123" s="169"/>
      <c r="E2123" s="169"/>
      <c r="F2123" s="169"/>
      <c r="G2123" s="169"/>
      <c r="H2123" s="169"/>
      <c r="I2123" s="169"/>
      <c r="J2123" s="169"/>
      <c r="K2123" s="177"/>
    </row>
    <row r="2124" spans="2:11" x14ac:dyDescent="0.75">
      <c r="B2124" s="176" t="s">
        <v>2338</v>
      </c>
      <c r="C2124" s="168"/>
      <c r="D2124" s="169"/>
      <c r="E2124" s="169"/>
      <c r="F2124" s="169"/>
      <c r="G2124" s="169"/>
      <c r="H2124" s="169"/>
      <c r="I2124" s="169"/>
      <c r="J2124" s="169"/>
      <c r="K2124" s="177"/>
    </row>
    <row r="2125" spans="2:11" x14ac:dyDescent="0.75">
      <c r="B2125" s="176" t="s">
        <v>2339</v>
      </c>
      <c r="C2125" s="168"/>
      <c r="D2125" s="169"/>
      <c r="E2125" s="169"/>
      <c r="F2125" s="169"/>
      <c r="G2125" s="169"/>
      <c r="H2125" s="169"/>
      <c r="I2125" s="169"/>
      <c r="J2125" s="169"/>
      <c r="K2125" s="177"/>
    </row>
    <row r="2126" spans="2:11" x14ac:dyDescent="0.75">
      <c r="B2126" s="176" t="s">
        <v>2340</v>
      </c>
      <c r="C2126" s="168"/>
      <c r="D2126" s="169"/>
      <c r="E2126" s="169"/>
      <c r="F2126" s="169"/>
      <c r="G2126" s="169"/>
      <c r="H2126" s="169"/>
      <c r="I2126" s="169"/>
      <c r="J2126" s="169"/>
      <c r="K2126" s="177"/>
    </row>
    <row r="2127" spans="2:11" x14ac:dyDescent="0.75">
      <c r="B2127" s="176" t="s">
        <v>2341</v>
      </c>
      <c r="C2127" s="168"/>
      <c r="D2127" s="169"/>
      <c r="E2127" s="169"/>
      <c r="F2127" s="169"/>
      <c r="G2127" s="169"/>
      <c r="H2127" s="169"/>
      <c r="I2127" s="169"/>
      <c r="J2127" s="169"/>
      <c r="K2127" s="177"/>
    </row>
    <row r="2128" spans="2:11" x14ac:dyDescent="0.75">
      <c r="B2128" s="176" t="s">
        <v>2342</v>
      </c>
      <c r="C2128" s="168"/>
      <c r="D2128" s="169"/>
      <c r="E2128" s="169"/>
      <c r="F2128" s="169"/>
      <c r="G2128" s="169"/>
      <c r="H2128" s="169"/>
      <c r="I2128" s="169"/>
      <c r="J2128" s="169"/>
      <c r="K2128" s="177"/>
    </row>
    <row r="2129" spans="2:11" x14ac:dyDescent="0.75">
      <c r="B2129" s="176" t="s">
        <v>2343</v>
      </c>
      <c r="C2129" s="168"/>
      <c r="D2129" s="169"/>
      <c r="E2129" s="169"/>
      <c r="F2129" s="169"/>
      <c r="G2129" s="169"/>
      <c r="H2129" s="169"/>
      <c r="I2129" s="169"/>
      <c r="J2129" s="169"/>
      <c r="K2129" s="177"/>
    </row>
    <row r="2130" spans="2:11" x14ac:dyDescent="0.75">
      <c r="B2130" s="176" t="s">
        <v>2344</v>
      </c>
      <c r="C2130" s="168"/>
      <c r="D2130" s="169"/>
      <c r="E2130" s="169"/>
      <c r="F2130" s="169"/>
      <c r="G2130" s="169"/>
      <c r="H2130" s="169"/>
      <c r="I2130" s="169"/>
      <c r="J2130" s="169"/>
      <c r="K2130" s="177"/>
    </row>
    <row r="2131" spans="2:11" x14ac:dyDescent="0.75">
      <c r="B2131" s="176" t="s">
        <v>2345</v>
      </c>
      <c r="C2131" s="168"/>
      <c r="D2131" s="169"/>
      <c r="E2131" s="169"/>
      <c r="F2131" s="169"/>
      <c r="G2131" s="169"/>
      <c r="H2131" s="169"/>
      <c r="I2131" s="169"/>
      <c r="J2131" s="169"/>
      <c r="K2131" s="177"/>
    </row>
    <row r="2132" spans="2:11" x14ac:dyDescent="0.75">
      <c r="B2132" s="176" t="s">
        <v>2346</v>
      </c>
      <c r="C2132" s="168"/>
      <c r="D2132" s="169"/>
      <c r="E2132" s="169"/>
      <c r="F2132" s="169"/>
      <c r="G2132" s="169"/>
      <c r="H2132" s="169"/>
      <c r="I2132" s="169"/>
      <c r="J2132" s="169"/>
      <c r="K2132" s="177"/>
    </row>
    <row r="2133" spans="2:11" x14ac:dyDescent="0.75">
      <c r="B2133" s="176" t="s">
        <v>2347</v>
      </c>
      <c r="C2133" s="168"/>
      <c r="D2133" s="169"/>
      <c r="E2133" s="169"/>
      <c r="F2133" s="169"/>
      <c r="G2133" s="169"/>
      <c r="H2133" s="169"/>
      <c r="I2133" s="169"/>
      <c r="J2133" s="169"/>
      <c r="K2133" s="177"/>
    </row>
    <row r="2134" spans="2:11" x14ac:dyDescent="0.75">
      <c r="B2134" s="176" t="s">
        <v>2348</v>
      </c>
      <c r="C2134" s="168"/>
      <c r="D2134" s="169"/>
      <c r="E2134" s="169"/>
      <c r="F2134" s="169"/>
      <c r="G2134" s="169"/>
      <c r="H2134" s="169"/>
      <c r="I2134" s="169"/>
      <c r="J2134" s="169"/>
      <c r="K2134" s="177"/>
    </row>
    <row r="2135" spans="2:11" x14ac:dyDescent="0.75">
      <c r="B2135" s="176" t="s">
        <v>2349</v>
      </c>
      <c r="C2135" s="168"/>
      <c r="D2135" s="169"/>
      <c r="E2135" s="169"/>
      <c r="F2135" s="169"/>
      <c r="G2135" s="169"/>
      <c r="H2135" s="169"/>
      <c r="I2135" s="169"/>
      <c r="J2135" s="169"/>
      <c r="K2135" s="177"/>
    </row>
    <row r="2136" spans="2:11" x14ac:dyDescent="0.75">
      <c r="B2136" s="176" t="s">
        <v>2350</v>
      </c>
      <c r="C2136" s="168"/>
      <c r="D2136" s="169"/>
      <c r="E2136" s="169"/>
      <c r="F2136" s="169"/>
      <c r="G2136" s="169"/>
      <c r="H2136" s="169"/>
      <c r="I2136" s="169"/>
      <c r="J2136" s="169"/>
      <c r="K2136" s="177"/>
    </row>
    <row r="2137" spans="2:11" x14ac:dyDescent="0.75">
      <c r="B2137" s="176" t="s">
        <v>2351</v>
      </c>
      <c r="C2137" s="168"/>
      <c r="D2137" s="169"/>
      <c r="E2137" s="169"/>
      <c r="F2137" s="169"/>
      <c r="G2137" s="169"/>
      <c r="H2137" s="169"/>
      <c r="I2137" s="169"/>
      <c r="J2137" s="169"/>
      <c r="K2137" s="177"/>
    </row>
    <row r="2138" spans="2:11" x14ac:dyDescent="0.75">
      <c r="B2138" s="176" t="s">
        <v>2352</v>
      </c>
      <c r="C2138" s="168"/>
      <c r="D2138" s="169"/>
      <c r="E2138" s="169"/>
      <c r="F2138" s="169"/>
      <c r="G2138" s="169"/>
      <c r="H2138" s="169"/>
      <c r="I2138" s="169"/>
      <c r="J2138" s="169"/>
      <c r="K2138" s="177"/>
    </row>
    <row r="2139" spans="2:11" x14ac:dyDescent="0.75">
      <c r="B2139" s="176" t="s">
        <v>2353</v>
      </c>
      <c r="C2139" s="168"/>
      <c r="D2139" s="169"/>
      <c r="E2139" s="169"/>
      <c r="F2139" s="169"/>
      <c r="G2139" s="169"/>
      <c r="H2139" s="169"/>
      <c r="I2139" s="169"/>
      <c r="J2139" s="169"/>
      <c r="K2139" s="177"/>
    </row>
    <row r="2140" spans="2:11" x14ac:dyDescent="0.75">
      <c r="B2140" s="176" t="s">
        <v>2354</v>
      </c>
      <c r="C2140" s="168"/>
      <c r="D2140" s="169"/>
      <c r="E2140" s="169"/>
      <c r="F2140" s="169"/>
      <c r="G2140" s="169"/>
      <c r="H2140" s="169"/>
      <c r="I2140" s="169"/>
      <c r="J2140" s="169"/>
      <c r="K2140" s="177"/>
    </row>
    <row r="2141" spans="2:11" x14ac:dyDescent="0.75">
      <c r="B2141" s="176" t="s">
        <v>2355</v>
      </c>
      <c r="C2141" s="168"/>
      <c r="D2141" s="169"/>
      <c r="E2141" s="169"/>
      <c r="F2141" s="169"/>
      <c r="G2141" s="169"/>
      <c r="H2141" s="169"/>
      <c r="I2141" s="169"/>
      <c r="J2141" s="169"/>
      <c r="K2141" s="177"/>
    </row>
    <row r="2142" spans="2:11" x14ac:dyDescent="0.75">
      <c r="B2142" s="176" t="s">
        <v>2356</v>
      </c>
      <c r="C2142" s="168"/>
      <c r="D2142" s="169"/>
      <c r="E2142" s="169"/>
      <c r="F2142" s="169"/>
      <c r="G2142" s="169"/>
      <c r="H2142" s="169"/>
      <c r="I2142" s="169"/>
      <c r="J2142" s="169"/>
      <c r="K2142" s="177"/>
    </row>
    <row r="2143" spans="2:11" x14ac:dyDescent="0.75">
      <c r="B2143" s="176" t="s">
        <v>2357</v>
      </c>
      <c r="C2143" s="168"/>
      <c r="D2143" s="169"/>
      <c r="E2143" s="169"/>
      <c r="F2143" s="169"/>
      <c r="G2143" s="169"/>
      <c r="H2143" s="169"/>
      <c r="I2143" s="169"/>
      <c r="J2143" s="169"/>
      <c r="K2143" s="177"/>
    </row>
    <row r="2144" spans="2:11" x14ac:dyDescent="0.75">
      <c r="B2144" s="176" t="s">
        <v>2358</v>
      </c>
      <c r="C2144" s="168"/>
      <c r="D2144" s="169"/>
      <c r="E2144" s="169"/>
      <c r="F2144" s="169"/>
      <c r="G2144" s="169"/>
      <c r="H2144" s="169"/>
      <c r="I2144" s="169"/>
      <c r="J2144" s="169"/>
      <c r="K2144" s="177"/>
    </row>
    <row r="2145" spans="2:11" x14ac:dyDescent="0.75">
      <c r="B2145" s="176" t="s">
        <v>2359</v>
      </c>
      <c r="C2145" s="168"/>
      <c r="D2145" s="169"/>
      <c r="E2145" s="169"/>
      <c r="F2145" s="169"/>
      <c r="G2145" s="169"/>
      <c r="H2145" s="169"/>
      <c r="I2145" s="169"/>
      <c r="J2145" s="169"/>
      <c r="K2145" s="177"/>
    </row>
    <row r="2146" spans="2:11" x14ac:dyDescent="0.75">
      <c r="B2146" s="176" t="s">
        <v>2360</v>
      </c>
      <c r="C2146" s="168"/>
      <c r="D2146" s="169"/>
      <c r="E2146" s="169"/>
      <c r="F2146" s="169"/>
      <c r="G2146" s="169"/>
      <c r="H2146" s="169"/>
      <c r="I2146" s="169"/>
      <c r="J2146" s="169"/>
      <c r="K2146" s="177"/>
    </row>
    <row r="2147" spans="2:11" x14ac:dyDescent="0.75">
      <c r="B2147" s="176" t="s">
        <v>2361</v>
      </c>
      <c r="C2147" s="168"/>
      <c r="D2147" s="169"/>
      <c r="E2147" s="169"/>
      <c r="F2147" s="169"/>
      <c r="G2147" s="169"/>
      <c r="H2147" s="169"/>
      <c r="I2147" s="169"/>
      <c r="J2147" s="169"/>
      <c r="K2147" s="177"/>
    </row>
    <row r="2148" spans="2:11" x14ac:dyDescent="0.75">
      <c r="B2148" s="176" t="s">
        <v>2362</v>
      </c>
      <c r="C2148" s="168"/>
      <c r="D2148" s="169"/>
      <c r="E2148" s="169"/>
      <c r="F2148" s="169"/>
      <c r="G2148" s="169"/>
      <c r="H2148" s="169"/>
      <c r="I2148" s="169"/>
      <c r="J2148" s="169"/>
      <c r="K2148" s="177"/>
    </row>
    <row r="2149" spans="2:11" x14ac:dyDescent="0.75">
      <c r="B2149" s="176" t="s">
        <v>2363</v>
      </c>
      <c r="C2149" s="168"/>
      <c r="D2149" s="169"/>
      <c r="E2149" s="169"/>
      <c r="F2149" s="169"/>
      <c r="G2149" s="169"/>
      <c r="H2149" s="169"/>
      <c r="I2149" s="169"/>
      <c r="J2149" s="169"/>
      <c r="K2149" s="177"/>
    </row>
    <row r="2150" spans="2:11" x14ac:dyDescent="0.75">
      <c r="B2150" s="176" t="s">
        <v>2364</v>
      </c>
      <c r="C2150" s="168"/>
      <c r="D2150" s="169"/>
      <c r="E2150" s="169"/>
      <c r="F2150" s="169"/>
      <c r="G2150" s="169"/>
      <c r="H2150" s="169"/>
      <c r="I2150" s="169"/>
      <c r="J2150" s="169"/>
      <c r="K2150" s="177"/>
    </row>
    <row r="2151" spans="2:11" x14ac:dyDescent="0.75">
      <c r="B2151" s="176" t="s">
        <v>2365</v>
      </c>
      <c r="C2151" s="168"/>
      <c r="D2151" s="169"/>
      <c r="E2151" s="169"/>
      <c r="F2151" s="169"/>
      <c r="G2151" s="169"/>
      <c r="H2151" s="169"/>
      <c r="I2151" s="169"/>
      <c r="J2151" s="169"/>
      <c r="K2151" s="177"/>
    </row>
    <row r="2152" spans="2:11" x14ac:dyDescent="0.75">
      <c r="B2152" s="176" t="s">
        <v>2366</v>
      </c>
      <c r="C2152" s="168"/>
      <c r="D2152" s="169"/>
      <c r="E2152" s="169"/>
      <c r="F2152" s="169"/>
      <c r="G2152" s="169"/>
      <c r="H2152" s="169"/>
      <c r="I2152" s="169"/>
      <c r="J2152" s="169"/>
      <c r="K2152" s="177"/>
    </row>
    <row r="2153" spans="2:11" x14ac:dyDescent="0.75">
      <c r="B2153" s="176" t="s">
        <v>2367</v>
      </c>
      <c r="C2153" s="168"/>
      <c r="D2153" s="169"/>
      <c r="E2153" s="169"/>
      <c r="F2153" s="169"/>
      <c r="G2153" s="169"/>
      <c r="H2153" s="169"/>
      <c r="I2153" s="169"/>
      <c r="J2153" s="169"/>
      <c r="K2153" s="177"/>
    </row>
    <row r="2154" spans="2:11" x14ac:dyDescent="0.75">
      <c r="B2154" s="176" t="s">
        <v>2368</v>
      </c>
      <c r="C2154" s="168"/>
      <c r="D2154" s="169"/>
      <c r="E2154" s="169"/>
      <c r="F2154" s="169"/>
      <c r="G2154" s="169"/>
      <c r="H2154" s="169"/>
      <c r="I2154" s="169"/>
      <c r="J2154" s="169"/>
      <c r="K2154" s="177"/>
    </row>
    <row r="2155" spans="2:11" x14ac:dyDescent="0.75">
      <c r="B2155" s="176" t="s">
        <v>2369</v>
      </c>
      <c r="C2155" s="168"/>
      <c r="D2155" s="169"/>
      <c r="E2155" s="169"/>
      <c r="F2155" s="169"/>
      <c r="G2155" s="169"/>
      <c r="H2155" s="169"/>
      <c r="I2155" s="169"/>
      <c r="J2155" s="169"/>
      <c r="K2155" s="177"/>
    </row>
    <row r="2156" spans="2:11" x14ac:dyDescent="0.75">
      <c r="B2156" s="176" t="s">
        <v>2370</v>
      </c>
      <c r="C2156" s="168"/>
      <c r="D2156" s="169"/>
      <c r="E2156" s="169"/>
      <c r="F2156" s="169"/>
      <c r="G2156" s="169"/>
      <c r="H2156" s="169"/>
      <c r="I2156" s="169"/>
      <c r="J2156" s="169"/>
      <c r="K2156" s="177"/>
    </row>
    <row r="2157" spans="2:11" x14ac:dyDescent="0.75">
      <c r="B2157" s="176" t="s">
        <v>2371</v>
      </c>
      <c r="C2157" s="168"/>
      <c r="D2157" s="169"/>
      <c r="E2157" s="169"/>
      <c r="F2157" s="169"/>
      <c r="G2157" s="169"/>
      <c r="H2157" s="169"/>
      <c r="I2157" s="169"/>
      <c r="J2157" s="169"/>
      <c r="K2157" s="177"/>
    </row>
    <row r="2158" spans="2:11" x14ac:dyDescent="0.75">
      <c r="B2158" s="176" t="s">
        <v>2372</v>
      </c>
      <c r="C2158" s="168"/>
      <c r="D2158" s="169"/>
      <c r="E2158" s="169"/>
      <c r="F2158" s="169"/>
      <c r="G2158" s="169"/>
      <c r="H2158" s="169"/>
      <c r="I2158" s="169"/>
      <c r="J2158" s="169"/>
      <c r="K2158" s="177"/>
    </row>
    <row r="2159" spans="2:11" x14ac:dyDescent="0.75">
      <c r="B2159" s="176" t="s">
        <v>2373</v>
      </c>
      <c r="C2159" s="168"/>
      <c r="D2159" s="169"/>
      <c r="E2159" s="169"/>
      <c r="F2159" s="169"/>
      <c r="G2159" s="169"/>
      <c r="H2159" s="169"/>
      <c r="I2159" s="169"/>
      <c r="J2159" s="169"/>
      <c r="K2159" s="177"/>
    </row>
    <row r="2160" spans="2:11" x14ac:dyDescent="0.75">
      <c r="B2160" s="176" t="s">
        <v>2374</v>
      </c>
      <c r="C2160" s="168"/>
      <c r="D2160" s="169"/>
      <c r="E2160" s="169"/>
      <c r="F2160" s="169"/>
      <c r="G2160" s="169"/>
      <c r="H2160" s="169"/>
      <c r="I2160" s="169"/>
      <c r="J2160" s="169"/>
      <c r="K2160" s="177"/>
    </row>
    <row r="2161" spans="2:11" x14ac:dyDescent="0.75">
      <c r="B2161" s="176" t="s">
        <v>2375</v>
      </c>
      <c r="C2161" s="168"/>
      <c r="D2161" s="169"/>
      <c r="E2161" s="169"/>
      <c r="F2161" s="169"/>
      <c r="G2161" s="169"/>
      <c r="H2161" s="169"/>
      <c r="I2161" s="169"/>
      <c r="J2161" s="169"/>
      <c r="K2161" s="177"/>
    </row>
    <row r="2162" spans="2:11" x14ac:dyDescent="0.75">
      <c r="B2162" s="176" t="s">
        <v>2376</v>
      </c>
      <c r="C2162" s="168"/>
      <c r="D2162" s="169"/>
      <c r="E2162" s="169"/>
      <c r="F2162" s="169"/>
      <c r="G2162" s="169"/>
      <c r="H2162" s="169"/>
      <c r="I2162" s="169"/>
      <c r="J2162" s="169"/>
      <c r="K2162" s="177"/>
    </row>
    <row r="2163" spans="2:11" x14ac:dyDescent="0.75">
      <c r="B2163" s="176" t="s">
        <v>2377</v>
      </c>
      <c r="C2163" s="168"/>
      <c r="D2163" s="169"/>
      <c r="E2163" s="169"/>
      <c r="F2163" s="169"/>
      <c r="G2163" s="169"/>
      <c r="H2163" s="169"/>
      <c r="I2163" s="169"/>
      <c r="J2163" s="169"/>
      <c r="K2163" s="177"/>
    </row>
    <row r="2164" spans="2:11" x14ac:dyDescent="0.75">
      <c r="B2164" s="176" t="s">
        <v>2378</v>
      </c>
      <c r="C2164" s="168"/>
      <c r="D2164" s="169"/>
      <c r="E2164" s="169"/>
      <c r="F2164" s="169"/>
      <c r="G2164" s="169"/>
      <c r="H2164" s="169"/>
      <c r="I2164" s="169"/>
      <c r="J2164" s="169"/>
      <c r="K2164" s="177"/>
    </row>
    <row r="2165" spans="2:11" x14ac:dyDescent="0.75">
      <c r="B2165" s="176" t="s">
        <v>2379</v>
      </c>
      <c r="C2165" s="168"/>
      <c r="D2165" s="169"/>
      <c r="E2165" s="169"/>
      <c r="F2165" s="169"/>
      <c r="G2165" s="169"/>
      <c r="H2165" s="169"/>
      <c r="I2165" s="169"/>
      <c r="J2165" s="169"/>
      <c r="K2165" s="177"/>
    </row>
    <row r="2166" spans="2:11" x14ac:dyDescent="0.75">
      <c r="B2166" s="176" t="s">
        <v>2380</v>
      </c>
      <c r="C2166" s="168"/>
      <c r="D2166" s="169"/>
      <c r="E2166" s="169"/>
      <c r="F2166" s="169"/>
      <c r="G2166" s="169"/>
      <c r="H2166" s="169"/>
      <c r="I2166" s="169"/>
      <c r="J2166" s="169"/>
      <c r="K2166" s="177"/>
    </row>
    <row r="2167" spans="2:11" x14ac:dyDescent="0.75">
      <c r="B2167" s="176" t="s">
        <v>2381</v>
      </c>
      <c r="C2167" s="168"/>
      <c r="D2167" s="169"/>
      <c r="E2167" s="169"/>
      <c r="F2167" s="169"/>
      <c r="G2167" s="169"/>
      <c r="H2167" s="169"/>
      <c r="I2167" s="169"/>
      <c r="J2167" s="169"/>
      <c r="K2167" s="177"/>
    </row>
    <row r="2168" spans="2:11" x14ac:dyDescent="0.75">
      <c r="B2168" s="176" t="s">
        <v>2382</v>
      </c>
      <c r="C2168" s="168"/>
      <c r="D2168" s="169"/>
      <c r="E2168" s="169"/>
      <c r="F2168" s="169"/>
      <c r="G2168" s="169"/>
      <c r="H2168" s="169"/>
      <c r="I2168" s="169"/>
      <c r="J2168" s="169"/>
      <c r="K2168" s="177"/>
    </row>
    <row r="2169" spans="2:11" x14ac:dyDescent="0.75">
      <c r="B2169" s="176" t="s">
        <v>2383</v>
      </c>
      <c r="C2169" s="168"/>
      <c r="D2169" s="169"/>
      <c r="E2169" s="169"/>
      <c r="F2169" s="169"/>
      <c r="G2169" s="169"/>
      <c r="H2169" s="169"/>
      <c r="I2169" s="169"/>
      <c r="J2169" s="169"/>
      <c r="K2169" s="177"/>
    </row>
    <row r="2170" spans="2:11" x14ac:dyDescent="0.75">
      <c r="B2170" s="176" t="s">
        <v>2384</v>
      </c>
      <c r="C2170" s="168"/>
      <c r="D2170" s="169"/>
      <c r="E2170" s="169"/>
      <c r="F2170" s="169"/>
      <c r="G2170" s="169"/>
      <c r="H2170" s="169"/>
      <c r="I2170" s="169"/>
      <c r="J2170" s="169"/>
      <c r="K2170" s="177"/>
    </row>
    <row r="2171" spans="2:11" x14ac:dyDescent="0.75">
      <c r="B2171" s="176" t="s">
        <v>2385</v>
      </c>
      <c r="C2171" s="168"/>
      <c r="D2171" s="169"/>
      <c r="E2171" s="169"/>
      <c r="F2171" s="169"/>
      <c r="G2171" s="169"/>
      <c r="H2171" s="169"/>
      <c r="I2171" s="169"/>
      <c r="J2171" s="169"/>
      <c r="K2171" s="177"/>
    </row>
    <row r="2172" spans="2:11" x14ac:dyDescent="0.75">
      <c r="B2172" s="176" t="s">
        <v>2386</v>
      </c>
      <c r="C2172" s="168"/>
      <c r="D2172" s="169"/>
      <c r="E2172" s="169"/>
      <c r="F2172" s="169"/>
      <c r="G2172" s="169"/>
      <c r="H2172" s="169"/>
      <c r="I2172" s="169"/>
      <c r="J2172" s="169"/>
      <c r="K2172" s="177"/>
    </row>
    <row r="2173" spans="2:11" x14ac:dyDescent="0.75">
      <c r="B2173" s="176" t="s">
        <v>2387</v>
      </c>
      <c r="C2173" s="168"/>
      <c r="D2173" s="169"/>
      <c r="E2173" s="169"/>
      <c r="F2173" s="169"/>
      <c r="G2173" s="169"/>
      <c r="H2173" s="169"/>
      <c r="I2173" s="169"/>
      <c r="J2173" s="169"/>
      <c r="K2173" s="177"/>
    </row>
    <row r="2174" spans="2:11" x14ac:dyDescent="0.75">
      <c r="B2174" s="176" t="s">
        <v>2388</v>
      </c>
      <c r="C2174" s="168"/>
      <c r="D2174" s="169"/>
      <c r="E2174" s="169"/>
      <c r="F2174" s="169"/>
      <c r="G2174" s="169"/>
      <c r="H2174" s="169"/>
      <c r="I2174" s="169"/>
      <c r="J2174" s="169"/>
      <c r="K2174" s="177"/>
    </row>
    <row r="2175" spans="2:11" x14ac:dyDescent="0.75">
      <c r="B2175" s="176" t="s">
        <v>2389</v>
      </c>
      <c r="C2175" s="168"/>
      <c r="D2175" s="169"/>
      <c r="E2175" s="169"/>
      <c r="F2175" s="169"/>
      <c r="G2175" s="169"/>
      <c r="H2175" s="169"/>
      <c r="I2175" s="169"/>
      <c r="J2175" s="169"/>
      <c r="K2175" s="177"/>
    </row>
    <row r="2176" spans="2:11" x14ac:dyDescent="0.75">
      <c r="B2176" s="176" t="s">
        <v>2390</v>
      </c>
      <c r="C2176" s="168"/>
      <c r="D2176" s="169"/>
      <c r="E2176" s="169"/>
      <c r="F2176" s="169"/>
      <c r="G2176" s="169"/>
      <c r="H2176" s="169"/>
      <c r="I2176" s="169"/>
      <c r="J2176" s="169"/>
      <c r="K2176" s="177"/>
    </row>
    <row r="2177" spans="2:11" x14ac:dyDescent="0.75">
      <c r="B2177" s="176" t="s">
        <v>2391</v>
      </c>
      <c r="C2177" s="168"/>
      <c r="D2177" s="169"/>
      <c r="E2177" s="169"/>
      <c r="F2177" s="169"/>
      <c r="G2177" s="169"/>
      <c r="H2177" s="169"/>
      <c r="I2177" s="169"/>
      <c r="J2177" s="169"/>
      <c r="K2177" s="177"/>
    </row>
    <row r="2178" spans="2:11" x14ac:dyDescent="0.75">
      <c r="B2178" s="176" t="s">
        <v>2392</v>
      </c>
      <c r="C2178" s="168"/>
      <c r="D2178" s="169"/>
      <c r="E2178" s="169"/>
      <c r="F2178" s="169"/>
      <c r="G2178" s="169"/>
      <c r="H2178" s="169"/>
      <c r="I2178" s="169"/>
      <c r="J2178" s="169"/>
      <c r="K2178" s="177"/>
    </row>
    <row r="2179" spans="2:11" x14ac:dyDescent="0.75">
      <c r="B2179" s="176" t="s">
        <v>2393</v>
      </c>
      <c r="C2179" s="168"/>
      <c r="D2179" s="169"/>
      <c r="E2179" s="169"/>
      <c r="F2179" s="169"/>
      <c r="G2179" s="169"/>
      <c r="H2179" s="169"/>
      <c r="I2179" s="169"/>
      <c r="J2179" s="169"/>
      <c r="K2179" s="177"/>
    </row>
    <row r="2180" spans="2:11" x14ac:dyDescent="0.75">
      <c r="B2180" s="176" t="s">
        <v>2394</v>
      </c>
      <c r="C2180" s="168"/>
      <c r="D2180" s="169"/>
      <c r="E2180" s="169"/>
      <c r="F2180" s="169"/>
      <c r="G2180" s="169"/>
      <c r="H2180" s="169"/>
      <c r="I2180" s="169"/>
      <c r="J2180" s="169"/>
      <c r="K2180" s="177"/>
    </row>
    <row r="2181" spans="2:11" x14ac:dyDescent="0.75">
      <c r="B2181" s="176" t="s">
        <v>2395</v>
      </c>
      <c r="C2181" s="168"/>
      <c r="D2181" s="169"/>
      <c r="E2181" s="169"/>
      <c r="F2181" s="169"/>
      <c r="G2181" s="169"/>
      <c r="H2181" s="169"/>
      <c r="I2181" s="169"/>
      <c r="J2181" s="169"/>
      <c r="K2181" s="177"/>
    </row>
    <row r="2182" spans="2:11" x14ac:dyDescent="0.75">
      <c r="B2182" s="176" t="s">
        <v>2396</v>
      </c>
      <c r="C2182" s="168"/>
      <c r="D2182" s="169"/>
      <c r="E2182" s="169"/>
      <c r="F2182" s="169"/>
      <c r="G2182" s="169"/>
      <c r="H2182" s="169"/>
      <c r="I2182" s="169"/>
      <c r="J2182" s="169"/>
      <c r="K2182" s="177"/>
    </row>
    <row r="2183" spans="2:11" x14ac:dyDescent="0.75">
      <c r="B2183" s="176" t="s">
        <v>2397</v>
      </c>
      <c r="C2183" s="168"/>
      <c r="D2183" s="169"/>
      <c r="E2183" s="169"/>
      <c r="F2183" s="169"/>
      <c r="G2183" s="169"/>
      <c r="H2183" s="169"/>
      <c r="I2183" s="169"/>
      <c r="J2183" s="169"/>
      <c r="K2183" s="177"/>
    </row>
    <row r="2184" spans="2:11" x14ac:dyDescent="0.75">
      <c r="B2184" s="176" t="s">
        <v>2398</v>
      </c>
      <c r="C2184" s="168"/>
      <c r="D2184" s="169"/>
      <c r="E2184" s="169"/>
      <c r="F2184" s="169"/>
      <c r="G2184" s="169"/>
      <c r="H2184" s="169"/>
      <c r="I2184" s="169"/>
      <c r="J2184" s="169"/>
      <c r="K2184" s="177"/>
    </row>
    <row r="2185" spans="2:11" x14ac:dyDescent="0.75">
      <c r="B2185" s="176" t="s">
        <v>2399</v>
      </c>
      <c r="C2185" s="168"/>
      <c r="D2185" s="169"/>
      <c r="E2185" s="169"/>
      <c r="F2185" s="169"/>
      <c r="G2185" s="169"/>
      <c r="H2185" s="169"/>
      <c r="I2185" s="169"/>
      <c r="J2185" s="169"/>
      <c r="K2185" s="177"/>
    </row>
    <row r="2186" spans="2:11" x14ac:dyDescent="0.75">
      <c r="B2186" s="176" t="s">
        <v>2400</v>
      </c>
      <c r="C2186" s="168"/>
      <c r="D2186" s="169"/>
      <c r="E2186" s="169"/>
      <c r="F2186" s="169"/>
      <c r="G2186" s="169"/>
      <c r="H2186" s="169"/>
      <c r="I2186" s="169"/>
      <c r="J2186" s="169"/>
      <c r="K2186" s="177"/>
    </row>
    <row r="2187" spans="2:11" x14ac:dyDescent="0.75">
      <c r="B2187" s="176" t="s">
        <v>2401</v>
      </c>
      <c r="C2187" s="168"/>
      <c r="D2187" s="169"/>
      <c r="E2187" s="169"/>
      <c r="F2187" s="169"/>
      <c r="G2187" s="169"/>
      <c r="H2187" s="169"/>
      <c r="I2187" s="169"/>
      <c r="J2187" s="169"/>
      <c r="K2187" s="177"/>
    </row>
    <row r="2188" spans="2:11" x14ac:dyDescent="0.75">
      <c r="B2188" s="176" t="s">
        <v>2402</v>
      </c>
      <c r="C2188" s="168"/>
      <c r="D2188" s="169"/>
      <c r="E2188" s="169"/>
      <c r="F2188" s="169"/>
      <c r="G2188" s="169"/>
      <c r="H2188" s="169"/>
      <c r="I2188" s="169"/>
      <c r="J2188" s="169"/>
      <c r="K2188" s="177"/>
    </row>
    <row r="2189" spans="2:11" x14ac:dyDescent="0.75">
      <c r="B2189" s="176" t="s">
        <v>2403</v>
      </c>
      <c r="C2189" s="168"/>
      <c r="D2189" s="169"/>
      <c r="E2189" s="169"/>
      <c r="F2189" s="169"/>
      <c r="G2189" s="169"/>
      <c r="H2189" s="169"/>
      <c r="I2189" s="169"/>
      <c r="J2189" s="169"/>
      <c r="K2189" s="177"/>
    </row>
    <row r="2190" spans="2:11" x14ac:dyDescent="0.75">
      <c r="B2190" s="176" t="s">
        <v>2404</v>
      </c>
      <c r="C2190" s="168"/>
      <c r="D2190" s="169"/>
      <c r="E2190" s="169"/>
      <c r="F2190" s="169"/>
      <c r="G2190" s="169"/>
      <c r="H2190" s="169"/>
      <c r="I2190" s="169"/>
      <c r="J2190" s="169"/>
      <c r="K2190" s="177"/>
    </row>
    <row r="2191" spans="2:11" x14ac:dyDescent="0.75">
      <c r="B2191" s="176" t="s">
        <v>2405</v>
      </c>
      <c r="C2191" s="168"/>
      <c r="D2191" s="169"/>
      <c r="E2191" s="169"/>
      <c r="F2191" s="169"/>
      <c r="G2191" s="169"/>
      <c r="H2191" s="169"/>
      <c r="I2191" s="169"/>
      <c r="J2191" s="169"/>
      <c r="K2191" s="177"/>
    </row>
    <row r="2192" spans="2:11" x14ac:dyDescent="0.75">
      <c r="B2192" s="176" t="s">
        <v>2406</v>
      </c>
      <c r="C2192" s="168"/>
      <c r="D2192" s="169"/>
      <c r="E2192" s="169"/>
      <c r="F2192" s="169"/>
      <c r="G2192" s="169"/>
      <c r="H2192" s="169"/>
      <c r="I2192" s="169"/>
      <c r="J2192" s="169"/>
      <c r="K2192" s="177"/>
    </row>
    <row r="2193" spans="2:11" x14ac:dyDescent="0.75">
      <c r="B2193" s="176" t="s">
        <v>2407</v>
      </c>
      <c r="C2193" s="168"/>
      <c r="D2193" s="169"/>
      <c r="E2193" s="169"/>
      <c r="F2193" s="169"/>
      <c r="G2193" s="169"/>
      <c r="H2193" s="169"/>
      <c r="I2193" s="169"/>
      <c r="J2193" s="169"/>
      <c r="K2193" s="177"/>
    </row>
    <row r="2194" spans="2:11" x14ac:dyDescent="0.75">
      <c r="B2194" s="176" t="s">
        <v>2408</v>
      </c>
      <c r="C2194" s="168"/>
      <c r="D2194" s="169"/>
      <c r="E2194" s="169"/>
      <c r="F2194" s="169"/>
      <c r="G2194" s="169"/>
      <c r="H2194" s="169"/>
      <c r="I2194" s="169"/>
      <c r="J2194" s="169"/>
      <c r="K2194" s="177"/>
    </row>
    <row r="2195" spans="2:11" x14ac:dyDescent="0.75">
      <c r="B2195" s="176" t="s">
        <v>2409</v>
      </c>
      <c r="C2195" s="168"/>
      <c r="D2195" s="169"/>
      <c r="E2195" s="169"/>
      <c r="F2195" s="169"/>
      <c r="G2195" s="169"/>
      <c r="H2195" s="169"/>
      <c r="I2195" s="169"/>
      <c r="J2195" s="169"/>
      <c r="K2195" s="177"/>
    </row>
    <row r="2196" spans="2:11" x14ac:dyDescent="0.75">
      <c r="B2196" s="176" t="s">
        <v>2410</v>
      </c>
      <c r="C2196" s="168"/>
      <c r="D2196" s="169"/>
      <c r="E2196" s="169"/>
      <c r="F2196" s="169"/>
      <c r="G2196" s="169"/>
      <c r="H2196" s="169"/>
      <c r="I2196" s="169"/>
      <c r="J2196" s="169"/>
      <c r="K2196" s="177"/>
    </row>
    <row r="2197" spans="2:11" x14ac:dyDescent="0.75">
      <c r="B2197" s="176" t="s">
        <v>2411</v>
      </c>
      <c r="C2197" s="168"/>
      <c r="D2197" s="169"/>
      <c r="E2197" s="169"/>
      <c r="F2197" s="169"/>
      <c r="G2197" s="169"/>
      <c r="H2197" s="169"/>
      <c r="I2197" s="169"/>
      <c r="J2197" s="169"/>
      <c r="K2197" s="177"/>
    </row>
    <row r="2198" spans="2:11" x14ac:dyDescent="0.75">
      <c r="B2198" s="176" t="s">
        <v>2412</v>
      </c>
      <c r="C2198" s="168"/>
      <c r="D2198" s="169"/>
      <c r="E2198" s="169"/>
      <c r="F2198" s="169"/>
      <c r="G2198" s="169"/>
      <c r="H2198" s="169"/>
      <c r="I2198" s="169"/>
      <c r="J2198" s="169"/>
      <c r="K2198" s="177"/>
    </row>
    <row r="2199" spans="2:11" x14ac:dyDescent="0.75">
      <c r="B2199" s="176" t="s">
        <v>2413</v>
      </c>
      <c r="C2199" s="168"/>
      <c r="D2199" s="169"/>
      <c r="E2199" s="169"/>
      <c r="F2199" s="169"/>
      <c r="G2199" s="169"/>
      <c r="H2199" s="169"/>
      <c r="I2199" s="169"/>
      <c r="J2199" s="169"/>
      <c r="K2199" s="177"/>
    </row>
    <row r="2200" spans="2:11" x14ac:dyDescent="0.75">
      <c r="B2200" s="176" t="s">
        <v>2414</v>
      </c>
      <c r="C2200" s="168"/>
      <c r="D2200" s="169"/>
      <c r="E2200" s="169"/>
      <c r="F2200" s="169"/>
      <c r="G2200" s="169"/>
      <c r="H2200" s="169"/>
      <c r="I2200" s="169"/>
      <c r="J2200" s="169"/>
      <c r="K2200" s="177"/>
    </row>
    <row r="2201" spans="2:11" x14ac:dyDescent="0.75">
      <c r="B2201" s="176" t="s">
        <v>2415</v>
      </c>
      <c r="C2201" s="168"/>
      <c r="D2201" s="169"/>
      <c r="E2201" s="169"/>
      <c r="F2201" s="169"/>
      <c r="G2201" s="169"/>
      <c r="H2201" s="169"/>
      <c r="I2201" s="169"/>
      <c r="J2201" s="169"/>
      <c r="K2201" s="177"/>
    </row>
    <row r="2202" spans="2:11" x14ac:dyDescent="0.75">
      <c r="B2202" s="176" t="s">
        <v>2416</v>
      </c>
      <c r="C2202" s="168"/>
      <c r="D2202" s="169"/>
      <c r="E2202" s="169"/>
      <c r="F2202" s="169"/>
      <c r="G2202" s="169"/>
      <c r="H2202" s="169"/>
      <c r="I2202" s="169"/>
      <c r="J2202" s="169"/>
      <c r="K2202" s="177"/>
    </row>
    <row r="2203" spans="2:11" x14ac:dyDescent="0.75">
      <c r="B2203" s="176" t="s">
        <v>2417</v>
      </c>
      <c r="C2203" s="168"/>
      <c r="D2203" s="169"/>
      <c r="E2203" s="169"/>
      <c r="F2203" s="169"/>
      <c r="G2203" s="169"/>
      <c r="H2203" s="169"/>
      <c r="I2203" s="169"/>
      <c r="J2203" s="169"/>
      <c r="K2203" s="177"/>
    </row>
    <row r="2204" spans="2:11" x14ac:dyDescent="0.75">
      <c r="B2204" s="176" t="s">
        <v>2418</v>
      </c>
      <c r="C2204" s="168"/>
      <c r="D2204" s="169"/>
      <c r="E2204" s="169"/>
      <c r="F2204" s="169"/>
      <c r="G2204" s="169"/>
      <c r="H2204" s="169"/>
      <c r="I2204" s="169"/>
      <c r="J2204" s="169"/>
      <c r="K2204" s="177"/>
    </row>
    <row r="2205" spans="2:11" x14ac:dyDescent="0.75">
      <c r="B2205" s="176" t="s">
        <v>2419</v>
      </c>
      <c r="C2205" s="168"/>
      <c r="D2205" s="169"/>
      <c r="E2205" s="169"/>
      <c r="F2205" s="169"/>
      <c r="G2205" s="169"/>
      <c r="H2205" s="169"/>
      <c r="I2205" s="169"/>
      <c r="J2205" s="169"/>
      <c r="K2205" s="177"/>
    </row>
    <row r="2206" spans="2:11" x14ac:dyDescent="0.75">
      <c r="B2206" s="176" t="s">
        <v>2420</v>
      </c>
      <c r="C2206" s="168"/>
      <c r="D2206" s="169"/>
      <c r="E2206" s="169"/>
      <c r="F2206" s="169"/>
      <c r="G2206" s="169"/>
      <c r="H2206" s="169"/>
      <c r="I2206" s="169"/>
      <c r="J2206" s="169"/>
      <c r="K2206" s="177"/>
    </row>
    <row r="2207" spans="2:11" x14ac:dyDescent="0.75">
      <c r="B2207" s="176" t="s">
        <v>2421</v>
      </c>
      <c r="C2207" s="168"/>
      <c r="D2207" s="169"/>
      <c r="E2207" s="169"/>
      <c r="F2207" s="169"/>
      <c r="G2207" s="169"/>
      <c r="H2207" s="169"/>
      <c r="I2207" s="169"/>
      <c r="J2207" s="169"/>
      <c r="K2207" s="177"/>
    </row>
    <row r="2208" spans="2:11" x14ac:dyDescent="0.75">
      <c r="B2208" s="176" t="s">
        <v>2422</v>
      </c>
      <c r="C2208" s="168"/>
      <c r="D2208" s="169"/>
      <c r="E2208" s="169"/>
      <c r="F2208" s="169"/>
      <c r="G2208" s="169"/>
      <c r="H2208" s="169"/>
      <c r="I2208" s="169"/>
      <c r="J2208" s="169"/>
      <c r="K2208" s="177"/>
    </row>
    <row r="2209" spans="2:11" x14ac:dyDescent="0.75">
      <c r="B2209" s="176" t="s">
        <v>2423</v>
      </c>
      <c r="C2209" s="168"/>
      <c r="D2209" s="169"/>
      <c r="E2209" s="169"/>
      <c r="F2209" s="169"/>
      <c r="G2209" s="169"/>
      <c r="H2209" s="169"/>
      <c r="I2209" s="169"/>
      <c r="J2209" s="169"/>
      <c r="K2209" s="177"/>
    </row>
    <row r="2210" spans="2:11" x14ac:dyDescent="0.75">
      <c r="B2210" s="176" t="s">
        <v>2424</v>
      </c>
      <c r="C2210" s="168"/>
      <c r="D2210" s="169"/>
      <c r="E2210" s="169"/>
      <c r="F2210" s="169"/>
      <c r="G2210" s="169"/>
      <c r="H2210" s="169"/>
      <c r="I2210" s="169"/>
      <c r="J2210" s="169"/>
      <c r="K2210" s="177"/>
    </row>
    <row r="2211" spans="2:11" x14ac:dyDescent="0.75">
      <c r="B2211" s="176" t="s">
        <v>2425</v>
      </c>
      <c r="C2211" s="168"/>
      <c r="D2211" s="169"/>
      <c r="E2211" s="169"/>
      <c r="F2211" s="169"/>
      <c r="G2211" s="169"/>
      <c r="H2211" s="169"/>
      <c r="I2211" s="169"/>
      <c r="J2211" s="169"/>
      <c r="K2211" s="177"/>
    </row>
    <row r="2212" spans="2:11" x14ac:dyDescent="0.75">
      <c r="B2212" s="176" t="s">
        <v>2426</v>
      </c>
      <c r="C2212" s="168"/>
      <c r="D2212" s="169"/>
      <c r="E2212" s="169"/>
      <c r="F2212" s="169"/>
      <c r="G2212" s="169"/>
      <c r="H2212" s="169"/>
      <c r="I2212" s="169"/>
      <c r="J2212" s="169"/>
      <c r="K2212" s="177"/>
    </row>
    <row r="2213" spans="2:11" x14ac:dyDescent="0.75">
      <c r="B2213" s="176" t="s">
        <v>2427</v>
      </c>
      <c r="C2213" s="168"/>
      <c r="D2213" s="169"/>
      <c r="E2213" s="169"/>
      <c r="F2213" s="169"/>
      <c r="G2213" s="169"/>
      <c r="H2213" s="169"/>
      <c r="I2213" s="169"/>
      <c r="J2213" s="169"/>
      <c r="K2213" s="177"/>
    </row>
    <row r="2214" spans="2:11" x14ac:dyDescent="0.75">
      <c r="B2214" s="176" t="s">
        <v>2428</v>
      </c>
      <c r="C2214" s="168"/>
      <c r="D2214" s="169"/>
      <c r="E2214" s="169"/>
      <c r="F2214" s="169"/>
      <c r="G2214" s="169"/>
      <c r="H2214" s="169"/>
      <c r="I2214" s="169"/>
      <c r="J2214" s="169"/>
      <c r="K2214" s="177"/>
    </row>
    <row r="2215" spans="2:11" x14ac:dyDescent="0.75">
      <c r="B2215" s="176" t="s">
        <v>2429</v>
      </c>
      <c r="C2215" s="168"/>
      <c r="D2215" s="169"/>
      <c r="E2215" s="169"/>
      <c r="F2215" s="169"/>
      <c r="G2215" s="169"/>
      <c r="H2215" s="169"/>
      <c r="I2215" s="169"/>
      <c r="J2215" s="169"/>
      <c r="K2215" s="177"/>
    </row>
    <row r="2216" spans="2:11" x14ac:dyDescent="0.75">
      <c r="B2216" s="176" t="s">
        <v>2430</v>
      </c>
      <c r="C2216" s="168"/>
      <c r="D2216" s="169"/>
      <c r="E2216" s="169"/>
      <c r="F2216" s="169"/>
      <c r="G2216" s="169"/>
      <c r="H2216" s="169"/>
      <c r="I2216" s="169"/>
      <c r="J2216" s="169"/>
      <c r="K2216" s="177"/>
    </row>
    <row r="2217" spans="2:11" x14ac:dyDescent="0.75">
      <c r="B2217" s="176" t="s">
        <v>2431</v>
      </c>
      <c r="C2217" s="168"/>
      <c r="D2217" s="169"/>
      <c r="E2217" s="169"/>
      <c r="F2217" s="169"/>
      <c r="G2217" s="169"/>
      <c r="H2217" s="169"/>
      <c r="I2217" s="169"/>
      <c r="J2217" s="169"/>
      <c r="K2217" s="177"/>
    </row>
    <row r="2218" spans="2:11" x14ac:dyDescent="0.75">
      <c r="B2218" s="176" t="s">
        <v>2432</v>
      </c>
      <c r="C2218" s="168"/>
      <c r="D2218" s="169"/>
      <c r="E2218" s="169"/>
      <c r="F2218" s="169"/>
      <c r="G2218" s="169"/>
      <c r="H2218" s="169"/>
      <c r="I2218" s="169"/>
      <c r="J2218" s="169"/>
      <c r="K2218" s="177"/>
    </row>
    <row r="2219" spans="2:11" x14ac:dyDescent="0.75">
      <c r="B2219" s="176" t="s">
        <v>2433</v>
      </c>
      <c r="C2219" s="168"/>
      <c r="D2219" s="169"/>
      <c r="E2219" s="169"/>
      <c r="F2219" s="169"/>
      <c r="G2219" s="169"/>
      <c r="H2219" s="169"/>
      <c r="I2219" s="169"/>
      <c r="J2219" s="169"/>
      <c r="K2219" s="177"/>
    </row>
    <row r="2220" spans="2:11" x14ac:dyDescent="0.75">
      <c r="B2220" s="176" t="s">
        <v>2434</v>
      </c>
      <c r="C2220" s="168"/>
      <c r="D2220" s="169"/>
      <c r="E2220" s="169"/>
      <c r="F2220" s="169"/>
      <c r="G2220" s="169"/>
      <c r="H2220" s="169"/>
      <c r="I2220" s="169"/>
      <c r="J2220" s="169"/>
      <c r="K2220" s="177"/>
    </row>
    <row r="2221" spans="2:11" x14ac:dyDescent="0.75">
      <c r="B2221" s="176" t="s">
        <v>2435</v>
      </c>
      <c r="C2221" s="168"/>
      <c r="D2221" s="169"/>
      <c r="E2221" s="169"/>
      <c r="F2221" s="169"/>
      <c r="G2221" s="169"/>
      <c r="H2221" s="169"/>
      <c r="I2221" s="169"/>
      <c r="J2221" s="169"/>
      <c r="K2221" s="177"/>
    </row>
    <row r="2222" spans="2:11" x14ac:dyDescent="0.75">
      <c r="B2222" s="176" t="s">
        <v>2436</v>
      </c>
      <c r="C2222" s="168"/>
      <c r="D2222" s="169"/>
      <c r="E2222" s="169"/>
      <c r="F2222" s="169"/>
      <c r="G2222" s="169"/>
      <c r="H2222" s="169"/>
      <c r="I2222" s="169"/>
      <c r="J2222" s="169"/>
      <c r="K2222" s="177"/>
    </row>
    <row r="2223" spans="2:11" x14ac:dyDescent="0.75">
      <c r="B2223" s="176" t="s">
        <v>2437</v>
      </c>
      <c r="C2223" s="168"/>
      <c r="D2223" s="169"/>
      <c r="E2223" s="169"/>
      <c r="F2223" s="169"/>
      <c r="G2223" s="169"/>
      <c r="H2223" s="169"/>
      <c r="I2223" s="169"/>
      <c r="J2223" s="169"/>
      <c r="K2223" s="177"/>
    </row>
    <row r="2224" spans="2:11" x14ac:dyDescent="0.75">
      <c r="B2224" s="176" t="s">
        <v>2438</v>
      </c>
      <c r="C2224" s="168"/>
      <c r="D2224" s="169"/>
      <c r="E2224" s="169"/>
      <c r="F2224" s="169"/>
      <c r="G2224" s="169"/>
      <c r="H2224" s="169"/>
      <c r="I2224" s="169"/>
      <c r="J2224" s="169"/>
      <c r="K2224" s="177"/>
    </row>
    <row r="2225" spans="2:11" x14ac:dyDescent="0.75">
      <c r="B2225" s="176" t="s">
        <v>2439</v>
      </c>
      <c r="C2225" s="168"/>
      <c r="D2225" s="169"/>
      <c r="E2225" s="169"/>
      <c r="F2225" s="169"/>
      <c r="G2225" s="169"/>
      <c r="H2225" s="169"/>
      <c r="I2225" s="169"/>
      <c r="J2225" s="169"/>
      <c r="K2225" s="177"/>
    </row>
    <row r="2226" spans="2:11" x14ac:dyDescent="0.75">
      <c r="B2226" s="176" t="s">
        <v>2440</v>
      </c>
      <c r="C2226" s="168"/>
      <c r="D2226" s="169"/>
      <c r="E2226" s="169"/>
      <c r="F2226" s="169"/>
      <c r="G2226" s="169"/>
      <c r="H2226" s="169"/>
      <c r="I2226" s="169"/>
      <c r="J2226" s="169"/>
      <c r="K2226" s="177"/>
    </row>
    <row r="2227" spans="2:11" x14ac:dyDescent="0.75">
      <c r="B2227" s="176" t="s">
        <v>2441</v>
      </c>
      <c r="C2227" s="168"/>
      <c r="D2227" s="169"/>
      <c r="E2227" s="169"/>
      <c r="F2227" s="169"/>
      <c r="G2227" s="169"/>
      <c r="H2227" s="169"/>
      <c r="I2227" s="169"/>
      <c r="J2227" s="169"/>
      <c r="K2227" s="177"/>
    </row>
    <row r="2228" spans="2:11" x14ac:dyDescent="0.75">
      <c r="B2228" s="176" t="s">
        <v>2442</v>
      </c>
      <c r="C2228" s="168"/>
      <c r="D2228" s="169"/>
      <c r="E2228" s="169"/>
      <c r="F2228" s="169"/>
      <c r="G2228" s="169"/>
      <c r="H2228" s="169"/>
      <c r="I2228" s="169"/>
      <c r="J2228" s="169"/>
      <c r="K2228" s="177"/>
    </row>
    <row r="2229" spans="2:11" x14ac:dyDescent="0.75">
      <c r="B2229" s="176" t="s">
        <v>2443</v>
      </c>
      <c r="C2229" s="168"/>
      <c r="D2229" s="169"/>
      <c r="E2229" s="169"/>
      <c r="F2229" s="169"/>
      <c r="G2229" s="169"/>
      <c r="H2229" s="169"/>
      <c r="I2229" s="169"/>
      <c r="J2229" s="169"/>
      <c r="K2229" s="177"/>
    </row>
    <row r="2230" spans="2:11" x14ac:dyDescent="0.75">
      <c r="B2230" s="176" t="s">
        <v>2444</v>
      </c>
      <c r="C2230" s="168"/>
      <c r="D2230" s="169"/>
      <c r="E2230" s="169"/>
      <c r="F2230" s="169"/>
      <c r="G2230" s="169"/>
      <c r="H2230" s="169"/>
      <c r="I2230" s="169"/>
      <c r="J2230" s="169"/>
      <c r="K2230" s="177"/>
    </row>
    <row r="2231" spans="2:11" x14ac:dyDescent="0.75">
      <c r="B2231" s="176" t="s">
        <v>2445</v>
      </c>
      <c r="C2231" s="168"/>
      <c r="D2231" s="169"/>
      <c r="E2231" s="169"/>
      <c r="F2231" s="169"/>
      <c r="G2231" s="169"/>
      <c r="H2231" s="169"/>
      <c r="I2231" s="169"/>
      <c r="J2231" s="169"/>
      <c r="K2231" s="177"/>
    </row>
    <row r="2232" spans="2:11" x14ac:dyDescent="0.75">
      <c r="B2232" s="176" t="s">
        <v>2446</v>
      </c>
      <c r="C2232" s="168"/>
      <c r="D2232" s="169"/>
      <c r="E2232" s="169"/>
      <c r="F2232" s="169"/>
      <c r="G2232" s="169"/>
      <c r="H2232" s="169"/>
      <c r="I2232" s="169"/>
      <c r="J2232" s="169"/>
      <c r="K2232" s="177"/>
    </row>
    <row r="2233" spans="2:11" x14ac:dyDescent="0.75">
      <c r="B2233" s="176" t="s">
        <v>2447</v>
      </c>
      <c r="C2233" s="168"/>
      <c r="D2233" s="169"/>
      <c r="E2233" s="169"/>
      <c r="F2233" s="169"/>
      <c r="G2233" s="169"/>
      <c r="H2233" s="169"/>
      <c r="I2233" s="169"/>
      <c r="J2233" s="169"/>
      <c r="K2233" s="177"/>
    </row>
    <row r="2234" spans="2:11" x14ac:dyDescent="0.75">
      <c r="B2234" s="176" t="s">
        <v>2448</v>
      </c>
      <c r="C2234" s="168"/>
      <c r="D2234" s="169"/>
      <c r="E2234" s="169"/>
      <c r="F2234" s="169"/>
      <c r="G2234" s="169"/>
      <c r="H2234" s="169"/>
      <c r="I2234" s="169"/>
      <c r="J2234" s="169"/>
      <c r="K2234" s="177"/>
    </row>
    <row r="2235" spans="2:11" x14ac:dyDescent="0.75">
      <c r="B2235" s="176" t="s">
        <v>2449</v>
      </c>
      <c r="C2235" s="168"/>
      <c r="D2235" s="169"/>
      <c r="E2235" s="169"/>
      <c r="F2235" s="169"/>
      <c r="G2235" s="169"/>
      <c r="H2235" s="169"/>
      <c r="I2235" s="169"/>
      <c r="J2235" s="169"/>
      <c r="K2235" s="177"/>
    </row>
    <row r="2236" spans="2:11" x14ac:dyDescent="0.75">
      <c r="B2236" s="176" t="s">
        <v>2450</v>
      </c>
      <c r="C2236" s="168"/>
      <c r="D2236" s="169"/>
      <c r="E2236" s="169"/>
      <c r="F2236" s="169"/>
      <c r="G2236" s="169"/>
      <c r="H2236" s="169"/>
      <c r="I2236" s="169"/>
      <c r="J2236" s="169"/>
      <c r="K2236" s="177"/>
    </row>
    <row r="2237" spans="2:11" x14ac:dyDescent="0.75">
      <c r="B2237" s="176" t="s">
        <v>2451</v>
      </c>
      <c r="C2237" s="168"/>
      <c r="D2237" s="169"/>
      <c r="E2237" s="169"/>
      <c r="F2237" s="169"/>
      <c r="G2237" s="169"/>
      <c r="H2237" s="169"/>
      <c r="I2237" s="169"/>
      <c r="J2237" s="169"/>
      <c r="K2237" s="177"/>
    </row>
    <row r="2238" spans="2:11" x14ac:dyDescent="0.75">
      <c r="B2238" s="176" t="s">
        <v>2452</v>
      </c>
      <c r="C2238" s="168"/>
      <c r="D2238" s="169"/>
      <c r="E2238" s="169"/>
      <c r="F2238" s="169"/>
      <c r="G2238" s="169"/>
      <c r="H2238" s="169"/>
      <c r="I2238" s="169"/>
      <c r="J2238" s="169"/>
      <c r="K2238" s="177"/>
    </row>
    <row r="2239" spans="2:11" x14ac:dyDescent="0.75">
      <c r="B2239" s="176" t="s">
        <v>2453</v>
      </c>
      <c r="C2239" s="168"/>
      <c r="D2239" s="169"/>
      <c r="E2239" s="169"/>
      <c r="F2239" s="169"/>
      <c r="G2239" s="169"/>
      <c r="H2239" s="169"/>
      <c r="I2239" s="169"/>
      <c r="J2239" s="169"/>
      <c r="K2239" s="177"/>
    </row>
    <row r="2240" spans="2:11" x14ac:dyDescent="0.75">
      <c r="B2240" s="176" t="s">
        <v>2454</v>
      </c>
      <c r="C2240" s="168"/>
      <c r="D2240" s="169"/>
      <c r="E2240" s="169"/>
      <c r="F2240" s="169"/>
      <c r="G2240" s="169"/>
      <c r="H2240" s="169"/>
      <c r="I2240" s="169"/>
      <c r="J2240" s="169"/>
      <c r="K2240" s="177"/>
    </row>
    <row r="2241" spans="2:11" x14ac:dyDescent="0.75">
      <c r="B2241" s="176" t="s">
        <v>2455</v>
      </c>
      <c r="C2241" s="168"/>
      <c r="D2241" s="169"/>
      <c r="E2241" s="169"/>
      <c r="F2241" s="169"/>
      <c r="G2241" s="169"/>
      <c r="H2241" s="169"/>
      <c r="I2241" s="169"/>
      <c r="J2241" s="169"/>
      <c r="K2241" s="177"/>
    </row>
    <row r="2242" spans="2:11" x14ac:dyDescent="0.75">
      <c r="B2242" s="176" t="s">
        <v>2456</v>
      </c>
      <c r="C2242" s="168"/>
      <c r="D2242" s="169"/>
      <c r="E2242" s="169"/>
      <c r="F2242" s="169"/>
      <c r="G2242" s="169"/>
      <c r="H2242" s="169"/>
      <c r="I2242" s="169"/>
      <c r="J2242" s="169"/>
      <c r="K2242" s="177"/>
    </row>
    <row r="2243" spans="2:11" x14ac:dyDescent="0.75">
      <c r="B2243" s="176" t="s">
        <v>2457</v>
      </c>
      <c r="C2243" s="168"/>
      <c r="D2243" s="169"/>
      <c r="E2243" s="169"/>
      <c r="F2243" s="169"/>
      <c r="G2243" s="169"/>
      <c r="H2243" s="169"/>
      <c r="I2243" s="169"/>
      <c r="J2243" s="169"/>
      <c r="K2243" s="177"/>
    </row>
    <row r="2244" spans="2:11" x14ac:dyDescent="0.75">
      <c r="B2244" s="176" t="s">
        <v>2458</v>
      </c>
      <c r="C2244" s="168"/>
      <c r="D2244" s="169"/>
      <c r="E2244" s="169"/>
      <c r="F2244" s="169"/>
      <c r="G2244" s="169"/>
      <c r="H2244" s="169"/>
      <c r="I2244" s="169"/>
      <c r="J2244" s="169"/>
      <c r="K2244" s="177"/>
    </row>
    <row r="2245" spans="2:11" x14ac:dyDescent="0.75">
      <c r="B2245" s="176" t="s">
        <v>2459</v>
      </c>
      <c r="C2245" s="168"/>
      <c r="D2245" s="169"/>
      <c r="E2245" s="169"/>
      <c r="F2245" s="169"/>
      <c r="G2245" s="169"/>
      <c r="H2245" s="169"/>
      <c r="I2245" s="169"/>
      <c r="J2245" s="169"/>
      <c r="K2245" s="177"/>
    </row>
    <row r="2246" spans="2:11" x14ac:dyDescent="0.75">
      <c r="B2246" s="176" t="s">
        <v>2460</v>
      </c>
      <c r="C2246" s="168"/>
      <c r="D2246" s="169"/>
      <c r="E2246" s="169"/>
      <c r="F2246" s="169"/>
      <c r="G2246" s="169"/>
      <c r="H2246" s="169"/>
      <c r="I2246" s="169"/>
      <c r="J2246" s="169"/>
      <c r="K2246" s="177"/>
    </row>
    <row r="2247" spans="2:11" x14ac:dyDescent="0.75">
      <c r="B2247" s="176" t="s">
        <v>2461</v>
      </c>
      <c r="C2247" s="168"/>
      <c r="D2247" s="169"/>
      <c r="E2247" s="169"/>
      <c r="F2247" s="169"/>
      <c r="G2247" s="169"/>
      <c r="H2247" s="169"/>
      <c r="I2247" s="169"/>
      <c r="J2247" s="169"/>
      <c r="K2247" s="177"/>
    </row>
    <row r="2248" spans="2:11" x14ac:dyDescent="0.75">
      <c r="B2248" s="176" t="s">
        <v>2462</v>
      </c>
      <c r="C2248" s="168"/>
      <c r="D2248" s="169"/>
      <c r="E2248" s="169"/>
      <c r="F2248" s="169"/>
      <c r="G2248" s="169"/>
      <c r="H2248" s="169"/>
      <c r="I2248" s="169"/>
      <c r="J2248" s="169"/>
      <c r="K2248" s="177"/>
    </row>
    <row r="2249" spans="2:11" x14ac:dyDescent="0.75">
      <c r="B2249" s="176" t="s">
        <v>2463</v>
      </c>
      <c r="C2249" s="168"/>
      <c r="D2249" s="169"/>
      <c r="E2249" s="169"/>
      <c r="F2249" s="169"/>
      <c r="G2249" s="169"/>
      <c r="H2249" s="169"/>
      <c r="I2249" s="169"/>
      <c r="J2249" s="169"/>
      <c r="K2249" s="177"/>
    </row>
    <row r="2250" spans="2:11" x14ac:dyDescent="0.75">
      <c r="B2250" s="176" t="s">
        <v>2464</v>
      </c>
      <c r="C2250" s="168"/>
      <c r="D2250" s="169"/>
      <c r="E2250" s="169"/>
      <c r="F2250" s="169"/>
      <c r="G2250" s="169"/>
      <c r="H2250" s="169"/>
      <c r="I2250" s="169"/>
      <c r="J2250" s="169"/>
      <c r="K2250" s="177"/>
    </row>
    <row r="2251" spans="2:11" x14ac:dyDescent="0.75">
      <c r="B2251" s="176" t="s">
        <v>2465</v>
      </c>
      <c r="C2251" s="168"/>
      <c r="D2251" s="169"/>
      <c r="E2251" s="169"/>
      <c r="F2251" s="169"/>
      <c r="G2251" s="169"/>
      <c r="H2251" s="169"/>
      <c r="I2251" s="169"/>
      <c r="J2251" s="169"/>
      <c r="K2251" s="177"/>
    </row>
    <row r="2252" spans="2:11" x14ac:dyDescent="0.75">
      <c r="B2252" s="176" t="s">
        <v>2466</v>
      </c>
      <c r="C2252" s="168"/>
      <c r="D2252" s="169"/>
      <c r="E2252" s="169"/>
      <c r="F2252" s="169"/>
      <c r="G2252" s="169"/>
      <c r="H2252" s="169"/>
      <c r="I2252" s="169"/>
      <c r="J2252" s="169"/>
      <c r="K2252" s="177"/>
    </row>
    <row r="2253" spans="2:11" x14ac:dyDescent="0.75">
      <c r="B2253" s="176" t="s">
        <v>2467</v>
      </c>
      <c r="C2253" s="168"/>
      <c r="D2253" s="169"/>
      <c r="E2253" s="169"/>
      <c r="F2253" s="169"/>
      <c r="G2253" s="169"/>
      <c r="H2253" s="169"/>
      <c r="I2253" s="169"/>
      <c r="J2253" s="169"/>
      <c r="K2253" s="177"/>
    </row>
    <row r="2254" spans="2:11" x14ac:dyDescent="0.75">
      <c r="B2254" s="176" t="s">
        <v>2468</v>
      </c>
      <c r="C2254" s="168"/>
      <c r="D2254" s="169"/>
      <c r="E2254" s="169"/>
      <c r="F2254" s="169"/>
      <c r="G2254" s="169"/>
      <c r="H2254" s="169"/>
      <c r="I2254" s="169"/>
      <c r="J2254" s="169"/>
      <c r="K2254" s="177"/>
    </row>
    <row r="2255" spans="2:11" x14ac:dyDescent="0.75">
      <c r="B2255" s="176" t="s">
        <v>2469</v>
      </c>
      <c r="C2255" s="168"/>
      <c r="D2255" s="169"/>
      <c r="E2255" s="169"/>
      <c r="F2255" s="169"/>
      <c r="G2255" s="169"/>
      <c r="H2255" s="169"/>
      <c r="I2255" s="169"/>
      <c r="J2255" s="169"/>
      <c r="K2255" s="177"/>
    </row>
    <row r="2256" spans="2:11" x14ac:dyDescent="0.75">
      <c r="B2256" s="176" t="s">
        <v>2470</v>
      </c>
      <c r="C2256" s="168"/>
      <c r="D2256" s="169"/>
      <c r="E2256" s="169"/>
      <c r="F2256" s="169"/>
      <c r="G2256" s="169"/>
      <c r="H2256" s="169"/>
      <c r="I2256" s="169"/>
      <c r="J2256" s="169"/>
      <c r="K2256" s="177"/>
    </row>
    <row r="2257" spans="2:11" x14ac:dyDescent="0.75">
      <c r="B2257" s="176" t="s">
        <v>2471</v>
      </c>
      <c r="C2257" s="168"/>
      <c r="D2257" s="169"/>
      <c r="E2257" s="169"/>
      <c r="F2257" s="169"/>
      <c r="G2257" s="169"/>
      <c r="H2257" s="169"/>
      <c r="I2257" s="169"/>
      <c r="J2257" s="169"/>
      <c r="K2257" s="177"/>
    </row>
    <row r="2258" spans="2:11" x14ac:dyDescent="0.75">
      <c r="B2258" s="176" t="s">
        <v>2472</v>
      </c>
      <c r="C2258" s="168"/>
      <c r="D2258" s="169"/>
      <c r="E2258" s="169"/>
      <c r="F2258" s="169"/>
      <c r="G2258" s="169"/>
      <c r="H2258" s="169"/>
      <c r="I2258" s="169"/>
      <c r="J2258" s="169"/>
      <c r="K2258" s="177"/>
    </row>
    <row r="2259" spans="2:11" x14ac:dyDescent="0.75">
      <c r="B2259" s="176" t="s">
        <v>2473</v>
      </c>
      <c r="C2259" s="168"/>
      <c r="D2259" s="169"/>
      <c r="E2259" s="169"/>
      <c r="F2259" s="169"/>
      <c r="G2259" s="169"/>
      <c r="H2259" s="169"/>
      <c r="I2259" s="169"/>
      <c r="J2259" s="169"/>
      <c r="K2259" s="177"/>
    </row>
    <row r="2260" spans="2:11" x14ac:dyDescent="0.75">
      <c r="B2260" s="176" t="s">
        <v>2474</v>
      </c>
      <c r="C2260" s="168"/>
      <c r="D2260" s="169"/>
      <c r="E2260" s="169"/>
      <c r="F2260" s="169"/>
      <c r="G2260" s="169"/>
      <c r="H2260" s="169"/>
      <c r="I2260" s="169"/>
      <c r="J2260" s="169"/>
      <c r="K2260" s="177"/>
    </row>
    <row r="2261" spans="2:11" x14ac:dyDescent="0.75">
      <c r="B2261" s="176" t="s">
        <v>2475</v>
      </c>
      <c r="C2261" s="168"/>
      <c r="D2261" s="169"/>
      <c r="E2261" s="169"/>
      <c r="F2261" s="169"/>
      <c r="G2261" s="169"/>
      <c r="H2261" s="169"/>
      <c r="I2261" s="169"/>
      <c r="J2261" s="169"/>
      <c r="K2261" s="177"/>
    </row>
    <row r="2262" spans="2:11" x14ac:dyDescent="0.75">
      <c r="B2262" s="176" t="s">
        <v>2476</v>
      </c>
      <c r="C2262" s="168"/>
      <c r="D2262" s="169"/>
      <c r="E2262" s="169"/>
      <c r="F2262" s="169"/>
      <c r="G2262" s="169"/>
      <c r="H2262" s="169"/>
      <c r="I2262" s="169"/>
      <c r="J2262" s="169"/>
      <c r="K2262" s="177"/>
    </row>
    <row r="2263" spans="2:11" x14ac:dyDescent="0.75">
      <c r="B2263" s="176" t="s">
        <v>2477</v>
      </c>
      <c r="C2263" s="168"/>
      <c r="D2263" s="169"/>
      <c r="E2263" s="169"/>
      <c r="F2263" s="169"/>
      <c r="G2263" s="169"/>
      <c r="H2263" s="169"/>
      <c r="I2263" s="169"/>
      <c r="J2263" s="169"/>
      <c r="K2263" s="177"/>
    </row>
    <row r="2264" spans="2:11" x14ac:dyDescent="0.75">
      <c r="B2264" s="176" t="s">
        <v>2478</v>
      </c>
      <c r="C2264" s="168"/>
      <c r="D2264" s="169"/>
      <c r="E2264" s="169"/>
      <c r="F2264" s="169"/>
      <c r="G2264" s="169"/>
      <c r="H2264" s="169"/>
      <c r="I2264" s="169"/>
      <c r="J2264" s="169"/>
      <c r="K2264" s="177"/>
    </row>
    <row r="2265" spans="2:11" x14ac:dyDescent="0.75">
      <c r="B2265" s="176" t="s">
        <v>2479</v>
      </c>
      <c r="C2265" s="168"/>
      <c r="D2265" s="169"/>
      <c r="E2265" s="169"/>
      <c r="F2265" s="169"/>
      <c r="G2265" s="169"/>
      <c r="H2265" s="169"/>
      <c r="I2265" s="169"/>
      <c r="J2265" s="169"/>
      <c r="K2265" s="177"/>
    </row>
    <row r="2266" spans="2:11" x14ac:dyDescent="0.75">
      <c r="B2266" s="176" t="s">
        <v>2480</v>
      </c>
      <c r="C2266" s="168"/>
      <c r="D2266" s="169"/>
      <c r="E2266" s="169"/>
      <c r="F2266" s="169"/>
      <c r="G2266" s="169"/>
      <c r="H2266" s="169"/>
      <c r="I2266" s="169"/>
      <c r="J2266" s="169"/>
      <c r="K2266" s="177"/>
    </row>
    <row r="2267" spans="2:11" x14ac:dyDescent="0.75">
      <c r="B2267" s="176" t="s">
        <v>2481</v>
      </c>
      <c r="C2267" s="168"/>
      <c r="D2267" s="169"/>
      <c r="E2267" s="169"/>
      <c r="F2267" s="169"/>
      <c r="G2267" s="169"/>
      <c r="H2267" s="169"/>
      <c r="I2267" s="169"/>
      <c r="J2267" s="169"/>
      <c r="K2267" s="177"/>
    </row>
    <row r="2268" spans="2:11" x14ac:dyDescent="0.75">
      <c r="B2268" s="176" t="s">
        <v>2482</v>
      </c>
      <c r="C2268" s="168"/>
      <c r="D2268" s="169"/>
      <c r="E2268" s="169"/>
      <c r="F2268" s="169"/>
      <c r="G2268" s="169"/>
      <c r="H2268" s="169"/>
      <c r="I2268" s="169"/>
      <c r="J2268" s="169"/>
      <c r="K2268" s="177"/>
    </row>
    <row r="2269" spans="2:11" x14ac:dyDescent="0.75">
      <c r="B2269" s="176" t="s">
        <v>2483</v>
      </c>
      <c r="C2269" s="168"/>
      <c r="D2269" s="169"/>
      <c r="E2269" s="169"/>
      <c r="F2269" s="169"/>
      <c r="G2269" s="169"/>
      <c r="H2269" s="169"/>
      <c r="I2269" s="169"/>
      <c r="J2269" s="169"/>
      <c r="K2269" s="177"/>
    </row>
    <row r="2270" spans="2:11" x14ac:dyDescent="0.75">
      <c r="B2270" s="176" t="s">
        <v>2484</v>
      </c>
      <c r="C2270" s="168"/>
      <c r="D2270" s="169"/>
      <c r="E2270" s="169"/>
      <c r="F2270" s="169"/>
      <c r="G2270" s="169"/>
      <c r="H2270" s="169"/>
      <c r="I2270" s="169"/>
      <c r="J2270" s="169"/>
      <c r="K2270" s="177"/>
    </row>
    <row r="2271" spans="2:11" x14ac:dyDescent="0.75">
      <c r="B2271" s="176" t="s">
        <v>2485</v>
      </c>
      <c r="C2271" s="168"/>
      <c r="D2271" s="169"/>
      <c r="E2271" s="169"/>
      <c r="F2271" s="169"/>
      <c r="G2271" s="169"/>
      <c r="H2271" s="169"/>
      <c r="I2271" s="169"/>
      <c r="J2271" s="169"/>
      <c r="K2271" s="177"/>
    </row>
    <row r="2272" spans="2:11" x14ac:dyDescent="0.75">
      <c r="B2272" s="176" t="s">
        <v>2486</v>
      </c>
      <c r="C2272" s="168"/>
      <c r="D2272" s="169"/>
      <c r="E2272" s="169"/>
      <c r="F2272" s="169"/>
      <c r="G2272" s="169"/>
      <c r="H2272" s="169"/>
      <c r="I2272" s="169"/>
      <c r="J2272" s="169"/>
      <c r="K2272" s="177"/>
    </row>
    <row r="2273" spans="2:11" x14ac:dyDescent="0.75">
      <c r="B2273" s="176" t="s">
        <v>2487</v>
      </c>
      <c r="C2273" s="168"/>
      <c r="D2273" s="169"/>
      <c r="E2273" s="169"/>
      <c r="F2273" s="169"/>
      <c r="G2273" s="169"/>
      <c r="H2273" s="169"/>
      <c r="I2273" s="169"/>
      <c r="J2273" s="169"/>
      <c r="K2273" s="177"/>
    </row>
    <row r="2274" spans="2:11" x14ac:dyDescent="0.75">
      <c r="B2274" s="176" t="s">
        <v>2488</v>
      </c>
      <c r="C2274" s="168"/>
      <c r="D2274" s="169"/>
      <c r="E2274" s="169"/>
      <c r="F2274" s="169"/>
      <c r="G2274" s="169"/>
      <c r="H2274" s="169"/>
      <c r="I2274" s="169"/>
      <c r="J2274" s="169"/>
      <c r="K2274" s="177"/>
    </row>
    <row r="2275" spans="2:11" x14ac:dyDescent="0.75">
      <c r="B2275" s="176" t="s">
        <v>2489</v>
      </c>
      <c r="C2275" s="168"/>
      <c r="D2275" s="169"/>
      <c r="E2275" s="169"/>
      <c r="F2275" s="169"/>
      <c r="G2275" s="169"/>
      <c r="H2275" s="169"/>
      <c r="I2275" s="169"/>
      <c r="J2275" s="169"/>
      <c r="K2275" s="177"/>
    </row>
    <row r="2276" spans="2:11" x14ac:dyDescent="0.75">
      <c r="B2276" s="176" t="s">
        <v>2490</v>
      </c>
      <c r="C2276" s="168"/>
      <c r="D2276" s="169"/>
      <c r="E2276" s="169"/>
      <c r="F2276" s="169"/>
      <c r="G2276" s="169"/>
      <c r="H2276" s="169"/>
      <c r="I2276" s="169"/>
      <c r="J2276" s="169"/>
      <c r="K2276" s="177"/>
    </row>
    <row r="2277" spans="2:11" x14ac:dyDescent="0.75">
      <c r="B2277" s="176" t="s">
        <v>2491</v>
      </c>
      <c r="C2277" s="168"/>
      <c r="D2277" s="169"/>
      <c r="E2277" s="169"/>
      <c r="F2277" s="169"/>
      <c r="G2277" s="169"/>
      <c r="H2277" s="169"/>
      <c r="I2277" s="169"/>
      <c r="J2277" s="169"/>
      <c r="K2277" s="177"/>
    </row>
    <row r="2278" spans="2:11" x14ac:dyDescent="0.75">
      <c r="B2278" s="176" t="s">
        <v>2492</v>
      </c>
      <c r="C2278" s="168"/>
      <c r="D2278" s="169"/>
      <c r="E2278" s="169"/>
      <c r="F2278" s="169"/>
      <c r="G2278" s="169"/>
      <c r="H2278" s="169"/>
      <c r="I2278" s="169"/>
      <c r="J2278" s="169"/>
      <c r="K2278" s="177"/>
    </row>
    <row r="2279" spans="2:11" x14ac:dyDescent="0.75">
      <c r="B2279" s="176" t="s">
        <v>2493</v>
      </c>
      <c r="C2279" s="168"/>
      <c r="D2279" s="169"/>
      <c r="E2279" s="169"/>
      <c r="F2279" s="169"/>
      <c r="G2279" s="169"/>
      <c r="H2279" s="169"/>
      <c r="I2279" s="169"/>
      <c r="J2279" s="169"/>
      <c r="K2279" s="177"/>
    </row>
    <row r="2280" spans="2:11" x14ac:dyDescent="0.75">
      <c r="B2280" s="176" t="s">
        <v>2494</v>
      </c>
      <c r="C2280" s="168"/>
      <c r="D2280" s="169"/>
      <c r="E2280" s="169"/>
      <c r="F2280" s="169"/>
      <c r="G2280" s="169"/>
      <c r="H2280" s="169"/>
      <c r="I2280" s="169"/>
      <c r="J2280" s="169"/>
      <c r="K2280" s="177"/>
    </row>
    <row r="2281" spans="2:11" x14ac:dyDescent="0.75">
      <c r="B2281" s="176" t="s">
        <v>2495</v>
      </c>
      <c r="C2281" s="168"/>
      <c r="D2281" s="169"/>
      <c r="E2281" s="169"/>
      <c r="F2281" s="169"/>
      <c r="G2281" s="169"/>
      <c r="H2281" s="169"/>
      <c r="I2281" s="169"/>
      <c r="J2281" s="169"/>
      <c r="K2281" s="177"/>
    </row>
    <row r="2282" spans="2:11" x14ac:dyDescent="0.75">
      <c r="B2282" s="176" t="s">
        <v>2496</v>
      </c>
      <c r="C2282" s="168"/>
      <c r="D2282" s="169"/>
      <c r="E2282" s="169"/>
      <c r="F2282" s="169"/>
      <c r="G2282" s="169"/>
      <c r="H2282" s="169"/>
      <c r="I2282" s="169"/>
      <c r="J2282" s="169"/>
      <c r="K2282" s="177"/>
    </row>
    <row r="2283" spans="2:11" x14ac:dyDescent="0.75">
      <c r="B2283" s="176" t="s">
        <v>2497</v>
      </c>
      <c r="C2283" s="168"/>
      <c r="D2283" s="169"/>
      <c r="E2283" s="169"/>
      <c r="F2283" s="169"/>
      <c r="G2283" s="169"/>
      <c r="H2283" s="169"/>
      <c r="I2283" s="169"/>
      <c r="J2283" s="169"/>
      <c r="K2283" s="177"/>
    </row>
    <row r="2284" spans="2:11" x14ac:dyDescent="0.75">
      <c r="B2284" s="176" t="s">
        <v>2498</v>
      </c>
      <c r="C2284" s="168"/>
      <c r="D2284" s="169"/>
      <c r="E2284" s="169"/>
      <c r="F2284" s="169"/>
      <c r="G2284" s="169"/>
      <c r="H2284" s="169"/>
      <c r="I2284" s="169"/>
      <c r="J2284" s="169"/>
      <c r="K2284" s="177"/>
    </row>
    <row r="2285" spans="2:11" x14ac:dyDescent="0.75">
      <c r="B2285" s="176" t="s">
        <v>2499</v>
      </c>
      <c r="C2285" s="168"/>
      <c r="D2285" s="169"/>
      <c r="E2285" s="169"/>
      <c r="F2285" s="169"/>
      <c r="G2285" s="169"/>
      <c r="H2285" s="169"/>
      <c r="I2285" s="169"/>
      <c r="J2285" s="169"/>
      <c r="K2285" s="177"/>
    </row>
    <row r="2286" spans="2:11" x14ac:dyDescent="0.75">
      <c r="B2286" s="176" t="s">
        <v>2500</v>
      </c>
      <c r="C2286" s="168"/>
      <c r="D2286" s="169"/>
      <c r="E2286" s="169"/>
      <c r="F2286" s="169"/>
      <c r="G2286" s="169"/>
      <c r="H2286" s="169"/>
      <c r="I2286" s="169"/>
      <c r="J2286" s="169"/>
      <c r="K2286" s="177"/>
    </row>
    <row r="2287" spans="2:11" x14ac:dyDescent="0.75">
      <c r="B2287" s="176" t="s">
        <v>2501</v>
      </c>
      <c r="C2287" s="168"/>
      <c r="D2287" s="169"/>
      <c r="E2287" s="169"/>
      <c r="F2287" s="169"/>
      <c r="G2287" s="169"/>
      <c r="H2287" s="169"/>
      <c r="I2287" s="169"/>
      <c r="J2287" s="169"/>
      <c r="K2287" s="177"/>
    </row>
    <row r="2288" spans="2:11" x14ac:dyDescent="0.75">
      <c r="B2288" s="176" t="s">
        <v>2502</v>
      </c>
      <c r="C2288" s="168"/>
      <c r="D2288" s="169"/>
      <c r="E2288" s="169"/>
      <c r="F2288" s="169"/>
      <c r="G2288" s="169"/>
      <c r="H2288" s="169"/>
      <c r="I2288" s="169"/>
      <c r="J2288" s="169"/>
      <c r="K2288" s="177"/>
    </row>
    <row r="2289" spans="2:11" x14ac:dyDescent="0.75">
      <c r="B2289" s="176" t="s">
        <v>2503</v>
      </c>
      <c r="C2289" s="168"/>
      <c r="D2289" s="169"/>
      <c r="E2289" s="169"/>
      <c r="F2289" s="169"/>
      <c r="G2289" s="169"/>
      <c r="H2289" s="169"/>
      <c r="I2289" s="169"/>
      <c r="J2289" s="169"/>
      <c r="K2289" s="177"/>
    </row>
    <row r="2290" spans="2:11" x14ac:dyDescent="0.75">
      <c r="B2290" s="176" t="s">
        <v>2504</v>
      </c>
      <c r="C2290" s="168"/>
      <c r="D2290" s="169"/>
      <c r="E2290" s="169"/>
      <c r="F2290" s="169"/>
      <c r="G2290" s="169"/>
      <c r="H2290" s="169"/>
      <c r="I2290" s="169"/>
      <c r="J2290" s="169"/>
      <c r="K2290" s="177"/>
    </row>
    <row r="2291" spans="2:11" x14ac:dyDescent="0.75">
      <c r="B2291" s="176" t="s">
        <v>2505</v>
      </c>
      <c r="C2291" s="168"/>
      <c r="D2291" s="169"/>
      <c r="E2291" s="169"/>
      <c r="F2291" s="169"/>
      <c r="G2291" s="169"/>
      <c r="H2291" s="169"/>
      <c r="I2291" s="169"/>
      <c r="J2291" s="169"/>
      <c r="K2291" s="177"/>
    </row>
    <row r="2292" spans="2:11" x14ac:dyDescent="0.75">
      <c r="B2292" s="176" t="s">
        <v>2506</v>
      </c>
      <c r="C2292" s="168"/>
      <c r="D2292" s="169"/>
      <c r="E2292" s="169"/>
      <c r="F2292" s="169"/>
      <c r="G2292" s="169"/>
      <c r="H2292" s="169"/>
      <c r="I2292" s="169"/>
      <c r="J2292" s="169"/>
      <c r="K2292" s="177"/>
    </row>
    <row r="2293" spans="2:11" x14ac:dyDescent="0.75">
      <c r="B2293" s="176" t="s">
        <v>2507</v>
      </c>
      <c r="C2293" s="168"/>
      <c r="D2293" s="169"/>
      <c r="E2293" s="169"/>
      <c r="F2293" s="169"/>
      <c r="G2293" s="169"/>
      <c r="H2293" s="169"/>
      <c r="I2293" s="169"/>
      <c r="J2293" s="169"/>
      <c r="K2293" s="177"/>
    </row>
    <row r="2294" spans="2:11" x14ac:dyDescent="0.75">
      <c r="B2294" s="176" t="s">
        <v>2508</v>
      </c>
      <c r="C2294" s="168"/>
      <c r="D2294" s="169"/>
      <c r="E2294" s="169"/>
      <c r="F2294" s="169"/>
      <c r="G2294" s="169"/>
      <c r="H2294" s="169"/>
      <c r="I2294" s="169"/>
      <c r="J2294" s="169"/>
      <c r="K2294" s="177"/>
    </row>
    <row r="2295" spans="2:11" x14ac:dyDescent="0.75">
      <c r="B2295" s="176" t="s">
        <v>2509</v>
      </c>
      <c r="C2295" s="168"/>
      <c r="D2295" s="169"/>
      <c r="E2295" s="169"/>
      <c r="F2295" s="169"/>
      <c r="G2295" s="169"/>
      <c r="H2295" s="169"/>
      <c r="I2295" s="169"/>
      <c r="J2295" s="169"/>
      <c r="K2295" s="177"/>
    </row>
    <row r="2296" spans="2:11" x14ac:dyDescent="0.75">
      <c r="B2296" s="176" t="s">
        <v>2510</v>
      </c>
      <c r="C2296" s="168"/>
      <c r="D2296" s="169"/>
      <c r="E2296" s="169"/>
      <c r="F2296" s="169"/>
      <c r="G2296" s="169"/>
      <c r="H2296" s="169"/>
      <c r="I2296" s="169"/>
      <c r="J2296" s="169"/>
      <c r="K2296" s="177"/>
    </row>
    <row r="2297" spans="2:11" x14ac:dyDescent="0.75">
      <c r="B2297" s="176" t="s">
        <v>2511</v>
      </c>
      <c r="C2297" s="168"/>
      <c r="D2297" s="169"/>
      <c r="E2297" s="169"/>
      <c r="F2297" s="169"/>
      <c r="G2297" s="169"/>
      <c r="H2297" s="169"/>
      <c r="I2297" s="169"/>
      <c r="J2297" s="169"/>
      <c r="K2297" s="177"/>
    </row>
    <row r="2298" spans="2:11" x14ac:dyDescent="0.75">
      <c r="B2298" s="176" t="s">
        <v>2512</v>
      </c>
      <c r="C2298" s="168"/>
      <c r="D2298" s="169"/>
      <c r="E2298" s="169"/>
      <c r="F2298" s="169"/>
      <c r="G2298" s="169"/>
      <c r="H2298" s="169"/>
      <c r="I2298" s="169"/>
      <c r="J2298" s="169"/>
      <c r="K2298" s="177"/>
    </row>
    <row r="2299" spans="2:11" x14ac:dyDescent="0.75">
      <c r="B2299" s="176" t="s">
        <v>2513</v>
      </c>
      <c r="C2299" s="168"/>
      <c r="D2299" s="169"/>
      <c r="E2299" s="169"/>
      <c r="F2299" s="169"/>
      <c r="G2299" s="169"/>
      <c r="H2299" s="169"/>
      <c r="I2299" s="169"/>
      <c r="J2299" s="169"/>
      <c r="K2299" s="177"/>
    </row>
    <row r="2300" spans="2:11" x14ac:dyDescent="0.75">
      <c r="B2300" s="176" t="s">
        <v>2514</v>
      </c>
      <c r="C2300" s="168"/>
      <c r="D2300" s="169"/>
      <c r="E2300" s="169"/>
      <c r="F2300" s="169"/>
      <c r="G2300" s="169"/>
      <c r="H2300" s="169"/>
      <c r="I2300" s="169"/>
      <c r="J2300" s="169"/>
      <c r="K2300" s="177"/>
    </row>
    <row r="2301" spans="2:11" x14ac:dyDescent="0.75">
      <c r="B2301" s="176" t="s">
        <v>2515</v>
      </c>
      <c r="C2301" s="168"/>
      <c r="D2301" s="169"/>
      <c r="E2301" s="169"/>
      <c r="F2301" s="169"/>
      <c r="G2301" s="169"/>
      <c r="H2301" s="169"/>
      <c r="I2301" s="169"/>
      <c r="J2301" s="169"/>
      <c r="K2301" s="177"/>
    </row>
    <row r="2302" spans="2:11" x14ac:dyDescent="0.75">
      <c r="B2302" s="176" t="s">
        <v>2516</v>
      </c>
      <c r="C2302" s="168"/>
      <c r="D2302" s="169"/>
      <c r="E2302" s="169"/>
      <c r="F2302" s="169"/>
      <c r="G2302" s="169"/>
      <c r="H2302" s="169"/>
      <c r="I2302" s="169"/>
      <c r="J2302" s="169"/>
      <c r="K2302" s="177"/>
    </row>
    <row r="2303" spans="2:11" x14ac:dyDescent="0.75">
      <c r="B2303" s="176" t="s">
        <v>2517</v>
      </c>
      <c r="C2303" s="168"/>
      <c r="D2303" s="169"/>
      <c r="E2303" s="169"/>
      <c r="F2303" s="169"/>
      <c r="G2303" s="169"/>
      <c r="H2303" s="169"/>
      <c r="I2303" s="169"/>
      <c r="J2303" s="169"/>
      <c r="K2303" s="177"/>
    </row>
    <row r="2304" spans="2:11" x14ac:dyDescent="0.75">
      <c r="B2304" s="176" t="s">
        <v>2518</v>
      </c>
      <c r="C2304" s="168"/>
      <c r="D2304" s="169"/>
      <c r="E2304" s="169"/>
      <c r="F2304" s="169"/>
      <c r="G2304" s="169"/>
      <c r="H2304" s="169"/>
      <c r="I2304" s="169"/>
      <c r="J2304" s="169"/>
      <c r="K2304" s="177"/>
    </row>
    <row r="2305" spans="2:11" x14ac:dyDescent="0.75">
      <c r="B2305" s="176" t="s">
        <v>2519</v>
      </c>
      <c r="C2305" s="168"/>
      <c r="D2305" s="169"/>
      <c r="E2305" s="169"/>
      <c r="F2305" s="169"/>
      <c r="G2305" s="169"/>
      <c r="H2305" s="169"/>
      <c r="I2305" s="169"/>
      <c r="J2305" s="169"/>
      <c r="K2305" s="177"/>
    </row>
    <row r="2306" spans="2:11" x14ac:dyDescent="0.75">
      <c r="B2306" s="176" t="s">
        <v>2520</v>
      </c>
      <c r="C2306" s="168"/>
      <c r="D2306" s="169"/>
      <c r="E2306" s="169"/>
      <c r="F2306" s="169"/>
      <c r="G2306" s="169"/>
      <c r="H2306" s="169"/>
      <c r="I2306" s="169"/>
      <c r="J2306" s="169"/>
      <c r="K2306" s="177"/>
    </row>
    <row r="2307" spans="2:11" x14ac:dyDescent="0.75">
      <c r="B2307" s="176" t="s">
        <v>2521</v>
      </c>
      <c r="C2307" s="168"/>
      <c r="D2307" s="169"/>
      <c r="E2307" s="169"/>
      <c r="F2307" s="169"/>
      <c r="G2307" s="169"/>
      <c r="H2307" s="169"/>
      <c r="I2307" s="169"/>
      <c r="J2307" s="169"/>
      <c r="K2307" s="177"/>
    </row>
    <row r="2308" spans="2:11" x14ac:dyDescent="0.75">
      <c r="B2308" s="176" t="s">
        <v>2522</v>
      </c>
      <c r="C2308" s="168"/>
      <c r="D2308" s="169"/>
      <c r="E2308" s="169"/>
      <c r="F2308" s="169"/>
      <c r="G2308" s="169"/>
      <c r="H2308" s="169"/>
      <c r="I2308" s="169"/>
      <c r="J2308" s="169"/>
      <c r="K2308" s="177"/>
    </row>
    <row r="2309" spans="2:11" x14ac:dyDescent="0.75">
      <c r="B2309" s="176" t="s">
        <v>2523</v>
      </c>
      <c r="C2309" s="168"/>
      <c r="D2309" s="169"/>
      <c r="E2309" s="169"/>
      <c r="F2309" s="169"/>
      <c r="G2309" s="169"/>
      <c r="H2309" s="169"/>
      <c r="I2309" s="169"/>
      <c r="J2309" s="169"/>
      <c r="K2309" s="177"/>
    </row>
    <row r="2310" spans="2:11" x14ac:dyDescent="0.75">
      <c r="B2310" s="176" t="s">
        <v>2524</v>
      </c>
      <c r="C2310" s="168"/>
      <c r="D2310" s="169"/>
      <c r="E2310" s="169"/>
      <c r="F2310" s="169"/>
      <c r="G2310" s="169"/>
      <c r="H2310" s="169"/>
      <c r="I2310" s="169"/>
      <c r="J2310" s="169"/>
      <c r="K2310" s="177"/>
    </row>
    <row r="2311" spans="2:11" x14ac:dyDescent="0.75">
      <c r="B2311" s="176" t="s">
        <v>2525</v>
      </c>
      <c r="C2311" s="168"/>
      <c r="D2311" s="169"/>
      <c r="E2311" s="169"/>
      <c r="F2311" s="169"/>
      <c r="G2311" s="169"/>
      <c r="H2311" s="169"/>
      <c r="I2311" s="169"/>
      <c r="J2311" s="169"/>
      <c r="K2311" s="177"/>
    </row>
    <row r="2312" spans="2:11" x14ac:dyDescent="0.75">
      <c r="B2312" s="176" t="s">
        <v>2526</v>
      </c>
      <c r="C2312" s="168"/>
      <c r="D2312" s="169"/>
      <c r="E2312" s="169"/>
      <c r="F2312" s="169"/>
      <c r="G2312" s="169"/>
      <c r="H2312" s="169"/>
      <c r="I2312" s="169"/>
      <c r="J2312" s="169"/>
      <c r="K2312" s="177"/>
    </row>
    <row r="2313" spans="2:11" x14ac:dyDescent="0.75">
      <c r="B2313" s="176" t="s">
        <v>2527</v>
      </c>
      <c r="C2313" s="168"/>
      <c r="D2313" s="169"/>
      <c r="E2313" s="169"/>
      <c r="F2313" s="169"/>
      <c r="G2313" s="169"/>
      <c r="H2313" s="169"/>
      <c r="I2313" s="169"/>
      <c r="J2313" s="169"/>
      <c r="K2313" s="177"/>
    </row>
    <row r="2314" spans="2:11" x14ac:dyDescent="0.75">
      <c r="B2314" s="176" t="s">
        <v>2528</v>
      </c>
      <c r="C2314" s="168"/>
      <c r="D2314" s="169"/>
      <c r="E2314" s="169"/>
      <c r="F2314" s="169"/>
      <c r="G2314" s="169"/>
      <c r="H2314" s="169"/>
      <c r="I2314" s="169"/>
      <c r="J2314" s="169"/>
      <c r="K2314" s="177"/>
    </row>
    <row r="2315" spans="2:11" x14ac:dyDescent="0.75">
      <c r="B2315" s="176" t="s">
        <v>2529</v>
      </c>
      <c r="C2315" s="168"/>
      <c r="D2315" s="169"/>
      <c r="E2315" s="169"/>
      <c r="F2315" s="169"/>
      <c r="G2315" s="169"/>
      <c r="H2315" s="169"/>
      <c r="I2315" s="169"/>
      <c r="J2315" s="169"/>
      <c r="K2315" s="177"/>
    </row>
    <row r="2316" spans="2:11" x14ac:dyDescent="0.75">
      <c r="B2316" s="176" t="s">
        <v>2530</v>
      </c>
      <c r="C2316" s="168"/>
      <c r="D2316" s="169"/>
      <c r="E2316" s="169"/>
      <c r="F2316" s="169"/>
      <c r="G2316" s="169"/>
      <c r="H2316" s="169"/>
      <c r="I2316" s="169"/>
      <c r="J2316" s="169"/>
      <c r="K2316" s="177"/>
    </row>
    <row r="2317" spans="2:11" x14ac:dyDescent="0.75">
      <c r="B2317" s="176" t="s">
        <v>2531</v>
      </c>
      <c r="C2317" s="168"/>
      <c r="D2317" s="169"/>
      <c r="E2317" s="169"/>
      <c r="F2317" s="169"/>
      <c r="G2317" s="169"/>
      <c r="H2317" s="169"/>
      <c r="I2317" s="169"/>
      <c r="J2317" s="169"/>
      <c r="K2317" s="177"/>
    </row>
    <row r="2318" spans="2:11" x14ac:dyDescent="0.75">
      <c r="B2318" s="176" t="s">
        <v>2532</v>
      </c>
      <c r="C2318" s="168"/>
      <c r="D2318" s="169"/>
      <c r="E2318" s="169"/>
      <c r="F2318" s="169"/>
      <c r="G2318" s="169"/>
      <c r="H2318" s="169"/>
      <c r="I2318" s="169"/>
      <c r="J2318" s="169"/>
      <c r="K2318" s="177"/>
    </row>
    <row r="2319" spans="2:11" x14ac:dyDescent="0.75">
      <c r="B2319" s="176" t="s">
        <v>2533</v>
      </c>
      <c r="C2319" s="168"/>
      <c r="D2319" s="169"/>
      <c r="E2319" s="169"/>
      <c r="F2319" s="169"/>
      <c r="G2319" s="169"/>
      <c r="H2319" s="169"/>
      <c r="I2319" s="169"/>
      <c r="J2319" s="169"/>
      <c r="K2319" s="177"/>
    </row>
    <row r="2320" spans="2:11" x14ac:dyDescent="0.75">
      <c r="B2320" s="176" t="s">
        <v>2534</v>
      </c>
      <c r="C2320" s="168"/>
      <c r="D2320" s="169"/>
      <c r="E2320" s="169"/>
      <c r="F2320" s="169"/>
      <c r="G2320" s="169"/>
      <c r="H2320" s="169"/>
      <c r="I2320" s="169"/>
      <c r="J2320" s="169"/>
      <c r="K2320" s="177"/>
    </row>
    <row r="2321" spans="2:11" x14ac:dyDescent="0.75">
      <c r="B2321" s="176" t="s">
        <v>2535</v>
      </c>
      <c r="C2321" s="168"/>
      <c r="D2321" s="169"/>
      <c r="E2321" s="169"/>
      <c r="F2321" s="169"/>
      <c r="G2321" s="169"/>
      <c r="H2321" s="169"/>
      <c r="I2321" s="169"/>
      <c r="J2321" s="169"/>
      <c r="K2321" s="177"/>
    </row>
    <row r="2322" spans="2:11" x14ac:dyDescent="0.75">
      <c r="B2322" s="176" t="s">
        <v>2536</v>
      </c>
      <c r="C2322" s="168"/>
      <c r="D2322" s="169"/>
      <c r="E2322" s="169"/>
      <c r="F2322" s="169"/>
      <c r="G2322" s="169"/>
      <c r="H2322" s="169"/>
      <c r="I2322" s="169"/>
      <c r="J2322" s="169"/>
      <c r="K2322" s="177"/>
    </row>
    <row r="2323" spans="2:11" x14ac:dyDescent="0.75">
      <c r="B2323" s="176" t="s">
        <v>2537</v>
      </c>
      <c r="C2323" s="168"/>
      <c r="D2323" s="169"/>
      <c r="E2323" s="169"/>
      <c r="F2323" s="169"/>
      <c r="G2323" s="169"/>
      <c r="H2323" s="169"/>
      <c r="I2323" s="169"/>
      <c r="J2323" s="169"/>
      <c r="K2323" s="177"/>
    </row>
    <row r="2324" spans="2:11" x14ac:dyDescent="0.75">
      <c r="B2324" s="176" t="s">
        <v>2538</v>
      </c>
      <c r="C2324" s="168"/>
      <c r="D2324" s="169"/>
      <c r="E2324" s="169"/>
      <c r="F2324" s="169"/>
      <c r="G2324" s="169"/>
      <c r="H2324" s="169"/>
      <c r="I2324" s="169"/>
      <c r="J2324" s="169"/>
      <c r="K2324" s="177"/>
    </row>
    <row r="2325" spans="2:11" x14ac:dyDescent="0.75">
      <c r="B2325" s="176" t="s">
        <v>2539</v>
      </c>
      <c r="C2325" s="168"/>
      <c r="D2325" s="169"/>
      <c r="E2325" s="169"/>
      <c r="F2325" s="169"/>
      <c r="G2325" s="169"/>
      <c r="H2325" s="169"/>
      <c r="I2325" s="169"/>
      <c r="J2325" s="169"/>
      <c r="K2325" s="177"/>
    </row>
    <row r="2326" spans="2:11" x14ac:dyDescent="0.75">
      <c r="B2326" s="176" t="s">
        <v>2540</v>
      </c>
      <c r="C2326" s="168"/>
      <c r="D2326" s="169"/>
      <c r="E2326" s="169"/>
      <c r="F2326" s="169"/>
      <c r="G2326" s="169"/>
      <c r="H2326" s="169"/>
      <c r="I2326" s="169"/>
      <c r="J2326" s="169"/>
      <c r="K2326" s="177"/>
    </row>
    <row r="2327" spans="2:11" x14ac:dyDescent="0.75">
      <c r="B2327" s="176" t="s">
        <v>2541</v>
      </c>
      <c r="C2327" s="168"/>
      <c r="D2327" s="169"/>
      <c r="E2327" s="169"/>
      <c r="F2327" s="169"/>
      <c r="G2327" s="169"/>
      <c r="H2327" s="169"/>
      <c r="I2327" s="169"/>
      <c r="J2327" s="169"/>
      <c r="K2327" s="177"/>
    </row>
    <row r="2328" spans="2:11" x14ac:dyDescent="0.75">
      <c r="B2328" s="176" t="s">
        <v>2542</v>
      </c>
      <c r="C2328" s="168"/>
      <c r="D2328" s="169"/>
      <c r="E2328" s="169"/>
      <c r="F2328" s="169"/>
      <c r="G2328" s="169"/>
      <c r="H2328" s="169"/>
      <c r="I2328" s="169"/>
      <c r="J2328" s="169"/>
      <c r="K2328" s="177"/>
    </row>
    <row r="2329" spans="2:11" x14ac:dyDescent="0.75">
      <c r="B2329" s="176" t="s">
        <v>2543</v>
      </c>
      <c r="C2329" s="168"/>
      <c r="D2329" s="169"/>
      <c r="E2329" s="169"/>
      <c r="F2329" s="169"/>
      <c r="G2329" s="169"/>
      <c r="H2329" s="169"/>
      <c r="I2329" s="169"/>
      <c r="J2329" s="169"/>
      <c r="K2329" s="177"/>
    </row>
    <row r="2330" spans="2:11" x14ac:dyDescent="0.75">
      <c r="B2330" s="176" t="s">
        <v>2544</v>
      </c>
      <c r="C2330" s="168"/>
      <c r="D2330" s="169"/>
      <c r="E2330" s="169"/>
      <c r="F2330" s="169"/>
      <c r="G2330" s="169"/>
      <c r="H2330" s="169"/>
      <c r="I2330" s="169"/>
      <c r="J2330" s="169"/>
      <c r="K2330" s="177"/>
    </row>
    <row r="2331" spans="2:11" x14ac:dyDescent="0.75">
      <c r="B2331" s="176" t="s">
        <v>2545</v>
      </c>
      <c r="C2331" s="168"/>
      <c r="D2331" s="169"/>
      <c r="E2331" s="169"/>
      <c r="F2331" s="169"/>
      <c r="G2331" s="169"/>
      <c r="H2331" s="169"/>
      <c r="I2331" s="169"/>
      <c r="J2331" s="169"/>
      <c r="K2331" s="177"/>
    </row>
    <row r="2332" spans="2:11" x14ac:dyDescent="0.75">
      <c r="B2332" s="176" t="s">
        <v>2546</v>
      </c>
      <c r="C2332" s="168"/>
      <c r="D2332" s="169"/>
      <c r="E2332" s="169"/>
      <c r="F2332" s="169"/>
      <c r="G2332" s="169"/>
      <c r="H2332" s="169"/>
      <c r="I2332" s="169"/>
      <c r="J2332" s="169"/>
      <c r="K2332" s="177"/>
    </row>
    <row r="2333" spans="2:11" x14ac:dyDescent="0.75">
      <c r="B2333" s="176" t="s">
        <v>2547</v>
      </c>
      <c r="C2333" s="168"/>
      <c r="D2333" s="169"/>
      <c r="E2333" s="169"/>
      <c r="F2333" s="169"/>
      <c r="G2333" s="169"/>
      <c r="H2333" s="169"/>
      <c r="I2333" s="169"/>
      <c r="J2333" s="169"/>
      <c r="K2333" s="177"/>
    </row>
    <row r="2334" spans="2:11" x14ac:dyDescent="0.75">
      <c r="B2334" s="176" t="s">
        <v>2548</v>
      </c>
      <c r="C2334" s="168"/>
      <c r="D2334" s="169"/>
      <c r="E2334" s="169"/>
      <c r="F2334" s="169"/>
      <c r="G2334" s="169"/>
      <c r="H2334" s="169"/>
      <c r="I2334" s="169"/>
      <c r="J2334" s="169"/>
      <c r="K2334" s="177"/>
    </row>
    <row r="2335" spans="2:11" x14ac:dyDescent="0.75">
      <c r="B2335" s="176" t="s">
        <v>2549</v>
      </c>
      <c r="C2335" s="168"/>
      <c r="D2335" s="169"/>
      <c r="E2335" s="169"/>
      <c r="F2335" s="169"/>
      <c r="G2335" s="169"/>
      <c r="H2335" s="169"/>
      <c r="I2335" s="169"/>
      <c r="J2335" s="169"/>
      <c r="K2335" s="177"/>
    </row>
    <row r="2336" spans="2:11" x14ac:dyDescent="0.75">
      <c r="B2336" s="176" t="s">
        <v>2550</v>
      </c>
      <c r="C2336" s="168"/>
      <c r="D2336" s="169"/>
      <c r="E2336" s="169"/>
      <c r="F2336" s="169"/>
      <c r="G2336" s="169"/>
      <c r="H2336" s="169"/>
      <c r="I2336" s="169"/>
      <c r="J2336" s="169"/>
      <c r="K2336" s="177"/>
    </row>
    <row r="2337" spans="2:11" x14ac:dyDescent="0.75">
      <c r="B2337" s="176" t="s">
        <v>2551</v>
      </c>
      <c r="C2337" s="168"/>
      <c r="D2337" s="169"/>
      <c r="E2337" s="169"/>
      <c r="F2337" s="169"/>
      <c r="G2337" s="169"/>
      <c r="H2337" s="169"/>
      <c r="I2337" s="169"/>
      <c r="J2337" s="169"/>
      <c r="K2337" s="177"/>
    </row>
    <row r="2338" spans="2:11" x14ac:dyDescent="0.75">
      <c r="B2338" s="176" t="s">
        <v>2552</v>
      </c>
      <c r="C2338" s="168"/>
      <c r="D2338" s="169"/>
      <c r="E2338" s="169"/>
      <c r="F2338" s="169"/>
      <c r="G2338" s="169"/>
      <c r="H2338" s="169"/>
      <c r="I2338" s="169"/>
      <c r="J2338" s="169"/>
      <c r="K2338" s="177"/>
    </row>
    <row r="2339" spans="2:11" x14ac:dyDescent="0.75">
      <c r="B2339" s="176" t="s">
        <v>2553</v>
      </c>
      <c r="C2339" s="168"/>
      <c r="D2339" s="169"/>
      <c r="E2339" s="169"/>
      <c r="F2339" s="169"/>
      <c r="G2339" s="169"/>
      <c r="H2339" s="169"/>
      <c r="I2339" s="169"/>
      <c r="J2339" s="169"/>
      <c r="K2339" s="177"/>
    </row>
    <row r="2340" spans="2:11" x14ac:dyDescent="0.75">
      <c r="B2340" s="176" t="s">
        <v>2554</v>
      </c>
      <c r="C2340" s="168"/>
      <c r="D2340" s="169"/>
      <c r="E2340" s="169"/>
      <c r="F2340" s="169"/>
      <c r="G2340" s="169"/>
      <c r="H2340" s="169"/>
      <c r="I2340" s="169"/>
      <c r="J2340" s="169"/>
      <c r="K2340" s="177"/>
    </row>
    <row r="2341" spans="2:11" x14ac:dyDescent="0.75">
      <c r="B2341" s="176" t="s">
        <v>2555</v>
      </c>
      <c r="C2341" s="168"/>
      <c r="D2341" s="169"/>
      <c r="E2341" s="169"/>
      <c r="F2341" s="169"/>
      <c r="G2341" s="169"/>
      <c r="H2341" s="169"/>
      <c r="I2341" s="169"/>
      <c r="J2341" s="169"/>
      <c r="K2341" s="177"/>
    </row>
    <row r="2342" spans="2:11" x14ac:dyDescent="0.75">
      <c r="B2342" s="176" t="s">
        <v>2556</v>
      </c>
      <c r="C2342" s="168"/>
      <c r="D2342" s="169"/>
      <c r="E2342" s="169"/>
      <c r="F2342" s="169"/>
      <c r="G2342" s="169"/>
      <c r="H2342" s="169"/>
      <c r="I2342" s="169"/>
      <c r="J2342" s="169"/>
      <c r="K2342" s="177"/>
    </row>
    <row r="2343" spans="2:11" x14ac:dyDescent="0.75">
      <c r="B2343" s="176" t="s">
        <v>2557</v>
      </c>
      <c r="C2343" s="168"/>
      <c r="D2343" s="169"/>
      <c r="E2343" s="169"/>
      <c r="F2343" s="169"/>
      <c r="G2343" s="169"/>
      <c r="H2343" s="169"/>
      <c r="I2343" s="169"/>
      <c r="J2343" s="169"/>
      <c r="K2343" s="177"/>
    </row>
    <row r="2344" spans="2:11" x14ac:dyDescent="0.75">
      <c r="B2344" s="176" t="s">
        <v>2558</v>
      </c>
      <c r="C2344" s="168"/>
      <c r="D2344" s="169"/>
      <c r="E2344" s="169"/>
      <c r="F2344" s="169"/>
      <c r="G2344" s="169"/>
      <c r="H2344" s="169"/>
      <c r="I2344" s="169"/>
      <c r="J2344" s="169"/>
      <c r="K2344" s="177"/>
    </row>
    <row r="2345" spans="2:11" x14ac:dyDescent="0.75">
      <c r="B2345" s="176" t="s">
        <v>2559</v>
      </c>
      <c r="C2345" s="168"/>
      <c r="D2345" s="169"/>
      <c r="E2345" s="169"/>
      <c r="F2345" s="169"/>
      <c r="G2345" s="169"/>
      <c r="H2345" s="169"/>
      <c r="I2345" s="169"/>
      <c r="J2345" s="169"/>
      <c r="K2345" s="177"/>
    </row>
    <row r="2346" spans="2:11" x14ac:dyDescent="0.75">
      <c r="B2346" s="176" t="s">
        <v>2560</v>
      </c>
      <c r="C2346" s="168"/>
      <c r="D2346" s="169"/>
      <c r="E2346" s="169"/>
      <c r="F2346" s="169"/>
      <c r="G2346" s="169"/>
      <c r="H2346" s="169"/>
      <c r="I2346" s="169"/>
      <c r="J2346" s="169"/>
      <c r="K2346" s="177"/>
    </row>
    <row r="2347" spans="2:11" x14ac:dyDescent="0.75">
      <c r="B2347" s="176" t="s">
        <v>2561</v>
      </c>
      <c r="C2347" s="168"/>
      <c r="D2347" s="169"/>
      <c r="E2347" s="169"/>
      <c r="F2347" s="169"/>
      <c r="G2347" s="169"/>
      <c r="H2347" s="169"/>
      <c r="I2347" s="169"/>
      <c r="J2347" s="169"/>
      <c r="K2347" s="177"/>
    </row>
    <row r="2348" spans="2:11" x14ac:dyDescent="0.75">
      <c r="B2348" s="176" t="s">
        <v>2562</v>
      </c>
      <c r="C2348" s="168"/>
      <c r="D2348" s="169"/>
      <c r="E2348" s="169"/>
      <c r="F2348" s="169"/>
      <c r="G2348" s="169"/>
      <c r="H2348" s="169"/>
      <c r="I2348" s="169"/>
      <c r="J2348" s="169"/>
      <c r="K2348" s="177"/>
    </row>
    <row r="2349" spans="2:11" x14ac:dyDescent="0.75">
      <c r="B2349" s="176" t="s">
        <v>2563</v>
      </c>
      <c r="C2349" s="168"/>
      <c r="D2349" s="169"/>
      <c r="E2349" s="169"/>
      <c r="F2349" s="169"/>
      <c r="G2349" s="169"/>
      <c r="H2349" s="169"/>
      <c r="I2349" s="169"/>
      <c r="J2349" s="169"/>
      <c r="K2349" s="177"/>
    </row>
    <row r="2350" spans="2:11" x14ac:dyDescent="0.75">
      <c r="B2350" s="176" t="s">
        <v>2564</v>
      </c>
      <c r="C2350" s="168"/>
      <c r="D2350" s="169"/>
      <c r="E2350" s="169"/>
      <c r="F2350" s="169"/>
      <c r="G2350" s="169"/>
      <c r="H2350" s="169"/>
      <c r="I2350" s="169"/>
      <c r="J2350" s="169"/>
      <c r="K2350" s="177"/>
    </row>
    <row r="2351" spans="2:11" x14ac:dyDescent="0.75">
      <c r="B2351" s="176" t="s">
        <v>2565</v>
      </c>
      <c r="C2351" s="168"/>
      <c r="D2351" s="169"/>
      <c r="E2351" s="169"/>
      <c r="F2351" s="169"/>
      <c r="G2351" s="169"/>
      <c r="H2351" s="169"/>
      <c r="I2351" s="169"/>
      <c r="J2351" s="169"/>
      <c r="K2351" s="177"/>
    </row>
    <row r="2352" spans="2:11" x14ac:dyDescent="0.75">
      <c r="B2352" s="176" t="s">
        <v>2566</v>
      </c>
      <c r="C2352" s="168"/>
      <c r="D2352" s="169"/>
      <c r="E2352" s="169"/>
      <c r="F2352" s="169"/>
      <c r="G2352" s="169"/>
      <c r="H2352" s="169"/>
      <c r="I2352" s="169"/>
      <c r="J2352" s="169"/>
      <c r="K2352" s="177"/>
    </row>
    <row r="2353" spans="2:11" x14ac:dyDescent="0.75">
      <c r="B2353" s="176" t="s">
        <v>2567</v>
      </c>
      <c r="C2353" s="168"/>
      <c r="D2353" s="169"/>
      <c r="E2353" s="169"/>
      <c r="F2353" s="169"/>
      <c r="G2353" s="169"/>
      <c r="H2353" s="169"/>
      <c r="I2353" s="169"/>
      <c r="J2353" s="169"/>
      <c r="K2353" s="177"/>
    </row>
    <row r="2354" spans="2:11" x14ac:dyDescent="0.75">
      <c r="B2354" s="176" t="s">
        <v>2568</v>
      </c>
      <c r="C2354" s="168"/>
      <c r="D2354" s="169"/>
      <c r="E2354" s="169"/>
      <c r="F2354" s="169"/>
      <c r="G2354" s="169"/>
      <c r="H2354" s="169"/>
      <c r="I2354" s="169"/>
      <c r="J2354" s="169"/>
      <c r="K2354" s="177"/>
    </row>
    <row r="2355" spans="2:11" x14ac:dyDescent="0.75">
      <c r="B2355" s="176" t="s">
        <v>2569</v>
      </c>
      <c r="C2355" s="168"/>
      <c r="D2355" s="169"/>
      <c r="E2355" s="169"/>
      <c r="F2355" s="169"/>
      <c r="G2355" s="169"/>
      <c r="H2355" s="169"/>
      <c r="I2355" s="169"/>
      <c r="J2355" s="169"/>
      <c r="K2355" s="177"/>
    </row>
    <row r="2356" spans="2:11" x14ac:dyDescent="0.75">
      <c r="B2356" s="176" t="s">
        <v>2570</v>
      </c>
      <c r="C2356" s="168"/>
      <c r="D2356" s="169"/>
      <c r="E2356" s="169"/>
      <c r="F2356" s="169"/>
      <c r="G2356" s="169"/>
      <c r="H2356" s="169"/>
      <c r="I2356" s="169"/>
      <c r="J2356" s="169"/>
      <c r="K2356" s="177"/>
    </row>
    <row r="2357" spans="2:11" x14ac:dyDescent="0.75">
      <c r="B2357" s="176" t="s">
        <v>2571</v>
      </c>
      <c r="C2357" s="168"/>
      <c r="D2357" s="169"/>
      <c r="E2357" s="169"/>
      <c r="F2357" s="169"/>
      <c r="G2357" s="169"/>
      <c r="H2357" s="169"/>
      <c r="I2357" s="169"/>
      <c r="J2357" s="169"/>
      <c r="K2357" s="177"/>
    </row>
    <row r="2358" spans="2:11" x14ac:dyDescent="0.75">
      <c r="B2358" s="176" t="s">
        <v>2572</v>
      </c>
      <c r="C2358" s="168"/>
      <c r="D2358" s="169"/>
      <c r="E2358" s="169"/>
      <c r="F2358" s="169"/>
      <c r="G2358" s="169"/>
      <c r="H2358" s="169"/>
      <c r="I2358" s="169"/>
      <c r="J2358" s="169"/>
      <c r="K2358" s="177"/>
    </row>
    <row r="2359" spans="2:11" x14ac:dyDescent="0.75">
      <c r="B2359" s="176" t="s">
        <v>2573</v>
      </c>
      <c r="C2359" s="168"/>
      <c r="D2359" s="169"/>
      <c r="E2359" s="169"/>
      <c r="F2359" s="169"/>
      <c r="G2359" s="169"/>
      <c r="H2359" s="169"/>
      <c r="I2359" s="169"/>
      <c r="J2359" s="169"/>
      <c r="K2359" s="177"/>
    </row>
    <row r="2360" spans="2:11" x14ac:dyDescent="0.75">
      <c r="B2360" s="176" t="s">
        <v>2574</v>
      </c>
      <c r="C2360" s="168"/>
      <c r="D2360" s="169"/>
      <c r="E2360" s="169"/>
      <c r="F2360" s="169"/>
      <c r="G2360" s="169"/>
      <c r="H2360" s="169"/>
      <c r="I2360" s="169"/>
      <c r="J2360" s="169"/>
      <c r="K2360" s="177"/>
    </row>
    <row r="2361" spans="2:11" x14ac:dyDescent="0.75">
      <c r="B2361" s="176" t="s">
        <v>2575</v>
      </c>
      <c r="C2361" s="168"/>
      <c r="D2361" s="169"/>
      <c r="E2361" s="169"/>
      <c r="F2361" s="169"/>
      <c r="G2361" s="169"/>
      <c r="H2361" s="169"/>
      <c r="I2361" s="169"/>
      <c r="J2361" s="169"/>
      <c r="K2361" s="177"/>
    </row>
    <row r="2362" spans="2:11" x14ac:dyDescent="0.75">
      <c r="B2362" s="176" t="s">
        <v>2576</v>
      </c>
      <c r="C2362" s="168"/>
      <c r="D2362" s="169"/>
      <c r="E2362" s="169"/>
      <c r="F2362" s="169"/>
      <c r="G2362" s="169"/>
      <c r="H2362" s="169"/>
      <c r="I2362" s="169"/>
      <c r="J2362" s="169"/>
      <c r="K2362" s="177"/>
    </row>
    <row r="2363" spans="2:11" x14ac:dyDescent="0.75">
      <c r="B2363" s="176" t="s">
        <v>2577</v>
      </c>
      <c r="C2363" s="168"/>
      <c r="D2363" s="169"/>
      <c r="E2363" s="169"/>
      <c r="F2363" s="169"/>
      <c r="G2363" s="169"/>
      <c r="H2363" s="169"/>
      <c r="I2363" s="169"/>
      <c r="J2363" s="169"/>
      <c r="K2363" s="177"/>
    </row>
    <row r="2364" spans="2:11" x14ac:dyDescent="0.75">
      <c r="B2364" s="176" t="s">
        <v>2578</v>
      </c>
      <c r="C2364" s="168"/>
      <c r="D2364" s="169"/>
      <c r="E2364" s="169"/>
      <c r="F2364" s="169"/>
      <c r="G2364" s="169"/>
      <c r="H2364" s="169"/>
      <c r="I2364" s="169"/>
      <c r="J2364" s="169"/>
      <c r="K2364" s="177"/>
    </row>
    <row r="2365" spans="2:11" x14ac:dyDescent="0.75">
      <c r="B2365" s="176" t="s">
        <v>2579</v>
      </c>
      <c r="C2365" s="168"/>
      <c r="D2365" s="169"/>
      <c r="E2365" s="169"/>
      <c r="F2365" s="169"/>
      <c r="G2365" s="169"/>
      <c r="H2365" s="169"/>
      <c r="I2365" s="169"/>
      <c r="J2365" s="169"/>
      <c r="K2365" s="177"/>
    </row>
    <row r="2366" spans="2:11" x14ac:dyDescent="0.75">
      <c r="B2366" s="176" t="s">
        <v>2580</v>
      </c>
      <c r="C2366" s="168"/>
      <c r="D2366" s="169"/>
      <c r="E2366" s="169"/>
      <c r="F2366" s="169"/>
      <c r="G2366" s="169"/>
      <c r="H2366" s="169"/>
      <c r="I2366" s="169"/>
      <c r="J2366" s="169"/>
      <c r="K2366" s="177"/>
    </row>
    <row r="2367" spans="2:11" x14ac:dyDescent="0.75">
      <c r="B2367" s="176" t="s">
        <v>2581</v>
      </c>
      <c r="C2367" s="168"/>
      <c r="D2367" s="169"/>
      <c r="E2367" s="169"/>
      <c r="F2367" s="169"/>
      <c r="G2367" s="169"/>
      <c r="H2367" s="169"/>
      <c r="I2367" s="169"/>
      <c r="J2367" s="169"/>
      <c r="K2367" s="177"/>
    </row>
    <row r="2368" spans="2:11" x14ac:dyDescent="0.75">
      <c r="B2368" s="176" t="s">
        <v>2582</v>
      </c>
      <c r="C2368" s="168"/>
      <c r="D2368" s="169"/>
      <c r="E2368" s="169"/>
      <c r="F2368" s="169"/>
      <c r="G2368" s="169"/>
      <c r="H2368" s="169"/>
      <c r="I2368" s="169"/>
      <c r="J2368" s="169"/>
      <c r="K2368" s="177"/>
    </row>
    <row r="2369" spans="2:11" x14ac:dyDescent="0.75">
      <c r="B2369" s="176" t="s">
        <v>2583</v>
      </c>
      <c r="C2369" s="168"/>
      <c r="D2369" s="169"/>
      <c r="E2369" s="169"/>
      <c r="F2369" s="169"/>
      <c r="G2369" s="169"/>
      <c r="H2369" s="169"/>
      <c r="I2369" s="169"/>
      <c r="J2369" s="169"/>
      <c r="K2369" s="177"/>
    </row>
    <row r="2370" spans="2:11" x14ac:dyDescent="0.75">
      <c r="B2370" s="176" t="s">
        <v>2584</v>
      </c>
      <c r="C2370" s="168"/>
      <c r="D2370" s="169"/>
      <c r="E2370" s="169"/>
      <c r="F2370" s="169"/>
      <c r="G2370" s="169"/>
      <c r="H2370" s="169"/>
      <c r="I2370" s="169"/>
      <c r="J2370" s="169"/>
      <c r="K2370" s="177"/>
    </row>
    <row r="2371" spans="2:11" x14ac:dyDescent="0.75">
      <c r="B2371" s="176" t="s">
        <v>2585</v>
      </c>
      <c r="C2371" s="168"/>
      <c r="D2371" s="169"/>
      <c r="E2371" s="169"/>
      <c r="F2371" s="169"/>
      <c r="G2371" s="169"/>
      <c r="H2371" s="169"/>
      <c r="I2371" s="169"/>
      <c r="J2371" s="169"/>
      <c r="K2371" s="177"/>
    </row>
    <row r="2372" spans="2:11" x14ac:dyDescent="0.75">
      <c r="B2372" s="176" t="s">
        <v>2586</v>
      </c>
      <c r="C2372" s="168"/>
      <c r="D2372" s="169"/>
      <c r="E2372" s="169"/>
      <c r="F2372" s="169"/>
      <c r="G2372" s="169"/>
      <c r="H2372" s="169"/>
      <c r="I2372" s="169"/>
      <c r="J2372" s="169"/>
      <c r="K2372" s="177"/>
    </row>
    <row r="2373" spans="2:11" x14ac:dyDescent="0.75">
      <c r="B2373" s="176" t="s">
        <v>2587</v>
      </c>
      <c r="C2373" s="168"/>
      <c r="D2373" s="169"/>
      <c r="E2373" s="169"/>
      <c r="F2373" s="169"/>
      <c r="G2373" s="169"/>
      <c r="H2373" s="169"/>
      <c r="I2373" s="169"/>
      <c r="J2373" s="169"/>
      <c r="K2373" s="177"/>
    </row>
    <row r="2374" spans="2:11" x14ac:dyDescent="0.75">
      <c r="B2374" s="176" t="s">
        <v>2588</v>
      </c>
      <c r="C2374" s="168"/>
      <c r="D2374" s="169"/>
      <c r="E2374" s="169"/>
      <c r="F2374" s="169"/>
      <c r="G2374" s="169"/>
      <c r="H2374" s="169"/>
      <c r="I2374" s="169"/>
      <c r="J2374" s="169"/>
      <c r="K2374" s="177"/>
    </row>
    <row r="2375" spans="2:11" x14ac:dyDescent="0.75">
      <c r="B2375" s="176" t="s">
        <v>2589</v>
      </c>
      <c r="C2375" s="168"/>
      <c r="D2375" s="169"/>
      <c r="E2375" s="169"/>
      <c r="F2375" s="169"/>
      <c r="G2375" s="169"/>
      <c r="H2375" s="169"/>
      <c r="I2375" s="169"/>
      <c r="J2375" s="169"/>
      <c r="K2375" s="177"/>
    </row>
    <row r="2376" spans="2:11" x14ac:dyDescent="0.75">
      <c r="B2376" s="176" t="s">
        <v>2590</v>
      </c>
      <c r="C2376" s="168"/>
      <c r="D2376" s="169"/>
      <c r="E2376" s="169"/>
      <c r="F2376" s="169"/>
      <c r="G2376" s="169"/>
      <c r="H2376" s="169"/>
      <c r="I2376" s="169"/>
      <c r="J2376" s="169"/>
      <c r="K2376" s="177"/>
    </row>
    <row r="2377" spans="2:11" x14ac:dyDescent="0.75">
      <c r="B2377" s="176" t="s">
        <v>2591</v>
      </c>
      <c r="C2377" s="168"/>
      <c r="D2377" s="169"/>
      <c r="E2377" s="169"/>
      <c r="F2377" s="169"/>
      <c r="G2377" s="169"/>
      <c r="H2377" s="169"/>
      <c r="I2377" s="169"/>
      <c r="J2377" s="169"/>
      <c r="K2377" s="177"/>
    </row>
    <row r="2378" spans="2:11" x14ac:dyDescent="0.75">
      <c r="B2378" s="176" t="s">
        <v>2592</v>
      </c>
      <c r="C2378" s="168"/>
      <c r="D2378" s="169"/>
      <c r="E2378" s="169"/>
      <c r="F2378" s="169"/>
      <c r="G2378" s="169"/>
      <c r="H2378" s="169"/>
      <c r="I2378" s="169"/>
      <c r="J2378" s="169"/>
      <c r="K2378" s="177"/>
    </row>
    <row r="2379" spans="2:11" x14ac:dyDescent="0.75">
      <c r="B2379" s="176" t="s">
        <v>2593</v>
      </c>
      <c r="C2379" s="168"/>
      <c r="D2379" s="169"/>
      <c r="E2379" s="169"/>
      <c r="F2379" s="169"/>
      <c r="G2379" s="169"/>
      <c r="H2379" s="169"/>
      <c r="I2379" s="169"/>
      <c r="J2379" s="169"/>
      <c r="K2379" s="177"/>
    </row>
    <row r="2380" spans="2:11" x14ac:dyDescent="0.75">
      <c r="B2380" s="176" t="s">
        <v>2594</v>
      </c>
      <c r="C2380" s="168"/>
      <c r="D2380" s="169"/>
      <c r="E2380" s="169"/>
      <c r="F2380" s="169"/>
      <c r="G2380" s="169"/>
      <c r="H2380" s="169"/>
      <c r="I2380" s="169"/>
      <c r="J2380" s="169"/>
      <c r="K2380" s="177"/>
    </row>
    <row r="2381" spans="2:11" x14ac:dyDescent="0.75">
      <c r="B2381" s="176" t="s">
        <v>2595</v>
      </c>
      <c r="C2381" s="168"/>
      <c r="D2381" s="169"/>
      <c r="E2381" s="169"/>
      <c r="F2381" s="169"/>
      <c r="G2381" s="169"/>
      <c r="H2381" s="169"/>
      <c r="I2381" s="169"/>
      <c r="J2381" s="169"/>
      <c r="K2381" s="177"/>
    </row>
    <row r="2382" spans="2:11" x14ac:dyDescent="0.75">
      <c r="B2382" s="176" t="s">
        <v>2596</v>
      </c>
      <c r="C2382" s="168"/>
      <c r="D2382" s="169"/>
      <c r="E2382" s="169"/>
      <c r="F2382" s="169"/>
      <c r="G2382" s="169"/>
      <c r="H2382" s="169"/>
      <c r="I2382" s="169"/>
      <c r="J2382" s="169"/>
      <c r="K2382" s="177"/>
    </row>
    <row r="2383" spans="2:11" x14ac:dyDescent="0.75">
      <c r="B2383" s="176" t="s">
        <v>2597</v>
      </c>
      <c r="C2383" s="168"/>
      <c r="D2383" s="169"/>
      <c r="E2383" s="169"/>
      <c r="F2383" s="169"/>
      <c r="G2383" s="169"/>
      <c r="H2383" s="169"/>
      <c r="I2383" s="169"/>
      <c r="J2383" s="169"/>
      <c r="K2383" s="177"/>
    </row>
    <row r="2384" spans="2:11" x14ac:dyDescent="0.75">
      <c r="B2384" s="176" t="s">
        <v>2598</v>
      </c>
      <c r="C2384" s="168"/>
      <c r="D2384" s="169"/>
      <c r="E2384" s="169"/>
      <c r="F2384" s="169"/>
      <c r="G2384" s="169"/>
      <c r="H2384" s="169"/>
      <c r="I2384" s="169"/>
      <c r="J2384" s="169"/>
      <c r="K2384" s="177"/>
    </row>
    <row r="2385" spans="2:11" x14ac:dyDescent="0.75">
      <c r="B2385" s="176" t="s">
        <v>2599</v>
      </c>
      <c r="C2385" s="168"/>
      <c r="D2385" s="169"/>
      <c r="E2385" s="169"/>
      <c r="F2385" s="169"/>
      <c r="G2385" s="169"/>
      <c r="H2385" s="169"/>
      <c r="I2385" s="169"/>
      <c r="J2385" s="169"/>
      <c r="K2385" s="177"/>
    </row>
    <row r="2386" spans="2:11" x14ac:dyDescent="0.75">
      <c r="B2386" s="176" t="s">
        <v>2600</v>
      </c>
      <c r="C2386" s="168"/>
      <c r="D2386" s="169"/>
      <c r="E2386" s="169"/>
      <c r="F2386" s="169"/>
      <c r="G2386" s="169"/>
      <c r="H2386" s="169"/>
      <c r="I2386" s="169"/>
      <c r="J2386" s="169"/>
      <c r="K2386" s="177"/>
    </row>
    <row r="2387" spans="2:11" x14ac:dyDescent="0.75">
      <c r="B2387" s="176" t="s">
        <v>2601</v>
      </c>
      <c r="C2387" s="168"/>
      <c r="D2387" s="169"/>
      <c r="E2387" s="169"/>
      <c r="F2387" s="169"/>
      <c r="G2387" s="169"/>
      <c r="H2387" s="169"/>
      <c r="I2387" s="169"/>
      <c r="J2387" s="169"/>
      <c r="K2387" s="177"/>
    </row>
    <row r="2388" spans="2:11" x14ac:dyDescent="0.75">
      <c r="B2388" s="176" t="s">
        <v>2602</v>
      </c>
      <c r="C2388" s="168"/>
      <c r="D2388" s="169"/>
      <c r="E2388" s="169"/>
      <c r="F2388" s="169"/>
      <c r="G2388" s="169"/>
      <c r="H2388" s="169"/>
      <c r="I2388" s="169"/>
      <c r="J2388" s="169"/>
      <c r="K2388" s="177"/>
    </row>
    <row r="2389" spans="2:11" x14ac:dyDescent="0.75">
      <c r="B2389" s="176" t="s">
        <v>2603</v>
      </c>
      <c r="C2389" s="168"/>
      <c r="D2389" s="169"/>
      <c r="E2389" s="169"/>
      <c r="F2389" s="169"/>
      <c r="G2389" s="169"/>
      <c r="H2389" s="169"/>
      <c r="I2389" s="169"/>
      <c r="J2389" s="169"/>
      <c r="K2389" s="177"/>
    </row>
    <row r="2390" spans="2:11" x14ac:dyDescent="0.75">
      <c r="B2390" s="176" t="s">
        <v>2604</v>
      </c>
      <c r="C2390" s="168"/>
      <c r="D2390" s="169"/>
      <c r="E2390" s="169"/>
      <c r="F2390" s="169"/>
      <c r="G2390" s="169"/>
      <c r="H2390" s="169"/>
      <c r="I2390" s="169"/>
      <c r="J2390" s="169"/>
      <c r="K2390" s="177"/>
    </row>
    <row r="2391" spans="2:11" x14ac:dyDescent="0.75">
      <c r="B2391" s="176" t="s">
        <v>2605</v>
      </c>
      <c r="C2391" s="168"/>
      <c r="D2391" s="169"/>
      <c r="E2391" s="169"/>
      <c r="F2391" s="169"/>
      <c r="G2391" s="169"/>
      <c r="H2391" s="169"/>
      <c r="I2391" s="169"/>
      <c r="J2391" s="169"/>
      <c r="K2391" s="177"/>
    </row>
    <row r="2392" spans="2:11" x14ac:dyDescent="0.75">
      <c r="B2392" s="176" t="s">
        <v>2606</v>
      </c>
      <c r="C2392" s="168"/>
      <c r="D2392" s="169"/>
      <c r="E2392" s="169"/>
      <c r="F2392" s="169"/>
      <c r="G2392" s="169"/>
      <c r="H2392" s="169"/>
      <c r="I2392" s="169"/>
      <c r="J2392" s="169"/>
      <c r="K2392" s="177"/>
    </row>
    <row r="2393" spans="2:11" x14ac:dyDescent="0.75">
      <c r="B2393" s="176" t="s">
        <v>2607</v>
      </c>
      <c r="C2393" s="168"/>
      <c r="D2393" s="169"/>
      <c r="E2393" s="169"/>
      <c r="F2393" s="169"/>
      <c r="G2393" s="169"/>
      <c r="H2393" s="169"/>
      <c r="I2393" s="169"/>
      <c r="J2393" s="169"/>
      <c r="K2393" s="177"/>
    </row>
    <row r="2394" spans="2:11" x14ac:dyDescent="0.75">
      <c r="B2394" s="176" t="s">
        <v>2608</v>
      </c>
      <c r="C2394" s="168"/>
      <c r="D2394" s="169"/>
      <c r="E2394" s="169"/>
      <c r="F2394" s="169"/>
      <c r="G2394" s="169"/>
      <c r="H2394" s="169"/>
      <c r="I2394" s="169"/>
      <c r="J2394" s="169"/>
      <c r="K2394" s="177"/>
    </row>
    <row r="2395" spans="2:11" x14ac:dyDescent="0.75">
      <c r="B2395" s="176" t="s">
        <v>2609</v>
      </c>
      <c r="C2395" s="168"/>
      <c r="D2395" s="169"/>
      <c r="E2395" s="169"/>
      <c r="F2395" s="169"/>
      <c r="G2395" s="169"/>
      <c r="H2395" s="169"/>
      <c r="I2395" s="169"/>
      <c r="J2395" s="169"/>
      <c r="K2395" s="177"/>
    </row>
    <row r="2396" spans="2:11" x14ac:dyDescent="0.75">
      <c r="B2396" s="176" t="s">
        <v>2610</v>
      </c>
      <c r="C2396" s="168"/>
      <c r="D2396" s="169"/>
      <c r="E2396" s="169"/>
      <c r="F2396" s="169"/>
      <c r="G2396" s="169"/>
      <c r="H2396" s="169"/>
      <c r="I2396" s="169"/>
      <c r="J2396" s="169"/>
      <c r="K2396" s="177"/>
    </row>
    <row r="2397" spans="2:11" x14ac:dyDescent="0.75">
      <c r="B2397" s="176" t="s">
        <v>2611</v>
      </c>
      <c r="C2397" s="168"/>
      <c r="D2397" s="169"/>
      <c r="E2397" s="169"/>
      <c r="F2397" s="169"/>
      <c r="G2397" s="169"/>
      <c r="H2397" s="169"/>
      <c r="I2397" s="169"/>
      <c r="J2397" s="169"/>
      <c r="K2397" s="177"/>
    </row>
    <row r="2398" spans="2:11" x14ac:dyDescent="0.75">
      <c r="B2398" s="176" t="s">
        <v>2612</v>
      </c>
      <c r="C2398" s="168"/>
      <c r="D2398" s="169"/>
      <c r="E2398" s="169"/>
      <c r="F2398" s="169"/>
      <c r="G2398" s="169"/>
      <c r="H2398" s="169"/>
      <c r="I2398" s="169"/>
      <c r="J2398" s="169"/>
      <c r="K2398" s="177"/>
    </row>
    <row r="2399" spans="2:11" x14ac:dyDescent="0.75">
      <c r="B2399" s="176" t="s">
        <v>2613</v>
      </c>
      <c r="C2399" s="168"/>
      <c r="D2399" s="169"/>
      <c r="E2399" s="169"/>
      <c r="F2399" s="169"/>
      <c r="G2399" s="169"/>
      <c r="H2399" s="169"/>
      <c r="I2399" s="169"/>
      <c r="J2399" s="169"/>
      <c r="K2399" s="177"/>
    </row>
    <row r="2400" spans="2:11" x14ac:dyDescent="0.75">
      <c r="B2400" s="176" t="s">
        <v>2614</v>
      </c>
      <c r="C2400" s="168"/>
      <c r="D2400" s="169"/>
      <c r="E2400" s="169"/>
      <c r="F2400" s="169"/>
      <c r="G2400" s="169"/>
      <c r="H2400" s="169"/>
      <c r="I2400" s="169"/>
      <c r="J2400" s="169"/>
      <c r="K2400" s="177"/>
    </row>
    <row r="2401" spans="2:11" x14ac:dyDescent="0.75">
      <c r="B2401" s="176" t="s">
        <v>2615</v>
      </c>
      <c r="C2401" s="168"/>
      <c r="D2401" s="169"/>
      <c r="E2401" s="169"/>
      <c r="F2401" s="169"/>
      <c r="G2401" s="169"/>
      <c r="H2401" s="169"/>
      <c r="I2401" s="169"/>
      <c r="J2401" s="169"/>
      <c r="K2401" s="177"/>
    </row>
    <row r="2402" spans="2:11" x14ac:dyDescent="0.75">
      <c r="B2402" s="176" t="s">
        <v>2616</v>
      </c>
      <c r="C2402" s="168"/>
      <c r="D2402" s="169"/>
      <c r="E2402" s="169"/>
      <c r="F2402" s="169"/>
      <c r="G2402" s="169"/>
      <c r="H2402" s="169"/>
      <c r="I2402" s="169"/>
      <c r="J2402" s="169"/>
      <c r="K2402" s="177"/>
    </row>
    <row r="2403" spans="2:11" x14ac:dyDescent="0.75">
      <c r="B2403" s="176" t="s">
        <v>2617</v>
      </c>
      <c r="C2403" s="168"/>
      <c r="D2403" s="169"/>
      <c r="E2403" s="169"/>
      <c r="F2403" s="169"/>
      <c r="G2403" s="169"/>
      <c r="H2403" s="169"/>
      <c r="I2403" s="169"/>
      <c r="J2403" s="169"/>
      <c r="K2403" s="177"/>
    </row>
    <row r="2404" spans="2:11" x14ac:dyDescent="0.75">
      <c r="B2404" s="176" t="s">
        <v>2618</v>
      </c>
      <c r="C2404" s="168"/>
      <c r="D2404" s="169"/>
      <c r="E2404" s="169"/>
      <c r="F2404" s="169"/>
      <c r="G2404" s="169"/>
      <c r="H2404" s="169"/>
      <c r="I2404" s="169"/>
      <c r="J2404" s="169"/>
      <c r="K2404" s="177"/>
    </row>
    <row r="2405" spans="2:11" x14ac:dyDescent="0.75">
      <c r="B2405" s="176" t="s">
        <v>2619</v>
      </c>
      <c r="C2405" s="168"/>
      <c r="D2405" s="169"/>
      <c r="E2405" s="169"/>
      <c r="F2405" s="169"/>
      <c r="G2405" s="169"/>
      <c r="H2405" s="169"/>
      <c r="I2405" s="169"/>
      <c r="J2405" s="169"/>
      <c r="K2405" s="177"/>
    </row>
    <row r="2406" spans="2:11" x14ac:dyDescent="0.75">
      <c r="B2406" s="176" t="s">
        <v>2620</v>
      </c>
      <c r="C2406" s="168"/>
      <c r="D2406" s="169"/>
      <c r="E2406" s="169"/>
      <c r="F2406" s="169"/>
      <c r="G2406" s="169"/>
      <c r="H2406" s="169"/>
      <c r="I2406" s="169"/>
      <c r="J2406" s="169"/>
      <c r="K2406" s="177"/>
    </row>
    <row r="2407" spans="2:11" x14ac:dyDescent="0.75">
      <c r="B2407" s="176" t="s">
        <v>2621</v>
      </c>
      <c r="C2407" s="168"/>
      <c r="D2407" s="169"/>
      <c r="E2407" s="169"/>
      <c r="F2407" s="169"/>
      <c r="G2407" s="169"/>
      <c r="H2407" s="169"/>
      <c r="I2407" s="169"/>
      <c r="J2407" s="169"/>
      <c r="K2407" s="177"/>
    </row>
    <row r="2408" spans="2:11" x14ac:dyDescent="0.75">
      <c r="B2408" s="176" t="s">
        <v>2622</v>
      </c>
      <c r="C2408" s="168"/>
      <c r="D2408" s="169"/>
      <c r="E2408" s="169"/>
      <c r="F2408" s="169"/>
      <c r="G2408" s="169"/>
      <c r="H2408" s="169"/>
      <c r="I2408" s="169"/>
      <c r="J2408" s="169"/>
      <c r="K2408" s="177"/>
    </row>
    <row r="2409" spans="2:11" x14ac:dyDescent="0.75">
      <c r="B2409" s="176" t="s">
        <v>2623</v>
      </c>
      <c r="C2409" s="168"/>
      <c r="D2409" s="169"/>
      <c r="E2409" s="169"/>
      <c r="F2409" s="169"/>
      <c r="G2409" s="169"/>
      <c r="H2409" s="169"/>
      <c r="I2409" s="169"/>
      <c r="J2409" s="169"/>
      <c r="K2409" s="177"/>
    </row>
    <row r="2410" spans="2:11" x14ac:dyDescent="0.75">
      <c r="B2410" s="176" t="s">
        <v>2624</v>
      </c>
      <c r="C2410" s="168"/>
      <c r="D2410" s="169"/>
      <c r="E2410" s="169"/>
      <c r="F2410" s="169"/>
      <c r="G2410" s="169"/>
      <c r="H2410" s="169"/>
      <c r="I2410" s="169"/>
      <c r="J2410" s="169"/>
      <c r="K2410" s="177"/>
    </row>
    <row r="2411" spans="2:11" x14ac:dyDescent="0.75">
      <c r="B2411" s="176" t="s">
        <v>2625</v>
      </c>
      <c r="C2411" s="168"/>
      <c r="D2411" s="169"/>
      <c r="E2411" s="169"/>
      <c r="F2411" s="169"/>
      <c r="G2411" s="169"/>
      <c r="H2411" s="169"/>
      <c r="I2411" s="169"/>
      <c r="J2411" s="169"/>
      <c r="K2411" s="177"/>
    </row>
    <row r="2412" spans="2:11" x14ac:dyDescent="0.75">
      <c r="B2412" s="176" t="s">
        <v>2626</v>
      </c>
      <c r="C2412" s="168"/>
      <c r="D2412" s="169"/>
      <c r="E2412" s="169"/>
      <c r="F2412" s="169"/>
      <c r="G2412" s="169"/>
      <c r="H2412" s="169"/>
      <c r="I2412" s="169"/>
      <c r="J2412" s="169"/>
      <c r="K2412" s="177"/>
    </row>
    <row r="2413" spans="2:11" x14ac:dyDescent="0.75">
      <c r="B2413" s="176" t="s">
        <v>2627</v>
      </c>
      <c r="C2413" s="168"/>
      <c r="D2413" s="169"/>
      <c r="E2413" s="169"/>
      <c r="F2413" s="169"/>
      <c r="G2413" s="169"/>
      <c r="H2413" s="169"/>
      <c r="I2413" s="169"/>
      <c r="J2413" s="169"/>
      <c r="K2413" s="177"/>
    </row>
    <row r="2414" spans="2:11" x14ac:dyDescent="0.75">
      <c r="B2414" s="176" t="s">
        <v>2628</v>
      </c>
      <c r="C2414" s="168"/>
      <c r="D2414" s="169"/>
      <c r="E2414" s="169"/>
      <c r="F2414" s="169"/>
      <c r="G2414" s="169"/>
      <c r="H2414" s="169"/>
      <c r="I2414" s="169"/>
      <c r="J2414" s="169"/>
      <c r="K2414" s="177"/>
    </row>
    <row r="2415" spans="2:11" x14ac:dyDescent="0.75">
      <c r="B2415" s="176" t="s">
        <v>2629</v>
      </c>
      <c r="C2415" s="168"/>
      <c r="D2415" s="169"/>
      <c r="E2415" s="169"/>
      <c r="F2415" s="169"/>
      <c r="G2415" s="169"/>
      <c r="H2415" s="169"/>
      <c r="I2415" s="169"/>
      <c r="J2415" s="169"/>
      <c r="K2415" s="177"/>
    </row>
    <row r="2416" spans="2:11" x14ac:dyDescent="0.75">
      <c r="B2416" s="176" t="s">
        <v>2630</v>
      </c>
      <c r="C2416" s="168"/>
      <c r="D2416" s="169"/>
      <c r="E2416" s="169"/>
      <c r="F2416" s="169"/>
      <c r="G2416" s="169"/>
      <c r="H2416" s="169"/>
      <c r="I2416" s="169"/>
      <c r="J2416" s="169"/>
      <c r="K2416" s="177"/>
    </row>
    <row r="2417" spans="2:11" x14ac:dyDescent="0.75">
      <c r="B2417" s="176" t="s">
        <v>2631</v>
      </c>
      <c r="C2417" s="168"/>
      <c r="D2417" s="169"/>
      <c r="E2417" s="169"/>
      <c r="F2417" s="169"/>
      <c r="G2417" s="169"/>
      <c r="H2417" s="169"/>
      <c r="I2417" s="169"/>
      <c r="J2417" s="169"/>
      <c r="K2417" s="177"/>
    </row>
    <row r="2418" spans="2:11" x14ac:dyDescent="0.75">
      <c r="B2418" s="176" t="s">
        <v>2632</v>
      </c>
      <c r="C2418" s="168"/>
      <c r="D2418" s="169"/>
      <c r="E2418" s="169"/>
      <c r="F2418" s="169"/>
      <c r="G2418" s="169"/>
      <c r="H2418" s="169"/>
      <c r="I2418" s="169"/>
      <c r="J2418" s="169"/>
      <c r="K2418" s="177"/>
    </row>
    <row r="2419" spans="2:11" x14ac:dyDescent="0.75">
      <c r="B2419" s="176" t="s">
        <v>2633</v>
      </c>
      <c r="C2419" s="168"/>
      <c r="D2419" s="169"/>
      <c r="E2419" s="169"/>
      <c r="F2419" s="169"/>
      <c r="G2419" s="169"/>
      <c r="H2419" s="169"/>
      <c r="I2419" s="169"/>
      <c r="J2419" s="169"/>
      <c r="K2419" s="177"/>
    </row>
    <row r="2420" spans="2:11" x14ac:dyDescent="0.75">
      <c r="B2420" s="176" t="s">
        <v>2634</v>
      </c>
      <c r="C2420" s="168"/>
      <c r="D2420" s="169"/>
      <c r="E2420" s="169"/>
      <c r="F2420" s="169"/>
      <c r="G2420" s="169"/>
      <c r="H2420" s="169"/>
      <c r="I2420" s="169"/>
      <c r="J2420" s="169"/>
      <c r="K2420" s="177"/>
    </row>
    <row r="2421" spans="2:11" x14ac:dyDescent="0.75">
      <c r="B2421" s="176" t="s">
        <v>2635</v>
      </c>
      <c r="C2421" s="168"/>
      <c r="D2421" s="169"/>
      <c r="E2421" s="169"/>
      <c r="F2421" s="169"/>
      <c r="G2421" s="169"/>
      <c r="H2421" s="169"/>
      <c r="I2421" s="169"/>
      <c r="J2421" s="169"/>
      <c r="K2421" s="177"/>
    </row>
    <row r="2422" spans="2:11" x14ac:dyDescent="0.75">
      <c r="B2422" s="176" t="s">
        <v>2636</v>
      </c>
      <c r="C2422" s="168"/>
      <c r="D2422" s="169"/>
      <c r="E2422" s="169"/>
      <c r="F2422" s="169"/>
      <c r="G2422" s="169"/>
      <c r="H2422" s="169"/>
      <c r="I2422" s="169"/>
      <c r="J2422" s="169"/>
      <c r="K2422" s="177"/>
    </row>
    <row r="2423" spans="2:11" x14ac:dyDescent="0.75">
      <c r="B2423" s="176" t="s">
        <v>2637</v>
      </c>
      <c r="C2423" s="168"/>
      <c r="D2423" s="169"/>
      <c r="E2423" s="169"/>
      <c r="F2423" s="169"/>
      <c r="G2423" s="169"/>
      <c r="H2423" s="169"/>
      <c r="I2423" s="169"/>
      <c r="J2423" s="169"/>
      <c r="K2423" s="177"/>
    </row>
    <row r="2424" spans="2:11" x14ac:dyDescent="0.75">
      <c r="B2424" s="176" t="s">
        <v>2638</v>
      </c>
      <c r="C2424" s="168"/>
      <c r="D2424" s="169"/>
      <c r="E2424" s="169"/>
      <c r="F2424" s="169"/>
      <c r="G2424" s="169"/>
      <c r="H2424" s="169"/>
      <c r="I2424" s="169"/>
      <c r="J2424" s="169"/>
      <c r="K2424" s="177"/>
    </row>
    <row r="2425" spans="2:11" x14ac:dyDescent="0.75">
      <c r="B2425" s="176" t="s">
        <v>2639</v>
      </c>
      <c r="C2425" s="168"/>
      <c r="D2425" s="169"/>
      <c r="E2425" s="169"/>
      <c r="F2425" s="169"/>
      <c r="G2425" s="169"/>
      <c r="H2425" s="169"/>
      <c r="I2425" s="169"/>
      <c r="J2425" s="169"/>
      <c r="K2425" s="177"/>
    </row>
    <row r="2426" spans="2:11" x14ac:dyDescent="0.75">
      <c r="B2426" s="176" t="s">
        <v>2640</v>
      </c>
      <c r="C2426" s="168"/>
      <c r="D2426" s="169"/>
      <c r="E2426" s="169"/>
      <c r="F2426" s="169"/>
      <c r="G2426" s="169"/>
      <c r="H2426" s="169"/>
      <c r="I2426" s="169"/>
      <c r="J2426" s="169"/>
      <c r="K2426" s="177"/>
    </row>
    <row r="2427" spans="2:11" x14ac:dyDescent="0.75">
      <c r="B2427" s="176" t="s">
        <v>2641</v>
      </c>
      <c r="C2427" s="168"/>
      <c r="D2427" s="169"/>
      <c r="E2427" s="169"/>
      <c r="F2427" s="169"/>
      <c r="G2427" s="169"/>
      <c r="H2427" s="169"/>
      <c r="I2427" s="169"/>
      <c r="J2427" s="169"/>
      <c r="K2427" s="177"/>
    </row>
    <row r="2428" spans="2:11" x14ac:dyDescent="0.75">
      <c r="B2428" s="176" t="s">
        <v>2642</v>
      </c>
      <c r="C2428" s="168"/>
      <c r="D2428" s="169"/>
      <c r="E2428" s="169"/>
      <c r="F2428" s="169"/>
      <c r="G2428" s="169"/>
      <c r="H2428" s="169"/>
      <c r="I2428" s="169"/>
      <c r="J2428" s="169"/>
      <c r="K2428" s="177"/>
    </row>
    <row r="2429" spans="2:11" x14ac:dyDescent="0.75">
      <c r="B2429" s="176" t="s">
        <v>2643</v>
      </c>
      <c r="C2429" s="168"/>
      <c r="D2429" s="169"/>
      <c r="E2429" s="169"/>
      <c r="F2429" s="169"/>
      <c r="G2429" s="169"/>
      <c r="H2429" s="169"/>
      <c r="I2429" s="169"/>
      <c r="J2429" s="169"/>
      <c r="K2429" s="177"/>
    </row>
    <row r="2430" spans="2:11" x14ac:dyDescent="0.75">
      <c r="B2430" s="176" t="s">
        <v>2644</v>
      </c>
      <c r="C2430" s="168"/>
      <c r="D2430" s="169"/>
      <c r="E2430" s="169"/>
      <c r="F2430" s="169"/>
      <c r="G2430" s="169"/>
      <c r="H2430" s="169"/>
      <c r="I2430" s="169"/>
      <c r="J2430" s="169"/>
      <c r="K2430" s="177"/>
    </row>
    <row r="2431" spans="2:11" x14ac:dyDescent="0.75">
      <c r="B2431" s="176" t="s">
        <v>2645</v>
      </c>
      <c r="C2431" s="168"/>
      <c r="D2431" s="169"/>
      <c r="E2431" s="169"/>
      <c r="F2431" s="169"/>
      <c r="G2431" s="169"/>
      <c r="H2431" s="169"/>
      <c r="I2431" s="169"/>
      <c r="J2431" s="169"/>
      <c r="K2431" s="177"/>
    </row>
    <row r="2432" spans="2:11" x14ac:dyDescent="0.75">
      <c r="B2432" s="176" t="s">
        <v>2646</v>
      </c>
      <c r="C2432" s="168"/>
      <c r="D2432" s="169"/>
      <c r="E2432" s="169"/>
      <c r="F2432" s="169"/>
      <c r="G2432" s="169"/>
      <c r="H2432" s="169"/>
      <c r="I2432" s="169"/>
      <c r="J2432" s="169"/>
      <c r="K2432" s="177"/>
    </row>
    <row r="2433" spans="2:11" x14ac:dyDescent="0.75">
      <c r="B2433" s="176" t="s">
        <v>2647</v>
      </c>
      <c r="C2433" s="168"/>
      <c r="D2433" s="169"/>
      <c r="E2433" s="169"/>
      <c r="F2433" s="169"/>
      <c r="G2433" s="169"/>
      <c r="H2433" s="169"/>
      <c r="I2433" s="169"/>
      <c r="J2433" s="169"/>
      <c r="K2433" s="177"/>
    </row>
    <row r="2434" spans="2:11" x14ac:dyDescent="0.75">
      <c r="B2434" s="176" t="s">
        <v>2648</v>
      </c>
      <c r="C2434" s="168"/>
      <c r="D2434" s="169"/>
      <c r="E2434" s="169"/>
      <c r="F2434" s="169"/>
      <c r="G2434" s="169"/>
      <c r="H2434" s="169"/>
      <c r="I2434" s="169"/>
      <c r="J2434" s="169"/>
      <c r="K2434" s="177"/>
    </row>
    <row r="2435" spans="2:11" x14ac:dyDescent="0.75">
      <c r="B2435" s="176" t="s">
        <v>2649</v>
      </c>
      <c r="C2435" s="168"/>
      <c r="D2435" s="169"/>
      <c r="E2435" s="169"/>
      <c r="F2435" s="169"/>
      <c r="G2435" s="169"/>
      <c r="H2435" s="169"/>
      <c r="I2435" s="169"/>
      <c r="J2435" s="169"/>
      <c r="K2435" s="177"/>
    </row>
    <row r="2436" spans="2:11" x14ac:dyDescent="0.75">
      <c r="B2436" s="176" t="s">
        <v>2650</v>
      </c>
      <c r="C2436" s="168"/>
      <c r="D2436" s="169"/>
      <c r="E2436" s="169"/>
      <c r="F2436" s="169"/>
      <c r="G2436" s="169"/>
      <c r="H2436" s="169"/>
      <c r="I2436" s="169"/>
      <c r="J2436" s="169"/>
      <c r="K2436" s="177"/>
    </row>
    <row r="2437" spans="2:11" x14ac:dyDescent="0.75">
      <c r="B2437" s="176" t="s">
        <v>2651</v>
      </c>
      <c r="C2437" s="168"/>
      <c r="D2437" s="169"/>
      <c r="E2437" s="169"/>
      <c r="F2437" s="169"/>
      <c r="G2437" s="169"/>
      <c r="H2437" s="169"/>
      <c r="I2437" s="169"/>
      <c r="J2437" s="169"/>
      <c r="K2437" s="177"/>
    </row>
    <row r="2438" spans="2:11" x14ac:dyDescent="0.75">
      <c r="B2438" s="176" t="s">
        <v>2652</v>
      </c>
      <c r="C2438" s="168"/>
      <c r="D2438" s="169"/>
      <c r="E2438" s="169"/>
      <c r="F2438" s="169"/>
      <c r="G2438" s="169"/>
      <c r="H2438" s="169"/>
      <c r="I2438" s="169"/>
      <c r="J2438" s="169"/>
      <c r="K2438" s="177"/>
    </row>
    <row r="2439" spans="2:11" x14ac:dyDescent="0.75">
      <c r="B2439" s="176" t="s">
        <v>2653</v>
      </c>
      <c r="C2439" s="168"/>
      <c r="D2439" s="169"/>
      <c r="E2439" s="169"/>
      <c r="F2439" s="169"/>
      <c r="G2439" s="169"/>
      <c r="H2439" s="169"/>
      <c r="I2439" s="169"/>
      <c r="J2439" s="169"/>
      <c r="K2439" s="177"/>
    </row>
    <row r="2440" spans="2:11" x14ac:dyDescent="0.75">
      <c r="B2440" s="176" t="s">
        <v>2654</v>
      </c>
      <c r="C2440" s="168"/>
      <c r="D2440" s="169"/>
      <c r="E2440" s="169"/>
      <c r="F2440" s="169"/>
      <c r="G2440" s="169"/>
      <c r="H2440" s="169"/>
      <c r="I2440" s="169"/>
      <c r="J2440" s="169"/>
      <c r="K2440" s="177"/>
    </row>
    <row r="2441" spans="2:11" x14ac:dyDescent="0.75">
      <c r="B2441" s="176" t="s">
        <v>2655</v>
      </c>
      <c r="C2441" s="168"/>
      <c r="D2441" s="169"/>
      <c r="E2441" s="169"/>
      <c r="F2441" s="169"/>
      <c r="G2441" s="169"/>
      <c r="H2441" s="169"/>
      <c r="I2441" s="169"/>
      <c r="J2441" s="169"/>
      <c r="K2441" s="177"/>
    </row>
    <row r="2442" spans="2:11" x14ac:dyDescent="0.75">
      <c r="B2442" s="176" t="s">
        <v>2656</v>
      </c>
      <c r="C2442" s="168"/>
      <c r="D2442" s="169"/>
      <c r="E2442" s="169"/>
      <c r="F2442" s="169"/>
      <c r="G2442" s="169"/>
      <c r="H2442" s="169"/>
      <c r="I2442" s="169"/>
      <c r="J2442" s="169"/>
      <c r="K2442" s="177"/>
    </row>
    <row r="2443" spans="2:11" x14ac:dyDescent="0.75">
      <c r="B2443" s="176" t="s">
        <v>2657</v>
      </c>
      <c r="C2443" s="168"/>
      <c r="D2443" s="169"/>
      <c r="E2443" s="169"/>
      <c r="F2443" s="169"/>
      <c r="G2443" s="169"/>
      <c r="H2443" s="169"/>
      <c r="I2443" s="169"/>
      <c r="J2443" s="169"/>
      <c r="K2443" s="177"/>
    </row>
    <row r="2444" spans="2:11" x14ac:dyDescent="0.75">
      <c r="B2444" s="176" t="s">
        <v>2658</v>
      </c>
      <c r="C2444" s="168"/>
      <c r="D2444" s="169"/>
      <c r="E2444" s="169"/>
      <c r="F2444" s="169"/>
      <c r="G2444" s="169"/>
      <c r="H2444" s="169"/>
      <c r="I2444" s="169"/>
      <c r="J2444" s="169"/>
      <c r="K2444" s="177"/>
    </row>
    <row r="2445" spans="2:11" x14ac:dyDescent="0.75">
      <c r="B2445" s="176" t="s">
        <v>2659</v>
      </c>
      <c r="C2445" s="168"/>
      <c r="D2445" s="169"/>
      <c r="E2445" s="169"/>
      <c r="F2445" s="169"/>
      <c r="G2445" s="169"/>
      <c r="H2445" s="169"/>
      <c r="I2445" s="169"/>
      <c r="J2445" s="169"/>
      <c r="K2445" s="177"/>
    </row>
    <row r="2446" spans="2:11" x14ac:dyDescent="0.75">
      <c r="B2446" s="176" t="s">
        <v>2660</v>
      </c>
      <c r="C2446" s="168"/>
      <c r="D2446" s="169"/>
      <c r="E2446" s="169"/>
      <c r="F2446" s="169"/>
      <c r="G2446" s="169"/>
      <c r="H2446" s="169"/>
      <c r="I2446" s="169"/>
      <c r="J2446" s="169"/>
      <c r="K2446" s="177"/>
    </row>
    <row r="2447" spans="2:11" x14ac:dyDescent="0.75">
      <c r="B2447" s="176" t="s">
        <v>2661</v>
      </c>
      <c r="C2447" s="168"/>
      <c r="D2447" s="169"/>
      <c r="E2447" s="169"/>
      <c r="F2447" s="169"/>
      <c r="G2447" s="169"/>
      <c r="H2447" s="169"/>
      <c r="I2447" s="169"/>
      <c r="J2447" s="169"/>
      <c r="K2447" s="177"/>
    </row>
    <row r="2448" spans="2:11" x14ac:dyDescent="0.75">
      <c r="B2448" s="176" t="s">
        <v>2662</v>
      </c>
      <c r="C2448" s="168"/>
      <c r="D2448" s="169"/>
      <c r="E2448" s="169"/>
      <c r="F2448" s="169"/>
      <c r="G2448" s="169"/>
      <c r="H2448" s="169"/>
      <c r="I2448" s="169"/>
      <c r="J2448" s="169"/>
      <c r="K2448" s="177"/>
    </row>
    <row r="2449" spans="2:11" x14ac:dyDescent="0.75">
      <c r="B2449" s="176" t="s">
        <v>2663</v>
      </c>
      <c r="C2449" s="168"/>
      <c r="D2449" s="169"/>
      <c r="E2449" s="169"/>
      <c r="F2449" s="169"/>
      <c r="G2449" s="169"/>
      <c r="H2449" s="169"/>
      <c r="I2449" s="169"/>
      <c r="J2449" s="169"/>
      <c r="K2449" s="177"/>
    </row>
    <row r="2450" spans="2:11" x14ac:dyDescent="0.75">
      <c r="B2450" s="176" t="s">
        <v>2664</v>
      </c>
      <c r="C2450" s="168"/>
      <c r="D2450" s="169"/>
      <c r="E2450" s="169"/>
      <c r="F2450" s="169"/>
      <c r="G2450" s="169"/>
      <c r="H2450" s="169"/>
      <c r="I2450" s="169"/>
      <c r="J2450" s="169"/>
      <c r="K2450" s="177"/>
    </row>
    <row r="2451" spans="2:11" x14ac:dyDescent="0.75">
      <c r="B2451" s="176" t="s">
        <v>2665</v>
      </c>
      <c r="C2451" s="168"/>
      <c r="D2451" s="169"/>
      <c r="E2451" s="169"/>
      <c r="F2451" s="169"/>
      <c r="G2451" s="169"/>
      <c r="H2451" s="169"/>
      <c r="I2451" s="169"/>
      <c r="J2451" s="169"/>
      <c r="K2451" s="177"/>
    </row>
    <row r="2452" spans="2:11" x14ac:dyDescent="0.75">
      <c r="B2452" s="176" t="s">
        <v>2666</v>
      </c>
      <c r="C2452" s="168"/>
      <c r="D2452" s="169"/>
      <c r="E2452" s="169"/>
      <c r="F2452" s="169"/>
      <c r="G2452" s="169"/>
      <c r="H2452" s="169"/>
      <c r="I2452" s="169"/>
      <c r="J2452" s="169"/>
      <c r="K2452" s="177"/>
    </row>
    <row r="2453" spans="2:11" x14ac:dyDescent="0.75">
      <c r="B2453" s="176" t="s">
        <v>2667</v>
      </c>
      <c r="C2453" s="168"/>
      <c r="D2453" s="169"/>
      <c r="E2453" s="169"/>
      <c r="F2453" s="169"/>
      <c r="G2453" s="169"/>
      <c r="H2453" s="169"/>
      <c r="I2453" s="169"/>
      <c r="J2453" s="169"/>
      <c r="K2453" s="177"/>
    </row>
    <row r="2454" spans="2:11" x14ac:dyDescent="0.75">
      <c r="B2454" s="176" t="s">
        <v>2668</v>
      </c>
      <c r="C2454" s="168"/>
      <c r="D2454" s="169"/>
      <c r="E2454" s="169"/>
      <c r="F2454" s="169"/>
      <c r="G2454" s="169"/>
      <c r="H2454" s="169"/>
      <c r="I2454" s="169"/>
      <c r="J2454" s="169"/>
      <c r="K2454" s="177"/>
    </row>
    <row r="2455" spans="2:11" x14ac:dyDescent="0.75">
      <c r="B2455" s="176" t="s">
        <v>2669</v>
      </c>
      <c r="C2455" s="168"/>
      <c r="D2455" s="169"/>
      <c r="E2455" s="169"/>
      <c r="F2455" s="169"/>
      <c r="G2455" s="169"/>
      <c r="H2455" s="169"/>
      <c r="I2455" s="169"/>
      <c r="J2455" s="169"/>
      <c r="K2455" s="177"/>
    </row>
    <row r="2456" spans="2:11" x14ac:dyDescent="0.75">
      <c r="B2456" s="176" t="s">
        <v>2670</v>
      </c>
      <c r="C2456" s="168"/>
      <c r="D2456" s="169"/>
      <c r="E2456" s="169"/>
      <c r="F2456" s="169"/>
      <c r="G2456" s="169"/>
      <c r="H2456" s="169"/>
      <c r="I2456" s="169"/>
      <c r="J2456" s="169"/>
      <c r="K2456" s="177"/>
    </row>
    <row r="2457" spans="2:11" x14ac:dyDescent="0.75">
      <c r="B2457" s="176" t="s">
        <v>2671</v>
      </c>
      <c r="C2457" s="168"/>
      <c r="D2457" s="169"/>
      <c r="E2457" s="169"/>
      <c r="F2457" s="169"/>
      <c r="G2457" s="169"/>
      <c r="H2457" s="169"/>
      <c r="I2457" s="169"/>
      <c r="J2457" s="169"/>
      <c r="K2457" s="177"/>
    </row>
    <row r="2458" spans="2:11" x14ac:dyDescent="0.75">
      <c r="B2458" s="176" t="s">
        <v>2672</v>
      </c>
      <c r="C2458" s="168"/>
      <c r="D2458" s="169"/>
      <c r="E2458" s="169"/>
      <c r="F2458" s="169"/>
      <c r="G2458" s="169"/>
      <c r="H2458" s="169"/>
      <c r="I2458" s="169"/>
      <c r="J2458" s="169"/>
      <c r="K2458" s="177"/>
    </row>
    <row r="2459" spans="2:11" x14ac:dyDescent="0.75">
      <c r="B2459" s="176" t="s">
        <v>2673</v>
      </c>
      <c r="C2459" s="168"/>
      <c r="D2459" s="169"/>
      <c r="E2459" s="169"/>
      <c r="F2459" s="169"/>
      <c r="G2459" s="169"/>
      <c r="H2459" s="169"/>
      <c r="I2459" s="169"/>
      <c r="J2459" s="169"/>
      <c r="K2459" s="177"/>
    </row>
    <row r="2460" spans="2:11" x14ac:dyDescent="0.75">
      <c r="B2460" s="176" t="s">
        <v>2674</v>
      </c>
      <c r="C2460" s="168"/>
      <c r="D2460" s="169"/>
      <c r="E2460" s="169"/>
      <c r="F2460" s="169"/>
      <c r="G2460" s="169"/>
      <c r="H2460" s="169"/>
      <c r="I2460" s="169"/>
      <c r="J2460" s="169"/>
      <c r="K2460" s="177"/>
    </row>
    <row r="2461" spans="2:11" x14ac:dyDescent="0.75">
      <c r="B2461" s="176" t="s">
        <v>2675</v>
      </c>
      <c r="C2461" s="168"/>
      <c r="D2461" s="169"/>
      <c r="E2461" s="169"/>
      <c r="F2461" s="169"/>
      <c r="G2461" s="169"/>
      <c r="H2461" s="169"/>
      <c r="I2461" s="169"/>
      <c r="J2461" s="169"/>
      <c r="K2461" s="177"/>
    </row>
    <row r="2462" spans="2:11" x14ac:dyDescent="0.75">
      <c r="B2462" s="176" t="s">
        <v>2676</v>
      </c>
      <c r="C2462" s="168"/>
      <c r="D2462" s="169"/>
      <c r="E2462" s="169"/>
      <c r="F2462" s="169"/>
      <c r="G2462" s="169"/>
      <c r="H2462" s="169"/>
      <c r="I2462" s="169"/>
      <c r="J2462" s="169"/>
      <c r="K2462" s="177"/>
    </row>
    <row r="2463" spans="2:11" x14ac:dyDescent="0.75">
      <c r="B2463" s="176" t="s">
        <v>2677</v>
      </c>
      <c r="C2463" s="168"/>
      <c r="D2463" s="169"/>
      <c r="E2463" s="169"/>
      <c r="F2463" s="169"/>
      <c r="G2463" s="169"/>
      <c r="H2463" s="169"/>
      <c r="I2463" s="169"/>
      <c r="J2463" s="169"/>
      <c r="K2463" s="177"/>
    </row>
    <row r="2464" spans="2:11" x14ac:dyDescent="0.75">
      <c r="B2464" s="176" t="s">
        <v>2678</v>
      </c>
      <c r="C2464" s="168"/>
      <c r="D2464" s="169"/>
      <c r="E2464" s="169"/>
      <c r="F2464" s="169"/>
      <c r="G2464" s="169"/>
      <c r="H2464" s="169"/>
      <c r="I2464" s="169"/>
      <c r="J2464" s="169"/>
      <c r="K2464" s="177"/>
    </row>
    <row r="2465" spans="2:11" x14ac:dyDescent="0.75">
      <c r="B2465" s="176" t="s">
        <v>2679</v>
      </c>
      <c r="C2465" s="168"/>
      <c r="D2465" s="169"/>
      <c r="E2465" s="169"/>
      <c r="F2465" s="169"/>
      <c r="G2465" s="169"/>
      <c r="H2465" s="169"/>
      <c r="I2465" s="169"/>
      <c r="J2465" s="169"/>
      <c r="K2465" s="177"/>
    </row>
    <row r="2466" spans="2:11" x14ac:dyDescent="0.75">
      <c r="B2466" s="176" t="s">
        <v>2680</v>
      </c>
      <c r="C2466" s="168"/>
      <c r="D2466" s="169"/>
      <c r="E2466" s="169"/>
      <c r="F2466" s="169"/>
      <c r="G2466" s="169"/>
      <c r="H2466" s="169"/>
      <c r="I2466" s="169"/>
      <c r="J2466" s="169"/>
      <c r="K2466" s="177"/>
    </row>
    <row r="2467" spans="2:11" x14ac:dyDescent="0.75">
      <c r="B2467" s="176" t="s">
        <v>2681</v>
      </c>
      <c r="C2467" s="168"/>
      <c r="D2467" s="169"/>
      <c r="E2467" s="169"/>
      <c r="F2467" s="169"/>
      <c r="G2467" s="169"/>
      <c r="H2467" s="169"/>
      <c r="I2467" s="169"/>
      <c r="J2467" s="169"/>
      <c r="K2467" s="177"/>
    </row>
    <row r="2468" spans="2:11" x14ac:dyDescent="0.75">
      <c r="B2468" s="176" t="s">
        <v>2682</v>
      </c>
      <c r="C2468" s="168"/>
      <c r="D2468" s="169"/>
      <c r="E2468" s="169"/>
      <c r="F2468" s="169"/>
      <c r="G2468" s="169"/>
      <c r="H2468" s="169"/>
      <c r="I2468" s="169"/>
      <c r="J2468" s="169"/>
      <c r="K2468" s="177"/>
    </row>
    <row r="2469" spans="2:11" x14ac:dyDescent="0.75">
      <c r="B2469" s="176" t="s">
        <v>2683</v>
      </c>
      <c r="C2469" s="168"/>
      <c r="D2469" s="169"/>
      <c r="E2469" s="169"/>
      <c r="F2469" s="169"/>
      <c r="G2469" s="169"/>
      <c r="H2469" s="169"/>
      <c r="I2469" s="169"/>
      <c r="J2469" s="169"/>
      <c r="K2469" s="177"/>
    </row>
    <row r="2470" spans="2:11" x14ac:dyDescent="0.75">
      <c r="B2470" s="176" t="s">
        <v>2684</v>
      </c>
      <c r="C2470" s="168"/>
      <c r="D2470" s="169"/>
      <c r="E2470" s="169"/>
      <c r="F2470" s="169"/>
      <c r="G2470" s="169"/>
      <c r="H2470" s="169"/>
      <c r="I2470" s="169"/>
      <c r="J2470" s="169"/>
      <c r="K2470" s="177"/>
    </row>
    <row r="2471" spans="2:11" x14ac:dyDescent="0.75">
      <c r="B2471" s="176" t="s">
        <v>2685</v>
      </c>
      <c r="C2471" s="168"/>
      <c r="D2471" s="169"/>
      <c r="E2471" s="169"/>
      <c r="F2471" s="169"/>
      <c r="G2471" s="169"/>
      <c r="H2471" s="169"/>
      <c r="I2471" s="169"/>
      <c r="J2471" s="169"/>
      <c r="K2471" s="177"/>
    </row>
    <row r="2472" spans="2:11" x14ac:dyDescent="0.75">
      <c r="B2472" s="176" t="s">
        <v>2686</v>
      </c>
      <c r="C2472" s="168"/>
      <c r="D2472" s="169"/>
      <c r="E2472" s="169"/>
      <c r="F2472" s="169"/>
      <c r="G2472" s="169"/>
      <c r="H2472" s="169"/>
      <c r="I2472" s="169"/>
      <c r="J2472" s="169"/>
      <c r="K2472" s="177"/>
    </row>
    <row r="2473" spans="2:11" x14ac:dyDescent="0.75">
      <c r="B2473" s="176" t="s">
        <v>2687</v>
      </c>
      <c r="C2473" s="168"/>
      <c r="D2473" s="169"/>
      <c r="E2473" s="169"/>
      <c r="F2473" s="169"/>
      <c r="G2473" s="169"/>
      <c r="H2473" s="169"/>
      <c r="I2473" s="169"/>
      <c r="J2473" s="169"/>
      <c r="K2473" s="177"/>
    </row>
    <row r="2474" spans="2:11" x14ac:dyDescent="0.75">
      <c r="B2474" s="176" t="s">
        <v>2688</v>
      </c>
      <c r="C2474" s="168"/>
      <c r="D2474" s="169"/>
      <c r="E2474" s="169"/>
      <c r="F2474" s="169"/>
      <c r="G2474" s="169"/>
      <c r="H2474" s="169"/>
      <c r="I2474" s="169"/>
      <c r="J2474" s="169"/>
      <c r="K2474" s="177"/>
    </row>
    <row r="2475" spans="2:11" x14ac:dyDescent="0.75">
      <c r="B2475" s="176" t="s">
        <v>2689</v>
      </c>
      <c r="C2475" s="168"/>
      <c r="D2475" s="169"/>
      <c r="E2475" s="169"/>
      <c r="F2475" s="169"/>
      <c r="G2475" s="169"/>
      <c r="H2475" s="169"/>
      <c r="I2475" s="169"/>
      <c r="J2475" s="169"/>
      <c r="K2475" s="177"/>
    </row>
    <row r="2476" spans="2:11" x14ac:dyDescent="0.75">
      <c r="B2476" s="176" t="s">
        <v>2690</v>
      </c>
      <c r="C2476" s="168"/>
      <c r="D2476" s="169"/>
      <c r="E2476" s="169"/>
      <c r="F2476" s="169"/>
      <c r="G2476" s="169"/>
      <c r="H2476" s="169"/>
      <c r="I2476" s="169"/>
      <c r="J2476" s="169"/>
      <c r="K2476" s="177"/>
    </row>
    <row r="2477" spans="2:11" x14ac:dyDescent="0.75">
      <c r="B2477" s="176" t="s">
        <v>2691</v>
      </c>
      <c r="C2477" s="168"/>
      <c r="D2477" s="169"/>
      <c r="E2477" s="169"/>
      <c r="F2477" s="169"/>
      <c r="G2477" s="169"/>
      <c r="H2477" s="169"/>
      <c r="I2477" s="169"/>
      <c r="J2477" s="169"/>
      <c r="K2477" s="177"/>
    </row>
    <row r="2478" spans="2:11" x14ac:dyDescent="0.75">
      <c r="B2478" s="176" t="s">
        <v>2692</v>
      </c>
      <c r="C2478" s="168"/>
      <c r="D2478" s="169"/>
      <c r="E2478" s="169"/>
      <c r="F2478" s="169"/>
      <c r="G2478" s="169"/>
      <c r="H2478" s="169"/>
      <c r="I2478" s="169"/>
      <c r="J2478" s="169"/>
      <c r="K2478" s="177"/>
    </row>
    <row r="2479" spans="2:11" x14ac:dyDescent="0.75">
      <c r="B2479" s="176" t="s">
        <v>2693</v>
      </c>
      <c r="C2479" s="168"/>
      <c r="D2479" s="169"/>
      <c r="E2479" s="169"/>
      <c r="F2479" s="169"/>
      <c r="G2479" s="169"/>
      <c r="H2479" s="169"/>
      <c r="I2479" s="169"/>
      <c r="J2479" s="169"/>
      <c r="K2479" s="177"/>
    </row>
    <row r="2480" spans="2:11" x14ac:dyDescent="0.75">
      <c r="B2480" s="176" t="s">
        <v>2694</v>
      </c>
      <c r="C2480" s="168"/>
      <c r="D2480" s="169"/>
      <c r="E2480" s="169"/>
      <c r="F2480" s="169"/>
      <c r="G2480" s="169"/>
      <c r="H2480" s="169"/>
      <c r="I2480" s="169"/>
      <c r="J2480" s="169"/>
      <c r="K2480" s="177"/>
    </row>
    <row r="2481" spans="2:11" x14ac:dyDescent="0.75">
      <c r="B2481" s="176" t="s">
        <v>2695</v>
      </c>
      <c r="C2481" s="168"/>
      <c r="D2481" s="169"/>
      <c r="E2481" s="169"/>
      <c r="F2481" s="169"/>
      <c r="G2481" s="169"/>
      <c r="H2481" s="169"/>
      <c r="I2481" s="169"/>
      <c r="J2481" s="169"/>
      <c r="K2481" s="177"/>
    </row>
    <row r="2482" spans="2:11" x14ac:dyDescent="0.75">
      <c r="B2482" s="176" t="s">
        <v>2696</v>
      </c>
      <c r="C2482" s="168"/>
      <c r="D2482" s="169"/>
      <c r="E2482" s="169"/>
      <c r="F2482" s="169"/>
      <c r="G2482" s="169"/>
      <c r="H2482" s="169"/>
      <c r="I2482" s="169"/>
      <c r="J2482" s="169"/>
      <c r="K2482" s="177"/>
    </row>
    <row r="2483" spans="2:11" x14ac:dyDescent="0.75">
      <c r="B2483" s="176" t="s">
        <v>2697</v>
      </c>
      <c r="C2483" s="168"/>
      <c r="D2483" s="169"/>
      <c r="E2483" s="169"/>
      <c r="F2483" s="169"/>
      <c r="G2483" s="169"/>
      <c r="H2483" s="169"/>
      <c r="I2483" s="169"/>
      <c r="J2483" s="169"/>
      <c r="K2483" s="177"/>
    </row>
    <row r="2484" spans="2:11" x14ac:dyDescent="0.75">
      <c r="B2484" s="176" t="s">
        <v>2698</v>
      </c>
      <c r="C2484" s="168"/>
      <c r="D2484" s="169"/>
      <c r="E2484" s="169"/>
      <c r="F2484" s="169"/>
      <c r="G2484" s="169"/>
      <c r="H2484" s="169"/>
      <c r="I2484" s="169"/>
      <c r="J2484" s="169"/>
      <c r="K2484" s="177"/>
    </row>
    <row r="2485" spans="2:11" x14ac:dyDescent="0.75">
      <c r="B2485" s="176" t="s">
        <v>2699</v>
      </c>
      <c r="C2485" s="168"/>
      <c r="D2485" s="169"/>
      <c r="E2485" s="169"/>
      <c r="F2485" s="169"/>
      <c r="G2485" s="169"/>
      <c r="H2485" s="169"/>
      <c r="I2485" s="169"/>
      <c r="J2485" s="169"/>
      <c r="K2485" s="177"/>
    </row>
    <row r="2486" spans="2:11" x14ac:dyDescent="0.75">
      <c r="B2486" s="176" t="s">
        <v>2700</v>
      </c>
      <c r="C2486" s="168"/>
      <c r="D2486" s="169"/>
      <c r="E2486" s="169"/>
      <c r="F2486" s="169"/>
      <c r="G2486" s="169"/>
      <c r="H2486" s="169"/>
      <c r="I2486" s="169"/>
      <c r="J2486" s="169"/>
      <c r="K2486" s="177"/>
    </row>
    <row r="2487" spans="2:11" x14ac:dyDescent="0.75">
      <c r="B2487" s="176" t="s">
        <v>2701</v>
      </c>
      <c r="C2487" s="168"/>
      <c r="D2487" s="169"/>
      <c r="E2487" s="169"/>
      <c r="F2487" s="169"/>
      <c r="G2487" s="169"/>
      <c r="H2487" s="169"/>
      <c r="I2487" s="169"/>
      <c r="J2487" s="169"/>
      <c r="K2487" s="177"/>
    </row>
    <row r="2488" spans="2:11" x14ac:dyDescent="0.75">
      <c r="B2488" s="176" t="s">
        <v>2702</v>
      </c>
      <c r="C2488" s="168"/>
      <c r="D2488" s="169"/>
      <c r="E2488" s="169"/>
      <c r="F2488" s="169"/>
      <c r="G2488" s="169"/>
      <c r="H2488" s="169"/>
      <c r="I2488" s="169"/>
      <c r="J2488" s="169"/>
      <c r="K2488" s="177"/>
    </row>
    <row r="2489" spans="2:11" x14ac:dyDescent="0.75">
      <c r="B2489" s="176" t="s">
        <v>2703</v>
      </c>
      <c r="C2489" s="168"/>
      <c r="D2489" s="169"/>
      <c r="E2489" s="169"/>
      <c r="F2489" s="169"/>
      <c r="G2489" s="169"/>
      <c r="H2489" s="169"/>
      <c r="I2489" s="169"/>
      <c r="J2489" s="169"/>
      <c r="K2489" s="177"/>
    </row>
    <row r="2490" spans="2:11" x14ac:dyDescent="0.75">
      <c r="B2490" s="176" t="s">
        <v>2704</v>
      </c>
      <c r="C2490" s="168"/>
      <c r="D2490" s="169"/>
      <c r="E2490" s="169"/>
      <c r="F2490" s="169"/>
      <c r="G2490" s="169"/>
      <c r="H2490" s="169"/>
      <c r="I2490" s="169"/>
      <c r="J2490" s="169"/>
      <c r="K2490" s="177"/>
    </row>
    <row r="2491" spans="2:11" x14ac:dyDescent="0.75">
      <c r="B2491" s="176" t="s">
        <v>2705</v>
      </c>
      <c r="C2491" s="168"/>
      <c r="D2491" s="169"/>
      <c r="E2491" s="169"/>
      <c r="F2491" s="169"/>
      <c r="G2491" s="169"/>
      <c r="H2491" s="169"/>
      <c r="I2491" s="169"/>
      <c r="J2491" s="169"/>
      <c r="K2491" s="177"/>
    </row>
    <row r="2492" spans="2:11" x14ac:dyDescent="0.75">
      <c r="B2492" s="176" t="s">
        <v>2706</v>
      </c>
      <c r="C2492" s="168"/>
      <c r="D2492" s="169"/>
      <c r="E2492" s="169"/>
      <c r="F2492" s="169"/>
      <c r="G2492" s="169"/>
      <c r="H2492" s="169"/>
      <c r="I2492" s="169"/>
      <c r="J2492" s="169"/>
      <c r="K2492" s="177"/>
    </row>
    <row r="2493" spans="2:11" x14ac:dyDescent="0.75">
      <c r="B2493" s="176" t="s">
        <v>2707</v>
      </c>
      <c r="C2493" s="168"/>
      <c r="D2493" s="169"/>
      <c r="E2493" s="169"/>
      <c r="F2493" s="169"/>
      <c r="G2493" s="169"/>
      <c r="H2493" s="169"/>
      <c r="I2493" s="169"/>
      <c r="J2493" s="169"/>
      <c r="K2493" s="177"/>
    </row>
    <row r="2494" spans="2:11" x14ac:dyDescent="0.75">
      <c r="B2494" s="176" t="s">
        <v>2708</v>
      </c>
      <c r="C2494" s="168"/>
      <c r="D2494" s="169"/>
      <c r="E2494" s="169"/>
      <c r="F2494" s="169"/>
      <c r="G2494" s="169"/>
      <c r="H2494" s="169"/>
      <c r="I2494" s="169"/>
      <c r="J2494" s="169"/>
      <c r="K2494" s="177"/>
    </row>
    <row r="2495" spans="2:11" x14ac:dyDescent="0.75">
      <c r="B2495" s="176" t="s">
        <v>2709</v>
      </c>
      <c r="C2495" s="168"/>
      <c r="D2495" s="169"/>
      <c r="E2495" s="169"/>
      <c r="F2495" s="169"/>
      <c r="G2495" s="169"/>
      <c r="H2495" s="169"/>
      <c r="I2495" s="169"/>
      <c r="J2495" s="169"/>
      <c r="K2495" s="177"/>
    </row>
    <row r="2496" spans="2:11" x14ac:dyDescent="0.75">
      <c r="B2496" s="176" t="s">
        <v>2710</v>
      </c>
      <c r="C2496" s="168"/>
      <c r="D2496" s="169"/>
      <c r="E2496" s="169"/>
      <c r="F2496" s="169"/>
      <c r="G2496" s="169"/>
      <c r="H2496" s="169"/>
      <c r="I2496" s="169"/>
      <c r="J2496" s="169"/>
      <c r="K2496" s="177"/>
    </row>
    <row r="2497" spans="2:11" x14ac:dyDescent="0.75">
      <c r="B2497" s="176" t="s">
        <v>2711</v>
      </c>
      <c r="C2497" s="168"/>
      <c r="D2497" s="169"/>
      <c r="E2497" s="169"/>
      <c r="F2497" s="169"/>
      <c r="G2497" s="169"/>
      <c r="H2497" s="169"/>
      <c r="I2497" s="169"/>
      <c r="J2497" s="169"/>
      <c r="K2497" s="177"/>
    </row>
    <row r="2498" spans="2:11" x14ac:dyDescent="0.75">
      <c r="B2498" s="176" t="s">
        <v>2712</v>
      </c>
      <c r="C2498" s="168"/>
      <c r="D2498" s="169"/>
      <c r="E2498" s="169"/>
      <c r="F2498" s="169"/>
      <c r="G2498" s="169"/>
      <c r="H2498" s="169"/>
      <c r="I2498" s="169"/>
      <c r="J2498" s="169"/>
      <c r="K2498" s="177"/>
    </row>
    <row r="2499" spans="2:11" x14ac:dyDescent="0.75">
      <c r="B2499" s="176" t="s">
        <v>2713</v>
      </c>
      <c r="C2499" s="168"/>
      <c r="D2499" s="169"/>
      <c r="E2499" s="169"/>
      <c r="F2499" s="169"/>
      <c r="G2499" s="169"/>
      <c r="H2499" s="169"/>
      <c r="I2499" s="169"/>
      <c r="J2499" s="169"/>
      <c r="K2499" s="177"/>
    </row>
    <row r="2500" spans="2:11" x14ac:dyDescent="0.75">
      <c r="B2500" s="176" t="s">
        <v>2714</v>
      </c>
      <c r="C2500" s="168"/>
      <c r="D2500" s="169"/>
      <c r="E2500" s="169"/>
      <c r="F2500" s="169"/>
      <c r="G2500" s="169"/>
      <c r="H2500" s="169"/>
      <c r="I2500" s="169"/>
      <c r="J2500" s="169"/>
      <c r="K2500" s="177"/>
    </row>
    <row r="2501" spans="2:11" x14ac:dyDescent="0.75">
      <c r="B2501" s="176" t="s">
        <v>2715</v>
      </c>
      <c r="C2501" s="168"/>
      <c r="D2501" s="169"/>
      <c r="E2501" s="169"/>
      <c r="F2501" s="169"/>
      <c r="G2501" s="169"/>
      <c r="H2501" s="169"/>
      <c r="I2501" s="169"/>
      <c r="J2501" s="169"/>
      <c r="K2501" s="177"/>
    </row>
    <row r="2502" spans="2:11" x14ac:dyDescent="0.75">
      <c r="B2502" s="176" t="s">
        <v>2716</v>
      </c>
      <c r="C2502" s="168"/>
      <c r="D2502" s="169"/>
      <c r="E2502" s="169"/>
      <c r="F2502" s="169"/>
      <c r="G2502" s="169"/>
      <c r="H2502" s="169"/>
      <c r="I2502" s="169"/>
      <c r="J2502" s="169"/>
      <c r="K2502" s="177"/>
    </row>
    <row r="2503" spans="2:11" x14ac:dyDescent="0.75">
      <c r="B2503" s="176" t="s">
        <v>2717</v>
      </c>
      <c r="C2503" s="168"/>
      <c r="D2503" s="169"/>
      <c r="E2503" s="169"/>
      <c r="F2503" s="169"/>
      <c r="G2503" s="169"/>
      <c r="H2503" s="169"/>
      <c r="I2503" s="169"/>
      <c r="J2503" s="169"/>
      <c r="K2503" s="177"/>
    </row>
    <row r="2504" spans="2:11" x14ac:dyDescent="0.75">
      <c r="B2504" s="176" t="s">
        <v>2718</v>
      </c>
      <c r="C2504" s="168"/>
      <c r="D2504" s="169"/>
      <c r="E2504" s="169"/>
      <c r="F2504" s="169"/>
      <c r="G2504" s="169"/>
      <c r="H2504" s="169"/>
      <c r="I2504" s="169"/>
      <c r="J2504" s="169"/>
      <c r="K2504" s="177"/>
    </row>
    <row r="2505" spans="2:11" x14ac:dyDescent="0.75">
      <c r="B2505" s="176" t="s">
        <v>2719</v>
      </c>
      <c r="C2505" s="168"/>
      <c r="D2505" s="169"/>
      <c r="E2505" s="169"/>
      <c r="F2505" s="169"/>
      <c r="G2505" s="169"/>
      <c r="H2505" s="169"/>
      <c r="I2505" s="169"/>
      <c r="J2505" s="169"/>
      <c r="K2505" s="177"/>
    </row>
    <row r="2506" spans="2:11" x14ac:dyDescent="0.75">
      <c r="B2506" s="176" t="s">
        <v>2720</v>
      </c>
      <c r="C2506" s="168"/>
      <c r="D2506" s="169"/>
      <c r="E2506" s="169"/>
      <c r="F2506" s="169"/>
      <c r="G2506" s="169"/>
      <c r="H2506" s="169"/>
      <c r="I2506" s="169"/>
      <c r="J2506" s="169"/>
      <c r="K2506" s="177"/>
    </row>
    <row r="2507" spans="2:11" x14ac:dyDescent="0.75">
      <c r="B2507" s="176" t="s">
        <v>2721</v>
      </c>
      <c r="C2507" s="168"/>
      <c r="D2507" s="169"/>
      <c r="E2507" s="169"/>
      <c r="F2507" s="169"/>
      <c r="G2507" s="169"/>
      <c r="H2507" s="169"/>
      <c r="I2507" s="169"/>
      <c r="J2507" s="169"/>
      <c r="K2507" s="177"/>
    </row>
    <row r="2508" spans="2:11" x14ac:dyDescent="0.75">
      <c r="B2508" s="176" t="s">
        <v>2722</v>
      </c>
      <c r="C2508" s="168"/>
      <c r="D2508" s="169"/>
      <c r="E2508" s="169"/>
      <c r="F2508" s="169"/>
      <c r="G2508" s="169"/>
      <c r="H2508" s="169"/>
      <c r="I2508" s="169"/>
      <c r="J2508" s="169"/>
      <c r="K2508" s="177"/>
    </row>
    <row r="2509" spans="2:11" x14ac:dyDescent="0.75">
      <c r="B2509" s="176" t="s">
        <v>2723</v>
      </c>
      <c r="C2509" s="168"/>
      <c r="D2509" s="169"/>
      <c r="E2509" s="169"/>
      <c r="F2509" s="169"/>
      <c r="G2509" s="169"/>
      <c r="H2509" s="169"/>
      <c r="I2509" s="169"/>
      <c r="J2509" s="169"/>
      <c r="K2509" s="177"/>
    </row>
    <row r="2510" spans="2:11" x14ac:dyDescent="0.75">
      <c r="B2510" s="176" t="s">
        <v>2724</v>
      </c>
      <c r="C2510" s="168"/>
      <c r="D2510" s="169"/>
      <c r="E2510" s="169"/>
      <c r="F2510" s="169"/>
      <c r="G2510" s="169"/>
      <c r="H2510" s="169"/>
      <c r="I2510" s="169"/>
      <c r="J2510" s="169"/>
      <c r="K2510" s="177"/>
    </row>
    <row r="2511" spans="2:11" x14ac:dyDescent="0.75">
      <c r="B2511" s="176" t="s">
        <v>2725</v>
      </c>
      <c r="C2511" s="168"/>
      <c r="D2511" s="169"/>
      <c r="E2511" s="169"/>
      <c r="F2511" s="169"/>
      <c r="G2511" s="169"/>
      <c r="H2511" s="169"/>
      <c r="I2511" s="169"/>
      <c r="J2511" s="169"/>
      <c r="K2511" s="177"/>
    </row>
    <row r="2512" spans="2:11" x14ac:dyDescent="0.75">
      <c r="B2512" s="176" t="s">
        <v>2726</v>
      </c>
      <c r="C2512" s="168"/>
      <c r="D2512" s="169"/>
      <c r="E2512" s="169"/>
      <c r="F2512" s="169"/>
      <c r="G2512" s="169"/>
      <c r="H2512" s="169"/>
      <c r="I2512" s="169"/>
      <c r="J2512" s="169"/>
      <c r="K2512" s="177"/>
    </row>
    <row r="2513" spans="2:11" x14ac:dyDescent="0.75">
      <c r="B2513" s="176" t="s">
        <v>2727</v>
      </c>
      <c r="C2513" s="168"/>
      <c r="D2513" s="169"/>
      <c r="E2513" s="169"/>
      <c r="F2513" s="169"/>
      <c r="G2513" s="169"/>
      <c r="H2513" s="169"/>
      <c r="I2513" s="169"/>
      <c r="J2513" s="169"/>
      <c r="K2513" s="177"/>
    </row>
    <row r="2514" spans="2:11" x14ac:dyDescent="0.75">
      <c r="B2514" s="176" t="s">
        <v>2728</v>
      </c>
      <c r="C2514" s="168"/>
      <c r="D2514" s="169"/>
      <c r="E2514" s="169"/>
      <c r="F2514" s="169"/>
      <c r="G2514" s="169"/>
      <c r="H2514" s="169"/>
      <c r="I2514" s="169"/>
      <c r="J2514" s="169"/>
      <c r="K2514" s="177"/>
    </row>
    <row r="2515" spans="2:11" x14ac:dyDescent="0.75">
      <c r="B2515" s="176" t="s">
        <v>2729</v>
      </c>
      <c r="C2515" s="168"/>
      <c r="D2515" s="169"/>
      <c r="E2515" s="169"/>
      <c r="F2515" s="169"/>
      <c r="G2515" s="169"/>
      <c r="H2515" s="169"/>
      <c r="I2515" s="169"/>
      <c r="J2515" s="169"/>
      <c r="K2515" s="177"/>
    </row>
    <row r="2516" spans="2:11" x14ac:dyDescent="0.75">
      <c r="B2516" s="176" t="s">
        <v>2730</v>
      </c>
      <c r="C2516" s="168"/>
      <c r="D2516" s="169"/>
      <c r="E2516" s="169"/>
      <c r="F2516" s="169"/>
      <c r="G2516" s="169"/>
      <c r="H2516" s="169"/>
      <c r="I2516" s="169"/>
      <c r="J2516" s="169"/>
      <c r="K2516" s="177"/>
    </row>
    <row r="2517" spans="2:11" x14ac:dyDescent="0.75">
      <c r="B2517" s="176" t="s">
        <v>2731</v>
      </c>
      <c r="C2517" s="168"/>
      <c r="D2517" s="169"/>
      <c r="E2517" s="169"/>
      <c r="F2517" s="169"/>
      <c r="G2517" s="169"/>
      <c r="H2517" s="169"/>
      <c r="I2517" s="169"/>
      <c r="J2517" s="169"/>
      <c r="K2517" s="177"/>
    </row>
    <row r="2518" spans="2:11" x14ac:dyDescent="0.75">
      <c r="B2518" s="176" t="s">
        <v>2732</v>
      </c>
      <c r="C2518" s="168"/>
      <c r="D2518" s="169"/>
      <c r="E2518" s="169"/>
      <c r="F2518" s="169"/>
      <c r="G2518" s="169"/>
      <c r="H2518" s="169"/>
      <c r="I2518" s="169"/>
      <c r="J2518" s="169"/>
      <c r="K2518" s="177"/>
    </row>
    <row r="2519" spans="2:11" x14ac:dyDescent="0.75">
      <c r="B2519" s="176" t="s">
        <v>2733</v>
      </c>
      <c r="C2519" s="168"/>
      <c r="D2519" s="169"/>
      <c r="E2519" s="169"/>
      <c r="F2519" s="169"/>
      <c r="G2519" s="169"/>
      <c r="H2519" s="169"/>
      <c r="I2519" s="169"/>
      <c r="J2519" s="169"/>
      <c r="K2519" s="177"/>
    </row>
    <row r="2520" spans="2:11" x14ac:dyDescent="0.75">
      <c r="B2520" s="176" t="s">
        <v>2734</v>
      </c>
      <c r="C2520" s="168"/>
      <c r="D2520" s="169"/>
      <c r="E2520" s="169"/>
      <c r="F2520" s="169"/>
      <c r="G2520" s="169"/>
      <c r="H2520" s="169"/>
      <c r="I2520" s="169"/>
      <c r="J2520" s="169"/>
      <c r="K2520" s="177"/>
    </row>
    <row r="2521" spans="2:11" x14ac:dyDescent="0.75">
      <c r="B2521" s="176" t="s">
        <v>2735</v>
      </c>
      <c r="C2521" s="168"/>
      <c r="D2521" s="169"/>
      <c r="E2521" s="169"/>
      <c r="F2521" s="169"/>
      <c r="G2521" s="169"/>
      <c r="H2521" s="169"/>
      <c r="I2521" s="169"/>
      <c r="J2521" s="169"/>
      <c r="K2521" s="177"/>
    </row>
    <row r="2522" spans="2:11" x14ac:dyDescent="0.75">
      <c r="B2522" s="176" t="s">
        <v>2736</v>
      </c>
      <c r="C2522" s="168"/>
      <c r="D2522" s="169"/>
      <c r="E2522" s="169"/>
      <c r="F2522" s="169"/>
      <c r="G2522" s="169"/>
      <c r="H2522" s="169"/>
      <c r="I2522" s="169"/>
      <c r="J2522" s="169"/>
      <c r="K2522" s="177"/>
    </row>
    <row r="2523" spans="2:11" x14ac:dyDescent="0.75">
      <c r="B2523" s="176" t="s">
        <v>2737</v>
      </c>
      <c r="C2523" s="168"/>
      <c r="D2523" s="169"/>
      <c r="E2523" s="169"/>
      <c r="F2523" s="169"/>
      <c r="G2523" s="169"/>
      <c r="H2523" s="169"/>
      <c r="I2523" s="169"/>
      <c r="J2523" s="169"/>
      <c r="K2523" s="177"/>
    </row>
    <row r="2524" spans="2:11" x14ac:dyDescent="0.75">
      <c r="B2524" s="176" t="s">
        <v>2738</v>
      </c>
      <c r="C2524" s="168"/>
      <c r="D2524" s="169"/>
      <c r="E2524" s="169"/>
      <c r="F2524" s="169"/>
      <c r="G2524" s="169"/>
      <c r="H2524" s="169"/>
      <c r="I2524" s="169"/>
      <c r="J2524" s="169"/>
      <c r="K2524" s="177"/>
    </row>
    <row r="2525" spans="2:11" x14ac:dyDescent="0.75">
      <c r="B2525" s="176" t="s">
        <v>2739</v>
      </c>
      <c r="C2525" s="168"/>
      <c r="D2525" s="169"/>
      <c r="E2525" s="169"/>
      <c r="F2525" s="169"/>
      <c r="G2525" s="169"/>
      <c r="H2525" s="169"/>
      <c r="I2525" s="169"/>
      <c r="J2525" s="169"/>
      <c r="K2525" s="177"/>
    </row>
    <row r="2526" spans="2:11" x14ac:dyDescent="0.75">
      <c r="B2526" s="176" t="s">
        <v>2740</v>
      </c>
      <c r="C2526" s="168"/>
      <c r="D2526" s="169"/>
      <c r="E2526" s="169"/>
      <c r="F2526" s="169"/>
      <c r="G2526" s="169"/>
      <c r="H2526" s="169"/>
      <c r="I2526" s="169"/>
      <c r="J2526" s="169"/>
      <c r="K2526" s="177"/>
    </row>
    <row r="2527" spans="2:11" x14ac:dyDescent="0.75">
      <c r="B2527" s="176" t="s">
        <v>2741</v>
      </c>
      <c r="C2527" s="168"/>
      <c r="D2527" s="169"/>
      <c r="E2527" s="169"/>
      <c r="F2527" s="169"/>
      <c r="G2527" s="169"/>
      <c r="H2527" s="169"/>
      <c r="I2527" s="169"/>
      <c r="J2527" s="169"/>
      <c r="K2527" s="177"/>
    </row>
    <row r="2528" spans="2:11" x14ac:dyDescent="0.75">
      <c r="B2528" s="176" t="s">
        <v>2742</v>
      </c>
      <c r="C2528" s="168"/>
      <c r="D2528" s="169"/>
      <c r="E2528" s="169"/>
      <c r="F2528" s="169"/>
      <c r="G2528" s="169"/>
      <c r="H2528" s="169"/>
      <c r="I2528" s="169"/>
      <c r="J2528" s="169"/>
      <c r="K2528" s="177"/>
    </row>
    <row r="2529" spans="2:11" x14ac:dyDescent="0.75">
      <c r="B2529" s="176" t="s">
        <v>2743</v>
      </c>
      <c r="C2529" s="168"/>
      <c r="D2529" s="169"/>
      <c r="E2529" s="169"/>
      <c r="F2529" s="169"/>
      <c r="G2529" s="169"/>
      <c r="H2529" s="169"/>
      <c r="I2529" s="169"/>
      <c r="J2529" s="169"/>
      <c r="K2529" s="177"/>
    </row>
    <row r="2530" spans="2:11" x14ac:dyDescent="0.75">
      <c r="B2530" s="176" t="s">
        <v>2744</v>
      </c>
      <c r="C2530" s="168"/>
      <c r="D2530" s="169"/>
      <c r="E2530" s="169"/>
      <c r="F2530" s="169"/>
      <c r="G2530" s="169"/>
      <c r="H2530" s="169"/>
      <c r="I2530" s="169"/>
      <c r="J2530" s="169"/>
      <c r="K2530" s="177"/>
    </row>
    <row r="2531" spans="2:11" x14ac:dyDescent="0.75">
      <c r="B2531" s="176" t="s">
        <v>2745</v>
      </c>
      <c r="C2531" s="168"/>
      <c r="D2531" s="169"/>
      <c r="E2531" s="169"/>
      <c r="F2531" s="169"/>
      <c r="G2531" s="169"/>
      <c r="H2531" s="169"/>
      <c r="I2531" s="169"/>
      <c r="J2531" s="169"/>
      <c r="K2531" s="177"/>
    </row>
    <row r="2532" spans="2:11" x14ac:dyDescent="0.75">
      <c r="B2532" s="176" t="s">
        <v>2746</v>
      </c>
      <c r="C2532" s="168"/>
      <c r="D2532" s="169"/>
      <c r="E2532" s="169"/>
      <c r="F2532" s="169"/>
      <c r="G2532" s="169"/>
      <c r="H2532" s="169"/>
      <c r="I2532" s="169"/>
      <c r="J2532" s="169"/>
      <c r="K2532" s="177"/>
    </row>
    <row r="2533" spans="2:11" x14ac:dyDescent="0.75">
      <c r="B2533" s="176" t="s">
        <v>2747</v>
      </c>
      <c r="C2533" s="168"/>
      <c r="D2533" s="169"/>
      <c r="E2533" s="169"/>
      <c r="F2533" s="169"/>
      <c r="G2533" s="169"/>
      <c r="H2533" s="169"/>
      <c r="I2533" s="169"/>
      <c r="J2533" s="169"/>
      <c r="K2533" s="177"/>
    </row>
    <row r="2534" spans="2:11" x14ac:dyDescent="0.75">
      <c r="B2534" s="176" t="s">
        <v>2748</v>
      </c>
      <c r="C2534" s="168"/>
      <c r="D2534" s="169"/>
      <c r="E2534" s="169"/>
      <c r="F2534" s="169"/>
      <c r="G2534" s="169"/>
      <c r="H2534" s="169"/>
      <c r="I2534" s="169"/>
      <c r="J2534" s="169"/>
      <c r="K2534" s="177"/>
    </row>
    <row r="2535" spans="2:11" x14ac:dyDescent="0.75">
      <c r="B2535" s="176" t="s">
        <v>2749</v>
      </c>
      <c r="C2535" s="168"/>
      <c r="D2535" s="169"/>
      <c r="E2535" s="169"/>
      <c r="F2535" s="169"/>
      <c r="G2535" s="169"/>
      <c r="H2535" s="169"/>
      <c r="I2535" s="169"/>
      <c r="J2535" s="169"/>
      <c r="K2535" s="177"/>
    </row>
    <row r="2536" spans="2:11" x14ac:dyDescent="0.75">
      <c r="B2536" s="176" t="s">
        <v>2750</v>
      </c>
      <c r="C2536" s="168"/>
      <c r="D2536" s="169"/>
      <c r="E2536" s="169"/>
      <c r="F2536" s="169"/>
      <c r="G2536" s="169"/>
      <c r="H2536" s="169"/>
      <c r="I2536" s="169"/>
      <c r="J2536" s="169"/>
      <c r="K2536" s="177"/>
    </row>
    <row r="2537" spans="2:11" x14ac:dyDescent="0.75">
      <c r="B2537" s="176" t="s">
        <v>2751</v>
      </c>
      <c r="C2537" s="168"/>
      <c r="D2537" s="169"/>
      <c r="E2537" s="169"/>
      <c r="F2537" s="169"/>
      <c r="G2537" s="169"/>
      <c r="H2537" s="169"/>
      <c r="I2537" s="169"/>
      <c r="J2537" s="169"/>
      <c r="K2537" s="177"/>
    </row>
    <row r="2538" spans="2:11" x14ac:dyDescent="0.75">
      <c r="B2538" s="176" t="s">
        <v>2752</v>
      </c>
      <c r="C2538" s="168"/>
      <c r="D2538" s="169"/>
      <c r="E2538" s="169"/>
      <c r="F2538" s="169"/>
      <c r="G2538" s="169"/>
      <c r="H2538" s="169"/>
      <c r="I2538" s="169"/>
      <c r="J2538" s="169"/>
      <c r="K2538" s="177"/>
    </row>
    <row r="2539" spans="2:11" x14ac:dyDescent="0.75">
      <c r="B2539" s="176" t="s">
        <v>2753</v>
      </c>
      <c r="C2539" s="168"/>
      <c r="D2539" s="169"/>
      <c r="E2539" s="169"/>
      <c r="F2539" s="169"/>
      <c r="G2539" s="169"/>
      <c r="H2539" s="169"/>
      <c r="I2539" s="169"/>
      <c r="J2539" s="169"/>
      <c r="K2539" s="177"/>
    </row>
    <row r="2540" spans="2:11" x14ac:dyDescent="0.75">
      <c r="B2540" s="176" t="s">
        <v>2754</v>
      </c>
      <c r="C2540" s="168"/>
      <c r="D2540" s="169"/>
      <c r="E2540" s="169"/>
      <c r="F2540" s="169"/>
      <c r="G2540" s="169"/>
      <c r="H2540" s="169"/>
      <c r="I2540" s="169"/>
      <c r="J2540" s="169"/>
      <c r="K2540" s="177"/>
    </row>
    <row r="2541" spans="2:11" x14ac:dyDescent="0.75">
      <c r="B2541" s="176" t="s">
        <v>2755</v>
      </c>
      <c r="C2541" s="168"/>
      <c r="D2541" s="169"/>
      <c r="E2541" s="169"/>
      <c r="F2541" s="169"/>
      <c r="G2541" s="169"/>
      <c r="H2541" s="169"/>
      <c r="I2541" s="169"/>
      <c r="J2541" s="169"/>
      <c r="K2541" s="177"/>
    </row>
    <row r="2542" spans="2:11" x14ac:dyDescent="0.75">
      <c r="B2542" s="176" t="s">
        <v>2756</v>
      </c>
      <c r="C2542" s="168"/>
      <c r="D2542" s="169"/>
      <c r="E2542" s="169"/>
      <c r="F2542" s="169"/>
      <c r="G2542" s="169"/>
      <c r="H2542" s="169"/>
      <c r="I2542" s="169"/>
      <c r="J2542" s="169"/>
      <c r="K2542" s="177"/>
    </row>
    <row r="2543" spans="2:11" x14ac:dyDescent="0.75">
      <c r="B2543" s="176" t="s">
        <v>2757</v>
      </c>
      <c r="C2543" s="168"/>
      <c r="D2543" s="169"/>
      <c r="E2543" s="169"/>
      <c r="F2543" s="169"/>
      <c r="G2543" s="169"/>
      <c r="H2543" s="169"/>
      <c r="I2543" s="169"/>
      <c r="J2543" s="169"/>
      <c r="K2543" s="177"/>
    </row>
    <row r="2544" spans="2:11" x14ac:dyDescent="0.75">
      <c r="B2544" s="176" t="s">
        <v>2758</v>
      </c>
      <c r="C2544" s="168"/>
      <c r="D2544" s="169"/>
      <c r="E2544" s="169"/>
      <c r="F2544" s="169"/>
      <c r="G2544" s="169"/>
      <c r="H2544" s="169"/>
      <c r="I2544" s="169"/>
      <c r="J2544" s="169"/>
      <c r="K2544" s="177"/>
    </row>
    <row r="2545" spans="2:11" x14ac:dyDescent="0.75">
      <c r="B2545" s="176" t="s">
        <v>2759</v>
      </c>
      <c r="C2545" s="168"/>
      <c r="D2545" s="169"/>
      <c r="E2545" s="169"/>
      <c r="F2545" s="169"/>
      <c r="G2545" s="169"/>
      <c r="H2545" s="169"/>
      <c r="I2545" s="169"/>
      <c r="J2545" s="169"/>
      <c r="K2545" s="177"/>
    </row>
    <row r="2546" spans="2:11" x14ac:dyDescent="0.75">
      <c r="B2546" s="176" t="s">
        <v>2760</v>
      </c>
      <c r="C2546" s="168"/>
      <c r="D2546" s="169"/>
      <c r="E2546" s="169"/>
      <c r="F2546" s="169"/>
      <c r="G2546" s="169"/>
      <c r="H2546" s="169"/>
      <c r="I2546" s="169"/>
      <c r="J2546" s="169"/>
      <c r="K2546" s="177"/>
    </row>
    <row r="2547" spans="2:11" x14ac:dyDescent="0.75">
      <c r="B2547" s="176" t="s">
        <v>2761</v>
      </c>
      <c r="C2547" s="168"/>
      <c r="D2547" s="169"/>
      <c r="E2547" s="169"/>
      <c r="F2547" s="169"/>
      <c r="G2547" s="169"/>
      <c r="H2547" s="169"/>
      <c r="I2547" s="169"/>
      <c r="J2547" s="169"/>
      <c r="K2547" s="177"/>
    </row>
    <row r="2548" spans="2:11" x14ac:dyDescent="0.75">
      <c r="B2548" s="176" t="s">
        <v>2762</v>
      </c>
      <c r="C2548" s="168"/>
      <c r="D2548" s="169"/>
      <c r="E2548" s="169"/>
      <c r="F2548" s="169"/>
      <c r="G2548" s="169"/>
      <c r="H2548" s="169"/>
      <c r="I2548" s="169"/>
      <c r="J2548" s="169"/>
      <c r="K2548" s="177"/>
    </row>
    <row r="2549" spans="2:11" x14ac:dyDescent="0.75">
      <c r="B2549" s="176" t="s">
        <v>2763</v>
      </c>
      <c r="C2549" s="168"/>
      <c r="D2549" s="169"/>
      <c r="E2549" s="169"/>
      <c r="F2549" s="169"/>
      <c r="G2549" s="169"/>
      <c r="H2549" s="169"/>
      <c r="I2549" s="169"/>
      <c r="J2549" s="169"/>
      <c r="K2549" s="177"/>
    </row>
    <row r="2550" spans="2:11" x14ac:dyDescent="0.75">
      <c r="B2550" s="176" t="s">
        <v>2764</v>
      </c>
      <c r="C2550" s="168"/>
      <c r="D2550" s="169"/>
      <c r="E2550" s="169"/>
      <c r="F2550" s="169"/>
      <c r="G2550" s="169"/>
      <c r="H2550" s="169"/>
      <c r="I2550" s="169"/>
      <c r="J2550" s="169"/>
      <c r="K2550" s="177"/>
    </row>
    <row r="2551" spans="2:11" x14ac:dyDescent="0.75">
      <c r="B2551" s="176" t="s">
        <v>2765</v>
      </c>
      <c r="C2551" s="168"/>
      <c r="D2551" s="169"/>
      <c r="E2551" s="169"/>
      <c r="F2551" s="169"/>
      <c r="G2551" s="169"/>
      <c r="H2551" s="169"/>
      <c r="I2551" s="169"/>
      <c r="J2551" s="169"/>
      <c r="K2551" s="177"/>
    </row>
    <row r="2552" spans="2:11" x14ac:dyDescent="0.75">
      <c r="B2552" s="176" t="s">
        <v>2766</v>
      </c>
      <c r="C2552" s="168"/>
      <c r="D2552" s="169"/>
      <c r="E2552" s="169"/>
      <c r="F2552" s="169"/>
      <c r="G2552" s="169"/>
      <c r="H2552" s="169"/>
      <c r="I2552" s="169"/>
      <c r="J2552" s="169"/>
      <c r="K2552" s="177"/>
    </row>
    <row r="2553" spans="2:11" x14ac:dyDescent="0.75">
      <c r="B2553" s="176" t="s">
        <v>2767</v>
      </c>
      <c r="C2553" s="168"/>
      <c r="D2553" s="169"/>
      <c r="E2553" s="169"/>
      <c r="F2553" s="169"/>
      <c r="G2553" s="169"/>
      <c r="H2553" s="169"/>
      <c r="I2553" s="169"/>
      <c r="J2553" s="169"/>
      <c r="K2553" s="177"/>
    </row>
    <row r="2554" spans="2:11" x14ac:dyDescent="0.75">
      <c r="B2554" s="176" t="s">
        <v>2768</v>
      </c>
      <c r="C2554" s="168"/>
      <c r="D2554" s="169"/>
      <c r="E2554" s="169"/>
      <c r="F2554" s="169"/>
      <c r="G2554" s="169"/>
      <c r="H2554" s="169"/>
      <c r="I2554" s="169"/>
      <c r="J2554" s="169"/>
      <c r="K2554" s="177"/>
    </row>
    <row r="2555" spans="2:11" x14ac:dyDescent="0.75">
      <c r="B2555" s="176" t="s">
        <v>2769</v>
      </c>
      <c r="C2555" s="168"/>
      <c r="D2555" s="169"/>
      <c r="E2555" s="169"/>
      <c r="F2555" s="169"/>
      <c r="G2555" s="169"/>
      <c r="H2555" s="169"/>
      <c r="I2555" s="169"/>
      <c r="J2555" s="169"/>
      <c r="K2555" s="177"/>
    </row>
    <row r="2556" spans="2:11" x14ac:dyDescent="0.75">
      <c r="B2556" s="176" t="s">
        <v>2770</v>
      </c>
      <c r="C2556" s="168"/>
      <c r="D2556" s="169"/>
      <c r="E2556" s="169"/>
      <c r="F2556" s="169"/>
      <c r="G2556" s="169"/>
      <c r="H2556" s="169"/>
      <c r="I2556" s="169"/>
      <c r="J2556" s="169"/>
      <c r="K2556" s="177"/>
    </row>
    <row r="2557" spans="2:11" x14ac:dyDescent="0.75">
      <c r="B2557" s="176" t="s">
        <v>2771</v>
      </c>
      <c r="C2557" s="168"/>
      <c r="D2557" s="169"/>
      <c r="E2557" s="169"/>
      <c r="F2557" s="169"/>
      <c r="G2557" s="169"/>
      <c r="H2557" s="169"/>
      <c r="I2557" s="169"/>
      <c r="J2557" s="169"/>
      <c r="K2557" s="177"/>
    </row>
    <row r="2558" spans="2:11" x14ac:dyDescent="0.75">
      <c r="B2558" s="176" t="s">
        <v>2772</v>
      </c>
      <c r="C2558" s="168"/>
      <c r="D2558" s="169"/>
      <c r="E2558" s="169"/>
      <c r="F2558" s="169"/>
      <c r="G2558" s="169"/>
      <c r="H2558" s="169"/>
      <c r="I2558" s="169"/>
      <c r="J2558" s="169"/>
      <c r="K2558" s="177"/>
    </row>
    <row r="2559" spans="2:11" x14ac:dyDescent="0.75">
      <c r="B2559" s="176" t="s">
        <v>2773</v>
      </c>
      <c r="C2559" s="168"/>
      <c r="D2559" s="169"/>
      <c r="E2559" s="169"/>
      <c r="F2559" s="169"/>
      <c r="G2559" s="169"/>
      <c r="H2559" s="169"/>
      <c r="I2559" s="169"/>
      <c r="J2559" s="169"/>
      <c r="K2559" s="177"/>
    </row>
    <row r="2560" spans="2:11" x14ac:dyDescent="0.75">
      <c r="B2560" s="176" t="s">
        <v>2774</v>
      </c>
      <c r="C2560" s="168"/>
      <c r="D2560" s="169"/>
      <c r="E2560" s="169"/>
      <c r="F2560" s="169"/>
      <c r="G2560" s="169"/>
      <c r="H2560" s="169"/>
      <c r="I2560" s="169"/>
      <c r="J2560" s="169"/>
      <c r="K2560" s="177"/>
    </row>
    <row r="2561" spans="2:11" x14ac:dyDescent="0.75">
      <c r="B2561" s="176" t="s">
        <v>2775</v>
      </c>
      <c r="C2561" s="168"/>
      <c r="D2561" s="169"/>
      <c r="E2561" s="169"/>
      <c r="F2561" s="169"/>
      <c r="G2561" s="169"/>
      <c r="H2561" s="169"/>
      <c r="I2561" s="169"/>
      <c r="J2561" s="169"/>
      <c r="K2561" s="177"/>
    </row>
    <row r="2562" spans="2:11" x14ac:dyDescent="0.75">
      <c r="B2562" s="176" t="s">
        <v>2776</v>
      </c>
      <c r="C2562" s="168"/>
      <c r="D2562" s="169"/>
      <c r="E2562" s="169"/>
      <c r="F2562" s="169"/>
      <c r="G2562" s="169"/>
      <c r="H2562" s="169"/>
      <c r="I2562" s="169"/>
      <c r="J2562" s="169"/>
      <c r="K2562" s="177"/>
    </row>
    <row r="2563" spans="2:11" x14ac:dyDescent="0.75">
      <c r="B2563" s="176" t="s">
        <v>2777</v>
      </c>
      <c r="C2563" s="168"/>
      <c r="D2563" s="169"/>
      <c r="E2563" s="169"/>
      <c r="F2563" s="169"/>
      <c r="G2563" s="169"/>
      <c r="H2563" s="169"/>
      <c r="I2563" s="169"/>
      <c r="J2563" s="169"/>
      <c r="K2563" s="177"/>
    </row>
    <row r="2564" spans="2:11" x14ac:dyDescent="0.75">
      <c r="B2564" s="176" t="s">
        <v>2778</v>
      </c>
      <c r="C2564" s="168"/>
      <c r="D2564" s="169"/>
      <c r="E2564" s="169"/>
      <c r="F2564" s="169"/>
      <c r="G2564" s="169"/>
      <c r="H2564" s="169"/>
      <c r="I2564" s="169"/>
      <c r="J2564" s="169"/>
      <c r="K2564" s="177"/>
    </row>
    <row r="2565" spans="2:11" x14ac:dyDescent="0.75">
      <c r="B2565" s="176" t="s">
        <v>2779</v>
      </c>
      <c r="C2565" s="168"/>
      <c r="D2565" s="169"/>
      <c r="E2565" s="169"/>
      <c r="F2565" s="169"/>
      <c r="G2565" s="169"/>
      <c r="H2565" s="169"/>
      <c r="I2565" s="169"/>
      <c r="J2565" s="169"/>
      <c r="K2565" s="177"/>
    </row>
    <row r="2566" spans="2:11" x14ac:dyDescent="0.75">
      <c r="B2566" s="176" t="s">
        <v>2780</v>
      </c>
      <c r="C2566" s="168"/>
      <c r="D2566" s="169"/>
      <c r="E2566" s="169"/>
      <c r="F2566" s="169"/>
      <c r="G2566" s="169"/>
      <c r="H2566" s="169"/>
      <c r="I2566" s="169"/>
      <c r="J2566" s="169"/>
      <c r="K2566" s="177"/>
    </row>
    <row r="2567" spans="2:11" x14ac:dyDescent="0.75">
      <c r="B2567" s="176" t="s">
        <v>2781</v>
      </c>
      <c r="C2567" s="168"/>
      <c r="D2567" s="169"/>
      <c r="E2567" s="169"/>
      <c r="F2567" s="169"/>
      <c r="G2567" s="169"/>
      <c r="H2567" s="169"/>
      <c r="I2567" s="169"/>
      <c r="J2567" s="169"/>
      <c r="K2567" s="177"/>
    </row>
    <row r="2568" spans="2:11" x14ac:dyDescent="0.75">
      <c r="B2568" s="176" t="s">
        <v>2782</v>
      </c>
      <c r="C2568" s="168"/>
      <c r="D2568" s="169"/>
      <c r="E2568" s="169"/>
      <c r="F2568" s="169"/>
      <c r="G2568" s="169"/>
      <c r="H2568" s="169"/>
      <c r="I2568" s="169"/>
      <c r="J2568" s="169"/>
      <c r="K2568" s="177"/>
    </row>
    <row r="2569" spans="2:11" x14ac:dyDescent="0.75">
      <c r="B2569" s="176" t="s">
        <v>2783</v>
      </c>
      <c r="C2569" s="168"/>
      <c r="D2569" s="169"/>
      <c r="E2569" s="169"/>
      <c r="F2569" s="169"/>
      <c r="G2569" s="169"/>
      <c r="H2569" s="169"/>
      <c r="I2569" s="169"/>
      <c r="J2569" s="169"/>
      <c r="K2569" s="177"/>
    </row>
    <row r="2570" spans="2:11" x14ac:dyDescent="0.75">
      <c r="B2570" s="176" t="s">
        <v>2784</v>
      </c>
      <c r="C2570" s="168"/>
      <c r="D2570" s="169"/>
      <c r="E2570" s="169"/>
      <c r="F2570" s="169"/>
      <c r="G2570" s="169"/>
      <c r="H2570" s="169"/>
      <c r="I2570" s="169"/>
      <c r="J2570" s="169"/>
      <c r="K2570" s="177"/>
    </row>
    <row r="2571" spans="2:11" x14ac:dyDescent="0.75">
      <c r="B2571" s="176" t="s">
        <v>2785</v>
      </c>
      <c r="C2571" s="168"/>
      <c r="D2571" s="169"/>
      <c r="E2571" s="169"/>
      <c r="F2571" s="169"/>
      <c r="G2571" s="169"/>
      <c r="H2571" s="169"/>
      <c r="I2571" s="169"/>
      <c r="J2571" s="169"/>
      <c r="K2571" s="177"/>
    </row>
    <row r="2572" spans="2:11" x14ac:dyDescent="0.75">
      <c r="B2572" s="176" t="s">
        <v>2786</v>
      </c>
      <c r="C2572" s="168"/>
      <c r="D2572" s="169"/>
      <c r="E2572" s="169"/>
      <c r="F2572" s="169"/>
      <c r="G2572" s="169"/>
      <c r="H2572" s="169"/>
      <c r="I2572" s="169"/>
      <c r="J2572" s="169"/>
      <c r="K2572" s="177"/>
    </row>
    <row r="2573" spans="2:11" x14ac:dyDescent="0.75">
      <c r="B2573" s="176" t="s">
        <v>2787</v>
      </c>
      <c r="C2573" s="168"/>
      <c r="D2573" s="169"/>
      <c r="E2573" s="169"/>
      <c r="F2573" s="169"/>
      <c r="G2573" s="169"/>
      <c r="H2573" s="169"/>
      <c r="I2573" s="169"/>
      <c r="J2573" s="169"/>
      <c r="K2573" s="177"/>
    </row>
    <row r="2574" spans="2:11" x14ac:dyDescent="0.75">
      <c r="B2574" s="176" t="s">
        <v>2788</v>
      </c>
      <c r="C2574" s="168"/>
      <c r="D2574" s="169"/>
      <c r="E2574" s="169"/>
      <c r="F2574" s="169"/>
      <c r="G2574" s="169"/>
      <c r="H2574" s="169"/>
      <c r="I2574" s="169"/>
      <c r="J2574" s="169"/>
      <c r="K2574" s="177"/>
    </row>
    <row r="2575" spans="2:11" x14ac:dyDescent="0.75">
      <c r="B2575" s="176" t="s">
        <v>2789</v>
      </c>
      <c r="C2575" s="168"/>
      <c r="D2575" s="169"/>
      <c r="E2575" s="169"/>
      <c r="F2575" s="169"/>
      <c r="G2575" s="169"/>
      <c r="H2575" s="169"/>
      <c r="I2575" s="169"/>
      <c r="J2575" s="169"/>
      <c r="K2575" s="177"/>
    </row>
    <row r="2576" spans="2:11" x14ac:dyDescent="0.75">
      <c r="B2576" s="176" t="s">
        <v>2790</v>
      </c>
      <c r="C2576" s="168"/>
      <c r="D2576" s="169"/>
      <c r="E2576" s="169"/>
      <c r="F2576" s="169"/>
      <c r="G2576" s="169"/>
      <c r="H2576" s="169"/>
      <c r="I2576" s="169"/>
      <c r="J2576" s="169"/>
      <c r="K2576" s="177"/>
    </row>
    <row r="2577" spans="2:11" x14ac:dyDescent="0.75">
      <c r="B2577" s="176" t="s">
        <v>2791</v>
      </c>
      <c r="C2577" s="168"/>
      <c r="D2577" s="169"/>
      <c r="E2577" s="169"/>
      <c r="F2577" s="169"/>
      <c r="G2577" s="169"/>
      <c r="H2577" s="169"/>
      <c r="I2577" s="169"/>
      <c r="J2577" s="169"/>
      <c r="K2577" s="177"/>
    </row>
    <row r="2578" spans="2:11" x14ac:dyDescent="0.75">
      <c r="B2578" s="176" t="s">
        <v>2792</v>
      </c>
      <c r="C2578" s="168"/>
      <c r="D2578" s="169"/>
      <c r="E2578" s="169"/>
      <c r="F2578" s="169"/>
      <c r="G2578" s="169"/>
      <c r="H2578" s="169"/>
      <c r="I2578" s="169"/>
      <c r="J2578" s="169"/>
      <c r="K2578" s="177"/>
    </row>
    <row r="2579" spans="2:11" x14ac:dyDescent="0.75">
      <c r="B2579" s="176" t="s">
        <v>2793</v>
      </c>
      <c r="C2579" s="168"/>
      <c r="D2579" s="169"/>
      <c r="E2579" s="169"/>
      <c r="F2579" s="169"/>
      <c r="G2579" s="169"/>
      <c r="H2579" s="169"/>
      <c r="I2579" s="169"/>
      <c r="J2579" s="169"/>
      <c r="K2579" s="177"/>
    </row>
    <row r="2580" spans="2:11" x14ac:dyDescent="0.75">
      <c r="B2580" s="176" t="s">
        <v>2794</v>
      </c>
      <c r="C2580" s="168"/>
      <c r="D2580" s="169"/>
      <c r="E2580" s="169"/>
      <c r="F2580" s="169"/>
      <c r="G2580" s="169"/>
      <c r="H2580" s="169"/>
      <c r="I2580" s="169"/>
      <c r="J2580" s="169"/>
      <c r="K2580" s="177"/>
    </row>
    <row r="2581" spans="2:11" x14ac:dyDescent="0.75">
      <c r="B2581" s="176" t="s">
        <v>2795</v>
      </c>
      <c r="C2581" s="168"/>
      <c r="D2581" s="169"/>
      <c r="E2581" s="169"/>
      <c r="F2581" s="169"/>
      <c r="G2581" s="169"/>
      <c r="H2581" s="169"/>
      <c r="I2581" s="169"/>
      <c r="J2581" s="169"/>
      <c r="K2581" s="177"/>
    </row>
    <row r="2582" spans="2:11" x14ac:dyDescent="0.75">
      <c r="B2582" s="176" t="s">
        <v>2796</v>
      </c>
      <c r="C2582" s="168"/>
      <c r="D2582" s="169"/>
      <c r="E2582" s="169"/>
      <c r="F2582" s="169"/>
      <c r="G2582" s="169"/>
      <c r="H2582" s="169"/>
      <c r="I2582" s="169"/>
      <c r="J2582" s="169"/>
      <c r="K2582" s="177"/>
    </row>
    <row r="2583" spans="2:11" x14ac:dyDescent="0.75">
      <c r="B2583" s="176" t="s">
        <v>2797</v>
      </c>
      <c r="C2583" s="168"/>
      <c r="D2583" s="169"/>
      <c r="E2583" s="169"/>
      <c r="F2583" s="169"/>
      <c r="G2583" s="169"/>
      <c r="H2583" s="169"/>
      <c r="I2583" s="169"/>
      <c r="J2583" s="169"/>
      <c r="K2583" s="177"/>
    </row>
    <row r="2584" spans="2:11" x14ac:dyDescent="0.75">
      <c r="B2584" s="176" t="s">
        <v>2798</v>
      </c>
      <c r="C2584" s="168"/>
      <c r="D2584" s="169"/>
      <c r="E2584" s="169"/>
      <c r="F2584" s="169"/>
      <c r="G2584" s="169"/>
      <c r="H2584" s="169"/>
      <c r="I2584" s="169"/>
      <c r="J2584" s="169"/>
      <c r="K2584" s="177"/>
    </row>
    <row r="2585" spans="2:11" x14ac:dyDescent="0.75">
      <c r="B2585" s="176" t="s">
        <v>2799</v>
      </c>
      <c r="C2585" s="168"/>
      <c r="D2585" s="169"/>
      <c r="E2585" s="169"/>
      <c r="F2585" s="169"/>
      <c r="G2585" s="169"/>
      <c r="H2585" s="169"/>
      <c r="I2585" s="169"/>
      <c r="J2585" s="169"/>
      <c r="K2585" s="177"/>
    </row>
    <row r="2586" spans="2:11" x14ac:dyDescent="0.75">
      <c r="B2586" s="176" t="s">
        <v>2800</v>
      </c>
      <c r="C2586" s="168"/>
      <c r="D2586" s="169"/>
      <c r="E2586" s="169"/>
      <c r="F2586" s="169"/>
      <c r="G2586" s="169"/>
      <c r="H2586" s="169"/>
      <c r="I2586" s="169"/>
      <c r="J2586" s="169"/>
      <c r="K2586" s="177"/>
    </row>
    <row r="2587" spans="2:11" x14ac:dyDescent="0.75">
      <c r="B2587" s="176" t="s">
        <v>2801</v>
      </c>
      <c r="C2587" s="168"/>
      <c r="D2587" s="169"/>
      <c r="E2587" s="169"/>
      <c r="F2587" s="169"/>
      <c r="G2587" s="169"/>
      <c r="H2587" s="169"/>
      <c r="I2587" s="169"/>
      <c r="J2587" s="169"/>
      <c r="K2587" s="177"/>
    </row>
    <row r="2588" spans="2:11" x14ac:dyDescent="0.75">
      <c r="B2588" s="176" t="s">
        <v>2802</v>
      </c>
      <c r="C2588" s="168"/>
      <c r="D2588" s="169"/>
      <c r="E2588" s="169"/>
      <c r="F2588" s="169"/>
      <c r="G2588" s="169"/>
      <c r="H2588" s="169"/>
      <c r="I2588" s="169"/>
      <c r="J2588" s="169"/>
      <c r="K2588" s="177"/>
    </row>
    <row r="2589" spans="2:11" x14ac:dyDescent="0.75">
      <c r="B2589" s="176" t="s">
        <v>2803</v>
      </c>
      <c r="C2589" s="168"/>
      <c r="D2589" s="169"/>
      <c r="E2589" s="169"/>
      <c r="F2589" s="169"/>
      <c r="G2589" s="169"/>
      <c r="H2589" s="169"/>
      <c r="I2589" s="169"/>
      <c r="J2589" s="169"/>
      <c r="K2589" s="177"/>
    </row>
    <row r="2590" spans="2:11" x14ac:dyDescent="0.75">
      <c r="B2590" s="176" t="s">
        <v>2804</v>
      </c>
      <c r="C2590" s="168"/>
      <c r="D2590" s="169"/>
      <c r="E2590" s="169"/>
      <c r="F2590" s="169"/>
      <c r="G2590" s="169"/>
      <c r="H2590" s="169"/>
      <c r="I2590" s="169"/>
      <c r="J2590" s="169"/>
      <c r="K2590" s="177"/>
    </row>
    <row r="2591" spans="2:11" x14ac:dyDescent="0.75">
      <c r="B2591" s="176" t="s">
        <v>2805</v>
      </c>
      <c r="C2591" s="168"/>
      <c r="D2591" s="169"/>
      <c r="E2591" s="169"/>
      <c r="F2591" s="169"/>
      <c r="G2591" s="169"/>
      <c r="H2591" s="169"/>
      <c r="I2591" s="169"/>
      <c r="J2591" s="169"/>
      <c r="K2591" s="177"/>
    </row>
    <row r="2592" spans="2:11" x14ac:dyDescent="0.75">
      <c r="B2592" s="176" t="s">
        <v>2806</v>
      </c>
      <c r="C2592" s="168"/>
      <c r="D2592" s="169"/>
      <c r="E2592" s="169"/>
      <c r="F2592" s="169"/>
      <c r="G2592" s="169"/>
      <c r="H2592" s="169"/>
      <c r="I2592" s="169"/>
      <c r="J2592" s="169"/>
      <c r="K2592" s="177"/>
    </row>
    <row r="2593" spans="2:11" x14ac:dyDescent="0.75">
      <c r="B2593" s="176" t="s">
        <v>2807</v>
      </c>
      <c r="C2593" s="168"/>
      <c r="D2593" s="169"/>
      <c r="E2593" s="169"/>
      <c r="F2593" s="169"/>
      <c r="G2593" s="169"/>
      <c r="H2593" s="169"/>
      <c r="I2593" s="169"/>
      <c r="J2593" s="169"/>
      <c r="K2593" s="177"/>
    </row>
    <row r="2594" spans="2:11" x14ac:dyDescent="0.75">
      <c r="B2594" s="176" t="s">
        <v>2808</v>
      </c>
      <c r="C2594" s="168"/>
      <c r="D2594" s="169"/>
      <c r="E2594" s="169"/>
      <c r="F2594" s="169"/>
      <c r="G2594" s="169"/>
      <c r="H2594" s="169"/>
      <c r="I2594" s="169"/>
      <c r="J2594" s="169"/>
      <c r="K2594" s="177"/>
    </row>
    <row r="2595" spans="2:11" x14ac:dyDescent="0.75">
      <c r="B2595" s="176" t="s">
        <v>2809</v>
      </c>
      <c r="C2595" s="168"/>
      <c r="D2595" s="169"/>
      <c r="E2595" s="169"/>
      <c r="F2595" s="169"/>
      <c r="G2595" s="169"/>
      <c r="H2595" s="169"/>
      <c r="I2595" s="169"/>
      <c r="J2595" s="169"/>
      <c r="K2595" s="177"/>
    </row>
    <row r="2596" spans="2:11" x14ac:dyDescent="0.75">
      <c r="B2596" s="176" t="s">
        <v>2810</v>
      </c>
      <c r="C2596" s="168"/>
      <c r="D2596" s="169"/>
      <c r="E2596" s="169"/>
      <c r="F2596" s="169"/>
      <c r="G2596" s="169"/>
      <c r="H2596" s="169"/>
      <c r="I2596" s="169"/>
      <c r="J2596" s="169"/>
      <c r="K2596" s="177"/>
    </row>
    <row r="2597" spans="2:11" x14ac:dyDescent="0.75">
      <c r="B2597" s="176" t="s">
        <v>2811</v>
      </c>
      <c r="C2597" s="168"/>
      <c r="D2597" s="169"/>
      <c r="E2597" s="169"/>
      <c r="F2597" s="169"/>
      <c r="G2597" s="169"/>
      <c r="H2597" s="169"/>
      <c r="I2597" s="169"/>
      <c r="J2597" s="169"/>
      <c r="K2597" s="177"/>
    </row>
    <row r="2598" spans="2:11" x14ac:dyDescent="0.75">
      <c r="B2598" s="176" t="s">
        <v>2812</v>
      </c>
      <c r="C2598" s="168"/>
      <c r="D2598" s="169"/>
      <c r="E2598" s="169"/>
      <c r="F2598" s="169"/>
      <c r="G2598" s="169"/>
      <c r="H2598" s="169"/>
      <c r="I2598" s="169"/>
      <c r="J2598" s="169"/>
      <c r="K2598" s="177"/>
    </row>
    <row r="2599" spans="2:11" x14ac:dyDescent="0.75">
      <c r="B2599" s="176" t="s">
        <v>2813</v>
      </c>
      <c r="C2599" s="168"/>
      <c r="D2599" s="169"/>
      <c r="E2599" s="169"/>
      <c r="F2599" s="169"/>
      <c r="G2599" s="169"/>
      <c r="H2599" s="169"/>
      <c r="I2599" s="169"/>
      <c r="J2599" s="169"/>
      <c r="K2599" s="177"/>
    </row>
    <row r="2600" spans="2:11" x14ac:dyDescent="0.75">
      <c r="B2600" s="176" t="s">
        <v>2814</v>
      </c>
      <c r="C2600" s="168"/>
      <c r="D2600" s="169"/>
      <c r="E2600" s="169"/>
      <c r="F2600" s="169"/>
      <c r="G2600" s="169"/>
      <c r="H2600" s="169"/>
      <c r="I2600" s="169"/>
      <c r="J2600" s="169"/>
      <c r="K2600" s="177"/>
    </row>
    <row r="2601" spans="2:11" x14ac:dyDescent="0.75">
      <c r="B2601" s="176" t="s">
        <v>2815</v>
      </c>
      <c r="C2601" s="168"/>
      <c r="D2601" s="169"/>
      <c r="E2601" s="169"/>
      <c r="F2601" s="169"/>
      <c r="G2601" s="169"/>
      <c r="H2601" s="169"/>
      <c r="I2601" s="169"/>
      <c r="J2601" s="169"/>
      <c r="K2601" s="177"/>
    </row>
    <row r="2602" spans="2:11" x14ac:dyDescent="0.75">
      <c r="B2602" s="176" t="s">
        <v>2816</v>
      </c>
      <c r="C2602" s="168"/>
      <c r="D2602" s="169"/>
      <c r="E2602" s="169"/>
      <c r="F2602" s="169"/>
      <c r="G2602" s="169"/>
      <c r="H2602" s="169"/>
      <c r="I2602" s="169"/>
      <c r="J2602" s="169"/>
      <c r="K2602" s="177"/>
    </row>
    <row r="2603" spans="2:11" x14ac:dyDescent="0.75">
      <c r="B2603" s="176" t="s">
        <v>2817</v>
      </c>
      <c r="C2603" s="168"/>
      <c r="D2603" s="169"/>
      <c r="E2603" s="169"/>
      <c r="F2603" s="169"/>
      <c r="G2603" s="169"/>
      <c r="H2603" s="169"/>
      <c r="I2603" s="169"/>
      <c r="J2603" s="169"/>
      <c r="K2603" s="177"/>
    </row>
    <row r="2604" spans="2:11" x14ac:dyDescent="0.75">
      <c r="B2604" s="176" t="s">
        <v>2818</v>
      </c>
      <c r="C2604" s="168"/>
      <c r="D2604" s="169"/>
      <c r="E2604" s="169"/>
      <c r="F2604" s="169"/>
      <c r="G2604" s="169"/>
      <c r="H2604" s="169"/>
      <c r="I2604" s="169"/>
      <c r="J2604" s="169"/>
      <c r="K2604" s="177"/>
    </row>
    <row r="2605" spans="2:11" x14ac:dyDescent="0.75">
      <c r="B2605" s="176" t="s">
        <v>2819</v>
      </c>
      <c r="C2605" s="168"/>
      <c r="D2605" s="169"/>
      <c r="E2605" s="169"/>
      <c r="F2605" s="169"/>
      <c r="G2605" s="169"/>
      <c r="H2605" s="169"/>
      <c r="I2605" s="169"/>
      <c r="J2605" s="169"/>
      <c r="K2605" s="177"/>
    </row>
    <row r="2606" spans="2:11" x14ac:dyDescent="0.75">
      <c r="B2606" s="176" t="s">
        <v>2820</v>
      </c>
      <c r="C2606" s="168"/>
      <c r="D2606" s="169"/>
      <c r="E2606" s="169"/>
      <c r="F2606" s="169"/>
      <c r="G2606" s="169"/>
      <c r="H2606" s="169"/>
      <c r="I2606" s="169"/>
      <c r="J2606" s="169"/>
      <c r="K2606" s="177"/>
    </row>
    <row r="2607" spans="2:11" x14ac:dyDescent="0.75">
      <c r="B2607" s="176" t="s">
        <v>2821</v>
      </c>
      <c r="C2607" s="168"/>
      <c r="D2607" s="169"/>
      <c r="E2607" s="169"/>
      <c r="F2607" s="169"/>
      <c r="G2607" s="169"/>
      <c r="H2607" s="169"/>
      <c r="I2607" s="169"/>
      <c r="J2607" s="169"/>
      <c r="K2607" s="177"/>
    </row>
    <row r="2608" spans="2:11" x14ac:dyDescent="0.75">
      <c r="B2608" s="176" t="s">
        <v>2822</v>
      </c>
      <c r="C2608" s="168"/>
      <c r="D2608" s="169"/>
      <c r="E2608" s="169"/>
      <c r="F2608" s="169"/>
      <c r="G2608" s="169"/>
      <c r="H2608" s="169"/>
      <c r="I2608" s="169"/>
      <c r="J2608" s="169"/>
      <c r="K2608" s="177"/>
    </row>
    <row r="2609" spans="2:11" x14ac:dyDescent="0.75">
      <c r="B2609" s="176" t="s">
        <v>2823</v>
      </c>
      <c r="C2609" s="168"/>
      <c r="D2609" s="169"/>
      <c r="E2609" s="169"/>
      <c r="F2609" s="169"/>
      <c r="G2609" s="169"/>
      <c r="H2609" s="169"/>
      <c r="I2609" s="169"/>
      <c r="J2609" s="169"/>
      <c r="K2609" s="177"/>
    </row>
    <row r="2610" spans="2:11" x14ac:dyDescent="0.75">
      <c r="B2610" s="176" t="s">
        <v>2824</v>
      </c>
      <c r="C2610" s="168"/>
      <c r="D2610" s="169"/>
      <c r="E2610" s="169"/>
      <c r="F2610" s="169"/>
      <c r="G2610" s="169"/>
      <c r="H2610" s="169"/>
      <c r="I2610" s="169"/>
      <c r="J2610" s="169"/>
      <c r="K2610" s="177"/>
    </row>
    <row r="2611" spans="2:11" x14ac:dyDescent="0.75">
      <c r="B2611" s="176" t="s">
        <v>2825</v>
      </c>
      <c r="C2611" s="168"/>
      <c r="D2611" s="169"/>
      <c r="E2611" s="169"/>
      <c r="F2611" s="169"/>
      <c r="G2611" s="169"/>
      <c r="H2611" s="169"/>
      <c r="I2611" s="169"/>
      <c r="J2611" s="169"/>
      <c r="K2611" s="177"/>
    </row>
    <row r="2612" spans="2:11" x14ac:dyDescent="0.75">
      <c r="B2612" s="176" t="s">
        <v>2826</v>
      </c>
      <c r="C2612" s="168"/>
      <c r="D2612" s="169"/>
      <c r="E2612" s="169"/>
      <c r="F2612" s="169"/>
      <c r="G2612" s="169"/>
      <c r="H2612" s="169"/>
      <c r="I2612" s="169"/>
      <c r="J2612" s="169"/>
      <c r="K2612" s="177"/>
    </row>
    <row r="2613" spans="2:11" x14ac:dyDescent="0.75">
      <c r="B2613" s="176" t="s">
        <v>2827</v>
      </c>
      <c r="C2613" s="168"/>
      <c r="D2613" s="169"/>
      <c r="E2613" s="169"/>
      <c r="F2613" s="169"/>
      <c r="G2613" s="169"/>
      <c r="H2613" s="169"/>
      <c r="I2613" s="169"/>
      <c r="J2613" s="169"/>
      <c r="K2613" s="177"/>
    </row>
    <row r="2614" spans="2:11" x14ac:dyDescent="0.75">
      <c r="B2614" s="176" t="s">
        <v>2828</v>
      </c>
      <c r="C2614" s="168"/>
      <c r="D2614" s="169"/>
      <c r="E2614" s="169"/>
      <c r="F2614" s="169"/>
      <c r="G2614" s="169"/>
      <c r="H2614" s="169"/>
      <c r="I2614" s="169"/>
      <c r="J2614" s="169"/>
      <c r="K2614" s="177"/>
    </row>
    <row r="2615" spans="2:11" x14ac:dyDescent="0.75">
      <c r="B2615" s="176" t="s">
        <v>2829</v>
      </c>
      <c r="C2615" s="168"/>
      <c r="D2615" s="169"/>
      <c r="E2615" s="169"/>
      <c r="F2615" s="169"/>
      <c r="G2615" s="169"/>
      <c r="H2615" s="169"/>
      <c r="I2615" s="169"/>
      <c r="J2615" s="169"/>
      <c r="K2615" s="177"/>
    </row>
    <row r="2616" spans="2:11" x14ac:dyDescent="0.75">
      <c r="B2616" s="176" t="s">
        <v>2830</v>
      </c>
      <c r="C2616" s="168"/>
      <c r="D2616" s="169"/>
      <c r="E2616" s="169"/>
      <c r="F2616" s="169"/>
      <c r="G2616" s="169"/>
      <c r="H2616" s="169"/>
      <c r="I2616" s="169"/>
      <c r="J2616" s="169"/>
      <c r="K2616" s="177"/>
    </row>
    <row r="2617" spans="2:11" x14ac:dyDescent="0.75">
      <c r="B2617" s="176" t="s">
        <v>2831</v>
      </c>
      <c r="C2617" s="168"/>
      <c r="D2617" s="169"/>
      <c r="E2617" s="169"/>
      <c r="F2617" s="169"/>
      <c r="G2617" s="169"/>
      <c r="H2617" s="169"/>
      <c r="I2617" s="169"/>
      <c r="J2617" s="169"/>
      <c r="K2617" s="177"/>
    </row>
    <row r="2618" spans="2:11" x14ac:dyDescent="0.75">
      <c r="B2618" s="176" t="s">
        <v>2832</v>
      </c>
      <c r="C2618" s="168"/>
      <c r="D2618" s="169"/>
      <c r="E2618" s="169"/>
      <c r="F2618" s="169"/>
      <c r="G2618" s="169"/>
      <c r="H2618" s="169"/>
      <c r="I2618" s="169"/>
      <c r="J2618" s="169"/>
      <c r="K2618" s="177"/>
    </row>
    <row r="2619" spans="2:11" x14ac:dyDescent="0.75">
      <c r="B2619" s="176" t="s">
        <v>2833</v>
      </c>
      <c r="C2619" s="168"/>
      <c r="D2619" s="169"/>
      <c r="E2619" s="169"/>
      <c r="F2619" s="169"/>
      <c r="G2619" s="169"/>
      <c r="H2619" s="169"/>
      <c r="I2619" s="169"/>
      <c r="J2619" s="169"/>
      <c r="K2619" s="177"/>
    </row>
    <row r="2620" spans="2:11" x14ac:dyDescent="0.75">
      <c r="B2620" s="176" t="s">
        <v>2834</v>
      </c>
      <c r="C2620" s="168"/>
      <c r="D2620" s="169"/>
      <c r="E2620" s="169"/>
      <c r="F2620" s="169"/>
      <c r="G2620" s="169"/>
      <c r="H2620" s="169"/>
      <c r="I2620" s="169"/>
      <c r="J2620" s="169"/>
      <c r="K2620" s="177"/>
    </row>
    <row r="2621" spans="2:11" x14ac:dyDescent="0.75">
      <c r="B2621" s="176" t="s">
        <v>2835</v>
      </c>
      <c r="C2621" s="168"/>
      <c r="D2621" s="169"/>
      <c r="E2621" s="169"/>
      <c r="F2621" s="169"/>
      <c r="G2621" s="169"/>
      <c r="H2621" s="169"/>
      <c r="I2621" s="169"/>
      <c r="J2621" s="169"/>
      <c r="K2621" s="177"/>
    </row>
    <row r="2622" spans="2:11" x14ac:dyDescent="0.75">
      <c r="B2622" s="176" t="s">
        <v>2836</v>
      </c>
      <c r="C2622" s="168"/>
      <c r="D2622" s="169"/>
      <c r="E2622" s="169"/>
      <c r="F2622" s="169"/>
      <c r="G2622" s="169"/>
      <c r="H2622" s="169"/>
      <c r="I2622" s="169"/>
      <c r="J2622" s="169"/>
      <c r="K2622" s="177"/>
    </row>
    <row r="2623" spans="2:11" x14ac:dyDescent="0.75">
      <c r="B2623" s="176" t="s">
        <v>2837</v>
      </c>
      <c r="C2623" s="168"/>
      <c r="D2623" s="169"/>
      <c r="E2623" s="169"/>
      <c r="F2623" s="169"/>
      <c r="G2623" s="169"/>
      <c r="H2623" s="169"/>
      <c r="I2623" s="169"/>
      <c r="J2623" s="169"/>
      <c r="K2623" s="177"/>
    </row>
    <row r="2624" spans="2:11" x14ac:dyDescent="0.75">
      <c r="B2624" s="176" t="s">
        <v>2838</v>
      </c>
      <c r="C2624" s="168"/>
      <c r="D2624" s="169"/>
      <c r="E2624" s="169"/>
      <c r="F2624" s="169"/>
      <c r="G2624" s="169"/>
      <c r="H2624" s="169"/>
      <c r="I2624" s="169"/>
      <c r="J2624" s="169"/>
      <c r="K2624" s="177"/>
    </row>
    <row r="2625" spans="2:11" x14ac:dyDescent="0.75">
      <c r="B2625" s="176" t="s">
        <v>2839</v>
      </c>
      <c r="C2625" s="168"/>
      <c r="D2625" s="169"/>
      <c r="E2625" s="169"/>
      <c r="F2625" s="169"/>
      <c r="G2625" s="169"/>
      <c r="H2625" s="169"/>
      <c r="I2625" s="169"/>
      <c r="J2625" s="169"/>
      <c r="K2625" s="177"/>
    </row>
    <row r="2626" spans="2:11" x14ac:dyDescent="0.75">
      <c r="B2626" s="176" t="s">
        <v>2840</v>
      </c>
      <c r="C2626" s="168"/>
      <c r="D2626" s="169"/>
      <c r="E2626" s="169"/>
      <c r="F2626" s="169"/>
      <c r="G2626" s="169"/>
      <c r="H2626" s="169"/>
      <c r="I2626" s="169"/>
      <c r="J2626" s="169"/>
      <c r="K2626" s="177"/>
    </row>
    <row r="2627" spans="2:11" x14ac:dyDescent="0.75">
      <c r="B2627" s="176" t="s">
        <v>2841</v>
      </c>
      <c r="C2627" s="168"/>
      <c r="D2627" s="169"/>
      <c r="E2627" s="169"/>
      <c r="F2627" s="169"/>
      <c r="G2627" s="169"/>
      <c r="H2627" s="169"/>
      <c r="I2627" s="169"/>
      <c r="J2627" s="169"/>
      <c r="K2627" s="177"/>
    </row>
    <row r="2628" spans="2:11" x14ac:dyDescent="0.75">
      <c r="B2628" s="176" t="s">
        <v>2842</v>
      </c>
      <c r="C2628" s="168"/>
      <c r="D2628" s="169"/>
      <c r="E2628" s="169"/>
      <c r="F2628" s="169"/>
      <c r="G2628" s="169"/>
      <c r="H2628" s="169"/>
      <c r="I2628" s="169"/>
      <c r="J2628" s="169"/>
      <c r="K2628" s="177"/>
    </row>
    <row r="2629" spans="2:11" x14ac:dyDescent="0.75">
      <c r="B2629" s="176" t="s">
        <v>2843</v>
      </c>
      <c r="C2629" s="168"/>
      <c r="D2629" s="169"/>
      <c r="E2629" s="169"/>
      <c r="F2629" s="169"/>
      <c r="G2629" s="169"/>
      <c r="H2629" s="169"/>
      <c r="I2629" s="169"/>
      <c r="J2629" s="169"/>
      <c r="K2629" s="177"/>
    </row>
    <row r="2630" spans="2:11" x14ac:dyDescent="0.75">
      <c r="B2630" s="176" t="s">
        <v>2844</v>
      </c>
      <c r="C2630" s="168"/>
      <c r="D2630" s="169"/>
      <c r="E2630" s="169"/>
      <c r="F2630" s="169"/>
      <c r="G2630" s="169"/>
      <c r="H2630" s="169"/>
      <c r="I2630" s="169"/>
      <c r="J2630" s="169"/>
      <c r="K2630" s="177"/>
    </row>
    <row r="2631" spans="2:11" x14ac:dyDescent="0.75">
      <c r="B2631" s="176" t="s">
        <v>2845</v>
      </c>
      <c r="C2631" s="168"/>
      <c r="D2631" s="169"/>
      <c r="E2631" s="169"/>
      <c r="F2631" s="169"/>
      <c r="G2631" s="169"/>
      <c r="H2631" s="169"/>
      <c r="I2631" s="169"/>
      <c r="J2631" s="169"/>
      <c r="K2631" s="177"/>
    </row>
    <row r="2632" spans="2:11" x14ac:dyDescent="0.75">
      <c r="B2632" s="176" t="s">
        <v>2846</v>
      </c>
      <c r="C2632" s="168"/>
      <c r="D2632" s="169"/>
      <c r="E2632" s="169"/>
      <c r="F2632" s="169"/>
      <c r="G2632" s="169"/>
      <c r="H2632" s="169"/>
      <c r="I2632" s="169"/>
      <c r="J2632" s="169"/>
      <c r="K2632" s="177"/>
    </row>
    <row r="2633" spans="2:11" x14ac:dyDescent="0.75">
      <c r="B2633" s="176" t="s">
        <v>2847</v>
      </c>
      <c r="C2633" s="168"/>
      <c r="D2633" s="169"/>
      <c r="E2633" s="169"/>
      <c r="F2633" s="169"/>
      <c r="G2633" s="169"/>
      <c r="H2633" s="169"/>
      <c r="I2633" s="169"/>
      <c r="J2633" s="169"/>
      <c r="K2633" s="177"/>
    </row>
    <row r="2634" spans="2:11" x14ac:dyDescent="0.75">
      <c r="B2634" s="176" t="s">
        <v>2848</v>
      </c>
      <c r="C2634" s="168"/>
      <c r="D2634" s="169"/>
      <c r="E2634" s="169"/>
      <c r="F2634" s="169"/>
      <c r="G2634" s="169"/>
      <c r="H2634" s="169"/>
      <c r="I2634" s="169"/>
      <c r="J2634" s="169"/>
      <c r="K2634" s="177"/>
    </row>
    <row r="2635" spans="2:11" x14ac:dyDescent="0.75">
      <c r="B2635" s="176" t="s">
        <v>2849</v>
      </c>
      <c r="C2635" s="168"/>
      <c r="D2635" s="169"/>
      <c r="E2635" s="169"/>
      <c r="F2635" s="169"/>
      <c r="G2635" s="169"/>
      <c r="H2635" s="169"/>
      <c r="I2635" s="169"/>
      <c r="J2635" s="169"/>
      <c r="K2635" s="177"/>
    </row>
    <row r="2636" spans="2:11" x14ac:dyDescent="0.75">
      <c r="B2636" s="176" t="s">
        <v>2850</v>
      </c>
      <c r="C2636" s="168"/>
      <c r="D2636" s="169"/>
      <c r="E2636" s="169"/>
      <c r="F2636" s="169"/>
      <c r="G2636" s="169"/>
      <c r="H2636" s="169"/>
      <c r="I2636" s="169"/>
      <c r="J2636" s="169"/>
      <c r="K2636" s="177"/>
    </row>
    <row r="2637" spans="2:11" x14ac:dyDescent="0.75">
      <c r="B2637" s="176" t="s">
        <v>2851</v>
      </c>
      <c r="C2637" s="168"/>
      <c r="D2637" s="169"/>
      <c r="E2637" s="169"/>
      <c r="F2637" s="169"/>
      <c r="G2637" s="169"/>
      <c r="H2637" s="169"/>
      <c r="I2637" s="169"/>
      <c r="J2637" s="169"/>
      <c r="K2637" s="177"/>
    </row>
    <row r="2638" spans="2:11" x14ac:dyDescent="0.75">
      <c r="B2638" s="176" t="s">
        <v>2852</v>
      </c>
      <c r="C2638" s="168"/>
      <c r="D2638" s="169"/>
      <c r="E2638" s="169"/>
      <c r="F2638" s="169"/>
      <c r="G2638" s="169"/>
      <c r="H2638" s="169"/>
      <c r="I2638" s="169"/>
      <c r="J2638" s="169"/>
      <c r="K2638" s="177"/>
    </row>
    <row r="2639" spans="2:11" x14ac:dyDescent="0.75">
      <c r="B2639" s="176" t="s">
        <v>2853</v>
      </c>
      <c r="C2639" s="168"/>
      <c r="D2639" s="169"/>
      <c r="E2639" s="169"/>
      <c r="F2639" s="169"/>
      <c r="G2639" s="169"/>
      <c r="H2639" s="169"/>
      <c r="I2639" s="169"/>
      <c r="J2639" s="169"/>
      <c r="K2639" s="177"/>
    </row>
    <row r="2640" spans="2:11" x14ac:dyDescent="0.75">
      <c r="B2640" s="176" t="s">
        <v>2854</v>
      </c>
      <c r="C2640" s="168"/>
      <c r="D2640" s="169"/>
      <c r="E2640" s="169"/>
      <c r="F2640" s="169"/>
      <c r="G2640" s="169"/>
      <c r="H2640" s="169"/>
      <c r="I2640" s="169"/>
      <c r="J2640" s="169"/>
      <c r="K2640" s="177"/>
    </row>
    <row r="2641" spans="2:11" x14ac:dyDescent="0.75">
      <c r="B2641" s="176" t="s">
        <v>2855</v>
      </c>
      <c r="C2641" s="168"/>
      <c r="D2641" s="169"/>
      <c r="E2641" s="169"/>
      <c r="F2641" s="169"/>
      <c r="G2641" s="169"/>
      <c r="H2641" s="169"/>
      <c r="I2641" s="169"/>
      <c r="J2641" s="169"/>
      <c r="K2641" s="177"/>
    </row>
    <row r="2642" spans="2:11" x14ac:dyDescent="0.75">
      <c r="B2642" s="176" t="s">
        <v>2856</v>
      </c>
      <c r="C2642" s="168"/>
      <c r="D2642" s="169"/>
      <c r="E2642" s="169"/>
      <c r="F2642" s="169"/>
      <c r="G2642" s="169"/>
      <c r="H2642" s="169"/>
      <c r="I2642" s="169"/>
      <c r="J2642" s="169"/>
      <c r="K2642" s="177"/>
    </row>
    <row r="2643" spans="2:11" x14ac:dyDescent="0.75">
      <c r="B2643" s="176" t="s">
        <v>2857</v>
      </c>
      <c r="C2643" s="168"/>
      <c r="D2643" s="169"/>
      <c r="E2643" s="169"/>
      <c r="F2643" s="169"/>
      <c r="G2643" s="169"/>
      <c r="H2643" s="169"/>
      <c r="I2643" s="169"/>
      <c r="J2643" s="169"/>
      <c r="K2643" s="177"/>
    </row>
    <row r="2644" spans="2:11" x14ac:dyDescent="0.75">
      <c r="B2644" s="176" t="s">
        <v>2858</v>
      </c>
      <c r="C2644" s="168"/>
      <c r="D2644" s="169"/>
      <c r="E2644" s="169"/>
      <c r="F2644" s="169"/>
      <c r="G2644" s="169"/>
      <c r="H2644" s="169"/>
      <c r="I2644" s="169"/>
      <c r="J2644" s="169"/>
      <c r="K2644" s="177"/>
    </row>
    <row r="2645" spans="2:11" x14ac:dyDescent="0.75">
      <c r="B2645" s="176" t="s">
        <v>2859</v>
      </c>
      <c r="C2645" s="168"/>
      <c r="D2645" s="169"/>
      <c r="E2645" s="169"/>
      <c r="F2645" s="169"/>
      <c r="G2645" s="169"/>
      <c r="H2645" s="169"/>
      <c r="I2645" s="169"/>
      <c r="J2645" s="169"/>
      <c r="K2645" s="177"/>
    </row>
    <row r="2646" spans="2:11" x14ac:dyDescent="0.75">
      <c r="B2646" s="176" t="s">
        <v>2860</v>
      </c>
      <c r="C2646" s="168"/>
      <c r="D2646" s="169"/>
      <c r="E2646" s="169"/>
      <c r="F2646" s="169"/>
      <c r="G2646" s="169"/>
      <c r="H2646" s="169"/>
      <c r="I2646" s="169"/>
      <c r="J2646" s="169"/>
      <c r="K2646" s="177"/>
    </row>
    <row r="2647" spans="2:11" x14ac:dyDescent="0.75">
      <c r="B2647" s="176" t="s">
        <v>2861</v>
      </c>
      <c r="C2647" s="168"/>
      <c r="D2647" s="169"/>
      <c r="E2647" s="169"/>
      <c r="F2647" s="169"/>
      <c r="G2647" s="169"/>
      <c r="H2647" s="169"/>
      <c r="I2647" s="169"/>
      <c r="J2647" s="169"/>
      <c r="K2647" s="177"/>
    </row>
    <row r="2648" spans="2:11" x14ac:dyDescent="0.75">
      <c r="B2648" s="176" t="s">
        <v>2862</v>
      </c>
      <c r="C2648" s="168"/>
      <c r="D2648" s="169"/>
      <c r="E2648" s="169"/>
      <c r="F2648" s="169"/>
      <c r="G2648" s="169"/>
      <c r="H2648" s="169"/>
      <c r="I2648" s="169"/>
      <c r="J2648" s="169"/>
      <c r="K2648" s="177"/>
    </row>
    <row r="2649" spans="2:11" x14ac:dyDescent="0.75">
      <c r="B2649" s="176" t="s">
        <v>2863</v>
      </c>
      <c r="C2649" s="168"/>
      <c r="D2649" s="169"/>
      <c r="E2649" s="169"/>
      <c r="F2649" s="169"/>
      <c r="G2649" s="169"/>
      <c r="H2649" s="169"/>
      <c r="I2649" s="169"/>
      <c r="J2649" s="169"/>
      <c r="K2649" s="177"/>
    </row>
    <row r="2650" spans="2:11" x14ac:dyDescent="0.75">
      <c r="B2650" s="176" t="s">
        <v>2864</v>
      </c>
      <c r="C2650" s="168"/>
      <c r="D2650" s="169"/>
      <c r="E2650" s="169"/>
      <c r="F2650" s="169"/>
      <c r="G2650" s="169"/>
      <c r="H2650" s="169"/>
      <c r="I2650" s="169"/>
      <c r="J2650" s="169"/>
      <c r="K2650" s="177"/>
    </row>
    <row r="2651" spans="2:11" x14ac:dyDescent="0.75">
      <c r="B2651" s="176" t="s">
        <v>2865</v>
      </c>
      <c r="C2651" s="168"/>
      <c r="D2651" s="169"/>
      <c r="E2651" s="169"/>
      <c r="F2651" s="169"/>
      <c r="G2651" s="169"/>
      <c r="H2651" s="169"/>
      <c r="I2651" s="169"/>
      <c r="J2651" s="169"/>
      <c r="K2651" s="177"/>
    </row>
    <row r="2652" spans="2:11" x14ac:dyDescent="0.75">
      <c r="B2652" s="176" t="s">
        <v>2866</v>
      </c>
      <c r="C2652" s="168"/>
      <c r="D2652" s="169"/>
      <c r="E2652" s="169"/>
      <c r="F2652" s="169"/>
      <c r="G2652" s="169"/>
      <c r="H2652" s="169"/>
      <c r="I2652" s="169"/>
      <c r="J2652" s="169"/>
      <c r="K2652" s="177"/>
    </row>
    <row r="2653" spans="2:11" x14ac:dyDescent="0.75">
      <c r="B2653" s="176" t="s">
        <v>2867</v>
      </c>
      <c r="C2653" s="168"/>
      <c r="D2653" s="169"/>
      <c r="E2653" s="169"/>
      <c r="F2653" s="169"/>
      <c r="G2653" s="169"/>
      <c r="H2653" s="169"/>
      <c r="I2653" s="169"/>
      <c r="J2653" s="169"/>
      <c r="K2653" s="177"/>
    </row>
    <row r="2654" spans="2:11" x14ac:dyDescent="0.75">
      <c r="B2654" s="176" t="s">
        <v>2868</v>
      </c>
      <c r="C2654" s="168"/>
      <c r="D2654" s="169"/>
      <c r="E2654" s="169"/>
      <c r="F2654" s="169"/>
      <c r="G2654" s="169"/>
      <c r="H2654" s="169"/>
      <c r="I2654" s="169"/>
      <c r="J2654" s="169"/>
      <c r="K2654" s="177"/>
    </row>
    <row r="2655" spans="2:11" x14ac:dyDescent="0.75">
      <c r="B2655" s="176" t="s">
        <v>2869</v>
      </c>
      <c r="C2655" s="168"/>
      <c r="D2655" s="169"/>
      <c r="E2655" s="169"/>
      <c r="F2655" s="169"/>
      <c r="G2655" s="169"/>
      <c r="H2655" s="169"/>
      <c r="I2655" s="169"/>
      <c r="J2655" s="169"/>
      <c r="K2655" s="177"/>
    </row>
    <row r="2656" spans="2:11" x14ac:dyDescent="0.75">
      <c r="B2656" s="176" t="s">
        <v>2870</v>
      </c>
      <c r="C2656" s="168"/>
      <c r="D2656" s="169"/>
      <c r="E2656" s="169"/>
      <c r="F2656" s="169"/>
      <c r="G2656" s="169"/>
      <c r="H2656" s="169"/>
      <c r="I2656" s="169"/>
      <c r="J2656" s="169"/>
      <c r="K2656" s="177"/>
    </row>
    <row r="2657" spans="2:11" x14ac:dyDescent="0.75">
      <c r="B2657" s="176" t="s">
        <v>2871</v>
      </c>
      <c r="C2657" s="168"/>
      <c r="D2657" s="169"/>
      <c r="E2657" s="169"/>
      <c r="F2657" s="169"/>
      <c r="G2657" s="169"/>
      <c r="H2657" s="169"/>
      <c r="I2657" s="169"/>
      <c r="J2657" s="169"/>
      <c r="K2657" s="177"/>
    </row>
    <row r="2658" spans="2:11" x14ac:dyDescent="0.75">
      <c r="B2658" s="176" t="s">
        <v>2872</v>
      </c>
      <c r="C2658" s="168"/>
      <c r="D2658" s="169"/>
      <c r="E2658" s="169"/>
      <c r="F2658" s="169"/>
      <c r="G2658" s="169"/>
      <c r="H2658" s="169"/>
      <c r="I2658" s="169"/>
      <c r="J2658" s="169"/>
      <c r="K2658" s="177"/>
    </row>
    <row r="2659" spans="2:11" x14ac:dyDescent="0.75">
      <c r="B2659" s="176" t="s">
        <v>2873</v>
      </c>
      <c r="C2659" s="168"/>
      <c r="D2659" s="169"/>
      <c r="E2659" s="169"/>
      <c r="F2659" s="169"/>
      <c r="G2659" s="169"/>
      <c r="H2659" s="169"/>
      <c r="I2659" s="169"/>
      <c r="J2659" s="169"/>
      <c r="K2659" s="177"/>
    </row>
    <row r="2660" spans="2:11" x14ac:dyDescent="0.75">
      <c r="B2660" s="176" t="s">
        <v>2874</v>
      </c>
      <c r="C2660" s="168"/>
      <c r="D2660" s="169"/>
      <c r="E2660" s="169"/>
      <c r="F2660" s="169"/>
      <c r="G2660" s="169"/>
      <c r="H2660" s="169"/>
      <c r="I2660" s="169"/>
      <c r="J2660" s="169"/>
      <c r="K2660" s="177"/>
    </row>
    <row r="2661" spans="2:11" x14ac:dyDescent="0.75">
      <c r="B2661" s="176" t="s">
        <v>2875</v>
      </c>
      <c r="C2661" s="168"/>
      <c r="D2661" s="169"/>
      <c r="E2661" s="169"/>
      <c r="F2661" s="169"/>
      <c r="G2661" s="169"/>
      <c r="H2661" s="169"/>
      <c r="I2661" s="169"/>
      <c r="J2661" s="169"/>
      <c r="K2661" s="177"/>
    </row>
    <row r="2662" spans="2:11" x14ac:dyDescent="0.75">
      <c r="B2662" s="176" t="s">
        <v>2876</v>
      </c>
      <c r="C2662" s="168"/>
      <c r="D2662" s="169"/>
      <c r="E2662" s="169"/>
      <c r="F2662" s="169"/>
      <c r="G2662" s="169"/>
      <c r="H2662" s="169"/>
      <c r="I2662" s="169"/>
      <c r="J2662" s="169"/>
      <c r="K2662" s="177"/>
    </row>
    <row r="2663" spans="2:11" x14ac:dyDescent="0.75">
      <c r="B2663" s="176" t="s">
        <v>2877</v>
      </c>
      <c r="C2663" s="168"/>
      <c r="D2663" s="169"/>
      <c r="E2663" s="169"/>
      <c r="F2663" s="169"/>
      <c r="G2663" s="169"/>
      <c r="H2663" s="169"/>
      <c r="I2663" s="169"/>
      <c r="J2663" s="169"/>
      <c r="K2663" s="177"/>
    </row>
    <row r="2664" spans="2:11" x14ac:dyDescent="0.75">
      <c r="B2664" s="176" t="s">
        <v>2878</v>
      </c>
      <c r="C2664" s="168"/>
      <c r="D2664" s="169"/>
      <c r="E2664" s="169"/>
      <c r="F2664" s="169"/>
      <c r="G2664" s="169"/>
      <c r="H2664" s="169"/>
      <c r="I2664" s="169"/>
      <c r="J2664" s="169"/>
      <c r="K2664" s="177"/>
    </row>
    <row r="2665" spans="2:11" x14ac:dyDescent="0.75">
      <c r="B2665" s="176" t="s">
        <v>2879</v>
      </c>
      <c r="C2665" s="168"/>
      <c r="D2665" s="169"/>
      <c r="E2665" s="169"/>
      <c r="F2665" s="169"/>
      <c r="G2665" s="169"/>
      <c r="H2665" s="169"/>
      <c r="I2665" s="169"/>
      <c r="J2665" s="169"/>
      <c r="K2665" s="177"/>
    </row>
    <row r="2666" spans="2:11" x14ac:dyDescent="0.75">
      <c r="B2666" s="176" t="s">
        <v>2880</v>
      </c>
      <c r="C2666" s="168"/>
      <c r="D2666" s="169"/>
      <c r="E2666" s="169"/>
      <c r="F2666" s="169"/>
      <c r="G2666" s="169"/>
      <c r="H2666" s="169"/>
      <c r="I2666" s="169"/>
      <c r="J2666" s="169"/>
      <c r="K2666" s="177"/>
    </row>
    <row r="2667" spans="2:11" x14ac:dyDescent="0.75">
      <c r="B2667" s="176" t="s">
        <v>2881</v>
      </c>
      <c r="C2667" s="168"/>
      <c r="D2667" s="169"/>
      <c r="E2667" s="169"/>
      <c r="F2667" s="169"/>
      <c r="G2667" s="169"/>
      <c r="H2667" s="169"/>
      <c r="I2667" s="169"/>
      <c r="J2667" s="169"/>
      <c r="K2667" s="177"/>
    </row>
    <row r="2668" spans="2:11" x14ac:dyDescent="0.75">
      <c r="B2668" s="176" t="s">
        <v>2882</v>
      </c>
      <c r="C2668" s="168"/>
      <c r="D2668" s="169"/>
      <c r="E2668" s="169"/>
      <c r="F2668" s="169"/>
      <c r="G2668" s="169"/>
      <c r="H2668" s="169"/>
      <c r="I2668" s="169"/>
      <c r="J2668" s="169"/>
      <c r="K2668" s="177"/>
    </row>
    <row r="2669" spans="2:11" x14ac:dyDescent="0.75">
      <c r="B2669" s="176" t="s">
        <v>2883</v>
      </c>
      <c r="C2669" s="168"/>
      <c r="D2669" s="169"/>
      <c r="E2669" s="169"/>
      <c r="F2669" s="169"/>
      <c r="G2669" s="169"/>
      <c r="H2669" s="169"/>
      <c r="I2669" s="169"/>
      <c r="J2669" s="169"/>
      <c r="K2669" s="177"/>
    </row>
    <row r="2670" spans="2:11" x14ac:dyDescent="0.75">
      <c r="B2670" s="176" t="s">
        <v>2884</v>
      </c>
      <c r="C2670" s="168"/>
      <c r="D2670" s="169"/>
      <c r="E2670" s="169"/>
      <c r="F2670" s="169"/>
      <c r="G2670" s="169"/>
      <c r="H2670" s="169"/>
      <c r="I2670" s="169"/>
      <c r="J2670" s="169"/>
      <c r="K2670" s="177"/>
    </row>
    <row r="2671" spans="2:11" x14ac:dyDescent="0.75">
      <c r="B2671" s="176" t="s">
        <v>2885</v>
      </c>
      <c r="C2671" s="168"/>
      <c r="D2671" s="169"/>
      <c r="E2671" s="169"/>
      <c r="F2671" s="169"/>
      <c r="G2671" s="169"/>
      <c r="H2671" s="169"/>
      <c r="I2671" s="169"/>
      <c r="J2671" s="169"/>
      <c r="K2671" s="177"/>
    </row>
    <row r="2672" spans="2:11" x14ac:dyDescent="0.75">
      <c r="B2672" s="176" t="s">
        <v>2886</v>
      </c>
      <c r="C2672" s="168"/>
      <c r="D2672" s="169"/>
      <c r="E2672" s="169"/>
      <c r="F2672" s="169"/>
      <c r="G2672" s="169"/>
      <c r="H2672" s="169"/>
      <c r="I2672" s="169"/>
      <c r="J2672" s="169"/>
      <c r="K2672" s="177"/>
    </row>
    <row r="2673" spans="2:11" x14ac:dyDescent="0.75">
      <c r="B2673" s="176" t="s">
        <v>2887</v>
      </c>
      <c r="C2673" s="168"/>
      <c r="D2673" s="169"/>
      <c r="E2673" s="169"/>
      <c r="F2673" s="169"/>
      <c r="G2673" s="169"/>
      <c r="H2673" s="169"/>
      <c r="I2673" s="169"/>
      <c r="J2673" s="169"/>
      <c r="K2673" s="177"/>
    </row>
    <row r="2674" spans="2:11" x14ac:dyDescent="0.75">
      <c r="B2674" s="176" t="s">
        <v>2888</v>
      </c>
      <c r="C2674" s="168"/>
      <c r="D2674" s="169"/>
      <c r="E2674" s="169"/>
      <c r="F2674" s="169"/>
      <c r="G2674" s="169"/>
      <c r="H2674" s="169"/>
      <c r="I2674" s="169"/>
      <c r="J2674" s="169"/>
      <c r="K2674" s="177"/>
    </row>
    <row r="2675" spans="2:11" x14ac:dyDescent="0.75">
      <c r="B2675" s="176" t="s">
        <v>2889</v>
      </c>
      <c r="C2675" s="168"/>
      <c r="D2675" s="169"/>
      <c r="E2675" s="169"/>
      <c r="F2675" s="169"/>
      <c r="G2675" s="169"/>
      <c r="H2675" s="169"/>
      <c r="I2675" s="169"/>
      <c r="J2675" s="169"/>
      <c r="K2675" s="177"/>
    </row>
    <row r="2676" spans="2:11" x14ac:dyDescent="0.75">
      <c r="B2676" s="176" t="s">
        <v>2890</v>
      </c>
      <c r="C2676" s="168"/>
      <c r="D2676" s="169"/>
      <c r="E2676" s="169"/>
      <c r="F2676" s="169"/>
      <c r="G2676" s="169"/>
      <c r="H2676" s="169"/>
      <c r="I2676" s="169"/>
      <c r="J2676" s="169"/>
      <c r="K2676" s="177"/>
    </row>
    <row r="2677" spans="2:11" x14ac:dyDescent="0.75">
      <c r="B2677" s="176" t="s">
        <v>2891</v>
      </c>
      <c r="C2677" s="168"/>
      <c r="D2677" s="169"/>
      <c r="E2677" s="169"/>
      <c r="F2677" s="169"/>
      <c r="G2677" s="169"/>
      <c r="H2677" s="169"/>
      <c r="I2677" s="169"/>
      <c r="J2677" s="169"/>
      <c r="K2677" s="177"/>
    </row>
    <row r="2678" spans="2:11" x14ac:dyDescent="0.75">
      <c r="B2678" s="176" t="s">
        <v>2892</v>
      </c>
      <c r="C2678" s="168"/>
      <c r="D2678" s="169"/>
      <c r="E2678" s="169"/>
      <c r="F2678" s="169"/>
      <c r="G2678" s="169"/>
      <c r="H2678" s="169"/>
      <c r="I2678" s="169"/>
      <c r="J2678" s="169"/>
      <c r="K2678" s="177"/>
    </row>
    <row r="2679" spans="2:11" x14ac:dyDescent="0.75">
      <c r="B2679" s="176" t="s">
        <v>2893</v>
      </c>
      <c r="C2679" s="168"/>
      <c r="D2679" s="169"/>
      <c r="E2679" s="169"/>
      <c r="F2679" s="169"/>
      <c r="G2679" s="169"/>
      <c r="H2679" s="169"/>
      <c r="I2679" s="169"/>
      <c r="J2679" s="169"/>
      <c r="K2679" s="177"/>
    </row>
    <row r="2680" spans="2:11" x14ac:dyDescent="0.75">
      <c r="B2680" s="176" t="s">
        <v>2894</v>
      </c>
      <c r="C2680" s="168"/>
      <c r="D2680" s="169"/>
      <c r="E2680" s="169"/>
      <c r="F2680" s="169"/>
      <c r="G2680" s="169"/>
      <c r="H2680" s="169"/>
      <c r="I2680" s="169"/>
      <c r="J2680" s="169"/>
      <c r="K2680" s="177"/>
    </row>
    <row r="2681" spans="2:11" x14ac:dyDescent="0.75">
      <c r="B2681" s="176" t="s">
        <v>2895</v>
      </c>
      <c r="C2681" s="168"/>
      <c r="D2681" s="169"/>
      <c r="E2681" s="169"/>
      <c r="F2681" s="169"/>
      <c r="G2681" s="169"/>
      <c r="H2681" s="169"/>
      <c r="I2681" s="169"/>
      <c r="J2681" s="169"/>
      <c r="K2681" s="177"/>
    </row>
    <row r="2682" spans="2:11" x14ac:dyDescent="0.75">
      <c r="B2682" s="176" t="s">
        <v>2896</v>
      </c>
      <c r="C2682" s="168"/>
      <c r="D2682" s="169"/>
      <c r="E2682" s="169"/>
      <c r="F2682" s="169"/>
      <c r="G2682" s="169"/>
      <c r="H2682" s="169"/>
      <c r="I2682" s="169"/>
      <c r="J2682" s="169"/>
      <c r="K2682" s="177"/>
    </row>
    <row r="2683" spans="2:11" x14ac:dyDescent="0.75">
      <c r="B2683" s="176" t="s">
        <v>2897</v>
      </c>
      <c r="C2683" s="168"/>
      <c r="D2683" s="169"/>
      <c r="E2683" s="169"/>
      <c r="F2683" s="169"/>
      <c r="G2683" s="169"/>
      <c r="H2683" s="169"/>
      <c r="I2683" s="169"/>
      <c r="J2683" s="169"/>
      <c r="K2683" s="177"/>
    </row>
    <row r="2684" spans="2:11" x14ac:dyDescent="0.75">
      <c r="B2684" s="176" t="s">
        <v>2898</v>
      </c>
      <c r="C2684" s="168"/>
      <c r="D2684" s="169"/>
      <c r="E2684" s="169"/>
      <c r="F2684" s="169"/>
      <c r="G2684" s="169"/>
      <c r="H2684" s="169"/>
      <c r="I2684" s="169"/>
      <c r="J2684" s="169"/>
      <c r="K2684" s="177"/>
    </row>
    <row r="2685" spans="2:11" x14ac:dyDescent="0.75">
      <c r="B2685" s="176" t="s">
        <v>2899</v>
      </c>
      <c r="C2685" s="168"/>
      <c r="D2685" s="169"/>
      <c r="E2685" s="169"/>
      <c r="F2685" s="169"/>
      <c r="G2685" s="169"/>
      <c r="H2685" s="169"/>
      <c r="I2685" s="169"/>
      <c r="J2685" s="169"/>
      <c r="K2685" s="177"/>
    </row>
    <row r="2686" spans="2:11" x14ac:dyDescent="0.75">
      <c r="B2686" s="176" t="s">
        <v>2900</v>
      </c>
      <c r="C2686" s="168"/>
      <c r="D2686" s="169"/>
      <c r="E2686" s="169"/>
      <c r="F2686" s="169"/>
      <c r="G2686" s="169"/>
      <c r="H2686" s="169"/>
      <c r="I2686" s="169"/>
      <c r="J2686" s="169"/>
      <c r="K2686" s="177"/>
    </row>
    <row r="2687" spans="2:11" x14ac:dyDescent="0.75">
      <c r="B2687" s="176" t="s">
        <v>2901</v>
      </c>
      <c r="C2687" s="168"/>
      <c r="D2687" s="169"/>
      <c r="E2687" s="169"/>
      <c r="F2687" s="169"/>
      <c r="G2687" s="169"/>
      <c r="H2687" s="169"/>
      <c r="I2687" s="169"/>
      <c r="J2687" s="169"/>
      <c r="K2687" s="177"/>
    </row>
    <row r="2688" spans="2:11" x14ac:dyDescent="0.75">
      <c r="B2688" s="176" t="s">
        <v>2902</v>
      </c>
      <c r="C2688" s="168"/>
      <c r="D2688" s="169"/>
      <c r="E2688" s="169"/>
      <c r="F2688" s="169"/>
      <c r="G2688" s="169"/>
      <c r="H2688" s="169"/>
      <c r="I2688" s="169"/>
      <c r="J2688" s="169"/>
      <c r="K2688" s="177"/>
    </row>
    <row r="2689" spans="2:11" x14ac:dyDescent="0.75">
      <c r="B2689" s="176" t="s">
        <v>2903</v>
      </c>
      <c r="C2689" s="168"/>
      <c r="D2689" s="169"/>
      <c r="E2689" s="169"/>
      <c r="F2689" s="169"/>
      <c r="G2689" s="169"/>
      <c r="H2689" s="169"/>
      <c r="I2689" s="169"/>
      <c r="J2689" s="169"/>
      <c r="K2689" s="177"/>
    </row>
    <row r="2690" spans="2:11" x14ac:dyDescent="0.75">
      <c r="B2690" s="176" t="s">
        <v>2904</v>
      </c>
      <c r="C2690" s="168"/>
      <c r="D2690" s="169"/>
      <c r="E2690" s="169"/>
      <c r="F2690" s="169"/>
      <c r="G2690" s="169"/>
      <c r="H2690" s="169"/>
      <c r="I2690" s="169"/>
      <c r="J2690" s="169"/>
      <c r="K2690" s="177"/>
    </row>
    <row r="2691" spans="2:11" x14ac:dyDescent="0.75">
      <c r="B2691" s="176" t="s">
        <v>2905</v>
      </c>
      <c r="C2691" s="168"/>
      <c r="D2691" s="169"/>
      <c r="E2691" s="169"/>
      <c r="F2691" s="169"/>
      <c r="G2691" s="169"/>
      <c r="H2691" s="169"/>
      <c r="I2691" s="169"/>
      <c r="J2691" s="169"/>
      <c r="K2691" s="177"/>
    </row>
    <row r="2692" spans="2:11" x14ac:dyDescent="0.75">
      <c r="B2692" s="176" t="s">
        <v>2906</v>
      </c>
      <c r="C2692" s="168"/>
      <c r="D2692" s="169"/>
      <c r="E2692" s="169"/>
      <c r="F2692" s="169"/>
      <c r="G2692" s="169"/>
      <c r="H2692" s="169"/>
      <c r="I2692" s="169"/>
      <c r="J2692" s="169"/>
      <c r="K2692" s="177"/>
    </row>
    <row r="2693" spans="2:11" x14ac:dyDescent="0.75">
      <c r="B2693" s="176" t="s">
        <v>2907</v>
      </c>
      <c r="C2693" s="168"/>
      <c r="D2693" s="169"/>
      <c r="E2693" s="169"/>
      <c r="F2693" s="169"/>
      <c r="G2693" s="169"/>
      <c r="H2693" s="169"/>
      <c r="I2693" s="169"/>
      <c r="J2693" s="169"/>
      <c r="K2693" s="177"/>
    </row>
    <row r="2694" spans="2:11" x14ac:dyDescent="0.75">
      <c r="B2694" s="176" t="s">
        <v>2908</v>
      </c>
      <c r="C2694" s="168"/>
      <c r="D2694" s="169"/>
      <c r="E2694" s="169"/>
      <c r="F2694" s="169"/>
      <c r="G2694" s="169"/>
      <c r="H2694" s="169"/>
      <c r="I2694" s="169"/>
      <c r="J2694" s="169"/>
      <c r="K2694" s="177"/>
    </row>
    <row r="2695" spans="2:11" x14ac:dyDescent="0.75">
      <c r="B2695" s="176" t="s">
        <v>2909</v>
      </c>
      <c r="C2695" s="168"/>
      <c r="D2695" s="169"/>
      <c r="E2695" s="169"/>
      <c r="F2695" s="169"/>
      <c r="G2695" s="169"/>
      <c r="H2695" s="169"/>
      <c r="I2695" s="169"/>
      <c r="J2695" s="169"/>
      <c r="K2695" s="177"/>
    </row>
    <row r="2696" spans="2:11" x14ac:dyDescent="0.75">
      <c r="B2696" s="176" t="s">
        <v>2910</v>
      </c>
      <c r="C2696" s="168"/>
      <c r="D2696" s="169"/>
      <c r="E2696" s="169"/>
      <c r="F2696" s="169"/>
      <c r="G2696" s="169"/>
      <c r="H2696" s="169"/>
      <c r="I2696" s="169"/>
      <c r="J2696" s="169"/>
      <c r="K2696" s="177"/>
    </row>
    <row r="2697" spans="2:11" x14ac:dyDescent="0.75">
      <c r="B2697" s="176" t="s">
        <v>2911</v>
      </c>
      <c r="C2697" s="168"/>
      <c r="D2697" s="169"/>
      <c r="E2697" s="169"/>
      <c r="F2697" s="169"/>
      <c r="G2697" s="169"/>
      <c r="H2697" s="169"/>
      <c r="I2697" s="169"/>
      <c r="J2697" s="169"/>
      <c r="K2697" s="177"/>
    </row>
    <row r="2698" spans="2:11" x14ac:dyDescent="0.75">
      <c r="B2698" s="176" t="s">
        <v>2912</v>
      </c>
      <c r="C2698" s="168"/>
      <c r="D2698" s="169"/>
      <c r="E2698" s="169"/>
      <c r="F2698" s="169"/>
      <c r="G2698" s="169"/>
      <c r="H2698" s="169"/>
      <c r="I2698" s="169"/>
      <c r="J2698" s="169"/>
      <c r="K2698" s="177"/>
    </row>
    <row r="2699" spans="2:11" x14ac:dyDescent="0.75">
      <c r="B2699" s="176" t="s">
        <v>2913</v>
      </c>
      <c r="C2699" s="168"/>
      <c r="D2699" s="169"/>
      <c r="E2699" s="169"/>
      <c r="F2699" s="169"/>
      <c r="G2699" s="169"/>
      <c r="H2699" s="169"/>
      <c r="I2699" s="169"/>
      <c r="J2699" s="169"/>
      <c r="K2699" s="177"/>
    </row>
    <row r="2700" spans="2:11" x14ac:dyDescent="0.75">
      <c r="B2700" s="176" t="s">
        <v>2914</v>
      </c>
      <c r="C2700" s="168"/>
      <c r="D2700" s="169"/>
      <c r="E2700" s="169"/>
      <c r="F2700" s="169"/>
      <c r="G2700" s="169"/>
      <c r="H2700" s="169"/>
      <c r="I2700" s="169"/>
      <c r="J2700" s="169"/>
      <c r="K2700" s="177"/>
    </row>
    <row r="2701" spans="2:11" x14ac:dyDescent="0.75">
      <c r="B2701" s="176" t="s">
        <v>2915</v>
      </c>
      <c r="C2701" s="168"/>
      <c r="D2701" s="169"/>
      <c r="E2701" s="169"/>
      <c r="F2701" s="169"/>
      <c r="G2701" s="169"/>
      <c r="H2701" s="169"/>
      <c r="I2701" s="169"/>
      <c r="J2701" s="169"/>
      <c r="K2701" s="177"/>
    </row>
    <row r="2702" spans="2:11" x14ac:dyDescent="0.75">
      <c r="B2702" s="176" t="s">
        <v>2916</v>
      </c>
      <c r="C2702" s="168"/>
      <c r="D2702" s="169"/>
      <c r="E2702" s="169"/>
      <c r="F2702" s="169"/>
      <c r="G2702" s="169"/>
      <c r="H2702" s="169"/>
      <c r="I2702" s="169"/>
      <c r="J2702" s="169"/>
      <c r="K2702" s="177"/>
    </row>
    <row r="2703" spans="2:11" x14ac:dyDescent="0.75">
      <c r="B2703" s="176" t="s">
        <v>2917</v>
      </c>
      <c r="C2703" s="168"/>
      <c r="D2703" s="169"/>
      <c r="E2703" s="169"/>
      <c r="F2703" s="169"/>
      <c r="G2703" s="169"/>
      <c r="H2703" s="169"/>
      <c r="I2703" s="169"/>
      <c r="J2703" s="169"/>
      <c r="K2703" s="177"/>
    </row>
    <row r="2704" spans="2:11" x14ac:dyDescent="0.75">
      <c r="B2704" s="176" t="s">
        <v>2918</v>
      </c>
      <c r="C2704" s="168"/>
      <c r="D2704" s="169"/>
      <c r="E2704" s="169"/>
      <c r="F2704" s="169"/>
      <c r="G2704" s="169"/>
      <c r="H2704" s="169"/>
      <c r="I2704" s="169"/>
      <c r="J2704" s="169"/>
      <c r="K2704" s="177"/>
    </row>
    <row r="2705" spans="2:11" x14ac:dyDescent="0.75">
      <c r="B2705" s="176" t="s">
        <v>2919</v>
      </c>
      <c r="C2705" s="168"/>
      <c r="D2705" s="169"/>
      <c r="E2705" s="169"/>
      <c r="F2705" s="169"/>
      <c r="G2705" s="169"/>
      <c r="H2705" s="169"/>
      <c r="I2705" s="169"/>
      <c r="J2705" s="169"/>
      <c r="K2705" s="177"/>
    </row>
    <row r="2706" spans="2:11" x14ac:dyDescent="0.75">
      <c r="B2706" s="176" t="s">
        <v>2920</v>
      </c>
      <c r="C2706" s="168"/>
      <c r="D2706" s="169"/>
      <c r="E2706" s="169"/>
      <c r="F2706" s="169"/>
      <c r="G2706" s="169"/>
      <c r="H2706" s="169"/>
      <c r="I2706" s="169"/>
      <c r="J2706" s="169"/>
      <c r="K2706" s="177"/>
    </row>
    <row r="2707" spans="2:11" x14ac:dyDescent="0.75">
      <c r="B2707" s="176" t="s">
        <v>2921</v>
      </c>
      <c r="C2707" s="168"/>
      <c r="D2707" s="169"/>
      <c r="E2707" s="169"/>
      <c r="F2707" s="169"/>
      <c r="G2707" s="169"/>
      <c r="H2707" s="169"/>
      <c r="I2707" s="169"/>
      <c r="J2707" s="169"/>
      <c r="K2707" s="177"/>
    </row>
    <row r="2708" spans="2:11" x14ac:dyDescent="0.75">
      <c r="B2708" s="176" t="s">
        <v>2922</v>
      </c>
      <c r="C2708" s="168"/>
      <c r="D2708" s="169"/>
      <c r="E2708" s="169"/>
      <c r="F2708" s="169"/>
      <c r="G2708" s="169"/>
      <c r="H2708" s="169"/>
      <c r="I2708" s="169"/>
      <c r="J2708" s="169"/>
      <c r="K2708" s="177"/>
    </row>
    <row r="2709" spans="2:11" x14ac:dyDescent="0.75">
      <c r="B2709" s="176" t="s">
        <v>2923</v>
      </c>
      <c r="C2709" s="168"/>
      <c r="D2709" s="169"/>
      <c r="E2709" s="169"/>
      <c r="F2709" s="169"/>
      <c r="G2709" s="169"/>
      <c r="H2709" s="169"/>
      <c r="I2709" s="169"/>
      <c r="J2709" s="169"/>
      <c r="K2709" s="177"/>
    </row>
    <row r="2710" spans="2:11" x14ac:dyDescent="0.75">
      <c r="B2710" s="176" t="s">
        <v>2924</v>
      </c>
      <c r="C2710" s="168"/>
      <c r="D2710" s="169"/>
      <c r="E2710" s="169"/>
      <c r="F2710" s="169"/>
      <c r="G2710" s="169"/>
      <c r="H2710" s="169"/>
      <c r="I2710" s="169"/>
      <c r="J2710" s="169"/>
      <c r="K2710" s="177"/>
    </row>
    <row r="2711" spans="2:11" x14ac:dyDescent="0.75">
      <c r="B2711" s="176" t="s">
        <v>2925</v>
      </c>
      <c r="C2711" s="168"/>
      <c r="D2711" s="169"/>
      <c r="E2711" s="169"/>
      <c r="F2711" s="169"/>
      <c r="G2711" s="169"/>
      <c r="H2711" s="169"/>
      <c r="I2711" s="169"/>
      <c r="J2711" s="169"/>
      <c r="K2711" s="177"/>
    </row>
    <row r="2712" spans="2:11" x14ac:dyDescent="0.75">
      <c r="B2712" s="176" t="s">
        <v>2926</v>
      </c>
      <c r="C2712" s="168"/>
      <c r="D2712" s="169"/>
      <c r="E2712" s="169"/>
      <c r="F2712" s="169"/>
      <c r="G2712" s="169"/>
      <c r="H2712" s="169"/>
      <c r="I2712" s="169"/>
      <c r="J2712" s="169"/>
      <c r="K2712" s="177"/>
    </row>
    <row r="2713" spans="2:11" x14ac:dyDescent="0.75">
      <c r="B2713" s="176" t="s">
        <v>2927</v>
      </c>
      <c r="C2713" s="168"/>
      <c r="D2713" s="169"/>
      <c r="E2713" s="169"/>
      <c r="F2713" s="169"/>
      <c r="G2713" s="169"/>
      <c r="H2713" s="169"/>
      <c r="I2713" s="169"/>
      <c r="J2713" s="169"/>
      <c r="K2713" s="177"/>
    </row>
    <row r="2714" spans="2:11" x14ac:dyDescent="0.75">
      <c r="B2714" s="176" t="s">
        <v>2928</v>
      </c>
      <c r="C2714" s="168"/>
      <c r="D2714" s="169"/>
      <c r="E2714" s="169"/>
      <c r="F2714" s="169"/>
      <c r="G2714" s="169"/>
      <c r="H2714" s="169"/>
      <c r="I2714" s="169"/>
      <c r="J2714" s="169"/>
      <c r="K2714" s="177"/>
    </row>
    <row r="2715" spans="2:11" x14ac:dyDescent="0.75">
      <c r="B2715" s="176" t="s">
        <v>2929</v>
      </c>
      <c r="C2715" s="168"/>
      <c r="D2715" s="169"/>
      <c r="E2715" s="169"/>
      <c r="F2715" s="169"/>
      <c r="G2715" s="169"/>
      <c r="H2715" s="169"/>
      <c r="I2715" s="169"/>
      <c r="J2715" s="169"/>
      <c r="K2715" s="177"/>
    </row>
    <row r="2716" spans="2:11" x14ac:dyDescent="0.75">
      <c r="B2716" s="176" t="s">
        <v>2930</v>
      </c>
      <c r="C2716" s="168"/>
      <c r="D2716" s="169"/>
      <c r="E2716" s="169"/>
      <c r="F2716" s="169"/>
      <c r="G2716" s="169"/>
      <c r="H2716" s="169"/>
      <c r="I2716" s="169"/>
      <c r="J2716" s="169"/>
      <c r="K2716" s="177"/>
    </row>
    <row r="2717" spans="2:11" x14ac:dyDescent="0.75">
      <c r="B2717" s="176" t="s">
        <v>2931</v>
      </c>
      <c r="C2717" s="168"/>
      <c r="D2717" s="169"/>
      <c r="E2717" s="169"/>
      <c r="F2717" s="169"/>
      <c r="G2717" s="169"/>
      <c r="H2717" s="169"/>
      <c r="I2717" s="169"/>
      <c r="J2717" s="169"/>
      <c r="K2717" s="177"/>
    </row>
    <row r="2718" spans="2:11" x14ac:dyDescent="0.75">
      <c r="B2718" s="176" t="s">
        <v>2932</v>
      </c>
      <c r="C2718" s="168"/>
      <c r="D2718" s="169"/>
      <c r="E2718" s="169"/>
      <c r="F2718" s="169"/>
      <c r="G2718" s="169"/>
      <c r="H2718" s="169"/>
      <c r="I2718" s="169"/>
      <c r="J2718" s="169"/>
      <c r="K2718" s="177"/>
    </row>
    <row r="2719" spans="2:11" x14ac:dyDescent="0.75">
      <c r="B2719" s="176" t="s">
        <v>2933</v>
      </c>
      <c r="C2719" s="168"/>
      <c r="D2719" s="169"/>
      <c r="E2719" s="169"/>
      <c r="F2719" s="169"/>
      <c r="G2719" s="169"/>
      <c r="H2719" s="169"/>
      <c r="I2719" s="169"/>
      <c r="J2719" s="169"/>
      <c r="K2719" s="177"/>
    </row>
    <row r="2720" spans="2:11" x14ac:dyDescent="0.75">
      <c r="B2720" s="176" t="s">
        <v>2934</v>
      </c>
      <c r="C2720" s="168"/>
      <c r="D2720" s="169"/>
      <c r="E2720" s="169"/>
      <c r="F2720" s="169"/>
      <c r="G2720" s="169"/>
      <c r="H2720" s="169"/>
      <c r="I2720" s="169"/>
      <c r="J2720" s="169"/>
      <c r="K2720" s="177"/>
    </row>
    <row r="2721" spans="2:11" x14ac:dyDescent="0.75">
      <c r="B2721" s="176" t="s">
        <v>2935</v>
      </c>
      <c r="C2721" s="168"/>
      <c r="D2721" s="169"/>
      <c r="E2721" s="169"/>
      <c r="F2721" s="169"/>
      <c r="G2721" s="169"/>
      <c r="H2721" s="169"/>
      <c r="I2721" s="169"/>
      <c r="J2721" s="169"/>
      <c r="K2721" s="177"/>
    </row>
    <row r="2722" spans="2:11" x14ac:dyDescent="0.75">
      <c r="B2722" s="176" t="s">
        <v>2936</v>
      </c>
      <c r="C2722" s="168"/>
      <c r="D2722" s="169"/>
      <c r="E2722" s="169"/>
      <c r="F2722" s="169"/>
      <c r="G2722" s="169"/>
      <c r="H2722" s="169"/>
      <c r="I2722" s="169"/>
      <c r="J2722" s="169"/>
      <c r="K2722" s="177"/>
    </row>
    <row r="2723" spans="2:11" x14ac:dyDescent="0.75">
      <c r="B2723" s="176" t="s">
        <v>2937</v>
      </c>
      <c r="C2723" s="168"/>
      <c r="D2723" s="169"/>
      <c r="E2723" s="169"/>
      <c r="F2723" s="169"/>
      <c r="G2723" s="169"/>
      <c r="H2723" s="169"/>
      <c r="I2723" s="169"/>
      <c r="J2723" s="169"/>
      <c r="K2723" s="177"/>
    </row>
    <row r="2724" spans="2:11" x14ac:dyDescent="0.75">
      <c r="B2724" s="176" t="s">
        <v>2938</v>
      </c>
      <c r="C2724" s="168"/>
      <c r="D2724" s="169"/>
      <c r="E2724" s="169"/>
      <c r="F2724" s="169"/>
      <c r="G2724" s="169"/>
      <c r="H2724" s="169"/>
      <c r="I2724" s="169"/>
      <c r="J2724" s="169"/>
      <c r="K2724" s="177"/>
    </row>
    <row r="2725" spans="2:11" x14ac:dyDescent="0.75">
      <c r="B2725" s="176" t="s">
        <v>2939</v>
      </c>
      <c r="C2725" s="168"/>
      <c r="D2725" s="169"/>
      <c r="E2725" s="169"/>
      <c r="F2725" s="169"/>
      <c r="G2725" s="169"/>
      <c r="H2725" s="169"/>
      <c r="I2725" s="169"/>
      <c r="J2725" s="169"/>
      <c r="K2725" s="177"/>
    </row>
    <row r="2726" spans="2:11" x14ac:dyDescent="0.75">
      <c r="B2726" s="176" t="s">
        <v>2940</v>
      </c>
      <c r="C2726" s="168"/>
      <c r="D2726" s="169"/>
      <c r="E2726" s="169"/>
      <c r="F2726" s="169"/>
      <c r="G2726" s="169"/>
      <c r="H2726" s="169"/>
      <c r="I2726" s="169"/>
      <c r="J2726" s="169"/>
      <c r="K2726" s="177"/>
    </row>
    <row r="2727" spans="2:11" x14ac:dyDescent="0.75">
      <c r="B2727" s="176" t="s">
        <v>2941</v>
      </c>
      <c r="C2727" s="168"/>
      <c r="D2727" s="169"/>
      <c r="E2727" s="169"/>
      <c r="F2727" s="169"/>
      <c r="G2727" s="169"/>
      <c r="H2727" s="169"/>
      <c r="I2727" s="169"/>
      <c r="J2727" s="169"/>
      <c r="K2727" s="177"/>
    </row>
    <row r="2728" spans="2:11" x14ac:dyDescent="0.75">
      <c r="B2728" s="176" t="s">
        <v>2942</v>
      </c>
      <c r="C2728" s="168"/>
      <c r="D2728" s="169"/>
      <c r="E2728" s="169"/>
      <c r="F2728" s="169"/>
      <c r="G2728" s="169"/>
      <c r="H2728" s="169"/>
      <c r="I2728" s="169"/>
      <c r="J2728" s="169"/>
      <c r="K2728" s="177"/>
    </row>
    <row r="2729" spans="2:11" x14ac:dyDescent="0.75">
      <c r="B2729" s="176" t="s">
        <v>2943</v>
      </c>
      <c r="C2729" s="168"/>
      <c r="D2729" s="169"/>
      <c r="E2729" s="169"/>
      <c r="F2729" s="169"/>
      <c r="G2729" s="169"/>
      <c r="H2729" s="169"/>
      <c r="I2729" s="169"/>
      <c r="J2729" s="169"/>
      <c r="K2729" s="177"/>
    </row>
    <row r="2730" spans="2:11" x14ac:dyDescent="0.75">
      <c r="B2730" s="176" t="s">
        <v>2944</v>
      </c>
      <c r="C2730" s="168"/>
      <c r="D2730" s="169"/>
      <c r="E2730" s="169"/>
      <c r="F2730" s="169"/>
      <c r="G2730" s="169"/>
      <c r="H2730" s="169"/>
      <c r="I2730" s="169"/>
      <c r="J2730" s="169"/>
      <c r="K2730" s="177"/>
    </row>
    <row r="2731" spans="2:11" x14ac:dyDescent="0.75">
      <c r="B2731" s="176" t="s">
        <v>2945</v>
      </c>
      <c r="C2731" s="168"/>
      <c r="D2731" s="169"/>
      <c r="E2731" s="169"/>
      <c r="F2731" s="169"/>
      <c r="G2731" s="169"/>
      <c r="H2731" s="169"/>
      <c r="I2731" s="169"/>
      <c r="J2731" s="169"/>
      <c r="K2731" s="177"/>
    </row>
    <row r="2732" spans="2:11" x14ac:dyDescent="0.75">
      <c r="B2732" s="176" t="s">
        <v>2946</v>
      </c>
      <c r="C2732" s="168"/>
      <c r="D2732" s="169"/>
      <c r="E2732" s="169"/>
      <c r="F2732" s="169"/>
      <c r="G2732" s="169"/>
      <c r="H2732" s="169"/>
      <c r="I2732" s="169"/>
      <c r="J2732" s="169"/>
      <c r="K2732" s="177"/>
    </row>
    <row r="2733" spans="2:11" x14ac:dyDescent="0.75">
      <c r="B2733" s="176" t="s">
        <v>2947</v>
      </c>
      <c r="C2733" s="168"/>
      <c r="D2733" s="169"/>
      <c r="E2733" s="169"/>
      <c r="F2733" s="169"/>
      <c r="G2733" s="169"/>
      <c r="H2733" s="169"/>
      <c r="I2733" s="169"/>
      <c r="J2733" s="169"/>
      <c r="K2733" s="177"/>
    </row>
    <row r="2734" spans="2:11" x14ac:dyDescent="0.75">
      <c r="B2734" s="176" t="s">
        <v>2948</v>
      </c>
      <c r="C2734" s="168"/>
      <c r="D2734" s="169"/>
      <c r="E2734" s="169"/>
      <c r="F2734" s="169"/>
      <c r="G2734" s="169"/>
      <c r="H2734" s="169"/>
      <c r="I2734" s="169"/>
      <c r="J2734" s="169"/>
      <c r="K2734" s="177"/>
    </row>
    <row r="2735" spans="2:11" x14ac:dyDescent="0.75">
      <c r="B2735" s="176" t="s">
        <v>2949</v>
      </c>
      <c r="C2735" s="168"/>
      <c r="D2735" s="169"/>
      <c r="E2735" s="169"/>
      <c r="F2735" s="169"/>
      <c r="G2735" s="169"/>
      <c r="H2735" s="169"/>
      <c r="I2735" s="169"/>
      <c r="J2735" s="169"/>
      <c r="K2735" s="177"/>
    </row>
    <row r="2736" spans="2:11" x14ac:dyDescent="0.75">
      <c r="B2736" s="176" t="s">
        <v>2950</v>
      </c>
      <c r="C2736" s="168"/>
      <c r="D2736" s="169"/>
      <c r="E2736" s="169"/>
      <c r="F2736" s="169"/>
      <c r="G2736" s="169"/>
      <c r="H2736" s="169"/>
      <c r="I2736" s="169"/>
      <c r="J2736" s="169"/>
      <c r="K2736" s="177"/>
    </row>
    <row r="2737" spans="2:11" x14ac:dyDescent="0.75">
      <c r="B2737" s="176" t="s">
        <v>2951</v>
      </c>
      <c r="C2737" s="168"/>
      <c r="D2737" s="169"/>
      <c r="E2737" s="169"/>
      <c r="F2737" s="169"/>
      <c r="G2737" s="169"/>
      <c r="H2737" s="169"/>
      <c r="I2737" s="169"/>
      <c r="J2737" s="169"/>
      <c r="K2737" s="177"/>
    </row>
    <row r="2738" spans="2:11" x14ac:dyDescent="0.75">
      <c r="B2738" s="176" t="s">
        <v>2952</v>
      </c>
      <c r="C2738" s="168"/>
      <c r="D2738" s="169"/>
      <c r="E2738" s="169"/>
      <c r="F2738" s="169"/>
      <c r="G2738" s="169"/>
      <c r="H2738" s="169"/>
      <c r="I2738" s="169"/>
      <c r="J2738" s="169"/>
      <c r="K2738" s="177"/>
    </row>
    <row r="2739" spans="2:11" x14ac:dyDescent="0.75">
      <c r="B2739" s="176" t="s">
        <v>2953</v>
      </c>
      <c r="C2739" s="168"/>
      <c r="D2739" s="169"/>
      <c r="E2739" s="169"/>
      <c r="F2739" s="169"/>
      <c r="G2739" s="169"/>
      <c r="H2739" s="169"/>
      <c r="I2739" s="169"/>
      <c r="J2739" s="169"/>
      <c r="K2739" s="177"/>
    </row>
    <row r="2740" spans="2:11" x14ac:dyDescent="0.75">
      <c r="B2740" s="176" t="s">
        <v>2954</v>
      </c>
      <c r="C2740" s="168"/>
      <c r="D2740" s="169"/>
      <c r="E2740" s="169"/>
      <c r="F2740" s="169"/>
      <c r="G2740" s="169"/>
      <c r="H2740" s="169"/>
      <c r="I2740" s="169"/>
      <c r="J2740" s="169"/>
      <c r="K2740" s="177"/>
    </row>
    <row r="2741" spans="2:11" x14ac:dyDescent="0.75">
      <c r="B2741" s="176" t="s">
        <v>2955</v>
      </c>
      <c r="C2741" s="168"/>
      <c r="D2741" s="169"/>
      <c r="E2741" s="169"/>
      <c r="F2741" s="169"/>
      <c r="G2741" s="169"/>
      <c r="H2741" s="169"/>
      <c r="I2741" s="169"/>
      <c r="J2741" s="169"/>
      <c r="K2741" s="177"/>
    </row>
    <row r="2742" spans="2:11" x14ac:dyDescent="0.75">
      <c r="B2742" s="176" t="s">
        <v>2956</v>
      </c>
      <c r="C2742" s="168"/>
      <c r="D2742" s="169"/>
      <c r="E2742" s="169"/>
      <c r="F2742" s="169"/>
      <c r="G2742" s="169"/>
      <c r="H2742" s="169"/>
      <c r="I2742" s="169"/>
      <c r="J2742" s="169"/>
      <c r="K2742" s="177"/>
    </row>
    <row r="2743" spans="2:11" x14ac:dyDescent="0.75">
      <c r="B2743" s="176" t="s">
        <v>2957</v>
      </c>
      <c r="C2743" s="168"/>
      <c r="D2743" s="169"/>
      <c r="E2743" s="169"/>
      <c r="F2743" s="169"/>
      <c r="G2743" s="169"/>
      <c r="H2743" s="169"/>
      <c r="I2743" s="169"/>
      <c r="J2743" s="169"/>
      <c r="K2743" s="177"/>
    </row>
    <row r="2744" spans="2:11" x14ac:dyDescent="0.75">
      <c r="B2744" s="176" t="s">
        <v>2958</v>
      </c>
      <c r="C2744" s="168"/>
      <c r="D2744" s="169"/>
      <c r="E2744" s="169"/>
      <c r="F2744" s="169"/>
      <c r="G2744" s="169"/>
      <c r="H2744" s="169"/>
      <c r="I2744" s="169"/>
      <c r="J2744" s="169"/>
      <c r="K2744" s="177"/>
    </row>
    <row r="2745" spans="2:11" x14ac:dyDescent="0.75">
      <c r="B2745" s="176" t="s">
        <v>2959</v>
      </c>
      <c r="C2745" s="168"/>
      <c r="D2745" s="169"/>
      <c r="E2745" s="169"/>
      <c r="F2745" s="169"/>
      <c r="G2745" s="169"/>
      <c r="H2745" s="169"/>
      <c r="I2745" s="169"/>
      <c r="J2745" s="169"/>
      <c r="K2745" s="177"/>
    </row>
    <row r="2746" spans="2:11" x14ac:dyDescent="0.75">
      <c r="B2746" s="176" t="s">
        <v>2960</v>
      </c>
      <c r="C2746" s="168"/>
      <c r="D2746" s="169"/>
      <c r="E2746" s="169"/>
      <c r="F2746" s="169"/>
      <c r="G2746" s="169"/>
      <c r="H2746" s="169"/>
      <c r="I2746" s="169"/>
      <c r="J2746" s="169"/>
      <c r="K2746" s="177"/>
    </row>
    <row r="2747" spans="2:11" x14ac:dyDescent="0.75">
      <c r="B2747" s="176" t="s">
        <v>2961</v>
      </c>
      <c r="C2747" s="168"/>
      <c r="D2747" s="169"/>
      <c r="E2747" s="169"/>
      <c r="F2747" s="169"/>
      <c r="G2747" s="169"/>
      <c r="H2747" s="169"/>
      <c r="I2747" s="169"/>
      <c r="J2747" s="169"/>
      <c r="K2747" s="177"/>
    </row>
    <row r="2748" spans="2:11" x14ac:dyDescent="0.75">
      <c r="B2748" s="176" t="s">
        <v>2962</v>
      </c>
      <c r="C2748" s="168"/>
      <c r="D2748" s="169"/>
      <c r="E2748" s="169"/>
      <c r="F2748" s="169"/>
      <c r="G2748" s="169"/>
      <c r="H2748" s="169"/>
      <c r="I2748" s="169"/>
      <c r="J2748" s="169"/>
      <c r="K2748" s="177"/>
    </row>
    <row r="2749" spans="2:11" x14ac:dyDescent="0.75">
      <c r="B2749" s="176" t="s">
        <v>2963</v>
      </c>
      <c r="C2749" s="168"/>
      <c r="D2749" s="169"/>
      <c r="E2749" s="169"/>
      <c r="F2749" s="169"/>
      <c r="G2749" s="169"/>
      <c r="H2749" s="169"/>
      <c r="I2749" s="169"/>
      <c r="J2749" s="169"/>
      <c r="K2749" s="177"/>
    </row>
    <row r="2750" spans="2:11" x14ac:dyDescent="0.75">
      <c r="B2750" s="176" t="s">
        <v>2964</v>
      </c>
      <c r="C2750" s="168"/>
      <c r="D2750" s="169"/>
      <c r="E2750" s="169"/>
      <c r="F2750" s="169"/>
      <c r="G2750" s="169"/>
      <c r="H2750" s="169"/>
      <c r="I2750" s="169"/>
      <c r="J2750" s="169"/>
      <c r="K2750" s="177"/>
    </row>
    <row r="2751" spans="2:11" x14ac:dyDescent="0.75">
      <c r="B2751" s="176" t="s">
        <v>2965</v>
      </c>
      <c r="C2751" s="168"/>
      <c r="D2751" s="169"/>
      <c r="E2751" s="169"/>
      <c r="F2751" s="169"/>
      <c r="G2751" s="169"/>
      <c r="H2751" s="169"/>
      <c r="I2751" s="169"/>
      <c r="J2751" s="169"/>
      <c r="K2751" s="177"/>
    </row>
    <row r="2752" spans="2:11" x14ac:dyDescent="0.75">
      <c r="B2752" s="176" t="s">
        <v>2966</v>
      </c>
      <c r="C2752" s="168"/>
      <c r="D2752" s="169"/>
      <c r="E2752" s="169"/>
      <c r="F2752" s="169"/>
      <c r="G2752" s="169"/>
      <c r="H2752" s="169"/>
      <c r="I2752" s="169"/>
      <c r="J2752" s="169"/>
      <c r="K2752" s="177"/>
    </row>
    <row r="2753" spans="2:11" x14ac:dyDescent="0.75">
      <c r="B2753" s="176" t="s">
        <v>2967</v>
      </c>
      <c r="C2753" s="168"/>
      <c r="D2753" s="169"/>
      <c r="E2753" s="169"/>
      <c r="F2753" s="169"/>
      <c r="G2753" s="169"/>
      <c r="H2753" s="169"/>
      <c r="I2753" s="169"/>
      <c r="J2753" s="169"/>
      <c r="K2753" s="177"/>
    </row>
    <row r="2754" spans="2:11" x14ac:dyDescent="0.75">
      <c r="B2754" s="176" t="s">
        <v>2968</v>
      </c>
      <c r="C2754" s="168"/>
      <c r="D2754" s="169"/>
      <c r="E2754" s="169"/>
      <c r="F2754" s="169"/>
      <c r="G2754" s="169"/>
      <c r="H2754" s="169"/>
      <c r="I2754" s="169"/>
      <c r="J2754" s="169"/>
      <c r="K2754" s="177"/>
    </row>
    <row r="2755" spans="2:11" x14ac:dyDescent="0.75">
      <c r="B2755" s="176" t="s">
        <v>2969</v>
      </c>
      <c r="C2755" s="168"/>
      <c r="D2755" s="169"/>
      <c r="E2755" s="169"/>
      <c r="F2755" s="169"/>
      <c r="G2755" s="169"/>
      <c r="H2755" s="169"/>
      <c r="I2755" s="169"/>
      <c r="J2755" s="169"/>
      <c r="K2755" s="177"/>
    </row>
    <row r="2756" spans="2:11" x14ac:dyDescent="0.75">
      <c r="B2756" s="176" t="s">
        <v>2970</v>
      </c>
      <c r="C2756" s="168"/>
      <c r="D2756" s="169"/>
      <c r="E2756" s="169"/>
      <c r="F2756" s="169"/>
      <c r="G2756" s="169"/>
      <c r="H2756" s="169"/>
      <c r="I2756" s="169"/>
      <c r="J2756" s="169"/>
      <c r="K2756" s="177"/>
    </row>
    <row r="2757" spans="2:11" x14ac:dyDescent="0.75">
      <c r="B2757" s="176" t="s">
        <v>2971</v>
      </c>
      <c r="C2757" s="168"/>
      <c r="D2757" s="169"/>
      <c r="E2757" s="169"/>
      <c r="F2757" s="169"/>
      <c r="G2757" s="169"/>
      <c r="H2757" s="169"/>
      <c r="I2757" s="169"/>
      <c r="J2757" s="169"/>
      <c r="K2757" s="177"/>
    </row>
    <row r="2758" spans="2:11" x14ac:dyDescent="0.75">
      <c r="B2758" s="176" t="s">
        <v>2972</v>
      </c>
      <c r="C2758" s="168"/>
      <c r="D2758" s="169"/>
      <c r="E2758" s="169"/>
      <c r="F2758" s="169"/>
      <c r="G2758" s="169"/>
      <c r="H2758" s="169"/>
      <c r="I2758" s="169"/>
      <c r="J2758" s="169"/>
      <c r="K2758" s="177"/>
    </row>
    <row r="2759" spans="2:11" x14ac:dyDescent="0.75">
      <c r="B2759" s="176" t="s">
        <v>2973</v>
      </c>
      <c r="C2759" s="168"/>
      <c r="D2759" s="169"/>
      <c r="E2759" s="169"/>
      <c r="F2759" s="169"/>
      <c r="G2759" s="169"/>
      <c r="H2759" s="169"/>
      <c r="I2759" s="169"/>
      <c r="J2759" s="169"/>
      <c r="K2759" s="177"/>
    </row>
    <row r="2760" spans="2:11" x14ac:dyDescent="0.75">
      <c r="B2760" s="176" t="s">
        <v>2974</v>
      </c>
      <c r="C2760" s="168"/>
      <c r="D2760" s="169"/>
      <c r="E2760" s="169"/>
      <c r="F2760" s="169"/>
      <c r="G2760" s="169"/>
      <c r="H2760" s="169"/>
      <c r="I2760" s="169"/>
      <c r="J2760" s="169"/>
      <c r="K2760" s="177"/>
    </row>
    <row r="2761" spans="2:11" x14ac:dyDescent="0.75">
      <c r="B2761" s="176" t="s">
        <v>2975</v>
      </c>
      <c r="C2761" s="168"/>
      <c r="D2761" s="169"/>
      <c r="E2761" s="169"/>
      <c r="F2761" s="169"/>
      <c r="G2761" s="169"/>
      <c r="H2761" s="169"/>
      <c r="I2761" s="169"/>
      <c r="J2761" s="169"/>
      <c r="K2761" s="177"/>
    </row>
    <row r="2762" spans="2:11" x14ac:dyDescent="0.75">
      <c r="B2762" s="176" t="s">
        <v>2976</v>
      </c>
      <c r="C2762" s="168"/>
      <c r="D2762" s="169"/>
      <c r="E2762" s="169"/>
      <c r="F2762" s="169"/>
      <c r="G2762" s="169"/>
      <c r="H2762" s="169"/>
      <c r="I2762" s="169"/>
      <c r="J2762" s="169"/>
      <c r="K2762" s="177"/>
    </row>
    <row r="2763" spans="2:11" x14ac:dyDescent="0.75">
      <c r="B2763" s="176" t="s">
        <v>2977</v>
      </c>
      <c r="C2763" s="168"/>
      <c r="D2763" s="169"/>
      <c r="E2763" s="169"/>
      <c r="F2763" s="169"/>
      <c r="G2763" s="169"/>
      <c r="H2763" s="169"/>
      <c r="I2763" s="169"/>
      <c r="J2763" s="169"/>
      <c r="K2763" s="177"/>
    </row>
    <row r="2764" spans="2:11" x14ac:dyDescent="0.75">
      <c r="B2764" s="176" t="s">
        <v>2978</v>
      </c>
      <c r="C2764" s="168"/>
      <c r="D2764" s="169"/>
      <c r="E2764" s="169"/>
      <c r="F2764" s="169"/>
      <c r="G2764" s="169"/>
      <c r="H2764" s="169"/>
      <c r="I2764" s="169"/>
      <c r="J2764" s="169"/>
      <c r="K2764" s="177"/>
    </row>
    <row r="2765" spans="2:11" x14ac:dyDescent="0.75">
      <c r="B2765" s="176" t="s">
        <v>2979</v>
      </c>
      <c r="C2765" s="168"/>
      <c r="D2765" s="169"/>
      <c r="E2765" s="169"/>
      <c r="F2765" s="169"/>
      <c r="G2765" s="169"/>
      <c r="H2765" s="169"/>
      <c r="I2765" s="169"/>
      <c r="J2765" s="169"/>
      <c r="K2765" s="177"/>
    </row>
    <row r="2766" spans="2:11" x14ac:dyDescent="0.75">
      <c r="B2766" s="176" t="s">
        <v>2980</v>
      </c>
      <c r="C2766" s="168"/>
      <c r="D2766" s="169"/>
      <c r="E2766" s="169"/>
      <c r="F2766" s="169"/>
      <c r="G2766" s="169"/>
      <c r="H2766" s="169"/>
      <c r="I2766" s="169"/>
      <c r="J2766" s="169"/>
      <c r="K2766" s="177"/>
    </row>
    <row r="2767" spans="2:11" x14ac:dyDescent="0.75">
      <c r="B2767" s="176" t="s">
        <v>2981</v>
      </c>
      <c r="C2767" s="168"/>
      <c r="D2767" s="169"/>
      <c r="E2767" s="169"/>
      <c r="F2767" s="169"/>
      <c r="G2767" s="169"/>
      <c r="H2767" s="169"/>
      <c r="I2767" s="169"/>
      <c r="J2767" s="169"/>
      <c r="K2767" s="177"/>
    </row>
    <row r="2768" spans="2:11" x14ac:dyDescent="0.75">
      <c r="B2768" s="176" t="s">
        <v>2982</v>
      </c>
      <c r="C2768" s="168"/>
      <c r="D2768" s="169"/>
      <c r="E2768" s="169"/>
      <c r="F2768" s="169"/>
      <c r="G2768" s="169"/>
      <c r="H2768" s="169"/>
      <c r="I2768" s="169"/>
      <c r="J2768" s="169"/>
      <c r="K2768" s="177"/>
    </row>
    <row r="2769" spans="2:11" x14ac:dyDescent="0.75">
      <c r="B2769" s="176" t="s">
        <v>2983</v>
      </c>
      <c r="C2769" s="168"/>
      <c r="D2769" s="169"/>
      <c r="E2769" s="169"/>
      <c r="F2769" s="169"/>
      <c r="G2769" s="169"/>
      <c r="H2769" s="169"/>
      <c r="I2769" s="169"/>
      <c r="J2769" s="169"/>
      <c r="K2769" s="177"/>
    </row>
    <row r="2770" spans="2:11" x14ac:dyDescent="0.75">
      <c r="B2770" s="176" t="s">
        <v>2984</v>
      </c>
      <c r="C2770" s="168"/>
      <c r="D2770" s="169"/>
      <c r="E2770" s="169"/>
      <c r="F2770" s="169"/>
      <c r="G2770" s="169"/>
      <c r="H2770" s="169"/>
      <c r="I2770" s="169"/>
      <c r="J2770" s="169"/>
      <c r="K2770" s="177"/>
    </row>
    <row r="2771" spans="2:11" x14ac:dyDescent="0.75">
      <c r="B2771" s="176" t="s">
        <v>2985</v>
      </c>
      <c r="C2771" s="168"/>
      <c r="D2771" s="169"/>
      <c r="E2771" s="169"/>
      <c r="F2771" s="169"/>
      <c r="G2771" s="169"/>
      <c r="H2771" s="169"/>
      <c r="I2771" s="169"/>
      <c r="J2771" s="169"/>
      <c r="K2771" s="177"/>
    </row>
    <row r="2772" spans="2:11" x14ac:dyDescent="0.75">
      <c r="B2772" s="176" t="s">
        <v>2986</v>
      </c>
      <c r="C2772" s="168"/>
      <c r="D2772" s="169"/>
      <c r="E2772" s="169"/>
      <c r="F2772" s="169"/>
      <c r="G2772" s="169"/>
      <c r="H2772" s="169"/>
      <c r="I2772" s="169"/>
      <c r="J2772" s="169"/>
      <c r="K2772" s="177"/>
    </row>
    <row r="2773" spans="2:11" x14ac:dyDescent="0.75">
      <c r="B2773" s="176" t="s">
        <v>2987</v>
      </c>
      <c r="C2773" s="168"/>
      <c r="D2773" s="169"/>
      <c r="E2773" s="169"/>
      <c r="F2773" s="169"/>
      <c r="G2773" s="169"/>
      <c r="H2773" s="169"/>
      <c r="I2773" s="169"/>
      <c r="J2773" s="169"/>
      <c r="K2773" s="177"/>
    </row>
    <row r="2774" spans="2:11" x14ac:dyDescent="0.75">
      <c r="B2774" s="176" t="s">
        <v>2988</v>
      </c>
      <c r="C2774" s="168"/>
      <c r="D2774" s="169"/>
      <c r="E2774" s="169"/>
      <c r="F2774" s="169"/>
      <c r="G2774" s="169"/>
      <c r="H2774" s="169"/>
      <c r="I2774" s="169"/>
      <c r="J2774" s="169"/>
      <c r="K2774" s="177"/>
    </row>
    <row r="2775" spans="2:11" x14ac:dyDescent="0.75">
      <c r="B2775" s="176" t="s">
        <v>2989</v>
      </c>
      <c r="C2775" s="168"/>
      <c r="D2775" s="169"/>
      <c r="E2775" s="169"/>
      <c r="F2775" s="169"/>
      <c r="G2775" s="169"/>
      <c r="H2775" s="169"/>
      <c r="I2775" s="169"/>
      <c r="J2775" s="169"/>
      <c r="K2775" s="177"/>
    </row>
    <row r="2776" spans="2:11" x14ac:dyDescent="0.75">
      <c r="B2776" s="176" t="s">
        <v>2990</v>
      </c>
      <c r="C2776" s="168"/>
      <c r="D2776" s="169"/>
      <c r="E2776" s="169"/>
      <c r="F2776" s="169"/>
      <c r="G2776" s="169"/>
      <c r="H2776" s="169"/>
      <c r="I2776" s="169"/>
      <c r="J2776" s="169"/>
      <c r="K2776" s="177"/>
    </row>
    <row r="2777" spans="2:11" x14ac:dyDescent="0.75">
      <c r="B2777" s="176" t="s">
        <v>2991</v>
      </c>
      <c r="C2777" s="168"/>
      <c r="D2777" s="169"/>
      <c r="E2777" s="169"/>
      <c r="F2777" s="169"/>
      <c r="G2777" s="169"/>
      <c r="H2777" s="169"/>
      <c r="I2777" s="169"/>
      <c r="J2777" s="169"/>
      <c r="K2777" s="177"/>
    </row>
    <row r="2778" spans="2:11" x14ac:dyDescent="0.75">
      <c r="B2778" s="176" t="s">
        <v>2992</v>
      </c>
      <c r="C2778" s="168"/>
      <c r="D2778" s="169"/>
      <c r="E2778" s="169"/>
      <c r="F2778" s="169"/>
      <c r="G2778" s="169"/>
      <c r="H2778" s="169"/>
      <c r="I2778" s="169"/>
      <c r="J2778" s="169"/>
      <c r="K2778" s="177"/>
    </row>
    <row r="2779" spans="2:11" x14ac:dyDescent="0.75">
      <c r="B2779" s="176" t="s">
        <v>2993</v>
      </c>
      <c r="C2779" s="168"/>
      <c r="D2779" s="169"/>
      <c r="E2779" s="169"/>
      <c r="F2779" s="169"/>
      <c r="G2779" s="169"/>
      <c r="H2779" s="169"/>
      <c r="I2779" s="169"/>
      <c r="J2779" s="169"/>
      <c r="K2779" s="177"/>
    </row>
    <row r="2780" spans="2:11" x14ac:dyDescent="0.75">
      <c r="B2780" s="176" t="s">
        <v>2994</v>
      </c>
      <c r="C2780" s="168"/>
      <c r="D2780" s="169"/>
      <c r="E2780" s="169"/>
      <c r="F2780" s="169"/>
      <c r="G2780" s="169"/>
      <c r="H2780" s="169"/>
      <c r="I2780" s="169"/>
      <c r="J2780" s="169"/>
      <c r="K2780" s="177"/>
    </row>
    <row r="2781" spans="2:11" x14ac:dyDescent="0.75">
      <c r="B2781" s="176" t="s">
        <v>2995</v>
      </c>
      <c r="C2781" s="168"/>
      <c r="D2781" s="169"/>
      <c r="E2781" s="169"/>
      <c r="F2781" s="169"/>
      <c r="G2781" s="169"/>
      <c r="H2781" s="169"/>
      <c r="I2781" s="169"/>
      <c r="J2781" s="169"/>
      <c r="K2781" s="177"/>
    </row>
    <row r="2782" spans="2:11" x14ac:dyDescent="0.75">
      <c r="B2782" s="176" t="s">
        <v>2996</v>
      </c>
      <c r="C2782" s="168"/>
      <c r="D2782" s="169"/>
      <c r="E2782" s="169"/>
      <c r="F2782" s="169"/>
      <c r="G2782" s="169"/>
      <c r="H2782" s="169"/>
      <c r="I2782" s="169"/>
      <c r="J2782" s="169"/>
      <c r="K2782" s="177"/>
    </row>
    <row r="2783" spans="2:11" x14ac:dyDescent="0.75">
      <c r="B2783" s="176" t="s">
        <v>2997</v>
      </c>
      <c r="C2783" s="168"/>
      <c r="D2783" s="169"/>
      <c r="E2783" s="169"/>
      <c r="F2783" s="169"/>
      <c r="G2783" s="169"/>
      <c r="H2783" s="169"/>
      <c r="I2783" s="169"/>
      <c r="J2783" s="169"/>
      <c r="K2783" s="177"/>
    </row>
    <row r="2784" spans="2:11" x14ac:dyDescent="0.75">
      <c r="B2784" s="176" t="s">
        <v>2998</v>
      </c>
      <c r="C2784" s="168"/>
      <c r="D2784" s="169"/>
      <c r="E2784" s="169"/>
      <c r="F2784" s="169"/>
      <c r="G2784" s="169"/>
      <c r="H2784" s="169"/>
      <c r="I2784" s="169"/>
      <c r="J2784" s="169"/>
      <c r="K2784" s="177"/>
    </row>
    <row r="2785" spans="2:11" x14ac:dyDescent="0.75">
      <c r="B2785" s="176" t="s">
        <v>2999</v>
      </c>
      <c r="C2785" s="168"/>
      <c r="D2785" s="169"/>
      <c r="E2785" s="169"/>
      <c r="F2785" s="169"/>
      <c r="G2785" s="169"/>
      <c r="H2785" s="169"/>
      <c r="I2785" s="169"/>
      <c r="J2785" s="169"/>
      <c r="K2785" s="177"/>
    </row>
    <row r="2786" spans="2:11" x14ac:dyDescent="0.75">
      <c r="B2786" s="176" t="s">
        <v>3000</v>
      </c>
      <c r="C2786" s="168"/>
      <c r="D2786" s="169"/>
      <c r="E2786" s="169"/>
      <c r="F2786" s="169"/>
      <c r="G2786" s="169"/>
      <c r="H2786" s="169"/>
      <c r="I2786" s="169"/>
      <c r="J2786" s="169"/>
      <c r="K2786" s="177"/>
    </row>
    <row r="2787" spans="2:11" x14ac:dyDescent="0.75">
      <c r="B2787" s="176" t="s">
        <v>3001</v>
      </c>
      <c r="C2787" s="168"/>
      <c r="D2787" s="169"/>
      <c r="E2787" s="169"/>
      <c r="F2787" s="169"/>
      <c r="G2787" s="169"/>
      <c r="H2787" s="169"/>
      <c r="I2787" s="169"/>
      <c r="J2787" s="169"/>
      <c r="K2787" s="177"/>
    </row>
    <row r="2788" spans="2:11" x14ac:dyDescent="0.75">
      <c r="B2788" s="176" t="s">
        <v>3002</v>
      </c>
      <c r="C2788" s="168"/>
      <c r="D2788" s="169"/>
      <c r="E2788" s="169"/>
      <c r="F2788" s="169"/>
      <c r="G2788" s="169"/>
      <c r="H2788" s="169"/>
      <c r="I2788" s="169"/>
      <c r="J2788" s="169"/>
      <c r="K2788" s="177"/>
    </row>
    <row r="2789" spans="2:11" x14ac:dyDescent="0.75">
      <c r="B2789" s="176" t="s">
        <v>3003</v>
      </c>
      <c r="C2789" s="168"/>
      <c r="D2789" s="169"/>
      <c r="E2789" s="169"/>
      <c r="F2789" s="169"/>
      <c r="G2789" s="169"/>
      <c r="H2789" s="169"/>
      <c r="I2789" s="169"/>
      <c r="J2789" s="169"/>
      <c r="K2789" s="177"/>
    </row>
    <row r="2790" spans="2:11" x14ac:dyDescent="0.75">
      <c r="B2790" s="176" t="s">
        <v>3004</v>
      </c>
      <c r="C2790" s="168"/>
      <c r="D2790" s="169"/>
      <c r="E2790" s="169"/>
      <c r="F2790" s="169"/>
      <c r="G2790" s="169"/>
      <c r="H2790" s="169"/>
      <c r="I2790" s="169"/>
      <c r="J2790" s="169"/>
      <c r="K2790" s="177"/>
    </row>
    <row r="2791" spans="2:11" x14ac:dyDescent="0.75">
      <c r="B2791" s="176" t="s">
        <v>3005</v>
      </c>
      <c r="C2791" s="168"/>
      <c r="D2791" s="169"/>
      <c r="E2791" s="169"/>
      <c r="F2791" s="169"/>
      <c r="G2791" s="169"/>
      <c r="H2791" s="169"/>
      <c r="I2791" s="169"/>
      <c r="J2791" s="169"/>
      <c r="K2791" s="177"/>
    </row>
    <row r="2792" spans="2:11" x14ac:dyDescent="0.75">
      <c r="B2792" s="176" t="s">
        <v>3006</v>
      </c>
      <c r="C2792" s="168"/>
      <c r="D2792" s="169"/>
      <c r="E2792" s="169"/>
      <c r="F2792" s="169"/>
      <c r="G2792" s="169"/>
      <c r="H2792" s="169"/>
      <c r="I2792" s="169"/>
      <c r="J2792" s="169"/>
      <c r="K2792" s="177"/>
    </row>
    <row r="2793" spans="2:11" x14ac:dyDescent="0.75">
      <c r="B2793" s="176" t="s">
        <v>3007</v>
      </c>
      <c r="C2793" s="168"/>
      <c r="D2793" s="169"/>
      <c r="E2793" s="169"/>
      <c r="F2793" s="169"/>
      <c r="G2793" s="169"/>
      <c r="H2793" s="169"/>
      <c r="I2793" s="169"/>
      <c r="J2793" s="169"/>
      <c r="K2793" s="177"/>
    </row>
    <row r="2794" spans="2:11" x14ac:dyDescent="0.75">
      <c r="B2794" s="176" t="s">
        <v>3008</v>
      </c>
      <c r="C2794" s="168"/>
      <c r="D2794" s="169"/>
      <c r="E2794" s="169"/>
      <c r="F2794" s="169"/>
      <c r="G2794" s="169"/>
      <c r="H2794" s="169"/>
      <c r="I2794" s="169"/>
      <c r="J2794" s="169"/>
      <c r="K2794" s="177"/>
    </row>
    <row r="2795" spans="2:11" x14ac:dyDescent="0.75">
      <c r="B2795" s="176" t="s">
        <v>3009</v>
      </c>
      <c r="C2795" s="168"/>
      <c r="D2795" s="169"/>
      <c r="E2795" s="169"/>
      <c r="F2795" s="169"/>
      <c r="G2795" s="169"/>
      <c r="H2795" s="169"/>
      <c r="I2795" s="169"/>
      <c r="J2795" s="169"/>
      <c r="K2795" s="177"/>
    </row>
    <row r="2796" spans="2:11" x14ac:dyDescent="0.75">
      <c r="B2796" s="176" t="s">
        <v>3010</v>
      </c>
      <c r="C2796" s="168"/>
      <c r="D2796" s="169"/>
      <c r="E2796" s="169"/>
      <c r="F2796" s="169"/>
      <c r="G2796" s="169"/>
      <c r="H2796" s="169"/>
      <c r="I2796" s="169"/>
      <c r="J2796" s="169"/>
      <c r="K2796" s="177"/>
    </row>
    <row r="2797" spans="2:11" x14ac:dyDescent="0.75">
      <c r="B2797" s="176" t="s">
        <v>3011</v>
      </c>
      <c r="C2797" s="168"/>
      <c r="D2797" s="169"/>
      <c r="E2797" s="169"/>
      <c r="F2797" s="169"/>
      <c r="G2797" s="169"/>
      <c r="H2797" s="169"/>
      <c r="I2797" s="169"/>
      <c r="J2797" s="169"/>
      <c r="K2797" s="177"/>
    </row>
    <row r="2798" spans="2:11" x14ac:dyDescent="0.75">
      <c r="B2798" s="176" t="s">
        <v>3012</v>
      </c>
      <c r="C2798" s="168"/>
      <c r="D2798" s="169"/>
      <c r="E2798" s="169"/>
      <c r="F2798" s="169"/>
      <c r="G2798" s="169"/>
      <c r="H2798" s="169"/>
      <c r="I2798" s="169"/>
      <c r="J2798" s="169"/>
      <c r="K2798" s="177"/>
    </row>
    <row r="2799" spans="2:11" x14ac:dyDescent="0.75">
      <c r="B2799" s="176" t="s">
        <v>3013</v>
      </c>
      <c r="C2799" s="168"/>
      <c r="D2799" s="169"/>
      <c r="E2799" s="169"/>
      <c r="F2799" s="169"/>
      <c r="G2799" s="169"/>
      <c r="H2799" s="169"/>
      <c r="I2799" s="169"/>
      <c r="J2799" s="169"/>
      <c r="K2799" s="177"/>
    </row>
    <row r="2800" spans="2:11" x14ac:dyDescent="0.75">
      <c r="B2800" s="176" t="s">
        <v>3014</v>
      </c>
      <c r="C2800" s="168"/>
      <c r="D2800" s="169"/>
      <c r="E2800" s="169"/>
      <c r="F2800" s="169"/>
      <c r="G2800" s="169"/>
      <c r="H2800" s="169"/>
      <c r="I2800" s="169"/>
      <c r="J2800" s="169"/>
      <c r="K2800" s="177"/>
    </row>
    <row r="2801" spans="2:11" x14ac:dyDescent="0.75">
      <c r="B2801" s="176" t="s">
        <v>3015</v>
      </c>
      <c r="C2801" s="168"/>
      <c r="D2801" s="169"/>
      <c r="E2801" s="169"/>
      <c r="F2801" s="169"/>
      <c r="G2801" s="169"/>
      <c r="H2801" s="169"/>
      <c r="I2801" s="169"/>
      <c r="J2801" s="169"/>
      <c r="K2801" s="177"/>
    </row>
    <row r="2802" spans="2:11" x14ac:dyDescent="0.75">
      <c r="B2802" s="176" t="s">
        <v>3016</v>
      </c>
      <c r="C2802" s="168"/>
      <c r="D2802" s="169"/>
      <c r="E2802" s="169"/>
      <c r="F2802" s="169"/>
      <c r="G2802" s="169"/>
      <c r="H2802" s="169"/>
      <c r="I2802" s="169"/>
      <c r="J2802" s="169"/>
      <c r="K2802" s="177"/>
    </row>
    <row r="2803" spans="2:11" x14ac:dyDescent="0.75">
      <c r="B2803" s="176" t="s">
        <v>3017</v>
      </c>
      <c r="C2803" s="168"/>
      <c r="D2803" s="169"/>
      <c r="E2803" s="169"/>
      <c r="F2803" s="169"/>
      <c r="G2803" s="169"/>
      <c r="H2803" s="169"/>
      <c r="I2803" s="169"/>
      <c r="J2803" s="169"/>
      <c r="K2803" s="177"/>
    </row>
    <row r="2804" spans="2:11" x14ac:dyDescent="0.75">
      <c r="B2804" s="176" t="s">
        <v>3018</v>
      </c>
      <c r="C2804" s="168"/>
      <c r="D2804" s="169"/>
      <c r="E2804" s="169"/>
      <c r="F2804" s="169"/>
      <c r="G2804" s="169"/>
      <c r="H2804" s="169"/>
      <c r="I2804" s="169"/>
      <c r="J2804" s="169"/>
      <c r="K2804" s="177"/>
    </row>
    <row r="2805" spans="2:11" x14ac:dyDescent="0.75">
      <c r="B2805" s="176" t="s">
        <v>3019</v>
      </c>
      <c r="C2805" s="168"/>
      <c r="D2805" s="169"/>
      <c r="E2805" s="169"/>
      <c r="F2805" s="169"/>
      <c r="G2805" s="169"/>
      <c r="H2805" s="169"/>
      <c r="I2805" s="169"/>
      <c r="J2805" s="169"/>
      <c r="K2805" s="177"/>
    </row>
    <row r="2806" spans="2:11" x14ac:dyDescent="0.75">
      <c r="B2806" s="176" t="s">
        <v>3020</v>
      </c>
      <c r="C2806" s="168"/>
      <c r="D2806" s="169"/>
      <c r="E2806" s="169"/>
      <c r="F2806" s="169"/>
      <c r="G2806" s="169"/>
      <c r="H2806" s="169"/>
      <c r="I2806" s="169"/>
      <c r="J2806" s="169"/>
      <c r="K2806" s="177"/>
    </row>
    <row r="2807" spans="2:11" x14ac:dyDescent="0.75">
      <c r="B2807" s="176" t="s">
        <v>3021</v>
      </c>
      <c r="C2807" s="168"/>
      <c r="D2807" s="169"/>
      <c r="E2807" s="169"/>
      <c r="F2807" s="169"/>
      <c r="G2807" s="169"/>
      <c r="H2807" s="169"/>
      <c r="I2807" s="169"/>
      <c r="J2807" s="169"/>
      <c r="K2807" s="177"/>
    </row>
    <row r="2808" spans="2:11" x14ac:dyDescent="0.75">
      <c r="B2808" s="176" t="s">
        <v>3022</v>
      </c>
      <c r="C2808" s="168"/>
      <c r="D2808" s="169"/>
      <c r="E2808" s="169"/>
      <c r="F2808" s="169"/>
      <c r="G2808" s="169"/>
      <c r="H2808" s="169"/>
      <c r="I2808" s="169"/>
      <c r="J2808" s="169"/>
      <c r="K2808" s="177"/>
    </row>
    <row r="2809" spans="2:11" x14ac:dyDescent="0.75">
      <c r="B2809" s="176" t="s">
        <v>3023</v>
      </c>
      <c r="C2809" s="168"/>
      <c r="D2809" s="169"/>
      <c r="E2809" s="169"/>
      <c r="F2809" s="169"/>
      <c r="G2809" s="169"/>
      <c r="H2809" s="169"/>
      <c r="I2809" s="169"/>
      <c r="J2809" s="169"/>
      <c r="K2809" s="177"/>
    </row>
    <row r="2810" spans="2:11" x14ac:dyDescent="0.75">
      <c r="B2810" s="176" t="s">
        <v>3024</v>
      </c>
      <c r="C2810" s="168"/>
      <c r="D2810" s="169"/>
      <c r="E2810" s="169"/>
      <c r="F2810" s="169"/>
      <c r="G2810" s="169"/>
      <c r="H2810" s="169"/>
      <c r="I2810" s="169"/>
      <c r="J2810" s="169"/>
      <c r="K2810" s="177"/>
    </row>
    <row r="2811" spans="2:11" x14ac:dyDescent="0.75">
      <c r="B2811" s="176" t="s">
        <v>3025</v>
      </c>
      <c r="C2811" s="168"/>
      <c r="D2811" s="169"/>
      <c r="E2811" s="169"/>
      <c r="F2811" s="169"/>
      <c r="G2811" s="169"/>
      <c r="H2811" s="169"/>
      <c r="I2811" s="169"/>
      <c r="J2811" s="169"/>
      <c r="K2811" s="177"/>
    </row>
    <row r="2812" spans="2:11" x14ac:dyDescent="0.75">
      <c r="B2812" s="176" t="s">
        <v>3026</v>
      </c>
      <c r="C2812" s="168"/>
      <c r="D2812" s="169"/>
      <c r="E2812" s="169"/>
      <c r="F2812" s="169"/>
      <c r="G2812" s="169"/>
      <c r="H2812" s="169"/>
      <c r="I2812" s="169"/>
      <c r="J2812" s="169"/>
      <c r="K2812" s="177"/>
    </row>
    <row r="2813" spans="2:11" x14ac:dyDescent="0.75">
      <c r="B2813" s="176" t="s">
        <v>3027</v>
      </c>
      <c r="C2813" s="168"/>
      <c r="D2813" s="169"/>
      <c r="E2813" s="169"/>
      <c r="F2813" s="169"/>
      <c r="G2813" s="169"/>
      <c r="H2813" s="169"/>
      <c r="I2813" s="169"/>
      <c r="J2813" s="169"/>
      <c r="K2813" s="177"/>
    </row>
    <row r="2814" spans="2:11" x14ac:dyDescent="0.75">
      <c r="B2814" s="176" t="s">
        <v>3028</v>
      </c>
      <c r="C2814" s="168"/>
      <c r="D2814" s="169"/>
      <c r="E2814" s="169"/>
      <c r="F2814" s="169"/>
      <c r="G2814" s="169"/>
      <c r="H2814" s="169"/>
      <c r="I2814" s="169"/>
      <c r="J2814" s="169"/>
      <c r="K2814" s="177"/>
    </row>
    <row r="2815" spans="2:11" x14ac:dyDescent="0.75">
      <c r="B2815" s="176" t="s">
        <v>3029</v>
      </c>
      <c r="C2815" s="168"/>
      <c r="D2815" s="169"/>
      <c r="E2815" s="169"/>
      <c r="F2815" s="169"/>
      <c r="G2815" s="169"/>
      <c r="H2815" s="169"/>
      <c r="I2815" s="169"/>
      <c r="J2815" s="169"/>
      <c r="K2815" s="177"/>
    </row>
    <row r="2816" spans="2:11" x14ac:dyDescent="0.75">
      <c r="B2816" s="176" t="s">
        <v>3030</v>
      </c>
      <c r="C2816" s="168"/>
      <c r="D2816" s="169"/>
      <c r="E2816" s="169"/>
      <c r="F2816" s="169"/>
      <c r="G2816" s="169"/>
      <c r="H2816" s="169"/>
      <c r="I2816" s="169"/>
      <c r="J2816" s="169"/>
      <c r="K2816" s="177"/>
    </row>
    <row r="2817" spans="2:11" x14ac:dyDescent="0.75">
      <c r="B2817" s="176" t="s">
        <v>3031</v>
      </c>
      <c r="C2817" s="168"/>
      <c r="D2817" s="169"/>
      <c r="E2817" s="169"/>
      <c r="F2817" s="169"/>
      <c r="G2817" s="169"/>
      <c r="H2817" s="169"/>
      <c r="I2817" s="169"/>
      <c r="J2817" s="169"/>
      <c r="K2817" s="177"/>
    </row>
    <row r="2818" spans="2:11" x14ac:dyDescent="0.75">
      <c r="B2818" s="176" t="s">
        <v>3032</v>
      </c>
      <c r="C2818" s="168"/>
      <c r="D2818" s="169"/>
      <c r="E2818" s="169"/>
      <c r="F2818" s="169"/>
      <c r="G2818" s="169"/>
      <c r="H2818" s="169"/>
      <c r="I2818" s="169"/>
      <c r="J2818" s="169"/>
      <c r="K2818" s="177"/>
    </row>
    <row r="2819" spans="2:11" x14ac:dyDescent="0.75">
      <c r="B2819" s="176" t="s">
        <v>3033</v>
      </c>
      <c r="C2819" s="168"/>
      <c r="D2819" s="169"/>
      <c r="E2819" s="169"/>
      <c r="F2819" s="169"/>
      <c r="G2819" s="169"/>
      <c r="H2819" s="169"/>
      <c r="I2819" s="169"/>
      <c r="J2819" s="169"/>
      <c r="K2819" s="177"/>
    </row>
    <row r="2820" spans="2:11" x14ac:dyDescent="0.75">
      <c r="B2820" s="176" t="s">
        <v>3034</v>
      </c>
      <c r="C2820" s="168"/>
      <c r="D2820" s="169"/>
      <c r="E2820" s="169"/>
      <c r="F2820" s="169"/>
      <c r="G2820" s="169"/>
      <c r="H2820" s="169"/>
      <c r="I2820" s="169"/>
      <c r="J2820" s="169"/>
      <c r="K2820" s="177"/>
    </row>
    <row r="2821" spans="2:11" x14ac:dyDescent="0.75">
      <c r="B2821" s="176" t="s">
        <v>3035</v>
      </c>
      <c r="C2821" s="168"/>
      <c r="D2821" s="169"/>
      <c r="E2821" s="169"/>
      <c r="F2821" s="169"/>
      <c r="G2821" s="169"/>
      <c r="H2821" s="169"/>
      <c r="I2821" s="169"/>
      <c r="J2821" s="169"/>
      <c r="K2821" s="177"/>
    </row>
    <row r="2822" spans="2:11" x14ac:dyDescent="0.75">
      <c r="B2822" s="176" t="s">
        <v>3036</v>
      </c>
      <c r="C2822" s="168"/>
      <c r="D2822" s="169"/>
      <c r="E2822" s="169"/>
      <c r="F2822" s="169"/>
      <c r="G2822" s="169"/>
      <c r="H2822" s="169"/>
      <c r="I2822" s="169"/>
      <c r="J2822" s="169"/>
      <c r="K2822" s="177"/>
    </row>
    <row r="2823" spans="2:11" x14ac:dyDescent="0.75">
      <c r="B2823" s="176" t="s">
        <v>3037</v>
      </c>
      <c r="C2823" s="168"/>
      <c r="D2823" s="169"/>
      <c r="E2823" s="169"/>
      <c r="F2823" s="169"/>
      <c r="G2823" s="169"/>
      <c r="H2823" s="169"/>
      <c r="I2823" s="169"/>
      <c r="J2823" s="169"/>
      <c r="K2823" s="177"/>
    </row>
    <row r="2824" spans="2:11" x14ac:dyDescent="0.75">
      <c r="B2824" s="176" t="s">
        <v>3038</v>
      </c>
      <c r="C2824" s="168"/>
      <c r="D2824" s="169"/>
      <c r="E2824" s="169"/>
      <c r="F2824" s="169"/>
      <c r="G2824" s="169"/>
      <c r="H2824" s="169"/>
      <c r="I2824" s="169"/>
      <c r="J2824" s="169"/>
      <c r="K2824" s="177"/>
    </row>
    <row r="2825" spans="2:11" x14ac:dyDescent="0.75">
      <c r="B2825" s="176" t="s">
        <v>3039</v>
      </c>
      <c r="C2825" s="168"/>
      <c r="D2825" s="169"/>
      <c r="E2825" s="169"/>
      <c r="F2825" s="169"/>
      <c r="G2825" s="169"/>
      <c r="H2825" s="169"/>
      <c r="I2825" s="169"/>
      <c r="J2825" s="169"/>
      <c r="K2825" s="177"/>
    </row>
    <row r="2826" spans="2:11" x14ac:dyDescent="0.75">
      <c r="B2826" s="176" t="s">
        <v>3040</v>
      </c>
      <c r="C2826" s="168"/>
      <c r="D2826" s="169"/>
      <c r="E2826" s="169"/>
      <c r="F2826" s="169"/>
      <c r="G2826" s="169"/>
      <c r="H2826" s="169"/>
      <c r="I2826" s="169"/>
      <c r="J2826" s="169"/>
      <c r="K2826" s="177"/>
    </row>
    <row r="2827" spans="2:11" x14ac:dyDescent="0.75">
      <c r="B2827" s="176" t="s">
        <v>3041</v>
      </c>
      <c r="C2827" s="168"/>
      <c r="D2827" s="169"/>
      <c r="E2827" s="169"/>
      <c r="F2827" s="169"/>
      <c r="G2827" s="169"/>
      <c r="H2827" s="169"/>
      <c r="I2827" s="169"/>
      <c r="J2827" s="169"/>
      <c r="K2827" s="177"/>
    </row>
    <row r="2828" spans="2:11" x14ac:dyDescent="0.75">
      <c r="B2828" s="176" t="s">
        <v>3042</v>
      </c>
      <c r="C2828" s="168"/>
      <c r="D2828" s="169"/>
      <c r="E2828" s="169"/>
      <c r="F2828" s="169"/>
      <c r="G2828" s="169"/>
      <c r="H2828" s="169"/>
      <c r="I2828" s="169"/>
      <c r="J2828" s="169"/>
      <c r="K2828" s="177"/>
    </row>
    <row r="2829" spans="2:11" x14ac:dyDescent="0.75">
      <c r="B2829" s="176" t="s">
        <v>3043</v>
      </c>
      <c r="C2829" s="168"/>
      <c r="D2829" s="169"/>
      <c r="E2829" s="169"/>
      <c r="F2829" s="169"/>
      <c r="G2829" s="169"/>
      <c r="H2829" s="169"/>
      <c r="I2829" s="169"/>
      <c r="J2829" s="169"/>
      <c r="K2829" s="177"/>
    </row>
    <row r="2830" spans="2:11" x14ac:dyDescent="0.75">
      <c r="B2830" s="176" t="s">
        <v>3044</v>
      </c>
      <c r="C2830" s="168"/>
      <c r="D2830" s="169"/>
      <c r="E2830" s="169"/>
      <c r="F2830" s="169"/>
      <c r="G2830" s="169"/>
      <c r="H2830" s="169"/>
      <c r="I2830" s="169"/>
      <c r="J2830" s="169"/>
      <c r="K2830" s="177"/>
    </row>
    <row r="2831" spans="2:11" x14ac:dyDescent="0.75">
      <c r="B2831" s="176" t="s">
        <v>3045</v>
      </c>
      <c r="C2831" s="168"/>
      <c r="D2831" s="169"/>
      <c r="E2831" s="169"/>
      <c r="F2831" s="169"/>
      <c r="G2831" s="169"/>
      <c r="H2831" s="169"/>
      <c r="I2831" s="169"/>
      <c r="J2831" s="169"/>
      <c r="K2831" s="177"/>
    </row>
    <row r="2832" spans="2:11" x14ac:dyDescent="0.75">
      <c r="B2832" s="176" t="s">
        <v>3046</v>
      </c>
      <c r="C2832" s="168"/>
      <c r="D2832" s="169"/>
      <c r="E2832" s="169"/>
      <c r="F2832" s="169"/>
      <c r="G2832" s="169"/>
      <c r="H2832" s="169"/>
      <c r="I2832" s="169"/>
      <c r="J2832" s="169"/>
      <c r="K2832" s="177"/>
    </row>
    <row r="2833" spans="2:11" x14ac:dyDescent="0.75">
      <c r="B2833" s="176" t="s">
        <v>3047</v>
      </c>
      <c r="C2833" s="168"/>
      <c r="D2833" s="169"/>
      <c r="E2833" s="169"/>
      <c r="F2833" s="169"/>
      <c r="G2833" s="169"/>
      <c r="H2833" s="169"/>
      <c r="I2833" s="169"/>
      <c r="J2833" s="169"/>
      <c r="K2833" s="177"/>
    </row>
    <row r="2834" spans="2:11" x14ac:dyDescent="0.75">
      <c r="B2834" s="176" t="s">
        <v>3048</v>
      </c>
      <c r="C2834" s="168"/>
      <c r="D2834" s="169"/>
      <c r="E2834" s="169"/>
      <c r="F2834" s="169"/>
      <c r="G2834" s="169"/>
      <c r="H2834" s="169"/>
      <c r="I2834" s="169"/>
      <c r="J2834" s="169"/>
      <c r="K2834" s="177"/>
    </row>
    <row r="2835" spans="2:11" x14ac:dyDescent="0.75">
      <c r="B2835" s="176" t="s">
        <v>3049</v>
      </c>
      <c r="C2835" s="168"/>
      <c r="D2835" s="169"/>
      <c r="E2835" s="169"/>
      <c r="F2835" s="169"/>
      <c r="G2835" s="169"/>
      <c r="H2835" s="169"/>
      <c r="I2835" s="169"/>
      <c r="J2835" s="169"/>
      <c r="K2835" s="177"/>
    </row>
    <row r="2836" spans="2:11" x14ac:dyDescent="0.75">
      <c r="B2836" s="176" t="s">
        <v>3050</v>
      </c>
      <c r="C2836" s="168"/>
      <c r="D2836" s="169"/>
      <c r="E2836" s="169"/>
      <c r="F2836" s="169"/>
      <c r="G2836" s="169"/>
      <c r="H2836" s="169"/>
      <c r="I2836" s="169"/>
      <c r="J2836" s="169"/>
      <c r="K2836" s="177"/>
    </row>
    <row r="2837" spans="2:11" x14ac:dyDescent="0.75">
      <c r="B2837" s="176" t="s">
        <v>3051</v>
      </c>
      <c r="C2837" s="168"/>
      <c r="D2837" s="169"/>
      <c r="E2837" s="169"/>
      <c r="F2837" s="169"/>
      <c r="G2837" s="169"/>
      <c r="H2837" s="169"/>
      <c r="I2837" s="169"/>
      <c r="J2837" s="169"/>
      <c r="K2837" s="177"/>
    </row>
    <row r="2838" spans="2:11" x14ac:dyDescent="0.75">
      <c r="B2838" s="176" t="s">
        <v>3052</v>
      </c>
      <c r="C2838" s="168"/>
      <c r="D2838" s="169"/>
      <c r="E2838" s="169"/>
      <c r="F2838" s="169"/>
      <c r="G2838" s="169"/>
      <c r="H2838" s="169"/>
      <c r="I2838" s="169"/>
      <c r="J2838" s="169"/>
      <c r="K2838" s="177"/>
    </row>
    <row r="2839" spans="2:11" x14ac:dyDescent="0.75">
      <c r="B2839" s="176" t="s">
        <v>3053</v>
      </c>
      <c r="C2839" s="168"/>
      <c r="D2839" s="169"/>
      <c r="E2839" s="169"/>
      <c r="F2839" s="169"/>
      <c r="G2839" s="169"/>
      <c r="H2839" s="169"/>
      <c r="I2839" s="169"/>
      <c r="J2839" s="169"/>
      <c r="K2839" s="177"/>
    </row>
    <row r="2840" spans="2:11" x14ac:dyDescent="0.75">
      <c r="B2840" s="176" t="s">
        <v>3054</v>
      </c>
      <c r="C2840" s="168"/>
      <c r="D2840" s="169"/>
      <c r="E2840" s="169"/>
      <c r="F2840" s="169"/>
      <c r="G2840" s="169"/>
      <c r="H2840" s="169"/>
      <c r="I2840" s="169"/>
      <c r="J2840" s="169"/>
      <c r="K2840" s="177"/>
    </row>
    <row r="2841" spans="2:11" x14ac:dyDescent="0.75">
      <c r="B2841" s="176" t="s">
        <v>3055</v>
      </c>
      <c r="C2841" s="168"/>
      <c r="D2841" s="169"/>
      <c r="E2841" s="169"/>
      <c r="F2841" s="169"/>
      <c r="G2841" s="169"/>
      <c r="H2841" s="169"/>
      <c r="I2841" s="169"/>
      <c r="J2841" s="169"/>
      <c r="K2841" s="177"/>
    </row>
    <row r="2842" spans="2:11" x14ac:dyDescent="0.75">
      <c r="B2842" s="176" t="s">
        <v>3056</v>
      </c>
      <c r="C2842" s="168"/>
      <c r="D2842" s="169"/>
      <c r="E2842" s="169"/>
      <c r="F2842" s="169"/>
      <c r="G2842" s="169"/>
      <c r="H2842" s="169"/>
      <c r="I2842" s="169"/>
      <c r="J2842" s="169"/>
      <c r="K2842" s="177"/>
    </row>
    <row r="2843" spans="2:11" x14ac:dyDescent="0.75">
      <c r="B2843" s="176" t="s">
        <v>3057</v>
      </c>
      <c r="C2843" s="168"/>
      <c r="D2843" s="169"/>
      <c r="E2843" s="169"/>
      <c r="F2843" s="169"/>
      <c r="G2843" s="169"/>
      <c r="H2843" s="169"/>
      <c r="I2843" s="169"/>
      <c r="J2843" s="169"/>
      <c r="K2843" s="177"/>
    </row>
    <row r="2844" spans="2:11" x14ac:dyDescent="0.75">
      <c r="B2844" s="176" t="s">
        <v>3058</v>
      </c>
      <c r="C2844" s="168"/>
      <c r="D2844" s="169"/>
      <c r="E2844" s="169"/>
      <c r="F2844" s="169"/>
      <c r="G2844" s="169"/>
      <c r="H2844" s="169"/>
      <c r="I2844" s="169"/>
      <c r="J2844" s="169"/>
      <c r="K2844" s="177"/>
    </row>
    <row r="2845" spans="2:11" x14ac:dyDescent="0.75">
      <c r="B2845" s="176" t="s">
        <v>3059</v>
      </c>
      <c r="C2845" s="168"/>
      <c r="D2845" s="169"/>
      <c r="E2845" s="169"/>
      <c r="F2845" s="169"/>
      <c r="G2845" s="169"/>
      <c r="H2845" s="169"/>
      <c r="I2845" s="169"/>
      <c r="J2845" s="169"/>
      <c r="K2845" s="177"/>
    </row>
    <row r="2846" spans="2:11" x14ac:dyDescent="0.75">
      <c r="B2846" s="176" t="s">
        <v>3060</v>
      </c>
      <c r="C2846" s="168"/>
      <c r="D2846" s="169"/>
      <c r="E2846" s="169"/>
      <c r="F2846" s="169"/>
      <c r="G2846" s="169"/>
      <c r="H2846" s="169"/>
      <c r="I2846" s="169"/>
      <c r="J2846" s="169"/>
      <c r="K2846" s="177"/>
    </row>
    <row r="2847" spans="2:11" x14ac:dyDescent="0.75">
      <c r="B2847" s="176" t="s">
        <v>3061</v>
      </c>
      <c r="C2847" s="168"/>
      <c r="D2847" s="169"/>
      <c r="E2847" s="169"/>
      <c r="F2847" s="169"/>
      <c r="G2847" s="169"/>
      <c r="H2847" s="169"/>
      <c r="I2847" s="169"/>
      <c r="J2847" s="169"/>
      <c r="K2847" s="177"/>
    </row>
    <row r="2848" spans="2:11" x14ac:dyDescent="0.75">
      <c r="B2848" s="176" t="s">
        <v>3062</v>
      </c>
      <c r="C2848" s="168"/>
      <c r="D2848" s="169"/>
      <c r="E2848" s="169"/>
      <c r="F2848" s="169"/>
      <c r="G2848" s="169"/>
      <c r="H2848" s="169"/>
      <c r="I2848" s="169"/>
      <c r="J2848" s="169"/>
      <c r="K2848" s="177"/>
    </row>
    <row r="2849" spans="2:11" x14ac:dyDescent="0.75">
      <c r="B2849" s="176" t="s">
        <v>3063</v>
      </c>
      <c r="C2849" s="168"/>
      <c r="D2849" s="169"/>
      <c r="E2849" s="169"/>
      <c r="F2849" s="169"/>
      <c r="G2849" s="169"/>
      <c r="H2849" s="169"/>
      <c r="I2849" s="169"/>
      <c r="J2849" s="169"/>
      <c r="K2849" s="177"/>
    </row>
    <row r="2850" spans="2:11" x14ac:dyDescent="0.75">
      <c r="B2850" s="176" t="s">
        <v>3064</v>
      </c>
      <c r="C2850" s="168"/>
      <c r="D2850" s="169"/>
      <c r="E2850" s="169"/>
      <c r="F2850" s="169"/>
      <c r="G2850" s="169"/>
      <c r="H2850" s="169"/>
      <c r="I2850" s="169"/>
      <c r="J2850" s="169"/>
      <c r="K2850" s="177"/>
    </row>
    <row r="2851" spans="2:11" x14ac:dyDescent="0.75">
      <c r="B2851" s="176" t="s">
        <v>3065</v>
      </c>
      <c r="C2851" s="168"/>
      <c r="D2851" s="169"/>
      <c r="E2851" s="169"/>
      <c r="F2851" s="169"/>
      <c r="G2851" s="169"/>
      <c r="H2851" s="169"/>
      <c r="I2851" s="169"/>
      <c r="J2851" s="169"/>
      <c r="K2851" s="177"/>
    </row>
    <row r="2852" spans="2:11" x14ac:dyDescent="0.75">
      <c r="B2852" s="176" t="s">
        <v>3066</v>
      </c>
      <c r="C2852" s="168"/>
      <c r="D2852" s="169"/>
      <c r="E2852" s="169"/>
      <c r="F2852" s="169"/>
      <c r="G2852" s="169"/>
      <c r="H2852" s="169"/>
      <c r="I2852" s="169"/>
      <c r="J2852" s="169"/>
      <c r="K2852" s="177"/>
    </row>
    <row r="2853" spans="2:11" x14ac:dyDescent="0.75">
      <c r="B2853" s="176" t="s">
        <v>3067</v>
      </c>
      <c r="C2853" s="168"/>
      <c r="D2853" s="169"/>
      <c r="E2853" s="169"/>
      <c r="F2853" s="169"/>
      <c r="G2853" s="169"/>
      <c r="H2853" s="169"/>
      <c r="I2853" s="169"/>
      <c r="J2853" s="169"/>
      <c r="K2853" s="177"/>
    </row>
    <row r="2854" spans="2:11" x14ac:dyDescent="0.75">
      <c r="B2854" s="176" t="s">
        <v>3068</v>
      </c>
      <c r="C2854" s="168"/>
      <c r="D2854" s="169"/>
      <c r="E2854" s="169"/>
      <c r="F2854" s="169"/>
      <c r="G2854" s="169"/>
      <c r="H2854" s="169"/>
      <c r="I2854" s="169"/>
      <c r="J2854" s="169"/>
      <c r="K2854" s="177"/>
    </row>
    <row r="2855" spans="2:11" x14ac:dyDescent="0.75">
      <c r="B2855" s="176" t="s">
        <v>3069</v>
      </c>
      <c r="C2855" s="168"/>
      <c r="D2855" s="169"/>
      <c r="E2855" s="169"/>
      <c r="F2855" s="169"/>
      <c r="G2855" s="169"/>
      <c r="H2855" s="169"/>
      <c r="I2855" s="169"/>
      <c r="J2855" s="169"/>
      <c r="K2855" s="177"/>
    </row>
    <row r="2856" spans="2:11" x14ac:dyDescent="0.75">
      <c r="B2856" s="176" t="s">
        <v>3070</v>
      </c>
      <c r="C2856" s="168"/>
      <c r="D2856" s="169"/>
      <c r="E2856" s="169"/>
      <c r="F2856" s="169"/>
      <c r="G2856" s="169"/>
      <c r="H2856" s="169"/>
      <c r="I2856" s="169"/>
      <c r="J2856" s="169"/>
      <c r="K2856" s="177"/>
    </row>
    <row r="2857" spans="2:11" x14ac:dyDescent="0.75">
      <c r="B2857" s="176" t="s">
        <v>3071</v>
      </c>
      <c r="C2857" s="168"/>
      <c r="D2857" s="169"/>
      <c r="E2857" s="169"/>
      <c r="F2857" s="169"/>
      <c r="G2857" s="169"/>
      <c r="H2857" s="169"/>
      <c r="I2857" s="169"/>
      <c r="J2857" s="169"/>
      <c r="K2857" s="177"/>
    </row>
    <row r="2858" spans="2:11" x14ac:dyDescent="0.75">
      <c r="B2858" s="176" t="s">
        <v>3072</v>
      </c>
      <c r="C2858" s="168"/>
      <c r="D2858" s="169"/>
      <c r="E2858" s="169"/>
      <c r="F2858" s="169"/>
      <c r="G2858" s="169"/>
      <c r="H2858" s="169"/>
      <c r="I2858" s="169"/>
      <c r="J2858" s="169"/>
      <c r="K2858" s="177"/>
    </row>
    <row r="2859" spans="2:11" x14ac:dyDescent="0.75">
      <c r="B2859" s="176" t="s">
        <v>3073</v>
      </c>
      <c r="C2859" s="168"/>
      <c r="D2859" s="169"/>
      <c r="E2859" s="169"/>
      <c r="F2859" s="169"/>
      <c r="G2859" s="169"/>
      <c r="H2859" s="169"/>
      <c r="I2859" s="169"/>
      <c r="J2859" s="169"/>
      <c r="K2859" s="177"/>
    </row>
    <row r="2860" spans="2:11" x14ac:dyDescent="0.75">
      <c r="B2860" s="176" t="s">
        <v>3074</v>
      </c>
      <c r="C2860" s="168"/>
      <c r="D2860" s="169"/>
      <c r="E2860" s="169"/>
      <c r="F2860" s="169"/>
      <c r="G2860" s="169"/>
      <c r="H2860" s="169"/>
      <c r="I2860" s="169"/>
      <c r="J2860" s="169"/>
      <c r="K2860" s="177"/>
    </row>
    <row r="2861" spans="2:11" x14ac:dyDescent="0.75">
      <c r="B2861" s="176" t="s">
        <v>3075</v>
      </c>
      <c r="C2861" s="168"/>
      <c r="D2861" s="169"/>
      <c r="E2861" s="169"/>
      <c r="F2861" s="169"/>
      <c r="G2861" s="169"/>
      <c r="H2861" s="169"/>
      <c r="I2861" s="169"/>
      <c r="J2861" s="169"/>
      <c r="K2861" s="177"/>
    </row>
    <row r="2862" spans="2:11" x14ac:dyDescent="0.75">
      <c r="B2862" s="176" t="s">
        <v>3076</v>
      </c>
      <c r="C2862" s="168"/>
      <c r="D2862" s="169"/>
      <c r="E2862" s="169"/>
      <c r="F2862" s="169"/>
      <c r="G2862" s="169"/>
      <c r="H2862" s="169"/>
      <c r="I2862" s="169"/>
      <c r="J2862" s="169"/>
      <c r="K2862" s="177"/>
    </row>
    <row r="2863" spans="2:11" x14ac:dyDescent="0.75">
      <c r="B2863" s="176" t="s">
        <v>3077</v>
      </c>
      <c r="C2863" s="168"/>
      <c r="D2863" s="169"/>
      <c r="E2863" s="169"/>
      <c r="F2863" s="169"/>
      <c r="G2863" s="169"/>
      <c r="H2863" s="169"/>
      <c r="I2863" s="169"/>
      <c r="J2863" s="169"/>
      <c r="K2863" s="177"/>
    </row>
    <row r="2864" spans="2:11" x14ac:dyDescent="0.75">
      <c r="B2864" s="176" t="s">
        <v>3078</v>
      </c>
      <c r="C2864" s="168"/>
      <c r="D2864" s="169"/>
      <c r="E2864" s="169"/>
      <c r="F2864" s="169"/>
      <c r="G2864" s="169"/>
      <c r="H2864" s="169"/>
      <c r="I2864" s="169"/>
      <c r="J2864" s="169"/>
      <c r="K2864" s="177"/>
    </row>
    <row r="2865" spans="2:11" x14ac:dyDescent="0.75">
      <c r="B2865" s="176" t="s">
        <v>3079</v>
      </c>
      <c r="C2865" s="168"/>
      <c r="D2865" s="169"/>
      <c r="E2865" s="169"/>
      <c r="F2865" s="169"/>
      <c r="G2865" s="169"/>
      <c r="H2865" s="169"/>
      <c r="I2865" s="169"/>
      <c r="J2865" s="169"/>
      <c r="K2865" s="177"/>
    </row>
    <row r="2866" spans="2:11" x14ac:dyDescent="0.75">
      <c r="B2866" s="176" t="s">
        <v>3080</v>
      </c>
      <c r="C2866" s="168"/>
      <c r="D2866" s="169"/>
      <c r="E2866" s="169"/>
      <c r="F2866" s="169"/>
      <c r="G2866" s="169"/>
      <c r="H2866" s="169"/>
      <c r="I2866" s="169"/>
      <c r="J2866" s="169"/>
      <c r="K2866" s="177"/>
    </row>
    <row r="2867" spans="2:11" x14ac:dyDescent="0.75">
      <c r="B2867" s="176" t="s">
        <v>3081</v>
      </c>
      <c r="C2867" s="168"/>
      <c r="D2867" s="169"/>
      <c r="E2867" s="169"/>
      <c r="F2867" s="169"/>
      <c r="G2867" s="169"/>
      <c r="H2867" s="169"/>
      <c r="I2867" s="169"/>
      <c r="J2867" s="169"/>
      <c r="K2867" s="177"/>
    </row>
    <row r="2868" spans="2:11" x14ac:dyDescent="0.75">
      <c r="B2868" s="176" t="s">
        <v>3082</v>
      </c>
      <c r="C2868" s="168"/>
      <c r="D2868" s="169"/>
      <c r="E2868" s="169"/>
      <c r="F2868" s="169"/>
      <c r="G2868" s="169"/>
      <c r="H2868" s="169"/>
      <c r="I2868" s="169"/>
      <c r="J2868" s="169"/>
      <c r="K2868" s="177"/>
    </row>
    <row r="2869" spans="2:11" x14ac:dyDescent="0.75">
      <c r="B2869" s="176" t="s">
        <v>3083</v>
      </c>
      <c r="C2869" s="168"/>
      <c r="D2869" s="169"/>
      <c r="E2869" s="169"/>
      <c r="F2869" s="169"/>
      <c r="G2869" s="169"/>
      <c r="H2869" s="169"/>
      <c r="I2869" s="169"/>
      <c r="J2869" s="169"/>
      <c r="K2869" s="177"/>
    </row>
    <row r="2870" spans="2:11" x14ac:dyDescent="0.75">
      <c r="B2870" s="176" t="s">
        <v>3084</v>
      </c>
      <c r="C2870" s="168"/>
      <c r="D2870" s="169"/>
      <c r="E2870" s="169"/>
      <c r="F2870" s="169"/>
      <c r="G2870" s="169"/>
      <c r="H2870" s="169"/>
      <c r="I2870" s="169"/>
      <c r="J2870" s="169"/>
      <c r="K2870" s="177"/>
    </row>
    <row r="2871" spans="2:11" x14ac:dyDescent="0.75">
      <c r="B2871" s="176" t="s">
        <v>3085</v>
      </c>
      <c r="C2871" s="168"/>
      <c r="D2871" s="169"/>
      <c r="E2871" s="169"/>
      <c r="F2871" s="169"/>
      <c r="G2871" s="169"/>
      <c r="H2871" s="169"/>
      <c r="I2871" s="169"/>
      <c r="J2871" s="169"/>
      <c r="K2871" s="177"/>
    </row>
    <row r="2872" spans="2:11" x14ac:dyDescent="0.75">
      <c r="B2872" s="176" t="s">
        <v>3086</v>
      </c>
      <c r="C2872" s="168"/>
      <c r="D2872" s="169"/>
      <c r="E2872" s="169"/>
      <c r="F2872" s="169"/>
      <c r="G2872" s="169"/>
      <c r="H2872" s="169"/>
      <c r="I2872" s="169"/>
      <c r="J2872" s="169"/>
      <c r="K2872" s="177"/>
    </row>
    <row r="2873" spans="2:11" x14ac:dyDescent="0.75">
      <c r="B2873" s="176" t="s">
        <v>3087</v>
      </c>
      <c r="C2873" s="168"/>
      <c r="D2873" s="169"/>
      <c r="E2873" s="169"/>
      <c r="F2873" s="169"/>
      <c r="G2873" s="169"/>
      <c r="H2873" s="169"/>
      <c r="I2873" s="169"/>
      <c r="J2873" s="169"/>
      <c r="K2873" s="177"/>
    </row>
    <row r="2874" spans="2:11" x14ac:dyDescent="0.75">
      <c r="B2874" s="176" t="s">
        <v>3088</v>
      </c>
      <c r="C2874" s="168"/>
      <c r="D2874" s="169"/>
      <c r="E2874" s="169"/>
      <c r="F2874" s="169"/>
      <c r="G2874" s="169"/>
      <c r="H2874" s="169"/>
      <c r="I2874" s="169"/>
      <c r="J2874" s="169"/>
      <c r="K2874" s="177"/>
    </row>
    <row r="2875" spans="2:11" x14ac:dyDescent="0.75">
      <c r="B2875" s="176" t="s">
        <v>3089</v>
      </c>
      <c r="C2875" s="168"/>
      <c r="D2875" s="169"/>
      <c r="E2875" s="169"/>
      <c r="F2875" s="169"/>
      <c r="G2875" s="169"/>
      <c r="H2875" s="169"/>
      <c r="I2875" s="169"/>
      <c r="J2875" s="169"/>
      <c r="K2875" s="177"/>
    </row>
    <row r="2876" spans="2:11" x14ac:dyDescent="0.75">
      <c r="B2876" s="176" t="s">
        <v>3090</v>
      </c>
      <c r="C2876" s="168"/>
      <c r="D2876" s="169"/>
      <c r="E2876" s="169"/>
      <c r="F2876" s="169"/>
      <c r="G2876" s="169"/>
      <c r="H2876" s="169"/>
      <c r="I2876" s="169"/>
      <c r="J2876" s="169"/>
      <c r="K2876" s="177"/>
    </row>
    <row r="2877" spans="2:11" x14ac:dyDescent="0.75">
      <c r="B2877" s="176" t="s">
        <v>3091</v>
      </c>
      <c r="C2877" s="168"/>
      <c r="D2877" s="169"/>
      <c r="E2877" s="169"/>
      <c r="F2877" s="169"/>
      <c r="G2877" s="169"/>
      <c r="H2877" s="169"/>
      <c r="I2877" s="169"/>
      <c r="J2877" s="169"/>
      <c r="K2877" s="177"/>
    </row>
    <row r="2878" spans="2:11" x14ac:dyDescent="0.75">
      <c r="B2878" s="176" t="s">
        <v>3092</v>
      </c>
      <c r="C2878" s="168"/>
      <c r="D2878" s="169"/>
      <c r="E2878" s="169"/>
      <c r="F2878" s="169"/>
      <c r="G2878" s="169"/>
      <c r="H2878" s="169"/>
      <c r="I2878" s="169"/>
      <c r="J2878" s="169"/>
      <c r="K2878" s="177"/>
    </row>
    <row r="2879" spans="2:11" x14ac:dyDescent="0.75">
      <c r="B2879" s="176" t="s">
        <v>3093</v>
      </c>
      <c r="C2879" s="168"/>
      <c r="D2879" s="169"/>
      <c r="E2879" s="169"/>
      <c r="F2879" s="169"/>
      <c r="G2879" s="169"/>
      <c r="H2879" s="169"/>
      <c r="I2879" s="169"/>
      <c r="J2879" s="169"/>
      <c r="K2879" s="177"/>
    </row>
    <row r="2880" spans="2:11" x14ac:dyDescent="0.75">
      <c r="B2880" s="176" t="s">
        <v>3094</v>
      </c>
      <c r="C2880" s="168"/>
      <c r="D2880" s="169"/>
      <c r="E2880" s="169"/>
      <c r="F2880" s="169"/>
      <c r="G2880" s="169"/>
      <c r="H2880" s="169"/>
      <c r="I2880" s="169"/>
      <c r="J2880" s="169"/>
      <c r="K2880" s="177"/>
    </row>
    <row r="2881" spans="2:11" x14ac:dyDescent="0.75">
      <c r="B2881" s="176" t="s">
        <v>3095</v>
      </c>
      <c r="C2881" s="168"/>
      <c r="D2881" s="169"/>
      <c r="E2881" s="169"/>
      <c r="F2881" s="169"/>
      <c r="G2881" s="169"/>
      <c r="H2881" s="169"/>
      <c r="I2881" s="169"/>
      <c r="J2881" s="169"/>
      <c r="K2881" s="177"/>
    </row>
    <row r="2882" spans="2:11" x14ac:dyDescent="0.75">
      <c r="B2882" s="176" t="s">
        <v>3096</v>
      </c>
      <c r="C2882" s="168"/>
      <c r="D2882" s="169"/>
      <c r="E2882" s="169"/>
      <c r="F2882" s="169"/>
      <c r="G2882" s="169"/>
      <c r="H2882" s="169"/>
      <c r="I2882" s="169"/>
      <c r="J2882" s="169"/>
      <c r="K2882" s="177"/>
    </row>
    <row r="2883" spans="2:11" x14ac:dyDescent="0.75">
      <c r="B2883" s="176" t="s">
        <v>3097</v>
      </c>
      <c r="C2883" s="168"/>
      <c r="D2883" s="169"/>
      <c r="E2883" s="169"/>
      <c r="F2883" s="169"/>
      <c r="G2883" s="169"/>
      <c r="H2883" s="169"/>
      <c r="I2883" s="169"/>
      <c r="J2883" s="169"/>
      <c r="K2883" s="177"/>
    </row>
    <row r="2884" spans="2:11" x14ac:dyDescent="0.75">
      <c r="B2884" s="176" t="s">
        <v>3098</v>
      </c>
      <c r="C2884" s="168"/>
      <c r="D2884" s="169"/>
      <c r="E2884" s="169"/>
      <c r="F2884" s="169"/>
      <c r="G2884" s="169"/>
      <c r="H2884" s="169"/>
      <c r="I2884" s="169"/>
      <c r="J2884" s="169"/>
      <c r="K2884" s="177"/>
    </row>
    <row r="2885" spans="2:11" x14ac:dyDescent="0.75">
      <c r="B2885" s="176" t="s">
        <v>3099</v>
      </c>
      <c r="C2885" s="168"/>
      <c r="D2885" s="169"/>
      <c r="E2885" s="169"/>
      <c r="F2885" s="169"/>
      <c r="G2885" s="169"/>
      <c r="H2885" s="169"/>
      <c r="I2885" s="169"/>
      <c r="J2885" s="169"/>
      <c r="K2885" s="177"/>
    </row>
    <row r="2886" spans="2:11" x14ac:dyDescent="0.75">
      <c r="B2886" s="176" t="s">
        <v>3100</v>
      </c>
      <c r="C2886" s="168"/>
      <c r="D2886" s="169"/>
      <c r="E2886" s="169"/>
      <c r="F2886" s="169"/>
      <c r="G2886" s="169"/>
      <c r="H2886" s="169"/>
      <c r="I2886" s="169"/>
      <c r="J2886" s="169"/>
      <c r="K2886" s="177"/>
    </row>
    <row r="2887" spans="2:11" x14ac:dyDescent="0.75">
      <c r="B2887" s="176" t="s">
        <v>3101</v>
      </c>
      <c r="C2887" s="168"/>
      <c r="D2887" s="169"/>
      <c r="E2887" s="169"/>
      <c r="F2887" s="169"/>
      <c r="G2887" s="169"/>
      <c r="H2887" s="169"/>
      <c r="I2887" s="169"/>
      <c r="J2887" s="169"/>
      <c r="K2887" s="177"/>
    </row>
    <row r="2888" spans="2:11" x14ac:dyDescent="0.75">
      <c r="B2888" s="176" t="s">
        <v>3102</v>
      </c>
      <c r="C2888" s="168"/>
      <c r="D2888" s="169"/>
      <c r="E2888" s="169"/>
      <c r="F2888" s="169"/>
      <c r="G2888" s="169"/>
      <c r="H2888" s="169"/>
      <c r="I2888" s="169"/>
      <c r="J2888" s="169"/>
      <c r="K2888" s="177"/>
    </row>
    <row r="2889" spans="2:11" x14ac:dyDescent="0.75">
      <c r="B2889" s="176" t="s">
        <v>3103</v>
      </c>
      <c r="C2889" s="168"/>
      <c r="D2889" s="169"/>
      <c r="E2889" s="169"/>
      <c r="F2889" s="169"/>
      <c r="G2889" s="169"/>
      <c r="H2889" s="169"/>
      <c r="I2889" s="169"/>
      <c r="J2889" s="169"/>
      <c r="K2889" s="177"/>
    </row>
    <row r="2890" spans="2:11" x14ac:dyDescent="0.75">
      <c r="B2890" s="176" t="s">
        <v>3104</v>
      </c>
      <c r="C2890" s="168"/>
      <c r="D2890" s="169"/>
      <c r="E2890" s="169"/>
      <c r="F2890" s="169"/>
      <c r="G2890" s="169"/>
      <c r="H2890" s="169"/>
      <c r="I2890" s="169"/>
      <c r="J2890" s="169"/>
      <c r="K2890" s="177"/>
    </row>
    <row r="2891" spans="2:11" x14ac:dyDescent="0.75">
      <c r="B2891" s="176" t="s">
        <v>3105</v>
      </c>
      <c r="C2891" s="168"/>
      <c r="D2891" s="169"/>
      <c r="E2891" s="169"/>
      <c r="F2891" s="169"/>
      <c r="G2891" s="169"/>
      <c r="H2891" s="169"/>
      <c r="I2891" s="169"/>
      <c r="J2891" s="169"/>
      <c r="K2891" s="177"/>
    </row>
    <row r="2892" spans="2:11" x14ac:dyDescent="0.75">
      <c r="B2892" s="176" t="s">
        <v>3106</v>
      </c>
      <c r="C2892" s="168"/>
      <c r="D2892" s="169"/>
      <c r="E2892" s="169"/>
      <c r="F2892" s="169"/>
      <c r="G2892" s="169"/>
      <c r="H2892" s="169"/>
      <c r="I2892" s="169"/>
      <c r="J2892" s="169"/>
      <c r="K2892" s="177"/>
    </row>
    <row r="2893" spans="2:11" x14ac:dyDescent="0.75">
      <c r="B2893" s="176" t="s">
        <v>3107</v>
      </c>
      <c r="C2893" s="168"/>
      <c r="D2893" s="169"/>
      <c r="E2893" s="169"/>
      <c r="F2893" s="169"/>
      <c r="G2893" s="169"/>
      <c r="H2893" s="169"/>
      <c r="I2893" s="169"/>
      <c r="J2893" s="169"/>
      <c r="K2893" s="177"/>
    </row>
    <row r="2894" spans="2:11" x14ac:dyDescent="0.75">
      <c r="B2894" s="176" t="s">
        <v>3108</v>
      </c>
      <c r="C2894" s="168"/>
      <c r="D2894" s="169"/>
      <c r="E2894" s="169"/>
      <c r="F2894" s="169"/>
      <c r="G2894" s="169"/>
      <c r="H2894" s="169"/>
      <c r="I2894" s="169"/>
      <c r="J2894" s="169"/>
      <c r="K2894" s="177"/>
    </row>
    <row r="2895" spans="2:11" x14ac:dyDescent="0.75">
      <c r="B2895" s="176" t="s">
        <v>3109</v>
      </c>
      <c r="C2895" s="168"/>
      <c r="D2895" s="169"/>
      <c r="E2895" s="169"/>
      <c r="F2895" s="169"/>
      <c r="G2895" s="169"/>
      <c r="H2895" s="169"/>
      <c r="I2895" s="169"/>
      <c r="J2895" s="169"/>
      <c r="K2895" s="177"/>
    </row>
    <row r="2896" spans="2:11" x14ac:dyDescent="0.75">
      <c r="B2896" s="176" t="s">
        <v>3110</v>
      </c>
      <c r="C2896" s="168"/>
      <c r="D2896" s="169"/>
      <c r="E2896" s="169"/>
      <c r="F2896" s="169"/>
      <c r="G2896" s="169"/>
      <c r="H2896" s="169"/>
      <c r="I2896" s="169"/>
      <c r="J2896" s="169"/>
      <c r="K2896" s="177"/>
    </row>
    <row r="2897" spans="2:11" x14ac:dyDescent="0.75">
      <c r="B2897" s="176" t="s">
        <v>3111</v>
      </c>
      <c r="C2897" s="168"/>
      <c r="D2897" s="169"/>
      <c r="E2897" s="169"/>
      <c r="F2897" s="169"/>
      <c r="G2897" s="169"/>
      <c r="H2897" s="169"/>
      <c r="I2897" s="169"/>
      <c r="J2897" s="169"/>
      <c r="K2897" s="177"/>
    </row>
    <row r="2898" spans="2:11" x14ac:dyDescent="0.75">
      <c r="B2898" s="176" t="s">
        <v>3112</v>
      </c>
      <c r="C2898" s="168"/>
      <c r="D2898" s="169"/>
      <c r="E2898" s="169"/>
      <c r="F2898" s="169"/>
      <c r="G2898" s="169"/>
      <c r="H2898" s="169"/>
      <c r="I2898" s="169"/>
      <c r="J2898" s="169"/>
      <c r="K2898" s="177"/>
    </row>
    <row r="2899" spans="2:11" x14ac:dyDescent="0.75">
      <c r="B2899" s="176" t="s">
        <v>3113</v>
      </c>
      <c r="C2899" s="168"/>
      <c r="D2899" s="169"/>
      <c r="E2899" s="169"/>
      <c r="F2899" s="169"/>
      <c r="G2899" s="169"/>
      <c r="H2899" s="169"/>
      <c r="I2899" s="169"/>
      <c r="J2899" s="169"/>
      <c r="K2899" s="177"/>
    </row>
    <row r="2900" spans="2:11" x14ac:dyDescent="0.75">
      <c r="B2900" s="176" t="s">
        <v>3114</v>
      </c>
      <c r="C2900" s="168"/>
      <c r="D2900" s="169"/>
      <c r="E2900" s="169"/>
      <c r="F2900" s="169"/>
      <c r="G2900" s="169"/>
      <c r="H2900" s="169"/>
      <c r="I2900" s="169"/>
      <c r="J2900" s="169"/>
      <c r="K2900" s="177"/>
    </row>
    <row r="2901" spans="2:11" x14ac:dyDescent="0.75">
      <c r="B2901" s="176" t="s">
        <v>3115</v>
      </c>
      <c r="C2901" s="168"/>
      <c r="D2901" s="169"/>
      <c r="E2901" s="169"/>
      <c r="F2901" s="169"/>
      <c r="G2901" s="169"/>
      <c r="H2901" s="169"/>
      <c r="I2901" s="169"/>
      <c r="J2901" s="169"/>
      <c r="K2901" s="177"/>
    </row>
    <row r="2902" spans="2:11" x14ac:dyDescent="0.75">
      <c r="B2902" s="176" t="s">
        <v>3116</v>
      </c>
      <c r="C2902" s="168"/>
      <c r="D2902" s="169"/>
      <c r="E2902" s="169"/>
      <c r="F2902" s="169"/>
      <c r="G2902" s="169"/>
      <c r="H2902" s="169"/>
      <c r="I2902" s="169"/>
      <c r="J2902" s="169"/>
      <c r="K2902" s="177"/>
    </row>
    <row r="2903" spans="2:11" x14ac:dyDescent="0.75">
      <c r="B2903" s="176" t="s">
        <v>3117</v>
      </c>
      <c r="C2903" s="168"/>
      <c r="D2903" s="169"/>
      <c r="E2903" s="169"/>
      <c r="F2903" s="169"/>
      <c r="G2903" s="169"/>
      <c r="H2903" s="169"/>
      <c r="I2903" s="169"/>
      <c r="J2903" s="169"/>
      <c r="K2903" s="177"/>
    </row>
    <row r="2904" spans="2:11" x14ac:dyDescent="0.75">
      <c r="B2904" s="176" t="s">
        <v>3118</v>
      </c>
      <c r="C2904" s="168"/>
      <c r="D2904" s="169"/>
      <c r="E2904" s="169"/>
      <c r="F2904" s="169"/>
      <c r="G2904" s="169"/>
      <c r="H2904" s="169"/>
      <c r="I2904" s="169"/>
      <c r="J2904" s="169"/>
      <c r="K2904" s="177"/>
    </row>
    <row r="2905" spans="2:11" x14ac:dyDescent="0.75">
      <c r="B2905" s="176" t="s">
        <v>3119</v>
      </c>
      <c r="C2905" s="168"/>
      <c r="D2905" s="169"/>
      <c r="E2905" s="169"/>
      <c r="F2905" s="169"/>
      <c r="G2905" s="169"/>
      <c r="H2905" s="169"/>
      <c r="I2905" s="169"/>
      <c r="J2905" s="169"/>
      <c r="K2905" s="177"/>
    </row>
    <row r="2906" spans="2:11" x14ac:dyDescent="0.75">
      <c r="B2906" s="176" t="s">
        <v>3120</v>
      </c>
      <c r="C2906" s="168"/>
      <c r="D2906" s="169"/>
      <c r="E2906" s="169"/>
      <c r="F2906" s="169"/>
      <c r="G2906" s="169"/>
      <c r="H2906" s="169"/>
      <c r="I2906" s="169"/>
      <c r="J2906" s="169"/>
      <c r="K2906" s="177"/>
    </row>
    <row r="2907" spans="2:11" x14ac:dyDescent="0.75">
      <c r="B2907" s="176" t="s">
        <v>3121</v>
      </c>
      <c r="C2907" s="168"/>
      <c r="D2907" s="169"/>
      <c r="E2907" s="169"/>
      <c r="F2907" s="169"/>
      <c r="G2907" s="169"/>
      <c r="H2907" s="169"/>
      <c r="I2907" s="169"/>
      <c r="J2907" s="169"/>
      <c r="K2907" s="177"/>
    </row>
    <row r="2908" spans="2:11" x14ac:dyDescent="0.75">
      <c r="B2908" s="176" t="s">
        <v>3122</v>
      </c>
      <c r="C2908" s="168"/>
      <c r="D2908" s="169"/>
      <c r="E2908" s="169"/>
      <c r="F2908" s="169"/>
      <c r="G2908" s="169"/>
      <c r="H2908" s="169"/>
      <c r="I2908" s="169"/>
      <c r="J2908" s="169"/>
      <c r="K2908" s="177"/>
    </row>
    <row r="2909" spans="2:11" x14ac:dyDescent="0.75">
      <c r="B2909" s="176" t="s">
        <v>3123</v>
      </c>
      <c r="C2909" s="168"/>
      <c r="D2909" s="169"/>
      <c r="E2909" s="169"/>
      <c r="F2909" s="169"/>
      <c r="G2909" s="169"/>
      <c r="H2909" s="169"/>
      <c r="I2909" s="169"/>
      <c r="J2909" s="169"/>
      <c r="K2909" s="177"/>
    </row>
    <row r="2910" spans="2:11" x14ac:dyDescent="0.75">
      <c r="B2910" s="176" t="s">
        <v>3124</v>
      </c>
      <c r="C2910" s="168"/>
      <c r="D2910" s="169"/>
      <c r="E2910" s="169"/>
      <c r="F2910" s="169"/>
      <c r="G2910" s="169"/>
      <c r="H2910" s="169"/>
      <c r="I2910" s="169"/>
      <c r="J2910" s="169"/>
      <c r="K2910" s="177"/>
    </row>
    <row r="2911" spans="2:11" x14ac:dyDescent="0.75">
      <c r="B2911" s="176" t="s">
        <v>3125</v>
      </c>
      <c r="C2911" s="168"/>
      <c r="D2911" s="169"/>
      <c r="E2911" s="169"/>
      <c r="F2911" s="169"/>
      <c r="G2911" s="169"/>
      <c r="H2911" s="169"/>
      <c r="I2911" s="169"/>
      <c r="J2911" s="169"/>
      <c r="K2911" s="177"/>
    </row>
    <row r="2912" spans="2:11" x14ac:dyDescent="0.75">
      <c r="B2912" s="176" t="s">
        <v>3126</v>
      </c>
      <c r="C2912" s="168"/>
      <c r="D2912" s="169"/>
      <c r="E2912" s="169"/>
      <c r="F2912" s="169"/>
      <c r="G2912" s="169"/>
      <c r="H2912" s="169"/>
      <c r="I2912" s="169"/>
      <c r="J2912" s="169"/>
      <c r="K2912" s="177"/>
    </row>
    <row r="2913" spans="2:11" x14ac:dyDescent="0.75">
      <c r="B2913" s="176" t="s">
        <v>3127</v>
      </c>
      <c r="C2913" s="168"/>
      <c r="D2913" s="169"/>
      <c r="E2913" s="169"/>
      <c r="F2913" s="169"/>
      <c r="G2913" s="169"/>
      <c r="H2913" s="169"/>
      <c r="I2913" s="169"/>
      <c r="J2913" s="169"/>
      <c r="K2913" s="177"/>
    </row>
    <row r="2914" spans="2:11" x14ac:dyDescent="0.75">
      <c r="B2914" s="176" t="s">
        <v>3128</v>
      </c>
      <c r="C2914" s="168"/>
      <c r="D2914" s="169"/>
      <c r="E2914" s="169"/>
      <c r="F2914" s="169"/>
      <c r="G2914" s="169"/>
      <c r="H2914" s="169"/>
      <c r="I2914" s="169"/>
      <c r="J2914" s="169"/>
      <c r="K2914" s="177"/>
    </row>
    <row r="2915" spans="2:11" x14ac:dyDescent="0.75">
      <c r="B2915" s="176" t="s">
        <v>3129</v>
      </c>
      <c r="C2915" s="168"/>
      <c r="D2915" s="169"/>
      <c r="E2915" s="169"/>
      <c r="F2915" s="169"/>
      <c r="G2915" s="169"/>
      <c r="H2915" s="169"/>
      <c r="I2915" s="169"/>
      <c r="J2915" s="169"/>
      <c r="K2915" s="177"/>
    </row>
    <row r="2916" spans="2:11" x14ac:dyDescent="0.75">
      <c r="B2916" s="176" t="s">
        <v>3130</v>
      </c>
      <c r="C2916" s="168"/>
      <c r="D2916" s="169"/>
      <c r="E2916" s="169"/>
      <c r="F2916" s="169"/>
      <c r="G2916" s="169"/>
      <c r="H2916" s="169"/>
      <c r="I2916" s="169"/>
      <c r="J2916" s="169"/>
      <c r="K2916" s="177"/>
    </row>
    <row r="2917" spans="2:11" x14ac:dyDescent="0.75">
      <c r="B2917" s="176" t="s">
        <v>3131</v>
      </c>
      <c r="C2917" s="168"/>
      <c r="D2917" s="169"/>
      <c r="E2917" s="169"/>
      <c r="F2917" s="169"/>
      <c r="G2917" s="169"/>
      <c r="H2917" s="169"/>
      <c r="I2917" s="169"/>
      <c r="J2917" s="169"/>
      <c r="K2917" s="177"/>
    </row>
    <row r="2918" spans="2:11" x14ac:dyDescent="0.75">
      <c r="B2918" s="176" t="s">
        <v>3132</v>
      </c>
      <c r="C2918" s="168"/>
      <c r="D2918" s="169"/>
      <c r="E2918" s="169"/>
      <c r="F2918" s="169"/>
      <c r="G2918" s="169"/>
      <c r="H2918" s="169"/>
      <c r="I2918" s="169"/>
      <c r="J2918" s="169"/>
      <c r="K2918" s="177"/>
    </row>
    <row r="2919" spans="2:11" x14ac:dyDescent="0.75">
      <c r="B2919" s="176" t="s">
        <v>3133</v>
      </c>
      <c r="C2919" s="168"/>
      <c r="D2919" s="169"/>
      <c r="E2919" s="169"/>
      <c r="F2919" s="169"/>
      <c r="G2919" s="169"/>
      <c r="H2919" s="169"/>
      <c r="I2919" s="169"/>
      <c r="J2919" s="169"/>
      <c r="K2919" s="177"/>
    </row>
    <row r="2920" spans="2:11" x14ac:dyDescent="0.75">
      <c r="B2920" s="176" t="s">
        <v>3134</v>
      </c>
      <c r="C2920" s="168"/>
      <c r="D2920" s="169"/>
      <c r="E2920" s="169"/>
      <c r="F2920" s="169"/>
      <c r="G2920" s="169"/>
      <c r="H2920" s="169"/>
      <c r="I2920" s="169"/>
      <c r="J2920" s="169"/>
      <c r="K2920" s="177"/>
    </row>
    <row r="2921" spans="2:11" x14ac:dyDescent="0.75">
      <c r="B2921" s="176" t="s">
        <v>3135</v>
      </c>
      <c r="C2921" s="168"/>
      <c r="D2921" s="169"/>
      <c r="E2921" s="169"/>
      <c r="F2921" s="169"/>
      <c r="G2921" s="169"/>
      <c r="H2921" s="169"/>
      <c r="I2921" s="169"/>
      <c r="J2921" s="169"/>
      <c r="K2921" s="177"/>
    </row>
    <row r="2922" spans="2:11" x14ac:dyDescent="0.75">
      <c r="B2922" s="176" t="s">
        <v>3136</v>
      </c>
      <c r="C2922" s="168"/>
      <c r="D2922" s="169"/>
      <c r="E2922" s="169"/>
      <c r="F2922" s="169"/>
      <c r="G2922" s="169"/>
      <c r="H2922" s="169"/>
      <c r="I2922" s="169"/>
      <c r="J2922" s="169"/>
      <c r="K2922" s="177"/>
    </row>
    <row r="2923" spans="2:11" x14ac:dyDescent="0.75">
      <c r="B2923" s="176" t="s">
        <v>3137</v>
      </c>
      <c r="C2923" s="168"/>
      <c r="D2923" s="169"/>
      <c r="E2923" s="169"/>
      <c r="F2923" s="169"/>
      <c r="G2923" s="169"/>
      <c r="H2923" s="169"/>
      <c r="I2923" s="169"/>
      <c r="J2923" s="169"/>
      <c r="K2923" s="177"/>
    </row>
    <row r="2924" spans="2:11" x14ac:dyDescent="0.75">
      <c r="B2924" s="176" t="s">
        <v>3138</v>
      </c>
      <c r="C2924" s="168"/>
      <c r="D2924" s="169"/>
      <c r="E2924" s="169"/>
      <c r="F2924" s="169"/>
      <c r="G2924" s="169"/>
      <c r="H2924" s="169"/>
      <c r="I2924" s="169"/>
      <c r="J2924" s="169"/>
      <c r="K2924" s="177"/>
    </row>
    <row r="2925" spans="2:11" x14ac:dyDescent="0.75">
      <c r="B2925" s="176" t="s">
        <v>3139</v>
      </c>
      <c r="C2925" s="168"/>
      <c r="D2925" s="169"/>
      <c r="E2925" s="169"/>
      <c r="F2925" s="169"/>
      <c r="G2925" s="169"/>
      <c r="H2925" s="169"/>
      <c r="I2925" s="169"/>
      <c r="J2925" s="169"/>
      <c r="K2925" s="177"/>
    </row>
    <row r="2926" spans="2:11" x14ac:dyDescent="0.75">
      <c r="B2926" s="176" t="s">
        <v>3140</v>
      </c>
      <c r="C2926" s="168"/>
      <c r="D2926" s="169"/>
      <c r="E2926" s="169"/>
      <c r="F2926" s="169"/>
      <c r="G2926" s="169"/>
      <c r="H2926" s="169"/>
      <c r="I2926" s="169"/>
      <c r="J2926" s="169"/>
      <c r="K2926" s="177"/>
    </row>
    <row r="2927" spans="2:11" x14ac:dyDescent="0.75">
      <c r="B2927" s="176" t="s">
        <v>3141</v>
      </c>
      <c r="C2927" s="168"/>
      <c r="D2927" s="169"/>
      <c r="E2927" s="169"/>
      <c r="F2927" s="169"/>
      <c r="G2927" s="169"/>
      <c r="H2927" s="169"/>
      <c r="I2927" s="169"/>
      <c r="J2927" s="169"/>
      <c r="K2927" s="177"/>
    </row>
    <row r="2928" spans="2:11" x14ac:dyDescent="0.75">
      <c r="B2928" s="176" t="s">
        <v>3142</v>
      </c>
      <c r="C2928" s="168"/>
      <c r="D2928" s="169"/>
      <c r="E2928" s="169"/>
      <c r="F2928" s="169"/>
      <c r="G2928" s="169"/>
      <c r="H2928" s="169"/>
      <c r="I2928" s="169"/>
      <c r="J2928" s="169"/>
      <c r="K2928" s="177"/>
    </row>
    <row r="2929" spans="2:11" x14ac:dyDescent="0.75">
      <c r="B2929" s="176" t="s">
        <v>3143</v>
      </c>
      <c r="C2929" s="168"/>
      <c r="D2929" s="169"/>
      <c r="E2929" s="169"/>
      <c r="F2929" s="169"/>
      <c r="G2929" s="169"/>
      <c r="H2929" s="169"/>
      <c r="I2929" s="169"/>
      <c r="J2929" s="169"/>
      <c r="K2929" s="177"/>
    </row>
    <row r="2930" spans="2:11" x14ac:dyDescent="0.75">
      <c r="B2930" s="176" t="s">
        <v>3144</v>
      </c>
      <c r="C2930" s="168"/>
      <c r="D2930" s="169"/>
      <c r="E2930" s="169"/>
      <c r="F2930" s="169"/>
      <c r="G2930" s="169"/>
      <c r="H2930" s="169"/>
      <c r="I2930" s="169"/>
      <c r="J2930" s="169"/>
      <c r="K2930" s="177"/>
    </row>
    <row r="2931" spans="2:11" x14ac:dyDescent="0.75">
      <c r="B2931" s="176" t="s">
        <v>3145</v>
      </c>
      <c r="C2931" s="168"/>
      <c r="D2931" s="169"/>
      <c r="E2931" s="169"/>
      <c r="F2931" s="169"/>
      <c r="G2931" s="169"/>
      <c r="H2931" s="169"/>
      <c r="I2931" s="169"/>
      <c r="J2931" s="169"/>
      <c r="K2931" s="177"/>
    </row>
    <row r="2932" spans="2:11" x14ac:dyDescent="0.75">
      <c r="B2932" s="176" t="s">
        <v>3146</v>
      </c>
      <c r="C2932" s="168"/>
      <c r="D2932" s="169"/>
      <c r="E2932" s="169"/>
      <c r="F2932" s="169"/>
      <c r="G2932" s="169"/>
      <c r="H2932" s="169"/>
      <c r="I2932" s="169"/>
      <c r="J2932" s="169"/>
      <c r="K2932" s="177"/>
    </row>
    <row r="2933" spans="2:11" x14ac:dyDescent="0.75">
      <c r="B2933" s="176" t="s">
        <v>3147</v>
      </c>
      <c r="C2933" s="168"/>
      <c r="D2933" s="169"/>
      <c r="E2933" s="169"/>
      <c r="F2933" s="169"/>
      <c r="G2933" s="169"/>
      <c r="H2933" s="169"/>
      <c r="I2933" s="169"/>
      <c r="J2933" s="169"/>
      <c r="K2933" s="177"/>
    </row>
    <row r="2934" spans="2:11" x14ac:dyDescent="0.75">
      <c r="B2934" s="176" t="s">
        <v>3148</v>
      </c>
      <c r="C2934" s="168"/>
      <c r="D2934" s="169"/>
      <c r="E2934" s="169"/>
      <c r="F2934" s="169"/>
      <c r="G2934" s="169"/>
      <c r="H2934" s="169"/>
      <c r="I2934" s="169"/>
      <c r="J2934" s="169"/>
      <c r="K2934" s="177"/>
    </row>
    <row r="2935" spans="2:11" x14ac:dyDescent="0.75">
      <c r="B2935" s="176" t="s">
        <v>3149</v>
      </c>
      <c r="C2935" s="168"/>
      <c r="D2935" s="169"/>
      <c r="E2935" s="169"/>
      <c r="F2935" s="169"/>
      <c r="G2935" s="169"/>
      <c r="H2935" s="169"/>
      <c r="I2935" s="169"/>
      <c r="J2935" s="169"/>
      <c r="K2935" s="177"/>
    </row>
    <row r="2936" spans="2:11" x14ac:dyDescent="0.75">
      <c r="B2936" s="176" t="s">
        <v>3150</v>
      </c>
      <c r="C2936" s="168"/>
      <c r="D2936" s="169"/>
      <c r="E2936" s="169"/>
      <c r="F2936" s="169"/>
      <c r="G2936" s="169"/>
      <c r="H2936" s="169"/>
      <c r="I2936" s="169"/>
      <c r="J2936" s="169"/>
      <c r="K2936" s="177"/>
    </row>
    <row r="2937" spans="2:11" x14ac:dyDescent="0.75">
      <c r="B2937" s="176" t="s">
        <v>3151</v>
      </c>
      <c r="C2937" s="168"/>
      <c r="D2937" s="169"/>
      <c r="E2937" s="169"/>
      <c r="F2937" s="169"/>
      <c r="G2937" s="169"/>
      <c r="H2937" s="169"/>
      <c r="I2937" s="169"/>
      <c r="J2937" s="169"/>
      <c r="K2937" s="177"/>
    </row>
    <row r="2938" spans="2:11" x14ac:dyDescent="0.75">
      <c r="B2938" s="176" t="s">
        <v>3152</v>
      </c>
      <c r="C2938" s="168"/>
      <c r="D2938" s="169"/>
      <c r="E2938" s="169"/>
      <c r="F2938" s="169"/>
      <c r="G2938" s="169"/>
      <c r="H2938" s="169"/>
      <c r="I2938" s="169"/>
      <c r="J2938" s="169"/>
      <c r="K2938" s="177"/>
    </row>
    <row r="2939" spans="2:11" x14ac:dyDescent="0.75">
      <c r="B2939" s="176" t="s">
        <v>3153</v>
      </c>
      <c r="C2939" s="168"/>
      <c r="D2939" s="169"/>
      <c r="E2939" s="169"/>
      <c r="F2939" s="169"/>
      <c r="G2939" s="169"/>
      <c r="H2939" s="169"/>
      <c r="I2939" s="169"/>
      <c r="J2939" s="169"/>
      <c r="K2939" s="177"/>
    </row>
    <row r="2940" spans="2:11" x14ac:dyDescent="0.75">
      <c r="B2940" s="176" t="s">
        <v>3154</v>
      </c>
      <c r="C2940" s="168"/>
      <c r="D2940" s="169"/>
      <c r="E2940" s="169"/>
      <c r="F2940" s="169"/>
      <c r="G2940" s="169"/>
      <c r="H2940" s="169"/>
      <c r="I2940" s="169"/>
      <c r="J2940" s="169"/>
      <c r="K2940" s="177"/>
    </row>
    <row r="2941" spans="2:11" x14ac:dyDescent="0.75">
      <c r="B2941" s="176" t="s">
        <v>3155</v>
      </c>
      <c r="C2941" s="168"/>
      <c r="D2941" s="169"/>
      <c r="E2941" s="169"/>
      <c r="F2941" s="169"/>
      <c r="G2941" s="169"/>
      <c r="H2941" s="169"/>
      <c r="I2941" s="169"/>
      <c r="J2941" s="169"/>
      <c r="K2941" s="177"/>
    </row>
    <row r="2942" spans="2:11" x14ac:dyDescent="0.75">
      <c r="B2942" s="176" t="s">
        <v>3156</v>
      </c>
      <c r="C2942" s="168"/>
      <c r="D2942" s="169"/>
      <c r="E2942" s="169"/>
      <c r="F2942" s="169"/>
      <c r="G2942" s="169"/>
      <c r="H2942" s="169"/>
      <c r="I2942" s="169"/>
      <c r="J2942" s="169"/>
      <c r="K2942" s="177"/>
    </row>
    <row r="2943" spans="2:11" x14ac:dyDescent="0.75">
      <c r="B2943" s="176" t="s">
        <v>3157</v>
      </c>
      <c r="C2943" s="168"/>
      <c r="D2943" s="169"/>
      <c r="E2943" s="169"/>
      <c r="F2943" s="169"/>
      <c r="G2943" s="169"/>
      <c r="H2943" s="169"/>
      <c r="I2943" s="169"/>
      <c r="J2943" s="169"/>
      <c r="K2943" s="177"/>
    </row>
    <row r="2944" spans="2:11" x14ac:dyDescent="0.75">
      <c r="B2944" s="176" t="s">
        <v>3158</v>
      </c>
      <c r="C2944" s="168"/>
      <c r="D2944" s="169"/>
      <c r="E2944" s="169"/>
      <c r="F2944" s="169"/>
      <c r="G2944" s="169"/>
      <c r="H2944" s="169"/>
      <c r="I2944" s="169"/>
      <c r="J2944" s="169"/>
      <c r="K2944" s="177"/>
    </row>
    <row r="2945" spans="2:11" x14ac:dyDescent="0.75">
      <c r="B2945" s="176" t="s">
        <v>3159</v>
      </c>
      <c r="C2945" s="168"/>
      <c r="D2945" s="169"/>
      <c r="E2945" s="169"/>
      <c r="F2945" s="169"/>
      <c r="G2945" s="169"/>
      <c r="H2945" s="169"/>
      <c r="I2945" s="169"/>
      <c r="J2945" s="169"/>
      <c r="K2945" s="177"/>
    </row>
    <row r="2946" spans="2:11" x14ac:dyDescent="0.75">
      <c r="B2946" s="176" t="s">
        <v>3160</v>
      </c>
      <c r="C2946" s="168"/>
      <c r="D2946" s="169"/>
      <c r="E2946" s="169"/>
      <c r="F2946" s="169"/>
      <c r="G2946" s="169"/>
      <c r="H2946" s="169"/>
      <c r="I2946" s="169"/>
      <c r="J2946" s="169"/>
      <c r="K2946" s="177"/>
    </row>
    <row r="2947" spans="2:11" x14ac:dyDescent="0.75">
      <c r="B2947" s="176" t="s">
        <v>3161</v>
      </c>
      <c r="C2947" s="168"/>
      <c r="D2947" s="169"/>
      <c r="E2947" s="169"/>
      <c r="F2947" s="169"/>
      <c r="G2947" s="169"/>
      <c r="H2947" s="169"/>
      <c r="I2947" s="169"/>
      <c r="J2947" s="169"/>
      <c r="K2947" s="177"/>
    </row>
    <row r="2948" spans="2:11" x14ac:dyDescent="0.75">
      <c r="B2948" s="176" t="s">
        <v>3162</v>
      </c>
      <c r="C2948" s="168"/>
      <c r="D2948" s="169"/>
      <c r="E2948" s="169"/>
      <c r="F2948" s="169"/>
      <c r="G2948" s="169"/>
      <c r="H2948" s="169"/>
      <c r="I2948" s="169"/>
      <c r="J2948" s="169"/>
      <c r="K2948" s="177"/>
    </row>
    <row r="2949" spans="2:11" x14ac:dyDescent="0.75">
      <c r="B2949" s="176" t="s">
        <v>3163</v>
      </c>
      <c r="C2949" s="168"/>
      <c r="D2949" s="169"/>
      <c r="E2949" s="169"/>
      <c r="F2949" s="169"/>
      <c r="G2949" s="169"/>
      <c r="H2949" s="169"/>
      <c r="I2949" s="169"/>
      <c r="J2949" s="169"/>
      <c r="K2949" s="177"/>
    </row>
    <row r="2950" spans="2:11" x14ac:dyDescent="0.75">
      <c r="B2950" s="176" t="s">
        <v>3164</v>
      </c>
      <c r="C2950" s="168"/>
      <c r="D2950" s="169"/>
      <c r="E2950" s="169"/>
      <c r="F2950" s="169"/>
      <c r="G2950" s="169"/>
      <c r="H2950" s="169"/>
      <c r="I2950" s="169"/>
      <c r="J2950" s="169"/>
      <c r="K2950" s="177"/>
    </row>
    <row r="2951" spans="2:11" x14ac:dyDescent="0.75">
      <c r="B2951" s="176" t="s">
        <v>3165</v>
      </c>
      <c r="C2951" s="168"/>
      <c r="D2951" s="169"/>
      <c r="E2951" s="169"/>
      <c r="F2951" s="169"/>
      <c r="G2951" s="169"/>
      <c r="H2951" s="169"/>
      <c r="I2951" s="169"/>
      <c r="J2951" s="169"/>
      <c r="K2951" s="177"/>
    </row>
    <row r="2952" spans="2:11" x14ac:dyDescent="0.75">
      <c r="B2952" s="176" t="s">
        <v>3166</v>
      </c>
      <c r="C2952" s="168"/>
      <c r="D2952" s="169"/>
      <c r="E2952" s="169"/>
      <c r="F2952" s="169"/>
      <c r="G2952" s="169"/>
      <c r="H2952" s="169"/>
      <c r="I2952" s="169"/>
      <c r="J2952" s="169"/>
      <c r="K2952" s="177"/>
    </row>
    <row r="2953" spans="2:11" x14ac:dyDescent="0.75">
      <c r="B2953" s="176" t="s">
        <v>3167</v>
      </c>
      <c r="C2953" s="168"/>
      <c r="D2953" s="169"/>
      <c r="E2953" s="169"/>
      <c r="F2953" s="169"/>
      <c r="G2953" s="169"/>
      <c r="H2953" s="169"/>
      <c r="I2953" s="169"/>
      <c r="J2953" s="169"/>
      <c r="K2953" s="177"/>
    </row>
    <row r="2954" spans="2:11" x14ac:dyDescent="0.75">
      <c r="B2954" s="176" t="s">
        <v>3168</v>
      </c>
      <c r="C2954" s="168"/>
      <c r="D2954" s="169"/>
      <c r="E2954" s="169"/>
      <c r="F2954" s="169"/>
      <c r="G2954" s="169"/>
      <c r="H2954" s="169"/>
      <c r="I2954" s="169"/>
      <c r="J2954" s="169"/>
      <c r="K2954" s="177"/>
    </row>
    <row r="2955" spans="2:11" x14ac:dyDescent="0.75">
      <c r="B2955" s="176" t="s">
        <v>3169</v>
      </c>
      <c r="C2955" s="168"/>
      <c r="D2955" s="169"/>
      <c r="E2955" s="169"/>
      <c r="F2955" s="169"/>
      <c r="G2955" s="169"/>
      <c r="H2955" s="169"/>
      <c r="I2955" s="169"/>
      <c r="J2955" s="169"/>
      <c r="K2955" s="177"/>
    </row>
    <row r="2956" spans="2:11" x14ac:dyDescent="0.75">
      <c r="B2956" s="176" t="s">
        <v>3170</v>
      </c>
      <c r="C2956" s="168"/>
      <c r="D2956" s="169"/>
      <c r="E2956" s="169"/>
      <c r="F2956" s="169"/>
      <c r="G2956" s="169"/>
      <c r="H2956" s="169"/>
      <c r="I2956" s="169"/>
      <c r="J2956" s="169"/>
      <c r="K2956" s="177"/>
    </row>
    <row r="2957" spans="2:11" x14ac:dyDescent="0.75">
      <c r="B2957" s="176" t="s">
        <v>3171</v>
      </c>
      <c r="C2957" s="168"/>
      <c r="D2957" s="169"/>
      <c r="E2957" s="169"/>
      <c r="F2957" s="169"/>
      <c r="G2957" s="169"/>
      <c r="H2957" s="169"/>
      <c r="I2957" s="169"/>
      <c r="J2957" s="169"/>
      <c r="K2957" s="177"/>
    </row>
    <row r="2958" spans="2:11" x14ac:dyDescent="0.75">
      <c r="B2958" s="176" t="s">
        <v>3172</v>
      </c>
      <c r="C2958" s="168"/>
      <c r="D2958" s="169"/>
      <c r="E2958" s="169"/>
      <c r="F2958" s="169"/>
      <c r="G2958" s="169"/>
      <c r="H2958" s="169"/>
      <c r="I2958" s="169"/>
      <c r="J2958" s="169"/>
      <c r="K2958" s="177"/>
    </row>
    <row r="2959" spans="2:11" x14ac:dyDescent="0.75">
      <c r="B2959" s="176" t="s">
        <v>3173</v>
      </c>
      <c r="C2959" s="168"/>
      <c r="D2959" s="169"/>
      <c r="E2959" s="169"/>
      <c r="F2959" s="169"/>
      <c r="G2959" s="169"/>
      <c r="H2959" s="169"/>
      <c r="I2959" s="169"/>
      <c r="J2959" s="169"/>
      <c r="K2959" s="177"/>
    </row>
    <row r="2960" spans="2:11" x14ac:dyDescent="0.75">
      <c r="B2960" s="176" t="s">
        <v>3174</v>
      </c>
      <c r="C2960" s="168"/>
      <c r="D2960" s="169"/>
      <c r="E2960" s="169"/>
      <c r="F2960" s="169"/>
      <c r="G2960" s="169"/>
      <c r="H2960" s="169"/>
      <c r="I2960" s="169"/>
      <c r="J2960" s="169"/>
      <c r="K2960" s="177"/>
    </row>
    <row r="2961" spans="2:11" x14ac:dyDescent="0.75">
      <c r="B2961" s="176" t="s">
        <v>3175</v>
      </c>
      <c r="C2961" s="168"/>
      <c r="D2961" s="169"/>
      <c r="E2961" s="169"/>
      <c r="F2961" s="169"/>
      <c r="G2961" s="169"/>
      <c r="H2961" s="169"/>
      <c r="I2961" s="169"/>
      <c r="J2961" s="169"/>
      <c r="K2961" s="177"/>
    </row>
    <row r="2962" spans="2:11" x14ac:dyDescent="0.75">
      <c r="B2962" s="176" t="s">
        <v>3176</v>
      </c>
      <c r="C2962" s="168"/>
      <c r="D2962" s="169"/>
      <c r="E2962" s="169"/>
      <c r="F2962" s="169"/>
      <c r="G2962" s="169"/>
      <c r="H2962" s="169"/>
      <c r="I2962" s="169"/>
      <c r="J2962" s="169"/>
      <c r="K2962" s="177"/>
    </row>
    <row r="2963" spans="2:11" x14ac:dyDescent="0.75">
      <c r="B2963" s="176" t="s">
        <v>3177</v>
      </c>
      <c r="C2963" s="168"/>
      <c r="D2963" s="169"/>
      <c r="E2963" s="169"/>
      <c r="F2963" s="169"/>
      <c r="G2963" s="169"/>
      <c r="H2963" s="169"/>
      <c r="I2963" s="169"/>
      <c r="J2963" s="169"/>
      <c r="K2963" s="177"/>
    </row>
    <row r="2964" spans="2:11" x14ac:dyDescent="0.75">
      <c r="B2964" s="176" t="s">
        <v>3178</v>
      </c>
      <c r="C2964" s="168"/>
      <c r="D2964" s="169"/>
      <c r="E2964" s="169"/>
      <c r="F2964" s="169"/>
      <c r="G2964" s="169"/>
      <c r="H2964" s="169"/>
      <c r="I2964" s="169"/>
      <c r="J2964" s="169"/>
      <c r="K2964" s="177"/>
    </row>
    <row r="2965" spans="2:11" x14ac:dyDescent="0.75">
      <c r="B2965" s="176" t="s">
        <v>3179</v>
      </c>
      <c r="C2965" s="168"/>
      <c r="D2965" s="169"/>
      <c r="E2965" s="169"/>
      <c r="F2965" s="169"/>
      <c r="G2965" s="169"/>
      <c r="H2965" s="169"/>
      <c r="I2965" s="169"/>
      <c r="J2965" s="169"/>
      <c r="K2965" s="177"/>
    </row>
    <row r="2966" spans="2:11" x14ac:dyDescent="0.75">
      <c r="B2966" s="176" t="s">
        <v>3180</v>
      </c>
      <c r="C2966" s="168"/>
      <c r="D2966" s="169"/>
      <c r="E2966" s="169"/>
      <c r="F2966" s="169"/>
      <c r="G2966" s="169"/>
      <c r="H2966" s="169"/>
      <c r="I2966" s="169"/>
      <c r="J2966" s="169"/>
      <c r="K2966" s="177"/>
    </row>
    <row r="2967" spans="2:11" x14ac:dyDescent="0.75">
      <c r="B2967" s="176" t="s">
        <v>3181</v>
      </c>
      <c r="C2967" s="168"/>
      <c r="D2967" s="169"/>
      <c r="E2967" s="169"/>
      <c r="F2967" s="169"/>
      <c r="G2967" s="169"/>
      <c r="H2967" s="169"/>
      <c r="I2967" s="169"/>
      <c r="J2967" s="169"/>
      <c r="K2967" s="177"/>
    </row>
    <row r="2968" spans="2:11" x14ac:dyDescent="0.75">
      <c r="B2968" s="176" t="s">
        <v>3182</v>
      </c>
      <c r="C2968" s="168"/>
      <c r="D2968" s="169"/>
      <c r="E2968" s="169"/>
      <c r="F2968" s="169"/>
      <c r="G2968" s="169"/>
      <c r="H2968" s="169"/>
      <c r="I2968" s="169"/>
      <c r="J2968" s="169"/>
      <c r="K2968" s="177"/>
    </row>
    <row r="2969" spans="2:11" x14ac:dyDescent="0.75">
      <c r="B2969" s="176" t="s">
        <v>3183</v>
      </c>
      <c r="C2969" s="168"/>
      <c r="D2969" s="169"/>
      <c r="E2969" s="169"/>
      <c r="F2969" s="169"/>
      <c r="G2969" s="169"/>
      <c r="H2969" s="169"/>
      <c r="I2969" s="169"/>
      <c r="J2969" s="169"/>
      <c r="K2969" s="177"/>
    </row>
    <row r="2970" spans="2:11" x14ac:dyDescent="0.75">
      <c r="B2970" s="176" t="s">
        <v>3184</v>
      </c>
      <c r="C2970" s="168"/>
      <c r="D2970" s="169"/>
      <c r="E2970" s="169"/>
      <c r="F2970" s="169"/>
      <c r="G2970" s="169"/>
      <c r="H2970" s="169"/>
      <c r="I2970" s="169"/>
      <c r="J2970" s="169"/>
      <c r="K2970" s="177"/>
    </row>
    <row r="2971" spans="2:11" x14ac:dyDescent="0.75">
      <c r="B2971" s="176" t="s">
        <v>3185</v>
      </c>
      <c r="C2971" s="168"/>
      <c r="D2971" s="169"/>
      <c r="E2971" s="169"/>
      <c r="F2971" s="169"/>
      <c r="G2971" s="169"/>
      <c r="H2971" s="169"/>
      <c r="I2971" s="169"/>
      <c r="J2971" s="169"/>
      <c r="K2971" s="177"/>
    </row>
    <row r="2972" spans="2:11" x14ac:dyDescent="0.75">
      <c r="B2972" s="176" t="s">
        <v>3186</v>
      </c>
      <c r="C2972" s="168"/>
      <c r="D2972" s="169"/>
      <c r="E2972" s="169"/>
      <c r="F2972" s="169"/>
      <c r="G2972" s="169"/>
      <c r="H2972" s="169"/>
      <c r="I2972" s="169"/>
      <c r="J2972" s="169"/>
      <c r="K2972" s="177"/>
    </row>
    <row r="2973" spans="2:11" x14ac:dyDescent="0.75">
      <c r="B2973" s="176" t="s">
        <v>3187</v>
      </c>
      <c r="C2973" s="168"/>
      <c r="D2973" s="169"/>
      <c r="E2973" s="169"/>
      <c r="F2973" s="169"/>
      <c r="G2973" s="169"/>
      <c r="H2973" s="169"/>
      <c r="I2973" s="169"/>
      <c r="J2973" s="169"/>
      <c r="K2973" s="177"/>
    </row>
    <row r="2974" spans="2:11" x14ac:dyDescent="0.75">
      <c r="B2974" s="176" t="s">
        <v>3188</v>
      </c>
      <c r="C2974" s="168"/>
      <c r="D2974" s="169"/>
      <c r="E2974" s="169"/>
      <c r="F2974" s="169"/>
      <c r="G2974" s="169"/>
      <c r="H2974" s="169"/>
      <c r="I2974" s="169"/>
      <c r="J2974" s="169"/>
      <c r="K2974" s="177"/>
    </row>
    <row r="2975" spans="2:11" x14ac:dyDescent="0.75">
      <c r="B2975" s="176" t="s">
        <v>3189</v>
      </c>
      <c r="C2975" s="168"/>
      <c r="D2975" s="169"/>
      <c r="E2975" s="169"/>
      <c r="F2975" s="169"/>
      <c r="G2975" s="169"/>
      <c r="H2975" s="169"/>
      <c r="I2975" s="169"/>
      <c r="J2975" s="169"/>
      <c r="K2975" s="177"/>
    </row>
    <row r="2976" spans="2:11" x14ac:dyDescent="0.75">
      <c r="B2976" s="176" t="s">
        <v>3190</v>
      </c>
      <c r="C2976" s="168"/>
      <c r="D2976" s="169"/>
      <c r="E2976" s="169"/>
      <c r="F2976" s="169"/>
      <c r="G2976" s="169"/>
      <c r="H2976" s="169"/>
      <c r="I2976" s="169"/>
      <c r="J2976" s="169"/>
      <c r="K2976" s="177"/>
    </row>
    <row r="2977" spans="2:11" x14ac:dyDescent="0.75">
      <c r="B2977" s="176" t="s">
        <v>3191</v>
      </c>
      <c r="C2977" s="168"/>
      <c r="D2977" s="169"/>
      <c r="E2977" s="169"/>
      <c r="F2977" s="169"/>
      <c r="G2977" s="169"/>
      <c r="H2977" s="169"/>
      <c r="I2977" s="169"/>
      <c r="J2977" s="169"/>
      <c r="K2977" s="177"/>
    </row>
    <row r="2978" spans="2:11" x14ac:dyDescent="0.75">
      <c r="B2978" s="176" t="s">
        <v>3192</v>
      </c>
      <c r="C2978" s="168"/>
      <c r="D2978" s="169"/>
      <c r="E2978" s="169"/>
      <c r="F2978" s="169"/>
      <c r="G2978" s="169"/>
      <c r="H2978" s="169"/>
      <c r="I2978" s="169"/>
      <c r="J2978" s="169"/>
      <c r="K2978" s="177"/>
    </row>
    <row r="2979" spans="2:11" x14ac:dyDescent="0.75">
      <c r="B2979" s="176" t="s">
        <v>3193</v>
      </c>
      <c r="C2979" s="168"/>
      <c r="D2979" s="169"/>
      <c r="E2979" s="169"/>
      <c r="F2979" s="169"/>
      <c r="G2979" s="169"/>
      <c r="H2979" s="169"/>
      <c r="I2979" s="169"/>
      <c r="J2979" s="169"/>
      <c r="K2979" s="177"/>
    </row>
    <row r="2980" spans="2:11" x14ac:dyDescent="0.75">
      <c r="B2980" s="176" t="s">
        <v>3194</v>
      </c>
      <c r="C2980" s="168"/>
      <c r="D2980" s="169"/>
      <c r="E2980" s="169"/>
      <c r="F2980" s="169"/>
      <c r="G2980" s="169"/>
      <c r="H2980" s="169"/>
      <c r="I2980" s="169"/>
      <c r="J2980" s="169"/>
      <c r="K2980" s="177"/>
    </row>
    <row r="2981" spans="2:11" x14ac:dyDescent="0.75">
      <c r="B2981" s="176" t="s">
        <v>3195</v>
      </c>
      <c r="C2981" s="168"/>
      <c r="D2981" s="169"/>
      <c r="E2981" s="169"/>
      <c r="F2981" s="169"/>
      <c r="G2981" s="169"/>
      <c r="H2981" s="169"/>
      <c r="I2981" s="169"/>
      <c r="J2981" s="169"/>
      <c r="K2981" s="177"/>
    </row>
    <row r="2982" spans="2:11" x14ac:dyDescent="0.75">
      <c r="B2982" s="176" t="s">
        <v>3196</v>
      </c>
      <c r="C2982" s="168"/>
      <c r="D2982" s="169"/>
      <c r="E2982" s="169"/>
      <c r="F2982" s="169"/>
      <c r="G2982" s="169"/>
      <c r="H2982" s="169"/>
      <c r="I2982" s="169"/>
      <c r="J2982" s="169"/>
      <c r="K2982" s="177"/>
    </row>
    <row r="2983" spans="2:11" x14ac:dyDescent="0.75">
      <c r="B2983" s="176" t="s">
        <v>3197</v>
      </c>
      <c r="C2983" s="168"/>
      <c r="D2983" s="169"/>
      <c r="E2983" s="169"/>
      <c r="F2983" s="169"/>
      <c r="G2983" s="169"/>
      <c r="H2983" s="169"/>
      <c r="I2983" s="169"/>
      <c r="J2983" s="169"/>
      <c r="K2983" s="177"/>
    </row>
    <row r="2984" spans="2:11" x14ac:dyDescent="0.75">
      <c r="B2984" s="176" t="s">
        <v>3198</v>
      </c>
      <c r="C2984" s="168"/>
      <c r="D2984" s="169"/>
      <c r="E2984" s="169"/>
      <c r="F2984" s="169"/>
      <c r="G2984" s="169"/>
      <c r="H2984" s="169"/>
      <c r="I2984" s="169"/>
      <c r="J2984" s="169"/>
      <c r="K2984" s="177"/>
    </row>
    <row r="2985" spans="2:11" x14ac:dyDescent="0.75">
      <c r="B2985" s="176" t="s">
        <v>3199</v>
      </c>
      <c r="C2985" s="168"/>
      <c r="D2985" s="169"/>
      <c r="E2985" s="169"/>
      <c r="F2985" s="169"/>
      <c r="G2985" s="169"/>
      <c r="H2985" s="169"/>
      <c r="I2985" s="169"/>
      <c r="J2985" s="169"/>
      <c r="K2985" s="177"/>
    </row>
    <row r="2986" spans="2:11" x14ac:dyDescent="0.75">
      <c r="B2986" s="176" t="s">
        <v>3200</v>
      </c>
      <c r="C2986" s="168"/>
      <c r="D2986" s="169"/>
      <c r="E2986" s="169"/>
      <c r="F2986" s="169"/>
      <c r="G2986" s="169"/>
      <c r="H2986" s="169"/>
      <c r="I2986" s="169"/>
      <c r="J2986" s="169"/>
      <c r="K2986" s="177"/>
    </row>
    <row r="2987" spans="2:11" x14ac:dyDescent="0.75">
      <c r="B2987" s="176" t="s">
        <v>3201</v>
      </c>
      <c r="C2987" s="168"/>
      <c r="D2987" s="169"/>
      <c r="E2987" s="169"/>
      <c r="F2987" s="169"/>
      <c r="G2987" s="169"/>
      <c r="H2987" s="169"/>
      <c r="I2987" s="169"/>
      <c r="J2987" s="169"/>
      <c r="K2987" s="177"/>
    </row>
    <row r="2988" spans="2:11" x14ac:dyDescent="0.75">
      <c r="B2988" s="176" t="s">
        <v>3202</v>
      </c>
      <c r="C2988" s="168"/>
      <c r="D2988" s="169"/>
      <c r="E2988" s="169"/>
      <c r="F2988" s="169"/>
      <c r="G2988" s="169"/>
      <c r="H2988" s="169"/>
      <c r="I2988" s="169"/>
      <c r="J2988" s="169"/>
      <c r="K2988" s="177"/>
    </row>
    <row r="2989" spans="2:11" x14ac:dyDescent="0.75">
      <c r="B2989" s="176" t="s">
        <v>3203</v>
      </c>
      <c r="C2989" s="168"/>
      <c r="D2989" s="169"/>
      <c r="E2989" s="169"/>
      <c r="F2989" s="169"/>
      <c r="G2989" s="169"/>
      <c r="H2989" s="169"/>
      <c r="I2989" s="169"/>
      <c r="J2989" s="169"/>
      <c r="K2989" s="177"/>
    </row>
    <row r="2990" spans="2:11" x14ac:dyDescent="0.75">
      <c r="B2990" s="176" t="s">
        <v>3204</v>
      </c>
      <c r="C2990" s="168"/>
      <c r="D2990" s="169"/>
      <c r="E2990" s="169"/>
      <c r="F2990" s="169"/>
      <c r="G2990" s="169"/>
      <c r="H2990" s="169"/>
      <c r="I2990" s="169"/>
      <c r="J2990" s="169"/>
      <c r="K2990" s="177"/>
    </row>
    <row r="2991" spans="2:11" x14ac:dyDescent="0.75">
      <c r="B2991" s="176" t="s">
        <v>3205</v>
      </c>
      <c r="C2991" s="168"/>
      <c r="D2991" s="169"/>
      <c r="E2991" s="169"/>
      <c r="F2991" s="169"/>
      <c r="G2991" s="169"/>
      <c r="H2991" s="169"/>
      <c r="I2991" s="169"/>
      <c r="J2991" s="169"/>
      <c r="K2991" s="177"/>
    </row>
    <row r="2992" spans="2:11" x14ac:dyDescent="0.75">
      <c r="B2992" s="176" t="s">
        <v>3206</v>
      </c>
      <c r="C2992" s="168"/>
      <c r="D2992" s="169"/>
      <c r="E2992" s="169"/>
      <c r="F2992" s="169"/>
      <c r="G2992" s="169"/>
      <c r="H2992" s="169"/>
      <c r="I2992" s="169"/>
      <c r="J2992" s="169"/>
      <c r="K2992" s="177"/>
    </row>
    <row r="2993" spans="2:11" x14ac:dyDescent="0.75">
      <c r="B2993" s="176" t="s">
        <v>3207</v>
      </c>
      <c r="C2993" s="168"/>
      <c r="D2993" s="169"/>
      <c r="E2993" s="169"/>
      <c r="F2993" s="169"/>
      <c r="G2993" s="169"/>
      <c r="H2993" s="169"/>
      <c r="I2993" s="169"/>
      <c r="J2993" s="169"/>
      <c r="K2993" s="177"/>
    </row>
    <row r="2994" spans="2:11" x14ac:dyDescent="0.75">
      <c r="B2994" s="176" t="s">
        <v>3208</v>
      </c>
      <c r="C2994" s="168"/>
      <c r="D2994" s="169"/>
      <c r="E2994" s="169"/>
      <c r="F2994" s="169"/>
      <c r="G2994" s="169"/>
      <c r="H2994" s="169"/>
      <c r="I2994" s="169"/>
      <c r="J2994" s="169"/>
      <c r="K2994" s="177"/>
    </row>
    <row r="2995" spans="2:11" x14ac:dyDescent="0.75">
      <c r="B2995" s="176" t="s">
        <v>3209</v>
      </c>
      <c r="C2995" s="168"/>
      <c r="D2995" s="169"/>
      <c r="E2995" s="169"/>
      <c r="F2995" s="169"/>
      <c r="G2995" s="169"/>
      <c r="H2995" s="169"/>
      <c r="I2995" s="169"/>
      <c r="J2995" s="169"/>
      <c r="K2995" s="177"/>
    </row>
    <row r="2996" spans="2:11" x14ac:dyDescent="0.75">
      <c r="B2996" s="176" t="s">
        <v>3210</v>
      </c>
      <c r="C2996" s="168"/>
      <c r="D2996" s="169"/>
      <c r="E2996" s="169"/>
      <c r="F2996" s="169"/>
      <c r="G2996" s="169"/>
      <c r="H2996" s="169"/>
      <c r="I2996" s="169"/>
      <c r="J2996" s="169"/>
      <c r="K2996" s="177"/>
    </row>
    <row r="2997" spans="2:11" x14ac:dyDescent="0.75">
      <c r="B2997" s="176" t="s">
        <v>3211</v>
      </c>
      <c r="C2997" s="168"/>
      <c r="D2997" s="169"/>
      <c r="E2997" s="169"/>
      <c r="F2997" s="169"/>
      <c r="G2997" s="169"/>
      <c r="H2997" s="169"/>
      <c r="I2997" s="169"/>
      <c r="J2997" s="169"/>
      <c r="K2997" s="177"/>
    </row>
    <row r="2998" spans="2:11" x14ac:dyDescent="0.75">
      <c r="B2998" s="176" t="s">
        <v>3212</v>
      </c>
      <c r="C2998" s="168"/>
      <c r="D2998" s="169"/>
      <c r="E2998" s="169"/>
      <c r="F2998" s="169"/>
      <c r="G2998" s="169"/>
      <c r="H2998" s="169"/>
      <c r="I2998" s="169"/>
      <c r="J2998" s="169"/>
      <c r="K2998" s="177"/>
    </row>
    <row r="2999" spans="2:11" x14ac:dyDescent="0.75">
      <c r="B2999" s="176" t="s">
        <v>3213</v>
      </c>
      <c r="C2999" s="168"/>
      <c r="D2999" s="169"/>
      <c r="E2999" s="169"/>
      <c r="F2999" s="169"/>
      <c r="G2999" s="169"/>
      <c r="H2999" s="169"/>
      <c r="I2999" s="169"/>
      <c r="J2999" s="169"/>
      <c r="K2999" s="177"/>
    </row>
    <row r="3000" spans="2:11" x14ac:dyDescent="0.75">
      <c r="B3000" s="176" t="s">
        <v>3214</v>
      </c>
      <c r="C3000" s="168"/>
      <c r="D3000" s="169"/>
      <c r="E3000" s="169"/>
      <c r="F3000" s="169"/>
      <c r="G3000" s="169"/>
      <c r="H3000" s="169"/>
      <c r="I3000" s="169"/>
      <c r="J3000" s="169"/>
      <c r="K3000" s="177"/>
    </row>
    <row r="3001" spans="2:11" x14ac:dyDescent="0.75">
      <c r="B3001" s="176" t="s">
        <v>3215</v>
      </c>
      <c r="C3001" s="168"/>
      <c r="D3001" s="169"/>
      <c r="E3001" s="169"/>
      <c r="F3001" s="169"/>
      <c r="G3001" s="169"/>
      <c r="H3001" s="169"/>
      <c r="I3001" s="169"/>
      <c r="J3001" s="169"/>
      <c r="K3001" s="177"/>
    </row>
    <row r="3002" spans="2:11" x14ac:dyDescent="0.75">
      <c r="B3002" s="176" t="s">
        <v>3216</v>
      </c>
      <c r="C3002" s="168"/>
      <c r="D3002" s="169"/>
      <c r="E3002" s="169"/>
      <c r="F3002" s="169"/>
      <c r="G3002" s="169"/>
      <c r="H3002" s="169"/>
      <c r="I3002" s="169"/>
      <c r="J3002" s="169"/>
      <c r="K3002" s="177"/>
    </row>
    <row r="3003" spans="2:11" x14ac:dyDescent="0.75">
      <c r="B3003" s="176" t="s">
        <v>3217</v>
      </c>
      <c r="C3003" s="168"/>
      <c r="D3003" s="169"/>
      <c r="E3003" s="169"/>
      <c r="F3003" s="169"/>
      <c r="G3003" s="169"/>
      <c r="H3003" s="169"/>
      <c r="I3003" s="169"/>
      <c r="J3003" s="169"/>
      <c r="K3003" s="177"/>
    </row>
    <row r="3004" spans="2:11" x14ac:dyDescent="0.75">
      <c r="B3004" s="176" t="s">
        <v>3218</v>
      </c>
      <c r="C3004" s="168"/>
      <c r="D3004" s="169"/>
      <c r="E3004" s="169"/>
      <c r="F3004" s="169"/>
      <c r="G3004" s="169"/>
      <c r="H3004" s="169"/>
      <c r="I3004" s="169"/>
      <c r="J3004" s="169"/>
      <c r="K3004" s="177"/>
    </row>
    <row r="3005" spans="2:11" x14ac:dyDescent="0.75">
      <c r="B3005" s="176" t="s">
        <v>3219</v>
      </c>
      <c r="C3005" s="168"/>
      <c r="D3005" s="169"/>
      <c r="E3005" s="169"/>
      <c r="F3005" s="169"/>
      <c r="G3005" s="169"/>
      <c r="H3005" s="169"/>
      <c r="I3005" s="169"/>
      <c r="J3005" s="169"/>
      <c r="K3005" s="177"/>
    </row>
    <row r="3006" spans="2:11" x14ac:dyDescent="0.75">
      <c r="B3006" s="176" t="s">
        <v>3220</v>
      </c>
      <c r="C3006" s="168"/>
      <c r="D3006" s="169"/>
      <c r="E3006" s="169"/>
      <c r="F3006" s="169"/>
      <c r="G3006" s="169"/>
      <c r="H3006" s="169"/>
      <c r="I3006" s="169"/>
      <c r="J3006" s="169"/>
      <c r="K3006" s="177"/>
    </row>
    <row r="3007" spans="2:11" x14ac:dyDescent="0.75">
      <c r="B3007" s="176" t="s">
        <v>3221</v>
      </c>
      <c r="C3007" s="168"/>
      <c r="D3007" s="169"/>
      <c r="E3007" s="169"/>
      <c r="F3007" s="169"/>
      <c r="G3007" s="169"/>
      <c r="H3007" s="169"/>
      <c r="I3007" s="169"/>
      <c r="J3007" s="169"/>
      <c r="K3007" s="177"/>
    </row>
    <row r="3008" spans="2:11" x14ac:dyDescent="0.75">
      <c r="B3008" s="176" t="s">
        <v>3222</v>
      </c>
      <c r="C3008" s="168"/>
      <c r="D3008" s="169"/>
      <c r="E3008" s="169"/>
      <c r="F3008" s="169"/>
      <c r="G3008" s="169"/>
      <c r="H3008" s="169"/>
      <c r="I3008" s="169"/>
      <c r="J3008" s="169"/>
      <c r="K3008" s="177"/>
    </row>
    <row r="3009" spans="2:11" x14ac:dyDescent="0.75">
      <c r="B3009" s="176" t="s">
        <v>3223</v>
      </c>
      <c r="C3009" s="168"/>
      <c r="D3009" s="169"/>
      <c r="E3009" s="169"/>
      <c r="F3009" s="169"/>
      <c r="G3009" s="169"/>
      <c r="H3009" s="169"/>
      <c r="I3009" s="169"/>
      <c r="J3009" s="169"/>
      <c r="K3009" s="177"/>
    </row>
    <row r="3010" spans="2:11" x14ac:dyDescent="0.75">
      <c r="B3010" s="176" t="s">
        <v>3224</v>
      </c>
      <c r="C3010" s="168"/>
      <c r="D3010" s="169"/>
      <c r="E3010" s="169"/>
      <c r="F3010" s="169"/>
      <c r="G3010" s="169"/>
      <c r="H3010" s="169"/>
      <c r="I3010" s="169"/>
      <c r="J3010" s="169"/>
      <c r="K3010" s="177"/>
    </row>
    <row r="3011" spans="2:11" x14ac:dyDescent="0.75">
      <c r="B3011" s="176" t="s">
        <v>3225</v>
      </c>
      <c r="C3011" s="168"/>
      <c r="D3011" s="169"/>
      <c r="E3011" s="169"/>
      <c r="F3011" s="169"/>
      <c r="G3011" s="169"/>
      <c r="H3011" s="169"/>
      <c r="I3011" s="169"/>
      <c r="J3011" s="169"/>
      <c r="K3011" s="177"/>
    </row>
    <row r="3012" spans="2:11" x14ac:dyDescent="0.75">
      <c r="B3012" s="176" t="s">
        <v>3226</v>
      </c>
      <c r="C3012" s="168"/>
      <c r="D3012" s="169"/>
      <c r="E3012" s="169"/>
      <c r="F3012" s="169"/>
      <c r="G3012" s="169"/>
      <c r="H3012" s="169"/>
      <c r="I3012" s="169"/>
      <c r="J3012" s="169"/>
      <c r="K3012" s="177"/>
    </row>
    <row r="3013" spans="2:11" x14ac:dyDescent="0.75">
      <c r="B3013" s="176" t="s">
        <v>3227</v>
      </c>
      <c r="C3013" s="168"/>
      <c r="D3013" s="169"/>
      <c r="E3013" s="169"/>
      <c r="F3013" s="169"/>
      <c r="G3013" s="169"/>
      <c r="H3013" s="169"/>
      <c r="I3013" s="169"/>
      <c r="J3013" s="169"/>
      <c r="K3013" s="177"/>
    </row>
    <row r="3014" spans="2:11" x14ac:dyDescent="0.75">
      <c r="B3014" s="176" t="s">
        <v>3228</v>
      </c>
      <c r="C3014" s="168"/>
      <c r="D3014" s="169"/>
      <c r="E3014" s="169"/>
      <c r="F3014" s="169"/>
      <c r="G3014" s="169"/>
      <c r="H3014" s="169"/>
      <c r="I3014" s="169"/>
      <c r="J3014" s="169"/>
      <c r="K3014" s="177"/>
    </row>
    <row r="3015" spans="2:11" x14ac:dyDescent="0.75">
      <c r="B3015" s="176" t="s">
        <v>3229</v>
      </c>
      <c r="C3015" s="168"/>
      <c r="D3015" s="169"/>
      <c r="E3015" s="169"/>
      <c r="F3015" s="169"/>
      <c r="G3015" s="169"/>
      <c r="H3015" s="169"/>
      <c r="I3015" s="169"/>
      <c r="J3015" s="169"/>
      <c r="K3015" s="177"/>
    </row>
    <row r="3016" spans="2:11" x14ac:dyDescent="0.75">
      <c r="B3016" s="176" t="s">
        <v>3230</v>
      </c>
      <c r="C3016" s="168"/>
      <c r="D3016" s="169"/>
      <c r="E3016" s="169"/>
      <c r="F3016" s="169"/>
      <c r="G3016" s="169"/>
      <c r="H3016" s="169"/>
      <c r="I3016" s="169"/>
      <c r="J3016" s="169"/>
      <c r="K3016" s="177"/>
    </row>
    <row r="3017" spans="2:11" x14ac:dyDescent="0.75">
      <c r="B3017" s="176" t="s">
        <v>3231</v>
      </c>
      <c r="C3017" s="168"/>
      <c r="D3017" s="169"/>
      <c r="E3017" s="169"/>
      <c r="F3017" s="169"/>
      <c r="G3017" s="169"/>
      <c r="H3017" s="169"/>
      <c r="I3017" s="169"/>
      <c r="J3017" s="169"/>
      <c r="K3017" s="177"/>
    </row>
    <row r="3018" spans="2:11" x14ac:dyDescent="0.75">
      <c r="B3018" s="176" t="s">
        <v>3232</v>
      </c>
      <c r="C3018" s="168"/>
      <c r="D3018" s="169"/>
      <c r="E3018" s="169"/>
      <c r="F3018" s="169"/>
      <c r="G3018" s="169"/>
      <c r="H3018" s="169"/>
      <c r="I3018" s="169"/>
      <c r="J3018" s="169"/>
      <c r="K3018" s="177"/>
    </row>
    <row r="3019" spans="2:11" x14ac:dyDescent="0.75">
      <c r="B3019" s="176" t="s">
        <v>3233</v>
      </c>
      <c r="C3019" s="168"/>
      <c r="D3019" s="169"/>
      <c r="E3019" s="169"/>
      <c r="F3019" s="169"/>
      <c r="G3019" s="169"/>
      <c r="H3019" s="169"/>
      <c r="I3019" s="169"/>
      <c r="J3019" s="169"/>
      <c r="K3019" s="177"/>
    </row>
    <row r="3020" spans="2:11" x14ac:dyDescent="0.75">
      <c r="B3020" s="176" t="s">
        <v>3234</v>
      </c>
      <c r="C3020" s="168"/>
      <c r="D3020" s="169"/>
      <c r="E3020" s="169"/>
      <c r="F3020" s="169"/>
      <c r="G3020" s="169"/>
      <c r="H3020" s="169"/>
      <c r="I3020" s="169"/>
      <c r="J3020" s="169"/>
      <c r="K3020" s="177"/>
    </row>
    <row r="3021" spans="2:11" x14ac:dyDescent="0.75">
      <c r="B3021" s="176" t="s">
        <v>3235</v>
      </c>
      <c r="C3021" s="168"/>
      <c r="D3021" s="169"/>
      <c r="E3021" s="169"/>
      <c r="F3021" s="169"/>
      <c r="G3021" s="169"/>
      <c r="H3021" s="169"/>
      <c r="I3021" s="169"/>
      <c r="J3021" s="169"/>
      <c r="K3021" s="177"/>
    </row>
    <row r="3022" spans="2:11" x14ac:dyDescent="0.75">
      <c r="B3022" s="176" t="s">
        <v>3236</v>
      </c>
      <c r="C3022" s="168"/>
      <c r="D3022" s="169"/>
      <c r="E3022" s="169"/>
      <c r="F3022" s="169"/>
      <c r="G3022" s="169"/>
      <c r="H3022" s="169"/>
      <c r="I3022" s="169"/>
      <c r="J3022" s="169"/>
      <c r="K3022" s="177"/>
    </row>
    <row r="3023" spans="2:11" x14ac:dyDescent="0.75">
      <c r="B3023" s="176" t="s">
        <v>3237</v>
      </c>
      <c r="C3023" s="168"/>
      <c r="D3023" s="169"/>
      <c r="E3023" s="169"/>
      <c r="F3023" s="169"/>
      <c r="G3023" s="169"/>
      <c r="H3023" s="169"/>
      <c r="I3023" s="169"/>
      <c r="J3023" s="169"/>
      <c r="K3023" s="177"/>
    </row>
    <row r="3024" spans="2:11" x14ac:dyDescent="0.75">
      <c r="B3024" s="176" t="s">
        <v>3238</v>
      </c>
      <c r="C3024" s="168"/>
      <c r="D3024" s="169"/>
      <c r="E3024" s="169"/>
      <c r="F3024" s="169"/>
      <c r="G3024" s="169"/>
      <c r="H3024" s="169"/>
      <c r="I3024" s="169"/>
      <c r="J3024" s="169"/>
      <c r="K3024" s="177"/>
    </row>
    <row r="3025" spans="2:11" x14ac:dyDescent="0.75">
      <c r="B3025" s="176" t="s">
        <v>3239</v>
      </c>
      <c r="C3025" s="168"/>
      <c r="D3025" s="169"/>
      <c r="E3025" s="169"/>
      <c r="F3025" s="169"/>
      <c r="G3025" s="169"/>
      <c r="H3025" s="169"/>
      <c r="I3025" s="169"/>
      <c r="J3025" s="169"/>
      <c r="K3025" s="177"/>
    </row>
    <row r="3026" spans="2:11" x14ac:dyDescent="0.75">
      <c r="B3026" s="176" t="s">
        <v>3240</v>
      </c>
      <c r="C3026" s="168"/>
      <c r="D3026" s="169"/>
      <c r="E3026" s="169"/>
      <c r="F3026" s="169"/>
      <c r="G3026" s="169"/>
      <c r="H3026" s="169"/>
      <c r="I3026" s="169"/>
      <c r="J3026" s="169"/>
      <c r="K3026" s="177"/>
    </row>
    <row r="3027" spans="2:11" x14ac:dyDescent="0.75">
      <c r="B3027" s="176" t="s">
        <v>3241</v>
      </c>
      <c r="C3027" s="168"/>
      <c r="D3027" s="169"/>
      <c r="E3027" s="169"/>
      <c r="F3027" s="169"/>
      <c r="G3027" s="169"/>
      <c r="H3027" s="169"/>
      <c r="I3027" s="169"/>
      <c r="J3027" s="169"/>
      <c r="K3027" s="177"/>
    </row>
    <row r="3028" spans="2:11" x14ac:dyDescent="0.75">
      <c r="B3028" s="176" t="s">
        <v>3242</v>
      </c>
      <c r="C3028" s="168"/>
      <c r="D3028" s="169"/>
      <c r="E3028" s="169"/>
      <c r="F3028" s="169"/>
      <c r="G3028" s="169"/>
      <c r="H3028" s="169"/>
      <c r="I3028" s="169"/>
      <c r="J3028" s="169"/>
      <c r="K3028" s="177"/>
    </row>
    <row r="3029" spans="2:11" x14ac:dyDescent="0.75">
      <c r="B3029" s="176" t="s">
        <v>3243</v>
      </c>
      <c r="C3029" s="168"/>
      <c r="D3029" s="169"/>
      <c r="E3029" s="169"/>
      <c r="F3029" s="169"/>
      <c r="G3029" s="169"/>
      <c r="H3029" s="169"/>
      <c r="I3029" s="169"/>
      <c r="J3029" s="169"/>
      <c r="K3029" s="177"/>
    </row>
    <row r="3030" spans="2:11" x14ac:dyDescent="0.75">
      <c r="B3030" s="176" t="s">
        <v>3244</v>
      </c>
      <c r="C3030" s="168"/>
      <c r="D3030" s="169"/>
      <c r="E3030" s="169"/>
      <c r="F3030" s="169"/>
      <c r="G3030" s="169"/>
      <c r="H3030" s="169"/>
      <c r="I3030" s="169"/>
      <c r="J3030" s="169"/>
      <c r="K3030" s="177"/>
    </row>
    <row r="3031" spans="2:11" x14ac:dyDescent="0.75">
      <c r="B3031" s="176" t="s">
        <v>3245</v>
      </c>
      <c r="C3031" s="168"/>
      <c r="D3031" s="169"/>
      <c r="E3031" s="169"/>
      <c r="F3031" s="169"/>
      <c r="G3031" s="169"/>
      <c r="H3031" s="169"/>
      <c r="I3031" s="169"/>
      <c r="J3031" s="169"/>
      <c r="K3031" s="177"/>
    </row>
    <row r="3032" spans="2:11" x14ac:dyDescent="0.75">
      <c r="B3032" s="176" t="s">
        <v>3246</v>
      </c>
      <c r="C3032" s="168"/>
      <c r="D3032" s="169"/>
      <c r="E3032" s="169"/>
      <c r="F3032" s="169"/>
      <c r="G3032" s="169"/>
      <c r="H3032" s="169"/>
      <c r="I3032" s="169"/>
      <c r="J3032" s="169"/>
      <c r="K3032" s="177"/>
    </row>
    <row r="3033" spans="2:11" x14ac:dyDescent="0.75">
      <c r="B3033" s="176" t="s">
        <v>3247</v>
      </c>
      <c r="C3033" s="168"/>
      <c r="D3033" s="169"/>
      <c r="E3033" s="169"/>
      <c r="F3033" s="169"/>
      <c r="G3033" s="169"/>
      <c r="H3033" s="169"/>
      <c r="I3033" s="169"/>
      <c r="J3033" s="169"/>
      <c r="K3033" s="177"/>
    </row>
    <row r="3034" spans="2:11" x14ac:dyDescent="0.75">
      <c r="B3034" s="176" t="s">
        <v>3248</v>
      </c>
      <c r="C3034" s="168"/>
      <c r="D3034" s="169"/>
      <c r="E3034" s="169"/>
      <c r="F3034" s="169"/>
      <c r="G3034" s="169"/>
      <c r="H3034" s="169"/>
      <c r="I3034" s="169"/>
      <c r="J3034" s="169"/>
      <c r="K3034" s="177"/>
    </row>
    <row r="3035" spans="2:11" x14ac:dyDescent="0.75">
      <c r="B3035" s="176" t="s">
        <v>3249</v>
      </c>
      <c r="C3035" s="168"/>
      <c r="D3035" s="169"/>
      <c r="E3035" s="169"/>
      <c r="F3035" s="169"/>
      <c r="G3035" s="169"/>
      <c r="H3035" s="169"/>
      <c r="I3035" s="169"/>
      <c r="J3035" s="169"/>
      <c r="K3035" s="177"/>
    </row>
    <row r="3036" spans="2:11" x14ac:dyDescent="0.75">
      <c r="B3036" s="176" t="s">
        <v>3250</v>
      </c>
      <c r="C3036" s="168"/>
      <c r="D3036" s="169"/>
      <c r="E3036" s="169"/>
      <c r="F3036" s="169"/>
      <c r="G3036" s="169"/>
      <c r="H3036" s="169"/>
      <c r="I3036" s="169"/>
      <c r="J3036" s="169"/>
      <c r="K3036" s="177"/>
    </row>
    <row r="3037" spans="2:11" x14ac:dyDescent="0.75">
      <c r="B3037" s="176" t="s">
        <v>3251</v>
      </c>
      <c r="C3037" s="168"/>
      <c r="D3037" s="169"/>
      <c r="E3037" s="169"/>
      <c r="F3037" s="169"/>
      <c r="G3037" s="169"/>
      <c r="H3037" s="169"/>
      <c r="I3037" s="169"/>
      <c r="J3037" s="169"/>
      <c r="K3037" s="177"/>
    </row>
    <row r="3038" spans="2:11" x14ac:dyDescent="0.75">
      <c r="B3038" s="176" t="s">
        <v>3252</v>
      </c>
      <c r="C3038" s="168"/>
      <c r="D3038" s="169"/>
      <c r="E3038" s="169"/>
      <c r="F3038" s="169"/>
      <c r="G3038" s="169"/>
      <c r="H3038" s="169"/>
      <c r="I3038" s="169"/>
      <c r="J3038" s="169"/>
      <c r="K3038" s="177"/>
    </row>
    <row r="3039" spans="2:11" x14ac:dyDescent="0.75">
      <c r="B3039" s="176" t="s">
        <v>3253</v>
      </c>
      <c r="C3039" s="168"/>
      <c r="D3039" s="169"/>
      <c r="E3039" s="169"/>
      <c r="F3039" s="169"/>
      <c r="G3039" s="169"/>
      <c r="H3039" s="169"/>
      <c r="I3039" s="169"/>
      <c r="J3039" s="169"/>
      <c r="K3039" s="177"/>
    </row>
    <row r="3040" spans="2:11" x14ac:dyDescent="0.75">
      <c r="B3040" s="176" t="s">
        <v>3254</v>
      </c>
      <c r="C3040" s="168"/>
      <c r="D3040" s="169"/>
      <c r="E3040" s="169"/>
      <c r="F3040" s="169"/>
      <c r="G3040" s="169"/>
      <c r="H3040" s="169"/>
      <c r="I3040" s="169"/>
      <c r="J3040" s="169"/>
      <c r="K3040" s="177"/>
    </row>
    <row r="3041" spans="2:11" x14ac:dyDescent="0.75">
      <c r="B3041" s="176" t="s">
        <v>3255</v>
      </c>
      <c r="C3041" s="168"/>
      <c r="D3041" s="169"/>
      <c r="E3041" s="169"/>
      <c r="F3041" s="169"/>
      <c r="G3041" s="169"/>
      <c r="H3041" s="169"/>
      <c r="I3041" s="169"/>
      <c r="J3041" s="169"/>
      <c r="K3041" s="177"/>
    </row>
    <row r="3042" spans="2:11" x14ac:dyDescent="0.75">
      <c r="B3042" s="176" t="s">
        <v>3256</v>
      </c>
      <c r="C3042" s="168"/>
      <c r="D3042" s="169"/>
      <c r="E3042" s="169"/>
      <c r="F3042" s="169"/>
      <c r="G3042" s="169"/>
      <c r="H3042" s="169"/>
      <c r="I3042" s="169"/>
      <c r="J3042" s="169"/>
      <c r="K3042" s="177"/>
    </row>
    <row r="3043" spans="2:11" x14ac:dyDescent="0.75">
      <c r="B3043" s="176" t="s">
        <v>3257</v>
      </c>
      <c r="C3043" s="168"/>
      <c r="D3043" s="169"/>
      <c r="E3043" s="169"/>
      <c r="F3043" s="169"/>
      <c r="G3043" s="169"/>
      <c r="H3043" s="169"/>
      <c r="I3043" s="169"/>
      <c r="J3043" s="169"/>
      <c r="K3043" s="177"/>
    </row>
    <row r="3044" spans="2:11" x14ac:dyDescent="0.75">
      <c r="B3044" s="176" t="s">
        <v>3258</v>
      </c>
      <c r="C3044" s="168"/>
      <c r="D3044" s="169"/>
      <c r="E3044" s="169"/>
      <c r="F3044" s="169"/>
      <c r="G3044" s="169"/>
      <c r="H3044" s="169"/>
      <c r="I3044" s="169"/>
      <c r="J3044" s="169"/>
      <c r="K3044" s="177"/>
    </row>
    <row r="3045" spans="2:11" x14ac:dyDescent="0.75">
      <c r="B3045" s="176" t="s">
        <v>3259</v>
      </c>
      <c r="C3045" s="168"/>
      <c r="D3045" s="169"/>
      <c r="E3045" s="169"/>
      <c r="F3045" s="169"/>
      <c r="G3045" s="169"/>
      <c r="H3045" s="169"/>
      <c r="I3045" s="169"/>
      <c r="J3045" s="169"/>
      <c r="K3045" s="177"/>
    </row>
    <row r="3046" spans="2:11" x14ac:dyDescent="0.75">
      <c r="B3046" s="176" t="s">
        <v>3260</v>
      </c>
      <c r="C3046" s="168"/>
      <c r="D3046" s="169"/>
      <c r="E3046" s="169"/>
      <c r="F3046" s="169"/>
      <c r="G3046" s="169"/>
      <c r="H3046" s="169"/>
      <c r="I3046" s="169"/>
      <c r="J3046" s="169"/>
      <c r="K3046" s="177"/>
    </row>
    <row r="3047" spans="2:11" x14ac:dyDescent="0.75">
      <c r="B3047" s="176" t="s">
        <v>3261</v>
      </c>
      <c r="C3047" s="168"/>
      <c r="D3047" s="169"/>
      <c r="E3047" s="169"/>
      <c r="F3047" s="169"/>
      <c r="G3047" s="169"/>
      <c r="H3047" s="169"/>
      <c r="I3047" s="169"/>
      <c r="J3047" s="169"/>
      <c r="K3047" s="177"/>
    </row>
    <row r="3048" spans="2:11" x14ac:dyDescent="0.75">
      <c r="B3048" s="176" t="s">
        <v>3262</v>
      </c>
      <c r="C3048" s="168"/>
      <c r="D3048" s="169"/>
      <c r="E3048" s="169"/>
      <c r="F3048" s="169"/>
      <c r="G3048" s="169"/>
      <c r="H3048" s="169"/>
      <c r="I3048" s="169"/>
      <c r="J3048" s="169"/>
      <c r="K3048" s="177"/>
    </row>
    <row r="3049" spans="2:11" x14ac:dyDescent="0.75">
      <c r="B3049" s="176" t="s">
        <v>3263</v>
      </c>
      <c r="C3049" s="168"/>
      <c r="D3049" s="169"/>
      <c r="E3049" s="169"/>
      <c r="F3049" s="169"/>
      <c r="G3049" s="169"/>
      <c r="H3049" s="169"/>
      <c r="I3049" s="169"/>
      <c r="J3049" s="169"/>
      <c r="K3049" s="177"/>
    </row>
    <row r="3050" spans="2:11" x14ac:dyDescent="0.75">
      <c r="B3050" s="176" t="s">
        <v>3264</v>
      </c>
      <c r="C3050" s="168"/>
      <c r="D3050" s="169"/>
      <c r="E3050" s="169"/>
      <c r="F3050" s="169"/>
      <c r="G3050" s="169"/>
      <c r="H3050" s="169"/>
      <c r="I3050" s="169"/>
      <c r="J3050" s="169"/>
      <c r="K3050" s="177"/>
    </row>
    <row r="3051" spans="2:11" x14ac:dyDescent="0.75">
      <c r="B3051" s="176" t="s">
        <v>3265</v>
      </c>
      <c r="C3051" s="168"/>
      <c r="D3051" s="169"/>
      <c r="E3051" s="169"/>
      <c r="F3051" s="169"/>
      <c r="G3051" s="169"/>
      <c r="H3051" s="169"/>
      <c r="I3051" s="169"/>
      <c r="J3051" s="169"/>
      <c r="K3051" s="177"/>
    </row>
    <row r="3052" spans="2:11" x14ac:dyDescent="0.75">
      <c r="B3052" s="176" t="s">
        <v>3266</v>
      </c>
      <c r="C3052" s="168"/>
      <c r="D3052" s="169"/>
      <c r="E3052" s="169"/>
      <c r="F3052" s="169"/>
      <c r="G3052" s="169"/>
      <c r="H3052" s="169"/>
      <c r="I3052" s="169"/>
      <c r="J3052" s="169"/>
      <c r="K3052" s="177"/>
    </row>
    <row r="3053" spans="2:11" x14ac:dyDescent="0.75">
      <c r="B3053" s="176" t="s">
        <v>3267</v>
      </c>
      <c r="C3053" s="168"/>
      <c r="D3053" s="169"/>
      <c r="E3053" s="169"/>
      <c r="F3053" s="169"/>
      <c r="G3053" s="169"/>
      <c r="H3053" s="169"/>
      <c r="I3053" s="169"/>
      <c r="J3053" s="169"/>
      <c r="K3053" s="177"/>
    </row>
    <row r="3054" spans="2:11" x14ac:dyDescent="0.75">
      <c r="B3054" s="176" t="s">
        <v>3268</v>
      </c>
      <c r="C3054" s="168"/>
      <c r="D3054" s="169"/>
      <c r="E3054" s="169"/>
      <c r="F3054" s="169"/>
      <c r="G3054" s="169"/>
      <c r="H3054" s="169"/>
      <c r="I3054" s="169"/>
      <c r="J3054" s="169"/>
      <c r="K3054" s="177"/>
    </row>
    <row r="3055" spans="2:11" x14ac:dyDescent="0.75">
      <c r="B3055" s="176" t="s">
        <v>3269</v>
      </c>
      <c r="C3055" s="168"/>
      <c r="D3055" s="169"/>
      <c r="E3055" s="169"/>
      <c r="F3055" s="169"/>
      <c r="G3055" s="169"/>
      <c r="H3055" s="169"/>
      <c r="I3055" s="169"/>
      <c r="J3055" s="169"/>
      <c r="K3055" s="177"/>
    </row>
    <row r="3056" spans="2:11" x14ac:dyDescent="0.75">
      <c r="B3056" s="176" t="s">
        <v>3270</v>
      </c>
      <c r="C3056" s="168"/>
      <c r="D3056" s="169"/>
      <c r="E3056" s="169"/>
      <c r="F3056" s="169"/>
      <c r="G3056" s="169"/>
      <c r="H3056" s="169"/>
      <c r="I3056" s="169"/>
      <c r="J3056" s="169"/>
      <c r="K3056" s="177"/>
    </row>
    <row r="3057" spans="2:11" x14ac:dyDescent="0.75">
      <c r="B3057" s="176" t="s">
        <v>3271</v>
      </c>
      <c r="C3057" s="168"/>
      <c r="D3057" s="169"/>
      <c r="E3057" s="169"/>
      <c r="F3057" s="169"/>
      <c r="G3057" s="169"/>
      <c r="H3057" s="169"/>
      <c r="I3057" s="169"/>
      <c r="J3057" s="169"/>
      <c r="K3057" s="177"/>
    </row>
    <row r="3058" spans="2:11" x14ac:dyDescent="0.75">
      <c r="B3058" s="176" t="s">
        <v>3272</v>
      </c>
      <c r="C3058" s="168"/>
      <c r="D3058" s="169"/>
      <c r="E3058" s="169"/>
      <c r="F3058" s="169"/>
      <c r="G3058" s="169"/>
      <c r="H3058" s="169"/>
      <c r="I3058" s="169"/>
      <c r="J3058" s="169"/>
      <c r="K3058" s="177"/>
    </row>
    <row r="3059" spans="2:11" x14ac:dyDescent="0.75">
      <c r="B3059" s="176" t="s">
        <v>3273</v>
      </c>
      <c r="C3059" s="168"/>
      <c r="D3059" s="169"/>
      <c r="E3059" s="169"/>
      <c r="F3059" s="169"/>
      <c r="G3059" s="169"/>
      <c r="H3059" s="169"/>
      <c r="I3059" s="169"/>
      <c r="J3059" s="169"/>
      <c r="K3059" s="177"/>
    </row>
    <row r="3060" spans="2:11" x14ac:dyDescent="0.75">
      <c r="B3060" s="176" t="s">
        <v>3274</v>
      </c>
      <c r="C3060" s="168"/>
      <c r="D3060" s="169"/>
      <c r="E3060" s="169"/>
      <c r="F3060" s="169"/>
      <c r="G3060" s="169"/>
      <c r="H3060" s="169"/>
      <c r="I3060" s="169"/>
      <c r="J3060" s="169"/>
      <c r="K3060" s="177"/>
    </row>
    <row r="3061" spans="2:11" x14ac:dyDescent="0.75">
      <c r="B3061" s="176" t="s">
        <v>3275</v>
      </c>
      <c r="C3061" s="168"/>
      <c r="D3061" s="169"/>
      <c r="E3061" s="169"/>
      <c r="F3061" s="169"/>
      <c r="G3061" s="169"/>
      <c r="H3061" s="169"/>
      <c r="I3061" s="169"/>
      <c r="J3061" s="169"/>
      <c r="K3061" s="177"/>
    </row>
    <row r="3062" spans="2:11" x14ac:dyDescent="0.75">
      <c r="B3062" s="176" t="s">
        <v>3276</v>
      </c>
      <c r="C3062" s="168"/>
      <c r="D3062" s="169"/>
      <c r="E3062" s="169"/>
      <c r="F3062" s="169"/>
      <c r="G3062" s="169"/>
      <c r="H3062" s="169"/>
      <c r="I3062" s="169"/>
      <c r="J3062" s="169"/>
      <c r="K3062" s="177"/>
    </row>
    <row r="3063" spans="2:11" x14ac:dyDescent="0.75">
      <c r="B3063" s="176" t="s">
        <v>3277</v>
      </c>
      <c r="C3063" s="168"/>
      <c r="D3063" s="169"/>
      <c r="E3063" s="169"/>
      <c r="F3063" s="169"/>
      <c r="G3063" s="169"/>
      <c r="H3063" s="169"/>
      <c r="I3063" s="169"/>
      <c r="J3063" s="169"/>
      <c r="K3063" s="177"/>
    </row>
    <row r="3064" spans="2:11" x14ac:dyDescent="0.75">
      <c r="B3064" s="176" t="s">
        <v>3278</v>
      </c>
      <c r="C3064" s="168"/>
      <c r="D3064" s="169"/>
      <c r="E3064" s="169"/>
      <c r="F3064" s="169"/>
      <c r="G3064" s="169"/>
      <c r="H3064" s="169"/>
      <c r="I3064" s="169"/>
      <c r="J3064" s="169"/>
      <c r="K3064" s="177"/>
    </row>
    <row r="3065" spans="2:11" x14ac:dyDescent="0.75">
      <c r="B3065" s="176" t="s">
        <v>3279</v>
      </c>
      <c r="C3065" s="168"/>
      <c r="D3065" s="169"/>
      <c r="E3065" s="169"/>
      <c r="F3065" s="169"/>
      <c r="G3065" s="169"/>
      <c r="H3065" s="169"/>
      <c r="I3065" s="169"/>
      <c r="J3065" s="169"/>
      <c r="K3065" s="177"/>
    </row>
    <row r="3066" spans="2:11" x14ac:dyDescent="0.75">
      <c r="B3066" s="176" t="s">
        <v>3280</v>
      </c>
      <c r="C3066" s="168"/>
      <c r="D3066" s="169"/>
      <c r="E3066" s="169"/>
      <c r="F3066" s="169"/>
      <c r="G3066" s="169"/>
      <c r="H3066" s="169"/>
      <c r="I3066" s="169"/>
      <c r="J3066" s="169"/>
      <c r="K3066" s="177"/>
    </row>
    <row r="3067" spans="2:11" x14ac:dyDescent="0.75">
      <c r="B3067" s="176" t="s">
        <v>3281</v>
      </c>
      <c r="C3067" s="168"/>
      <c r="D3067" s="169"/>
      <c r="E3067" s="169"/>
      <c r="F3067" s="169"/>
      <c r="G3067" s="169"/>
      <c r="H3067" s="169"/>
      <c r="I3067" s="169"/>
      <c r="J3067" s="169"/>
      <c r="K3067" s="177"/>
    </row>
    <row r="3068" spans="2:11" x14ac:dyDescent="0.75">
      <c r="B3068" s="176" t="s">
        <v>3282</v>
      </c>
      <c r="C3068" s="168"/>
      <c r="D3068" s="169"/>
      <c r="E3068" s="169"/>
      <c r="F3068" s="169"/>
      <c r="G3068" s="169"/>
      <c r="H3068" s="169"/>
      <c r="I3068" s="169"/>
      <c r="J3068" s="169"/>
      <c r="K3068" s="177"/>
    </row>
    <row r="3069" spans="2:11" x14ac:dyDescent="0.75">
      <c r="B3069" s="176" t="s">
        <v>3283</v>
      </c>
      <c r="C3069" s="168"/>
      <c r="D3069" s="169"/>
      <c r="E3069" s="169"/>
      <c r="F3069" s="169"/>
      <c r="G3069" s="169"/>
      <c r="H3069" s="169"/>
      <c r="I3069" s="169"/>
      <c r="J3069" s="169"/>
      <c r="K3069" s="177"/>
    </row>
    <row r="3070" spans="2:11" x14ac:dyDescent="0.75">
      <c r="B3070" s="176" t="s">
        <v>3284</v>
      </c>
      <c r="C3070" s="168"/>
      <c r="D3070" s="169"/>
      <c r="E3070" s="169"/>
      <c r="F3070" s="169"/>
      <c r="G3070" s="169"/>
      <c r="H3070" s="169"/>
      <c r="I3070" s="169"/>
      <c r="J3070" s="169"/>
      <c r="K3070" s="177"/>
    </row>
    <row r="3071" spans="2:11" x14ac:dyDescent="0.75">
      <c r="B3071" s="176" t="s">
        <v>3285</v>
      </c>
      <c r="C3071" s="168"/>
      <c r="D3071" s="169"/>
      <c r="E3071" s="169"/>
      <c r="F3071" s="169"/>
      <c r="G3071" s="169"/>
      <c r="H3071" s="169"/>
      <c r="I3071" s="169"/>
      <c r="J3071" s="169"/>
      <c r="K3071" s="177"/>
    </row>
    <row r="3072" spans="2:11" x14ac:dyDescent="0.75">
      <c r="B3072" s="176" t="s">
        <v>3286</v>
      </c>
      <c r="C3072" s="168"/>
      <c r="D3072" s="169"/>
      <c r="E3072" s="169"/>
      <c r="F3072" s="169"/>
      <c r="G3072" s="169"/>
      <c r="H3072" s="169"/>
      <c r="I3072" s="169"/>
      <c r="J3072" s="169"/>
      <c r="K3072" s="177"/>
    </row>
    <row r="3073" spans="2:11" x14ac:dyDescent="0.75">
      <c r="B3073" s="176" t="s">
        <v>3287</v>
      </c>
      <c r="C3073" s="168"/>
      <c r="D3073" s="169"/>
      <c r="E3073" s="169"/>
      <c r="F3073" s="169"/>
      <c r="G3073" s="169"/>
      <c r="H3073" s="169"/>
      <c r="I3073" s="169"/>
      <c r="J3073" s="169"/>
      <c r="K3073" s="177"/>
    </row>
    <row r="3074" spans="2:11" x14ac:dyDescent="0.75">
      <c r="B3074" s="176" t="s">
        <v>3288</v>
      </c>
      <c r="C3074" s="168"/>
      <c r="D3074" s="169"/>
      <c r="E3074" s="169"/>
      <c r="F3074" s="169"/>
      <c r="G3074" s="169"/>
      <c r="H3074" s="169"/>
      <c r="I3074" s="169"/>
      <c r="J3074" s="169"/>
      <c r="K3074" s="177"/>
    </row>
    <row r="3075" spans="2:11" x14ac:dyDescent="0.75">
      <c r="B3075" s="176" t="s">
        <v>3289</v>
      </c>
      <c r="C3075" s="168"/>
      <c r="D3075" s="169"/>
      <c r="E3075" s="169"/>
      <c r="F3075" s="169"/>
      <c r="G3075" s="169"/>
      <c r="H3075" s="169"/>
      <c r="I3075" s="169"/>
      <c r="J3075" s="169"/>
      <c r="K3075" s="177"/>
    </row>
    <row r="3076" spans="2:11" x14ac:dyDescent="0.75">
      <c r="B3076" s="176" t="s">
        <v>3290</v>
      </c>
      <c r="C3076" s="168"/>
      <c r="D3076" s="169"/>
      <c r="E3076" s="169"/>
      <c r="F3076" s="169"/>
      <c r="G3076" s="169"/>
      <c r="H3076" s="169"/>
      <c r="I3076" s="169"/>
      <c r="J3076" s="169"/>
      <c r="K3076" s="177"/>
    </row>
    <row r="3077" spans="2:11" x14ac:dyDescent="0.75">
      <c r="B3077" s="176" t="s">
        <v>3291</v>
      </c>
      <c r="C3077" s="168"/>
      <c r="D3077" s="169"/>
      <c r="E3077" s="169"/>
      <c r="F3077" s="169"/>
      <c r="G3077" s="169"/>
      <c r="H3077" s="169"/>
      <c r="I3077" s="169"/>
      <c r="J3077" s="169"/>
      <c r="K3077" s="177"/>
    </row>
    <row r="3078" spans="2:11" x14ac:dyDescent="0.75">
      <c r="B3078" s="176" t="s">
        <v>3292</v>
      </c>
      <c r="C3078" s="168"/>
      <c r="D3078" s="169"/>
      <c r="E3078" s="169"/>
      <c r="F3078" s="169"/>
      <c r="G3078" s="169"/>
      <c r="H3078" s="169"/>
      <c r="I3078" s="169"/>
      <c r="J3078" s="169"/>
      <c r="K3078" s="177"/>
    </row>
    <row r="3079" spans="2:11" x14ac:dyDescent="0.75">
      <c r="B3079" s="176" t="s">
        <v>3293</v>
      </c>
      <c r="C3079" s="168"/>
      <c r="D3079" s="169"/>
      <c r="E3079" s="169"/>
      <c r="F3079" s="169"/>
      <c r="G3079" s="169"/>
      <c r="H3079" s="169"/>
      <c r="I3079" s="169"/>
      <c r="J3079" s="169"/>
      <c r="K3079" s="177"/>
    </row>
    <row r="3080" spans="2:11" x14ac:dyDescent="0.75">
      <c r="B3080" s="176" t="s">
        <v>3294</v>
      </c>
      <c r="C3080" s="168"/>
      <c r="D3080" s="169"/>
      <c r="E3080" s="169"/>
      <c r="F3080" s="169"/>
      <c r="G3080" s="169"/>
      <c r="H3080" s="169"/>
      <c r="I3080" s="169"/>
      <c r="J3080" s="169"/>
      <c r="K3080" s="177"/>
    </row>
    <row r="3081" spans="2:11" x14ac:dyDescent="0.75">
      <c r="B3081" s="176" t="s">
        <v>3295</v>
      </c>
      <c r="C3081" s="168"/>
      <c r="D3081" s="169"/>
      <c r="E3081" s="169"/>
      <c r="F3081" s="169"/>
      <c r="G3081" s="169"/>
      <c r="H3081" s="169"/>
      <c r="I3081" s="169"/>
      <c r="J3081" s="169"/>
      <c r="K3081" s="177"/>
    </row>
    <row r="3082" spans="2:11" x14ac:dyDescent="0.75">
      <c r="B3082" s="176" t="s">
        <v>3296</v>
      </c>
      <c r="C3082" s="168"/>
      <c r="D3082" s="169"/>
      <c r="E3082" s="169"/>
      <c r="F3082" s="169"/>
      <c r="G3082" s="169"/>
      <c r="H3082" s="169"/>
      <c r="I3082" s="169"/>
      <c r="J3082" s="169"/>
      <c r="K3082" s="177"/>
    </row>
    <row r="3083" spans="2:11" x14ac:dyDescent="0.75">
      <c r="B3083" s="176" t="s">
        <v>3297</v>
      </c>
      <c r="C3083" s="168"/>
      <c r="D3083" s="169"/>
      <c r="E3083" s="169"/>
      <c r="F3083" s="169"/>
      <c r="G3083" s="169"/>
      <c r="H3083" s="169"/>
      <c r="I3083" s="169"/>
      <c r="J3083" s="169"/>
      <c r="K3083" s="177"/>
    </row>
    <row r="3084" spans="2:11" x14ac:dyDescent="0.75">
      <c r="B3084" s="176" t="s">
        <v>3298</v>
      </c>
      <c r="C3084" s="168"/>
      <c r="D3084" s="169"/>
      <c r="E3084" s="169"/>
      <c r="F3084" s="169"/>
      <c r="G3084" s="169"/>
      <c r="H3084" s="169"/>
      <c r="I3084" s="169"/>
      <c r="J3084" s="169"/>
      <c r="K3084" s="177"/>
    </row>
    <row r="3085" spans="2:11" x14ac:dyDescent="0.75">
      <c r="B3085" s="176" t="s">
        <v>3299</v>
      </c>
      <c r="C3085" s="168"/>
      <c r="D3085" s="169"/>
      <c r="E3085" s="169"/>
      <c r="F3085" s="169"/>
      <c r="G3085" s="169"/>
      <c r="H3085" s="169"/>
      <c r="I3085" s="169"/>
      <c r="J3085" s="169"/>
      <c r="K3085" s="177"/>
    </row>
    <row r="3086" spans="2:11" x14ac:dyDescent="0.75">
      <c r="B3086" s="176" t="s">
        <v>3300</v>
      </c>
      <c r="C3086" s="168"/>
      <c r="D3086" s="169"/>
      <c r="E3086" s="169"/>
      <c r="F3086" s="169"/>
      <c r="G3086" s="169"/>
      <c r="H3086" s="169"/>
      <c r="I3086" s="169"/>
      <c r="J3086" s="169"/>
      <c r="K3086" s="177"/>
    </row>
    <row r="3087" spans="2:11" x14ac:dyDescent="0.75">
      <c r="B3087" s="176" t="s">
        <v>3301</v>
      </c>
      <c r="C3087" s="168"/>
      <c r="D3087" s="169"/>
      <c r="E3087" s="169"/>
      <c r="F3087" s="169"/>
      <c r="G3087" s="169"/>
      <c r="H3087" s="169"/>
      <c r="I3087" s="169"/>
      <c r="J3087" s="169"/>
      <c r="K3087" s="177"/>
    </row>
    <row r="3088" spans="2:11" x14ac:dyDescent="0.75">
      <c r="B3088" s="176" t="s">
        <v>3302</v>
      </c>
      <c r="C3088" s="168"/>
      <c r="D3088" s="169"/>
      <c r="E3088" s="169"/>
      <c r="F3088" s="169"/>
      <c r="G3088" s="169"/>
      <c r="H3088" s="169"/>
      <c r="I3088" s="169"/>
      <c r="J3088" s="169"/>
      <c r="K3088" s="177"/>
    </row>
    <row r="3089" spans="2:11" x14ac:dyDescent="0.75">
      <c r="B3089" s="176" t="s">
        <v>3303</v>
      </c>
      <c r="C3089" s="168"/>
      <c r="D3089" s="169"/>
      <c r="E3089" s="169"/>
      <c r="F3089" s="169"/>
      <c r="G3089" s="169"/>
      <c r="H3089" s="169"/>
      <c r="I3089" s="169"/>
      <c r="J3089" s="169"/>
      <c r="K3089" s="177"/>
    </row>
    <row r="3090" spans="2:11" x14ac:dyDescent="0.75">
      <c r="B3090" s="176" t="s">
        <v>3304</v>
      </c>
      <c r="C3090" s="168"/>
      <c r="D3090" s="169"/>
      <c r="E3090" s="169"/>
      <c r="F3090" s="169"/>
      <c r="G3090" s="169"/>
      <c r="H3090" s="169"/>
      <c r="I3090" s="169"/>
      <c r="J3090" s="169"/>
      <c r="K3090" s="177"/>
    </row>
    <row r="3091" spans="2:11" x14ac:dyDescent="0.75">
      <c r="B3091" s="176" t="s">
        <v>3305</v>
      </c>
      <c r="C3091" s="168"/>
      <c r="D3091" s="169"/>
      <c r="E3091" s="169"/>
      <c r="F3091" s="169"/>
      <c r="G3091" s="169"/>
      <c r="H3091" s="169"/>
      <c r="I3091" s="169"/>
      <c r="J3091" s="169"/>
      <c r="K3091" s="177"/>
    </row>
    <row r="3092" spans="2:11" x14ac:dyDescent="0.75">
      <c r="B3092" s="176" t="s">
        <v>3306</v>
      </c>
      <c r="C3092" s="168"/>
      <c r="D3092" s="169"/>
      <c r="E3092" s="169"/>
      <c r="F3092" s="169"/>
      <c r="G3092" s="169"/>
      <c r="H3092" s="169"/>
      <c r="I3092" s="169"/>
      <c r="J3092" s="169"/>
      <c r="K3092" s="177"/>
    </row>
    <row r="3093" spans="2:11" x14ac:dyDescent="0.75">
      <c r="B3093" s="176" t="s">
        <v>3307</v>
      </c>
      <c r="C3093" s="168"/>
      <c r="D3093" s="169"/>
      <c r="E3093" s="169"/>
      <c r="F3093" s="169"/>
      <c r="G3093" s="169"/>
      <c r="H3093" s="169"/>
      <c r="I3093" s="169"/>
      <c r="J3093" s="169"/>
      <c r="K3093" s="177"/>
    </row>
    <row r="3094" spans="2:11" x14ac:dyDescent="0.75">
      <c r="B3094" s="176" t="s">
        <v>3308</v>
      </c>
      <c r="C3094" s="168"/>
      <c r="D3094" s="169"/>
      <c r="E3094" s="169"/>
      <c r="F3094" s="169"/>
      <c r="G3094" s="169"/>
      <c r="H3094" s="169"/>
      <c r="I3094" s="169"/>
      <c r="J3094" s="169"/>
      <c r="K3094" s="177"/>
    </row>
    <row r="3095" spans="2:11" x14ac:dyDescent="0.75">
      <c r="B3095" s="176" t="s">
        <v>3309</v>
      </c>
      <c r="C3095" s="168"/>
      <c r="D3095" s="169"/>
      <c r="E3095" s="169"/>
      <c r="F3095" s="169"/>
      <c r="G3095" s="169"/>
      <c r="H3095" s="169"/>
      <c r="I3095" s="169"/>
      <c r="J3095" s="169"/>
      <c r="K3095" s="177"/>
    </row>
    <row r="3096" spans="2:11" x14ac:dyDescent="0.75">
      <c r="B3096" s="176" t="s">
        <v>3310</v>
      </c>
      <c r="C3096" s="168"/>
      <c r="D3096" s="169"/>
      <c r="E3096" s="169"/>
      <c r="F3096" s="169"/>
      <c r="G3096" s="169"/>
      <c r="H3096" s="169"/>
      <c r="I3096" s="169"/>
      <c r="J3096" s="169"/>
      <c r="K3096" s="177"/>
    </row>
    <row r="3097" spans="2:11" x14ac:dyDescent="0.75">
      <c r="B3097" s="176" t="s">
        <v>3311</v>
      </c>
      <c r="C3097" s="168"/>
      <c r="D3097" s="169"/>
      <c r="E3097" s="169"/>
      <c r="F3097" s="169"/>
      <c r="G3097" s="169"/>
      <c r="H3097" s="169"/>
      <c r="I3097" s="169"/>
      <c r="J3097" s="169"/>
      <c r="K3097" s="177"/>
    </row>
    <row r="3098" spans="2:11" x14ac:dyDescent="0.75">
      <c r="B3098" s="176" t="s">
        <v>3312</v>
      </c>
      <c r="C3098" s="168"/>
      <c r="D3098" s="169"/>
      <c r="E3098" s="169"/>
      <c r="F3098" s="169"/>
      <c r="G3098" s="169"/>
      <c r="H3098" s="169"/>
      <c r="I3098" s="169"/>
      <c r="J3098" s="169"/>
      <c r="K3098" s="177"/>
    </row>
    <row r="3099" spans="2:11" x14ac:dyDescent="0.75">
      <c r="B3099" s="176" t="s">
        <v>3313</v>
      </c>
      <c r="C3099" s="168"/>
      <c r="D3099" s="169"/>
      <c r="E3099" s="169"/>
      <c r="F3099" s="169"/>
      <c r="G3099" s="169"/>
      <c r="H3099" s="169"/>
      <c r="I3099" s="169"/>
      <c r="J3099" s="169"/>
      <c r="K3099" s="177"/>
    </row>
    <row r="3100" spans="2:11" x14ac:dyDescent="0.75">
      <c r="B3100" s="176" t="s">
        <v>3314</v>
      </c>
      <c r="C3100" s="168"/>
      <c r="D3100" s="169"/>
      <c r="E3100" s="169"/>
      <c r="F3100" s="169"/>
      <c r="G3100" s="169"/>
      <c r="H3100" s="169"/>
      <c r="I3100" s="169"/>
      <c r="J3100" s="169"/>
      <c r="K3100" s="177"/>
    </row>
    <row r="3101" spans="2:11" x14ac:dyDescent="0.75">
      <c r="B3101" s="176" t="s">
        <v>3315</v>
      </c>
      <c r="C3101" s="168"/>
      <c r="D3101" s="169"/>
      <c r="E3101" s="169"/>
      <c r="F3101" s="169"/>
      <c r="G3101" s="169"/>
      <c r="H3101" s="169"/>
      <c r="I3101" s="169"/>
      <c r="J3101" s="169"/>
      <c r="K3101" s="177"/>
    </row>
    <row r="3102" spans="2:11" x14ac:dyDescent="0.75">
      <c r="B3102" s="176" t="s">
        <v>3316</v>
      </c>
      <c r="C3102" s="168"/>
      <c r="D3102" s="169"/>
      <c r="E3102" s="169"/>
      <c r="F3102" s="169"/>
      <c r="G3102" s="169"/>
      <c r="H3102" s="169"/>
      <c r="I3102" s="169"/>
      <c r="J3102" s="169"/>
      <c r="K3102" s="177"/>
    </row>
    <row r="3103" spans="2:11" x14ac:dyDescent="0.75">
      <c r="B3103" s="176" t="s">
        <v>3317</v>
      </c>
      <c r="C3103" s="168"/>
      <c r="D3103" s="169"/>
      <c r="E3103" s="169"/>
      <c r="F3103" s="169"/>
      <c r="G3103" s="169"/>
      <c r="H3103" s="169"/>
      <c r="I3103" s="169"/>
      <c r="J3103" s="169"/>
      <c r="K3103" s="177"/>
    </row>
    <row r="3104" spans="2:11" x14ac:dyDescent="0.75">
      <c r="B3104" s="176" t="s">
        <v>3318</v>
      </c>
      <c r="C3104" s="168"/>
      <c r="D3104" s="169"/>
      <c r="E3104" s="169"/>
      <c r="F3104" s="169"/>
      <c r="G3104" s="169"/>
      <c r="H3104" s="169"/>
      <c r="I3104" s="169"/>
      <c r="J3104" s="169"/>
      <c r="K3104" s="177"/>
    </row>
    <row r="3105" spans="2:11" x14ac:dyDescent="0.75">
      <c r="B3105" s="176" t="s">
        <v>3319</v>
      </c>
      <c r="C3105" s="168"/>
      <c r="D3105" s="169"/>
      <c r="E3105" s="169"/>
      <c r="F3105" s="169"/>
      <c r="G3105" s="169"/>
      <c r="H3105" s="169"/>
      <c r="I3105" s="169"/>
      <c r="J3105" s="169"/>
      <c r="K3105" s="177"/>
    </row>
    <row r="3106" spans="2:11" x14ac:dyDescent="0.75">
      <c r="B3106" s="176" t="s">
        <v>3320</v>
      </c>
      <c r="C3106" s="168"/>
      <c r="D3106" s="169"/>
      <c r="E3106" s="169"/>
      <c r="F3106" s="169"/>
      <c r="G3106" s="169"/>
      <c r="H3106" s="169"/>
      <c r="I3106" s="169"/>
      <c r="J3106" s="169"/>
      <c r="K3106" s="177"/>
    </row>
    <row r="3107" spans="2:11" x14ac:dyDescent="0.75">
      <c r="B3107" s="176" t="s">
        <v>3321</v>
      </c>
      <c r="C3107" s="168"/>
      <c r="D3107" s="169"/>
      <c r="E3107" s="169"/>
      <c r="F3107" s="169"/>
      <c r="G3107" s="169"/>
      <c r="H3107" s="169"/>
      <c r="I3107" s="169"/>
      <c r="J3107" s="169"/>
      <c r="K3107" s="177"/>
    </row>
    <row r="3108" spans="2:11" x14ac:dyDescent="0.75">
      <c r="B3108" s="176" t="s">
        <v>3322</v>
      </c>
      <c r="C3108" s="168"/>
      <c r="D3108" s="169"/>
      <c r="E3108" s="169"/>
      <c r="F3108" s="169"/>
      <c r="G3108" s="169"/>
      <c r="H3108" s="169"/>
      <c r="I3108" s="169"/>
      <c r="J3108" s="169"/>
      <c r="K3108" s="177"/>
    </row>
    <row r="3109" spans="2:11" x14ac:dyDescent="0.75">
      <c r="B3109" s="176" t="s">
        <v>3323</v>
      </c>
      <c r="C3109" s="168"/>
      <c r="D3109" s="169"/>
      <c r="E3109" s="169"/>
      <c r="F3109" s="169"/>
      <c r="G3109" s="169"/>
      <c r="H3109" s="169"/>
      <c r="I3109" s="169"/>
      <c r="J3109" s="169"/>
      <c r="K3109" s="177"/>
    </row>
    <row r="3110" spans="2:11" x14ac:dyDescent="0.75">
      <c r="B3110" s="176" t="s">
        <v>3324</v>
      </c>
      <c r="C3110" s="168"/>
      <c r="D3110" s="169"/>
      <c r="E3110" s="169"/>
      <c r="F3110" s="169"/>
      <c r="G3110" s="169"/>
      <c r="H3110" s="169"/>
      <c r="I3110" s="169"/>
      <c r="J3110" s="169"/>
      <c r="K3110" s="177"/>
    </row>
    <row r="3111" spans="2:11" x14ac:dyDescent="0.75">
      <c r="B3111" s="176" t="s">
        <v>3325</v>
      </c>
      <c r="C3111" s="168"/>
      <c r="D3111" s="169"/>
      <c r="E3111" s="169"/>
      <c r="F3111" s="169"/>
      <c r="G3111" s="169"/>
      <c r="H3111" s="169"/>
      <c r="I3111" s="169"/>
      <c r="J3111" s="169"/>
      <c r="K3111" s="177"/>
    </row>
    <row r="3112" spans="2:11" x14ac:dyDescent="0.75">
      <c r="B3112" s="176" t="s">
        <v>3326</v>
      </c>
      <c r="C3112" s="168"/>
      <c r="D3112" s="169"/>
      <c r="E3112" s="169"/>
      <c r="F3112" s="169"/>
      <c r="G3112" s="169"/>
      <c r="H3112" s="169"/>
      <c r="I3112" s="169"/>
      <c r="J3112" s="169"/>
      <c r="K3112" s="177"/>
    </row>
    <row r="3113" spans="2:11" x14ac:dyDescent="0.75">
      <c r="B3113" s="176" t="s">
        <v>3327</v>
      </c>
      <c r="C3113" s="168"/>
      <c r="D3113" s="169"/>
      <c r="E3113" s="169"/>
      <c r="F3113" s="169"/>
      <c r="G3113" s="169"/>
      <c r="H3113" s="169"/>
      <c r="I3113" s="169"/>
      <c r="J3113" s="169"/>
      <c r="K3113" s="177"/>
    </row>
    <row r="3114" spans="2:11" x14ac:dyDescent="0.75">
      <c r="B3114" s="176" t="s">
        <v>3328</v>
      </c>
      <c r="C3114" s="168"/>
      <c r="D3114" s="169"/>
      <c r="E3114" s="169"/>
      <c r="F3114" s="169"/>
      <c r="G3114" s="169"/>
      <c r="H3114" s="169"/>
      <c r="I3114" s="169"/>
      <c r="J3114" s="169"/>
      <c r="K3114" s="177"/>
    </row>
    <row r="3115" spans="2:11" x14ac:dyDescent="0.75">
      <c r="B3115" s="176" t="s">
        <v>3329</v>
      </c>
      <c r="C3115" s="168"/>
      <c r="D3115" s="169"/>
      <c r="E3115" s="169"/>
      <c r="F3115" s="169"/>
      <c r="G3115" s="169"/>
      <c r="H3115" s="169"/>
      <c r="I3115" s="169"/>
      <c r="J3115" s="169"/>
      <c r="K3115" s="177"/>
    </row>
    <row r="3116" spans="2:11" x14ac:dyDescent="0.75">
      <c r="B3116" s="176" t="s">
        <v>3330</v>
      </c>
      <c r="C3116" s="168"/>
      <c r="D3116" s="169"/>
      <c r="E3116" s="169"/>
      <c r="F3116" s="169"/>
      <c r="G3116" s="169"/>
      <c r="H3116" s="169"/>
      <c r="I3116" s="169"/>
      <c r="J3116" s="169"/>
      <c r="K3116" s="177"/>
    </row>
    <row r="3117" spans="2:11" x14ac:dyDescent="0.75">
      <c r="B3117" s="176" t="s">
        <v>3331</v>
      </c>
      <c r="C3117" s="168"/>
      <c r="D3117" s="169"/>
      <c r="E3117" s="169"/>
      <c r="F3117" s="169"/>
      <c r="G3117" s="169"/>
      <c r="H3117" s="169"/>
      <c r="I3117" s="169"/>
      <c r="J3117" s="169"/>
      <c r="K3117" s="177"/>
    </row>
    <row r="3118" spans="2:11" x14ac:dyDescent="0.75">
      <c r="B3118" s="176" t="s">
        <v>3332</v>
      </c>
      <c r="C3118" s="168"/>
      <c r="D3118" s="169"/>
      <c r="E3118" s="169"/>
      <c r="F3118" s="169"/>
      <c r="G3118" s="169"/>
      <c r="H3118" s="169"/>
      <c r="I3118" s="169"/>
      <c r="J3118" s="169"/>
      <c r="K3118" s="177"/>
    </row>
    <row r="3119" spans="2:11" x14ac:dyDescent="0.75">
      <c r="B3119" s="176" t="s">
        <v>3333</v>
      </c>
      <c r="C3119" s="168"/>
      <c r="D3119" s="169"/>
      <c r="E3119" s="169"/>
      <c r="F3119" s="169"/>
      <c r="G3119" s="169"/>
      <c r="H3119" s="169"/>
      <c r="I3119" s="169"/>
      <c r="J3119" s="169"/>
      <c r="K3119" s="177"/>
    </row>
    <row r="3120" spans="2:11" x14ac:dyDescent="0.75">
      <c r="B3120" s="176" t="s">
        <v>3334</v>
      </c>
      <c r="C3120" s="168"/>
      <c r="D3120" s="169"/>
      <c r="E3120" s="169"/>
      <c r="F3120" s="169"/>
      <c r="G3120" s="169"/>
      <c r="H3120" s="169"/>
      <c r="I3120" s="169"/>
      <c r="J3120" s="169"/>
      <c r="K3120" s="177"/>
    </row>
    <row r="3121" spans="2:11" x14ac:dyDescent="0.75">
      <c r="B3121" s="176" t="s">
        <v>3335</v>
      </c>
      <c r="C3121" s="168"/>
      <c r="D3121" s="169"/>
      <c r="E3121" s="169"/>
      <c r="F3121" s="169"/>
      <c r="G3121" s="169"/>
      <c r="H3121" s="169"/>
      <c r="I3121" s="169"/>
      <c r="J3121" s="169"/>
      <c r="K3121" s="177"/>
    </row>
    <row r="3122" spans="2:11" x14ac:dyDescent="0.75">
      <c r="B3122" s="176" t="s">
        <v>3336</v>
      </c>
      <c r="C3122" s="168"/>
      <c r="D3122" s="169"/>
      <c r="E3122" s="169"/>
      <c r="F3122" s="169"/>
      <c r="G3122" s="169"/>
      <c r="H3122" s="169"/>
      <c r="I3122" s="169"/>
      <c r="J3122" s="169"/>
      <c r="K3122" s="177"/>
    </row>
    <row r="3123" spans="2:11" x14ac:dyDescent="0.75">
      <c r="B3123" s="176" t="s">
        <v>3337</v>
      </c>
      <c r="C3123" s="168"/>
      <c r="D3123" s="169"/>
      <c r="E3123" s="169"/>
      <c r="F3123" s="169"/>
      <c r="G3123" s="169"/>
      <c r="H3123" s="169"/>
      <c r="I3123" s="169"/>
      <c r="J3123" s="169"/>
      <c r="K3123" s="177"/>
    </row>
    <row r="3124" spans="2:11" x14ac:dyDescent="0.75">
      <c r="B3124" s="176" t="s">
        <v>3338</v>
      </c>
      <c r="C3124" s="168"/>
      <c r="D3124" s="169"/>
      <c r="E3124" s="169"/>
      <c r="F3124" s="169"/>
      <c r="G3124" s="169"/>
      <c r="H3124" s="169"/>
      <c r="I3124" s="169"/>
      <c r="J3124" s="169"/>
      <c r="K3124" s="177"/>
    </row>
    <row r="3125" spans="2:11" x14ac:dyDescent="0.75">
      <c r="B3125" s="176" t="s">
        <v>3339</v>
      </c>
      <c r="C3125" s="168"/>
      <c r="D3125" s="169"/>
      <c r="E3125" s="169"/>
      <c r="F3125" s="169"/>
      <c r="G3125" s="169"/>
      <c r="H3125" s="169"/>
      <c r="I3125" s="169"/>
      <c r="J3125" s="169"/>
      <c r="K3125" s="177"/>
    </row>
    <row r="3126" spans="2:11" x14ac:dyDescent="0.75">
      <c r="B3126" s="176" t="s">
        <v>3340</v>
      </c>
      <c r="C3126" s="168"/>
      <c r="D3126" s="169"/>
      <c r="E3126" s="169"/>
      <c r="F3126" s="169"/>
      <c r="G3126" s="169"/>
      <c r="H3126" s="169"/>
      <c r="I3126" s="169"/>
      <c r="J3126" s="169"/>
      <c r="K3126" s="177"/>
    </row>
    <row r="3127" spans="2:11" x14ac:dyDescent="0.75">
      <c r="B3127" s="176" t="s">
        <v>3341</v>
      </c>
      <c r="C3127" s="168"/>
      <c r="D3127" s="169"/>
      <c r="E3127" s="169"/>
      <c r="F3127" s="169"/>
      <c r="G3127" s="169"/>
      <c r="H3127" s="169"/>
      <c r="I3127" s="169"/>
      <c r="J3127" s="169"/>
      <c r="K3127" s="177"/>
    </row>
    <row r="3128" spans="2:11" x14ac:dyDescent="0.75">
      <c r="B3128" s="176" t="s">
        <v>3342</v>
      </c>
      <c r="C3128" s="168"/>
      <c r="D3128" s="169"/>
      <c r="E3128" s="169"/>
      <c r="F3128" s="169"/>
      <c r="G3128" s="169"/>
      <c r="H3128" s="169"/>
      <c r="I3128" s="169"/>
      <c r="J3128" s="169"/>
      <c r="K3128" s="177"/>
    </row>
    <row r="3129" spans="2:11" x14ac:dyDescent="0.75">
      <c r="B3129" s="176" t="s">
        <v>3343</v>
      </c>
      <c r="C3129" s="168"/>
      <c r="D3129" s="169"/>
      <c r="E3129" s="169"/>
      <c r="F3129" s="169"/>
      <c r="G3129" s="169"/>
      <c r="H3129" s="169"/>
      <c r="I3129" s="169"/>
      <c r="J3129" s="169"/>
      <c r="K3129" s="177"/>
    </row>
    <row r="3130" spans="2:11" x14ac:dyDescent="0.75">
      <c r="B3130" s="176" t="s">
        <v>3344</v>
      </c>
      <c r="C3130" s="168"/>
      <c r="D3130" s="169"/>
      <c r="E3130" s="169"/>
      <c r="F3130" s="169"/>
      <c r="G3130" s="169"/>
      <c r="H3130" s="169"/>
      <c r="I3130" s="169"/>
      <c r="J3130" s="169"/>
      <c r="K3130" s="177"/>
    </row>
    <row r="3131" spans="2:11" x14ac:dyDescent="0.75">
      <c r="B3131" s="176" t="s">
        <v>3345</v>
      </c>
      <c r="C3131" s="168"/>
      <c r="D3131" s="169"/>
      <c r="E3131" s="169"/>
      <c r="F3131" s="169"/>
      <c r="G3131" s="169"/>
      <c r="H3131" s="169"/>
      <c r="I3131" s="169"/>
      <c r="J3131" s="169"/>
      <c r="K3131" s="177"/>
    </row>
    <row r="3132" spans="2:11" x14ac:dyDescent="0.75">
      <c r="B3132" s="176" t="s">
        <v>3346</v>
      </c>
      <c r="C3132" s="168"/>
      <c r="D3132" s="169"/>
      <c r="E3132" s="169"/>
      <c r="F3132" s="169"/>
      <c r="G3132" s="169"/>
      <c r="H3132" s="169"/>
      <c r="I3132" s="169"/>
      <c r="J3132" s="169"/>
      <c r="K3132" s="177"/>
    </row>
    <row r="3133" spans="2:11" x14ac:dyDescent="0.75">
      <c r="B3133" s="176" t="s">
        <v>3347</v>
      </c>
      <c r="C3133" s="168"/>
      <c r="D3133" s="169"/>
      <c r="E3133" s="169"/>
      <c r="F3133" s="169"/>
      <c r="G3133" s="169"/>
      <c r="H3133" s="169"/>
      <c r="I3133" s="169"/>
      <c r="J3133" s="169"/>
      <c r="K3133" s="177"/>
    </row>
    <row r="3134" spans="2:11" x14ac:dyDescent="0.75">
      <c r="B3134" s="176" t="s">
        <v>3348</v>
      </c>
      <c r="C3134" s="168"/>
      <c r="D3134" s="169"/>
      <c r="E3134" s="169"/>
      <c r="F3134" s="169"/>
      <c r="G3134" s="169"/>
      <c r="H3134" s="169"/>
      <c r="I3134" s="169"/>
      <c r="J3134" s="169"/>
      <c r="K3134" s="177"/>
    </row>
    <row r="3135" spans="2:11" x14ac:dyDescent="0.75">
      <c r="B3135" s="176" t="s">
        <v>3349</v>
      </c>
      <c r="C3135" s="168"/>
      <c r="D3135" s="169"/>
      <c r="E3135" s="169"/>
      <c r="F3135" s="169"/>
      <c r="G3135" s="169"/>
      <c r="H3135" s="169"/>
      <c r="I3135" s="169"/>
      <c r="J3135" s="169"/>
      <c r="K3135" s="177"/>
    </row>
    <row r="3136" spans="2:11" x14ac:dyDescent="0.75">
      <c r="B3136" s="176" t="s">
        <v>3350</v>
      </c>
      <c r="C3136" s="168"/>
      <c r="D3136" s="169"/>
      <c r="E3136" s="169"/>
      <c r="F3136" s="169"/>
      <c r="G3136" s="169"/>
      <c r="H3136" s="169"/>
      <c r="I3136" s="169"/>
      <c r="J3136" s="169"/>
      <c r="K3136" s="177"/>
    </row>
    <row r="3137" spans="2:11" x14ac:dyDescent="0.75">
      <c r="B3137" s="176" t="s">
        <v>3351</v>
      </c>
      <c r="C3137" s="168"/>
      <c r="D3137" s="169"/>
      <c r="E3137" s="169"/>
      <c r="F3137" s="169"/>
      <c r="G3137" s="169"/>
      <c r="H3137" s="169"/>
      <c r="I3137" s="169"/>
      <c r="J3137" s="169"/>
      <c r="K3137" s="177"/>
    </row>
    <row r="3138" spans="2:11" x14ac:dyDescent="0.75">
      <c r="B3138" s="176" t="s">
        <v>3352</v>
      </c>
      <c r="C3138" s="168"/>
      <c r="D3138" s="169"/>
      <c r="E3138" s="169"/>
      <c r="F3138" s="169"/>
      <c r="G3138" s="169"/>
      <c r="H3138" s="169"/>
      <c r="I3138" s="169"/>
      <c r="J3138" s="169"/>
      <c r="K3138" s="177"/>
    </row>
    <row r="3139" spans="2:11" x14ac:dyDescent="0.75">
      <c r="B3139" s="176" t="s">
        <v>3353</v>
      </c>
      <c r="C3139" s="168"/>
      <c r="D3139" s="169"/>
      <c r="E3139" s="169"/>
      <c r="F3139" s="169"/>
      <c r="G3139" s="169"/>
      <c r="H3139" s="169"/>
      <c r="I3139" s="169"/>
      <c r="J3139" s="169"/>
      <c r="K3139" s="177"/>
    </row>
    <row r="3140" spans="2:11" x14ac:dyDescent="0.75">
      <c r="B3140" s="176" t="s">
        <v>3354</v>
      </c>
      <c r="C3140" s="168"/>
      <c r="D3140" s="169"/>
      <c r="E3140" s="169"/>
      <c r="F3140" s="169"/>
      <c r="G3140" s="169"/>
      <c r="H3140" s="169"/>
      <c r="I3140" s="169"/>
      <c r="J3140" s="169"/>
      <c r="K3140" s="177"/>
    </row>
    <row r="3141" spans="2:11" x14ac:dyDescent="0.75">
      <c r="B3141" s="176" t="s">
        <v>3355</v>
      </c>
      <c r="C3141" s="168"/>
      <c r="D3141" s="169"/>
      <c r="E3141" s="169"/>
      <c r="F3141" s="169"/>
      <c r="G3141" s="169"/>
      <c r="H3141" s="169"/>
      <c r="I3141" s="169"/>
      <c r="J3141" s="169"/>
      <c r="K3141" s="177"/>
    </row>
    <row r="3142" spans="2:11" x14ac:dyDescent="0.75">
      <c r="B3142" s="176" t="s">
        <v>3356</v>
      </c>
      <c r="C3142" s="168"/>
      <c r="D3142" s="169"/>
      <c r="E3142" s="169"/>
      <c r="F3142" s="169"/>
      <c r="G3142" s="169"/>
      <c r="H3142" s="169"/>
      <c r="I3142" s="169"/>
      <c r="J3142" s="169"/>
      <c r="K3142" s="177"/>
    </row>
    <row r="3143" spans="2:11" x14ac:dyDescent="0.75">
      <c r="B3143" s="176" t="s">
        <v>3357</v>
      </c>
      <c r="C3143" s="168"/>
      <c r="D3143" s="169"/>
      <c r="E3143" s="169"/>
      <c r="F3143" s="169"/>
      <c r="G3143" s="169"/>
      <c r="H3143" s="169"/>
      <c r="I3143" s="169"/>
      <c r="J3143" s="169"/>
      <c r="K3143" s="177"/>
    </row>
    <row r="3144" spans="2:11" x14ac:dyDescent="0.75">
      <c r="B3144" s="176" t="s">
        <v>3358</v>
      </c>
      <c r="C3144" s="168"/>
      <c r="D3144" s="169"/>
      <c r="E3144" s="169"/>
      <c r="F3144" s="169"/>
      <c r="G3144" s="169"/>
      <c r="H3144" s="169"/>
      <c r="I3144" s="169"/>
      <c r="J3144" s="169"/>
      <c r="K3144" s="177"/>
    </row>
    <row r="3145" spans="2:11" x14ac:dyDescent="0.75">
      <c r="B3145" s="176" t="s">
        <v>3359</v>
      </c>
      <c r="C3145" s="168"/>
      <c r="D3145" s="169"/>
      <c r="E3145" s="169"/>
      <c r="F3145" s="169"/>
      <c r="G3145" s="169"/>
      <c r="H3145" s="169"/>
      <c r="I3145" s="169"/>
      <c r="J3145" s="169"/>
      <c r="K3145" s="177"/>
    </row>
    <row r="3146" spans="2:11" x14ac:dyDescent="0.75">
      <c r="B3146" s="176" t="s">
        <v>3360</v>
      </c>
      <c r="C3146" s="168"/>
      <c r="D3146" s="169"/>
      <c r="E3146" s="169"/>
      <c r="F3146" s="169"/>
      <c r="G3146" s="169"/>
      <c r="H3146" s="169"/>
      <c r="I3146" s="169"/>
      <c r="J3146" s="169"/>
      <c r="K3146" s="177"/>
    </row>
    <row r="3147" spans="2:11" x14ac:dyDescent="0.75">
      <c r="B3147" s="176" t="s">
        <v>3361</v>
      </c>
      <c r="C3147" s="168"/>
      <c r="D3147" s="169"/>
      <c r="E3147" s="169"/>
      <c r="F3147" s="169"/>
      <c r="G3147" s="169"/>
      <c r="H3147" s="169"/>
      <c r="I3147" s="169"/>
      <c r="J3147" s="169"/>
      <c r="K3147" s="177"/>
    </row>
    <row r="3148" spans="2:11" x14ac:dyDescent="0.75">
      <c r="B3148" s="176" t="s">
        <v>3362</v>
      </c>
      <c r="C3148" s="168"/>
      <c r="D3148" s="169"/>
      <c r="E3148" s="169"/>
      <c r="F3148" s="169"/>
      <c r="G3148" s="169"/>
      <c r="H3148" s="169"/>
      <c r="I3148" s="169"/>
      <c r="J3148" s="169"/>
      <c r="K3148" s="177"/>
    </row>
    <row r="3149" spans="2:11" x14ac:dyDescent="0.75">
      <c r="B3149" s="176" t="s">
        <v>3363</v>
      </c>
      <c r="C3149" s="168"/>
      <c r="D3149" s="169"/>
      <c r="E3149" s="169"/>
      <c r="F3149" s="169"/>
      <c r="G3149" s="169"/>
      <c r="H3149" s="169"/>
      <c r="I3149" s="169"/>
      <c r="J3149" s="169"/>
      <c r="K3149" s="177"/>
    </row>
    <row r="3150" spans="2:11" x14ac:dyDescent="0.75">
      <c r="B3150" s="176" t="s">
        <v>3364</v>
      </c>
      <c r="C3150" s="168"/>
      <c r="D3150" s="169"/>
      <c r="E3150" s="169"/>
      <c r="F3150" s="169"/>
      <c r="G3150" s="169"/>
      <c r="H3150" s="169"/>
      <c r="I3150" s="169"/>
      <c r="J3150" s="169"/>
      <c r="K3150" s="177"/>
    </row>
    <row r="3151" spans="2:11" x14ac:dyDescent="0.75">
      <c r="B3151" s="176" t="s">
        <v>3365</v>
      </c>
      <c r="C3151" s="168"/>
      <c r="D3151" s="169"/>
      <c r="E3151" s="169"/>
      <c r="F3151" s="169"/>
      <c r="G3151" s="169"/>
      <c r="H3151" s="169"/>
      <c r="I3151" s="169"/>
      <c r="J3151" s="169"/>
      <c r="K3151" s="177"/>
    </row>
    <row r="3152" spans="2:11" x14ac:dyDescent="0.75">
      <c r="B3152" s="176" t="s">
        <v>3366</v>
      </c>
      <c r="C3152" s="168"/>
      <c r="D3152" s="169"/>
      <c r="E3152" s="169"/>
      <c r="F3152" s="169"/>
      <c r="G3152" s="169"/>
      <c r="H3152" s="169"/>
      <c r="I3152" s="169"/>
      <c r="J3152" s="169"/>
      <c r="K3152" s="177"/>
    </row>
    <row r="3153" spans="2:11" x14ac:dyDescent="0.75">
      <c r="B3153" s="176" t="s">
        <v>3367</v>
      </c>
      <c r="C3153" s="168"/>
      <c r="D3153" s="169"/>
      <c r="E3153" s="169"/>
      <c r="F3153" s="169"/>
      <c r="G3153" s="169"/>
      <c r="H3153" s="169"/>
      <c r="I3153" s="169"/>
      <c r="J3153" s="169"/>
      <c r="K3153" s="177"/>
    </row>
    <row r="3154" spans="2:11" x14ac:dyDescent="0.75">
      <c r="B3154" s="176" t="s">
        <v>3368</v>
      </c>
      <c r="C3154" s="168"/>
      <c r="D3154" s="169"/>
      <c r="E3154" s="169"/>
      <c r="F3154" s="169"/>
      <c r="G3154" s="169"/>
      <c r="H3154" s="169"/>
      <c r="I3154" s="169"/>
      <c r="J3154" s="169"/>
      <c r="K3154" s="177"/>
    </row>
    <row r="3155" spans="2:11" x14ac:dyDescent="0.75">
      <c r="B3155" s="176" t="s">
        <v>3369</v>
      </c>
      <c r="C3155" s="168"/>
      <c r="D3155" s="169"/>
      <c r="E3155" s="169"/>
      <c r="F3155" s="169"/>
      <c r="G3155" s="169"/>
      <c r="H3155" s="169"/>
      <c r="I3155" s="169"/>
      <c r="J3155" s="169"/>
      <c r="K3155" s="177"/>
    </row>
    <row r="3156" spans="2:11" x14ac:dyDescent="0.75">
      <c r="B3156" s="176" t="s">
        <v>3370</v>
      </c>
      <c r="C3156" s="168"/>
      <c r="D3156" s="169"/>
      <c r="E3156" s="169"/>
      <c r="F3156" s="169"/>
      <c r="G3156" s="169"/>
      <c r="H3156" s="169"/>
      <c r="I3156" s="169"/>
      <c r="J3156" s="169"/>
      <c r="K3156" s="177"/>
    </row>
    <row r="3157" spans="2:11" x14ac:dyDescent="0.75">
      <c r="B3157" s="176" t="s">
        <v>3371</v>
      </c>
      <c r="C3157" s="168"/>
      <c r="D3157" s="169"/>
      <c r="E3157" s="169"/>
      <c r="F3157" s="169"/>
      <c r="G3157" s="169"/>
      <c r="H3157" s="169"/>
      <c r="I3157" s="169"/>
      <c r="J3157" s="169"/>
      <c r="K3157" s="177"/>
    </row>
    <row r="3158" spans="2:11" x14ac:dyDescent="0.75">
      <c r="B3158" s="176" t="s">
        <v>3372</v>
      </c>
      <c r="C3158" s="168"/>
      <c r="D3158" s="169"/>
      <c r="E3158" s="169"/>
      <c r="F3158" s="169"/>
      <c r="G3158" s="169"/>
      <c r="H3158" s="169"/>
      <c r="I3158" s="169"/>
      <c r="J3158" s="169"/>
      <c r="K3158" s="177"/>
    </row>
    <row r="3159" spans="2:11" x14ac:dyDescent="0.75">
      <c r="B3159" s="176" t="s">
        <v>3373</v>
      </c>
      <c r="C3159" s="168"/>
      <c r="D3159" s="169"/>
      <c r="E3159" s="169"/>
      <c r="F3159" s="169"/>
      <c r="G3159" s="169"/>
      <c r="H3159" s="169"/>
      <c r="I3159" s="169"/>
      <c r="J3159" s="169"/>
      <c r="K3159" s="177"/>
    </row>
    <row r="3160" spans="2:11" x14ac:dyDescent="0.75">
      <c r="B3160" s="176" t="s">
        <v>3374</v>
      </c>
      <c r="C3160" s="168"/>
      <c r="D3160" s="169"/>
      <c r="E3160" s="169"/>
      <c r="F3160" s="169"/>
      <c r="G3160" s="169"/>
      <c r="H3160" s="169"/>
      <c r="I3160" s="169"/>
      <c r="J3160" s="169"/>
      <c r="K3160" s="177"/>
    </row>
    <row r="3161" spans="2:11" x14ac:dyDescent="0.75">
      <c r="B3161" s="176" t="s">
        <v>3375</v>
      </c>
      <c r="C3161" s="168"/>
      <c r="D3161" s="169"/>
      <c r="E3161" s="169"/>
      <c r="F3161" s="169"/>
      <c r="G3161" s="169"/>
      <c r="H3161" s="169"/>
      <c r="I3161" s="169"/>
      <c r="J3161" s="169"/>
      <c r="K3161" s="177"/>
    </row>
    <row r="3162" spans="2:11" x14ac:dyDescent="0.75">
      <c r="B3162" s="176" t="s">
        <v>3376</v>
      </c>
      <c r="C3162" s="168"/>
      <c r="D3162" s="169"/>
      <c r="E3162" s="169"/>
      <c r="F3162" s="169"/>
      <c r="G3162" s="169"/>
      <c r="H3162" s="169"/>
      <c r="I3162" s="169"/>
      <c r="J3162" s="169"/>
      <c r="K3162" s="177"/>
    </row>
    <row r="3163" spans="2:11" x14ac:dyDescent="0.75">
      <c r="B3163" s="176" t="s">
        <v>3377</v>
      </c>
      <c r="C3163" s="168"/>
      <c r="D3163" s="169"/>
      <c r="E3163" s="169"/>
      <c r="F3163" s="169"/>
      <c r="G3163" s="169"/>
      <c r="H3163" s="169"/>
      <c r="I3163" s="169"/>
      <c r="J3163" s="169"/>
      <c r="K3163" s="177"/>
    </row>
    <row r="3164" spans="2:11" x14ac:dyDescent="0.75">
      <c r="B3164" s="176" t="s">
        <v>3378</v>
      </c>
      <c r="C3164" s="168"/>
      <c r="D3164" s="169"/>
      <c r="E3164" s="169"/>
      <c r="F3164" s="169"/>
      <c r="G3164" s="169"/>
      <c r="H3164" s="169"/>
      <c r="I3164" s="169"/>
      <c r="J3164" s="169"/>
      <c r="K3164" s="177"/>
    </row>
    <row r="3165" spans="2:11" x14ac:dyDescent="0.75">
      <c r="B3165" s="176" t="s">
        <v>3379</v>
      </c>
      <c r="C3165" s="168"/>
      <c r="D3165" s="169"/>
      <c r="E3165" s="169"/>
      <c r="F3165" s="169"/>
      <c r="G3165" s="169"/>
      <c r="H3165" s="169"/>
      <c r="I3165" s="169"/>
      <c r="J3165" s="169"/>
      <c r="K3165" s="177"/>
    </row>
    <row r="3166" spans="2:11" x14ac:dyDescent="0.75">
      <c r="B3166" s="176" t="s">
        <v>3380</v>
      </c>
      <c r="C3166" s="168"/>
      <c r="D3166" s="169"/>
      <c r="E3166" s="169"/>
      <c r="F3166" s="169"/>
      <c r="G3166" s="169"/>
      <c r="H3166" s="169"/>
      <c r="I3166" s="169"/>
      <c r="J3166" s="169"/>
      <c r="K3166" s="177"/>
    </row>
    <row r="3167" spans="2:11" x14ac:dyDescent="0.75">
      <c r="B3167" s="176" t="s">
        <v>3381</v>
      </c>
      <c r="C3167" s="168"/>
      <c r="D3167" s="169"/>
      <c r="E3167" s="169"/>
      <c r="F3167" s="169"/>
      <c r="G3167" s="169"/>
      <c r="H3167" s="169"/>
      <c r="I3167" s="169"/>
      <c r="J3167" s="169"/>
      <c r="K3167" s="177"/>
    </row>
    <row r="3168" spans="2:11" x14ac:dyDescent="0.75">
      <c r="B3168" s="176" t="s">
        <v>3382</v>
      </c>
      <c r="C3168" s="168"/>
      <c r="D3168" s="169"/>
      <c r="E3168" s="169"/>
      <c r="F3168" s="169"/>
      <c r="G3168" s="169"/>
      <c r="H3168" s="169"/>
      <c r="I3168" s="169"/>
      <c r="J3168" s="169"/>
      <c r="K3168" s="177"/>
    </row>
    <row r="3169" spans="2:11" x14ac:dyDescent="0.75">
      <c r="B3169" s="176" t="s">
        <v>3383</v>
      </c>
      <c r="C3169" s="168"/>
      <c r="D3169" s="169"/>
      <c r="E3169" s="169"/>
      <c r="F3169" s="169"/>
      <c r="G3169" s="169"/>
      <c r="H3169" s="169"/>
      <c r="I3169" s="169"/>
      <c r="J3169" s="169"/>
      <c r="K3169" s="177"/>
    </row>
    <row r="3170" spans="2:11" x14ac:dyDescent="0.75">
      <c r="B3170" s="176" t="s">
        <v>3384</v>
      </c>
      <c r="C3170" s="168"/>
      <c r="D3170" s="169"/>
      <c r="E3170" s="169"/>
      <c r="F3170" s="169"/>
      <c r="G3170" s="169"/>
      <c r="H3170" s="169"/>
      <c r="I3170" s="169"/>
      <c r="J3170" s="169"/>
      <c r="K3170" s="177"/>
    </row>
    <row r="3171" spans="2:11" x14ac:dyDescent="0.75">
      <c r="B3171" s="176" t="s">
        <v>3385</v>
      </c>
      <c r="C3171" s="168"/>
      <c r="D3171" s="169"/>
      <c r="E3171" s="169"/>
      <c r="F3171" s="169"/>
      <c r="G3171" s="169"/>
      <c r="H3171" s="169"/>
      <c r="I3171" s="169"/>
      <c r="J3171" s="169"/>
      <c r="K3171" s="177"/>
    </row>
    <row r="3172" spans="2:11" x14ac:dyDescent="0.75">
      <c r="B3172" s="176" t="s">
        <v>3386</v>
      </c>
      <c r="C3172" s="168"/>
      <c r="D3172" s="169"/>
      <c r="E3172" s="169"/>
      <c r="F3172" s="169"/>
      <c r="G3172" s="169"/>
      <c r="H3172" s="169"/>
      <c r="I3172" s="169"/>
      <c r="J3172" s="169"/>
      <c r="K3172" s="177"/>
    </row>
    <row r="3173" spans="2:11" x14ac:dyDescent="0.75">
      <c r="B3173" s="176" t="s">
        <v>3387</v>
      </c>
      <c r="C3173" s="168"/>
      <c r="D3173" s="169"/>
      <c r="E3173" s="169"/>
      <c r="F3173" s="169"/>
      <c r="G3173" s="169"/>
      <c r="H3173" s="169"/>
      <c r="I3173" s="169"/>
      <c r="J3173" s="169"/>
      <c r="K3173" s="177"/>
    </row>
    <row r="3174" spans="2:11" x14ac:dyDescent="0.75">
      <c r="B3174" s="176" t="s">
        <v>3388</v>
      </c>
      <c r="C3174" s="168"/>
      <c r="D3174" s="169"/>
      <c r="E3174" s="169"/>
      <c r="F3174" s="169"/>
      <c r="G3174" s="169"/>
      <c r="H3174" s="169"/>
      <c r="I3174" s="169"/>
      <c r="J3174" s="169"/>
      <c r="K3174" s="177"/>
    </row>
    <row r="3175" spans="2:11" x14ac:dyDescent="0.75">
      <c r="B3175" s="176" t="s">
        <v>3389</v>
      </c>
      <c r="C3175" s="168"/>
      <c r="D3175" s="169"/>
      <c r="E3175" s="169"/>
      <c r="F3175" s="169"/>
      <c r="G3175" s="169"/>
      <c r="H3175" s="169"/>
      <c r="I3175" s="169"/>
      <c r="J3175" s="169"/>
      <c r="K3175" s="177"/>
    </row>
    <row r="3176" spans="2:11" x14ac:dyDescent="0.75">
      <c r="B3176" s="176" t="s">
        <v>3390</v>
      </c>
      <c r="C3176" s="168"/>
      <c r="D3176" s="169"/>
      <c r="E3176" s="169"/>
      <c r="F3176" s="169"/>
      <c r="G3176" s="169"/>
      <c r="H3176" s="169"/>
      <c r="I3176" s="169"/>
      <c r="J3176" s="169"/>
      <c r="K3176" s="177"/>
    </row>
    <row r="3177" spans="2:11" x14ac:dyDescent="0.75">
      <c r="B3177" s="176" t="s">
        <v>3391</v>
      </c>
      <c r="C3177" s="168"/>
      <c r="D3177" s="169"/>
      <c r="E3177" s="169"/>
      <c r="F3177" s="169"/>
      <c r="G3177" s="169"/>
      <c r="H3177" s="169"/>
      <c r="I3177" s="169"/>
      <c r="J3177" s="169"/>
      <c r="K3177" s="177"/>
    </row>
    <row r="3178" spans="2:11" x14ac:dyDescent="0.75">
      <c r="B3178" s="176" t="s">
        <v>3392</v>
      </c>
      <c r="C3178" s="168"/>
      <c r="D3178" s="169"/>
      <c r="E3178" s="169"/>
      <c r="F3178" s="169"/>
      <c r="G3178" s="169"/>
      <c r="H3178" s="169"/>
      <c r="I3178" s="169"/>
      <c r="J3178" s="169"/>
      <c r="K3178" s="177"/>
    </row>
    <row r="3179" spans="2:11" x14ac:dyDescent="0.75">
      <c r="B3179" s="176" t="s">
        <v>3393</v>
      </c>
      <c r="C3179" s="168"/>
      <c r="D3179" s="169"/>
      <c r="E3179" s="169"/>
      <c r="F3179" s="169"/>
      <c r="G3179" s="169"/>
      <c r="H3179" s="169"/>
      <c r="I3179" s="169"/>
      <c r="J3179" s="169"/>
      <c r="K3179" s="177"/>
    </row>
    <row r="3180" spans="2:11" x14ac:dyDescent="0.75">
      <c r="B3180" s="176" t="s">
        <v>3394</v>
      </c>
      <c r="C3180" s="168"/>
      <c r="D3180" s="169"/>
      <c r="E3180" s="169"/>
      <c r="F3180" s="169"/>
      <c r="G3180" s="169"/>
      <c r="H3180" s="169"/>
      <c r="I3180" s="169"/>
      <c r="J3180" s="169"/>
      <c r="K3180" s="177"/>
    </row>
    <row r="3181" spans="2:11" x14ac:dyDescent="0.75">
      <c r="B3181" s="176" t="s">
        <v>3395</v>
      </c>
      <c r="C3181" s="168"/>
      <c r="D3181" s="169"/>
      <c r="E3181" s="169"/>
      <c r="F3181" s="169"/>
      <c r="G3181" s="169"/>
      <c r="H3181" s="169"/>
      <c r="I3181" s="169"/>
      <c r="J3181" s="169"/>
      <c r="K3181" s="177"/>
    </row>
    <row r="3182" spans="2:11" x14ac:dyDescent="0.75">
      <c r="B3182" s="176" t="s">
        <v>3396</v>
      </c>
      <c r="C3182" s="168"/>
      <c r="D3182" s="169"/>
      <c r="E3182" s="169"/>
      <c r="F3182" s="169"/>
      <c r="G3182" s="169"/>
      <c r="H3182" s="169"/>
      <c r="I3182" s="169"/>
      <c r="J3182" s="169"/>
      <c r="K3182" s="177"/>
    </row>
    <row r="3183" spans="2:11" x14ac:dyDescent="0.75">
      <c r="B3183" s="176" t="s">
        <v>3397</v>
      </c>
      <c r="C3183" s="168"/>
      <c r="D3183" s="169"/>
      <c r="E3183" s="169"/>
      <c r="F3183" s="169"/>
      <c r="G3183" s="169"/>
      <c r="H3183" s="169"/>
      <c r="I3183" s="169"/>
      <c r="J3183" s="169"/>
      <c r="K3183" s="177"/>
    </row>
    <row r="3184" spans="2:11" x14ac:dyDescent="0.75">
      <c r="B3184" s="176" t="s">
        <v>3398</v>
      </c>
      <c r="C3184" s="168"/>
      <c r="D3184" s="169"/>
      <c r="E3184" s="169"/>
      <c r="F3184" s="169"/>
      <c r="G3184" s="169"/>
      <c r="H3184" s="169"/>
      <c r="I3184" s="169"/>
      <c r="J3184" s="169"/>
      <c r="K3184" s="177"/>
    </row>
    <row r="3185" spans="2:11" x14ac:dyDescent="0.75">
      <c r="B3185" s="176" t="s">
        <v>3399</v>
      </c>
      <c r="C3185" s="168"/>
      <c r="D3185" s="169"/>
      <c r="E3185" s="169"/>
      <c r="F3185" s="169"/>
      <c r="G3185" s="169"/>
      <c r="H3185" s="169"/>
      <c r="I3185" s="169"/>
      <c r="J3185" s="169"/>
      <c r="K3185" s="177"/>
    </row>
    <row r="3186" spans="2:11" x14ac:dyDescent="0.75">
      <c r="B3186" s="176" t="s">
        <v>3400</v>
      </c>
      <c r="C3186" s="168"/>
      <c r="D3186" s="169"/>
      <c r="E3186" s="169"/>
      <c r="F3186" s="169"/>
      <c r="G3186" s="169"/>
      <c r="H3186" s="169"/>
      <c r="I3186" s="169"/>
      <c r="J3186" s="169"/>
      <c r="K3186" s="177"/>
    </row>
    <row r="3187" spans="2:11" x14ac:dyDescent="0.75">
      <c r="B3187" s="176" t="s">
        <v>3401</v>
      </c>
      <c r="C3187" s="168"/>
      <c r="D3187" s="169"/>
      <c r="E3187" s="169"/>
      <c r="F3187" s="169"/>
      <c r="G3187" s="169"/>
      <c r="H3187" s="169"/>
      <c r="I3187" s="169"/>
      <c r="J3187" s="169"/>
      <c r="K3187" s="177"/>
    </row>
    <row r="3188" spans="2:11" x14ac:dyDescent="0.75">
      <c r="B3188" s="176" t="s">
        <v>3402</v>
      </c>
      <c r="C3188" s="168"/>
      <c r="D3188" s="169"/>
      <c r="E3188" s="169"/>
      <c r="F3188" s="169"/>
      <c r="G3188" s="169"/>
      <c r="H3188" s="169"/>
      <c r="I3188" s="169"/>
      <c r="J3188" s="169"/>
      <c r="K3188" s="177"/>
    </row>
    <row r="3189" spans="2:11" x14ac:dyDescent="0.75">
      <c r="B3189" s="176" t="s">
        <v>3403</v>
      </c>
      <c r="C3189" s="168"/>
      <c r="D3189" s="169"/>
      <c r="E3189" s="169"/>
      <c r="F3189" s="169"/>
      <c r="G3189" s="169"/>
      <c r="H3189" s="169"/>
      <c r="I3189" s="169"/>
      <c r="J3189" s="169"/>
      <c r="K3189" s="177"/>
    </row>
    <row r="3190" spans="2:11" x14ac:dyDescent="0.75">
      <c r="B3190" s="176" t="s">
        <v>3404</v>
      </c>
      <c r="C3190" s="168"/>
      <c r="D3190" s="169"/>
      <c r="E3190" s="169"/>
      <c r="F3190" s="169"/>
      <c r="G3190" s="169"/>
      <c r="H3190" s="169"/>
      <c r="I3190" s="169"/>
      <c r="J3190" s="169"/>
      <c r="K3190" s="177"/>
    </row>
    <row r="3191" spans="2:11" x14ac:dyDescent="0.75">
      <c r="B3191" s="176" t="s">
        <v>3405</v>
      </c>
      <c r="C3191" s="168"/>
      <c r="D3191" s="169"/>
      <c r="E3191" s="169"/>
      <c r="F3191" s="169"/>
      <c r="G3191" s="169"/>
      <c r="H3191" s="169"/>
      <c r="I3191" s="169"/>
      <c r="J3191" s="169"/>
      <c r="K3191" s="177"/>
    </row>
    <row r="3192" spans="2:11" x14ac:dyDescent="0.75">
      <c r="B3192" s="176" t="s">
        <v>3406</v>
      </c>
      <c r="C3192" s="168"/>
      <c r="D3192" s="169"/>
      <c r="E3192" s="169"/>
      <c r="F3192" s="169"/>
      <c r="G3192" s="169"/>
      <c r="H3192" s="169"/>
      <c r="I3192" s="169"/>
      <c r="J3192" s="169"/>
      <c r="K3192" s="177"/>
    </row>
    <row r="3193" spans="2:11" x14ac:dyDescent="0.75">
      <c r="B3193" s="176" t="s">
        <v>3407</v>
      </c>
      <c r="C3193" s="168"/>
      <c r="D3193" s="169"/>
      <c r="E3193" s="169"/>
      <c r="F3193" s="169"/>
      <c r="G3193" s="169"/>
      <c r="H3193" s="169"/>
      <c r="I3193" s="169"/>
      <c r="J3193" s="169"/>
      <c r="K3193" s="177"/>
    </row>
    <row r="3194" spans="2:11" x14ac:dyDescent="0.75">
      <c r="B3194" s="176" t="s">
        <v>3408</v>
      </c>
      <c r="C3194" s="168"/>
      <c r="D3194" s="169"/>
      <c r="E3194" s="169"/>
      <c r="F3194" s="169"/>
      <c r="G3194" s="169"/>
      <c r="H3194" s="169"/>
      <c r="I3194" s="169"/>
      <c r="J3194" s="169"/>
      <c r="K3194" s="177"/>
    </row>
    <row r="3195" spans="2:11" x14ac:dyDescent="0.75">
      <c r="B3195" s="176" t="s">
        <v>3409</v>
      </c>
      <c r="C3195" s="168"/>
      <c r="D3195" s="169"/>
      <c r="E3195" s="169"/>
      <c r="F3195" s="169"/>
      <c r="G3195" s="169"/>
      <c r="H3195" s="169"/>
      <c r="I3195" s="169"/>
      <c r="J3195" s="169"/>
      <c r="K3195" s="177"/>
    </row>
    <row r="3196" spans="2:11" x14ac:dyDescent="0.75">
      <c r="B3196" s="176" t="s">
        <v>3410</v>
      </c>
      <c r="C3196" s="168"/>
      <c r="D3196" s="169"/>
      <c r="E3196" s="169"/>
      <c r="F3196" s="169"/>
      <c r="G3196" s="169"/>
      <c r="H3196" s="169"/>
      <c r="I3196" s="169"/>
      <c r="J3196" s="169"/>
      <c r="K3196" s="177"/>
    </row>
    <row r="3197" spans="2:11" x14ac:dyDescent="0.75">
      <c r="B3197" s="176" t="s">
        <v>3411</v>
      </c>
      <c r="C3197" s="168"/>
      <c r="D3197" s="169"/>
      <c r="E3197" s="169"/>
      <c r="F3197" s="169"/>
      <c r="G3197" s="169"/>
      <c r="H3197" s="169"/>
      <c r="I3197" s="169"/>
      <c r="J3197" s="169"/>
      <c r="K3197" s="177"/>
    </row>
    <row r="3198" spans="2:11" x14ac:dyDescent="0.75">
      <c r="B3198" s="176" t="s">
        <v>3412</v>
      </c>
      <c r="C3198" s="168"/>
      <c r="D3198" s="169"/>
      <c r="E3198" s="169"/>
      <c r="F3198" s="169"/>
      <c r="G3198" s="169"/>
      <c r="H3198" s="169"/>
      <c r="I3198" s="169"/>
      <c r="J3198" s="169"/>
      <c r="K3198" s="177"/>
    </row>
    <row r="3199" spans="2:11" x14ac:dyDescent="0.75">
      <c r="B3199" s="176" t="s">
        <v>3413</v>
      </c>
      <c r="C3199" s="168"/>
      <c r="D3199" s="169"/>
      <c r="E3199" s="169"/>
      <c r="F3199" s="169"/>
      <c r="G3199" s="169"/>
      <c r="H3199" s="169"/>
      <c r="I3199" s="169"/>
      <c r="J3199" s="169"/>
      <c r="K3199" s="177"/>
    </row>
    <row r="3200" spans="2:11" x14ac:dyDescent="0.75">
      <c r="B3200" s="176" t="s">
        <v>3414</v>
      </c>
      <c r="C3200" s="168"/>
      <c r="D3200" s="169"/>
      <c r="E3200" s="169"/>
      <c r="F3200" s="169"/>
      <c r="G3200" s="169"/>
      <c r="H3200" s="169"/>
      <c r="I3200" s="169"/>
      <c r="J3200" s="169"/>
      <c r="K3200" s="177"/>
    </row>
    <row r="3201" spans="2:11" x14ac:dyDescent="0.75">
      <c r="B3201" s="176" t="s">
        <v>3415</v>
      </c>
      <c r="C3201" s="168"/>
      <c r="D3201" s="169"/>
      <c r="E3201" s="169"/>
      <c r="F3201" s="169"/>
      <c r="G3201" s="169"/>
      <c r="H3201" s="169"/>
      <c r="I3201" s="169"/>
      <c r="J3201" s="169"/>
      <c r="K3201" s="177"/>
    </row>
    <row r="3202" spans="2:11" x14ac:dyDescent="0.75">
      <c r="B3202" s="176" t="s">
        <v>3416</v>
      </c>
      <c r="C3202" s="168"/>
      <c r="D3202" s="169"/>
      <c r="E3202" s="169"/>
      <c r="F3202" s="169"/>
      <c r="G3202" s="169"/>
      <c r="H3202" s="169"/>
      <c r="I3202" s="169"/>
      <c r="J3202" s="169"/>
      <c r="K3202" s="177"/>
    </row>
    <row r="3203" spans="2:11" x14ac:dyDescent="0.75">
      <c r="B3203" s="176" t="s">
        <v>3417</v>
      </c>
      <c r="C3203" s="168"/>
      <c r="D3203" s="169"/>
      <c r="E3203" s="169"/>
      <c r="F3203" s="169"/>
      <c r="G3203" s="169"/>
      <c r="H3203" s="169"/>
      <c r="I3203" s="169"/>
      <c r="J3203" s="169"/>
      <c r="K3203" s="177"/>
    </row>
    <row r="3204" spans="2:11" x14ac:dyDescent="0.75">
      <c r="B3204" s="176" t="s">
        <v>3418</v>
      </c>
      <c r="C3204" s="168"/>
      <c r="D3204" s="169"/>
      <c r="E3204" s="169"/>
      <c r="F3204" s="169"/>
      <c r="G3204" s="169"/>
      <c r="H3204" s="169"/>
      <c r="I3204" s="169"/>
      <c r="J3204" s="169"/>
      <c r="K3204" s="177"/>
    </row>
    <row r="3205" spans="2:11" x14ac:dyDescent="0.75">
      <c r="B3205" s="176" t="s">
        <v>3419</v>
      </c>
      <c r="C3205" s="168"/>
      <c r="D3205" s="169"/>
      <c r="E3205" s="169"/>
      <c r="F3205" s="169"/>
      <c r="G3205" s="169"/>
      <c r="H3205" s="169"/>
      <c r="I3205" s="169"/>
      <c r="J3205" s="169"/>
      <c r="K3205" s="177"/>
    </row>
    <row r="3206" spans="2:11" x14ac:dyDescent="0.75">
      <c r="B3206" s="176" t="s">
        <v>3420</v>
      </c>
      <c r="C3206" s="168"/>
      <c r="D3206" s="169"/>
      <c r="E3206" s="169"/>
      <c r="F3206" s="169"/>
      <c r="G3206" s="169"/>
      <c r="H3206" s="169"/>
      <c r="I3206" s="169"/>
      <c r="J3206" s="169"/>
      <c r="K3206" s="177"/>
    </row>
    <row r="3207" spans="2:11" x14ac:dyDescent="0.75">
      <c r="B3207" s="176" t="s">
        <v>3421</v>
      </c>
      <c r="C3207" s="168"/>
      <c r="D3207" s="169"/>
      <c r="E3207" s="169"/>
      <c r="F3207" s="169"/>
      <c r="G3207" s="169"/>
      <c r="H3207" s="169"/>
      <c r="I3207" s="169"/>
      <c r="J3207" s="169"/>
      <c r="K3207" s="177"/>
    </row>
    <row r="3208" spans="2:11" x14ac:dyDescent="0.75">
      <c r="B3208" s="176" t="s">
        <v>3422</v>
      </c>
      <c r="C3208" s="168"/>
      <c r="D3208" s="169"/>
      <c r="E3208" s="169"/>
      <c r="F3208" s="169"/>
      <c r="G3208" s="169"/>
      <c r="H3208" s="169"/>
      <c r="I3208" s="169"/>
      <c r="J3208" s="169"/>
      <c r="K3208" s="177"/>
    </row>
    <row r="3209" spans="2:11" x14ac:dyDescent="0.75">
      <c r="B3209" s="176" t="s">
        <v>3423</v>
      </c>
      <c r="C3209" s="168"/>
      <c r="D3209" s="169"/>
      <c r="E3209" s="169"/>
      <c r="F3209" s="169"/>
      <c r="G3209" s="169"/>
      <c r="H3209" s="169"/>
      <c r="I3209" s="169"/>
      <c r="J3209" s="169"/>
      <c r="K3209" s="177"/>
    </row>
    <row r="3210" spans="2:11" x14ac:dyDescent="0.75">
      <c r="B3210" s="176" t="s">
        <v>3424</v>
      </c>
      <c r="C3210" s="168"/>
      <c r="D3210" s="169"/>
      <c r="E3210" s="169"/>
      <c r="F3210" s="169"/>
      <c r="G3210" s="169"/>
      <c r="H3210" s="169"/>
      <c r="I3210" s="169"/>
      <c r="J3210" s="169"/>
      <c r="K3210" s="177"/>
    </row>
    <row r="3211" spans="2:11" x14ac:dyDescent="0.75">
      <c r="B3211" s="176" t="s">
        <v>3425</v>
      </c>
      <c r="C3211" s="168"/>
      <c r="D3211" s="169"/>
      <c r="E3211" s="169"/>
      <c r="F3211" s="169"/>
      <c r="G3211" s="169"/>
      <c r="H3211" s="169"/>
      <c r="I3211" s="169"/>
      <c r="J3211" s="169"/>
      <c r="K3211" s="177"/>
    </row>
    <row r="3212" spans="2:11" x14ac:dyDescent="0.75">
      <c r="B3212" s="176" t="s">
        <v>3426</v>
      </c>
      <c r="C3212" s="168"/>
      <c r="D3212" s="169"/>
      <c r="E3212" s="169"/>
      <c r="F3212" s="169"/>
      <c r="G3212" s="169"/>
      <c r="H3212" s="169"/>
      <c r="I3212" s="169"/>
      <c r="J3212" s="169"/>
      <c r="K3212" s="177"/>
    </row>
    <row r="3213" spans="2:11" x14ac:dyDescent="0.75">
      <c r="B3213" s="176" t="s">
        <v>3427</v>
      </c>
      <c r="C3213" s="168"/>
      <c r="D3213" s="169"/>
      <c r="E3213" s="169"/>
      <c r="F3213" s="169"/>
      <c r="G3213" s="169"/>
      <c r="H3213" s="169"/>
      <c r="I3213" s="169"/>
      <c r="J3213" s="169"/>
      <c r="K3213" s="177"/>
    </row>
    <row r="3214" spans="2:11" x14ac:dyDescent="0.75">
      <c r="B3214" s="176" t="s">
        <v>3428</v>
      </c>
      <c r="C3214" s="168"/>
      <c r="D3214" s="169"/>
      <c r="E3214" s="169"/>
      <c r="F3214" s="169"/>
      <c r="G3214" s="169"/>
      <c r="H3214" s="169"/>
      <c r="I3214" s="169"/>
      <c r="J3214" s="169"/>
      <c r="K3214" s="177"/>
    </row>
    <row r="3215" spans="2:11" x14ac:dyDescent="0.75">
      <c r="B3215" s="176" t="s">
        <v>3429</v>
      </c>
      <c r="C3215" s="168"/>
      <c r="D3215" s="169"/>
      <c r="E3215" s="169"/>
      <c r="F3215" s="169"/>
      <c r="G3215" s="169"/>
      <c r="H3215" s="169"/>
      <c r="I3215" s="169"/>
      <c r="J3215" s="169"/>
      <c r="K3215" s="177"/>
    </row>
    <row r="3216" spans="2:11" x14ac:dyDescent="0.75">
      <c r="B3216" s="176" t="s">
        <v>3430</v>
      </c>
      <c r="C3216" s="168"/>
      <c r="D3216" s="169"/>
      <c r="E3216" s="169"/>
      <c r="F3216" s="169"/>
      <c r="G3216" s="169"/>
      <c r="H3216" s="169"/>
      <c r="I3216" s="169"/>
      <c r="J3216" s="169"/>
      <c r="K3216" s="177"/>
    </row>
    <row r="3217" spans="2:11" x14ac:dyDescent="0.75">
      <c r="B3217" s="176" t="s">
        <v>3431</v>
      </c>
      <c r="C3217" s="168"/>
      <c r="D3217" s="169"/>
      <c r="E3217" s="169"/>
      <c r="F3217" s="169"/>
      <c r="G3217" s="169"/>
      <c r="H3217" s="169"/>
      <c r="I3217" s="169"/>
      <c r="J3217" s="169"/>
      <c r="K3217" s="177"/>
    </row>
    <row r="3218" spans="2:11" x14ac:dyDescent="0.75">
      <c r="B3218" s="176" t="s">
        <v>3432</v>
      </c>
      <c r="C3218" s="168"/>
      <c r="D3218" s="169"/>
      <c r="E3218" s="169"/>
      <c r="F3218" s="169"/>
      <c r="G3218" s="169"/>
      <c r="H3218" s="169"/>
      <c r="I3218" s="169"/>
      <c r="J3218" s="169"/>
      <c r="K3218" s="177"/>
    </row>
    <row r="3219" spans="2:11" x14ac:dyDescent="0.75">
      <c r="B3219" s="176" t="s">
        <v>3433</v>
      </c>
      <c r="C3219" s="168"/>
      <c r="D3219" s="169"/>
      <c r="E3219" s="169"/>
      <c r="F3219" s="169"/>
      <c r="G3219" s="169"/>
      <c r="H3219" s="169"/>
      <c r="I3219" s="169"/>
      <c r="J3219" s="169"/>
      <c r="K3219" s="177"/>
    </row>
    <row r="3220" spans="2:11" x14ac:dyDescent="0.75">
      <c r="B3220" s="176" t="s">
        <v>3434</v>
      </c>
      <c r="C3220" s="168"/>
      <c r="D3220" s="169"/>
      <c r="E3220" s="169"/>
      <c r="F3220" s="169"/>
      <c r="G3220" s="169"/>
      <c r="H3220" s="169"/>
      <c r="I3220" s="169"/>
      <c r="J3220" s="169"/>
      <c r="K3220" s="177"/>
    </row>
    <row r="3221" spans="2:11" x14ac:dyDescent="0.75">
      <c r="B3221" s="176" t="s">
        <v>3435</v>
      </c>
      <c r="C3221" s="168"/>
      <c r="D3221" s="169"/>
      <c r="E3221" s="169"/>
      <c r="F3221" s="169"/>
      <c r="G3221" s="169"/>
      <c r="H3221" s="169"/>
      <c r="I3221" s="169"/>
      <c r="J3221" s="169"/>
      <c r="K3221" s="177"/>
    </row>
    <row r="3222" spans="2:11" x14ac:dyDescent="0.75">
      <c r="B3222" s="176" t="s">
        <v>3436</v>
      </c>
      <c r="C3222" s="168"/>
      <c r="D3222" s="169"/>
      <c r="E3222" s="169"/>
      <c r="F3222" s="169"/>
      <c r="G3222" s="169"/>
      <c r="H3222" s="169"/>
      <c r="I3222" s="169"/>
      <c r="J3222" s="169"/>
      <c r="K3222" s="177"/>
    </row>
    <row r="3223" spans="2:11" x14ac:dyDescent="0.75">
      <c r="B3223" s="176" t="s">
        <v>3437</v>
      </c>
      <c r="C3223" s="168"/>
      <c r="D3223" s="169"/>
      <c r="E3223" s="169"/>
      <c r="F3223" s="169"/>
      <c r="G3223" s="169"/>
      <c r="H3223" s="169"/>
      <c r="I3223" s="169"/>
      <c r="J3223" s="169"/>
      <c r="K3223" s="177"/>
    </row>
    <row r="3224" spans="2:11" x14ac:dyDescent="0.75">
      <c r="B3224" s="176" t="s">
        <v>3438</v>
      </c>
      <c r="C3224" s="168"/>
      <c r="D3224" s="169"/>
      <c r="E3224" s="169"/>
      <c r="F3224" s="169"/>
      <c r="G3224" s="169"/>
      <c r="H3224" s="169"/>
      <c r="I3224" s="169"/>
      <c r="J3224" s="169"/>
      <c r="K3224" s="177"/>
    </row>
    <row r="3225" spans="2:11" x14ac:dyDescent="0.75">
      <c r="B3225" s="176" t="s">
        <v>3439</v>
      </c>
      <c r="C3225" s="168"/>
      <c r="D3225" s="169"/>
      <c r="E3225" s="169"/>
      <c r="F3225" s="169"/>
      <c r="G3225" s="169"/>
      <c r="H3225" s="169"/>
      <c r="I3225" s="169"/>
      <c r="J3225" s="169"/>
      <c r="K3225" s="177"/>
    </row>
    <row r="3226" spans="2:11" x14ac:dyDescent="0.75">
      <c r="B3226" s="176" t="s">
        <v>3440</v>
      </c>
      <c r="C3226" s="168"/>
      <c r="D3226" s="169"/>
      <c r="E3226" s="169"/>
      <c r="F3226" s="169"/>
      <c r="G3226" s="169"/>
      <c r="H3226" s="169"/>
      <c r="I3226" s="169"/>
      <c r="J3226" s="169"/>
      <c r="K3226" s="177"/>
    </row>
    <row r="3227" spans="2:11" x14ac:dyDescent="0.75">
      <c r="B3227" s="176" t="s">
        <v>3441</v>
      </c>
      <c r="C3227" s="168"/>
      <c r="D3227" s="169"/>
      <c r="E3227" s="169"/>
      <c r="F3227" s="169"/>
      <c r="G3227" s="169"/>
      <c r="H3227" s="169"/>
      <c r="I3227" s="169"/>
      <c r="J3227" s="169"/>
      <c r="K3227" s="177"/>
    </row>
    <row r="3228" spans="2:11" x14ac:dyDescent="0.75">
      <c r="B3228" s="176" t="s">
        <v>3442</v>
      </c>
      <c r="C3228" s="168"/>
      <c r="D3228" s="169"/>
      <c r="E3228" s="169"/>
      <c r="F3228" s="169"/>
      <c r="G3228" s="169"/>
      <c r="H3228" s="169"/>
      <c r="I3228" s="169"/>
      <c r="J3228" s="169"/>
      <c r="K3228" s="177"/>
    </row>
    <row r="3229" spans="2:11" x14ac:dyDescent="0.75">
      <c r="B3229" s="176" t="s">
        <v>3443</v>
      </c>
      <c r="C3229" s="168"/>
      <c r="D3229" s="169"/>
      <c r="E3229" s="169"/>
      <c r="F3229" s="169"/>
      <c r="G3229" s="169"/>
      <c r="H3229" s="169"/>
      <c r="I3229" s="169"/>
      <c r="J3229" s="169"/>
      <c r="K3229" s="177"/>
    </row>
    <row r="3230" spans="2:11" x14ac:dyDescent="0.75">
      <c r="B3230" s="176" t="s">
        <v>3444</v>
      </c>
      <c r="C3230" s="168"/>
      <c r="D3230" s="169"/>
      <c r="E3230" s="169"/>
      <c r="F3230" s="169"/>
      <c r="G3230" s="169"/>
      <c r="H3230" s="169"/>
      <c r="I3230" s="169"/>
      <c r="J3230" s="169"/>
      <c r="K3230" s="177"/>
    </row>
    <row r="3231" spans="2:11" x14ac:dyDescent="0.75">
      <c r="B3231" s="176" t="s">
        <v>3445</v>
      </c>
      <c r="C3231" s="168"/>
      <c r="D3231" s="169"/>
      <c r="E3231" s="169"/>
      <c r="F3231" s="169"/>
      <c r="G3231" s="169"/>
      <c r="H3231" s="169"/>
      <c r="I3231" s="169"/>
      <c r="J3231" s="169"/>
      <c r="K3231" s="177"/>
    </row>
    <row r="3232" spans="2:11" x14ac:dyDescent="0.75">
      <c r="B3232" s="176" t="s">
        <v>3446</v>
      </c>
      <c r="C3232" s="168"/>
      <c r="D3232" s="169"/>
      <c r="E3232" s="169"/>
      <c r="F3232" s="169"/>
      <c r="G3232" s="169"/>
      <c r="H3232" s="169"/>
      <c r="I3232" s="169"/>
      <c r="J3232" s="169"/>
      <c r="K3232" s="177"/>
    </row>
    <row r="3233" spans="2:11" x14ac:dyDescent="0.75">
      <c r="B3233" s="176" t="s">
        <v>3447</v>
      </c>
      <c r="C3233" s="168"/>
      <c r="D3233" s="169"/>
      <c r="E3233" s="169"/>
      <c r="F3233" s="169"/>
      <c r="G3233" s="169"/>
      <c r="H3233" s="169"/>
      <c r="I3233" s="169"/>
      <c r="J3233" s="169"/>
      <c r="K3233" s="177"/>
    </row>
    <row r="3234" spans="2:11" x14ac:dyDescent="0.75">
      <c r="B3234" s="176" t="s">
        <v>3448</v>
      </c>
      <c r="C3234" s="168"/>
      <c r="D3234" s="169"/>
      <c r="E3234" s="169"/>
      <c r="F3234" s="169"/>
      <c r="G3234" s="169"/>
      <c r="H3234" s="169"/>
      <c r="I3234" s="169"/>
      <c r="J3234" s="169"/>
      <c r="K3234" s="177"/>
    </row>
    <row r="3235" spans="2:11" x14ac:dyDescent="0.75">
      <c r="B3235" s="176" t="s">
        <v>3449</v>
      </c>
      <c r="C3235" s="168"/>
      <c r="D3235" s="169"/>
      <c r="E3235" s="169"/>
      <c r="F3235" s="169"/>
      <c r="G3235" s="169"/>
      <c r="H3235" s="169"/>
      <c r="I3235" s="169"/>
      <c r="J3235" s="169"/>
      <c r="K3235" s="177"/>
    </row>
    <row r="3236" spans="2:11" x14ac:dyDescent="0.75">
      <c r="B3236" s="176" t="s">
        <v>3450</v>
      </c>
      <c r="C3236" s="168"/>
      <c r="D3236" s="169"/>
      <c r="E3236" s="169"/>
      <c r="F3236" s="169"/>
      <c r="G3236" s="169"/>
      <c r="H3236" s="169"/>
      <c r="I3236" s="169"/>
      <c r="J3236" s="169"/>
      <c r="K3236" s="177"/>
    </row>
    <row r="3237" spans="2:11" x14ac:dyDescent="0.75">
      <c r="B3237" s="176" t="s">
        <v>3451</v>
      </c>
      <c r="C3237" s="168"/>
      <c r="D3237" s="169"/>
      <c r="E3237" s="169"/>
      <c r="F3237" s="169"/>
      <c r="G3237" s="169"/>
      <c r="H3237" s="169"/>
      <c r="I3237" s="169"/>
      <c r="J3237" s="169"/>
      <c r="K3237" s="177"/>
    </row>
    <row r="3238" spans="2:11" x14ac:dyDescent="0.75">
      <c r="B3238" s="176" t="s">
        <v>3452</v>
      </c>
      <c r="C3238" s="168"/>
      <c r="D3238" s="169"/>
      <c r="E3238" s="169"/>
      <c r="F3238" s="169"/>
      <c r="G3238" s="169"/>
      <c r="H3238" s="169"/>
      <c r="I3238" s="169"/>
      <c r="J3238" s="169"/>
      <c r="K3238" s="177"/>
    </row>
    <row r="3239" spans="2:11" x14ac:dyDescent="0.75">
      <c r="B3239" s="176" t="s">
        <v>3453</v>
      </c>
      <c r="C3239" s="168"/>
      <c r="D3239" s="169"/>
      <c r="E3239" s="169"/>
      <c r="F3239" s="169"/>
      <c r="G3239" s="169"/>
      <c r="H3239" s="169"/>
      <c r="I3239" s="169"/>
      <c r="J3239" s="169"/>
      <c r="K3239" s="177"/>
    </row>
    <row r="3240" spans="2:11" x14ac:dyDescent="0.75">
      <c r="B3240" s="176" t="s">
        <v>3454</v>
      </c>
      <c r="C3240" s="168"/>
      <c r="D3240" s="169"/>
      <c r="E3240" s="169"/>
      <c r="F3240" s="169"/>
      <c r="G3240" s="169"/>
      <c r="H3240" s="169"/>
      <c r="I3240" s="169"/>
      <c r="J3240" s="169"/>
      <c r="K3240" s="177"/>
    </row>
    <row r="3241" spans="2:11" x14ac:dyDescent="0.75">
      <c r="B3241" s="176" t="s">
        <v>3455</v>
      </c>
      <c r="C3241" s="168"/>
      <c r="D3241" s="169"/>
      <c r="E3241" s="169"/>
      <c r="F3241" s="169"/>
      <c r="G3241" s="169"/>
      <c r="H3241" s="169"/>
      <c r="I3241" s="169"/>
      <c r="J3241" s="169"/>
      <c r="K3241" s="177"/>
    </row>
    <row r="3242" spans="2:11" x14ac:dyDescent="0.75">
      <c r="B3242" s="176" t="s">
        <v>3456</v>
      </c>
      <c r="C3242" s="168"/>
      <c r="D3242" s="169"/>
      <c r="E3242" s="169"/>
      <c r="F3242" s="169"/>
      <c r="G3242" s="169"/>
      <c r="H3242" s="169"/>
      <c r="I3242" s="169"/>
      <c r="J3242" s="169"/>
      <c r="K3242" s="177"/>
    </row>
    <row r="3243" spans="2:11" x14ac:dyDescent="0.75">
      <c r="B3243" s="176" t="s">
        <v>3457</v>
      </c>
      <c r="C3243" s="168"/>
      <c r="D3243" s="169"/>
      <c r="E3243" s="169"/>
      <c r="F3243" s="169"/>
      <c r="G3243" s="169"/>
      <c r="H3243" s="169"/>
      <c r="I3243" s="169"/>
      <c r="J3243" s="169"/>
      <c r="K3243" s="177"/>
    </row>
    <row r="3244" spans="2:11" x14ac:dyDescent="0.75">
      <c r="B3244" s="176" t="s">
        <v>3458</v>
      </c>
      <c r="C3244" s="168"/>
      <c r="D3244" s="169"/>
      <c r="E3244" s="169"/>
      <c r="F3244" s="169"/>
      <c r="G3244" s="169"/>
      <c r="H3244" s="169"/>
      <c r="I3244" s="169"/>
      <c r="J3244" s="169"/>
      <c r="K3244" s="177"/>
    </row>
    <row r="3245" spans="2:11" x14ac:dyDescent="0.75">
      <c r="B3245" s="176" t="s">
        <v>3459</v>
      </c>
      <c r="C3245" s="168"/>
      <c r="D3245" s="169"/>
      <c r="E3245" s="169"/>
      <c r="F3245" s="169"/>
      <c r="G3245" s="169"/>
      <c r="H3245" s="169"/>
      <c r="I3245" s="169"/>
      <c r="J3245" s="169"/>
      <c r="K3245" s="177"/>
    </row>
    <row r="3246" spans="2:11" x14ac:dyDescent="0.75">
      <c r="B3246" s="176" t="s">
        <v>3460</v>
      </c>
      <c r="C3246" s="168"/>
      <c r="D3246" s="169"/>
      <c r="E3246" s="169"/>
      <c r="F3246" s="169"/>
      <c r="G3246" s="169"/>
      <c r="H3246" s="169"/>
      <c r="I3246" s="169"/>
      <c r="J3246" s="169"/>
      <c r="K3246" s="177"/>
    </row>
    <row r="3247" spans="2:11" x14ac:dyDescent="0.75">
      <c r="B3247" s="176" t="s">
        <v>3461</v>
      </c>
      <c r="C3247" s="168"/>
      <c r="D3247" s="169"/>
      <c r="E3247" s="169"/>
      <c r="F3247" s="169"/>
      <c r="G3247" s="169"/>
      <c r="H3247" s="169"/>
      <c r="I3247" s="169"/>
      <c r="J3247" s="169"/>
      <c r="K3247" s="177"/>
    </row>
    <row r="3248" spans="2:11" x14ac:dyDescent="0.75">
      <c r="B3248" s="176" t="s">
        <v>3462</v>
      </c>
      <c r="C3248" s="168"/>
      <c r="D3248" s="169"/>
      <c r="E3248" s="169"/>
      <c r="F3248" s="169"/>
      <c r="G3248" s="169"/>
      <c r="H3248" s="169"/>
      <c r="I3248" s="169"/>
      <c r="J3248" s="169"/>
      <c r="K3248" s="177"/>
    </row>
    <row r="3249" spans="2:11" x14ac:dyDescent="0.75">
      <c r="B3249" s="176" t="s">
        <v>3463</v>
      </c>
      <c r="C3249" s="168"/>
      <c r="D3249" s="169"/>
      <c r="E3249" s="169"/>
      <c r="F3249" s="169"/>
      <c r="G3249" s="169"/>
      <c r="H3249" s="169"/>
      <c r="I3249" s="169"/>
      <c r="J3249" s="169"/>
      <c r="K3249" s="177"/>
    </row>
    <row r="3250" spans="2:11" x14ac:dyDescent="0.75">
      <c r="B3250" s="176" t="s">
        <v>3464</v>
      </c>
      <c r="C3250" s="168"/>
      <c r="D3250" s="169"/>
      <c r="E3250" s="169"/>
      <c r="F3250" s="169"/>
      <c r="G3250" s="169"/>
      <c r="H3250" s="169"/>
      <c r="I3250" s="169"/>
      <c r="J3250" s="169"/>
      <c r="K3250" s="177"/>
    </row>
    <row r="3251" spans="2:11" x14ac:dyDescent="0.75">
      <c r="B3251" s="176" t="s">
        <v>3465</v>
      </c>
      <c r="C3251" s="168"/>
      <c r="D3251" s="169"/>
      <c r="E3251" s="169"/>
      <c r="F3251" s="169"/>
      <c r="G3251" s="169"/>
      <c r="H3251" s="169"/>
      <c r="I3251" s="169"/>
      <c r="J3251" s="169"/>
      <c r="K3251" s="177"/>
    </row>
    <row r="3252" spans="2:11" x14ac:dyDescent="0.75">
      <c r="B3252" s="176" t="s">
        <v>3466</v>
      </c>
      <c r="C3252" s="168"/>
      <c r="D3252" s="169"/>
      <c r="E3252" s="169"/>
      <c r="F3252" s="169"/>
      <c r="G3252" s="169"/>
      <c r="H3252" s="169"/>
      <c r="I3252" s="169"/>
      <c r="J3252" s="169"/>
      <c r="K3252" s="177"/>
    </row>
    <row r="3253" spans="2:11" x14ac:dyDescent="0.75">
      <c r="B3253" s="176" t="s">
        <v>3467</v>
      </c>
      <c r="C3253" s="168"/>
      <c r="D3253" s="169"/>
      <c r="E3253" s="169"/>
      <c r="F3253" s="169"/>
      <c r="G3253" s="169"/>
      <c r="H3253" s="169"/>
      <c r="I3253" s="169"/>
      <c r="J3253" s="169"/>
      <c r="K3253" s="177"/>
    </row>
    <row r="3254" spans="2:11" x14ac:dyDescent="0.75">
      <c r="B3254" s="176" t="s">
        <v>3468</v>
      </c>
      <c r="C3254" s="168"/>
      <c r="D3254" s="169"/>
      <c r="E3254" s="169"/>
      <c r="F3254" s="169"/>
      <c r="G3254" s="169"/>
      <c r="H3254" s="169"/>
      <c r="I3254" s="169"/>
      <c r="J3254" s="169"/>
      <c r="K3254" s="177"/>
    </row>
    <row r="3255" spans="2:11" x14ac:dyDescent="0.75">
      <c r="B3255" s="176" t="s">
        <v>3469</v>
      </c>
      <c r="C3255" s="168"/>
      <c r="D3255" s="169"/>
      <c r="E3255" s="169"/>
      <c r="F3255" s="169"/>
      <c r="G3255" s="169"/>
      <c r="H3255" s="169"/>
      <c r="I3255" s="169"/>
      <c r="J3255" s="169"/>
      <c r="K3255" s="177"/>
    </row>
    <row r="3256" spans="2:11" x14ac:dyDescent="0.75">
      <c r="B3256" s="176" t="s">
        <v>3470</v>
      </c>
      <c r="C3256" s="168"/>
      <c r="D3256" s="169"/>
      <c r="E3256" s="169"/>
      <c r="F3256" s="169"/>
      <c r="G3256" s="169"/>
      <c r="H3256" s="169"/>
      <c r="I3256" s="169"/>
      <c r="J3256" s="169"/>
      <c r="K3256" s="177"/>
    </row>
    <row r="3257" spans="2:11" x14ac:dyDescent="0.75">
      <c r="B3257" s="176" t="s">
        <v>3471</v>
      </c>
      <c r="C3257" s="168"/>
      <c r="D3257" s="169"/>
      <c r="E3257" s="169"/>
      <c r="F3257" s="169"/>
      <c r="G3257" s="169"/>
      <c r="H3257" s="169"/>
      <c r="I3257" s="169"/>
      <c r="J3257" s="169"/>
      <c r="K3257" s="177"/>
    </row>
    <row r="3258" spans="2:11" x14ac:dyDescent="0.75">
      <c r="B3258" s="176" t="s">
        <v>3472</v>
      </c>
      <c r="C3258" s="168"/>
      <c r="D3258" s="169"/>
      <c r="E3258" s="169"/>
      <c r="F3258" s="169"/>
      <c r="G3258" s="169"/>
      <c r="H3258" s="169"/>
      <c r="I3258" s="169"/>
      <c r="J3258" s="169"/>
      <c r="K3258" s="177"/>
    </row>
    <row r="3259" spans="2:11" x14ac:dyDescent="0.75">
      <c r="B3259" s="176" t="s">
        <v>3473</v>
      </c>
      <c r="C3259" s="168"/>
      <c r="D3259" s="169"/>
      <c r="E3259" s="169"/>
      <c r="F3259" s="169"/>
      <c r="G3259" s="169"/>
      <c r="H3259" s="169"/>
      <c r="I3259" s="169"/>
      <c r="J3259" s="169"/>
      <c r="K3259" s="177"/>
    </row>
    <row r="3260" spans="2:11" x14ac:dyDescent="0.75">
      <c r="B3260" s="176" t="s">
        <v>3474</v>
      </c>
      <c r="C3260" s="168"/>
      <c r="D3260" s="169"/>
      <c r="E3260" s="169"/>
      <c r="F3260" s="169"/>
      <c r="G3260" s="169"/>
      <c r="H3260" s="169"/>
      <c r="I3260" s="169"/>
      <c r="J3260" s="169"/>
      <c r="K3260" s="177"/>
    </row>
    <row r="3261" spans="2:11" x14ac:dyDescent="0.75">
      <c r="B3261" s="176" t="s">
        <v>3475</v>
      </c>
      <c r="C3261" s="168"/>
      <c r="D3261" s="169"/>
      <c r="E3261" s="169"/>
      <c r="F3261" s="169"/>
      <c r="G3261" s="169"/>
      <c r="H3261" s="169"/>
      <c r="I3261" s="169"/>
      <c r="J3261" s="169"/>
      <c r="K3261" s="177"/>
    </row>
    <row r="3262" spans="2:11" x14ac:dyDescent="0.75">
      <c r="B3262" s="176" t="s">
        <v>3476</v>
      </c>
      <c r="C3262" s="168"/>
      <c r="D3262" s="169"/>
      <c r="E3262" s="169"/>
      <c r="F3262" s="169"/>
      <c r="G3262" s="169"/>
      <c r="H3262" s="169"/>
      <c r="I3262" s="169"/>
      <c r="J3262" s="169"/>
      <c r="K3262" s="177"/>
    </row>
    <row r="3263" spans="2:11" x14ac:dyDescent="0.75">
      <c r="B3263" s="176" t="s">
        <v>3477</v>
      </c>
      <c r="C3263" s="168"/>
      <c r="D3263" s="169"/>
      <c r="E3263" s="169"/>
      <c r="F3263" s="169"/>
      <c r="G3263" s="169"/>
      <c r="H3263" s="169"/>
      <c r="I3263" s="169"/>
      <c r="J3263" s="169"/>
      <c r="K3263" s="177"/>
    </row>
    <row r="3264" spans="2:11" x14ac:dyDescent="0.75">
      <c r="B3264" s="176" t="s">
        <v>3478</v>
      </c>
      <c r="C3264" s="168"/>
      <c r="D3264" s="169"/>
      <c r="E3264" s="169"/>
      <c r="F3264" s="169"/>
      <c r="G3264" s="169"/>
      <c r="H3264" s="169"/>
      <c r="I3264" s="169"/>
      <c r="J3264" s="169"/>
      <c r="K3264" s="177"/>
    </row>
    <row r="3265" spans="2:11" x14ac:dyDescent="0.75">
      <c r="B3265" s="176" t="s">
        <v>3479</v>
      </c>
      <c r="C3265" s="168"/>
      <c r="D3265" s="169"/>
      <c r="E3265" s="169"/>
      <c r="F3265" s="169"/>
      <c r="G3265" s="169"/>
      <c r="H3265" s="169"/>
      <c r="I3265" s="169"/>
      <c r="J3265" s="169"/>
      <c r="K3265" s="177"/>
    </row>
    <row r="3266" spans="2:11" x14ac:dyDescent="0.75">
      <c r="B3266" s="176" t="s">
        <v>3480</v>
      </c>
      <c r="C3266" s="168"/>
      <c r="D3266" s="169"/>
      <c r="E3266" s="169"/>
      <c r="F3266" s="169"/>
      <c r="G3266" s="169"/>
      <c r="H3266" s="169"/>
      <c r="I3266" s="169"/>
      <c r="J3266" s="169"/>
      <c r="K3266" s="177"/>
    </row>
    <row r="3267" spans="2:11" x14ac:dyDescent="0.75">
      <c r="B3267" s="176" t="s">
        <v>3481</v>
      </c>
      <c r="C3267" s="168"/>
      <c r="D3267" s="169"/>
      <c r="E3267" s="169"/>
      <c r="F3267" s="169"/>
      <c r="G3267" s="169"/>
      <c r="H3267" s="169"/>
      <c r="I3267" s="169"/>
      <c r="J3267" s="169"/>
      <c r="K3267" s="177"/>
    </row>
    <row r="3268" spans="2:11" x14ac:dyDescent="0.75">
      <c r="B3268" s="176" t="s">
        <v>3482</v>
      </c>
      <c r="C3268" s="168"/>
      <c r="D3268" s="169"/>
      <c r="E3268" s="169"/>
      <c r="F3268" s="169"/>
      <c r="G3268" s="169"/>
      <c r="H3268" s="169"/>
      <c r="I3268" s="169"/>
      <c r="J3268" s="169"/>
      <c r="K3268" s="177"/>
    </row>
    <row r="3269" spans="2:11" x14ac:dyDescent="0.75">
      <c r="B3269" s="176" t="s">
        <v>3483</v>
      </c>
      <c r="C3269" s="168"/>
      <c r="D3269" s="169"/>
      <c r="E3269" s="169"/>
      <c r="F3269" s="169"/>
      <c r="G3269" s="169"/>
      <c r="H3269" s="169"/>
      <c r="I3269" s="169"/>
      <c r="J3269" s="169"/>
      <c r="K3269" s="177"/>
    </row>
    <row r="3270" spans="2:11" x14ac:dyDescent="0.75">
      <c r="B3270" s="176" t="s">
        <v>3484</v>
      </c>
      <c r="C3270" s="168"/>
      <c r="D3270" s="169"/>
      <c r="E3270" s="169"/>
      <c r="F3270" s="169"/>
      <c r="G3270" s="169"/>
      <c r="H3270" s="169"/>
      <c r="I3270" s="169"/>
      <c r="J3270" s="169"/>
      <c r="K3270" s="177"/>
    </row>
    <row r="3271" spans="2:11" x14ac:dyDescent="0.75">
      <c r="B3271" s="176" t="s">
        <v>3485</v>
      </c>
      <c r="C3271" s="168"/>
      <c r="D3271" s="169"/>
      <c r="E3271" s="169"/>
      <c r="F3271" s="169"/>
      <c r="G3271" s="169"/>
      <c r="H3271" s="169"/>
      <c r="I3271" s="169"/>
      <c r="J3271" s="169"/>
      <c r="K3271" s="177"/>
    </row>
    <row r="3272" spans="2:11" x14ac:dyDescent="0.75">
      <c r="B3272" s="176" t="s">
        <v>3486</v>
      </c>
      <c r="C3272" s="168"/>
      <c r="D3272" s="169"/>
      <c r="E3272" s="169"/>
      <c r="F3272" s="169"/>
      <c r="G3272" s="169"/>
      <c r="H3272" s="169"/>
      <c r="I3272" s="169"/>
      <c r="J3272" s="169"/>
      <c r="K3272" s="177"/>
    </row>
    <row r="3273" spans="2:11" x14ac:dyDescent="0.75">
      <c r="B3273" s="176" t="s">
        <v>3487</v>
      </c>
      <c r="C3273" s="168"/>
      <c r="D3273" s="169"/>
      <c r="E3273" s="169"/>
      <c r="F3273" s="169"/>
      <c r="G3273" s="169"/>
      <c r="H3273" s="169"/>
      <c r="I3273" s="169"/>
      <c r="J3273" s="169"/>
      <c r="K3273" s="177"/>
    </row>
    <row r="3274" spans="2:11" x14ac:dyDescent="0.75">
      <c r="B3274" s="176" t="s">
        <v>3488</v>
      </c>
      <c r="C3274" s="168"/>
      <c r="D3274" s="169"/>
      <c r="E3274" s="169"/>
      <c r="F3274" s="169"/>
      <c r="G3274" s="169"/>
      <c r="H3274" s="169"/>
      <c r="I3274" s="169"/>
      <c r="J3274" s="169"/>
      <c r="K3274" s="177"/>
    </row>
    <row r="3275" spans="2:11" x14ac:dyDescent="0.75">
      <c r="B3275" s="176" t="s">
        <v>3489</v>
      </c>
      <c r="C3275" s="168"/>
      <c r="D3275" s="169"/>
      <c r="E3275" s="169"/>
      <c r="F3275" s="169"/>
      <c r="G3275" s="169"/>
      <c r="H3275" s="169"/>
      <c r="I3275" s="169"/>
      <c r="J3275" s="169"/>
      <c r="K3275" s="177"/>
    </row>
    <row r="3276" spans="2:11" x14ac:dyDescent="0.75">
      <c r="B3276" s="176" t="s">
        <v>3490</v>
      </c>
      <c r="C3276" s="168"/>
      <c r="D3276" s="169"/>
      <c r="E3276" s="169"/>
      <c r="F3276" s="169"/>
      <c r="G3276" s="169"/>
      <c r="H3276" s="169"/>
      <c r="I3276" s="169"/>
      <c r="J3276" s="169"/>
      <c r="K3276" s="177"/>
    </row>
    <row r="3277" spans="2:11" x14ac:dyDescent="0.75">
      <c r="B3277" s="176" t="s">
        <v>3491</v>
      </c>
      <c r="C3277" s="168"/>
      <c r="D3277" s="169"/>
      <c r="E3277" s="169"/>
      <c r="F3277" s="169"/>
      <c r="G3277" s="169"/>
      <c r="H3277" s="169"/>
      <c r="I3277" s="169"/>
      <c r="J3277" s="169"/>
      <c r="K3277" s="177"/>
    </row>
    <row r="3278" spans="2:11" x14ac:dyDescent="0.75">
      <c r="B3278" s="176" t="s">
        <v>3492</v>
      </c>
      <c r="C3278" s="168"/>
      <c r="D3278" s="169"/>
      <c r="E3278" s="169"/>
      <c r="F3278" s="169"/>
      <c r="G3278" s="169"/>
      <c r="H3278" s="169"/>
      <c r="I3278" s="169"/>
      <c r="J3278" s="169"/>
      <c r="K3278" s="177"/>
    </row>
    <row r="3279" spans="2:11" x14ac:dyDescent="0.75">
      <c r="B3279" s="176" t="s">
        <v>3493</v>
      </c>
      <c r="C3279" s="168"/>
      <c r="D3279" s="169"/>
      <c r="E3279" s="169"/>
      <c r="F3279" s="169"/>
      <c r="G3279" s="169"/>
      <c r="H3279" s="169"/>
      <c r="I3279" s="169"/>
      <c r="J3279" s="169"/>
      <c r="K3279" s="177"/>
    </row>
    <row r="3280" spans="2:11" x14ac:dyDescent="0.75">
      <c r="B3280" s="176" t="s">
        <v>3494</v>
      </c>
      <c r="C3280" s="168"/>
      <c r="D3280" s="169"/>
      <c r="E3280" s="169"/>
      <c r="F3280" s="169"/>
      <c r="G3280" s="169"/>
      <c r="H3280" s="169"/>
      <c r="I3280" s="169"/>
      <c r="J3280" s="169"/>
      <c r="K3280" s="177"/>
    </row>
    <row r="3281" spans="2:11" x14ac:dyDescent="0.75">
      <c r="B3281" s="176" t="s">
        <v>3495</v>
      </c>
      <c r="C3281" s="168"/>
      <c r="D3281" s="169"/>
      <c r="E3281" s="169"/>
      <c r="F3281" s="169"/>
      <c r="G3281" s="169"/>
      <c r="H3281" s="169"/>
      <c r="I3281" s="169"/>
      <c r="J3281" s="169"/>
      <c r="K3281" s="177"/>
    </row>
    <row r="3282" spans="2:11" x14ac:dyDescent="0.75">
      <c r="B3282" s="176" t="s">
        <v>3496</v>
      </c>
      <c r="C3282" s="168"/>
      <c r="D3282" s="169"/>
      <c r="E3282" s="169"/>
      <c r="F3282" s="169"/>
      <c r="G3282" s="169"/>
      <c r="H3282" s="169"/>
      <c r="I3282" s="169"/>
      <c r="J3282" s="169"/>
      <c r="K3282" s="177"/>
    </row>
    <row r="3283" spans="2:11" x14ac:dyDescent="0.75">
      <c r="B3283" s="176" t="s">
        <v>3497</v>
      </c>
      <c r="C3283" s="168"/>
      <c r="D3283" s="169"/>
      <c r="E3283" s="169"/>
      <c r="F3283" s="169"/>
      <c r="G3283" s="169"/>
      <c r="H3283" s="169"/>
      <c r="I3283" s="169"/>
      <c r="J3283" s="169"/>
      <c r="K3283" s="177"/>
    </row>
    <row r="3284" spans="2:11" x14ac:dyDescent="0.75">
      <c r="B3284" s="176" t="s">
        <v>3498</v>
      </c>
      <c r="C3284" s="168"/>
      <c r="D3284" s="169"/>
      <c r="E3284" s="169"/>
      <c r="F3284" s="169"/>
      <c r="G3284" s="169"/>
      <c r="H3284" s="169"/>
      <c r="I3284" s="169"/>
      <c r="J3284" s="169"/>
      <c r="K3284" s="177"/>
    </row>
    <row r="3285" spans="2:11" x14ac:dyDescent="0.75">
      <c r="B3285" s="176" t="s">
        <v>3499</v>
      </c>
      <c r="C3285" s="168"/>
      <c r="D3285" s="169"/>
      <c r="E3285" s="169"/>
      <c r="F3285" s="169"/>
      <c r="G3285" s="169"/>
      <c r="H3285" s="169"/>
      <c r="I3285" s="169"/>
      <c r="J3285" s="169"/>
      <c r="K3285" s="177"/>
    </row>
    <row r="3286" spans="2:11" x14ac:dyDescent="0.75">
      <c r="B3286" s="176" t="s">
        <v>3500</v>
      </c>
      <c r="C3286" s="168"/>
      <c r="D3286" s="169"/>
      <c r="E3286" s="169"/>
      <c r="F3286" s="169"/>
      <c r="G3286" s="169"/>
      <c r="H3286" s="169"/>
      <c r="I3286" s="169"/>
      <c r="J3286" s="169"/>
      <c r="K3286" s="177"/>
    </row>
    <row r="3287" spans="2:11" x14ac:dyDescent="0.75">
      <c r="B3287" s="176" t="s">
        <v>3501</v>
      </c>
      <c r="C3287" s="168"/>
      <c r="D3287" s="169"/>
      <c r="E3287" s="169"/>
      <c r="F3287" s="169"/>
      <c r="G3287" s="169"/>
      <c r="H3287" s="169"/>
      <c r="I3287" s="169"/>
      <c r="J3287" s="169"/>
      <c r="K3287" s="177"/>
    </row>
    <row r="3288" spans="2:11" x14ac:dyDescent="0.75">
      <c r="B3288" s="176" t="s">
        <v>3502</v>
      </c>
      <c r="C3288" s="168"/>
      <c r="D3288" s="169"/>
      <c r="E3288" s="169"/>
      <c r="F3288" s="169"/>
      <c r="G3288" s="169"/>
      <c r="H3288" s="169"/>
      <c r="I3288" s="169"/>
      <c r="J3288" s="169"/>
      <c r="K3288" s="177"/>
    </row>
    <row r="3289" spans="2:11" x14ac:dyDescent="0.75">
      <c r="B3289" s="176" t="s">
        <v>3503</v>
      </c>
      <c r="C3289" s="168"/>
      <c r="D3289" s="169"/>
      <c r="E3289" s="169"/>
      <c r="F3289" s="169"/>
      <c r="G3289" s="169"/>
      <c r="H3289" s="169"/>
      <c r="I3289" s="169"/>
      <c r="J3289" s="169"/>
      <c r="K3289" s="177"/>
    </row>
    <row r="3290" spans="2:11" x14ac:dyDescent="0.75">
      <c r="B3290" s="176" t="s">
        <v>3504</v>
      </c>
      <c r="C3290" s="168"/>
      <c r="D3290" s="169"/>
      <c r="E3290" s="169"/>
      <c r="F3290" s="169"/>
      <c r="G3290" s="169"/>
      <c r="H3290" s="169"/>
      <c r="I3290" s="169"/>
      <c r="J3290" s="169"/>
      <c r="K3290" s="177"/>
    </row>
    <row r="3291" spans="2:11" x14ac:dyDescent="0.75">
      <c r="B3291" s="176" t="s">
        <v>3505</v>
      </c>
      <c r="C3291" s="168"/>
      <c r="D3291" s="169"/>
      <c r="E3291" s="169"/>
      <c r="F3291" s="169"/>
      <c r="G3291" s="169"/>
      <c r="H3291" s="169"/>
      <c r="I3291" s="169"/>
      <c r="J3291" s="169"/>
      <c r="K3291" s="177"/>
    </row>
    <row r="3292" spans="2:11" x14ac:dyDescent="0.75">
      <c r="B3292" s="176" t="s">
        <v>3506</v>
      </c>
      <c r="C3292" s="168"/>
      <c r="D3292" s="169"/>
      <c r="E3292" s="169"/>
      <c r="F3292" s="169"/>
      <c r="G3292" s="169"/>
      <c r="H3292" s="169"/>
      <c r="I3292" s="169"/>
      <c r="J3292" s="169"/>
      <c r="K3292" s="177"/>
    </row>
    <row r="3293" spans="2:11" x14ac:dyDescent="0.75">
      <c r="B3293" s="176" t="s">
        <v>3507</v>
      </c>
      <c r="C3293" s="168"/>
      <c r="D3293" s="169"/>
      <c r="E3293" s="169"/>
      <c r="F3293" s="169"/>
      <c r="G3293" s="169"/>
      <c r="H3293" s="169"/>
      <c r="I3293" s="169"/>
      <c r="J3293" s="169"/>
      <c r="K3293" s="177"/>
    </row>
    <row r="3294" spans="2:11" x14ac:dyDescent="0.75">
      <c r="B3294" s="176" t="s">
        <v>3508</v>
      </c>
      <c r="C3294" s="168"/>
      <c r="D3294" s="169"/>
      <c r="E3294" s="169"/>
      <c r="F3294" s="169"/>
      <c r="G3294" s="169"/>
      <c r="H3294" s="169"/>
      <c r="I3294" s="169"/>
      <c r="J3294" s="169"/>
      <c r="K3294" s="177"/>
    </row>
    <row r="3295" spans="2:11" x14ac:dyDescent="0.75">
      <c r="B3295" s="176" t="s">
        <v>3509</v>
      </c>
      <c r="C3295" s="168"/>
      <c r="D3295" s="169"/>
      <c r="E3295" s="169"/>
      <c r="F3295" s="169"/>
      <c r="G3295" s="169"/>
      <c r="H3295" s="169"/>
      <c r="I3295" s="169"/>
      <c r="J3295" s="169"/>
      <c r="K3295" s="177"/>
    </row>
    <row r="3296" spans="2:11" x14ac:dyDescent="0.75">
      <c r="B3296" s="176" t="s">
        <v>3510</v>
      </c>
      <c r="C3296" s="168"/>
      <c r="D3296" s="169"/>
      <c r="E3296" s="169"/>
      <c r="F3296" s="169"/>
      <c r="G3296" s="169"/>
      <c r="H3296" s="169"/>
      <c r="I3296" s="169"/>
      <c r="J3296" s="169"/>
      <c r="K3296" s="177"/>
    </row>
    <row r="3297" spans="2:11" x14ac:dyDescent="0.75">
      <c r="B3297" s="176" t="s">
        <v>3511</v>
      </c>
      <c r="C3297" s="168"/>
      <c r="D3297" s="169"/>
      <c r="E3297" s="169"/>
      <c r="F3297" s="169"/>
      <c r="G3297" s="169"/>
      <c r="H3297" s="169"/>
      <c r="I3297" s="169"/>
      <c r="J3297" s="169"/>
      <c r="K3297" s="177"/>
    </row>
    <row r="3298" spans="2:11" x14ac:dyDescent="0.75">
      <c r="B3298" s="176" t="s">
        <v>3512</v>
      </c>
      <c r="C3298" s="168"/>
      <c r="D3298" s="169"/>
      <c r="E3298" s="169"/>
      <c r="F3298" s="169"/>
      <c r="G3298" s="169"/>
      <c r="H3298" s="169"/>
      <c r="I3298" s="169"/>
      <c r="J3298" s="169"/>
      <c r="K3298" s="177"/>
    </row>
    <row r="3299" spans="2:11" x14ac:dyDescent="0.75">
      <c r="B3299" s="176" t="s">
        <v>3513</v>
      </c>
      <c r="C3299" s="168"/>
      <c r="D3299" s="169"/>
      <c r="E3299" s="169"/>
      <c r="F3299" s="169"/>
      <c r="G3299" s="169"/>
      <c r="H3299" s="169"/>
      <c r="I3299" s="169"/>
      <c r="J3299" s="169"/>
      <c r="K3299" s="177"/>
    </row>
    <row r="3300" spans="2:11" x14ac:dyDescent="0.75">
      <c r="B3300" s="176" t="s">
        <v>3514</v>
      </c>
      <c r="C3300" s="168"/>
      <c r="D3300" s="169"/>
      <c r="E3300" s="169"/>
      <c r="F3300" s="169"/>
      <c r="G3300" s="169"/>
      <c r="H3300" s="169"/>
      <c r="I3300" s="169"/>
      <c r="J3300" s="169"/>
      <c r="K3300" s="177"/>
    </row>
    <row r="3301" spans="2:11" x14ac:dyDescent="0.75">
      <c r="B3301" s="176" t="s">
        <v>3515</v>
      </c>
      <c r="C3301" s="168"/>
      <c r="D3301" s="169"/>
      <c r="E3301" s="169"/>
      <c r="F3301" s="169"/>
      <c r="G3301" s="169"/>
      <c r="H3301" s="169"/>
      <c r="I3301" s="169"/>
      <c r="J3301" s="169"/>
      <c r="K3301" s="177"/>
    </row>
    <row r="3302" spans="2:11" x14ac:dyDescent="0.75">
      <c r="B3302" s="176" t="s">
        <v>3516</v>
      </c>
      <c r="C3302" s="168"/>
      <c r="D3302" s="169"/>
      <c r="E3302" s="169"/>
      <c r="F3302" s="169"/>
      <c r="G3302" s="169"/>
      <c r="H3302" s="169"/>
      <c r="I3302" s="169"/>
      <c r="J3302" s="169"/>
      <c r="K3302" s="177"/>
    </row>
    <row r="3303" spans="2:11" x14ac:dyDescent="0.75">
      <c r="B3303" s="176" t="s">
        <v>3517</v>
      </c>
      <c r="C3303" s="168"/>
      <c r="D3303" s="169"/>
      <c r="E3303" s="169"/>
      <c r="F3303" s="169"/>
      <c r="G3303" s="169"/>
      <c r="H3303" s="169"/>
      <c r="I3303" s="169"/>
      <c r="J3303" s="169"/>
      <c r="K3303" s="177"/>
    </row>
    <row r="3304" spans="2:11" x14ac:dyDescent="0.75">
      <c r="B3304" s="176" t="s">
        <v>3518</v>
      </c>
      <c r="C3304" s="168"/>
      <c r="D3304" s="169"/>
      <c r="E3304" s="169"/>
      <c r="F3304" s="169"/>
      <c r="G3304" s="169"/>
      <c r="H3304" s="169"/>
      <c r="I3304" s="169"/>
      <c r="J3304" s="169"/>
      <c r="K3304" s="177"/>
    </row>
    <row r="3305" spans="2:11" x14ac:dyDescent="0.75">
      <c r="B3305" s="176" t="s">
        <v>3519</v>
      </c>
      <c r="C3305" s="168"/>
      <c r="D3305" s="169"/>
      <c r="E3305" s="169"/>
      <c r="F3305" s="169"/>
      <c r="G3305" s="169"/>
      <c r="H3305" s="169"/>
      <c r="I3305" s="169"/>
      <c r="J3305" s="169"/>
      <c r="K3305" s="177"/>
    </row>
    <row r="3306" spans="2:11" x14ac:dyDescent="0.75">
      <c r="B3306" s="176" t="s">
        <v>3520</v>
      </c>
      <c r="C3306" s="168"/>
      <c r="D3306" s="169"/>
      <c r="E3306" s="169"/>
      <c r="F3306" s="169"/>
      <c r="G3306" s="169"/>
      <c r="H3306" s="169"/>
      <c r="I3306" s="169"/>
      <c r="J3306" s="169"/>
      <c r="K3306" s="177"/>
    </row>
    <row r="3307" spans="2:11" x14ac:dyDescent="0.75">
      <c r="B3307" s="176" t="s">
        <v>3521</v>
      </c>
      <c r="C3307" s="168"/>
      <c r="D3307" s="169"/>
      <c r="E3307" s="169"/>
      <c r="F3307" s="169"/>
      <c r="G3307" s="169"/>
      <c r="H3307" s="169"/>
      <c r="I3307" s="169"/>
      <c r="J3307" s="169"/>
      <c r="K3307" s="177"/>
    </row>
    <row r="3308" spans="2:11" x14ac:dyDescent="0.75">
      <c r="B3308" s="176" t="s">
        <v>3522</v>
      </c>
      <c r="C3308" s="168"/>
      <c r="D3308" s="169"/>
      <c r="E3308" s="169"/>
      <c r="F3308" s="169"/>
      <c r="G3308" s="169"/>
      <c r="H3308" s="169"/>
      <c r="I3308" s="169"/>
      <c r="J3308" s="169"/>
      <c r="K3308" s="177"/>
    </row>
    <row r="3309" spans="2:11" x14ac:dyDescent="0.75">
      <c r="B3309" s="176" t="s">
        <v>3523</v>
      </c>
      <c r="C3309" s="168"/>
      <c r="D3309" s="169"/>
      <c r="E3309" s="169"/>
      <c r="F3309" s="169"/>
      <c r="G3309" s="169"/>
      <c r="H3309" s="169"/>
      <c r="I3309" s="169"/>
      <c r="J3309" s="169"/>
      <c r="K3309" s="177"/>
    </row>
    <row r="3310" spans="2:11" x14ac:dyDescent="0.75">
      <c r="B3310" s="176" t="s">
        <v>3524</v>
      </c>
      <c r="C3310" s="168"/>
      <c r="D3310" s="169"/>
      <c r="E3310" s="169"/>
      <c r="F3310" s="169"/>
      <c r="G3310" s="169"/>
      <c r="H3310" s="169"/>
      <c r="I3310" s="169"/>
      <c r="J3310" s="169"/>
      <c r="K3310" s="177"/>
    </row>
    <row r="3311" spans="2:11" x14ac:dyDescent="0.75">
      <c r="B3311" s="176" t="s">
        <v>3525</v>
      </c>
      <c r="C3311" s="168"/>
      <c r="D3311" s="169"/>
      <c r="E3311" s="169"/>
      <c r="F3311" s="169"/>
      <c r="G3311" s="169"/>
      <c r="H3311" s="169"/>
      <c r="I3311" s="169"/>
      <c r="J3311" s="169"/>
      <c r="K3311" s="177"/>
    </row>
    <row r="3312" spans="2:11" x14ac:dyDescent="0.75">
      <c r="B3312" s="176" t="s">
        <v>3526</v>
      </c>
      <c r="C3312" s="168"/>
      <c r="D3312" s="169"/>
      <c r="E3312" s="169"/>
      <c r="F3312" s="169"/>
      <c r="G3312" s="169"/>
      <c r="H3312" s="169"/>
      <c r="I3312" s="169"/>
      <c r="J3312" s="169"/>
      <c r="K3312" s="177"/>
    </row>
    <row r="3313" spans="2:11" x14ac:dyDescent="0.75">
      <c r="B3313" s="176" t="s">
        <v>3527</v>
      </c>
      <c r="C3313" s="168"/>
      <c r="D3313" s="169"/>
      <c r="E3313" s="169"/>
      <c r="F3313" s="169"/>
      <c r="G3313" s="169"/>
      <c r="H3313" s="169"/>
      <c r="I3313" s="169"/>
      <c r="J3313" s="169"/>
      <c r="K3313" s="177"/>
    </row>
    <row r="3314" spans="2:11" x14ac:dyDescent="0.75">
      <c r="B3314" s="176" t="s">
        <v>3528</v>
      </c>
      <c r="C3314" s="168"/>
      <c r="D3314" s="169"/>
      <c r="E3314" s="169"/>
      <c r="F3314" s="169"/>
      <c r="G3314" s="169"/>
      <c r="H3314" s="169"/>
      <c r="I3314" s="169"/>
      <c r="J3314" s="169"/>
      <c r="K3314" s="177"/>
    </row>
    <row r="3315" spans="2:11" x14ac:dyDescent="0.75">
      <c r="B3315" s="176" t="s">
        <v>3529</v>
      </c>
      <c r="C3315" s="168"/>
      <c r="D3315" s="169"/>
      <c r="E3315" s="169"/>
      <c r="F3315" s="169"/>
      <c r="G3315" s="169"/>
      <c r="H3315" s="169"/>
      <c r="I3315" s="169"/>
      <c r="J3315" s="169"/>
      <c r="K3315" s="177"/>
    </row>
    <row r="3316" spans="2:11" x14ac:dyDescent="0.75">
      <c r="B3316" s="176" t="s">
        <v>3530</v>
      </c>
      <c r="C3316" s="168"/>
      <c r="D3316" s="169"/>
      <c r="E3316" s="169"/>
      <c r="F3316" s="169"/>
      <c r="G3316" s="169"/>
      <c r="H3316" s="169"/>
      <c r="I3316" s="169"/>
      <c r="J3316" s="169"/>
      <c r="K3316" s="177"/>
    </row>
    <row r="3317" spans="2:11" x14ac:dyDescent="0.75">
      <c r="B3317" s="176" t="s">
        <v>3531</v>
      </c>
      <c r="C3317" s="168"/>
      <c r="D3317" s="169"/>
      <c r="E3317" s="169"/>
      <c r="F3317" s="169"/>
      <c r="G3317" s="169"/>
      <c r="H3317" s="169"/>
      <c r="I3317" s="169"/>
      <c r="J3317" s="169"/>
      <c r="K3317" s="177"/>
    </row>
    <row r="3318" spans="2:11" x14ac:dyDescent="0.75">
      <c r="B3318" s="176" t="s">
        <v>3532</v>
      </c>
      <c r="C3318" s="168"/>
      <c r="D3318" s="169"/>
      <c r="E3318" s="169"/>
      <c r="F3318" s="169"/>
      <c r="G3318" s="169"/>
      <c r="H3318" s="169"/>
      <c r="I3318" s="169"/>
      <c r="J3318" s="169"/>
      <c r="K3318" s="177"/>
    </row>
    <row r="3319" spans="2:11" x14ac:dyDescent="0.75">
      <c r="B3319" s="176" t="s">
        <v>3533</v>
      </c>
      <c r="C3319" s="168"/>
      <c r="D3319" s="169"/>
      <c r="E3319" s="169"/>
      <c r="F3319" s="169"/>
      <c r="G3319" s="169"/>
      <c r="H3319" s="169"/>
      <c r="I3319" s="169"/>
      <c r="J3319" s="169"/>
      <c r="K3319" s="177"/>
    </row>
    <row r="3320" spans="2:11" x14ac:dyDescent="0.75">
      <c r="B3320" s="176" t="s">
        <v>3534</v>
      </c>
      <c r="C3320" s="168"/>
      <c r="D3320" s="169"/>
      <c r="E3320" s="169"/>
      <c r="F3320" s="169"/>
      <c r="G3320" s="169"/>
      <c r="H3320" s="169"/>
      <c r="I3320" s="169"/>
      <c r="J3320" s="169"/>
      <c r="K3320" s="177"/>
    </row>
    <row r="3321" spans="2:11" x14ac:dyDescent="0.75">
      <c r="B3321" s="176" t="s">
        <v>3535</v>
      </c>
      <c r="C3321" s="168"/>
      <c r="D3321" s="169"/>
      <c r="E3321" s="169"/>
      <c r="F3321" s="169"/>
      <c r="G3321" s="169"/>
      <c r="H3321" s="169"/>
      <c r="I3321" s="169"/>
      <c r="J3321" s="169"/>
      <c r="K3321" s="177"/>
    </row>
    <row r="3322" spans="2:11" x14ac:dyDescent="0.75">
      <c r="B3322" s="176" t="s">
        <v>3536</v>
      </c>
      <c r="C3322" s="168"/>
      <c r="D3322" s="169"/>
      <c r="E3322" s="169"/>
      <c r="F3322" s="169"/>
      <c r="G3322" s="169"/>
      <c r="H3322" s="169"/>
      <c r="I3322" s="169"/>
      <c r="J3322" s="169"/>
      <c r="K3322" s="177"/>
    </row>
    <row r="3323" spans="2:11" x14ac:dyDescent="0.75">
      <c r="B3323" s="176" t="s">
        <v>3537</v>
      </c>
      <c r="C3323" s="168"/>
      <c r="D3323" s="169"/>
      <c r="E3323" s="169"/>
      <c r="F3323" s="169"/>
      <c r="G3323" s="169"/>
      <c r="H3323" s="169"/>
      <c r="I3323" s="169"/>
      <c r="J3323" s="169"/>
      <c r="K3323" s="177"/>
    </row>
    <row r="3324" spans="2:11" x14ac:dyDescent="0.75">
      <c r="B3324" s="176" t="s">
        <v>3538</v>
      </c>
      <c r="C3324" s="168"/>
      <c r="D3324" s="169"/>
      <c r="E3324" s="169"/>
      <c r="F3324" s="169"/>
      <c r="G3324" s="169"/>
      <c r="H3324" s="169"/>
      <c r="I3324" s="169"/>
      <c r="J3324" s="169"/>
      <c r="K3324" s="177"/>
    </row>
    <row r="3325" spans="2:11" x14ac:dyDescent="0.75">
      <c r="B3325" s="176" t="s">
        <v>3539</v>
      </c>
      <c r="C3325" s="168"/>
      <c r="D3325" s="169"/>
      <c r="E3325" s="169"/>
      <c r="F3325" s="169"/>
      <c r="G3325" s="169"/>
      <c r="H3325" s="169"/>
      <c r="I3325" s="169"/>
      <c r="J3325" s="169"/>
      <c r="K3325" s="177"/>
    </row>
    <row r="3326" spans="2:11" x14ac:dyDescent="0.75">
      <c r="B3326" s="176" t="s">
        <v>3540</v>
      </c>
      <c r="C3326" s="168"/>
      <c r="D3326" s="169"/>
      <c r="E3326" s="169"/>
      <c r="F3326" s="169"/>
      <c r="G3326" s="169"/>
      <c r="H3326" s="169"/>
      <c r="I3326" s="169"/>
      <c r="J3326" s="169"/>
      <c r="K3326" s="177"/>
    </row>
    <row r="3327" spans="2:11" x14ac:dyDescent="0.75">
      <c r="B3327" s="176" t="s">
        <v>3541</v>
      </c>
      <c r="C3327" s="168"/>
      <c r="D3327" s="169"/>
      <c r="E3327" s="169"/>
      <c r="F3327" s="169"/>
      <c r="G3327" s="169"/>
      <c r="H3327" s="169"/>
      <c r="I3327" s="169"/>
      <c r="J3327" s="169"/>
      <c r="K3327" s="177"/>
    </row>
    <row r="3328" spans="2:11" x14ac:dyDescent="0.75">
      <c r="B3328" s="176" t="s">
        <v>3542</v>
      </c>
      <c r="C3328" s="168"/>
      <c r="D3328" s="169"/>
      <c r="E3328" s="169"/>
      <c r="F3328" s="169"/>
      <c r="G3328" s="169"/>
      <c r="H3328" s="169"/>
      <c r="I3328" s="169"/>
      <c r="J3328" s="169"/>
      <c r="K3328" s="177"/>
    </row>
    <row r="3329" spans="2:11" x14ac:dyDescent="0.75">
      <c r="B3329" s="176" t="s">
        <v>3543</v>
      </c>
      <c r="C3329" s="168"/>
      <c r="D3329" s="169"/>
      <c r="E3329" s="169"/>
      <c r="F3329" s="169"/>
      <c r="G3329" s="169"/>
      <c r="H3329" s="169"/>
      <c r="I3329" s="169"/>
      <c r="J3329" s="169"/>
      <c r="K3329" s="177"/>
    </row>
    <row r="3330" spans="2:11" x14ac:dyDescent="0.75">
      <c r="B3330" s="176" t="s">
        <v>3544</v>
      </c>
      <c r="C3330" s="168"/>
      <c r="D3330" s="169"/>
      <c r="E3330" s="169"/>
      <c r="F3330" s="169"/>
      <c r="G3330" s="169"/>
      <c r="H3330" s="169"/>
      <c r="I3330" s="169"/>
      <c r="J3330" s="169"/>
      <c r="K3330" s="177"/>
    </row>
    <row r="3331" spans="2:11" x14ac:dyDescent="0.75">
      <c r="B3331" s="176" t="s">
        <v>3545</v>
      </c>
      <c r="C3331" s="168"/>
      <c r="D3331" s="169"/>
      <c r="E3331" s="169"/>
      <c r="F3331" s="169"/>
      <c r="G3331" s="169"/>
      <c r="H3331" s="169"/>
      <c r="I3331" s="169"/>
      <c r="J3331" s="169"/>
      <c r="K3331" s="177"/>
    </row>
    <row r="3332" spans="2:11" x14ac:dyDescent="0.75">
      <c r="B3332" s="176" t="s">
        <v>3546</v>
      </c>
      <c r="C3332" s="168"/>
      <c r="D3332" s="169"/>
      <c r="E3332" s="169"/>
      <c r="F3332" s="169"/>
      <c r="G3332" s="169"/>
      <c r="H3332" s="169"/>
      <c r="I3332" s="169"/>
      <c r="J3332" s="169"/>
      <c r="K3332" s="177"/>
    </row>
    <row r="3333" spans="2:11" x14ac:dyDescent="0.75">
      <c r="B3333" s="176" t="s">
        <v>3547</v>
      </c>
      <c r="C3333" s="168"/>
      <c r="D3333" s="169"/>
      <c r="E3333" s="169"/>
      <c r="F3333" s="169"/>
      <c r="G3333" s="169"/>
      <c r="H3333" s="169"/>
      <c r="I3333" s="169"/>
      <c r="J3333" s="169"/>
      <c r="K3333" s="177"/>
    </row>
    <row r="3334" spans="2:11" x14ac:dyDescent="0.75">
      <c r="B3334" s="176" t="s">
        <v>3548</v>
      </c>
      <c r="C3334" s="168"/>
      <c r="D3334" s="169"/>
      <c r="E3334" s="169"/>
      <c r="F3334" s="169"/>
      <c r="G3334" s="169"/>
      <c r="H3334" s="169"/>
      <c r="I3334" s="169"/>
      <c r="J3334" s="169"/>
      <c r="K3334" s="177"/>
    </row>
    <row r="3335" spans="2:11" x14ac:dyDescent="0.75">
      <c r="B3335" s="176" t="s">
        <v>3549</v>
      </c>
      <c r="C3335" s="168"/>
      <c r="D3335" s="169"/>
      <c r="E3335" s="169"/>
      <c r="F3335" s="169"/>
      <c r="G3335" s="169"/>
      <c r="H3335" s="169"/>
      <c r="I3335" s="169"/>
      <c r="J3335" s="169"/>
      <c r="K3335" s="177"/>
    </row>
    <row r="3336" spans="2:11" x14ac:dyDescent="0.75">
      <c r="B3336" s="176" t="s">
        <v>3550</v>
      </c>
      <c r="C3336" s="168"/>
      <c r="D3336" s="169"/>
      <c r="E3336" s="169"/>
      <c r="F3336" s="169"/>
      <c r="G3336" s="169"/>
      <c r="H3336" s="169"/>
      <c r="I3336" s="169"/>
      <c r="J3336" s="169"/>
      <c r="K3336" s="177"/>
    </row>
    <row r="3337" spans="2:11" x14ac:dyDescent="0.75">
      <c r="B3337" s="176" t="s">
        <v>3551</v>
      </c>
      <c r="C3337" s="168"/>
      <c r="D3337" s="169"/>
      <c r="E3337" s="169"/>
      <c r="F3337" s="169"/>
      <c r="G3337" s="169"/>
      <c r="H3337" s="169"/>
      <c r="I3337" s="169"/>
      <c r="J3337" s="169"/>
      <c r="K3337" s="177"/>
    </row>
    <row r="3338" spans="2:11" x14ac:dyDescent="0.75">
      <c r="B3338" s="176" t="s">
        <v>3552</v>
      </c>
      <c r="C3338" s="168"/>
      <c r="D3338" s="169"/>
      <c r="E3338" s="169"/>
      <c r="F3338" s="169"/>
      <c r="G3338" s="169"/>
      <c r="H3338" s="169"/>
      <c r="I3338" s="169"/>
      <c r="J3338" s="169"/>
      <c r="K3338" s="177"/>
    </row>
    <row r="3339" spans="2:11" x14ac:dyDescent="0.75">
      <c r="B3339" s="176" t="s">
        <v>3553</v>
      </c>
      <c r="C3339" s="168"/>
      <c r="D3339" s="169"/>
      <c r="E3339" s="169"/>
      <c r="F3339" s="169"/>
      <c r="G3339" s="169"/>
      <c r="H3339" s="169"/>
      <c r="I3339" s="169"/>
      <c r="J3339" s="169"/>
      <c r="K3339" s="177"/>
    </row>
    <row r="3340" spans="2:11" x14ac:dyDescent="0.75">
      <c r="B3340" s="176" t="s">
        <v>3554</v>
      </c>
      <c r="C3340" s="168"/>
      <c r="D3340" s="169"/>
      <c r="E3340" s="169"/>
      <c r="F3340" s="169"/>
      <c r="G3340" s="169"/>
      <c r="H3340" s="169"/>
      <c r="I3340" s="169"/>
      <c r="J3340" s="169"/>
      <c r="K3340" s="177"/>
    </row>
    <row r="3341" spans="2:11" x14ac:dyDescent="0.75">
      <c r="B3341" s="176" t="s">
        <v>3555</v>
      </c>
      <c r="C3341" s="168"/>
      <c r="D3341" s="169"/>
      <c r="E3341" s="169"/>
      <c r="F3341" s="169"/>
      <c r="G3341" s="169"/>
      <c r="H3341" s="169"/>
      <c r="I3341" s="169"/>
      <c r="J3341" s="169"/>
      <c r="K3341" s="177"/>
    </row>
    <row r="3342" spans="2:11" x14ac:dyDescent="0.75">
      <c r="B3342" s="176" t="s">
        <v>3556</v>
      </c>
      <c r="C3342" s="168"/>
      <c r="D3342" s="169"/>
      <c r="E3342" s="169"/>
      <c r="F3342" s="169"/>
      <c r="G3342" s="169"/>
      <c r="H3342" s="169"/>
      <c r="I3342" s="169"/>
      <c r="J3342" s="169"/>
      <c r="K3342" s="177"/>
    </row>
    <row r="3343" spans="2:11" x14ac:dyDescent="0.75">
      <c r="B3343" s="176" t="s">
        <v>3557</v>
      </c>
      <c r="C3343" s="168"/>
      <c r="D3343" s="169"/>
      <c r="E3343" s="169"/>
      <c r="F3343" s="169"/>
      <c r="G3343" s="169"/>
      <c r="H3343" s="169"/>
      <c r="I3343" s="169"/>
      <c r="J3343" s="169"/>
      <c r="K3343" s="177"/>
    </row>
    <row r="3344" spans="2:11" x14ac:dyDescent="0.75">
      <c r="B3344" s="176" t="s">
        <v>3558</v>
      </c>
      <c r="C3344" s="168"/>
      <c r="D3344" s="169"/>
      <c r="E3344" s="169"/>
      <c r="F3344" s="169"/>
      <c r="G3344" s="169"/>
      <c r="H3344" s="169"/>
      <c r="I3344" s="169"/>
      <c r="J3344" s="169"/>
      <c r="K3344" s="177"/>
    </row>
    <row r="3345" spans="2:11" x14ac:dyDescent="0.75">
      <c r="B3345" s="176" t="s">
        <v>3559</v>
      </c>
      <c r="C3345" s="168"/>
      <c r="D3345" s="169"/>
      <c r="E3345" s="169"/>
      <c r="F3345" s="169"/>
      <c r="G3345" s="169"/>
      <c r="H3345" s="169"/>
      <c r="I3345" s="169"/>
      <c r="J3345" s="169"/>
      <c r="K3345" s="177"/>
    </row>
    <row r="3346" spans="2:11" x14ac:dyDescent="0.75">
      <c r="B3346" s="176" t="s">
        <v>3560</v>
      </c>
      <c r="C3346" s="168"/>
      <c r="D3346" s="169"/>
      <c r="E3346" s="169"/>
      <c r="F3346" s="169"/>
      <c r="G3346" s="169"/>
      <c r="H3346" s="169"/>
      <c r="I3346" s="169"/>
      <c r="J3346" s="169"/>
      <c r="K3346" s="177"/>
    </row>
    <row r="3347" spans="2:11" x14ac:dyDescent="0.75">
      <c r="B3347" s="176" t="s">
        <v>3561</v>
      </c>
      <c r="C3347" s="168"/>
      <c r="D3347" s="169"/>
      <c r="E3347" s="169"/>
      <c r="F3347" s="169"/>
      <c r="G3347" s="169"/>
      <c r="H3347" s="169"/>
      <c r="I3347" s="169"/>
      <c r="J3347" s="169"/>
      <c r="K3347" s="177"/>
    </row>
    <row r="3348" spans="2:11" x14ac:dyDescent="0.75">
      <c r="B3348" s="176" t="s">
        <v>3562</v>
      </c>
      <c r="C3348" s="168"/>
      <c r="D3348" s="169"/>
      <c r="E3348" s="169"/>
      <c r="F3348" s="169"/>
      <c r="G3348" s="169"/>
      <c r="H3348" s="169"/>
      <c r="I3348" s="169"/>
      <c r="J3348" s="169"/>
      <c r="K3348" s="177"/>
    </row>
    <row r="3349" spans="2:11" x14ac:dyDescent="0.75">
      <c r="B3349" s="176" t="s">
        <v>3563</v>
      </c>
      <c r="C3349" s="168"/>
      <c r="D3349" s="169"/>
      <c r="E3349" s="169"/>
      <c r="F3349" s="169"/>
      <c r="G3349" s="169"/>
      <c r="H3349" s="169"/>
      <c r="I3349" s="169"/>
      <c r="J3349" s="169"/>
      <c r="K3349" s="177"/>
    </row>
    <row r="3350" spans="2:11" x14ac:dyDescent="0.75">
      <c r="B3350" s="176" t="s">
        <v>3564</v>
      </c>
      <c r="C3350" s="168"/>
      <c r="D3350" s="169"/>
      <c r="E3350" s="169"/>
      <c r="F3350" s="169"/>
      <c r="G3350" s="169"/>
      <c r="H3350" s="169"/>
      <c r="I3350" s="169"/>
      <c r="J3350" s="169"/>
      <c r="K3350" s="177"/>
    </row>
    <row r="3351" spans="2:11" x14ac:dyDescent="0.75">
      <c r="B3351" s="176" t="s">
        <v>3565</v>
      </c>
      <c r="C3351" s="168"/>
      <c r="D3351" s="169"/>
      <c r="E3351" s="169"/>
      <c r="F3351" s="169"/>
      <c r="G3351" s="169"/>
      <c r="H3351" s="169"/>
      <c r="I3351" s="169"/>
      <c r="J3351" s="169"/>
      <c r="K3351" s="177"/>
    </row>
    <row r="3352" spans="2:11" x14ac:dyDescent="0.75">
      <c r="B3352" s="176" t="s">
        <v>3566</v>
      </c>
      <c r="C3352" s="168"/>
      <c r="D3352" s="169"/>
      <c r="E3352" s="169"/>
      <c r="F3352" s="169"/>
      <c r="G3352" s="169"/>
      <c r="H3352" s="169"/>
      <c r="I3352" s="169"/>
      <c r="J3352" s="169"/>
      <c r="K3352" s="177"/>
    </row>
    <row r="3353" spans="2:11" x14ac:dyDescent="0.75">
      <c r="B3353" s="176" t="s">
        <v>3567</v>
      </c>
      <c r="C3353" s="168"/>
      <c r="D3353" s="169"/>
      <c r="E3353" s="169"/>
      <c r="F3353" s="169"/>
      <c r="G3353" s="169"/>
      <c r="H3353" s="169"/>
      <c r="I3353" s="169"/>
      <c r="J3353" s="169"/>
      <c r="K3353" s="177"/>
    </row>
    <row r="3354" spans="2:11" x14ac:dyDescent="0.75">
      <c r="B3354" s="176" t="s">
        <v>3568</v>
      </c>
      <c r="C3354" s="168"/>
      <c r="D3354" s="169"/>
      <c r="E3354" s="169"/>
      <c r="F3354" s="169"/>
      <c r="G3354" s="169"/>
      <c r="H3354" s="169"/>
      <c r="I3354" s="169"/>
      <c r="J3354" s="169"/>
      <c r="K3354" s="177"/>
    </row>
    <row r="3355" spans="2:11" x14ac:dyDescent="0.75">
      <c r="B3355" s="176" t="s">
        <v>3569</v>
      </c>
      <c r="C3355" s="168"/>
      <c r="D3355" s="169"/>
      <c r="E3355" s="169"/>
      <c r="F3355" s="169"/>
      <c r="G3355" s="169"/>
      <c r="H3355" s="169"/>
      <c r="I3355" s="169"/>
      <c r="J3355" s="169"/>
      <c r="K3355" s="177"/>
    </row>
    <row r="3356" spans="2:11" x14ac:dyDescent="0.75">
      <c r="B3356" s="176" t="s">
        <v>3570</v>
      </c>
      <c r="C3356" s="168"/>
      <c r="D3356" s="169"/>
      <c r="E3356" s="169"/>
      <c r="F3356" s="169"/>
      <c r="G3356" s="169"/>
      <c r="H3356" s="169"/>
      <c r="I3356" s="169"/>
      <c r="J3356" s="169"/>
      <c r="K3356" s="177"/>
    </row>
    <row r="3357" spans="2:11" x14ac:dyDescent="0.75">
      <c r="B3357" s="176" t="s">
        <v>3571</v>
      </c>
      <c r="C3357" s="168"/>
      <c r="D3357" s="169"/>
      <c r="E3357" s="169"/>
      <c r="F3357" s="169"/>
      <c r="G3357" s="169"/>
      <c r="H3357" s="169"/>
      <c r="I3357" s="169"/>
      <c r="J3357" s="169"/>
      <c r="K3357" s="177"/>
    </row>
    <row r="3358" spans="2:11" x14ac:dyDescent="0.75">
      <c r="B3358" s="176" t="s">
        <v>3572</v>
      </c>
      <c r="C3358" s="168"/>
      <c r="D3358" s="169"/>
      <c r="E3358" s="169"/>
      <c r="F3358" s="169"/>
      <c r="G3358" s="169"/>
      <c r="H3358" s="169"/>
      <c r="I3358" s="169"/>
      <c r="J3358" s="169"/>
      <c r="K3358" s="177"/>
    </row>
    <row r="3359" spans="2:11" x14ac:dyDescent="0.75">
      <c r="B3359" s="176" t="s">
        <v>3573</v>
      </c>
      <c r="C3359" s="168"/>
      <c r="D3359" s="169"/>
      <c r="E3359" s="169"/>
      <c r="F3359" s="169"/>
      <c r="G3359" s="169"/>
      <c r="H3359" s="169"/>
      <c r="I3359" s="169"/>
      <c r="J3359" s="169"/>
      <c r="K3359" s="177"/>
    </row>
    <row r="3360" spans="2:11" x14ac:dyDescent="0.75">
      <c r="B3360" s="176" t="s">
        <v>3574</v>
      </c>
      <c r="C3360" s="168"/>
      <c r="D3360" s="169"/>
      <c r="E3360" s="169"/>
      <c r="F3360" s="169"/>
      <c r="G3360" s="169"/>
      <c r="H3360" s="169"/>
      <c r="I3360" s="169"/>
      <c r="J3360" s="169"/>
      <c r="K3360" s="177"/>
    </row>
    <row r="3361" spans="2:11" x14ac:dyDescent="0.75">
      <c r="B3361" s="176" t="s">
        <v>3575</v>
      </c>
      <c r="C3361" s="168"/>
      <c r="D3361" s="169"/>
      <c r="E3361" s="169"/>
      <c r="F3361" s="169"/>
      <c r="G3361" s="169"/>
      <c r="H3361" s="169"/>
      <c r="I3361" s="169"/>
      <c r="J3361" s="169"/>
      <c r="K3361" s="177"/>
    </row>
    <row r="3362" spans="2:11" x14ac:dyDescent="0.75">
      <c r="B3362" s="176" t="s">
        <v>3576</v>
      </c>
      <c r="C3362" s="168"/>
      <c r="D3362" s="169"/>
      <c r="E3362" s="169"/>
      <c r="F3362" s="169"/>
      <c r="G3362" s="169"/>
      <c r="H3362" s="169"/>
      <c r="I3362" s="169"/>
      <c r="J3362" s="169"/>
      <c r="K3362" s="177"/>
    </row>
    <row r="3363" spans="2:11" x14ac:dyDescent="0.75">
      <c r="B3363" s="176" t="s">
        <v>3577</v>
      </c>
      <c r="C3363" s="168"/>
      <c r="D3363" s="169"/>
      <c r="E3363" s="169"/>
      <c r="F3363" s="169"/>
      <c r="G3363" s="169"/>
      <c r="H3363" s="169"/>
      <c r="I3363" s="169"/>
      <c r="J3363" s="169"/>
      <c r="K3363" s="177"/>
    </row>
    <row r="3364" spans="2:11" x14ac:dyDescent="0.75">
      <c r="B3364" s="176" t="s">
        <v>3578</v>
      </c>
      <c r="C3364" s="168"/>
      <c r="D3364" s="169"/>
      <c r="E3364" s="169"/>
      <c r="F3364" s="169"/>
      <c r="G3364" s="169"/>
      <c r="H3364" s="169"/>
      <c r="I3364" s="169"/>
      <c r="J3364" s="169"/>
      <c r="K3364" s="177"/>
    </row>
    <row r="3365" spans="2:11" x14ac:dyDescent="0.75">
      <c r="B3365" s="176" t="s">
        <v>3579</v>
      </c>
      <c r="C3365" s="168"/>
      <c r="D3365" s="169"/>
      <c r="E3365" s="169"/>
      <c r="F3365" s="169"/>
      <c r="G3365" s="169"/>
      <c r="H3365" s="169"/>
      <c r="I3365" s="169"/>
      <c r="J3365" s="169"/>
      <c r="K3365" s="177"/>
    </row>
    <row r="3366" spans="2:11" x14ac:dyDescent="0.75">
      <c r="B3366" s="176" t="s">
        <v>3580</v>
      </c>
      <c r="C3366" s="168"/>
      <c r="D3366" s="169"/>
      <c r="E3366" s="169"/>
      <c r="F3366" s="169"/>
      <c r="G3366" s="169"/>
      <c r="H3366" s="169"/>
      <c r="I3366" s="169"/>
      <c r="J3366" s="169"/>
      <c r="K3366" s="177"/>
    </row>
    <row r="3367" spans="2:11" x14ac:dyDescent="0.75">
      <c r="B3367" s="176" t="s">
        <v>3581</v>
      </c>
      <c r="C3367" s="168"/>
      <c r="D3367" s="169"/>
      <c r="E3367" s="169"/>
      <c r="F3367" s="169"/>
      <c r="G3367" s="169"/>
      <c r="H3367" s="169"/>
      <c r="I3367" s="169"/>
      <c r="J3367" s="169"/>
      <c r="K3367" s="177"/>
    </row>
    <row r="3368" spans="2:11" x14ac:dyDescent="0.75">
      <c r="B3368" s="176" t="s">
        <v>3582</v>
      </c>
      <c r="C3368" s="168"/>
      <c r="D3368" s="169"/>
      <c r="E3368" s="169"/>
      <c r="F3368" s="169"/>
      <c r="G3368" s="169"/>
      <c r="H3368" s="169"/>
      <c r="I3368" s="169"/>
      <c r="J3368" s="169"/>
      <c r="K3368" s="177"/>
    </row>
    <row r="3369" spans="2:11" x14ac:dyDescent="0.75">
      <c r="B3369" s="176" t="s">
        <v>3583</v>
      </c>
      <c r="C3369" s="168"/>
      <c r="D3369" s="169"/>
      <c r="E3369" s="169"/>
      <c r="F3369" s="169"/>
      <c r="G3369" s="169"/>
      <c r="H3369" s="169"/>
      <c r="I3369" s="169"/>
      <c r="J3369" s="169"/>
      <c r="K3369" s="177"/>
    </row>
    <row r="3370" spans="2:11" x14ac:dyDescent="0.75">
      <c r="B3370" s="176" t="s">
        <v>3584</v>
      </c>
      <c r="C3370" s="168"/>
      <c r="D3370" s="169"/>
      <c r="E3370" s="169"/>
      <c r="F3370" s="169"/>
      <c r="G3370" s="169"/>
      <c r="H3370" s="169"/>
      <c r="I3370" s="169"/>
      <c r="J3370" s="169"/>
      <c r="K3370" s="177"/>
    </row>
    <row r="3371" spans="2:11" x14ac:dyDescent="0.75">
      <c r="B3371" s="176" t="s">
        <v>3585</v>
      </c>
      <c r="C3371" s="168"/>
      <c r="D3371" s="169"/>
      <c r="E3371" s="169"/>
      <c r="F3371" s="169"/>
      <c r="G3371" s="169"/>
      <c r="H3371" s="169"/>
      <c r="I3371" s="169"/>
      <c r="J3371" s="169"/>
      <c r="K3371" s="177"/>
    </row>
    <row r="3372" spans="2:11" x14ac:dyDescent="0.75">
      <c r="B3372" s="176" t="s">
        <v>3586</v>
      </c>
      <c r="C3372" s="168"/>
      <c r="D3372" s="169"/>
      <c r="E3372" s="169"/>
      <c r="F3372" s="169"/>
      <c r="G3372" s="169"/>
      <c r="H3372" s="169"/>
      <c r="I3372" s="169"/>
      <c r="J3372" s="169"/>
      <c r="K3372" s="177"/>
    </row>
    <row r="3373" spans="2:11" x14ac:dyDescent="0.75">
      <c r="B3373" s="176" t="s">
        <v>3587</v>
      </c>
      <c r="C3373" s="168"/>
      <c r="D3373" s="169"/>
      <c r="E3373" s="169"/>
      <c r="F3373" s="169"/>
      <c r="G3373" s="169"/>
      <c r="H3373" s="169"/>
      <c r="I3373" s="169"/>
      <c r="J3373" s="169"/>
      <c r="K3373" s="177"/>
    </row>
    <row r="3374" spans="2:11" x14ac:dyDescent="0.75">
      <c r="B3374" s="176" t="s">
        <v>3588</v>
      </c>
      <c r="C3374" s="168"/>
      <c r="D3374" s="169"/>
      <c r="E3374" s="169"/>
      <c r="F3374" s="169"/>
      <c r="G3374" s="169"/>
      <c r="H3374" s="169"/>
      <c r="I3374" s="169"/>
      <c r="J3374" s="169"/>
      <c r="K3374" s="177"/>
    </row>
    <row r="3375" spans="2:11" x14ac:dyDescent="0.75">
      <c r="B3375" s="176" t="s">
        <v>3589</v>
      </c>
      <c r="C3375" s="168"/>
      <c r="D3375" s="169"/>
      <c r="E3375" s="169"/>
      <c r="F3375" s="169"/>
      <c r="G3375" s="169"/>
      <c r="H3375" s="169"/>
      <c r="I3375" s="169"/>
      <c r="J3375" s="169"/>
      <c r="K3375" s="177"/>
    </row>
    <row r="3376" spans="2:11" x14ac:dyDescent="0.75">
      <c r="B3376" s="176" t="s">
        <v>3590</v>
      </c>
      <c r="C3376" s="168"/>
      <c r="D3376" s="169"/>
      <c r="E3376" s="169"/>
      <c r="F3376" s="169"/>
      <c r="G3376" s="169"/>
      <c r="H3376" s="169"/>
      <c r="I3376" s="169"/>
      <c r="J3376" s="169"/>
      <c r="K3376" s="177"/>
    </row>
    <row r="3377" spans="2:11" x14ac:dyDescent="0.75">
      <c r="B3377" s="176" t="s">
        <v>3591</v>
      </c>
      <c r="C3377" s="168"/>
      <c r="D3377" s="169"/>
      <c r="E3377" s="169"/>
      <c r="F3377" s="169"/>
      <c r="G3377" s="169"/>
      <c r="H3377" s="169"/>
      <c r="I3377" s="169"/>
      <c r="J3377" s="169"/>
      <c r="K3377" s="177"/>
    </row>
    <row r="3378" spans="2:11" x14ac:dyDescent="0.75">
      <c r="B3378" s="176" t="s">
        <v>3592</v>
      </c>
      <c r="C3378" s="168"/>
      <c r="D3378" s="169"/>
      <c r="E3378" s="169"/>
      <c r="F3378" s="169"/>
      <c r="G3378" s="169"/>
      <c r="H3378" s="169"/>
      <c r="I3378" s="169"/>
      <c r="J3378" s="169"/>
      <c r="K3378" s="177"/>
    </row>
    <row r="3379" spans="2:11" x14ac:dyDescent="0.75">
      <c r="B3379" s="176" t="s">
        <v>3593</v>
      </c>
      <c r="C3379" s="168"/>
      <c r="D3379" s="169"/>
      <c r="E3379" s="169"/>
      <c r="F3379" s="169"/>
      <c r="G3379" s="169"/>
      <c r="H3379" s="169"/>
      <c r="I3379" s="169"/>
      <c r="J3379" s="169"/>
      <c r="K3379" s="177"/>
    </row>
    <row r="3380" spans="2:11" x14ac:dyDescent="0.75">
      <c r="B3380" s="176" t="s">
        <v>3594</v>
      </c>
      <c r="C3380" s="168"/>
      <c r="D3380" s="169"/>
      <c r="E3380" s="169"/>
      <c r="F3380" s="169"/>
      <c r="G3380" s="169"/>
      <c r="H3380" s="169"/>
      <c r="I3380" s="169"/>
      <c r="J3380" s="169"/>
      <c r="K3380" s="177"/>
    </row>
    <row r="3381" spans="2:11" x14ac:dyDescent="0.75">
      <c r="B3381" s="176" t="s">
        <v>3595</v>
      </c>
      <c r="C3381" s="168"/>
      <c r="D3381" s="169"/>
      <c r="E3381" s="169"/>
      <c r="F3381" s="169"/>
      <c r="G3381" s="169"/>
      <c r="H3381" s="169"/>
      <c r="I3381" s="169"/>
      <c r="J3381" s="169"/>
      <c r="K3381" s="177"/>
    </row>
    <row r="3382" spans="2:11" x14ac:dyDescent="0.75">
      <c r="B3382" s="176" t="s">
        <v>3596</v>
      </c>
      <c r="C3382" s="168"/>
      <c r="D3382" s="169"/>
      <c r="E3382" s="169"/>
      <c r="F3382" s="169"/>
      <c r="G3382" s="169"/>
      <c r="H3382" s="169"/>
      <c r="I3382" s="169"/>
      <c r="J3382" s="169"/>
      <c r="K3382" s="177"/>
    </row>
    <row r="3383" spans="2:11" x14ac:dyDescent="0.75">
      <c r="B3383" s="176" t="s">
        <v>3597</v>
      </c>
      <c r="C3383" s="168"/>
      <c r="D3383" s="169"/>
      <c r="E3383" s="169"/>
      <c r="F3383" s="169"/>
      <c r="G3383" s="169"/>
      <c r="H3383" s="169"/>
      <c r="I3383" s="169"/>
      <c r="J3383" s="169"/>
      <c r="K3383" s="177"/>
    </row>
    <row r="3384" spans="2:11" x14ac:dyDescent="0.75">
      <c r="B3384" s="176" t="s">
        <v>3598</v>
      </c>
      <c r="C3384" s="168"/>
      <c r="D3384" s="169"/>
      <c r="E3384" s="169"/>
      <c r="F3384" s="169"/>
      <c r="G3384" s="169"/>
      <c r="H3384" s="169"/>
      <c r="I3384" s="169"/>
      <c r="J3384" s="169"/>
      <c r="K3384" s="177"/>
    </row>
    <row r="3385" spans="2:11" x14ac:dyDescent="0.75">
      <c r="B3385" s="176" t="s">
        <v>3599</v>
      </c>
      <c r="C3385" s="168"/>
      <c r="D3385" s="169"/>
      <c r="E3385" s="169"/>
      <c r="F3385" s="169"/>
      <c r="G3385" s="169"/>
      <c r="H3385" s="169"/>
      <c r="I3385" s="169"/>
      <c r="J3385" s="169"/>
      <c r="K3385" s="177"/>
    </row>
    <row r="3386" spans="2:11" x14ac:dyDescent="0.75">
      <c r="B3386" s="176" t="s">
        <v>3600</v>
      </c>
      <c r="C3386" s="168"/>
      <c r="D3386" s="169"/>
      <c r="E3386" s="169"/>
      <c r="F3386" s="169"/>
      <c r="G3386" s="169"/>
      <c r="H3386" s="169"/>
      <c r="I3386" s="169"/>
      <c r="J3386" s="169"/>
      <c r="K3386" s="177"/>
    </row>
    <row r="3387" spans="2:11" x14ac:dyDescent="0.75">
      <c r="B3387" s="176" t="s">
        <v>3601</v>
      </c>
      <c r="C3387" s="168"/>
      <c r="D3387" s="169"/>
      <c r="E3387" s="169"/>
      <c r="F3387" s="169"/>
      <c r="G3387" s="169"/>
      <c r="H3387" s="169"/>
      <c r="I3387" s="169"/>
      <c r="J3387" s="169"/>
      <c r="K3387" s="177"/>
    </row>
    <row r="3388" spans="2:11" x14ac:dyDescent="0.75">
      <c r="B3388" s="176" t="s">
        <v>3602</v>
      </c>
      <c r="C3388" s="168"/>
      <c r="D3388" s="169"/>
      <c r="E3388" s="169"/>
      <c r="F3388" s="169"/>
      <c r="G3388" s="169"/>
      <c r="H3388" s="169"/>
      <c r="I3388" s="169"/>
      <c r="J3388" s="169"/>
      <c r="K3388" s="177"/>
    </row>
    <row r="3389" spans="2:11" x14ac:dyDescent="0.75">
      <c r="B3389" s="176" t="s">
        <v>3603</v>
      </c>
      <c r="C3389" s="168"/>
      <c r="D3389" s="169"/>
      <c r="E3389" s="169"/>
      <c r="F3389" s="169"/>
      <c r="G3389" s="169"/>
      <c r="H3389" s="169"/>
      <c r="I3389" s="169"/>
      <c r="J3389" s="169"/>
      <c r="K3389" s="177"/>
    </row>
    <row r="3390" spans="2:11" x14ac:dyDescent="0.75">
      <c r="B3390" s="176" t="s">
        <v>3604</v>
      </c>
      <c r="C3390" s="168"/>
      <c r="D3390" s="169"/>
      <c r="E3390" s="169"/>
      <c r="F3390" s="169"/>
      <c r="G3390" s="169"/>
      <c r="H3390" s="169"/>
      <c r="I3390" s="169"/>
      <c r="J3390" s="169"/>
      <c r="K3390" s="177"/>
    </row>
    <row r="3391" spans="2:11" x14ac:dyDescent="0.75">
      <c r="B3391" s="176" t="s">
        <v>3605</v>
      </c>
      <c r="C3391" s="168"/>
      <c r="D3391" s="169"/>
      <c r="E3391" s="169"/>
      <c r="F3391" s="169"/>
      <c r="G3391" s="169"/>
      <c r="H3391" s="169"/>
      <c r="I3391" s="169"/>
      <c r="J3391" s="169"/>
      <c r="K3391" s="177"/>
    </row>
    <row r="3392" spans="2:11" x14ac:dyDescent="0.75">
      <c r="B3392" s="176" t="s">
        <v>3606</v>
      </c>
      <c r="C3392" s="168"/>
      <c r="D3392" s="169"/>
      <c r="E3392" s="169"/>
      <c r="F3392" s="169"/>
      <c r="G3392" s="169"/>
      <c r="H3392" s="169"/>
      <c r="I3392" s="169"/>
      <c r="J3392" s="169"/>
      <c r="K3392" s="177"/>
    </row>
    <row r="3393" spans="2:11" x14ac:dyDescent="0.75">
      <c r="B3393" s="176" t="s">
        <v>3607</v>
      </c>
      <c r="C3393" s="168"/>
      <c r="D3393" s="169"/>
      <c r="E3393" s="169"/>
      <c r="F3393" s="169"/>
      <c r="G3393" s="169"/>
      <c r="H3393" s="169"/>
      <c r="I3393" s="169"/>
      <c r="J3393" s="169"/>
      <c r="K3393" s="177"/>
    </row>
    <row r="3394" spans="2:11" x14ac:dyDescent="0.75">
      <c r="B3394" s="176" t="s">
        <v>3608</v>
      </c>
      <c r="C3394" s="168"/>
      <c r="D3394" s="169"/>
      <c r="E3394" s="169"/>
      <c r="F3394" s="169"/>
      <c r="G3394" s="169"/>
      <c r="H3394" s="169"/>
      <c r="I3394" s="169"/>
      <c r="J3394" s="169"/>
      <c r="K3394" s="177"/>
    </row>
    <row r="3395" spans="2:11" x14ac:dyDescent="0.75">
      <c r="B3395" s="176" t="s">
        <v>3609</v>
      </c>
      <c r="C3395" s="168"/>
      <c r="D3395" s="169"/>
      <c r="E3395" s="169"/>
      <c r="F3395" s="169"/>
      <c r="G3395" s="169"/>
      <c r="H3395" s="169"/>
      <c r="I3395" s="169"/>
      <c r="J3395" s="169"/>
      <c r="K3395" s="177"/>
    </row>
    <row r="3396" spans="2:11" x14ac:dyDescent="0.75">
      <c r="B3396" s="176" t="s">
        <v>3610</v>
      </c>
      <c r="C3396" s="168"/>
      <c r="D3396" s="169"/>
      <c r="E3396" s="169"/>
      <c r="F3396" s="169"/>
      <c r="G3396" s="169"/>
      <c r="H3396" s="169"/>
      <c r="I3396" s="169"/>
      <c r="J3396" s="169"/>
      <c r="K3396" s="177"/>
    </row>
    <row r="3397" spans="2:11" x14ac:dyDescent="0.75">
      <c r="B3397" s="176" t="s">
        <v>3611</v>
      </c>
      <c r="C3397" s="168"/>
      <c r="D3397" s="169"/>
      <c r="E3397" s="169"/>
      <c r="F3397" s="169"/>
      <c r="G3397" s="169"/>
      <c r="H3397" s="169"/>
      <c r="I3397" s="169"/>
      <c r="J3397" s="169"/>
      <c r="K3397" s="177"/>
    </row>
    <row r="3398" spans="2:11" x14ac:dyDescent="0.75">
      <c r="B3398" s="176" t="s">
        <v>3612</v>
      </c>
      <c r="C3398" s="168"/>
      <c r="D3398" s="169"/>
      <c r="E3398" s="169"/>
      <c r="F3398" s="169"/>
      <c r="G3398" s="169"/>
      <c r="H3398" s="169"/>
      <c r="I3398" s="169"/>
      <c r="J3398" s="169"/>
      <c r="K3398" s="177"/>
    </row>
    <row r="3399" spans="2:11" x14ac:dyDescent="0.75">
      <c r="B3399" s="176" t="s">
        <v>3613</v>
      </c>
      <c r="C3399" s="168"/>
      <c r="D3399" s="169"/>
      <c r="E3399" s="169"/>
      <c r="F3399" s="169"/>
      <c r="G3399" s="169"/>
      <c r="H3399" s="169"/>
      <c r="I3399" s="169"/>
      <c r="J3399" s="169"/>
      <c r="K3399" s="177"/>
    </row>
    <row r="3400" spans="2:11" x14ac:dyDescent="0.75">
      <c r="B3400" s="176" t="s">
        <v>3614</v>
      </c>
      <c r="C3400" s="168"/>
      <c r="D3400" s="169"/>
      <c r="E3400" s="169"/>
      <c r="F3400" s="169"/>
      <c r="G3400" s="169"/>
      <c r="H3400" s="169"/>
      <c r="I3400" s="169"/>
      <c r="J3400" s="169"/>
      <c r="K3400" s="177"/>
    </row>
    <row r="3401" spans="2:11" x14ac:dyDescent="0.75">
      <c r="B3401" s="176" t="s">
        <v>3615</v>
      </c>
      <c r="C3401" s="168"/>
      <c r="D3401" s="169"/>
      <c r="E3401" s="169"/>
      <c r="F3401" s="169"/>
      <c r="G3401" s="169"/>
      <c r="H3401" s="169"/>
      <c r="I3401" s="169"/>
      <c r="J3401" s="169"/>
      <c r="K3401" s="177"/>
    </row>
    <row r="3402" spans="2:11" x14ac:dyDescent="0.75">
      <c r="B3402" s="176" t="s">
        <v>3616</v>
      </c>
      <c r="C3402" s="168"/>
      <c r="D3402" s="169"/>
      <c r="E3402" s="169"/>
      <c r="F3402" s="169"/>
      <c r="G3402" s="169"/>
      <c r="H3402" s="169"/>
      <c r="I3402" s="169"/>
      <c r="J3402" s="169"/>
      <c r="K3402" s="177"/>
    </row>
    <row r="3403" spans="2:11" x14ac:dyDescent="0.75">
      <c r="B3403" s="176" t="s">
        <v>3617</v>
      </c>
      <c r="C3403" s="168"/>
      <c r="D3403" s="169"/>
      <c r="E3403" s="169"/>
      <c r="F3403" s="169"/>
      <c r="G3403" s="169"/>
      <c r="H3403" s="169"/>
      <c r="I3403" s="169"/>
      <c r="J3403" s="169"/>
      <c r="K3403" s="177"/>
    </row>
    <row r="3404" spans="2:11" x14ac:dyDescent="0.75">
      <c r="B3404" s="176" t="s">
        <v>3618</v>
      </c>
      <c r="C3404" s="168"/>
      <c r="D3404" s="169"/>
      <c r="E3404" s="169"/>
      <c r="F3404" s="169"/>
      <c r="G3404" s="169"/>
      <c r="H3404" s="169"/>
      <c r="I3404" s="169"/>
      <c r="J3404" s="169"/>
      <c r="K3404" s="177"/>
    </row>
    <row r="3405" spans="2:11" x14ac:dyDescent="0.75">
      <c r="B3405" s="176" t="s">
        <v>3619</v>
      </c>
      <c r="C3405" s="168"/>
      <c r="D3405" s="169"/>
      <c r="E3405" s="169"/>
      <c r="F3405" s="169"/>
      <c r="G3405" s="169"/>
      <c r="H3405" s="169"/>
      <c r="I3405" s="169"/>
      <c r="J3405" s="169"/>
      <c r="K3405" s="177"/>
    </row>
    <row r="3406" spans="2:11" x14ac:dyDescent="0.75">
      <c r="B3406" s="176" t="s">
        <v>3620</v>
      </c>
      <c r="C3406" s="168"/>
      <c r="D3406" s="169"/>
      <c r="E3406" s="169"/>
      <c r="F3406" s="169"/>
      <c r="G3406" s="169"/>
      <c r="H3406" s="169"/>
      <c r="I3406" s="169"/>
      <c r="J3406" s="169"/>
      <c r="K3406" s="177"/>
    </row>
    <row r="3407" spans="2:11" x14ac:dyDescent="0.75">
      <c r="B3407" s="176" t="s">
        <v>3621</v>
      </c>
      <c r="C3407" s="168"/>
      <c r="D3407" s="169"/>
      <c r="E3407" s="169"/>
      <c r="F3407" s="169"/>
      <c r="G3407" s="169"/>
      <c r="H3407" s="169"/>
      <c r="I3407" s="169"/>
      <c r="J3407" s="169"/>
      <c r="K3407" s="177"/>
    </row>
    <row r="3408" spans="2:11" x14ac:dyDescent="0.75">
      <c r="B3408" s="176" t="s">
        <v>3622</v>
      </c>
      <c r="C3408" s="168"/>
      <c r="D3408" s="169"/>
      <c r="E3408" s="169"/>
      <c r="F3408" s="169"/>
      <c r="G3408" s="169"/>
      <c r="H3408" s="169"/>
      <c r="I3408" s="169"/>
      <c r="J3408" s="169"/>
      <c r="K3408" s="177"/>
    </row>
    <row r="3409" spans="2:11" x14ac:dyDescent="0.75">
      <c r="B3409" s="176" t="s">
        <v>3623</v>
      </c>
      <c r="C3409" s="168"/>
      <c r="D3409" s="169"/>
      <c r="E3409" s="169"/>
      <c r="F3409" s="169"/>
      <c r="G3409" s="169"/>
      <c r="H3409" s="169"/>
      <c r="I3409" s="169"/>
      <c r="J3409" s="169"/>
      <c r="K3409" s="177"/>
    </row>
    <row r="3410" spans="2:11" x14ac:dyDescent="0.75">
      <c r="B3410" s="176" t="s">
        <v>3624</v>
      </c>
      <c r="C3410" s="168"/>
      <c r="D3410" s="169"/>
      <c r="E3410" s="169"/>
      <c r="F3410" s="169"/>
      <c r="G3410" s="169"/>
      <c r="H3410" s="169"/>
      <c r="I3410" s="169"/>
      <c r="J3410" s="169"/>
      <c r="K3410" s="177"/>
    </row>
    <row r="3411" spans="2:11" x14ac:dyDescent="0.75">
      <c r="B3411" s="176" t="s">
        <v>3625</v>
      </c>
      <c r="C3411" s="168"/>
      <c r="D3411" s="169"/>
      <c r="E3411" s="169"/>
      <c r="F3411" s="169"/>
      <c r="G3411" s="169"/>
      <c r="H3411" s="169"/>
      <c r="I3411" s="169"/>
      <c r="J3411" s="169"/>
      <c r="K3411" s="177"/>
    </row>
    <row r="3412" spans="2:11" x14ac:dyDescent="0.75">
      <c r="B3412" s="176" t="s">
        <v>3626</v>
      </c>
      <c r="C3412" s="168"/>
      <c r="D3412" s="169"/>
      <c r="E3412" s="169"/>
      <c r="F3412" s="169"/>
      <c r="G3412" s="169"/>
      <c r="H3412" s="169"/>
      <c r="I3412" s="169"/>
      <c r="J3412" s="169"/>
      <c r="K3412" s="177"/>
    </row>
    <row r="3413" spans="2:11" x14ac:dyDescent="0.75">
      <c r="B3413" s="176" t="s">
        <v>3627</v>
      </c>
      <c r="C3413" s="168"/>
      <c r="D3413" s="169"/>
      <c r="E3413" s="169"/>
      <c r="F3413" s="169"/>
      <c r="G3413" s="169"/>
      <c r="H3413" s="169"/>
      <c r="I3413" s="169"/>
      <c r="J3413" s="169"/>
      <c r="K3413" s="177"/>
    </row>
    <row r="3414" spans="2:11" x14ac:dyDescent="0.75">
      <c r="B3414" s="176" t="s">
        <v>3628</v>
      </c>
      <c r="C3414" s="168"/>
      <c r="D3414" s="169"/>
      <c r="E3414" s="169"/>
      <c r="F3414" s="169"/>
      <c r="G3414" s="169"/>
      <c r="H3414" s="169"/>
      <c r="I3414" s="169"/>
      <c r="J3414" s="169"/>
      <c r="K3414" s="177"/>
    </row>
    <row r="3415" spans="2:11" x14ac:dyDescent="0.75">
      <c r="B3415" s="176" t="s">
        <v>3629</v>
      </c>
      <c r="C3415" s="168"/>
      <c r="D3415" s="169"/>
      <c r="E3415" s="169"/>
      <c r="F3415" s="169"/>
      <c r="G3415" s="169"/>
      <c r="H3415" s="169"/>
      <c r="I3415" s="169"/>
      <c r="J3415" s="169"/>
      <c r="K3415" s="177"/>
    </row>
    <row r="3416" spans="2:11" x14ac:dyDescent="0.75">
      <c r="B3416" s="176" t="s">
        <v>3630</v>
      </c>
      <c r="C3416" s="168"/>
      <c r="D3416" s="169"/>
      <c r="E3416" s="169"/>
      <c r="F3416" s="169"/>
      <c r="G3416" s="169"/>
      <c r="H3416" s="169"/>
      <c r="I3416" s="169"/>
      <c r="J3416" s="169"/>
      <c r="K3416" s="177"/>
    </row>
    <row r="3417" spans="2:11" x14ac:dyDescent="0.75">
      <c r="B3417" s="176" t="s">
        <v>3631</v>
      </c>
      <c r="C3417" s="168"/>
      <c r="D3417" s="169"/>
      <c r="E3417" s="169"/>
      <c r="F3417" s="169"/>
      <c r="G3417" s="169"/>
      <c r="H3417" s="169"/>
      <c r="I3417" s="169"/>
      <c r="J3417" s="169"/>
      <c r="K3417" s="177"/>
    </row>
    <row r="3418" spans="2:11" x14ac:dyDescent="0.75">
      <c r="B3418" s="176" t="s">
        <v>3632</v>
      </c>
      <c r="C3418" s="168"/>
      <c r="D3418" s="169"/>
      <c r="E3418" s="169"/>
      <c r="F3418" s="169"/>
      <c r="G3418" s="169"/>
      <c r="H3418" s="169"/>
      <c r="I3418" s="169"/>
      <c r="J3418" s="169"/>
      <c r="K3418" s="177"/>
    </row>
    <row r="3419" spans="2:11" x14ac:dyDescent="0.75">
      <c r="B3419" s="176" t="s">
        <v>3633</v>
      </c>
      <c r="C3419" s="168"/>
      <c r="D3419" s="169"/>
      <c r="E3419" s="169"/>
      <c r="F3419" s="169"/>
      <c r="G3419" s="169"/>
      <c r="H3419" s="169"/>
      <c r="I3419" s="169"/>
      <c r="J3419" s="169"/>
      <c r="K3419" s="177"/>
    </row>
    <row r="3420" spans="2:11" x14ac:dyDescent="0.75">
      <c r="B3420" s="176" t="s">
        <v>3634</v>
      </c>
      <c r="C3420" s="168"/>
      <c r="D3420" s="169"/>
      <c r="E3420" s="169"/>
      <c r="F3420" s="169"/>
      <c r="G3420" s="169"/>
      <c r="H3420" s="169"/>
      <c r="I3420" s="169"/>
      <c r="J3420" s="169"/>
      <c r="K3420" s="177"/>
    </row>
    <row r="3421" spans="2:11" x14ac:dyDescent="0.75">
      <c r="B3421" s="176" t="s">
        <v>3635</v>
      </c>
      <c r="C3421" s="168"/>
      <c r="D3421" s="169"/>
      <c r="E3421" s="169"/>
      <c r="F3421" s="169"/>
      <c r="G3421" s="169"/>
      <c r="H3421" s="169"/>
      <c r="I3421" s="169"/>
      <c r="J3421" s="169"/>
      <c r="K3421" s="177"/>
    </row>
    <row r="3422" spans="2:11" x14ac:dyDescent="0.75">
      <c r="B3422" s="176" t="s">
        <v>3636</v>
      </c>
      <c r="C3422" s="168"/>
      <c r="D3422" s="169"/>
      <c r="E3422" s="169"/>
      <c r="F3422" s="169"/>
      <c r="G3422" s="169"/>
      <c r="H3422" s="169"/>
      <c r="I3422" s="169"/>
      <c r="J3422" s="169"/>
      <c r="K3422" s="177"/>
    </row>
    <row r="3423" spans="2:11" x14ac:dyDescent="0.75">
      <c r="B3423" s="176" t="s">
        <v>3637</v>
      </c>
      <c r="C3423" s="168"/>
      <c r="D3423" s="169"/>
      <c r="E3423" s="169"/>
      <c r="F3423" s="169"/>
      <c r="G3423" s="169"/>
      <c r="H3423" s="169"/>
      <c r="I3423" s="169"/>
      <c r="J3423" s="169"/>
      <c r="K3423" s="177"/>
    </row>
    <row r="3424" spans="2:11" x14ac:dyDescent="0.75">
      <c r="B3424" s="176" t="s">
        <v>3638</v>
      </c>
      <c r="C3424" s="168"/>
      <c r="D3424" s="169"/>
      <c r="E3424" s="169"/>
      <c r="F3424" s="169"/>
      <c r="G3424" s="169"/>
      <c r="H3424" s="169"/>
      <c r="I3424" s="169"/>
      <c r="J3424" s="169"/>
      <c r="K3424" s="177"/>
    </row>
    <row r="3425" spans="2:11" x14ac:dyDescent="0.75">
      <c r="B3425" s="176" t="s">
        <v>3639</v>
      </c>
      <c r="C3425" s="168"/>
      <c r="D3425" s="169"/>
      <c r="E3425" s="169"/>
      <c r="F3425" s="169"/>
      <c r="G3425" s="169"/>
      <c r="H3425" s="169"/>
      <c r="I3425" s="169"/>
      <c r="J3425" s="169"/>
      <c r="K3425" s="177"/>
    </row>
    <row r="3426" spans="2:11" x14ac:dyDescent="0.75">
      <c r="B3426" s="176" t="s">
        <v>3640</v>
      </c>
      <c r="C3426" s="168"/>
      <c r="D3426" s="169"/>
      <c r="E3426" s="169"/>
      <c r="F3426" s="169"/>
      <c r="G3426" s="169"/>
      <c r="H3426" s="169"/>
      <c r="I3426" s="169"/>
      <c r="J3426" s="169"/>
      <c r="K3426" s="177"/>
    </row>
    <row r="3427" spans="2:11" x14ac:dyDescent="0.75">
      <c r="B3427" s="176" t="s">
        <v>3641</v>
      </c>
      <c r="C3427" s="168"/>
      <c r="D3427" s="169"/>
      <c r="E3427" s="169"/>
      <c r="F3427" s="169"/>
      <c r="G3427" s="169"/>
      <c r="H3427" s="169"/>
      <c r="I3427" s="169"/>
      <c r="J3427" s="169"/>
      <c r="K3427" s="177"/>
    </row>
    <row r="3428" spans="2:11" x14ac:dyDescent="0.75">
      <c r="B3428" s="176" t="s">
        <v>3642</v>
      </c>
      <c r="C3428" s="168"/>
      <c r="D3428" s="169"/>
      <c r="E3428" s="169"/>
      <c r="F3428" s="169"/>
      <c r="G3428" s="169"/>
      <c r="H3428" s="169"/>
      <c r="I3428" s="169"/>
      <c r="J3428" s="169"/>
      <c r="K3428" s="177"/>
    </row>
    <row r="3429" spans="2:11" x14ac:dyDescent="0.75">
      <c r="B3429" s="176" t="s">
        <v>3643</v>
      </c>
      <c r="C3429" s="168"/>
      <c r="D3429" s="169"/>
      <c r="E3429" s="169"/>
      <c r="F3429" s="169"/>
      <c r="G3429" s="169"/>
      <c r="H3429" s="169"/>
      <c r="I3429" s="169"/>
      <c r="J3429" s="169"/>
      <c r="K3429" s="177"/>
    </row>
    <row r="3430" spans="2:11" x14ac:dyDescent="0.75">
      <c r="B3430" s="176" t="s">
        <v>3644</v>
      </c>
      <c r="C3430" s="168"/>
      <c r="D3430" s="169"/>
      <c r="E3430" s="169"/>
      <c r="F3430" s="169"/>
      <c r="G3430" s="169"/>
      <c r="H3430" s="169"/>
      <c r="I3430" s="169"/>
      <c r="J3430" s="169"/>
      <c r="K3430" s="177"/>
    </row>
    <row r="3431" spans="2:11" x14ac:dyDescent="0.75">
      <c r="B3431" s="176" t="s">
        <v>3645</v>
      </c>
      <c r="C3431" s="168"/>
      <c r="D3431" s="169"/>
      <c r="E3431" s="169"/>
      <c r="F3431" s="169"/>
      <c r="G3431" s="169"/>
      <c r="H3431" s="169"/>
      <c r="I3431" s="169"/>
      <c r="J3431" s="169"/>
      <c r="K3431" s="177"/>
    </row>
    <row r="3432" spans="2:11" x14ac:dyDescent="0.75">
      <c r="B3432" s="176" t="s">
        <v>3646</v>
      </c>
      <c r="C3432" s="168"/>
      <c r="D3432" s="169"/>
      <c r="E3432" s="169"/>
      <c r="F3432" s="169"/>
      <c r="G3432" s="169"/>
      <c r="H3432" s="169"/>
      <c r="I3432" s="169"/>
      <c r="J3432" s="169"/>
      <c r="K3432" s="177"/>
    </row>
    <row r="3433" spans="2:11" x14ac:dyDescent="0.75">
      <c r="B3433" s="176" t="s">
        <v>3647</v>
      </c>
      <c r="C3433" s="168"/>
      <c r="D3433" s="169"/>
      <c r="E3433" s="169"/>
      <c r="F3433" s="169"/>
      <c r="G3433" s="169"/>
      <c r="H3433" s="169"/>
      <c r="I3433" s="169"/>
      <c r="J3433" s="169"/>
      <c r="K3433" s="177"/>
    </row>
    <row r="3434" spans="2:11" x14ac:dyDescent="0.75">
      <c r="B3434" s="176" t="s">
        <v>3648</v>
      </c>
      <c r="C3434" s="168"/>
      <c r="D3434" s="169"/>
      <c r="E3434" s="169"/>
      <c r="F3434" s="169"/>
      <c r="G3434" s="169"/>
      <c r="H3434" s="169"/>
      <c r="I3434" s="169"/>
      <c r="J3434" s="169"/>
      <c r="K3434" s="177"/>
    </row>
    <row r="3435" spans="2:11" x14ac:dyDescent="0.75">
      <c r="B3435" s="176" t="s">
        <v>3649</v>
      </c>
      <c r="C3435" s="168"/>
      <c r="D3435" s="169"/>
      <c r="E3435" s="169"/>
      <c r="F3435" s="169"/>
      <c r="G3435" s="169"/>
      <c r="H3435" s="169"/>
      <c r="I3435" s="169"/>
      <c r="J3435" s="169"/>
      <c r="K3435" s="177"/>
    </row>
    <row r="3436" spans="2:11" x14ac:dyDescent="0.75">
      <c r="B3436" s="176" t="s">
        <v>3650</v>
      </c>
      <c r="C3436" s="168"/>
      <c r="D3436" s="169"/>
      <c r="E3436" s="169"/>
      <c r="F3436" s="169"/>
      <c r="G3436" s="169"/>
      <c r="H3436" s="169"/>
      <c r="I3436" s="169"/>
      <c r="J3436" s="169"/>
      <c r="K3436" s="177"/>
    </row>
    <row r="3437" spans="2:11" x14ac:dyDescent="0.75">
      <c r="B3437" s="176" t="s">
        <v>3651</v>
      </c>
      <c r="C3437" s="168"/>
      <c r="D3437" s="169"/>
      <c r="E3437" s="169"/>
      <c r="F3437" s="169"/>
      <c r="G3437" s="169"/>
      <c r="H3437" s="169"/>
      <c r="I3437" s="169"/>
      <c r="J3437" s="169"/>
      <c r="K3437" s="177"/>
    </row>
    <row r="3438" spans="2:11" x14ac:dyDescent="0.75">
      <c r="B3438" s="176" t="s">
        <v>3652</v>
      </c>
      <c r="C3438" s="168"/>
      <c r="D3438" s="169"/>
      <c r="E3438" s="169"/>
      <c r="F3438" s="169"/>
      <c r="G3438" s="169"/>
      <c r="H3438" s="169"/>
      <c r="I3438" s="169"/>
      <c r="J3438" s="169"/>
      <c r="K3438" s="177"/>
    </row>
    <row r="3439" spans="2:11" x14ac:dyDescent="0.75">
      <c r="B3439" s="176" t="s">
        <v>3653</v>
      </c>
      <c r="C3439" s="168"/>
      <c r="D3439" s="169"/>
      <c r="E3439" s="169"/>
      <c r="F3439" s="169"/>
      <c r="G3439" s="169"/>
      <c r="H3439" s="169"/>
      <c r="I3439" s="169"/>
      <c r="J3439" s="169"/>
      <c r="K3439" s="177"/>
    </row>
    <row r="3440" spans="2:11" x14ac:dyDescent="0.75">
      <c r="B3440" s="176" t="s">
        <v>3654</v>
      </c>
      <c r="C3440" s="168"/>
      <c r="D3440" s="169"/>
      <c r="E3440" s="169"/>
      <c r="F3440" s="169"/>
      <c r="G3440" s="169"/>
      <c r="H3440" s="169"/>
      <c r="I3440" s="169"/>
      <c r="J3440" s="169"/>
      <c r="K3440" s="177"/>
    </row>
    <row r="3441" spans="2:11" x14ac:dyDescent="0.75">
      <c r="B3441" s="176" t="s">
        <v>3655</v>
      </c>
      <c r="C3441" s="168"/>
      <c r="D3441" s="169"/>
      <c r="E3441" s="169"/>
      <c r="F3441" s="169"/>
      <c r="G3441" s="169"/>
      <c r="H3441" s="169"/>
      <c r="I3441" s="169"/>
      <c r="J3441" s="169"/>
      <c r="K3441" s="177"/>
    </row>
    <row r="3442" spans="2:11" x14ac:dyDescent="0.75">
      <c r="B3442" s="176" t="s">
        <v>3656</v>
      </c>
      <c r="C3442" s="168"/>
      <c r="D3442" s="169"/>
      <c r="E3442" s="169"/>
      <c r="F3442" s="169"/>
      <c r="G3442" s="169"/>
      <c r="H3442" s="169"/>
      <c r="I3442" s="169"/>
      <c r="J3442" s="169"/>
      <c r="K3442" s="177"/>
    </row>
    <row r="3443" spans="2:11" x14ac:dyDescent="0.75">
      <c r="B3443" s="176" t="s">
        <v>3657</v>
      </c>
      <c r="C3443" s="168"/>
      <c r="D3443" s="169"/>
      <c r="E3443" s="169"/>
      <c r="F3443" s="169"/>
      <c r="G3443" s="169"/>
      <c r="H3443" s="169"/>
      <c r="I3443" s="169"/>
      <c r="J3443" s="169"/>
      <c r="K3443" s="177"/>
    </row>
    <row r="3444" spans="2:11" x14ac:dyDescent="0.75">
      <c r="B3444" s="176" t="s">
        <v>3658</v>
      </c>
      <c r="C3444" s="168"/>
      <c r="D3444" s="169"/>
      <c r="E3444" s="169"/>
      <c r="F3444" s="169"/>
      <c r="G3444" s="169"/>
      <c r="H3444" s="169"/>
      <c r="I3444" s="169"/>
      <c r="J3444" s="169"/>
      <c r="K3444" s="177"/>
    </row>
    <row r="3445" spans="2:11" x14ac:dyDescent="0.75">
      <c r="B3445" s="176" t="s">
        <v>3659</v>
      </c>
      <c r="C3445" s="168"/>
      <c r="D3445" s="169"/>
      <c r="E3445" s="169"/>
      <c r="F3445" s="169"/>
      <c r="G3445" s="169"/>
      <c r="H3445" s="169"/>
      <c r="I3445" s="169"/>
      <c r="J3445" s="169"/>
      <c r="K3445" s="177"/>
    </row>
    <row r="3446" spans="2:11" x14ac:dyDescent="0.75">
      <c r="B3446" s="176" t="s">
        <v>3660</v>
      </c>
      <c r="C3446" s="168"/>
      <c r="D3446" s="169"/>
      <c r="E3446" s="169"/>
      <c r="F3446" s="169"/>
      <c r="G3446" s="169"/>
      <c r="H3446" s="169"/>
      <c r="I3446" s="169"/>
      <c r="J3446" s="169"/>
      <c r="K3446" s="177"/>
    </row>
    <row r="3447" spans="2:11" x14ac:dyDescent="0.75">
      <c r="B3447" s="176" t="s">
        <v>3661</v>
      </c>
      <c r="C3447" s="168"/>
      <c r="D3447" s="169"/>
      <c r="E3447" s="169"/>
      <c r="F3447" s="169"/>
      <c r="G3447" s="169"/>
      <c r="H3447" s="169"/>
      <c r="I3447" s="169"/>
      <c r="J3447" s="169"/>
      <c r="K3447" s="177"/>
    </row>
    <row r="3448" spans="2:11" x14ac:dyDescent="0.75">
      <c r="B3448" s="176" t="s">
        <v>3662</v>
      </c>
      <c r="C3448" s="168"/>
      <c r="D3448" s="169"/>
      <c r="E3448" s="169"/>
      <c r="F3448" s="169"/>
      <c r="G3448" s="169"/>
      <c r="H3448" s="169"/>
      <c r="I3448" s="169"/>
      <c r="J3448" s="169"/>
      <c r="K3448" s="177"/>
    </row>
    <row r="3449" spans="2:11" x14ac:dyDescent="0.75">
      <c r="B3449" s="176" t="s">
        <v>3663</v>
      </c>
      <c r="C3449" s="168"/>
      <c r="D3449" s="169"/>
      <c r="E3449" s="169"/>
      <c r="F3449" s="169"/>
      <c r="G3449" s="169"/>
      <c r="H3449" s="169"/>
      <c r="I3449" s="169"/>
      <c r="J3449" s="169"/>
      <c r="K3449" s="177"/>
    </row>
    <row r="3450" spans="2:11" x14ac:dyDescent="0.75">
      <c r="B3450" s="176" t="s">
        <v>3664</v>
      </c>
      <c r="C3450" s="168"/>
      <c r="D3450" s="169"/>
      <c r="E3450" s="169"/>
      <c r="F3450" s="169"/>
      <c r="G3450" s="169"/>
      <c r="H3450" s="169"/>
      <c r="I3450" s="169"/>
      <c r="J3450" s="169"/>
      <c r="K3450" s="177"/>
    </row>
    <row r="3451" spans="2:11" x14ac:dyDescent="0.75">
      <c r="B3451" s="176" t="s">
        <v>3665</v>
      </c>
      <c r="C3451" s="168"/>
      <c r="D3451" s="169"/>
      <c r="E3451" s="169"/>
      <c r="F3451" s="169"/>
      <c r="G3451" s="169"/>
      <c r="H3451" s="169"/>
      <c r="I3451" s="169"/>
      <c r="J3451" s="169"/>
      <c r="K3451" s="177"/>
    </row>
    <row r="3452" spans="2:11" x14ac:dyDescent="0.75">
      <c r="B3452" s="176" t="s">
        <v>3666</v>
      </c>
      <c r="C3452" s="168"/>
      <c r="D3452" s="169"/>
      <c r="E3452" s="169"/>
      <c r="F3452" s="169"/>
      <c r="G3452" s="169"/>
      <c r="H3452" s="169"/>
      <c r="I3452" s="169"/>
      <c r="J3452" s="169"/>
      <c r="K3452" s="177"/>
    </row>
    <row r="3453" spans="2:11" x14ac:dyDescent="0.75">
      <c r="B3453" s="176" t="s">
        <v>3667</v>
      </c>
      <c r="C3453" s="168"/>
      <c r="D3453" s="169"/>
      <c r="E3453" s="169"/>
      <c r="F3453" s="169"/>
      <c r="G3453" s="169"/>
      <c r="H3453" s="169"/>
      <c r="I3453" s="169"/>
      <c r="J3453" s="169"/>
      <c r="K3453" s="177"/>
    </row>
    <row r="3454" spans="2:11" x14ac:dyDescent="0.75">
      <c r="B3454" s="176" t="s">
        <v>3668</v>
      </c>
      <c r="C3454" s="168"/>
      <c r="D3454" s="169"/>
      <c r="E3454" s="169"/>
      <c r="F3454" s="169"/>
      <c r="G3454" s="169"/>
      <c r="H3454" s="169"/>
      <c r="I3454" s="169"/>
      <c r="J3454" s="169"/>
      <c r="K3454" s="177"/>
    </row>
    <row r="3455" spans="2:11" x14ac:dyDescent="0.75">
      <c r="B3455" s="176" t="s">
        <v>3669</v>
      </c>
      <c r="C3455" s="168"/>
      <c r="D3455" s="169"/>
      <c r="E3455" s="169"/>
      <c r="F3455" s="169"/>
      <c r="G3455" s="169"/>
      <c r="H3455" s="169"/>
      <c r="I3455" s="169"/>
      <c r="J3455" s="169"/>
      <c r="K3455" s="177"/>
    </row>
    <row r="3456" spans="2:11" x14ac:dyDescent="0.75">
      <c r="B3456" s="176" t="s">
        <v>3670</v>
      </c>
      <c r="C3456" s="168"/>
      <c r="D3456" s="169"/>
      <c r="E3456" s="169"/>
      <c r="F3456" s="169"/>
      <c r="G3456" s="169"/>
      <c r="H3456" s="169"/>
      <c r="I3456" s="169"/>
      <c r="J3456" s="169"/>
      <c r="K3456" s="177"/>
    </row>
    <row r="3457" spans="2:11" x14ac:dyDescent="0.75">
      <c r="B3457" s="176" t="s">
        <v>3671</v>
      </c>
      <c r="C3457" s="168"/>
      <c r="D3457" s="169"/>
      <c r="E3457" s="169"/>
      <c r="F3457" s="169"/>
      <c r="G3457" s="169"/>
      <c r="H3457" s="169"/>
      <c r="I3457" s="169"/>
      <c r="J3457" s="169"/>
      <c r="K3457" s="177"/>
    </row>
    <row r="3458" spans="2:11" x14ac:dyDescent="0.75">
      <c r="B3458" s="176" t="s">
        <v>3672</v>
      </c>
      <c r="C3458" s="168"/>
      <c r="D3458" s="169"/>
      <c r="E3458" s="169"/>
      <c r="F3458" s="169"/>
      <c r="G3458" s="169"/>
      <c r="H3458" s="169"/>
      <c r="I3458" s="169"/>
      <c r="J3458" s="169"/>
      <c r="K3458" s="177"/>
    </row>
    <row r="3459" spans="2:11" x14ac:dyDescent="0.75">
      <c r="B3459" s="176" t="s">
        <v>3673</v>
      </c>
      <c r="C3459" s="168"/>
      <c r="D3459" s="169"/>
      <c r="E3459" s="169"/>
      <c r="F3459" s="169"/>
      <c r="G3459" s="169"/>
      <c r="H3459" s="169"/>
      <c r="I3459" s="169"/>
      <c r="J3459" s="169"/>
      <c r="K3459" s="177"/>
    </row>
    <row r="3460" spans="2:11" x14ac:dyDescent="0.75">
      <c r="B3460" s="176" t="s">
        <v>3674</v>
      </c>
      <c r="C3460" s="168"/>
      <c r="D3460" s="169"/>
      <c r="E3460" s="169"/>
      <c r="F3460" s="169"/>
      <c r="G3460" s="169"/>
      <c r="H3460" s="169"/>
      <c r="I3460" s="169"/>
      <c r="J3460" s="169"/>
      <c r="K3460" s="177"/>
    </row>
    <row r="3461" spans="2:11" x14ac:dyDescent="0.75">
      <c r="B3461" s="176" t="s">
        <v>3675</v>
      </c>
      <c r="C3461" s="168"/>
      <c r="D3461" s="169"/>
      <c r="E3461" s="169"/>
      <c r="F3461" s="169"/>
      <c r="G3461" s="169"/>
      <c r="H3461" s="169"/>
      <c r="I3461" s="169"/>
      <c r="J3461" s="169"/>
      <c r="K3461" s="177"/>
    </row>
    <row r="3462" spans="2:11" x14ac:dyDescent="0.75">
      <c r="B3462" s="176" t="s">
        <v>3676</v>
      </c>
      <c r="C3462" s="168"/>
      <c r="D3462" s="169"/>
      <c r="E3462" s="169"/>
      <c r="F3462" s="169"/>
      <c r="G3462" s="169"/>
      <c r="H3462" s="169"/>
      <c r="I3462" s="169"/>
      <c r="J3462" s="169"/>
      <c r="K3462" s="177"/>
    </row>
    <row r="3463" spans="2:11" x14ac:dyDescent="0.75">
      <c r="B3463" s="176" t="s">
        <v>3677</v>
      </c>
      <c r="C3463" s="168"/>
      <c r="D3463" s="169"/>
      <c r="E3463" s="169"/>
      <c r="F3463" s="169"/>
      <c r="G3463" s="169"/>
      <c r="H3463" s="169"/>
      <c r="I3463" s="169"/>
      <c r="J3463" s="169"/>
      <c r="K3463" s="177"/>
    </row>
    <row r="3464" spans="2:11" x14ac:dyDescent="0.75">
      <c r="B3464" s="176" t="s">
        <v>3678</v>
      </c>
      <c r="C3464" s="168"/>
      <c r="D3464" s="169"/>
      <c r="E3464" s="169"/>
      <c r="F3464" s="169"/>
      <c r="G3464" s="169"/>
      <c r="H3464" s="169"/>
      <c r="I3464" s="169"/>
      <c r="J3464" s="169"/>
      <c r="K3464" s="177"/>
    </row>
    <row r="3465" spans="2:11" x14ac:dyDescent="0.75">
      <c r="B3465" s="176" t="s">
        <v>3679</v>
      </c>
      <c r="C3465" s="168"/>
      <c r="D3465" s="169"/>
      <c r="E3465" s="169"/>
      <c r="F3465" s="169"/>
      <c r="G3465" s="169"/>
      <c r="H3465" s="169"/>
      <c r="I3465" s="169"/>
      <c r="J3465" s="169"/>
      <c r="K3465" s="177"/>
    </row>
    <row r="3466" spans="2:11" x14ac:dyDescent="0.75">
      <c r="B3466" s="176" t="s">
        <v>3680</v>
      </c>
      <c r="C3466" s="168"/>
      <c r="D3466" s="169"/>
      <c r="E3466" s="169"/>
      <c r="F3466" s="169"/>
      <c r="G3466" s="169"/>
      <c r="H3466" s="169"/>
      <c r="I3466" s="169"/>
      <c r="J3466" s="169"/>
      <c r="K3466" s="177"/>
    </row>
    <row r="3467" spans="2:11" x14ac:dyDescent="0.75">
      <c r="B3467" s="176" t="s">
        <v>3681</v>
      </c>
      <c r="C3467" s="168"/>
      <c r="D3467" s="169"/>
      <c r="E3467" s="169"/>
      <c r="F3467" s="169"/>
      <c r="G3467" s="169"/>
      <c r="H3467" s="169"/>
      <c r="I3467" s="169"/>
      <c r="J3467" s="169"/>
      <c r="K3467" s="177"/>
    </row>
    <row r="3468" spans="2:11" x14ac:dyDescent="0.75">
      <c r="B3468" s="176" t="s">
        <v>3682</v>
      </c>
      <c r="C3468" s="168"/>
      <c r="D3468" s="169"/>
      <c r="E3468" s="169"/>
      <c r="F3468" s="169"/>
      <c r="G3468" s="169"/>
      <c r="H3468" s="169"/>
      <c r="I3468" s="169"/>
      <c r="J3468" s="169"/>
      <c r="K3468" s="177"/>
    </row>
    <row r="3469" spans="2:11" x14ac:dyDescent="0.75">
      <c r="B3469" s="176" t="s">
        <v>3683</v>
      </c>
      <c r="C3469" s="168"/>
      <c r="D3469" s="169"/>
      <c r="E3469" s="169"/>
      <c r="F3469" s="169"/>
      <c r="G3469" s="169"/>
      <c r="H3469" s="169"/>
      <c r="I3469" s="169"/>
      <c r="J3469" s="169"/>
      <c r="K3469" s="177"/>
    </row>
    <row r="3470" spans="2:11" x14ac:dyDescent="0.75">
      <c r="B3470" s="176" t="s">
        <v>3684</v>
      </c>
      <c r="C3470" s="168"/>
      <c r="D3470" s="169"/>
      <c r="E3470" s="169"/>
      <c r="F3470" s="169"/>
      <c r="G3470" s="169"/>
      <c r="H3470" s="169"/>
      <c r="I3470" s="169"/>
      <c r="J3470" s="169"/>
      <c r="K3470" s="177"/>
    </row>
    <row r="3471" spans="2:11" x14ac:dyDescent="0.75">
      <c r="B3471" s="176" t="s">
        <v>3685</v>
      </c>
      <c r="C3471" s="168"/>
      <c r="D3471" s="169"/>
      <c r="E3471" s="169"/>
      <c r="F3471" s="169"/>
      <c r="G3471" s="169"/>
      <c r="H3471" s="169"/>
      <c r="I3471" s="169"/>
      <c r="J3471" s="169"/>
      <c r="K3471" s="177"/>
    </row>
    <row r="3472" spans="2:11" x14ac:dyDescent="0.75">
      <c r="B3472" s="176" t="s">
        <v>3686</v>
      </c>
      <c r="C3472" s="168"/>
      <c r="D3472" s="169"/>
      <c r="E3472" s="169"/>
      <c r="F3472" s="169"/>
      <c r="G3472" s="169"/>
      <c r="H3472" s="169"/>
      <c r="I3472" s="169"/>
      <c r="J3472" s="169"/>
      <c r="K3472" s="177"/>
    </row>
    <row r="3473" spans="2:11" x14ac:dyDescent="0.75">
      <c r="B3473" s="176" t="s">
        <v>3687</v>
      </c>
      <c r="C3473" s="168"/>
      <c r="D3473" s="169"/>
      <c r="E3473" s="169"/>
      <c r="F3473" s="169"/>
      <c r="G3473" s="169"/>
      <c r="H3473" s="169"/>
      <c r="I3473" s="169"/>
      <c r="J3473" s="169"/>
      <c r="K3473" s="177"/>
    </row>
    <row r="3474" spans="2:11" x14ac:dyDescent="0.75">
      <c r="B3474" s="176" t="s">
        <v>3688</v>
      </c>
      <c r="C3474" s="168"/>
      <c r="D3474" s="169"/>
      <c r="E3474" s="169"/>
      <c r="F3474" s="169"/>
      <c r="G3474" s="169"/>
      <c r="H3474" s="169"/>
      <c r="I3474" s="169"/>
      <c r="J3474" s="169"/>
      <c r="K3474" s="177"/>
    </row>
    <row r="3475" spans="2:11" x14ac:dyDescent="0.75">
      <c r="B3475" s="176" t="s">
        <v>3689</v>
      </c>
      <c r="C3475" s="168"/>
      <c r="D3475" s="169"/>
      <c r="E3475" s="169"/>
      <c r="F3475" s="169"/>
      <c r="G3475" s="169"/>
      <c r="H3475" s="169"/>
      <c r="I3475" s="169"/>
      <c r="J3475" s="169"/>
      <c r="K3475" s="177"/>
    </row>
    <row r="3476" spans="2:11" x14ac:dyDescent="0.75">
      <c r="B3476" s="176" t="s">
        <v>3690</v>
      </c>
      <c r="C3476" s="168"/>
      <c r="D3476" s="169"/>
      <c r="E3476" s="169"/>
      <c r="F3476" s="169"/>
      <c r="G3476" s="169"/>
      <c r="H3476" s="169"/>
      <c r="I3476" s="169"/>
      <c r="J3476" s="169"/>
      <c r="K3476" s="177"/>
    </row>
    <row r="3477" spans="2:11" x14ac:dyDescent="0.75">
      <c r="B3477" s="176" t="s">
        <v>3691</v>
      </c>
      <c r="C3477" s="168"/>
      <c r="D3477" s="169"/>
      <c r="E3477" s="169"/>
      <c r="F3477" s="169"/>
      <c r="G3477" s="169"/>
      <c r="H3477" s="169"/>
      <c r="I3477" s="169"/>
      <c r="J3477" s="169"/>
      <c r="K3477" s="177"/>
    </row>
    <row r="3478" spans="2:11" x14ac:dyDescent="0.75">
      <c r="B3478" s="176" t="s">
        <v>3692</v>
      </c>
      <c r="C3478" s="168"/>
      <c r="D3478" s="169"/>
      <c r="E3478" s="169"/>
      <c r="F3478" s="169"/>
      <c r="G3478" s="169"/>
      <c r="H3478" s="169"/>
      <c r="I3478" s="169"/>
      <c r="J3478" s="169"/>
      <c r="K3478" s="177"/>
    </row>
    <row r="3479" spans="2:11" x14ac:dyDescent="0.75">
      <c r="B3479" s="176" t="s">
        <v>3693</v>
      </c>
      <c r="C3479" s="168"/>
      <c r="D3479" s="169"/>
      <c r="E3479" s="169"/>
      <c r="F3479" s="169"/>
      <c r="G3479" s="169"/>
      <c r="H3479" s="169"/>
      <c r="I3479" s="169"/>
      <c r="J3479" s="169"/>
      <c r="K3479" s="177"/>
    </row>
    <row r="3480" spans="2:11" x14ac:dyDescent="0.75">
      <c r="B3480" s="176" t="s">
        <v>3694</v>
      </c>
      <c r="C3480" s="168"/>
      <c r="D3480" s="169"/>
      <c r="E3480" s="169"/>
      <c r="F3480" s="169"/>
      <c r="G3480" s="169"/>
      <c r="H3480" s="169"/>
      <c r="I3480" s="169"/>
      <c r="J3480" s="169"/>
      <c r="K3480" s="177"/>
    </row>
    <row r="3481" spans="2:11" x14ac:dyDescent="0.75">
      <c r="B3481" s="176" t="s">
        <v>3695</v>
      </c>
      <c r="C3481" s="168"/>
      <c r="D3481" s="169"/>
      <c r="E3481" s="169"/>
      <c r="F3481" s="169"/>
      <c r="G3481" s="169"/>
      <c r="H3481" s="169"/>
      <c r="I3481" s="169"/>
      <c r="J3481" s="169"/>
      <c r="K3481" s="177"/>
    </row>
    <row r="3482" spans="2:11" x14ac:dyDescent="0.75">
      <c r="B3482" s="176" t="s">
        <v>3696</v>
      </c>
      <c r="C3482" s="168"/>
      <c r="D3482" s="169"/>
      <c r="E3482" s="169"/>
      <c r="F3482" s="169"/>
      <c r="G3482" s="169"/>
      <c r="H3482" s="169"/>
      <c r="I3482" s="169"/>
      <c r="J3482" s="169"/>
      <c r="K3482" s="177"/>
    </row>
    <row r="3483" spans="2:11" x14ac:dyDescent="0.75">
      <c r="B3483" s="176" t="s">
        <v>3697</v>
      </c>
      <c r="C3483" s="168"/>
      <c r="D3483" s="169"/>
      <c r="E3483" s="169"/>
      <c r="F3483" s="169"/>
      <c r="G3483" s="169"/>
      <c r="H3483" s="169"/>
      <c r="I3483" s="169"/>
      <c r="J3483" s="169"/>
      <c r="K3483" s="177"/>
    </row>
    <row r="3484" spans="2:11" x14ac:dyDescent="0.75">
      <c r="B3484" s="176" t="s">
        <v>3698</v>
      </c>
      <c r="C3484" s="168"/>
      <c r="D3484" s="169"/>
      <c r="E3484" s="169"/>
      <c r="F3484" s="169"/>
      <c r="G3484" s="169"/>
      <c r="H3484" s="169"/>
      <c r="I3484" s="169"/>
      <c r="J3484" s="169"/>
      <c r="K3484" s="177"/>
    </row>
    <row r="3485" spans="2:11" x14ac:dyDescent="0.75">
      <c r="B3485" s="176" t="s">
        <v>3699</v>
      </c>
      <c r="C3485" s="168"/>
      <c r="D3485" s="169"/>
      <c r="E3485" s="169"/>
      <c r="F3485" s="169"/>
      <c r="G3485" s="169"/>
      <c r="H3485" s="169"/>
      <c r="I3485" s="169"/>
      <c r="J3485" s="169"/>
      <c r="K3485" s="177"/>
    </row>
    <row r="3486" spans="2:11" x14ac:dyDescent="0.75">
      <c r="B3486" s="176" t="s">
        <v>3700</v>
      </c>
      <c r="C3486" s="168"/>
      <c r="D3486" s="169"/>
      <c r="E3486" s="169"/>
      <c r="F3486" s="169"/>
      <c r="G3486" s="169"/>
      <c r="H3486" s="169"/>
      <c r="I3486" s="169"/>
      <c r="J3486" s="169"/>
      <c r="K3486" s="177"/>
    </row>
    <row r="3487" spans="2:11" x14ac:dyDescent="0.75">
      <c r="B3487" s="176" t="s">
        <v>3701</v>
      </c>
      <c r="C3487" s="168"/>
      <c r="D3487" s="169"/>
      <c r="E3487" s="169"/>
      <c r="F3487" s="169"/>
      <c r="G3487" s="169"/>
      <c r="H3487" s="169"/>
      <c r="I3487" s="169"/>
      <c r="J3487" s="169"/>
      <c r="K3487" s="177"/>
    </row>
    <row r="3488" spans="2:11" x14ac:dyDescent="0.75">
      <c r="B3488" s="176" t="s">
        <v>3702</v>
      </c>
      <c r="C3488" s="168"/>
      <c r="D3488" s="169"/>
      <c r="E3488" s="169"/>
      <c r="F3488" s="169"/>
      <c r="G3488" s="169"/>
      <c r="H3488" s="169"/>
      <c r="I3488" s="169"/>
      <c r="J3488" s="169"/>
      <c r="K3488" s="177"/>
    </row>
    <row r="3489" spans="2:11" x14ac:dyDescent="0.75">
      <c r="B3489" s="176" t="s">
        <v>3703</v>
      </c>
      <c r="C3489" s="168"/>
      <c r="D3489" s="169"/>
      <c r="E3489" s="169"/>
      <c r="F3489" s="169"/>
      <c r="G3489" s="169"/>
      <c r="H3489" s="169"/>
      <c r="I3489" s="169"/>
      <c r="J3489" s="169"/>
      <c r="K3489" s="177"/>
    </row>
    <row r="3490" spans="2:11" x14ac:dyDescent="0.75">
      <c r="B3490" s="176" t="s">
        <v>3704</v>
      </c>
      <c r="C3490" s="168"/>
      <c r="D3490" s="169"/>
      <c r="E3490" s="169"/>
      <c r="F3490" s="169"/>
      <c r="G3490" s="169"/>
      <c r="H3490" s="169"/>
      <c r="I3490" s="169"/>
      <c r="J3490" s="169"/>
      <c r="K3490" s="177"/>
    </row>
    <row r="3491" spans="2:11" x14ac:dyDescent="0.75">
      <c r="B3491" s="176" t="s">
        <v>3705</v>
      </c>
      <c r="C3491" s="168"/>
      <c r="D3491" s="169"/>
      <c r="E3491" s="169"/>
      <c r="F3491" s="169"/>
      <c r="G3491" s="169"/>
      <c r="H3491" s="169"/>
      <c r="I3491" s="169"/>
      <c r="J3491" s="169"/>
      <c r="K3491" s="177"/>
    </row>
    <row r="3492" spans="2:11" x14ac:dyDescent="0.75">
      <c r="B3492" s="176" t="s">
        <v>3706</v>
      </c>
      <c r="C3492" s="168"/>
      <c r="D3492" s="169"/>
      <c r="E3492" s="169"/>
      <c r="F3492" s="169"/>
      <c r="G3492" s="169"/>
      <c r="H3492" s="169"/>
      <c r="I3492" s="169"/>
      <c r="J3492" s="169"/>
      <c r="K3492" s="177"/>
    </row>
    <row r="3493" spans="2:11" x14ac:dyDescent="0.75">
      <c r="B3493" s="176" t="s">
        <v>3707</v>
      </c>
      <c r="C3493" s="168"/>
      <c r="D3493" s="169"/>
      <c r="E3493" s="169"/>
      <c r="F3493" s="169"/>
      <c r="G3493" s="169"/>
      <c r="H3493" s="169"/>
      <c r="I3493" s="169"/>
      <c r="J3493" s="169"/>
      <c r="K3493" s="177"/>
    </row>
    <row r="3494" spans="2:11" x14ac:dyDescent="0.75">
      <c r="B3494" s="176" t="s">
        <v>3708</v>
      </c>
      <c r="C3494" s="168"/>
      <c r="D3494" s="169"/>
      <c r="E3494" s="169"/>
      <c r="F3494" s="169"/>
      <c r="G3494" s="169"/>
      <c r="H3494" s="169"/>
      <c r="I3494" s="169"/>
      <c r="J3494" s="169"/>
      <c r="K3494" s="177"/>
    </row>
    <row r="3495" spans="2:11" x14ac:dyDescent="0.75">
      <c r="B3495" s="176" t="s">
        <v>3709</v>
      </c>
      <c r="C3495" s="168"/>
      <c r="D3495" s="169"/>
      <c r="E3495" s="169"/>
      <c r="F3495" s="169"/>
      <c r="G3495" s="169"/>
      <c r="H3495" s="169"/>
      <c r="I3495" s="169"/>
      <c r="J3495" s="169"/>
      <c r="K3495" s="177"/>
    </row>
    <row r="3496" spans="2:11" x14ac:dyDescent="0.75">
      <c r="B3496" s="176" t="s">
        <v>3710</v>
      </c>
      <c r="C3496" s="168"/>
      <c r="D3496" s="169"/>
      <c r="E3496" s="169"/>
      <c r="F3496" s="169"/>
      <c r="G3496" s="169"/>
      <c r="H3496" s="169"/>
      <c r="I3496" s="169"/>
      <c r="J3496" s="169"/>
      <c r="K3496" s="177"/>
    </row>
    <row r="3497" spans="2:11" x14ac:dyDescent="0.75">
      <c r="B3497" s="176" t="s">
        <v>3711</v>
      </c>
      <c r="C3497" s="168"/>
      <c r="D3497" s="169"/>
      <c r="E3497" s="169"/>
      <c r="F3497" s="169"/>
      <c r="G3497" s="169"/>
      <c r="H3497" s="169"/>
      <c r="I3497" s="169"/>
      <c r="J3497" s="169"/>
      <c r="K3497" s="177"/>
    </row>
    <row r="3498" spans="2:11" x14ac:dyDescent="0.75">
      <c r="B3498" s="176" t="s">
        <v>3712</v>
      </c>
      <c r="C3498" s="168"/>
      <c r="D3498" s="169"/>
      <c r="E3498" s="169"/>
      <c r="F3498" s="169"/>
      <c r="G3498" s="169"/>
      <c r="H3498" s="169"/>
      <c r="I3498" s="169"/>
      <c r="J3498" s="169"/>
      <c r="K3498" s="177"/>
    </row>
    <row r="3499" spans="2:11" x14ac:dyDescent="0.75">
      <c r="B3499" s="176" t="s">
        <v>3713</v>
      </c>
      <c r="C3499" s="168"/>
      <c r="D3499" s="169"/>
      <c r="E3499" s="169"/>
      <c r="F3499" s="169"/>
      <c r="G3499" s="169"/>
      <c r="H3499" s="169"/>
      <c r="I3499" s="169"/>
      <c r="J3499" s="169"/>
      <c r="K3499" s="177"/>
    </row>
    <row r="3500" spans="2:11" x14ac:dyDescent="0.75">
      <c r="B3500" s="176" t="s">
        <v>3714</v>
      </c>
      <c r="C3500" s="168"/>
      <c r="D3500" s="169"/>
      <c r="E3500" s="169"/>
      <c r="F3500" s="169"/>
      <c r="G3500" s="169"/>
      <c r="H3500" s="169"/>
      <c r="I3500" s="169"/>
      <c r="J3500" s="169"/>
      <c r="K3500" s="177"/>
    </row>
    <row r="3501" spans="2:11" x14ac:dyDescent="0.75">
      <c r="B3501" s="176" t="s">
        <v>3715</v>
      </c>
      <c r="C3501" s="168"/>
      <c r="D3501" s="169"/>
      <c r="E3501" s="169"/>
      <c r="F3501" s="169"/>
      <c r="G3501" s="169"/>
      <c r="H3501" s="169"/>
      <c r="I3501" s="169"/>
      <c r="J3501" s="169"/>
      <c r="K3501" s="177"/>
    </row>
    <row r="3502" spans="2:11" x14ac:dyDescent="0.75">
      <c r="B3502" s="176" t="s">
        <v>3716</v>
      </c>
      <c r="C3502" s="168"/>
      <c r="D3502" s="169"/>
      <c r="E3502" s="169"/>
      <c r="F3502" s="169"/>
      <c r="G3502" s="169"/>
      <c r="H3502" s="169"/>
      <c r="I3502" s="169"/>
      <c r="J3502" s="169"/>
      <c r="K3502" s="177"/>
    </row>
    <row r="3503" spans="2:11" x14ac:dyDescent="0.75">
      <c r="B3503" s="176" t="s">
        <v>3717</v>
      </c>
      <c r="C3503" s="168"/>
      <c r="D3503" s="169"/>
      <c r="E3503" s="169"/>
      <c r="F3503" s="169"/>
      <c r="G3503" s="169"/>
      <c r="H3503" s="169"/>
      <c r="I3503" s="169"/>
      <c r="J3503" s="169"/>
      <c r="K3503" s="177"/>
    </row>
    <row r="3504" spans="2:11" x14ac:dyDescent="0.75">
      <c r="B3504" s="176" t="s">
        <v>3718</v>
      </c>
      <c r="C3504" s="168"/>
      <c r="D3504" s="169"/>
      <c r="E3504" s="169"/>
      <c r="F3504" s="169"/>
      <c r="G3504" s="169"/>
      <c r="H3504" s="169"/>
      <c r="I3504" s="169"/>
      <c r="J3504" s="169"/>
      <c r="K3504" s="177"/>
    </row>
    <row r="3505" spans="2:11" x14ac:dyDescent="0.75">
      <c r="B3505" s="176" t="s">
        <v>3719</v>
      </c>
      <c r="C3505" s="168"/>
      <c r="D3505" s="169"/>
      <c r="E3505" s="169"/>
      <c r="F3505" s="169"/>
      <c r="G3505" s="169"/>
      <c r="H3505" s="169"/>
      <c r="I3505" s="169"/>
      <c r="J3505" s="169"/>
      <c r="K3505" s="177"/>
    </row>
    <row r="3506" spans="2:11" x14ac:dyDescent="0.75">
      <c r="B3506" s="176" t="s">
        <v>3720</v>
      </c>
      <c r="C3506" s="168"/>
      <c r="D3506" s="169"/>
      <c r="E3506" s="169"/>
      <c r="F3506" s="169"/>
      <c r="G3506" s="169"/>
      <c r="H3506" s="169"/>
      <c r="I3506" s="169"/>
      <c r="J3506" s="169"/>
      <c r="K3506" s="177"/>
    </row>
    <row r="3507" spans="2:11" x14ac:dyDescent="0.75">
      <c r="B3507" s="176" t="s">
        <v>3721</v>
      </c>
      <c r="C3507" s="168"/>
      <c r="D3507" s="169"/>
      <c r="E3507" s="169"/>
      <c r="F3507" s="169"/>
      <c r="G3507" s="169"/>
      <c r="H3507" s="169"/>
      <c r="I3507" s="169"/>
      <c r="J3507" s="169"/>
      <c r="K3507" s="177"/>
    </row>
    <row r="3508" spans="2:11" x14ac:dyDescent="0.75">
      <c r="B3508" s="176" t="s">
        <v>3722</v>
      </c>
      <c r="C3508" s="168"/>
      <c r="D3508" s="169"/>
      <c r="E3508" s="169"/>
      <c r="F3508" s="169"/>
      <c r="G3508" s="169"/>
      <c r="H3508" s="169"/>
      <c r="I3508" s="169"/>
      <c r="J3508" s="169"/>
      <c r="K3508" s="177"/>
    </row>
    <row r="3509" spans="2:11" x14ac:dyDescent="0.75">
      <c r="B3509" s="176" t="s">
        <v>3723</v>
      </c>
      <c r="C3509" s="168"/>
      <c r="D3509" s="169"/>
      <c r="E3509" s="169"/>
      <c r="F3509" s="169"/>
      <c r="G3509" s="169"/>
      <c r="H3509" s="169"/>
      <c r="I3509" s="169"/>
      <c r="J3509" s="169"/>
      <c r="K3509" s="177"/>
    </row>
    <row r="3510" spans="2:11" x14ac:dyDescent="0.75">
      <c r="B3510" s="176" t="s">
        <v>3724</v>
      </c>
      <c r="C3510" s="168"/>
      <c r="D3510" s="169"/>
      <c r="E3510" s="169"/>
      <c r="F3510" s="169"/>
      <c r="G3510" s="169"/>
      <c r="H3510" s="169"/>
      <c r="I3510" s="169"/>
      <c r="J3510" s="169"/>
      <c r="K3510" s="177"/>
    </row>
    <row r="3511" spans="2:11" x14ac:dyDescent="0.75">
      <c r="B3511" s="176" t="s">
        <v>3725</v>
      </c>
      <c r="C3511" s="168"/>
      <c r="D3511" s="169"/>
      <c r="E3511" s="169"/>
      <c r="F3511" s="169"/>
      <c r="G3511" s="169"/>
      <c r="H3511" s="169"/>
      <c r="I3511" s="169"/>
      <c r="J3511" s="169"/>
      <c r="K3511" s="177"/>
    </row>
    <row r="3512" spans="2:11" x14ac:dyDescent="0.75">
      <c r="B3512" s="176" t="s">
        <v>3726</v>
      </c>
      <c r="C3512" s="168"/>
      <c r="D3512" s="169"/>
      <c r="E3512" s="169"/>
      <c r="F3512" s="169"/>
      <c r="G3512" s="169"/>
      <c r="H3512" s="169"/>
      <c r="I3512" s="169"/>
      <c r="J3512" s="169"/>
      <c r="K3512" s="177"/>
    </row>
    <row r="3513" spans="2:11" x14ac:dyDescent="0.75">
      <c r="B3513" s="176" t="s">
        <v>3727</v>
      </c>
      <c r="C3513" s="168"/>
      <c r="D3513" s="169"/>
      <c r="E3513" s="169"/>
      <c r="F3513" s="169"/>
      <c r="G3513" s="169"/>
      <c r="H3513" s="169"/>
      <c r="I3513" s="169"/>
      <c r="J3513" s="169"/>
      <c r="K3513" s="177"/>
    </row>
    <row r="3514" spans="2:11" x14ac:dyDescent="0.75">
      <c r="B3514" s="176" t="s">
        <v>3728</v>
      </c>
      <c r="C3514" s="168"/>
      <c r="D3514" s="169"/>
      <c r="E3514" s="169"/>
      <c r="F3514" s="169"/>
      <c r="G3514" s="169"/>
      <c r="H3514" s="169"/>
      <c r="I3514" s="169"/>
      <c r="J3514" s="169"/>
      <c r="K3514" s="177"/>
    </row>
    <row r="3515" spans="2:11" x14ac:dyDescent="0.75">
      <c r="B3515" s="176" t="s">
        <v>3729</v>
      </c>
      <c r="C3515" s="168"/>
      <c r="D3515" s="169"/>
      <c r="E3515" s="169"/>
      <c r="F3515" s="169"/>
      <c r="G3515" s="169"/>
      <c r="H3515" s="169"/>
      <c r="I3515" s="169"/>
      <c r="J3515" s="169"/>
      <c r="K3515" s="177"/>
    </row>
    <row r="3516" spans="2:11" x14ac:dyDescent="0.75">
      <c r="B3516" s="176" t="s">
        <v>3730</v>
      </c>
      <c r="C3516" s="168"/>
      <c r="D3516" s="169"/>
      <c r="E3516" s="169"/>
      <c r="F3516" s="169"/>
      <c r="G3516" s="169"/>
      <c r="H3516" s="169"/>
      <c r="I3516" s="169"/>
      <c r="J3516" s="169"/>
      <c r="K3516" s="177"/>
    </row>
    <row r="3517" spans="2:11" x14ac:dyDescent="0.75">
      <c r="B3517" s="176" t="s">
        <v>3731</v>
      </c>
      <c r="C3517" s="168"/>
      <c r="D3517" s="169"/>
      <c r="E3517" s="169"/>
      <c r="F3517" s="169"/>
      <c r="G3517" s="169"/>
      <c r="H3517" s="169"/>
      <c r="I3517" s="169"/>
      <c r="J3517" s="169"/>
      <c r="K3517" s="177"/>
    </row>
    <row r="3518" spans="2:11" x14ac:dyDescent="0.75">
      <c r="B3518" s="176" t="s">
        <v>3732</v>
      </c>
      <c r="C3518" s="168"/>
      <c r="D3518" s="169"/>
      <c r="E3518" s="169"/>
      <c r="F3518" s="169"/>
      <c r="G3518" s="169"/>
      <c r="H3518" s="169"/>
      <c r="I3518" s="169"/>
      <c r="J3518" s="169"/>
      <c r="K3518" s="177"/>
    </row>
    <row r="3519" spans="2:11" x14ac:dyDescent="0.75">
      <c r="B3519" s="176" t="s">
        <v>3733</v>
      </c>
      <c r="C3519" s="168"/>
      <c r="D3519" s="169"/>
      <c r="E3519" s="169"/>
      <c r="F3519" s="169"/>
      <c r="G3519" s="169"/>
      <c r="H3519" s="169"/>
      <c r="I3519" s="169"/>
      <c r="J3519" s="169"/>
      <c r="K3519" s="177"/>
    </row>
    <row r="3520" spans="2:11" x14ac:dyDescent="0.75">
      <c r="B3520" s="176" t="s">
        <v>3734</v>
      </c>
      <c r="C3520" s="168"/>
      <c r="D3520" s="169"/>
      <c r="E3520" s="169"/>
      <c r="F3520" s="169"/>
      <c r="G3520" s="169"/>
      <c r="H3520" s="169"/>
      <c r="I3520" s="169"/>
      <c r="J3520" s="169"/>
      <c r="K3520" s="177"/>
    </row>
    <row r="3521" spans="2:11" x14ac:dyDescent="0.75">
      <c r="B3521" s="176" t="s">
        <v>3735</v>
      </c>
      <c r="C3521" s="168"/>
      <c r="D3521" s="169"/>
      <c r="E3521" s="169"/>
      <c r="F3521" s="169"/>
      <c r="G3521" s="169"/>
      <c r="H3521" s="169"/>
      <c r="I3521" s="169"/>
      <c r="J3521" s="169"/>
      <c r="K3521" s="177"/>
    </row>
    <row r="3522" spans="2:11" x14ac:dyDescent="0.75">
      <c r="B3522" s="176" t="s">
        <v>3736</v>
      </c>
      <c r="C3522" s="168"/>
      <c r="D3522" s="169"/>
      <c r="E3522" s="169"/>
      <c r="F3522" s="169"/>
      <c r="G3522" s="169"/>
      <c r="H3522" s="169"/>
      <c r="I3522" s="169"/>
      <c r="J3522" s="169"/>
      <c r="K3522" s="177"/>
    </row>
    <row r="3523" spans="2:11" x14ac:dyDescent="0.75">
      <c r="B3523" s="176" t="s">
        <v>3737</v>
      </c>
      <c r="C3523" s="168"/>
      <c r="D3523" s="169"/>
      <c r="E3523" s="169"/>
      <c r="F3523" s="169"/>
      <c r="G3523" s="169"/>
      <c r="H3523" s="169"/>
      <c r="I3523" s="169"/>
      <c r="J3523" s="169"/>
      <c r="K3523" s="177"/>
    </row>
    <row r="3524" spans="2:11" x14ac:dyDescent="0.75">
      <c r="B3524" s="176" t="s">
        <v>3738</v>
      </c>
      <c r="C3524" s="168"/>
      <c r="D3524" s="169"/>
      <c r="E3524" s="169"/>
      <c r="F3524" s="169"/>
      <c r="G3524" s="169"/>
      <c r="H3524" s="169"/>
      <c r="I3524" s="169"/>
      <c r="J3524" s="169"/>
      <c r="K3524" s="177"/>
    </row>
    <row r="3525" spans="2:11" x14ac:dyDescent="0.75">
      <c r="B3525" s="176" t="s">
        <v>3739</v>
      </c>
      <c r="C3525" s="168"/>
      <c r="D3525" s="169"/>
      <c r="E3525" s="169"/>
      <c r="F3525" s="169"/>
      <c r="G3525" s="169"/>
      <c r="H3525" s="169"/>
      <c r="I3525" s="169"/>
      <c r="J3525" s="169"/>
      <c r="K3525" s="177"/>
    </row>
    <row r="3526" spans="2:11" x14ac:dyDescent="0.75">
      <c r="B3526" s="176" t="s">
        <v>3740</v>
      </c>
      <c r="C3526" s="168"/>
      <c r="D3526" s="169"/>
      <c r="E3526" s="169"/>
      <c r="F3526" s="169"/>
      <c r="G3526" s="169"/>
      <c r="H3526" s="169"/>
      <c r="I3526" s="169"/>
      <c r="J3526" s="169"/>
      <c r="K3526" s="177"/>
    </row>
    <row r="3527" spans="2:11" x14ac:dyDescent="0.75">
      <c r="B3527" s="176" t="s">
        <v>3741</v>
      </c>
      <c r="C3527" s="168"/>
      <c r="D3527" s="169"/>
      <c r="E3527" s="169"/>
      <c r="F3527" s="169"/>
      <c r="G3527" s="169"/>
      <c r="H3527" s="169"/>
      <c r="I3527" s="169"/>
      <c r="J3527" s="169"/>
      <c r="K3527" s="177"/>
    </row>
    <row r="3528" spans="2:11" x14ac:dyDescent="0.75">
      <c r="B3528" s="176" t="s">
        <v>3742</v>
      </c>
      <c r="C3528" s="168"/>
      <c r="D3528" s="169"/>
      <c r="E3528" s="169"/>
      <c r="F3528" s="169"/>
      <c r="G3528" s="169"/>
      <c r="H3528" s="169"/>
      <c r="I3528" s="169"/>
      <c r="J3528" s="169"/>
      <c r="K3528" s="177"/>
    </row>
    <row r="3529" spans="2:11" x14ac:dyDescent="0.75">
      <c r="B3529" s="176" t="s">
        <v>3743</v>
      </c>
      <c r="C3529" s="168"/>
      <c r="D3529" s="169"/>
      <c r="E3529" s="169"/>
      <c r="F3529" s="169"/>
      <c r="G3529" s="169"/>
      <c r="H3529" s="169"/>
      <c r="I3529" s="169"/>
      <c r="J3529" s="169"/>
      <c r="K3529" s="177"/>
    </row>
    <row r="3530" spans="2:11" x14ac:dyDescent="0.75">
      <c r="B3530" s="176" t="s">
        <v>3744</v>
      </c>
      <c r="C3530" s="168"/>
      <c r="D3530" s="169"/>
      <c r="E3530" s="169"/>
      <c r="F3530" s="169"/>
      <c r="G3530" s="169"/>
      <c r="H3530" s="169"/>
      <c r="I3530" s="169"/>
      <c r="J3530" s="169"/>
      <c r="K3530" s="177"/>
    </row>
    <row r="3531" spans="2:11" x14ac:dyDescent="0.75">
      <c r="B3531" s="176" t="s">
        <v>3745</v>
      </c>
      <c r="C3531" s="168"/>
      <c r="D3531" s="169"/>
      <c r="E3531" s="169"/>
      <c r="F3531" s="169"/>
      <c r="G3531" s="169"/>
      <c r="H3531" s="169"/>
      <c r="I3531" s="169"/>
      <c r="J3531" s="169"/>
      <c r="K3531" s="177"/>
    </row>
    <row r="3532" spans="2:11" x14ac:dyDescent="0.75">
      <c r="B3532" s="176" t="s">
        <v>3746</v>
      </c>
      <c r="C3532" s="168"/>
      <c r="D3532" s="169"/>
      <c r="E3532" s="169"/>
      <c r="F3532" s="169"/>
      <c r="G3532" s="169"/>
      <c r="H3532" s="169"/>
      <c r="I3532" s="169"/>
      <c r="J3532" s="169"/>
      <c r="K3532" s="177"/>
    </row>
    <row r="3533" spans="2:11" x14ac:dyDescent="0.75">
      <c r="B3533" s="176" t="s">
        <v>3747</v>
      </c>
      <c r="C3533" s="168"/>
      <c r="D3533" s="169"/>
      <c r="E3533" s="169"/>
      <c r="F3533" s="169"/>
      <c r="G3533" s="169"/>
      <c r="H3533" s="169"/>
      <c r="I3533" s="169"/>
      <c r="J3533" s="169"/>
      <c r="K3533" s="177"/>
    </row>
    <row r="3534" spans="2:11" x14ac:dyDescent="0.75">
      <c r="B3534" s="176" t="s">
        <v>3748</v>
      </c>
      <c r="C3534" s="168"/>
      <c r="D3534" s="169"/>
      <c r="E3534" s="169"/>
      <c r="F3534" s="169"/>
      <c r="G3534" s="169"/>
      <c r="H3534" s="169"/>
      <c r="I3534" s="169"/>
      <c r="J3534" s="169"/>
      <c r="K3534" s="177"/>
    </row>
    <row r="3535" spans="2:11" x14ac:dyDescent="0.75">
      <c r="B3535" s="176" t="s">
        <v>3749</v>
      </c>
      <c r="C3535" s="168"/>
      <c r="D3535" s="169"/>
      <c r="E3535" s="169"/>
      <c r="F3535" s="169"/>
      <c r="G3535" s="169"/>
      <c r="H3535" s="169"/>
      <c r="I3535" s="169"/>
      <c r="J3535" s="169"/>
      <c r="K3535" s="177"/>
    </row>
    <row r="3536" spans="2:11" x14ac:dyDescent="0.75">
      <c r="B3536" s="176" t="s">
        <v>3750</v>
      </c>
      <c r="C3536" s="168"/>
      <c r="D3536" s="169"/>
      <c r="E3536" s="169"/>
      <c r="F3536" s="169"/>
      <c r="G3536" s="169"/>
      <c r="H3536" s="169"/>
      <c r="I3536" s="169"/>
      <c r="J3536" s="169"/>
      <c r="K3536" s="177"/>
    </row>
    <row r="3537" spans="2:11" x14ac:dyDescent="0.75">
      <c r="B3537" s="176" t="s">
        <v>3751</v>
      </c>
      <c r="C3537" s="168"/>
      <c r="D3537" s="169"/>
      <c r="E3537" s="169"/>
      <c r="F3537" s="169"/>
      <c r="G3537" s="169"/>
      <c r="H3537" s="169"/>
      <c r="I3537" s="169"/>
      <c r="J3537" s="169"/>
      <c r="K3537" s="177"/>
    </row>
    <row r="3538" spans="2:11" x14ac:dyDescent="0.75">
      <c r="B3538" s="176" t="s">
        <v>3752</v>
      </c>
      <c r="C3538" s="168"/>
      <c r="D3538" s="169"/>
      <c r="E3538" s="169"/>
      <c r="F3538" s="169"/>
      <c r="G3538" s="169"/>
      <c r="H3538" s="169"/>
      <c r="I3538" s="169"/>
      <c r="J3538" s="169"/>
      <c r="K3538" s="177"/>
    </row>
    <row r="3539" spans="2:11" x14ac:dyDescent="0.75">
      <c r="B3539" s="176" t="s">
        <v>3753</v>
      </c>
      <c r="C3539" s="168"/>
      <c r="D3539" s="169"/>
      <c r="E3539" s="169"/>
      <c r="F3539" s="169"/>
      <c r="G3539" s="169"/>
      <c r="H3539" s="169"/>
      <c r="I3539" s="169"/>
      <c r="J3539" s="169"/>
      <c r="K3539" s="177"/>
    </row>
    <row r="3540" spans="2:11" x14ac:dyDescent="0.75">
      <c r="B3540" s="176" t="s">
        <v>3754</v>
      </c>
      <c r="C3540" s="168"/>
      <c r="D3540" s="169"/>
      <c r="E3540" s="169"/>
      <c r="F3540" s="169"/>
      <c r="G3540" s="169"/>
      <c r="H3540" s="169"/>
      <c r="I3540" s="169"/>
      <c r="J3540" s="169"/>
      <c r="K3540" s="177"/>
    </row>
    <row r="3541" spans="2:11" x14ac:dyDescent="0.75">
      <c r="B3541" s="176" t="s">
        <v>3755</v>
      </c>
      <c r="C3541" s="168"/>
      <c r="D3541" s="169"/>
      <c r="E3541" s="169"/>
      <c r="F3541" s="169"/>
      <c r="G3541" s="169"/>
      <c r="H3541" s="169"/>
      <c r="I3541" s="169"/>
      <c r="J3541" s="169"/>
      <c r="K3541" s="177"/>
    </row>
    <row r="3542" spans="2:11" x14ac:dyDescent="0.75">
      <c r="B3542" s="176" t="s">
        <v>3756</v>
      </c>
      <c r="C3542" s="168"/>
      <c r="D3542" s="169"/>
      <c r="E3542" s="169"/>
      <c r="F3542" s="169"/>
      <c r="G3542" s="169"/>
      <c r="H3542" s="169"/>
      <c r="I3542" s="169"/>
      <c r="J3542" s="169"/>
      <c r="K3542" s="177"/>
    </row>
    <row r="3543" spans="2:11" x14ac:dyDescent="0.75">
      <c r="B3543" s="176" t="s">
        <v>3757</v>
      </c>
      <c r="C3543" s="168"/>
      <c r="D3543" s="169"/>
      <c r="E3543" s="169"/>
      <c r="F3543" s="169"/>
      <c r="G3543" s="169"/>
      <c r="H3543" s="169"/>
      <c r="I3543" s="169"/>
      <c r="J3543" s="169"/>
      <c r="K3543" s="177"/>
    </row>
    <row r="3544" spans="2:11" x14ac:dyDescent="0.75">
      <c r="B3544" s="176" t="s">
        <v>3758</v>
      </c>
      <c r="C3544" s="168"/>
      <c r="D3544" s="169"/>
      <c r="E3544" s="169"/>
      <c r="F3544" s="169"/>
      <c r="G3544" s="169"/>
      <c r="H3544" s="169"/>
      <c r="I3544" s="169"/>
      <c r="J3544" s="169"/>
      <c r="K3544" s="177"/>
    </row>
    <row r="3545" spans="2:11" x14ac:dyDescent="0.75">
      <c r="B3545" s="176" t="s">
        <v>3759</v>
      </c>
      <c r="C3545" s="168"/>
      <c r="D3545" s="169"/>
      <c r="E3545" s="169"/>
      <c r="F3545" s="169"/>
      <c r="G3545" s="169"/>
      <c r="H3545" s="169"/>
      <c r="I3545" s="169"/>
      <c r="J3545" s="169"/>
      <c r="K3545" s="177"/>
    </row>
    <row r="3546" spans="2:11" x14ac:dyDescent="0.75">
      <c r="B3546" s="176" t="s">
        <v>3760</v>
      </c>
      <c r="C3546" s="168"/>
      <c r="D3546" s="169"/>
      <c r="E3546" s="169"/>
      <c r="F3546" s="169"/>
      <c r="G3546" s="169"/>
      <c r="H3546" s="169"/>
      <c r="I3546" s="169"/>
      <c r="J3546" s="169"/>
      <c r="K3546" s="177"/>
    </row>
    <row r="3547" spans="2:11" x14ac:dyDescent="0.75">
      <c r="B3547" s="176" t="s">
        <v>3761</v>
      </c>
      <c r="C3547" s="168"/>
      <c r="D3547" s="169"/>
      <c r="E3547" s="169"/>
      <c r="F3547" s="169"/>
      <c r="G3547" s="169"/>
      <c r="H3547" s="169"/>
      <c r="I3547" s="169"/>
      <c r="J3547" s="169"/>
      <c r="K3547" s="177"/>
    </row>
    <row r="3548" spans="2:11" x14ac:dyDescent="0.75">
      <c r="B3548" s="176" t="s">
        <v>3762</v>
      </c>
      <c r="C3548" s="168"/>
      <c r="D3548" s="169"/>
      <c r="E3548" s="169"/>
      <c r="F3548" s="169"/>
      <c r="G3548" s="169"/>
      <c r="H3548" s="169"/>
      <c r="I3548" s="169"/>
      <c r="J3548" s="169"/>
      <c r="K3548" s="177"/>
    </row>
    <row r="3549" spans="2:11" x14ac:dyDescent="0.75">
      <c r="B3549" s="176" t="s">
        <v>3763</v>
      </c>
      <c r="C3549" s="168"/>
      <c r="D3549" s="169"/>
      <c r="E3549" s="169"/>
      <c r="F3549" s="169"/>
      <c r="G3549" s="169"/>
      <c r="H3549" s="169"/>
      <c r="I3549" s="169"/>
      <c r="J3549" s="169"/>
      <c r="K3549" s="177"/>
    </row>
    <row r="3550" spans="2:11" x14ac:dyDescent="0.75">
      <c r="B3550" s="176" t="s">
        <v>3764</v>
      </c>
      <c r="C3550" s="168"/>
      <c r="D3550" s="169"/>
      <c r="E3550" s="169"/>
      <c r="F3550" s="169"/>
      <c r="G3550" s="169"/>
      <c r="H3550" s="169"/>
      <c r="I3550" s="169"/>
      <c r="J3550" s="169"/>
      <c r="K3550" s="177"/>
    </row>
    <row r="3551" spans="2:11" x14ac:dyDescent="0.75">
      <c r="B3551" s="176" t="s">
        <v>3765</v>
      </c>
      <c r="C3551" s="168"/>
      <c r="D3551" s="169"/>
      <c r="E3551" s="169"/>
      <c r="F3551" s="169"/>
      <c r="G3551" s="169"/>
      <c r="H3551" s="169"/>
      <c r="I3551" s="169"/>
      <c r="J3551" s="169"/>
      <c r="K3551" s="177"/>
    </row>
    <row r="3552" spans="2:11" x14ac:dyDescent="0.75">
      <c r="B3552" s="176" t="s">
        <v>3766</v>
      </c>
      <c r="C3552" s="168"/>
      <c r="D3552" s="169"/>
      <c r="E3552" s="169"/>
      <c r="F3552" s="169"/>
      <c r="G3552" s="169"/>
      <c r="H3552" s="169"/>
      <c r="I3552" s="169"/>
      <c r="J3552" s="169"/>
      <c r="K3552" s="177"/>
    </row>
    <row r="3553" spans="2:11" x14ac:dyDescent="0.75">
      <c r="B3553" s="176" t="s">
        <v>3767</v>
      </c>
      <c r="C3553" s="168"/>
      <c r="D3553" s="169"/>
      <c r="E3553" s="169"/>
      <c r="F3553" s="169"/>
      <c r="G3553" s="169"/>
      <c r="H3553" s="169"/>
      <c r="I3553" s="169"/>
      <c r="J3553" s="169"/>
      <c r="K3553" s="177"/>
    </row>
    <row r="3554" spans="2:11" x14ac:dyDescent="0.75">
      <c r="B3554" s="176" t="s">
        <v>3768</v>
      </c>
      <c r="C3554" s="168"/>
      <c r="D3554" s="169"/>
      <c r="E3554" s="169"/>
      <c r="F3554" s="169"/>
      <c r="G3554" s="169"/>
      <c r="H3554" s="169"/>
      <c r="I3554" s="169"/>
      <c r="J3554" s="169"/>
      <c r="K3554" s="177"/>
    </row>
    <row r="3555" spans="2:11" x14ac:dyDescent="0.75">
      <c r="B3555" s="176" t="s">
        <v>3769</v>
      </c>
      <c r="C3555" s="168"/>
      <c r="D3555" s="169"/>
      <c r="E3555" s="169"/>
      <c r="F3555" s="169"/>
      <c r="G3555" s="169"/>
      <c r="H3555" s="169"/>
      <c r="I3555" s="169"/>
      <c r="J3555" s="169"/>
      <c r="K3555" s="177"/>
    </row>
    <row r="3556" spans="2:11" x14ac:dyDescent="0.75">
      <c r="B3556" s="176" t="s">
        <v>3770</v>
      </c>
      <c r="C3556" s="168"/>
      <c r="D3556" s="169"/>
      <c r="E3556" s="169"/>
      <c r="F3556" s="169"/>
      <c r="G3556" s="169"/>
      <c r="H3556" s="169"/>
      <c r="I3556" s="169"/>
      <c r="J3556" s="169"/>
      <c r="K3556" s="177"/>
    </row>
    <row r="3557" spans="2:11" x14ac:dyDescent="0.75">
      <c r="B3557" s="176" t="s">
        <v>3771</v>
      </c>
      <c r="C3557" s="168"/>
      <c r="D3557" s="169"/>
      <c r="E3557" s="169"/>
      <c r="F3557" s="169"/>
      <c r="G3557" s="169"/>
      <c r="H3557" s="169"/>
      <c r="I3557" s="169"/>
      <c r="J3557" s="169"/>
      <c r="K3557" s="177"/>
    </row>
    <row r="3558" spans="2:11" x14ac:dyDescent="0.75">
      <c r="B3558" s="176" t="s">
        <v>3772</v>
      </c>
      <c r="C3558" s="168"/>
      <c r="D3558" s="169"/>
      <c r="E3558" s="169"/>
      <c r="F3558" s="169"/>
      <c r="G3558" s="169"/>
      <c r="H3558" s="169"/>
      <c r="I3558" s="169"/>
      <c r="J3558" s="169"/>
      <c r="K3558" s="177"/>
    </row>
    <row r="3559" spans="2:11" x14ac:dyDescent="0.75">
      <c r="B3559" s="176" t="s">
        <v>3773</v>
      </c>
      <c r="C3559" s="168"/>
      <c r="D3559" s="169"/>
      <c r="E3559" s="169"/>
      <c r="F3559" s="169"/>
      <c r="G3559" s="169"/>
      <c r="H3559" s="169"/>
      <c r="I3559" s="169"/>
      <c r="J3559" s="169"/>
      <c r="K3559" s="177"/>
    </row>
    <row r="3560" spans="2:11" x14ac:dyDescent="0.75">
      <c r="B3560" s="176" t="s">
        <v>3774</v>
      </c>
      <c r="C3560" s="168"/>
      <c r="D3560" s="169"/>
      <c r="E3560" s="169"/>
      <c r="F3560" s="169"/>
      <c r="G3560" s="169"/>
      <c r="H3560" s="169"/>
      <c r="I3560" s="169"/>
      <c r="J3560" s="169"/>
      <c r="K3560" s="177"/>
    </row>
    <row r="3561" spans="2:11" x14ac:dyDescent="0.75">
      <c r="B3561" s="176" t="s">
        <v>3775</v>
      </c>
      <c r="C3561" s="168"/>
      <c r="D3561" s="169"/>
      <c r="E3561" s="169"/>
      <c r="F3561" s="169"/>
      <c r="G3561" s="169"/>
      <c r="H3561" s="169"/>
      <c r="I3561" s="169"/>
      <c r="J3561" s="169"/>
      <c r="K3561" s="177"/>
    </row>
    <row r="3562" spans="2:11" x14ac:dyDescent="0.75">
      <c r="B3562" s="176" t="s">
        <v>3776</v>
      </c>
      <c r="C3562" s="168"/>
      <c r="D3562" s="169"/>
      <c r="E3562" s="169"/>
      <c r="F3562" s="169"/>
      <c r="G3562" s="169"/>
      <c r="H3562" s="169"/>
      <c r="I3562" s="169"/>
      <c r="J3562" s="169"/>
      <c r="K3562" s="177"/>
    </row>
    <row r="3563" spans="2:11" x14ac:dyDescent="0.75">
      <c r="B3563" s="176" t="s">
        <v>3777</v>
      </c>
      <c r="C3563" s="168"/>
      <c r="D3563" s="169"/>
      <c r="E3563" s="169"/>
      <c r="F3563" s="169"/>
      <c r="G3563" s="169"/>
      <c r="H3563" s="169"/>
      <c r="I3563" s="169"/>
      <c r="J3563" s="169"/>
      <c r="K3563" s="177"/>
    </row>
    <row r="3564" spans="2:11" x14ac:dyDescent="0.75">
      <c r="B3564" s="176" t="s">
        <v>3778</v>
      </c>
      <c r="C3564" s="168"/>
      <c r="D3564" s="169"/>
      <c r="E3564" s="169"/>
      <c r="F3564" s="169"/>
      <c r="G3564" s="169"/>
      <c r="H3564" s="169"/>
      <c r="I3564" s="169"/>
      <c r="J3564" s="169"/>
      <c r="K3564" s="177"/>
    </row>
    <row r="3565" spans="2:11" x14ac:dyDescent="0.75">
      <c r="B3565" s="176" t="s">
        <v>3779</v>
      </c>
      <c r="C3565" s="168"/>
      <c r="D3565" s="169"/>
      <c r="E3565" s="169"/>
      <c r="F3565" s="169"/>
      <c r="G3565" s="169"/>
      <c r="H3565" s="169"/>
      <c r="I3565" s="169"/>
      <c r="J3565" s="169"/>
      <c r="K3565" s="177"/>
    </row>
    <row r="3566" spans="2:11" x14ac:dyDescent="0.75">
      <c r="B3566" s="176" t="s">
        <v>3780</v>
      </c>
      <c r="C3566" s="168"/>
      <c r="D3566" s="169"/>
      <c r="E3566" s="169"/>
      <c r="F3566" s="169"/>
      <c r="G3566" s="169"/>
      <c r="H3566" s="169"/>
      <c r="I3566" s="169"/>
      <c r="J3566" s="169"/>
      <c r="K3566" s="177"/>
    </row>
    <row r="3567" spans="2:11" x14ac:dyDescent="0.75">
      <c r="B3567" s="176" t="s">
        <v>3781</v>
      </c>
      <c r="C3567" s="168"/>
      <c r="D3567" s="169"/>
      <c r="E3567" s="169"/>
      <c r="F3567" s="169"/>
      <c r="G3567" s="169"/>
      <c r="H3567" s="169"/>
      <c r="I3567" s="169"/>
      <c r="J3567" s="169"/>
      <c r="K3567" s="177"/>
    </row>
    <row r="3568" spans="2:11" x14ac:dyDescent="0.75">
      <c r="B3568" s="176" t="s">
        <v>3782</v>
      </c>
      <c r="C3568" s="168"/>
      <c r="D3568" s="169"/>
      <c r="E3568" s="169"/>
      <c r="F3568" s="169"/>
      <c r="G3568" s="169"/>
      <c r="H3568" s="169"/>
      <c r="I3568" s="169"/>
      <c r="J3568" s="169"/>
      <c r="K3568" s="177"/>
    </row>
    <row r="3569" spans="2:11" x14ac:dyDescent="0.75">
      <c r="B3569" s="176" t="s">
        <v>3783</v>
      </c>
      <c r="C3569" s="168"/>
      <c r="D3569" s="169"/>
      <c r="E3569" s="169"/>
      <c r="F3569" s="169"/>
      <c r="G3569" s="169"/>
      <c r="H3569" s="169"/>
      <c r="I3569" s="169"/>
      <c r="J3569" s="169"/>
      <c r="K3569" s="177"/>
    </row>
    <row r="3570" spans="2:11" x14ac:dyDescent="0.75">
      <c r="B3570" s="176" t="s">
        <v>3784</v>
      </c>
      <c r="C3570" s="168"/>
      <c r="D3570" s="169"/>
      <c r="E3570" s="169"/>
      <c r="F3570" s="169"/>
      <c r="G3570" s="169"/>
      <c r="H3570" s="169"/>
      <c r="I3570" s="169"/>
      <c r="J3570" s="169"/>
      <c r="K3570" s="177"/>
    </row>
    <row r="3571" spans="2:11" x14ac:dyDescent="0.75">
      <c r="B3571" s="176" t="s">
        <v>3785</v>
      </c>
      <c r="C3571" s="168"/>
      <c r="D3571" s="169"/>
      <c r="E3571" s="169"/>
      <c r="F3571" s="169"/>
      <c r="G3571" s="169"/>
      <c r="H3571" s="169"/>
      <c r="I3571" s="169"/>
      <c r="J3571" s="169"/>
      <c r="K3571" s="177"/>
    </row>
    <row r="3572" spans="2:11" x14ac:dyDescent="0.75">
      <c r="B3572" s="176" t="s">
        <v>3786</v>
      </c>
      <c r="C3572" s="168"/>
      <c r="D3572" s="169"/>
      <c r="E3572" s="169"/>
      <c r="F3572" s="169"/>
      <c r="G3572" s="169"/>
      <c r="H3572" s="169"/>
      <c r="I3572" s="169"/>
      <c r="J3572" s="169"/>
      <c r="K3572" s="177"/>
    </row>
    <row r="3573" spans="2:11" x14ac:dyDescent="0.75">
      <c r="B3573" s="176" t="s">
        <v>3787</v>
      </c>
      <c r="C3573" s="168"/>
      <c r="D3573" s="169"/>
      <c r="E3573" s="169"/>
      <c r="F3573" s="169"/>
      <c r="G3573" s="169"/>
      <c r="H3573" s="169"/>
      <c r="I3573" s="169"/>
      <c r="J3573" s="169"/>
      <c r="K3573" s="177"/>
    </row>
    <row r="3574" spans="2:11" x14ac:dyDescent="0.75">
      <c r="B3574" s="176" t="s">
        <v>3788</v>
      </c>
      <c r="C3574" s="168"/>
      <c r="D3574" s="169"/>
      <c r="E3574" s="169"/>
      <c r="F3574" s="169"/>
      <c r="G3574" s="169"/>
      <c r="H3574" s="169"/>
      <c r="I3574" s="169"/>
      <c r="J3574" s="169"/>
      <c r="K3574" s="177"/>
    </row>
    <row r="3575" spans="2:11" x14ac:dyDescent="0.75">
      <c r="B3575" s="176" t="s">
        <v>3789</v>
      </c>
      <c r="C3575" s="168"/>
      <c r="D3575" s="169"/>
      <c r="E3575" s="169"/>
      <c r="F3575" s="169"/>
      <c r="G3575" s="169"/>
      <c r="H3575" s="169"/>
      <c r="I3575" s="169"/>
      <c r="J3575" s="169"/>
      <c r="K3575" s="177"/>
    </row>
    <row r="3576" spans="2:11" x14ac:dyDescent="0.75">
      <c r="B3576" s="176" t="s">
        <v>3790</v>
      </c>
      <c r="C3576" s="168"/>
      <c r="D3576" s="169"/>
      <c r="E3576" s="169"/>
      <c r="F3576" s="169"/>
      <c r="G3576" s="169"/>
      <c r="H3576" s="169"/>
      <c r="I3576" s="169"/>
      <c r="J3576" s="169"/>
      <c r="K3576" s="177"/>
    </row>
    <row r="3577" spans="2:11" x14ac:dyDescent="0.75">
      <c r="B3577" s="176" t="s">
        <v>3791</v>
      </c>
      <c r="C3577" s="168"/>
      <c r="D3577" s="169"/>
      <c r="E3577" s="169"/>
      <c r="F3577" s="169"/>
      <c r="G3577" s="169"/>
      <c r="H3577" s="169"/>
      <c r="I3577" s="169"/>
      <c r="J3577" s="169"/>
      <c r="K3577" s="177"/>
    </row>
    <row r="3578" spans="2:11" x14ac:dyDescent="0.75">
      <c r="B3578" s="176" t="s">
        <v>3792</v>
      </c>
      <c r="C3578" s="168"/>
      <c r="D3578" s="169"/>
      <c r="E3578" s="169"/>
      <c r="F3578" s="169"/>
      <c r="G3578" s="169"/>
      <c r="H3578" s="169"/>
      <c r="I3578" s="169"/>
      <c r="J3578" s="169"/>
      <c r="K3578" s="177"/>
    </row>
    <row r="3579" spans="2:11" x14ac:dyDescent="0.75">
      <c r="B3579" s="176" t="s">
        <v>3793</v>
      </c>
      <c r="C3579" s="168"/>
      <c r="D3579" s="169"/>
      <c r="E3579" s="169"/>
      <c r="F3579" s="169"/>
      <c r="G3579" s="169"/>
      <c r="H3579" s="169"/>
      <c r="I3579" s="169"/>
      <c r="J3579" s="169"/>
      <c r="K3579" s="177"/>
    </row>
    <row r="3580" spans="2:11" x14ac:dyDescent="0.75">
      <c r="B3580" s="176" t="s">
        <v>3794</v>
      </c>
      <c r="C3580" s="168"/>
      <c r="D3580" s="169"/>
      <c r="E3580" s="169"/>
      <c r="F3580" s="169"/>
      <c r="G3580" s="169"/>
      <c r="H3580" s="169"/>
      <c r="I3580" s="169"/>
      <c r="J3580" s="169"/>
      <c r="K3580" s="177"/>
    </row>
    <row r="3581" spans="2:11" x14ac:dyDescent="0.75">
      <c r="B3581" s="176" t="s">
        <v>3795</v>
      </c>
      <c r="C3581" s="168"/>
      <c r="D3581" s="169"/>
      <c r="E3581" s="169"/>
      <c r="F3581" s="169"/>
      <c r="G3581" s="169"/>
      <c r="H3581" s="169"/>
      <c r="I3581" s="169"/>
      <c r="J3581" s="169"/>
      <c r="K3581" s="177"/>
    </row>
    <row r="3582" spans="2:11" x14ac:dyDescent="0.75">
      <c r="B3582" s="176" t="s">
        <v>3796</v>
      </c>
      <c r="C3582" s="168"/>
      <c r="D3582" s="169"/>
      <c r="E3582" s="169"/>
      <c r="F3582" s="169"/>
      <c r="G3582" s="169"/>
      <c r="H3582" s="169"/>
      <c r="I3582" s="169"/>
      <c r="J3582" s="169"/>
      <c r="K3582" s="177"/>
    </row>
    <row r="3583" spans="2:11" x14ac:dyDescent="0.75">
      <c r="B3583" s="176" t="s">
        <v>3797</v>
      </c>
      <c r="C3583" s="168"/>
      <c r="D3583" s="169"/>
      <c r="E3583" s="169"/>
      <c r="F3583" s="169"/>
      <c r="G3583" s="169"/>
      <c r="H3583" s="169"/>
      <c r="I3583" s="169"/>
      <c r="J3583" s="169"/>
      <c r="K3583" s="177"/>
    </row>
    <row r="3584" spans="2:11" x14ac:dyDescent="0.75">
      <c r="B3584" s="176" t="s">
        <v>3798</v>
      </c>
      <c r="C3584" s="168"/>
      <c r="D3584" s="169"/>
      <c r="E3584" s="169"/>
      <c r="F3584" s="169"/>
      <c r="G3584" s="169"/>
      <c r="H3584" s="169"/>
      <c r="I3584" s="169"/>
      <c r="J3584" s="169"/>
      <c r="K3584" s="177"/>
    </row>
    <row r="3585" spans="2:11" x14ac:dyDescent="0.75">
      <c r="B3585" s="176" t="s">
        <v>3799</v>
      </c>
      <c r="C3585" s="168"/>
      <c r="D3585" s="169"/>
      <c r="E3585" s="169"/>
      <c r="F3585" s="169"/>
      <c r="G3585" s="169"/>
      <c r="H3585" s="169"/>
      <c r="I3585" s="169"/>
      <c r="J3585" s="169"/>
      <c r="K3585" s="177"/>
    </row>
    <row r="3586" spans="2:11" x14ac:dyDescent="0.75">
      <c r="B3586" s="176" t="s">
        <v>3800</v>
      </c>
      <c r="C3586" s="168"/>
      <c r="D3586" s="169"/>
      <c r="E3586" s="169"/>
      <c r="F3586" s="169"/>
      <c r="G3586" s="169"/>
      <c r="H3586" s="169"/>
      <c r="I3586" s="169"/>
      <c r="J3586" s="169"/>
      <c r="K3586" s="177"/>
    </row>
    <row r="3587" spans="2:11" x14ac:dyDescent="0.75">
      <c r="B3587" s="176" t="s">
        <v>3801</v>
      </c>
      <c r="C3587" s="168"/>
      <c r="D3587" s="169"/>
      <c r="E3587" s="169"/>
      <c r="F3587" s="169"/>
      <c r="G3587" s="169"/>
      <c r="H3587" s="169"/>
      <c r="I3587" s="169"/>
      <c r="J3587" s="169"/>
      <c r="K3587" s="177"/>
    </row>
    <row r="3588" spans="2:11" x14ac:dyDescent="0.75">
      <c r="B3588" s="176" t="s">
        <v>3802</v>
      </c>
      <c r="C3588" s="168"/>
      <c r="D3588" s="169"/>
      <c r="E3588" s="169"/>
      <c r="F3588" s="169"/>
      <c r="G3588" s="169"/>
      <c r="H3588" s="169"/>
      <c r="I3588" s="169"/>
      <c r="J3588" s="169"/>
      <c r="K3588" s="177"/>
    </row>
    <row r="3589" spans="2:11" x14ac:dyDescent="0.75">
      <c r="B3589" s="176" t="s">
        <v>3803</v>
      </c>
      <c r="C3589" s="168"/>
      <c r="D3589" s="169"/>
      <c r="E3589" s="169"/>
      <c r="F3589" s="169"/>
      <c r="G3589" s="169"/>
      <c r="H3589" s="169"/>
      <c r="I3589" s="169"/>
      <c r="J3589" s="169"/>
      <c r="K3589" s="177"/>
    </row>
    <row r="3590" spans="2:11" x14ac:dyDescent="0.75">
      <c r="B3590" s="176" t="s">
        <v>3804</v>
      </c>
      <c r="C3590" s="168"/>
      <c r="D3590" s="169"/>
      <c r="E3590" s="169"/>
      <c r="F3590" s="169"/>
      <c r="G3590" s="169"/>
      <c r="H3590" s="169"/>
      <c r="I3590" s="169"/>
      <c r="J3590" s="169"/>
      <c r="K3590" s="177"/>
    </row>
    <row r="3591" spans="2:11" x14ac:dyDescent="0.75">
      <c r="B3591" s="176" t="s">
        <v>3805</v>
      </c>
      <c r="C3591" s="168"/>
      <c r="D3591" s="169"/>
      <c r="E3591" s="169"/>
      <c r="F3591" s="169"/>
      <c r="G3591" s="169"/>
      <c r="H3591" s="169"/>
      <c r="I3591" s="169"/>
      <c r="J3591" s="169"/>
      <c r="K3591" s="177"/>
    </row>
    <row r="3592" spans="2:11" x14ac:dyDescent="0.75">
      <c r="B3592" s="176" t="s">
        <v>3806</v>
      </c>
      <c r="C3592" s="168"/>
      <c r="D3592" s="169"/>
      <c r="E3592" s="169"/>
      <c r="F3592" s="169"/>
      <c r="G3592" s="169"/>
      <c r="H3592" s="169"/>
      <c r="I3592" s="169"/>
      <c r="J3592" s="169"/>
      <c r="K3592" s="177"/>
    </row>
    <row r="3593" spans="2:11" x14ac:dyDescent="0.75">
      <c r="B3593" s="176" t="s">
        <v>3807</v>
      </c>
      <c r="C3593" s="168"/>
      <c r="D3593" s="169"/>
      <c r="E3593" s="169"/>
      <c r="F3593" s="169"/>
      <c r="G3593" s="169"/>
      <c r="H3593" s="169"/>
      <c r="I3593" s="169"/>
      <c r="J3593" s="169"/>
      <c r="K3593" s="177"/>
    </row>
    <row r="3594" spans="2:11" x14ac:dyDescent="0.75">
      <c r="B3594" s="176" t="s">
        <v>3808</v>
      </c>
      <c r="C3594" s="168"/>
      <c r="D3594" s="169"/>
      <c r="E3594" s="169"/>
      <c r="F3594" s="169"/>
      <c r="G3594" s="169"/>
      <c r="H3594" s="169"/>
      <c r="I3594" s="169"/>
      <c r="J3594" s="169"/>
      <c r="K3594" s="177"/>
    </row>
    <row r="3595" spans="2:11" x14ac:dyDescent="0.75">
      <c r="B3595" s="176" t="s">
        <v>3809</v>
      </c>
      <c r="C3595" s="168"/>
      <c r="D3595" s="169"/>
      <c r="E3595" s="169"/>
      <c r="F3595" s="169"/>
      <c r="G3595" s="169"/>
      <c r="H3595" s="169"/>
      <c r="I3595" s="169"/>
      <c r="J3595" s="169"/>
      <c r="K3595" s="177"/>
    </row>
    <row r="3596" spans="2:11" x14ac:dyDescent="0.75">
      <c r="B3596" s="176" t="s">
        <v>3810</v>
      </c>
      <c r="C3596" s="168"/>
      <c r="D3596" s="169"/>
      <c r="E3596" s="169"/>
      <c r="F3596" s="169"/>
      <c r="G3596" s="169"/>
      <c r="H3596" s="169"/>
      <c r="I3596" s="169"/>
      <c r="J3596" s="169"/>
      <c r="K3596" s="177"/>
    </row>
    <row r="3597" spans="2:11" x14ac:dyDescent="0.75">
      <c r="B3597" s="176" t="s">
        <v>3811</v>
      </c>
      <c r="C3597" s="168"/>
      <c r="D3597" s="169"/>
      <c r="E3597" s="169"/>
      <c r="F3597" s="169"/>
      <c r="G3597" s="169"/>
      <c r="H3597" s="169"/>
      <c r="I3597" s="169"/>
      <c r="J3597" s="169"/>
      <c r="K3597" s="177"/>
    </row>
    <row r="3598" spans="2:11" x14ac:dyDescent="0.75">
      <c r="B3598" s="176" t="s">
        <v>3812</v>
      </c>
      <c r="C3598" s="168"/>
      <c r="D3598" s="169"/>
      <c r="E3598" s="169"/>
      <c r="F3598" s="169"/>
      <c r="G3598" s="169"/>
      <c r="H3598" s="169"/>
      <c r="I3598" s="169"/>
      <c r="J3598" s="169"/>
      <c r="K3598" s="177"/>
    </row>
    <row r="3599" spans="2:11" x14ac:dyDescent="0.75">
      <c r="B3599" s="176" t="s">
        <v>3813</v>
      </c>
      <c r="C3599" s="168"/>
      <c r="D3599" s="169"/>
      <c r="E3599" s="169"/>
      <c r="F3599" s="169"/>
      <c r="G3599" s="169"/>
      <c r="H3599" s="169"/>
      <c r="I3599" s="169"/>
      <c r="J3599" s="169"/>
      <c r="K3599" s="177"/>
    </row>
    <row r="3600" spans="2:11" x14ac:dyDescent="0.75">
      <c r="B3600" s="176" t="s">
        <v>3814</v>
      </c>
      <c r="C3600" s="168"/>
      <c r="D3600" s="169"/>
      <c r="E3600" s="169"/>
      <c r="F3600" s="169"/>
      <c r="G3600" s="169"/>
      <c r="H3600" s="169"/>
      <c r="I3600" s="169"/>
      <c r="J3600" s="169"/>
      <c r="K3600" s="177"/>
    </row>
    <row r="3601" spans="2:11" x14ac:dyDescent="0.75">
      <c r="B3601" s="176" t="s">
        <v>3815</v>
      </c>
      <c r="C3601" s="168"/>
      <c r="D3601" s="169"/>
      <c r="E3601" s="169"/>
      <c r="F3601" s="169"/>
      <c r="G3601" s="169"/>
      <c r="H3601" s="169"/>
      <c r="I3601" s="169"/>
      <c r="J3601" s="169"/>
      <c r="K3601" s="177"/>
    </row>
    <row r="3602" spans="2:11" x14ac:dyDescent="0.75">
      <c r="B3602" s="176" t="s">
        <v>3816</v>
      </c>
      <c r="C3602" s="168"/>
      <c r="D3602" s="169"/>
      <c r="E3602" s="169"/>
      <c r="F3602" s="169"/>
      <c r="G3602" s="169"/>
      <c r="H3602" s="169"/>
      <c r="I3602" s="169"/>
      <c r="J3602" s="169"/>
      <c r="K3602" s="177"/>
    </row>
    <row r="3603" spans="2:11" x14ac:dyDescent="0.75">
      <c r="B3603" s="176" t="s">
        <v>3817</v>
      </c>
      <c r="C3603" s="168"/>
      <c r="D3603" s="169"/>
      <c r="E3603" s="169"/>
      <c r="F3603" s="169"/>
      <c r="G3603" s="169"/>
      <c r="H3603" s="169"/>
      <c r="I3603" s="169"/>
      <c r="J3603" s="169"/>
      <c r="K3603" s="177"/>
    </row>
    <row r="3604" spans="2:11" x14ac:dyDescent="0.75">
      <c r="B3604" s="176" t="s">
        <v>3818</v>
      </c>
      <c r="C3604" s="168"/>
      <c r="D3604" s="169"/>
      <c r="E3604" s="169"/>
      <c r="F3604" s="169"/>
      <c r="G3604" s="169"/>
      <c r="H3604" s="169"/>
      <c r="I3604" s="169"/>
      <c r="J3604" s="169"/>
      <c r="K3604" s="177"/>
    </row>
    <row r="3605" spans="2:11" x14ac:dyDescent="0.75">
      <c r="B3605" s="176" t="s">
        <v>3819</v>
      </c>
      <c r="C3605" s="168"/>
      <c r="D3605" s="169"/>
      <c r="E3605" s="169"/>
      <c r="F3605" s="169"/>
      <c r="G3605" s="169"/>
      <c r="H3605" s="169"/>
      <c r="I3605" s="169"/>
      <c r="J3605" s="169"/>
      <c r="K3605" s="177"/>
    </row>
    <row r="3606" spans="2:11" x14ac:dyDescent="0.75">
      <c r="B3606" s="176" t="s">
        <v>3820</v>
      </c>
      <c r="C3606" s="168"/>
      <c r="D3606" s="169"/>
      <c r="E3606" s="169"/>
      <c r="F3606" s="169"/>
      <c r="G3606" s="169"/>
      <c r="H3606" s="169"/>
      <c r="I3606" s="169"/>
      <c r="J3606" s="169"/>
      <c r="K3606" s="177"/>
    </row>
    <row r="3607" spans="2:11" x14ac:dyDescent="0.75">
      <c r="B3607" s="176" t="s">
        <v>3821</v>
      </c>
      <c r="C3607" s="168"/>
      <c r="D3607" s="169"/>
      <c r="E3607" s="169"/>
      <c r="F3607" s="169"/>
      <c r="G3607" s="169"/>
      <c r="H3607" s="169"/>
      <c r="I3607" s="169"/>
      <c r="J3607" s="169"/>
      <c r="K3607" s="177"/>
    </row>
    <row r="3608" spans="2:11" x14ac:dyDescent="0.75">
      <c r="B3608" s="176" t="s">
        <v>3822</v>
      </c>
      <c r="C3608" s="168"/>
      <c r="D3608" s="169"/>
      <c r="E3608" s="169"/>
      <c r="F3608" s="169"/>
      <c r="G3608" s="169"/>
      <c r="H3608" s="169"/>
      <c r="I3608" s="169"/>
      <c r="J3608" s="169"/>
      <c r="K3608" s="177"/>
    </row>
    <row r="3609" spans="2:11" x14ac:dyDescent="0.75">
      <c r="B3609" s="176" t="s">
        <v>3823</v>
      </c>
      <c r="C3609" s="168"/>
      <c r="D3609" s="169"/>
      <c r="E3609" s="169"/>
      <c r="F3609" s="169"/>
      <c r="G3609" s="169"/>
      <c r="H3609" s="169"/>
      <c r="I3609" s="169"/>
      <c r="J3609" s="169"/>
      <c r="K3609" s="177"/>
    </row>
    <row r="3610" spans="2:11" x14ac:dyDescent="0.75">
      <c r="B3610" s="176" t="s">
        <v>3824</v>
      </c>
      <c r="C3610" s="168"/>
      <c r="D3610" s="169"/>
      <c r="E3610" s="169"/>
      <c r="F3610" s="169"/>
      <c r="G3610" s="169"/>
      <c r="H3610" s="169"/>
      <c r="I3610" s="169"/>
      <c r="J3610" s="169"/>
      <c r="K3610" s="177"/>
    </row>
    <row r="3611" spans="2:11" x14ac:dyDescent="0.75">
      <c r="B3611" s="176" t="s">
        <v>3825</v>
      </c>
      <c r="C3611" s="168"/>
      <c r="D3611" s="169"/>
      <c r="E3611" s="169"/>
      <c r="F3611" s="169"/>
      <c r="G3611" s="169"/>
      <c r="H3611" s="169"/>
      <c r="I3611" s="169"/>
      <c r="J3611" s="169"/>
      <c r="K3611" s="177"/>
    </row>
    <row r="3612" spans="2:11" x14ac:dyDescent="0.75">
      <c r="B3612" s="176" t="s">
        <v>3826</v>
      </c>
      <c r="C3612" s="168"/>
      <c r="D3612" s="169"/>
      <c r="E3612" s="169"/>
      <c r="F3612" s="169"/>
      <c r="G3612" s="169"/>
      <c r="H3612" s="169"/>
      <c r="I3612" s="169"/>
      <c r="J3612" s="169"/>
      <c r="K3612" s="177"/>
    </row>
    <row r="3613" spans="2:11" x14ac:dyDescent="0.75">
      <c r="B3613" s="176" t="s">
        <v>3827</v>
      </c>
      <c r="C3613" s="168"/>
      <c r="D3613" s="169"/>
      <c r="E3613" s="169"/>
      <c r="F3613" s="169"/>
      <c r="G3613" s="169"/>
      <c r="H3613" s="169"/>
      <c r="I3613" s="169"/>
      <c r="J3613" s="169"/>
      <c r="K3613" s="177"/>
    </row>
    <row r="3614" spans="2:11" x14ac:dyDescent="0.75">
      <c r="B3614" s="176" t="s">
        <v>3828</v>
      </c>
      <c r="C3614" s="168"/>
      <c r="D3614" s="169"/>
      <c r="E3614" s="169"/>
      <c r="F3614" s="169"/>
      <c r="G3614" s="169"/>
      <c r="H3614" s="169"/>
      <c r="I3614" s="169"/>
      <c r="J3614" s="169"/>
      <c r="K3614" s="177"/>
    </row>
    <row r="3615" spans="2:11" x14ac:dyDescent="0.75">
      <c r="B3615" s="176" t="s">
        <v>3829</v>
      </c>
      <c r="C3615" s="168"/>
      <c r="D3615" s="169"/>
      <c r="E3615" s="169"/>
      <c r="F3615" s="169"/>
      <c r="G3615" s="169"/>
      <c r="H3615" s="169"/>
      <c r="I3615" s="169"/>
      <c r="J3615" s="169"/>
      <c r="K3615" s="177"/>
    </row>
    <row r="3616" spans="2:11" x14ac:dyDescent="0.75">
      <c r="B3616" s="176" t="s">
        <v>3830</v>
      </c>
      <c r="C3616" s="168"/>
      <c r="D3616" s="169"/>
      <c r="E3616" s="169"/>
      <c r="F3616" s="169"/>
      <c r="G3616" s="169"/>
      <c r="H3616" s="169"/>
      <c r="I3616" s="169"/>
      <c r="J3616" s="169"/>
      <c r="K3616" s="177"/>
    </row>
    <row r="3617" spans="2:11" x14ac:dyDescent="0.75">
      <c r="B3617" s="176" t="s">
        <v>3831</v>
      </c>
      <c r="C3617" s="168"/>
      <c r="D3617" s="169"/>
      <c r="E3617" s="169"/>
      <c r="F3617" s="169"/>
      <c r="G3617" s="169"/>
      <c r="H3617" s="169"/>
      <c r="I3617" s="169"/>
      <c r="J3617" s="169"/>
      <c r="K3617" s="177"/>
    </row>
    <row r="3618" spans="2:11" x14ac:dyDescent="0.75">
      <c r="B3618" s="176" t="s">
        <v>3832</v>
      </c>
      <c r="C3618" s="168"/>
      <c r="D3618" s="169"/>
      <c r="E3618" s="169"/>
      <c r="F3618" s="169"/>
      <c r="G3618" s="169"/>
      <c r="H3618" s="169"/>
      <c r="I3618" s="169"/>
      <c r="J3618" s="169"/>
      <c r="K3618" s="177"/>
    </row>
    <row r="3619" spans="2:11" x14ac:dyDescent="0.75">
      <c r="B3619" s="176" t="s">
        <v>3833</v>
      </c>
      <c r="C3619" s="168"/>
      <c r="D3619" s="169"/>
      <c r="E3619" s="169"/>
      <c r="F3619" s="169"/>
      <c r="G3619" s="169"/>
      <c r="H3619" s="169"/>
      <c r="I3619" s="169"/>
      <c r="J3619" s="169"/>
      <c r="K3619" s="177"/>
    </row>
    <row r="3620" spans="2:11" x14ac:dyDescent="0.75">
      <c r="B3620" s="176" t="s">
        <v>3834</v>
      </c>
      <c r="C3620" s="168"/>
      <c r="D3620" s="169"/>
      <c r="E3620" s="169"/>
      <c r="F3620" s="169"/>
      <c r="G3620" s="169"/>
      <c r="H3620" s="169"/>
      <c r="I3620" s="169"/>
      <c r="J3620" s="169"/>
      <c r="K3620" s="177"/>
    </row>
    <row r="3621" spans="2:11" x14ac:dyDescent="0.75">
      <c r="B3621" s="176" t="s">
        <v>3835</v>
      </c>
      <c r="C3621" s="168"/>
      <c r="D3621" s="169"/>
      <c r="E3621" s="169"/>
      <c r="F3621" s="169"/>
      <c r="G3621" s="169"/>
      <c r="H3621" s="169"/>
      <c r="I3621" s="169"/>
      <c r="J3621" s="169"/>
      <c r="K3621" s="177"/>
    </row>
    <row r="3622" spans="2:11" x14ac:dyDescent="0.75">
      <c r="B3622" s="176" t="s">
        <v>3836</v>
      </c>
      <c r="C3622" s="168"/>
      <c r="D3622" s="169"/>
      <c r="E3622" s="169"/>
      <c r="F3622" s="169"/>
      <c r="G3622" s="169"/>
      <c r="H3622" s="169"/>
      <c r="I3622" s="169"/>
      <c r="J3622" s="169"/>
      <c r="K3622" s="177"/>
    </row>
    <row r="3623" spans="2:11" x14ac:dyDescent="0.75">
      <c r="B3623" s="176" t="s">
        <v>3837</v>
      </c>
      <c r="C3623" s="168"/>
      <c r="D3623" s="169"/>
      <c r="E3623" s="169"/>
      <c r="F3623" s="169"/>
      <c r="G3623" s="169"/>
      <c r="H3623" s="169"/>
      <c r="I3623" s="169"/>
      <c r="J3623" s="169"/>
      <c r="K3623" s="177"/>
    </row>
    <row r="3624" spans="2:11" x14ac:dyDescent="0.75">
      <c r="B3624" s="176" t="s">
        <v>3838</v>
      </c>
      <c r="C3624" s="168"/>
      <c r="D3624" s="169"/>
      <c r="E3624" s="169"/>
      <c r="F3624" s="169"/>
      <c r="G3624" s="169"/>
      <c r="H3624" s="169"/>
      <c r="I3624" s="169"/>
      <c r="J3624" s="169"/>
      <c r="K3624" s="177"/>
    </row>
    <row r="3625" spans="2:11" x14ac:dyDescent="0.75">
      <c r="B3625" s="176" t="s">
        <v>3839</v>
      </c>
      <c r="C3625" s="168"/>
      <c r="D3625" s="169"/>
      <c r="E3625" s="169"/>
      <c r="F3625" s="169"/>
      <c r="G3625" s="169"/>
      <c r="H3625" s="169"/>
      <c r="I3625" s="169"/>
      <c r="J3625" s="169"/>
      <c r="K3625" s="177"/>
    </row>
    <row r="3626" spans="2:11" x14ac:dyDescent="0.75">
      <c r="B3626" s="176" t="s">
        <v>3840</v>
      </c>
      <c r="C3626" s="168"/>
      <c r="D3626" s="169"/>
      <c r="E3626" s="169"/>
      <c r="F3626" s="169"/>
      <c r="G3626" s="169"/>
      <c r="H3626" s="169"/>
      <c r="I3626" s="169"/>
      <c r="J3626" s="169"/>
      <c r="K3626" s="177"/>
    </row>
    <row r="3627" spans="2:11" x14ac:dyDescent="0.75">
      <c r="B3627" s="176" t="s">
        <v>3841</v>
      </c>
      <c r="C3627" s="168"/>
      <c r="D3627" s="169"/>
      <c r="E3627" s="169"/>
      <c r="F3627" s="169"/>
      <c r="G3627" s="169"/>
      <c r="H3627" s="169"/>
      <c r="I3627" s="169"/>
      <c r="J3627" s="169"/>
      <c r="K3627" s="177"/>
    </row>
    <row r="3628" spans="2:11" x14ac:dyDescent="0.75">
      <c r="B3628" s="176" t="s">
        <v>3842</v>
      </c>
      <c r="C3628" s="168"/>
      <c r="D3628" s="169"/>
      <c r="E3628" s="169"/>
      <c r="F3628" s="169"/>
      <c r="G3628" s="169"/>
      <c r="H3628" s="169"/>
      <c r="I3628" s="169"/>
      <c r="J3628" s="169"/>
      <c r="K3628" s="177"/>
    </row>
    <row r="3629" spans="2:11" x14ac:dyDescent="0.75">
      <c r="B3629" s="176" t="s">
        <v>3843</v>
      </c>
      <c r="C3629" s="168"/>
      <c r="D3629" s="169"/>
      <c r="E3629" s="169"/>
      <c r="F3629" s="169"/>
      <c r="G3629" s="169"/>
      <c r="H3629" s="169"/>
      <c r="I3629" s="169"/>
      <c r="J3629" s="169"/>
      <c r="K3629" s="177"/>
    </row>
    <row r="3630" spans="2:11" x14ac:dyDescent="0.75">
      <c r="B3630" s="176" t="s">
        <v>3844</v>
      </c>
      <c r="C3630" s="168"/>
      <c r="D3630" s="169"/>
      <c r="E3630" s="169"/>
      <c r="F3630" s="169"/>
      <c r="G3630" s="169"/>
      <c r="H3630" s="169"/>
      <c r="I3630" s="169"/>
      <c r="J3630" s="169"/>
      <c r="K3630" s="177"/>
    </row>
    <row r="3631" spans="2:11" x14ac:dyDescent="0.75">
      <c r="B3631" s="176" t="s">
        <v>3845</v>
      </c>
      <c r="C3631" s="168"/>
      <c r="D3631" s="169"/>
      <c r="E3631" s="169"/>
      <c r="F3631" s="169"/>
      <c r="G3631" s="169"/>
      <c r="H3631" s="169"/>
      <c r="I3631" s="169"/>
      <c r="J3631" s="169"/>
      <c r="K3631" s="177"/>
    </row>
    <row r="3632" spans="2:11" x14ac:dyDescent="0.75">
      <c r="B3632" s="176" t="s">
        <v>3846</v>
      </c>
      <c r="C3632" s="168"/>
      <c r="D3632" s="169"/>
      <c r="E3632" s="169"/>
      <c r="F3632" s="169"/>
      <c r="G3632" s="169"/>
      <c r="H3632" s="169"/>
      <c r="I3632" s="169"/>
      <c r="J3632" s="169"/>
      <c r="K3632" s="177"/>
    </row>
    <row r="3633" spans="2:11" x14ac:dyDescent="0.75">
      <c r="B3633" s="176" t="s">
        <v>3847</v>
      </c>
      <c r="C3633" s="168"/>
      <c r="D3633" s="169"/>
      <c r="E3633" s="169"/>
      <c r="F3633" s="169"/>
      <c r="G3633" s="169"/>
      <c r="H3633" s="169"/>
      <c r="I3633" s="169"/>
      <c r="J3633" s="169"/>
      <c r="K3633" s="177"/>
    </row>
    <row r="3634" spans="2:11" x14ac:dyDescent="0.75">
      <c r="B3634" s="176" t="s">
        <v>3848</v>
      </c>
      <c r="C3634" s="168"/>
      <c r="D3634" s="169"/>
      <c r="E3634" s="169"/>
      <c r="F3634" s="169"/>
      <c r="G3634" s="169"/>
      <c r="H3634" s="169"/>
      <c r="I3634" s="169"/>
      <c r="J3634" s="169"/>
      <c r="K3634" s="177"/>
    </row>
    <row r="3635" spans="2:11" x14ac:dyDescent="0.75">
      <c r="B3635" s="176" t="s">
        <v>3849</v>
      </c>
      <c r="C3635" s="168"/>
      <c r="D3635" s="169"/>
      <c r="E3635" s="169"/>
      <c r="F3635" s="169"/>
      <c r="G3635" s="169"/>
      <c r="H3635" s="169"/>
      <c r="I3635" s="169"/>
      <c r="J3635" s="169"/>
      <c r="K3635" s="177"/>
    </row>
    <row r="3636" spans="2:11" x14ac:dyDescent="0.75">
      <c r="B3636" s="176" t="s">
        <v>3850</v>
      </c>
      <c r="C3636" s="168"/>
      <c r="D3636" s="169"/>
      <c r="E3636" s="169"/>
      <c r="F3636" s="169"/>
      <c r="G3636" s="169"/>
      <c r="H3636" s="169"/>
      <c r="I3636" s="169"/>
      <c r="J3636" s="169"/>
      <c r="K3636" s="177"/>
    </row>
    <row r="3637" spans="2:11" x14ac:dyDescent="0.75">
      <c r="B3637" s="176" t="s">
        <v>3851</v>
      </c>
      <c r="C3637" s="168"/>
      <c r="D3637" s="169"/>
      <c r="E3637" s="169"/>
      <c r="F3637" s="169"/>
      <c r="G3637" s="169"/>
      <c r="H3637" s="169"/>
      <c r="I3637" s="169"/>
      <c r="J3637" s="169"/>
      <c r="K3637" s="177"/>
    </row>
    <row r="3638" spans="2:11" x14ac:dyDescent="0.75">
      <c r="B3638" s="176" t="s">
        <v>3852</v>
      </c>
      <c r="C3638" s="168"/>
      <c r="D3638" s="169"/>
      <c r="E3638" s="169"/>
      <c r="F3638" s="169"/>
      <c r="G3638" s="169"/>
      <c r="H3638" s="169"/>
      <c r="I3638" s="169"/>
      <c r="J3638" s="169"/>
      <c r="K3638" s="177"/>
    </row>
    <row r="3639" spans="2:11" x14ac:dyDescent="0.75">
      <c r="B3639" s="176" t="s">
        <v>3853</v>
      </c>
      <c r="C3639" s="168"/>
      <c r="D3639" s="169"/>
      <c r="E3639" s="169"/>
      <c r="F3639" s="169"/>
      <c r="G3639" s="169"/>
      <c r="H3639" s="169"/>
      <c r="I3639" s="169"/>
      <c r="J3639" s="169"/>
      <c r="K3639" s="177"/>
    </row>
    <row r="3640" spans="2:11" x14ac:dyDescent="0.75">
      <c r="B3640" s="176" t="s">
        <v>3854</v>
      </c>
      <c r="C3640" s="168"/>
      <c r="D3640" s="169"/>
      <c r="E3640" s="169"/>
      <c r="F3640" s="169"/>
      <c r="G3640" s="169"/>
      <c r="H3640" s="169"/>
      <c r="I3640" s="169"/>
      <c r="J3640" s="169"/>
      <c r="K3640" s="177"/>
    </row>
    <row r="3641" spans="2:11" x14ac:dyDescent="0.75">
      <c r="B3641" s="176" t="s">
        <v>3855</v>
      </c>
      <c r="C3641" s="168"/>
      <c r="D3641" s="169"/>
      <c r="E3641" s="169"/>
      <c r="F3641" s="169"/>
      <c r="G3641" s="169"/>
      <c r="H3641" s="169"/>
      <c r="I3641" s="169"/>
      <c r="J3641" s="169"/>
      <c r="K3641" s="177"/>
    </row>
    <row r="3642" spans="2:11" x14ac:dyDescent="0.75">
      <c r="B3642" s="176" t="s">
        <v>3856</v>
      </c>
      <c r="C3642" s="168"/>
      <c r="D3642" s="169"/>
      <c r="E3642" s="169"/>
      <c r="F3642" s="169"/>
      <c r="G3642" s="169"/>
      <c r="H3642" s="169"/>
      <c r="I3642" s="169"/>
      <c r="J3642" s="169"/>
      <c r="K3642" s="177"/>
    </row>
    <row r="3643" spans="2:11" x14ac:dyDescent="0.75">
      <c r="B3643" s="176" t="s">
        <v>3857</v>
      </c>
      <c r="C3643" s="168"/>
      <c r="D3643" s="169"/>
      <c r="E3643" s="169"/>
      <c r="F3643" s="169"/>
      <c r="G3643" s="169"/>
      <c r="H3643" s="169"/>
      <c r="I3643" s="169"/>
      <c r="J3643" s="169"/>
      <c r="K3643" s="177"/>
    </row>
    <row r="3644" spans="2:11" x14ac:dyDescent="0.75">
      <c r="B3644" s="176" t="s">
        <v>3858</v>
      </c>
      <c r="C3644" s="168"/>
      <c r="D3644" s="169"/>
      <c r="E3644" s="169"/>
      <c r="F3644" s="169"/>
      <c r="G3644" s="169"/>
      <c r="H3644" s="169"/>
      <c r="I3644" s="169"/>
      <c r="J3644" s="169"/>
      <c r="K3644" s="177"/>
    </row>
    <row r="3645" spans="2:11" x14ac:dyDescent="0.75">
      <c r="B3645" s="176" t="s">
        <v>3859</v>
      </c>
      <c r="C3645" s="168"/>
      <c r="D3645" s="169"/>
      <c r="E3645" s="169"/>
      <c r="F3645" s="169"/>
      <c r="G3645" s="169"/>
      <c r="H3645" s="169"/>
      <c r="I3645" s="169"/>
      <c r="J3645" s="169"/>
      <c r="K3645" s="177"/>
    </row>
    <row r="3646" spans="2:11" x14ac:dyDescent="0.75">
      <c r="B3646" s="176" t="s">
        <v>3860</v>
      </c>
      <c r="C3646" s="168"/>
      <c r="D3646" s="169"/>
      <c r="E3646" s="169"/>
      <c r="F3646" s="169"/>
      <c r="G3646" s="169"/>
      <c r="H3646" s="169"/>
      <c r="I3646" s="169"/>
      <c r="J3646" s="169"/>
      <c r="K3646" s="177"/>
    </row>
    <row r="3647" spans="2:11" x14ac:dyDescent="0.75">
      <c r="B3647" s="176" t="s">
        <v>3861</v>
      </c>
      <c r="C3647" s="168"/>
      <c r="D3647" s="169"/>
      <c r="E3647" s="169"/>
      <c r="F3647" s="169"/>
      <c r="G3647" s="169"/>
      <c r="H3647" s="169"/>
      <c r="I3647" s="169"/>
      <c r="J3647" s="169"/>
      <c r="K3647" s="177"/>
    </row>
    <row r="3648" spans="2:11" x14ac:dyDescent="0.75">
      <c r="B3648" s="176" t="s">
        <v>3862</v>
      </c>
      <c r="C3648" s="168"/>
      <c r="D3648" s="169"/>
      <c r="E3648" s="169"/>
      <c r="F3648" s="169"/>
      <c r="G3648" s="169"/>
      <c r="H3648" s="169"/>
      <c r="I3648" s="169"/>
      <c r="J3648" s="169"/>
      <c r="K3648" s="177"/>
    </row>
    <row r="3649" spans="2:11" x14ac:dyDescent="0.75">
      <c r="B3649" s="176" t="s">
        <v>3863</v>
      </c>
      <c r="C3649" s="168"/>
      <c r="D3649" s="169"/>
      <c r="E3649" s="169"/>
      <c r="F3649" s="169"/>
      <c r="G3649" s="169"/>
      <c r="H3649" s="169"/>
      <c r="I3649" s="169"/>
      <c r="J3649" s="169"/>
      <c r="K3649" s="177"/>
    </row>
    <row r="3650" spans="2:11" x14ac:dyDescent="0.75">
      <c r="B3650" s="176" t="s">
        <v>3864</v>
      </c>
      <c r="C3650" s="168"/>
      <c r="D3650" s="169"/>
      <c r="E3650" s="169"/>
      <c r="F3650" s="169"/>
      <c r="G3650" s="169"/>
      <c r="H3650" s="169"/>
      <c r="I3650" s="169"/>
      <c r="J3650" s="169"/>
      <c r="K3650" s="177"/>
    </row>
    <row r="3651" spans="2:11" x14ac:dyDescent="0.75">
      <c r="B3651" s="176" t="s">
        <v>3865</v>
      </c>
      <c r="C3651" s="168"/>
      <c r="D3651" s="169"/>
      <c r="E3651" s="169"/>
      <c r="F3651" s="169"/>
      <c r="G3651" s="169"/>
      <c r="H3651" s="169"/>
      <c r="I3651" s="169"/>
      <c r="J3651" s="169"/>
      <c r="K3651" s="177"/>
    </row>
    <row r="3652" spans="2:11" x14ac:dyDescent="0.75">
      <c r="B3652" s="176" t="s">
        <v>3866</v>
      </c>
      <c r="C3652" s="168"/>
      <c r="D3652" s="169"/>
      <c r="E3652" s="169"/>
      <c r="F3652" s="169"/>
      <c r="G3652" s="169"/>
      <c r="H3652" s="169"/>
      <c r="I3652" s="169"/>
      <c r="J3652" s="169"/>
      <c r="K3652" s="177"/>
    </row>
    <row r="3653" spans="2:11" x14ac:dyDescent="0.75">
      <c r="B3653" s="176" t="s">
        <v>3867</v>
      </c>
      <c r="C3653" s="168"/>
      <c r="D3653" s="169"/>
      <c r="E3653" s="169"/>
      <c r="F3653" s="169"/>
      <c r="G3653" s="169"/>
      <c r="H3653" s="169"/>
      <c r="I3653" s="169"/>
      <c r="J3653" s="169"/>
      <c r="K3653" s="177"/>
    </row>
    <row r="3654" spans="2:11" x14ac:dyDescent="0.75">
      <c r="B3654" s="176" t="s">
        <v>3868</v>
      </c>
      <c r="C3654" s="168"/>
      <c r="D3654" s="169"/>
      <c r="E3654" s="169"/>
      <c r="F3654" s="169"/>
      <c r="G3654" s="169"/>
      <c r="H3654" s="169"/>
      <c r="I3654" s="169"/>
      <c r="J3654" s="169"/>
      <c r="K3654" s="177"/>
    </row>
    <row r="3655" spans="2:11" x14ac:dyDescent="0.75">
      <c r="B3655" s="176" t="s">
        <v>3869</v>
      </c>
      <c r="C3655" s="168"/>
      <c r="D3655" s="169"/>
      <c r="E3655" s="169"/>
      <c r="F3655" s="169"/>
      <c r="G3655" s="169"/>
      <c r="H3655" s="169"/>
      <c r="I3655" s="169"/>
      <c r="J3655" s="169"/>
      <c r="K3655" s="177"/>
    </row>
    <row r="3656" spans="2:11" x14ac:dyDescent="0.75">
      <c r="B3656" s="176" t="s">
        <v>3870</v>
      </c>
      <c r="C3656" s="168"/>
      <c r="D3656" s="169"/>
      <c r="E3656" s="169"/>
      <c r="F3656" s="169"/>
      <c r="G3656" s="169"/>
      <c r="H3656" s="169"/>
      <c r="I3656" s="169"/>
      <c r="J3656" s="169"/>
      <c r="K3656" s="177"/>
    </row>
    <row r="3657" spans="2:11" x14ac:dyDescent="0.75">
      <c r="B3657" s="176" t="s">
        <v>3871</v>
      </c>
      <c r="C3657" s="168"/>
      <c r="D3657" s="169"/>
      <c r="E3657" s="169"/>
      <c r="F3657" s="169"/>
      <c r="G3657" s="169"/>
      <c r="H3657" s="169"/>
      <c r="I3657" s="169"/>
      <c r="J3657" s="169"/>
      <c r="K3657" s="177"/>
    </row>
    <row r="3658" spans="2:11" x14ac:dyDescent="0.75">
      <c r="B3658" s="176" t="s">
        <v>3872</v>
      </c>
      <c r="C3658" s="168"/>
      <c r="D3658" s="169"/>
      <c r="E3658" s="169"/>
      <c r="F3658" s="169"/>
      <c r="G3658" s="169"/>
      <c r="H3658" s="169"/>
      <c r="I3658" s="169"/>
      <c r="J3658" s="169"/>
      <c r="K3658" s="177"/>
    </row>
    <row r="3659" spans="2:11" x14ac:dyDescent="0.75">
      <c r="B3659" s="176" t="s">
        <v>3873</v>
      </c>
      <c r="C3659" s="168"/>
      <c r="D3659" s="169"/>
      <c r="E3659" s="169"/>
      <c r="F3659" s="169"/>
      <c r="G3659" s="169"/>
      <c r="H3659" s="169"/>
      <c r="I3659" s="169"/>
      <c r="J3659" s="169"/>
      <c r="K3659" s="177"/>
    </row>
    <row r="3660" spans="2:11" x14ac:dyDescent="0.75">
      <c r="B3660" s="176" t="s">
        <v>3874</v>
      </c>
      <c r="C3660" s="168"/>
      <c r="D3660" s="169"/>
      <c r="E3660" s="169"/>
      <c r="F3660" s="169"/>
      <c r="G3660" s="169"/>
      <c r="H3660" s="169"/>
      <c r="I3660" s="169"/>
      <c r="J3660" s="169"/>
      <c r="K3660" s="177"/>
    </row>
    <row r="3661" spans="2:11" x14ac:dyDescent="0.75">
      <c r="B3661" s="176" t="s">
        <v>3875</v>
      </c>
      <c r="C3661" s="168"/>
      <c r="D3661" s="169"/>
      <c r="E3661" s="169"/>
      <c r="F3661" s="169"/>
      <c r="G3661" s="169"/>
      <c r="H3661" s="169"/>
      <c r="I3661" s="169"/>
      <c r="J3661" s="169"/>
      <c r="K3661" s="177"/>
    </row>
    <row r="3662" spans="2:11" x14ac:dyDescent="0.75">
      <c r="B3662" s="176" t="s">
        <v>3876</v>
      </c>
      <c r="C3662" s="168"/>
      <c r="D3662" s="169"/>
      <c r="E3662" s="169"/>
      <c r="F3662" s="169"/>
      <c r="G3662" s="169"/>
      <c r="H3662" s="169"/>
      <c r="I3662" s="169"/>
      <c r="J3662" s="169"/>
      <c r="K3662" s="177"/>
    </row>
    <row r="3663" spans="2:11" x14ac:dyDescent="0.75">
      <c r="B3663" s="176" t="s">
        <v>3877</v>
      </c>
      <c r="C3663" s="168"/>
      <c r="D3663" s="169"/>
      <c r="E3663" s="169"/>
      <c r="F3663" s="169"/>
      <c r="G3663" s="169"/>
      <c r="H3663" s="169"/>
      <c r="I3663" s="169"/>
      <c r="J3663" s="169"/>
      <c r="K3663" s="177"/>
    </row>
    <row r="3664" spans="2:11" x14ac:dyDescent="0.75">
      <c r="B3664" s="176" t="s">
        <v>3878</v>
      </c>
      <c r="C3664" s="168"/>
      <c r="D3664" s="169"/>
      <c r="E3664" s="169"/>
      <c r="F3664" s="169"/>
      <c r="G3664" s="169"/>
      <c r="H3664" s="169"/>
      <c r="I3664" s="169"/>
      <c r="J3664" s="169"/>
      <c r="K3664" s="177"/>
    </row>
    <row r="3665" spans="2:11" x14ac:dyDescent="0.75">
      <c r="B3665" s="176" t="s">
        <v>3879</v>
      </c>
      <c r="C3665" s="168"/>
      <c r="D3665" s="169"/>
      <c r="E3665" s="169"/>
      <c r="F3665" s="169"/>
      <c r="G3665" s="169"/>
      <c r="H3665" s="169"/>
      <c r="I3665" s="169"/>
      <c r="J3665" s="169"/>
      <c r="K3665" s="177"/>
    </row>
    <row r="3666" spans="2:11" x14ac:dyDescent="0.75">
      <c r="B3666" s="176" t="s">
        <v>3880</v>
      </c>
      <c r="C3666" s="168"/>
      <c r="D3666" s="169"/>
      <c r="E3666" s="169"/>
      <c r="F3666" s="169"/>
      <c r="G3666" s="169"/>
      <c r="H3666" s="169"/>
      <c r="I3666" s="169"/>
      <c r="J3666" s="169"/>
      <c r="K3666" s="177"/>
    </row>
    <row r="3667" spans="2:11" x14ac:dyDescent="0.75">
      <c r="B3667" s="176" t="s">
        <v>3881</v>
      </c>
      <c r="C3667" s="168"/>
      <c r="D3667" s="169"/>
      <c r="E3667" s="169"/>
      <c r="F3667" s="169"/>
      <c r="G3667" s="169"/>
      <c r="H3667" s="169"/>
      <c r="I3667" s="169"/>
      <c r="J3667" s="169"/>
      <c r="K3667" s="177"/>
    </row>
    <row r="3668" spans="2:11" x14ac:dyDescent="0.75">
      <c r="B3668" s="176" t="s">
        <v>3882</v>
      </c>
      <c r="C3668" s="168"/>
      <c r="D3668" s="169"/>
      <c r="E3668" s="169"/>
      <c r="F3668" s="169"/>
      <c r="G3668" s="169"/>
      <c r="H3668" s="169"/>
      <c r="I3668" s="169"/>
      <c r="J3668" s="169"/>
      <c r="K3668" s="177"/>
    </row>
    <row r="3669" spans="2:11" x14ac:dyDescent="0.75">
      <c r="B3669" s="176" t="s">
        <v>3883</v>
      </c>
      <c r="C3669" s="168"/>
      <c r="D3669" s="169"/>
      <c r="E3669" s="169"/>
      <c r="F3669" s="169"/>
      <c r="G3669" s="169"/>
      <c r="H3669" s="169"/>
      <c r="I3669" s="169"/>
      <c r="J3669" s="169"/>
      <c r="K3669" s="177"/>
    </row>
    <row r="3670" spans="2:11" x14ac:dyDescent="0.75">
      <c r="B3670" s="176" t="s">
        <v>3884</v>
      </c>
      <c r="C3670" s="168"/>
      <c r="D3670" s="169"/>
      <c r="E3670" s="169"/>
      <c r="F3670" s="169"/>
      <c r="G3670" s="169"/>
      <c r="H3670" s="169"/>
      <c r="I3670" s="169"/>
      <c r="J3670" s="169"/>
      <c r="K3670" s="177"/>
    </row>
    <row r="3671" spans="2:11" x14ac:dyDescent="0.75">
      <c r="B3671" s="176" t="s">
        <v>3885</v>
      </c>
      <c r="C3671" s="168"/>
      <c r="D3671" s="169"/>
      <c r="E3671" s="169"/>
      <c r="F3671" s="169"/>
      <c r="G3671" s="169"/>
      <c r="H3671" s="169"/>
      <c r="I3671" s="169"/>
      <c r="J3671" s="169"/>
      <c r="K3671" s="177"/>
    </row>
    <row r="3672" spans="2:11" x14ac:dyDescent="0.75">
      <c r="B3672" s="176" t="s">
        <v>3886</v>
      </c>
      <c r="C3672" s="168"/>
      <c r="D3672" s="169"/>
      <c r="E3672" s="169"/>
      <c r="F3672" s="169"/>
      <c r="G3672" s="169"/>
      <c r="H3672" s="169"/>
      <c r="I3672" s="169"/>
      <c r="J3672" s="169"/>
      <c r="K3672" s="177"/>
    </row>
    <row r="3673" spans="2:11" x14ac:dyDescent="0.75">
      <c r="B3673" s="176" t="s">
        <v>3887</v>
      </c>
      <c r="C3673" s="168"/>
      <c r="D3673" s="169"/>
      <c r="E3673" s="169"/>
      <c r="F3673" s="169"/>
      <c r="G3673" s="169"/>
      <c r="H3673" s="169"/>
      <c r="I3673" s="169"/>
      <c r="J3673" s="169"/>
      <c r="K3673" s="177"/>
    </row>
    <row r="3674" spans="2:11" x14ac:dyDescent="0.75">
      <c r="B3674" s="176" t="s">
        <v>3888</v>
      </c>
      <c r="C3674" s="168"/>
      <c r="D3674" s="169"/>
      <c r="E3674" s="169"/>
      <c r="F3674" s="169"/>
      <c r="G3674" s="169"/>
      <c r="H3674" s="169"/>
      <c r="I3674" s="169"/>
      <c r="J3674" s="169"/>
      <c r="K3674" s="177"/>
    </row>
    <row r="3675" spans="2:11" x14ac:dyDescent="0.75">
      <c r="B3675" s="176" t="s">
        <v>3889</v>
      </c>
      <c r="C3675" s="168"/>
      <c r="D3675" s="169"/>
      <c r="E3675" s="169"/>
      <c r="F3675" s="169"/>
      <c r="G3675" s="169"/>
      <c r="H3675" s="169"/>
      <c r="I3675" s="169"/>
      <c r="J3675" s="169"/>
      <c r="K3675" s="177"/>
    </row>
    <row r="3676" spans="2:11" x14ac:dyDescent="0.75">
      <c r="B3676" s="176" t="s">
        <v>3890</v>
      </c>
      <c r="C3676" s="168"/>
      <c r="D3676" s="169"/>
      <c r="E3676" s="169"/>
      <c r="F3676" s="169"/>
      <c r="G3676" s="169"/>
      <c r="H3676" s="169"/>
      <c r="I3676" s="169"/>
      <c r="J3676" s="169"/>
      <c r="K3676" s="177"/>
    </row>
    <row r="3677" spans="2:11" x14ac:dyDescent="0.75">
      <c r="B3677" s="176" t="s">
        <v>3891</v>
      </c>
      <c r="C3677" s="168"/>
      <c r="D3677" s="169"/>
      <c r="E3677" s="169"/>
      <c r="F3677" s="169"/>
      <c r="G3677" s="169"/>
      <c r="H3677" s="169"/>
      <c r="I3677" s="169"/>
      <c r="J3677" s="169"/>
      <c r="K3677" s="177"/>
    </row>
    <row r="3678" spans="2:11" x14ac:dyDescent="0.75">
      <c r="B3678" s="176" t="s">
        <v>3892</v>
      </c>
      <c r="C3678" s="168"/>
      <c r="D3678" s="169"/>
      <c r="E3678" s="169"/>
      <c r="F3678" s="169"/>
      <c r="G3678" s="169"/>
      <c r="H3678" s="169"/>
      <c r="I3678" s="169"/>
      <c r="J3678" s="169"/>
      <c r="K3678" s="177"/>
    </row>
    <row r="3679" spans="2:11" x14ac:dyDescent="0.75">
      <c r="B3679" s="176" t="s">
        <v>3893</v>
      </c>
      <c r="C3679" s="168"/>
      <c r="D3679" s="169"/>
      <c r="E3679" s="169"/>
      <c r="F3679" s="169"/>
      <c r="G3679" s="169"/>
      <c r="H3679" s="169"/>
      <c r="I3679" s="169"/>
      <c r="J3679" s="169"/>
      <c r="K3679" s="177"/>
    </row>
    <row r="3680" spans="2:11" x14ac:dyDescent="0.75">
      <c r="B3680" s="176" t="s">
        <v>3894</v>
      </c>
      <c r="C3680" s="168"/>
      <c r="D3680" s="169"/>
      <c r="E3680" s="169"/>
      <c r="F3680" s="169"/>
      <c r="G3680" s="169"/>
      <c r="H3680" s="169"/>
      <c r="I3680" s="169"/>
      <c r="J3680" s="169"/>
      <c r="K3680" s="177"/>
    </row>
    <row r="3681" spans="2:11" x14ac:dyDescent="0.75">
      <c r="B3681" s="176" t="s">
        <v>3895</v>
      </c>
      <c r="C3681" s="168"/>
      <c r="D3681" s="169"/>
      <c r="E3681" s="169"/>
      <c r="F3681" s="169"/>
      <c r="G3681" s="169"/>
      <c r="H3681" s="169"/>
      <c r="I3681" s="169"/>
      <c r="J3681" s="169"/>
      <c r="K3681" s="177"/>
    </row>
    <row r="3682" spans="2:11" x14ac:dyDescent="0.75">
      <c r="B3682" s="176" t="s">
        <v>3896</v>
      </c>
      <c r="C3682" s="168"/>
      <c r="D3682" s="169"/>
      <c r="E3682" s="169"/>
      <c r="F3682" s="169"/>
      <c r="G3682" s="169"/>
      <c r="H3682" s="169"/>
      <c r="I3682" s="169"/>
      <c r="J3682" s="169"/>
      <c r="K3682" s="177"/>
    </row>
    <row r="3683" spans="2:11" x14ac:dyDescent="0.75">
      <c r="B3683" s="176" t="s">
        <v>3897</v>
      </c>
      <c r="C3683" s="168"/>
      <c r="D3683" s="169"/>
      <c r="E3683" s="169"/>
      <c r="F3683" s="169"/>
      <c r="G3683" s="169"/>
      <c r="H3683" s="169"/>
      <c r="I3683" s="169"/>
      <c r="J3683" s="169"/>
      <c r="K3683" s="177"/>
    </row>
    <row r="3684" spans="2:11" x14ac:dyDescent="0.75">
      <c r="B3684" s="176" t="s">
        <v>3898</v>
      </c>
      <c r="C3684" s="168"/>
      <c r="D3684" s="169"/>
      <c r="E3684" s="169"/>
      <c r="F3684" s="169"/>
      <c r="G3684" s="169"/>
      <c r="H3684" s="169"/>
      <c r="I3684" s="169"/>
      <c r="J3684" s="169"/>
      <c r="K3684" s="177"/>
    </row>
    <row r="3685" spans="2:11" x14ac:dyDescent="0.75">
      <c r="B3685" s="176" t="s">
        <v>3899</v>
      </c>
      <c r="C3685" s="168"/>
      <c r="D3685" s="169"/>
      <c r="E3685" s="169"/>
      <c r="F3685" s="169"/>
      <c r="G3685" s="169"/>
      <c r="H3685" s="169"/>
      <c r="I3685" s="169"/>
      <c r="J3685" s="169"/>
      <c r="K3685" s="177"/>
    </row>
    <row r="3686" spans="2:11" x14ac:dyDescent="0.75">
      <c r="B3686" s="176" t="s">
        <v>3900</v>
      </c>
      <c r="C3686" s="168"/>
      <c r="D3686" s="169"/>
      <c r="E3686" s="169"/>
      <c r="F3686" s="169"/>
      <c r="G3686" s="169"/>
      <c r="H3686" s="169"/>
      <c r="I3686" s="169"/>
      <c r="J3686" s="169"/>
      <c r="K3686" s="177"/>
    </row>
    <row r="3687" spans="2:11" x14ac:dyDescent="0.75">
      <c r="B3687" s="176" t="s">
        <v>3901</v>
      </c>
      <c r="C3687" s="168"/>
      <c r="D3687" s="169"/>
      <c r="E3687" s="169"/>
      <c r="F3687" s="169"/>
      <c r="G3687" s="169"/>
      <c r="H3687" s="169"/>
      <c r="I3687" s="169"/>
      <c r="J3687" s="169"/>
      <c r="K3687" s="177"/>
    </row>
    <row r="3688" spans="2:11" x14ac:dyDescent="0.75">
      <c r="B3688" s="176" t="s">
        <v>3902</v>
      </c>
      <c r="C3688" s="168"/>
      <c r="D3688" s="169"/>
      <c r="E3688" s="169"/>
      <c r="F3688" s="169"/>
      <c r="G3688" s="169"/>
      <c r="H3688" s="169"/>
      <c r="I3688" s="169"/>
      <c r="J3688" s="169"/>
      <c r="K3688" s="177"/>
    </row>
    <row r="3689" spans="2:11" x14ac:dyDescent="0.75">
      <c r="B3689" s="176" t="s">
        <v>3903</v>
      </c>
      <c r="C3689" s="168"/>
      <c r="D3689" s="169"/>
      <c r="E3689" s="169"/>
      <c r="F3689" s="169"/>
      <c r="G3689" s="169"/>
      <c r="H3689" s="169"/>
      <c r="I3689" s="169"/>
      <c r="J3689" s="169"/>
      <c r="K3689" s="177"/>
    </row>
    <row r="3690" spans="2:11" x14ac:dyDescent="0.75">
      <c r="B3690" s="176" t="s">
        <v>3904</v>
      </c>
      <c r="C3690" s="168"/>
      <c r="D3690" s="169"/>
      <c r="E3690" s="169"/>
      <c r="F3690" s="169"/>
      <c r="G3690" s="169"/>
      <c r="H3690" s="169"/>
      <c r="I3690" s="169"/>
      <c r="J3690" s="169"/>
      <c r="K3690" s="177"/>
    </row>
    <row r="3691" spans="2:11" x14ac:dyDescent="0.75">
      <c r="B3691" s="176" t="s">
        <v>3905</v>
      </c>
      <c r="C3691" s="168"/>
      <c r="D3691" s="169"/>
      <c r="E3691" s="169"/>
      <c r="F3691" s="169"/>
      <c r="G3691" s="169"/>
      <c r="H3691" s="169"/>
      <c r="I3691" s="169"/>
      <c r="J3691" s="169"/>
      <c r="K3691" s="177"/>
    </row>
    <row r="3692" spans="2:11" x14ac:dyDescent="0.75">
      <c r="B3692" s="176" t="s">
        <v>3906</v>
      </c>
      <c r="C3692" s="168"/>
      <c r="D3692" s="169"/>
      <c r="E3692" s="169"/>
      <c r="F3692" s="169"/>
      <c r="G3692" s="169"/>
      <c r="H3692" s="169"/>
      <c r="I3692" s="169"/>
      <c r="J3692" s="169"/>
      <c r="K3692" s="177"/>
    </row>
    <row r="3693" spans="2:11" x14ac:dyDescent="0.75">
      <c r="B3693" s="176" t="s">
        <v>3907</v>
      </c>
      <c r="C3693" s="168"/>
      <c r="D3693" s="169"/>
      <c r="E3693" s="169"/>
      <c r="F3693" s="169"/>
      <c r="G3693" s="169"/>
      <c r="H3693" s="169"/>
      <c r="I3693" s="169"/>
      <c r="J3693" s="169"/>
      <c r="K3693" s="177"/>
    </row>
    <row r="3694" spans="2:11" x14ac:dyDescent="0.75">
      <c r="B3694" s="176" t="s">
        <v>3908</v>
      </c>
      <c r="C3694" s="168"/>
      <c r="D3694" s="169"/>
      <c r="E3694" s="169"/>
      <c r="F3694" s="169"/>
      <c r="G3694" s="169"/>
      <c r="H3694" s="169"/>
      <c r="I3694" s="169"/>
      <c r="J3694" s="169"/>
      <c r="K3694" s="177"/>
    </row>
    <row r="3695" spans="2:11" x14ac:dyDescent="0.75">
      <c r="B3695" s="176" t="s">
        <v>3909</v>
      </c>
      <c r="C3695" s="168"/>
      <c r="D3695" s="169"/>
      <c r="E3695" s="169"/>
      <c r="F3695" s="169"/>
      <c r="G3695" s="169"/>
      <c r="H3695" s="169"/>
      <c r="I3695" s="169"/>
      <c r="J3695" s="169"/>
      <c r="K3695" s="177"/>
    </row>
    <row r="3696" spans="2:11" x14ac:dyDescent="0.75">
      <c r="B3696" s="176" t="s">
        <v>3910</v>
      </c>
      <c r="C3696" s="168"/>
      <c r="D3696" s="169"/>
      <c r="E3696" s="169"/>
      <c r="F3696" s="169"/>
      <c r="G3696" s="169"/>
      <c r="H3696" s="169"/>
      <c r="I3696" s="169"/>
      <c r="J3696" s="169"/>
      <c r="K3696" s="177"/>
    </row>
    <row r="3697" spans="2:11" x14ac:dyDescent="0.75">
      <c r="B3697" s="176" t="s">
        <v>3911</v>
      </c>
      <c r="C3697" s="168"/>
      <c r="D3697" s="169"/>
      <c r="E3697" s="169"/>
      <c r="F3697" s="169"/>
      <c r="G3697" s="169"/>
      <c r="H3697" s="169"/>
      <c r="I3697" s="169"/>
      <c r="J3697" s="169"/>
      <c r="K3697" s="177"/>
    </row>
    <row r="3698" spans="2:11" x14ac:dyDescent="0.75">
      <c r="B3698" s="176" t="s">
        <v>3912</v>
      </c>
      <c r="C3698" s="168"/>
      <c r="D3698" s="169"/>
      <c r="E3698" s="169"/>
      <c r="F3698" s="169"/>
      <c r="G3698" s="169"/>
      <c r="H3698" s="169"/>
      <c r="I3698" s="169"/>
      <c r="J3698" s="169"/>
      <c r="K3698" s="177"/>
    </row>
    <row r="3699" spans="2:11" x14ac:dyDescent="0.75">
      <c r="B3699" s="176" t="s">
        <v>3913</v>
      </c>
      <c r="C3699" s="168"/>
      <c r="D3699" s="169"/>
      <c r="E3699" s="169"/>
      <c r="F3699" s="169"/>
      <c r="G3699" s="169"/>
      <c r="H3699" s="169"/>
      <c r="I3699" s="169"/>
      <c r="J3699" s="169"/>
      <c r="K3699" s="177"/>
    </row>
    <row r="3700" spans="2:11" x14ac:dyDescent="0.75">
      <c r="B3700" s="176" t="s">
        <v>3914</v>
      </c>
      <c r="C3700" s="168"/>
      <c r="D3700" s="169"/>
      <c r="E3700" s="169"/>
      <c r="F3700" s="169"/>
      <c r="G3700" s="169"/>
      <c r="H3700" s="169"/>
      <c r="I3700" s="169"/>
      <c r="J3700" s="169"/>
      <c r="K3700" s="177"/>
    </row>
    <row r="3701" spans="2:11" x14ac:dyDescent="0.75">
      <c r="B3701" s="176" t="s">
        <v>3915</v>
      </c>
      <c r="C3701" s="168"/>
      <c r="D3701" s="169"/>
      <c r="E3701" s="169"/>
      <c r="F3701" s="169"/>
      <c r="G3701" s="169"/>
      <c r="H3701" s="169"/>
      <c r="I3701" s="169"/>
      <c r="J3701" s="169"/>
      <c r="K3701" s="177"/>
    </row>
    <row r="3702" spans="2:11" x14ac:dyDescent="0.75">
      <c r="B3702" s="176" t="s">
        <v>3916</v>
      </c>
      <c r="C3702" s="168"/>
      <c r="D3702" s="169"/>
      <c r="E3702" s="169"/>
      <c r="F3702" s="169"/>
      <c r="G3702" s="169"/>
      <c r="H3702" s="169"/>
      <c r="I3702" s="169"/>
      <c r="J3702" s="169"/>
      <c r="K3702" s="177"/>
    </row>
    <row r="3703" spans="2:11" x14ac:dyDescent="0.75">
      <c r="B3703" s="176" t="s">
        <v>3917</v>
      </c>
      <c r="C3703" s="168"/>
      <c r="D3703" s="169"/>
      <c r="E3703" s="169"/>
      <c r="F3703" s="169"/>
      <c r="G3703" s="169"/>
      <c r="H3703" s="169"/>
      <c r="I3703" s="169"/>
      <c r="J3703" s="169"/>
      <c r="K3703" s="177"/>
    </row>
    <row r="3704" spans="2:11" x14ac:dyDescent="0.75">
      <c r="B3704" s="176" t="s">
        <v>3918</v>
      </c>
      <c r="C3704" s="168"/>
      <c r="D3704" s="169"/>
      <c r="E3704" s="169"/>
      <c r="F3704" s="169"/>
      <c r="G3704" s="169"/>
      <c r="H3704" s="169"/>
      <c r="I3704" s="169"/>
      <c r="J3704" s="169"/>
      <c r="K3704" s="177"/>
    </row>
    <row r="3705" spans="2:11" x14ac:dyDescent="0.75">
      <c r="B3705" s="176" t="s">
        <v>3919</v>
      </c>
      <c r="C3705" s="168"/>
      <c r="D3705" s="169"/>
      <c r="E3705" s="169"/>
      <c r="F3705" s="169"/>
      <c r="G3705" s="169"/>
      <c r="H3705" s="169"/>
      <c r="I3705" s="169"/>
      <c r="J3705" s="169"/>
      <c r="K3705" s="177"/>
    </row>
    <row r="3706" spans="2:11" x14ac:dyDescent="0.75">
      <c r="B3706" s="176" t="s">
        <v>3920</v>
      </c>
      <c r="C3706" s="168"/>
      <c r="D3706" s="169"/>
      <c r="E3706" s="169"/>
      <c r="F3706" s="169"/>
      <c r="G3706" s="169"/>
      <c r="H3706" s="169"/>
      <c r="I3706" s="169"/>
      <c r="J3706" s="169"/>
      <c r="K3706" s="177"/>
    </row>
    <row r="3707" spans="2:11" x14ac:dyDescent="0.75">
      <c r="B3707" s="176" t="s">
        <v>3921</v>
      </c>
      <c r="C3707" s="168"/>
      <c r="D3707" s="169"/>
      <c r="E3707" s="169"/>
      <c r="F3707" s="169"/>
      <c r="G3707" s="169"/>
      <c r="H3707" s="169"/>
      <c r="I3707" s="169"/>
      <c r="J3707" s="169"/>
      <c r="K3707" s="177"/>
    </row>
    <row r="3708" spans="2:11" x14ac:dyDescent="0.75">
      <c r="B3708" s="176" t="s">
        <v>3922</v>
      </c>
      <c r="C3708" s="168"/>
      <c r="D3708" s="169"/>
      <c r="E3708" s="169"/>
      <c r="F3708" s="169"/>
      <c r="G3708" s="169"/>
      <c r="H3708" s="169"/>
      <c r="I3708" s="169"/>
      <c r="J3708" s="169"/>
      <c r="K3708" s="177"/>
    </row>
    <row r="3709" spans="2:11" x14ac:dyDescent="0.75">
      <c r="B3709" s="176" t="s">
        <v>3923</v>
      </c>
      <c r="C3709" s="168"/>
      <c r="D3709" s="169"/>
      <c r="E3709" s="169"/>
      <c r="F3709" s="169"/>
      <c r="G3709" s="169"/>
      <c r="H3709" s="169"/>
      <c r="I3709" s="169"/>
      <c r="J3709" s="169"/>
      <c r="K3709" s="177"/>
    </row>
    <row r="3710" spans="2:11" x14ac:dyDescent="0.75">
      <c r="B3710" s="176" t="s">
        <v>3924</v>
      </c>
      <c r="C3710" s="168"/>
      <c r="D3710" s="169"/>
      <c r="E3710" s="169"/>
      <c r="F3710" s="169"/>
      <c r="G3710" s="169"/>
      <c r="H3710" s="169"/>
      <c r="I3710" s="169"/>
      <c r="J3710" s="169"/>
      <c r="K3710" s="177"/>
    </row>
    <row r="3711" spans="2:11" x14ac:dyDescent="0.75">
      <c r="B3711" s="176" t="s">
        <v>3925</v>
      </c>
      <c r="C3711" s="168"/>
      <c r="D3711" s="169"/>
      <c r="E3711" s="169"/>
      <c r="F3711" s="169"/>
      <c r="G3711" s="169"/>
      <c r="H3711" s="169"/>
      <c r="I3711" s="169"/>
      <c r="J3711" s="169"/>
      <c r="K3711" s="177"/>
    </row>
    <row r="3712" spans="2:11" x14ac:dyDescent="0.75">
      <c r="B3712" s="176" t="s">
        <v>3926</v>
      </c>
      <c r="C3712" s="168"/>
      <c r="D3712" s="169"/>
      <c r="E3712" s="169"/>
      <c r="F3712" s="169"/>
      <c r="G3712" s="169"/>
      <c r="H3712" s="169"/>
      <c r="I3712" s="169"/>
      <c r="J3712" s="169"/>
      <c r="K3712" s="177"/>
    </row>
    <row r="3713" spans="2:11" x14ac:dyDescent="0.75">
      <c r="B3713" s="176" t="s">
        <v>3927</v>
      </c>
      <c r="C3713" s="168"/>
      <c r="D3713" s="169"/>
      <c r="E3713" s="169"/>
      <c r="F3713" s="169"/>
      <c r="G3713" s="169"/>
      <c r="H3713" s="169"/>
      <c r="I3713" s="169"/>
      <c r="J3713" s="169"/>
      <c r="K3713" s="177"/>
    </row>
    <row r="3714" spans="2:11" x14ac:dyDescent="0.75">
      <c r="B3714" s="176" t="s">
        <v>3928</v>
      </c>
      <c r="C3714" s="168"/>
      <c r="D3714" s="169"/>
      <c r="E3714" s="169"/>
      <c r="F3714" s="169"/>
      <c r="G3714" s="169"/>
      <c r="H3714" s="169"/>
      <c r="I3714" s="169"/>
      <c r="J3714" s="169"/>
      <c r="K3714" s="177"/>
    </row>
    <row r="3715" spans="2:11" x14ac:dyDescent="0.75">
      <c r="B3715" s="176" t="s">
        <v>3929</v>
      </c>
      <c r="C3715" s="168"/>
      <c r="D3715" s="169"/>
      <c r="E3715" s="169"/>
      <c r="F3715" s="169"/>
      <c r="G3715" s="169"/>
      <c r="H3715" s="169"/>
      <c r="I3715" s="169"/>
      <c r="J3715" s="169"/>
      <c r="K3715" s="177"/>
    </row>
    <row r="3716" spans="2:11" x14ac:dyDescent="0.75">
      <c r="B3716" s="176" t="s">
        <v>3930</v>
      </c>
      <c r="C3716" s="168"/>
      <c r="D3716" s="169"/>
      <c r="E3716" s="169"/>
      <c r="F3716" s="169"/>
      <c r="G3716" s="169"/>
      <c r="H3716" s="169"/>
      <c r="I3716" s="169"/>
      <c r="J3716" s="169"/>
      <c r="K3716" s="177"/>
    </row>
    <row r="3717" spans="2:11" x14ac:dyDescent="0.75">
      <c r="B3717" s="176" t="s">
        <v>3931</v>
      </c>
      <c r="C3717" s="168"/>
      <c r="D3717" s="169"/>
      <c r="E3717" s="169"/>
      <c r="F3717" s="169"/>
      <c r="G3717" s="169"/>
      <c r="H3717" s="169"/>
      <c r="I3717" s="169"/>
      <c r="J3717" s="169"/>
      <c r="K3717" s="177"/>
    </row>
    <row r="3718" spans="2:11" x14ac:dyDescent="0.75">
      <c r="B3718" s="176" t="s">
        <v>3932</v>
      </c>
      <c r="C3718" s="168"/>
      <c r="D3718" s="169"/>
      <c r="E3718" s="169"/>
      <c r="F3718" s="169"/>
      <c r="G3718" s="169"/>
      <c r="H3718" s="169"/>
      <c r="I3718" s="169"/>
      <c r="J3718" s="169"/>
      <c r="K3718" s="177"/>
    </row>
    <row r="3719" spans="2:11" x14ac:dyDescent="0.75">
      <c r="B3719" s="176" t="s">
        <v>3933</v>
      </c>
      <c r="C3719" s="168"/>
      <c r="D3719" s="169"/>
      <c r="E3719" s="169"/>
      <c r="F3719" s="169"/>
      <c r="G3719" s="169"/>
      <c r="H3719" s="169"/>
      <c r="I3719" s="169"/>
      <c r="J3719" s="169"/>
      <c r="K3719" s="177"/>
    </row>
    <row r="3720" spans="2:11" x14ac:dyDescent="0.75">
      <c r="B3720" s="176" t="s">
        <v>3934</v>
      </c>
      <c r="C3720" s="168"/>
      <c r="D3720" s="169"/>
      <c r="E3720" s="169"/>
      <c r="F3720" s="169"/>
      <c r="G3720" s="169"/>
      <c r="H3720" s="169"/>
      <c r="I3720" s="169"/>
      <c r="J3720" s="169"/>
      <c r="K3720" s="177"/>
    </row>
    <row r="3721" spans="2:11" x14ac:dyDescent="0.75">
      <c r="B3721" s="176" t="s">
        <v>3935</v>
      </c>
      <c r="C3721" s="168"/>
      <c r="D3721" s="169"/>
      <c r="E3721" s="169"/>
      <c r="F3721" s="169"/>
      <c r="G3721" s="169"/>
      <c r="H3721" s="169"/>
      <c r="I3721" s="169"/>
      <c r="J3721" s="169"/>
      <c r="K3721" s="177"/>
    </row>
    <row r="3722" spans="2:11" x14ac:dyDescent="0.75">
      <c r="B3722" s="176" t="s">
        <v>3936</v>
      </c>
      <c r="C3722" s="168"/>
      <c r="D3722" s="169"/>
      <c r="E3722" s="169"/>
      <c r="F3722" s="169"/>
      <c r="G3722" s="169"/>
      <c r="H3722" s="169"/>
      <c r="I3722" s="169"/>
      <c r="J3722" s="169"/>
      <c r="K3722" s="177"/>
    </row>
    <row r="3723" spans="2:11" x14ac:dyDescent="0.75">
      <c r="B3723" s="176" t="s">
        <v>3937</v>
      </c>
      <c r="C3723" s="168"/>
      <c r="D3723" s="169"/>
      <c r="E3723" s="169"/>
      <c r="F3723" s="169"/>
      <c r="G3723" s="169"/>
      <c r="H3723" s="169"/>
      <c r="I3723" s="169"/>
      <c r="J3723" s="169"/>
      <c r="K3723" s="177"/>
    </row>
    <row r="3724" spans="2:11" x14ac:dyDescent="0.75">
      <c r="B3724" s="176" t="s">
        <v>3938</v>
      </c>
      <c r="C3724" s="168"/>
      <c r="D3724" s="169"/>
      <c r="E3724" s="169"/>
      <c r="F3724" s="169"/>
      <c r="G3724" s="169"/>
      <c r="H3724" s="169"/>
      <c r="I3724" s="169"/>
      <c r="J3724" s="169"/>
      <c r="K3724" s="177"/>
    </row>
    <row r="3725" spans="2:11" x14ac:dyDescent="0.75">
      <c r="B3725" s="176" t="s">
        <v>3939</v>
      </c>
      <c r="C3725" s="168"/>
      <c r="D3725" s="169"/>
      <c r="E3725" s="169"/>
      <c r="F3725" s="169"/>
      <c r="G3725" s="169"/>
      <c r="H3725" s="169"/>
      <c r="I3725" s="169"/>
      <c r="J3725" s="169"/>
      <c r="K3725" s="177"/>
    </row>
    <row r="3726" spans="2:11" x14ac:dyDescent="0.75">
      <c r="B3726" s="176" t="s">
        <v>3940</v>
      </c>
      <c r="C3726" s="168"/>
      <c r="D3726" s="169"/>
      <c r="E3726" s="169"/>
      <c r="F3726" s="169"/>
      <c r="G3726" s="169"/>
      <c r="H3726" s="169"/>
      <c r="I3726" s="169"/>
      <c r="J3726" s="169"/>
      <c r="K3726" s="177"/>
    </row>
    <row r="3727" spans="2:11" x14ac:dyDescent="0.75">
      <c r="B3727" s="176" t="s">
        <v>3941</v>
      </c>
      <c r="C3727" s="168"/>
      <c r="D3727" s="169"/>
      <c r="E3727" s="169"/>
      <c r="F3727" s="169"/>
      <c r="G3727" s="169"/>
      <c r="H3727" s="169"/>
      <c r="I3727" s="169"/>
      <c r="J3727" s="169"/>
      <c r="K3727" s="177"/>
    </row>
    <row r="3728" spans="2:11" x14ac:dyDescent="0.75">
      <c r="B3728" s="176" t="s">
        <v>3942</v>
      </c>
      <c r="C3728" s="168"/>
      <c r="D3728" s="169"/>
      <c r="E3728" s="169"/>
      <c r="F3728" s="169"/>
      <c r="G3728" s="169"/>
      <c r="H3728" s="169"/>
      <c r="I3728" s="169"/>
      <c r="J3728" s="169"/>
      <c r="K3728" s="177"/>
    </row>
    <row r="3729" spans="2:11" x14ac:dyDescent="0.75">
      <c r="B3729" s="176" t="s">
        <v>3943</v>
      </c>
      <c r="C3729" s="168"/>
      <c r="D3729" s="169"/>
      <c r="E3729" s="169"/>
      <c r="F3729" s="169"/>
      <c r="G3729" s="169"/>
      <c r="H3729" s="169"/>
      <c r="I3729" s="169"/>
      <c r="J3729" s="169"/>
      <c r="K3729" s="177"/>
    </row>
    <row r="3730" spans="2:11" x14ac:dyDescent="0.75">
      <c r="B3730" s="176" t="s">
        <v>3944</v>
      </c>
      <c r="C3730" s="168"/>
      <c r="D3730" s="169"/>
      <c r="E3730" s="169"/>
      <c r="F3730" s="169"/>
      <c r="G3730" s="169"/>
      <c r="H3730" s="169"/>
      <c r="I3730" s="169"/>
      <c r="J3730" s="169"/>
      <c r="K3730" s="177"/>
    </row>
    <row r="3731" spans="2:11" x14ac:dyDescent="0.75">
      <c r="B3731" s="176" t="s">
        <v>3945</v>
      </c>
      <c r="C3731" s="168"/>
      <c r="D3731" s="169"/>
      <c r="E3731" s="169"/>
      <c r="F3731" s="169"/>
      <c r="G3731" s="169"/>
      <c r="H3731" s="169"/>
      <c r="I3731" s="169"/>
      <c r="J3731" s="169"/>
      <c r="K3731" s="177"/>
    </row>
    <row r="3732" spans="2:11" x14ac:dyDescent="0.75">
      <c r="B3732" s="176" t="s">
        <v>3946</v>
      </c>
      <c r="C3732" s="168"/>
      <c r="D3732" s="169"/>
      <c r="E3732" s="169"/>
      <c r="F3732" s="169"/>
      <c r="G3732" s="169"/>
      <c r="H3732" s="169"/>
      <c r="I3732" s="169"/>
      <c r="J3732" s="169"/>
      <c r="K3732" s="177"/>
    </row>
    <row r="3733" spans="2:11" x14ac:dyDescent="0.75">
      <c r="B3733" s="176" t="s">
        <v>3947</v>
      </c>
      <c r="C3733" s="168"/>
      <c r="D3733" s="169"/>
      <c r="E3733" s="169"/>
      <c r="F3733" s="169"/>
      <c r="G3733" s="169"/>
      <c r="H3733" s="169"/>
      <c r="I3733" s="169"/>
      <c r="J3733" s="169"/>
      <c r="K3733" s="177"/>
    </row>
    <row r="3734" spans="2:11" x14ac:dyDescent="0.75">
      <c r="B3734" s="176" t="s">
        <v>3948</v>
      </c>
      <c r="C3734" s="168"/>
      <c r="D3734" s="169"/>
      <c r="E3734" s="169"/>
      <c r="F3734" s="169"/>
      <c r="G3734" s="169"/>
      <c r="H3734" s="169"/>
      <c r="I3734" s="169"/>
      <c r="J3734" s="169"/>
      <c r="K3734" s="177"/>
    </row>
    <row r="3735" spans="2:11" x14ac:dyDescent="0.75">
      <c r="B3735" s="176" t="s">
        <v>3949</v>
      </c>
      <c r="C3735" s="168"/>
      <c r="D3735" s="169"/>
      <c r="E3735" s="169"/>
      <c r="F3735" s="169"/>
      <c r="G3735" s="169"/>
      <c r="H3735" s="169"/>
      <c r="I3735" s="169"/>
      <c r="J3735" s="169"/>
      <c r="K3735" s="177"/>
    </row>
    <row r="3736" spans="2:11" x14ac:dyDescent="0.75">
      <c r="B3736" s="176" t="s">
        <v>3950</v>
      </c>
      <c r="C3736" s="168"/>
      <c r="D3736" s="169"/>
      <c r="E3736" s="169"/>
      <c r="F3736" s="169"/>
      <c r="G3736" s="169"/>
      <c r="H3736" s="169"/>
      <c r="I3736" s="169"/>
      <c r="J3736" s="169"/>
      <c r="K3736" s="177"/>
    </row>
    <row r="3737" spans="2:11" x14ac:dyDescent="0.75">
      <c r="B3737" s="176" t="s">
        <v>3951</v>
      </c>
      <c r="C3737" s="168"/>
      <c r="D3737" s="169"/>
      <c r="E3737" s="169"/>
      <c r="F3737" s="169"/>
      <c r="G3737" s="169"/>
      <c r="H3737" s="169"/>
      <c r="I3737" s="169"/>
      <c r="J3737" s="169"/>
      <c r="K3737" s="177"/>
    </row>
    <row r="3738" spans="2:11" x14ac:dyDescent="0.75">
      <c r="B3738" s="176" t="s">
        <v>3952</v>
      </c>
      <c r="C3738" s="168"/>
      <c r="D3738" s="169"/>
      <c r="E3738" s="169"/>
      <c r="F3738" s="169"/>
      <c r="G3738" s="169"/>
      <c r="H3738" s="169"/>
      <c r="I3738" s="169"/>
      <c r="J3738" s="169"/>
      <c r="K3738" s="177"/>
    </row>
    <row r="3739" spans="2:11" x14ac:dyDescent="0.75">
      <c r="B3739" s="176" t="s">
        <v>3953</v>
      </c>
      <c r="C3739" s="168"/>
      <c r="D3739" s="169"/>
      <c r="E3739" s="169"/>
      <c r="F3739" s="169"/>
      <c r="G3739" s="169"/>
      <c r="H3739" s="169"/>
      <c r="I3739" s="169"/>
      <c r="J3739" s="169"/>
      <c r="K3739" s="177"/>
    </row>
    <row r="3740" spans="2:11" x14ac:dyDescent="0.75">
      <c r="B3740" s="176" t="s">
        <v>3954</v>
      </c>
      <c r="C3740" s="168"/>
      <c r="D3740" s="169"/>
      <c r="E3740" s="169"/>
      <c r="F3740" s="169"/>
      <c r="G3740" s="169"/>
      <c r="H3740" s="169"/>
      <c r="I3740" s="169"/>
      <c r="J3740" s="169"/>
      <c r="K3740" s="177"/>
    </row>
    <row r="3741" spans="2:11" x14ac:dyDescent="0.75">
      <c r="B3741" s="176" t="s">
        <v>3955</v>
      </c>
      <c r="C3741" s="168"/>
      <c r="D3741" s="169"/>
      <c r="E3741" s="169"/>
      <c r="F3741" s="169"/>
      <c r="G3741" s="169"/>
      <c r="H3741" s="169"/>
      <c r="I3741" s="169"/>
      <c r="J3741" s="169"/>
      <c r="K3741" s="177"/>
    </row>
    <row r="3742" spans="2:11" x14ac:dyDescent="0.75">
      <c r="B3742" s="176" t="s">
        <v>3956</v>
      </c>
      <c r="C3742" s="168"/>
      <c r="D3742" s="169"/>
      <c r="E3742" s="169"/>
      <c r="F3742" s="169"/>
      <c r="G3742" s="169"/>
      <c r="H3742" s="169"/>
      <c r="I3742" s="169"/>
      <c r="J3742" s="169"/>
      <c r="K3742" s="177"/>
    </row>
    <row r="3743" spans="2:11" x14ac:dyDescent="0.75">
      <c r="B3743" s="176" t="s">
        <v>3957</v>
      </c>
      <c r="C3743" s="168"/>
      <c r="D3743" s="169"/>
      <c r="E3743" s="169"/>
      <c r="F3743" s="169"/>
      <c r="G3743" s="169"/>
      <c r="H3743" s="169"/>
      <c r="I3743" s="169"/>
      <c r="J3743" s="169"/>
      <c r="K3743" s="177"/>
    </row>
    <row r="3744" spans="2:11" x14ac:dyDescent="0.75">
      <c r="B3744" s="176" t="s">
        <v>3958</v>
      </c>
      <c r="C3744" s="168"/>
      <c r="D3744" s="169"/>
      <c r="E3744" s="169"/>
      <c r="F3744" s="169"/>
      <c r="G3744" s="169"/>
      <c r="H3744" s="169"/>
      <c r="I3744" s="169"/>
      <c r="J3744" s="169"/>
      <c r="K3744" s="177"/>
    </row>
    <row r="3745" spans="2:11" x14ac:dyDescent="0.75">
      <c r="B3745" s="176" t="s">
        <v>3959</v>
      </c>
      <c r="C3745" s="168"/>
      <c r="D3745" s="169"/>
      <c r="E3745" s="169"/>
      <c r="F3745" s="169"/>
      <c r="G3745" s="169"/>
      <c r="H3745" s="169"/>
      <c r="I3745" s="169"/>
      <c r="J3745" s="169"/>
      <c r="K3745" s="177"/>
    </row>
    <row r="3746" spans="2:11" x14ac:dyDescent="0.75">
      <c r="B3746" s="176" t="s">
        <v>3960</v>
      </c>
      <c r="C3746" s="168"/>
      <c r="D3746" s="169"/>
      <c r="E3746" s="169"/>
      <c r="F3746" s="169"/>
      <c r="G3746" s="169"/>
      <c r="H3746" s="169"/>
      <c r="I3746" s="169"/>
      <c r="J3746" s="169"/>
      <c r="K3746" s="177"/>
    </row>
    <row r="3747" spans="2:11" x14ac:dyDescent="0.75">
      <c r="B3747" s="176" t="s">
        <v>3961</v>
      </c>
      <c r="C3747" s="168"/>
      <c r="D3747" s="169"/>
      <c r="E3747" s="169"/>
      <c r="F3747" s="169"/>
      <c r="G3747" s="169"/>
      <c r="H3747" s="169"/>
      <c r="I3747" s="169"/>
      <c r="J3747" s="169"/>
      <c r="K3747" s="177"/>
    </row>
    <row r="3748" spans="2:11" x14ac:dyDescent="0.75">
      <c r="B3748" s="176" t="s">
        <v>3962</v>
      </c>
      <c r="C3748" s="168"/>
      <c r="D3748" s="169"/>
      <c r="E3748" s="169"/>
      <c r="F3748" s="169"/>
      <c r="G3748" s="169"/>
      <c r="H3748" s="169"/>
      <c r="I3748" s="169"/>
      <c r="J3748" s="169"/>
      <c r="K3748" s="177"/>
    </row>
    <row r="3749" spans="2:11" x14ac:dyDescent="0.75">
      <c r="B3749" s="176" t="s">
        <v>3963</v>
      </c>
      <c r="C3749" s="168"/>
      <c r="D3749" s="169"/>
      <c r="E3749" s="169"/>
      <c r="F3749" s="169"/>
      <c r="G3749" s="169"/>
      <c r="H3749" s="169"/>
      <c r="I3749" s="169"/>
      <c r="J3749" s="169"/>
      <c r="K3749" s="177"/>
    </row>
    <row r="3750" spans="2:11" x14ac:dyDescent="0.75">
      <c r="B3750" s="176" t="s">
        <v>3964</v>
      </c>
      <c r="C3750" s="168"/>
      <c r="D3750" s="169"/>
      <c r="E3750" s="169"/>
      <c r="F3750" s="169"/>
      <c r="G3750" s="169"/>
      <c r="H3750" s="169"/>
      <c r="I3750" s="169"/>
      <c r="J3750" s="169"/>
      <c r="K3750" s="177"/>
    </row>
    <row r="3751" spans="2:11" x14ac:dyDescent="0.75">
      <c r="B3751" s="176" t="s">
        <v>3965</v>
      </c>
      <c r="C3751" s="168"/>
      <c r="D3751" s="169"/>
      <c r="E3751" s="169"/>
      <c r="F3751" s="169"/>
      <c r="G3751" s="169"/>
      <c r="H3751" s="169"/>
      <c r="I3751" s="169"/>
      <c r="J3751" s="169"/>
      <c r="K3751" s="177"/>
    </row>
    <row r="3752" spans="2:11" x14ac:dyDescent="0.75">
      <c r="B3752" s="176" t="s">
        <v>3966</v>
      </c>
      <c r="C3752" s="168"/>
      <c r="D3752" s="169"/>
      <c r="E3752" s="169"/>
      <c r="F3752" s="169"/>
      <c r="G3752" s="169"/>
      <c r="H3752" s="169"/>
      <c r="I3752" s="169"/>
      <c r="J3752" s="169"/>
      <c r="K3752" s="177"/>
    </row>
    <row r="3753" spans="2:11" x14ac:dyDescent="0.75">
      <c r="B3753" s="176" t="s">
        <v>3967</v>
      </c>
      <c r="C3753" s="168"/>
      <c r="D3753" s="169"/>
      <c r="E3753" s="169"/>
      <c r="F3753" s="169"/>
      <c r="G3753" s="169"/>
      <c r="H3753" s="169"/>
      <c r="I3753" s="169"/>
      <c r="J3753" s="169"/>
      <c r="K3753" s="177"/>
    </row>
    <row r="3754" spans="2:11" x14ac:dyDescent="0.75">
      <c r="B3754" s="176" t="s">
        <v>3968</v>
      </c>
      <c r="C3754" s="168"/>
      <c r="D3754" s="169"/>
      <c r="E3754" s="169"/>
      <c r="F3754" s="169"/>
      <c r="G3754" s="169"/>
      <c r="H3754" s="169"/>
      <c r="I3754" s="169"/>
      <c r="J3754" s="169"/>
      <c r="K3754" s="177"/>
    </row>
    <row r="3755" spans="2:11" x14ac:dyDescent="0.75">
      <c r="B3755" s="176" t="s">
        <v>3969</v>
      </c>
      <c r="C3755" s="168"/>
      <c r="D3755" s="169"/>
      <c r="E3755" s="169"/>
      <c r="F3755" s="169"/>
      <c r="G3755" s="169"/>
      <c r="H3755" s="169"/>
      <c r="I3755" s="169"/>
      <c r="J3755" s="169"/>
      <c r="K3755" s="177"/>
    </row>
    <row r="3756" spans="2:11" x14ac:dyDescent="0.75">
      <c r="B3756" s="176" t="s">
        <v>3970</v>
      </c>
      <c r="C3756" s="168"/>
      <c r="D3756" s="169"/>
      <c r="E3756" s="169"/>
      <c r="F3756" s="169"/>
      <c r="G3756" s="169"/>
      <c r="H3756" s="169"/>
      <c r="I3756" s="169"/>
      <c r="J3756" s="169"/>
      <c r="K3756" s="177"/>
    </row>
    <row r="3757" spans="2:11" x14ac:dyDescent="0.75">
      <c r="B3757" s="176" t="s">
        <v>3971</v>
      </c>
      <c r="C3757" s="168"/>
      <c r="D3757" s="169"/>
      <c r="E3757" s="169"/>
      <c r="F3757" s="169"/>
      <c r="G3757" s="169"/>
      <c r="H3757" s="169"/>
      <c r="I3757" s="169"/>
      <c r="J3757" s="169"/>
      <c r="K3757" s="177"/>
    </row>
    <row r="3758" spans="2:11" x14ac:dyDescent="0.75">
      <c r="B3758" s="176" t="s">
        <v>3972</v>
      </c>
      <c r="C3758" s="168"/>
      <c r="D3758" s="169"/>
      <c r="E3758" s="169"/>
      <c r="F3758" s="169"/>
      <c r="G3758" s="169"/>
      <c r="H3758" s="169"/>
      <c r="I3758" s="169"/>
      <c r="J3758" s="169"/>
      <c r="K3758" s="177"/>
    </row>
    <row r="3759" spans="2:11" x14ac:dyDescent="0.75">
      <c r="B3759" s="176" t="s">
        <v>3973</v>
      </c>
      <c r="C3759" s="168"/>
      <c r="D3759" s="169"/>
      <c r="E3759" s="169"/>
      <c r="F3759" s="169"/>
      <c r="G3759" s="169"/>
      <c r="H3759" s="169"/>
      <c r="I3759" s="169"/>
      <c r="J3759" s="169"/>
      <c r="K3759" s="177"/>
    </row>
    <row r="3760" spans="2:11" x14ac:dyDescent="0.75">
      <c r="B3760" s="176" t="s">
        <v>3974</v>
      </c>
      <c r="C3760" s="168"/>
      <c r="D3760" s="169"/>
      <c r="E3760" s="169"/>
      <c r="F3760" s="169"/>
      <c r="G3760" s="169"/>
      <c r="H3760" s="169"/>
      <c r="I3760" s="169"/>
      <c r="J3760" s="169"/>
      <c r="K3760" s="177"/>
    </row>
    <row r="3761" spans="2:11" x14ac:dyDescent="0.75">
      <c r="B3761" s="176" t="s">
        <v>3975</v>
      </c>
      <c r="C3761" s="168"/>
      <c r="D3761" s="169"/>
      <c r="E3761" s="169"/>
      <c r="F3761" s="169"/>
      <c r="G3761" s="169"/>
      <c r="H3761" s="169"/>
      <c r="I3761" s="169"/>
      <c r="J3761" s="169"/>
      <c r="K3761" s="177"/>
    </row>
    <row r="3762" spans="2:11" x14ac:dyDescent="0.75">
      <c r="B3762" s="176" t="s">
        <v>3976</v>
      </c>
      <c r="C3762" s="168"/>
      <c r="D3762" s="169"/>
      <c r="E3762" s="169"/>
      <c r="F3762" s="169"/>
      <c r="G3762" s="169"/>
      <c r="H3762" s="169"/>
      <c r="I3762" s="169"/>
      <c r="J3762" s="169"/>
      <c r="K3762" s="177"/>
    </row>
    <row r="3763" spans="2:11" x14ac:dyDescent="0.75">
      <c r="B3763" s="176" t="s">
        <v>3977</v>
      </c>
      <c r="C3763" s="168"/>
      <c r="D3763" s="169"/>
      <c r="E3763" s="169"/>
      <c r="F3763" s="169"/>
      <c r="G3763" s="169"/>
      <c r="H3763" s="169"/>
      <c r="I3763" s="169"/>
      <c r="J3763" s="169"/>
      <c r="K3763" s="177"/>
    </row>
    <row r="3764" spans="2:11" x14ac:dyDescent="0.75">
      <c r="B3764" s="176" t="s">
        <v>3978</v>
      </c>
      <c r="C3764" s="168"/>
      <c r="D3764" s="169"/>
      <c r="E3764" s="169"/>
      <c r="F3764" s="169"/>
      <c r="G3764" s="169"/>
      <c r="H3764" s="169"/>
      <c r="I3764" s="169"/>
      <c r="J3764" s="169"/>
      <c r="K3764" s="177"/>
    </row>
    <row r="3765" spans="2:11" x14ac:dyDescent="0.75">
      <c r="B3765" s="176" t="s">
        <v>3979</v>
      </c>
      <c r="C3765" s="168"/>
      <c r="D3765" s="169"/>
      <c r="E3765" s="169"/>
      <c r="F3765" s="169"/>
      <c r="G3765" s="169"/>
      <c r="H3765" s="169"/>
      <c r="I3765" s="169"/>
      <c r="J3765" s="169"/>
      <c r="K3765" s="177"/>
    </row>
    <row r="3766" spans="2:11" x14ac:dyDescent="0.75">
      <c r="B3766" s="176" t="s">
        <v>3980</v>
      </c>
      <c r="C3766" s="168"/>
      <c r="D3766" s="169"/>
      <c r="E3766" s="169"/>
      <c r="F3766" s="169"/>
      <c r="G3766" s="169"/>
      <c r="H3766" s="169"/>
      <c r="I3766" s="169"/>
      <c r="J3766" s="169"/>
      <c r="K3766" s="177"/>
    </row>
    <row r="3767" spans="2:11" x14ac:dyDescent="0.75">
      <c r="B3767" s="176" t="s">
        <v>3981</v>
      </c>
      <c r="C3767" s="168"/>
      <c r="D3767" s="169"/>
      <c r="E3767" s="169"/>
      <c r="F3767" s="169"/>
      <c r="G3767" s="169"/>
      <c r="H3767" s="169"/>
      <c r="I3767" s="169"/>
      <c r="J3767" s="169"/>
      <c r="K3767" s="177"/>
    </row>
    <row r="3768" spans="2:11" x14ac:dyDescent="0.75">
      <c r="B3768" s="176" t="s">
        <v>3982</v>
      </c>
      <c r="C3768" s="168"/>
      <c r="D3768" s="169"/>
      <c r="E3768" s="169"/>
      <c r="F3768" s="169"/>
      <c r="G3768" s="169"/>
      <c r="H3768" s="169"/>
      <c r="I3768" s="169"/>
      <c r="J3768" s="169"/>
      <c r="K3768" s="177"/>
    </row>
    <row r="3769" spans="2:11" x14ac:dyDescent="0.75">
      <c r="B3769" s="176" t="s">
        <v>3983</v>
      </c>
      <c r="C3769" s="168"/>
      <c r="D3769" s="169"/>
      <c r="E3769" s="169"/>
      <c r="F3769" s="169"/>
      <c r="G3769" s="169"/>
      <c r="H3769" s="169"/>
      <c r="I3769" s="169"/>
      <c r="J3769" s="169"/>
      <c r="K3769" s="177"/>
    </row>
    <row r="3770" spans="2:11" x14ac:dyDescent="0.75">
      <c r="B3770" s="176" t="s">
        <v>3984</v>
      </c>
      <c r="C3770" s="168"/>
      <c r="D3770" s="169"/>
      <c r="E3770" s="169"/>
      <c r="F3770" s="169"/>
      <c r="G3770" s="169"/>
      <c r="H3770" s="169"/>
      <c r="I3770" s="169"/>
      <c r="J3770" s="169"/>
      <c r="K3770" s="177"/>
    </row>
    <row r="3771" spans="2:11" x14ac:dyDescent="0.75">
      <c r="B3771" s="176" t="s">
        <v>3985</v>
      </c>
      <c r="C3771" s="168"/>
      <c r="D3771" s="169"/>
      <c r="E3771" s="169"/>
      <c r="F3771" s="169"/>
      <c r="G3771" s="169"/>
      <c r="H3771" s="169"/>
      <c r="I3771" s="169"/>
      <c r="J3771" s="169"/>
      <c r="K3771" s="177"/>
    </row>
    <row r="3772" spans="2:11" x14ac:dyDescent="0.75">
      <c r="B3772" s="176" t="s">
        <v>3986</v>
      </c>
      <c r="C3772" s="168"/>
      <c r="D3772" s="169"/>
      <c r="E3772" s="169"/>
      <c r="F3772" s="169"/>
      <c r="G3772" s="169"/>
      <c r="H3772" s="169"/>
      <c r="I3772" s="169"/>
      <c r="J3772" s="169"/>
      <c r="K3772" s="177"/>
    </row>
    <row r="3773" spans="2:11" x14ac:dyDescent="0.75">
      <c r="B3773" s="176" t="s">
        <v>3987</v>
      </c>
      <c r="C3773" s="168"/>
      <c r="D3773" s="169"/>
      <c r="E3773" s="169"/>
      <c r="F3773" s="169"/>
      <c r="G3773" s="169"/>
      <c r="H3773" s="169"/>
      <c r="I3773" s="169"/>
      <c r="J3773" s="169"/>
      <c r="K3773" s="177"/>
    </row>
    <row r="3774" spans="2:11" x14ac:dyDescent="0.75">
      <c r="B3774" s="176" t="s">
        <v>3988</v>
      </c>
      <c r="C3774" s="168"/>
      <c r="D3774" s="169"/>
      <c r="E3774" s="169"/>
      <c r="F3774" s="169"/>
      <c r="G3774" s="169"/>
      <c r="H3774" s="169"/>
      <c r="I3774" s="169"/>
      <c r="J3774" s="169"/>
      <c r="K3774" s="177"/>
    </row>
    <row r="3775" spans="2:11" x14ac:dyDescent="0.75">
      <c r="B3775" s="176" t="s">
        <v>3989</v>
      </c>
      <c r="C3775" s="168"/>
      <c r="D3775" s="169"/>
      <c r="E3775" s="169"/>
      <c r="F3775" s="169"/>
      <c r="G3775" s="169"/>
      <c r="H3775" s="169"/>
      <c r="I3775" s="169"/>
      <c r="J3775" s="169"/>
      <c r="K3775" s="177"/>
    </row>
    <row r="3776" spans="2:11" x14ac:dyDescent="0.75">
      <c r="B3776" s="176" t="s">
        <v>3990</v>
      </c>
      <c r="C3776" s="168"/>
      <c r="D3776" s="169"/>
      <c r="E3776" s="169"/>
      <c r="F3776" s="169"/>
      <c r="G3776" s="169"/>
      <c r="H3776" s="169"/>
      <c r="I3776" s="169"/>
      <c r="J3776" s="169"/>
      <c r="K3776" s="177"/>
    </row>
    <row r="3777" spans="2:11" x14ac:dyDescent="0.75">
      <c r="B3777" s="176" t="s">
        <v>3991</v>
      </c>
      <c r="C3777" s="168"/>
      <c r="D3777" s="169"/>
      <c r="E3777" s="169"/>
      <c r="F3777" s="169"/>
      <c r="G3777" s="169"/>
      <c r="H3777" s="169"/>
      <c r="I3777" s="169"/>
      <c r="J3777" s="169"/>
      <c r="K3777" s="177"/>
    </row>
    <row r="3778" spans="2:11" x14ac:dyDescent="0.75">
      <c r="B3778" s="176" t="s">
        <v>3992</v>
      </c>
      <c r="C3778" s="168"/>
      <c r="D3778" s="169"/>
      <c r="E3778" s="169"/>
      <c r="F3778" s="169"/>
      <c r="G3778" s="169"/>
      <c r="H3778" s="169"/>
      <c r="I3778" s="169"/>
      <c r="J3778" s="169"/>
      <c r="K3778" s="177"/>
    </row>
    <row r="3779" spans="2:11" x14ac:dyDescent="0.75">
      <c r="B3779" s="176" t="s">
        <v>3993</v>
      </c>
      <c r="C3779" s="168"/>
      <c r="D3779" s="169"/>
      <c r="E3779" s="169"/>
      <c r="F3779" s="169"/>
      <c r="G3779" s="169"/>
      <c r="H3779" s="169"/>
      <c r="I3779" s="169"/>
      <c r="J3779" s="169"/>
      <c r="K3779" s="177"/>
    </row>
    <row r="3780" spans="2:11" x14ac:dyDescent="0.75">
      <c r="B3780" s="176" t="s">
        <v>3994</v>
      </c>
      <c r="C3780" s="168"/>
      <c r="D3780" s="169"/>
      <c r="E3780" s="169"/>
      <c r="F3780" s="169"/>
      <c r="G3780" s="169"/>
      <c r="H3780" s="169"/>
      <c r="I3780" s="169"/>
      <c r="J3780" s="169"/>
      <c r="K3780" s="177"/>
    </row>
    <row r="3781" spans="2:11" x14ac:dyDescent="0.75">
      <c r="B3781" s="176" t="s">
        <v>3995</v>
      </c>
      <c r="C3781" s="168"/>
      <c r="D3781" s="169"/>
      <c r="E3781" s="169"/>
      <c r="F3781" s="169"/>
      <c r="G3781" s="169"/>
      <c r="H3781" s="169"/>
      <c r="I3781" s="169"/>
      <c r="J3781" s="169"/>
      <c r="K3781" s="177"/>
    </row>
    <row r="3782" spans="2:11" x14ac:dyDescent="0.75">
      <c r="B3782" s="176" t="s">
        <v>3996</v>
      </c>
      <c r="C3782" s="168"/>
      <c r="D3782" s="169"/>
      <c r="E3782" s="169"/>
      <c r="F3782" s="169"/>
      <c r="G3782" s="169"/>
      <c r="H3782" s="169"/>
      <c r="I3782" s="169"/>
      <c r="J3782" s="169"/>
      <c r="K3782" s="177"/>
    </row>
    <row r="3783" spans="2:11" x14ac:dyDescent="0.75">
      <c r="B3783" s="176" t="s">
        <v>3997</v>
      </c>
      <c r="C3783" s="168"/>
      <c r="D3783" s="169"/>
      <c r="E3783" s="169"/>
      <c r="F3783" s="169"/>
      <c r="G3783" s="169"/>
      <c r="H3783" s="169"/>
      <c r="I3783" s="169"/>
      <c r="J3783" s="169"/>
      <c r="K3783" s="177"/>
    </row>
    <row r="3784" spans="2:11" x14ac:dyDescent="0.75">
      <c r="B3784" s="176" t="s">
        <v>3998</v>
      </c>
      <c r="C3784" s="168"/>
      <c r="D3784" s="169"/>
      <c r="E3784" s="169"/>
      <c r="F3784" s="169"/>
      <c r="G3784" s="169"/>
      <c r="H3784" s="169"/>
      <c r="I3784" s="169"/>
      <c r="J3784" s="169"/>
      <c r="K3784" s="177"/>
    </row>
    <row r="3785" spans="2:11" x14ac:dyDescent="0.75">
      <c r="B3785" s="176" t="s">
        <v>3999</v>
      </c>
      <c r="C3785" s="168"/>
      <c r="D3785" s="169"/>
      <c r="E3785" s="169"/>
      <c r="F3785" s="169"/>
      <c r="G3785" s="169"/>
      <c r="H3785" s="169"/>
      <c r="I3785" s="169"/>
      <c r="J3785" s="169"/>
      <c r="K3785" s="177"/>
    </row>
    <row r="3786" spans="2:11" x14ac:dyDescent="0.75">
      <c r="B3786" s="176" t="s">
        <v>4000</v>
      </c>
      <c r="C3786" s="168"/>
      <c r="D3786" s="169"/>
      <c r="E3786" s="169"/>
      <c r="F3786" s="169"/>
      <c r="G3786" s="169"/>
      <c r="H3786" s="169"/>
      <c r="I3786" s="169"/>
      <c r="J3786" s="169"/>
      <c r="K3786" s="177"/>
    </row>
    <row r="3787" spans="2:11" x14ac:dyDescent="0.75">
      <c r="B3787" s="176" t="s">
        <v>4001</v>
      </c>
      <c r="C3787" s="168"/>
      <c r="D3787" s="169"/>
      <c r="E3787" s="169"/>
      <c r="F3787" s="169"/>
      <c r="G3787" s="169"/>
      <c r="H3787" s="169"/>
      <c r="I3787" s="169"/>
      <c r="J3787" s="169"/>
      <c r="K3787" s="177"/>
    </row>
    <row r="3788" spans="2:11" x14ac:dyDescent="0.75">
      <c r="B3788" s="176" t="s">
        <v>4002</v>
      </c>
      <c r="C3788" s="168"/>
      <c r="D3788" s="169"/>
      <c r="E3788" s="169"/>
      <c r="F3788" s="169"/>
      <c r="G3788" s="169"/>
      <c r="H3788" s="169"/>
      <c r="I3788" s="169"/>
      <c r="J3788" s="169"/>
      <c r="K3788" s="177"/>
    </row>
    <row r="3789" spans="2:11" x14ac:dyDescent="0.75">
      <c r="B3789" s="176" t="s">
        <v>4003</v>
      </c>
      <c r="C3789" s="168"/>
      <c r="D3789" s="169"/>
      <c r="E3789" s="169"/>
      <c r="F3789" s="169"/>
      <c r="G3789" s="169"/>
      <c r="H3789" s="169"/>
      <c r="I3789" s="169"/>
      <c r="J3789" s="169"/>
      <c r="K3789" s="177"/>
    </row>
    <row r="3790" spans="2:11" x14ac:dyDescent="0.75">
      <c r="B3790" s="176" t="s">
        <v>4004</v>
      </c>
      <c r="C3790" s="168"/>
      <c r="D3790" s="169"/>
      <c r="E3790" s="169"/>
      <c r="F3790" s="169"/>
      <c r="G3790" s="169"/>
      <c r="H3790" s="169"/>
      <c r="I3790" s="169"/>
      <c r="J3790" s="169"/>
      <c r="K3790" s="177"/>
    </row>
    <row r="3791" spans="2:11" x14ac:dyDescent="0.75">
      <c r="B3791" s="176" t="s">
        <v>4005</v>
      </c>
      <c r="C3791" s="168"/>
      <c r="D3791" s="169"/>
      <c r="E3791" s="169"/>
      <c r="F3791" s="169"/>
      <c r="G3791" s="169"/>
      <c r="H3791" s="169"/>
      <c r="I3791" s="169"/>
      <c r="J3791" s="169"/>
      <c r="K3791" s="177"/>
    </row>
    <row r="3792" spans="2:11" x14ac:dyDescent="0.75">
      <c r="B3792" s="176" t="s">
        <v>4006</v>
      </c>
      <c r="C3792" s="168"/>
      <c r="D3792" s="169"/>
      <c r="E3792" s="169"/>
      <c r="F3792" s="169"/>
      <c r="G3792" s="169"/>
      <c r="H3792" s="169"/>
      <c r="I3792" s="169"/>
      <c r="J3792" s="169"/>
      <c r="K3792" s="177"/>
    </row>
    <row r="3793" spans="2:11" x14ac:dyDescent="0.75">
      <c r="B3793" s="176" t="s">
        <v>4007</v>
      </c>
      <c r="C3793" s="168"/>
      <c r="D3793" s="169"/>
      <c r="E3793" s="169"/>
      <c r="F3793" s="169"/>
      <c r="G3793" s="169"/>
      <c r="H3793" s="169"/>
      <c r="I3793" s="169"/>
      <c r="J3793" s="169"/>
      <c r="K3793" s="177"/>
    </row>
    <row r="3794" spans="2:11" x14ac:dyDescent="0.75">
      <c r="B3794" s="176" t="s">
        <v>4008</v>
      </c>
      <c r="C3794" s="168"/>
      <c r="D3794" s="169"/>
      <c r="E3794" s="169"/>
      <c r="F3794" s="169"/>
      <c r="G3794" s="169"/>
      <c r="H3794" s="169"/>
      <c r="I3794" s="169"/>
      <c r="J3794" s="169"/>
      <c r="K3794" s="177"/>
    </row>
    <row r="3795" spans="2:11" x14ac:dyDescent="0.75">
      <c r="B3795" s="176" t="s">
        <v>4009</v>
      </c>
      <c r="C3795" s="168"/>
      <c r="D3795" s="169"/>
      <c r="E3795" s="169"/>
      <c r="F3795" s="169"/>
      <c r="G3795" s="169"/>
      <c r="H3795" s="169"/>
      <c r="I3795" s="169"/>
      <c r="J3795" s="169"/>
      <c r="K3795" s="177"/>
    </row>
    <row r="3796" spans="2:11" x14ac:dyDescent="0.75">
      <c r="B3796" s="176" t="s">
        <v>4010</v>
      </c>
      <c r="C3796" s="168"/>
      <c r="D3796" s="169"/>
      <c r="E3796" s="169"/>
      <c r="F3796" s="169"/>
      <c r="G3796" s="169"/>
      <c r="H3796" s="169"/>
      <c r="I3796" s="169"/>
      <c r="J3796" s="169"/>
      <c r="K3796" s="177"/>
    </row>
    <row r="3797" spans="2:11" x14ac:dyDescent="0.75">
      <c r="B3797" s="176" t="s">
        <v>4011</v>
      </c>
      <c r="C3797" s="168"/>
      <c r="D3797" s="169"/>
      <c r="E3797" s="169"/>
      <c r="F3797" s="169"/>
      <c r="G3797" s="169"/>
      <c r="H3797" s="169"/>
      <c r="I3797" s="169"/>
      <c r="J3797" s="169"/>
      <c r="K3797" s="177"/>
    </row>
    <row r="3798" spans="2:11" x14ac:dyDescent="0.75">
      <c r="B3798" s="176" t="s">
        <v>4012</v>
      </c>
      <c r="C3798" s="168"/>
      <c r="D3798" s="169"/>
      <c r="E3798" s="169"/>
      <c r="F3798" s="169"/>
      <c r="G3798" s="169"/>
      <c r="H3798" s="169"/>
      <c r="I3798" s="169"/>
      <c r="J3798" s="169"/>
      <c r="K3798" s="177"/>
    </row>
    <row r="3799" spans="2:11" x14ac:dyDescent="0.75">
      <c r="B3799" s="176" t="s">
        <v>4013</v>
      </c>
      <c r="C3799" s="168"/>
      <c r="D3799" s="169"/>
      <c r="E3799" s="169"/>
      <c r="F3799" s="169"/>
      <c r="G3799" s="169"/>
      <c r="H3799" s="169"/>
      <c r="I3799" s="169"/>
      <c r="J3799" s="169"/>
      <c r="K3799" s="177"/>
    </row>
    <row r="3800" spans="2:11" x14ac:dyDescent="0.75">
      <c r="B3800" s="176" t="s">
        <v>4014</v>
      </c>
      <c r="C3800" s="168"/>
      <c r="D3800" s="169"/>
      <c r="E3800" s="169"/>
      <c r="F3800" s="169"/>
      <c r="G3800" s="169"/>
      <c r="H3800" s="169"/>
      <c r="I3800" s="169"/>
      <c r="J3800" s="169"/>
      <c r="K3800" s="177"/>
    </row>
    <row r="3801" spans="2:11" x14ac:dyDescent="0.75">
      <c r="B3801" s="176" t="s">
        <v>4015</v>
      </c>
      <c r="C3801" s="168"/>
      <c r="D3801" s="169"/>
      <c r="E3801" s="169"/>
      <c r="F3801" s="169"/>
      <c r="G3801" s="169"/>
      <c r="H3801" s="169"/>
      <c r="I3801" s="169"/>
      <c r="J3801" s="169"/>
      <c r="K3801" s="177"/>
    </row>
    <row r="3802" spans="2:11" x14ac:dyDescent="0.75">
      <c r="B3802" s="176" t="s">
        <v>4016</v>
      </c>
      <c r="C3802" s="168"/>
      <c r="D3802" s="169"/>
      <c r="E3802" s="169"/>
      <c r="F3802" s="169"/>
      <c r="G3802" s="169"/>
      <c r="H3802" s="169"/>
      <c r="I3802" s="169"/>
      <c r="J3802" s="169"/>
      <c r="K3802" s="177"/>
    </row>
    <row r="3803" spans="2:11" x14ac:dyDescent="0.75">
      <c r="B3803" s="176" t="s">
        <v>4017</v>
      </c>
      <c r="C3803" s="168"/>
      <c r="D3803" s="169"/>
      <c r="E3803" s="169"/>
      <c r="F3803" s="169"/>
      <c r="G3803" s="169"/>
      <c r="H3803" s="169"/>
      <c r="I3803" s="169"/>
      <c r="J3803" s="169"/>
      <c r="K3803" s="177"/>
    </row>
    <row r="3804" spans="2:11" x14ac:dyDescent="0.75">
      <c r="B3804" s="176" t="s">
        <v>4018</v>
      </c>
      <c r="C3804" s="168"/>
      <c r="D3804" s="169"/>
      <c r="E3804" s="169"/>
      <c r="F3804" s="169"/>
      <c r="G3804" s="169"/>
      <c r="H3804" s="169"/>
      <c r="I3804" s="169"/>
      <c r="J3804" s="169"/>
      <c r="K3804" s="177"/>
    </row>
    <row r="3805" spans="2:11" x14ac:dyDescent="0.75">
      <c r="B3805" s="176" t="s">
        <v>4019</v>
      </c>
      <c r="C3805" s="168"/>
      <c r="D3805" s="169"/>
      <c r="E3805" s="169"/>
      <c r="F3805" s="169"/>
      <c r="G3805" s="169"/>
      <c r="H3805" s="169"/>
      <c r="I3805" s="169"/>
      <c r="J3805" s="169"/>
      <c r="K3805" s="177"/>
    </row>
    <row r="3806" spans="2:11" x14ac:dyDescent="0.75">
      <c r="B3806" s="176" t="s">
        <v>4020</v>
      </c>
      <c r="C3806" s="168"/>
      <c r="D3806" s="169"/>
      <c r="E3806" s="169"/>
      <c r="F3806" s="169"/>
      <c r="G3806" s="169"/>
      <c r="H3806" s="169"/>
      <c r="I3806" s="169"/>
      <c r="J3806" s="169"/>
      <c r="K3806" s="177"/>
    </row>
    <row r="3807" spans="2:11" x14ac:dyDescent="0.75">
      <c r="B3807" s="176" t="s">
        <v>4021</v>
      </c>
      <c r="C3807" s="168"/>
      <c r="D3807" s="169"/>
      <c r="E3807" s="169"/>
      <c r="F3807" s="169"/>
      <c r="G3807" s="169"/>
      <c r="H3807" s="169"/>
      <c r="I3807" s="169"/>
      <c r="J3807" s="169"/>
      <c r="K3807" s="177"/>
    </row>
    <row r="3808" spans="2:11" x14ac:dyDescent="0.75">
      <c r="B3808" s="176" t="s">
        <v>4022</v>
      </c>
      <c r="C3808" s="168"/>
      <c r="D3808" s="169"/>
      <c r="E3808" s="169"/>
      <c r="F3808" s="169"/>
      <c r="G3808" s="169"/>
      <c r="H3808" s="169"/>
      <c r="I3808" s="169"/>
      <c r="J3808" s="169"/>
      <c r="K3808" s="177"/>
    </row>
    <row r="3809" spans="2:11" x14ac:dyDescent="0.75">
      <c r="B3809" s="176" t="s">
        <v>4023</v>
      </c>
      <c r="C3809" s="168"/>
      <c r="D3809" s="169"/>
      <c r="E3809" s="169"/>
      <c r="F3809" s="169"/>
      <c r="G3809" s="169"/>
      <c r="H3809" s="169"/>
      <c r="I3809" s="169"/>
      <c r="J3809" s="169"/>
      <c r="K3809" s="177"/>
    </row>
    <row r="3810" spans="2:11" x14ac:dyDescent="0.75">
      <c r="B3810" s="176" t="s">
        <v>4024</v>
      </c>
      <c r="C3810" s="168"/>
      <c r="D3810" s="169"/>
      <c r="E3810" s="169"/>
      <c r="F3810" s="169"/>
      <c r="G3810" s="169"/>
      <c r="H3810" s="169"/>
      <c r="I3810" s="169"/>
      <c r="J3810" s="169"/>
      <c r="K3810" s="177"/>
    </row>
    <row r="3811" spans="2:11" x14ac:dyDescent="0.75">
      <c r="B3811" s="176" t="s">
        <v>4025</v>
      </c>
      <c r="C3811" s="168"/>
      <c r="D3811" s="169"/>
      <c r="E3811" s="169"/>
      <c r="F3811" s="169"/>
      <c r="G3811" s="169"/>
      <c r="H3811" s="169"/>
      <c r="I3811" s="169"/>
      <c r="J3811" s="169"/>
      <c r="K3811" s="177"/>
    </row>
    <row r="3812" spans="2:11" x14ac:dyDescent="0.75">
      <c r="B3812" s="176" t="s">
        <v>4026</v>
      </c>
      <c r="C3812" s="168"/>
      <c r="D3812" s="169"/>
      <c r="E3812" s="169"/>
      <c r="F3812" s="169"/>
      <c r="G3812" s="169"/>
      <c r="H3812" s="169"/>
      <c r="I3812" s="169"/>
      <c r="J3812" s="169"/>
      <c r="K3812" s="177"/>
    </row>
    <row r="3813" spans="2:11" x14ac:dyDescent="0.75">
      <c r="B3813" s="176" t="s">
        <v>4027</v>
      </c>
      <c r="C3813" s="168"/>
      <c r="D3813" s="169"/>
      <c r="E3813" s="169"/>
      <c r="F3813" s="169"/>
      <c r="G3813" s="169"/>
      <c r="H3813" s="169"/>
      <c r="I3813" s="169"/>
      <c r="J3813" s="169"/>
      <c r="K3813" s="177"/>
    </row>
    <row r="3814" spans="2:11" x14ac:dyDescent="0.75">
      <c r="B3814" s="176" t="s">
        <v>4028</v>
      </c>
      <c r="C3814" s="168"/>
      <c r="D3814" s="169"/>
      <c r="E3814" s="169"/>
      <c r="F3814" s="169"/>
      <c r="G3814" s="169"/>
      <c r="H3814" s="169"/>
      <c r="I3814" s="169"/>
      <c r="J3814" s="169"/>
      <c r="K3814" s="177"/>
    </row>
    <row r="3815" spans="2:11" x14ac:dyDescent="0.75">
      <c r="B3815" s="176" t="s">
        <v>4029</v>
      </c>
      <c r="C3815" s="168"/>
      <c r="D3815" s="169"/>
      <c r="E3815" s="169"/>
      <c r="F3815" s="169"/>
      <c r="G3815" s="169"/>
      <c r="H3815" s="169"/>
      <c r="I3815" s="169"/>
      <c r="J3815" s="169"/>
      <c r="K3815" s="177"/>
    </row>
    <row r="3816" spans="2:11" x14ac:dyDescent="0.75">
      <c r="B3816" s="176" t="s">
        <v>4030</v>
      </c>
      <c r="C3816" s="168"/>
      <c r="D3816" s="169"/>
      <c r="E3816" s="169"/>
      <c r="F3816" s="169"/>
      <c r="G3816" s="169"/>
      <c r="H3816" s="169"/>
      <c r="I3816" s="169"/>
      <c r="J3816" s="169"/>
      <c r="K3816" s="177"/>
    </row>
    <row r="3817" spans="2:11" x14ac:dyDescent="0.75">
      <c r="B3817" s="176" t="s">
        <v>4031</v>
      </c>
      <c r="C3817" s="168"/>
      <c r="D3817" s="169"/>
      <c r="E3817" s="169"/>
      <c r="F3817" s="169"/>
      <c r="G3817" s="169"/>
      <c r="H3817" s="169"/>
      <c r="I3817" s="169"/>
      <c r="J3817" s="169"/>
      <c r="K3817" s="177"/>
    </row>
    <row r="3818" spans="2:11" x14ac:dyDescent="0.75">
      <c r="B3818" s="176" t="s">
        <v>4032</v>
      </c>
      <c r="C3818" s="168"/>
      <c r="D3818" s="169"/>
      <c r="E3818" s="169"/>
      <c r="F3818" s="169"/>
      <c r="G3818" s="169"/>
      <c r="H3818" s="169"/>
      <c r="I3818" s="169"/>
      <c r="J3818" s="169"/>
      <c r="K3818" s="177"/>
    </row>
    <row r="3819" spans="2:11" x14ac:dyDescent="0.75">
      <c r="B3819" s="176" t="s">
        <v>4033</v>
      </c>
      <c r="C3819" s="168"/>
      <c r="D3819" s="169"/>
      <c r="E3819" s="169"/>
      <c r="F3819" s="169"/>
      <c r="G3819" s="169"/>
      <c r="H3819" s="169"/>
      <c r="I3819" s="169"/>
      <c r="J3819" s="169"/>
      <c r="K3819" s="177"/>
    </row>
    <row r="3820" spans="2:11" x14ac:dyDescent="0.75">
      <c r="B3820" s="176" t="s">
        <v>4034</v>
      </c>
      <c r="C3820" s="168"/>
      <c r="D3820" s="169"/>
      <c r="E3820" s="169"/>
      <c r="F3820" s="169"/>
      <c r="G3820" s="169"/>
      <c r="H3820" s="169"/>
      <c r="I3820" s="169"/>
      <c r="J3820" s="169"/>
      <c r="K3820" s="177"/>
    </row>
    <row r="3821" spans="2:11" x14ac:dyDescent="0.75">
      <c r="B3821" s="176" t="s">
        <v>4035</v>
      </c>
      <c r="C3821" s="168"/>
      <c r="D3821" s="169"/>
      <c r="E3821" s="169"/>
      <c r="F3821" s="169"/>
      <c r="G3821" s="169"/>
      <c r="H3821" s="169"/>
      <c r="I3821" s="169"/>
      <c r="J3821" s="169"/>
      <c r="K3821" s="177"/>
    </row>
    <row r="3822" spans="2:11" x14ac:dyDescent="0.75">
      <c r="B3822" s="176" t="s">
        <v>4036</v>
      </c>
      <c r="C3822" s="168"/>
      <c r="D3822" s="169"/>
      <c r="E3822" s="169"/>
      <c r="F3822" s="169"/>
      <c r="G3822" s="169"/>
      <c r="H3822" s="169"/>
      <c r="I3822" s="169"/>
      <c r="J3822" s="169"/>
      <c r="K3822" s="177"/>
    </row>
    <row r="3823" spans="2:11" x14ac:dyDescent="0.75">
      <c r="B3823" s="176" t="s">
        <v>4037</v>
      </c>
      <c r="C3823" s="168"/>
      <c r="D3823" s="169"/>
      <c r="E3823" s="169"/>
      <c r="F3823" s="169"/>
      <c r="G3823" s="169"/>
      <c r="H3823" s="169"/>
      <c r="I3823" s="169"/>
      <c r="J3823" s="169"/>
      <c r="K3823" s="177"/>
    </row>
    <row r="3824" spans="2:11" x14ac:dyDescent="0.75">
      <c r="B3824" s="176" t="s">
        <v>4038</v>
      </c>
      <c r="C3824" s="168"/>
      <c r="D3824" s="169"/>
      <c r="E3824" s="169"/>
      <c r="F3824" s="169"/>
      <c r="G3824" s="169"/>
      <c r="H3824" s="169"/>
      <c r="I3824" s="169"/>
      <c r="J3824" s="169"/>
      <c r="K3824" s="177"/>
    </row>
    <row r="3825" spans="2:11" x14ac:dyDescent="0.75">
      <c r="B3825" s="176" t="s">
        <v>4039</v>
      </c>
      <c r="C3825" s="168"/>
      <c r="D3825" s="169"/>
      <c r="E3825" s="169"/>
      <c r="F3825" s="169"/>
      <c r="G3825" s="169"/>
      <c r="H3825" s="169"/>
      <c r="I3825" s="169"/>
      <c r="J3825" s="169"/>
      <c r="K3825" s="177"/>
    </row>
    <row r="3826" spans="2:11" x14ac:dyDescent="0.75">
      <c r="B3826" s="176" t="s">
        <v>4040</v>
      </c>
      <c r="C3826" s="168"/>
      <c r="D3826" s="169"/>
      <c r="E3826" s="169"/>
      <c r="F3826" s="169"/>
      <c r="G3826" s="169"/>
      <c r="H3826" s="169"/>
      <c r="I3826" s="169"/>
      <c r="J3826" s="169"/>
      <c r="K3826" s="177"/>
    </row>
    <row r="3827" spans="2:11" x14ac:dyDescent="0.75">
      <c r="B3827" s="176" t="s">
        <v>4041</v>
      </c>
      <c r="C3827" s="168"/>
      <c r="D3827" s="169"/>
      <c r="E3827" s="169"/>
      <c r="F3827" s="169"/>
      <c r="G3827" s="169"/>
      <c r="H3827" s="169"/>
      <c r="I3827" s="169"/>
      <c r="J3827" s="169"/>
      <c r="K3827" s="177"/>
    </row>
    <row r="3828" spans="2:11" x14ac:dyDescent="0.75">
      <c r="B3828" s="176" t="s">
        <v>4042</v>
      </c>
      <c r="C3828" s="168"/>
      <c r="D3828" s="169"/>
      <c r="E3828" s="169"/>
      <c r="F3828" s="169"/>
      <c r="G3828" s="169"/>
      <c r="H3828" s="169"/>
      <c r="I3828" s="169"/>
      <c r="J3828" s="169"/>
      <c r="K3828" s="177"/>
    </row>
    <row r="3829" spans="2:11" x14ac:dyDescent="0.75">
      <c r="B3829" s="176" t="s">
        <v>4043</v>
      </c>
      <c r="C3829" s="168"/>
      <c r="D3829" s="169"/>
      <c r="E3829" s="169"/>
      <c r="F3829" s="169"/>
      <c r="G3829" s="169"/>
      <c r="H3829" s="169"/>
      <c r="I3829" s="169"/>
      <c r="J3829" s="169"/>
      <c r="K3829" s="177"/>
    </row>
    <row r="3830" spans="2:11" x14ac:dyDescent="0.75">
      <c r="B3830" s="176" t="s">
        <v>4044</v>
      </c>
      <c r="C3830" s="168"/>
      <c r="D3830" s="169"/>
      <c r="E3830" s="169"/>
      <c r="F3830" s="169"/>
      <c r="G3830" s="169"/>
      <c r="H3830" s="169"/>
      <c r="I3830" s="169"/>
      <c r="J3830" s="169"/>
      <c r="K3830" s="177"/>
    </row>
    <row r="3831" spans="2:11" x14ac:dyDescent="0.75">
      <c r="B3831" s="176" t="s">
        <v>4045</v>
      </c>
      <c r="C3831" s="168"/>
      <c r="D3831" s="169"/>
      <c r="E3831" s="169"/>
      <c r="F3831" s="169"/>
      <c r="G3831" s="169"/>
      <c r="H3831" s="169"/>
      <c r="I3831" s="169"/>
      <c r="J3831" s="169"/>
      <c r="K3831" s="177"/>
    </row>
    <row r="3832" spans="2:11" x14ac:dyDescent="0.75">
      <c r="B3832" s="176" t="s">
        <v>4046</v>
      </c>
      <c r="C3832" s="168"/>
      <c r="D3832" s="169"/>
      <c r="E3832" s="169"/>
      <c r="F3832" s="169"/>
      <c r="G3832" s="169"/>
      <c r="H3832" s="169"/>
      <c r="I3832" s="169"/>
      <c r="J3832" s="169"/>
      <c r="K3832" s="177"/>
    </row>
    <row r="3833" spans="2:11" x14ac:dyDescent="0.75">
      <c r="B3833" s="176" t="s">
        <v>4047</v>
      </c>
      <c r="C3833" s="168"/>
      <c r="D3833" s="169"/>
      <c r="E3833" s="169"/>
      <c r="F3833" s="169"/>
      <c r="G3833" s="169"/>
      <c r="H3833" s="169"/>
      <c r="I3833" s="169"/>
      <c r="J3833" s="169"/>
      <c r="K3833" s="177"/>
    </row>
    <row r="3834" spans="2:11" x14ac:dyDescent="0.75">
      <c r="B3834" s="176" t="s">
        <v>4048</v>
      </c>
      <c r="C3834" s="168"/>
      <c r="D3834" s="169"/>
      <c r="E3834" s="169"/>
      <c r="F3834" s="169"/>
      <c r="G3834" s="169"/>
      <c r="H3834" s="169"/>
      <c r="I3834" s="169"/>
      <c r="J3834" s="169"/>
      <c r="K3834" s="177"/>
    </row>
    <row r="3835" spans="2:11" x14ac:dyDescent="0.75">
      <c r="B3835" s="176" t="s">
        <v>4049</v>
      </c>
      <c r="C3835" s="168"/>
      <c r="D3835" s="169"/>
      <c r="E3835" s="169"/>
      <c r="F3835" s="169"/>
      <c r="G3835" s="169"/>
      <c r="H3835" s="169"/>
      <c r="I3835" s="169"/>
      <c r="J3835" s="169"/>
      <c r="K3835" s="177"/>
    </row>
    <row r="3836" spans="2:11" x14ac:dyDescent="0.75">
      <c r="B3836" s="176" t="s">
        <v>4050</v>
      </c>
      <c r="C3836" s="168"/>
      <c r="D3836" s="169"/>
      <c r="E3836" s="169"/>
      <c r="F3836" s="169"/>
      <c r="G3836" s="169"/>
      <c r="H3836" s="169"/>
      <c r="I3836" s="169"/>
      <c r="J3836" s="169"/>
      <c r="K3836" s="177"/>
    </row>
    <row r="3837" spans="2:11" x14ac:dyDescent="0.75">
      <c r="B3837" s="176" t="s">
        <v>4051</v>
      </c>
      <c r="C3837" s="168"/>
      <c r="D3837" s="169"/>
      <c r="E3837" s="169"/>
      <c r="F3837" s="169"/>
      <c r="G3837" s="169"/>
      <c r="H3837" s="169"/>
      <c r="I3837" s="169"/>
      <c r="J3837" s="169"/>
      <c r="K3837" s="177"/>
    </row>
    <row r="3838" spans="2:11" x14ac:dyDescent="0.75">
      <c r="B3838" s="176" t="s">
        <v>4052</v>
      </c>
      <c r="C3838" s="168"/>
      <c r="D3838" s="169"/>
      <c r="E3838" s="169"/>
      <c r="F3838" s="169"/>
      <c r="G3838" s="169"/>
      <c r="H3838" s="169"/>
      <c r="I3838" s="169"/>
      <c r="J3838" s="169"/>
      <c r="K3838" s="177"/>
    </row>
    <row r="3839" spans="2:11" x14ac:dyDescent="0.75">
      <c r="B3839" s="176" t="s">
        <v>4053</v>
      </c>
      <c r="C3839" s="168"/>
      <c r="D3839" s="169"/>
      <c r="E3839" s="169"/>
      <c r="F3839" s="169"/>
      <c r="G3839" s="169"/>
      <c r="H3839" s="169"/>
      <c r="I3839" s="169"/>
      <c r="J3839" s="169"/>
      <c r="K3839" s="177"/>
    </row>
    <row r="3840" spans="2:11" x14ac:dyDescent="0.75">
      <c r="B3840" s="176" t="s">
        <v>4054</v>
      </c>
      <c r="C3840" s="168"/>
      <c r="D3840" s="169"/>
      <c r="E3840" s="169"/>
      <c r="F3840" s="169"/>
      <c r="G3840" s="169"/>
      <c r="H3840" s="169"/>
      <c r="I3840" s="169"/>
      <c r="J3840" s="169"/>
      <c r="K3840" s="177"/>
    </row>
    <row r="3841" spans="2:11" x14ac:dyDescent="0.75">
      <c r="B3841" s="176" t="s">
        <v>4055</v>
      </c>
      <c r="C3841" s="168"/>
      <c r="D3841" s="169"/>
      <c r="E3841" s="169"/>
      <c r="F3841" s="169"/>
      <c r="G3841" s="169"/>
      <c r="H3841" s="169"/>
      <c r="I3841" s="169"/>
      <c r="J3841" s="169"/>
      <c r="K3841" s="177"/>
    </row>
    <row r="3842" spans="2:11" x14ac:dyDescent="0.75">
      <c r="B3842" s="176" t="s">
        <v>4056</v>
      </c>
      <c r="C3842" s="168"/>
      <c r="D3842" s="169"/>
      <c r="E3842" s="169"/>
      <c r="F3842" s="169"/>
      <c r="G3842" s="169"/>
      <c r="H3842" s="169"/>
      <c r="I3842" s="169"/>
      <c r="J3842" s="169"/>
      <c r="K3842" s="177"/>
    </row>
    <row r="3843" spans="2:11" x14ac:dyDescent="0.75">
      <c r="B3843" s="176" t="s">
        <v>4057</v>
      </c>
      <c r="C3843" s="168"/>
      <c r="D3843" s="169"/>
      <c r="E3843" s="169"/>
      <c r="F3843" s="169"/>
      <c r="G3843" s="169"/>
      <c r="H3843" s="169"/>
      <c r="I3843" s="169"/>
      <c r="J3843" s="169"/>
      <c r="K3843" s="177"/>
    </row>
    <row r="3844" spans="2:11" x14ac:dyDescent="0.75">
      <c r="B3844" s="176" t="s">
        <v>4058</v>
      </c>
      <c r="C3844" s="168"/>
      <c r="D3844" s="169"/>
      <c r="E3844" s="169"/>
      <c r="F3844" s="169"/>
      <c r="G3844" s="169"/>
      <c r="H3844" s="169"/>
      <c r="I3844" s="169"/>
      <c r="J3844" s="169"/>
      <c r="K3844" s="177"/>
    </row>
    <row r="3845" spans="2:11" x14ac:dyDescent="0.75">
      <c r="B3845" s="176" t="s">
        <v>4059</v>
      </c>
      <c r="C3845" s="168"/>
      <c r="D3845" s="169"/>
      <c r="E3845" s="169"/>
      <c r="F3845" s="169"/>
      <c r="G3845" s="169"/>
      <c r="H3845" s="169"/>
      <c r="I3845" s="169"/>
      <c r="J3845" s="169"/>
      <c r="K3845" s="177"/>
    </row>
    <row r="3846" spans="2:11" x14ac:dyDescent="0.75">
      <c r="B3846" s="176" t="s">
        <v>4060</v>
      </c>
      <c r="C3846" s="168"/>
      <c r="D3846" s="169"/>
      <c r="E3846" s="169"/>
      <c r="F3846" s="169"/>
      <c r="G3846" s="169"/>
      <c r="H3846" s="169"/>
      <c r="I3846" s="169"/>
      <c r="J3846" s="169"/>
      <c r="K3846" s="177"/>
    </row>
    <row r="3847" spans="2:11" x14ac:dyDescent="0.75">
      <c r="B3847" s="176" t="s">
        <v>4061</v>
      </c>
      <c r="C3847" s="168"/>
      <c r="D3847" s="169"/>
      <c r="E3847" s="169"/>
      <c r="F3847" s="169"/>
      <c r="G3847" s="169"/>
      <c r="H3847" s="169"/>
      <c r="I3847" s="169"/>
      <c r="J3847" s="169"/>
      <c r="K3847" s="177"/>
    </row>
    <row r="3848" spans="2:11" x14ac:dyDescent="0.75">
      <c r="B3848" s="176" t="s">
        <v>4062</v>
      </c>
      <c r="C3848" s="168"/>
      <c r="D3848" s="169"/>
      <c r="E3848" s="169"/>
      <c r="F3848" s="169"/>
      <c r="G3848" s="169"/>
      <c r="H3848" s="169"/>
      <c r="I3848" s="169"/>
      <c r="J3848" s="169"/>
      <c r="K3848" s="177"/>
    </row>
    <row r="3849" spans="2:11" x14ac:dyDescent="0.75">
      <c r="B3849" s="176" t="s">
        <v>4063</v>
      </c>
      <c r="C3849" s="168"/>
      <c r="D3849" s="169"/>
      <c r="E3849" s="169"/>
      <c r="F3849" s="169"/>
      <c r="G3849" s="169"/>
      <c r="H3849" s="169"/>
      <c r="I3849" s="169"/>
      <c r="J3849" s="169"/>
      <c r="K3849" s="177"/>
    </row>
    <row r="3850" spans="2:11" x14ac:dyDescent="0.75">
      <c r="B3850" s="176" t="s">
        <v>4064</v>
      </c>
      <c r="C3850" s="168"/>
      <c r="D3850" s="169"/>
      <c r="E3850" s="169"/>
      <c r="F3850" s="169"/>
      <c r="G3850" s="169"/>
      <c r="H3850" s="169"/>
      <c r="I3850" s="169"/>
      <c r="J3850" s="169"/>
      <c r="K3850" s="177"/>
    </row>
    <row r="3851" spans="2:11" x14ac:dyDescent="0.75">
      <c r="B3851" s="176" t="s">
        <v>4065</v>
      </c>
      <c r="C3851" s="168"/>
      <c r="D3851" s="169"/>
      <c r="E3851" s="169"/>
      <c r="F3851" s="169"/>
      <c r="G3851" s="169"/>
      <c r="H3851" s="169"/>
      <c r="I3851" s="169"/>
      <c r="J3851" s="169"/>
      <c r="K3851" s="177"/>
    </row>
    <row r="3852" spans="2:11" x14ac:dyDescent="0.75">
      <c r="B3852" s="176" t="s">
        <v>4066</v>
      </c>
      <c r="C3852" s="168"/>
      <c r="D3852" s="169"/>
      <c r="E3852" s="169"/>
      <c r="F3852" s="169"/>
      <c r="G3852" s="169"/>
      <c r="H3852" s="169"/>
      <c r="I3852" s="169"/>
      <c r="J3852" s="169"/>
      <c r="K3852" s="177"/>
    </row>
    <row r="3853" spans="2:11" x14ac:dyDescent="0.75">
      <c r="B3853" s="176" t="s">
        <v>4067</v>
      </c>
      <c r="C3853" s="168"/>
      <c r="D3853" s="169"/>
      <c r="E3853" s="169"/>
      <c r="F3853" s="169"/>
      <c r="G3853" s="169"/>
      <c r="H3853" s="169"/>
      <c r="I3853" s="169"/>
      <c r="J3853" s="169"/>
      <c r="K3853" s="177"/>
    </row>
    <row r="3854" spans="2:11" x14ac:dyDescent="0.75">
      <c r="B3854" s="176" t="s">
        <v>4068</v>
      </c>
      <c r="C3854" s="168"/>
      <c r="D3854" s="169"/>
      <c r="E3854" s="169"/>
      <c r="F3854" s="169"/>
      <c r="G3854" s="169"/>
      <c r="H3854" s="169"/>
      <c r="I3854" s="169"/>
      <c r="J3854" s="169"/>
      <c r="K3854" s="177"/>
    </row>
    <row r="3855" spans="2:11" x14ac:dyDescent="0.75">
      <c r="B3855" s="176" t="s">
        <v>4069</v>
      </c>
      <c r="C3855" s="168"/>
      <c r="D3855" s="169"/>
      <c r="E3855" s="169"/>
      <c r="F3855" s="169"/>
      <c r="G3855" s="169"/>
      <c r="H3855" s="169"/>
      <c r="I3855" s="169"/>
      <c r="J3855" s="169"/>
      <c r="K3855" s="177"/>
    </row>
    <row r="3856" spans="2:11" x14ac:dyDescent="0.75">
      <c r="B3856" s="176" t="s">
        <v>4070</v>
      </c>
      <c r="C3856" s="168"/>
      <c r="D3856" s="169"/>
      <c r="E3856" s="169"/>
      <c r="F3856" s="169"/>
      <c r="G3856" s="169"/>
      <c r="H3856" s="169"/>
      <c r="I3856" s="169"/>
      <c r="J3856" s="169"/>
      <c r="K3856" s="177"/>
    </row>
    <row r="3857" spans="2:11" x14ac:dyDescent="0.75">
      <c r="B3857" s="176" t="s">
        <v>4071</v>
      </c>
      <c r="C3857" s="168"/>
      <c r="D3857" s="169"/>
      <c r="E3857" s="169"/>
      <c r="F3857" s="169"/>
      <c r="G3857" s="169"/>
      <c r="H3857" s="169"/>
      <c r="I3857" s="169"/>
      <c r="J3857" s="169"/>
      <c r="K3857" s="177"/>
    </row>
    <row r="3858" spans="2:11" x14ac:dyDescent="0.75">
      <c r="B3858" s="176" t="s">
        <v>4072</v>
      </c>
      <c r="C3858" s="168"/>
      <c r="D3858" s="169"/>
      <c r="E3858" s="169"/>
      <c r="F3858" s="169"/>
      <c r="G3858" s="169"/>
      <c r="H3858" s="169"/>
      <c r="I3858" s="169"/>
      <c r="J3858" s="169"/>
      <c r="K3858" s="177"/>
    </row>
    <row r="3859" spans="2:11" x14ac:dyDescent="0.75">
      <c r="B3859" s="176" t="s">
        <v>4073</v>
      </c>
      <c r="C3859" s="168"/>
      <c r="D3859" s="169"/>
      <c r="E3859" s="169"/>
      <c r="F3859" s="169"/>
      <c r="G3859" s="169"/>
      <c r="H3859" s="169"/>
      <c r="I3859" s="169"/>
      <c r="J3859" s="169"/>
      <c r="K3859" s="177"/>
    </row>
    <row r="3860" spans="2:11" x14ac:dyDescent="0.75">
      <c r="B3860" s="176" t="s">
        <v>4074</v>
      </c>
      <c r="C3860" s="168"/>
      <c r="D3860" s="169"/>
      <c r="E3860" s="169"/>
      <c r="F3860" s="169"/>
      <c r="G3860" s="169"/>
      <c r="H3860" s="169"/>
      <c r="I3860" s="169"/>
      <c r="J3860" s="169"/>
      <c r="K3860" s="177"/>
    </row>
    <row r="3861" spans="2:11" x14ac:dyDescent="0.75">
      <c r="B3861" s="176" t="s">
        <v>4075</v>
      </c>
      <c r="C3861" s="168"/>
      <c r="D3861" s="169"/>
      <c r="E3861" s="169"/>
      <c r="F3861" s="169"/>
      <c r="G3861" s="169"/>
      <c r="H3861" s="169"/>
      <c r="I3861" s="169"/>
      <c r="J3861" s="169"/>
      <c r="K3861" s="177"/>
    </row>
    <row r="3862" spans="2:11" x14ac:dyDescent="0.75">
      <c r="B3862" s="176" t="s">
        <v>4076</v>
      </c>
      <c r="C3862" s="168"/>
      <c r="D3862" s="169"/>
      <c r="E3862" s="169"/>
      <c r="F3862" s="169"/>
      <c r="G3862" s="169"/>
      <c r="H3862" s="169"/>
      <c r="I3862" s="169"/>
      <c r="J3862" s="169"/>
      <c r="K3862" s="177"/>
    </row>
    <row r="3863" spans="2:11" x14ac:dyDescent="0.75">
      <c r="B3863" s="176" t="s">
        <v>4077</v>
      </c>
      <c r="C3863" s="168"/>
      <c r="D3863" s="169"/>
      <c r="E3863" s="169"/>
      <c r="F3863" s="169"/>
      <c r="G3863" s="169"/>
      <c r="H3863" s="169"/>
      <c r="I3863" s="169"/>
      <c r="J3863" s="169"/>
      <c r="K3863" s="177"/>
    </row>
    <row r="3864" spans="2:11" x14ac:dyDescent="0.75">
      <c r="B3864" s="176" t="s">
        <v>4078</v>
      </c>
      <c r="C3864" s="168"/>
      <c r="D3864" s="169"/>
      <c r="E3864" s="169"/>
      <c r="F3864" s="169"/>
      <c r="G3864" s="169"/>
      <c r="H3864" s="169"/>
      <c r="I3864" s="169"/>
      <c r="J3864" s="169"/>
      <c r="K3864" s="177"/>
    </row>
    <row r="3865" spans="2:11" x14ac:dyDescent="0.75">
      <c r="B3865" s="176" t="s">
        <v>4079</v>
      </c>
      <c r="C3865" s="168"/>
      <c r="D3865" s="169"/>
      <c r="E3865" s="169"/>
      <c r="F3865" s="169"/>
      <c r="G3865" s="169"/>
      <c r="H3865" s="169"/>
      <c r="I3865" s="169"/>
      <c r="J3865" s="169"/>
      <c r="K3865" s="177"/>
    </row>
    <row r="3866" spans="2:11" x14ac:dyDescent="0.75">
      <c r="B3866" s="176" t="s">
        <v>4080</v>
      </c>
      <c r="C3866" s="168"/>
      <c r="D3866" s="169"/>
      <c r="E3866" s="169"/>
      <c r="F3866" s="169"/>
      <c r="G3866" s="169"/>
      <c r="H3866" s="169"/>
      <c r="I3866" s="169"/>
      <c r="J3866" s="169"/>
      <c r="K3866" s="177"/>
    </row>
    <row r="3867" spans="2:11" x14ac:dyDescent="0.75">
      <c r="B3867" s="176" t="s">
        <v>4081</v>
      </c>
      <c r="C3867" s="168"/>
      <c r="D3867" s="169"/>
      <c r="E3867" s="169"/>
      <c r="F3867" s="169"/>
      <c r="G3867" s="169"/>
      <c r="H3867" s="169"/>
      <c r="I3867" s="169"/>
      <c r="J3867" s="169"/>
      <c r="K3867" s="177"/>
    </row>
    <row r="3868" spans="2:11" x14ac:dyDescent="0.75">
      <c r="B3868" s="176" t="s">
        <v>4082</v>
      </c>
      <c r="C3868" s="168"/>
      <c r="D3868" s="169"/>
      <c r="E3868" s="169"/>
      <c r="F3868" s="169"/>
      <c r="G3868" s="169"/>
      <c r="H3868" s="169"/>
      <c r="I3868" s="169"/>
      <c r="J3868" s="169"/>
      <c r="K3868" s="177"/>
    </row>
    <row r="3869" spans="2:11" x14ac:dyDescent="0.75">
      <c r="B3869" s="176" t="s">
        <v>4083</v>
      </c>
      <c r="C3869" s="168"/>
      <c r="D3869" s="169"/>
      <c r="E3869" s="169"/>
      <c r="F3869" s="169"/>
      <c r="G3869" s="169"/>
      <c r="H3869" s="169"/>
      <c r="I3869" s="169"/>
      <c r="J3869" s="169"/>
      <c r="K3869" s="177"/>
    </row>
    <row r="3870" spans="2:11" x14ac:dyDescent="0.75">
      <c r="B3870" s="176" t="s">
        <v>4084</v>
      </c>
      <c r="C3870" s="168"/>
      <c r="D3870" s="169"/>
      <c r="E3870" s="169"/>
      <c r="F3870" s="169"/>
      <c r="G3870" s="169"/>
      <c r="H3870" s="169"/>
      <c r="I3870" s="169"/>
      <c r="J3870" s="169"/>
      <c r="K3870" s="177"/>
    </row>
    <row r="3871" spans="2:11" x14ac:dyDescent="0.75">
      <c r="B3871" s="176" t="s">
        <v>4085</v>
      </c>
      <c r="C3871" s="168"/>
      <c r="D3871" s="169"/>
      <c r="E3871" s="169"/>
      <c r="F3871" s="169"/>
      <c r="G3871" s="169"/>
      <c r="H3871" s="169"/>
      <c r="I3871" s="169"/>
      <c r="J3871" s="169"/>
      <c r="K3871" s="177"/>
    </row>
    <row r="3872" spans="2:11" x14ac:dyDescent="0.75">
      <c r="B3872" s="176" t="s">
        <v>4086</v>
      </c>
      <c r="C3872" s="168"/>
      <c r="D3872" s="169"/>
      <c r="E3872" s="169"/>
      <c r="F3872" s="169"/>
      <c r="G3872" s="169"/>
      <c r="H3872" s="169"/>
      <c r="I3872" s="169"/>
      <c r="J3872" s="169"/>
      <c r="K3872" s="177"/>
    </row>
    <row r="3873" spans="2:11" x14ac:dyDescent="0.75">
      <c r="B3873" s="176" t="s">
        <v>4087</v>
      </c>
      <c r="C3873" s="168"/>
      <c r="D3873" s="169"/>
      <c r="E3873" s="169"/>
      <c r="F3873" s="169"/>
      <c r="G3873" s="169"/>
      <c r="H3873" s="169"/>
      <c r="I3873" s="169"/>
      <c r="J3873" s="169"/>
      <c r="K3873" s="177"/>
    </row>
    <row r="3874" spans="2:11" x14ac:dyDescent="0.75">
      <c r="B3874" s="176" t="s">
        <v>4088</v>
      </c>
      <c r="C3874" s="168"/>
      <c r="D3874" s="169"/>
      <c r="E3874" s="169"/>
      <c r="F3874" s="169"/>
      <c r="G3874" s="169"/>
      <c r="H3874" s="169"/>
      <c r="I3874" s="169"/>
      <c r="J3874" s="169"/>
      <c r="K3874" s="177"/>
    </row>
    <row r="3875" spans="2:11" x14ac:dyDescent="0.75">
      <c r="B3875" s="176" t="s">
        <v>4089</v>
      </c>
      <c r="C3875" s="168"/>
      <c r="D3875" s="169"/>
      <c r="E3875" s="169"/>
      <c r="F3875" s="169"/>
      <c r="G3875" s="169"/>
      <c r="H3875" s="169"/>
      <c r="I3875" s="169"/>
      <c r="J3875" s="169"/>
      <c r="K3875" s="177"/>
    </row>
    <row r="3876" spans="2:11" x14ac:dyDescent="0.75">
      <c r="B3876" s="176" t="s">
        <v>4090</v>
      </c>
      <c r="C3876" s="168"/>
      <c r="D3876" s="169"/>
      <c r="E3876" s="169"/>
      <c r="F3876" s="169"/>
      <c r="G3876" s="169"/>
      <c r="H3876" s="169"/>
      <c r="I3876" s="169"/>
      <c r="J3876" s="169"/>
      <c r="K3876" s="177"/>
    </row>
    <row r="3877" spans="2:11" x14ac:dyDescent="0.75">
      <c r="B3877" s="176" t="s">
        <v>4091</v>
      </c>
      <c r="C3877" s="168"/>
      <c r="D3877" s="169"/>
      <c r="E3877" s="169"/>
      <c r="F3877" s="169"/>
      <c r="G3877" s="169"/>
      <c r="H3877" s="169"/>
      <c r="I3877" s="169"/>
      <c r="J3877" s="169"/>
      <c r="K3877" s="177"/>
    </row>
    <row r="3878" spans="2:11" x14ac:dyDescent="0.75">
      <c r="B3878" s="176" t="s">
        <v>4092</v>
      </c>
      <c r="C3878" s="168"/>
      <c r="D3878" s="169"/>
      <c r="E3878" s="169"/>
      <c r="F3878" s="169"/>
      <c r="G3878" s="169"/>
      <c r="H3878" s="169"/>
      <c r="I3878" s="169"/>
      <c r="J3878" s="169"/>
      <c r="K3878" s="177"/>
    </row>
    <row r="3879" spans="2:11" x14ac:dyDescent="0.75">
      <c r="B3879" s="176" t="s">
        <v>4093</v>
      </c>
      <c r="C3879" s="168"/>
      <c r="D3879" s="169"/>
      <c r="E3879" s="169"/>
      <c r="F3879" s="169"/>
      <c r="G3879" s="169"/>
      <c r="H3879" s="169"/>
      <c r="I3879" s="169"/>
      <c r="J3879" s="169"/>
      <c r="K3879" s="177"/>
    </row>
    <row r="3880" spans="2:11" x14ac:dyDescent="0.75">
      <c r="B3880" s="176" t="s">
        <v>4094</v>
      </c>
      <c r="C3880" s="168"/>
      <c r="D3880" s="169"/>
      <c r="E3880" s="169"/>
      <c r="F3880" s="169"/>
      <c r="G3880" s="169"/>
      <c r="H3880" s="169"/>
      <c r="I3880" s="169"/>
      <c r="J3880" s="169"/>
      <c r="K3880" s="177"/>
    </row>
    <row r="3881" spans="2:11" x14ac:dyDescent="0.75">
      <c r="B3881" s="176" t="s">
        <v>4095</v>
      </c>
      <c r="C3881" s="168"/>
      <c r="D3881" s="169"/>
      <c r="E3881" s="169"/>
      <c r="F3881" s="169"/>
      <c r="G3881" s="169"/>
      <c r="H3881" s="169"/>
      <c r="I3881" s="169"/>
      <c r="J3881" s="169"/>
      <c r="K3881" s="177"/>
    </row>
    <row r="3882" spans="2:11" x14ac:dyDescent="0.75">
      <c r="B3882" s="176" t="s">
        <v>4096</v>
      </c>
      <c r="C3882" s="168"/>
      <c r="D3882" s="169"/>
      <c r="E3882" s="169"/>
      <c r="F3882" s="169"/>
      <c r="G3882" s="169"/>
      <c r="H3882" s="169"/>
      <c r="I3882" s="169"/>
      <c r="J3882" s="169"/>
      <c r="K3882" s="177"/>
    </row>
    <row r="3883" spans="2:11" x14ac:dyDescent="0.75">
      <c r="B3883" s="176" t="s">
        <v>4097</v>
      </c>
      <c r="C3883" s="168"/>
      <c r="D3883" s="169"/>
      <c r="E3883" s="169"/>
      <c r="F3883" s="169"/>
      <c r="G3883" s="169"/>
      <c r="H3883" s="169"/>
      <c r="I3883" s="169"/>
      <c r="J3883" s="169"/>
      <c r="K3883" s="177"/>
    </row>
    <row r="3884" spans="2:11" x14ac:dyDescent="0.75">
      <c r="B3884" s="176" t="s">
        <v>4098</v>
      </c>
      <c r="C3884" s="168"/>
      <c r="D3884" s="169"/>
      <c r="E3884" s="169"/>
      <c r="F3884" s="169"/>
      <c r="G3884" s="169"/>
      <c r="H3884" s="169"/>
      <c r="I3884" s="169"/>
      <c r="J3884" s="169"/>
      <c r="K3884" s="177"/>
    </row>
    <row r="3885" spans="2:11" x14ac:dyDescent="0.75">
      <c r="B3885" s="176" t="s">
        <v>4099</v>
      </c>
      <c r="C3885" s="168"/>
      <c r="D3885" s="169"/>
      <c r="E3885" s="169"/>
      <c r="F3885" s="169"/>
      <c r="G3885" s="169"/>
      <c r="H3885" s="169"/>
      <c r="I3885" s="169"/>
      <c r="J3885" s="169"/>
      <c r="K3885" s="177"/>
    </row>
    <row r="3886" spans="2:11" x14ac:dyDescent="0.75">
      <c r="B3886" s="176" t="s">
        <v>4100</v>
      </c>
      <c r="C3886" s="168"/>
      <c r="D3886" s="169"/>
      <c r="E3886" s="169"/>
      <c r="F3886" s="169"/>
      <c r="G3886" s="169"/>
      <c r="H3886" s="169"/>
      <c r="I3886" s="169"/>
      <c r="J3886" s="169"/>
      <c r="K3886" s="177"/>
    </row>
    <row r="3887" spans="2:11" x14ac:dyDescent="0.75">
      <c r="B3887" s="176" t="s">
        <v>4101</v>
      </c>
      <c r="C3887" s="168"/>
      <c r="D3887" s="169"/>
      <c r="E3887" s="169"/>
      <c r="F3887" s="169"/>
      <c r="G3887" s="169"/>
      <c r="H3887" s="169"/>
      <c r="I3887" s="169"/>
      <c r="J3887" s="169"/>
      <c r="K3887" s="177"/>
    </row>
    <row r="3888" spans="2:11" x14ac:dyDescent="0.75">
      <c r="B3888" s="176" t="s">
        <v>4102</v>
      </c>
      <c r="C3888" s="168"/>
      <c r="D3888" s="169"/>
      <c r="E3888" s="169"/>
      <c r="F3888" s="169"/>
      <c r="G3888" s="169"/>
      <c r="H3888" s="169"/>
      <c r="I3888" s="169"/>
      <c r="J3888" s="169"/>
      <c r="K3888" s="177"/>
    </row>
    <row r="3889" spans="2:11" x14ac:dyDescent="0.75">
      <c r="B3889" s="176" t="s">
        <v>4103</v>
      </c>
      <c r="C3889" s="168"/>
      <c r="D3889" s="169"/>
      <c r="E3889" s="169"/>
      <c r="F3889" s="169"/>
      <c r="G3889" s="169"/>
      <c r="H3889" s="169"/>
      <c r="I3889" s="169"/>
      <c r="J3889" s="169"/>
      <c r="K3889" s="177"/>
    </row>
    <row r="3890" spans="2:11" x14ac:dyDescent="0.75">
      <c r="B3890" s="176" t="s">
        <v>4104</v>
      </c>
      <c r="C3890" s="168"/>
      <c r="D3890" s="169"/>
      <c r="E3890" s="169"/>
      <c r="F3890" s="169"/>
      <c r="G3890" s="169"/>
      <c r="H3890" s="169"/>
      <c r="I3890" s="169"/>
      <c r="J3890" s="169"/>
      <c r="K3890" s="177"/>
    </row>
    <row r="3891" spans="2:11" x14ac:dyDescent="0.75">
      <c r="B3891" s="176" t="s">
        <v>4105</v>
      </c>
      <c r="C3891" s="168"/>
      <c r="D3891" s="169"/>
      <c r="E3891" s="169"/>
      <c r="F3891" s="169"/>
      <c r="G3891" s="169"/>
      <c r="H3891" s="169"/>
      <c r="I3891" s="169"/>
      <c r="J3891" s="169"/>
      <c r="K3891" s="177"/>
    </row>
    <row r="3892" spans="2:11" x14ac:dyDescent="0.75">
      <c r="B3892" s="176" t="s">
        <v>4106</v>
      </c>
      <c r="C3892" s="168"/>
      <c r="D3892" s="169"/>
      <c r="E3892" s="169"/>
      <c r="F3892" s="169"/>
      <c r="G3892" s="169"/>
      <c r="H3892" s="169"/>
      <c r="I3892" s="169"/>
      <c r="J3892" s="169"/>
      <c r="K3892" s="177"/>
    </row>
    <row r="3893" spans="2:11" x14ac:dyDescent="0.75">
      <c r="B3893" s="176" t="s">
        <v>4107</v>
      </c>
      <c r="C3893" s="168"/>
      <c r="D3893" s="169"/>
      <c r="E3893" s="169"/>
      <c r="F3893" s="169"/>
      <c r="G3893" s="169"/>
      <c r="H3893" s="169"/>
      <c r="I3893" s="169"/>
      <c r="J3893" s="169"/>
      <c r="K3893" s="177"/>
    </row>
    <row r="3894" spans="2:11" x14ac:dyDescent="0.75">
      <c r="B3894" s="176" t="s">
        <v>4108</v>
      </c>
      <c r="C3894" s="168"/>
      <c r="D3894" s="169"/>
      <c r="E3894" s="169"/>
      <c r="F3894" s="169"/>
      <c r="G3894" s="169"/>
      <c r="H3894" s="169"/>
      <c r="I3894" s="169"/>
      <c r="J3894" s="169"/>
      <c r="K3894" s="177"/>
    </row>
    <row r="3895" spans="2:11" x14ac:dyDescent="0.75">
      <c r="B3895" s="176" t="s">
        <v>4109</v>
      </c>
      <c r="C3895" s="168"/>
      <c r="D3895" s="169"/>
      <c r="E3895" s="169"/>
      <c r="F3895" s="169"/>
      <c r="G3895" s="169"/>
      <c r="H3895" s="169"/>
      <c r="I3895" s="169"/>
      <c r="J3895" s="169"/>
      <c r="K3895" s="177"/>
    </row>
    <row r="3896" spans="2:11" x14ac:dyDescent="0.75">
      <c r="B3896" s="176" t="s">
        <v>4110</v>
      </c>
      <c r="C3896" s="168"/>
      <c r="D3896" s="169"/>
      <c r="E3896" s="169"/>
      <c r="F3896" s="169"/>
      <c r="G3896" s="169"/>
      <c r="H3896" s="169"/>
      <c r="I3896" s="169"/>
      <c r="J3896" s="169"/>
      <c r="K3896" s="177"/>
    </row>
    <row r="3897" spans="2:11" x14ac:dyDescent="0.75">
      <c r="B3897" s="176" t="s">
        <v>4111</v>
      </c>
      <c r="C3897" s="168"/>
      <c r="D3897" s="169"/>
      <c r="E3897" s="169"/>
      <c r="F3897" s="169"/>
      <c r="G3897" s="169"/>
      <c r="H3897" s="169"/>
      <c r="I3897" s="169"/>
      <c r="J3897" s="169"/>
      <c r="K3897" s="177"/>
    </row>
    <row r="3898" spans="2:11" x14ac:dyDescent="0.75">
      <c r="B3898" s="176" t="s">
        <v>4112</v>
      </c>
      <c r="C3898" s="168"/>
      <c r="D3898" s="169"/>
      <c r="E3898" s="169"/>
      <c r="F3898" s="169"/>
      <c r="G3898" s="169"/>
      <c r="H3898" s="169"/>
      <c r="I3898" s="169"/>
      <c r="J3898" s="169"/>
      <c r="K3898" s="177"/>
    </row>
    <row r="3899" spans="2:11" x14ac:dyDescent="0.75">
      <c r="B3899" s="176" t="s">
        <v>4113</v>
      </c>
      <c r="C3899" s="168"/>
      <c r="D3899" s="169"/>
      <c r="E3899" s="169"/>
      <c r="F3899" s="169"/>
      <c r="G3899" s="169"/>
      <c r="H3899" s="169"/>
      <c r="I3899" s="169"/>
      <c r="J3899" s="169"/>
      <c r="K3899" s="177"/>
    </row>
    <row r="3900" spans="2:11" x14ac:dyDescent="0.75">
      <c r="B3900" s="176" t="s">
        <v>4114</v>
      </c>
      <c r="C3900" s="168"/>
      <c r="D3900" s="169"/>
      <c r="E3900" s="169"/>
      <c r="F3900" s="169"/>
      <c r="G3900" s="169"/>
      <c r="H3900" s="169"/>
      <c r="I3900" s="169"/>
      <c r="J3900" s="169"/>
      <c r="K3900" s="177"/>
    </row>
    <row r="3901" spans="2:11" x14ac:dyDescent="0.75">
      <c r="B3901" s="176" t="s">
        <v>4115</v>
      </c>
      <c r="C3901" s="168"/>
      <c r="D3901" s="169"/>
      <c r="E3901" s="169"/>
      <c r="F3901" s="169"/>
      <c r="G3901" s="169"/>
      <c r="H3901" s="169"/>
      <c r="I3901" s="169"/>
      <c r="J3901" s="169"/>
      <c r="K3901" s="177"/>
    </row>
    <row r="3902" spans="2:11" x14ac:dyDescent="0.75">
      <c r="B3902" s="176" t="s">
        <v>4116</v>
      </c>
      <c r="C3902" s="168"/>
      <c r="D3902" s="169"/>
      <c r="E3902" s="169"/>
      <c r="F3902" s="169"/>
      <c r="G3902" s="169"/>
      <c r="H3902" s="169"/>
      <c r="I3902" s="169"/>
      <c r="J3902" s="169"/>
      <c r="K3902" s="177"/>
    </row>
    <row r="3903" spans="2:11" x14ac:dyDescent="0.75">
      <c r="B3903" s="176" t="s">
        <v>4117</v>
      </c>
      <c r="C3903" s="168"/>
      <c r="D3903" s="169"/>
      <c r="E3903" s="169"/>
      <c r="F3903" s="169"/>
      <c r="G3903" s="169"/>
      <c r="H3903" s="169"/>
      <c r="I3903" s="169"/>
      <c r="J3903" s="169"/>
      <c r="K3903" s="177"/>
    </row>
    <row r="3904" spans="2:11" x14ac:dyDescent="0.75">
      <c r="B3904" s="176" t="s">
        <v>4118</v>
      </c>
      <c r="C3904" s="168"/>
      <c r="D3904" s="169"/>
      <c r="E3904" s="169"/>
      <c r="F3904" s="169"/>
      <c r="G3904" s="169"/>
      <c r="H3904" s="169"/>
      <c r="I3904" s="169"/>
      <c r="J3904" s="169"/>
      <c r="K3904" s="177"/>
    </row>
    <row r="3905" spans="2:11" x14ac:dyDescent="0.75">
      <c r="B3905" s="176" t="s">
        <v>4119</v>
      </c>
      <c r="C3905" s="168"/>
      <c r="D3905" s="169"/>
      <c r="E3905" s="169"/>
      <c r="F3905" s="169"/>
      <c r="G3905" s="169"/>
      <c r="H3905" s="169"/>
      <c r="I3905" s="169"/>
      <c r="J3905" s="169"/>
      <c r="K3905" s="177"/>
    </row>
    <row r="3906" spans="2:11" x14ac:dyDescent="0.75">
      <c r="B3906" s="176" t="s">
        <v>4120</v>
      </c>
      <c r="C3906" s="168"/>
      <c r="D3906" s="169"/>
      <c r="E3906" s="169"/>
      <c r="F3906" s="169"/>
      <c r="G3906" s="169"/>
      <c r="H3906" s="169"/>
      <c r="I3906" s="169"/>
      <c r="J3906" s="169"/>
      <c r="K3906" s="177"/>
    </row>
    <row r="3907" spans="2:11" x14ac:dyDescent="0.75">
      <c r="B3907" s="176" t="s">
        <v>4121</v>
      </c>
      <c r="C3907" s="168"/>
      <c r="D3907" s="169"/>
      <c r="E3907" s="169"/>
      <c r="F3907" s="169"/>
      <c r="G3907" s="169"/>
      <c r="H3907" s="169"/>
      <c r="I3907" s="169"/>
      <c r="J3907" s="169"/>
      <c r="K3907" s="177"/>
    </row>
    <row r="3908" spans="2:11" x14ac:dyDescent="0.75">
      <c r="B3908" s="176" t="s">
        <v>4122</v>
      </c>
      <c r="C3908" s="168"/>
      <c r="D3908" s="169"/>
      <c r="E3908" s="169"/>
      <c r="F3908" s="169"/>
      <c r="G3908" s="169"/>
      <c r="H3908" s="169"/>
      <c r="I3908" s="169"/>
      <c r="J3908" s="169"/>
      <c r="K3908" s="177"/>
    </row>
    <row r="3909" spans="2:11" x14ac:dyDescent="0.75">
      <c r="B3909" s="176" t="s">
        <v>4123</v>
      </c>
      <c r="C3909" s="168"/>
      <c r="D3909" s="169"/>
      <c r="E3909" s="169"/>
      <c r="F3909" s="169"/>
      <c r="G3909" s="169"/>
      <c r="H3909" s="169"/>
      <c r="I3909" s="169"/>
      <c r="J3909" s="169"/>
      <c r="K3909" s="177"/>
    </row>
    <row r="3910" spans="2:11" x14ac:dyDescent="0.75">
      <c r="B3910" s="176" t="s">
        <v>4124</v>
      </c>
      <c r="C3910" s="168"/>
      <c r="D3910" s="169"/>
      <c r="E3910" s="169"/>
      <c r="F3910" s="169"/>
      <c r="G3910" s="169"/>
      <c r="H3910" s="169"/>
      <c r="I3910" s="169"/>
      <c r="J3910" s="169"/>
      <c r="K3910" s="177"/>
    </row>
    <row r="3911" spans="2:11" x14ac:dyDescent="0.75">
      <c r="B3911" s="176" t="s">
        <v>4125</v>
      </c>
      <c r="C3911" s="168"/>
      <c r="D3911" s="169"/>
      <c r="E3911" s="169"/>
      <c r="F3911" s="169"/>
      <c r="G3911" s="169"/>
      <c r="H3911" s="169"/>
      <c r="I3911" s="169"/>
      <c r="J3911" s="169"/>
      <c r="K3911" s="177"/>
    </row>
    <row r="3912" spans="2:11" x14ac:dyDescent="0.75">
      <c r="B3912" s="176" t="s">
        <v>4126</v>
      </c>
      <c r="C3912" s="168"/>
      <c r="D3912" s="169"/>
      <c r="E3912" s="169"/>
      <c r="F3912" s="169"/>
      <c r="G3912" s="169"/>
      <c r="H3912" s="169"/>
      <c r="I3912" s="169"/>
      <c r="J3912" s="169"/>
      <c r="K3912" s="177"/>
    </row>
    <row r="3913" spans="2:11" x14ac:dyDescent="0.75">
      <c r="B3913" s="176" t="s">
        <v>4127</v>
      </c>
      <c r="C3913" s="168"/>
      <c r="D3913" s="169"/>
      <c r="E3913" s="169"/>
      <c r="F3913" s="169"/>
      <c r="G3913" s="169"/>
      <c r="H3913" s="169"/>
      <c r="I3913" s="169"/>
      <c r="J3913" s="169"/>
      <c r="K3913" s="177"/>
    </row>
    <row r="3914" spans="2:11" x14ac:dyDescent="0.75">
      <c r="B3914" s="176" t="s">
        <v>4128</v>
      </c>
      <c r="C3914" s="168"/>
      <c r="D3914" s="169"/>
      <c r="E3914" s="169"/>
      <c r="F3914" s="169"/>
      <c r="G3914" s="169"/>
      <c r="H3914" s="169"/>
      <c r="I3914" s="169"/>
      <c r="J3914" s="169"/>
      <c r="K3914" s="177"/>
    </row>
    <row r="3915" spans="2:11" x14ac:dyDescent="0.75">
      <c r="B3915" s="176" t="s">
        <v>4129</v>
      </c>
      <c r="C3915" s="168"/>
      <c r="D3915" s="169"/>
      <c r="E3915" s="169"/>
      <c r="F3915" s="169"/>
      <c r="G3915" s="169"/>
      <c r="H3915" s="169"/>
      <c r="I3915" s="169"/>
      <c r="J3915" s="169"/>
      <c r="K3915" s="177"/>
    </row>
    <row r="3916" spans="2:11" x14ac:dyDescent="0.75">
      <c r="B3916" s="176" t="s">
        <v>4130</v>
      </c>
      <c r="C3916" s="168"/>
      <c r="D3916" s="169"/>
      <c r="E3916" s="169"/>
      <c r="F3916" s="169"/>
      <c r="G3916" s="169"/>
      <c r="H3916" s="169"/>
      <c r="I3916" s="169"/>
      <c r="J3916" s="169"/>
      <c r="K3916" s="177"/>
    </row>
    <row r="3917" spans="2:11" x14ac:dyDescent="0.75">
      <c r="B3917" s="176" t="s">
        <v>4131</v>
      </c>
      <c r="C3917" s="168"/>
      <c r="D3917" s="169"/>
      <c r="E3917" s="169"/>
      <c r="F3917" s="169"/>
      <c r="G3917" s="169"/>
      <c r="H3917" s="169"/>
      <c r="I3917" s="169"/>
      <c r="J3917" s="169"/>
      <c r="K3917" s="177"/>
    </row>
    <row r="3918" spans="2:11" x14ac:dyDescent="0.75">
      <c r="B3918" s="176" t="s">
        <v>4132</v>
      </c>
      <c r="C3918" s="168"/>
      <c r="D3918" s="169"/>
      <c r="E3918" s="169"/>
      <c r="F3918" s="169"/>
      <c r="G3918" s="169"/>
      <c r="H3918" s="169"/>
      <c r="I3918" s="169"/>
      <c r="J3918" s="169"/>
      <c r="K3918" s="177"/>
    </row>
    <row r="3919" spans="2:11" x14ac:dyDescent="0.75">
      <c r="B3919" s="176" t="s">
        <v>4133</v>
      </c>
      <c r="C3919" s="168"/>
      <c r="D3919" s="169"/>
      <c r="E3919" s="169"/>
      <c r="F3919" s="169"/>
      <c r="G3919" s="169"/>
      <c r="H3919" s="169"/>
      <c r="I3919" s="169"/>
      <c r="J3919" s="169"/>
      <c r="K3919" s="177"/>
    </row>
    <row r="3920" spans="2:11" x14ac:dyDescent="0.75">
      <c r="B3920" s="176" t="s">
        <v>4134</v>
      </c>
      <c r="C3920" s="168"/>
      <c r="D3920" s="169"/>
      <c r="E3920" s="169"/>
      <c r="F3920" s="169"/>
      <c r="G3920" s="169"/>
      <c r="H3920" s="169"/>
      <c r="I3920" s="169"/>
      <c r="J3920" s="169"/>
      <c r="K3920" s="177"/>
    </row>
    <row r="3921" spans="2:11" x14ac:dyDescent="0.75">
      <c r="B3921" s="176" t="s">
        <v>4135</v>
      </c>
      <c r="C3921" s="168"/>
      <c r="D3921" s="169"/>
      <c r="E3921" s="169"/>
      <c r="F3921" s="169"/>
      <c r="G3921" s="169"/>
      <c r="H3921" s="169"/>
      <c r="I3921" s="169"/>
      <c r="J3921" s="169"/>
      <c r="K3921" s="177"/>
    </row>
    <row r="3922" spans="2:11" x14ac:dyDescent="0.75">
      <c r="B3922" s="176" t="s">
        <v>4136</v>
      </c>
      <c r="C3922" s="168"/>
      <c r="D3922" s="169"/>
      <c r="E3922" s="169"/>
      <c r="F3922" s="169"/>
      <c r="G3922" s="169"/>
      <c r="H3922" s="169"/>
      <c r="I3922" s="169"/>
      <c r="J3922" s="169"/>
      <c r="K3922" s="177"/>
    </row>
    <row r="3923" spans="2:11" x14ac:dyDescent="0.75">
      <c r="B3923" s="176" t="s">
        <v>4137</v>
      </c>
      <c r="C3923" s="168"/>
      <c r="D3923" s="169"/>
      <c r="E3923" s="169"/>
      <c r="F3923" s="169"/>
      <c r="G3923" s="169"/>
      <c r="H3923" s="169"/>
      <c r="I3923" s="169"/>
      <c r="J3923" s="169"/>
      <c r="K3923" s="177"/>
    </row>
    <row r="3924" spans="2:11" x14ac:dyDescent="0.75">
      <c r="B3924" s="176" t="s">
        <v>4138</v>
      </c>
      <c r="C3924" s="168"/>
      <c r="D3924" s="169"/>
      <c r="E3924" s="169"/>
      <c r="F3924" s="169"/>
      <c r="G3924" s="169"/>
      <c r="H3924" s="169"/>
      <c r="I3924" s="169"/>
      <c r="J3924" s="169"/>
      <c r="K3924" s="177"/>
    </row>
    <row r="3925" spans="2:11" x14ac:dyDescent="0.75">
      <c r="B3925" s="176" t="s">
        <v>4139</v>
      </c>
      <c r="C3925" s="168"/>
      <c r="D3925" s="169"/>
      <c r="E3925" s="169"/>
      <c r="F3925" s="169"/>
      <c r="G3925" s="169"/>
      <c r="H3925" s="169"/>
      <c r="I3925" s="169"/>
      <c r="J3925" s="169"/>
      <c r="K3925" s="177"/>
    </row>
    <row r="3926" spans="2:11" x14ac:dyDescent="0.75">
      <c r="B3926" s="176" t="s">
        <v>4140</v>
      </c>
      <c r="C3926" s="168"/>
      <c r="D3926" s="169"/>
      <c r="E3926" s="169"/>
      <c r="F3926" s="169"/>
      <c r="G3926" s="169"/>
      <c r="H3926" s="169"/>
      <c r="I3926" s="169"/>
      <c r="J3926" s="169"/>
      <c r="K3926" s="177"/>
    </row>
    <row r="3927" spans="2:11" x14ac:dyDescent="0.75">
      <c r="B3927" s="176" t="s">
        <v>4141</v>
      </c>
      <c r="C3927" s="168"/>
      <c r="D3927" s="169"/>
      <c r="E3927" s="169"/>
      <c r="F3927" s="169"/>
      <c r="G3927" s="169"/>
      <c r="H3927" s="169"/>
      <c r="I3927" s="169"/>
      <c r="J3927" s="169"/>
      <c r="K3927" s="177"/>
    </row>
    <row r="3928" spans="2:11" x14ac:dyDescent="0.75">
      <c r="B3928" s="176" t="s">
        <v>4142</v>
      </c>
      <c r="C3928" s="168"/>
      <c r="D3928" s="169"/>
      <c r="E3928" s="169"/>
      <c r="F3928" s="169"/>
      <c r="G3928" s="169"/>
      <c r="H3928" s="169"/>
      <c r="I3928" s="169"/>
      <c r="J3928" s="169"/>
      <c r="K3928" s="177"/>
    </row>
    <row r="3929" spans="2:11" x14ac:dyDescent="0.75">
      <c r="B3929" s="176" t="s">
        <v>4143</v>
      </c>
      <c r="C3929" s="168"/>
      <c r="D3929" s="169"/>
      <c r="E3929" s="169"/>
      <c r="F3929" s="169"/>
      <c r="G3929" s="169"/>
      <c r="H3929" s="169"/>
      <c r="I3929" s="169"/>
      <c r="J3929" s="169"/>
      <c r="K3929" s="177"/>
    </row>
    <row r="3930" spans="2:11" x14ac:dyDescent="0.75">
      <c r="B3930" s="176" t="s">
        <v>4144</v>
      </c>
      <c r="C3930" s="168"/>
      <c r="D3930" s="169"/>
      <c r="E3930" s="169"/>
      <c r="F3930" s="169"/>
      <c r="G3930" s="169"/>
      <c r="H3930" s="169"/>
      <c r="I3930" s="169"/>
      <c r="J3930" s="169"/>
      <c r="K3930" s="177"/>
    </row>
    <row r="3931" spans="2:11" x14ac:dyDescent="0.75">
      <c r="B3931" s="176" t="s">
        <v>4145</v>
      </c>
      <c r="C3931" s="168"/>
      <c r="D3931" s="169"/>
      <c r="E3931" s="169"/>
      <c r="F3931" s="169"/>
      <c r="G3931" s="169"/>
      <c r="H3931" s="169"/>
      <c r="I3931" s="169"/>
      <c r="J3931" s="169"/>
      <c r="K3931" s="177"/>
    </row>
    <row r="3932" spans="2:11" x14ac:dyDescent="0.75">
      <c r="B3932" s="176" t="s">
        <v>4146</v>
      </c>
      <c r="C3932" s="168"/>
      <c r="D3932" s="169"/>
      <c r="E3932" s="169"/>
      <c r="F3932" s="169"/>
      <c r="G3932" s="169"/>
      <c r="H3932" s="169"/>
      <c r="I3932" s="169"/>
      <c r="J3932" s="169"/>
      <c r="K3932" s="177"/>
    </row>
    <row r="3933" spans="2:11" x14ac:dyDescent="0.75">
      <c r="B3933" s="176" t="s">
        <v>4147</v>
      </c>
      <c r="C3933" s="168"/>
      <c r="D3933" s="169"/>
      <c r="E3933" s="169"/>
      <c r="F3933" s="169"/>
      <c r="G3933" s="169"/>
      <c r="H3933" s="169"/>
      <c r="I3933" s="169"/>
      <c r="J3933" s="169"/>
      <c r="K3933" s="177"/>
    </row>
    <row r="3934" spans="2:11" x14ac:dyDescent="0.75">
      <c r="B3934" s="176" t="s">
        <v>4148</v>
      </c>
      <c r="C3934" s="168"/>
      <c r="D3934" s="169"/>
      <c r="E3934" s="169"/>
      <c r="F3934" s="169"/>
      <c r="G3934" s="169"/>
      <c r="H3934" s="169"/>
      <c r="I3934" s="169"/>
      <c r="J3934" s="169"/>
      <c r="K3934" s="177"/>
    </row>
    <row r="3935" spans="2:11" x14ac:dyDescent="0.75">
      <c r="B3935" s="176" t="s">
        <v>4149</v>
      </c>
      <c r="C3935" s="168"/>
      <c r="D3935" s="169"/>
      <c r="E3935" s="169"/>
      <c r="F3935" s="169"/>
      <c r="G3935" s="169"/>
      <c r="H3935" s="169"/>
      <c r="I3935" s="169"/>
      <c r="J3935" s="169"/>
      <c r="K3935" s="177"/>
    </row>
    <row r="3936" spans="2:11" x14ac:dyDescent="0.75">
      <c r="B3936" s="176" t="s">
        <v>4150</v>
      </c>
      <c r="C3936" s="168"/>
      <c r="D3936" s="169"/>
      <c r="E3936" s="169"/>
      <c r="F3936" s="169"/>
      <c r="G3936" s="169"/>
      <c r="H3936" s="169"/>
      <c r="I3936" s="169"/>
      <c r="J3936" s="169"/>
      <c r="K3936" s="177"/>
    </row>
    <row r="3937" spans="2:11" x14ac:dyDescent="0.75">
      <c r="B3937" s="176" t="s">
        <v>4151</v>
      </c>
      <c r="C3937" s="168"/>
      <c r="D3937" s="169"/>
      <c r="E3937" s="169"/>
      <c r="F3937" s="169"/>
      <c r="G3937" s="169"/>
      <c r="H3937" s="169"/>
      <c r="I3937" s="169"/>
      <c r="J3937" s="169"/>
      <c r="K3937" s="177"/>
    </row>
    <row r="3938" spans="2:11" x14ac:dyDescent="0.75">
      <c r="B3938" s="176" t="s">
        <v>4152</v>
      </c>
      <c r="C3938" s="168"/>
      <c r="D3938" s="169"/>
      <c r="E3938" s="169"/>
      <c r="F3938" s="169"/>
      <c r="G3938" s="169"/>
      <c r="H3938" s="169"/>
      <c r="I3938" s="169"/>
      <c r="J3938" s="169"/>
      <c r="K3938" s="177"/>
    </row>
    <row r="3939" spans="2:11" x14ac:dyDescent="0.75">
      <c r="B3939" s="176" t="s">
        <v>4153</v>
      </c>
      <c r="C3939" s="168"/>
      <c r="D3939" s="169"/>
      <c r="E3939" s="169"/>
      <c r="F3939" s="169"/>
      <c r="G3939" s="169"/>
      <c r="H3939" s="169"/>
      <c r="I3939" s="169"/>
      <c r="J3939" s="169"/>
      <c r="K3939" s="177"/>
    </row>
    <row r="3940" spans="2:11" x14ac:dyDescent="0.75">
      <c r="B3940" s="176" t="s">
        <v>4154</v>
      </c>
      <c r="C3940" s="168"/>
      <c r="D3940" s="169"/>
      <c r="E3940" s="169"/>
      <c r="F3940" s="169"/>
      <c r="G3940" s="169"/>
      <c r="H3940" s="169"/>
      <c r="I3940" s="169"/>
      <c r="J3940" s="169"/>
      <c r="K3940" s="177"/>
    </row>
    <row r="3941" spans="2:11" x14ac:dyDescent="0.75">
      <c r="B3941" s="176" t="s">
        <v>4155</v>
      </c>
      <c r="C3941" s="168"/>
      <c r="D3941" s="169"/>
      <c r="E3941" s="169"/>
      <c r="F3941" s="169"/>
      <c r="G3941" s="169"/>
      <c r="H3941" s="169"/>
      <c r="I3941" s="169"/>
      <c r="J3941" s="169"/>
      <c r="K3941" s="177"/>
    </row>
    <row r="3942" spans="2:11" x14ac:dyDescent="0.75">
      <c r="B3942" s="176" t="s">
        <v>4156</v>
      </c>
      <c r="C3942" s="168"/>
      <c r="D3942" s="169"/>
      <c r="E3942" s="169"/>
      <c r="F3942" s="169"/>
      <c r="G3942" s="169"/>
      <c r="H3942" s="169"/>
      <c r="I3942" s="169"/>
      <c r="J3942" s="169"/>
      <c r="K3942" s="177"/>
    </row>
    <row r="3943" spans="2:11" x14ac:dyDescent="0.75">
      <c r="B3943" s="176" t="s">
        <v>4157</v>
      </c>
      <c r="C3943" s="168"/>
      <c r="D3943" s="169"/>
      <c r="E3943" s="169"/>
      <c r="F3943" s="169"/>
      <c r="G3943" s="169"/>
      <c r="H3943" s="169"/>
      <c r="I3943" s="169"/>
      <c r="J3943" s="169"/>
      <c r="K3943" s="177"/>
    </row>
    <row r="3944" spans="2:11" x14ac:dyDescent="0.75">
      <c r="B3944" s="176" t="s">
        <v>4158</v>
      </c>
      <c r="C3944" s="168"/>
      <c r="D3944" s="169"/>
      <c r="E3944" s="169"/>
      <c r="F3944" s="169"/>
      <c r="G3944" s="169"/>
      <c r="H3944" s="169"/>
      <c r="I3944" s="169"/>
      <c r="J3944" s="169"/>
      <c r="K3944" s="177"/>
    </row>
    <row r="3945" spans="2:11" x14ac:dyDescent="0.75">
      <c r="B3945" s="176" t="s">
        <v>4159</v>
      </c>
      <c r="C3945" s="168"/>
      <c r="D3945" s="169"/>
      <c r="E3945" s="169"/>
      <c r="F3945" s="169"/>
      <c r="G3945" s="169"/>
      <c r="H3945" s="169"/>
      <c r="I3945" s="169"/>
      <c r="J3945" s="169"/>
      <c r="K3945" s="177"/>
    </row>
    <row r="3946" spans="2:11" x14ac:dyDescent="0.75">
      <c r="B3946" s="176" t="s">
        <v>4160</v>
      </c>
      <c r="C3946" s="168"/>
      <c r="D3946" s="169"/>
      <c r="E3946" s="169"/>
      <c r="F3946" s="169"/>
      <c r="G3946" s="169"/>
      <c r="H3946" s="169"/>
      <c r="I3946" s="169"/>
      <c r="J3946" s="169"/>
      <c r="K3946" s="177"/>
    </row>
    <row r="3947" spans="2:11" x14ac:dyDescent="0.75">
      <c r="B3947" s="176" t="s">
        <v>4161</v>
      </c>
      <c r="C3947" s="168"/>
      <c r="D3947" s="169"/>
      <c r="E3947" s="169"/>
      <c r="F3947" s="169"/>
      <c r="G3947" s="169"/>
      <c r="H3947" s="169"/>
      <c r="I3947" s="169"/>
      <c r="J3947" s="169"/>
      <c r="K3947" s="177"/>
    </row>
    <row r="3948" spans="2:11" x14ac:dyDescent="0.75">
      <c r="B3948" s="176" t="s">
        <v>4162</v>
      </c>
      <c r="C3948" s="168"/>
      <c r="D3948" s="169"/>
      <c r="E3948" s="169"/>
      <c r="F3948" s="169"/>
      <c r="G3948" s="169"/>
      <c r="H3948" s="169"/>
      <c r="I3948" s="169"/>
      <c r="J3948" s="169"/>
      <c r="K3948" s="177"/>
    </row>
    <row r="3949" spans="2:11" x14ac:dyDescent="0.75">
      <c r="B3949" s="176" t="s">
        <v>4163</v>
      </c>
      <c r="C3949" s="168"/>
      <c r="D3949" s="169"/>
      <c r="E3949" s="169"/>
      <c r="F3949" s="169"/>
      <c r="G3949" s="169"/>
      <c r="H3949" s="169"/>
      <c r="I3949" s="169"/>
      <c r="J3949" s="169"/>
      <c r="K3949" s="177"/>
    </row>
    <row r="3950" spans="2:11" x14ac:dyDescent="0.75">
      <c r="B3950" s="176" t="s">
        <v>4164</v>
      </c>
      <c r="C3950" s="168"/>
      <c r="D3950" s="169"/>
      <c r="E3950" s="169"/>
      <c r="F3950" s="169"/>
      <c r="G3950" s="169"/>
      <c r="H3950" s="169"/>
      <c r="I3950" s="169"/>
      <c r="J3950" s="169"/>
      <c r="K3950" s="177"/>
    </row>
    <row r="3951" spans="2:11" x14ac:dyDescent="0.75">
      <c r="B3951" s="176" t="s">
        <v>4165</v>
      </c>
      <c r="C3951" s="168"/>
      <c r="D3951" s="169"/>
      <c r="E3951" s="169"/>
      <c r="F3951" s="169"/>
      <c r="G3951" s="169"/>
      <c r="H3951" s="169"/>
      <c r="I3951" s="169"/>
      <c r="J3951" s="169"/>
      <c r="K3951" s="177"/>
    </row>
    <row r="3952" spans="2:11" x14ac:dyDescent="0.75">
      <c r="B3952" s="176" t="s">
        <v>4166</v>
      </c>
      <c r="C3952" s="168"/>
      <c r="D3952" s="169"/>
      <c r="E3952" s="169"/>
      <c r="F3952" s="169"/>
      <c r="G3952" s="169"/>
      <c r="H3952" s="169"/>
      <c r="I3952" s="169"/>
      <c r="J3952" s="169"/>
      <c r="K3952" s="177"/>
    </row>
    <row r="3953" spans="2:11" x14ac:dyDescent="0.75">
      <c r="B3953" s="176" t="s">
        <v>4167</v>
      </c>
      <c r="C3953" s="168"/>
      <c r="D3953" s="169"/>
      <c r="E3953" s="169"/>
      <c r="F3953" s="169"/>
      <c r="G3953" s="169"/>
      <c r="H3953" s="169"/>
      <c r="I3953" s="169"/>
      <c r="J3953" s="169"/>
      <c r="K3953" s="177"/>
    </row>
    <row r="3954" spans="2:11" x14ac:dyDescent="0.75">
      <c r="B3954" s="176" t="s">
        <v>4168</v>
      </c>
      <c r="C3954" s="168"/>
      <c r="D3954" s="169"/>
      <c r="E3954" s="169"/>
      <c r="F3954" s="169"/>
      <c r="G3954" s="169"/>
      <c r="H3954" s="169"/>
      <c r="I3954" s="169"/>
      <c r="J3954" s="169"/>
      <c r="K3954" s="177"/>
    </row>
    <row r="3955" spans="2:11" x14ac:dyDescent="0.75">
      <c r="B3955" s="176" t="s">
        <v>4169</v>
      </c>
      <c r="C3955" s="168"/>
      <c r="D3955" s="169"/>
      <c r="E3955" s="169"/>
      <c r="F3955" s="169"/>
      <c r="G3955" s="169"/>
      <c r="H3955" s="169"/>
      <c r="I3955" s="169"/>
      <c r="J3955" s="169"/>
      <c r="K3955" s="177"/>
    </row>
    <row r="3956" spans="2:11" x14ac:dyDescent="0.75">
      <c r="B3956" s="176" t="s">
        <v>4170</v>
      </c>
      <c r="C3956" s="168"/>
      <c r="D3956" s="169"/>
      <c r="E3956" s="169"/>
      <c r="F3956" s="169"/>
      <c r="G3956" s="169"/>
      <c r="H3956" s="169"/>
      <c r="I3956" s="169"/>
      <c r="J3956" s="169"/>
      <c r="K3956" s="177"/>
    </row>
    <row r="3957" spans="2:11" x14ac:dyDescent="0.75">
      <c r="B3957" s="176" t="s">
        <v>4171</v>
      </c>
      <c r="C3957" s="168"/>
      <c r="D3957" s="169"/>
      <c r="E3957" s="169"/>
      <c r="F3957" s="169"/>
      <c r="G3957" s="169"/>
      <c r="H3957" s="169"/>
      <c r="I3957" s="169"/>
      <c r="J3957" s="169"/>
      <c r="K3957" s="177"/>
    </row>
    <row r="3958" spans="2:11" x14ac:dyDescent="0.75">
      <c r="B3958" s="176" t="s">
        <v>4172</v>
      </c>
      <c r="C3958" s="168"/>
      <c r="D3958" s="169"/>
      <c r="E3958" s="169"/>
      <c r="F3958" s="169"/>
      <c r="G3958" s="169"/>
      <c r="H3958" s="169"/>
      <c r="I3958" s="169"/>
      <c r="J3958" s="169"/>
      <c r="K3958" s="177"/>
    </row>
    <row r="3959" spans="2:11" x14ac:dyDescent="0.75">
      <c r="B3959" s="176" t="s">
        <v>4173</v>
      </c>
      <c r="C3959" s="168"/>
      <c r="D3959" s="169"/>
      <c r="E3959" s="169"/>
      <c r="F3959" s="169"/>
      <c r="G3959" s="169"/>
      <c r="H3959" s="169"/>
      <c r="I3959" s="169"/>
      <c r="J3959" s="169"/>
      <c r="K3959" s="177"/>
    </row>
    <row r="3960" spans="2:11" x14ac:dyDescent="0.75">
      <c r="B3960" s="176" t="s">
        <v>4174</v>
      </c>
      <c r="C3960" s="168"/>
      <c r="D3960" s="169"/>
      <c r="E3960" s="169"/>
      <c r="F3960" s="169"/>
      <c r="G3960" s="169"/>
      <c r="H3960" s="169"/>
      <c r="I3960" s="169"/>
      <c r="J3960" s="169"/>
      <c r="K3960" s="177"/>
    </row>
    <row r="3961" spans="2:11" x14ac:dyDescent="0.75">
      <c r="B3961" s="176" t="s">
        <v>4175</v>
      </c>
      <c r="C3961" s="168"/>
      <c r="D3961" s="169"/>
      <c r="E3961" s="169"/>
      <c r="F3961" s="169"/>
      <c r="G3961" s="169"/>
      <c r="H3961" s="169"/>
      <c r="I3961" s="169"/>
      <c r="J3961" s="169"/>
      <c r="K3961" s="177"/>
    </row>
    <row r="3962" spans="2:11" x14ac:dyDescent="0.75">
      <c r="B3962" s="176" t="s">
        <v>4176</v>
      </c>
      <c r="C3962" s="168"/>
      <c r="D3962" s="169"/>
      <c r="E3962" s="169"/>
      <c r="F3962" s="169"/>
      <c r="G3962" s="169"/>
      <c r="H3962" s="169"/>
      <c r="I3962" s="169"/>
      <c r="J3962" s="169"/>
      <c r="K3962" s="177"/>
    </row>
    <row r="3963" spans="2:11" x14ac:dyDescent="0.75">
      <c r="B3963" s="176" t="s">
        <v>4177</v>
      </c>
      <c r="C3963" s="168"/>
      <c r="D3963" s="169"/>
      <c r="E3963" s="169"/>
      <c r="F3963" s="169"/>
      <c r="G3963" s="169"/>
      <c r="H3963" s="169"/>
      <c r="I3963" s="169"/>
      <c r="J3963" s="169"/>
      <c r="K3963" s="177"/>
    </row>
    <row r="3964" spans="2:11" x14ac:dyDescent="0.75">
      <c r="B3964" s="176" t="s">
        <v>4178</v>
      </c>
      <c r="C3964" s="168"/>
      <c r="D3964" s="169"/>
      <c r="E3964" s="169"/>
      <c r="F3964" s="169"/>
      <c r="G3964" s="169"/>
      <c r="H3964" s="169"/>
      <c r="I3964" s="169"/>
      <c r="J3964" s="169"/>
      <c r="K3964" s="177"/>
    </row>
    <row r="3965" spans="2:11" x14ac:dyDescent="0.75">
      <c r="B3965" s="176" t="s">
        <v>4179</v>
      </c>
      <c r="C3965" s="168"/>
      <c r="D3965" s="169"/>
      <c r="E3965" s="169"/>
      <c r="F3965" s="169"/>
      <c r="G3965" s="169"/>
      <c r="H3965" s="169"/>
      <c r="I3965" s="169"/>
      <c r="J3965" s="169"/>
      <c r="K3965" s="177"/>
    </row>
    <row r="3966" spans="2:11" x14ac:dyDescent="0.75">
      <c r="B3966" s="176" t="s">
        <v>4180</v>
      </c>
      <c r="C3966" s="168"/>
      <c r="D3966" s="169"/>
      <c r="E3966" s="169"/>
      <c r="F3966" s="169"/>
      <c r="G3966" s="169"/>
      <c r="H3966" s="169"/>
      <c r="I3966" s="169"/>
      <c r="J3966" s="169"/>
      <c r="K3966" s="177"/>
    </row>
    <row r="3967" spans="2:11" x14ac:dyDescent="0.75">
      <c r="B3967" s="176" t="s">
        <v>4181</v>
      </c>
      <c r="C3967" s="168"/>
      <c r="D3967" s="169"/>
      <c r="E3967" s="169"/>
      <c r="F3967" s="169"/>
      <c r="G3967" s="169"/>
      <c r="H3967" s="169"/>
      <c r="I3967" s="169"/>
      <c r="J3967" s="169"/>
      <c r="K3967" s="177"/>
    </row>
    <row r="3968" spans="2:11" x14ac:dyDescent="0.75">
      <c r="B3968" s="176" t="s">
        <v>4182</v>
      </c>
      <c r="C3968" s="168"/>
      <c r="D3968" s="169"/>
      <c r="E3968" s="169"/>
      <c r="F3968" s="169"/>
      <c r="G3968" s="169"/>
      <c r="H3968" s="169"/>
      <c r="I3968" s="169"/>
      <c r="J3968" s="169"/>
      <c r="K3968" s="177"/>
    </row>
    <row r="3969" spans="2:11" x14ac:dyDescent="0.75">
      <c r="B3969" s="176" t="s">
        <v>4183</v>
      </c>
      <c r="C3969" s="168"/>
      <c r="D3969" s="169"/>
      <c r="E3969" s="169"/>
      <c r="F3969" s="169"/>
      <c r="G3969" s="169"/>
      <c r="H3969" s="169"/>
      <c r="I3969" s="169"/>
      <c r="J3969" s="169"/>
      <c r="K3969" s="177"/>
    </row>
    <row r="3970" spans="2:11" x14ac:dyDescent="0.75">
      <c r="B3970" s="176" t="s">
        <v>4184</v>
      </c>
      <c r="C3970" s="168"/>
      <c r="D3970" s="169"/>
      <c r="E3970" s="169"/>
      <c r="F3970" s="169"/>
      <c r="G3970" s="169"/>
      <c r="H3970" s="169"/>
      <c r="I3970" s="169"/>
      <c r="J3970" s="169"/>
      <c r="K3970" s="177"/>
    </row>
    <row r="3971" spans="2:11" x14ac:dyDescent="0.75">
      <c r="B3971" s="176" t="s">
        <v>4185</v>
      </c>
      <c r="C3971" s="168"/>
      <c r="D3971" s="169"/>
      <c r="E3971" s="169"/>
      <c r="F3971" s="169"/>
      <c r="G3971" s="169"/>
      <c r="H3971" s="169"/>
      <c r="I3971" s="169"/>
      <c r="J3971" s="169"/>
      <c r="K3971" s="177"/>
    </row>
    <row r="3972" spans="2:11" x14ac:dyDescent="0.75">
      <c r="B3972" s="176" t="s">
        <v>4186</v>
      </c>
      <c r="C3972" s="168"/>
      <c r="D3972" s="169"/>
      <c r="E3972" s="169"/>
      <c r="F3972" s="169"/>
      <c r="G3972" s="169"/>
      <c r="H3972" s="169"/>
      <c r="I3972" s="169"/>
      <c r="J3972" s="169"/>
      <c r="K3972" s="177"/>
    </row>
    <row r="3973" spans="2:11" x14ac:dyDescent="0.75">
      <c r="B3973" s="176" t="s">
        <v>4187</v>
      </c>
      <c r="C3973" s="168"/>
      <c r="D3973" s="169"/>
      <c r="E3973" s="169"/>
      <c r="F3973" s="169"/>
      <c r="G3973" s="169"/>
      <c r="H3973" s="169"/>
      <c r="I3973" s="169"/>
      <c r="J3973" s="169"/>
      <c r="K3973" s="177"/>
    </row>
    <row r="3974" spans="2:11" x14ac:dyDescent="0.75">
      <c r="B3974" s="176" t="s">
        <v>4188</v>
      </c>
      <c r="C3974" s="168"/>
      <c r="D3974" s="169"/>
      <c r="E3974" s="169"/>
      <c r="F3974" s="169"/>
      <c r="G3974" s="169"/>
      <c r="H3974" s="169"/>
      <c r="I3974" s="169"/>
      <c r="J3974" s="169"/>
      <c r="K3974" s="177"/>
    </row>
    <row r="3975" spans="2:11" x14ac:dyDescent="0.75">
      <c r="B3975" s="176" t="s">
        <v>4189</v>
      </c>
      <c r="C3975" s="168"/>
      <c r="D3975" s="169"/>
      <c r="E3975" s="169"/>
      <c r="F3975" s="169"/>
      <c r="G3975" s="169"/>
      <c r="H3975" s="169"/>
      <c r="I3975" s="169"/>
      <c r="J3975" s="169"/>
      <c r="K3975" s="177"/>
    </row>
    <row r="3976" spans="2:11" x14ac:dyDescent="0.75">
      <c r="B3976" s="176" t="s">
        <v>4190</v>
      </c>
      <c r="C3976" s="168"/>
      <c r="D3976" s="169"/>
      <c r="E3976" s="169"/>
      <c r="F3976" s="169"/>
      <c r="G3976" s="169"/>
      <c r="H3976" s="169"/>
      <c r="I3976" s="169"/>
      <c r="J3976" s="169"/>
      <c r="K3976" s="177"/>
    </row>
    <row r="3977" spans="2:11" x14ac:dyDescent="0.75">
      <c r="B3977" s="176" t="s">
        <v>4191</v>
      </c>
      <c r="C3977" s="168"/>
      <c r="D3977" s="169"/>
      <c r="E3977" s="169"/>
      <c r="F3977" s="169"/>
      <c r="G3977" s="169"/>
      <c r="H3977" s="169"/>
      <c r="I3977" s="169"/>
      <c r="J3977" s="169"/>
      <c r="K3977" s="177"/>
    </row>
    <row r="3978" spans="2:11" x14ac:dyDescent="0.75">
      <c r="B3978" s="176" t="s">
        <v>4192</v>
      </c>
      <c r="C3978" s="168"/>
      <c r="D3978" s="169"/>
      <c r="E3978" s="169"/>
      <c r="F3978" s="169"/>
      <c r="G3978" s="169"/>
      <c r="H3978" s="169"/>
      <c r="I3978" s="169"/>
      <c r="J3978" s="169"/>
      <c r="K3978" s="177"/>
    </row>
    <row r="3979" spans="2:11" x14ac:dyDescent="0.75">
      <c r="B3979" s="176" t="s">
        <v>4193</v>
      </c>
      <c r="C3979" s="168"/>
      <c r="D3979" s="169"/>
      <c r="E3979" s="169"/>
      <c r="F3979" s="169"/>
      <c r="G3979" s="169"/>
      <c r="H3979" s="169"/>
      <c r="I3979" s="169"/>
      <c r="J3979" s="169"/>
      <c r="K3979" s="177"/>
    </row>
    <row r="3980" spans="2:11" x14ac:dyDescent="0.75">
      <c r="B3980" s="176" t="s">
        <v>4194</v>
      </c>
      <c r="C3980" s="168"/>
      <c r="D3980" s="169"/>
      <c r="E3980" s="169"/>
      <c r="F3980" s="169"/>
      <c r="G3980" s="169"/>
      <c r="H3980" s="169"/>
      <c r="I3980" s="169"/>
      <c r="J3980" s="169"/>
      <c r="K3980" s="177"/>
    </row>
    <row r="3981" spans="2:11" x14ac:dyDescent="0.75">
      <c r="B3981" s="176" t="s">
        <v>4195</v>
      </c>
      <c r="C3981" s="168"/>
      <c r="D3981" s="169"/>
      <c r="E3981" s="169"/>
      <c r="F3981" s="169"/>
      <c r="G3981" s="169"/>
      <c r="H3981" s="169"/>
      <c r="I3981" s="169"/>
      <c r="J3981" s="169"/>
      <c r="K3981" s="177"/>
    </row>
    <row r="3982" spans="2:11" x14ac:dyDescent="0.75">
      <c r="B3982" s="176" t="s">
        <v>4196</v>
      </c>
      <c r="C3982" s="168"/>
      <c r="D3982" s="169"/>
      <c r="E3982" s="169"/>
      <c r="F3982" s="169"/>
      <c r="G3982" s="169"/>
      <c r="H3982" s="169"/>
      <c r="I3982" s="169"/>
      <c r="J3982" s="169"/>
      <c r="K3982" s="177"/>
    </row>
    <row r="3983" spans="2:11" x14ac:dyDescent="0.75">
      <c r="B3983" s="176" t="s">
        <v>4197</v>
      </c>
      <c r="C3983" s="168"/>
      <c r="D3983" s="169"/>
      <c r="E3983" s="169"/>
      <c r="F3983" s="169"/>
      <c r="G3983" s="169"/>
      <c r="H3983" s="169"/>
      <c r="I3983" s="169"/>
      <c r="J3983" s="169"/>
      <c r="K3983" s="177"/>
    </row>
    <row r="3984" spans="2:11" x14ac:dyDescent="0.75">
      <c r="B3984" s="176" t="s">
        <v>4198</v>
      </c>
      <c r="C3984" s="168"/>
      <c r="D3984" s="169"/>
      <c r="E3984" s="169"/>
      <c r="F3984" s="169"/>
      <c r="G3984" s="169"/>
      <c r="H3984" s="169"/>
      <c r="I3984" s="169"/>
      <c r="J3984" s="169"/>
      <c r="K3984" s="177"/>
    </row>
    <row r="3985" spans="2:11" x14ac:dyDescent="0.75">
      <c r="B3985" s="176" t="s">
        <v>4199</v>
      </c>
      <c r="C3985" s="168"/>
      <c r="D3985" s="169"/>
      <c r="E3985" s="169"/>
      <c r="F3985" s="169"/>
      <c r="G3985" s="169"/>
      <c r="H3985" s="169"/>
      <c r="I3985" s="169"/>
      <c r="J3985" s="169"/>
      <c r="K3985" s="177"/>
    </row>
    <row r="3986" spans="2:11" x14ac:dyDescent="0.75">
      <c r="B3986" s="176" t="s">
        <v>4200</v>
      </c>
      <c r="C3986" s="168"/>
      <c r="D3986" s="169"/>
      <c r="E3986" s="169"/>
      <c r="F3986" s="169"/>
      <c r="G3986" s="169"/>
      <c r="H3986" s="169"/>
      <c r="I3986" s="169"/>
      <c r="J3986" s="169"/>
      <c r="K3986" s="177"/>
    </row>
    <row r="3987" spans="2:11" x14ac:dyDescent="0.75">
      <c r="B3987" s="176" t="s">
        <v>4201</v>
      </c>
      <c r="C3987" s="168"/>
      <c r="D3987" s="169"/>
      <c r="E3987" s="169"/>
      <c r="F3987" s="169"/>
      <c r="G3987" s="169"/>
      <c r="H3987" s="169"/>
      <c r="I3987" s="169"/>
      <c r="J3987" s="169"/>
      <c r="K3987" s="177"/>
    </row>
    <row r="3988" spans="2:11" x14ac:dyDescent="0.75">
      <c r="B3988" s="176" t="s">
        <v>4202</v>
      </c>
      <c r="C3988" s="168"/>
      <c r="D3988" s="169"/>
      <c r="E3988" s="169"/>
      <c r="F3988" s="169"/>
      <c r="G3988" s="169"/>
      <c r="H3988" s="169"/>
      <c r="I3988" s="169"/>
      <c r="J3988" s="169"/>
      <c r="K3988" s="177"/>
    </row>
    <row r="3989" spans="2:11" x14ac:dyDescent="0.75">
      <c r="B3989" s="176" t="s">
        <v>4203</v>
      </c>
      <c r="C3989" s="168"/>
      <c r="D3989" s="169"/>
      <c r="E3989" s="169"/>
      <c r="F3989" s="169"/>
      <c r="G3989" s="169"/>
      <c r="H3989" s="169"/>
      <c r="I3989" s="169"/>
      <c r="J3989" s="169"/>
      <c r="K3989" s="177"/>
    </row>
    <row r="3990" spans="2:11" x14ac:dyDescent="0.75">
      <c r="B3990" s="176" t="s">
        <v>4204</v>
      </c>
      <c r="C3990" s="168"/>
      <c r="D3990" s="169"/>
      <c r="E3990" s="169"/>
      <c r="F3990" s="169"/>
      <c r="G3990" s="169"/>
      <c r="H3990" s="169"/>
      <c r="I3990" s="169"/>
      <c r="J3990" s="169"/>
      <c r="K3990" s="177"/>
    </row>
    <row r="3991" spans="2:11" x14ac:dyDescent="0.75">
      <c r="B3991" s="176" t="s">
        <v>4205</v>
      </c>
      <c r="C3991" s="168"/>
      <c r="D3991" s="169"/>
      <c r="E3991" s="169"/>
      <c r="F3991" s="169"/>
      <c r="G3991" s="169"/>
      <c r="H3991" s="169"/>
      <c r="I3991" s="169"/>
      <c r="J3991" s="169"/>
      <c r="K3991" s="177"/>
    </row>
    <row r="3992" spans="2:11" x14ac:dyDescent="0.75">
      <c r="B3992" s="176" t="s">
        <v>4206</v>
      </c>
      <c r="C3992" s="168"/>
      <c r="D3992" s="169"/>
      <c r="E3992" s="169"/>
      <c r="F3992" s="169"/>
      <c r="G3992" s="169"/>
      <c r="H3992" s="169"/>
      <c r="I3992" s="169"/>
      <c r="J3992" s="169"/>
      <c r="K3992" s="177"/>
    </row>
    <row r="3993" spans="2:11" x14ac:dyDescent="0.75">
      <c r="B3993" s="176" t="s">
        <v>4207</v>
      </c>
      <c r="C3993" s="168"/>
      <c r="D3993" s="169"/>
      <c r="E3993" s="169"/>
      <c r="F3993" s="169"/>
      <c r="G3993" s="169"/>
      <c r="H3993" s="169"/>
      <c r="I3993" s="169"/>
      <c r="J3993" s="169"/>
      <c r="K3993" s="177"/>
    </row>
    <row r="3994" spans="2:11" x14ac:dyDescent="0.75">
      <c r="B3994" s="176" t="s">
        <v>4208</v>
      </c>
      <c r="C3994" s="168"/>
      <c r="D3994" s="169"/>
      <c r="E3994" s="169"/>
      <c r="F3994" s="169"/>
      <c r="G3994" s="169"/>
      <c r="H3994" s="169"/>
      <c r="I3994" s="169"/>
      <c r="J3994" s="169"/>
      <c r="K3994" s="177"/>
    </row>
    <row r="3995" spans="2:11" x14ac:dyDescent="0.75">
      <c r="B3995" s="176" t="s">
        <v>4209</v>
      </c>
      <c r="C3995" s="168"/>
      <c r="D3995" s="169"/>
      <c r="E3995" s="169"/>
      <c r="F3995" s="169"/>
      <c r="G3995" s="169"/>
      <c r="H3995" s="169"/>
      <c r="I3995" s="169"/>
      <c r="J3995" s="169"/>
      <c r="K3995" s="177"/>
    </row>
    <row r="3996" spans="2:11" x14ac:dyDescent="0.75">
      <c r="B3996" s="176" t="s">
        <v>4210</v>
      </c>
      <c r="C3996" s="168"/>
      <c r="D3996" s="169"/>
      <c r="E3996" s="169"/>
      <c r="F3996" s="169"/>
      <c r="G3996" s="169"/>
      <c r="H3996" s="169"/>
      <c r="I3996" s="169"/>
      <c r="J3996" s="169"/>
      <c r="K3996" s="177"/>
    </row>
    <row r="3997" spans="2:11" x14ac:dyDescent="0.75">
      <c r="B3997" s="176" t="s">
        <v>4211</v>
      </c>
      <c r="C3997" s="168"/>
      <c r="D3997" s="169"/>
      <c r="E3997" s="169"/>
      <c r="F3997" s="169"/>
      <c r="G3997" s="169"/>
      <c r="H3997" s="169"/>
      <c r="I3997" s="169"/>
      <c r="J3997" s="169"/>
      <c r="K3997" s="177"/>
    </row>
    <row r="3998" spans="2:11" x14ac:dyDescent="0.75">
      <c r="B3998" s="176" t="s">
        <v>4212</v>
      </c>
      <c r="C3998" s="168"/>
      <c r="D3998" s="169"/>
      <c r="E3998" s="169"/>
      <c r="F3998" s="169"/>
      <c r="G3998" s="169"/>
      <c r="H3998" s="169"/>
      <c r="I3998" s="169"/>
      <c r="J3998" s="169"/>
      <c r="K3998" s="177"/>
    </row>
    <row r="3999" spans="2:11" x14ac:dyDescent="0.75">
      <c r="B3999" s="176" t="s">
        <v>4213</v>
      </c>
      <c r="C3999" s="168"/>
      <c r="D3999" s="169"/>
      <c r="E3999" s="169"/>
      <c r="F3999" s="169"/>
      <c r="G3999" s="169"/>
      <c r="H3999" s="169"/>
      <c r="I3999" s="169"/>
      <c r="J3999" s="169"/>
      <c r="K3999" s="177"/>
    </row>
    <row r="4000" spans="2:11" x14ac:dyDescent="0.75">
      <c r="B4000" s="176" t="s">
        <v>4214</v>
      </c>
      <c r="C4000" s="168"/>
      <c r="D4000" s="169"/>
      <c r="E4000" s="169"/>
      <c r="F4000" s="169"/>
      <c r="G4000" s="169"/>
      <c r="H4000" s="169"/>
      <c r="I4000" s="169"/>
      <c r="J4000" s="169"/>
      <c r="K4000" s="177"/>
    </row>
    <row r="4001" spans="2:11" x14ac:dyDescent="0.75">
      <c r="B4001" s="176" t="s">
        <v>4215</v>
      </c>
      <c r="C4001" s="168"/>
      <c r="D4001" s="169"/>
      <c r="E4001" s="169"/>
      <c r="F4001" s="169"/>
      <c r="G4001" s="169"/>
      <c r="H4001" s="169"/>
      <c r="I4001" s="169"/>
      <c r="J4001" s="169"/>
      <c r="K4001" s="177"/>
    </row>
    <row r="4002" spans="2:11" x14ac:dyDescent="0.75">
      <c r="B4002" s="176" t="s">
        <v>4216</v>
      </c>
      <c r="C4002" s="168"/>
      <c r="D4002" s="169"/>
      <c r="E4002" s="169"/>
      <c r="F4002" s="169"/>
      <c r="G4002" s="169"/>
      <c r="H4002" s="169"/>
      <c r="I4002" s="169"/>
      <c r="J4002" s="169"/>
      <c r="K4002" s="177"/>
    </row>
    <row r="4003" spans="2:11" x14ac:dyDescent="0.75">
      <c r="B4003" s="176" t="s">
        <v>4217</v>
      </c>
      <c r="C4003" s="168"/>
      <c r="D4003" s="169"/>
      <c r="E4003" s="169"/>
      <c r="F4003" s="169"/>
      <c r="G4003" s="169"/>
      <c r="H4003" s="169"/>
      <c r="I4003" s="169"/>
      <c r="J4003" s="169"/>
      <c r="K4003" s="177"/>
    </row>
    <row r="4004" spans="2:11" x14ac:dyDescent="0.75">
      <c r="B4004" s="176" t="s">
        <v>4218</v>
      </c>
      <c r="C4004" s="168"/>
      <c r="D4004" s="169"/>
      <c r="E4004" s="169"/>
      <c r="F4004" s="169"/>
      <c r="G4004" s="169"/>
      <c r="H4004" s="169"/>
      <c r="I4004" s="169"/>
      <c r="J4004" s="169"/>
      <c r="K4004" s="177"/>
    </row>
    <row r="4005" spans="2:11" x14ac:dyDescent="0.75">
      <c r="B4005" s="176" t="s">
        <v>4219</v>
      </c>
      <c r="C4005" s="168"/>
      <c r="D4005" s="169"/>
      <c r="E4005" s="169"/>
      <c r="F4005" s="169"/>
      <c r="G4005" s="169"/>
      <c r="H4005" s="169"/>
      <c r="I4005" s="169"/>
      <c r="J4005" s="169"/>
      <c r="K4005" s="177"/>
    </row>
    <row r="4006" spans="2:11" x14ac:dyDescent="0.75">
      <c r="B4006" s="176" t="s">
        <v>4220</v>
      </c>
      <c r="C4006" s="168"/>
      <c r="D4006" s="169"/>
      <c r="E4006" s="169"/>
      <c r="F4006" s="169"/>
      <c r="G4006" s="169"/>
      <c r="H4006" s="169"/>
      <c r="I4006" s="169"/>
      <c r="J4006" s="169"/>
      <c r="K4006" s="177"/>
    </row>
    <row r="4007" spans="2:11" x14ac:dyDescent="0.75">
      <c r="B4007" s="176" t="s">
        <v>4221</v>
      </c>
      <c r="C4007" s="168"/>
      <c r="D4007" s="169"/>
      <c r="E4007" s="169"/>
      <c r="F4007" s="169"/>
      <c r="G4007" s="169"/>
      <c r="H4007" s="169"/>
      <c r="I4007" s="169"/>
      <c r="J4007" s="169"/>
      <c r="K4007" s="177"/>
    </row>
    <row r="4008" spans="2:11" x14ac:dyDescent="0.75">
      <c r="B4008" s="176" t="s">
        <v>4222</v>
      </c>
      <c r="C4008" s="168"/>
      <c r="D4008" s="169"/>
      <c r="E4008" s="169"/>
      <c r="F4008" s="169"/>
      <c r="G4008" s="169"/>
      <c r="H4008" s="169"/>
      <c r="I4008" s="169"/>
      <c r="J4008" s="169"/>
      <c r="K4008" s="177"/>
    </row>
    <row r="4009" spans="2:11" x14ac:dyDescent="0.75">
      <c r="B4009" s="176" t="s">
        <v>4223</v>
      </c>
      <c r="C4009" s="168"/>
      <c r="D4009" s="169"/>
      <c r="E4009" s="169"/>
      <c r="F4009" s="169"/>
      <c r="G4009" s="169"/>
      <c r="H4009" s="169"/>
      <c r="I4009" s="169"/>
      <c r="J4009" s="169"/>
      <c r="K4009" s="177"/>
    </row>
    <row r="4010" spans="2:11" x14ac:dyDescent="0.75">
      <c r="B4010" s="176" t="s">
        <v>4224</v>
      </c>
      <c r="C4010" s="168"/>
      <c r="D4010" s="169"/>
      <c r="E4010" s="169"/>
      <c r="F4010" s="169"/>
      <c r="G4010" s="169"/>
      <c r="H4010" s="169"/>
      <c r="I4010" s="169"/>
      <c r="J4010" s="169"/>
      <c r="K4010" s="177"/>
    </row>
    <row r="4011" spans="2:11" x14ac:dyDescent="0.75">
      <c r="B4011" s="176" t="s">
        <v>4225</v>
      </c>
      <c r="C4011" s="168"/>
      <c r="D4011" s="169"/>
      <c r="E4011" s="169"/>
      <c r="F4011" s="169"/>
      <c r="G4011" s="169"/>
      <c r="H4011" s="169"/>
      <c r="I4011" s="169"/>
      <c r="J4011" s="169"/>
      <c r="K4011" s="177"/>
    </row>
    <row r="4012" spans="2:11" x14ac:dyDescent="0.75">
      <c r="B4012" s="176" t="s">
        <v>4226</v>
      </c>
      <c r="C4012" s="168"/>
      <c r="D4012" s="169"/>
      <c r="E4012" s="169"/>
      <c r="F4012" s="169"/>
      <c r="G4012" s="169"/>
      <c r="H4012" s="169"/>
      <c r="I4012" s="169"/>
      <c r="J4012" s="169"/>
      <c r="K4012" s="177"/>
    </row>
    <row r="4013" spans="2:11" x14ac:dyDescent="0.75">
      <c r="B4013" s="176" t="s">
        <v>4227</v>
      </c>
      <c r="C4013" s="168"/>
      <c r="D4013" s="169"/>
      <c r="E4013" s="169"/>
      <c r="F4013" s="169"/>
      <c r="G4013" s="169"/>
      <c r="H4013" s="169"/>
      <c r="I4013" s="169"/>
      <c r="J4013" s="169"/>
      <c r="K4013" s="177"/>
    </row>
    <row r="4014" spans="2:11" x14ac:dyDescent="0.75">
      <c r="B4014" s="176" t="s">
        <v>4228</v>
      </c>
      <c r="C4014" s="168"/>
      <c r="D4014" s="169"/>
      <c r="E4014" s="169"/>
      <c r="F4014" s="169"/>
      <c r="G4014" s="169"/>
      <c r="H4014" s="169"/>
      <c r="I4014" s="169"/>
      <c r="J4014" s="169"/>
      <c r="K4014" s="177"/>
    </row>
    <row r="4015" spans="2:11" x14ac:dyDescent="0.75">
      <c r="B4015" s="176" t="s">
        <v>4229</v>
      </c>
      <c r="C4015" s="168"/>
      <c r="D4015" s="169"/>
      <c r="E4015" s="169"/>
      <c r="F4015" s="169"/>
      <c r="G4015" s="169"/>
      <c r="H4015" s="169"/>
      <c r="I4015" s="169"/>
      <c r="J4015" s="169"/>
      <c r="K4015" s="177"/>
    </row>
    <row r="4016" spans="2:11" x14ac:dyDescent="0.75">
      <c r="B4016" s="176" t="s">
        <v>4230</v>
      </c>
      <c r="C4016" s="168"/>
      <c r="D4016" s="169"/>
      <c r="E4016" s="169"/>
      <c r="F4016" s="169"/>
      <c r="G4016" s="169"/>
      <c r="H4016" s="169"/>
      <c r="I4016" s="169"/>
      <c r="J4016" s="169"/>
      <c r="K4016" s="177"/>
    </row>
    <row r="4017" spans="2:11" x14ac:dyDescent="0.75">
      <c r="B4017" s="176" t="s">
        <v>4231</v>
      </c>
      <c r="C4017" s="168"/>
      <c r="D4017" s="169"/>
      <c r="E4017" s="169"/>
      <c r="F4017" s="169"/>
      <c r="G4017" s="169"/>
      <c r="H4017" s="169"/>
      <c r="I4017" s="169"/>
      <c r="J4017" s="169"/>
      <c r="K4017" s="177"/>
    </row>
    <row r="4018" spans="2:11" x14ac:dyDescent="0.75">
      <c r="B4018" s="176" t="s">
        <v>4232</v>
      </c>
      <c r="C4018" s="168"/>
      <c r="D4018" s="169"/>
      <c r="E4018" s="169"/>
      <c r="F4018" s="169"/>
      <c r="G4018" s="169"/>
      <c r="H4018" s="169"/>
      <c r="I4018" s="169"/>
      <c r="J4018" s="169"/>
      <c r="K4018" s="177"/>
    </row>
    <row r="4019" spans="2:11" x14ac:dyDescent="0.75">
      <c r="B4019" s="176" t="s">
        <v>4233</v>
      </c>
      <c r="C4019" s="168"/>
      <c r="D4019" s="169"/>
      <c r="E4019" s="169"/>
      <c r="F4019" s="169"/>
      <c r="G4019" s="169"/>
      <c r="H4019" s="169"/>
      <c r="I4019" s="169"/>
      <c r="J4019" s="169"/>
      <c r="K4019" s="177"/>
    </row>
    <row r="4020" spans="2:11" x14ac:dyDescent="0.75">
      <c r="B4020" s="176" t="s">
        <v>4234</v>
      </c>
      <c r="C4020" s="168"/>
      <c r="D4020" s="169"/>
      <c r="E4020" s="169"/>
      <c r="F4020" s="169"/>
      <c r="G4020" s="169"/>
      <c r="H4020" s="169"/>
      <c r="I4020" s="169"/>
      <c r="J4020" s="169"/>
      <c r="K4020" s="177"/>
    </row>
    <row r="4021" spans="2:11" x14ac:dyDescent="0.75">
      <c r="B4021" s="176" t="s">
        <v>4235</v>
      </c>
      <c r="C4021" s="168"/>
      <c r="D4021" s="169"/>
      <c r="E4021" s="169"/>
      <c r="F4021" s="169"/>
      <c r="G4021" s="169"/>
      <c r="H4021" s="169"/>
      <c r="I4021" s="169"/>
      <c r="J4021" s="169"/>
      <c r="K4021" s="177"/>
    </row>
    <row r="4022" spans="2:11" x14ac:dyDescent="0.75">
      <c r="B4022" s="176" t="s">
        <v>4236</v>
      </c>
      <c r="C4022" s="168"/>
      <c r="D4022" s="169"/>
      <c r="E4022" s="169"/>
      <c r="F4022" s="169"/>
      <c r="G4022" s="169"/>
      <c r="H4022" s="169"/>
      <c r="I4022" s="169"/>
      <c r="J4022" s="169"/>
      <c r="K4022" s="177"/>
    </row>
    <row r="4023" spans="2:11" x14ac:dyDescent="0.75">
      <c r="B4023" s="176" t="s">
        <v>4237</v>
      </c>
      <c r="C4023" s="168"/>
      <c r="D4023" s="169"/>
      <c r="E4023" s="169"/>
      <c r="F4023" s="169"/>
      <c r="G4023" s="169"/>
      <c r="H4023" s="169"/>
      <c r="I4023" s="169"/>
      <c r="J4023" s="169"/>
      <c r="K4023" s="177"/>
    </row>
    <row r="4024" spans="2:11" x14ac:dyDescent="0.75">
      <c r="B4024" s="176" t="s">
        <v>4238</v>
      </c>
      <c r="C4024" s="168"/>
      <c r="D4024" s="169"/>
      <c r="E4024" s="169"/>
      <c r="F4024" s="169"/>
      <c r="G4024" s="169"/>
      <c r="H4024" s="169"/>
      <c r="I4024" s="169"/>
      <c r="J4024" s="169"/>
      <c r="K4024" s="177"/>
    </row>
    <row r="4025" spans="2:11" x14ac:dyDescent="0.75">
      <c r="B4025" s="176" t="s">
        <v>4239</v>
      </c>
      <c r="C4025" s="168"/>
      <c r="D4025" s="169"/>
      <c r="E4025" s="169"/>
      <c r="F4025" s="169"/>
      <c r="G4025" s="169"/>
      <c r="H4025" s="169"/>
      <c r="I4025" s="169"/>
      <c r="J4025" s="169"/>
      <c r="K4025" s="177"/>
    </row>
    <row r="4026" spans="2:11" x14ac:dyDescent="0.75">
      <c r="B4026" s="176" t="s">
        <v>4240</v>
      </c>
      <c r="C4026" s="168"/>
      <c r="D4026" s="169"/>
      <c r="E4026" s="169"/>
      <c r="F4026" s="169"/>
      <c r="G4026" s="169"/>
      <c r="H4026" s="169"/>
      <c r="I4026" s="169"/>
      <c r="J4026" s="169"/>
      <c r="K4026" s="177"/>
    </row>
    <row r="4027" spans="2:11" x14ac:dyDescent="0.75">
      <c r="B4027" s="176" t="s">
        <v>4241</v>
      </c>
      <c r="C4027" s="168"/>
      <c r="D4027" s="169"/>
      <c r="E4027" s="169"/>
      <c r="F4027" s="169"/>
      <c r="G4027" s="169"/>
      <c r="H4027" s="169"/>
      <c r="I4027" s="169"/>
      <c r="J4027" s="169"/>
      <c r="K4027" s="177"/>
    </row>
    <row r="4028" spans="2:11" x14ac:dyDescent="0.75">
      <c r="B4028" s="176" t="s">
        <v>4242</v>
      </c>
      <c r="C4028" s="168"/>
      <c r="D4028" s="169"/>
      <c r="E4028" s="169"/>
      <c r="F4028" s="169"/>
      <c r="G4028" s="169"/>
      <c r="H4028" s="169"/>
      <c r="I4028" s="169"/>
      <c r="J4028" s="169"/>
      <c r="K4028" s="177"/>
    </row>
    <row r="4029" spans="2:11" x14ac:dyDescent="0.75">
      <c r="B4029" s="176" t="s">
        <v>4243</v>
      </c>
      <c r="C4029" s="168"/>
      <c r="D4029" s="169"/>
      <c r="E4029" s="169"/>
      <c r="F4029" s="169"/>
      <c r="G4029" s="169"/>
      <c r="H4029" s="169"/>
      <c r="I4029" s="169"/>
      <c r="J4029" s="169"/>
      <c r="K4029" s="177"/>
    </row>
    <row r="4030" spans="2:11" x14ac:dyDescent="0.75">
      <c r="B4030" s="176" t="s">
        <v>4244</v>
      </c>
      <c r="C4030" s="168"/>
      <c r="D4030" s="169"/>
      <c r="E4030" s="169"/>
      <c r="F4030" s="169"/>
      <c r="G4030" s="169"/>
      <c r="H4030" s="169"/>
      <c r="I4030" s="169"/>
      <c r="J4030" s="169"/>
      <c r="K4030" s="177"/>
    </row>
    <row r="4031" spans="2:11" x14ac:dyDescent="0.75">
      <c r="B4031" s="176" t="s">
        <v>4245</v>
      </c>
      <c r="C4031" s="168"/>
      <c r="D4031" s="169"/>
      <c r="E4031" s="169"/>
      <c r="F4031" s="169"/>
      <c r="G4031" s="169"/>
      <c r="H4031" s="169"/>
      <c r="I4031" s="169"/>
      <c r="J4031" s="169"/>
      <c r="K4031" s="177"/>
    </row>
    <row r="4032" spans="2:11" x14ac:dyDescent="0.75">
      <c r="B4032" s="176" t="s">
        <v>4246</v>
      </c>
      <c r="C4032" s="168"/>
      <c r="D4032" s="169"/>
      <c r="E4032" s="169"/>
      <c r="F4032" s="169"/>
      <c r="G4032" s="169"/>
      <c r="H4032" s="169"/>
      <c r="I4032" s="169"/>
      <c r="J4032" s="169"/>
      <c r="K4032" s="177"/>
    </row>
    <row r="4033" spans="2:11" x14ac:dyDescent="0.75">
      <c r="B4033" s="176" t="s">
        <v>4247</v>
      </c>
      <c r="C4033" s="168"/>
      <c r="D4033" s="169"/>
      <c r="E4033" s="169"/>
      <c r="F4033" s="169"/>
      <c r="G4033" s="169"/>
      <c r="H4033" s="169"/>
      <c r="I4033" s="169"/>
      <c r="J4033" s="169"/>
      <c r="K4033" s="177"/>
    </row>
    <row r="4034" spans="2:11" x14ac:dyDescent="0.75">
      <c r="B4034" s="176" t="s">
        <v>4248</v>
      </c>
      <c r="C4034" s="168"/>
      <c r="D4034" s="169"/>
      <c r="E4034" s="169"/>
      <c r="F4034" s="169"/>
      <c r="G4034" s="169"/>
      <c r="H4034" s="169"/>
      <c r="I4034" s="169"/>
      <c r="J4034" s="169"/>
      <c r="K4034" s="177"/>
    </row>
    <row r="4035" spans="2:11" x14ac:dyDescent="0.75">
      <c r="B4035" s="176" t="s">
        <v>4249</v>
      </c>
      <c r="C4035" s="168"/>
      <c r="D4035" s="169"/>
      <c r="E4035" s="169"/>
      <c r="F4035" s="169"/>
      <c r="G4035" s="169"/>
      <c r="H4035" s="169"/>
      <c r="I4035" s="169"/>
      <c r="J4035" s="169"/>
      <c r="K4035" s="177"/>
    </row>
    <row r="4036" spans="2:11" x14ac:dyDescent="0.75">
      <c r="B4036" s="176" t="s">
        <v>4250</v>
      </c>
      <c r="C4036" s="168"/>
      <c r="D4036" s="169"/>
      <c r="E4036" s="169"/>
      <c r="F4036" s="169"/>
      <c r="G4036" s="169"/>
      <c r="H4036" s="169"/>
      <c r="I4036" s="169"/>
      <c r="J4036" s="169"/>
      <c r="K4036" s="177"/>
    </row>
    <row r="4037" spans="2:11" x14ac:dyDescent="0.75">
      <c r="B4037" s="176" t="s">
        <v>4251</v>
      </c>
      <c r="C4037" s="168"/>
      <c r="D4037" s="169"/>
      <c r="E4037" s="169"/>
      <c r="F4037" s="169"/>
      <c r="G4037" s="169"/>
      <c r="H4037" s="169"/>
      <c r="I4037" s="169"/>
      <c r="J4037" s="169"/>
      <c r="K4037" s="177"/>
    </row>
    <row r="4038" spans="2:11" x14ac:dyDescent="0.75">
      <c r="B4038" s="176" t="s">
        <v>4252</v>
      </c>
      <c r="C4038" s="168"/>
      <c r="D4038" s="169"/>
      <c r="E4038" s="169"/>
      <c r="F4038" s="169"/>
      <c r="G4038" s="169"/>
      <c r="H4038" s="169"/>
      <c r="I4038" s="169"/>
      <c r="J4038" s="169"/>
      <c r="K4038" s="177"/>
    </row>
    <row r="4039" spans="2:11" x14ac:dyDescent="0.75">
      <c r="B4039" s="176" t="s">
        <v>4253</v>
      </c>
      <c r="C4039" s="168"/>
      <c r="D4039" s="169"/>
      <c r="E4039" s="169"/>
      <c r="F4039" s="169"/>
      <c r="G4039" s="169"/>
      <c r="H4039" s="169"/>
      <c r="I4039" s="169"/>
      <c r="J4039" s="169"/>
      <c r="K4039" s="177"/>
    </row>
    <row r="4040" spans="2:11" x14ac:dyDescent="0.75">
      <c r="B4040" s="176" t="s">
        <v>4254</v>
      </c>
      <c r="C4040" s="168"/>
      <c r="D4040" s="169"/>
      <c r="E4040" s="169"/>
      <c r="F4040" s="169"/>
      <c r="G4040" s="169"/>
      <c r="H4040" s="169"/>
      <c r="I4040" s="169"/>
      <c r="J4040" s="169"/>
      <c r="K4040" s="177"/>
    </row>
    <row r="4041" spans="2:11" x14ac:dyDescent="0.75">
      <c r="B4041" s="176" t="s">
        <v>4255</v>
      </c>
      <c r="C4041" s="168"/>
      <c r="D4041" s="169"/>
      <c r="E4041" s="169"/>
      <c r="F4041" s="169"/>
      <c r="G4041" s="169"/>
      <c r="H4041" s="169"/>
      <c r="I4041" s="169"/>
      <c r="J4041" s="169"/>
      <c r="K4041" s="177"/>
    </row>
    <row r="4042" spans="2:11" x14ac:dyDescent="0.75">
      <c r="B4042" s="176" t="s">
        <v>4256</v>
      </c>
      <c r="C4042" s="168"/>
      <c r="D4042" s="169"/>
      <c r="E4042" s="169"/>
      <c r="F4042" s="169"/>
      <c r="G4042" s="169"/>
      <c r="H4042" s="169"/>
      <c r="I4042" s="169"/>
      <c r="J4042" s="169"/>
      <c r="K4042" s="177"/>
    </row>
    <row r="4043" spans="2:11" x14ac:dyDescent="0.75">
      <c r="B4043" s="176" t="s">
        <v>4257</v>
      </c>
      <c r="C4043" s="168"/>
      <c r="D4043" s="169"/>
      <c r="E4043" s="169"/>
      <c r="F4043" s="169"/>
      <c r="G4043" s="169"/>
      <c r="H4043" s="169"/>
      <c r="I4043" s="169"/>
      <c r="J4043" s="169"/>
      <c r="K4043" s="177"/>
    </row>
    <row r="4044" spans="2:11" x14ac:dyDescent="0.75">
      <c r="B4044" s="176" t="s">
        <v>4258</v>
      </c>
      <c r="C4044" s="168"/>
      <c r="D4044" s="169"/>
      <c r="E4044" s="169"/>
      <c r="F4044" s="169"/>
      <c r="G4044" s="169"/>
      <c r="H4044" s="169"/>
      <c r="I4044" s="169"/>
      <c r="J4044" s="169"/>
      <c r="K4044" s="177"/>
    </row>
    <row r="4045" spans="2:11" x14ac:dyDescent="0.75">
      <c r="B4045" s="176" t="s">
        <v>4259</v>
      </c>
      <c r="C4045" s="168"/>
      <c r="D4045" s="169"/>
      <c r="E4045" s="169"/>
      <c r="F4045" s="169"/>
      <c r="G4045" s="169"/>
      <c r="H4045" s="169"/>
      <c r="I4045" s="169"/>
      <c r="J4045" s="169"/>
      <c r="K4045" s="177"/>
    </row>
    <row r="4046" spans="2:11" x14ac:dyDescent="0.75">
      <c r="B4046" s="176" t="s">
        <v>4260</v>
      </c>
      <c r="C4046" s="168"/>
      <c r="D4046" s="169"/>
      <c r="E4046" s="169"/>
      <c r="F4046" s="169"/>
      <c r="G4046" s="169"/>
      <c r="H4046" s="169"/>
      <c r="I4046" s="169"/>
      <c r="J4046" s="169"/>
      <c r="K4046" s="177"/>
    </row>
    <row r="4047" spans="2:11" x14ac:dyDescent="0.75">
      <c r="B4047" s="176" t="s">
        <v>4261</v>
      </c>
      <c r="C4047" s="168"/>
      <c r="D4047" s="169"/>
      <c r="E4047" s="169"/>
      <c r="F4047" s="169"/>
      <c r="G4047" s="169"/>
      <c r="H4047" s="169"/>
      <c r="I4047" s="169"/>
      <c r="J4047" s="169"/>
      <c r="K4047" s="177"/>
    </row>
    <row r="4048" spans="2:11" x14ac:dyDescent="0.75">
      <c r="B4048" s="176" t="s">
        <v>4262</v>
      </c>
      <c r="C4048" s="168"/>
      <c r="D4048" s="169"/>
      <c r="E4048" s="169"/>
      <c r="F4048" s="169"/>
      <c r="G4048" s="169"/>
      <c r="H4048" s="169"/>
      <c r="I4048" s="169"/>
      <c r="J4048" s="169"/>
      <c r="K4048" s="177"/>
    </row>
    <row r="4049" spans="2:11" x14ac:dyDescent="0.75">
      <c r="B4049" s="176" t="s">
        <v>4263</v>
      </c>
      <c r="C4049" s="168"/>
      <c r="D4049" s="169"/>
      <c r="E4049" s="169"/>
      <c r="F4049" s="169"/>
      <c r="G4049" s="169"/>
      <c r="H4049" s="169"/>
      <c r="I4049" s="169"/>
      <c r="J4049" s="169"/>
      <c r="K4049" s="177"/>
    </row>
    <row r="4050" spans="2:11" x14ac:dyDescent="0.75">
      <c r="B4050" s="176" t="s">
        <v>4264</v>
      </c>
      <c r="C4050" s="168"/>
      <c r="D4050" s="169"/>
      <c r="E4050" s="169"/>
      <c r="F4050" s="169"/>
      <c r="G4050" s="169"/>
      <c r="H4050" s="169"/>
      <c r="I4050" s="169"/>
      <c r="J4050" s="169"/>
      <c r="K4050" s="177"/>
    </row>
    <row r="4051" spans="2:11" x14ac:dyDescent="0.75">
      <c r="B4051" s="176" t="s">
        <v>4265</v>
      </c>
      <c r="C4051" s="168"/>
      <c r="D4051" s="169"/>
      <c r="E4051" s="169"/>
      <c r="F4051" s="169"/>
      <c r="G4051" s="169"/>
      <c r="H4051" s="169"/>
      <c r="I4051" s="169"/>
      <c r="J4051" s="169"/>
      <c r="K4051" s="177"/>
    </row>
    <row r="4052" spans="2:11" x14ac:dyDescent="0.75">
      <c r="B4052" s="176" t="s">
        <v>4266</v>
      </c>
      <c r="C4052" s="168"/>
      <c r="D4052" s="169"/>
      <c r="E4052" s="169"/>
      <c r="F4052" s="169"/>
      <c r="G4052" s="169"/>
      <c r="H4052" s="169"/>
      <c r="I4052" s="169"/>
      <c r="J4052" s="169"/>
      <c r="K4052" s="177"/>
    </row>
    <row r="4053" spans="2:11" x14ac:dyDescent="0.75">
      <c r="B4053" s="176" t="s">
        <v>4267</v>
      </c>
      <c r="C4053" s="168"/>
      <c r="D4053" s="169"/>
      <c r="E4053" s="169"/>
      <c r="F4053" s="169"/>
      <c r="G4053" s="169"/>
      <c r="H4053" s="169"/>
      <c r="I4053" s="169"/>
      <c r="J4053" s="169"/>
      <c r="K4053" s="177"/>
    </row>
    <row r="4054" spans="2:11" x14ac:dyDescent="0.75">
      <c r="B4054" s="176" t="s">
        <v>4268</v>
      </c>
      <c r="C4054" s="168"/>
      <c r="D4054" s="169"/>
      <c r="E4054" s="169"/>
      <c r="F4054" s="169"/>
      <c r="G4054" s="169"/>
      <c r="H4054" s="169"/>
      <c r="I4054" s="169"/>
      <c r="J4054" s="169"/>
      <c r="K4054" s="177"/>
    </row>
    <row r="4055" spans="2:11" x14ac:dyDescent="0.75">
      <c r="B4055" s="176" t="s">
        <v>4269</v>
      </c>
      <c r="C4055" s="168"/>
      <c r="D4055" s="169"/>
      <c r="E4055" s="169"/>
      <c r="F4055" s="169"/>
      <c r="G4055" s="169"/>
      <c r="H4055" s="169"/>
      <c r="I4055" s="169"/>
      <c r="J4055" s="169"/>
      <c r="K4055" s="177"/>
    </row>
    <row r="4056" spans="2:11" x14ac:dyDescent="0.75">
      <c r="B4056" s="176" t="s">
        <v>4270</v>
      </c>
      <c r="C4056" s="168"/>
      <c r="D4056" s="169"/>
      <c r="E4056" s="169"/>
      <c r="F4056" s="169"/>
      <c r="G4056" s="169"/>
      <c r="H4056" s="169"/>
      <c r="I4056" s="169"/>
      <c r="J4056" s="169"/>
      <c r="K4056" s="177"/>
    </row>
    <row r="4057" spans="2:11" x14ac:dyDescent="0.75">
      <c r="B4057" s="176" t="s">
        <v>4271</v>
      </c>
      <c r="C4057" s="168"/>
      <c r="D4057" s="169"/>
      <c r="E4057" s="169"/>
      <c r="F4057" s="169"/>
      <c r="G4057" s="169"/>
      <c r="H4057" s="169"/>
      <c r="I4057" s="169"/>
      <c r="J4057" s="169"/>
      <c r="K4057" s="177"/>
    </row>
    <row r="4058" spans="2:11" x14ac:dyDescent="0.75">
      <c r="B4058" s="176" t="s">
        <v>4272</v>
      </c>
      <c r="C4058" s="168"/>
      <c r="D4058" s="169"/>
      <c r="E4058" s="169"/>
      <c r="F4058" s="169"/>
      <c r="G4058" s="169"/>
      <c r="H4058" s="169"/>
      <c r="I4058" s="169"/>
      <c r="J4058" s="169"/>
      <c r="K4058" s="177"/>
    </row>
    <row r="4059" spans="2:11" x14ac:dyDescent="0.75">
      <c r="B4059" s="176" t="s">
        <v>4273</v>
      </c>
      <c r="C4059" s="168"/>
      <c r="D4059" s="169"/>
      <c r="E4059" s="169"/>
      <c r="F4059" s="169"/>
      <c r="G4059" s="169"/>
      <c r="H4059" s="169"/>
      <c r="I4059" s="169"/>
      <c r="J4059" s="169"/>
      <c r="K4059" s="177"/>
    </row>
    <row r="4060" spans="2:11" x14ac:dyDescent="0.75">
      <c r="B4060" s="176" t="s">
        <v>4274</v>
      </c>
      <c r="C4060" s="168"/>
      <c r="D4060" s="169"/>
      <c r="E4060" s="169"/>
      <c r="F4060" s="169"/>
      <c r="G4060" s="169"/>
      <c r="H4060" s="169"/>
      <c r="I4060" s="169"/>
      <c r="J4060" s="169"/>
      <c r="K4060" s="177"/>
    </row>
    <row r="4061" spans="2:11" x14ac:dyDescent="0.75">
      <c r="B4061" s="176" t="s">
        <v>4275</v>
      </c>
      <c r="C4061" s="168"/>
      <c r="D4061" s="169"/>
      <c r="E4061" s="169"/>
      <c r="F4061" s="169"/>
      <c r="G4061" s="169"/>
      <c r="H4061" s="169"/>
      <c r="I4061" s="169"/>
      <c r="J4061" s="169"/>
      <c r="K4061" s="177"/>
    </row>
    <row r="4062" spans="2:11" x14ac:dyDescent="0.75">
      <c r="B4062" s="176" t="s">
        <v>4276</v>
      </c>
      <c r="C4062" s="168"/>
      <c r="D4062" s="169"/>
      <c r="E4062" s="169"/>
      <c r="F4062" s="169"/>
      <c r="G4062" s="169"/>
      <c r="H4062" s="169"/>
      <c r="I4062" s="169"/>
      <c r="J4062" s="169"/>
      <c r="K4062" s="177"/>
    </row>
    <row r="4063" spans="2:11" x14ac:dyDescent="0.75">
      <c r="B4063" s="176" t="s">
        <v>4277</v>
      </c>
      <c r="C4063" s="168"/>
      <c r="D4063" s="169"/>
      <c r="E4063" s="169"/>
      <c r="F4063" s="169"/>
      <c r="G4063" s="169"/>
      <c r="H4063" s="169"/>
      <c r="I4063" s="169"/>
      <c r="J4063" s="169"/>
      <c r="K4063" s="177"/>
    </row>
    <row r="4064" spans="2:11" x14ac:dyDescent="0.75">
      <c r="B4064" s="176" t="s">
        <v>4278</v>
      </c>
      <c r="C4064" s="168"/>
      <c r="D4064" s="169"/>
      <c r="E4064" s="169"/>
      <c r="F4064" s="169"/>
      <c r="G4064" s="169"/>
      <c r="H4064" s="169"/>
      <c r="I4064" s="169"/>
      <c r="J4064" s="169"/>
      <c r="K4064" s="177"/>
    </row>
    <row r="4065" spans="2:11" x14ac:dyDescent="0.75">
      <c r="B4065" s="176" t="s">
        <v>4279</v>
      </c>
      <c r="C4065" s="168"/>
      <c r="D4065" s="169"/>
      <c r="E4065" s="169"/>
      <c r="F4065" s="169"/>
      <c r="G4065" s="169"/>
      <c r="H4065" s="169"/>
      <c r="I4065" s="169"/>
      <c r="J4065" s="169"/>
      <c r="K4065" s="177"/>
    </row>
    <row r="4066" spans="2:11" x14ac:dyDescent="0.75">
      <c r="B4066" s="176" t="s">
        <v>4280</v>
      </c>
      <c r="C4066" s="168"/>
      <c r="D4066" s="169"/>
      <c r="E4066" s="169"/>
      <c r="F4066" s="169"/>
      <c r="G4066" s="169"/>
      <c r="H4066" s="169"/>
      <c r="I4066" s="169"/>
      <c r="J4066" s="169"/>
      <c r="K4066" s="177"/>
    </row>
    <row r="4067" spans="2:11" x14ac:dyDescent="0.75">
      <c r="B4067" s="176" t="s">
        <v>4281</v>
      </c>
      <c r="C4067" s="168"/>
      <c r="D4067" s="169"/>
      <c r="E4067" s="169"/>
      <c r="F4067" s="169"/>
      <c r="G4067" s="169"/>
      <c r="H4067" s="169"/>
      <c r="I4067" s="169"/>
      <c r="J4067" s="169"/>
      <c r="K4067" s="177"/>
    </row>
    <row r="4068" spans="2:11" x14ac:dyDescent="0.75">
      <c r="B4068" s="176" t="s">
        <v>4282</v>
      </c>
      <c r="C4068" s="168"/>
      <c r="D4068" s="169"/>
      <c r="E4068" s="169"/>
      <c r="F4068" s="169"/>
      <c r="G4068" s="169"/>
      <c r="H4068" s="169"/>
      <c r="I4068" s="169"/>
      <c r="J4068" s="169"/>
      <c r="K4068" s="177"/>
    </row>
    <row r="4069" spans="2:11" x14ac:dyDescent="0.75">
      <c r="B4069" s="176" t="s">
        <v>4283</v>
      </c>
      <c r="C4069" s="168"/>
      <c r="D4069" s="169"/>
      <c r="E4069" s="169"/>
      <c r="F4069" s="169"/>
      <c r="G4069" s="169"/>
      <c r="H4069" s="169"/>
      <c r="I4069" s="169"/>
      <c r="J4069" s="169"/>
      <c r="K4069" s="177"/>
    </row>
    <row r="4070" spans="2:11" x14ac:dyDescent="0.75">
      <c r="B4070" s="176" t="s">
        <v>4284</v>
      </c>
      <c r="C4070" s="168"/>
      <c r="D4070" s="169"/>
      <c r="E4070" s="169"/>
      <c r="F4070" s="169"/>
      <c r="G4070" s="169"/>
      <c r="H4070" s="169"/>
      <c r="I4070" s="169"/>
      <c r="J4070" s="169"/>
      <c r="K4070" s="177"/>
    </row>
    <row r="4071" spans="2:11" x14ac:dyDescent="0.75">
      <c r="B4071" s="176" t="s">
        <v>4285</v>
      </c>
      <c r="C4071" s="168"/>
      <c r="D4071" s="169"/>
      <c r="E4071" s="169"/>
      <c r="F4071" s="169"/>
      <c r="G4071" s="169"/>
      <c r="H4071" s="169"/>
      <c r="I4071" s="169"/>
      <c r="J4071" s="169"/>
      <c r="K4071" s="177"/>
    </row>
    <row r="4072" spans="2:11" x14ac:dyDescent="0.75">
      <c r="B4072" s="176" t="s">
        <v>4286</v>
      </c>
      <c r="C4072" s="168"/>
      <c r="D4072" s="169"/>
      <c r="E4072" s="169"/>
      <c r="F4072" s="169"/>
      <c r="G4072" s="169"/>
      <c r="H4072" s="169"/>
      <c r="I4072" s="169"/>
      <c r="J4072" s="169"/>
      <c r="K4072" s="177"/>
    </row>
    <row r="4073" spans="2:11" x14ac:dyDescent="0.75">
      <c r="B4073" s="176" t="s">
        <v>4287</v>
      </c>
      <c r="C4073" s="168"/>
      <c r="D4073" s="169"/>
      <c r="E4073" s="169"/>
      <c r="F4073" s="169"/>
      <c r="G4073" s="169"/>
      <c r="H4073" s="169"/>
      <c r="I4073" s="169"/>
      <c r="J4073" s="169"/>
      <c r="K4073" s="177"/>
    </row>
    <row r="4074" spans="2:11" x14ac:dyDescent="0.75">
      <c r="B4074" s="176" t="s">
        <v>4288</v>
      </c>
      <c r="C4074" s="168"/>
      <c r="D4074" s="169"/>
      <c r="E4074" s="169"/>
      <c r="F4074" s="169"/>
      <c r="G4074" s="169"/>
      <c r="H4074" s="169"/>
      <c r="I4074" s="169"/>
      <c r="J4074" s="169"/>
      <c r="K4074" s="177"/>
    </row>
    <row r="4075" spans="2:11" x14ac:dyDescent="0.75">
      <c r="B4075" s="176" t="s">
        <v>4289</v>
      </c>
      <c r="C4075" s="168"/>
      <c r="D4075" s="169"/>
      <c r="E4075" s="169"/>
      <c r="F4075" s="169"/>
      <c r="G4075" s="169"/>
      <c r="H4075" s="169"/>
      <c r="I4075" s="169"/>
      <c r="J4075" s="169"/>
      <c r="K4075" s="177"/>
    </row>
    <row r="4076" spans="2:11" x14ac:dyDescent="0.75">
      <c r="B4076" s="176" t="s">
        <v>4290</v>
      </c>
      <c r="C4076" s="168"/>
      <c r="D4076" s="169"/>
      <c r="E4076" s="169"/>
      <c r="F4076" s="169"/>
      <c r="G4076" s="169"/>
      <c r="H4076" s="169"/>
      <c r="I4076" s="169"/>
      <c r="J4076" s="169"/>
      <c r="K4076" s="177"/>
    </row>
    <row r="4077" spans="2:11" x14ac:dyDescent="0.75">
      <c r="B4077" s="176" t="s">
        <v>4291</v>
      </c>
      <c r="C4077" s="168"/>
      <c r="D4077" s="169"/>
      <c r="E4077" s="169"/>
      <c r="F4077" s="169"/>
      <c r="G4077" s="169"/>
      <c r="H4077" s="169"/>
      <c r="I4077" s="169"/>
      <c r="J4077" s="169"/>
      <c r="K4077" s="177"/>
    </row>
    <row r="4078" spans="2:11" x14ac:dyDescent="0.75">
      <c r="B4078" s="176" t="s">
        <v>4292</v>
      </c>
      <c r="C4078" s="168"/>
      <c r="D4078" s="169"/>
      <c r="E4078" s="169"/>
      <c r="F4078" s="169"/>
      <c r="G4078" s="169"/>
      <c r="H4078" s="169"/>
      <c r="I4078" s="169"/>
      <c r="J4078" s="169"/>
      <c r="K4078" s="177"/>
    </row>
    <row r="4079" spans="2:11" x14ac:dyDescent="0.75">
      <c r="B4079" s="176" t="s">
        <v>4293</v>
      </c>
      <c r="C4079" s="168"/>
      <c r="D4079" s="169"/>
      <c r="E4079" s="169"/>
      <c r="F4079" s="169"/>
      <c r="G4079" s="169"/>
      <c r="H4079" s="169"/>
      <c r="I4079" s="169"/>
      <c r="J4079" s="169"/>
      <c r="K4079" s="177"/>
    </row>
    <row r="4080" spans="2:11" x14ac:dyDescent="0.75">
      <c r="B4080" s="176" t="s">
        <v>4294</v>
      </c>
      <c r="C4080" s="168"/>
      <c r="D4080" s="169"/>
      <c r="E4080" s="169"/>
      <c r="F4080" s="169"/>
      <c r="G4080" s="169"/>
      <c r="H4080" s="169"/>
      <c r="I4080" s="169"/>
      <c r="J4080" s="169"/>
      <c r="K4080" s="177"/>
    </row>
    <row r="4081" spans="2:11" x14ac:dyDescent="0.75">
      <c r="B4081" s="176" t="s">
        <v>4295</v>
      </c>
      <c r="C4081" s="168"/>
      <c r="D4081" s="169"/>
      <c r="E4081" s="169"/>
      <c r="F4081" s="169"/>
      <c r="G4081" s="169"/>
      <c r="H4081" s="169"/>
      <c r="I4081" s="169"/>
      <c r="J4081" s="169"/>
      <c r="K4081" s="177"/>
    </row>
    <row r="4082" spans="2:11" x14ac:dyDescent="0.75">
      <c r="B4082" s="176" t="s">
        <v>4296</v>
      </c>
      <c r="C4082" s="168"/>
      <c r="D4082" s="169"/>
      <c r="E4082" s="169"/>
      <c r="F4082" s="169"/>
      <c r="G4082" s="169"/>
      <c r="H4082" s="169"/>
      <c r="I4082" s="169"/>
      <c r="J4082" s="169"/>
      <c r="K4082" s="177"/>
    </row>
    <row r="4083" spans="2:11" x14ac:dyDescent="0.75">
      <c r="B4083" s="176" t="s">
        <v>4297</v>
      </c>
      <c r="C4083" s="168"/>
      <c r="D4083" s="169"/>
      <c r="E4083" s="169"/>
      <c r="F4083" s="169"/>
      <c r="G4083" s="169"/>
      <c r="H4083" s="169"/>
      <c r="I4083" s="169"/>
      <c r="J4083" s="169"/>
      <c r="K4083" s="177"/>
    </row>
    <row r="4084" spans="2:11" x14ac:dyDescent="0.75">
      <c r="B4084" s="176" t="s">
        <v>4298</v>
      </c>
      <c r="C4084" s="168"/>
      <c r="D4084" s="169"/>
      <c r="E4084" s="169"/>
      <c r="F4084" s="169"/>
      <c r="G4084" s="169"/>
      <c r="H4084" s="169"/>
      <c r="I4084" s="169"/>
      <c r="J4084" s="169"/>
      <c r="K4084" s="177"/>
    </row>
    <row r="4085" spans="2:11" x14ac:dyDescent="0.75">
      <c r="B4085" s="176" t="s">
        <v>4299</v>
      </c>
      <c r="C4085" s="168"/>
      <c r="D4085" s="169"/>
      <c r="E4085" s="169"/>
      <c r="F4085" s="169"/>
      <c r="G4085" s="169"/>
      <c r="H4085" s="169"/>
      <c r="I4085" s="169"/>
      <c r="J4085" s="169"/>
      <c r="K4085" s="177"/>
    </row>
    <row r="4086" spans="2:11" x14ac:dyDescent="0.75">
      <c r="B4086" s="176" t="s">
        <v>4300</v>
      </c>
      <c r="C4086" s="168"/>
      <c r="D4086" s="169"/>
      <c r="E4086" s="169"/>
      <c r="F4086" s="169"/>
      <c r="G4086" s="169"/>
      <c r="H4086" s="169"/>
      <c r="I4086" s="169"/>
      <c r="J4086" s="169"/>
      <c r="K4086" s="177"/>
    </row>
    <row r="4087" spans="2:11" x14ac:dyDescent="0.75">
      <c r="B4087" s="176" t="s">
        <v>4301</v>
      </c>
      <c r="C4087" s="168"/>
      <c r="D4087" s="169"/>
      <c r="E4087" s="169"/>
      <c r="F4087" s="169"/>
      <c r="G4087" s="169"/>
      <c r="H4087" s="169"/>
      <c r="I4087" s="169"/>
      <c r="J4087" s="169"/>
      <c r="K4087" s="177"/>
    </row>
    <row r="4088" spans="2:11" x14ac:dyDescent="0.75">
      <c r="B4088" s="176" t="s">
        <v>4302</v>
      </c>
      <c r="C4088" s="168"/>
      <c r="D4088" s="169"/>
      <c r="E4088" s="169"/>
      <c r="F4088" s="169"/>
      <c r="G4088" s="169"/>
      <c r="H4088" s="169"/>
      <c r="I4088" s="169"/>
      <c r="J4088" s="169"/>
      <c r="K4088" s="177"/>
    </row>
    <row r="4089" spans="2:11" x14ac:dyDescent="0.75">
      <c r="B4089" s="176" t="s">
        <v>4303</v>
      </c>
      <c r="C4089" s="168"/>
      <c r="D4089" s="169"/>
      <c r="E4089" s="169"/>
      <c r="F4089" s="169"/>
      <c r="G4089" s="169"/>
      <c r="H4089" s="169"/>
      <c r="I4089" s="169"/>
      <c r="J4089" s="169"/>
      <c r="K4089" s="177"/>
    </row>
    <row r="4090" spans="2:11" x14ac:dyDescent="0.75">
      <c r="B4090" s="176" t="s">
        <v>4304</v>
      </c>
      <c r="C4090" s="168"/>
      <c r="D4090" s="169"/>
      <c r="E4090" s="169"/>
      <c r="F4090" s="169"/>
      <c r="G4090" s="169"/>
      <c r="H4090" s="169"/>
      <c r="I4090" s="169"/>
      <c r="J4090" s="169"/>
      <c r="K4090" s="177"/>
    </row>
    <row r="4091" spans="2:11" x14ac:dyDescent="0.75">
      <c r="B4091" s="176" t="s">
        <v>4305</v>
      </c>
      <c r="C4091" s="168"/>
      <c r="D4091" s="169"/>
      <c r="E4091" s="169"/>
      <c r="F4091" s="169"/>
      <c r="G4091" s="169"/>
      <c r="H4091" s="169"/>
      <c r="I4091" s="169"/>
      <c r="J4091" s="169"/>
      <c r="K4091" s="177"/>
    </row>
    <row r="4092" spans="2:11" x14ac:dyDescent="0.75">
      <c r="B4092" s="176" t="s">
        <v>4306</v>
      </c>
      <c r="C4092" s="168"/>
      <c r="D4092" s="169"/>
      <c r="E4092" s="169"/>
      <c r="F4092" s="169"/>
      <c r="G4092" s="169"/>
      <c r="H4092" s="169"/>
      <c r="I4092" s="169"/>
      <c r="J4092" s="169"/>
      <c r="K4092" s="177"/>
    </row>
    <row r="4093" spans="2:11" x14ac:dyDescent="0.75">
      <c r="B4093" s="176" t="s">
        <v>4307</v>
      </c>
      <c r="C4093" s="168"/>
      <c r="D4093" s="169"/>
      <c r="E4093" s="169"/>
      <c r="F4093" s="169"/>
      <c r="G4093" s="169"/>
      <c r="H4093" s="169"/>
      <c r="I4093" s="169"/>
      <c r="J4093" s="169"/>
      <c r="K4093" s="177"/>
    </row>
    <row r="4094" spans="2:11" x14ac:dyDescent="0.75">
      <c r="B4094" s="176" t="s">
        <v>4308</v>
      </c>
      <c r="C4094" s="168"/>
      <c r="D4094" s="169"/>
      <c r="E4094" s="169"/>
      <c r="F4094" s="169"/>
      <c r="G4094" s="169"/>
      <c r="H4094" s="169"/>
      <c r="I4094" s="169"/>
      <c r="J4094" s="169"/>
      <c r="K4094" s="177"/>
    </row>
    <row r="4095" spans="2:11" x14ac:dyDescent="0.75">
      <c r="B4095" s="176" t="s">
        <v>4309</v>
      </c>
      <c r="C4095" s="168"/>
      <c r="D4095" s="169"/>
      <c r="E4095" s="169"/>
      <c r="F4095" s="169"/>
      <c r="G4095" s="169"/>
      <c r="H4095" s="169"/>
      <c r="I4095" s="169"/>
      <c r="J4095" s="169"/>
      <c r="K4095" s="177"/>
    </row>
    <row r="4096" spans="2:11" x14ac:dyDescent="0.75">
      <c r="B4096" s="176" t="s">
        <v>4310</v>
      </c>
      <c r="C4096" s="168"/>
      <c r="D4096" s="169"/>
      <c r="E4096" s="169"/>
      <c r="F4096" s="169"/>
      <c r="G4096" s="169"/>
      <c r="H4096" s="169"/>
      <c r="I4096" s="169"/>
      <c r="J4096" s="169"/>
      <c r="K4096" s="177"/>
    </row>
    <row r="4097" spans="2:11" x14ac:dyDescent="0.75">
      <c r="B4097" s="176" t="s">
        <v>4311</v>
      </c>
      <c r="C4097" s="168"/>
      <c r="D4097" s="169"/>
      <c r="E4097" s="169"/>
      <c r="F4097" s="169"/>
      <c r="G4097" s="169"/>
      <c r="H4097" s="169"/>
      <c r="I4097" s="169"/>
      <c r="J4097" s="169"/>
      <c r="K4097" s="177"/>
    </row>
    <row r="4098" spans="2:11" x14ac:dyDescent="0.75">
      <c r="B4098" s="176" t="s">
        <v>4312</v>
      </c>
      <c r="C4098" s="168"/>
      <c r="D4098" s="169"/>
      <c r="E4098" s="169"/>
      <c r="F4098" s="169"/>
      <c r="G4098" s="169"/>
      <c r="H4098" s="169"/>
      <c r="I4098" s="169"/>
      <c r="J4098" s="169"/>
      <c r="K4098" s="177"/>
    </row>
    <row r="4099" spans="2:11" x14ac:dyDescent="0.75">
      <c r="B4099" s="176" t="s">
        <v>4313</v>
      </c>
      <c r="C4099" s="168"/>
      <c r="D4099" s="169"/>
      <c r="E4099" s="169"/>
      <c r="F4099" s="169"/>
      <c r="G4099" s="169"/>
      <c r="H4099" s="169"/>
      <c r="I4099" s="169"/>
      <c r="J4099" s="169"/>
      <c r="K4099" s="177"/>
    </row>
    <row r="4100" spans="2:11" x14ac:dyDescent="0.75">
      <c r="B4100" s="176" t="s">
        <v>4314</v>
      </c>
      <c r="C4100" s="168"/>
      <c r="D4100" s="169"/>
      <c r="E4100" s="169"/>
      <c r="F4100" s="169"/>
      <c r="G4100" s="169"/>
      <c r="H4100" s="169"/>
      <c r="I4100" s="169"/>
      <c r="J4100" s="169"/>
      <c r="K4100" s="177"/>
    </row>
    <row r="4101" spans="2:11" x14ac:dyDescent="0.75">
      <c r="B4101" s="176" t="s">
        <v>4315</v>
      </c>
      <c r="C4101" s="168"/>
      <c r="D4101" s="169"/>
      <c r="E4101" s="169"/>
      <c r="F4101" s="169"/>
      <c r="G4101" s="169"/>
      <c r="H4101" s="169"/>
      <c r="I4101" s="169"/>
      <c r="J4101" s="169"/>
      <c r="K4101" s="177"/>
    </row>
    <row r="4102" spans="2:11" x14ac:dyDescent="0.75">
      <c r="B4102" s="176" t="s">
        <v>4316</v>
      </c>
      <c r="C4102" s="168"/>
      <c r="D4102" s="169"/>
      <c r="E4102" s="169"/>
      <c r="F4102" s="169"/>
      <c r="G4102" s="169"/>
      <c r="H4102" s="169"/>
      <c r="I4102" s="169"/>
      <c r="J4102" s="169"/>
      <c r="K4102" s="177"/>
    </row>
    <row r="4103" spans="2:11" x14ac:dyDescent="0.75">
      <c r="B4103" s="176" t="s">
        <v>4317</v>
      </c>
      <c r="C4103" s="168"/>
      <c r="D4103" s="169"/>
      <c r="E4103" s="169"/>
      <c r="F4103" s="169"/>
      <c r="G4103" s="169"/>
      <c r="H4103" s="169"/>
      <c r="I4103" s="169"/>
      <c r="J4103" s="169"/>
      <c r="K4103" s="177"/>
    </row>
    <row r="4104" spans="2:11" x14ac:dyDescent="0.75">
      <c r="B4104" s="176" t="s">
        <v>4318</v>
      </c>
      <c r="C4104" s="168"/>
      <c r="D4104" s="169"/>
      <c r="E4104" s="169"/>
      <c r="F4104" s="169"/>
      <c r="G4104" s="169"/>
      <c r="H4104" s="169"/>
      <c r="I4104" s="169"/>
      <c r="J4104" s="169"/>
      <c r="K4104" s="177"/>
    </row>
    <row r="4105" spans="2:11" x14ac:dyDescent="0.75">
      <c r="B4105" s="176" t="s">
        <v>4319</v>
      </c>
      <c r="C4105" s="168"/>
      <c r="D4105" s="169"/>
      <c r="E4105" s="169"/>
      <c r="F4105" s="169"/>
      <c r="G4105" s="169"/>
      <c r="H4105" s="169"/>
      <c r="I4105" s="169"/>
      <c r="J4105" s="169"/>
      <c r="K4105" s="177"/>
    </row>
    <row r="4106" spans="2:11" x14ac:dyDescent="0.75">
      <c r="B4106" s="176" t="s">
        <v>4320</v>
      </c>
      <c r="C4106" s="168"/>
      <c r="D4106" s="169"/>
      <c r="E4106" s="169"/>
      <c r="F4106" s="169"/>
      <c r="G4106" s="169"/>
      <c r="H4106" s="169"/>
      <c r="I4106" s="169"/>
      <c r="J4106" s="169"/>
      <c r="K4106" s="177"/>
    </row>
    <row r="4107" spans="2:11" x14ac:dyDescent="0.75">
      <c r="B4107" s="176" t="s">
        <v>4321</v>
      </c>
      <c r="C4107" s="168"/>
      <c r="D4107" s="169"/>
      <c r="E4107" s="169"/>
      <c r="F4107" s="169"/>
      <c r="G4107" s="169"/>
      <c r="H4107" s="169"/>
      <c r="I4107" s="169"/>
      <c r="J4107" s="169"/>
      <c r="K4107" s="177"/>
    </row>
    <row r="4108" spans="2:11" x14ac:dyDescent="0.75">
      <c r="B4108" s="176" t="s">
        <v>4322</v>
      </c>
      <c r="C4108" s="168"/>
      <c r="D4108" s="169"/>
      <c r="E4108" s="169"/>
      <c r="F4108" s="169"/>
      <c r="G4108" s="169"/>
      <c r="H4108" s="169"/>
      <c r="I4108" s="169"/>
      <c r="J4108" s="169"/>
      <c r="K4108" s="177"/>
    </row>
    <row r="4109" spans="2:11" x14ac:dyDescent="0.75">
      <c r="B4109" s="176" t="s">
        <v>4323</v>
      </c>
      <c r="C4109" s="168"/>
      <c r="D4109" s="169"/>
      <c r="E4109" s="169"/>
      <c r="F4109" s="169"/>
      <c r="G4109" s="169"/>
      <c r="H4109" s="169"/>
      <c r="I4109" s="169"/>
      <c r="J4109" s="169"/>
      <c r="K4109" s="177"/>
    </row>
    <row r="4110" spans="2:11" x14ac:dyDescent="0.75">
      <c r="B4110" s="176" t="s">
        <v>4324</v>
      </c>
      <c r="C4110" s="168"/>
      <c r="D4110" s="169"/>
      <c r="E4110" s="169"/>
      <c r="F4110" s="169"/>
      <c r="G4110" s="169"/>
      <c r="H4110" s="169"/>
      <c r="I4110" s="169"/>
      <c r="J4110" s="169"/>
      <c r="K4110" s="177"/>
    </row>
    <row r="4111" spans="2:11" x14ac:dyDescent="0.75">
      <c r="B4111" s="176" t="s">
        <v>4325</v>
      </c>
      <c r="C4111" s="168"/>
      <c r="D4111" s="169"/>
      <c r="E4111" s="169"/>
      <c r="F4111" s="169"/>
      <c r="G4111" s="169"/>
      <c r="H4111" s="169"/>
      <c r="I4111" s="169"/>
      <c r="J4111" s="169"/>
      <c r="K4111" s="177"/>
    </row>
    <row r="4112" spans="2:11" x14ac:dyDescent="0.75">
      <c r="B4112" s="176" t="s">
        <v>4326</v>
      </c>
      <c r="C4112" s="168"/>
      <c r="D4112" s="169"/>
      <c r="E4112" s="169"/>
      <c r="F4112" s="169"/>
      <c r="G4112" s="169"/>
      <c r="H4112" s="169"/>
      <c r="I4112" s="169"/>
      <c r="J4112" s="169"/>
      <c r="K4112" s="177"/>
    </row>
    <row r="4113" spans="2:11" x14ac:dyDescent="0.75">
      <c r="B4113" s="176" t="s">
        <v>4327</v>
      </c>
      <c r="C4113" s="168"/>
      <c r="D4113" s="169"/>
      <c r="E4113" s="169"/>
      <c r="F4113" s="169"/>
      <c r="G4113" s="169"/>
      <c r="H4113" s="169"/>
      <c r="I4113" s="169"/>
      <c r="J4113" s="169"/>
      <c r="K4113" s="177"/>
    </row>
    <row r="4114" spans="2:11" x14ac:dyDescent="0.75">
      <c r="B4114" s="176" t="s">
        <v>4328</v>
      </c>
      <c r="C4114" s="168"/>
      <c r="D4114" s="169"/>
      <c r="E4114" s="169"/>
      <c r="F4114" s="169"/>
      <c r="G4114" s="169"/>
      <c r="H4114" s="169"/>
      <c r="I4114" s="169"/>
      <c r="J4114" s="169"/>
      <c r="K4114" s="177"/>
    </row>
    <row r="4115" spans="2:11" x14ac:dyDescent="0.75">
      <c r="B4115" s="176" t="s">
        <v>4329</v>
      </c>
      <c r="C4115" s="168"/>
      <c r="D4115" s="169"/>
      <c r="E4115" s="169"/>
      <c r="F4115" s="169"/>
      <c r="G4115" s="169"/>
      <c r="H4115" s="169"/>
      <c r="I4115" s="169"/>
      <c r="J4115" s="169"/>
      <c r="K4115" s="177"/>
    </row>
    <row r="4116" spans="2:11" x14ac:dyDescent="0.75">
      <c r="B4116" s="176" t="s">
        <v>4330</v>
      </c>
      <c r="C4116" s="168"/>
      <c r="D4116" s="169"/>
      <c r="E4116" s="169"/>
      <c r="F4116" s="169"/>
      <c r="G4116" s="169"/>
      <c r="H4116" s="169"/>
      <c r="I4116" s="169"/>
      <c r="J4116" s="169"/>
      <c r="K4116" s="177"/>
    </row>
    <row r="4117" spans="2:11" x14ac:dyDescent="0.75">
      <c r="B4117" s="176" t="s">
        <v>4331</v>
      </c>
      <c r="C4117" s="168"/>
      <c r="D4117" s="169"/>
      <c r="E4117" s="169"/>
      <c r="F4117" s="169"/>
      <c r="G4117" s="169"/>
      <c r="H4117" s="169"/>
      <c r="I4117" s="169"/>
      <c r="J4117" s="169"/>
      <c r="K4117" s="177"/>
    </row>
    <row r="4118" spans="2:11" x14ac:dyDescent="0.75">
      <c r="B4118" s="176" t="s">
        <v>4332</v>
      </c>
      <c r="C4118" s="168"/>
      <c r="D4118" s="169"/>
      <c r="E4118" s="169"/>
      <c r="F4118" s="169"/>
      <c r="G4118" s="169"/>
      <c r="H4118" s="169"/>
      <c r="I4118" s="169"/>
      <c r="J4118" s="169"/>
      <c r="K4118" s="177"/>
    </row>
    <row r="4119" spans="2:11" x14ac:dyDescent="0.75">
      <c r="B4119" s="176" t="s">
        <v>4333</v>
      </c>
      <c r="C4119" s="168"/>
      <c r="D4119" s="169"/>
      <c r="E4119" s="169"/>
      <c r="F4119" s="169"/>
      <c r="G4119" s="169"/>
      <c r="H4119" s="169"/>
      <c r="I4119" s="169"/>
      <c r="J4119" s="169"/>
      <c r="K4119" s="177"/>
    </row>
    <row r="4120" spans="2:11" x14ac:dyDescent="0.75">
      <c r="B4120" s="176" t="s">
        <v>4334</v>
      </c>
      <c r="C4120" s="168"/>
      <c r="D4120" s="169"/>
      <c r="E4120" s="169"/>
      <c r="F4120" s="169"/>
      <c r="G4120" s="169"/>
      <c r="H4120" s="169"/>
      <c r="I4120" s="169"/>
      <c r="J4120" s="169"/>
      <c r="K4120" s="177"/>
    </row>
    <row r="4121" spans="2:11" x14ac:dyDescent="0.75">
      <c r="B4121" s="176" t="s">
        <v>4335</v>
      </c>
      <c r="C4121" s="168"/>
      <c r="D4121" s="169"/>
      <c r="E4121" s="169"/>
      <c r="F4121" s="169"/>
      <c r="G4121" s="169"/>
      <c r="H4121" s="169"/>
      <c r="I4121" s="169"/>
      <c r="J4121" s="169"/>
      <c r="K4121" s="177"/>
    </row>
    <row r="4122" spans="2:11" x14ac:dyDescent="0.75">
      <c r="B4122" s="176" t="s">
        <v>4336</v>
      </c>
      <c r="C4122" s="168"/>
      <c r="D4122" s="169"/>
      <c r="E4122" s="169"/>
      <c r="F4122" s="169"/>
      <c r="G4122" s="169"/>
      <c r="H4122" s="169"/>
      <c r="I4122" s="169"/>
      <c r="J4122" s="169"/>
      <c r="K4122" s="177"/>
    </row>
    <row r="4123" spans="2:11" x14ac:dyDescent="0.75">
      <c r="B4123" s="176" t="s">
        <v>4337</v>
      </c>
      <c r="C4123" s="168"/>
      <c r="D4123" s="169"/>
      <c r="E4123" s="169"/>
      <c r="F4123" s="169"/>
      <c r="G4123" s="169"/>
      <c r="H4123" s="169"/>
      <c r="I4123" s="169"/>
      <c r="J4123" s="169"/>
      <c r="K4123" s="177"/>
    </row>
    <row r="4124" spans="2:11" x14ac:dyDescent="0.75">
      <c r="B4124" s="176" t="s">
        <v>4338</v>
      </c>
      <c r="C4124" s="168"/>
      <c r="D4124" s="169"/>
      <c r="E4124" s="169"/>
      <c r="F4124" s="169"/>
      <c r="G4124" s="169"/>
      <c r="H4124" s="169"/>
      <c r="I4124" s="169"/>
      <c r="J4124" s="169"/>
      <c r="K4124" s="177"/>
    </row>
    <row r="4125" spans="2:11" x14ac:dyDescent="0.75">
      <c r="B4125" s="176" t="s">
        <v>4339</v>
      </c>
      <c r="C4125" s="168"/>
      <c r="D4125" s="169"/>
      <c r="E4125" s="169"/>
      <c r="F4125" s="169"/>
      <c r="G4125" s="169"/>
      <c r="H4125" s="169"/>
      <c r="I4125" s="169"/>
      <c r="J4125" s="169"/>
      <c r="K4125" s="177"/>
    </row>
    <row r="4126" spans="2:11" x14ac:dyDescent="0.75">
      <c r="B4126" s="176" t="s">
        <v>4340</v>
      </c>
      <c r="C4126" s="168"/>
      <c r="D4126" s="169"/>
      <c r="E4126" s="169"/>
      <c r="F4126" s="169"/>
      <c r="G4126" s="169"/>
      <c r="H4126" s="169"/>
      <c r="I4126" s="169"/>
      <c r="J4126" s="169"/>
      <c r="K4126" s="177"/>
    </row>
    <row r="4127" spans="2:11" x14ac:dyDescent="0.75">
      <c r="B4127" s="176" t="s">
        <v>4341</v>
      </c>
      <c r="C4127" s="168"/>
      <c r="D4127" s="169"/>
      <c r="E4127" s="169"/>
      <c r="F4127" s="169"/>
      <c r="G4127" s="169"/>
      <c r="H4127" s="169"/>
      <c r="I4127" s="169"/>
      <c r="J4127" s="169"/>
      <c r="K4127" s="177"/>
    </row>
    <row r="4128" spans="2:11" x14ac:dyDescent="0.75">
      <c r="B4128" s="176" t="s">
        <v>4342</v>
      </c>
      <c r="C4128" s="168"/>
      <c r="D4128" s="169"/>
      <c r="E4128" s="169"/>
      <c r="F4128" s="169"/>
      <c r="G4128" s="169"/>
      <c r="H4128" s="169"/>
      <c r="I4128" s="169"/>
      <c r="J4128" s="169"/>
      <c r="K4128" s="177"/>
    </row>
    <row r="4129" spans="2:11" x14ac:dyDescent="0.75">
      <c r="B4129" s="176" t="s">
        <v>4343</v>
      </c>
      <c r="C4129" s="168"/>
      <c r="D4129" s="169"/>
      <c r="E4129" s="169"/>
      <c r="F4129" s="169"/>
      <c r="G4129" s="169"/>
      <c r="H4129" s="169"/>
      <c r="I4129" s="169"/>
      <c r="J4129" s="169"/>
      <c r="K4129" s="177"/>
    </row>
    <row r="4130" spans="2:11" x14ac:dyDescent="0.75">
      <c r="B4130" s="176" t="s">
        <v>4344</v>
      </c>
      <c r="C4130" s="168"/>
      <c r="D4130" s="169"/>
      <c r="E4130" s="169"/>
      <c r="F4130" s="169"/>
      <c r="G4130" s="169"/>
      <c r="H4130" s="169"/>
      <c r="I4130" s="169"/>
      <c r="J4130" s="169"/>
      <c r="K4130" s="177"/>
    </row>
    <row r="4131" spans="2:11" x14ac:dyDescent="0.75">
      <c r="B4131" s="176" t="s">
        <v>4345</v>
      </c>
      <c r="C4131" s="168"/>
      <c r="D4131" s="169"/>
      <c r="E4131" s="169"/>
      <c r="F4131" s="169"/>
      <c r="G4131" s="169"/>
      <c r="H4131" s="169"/>
      <c r="I4131" s="169"/>
      <c r="J4131" s="169"/>
      <c r="K4131" s="177"/>
    </row>
    <row r="4132" spans="2:11" x14ac:dyDescent="0.75">
      <c r="B4132" s="176" t="s">
        <v>4346</v>
      </c>
      <c r="C4132" s="168"/>
      <c r="D4132" s="169"/>
      <c r="E4132" s="169"/>
      <c r="F4132" s="169"/>
      <c r="G4132" s="169"/>
      <c r="H4132" s="169"/>
      <c r="I4132" s="169"/>
      <c r="J4132" s="169"/>
      <c r="K4132" s="177"/>
    </row>
    <row r="4133" spans="2:11" x14ac:dyDescent="0.75">
      <c r="B4133" s="176" t="s">
        <v>4347</v>
      </c>
      <c r="C4133" s="168"/>
      <c r="D4133" s="169"/>
      <c r="E4133" s="169"/>
      <c r="F4133" s="169"/>
      <c r="G4133" s="169"/>
      <c r="H4133" s="169"/>
      <c r="I4133" s="169"/>
      <c r="J4133" s="169"/>
      <c r="K4133" s="177"/>
    </row>
    <row r="4134" spans="2:11" x14ac:dyDescent="0.75">
      <c r="B4134" s="176" t="s">
        <v>4348</v>
      </c>
      <c r="C4134" s="168"/>
      <c r="D4134" s="169"/>
      <c r="E4134" s="169"/>
      <c r="F4134" s="169"/>
      <c r="G4134" s="169"/>
      <c r="H4134" s="169"/>
      <c r="I4134" s="169"/>
      <c r="J4134" s="169"/>
      <c r="K4134" s="177"/>
    </row>
    <row r="4135" spans="2:11" x14ac:dyDescent="0.75">
      <c r="B4135" s="176" t="s">
        <v>4349</v>
      </c>
      <c r="C4135" s="168"/>
      <c r="D4135" s="169"/>
      <c r="E4135" s="169"/>
      <c r="F4135" s="169"/>
      <c r="G4135" s="169"/>
      <c r="H4135" s="169"/>
      <c r="I4135" s="169"/>
      <c r="J4135" s="169"/>
      <c r="K4135" s="177"/>
    </row>
    <row r="4136" spans="2:11" x14ac:dyDescent="0.75">
      <c r="B4136" s="176" t="s">
        <v>4350</v>
      </c>
      <c r="C4136" s="168"/>
      <c r="D4136" s="169"/>
      <c r="E4136" s="169"/>
      <c r="F4136" s="169"/>
      <c r="G4136" s="169"/>
      <c r="H4136" s="169"/>
      <c r="I4136" s="169"/>
      <c r="J4136" s="169"/>
      <c r="K4136" s="177"/>
    </row>
    <row r="4137" spans="2:11" x14ac:dyDescent="0.75">
      <c r="B4137" s="176" t="s">
        <v>4351</v>
      </c>
      <c r="C4137" s="168"/>
      <c r="D4137" s="169"/>
      <c r="E4137" s="169"/>
      <c r="F4137" s="169"/>
      <c r="G4137" s="169"/>
      <c r="H4137" s="169"/>
      <c r="I4137" s="169"/>
      <c r="J4137" s="169"/>
      <c r="K4137" s="177"/>
    </row>
    <row r="4138" spans="2:11" x14ac:dyDescent="0.75">
      <c r="B4138" s="176" t="s">
        <v>4352</v>
      </c>
      <c r="C4138" s="168"/>
      <c r="D4138" s="169"/>
      <c r="E4138" s="169"/>
      <c r="F4138" s="169"/>
      <c r="G4138" s="169"/>
      <c r="H4138" s="169"/>
      <c r="I4138" s="169"/>
      <c r="J4138" s="169"/>
      <c r="K4138" s="177"/>
    </row>
    <row r="4139" spans="2:11" x14ac:dyDescent="0.75">
      <c r="B4139" s="176" t="s">
        <v>4353</v>
      </c>
      <c r="C4139" s="168"/>
      <c r="D4139" s="169"/>
      <c r="E4139" s="169"/>
      <c r="F4139" s="169"/>
      <c r="G4139" s="169"/>
      <c r="H4139" s="169"/>
      <c r="I4139" s="169"/>
      <c r="J4139" s="169"/>
      <c r="K4139" s="177"/>
    </row>
    <row r="4140" spans="2:11" x14ac:dyDescent="0.75">
      <c r="B4140" s="176" t="s">
        <v>4354</v>
      </c>
      <c r="C4140" s="168"/>
      <c r="D4140" s="169"/>
      <c r="E4140" s="169"/>
      <c r="F4140" s="169"/>
      <c r="G4140" s="169"/>
      <c r="H4140" s="169"/>
      <c r="I4140" s="169"/>
      <c r="J4140" s="169"/>
      <c r="K4140" s="177"/>
    </row>
    <row r="4141" spans="2:11" x14ac:dyDescent="0.75">
      <c r="B4141" s="176" t="s">
        <v>4355</v>
      </c>
      <c r="C4141" s="168"/>
      <c r="D4141" s="169"/>
      <c r="E4141" s="169"/>
      <c r="F4141" s="169"/>
      <c r="G4141" s="169"/>
      <c r="H4141" s="169"/>
      <c r="I4141" s="169"/>
      <c r="J4141" s="169"/>
      <c r="K4141" s="177"/>
    </row>
    <row r="4142" spans="2:11" x14ac:dyDescent="0.75">
      <c r="B4142" s="176" t="s">
        <v>4356</v>
      </c>
      <c r="C4142" s="168"/>
      <c r="D4142" s="169"/>
      <c r="E4142" s="169"/>
      <c r="F4142" s="169"/>
      <c r="G4142" s="169"/>
      <c r="H4142" s="169"/>
      <c r="I4142" s="169"/>
      <c r="J4142" s="169"/>
      <c r="K4142" s="177"/>
    </row>
    <row r="4143" spans="2:11" x14ac:dyDescent="0.75">
      <c r="B4143" s="176" t="s">
        <v>4357</v>
      </c>
      <c r="C4143" s="168"/>
      <c r="D4143" s="169"/>
      <c r="E4143" s="169"/>
      <c r="F4143" s="169"/>
      <c r="G4143" s="169"/>
      <c r="H4143" s="169"/>
      <c r="I4143" s="169"/>
      <c r="J4143" s="169"/>
      <c r="K4143" s="177"/>
    </row>
    <row r="4144" spans="2:11" x14ac:dyDescent="0.75">
      <c r="B4144" s="176" t="s">
        <v>4358</v>
      </c>
      <c r="C4144" s="168"/>
      <c r="D4144" s="169"/>
      <c r="E4144" s="169"/>
      <c r="F4144" s="169"/>
      <c r="G4144" s="169"/>
      <c r="H4144" s="169"/>
      <c r="I4144" s="169"/>
      <c r="J4144" s="169"/>
      <c r="K4144" s="177"/>
    </row>
    <row r="4145" spans="2:11" x14ac:dyDescent="0.75">
      <c r="B4145" s="176" t="s">
        <v>4359</v>
      </c>
      <c r="C4145" s="168"/>
      <c r="D4145" s="169"/>
      <c r="E4145" s="169"/>
      <c r="F4145" s="169"/>
      <c r="G4145" s="169"/>
      <c r="H4145" s="169"/>
      <c r="I4145" s="169"/>
      <c r="J4145" s="169"/>
      <c r="K4145" s="177"/>
    </row>
    <row r="4146" spans="2:11" x14ac:dyDescent="0.75">
      <c r="B4146" s="176" t="s">
        <v>4360</v>
      </c>
      <c r="C4146" s="168"/>
      <c r="D4146" s="169"/>
      <c r="E4146" s="169"/>
      <c r="F4146" s="169"/>
      <c r="G4146" s="169"/>
      <c r="H4146" s="169"/>
      <c r="I4146" s="169"/>
      <c r="J4146" s="169"/>
      <c r="K4146" s="177"/>
    </row>
    <row r="4147" spans="2:11" x14ac:dyDescent="0.75">
      <c r="B4147" s="176" t="s">
        <v>4361</v>
      </c>
      <c r="C4147" s="168"/>
      <c r="D4147" s="169"/>
      <c r="E4147" s="169"/>
      <c r="F4147" s="169"/>
      <c r="G4147" s="169"/>
      <c r="H4147" s="169"/>
      <c r="I4147" s="169"/>
      <c r="J4147" s="169"/>
      <c r="K4147" s="177"/>
    </row>
    <row r="4148" spans="2:11" x14ac:dyDescent="0.75">
      <c r="B4148" s="176" t="s">
        <v>4362</v>
      </c>
      <c r="C4148" s="168"/>
      <c r="D4148" s="169"/>
      <c r="E4148" s="169"/>
      <c r="F4148" s="169"/>
      <c r="G4148" s="169"/>
      <c r="H4148" s="169"/>
      <c r="I4148" s="169"/>
      <c r="J4148" s="169"/>
      <c r="K4148" s="177"/>
    </row>
    <row r="4149" spans="2:11" x14ac:dyDescent="0.75">
      <c r="B4149" s="176" t="s">
        <v>4363</v>
      </c>
      <c r="C4149" s="168"/>
      <c r="D4149" s="169"/>
      <c r="E4149" s="169"/>
      <c r="F4149" s="169"/>
      <c r="G4149" s="169"/>
      <c r="H4149" s="169"/>
      <c r="I4149" s="169"/>
      <c r="J4149" s="169"/>
      <c r="K4149" s="177"/>
    </row>
    <row r="4150" spans="2:11" x14ac:dyDescent="0.75">
      <c r="B4150" s="176" t="s">
        <v>4364</v>
      </c>
      <c r="C4150" s="168"/>
      <c r="D4150" s="169"/>
      <c r="E4150" s="169"/>
      <c r="F4150" s="169"/>
      <c r="G4150" s="169"/>
      <c r="H4150" s="169"/>
      <c r="I4150" s="169"/>
      <c r="J4150" s="169"/>
      <c r="K4150" s="177"/>
    </row>
    <row r="4151" spans="2:11" x14ac:dyDescent="0.75">
      <c r="B4151" s="176" t="s">
        <v>4365</v>
      </c>
      <c r="C4151" s="168"/>
      <c r="D4151" s="169"/>
      <c r="E4151" s="169"/>
      <c r="F4151" s="169"/>
      <c r="G4151" s="169"/>
      <c r="H4151" s="169"/>
      <c r="I4151" s="169"/>
      <c r="J4151" s="169"/>
      <c r="K4151" s="177"/>
    </row>
    <row r="4152" spans="2:11" x14ac:dyDescent="0.75">
      <c r="B4152" s="176" t="s">
        <v>4366</v>
      </c>
      <c r="C4152" s="168"/>
      <c r="D4152" s="169"/>
      <c r="E4152" s="169"/>
      <c r="F4152" s="169"/>
      <c r="G4152" s="169"/>
      <c r="H4152" s="169"/>
      <c r="I4152" s="169"/>
      <c r="J4152" s="169"/>
      <c r="K4152" s="177"/>
    </row>
    <row r="4153" spans="2:11" x14ac:dyDescent="0.75">
      <c r="B4153" s="176" t="s">
        <v>4367</v>
      </c>
      <c r="C4153" s="168"/>
      <c r="D4153" s="169"/>
      <c r="E4153" s="169"/>
      <c r="F4153" s="169"/>
      <c r="G4153" s="169"/>
      <c r="H4153" s="169"/>
      <c r="I4153" s="169"/>
      <c r="J4153" s="169"/>
      <c r="K4153" s="177"/>
    </row>
    <row r="4154" spans="2:11" x14ac:dyDescent="0.75">
      <c r="B4154" s="176" t="s">
        <v>4368</v>
      </c>
      <c r="C4154" s="168"/>
      <c r="D4154" s="169"/>
      <c r="E4154" s="169"/>
      <c r="F4154" s="169"/>
      <c r="G4154" s="169"/>
      <c r="H4154" s="169"/>
      <c r="I4154" s="169"/>
      <c r="J4154" s="169"/>
      <c r="K4154" s="177"/>
    </row>
    <row r="4155" spans="2:11" x14ac:dyDescent="0.75">
      <c r="B4155" s="176" t="s">
        <v>4369</v>
      </c>
      <c r="C4155" s="168"/>
      <c r="D4155" s="169"/>
      <c r="E4155" s="169"/>
      <c r="F4155" s="169"/>
      <c r="G4155" s="169"/>
      <c r="H4155" s="169"/>
      <c r="I4155" s="169"/>
      <c r="J4155" s="169"/>
      <c r="K4155" s="177"/>
    </row>
    <row r="4156" spans="2:11" x14ac:dyDescent="0.75">
      <c r="B4156" s="176" t="s">
        <v>4370</v>
      </c>
      <c r="C4156" s="168"/>
      <c r="D4156" s="169"/>
      <c r="E4156" s="169"/>
      <c r="F4156" s="169"/>
      <c r="G4156" s="169"/>
      <c r="H4156" s="169"/>
      <c r="I4156" s="169"/>
      <c r="J4156" s="169"/>
      <c r="K4156" s="177"/>
    </row>
    <row r="4157" spans="2:11" x14ac:dyDescent="0.75">
      <c r="B4157" s="176" t="s">
        <v>4371</v>
      </c>
      <c r="C4157" s="168"/>
      <c r="D4157" s="169"/>
      <c r="E4157" s="169"/>
      <c r="F4157" s="169"/>
      <c r="G4157" s="169"/>
      <c r="H4157" s="169"/>
      <c r="I4157" s="169"/>
      <c r="J4157" s="169"/>
      <c r="K4157" s="177"/>
    </row>
    <row r="4158" spans="2:11" x14ac:dyDescent="0.75">
      <c r="B4158" s="176" t="s">
        <v>4372</v>
      </c>
      <c r="C4158" s="168"/>
      <c r="D4158" s="169"/>
      <c r="E4158" s="169"/>
      <c r="F4158" s="169"/>
      <c r="G4158" s="169"/>
      <c r="H4158" s="169"/>
      <c r="I4158" s="169"/>
      <c r="J4158" s="169"/>
      <c r="K4158" s="177"/>
    </row>
    <row r="4159" spans="2:11" x14ac:dyDescent="0.75">
      <c r="B4159" s="176" t="s">
        <v>4373</v>
      </c>
      <c r="C4159" s="168"/>
      <c r="D4159" s="169"/>
      <c r="E4159" s="169"/>
      <c r="F4159" s="169"/>
      <c r="G4159" s="169"/>
      <c r="H4159" s="169"/>
      <c r="I4159" s="169"/>
      <c r="J4159" s="169"/>
      <c r="K4159" s="177"/>
    </row>
    <row r="4160" spans="2:11" x14ac:dyDescent="0.75">
      <c r="B4160" s="176" t="s">
        <v>4374</v>
      </c>
      <c r="C4160" s="168"/>
      <c r="D4160" s="169"/>
      <c r="E4160" s="169"/>
      <c r="F4160" s="169"/>
      <c r="G4160" s="169"/>
      <c r="H4160" s="169"/>
      <c r="I4160" s="169"/>
      <c r="J4160" s="169"/>
      <c r="K4160" s="177"/>
    </row>
    <row r="4161" spans="2:11" x14ac:dyDescent="0.75">
      <c r="B4161" s="176" t="s">
        <v>4375</v>
      </c>
      <c r="C4161" s="168"/>
      <c r="D4161" s="169"/>
      <c r="E4161" s="169"/>
      <c r="F4161" s="169"/>
      <c r="G4161" s="169"/>
      <c r="H4161" s="169"/>
      <c r="I4161" s="169"/>
      <c r="J4161" s="169"/>
      <c r="K4161" s="177"/>
    </row>
    <row r="4162" spans="2:11" x14ac:dyDescent="0.75">
      <c r="B4162" s="176" t="s">
        <v>4376</v>
      </c>
      <c r="C4162" s="168"/>
      <c r="D4162" s="169"/>
      <c r="E4162" s="169"/>
      <c r="F4162" s="169"/>
      <c r="G4162" s="169"/>
      <c r="H4162" s="169"/>
      <c r="I4162" s="169"/>
      <c r="J4162" s="169"/>
      <c r="K4162" s="177"/>
    </row>
    <row r="4163" spans="2:11" x14ac:dyDescent="0.75">
      <c r="B4163" s="176" t="s">
        <v>4377</v>
      </c>
      <c r="C4163" s="168"/>
      <c r="D4163" s="169"/>
      <c r="E4163" s="169"/>
      <c r="F4163" s="169"/>
      <c r="G4163" s="169"/>
      <c r="H4163" s="169"/>
      <c r="I4163" s="169"/>
      <c r="J4163" s="169"/>
      <c r="K4163" s="177"/>
    </row>
    <row r="4164" spans="2:11" x14ac:dyDescent="0.75">
      <c r="B4164" s="176" t="s">
        <v>4378</v>
      </c>
      <c r="C4164" s="168"/>
      <c r="D4164" s="169"/>
      <c r="E4164" s="169"/>
      <c r="F4164" s="169"/>
      <c r="G4164" s="169"/>
      <c r="H4164" s="169"/>
      <c r="I4164" s="169"/>
      <c r="J4164" s="169"/>
      <c r="K4164" s="177"/>
    </row>
    <row r="4165" spans="2:11" x14ac:dyDescent="0.75">
      <c r="B4165" s="176" t="s">
        <v>4379</v>
      </c>
      <c r="C4165" s="168"/>
      <c r="D4165" s="169"/>
      <c r="E4165" s="169"/>
      <c r="F4165" s="169"/>
      <c r="G4165" s="169"/>
      <c r="H4165" s="169"/>
      <c r="I4165" s="169"/>
      <c r="J4165" s="169"/>
      <c r="K4165" s="177"/>
    </row>
    <row r="4166" spans="2:11" x14ac:dyDescent="0.75">
      <c r="B4166" s="176" t="s">
        <v>4380</v>
      </c>
      <c r="C4166" s="168"/>
      <c r="D4166" s="169"/>
      <c r="E4166" s="169"/>
      <c r="F4166" s="169"/>
      <c r="G4166" s="169"/>
      <c r="H4166" s="169"/>
      <c r="I4166" s="169"/>
      <c r="J4166" s="169"/>
      <c r="K4166" s="177"/>
    </row>
    <row r="4167" spans="2:11" x14ac:dyDescent="0.75">
      <c r="B4167" s="176" t="s">
        <v>4381</v>
      </c>
      <c r="C4167" s="168"/>
      <c r="D4167" s="169"/>
      <c r="E4167" s="169"/>
      <c r="F4167" s="169"/>
      <c r="G4167" s="169"/>
      <c r="H4167" s="169"/>
      <c r="I4167" s="169"/>
      <c r="J4167" s="169"/>
      <c r="K4167" s="177"/>
    </row>
    <row r="4168" spans="2:11" x14ac:dyDescent="0.75">
      <c r="B4168" s="176" t="s">
        <v>4382</v>
      </c>
      <c r="C4168" s="168"/>
      <c r="D4168" s="169"/>
      <c r="E4168" s="169"/>
      <c r="F4168" s="169"/>
      <c r="G4168" s="169"/>
      <c r="H4168" s="169"/>
      <c r="I4168" s="169"/>
      <c r="J4168" s="169"/>
      <c r="K4168" s="177"/>
    </row>
    <row r="4169" spans="2:11" x14ac:dyDescent="0.75">
      <c r="B4169" s="176" t="s">
        <v>4383</v>
      </c>
      <c r="C4169" s="168"/>
      <c r="D4169" s="169"/>
      <c r="E4169" s="169"/>
      <c r="F4169" s="169"/>
      <c r="G4169" s="169"/>
      <c r="H4169" s="169"/>
      <c r="I4169" s="169"/>
      <c r="J4169" s="169"/>
      <c r="K4169" s="177"/>
    </row>
    <row r="4170" spans="2:11" x14ac:dyDescent="0.75">
      <c r="B4170" s="176" t="s">
        <v>4384</v>
      </c>
      <c r="C4170" s="168"/>
      <c r="D4170" s="169"/>
      <c r="E4170" s="169"/>
      <c r="F4170" s="169"/>
      <c r="G4170" s="169"/>
      <c r="H4170" s="169"/>
      <c r="I4170" s="169"/>
      <c r="J4170" s="169"/>
      <c r="K4170" s="177"/>
    </row>
    <row r="4171" spans="2:11" x14ac:dyDescent="0.75">
      <c r="B4171" s="176" t="s">
        <v>4385</v>
      </c>
      <c r="C4171" s="168"/>
      <c r="D4171" s="169"/>
      <c r="E4171" s="169"/>
      <c r="F4171" s="169"/>
      <c r="G4171" s="169"/>
      <c r="H4171" s="169"/>
      <c r="I4171" s="169"/>
      <c r="J4171" s="169"/>
      <c r="K4171" s="177"/>
    </row>
    <row r="4172" spans="2:11" x14ac:dyDescent="0.75">
      <c r="B4172" s="176" t="s">
        <v>4386</v>
      </c>
      <c r="C4172" s="168"/>
      <c r="D4172" s="169"/>
      <c r="E4172" s="169"/>
      <c r="F4172" s="169"/>
      <c r="G4172" s="169"/>
      <c r="H4172" s="169"/>
      <c r="I4172" s="169"/>
      <c r="J4172" s="169"/>
      <c r="K4172" s="177"/>
    </row>
    <row r="4173" spans="2:11" x14ac:dyDescent="0.75">
      <c r="B4173" s="176" t="s">
        <v>4387</v>
      </c>
      <c r="C4173" s="168"/>
      <c r="D4173" s="169"/>
      <c r="E4173" s="169"/>
      <c r="F4173" s="169"/>
      <c r="G4173" s="169"/>
      <c r="H4173" s="169"/>
      <c r="I4173" s="169"/>
      <c r="J4173" s="169"/>
      <c r="K4173" s="177"/>
    </row>
    <row r="4174" spans="2:11" x14ac:dyDescent="0.75">
      <c r="B4174" s="176" t="s">
        <v>4388</v>
      </c>
      <c r="C4174" s="168"/>
      <c r="D4174" s="169"/>
      <c r="E4174" s="169"/>
      <c r="F4174" s="169"/>
      <c r="G4174" s="169"/>
      <c r="H4174" s="169"/>
      <c r="I4174" s="169"/>
      <c r="J4174" s="169"/>
      <c r="K4174" s="177"/>
    </row>
    <row r="4175" spans="2:11" x14ac:dyDescent="0.75">
      <c r="B4175" s="176" t="s">
        <v>4389</v>
      </c>
      <c r="C4175" s="168"/>
      <c r="D4175" s="169"/>
      <c r="E4175" s="169"/>
      <c r="F4175" s="169"/>
      <c r="G4175" s="169"/>
      <c r="H4175" s="169"/>
      <c r="I4175" s="169"/>
      <c r="J4175" s="169"/>
      <c r="K4175" s="177"/>
    </row>
    <row r="4176" spans="2:11" x14ac:dyDescent="0.75">
      <c r="B4176" s="176" t="s">
        <v>4390</v>
      </c>
      <c r="C4176" s="168"/>
      <c r="D4176" s="169"/>
      <c r="E4176" s="169"/>
      <c r="F4176" s="169"/>
      <c r="G4176" s="169"/>
      <c r="H4176" s="169"/>
      <c r="I4176" s="169"/>
      <c r="J4176" s="169"/>
      <c r="K4176" s="177"/>
    </row>
    <row r="4177" spans="2:11" x14ac:dyDescent="0.75">
      <c r="B4177" s="176" t="s">
        <v>4391</v>
      </c>
      <c r="C4177" s="168"/>
      <c r="D4177" s="169"/>
      <c r="E4177" s="169"/>
      <c r="F4177" s="169"/>
      <c r="G4177" s="169"/>
      <c r="H4177" s="169"/>
      <c r="I4177" s="169"/>
      <c r="J4177" s="169"/>
      <c r="K4177" s="177"/>
    </row>
    <row r="4178" spans="2:11" x14ac:dyDescent="0.75">
      <c r="B4178" s="176" t="s">
        <v>4392</v>
      </c>
      <c r="C4178" s="168"/>
      <c r="D4178" s="169"/>
      <c r="E4178" s="169"/>
      <c r="F4178" s="169"/>
      <c r="G4178" s="169"/>
      <c r="H4178" s="169"/>
      <c r="I4178" s="169"/>
      <c r="J4178" s="169"/>
      <c r="K4178" s="177"/>
    </row>
    <row r="4179" spans="2:11" x14ac:dyDescent="0.75">
      <c r="B4179" s="176" t="s">
        <v>4393</v>
      </c>
      <c r="C4179" s="168"/>
      <c r="D4179" s="169"/>
      <c r="E4179" s="169"/>
      <c r="F4179" s="169"/>
      <c r="G4179" s="169"/>
      <c r="H4179" s="169"/>
      <c r="I4179" s="169"/>
      <c r="J4179" s="169"/>
      <c r="K4179" s="177"/>
    </row>
    <row r="4180" spans="2:11" x14ac:dyDescent="0.75">
      <c r="B4180" s="176" t="s">
        <v>4394</v>
      </c>
      <c r="C4180" s="168"/>
      <c r="D4180" s="169"/>
      <c r="E4180" s="169"/>
      <c r="F4180" s="169"/>
      <c r="G4180" s="169"/>
      <c r="H4180" s="169"/>
      <c r="I4180" s="169"/>
      <c r="J4180" s="169"/>
      <c r="K4180" s="177"/>
    </row>
    <row r="4181" spans="2:11" x14ac:dyDescent="0.75">
      <c r="B4181" s="176" t="s">
        <v>4395</v>
      </c>
      <c r="C4181" s="168"/>
      <c r="D4181" s="169"/>
      <c r="E4181" s="169"/>
      <c r="F4181" s="169"/>
      <c r="G4181" s="169"/>
      <c r="H4181" s="169"/>
      <c r="I4181" s="169"/>
      <c r="J4181" s="169"/>
      <c r="K4181" s="177"/>
    </row>
    <row r="4182" spans="2:11" x14ac:dyDescent="0.75">
      <c r="B4182" s="176" t="s">
        <v>4396</v>
      </c>
      <c r="C4182" s="168"/>
      <c r="D4182" s="169"/>
      <c r="E4182" s="169"/>
      <c r="F4182" s="169"/>
      <c r="G4182" s="169"/>
      <c r="H4182" s="169"/>
      <c r="I4182" s="169"/>
      <c r="J4182" s="169"/>
      <c r="K4182" s="177"/>
    </row>
    <row r="4183" spans="2:11" x14ac:dyDescent="0.75">
      <c r="B4183" s="176" t="s">
        <v>4397</v>
      </c>
      <c r="C4183" s="168"/>
      <c r="D4183" s="169"/>
      <c r="E4183" s="169"/>
      <c r="F4183" s="169"/>
      <c r="G4183" s="169"/>
      <c r="H4183" s="169"/>
      <c r="I4183" s="169"/>
      <c r="J4183" s="169"/>
      <c r="K4183" s="177"/>
    </row>
    <row r="4184" spans="2:11" x14ac:dyDescent="0.75">
      <c r="B4184" s="176" t="s">
        <v>4398</v>
      </c>
      <c r="C4184" s="168"/>
      <c r="D4184" s="169"/>
      <c r="E4184" s="169"/>
      <c r="F4184" s="169"/>
      <c r="G4184" s="169"/>
      <c r="H4184" s="169"/>
      <c r="I4184" s="169"/>
      <c r="J4184" s="169"/>
      <c r="K4184" s="177"/>
    </row>
    <row r="4185" spans="2:11" x14ac:dyDescent="0.75">
      <c r="B4185" s="176" t="s">
        <v>4399</v>
      </c>
      <c r="C4185" s="168"/>
      <c r="D4185" s="169"/>
      <c r="E4185" s="169"/>
      <c r="F4185" s="169"/>
      <c r="G4185" s="169"/>
      <c r="H4185" s="169"/>
      <c r="I4185" s="169"/>
      <c r="J4185" s="169"/>
      <c r="K4185" s="177"/>
    </row>
    <row r="4186" spans="2:11" x14ac:dyDescent="0.75">
      <c r="B4186" s="176" t="s">
        <v>4400</v>
      </c>
      <c r="C4186" s="168"/>
      <c r="D4186" s="169"/>
      <c r="E4186" s="169"/>
      <c r="F4186" s="169"/>
      <c r="G4186" s="169"/>
      <c r="H4186" s="169"/>
      <c r="I4186" s="169"/>
      <c r="J4186" s="169"/>
      <c r="K4186" s="177"/>
    </row>
    <row r="4187" spans="2:11" x14ac:dyDescent="0.75">
      <c r="B4187" s="176" t="s">
        <v>4401</v>
      </c>
      <c r="C4187" s="168"/>
      <c r="D4187" s="169"/>
      <c r="E4187" s="169"/>
      <c r="F4187" s="169"/>
      <c r="G4187" s="169"/>
      <c r="H4187" s="169"/>
      <c r="I4187" s="169"/>
      <c r="J4187" s="169"/>
      <c r="K4187" s="177"/>
    </row>
    <row r="4188" spans="2:11" x14ac:dyDescent="0.75">
      <c r="B4188" s="176" t="s">
        <v>4402</v>
      </c>
      <c r="C4188" s="168"/>
      <c r="D4188" s="169"/>
      <c r="E4188" s="169"/>
      <c r="F4188" s="169"/>
      <c r="G4188" s="169"/>
      <c r="H4188" s="169"/>
      <c r="I4188" s="169"/>
      <c r="J4188" s="169"/>
      <c r="K4188" s="177"/>
    </row>
    <row r="4189" spans="2:11" x14ac:dyDescent="0.75">
      <c r="B4189" s="176" t="s">
        <v>4403</v>
      </c>
      <c r="C4189" s="168"/>
      <c r="D4189" s="169"/>
      <c r="E4189" s="169"/>
      <c r="F4189" s="169"/>
      <c r="G4189" s="169"/>
      <c r="H4189" s="169"/>
      <c r="I4189" s="169"/>
      <c r="J4189" s="169"/>
      <c r="K4189" s="177"/>
    </row>
    <row r="4190" spans="2:11" x14ac:dyDescent="0.75">
      <c r="B4190" s="176" t="s">
        <v>4404</v>
      </c>
      <c r="C4190" s="168"/>
      <c r="D4190" s="169"/>
      <c r="E4190" s="169"/>
      <c r="F4190" s="169"/>
      <c r="G4190" s="169"/>
      <c r="H4190" s="169"/>
      <c r="I4190" s="169"/>
      <c r="J4190" s="169"/>
      <c r="K4190" s="177"/>
    </row>
    <row r="4191" spans="2:11" x14ac:dyDescent="0.75">
      <c r="B4191" s="176" t="s">
        <v>4405</v>
      </c>
      <c r="C4191" s="168"/>
      <c r="D4191" s="169"/>
      <c r="E4191" s="169"/>
      <c r="F4191" s="169"/>
      <c r="G4191" s="169"/>
      <c r="H4191" s="169"/>
      <c r="I4191" s="169"/>
      <c r="J4191" s="169"/>
      <c r="K4191" s="177"/>
    </row>
    <row r="4192" spans="2:11" x14ac:dyDescent="0.75">
      <c r="B4192" s="176" t="s">
        <v>4406</v>
      </c>
      <c r="C4192" s="168"/>
      <c r="D4192" s="169"/>
      <c r="E4192" s="169"/>
      <c r="F4192" s="169"/>
      <c r="G4192" s="169"/>
      <c r="H4192" s="169"/>
      <c r="I4192" s="169"/>
      <c r="J4192" s="169"/>
      <c r="K4192" s="177"/>
    </row>
    <row r="4193" spans="2:11" x14ac:dyDescent="0.75">
      <c r="B4193" s="176" t="s">
        <v>4407</v>
      </c>
      <c r="C4193" s="168"/>
      <c r="D4193" s="169"/>
      <c r="E4193" s="169"/>
      <c r="F4193" s="169"/>
      <c r="G4193" s="169"/>
      <c r="H4193" s="169"/>
      <c r="I4193" s="169"/>
      <c r="J4193" s="169"/>
      <c r="K4193" s="177"/>
    </row>
    <row r="4194" spans="2:11" x14ac:dyDescent="0.75">
      <c r="B4194" s="176" t="s">
        <v>4408</v>
      </c>
      <c r="C4194" s="168"/>
      <c r="D4194" s="169"/>
      <c r="E4194" s="169"/>
      <c r="F4194" s="169"/>
      <c r="G4194" s="169"/>
      <c r="H4194" s="169"/>
      <c r="I4194" s="169"/>
      <c r="J4194" s="169"/>
      <c r="K4194" s="177"/>
    </row>
    <row r="4195" spans="2:11" x14ac:dyDescent="0.75">
      <c r="B4195" s="176" t="s">
        <v>4409</v>
      </c>
      <c r="C4195" s="168"/>
      <c r="D4195" s="169"/>
      <c r="E4195" s="169"/>
      <c r="F4195" s="169"/>
      <c r="G4195" s="169"/>
      <c r="H4195" s="169"/>
      <c r="I4195" s="169"/>
      <c r="J4195" s="169"/>
      <c r="K4195" s="177"/>
    </row>
    <row r="4196" spans="2:11" x14ac:dyDescent="0.75">
      <c r="B4196" s="176" t="s">
        <v>4410</v>
      </c>
      <c r="C4196" s="168"/>
      <c r="D4196" s="169"/>
      <c r="E4196" s="169"/>
      <c r="F4196" s="169"/>
      <c r="G4196" s="169"/>
      <c r="H4196" s="169"/>
      <c r="I4196" s="169"/>
      <c r="J4196" s="169"/>
      <c r="K4196" s="177"/>
    </row>
    <row r="4197" spans="2:11" x14ac:dyDescent="0.75">
      <c r="B4197" s="176" t="s">
        <v>4411</v>
      </c>
      <c r="C4197" s="168"/>
      <c r="D4197" s="169"/>
      <c r="E4197" s="169"/>
      <c r="F4197" s="169"/>
      <c r="G4197" s="169"/>
      <c r="H4197" s="169"/>
      <c r="I4197" s="169"/>
      <c r="J4197" s="169"/>
      <c r="K4197" s="177"/>
    </row>
    <row r="4198" spans="2:11" x14ac:dyDescent="0.75">
      <c r="B4198" s="176" t="s">
        <v>4412</v>
      </c>
      <c r="C4198" s="168"/>
      <c r="D4198" s="169"/>
      <c r="E4198" s="169"/>
      <c r="F4198" s="169"/>
      <c r="G4198" s="169"/>
      <c r="H4198" s="169"/>
      <c r="I4198" s="169"/>
      <c r="J4198" s="169"/>
      <c r="K4198" s="177"/>
    </row>
    <row r="4199" spans="2:11" x14ac:dyDescent="0.75">
      <c r="B4199" s="176" t="s">
        <v>4413</v>
      </c>
      <c r="C4199" s="168"/>
      <c r="D4199" s="169"/>
      <c r="E4199" s="169"/>
      <c r="F4199" s="169"/>
      <c r="G4199" s="169"/>
      <c r="H4199" s="169"/>
      <c r="I4199" s="169"/>
      <c r="J4199" s="169"/>
      <c r="K4199" s="177"/>
    </row>
    <row r="4200" spans="2:11" x14ac:dyDescent="0.75">
      <c r="B4200" s="176" t="s">
        <v>4414</v>
      </c>
      <c r="C4200" s="168"/>
      <c r="D4200" s="169"/>
      <c r="E4200" s="169"/>
      <c r="F4200" s="169"/>
      <c r="G4200" s="169"/>
      <c r="H4200" s="169"/>
      <c r="I4200" s="169"/>
      <c r="J4200" s="169"/>
      <c r="K4200" s="177"/>
    </row>
    <row r="4201" spans="2:11" x14ac:dyDescent="0.75">
      <c r="B4201" s="176" t="s">
        <v>4415</v>
      </c>
      <c r="C4201" s="168"/>
      <c r="D4201" s="169"/>
      <c r="E4201" s="169"/>
      <c r="F4201" s="169"/>
      <c r="G4201" s="169"/>
      <c r="H4201" s="169"/>
      <c r="I4201" s="169"/>
      <c r="J4201" s="169"/>
      <c r="K4201" s="177"/>
    </row>
    <row r="4202" spans="2:11" x14ac:dyDescent="0.75">
      <c r="B4202" s="176" t="s">
        <v>4416</v>
      </c>
      <c r="C4202" s="168"/>
      <c r="D4202" s="169"/>
      <c r="E4202" s="169"/>
      <c r="F4202" s="169"/>
      <c r="G4202" s="169"/>
      <c r="H4202" s="169"/>
      <c r="I4202" s="169"/>
      <c r="J4202" s="169"/>
      <c r="K4202" s="177"/>
    </row>
    <row r="4203" spans="2:11" x14ac:dyDescent="0.75">
      <c r="B4203" s="176" t="s">
        <v>4417</v>
      </c>
      <c r="C4203" s="168"/>
      <c r="D4203" s="169"/>
      <c r="E4203" s="169"/>
      <c r="F4203" s="169"/>
      <c r="G4203" s="169"/>
      <c r="H4203" s="169"/>
      <c r="I4203" s="169"/>
      <c r="J4203" s="169"/>
      <c r="K4203" s="177"/>
    </row>
    <row r="4204" spans="2:11" x14ac:dyDescent="0.75">
      <c r="B4204" s="176" t="s">
        <v>4418</v>
      </c>
      <c r="C4204" s="168"/>
      <c r="D4204" s="169"/>
      <c r="E4204" s="169"/>
      <c r="F4204" s="169"/>
      <c r="G4204" s="169"/>
      <c r="H4204" s="169"/>
      <c r="I4204" s="169"/>
      <c r="J4204" s="169"/>
      <c r="K4204" s="177"/>
    </row>
    <row r="4205" spans="2:11" x14ac:dyDescent="0.75">
      <c r="B4205" s="176" t="s">
        <v>4419</v>
      </c>
      <c r="C4205" s="168"/>
      <c r="D4205" s="169"/>
      <c r="E4205" s="169"/>
      <c r="F4205" s="169"/>
      <c r="G4205" s="169"/>
      <c r="H4205" s="169"/>
      <c r="I4205" s="169"/>
      <c r="J4205" s="169"/>
      <c r="K4205" s="177"/>
    </row>
    <row r="4206" spans="2:11" x14ac:dyDescent="0.75">
      <c r="B4206" s="176" t="s">
        <v>4420</v>
      </c>
      <c r="C4206" s="168"/>
      <c r="D4206" s="169"/>
      <c r="E4206" s="169"/>
      <c r="F4206" s="169"/>
      <c r="G4206" s="169"/>
      <c r="H4206" s="169"/>
      <c r="I4206" s="169"/>
      <c r="J4206" s="169"/>
      <c r="K4206" s="177"/>
    </row>
    <row r="4207" spans="2:11" x14ac:dyDescent="0.75">
      <c r="B4207" s="176" t="s">
        <v>4421</v>
      </c>
      <c r="C4207" s="168"/>
      <c r="D4207" s="169"/>
      <c r="E4207" s="169"/>
      <c r="F4207" s="169"/>
      <c r="G4207" s="169"/>
      <c r="H4207" s="169"/>
      <c r="I4207" s="169"/>
      <c r="J4207" s="169"/>
      <c r="K4207" s="177"/>
    </row>
    <row r="4208" spans="2:11" x14ac:dyDescent="0.75">
      <c r="B4208" s="176" t="s">
        <v>4422</v>
      </c>
      <c r="C4208" s="168"/>
      <c r="D4208" s="169"/>
      <c r="E4208" s="169"/>
      <c r="F4208" s="169"/>
      <c r="G4208" s="169"/>
      <c r="H4208" s="169"/>
      <c r="I4208" s="169"/>
      <c r="J4208" s="169"/>
      <c r="K4208" s="177"/>
    </row>
    <row r="4209" spans="2:11" x14ac:dyDescent="0.75">
      <c r="B4209" s="176" t="s">
        <v>4423</v>
      </c>
      <c r="C4209" s="168"/>
      <c r="D4209" s="169"/>
      <c r="E4209" s="169"/>
      <c r="F4209" s="169"/>
      <c r="G4209" s="169"/>
      <c r="H4209" s="169"/>
      <c r="I4209" s="169"/>
      <c r="J4209" s="169"/>
      <c r="K4209" s="177"/>
    </row>
    <row r="4210" spans="2:11" x14ac:dyDescent="0.75">
      <c r="B4210" s="176" t="s">
        <v>4424</v>
      </c>
      <c r="C4210" s="168"/>
      <c r="D4210" s="169"/>
      <c r="E4210" s="169"/>
      <c r="F4210" s="169"/>
      <c r="G4210" s="169"/>
      <c r="H4210" s="169"/>
      <c r="I4210" s="169"/>
      <c r="J4210" s="169"/>
      <c r="K4210" s="177"/>
    </row>
    <row r="4211" spans="2:11" x14ac:dyDescent="0.75">
      <c r="B4211" s="176" t="s">
        <v>4425</v>
      </c>
      <c r="C4211" s="168"/>
      <c r="D4211" s="169"/>
      <c r="E4211" s="169"/>
      <c r="F4211" s="169"/>
      <c r="G4211" s="169"/>
      <c r="H4211" s="169"/>
      <c r="I4211" s="169"/>
      <c r="J4211" s="169"/>
      <c r="K4211" s="177"/>
    </row>
    <row r="4212" spans="2:11" x14ac:dyDescent="0.75">
      <c r="B4212" s="176" t="s">
        <v>4426</v>
      </c>
      <c r="C4212" s="168"/>
      <c r="D4212" s="169"/>
      <c r="E4212" s="169"/>
      <c r="F4212" s="169"/>
      <c r="G4212" s="169"/>
      <c r="H4212" s="169"/>
      <c r="I4212" s="169"/>
      <c r="J4212" s="169"/>
      <c r="K4212" s="177"/>
    </row>
    <row r="4213" spans="2:11" x14ac:dyDescent="0.75">
      <c r="B4213" s="176" t="s">
        <v>4427</v>
      </c>
      <c r="C4213" s="168"/>
      <c r="D4213" s="169"/>
      <c r="E4213" s="169"/>
      <c r="F4213" s="169"/>
      <c r="G4213" s="169"/>
      <c r="H4213" s="169"/>
      <c r="I4213" s="169"/>
      <c r="J4213" s="169"/>
      <c r="K4213" s="177"/>
    </row>
    <row r="4214" spans="2:11" x14ac:dyDescent="0.75">
      <c r="B4214" s="176" t="s">
        <v>4428</v>
      </c>
      <c r="C4214" s="168"/>
      <c r="D4214" s="169"/>
      <c r="E4214" s="169"/>
      <c r="F4214" s="169"/>
      <c r="G4214" s="169"/>
      <c r="H4214" s="169"/>
      <c r="I4214" s="169"/>
      <c r="J4214" s="169"/>
      <c r="K4214" s="177"/>
    </row>
    <row r="4215" spans="2:11" x14ac:dyDescent="0.75">
      <c r="B4215" s="176" t="s">
        <v>4429</v>
      </c>
      <c r="C4215" s="168"/>
      <c r="D4215" s="169"/>
      <c r="E4215" s="169"/>
      <c r="F4215" s="169"/>
      <c r="G4215" s="169"/>
      <c r="H4215" s="169"/>
      <c r="I4215" s="169"/>
      <c r="J4215" s="169"/>
      <c r="K4215" s="177"/>
    </row>
    <row r="4216" spans="2:11" x14ac:dyDescent="0.75">
      <c r="B4216" s="176" t="s">
        <v>4430</v>
      </c>
      <c r="C4216" s="168"/>
      <c r="D4216" s="169"/>
      <c r="E4216" s="169"/>
      <c r="F4216" s="169"/>
      <c r="G4216" s="169"/>
      <c r="H4216" s="169"/>
      <c r="I4216" s="169"/>
      <c r="J4216" s="169"/>
      <c r="K4216" s="177"/>
    </row>
    <row r="4217" spans="2:11" x14ac:dyDescent="0.75">
      <c r="B4217" s="176" t="s">
        <v>4431</v>
      </c>
      <c r="C4217" s="168"/>
      <c r="D4217" s="169"/>
      <c r="E4217" s="169"/>
      <c r="F4217" s="169"/>
      <c r="G4217" s="169"/>
      <c r="H4217" s="169"/>
      <c r="I4217" s="169"/>
      <c r="J4217" s="169"/>
      <c r="K4217" s="177"/>
    </row>
    <row r="4218" spans="2:11" x14ac:dyDescent="0.75">
      <c r="B4218" s="176" t="s">
        <v>4432</v>
      </c>
      <c r="C4218" s="168"/>
      <c r="D4218" s="169"/>
      <c r="E4218" s="169"/>
      <c r="F4218" s="169"/>
      <c r="G4218" s="169"/>
      <c r="H4218" s="169"/>
      <c r="I4218" s="169"/>
      <c r="J4218" s="169"/>
      <c r="K4218" s="177"/>
    </row>
    <row r="4219" spans="2:11" x14ac:dyDescent="0.75">
      <c r="B4219" s="176" t="s">
        <v>4433</v>
      </c>
      <c r="C4219" s="168"/>
      <c r="D4219" s="169"/>
      <c r="E4219" s="169"/>
      <c r="F4219" s="169"/>
      <c r="G4219" s="169"/>
      <c r="H4219" s="169"/>
      <c r="I4219" s="169"/>
      <c r="J4219" s="169"/>
      <c r="K4219" s="177"/>
    </row>
    <row r="4220" spans="2:11" x14ac:dyDescent="0.75">
      <c r="B4220" s="176" t="s">
        <v>4434</v>
      </c>
      <c r="C4220" s="168"/>
      <c r="D4220" s="169"/>
      <c r="E4220" s="169"/>
      <c r="F4220" s="169"/>
      <c r="G4220" s="169"/>
      <c r="H4220" s="169"/>
      <c r="I4220" s="169"/>
      <c r="J4220" s="169"/>
      <c r="K4220" s="177"/>
    </row>
    <row r="4221" spans="2:11" x14ac:dyDescent="0.75">
      <c r="B4221" s="176" t="s">
        <v>4435</v>
      </c>
      <c r="C4221" s="168"/>
      <c r="D4221" s="169"/>
      <c r="E4221" s="169"/>
      <c r="F4221" s="169"/>
      <c r="G4221" s="169"/>
      <c r="H4221" s="169"/>
      <c r="I4221" s="169"/>
      <c r="J4221" s="169"/>
      <c r="K4221" s="177"/>
    </row>
    <row r="4222" spans="2:11" x14ac:dyDescent="0.75">
      <c r="B4222" s="176" t="s">
        <v>4436</v>
      </c>
      <c r="C4222" s="168"/>
      <c r="D4222" s="169"/>
      <c r="E4222" s="169"/>
      <c r="F4222" s="169"/>
      <c r="G4222" s="169"/>
      <c r="H4222" s="169"/>
      <c r="I4222" s="169"/>
      <c r="J4222" s="169"/>
      <c r="K4222" s="177"/>
    </row>
    <row r="4223" spans="2:11" x14ac:dyDescent="0.75">
      <c r="B4223" s="176" t="s">
        <v>4437</v>
      </c>
      <c r="C4223" s="168"/>
      <c r="D4223" s="169"/>
      <c r="E4223" s="169"/>
      <c r="F4223" s="169"/>
      <c r="G4223" s="169"/>
      <c r="H4223" s="169"/>
      <c r="I4223" s="169"/>
      <c r="J4223" s="169"/>
      <c r="K4223" s="177"/>
    </row>
    <row r="4224" spans="2:11" x14ac:dyDescent="0.75">
      <c r="B4224" s="176" t="s">
        <v>4438</v>
      </c>
      <c r="C4224" s="168"/>
      <c r="D4224" s="169"/>
      <c r="E4224" s="169"/>
      <c r="F4224" s="169"/>
      <c r="G4224" s="169"/>
      <c r="H4224" s="169"/>
      <c r="I4224" s="169"/>
      <c r="J4224" s="169"/>
      <c r="K4224" s="177"/>
    </row>
    <row r="4225" spans="2:11" x14ac:dyDescent="0.75">
      <c r="B4225" s="176" t="s">
        <v>4439</v>
      </c>
      <c r="C4225" s="168"/>
      <c r="D4225" s="169"/>
      <c r="E4225" s="169"/>
      <c r="F4225" s="169"/>
      <c r="G4225" s="169"/>
      <c r="H4225" s="169"/>
      <c r="I4225" s="169"/>
      <c r="J4225" s="169"/>
      <c r="K4225" s="177"/>
    </row>
    <row r="4226" spans="2:11" x14ac:dyDescent="0.75">
      <c r="B4226" s="176" t="s">
        <v>4440</v>
      </c>
      <c r="C4226" s="168"/>
      <c r="D4226" s="169"/>
      <c r="E4226" s="169"/>
      <c r="F4226" s="169"/>
      <c r="G4226" s="169"/>
      <c r="H4226" s="169"/>
      <c r="I4226" s="169"/>
      <c r="J4226" s="169"/>
      <c r="K4226" s="177"/>
    </row>
    <row r="4227" spans="2:11" x14ac:dyDescent="0.75">
      <c r="B4227" s="176" t="s">
        <v>4441</v>
      </c>
      <c r="C4227" s="168"/>
      <c r="D4227" s="169"/>
      <c r="E4227" s="169"/>
      <c r="F4227" s="169"/>
      <c r="G4227" s="169"/>
      <c r="H4227" s="169"/>
      <c r="I4227" s="169"/>
      <c r="J4227" s="169"/>
      <c r="K4227" s="177"/>
    </row>
    <row r="4228" spans="2:11" x14ac:dyDescent="0.75">
      <c r="B4228" s="176" t="s">
        <v>4442</v>
      </c>
      <c r="C4228" s="168"/>
      <c r="D4228" s="169"/>
      <c r="E4228" s="169"/>
      <c r="F4228" s="169"/>
      <c r="G4228" s="169"/>
      <c r="H4228" s="169"/>
      <c r="I4228" s="169"/>
      <c r="J4228" s="169"/>
      <c r="K4228" s="177"/>
    </row>
    <row r="4229" spans="2:11" x14ac:dyDescent="0.75">
      <c r="B4229" s="176" t="s">
        <v>4443</v>
      </c>
      <c r="C4229" s="168"/>
      <c r="D4229" s="169"/>
      <c r="E4229" s="169"/>
      <c r="F4229" s="169"/>
      <c r="G4229" s="169"/>
      <c r="H4229" s="169"/>
      <c r="I4229" s="169"/>
      <c r="J4229" s="169"/>
      <c r="K4229" s="177"/>
    </row>
    <row r="4230" spans="2:11" x14ac:dyDescent="0.75">
      <c r="B4230" s="176" t="s">
        <v>4444</v>
      </c>
      <c r="C4230" s="168"/>
      <c r="D4230" s="169"/>
      <c r="E4230" s="169"/>
      <c r="F4230" s="169"/>
      <c r="G4230" s="169"/>
      <c r="H4230" s="169"/>
      <c r="I4230" s="169"/>
      <c r="J4230" s="169"/>
      <c r="K4230" s="177"/>
    </row>
    <row r="4231" spans="2:11" x14ac:dyDescent="0.75">
      <c r="B4231" s="176" t="s">
        <v>4445</v>
      </c>
      <c r="C4231" s="168"/>
      <c r="D4231" s="169"/>
      <c r="E4231" s="169"/>
      <c r="F4231" s="169"/>
      <c r="G4231" s="169"/>
      <c r="H4231" s="169"/>
      <c r="I4231" s="169"/>
      <c r="J4231" s="169"/>
      <c r="K4231" s="177"/>
    </row>
    <row r="4232" spans="2:11" x14ac:dyDescent="0.75">
      <c r="B4232" s="176" t="s">
        <v>4446</v>
      </c>
      <c r="C4232" s="168"/>
      <c r="D4232" s="169"/>
      <c r="E4232" s="169"/>
      <c r="F4232" s="169"/>
      <c r="G4232" s="169"/>
      <c r="H4232" s="169"/>
      <c r="I4232" s="169"/>
      <c r="J4232" s="169"/>
      <c r="K4232" s="177"/>
    </row>
    <row r="4233" spans="2:11" x14ac:dyDescent="0.75">
      <c r="B4233" s="176" t="s">
        <v>4447</v>
      </c>
      <c r="C4233" s="168"/>
      <c r="D4233" s="169"/>
      <c r="E4233" s="169"/>
      <c r="F4233" s="169"/>
      <c r="G4233" s="169"/>
      <c r="H4233" s="169"/>
      <c r="I4233" s="169"/>
      <c r="J4233" s="169"/>
      <c r="K4233" s="177"/>
    </row>
    <row r="4234" spans="2:11" x14ac:dyDescent="0.75">
      <c r="B4234" s="176" t="s">
        <v>4448</v>
      </c>
      <c r="C4234" s="168"/>
      <c r="D4234" s="169"/>
      <c r="E4234" s="169"/>
      <c r="F4234" s="169"/>
      <c r="G4234" s="169"/>
      <c r="H4234" s="169"/>
      <c r="I4234" s="169"/>
      <c r="J4234" s="169"/>
      <c r="K4234" s="177"/>
    </row>
    <row r="4235" spans="2:11" x14ac:dyDescent="0.75">
      <c r="B4235" s="176" t="s">
        <v>4449</v>
      </c>
      <c r="C4235" s="168"/>
      <c r="D4235" s="169"/>
      <c r="E4235" s="169"/>
      <c r="F4235" s="169"/>
      <c r="G4235" s="169"/>
      <c r="H4235" s="169"/>
      <c r="I4235" s="169"/>
      <c r="J4235" s="169"/>
      <c r="K4235" s="177"/>
    </row>
    <row r="4236" spans="2:11" x14ac:dyDescent="0.75">
      <c r="B4236" s="176" t="s">
        <v>4450</v>
      </c>
      <c r="C4236" s="168"/>
      <c r="D4236" s="169"/>
      <c r="E4236" s="169"/>
      <c r="F4236" s="169"/>
      <c r="G4236" s="169"/>
      <c r="H4236" s="169"/>
      <c r="I4236" s="169"/>
      <c r="J4236" s="169"/>
      <c r="K4236" s="177"/>
    </row>
    <row r="4237" spans="2:11" x14ac:dyDescent="0.75">
      <c r="B4237" s="176" t="s">
        <v>4451</v>
      </c>
      <c r="C4237" s="168"/>
      <c r="D4237" s="169"/>
      <c r="E4237" s="169"/>
      <c r="F4237" s="169"/>
      <c r="G4237" s="169"/>
      <c r="H4237" s="169"/>
      <c r="I4237" s="169"/>
      <c r="J4237" s="169"/>
      <c r="K4237" s="177"/>
    </row>
    <row r="4238" spans="2:11" x14ac:dyDescent="0.75">
      <c r="B4238" s="176" t="s">
        <v>4452</v>
      </c>
      <c r="C4238" s="168"/>
      <c r="D4238" s="169"/>
      <c r="E4238" s="169"/>
      <c r="F4238" s="169"/>
      <c r="G4238" s="169"/>
      <c r="H4238" s="169"/>
      <c r="I4238" s="169"/>
      <c r="J4238" s="169"/>
      <c r="K4238" s="177"/>
    </row>
    <row r="4239" spans="2:11" x14ac:dyDescent="0.75">
      <c r="B4239" s="176" t="s">
        <v>4453</v>
      </c>
      <c r="C4239" s="168"/>
      <c r="D4239" s="169"/>
      <c r="E4239" s="169"/>
      <c r="F4239" s="169"/>
      <c r="G4239" s="169"/>
      <c r="H4239" s="169"/>
      <c r="I4239" s="169"/>
      <c r="J4239" s="169"/>
      <c r="K4239" s="177"/>
    </row>
    <row r="4240" spans="2:11" x14ac:dyDescent="0.75">
      <c r="B4240" s="176" t="s">
        <v>4454</v>
      </c>
      <c r="C4240" s="168"/>
      <c r="D4240" s="169"/>
      <c r="E4240" s="169"/>
      <c r="F4240" s="169"/>
      <c r="G4240" s="169"/>
      <c r="H4240" s="169"/>
      <c r="I4240" s="169"/>
      <c r="J4240" s="169"/>
      <c r="K4240" s="177"/>
    </row>
    <row r="4241" spans="2:11" x14ac:dyDescent="0.75">
      <c r="B4241" s="176" t="s">
        <v>4455</v>
      </c>
      <c r="C4241" s="168"/>
      <c r="D4241" s="169"/>
      <c r="E4241" s="169"/>
      <c r="F4241" s="169"/>
      <c r="G4241" s="169"/>
      <c r="H4241" s="169"/>
      <c r="I4241" s="169"/>
      <c r="J4241" s="169"/>
      <c r="K4241" s="177"/>
    </row>
    <row r="4242" spans="2:11" x14ac:dyDescent="0.75">
      <c r="B4242" s="176" t="s">
        <v>4456</v>
      </c>
      <c r="C4242" s="168"/>
      <c r="D4242" s="169"/>
      <c r="E4242" s="169"/>
      <c r="F4242" s="169"/>
      <c r="G4242" s="169"/>
      <c r="H4242" s="169"/>
      <c r="I4242" s="169"/>
      <c r="J4242" s="169"/>
      <c r="K4242" s="177"/>
    </row>
    <row r="4243" spans="2:11" x14ac:dyDescent="0.75">
      <c r="B4243" s="176" t="s">
        <v>4457</v>
      </c>
      <c r="C4243" s="168"/>
      <c r="D4243" s="169"/>
      <c r="E4243" s="169"/>
      <c r="F4243" s="169"/>
      <c r="G4243" s="169"/>
      <c r="H4243" s="169"/>
      <c r="I4243" s="169"/>
      <c r="J4243" s="169"/>
      <c r="K4243" s="177"/>
    </row>
    <row r="4244" spans="2:11" x14ac:dyDescent="0.75">
      <c r="B4244" s="176" t="s">
        <v>4458</v>
      </c>
      <c r="C4244" s="168"/>
      <c r="D4244" s="169"/>
      <c r="E4244" s="169"/>
      <c r="F4244" s="169"/>
      <c r="G4244" s="169"/>
      <c r="H4244" s="169"/>
      <c r="I4244" s="169"/>
      <c r="J4244" s="169"/>
      <c r="K4244" s="177"/>
    </row>
    <row r="4245" spans="2:11" x14ac:dyDescent="0.75">
      <c r="B4245" s="176" t="s">
        <v>4459</v>
      </c>
      <c r="C4245" s="168"/>
      <c r="D4245" s="169"/>
      <c r="E4245" s="169"/>
      <c r="F4245" s="169"/>
      <c r="G4245" s="169"/>
      <c r="H4245" s="169"/>
      <c r="I4245" s="169"/>
      <c r="J4245" s="169"/>
      <c r="K4245" s="177"/>
    </row>
    <row r="4246" spans="2:11" x14ac:dyDescent="0.75">
      <c r="B4246" s="176" t="s">
        <v>4460</v>
      </c>
      <c r="C4246" s="168"/>
      <c r="D4246" s="169"/>
      <c r="E4246" s="169"/>
      <c r="F4246" s="169"/>
      <c r="G4246" s="169"/>
      <c r="H4246" s="169"/>
      <c r="I4246" s="169"/>
      <c r="J4246" s="169"/>
      <c r="K4246" s="177"/>
    </row>
    <row r="4247" spans="2:11" x14ac:dyDescent="0.75">
      <c r="B4247" s="176" t="s">
        <v>4461</v>
      </c>
      <c r="C4247" s="168"/>
      <c r="D4247" s="169"/>
      <c r="E4247" s="169"/>
      <c r="F4247" s="169"/>
      <c r="G4247" s="169"/>
      <c r="H4247" s="169"/>
      <c r="I4247" s="169"/>
      <c r="J4247" s="169"/>
      <c r="K4247" s="177"/>
    </row>
    <row r="4248" spans="2:11" x14ac:dyDescent="0.75">
      <c r="B4248" s="176" t="s">
        <v>4462</v>
      </c>
      <c r="C4248" s="168"/>
      <c r="D4248" s="169"/>
      <c r="E4248" s="169"/>
      <c r="F4248" s="169"/>
      <c r="G4248" s="169"/>
      <c r="H4248" s="169"/>
      <c r="I4248" s="169"/>
      <c r="J4248" s="169"/>
      <c r="K4248" s="177"/>
    </row>
    <row r="4249" spans="2:11" x14ac:dyDescent="0.75">
      <c r="B4249" s="176" t="s">
        <v>4463</v>
      </c>
      <c r="C4249" s="168"/>
      <c r="D4249" s="169"/>
      <c r="E4249" s="169"/>
      <c r="F4249" s="169"/>
      <c r="G4249" s="169"/>
      <c r="H4249" s="169"/>
      <c r="I4249" s="169"/>
      <c r="J4249" s="169"/>
      <c r="K4249" s="177"/>
    </row>
    <row r="4250" spans="2:11" x14ac:dyDescent="0.75">
      <c r="B4250" s="176" t="s">
        <v>4464</v>
      </c>
      <c r="C4250" s="168"/>
      <c r="D4250" s="169"/>
      <c r="E4250" s="169"/>
      <c r="F4250" s="169"/>
      <c r="G4250" s="169"/>
      <c r="H4250" s="169"/>
      <c r="I4250" s="169"/>
      <c r="J4250" s="169"/>
      <c r="K4250" s="177"/>
    </row>
    <row r="4251" spans="2:11" x14ac:dyDescent="0.75">
      <c r="B4251" s="176" t="s">
        <v>4465</v>
      </c>
      <c r="C4251" s="168"/>
      <c r="D4251" s="169"/>
      <c r="E4251" s="169"/>
      <c r="F4251" s="169"/>
      <c r="G4251" s="169"/>
      <c r="H4251" s="169"/>
      <c r="I4251" s="169"/>
      <c r="J4251" s="169"/>
      <c r="K4251" s="177"/>
    </row>
    <row r="4252" spans="2:11" x14ac:dyDescent="0.75">
      <c r="B4252" s="176" t="s">
        <v>4466</v>
      </c>
      <c r="C4252" s="168"/>
      <c r="D4252" s="169"/>
      <c r="E4252" s="169"/>
      <c r="F4252" s="169"/>
      <c r="G4252" s="169"/>
      <c r="H4252" s="169"/>
      <c r="I4252" s="169"/>
      <c r="J4252" s="169"/>
      <c r="K4252" s="177"/>
    </row>
    <row r="4253" spans="2:11" x14ac:dyDescent="0.75">
      <c r="B4253" s="176" t="s">
        <v>4467</v>
      </c>
      <c r="C4253" s="168"/>
      <c r="D4253" s="169"/>
      <c r="E4253" s="169"/>
      <c r="F4253" s="169"/>
      <c r="G4253" s="169"/>
      <c r="H4253" s="169"/>
      <c r="I4253" s="169"/>
      <c r="J4253" s="169"/>
      <c r="K4253" s="177"/>
    </row>
    <row r="4254" spans="2:11" x14ac:dyDescent="0.75">
      <c r="B4254" s="176" t="s">
        <v>4468</v>
      </c>
      <c r="C4254" s="168"/>
      <c r="D4254" s="169"/>
      <c r="E4254" s="169"/>
      <c r="F4254" s="169"/>
      <c r="G4254" s="169"/>
      <c r="H4254" s="169"/>
      <c r="I4254" s="169"/>
      <c r="J4254" s="169"/>
      <c r="K4254" s="177"/>
    </row>
    <row r="4255" spans="2:11" x14ac:dyDescent="0.75">
      <c r="B4255" s="176" t="s">
        <v>4469</v>
      </c>
      <c r="C4255" s="168"/>
      <c r="D4255" s="169"/>
      <c r="E4255" s="169"/>
      <c r="F4255" s="169"/>
      <c r="G4255" s="169"/>
      <c r="H4255" s="169"/>
      <c r="I4255" s="169"/>
      <c r="J4255" s="169"/>
      <c r="K4255" s="177"/>
    </row>
    <row r="4256" spans="2:11" x14ac:dyDescent="0.75">
      <c r="B4256" s="176" t="s">
        <v>4470</v>
      </c>
      <c r="C4256" s="168"/>
      <c r="D4256" s="169"/>
      <c r="E4256" s="169"/>
      <c r="F4256" s="169"/>
      <c r="G4256" s="169"/>
      <c r="H4256" s="169"/>
      <c r="I4256" s="169"/>
      <c r="J4256" s="169"/>
      <c r="K4256" s="177"/>
    </row>
    <row r="4257" spans="2:11" x14ac:dyDescent="0.75">
      <c r="B4257" s="176" t="s">
        <v>4471</v>
      </c>
      <c r="C4257" s="168"/>
      <c r="D4257" s="169"/>
      <c r="E4257" s="169"/>
      <c r="F4257" s="169"/>
      <c r="G4257" s="169"/>
      <c r="H4257" s="169"/>
      <c r="I4257" s="169"/>
      <c r="J4257" s="169"/>
      <c r="K4257" s="177"/>
    </row>
    <row r="4258" spans="2:11" x14ac:dyDescent="0.75">
      <c r="B4258" s="176" t="s">
        <v>4472</v>
      </c>
      <c r="C4258" s="168"/>
      <c r="D4258" s="169"/>
      <c r="E4258" s="169"/>
      <c r="F4258" s="169"/>
      <c r="G4258" s="169"/>
      <c r="H4258" s="169"/>
      <c r="I4258" s="169"/>
      <c r="J4258" s="169"/>
      <c r="K4258" s="177"/>
    </row>
    <row r="4259" spans="2:11" x14ac:dyDescent="0.75">
      <c r="B4259" s="176" t="s">
        <v>4473</v>
      </c>
      <c r="C4259" s="168"/>
      <c r="D4259" s="169"/>
      <c r="E4259" s="169"/>
      <c r="F4259" s="169"/>
      <c r="G4259" s="169"/>
      <c r="H4259" s="169"/>
      <c r="I4259" s="169"/>
      <c r="J4259" s="169"/>
      <c r="K4259" s="177"/>
    </row>
    <row r="4260" spans="2:11" x14ac:dyDescent="0.75">
      <c r="B4260" s="176" t="s">
        <v>4474</v>
      </c>
      <c r="C4260" s="168"/>
      <c r="D4260" s="169"/>
      <c r="E4260" s="169"/>
      <c r="F4260" s="169"/>
      <c r="G4260" s="169"/>
      <c r="H4260" s="169"/>
      <c r="I4260" s="169"/>
      <c r="J4260" s="169"/>
      <c r="K4260" s="177"/>
    </row>
    <row r="4261" spans="2:11" x14ac:dyDescent="0.75">
      <c r="B4261" s="176" t="s">
        <v>4475</v>
      </c>
      <c r="C4261" s="168"/>
      <c r="D4261" s="169"/>
      <c r="E4261" s="169"/>
      <c r="F4261" s="169"/>
      <c r="G4261" s="169"/>
      <c r="H4261" s="169"/>
      <c r="I4261" s="169"/>
      <c r="J4261" s="169"/>
      <c r="K4261" s="177"/>
    </row>
    <row r="4262" spans="2:11" x14ac:dyDescent="0.75">
      <c r="B4262" s="176" t="s">
        <v>4476</v>
      </c>
      <c r="C4262" s="168"/>
      <c r="D4262" s="169"/>
      <c r="E4262" s="169"/>
      <c r="F4262" s="169"/>
      <c r="G4262" s="169"/>
      <c r="H4262" s="169"/>
      <c r="I4262" s="169"/>
      <c r="J4262" s="169"/>
      <c r="K4262" s="177"/>
    </row>
    <row r="4263" spans="2:11" x14ac:dyDescent="0.75">
      <c r="B4263" s="176" t="s">
        <v>4477</v>
      </c>
      <c r="C4263" s="168"/>
      <c r="D4263" s="169"/>
      <c r="E4263" s="169"/>
      <c r="F4263" s="169"/>
      <c r="G4263" s="169"/>
      <c r="H4263" s="169"/>
      <c r="I4263" s="169"/>
      <c r="J4263" s="169"/>
      <c r="K4263" s="177"/>
    </row>
    <row r="4264" spans="2:11" x14ac:dyDescent="0.75">
      <c r="B4264" s="176" t="s">
        <v>4478</v>
      </c>
      <c r="C4264" s="168"/>
      <c r="D4264" s="169"/>
      <c r="E4264" s="169"/>
      <c r="F4264" s="169"/>
      <c r="G4264" s="169"/>
      <c r="H4264" s="169"/>
      <c r="I4264" s="169"/>
      <c r="J4264" s="169"/>
      <c r="K4264" s="177"/>
    </row>
    <row r="4265" spans="2:11" x14ac:dyDescent="0.75">
      <c r="B4265" s="176" t="s">
        <v>4479</v>
      </c>
      <c r="C4265" s="168"/>
      <c r="D4265" s="169"/>
      <c r="E4265" s="169"/>
      <c r="F4265" s="169"/>
      <c r="G4265" s="169"/>
      <c r="H4265" s="169"/>
      <c r="I4265" s="169"/>
      <c r="J4265" s="169"/>
      <c r="K4265" s="177"/>
    </row>
    <row r="4266" spans="2:11" x14ac:dyDescent="0.75">
      <c r="B4266" s="176" t="s">
        <v>4480</v>
      </c>
      <c r="C4266" s="168"/>
      <c r="D4266" s="169"/>
      <c r="E4266" s="169"/>
      <c r="F4266" s="169"/>
      <c r="G4266" s="169"/>
      <c r="H4266" s="169"/>
      <c r="I4266" s="169"/>
      <c r="J4266" s="169"/>
      <c r="K4266" s="177"/>
    </row>
    <row r="4267" spans="2:11" x14ac:dyDescent="0.75">
      <c r="B4267" s="176" t="s">
        <v>4481</v>
      </c>
      <c r="C4267" s="168"/>
      <c r="D4267" s="169"/>
      <c r="E4267" s="169"/>
      <c r="F4267" s="169"/>
      <c r="G4267" s="169"/>
      <c r="H4267" s="169"/>
      <c r="I4267" s="169"/>
      <c r="J4267" s="169"/>
      <c r="K4267" s="177"/>
    </row>
    <row r="4268" spans="2:11" x14ac:dyDescent="0.75">
      <c r="B4268" s="176" t="s">
        <v>4482</v>
      </c>
      <c r="C4268" s="168"/>
      <c r="D4268" s="169"/>
      <c r="E4268" s="169"/>
      <c r="F4268" s="169"/>
      <c r="G4268" s="169"/>
      <c r="H4268" s="169"/>
      <c r="I4268" s="169"/>
      <c r="J4268" s="169"/>
      <c r="K4268" s="177"/>
    </row>
    <row r="4269" spans="2:11" x14ac:dyDescent="0.75">
      <c r="B4269" s="176" t="s">
        <v>4483</v>
      </c>
      <c r="C4269" s="168"/>
      <c r="D4269" s="169"/>
      <c r="E4269" s="169"/>
      <c r="F4269" s="169"/>
      <c r="G4269" s="169"/>
      <c r="H4269" s="169"/>
      <c r="I4269" s="169"/>
      <c r="J4269" s="169"/>
      <c r="K4269" s="177"/>
    </row>
    <row r="4270" spans="2:11" x14ac:dyDescent="0.75">
      <c r="B4270" s="176" t="s">
        <v>4484</v>
      </c>
      <c r="C4270" s="168"/>
      <c r="D4270" s="169"/>
      <c r="E4270" s="169"/>
      <c r="F4270" s="169"/>
      <c r="G4270" s="169"/>
      <c r="H4270" s="169"/>
      <c r="I4270" s="169"/>
      <c r="J4270" s="169"/>
      <c r="K4270" s="177"/>
    </row>
    <row r="4271" spans="2:11" x14ac:dyDescent="0.75">
      <c r="B4271" s="176" t="s">
        <v>4485</v>
      </c>
      <c r="C4271" s="168"/>
      <c r="D4271" s="169"/>
      <c r="E4271" s="169"/>
      <c r="F4271" s="169"/>
      <c r="G4271" s="169"/>
      <c r="H4271" s="169"/>
      <c r="I4271" s="169"/>
      <c r="J4271" s="169"/>
      <c r="K4271" s="177"/>
    </row>
    <row r="4272" spans="2:11" x14ac:dyDescent="0.75">
      <c r="B4272" s="176" t="s">
        <v>4486</v>
      </c>
      <c r="C4272" s="168"/>
      <c r="D4272" s="169"/>
      <c r="E4272" s="169"/>
      <c r="F4272" s="169"/>
      <c r="G4272" s="169"/>
      <c r="H4272" s="169"/>
      <c r="I4272" s="169"/>
      <c r="J4272" s="169"/>
      <c r="K4272" s="177"/>
    </row>
    <row r="4273" spans="2:11" x14ac:dyDescent="0.75">
      <c r="B4273" s="176" t="s">
        <v>4487</v>
      </c>
      <c r="C4273" s="168"/>
      <c r="D4273" s="169"/>
      <c r="E4273" s="169"/>
      <c r="F4273" s="169"/>
      <c r="G4273" s="169"/>
      <c r="H4273" s="169"/>
      <c r="I4273" s="169"/>
      <c r="J4273" s="169"/>
      <c r="K4273" s="177"/>
    </row>
    <row r="4274" spans="2:11" x14ac:dyDescent="0.75">
      <c r="B4274" s="176" t="s">
        <v>4488</v>
      </c>
      <c r="C4274" s="168"/>
      <c r="D4274" s="169"/>
      <c r="E4274" s="169"/>
      <c r="F4274" s="169"/>
      <c r="G4274" s="169"/>
      <c r="H4274" s="169"/>
      <c r="I4274" s="169"/>
      <c r="J4274" s="169"/>
      <c r="K4274" s="177"/>
    </row>
    <row r="4275" spans="2:11" x14ac:dyDescent="0.75">
      <c r="B4275" s="176" t="s">
        <v>4489</v>
      </c>
      <c r="C4275" s="168"/>
      <c r="D4275" s="169"/>
      <c r="E4275" s="169"/>
      <c r="F4275" s="169"/>
      <c r="G4275" s="169"/>
      <c r="H4275" s="169"/>
      <c r="I4275" s="169"/>
      <c r="J4275" s="169"/>
      <c r="K4275" s="177"/>
    </row>
    <row r="4276" spans="2:11" x14ac:dyDescent="0.75">
      <c r="B4276" s="176" t="s">
        <v>4490</v>
      </c>
      <c r="C4276" s="168"/>
      <c r="D4276" s="169"/>
      <c r="E4276" s="169"/>
      <c r="F4276" s="169"/>
      <c r="G4276" s="169"/>
      <c r="H4276" s="169"/>
      <c r="I4276" s="169"/>
      <c r="J4276" s="169"/>
      <c r="K4276" s="177"/>
    </row>
    <row r="4277" spans="2:11" x14ac:dyDescent="0.75">
      <c r="B4277" s="176" t="s">
        <v>4491</v>
      </c>
      <c r="C4277" s="168"/>
      <c r="D4277" s="169"/>
      <c r="E4277" s="169"/>
      <c r="F4277" s="169"/>
      <c r="G4277" s="169"/>
      <c r="H4277" s="169"/>
      <c r="I4277" s="169"/>
      <c r="J4277" s="169"/>
      <c r="K4277" s="177"/>
    </row>
    <row r="4278" spans="2:11" x14ac:dyDescent="0.75">
      <c r="B4278" s="176" t="s">
        <v>4492</v>
      </c>
      <c r="C4278" s="168"/>
      <c r="D4278" s="169"/>
      <c r="E4278" s="169"/>
      <c r="F4278" s="169"/>
      <c r="G4278" s="169"/>
      <c r="H4278" s="169"/>
      <c r="I4278" s="169"/>
      <c r="J4278" s="169"/>
      <c r="K4278" s="177"/>
    </row>
    <row r="4279" spans="2:11" x14ac:dyDescent="0.75">
      <c r="B4279" s="176" t="s">
        <v>4493</v>
      </c>
      <c r="C4279" s="168"/>
      <c r="D4279" s="169"/>
      <c r="E4279" s="169"/>
      <c r="F4279" s="169"/>
      <c r="G4279" s="169"/>
      <c r="H4279" s="169"/>
      <c r="I4279" s="169"/>
      <c r="J4279" s="169"/>
      <c r="K4279" s="177"/>
    </row>
    <row r="4280" spans="2:11" x14ac:dyDescent="0.75">
      <c r="B4280" s="176" t="s">
        <v>4494</v>
      </c>
      <c r="C4280" s="168"/>
      <c r="D4280" s="169"/>
      <c r="E4280" s="169"/>
      <c r="F4280" s="169"/>
      <c r="G4280" s="169"/>
      <c r="H4280" s="169"/>
      <c r="I4280" s="169"/>
      <c r="J4280" s="169"/>
      <c r="K4280" s="177"/>
    </row>
    <row r="4281" spans="2:11" x14ac:dyDescent="0.75">
      <c r="B4281" s="176" t="s">
        <v>4495</v>
      </c>
      <c r="C4281" s="168"/>
      <c r="D4281" s="169"/>
      <c r="E4281" s="169"/>
      <c r="F4281" s="169"/>
      <c r="G4281" s="169"/>
      <c r="H4281" s="169"/>
      <c r="I4281" s="169"/>
      <c r="J4281" s="169"/>
      <c r="K4281" s="177"/>
    </row>
    <row r="4282" spans="2:11" x14ac:dyDescent="0.75">
      <c r="B4282" s="176" t="s">
        <v>4496</v>
      </c>
      <c r="C4282" s="168"/>
      <c r="D4282" s="169"/>
      <c r="E4282" s="169"/>
      <c r="F4282" s="169"/>
      <c r="G4282" s="169"/>
      <c r="H4282" s="169"/>
      <c r="I4282" s="169"/>
      <c r="J4282" s="169"/>
      <c r="K4282" s="177"/>
    </row>
    <row r="4283" spans="2:11" x14ac:dyDescent="0.75">
      <c r="B4283" s="176" t="s">
        <v>4497</v>
      </c>
      <c r="C4283" s="168"/>
      <c r="D4283" s="169"/>
      <c r="E4283" s="169"/>
      <c r="F4283" s="169"/>
      <c r="G4283" s="169"/>
      <c r="H4283" s="169"/>
      <c r="I4283" s="169"/>
      <c r="J4283" s="169"/>
      <c r="K4283" s="177"/>
    </row>
    <row r="4284" spans="2:11" x14ac:dyDescent="0.75">
      <c r="B4284" s="176" t="s">
        <v>4498</v>
      </c>
      <c r="C4284" s="168"/>
      <c r="D4284" s="169"/>
      <c r="E4284" s="169"/>
      <c r="F4284" s="169"/>
      <c r="G4284" s="169"/>
      <c r="H4284" s="169"/>
      <c r="I4284" s="169"/>
      <c r="J4284" s="169"/>
      <c r="K4284" s="177"/>
    </row>
    <row r="4285" spans="2:11" x14ac:dyDescent="0.75">
      <c r="B4285" s="176" t="s">
        <v>4499</v>
      </c>
      <c r="C4285" s="168"/>
      <c r="D4285" s="169"/>
      <c r="E4285" s="169"/>
      <c r="F4285" s="169"/>
      <c r="G4285" s="169"/>
      <c r="H4285" s="169"/>
      <c r="I4285" s="169"/>
      <c r="J4285" s="169"/>
      <c r="K4285" s="177"/>
    </row>
    <row r="4286" spans="2:11" x14ac:dyDescent="0.75">
      <c r="B4286" s="176" t="s">
        <v>4500</v>
      </c>
      <c r="C4286" s="168"/>
      <c r="D4286" s="169"/>
      <c r="E4286" s="169"/>
      <c r="F4286" s="169"/>
      <c r="G4286" s="169"/>
      <c r="H4286" s="169"/>
      <c r="I4286" s="169"/>
      <c r="J4286" s="169"/>
      <c r="K4286" s="177"/>
    </row>
    <row r="4287" spans="2:11" x14ac:dyDescent="0.75">
      <c r="B4287" s="176" t="s">
        <v>4501</v>
      </c>
      <c r="C4287" s="168"/>
      <c r="D4287" s="169"/>
      <c r="E4287" s="169"/>
      <c r="F4287" s="169"/>
      <c r="G4287" s="169"/>
      <c r="H4287" s="169"/>
      <c r="I4287" s="169"/>
      <c r="J4287" s="169"/>
      <c r="K4287" s="177"/>
    </row>
    <row r="4288" spans="2:11" x14ac:dyDescent="0.75">
      <c r="B4288" s="176" t="s">
        <v>4502</v>
      </c>
      <c r="C4288" s="168"/>
      <c r="D4288" s="169"/>
      <c r="E4288" s="169"/>
      <c r="F4288" s="169"/>
      <c r="G4288" s="169"/>
      <c r="H4288" s="169"/>
      <c r="I4288" s="169"/>
      <c r="J4288" s="169"/>
      <c r="K4288" s="177"/>
    </row>
    <row r="4289" spans="2:11" x14ac:dyDescent="0.75">
      <c r="B4289" s="176" t="s">
        <v>4503</v>
      </c>
      <c r="C4289" s="168"/>
      <c r="D4289" s="169"/>
      <c r="E4289" s="169"/>
      <c r="F4289" s="169"/>
      <c r="G4289" s="169"/>
      <c r="H4289" s="169"/>
      <c r="I4289" s="169"/>
      <c r="J4289" s="169"/>
      <c r="K4289" s="177"/>
    </row>
    <row r="4290" spans="2:11" x14ac:dyDescent="0.75">
      <c r="B4290" s="176" t="s">
        <v>4504</v>
      </c>
      <c r="C4290" s="168"/>
      <c r="D4290" s="169"/>
      <c r="E4290" s="169"/>
      <c r="F4290" s="169"/>
      <c r="G4290" s="169"/>
      <c r="H4290" s="169"/>
      <c r="I4290" s="169"/>
      <c r="J4290" s="169"/>
      <c r="K4290" s="177"/>
    </row>
    <row r="4291" spans="2:11" x14ac:dyDescent="0.75">
      <c r="B4291" s="176" t="s">
        <v>4505</v>
      </c>
      <c r="C4291" s="168"/>
      <c r="D4291" s="169"/>
      <c r="E4291" s="169"/>
      <c r="F4291" s="169"/>
      <c r="G4291" s="169"/>
      <c r="H4291" s="169"/>
      <c r="I4291" s="169"/>
      <c r="J4291" s="169"/>
      <c r="K4291" s="177"/>
    </row>
    <row r="4292" spans="2:11" x14ac:dyDescent="0.75">
      <c r="B4292" s="176" t="s">
        <v>4506</v>
      </c>
      <c r="C4292" s="168"/>
      <c r="D4292" s="169"/>
      <c r="E4292" s="169"/>
      <c r="F4292" s="169"/>
      <c r="G4292" s="169"/>
      <c r="H4292" s="169"/>
      <c r="I4292" s="169"/>
      <c r="J4292" s="169"/>
      <c r="K4292" s="177"/>
    </row>
    <row r="4293" spans="2:11" x14ac:dyDescent="0.75">
      <c r="B4293" s="176" t="s">
        <v>4507</v>
      </c>
      <c r="C4293" s="168"/>
      <c r="D4293" s="169"/>
      <c r="E4293" s="169"/>
      <c r="F4293" s="169"/>
      <c r="G4293" s="169"/>
      <c r="H4293" s="169"/>
      <c r="I4293" s="169"/>
      <c r="J4293" s="169"/>
      <c r="K4293" s="177"/>
    </row>
    <row r="4294" spans="2:11" x14ac:dyDescent="0.75">
      <c r="B4294" s="176" t="s">
        <v>4508</v>
      </c>
      <c r="C4294" s="168"/>
      <c r="D4294" s="169"/>
      <c r="E4294" s="169"/>
      <c r="F4294" s="169"/>
      <c r="G4294" s="169"/>
      <c r="H4294" s="169"/>
      <c r="I4294" s="169"/>
      <c r="J4294" s="169"/>
      <c r="K4294" s="177"/>
    </row>
    <row r="4295" spans="2:11" x14ac:dyDescent="0.75">
      <c r="B4295" s="176" t="s">
        <v>4509</v>
      </c>
      <c r="C4295" s="168"/>
      <c r="D4295" s="169"/>
      <c r="E4295" s="169"/>
      <c r="F4295" s="169"/>
      <c r="G4295" s="169"/>
      <c r="H4295" s="169"/>
      <c r="I4295" s="169"/>
      <c r="J4295" s="169"/>
      <c r="K4295" s="177"/>
    </row>
    <row r="4296" spans="2:11" x14ac:dyDescent="0.75">
      <c r="B4296" s="176" t="s">
        <v>4510</v>
      </c>
      <c r="C4296" s="168"/>
      <c r="D4296" s="169"/>
      <c r="E4296" s="169"/>
      <c r="F4296" s="169"/>
      <c r="G4296" s="169"/>
      <c r="H4296" s="169"/>
      <c r="I4296" s="169"/>
      <c r="J4296" s="169"/>
      <c r="K4296" s="177"/>
    </row>
    <row r="4297" spans="2:11" x14ac:dyDescent="0.75">
      <c r="B4297" s="176" t="s">
        <v>4511</v>
      </c>
      <c r="C4297" s="168"/>
      <c r="D4297" s="169"/>
      <c r="E4297" s="169"/>
      <c r="F4297" s="169"/>
      <c r="G4297" s="169"/>
      <c r="H4297" s="169"/>
      <c r="I4297" s="169"/>
      <c r="J4297" s="169"/>
      <c r="K4297" s="177"/>
    </row>
    <row r="4298" spans="2:11" x14ac:dyDescent="0.75">
      <c r="B4298" s="176" t="s">
        <v>4512</v>
      </c>
      <c r="C4298" s="168"/>
      <c r="D4298" s="169"/>
      <c r="E4298" s="169"/>
      <c r="F4298" s="169"/>
      <c r="G4298" s="169"/>
      <c r="H4298" s="169"/>
      <c r="I4298" s="169"/>
      <c r="J4298" s="169"/>
      <c r="K4298" s="177"/>
    </row>
    <row r="4299" spans="2:11" x14ac:dyDescent="0.75">
      <c r="B4299" s="176" t="s">
        <v>4513</v>
      </c>
      <c r="C4299" s="168"/>
      <c r="D4299" s="169"/>
      <c r="E4299" s="169"/>
      <c r="F4299" s="169"/>
      <c r="G4299" s="169"/>
      <c r="H4299" s="169"/>
      <c r="I4299" s="169"/>
      <c r="J4299" s="169"/>
      <c r="K4299" s="177"/>
    </row>
    <row r="4300" spans="2:11" x14ac:dyDescent="0.75">
      <c r="B4300" s="176" t="s">
        <v>4514</v>
      </c>
      <c r="C4300" s="168"/>
      <c r="D4300" s="169"/>
      <c r="E4300" s="169"/>
      <c r="F4300" s="169"/>
      <c r="G4300" s="169"/>
      <c r="H4300" s="169"/>
      <c r="I4300" s="169"/>
      <c r="J4300" s="169"/>
      <c r="K4300" s="177"/>
    </row>
    <row r="4301" spans="2:11" x14ac:dyDescent="0.75">
      <c r="B4301" s="176" t="s">
        <v>4515</v>
      </c>
      <c r="C4301" s="168"/>
      <c r="D4301" s="169"/>
      <c r="E4301" s="169"/>
      <c r="F4301" s="169"/>
      <c r="G4301" s="169"/>
      <c r="H4301" s="169"/>
      <c r="I4301" s="169"/>
      <c r="J4301" s="169"/>
      <c r="K4301" s="177"/>
    </row>
    <row r="4302" spans="2:11" x14ac:dyDescent="0.75">
      <c r="B4302" s="176" t="s">
        <v>4516</v>
      </c>
      <c r="C4302" s="168"/>
      <c r="D4302" s="169"/>
      <c r="E4302" s="169"/>
      <c r="F4302" s="169"/>
      <c r="G4302" s="169"/>
      <c r="H4302" s="169"/>
      <c r="I4302" s="169"/>
      <c r="J4302" s="169"/>
      <c r="K4302" s="177"/>
    </row>
    <row r="4303" spans="2:11" x14ac:dyDescent="0.75">
      <c r="B4303" s="176" t="s">
        <v>4517</v>
      </c>
      <c r="C4303" s="168"/>
      <c r="D4303" s="169"/>
      <c r="E4303" s="169"/>
      <c r="F4303" s="169"/>
      <c r="G4303" s="169"/>
      <c r="H4303" s="169"/>
      <c r="I4303" s="169"/>
      <c r="J4303" s="169"/>
      <c r="K4303" s="177"/>
    </row>
    <row r="4304" spans="2:11" x14ac:dyDescent="0.75">
      <c r="B4304" s="176" t="s">
        <v>4518</v>
      </c>
      <c r="C4304" s="168"/>
      <c r="D4304" s="169"/>
      <c r="E4304" s="169"/>
      <c r="F4304" s="169"/>
      <c r="G4304" s="169"/>
      <c r="H4304" s="169"/>
      <c r="I4304" s="169"/>
      <c r="J4304" s="169"/>
      <c r="K4304" s="177"/>
    </row>
    <row r="4305" spans="2:11" x14ac:dyDescent="0.75">
      <c r="B4305" s="176" t="s">
        <v>4519</v>
      </c>
      <c r="C4305" s="168"/>
      <c r="D4305" s="169"/>
      <c r="E4305" s="169"/>
      <c r="F4305" s="169"/>
      <c r="G4305" s="169"/>
      <c r="H4305" s="169"/>
      <c r="I4305" s="169"/>
      <c r="J4305" s="169"/>
      <c r="K4305" s="177"/>
    </row>
    <row r="4306" spans="2:11" x14ac:dyDescent="0.75">
      <c r="B4306" s="176" t="s">
        <v>4520</v>
      </c>
      <c r="C4306" s="168"/>
      <c r="D4306" s="169"/>
      <c r="E4306" s="169"/>
      <c r="F4306" s="169"/>
      <c r="G4306" s="169"/>
      <c r="H4306" s="169"/>
      <c r="I4306" s="169"/>
      <c r="J4306" s="169"/>
      <c r="K4306" s="177"/>
    </row>
    <row r="4307" spans="2:11" x14ac:dyDescent="0.75">
      <c r="B4307" s="176" t="s">
        <v>4521</v>
      </c>
      <c r="C4307" s="168"/>
      <c r="D4307" s="169"/>
      <c r="E4307" s="169"/>
      <c r="F4307" s="169"/>
      <c r="G4307" s="169"/>
      <c r="H4307" s="169"/>
      <c r="I4307" s="169"/>
      <c r="J4307" s="169"/>
      <c r="K4307" s="177"/>
    </row>
    <row r="4308" spans="2:11" x14ac:dyDescent="0.75">
      <c r="B4308" s="176" t="s">
        <v>4522</v>
      </c>
      <c r="C4308" s="168"/>
      <c r="D4308" s="169"/>
      <c r="E4308" s="169"/>
      <c r="F4308" s="169"/>
      <c r="G4308" s="169"/>
      <c r="H4308" s="169"/>
      <c r="I4308" s="169"/>
      <c r="J4308" s="169"/>
      <c r="K4308" s="177"/>
    </row>
    <row r="4309" spans="2:11" x14ac:dyDescent="0.75">
      <c r="B4309" s="176" t="s">
        <v>4523</v>
      </c>
      <c r="C4309" s="168"/>
      <c r="D4309" s="169"/>
      <c r="E4309" s="169"/>
      <c r="F4309" s="169"/>
      <c r="G4309" s="169"/>
      <c r="H4309" s="169"/>
      <c r="I4309" s="169"/>
      <c r="J4309" s="169"/>
      <c r="K4309" s="177"/>
    </row>
    <row r="4310" spans="2:11" x14ac:dyDescent="0.75">
      <c r="B4310" s="176" t="s">
        <v>4524</v>
      </c>
      <c r="C4310" s="168"/>
      <c r="D4310" s="169"/>
      <c r="E4310" s="169"/>
      <c r="F4310" s="169"/>
      <c r="G4310" s="169"/>
      <c r="H4310" s="169"/>
      <c r="I4310" s="169"/>
      <c r="J4310" s="169"/>
      <c r="K4310" s="177"/>
    </row>
    <row r="4311" spans="2:11" x14ac:dyDescent="0.75">
      <c r="B4311" s="176" t="s">
        <v>4525</v>
      </c>
      <c r="C4311" s="168"/>
      <c r="D4311" s="169"/>
      <c r="E4311" s="169"/>
      <c r="F4311" s="169"/>
      <c r="G4311" s="169"/>
      <c r="H4311" s="169"/>
      <c r="I4311" s="169"/>
      <c r="J4311" s="169"/>
      <c r="K4311" s="177"/>
    </row>
    <row r="4312" spans="2:11" x14ac:dyDescent="0.75">
      <c r="B4312" s="176" t="s">
        <v>4526</v>
      </c>
      <c r="C4312" s="168"/>
      <c r="D4312" s="169"/>
      <c r="E4312" s="169"/>
      <c r="F4312" s="169"/>
      <c r="G4312" s="169"/>
      <c r="H4312" s="169"/>
      <c r="I4312" s="169"/>
      <c r="J4312" s="169"/>
      <c r="K4312" s="177"/>
    </row>
    <row r="4313" spans="2:11" x14ac:dyDescent="0.75">
      <c r="B4313" s="176" t="s">
        <v>4527</v>
      </c>
      <c r="C4313" s="168"/>
      <c r="D4313" s="169"/>
      <c r="E4313" s="169"/>
      <c r="F4313" s="169"/>
      <c r="G4313" s="169"/>
      <c r="H4313" s="169"/>
      <c r="I4313" s="169"/>
      <c r="J4313" s="169"/>
      <c r="K4313" s="177"/>
    </row>
    <row r="4314" spans="2:11" x14ac:dyDescent="0.75">
      <c r="B4314" s="176" t="s">
        <v>4528</v>
      </c>
      <c r="C4314" s="168"/>
      <c r="D4314" s="169"/>
      <c r="E4314" s="169"/>
      <c r="F4314" s="169"/>
      <c r="G4314" s="169"/>
      <c r="H4314" s="169"/>
      <c r="I4314" s="169"/>
      <c r="J4314" s="169"/>
      <c r="K4314" s="177"/>
    </row>
    <row r="4315" spans="2:11" x14ac:dyDescent="0.75">
      <c r="B4315" s="176" t="s">
        <v>4529</v>
      </c>
      <c r="C4315" s="168"/>
      <c r="D4315" s="169"/>
      <c r="E4315" s="169"/>
      <c r="F4315" s="169"/>
      <c r="G4315" s="169"/>
      <c r="H4315" s="169"/>
      <c r="I4315" s="169"/>
      <c r="J4315" s="169"/>
      <c r="K4315" s="177"/>
    </row>
    <row r="4316" spans="2:11" x14ac:dyDescent="0.75">
      <c r="B4316" s="176" t="s">
        <v>4530</v>
      </c>
      <c r="C4316" s="168"/>
      <c r="D4316" s="169"/>
      <c r="E4316" s="169"/>
      <c r="F4316" s="169"/>
      <c r="G4316" s="169"/>
      <c r="H4316" s="169"/>
      <c r="I4316" s="169"/>
      <c r="J4316" s="169"/>
      <c r="K4316" s="177"/>
    </row>
    <row r="4317" spans="2:11" x14ac:dyDescent="0.75">
      <c r="B4317" s="176" t="s">
        <v>4531</v>
      </c>
      <c r="C4317" s="168"/>
      <c r="D4317" s="169"/>
      <c r="E4317" s="169"/>
      <c r="F4317" s="169"/>
      <c r="G4317" s="169"/>
      <c r="H4317" s="169"/>
      <c r="I4317" s="169"/>
      <c r="J4317" s="169"/>
      <c r="K4317" s="177"/>
    </row>
    <row r="4318" spans="2:11" x14ac:dyDescent="0.75">
      <c r="B4318" s="176" t="s">
        <v>4532</v>
      </c>
      <c r="C4318" s="168"/>
      <c r="D4318" s="169"/>
      <c r="E4318" s="169"/>
      <c r="F4318" s="169"/>
      <c r="G4318" s="169"/>
      <c r="H4318" s="169"/>
      <c r="I4318" s="169"/>
      <c r="J4318" s="169"/>
      <c r="K4318" s="177"/>
    </row>
    <row r="4319" spans="2:11" x14ac:dyDescent="0.75">
      <c r="B4319" s="176" t="s">
        <v>4533</v>
      </c>
      <c r="C4319" s="168"/>
      <c r="D4319" s="169"/>
      <c r="E4319" s="169"/>
      <c r="F4319" s="169"/>
      <c r="G4319" s="169"/>
      <c r="H4319" s="169"/>
      <c r="I4319" s="169"/>
      <c r="J4319" s="169"/>
      <c r="K4319" s="177"/>
    </row>
    <row r="4320" spans="2:11" x14ac:dyDescent="0.75">
      <c r="B4320" s="176" t="s">
        <v>4534</v>
      </c>
      <c r="C4320" s="168"/>
      <c r="D4320" s="169"/>
      <c r="E4320" s="169"/>
      <c r="F4320" s="169"/>
      <c r="G4320" s="169"/>
      <c r="H4320" s="169"/>
      <c r="I4320" s="169"/>
      <c r="J4320" s="169"/>
      <c r="K4320" s="177"/>
    </row>
    <row r="4321" spans="2:11" x14ac:dyDescent="0.75">
      <c r="B4321" s="176" t="s">
        <v>4535</v>
      </c>
      <c r="C4321" s="168"/>
      <c r="D4321" s="169"/>
      <c r="E4321" s="169"/>
      <c r="F4321" s="169"/>
      <c r="G4321" s="169"/>
      <c r="H4321" s="169"/>
      <c r="I4321" s="169"/>
      <c r="J4321" s="169"/>
      <c r="K4321" s="177"/>
    </row>
    <row r="4322" spans="2:11" x14ac:dyDescent="0.75">
      <c r="B4322" s="176" t="s">
        <v>4536</v>
      </c>
      <c r="C4322" s="168"/>
      <c r="D4322" s="169"/>
      <c r="E4322" s="169"/>
      <c r="F4322" s="169"/>
      <c r="G4322" s="169"/>
      <c r="H4322" s="169"/>
      <c r="I4322" s="169"/>
      <c r="J4322" s="169"/>
      <c r="K4322" s="177"/>
    </row>
    <row r="4323" spans="2:11" x14ac:dyDescent="0.75">
      <c r="B4323" s="176" t="s">
        <v>4537</v>
      </c>
      <c r="C4323" s="168"/>
      <c r="D4323" s="169"/>
      <c r="E4323" s="169"/>
      <c r="F4323" s="169"/>
      <c r="G4323" s="169"/>
      <c r="H4323" s="169"/>
      <c r="I4323" s="169"/>
      <c r="J4323" s="169"/>
      <c r="K4323" s="177"/>
    </row>
    <row r="4324" spans="2:11" x14ac:dyDescent="0.75">
      <c r="B4324" s="176" t="s">
        <v>4538</v>
      </c>
      <c r="C4324" s="168"/>
      <c r="D4324" s="169"/>
      <c r="E4324" s="169"/>
      <c r="F4324" s="169"/>
      <c r="G4324" s="169"/>
      <c r="H4324" s="169"/>
      <c r="I4324" s="169"/>
      <c r="J4324" s="169"/>
      <c r="K4324" s="177"/>
    </row>
    <row r="4325" spans="2:11" x14ac:dyDescent="0.75">
      <c r="B4325" s="176" t="s">
        <v>4539</v>
      </c>
      <c r="C4325" s="168"/>
      <c r="D4325" s="169"/>
      <c r="E4325" s="169"/>
      <c r="F4325" s="169"/>
      <c r="G4325" s="169"/>
      <c r="H4325" s="169"/>
      <c r="I4325" s="169"/>
      <c r="J4325" s="169"/>
      <c r="K4325" s="177"/>
    </row>
    <row r="4326" spans="2:11" x14ac:dyDescent="0.75">
      <c r="B4326" s="176" t="s">
        <v>4540</v>
      </c>
      <c r="C4326" s="168"/>
      <c r="D4326" s="169"/>
      <c r="E4326" s="169"/>
      <c r="F4326" s="169"/>
      <c r="G4326" s="169"/>
      <c r="H4326" s="169"/>
      <c r="I4326" s="169"/>
      <c r="J4326" s="169"/>
      <c r="K4326" s="177"/>
    </row>
    <row r="4327" spans="2:11" x14ac:dyDescent="0.75">
      <c r="B4327" s="176" t="s">
        <v>4541</v>
      </c>
      <c r="C4327" s="168"/>
      <c r="D4327" s="169"/>
      <c r="E4327" s="169"/>
      <c r="F4327" s="169"/>
      <c r="G4327" s="169"/>
      <c r="H4327" s="169"/>
      <c r="I4327" s="169"/>
      <c r="J4327" s="169"/>
      <c r="K4327" s="177"/>
    </row>
    <row r="4328" spans="2:11" x14ac:dyDescent="0.75">
      <c r="B4328" s="176" t="s">
        <v>4542</v>
      </c>
      <c r="C4328" s="168"/>
      <c r="D4328" s="169"/>
      <c r="E4328" s="169"/>
      <c r="F4328" s="169"/>
      <c r="G4328" s="169"/>
      <c r="H4328" s="169"/>
      <c r="I4328" s="169"/>
      <c r="J4328" s="169"/>
      <c r="K4328" s="177"/>
    </row>
    <row r="4329" spans="2:11" x14ac:dyDescent="0.75">
      <c r="B4329" s="176" t="s">
        <v>4543</v>
      </c>
      <c r="C4329" s="168"/>
      <c r="D4329" s="169"/>
      <c r="E4329" s="169"/>
      <c r="F4329" s="169"/>
      <c r="G4329" s="169"/>
      <c r="H4329" s="169"/>
      <c r="I4329" s="169"/>
      <c r="J4329" s="169"/>
      <c r="K4329" s="177"/>
    </row>
    <row r="4330" spans="2:11" x14ac:dyDescent="0.75">
      <c r="B4330" s="176" t="s">
        <v>4544</v>
      </c>
      <c r="C4330" s="168"/>
      <c r="D4330" s="169"/>
      <c r="E4330" s="169"/>
      <c r="F4330" s="169"/>
      <c r="G4330" s="169"/>
      <c r="H4330" s="169"/>
      <c r="I4330" s="169"/>
      <c r="J4330" s="169"/>
      <c r="K4330" s="177"/>
    </row>
    <row r="4331" spans="2:11" x14ac:dyDescent="0.75">
      <c r="B4331" s="176" t="s">
        <v>4545</v>
      </c>
      <c r="C4331" s="168"/>
      <c r="D4331" s="169"/>
      <c r="E4331" s="169"/>
      <c r="F4331" s="169"/>
      <c r="G4331" s="169"/>
      <c r="H4331" s="169"/>
      <c r="I4331" s="169"/>
      <c r="J4331" s="169"/>
      <c r="K4331" s="177"/>
    </row>
    <row r="4332" spans="2:11" x14ac:dyDescent="0.75">
      <c r="B4332" s="176" t="s">
        <v>4546</v>
      </c>
      <c r="C4332" s="168"/>
      <c r="D4332" s="169"/>
      <c r="E4332" s="169"/>
      <c r="F4332" s="169"/>
      <c r="G4332" s="169"/>
      <c r="H4332" s="169"/>
      <c r="I4332" s="169"/>
      <c r="J4332" s="169"/>
      <c r="K4332" s="177"/>
    </row>
    <row r="4333" spans="2:11" x14ac:dyDescent="0.75">
      <c r="B4333" s="176" t="s">
        <v>4547</v>
      </c>
      <c r="C4333" s="168"/>
      <c r="D4333" s="169"/>
      <c r="E4333" s="169"/>
      <c r="F4333" s="169"/>
      <c r="G4333" s="169"/>
      <c r="H4333" s="169"/>
      <c r="I4333" s="169"/>
      <c r="J4333" s="169"/>
      <c r="K4333" s="177"/>
    </row>
    <row r="4334" spans="2:11" x14ac:dyDescent="0.75">
      <c r="B4334" s="176" t="s">
        <v>4548</v>
      </c>
      <c r="C4334" s="168"/>
      <c r="D4334" s="169"/>
      <c r="E4334" s="169"/>
      <c r="F4334" s="169"/>
      <c r="G4334" s="169"/>
      <c r="H4334" s="169"/>
      <c r="I4334" s="169"/>
      <c r="J4334" s="169"/>
      <c r="K4334" s="177"/>
    </row>
    <row r="4335" spans="2:11" x14ac:dyDescent="0.75">
      <c r="B4335" s="176" t="s">
        <v>4549</v>
      </c>
      <c r="C4335" s="168"/>
      <c r="D4335" s="169"/>
      <c r="E4335" s="169"/>
      <c r="F4335" s="169"/>
      <c r="G4335" s="169"/>
      <c r="H4335" s="169"/>
      <c r="I4335" s="169"/>
      <c r="J4335" s="169"/>
      <c r="K4335" s="177"/>
    </row>
    <row r="4336" spans="2:11" x14ac:dyDescent="0.75">
      <c r="B4336" s="176" t="s">
        <v>4550</v>
      </c>
      <c r="C4336" s="168"/>
      <c r="D4336" s="169"/>
      <c r="E4336" s="169"/>
      <c r="F4336" s="169"/>
      <c r="G4336" s="169"/>
      <c r="H4336" s="169"/>
      <c r="I4336" s="169"/>
      <c r="J4336" s="169"/>
      <c r="K4336" s="177"/>
    </row>
    <row r="4337" spans="2:11" x14ac:dyDescent="0.75">
      <c r="B4337" s="176" t="s">
        <v>4551</v>
      </c>
      <c r="C4337" s="168"/>
      <c r="D4337" s="169"/>
      <c r="E4337" s="169"/>
      <c r="F4337" s="169"/>
      <c r="G4337" s="169"/>
      <c r="H4337" s="169"/>
      <c r="I4337" s="169"/>
      <c r="J4337" s="169"/>
      <c r="K4337" s="177"/>
    </row>
    <row r="4338" spans="2:11" x14ac:dyDescent="0.75">
      <c r="B4338" s="176" t="s">
        <v>4552</v>
      </c>
      <c r="C4338" s="168"/>
      <c r="D4338" s="169"/>
      <c r="E4338" s="169"/>
      <c r="F4338" s="169"/>
      <c r="G4338" s="169"/>
      <c r="H4338" s="169"/>
      <c r="I4338" s="169"/>
      <c r="J4338" s="169"/>
      <c r="K4338" s="177"/>
    </row>
    <row r="4339" spans="2:11" x14ac:dyDescent="0.75">
      <c r="B4339" s="176" t="s">
        <v>4553</v>
      </c>
      <c r="C4339" s="168"/>
      <c r="D4339" s="169"/>
      <c r="E4339" s="169"/>
      <c r="F4339" s="169"/>
      <c r="G4339" s="169"/>
      <c r="H4339" s="169"/>
      <c r="I4339" s="169"/>
      <c r="J4339" s="169"/>
      <c r="K4339" s="177"/>
    </row>
    <row r="4340" spans="2:11" x14ac:dyDescent="0.75">
      <c r="B4340" s="176" t="s">
        <v>4554</v>
      </c>
      <c r="C4340" s="168"/>
      <c r="D4340" s="169"/>
      <c r="E4340" s="169"/>
      <c r="F4340" s="169"/>
      <c r="G4340" s="169"/>
      <c r="H4340" s="169"/>
      <c r="I4340" s="169"/>
      <c r="J4340" s="169"/>
      <c r="K4340" s="177"/>
    </row>
    <row r="4341" spans="2:11" x14ac:dyDescent="0.75">
      <c r="B4341" s="176" t="s">
        <v>4555</v>
      </c>
      <c r="C4341" s="168"/>
      <c r="D4341" s="169"/>
      <c r="E4341" s="169"/>
      <c r="F4341" s="169"/>
      <c r="G4341" s="169"/>
      <c r="H4341" s="169"/>
      <c r="I4341" s="169"/>
      <c r="J4341" s="169"/>
      <c r="K4341" s="177"/>
    </row>
    <row r="4342" spans="2:11" x14ac:dyDescent="0.75">
      <c r="B4342" s="176" t="s">
        <v>4556</v>
      </c>
      <c r="C4342" s="168"/>
      <c r="D4342" s="169"/>
      <c r="E4342" s="169"/>
      <c r="F4342" s="169"/>
      <c r="G4342" s="169"/>
      <c r="H4342" s="169"/>
      <c r="I4342" s="169"/>
      <c r="J4342" s="169"/>
      <c r="K4342" s="177"/>
    </row>
    <row r="4343" spans="2:11" x14ac:dyDescent="0.75">
      <c r="B4343" s="176" t="s">
        <v>4557</v>
      </c>
      <c r="C4343" s="168"/>
      <c r="D4343" s="169"/>
      <c r="E4343" s="169"/>
      <c r="F4343" s="169"/>
      <c r="G4343" s="169"/>
      <c r="H4343" s="169"/>
      <c r="I4343" s="169"/>
      <c r="J4343" s="169"/>
      <c r="K4343" s="177"/>
    </row>
    <row r="4344" spans="2:11" x14ac:dyDescent="0.75">
      <c r="B4344" s="176" t="s">
        <v>4558</v>
      </c>
      <c r="C4344" s="168"/>
      <c r="D4344" s="169"/>
      <c r="E4344" s="169"/>
      <c r="F4344" s="169"/>
      <c r="G4344" s="169"/>
      <c r="H4344" s="169"/>
      <c r="I4344" s="169"/>
      <c r="J4344" s="169"/>
      <c r="K4344" s="177"/>
    </row>
    <row r="4345" spans="2:11" x14ac:dyDescent="0.75">
      <c r="B4345" s="176" t="s">
        <v>4559</v>
      </c>
      <c r="C4345" s="168"/>
      <c r="D4345" s="169"/>
      <c r="E4345" s="169"/>
      <c r="F4345" s="169"/>
      <c r="G4345" s="169"/>
      <c r="H4345" s="169"/>
      <c r="I4345" s="169"/>
      <c r="J4345" s="169"/>
      <c r="K4345" s="177"/>
    </row>
    <row r="4346" spans="2:11" x14ac:dyDescent="0.75">
      <c r="B4346" s="176" t="s">
        <v>4560</v>
      </c>
      <c r="C4346" s="168"/>
      <c r="D4346" s="169"/>
      <c r="E4346" s="169"/>
      <c r="F4346" s="169"/>
      <c r="G4346" s="169"/>
      <c r="H4346" s="169"/>
      <c r="I4346" s="169"/>
      <c r="J4346" s="169"/>
      <c r="K4346" s="177"/>
    </row>
    <row r="4347" spans="2:11" x14ac:dyDescent="0.75">
      <c r="B4347" s="176" t="s">
        <v>4561</v>
      </c>
      <c r="C4347" s="168"/>
      <c r="D4347" s="169"/>
      <c r="E4347" s="169"/>
      <c r="F4347" s="169"/>
      <c r="G4347" s="169"/>
      <c r="H4347" s="169"/>
      <c r="I4347" s="169"/>
      <c r="J4347" s="169"/>
      <c r="K4347" s="177"/>
    </row>
    <row r="4348" spans="2:11" x14ac:dyDescent="0.75">
      <c r="B4348" s="176" t="s">
        <v>4562</v>
      </c>
      <c r="C4348" s="168"/>
      <c r="D4348" s="169"/>
      <c r="E4348" s="169"/>
      <c r="F4348" s="169"/>
      <c r="G4348" s="169"/>
      <c r="H4348" s="169"/>
      <c r="I4348" s="169"/>
      <c r="J4348" s="169"/>
      <c r="K4348" s="177"/>
    </row>
    <row r="4349" spans="2:11" x14ac:dyDescent="0.75">
      <c r="B4349" s="176" t="s">
        <v>4563</v>
      </c>
      <c r="C4349" s="168"/>
      <c r="D4349" s="169"/>
      <c r="E4349" s="169"/>
      <c r="F4349" s="169"/>
      <c r="G4349" s="169"/>
      <c r="H4349" s="169"/>
      <c r="I4349" s="169"/>
      <c r="J4349" s="169"/>
      <c r="K4349" s="177"/>
    </row>
    <row r="4350" spans="2:11" x14ac:dyDescent="0.75">
      <c r="B4350" s="176" t="s">
        <v>4564</v>
      </c>
      <c r="C4350" s="168"/>
      <c r="D4350" s="169"/>
      <c r="E4350" s="169"/>
      <c r="F4350" s="169"/>
      <c r="G4350" s="169"/>
      <c r="H4350" s="169"/>
      <c r="I4350" s="169"/>
      <c r="J4350" s="169"/>
      <c r="K4350" s="177"/>
    </row>
    <row r="4351" spans="2:11" x14ac:dyDescent="0.75">
      <c r="B4351" s="176" t="s">
        <v>4565</v>
      </c>
      <c r="C4351" s="168"/>
      <c r="D4351" s="169"/>
      <c r="E4351" s="169"/>
      <c r="F4351" s="169"/>
      <c r="G4351" s="169"/>
      <c r="H4351" s="169"/>
      <c r="I4351" s="169"/>
      <c r="J4351" s="169"/>
      <c r="K4351" s="177"/>
    </row>
    <row r="4352" spans="2:11" x14ac:dyDescent="0.75">
      <c r="B4352" s="176" t="s">
        <v>4566</v>
      </c>
      <c r="C4352" s="168"/>
      <c r="D4352" s="169"/>
      <c r="E4352" s="169"/>
      <c r="F4352" s="169"/>
      <c r="G4352" s="169"/>
      <c r="H4352" s="169"/>
      <c r="I4352" s="169"/>
      <c r="J4352" s="169"/>
      <c r="K4352" s="177"/>
    </row>
    <row r="4353" spans="2:11" x14ac:dyDescent="0.75">
      <c r="B4353" s="176" t="s">
        <v>4567</v>
      </c>
      <c r="C4353" s="168"/>
      <c r="D4353" s="169"/>
      <c r="E4353" s="169"/>
      <c r="F4353" s="169"/>
      <c r="G4353" s="169"/>
      <c r="H4353" s="169"/>
      <c r="I4353" s="169"/>
      <c r="J4353" s="169"/>
      <c r="K4353" s="177"/>
    </row>
    <row r="4354" spans="2:11" x14ac:dyDescent="0.75">
      <c r="B4354" s="176" t="s">
        <v>4568</v>
      </c>
      <c r="C4354" s="168"/>
      <c r="D4354" s="169"/>
      <c r="E4354" s="169"/>
      <c r="F4354" s="169"/>
      <c r="G4354" s="169"/>
      <c r="H4354" s="169"/>
      <c r="I4354" s="169"/>
      <c r="J4354" s="169"/>
      <c r="K4354" s="177"/>
    </row>
    <row r="4355" spans="2:11" x14ac:dyDescent="0.75">
      <c r="B4355" s="176" t="s">
        <v>4569</v>
      </c>
      <c r="C4355" s="168"/>
      <c r="D4355" s="169"/>
      <c r="E4355" s="169"/>
      <c r="F4355" s="169"/>
      <c r="G4355" s="169"/>
      <c r="H4355" s="169"/>
      <c r="I4355" s="169"/>
      <c r="J4355" s="169"/>
      <c r="K4355" s="177"/>
    </row>
    <row r="4356" spans="2:11" x14ac:dyDescent="0.75">
      <c r="B4356" s="176" t="s">
        <v>4570</v>
      </c>
      <c r="C4356" s="168"/>
      <c r="D4356" s="169"/>
      <c r="E4356" s="169"/>
      <c r="F4356" s="169"/>
      <c r="G4356" s="169"/>
      <c r="H4356" s="169"/>
      <c r="I4356" s="169"/>
      <c r="J4356" s="169"/>
      <c r="K4356" s="177"/>
    </row>
    <row r="4357" spans="2:11" x14ac:dyDescent="0.75">
      <c r="B4357" s="176" t="s">
        <v>4571</v>
      </c>
      <c r="C4357" s="168"/>
      <c r="D4357" s="169"/>
      <c r="E4357" s="169"/>
      <c r="F4357" s="169"/>
      <c r="G4357" s="169"/>
      <c r="H4357" s="169"/>
      <c r="I4357" s="169"/>
      <c r="J4357" s="169"/>
      <c r="K4357" s="177"/>
    </row>
    <row r="4358" spans="2:11" x14ac:dyDescent="0.75">
      <c r="B4358" s="176" t="s">
        <v>4572</v>
      </c>
      <c r="C4358" s="168"/>
      <c r="D4358" s="169"/>
      <c r="E4358" s="169"/>
      <c r="F4358" s="169"/>
      <c r="G4358" s="169"/>
      <c r="H4358" s="169"/>
      <c r="I4358" s="169"/>
      <c r="J4358" s="169"/>
      <c r="K4358" s="177"/>
    </row>
    <row r="4359" spans="2:11" x14ac:dyDescent="0.75">
      <c r="B4359" s="176" t="s">
        <v>4573</v>
      </c>
      <c r="C4359" s="168"/>
      <c r="D4359" s="169"/>
      <c r="E4359" s="169"/>
      <c r="F4359" s="169"/>
      <c r="G4359" s="169"/>
      <c r="H4359" s="169"/>
      <c r="I4359" s="169"/>
      <c r="J4359" s="169"/>
      <c r="K4359" s="177"/>
    </row>
    <row r="4360" spans="2:11" x14ac:dyDescent="0.75">
      <c r="B4360" s="176" t="s">
        <v>4574</v>
      </c>
      <c r="C4360" s="168"/>
      <c r="D4360" s="169"/>
      <c r="E4360" s="169"/>
      <c r="F4360" s="169"/>
      <c r="G4360" s="169"/>
      <c r="H4360" s="169"/>
      <c r="I4360" s="169"/>
      <c r="J4360" s="169"/>
      <c r="K4360" s="177"/>
    </row>
    <row r="4361" spans="2:11" x14ac:dyDescent="0.75">
      <c r="B4361" s="176" t="s">
        <v>4575</v>
      </c>
      <c r="C4361" s="168"/>
      <c r="D4361" s="169"/>
      <c r="E4361" s="169"/>
      <c r="F4361" s="169"/>
      <c r="G4361" s="169"/>
      <c r="H4361" s="169"/>
      <c r="I4361" s="169"/>
      <c r="J4361" s="169"/>
      <c r="K4361" s="177"/>
    </row>
    <row r="4362" spans="2:11" x14ac:dyDescent="0.75">
      <c r="B4362" s="176" t="s">
        <v>4576</v>
      </c>
      <c r="C4362" s="168"/>
      <c r="D4362" s="169"/>
      <c r="E4362" s="169"/>
      <c r="F4362" s="169"/>
      <c r="G4362" s="169"/>
      <c r="H4362" s="169"/>
      <c r="I4362" s="169"/>
      <c r="J4362" s="169"/>
      <c r="K4362" s="177"/>
    </row>
    <row r="4363" spans="2:11" x14ac:dyDescent="0.75">
      <c r="B4363" s="176" t="s">
        <v>4577</v>
      </c>
      <c r="C4363" s="168"/>
      <c r="D4363" s="169"/>
      <c r="E4363" s="169"/>
      <c r="F4363" s="169"/>
      <c r="G4363" s="169"/>
      <c r="H4363" s="169"/>
      <c r="I4363" s="169"/>
      <c r="J4363" s="169"/>
      <c r="K4363" s="177"/>
    </row>
    <row r="4364" spans="2:11" x14ac:dyDescent="0.75">
      <c r="B4364" s="176" t="s">
        <v>4578</v>
      </c>
      <c r="C4364" s="168"/>
      <c r="D4364" s="169"/>
      <c r="E4364" s="169"/>
      <c r="F4364" s="169"/>
      <c r="G4364" s="169"/>
      <c r="H4364" s="169"/>
      <c r="I4364" s="169"/>
      <c r="J4364" s="169"/>
      <c r="K4364" s="177"/>
    </row>
    <row r="4365" spans="2:11" x14ac:dyDescent="0.75">
      <c r="B4365" s="176" t="s">
        <v>4579</v>
      </c>
      <c r="C4365" s="168"/>
      <c r="D4365" s="169"/>
      <c r="E4365" s="169"/>
      <c r="F4365" s="169"/>
      <c r="G4365" s="169"/>
      <c r="H4365" s="169"/>
      <c r="I4365" s="169"/>
      <c r="J4365" s="169"/>
      <c r="K4365" s="177"/>
    </row>
    <row r="4366" spans="2:11" x14ac:dyDescent="0.75">
      <c r="B4366" s="176" t="s">
        <v>4580</v>
      </c>
      <c r="C4366" s="168"/>
      <c r="D4366" s="169"/>
      <c r="E4366" s="169"/>
      <c r="F4366" s="169"/>
      <c r="G4366" s="169"/>
      <c r="H4366" s="169"/>
      <c r="I4366" s="169"/>
      <c r="J4366" s="169"/>
      <c r="K4366" s="177"/>
    </row>
    <row r="4367" spans="2:11" x14ac:dyDescent="0.75">
      <c r="B4367" s="176" t="s">
        <v>4581</v>
      </c>
      <c r="C4367" s="168"/>
      <c r="D4367" s="169"/>
      <c r="E4367" s="169"/>
      <c r="F4367" s="169"/>
      <c r="G4367" s="169"/>
      <c r="H4367" s="169"/>
      <c r="I4367" s="169"/>
      <c r="J4367" s="169"/>
      <c r="K4367" s="177"/>
    </row>
    <row r="4368" spans="2:11" x14ac:dyDescent="0.75">
      <c r="B4368" s="176" t="s">
        <v>4582</v>
      </c>
      <c r="C4368" s="168"/>
      <c r="D4368" s="169"/>
      <c r="E4368" s="169"/>
      <c r="F4368" s="169"/>
      <c r="G4368" s="169"/>
      <c r="H4368" s="169"/>
      <c r="I4368" s="169"/>
      <c r="J4368" s="169"/>
      <c r="K4368" s="177"/>
    </row>
    <row r="4369" spans="2:11" x14ac:dyDescent="0.75">
      <c r="B4369" s="176" t="s">
        <v>4583</v>
      </c>
      <c r="C4369" s="168"/>
      <c r="D4369" s="169"/>
      <c r="E4369" s="169"/>
      <c r="F4369" s="169"/>
      <c r="G4369" s="169"/>
      <c r="H4369" s="169"/>
      <c r="I4369" s="169"/>
      <c r="J4369" s="169"/>
      <c r="K4369" s="177"/>
    </row>
    <row r="4370" spans="2:11" x14ac:dyDescent="0.75">
      <c r="B4370" s="176" t="s">
        <v>4584</v>
      </c>
      <c r="C4370" s="168"/>
      <c r="D4370" s="169"/>
      <c r="E4370" s="169"/>
      <c r="F4370" s="169"/>
      <c r="G4370" s="169"/>
      <c r="H4370" s="169"/>
      <c r="I4370" s="169"/>
      <c r="J4370" s="169"/>
      <c r="K4370" s="177"/>
    </row>
    <row r="4371" spans="2:11" x14ac:dyDescent="0.75">
      <c r="B4371" s="176" t="s">
        <v>4585</v>
      </c>
      <c r="C4371" s="168"/>
      <c r="D4371" s="169"/>
      <c r="E4371" s="169"/>
      <c r="F4371" s="169"/>
      <c r="G4371" s="169"/>
      <c r="H4371" s="169"/>
      <c r="I4371" s="169"/>
      <c r="J4371" s="169"/>
      <c r="K4371" s="177"/>
    </row>
    <row r="4372" spans="2:11" x14ac:dyDescent="0.75">
      <c r="B4372" s="176" t="s">
        <v>4586</v>
      </c>
      <c r="C4372" s="168"/>
      <c r="D4372" s="169"/>
      <c r="E4372" s="169"/>
      <c r="F4372" s="169"/>
      <c r="G4372" s="169"/>
      <c r="H4372" s="169"/>
      <c r="I4372" s="169"/>
      <c r="J4372" s="169"/>
      <c r="K4372" s="177"/>
    </row>
    <row r="4373" spans="2:11" x14ac:dyDescent="0.75">
      <c r="B4373" s="176" t="s">
        <v>4587</v>
      </c>
      <c r="C4373" s="168"/>
      <c r="D4373" s="169"/>
      <c r="E4373" s="169"/>
      <c r="F4373" s="169"/>
      <c r="G4373" s="169"/>
      <c r="H4373" s="169"/>
      <c r="I4373" s="169"/>
      <c r="J4373" s="169"/>
      <c r="K4373" s="177"/>
    </row>
    <row r="4374" spans="2:11" x14ac:dyDescent="0.75">
      <c r="B4374" s="176" t="s">
        <v>4588</v>
      </c>
      <c r="C4374" s="168"/>
      <c r="D4374" s="169"/>
      <c r="E4374" s="169"/>
      <c r="F4374" s="169"/>
      <c r="G4374" s="169"/>
      <c r="H4374" s="169"/>
      <c r="I4374" s="169"/>
      <c r="J4374" s="169"/>
      <c r="K4374" s="177"/>
    </row>
    <row r="4375" spans="2:11" x14ac:dyDescent="0.75">
      <c r="B4375" s="176" t="s">
        <v>4589</v>
      </c>
      <c r="C4375" s="168"/>
      <c r="D4375" s="169"/>
      <c r="E4375" s="169"/>
      <c r="F4375" s="169"/>
      <c r="G4375" s="169"/>
      <c r="H4375" s="169"/>
      <c r="I4375" s="169"/>
      <c r="J4375" s="169"/>
      <c r="K4375" s="177"/>
    </row>
    <row r="4376" spans="2:11" x14ac:dyDescent="0.75">
      <c r="B4376" s="176" t="s">
        <v>4590</v>
      </c>
      <c r="C4376" s="168"/>
      <c r="D4376" s="169"/>
      <c r="E4376" s="169"/>
      <c r="F4376" s="169"/>
      <c r="G4376" s="169"/>
      <c r="H4376" s="169"/>
      <c r="I4376" s="169"/>
      <c r="J4376" s="169"/>
      <c r="K4376" s="177"/>
    </row>
    <row r="4377" spans="2:11" x14ac:dyDescent="0.75">
      <c r="B4377" s="176" t="s">
        <v>4591</v>
      </c>
      <c r="C4377" s="168"/>
      <c r="D4377" s="169"/>
      <c r="E4377" s="169"/>
      <c r="F4377" s="169"/>
      <c r="G4377" s="169"/>
      <c r="H4377" s="169"/>
      <c r="I4377" s="169"/>
      <c r="J4377" s="169"/>
      <c r="K4377" s="177"/>
    </row>
    <row r="4378" spans="2:11" x14ac:dyDescent="0.75">
      <c r="B4378" s="176" t="s">
        <v>4592</v>
      </c>
      <c r="C4378" s="168"/>
      <c r="D4378" s="169"/>
      <c r="E4378" s="169"/>
      <c r="F4378" s="169"/>
      <c r="G4378" s="169"/>
      <c r="H4378" s="169"/>
      <c r="I4378" s="169"/>
      <c r="J4378" s="169"/>
      <c r="K4378" s="177"/>
    </row>
    <row r="4379" spans="2:11" x14ac:dyDescent="0.75">
      <c r="B4379" s="176" t="s">
        <v>4593</v>
      </c>
      <c r="C4379" s="168"/>
      <c r="D4379" s="169"/>
      <c r="E4379" s="169"/>
      <c r="F4379" s="169"/>
      <c r="G4379" s="169"/>
      <c r="H4379" s="169"/>
      <c r="I4379" s="169"/>
      <c r="J4379" s="169"/>
      <c r="K4379" s="177"/>
    </row>
    <row r="4380" spans="2:11" x14ac:dyDescent="0.75">
      <c r="B4380" s="176" t="s">
        <v>4594</v>
      </c>
      <c r="C4380" s="168"/>
      <c r="D4380" s="169"/>
      <c r="E4380" s="169"/>
      <c r="F4380" s="169"/>
      <c r="G4380" s="169"/>
      <c r="H4380" s="169"/>
      <c r="I4380" s="169"/>
      <c r="J4380" s="169"/>
      <c r="K4380" s="177"/>
    </row>
    <row r="4381" spans="2:11" x14ac:dyDescent="0.75">
      <c r="B4381" s="176" t="s">
        <v>4595</v>
      </c>
      <c r="C4381" s="168"/>
      <c r="D4381" s="169"/>
      <c r="E4381" s="169"/>
      <c r="F4381" s="169"/>
      <c r="G4381" s="169"/>
      <c r="H4381" s="169"/>
      <c r="I4381" s="169"/>
      <c r="J4381" s="169"/>
      <c r="K4381" s="177"/>
    </row>
    <row r="4382" spans="2:11" x14ac:dyDescent="0.75">
      <c r="B4382" s="176" t="s">
        <v>4596</v>
      </c>
      <c r="C4382" s="168"/>
      <c r="D4382" s="169"/>
      <c r="E4382" s="169"/>
      <c r="F4382" s="169"/>
      <c r="G4382" s="169"/>
      <c r="H4382" s="169"/>
      <c r="I4382" s="169"/>
      <c r="J4382" s="169"/>
      <c r="K4382" s="177"/>
    </row>
    <row r="4383" spans="2:11" x14ac:dyDescent="0.75">
      <c r="B4383" s="176" t="s">
        <v>4597</v>
      </c>
      <c r="C4383" s="168"/>
      <c r="D4383" s="169"/>
      <c r="E4383" s="169"/>
      <c r="F4383" s="169"/>
      <c r="G4383" s="169"/>
      <c r="H4383" s="169"/>
      <c r="I4383" s="169"/>
      <c r="J4383" s="169"/>
      <c r="K4383" s="177"/>
    </row>
    <row r="4384" spans="2:11" x14ac:dyDescent="0.75">
      <c r="B4384" s="176" t="s">
        <v>4598</v>
      </c>
      <c r="C4384" s="168"/>
      <c r="D4384" s="169"/>
      <c r="E4384" s="169"/>
      <c r="F4384" s="169"/>
      <c r="G4384" s="169"/>
      <c r="H4384" s="169"/>
      <c r="I4384" s="169"/>
      <c r="J4384" s="169"/>
      <c r="K4384" s="177"/>
    </row>
    <row r="4385" spans="2:11" x14ac:dyDescent="0.75">
      <c r="B4385" s="176" t="s">
        <v>4599</v>
      </c>
      <c r="C4385" s="168"/>
      <c r="D4385" s="169"/>
      <c r="E4385" s="169"/>
      <c r="F4385" s="169"/>
      <c r="G4385" s="169"/>
      <c r="H4385" s="169"/>
      <c r="I4385" s="169"/>
      <c r="J4385" s="169"/>
      <c r="K4385" s="177"/>
    </row>
    <row r="4386" spans="2:11" x14ac:dyDescent="0.75">
      <c r="B4386" s="176" t="s">
        <v>4600</v>
      </c>
      <c r="C4386" s="168"/>
      <c r="D4386" s="169"/>
      <c r="E4386" s="169"/>
      <c r="F4386" s="169"/>
      <c r="G4386" s="169"/>
      <c r="H4386" s="169"/>
      <c r="I4386" s="169"/>
      <c r="J4386" s="169"/>
      <c r="K4386" s="177"/>
    </row>
    <row r="4387" spans="2:11" x14ac:dyDescent="0.75">
      <c r="B4387" s="176" t="s">
        <v>4601</v>
      </c>
      <c r="C4387" s="168"/>
      <c r="D4387" s="169"/>
      <c r="E4387" s="169"/>
      <c r="F4387" s="169"/>
      <c r="G4387" s="169"/>
      <c r="H4387" s="169"/>
      <c r="I4387" s="169"/>
      <c r="J4387" s="169"/>
      <c r="K4387" s="177"/>
    </row>
    <row r="4388" spans="2:11" x14ac:dyDescent="0.75">
      <c r="B4388" s="176" t="s">
        <v>4602</v>
      </c>
      <c r="C4388" s="168"/>
      <c r="D4388" s="169"/>
      <c r="E4388" s="169"/>
      <c r="F4388" s="169"/>
      <c r="G4388" s="169"/>
      <c r="H4388" s="169"/>
      <c r="I4388" s="169"/>
      <c r="J4388" s="169"/>
      <c r="K4388" s="177"/>
    </row>
    <row r="4389" spans="2:11" x14ac:dyDescent="0.75">
      <c r="B4389" s="176" t="s">
        <v>4603</v>
      </c>
      <c r="C4389" s="168"/>
      <c r="D4389" s="169"/>
      <c r="E4389" s="169"/>
      <c r="F4389" s="169"/>
      <c r="G4389" s="169"/>
      <c r="H4389" s="169"/>
      <c r="I4389" s="169"/>
      <c r="J4389" s="169"/>
      <c r="K4389" s="177"/>
    </row>
    <row r="4390" spans="2:11" x14ac:dyDescent="0.75">
      <c r="B4390" s="176" t="s">
        <v>4604</v>
      </c>
      <c r="C4390" s="168"/>
      <c r="D4390" s="169"/>
      <c r="E4390" s="169"/>
      <c r="F4390" s="169"/>
      <c r="G4390" s="169"/>
      <c r="H4390" s="169"/>
      <c r="I4390" s="169"/>
      <c r="J4390" s="169"/>
      <c r="K4390" s="177"/>
    </row>
    <row r="4391" spans="2:11" x14ac:dyDescent="0.75">
      <c r="B4391" s="176" t="s">
        <v>4605</v>
      </c>
      <c r="C4391" s="168"/>
      <c r="D4391" s="169"/>
      <c r="E4391" s="169"/>
      <c r="F4391" s="169"/>
      <c r="G4391" s="169"/>
      <c r="H4391" s="169"/>
      <c r="I4391" s="169"/>
      <c r="J4391" s="169"/>
      <c r="K4391" s="177"/>
    </row>
    <row r="4392" spans="2:11" x14ac:dyDescent="0.75">
      <c r="B4392" s="176" t="s">
        <v>4606</v>
      </c>
      <c r="C4392" s="168"/>
      <c r="D4392" s="169"/>
      <c r="E4392" s="169"/>
      <c r="F4392" s="169"/>
      <c r="G4392" s="169"/>
      <c r="H4392" s="169"/>
      <c r="I4392" s="169"/>
      <c r="J4392" s="169"/>
      <c r="K4392" s="177"/>
    </row>
    <row r="4393" spans="2:11" x14ac:dyDescent="0.75">
      <c r="B4393" s="176" t="s">
        <v>4607</v>
      </c>
      <c r="C4393" s="168"/>
      <c r="D4393" s="169"/>
      <c r="E4393" s="169"/>
      <c r="F4393" s="169"/>
      <c r="G4393" s="169"/>
      <c r="H4393" s="169"/>
      <c r="I4393" s="169"/>
      <c r="J4393" s="169"/>
      <c r="K4393" s="177"/>
    </row>
    <row r="4394" spans="2:11" x14ac:dyDescent="0.75">
      <c r="B4394" s="176" t="s">
        <v>4608</v>
      </c>
      <c r="C4394" s="168"/>
      <c r="D4394" s="169"/>
      <c r="E4394" s="169"/>
      <c r="F4394" s="169"/>
      <c r="G4394" s="169"/>
      <c r="H4394" s="169"/>
      <c r="I4394" s="169"/>
      <c r="J4394" s="169"/>
      <c r="K4394" s="177"/>
    </row>
    <row r="4395" spans="2:11" x14ac:dyDescent="0.75">
      <c r="B4395" s="176" t="s">
        <v>4609</v>
      </c>
      <c r="C4395" s="168"/>
      <c r="D4395" s="169"/>
      <c r="E4395" s="169"/>
      <c r="F4395" s="169"/>
      <c r="G4395" s="169"/>
      <c r="H4395" s="169"/>
      <c r="I4395" s="169"/>
      <c r="J4395" s="169"/>
      <c r="K4395" s="177"/>
    </row>
    <row r="4396" spans="2:11" x14ac:dyDescent="0.75">
      <c r="B4396" s="176" t="s">
        <v>4610</v>
      </c>
      <c r="C4396" s="168"/>
      <c r="D4396" s="169"/>
      <c r="E4396" s="169"/>
      <c r="F4396" s="169"/>
      <c r="G4396" s="169"/>
      <c r="H4396" s="169"/>
      <c r="I4396" s="169"/>
      <c r="J4396" s="169"/>
      <c r="K4396" s="177"/>
    </row>
    <row r="4397" spans="2:11" x14ac:dyDescent="0.75">
      <c r="B4397" s="176" t="s">
        <v>4611</v>
      </c>
      <c r="C4397" s="168"/>
      <c r="D4397" s="169"/>
      <c r="E4397" s="169"/>
      <c r="F4397" s="169"/>
      <c r="G4397" s="169"/>
      <c r="H4397" s="169"/>
      <c r="I4397" s="169"/>
      <c r="J4397" s="169"/>
      <c r="K4397" s="177"/>
    </row>
    <row r="4398" spans="2:11" x14ac:dyDescent="0.75">
      <c r="B4398" s="176" t="s">
        <v>4612</v>
      </c>
      <c r="C4398" s="168"/>
      <c r="D4398" s="169"/>
      <c r="E4398" s="169"/>
      <c r="F4398" s="169"/>
      <c r="G4398" s="169"/>
      <c r="H4398" s="169"/>
      <c r="I4398" s="169"/>
      <c r="J4398" s="169"/>
      <c r="K4398" s="177"/>
    </row>
    <row r="4399" spans="2:11" x14ac:dyDescent="0.75">
      <c r="B4399" s="176" t="s">
        <v>4613</v>
      </c>
      <c r="C4399" s="168"/>
      <c r="D4399" s="169"/>
      <c r="E4399" s="169"/>
      <c r="F4399" s="169"/>
      <c r="G4399" s="169"/>
      <c r="H4399" s="169"/>
      <c r="I4399" s="169"/>
      <c r="J4399" s="169"/>
      <c r="K4399" s="177"/>
    </row>
    <row r="4400" spans="2:11" x14ac:dyDescent="0.75">
      <c r="B4400" s="176" t="s">
        <v>4614</v>
      </c>
      <c r="C4400" s="168"/>
      <c r="D4400" s="169"/>
      <c r="E4400" s="169"/>
      <c r="F4400" s="169"/>
      <c r="G4400" s="169"/>
      <c r="H4400" s="169"/>
      <c r="I4400" s="169"/>
      <c r="J4400" s="169"/>
      <c r="K4400" s="177"/>
    </row>
    <row r="4401" spans="2:11" x14ac:dyDescent="0.75">
      <c r="B4401" s="176" t="s">
        <v>4615</v>
      </c>
      <c r="C4401" s="168"/>
      <c r="D4401" s="169"/>
      <c r="E4401" s="169"/>
      <c r="F4401" s="169"/>
      <c r="G4401" s="169"/>
      <c r="H4401" s="169"/>
      <c r="I4401" s="169"/>
      <c r="J4401" s="169"/>
      <c r="K4401" s="177"/>
    </row>
    <row r="4402" spans="2:11" x14ac:dyDescent="0.75">
      <c r="B4402" s="176" t="s">
        <v>4616</v>
      </c>
      <c r="C4402" s="168"/>
      <c r="D4402" s="169"/>
      <c r="E4402" s="169"/>
      <c r="F4402" s="169"/>
      <c r="G4402" s="169"/>
      <c r="H4402" s="169"/>
      <c r="I4402" s="169"/>
      <c r="J4402" s="169"/>
      <c r="K4402" s="177"/>
    </row>
    <row r="4403" spans="2:11" x14ac:dyDescent="0.75">
      <c r="B4403" s="176" t="s">
        <v>4617</v>
      </c>
      <c r="C4403" s="168"/>
      <c r="D4403" s="169"/>
      <c r="E4403" s="169"/>
      <c r="F4403" s="169"/>
      <c r="G4403" s="169"/>
      <c r="H4403" s="169"/>
      <c r="I4403" s="169"/>
      <c r="J4403" s="169"/>
      <c r="K4403" s="177"/>
    </row>
    <row r="4404" spans="2:11" x14ac:dyDescent="0.75">
      <c r="B4404" s="176" t="s">
        <v>4618</v>
      </c>
      <c r="C4404" s="168"/>
      <c r="D4404" s="169"/>
      <c r="E4404" s="169"/>
      <c r="F4404" s="169"/>
      <c r="G4404" s="169"/>
      <c r="H4404" s="169"/>
      <c r="I4404" s="169"/>
      <c r="J4404" s="169"/>
      <c r="K4404" s="177"/>
    </row>
    <row r="4405" spans="2:11" x14ac:dyDescent="0.75">
      <c r="B4405" s="176" t="s">
        <v>4619</v>
      </c>
      <c r="C4405" s="168"/>
      <c r="D4405" s="169"/>
      <c r="E4405" s="169"/>
      <c r="F4405" s="169"/>
      <c r="G4405" s="169"/>
      <c r="H4405" s="169"/>
      <c r="I4405" s="169"/>
      <c r="J4405" s="169"/>
      <c r="K4405" s="177"/>
    </row>
    <row r="4406" spans="2:11" x14ac:dyDescent="0.75">
      <c r="B4406" s="176" t="s">
        <v>4620</v>
      </c>
      <c r="C4406" s="168"/>
      <c r="D4406" s="169"/>
      <c r="E4406" s="169"/>
      <c r="F4406" s="169"/>
      <c r="G4406" s="169"/>
      <c r="H4406" s="169"/>
      <c r="I4406" s="169"/>
      <c r="J4406" s="169"/>
      <c r="K4406" s="177"/>
    </row>
    <row r="4407" spans="2:11" x14ac:dyDescent="0.75">
      <c r="B4407" s="176" t="s">
        <v>4621</v>
      </c>
      <c r="C4407" s="168"/>
      <c r="D4407" s="169"/>
      <c r="E4407" s="169"/>
      <c r="F4407" s="169"/>
      <c r="G4407" s="169"/>
      <c r="H4407" s="169"/>
      <c r="I4407" s="169"/>
      <c r="J4407" s="169"/>
      <c r="K4407" s="177"/>
    </row>
    <row r="4408" spans="2:11" x14ac:dyDescent="0.75">
      <c r="B4408" s="176" t="s">
        <v>4622</v>
      </c>
      <c r="C4408" s="168"/>
      <c r="D4408" s="169"/>
      <c r="E4408" s="169"/>
      <c r="F4408" s="169"/>
      <c r="G4408" s="169"/>
      <c r="H4408" s="169"/>
      <c r="I4408" s="169"/>
      <c r="J4408" s="169"/>
      <c r="K4408" s="177"/>
    </row>
    <row r="4409" spans="2:11" x14ac:dyDescent="0.75">
      <c r="B4409" s="176" t="s">
        <v>4623</v>
      </c>
      <c r="C4409" s="168"/>
      <c r="D4409" s="169"/>
      <c r="E4409" s="169"/>
      <c r="F4409" s="169"/>
      <c r="G4409" s="169"/>
      <c r="H4409" s="169"/>
      <c r="I4409" s="169"/>
      <c r="J4409" s="169"/>
      <c r="K4409" s="177"/>
    </row>
    <row r="4410" spans="2:11" x14ac:dyDescent="0.75">
      <c r="B4410" s="176" t="s">
        <v>4624</v>
      </c>
      <c r="C4410" s="168"/>
      <c r="D4410" s="169"/>
      <c r="E4410" s="169"/>
      <c r="F4410" s="169"/>
      <c r="G4410" s="169"/>
      <c r="H4410" s="169"/>
      <c r="I4410" s="169"/>
      <c r="J4410" s="169"/>
      <c r="K4410" s="177"/>
    </row>
    <row r="4411" spans="2:11" x14ac:dyDescent="0.75">
      <c r="B4411" s="176" t="s">
        <v>4625</v>
      </c>
      <c r="C4411" s="168"/>
      <c r="D4411" s="169"/>
      <c r="E4411" s="169"/>
      <c r="F4411" s="169"/>
      <c r="G4411" s="169"/>
      <c r="H4411" s="169"/>
      <c r="I4411" s="169"/>
      <c r="J4411" s="169"/>
      <c r="K4411" s="177"/>
    </row>
    <row r="4412" spans="2:11" x14ac:dyDescent="0.75">
      <c r="B4412" s="176" t="s">
        <v>4626</v>
      </c>
      <c r="C4412" s="168"/>
      <c r="D4412" s="169"/>
      <c r="E4412" s="169"/>
      <c r="F4412" s="169"/>
      <c r="G4412" s="169"/>
      <c r="H4412" s="169"/>
      <c r="I4412" s="169"/>
      <c r="J4412" s="169"/>
      <c r="K4412" s="177"/>
    </row>
    <row r="4413" spans="2:11" x14ac:dyDescent="0.75">
      <c r="B4413" s="176" t="s">
        <v>4627</v>
      </c>
      <c r="C4413" s="168"/>
      <c r="D4413" s="169"/>
      <c r="E4413" s="169"/>
      <c r="F4413" s="169"/>
      <c r="G4413" s="169"/>
      <c r="H4413" s="169"/>
      <c r="I4413" s="169"/>
      <c r="J4413" s="169"/>
      <c r="K4413" s="177"/>
    </row>
    <row r="4414" spans="2:11" x14ac:dyDescent="0.75">
      <c r="B4414" s="176" t="s">
        <v>4628</v>
      </c>
      <c r="C4414" s="168"/>
      <c r="D4414" s="169"/>
      <c r="E4414" s="169"/>
      <c r="F4414" s="169"/>
      <c r="G4414" s="169"/>
      <c r="H4414" s="169"/>
      <c r="I4414" s="169"/>
      <c r="J4414" s="169"/>
      <c r="K4414" s="177"/>
    </row>
    <row r="4415" spans="2:11" x14ac:dyDescent="0.75">
      <c r="B4415" s="176" t="s">
        <v>4629</v>
      </c>
      <c r="C4415" s="168"/>
      <c r="D4415" s="169"/>
      <c r="E4415" s="169"/>
      <c r="F4415" s="169"/>
      <c r="G4415" s="169"/>
      <c r="H4415" s="169"/>
      <c r="I4415" s="169"/>
      <c r="J4415" s="169"/>
      <c r="K4415" s="177"/>
    </row>
    <row r="4416" spans="2:11" x14ac:dyDescent="0.75">
      <c r="B4416" s="176" t="s">
        <v>4630</v>
      </c>
      <c r="C4416" s="168"/>
      <c r="D4416" s="169"/>
      <c r="E4416" s="169"/>
      <c r="F4416" s="169"/>
      <c r="G4416" s="169"/>
      <c r="H4416" s="169"/>
      <c r="I4416" s="169"/>
      <c r="J4416" s="169"/>
      <c r="K4416" s="177"/>
    </row>
    <row r="4417" spans="2:11" x14ac:dyDescent="0.75">
      <c r="B4417" s="176" t="s">
        <v>4631</v>
      </c>
      <c r="C4417" s="168"/>
      <c r="D4417" s="169"/>
      <c r="E4417" s="169"/>
      <c r="F4417" s="169"/>
      <c r="G4417" s="169"/>
      <c r="H4417" s="169"/>
      <c r="I4417" s="169"/>
      <c r="J4417" s="169"/>
      <c r="K4417" s="177"/>
    </row>
    <row r="4418" spans="2:11" x14ac:dyDescent="0.75">
      <c r="B4418" s="176" t="s">
        <v>4632</v>
      </c>
      <c r="C4418" s="168"/>
      <c r="D4418" s="169"/>
      <c r="E4418" s="169"/>
      <c r="F4418" s="169"/>
      <c r="G4418" s="169"/>
      <c r="H4418" s="169"/>
      <c r="I4418" s="169"/>
      <c r="J4418" s="169"/>
      <c r="K4418" s="177"/>
    </row>
    <row r="4419" spans="2:11" x14ac:dyDescent="0.75">
      <c r="B4419" s="176" t="s">
        <v>4633</v>
      </c>
      <c r="C4419" s="168"/>
      <c r="D4419" s="169"/>
      <c r="E4419" s="169"/>
      <c r="F4419" s="169"/>
      <c r="G4419" s="169"/>
      <c r="H4419" s="169"/>
      <c r="I4419" s="169"/>
      <c r="J4419" s="169"/>
      <c r="K4419" s="177"/>
    </row>
    <row r="4420" spans="2:11" x14ac:dyDescent="0.75">
      <c r="B4420" s="176" t="s">
        <v>4634</v>
      </c>
      <c r="C4420" s="168"/>
      <c r="D4420" s="169"/>
      <c r="E4420" s="169"/>
      <c r="F4420" s="169"/>
      <c r="G4420" s="169"/>
      <c r="H4420" s="169"/>
      <c r="I4420" s="169"/>
      <c r="J4420" s="169"/>
      <c r="K4420" s="177"/>
    </row>
    <row r="4421" spans="2:11" x14ac:dyDescent="0.75">
      <c r="B4421" s="176" t="s">
        <v>4635</v>
      </c>
      <c r="C4421" s="168"/>
      <c r="D4421" s="169"/>
      <c r="E4421" s="169"/>
      <c r="F4421" s="169"/>
      <c r="G4421" s="169"/>
      <c r="H4421" s="169"/>
      <c r="I4421" s="169"/>
      <c r="J4421" s="169"/>
      <c r="K4421" s="177"/>
    </row>
    <row r="4422" spans="2:11" x14ac:dyDescent="0.75">
      <c r="B4422" s="176" t="s">
        <v>4636</v>
      </c>
      <c r="C4422" s="168"/>
      <c r="D4422" s="169"/>
      <c r="E4422" s="169"/>
      <c r="F4422" s="169"/>
      <c r="G4422" s="169"/>
      <c r="H4422" s="169"/>
      <c r="I4422" s="169"/>
      <c r="J4422" s="169"/>
      <c r="K4422" s="177"/>
    </row>
    <row r="4423" spans="2:11" x14ac:dyDescent="0.75">
      <c r="B4423" s="176" t="s">
        <v>4637</v>
      </c>
      <c r="C4423" s="168"/>
      <c r="D4423" s="169"/>
      <c r="E4423" s="169"/>
      <c r="F4423" s="169"/>
      <c r="G4423" s="169"/>
      <c r="H4423" s="169"/>
      <c r="I4423" s="169"/>
      <c r="J4423" s="169"/>
      <c r="K4423" s="177"/>
    </row>
    <row r="4424" spans="2:11" x14ac:dyDescent="0.75">
      <c r="B4424" s="176" t="s">
        <v>4638</v>
      </c>
      <c r="C4424" s="168"/>
      <c r="D4424" s="169"/>
      <c r="E4424" s="169"/>
      <c r="F4424" s="169"/>
      <c r="G4424" s="169"/>
      <c r="H4424" s="169"/>
      <c r="I4424" s="169"/>
      <c r="J4424" s="169"/>
      <c r="K4424" s="177"/>
    </row>
    <row r="4425" spans="2:11" x14ac:dyDescent="0.75">
      <c r="B4425" s="176" t="s">
        <v>4639</v>
      </c>
      <c r="C4425" s="168"/>
      <c r="D4425" s="169"/>
      <c r="E4425" s="169"/>
      <c r="F4425" s="169"/>
      <c r="G4425" s="169"/>
      <c r="H4425" s="169"/>
      <c r="I4425" s="169"/>
      <c r="J4425" s="169"/>
      <c r="K4425" s="177"/>
    </row>
    <row r="4426" spans="2:11" x14ac:dyDescent="0.75">
      <c r="B4426" s="176" t="s">
        <v>4640</v>
      </c>
      <c r="C4426" s="168"/>
      <c r="D4426" s="169"/>
      <c r="E4426" s="169"/>
      <c r="F4426" s="169"/>
      <c r="G4426" s="169"/>
      <c r="H4426" s="169"/>
      <c r="I4426" s="169"/>
      <c r="J4426" s="169"/>
      <c r="K4426" s="177"/>
    </row>
    <row r="4427" spans="2:11" x14ac:dyDescent="0.75">
      <c r="B4427" s="176" t="s">
        <v>4641</v>
      </c>
      <c r="C4427" s="168"/>
      <c r="D4427" s="169"/>
      <c r="E4427" s="169"/>
      <c r="F4427" s="169"/>
      <c r="G4427" s="169"/>
      <c r="H4427" s="169"/>
      <c r="I4427" s="169"/>
      <c r="J4427" s="169"/>
      <c r="K4427" s="177"/>
    </row>
    <row r="4428" spans="2:11" x14ac:dyDescent="0.75">
      <c r="B4428" s="176" t="s">
        <v>4642</v>
      </c>
      <c r="C4428" s="168"/>
      <c r="D4428" s="169"/>
      <c r="E4428" s="169"/>
      <c r="F4428" s="169"/>
      <c r="G4428" s="169"/>
      <c r="H4428" s="169"/>
      <c r="I4428" s="169"/>
      <c r="J4428" s="169"/>
      <c r="K4428" s="177"/>
    </row>
    <row r="4429" spans="2:11" x14ac:dyDescent="0.75">
      <c r="B4429" s="176" t="s">
        <v>4643</v>
      </c>
      <c r="C4429" s="168"/>
      <c r="D4429" s="169"/>
      <c r="E4429" s="169"/>
      <c r="F4429" s="169"/>
      <c r="G4429" s="169"/>
      <c r="H4429" s="169"/>
      <c r="I4429" s="169"/>
      <c r="J4429" s="169"/>
      <c r="K4429" s="177"/>
    </row>
    <row r="4430" spans="2:11" x14ac:dyDescent="0.75">
      <c r="B4430" s="176" t="s">
        <v>4644</v>
      </c>
      <c r="C4430" s="168"/>
      <c r="D4430" s="169"/>
      <c r="E4430" s="169"/>
      <c r="F4430" s="169"/>
      <c r="G4430" s="169"/>
      <c r="H4430" s="169"/>
      <c r="I4430" s="169"/>
      <c r="J4430" s="169"/>
      <c r="K4430" s="177"/>
    </row>
    <row r="4431" spans="2:11" x14ac:dyDescent="0.75">
      <c r="B4431" s="176" t="s">
        <v>4645</v>
      </c>
      <c r="C4431" s="168"/>
      <c r="D4431" s="169"/>
      <c r="E4431" s="169"/>
      <c r="F4431" s="169"/>
      <c r="G4431" s="169"/>
      <c r="H4431" s="169"/>
      <c r="I4431" s="169"/>
      <c r="J4431" s="169"/>
      <c r="K4431" s="177"/>
    </row>
    <row r="4432" spans="2:11" x14ac:dyDescent="0.75">
      <c r="B4432" s="176" t="s">
        <v>4646</v>
      </c>
      <c r="C4432" s="168"/>
      <c r="D4432" s="169"/>
      <c r="E4432" s="169"/>
      <c r="F4432" s="169"/>
      <c r="G4432" s="169"/>
      <c r="H4432" s="169"/>
      <c r="I4432" s="169"/>
      <c r="J4432" s="169"/>
      <c r="K4432" s="177"/>
    </row>
    <row r="4433" spans="2:11" x14ac:dyDescent="0.75">
      <c r="B4433" s="176" t="s">
        <v>4647</v>
      </c>
      <c r="C4433" s="168"/>
      <c r="D4433" s="169"/>
      <c r="E4433" s="169"/>
      <c r="F4433" s="169"/>
      <c r="G4433" s="169"/>
      <c r="H4433" s="169"/>
      <c r="I4433" s="169"/>
      <c r="J4433" s="169"/>
      <c r="K4433" s="177"/>
    </row>
    <row r="4434" spans="2:11" x14ac:dyDescent="0.75">
      <c r="B4434" s="176" t="s">
        <v>4648</v>
      </c>
      <c r="C4434" s="168"/>
      <c r="D4434" s="169"/>
      <c r="E4434" s="169"/>
      <c r="F4434" s="169"/>
      <c r="G4434" s="169"/>
      <c r="H4434" s="169"/>
      <c r="I4434" s="169"/>
      <c r="J4434" s="169"/>
      <c r="K4434" s="177"/>
    </row>
    <row r="4435" spans="2:11" x14ac:dyDescent="0.75">
      <c r="B4435" s="176" t="s">
        <v>4649</v>
      </c>
      <c r="C4435" s="168"/>
      <c r="D4435" s="169"/>
      <c r="E4435" s="169"/>
      <c r="F4435" s="169"/>
      <c r="G4435" s="169"/>
      <c r="H4435" s="169"/>
      <c r="I4435" s="169"/>
      <c r="J4435" s="169"/>
      <c r="K4435" s="177"/>
    </row>
    <row r="4436" spans="2:11" x14ac:dyDescent="0.75">
      <c r="B4436" s="176" t="s">
        <v>4650</v>
      </c>
      <c r="C4436" s="168"/>
      <c r="D4436" s="169"/>
      <c r="E4436" s="169"/>
      <c r="F4436" s="169"/>
      <c r="G4436" s="169"/>
      <c r="H4436" s="169"/>
      <c r="I4436" s="169"/>
      <c r="J4436" s="169"/>
      <c r="K4436" s="177"/>
    </row>
    <row r="4437" spans="2:11" x14ac:dyDescent="0.75">
      <c r="B4437" s="176" t="s">
        <v>4651</v>
      </c>
      <c r="C4437" s="168"/>
      <c r="D4437" s="169"/>
      <c r="E4437" s="169"/>
      <c r="F4437" s="169"/>
      <c r="G4437" s="169"/>
      <c r="H4437" s="169"/>
      <c r="I4437" s="169"/>
      <c r="J4437" s="169"/>
      <c r="K4437" s="177"/>
    </row>
    <row r="4438" spans="2:11" x14ac:dyDescent="0.75">
      <c r="B4438" s="176" t="s">
        <v>4652</v>
      </c>
      <c r="C4438" s="168"/>
      <c r="D4438" s="169"/>
      <c r="E4438" s="169"/>
      <c r="F4438" s="169"/>
      <c r="G4438" s="169"/>
      <c r="H4438" s="169"/>
      <c r="I4438" s="169"/>
      <c r="J4438" s="169"/>
      <c r="K4438" s="177"/>
    </row>
    <row r="4439" spans="2:11" x14ac:dyDescent="0.75">
      <c r="B4439" s="176" t="s">
        <v>4653</v>
      </c>
      <c r="C4439" s="168"/>
      <c r="D4439" s="169"/>
      <c r="E4439" s="169"/>
      <c r="F4439" s="169"/>
      <c r="G4439" s="169"/>
      <c r="H4439" s="169"/>
      <c r="I4439" s="169"/>
      <c r="J4439" s="169"/>
      <c r="K4439" s="177"/>
    </row>
    <row r="4440" spans="2:11" x14ac:dyDescent="0.75">
      <c r="B4440" s="176" t="s">
        <v>4654</v>
      </c>
      <c r="C4440" s="168"/>
      <c r="D4440" s="169"/>
      <c r="E4440" s="169"/>
      <c r="F4440" s="169"/>
      <c r="G4440" s="169"/>
      <c r="H4440" s="169"/>
      <c r="I4440" s="169"/>
      <c r="J4440" s="169"/>
      <c r="K4440" s="177"/>
    </row>
    <row r="4441" spans="2:11" x14ac:dyDescent="0.75">
      <c r="B4441" s="176" t="s">
        <v>4655</v>
      </c>
      <c r="C4441" s="168"/>
      <c r="D4441" s="169"/>
      <c r="E4441" s="169"/>
      <c r="F4441" s="169"/>
      <c r="G4441" s="169"/>
      <c r="H4441" s="169"/>
      <c r="I4441" s="169"/>
      <c r="J4441" s="169"/>
      <c r="K4441" s="177"/>
    </row>
    <row r="4442" spans="2:11" x14ac:dyDescent="0.75">
      <c r="B4442" s="176" t="s">
        <v>4656</v>
      </c>
      <c r="C4442" s="168"/>
      <c r="D4442" s="169"/>
      <c r="E4442" s="169"/>
      <c r="F4442" s="169"/>
      <c r="G4442" s="169"/>
      <c r="H4442" s="169"/>
      <c r="I4442" s="169"/>
      <c r="J4442" s="169"/>
      <c r="K4442" s="177"/>
    </row>
    <row r="4443" spans="2:11" x14ac:dyDescent="0.75">
      <c r="B4443" s="176" t="s">
        <v>4657</v>
      </c>
      <c r="C4443" s="168"/>
      <c r="D4443" s="169"/>
      <c r="E4443" s="169"/>
      <c r="F4443" s="169"/>
      <c r="G4443" s="169"/>
      <c r="H4443" s="169"/>
      <c r="I4443" s="169"/>
      <c r="J4443" s="169"/>
      <c r="K4443" s="177"/>
    </row>
    <row r="4444" spans="2:11" x14ac:dyDescent="0.75">
      <c r="B4444" s="176" t="s">
        <v>4658</v>
      </c>
      <c r="C4444" s="168"/>
      <c r="D4444" s="169"/>
      <c r="E4444" s="169"/>
      <c r="F4444" s="169"/>
      <c r="G4444" s="169"/>
      <c r="H4444" s="169"/>
      <c r="I4444" s="169"/>
      <c r="J4444" s="169"/>
      <c r="K4444" s="177"/>
    </row>
    <row r="4445" spans="2:11" x14ac:dyDescent="0.75">
      <c r="B4445" s="176" t="s">
        <v>4659</v>
      </c>
      <c r="C4445" s="168"/>
      <c r="D4445" s="169"/>
      <c r="E4445" s="169"/>
      <c r="F4445" s="169"/>
      <c r="G4445" s="169"/>
      <c r="H4445" s="169"/>
      <c r="I4445" s="169"/>
      <c r="J4445" s="169"/>
      <c r="K4445" s="177"/>
    </row>
    <row r="4446" spans="2:11" x14ac:dyDescent="0.75">
      <c r="B4446" s="176" t="s">
        <v>4660</v>
      </c>
      <c r="C4446" s="168"/>
      <c r="D4446" s="169"/>
      <c r="E4446" s="169"/>
      <c r="F4446" s="169"/>
      <c r="G4446" s="169"/>
      <c r="H4446" s="169"/>
      <c r="I4446" s="169"/>
      <c r="J4446" s="169"/>
      <c r="K4446" s="177"/>
    </row>
    <row r="4447" spans="2:11" x14ac:dyDescent="0.75">
      <c r="B4447" s="176" t="s">
        <v>4661</v>
      </c>
      <c r="C4447" s="168"/>
      <c r="D4447" s="169"/>
      <c r="E4447" s="169"/>
      <c r="F4447" s="169"/>
      <c r="G4447" s="169"/>
      <c r="H4447" s="169"/>
      <c r="I4447" s="169"/>
      <c r="J4447" s="169"/>
      <c r="K4447" s="177"/>
    </row>
    <row r="4448" spans="2:11" x14ac:dyDescent="0.75">
      <c r="B4448" s="176" t="s">
        <v>4662</v>
      </c>
      <c r="C4448" s="168"/>
      <c r="D4448" s="169"/>
      <c r="E4448" s="169"/>
      <c r="F4448" s="169"/>
      <c r="G4448" s="169"/>
      <c r="H4448" s="169"/>
      <c r="I4448" s="169"/>
      <c r="J4448" s="169"/>
      <c r="K4448" s="177"/>
    </row>
    <row r="4449" spans="2:11" x14ac:dyDescent="0.75">
      <c r="B4449" s="176" t="s">
        <v>4663</v>
      </c>
      <c r="C4449" s="168"/>
      <c r="D4449" s="169"/>
      <c r="E4449" s="169"/>
      <c r="F4449" s="169"/>
      <c r="G4449" s="169"/>
      <c r="H4449" s="169"/>
      <c r="I4449" s="169"/>
      <c r="J4449" s="169"/>
      <c r="K4449" s="177"/>
    </row>
    <row r="4450" spans="2:11" x14ac:dyDescent="0.75">
      <c r="B4450" s="176" t="s">
        <v>4664</v>
      </c>
      <c r="C4450" s="168"/>
      <c r="D4450" s="169"/>
      <c r="E4450" s="169"/>
      <c r="F4450" s="169"/>
      <c r="G4450" s="169"/>
      <c r="H4450" s="169"/>
      <c r="I4450" s="169"/>
      <c r="J4450" s="169"/>
      <c r="K4450" s="177"/>
    </row>
    <row r="4451" spans="2:11" x14ac:dyDescent="0.75">
      <c r="B4451" s="176" t="s">
        <v>4665</v>
      </c>
      <c r="C4451" s="168"/>
      <c r="D4451" s="169"/>
      <c r="E4451" s="169"/>
      <c r="F4451" s="169"/>
      <c r="G4451" s="169"/>
      <c r="H4451" s="169"/>
      <c r="I4451" s="169"/>
      <c r="J4451" s="169"/>
      <c r="K4451" s="177"/>
    </row>
    <row r="4452" spans="2:11" x14ac:dyDescent="0.75">
      <c r="B4452" s="176" t="s">
        <v>4666</v>
      </c>
      <c r="C4452" s="168"/>
      <c r="D4452" s="169"/>
      <c r="E4452" s="169"/>
      <c r="F4452" s="169"/>
      <c r="G4452" s="169"/>
      <c r="H4452" s="169"/>
      <c r="I4452" s="169"/>
      <c r="J4452" s="169"/>
      <c r="K4452" s="177"/>
    </row>
    <row r="4453" spans="2:11" x14ac:dyDescent="0.75">
      <c r="B4453" s="176" t="s">
        <v>4667</v>
      </c>
      <c r="C4453" s="168"/>
      <c r="D4453" s="169"/>
      <c r="E4453" s="169"/>
      <c r="F4453" s="169"/>
      <c r="G4453" s="169"/>
      <c r="H4453" s="169"/>
      <c r="I4453" s="169"/>
      <c r="J4453" s="169"/>
      <c r="K4453" s="177"/>
    </row>
    <row r="4454" spans="2:11" x14ac:dyDescent="0.75">
      <c r="B4454" s="176" t="s">
        <v>4668</v>
      </c>
      <c r="C4454" s="168"/>
      <c r="D4454" s="169"/>
      <c r="E4454" s="169"/>
      <c r="F4454" s="169"/>
      <c r="G4454" s="169"/>
      <c r="H4454" s="169"/>
      <c r="I4454" s="169"/>
      <c r="J4454" s="169"/>
      <c r="K4454" s="177"/>
    </row>
    <row r="4455" spans="2:11" x14ac:dyDescent="0.75">
      <c r="B4455" s="176" t="s">
        <v>4669</v>
      </c>
      <c r="C4455" s="168"/>
      <c r="D4455" s="169"/>
      <c r="E4455" s="169"/>
      <c r="F4455" s="169"/>
      <c r="G4455" s="169"/>
      <c r="H4455" s="169"/>
      <c r="I4455" s="169"/>
      <c r="J4455" s="169"/>
      <c r="K4455" s="177"/>
    </row>
    <row r="4456" spans="2:11" x14ac:dyDescent="0.75">
      <c r="B4456" s="176" t="s">
        <v>4670</v>
      </c>
      <c r="C4456" s="168"/>
      <c r="D4456" s="169"/>
      <c r="E4456" s="169"/>
      <c r="F4456" s="169"/>
      <c r="G4456" s="169"/>
      <c r="H4456" s="169"/>
      <c r="I4456" s="169"/>
      <c r="J4456" s="169"/>
      <c r="K4456" s="177"/>
    </row>
    <row r="4457" spans="2:11" x14ac:dyDescent="0.75">
      <c r="B4457" s="176" t="s">
        <v>4671</v>
      </c>
      <c r="C4457" s="168"/>
      <c r="D4457" s="169"/>
      <c r="E4457" s="169"/>
      <c r="F4457" s="169"/>
      <c r="G4457" s="169"/>
      <c r="H4457" s="169"/>
      <c r="I4457" s="169"/>
      <c r="J4457" s="169"/>
      <c r="K4457" s="177"/>
    </row>
    <row r="4458" spans="2:11" x14ac:dyDescent="0.75">
      <c r="B4458" s="176" t="s">
        <v>4672</v>
      </c>
      <c r="C4458" s="168"/>
      <c r="D4458" s="169"/>
      <c r="E4458" s="169"/>
      <c r="F4458" s="169"/>
      <c r="G4458" s="169"/>
      <c r="H4458" s="169"/>
      <c r="I4458" s="169"/>
      <c r="J4458" s="169"/>
      <c r="K4458" s="177"/>
    </row>
    <row r="4459" spans="2:11" x14ac:dyDescent="0.75">
      <c r="B4459" s="176" t="s">
        <v>4673</v>
      </c>
      <c r="C4459" s="168"/>
      <c r="D4459" s="169"/>
      <c r="E4459" s="169"/>
      <c r="F4459" s="169"/>
      <c r="G4459" s="169"/>
      <c r="H4459" s="169"/>
      <c r="I4459" s="169"/>
      <c r="J4459" s="169"/>
      <c r="K4459" s="177"/>
    </row>
    <row r="4460" spans="2:11" x14ac:dyDescent="0.75">
      <c r="B4460" s="176" t="s">
        <v>4674</v>
      </c>
      <c r="C4460" s="168"/>
      <c r="D4460" s="169"/>
      <c r="E4460" s="169"/>
      <c r="F4460" s="169"/>
      <c r="G4460" s="169"/>
      <c r="H4460" s="169"/>
      <c r="I4460" s="169"/>
      <c r="J4460" s="169"/>
      <c r="K4460" s="177"/>
    </row>
    <row r="4461" spans="2:11" x14ac:dyDescent="0.75">
      <c r="B4461" s="176" t="s">
        <v>4675</v>
      </c>
      <c r="C4461" s="168"/>
      <c r="D4461" s="169"/>
      <c r="E4461" s="169"/>
      <c r="F4461" s="169"/>
      <c r="G4461" s="169"/>
      <c r="H4461" s="169"/>
      <c r="I4461" s="169"/>
      <c r="J4461" s="169"/>
      <c r="K4461" s="177"/>
    </row>
    <row r="4462" spans="2:11" x14ac:dyDescent="0.75">
      <c r="B4462" s="176" t="s">
        <v>4676</v>
      </c>
      <c r="C4462" s="168"/>
      <c r="D4462" s="169"/>
      <c r="E4462" s="169"/>
      <c r="F4462" s="169"/>
      <c r="G4462" s="169"/>
      <c r="H4462" s="169"/>
      <c r="I4462" s="169"/>
      <c r="J4462" s="169"/>
      <c r="K4462" s="177"/>
    </row>
    <row r="4463" spans="2:11" x14ac:dyDescent="0.75">
      <c r="B4463" s="176" t="s">
        <v>4677</v>
      </c>
      <c r="C4463" s="168"/>
      <c r="D4463" s="169"/>
      <c r="E4463" s="169"/>
      <c r="F4463" s="169"/>
      <c r="G4463" s="169"/>
      <c r="H4463" s="169"/>
      <c r="I4463" s="169"/>
      <c r="J4463" s="169"/>
      <c r="K4463" s="177"/>
    </row>
    <row r="4464" spans="2:11" x14ac:dyDescent="0.75">
      <c r="B4464" s="176" t="s">
        <v>4678</v>
      </c>
      <c r="C4464" s="168"/>
      <c r="D4464" s="169"/>
      <c r="E4464" s="169"/>
      <c r="F4464" s="169"/>
      <c r="G4464" s="169"/>
      <c r="H4464" s="169"/>
      <c r="I4464" s="169"/>
      <c r="J4464" s="169"/>
      <c r="K4464" s="177"/>
    </row>
    <row r="4465" spans="2:11" x14ac:dyDescent="0.75">
      <c r="B4465" s="176" t="s">
        <v>4679</v>
      </c>
      <c r="C4465" s="168"/>
      <c r="D4465" s="169"/>
      <c r="E4465" s="169"/>
      <c r="F4465" s="169"/>
      <c r="G4465" s="169"/>
      <c r="H4465" s="169"/>
      <c r="I4465" s="169"/>
      <c r="J4465" s="169"/>
      <c r="K4465" s="177"/>
    </row>
    <row r="4466" spans="2:11" x14ac:dyDescent="0.75">
      <c r="B4466" s="176" t="s">
        <v>4680</v>
      </c>
      <c r="C4466" s="168"/>
      <c r="D4466" s="169"/>
      <c r="E4466" s="169"/>
      <c r="F4466" s="169"/>
      <c r="G4466" s="169"/>
      <c r="H4466" s="169"/>
      <c r="I4466" s="169"/>
      <c r="J4466" s="169"/>
      <c r="K4466" s="177"/>
    </row>
    <row r="4467" spans="2:11" x14ac:dyDescent="0.75">
      <c r="B4467" s="176" t="s">
        <v>4681</v>
      </c>
      <c r="C4467" s="168"/>
      <c r="D4467" s="169"/>
      <c r="E4467" s="169"/>
      <c r="F4467" s="169"/>
      <c r="G4467" s="169"/>
      <c r="H4467" s="169"/>
      <c r="I4467" s="169"/>
      <c r="J4467" s="169"/>
      <c r="K4467" s="177"/>
    </row>
    <row r="4468" spans="2:11" x14ac:dyDescent="0.75">
      <c r="B4468" s="176" t="s">
        <v>4682</v>
      </c>
      <c r="C4468" s="168"/>
      <c r="D4468" s="169"/>
      <c r="E4468" s="169"/>
      <c r="F4468" s="169"/>
      <c r="G4468" s="169"/>
      <c r="H4468" s="169"/>
      <c r="I4468" s="169"/>
      <c r="J4468" s="169"/>
      <c r="K4468" s="177"/>
    </row>
    <row r="4469" spans="2:11" x14ac:dyDescent="0.75">
      <c r="B4469" s="176" t="s">
        <v>4683</v>
      </c>
      <c r="C4469" s="168"/>
      <c r="D4469" s="169"/>
      <c r="E4469" s="169"/>
      <c r="F4469" s="169"/>
      <c r="G4469" s="169"/>
      <c r="H4469" s="169"/>
      <c r="I4469" s="169"/>
      <c r="J4469" s="169"/>
      <c r="K4469" s="177"/>
    </row>
    <row r="4470" spans="2:11" x14ac:dyDescent="0.75">
      <c r="B4470" s="176" t="s">
        <v>4684</v>
      </c>
      <c r="C4470" s="168"/>
      <c r="D4470" s="169"/>
      <c r="E4470" s="169"/>
      <c r="F4470" s="169"/>
      <c r="G4470" s="169"/>
      <c r="H4470" s="169"/>
      <c r="I4470" s="169"/>
      <c r="J4470" s="169"/>
      <c r="K4470" s="177"/>
    </row>
    <row r="4471" spans="2:11" x14ac:dyDescent="0.75">
      <c r="B4471" s="176" t="s">
        <v>4685</v>
      </c>
      <c r="C4471" s="168"/>
      <c r="D4471" s="169"/>
      <c r="E4471" s="169"/>
      <c r="F4471" s="169"/>
      <c r="G4471" s="169"/>
      <c r="H4471" s="169"/>
      <c r="I4471" s="169"/>
      <c r="J4471" s="169"/>
      <c r="K4471" s="177"/>
    </row>
    <row r="4472" spans="2:11" x14ac:dyDescent="0.75">
      <c r="B4472" s="176" t="s">
        <v>4686</v>
      </c>
      <c r="C4472" s="168"/>
      <c r="D4472" s="169"/>
      <c r="E4472" s="169"/>
      <c r="F4472" s="169"/>
      <c r="G4472" s="169"/>
      <c r="H4472" s="169"/>
      <c r="I4472" s="169"/>
      <c r="J4472" s="169"/>
      <c r="K4472" s="177"/>
    </row>
    <row r="4473" spans="2:11" x14ac:dyDescent="0.75">
      <c r="B4473" s="176" t="s">
        <v>4687</v>
      </c>
      <c r="C4473" s="168"/>
      <c r="D4473" s="169"/>
      <c r="E4473" s="169"/>
      <c r="F4473" s="169"/>
      <c r="G4473" s="169"/>
      <c r="H4473" s="169"/>
      <c r="I4473" s="169"/>
      <c r="J4473" s="169"/>
      <c r="K4473" s="177"/>
    </row>
    <row r="4474" spans="2:11" x14ac:dyDescent="0.75">
      <c r="B4474" s="176" t="s">
        <v>4688</v>
      </c>
      <c r="C4474" s="168"/>
      <c r="D4474" s="169"/>
      <c r="E4474" s="169"/>
      <c r="F4474" s="169"/>
      <c r="G4474" s="169"/>
      <c r="H4474" s="169"/>
      <c r="I4474" s="169"/>
      <c r="J4474" s="169"/>
      <c r="K4474" s="177"/>
    </row>
    <row r="4475" spans="2:11" x14ac:dyDescent="0.75">
      <c r="B4475" s="176" t="s">
        <v>4689</v>
      </c>
      <c r="C4475" s="168"/>
      <c r="D4475" s="169"/>
      <c r="E4475" s="169"/>
      <c r="F4475" s="169"/>
      <c r="G4475" s="169"/>
      <c r="H4475" s="169"/>
      <c r="I4475" s="169"/>
      <c r="J4475" s="169"/>
      <c r="K4475" s="177"/>
    </row>
    <row r="4476" spans="2:11" x14ac:dyDescent="0.75">
      <c r="B4476" s="176" t="s">
        <v>4690</v>
      </c>
      <c r="C4476" s="168"/>
      <c r="D4476" s="169"/>
      <c r="E4476" s="169"/>
      <c r="F4476" s="169"/>
      <c r="G4476" s="169"/>
      <c r="H4476" s="169"/>
      <c r="I4476" s="169"/>
      <c r="J4476" s="169"/>
      <c r="K4476" s="177"/>
    </row>
    <row r="4477" spans="2:11" x14ac:dyDescent="0.75">
      <c r="B4477" s="176" t="s">
        <v>4691</v>
      </c>
      <c r="C4477" s="168"/>
      <c r="D4477" s="169"/>
      <c r="E4477" s="169"/>
      <c r="F4477" s="169"/>
      <c r="G4477" s="169"/>
      <c r="H4477" s="169"/>
      <c r="I4477" s="169"/>
      <c r="J4477" s="169"/>
      <c r="K4477" s="177"/>
    </row>
    <row r="4478" spans="2:11" x14ac:dyDescent="0.75">
      <c r="B4478" s="176" t="s">
        <v>4692</v>
      </c>
      <c r="C4478" s="168"/>
      <c r="D4478" s="169"/>
      <c r="E4478" s="169"/>
      <c r="F4478" s="169"/>
      <c r="G4478" s="169"/>
      <c r="H4478" s="169"/>
      <c r="I4478" s="169"/>
      <c r="J4478" s="169"/>
      <c r="K4478" s="177"/>
    </row>
    <row r="4479" spans="2:11" x14ac:dyDescent="0.75">
      <c r="B4479" s="176" t="s">
        <v>4693</v>
      </c>
      <c r="C4479" s="168"/>
      <c r="D4479" s="169"/>
      <c r="E4479" s="169"/>
      <c r="F4479" s="169"/>
      <c r="G4479" s="169"/>
      <c r="H4479" s="169"/>
      <c r="I4479" s="169"/>
      <c r="J4479" s="169"/>
      <c r="K4479" s="177"/>
    </row>
    <row r="4480" spans="2:11" x14ac:dyDescent="0.75">
      <c r="B4480" s="176" t="s">
        <v>4694</v>
      </c>
      <c r="C4480" s="168"/>
      <c r="D4480" s="169"/>
      <c r="E4480" s="169"/>
      <c r="F4480" s="169"/>
      <c r="G4480" s="169"/>
      <c r="H4480" s="169"/>
      <c r="I4480" s="169"/>
      <c r="J4480" s="169"/>
      <c r="K4480" s="177"/>
    </row>
    <row r="4481" spans="2:11" x14ac:dyDescent="0.75">
      <c r="B4481" s="176" t="s">
        <v>4695</v>
      </c>
      <c r="C4481" s="168"/>
      <c r="D4481" s="169"/>
      <c r="E4481" s="169"/>
      <c r="F4481" s="169"/>
      <c r="G4481" s="169"/>
      <c r="H4481" s="169"/>
      <c r="I4481" s="169"/>
      <c r="J4481" s="169"/>
      <c r="K4481" s="177"/>
    </row>
    <row r="4482" spans="2:11" x14ac:dyDescent="0.75">
      <c r="B4482" s="176" t="s">
        <v>4696</v>
      </c>
      <c r="C4482" s="168"/>
      <c r="D4482" s="169"/>
      <c r="E4482" s="169"/>
      <c r="F4482" s="169"/>
      <c r="G4482" s="169"/>
      <c r="H4482" s="169"/>
      <c r="I4482" s="169"/>
      <c r="J4482" s="169"/>
      <c r="K4482" s="177"/>
    </row>
    <row r="4483" spans="2:11" x14ac:dyDescent="0.75">
      <c r="B4483" s="176" t="s">
        <v>4697</v>
      </c>
      <c r="C4483" s="168"/>
      <c r="D4483" s="169"/>
      <c r="E4483" s="169"/>
      <c r="F4483" s="169"/>
      <c r="G4483" s="169"/>
      <c r="H4483" s="169"/>
      <c r="I4483" s="169"/>
      <c r="J4483" s="169"/>
      <c r="K4483" s="177"/>
    </row>
    <row r="4484" spans="2:11" x14ac:dyDescent="0.75">
      <c r="B4484" s="176" t="s">
        <v>4698</v>
      </c>
      <c r="C4484" s="168"/>
      <c r="D4484" s="169"/>
      <c r="E4484" s="169"/>
      <c r="F4484" s="169"/>
      <c r="G4484" s="169"/>
      <c r="H4484" s="169"/>
      <c r="I4484" s="169"/>
      <c r="J4484" s="169"/>
      <c r="K4484" s="177"/>
    </row>
    <row r="4485" spans="2:11" x14ac:dyDescent="0.75">
      <c r="B4485" s="176" t="s">
        <v>4699</v>
      </c>
      <c r="C4485" s="168"/>
      <c r="D4485" s="169"/>
      <c r="E4485" s="169"/>
      <c r="F4485" s="169"/>
      <c r="G4485" s="169"/>
      <c r="H4485" s="169"/>
      <c r="I4485" s="169"/>
      <c r="J4485" s="169"/>
      <c r="K4485" s="177"/>
    </row>
    <row r="4486" spans="2:11" x14ac:dyDescent="0.75">
      <c r="B4486" s="176" t="s">
        <v>4700</v>
      </c>
      <c r="C4486" s="168"/>
      <c r="D4486" s="169"/>
      <c r="E4486" s="169"/>
      <c r="F4486" s="169"/>
      <c r="G4486" s="169"/>
      <c r="H4486" s="169"/>
      <c r="I4486" s="169"/>
      <c r="J4486" s="169"/>
      <c r="K4486" s="177"/>
    </row>
    <row r="4487" spans="2:11" x14ac:dyDescent="0.75">
      <c r="B4487" s="176" t="s">
        <v>4701</v>
      </c>
      <c r="C4487" s="168"/>
      <c r="D4487" s="169"/>
      <c r="E4487" s="169"/>
      <c r="F4487" s="169"/>
      <c r="G4487" s="169"/>
      <c r="H4487" s="169"/>
      <c r="I4487" s="169"/>
      <c r="J4487" s="169"/>
      <c r="K4487" s="177"/>
    </row>
    <row r="4488" spans="2:11" x14ac:dyDescent="0.75">
      <c r="B4488" s="176" t="s">
        <v>4702</v>
      </c>
      <c r="C4488" s="168"/>
      <c r="D4488" s="169"/>
      <c r="E4488" s="169"/>
      <c r="F4488" s="169"/>
      <c r="G4488" s="169"/>
      <c r="H4488" s="169"/>
      <c r="I4488" s="169"/>
      <c r="J4488" s="169"/>
      <c r="K4488" s="177"/>
    </row>
    <row r="4489" spans="2:11" x14ac:dyDescent="0.75">
      <c r="B4489" s="176" t="s">
        <v>4703</v>
      </c>
      <c r="C4489" s="168"/>
      <c r="D4489" s="169"/>
      <c r="E4489" s="169"/>
      <c r="F4489" s="169"/>
      <c r="G4489" s="169"/>
      <c r="H4489" s="169"/>
      <c r="I4489" s="169"/>
      <c r="J4489" s="169"/>
      <c r="K4489" s="177"/>
    </row>
    <row r="4490" spans="2:11" x14ac:dyDescent="0.75">
      <c r="B4490" s="176" t="s">
        <v>4704</v>
      </c>
      <c r="C4490" s="168"/>
      <c r="D4490" s="169"/>
      <c r="E4490" s="169"/>
      <c r="F4490" s="169"/>
      <c r="G4490" s="169"/>
      <c r="H4490" s="169"/>
      <c r="I4490" s="169"/>
      <c r="J4490" s="169"/>
      <c r="K4490" s="177"/>
    </row>
    <row r="4491" spans="2:11" x14ac:dyDescent="0.75">
      <c r="B4491" s="176" t="s">
        <v>4705</v>
      </c>
      <c r="C4491" s="168"/>
      <c r="D4491" s="169"/>
      <c r="E4491" s="169"/>
      <c r="F4491" s="169"/>
      <c r="G4491" s="169"/>
      <c r="H4491" s="169"/>
      <c r="I4491" s="169"/>
      <c r="J4491" s="169"/>
      <c r="K4491" s="177"/>
    </row>
    <row r="4492" spans="2:11" x14ac:dyDescent="0.75">
      <c r="B4492" s="176" t="s">
        <v>4706</v>
      </c>
      <c r="C4492" s="168"/>
      <c r="D4492" s="169"/>
      <c r="E4492" s="169"/>
      <c r="F4492" s="169"/>
      <c r="G4492" s="169"/>
      <c r="H4492" s="169"/>
      <c r="I4492" s="169"/>
      <c r="J4492" s="169"/>
      <c r="K4492" s="177"/>
    </row>
    <row r="4493" spans="2:11" x14ac:dyDescent="0.75">
      <c r="B4493" s="176" t="s">
        <v>4707</v>
      </c>
      <c r="C4493" s="168"/>
      <c r="D4493" s="169"/>
      <c r="E4493" s="169"/>
      <c r="F4493" s="169"/>
      <c r="G4493" s="169"/>
      <c r="H4493" s="169"/>
      <c r="I4493" s="169"/>
      <c r="J4493" s="169"/>
      <c r="K4493" s="177"/>
    </row>
    <row r="4494" spans="2:11" x14ac:dyDescent="0.75">
      <c r="B4494" s="176" t="s">
        <v>4708</v>
      </c>
      <c r="C4494" s="168"/>
      <c r="D4494" s="169"/>
      <c r="E4494" s="169"/>
      <c r="F4494" s="169"/>
      <c r="G4494" s="169"/>
      <c r="H4494" s="169"/>
      <c r="I4494" s="169"/>
      <c r="J4494" s="169"/>
      <c r="K4494" s="177"/>
    </row>
    <row r="4495" spans="2:11" x14ac:dyDescent="0.75">
      <c r="B4495" s="176" t="s">
        <v>4709</v>
      </c>
      <c r="C4495" s="168"/>
      <c r="D4495" s="169"/>
      <c r="E4495" s="169"/>
      <c r="F4495" s="169"/>
      <c r="G4495" s="169"/>
      <c r="H4495" s="169"/>
      <c r="I4495" s="169"/>
      <c r="J4495" s="169"/>
      <c r="K4495" s="177"/>
    </row>
    <row r="4496" spans="2:11" x14ac:dyDescent="0.75">
      <c r="B4496" s="176" t="s">
        <v>4710</v>
      </c>
      <c r="C4496" s="168"/>
      <c r="D4496" s="169"/>
      <c r="E4496" s="169"/>
      <c r="F4496" s="169"/>
      <c r="G4496" s="169"/>
      <c r="H4496" s="169"/>
      <c r="I4496" s="169"/>
      <c r="J4496" s="169"/>
      <c r="K4496" s="177"/>
    </row>
    <row r="4497" spans="2:11" x14ac:dyDescent="0.75">
      <c r="B4497" s="176" t="s">
        <v>4711</v>
      </c>
      <c r="C4497" s="168"/>
      <c r="D4497" s="169"/>
      <c r="E4497" s="169"/>
      <c r="F4497" s="169"/>
      <c r="G4497" s="169"/>
      <c r="H4497" s="169"/>
      <c r="I4497" s="169"/>
      <c r="J4497" s="169"/>
      <c r="K4497" s="177"/>
    </row>
    <row r="4498" spans="2:11" x14ac:dyDescent="0.75">
      <c r="B4498" s="176" t="s">
        <v>4712</v>
      </c>
      <c r="C4498" s="168"/>
      <c r="D4498" s="169"/>
      <c r="E4498" s="169"/>
      <c r="F4498" s="169"/>
      <c r="G4498" s="169"/>
      <c r="H4498" s="169"/>
      <c r="I4498" s="169"/>
      <c r="J4498" s="169"/>
      <c r="K4498" s="177"/>
    </row>
    <row r="4499" spans="2:11" x14ac:dyDescent="0.75">
      <c r="B4499" s="176" t="s">
        <v>4713</v>
      </c>
      <c r="C4499" s="168"/>
      <c r="D4499" s="169"/>
      <c r="E4499" s="169"/>
      <c r="F4499" s="169"/>
      <c r="G4499" s="169"/>
      <c r="H4499" s="169"/>
      <c r="I4499" s="169"/>
      <c r="J4499" s="169"/>
      <c r="K4499" s="177"/>
    </row>
    <row r="4500" spans="2:11" x14ac:dyDescent="0.75">
      <c r="B4500" s="176" t="s">
        <v>4714</v>
      </c>
      <c r="C4500" s="168"/>
      <c r="D4500" s="169"/>
      <c r="E4500" s="169"/>
      <c r="F4500" s="169"/>
      <c r="G4500" s="169"/>
      <c r="H4500" s="169"/>
      <c r="I4500" s="169"/>
      <c r="J4500" s="169"/>
      <c r="K4500" s="177"/>
    </row>
    <row r="4501" spans="2:11" x14ac:dyDescent="0.75">
      <c r="B4501" s="176" t="s">
        <v>4715</v>
      </c>
      <c r="C4501" s="168"/>
      <c r="D4501" s="169"/>
      <c r="E4501" s="169"/>
      <c r="F4501" s="169"/>
      <c r="G4501" s="169"/>
      <c r="H4501" s="169"/>
      <c r="I4501" s="169"/>
      <c r="J4501" s="169"/>
      <c r="K4501" s="177"/>
    </row>
    <row r="4502" spans="2:11" x14ac:dyDescent="0.75">
      <c r="B4502" s="176" t="s">
        <v>4716</v>
      </c>
      <c r="C4502" s="168"/>
      <c r="D4502" s="169"/>
      <c r="E4502" s="169"/>
      <c r="F4502" s="169"/>
      <c r="G4502" s="169"/>
      <c r="H4502" s="169"/>
      <c r="I4502" s="169"/>
      <c r="J4502" s="169"/>
      <c r="K4502" s="177"/>
    </row>
    <row r="4503" spans="2:11" x14ac:dyDescent="0.75">
      <c r="B4503" s="176" t="s">
        <v>4717</v>
      </c>
      <c r="C4503" s="168"/>
      <c r="D4503" s="169"/>
      <c r="E4503" s="169"/>
      <c r="F4503" s="169"/>
      <c r="G4503" s="169"/>
      <c r="H4503" s="169"/>
      <c r="I4503" s="169"/>
      <c r="J4503" s="169"/>
      <c r="K4503" s="177"/>
    </row>
    <row r="4504" spans="2:11" x14ac:dyDescent="0.75">
      <c r="B4504" s="176" t="s">
        <v>4718</v>
      </c>
      <c r="C4504" s="168"/>
      <c r="D4504" s="169"/>
      <c r="E4504" s="169"/>
      <c r="F4504" s="169"/>
      <c r="G4504" s="169"/>
      <c r="H4504" s="169"/>
      <c r="I4504" s="169"/>
      <c r="J4504" s="169"/>
      <c r="K4504" s="177"/>
    </row>
    <row r="4505" spans="2:11" x14ac:dyDescent="0.75">
      <c r="B4505" s="176" t="s">
        <v>4719</v>
      </c>
      <c r="C4505" s="168"/>
      <c r="D4505" s="169"/>
      <c r="E4505" s="169"/>
      <c r="F4505" s="169"/>
      <c r="G4505" s="169"/>
      <c r="H4505" s="169"/>
      <c r="I4505" s="169"/>
      <c r="J4505" s="169"/>
      <c r="K4505" s="177"/>
    </row>
    <row r="4506" spans="2:11" x14ac:dyDescent="0.75">
      <c r="B4506" s="176" t="s">
        <v>4720</v>
      </c>
      <c r="C4506" s="168"/>
      <c r="D4506" s="169"/>
      <c r="E4506" s="169"/>
      <c r="F4506" s="169"/>
      <c r="G4506" s="169"/>
      <c r="H4506" s="169"/>
      <c r="I4506" s="169"/>
      <c r="J4506" s="169"/>
      <c r="K4506" s="177"/>
    </row>
    <row r="4507" spans="2:11" x14ac:dyDescent="0.75">
      <c r="B4507" s="176" t="s">
        <v>4721</v>
      </c>
      <c r="C4507" s="168"/>
      <c r="D4507" s="169"/>
      <c r="E4507" s="169"/>
      <c r="F4507" s="169"/>
      <c r="G4507" s="169"/>
      <c r="H4507" s="169"/>
      <c r="I4507" s="169"/>
      <c r="J4507" s="169"/>
      <c r="K4507" s="177"/>
    </row>
    <row r="4508" spans="2:11" x14ac:dyDescent="0.75">
      <c r="B4508" s="176" t="s">
        <v>4722</v>
      </c>
      <c r="C4508" s="168"/>
      <c r="D4508" s="169"/>
      <c r="E4508" s="169"/>
      <c r="F4508" s="169"/>
      <c r="G4508" s="169"/>
      <c r="H4508" s="169"/>
      <c r="I4508" s="169"/>
      <c r="J4508" s="169"/>
      <c r="K4508" s="177"/>
    </row>
    <row r="4509" spans="2:11" x14ac:dyDescent="0.75">
      <c r="B4509" s="176" t="s">
        <v>4723</v>
      </c>
      <c r="C4509" s="168"/>
      <c r="D4509" s="169"/>
      <c r="E4509" s="169"/>
      <c r="F4509" s="169"/>
      <c r="G4509" s="169"/>
      <c r="H4509" s="169"/>
      <c r="I4509" s="169"/>
      <c r="J4509" s="169"/>
      <c r="K4509" s="177"/>
    </row>
    <row r="4510" spans="2:11" x14ac:dyDescent="0.75">
      <c r="B4510" s="176" t="s">
        <v>4724</v>
      </c>
      <c r="C4510" s="168"/>
      <c r="D4510" s="169"/>
      <c r="E4510" s="169"/>
      <c r="F4510" s="169"/>
      <c r="G4510" s="169"/>
      <c r="H4510" s="169"/>
      <c r="I4510" s="169"/>
      <c r="J4510" s="169"/>
      <c r="K4510" s="177"/>
    </row>
    <row r="4511" spans="2:11" x14ac:dyDescent="0.75">
      <c r="B4511" s="176" t="s">
        <v>4725</v>
      </c>
      <c r="C4511" s="168"/>
      <c r="D4511" s="169"/>
      <c r="E4511" s="169"/>
      <c r="F4511" s="169"/>
      <c r="G4511" s="169"/>
      <c r="H4511" s="169"/>
      <c r="I4511" s="169"/>
      <c r="J4511" s="169"/>
      <c r="K4511" s="177"/>
    </row>
    <row r="4512" spans="2:11" x14ac:dyDescent="0.75">
      <c r="B4512" s="176" t="s">
        <v>4726</v>
      </c>
      <c r="C4512" s="168"/>
      <c r="D4512" s="169"/>
      <c r="E4512" s="169"/>
      <c r="F4512" s="169"/>
      <c r="G4512" s="169"/>
      <c r="H4512" s="169"/>
      <c r="I4512" s="169"/>
      <c r="J4512" s="169"/>
      <c r="K4512" s="177"/>
    </row>
    <row r="4513" spans="2:11" x14ac:dyDescent="0.75">
      <c r="B4513" s="176" t="s">
        <v>4727</v>
      </c>
      <c r="C4513" s="168"/>
      <c r="D4513" s="169"/>
      <c r="E4513" s="169"/>
      <c r="F4513" s="169"/>
      <c r="G4513" s="169"/>
      <c r="H4513" s="169"/>
      <c r="I4513" s="169"/>
      <c r="J4513" s="169"/>
      <c r="K4513" s="177"/>
    </row>
    <row r="4514" spans="2:11" x14ac:dyDescent="0.75">
      <c r="B4514" s="176" t="s">
        <v>4728</v>
      </c>
      <c r="C4514" s="168"/>
      <c r="D4514" s="169"/>
      <c r="E4514" s="169"/>
      <c r="F4514" s="169"/>
      <c r="G4514" s="169"/>
      <c r="H4514" s="169"/>
      <c r="I4514" s="169"/>
      <c r="J4514" s="169"/>
      <c r="K4514" s="177"/>
    </row>
    <row r="4515" spans="2:11" x14ac:dyDescent="0.75">
      <c r="B4515" s="176" t="s">
        <v>4729</v>
      </c>
      <c r="C4515" s="168"/>
      <c r="D4515" s="169"/>
      <c r="E4515" s="169"/>
      <c r="F4515" s="169"/>
      <c r="G4515" s="169"/>
      <c r="H4515" s="169"/>
      <c r="I4515" s="169"/>
      <c r="J4515" s="169"/>
      <c r="K4515" s="177"/>
    </row>
    <row r="4516" spans="2:11" x14ac:dyDescent="0.75">
      <c r="B4516" s="176" t="s">
        <v>4730</v>
      </c>
      <c r="C4516" s="168"/>
      <c r="D4516" s="169"/>
      <c r="E4516" s="169"/>
      <c r="F4516" s="169"/>
      <c r="G4516" s="169"/>
      <c r="H4516" s="169"/>
      <c r="I4516" s="169"/>
      <c r="J4516" s="169"/>
      <c r="K4516" s="177"/>
    </row>
    <row r="4517" spans="2:11" x14ac:dyDescent="0.75">
      <c r="B4517" s="176" t="s">
        <v>4731</v>
      </c>
      <c r="C4517" s="168"/>
      <c r="D4517" s="169"/>
      <c r="E4517" s="169"/>
      <c r="F4517" s="169"/>
      <c r="G4517" s="169"/>
      <c r="H4517" s="169"/>
      <c r="I4517" s="169"/>
      <c r="J4517" s="169"/>
      <c r="K4517" s="177"/>
    </row>
    <row r="4518" spans="2:11" x14ac:dyDescent="0.75">
      <c r="B4518" s="176" t="s">
        <v>4732</v>
      </c>
      <c r="C4518" s="168"/>
      <c r="D4518" s="169"/>
      <c r="E4518" s="169"/>
      <c r="F4518" s="169"/>
      <c r="G4518" s="169"/>
      <c r="H4518" s="169"/>
      <c r="I4518" s="169"/>
      <c r="J4518" s="169"/>
      <c r="K4518" s="177"/>
    </row>
    <row r="4519" spans="2:11" x14ac:dyDescent="0.75">
      <c r="B4519" s="176" t="s">
        <v>4733</v>
      </c>
      <c r="C4519" s="168"/>
      <c r="D4519" s="169"/>
      <c r="E4519" s="169"/>
      <c r="F4519" s="169"/>
      <c r="G4519" s="169"/>
      <c r="H4519" s="169"/>
      <c r="I4519" s="169"/>
      <c r="J4519" s="169"/>
      <c r="K4519" s="177"/>
    </row>
    <row r="4520" spans="2:11" x14ac:dyDescent="0.75">
      <c r="B4520" s="176" t="s">
        <v>4734</v>
      </c>
      <c r="C4520" s="168"/>
      <c r="D4520" s="169"/>
      <c r="E4520" s="169"/>
      <c r="F4520" s="169"/>
      <c r="G4520" s="169"/>
      <c r="H4520" s="169"/>
      <c r="I4520" s="169"/>
      <c r="J4520" s="169"/>
      <c r="K4520" s="177"/>
    </row>
    <row r="4521" spans="2:11" x14ac:dyDescent="0.75">
      <c r="B4521" s="176" t="s">
        <v>4735</v>
      </c>
      <c r="C4521" s="168"/>
      <c r="D4521" s="169"/>
      <c r="E4521" s="169"/>
      <c r="F4521" s="169"/>
      <c r="G4521" s="169"/>
      <c r="H4521" s="169"/>
      <c r="I4521" s="169"/>
      <c r="J4521" s="169"/>
      <c r="K4521" s="177"/>
    </row>
    <row r="4522" spans="2:11" x14ac:dyDescent="0.75">
      <c r="B4522" s="176" t="s">
        <v>4736</v>
      </c>
      <c r="C4522" s="168"/>
      <c r="D4522" s="169"/>
      <c r="E4522" s="169"/>
      <c r="F4522" s="169"/>
      <c r="G4522" s="169"/>
      <c r="H4522" s="169"/>
      <c r="I4522" s="169"/>
      <c r="J4522" s="169"/>
      <c r="K4522" s="177"/>
    </row>
    <row r="4523" spans="2:11" x14ac:dyDescent="0.75">
      <c r="B4523" s="176" t="s">
        <v>4737</v>
      </c>
      <c r="C4523" s="168"/>
      <c r="D4523" s="169"/>
      <c r="E4523" s="169"/>
      <c r="F4523" s="169"/>
      <c r="G4523" s="169"/>
      <c r="H4523" s="169"/>
      <c r="I4523" s="169"/>
      <c r="J4523" s="169"/>
      <c r="K4523" s="177"/>
    </row>
    <row r="4524" spans="2:11" x14ac:dyDescent="0.75">
      <c r="B4524" s="176" t="s">
        <v>4738</v>
      </c>
      <c r="C4524" s="168"/>
      <c r="D4524" s="169"/>
      <c r="E4524" s="169"/>
      <c r="F4524" s="169"/>
      <c r="G4524" s="169"/>
      <c r="H4524" s="169"/>
      <c r="I4524" s="169"/>
      <c r="J4524" s="169"/>
      <c r="K4524" s="177"/>
    </row>
    <row r="4525" spans="2:11" x14ac:dyDescent="0.75">
      <c r="B4525" s="176" t="s">
        <v>4739</v>
      </c>
      <c r="C4525" s="168"/>
      <c r="D4525" s="169"/>
      <c r="E4525" s="169"/>
      <c r="F4525" s="169"/>
      <c r="G4525" s="169"/>
      <c r="H4525" s="169"/>
      <c r="I4525" s="169"/>
      <c r="J4525" s="169"/>
      <c r="K4525" s="177"/>
    </row>
    <row r="4526" spans="2:11" x14ac:dyDescent="0.75">
      <c r="B4526" s="176" t="s">
        <v>4740</v>
      </c>
      <c r="C4526" s="168"/>
      <c r="D4526" s="169"/>
      <c r="E4526" s="169"/>
      <c r="F4526" s="169"/>
      <c r="G4526" s="169"/>
      <c r="H4526" s="169"/>
      <c r="I4526" s="169"/>
      <c r="J4526" s="169"/>
      <c r="K4526" s="177"/>
    </row>
    <row r="4527" spans="2:11" x14ac:dyDescent="0.75">
      <c r="B4527" s="176" t="s">
        <v>4741</v>
      </c>
      <c r="C4527" s="168"/>
      <c r="D4527" s="169"/>
      <c r="E4527" s="169"/>
      <c r="F4527" s="169"/>
      <c r="G4527" s="169"/>
      <c r="H4527" s="169"/>
      <c r="I4527" s="169"/>
      <c r="J4527" s="169"/>
      <c r="K4527" s="177"/>
    </row>
    <row r="4528" spans="2:11" x14ac:dyDescent="0.75">
      <c r="B4528" s="176" t="s">
        <v>4742</v>
      </c>
      <c r="C4528" s="168"/>
      <c r="D4528" s="169"/>
      <c r="E4528" s="169"/>
      <c r="F4528" s="169"/>
      <c r="G4528" s="169"/>
      <c r="H4528" s="169"/>
      <c r="I4528" s="169"/>
      <c r="J4528" s="169"/>
      <c r="K4528" s="177"/>
    </row>
    <row r="4529" spans="2:11" x14ac:dyDescent="0.75">
      <c r="B4529" s="176" t="s">
        <v>4743</v>
      </c>
      <c r="C4529" s="168"/>
      <c r="D4529" s="169"/>
      <c r="E4529" s="169"/>
      <c r="F4529" s="169"/>
      <c r="G4529" s="169"/>
      <c r="H4529" s="169"/>
      <c r="I4529" s="169"/>
      <c r="J4529" s="169"/>
      <c r="K4529" s="177"/>
    </row>
    <row r="4530" spans="2:11" x14ac:dyDescent="0.75">
      <c r="B4530" s="176" t="s">
        <v>4744</v>
      </c>
      <c r="C4530" s="168"/>
      <c r="D4530" s="169"/>
      <c r="E4530" s="169"/>
      <c r="F4530" s="169"/>
      <c r="G4530" s="169"/>
      <c r="H4530" s="169"/>
      <c r="I4530" s="169"/>
      <c r="J4530" s="169"/>
      <c r="K4530" s="177"/>
    </row>
    <row r="4531" spans="2:11" x14ac:dyDescent="0.75">
      <c r="B4531" s="176" t="s">
        <v>4745</v>
      </c>
      <c r="C4531" s="168"/>
      <c r="D4531" s="169"/>
      <c r="E4531" s="169"/>
      <c r="F4531" s="169"/>
      <c r="G4531" s="169"/>
      <c r="H4531" s="169"/>
      <c r="I4531" s="169"/>
      <c r="J4531" s="169"/>
      <c r="K4531" s="177"/>
    </row>
    <row r="4532" spans="2:11" x14ac:dyDescent="0.75">
      <c r="B4532" s="176" t="s">
        <v>4746</v>
      </c>
      <c r="C4532" s="168"/>
      <c r="D4532" s="169"/>
      <c r="E4532" s="169"/>
      <c r="F4532" s="169"/>
      <c r="G4532" s="169"/>
      <c r="H4532" s="169"/>
      <c r="I4532" s="169"/>
      <c r="J4532" s="169"/>
      <c r="K4532" s="177"/>
    </row>
    <row r="4533" spans="2:11" x14ac:dyDescent="0.75">
      <c r="B4533" s="176" t="s">
        <v>4747</v>
      </c>
      <c r="C4533" s="168"/>
      <c r="D4533" s="169"/>
      <c r="E4533" s="169"/>
      <c r="F4533" s="169"/>
      <c r="G4533" s="169"/>
      <c r="H4533" s="169"/>
      <c r="I4533" s="169"/>
      <c r="J4533" s="169"/>
      <c r="K4533" s="177"/>
    </row>
    <row r="4534" spans="2:11" x14ac:dyDescent="0.75">
      <c r="B4534" s="176" t="s">
        <v>4748</v>
      </c>
      <c r="C4534" s="168"/>
      <c r="D4534" s="169"/>
      <c r="E4534" s="169"/>
      <c r="F4534" s="169"/>
      <c r="G4534" s="169"/>
      <c r="H4534" s="169"/>
      <c r="I4534" s="169"/>
      <c r="J4534" s="169"/>
      <c r="K4534" s="177"/>
    </row>
    <row r="4535" spans="2:11" x14ac:dyDescent="0.75">
      <c r="B4535" s="176" t="s">
        <v>4749</v>
      </c>
      <c r="C4535" s="168"/>
      <c r="D4535" s="169"/>
      <c r="E4535" s="169"/>
      <c r="F4535" s="169"/>
      <c r="G4535" s="169"/>
      <c r="H4535" s="169"/>
      <c r="I4535" s="169"/>
      <c r="J4535" s="169"/>
      <c r="K4535" s="177"/>
    </row>
    <row r="4536" spans="2:11" x14ac:dyDescent="0.75">
      <c r="B4536" s="176" t="s">
        <v>4750</v>
      </c>
      <c r="C4536" s="168"/>
      <c r="D4536" s="169"/>
      <c r="E4536" s="169"/>
      <c r="F4536" s="169"/>
      <c r="G4536" s="169"/>
      <c r="H4536" s="169"/>
      <c r="I4536" s="169"/>
      <c r="J4536" s="169"/>
      <c r="K4536" s="177"/>
    </row>
    <row r="4537" spans="2:11" x14ac:dyDescent="0.75">
      <c r="B4537" s="176" t="s">
        <v>4751</v>
      </c>
      <c r="C4537" s="168"/>
      <c r="D4537" s="169"/>
      <c r="E4537" s="169"/>
      <c r="F4537" s="169"/>
      <c r="G4537" s="169"/>
      <c r="H4537" s="169"/>
      <c r="I4537" s="169"/>
      <c r="J4537" s="169"/>
      <c r="K4537" s="177"/>
    </row>
    <row r="4538" spans="2:11" x14ac:dyDescent="0.75">
      <c r="B4538" s="176" t="s">
        <v>4752</v>
      </c>
      <c r="C4538" s="168"/>
      <c r="D4538" s="169"/>
      <c r="E4538" s="169"/>
      <c r="F4538" s="169"/>
      <c r="G4538" s="169"/>
      <c r="H4538" s="169"/>
      <c r="I4538" s="169"/>
      <c r="J4538" s="169"/>
      <c r="K4538" s="177"/>
    </row>
    <row r="4539" spans="2:11" x14ac:dyDescent="0.75">
      <c r="B4539" s="176" t="s">
        <v>4753</v>
      </c>
      <c r="C4539" s="168"/>
      <c r="D4539" s="169"/>
      <c r="E4539" s="169"/>
      <c r="F4539" s="169"/>
      <c r="G4539" s="169"/>
      <c r="H4539" s="169"/>
      <c r="I4539" s="169"/>
      <c r="J4539" s="169"/>
      <c r="K4539" s="177"/>
    </row>
    <row r="4540" spans="2:11" x14ac:dyDescent="0.75">
      <c r="B4540" s="176" t="s">
        <v>4754</v>
      </c>
      <c r="C4540" s="168"/>
      <c r="D4540" s="169"/>
      <c r="E4540" s="169"/>
      <c r="F4540" s="169"/>
      <c r="G4540" s="169"/>
      <c r="H4540" s="169"/>
      <c r="I4540" s="169"/>
      <c r="J4540" s="169"/>
      <c r="K4540" s="177"/>
    </row>
    <row r="4541" spans="2:11" x14ac:dyDescent="0.75">
      <c r="B4541" s="176" t="s">
        <v>4755</v>
      </c>
      <c r="C4541" s="168"/>
      <c r="D4541" s="169"/>
      <c r="E4541" s="169"/>
      <c r="F4541" s="169"/>
      <c r="G4541" s="169"/>
      <c r="H4541" s="169"/>
      <c r="I4541" s="169"/>
      <c r="J4541" s="169"/>
      <c r="K4541" s="177"/>
    </row>
    <row r="4542" spans="2:11" x14ac:dyDescent="0.75">
      <c r="B4542" s="176" t="s">
        <v>4756</v>
      </c>
      <c r="C4542" s="168"/>
      <c r="D4542" s="169"/>
      <c r="E4542" s="169"/>
      <c r="F4542" s="169"/>
      <c r="G4542" s="169"/>
      <c r="H4542" s="169"/>
      <c r="I4542" s="169"/>
      <c r="J4542" s="169"/>
      <c r="K4542" s="177"/>
    </row>
    <row r="4543" spans="2:11" x14ac:dyDescent="0.75">
      <c r="B4543" s="176" t="s">
        <v>4757</v>
      </c>
      <c r="C4543" s="168"/>
      <c r="D4543" s="169"/>
      <c r="E4543" s="169"/>
      <c r="F4543" s="169"/>
      <c r="G4543" s="169"/>
      <c r="H4543" s="169"/>
      <c r="I4543" s="169"/>
      <c r="J4543" s="169"/>
      <c r="K4543" s="177"/>
    </row>
    <row r="4544" spans="2:11" x14ac:dyDescent="0.75">
      <c r="B4544" s="176" t="s">
        <v>4758</v>
      </c>
      <c r="C4544" s="168"/>
      <c r="D4544" s="169"/>
      <c r="E4544" s="169"/>
      <c r="F4544" s="169"/>
      <c r="G4544" s="169"/>
      <c r="H4544" s="169"/>
      <c r="I4544" s="169"/>
      <c r="J4544" s="169"/>
      <c r="K4544" s="177"/>
    </row>
    <row r="4545" spans="2:11" x14ac:dyDescent="0.75">
      <c r="B4545" s="176" t="s">
        <v>4759</v>
      </c>
      <c r="C4545" s="168"/>
      <c r="D4545" s="169"/>
      <c r="E4545" s="169"/>
      <c r="F4545" s="169"/>
      <c r="G4545" s="169"/>
      <c r="H4545" s="169"/>
      <c r="I4545" s="169"/>
      <c r="J4545" s="169"/>
      <c r="K4545" s="177"/>
    </row>
    <row r="4546" spans="2:11" x14ac:dyDescent="0.75">
      <c r="B4546" s="176" t="s">
        <v>4760</v>
      </c>
      <c r="C4546" s="168"/>
      <c r="D4546" s="169"/>
      <c r="E4546" s="169"/>
      <c r="F4546" s="169"/>
      <c r="G4546" s="169"/>
      <c r="H4546" s="169"/>
      <c r="I4546" s="169"/>
      <c r="J4546" s="169"/>
      <c r="K4546" s="177"/>
    </row>
    <row r="4547" spans="2:11" x14ac:dyDescent="0.75">
      <c r="B4547" s="176" t="s">
        <v>4761</v>
      </c>
      <c r="C4547" s="168"/>
      <c r="D4547" s="169"/>
      <c r="E4547" s="169"/>
      <c r="F4547" s="169"/>
      <c r="G4547" s="169"/>
      <c r="H4547" s="169"/>
      <c r="I4547" s="169"/>
      <c r="J4547" s="169"/>
      <c r="K4547" s="177"/>
    </row>
    <row r="4548" spans="2:11" x14ac:dyDescent="0.75">
      <c r="B4548" s="176" t="s">
        <v>4762</v>
      </c>
      <c r="C4548" s="168"/>
      <c r="D4548" s="169"/>
      <c r="E4548" s="169"/>
      <c r="F4548" s="169"/>
      <c r="G4548" s="169"/>
      <c r="H4548" s="169"/>
      <c r="I4548" s="169"/>
      <c r="J4548" s="169"/>
      <c r="K4548" s="177"/>
    </row>
    <row r="4549" spans="2:11" x14ac:dyDescent="0.75">
      <c r="B4549" s="176" t="s">
        <v>4763</v>
      </c>
      <c r="C4549" s="168"/>
      <c r="D4549" s="169"/>
      <c r="E4549" s="169"/>
      <c r="F4549" s="169"/>
      <c r="G4549" s="169"/>
      <c r="H4549" s="169"/>
      <c r="I4549" s="169"/>
      <c r="J4549" s="169"/>
      <c r="K4549" s="177"/>
    </row>
    <row r="4550" spans="2:11" x14ac:dyDescent="0.75">
      <c r="B4550" s="176" t="s">
        <v>4764</v>
      </c>
      <c r="C4550" s="168"/>
      <c r="D4550" s="169"/>
      <c r="E4550" s="169"/>
      <c r="F4550" s="169"/>
      <c r="G4550" s="169"/>
      <c r="H4550" s="169"/>
      <c r="I4550" s="169"/>
      <c r="J4550" s="169"/>
      <c r="K4550" s="177"/>
    </row>
    <row r="4551" spans="2:11" x14ac:dyDescent="0.75">
      <c r="B4551" s="176" t="s">
        <v>4765</v>
      </c>
      <c r="C4551" s="168"/>
      <c r="D4551" s="169"/>
      <c r="E4551" s="169"/>
      <c r="F4551" s="169"/>
      <c r="G4551" s="169"/>
      <c r="H4551" s="169"/>
      <c r="I4551" s="169"/>
      <c r="J4551" s="169"/>
      <c r="K4551" s="177"/>
    </row>
    <row r="4552" spans="2:11" x14ac:dyDescent="0.75">
      <c r="B4552" s="176" t="s">
        <v>4766</v>
      </c>
      <c r="C4552" s="168"/>
      <c r="D4552" s="169"/>
      <c r="E4552" s="169"/>
      <c r="F4552" s="169"/>
      <c r="G4552" s="169"/>
      <c r="H4552" s="169"/>
      <c r="I4552" s="169"/>
      <c r="J4552" s="169"/>
      <c r="K4552" s="177"/>
    </row>
    <row r="4553" spans="2:11" x14ac:dyDescent="0.75">
      <c r="B4553" s="176" t="s">
        <v>4767</v>
      </c>
      <c r="C4553" s="168"/>
      <c r="D4553" s="169"/>
      <c r="E4553" s="169"/>
      <c r="F4553" s="169"/>
      <c r="G4553" s="169"/>
      <c r="H4553" s="169"/>
      <c r="I4553" s="169"/>
      <c r="J4553" s="169"/>
      <c r="K4553" s="177"/>
    </row>
    <row r="4554" spans="2:11" x14ac:dyDescent="0.75">
      <c r="B4554" s="176" t="s">
        <v>4768</v>
      </c>
      <c r="C4554" s="168"/>
      <c r="D4554" s="169"/>
      <c r="E4554" s="169"/>
      <c r="F4554" s="169"/>
      <c r="G4554" s="169"/>
      <c r="H4554" s="169"/>
      <c r="I4554" s="169"/>
      <c r="J4554" s="169"/>
      <c r="K4554" s="177"/>
    </row>
    <row r="4555" spans="2:11" x14ac:dyDescent="0.75">
      <c r="B4555" s="176" t="s">
        <v>4769</v>
      </c>
      <c r="C4555" s="168"/>
      <c r="D4555" s="169"/>
      <c r="E4555" s="169"/>
      <c r="F4555" s="169"/>
      <c r="G4555" s="169"/>
      <c r="H4555" s="169"/>
      <c r="I4555" s="169"/>
      <c r="J4555" s="169"/>
      <c r="K4555" s="177"/>
    </row>
    <row r="4556" spans="2:11" x14ac:dyDescent="0.75">
      <c r="B4556" s="176" t="s">
        <v>4770</v>
      </c>
      <c r="C4556" s="168"/>
      <c r="D4556" s="169"/>
      <c r="E4556" s="169"/>
      <c r="F4556" s="169"/>
      <c r="G4556" s="169"/>
      <c r="H4556" s="169"/>
      <c r="I4556" s="169"/>
      <c r="J4556" s="169"/>
      <c r="K4556" s="177"/>
    </row>
    <row r="4557" spans="2:11" x14ac:dyDescent="0.75">
      <c r="B4557" s="176" t="s">
        <v>4771</v>
      </c>
      <c r="C4557" s="168"/>
      <c r="D4557" s="169"/>
      <c r="E4557" s="169"/>
      <c r="F4557" s="169"/>
      <c r="G4557" s="169"/>
      <c r="H4557" s="169"/>
      <c r="I4557" s="169"/>
      <c r="J4557" s="169"/>
      <c r="K4557" s="177"/>
    </row>
    <row r="4558" spans="2:11" x14ac:dyDescent="0.75">
      <c r="B4558" s="176" t="s">
        <v>4772</v>
      </c>
      <c r="C4558" s="168"/>
      <c r="D4558" s="169"/>
      <c r="E4558" s="169"/>
      <c r="F4558" s="169"/>
      <c r="G4558" s="169"/>
      <c r="H4558" s="169"/>
      <c r="I4558" s="169"/>
      <c r="J4558" s="169"/>
      <c r="K4558" s="177"/>
    </row>
    <row r="4559" spans="2:11" x14ac:dyDescent="0.75">
      <c r="B4559" s="176" t="s">
        <v>4773</v>
      </c>
      <c r="C4559" s="168"/>
      <c r="D4559" s="169"/>
      <c r="E4559" s="169"/>
      <c r="F4559" s="169"/>
      <c r="G4559" s="169"/>
      <c r="H4559" s="169"/>
      <c r="I4559" s="169"/>
      <c r="J4559" s="169"/>
      <c r="K4559" s="177"/>
    </row>
    <row r="4560" spans="2:11" x14ac:dyDescent="0.75">
      <c r="B4560" s="176" t="s">
        <v>4774</v>
      </c>
      <c r="C4560" s="168"/>
      <c r="D4560" s="169"/>
      <c r="E4560" s="169"/>
      <c r="F4560" s="169"/>
      <c r="G4560" s="169"/>
      <c r="H4560" s="169"/>
      <c r="I4560" s="169"/>
      <c r="J4560" s="169"/>
      <c r="K4560" s="177"/>
    </row>
    <row r="4561" spans="2:11" x14ac:dyDescent="0.75">
      <c r="B4561" s="176" t="s">
        <v>4775</v>
      </c>
      <c r="C4561" s="168"/>
      <c r="D4561" s="169"/>
      <c r="E4561" s="169"/>
      <c r="F4561" s="169"/>
      <c r="G4561" s="169"/>
      <c r="H4561" s="169"/>
      <c r="I4561" s="169"/>
      <c r="J4561" s="169"/>
      <c r="K4561" s="177"/>
    </row>
    <row r="4562" spans="2:11" x14ac:dyDescent="0.75">
      <c r="B4562" s="176" t="s">
        <v>4776</v>
      </c>
      <c r="C4562" s="168"/>
      <c r="D4562" s="169"/>
      <c r="E4562" s="169"/>
      <c r="F4562" s="169"/>
      <c r="G4562" s="169"/>
      <c r="H4562" s="169"/>
      <c r="I4562" s="169"/>
      <c r="J4562" s="169"/>
      <c r="K4562" s="177"/>
    </row>
    <row r="4563" spans="2:11" x14ac:dyDescent="0.75">
      <c r="B4563" s="176" t="s">
        <v>4777</v>
      </c>
      <c r="C4563" s="168"/>
      <c r="D4563" s="169"/>
      <c r="E4563" s="169"/>
      <c r="F4563" s="169"/>
      <c r="G4563" s="169"/>
      <c r="H4563" s="169"/>
      <c r="I4563" s="169"/>
      <c r="J4563" s="169"/>
      <c r="K4563" s="177"/>
    </row>
    <row r="4564" spans="2:11" x14ac:dyDescent="0.75">
      <c r="B4564" s="176" t="s">
        <v>4778</v>
      </c>
      <c r="C4564" s="168"/>
      <c r="D4564" s="169"/>
      <c r="E4564" s="169"/>
      <c r="F4564" s="169"/>
      <c r="G4564" s="169"/>
      <c r="H4564" s="169"/>
      <c r="I4564" s="169"/>
      <c r="J4564" s="169"/>
      <c r="K4564" s="177"/>
    </row>
    <row r="4565" spans="2:11" x14ac:dyDescent="0.75">
      <c r="B4565" s="176" t="s">
        <v>4779</v>
      </c>
      <c r="C4565" s="168"/>
      <c r="D4565" s="169"/>
      <c r="E4565" s="169"/>
      <c r="F4565" s="169"/>
      <c r="G4565" s="169"/>
      <c r="H4565" s="169"/>
      <c r="I4565" s="169"/>
      <c r="J4565" s="169"/>
      <c r="K4565" s="177"/>
    </row>
    <row r="4566" spans="2:11" x14ac:dyDescent="0.75">
      <c r="B4566" s="176" t="s">
        <v>4780</v>
      </c>
      <c r="C4566" s="168"/>
      <c r="D4566" s="169"/>
      <c r="E4566" s="169"/>
      <c r="F4566" s="169"/>
      <c r="G4566" s="169"/>
      <c r="H4566" s="169"/>
      <c r="I4566" s="169"/>
      <c r="J4566" s="169"/>
      <c r="K4566" s="177"/>
    </row>
    <row r="4567" spans="2:11" x14ac:dyDescent="0.75">
      <c r="B4567" s="176" t="s">
        <v>4781</v>
      </c>
      <c r="C4567" s="168"/>
      <c r="D4567" s="169"/>
      <c r="E4567" s="169"/>
      <c r="F4567" s="169"/>
      <c r="G4567" s="169"/>
      <c r="H4567" s="169"/>
      <c r="I4567" s="169"/>
      <c r="J4567" s="169"/>
      <c r="K4567" s="177"/>
    </row>
    <row r="4568" spans="2:11" x14ac:dyDescent="0.75">
      <c r="B4568" s="176" t="s">
        <v>4782</v>
      </c>
      <c r="C4568" s="168"/>
      <c r="D4568" s="169"/>
      <c r="E4568" s="169"/>
      <c r="F4568" s="169"/>
      <c r="G4568" s="169"/>
      <c r="H4568" s="169"/>
      <c r="I4568" s="169"/>
      <c r="J4568" s="169"/>
      <c r="K4568" s="177"/>
    </row>
    <row r="4569" spans="2:11" x14ac:dyDescent="0.75">
      <c r="B4569" s="176" t="s">
        <v>4783</v>
      </c>
      <c r="C4569" s="168"/>
      <c r="D4569" s="169"/>
      <c r="E4569" s="169"/>
      <c r="F4569" s="169"/>
      <c r="G4569" s="169"/>
      <c r="H4569" s="169"/>
      <c r="I4569" s="169"/>
      <c r="J4569" s="169"/>
      <c r="K4569" s="177"/>
    </row>
    <row r="4570" spans="2:11" x14ac:dyDescent="0.75">
      <c r="B4570" s="176" t="s">
        <v>4784</v>
      </c>
      <c r="C4570" s="168"/>
      <c r="D4570" s="169"/>
      <c r="E4570" s="169"/>
      <c r="F4570" s="169"/>
      <c r="G4570" s="169"/>
      <c r="H4570" s="169"/>
      <c r="I4570" s="169"/>
      <c r="J4570" s="169"/>
      <c r="K4570" s="177"/>
    </row>
    <row r="4571" spans="2:11" x14ac:dyDescent="0.75">
      <c r="B4571" s="176" t="s">
        <v>4785</v>
      </c>
      <c r="C4571" s="168"/>
      <c r="D4571" s="169"/>
      <c r="E4571" s="169"/>
      <c r="F4571" s="169"/>
      <c r="G4571" s="169"/>
      <c r="H4571" s="169"/>
      <c r="I4571" s="169"/>
      <c r="J4571" s="169"/>
      <c r="K4571" s="177"/>
    </row>
    <row r="4572" spans="2:11" x14ac:dyDescent="0.75">
      <c r="B4572" s="176" t="s">
        <v>4786</v>
      </c>
      <c r="C4572" s="168"/>
      <c r="D4572" s="169"/>
      <c r="E4572" s="169"/>
      <c r="F4572" s="169"/>
      <c r="G4572" s="169"/>
      <c r="H4572" s="169"/>
      <c r="I4572" s="169"/>
      <c r="J4572" s="169"/>
      <c r="K4572" s="177"/>
    </row>
    <row r="4573" spans="2:11" x14ac:dyDescent="0.75">
      <c r="B4573" s="176" t="s">
        <v>4787</v>
      </c>
      <c r="C4573" s="168"/>
      <c r="D4573" s="169"/>
      <c r="E4573" s="169"/>
      <c r="F4573" s="169"/>
      <c r="G4573" s="169"/>
      <c r="H4573" s="169"/>
      <c r="I4573" s="169"/>
      <c r="J4573" s="169"/>
      <c r="K4573" s="177"/>
    </row>
    <row r="4574" spans="2:11" x14ac:dyDescent="0.75">
      <c r="B4574" s="176" t="s">
        <v>4788</v>
      </c>
      <c r="C4574" s="168"/>
      <c r="D4574" s="169"/>
      <c r="E4574" s="169"/>
      <c r="F4574" s="169"/>
      <c r="G4574" s="169"/>
      <c r="H4574" s="169"/>
      <c r="I4574" s="169"/>
      <c r="J4574" s="169"/>
      <c r="K4574" s="177"/>
    </row>
    <row r="4575" spans="2:11" x14ac:dyDescent="0.75">
      <c r="B4575" s="176" t="s">
        <v>4789</v>
      </c>
      <c r="C4575" s="168"/>
      <c r="D4575" s="169"/>
      <c r="E4575" s="169"/>
      <c r="F4575" s="169"/>
      <c r="G4575" s="169"/>
      <c r="H4575" s="169"/>
      <c r="I4575" s="169"/>
      <c r="J4575" s="169"/>
      <c r="K4575" s="177"/>
    </row>
    <row r="4576" spans="2:11" x14ac:dyDescent="0.75">
      <c r="B4576" s="176" t="s">
        <v>4790</v>
      </c>
      <c r="C4576" s="168"/>
      <c r="D4576" s="169"/>
      <c r="E4576" s="169"/>
      <c r="F4576" s="169"/>
      <c r="G4576" s="169"/>
      <c r="H4576" s="169"/>
      <c r="I4576" s="169"/>
      <c r="J4576" s="169"/>
      <c r="K4576" s="177"/>
    </row>
    <row r="4577" spans="2:11" x14ac:dyDescent="0.75">
      <c r="B4577" s="176" t="s">
        <v>4791</v>
      </c>
      <c r="C4577" s="168"/>
      <c r="D4577" s="169"/>
      <c r="E4577" s="169"/>
      <c r="F4577" s="169"/>
      <c r="G4577" s="169"/>
      <c r="H4577" s="169"/>
      <c r="I4577" s="169"/>
      <c r="J4577" s="169"/>
      <c r="K4577" s="177"/>
    </row>
    <row r="4578" spans="2:11" x14ac:dyDescent="0.75">
      <c r="B4578" s="176" t="s">
        <v>4792</v>
      </c>
      <c r="C4578" s="168"/>
      <c r="D4578" s="169"/>
      <c r="E4578" s="169"/>
      <c r="F4578" s="169"/>
      <c r="G4578" s="169"/>
      <c r="H4578" s="169"/>
      <c r="I4578" s="169"/>
      <c r="J4578" s="169"/>
      <c r="K4578" s="177"/>
    </row>
    <row r="4579" spans="2:11" x14ac:dyDescent="0.75">
      <c r="B4579" s="176" t="s">
        <v>4793</v>
      </c>
      <c r="C4579" s="168"/>
      <c r="D4579" s="169"/>
      <c r="E4579" s="169"/>
      <c r="F4579" s="169"/>
      <c r="G4579" s="169"/>
      <c r="H4579" s="169"/>
      <c r="I4579" s="169"/>
      <c r="J4579" s="169"/>
      <c r="K4579" s="177"/>
    </row>
    <row r="4580" spans="2:11" x14ac:dyDescent="0.75">
      <c r="B4580" s="176" t="s">
        <v>4794</v>
      </c>
      <c r="C4580" s="168"/>
      <c r="D4580" s="169"/>
      <c r="E4580" s="169"/>
      <c r="F4580" s="169"/>
      <c r="G4580" s="169"/>
      <c r="H4580" s="169"/>
      <c r="I4580" s="169"/>
      <c r="J4580" s="169"/>
      <c r="K4580" s="177"/>
    </row>
    <row r="4581" spans="2:11" x14ac:dyDescent="0.75">
      <c r="B4581" s="176" t="s">
        <v>4795</v>
      </c>
      <c r="C4581" s="168"/>
      <c r="D4581" s="169"/>
      <c r="E4581" s="169"/>
      <c r="F4581" s="169"/>
      <c r="G4581" s="169"/>
      <c r="H4581" s="169"/>
      <c r="I4581" s="169"/>
      <c r="J4581" s="169"/>
      <c r="K4581" s="177"/>
    </row>
    <row r="4582" spans="2:11" x14ac:dyDescent="0.75">
      <c r="B4582" s="176" t="s">
        <v>4796</v>
      </c>
      <c r="C4582" s="168"/>
      <c r="D4582" s="169"/>
      <c r="E4582" s="169"/>
      <c r="F4582" s="169"/>
      <c r="G4582" s="169"/>
      <c r="H4582" s="169"/>
      <c r="I4582" s="169"/>
      <c r="J4582" s="169"/>
      <c r="K4582" s="177"/>
    </row>
    <row r="4583" spans="2:11" x14ac:dyDescent="0.75">
      <c r="B4583" s="176" t="s">
        <v>4797</v>
      </c>
      <c r="C4583" s="168"/>
      <c r="D4583" s="169"/>
      <c r="E4583" s="169"/>
      <c r="F4583" s="169"/>
      <c r="G4583" s="169"/>
      <c r="H4583" s="169"/>
      <c r="I4583" s="169"/>
      <c r="J4583" s="169"/>
      <c r="K4583" s="177"/>
    </row>
    <row r="4584" spans="2:11" x14ac:dyDescent="0.75">
      <c r="B4584" s="176" t="s">
        <v>4798</v>
      </c>
      <c r="C4584" s="168"/>
      <c r="D4584" s="169"/>
      <c r="E4584" s="169"/>
      <c r="F4584" s="169"/>
      <c r="G4584" s="169"/>
      <c r="H4584" s="169"/>
      <c r="I4584" s="169"/>
      <c r="J4584" s="169"/>
      <c r="K4584" s="177"/>
    </row>
    <row r="4585" spans="2:11" x14ac:dyDescent="0.75">
      <c r="B4585" s="176" t="s">
        <v>4799</v>
      </c>
      <c r="C4585" s="168"/>
      <c r="D4585" s="169"/>
      <c r="E4585" s="169"/>
      <c r="F4585" s="169"/>
      <c r="G4585" s="169"/>
      <c r="H4585" s="169"/>
      <c r="I4585" s="169"/>
      <c r="J4585" s="169"/>
      <c r="K4585" s="177"/>
    </row>
    <row r="4586" spans="2:11" x14ac:dyDescent="0.75">
      <c r="B4586" s="176" t="s">
        <v>4800</v>
      </c>
      <c r="C4586" s="168"/>
      <c r="D4586" s="169"/>
      <c r="E4586" s="169"/>
      <c r="F4586" s="169"/>
      <c r="G4586" s="169"/>
      <c r="H4586" s="169"/>
      <c r="I4586" s="169"/>
      <c r="J4586" s="169"/>
      <c r="K4586" s="177"/>
    </row>
    <row r="4587" spans="2:11" x14ac:dyDescent="0.75">
      <c r="B4587" s="176" t="s">
        <v>4801</v>
      </c>
      <c r="C4587" s="168"/>
      <c r="D4587" s="169"/>
      <c r="E4587" s="169"/>
      <c r="F4587" s="169"/>
      <c r="G4587" s="169"/>
      <c r="H4587" s="169"/>
      <c r="I4587" s="169"/>
      <c r="J4587" s="169"/>
      <c r="K4587" s="177"/>
    </row>
    <row r="4588" spans="2:11" x14ac:dyDescent="0.75">
      <c r="B4588" s="176" t="s">
        <v>4802</v>
      </c>
      <c r="C4588" s="168"/>
      <c r="D4588" s="169"/>
      <c r="E4588" s="169"/>
      <c r="F4588" s="169"/>
      <c r="G4588" s="169"/>
      <c r="H4588" s="169"/>
      <c r="I4588" s="169"/>
      <c r="J4588" s="169"/>
      <c r="K4588" s="177"/>
    </row>
    <row r="4589" spans="2:11" x14ac:dyDescent="0.75">
      <c r="B4589" s="176" t="s">
        <v>4803</v>
      </c>
      <c r="C4589" s="168"/>
      <c r="D4589" s="169"/>
      <c r="E4589" s="169"/>
      <c r="F4589" s="169"/>
      <c r="G4589" s="169"/>
      <c r="H4589" s="169"/>
      <c r="I4589" s="169"/>
      <c r="J4589" s="169"/>
      <c r="K4589" s="177"/>
    </row>
    <row r="4590" spans="2:11" x14ac:dyDescent="0.75">
      <c r="B4590" s="176" t="s">
        <v>4804</v>
      </c>
      <c r="C4590" s="168"/>
      <c r="D4590" s="169"/>
      <c r="E4590" s="169"/>
      <c r="F4590" s="169"/>
      <c r="G4590" s="169"/>
      <c r="H4590" s="169"/>
      <c r="I4590" s="169"/>
      <c r="J4590" s="169"/>
      <c r="K4590" s="177"/>
    </row>
    <row r="4591" spans="2:11" x14ac:dyDescent="0.75">
      <c r="B4591" s="176" t="s">
        <v>4805</v>
      </c>
      <c r="C4591" s="168"/>
      <c r="D4591" s="169"/>
      <c r="E4591" s="169"/>
      <c r="F4591" s="169"/>
      <c r="G4591" s="169"/>
      <c r="H4591" s="169"/>
      <c r="I4591" s="169"/>
      <c r="J4591" s="169"/>
      <c r="K4591" s="177"/>
    </row>
    <row r="4592" spans="2:11" x14ac:dyDescent="0.75">
      <c r="B4592" s="176" t="s">
        <v>4806</v>
      </c>
      <c r="C4592" s="168"/>
      <c r="D4592" s="169"/>
      <c r="E4592" s="169"/>
      <c r="F4592" s="169"/>
      <c r="G4592" s="169"/>
      <c r="H4592" s="169"/>
      <c r="I4592" s="169"/>
      <c r="J4592" s="169"/>
      <c r="K4592" s="177"/>
    </row>
    <row r="4593" spans="2:11" x14ac:dyDescent="0.75">
      <c r="B4593" s="176" t="s">
        <v>4807</v>
      </c>
      <c r="C4593" s="168"/>
      <c r="D4593" s="169"/>
      <c r="E4593" s="169"/>
      <c r="F4593" s="169"/>
      <c r="G4593" s="169"/>
      <c r="H4593" s="169"/>
      <c r="I4593" s="169"/>
      <c r="J4593" s="169"/>
      <c r="K4593" s="177"/>
    </row>
    <row r="4594" spans="2:11" x14ac:dyDescent="0.75">
      <c r="B4594" s="176" t="s">
        <v>4808</v>
      </c>
      <c r="C4594" s="168"/>
      <c r="D4594" s="169"/>
      <c r="E4594" s="169"/>
      <c r="F4594" s="169"/>
      <c r="G4594" s="169"/>
      <c r="H4594" s="169"/>
      <c r="I4594" s="169"/>
      <c r="J4594" s="169"/>
      <c r="K4594" s="177"/>
    </row>
    <row r="4595" spans="2:11" x14ac:dyDescent="0.75">
      <c r="B4595" s="176" t="s">
        <v>4809</v>
      </c>
      <c r="C4595" s="168"/>
      <c r="D4595" s="169"/>
      <c r="E4595" s="169"/>
      <c r="F4595" s="169"/>
      <c r="G4595" s="169"/>
      <c r="H4595" s="169"/>
      <c r="I4595" s="169"/>
      <c r="J4595" s="169"/>
      <c r="K4595" s="177"/>
    </row>
    <row r="4596" spans="2:11" x14ac:dyDescent="0.75">
      <c r="B4596" s="176" t="s">
        <v>4810</v>
      </c>
      <c r="C4596" s="168"/>
      <c r="D4596" s="169"/>
      <c r="E4596" s="169"/>
      <c r="F4596" s="169"/>
      <c r="G4596" s="169"/>
      <c r="H4596" s="169"/>
      <c r="I4596" s="169"/>
      <c r="J4596" s="169"/>
      <c r="K4596" s="177"/>
    </row>
    <row r="4597" spans="2:11" x14ac:dyDescent="0.75">
      <c r="B4597" s="176" t="s">
        <v>4811</v>
      </c>
      <c r="C4597" s="168"/>
      <c r="D4597" s="169"/>
      <c r="E4597" s="169"/>
      <c r="F4597" s="169"/>
      <c r="G4597" s="169"/>
      <c r="H4597" s="169"/>
      <c r="I4597" s="169"/>
      <c r="J4597" s="169"/>
      <c r="K4597" s="177"/>
    </row>
    <row r="4598" spans="2:11" x14ac:dyDescent="0.75">
      <c r="B4598" s="176" t="s">
        <v>4812</v>
      </c>
      <c r="C4598" s="168"/>
      <c r="D4598" s="169"/>
      <c r="E4598" s="169"/>
      <c r="F4598" s="169"/>
      <c r="G4598" s="169"/>
      <c r="H4598" s="169"/>
      <c r="I4598" s="169"/>
      <c r="J4598" s="169"/>
      <c r="K4598" s="177"/>
    </row>
    <row r="4599" spans="2:11" x14ac:dyDescent="0.75">
      <c r="B4599" s="176" t="s">
        <v>4813</v>
      </c>
      <c r="C4599" s="168"/>
      <c r="D4599" s="169"/>
      <c r="E4599" s="169"/>
      <c r="F4599" s="169"/>
      <c r="G4599" s="169"/>
      <c r="H4599" s="169"/>
      <c r="I4599" s="169"/>
      <c r="J4599" s="169"/>
      <c r="K4599" s="177"/>
    </row>
    <row r="4600" spans="2:11" x14ac:dyDescent="0.75">
      <c r="B4600" s="176" t="s">
        <v>4814</v>
      </c>
      <c r="C4600" s="168"/>
      <c r="D4600" s="169"/>
      <c r="E4600" s="169"/>
      <c r="F4600" s="169"/>
      <c r="G4600" s="169"/>
      <c r="H4600" s="169"/>
      <c r="I4600" s="169"/>
      <c r="J4600" s="169"/>
      <c r="K4600" s="177"/>
    </row>
    <row r="4601" spans="2:11" x14ac:dyDescent="0.75">
      <c r="B4601" s="176" t="s">
        <v>4815</v>
      </c>
      <c r="C4601" s="168"/>
      <c r="D4601" s="169"/>
      <c r="E4601" s="169"/>
      <c r="F4601" s="169"/>
      <c r="G4601" s="169"/>
      <c r="H4601" s="169"/>
      <c r="I4601" s="169"/>
      <c r="J4601" s="169"/>
      <c r="K4601" s="177"/>
    </row>
    <row r="4602" spans="2:11" x14ac:dyDescent="0.75">
      <c r="B4602" s="176" t="s">
        <v>4816</v>
      </c>
      <c r="C4602" s="168"/>
      <c r="D4602" s="169"/>
      <c r="E4602" s="169"/>
      <c r="F4602" s="169"/>
      <c r="G4602" s="169"/>
      <c r="H4602" s="169"/>
      <c r="I4602" s="169"/>
      <c r="J4602" s="169"/>
      <c r="K4602" s="177"/>
    </row>
    <row r="4603" spans="2:11" x14ac:dyDescent="0.75">
      <c r="B4603" s="176" t="s">
        <v>4817</v>
      </c>
      <c r="C4603" s="168"/>
      <c r="D4603" s="169"/>
      <c r="E4603" s="169"/>
      <c r="F4603" s="169"/>
      <c r="G4603" s="169"/>
      <c r="H4603" s="169"/>
      <c r="I4603" s="169"/>
      <c r="J4603" s="169"/>
      <c r="K4603" s="177"/>
    </row>
    <row r="4604" spans="2:11" x14ac:dyDescent="0.75">
      <c r="B4604" s="176" t="s">
        <v>4818</v>
      </c>
      <c r="C4604" s="168"/>
      <c r="D4604" s="169"/>
      <c r="E4604" s="169"/>
      <c r="F4604" s="169"/>
      <c r="G4604" s="169"/>
      <c r="H4604" s="169"/>
      <c r="I4604" s="169"/>
      <c r="J4604" s="169"/>
      <c r="K4604" s="177"/>
    </row>
    <row r="4605" spans="2:11" x14ac:dyDescent="0.75">
      <c r="B4605" s="176" t="s">
        <v>4819</v>
      </c>
      <c r="C4605" s="168"/>
      <c r="D4605" s="169"/>
      <c r="E4605" s="169"/>
      <c r="F4605" s="169"/>
      <c r="G4605" s="169"/>
      <c r="H4605" s="169"/>
      <c r="I4605" s="169"/>
      <c r="J4605" s="169"/>
      <c r="K4605" s="177"/>
    </row>
    <row r="4606" spans="2:11" x14ac:dyDescent="0.75">
      <c r="B4606" s="176" t="s">
        <v>4820</v>
      </c>
      <c r="C4606" s="168"/>
      <c r="D4606" s="169"/>
      <c r="E4606" s="169"/>
      <c r="F4606" s="169"/>
      <c r="G4606" s="169"/>
      <c r="H4606" s="169"/>
      <c r="I4606" s="169"/>
      <c r="J4606" s="169"/>
      <c r="K4606" s="177"/>
    </row>
    <row r="4607" spans="2:11" x14ac:dyDescent="0.75">
      <c r="B4607" s="176" t="s">
        <v>4821</v>
      </c>
      <c r="C4607" s="168"/>
      <c r="D4607" s="169"/>
      <c r="E4607" s="169"/>
      <c r="F4607" s="169"/>
      <c r="G4607" s="169"/>
      <c r="H4607" s="169"/>
      <c r="I4607" s="169"/>
      <c r="J4607" s="169"/>
      <c r="K4607" s="177"/>
    </row>
    <row r="4608" spans="2:11" x14ac:dyDescent="0.75">
      <c r="B4608" s="176" t="s">
        <v>4822</v>
      </c>
      <c r="C4608" s="168"/>
      <c r="D4608" s="169"/>
      <c r="E4608" s="169"/>
      <c r="F4608" s="169"/>
      <c r="G4608" s="169"/>
      <c r="H4608" s="169"/>
      <c r="I4608" s="169"/>
      <c r="J4608" s="169"/>
      <c r="K4608" s="177"/>
    </row>
    <row r="4609" spans="2:11" x14ac:dyDescent="0.75">
      <c r="B4609" s="176" t="s">
        <v>4823</v>
      </c>
      <c r="C4609" s="168"/>
      <c r="D4609" s="169"/>
      <c r="E4609" s="169"/>
      <c r="F4609" s="169"/>
      <c r="G4609" s="169"/>
      <c r="H4609" s="169"/>
      <c r="I4609" s="169"/>
      <c r="J4609" s="169"/>
      <c r="K4609" s="177"/>
    </row>
    <row r="4610" spans="2:11" x14ac:dyDescent="0.75">
      <c r="B4610" s="176" t="s">
        <v>4824</v>
      </c>
      <c r="C4610" s="168"/>
      <c r="D4610" s="169"/>
      <c r="E4610" s="169"/>
      <c r="F4610" s="169"/>
      <c r="G4610" s="169"/>
      <c r="H4610" s="169"/>
      <c r="I4610" s="169"/>
      <c r="J4610" s="169"/>
      <c r="K4610" s="177"/>
    </row>
    <row r="4611" spans="2:11" x14ac:dyDescent="0.75">
      <c r="B4611" s="176" t="s">
        <v>4825</v>
      </c>
      <c r="C4611" s="168"/>
      <c r="D4611" s="169"/>
      <c r="E4611" s="169"/>
      <c r="F4611" s="169"/>
      <c r="G4611" s="169"/>
      <c r="H4611" s="169"/>
      <c r="I4611" s="169"/>
      <c r="J4611" s="169"/>
      <c r="K4611" s="177"/>
    </row>
    <row r="4612" spans="2:11" x14ac:dyDescent="0.75">
      <c r="B4612" s="176" t="s">
        <v>4826</v>
      </c>
      <c r="C4612" s="168"/>
      <c r="D4612" s="169"/>
      <c r="E4612" s="169"/>
      <c r="F4612" s="169"/>
      <c r="G4612" s="169"/>
      <c r="H4612" s="169"/>
      <c r="I4612" s="169"/>
      <c r="J4612" s="169"/>
      <c r="K4612" s="177"/>
    </row>
    <row r="4613" spans="2:11" x14ac:dyDescent="0.75">
      <c r="B4613" s="176" t="s">
        <v>4827</v>
      </c>
      <c r="C4613" s="168"/>
      <c r="D4613" s="169"/>
      <c r="E4613" s="169"/>
      <c r="F4613" s="169"/>
      <c r="G4613" s="169"/>
      <c r="H4613" s="169"/>
      <c r="I4613" s="169"/>
      <c r="J4613" s="169"/>
      <c r="K4613" s="177"/>
    </row>
    <row r="4614" spans="2:11" x14ac:dyDescent="0.75">
      <c r="B4614" s="176" t="s">
        <v>4828</v>
      </c>
      <c r="C4614" s="168"/>
      <c r="D4614" s="169"/>
      <c r="E4614" s="169"/>
      <c r="F4614" s="169"/>
      <c r="G4614" s="169"/>
      <c r="H4614" s="169"/>
      <c r="I4614" s="169"/>
      <c r="J4614" s="169"/>
      <c r="K4614" s="177"/>
    </row>
    <row r="4615" spans="2:11" x14ac:dyDescent="0.75">
      <c r="B4615" s="176" t="s">
        <v>4829</v>
      </c>
      <c r="C4615" s="168"/>
      <c r="D4615" s="169"/>
      <c r="E4615" s="169"/>
      <c r="F4615" s="169"/>
      <c r="G4615" s="169"/>
      <c r="H4615" s="169"/>
      <c r="I4615" s="169"/>
      <c r="J4615" s="169"/>
      <c r="K4615" s="177"/>
    </row>
    <row r="4616" spans="2:11" x14ac:dyDescent="0.75">
      <c r="B4616" s="176" t="s">
        <v>4830</v>
      </c>
      <c r="C4616" s="168"/>
      <c r="D4616" s="169"/>
      <c r="E4616" s="169"/>
      <c r="F4616" s="169"/>
      <c r="G4616" s="169"/>
      <c r="H4616" s="169"/>
      <c r="I4616" s="169"/>
      <c r="J4616" s="169"/>
      <c r="K4616" s="177"/>
    </row>
    <row r="4617" spans="2:11" x14ac:dyDescent="0.75">
      <c r="B4617" s="176" t="s">
        <v>4831</v>
      </c>
      <c r="C4617" s="168"/>
      <c r="D4617" s="169"/>
      <c r="E4617" s="169"/>
      <c r="F4617" s="169"/>
      <c r="G4617" s="169"/>
      <c r="H4617" s="169"/>
      <c r="I4617" s="169"/>
      <c r="J4617" s="169"/>
      <c r="K4617" s="177"/>
    </row>
    <row r="4618" spans="2:11" x14ac:dyDescent="0.75">
      <c r="B4618" s="176" t="s">
        <v>4832</v>
      </c>
      <c r="C4618" s="168"/>
      <c r="D4618" s="169"/>
      <c r="E4618" s="169"/>
      <c r="F4618" s="169"/>
      <c r="G4618" s="169"/>
      <c r="H4618" s="169"/>
      <c r="I4618" s="169"/>
      <c r="J4618" s="169"/>
      <c r="K4618" s="177"/>
    </row>
    <row r="4619" spans="2:11" x14ac:dyDescent="0.75">
      <c r="B4619" s="176" t="s">
        <v>4833</v>
      </c>
      <c r="C4619" s="168"/>
      <c r="D4619" s="169"/>
      <c r="E4619" s="169"/>
      <c r="F4619" s="169"/>
      <c r="G4619" s="169"/>
      <c r="H4619" s="169"/>
      <c r="I4619" s="169"/>
      <c r="J4619" s="169"/>
      <c r="K4619" s="177"/>
    </row>
    <row r="4620" spans="2:11" x14ac:dyDescent="0.75">
      <c r="B4620" s="176" t="s">
        <v>4834</v>
      </c>
      <c r="C4620" s="168"/>
      <c r="D4620" s="169"/>
      <c r="E4620" s="169"/>
      <c r="F4620" s="169"/>
      <c r="G4620" s="169"/>
      <c r="H4620" s="169"/>
      <c r="I4620" s="169"/>
      <c r="J4620" s="169"/>
      <c r="K4620" s="177"/>
    </row>
    <row r="4621" spans="2:11" x14ac:dyDescent="0.75">
      <c r="B4621" s="176" t="s">
        <v>4835</v>
      </c>
      <c r="C4621" s="168"/>
      <c r="D4621" s="169"/>
      <c r="E4621" s="169"/>
      <c r="F4621" s="169"/>
      <c r="G4621" s="169"/>
      <c r="H4621" s="169"/>
      <c r="I4621" s="169"/>
      <c r="J4621" s="169"/>
      <c r="K4621" s="177"/>
    </row>
    <row r="4622" spans="2:11" x14ac:dyDescent="0.75">
      <c r="B4622" s="176" t="s">
        <v>4836</v>
      </c>
      <c r="C4622" s="168"/>
      <c r="D4622" s="169"/>
      <c r="E4622" s="169"/>
      <c r="F4622" s="169"/>
      <c r="G4622" s="169"/>
      <c r="H4622" s="169"/>
      <c r="I4622" s="169"/>
      <c r="J4622" s="169"/>
      <c r="K4622" s="177"/>
    </row>
    <row r="4623" spans="2:11" x14ac:dyDescent="0.75">
      <c r="B4623" s="176" t="s">
        <v>4837</v>
      </c>
      <c r="C4623" s="168"/>
      <c r="D4623" s="169"/>
      <c r="E4623" s="169"/>
      <c r="F4623" s="169"/>
      <c r="G4623" s="169"/>
      <c r="H4623" s="169"/>
      <c r="I4623" s="169"/>
      <c r="J4623" s="169"/>
      <c r="K4623" s="177"/>
    </row>
    <row r="4624" spans="2:11" x14ac:dyDescent="0.75">
      <c r="B4624" s="176" t="s">
        <v>4838</v>
      </c>
      <c r="C4624" s="168"/>
      <c r="D4624" s="169"/>
      <c r="E4624" s="169"/>
      <c r="F4624" s="169"/>
      <c r="G4624" s="169"/>
      <c r="H4624" s="169"/>
      <c r="I4624" s="169"/>
      <c r="J4624" s="169"/>
      <c r="K4624" s="177"/>
    </row>
    <row r="4625" spans="2:11" x14ac:dyDescent="0.75">
      <c r="B4625" s="176" t="s">
        <v>4839</v>
      </c>
      <c r="C4625" s="168"/>
      <c r="D4625" s="169"/>
      <c r="E4625" s="169"/>
      <c r="F4625" s="169"/>
      <c r="G4625" s="169"/>
      <c r="H4625" s="169"/>
      <c r="I4625" s="169"/>
      <c r="J4625" s="169"/>
      <c r="K4625" s="177"/>
    </row>
    <row r="4626" spans="2:11" x14ac:dyDescent="0.75">
      <c r="B4626" s="176" t="s">
        <v>4840</v>
      </c>
      <c r="C4626" s="168"/>
      <c r="D4626" s="169"/>
      <c r="E4626" s="169"/>
      <c r="F4626" s="169"/>
      <c r="G4626" s="169"/>
      <c r="H4626" s="169"/>
      <c r="I4626" s="169"/>
      <c r="J4626" s="169"/>
      <c r="K4626" s="177"/>
    </row>
    <row r="4627" spans="2:11" x14ac:dyDescent="0.75">
      <c r="B4627" s="176" t="s">
        <v>4841</v>
      </c>
      <c r="C4627" s="168"/>
      <c r="D4627" s="169"/>
      <c r="E4627" s="169"/>
      <c r="F4627" s="169"/>
      <c r="G4627" s="169"/>
      <c r="H4627" s="169"/>
      <c r="I4627" s="169"/>
      <c r="J4627" s="169"/>
      <c r="K4627" s="177"/>
    </row>
    <row r="4628" spans="2:11" x14ac:dyDescent="0.75">
      <c r="B4628" s="176" t="s">
        <v>4842</v>
      </c>
      <c r="C4628" s="168"/>
      <c r="D4628" s="169"/>
      <c r="E4628" s="169"/>
      <c r="F4628" s="169"/>
      <c r="G4628" s="169"/>
      <c r="H4628" s="169"/>
      <c r="I4628" s="169"/>
      <c r="J4628" s="169"/>
      <c r="K4628" s="177"/>
    </row>
    <row r="4629" spans="2:11" x14ac:dyDescent="0.75">
      <c r="B4629" s="176" t="s">
        <v>4843</v>
      </c>
      <c r="C4629" s="168"/>
      <c r="D4629" s="169"/>
      <c r="E4629" s="169"/>
      <c r="F4629" s="169"/>
      <c r="G4629" s="169"/>
      <c r="H4629" s="169"/>
      <c r="I4629" s="169"/>
      <c r="J4629" s="169"/>
      <c r="K4629" s="177"/>
    </row>
    <row r="4630" spans="2:11" x14ac:dyDescent="0.75">
      <c r="B4630" s="176" t="s">
        <v>4844</v>
      </c>
      <c r="C4630" s="168"/>
      <c r="D4630" s="169"/>
      <c r="E4630" s="169"/>
      <c r="F4630" s="169"/>
      <c r="G4630" s="169"/>
      <c r="H4630" s="169"/>
      <c r="I4630" s="169"/>
      <c r="J4630" s="169"/>
      <c r="K4630" s="177"/>
    </row>
    <row r="4631" spans="2:11" x14ac:dyDescent="0.75">
      <c r="B4631" s="176" t="s">
        <v>4845</v>
      </c>
      <c r="C4631" s="168"/>
      <c r="D4631" s="169"/>
      <c r="E4631" s="169"/>
      <c r="F4631" s="169"/>
      <c r="G4631" s="169"/>
      <c r="H4631" s="169"/>
      <c r="I4631" s="169"/>
      <c r="J4631" s="169"/>
      <c r="K4631" s="177"/>
    </row>
    <row r="4632" spans="2:11" x14ac:dyDescent="0.75">
      <c r="B4632" s="176" t="s">
        <v>4846</v>
      </c>
      <c r="C4632" s="168"/>
      <c r="D4632" s="169"/>
      <c r="E4632" s="169"/>
      <c r="F4632" s="169"/>
      <c r="G4632" s="169"/>
      <c r="H4632" s="169"/>
      <c r="I4632" s="169"/>
      <c r="J4632" s="169"/>
      <c r="K4632" s="177"/>
    </row>
    <row r="4633" spans="2:11" x14ac:dyDescent="0.75">
      <c r="B4633" s="176" t="s">
        <v>4847</v>
      </c>
      <c r="C4633" s="168"/>
      <c r="D4633" s="169"/>
      <c r="E4633" s="169"/>
      <c r="F4633" s="169"/>
      <c r="G4633" s="169"/>
      <c r="H4633" s="169"/>
      <c r="I4633" s="169"/>
      <c r="J4633" s="169"/>
      <c r="K4633" s="177"/>
    </row>
    <row r="4634" spans="2:11" x14ac:dyDescent="0.75">
      <c r="B4634" s="176" t="s">
        <v>4848</v>
      </c>
      <c r="C4634" s="168"/>
      <c r="D4634" s="169"/>
      <c r="E4634" s="169"/>
      <c r="F4634" s="169"/>
      <c r="G4634" s="169"/>
      <c r="H4634" s="169"/>
      <c r="I4634" s="169"/>
      <c r="J4634" s="169"/>
      <c r="K4634" s="177"/>
    </row>
    <row r="4635" spans="2:11" x14ac:dyDescent="0.75">
      <c r="B4635" s="176" t="s">
        <v>4849</v>
      </c>
      <c r="C4635" s="168"/>
      <c r="D4635" s="169"/>
      <c r="E4635" s="169"/>
      <c r="F4635" s="169"/>
      <c r="G4635" s="169"/>
      <c r="H4635" s="169"/>
      <c r="I4635" s="169"/>
      <c r="J4635" s="169"/>
      <c r="K4635" s="177"/>
    </row>
    <row r="4636" spans="2:11" x14ac:dyDescent="0.75">
      <c r="B4636" s="176" t="s">
        <v>4850</v>
      </c>
      <c r="C4636" s="168"/>
      <c r="D4636" s="169"/>
      <c r="E4636" s="169"/>
      <c r="F4636" s="169"/>
      <c r="G4636" s="169"/>
      <c r="H4636" s="169"/>
      <c r="I4636" s="169"/>
      <c r="J4636" s="169"/>
      <c r="K4636" s="177"/>
    </row>
    <row r="4637" spans="2:11" x14ac:dyDescent="0.75">
      <c r="B4637" s="176" t="s">
        <v>4851</v>
      </c>
      <c r="C4637" s="168"/>
      <c r="D4637" s="169"/>
      <c r="E4637" s="169"/>
      <c r="F4637" s="169"/>
      <c r="G4637" s="169"/>
      <c r="H4637" s="169"/>
      <c r="I4637" s="169"/>
      <c r="J4637" s="169"/>
      <c r="K4637" s="177"/>
    </row>
    <row r="4638" spans="2:11" x14ac:dyDescent="0.75">
      <c r="B4638" s="176" t="s">
        <v>4852</v>
      </c>
      <c r="C4638" s="168"/>
      <c r="D4638" s="169"/>
      <c r="E4638" s="169"/>
      <c r="F4638" s="169"/>
      <c r="G4638" s="169"/>
      <c r="H4638" s="169"/>
      <c r="I4638" s="169"/>
      <c r="J4638" s="169"/>
      <c r="K4638" s="177"/>
    </row>
    <row r="4639" spans="2:11" x14ac:dyDescent="0.75">
      <c r="B4639" s="176" t="s">
        <v>4853</v>
      </c>
      <c r="C4639" s="168"/>
      <c r="D4639" s="169"/>
      <c r="E4639" s="169"/>
      <c r="F4639" s="169"/>
      <c r="G4639" s="169"/>
      <c r="H4639" s="169"/>
      <c r="I4639" s="169"/>
      <c r="J4639" s="169"/>
      <c r="K4639" s="177"/>
    </row>
    <row r="4640" spans="2:11" x14ac:dyDescent="0.75">
      <c r="B4640" s="176" t="s">
        <v>4854</v>
      </c>
      <c r="C4640" s="168"/>
      <c r="D4640" s="169"/>
      <c r="E4640" s="169"/>
      <c r="F4640" s="169"/>
      <c r="G4640" s="169"/>
      <c r="H4640" s="169"/>
      <c r="I4640" s="169"/>
      <c r="J4640" s="169"/>
      <c r="K4640" s="177"/>
    </row>
    <row r="4641" spans="2:11" x14ac:dyDescent="0.75">
      <c r="B4641" s="176" t="s">
        <v>4855</v>
      </c>
      <c r="C4641" s="168"/>
      <c r="D4641" s="169"/>
      <c r="E4641" s="169"/>
      <c r="F4641" s="169"/>
      <c r="G4641" s="169"/>
      <c r="H4641" s="169"/>
      <c r="I4641" s="169"/>
      <c r="J4641" s="169"/>
      <c r="K4641" s="177"/>
    </row>
    <row r="4642" spans="2:11" x14ac:dyDescent="0.75">
      <c r="B4642" s="176" t="s">
        <v>4856</v>
      </c>
      <c r="C4642" s="168"/>
      <c r="D4642" s="169"/>
      <c r="E4642" s="169"/>
      <c r="F4642" s="169"/>
      <c r="G4642" s="169"/>
      <c r="H4642" s="169"/>
      <c r="I4642" s="169"/>
      <c r="J4642" s="169"/>
      <c r="K4642" s="177"/>
    </row>
    <row r="4643" spans="2:11" x14ac:dyDescent="0.75">
      <c r="B4643" s="176" t="s">
        <v>4857</v>
      </c>
      <c r="C4643" s="168"/>
      <c r="D4643" s="169"/>
      <c r="E4643" s="169"/>
      <c r="F4643" s="169"/>
      <c r="G4643" s="169"/>
      <c r="H4643" s="169"/>
      <c r="I4643" s="169"/>
      <c r="J4643" s="169"/>
      <c r="K4643" s="177"/>
    </row>
    <row r="4644" spans="2:11" x14ac:dyDescent="0.75">
      <c r="B4644" s="176" t="s">
        <v>4858</v>
      </c>
      <c r="C4644" s="168"/>
      <c r="D4644" s="169"/>
      <c r="E4644" s="169"/>
      <c r="F4644" s="169"/>
      <c r="G4644" s="169"/>
      <c r="H4644" s="169"/>
      <c r="I4644" s="169"/>
      <c r="J4644" s="169"/>
      <c r="K4644" s="177"/>
    </row>
    <row r="4645" spans="2:11" x14ac:dyDescent="0.75">
      <c r="B4645" s="176" t="s">
        <v>4859</v>
      </c>
      <c r="C4645" s="168"/>
      <c r="D4645" s="169"/>
      <c r="E4645" s="169"/>
      <c r="F4645" s="169"/>
      <c r="G4645" s="169"/>
      <c r="H4645" s="169"/>
      <c r="I4645" s="169"/>
      <c r="J4645" s="169"/>
      <c r="K4645" s="177"/>
    </row>
    <row r="4646" spans="2:11" x14ac:dyDescent="0.75">
      <c r="B4646" s="176" t="s">
        <v>4860</v>
      </c>
      <c r="C4646" s="168"/>
      <c r="D4646" s="169"/>
      <c r="E4646" s="169"/>
      <c r="F4646" s="169"/>
      <c r="G4646" s="169"/>
      <c r="H4646" s="169"/>
      <c r="I4646" s="169"/>
      <c r="J4646" s="169"/>
      <c r="K4646" s="177"/>
    </row>
    <row r="4647" spans="2:11" x14ac:dyDescent="0.75">
      <c r="B4647" s="176" t="s">
        <v>4861</v>
      </c>
      <c r="C4647" s="168"/>
      <c r="D4647" s="169"/>
      <c r="E4647" s="169"/>
      <c r="F4647" s="169"/>
      <c r="G4647" s="169"/>
      <c r="H4647" s="169"/>
      <c r="I4647" s="169"/>
      <c r="J4647" s="169"/>
      <c r="K4647" s="177"/>
    </row>
    <row r="4648" spans="2:11" x14ac:dyDescent="0.75">
      <c r="B4648" s="176" t="s">
        <v>4862</v>
      </c>
      <c r="C4648" s="168"/>
      <c r="D4648" s="169"/>
      <c r="E4648" s="169"/>
      <c r="F4648" s="169"/>
      <c r="G4648" s="169"/>
      <c r="H4648" s="169"/>
      <c r="I4648" s="169"/>
      <c r="J4648" s="169"/>
      <c r="K4648" s="177"/>
    </row>
    <row r="4649" spans="2:11" x14ac:dyDescent="0.75">
      <c r="B4649" s="176" t="s">
        <v>4863</v>
      </c>
      <c r="C4649" s="168"/>
      <c r="D4649" s="169"/>
      <c r="E4649" s="169"/>
      <c r="F4649" s="169"/>
      <c r="G4649" s="169"/>
      <c r="H4649" s="169"/>
      <c r="I4649" s="169"/>
      <c r="J4649" s="169"/>
      <c r="K4649" s="177"/>
    </row>
    <row r="4650" spans="2:11" x14ac:dyDescent="0.75">
      <c r="B4650" s="176" t="s">
        <v>4864</v>
      </c>
      <c r="C4650" s="168"/>
      <c r="D4650" s="169"/>
      <c r="E4650" s="169"/>
      <c r="F4650" s="169"/>
      <c r="G4650" s="169"/>
      <c r="H4650" s="169"/>
      <c r="I4650" s="169"/>
      <c r="J4650" s="169"/>
      <c r="K4650" s="177"/>
    </row>
    <row r="4651" spans="2:11" x14ac:dyDescent="0.75">
      <c r="B4651" s="176" t="s">
        <v>4865</v>
      </c>
      <c r="C4651" s="168"/>
      <c r="D4651" s="169"/>
      <c r="E4651" s="169"/>
      <c r="F4651" s="169"/>
      <c r="G4651" s="169"/>
      <c r="H4651" s="169"/>
      <c r="I4651" s="169"/>
      <c r="J4651" s="169"/>
      <c r="K4651" s="177"/>
    </row>
    <row r="4652" spans="2:11" x14ac:dyDescent="0.75">
      <c r="B4652" s="176" t="s">
        <v>4866</v>
      </c>
      <c r="C4652" s="168"/>
      <c r="D4652" s="169"/>
      <c r="E4652" s="169"/>
      <c r="F4652" s="169"/>
      <c r="G4652" s="169"/>
      <c r="H4652" s="169"/>
      <c r="I4652" s="169"/>
      <c r="J4652" s="169"/>
      <c r="K4652" s="177"/>
    </row>
    <row r="4653" spans="2:11" x14ac:dyDescent="0.75">
      <c r="B4653" s="176" t="s">
        <v>4867</v>
      </c>
      <c r="C4653" s="168"/>
      <c r="D4653" s="169"/>
      <c r="E4653" s="169"/>
      <c r="F4653" s="169"/>
      <c r="G4653" s="169"/>
      <c r="H4653" s="169"/>
      <c r="I4653" s="169"/>
      <c r="J4653" s="169"/>
      <c r="K4653" s="177"/>
    </row>
    <row r="4654" spans="2:11" x14ac:dyDescent="0.75">
      <c r="B4654" s="176" t="s">
        <v>4868</v>
      </c>
      <c r="C4654" s="168"/>
      <c r="D4654" s="169"/>
      <c r="E4654" s="169"/>
      <c r="F4654" s="169"/>
      <c r="G4654" s="169"/>
      <c r="H4654" s="169"/>
      <c r="I4654" s="169"/>
      <c r="J4654" s="169"/>
      <c r="K4654" s="177"/>
    </row>
    <row r="4655" spans="2:11" x14ac:dyDescent="0.75">
      <c r="B4655" s="176" t="s">
        <v>4869</v>
      </c>
      <c r="C4655" s="168"/>
      <c r="D4655" s="169"/>
      <c r="E4655" s="169"/>
      <c r="F4655" s="169"/>
      <c r="G4655" s="169"/>
      <c r="H4655" s="169"/>
      <c r="I4655" s="169"/>
      <c r="J4655" s="169"/>
      <c r="K4655" s="177"/>
    </row>
    <row r="4656" spans="2:11" x14ac:dyDescent="0.75">
      <c r="B4656" s="176" t="s">
        <v>4870</v>
      </c>
      <c r="C4656" s="168"/>
      <c r="D4656" s="169"/>
      <c r="E4656" s="169"/>
      <c r="F4656" s="169"/>
      <c r="G4656" s="169"/>
      <c r="H4656" s="169"/>
      <c r="I4656" s="169"/>
      <c r="J4656" s="169"/>
      <c r="K4656" s="177"/>
    </row>
    <row r="4657" spans="2:11" x14ac:dyDescent="0.75">
      <c r="B4657" s="176" t="s">
        <v>4871</v>
      </c>
      <c r="C4657" s="168"/>
      <c r="D4657" s="169"/>
      <c r="E4657" s="169"/>
      <c r="F4657" s="169"/>
      <c r="G4657" s="169"/>
      <c r="H4657" s="169"/>
      <c r="I4657" s="169"/>
      <c r="J4657" s="169"/>
      <c r="K4657" s="177"/>
    </row>
    <row r="4658" spans="2:11" x14ac:dyDescent="0.75">
      <c r="B4658" s="176" t="s">
        <v>4872</v>
      </c>
      <c r="C4658" s="168"/>
      <c r="D4658" s="169"/>
      <c r="E4658" s="169"/>
      <c r="F4658" s="169"/>
      <c r="G4658" s="169"/>
      <c r="H4658" s="169"/>
      <c r="I4658" s="169"/>
      <c r="J4658" s="169"/>
      <c r="K4658" s="177"/>
    </row>
    <row r="4659" spans="2:11" x14ac:dyDescent="0.75">
      <c r="B4659" s="176" t="s">
        <v>4873</v>
      </c>
      <c r="C4659" s="168"/>
      <c r="D4659" s="169"/>
      <c r="E4659" s="169"/>
      <c r="F4659" s="169"/>
      <c r="G4659" s="169"/>
      <c r="H4659" s="169"/>
      <c r="I4659" s="169"/>
      <c r="J4659" s="169"/>
      <c r="K4659" s="177"/>
    </row>
    <row r="4660" spans="2:11" x14ac:dyDescent="0.75">
      <c r="B4660" s="176" t="s">
        <v>4874</v>
      </c>
      <c r="C4660" s="168"/>
      <c r="D4660" s="169"/>
      <c r="E4660" s="169"/>
      <c r="F4660" s="169"/>
      <c r="G4660" s="169"/>
      <c r="H4660" s="169"/>
      <c r="I4660" s="169"/>
      <c r="J4660" s="169"/>
      <c r="K4660" s="177"/>
    </row>
    <row r="4661" spans="2:11" x14ac:dyDescent="0.75">
      <c r="B4661" s="176" t="s">
        <v>4875</v>
      </c>
      <c r="C4661" s="168"/>
      <c r="D4661" s="169"/>
      <c r="E4661" s="169"/>
      <c r="F4661" s="169"/>
      <c r="G4661" s="169"/>
      <c r="H4661" s="169"/>
      <c r="I4661" s="169"/>
      <c r="J4661" s="169"/>
      <c r="K4661" s="177"/>
    </row>
    <row r="4662" spans="2:11" x14ac:dyDescent="0.75">
      <c r="B4662" s="176" t="s">
        <v>4876</v>
      </c>
      <c r="C4662" s="168"/>
      <c r="D4662" s="169"/>
      <c r="E4662" s="169"/>
      <c r="F4662" s="169"/>
      <c r="G4662" s="169"/>
      <c r="H4662" s="169"/>
      <c r="I4662" s="169"/>
      <c r="J4662" s="169"/>
      <c r="K4662" s="177"/>
    </row>
    <row r="4663" spans="2:11" x14ac:dyDescent="0.75">
      <c r="B4663" s="176" t="s">
        <v>4877</v>
      </c>
      <c r="C4663" s="168"/>
      <c r="D4663" s="169"/>
      <c r="E4663" s="169"/>
      <c r="F4663" s="169"/>
      <c r="G4663" s="169"/>
      <c r="H4663" s="169"/>
      <c r="I4663" s="169"/>
      <c r="J4663" s="169"/>
      <c r="K4663" s="177"/>
    </row>
    <row r="4664" spans="2:11" x14ac:dyDescent="0.75">
      <c r="B4664" s="176" t="s">
        <v>4878</v>
      </c>
      <c r="C4664" s="168"/>
      <c r="D4664" s="169"/>
      <c r="E4664" s="169"/>
      <c r="F4664" s="169"/>
      <c r="G4664" s="169"/>
      <c r="H4664" s="169"/>
      <c r="I4664" s="169"/>
      <c r="J4664" s="169"/>
      <c r="K4664" s="177"/>
    </row>
    <row r="4665" spans="2:11" x14ac:dyDescent="0.75">
      <c r="B4665" s="176" t="s">
        <v>4879</v>
      </c>
      <c r="C4665" s="168"/>
      <c r="D4665" s="169"/>
      <c r="E4665" s="169"/>
      <c r="F4665" s="169"/>
      <c r="G4665" s="169"/>
      <c r="H4665" s="169"/>
      <c r="I4665" s="169"/>
      <c r="J4665" s="169"/>
      <c r="K4665" s="177"/>
    </row>
    <row r="4666" spans="2:11" x14ac:dyDescent="0.75">
      <c r="B4666" s="176" t="s">
        <v>4880</v>
      </c>
      <c r="C4666" s="168"/>
      <c r="D4666" s="169"/>
      <c r="E4666" s="169"/>
      <c r="F4666" s="169"/>
      <c r="G4666" s="169"/>
      <c r="H4666" s="169"/>
      <c r="I4666" s="169"/>
      <c r="J4666" s="169"/>
      <c r="K4666" s="177"/>
    </row>
    <row r="4667" spans="2:11" x14ac:dyDescent="0.75">
      <c r="B4667" s="176" t="s">
        <v>4881</v>
      </c>
      <c r="C4667" s="168"/>
      <c r="D4667" s="169"/>
      <c r="E4667" s="169"/>
      <c r="F4667" s="169"/>
      <c r="G4667" s="169"/>
      <c r="H4667" s="169"/>
      <c r="I4667" s="169"/>
      <c r="J4667" s="169"/>
      <c r="K4667" s="177"/>
    </row>
    <row r="4668" spans="2:11" x14ac:dyDescent="0.75">
      <c r="B4668" s="176" t="s">
        <v>4882</v>
      </c>
      <c r="C4668" s="168"/>
      <c r="D4668" s="169"/>
      <c r="E4668" s="169"/>
      <c r="F4668" s="169"/>
      <c r="G4668" s="169"/>
      <c r="H4668" s="169"/>
      <c r="I4668" s="169"/>
      <c r="J4668" s="169"/>
      <c r="K4668" s="177"/>
    </row>
    <row r="4669" spans="2:11" x14ac:dyDescent="0.75">
      <c r="B4669" s="176" t="s">
        <v>4883</v>
      </c>
      <c r="C4669" s="168"/>
      <c r="D4669" s="169"/>
      <c r="E4669" s="169"/>
      <c r="F4669" s="169"/>
      <c r="G4669" s="169"/>
      <c r="H4669" s="169"/>
      <c r="I4669" s="169"/>
      <c r="J4669" s="169"/>
      <c r="K4669" s="177"/>
    </row>
    <row r="4670" spans="2:11" x14ac:dyDescent="0.75">
      <c r="B4670" s="176" t="s">
        <v>4884</v>
      </c>
      <c r="C4670" s="168"/>
      <c r="D4670" s="169"/>
      <c r="E4670" s="169"/>
      <c r="F4670" s="169"/>
      <c r="G4670" s="169"/>
      <c r="H4670" s="169"/>
      <c r="I4670" s="169"/>
      <c r="J4670" s="169"/>
      <c r="K4670" s="177"/>
    </row>
    <row r="4671" spans="2:11" x14ac:dyDescent="0.75">
      <c r="B4671" s="176" t="s">
        <v>4885</v>
      </c>
      <c r="C4671" s="168"/>
      <c r="D4671" s="169"/>
      <c r="E4671" s="169"/>
      <c r="F4671" s="169"/>
      <c r="G4671" s="169"/>
      <c r="H4671" s="169"/>
      <c r="I4671" s="169"/>
      <c r="J4671" s="169"/>
      <c r="K4671" s="177"/>
    </row>
    <row r="4672" spans="2:11" x14ac:dyDescent="0.75">
      <c r="B4672" s="176" t="s">
        <v>4886</v>
      </c>
      <c r="C4672" s="168"/>
      <c r="D4672" s="169"/>
      <c r="E4672" s="169"/>
      <c r="F4672" s="169"/>
      <c r="G4672" s="169"/>
      <c r="H4672" s="169"/>
      <c r="I4672" s="169"/>
      <c r="J4672" s="169"/>
      <c r="K4672" s="177"/>
    </row>
    <row r="4673" spans="2:11" x14ac:dyDescent="0.75">
      <c r="B4673" s="176" t="s">
        <v>4887</v>
      </c>
      <c r="C4673" s="168"/>
      <c r="D4673" s="169"/>
      <c r="E4673" s="169"/>
      <c r="F4673" s="169"/>
      <c r="G4673" s="169"/>
      <c r="H4673" s="169"/>
      <c r="I4673" s="169"/>
      <c r="J4673" s="169"/>
      <c r="K4673" s="177"/>
    </row>
    <row r="4674" spans="2:11" x14ac:dyDescent="0.75">
      <c r="B4674" s="176" t="s">
        <v>4888</v>
      </c>
      <c r="C4674" s="168"/>
      <c r="D4674" s="169"/>
      <c r="E4674" s="169"/>
      <c r="F4674" s="169"/>
      <c r="G4674" s="169"/>
      <c r="H4674" s="169"/>
      <c r="I4674" s="169"/>
      <c r="J4674" s="169"/>
      <c r="K4674" s="177"/>
    </row>
    <row r="4675" spans="2:11" x14ac:dyDescent="0.75">
      <c r="B4675" s="176" t="s">
        <v>4889</v>
      </c>
      <c r="C4675" s="168"/>
      <c r="D4675" s="169"/>
      <c r="E4675" s="169"/>
      <c r="F4675" s="169"/>
      <c r="G4675" s="169"/>
      <c r="H4675" s="169"/>
      <c r="I4675" s="169"/>
      <c r="J4675" s="169"/>
      <c r="K4675" s="177"/>
    </row>
    <row r="4676" spans="2:11" x14ac:dyDescent="0.75">
      <c r="B4676" s="176" t="s">
        <v>4890</v>
      </c>
      <c r="C4676" s="168"/>
      <c r="D4676" s="169"/>
      <c r="E4676" s="169"/>
      <c r="F4676" s="169"/>
      <c r="G4676" s="169"/>
      <c r="H4676" s="169"/>
      <c r="I4676" s="169"/>
      <c r="J4676" s="169"/>
      <c r="K4676" s="177"/>
    </row>
    <row r="4677" spans="2:11" x14ac:dyDescent="0.75">
      <c r="B4677" s="176" t="s">
        <v>4891</v>
      </c>
      <c r="C4677" s="168"/>
      <c r="D4677" s="169"/>
      <c r="E4677" s="169"/>
      <c r="F4677" s="169"/>
      <c r="G4677" s="169"/>
      <c r="H4677" s="169"/>
      <c r="I4677" s="169"/>
      <c r="J4677" s="169"/>
      <c r="K4677" s="177"/>
    </row>
    <row r="4678" spans="2:11" x14ac:dyDescent="0.75">
      <c r="B4678" s="176" t="s">
        <v>4892</v>
      </c>
      <c r="C4678" s="168"/>
      <c r="D4678" s="169"/>
      <c r="E4678" s="169"/>
      <c r="F4678" s="169"/>
      <c r="G4678" s="169"/>
      <c r="H4678" s="169"/>
      <c r="I4678" s="169"/>
      <c r="J4678" s="169"/>
      <c r="K4678" s="177"/>
    </row>
    <row r="4679" spans="2:11" x14ac:dyDescent="0.75">
      <c r="B4679" s="176" t="s">
        <v>4893</v>
      </c>
      <c r="C4679" s="168"/>
      <c r="D4679" s="169"/>
      <c r="E4679" s="169"/>
      <c r="F4679" s="169"/>
      <c r="G4679" s="169"/>
      <c r="H4679" s="169"/>
      <c r="I4679" s="169"/>
      <c r="J4679" s="169"/>
      <c r="K4679" s="177"/>
    </row>
    <row r="4680" spans="2:11" x14ac:dyDescent="0.75">
      <c r="B4680" s="176" t="s">
        <v>4894</v>
      </c>
      <c r="C4680" s="168"/>
      <c r="D4680" s="169"/>
      <c r="E4680" s="169"/>
      <c r="F4680" s="169"/>
      <c r="G4680" s="169"/>
      <c r="H4680" s="169"/>
      <c r="I4680" s="169"/>
      <c r="J4680" s="169"/>
      <c r="K4680" s="177"/>
    </row>
    <row r="4681" spans="2:11" x14ac:dyDescent="0.75">
      <c r="B4681" s="176" t="s">
        <v>4895</v>
      </c>
      <c r="C4681" s="168"/>
      <c r="D4681" s="169"/>
      <c r="E4681" s="169"/>
      <c r="F4681" s="169"/>
      <c r="G4681" s="169"/>
      <c r="H4681" s="169"/>
      <c r="I4681" s="169"/>
      <c r="J4681" s="169"/>
      <c r="K4681" s="177"/>
    </row>
    <row r="4682" spans="2:11" x14ac:dyDescent="0.75">
      <c r="B4682" s="176" t="s">
        <v>4896</v>
      </c>
      <c r="C4682" s="168"/>
      <c r="D4682" s="169"/>
      <c r="E4682" s="169"/>
      <c r="F4682" s="169"/>
      <c r="G4682" s="169"/>
      <c r="H4682" s="169"/>
      <c r="I4682" s="169"/>
      <c r="J4682" s="169"/>
      <c r="K4682" s="177"/>
    </row>
    <row r="4683" spans="2:11" x14ac:dyDescent="0.75">
      <c r="B4683" s="176" t="s">
        <v>4897</v>
      </c>
      <c r="C4683" s="168"/>
      <c r="D4683" s="169"/>
      <c r="E4683" s="169"/>
      <c r="F4683" s="169"/>
      <c r="G4683" s="169"/>
      <c r="H4683" s="169"/>
      <c r="I4683" s="169"/>
      <c r="J4683" s="169"/>
      <c r="K4683" s="177"/>
    </row>
    <row r="4684" spans="2:11" x14ac:dyDescent="0.75">
      <c r="B4684" s="176" t="s">
        <v>4898</v>
      </c>
      <c r="C4684" s="168"/>
      <c r="D4684" s="169"/>
      <c r="E4684" s="169"/>
      <c r="F4684" s="169"/>
      <c r="G4684" s="169"/>
      <c r="H4684" s="169"/>
      <c r="I4684" s="169"/>
      <c r="J4684" s="169"/>
      <c r="K4684" s="177"/>
    </row>
    <row r="4685" spans="2:11" x14ac:dyDescent="0.75">
      <c r="B4685" s="176" t="s">
        <v>4899</v>
      </c>
      <c r="C4685" s="168"/>
      <c r="D4685" s="169"/>
      <c r="E4685" s="169"/>
      <c r="F4685" s="169"/>
      <c r="G4685" s="169"/>
      <c r="H4685" s="169"/>
      <c r="I4685" s="169"/>
      <c r="J4685" s="169"/>
      <c r="K4685" s="177"/>
    </row>
    <row r="4686" spans="2:11" x14ac:dyDescent="0.75">
      <c r="B4686" s="176" t="s">
        <v>4900</v>
      </c>
      <c r="C4686" s="168"/>
      <c r="D4686" s="169"/>
      <c r="E4686" s="169"/>
      <c r="F4686" s="169"/>
      <c r="G4686" s="169"/>
      <c r="H4686" s="169"/>
      <c r="I4686" s="169"/>
      <c r="J4686" s="169"/>
      <c r="K4686" s="177"/>
    </row>
    <row r="4687" spans="2:11" x14ac:dyDescent="0.75">
      <c r="B4687" s="176" t="s">
        <v>4901</v>
      </c>
      <c r="C4687" s="168"/>
      <c r="D4687" s="169"/>
      <c r="E4687" s="169"/>
      <c r="F4687" s="169"/>
      <c r="G4687" s="169"/>
      <c r="H4687" s="169"/>
      <c r="I4687" s="169"/>
      <c r="J4687" s="169"/>
      <c r="K4687" s="177"/>
    </row>
    <row r="4688" spans="2:11" x14ac:dyDescent="0.75">
      <c r="B4688" s="176" t="s">
        <v>4902</v>
      </c>
      <c r="C4688" s="168"/>
      <c r="D4688" s="169"/>
      <c r="E4688" s="169"/>
      <c r="F4688" s="169"/>
      <c r="G4688" s="169"/>
      <c r="H4688" s="169"/>
      <c r="I4688" s="169"/>
      <c r="J4688" s="169"/>
      <c r="K4688" s="177"/>
    </row>
    <row r="4689" spans="2:11" x14ac:dyDescent="0.75">
      <c r="B4689" s="176" t="s">
        <v>4903</v>
      </c>
      <c r="C4689" s="168"/>
      <c r="D4689" s="169"/>
      <c r="E4689" s="169"/>
      <c r="F4689" s="169"/>
      <c r="G4689" s="169"/>
      <c r="H4689" s="169"/>
      <c r="I4689" s="169"/>
      <c r="J4689" s="169"/>
      <c r="K4689" s="177"/>
    </row>
    <row r="4690" spans="2:11" x14ac:dyDescent="0.75">
      <c r="B4690" s="176" t="s">
        <v>4904</v>
      </c>
      <c r="C4690" s="168"/>
      <c r="D4690" s="169"/>
      <c r="E4690" s="169"/>
      <c r="F4690" s="169"/>
      <c r="G4690" s="169"/>
      <c r="H4690" s="169"/>
      <c r="I4690" s="169"/>
      <c r="J4690" s="169"/>
      <c r="K4690" s="177"/>
    </row>
    <row r="4691" spans="2:11" x14ac:dyDescent="0.75">
      <c r="B4691" s="176" t="s">
        <v>4905</v>
      </c>
      <c r="C4691" s="168"/>
      <c r="D4691" s="169"/>
      <c r="E4691" s="169"/>
      <c r="F4691" s="169"/>
      <c r="G4691" s="169"/>
      <c r="H4691" s="169"/>
      <c r="I4691" s="169"/>
      <c r="J4691" s="169"/>
      <c r="K4691" s="177"/>
    </row>
    <row r="4692" spans="2:11" x14ac:dyDescent="0.75">
      <c r="B4692" s="176" t="s">
        <v>4906</v>
      </c>
      <c r="C4692" s="168"/>
      <c r="D4692" s="169"/>
      <c r="E4692" s="169"/>
      <c r="F4692" s="169"/>
      <c r="G4692" s="169"/>
      <c r="H4692" s="169"/>
      <c r="I4692" s="169"/>
      <c r="J4692" s="169"/>
      <c r="K4692" s="177"/>
    </row>
    <row r="4693" spans="2:11" x14ac:dyDescent="0.75">
      <c r="B4693" s="176" t="s">
        <v>4907</v>
      </c>
      <c r="C4693" s="168"/>
      <c r="D4693" s="169"/>
      <c r="E4693" s="169"/>
      <c r="F4693" s="169"/>
      <c r="G4693" s="169"/>
      <c r="H4693" s="169"/>
      <c r="I4693" s="169"/>
      <c r="J4693" s="169"/>
      <c r="K4693" s="177"/>
    </row>
    <row r="4694" spans="2:11" x14ac:dyDescent="0.75">
      <c r="B4694" s="176" t="s">
        <v>4908</v>
      </c>
      <c r="C4694" s="168"/>
      <c r="D4694" s="169"/>
      <c r="E4694" s="169"/>
      <c r="F4694" s="169"/>
      <c r="G4694" s="169"/>
      <c r="H4694" s="169"/>
      <c r="I4694" s="169"/>
      <c r="J4694" s="169"/>
      <c r="K4694" s="177"/>
    </row>
    <row r="4695" spans="2:11" x14ac:dyDescent="0.75">
      <c r="B4695" s="176" t="s">
        <v>4909</v>
      </c>
      <c r="C4695" s="168"/>
      <c r="D4695" s="169"/>
      <c r="E4695" s="169"/>
      <c r="F4695" s="169"/>
      <c r="G4695" s="169"/>
      <c r="H4695" s="169"/>
      <c r="I4695" s="169"/>
      <c r="J4695" s="169"/>
      <c r="K4695" s="177"/>
    </row>
    <row r="4696" spans="2:11" x14ac:dyDescent="0.75">
      <c r="B4696" s="176" t="s">
        <v>4910</v>
      </c>
      <c r="C4696" s="168"/>
      <c r="D4696" s="169"/>
      <c r="E4696" s="169"/>
      <c r="F4696" s="169"/>
      <c r="G4696" s="169"/>
      <c r="H4696" s="169"/>
      <c r="I4696" s="169"/>
      <c r="J4696" s="169"/>
      <c r="K4696" s="177"/>
    </row>
    <row r="4697" spans="2:11" x14ac:dyDescent="0.75">
      <c r="B4697" s="176" t="s">
        <v>4911</v>
      </c>
      <c r="C4697" s="168"/>
      <c r="D4697" s="169"/>
      <c r="E4697" s="169"/>
      <c r="F4697" s="169"/>
      <c r="G4697" s="169"/>
      <c r="H4697" s="169"/>
      <c r="I4697" s="169"/>
      <c r="J4697" s="169"/>
      <c r="K4697" s="177"/>
    </row>
    <row r="4698" spans="2:11" x14ac:dyDescent="0.75">
      <c r="B4698" s="176" t="s">
        <v>4912</v>
      </c>
      <c r="C4698" s="168"/>
      <c r="D4698" s="169"/>
      <c r="E4698" s="169"/>
      <c r="F4698" s="169"/>
      <c r="G4698" s="169"/>
      <c r="H4698" s="169"/>
      <c r="I4698" s="169"/>
      <c r="J4698" s="169"/>
      <c r="K4698" s="177"/>
    </row>
    <row r="4699" spans="2:11" x14ac:dyDescent="0.75">
      <c r="B4699" s="176" t="s">
        <v>4913</v>
      </c>
      <c r="C4699" s="168"/>
      <c r="D4699" s="169"/>
      <c r="E4699" s="169"/>
      <c r="F4699" s="169"/>
      <c r="G4699" s="169"/>
      <c r="H4699" s="169"/>
      <c r="I4699" s="169"/>
      <c r="J4699" s="169"/>
      <c r="K4699" s="177"/>
    </row>
    <row r="4700" spans="2:11" x14ac:dyDescent="0.75">
      <c r="B4700" s="176" t="s">
        <v>4914</v>
      </c>
      <c r="C4700" s="168"/>
      <c r="D4700" s="169"/>
      <c r="E4700" s="169"/>
      <c r="F4700" s="169"/>
      <c r="G4700" s="169"/>
      <c r="H4700" s="169"/>
      <c r="I4700" s="169"/>
      <c r="J4700" s="169"/>
      <c r="K4700" s="177"/>
    </row>
    <row r="4701" spans="2:11" x14ac:dyDescent="0.75">
      <c r="B4701" s="176" t="s">
        <v>4915</v>
      </c>
      <c r="C4701" s="168"/>
      <c r="D4701" s="169"/>
      <c r="E4701" s="169"/>
      <c r="F4701" s="169"/>
      <c r="G4701" s="169"/>
      <c r="H4701" s="169"/>
      <c r="I4701" s="169"/>
      <c r="J4701" s="169"/>
      <c r="K4701" s="177"/>
    </row>
    <row r="4702" spans="2:11" x14ac:dyDescent="0.75">
      <c r="B4702" s="176" t="s">
        <v>4916</v>
      </c>
      <c r="C4702" s="168"/>
      <c r="D4702" s="169"/>
      <c r="E4702" s="169"/>
      <c r="F4702" s="169"/>
      <c r="G4702" s="169"/>
      <c r="H4702" s="169"/>
      <c r="I4702" s="169"/>
      <c r="J4702" s="169"/>
      <c r="K4702" s="177"/>
    </row>
    <row r="4703" spans="2:11" x14ac:dyDescent="0.75">
      <c r="B4703" s="176" t="s">
        <v>4917</v>
      </c>
      <c r="C4703" s="168"/>
      <c r="D4703" s="169"/>
      <c r="E4703" s="169"/>
      <c r="F4703" s="169"/>
      <c r="G4703" s="169"/>
      <c r="H4703" s="169"/>
      <c r="I4703" s="169"/>
      <c r="J4703" s="169"/>
      <c r="K4703" s="177"/>
    </row>
    <row r="4704" spans="2:11" x14ac:dyDescent="0.75">
      <c r="B4704" s="176" t="s">
        <v>4918</v>
      </c>
      <c r="C4704" s="168"/>
      <c r="D4704" s="169"/>
      <c r="E4704" s="169"/>
      <c r="F4704" s="169"/>
      <c r="G4704" s="169"/>
      <c r="H4704" s="169"/>
      <c r="I4704" s="169"/>
      <c r="J4704" s="169"/>
      <c r="K4704" s="177"/>
    </row>
    <row r="4705" spans="2:11" x14ac:dyDescent="0.75">
      <c r="B4705" s="176" t="s">
        <v>4919</v>
      </c>
      <c r="C4705" s="168"/>
      <c r="D4705" s="169"/>
      <c r="E4705" s="169"/>
      <c r="F4705" s="169"/>
      <c r="G4705" s="169"/>
      <c r="H4705" s="169"/>
      <c r="I4705" s="169"/>
      <c r="J4705" s="169"/>
      <c r="K4705" s="177"/>
    </row>
    <row r="4706" spans="2:11" x14ac:dyDescent="0.75">
      <c r="B4706" s="176" t="s">
        <v>4920</v>
      </c>
      <c r="C4706" s="168"/>
      <c r="D4706" s="169"/>
      <c r="E4706" s="169"/>
      <c r="F4706" s="169"/>
      <c r="G4706" s="169"/>
      <c r="H4706" s="169"/>
      <c r="I4706" s="169"/>
      <c r="J4706" s="169"/>
      <c r="K4706" s="177"/>
    </row>
    <row r="4707" spans="2:11" x14ac:dyDescent="0.75">
      <c r="B4707" s="176" t="s">
        <v>4921</v>
      </c>
      <c r="C4707" s="168"/>
      <c r="D4707" s="169"/>
      <c r="E4707" s="169"/>
      <c r="F4707" s="169"/>
      <c r="G4707" s="169"/>
      <c r="H4707" s="169"/>
      <c r="I4707" s="169"/>
      <c r="J4707" s="169"/>
      <c r="K4707" s="177"/>
    </row>
    <row r="4708" spans="2:11" x14ac:dyDescent="0.75">
      <c r="B4708" s="176" t="s">
        <v>4922</v>
      </c>
      <c r="C4708" s="168"/>
      <c r="D4708" s="169"/>
      <c r="E4708" s="169"/>
      <c r="F4708" s="169"/>
      <c r="G4708" s="169"/>
      <c r="H4708" s="169"/>
      <c r="I4708" s="169"/>
      <c r="J4708" s="169"/>
      <c r="K4708" s="177"/>
    </row>
    <row r="4709" spans="2:11" x14ac:dyDescent="0.75">
      <c r="B4709" s="176" t="s">
        <v>4923</v>
      </c>
      <c r="C4709" s="168"/>
      <c r="D4709" s="169"/>
      <c r="E4709" s="169"/>
      <c r="F4709" s="169"/>
      <c r="G4709" s="169"/>
      <c r="H4709" s="169"/>
      <c r="I4709" s="169"/>
      <c r="J4709" s="169"/>
      <c r="K4709" s="177"/>
    </row>
    <row r="4710" spans="2:11" x14ac:dyDescent="0.75">
      <c r="B4710" s="176" t="s">
        <v>4924</v>
      </c>
      <c r="C4710" s="168"/>
      <c r="D4710" s="169"/>
      <c r="E4710" s="169"/>
      <c r="F4710" s="169"/>
      <c r="G4710" s="169"/>
      <c r="H4710" s="169"/>
      <c r="I4710" s="169"/>
      <c r="J4710" s="169"/>
      <c r="K4710" s="177"/>
    </row>
    <row r="4711" spans="2:11" x14ac:dyDescent="0.75">
      <c r="B4711" s="176" t="s">
        <v>4925</v>
      </c>
      <c r="C4711" s="168"/>
      <c r="D4711" s="169"/>
      <c r="E4711" s="169"/>
      <c r="F4711" s="169"/>
      <c r="G4711" s="169"/>
      <c r="H4711" s="169"/>
      <c r="I4711" s="169"/>
      <c r="J4711" s="169"/>
      <c r="K4711" s="177"/>
    </row>
    <row r="4712" spans="2:11" x14ac:dyDescent="0.75">
      <c r="B4712" s="176" t="s">
        <v>4926</v>
      </c>
      <c r="C4712" s="168"/>
      <c r="D4712" s="169"/>
      <c r="E4712" s="169"/>
      <c r="F4712" s="169"/>
      <c r="G4712" s="169"/>
      <c r="H4712" s="169"/>
      <c r="I4712" s="169"/>
      <c r="J4712" s="169"/>
      <c r="K4712" s="177"/>
    </row>
    <row r="4713" spans="2:11" x14ac:dyDescent="0.75">
      <c r="B4713" s="176" t="s">
        <v>4927</v>
      </c>
      <c r="C4713" s="168"/>
      <c r="D4713" s="169"/>
      <c r="E4713" s="169"/>
      <c r="F4713" s="169"/>
      <c r="G4713" s="169"/>
      <c r="H4713" s="169"/>
      <c r="I4713" s="169"/>
      <c r="J4713" s="169"/>
      <c r="K4713" s="177"/>
    </row>
    <row r="4714" spans="2:11" x14ac:dyDescent="0.75">
      <c r="B4714" s="176" t="s">
        <v>4928</v>
      </c>
      <c r="C4714" s="168"/>
      <c r="D4714" s="169"/>
      <c r="E4714" s="169"/>
      <c r="F4714" s="169"/>
      <c r="G4714" s="169"/>
      <c r="H4714" s="169"/>
      <c r="I4714" s="169"/>
      <c r="J4714" s="169"/>
      <c r="K4714" s="177"/>
    </row>
    <row r="4715" spans="2:11" x14ac:dyDescent="0.75">
      <c r="B4715" s="176" t="s">
        <v>4929</v>
      </c>
      <c r="C4715" s="168"/>
      <c r="D4715" s="169"/>
      <c r="E4715" s="169"/>
      <c r="F4715" s="169"/>
      <c r="G4715" s="169"/>
      <c r="H4715" s="169"/>
      <c r="I4715" s="169"/>
      <c r="J4715" s="169"/>
      <c r="K4715" s="177"/>
    </row>
    <row r="4716" spans="2:11" x14ac:dyDescent="0.75">
      <c r="B4716" s="176" t="s">
        <v>4930</v>
      </c>
      <c r="C4716" s="168"/>
      <c r="D4716" s="169"/>
      <c r="E4716" s="169"/>
      <c r="F4716" s="169"/>
      <c r="G4716" s="169"/>
      <c r="H4716" s="169"/>
      <c r="I4716" s="169"/>
      <c r="J4716" s="169"/>
      <c r="K4716" s="177"/>
    </row>
    <row r="4717" spans="2:11" x14ac:dyDescent="0.75">
      <c r="B4717" s="176" t="s">
        <v>4931</v>
      </c>
      <c r="C4717" s="168"/>
      <c r="D4717" s="169"/>
      <c r="E4717" s="169"/>
      <c r="F4717" s="169"/>
      <c r="G4717" s="169"/>
      <c r="H4717" s="169"/>
      <c r="I4717" s="169"/>
      <c r="J4717" s="169"/>
      <c r="K4717" s="177"/>
    </row>
    <row r="4718" spans="2:11" x14ac:dyDescent="0.75">
      <c r="B4718" s="176" t="s">
        <v>4932</v>
      </c>
      <c r="C4718" s="168"/>
      <c r="D4718" s="169"/>
      <c r="E4718" s="169"/>
      <c r="F4718" s="169"/>
      <c r="G4718" s="169"/>
      <c r="H4718" s="169"/>
      <c r="I4718" s="169"/>
      <c r="J4718" s="169"/>
      <c r="K4718" s="177"/>
    </row>
    <row r="4719" spans="2:11" x14ac:dyDescent="0.75">
      <c r="B4719" s="176" t="s">
        <v>4933</v>
      </c>
      <c r="C4719" s="168"/>
      <c r="D4719" s="169"/>
      <c r="E4719" s="169"/>
      <c r="F4719" s="169"/>
      <c r="G4719" s="169"/>
      <c r="H4719" s="169"/>
      <c r="I4719" s="169"/>
      <c r="J4719" s="169"/>
      <c r="K4719" s="177"/>
    </row>
    <row r="4720" spans="2:11" x14ac:dyDescent="0.75">
      <c r="B4720" s="176" t="s">
        <v>4934</v>
      </c>
      <c r="C4720" s="168"/>
      <c r="D4720" s="169"/>
      <c r="E4720" s="169"/>
      <c r="F4720" s="169"/>
      <c r="G4720" s="169"/>
      <c r="H4720" s="169"/>
      <c r="I4720" s="169"/>
      <c r="J4720" s="169"/>
      <c r="K4720" s="177"/>
    </row>
    <row r="4721" spans="2:11" x14ac:dyDescent="0.75">
      <c r="B4721" s="176" t="s">
        <v>4935</v>
      </c>
      <c r="C4721" s="168"/>
      <c r="D4721" s="169"/>
      <c r="E4721" s="169"/>
      <c r="F4721" s="169"/>
      <c r="G4721" s="169"/>
      <c r="H4721" s="169"/>
      <c r="I4721" s="169"/>
      <c r="J4721" s="169"/>
      <c r="K4721" s="177"/>
    </row>
    <row r="4722" spans="2:11" x14ac:dyDescent="0.75">
      <c r="B4722" s="176" t="s">
        <v>4936</v>
      </c>
      <c r="C4722" s="168"/>
      <c r="D4722" s="169"/>
      <c r="E4722" s="169"/>
      <c r="F4722" s="169"/>
      <c r="G4722" s="169"/>
      <c r="H4722" s="169"/>
      <c r="I4722" s="169"/>
      <c r="J4722" s="169"/>
      <c r="K4722" s="177"/>
    </row>
    <row r="4723" spans="2:11" x14ac:dyDescent="0.75">
      <c r="B4723" s="176" t="s">
        <v>4937</v>
      </c>
      <c r="C4723" s="168"/>
      <c r="D4723" s="169"/>
      <c r="E4723" s="169"/>
      <c r="F4723" s="169"/>
      <c r="G4723" s="169"/>
      <c r="H4723" s="169"/>
      <c r="I4723" s="169"/>
      <c r="J4723" s="169"/>
      <c r="K4723" s="177"/>
    </row>
    <row r="4724" spans="2:11" x14ac:dyDescent="0.75">
      <c r="B4724" s="176" t="s">
        <v>4938</v>
      </c>
      <c r="C4724" s="168"/>
      <c r="D4724" s="169"/>
      <c r="E4724" s="169"/>
      <c r="F4724" s="169"/>
      <c r="G4724" s="169"/>
      <c r="H4724" s="169"/>
      <c r="I4724" s="169"/>
      <c r="J4724" s="169"/>
      <c r="K4724" s="177"/>
    </row>
    <row r="4725" spans="2:11" x14ac:dyDescent="0.75">
      <c r="B4725" s="176" t="s">
        <v>4939</v>
      </c>
      <c r="C4725" s="168"/>
      <c r="D4725" s="169"/>
      <c r="E4725" s="169"/>
      <c r="F4725" s="169"/>
      <c r="G4725" s="169"/>
      <c r="H4725" s="169"/>
      <c r="I4725" s="169"/>
      <c r="J4725" s="169"/>
      <c r="K4725" s="177"/>
    </row>
    <row r="4726" spans="2:11" x14ac:dyDescent="0.75">
      <c r="B4726" s="176" t="s">
        <v>4940</v>
      </c>
      <c r="C4726" s="168"/>
      <c r="D4726" s="169"/>
      <c r="E4726" s="169"/>
      <c r="F4726" s="169"/>
      <c r="G4726" s="169"/>
      <c r="H4726" s="169"/>
      <c r="I4726" s="169"/>
      <c r="J4726" s="169"/>
      <c r="K4726" s="177"/>
    </row>
    <row r="4727" spans="2:11" x14ac:dyDescent="0.75">
      <c r="B4727" s="176" t="s">
        <v>4941</v>
      </c>
      <c r="C4727" s="168"/>
      <c r="D4727" s="169"/>
      <c r="E4727" s="169"/>
      <c r="F4727" s="169"/>
      <c r="G4727" s="169"/>
      <c r="H4727" s="169"/>
      <c r="I4727" s="169"/>
      <c r="J4727" s="169"/>
      <c r="K4727" s="177"/>
    </row>
    <row r="4728" spans="2:11" x14ac:dyDescent="0.75">
      <c r="B4728" s="176" t="s">
        <v>4942</v>
      </c>
      <c r="C4728" s="168"/>
      <c r="D4728" s="169"/>
      <c r="E4728" s="169"/>
      <c r="F4728" s="169"/>
      <c r="G4728" s="169"/>
      <c r="H4728" s="169"/>
      <c r="I4728" s="169"/>
      <c r="J4728" s="169"/>
      <c r="K4728" s="177"/>
    </row>
    <row r="4729" spans="2:11" x14ac:dyDescent="0.75">
      <c r="B4729" s="176" t="s">
        <v>4943</v>
      </c>
      <c r="C4729" s="168"/>
      <c r="D4729" s="169"/>
      <c r="E4729" s="169"/>
      <c r="F4729" s="169"/>
      <c r="G4729" s="169"/>
      <c r="H4729" s="169"/>
      <c r="I4729" s="169"/>
      <c r="J4729" s="169"/>
      <c r="K4729" s="177"/>
    </row>
    <row r="4730" spans="2:11" x14ac:dyDescent="0.75">
      <c r="B4730" s="176" t="s">
        <v>4944</v>
      </c>
      <c r="C4730" s="168"/>
      <c r="D4730" s="169"/>
      <c r="E4730" s="169"/>
      <c r="F4730" s="169"/>
      <c r="G4730" s="169"/>
      <c r="H4730" s="169"/>
      <c r="I4730" s="169"/>
      <c r="J4730" s="169"/>
      <c r="K4730" s="177"/>
    </row>
    <row r="4731" spans="2:11" x14ac:dyDescent="0.75">
      <c r="B4731" s="176" t="s">
        <v>4945</v>
      </c>
      <c r="C4731" s="168"/>
      <c r="D4731" s="169"/>
      <c r="E4731" s="169"/>
      <c r="F4731" s="169"/>
      <c r="G4731" s="169"/>
      <c r="H4731" s="169"/>
      <c r="I4731" s="169"/>
      <c r="J4731" s="169"/>
      <c r="K4731" s="177"/>
    </row>
    <row r="4732" spans="2:11" x14ac:dyDescent="0.75">
      <c r="B4732" s="176" t="s">
        <v>4946</v>
      </c>
      <c r="C4732" s="168"/>
      <c r="D4732" s="169"/>
      <c r="E4732" s="169"/>
      <c r="F4732" s="169"/>
      <c r="G4732" s="169"/>
      <c r="H4732" s="169"/>
      <c r="I4732" s="169"/>
      <c r="J4732" s="169"/>
      <c r="K4732" s="177"/>
    </row>
    <row r="4733" spans="2:11" x14ac:dyDescent="0.75">
      <c r="B4733" s="176" t="s">
        <v>4947</v>
      </c>
      <c r="C4733" s="168"/>
      <c r="D4733" s="169"/>
      <c r="E4733" s="169"/>
      <c r="F4733" s="169"/>
      <c r="G4733" s="169"/>
      <c r="H4733" s="169"/>
      <c r="I4733" s="169"/>
      <c r="J4733" s="169"/>
      <c r="K4733" s="177"/>
    </row>
    <row r="4734" spans="2:11" x14ac:dyDescent="0.75">
      <c r="B4734" s="176" t="s">
        <v>4948</v>
      </c>
      <c r="C4734" s="168"/>
      <c r="D4734" s="169"/>
      <c r="E4734" s="169"/>
      <c r="F4734" s="169"/>
      <c r="G4734" s="169"/>
      <c r="H4734" s="169"/>
      <c r="I4734" s="169"/>
      <c r="J4734" s="169"/>
      <c r="K4734" s="177"/>
    </row>
    <row r="4735" spans="2:11" x14ac:dyDescent="0.75">
      <c r="B4735" s="176" t="s">
        <v>4949</v>
      </c>
      <c r="C4735" s="168"/>
      <c r="D4735" s="169"/>
      <c r="E4735" s="169"/>
      <c r="F4735" s="169"/>
      <c r="G4735" s="169"/>
      <c r="H4735" s="169"/>
      <c r="I4735" s="169"/>
      <c r="J4735" s="169"/>
      <c r="K4735" s="177"/>
    </row>
    <row r="4736" spans="2:11" x14ac:dyDescent="0.75">
      <c r="B4736" s="176" t="s">
        <v>4950</v>
      </c>
      <c r="C4736" s="168"/>
      <c r="D4736" s="169"/>
      <c r="E4736" s="169"/>
      <c r="F4736" s="169"/>
      <c r="G4736" s="169"/>
      <c r="H4736" s="169"/>
      <c r="I4736" s="169"/>
      <c r="J4736" s="169"/>
      <c r="K4736" s="177"/>
    </row>
    <row r="4737" spans="2:11" x14ac:dyDescent="0.75">
      <c r="B4737" s="176" t="s">
        <v>4951</v>
      </c>
      <c r="C4737" s="168"/>
      <c r="D4737" s="169"/>
      <c r="E4737" s="169"/>
      <c r="F4737" s="169"/>
      <c r="G4737" s="169"/>
      <c r="H4737" s="169"/>
      <c r="I4737" s="169"/>
      <c r="J4737" s="169"/>
      <c r="K4737" s="177"/>
    </row>
    <row r="4738" spans="2:11" x14ac:dyDescent="0.75">
      <c r="B4738" s="176" t="s">
        <v>4952</v>
      </c>
      <c r="C4738" s="168"/>
      <c r="D4738" s="169"/>
      <c r="E4738" s="169"/>
      <c r="F4738" s="169"/>
      <c r="G4738" s="169"/>
      <c r="H4738" s="169"/>
      <c r="I4738" s="169"/>
      <c r="J4738" s="169"/>
      <c r="K4738" s="177"/>
    </row>
    <row r="4739" spans="2:11" x14ac:dyDescent="0.75">
      <c r="B4739" s="176" t="s">
        <v>4953</v>
      </c>
      <c r="C4739" s="168"/>
      <c r="D4739" s="169"/>
      <c r="E4739" s="169"/>
      <c r="F4739" s="169"/>
      <c r="G4739" s="169"/>
      <c r="H4739" s="169"/>
      <c r="I4739" s="169"/>
      <c r="J4739" s="169"/>
      <c r="K4739" s="177"/>
    </row>
    <row r="4740" spans="2:11" x14ac:dyDescent="0.75">
      <c r="B4740" s="176" t="s">
        <v>4954</v>
      </c>
      <c r="C4740" s="168"/>
      <c r="D4740" s="169"/>
      <c r="E4740" s="169"/>
      <c r="F4740" s="169"/>
      <c r="G4740" s="169"/>
      <c r="H4740" s="169"/>
      <c r="I4740" s="169"/>
      <c r="J4740" s="169"/>
      <c r="K4740" s="177"/>
    </row>
    <row r="4741" spans="2:11" x14ac:dyDescent="0.75">
      <c r="B4741" s="176" t="s">
        <v>4955</v>
      </c>
      <c r="C4741" s="168"/>
      <c r="D4741" s="169"/>
      <c r="E4741" s="169"/>
      <c r="F4741" s="169"/>
      <c r="G4741" s="169"/>
      <c r="H4741" s="169"/>
      <c r="I4741" s="169"/>
      <c r="J4741" s="169"/>
      <c r="K4741" s="177"/>
    </row>
    <row r="4742" spans="2:11" x14ac:dyDescent="0.75">
      <c r="B4742" s="176" t="s">
        <v>4956</v>
      </c>
      <c r="C4742" s="168"/>
      <c r="D4742" s="169"/>
      <c r="E4742" s="169"/>
      <c r="F4742" s="169"/>
      <c r="G4742" s="169"/>
      <c r="H4742" s="169"/>
      <c r="I4742" s="169"/>
      <c r="J4742" s="169"/>
      <c r="K4742" s="177"/>
    </row>
    <row r="4743" spans="2:11" x14ac:dyDescent="0.75">
      <c r="B4743" s="176" t="s">
        <v>4957</v>
      </c>
      <c r="C4743" s="168"/>
      <c r="D4743" s="169"/>
      <c r="E4743" s="169"/>
      <c r="F4743" s="169"/>
      <c r="G4743" s="169"/>
      <c r="H4743" s="169"/>
      <c r="I4743" s="169"/>
      <c r="J4743" s="169"/>
      <c r="K4743" s="177"/>
    </row>
    <row r="4744" spans="2:11" x14ac:dyDescent="0.75">
      <c r="B4744" s="176" t="s">
        <v>4958</v>
      </c>
      <c r="C4744" s="168"/>
      <c r="D4744" s="169"/>
      <c r="E4744" s="169"/>
      <c r="F4744" s="169"/>
      <c r="G4744" s="169"/>
      <c r="H4744" s="169"/>
      <c r="I4744" s="169"/>
      <c r="J4744" s="169"/>
      <c r="K4744" s="177"/>
    </row>
    <row r="4745" spans="2:11" x14ac:dyDescent="0.75">
      <c r="B4745" s="176" t="s">
        <v>4959</v>
      </c>
      <c r="C4745" s="168"/>
      <c r="D4745" s="169"/>
      <c r="E4745" s="169"/>
      <c r="F4745" s="169"/>
      <c r="G4745" s="169"/>
      <c r="H4745" s="169"/>
      <c r="I4745" s="169"/>
      <c r="J4745" s="169"/>
      <c r="K4745" s="177"/>
    </row>
    <row r="4746" spans="2:11" x14ac:dyDescent="0.75">
      <c r="B4746" s="176" t="s">
        <v>4960</v>
      </c>
      <c r="C4746" s="168"/>
      <c r="D4746" s="169"/>
      <c r="E4746" s="169"/>
      <c r="F4746" s="169"/>
      <c r="G4746" s="169"/>
      <c r="H4746" s="169"/>
      <c r="I4746" s="169"/>
      <c r="J4746" s="169"/>
      <c r="K4746" s="177"/>
    </row>
    <row r="4747" spans="2:11" x14ac:dyDescent="0.75">
      <c r="B4747" s="176" t="s">
        <v>4961</v>
      </c>
      <c r="C4747" s="168"/>
      <c r="D4747" s="169"/>
      <c r="E4747" s="169"/>
      <c r="F4747" s="169"/>
      <c r="G4747" s="169"/>
      <c r="H4747" s="169"/>
      <c r="I4747" s="169"/>
      <c r="J4747" s="169"/>
      <c r="K4747" s="177"/>
    </row>
    <row r="4748" spans="2:11" x14ac:dyDescent="0.75">
      <c r="B4748" s="176" t="s">
        <v>4962</v>
      </c>
      <c r="C4748" s="168"/>
      <c r="D4748" s="169"/>
      <c r="E4748" s="169"/>
      <c r="F4748" s="169"/>
      <c r="G4748" s="169"/>
      <c r="H4748" s="169"/>
      <c r="I4748" s="169"/>
      <c r="J4748" s="169"/>
      <c r="K4748" s="177"/>
    </row>
    <row r="4749" spans="2:11" x14ac:dyDescent="0.75">
      <c r="B4749" s="176" t="s">
        <v>4963</v>
      </c>
      <c r="C4749" s="168"/>
      <c r="D4749" s="169"/>
      <c r="E4749" s="169"/>
      <c r="F4749" s="169"/>
      <c r="G4749" s="169"/>
      <c r="H4749" s="169"/>
      <c r="I4749" s="169"/>
      <c r="J4749" s="169"/>
      <c r="K4749" s="177"/>
    </row>
    <row r="4750" spans="2:11" x14ac:dyDescent="0.75">
      <c r="B4750" s="176" t="s">
        <v>4964</v>
      </c>
      <c r="C4750" s="168"/>
      <c r="D4750" s="169"/>
      <c r="E4750" s="169"/>
      <c r="F4750" s="169"/>
      <c r="G4750" s="169"/>
      <c r="H4750" s="169"/>
      <c r="I4750" s="169"/>
      <c r="J4750" s="169"/>
      <c r="K4750" s="177"/>
    </row>
    <row r="4751" spans="2:11" x14ac:dyDescent="0.75">
      <c r="B4751" s="176" t="s">
        <v>4965</v>
      </c>
      <c r="C4751" s="168"/>
      <c r="D4751" s="169"/>
      <c r="E4751" s="169"/>
      <c r="F4751" s="169"/>
      <c r="G4751" s="169"/>
      <c r="H4751" s="169"/>
      <c r="I4751" s="169"/>
      <c r="J4751" s="169"/>
      <c r="K4751" s="177"/>
    </row>
    <row r="4752" spans="2:11" x14ac:dyDescent="0.75">
      <c r="B4752" s="176" t="s">
        <v>4966</v>
      </c>
      <c r="C4752" s="168"/>
      <c r="D4752" s="169"/>
      <c r="E4752" s="169"/>
      <c r="F4752" s="169"/>
      <c r="G4752" s="169"/>
      <c r="H4752" s="169"/>
      <c r="I4752" s="169"/>
      <c r="J4752" s="169"/>
      <c r="K4752" s="177"/>
    </row>
    <row r="4753" spans="2:11" x14ac:dyDescent="0.75">
      <c r="B4753" s="176" t="s">
        <v>4967</v>
      </c>
      <c r="C4753" s="168"/>
      <c r="D4753" s="169"/>
      <c r="E4753" s="169"/>
      <c r="F4753" s="169"/>
      <c r="G4753" s="169"/>
      <c r="H4753" s="169"/>
      <c r="I4753" s="169"/>
      <c r="J4753" s="169"/>
      <c r="K4753" s="177"/>
    </row>
    <row r="4754" spans="2:11" x14ac:dyDescent="0.75">
      <c r="B4754" s="176" t="s">
        <v>4968</v>
      </c>
      <c r="C4754" s="168"/>
      <c r="D4754" s="169"/>
      <c r="E4754" s="169"/>
      <c r="F4754" s="169"/>
      <c r="G4754" s="169"/>
      <c r="H4754" s="169"/>
      <c r="I4754" s="169"/>
      <c r="J4754" s="169"/>
      <c r="K4754" s="177"/>
    </row>
    <row r="4755" spans="2:11" x14ac:dyDescent="0.75">
      <c r="B4755" s="176" t="s">
        <v>4969</v>
      </c>
      <c r="C4755" s="168"/>
      <c r="D4755" s="169"/>
      <c r="E4755" s="169"/>
      <c r="F4755" s="169"/>
      <c r="G4755" s="169"/>
      <c r="H4755" s="169"/>
      <c r="I4755" s="169"/>
      <c r="J4755" s="169"/>
      <c r="K4755" s="177"/>
    </row>
    <row r="4756" spans="2:11" x14ac:dyDescent="0.75">
      <c r="B4756" s="176" t="s">
        <v>4970</v>
      </c>
      <c r="C4756" s="168"/>
      <c r="D4756" s="169"/>
      <c r="E4756" s="169"/>
      <c r="F4756" s="169"/>
      <c r="G4756" s="169"/>
      <c r="H4756" s="169"/>
      <c r="I4756" s="169"/>
      <c r="J4756" s="169"/>
      <c r="K4756" s="177"/>
    </row>
    <row r="4757" spans="2:11" x14ac:dyDescent="0.75">
      <c r="B4757" s="176" t="s">
        <v>4971</v>
      </c>
      <c r="C4757" s="168"/>
      <c r="D4757" s="169"/>
      <c r="E4757" s="169"/>
      <c r="F4757" s="169"/>
      <c r="G4757" s="169"/>
      <c r="H4757" s="169"/>
      <c r="I4757" s="169"/>
      <c r="J4757" s="169"/>
      <c r="K4757" s="177"/>
    </row>
    <row r="4758" spans="2:11" x14ac:dyDescent="0.75">
      <c r="B4758" s="176" t="s">
        <v>4972</v>
      </c>
      <c r="C4758" s="168"/>
      <c r="D4758" s="169"/>
      <c r="E4758" s="169"/>
      <c r="F4758" s="169"/>
      <c r="G4758" s="169"/>
      <c r="H4758" s="169"/>
      <c r="I4758" s="169"/>
      <c r="J4758" s="169"/>
      <c r="K4758" s="177"/>
    </row>
    <row r="4759" spans="2:11" x14ac:dyDescent="0.75">
      <c r="B4759" s="176" t="s">
        <v>4973</v>
      </c>
      <c r="C4759" s="168"/>
      <c r="D4759" s="169"/>
      <c r="E4759" s="169"/>
      <c r="F4759" s="169"/>
      <c r="G4759" s="169"/>
      <c r="H4759" s="169"/>
      <c r="I4759" s="169"/>
      <c r="J4759" s="169"/>
      <c r="K4759" s="177"/>
    </row>
    <row r="4760" spans="2:11" x14ac:dyDescent="0.75">
      <c r="B4760" s="176" t="s">
        <v>4974</v>
      </c>
      <c r="C4760" s="168"/>
      <c r="D4760" s="169"/>
      <c r="E4760" s="169"/>
      <c r="F4760" s="169"/>
      <c r="G4760" s="169"/>
      <c r="H4760" s="169"/>
      <c r="I4760" s="169"/>
      <c r="J4760" s="169"/>
      <c r="K4760" s="177"/>
    </row>
    <row r="4761" spans="2:11" x14ac:dyDescent="0.75">
      <c r="B4761" s="176" t="s">
        <v>4975</v>
      </c>
      <c r="C4761" s="168"/>
      <c r="D4761" s="169"/>
      <c r="E4761" s="169"/>
      <c r="F4761" s="169"/>
      <c r="G4761" s="169"/>
      <c r="H4761" s="169"/>
      <c r="I4761" s="169"/>
      <c r="J4761" s="169"/>
      <c r="K4761" s="177"/>
    </row>
    <row r="4762" spans="2:11" x14ac:dyDescent="0.75">
      <c r="B4762" s="176" t="s">
        <v>4976</v>
      </c>
      <c r="C4762" s="168"/>
      <c r="D4762" s="169"/>
      <c r="E4762" s="169"/>
      <c r="F4762" s="169"/>
      <c r="G4762" s="169"/>
      <c r="H4762" s="169"/>
      <c r="I4762" s="169"/>
      <c r="J4762" s="169"/>
      <c r="K4762" s="177"/>
    </row>
    <row r="4763" spans="2:11" x14ac:dyDescent="0.75">
      <c r="B4763" s="176" t="s">
        <v>4977</v>
      </c>
      <c r="C4763" s="168"/>
      <c r="D4763" s="169"/>
      <c r="E4763" s="169"/>
      <c r="F4763" s="169"/>
      <c r="G4763" s="169"/>
      <c r="H4763" s="169"/>
      <c r="I4763" s="169"/>
      <c r="J4763" s="169"/>
      <c r="K4763" s="177"/>
    </row>
    <row r="4764" spans="2:11" x14ac:dyDescent="0.75">
      <c r="B4764" s="176" t="s">
        <v>4978</v>
      </c>
      <c r="C4764" s="168"/>
      <c r="D4764" s="169"/>
      <c r="E4764" s="169"/>
      <c r="F4764" s="169"/>
      <c r="G4764" s="169"/>
      <c r="H4764" s="169"/>
      <c r="I4764" s="169"/>
      <c r="J4764" s="169"/>
      <c r="K4764" s="177"/>
    </row>
    <row r="4765" spans="2:11" x14ac:dyDescent="0.75">
      <c r="B4765" s="176" t="s">
        <v>4979</v>
      </c>
      <c r="C4765" s="168"/>
      <c r="D4765" s="169"/>
      <c r="E4765" s="169"/>
      <c r="F4765" s="169"/>
      <c r="G4765" s="169"/>
      <c r="H4765" s="169"/>
      <c r="I4765" s="169"/>
      <c r="J4765" s="169"/>
      <c r="K4765" s="177"/>
    </row>
    <row r="4766" spans="2:11" x14ac:dyDescent="0.75">
      <c r="B4766" s="176" t="s">
        <v>4980</v>
      </c>
      <c r="C4766" s="168"/>
      <c r="D4766" s="169"/>
      <c r="E4766" s="169"/>
      <c r="F4766" s="169"/>
      <c r="G4766" s="169"/>
      <c r="H4766" s="169"/>
      <c r="I4766" s="169"/>
      <c r="J4766" s="169"/>
      <c r="K4766" s="177"/>
    </row>
    <row r="4767" spans="2:11" x14ac:dyDescent="0.75">
      <c r="B4767" s="176" t="s">
        <v>4981</v>
      </c>
      <c r="C4767" s="168"/>
      <c r="D4767" s="169"/>
      <c r="E4767" s="169"/>
      <c r="F4767" s="169"/>
      <c r="G4767" s="169"/>
      <c r="H4767" s="169"/>
      <c r="I4767" s="169"/>
      <c r="J4767" s="169"/>
      <c r="K4767" s="177"/>
    </row>
    <row r="4768" spans="2:11" x14ac:dyDescent="0.75">
      <c r="B4768" s="176" t="s">
        <v>4982</v>
      </c>
      <c r="C4768" s="168"/>
      <c r="D4768" s="169"/>
      <c r="E4768" s="169"/>
      <c r="F4768" s="169"/>
      <c r="G4768" s="169"/>
      <c r="H4768" s="169"/>
      <c r="I4768" s="169"/>
      <c r="J4768" s="169"/>
      <c r="K4768" s="177"/>
    </row>
    <row r="4769" spans="2:11" x14ac:dyDescent="0.75">
      <c r="B4769" s="176" t="s">
        <v>4983</v>
      </c>
      <c r="C4769" s="168"/>
      <c r="D4769" s="169"/>
      <c r="E4769" s="169"/>
      <c r="F4769" s="169"/>
      <c r="G4769" s="169"/>
      <c r="H4769" s="169"/>
      <c r="I4769" s="169"/>
      <c r="J4769" s="169"/>
      <c r="K4769" s="177"/>
    </row>
    <row r="4770" spans="2:11" x14ac:dyDescent="0.75">
      <c r="B4770" s="176" t="s">
        <v>4984</v>
      </c>
      <c r="C4770" s="168"/>
      <c r="D4770" s="169"/>
      <c r="E4770" s="169"/>
      <c r="F4770" s="169"/>
      <c r="G4770" s="169"/>
      <c r="H4770" s="169"/>
      <c r="I4770" s="169"/>
      <c r="J4770" s="169"/>
      <c r="K4770" s="177"/>
    </row>
    <row r="4771" spans="2:11" x14ac:dyDescent="0.75">
      <c r="B4771" s="176" t="s">
        <v>4985</v>
      </c>
      <c r="C4771" s="168"/>
      <c r="D4771" s="169"/>
      <c r="E4771" s="169"/>
      <c r="F4771" s="169"/>
      <c r="G4771" s="169"/>
      <c r="H4771" s="169"/>
      <c r="I4771" s="169"/>
      <c r="J4771" s="169"/>
      <c r="K4771" s="177"/>
    </row>
    <row r="4772" spans="2:11" x14ac:dyDescent="0.75">
      <c r="B4772" s="176" t="s">
        <v>4986</v>
      </c>
      <c r="C4772" s="168"/>
      <c r="D4772" s="169"/>
      <c r="E4772" s="169"/>
      <c r="F4772" s="169"/>
      <c r="G4772" s="169"/>
      <c r="H4772" s="169"/>
      <c r="I4772" s="169"/>
      <c r="J4772" s="169"/>
      <c r="K4772" s="177"/>
    </row>
    <row r="4773" spans="2:11" x14ac:dyDescent="0.75">
      <c r="B4773" s="176" t="s">
        <v>4987</v>
      </c>
      <c r="C4773" s="168"/>
      <c r="D4773" s="169"/>
      <c r="E4773" s="169"/>
      <c r="F4773" s="169"/>
      <c r="G4773" s="169"/>
      <c r="H4773" s="169"/>
      <c r="I4773" s="169"/>
      <c r="J4773" s="169"/>
      <c r="K4773" s="177"/>
    </row>
    <row r="4774" spans="2:11" x14ac:dyDescent="0.75">
      <c r="B4774" s="176" t="s">
        <v>4988</v>
      </c>
      <c r="C4774" s="168"/>
      <c r="D4774" s="169"/>
      <c r="E4774" s="169"/>
      <c r="F4774" s="169"/>
      <c r="G4774" s="169"/>
      <c r="H4774" s="169"/>
      <c r="I4774" s="169"/>
      <c r="J4774" s="169"/>
      <c r="K4774" s="177"/>
    </row>
    <row r="4775" spans="2:11" x14ac:dyDescent="0.75">
      <c r="B4775" s="176" t="s">
        <v>4989</v>
      </c>
      <c r="C4775" s="168"/>
      <c r="D4775" s="169"/>
      <c r="E4775" s="169"/>
      <c r="F4775" s="169"/>
      <c r="G4775" s="169"/>
      <c r="H4775" s="169"/>
      <c r="I4775" s="169"/>
      <c r="J4775" s="169"/>
      <c r="K4775" s="177"/>
    </row>
    <row r="4776" spans="2:11" x14ac:dyDescent="0.75">
      <c r="B4776" s="176" t="s">
        <v>4990</v>
      </c>
      <c r="C4776" s="168"/>
      <c r="D4776" s="169"/>
      <c r="E4776" s="169"/>
      <c r="F4776" s="169"/>
      <c r="G4776" s="169"/>
      <c r="H4776" s="169"/>
      <c r="I4776" s="169"/>
      <c r="J4776" s="169"/>
      <c r="K4776" s="177"/>
    </row>
    <row r="4777" spans="2:11" x14ac:dyDescent="0.75">
      <c r="B4777" s="176" t="s">
        <v>4991</v>
      </c>
      <c r="C4777" s="168"/>
      <c r="D4777" s="169"/>
      <c r="E4777" s="169"/>
      <c r="F4777" s="169"/>
      <c r="G4777" s="169"/>
      <c r="H4777" s="169"/>
      <c r="I4777" s="169"/>
      <c r="J4777" s="169"/>
      <c r="K4777" s="177"/>
    </row>
    <row r="4778" spans="2:11" x14ac:dyDescent="0.75">
      <c r="B4778" s="176" t="s">
        <v>4992</v>
      </c>
      <c r="C4778" s="168"/>
      <c r="D4778" s="169"/>
      <c r="E4778" s="169"/>
      <c r="F4778" s="169"/>
      <c r="G4778" s="169"/>
      <c r="H4778" s="169"/>
      <c r="I4778" s="169"/>
      <c r="J4778" s="169"/>
      <c r="K4778" s="177"/>
    </row>
    <row r="4779" spans="2:11" x14ac:dyDescent="0.75">
      <c r="B4779" s="176" t="s">
        <v>4993</v>
      </c>
      <c r="C4779" s="168"/>
      <c r="D4779" s="169"/>
      <c r="E4779" s="169"/>
      <c r="F4779" s="169"/>
      <c r="G4779" s="169"/>
      <c r="H4779" s="169"/>
      <c r="I4779" s="169"/>
      <c r="J4779" s="169"/>
      <c r="K4779" s="177"/>
    </row>
    <row r="4780" spans="2:11" x14ac:dyDescent="0.75">
      <c r="B4780" s="176" t="s">
        <v>4994</v>
      </c>
      <c r="C4780" s="168"/>
      <c r="D4780" s="169"/>
      <c r="E4780" s="169"/>
      <c r="F4780" s="169"/>
      <c r="G4780" s="169"/>
      <c r="H4780" s="169"/>
      <c r="I4780" s="169"/>
      <c r="J4780" s="169"/>
      <c r="K4780" s="177"/>
    </row>
    <row r="4781" spans="2:11" x14ac:dyDescent="0.75">
      <c r="B4781" s="176" t="s">
        <v>4995</v>
      </c>
      <c r="C4781" s="168"/>
      <c r="D4781" s="169"/>
      <c r="E4781" s="169"/>
      <c r="F4781" s="169"/>
      <c r="G4781" s="169"/>
      <c r="H4781" s="169"/>
      <c r="I4781" s="169"/>
      <c r="J4781" s="169"/>
      <c r="K4781" s="177"/>
    </row>
    <row r="4782" spans="2:11" x14ac:dyDescent="0.75">
      <c r="B4782" s="176" t="s">
        <v>4996</v>
      </c>
      <c r="C4782" s="168"/>
      <c r="D4782" s="169"/>
      <c r="E4782" s="169"/>
      <c r="F4782" s="169"/>
      <c r="G4782" s="169"/>
      <c r="H4782" s="169"/>
      <c r="I4782" s="169"/>
      <c r="J4782" s="169"/>
      <c r="K4782" s="177"/>
    </row>
    <row r="4783" spans="2:11" x14ac:dyDescent="0.75">
      <c r="B4783" s="176" t="s">
        <v>4997</v>
      </c>
      <c r="C4783" s="168"/>
      <c r="D4783" s="169"/>
      <c r="E4783" s="169"/>
      <c r="F4783" s="169"/>
      <c r="G4783" s="169"/>
      <c r="H4783" s="169"/>
      <c r="I4783" s="169"/>
      <c r="J4783" s="169"/>
      <c r="K4783" s="177"/>
    </row>
    <row r="4784" spans="2:11" x14ac:dyDescent="0.75">
      <c r="B4784" s="176" t="s">
        <v>4998</v>
      </c>
      <c r="C4784" s="168"/>
      <c r="D4784" s="169"/>
      <c r="E4784" s="169"/>
      <c r="F4784" s="169"/>
      <c r="G4784" s="169"/>
      <c r="H4784" s="169"/>
      <c r="I4784" s="169"/>
      <c r="J4784" s="169"/>
      <c r="K4784" s="177"/>
    </row>
    <row r="4785" spans="2:11" x14ac:dyDescent="0.75">
      <c r="B4785" s="176" t="s">
        <v>4999</v>
      </c>
      <c r="C4785" s="168"/>
      <c r="D4785" s="169"/>
      <c r="E4785" s="169"/>
      <c r="F4785" s="169"/>
      <c r="G4785" s="169"/>
      <c r="H4785" s="169"/>
      <c r="I4785" s="169"/>
      <c r="J4785" s="169"/>
      <c r="K4785" s="177"/>
    </row>
    <row r="4786" spans="2:11" x14ac:dyDescent="0.75">
      <c r="B4786" s="176" t="s">
        <v>5000</v>
      </c>
      <c r="C4786" s="168"/>
      <c r="D4786" s="169"/>
      <c r="E4786" s="169"/>
      <c r="F4786" s="169"/>
      <c r="G4786" s="169"/>
      <c r="H4786" s="169"/>
      <c r="I4786" s="169"/>
      <c r="J4786" s="169"/>
      <c r="K4786" s="177"/>
    </row>
    <row r="4787" spans="2:11" x14ac:dyDescent="0.75">
      <c r="B4787" s="176" t="s">
        <v>5001</v>
      </c>
      <c r="C4787" s="168"/>
      <c r="D4787" s="169"/>
      <c r="E4787" s="169"/>
      <c r="F4787" s="169"/>
      <c r="G4787" s="169"/>
      <c r="H4787" s="169"/>
      <c r="I4787" s="169"/>
      <c r="J4787" s="169"/>
      <c r="K4787" s="177"/>
    </row>
    <row r="4788" spans="2:11" x14ac:dyDescent="0.75">
      <c r="B4788" s="176" t="s">
        <v>5002</v>
      </c>
      <c r="C4788" s="168"/>
      <c r="D4788" s="169"/>
      <c r="E4788" s="169"/>
      <c r="F4788" s="169"/>
      <c r="G4788" s="169"/>
      <c r="H4788" s="169"/>
      <c r="I4788" s="169"/>
      <c r="J4788" s="169"/>
      <c r="K4788" s="177"/>
    </row>
    <row r="4789" spans="2:11" x14ac:dyDescent="0.75">
      <c r="B4789" s="176" t="s">
        <v>5003</v>
      </c>
      <c r="C4789" s="168"/>
      <c r="D4789" s="169"/>
      <c r="E4789" s="169"/>
      <c r="F4789" s="169"/>
      <c r="G4789" s="169"/>
      <c r="H4789" s="169"/>
      <c r="I4789" s="169"/>
      <c r="J4789" s="169"/>
      <c r="K4789" s="177"/>
    </row>
    <row r="4790" spans="2:11" x14ac:dyDescent="0.75">
      <c r="B4790" s="176" t="s">
        <v>5004</v>
      </c>
      <c r="C4790" s="168"/>
      <c r="D4790" s="169"/>
      <c r="E4790" s="169"/>
      <c r="F4790" s="169"/>
      <c r="G4790" s="169"/>
      <c r="H4790" s="169"/>
      <c r="I4790" s="169"/>
      <c r="J4790" s="169"/>
      <c r="K4790" s="177"/>
    </row>
    <row r="4791" spans="2:11" x14ac:dyDescent="0.75">
      <c r="B4791" s="176" t="s">
        <v>5005</v>
      </c>
      <c r="C4791" s="168"/>
      <c r="D4791" s="169"/>
      <c r="E4791" s="169"/>
      <c r="F4791" s="169"/>
      <c r="G4791" s="169"/>
      <c r="H4791" s="169"/>
      <c r="I4791" s="169"/>
      <c r="J4791" s="169"/>
      <c r="K4791" s="177"/>
    </row>
    <row r="4792" spans="2:11" x14ac:dyDescent="0.75">
      <c r="B4792" s="176" t="s">
        <v>5006</v>
      </c>
      <c r="C4792" s="168"/>
      <c r="D4792" s="169"/>
      <c r="E4792" s="169"/>
      <c r="F4792" s="169"/>
      <c r="G4792" s="169"/>
      <c r="H4792" s="169"/>
      <c r="I4792" s="169"/>
      <c r="J4792" s="169"/>
      <c r="K4792" s="177"/>
    </row>
    <row r="4793" spans="2:11" x14ac:dyDescent="0.75">
      <c r="B4793" s="176" t="s">
        <v>5007</v>
      </c>
      <c r="C4793" s="168"/>
      <c r="D4793" s="169"/>
      <c r="E4793" s="169"/>
      <c r="F4793" s="169"/>
      <c r="G4793" s="169"/>
      <c r="H4793" s="169"/>
      <c r="I4793" s="169"/>
      <c r="J4793" s="169"/>
      <c r="K4793" s="177"/>
    </row>
    <row r="4794" spans="2:11" x14ac:dyDescent="0.75">
      <c r="B4794" s="176" t="s">
        <v>5008</v>
      </c>
      <c r="C4794" s="168"/>
      <c r="D4794" s="169"/>
      <c r="E4794" s="169"/>
      <c r="F4794" s="169"/>
      <c r="G4794" s="169"/>
      <c r="H4794" s="169"/>
      <c r="I4794" s="169"/>
      <c r="J4794" s="169"/>
      <c r="K4794" s="177"/>
    </row>
    <row r="4795" spans="2:11" x14ac:dyDescent="0.75">
      <c r="B4795" s="176" t="s">
        <v>5009</v>
      </c>
      <c r="C4795" s="168"/>
      <c r="D4795" s="169"/>
      <c r="E4795" s="169"/>
      <c r="F4795" s="169"/>
      <c r="G4795" s="169"/>
      <c r="H4795" s="169"/>
      <c r="I4795" s="169"/>
      <c r="J4795" s="169"/>
      <c r="K4795" s="177"/>
    </row>
    <row r="4796" spans="2:11" x14ac:dyDescent="0.75">
      <c r="B4796" s="176" t="s">
        <v>5010</v>
      </c>
      <c r="C4796" s="168"/>
      <c r="D4796" s="169"/>
      <c r="E4796" s="169"/>
      <c r="F4796" s="169"/>
      <c r="G4796" s="169"/>
      <c r="H4796" s="169"/>
      <c r="I4796" s="169"/>
      <c r="J4796" s="169"/>
      <c r="K4796" s="177"/>
    </row>
    <row r="4797" spans="2:11" x14ac:dyDescent="0.75">
      <c r="B4797" s="176" t="s">
        <v>5011</v>
      </c>
      <c r="C4797" s="168"/>
      <c r="D4797" s="169"/>
      <c r="E4797" s="169"/>
      <c r="F4797" s="169"/>
      <c r="G4797" s="169"/>
      <c r="H4797" s="169"/>
      <c r="I4797" s="169"/>
      <c r="J4797" s="169"/>
      <c r="K4797" s="177"/>
    </row>
    <row r="4798" spans="2:11" x14ac:dyDescent="0.75">
      <c r="B4798" s="176" t="s">
        <v>5012</v>
      </c>
      <c r="C4798" s="168"/>
      <c r="D4798" s="169"/>
      <c r="E4798" s="169"/>
      <c r="F4798" s="169"/>
      <c r="G4798" s="169"/>
      <c r="H4798" s="169"/>
      <c r="I4798" s="169"/>
      <c r="J4798" s="169"/>
      <c r="K4798" s="177"/>
    </row>
    <row r="4799" spans="2:11" x14ac:dyDescent="0.75">
      <c r="B4799" s="176" t="s">
        <v>5013</v>
      </c>
      <c r="C4799" s="168"/>
      <c r="D4799" s="169"/>
      <c r="E4799" s="169"/>
      <c r="F4799" s="169"/>
      <c r="G4799" s="169"/>
      <c r="H4799" s="169"/>
      <c r="I4799" s="169"/>
      <c r="J4799" s="169"/>
      <c r="K4799" s="177"/>
    </row>
    <row r="4800" spans="2:11" x14ac:dyDescent="0.75">
      <c r="B4800" s="176" t="s">
        <v>5014</v>
      </c>
      <c r="C4800" s="168"/>
      <c r="D4800" s="169"/>
      <c r="E4800" s="169"/>
      <c r="F4800" s="169"/>
      <c r="G4800" s="169"/>
      <c r="H4800" s="169"/>
      <c r="I4800" s="169"/>
      <c r="J4800" s="169"/>
      <c r="K4800" s="177"/>
    </row>
    <row r="4801" spans="2:11" x14ac:dyDescent="0.75">
      <c r="B4801" s="176" t="s">
        <v>5015</v>
      </c>
      <c r="C4801" s="168"/>
      <c r="D4801" s="169"/>
      <c r="E4801" s="169"/>
      <c r="F4801" s="169"/>
      <c r="G4801" s="169"/>
      <c r="H4801" s="169"/>
      <c r="I4801" s="169"/>
      <c r="J4801" s="169"/>
      <c r="K4801" s="177"/>
    </row>
    <row r="4802" spans="2:11" x14ac:dyDescent="0.75">
      <c r="B4802" s="176" t="s">
        <v>5016</v>
      </c>
      <c r="C4802" s="168"/>
      <c r="D4802" s="169"/>
      <c r="E4802" s="169"/>
      <c r="F4802" s="169"/>
      <c r="G4802" s="169"/>
      <c r="H4802" s="169"/>
      <c r="I4802" s="169"/>
      <c r="J4802" s="169"/>
      <c r="K4802" s="177"/>
    </row>
    <row r="4803" spans="2:11" x14ac:dyDescent="0.75">
      <c r="B4803" s="176" t="s">
        <v>5017</v>
      </c>
      <c r="C4803" s="168"/>
      <c r="D4803" s="169"/>
      <c r="E4803" s="169"/>
      <c r="F4803" s="169"/>
      <c r="G4803" s="169"/>
      <c r="H4803" s="169"/>
      <c r="I4803" s="169"/>
      <c r="J4803" s="169"/>
      <c r="K4803" s="177"/>
    </row>
    <row r="4804" spans="2:11" x14ac:dyDescent="0.75">
      <c r="B4804" s="176" t="s">
        <v>5018</v>
      </c>
      <c r="C4804" s="168"/>
      <c r="D4804" s="169"/>
      <c r="E4804" s="169"/>
      <c r="F4804" s="169"/>
      <c r="G4804" s="169"/>
      <c r="H4804" s="169"/>
      <c r="I4804" s="169"/>
      <c r="J4804" s="169"/>
      <c r="K4804" s="177"/>
    </row>
    <row r="4805" spans="2:11" x14ac:dyDescent="0.75">
      <c r="B4805" s="176" t="s">
        <v>5019</v>
      </c>
      <c r="C4805" s="168"/>
      <c r="D4805" s="169"/>
      <c r="E4805" s="169"/>
      <c r="F4805" s="169"/>
      <c r="G4805" s="169"/>
      <c r="H4805" s="169"/>
      <c r="I4805" s="169"/>
      <c r="J4805" s="169"/>
      <c r="K4805" s="177"/>
    </row>
    <row r="4806" spans="2:11" x14ac:dyDescent="0.75">
      <c r="B4806" s="176" t="s">
        <v>5020</v>
      </c>
      <c r="C4806" s="168"/>
      <c r="D4806" s="169"/>
      <c r="E4806" s="169"/>
      <c r="F4806" s="169"/>
      <c r="G4806" s="169"/>
      <c r="H4806" s="169"/>
      <c r="I4806" s="169"/>
      <c r="J4806" s="169"/>
      <c r="K4806" s="177"/>
    </row>
    <row r="4807" spans="2:11" x14ac:dyDescent="0.75">
      <c r="B4807" s="176" t="s">
        <v>5021</v>
      </c>
      <c r="C4807" s="168"/>
      <c r="D4807" s="169"/>
      <c r="E4807" s="169"/>
      <c r="F4807" s="169"/>
      <c r="G4807" s="169"/>
      <c r="H4807" s="169"/>
      <c r="I4807" s="169"/>
      <c r="J4807" s="169"/>
      <c r="K4807" s="177"/>
    </row>
    <row r="4808" spans="2:11" x14ac:dyDescent="0.75">
      <c r="B4808" s="176" t="s">
        <v>5022</v>
      </c>
      <c r="C4808" s="168"/>
      <c r="D4808" s="169"/>
      <c r="E4808" s="169"/>
      <c r="F4808" s="169"/>
      <c r="G4808" s="169"/>
      <c r="H4808" s="169"/>
      <c r="I4808" s="169"/>
      <c r="J4808" s="169"/>
      <c r="K4808" s="177"/>
    </row>
    <row r="4809" spans="2:11" x14ac:dyDescent="0.75">
      <c r="B4809" s="176" t="s">
        <v>5023</v>
      </c>
      <c r="C4809" s="168"/>
      <c r="D4809" s="169"/>
      <c r="E4809" s="169"/>
      <c r="F4809" s="169"/>
      <c r="G4809" s="169"/>
      <c r="H4809" s="169"/>
      <c r="I4809" s="169"/>
      <c r="J4809" s="169"/>
      <c r="K4809" s="177"/>
    </row>
    <row r="4810" spans="2:11" x14ac:dyDescent="0.75">
      <c r="B4810" s="176" t="s">
        <v>5024</v>
      </c>
      <c r="C4810" s="168"/>
      <c r="D4810" s="169"/>
      <c r="E4810" s="169"/>
      <c r="F4810" s="169"/>
      <c r="G4810" s="169"/>
      <c r="H4810" s="169"/>
      <c r="I4810" s="169"/>
      <c r="J4810" s="169"/>
      <c r="K4810" s="177"/>
    </row>
    <row r="4811" spans="2:11" x14ac:dyDescent="0.75">
      <c r="B4811" s="176" t="s">
        <v>5025</v>
      </c>
      <c r="C4811" s="168"/>
      <c r="D4811" s="169"/>
      <c r="E4811" s="169"/>
      <c r="F4811" s="169"/>
      <c r="G4811" s="169"/>
      <c r="H4811" s="169"/>
      <c r="I4811" s="169"/>
      <c r="J4811" s="169"/>
      <c r="K4811" s="177"/>
    </row>
    <row r="4812" spans="2:11" x14ac:dyDescent="0.75">
      <c r="B4812" s="176" t="s">
        <v>5026</v>
      </c>
      <c r="C4812" s="168"/>
      <c r="D4812" s="169"/>
      <c r="E4812" s="169"/>
      <c r="F4812" s="169"/>
      <c r="G4812" s="169"/>
      <c r="H4812" s="169"/>
      <c r="I4812" s="169"/>
      <c r="J4812" s="169"/>
      <c r="K4812" s="177"/>
    </row>
    <row r="4813" spans="2:11" x14ac:dyDescent="0.75">
      <c r="B4813" s="176" t="s">
        <v>5027</v>
      </c>
      <c r="C4813" s="168"/>
      <c r="D4813" s="169"/>
      <c r="E4813" s="169"/>
      <c r="F4813" s="169"/>
      <c r="G4813" s="169"/>
      <c r="H4813" s="169"/>
      <c r="I4813" s="169"/>
      <c r="J4813" s="169"/>
      <c r="K4813" s="177"/>
    </row>
    <row r="4814" spans="2:11" x14ac:dyDescent="0.75">
      <c r="B4814" s="176" t="s">
        <v>5028</v>
      </c>
      <c r="C4814" s="168"/>
      <c r="D4814" s="169"/>
      <c r="E4814" s="169"/>
      <c r="F4814" s="169"/>
      <c r="G4814" s="169"/>
      <c r="H4814" s="169"/>
      <c r="I4814" s="169"/>
      <c r="J4814" s="169"/>
      <c r="K4814" s="177"/>
    </row>
    <row r="4815" spans="2:11" x14ac:dyDescent="0.75">
      <c r="B4815" s="176" t="s">
        <v>5029</v>
      </c>
      <c r="C4815" s="168"/>
      <c r="D4815" s="169"/>
      <c r="E4815" s="169"/>
      <c r="F4815" s="169"/>
      <c r="G4815" s="169"/>
      <c r="H4815" s="169"/>
      <c r="I4815" s="169"/>
      <c r="J4815" s="169"/>
      <c r="K4815" s="177"/>
    </row>
    <row r="4816" spans="2:11" x14ac:dyDescent="0.75">
      <c r="B4816" s="176" t="s">
        <v>5030</v>
      </c>
      <c r="C4816" s="168"/>
      <c r="D4816" s="169"/>
      <c r="E4816" s="169"/>
      <c r="F4816" s="169"/>
      <c r="G4816" s="169"/>
      <c r="H4816" s="169"/>
      <c r="I4816" s="169"/>
      <c r="J4816" s="169"/>
      <c r="K4816" s="177"/>
    </row>
    <row r="4817" spans="2:11" x14ac:dyDescent="0.75">
      <c r="B4817" s="176" t="s">
        <v>5031</v>
      </c>
      <c r="C4817" s="168"/>
      <c r="D4817" s="169"/>
      <c r="E4817" s="169"/>
      <c r="F4817" s="169"/>
      <c r="G4817" s="169"/>
      <c r="H4817" s="169"/>
      <c r="I4817" s="169"/>
      <c r="J4817" s="169"/>
      <c r="K4817" s="177"/>
    </row>
    <row r="4818" spans="2:11" x14ac:dyDescent="0.75">
      <c r="B4818" s="176" t="s">
        <v>5032</v>
      </c>
      <c r="C4818" s="168"/>
      <c r="D4818" s="169"/>
      <c r="E4818" s="169"/>
      <c r="F4818" s="169"/>
      <c r="G4818" s="169"/>
      <c r="H4818" s="169"/>
      <c r="I4818" s="169"/>
      <c r="J4818" s="169"/>
      <c r="K4818" s="177"/>
    </row>
    <row r="4819" spans="2:11" x14ac:dyDescent="0.75">
      <c r="B4819" s="176" t="s">
        <v>5033</v>
      </c>
      <c r="C4819" s="168"/>
      <c r="D4819" s="169"/>
      <c r="E4819" s="169"/>
      <c r="F4819" s="169"/>
      <c r="G4819" s="169"/>
      <c r="H4819" s="169"/>
      <c r="I4819" s="169"/>
      <c r="J4819" s="169"/>
      <c r="K4819" s="177"/>
    </row>
    <row r="4820" spans="2:11" x14ac:dyDescent="0.75">
      <c r="B4820" s="176" t="s">
        <v>5034</v>
      </c>
      <c r="C4820" s="168"/>
      <c r="D4820" s="169"/>
      <c r="E4820" s="169"/>
      <c r="F4820" s="169"/>
      <c r="G4820" s="169"/>
      <c r="H4820" s="169"/>
      <c r="I4820" s="169"/>
      <c r="J4820" s="169"/>
      <c r="K4820" s="177"/>
    </row>
    <row r="4821" spans="2:11" x14ac:dyDescent="0.75">
      <c r="B4821" s="176" t="s">
        <v>5035</v>
      </c>
      <c r="C4821" s="168"/>
      <c r="D4821" s="169"/>
      <c r="E4821" s="169"/>
      <c r="F4821" s="169"/>
      <c r="G4821" s="169"/>
      <c r="H4821" s="169"/>
      <c r="I4821" s="169"/>
      <c r="J4821" s="169"/>
      <c r="K4821" s="177"/>
    </row>
    <row r="4822" spans="2:11" x14ac:dyDescent="0.75">
      <c r="B4822" s="176" t="s">
        <v>5036</v>
      </c>
      <c r="C4822" s="168"/>
      <c r="D4822" s="169"/>
      <c r="E4822" s="169"/>
      <c r="F4822" s="169"/>
      <c r="G4822" s="169"/>
      <c r="H4822" s="169"/>
      <c r="I4822" s="169"/>
      <c r="J4822" s="169"/>
      <c r="K4822" s="177"/>
    </row>
    <row r="4823" spans="2:11" x14ac:dyDescent="0.75">
      <c r="B4823" s="176" t="s">
        <v>5037</v>
      </c>
      <c r="C4823" s="168"/>
      <c r="D4823" s="169"/>
      <c r="E4823" s="169"/>
      <c r="F4823" s="169"/>
      <c r="G4823" s="169"/>
      <c r="H4823" s="169"/>
      <c r="I4823" s="169"/>
      <c r="J4823" s="169"/>
      <c r="K4823" s="177"/>
    </row>
    <row r="4824" spans="2:11" x14ac:dyDescent="0.75">
      <c r="B4824" s="176" t="s">
        <v>5038</v>
      </c>
      <c r="C4824" s="168"/>
      <c r="D4824" s="169"/>
      <c r="E4824" s="169"/>
      <c r="F4824" s="169"/>
      <c r="G4824" s="169"/>
      <c r="H4824" s="169"/>
      <c r="I4824" s="169"/>
      <c r="J4824" s="169"/>
      <c r="K4824" s="177"/>
    </row>
    <row r="4825" spans="2:11" x14ac:dyDescent="0.75">
      <c r="B4825" s="176" t="s">
        <v>5039</v>
      </c>
      <c r="C4825" s="168"/>
      <c r="D4825" s="169"/>
      <c r="E4825" s="169"/>
      <c r="F4825" s="169"/>
      <c r="G4825" s="169"/>
      <c r="H4825" s="169"/>
      <c r="I4825" s="169"/>
      <c r="J4825" s="169"/>
      <c r="K4825" s="177"/>
    </row>
    <row r="4826" spans="2:11" x14ac:dyDescent="0.75">
      <c r="B4826" s="176" t="s">
        <v>5040</v>
      </c>
      <c r="C4826" s="168"/>
      <c r="D4826" s="169"/>
      <c r="E4826" s="169"/>
      <c r="F4826" s="169"/>
      <c r="G4826" s="169"/>
      <c r="H4826" s="169"/>
      <c r="I4826" s="169"/>
      <c r="J4826" s="169"/>
      <c r="K4826" s="177"/>
    </row>
    <row r="4827" spans="2:11" x14ac:dyDescent="0.75">
      <c r="B4827" s="176" t="s">
        <v>5041</v>
      </c>
      <c r="C4827" s="168"/>
      <c r="D4827" s="169"/>
      <c r="E4827" s="169"/>
      <c r="F4827" s="169"/>
      <c r="G4827" s="169"/>
      <c r="H4827" s="169"/>
      <c r="I4827" s="169"/>
      <c r="J4827" s="169"/>
      <c r="K4827" s="177"/>
    </row>
    <row r="4828" spans="2:11" x14ac:dyDescent="0.75">
      <c r="B4828" s="176" t="s">
        <v>5042</v>
      </c>
      <c r="C4828" s="168"/>
      <c r="D4828" s="169"/>
      <c r="E4828" s="169"/>
      <c r="F4828" s="169"/>
      <c r="G4828" s="169"/>
      <c r="H4828" s="169"/>
      <c r="I4828" s="169"/>
      <c r="J4828" s="169"/>
      <c r="K4828" s="177"/>
    </row>
    <row r="4829" spans="2:11" x14ac:dyDescent="0.75">
      <c r="B4829" s="176" t="s">
        <v>5043</v>
      </c>
      <c r="C4829" s="168"/>
      <c r="D4829" s="169"/>
      <c r="E4829" s="169"/>
      <c r="F4829" s="169"/>
      <c r="G4829" s="169"/>
      <c r="H4829" s="169"/>
      <c r="I4829" s="169"/>
      <c r="J4829" s="169"/>
      <c r="K4829" s="177"/>
    </row>
    <row r="4830" spans="2:11" x14ac:dyDescent="0.75">
      <c r="B4830" s="176" t="s">
        <v>5044</v>
      </c>
      <c r="C4830" s="168"/>
      <c r="D4830" s="169"/>
      <c r="E4830" s="169"/>
      <c r="F4830" s="169"/>
      <c r="G4830" s="169"/>
      <c r="H4830" s="169"/>
      <c r="I4830" s="169"/>
      <c r="J4830" s="169"/>
      <c r="K4830" s="177"/>
    </row>
    <row r="4831" spans="2:11" x14ac:dyDescent="0.75">
      <c r="B4831" s="176" t="s">
        <v>5045</v>
      </c>
      <c r="C4831" s="168"/>
      <c r="D4831" s="169"/>
      <c r="E4831" s="169"/>
      <c r="F4831" s="169"/>
      <c r="G4831" s="169"/>
      <c r="H4831" s="169"/>
      <c r="I4831" s="169"/>
      <c r="J4831" s="169"/>
      <c r="K4831" s="177"/>
    </row>
    <row r="4832" spans="2:11" x14ac:dyDescent="0.75">
      <c r="B4832" s="176" t="s">
        <v>5046</v>
      </c>
      <c r="C4832" s="168"/>
      <c r="D4832" s="169"/>
      <c r="E4832" s="169"/>
      <c r="F4832" s="169"/>
      <c r="G4832" s="169"/>
      <c r="H4832" s="169"/>
      <c r="I4832" s="169"/>
      <c r="J4832" s="169"/>
      <c r="K4832" s="177"/>
    </row>
    <row r="4833" spans="2:11" x14ac:dyDescent="0.75">
      <c r="B4833" s="176" t="s">
        <v>5047</v>
      </c>
      <c r="C4833" s="168"/>
      <c r="D4833" s="169"/>
      <c r="E4833" s="169"/>
      <c r="F4833" s="169"/>
      <c r="G4833" s="169"/>
      <c r="H4833" s="169"/>
      <c r="I4833" s="169"/>
      <c r="J4833" s="169"/>
      <c r="K4833" s="177"/>
    </row>
    <row r="4834" spans="2:11" x14ac:dyDescent="0.75">
      <c r="B4834" s="176" t="s">
        <v>5048</v>
      </c>
      <c r="C4834" s="168"/>
      <c r="D4834" s="169"/>
      <c r="E4834" s="169"/>
      <c r="F4834" s="169"/>
      <c r="G4834" s="169"/>
      <c r="H4834" s="169"/>
      <c r="I4834" s="169"/>
      <c r="J4834" s="169"/>
      <c r="K4834" s="177"/>
    </row>
    <row r="4835" spans="2:11" x14ac:dyDescent="0.75">
      <c r="B4835" s="176" t="s">
        <v>5049</v>
      </c>
      <c r="C4835" s="168"/>
      <c r="D4835" s="169"/>
      <c r="E4835" s="169"/>
      <c r="F4835" s="169"/>
      <c r="G4835" s="169"/>
      <c r="H4835" s="169"/>
      <c r="I4835" s="169"/>
      <c r="J4835" s="169"/>
      <c r="K4835" s="177"/>
    </row>
    <row r="4836" spans="2:11" x14ac:dyDescent="0.75">
      <c r="B4836" s="176" t="s">
        <v>5050</v>
      </c>
      <c r="C4836" s="168"/>
      <c r="D4836" s="169"/>
      <c r="E4836" s="169"/>
      <c r="F4836" s="169"/>
      <c r="G4836" s="169"/>
      <c r="H4836" s="169"/>
      <c r="I4836" s="169"/>
      <c r="J4836" s="169"/>
      <c r="K4836" s="177"/>
    </row>
    <row r="4837" spans="2:11" x14ac:dyDescent="0.75">
      <c r="B4837" s="176" t="s">
        <v>5051</v>
      </c>
      <c r="C4837" s="168"/>
      <c r="D4837" s="169"/>
      <c r="E4837" s="169"/>
      <c r="F4837" s="169"/>
      <c r="G4837" s="169"/>
      <c r="H4837" s="169"/>
      <c r="I4837" s="169"/>
      <c r="J4837" s="169"/>
      <c r="K4837" s="177"/>
    </row>
    <row r="4838" spans="2:11" x14ac:dyDescent="0.75">
      <c r="B4838" s="176" t="s">
        <v>5052</v>
      </c>
      <c r="C4838" s="168"/>
      <c r="D4838" s="169"/>
      <c r="E4838" s="169"/>
      <c r="F4838" s="169"/>
      <c r="G4838" s="169"/>
      <c r="H4838" s="169"/>
      <c r="I4838" s="169"/>
      <c r="J4838" s="169"/>
      <c r="K4838" s="177"/>
    </row>
    <row r="4839" spans="2:11" x14ac:dyDescent="0.75">
      <c r="B4839" s="176" t="s">
        <v>5053</v>
      </c>
      <c r="C4839" s="168"/>
      <c r="D4839" s="169"/>
      <c r="E4839" s="169"/>
      <c r="F4839" s="169"/>
      <c r="G4839" s="169"/>
      <c r="H4839" s="169"/>
      <c r="I4839" s="169"/>
      <c r="J4839" s="169"/>
      <c r="K4839" s="177"/>
    </row>
    <row r="4840" spans="2:11" x14ac:dyDescent="0.75">
      <c r="B4840" s="176" t="s">
        <v>5054</v>
      </c>
      <c r="C4840" s="168"/>
      <c r="D4840" s="169"/>
      <c r="E4840" s="169"/>
      <c r="F4840" s="169"/>
      <c r="G4840" s="169"/>
      <c r="H4840" s="169"/>
      <c r="I4840" s="169"/>
      <c r="J4840" s="169"/>
      <c r="K4840" s="177"/>
    </row>
    <row r="4841" spans="2:11" x14ac:dyDescent="0.75">
      <c r="B4841" s="176" t="s">
        <v>5055</v>
      </c>
      <c r="C4841" s="168"/>
      <c r="D4841" s="169"/>
      <c r="E4841" s="169"/>
      <c r="F4841" s="169"/>
      <c r="G4841" s="169"/>
      <c r="H4841" s="169"/>
      <c r="I4841" s="169"/>
      <c r="J4841" s="169"/>
      <c r="K4841" s="177"/>
    </row>
    <row r="4842" spans="2:11" x14ac:dyDescent="0.75">
      <c r="B4842" s="176" t="s">
        <v>5056</v>
      </c>
      <c r="C4842" s="168"/>
      <c r="D4842" s="169"/>
      <c r="E4842" s="169"/>
      <c r="F4842" s="169"/>
      <c r="G4842" s="169"/>
      <c r="H4842" s="169"/>
      <c r="I4842" s="169"/>
      <c r="J4842" s="169"/>
      <c r="K4842" s="177"/>
    </row>
    <row r="4843" spans="2:11" x14ac:dyDescent="0.75">
      <c r="B4843" s="176" t="s">
        <v>5057</v>
      </c>
      <c r="C4843" s="168"/>
      <c r="D4843" s="169"/>
      <c r="E4843" s="169"/>
      <c r="F4843" s="169"/>
      <c r="G4843" s="169"/>
      <c r="H4843" s="169"/>
      <c r="I4843" s="169"/>
      <c r="J4843" s="169"/>
      <c r="K4843" s="177"/>
    </row>
    <row r="4844" spans="2:11" x14ac:dyDescent="0.75">
      <c r="B4844" s="176" t="s">
        <v>5058</v>
      </c>
      <c r="C4844" s="168"/>
      <c r="D4844" s="169"/>
      <c r="E4844" s="169"/>
      <c r="F4844" s="169"/>
      <c r="G4844" s="169"/>
      <c r="H4844" s="169"/>
      <c r="I4844" s="169"/>
      <c r="J4844" s="169"/>
      <c r="K4844" s="177"/>
    </row>
    <row r="4845" spans="2:11" x14ac:dyDescent="0.75">
      <c r="B4845" s="176" t="s">
        <v>5059</v>
      </c>
      <c r="C4845" s="168"/>
      <c r="D4845" s="169"/>
      <c r="E4845" s="169"/>
      <c r="F4845" s="169"/>
      <c r="G4845" s="169"/>
      <c r="H4845" s="169"/>
      <c r="I4845" s="169"/>
      <c r="J4845" s="169"/>
      <c r="K4845" s="177"/>
    </row>
    <row r="4846" spans="2:11" x14ac:dyDescent="0.75">
      <c r="B4846" s="176" t="s">
        <v>5060</v>
      </c>
      <c r="C4846" s="168"/>
      <c r="D4846" s="169"/>
      <c r="E4846" s="169"/>
      <c r="F4846" s="169"/>
      <c r="G4846" s="169"/>
      <c r="H4846" s="169"/>
      <c r="I4846" s="169"/>
      <c r="J4846" s="169"/>
      <c r="K4846" s="177"/>
    </row>
    <row r="4847" spans="2:11" x14ac:dyDescent="0.75">
      <c r="B4847" s="176" t="s">
        <v>5061</v>
      </c>
      <c r="C4847" s="168"/>
      <c r="D4847" s="169"/>
      <c r="E4847" s="169"/>
      <c r="F4847" s="169"/>
      <c r="G4847" s="169"/>
      <c r="H4847" s="169"/>
      <c r="I4847" s="169"/>
      <c r="J4847" s="169"/>
      <c r="K4847" s="177"/>
    </row>
    <row r="4848" spans="2:11" x14ac:dyDescent="0.75">
      <c r="B4848" s="176" t="s">
        <v>5062</v>
      </c>
      <c r="C4848" s="168"/>
      <c r="D4848" s="169"/>
      <c r="E4848" s="169"/>
      <c r="F4848" s="169"/>
      <c r="G4848" s="169"/>
      <c r="H4848" s="169"/>
      <c r="I4848" s="169"/>
      <c r="J4848" s="169"/>
      <c r="K4848" s="177"/>
    </row>
    <row r="4849" spans="2:11" x14ac:dyDescent="0.75">
      <c r="B4849" s="176" t="s">
        <v>5063</v>
      </c>
      <c r="C4849" s="168"/>
      <c r="D4849" s="169"/>
      <c r="E4849" s="169"/>
      <c r="F4849" s="169"/>
      <c r="G4849" s="169"/>
      <c r="H4849" s="169"/>
      <c r="I4849" s="169"/>
      <c r="J4849" s="169"/>
      <c r="K4849" s="177"/>
    </row>
    <row r="4850" spans="2:11" x14ac:dyDescent="0.75">
      <c r="B4850" s="176" t="s">
        <v>5064</v>
      </c>
      <c r="C4850" s="168"/>
      <c r="D4850" s="169"/>
      <c r="E4850" s="169"/>
      <c r="F4850" s="169"/>
      <c r="G4850" s="169"/>
      <c r="H4850" s="169"/>
      <c r="I4850" s="169"/>
      <c r="J4850" s="169"/>
      <c r="K4850" s="177"/>
    </row>
    <row r="4851" spans="2:11" x14ac:dyDescent="0.75">
      <c r="B4851" s="176" t="s">
        <v>5065</v>
      </c>
      <c r="C4851" s="168"/>
      <c r="D4851" s="169"/>
      <c r="E4851" s="169"/>
      <c r="F4851" s="169"/>
      <c r="G4851" s="169"/>
      <c r="H4851" s="169"/>
      <c r="I4851" s="169"/>
      <c r="J4851" s="169"/>
      <c r="K4851" s="177"/>
    </row>
    <row r="4852" spans="2:11" x14ac:dyDescent="0.75">
      <c r="B4852" s="176" t="s">
        <v>5066</v>
      </c>
      <c r="C4852" s="168"/>
      <c r="D4852" s="169"/>
      <c r="E4852" s="169"/>
      <c r="F4852" s="169"/>
      <c r="G4852" s="169"/>
      <c r="H4852" s="169"/>
      <c r="I4852" s="169"/>
      <c r="J4852" s="169"/>
      <c r="K4852" s="177"/>
    </row>
    <row r="4853" spans="2:11" x14ac:dyDescent="0.75">
      <c r="B4853" s="176" t="s">
        <v>5067</v>
      </c>
      <c r="C4853" s="168"/>
      <c r="D4853" s="169"/>
      <c r="E4853" s="169"/>
      <c r="F4853" s="169"/>
      <c r="G4853" s="169"/>
      <c r="H4853" s="169"/>
      <c r="I4853" s="169"/>
      <c r="J4853" s="169"/>
      <c r="K4853" s="177"/>
    </row>
    <row r="4854" spans="2:11" x14ac:dyDescent="0.75">
      <c r="B4854" s="176" t="s">
        <v>5068</v>
      </c>
      <c r="C4854" s="168"/>
      <c r="D4854" s="169"/>
      <c r="E4854" s="169"/>
      <c r="F4854" s="169"/>
      <c r="G4854" s="169"/>
      <c r="H4854" s="169"/>
      <c r="I4854" s="169"/>
      <c r="J4854" s="169"/>
      <c r="K4854" s="177"/>
    </row>
    <row r="4855" spans="2:11" x14ac:dyDescent="0.75">
      <c r="B4855" s="176" t="s">
        <v>5069</v>
      </c>
      <c r="C4855" s="168"/>
      <c r="D4855" s="169"/>
      <c r="E4855" s="169"/>
      <c r="F4855" s="169"/>
      <c r="G4855" s="169"/>
      <c r="H4855" s="169"/>
      <c r="I4855" s="169"/>
      <c r="J4855" s="169"/>
      <c r="K4855" s="177"/>
    </row>
    <row r="4856" spans="2:11" x14ac:dyDescent="0.75">
      <c r="B4856" s="176" t="s">
        <v>5070</v>
      </c>
      <c r="C4856" s="168"/>
      <c r="D4856" s="169"/>
      <c r="E4856" s="169"/>
      <c r="F4856" s="169"/>
      <c r="G4856" s="169"/>
      <c r="H4856" s="169"/>
      <c r="I4856" s="169"/>
      <c r="J4856" s="169"/>
      <c r="K4856" s="177"/>
    </row>
    <row r="4857" spans="2:11" x14ac:dyDescent="0.75">
      <c r="B4857" s="176" t="s">
        <v>5071</v>
      </c>
      <c r="C4857" s="168"/>
      <c r="D4857" s="169"/>
      <c r="E4857" s="169"/>
      <c r="F4857" s="169"/>
      <c r="G4857" s="169"/>
      <c r="H4857" s="169"/>
      <c r="I4857" s="169"/>
      <c r="J4857" s="169"/>
      <c r="K4857" s="177"/>
    </row>
    <row r="4858" spans="2:11" x14ac:dyDescent="0.75">
      <c r="B4858" s="176" t="s">
        <v>5072</v>
      </c>
      <c r="C4858" s="168"/>
      <c r="D4858" s="169"/>
      <c r="E4858" s="169"/>
      <c r="F4858" s="169"/>
      <c r="G4858" s="169"/>
      <c r="H4858" s="169"/>
      <c r="I4858" s="169"/>
      <c r="J4858" s="169"/>
      <c r="K4858" s="177"/>
    </row>
    <row r="4859" spans="2:11" x14ac:dyDescent="0.75">
      <c r="B4859" s="176" t="s">
        <v>5073</v>
      </c>
      <c r="C4859" s="168"/>
      <c r="D4859" s="169"/>
      <c r="E4859" s="169"/>
      <c r="F4859" s="169"/>
      <c r="G4859" s="169"/>
      <c r="H4859" s="169"/>
      <c r="I4859" s="169"/>
      <c r="J4859" s="169"/>
      <c r="K4859" s="177"/>
    </row>
    <row r="4860" spans="2:11" x14ac:dyDescent="0.75">
      <c r="B4860" s="176" t="s">
        <v>5074</v>
      </c>
      <c r="C4860" s="168"/>
      <c r="D4860" s="169"/>
      <c r="E4860" s="169"/>
      <c r="F4860" s="169"/>
      <c r="G4860" s="169"/>
      <c r="H4860" s="169"/>
      <c r="I4860" s="169"/>
      <c r="J4860" s="169"/>
      <c r="K4860" s="177"/>
    </row>
    <row r="4861" spans="2:11" x14ac:dyDescent="0.75">
      <c r="B4861" s="176" t="s">
        <v>5075</v>
      </c>
      <c r="C4861" s="168"/>
      <c r="D4861" s="169"/>
      <c r="E4861" s="169"/>
      <c r="F4861" s="169"/>
      <c r="G4861" s="169"/>
      <c r="H4861" s="169"/>
      <c r="I4861" s="169"/>
      <c r="J4861" s="169"/>
      <c r="K4861" s="177"/>
    </row>
    <row r="4862" spans="2:11" x14ac:dyDescent="0.75">
      <c r="B4862" s="176" t="s">
        <v>5076</v>
      </c>
      <c r="C4862" s="168"/>
      <c r="D4862" s="169"/>
      <c r="E4862" s="169"/>
      <c r="F4862" s="169"/>
      <c r="G4862" s="169"/>
      <c r="H4862" s="169"/>
      <c r="I4862" s="169"/>
      <c r="J4862" s="169"/>
      <c r="K4862" s="177"/>
    </row>
    <row r="4863" spans="2:11" x14ac:dyDescent="0.75">
      <c r="B4863" s="176" t="s">
        <v>5077</v>
      </c>
      <c r="C4863" s="168"/>
      <c r="D4863" s="169"/>
      <c r="E4863" s="169"/>
      <c r="F4863" s="169"/>
      <c r="G4863" s="169"/>
      <c r="H4863" s="169"/>
      <c r="I4863" s="169"/>
      <c r="J4863" s="169"/>
      <c r="K4863" s="177"/>
    </row>
    <row r="4864" spans="2:11" x14ac:dyDescent="0.75">
      <c r="B4864" s="176" t="s">
        <v>5078</v>
      </c>
      <c r="C4864" s="168"/>
      <c r="D4864" s="169"/>
      <c r="E4864" s="169"/>
      <c r="F4864" s="169"/>
      <c r="G4864" s="169"/>
      <c r="H4864" s="169"/>
      <c r="I4864" s="169"/>
      <c r="J4864" s="169"/>
      <c r="K4864" s="177"/>
    </row>
    <row r="4865" spans="2:11" x14ac:dyDescent="0.75">
      <c r="B4865" s="176" t="s">
        <v>5079</v>
      </c>
      <c r="C4865" s="168"/>
      <c r="D4865" s="169"/>
      <c r="E4865" s="169"/>
      <c r="F4865" s="169"/>
      <c r="G4865" s="169"/>
      <c r="H4865" s="169"/>
      <c r="I4865" s="169"/>
      <c r="J4865" s="169"/>
      <c r="K4865" s="177"/>
    </row>
    <row r="4866" spans="2:11" x14ac:dyDescent="0.75">
      <c r="B4866" s="176" t="s">
        <v>5080</v>
      </c>
      <c r="C4866" s="168"/>
      <c r="D4866" s="169"/>
      <c r="E4866" s="169"/>
      <c r="F4866" s="169"/>
      <c r="G4866" s="169"/>
      <c r="H4866" s="169"/>
      <c r="I4866" s="169"/>
      <c r="J4866" s="169"/>
      <c r="K4866" s="177"/>
    </row>
    <row r="4867" spans="2:11" x14ac:dyDescent="0.75">
      <c r="B4867" s="176" t="s">
        <v>5081</v>
      </c>
      <c r="C4867" s="168"/>
      <c r="D4867" s="169"/>
      <c r="E4867" s="169"/>
      <c r="F4867" s="169"/>
      <c r="G4867" s="169"/>
      <c r="H4867" s="169"/>
      <c r="I4867" s="169"/>
      <c r="J4867" s="169"/>
      <c r="K4867" s="177"/>
    </row>
    <row r="4868" spans="2:11" x14ac:dyDescent="0.75">
      <c r="B4868" s="176" t="s">
        <v>5082</v>
      </c>
      <c r="C4868" s="168"/>
      <c r="D4868" s="169"/>
      <c r="E4868" s="169"/>
      <c r="F4868" s="169"/>
      <c r="G4868" s="169"/>
      <c r="H4868" s="169"/>
      <c r="I4868" s="169"/>
      <c r="J4868" s="169"/>
      <c r="K4868" s="177"/>
    </row>
    <row r="4869" spans="2:11" x14ac:dyDescent="0.75">
      <c r="B4869" s="176" t="s">
        <v>5083</v>
      </c>
      <c r="C4869" s="168"/>
      <c r="D4869" s="169"/>
      <c r="E4869" s="169"/>
      <c r="F4869" s="169"/>
      <c r="G4869" s="169"/>
      <c r="H4869" s="169"/>
      <c r="I4869" s="169"/>
      <c r="J4869" s="169"/>
      <c r="K4869" s="177"/>
    </row>
    <row r="4870" spans="2:11" x14ac:dyDescent="0.75">
      <c r="B4870" s="176" t="s">
        <v>5084</v>
      </c>
      <c r="C4870" s="168"/>
      <c r="D4870" s="169"/>
      <c r="E4870" s="169"/>
      <c r="F4870" s="169"/>
      <c r="G4870" s="169"/>
      <c r="H4870" s="169"/>
      <c r="I4870" s="169"/>
      <c r="J4870" s="169"/>
      <c r="K4870" s="177"/>
    </row>
    <row r="4871" spans="2:11" x14ac:dyDescent="0.75">
      <c r="B4871" s="176" t="s">
        <v>5085</v>
      </c>
      <c r="C4871" s="168"/>
      <c r="D4871" s="169"/>
      <c r="E4871" s="169"/>
      <c r="F4871" s="169"/>
      <c r="G4871" s="169"/>
      <c r="H4871" s="169"/>
      <c r="I4871" s="169"/>
      <c r="J4871" s="169"/>
      <c r="K4871" s="177"/>
    </row>
    <row r="4872" spans="2:11" x14ac:dyDescent="0.75">
      <c r="B4872" s="176" t="s">
        <v>5086</v>
      </c>
      <c r="C4872" s="168"/>
      <c r="D4872" s="169"/>
      <c r="E4872" s="169"/>
      <c r="F4872" s="169"/>
      <c r="G4872" s="169"/>
      <c r="H4872" s="169"/>
      <c r="I4872" s="169"/>
      <c r="J4872" s="169"/>
      <c r="K4872" s="177"/>
    </row>
    <row r="4873" spans="2:11" x14ac:dyDescent="0.75">
      <c r="B4873" s="176" t="s">
        <v>5087</v>
      </c>
      <c r="C4873" s="168"/>
      <c r="D4873" s="169"/>
      <c r="E4873" s="169"/>
      <c r="F4873" s="169"/>
      <c r="G4873" s="169"/>
      <c r="H4873" s="169"/>
      <c r="I4873" s="169"/>
      <c r="J4873" s="169"/>
      <c r="K4873" s="177"/>
    </row>
    <row r="4874" spans="2:11" x14ac:dyDescent="0.75">
      <c r="B4874" s="176" t="s">
        <v>5088</v>
      </c>
      <c r="C4874" s="168"/>
      <c r="D4874" s="169"/>
      <c r="E4874" s="169"/>
      <c r="F4874" s="169"/>
      <c r="G4874" s="169"/>
      <c r="H4874" s="169"/>
      <c r="I4874" s="169"/>
      <c r="J4874" s="169"/>
      <c r="K4874" s="177"/>
    </row>
    <row r="4875" spans="2:11" x14ac:dyDescent="0.75">
      <c r="B4875" s="176" t="s">
        <v>5089</v>
      </c>
      <c r="C4875" s="168"/>
      <c r="D4875" s="169"/>
      <c r="E4875" s="169"/>
      <c r="F4875" s="169"/>
      <c r="G4875" s="169"/>
      <c r="H4875" s="169"/>
      <c r="I4875" s="169"/>
      <c r="J4875" s="169"/>
      <c r="K4875" s="177"/>
    </row>
    <row r="4876" spans="2:11" x14ac:dyDescent="0.75">
      <c r="B4876" s="176" t="s">
        <v>5090</v>
      </c>
      <c r="C4876" s="168"/>
      <c r="D4876" s="169"/>
      <c r="E4876" s="169"/>
      <c r="F4876" s="169"/>
      <c r="G4876" s="169"/>
      <c r="H4876" s="169"/>
      <c r="I4876" s="169"/>
      <c r="J4876" s="169"/>
      <c r="K4876" s="177"/>
    </row>
    <row r="4877" spans="2:11" x14ac:dyDescent="0.75">
      <c r="B4877" s="176" t="s">
        <v>5091</v>
      </c>
      <c r="C4877" s="168"/>
      <c r="D4877" s="169"/>
      <c r="E4877" s="169"/>
      <c r="F4877" s="169"/>
      <c r="G4877" s="169"/>
      <c r="H4877" s="169"/>
      <c r="I4877" s="169"/>
      <c r="J4877" s="169"/>
      <c r="K4877" s="177"/>
    </row>
    <row r="4878" spans="2:11" x14ac:dyDescent="0.75">
      <c r="B4878" s="176" t="s">
        <v>5092</v>
      </c>
      <c r="C4878" s="168"/>
      <c r="D4878" s="169"/>
      <c r="E4878" s="169"/>
      <c r="F4878" s="169"/>
      <c r="G4878" s="169"/>
      <c r="H4878" s="169"/>
      <c r="I4878" s="169"/>
      <c r="J4878" s="169"/>
      <c r="K4878" s="177"/>
    </row>
    <row r="4879" spans="2:11" x14ac:dyDescent="0.75">
      <c r="B4879" s="176" t="s">
        <v>5093</v>
      </c>
      <c r="C4879" s="168"/>
      <c r="D4879" s="169"/>
      <c r="E4879" s="169"/>
      <c r="F4879" s="169"/>
      <c r="G4879" s="169"/>
      <c r="H4879" s="169"/>
      <c r="I4879" s="169"/>
      <c r="J4879" s="169"/>
      <c r="K4879" s="177"/>
    </row>
    <row r="4880" spans="2:11" x14ac:dyDescent="0.75">
      <c r="B4880" s="176" t="s">
        <v>5094</v>
      </c>
      <c r="C4880" s="168"/>
      <c r="D4880" s="169"/>
      <c r="E4880" s="169"/>
      <c r="F4880" s="169"/>
      <c r="G4880" s="169"/>
      <c r="H4880" s="169"/>
      <c r="I4880" s="169"/>
      <c r="J4880" s="169"/>
      <c r="K4880" s="177"/>
    </row>
    <row r="4881" spans="2:11" x14ac:dyDescent="0.75">
      <c r="B4881" s="176" t="s">
        <v>5095</v>
      </c>
      <c r="C4881" s="168"/>
      <c r="D4881" s="169"/>
      <c r="E4881" s="169"/>
      <c r="F4881" s="169"/>
      <c r="G4881" s="169"/>
      <c r="H4881" s="169"/>
      <c r="I4881" s="169"/>
      <c r="J4881" s="169"/>
      <c r="K4881" s="177"/>
    </row>
    <row r="4882" spans="2:11" x14ac:dyDescent="0.75">
      <c r="B4882" s="176" t="s">
        <v>5096</v>
      </c>
      <c r="C4882" s="168"/>
      <c r="D4882" s="169"/>
      <c r="E4882" s="169"/>
      <c r="F4882" s="169"/>
      <c r="G4882" s="169"/>
      <c r="H4882" s="169"/>
      <c r="I4882" s="169"/>
      <c r="J4882" s="169"/>
      <c r="K4882" s="177"/>
    </row>
    <row r="4883" spans="2:11" x14ac:dyDescent="0.75">
      <c r="B4883" s="176" t="s">
        <v>5097</v>
      </c>
      <c r="C4883" s="168"/>
      <c r="D4883" s="169"/>
      <c r="E4883" s="169"/>
      <c r="F4883" s="169"/>
      <c r="G4883" s="169"/>
      <c r="H4883" s="169"/>
      <c r="I4883" s="169"/>
      <c r="J4883" s="169"/>
      <c r="K4883" s="177"/>
    </row>
    <row r="4884" spans="2:11" x14ac:dyDescent="0.75">
      <c r="B4884" s="176" t="s">
        <v>5098</v>
      </c>
      <c r="C4884" s="168"/>
      <c r="D4884" s="169"/>
      <c r="E4884" s="169"/>
      <c r="F4884" s="169"/>
      <c r="G4884" s="169"/>
      <c r="H4884" s="169"/>
      <c r="I4884" s="169"/>
      <c r="J4884" s="169"/>
      <c r="K4884" s="177"/>
    </row>
    <row r="4885" spans="2:11" x14ac:dyDescent="0.75">
      <c r="B4885" s="176" t="s">
        <v>5099</v>
      </c>
      <c r="C4885" s="168"/>
      <c r="D4885" s="169"/>
      <c r="E4885" s="169"/>
      <c r="F4885" s="169"/>
      <c r="G4885" s="169"/>
      <c r="H4885" s="169"/>
      <c r="I4885" s="169"/>
      <c r="J4885" s="169"/>
      <c r="K4885" s="177"/>
    </row>
    <row r="4886" spans="2:11" x14ac:dyDescent="0.75">
      <c r="B4886" s="176" t="s">
        <v>5100</v>
      </c>
      <c r="C4886" s="168"/>
      <c r="D4886" s="169"/>
      <c r="E4886" s="169"/>
      <c r="F4886" s="169"/>
      <c r="G4886" s="169"/>
      <c r="H4886" s="169"/>
      <c r="I4886" s="169"/>
      <c r="J4886" s="169"/>
      <c r="K4886" s="177"/>
    </row>
    <row r="4887" spans="2:11" x14ac:dyDescent="0.75">
      <c r="B4887" s="176" t="s">
        <v>5101</v>
      </c>
      <c r="C4887" s="168"/>
      <c r="D4887" s="169"/>
      <c r="E4887" s="169"/>
      <c r="F4887" s="169"/>
      <c r="G4887" s="169"/>
      <c r="H4887" s="169"/>
      <c r="I4887" s="169"/>
      <c r="J4887" s="169"/>
      <c r="K4887" s="177"/>
    </row>
    <row r="4888" spans="2:11" x14ac:dyDescent="0.75">
      <c r="B4888" s="176" t="s">
        <v>5102</v>
      </c>
      <c r="C4888" s="168"/>
      <c r="D4888" s="169"/>
      <c r="E4888" s="169"/>
      <c r="F4888" s="169"/>
      <c r="G4888" s="169"/>
      <c r="H4888" s="169"/>
      <c r="I4888" s="169"/>
      <c r="J4888" s="169"/>
      <c r="K4888" s="177"/>
    </row>
    <row r="4889" spans="2:11" x14ac:dyDescent="0.75">
      <c r="B4889" s="176" t="s">
        <v>5103</v>
      </c>
      <c r="C4889" s="168"/>
      <c r="D4889" s="169"/>
      <c r="E4889" s="169"/>
      <c r="F4889" s="169"/>
      <c r="G4889" s="169"/>
      <c r="H4889" s="169"/>
      <c r="I4889" s="169"/>
      <c r="J4889" s="169"/>
      <c r="K4889" s="177"/>
    </row>
    <row r="4890" spans="2:11" x14ac:dyDescent="0.75">
      <c r="B4890" s="176" t="s">
        <v>5104</v>
      </c>
      <c r="C4890" s="168"/>
      <c r="D4890" s="169"/>
      <c r="E4890" s="169"/>
      <c r="F4890" s="169"/>
      <c r="G4890" s="169"/>
      <c r="H4890" s="169"/>
      <c r="I4890" s="169"/>
      <c r="J4890" s="169"/>
      <c r="K4890" s="177"/>
    </row>
    <row r="4891" spans="2:11" x14ac:dyDescent="0.75">
      <c r="B4891" s="176" t="s">
        <v>5105</v>
      </c>
      <c r="C4891" s="168"/>
      <c r="D4891" s="169"/>
      <c r="E4891" s="169"/>
      <c r="F4891" s="169"/>
      <c r="G4891" s="169"/>
      <c r="H4891" s="169"/>
      <c r="I4891" s="169"/>
      <c r="J4891" s="169"/>
      <c r="K4891" s="177"/>
    </row>
    <row r="4892" spans="2:11" x14ac:dyDescent="0.75">
      <c r="B4892" s="176" t="s">
        <v>5106</v>
      </c>
      <c r="C4892" s="168"/>
      <c r="D4892" s="169"/>
      <c r="E4892" s="169"/>
      <c r="F4892" s="169"/>
      <c r="G4892" s="169"/>
      <c r="H4892" s="169"/>
      <c r="I4892" s="169"/>
      <c r="J4892" s="169"/>
      <c r="K4892" s="177"/>
    </row>
    <row r="4893" spans="2:11" x14ac:dyDescent="0.75">
      <c r="B4893" s="176" t="s">
        <v>5107</v>
      </c>
      <c r="C4893" s="168"/>
      <c r="D4893" s="169"/>
      <c r="E4893" s="169"/>
      <c r="F4893" s="169"/>
      <c r="G4893" s="169"/>
      <c r="H4893" s="169"/>
      <c r="I4893" s="169"/>
      <c r="J4893" s="169"/>
      <c r="K4893" s="177"/>
    </row>
    <row r="4894" spans="2:11" x14ac:dyDescent="0.75">
      <c r="B4894" s="176" t="s">
        <v>5108</v>
      </c>
      <c r="C4894" s="168"/>
      <c r="D4894" s="169"/>
      <c r="E4894" s="169"/>
      <c r="F4894" s="169"/>
      <c r="G4894" s="169"/>
      <c r="H4894" s="169"/>
      <c r="I4894" s="169"/>
      <c r="J4894" s="169"/>
      <c r="K4894" s="177"/>
    </row>
    <row r="4895" spans="2:11" x14ac:dyDescent="0.75">
      <c r="B4895" s="176" t="s">
        <v>5109</v>
      </c>
      <c r="C4895" s="168"/>
      <c r="D4895" s="169"/>
      <c r="E4895" s="169"/>
      <c r="F4895" s="169"/>
      <c r="G4895" s="169"/>
      <c r="H4895" s="169"/>
      <c r="I4895" s="169"/>
      <c r="J4895" s="169"/>
      <c r="K4895" s="177"/>
    </row>
    <row r="4896" spans="2:11" x14ac:dyDescent="0.75">
      <c r="B4896" s="176" t="s">
        <v>5110</v>
      </c>
      <c r="C4896" s="168"/>
      <c r="D4896" s="169"/>
      <c r="E4896" s="169"/>
      <c r="F4896" s="169"/>
      <c r="G4896" s="169"/>
      <c r="H4896" s="169"/>
      <c r="I4896" s="169"/>
      <c r="J4896" s="169"/>
      <c r="K4896" s="177"/>
    </row>
    <row r="4897" spans="2:11" x14ac:dyDescent="0.75">
      <c r="B4897" s="176" t="s">
        <v>5111</v>
      </c>
      <c r="C4897" s="168"/>
      <c r="D4897" s="169"/>
      <c r="E4897" s="169"/>
      <c r="F4897" s="169"/>
      <c r="G4897" s="169"/>
      <c r="H4897" s="169"/>
      <c r="I4897" s="169"/>
      <c r="J4897" s="169"/>
      <c r="K4897" s="177"/>
    </row>
    <row r="4898" spans="2:11" x14ac:dyDescent="0.75">
      <c r="B4898" s="176" t="s">
        <v>5112</v>
      </c>
      <c r="C4898" s="168"/>
      <c r="D4898" s="169"/>
      <c r="E4898" s="169"/>
      <c r="F4898" s="169"/>
      <c r="G4898" s="169"/>
      <c r="H4898" s="169"/>
      <c r="I4898" s="169"/>
      <c r="J4898" s="169"/>
      <c r="K4898" s="177"/>
    </row>
    <row r="4899" spans="2:11" x14ac:dyDescent="0.75">
      <c r="B4899" s="176" t="s">
        <v>5113</v>
      </c>
      <c r="C4899" s="168"/>
      <c r="D4899" s="169"/>
      <c r="E4899" s="169"/>
      <c r="F4899" s="169"/>
      <c r="G4899" s="169"/>
      <c r="H4899" s="169"/>
      <c r="I4899" s="169"/>
      <c r="J4899" s="169"/>
      <c r="K4899" s="177"/>
    </row>
    <row r="4900" spans="2:11" x14ac:dyDescent="0.75">
      <c r="B4900" s="176" t="s">
        <v>5114</v>
      </c>
      <c r="C4900" s="168"/>
      <c r="D4900" s="169"/>
      <c r="E4900" s="169"/>
      <c r="F4900" s="169"/>
      <c r="G4900" s="169"/>
      <c r="H4900" s="169"/>
      <c r="I4900" s="169"/>
      <c r="J4900" s="169"/>
      <c r="K4900" s="177"/>
    </row>
    <row r="4901" spans="2:11" x14ac:dyDescent="0.75">
      <c r="B4901" s="176" t="s">
        <v>5115</v>
      </c>
      <c r="C4901" s="168"/>
      <c r="D4901" s="169"/>
      <c r="E4901" s="169"/>
      <c r="F4901" s="169"/>
      <c r="G4901" s="169"/>
      <c r="H4901" s="169"/>
      <c r="I4901" s="169"/>
      <c r="J4901" s="169"/>
      <c r="K4901" s="177"/>
    </row>
    <row r="4902" spans="2:11" x14ac:dyDescent="0.75">
      <c r="B4902" s="176" t="s">
        <v>5116</v>
      </c>
      <c r="C4902" s="168"/>
      <c r="D4902" s="169"/>
      <c r="E4902" s="169"/>
      <c r="F4902" s="169"/>
      <c r="G4902" s="169"/>
      <c r="H4902" s="169"/>
      <c r="I4902" s="169"/>
      <c r="J4902" s="169"/>
      <c r="K4902" s="177"/>
    </row>
    <row r="4903" spans="2:11" x14ac:dyDescent="0.75">
      <c r="B4903" s="176" t="s">
        <v>5117</v>
      </c>
      <c r="C4903" s="168"/>
      <c r="D4903" s="169"/>
      <c r="E4903" s="169"/>
      <c r="F4903" s="169"/>
      <c r="G4903" s="169"/>
      <c r="H4903" s="169"/>
      <c r="I4903" s="169"/>
      <c r="J4903" s="169"/>
      <c r="K4903" s="177"/>
    </row>
    <row r="4904" spans="2:11" x14ac:dyDescent="0.75">
      <c r="B4904" s="176" t="s">
        <v>5118</v>
      </c>
      <c r="C4904" s="168"/>
      <c r="D4904" s="169"/>
      <c r="E4904" s="169"/>
      <c r="F4904" s="169"/>
      <c r="G4904" s="169"/>
      <c r="H4904" s="169"/>
      <c r="I4904" s="169"/>
      <c r="J4904" s="169"/>
      <c r="K4904" s="177"/>
    </row>
    <row r="4905" spans="2:11" x14ac:dyDescent="0.75">
      <c r="B4905" s="176" t="s">
        <v>5119</v>
      </c>
      <c r="C4905" s="168"/>
      <c r="D4905" s="169"/>
      <c r="E4905" s="169"/>
      <c r="F4905" s="169"/>
      <c r="G4905" s="169"/>
      <c r="H4905" s="169"/>
      <c r="I4905" s="169"/>
      <c r="J4905" s="169"/>
      <c r="K4905" s="177"/>
    </row>
    <row r="4906" spans="2:11" x14ac:dyDescent="0.75">
      <c r="B4906" s="176" t="s">
        <v>5120</v>
      </c>
      <c r="C4906" s="168"/>
      <c r="D4906" s="169"/>
      <c r="E4906" s="169"/>
      <c r="F4906" s="169"/>
      <c r="G4906" s="169"/>
      <c r="H4906" s="169"/>
      <c r="I4906" s="169"/>
      <c r="J4906" s="169"/>
      <c r="K4906" s="177"/>
    </row>
    <row r="4907" spans="2:11" x14ac:dyDescent="0.75">
      <c r="B4907" s="176" t="s">
        <v>5121</v>
      </c>
      <c r="C4907" s="168"/>
      <c r="D4907" s="169"/>
      <c r="E4907" s="169"/>
      <c r="F4907" s="169"/>
      <c r="G4907" s="169"/>
      <c r="H4907" s="169"/>
      <c r="I4907" s="169"/>
      <c r="J4907" s="169"/>
      <c r="K4907" s="177"/>
    </row>
    <row r="4908" spans="2:11" x14ac:dyDescent="0.75">
      <c r="B4908" s="176" t="s">
        <v>5122</v>
      </c>
      <c r="C4908" s="168"/>
      <c r="D4908" s="169"/>
      <c r="E4908" s="169"/>
      <c r="F4908" s="169"/>
      <c r="G4908" s="169"/>
      <c r="H4908" s="169"/>
      <c r="I4908" s="169"/>
      <c r="J4908" s="169"/>
      <c r="K4908" s="177"/>
    </row>
    <row r="4909" spans="2:11" x14ac:dyDescent="0.75">
      <c r="B4909" s="176" t="s">
        <v>5123</v>
      </c>
      <c r="C4909" s="168"/>
      <c r="D4909" s="169"/>
      <c r="E4909" s="169"/>
      <c r="F4909" s="169"/>
      <c r="G4909" s="169"/>
      <c r="H4909" s="169"/>
      <c r="I4909" s="169"/>
      <c r="J4909" s="169"/>
      <c r="K4909" s="177"/>
    </row>
    <row r="4910" spans="2:11" x14ac:dyDescent="0.75">
      <c r="B4910" s="176" t="s">
        <v>5124</v>
      </c>
      <c r="C4910" s="168"/>
      <c r="D4910" s="169"/>
      <c r="E4910" s="169"/>
      <c r="F4910" s="169"/>
      <c r="G4910" s="169"/>
      <c r="H4910" s="169"/>
      <c r="I4910" s="169"/>
      <c r="J4910" s="169"/>
      <c r="K4910" s="177"/>
    </row>
    <row r="4911" spans="2:11" x14ac:dyDescent="0.75">
      <c r="B4911" s="176" t="s">
        <v>5125</v>
      </c>
      <c r="C4911" s="168"/>
      <c r="D4911" s="169"/>
      <c r="E4911" s="169"/>
      <c r="F4911" s="169"/>
      <c r="G4911" s="169"/>
      <c r="H4911" s="169"/>
      <c r="I4911" s="169"/>
      <c r="J4911" s="169"/>
      <c r="K4911" s="177"/>
    </row>
    <row r="4912" spans="2:11" x14ac:dyDescent="0.75">
      <c r="B4912" s="176" t="s">
        <v>5126</v>
      </c>
      <c r="C4912" s="168"/>
      <c r="D4912" s="169"/>
      <c r="E4912" s="169"/>
      <c r="F4912" s="169"/>
      <c r="G4912" s="169"/>
      <c r="H4912" s="169"/>
      <c r="I4912" s="169"/>
      <c r="J4912" s="169"/>
      <c r="K4912" s="177"/>
    </row>
    <row r="4913" spans="2:11" x14ac:dyDescent="0.75">
      <c r="B4913" s="176" t="s">
        <v>5127</v>
      </c>
      <c r="C4913" s="168"/>
      <c r="D4913" s="169"/>
      <c r="E4913" s="169"/>
      <c r="F4913" s="169"/>
      <c r="G4913" s="169"/>
      <c r="H4913" s="169"/>
      <c r="I4913" s="169"/>
      <c r="J4913" s="169"/>
      <c r="K4913" s="177"/>
    </row>
    <row r="4914" spans="2:11" x14ac:dyDescent="0.75">
      <c r="B4914" s="176" t="s">
        <v>5128</v>
      </c>
      <c r="C4914" s="168"/>
      <c r="D4914" s="169"/>
      <c r="E4914" s="169"/>
      <c r="F4914" s="169"/>
      <c r="G4914" s="169"/>
      <c r="H4914" s="169"/>
      <c r="I4914" s="169"/>
      <c r="J4914" s="169"/>
      <c r="K4914" s="177"/>
    </row>
    <row r="4915" spans="2:11" x14ac:dyDescent="0.75">
      <c r="B4915" s="176" t="s">
        <v>5129</v>
      </c>
      <c r="C4915" s="168"/>
      <c r="D4915" s="169"/>
      <c r="E4915" s="169"/>
      <c r="F4915" s="169"/>
      <c r="G4915" s="169"/>
      <c r="H4915" s="169"/>
      <c r="I4915" s="169"/>
      <c r="J4915" s="169"/>
      <c r="K4915" s="177"/>
    </row>
    <row r="4916" spans="2:11" x14ac:dyDescent="0.75">
      <c r="B4916" s="176" t="s">
        <v>5130</v>
      </c>
      <c r="C4916" s="168"/>
      <c r="D4916" s="169"/>
      <c r="E4916" s="169"/>
      <c r="F4916" s="169"/>
      <c r="G4916" s="169"/>
      <c r="H4916" s="169"/>
      <c r="I4916" s="169"/>
      <c r="J4916" s="169"/>
      <c r="K4916" s="177"/>
    </row>
    <row r="4917" spans="2:11" x14ac:dyDescent="0.75">
      <c r="B4917" s="176" t="s">
        <v>5131</v>
      </c>
      <c r="C4917" s="168"/>
      <c r="D4917" s="169"/>
      <c r="E4917" s="169"/>
      <c r="F4917" s="169"/>
      <c r="G4917" s="169"/>
      <c r="H4917" s="169"/>
      <c r="I4917" s="169"/>
      <c r="J4917" s="169"/>
      <c r="K4917" s="177"/>
    </row>
    <row r="4918" spans="2:11" x14ac:dyDescent="0.75">
      <c r="B4918" s="176" t="s">
        <v>5132</v>
      </c>
      <c r="C4918" s="168"/>
      <c r="D4918" s="169"/>
      <c r="E4918" s="169"/>
      <c r="F4918" s="169"/>
      <c r="G4918" s="169"/>
      <c r="H4918" s="169"/>
      <c r="I4918" s="169"/>
      <c r="J4918" s="169"/>
      <c r="K4918" s="177"/>
    </row>
    <row r="4919" spans="2:11" x14ac:dyDescent="0.75">
      <c r="B4919" s="176" t="s">
        <v>5133</v>
      </c>
      <c r="C4919" s="168"/>
      <c r="D4919" s="169"/>
      <c r="E4919" s="169"/>
      <c r="F4919" s="169"/>
      <c r="G4919" s="169"/>
      <c r="H4919" s="169"/>
      <c r="I4919" s="169"/>
      <c r="J4919" s="169"/>
      <c r="K4919" s="177"/>
    </row>
    <row r="4920" spans="2:11" x14ac:dyDescent="0.75">
      <c r="B4920" s="176" t="s">
        <v>5134</v>
      </c>
      <c r="C4920" s="168"/>
      <c r="D4920" s="169"/>
      <c r="E4920" s="169"/>
      <c r="F4920" s="169"/>
      <c r="G4920" s="169"/>
      <c r="H4920" s="169"/>
      <c r="I4920" s="169"/>
      <c r="J4920" s="169"/>
      <c r="K4920" s="177"/>
    </row>
    <row r="4921" spans="2:11" x14ac:dyDescent="0.75">
      <c r="B4921" s="176" t="s">
        <v>5135</v>
      </c>
      <c r="C4921" s="168"/>
      <c r="D4921" s="169"/>
      <c r="E4921" s="169"/>
      <c r="F4921" s="169"/>
      <c r="G4921" s="169"/>
      <c r="H4921" s="169"/>
      <c r="I4921" s="169"/>
      <c r="J4921" s="169"/>
      <c r="K4921" s="177"/>
    </row>
    <row r="4922" spans="2:11" x14ac:dyDescent="0.75">
      <c r="B4922" s="176" t="s">
        <v>5136</v>
      </c>
      <c r="C4922" s="168"/>
      <c r="D4922" s="169"/>
      <c r="E4922" s="169"/>
      <c r="F4922" s="169"/>
      <c r="G4922" s="169"/>
      <c r="H4922" s="169"/>
      <c r="I4922" s="169"/>
      <c r="J4922" s="169"/>
      <c r="K4922" s="177"/>
    </row>
    <row r="4923" spans="2:11" x14ac:dyDescent="0.75">
      <c r="B4923" s="176" t="s">
        <v>5137</v>
      </c>
      <c r="C4923" s="168"/>
      <c r="D4923" s="169"/>
      <c r="E4923" s="169"/>
      <c r="F4923" s="169"/>
      <c r="G4923" s="169"/>
      <c r="H4923" s="169"/>
      <c r="I4923" s="169"/>
      <c r="J4923" s="169"/>
      <c r="K4923" s="177"/>
    </row>
    <row r="4924" spans="2:11" x14ac:dyDescent="0.75">
      <c r="B4924" s="176" t="s">
        <v>5138</v>
      </c>
      <c r="C4924" s="168"/>
      <c r="D4924" s="169"/>
      <c r="E4924" s="169"/>
      <c r="F4924" s="169"/>
      <c r="G4924" s="169"/>
      <c r="H4924" s="169"/>
      <c r="I4924" s="169"/>
      <c r="J4924" s="169"/>
      <c r="K4924" s="177"/>
    </row>
    <row r="4925" spans="2:11" x14ac:dyDescent="0.75">
      <c r="B4925" s="176" t="s">
        <v>5139</v>
      </c>
      <c r="C4925" s="168"/>
      <c r="D4925" s="169"/>
      <c r="E4925" s="169"/>
      <c r="F4925" s="169"/>
      <c r="G4925" s="169"/>
      <c r="H4925" s="169"/>
      <c r="I4925" s="169"/>
      <c r="J4925" s="169"/>
      <c r="K4925" s="177"/>
    </row>
    <row r="4926" spans="2:11" x14ac:dyDescent="0.75">
      <c r="B4926" s="176" t="s">
        <v>5140</v>
      </c>
      <c r="C4926" s="168"/>
      <c r="D4926" s="169"/>
      <c r="E4926" s="169"/>
      <c r="F4926" s="169"/>
      <c r="G4926" s="169"/>
      <c r="H4926" s="169"/>
      <c r="I4926" s="169"/>
      <c r="J4926" s="169"/>
      <c r="K4926" s="177"/>
    </row>
    <row r="4927" spans="2:11" x14ac:dyDescent="0.75">
      <c r="B4927" s="176" t="s">
        <v>5141</v>
      </c>
      <c r="C4927" s="168"/>
      <c r="D4927" s="169"/>
      <c r="E4927" s="169"/>
      <c r="F4927" s="169"/>
      <c r="G4927" s="169"/>
      <c r="H4927" s="169"/>
      <c r="I4927" s="169"/>
      <c r="J4927" s="169"/>
      <c r="K4927" s="177"/>
    </row>
    <row r="4928" spans="2:11" x14ac:dyDescent="0.75">
      <c r="B4928" s="176" t="s">
        <v>5142</v>
      </c>
      <c r="C4928" s="168"/>
      <c r="D4928" s="169"/>
      <c r="E4928" s="169"/>
      <c r="F4928" s="169"/>
      <c r="G4928" s="169"/>
      <c r="H4928" s="169"/>
      <c r="I4928" s="169"/>
      <c r="J4928" s="169"/>
      <c r="K4928" s="177"/>
    </row>
    <row r="4929" spans="2:11" x14ac:dyDescent="0.75">
      <c r="B4929" s="176" t="s">
        <v>5143</v>
      </c>
      <c r="C4929" s="168"/>
      <c r="D4929" s="169"/>
      <c r="E4929" s="169"/>
      <c r="F4929" s="169"/>
      <c r="G4929" s="169"/>
      <c r="H4929" s="169"/>
      <c r="I4929" s="169"/>
      <c r="J4929" s="169"/>
      <c r="K4929" s="177"/>
    </row>
    <row r="4930" spans="2:11" x14ac:dyDescent="0.75">
      <c r="B4930" s="176" t="s">
        <v>5144</v>
      </c>
      <c r="C4930" s="168"/>
      <c r="D4930" s="169"/>
      <c r="E4930" s="169"/>
      <c r="F4930" s="169"/>
      <c r="G4930" s="169"/>
      <c r="H4930" s="169"/>
      <c r="I4930" s="169"/>
      <c r="J4930" s="169"/>
      <c r="K4930" s="177"/>
    </row>
    <row r="4931" spans="2:11" x14ac:dyDescent="0.75">
      <c r="B4931" s="176" t="s">
        <v>5145</v>
      </c>
      <c r="C4931" s="168"/>
      <c r="D4931" s="169"/>
      <c r="E4931" s="169"/>
      <c r="F4931" s="169"/>
      <c r="G4931" s="169"/>
      <c r="H4931" s="169"/>
      <c r="I4931" s="169"/>
      <c r="J4931" s="169"/>
      <c r="K4931" s="177"/>
    </row>
    <row r="4932" spans="2:11" x14ac:dyDescent="0.75">
      <c r="B4932" s="176" t="s">
        <v>5146</v>
      </c>
      <c r="C4932" s="168"/>
      <c r="D4932" s="169"/>
      <c r="E4932" s="169"/>
      <c r="F4932" s="169"/>
      <c r="G4932" s="169"/>
      <c r="H4932" s="169"/>
      <c r="I4932" s="169"/>
      <c r="J4932" s="169"/>
      <c r="K4932" s="177"/>
    </row>
    <row r="4933" spans="2:11" x14ac:dyDescent="0.75">
      <c r="B4933" s="176" t="s">
        <v>5147</v>
      </c>
      <c r="C4933" s="168"/>
      <c r="D4933" s="169"/>
      <c r="E4933" s="169"/>
      <c r="F4933" s="169"/>
      <c r="G4933" s="169"/>
      <c r="H4933" s="169"/>
      <c r="I4933" s="169"/>
      <c r="J4933" s="169"/>
      <c r="K4933" s="177"/>
    </row>
    <row r="4934" spans="2:11" x14ac:dyDescent="0.75">
      <c r="B4934" s="176" t="s">
        <v>5148</v>
      </c>
      <c r="C4934" s="168"/>
      <c r="D4934" s="169"/>
      <c r="E4934" s="169"/>
      <c r="F4934" s="169"/>
      <c r="G4934" s="169"/>
      <c r="H4934" s="169"/>
      <c r="I4934" s="169"/>
      <c r="J4934" s="169"/>
      <c r="K4934" s="177"/>
    </row>
    <row r="4935" spans="2:11" x14ac:dyDescent="0.75">
      <c r="B4935" s="176" t="s">
        <v>5149</v>
      </c>
      <c r="C4935" s="168"/>
      <c r="D4935" s="169"/>
      <c r="E4935" s="169"/>
      <c r="F4935" s="169"/>
      <c r="G4935" s="169"/>
      <c r="H4935" s="169"/>
      <c r="I4935" s="169"/>
      <c r="J4935" s="169"/>
      <c r="K4935" s="177"/>
    </row>
    <row r="4936" spans="2:11" x14ac:dyDescent="0.75">
      <c r="B4936" s="176" t="s">
        <v>5150</v>
      </c>
      <c r="C4936" s="168"/>
      <c r="D4936" s="169"/>
      <c r="E4936" s="169"/>
      <c r="F4936" s="169"/>
      <c r="G4936" s="169"/>
      <c r="H4936" s="169"/>
      <c r="I4936" s="169"/>
      <c r="J4936" s="169"/>
      <c r="K4936" s="177"/>
    </row>
    <row r="4937" spans="2:11" x14ac:dyDescent="0.75">
      <c r="B4937" s="176" t="s">
        <v>5151</v>
      </c>
      <c r="C4937" s="168"/>
      <c r="D4937" s="169"/>
      <c r="E4937" s="169"/>
      <c r="F4937" s="169"/>
      <c r="G4937" s="169"/>
      <c r="H4937" s="169"/>
      <c r="I4937" s="169"/>
      <c r="J4937" s="169"/>
      <c r="K4937" s="177"/>
    </row>
    <row r="4938" spans="2:11" x14ac:dyDescent="0.75">
      <c r="B4938" s="176" t="s">
        <v>5152</v>
      </c>
      <c r="C4938" s="168"/>
      <c r="D4938" s="169"/>
      <c r="E4938" s="169"/>
      <c r="F4938" s="169"/>
      <c r="G4938" s="169"/>
      <c r="H4938" s="169"/>
      <c r="I4938" s="169"/>
      <c r="J4938" s="169"/>
      <c r="K4938" s="177"/>
    </row>
    <row r="4939" spans="2:11" x14ac:dyDescent="0.75">
      <c r="B4939" s="176" t="s">
        <v>5153</v>
      </c>
      <c r="C4939" s="168"/>
      <c r="D4939" s="169"/>
      <c r="E4939" s="169"/>
      <c r="F4939" s="169"/>
      <c r="G4939" s="169"/>
      <c r="H4939" s="169"/>
      <c r="I4939" s="169"/>
      <c r="J4939" s="169"/>
      <c r="K4939" s="177"/>
    </row>
    <row r="4940" spans="2:11" x14ac:dyDescent="0.75">
      <c r="B4940" s="176" t="s">
        <v>5154</v>
      </c>
      <c r="C4940" s="168"/>
      <c r="D4940" s="169"/>
      <c r="E4940" s="169"/>
      <c r="F4940" s="169"/>
      <c r="G4940" s="169"/>
      <c r="H4940" s="169"/>
      <c r="I4940" s="169"/>
      <c r="J4940" s="169"/>
      <c r="K4940" s="177"/>
    </row>
    <row r="4941" spans="2:11" x14ac:dyDescent="0.75">
      <c r="B4941" s="176" t="s">
        <v>5155</v>
      </c>
      <c r="C4941" s="168"/>
      <c r="D4941" s="169"/>
      <c r="E4941" s="169"/>
      <c r="F4941" s="169"/>
      <c r="G4941" s="169"/>
      <c r="H4941" s="169"/>
      <c r="I4941" s="169"/>
      <c r="J4941" s="169"/>
      <c r="K4941" s="177"/>
    </row>
    <row r="4942" spans="2:11" x14ac:dyDescent="0.75">
      <c r="B4942" s="176" t="s">
        <v>5156</v>
      </c>
      <c r="C4942" s="168"/>
      <c r="D4942" s="169"/>
      <c r="E4942" s="169"/>
      <c r="F4942" s="169"/>
      <c r="G4942" s="169"/>
      <c r="H4942" s="169"/>
      <c r="I4942" s="169"/>
      <c r="J4942" s="169"/>
      <c r="K4942" s="177"/>
    </row>
    <row r="4943" spans="2:11" x14ac:dyDescent="0.75">
      <c r="B4943" s="176" t="s">
        <v>5157</v>
      </c>
      <c r="C4943" s="168"/>
      <c r="D4943" s="169"/>
      <c r="E4943" s="169"/>
      <c r="F4943" s="169"/>
      <c r="G4943" s="169"/>
      <c r="H4943" s="169"/>
      <c r="I4943" s="169"/>
      <c r="J4943" s="169"/>
      <c r="K4943" s="177"/>
    </row>
    <row r="4944" spans="2:11" x14ac:dyDescent="0.75">
      <c r="B4944" s="176" t="s">
        <v>5158</v>
      </c>
      <c r="C4944" s="168"/>
      <c r="D4944" s="169"/>
      <c r="E4944" s="169"/>
      <c r="F4944" s="169"/>
      <c r="G4944" s="169"/>
      <c r="H4944" s="169"/>
      <c r="I4944" s="169"/>
      <c r="J4944" s="169"/>
      <c r="K4944" s="177"/>
    </row>
    <row r="4945" spans="2:11" x14ac:dyDescent="0.75">
      <c r="B4945" s="176" t="s">
        <v>5159</v>
      </c>
      <c r="C4945" s="168"/>
      <c r="D4945" s="169"/>
      <c r="E4945" s="169"/>
      <c r="F4945" s="169"/>
      <c r="G4945" s="169"/>
      <c r="H4945" s="169"/>
      <c r="I4945" s="169"/>
      <c r="J4945" s="169"/>
      <c r="K4945" s="177"/>
    </row>
    <row r="4946" spans="2:11" x14ac:dyDescent="0.75">
      <c r="B4946" s="176" t="s">
        <v>5160</v>
      </c>
      <c r="C4946" s="168"/>
      <c r="D4946" s="169"/>
      <c r="E4946" s="169"/>
      <c r="F4946" s="169"/>
      <c r="G4946" s="169"/>
      <c r="H4946" s="169"/>
      <c r="I4946" s="169"/>
      <c r="J4946" s="169"/>
      <c r="K4946" s="177"/>
    </row>
    <row r="4947" spans="2:11" x14ac:dyDescent="0.75">
      <c r="B4947" s="176" t="s">
        <v>5161</v>
      </c>
      <c r="C4947" s="168"/>
      <c r="D4947" s="169"/>
      <c r="E4947" s="169"/>
      <c r="F4947" s="169"/>
      <c r="G4947" s="169"/>
      <c r="H4947" s="169"/>
      <c r="I4947" s="169"/>
      <c r="J4947" s="169"/>
      <c r="K4947" s="177"/>
    </row>
    <row r="4948" spans="2:11" x14ac:dyDescent="0.75">
      <c r="B4948" s="176" t="s">
        <v>5162</v>
      </c>
      <c r="C4948" s="168"/>
      <c r="D4948" s="169"/>
      <c r="E4948" s="169"/>
      <c r="F4948" s="169"/>
      <c r="G4948" s="169"/>
      <c r="H4948" s="169"/>
      <c r="I4948" s="169"/>
      <c r="J4948" s="169"/>
      <c r="K4948" s="177"/>
    </row>
    <row r="4949" spans="2:11" x14ac:dyDescent="0.75">
      <c r="B4949" s="176" t="s">
        <v>5163</v>
      </c>
      <c r="C4949" s="168"/>
      <c r="D4949" s="169"/>
      <c r="E4949" s="169"/>
      <c r="F4949" s="169"/>
      <c r="G4949" s="169"/>
      <c r="H4949" s="169"/>
      <c r="I4949" s="169"/>
      <c r="J4949" s="169"/>
      <c r="K4949" s="177"/>
    </row>
    <row r="4950" spans="2:11" x14ac:dyDescent="0.75">
      <c r="B4950" s="176" t="s">
        <v>5164</v>
      </c>
      <c r="C4950" s="168"/>
      <c r="D4950" s="169"/>
      <c r="E4950" s="169"/>
      <c r="F4950" s="169"/>
      <c r="G4950" s="169"/>
      <c r="H4950" s="169"/>
      <c r="I4950" s="169"/>
      <c r="J4950" s="169"/>
      <c r="K4950" s="177"/>
    </row>
    <row r="4951" spans="2:11" x14ac:dyDescent="0.75">
      <c r="B4951" s="176" t="s">
        <v>5165</v>
      </c>
      <c r="C4951" s="168"/>
      <c r="D4951" s="169"/>
      <c r="E4951" s="169"/>
      <c r="F4951" s="169"/>
      <c r="G4951" s="169"/>
      <c r="H4951" s="169"/>
      <c r="I4951" s="169"/>
      <c r="J4951" s="169"/>
      <c r="K4951" s="177"/>
    </row>
    <row r="4952" spans="2:11" x14ac:dyDescent="0.75">
      <c r="B4952" s="176" t="s">
        <v>5166</v>
      </c>
      <c r="C4952" s="168"/>
      <c r="D4952" s="169"/>
      <c r="E4952" s="169"/>
      <c r="F4952" s="169"/>
      <c r="G4952" s="169"/>
      <c r="H4952" s="169"/>
      <c r="I4952" s="169"/>
      <c r="J4952" s="169"/>
      <c r="K4952" s="177"/>
    </row>
    <row r="4953" spans="2:11" x14ac:dyDescent="0.75">
      <c r="B4953" s="176" t="s">
        <v>5167</v>
      </c>
      <c r="C4953" s="168"/>
      <c r="D4953" s="169"/>
      <c r="E4953" s="169"/>
      <c r="F4953" s="169"/>
      <c r="G4953" s="169"/>
      <c r="H4953" s="169"/>
      <c r="I4953" s="169"/>
      <c r="J4953" s="169"/>
      <c r="K4953" s="177"/>
    </row>
    <row r="4954" spans="2:11" x14ac:dyDescent="0.75">
      <c r="B4954" s="176" t="s">
        <v>5168</v>
      </c>
      <c r="C4954" s="168"/>
      <c r="D4954" s="169"/>
      <c r="E4954" s="169"/>
      <c r="F4954" s="169"/>
      <c r="G4954" s="169"/>
      <c r="H4954" s="169"/>
      <c r="I4954" s="169"/>
      <c r="J4954" s="169"/>
      <c r="K4954" s="177"/>
    </row>
    <row r="4955" spans="2:11" x14ac:dyDescent="0.75">
      <c r="B4955" s="176" t="s">
        <v>5169</v>
      </c>
      <c r="C4955" s="168"/>
      <c r="D4955" s="169"/>
      <c r="E4955" s="169"/>
      <c r="F4955" s="169"/>
      <c r="G4955" s="169"/>
      <c r="H4955" s="169"/>
      <c r="I4955" s="169"/>
      <c r="J4955" s="169"/>
      <c r="K4955" s="177"/>
    </row>
    <row r="4956" spans="2:11" x14ac:dyDescent="0.75">
      <c r="B4956" s="176" t="s">
        <v>5170</v>
      </c>
      <c r="C4956" s="168"/>
      <c r="D4956" s="169"/>
      <c r="E4956" s="169"/>
      <c r="F4956" s="169"/>
      <c r="G4956" s="169"/>
      <c r="H4956" s="169"/>
      <c r="I4956" s="169"/>
      <c r="J4956" s="169"/>
      <c r="K4956" s="177"/>
    </row>
    <row r="4957" spans="2:11" x14ac:dyDescent="0.75">
      <c r="B4957" s="176" t="s">
        <v>5171</v>
      </c>
      <c r="C4957" s="168"/>
      <c r="D4957" s="169"/>
      <c r="E4957" s="169"/>
      <c r="F4957" s="169"/>
      <c r="G4957" s="169"/>
      <c r="H4957" s="169"/>
      <c r="I4957" s="169"/>
      <c r="J4957" s="169"/>
      <c r="K4957" s="177"/>
    </row>
    <row r="4958" spans="2:11" x14ac:dyDescent="0.75">
      <c r="B4958" s="176" t="s">
        <v>5172</v>
      </c>
      <c r="C4958" s="168"/>
      <c r="D4958" s="169"/>
      <c r="E4958" s="169"/>
      <c r="F4958" s="169"/>
      <c r="G4958" s="169"/>
      <c r="H4958" s="169"/>
      <c r="I4958" s="169"/>
      <c r="J4958" s="169"/>
      <c r="K4958" s="177"/>
    </row>
    <row r="4959" spans="2:11" x14ac:dyDescent="0.75">
      <c r="B4959" s="176" t="s">
        <v>5173</v>
      </c>
      <c r="C4959" s="168"/>
      <c r="D4959" s="169"/>
      <c r="E4959" s="169"/>
      <c r="F4959" s="169"/>
      <c r="G4959" s="169"/>
      <c r="H4959" s="169"/>
      <c r="I4959" s="169"/>
      <c r="J4959" s="169"/>
      <c r="K4959" s="177"/>
    </row>
    <row r="4960" spans="2:11" x14ac:dyDescent="0.75">
      <c r="B4960" s="176" t="s">
        <v>5174</v>
      </c>
      <c r="C4960" s="168"/>
      <c r="D4960" s="169"/>
      <c r="E4960" s="169"/>
      <c r="F4960" s="169"/>
      <c r="G4960" s="169"/>
      <c r="H4960" s="169"/>
      <c r="I4960" s="169"/>
      <c r="J4960" s="169"/>
      <c r="K4960" s="177"/>
    </row>
    <row r="4961" spans="2:11" x14ac:dyDescent="0.75">
      <c r="B4961" s="176" t="s">
        <v>5175</v>
      </c>
      <c r="C4961" s="168"/>
      <c r="D4961" s="169"/>
      <c r="E4961" s="169"/>
      <c r="F4961" s="169"/>
      <c r="G4961" s="169"/>
      <c r="H4961" s="169"/>
      <c r="I4961" s="169"/>
      <c r="J4961" s="169"/>
      <c r="K4961" s="177"/>
    </row>
    <row r="4962" spans="2:11" x14ac:dyDescent="0.75">
      <c r="B4962" s="176" t="s">
        <v>5176</v>
      </c>
      <c r="C4962" s="168"/>
      <c r="D4962" s="169"/>
      <c r="E4962" s="169"/>
      <c r="F4962" s="169"/>
      <c r="G4962" s="169"/>
      <c r="H4962" s="169"/>
      <c r="I4962" s="169"/>
      <c r="J4962" s="169"/>
      <c r="K4962" s="177"/>
    </row>
    <row r="4963" spans="2:11" x14ac:dyDescent="0.75">
      <c r="B4963" s="176" t="s">
        <v>5177</v>
      </c>
      <c r="C4963" s="168"/>
      <c r="D4963" s="169"/>
      <c r="E4963" s="169"/>
      <c r="F4963" s="169"/>
      <c r="G4963" s="169"/>
      <c r="H4963" s="169"/>
      <c r="I4963" s="169"/>
      <c r="J4963" s="169"/>
      <c r="K4963" s="177"/>
    </row>
    <row r="4964" spans="2:11" x14ac:dyDescent="0.75">
      <c r="B4964" s="176" t="s">
        <v>5178</v>
      </c>
      <c r="C4964" s="168"/>
      <c r="D4964" s="169"/>
      <c r="E4964" s="169"/>
      <c r="F4964" s="169"/>
      <c r="G4964" s="169"/>
      <c r="H4964" s="169"/>
      <c r="I4964" s="169"/>
      <c r="J4964" s="169"/>
      <c r="K4964" s="177"/>
    </row>
    <row r="4965" spans="2:11" x14ac:dyDescent="0.75">
      <c r="B4965" s="176" t="s">
        <v>5179</v>
      </c>
      <c r="C4965" s="168"/>
      <c r="D4965" s="169"/>
      <c r="E4965" s="169"/>
      <c r="F4965" s="169"/>
      <c r="G4965" s="169"/>
      <c r="H4965" s="169"/>
      <c r="I4965" s="169"/>
      <c r="J4965" s="169"/>
      <c r="K4965" s="177"/>
    </row>
    <row r="4966" spans="2:11" x14ac:dyDescent="0.75">
      <c r="B4966" s="176" t="s">
        <v>5180</v>
      </c>
      <c r="C4966" s="168"/>
      <c r="D4966" s="169"/>
      <c r="E4966" s="169"/>
      <c r="F4966" s="169"/>
      <c r="G4966" s="169"/>
      <c r="H4966" s="169"/>
      <c r="I4966" s="169"/>
      <c r="J4966" s="169"/>
      <c r="K4966" s="177"/>
    </row>
    <row r="4967" spans="2:11" x14ac:dyDescent="0.75">
      <c r="B4967" s="176" t="s">
        <v>5181</v>
      </c>
      <c r="C4967" s="168"/>
      <c r="D4967" s="169"/>
      <c r="E4967" s="169"/>
      <c r="F4967" s="169"/>
      <c r="G4967" s="169"/>
      <c r="H4967" s="169"/>
      <c r="I4967" s="169"/>
      <c r="J4967" s="169"/>
      <c r="K4967" s="177"/>
    </row>
    <row r="4968" spans="2:11" x14ac:dyDescent="0.75">
      <c r="B4968" s="176" t="s">
        <v>5182</v>
      </c>
      <c r="C4968" s="168"/>
      <c r="D4968" s="169"/>
      <c r="E4968" s="169"/>
      <c r="F4968" s="169"/>
      <c r="G4968" s="169"/>
      <c r="H4968" s="169"/>
      <c r="I4968" s="169"/>
      <c r="J4968" s="169"/>
      <c r="K4968" s="177"/>
    </row>
    <row r="4969" spans="2:11" x14ac:dyDescent="0.75">
      <c r="B4969" s="176" t="s">
        <v>5183</v>
      </c>
      <c r="C4969" s="168"/>
      <c r="D4969" s="169"/>
      <c r="E4969" s="169"/>
      <c r="F4969" s="169"/>
      <c r="G4969" s="169"/>
      <c r="H4969" s="169"/>
      <c r="I4969" s="169"/>
      <c r="J4969" s="169"/>
      <c r="K4969" s="177"/>
    </row>
    <row r="4970" spans="2:11" x14ac:dyDescent="0.75">
      <c r="B4970" s="176" t="s">
        <v>5184</v>
      </c>
      <c r="C4970" s="168"/>
      <c r="D4970" s="169"/>
      <c r="E4970" s="169"/>
      <c r="F4970" s="169"/>
      <c r="G4970" s="169"/>
      <c r="H4970" s="169"/>
      <c r="I4970" s="169"/>
      <c r="J4970" s="169"/>
      <c r="K4970" s="177"/>
    </row>
    <row r="4971" spans="2:11" x14ac:dyDescent="0.75">
      <c r="B4971" s="176" t="s">
        <v>5185</v>
      </c>
      <c r="C4971" s="168"/>
      <c r="D4971" s="169"/>
      <c r="E4971" s="169"/>
      <c r="F4971" s="169"/>
      <c r="G4971" s="169"/>
      <c r="H4971" s="169"/>
      <c r="I4971" s="169"/>
      <c r="J4971" s="169"/>
      <c r="K4971" s="177"/>
    </row>
    <row r="4972" spans="2:11" x14ac:dyDescent="0.75">
      <c r="B4972" s="176" t="s">
        <v>5186</v>
      </c>
      <c r="C4972" s="168"/>
      <c r="D4972" s="169"/>
      <c r="E4972" s="169"/>
      <c r="F4972" s="169"/>
      <c r="G4972" s="169"/>
      <c r="H4972" s="169"/>
      <c r="I4972" s="169"/>
      <c r="J4972" s="169"/>
      <c r="K4972" s="177"/>
    </row>
    <row r="4973" spans="2:11" x14ac:dyDescent="0.75">
      <c r="B4973" s="176" t="s">
        <v>5187</v>
      </c>
      <c r="C4973" s="168"/>
      <c r="D4973" s="169"/>
      <c r="E4973" s="169"/>
      <c r="F4973" s="169"/>
      <c r="G4973" s="169"/>
      <c r="H4973" s="169"/>
      <c r="I4973" s="169"/>
      <c r="J4973" s="169"/>
      <c r="K4973" s="177"/>
    </row>
    <row r="4974" spans="2:11" x14ac:dyDescent="0.75">
      <c r="B4974" s="176" t="s">
        <v>5188</v>
      </c>
      <c r="C4974" s="168"/>
      <c r="D4974" s="169"/>
      <c r="E4974" s="169"/>
      <c r="F4974" s="169"/>
      <c r="G4974" s="169"/>
      <c r="H4974" s="169"/>
      <c r="I4974" s="169"/>
      <c r="J4974" s="169"/>
      <c r="K4974" s="177"/>
    </row>
    <row r="4975" spans="2:11" x14ac:dyDescent="0.75">
      <c r="B4975" s="176" t="s">
        <v>5189</v>
      </c>
      <c r="C4975" s="168"/>
      <c r="D4975" s="169"/>
      <c r="E4975" s="169"/>
      <c r="F4975" s="169"/>
      <c r="G4975" s="169"/>
      <c r="H4975" s="169"/>
      <c r="I4975" s="169"/>
      <c r="J4975" s="169"/>
      <c r="K4975" s="177"/>
    </row>
    <row r="4976" spans="2:11" x14ac:dyDescent="0.75">
      <c r="B4976" s="176" t="s">
        <v>5190</v>
      </c>
      <c r="C4976" s="168"/>
      <c r="D4976" s="169"/>
      <c r="E4976" s="169"/>
      <c r="F4976" s="169"/>
      <c r="G4976" s="169"/>
      <c r="H4976" s="169"/>
      <c r="I4976" s="169"/>
      <c r="J4976" s="169"/>
      <c r="K4976" s="177"/>
    </row>
    <row r="4977" spans="2:11" x14ac:dyDescent="0.75">
      <c r="B4977" s="176" t="s">
        <v>5191</v>
      </c>
      <c r="C4977" s="168"/>
      <c r="D4977" s="169"/>
      <c r="E4977" s="169"/>
      <c r="F4977" s="169"/>
      <c r="G4977" s="169"/>
      <c r="H4977" s="169"/>
      <c r="I4977" s="169"/>
      <c r="J4977" s="169"/>
      <c r="K4977" s="177"/>
    </row>
    <row r="4978" spans="2:11" x14ac:dyDescent="0.75">
      <c r="B4978" s="176" t="s">
        <v>5192</v>
      </c>
      <c r="C4978" s="168"/>
      <c r="D4978" s="169"/>
      <c r="E4978" s="169"/>
      <c r="F4978" s="169"/>
      <c r="G4978" s="169"/>
      <c r="H4978" s="169"/>
      <c r="I4978" s="169"/>
      <c r="J4978" s="169"/>
      <c r="K4978" s="177"/>
    </row>
    <row r="4979" spans="2:11" x14ac:dyDescent="0.75">
      <c r="B4979" s="176" t="s">
        <v>5193</v>
      </c>
      <c r="C4979" s="168"/>
      <c r="D4979" s="169"/>
      <c r="E4979" s="169"/>
      <c r="F4979" s="169"/>
      <c r="G4979" s="169"/>
      <c r="H4979" s="169"/>
      <c r="I4979" s="169"/>
      <c r="J4979" s="169"/>
      <c r="K4979" s="177"/>
    </row>
    <row r="4980" spans="2:11" x14ac:dyDescent="0.75">
      <c r="B4980" s="176" t="s">
        <v>5194</v>
      </c>
      <c r="C4980" s="168"/>
      <c r="D4980" s="169"/>
      <c r="E4980" s="169"/>
      <c r="F4980" s="169"/>
      <c r="G4980" s="169"/>
      <c r="H4980" s="169"/>
      <c r="I4980" s="169"/>
      <c r="J4980" s="169"/>
      <c r="K4980" s="177"/>
    </row>
    <row r="4981" spans="2:11" x14ac:dyDescent="0.75">
      <c r="B4981" s="176" t="s">
        <v>5195</v>
      </c>
      <c r="C4981" s="168"/>
      <c r="D4981" s="169"/>
      <c r="E4981" s="169"/>
      <c r="F4981" s="169"/>
      <c r="G4981" s="169"/>
      <c r="H4981" s="169"/>
      <c r="I4981" s="169"/>
      <c r="J4981" s="169"/>
      <c r="K4981" s="177"/>
    </row>
    <row r="4982" spans="2:11" x14ac:dyDescent="0.75">
      <c r="B4982" s="176" t="s">
        <v>5196</v>
      </c>
      <c r="C4982" s="168"/>
      <c r="D4982" s="169"/>
      <c r="E4982" s="169"/>
      <c r="F4982" s="169"/>
      <c r="G4982" s="169"/>
      <c r="H4982" s="169"/>
      <c r="I4982" s="169"/>
      <c r="J4982" s="169"/>
      <c r="K4982" s="177"/>
    </row>
    <row r="4983" spans="2:11" x14ac:dyDescent="0.75">
      <c r="B4983" s="176" t="s">
        <v>5197</v>
      </c>
      <c r="C4983" s="168"/>
      <c r="D4983" s="169"/>
      <c r="E4983" s="169"/>
      <c r="F4983" s="169"/>
      <c r="G4983" s="169"/>
      <c r="H4983" s="169"/>
      <c r="I4983" s="169"/>
      <c r="J4983" s="169"/>
      <c r="K4983" s="177"/>
    </row>
    <row r="4984" spans="2:11" x14ac:dyDescent="0.75">
      <c r="B4984" s="176" t="s">
        <v>5198</v>
      </c>
      <c r="C4984" s="168"/>
      <c r="D4984" s="169"/>
      <c r="E4984" s="169"/>
      <c r="F4984" s="169"/>
      <c r="G4984" s="169"/>
      <c r="H4984" s="169"/>
      <c r="I4984" s="169"/>
      <c r="J4984" s="169"/>
      <c r="K4984" s="177"/>
    </row>
    <row r="4985" spans="2:11" x14ac:dyDescent="0.75">
      <c r="B4985" s="176" t="s">
        <v>5199</v>
      </c>
      <c r="C4985" s="168"/>
      <c r="D4985" s="169"/>
      <c r="E4985" s="169"/>
      <c r="F4985" s="169"/>
      <c r="G4985" s="169"/>
      <c r="H4985" s="169"/>
      <c r="I4985" s="169"/>
      <c r="J4985" s="169"/>
      <c r="K4985" s="177"/>
    </row>
    <row r="4986" spans="2:11" x14ac:dyDescent="0.75">
      <c r="B4986" s="176" t="s">
        <v>5200</v>
      </c>
      <c r="C4986" s="168"/>
      <c r="D4986" s="169"/>
      <c r="E4986" s="169"/>
      <c r="F4986" s="169"/>
      <c r="G4986" s="169"/>
      <c r="H4986" s="169"/>
      <c r="I4986" s="169"/>
      <c r="J4986" s="169"/>
      <c r="K4986" s="177"/>
    </row>
    <row r="4987" spans="2:11" x14ac:dyDescent="0.75">
      <c r="B4987" s="176" t="s">
        <v>5201</v>
      </c>
      <c r="C4987" s="168"/>
      <c r="D4987" s="169"/>
      <c r="E4987" s="169"/>
      <c r="F4987" s="169"/>
      <c r="G4987" s="169"/>
      <c r="H4987" s="169"/>
      <c r="I4987" s="169"/>
      <c r="J4987" s="169"/>
      <c r="K4987" s="177"/>
    </row>
    <row r="4988" spans="2:11" x14ac:dyDescent="0.75">
      <c r="B4988" s="176" t="s">
        <v>5202</v>
      </c>
      <c r="C4988" s="168"/>
      <c r="D4988" s="169"/>
      <c r="E4988" s="169"/>
      <c r="F4988" s="169"/>
      <c r="G4988" s="169"/>
      <c r="H4988" s="169"/>
      <c r="I4988" s="169"/>
      <c r="J4988" s="169"/>
      <c r="K4988" s="177"/>
    </row>
    <row r="4989" spans="2:11" x14ac:dyDescent="0.75">
      <c r="B4989" s="176" t="s">
        <v>5203</v>
      </c>
      <c r="C4989" s="168"/>
      <c r="D4989" s="169"/>
      <c r="E4989" s="169"/>
      <c r="F4989" s="169"/>
      <c r="G4989" s="169"/>
      <c r="H4989" s="169"/>
      <c r="I4989" s="169"/>
      <c r="J4989" s="169"/>
      <c r="K4989" s="177"/>
    </row>
    <row r="4990" spans="2:11" x14ac:dyDescent="0.75">
      <c r="B4990" s="176" t="s">
        <v>5204</v>
      </c>
      <c r="C4990" s="168"/>
      <c r="D4990" s="169"/>
      <c r="E4990" s="169"/>
      <c r="F4990" s="169"/>
      <c r="G4990" s="169"/>
      <c r="H4990" s="169"/>
      <c r="I4990" s="169"/>
      <c r="J4990" s="169"/>
      <c r="K4990" s="177"/>
    </row>
    <row r="4991" spans="2:11" x14ac:dyDescent="0.75">
      <c r="B4991" s="176" t="s">
        <v>5205</v>
      </c>
      <c r="C4991" s="168"/>
      <c r="D4991" s="169"/>
      <c r="E4991" s="169"/>
      <c r="F4991" s="169"/>
      <c r="G4991" s="169"/>
      <c r="H4991" s="169"/>
      <c r="I4991" s="169"/>
      <c r="J4991" s="169"/>
      <c r="K4991" s="177"/>
    </row>
    <row r="4992" spans="2:11" x14ac:dyDescent="0.75">
      <c r="B4992" s="176" t="s">
        <v>5206</v>
      </c>
      <c r="C4992" s="168"/>
      <c r="D4992" s="169"/>
      <c r="E4992" s="169"/>
      <c r="F4992" s="169"/>
      <c r="G4992" s="169"/>
      <c r="H4992" s="169"/>
      <c r="I4992" s="169"/>
      <c r="J4992" s="169"/>
      <c r="K4992" s="177"/>
    </row>
    <row r="4993" spans="2:11" x14ac:dyDescent="0.75">
      <c r="B4993" s="176" t="s">
        <v>5207</v>
      </c>
      <c r="C4993" s="168"/>
      <c r="D4993" s="169"/>
      <c r="E4993" s="169"/>
      <c r="F4993" s="169"/>
      <c r="G4993" s="169"/>
      <c r="H4993" s="169"/>
      <c r="I4993" s="169"/>
      <c r="J4993" s="169"/>
      <c r="K4993" s="177"/>
    </row>
    <row r="4994" spans="2:11" x14ac:dyDescent="0.75">
      <c r="B4994" s="176" t="s">
        <v>5208</v>
      </c>
      <c r="C4994" s="168"/>
      <c r="D4994" s="169"/>
      <c r="E4994" s="169"/>
      <c r="F4994" s="169"/>
      <c r="G4994" s="169"/>
      <c r="H4994" s="169"/>
      <c r="I4994" s="169"/>
      <c r="J4994" s="169"/>
      <c r="K4994" s="177"/>
    </row>
    <row r="4995" spans="2:11" x14ac:dyDescent="0.75">
      <c r="B4995" s="176" t="s">
        <v>5209</v>
      </c>
      <c r="C4995" s="168"/>
      <c r="D4995" s="169"/>
      <c r="E4995" s="169"/>
      <c r="F4995" s="169"/>
      <c r="G4995" s="169"/>
      <c r="H4995" s="169"/>
      <c r="I4995" s="169"/>
      <c r="J4995" s="169"/>
      <c r="K4995" s="177"/>
    </row>
    <row r="4996" spans="2:11" x14ac:dyDescent="0.75">
      <c r="B4996" s="176" t="s">
        <v>5210</v>
      </c>
      <c r="C4996" s="168"/>
      <c r="D4996" s="169"/>
      <c r="E4996" s="169"/>
      <c r="F4996" s="169"/>
      <c r="G4996" s="169"/>
      <c r="H4996" s="169"/>
      <c r="I4996" s="169"/>
      <c r="J4996" s="169"/>
      <c r="K4996" s="177"/>
    </row>
    <row r="4997" spans="2:11" x14ac:dyDescent="0.75">
      <c r="B4997" s="176" t="s">
        <v>5211</v>
      </c>
      <c r="C4997" s="168"/>
      <c r="D4997" s="169"/>
      <c r="E4997" s="169"/>
      <c r="F4997" s="169"/>
      <c r="G4997" s="169"/>
      <c r="H4997" s="169"/>
      <c r="I4997" s="169"/>
      <c r="J4997" s="169"/>
      <c r="K4997" s="177"/>
    </row>
    <row r="4998" spans="2:11" x14ac:dyDescent="0.75">
      <c r="B4998" s="176" t="s">
        <v>5212</v>
      </c>
      <c r="C4998" s="168"/>
      <c r="D4998" s="169"/>
      <c r="E4998" s="169"/>
      <c r="F4998" s="169"/>
      <c r="G4998" s="169"/>
      <c r="H4998" s="169"/>
      <c r="I4998" s="169"/>
      <c r="J4998" s="169"/>
      <c r="K4998" s="177"/>
    </row>
    <row r="4999" spans="2:11" x14ac:dyDescent="0.75">
      <c r="B4999" s="176" t="s">
        <v>5213</v>
      </c>
      <c r="C4999" s="168"/>
      <c r="D4999" s="169"/>
      <c r="E4999" s="169"/>
      <c r="F4999" s="169"/>
      <c r="G4999" s="169"/>
      <c r="H4999" s="169"/>
      <c r="I4999" s="169"/>
      <c r="J4999" s="169"/>
      <c r="K4999" s="177"/>
    </row>
    <row r="5000" spans="2:11" x14ac:dyDescent="0.75">
      <c r="B5000" s="176" t="s">
        <v>5214</v>
      </c>
      <c r="C5000" s="168"/>
      <c r="D5000" s="169"/>
      <c r="E5000" s="169"/>
      <c r="F5000" s="169"/>
      <c r="G5000" s="169"/>
      <c r="H5000" s="169"/>
      <c r="I5000" s="169"/>
      <c r="J5000" s="169"/>
      <c r="K5000" s="177"/>
    </row>
    <row r="5001" spans="2:11" x14ac:dyDescent="0.75">
      <c r="B5001" s="176" t="s">
        <v>5215</v>
      </c>
      <c r="C5001" s="168"/>
      <c r="D5001" s="169"/>
      <c r="E5001" s="169"/>
      <c r="F5001" s="169"/>
      <c r="G5001" s="169"/>
      <c r="H5001" s="169"/>
      <c r="I5001" s="169"/>
      <c r="J5001" s="169"/>
      <c r="K5001" s="177"/>
    </row>
    <row r="5002" spans="2:11" x14ac:dyDescent="0.75">
      <c r="B5002" s="176" t="s">
        <v>5216</v>
      </c>
      <c r="C5002" s="168"/>
      <c r="D5002" s="169"/>
      <c r="E5002" s="169"/>
      <c r="F5002" s="169"/>
      <c r="G5002" s="169"/>
      <c r="H5002" s="169"/>
      <c r="I5002" s="169"/>
      <c r="J5002" s="169"/>
      <c r="K5002" s="177"/>
    </row>
    <row r="5003" spans="2:11" x14ac:dyDescent="0.75">
      <c r="B5003" s="176" t="s">
        <v>5217</v>
      </c>
      <c r="C5003" s="168"/>
      <c r="D5003" s="169"/>
      <c r="E5003" s="169"/>
      <c r="F5003" s="169"/>
      <c r="G5003" s="169"/>
      <c r="H5003" s="169"/>
      <c r="I5003" s="169"/>
      <c r="J5003" s="169"/>
      <c r="K5003" s="177"/>
    </row>
    <row r="5004" spans="2:11" x14ac:dyDescent="0.75">
      <c r="B5004" s="176" t="s">
        <v>5218</v>
      </c>
      <c r="C5004" s="168"/>
      <c r="D5004" s="169"/>
      <c r="E5004" s="169"/>
      <c r="F5004" s="169"/>
      <c r="G5004" s="169"/>
      <c r="H5004" s="169"/>
      <c r="I5004" s="169"/>
      <c r="J5004" s="169"/>
      <c r="K5004" s="177"/>
    </row>
    <row r="5005" spans="2:11" x14ac:dyDescent="0.75">
      <c r="B5005" s="176" t="s">
        <v>5219</v>
      </c>
      <c r="C5005" s="168"/>
      <c r="D5005" s="169"/>
      <c r="E5005" s="169"/>
      <c r="F5005" s="169"/>
      <c r="G5005" s="169"/>
      <c r="H5005" s="169"/>
      <c r="I5005" s="169"/>
      <c r="J5005" s="169"/>
      <c r="K5005" s="177"/>
    </row>
    <row r="5006" spans="2:11" x14ac:dyDescent="0.75">
      <c r="B5006" s="176" t="s">
        <v>5220</v>
      </c>
      <c r="C5006" s="168"/>
      <c r="D5006" s="169"/>
      <c r="E5006" s="169"/>
      <c r="F5006" s="169"/>
      <c r="G5006" s="169"/>
      <c r="H5006" s="169"/>
      <c r="I5006" s="169"/>
      <c r="J5006" s="169"/>
      <c r="K5006" s="177"/>
    </row>
    <row r="5007" spans="2:11" x14ac:dyDescent="0.75">
      <c r="B5007" s="176" t="s">
        <v>5221</v>
      </c>
      <c r="C5007" s="168"/>
      <c r="D5007" s="169"/>
      <c r="E5007" s="169"/>
      <c r="F5007" s="169"/>
      <c r="G5007" s="169"/>
      <c r="H5007" s="169"/>
      <c r="I5007" s="169"/>
      <c r="J5007" s="169"/>
      <c r="K5007" s="177"/>
    </row>
    <row r="5008" spans="2:11" x14ac:dyDescent="0.75">
      <c r="B5008" s="178" t="s">
        <v>5222</v>
      </c>
      <c r="C5008" s="179"/>
      <c r="D5008" s="180"/>
      <c r="E5008" s="180"/>
      <c r="F5008" s="180"/>
      <c r="G5008" s="180"/>
      <c r="H5008" s="180"/>
      <c r="I5008" s="180"/>
      <c r="J5008" s="180"/>
      <c r="K5008" s="181"/>
    </row>
    <row r="5009" spans="2:11" s="7" customFormat="1" x14ac:dyDescent="0.75">
      <c r="B5009" s="39"/>
      <c r="D5009" s="89"/>
      <c r="E5009" s="89"/>
      <c r="F5009" s="89"/>
      <c r="G5009" s="89"/>
      <c r="H5009" s="89"/>
      <c r="I5009" s="89"/>
      <c r="J5009" s="89"/>
      <c r="K5009" s="89"/>
    </row>
    <row r="5010" spans="2:11" s="7" customFormat="1" x14ac:dyDescent="0.75">
      <c r="B5010" s="133" t="s">
        <v>5223</v>
      </c>
      <c r="C5010" s="89"/>
      <c r="D5010" s="89"/>
      <c r="E5010" s="89"/>
      <c r="F5010" s="89"/>
      <c r="G5010" s="89"/>
      <c r="H5010" s="89"/>
      <c r="I5010" s="89"/>
      <c r="J5010" s="89"/>
      <c r="K5010" s="89"/>
    </row>
    <row r="5011" spans="2:11" s="7" customFormat="1" x14ac:dyDescent="0.75">
      <c r="B5011" s="12"/>
      <c r="C5011" s="89"/>
      <c r="D5011" s="89"/>
      <c r="E5011" s="89"/>
      <c r="F5011" s="89"/>
      <c r="G5011" s="89"/>
      <c r="H5011" s="89"/>
      <c r="I5011" s="89"/>
      <c r="J5011" s="89"/>
      <c r="K5011" s="89"/>
    </row>
    <row r="5012" spans="2:11" s="7" customFormat="1" x14ac:dyDescent="0.75"/>
    <row r="5013" spans="2:11" s="7" customFormat="1" x14ac:dyDescent="0.75"/>
    <row r="5014" spans="2:11" s="7" customFormat="1" x14ac:dyDescent="0.75"/>
    <row r="5015" spans="2:11" s="7" customFormat="1" x14ac:dyDescent="0.75"/>
    <row r="5016" spans="2:11" s="7" customFormat="1" x14ac:dyDescent="0.75"/>
    <row r="5017" spans="2:11" s="7" customFormat="1" x14ac:dyDescent="0.75"/>
    <row r="5018" spans="2:11" s="7" customFormat="1" x14ac:dyDescent="0.75"/>
    <row r="5019" spans="2:11" s="7" customFormat="1" x14ac:dyDescent="0.75"/>
    <row r="5020" spans="2:11" s="7" customFormat="1" x14ac:dyDescent="0.75"/>
    <row r="5021" spans="2:11" s="7" customFormat="1" x14ac:dyDescent="0.75"/>
    <row r="5022" spans="2:11" s="7" customFormat="1" x14ac:dyDescent="0.75"/>
    <row r="5023" spans="2:11" s="7" customFormat="1" x14ac:dyDescent="0.75"/>
    <row r="5024" spans="2:11" s="7" customFormat="1" x14ac:dyDescent="0.75"/>
    <row r="5025" s="7" customFormat="1" x14ac:dyDescent="0.75"/>
    <row r="5026" s="7" customFormat="1" x14ac:dyDescent="0.75"/>
    <row r="5027" s="7" customFormat="1" x14ac:dyDescent="0.75"/>
    <row r="5028" s="7" customFormat="1" x14ac:dyDescent="0.75"/>
    <row r="5029" s="7" customFormat="1" x14ac:dyDescent="0.75"/>
    <row r="5030" s="7" customFormat="1" x14ac:dyDescent="0.75"/>
    <row r="5031" s="7" customFormat="1" x14ac:dyDescent="0.75"/>
    <row r="5032" s="7" customFormat="1" x14ac:dyDescent="0.75"/>
    <row r="5033" s="7" customFormat="1" x14ac:dyDescent="0.75"/>
    <row r="5034" s="7" customFormat="1" x14ac:dyDescent="0.75"/>
    <row r="5035" s="7" customFormat="1" x14ac:dyDescent="0.75"/>
    <row r="5036" s="7" customFormat="1" x14ac:dyDescent="0.75"/>
    <row r="5037" s="7" customFormat="1" x14ac:dyDescent="0.75"/>
    <row r="5038" s="7" customFormat="1" x14ac:dyDescent="0.75"/>
    <row r="5039" s="7" customFormat="1" x14ac:dyDescent="0.75"/>
    <row r="5040" s="7" customFormat="1" x14ac:dyDescent="0.75"/>
    <row r="5041" s="7" customFormat="1" x14ac:dyDescent="0.75"/>
    <row r="5042" s="7" customFormat="1" x14ac:dyDescent="0.75"/>
    <row r="5043" s="7" customFormat="1" x14ac:dyDescent="0.75"/>
    <row r="5044" s="7" customFormat="1" x14ac:dyDescent="0.75"/>
    <row r="5045" s="7" customFormat="1" x14ac:dyDescent="0.75"/>
    <row r="5046" s="7" customFormat="1" x14ac:dyDescent="0.75"/>
    <row r="5047" s="7" customFormat="1" x14ac:dyDescent="0.75"/>
    <row r="5048" s="7" customFormat="1" x14ac:dyDescent="0.75"/>
    <row r="5049" s="7" customFormat="1" x14ac:dyDescent="0.75"/>
    <row r="5050" s="7" customFormat="1" x14ac:dyDescent="0.75"/>
    <row r="5051" s="7" customFormat="1" x14ac:dyDescent="0.75"/>
    <row r="5052" s="7" customFormat="1" x14ac:dyDescent="0.75"/>
    <row r="5053" s="7" customFormat="1" x14ac:dyDescent="0.75"/>
    <row r="5054" s="7" customFormat="1" x14ac:dyDescent="0.75"/>
    <row r="5055" s="7" customFormat="1" x14ac:dyDescent="0.75"/>
    <row r="5056" s="7" customFormat="1" x14ac:dyDescent="0.75"/>
    <row r="5057" s="7" customFormat="1" x14ac:dyDescent="0.75"/>
    <row r="5058" s="7" customFormat="1" x14ac:dyDescent="0.75"/>
    <row r="5059" s="7" customFormat="1" x14ac:dyDescent="0.75"/>
    <row r="5060" s="7" customFormat="1" x14ac:dyDescent="0.75"/>
    <row r="5061" s="7" customFormat="1" x14ac:dyDescent="0.75"/>
    <row r="5062" s="7" customFormat="1" x14ac:dyDescent="0.75"/>
    <row r="5063" s="7" customFormat="1" x14ac:dyDescent="0.75"/>
    <row r="5064" s="7" customFormat="1" x14ac:dyDescent="0.75"/>
    <row r="5065" s="7" customFormat="1" x14ac:dyDescent="0.75"/>
    <row r="5066" s="7" customFormat="1" x14ac:dyDescent="0.75"/>
    <row r="5067" s="7" customFormat="1" x14ac:dyDescent="0.75"/>
    <row r="5068" s="7" customFormat="1" x14ac:dyDescent="0.75"/>
    <row r="5069" s="7" customFormat="1" x14ac:dyDescent="0.75"/>
    <row r="5070" s="7" customFormat="1" x14ac:dyDescent="0.75"/>
    <row r="5071" s="7" customFormat="1" x14ac:dyDescent="0.75"/>
    <row r="5072" s="7" customFormat="1" x14ac:dyDescent="0.75"/>
    <row r="5073" s="7" customFormat="1" x14ac:dyDescent="0.75"/>
    <row r="5074" s="7" customFormat="1" x14ac:dyDescent="0.75"/>
    <row r="5075" s="7" customFormat="1" x14ac:dyDescent="0.75"/>
    <row r="5076" s="7" customFormat="1" x14ac:dyDescent="0.75"/>
    <row r="5077" s="7" customFormat="1" x14ac:dyDescent="0.75"/>
    <row r="5078" s="7" customFormat="1" x14ac:dyDescent="0.75"/>
    <row r="5079" s="7" customFormat="1" x14ac:dyDescent="0.75"/>
    <row r="5080" s="7" customFormat="1" x14ac:dyDescent="0.75"/>
    <row r="5081" s="7" customFormat="1" x14ac:dyDescent="0.75"/>
    <row r="5082" s="7" customFormat="1" x14ac:dyDescent="0.75"/>
    <row r="5083" s="7" customFormat="1" x14ac:dyDescent="0.75"/>
    <row r="5084" s="7" customFormat="1" x14ac:dyDescent="0.75"/>
    <row r="5085" s="7" customFormat="1" x14ac:dyDescent="0.75"/>
    <row r="5086" s="7" customFormat="1" x14ac:dyDescent="0.75"/>
    <row r="5087" s="7" customFormat="1" x14ac:dyDescent="0.75"/>
    <row r="5088" s="7" customFormat="1" x14ac:dyDescent="0.75"/>
    <row r="5089" s="7" customFormat="1" x14ac:dyDescent="0.75"/>
    <row r="5090" s="7" customFormat="1" x14ac:dyDescent="0.75"/>
    <row r="5091" s="7" customFormat="1" x14ac:dyDescent="0.75"/>
    <row r="5092" s="7" customFormat="1" x14ac:dyDescent="0.75"/>
    <row r="5093" s="7" customFormat="1" x14ac:dyDescent="0.75"/>
    <row r="5094" s="7" customFormat="1" x14ac:dyDescent="0.75"/>
    <row r="5095" s="7" customFormat="1" x14ac:dyDescent="0.75"/>
    <row r="5096" s="7" customFormat="1" x14ac:dyDescent="0.75"/>
    <row r="5097" s="7" customFormat="1" x14ac:dyDescent="0.75"/>
    <row r="5098" s="7" customFormat="1" x14ac:dyDescent="0.75"/>
    <row r="5099" s="7" customFormat="1" x14ac:dyDescent="0.75"/>
    <row r="5100" s="7" customFormat="1" x14ac:dyDescent="0.75"/>
    <row r="5101" s="7" customFormat="1" x14ac:dyDescent="0.75"/>
    <row r="5102" s="7" customFormat="1" x14ac:dyDescent="0.75"/>
    <row r="5103" s="7" customFormat="1" x14ac:dyDescent="0.75"/>
    <row r="5104" s="7" customFormat="1" x14ac:dyDescent="0.75"/>
    <row r="5105" s="7" customFormat="1" x14ac:dyDescent="0.75"/>
    <row r="5106" s="7" customFormat="1" x14ac:dyDescent="0.75"/>
    <row r="5107" s="7" customFormat="1" x14ac:dyDescent="0.75"/>
    <row r="5108" s="7" customFormat="1" x14ac:dyDescent="0.75"/>
    <row r="5109" s="7" customFormat="1" x14ac:dyDescent="0.75"/>
    <row r="5110" s="7" customFormat="1" x14ac:dyDescent="0.75"/>
    <row r="5111" s="7" customFormat="1" x14ac:dyDescent="0.75"/>
    <row r="5112" s="7" customFormat="1" x14ac:dyDescent="0.75"/>
    <row r="5113" s="7" customFormat="1" x14ac:dyDescent="0.75"/>
    <row r="5114" s="7" customFormat="1" x14ac:dyDescent="0.75"/>
    <row r="5115" s="7" customFormat="1" x14ac:dyDescent="0.75"/>
    <row r="5116" s="7" customFormat="1" x14ac:dyDescent="0.75"/>
    <row r="5117" s="7" customFormat="1" x14ac:dyDescent="0.75"/>
    <row r="5118" s="7" customFormat="1" x14ac:dyDescent="0.75"/>
    <row r="5119" s="7" customFormat="1" x14ac:dyDescent="0.75"/>
    <row r="5120" s="7" customFormat="1" x14ac:dyDescent="0.75"/>
    <row r="5121" s="7" customFormat="1" x14ac:dyDescent="0.75"/>
    <row r="5122" s="7" customFormat="1" x14ac:dyDescent="0.75"/>
    <row r="5123" s="7" customFormat="1" x14ac:dyDescent="0.75"/>
    <row r="5124" s="7" customFormat="1" x14ac:dyDescent="0.75"/>
    <row r="5125" s="7" customFormat="1" x14ac:dyDescent="0.75"/>
    <row r="5126" s="7" customFormat="1" x14ac:dyDescent="0.75"/>
    <row r="5127" s="7" customFormat="1" x14ac:dyDescent="0.75"/>
    <row r="5128" s="7" customFormat="1" x14ac:dyDescent="0.75"/>
    <row r="5129" s="7" customFormat="1" x14ac:dyDescent="0.75"/>
    <row r="5130" s="7" customFormat="1" x14ac:dyDescent="0.75"/>
    <row r="5131" s="7" customFormat="1" x14ac:dyDescent="0.75"/>
    <row r="5132" s="7" customFormat="1" x14ac:dyDescent="0.75"/>
    <row r="5133" s="7" customFormat="1" x14ac:dyDescent="0.75"/>
    <row r="5134" s="7" customFormat="1" x14ac:dyDescent="0.75"/>
    <row r="5135" s="7" customFormat="1" x14ac:dyDescent="0.75"/>
    <row r="5136" s="7" customFormat="1" x14ac:dyDescent="0.75"/>
    <row r="5137" s="7" customFormat="1" x14ac:dyDescent="0.75"/>
    <row r="5138" s="7" customFormat="1" x14ac:dyDescent="0.75"/>
    <row r="5139" s="7" customFormat="1" x14ac:dyDescent="0.75"/>
    <row r="5140" s="7" customFormat="1" x14ac:dyDescent="0.75"/>
    <row r="5141" s="7" customFormat="1" x14ac:dyDescent="0.75"/>
    <row r="5142" s="7" customFormat="1" x14ac:dyDescent="0.75"/>
    <row r="5143" s="7" customFormat="1" x14ac:dyDescent="0.75"/>
    <row r="5144" s="7" customFormat="1" x14ac:dyDescent="0.75"/>
    <row r="5145" s="7" customFormat="1" x14ac:dyDescent="0.75"/>
    <row r="5146" s="7" customFormat="1" x14ac:dyDescent="0.75"/>
    <row r="5147" s="7" customFormat="1" x14ac:dyDescent="0.75"/>
    <row r="5148" s="7" customFormat="1" x14ac:dyDescent="0.75"/>
    <row r="5149" s="7" customFormat="1" x14ac:dyDescent="0.75"/>
    <row r="5150" s="7" customFormat="1" x14ac:dyDescent="0.75"/>
    <row r="5151" s="7" customFormat="1" x14ac:dyDescent="0.75"/>
    <row r="5152" s="7" customFormat="1" x14ac:dyDescent="0.75"/>
    <row r="5153" s="7" customFormat="1" x14ac:dyDescent="0.75"/>
    <row r="5154" s="7" customFormat="1" x14ac:dyDescent="0.75"/>
    <row r="5155" s="7" customFormat="1" x14ac:dyDescent="0.75"/>
    <row r="5156" s="7" customFormat="1" x14ac:dyDescent="0.75"/>
    <row r="5157" s="8" customFormat="1" x14ac:dyDescent="0.75"/>
    <row r="5158" s="8" customFormat="1" x14ac:dyDescent="0.75"/>
    <row r="5159" s="8" customFormat="1" x14ac:dyDescent="0.75"/>
    <row r="5160" s="8" customFormat="1" x14ac:dyDescent="0.75"/>
    <row r="5161" s="8" customFormat="1" x14ac:dyDescent="0.75"/>
    <row r="5162" s="8" customFormat="1" x14ac:dyDescent="0.75"/>
    <row r="5163" s="8" customFormat="1" x14ac:dyDescent="0.75"/>
    <row r="5164" s="8" customFormat="1" x14ac:dyDescent="0.75"/>
    <row r="5165" s="8" customFormat="1" x14ac:dyDescent="0.75"/>
    <row r="5166" s="8" customFormat="1" x14ac:dyDescent="0.75"/>
    <row r="5167" s="8" customFormat="1" x14ac:dyDescent="0.75"/>
    <row r="5168" s="8" customFormat="1" x14ac:dyDescent="0.75"/>
  </sheetData>
  <sortState xmlns:xlrd2="http://schemas.microsoft.com/office/spreadsheetml/2017/richdata2" ref="B9:K108">
    <sortCondition ref="E9:E108"/>
  </sortState>
  <phoneticPr fontId="2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93199-C052-425B-8A3A-7AFD5602AFF4}">
  <dimension ref="A1:AZ5095"/>
  <sheetViews>
    <sheetView zoomScale="90" zoomScaleNormal="90" workbookViewId="0"/>
  </sheetViews>
  <sheetFormatPr defaultColWidth="8.81640625" defaultRowHeight="15" customHeight="1" x14ac:dyDescent="0.75"/>
  <cols>
    <col min="1" max="1" width="2.6796875" style="1" customWidth="1"/>
    <col min="2" max="2" width="8.31640625" style="6" customWidth="1"/>
    <col min="3" max="3" width="25.31640625" style="6" customWidth="1"/>
    <col min="4" max="4" width="8.1796875" style="6" customWidth="1"/>
    <col min="5" max="5" width="7.31640625" style="6" customWidth="1"/>
    <col min="6" max="6" width="8.81640625" style="6"/>
    <col min="7" max="7" width="9.6796875" style="6" bestFit="1" customWidth="1"/>
    <col min="8" max="8" width="7.6796875" style="6" customWidth="1"/>
    <col min="9" max="9" width="8.1796875" style="6" customWidth="1"/>
    <col min="10" max="10" width="8.81640625" style="6"/>
    <col min="11" max="11" width="8.81640625" style="6" customWidth="1"/>
    <col min="12" max="12" width="2.31640625" style="6" customWidth="1"/>
    <col min="13" max="13" width="13.81640625" style="6" customWidth="1"/>
    <col min="14" max="14" width="15.31640625" style="6" customWidth="1"/>
    <col min="15" max="16" width="8.81640625" style="6"/>
    <col min="17" max="17" width="10.6796875" style="6" bestFit="1" customWidth="1"/>
    <col min="18" max="18" width="12.1796875" style="6" customWidth="1"/>
    <col min="19" max="19" width="10.1796875" style="6" bestFit="1" customWidth="1"/>
    <col min="20" max="20" width="10.31640625" style="6" customWidth="1"/>
    <col min="21" max="21" width="2.31640625" style="6" customWidth="1"/>
    <col min="22" max="27" width="9.1796875" style="6" customWidth="1"/>
    <col min="28" max="28" width="2.31640625" style="1" customWidth="1"/>
    <col min="29" max="32" width="13.31640625" style="6" customWidth="1"/>
    <col min="33" max="52" width="8.81640625" style="1"/>
    <col min="53" max="16384" width="8.81640625" style="6"/>
  </cols>
  <sheetData>
    <row r="1" spans="2:46" s="1" customFormat="1" ht="15.75" x14ac:dyDescent="0.75">
      <c r="B1" s="2" t="s">
        <v>5224</v>
      </c>
      <c r="C1" s="2"/>
    </row>
    <row r="2" spans="2:46" s="1" customFormat="1" ht="15.75" x14ac:dyDescent="0.75">
      <c r="B2" s="2"/>
      <c r="C2" s="2"/>
    </row>
    <row r="3" spans="2:46" s="1" customFormat="1" ht="15.75" x14ac:dyDescent="0.75">
      <c r="B3" s="4" t="s">
        <v>5225</v>
      </c>
    </row>
    <row r="4" spans="2:46" s="1" customFormat="1" ht="15.75" x14ac:dyDescent="0.75">
      <c r="B4" s="1" t="s">
        <v>5248</v>
      </c>
      <c r="AC4" s="17"/>
    </row>
    <row r="5" spans="2:46" s="1" customFormat="1" ht="15.75" x14ac:dyDescent="0.75">
      <c r="B5" s="1" t="s">
        <v>5226</v>
      </c>
      <c r="C5" s="13"/>
      <c r="O5" s="9"/>
      <c r="S5" s="61"/>
      <c r="T5" s="61"/>
      <c r="AA5" s="17"/>
      <c r="AC5" s="61"/>
      <c r="AD5" s="9"/>
      <c r="AE5" s="9"/>
      <c r="AF5" s="9"/>
      <c r="AG5" s="9"/>
      <c r="AH5" s="9"/>
      <c r="AI5" s="9"/>
      <c r="AJ5" s="9"/>
      <c r="AK5" s="9"/>
    </row>
    <row r="6" spans="2:46" s="1" customFormat="1" ht="15" customHeight="1" x14ac:dyDescent="0.75">
      <c r="M6" s="61"/>
      <c r="O6" s="17"/>
      <c r="V6" s="17"/>
      <c r="AC6" s="9"/>
      <c r="AD6" s="9"/>
      <c r="AE6" s="9"/>
      <c r="AF6" s="9"/>
      <c r="AG6" s="9"/>
      <c r="AH6" s="9"/>
      <c r="AI6" s="9"/>
      <c r="AJ6" s="9"/>
      <c r="AK6" s="9"/>
      <c r="AL6" s="9"/>
      <c r="AM6" s="9"/>
      <c r="AN6" s="9"/>
      <c r="AO6" s="9"/>
      <c r="AP6" s="9"/>
      <c r="AQ6" s="9"/>
      <c r="AR6" s="9"/>
      <c r="AS6" s="9"/>
      <c r="AT6" s="9"/>
    </row>
    <row r="7" spans="2:46" ht="15.75" x14ac:dyDescent="0.75">
      <c r="B7" s="14" t="s">
        <v>178</v>
      </c>
      <c r="C7" s="14" t="s">
        <v>179</v>
      </c>
      <c r="D7" s="15"/>
      <c r="E7" s="15"/>
      <c r="F7" s="15"/>
      <c r="G7" s="16"/>
      <c r="H7" s="14" t="s">
        <v>180</v>
      </c>
      <c r="I7" s="15"/>
      <c r="J7" s="15"/>
      <c r="K7" s="16"/>
      <c r="L7" s="1"/>
      <c r="M7" s="14" t="s">
        <v>5227</v>
      </c>
      <c r="N7" s="15"/>
      <c r="O7" s="15"/>
      <c r="P7" s="15"/>
      <c r="Q7" s="15"/>
      <c r="R7" s="15"/>
      <c r="S7" s="15"/>
      <c r="T7" s="16"/>
      <c r="U7" s="1"/>
      <c r="V7" s="14" t="s">
        <v>5228</v>
      </c>
      <c r="W7" s="15"/>
      <c r="X7" s="15"/>
      <c r="Y7" s="15"/>
      <c r="Z7" s="15"/>
      <c r="AA7" s="16"/>
      <c r="AC7" s="14"/>
      <c r="AD7" s="199" t="s">
        <v>5229</v>
      </c>
      <c r="AE7" s="200">
        <f>'3 Model Input'!E61</f>
        <v>3</v>
      </c>
      <c r="AF7" s="16"/>
    </row>
    <row r="8" spans="2:46" ht="19.5" x14ac:dyDescent="1">
      <c r="B8" s="203"/>
      <c r="C8" s="190" t="str">
        <f>'5 Driver Data'!C8</f>
        <v>Make &amp; Model</v>
      </c>
      <c r="D8" s="170" t="str">
        <f>'5 Driver Data'!D8</f>
        <v>T</v>
      </c>
      <c r="E8" s="170" t="str">
        <f>'5 Driver Data'!E8</f>
        <v>B</v>
      </c>
      <c r="F8" s="171" t="s">
        <v>184</v>
      </c>
      <c r="G8" s="171" t="s">
        <v>5230</v>
      </c>
      <c r="H8" s="171" t="s">
        <v>186</v>
      </c>
      <c r="I8" s="171" t="s">
        <v>187</v>
      </c>
      <c r="J8" s="171" t="s">
        <v>188</v>
      </c>
      <c r="K8" s="204" t="s">
        <v>189</v>
      </c>
      <c r="L8" s="1"/>
      <c r="M8" s="212" t="s">
        <v>5231</v>
      </c>
      <c r="N8" s="194" t="s">
        <v>5232</v>
      </c>
      <c r="O8" s="171" t="s">
        <v>5233</v>
      </c>
      <c r="P8" s="171" t="s">
        <v>5234</v>
      </c>
      <c r="Q8" s="194" t="s">
        <v>5235</v>
      </c>
      <c r="R8" s="194" t="s">
        <v>5236</v>
      </c>
      <c r="S8" s="194" t="s">
        <v>5237</v>
      </c>
      <c r="T8" s="213" t="s">
        <v>5238</v>
      </c>
      <c r="U8" s="1"/>
      <c r="V8" s="203">
        <v>1</v>
      </c>
      <c r="W8" s="190">
        <v>2</v>
      </c>
      <c r="X8" s="190">
        <v>3</v>
      </c>
      <c r="Y8" s="190">
        <v>4</v>
      </c>
      <c r="Z8" s="190">
        <v>5</v>
      </c>
      <c r="AA8" s="222">
        <v>6</v>
      </c>
      <c r="AC8" s="212" t="s">
        <v>5239</v>
      </c>
      <c r="AD8" s="194" t="s">
        <v>5240</v>
      </c>
      <c r="AE8" s="194" t="s">
        <v>5241</v>
      </c>
      <c r="AF8" s="225" t="s">
        <v>5242</v>
      </c>
    </row>
    <row r="9" spans="2:46" ht="15.75" x14ac:dyDescent="0.75">
      <c r="B9" s="205" t="str">
        <f>'5 Driver Data'!B9</f>
        <v>0001</v>
      </c>
      <c r="C9" s="191" t="str">
        <f>'5 Driver Data'!C9</f>
        <v xml:space="preserve">Toyota Prius Prime </v>
      </c>
      <c r="D9" s="192" t="str">
        <f>'5 Driver Data'!D9</f>
        <v>PHEV</v>
      </c>
      <c r="E9" s="191">
        <f>'5 Driver Data'!E9</f>
        <v>6</v>
      </c>
      <c r="F9" s="191">
        <f>'5 Driver Data'!F9</f>
        <v>25</v>
      </c>
      <c r="G9" s="191">
        <f>'5 Driver Data'!G9</f>
        <v>0.3</v>
      </c>
      <c r="H9" s="191">
        <f>'5 Driver Data'!H9</f>
        <v>4</v>
      </c>
      <c r="I9" s="191">
        <f>'5 Driver Data'!I9</f>
        <v>34</v>
      </c>
      <c r="J9" s="191">
        <f>'5 Driver Data'!J9</f>
        <v>0</v>
      </c>
      <c r="K9" s="206">
        <f>'5 Driver Data'!K9</f>
        <v>1</v>
      </c>
      <c r="L9" s="1"/>
      <c r="M9" s="214">
        <f>'3 Model Input'!E$44*'3 Model Input'!E$45</f>
        <v>25</v>
      </c>
      <c r="N9" s="195">
        <f>H9*I9*52</f>
        <v>7072</v>
      </c>
      <c r="O9" s="195">
        <f>'3 Model Input'!E$49*(1-'3 Model Input'!E$51)</f>
        <v>7699.9999999999991</v>
      </c>
      <c r="P9" s="195">
        <f>SUM(N9:O9)</f>
        <v>14772</v>
      </c>
      <c r="Q9" s="195">
        <f>IF(D9="BEV",E9*(1-'3 Model Input'!E$54), E9)</f>
        <v>6</v>
      </c>
      <c r="R9" s="196">
        <f>IF(D9="PHEV",F9/G9,F9*(1-'3 Model Input'!E$54)/G9)</f>
        <v>83.333333333333343</v>
      </c>
      <c r="S9" s="196">
        <f>IF(D9="PHEV",MIN(M9,E9),MIN(M9,(E9*(1-'3 Model Input'!E$54))))</f>
        <v>6</v>
      </c>
      <c r="T9" s="215">
        <f>MIN(R9,(S9/E9*F9))</f>
        <v>25</v>
      </c>
      <c r="U9" s="1"/>
      <c r="V9" s="214">
        <f>P9*'3 Model Input'!E$50</f>
        <v>11079</v>
      </c>
      <c r="W9" s="195">
        <f t="shared" ref="W9:W40" si="0">V9*(1-J9)</f>
        <v>11079</v>
      </c>
      <c r="X9" s="195">
        <f t="shared" ref="X9:X40" si="1">P9</f>
        <v>14772</v>
      </c>
      <c r="Y9" s="195">
        <f t="shared" ref="Y9:Y40" si="2">P9*(1-J9)</f>
        <v>14772</v>
      </c>
      <c r="Z9" s="195">
        <f t="shared" ref="Z9:Z40" si="3">N9*K9</f>
        <v>7072</v>
      </c>
      <c r="AA9" s="223" t="str" cm="1">
        <f t="array" ref="AA9">_xlfn.IFS(ISTEXT('3 Model Input'!F$70),"Missing",ISTEXT('3 Model Input'!I$70),"Missing",ISNUMBER('3 Model Input'!K$70),'3 Model Input'!K$70*P9)</f>
        <v>Missing</v>
      </c>
      <c r="AC9" s="226" cm="1">
        <f t="array" ref="AC9">_xlfn.IFS('3 Model Input'!E$61=1,(V9*G9)/T9,'3 Model Input'!E$61=2,(W9*G9)/T9,'3 Model Input'!E$61=3,(X9*G9)/T9,'3 Model Input'!E$61=4,(Y9*G9)/T9,'3 Model Input'!E$61=5,(Z9*G9)/T9, ISTEXT('3 Model Input'!E$61),"Missing",'3 Model Input'!E$61=6,(AA9*G9)/T9)</f>
        <v>177.26399999999998</v>
      </c>
      <c r="AD9" s="201">
        <f t="shared" ref="AD9:AD40" si="4">MIN(SUM(AC9/52/H9),1)</f>
        <v>0.85223076923076913</v>
      </c>
      <c r="AE9" s="201">
        <f t="shared" ref="AE9:AE40" si="5">AD9*H9</f>
        <v>3.4089230769230765</v>
      </c>
      <c r="AF9" s="215">
        <f t="shared" ref="AF9:AF40" si="6">AC9*S9</f>
        <v>1063.5839999999998</v>
      </c>
      <c r="AG9" s="9" t="str" cm="1">
        <f t="array" ref="AG9">_xlfn.IFS(ISNUMBER(AC9), "", ISNUMBER(SEARCH("Blank", AC9)), "", ISERROR(AC9), "Bad input on tab 3")</f>
        <v/>
      </c>
    </row>
    <row r="10" spans="2:46" ht="15.75" x14ac:dyDescent="0.75">
      <c r="B10" s="205" t="str">
        <f>'5 Driver Data'!B10</f>
        <v>0002</v>
      </c>
      <c r="C10" s="191" t="str">
        <f>'5 Driver Data'!C10</f>
        <v xml:space="preserve">Toyota Prius Prime </v>
      </c>
      <c r="D10" s="192" t="str">
        <f>'5 Driver Data'!D10</f>
        <v>PHEV</v>
      </c>
      <c r="E10" s="191">
        <f>'5 Driver Data'!E10</f>
        <v>6</v>
      </c>
      <c r="F10" s="191">
        <f>'5 Driver Data'!F10</f>
        <v>25</v>
      </c>
      <c r="G10" s="191">
        <f>'5 Driver Data'!G10</f>
        <v>0.3</v>
      </c>
      <c r="H10" s="191">
        <f>'5 Driver Data'!H10</f>
        <v>5</v>
      </c>
      <c r="I10" s="191">
        <f>'5 Driver Data'!I10</f>
        <v>12</v>
      </c>
      <c r="J10" s="191">
        <f>'5 Driver Data'!J10</f>
        <v>0.3</v>
      </c>
      <c r="K10" s="206">
        <f>'5 Driver Data'!K10</f>
        <v>0.6</v>
      </c>
      <c r="L10" s="1"/>
      <c r="M10" s="214">
        <f>'3 Model Input'!E$44*'3 Model Input'!E$45</f>
        <v>25</v>
      </c>
      <c r="N10" s="195">
        <f t="shared" ref="N10:N73" si="7">H10*I10*52</f>
        <v>3120</v>
      </c>
      <c r="O10" s="195">
        <f>'3 Model Input'!E$49*(1-'3 Model Input'!E$51)</f>
        <v>7699.9999999999991</v>
      </c>
      <c r="P10" s="195">
        <f t="shared" ref="P10:P73" si="8">SUM(N10:O10)</f>
        <v>10820</v>
      </c>
      <c r="Q10" s="195">
        <f>IF(D10="BEV",E10*(1-'3 Model Input'!E$54), E10)</f>
        <v>6</v>
      </c>
      <c r="R10" s="196">
        <f>IF(D10="PHEV",F10/G10,F10*(1-'3 Model Input'!E$54)/G10)</f>
        <v>83.333333333333343</v>
      </c>
      <c r="S10" s="196">
        <f>IF(D10="PHEV",MIN(M10,E10),MIN(M10,(E10*(1-'3 Model Input'!E$54))))</f>
        <v>6</v>
      </c>
      <c r="T10" s="215">
        <f t="shared" ref="T10:T73" si="9">MIN(R10,(S10/E10*F10))</f>
        <v>25</v>
      </c>
      <c r="U10" s="1"/>
      <c r="V10" s="214">
        <f>P10*'3 Model Input'!E$50</f>
        <v>8115</v>
      </c>
      <c r="W10" s="195">
        <f t="shared" si="0"/>
        <v>5680.5</v>
      </c>
      <c r="X10" s="195">
        <f t="shared" si="1"/>
        <v>10820</v>
      </c>
      <c r="Y10" s="195">
        <f t="shared" si="2"/>
        <v>7573.9999999999991</v>
      </c>
      <c r="Z10" s="195">
        <f t="shared" si="3"/>
        <v>1872</v>
      </c>
      <c r="AA10" s="223" t="str" cm="1">
        <f t="array" ref="AA10">_xlfn.IFS(ISTEXT('3 Model Input'!F$70),"Missing",ISTEXT('3 Model Input'!I$70),"Missing",ISNUMBER('3 Model Input'!K$70),'3 Model Input'!K$70*P10)</f>
        <v>Missing</v>
      </c>
      <c r="AC10" s="226" cm="1">
        <f t="array" ref="AC10">_xlfn.IFS('3 Model Input'!E$61=1,(V10*G10)/T10,'3 Model Input'!E$61=2,(W10*G10)/T10,'3 Model Input'!E$61=3,(X10*G10)/T10,'3 Model Input'!E$61=4,(Y10*G10)/T10,'3 Model Input'!E$61=5,(Z10*G10)/T10, ISTEXT('3 Model Input'!E$61),"Missing",'3 Model Input'!E$61=6,(AA10*G10)/T10)</f>
        <v>129.84</v>
      </c>
      <c r="AD10" s="201">
        <f t="shared" si="4"/>
        <v>0.49938461538461543</v>
      </c>
      <c r="AE10" s="201">
        <f t="shared" si="5"/>
        <v>2.496923076923077</v>
      </c>
      <c r="AF10" s="215">
        <f t="shared" si="6"/>
        <v>779.04</v>
      </c>
      <c r="AG10" s="9" t="str" cm="1">
        <f t="array" ref="AG10">_xlfn.IFS(ISNUMBER(AC10), "", ISNUMBER(SEARCH("Blank", AC10)), "", ISERROR(AC10), "Bad input on tab 3")</f>
        <v/>
      </c>
    </row>
    <row r="11" spans="2:46" ht="15.75" x14ac:dyDescent="0.75">
      <c r="B11" s="205" t="str">
        <f>'5 Driver Data'!B11</f>
        <v>0003</v>
      </c>
      <c r="C11" s="191" t="str">
        <f>'5 Driver Data'!C11</f>
        <v xml:space="preserve">Toyota Prius Prime </v>
      </c>
      <c r="D11" s="192" t="str">
        <f>'5 Driver Data'!D11</f>
        <v>PHEV</v>
      </c>
      <c r="E11" s="191">
        <f>'5 Driver Data'!E11</f>
        <v>6</v>
      </c>
      <c r="F11" s="191">
        <f>'5 Driver Data'!F11</f>
        <v>25</v>
      </c>
      <c r="G11" s="191">
        <f>'5 Driver Data'!G11</f>
        <v>0.3</v>
      </c>
      <c r="H11" s="191">
        <f>'5 Driver Data'!H11</f>
        <v>3</v>
      </c>
      <c r="I11" s="191">
        <f>'5 Driver Data'!I11</f>
        <v>16</v>
      </c>
      <c r="J11" s="191">
        <f>'5 Driver Data'!J11</f>
        <v>0.4</v>
      </c>
      <c r="K11" s="206">
        <f>'5 Driver Data'!K11</f>
        <v>0.5</v>
      </c>
      <c r="L11" s="1"/>
      <c r="M11" s="214">
        <f>'3 Model Input'!E$44*'3 Model Input'!E$45</f>
        <v>25</v>
      </c>
      <c r="N11" s="195">
        <f t="shared" si="7"/>
        <v>2496</v>
      </c>
      <c r="O11" s="195">
        <f>'3 Model Input'!E$49*(1-'3 Model Input'!E$51)</f>
        <v>7699.9999999999991</v>
      </c>
      <c r="P11" s="195">
        <f t="shared" si="8"/>
        <v>10196</v>
      </c>
      <c r="Q11" s="195">
        <f>IF(D11="BEV",E11*(1-'3 Model Input'!E$54), E11)</f>
        <v>6</v>
      </c>
      <c r="R11" s="196">
        <f>IF(D11="PHEV",F11/G11,F11*(1-'3 Model Input'!E$54)/G11)</f>
        <v>83.333333333333343</v>
      </c>
      <c r="S11" s="196">
        <f>IF(D11="PHEV",MIN(M11,E11),MIN(M11,(E11*(1-'3 Model Input'!E$54))))</f>
        <v>6</v>
      </c>
      <c r="T11" s="215">
        <f t="shared" si="9"/>
        <v>25</v>
      </c>
      <c r="U11" s="1"/>
      <c r="V11" s="214">
        <f>P11*'3 Model Input'!E$50</f>
        <v>7647</v>
      </c>
      <c r="W11" s="195">
        <f t="shared" si="0"/>
        <v>4588.2</v>
      </c>
      <c r="X11" s="195">
        <f t="shared" si="1"/>
        <v>10196</v>
      </c>
      <c r="Y11" s="195">
        <f t="shared" si="2"/>
        <v>6117.5999999999995</v>
      </c>
      <c r="Z11" s="195">
        <f t="shared" si="3"/>
        <v>1248</v>
      </c>
      <c r="AA11" s="223" t="str" cm="1">
        <f t="array" ref="AA11">_xlfn.IFS(ISTEXT('3 Model Input'!F$70),"Missing",ISTEXT('3 Model Input'!I$70),"Missing",ISNUMBER('3 Model Input'!K$70),'3 Model Input'!K$70*P11)</f>
        <v>Missing</v>
      </c>
      <c r="AC11" s="226" cm="1">
        <f t="array" ref="AC11">_xlfn.IFS('3 Model Input'!E$61=1,(V11*G11)/T11,'3 Model Input'!E$61=2,(W11*G11)/T11,'3 Model Input'!E$61=3,(X11*G11)/T11,'3 Model Input'!E$61=4,(Y11*G11)/T11,'3 Model Input'!E$61=5,(Z11*G11)/T11, ISTEXT('3 Model Input'!E$61),"Missing",'3 Model Input'!E$61=6,(AA11*G11)/T11)</f>
        <v>122.35199999999999</v>
      </c>
      <c r="AD11" s="201">
        <f t="shared" si="4"/>
        <v>0.78430769230769226</v>
      </c>
      <c r="AE11" s="201">
        <f t="shared" si="5"/>
        <v>2.3529230769230769</v>
      </c>
      <c r="AF11" s="215">
        <f t="shared" si="6"/>
        <v>734.11199999999997</v>
      </c>
      <c r="AG11" s="9" t="str" cm="1">
        <f t="array" ref="AG11">_xlfn.IFS(ISNUMBER(AC11), "", ISNUMBER(SEARCH("Blank", AC11)), "", ISERROR(AC11), "Bad input on tab 3")</f>
        <v/>
      </c>
    </row>
    <row r="12" spans="2:46" ht="15.75" x14ac:dyDescent="0.75">
      <c r="B12" s="205" t="str">
        <f>'5 Driver Data'!B12</f>
        <v>0004</v>
      </c>
      <c r="C12" s="191" t="str">
        <f>'5 Driver Data'!C12</f>
        <v xml:space="preserve">Toyota Prius Prime </v>
      </c>
      <c r="D12" s="192" t="str">
        <f>'5 Driver Data'!D12</f>
        <v>PHEV</v>
      </c>
      <c r="E12" s="191">
        <f>'5 Driver Data'!E12</f>
        <v>6</v>
      </c>
      <c r="F12" s="191">
        <f>'5 Driver Data'!F12</f>
        <v>25</v>
      </c>
      <c r="G12" s="191">
        <f>'5 Driver Data'!G12</f>
        <v>0.3</v>
      </c>
      <c r="H12" s="191">
        <f>'5 Driver Data'!H12</f>
        <v>5</v>
      </c>
      <c r="I12" s="191">
        <f>'5 Driver Data'!I12</f>
        <v>50</v>
      </c>
      <c r="J12" s="191">
        <f>'5 Driver Data'!J12</f>
        <v>0.9</v>
      </c>
      <c r="K12" s="206">
        <f>'5 Driver Data'!K12</f>
        <v>0</v>
      </c>
      <c r="L12" s="1"/>
      <c r="M12" s="214">
        <f>'3 Model Input'!E$44*'3 Model Input'!E$45</f>
        <v>25</v>
      </c>
      <c r="N12" s="195">
        <f t="shared" si="7"/>
        <v>13000</v>
      </c>
      <c r="O12" s="195">
        <f>'3 Model Input'!E$49*(1-'3 Model Input'!E$51)</f>
        <v>7699.9999999999991</v>
      </c>
      <c r="P12" s="195">
        <f t="shared" si="8"/>
        <v>20700</v>
      </c>
      <c r="Q12" s="195">
        <f>IF(D12="BEV",E12*(1-'3 Model Input'!E$54), E12)</f>
        <v>6</v>
      </c>
      <c r="R12" s="196">
        <f>IF(D12="PHEV",F12/G12,F12*(1-'3 Model Input'!E$54)/G12)</f>
        <v>83.333333333333343</v>
      </c>
      <c r="S12" s="196">
        <f>IF(D12="PHEV",MIN(M12,E12),MIN(M12,(E12*(1-'3 Model Input'!E$54))))</f>
        <v>6</v>
      </c>
      <c r="T12" s="215">
        <f t="shared" si="9"/>
        <v>25</v>
      </c>
      <c r="U12" s="1"/>
      <c r="V12" s="214">
        <f>P12*'3 Model Input'!E$50</f>
        <v>15525</v>
      </c>
      <c r="W12" s="195">
        <f t="shared" si="0"/>
        <v>1552.4999999999995</v>
      </c>
      <c r="X12" s="195">
        <f t="shared" si="1"/>
        <v>20700</v>
      </c>
      <c r="Y12" s="195">
        <f t="shared" si="2"/>
        <v>2069.9999999999995</v>
      </c>
      <c r="Z12" s="195">
        <f t="shared" si="3"/>
        <v>0</v>
      </c>
      <c r="AA12" s="223" t="str" cm="1">
        <f t="array" ref="AA12">_xlfn.IFS(ISTEXT('3 Model Input'!F$70),"Missing",ISTEXT('3 Model Input'!I$70),"Missing",ISNUMBER('3 Model Input'!K$70),'3 Model Input'!K$70*P12)</f>
        <v>Missing</v>
      </c>
      <c r="AC12" s="226" cm="1">
        <f t="array" ref="AC12">_xlfn.IFS('3 Model Input'!E$61=1,(V12*G12)/T12,'3 Model Input'!E$61=2,(W12*G12)/T12,'3 Model Input'!E$61=3,(X12*G12)/T12,'3 Model Input'!E$61=4,(Y12*G12)/T12,'3 Model Input'!E$61=5,(Z12*G12)/T12, ISTEXT('3 Model Input'!E$61),"Missing",'3 Model Input'!E$61=6,(AA12*G12)/T12)</f>
        <v>248.4</v>
      </c>
      <c r="AD12" s="201">
        <f t="shared" si="4"/>
        <v>0.95538461538461539</v>
      </c>
      <c r="AE12" s="201">
        <f t="shared" si="5"/>
        <v>4.7769230769230768</v>
      </c>
      <c r="AF12" s="215">
        <f t="shared" si="6"/>
        <v>1490.4</v>
      </c>
      <c r="AG12" s="9" t="str" cm="1">
        <f t="array" ref="AG12">_xlfn.IFS(ISNUMBER(AC12), "", ISNUMBER(SEARCH("Blank", AC12)), "", ISERROR(AC12), "Bad input on tab 3")</f>
        <v/>
      </c>
    </row>
    <row r="13" spans="2:46" ht="15.75" x14ac:dyDescent="0.75">
      <c r="B13" s="205" t="str">
        <f>'5 Driver Data'!B13</f>
        <v>0005</v>
      </c>
      <c r="C13" s="191" t="str">
        <f>'5 Driver Data'!C13</f>
        <v xml:space="preserve">BMW 330e </v>
      </c>
      <c r="D13" s="192" t="str">
        <f>'5 Driver Data'!D13</f>
        <v>PHEV</v>
      </c>
      <c r="E13" s="191">
        <f>'5 Driver Data'!E13</f>
        <v>7</v>
      </c>
      <c r="F13" s="191">
        <f>'5 Driver Data'!F13</f>
        <v>14</v>
      </c>
      <c r="G13" s="191">
        <f>'5 Driver Data'!G13</f>
        <v>0.2</v>
      </c>
      <c r="H13" s="191">
        <f>'5 Driver Data'!H13</f>
        <v>2</v>
      </c>
      <c r="I13" s="191">
        <f>'5 Driver Data'!I13</f>
        <v>26</v>
      </c>
      <c r="J13" s="191">
        <f>'5 Driver Data'!J13</f>
        <v>0.7</v>
      </c>
      <c r="K13" s="206">
        <f>'5 Driver Data'!K13</f>
        <v>0</v>
      </c>
      <c r="L13" s="1"/>
      <c r="M13" s="214">
        <f>'3 Model Input'!E$44*'3 Model Input'!E$45</f>
        <v>25</v>
      </c>
      <c r="N13" s="195">
        <f t="shared" si="7"/>
        <v>2704</v>
      </c>
      <c r="O13" s="195">
        <f>'3 Model Input'!E$49*(1-'3 Model Input'!E$51)</f>
        <v>7699.9999999999991</v>
      </c>
      <c r="P13" s="195">
        <f t="shared" si="8"/>
        <v>10404</v>
      </c>
      <c r="Q13" s="195">
        <f>IF(D13="BEV",E13*(1-'3 Model Input'!E$54), E13)</f>
        <v>7</v>
      </c>
      <c r="R13" s="196">
        <f>IF(D13="PHEV",F13/G13,F13*(1-'3 Model Input'!E$54)/G13)</f>
        <v>70</v>
      </c>
      <c r="S13" s="196">
        <f>IF(D13="PHEV",MIN(M13,E13),MIN(M13,(E13*(1-'3 Model Input'!E$54))))</f>
        <v>7</v>
      </c>
      <c r="T13" s="215">
        <f t="shared" si="9"/>
        <v>14</v>
      </c>
      <c r="U13" s="1"/>
      <c r="V13" s="214">
        <f>P13*'3 Model Input'!E$50</f>
        <v>7803</v>
      </c>
      <c r="W13" s="195">
        <f t="shared" si="0"/>
        <v>2340.9000000000005</v>
      </c>
      <c r="X13" s="195">
        <f t="shared" si="1"/>
        <v>10404</v>
      </c>
      <c r="Y13" s="195">
        <f t="shared" si="2"/>
        <v>3121.2000000000003</v>
      </c>
      <c r="Z13" s="195">
        <f t="shared" si="3"/>
        <v>0</v>
      </c>
      <c r="AA13" s="223" t="str" cm="1">
        <f t="array" ref="AA13">_xlfn.IFS(ISTEXT('3 Model Input'!F$70),"Missing",ISTEXT('3 Model Input'!I$70),"Missing",ISNUMBER('3 Model Input'!K$70),'3 Model Input'!K$70*P13)</f>
        <v>Missing</v>
      </c>
      <c r="AC13" s="226" cm="1">
        <f t="array" ref="AC13">_xlfn.IFS('3 Model Input'!E$61=1,(V13*G13)/T13,'3 Model Input'!E$61=2,(W13*G13)/T13,'3 Model Input'!E$61=3,(X13*G13)/T13,'3 Model Input'!E$61=4,(Y13*G13)/T13,'3 Model Input'!E$61=5,(Z13*G13)/T13, ISTEXT('3 Model Input'!E$61),"Missing",'3 Model Input'!E$61=6,(AA13*G13)/T13)</f>
        <v>148.62857142857143</v>
      </c>
      <c r="AD13" s="201">
        <f t="shared" si="4"/>
        <v>1</v>
      </c>
      <c r="AE13" s="201">
        <f t="shared" si="5"/>
        <v>2</v>
      </c>
      <c r="AF13" s="215">
        <f t="shared" si="6"/>
        <v>1040.4000000000001</v>
      </c>
      <c r="AG13" s="9" t="str" cm="1">
        <f t="array" ref="AG13">_xlfn.IFS(ISNUMBER(AC13), "", ISNUMBER(SEARCH("Blank", AC13)), "", ISERROR(AC13), "Bad input on tab 3")</f>
        <v/>
      </c>
    </row>
    <row r="14" spans="2:46" ht="15.75" x14ac:dyDescent="0.75">
      <c r="B14" s="205" t="str">
        <f>'5 Driver Data'!B14</f>
        <v>0006</v>
      </c>
      <c r="C14" s="191" t="str">
        <f>'5 Driver Data'!C14</f>
        <v xml:space="preserve">Audi e-tron </v>
      </c>
      <c r="D14" s="192" t="str">
        <f>'5 Driver Data'!D14</f>
        <v>PHEV</v>
      </c>
      <c r="E14" s="191">
        <f>'5 Driver Data'!E14</f>
        <v>7</v>
      </c>
      <c r="F14" s="191">
        <f>'5 Driver Data'!F14</f>
        <v>16</v>
      </c>
      <c r="G14" s="191">
        <f>'5 Driver Data'!G14</f>
        <v>0.2</v>
      </c>
      <c r="H14" s="191">
        <f>'5 Driver Data'!H14</f>
        <v>3</v>
      </c>
      <c r="I14" s="191">
        <f>'5 Driver Data'!I14</f>
        <v>8</v>
      </c>
      <c r="J14" s="191">
        <f>'5 Driver Data'!J14</f>
        <v>1</v>
      </c>
      <c r="K14" s="206">
        <f>'5 Driver Data'!K14</f>
        <v>0</v>
      </c>
      <c r="L14" s="1"/>
      <c r="M14" s="214">
        <f>'3 Model Input'!E$44*'3 Model Input'!E$45</f>
        <v>25</v>
      </c>
      <c r="N14" s="195">
        <f t="shared" si="7"/>
        <v>1248</v>
      </c>
      <c r="O14" s="195">
        <f>'3 Model Input'!E$49*(1-'3 Model Input'!E$51)</f>
        <v>7699.9999999999991</v>
      </c>
      <c r="P14" s="195">
        <f t="shared" si="8"/>
        <v>8948</v>
      </c>
      <c r="Q14" s="195">
        <f>IF(D14="BEV",E14*(1-'3 Model Input'!E$54), E14)</f>
        <v>7</v>
      </c>
      <c r="R14" s="196">
        <f>IF(D14="PHEV",F14/G14,F14*(1-'3 Model Input'!E$54)/G14)</f>
        <v>80</v>
      </c>
      <c r="S14" s="196">
        <f>IF(D14="PHEV",MIN(M14,E14),MIN(M14,(E14*(1-'3 Model Input'!E$54))))</f>
        <v>7</v>
      </c>
      <c r="T14" s="215">
        <f t="shared" si="9"/>
        <v>16</v>
      </c>
      <c r="U14" s="1"/>
      <c r="V14" s="214">
        <f>P14*'3 Model Input'!E$50</f>
        <v>6711</v>
      </c>
      <c r="W14" s="195">
        <f t="shared" si="0"/>
        <v>0</v>
      </c>
      <c r="X14" s="195">
        <f t="shared" si="1"/>
        <v>8948</v>
      </c>
      <c r="Y14" s="195">
        <f t="shared" si="2"/>
        <v>0</v>
      </c>
      <c r="Z14" s="195">
        <f t="shared" si="3"/>
        <v>0</v>
      </c>
      <c r="AA14" s="223" t="str" cm="1">
        <f t="array" ref="AA14">_xlfn.IFS(ISTEXT('3 Model Input'!F$70),"Missing",ISTEXT('3 Model Input'!I$70),"Missing",ISNUMBER('3 Model Input'!K$70),'3 Model Input'!K$70*P14)</f>
        <v>Missing</v>
      </c>
      <c r="AC14" s="226" cm="1">
        <f t="array" ref="AC14">_xlfn.IFS('3 Model Input'!E$61=1,(V14*G14)/T14,'3 Model Input'!E$61=2,(W14*G14)/T14,'3 Model Input'!E$61=3,(X14*G14)/T14,'3 Model Input'!E$61=4,(Y14*G14)/T14,'3 Model Input'!E$61=5,(Z14*G14)/T14, ISTEXT('3 Model Input'!E$61),"Missing",'3 Model Input'!E$61=6,(AA14*G14)/T14)</f>
        <v>111.85000000000001</v>
      </c>
      <c r="AD14" s="201">
        <f t="shared" si="4"/>
        <v>0.71698717948717949</v>
      </c>
      <c r="AE14" s="201">
        <f t="shared" si="5"/>
        <v>2.1509615384615386</v>
      </c>
      <c r="AF14" s="215">
        <f t="shared" si="6"/>
        <v>782.95</v>
      </c>
      <c r="AG14" s="9" t="str" cm="1">
        <f t="array" ref="AG14">_xlfn.IFS(ISNUMBER(AC14), "", ISNUMBER(SEARCH("Blank", AC14)), "", ISERROR(AC14), "Bad input on tab 3")</f>
        <v/>
      </c>
    </row>
    <row r="15" spans="2:46" ht="15.75" x14ac:dyDescent="0.75">
      <c r="B15" s="205" t="str">
        <f>'5 Driver Data'!B15</f>
        <v>0007</v>
      </c>
      <c r="C15" s="191" t="str">
        <f>'5 Driver Data'!C15</f>
        <v>Ford Fusion Energi</v>
      </c>
      <c r="D15" s="192" t="str">
        <f>'5 Driver Data'!D15</f>
        <v>PHEV</v>
      </c>
      <c r="E15" s="191">
        <f>'5 Driver Data'!E15</f>
        <v>7</v>
      </c>
      <c r="F15" s="191">
        <f>'5 Driver Data'!F15</f>
        <v>20</v>
      </c>
      <c r="G15" s="191">
        <f>'5 Driver Data'!G15</f>
        <v>0.25</v>
      </c>
      <c r="H15" s="191">
        <f>'5 Driver Data'!H15</f>
        <v>0.5</v>
      </c>
      <c r="I15" s="191">
        <f>'5 Driver Data'!I15</f>
        <v>10</v>
      </c>
      <c r="J15" s="191">
        <f>'5 Driver Data'!J15</f>
        <v>0.4</v>
      </c>
      <c r="K15" s="206">
        <f>'5 Driver Data'!K15</f>
        <v>0</v>
      </c>
      <c r="L15" s="1"/>
      <c r="M15" s="214">
        <f>'3 Model Input'!E$44*'3 Model Input'!E$45</f>
        <v>25</v>
      </c>
      <c r="N15" s="195">
        <f t="shared" si="7"/>
        <v>260</v>
      </c>
      <c r="O15" s="195">
        <f>'3 Model Input'!E$49*(1-'3 Model Input'!E$51)</f>
        <v>7699.9999999999991</v>
      </c>
      <c r="P15" s="195">
        <f t="shared" si="8"/>
        <v>7959.9999999999991</v>
      </c>
      <c r="Q15" s="195">
        <f>IF(D15="BEV",E15*(1-'3 Model Input'!E$54), E15)</f>
        <v>7</v>
      </c>
      <c r="R15" s="196">
        <f>IF(D15="PHEV",F15/G15,F15*(1-'3 Model Input'!E$54)/G15)</f>
        <v>80</v>
      </c>
      <c r="S15" s="196">
        <f>IF(D15="PHEV",MIN(M15,E15),MIN(M15,(E15*(1-'3 Model Input'!E$54))))</f>
        <v>7</v>
      </c>
      <c r="T15" s="215">
        <f t="shared" si="9"/>
        <v>20</v>
      </c>
      <c r="U15" s="1"/>
      <c r="V15" s="214">
        <f>P15*'3 Model Input'!E$50</f>
        <v>5969.9999999999991</v>
      </c>
      <c r="W15" s="195">
        <f t="shared" si="0"/>
        <v>3581.9999999999995</v>
      </c>
      <c r="X15" s="195">
        <f t="shared" si="1"/>
        <v>7959.9999999999991</v>
      </c>
      <c r="Y15" s="195">
        <f t="shared" si="2"/>
        <v>4775.9999999999991</v>
      </c>
      <c r="Z15" s="195">
        <f t="shared" si="3"/>
        <v>0</v>
      </c>
      <c r="AA15" s="223" t="str" cm="1">
        <f t="array" ref="AA15">_xlfn.IFS(ISTEXT('3 Model Input'!F$70),"Missing",ISTEXT('3 Model Input'!I$70),"Missing",ISNUMBER('3 Model Input'!K$70),'3 Model Input'!K$70*P15)</f>
        <v>Missing</v>
      </c>
      <c r="AC15" s="226" cm="1">
        <f t="array" ref="AC15">_xlfn.IFS('3 Model Input'!E$61=1,(V15*G15)/T15,'3 Model Input'!E$61=2,(W15*G15)/T15,'3 Model Input'!E$61=3,(X15*G15)/T15,'3 Model Input'!E$61=4,(Y15*G15)/T15,'3 Model Input'!E$61=5,(Z15*G15)/T15, ISTEXT('3 Model Input'!E$61),"Missing",'3 Model Input'!E$61=6,(AA15*G15)/T15)</f>
        <v>99.499999999999986</v>
      </c>
      <c r="AD15" s="201">
        <f t="shared" si="4"/>
        <v>1</v>
      </c>
      <c r="AE15" s="201">
        <f t="shared" si="5"/>
        <v>0.5</v>
      </c>
      <c r="AF15" s="215">
        <f t="shared" si="6"/>
        <v>696.49999999999989</v>
      </c>
      <c r="AG15" s="9" t="str" cm="1">
        <f t="array" ref="AG15">_xlfn.IFS(ISNUMBER(AC15), "", ISNUMBER(SEARCH("Blank", AC15)), "", ISERROR(AC15), "Bad input on tab 3")</f>
        <v/>
      </c>
    </row>
    <row r="16" spans="2:46" ht="15.75" x14ac:dyDescent="0.75">
      <c r="B16" s="205" t="str">
        <f>'5 Driver Data'!B16</f>
        <v>0008</v>
      </c>
      <c r="C16" s="191" t="str">
        <f>'5 Driver Data'!C16</f>
        <v>Hyundai Ioniq</v>
      </c>
      <c r="D16" s="192" t="str">
        <f>'5 Driver Data'!D16</f>
        <v>PHEV</v>
      </c>
      <c r="E16" s="191">
        <f>'5 Driver Data'!E16</f>
        <v>8</v>
      </c>
      <c r="F16" s="191">
        <f>'5 Driver Data'!F16</f>
        <v>29</v>
      </c>
      <c r="G16" s="191">
        <f>'5 Driver Data'!G16</f>
        <v>0.35</v>
      </c>
      <c r="H16" s="191">
        <f>'5 Driver Data'!H16</f>
        <v>5</v>
      </c>
      <c r="I16" s="191">
        <f>'5 Driver Data'!I16</f>
        <v>22</v>
      </c>
      <c r="J16" s="191">
        <f>'5 Driver Data'!J16</f>
        <v>0</v>
      </c>
      <c r="K16" s="206">
        <f>'5 Driver Data'!K16</f>
        <v>0.7</v>
      </c>
      <c r="L16" s="1"/>
      <c r="M16" s="214">
        <f>'3 Model Input'!E$44*'3 Model Input'!E$45</f>
        <v>25</v>
      </c>
      <c r="N16" s="195">
        <f t="shared" si="7"/>
        <v>5720</v>
      </c>
      <c r="O16" s="195">
        <f>'3 Model Input'!E$49*(1-'3 Model Input'!E$51)</f>
        <v>7699.9999999999991</v>
      </c>
      <c r="P16" s="195">
        <f t="shared" si="8"/>
        <v>13420</v>
      </c>
      <c r="Q16" s="195">
        <f>IF(D16="BEV",E16*(1-'3 Model Input'!E$54), E16)</f>
        <v>8</v>
      </c>
      <c r="R16" s="196">
        <f>IF(D16="PHEV",F16/G16,F16*(1-'3 Model Input'!E$54)/G16)</f>
        <v>82.857142857142861</v>
      </c>
      <c r="S16" s="196">
        <f>IF(D16="PHEV",MIN(M16,E16),MIN(M16,(E16*(1-'3 Model Input'!E$54))))</f>
        <v>8</v>
      </c>
      <c r="T16" s="215">
        <f t="shared" si="9"/>
        <v>29</v>
      </c>
      <c r="U16" s="1"/>
      <c r="V16" s="214">
        <f>P16*'3 Model Input'!E$50</f>
        <v>10065</v>
      </c>
      <c r="W16" s="195">
        <f t="shared" si="0"/>
        <v>10065</v>
      </c>
      <c r="X16" s="195">
        <f t="shared" si="1"/>
        <v>13420</v>
      </c>
      <c r="Y16" s="195">
        <f t="shared" si="2"/>
        <v>13420</v>
      </c>
      <c r="Z16" s="195">
        <f t="shared" si="3"/>
        <v>4003.9999999999995</v>
      </c>
      <c r="AA16" s="223" t="str" cm="1">
        <f t="array" ref="AA16">_xlfn.IFS(ISTEXT('3 Model Input'!F$70),"Missing",ISTEXT('3 Model Input'!I$70),"Missing",ISNUMBER('3 Model Input'!K$70),'3 Model Input'!K$70*P16)</f>
        <v>Missing</v>
      </c>
      <c r="AC16" s="226" cm="1">
        <f t="array" ref="AC16">_xlfn.IFS('3 Model Input'!E$61=1,(V16*G16)/T16,'3 Model Input'!E$61=2,(W16*G16)/T16,'3 Model Input'!E$61=3,(X16*G16)/T16,'3 Model Input'!E$61=4,(Y16*G16)/T16,'3 Model Input'!E$61=5,(Z16*G16)/T16, ISTEXT('3 Model Input'!E$61),"Missing",'3 Model Input'!E$61=6,(AA16*G16)/T16)</f>
        <v>161.9655172413793</v>
      </c>
      <c r="AD16" s="201">
        <f t="shared" si="4"/>
        <v>0.62294429708222809</v>
      </c>
      <c r="AE16" s="201">
        <f t="shared" si="5"/>
        <v>3.1147214854111405</v>
      </c>
      <c r="AF16" s="215">
        <f t="shared" si="6"/>
        <v>1295.7241379310344</v>
      </c>
      <c r="AG16" s="9" t="str" cm="1">
        <f t="array" ref="AG16">_xlfn.IFS(ISNUMBER(AC16), "", ISNUMBER(SEARCH("Blank", AC16)), "", ISERROR(AC16), "Bad input on tab 3")</f>
        <v/>
      </c>
    </row>
    <row r="17" spans="2:33" ht="15.75" x14ac:dyDescent="0.75">
      <c r="B17" s="205" t="str">
        <f>'5 Driver Data'!B17</f>
        <v>0009</v>
      </c>
      <c r="C17" s="191" t="str">
        <f>'5 Driver Data'!C17</f>
        <v>Kia Niro</v>
      </c>
      <c r="D17" s="192" t="str">
        <f>'5 Driver Data'!D17</f>
        <v>PHEV</v>
      </c>
      <c r="E17" s="191">
        <f>'5 Driver Data'!E17</f>
        <v>8</v>
      </c>
      <c r="F17" s="191">
        <f>'5 Driver Data'!F17</f>
        <v>26</v>
      </c>
      <c r="G17" s="191">
        <f>'5 Driver Data'!G17</f>
        <v>0.3</v>
      </c>
      <c r="H17" s="191">
        <f>'5 Driver Data'!H17</f>
        <v>2</v>
      </c>
      <c r="I17" s="191">
        <f>'5 Driver Data'!I17</f>
        <v>22</v>
      </c>
      <c r="J17" s="191">
        <f>'5 Driver Data'!J17</f>
        <v>0.5</v>
      </c>
      <c r="K17" s="206">
        <f>'5 Driver Data'!K17</f>
        <v>0</v>
      </c>
      <c r="L17" s="1"/>
      <c r="M17" s="214">
        <f>'3 Model Input'!E$44*'3 Model Input'!E$45</f>
        <v>25</v>
      </c>
      <c r="N17" s="195">
        <f t="shared" si="7"/>
        <v>2288</v>
      </c>
      <c r="O17" s="195">
        <f>'3 Model Input'!E$49*(1-'3 Model Input'!E$51)</f>
        <v>7699.9999999999991</v>
      </c>
      <c r="P17" s="195">
        <f t="shared" si="8"/>
        <v>9988</v>
      </c>
      <c r="Q17" s="195">
        <f>IF(D17="BEV",E17*(1-'3 Model Input'!E$54), E17)</f>
        <v>8</v>
      </c>
      <c r="R17" s="196">
        <f>IF(D17="PHEV",F17/G17,F17*(1-'3 Model Input'!E$54)/G17)</f>
        <v>86.666666666666671</v>
      </c>
      <c r="S17" s="196">
        <f>IF(D17="PHEV",MIN(M17,E17),MIN(M17,(E17*(1-'3 Model Input'!E$54))))</f>
        <v>8</v>
      </c>
      <c r="T17" s="215">
        <f t="shared" si="9"/>
        <v>26</v>
      </c>
      <c r="U17" s="1"/>
      <c r="V17" s="214">
        <f>P17*'3 Model Input'!E$50</f>
        <v>7491</v>
      </c>
      <c r="W17" s="195">
        <f t="shared" si="0"/>
        <v>3745.5</v>
      </c>
      <c r="X17" s="195">
        <f t="shared" si="1"/>
        <v>9988</v>
      </c>
      <c r="Y17" s="195">
        <f t="shared" si="2"/>
        <v>4994</v>
      </c>
      <c r="Z17" s="195">
        <f t="shared" si="3"/>
        <v>0</v>
      </c>
      <c r="AA17" s="223" t="str" cm="1">
        <f t="array" ref="AA17">_xlfn.IFS(ISTEXT('3 Model Input'!F$70),"Missing",ISTEXT('3 Model Input'!I$70),"Missing",ISNUMBER('3 Model Input'!K$70),'3 Model Input'!K$70*P17)</f>
        <v>Missing</v>
      </c>
      <c r="AC17" s="226" cm="1">
        <f t="array" ref="AC17">_xlfn.IFS('3 Model Input'!E$61=1,(V17*G17)/T17,'3 Model Input'!E$61=2,(W17*G17)/T17,'3 Model Input'!E$61=3,(X17*G17)/T17,'3 Model Input'!E$61=4,(Y17*G17)/T17,'3 Model Input'!E$61=5,(Z17*G17)/T17, ISTEXT('3 Model Input'!E$61),"Missing",'3 Model Input'!E$61=6,(AA17*G17)/T17)</f>
        <v>115.24615384615385</v>
      </c>
      <c r="AD17" s="201">
        <f t="shared" si="4"/>
        <v>1</v>
      </c>
      <c r="AE17" s="201">
        <f t="shared" si="5"/>
        <v>2</v>
      </c>
      <c r="AF17" s="215">
        <f t="shared" si="6"/>
        <v>921.96923076923076</v>
      </c>
      <c r="AG17" s="9" t="str" cm="1">
        <f t="array" ref="AG17">_xlfn.IFS(ISNUMBER(AC17), "", ISNUMBER(SEARCH("Blank", AC17)), "", ISERROR(AC17), "Bad input on tab 3")</f>
        <v/>
      </c>
    </row>
    <row r="18" spans="2:33" ht="15.75" x14ac:dyDescent="0.75">
      <c r="B18" s="205" t="str">
        <f>'5 Driver Data'!B18</f>
        <v>0010</v>
      </c>
      <c r="C18" s="191" t="str">
        <f>'5 Driver Data'!C18</f>
        <v xml:space="preserve">BMW 330e </v>
      </c>
      <c r="D18" s="192" t="str">
        <f>'5 Driver Data'!D18</f>
        <v>PHEV</v>
      </c>
      <c r="E18" s="191">
        <f>'5 Driver Data'!E18</f>
        <v>10</v>
      </c>
      <c r="F18" s="191">
        <f>'5 Driver Data'!F18</f>
        <v>23</v>
      </c>
      <c r="G18" s="191">
        <f>'5 Driver Data'!G18</f>
        <v>0.25</v>
      </c>
      <c r="H18" s="191">
        <f>'5 Driver Data'!H18</f>
        <v>4</v>
      </c>
      <c r="I18" s="191">
        <f>'5 Driver Data'!I18</f>
        <v>16</v>
      </c>
      <c r="J18" s="191">
        <f>'5 Driver Data'!J18</f>
        <v>0</v>
      </c>
      <c r="K18" s="206">
        <f>'5 Driver Data'!K18</f>
        <v>0.8</v>
      </c>
      <c r="L18" s="1"/>
      <c r="M18" s="214">
        <f>'3 Model Input'!E$44*'3 Model Input'!E$45</f>
        <v>25</v>
      </c>
      <c r="N18" s="195">
        <f t="shared" si="7"/>
        <v>3328</v>
      </c>
      <c r="O18" s="195">
        <f>'3 Model Input'!E$49*(1-'3 Model Input'!E$51)</f>
        <v>7699.9999999999991</v>
      </c>
      <c r="P18" s="195">
        <f t="shared" si="8"/>
        <v>11028</v>
      </c>
      <c r="Q18" s="195">
        <f>IF(D18="BEV",E18*(1-'3 Model Input'!E$54), E18)</f>
        <v>10</v>
      </c>
      <c r="R18" s="196">
        <f>IF(D18="PHEV",F18/G18,F18*(1-'3 Model Input'!E$54)/G18)</f>
        <v>92</v>
      </c>
      <c r="S18" s="196">
        <f>IF(D18="PHEV",MIN(M18,E18),MIN(M18,(E18*(1-'3 Model Input'!E$54))))</f>
        <v>10</v>
      </c>
      <c r="T18" s="215">
        <f t="shared" si="9"/>
        <v>23</v>
      </c>
      <c r="U18" s="1"/>
      <c r="V18" s="214">
        <f>P18*'3 Model Input'!E$50</f>
        <v>8271</v>
      </c>
      <c r="W18" s="195">
        <f t="shared" si="0"/>
        <v>8271</v>
      </c>
      <c r="X18" s="195">
        <f t="shared" si="1"/>
        <v>11028</v>
      </c>
      <c r="Y18" s="195">
        <f t="shared" si="2"/>
        <v>11028</v>
      </c>
      <c r="Z18" s="195">
        <f t="shared" si="3"/>
        <v>2662.4</v>
      </c>
      <c r="AA18" s="223" t="str" cm="1">
        <f t="array" ref="AA18">_xlfn.IFS(ISTEXT('3 Model Input'!F$70),"Missing",ISTEXT('3 Model Input'!I$70),"Missing",ISNUMBER('3 Model Input'!K$70),'3 Model Input'!K$70*P18)</f>
        <v>Missing</v>
      </c>
      <c r="AC18" s="226" cm="1">
        <f t="array" ref="AC18">_xlfn.IFS('3 Model Input'!E$61=1,(V18*G18)/T18,'3 Model Input'!E$61=2,(W18*G18)/T18,'3 Model Input'!E$61=3,(X18*G18)/T18,'3 Model Input'!E$61=4,(Y18*G18)/T18,'3 Model Input'!E$61=5,(Z18*G18)/T18, ISTEXT('3 Model Input'!E$61),"Missing",'3 Model Input'!E$61=6,(AA18*G18)/T18)</f>
        <v>119.8695652173913</v>
      </c>
      <c r="AD18" s="201">
        <f t="shared" si="4"/>
        <v>0.5762959866220736</v>
      </c>
      <c r="AE18" s="201">
        <f t="shared" si="5"/>
        <v>2.3051839464882944</v>
      </c>
      <c r="AF18" s="215">
        <f t="shared" si="6"/>
        <v>1198.695652173913</v>
      </c>
      <c r="AG18" s="9" t="str" cm="1">
        <f t="array" ref="AG18">_xlfn.IFS(ISNUMBER(AC18), "", ISNUMBER(SEARCH("Blank", AC18)), "", ISERROR(AC18), "Bad input on tab 3")</f>
        <v/>
      </c>
    </row>
    <row r="19" spans="2:33" ht="15.75" x14ac:dyDescent="0.75">
      <c r="B19" s="205" t="str">
        <f>'5 Driver Data'!B19</f>
        <v>0011</v>
      </c>
      <c r="C19" s="191" t="str">
        <f>'5 Driver Data'!C19</f>
        <v xml:space="preserve">BMW 330e </v>
      </c>
      <c r="D19" s="192" t="str">
        <f>'5 Driver Data'!D19</f>
        <v>PHEV</v>
      </c>
      <c r="E19" s="191">
        <f>'5 Driver Data'!E19</f>
        <v>12</v>
      </c>
      <c r="F19" s="191">
        <f>'5 Driver Data'!F19</f>
        <v>23</v>
      </c>
      <c r="G19" s="191">
        <f>'5 Driver Data'!G19</f>
        <v>0.25</v>
      </c>
      <c r="H19" s="191">
        <f>'5 Driver Data'!H19</f>
        <v>5</v>
      </c>
      <c r="I19" s="191">
        <f>'5 Driver Data'!I19</f>
        <v>4</v>
      </c>
      <c r="J19" s="191">
        <f>'5 Driver Data'!J19</f>
        <v>0</v>
      </c>
      <c r="K19" s="206">
        <f>'5 Driver Data'!K19</f>
        <v>0.6</v>
      </c>
      <c r="L19" s="1"/>
      <c r="M19" s="214">
        <f>'3 Model Input'!E$44*'3 Model Input'!E$45</f>
        <v>25</v>
      </c>
      <c r="N19" s="195">
        <f t="shared" si="7"/>
        <v>1040</v>
      </c>
      <c r="O19" s="195">
        <f>'3 Model Input'!E$49*(1-'3 Model Input'!E$51)</f>
        <v>7699.9999999999991</v>
      </c>
      <c r="P19" s="195">
        <f t="shared" si="8"/>
        <v>8740</v>
      </c>
      <c r="Q19" s="195">
        <f>IF(D19="BEV",E19*(1-'3 Model Input'!E$54), E19)</f>
        <v>12</v>
      </c>
      <c r="R19" s="196">
        <f>IF(D19="PHEV",F19/G19,F19*(1-'3 Model Input'!E$54)/G19)</f>
        <v>92</v>
      </c>
      <c r="S19" s="196">
        <f>IF(D19="PHEV",MIN(M19,E19),MIN(M19,(E19*(1-'3 Model Input'!E$54))))</f>
        <v>12</v>
      </c>
      <c r="T19" s="215">
        <f t="shared" si="9"/>
        <v>23</v>
      </c>
      <c r="U19" s="1"/>
      <c r="V19" s="214">
        <f>P19*'3 Model Input'!E$50</f>
        <v>6555</v>
      </c>
      <c r="W19" s="195">
        <f t="shared" si="0"/>
        <v>6555</v>
      </c>
      <c r="X19" s="195">
        <f t="shared" si="1"/>
        <v>8740</v>
      </c>
      <c r="Y19" s="195">
        <f t="shared" si="2"/>
        <v>8740</v>
      </c>
      <c r="Z19" s="195">
        <f t="shared" si="3"/>
        <v>624</v>
      </c>
      <c r="AA19" s="223" t="str" cm="1">
        <f t="array" ref="AA19">_xlfn.IFS(ISTEXT('3 Model Input'!F$70),"Missing",ISTEXT('3 Model Input'!I$70),"Missing",ISNUMBER('3 Model Input'!K$70),'3 Model Input'!K$70*P19)</f>
        <v>Missing</v>
      </c>
      <c r="AC19" s="226" cm="1">
        <f t="array" ref="AC19">_xlfn.IFS('3 Model Input'!E$61=1,(V19*G19)/T19,'3 Model Input'!E$61=2,(W19*G19)/T19,'3 Model Input'!E$61=3,(X19*G19)/T19,'3 Model Input'!E$61=4,(Y19*G19)/T19,'3 Model Input'!E$61=5,(Z19*G19)/T19, ISTEXT('3 Model Input'!E$61),"Missing",'3 Model Input'!E$61=6,(AA19*G19)/T19)</f>
        <v>95</v>
      </c>
      <c r="AD19" s="201">
        <f t="shared" si="4"/>
        <v>0.36538461538461536</v>
      </c>
      <c r="AE19" s="201">
        <f t="shared" si="5"/>
        <v>1.8269230769230769</v>
      </c>
      <c r="AF19" s="215">
        <f t="shared" si="6"/>
        <v>1140</v>
      </c>
      <c r="AG19" s="9" t="str" cm="1">
        <f t="array" ref="AG19">_xlfn.IFS(ISNUMBER(AC19), "", ISNUMBER(SEARCH("Blank", AC19)), "", ISERROR(AC19), "Bad input on tab 3")</f>
        <v/>
      </c>
    </row>
    <row r="20" spans="2:33" ht="15.75" x14ac:dyDescent="0.75">
      <c r="B20" s="205" t="str">
        <f>'5 Driver Data'!B20</f>
        <v>0012</v>
      </c>
      <c r="C20" s="191" t="str">
        <f>'5 Driver Data'!C20</f>
        <v>Chevrolet Volt</v>
      </c>
      <c r="D20" s="192" t="str">
        <f>'5 Driver Data'!D20</f>
        <v>PHEV</v>
      </c>
      <c r="E20" s="191">
        <f>'5 Driver Data'!E20</f>
        <v>13</v>
      </c>
      <c r="F20" s="191">
        <f>'5 Driver Data'!F20</f>
        <v>38</v>
      </c>
      <c r="G20" s="191">
        <f>'5 Driver Data'!G20</f>
        <v>0.45</v>
      </c>
      <c r="H20" s="191">
        <f>'5 Driver Data'!H20</f>
        <v>0.5</v>
      </c>
      <c r="I20" s="191">
        <f>'5 Driver Data'!I20</f>
        <v>8</v>
      </c>
      <c r="J20" s="191">
        <f>'5 Driver Data'!J20</f>
        <v>0</v>
      </c>
      <c r="K20" s="206">
        <f>'5 Driver Data'!K20</f>
        <v>1</v>
      </c>
      <c r="L20" s="1"/>
      <c r="M20" s="214">
        <f>'3 Model Input'!E$44*'3 Model Input'!E$45</f>
        <v>25</v>
      </c>
      <c r="N20" s="195">
        <f t="shared" si="7"/>
        <v>208</v>
      </c>
      <c r="O20" s="195">
        <f>'3 Model Input'!E$49*(1-'3 Model Input'!E$51)</f>
        <v>7699.9999999999991</v>
      </c>
      <c r="P20" s="195">
        <f t="shared" si="8"/>
        <v>7907.9999999999991</v>
      </c>
      <c r="Q20" s="195">
        <f>IF(D20="BEV",E20*(1-'3 Model Input'!E$54), E20)</f>
        <v>13</v>
      </c>
      <c r="R20" s="196">
        <f>IF(D20="PHEV",F20/G20,F20*(1-'3 Model Input'!E$54)/G20)</f>
        <v>84.444444444444443</v>
      </c>
      <c r="S20" s="196">
        <f>IF(D20="PHEV",MIN(M20,E20),MIN(M20,(E20*(1-'3 Model Input'!E$54))))</f>
        <v>13</v>
      </c>
      <c r="T20" s="215">
        <f t="shared" si="9"/>
        <v>38</v>
      </c>
      <c r="U20" s="1"/>
      <c r="V20" s="214">
        <f>P20*'3 Model Input'!E$50</f>
        <v>5930.9999999999991</v>
      </c>
      <c r="W20" s="195">
        <f t="shared" si="0"/>
        <v>5930.9999999999991</v>
      </c>
      <c r="X20" s="195">
        <f t="shared" si="1"/>
        <v>7907.9999999999991</v>
      </c>
      <c r="Y20" s="195">
        <f t="shared" si="2"/>
        <v>7907.9999999999991</v>
      </c>
      <c r="Z20" s="195">
        <f t="shared" si="3"/>
        <v>208</v>
      </c>
      <c r="AA20" s="223" t="str" cm="1">
        <f t="array" ref="AA20">_xlfn.IFS(ISTEXT('3 Model Input'!F$70),"Missing",ISTEXT('3 Model Input'!I$70),"Missing",ISNUMBER('3 Model Input'!K$70),'3 Model Input'!K$70*P20)</f>
        <v>Missing</v>
      </c>
      <c r="AC20" s="226" cm="1">
        <f t="array" ref="AC20">_xlfn.IFS('3 Model Input'!E$61=1,(V20*G20)/T20,'3 Model Input'!E$61=2,(W20*G20)/T20,'3 Model Input'!E$61=3,(X20*G20)/T20,'3 Model Input'!E$61=4,(Y20*G20)/T20,'3 Model Input'!E$61=5,(Z20*G20)/T20, ISTEXT('3 Model Input'!E$61),"Missing",'3 Model Input'!E$61=6,(AA20*G20)/T20)</f>
        <v>93.647368421052619</v>
      </c>
      <c r="AD20" s="201">
        <f t="shared" si="4"/>
        <v>1</v>
      </c>
      <c r="AE20" s="201">
        <f t="shared" si="5"/>
        <v>0.5</v>
      </c>
      <c r="AF20" s="215">
        <f t="shared" si="6"/>
        <v>1217.4157894736841</v>
      </c>
      <c r="AG20" s="9" t="str" cm="1">
        <f t="array" ref="AG20">_xlfn.IFS(ISNUMBER(AC20), "", ISNUMBER(SEARCH("Blank", AC20)), "", ISERROR(AC20), "Bad input on tab 3")</f>
        <v/>
      </c>
    </row>
    <row r="21" spans="2:33" ht="15.75" x14ac:dyDescent="0.75">
      <c r="B21" s="205" t="str">
        <f>'5 Driver Data'!B21</f>
        <v>0013</v>
      </c>
      <c r="C21" s="191" t="str">
        <f>'5 Driver Data'!C21</f>
        <v>Chrysler Pacifica Hybrid</v>
      </c>
      <c r="D21" s="192" t="str">
        <f>'5 Driver Data'!D21</f>
        <v>PHEV</v>
      </c>
      <c r="E21" s="191">
        <f>'5 Driver Data'!E21</f>
        <v>13</v>
      </c>
      <c r="F21" s="191">
        <f>'5 Driver Data'!F21</f>
        <v>33</v>
      </c>
      <c r="G21" s="191">
        <f>'5 Driver Data'!G21</f>
        <v>0.4</v>
      </c>
      <c r="H21" s="191">
        <f>'5 Driver Data'!H21</f>
        <v>3</v>
      </c>
      <c r="I21" s="191">
        <f>'5 Driver Data'!I21</f>
        <v>116</v>
      </c>
      <c r="J21" s="191">
        <f>'5 Driver Data'!J21</f>
        <v>0.1</v>
      </c>
      <c r="K21" s="206">
        <f>'5 Driver Data'!K21</f>
        <v>0</v>
      </c>
      <c r="L21" s="1"/>
      <c r="M21" s="214">
        <f>'3 Model Input'!E$44*'3 Model Input'!E$45</f>
        <v>25</v>
      </c>
      <c r="N21" s="195">
        <f t="shared" si="7"/>
        <v>18096</v>
      </c>
      <c r="O21" s="195">
        <f>'3 Model Input'!E$49*(1-'3 Model Input'!E$51)</f>
        <v>7699.9999999999991</v>
      </c>
      <c r="P21" s="195">
        <f t="shared" si="8"/>
        <v>25796</v>
      </c>
      <c r="Q21" s="195">
        <f>IF(D21="BEV",E21*(1-'3 Model Input'!E$54), E21)</f>
        <v>13</v>
      </c>
      <c r="R21" s="196">
        <f>IF(D21="PHEV",F21/G21,F21*(1-'3 Model Input'!E$54)/G21)</f>
        <v>82.5</v>
      </c>
      <c r="S21" s="196">
        <f>IF(D21="PHEV",MIN(M21,E21),MIN(M21,(E21*(1-'3 Model Input'!E$54))))</f>
        <v>13</v>
      </c>
      <c r="T21" s="215">
        <f t="shared" si="9"/>
        <v>33</v>
      </c>
      <c r="U21" s="1"/>
      <c r="V21" s="214">
        <f>P21*'3 Model Input'!E$50</f>
        <v>19347</v>
      </c>
      <c r="W21" s="195">
        <f t="shared" si="0"/>
        <v>17412.3</v>
      </c>
      <c r="X21" s="195">
        <f t="shared" si="1"/>
        <v>25796</v>
      </c>
      <c r="Y21" s="195">
        <f t="shared" si="2"/>
        <v>23216.400000000001</v>
      </c>
      <c r="Z21" s="195">
        <f t="shared" si="3"/>
        <v>0</v>
      </c>
      <c r="AA21" s="223" t="str" cm="1">
        <f t="array" ref="AA21">_xlfn.IFS(ISTEXT('3 Model Input'!F$70),"Missing",ISTEXT('3 Model Input'!I$70),"Missing",ISNUMBER('3 Model Input'!K$70),'3 Model Input'!K$70*P21)</f>
        <v>Missing</v>
      </c>
      <c r="AC21" s="226" cm="1">
        <f t="array" ref="AC21">_xlfn.IFS('3 Model Input'!E$61=1,(V21*G21)/T21,'3 Model Input'!E$61=2,(W21*G21)/T21,'3 Model Input'!E$61=3,(X21*G21)/T21,'3 Model Input'!E$61=4,(Y21*G21)/T21,'3 Model Input'!E$61=5,(Z21*G21)/T21, ISTEXT('3 Model Input'!E$61),"Missing",'3 Model Input'!E$61=6,(AA21*G21)/T21)</f>
        <v>312.67878787878794</v>
      </c>
      <c r="AD21" s="201">
        <f t="shared" si="4"/>
        <v>1</v>
      </c>
      <c r="AE21" s="201">
        <f t="shared" si="5"/>
        <v>3</v>
      </c>
      <c r="AF21" s="215">
        <f t="shared" si="6"/>
        <v>4064.8242424242435</v>
      </c>
      <c r="AG21" s="9" t="str" cm="1">
        <f t="array" ref="AG21">_xlfn.IFS(ISNUMBER(AC21), "", ISNUMBER(SEARCH("Blank", AC21)), "", ISERROR(AC21), "Bad input on tab 3")</f>
        <v/>
      </c>
    </row>
    <row r="22" spans="2:33" ht="15.75" x14ac:dyDescent="0.75">
      <c r="B22" s="205" t="str">
        <f>'5 Driver Data'!B22</f>
        <v>0014</v>
      </c>
      <c r="C22" s="191" t="str">
        <f>'5 Driver Data'!C22</f>
        <v>Chevrolet Volt</v>
      </c>
      <c r="D22" s="192" t="str">
        <f>'5 Driver Data'!D22</f>
        <v>PHEV</v>
      </c>
      <c r="E22" s="191">
        <f>'5 Driver Data'!E22</f>
        <v>13</v>
      </c>
      <c r="F22" s="191">
        <f>'5 Driver Data'!F22</f>
        <v>38</v>
      </c>
      <c r="G22" s="191">
        <f>'5 Driver Data'!G22</f>
        <v>0.45</v>
      </c>
      <c r="H22" s="191">
        <f>'5 Driver Data'!H22</f>
        <v>2</v>
      </c>
      <c r="I22" s="191">
        <f>'5 Driver Data'!I22</f>
        <v>8</v>
      </c>
      <c r="J22" s="191">
        <f>'5 Driver Data'!J22</f>
        <v>0.1</v>
      </c>
      <c r="K22" s="206">
        <f>'5 Driver Data'!K22</f>
        <v>0.8</v>
      </c>
      <c r="L22" s="1"/>
      <c r="M22" s="214">
        <f>'3 Model Input'!E$44*'3 Model Input'!E$45</f>
        <v>25</v>
      </c>
      <c r="N22" s="195">
        <f t="shared" si="7"/>
        <v>832</v>
      </c>
      <c r="O22" s="195">
        <f>'3 Model Input'!E$49*(1-'3 Model Input'!E$51)</f>
        <v>7699.9999999999991</v>
      </c>
      <c r="P22" s="195">
        <f t="shared" si="8"/>
        <v>8532</v>
      </c>
      <c r="Q22" s="195">
        <f>IF(D22="BEV",E22*(1-'3 Model Input'!E$54), E22)</f>
        <v>13</v>
      </c>
      <c r="R22" s="196">
        <f>IF(D22="PHEV",F22/G22,F22*(1-'3 Model Input'!E$54)/G22)</f>
        <v>84.444444444444443</v>
      </c>
      <c r="S22" s="196">
        <f>IF(D22="PHEV",MIN(M22,E22),MIN(M22,(E22*(1-'3 Model Input'!E$54))))</f>
        <v>13</v>
      </c>
      <c r="T22" s="215">
        <f t="shared" si="9"/>
        <v>38</v>
      </c>
      <c r="U22" s="1"/>
      <c r="V22" s="214">
        <f>P22*'3 Model Input'!E$50</f>
        <v>6399</v>
      </c>
      <c r="W22" s="195">
        <f t="shared" si="0"/>
        <v>5759.1</v>
      </c>
      <c r="X22" s="195">
        <f t="shared" si="1"/>
        <v>8532</v>
      </c>
      <c r="Y22" s="195">
        <f t="shared" si="2"/>
        <v>7678.8</v>
      </c>
      <c r="Z22" s="195">
        <f t="shared" si="3"/>
        <v>665.6</v>
      </c>
      <c r="AA22" s="223" t="str" cm="1">
        <f t="array" ref="AA22">_xlfn.IFS(ISTEXT('3 Model Input'!F$70),"Missing",ISTEXT('3 Model Input'!I$70),"Missing",ISNUMBER('3 Model Input'!K$70),'3 Model Input'!K$70*P22)</f>
        <v>Missing</v>
      </c>
      <c r="AC22" s="226" cm="1">
        <f t="array" ref="AC22">_xlfn.IFS('3 Model Input'!E$61=1,(V22*G22)/T22,'3 Model Input'!E$61=2,(W22*G22)/T22,'3 Model Input'!E$61=3,(X22*G22)/T22,'3 Model Input'!E$61=4,(Y22*G22)/T22,'3 Model Input'!E$61=5,(Z22*G22)/T22, ISTEXT('3 Model Input'!E$61),"Missing",'3 Model Input'!E$61=6,(AA22*G22)/T22)</f>
        <v>101.03684210526316</v>
      </c>
      <c r="AD22" s="201">
        <f t="shared" si="4"/>
        <v>0.97150809716599196</v>
      </c>
      <c r="AE22" s="201">
        <f t="shared" si="5"/>
        <v>1.9430161943319839</v>
      </c>
      <c r="AF22" s="215">
        <f t="shared" si="6"/>
        <v>1313.4789473684211</v>
      </c>
      <c r="AG22" s="9" t="str" cm="1">
        <f t="array" ref="AG22">_xlfn.IFS(ISNUMBER(AC22), "", ISNUMBER(SEARCH("Blank", AC22)), "", ISERROR(AC22), "Bad input on tab 3")</f>
        <v/>
      </c>
    </row>
    <row r="23" spans="2:33" ht="15.75" x14ac:dyDescent="0.75">
      <c r="B23" s="205" t="str">
        <f>'5 Driver Data'!B23</f>
        <v>0015</v>
      </c>
      <c r="C23" s="191" t="str">
        <f>'5 Driver Data'!C23</f>
        <v>Kia Sorento</v>
      </c>
      <c r="D23" s="192" t="str">
        <f>'5 Driver Data'!D23</f>
        <v>PHEV</v>
      </c>
      <c r="E23" s="191">
        <f>'5 Driver Data'!E23</f>
        <v>14</v>
      </c>
      <c r="F23" s="191">
        <f>'5 Driver Data'!F23</f>
        <v>32</v>
      </c>
      <c r="G23" s="191">
        <f>'5 Driver Data'!G23</f>
        <v>0.4</v>
      </c>
      <c r="H23" s="191">
        <f>'5 Driver Data'!H23</f>
        <v>3</v>
      </c>
      <c r="I23" s="191">
        <f>'5 Driver Data'!I23</f>
        <v>4</v>
      </c>
      <c r="J23" s="191">
        <f>'5 Driver Data'!J23</f>
        <v>0.9</v>
      </c>
      <c r="K23" s="206">
        <f>'5 Driver Data'!K23</f>
        <v>0</v>
      </c>
      <c r="L23" s="1"/>
      <c r="M23" s="214">
        <f>'3 Model Input'!E$44*'3 Model Input'!E$45</f>
        <v>25</v>
      </c>
      <c r="N23" s="195">
        <f t="shared" si="7"/>
        <v>624</v>
      </c>
      <c r="O23" s="195">
        <f>'3 Model Input'!E$49*(1-'3 Model Input'!E$51)</f>
        <v>7699.9999999999991</v>
      </c>
      <c r="P23" s="195">
        <f t="shared" si="8"/>
        <v>8324</v>
      </c>
      <c r="Q23" s="195">
        <f>IF(D23="BEV",E23*(1-'3 Model Input'!E$54), E23)</f>
        <v>14</v>
      </c>
      <c r="R23" s="196">
        <f>IF(D23="PHEV",F23/G23,F23*(1-'3 Model Input'!E$54)/G23)</f>
        <v>80</v>
      </c>
      <c r="S23" s="196">
        <f>IF(D23="PHEV",MIN(M23,E23),MIN(M23,(E23*(1-'3 Model Input'!E$54))))</f>
        <v>14</v>
      </c>
      <c r="T23" s="215">
        <f t="shared" si="9"/>
        <v>32</v>
      </c>
      <c r="U23" s="1"/>
      <c r="V23" s="214">
        <f>P23*'3 Model Input'!E$50</f>
        <v>6243</v>
      </c>
      <c r="W23" s="195">
        <f t="shared" si="0"/>
        <v>624.29999999999984</v>
      </c>
      <c r="X23" s="195">
        <f t="shared" si="1"/>
        <v>8324</v>
      </c>
      <c r="Y23" s="195">
        <f t="shared" si="2"/>
        <v>832.39999999999986</v>
      </c>
      <c r="Z23" s="195">
        <f t="shared" si="3"/>
        <v>0</v>
      </c>
      <c r="AA23" s="223" t="str" cm="1">
        <f t="array" ref="AA23">_xlfn.IFS(ISTEXT('3 Model Input'!F$70),"Missing",ISTEXT('3 Model Input'!I$70),"Missing",ISNUMBER('3 Model Input'!K$70),'3 Model Input'!K$70*P23)</f>
        <v>Missing</v>
      </c>
      <c r="AC23" s="226" cm="1">
        <f t="array" ref="AC23">_xlfn.IFS('3 Model Input'!E$61=1,(V23*G23)/T23,'3 Model Input'!E$61=2,(W23*G23)/T23,'3 Model Input'!E$61=3,(X23*G23)/T23,'3 Model Input'!E$61=4,(Y23*G23)/T23,'3 Model Input'!E$61=5,(Z23*G23)/T23, ISTEXT('3 Model Input'!E$61),"Missing",'3 Model Input'!E$61=6,(AA23*G23)/T23)</f>
        <v>104.05000000000001</v>
      </c>
      <c r="AD23" s="201">
        <f t="shared" si="4"/>
        <v>0.66698717948717956</v>
      </c>
      <c r="AE23" s="201">
        <f t="shared" si="5"/>
        <v>2.0009615384615387</v>
      </c>
      <c r="AF23" s="215">
        <f t="shared" si="6"/>
        <v>1456.7000000000003</v>
      </c>
      <c r="AG23" s="9" t="str" cm="1">
        <f t="array" ref="AG23">_xlfn.IFS(ISNUMBER(AC23), "", ISNUMBER(SEARCH("Blank", AC23)), "", ISERROR(AC23), "Bad input on tab 3")</f>
        <v/>
      </c>
    </row>
    <row r="24" spans="2:33" ht="15.75" x14ac:dyDescent="0.75">
      <c r="B24" s="205" t="str">
        <f>'5 Driver Data'!B24</f>
        <v>0016</v>
      </c>
      <c r="C24" s="191" t="str">
        <f>'5 Driver Data'!C24</f>
        <v>Toyota RAV4</v>
      </c>
      <c r="D24" s="192" t="str">
        <f>'5 Driver Data'!D24</f>
        <v>PHEV</v>
      </c>
      <c r="E24" s="191">
        <f>'5 Driver Data'!E24</f>
        <v>15</v>
      </c>
      <c r="F24" s="191">
        <f>'5 Driver Data'!F24</f>
        <v>42</v>
      </c>
      <c r="G24" s="191">
        <f>'5 Driver Data'!G24</f>
        <v>0.45</v>
      </c>
      <c r="H24" s="191">
        <f>'5 Driver Data'!H24</f>
        <v>3</v>
      </c>
      <c r="I24" s="191">
        <f>'5 Driver Data'!I24</f>
        <v>8</v>
      </c>
      <c r="J24" s="191">
        <f>'5 Driver Data'!J24</f>
        <v>0</v>
      </c>
      <c r="K24" s="206">
        <f>'5 Driver Data'!K24</f>
        <v>1</v>
      </c>
      <c r="L24" s="1"/>
      <c r="M24" s="214">
        <f>'3 Model Input'!E$44*'3 Model Input'!E$45</f>
        <v>25</v>
      </c>
      <c r="N24" s="195">
        <f t="shared" si="7"/>
        <v>1248</v>
      </c>
      <c r="O24" s="195">
        <f>'3 Model Input'!E$49*(1-'3 Model Input'!E$51)</f>
        <v>7699.9999999999991</v>
      </c>
      <c r="P24" s="195">
        <f t="shared" si="8"/>
        <v>8948</v>
      </c>
      <c r="Q24" s="195">
        <f>IF(D24="BEV",E24*(1-'3 Model Input'!E$54), E24)</f>
        <v>15</v>
      </c>
      <c r="R24" s="196">
        <f>IF(D24="PHEV",F24/G24,F24*(1-'3 Model Input'!E$54)/G24)</f>
        <v>93.333333333333329</v>
      </c>
      <c r="S24" s="196">
        <f>IF(D24="PHEV",MIN(M24,E24),MIN(M24,(E24*(1-'3 Model Input'!E$54))))</f>
        <v>15</v>
      </c>
      <c r="T24" s="215">
        <f t="shared" si="9"/>
        <v>42</v>
      </c>
      <c r="U24" s="1"/>
      <c r="V24" s="214">
        <f>P24*'3 Model Input'!E$50</f>
        <v>6711</v>
      </c>
      <c r="W24" s="195">
        <f t="shared" si="0"/>
        <v>6711</v>
      </c>
      <c r="X24" s="195">
        <f t="shared" si="1"/>
        <v>8948</v>
      </c>
      <c r="Y24" s="195">
        <f t="shared" si="2"/>
        <v>8948</v>
      </c>
      <c r="Z24" s="195">
        <f t="shared" si="3"/>
        <v>1248</v>
      </c>
      <c r="AA24" s="223" t="str" cm="1">
        <f t="array" ref="AA24">_xlfn.IFS(ISTEXT('3 Model Input'!F$70),"Missing",ISTEXT('3 Model Input'!I$70),"Missing",ISNUMBER('3 Model Input'!K$70),'3 Model Input'!K$70*P24)</f>
        <v>Missing</v>
      </c>
      <c r="AC24" s="226" cm="1">
        <f t="array" ref="AC24">_xlfn.IFS('3 Model Input'!E$61=1,(V24*G24)/T24,'3 Model Input'!E$61=2,(W24*G24)/T24,'3 Model Input'!E$61=3,(X24*G24)/T24,'3 Model Input'!E$61=4,(Y24*G24)/T24,'3 Model Input'!E$61=5,(Z24*G24)/T24, ISTEXT('3 Model Input'!E$61),"Missing",'3 Model Input'!E$61=6,(AA24*G24)/T24)</f>
        <v>95.871428571428567</v>
      </c>
      <c r="AD24" s="201">
        <f t="shared" si="4"/>
        <v>0.61456043956043949</v>
      </c>
      <c r="AE24" s="201">
        <f t="shared" si="5"/>
        <v>1.8436813186813183</v>
      </c>
      <c r="AF24" s="215">
        <f t="shared" si="6"/>
        <v>1438.0714285714284</v>
      </c>
      <c r="AG24" s="9" t="str" cm="1">
        <f t="array" ref="AG24">_xlfn.IFS(ISNUMBER(AC24), "", ISNUMBER(SEARCH("Blank", AC24)), "", ISERROR(AC24), "Bad input on tab 3")</f>
        <v/>
      </c>
    </row>
    <row r="25" spans="2:33" ht="15.75" x14ac:dyDescent="0.75">
      <c r="B25" s="205" t="str">
        <f>'5 Driver Data'!B25</f>
        <v>0017</v>
      </c>
      <c r="C25" s="191" t="str">
        <f>'5 Driver Data'!C25</f>
        <v>Honda Clarity</v>
      </c>
      <c r="D25" s="192" t="str">
        <f>'5 Driver Data'!D25</f>
        <v>PHEV</v>
      </c>
      <c r="E25" s="191">
        <f>'5 Driver Data'!E25</f>
        <v>15</v>
      </c>
      <c r="F25" s="191">
        <f>'5 Driver Data'!F25</f>
        <v>48</v>
      </c>
      <c r="G25" s="191">
        <f>'5 Driver Data'!G25</f>
        <v>0.5</v>
      </c>
      <c r="H25" s="191">
        <f>'5 Driver Data'!H25</f>
        <v>5</v>
      </c>
      <c r="I25" s="191">
        <f>'5 Driver Data'!I25</f>
        <v>42</v>
      </c>
      <c r="J25" s="191">
        <f>'5 Driver Data'!J25</f>
        <v>0.1</v>
      </c>
      <c r="K25" s="206">
        <f>'5 Driver Data'!K25</f>
        <v>0.1</v>
      </c>
      <c r="L25" s="1"/>
      <c r="M25" s="214">
        <f>'3 Model Input'!E$44*'3 Model Input'!E$45</f>
        <v>25</v>
      </c>
      <c r="N25" s="195">
        <f t="shared" si="7"/>
        <v>10920</v>
      </c>
      <c r="O25" s="195">
        <f>'3 Model Input'!E$49*(1-'3 Model Input'!E$51)</f>
        <v>7699.9999999999991</v>
      </c>
      <c r="P25" s="195">
        <f t="shared" si="8"/>
        <v>18620</v>
      </c>
      <c r="Q25" s="195">
        <f>IF(D25="BEV",E25*(1-'3 Model Input'!E$54), E25)</f>
        <v>15</v>
      </c>
      <c r="R25" s="196">
        <f>IF(D25="PHEV",F25/G25,F25*(1-'3 Model Input'!E$54)/G25)</f>
        <v>96</v>
      </c>
      <c r="S25" s="196">
        <f>IF(D25="PHEV",MIN(M25,E25),MIN(M25,(E25*(1-'3 Model Input'!E$54))))</f>
        <v>15</v>
      </c>
      <c r="T25" s="215">
        <f t="shared" si="9"/>
        <v>48</v>
      </c>
      <c r="U25" s="1"/>
      <c r="V25" s="214">
        <f>P25*'3 Model Input'!E$50</f>
        <v>13965</v>
      </c>
      <c r="W25" s="195">
        <f t="shared" si="0"/>
        <v>12568.5</v>
      </c>
      <c r="X25" s="195">
        <f t="shared" si="1"/>
        <v>18620</v>
      </c>
      <c r="Y25" s="195">
        <f t="shared" si="2"/>
        <v>16758</v>
      </c>
      <c r="Z25" s="195">
        <f t="shared" si="3"/>
        <v>1092</v>
      </c>
      <c r="AA25" s="223" t="str" cm="1">
        <f t="array" ref="AA25">_xlfn.IFS(ISTEXT('3 Model Input'!F$70),"Missing",ISTEXT('3 Model Input'!I$70),"Missing",ISNUMBER('3 Model Input'!K$70),'3 Model Input'!K$70*P25)</f>
        <v>Missing</v>
      </c>
      <c r="AC25" s="226" cm="1">
        <f t="array" ref="AC25">_xlfn.IFS('3 Model Input'!E$61=1,(V25*G25)/T25,'3 Model Input'!E$61=2,(W25*G25)/T25,'3 Model Input'!E$61=3,(X25*G25)/T25,'3 Model Input'!E$61=4,(Y25*G25)/T25,'3 Model Input'!E$61=5,(Z25*G25)/T25, ISTEXT('3 Model Input'!E$61),"Missing",'3 Model Input'!E$61=6,(AA25*G25)/T25)</f>
        <v>193.95833333333334</v>
      </c>
      <c r="AD25" s="201">
        <f t="shared" si="4"/>
        <v>0.74599358974358976</v>
      </c>
      <c r="AE25" s="201">
        <f t="shared" si="5"/>
        <v>3.7299679487179489</v>
      </c>
      <c r="AF25" s="215">
        <f t="shared" si="6"/>
        <v>2909.375</v>
      </c>
      <c r="AG25" s="9" t="str" cm="1">
        <f t="array" ref="AG25">_xlfn.IFS(ISNUMBER(AC25), "", ISNUMBER(SEARCH("Blank", AC25)), "", ISERROR(AC25), "Bad input on tab 3")</f>
        <v/>
      </c>
    </row>
    <row r="26" spans="2:33" ht="15.75" x14ac:dyDescent="0.75">
      <c r="B26" s="205" t="str">
        <f>'5 Driver Data'!B26</f>
        <v>0018</v>
      </c>
      <c r="C26" s="191" t="str">
        <f>'5 Driver Data'!C26</f>
        <v>Toyota RAV4</v>
      </c>
      <c r="D26" s="192" t="str">
        <f>'5 Driver Data'!D26</f>
        <v>PHEV</v>
      </c>
      <c r="E26" s="191">
        <f>'5 Driver Data'!E26</f>
        <v>15</v>
      </c>
      <c r="F26" s="191">
        <f>'5 Driver Data'!F26</f>
        <v>42</v>
      </c>
      <c r="G26" s="191">
        <f>'5 Driver Data'!G26</f>
        <v>0.45</v>
      </c>
      <c r="H26" s="191">
        <f>'5 Driver Data'!H26</f>
        <v>3</v>
      </c>
      <c r="I26" s="191">
        <f>'5 Driver Data'!I26</f>
        <v>30</v>
      </c>
      <c r="J26" s="191">
        <f>'5 Driver Data'!J26</f>
        <v>0.1</v>
      </c>
      <c r="K26" s="206">
        <f>'5 Driver Data'!K26</f>
        <v>0.9</v>
      </c>
      <c r="L26" s="1"/>
      <c r="M26" s="214">
        <f>'3 Model Input'!E$44*'3 Model Input'!E$45</f>
        <v>25</v>
      </c>
      <c r="N26" s="195">
        <f t="shared" si="7"/>
        <v>4680</v>
      </c>
      <c r="O26" s="195">
        <f>'3 Model Input'!E$49*(1-'3 Model Input'!E$51)</f>
        <v>7699.9999999999991</v>
      </c>
      <c r="P26" s="195">
        <f t="shared" si="8"/>
        <v>12380</v>
      </c>
      <c r="Q26" s="195">
        <f>IF(D26="BEV",E26*(1-'3 Model Input'!E$54), E26)</f>
        <v>15</v>
      </c>
      <c r="R26" s="196">
        <f>IF(D26="PHEV",F26/G26,F26*(1-'3 Model Input'!E$54)/G26)</f>
        <v>93.333333333333329</v>
      </c>
      <c r="S26" s="196">
        <f>IF(D26="PHEV",MIN(M26,E26),MIN(M26,(E26*(1-'3 Model Input'!E$54))))</f>
        <v>15</v>
      </c>
      <c r="T26" s="215">
        <f t="shared" si="9"/>
        <v>42</v>
      </c>
      <c r="U26" s="1"/>
      <c r="V26" s="214">
        <f>P26*'3 Model Input'!E$50</f>
        <v>9285</v>
      </c>
      <c r="W26" s="195">
        <f t="shared" si="0"/>
        <v>8356.5</v>
      </c>
      <c r="X26" s="195">
        <f t="shared" si="1"/>
        <v>12380</v>
      </c>
      <c r="Y26" s="195">
        <f t="shared" si="2"/>
        <v>11142</v>
      </c>
      <c r="Z26" s="195">
        <f t="shared" si="3"/>
        <v>4212</v>
      </c>
      <c r="AA26" s="223" t="str" cm="1">
        <f t="array" ref="AA26">_xlfn.IFS(ISTEXT('3 Model Input'!F$70),"Missing",ISTEXT('3 Model Input'!I$70),"Missing",ISNUMBER('3 Model Input'!K$70),'3 Model Input'!K$70*P26)</f>
        <v>Missing</v>
      </c>
      <c r="AC26" s="226" cm="1">
        <f t="array" ref="AC26">_xlfn.IFS('3 Model Input'!E$61=1,(V26*G26)/T26,'3 Model Input'!E$61=2,(W26*G26)/T26,'3 Model Input'!E$61=3,(X26*G26)/T26,'3 Model Input'!E$61=4,(Y26*G26)/T26,'3 Model Input'!E$61=5,(Z26*G26)/T26, ISTEXT('3 Model Input'!E$61),"Missing",'3 Model Input'!E$61=6,(AA26*G26)/T26)</f>
        <v>132.64285714285714</v>
      </c>
      <c r="AD26" s="201">
        <f t="shared" si="4"/>
        <v>0.85027472527472525</v>
      </c>
      <c r="AE26" s="201">
        <f t="shared" si="5"/>
        <v>2.5508241758241756</v>
      </c>
      <c r="AF26" s="215">
        <f t="shared" si="6"/>
        <v>1989.6428571428571</v>
      </c>
      <c r="AG26" s="9" t="str" cm="1">
        <f t="array" ref="AG26">_xlfn.IFS(ISNUMBER(AC26), "", ISNUMBER(SEARCH("Blank", AC26)), "", ISERROR(AC26), "Bad input on tab 3")</f>
        <v/>
      </c>
    </row>
    <row r="27" spans="2:33" ht="15.75" x14ac:dyDescent="0.75">
      <c r="B27" s="205" t="str">
        <f>'5 Driver Data'!B27</f>
        <v>0019</v>
      </c>
      <c r="C27" s="191" t="str">
        <f>'5 Driver Data'!C27</f>
        <v>Jeep Wrangler 4dr 4xe</v>
      </c>
      <c r="D27" s="192" t="str">
        <f>'5 Driver Data'!D27</f>
        <v>PHEV</v>
      </c>
      <c r="E27" s="191">
        <f>'5 Driver Data'!E27</f>
        <v>15</v>
      </c>
      <c r="F27" s="191">
        <f>'5 Driver Data'!F27</f>
        <v>22</v>
      </c>
      <c r="G27" s="191">
        <f>'5 Driver Data'!G27</f>
        <v>0.25</v>
      </c>
      <c r="H27" s="191">
        <f>'5 Driver Data'!H27</f>
        <v>5</v>
      </c>
      <c r="I27" s="191">
        <f>'5 Driver Data'!I27</f>
        <v>16</v>
      </c>
      <c r="J27" s="191">
        <f>'5 Driver Data'!J27</f>
        <v>0.5</v>
      </c>
      <c r="K27" s="206">
        <f>'5 Driver Data'!K27</f>
        <v>0</v>
      </c>
      <c r="L27" s="1"/>
      <c r="M27" s="214">
        <f>'3 Model Input'!E$44*'3 Model Input'!E$45</f>
        <v>25</v>
      </c>
      <c r="N27" s="195">
        <f t="shared" si="7"/>
        <v>4160</v>
      </c>
      <c r="O27" s="195">
        <f>'3 Model Input'!E$49*(1-'3 Model Input'!E$51)</f>
        <v>7699.9999999999991</v>
      </c>
      <c r="P27" s="195">
        <f t="shared" si="8"/>
        <v>11860</v>
      </c>
      <c r="Q27" s="195">
        <f>IF(D27="BEV",E27*(1-'3 Model Input'!E$54), E27)</f>
        <v>15</v>
      </c>
      <c r="R27" s="196">
        <f>IF(D27="PHEV",F27/G27,F27*(1-'3 Model Input'!E$54)/G27)</f>
        <v>88</v>
      </c>
      <c r="S27" s="196">
        <f>IF(D27="PHEV",MIN(M27,E27),MIN(M27,(E27*(1-'3 Model Input'!E$54))))</f>
        <v>15</v>
      </c>
      <c r="T27" s="215">
        <f t="shared" si="9"/>
        <v>22</v>
      </c>
      <c r="U27" s="1"/>
      <c r="V27" s="214">
        <f>P27*'3 Model Input'!E$50</f>
        <v>8895</v>
      </c>
      <c r="W27" s="195">
        <f t="shared" si="0"/>
        <v>4447.5</v>
      </c>
      <c r="X27" s="195">
        <f t="shared" si="1"/>
        <v>11860</v>
      </c>
      <c r="Y27" s="195">
        <f t="shared" si="2"/>
        <v>5930</v>
      </c>
      <c r="Z27" s="195">
        <f t="shared" si="3"/>
        <v>0</v>
      </c>
      <c r="AA27" s="223" t="str" cm="1">
        <f t="array" ref="AA27">_xlfn.IFS(ISTEXT('3 Model Input'!F$70),"Missing",ISTEXT('3 Model Input'!I$70),"Missing",ISNUMBER('3 Model Input'!K$70),'3 Model Input'!K$70*P27)</f>
        <v>Missing</v>
      </c>
      <c r="AC27" s="226" cm="1">
        <f t="array" ref="AC27">_xlfn.IFS('3 Model Input'!E$61=1,(V27*G27)/T27,'3 Model Input'!E$61=2,(W27*G27)/T27,'3 Model Input'!E$61=3,(X27*G27)/T27,'3 Model Input'!E$61=4,(Y27*G27)/T27,'3 Model Input'!E$61=5,(Z27*G27)/T27, ISTEXT('3 Model Input'!E$61),"Missing",'3 Model Input'!E$61=6,(AA27*G27)/T27)</f>
        <v>134.77272727272728</v>
      </c>
      <c r="AD27" s="201">
        <f t="shared" si="4"/>
        <v>0.51835664335664344</v>
      </c>
      <c r="AE27" s="201">
        <f t="shared" si="5"/>
        <v>2.5917832167832171</v>
      </c>
      <c r="AF27" s="215">
        <f t="shared" si="6"/>
        <v>2021.5909090909092</v>
      </c>
      <c r="AG27" s="9" t="str" cm="1">
        <f t="array" ref="AG27">_xlfn.IFS(ISNUMBER(AC27), "", ISNUMBER(SEARCH("Blank", AC27)), "", ISERROR(AC27), "Bad input on tab 3")</f>
        <v/>
      </c>
    </row>
    <row r="28" spans="2:33" ht="15.75" x14ac:dyDescent="0.75">
      <c r="B28" s="205" t="str">
        <f>'5 Driver Data'!B28</f>
        <v>0020</v>
      </c>
      <c r="C28" s="191" t="str">
        <f>'5 Driver Data'!C28</f>
        <v>Honda Clarity</v>
      </c>
      <c r="D28" s="192" t="str">
        <f>'5 Driver Data'!D28</f>
        <v>PHEV</v>
      </c>
      <c r="E28" s="191">
        <f>'5 Driver Data'!E28</f>
        <v>15</v>
      </c>
      <c r="F28" s="191">
        <f>'5 Driver Data'!F28</f>
        <v>48</v>
      </c>
      <c r="G28" s="191">
        <f>'5 Driver Data'!G28</f>
        <v>0.5</v>
      </c>
      <c r="H28" s="191">
        <f>'5 Driver Data'!H28</f>
        <v>3</v>
      </c>
      <c r="I28" s="191">
        <f>'5 Driver Data'!I28</f>
        <v>36</v>
      </c>
      <c r="J28" s="191">
        <f>'5 Driver Data'!J28</f>
        <v>1</v>
      </c>
      <c r="K28" s="206">
        <f>'5 Driver Data'!K28</f>
        <v>0</v>
      </c>
      <c r="L28" s="1"/>
      <c r="M28" s="214">
        <f>'3 Model Input'!E$44*'3 Model Input'!E$45</f>
        <v>25</v>
      </c>
      <c r="N28" s="195">
        <f t="shared" si="7"/>
        <v>5616</v>
      </c>
      <c r="O28" s="195">
        <f>'3 Model Input'!E$49*(1-'3 Model Input'!E$51)</f>
        <v>7699.9999999999991</v>
      </c>
      <c r="P28" s="195">
        <f t="shared" si="8"/>
        <v>13316</v>
      </c>
      <c r="Q28" s="195">
        <f>IF(D28="BEV",E28*(1-'3 Model Input'!E$54), E28)</f>
        <v>15</v>
      </c>
      <c r="R28" s="196">
        <f>IF(D28="PHEV",F28/G28,F28*(1-'3 Model Input'!E$54)/G28)</f>
        <v>96</v>
      </c>
      <c r="S28" s="196">
        <f>IF(D28="PHEV",MIN(M28,E28),MIN(M28,(E28*(1-'3 Model Input'!E$54))))</f>
        <v>15</v>
      </c>
      <c r="T28" s="215">
        <f t="shared" si="9"/>
        <v>48</v>
      </c>
      <c r="U28" s="1"/>
      <c r="V28" s="214">
        <f>P28*'3 Model Input'!E$50</f>
        <v>9987</v>
      </c>
      <c r="W28" s="195">
        <f t="shared" si="0"/>
        <v>0</v>
      </c>
      <c r="X28" s="195">
        <f t="shared" si="1"/>
        <v>13316</v>
      </c>
      <c r="Y28" s="195">
        <f t="shared" si="2"/>
        <v>0</v>
      </c>
      <c r="Z28" s="195">
        <f t="shared" si="3"/>
        <v>0</v>
      </c>
      <c r="AA28" s="223" t="str" cm="1">
        <f t="array" ref="AA28">_xlfn.IFS(ISTEXT('3 Model Input'!F$70),"Missing",ISTEXT('3 Model Input'!I$70),"Missing",ISNUMBER('3 Model Input'!K$70),'3 Model Input'!K$70*P28)</f>
        <v>Missing</v>
      </c>
      <c r="AC28" s="226" cm="1">
        <f t="array" ref="AC28">_xlfn.IFS('3 Model Input'!E$61=1,(V28*G28)/T28,'3 Model Input'!E$61=2,(W28*G28)/T28,'3 Model Input'!E$61=3,(X28*G28)/T28,'3 Model Input'!E$61=4,(Y28*G28)/T28,'3 Model Input'!E$61=5,(Z28*G28)/T28, ISTEXT('3 Model Input'!E$61),"Missing",'3 Model Input'!E$61=6,(AA28*G28)/T28)</f>
        <v>138.70833333333334</v>
      </c>
      <c r="AD28" s="201">
        <f t="shared" si="4"/>
        <v>0.88915598290598297</v>
      </c>
      <c r="AE28" s="201">
        <f t="shared" si="5"/>
        <v>2.6674679487179489</v>
      </c>
      <c r="AF28" s="215">
        <f t="shared" si="6"/>
        <v>2080.625</v>
      </c>
      <c r="AG28" s="9" t="str" cm="1">
        <f t="array" ref="AG28">_xlfn.IFS(ISNUMBER(AC28), "", ISNUMBER(SEARCH("Blank", AC28)), "", ISERROR(AC28), "Bad input on tab 3")</f>
        <v/>
      </c>
    </row>
    <row r="29" spans="2:33" ht="15.75" x14ac:dyDescent="0.75">
      <c r="B29" s="205" t="str">
        <f>'5 Driver Data'!B29</f>
        <v>0021</v>
      </c>
      <c r="C29" s="191" t="str">
        <f>'5 Driver Data'!C29</f>
        <v>Chevrolet Volt</v>
      </c>
      <c r="D29" s="192" t="str">
        <f>'5 Driver Data'!D29</f>
        <v>PHEV</v>
      </c>
      <c r="E29" s="191">
        <f>'5 Driver Data'!E29</f>
        <v>16</v>
      </c>
      <c r="F29" s="191">
        <f>'5 Driver Data'!F29</f>
        <v>53</v>
      </c>
      <c r="G29" s="191">
        <f>'5 Driver Data'!G29</f>
        <v>0.5</v>
      </c>
      <c r="H29" s="191">
        <f>'5 Driver Data'!H29</f>
        <v>5</v>
      </c>
      <c r="I29" s="191">
        <f>'5 Driver Data'!I29</f>
        <v>54</v>
      </c>
      <c r="J29" s="191">
        <f>'5 Driver Data'!J29</f>
        <v>0.5</v>
      </c>
      <c r="K29" s="206">
        <f>'5 Driver Data'!K29</f>
        <v>0.5</v>
      </c>
      <c r="L29" s="1"/>
      <c r="M29" s="214">
        <f>'3 Model Input'!E$44*'3 Model Input'!E$45</f>
        <v>25</v>
      </c>
      <c r="N29" s="195">
        <f t="shared" si="7"/>
        <v>14040</v>
      </c>
      <c r="O29" s="195">
        <f>'3 Model Input'!E$49*(1-'3 Model Input'!E$51)</f>
        <v>7699.9999999999991</v>
      </c>
      <c r="P29" s="195">
        <f t="shared" si="8"/>
        <v>21740</v>
      </c>
      <c r="Q29" s="195">
        <f>IF(D29="BEV",E29*(1-'3 Model Input'!E$54), E29)</f>
        <v>16</v>
      </c>
      <c r="R29" s="196">
        <f>IF(D29="PHEV",F29/G29,F29*(1-'3 Model Input'!E$54)/G29)</f>
        <v>106</v>
      </c>
      <c r="S29" s="196">
        <f>IF(D29="PHEV",MIN(M29,E29),MIN(M29,(E29*(1-'3 Model Input'!E$54))))</f>
        <v>16</v>
      </c>
      <c r="T29" s="215">
        <f t="shared" si="9"/>
        <v>53</v>
      </c>
      <c r="U29" s="1"/>
      <c r="V29" s="214">
        <f>P29*'3 Model Input'!E$50</f>
        <v>16305</v>
      </c>
      <c r="W29" s="195">
        <f t="shared" si="0"/>
        <v>8152.5</v>
      </c>
      <c r="X29" s="195">
        <f t="shared" si="1"/>
        <v>21740</v>
      </c>
      <c r="Y29" s="195">
        <f t="shared" si="2"/>
        <v>10870</v>
      </c>
      <c r="Z29" s="195">
        <f t="shared" si="3"/>
        <v>7020</v>
      </c>
      <c r="AA29" s="223" t="str" cm="1">
        <f t="array" ref="AA29">_xlfn.IFS(ISTEXT('3 Model Input'!F$70),"Missing",ISTEXT('3 Model Input'!I$70),"Missing",ISNUMBER('3 Model Input'!K$70),'3 Model Input'!K$70*P29)</f>
        <v>Missing</v>
      </c>
      <c r="AC29" s="226" cm="1">
        <f t="array" ref="AC29">_xlfn.IFS('3 Model Input'!E$61=1,(V29*G29)/T29,'3 Model Input'!E$61=2,(W29*G29)/T29,'3 Model Input'!E$61=3,(X29*G29)/T29,'3 Model Input'!E$61=4,(Y29*G29)/T29,'3 Model Input'!E$61=5,(Z29*G29)/T29, ISTEXT('3 Model Input'!E$61),"Missing",'3 Model Input'!E$61=6,(AA29*G29)/T29)</f>
        <v>205.09433962264151</v>
      </c>
      <c r="AD29" s="201">
        <f t="shared" si="4"/>
        <v>0.78882438316400583</v>
      </c>
      <c r="AE29" s="201">
        <f t="shared" si="5"/>
        <v>3.9441219158200291</v>
      </c>
      <c r="AF29" s="215">
        <f t="shared" si="6"/>
        <v>3281.5094339622642</v>
      </c>
      <c r="AG29" s="9" t="str" cm="1">
        <f t="array" ref="AG29">_xlfn.IFS(ISNUMBER(AC29), "", ISNUMBER(SEARCH("Blank", AC29)), "", ISERROR(AC29), "Bad input on tab 3")</f>
        <v/>
      </c>
    </row>
    <row r="30" spans="2:33" ht="15.75" x14ac:dyDescent="0.75">
      <c r="B30" s="205" t="str">
        <f>'5 Driver Data'!B30</f>
        <v>0022</v>
      </c>
      <c r="C30" s="191" t="str">
        <f>'5 Driver Data'!C30</f>
        <v>Chevrolet Volt</v>
      </c>
      <c r="D30" s="192" t="str">
        <f>'5 Driver Data'!D30</f>
        <v>PHEV</v>
      </c>
      <c r="E30" s="191">
        <f>'5 Driver Data'!E30</f>
        <v>16</v>
      </c>
      <c r="F30" s="191">
        <f>'5 Driver Data'!F30</f>
        <v>53</v>
      </c>
      <c r="G30" s="191">
        <f>'5 Driver Data'!G30</f>
        <v>0.5</v>
      </c>
      <c r="H30" s="191">
        <f>'5 Driver Data'!H30</f>
        <v>6</v>
      </c>
      <c r="I30" s="191">
        <f>'5 Driver Data'!I30</f>
        <v>16</v>
      </c>
      <c r="J30" s="191">
        <f>'5 Driver Data'!J30</f>
        <v>1</v>
      </c>
      <c r="K30" s="206">
        <f>'5 Driver Data'!K30</f>
        <v>0</v>
      </c>
      <c r="L30" s="1"/>
      <c r="M30" s="214">
        <f>'3 Model Input'!E$44*'3 Model Input'!E$45</f>
        <v>25</v>
      </c>
      <c r="N30" s="195">
        <f t="shared" si="7"/>
        <v>4992</v>
      </c>
      <c r="O30" s="195">
        <f>'3 Model Input'!E$49*(1-'3 Model Input'!E$51)</f>
        <v>7699.9999999999991</v>
      </c>
      <c r="P30" s="195">
        <f t="shared" si="8"/>
        <v>12692</v>
      </c>
      <c r="Q30" s="195">
        <f>IF(D30="BEV",E30*(1-'3 Model Input'!E$54), E30)</f>
        <v>16</v>
      </c>
      <c r="R30" s="196">
        <f>IF(D30="PHEV",F30/G30,F30*(1-'3 Model Input'!E$54)/G30)</f>
        <v>106</v>
      </c>
      <c r="S30" s="196">
        <f>IF(D30="PHEV",MIN(M30,E30),MIN(M30,(E30*(1-'3 Model Input'!E$54))))</f>
        <v>16</v>
      </c>
      <c r="T30" s="215">
        <f t="shared" si="9"/>
        <v>53</v>
      </c>
      <c r="U30" s="1"/>
      <c r="V30" s="214">
        <f>P30*'3 Model Input'!E$50</f>
        <v>9519</v>
      </c>
      <c r="W30" s="195">
        <f t="shared" si="0"/>
        <v>0</v>
      </c>
      <c r="X30" s="195">
        <f t="shared" si="1"/>
        <v>12692</v>
      </c>
      <c r="Y30" s="195">
        <f t="shared" si="2"/>
        <v>0</v>
      </c>
      <c r="Z30" s="195">
        <f t="shared" si="3"/>
        <v>0</v>
      </c>
      <c r="AA30" s="223" t="str" cm="1">
        <f t="array" ref="AA30">_xlfn.IFS(ISTEXT('3 Model Input'!F$70),"Missing",ISTEXT('3 Model Input'!I$70),"Missing",ISNUMBER('3 Model Input'!K$70),'3 Model Input'!K$70*P30)</f>
        <v>Missing</v>
      </c>
      <c r="AC30" s="226" cm="1">
        <f t="array" ref="AC30">_xlfn.IFS('3 Model Input'!E$61=1,(V30*G30)/T30,'3 Model Input'!E$61=2,(W30*G30)/T30,'3 Model Input'!E$61=3,(X30*G30)/T30,'3 Model Input'!E$61=4,(Y30*G30)/T30,'3 Model Input'!E$61=5,(Z30*G30)/T30, ISTEXT('3 Model Input'!E$61),"Missing",'3 Model Input'!E$61=6,(AA30*G30)/T30)</f>
        <v>119.73584905660377</v>
      </c>
      <c r="AD30" s="201">
        <f t="shared" si="4"/>
        <v>0.3837687469762941</v>
      </c>
      <c r="AE30" s="201">
        <f t="shared" si="5"/>
        <v>2.3026124818577647</v>
      </c>
      <c r="AF30" s="215">
        <f t="shared" si="6"/>
        <v>1915.7735849056603</v>
      </c>
      <c r="AG30" s="9" t="str" cm="1">
        <f t="array" ref="AG30">_xlfn.IFS(ISNUMBER(AC30), "", ISNUMBER(SEARCH("Blank", AC30)), "", ISERROR(AC30), "Bad input on tab 3")</f>
        <v/>
      </c>
    </row>
    <row r="31" spans="2:33" ht="15.75" x14ac:dyDescent="0.75">
      <c r="B31" s="205" t="str">
        <f>'5 Driver Data'!B31</f>
        <v>0023</v>
      </c>
      <c r="C31" s="191" t="str">
        <f>'5 Driver Data'!C31</f>
        <v>Toyota RAV4</v>
      </c>
      <c r="D31" s="192" t="str">
        <f>'5 Driver Data'!D31</f>
        <v>PHEV</v>
      </c>
      <c r="E31" s="191">
        <f>'5 Driver Data'!E31</f>
        <v>18</v>
      </c>
      <c r="F31" s="191">
        <f>'5 Driver Data'!F31</f>
        <v>42</v>
      </c>
      <c r="G31" s="191">
        <f>'5 Driver Data'!G31</f>
        <v>0.45</v>
      </c>
      <c r="H31" s="191">
        <f>'5 Driver Data'!H31</f>
        <v>2</v>
      </c>
      <c r="I31" s="191">
        <f>'5 Driver Data'!I31</f>
        <v>14</v>
      </c>
      <c r="J31" s="191">
        <f>'5 Driver Data'!J31</f>
        <v>0</v>
      </c>
      <c r="K31" s="206">
        <f>'5 Driver Data'!K31</f>
        <v>0.1</v>
      </c>
      <c r="L31" s="1"/>
      <c r="M31" s="214">
        <f>'3 Model Input'!E$44*'3 Model Input'!E$45</f>
        <v>25</v>
      </c>
      <c r="N31" s="195">
        <f t="shared" si="7"/>
        <v>1456</v>
      </c>
      <c r="O31" s="195">
        <f>'3 Model Input'!E$49*(1-'3 Model Input'!E$51)</f>
        <v>7699.9999999999991</v>
      </c>
      <c r="P31" s="195">
        <f t="shared" si="8"/>
        <v>9156</v>
      </c>
      <c r="Q31" s="195">
        <f>IF(D31="BEV",E31*(1-'3 Model Input'!E$54), E31)</f>
        <v>18</v>
      </c>
      <c r="R31" s="196">
        <f>IF(D31="PHEV",F31/G31,F31*(1-'3 Model Input'!E$54)/G31)</f>
        <v>93.333333333333329</v>
      </c>
      <c r="S31" s="196">
        <f>IF(D31="PHEV",MIN(M31,E31),MIN(M31,(E31*(1-'3 Model Input'!E$54))))</f>
        <v>18</v>
      </c>
      <c r="T31" s="215">
        <f t="shared" si="9"/>
        <v>42</v>
      </c>
      <c r="U31" s="1"/>
      <c r="V31" s="214">
        <f>P31*'3 Model Input'!E$50</f>
        <v>6867</v>
      </c>
      <c r="W31" s="195">
        <f t="shared" si="0"/>
        <v>6867</v>
      </c>
      <c r="X31" s="195">
        <f t="shared" si="1"/>
        <v>9156</v>
      </c>
      <c r="Y31" s="195">
        <f t="shared" si="2"/>
        <v>9156</v>
      </c>
      <c r="Z31" s="195">
        <f t="shared" si="3"/>
        <v>145.6</v>
      </c>
      <c r="AA31" s="223" t="str" cm="1">
        <f t="array" ref="AA31">_xlfn.IFS(ISTEXT('3 Model Input'!F$70),"Missing",ISTEXT('3 Model Input'!I$70),"Missing",ISNUMBER('3 Model Input'!K$70),'3 Model Input'!K$70*P31)</f>
        <v>Missing</v>
      </c>
      <c r="AC31" s="226" cm="1">
        <f t="array" ref="AC31">_xlfn.IFS('3 Model Input'!E$61=1,(V31*G31)/T31,'3 Model Input'!E$61=2,(W31*G31)/T31,'3 Model Input'!E$61=3,(X31*G31)/T31,'3 Model Input'!E$61=4,(Y31*G31)/T31,'3 Model Input'!E$61=5,(Z31*G31)/T31, ISTEXT('3 Model Input'!E$61),"Missing",'3 Model Input'!E$61=6,(AA31*G31)/T31)</f>
        <v>98.1</v>
      </c>
      <c r="AD31" s="201">
        <f t="shared" si="4"/>
        <v>0.94326923076923075</v>
      </c>
      <c r="AE31" s="201">
        <f t="shared" si="5"/>
        <v>1.8865384615384615</v>
      </c>
      <c r="AF31" s="215">
        <f t="shared" si="6"/>
        <v>1765.8</v>
      </c>
      <c r="AG31" s="9" t="str" cm="1">
        <f t="array" ref="AG31">_xlfn.IFS(ISNUMBER(AC31), "", ISNUMBER(SEARCH("Blank", AC31)), "", ISERROR(AC31), "Bad input on tab 3")</f>
        <v/>
      </c>
    </row>
    <row r="32" spans="2:33" ht="15.75" x14ac:dyDescent="0.75">
      <c r="B32" s="205" t="str">
        <f>'5 Driver Data'!B32</f>
        <v>0024</v>
      </c>
      <c r="C32" s="191" t="str">
        <f>'5 Driver Data'!C32</f>
        <v>BMW i3</v>
      </c>
      <c r="D32" s="192" t="str">
        <f>'5 Driver Data'!D32</f>
        <v>PHEV</v>
      </c>
      <c r="E32" s="191">
        <f>'5 Driver Data'!E32</f>
        <v>21</v>
      </c>
      <c r="F32" s="191">
        <f>'5 Driver Data'!F32</f>
        <v>72</v>
      </c>
      <c r="G32" s="191">
        <f>'5 Driver Data'!G32</f>
        <v>0.6</v>
      </c>
      <c r="H32" s="191">
        <f>'5 Driver Data'!H32</f>
        <v>4</v>
      </c>
      <c r="I32" s="191">
        <f>'5 Driver Data'!I32</f>
        <v>4</v>
      </c>
      <c r="J32" s="191">
        <f>'5 Driver Data'!J32</f>
        <v>0.1</v>
      </c>
      <c r="K32" s="206">
        <f>'5 Driver Data'!K32</f>
        <v>0.9</v>
      </c>
      <c r="L32" s="1"/>
      <c r="M32" s="214">
        <f>'3 Model Input'!E$44*'3 Model Input'!E$45</f>
        <v>25</v>
      </c>
      <c r="N32" s="195">
        <f t="shared" si="7"/>
        <v>832</v>
      </c>
      <c r="O32" s="195">
        <f>'3 Model Input'!E$49*(1-'3 Model Input'!E$51)</f>
        <v>7699.9999999999991</v>
      </c>
      <c r="P32" s="195">
        <f t="shared" si="8"/>
        <v>8532</v>
      </c>
      <c r="Q32" s="195">
        <f>IF(D32="BEV",E32*(1-'3 Model Input'!E$54), E32)</f>
        <v>21</v>
      </c>
      <c r="R32" s="196">
        <f>IF(D32="PHEV",F32/G32,F32*(1-'3 Model Input'!E$54)/G32)</f>
        <v>120</v>
      </c>
      <c r="S32" s="196">
        <f>IF(D32="PHEV",MIN(M32,E32),MIN(M32,(E32*(1-'3 Model Input'!E$54))))</f>
        <v>21</v>
      </c>
      <c r="T32" s="215">
        <f t="shared" si="9"/>
        <v>72</v>
      </c>
      <c r="U32" s="1"/>
      <c r="V32" s="214">
        <f>P32*'3 Model Input'!E$50</f>
        <v>6399</v>
      </c>
      <c r="W32" s="195">
        <f t="shared" si="0"/>
        <v>5759.1</v>
      </c>
      <c r="X32" s="195">
        <f t="shared" si="1"/>
        <v>8532</v>
      </c>
      <c r="Y32" s="195">
        <f t="shared" si="2"/>
        <v>7678.8</v>
      </c>
      <c r="Z32" s="195">
        <f t="shared" si="3"/>
        <v>748.80000000000007</v>
      </c>
      <c r="AA32" s="223" t="str" cm="1">
        <f t="array" ref="AA32">_xlfn.IFS(ISTEXT('3 Model Input'!F$70),"Missing",ISTEXT('3 Model Input'!I$70),"Missing",ISNUMBER('3 Model Input'!K$70),'3 Model Input'!K$70*P32)</f>
        <v>Missing</v>
      </c>
      <c r="AC32" s="226" cm="1">
        <f t="array" ref="AC32">_xlfn.IFS('3 Model Input'!E$61=1,(V32*G32)/T32,'3 Model Input'!E$61=2,(W32*G32)/T32,'3 Model Input'!E$61=3,(X32*G32)/T32,'3 Model Input'!E$61=4,(Y32*G32)/T32,'3 Model Input'!E$61=5,(Z32*G32)/T32, ISTEXT('3 Model Input'!E$61),"Missing",'3 Model Input'!E$61=6,(AA32*G32)/T32)</f>
        <v>71.099999999999994</v>
      </c>
      <c r="AD32" s="201">
        <f t="shared" si="4"/>
        <v>0.34182692307692303</v>
      </c>
      <c r="AE32" s="201">
        <f t="shared" si="5"/>
        <v>1.3673076923076921</v>
      </c>
      <c r="AF32" s="215">
        <f t="shared" si="6"/>
        <v>1493.1</v>
      </c>
      <c r="AG32" s="9" t="str" cm="1">
        <f t="array" ref="AG32">_xlfn.IFS(ISNUMBER(AC32), "", ISNUMBER(SEARCH("Blank", AC32)), "", ISERROR(AC32), "Bad input on tab 3")</f>
        <v/>
      </c>
    </row>
    <row r="33" spans="2:33" ht="15.75" x14ac:dyDescent="0.75">
      <c r="B33" s="205" t="str">
        <f>'5 Driver Data'!B33</f>
        <v>0025</v>
      </c>
      <c r="C33" s="191" t="str">
        <f>'5 Driver Data'!C33</f>
        <v>Nissan Leaf</v>
      </c>
      <c r="D33" s="192" t="str">
        <f>'5 Driver Data'!D33</f>
        <v>BEV</v>
      </c>
      <c r="E33" s="191">
        <f>'5 Driver Data'!E33</f>
        <v>22</v>
      </c>
      <c r="F33" s="191">
        <f>'5 Driver Data'!F33</f>
        <v>75</v>
      </c>
      <c r="G33" s="191">
        <f>'5 Driver Data'!G33</f>
        <v>1</v>
      </c>
      <c r="H33" s="191">
        <f>'5 Driver Data'!H33</f>
        <v>4</v>
      </c>
      <c r="I33" s="191">
        <f>'5 Driver Data'!I33</f>
        <v>2</v>
      </c>
      <c r="J33" s="191">
        <f>'5 Driver Data'!J33</f>
        <v>0.3</v>
      </c>
      <c r="K33" s="206">
        <f>'5 Driver Data'!K33</f>
        <v>0.7</v>
      </c>
      <c r="L33" s="1"/>
      <c r="M33" s="214">
        <f>'3 Model Input'!E$44*'3 Model Input'!E$45</f>
        <v>25</v>
      </c>
      <c r="N33" s="195">
        <f t="shared" si="7"/>
        <v>416</v>
      </c>
      <c r="O33" s="195">
        <f>'3 Model Input'!E$49*(1-'3 Model Input'!E$51)</f>
        <v>7699.9999999999991</v>
      </c>
      <c r="P33" s="195">
        <f t="shared" si="8"/>
        <v>8115.9999999999991</v>
      </c>
      <c r="Q33" s="195">
        <f>IF(D33="BEV",E33*(1-'3 Model Input'!E$54), E33)</f>
        <v>17.600000000000001</v>
      </c>
      <c r="R33" s="196">
        <f>IF(D33="PHEV",F33/G33,F33*(1-'3 Model Input'!E$54)/G33)</f>
        <v>60</v>
      </c>
      <c r="S33" s="196">
        <f>IF(D33="PHEV",MIN(M33,E33),MIN(M33,(E33*(1-'3 Model Input'!E$54))))</f>
        <v>17.600000000000001</v>
      </c>
      <c r="T33" s="215">
        <f t="shared" si="9"/>
        <v>60</v>
      </c>
      <c r="U33" s="1"/>
      <c r="V33" s="214">
        <f>P33*'3 Model Input'!E$50</f>
        <v>6086.9999999999991</v>
      </c>
      <c r="W33" s="195">
        <f t="shared" si="0"/>
        <v>4260.8999999999987</v>
      </c>
      <c r="X33" s="195">
        <f t="shared" si="1"/>
        <v>8115.9999999999991</v>
      </c>
      <c r="Y33" s="195">
        <f t="shared" si="2"/>
        <v>5681.1999999999989</v>
      </c>
      <c r="Z33" s="195">
        <f t="shared" si="3"/>
        <v>291.2</v>
      </c>
      <c r="AA33" s="223" t="str" cm="1">
        <f t="array" ref="AA33">_xlfn.IFS(ISTEXT('3 Model Input'!F$70),"Missing",ISTEXT('3 Model Input'!I$70),"Missing",ISNUMBER('3 Model Input'!K$70),'3 Model Input'!K$70*P33)</f>
        <v>Missing</v>
      </c>
      <c r="AC33" s="226" cm="1">
        <f t="array" ref="AC33">_xlfn.IFS('3 Model Input'!E$61=1,(V33*G33)/T33,'3 Model Input'!E$61=2,(W33*G33)/T33,'3 Model Input'!E$61=3,(X33*G33)/T33,'3 Model Input'!E$61=4,(Y33*G33)/T33,'3 Model Input'!E$61=5,(Z33*G33)/T33, ISTEXT('3 Model Input'!E$61),"Missing",'3 Model Input'!E$61=6,(AA33*G33)/T33)</f>
        <v>135.26666666666665</v>
      </c>
      <c r="AD33" s="201">
        <f t="shared" si="4"/>
        <v>0.65032051282051273</v>
      </c>
      <c r="AE33" s="201">
        <f t="shared" si="5"/>
        <v>2.6012820512820509</v>
      </c>
      <c r="AF33" s="215">
        <f t="shared" si="6"/>
        <v>2380.6933333333332</v>
      </c>
      <c r="AG33" s="9" t="str" cm="1">
        <f t="array" ref="AG33">_xlfn.IFS(ISNUMBER(AC33), "", ISNUMBER(SEARCH("Blank", AC33)), "", ISERROR(AC33), "Bad input on tab 3")</f>
        <v/>
      </c>
    </row>
    <row r="34" spans="2:33" ht="15.75" x14ac:dyDescent="0.75">
      <c r="B34" s="205" t="str">
        <f>'5 Driver Data'!B34</f>
        <v>0026</v>
      </c>
      <c r="C34" s="191" t="str">
        <f>'5 Driver Data'!C34</f>
        <v>Fiat 500e</v>
      </c>
      <c r="D34" s="192" t="str">
        <f>'5 Driver Data'!D34</f>
        <v>BEV</v>
      </c>
      <c r="E34" s="191">
        <f>'5 Driver Data'!E34</f>
        <v>25</v>
      </c>
      <c r="F34" s="191">
        <f>'5 Driver Data'!F34</f>
        <v>87</v>
      </c>
      <c r="G34" s="191">
        <f>'5 Driver Data'!G34</f>
        <v>1</v>
      </c>
      <c r="H34" s="191">
        <f>'5 Driver Data'!H34</f>
        <v>5</v>
      </c>
      <c r="I34" s="191">
        <f>'5 Driver Data'!I34</f>
        <v>4</v>
      </c>
      <c r="J34" s="191">
        <f>'5 Driver Data'!J34</f>
        <v>0</v>
      </c>
      <c r="K34" s="206">
        <f>'5 Driver Data'!K34</f>
        <v>1</v>
      </c>
      <c r="L34" s="1"/>
      <c r="M34" s="214">
        <f>'3 Model Input'!E$44*'3 Model Input'!E$45</f>
        <v>25</v>
      </c>
      <c r="N34" s="195">
        <f t="shared" si="7"/>
        <v>1040</v>
      </c>
      <c r="O34" s="195">
        <f>'3 Model Input'!E$49*(1-'3 Model Input'!E$51)</f>
        <v>7699.9999999999991</v>
      </c>
      <c r="P34" s="195">
        <f t="shared" si="8"/>
        <v>8740</v>
      </c>
      <c r="Q34" s="195">
        <f>IF(D34="BEV",E34*(1-'3 Model Input'!E$54), E34)</f>
        <v>20</v>
      </c>
      <c r="R34" s="196">
        <f>IF(D34="PHEV",F34/G34,F34*(1-'3 Model Input'!E$54)/G34)</f>
        <v>69.600000000000009</v>
      </c>
      <c r="S34" s="196">
        <f>IF(D34="PHEV",MIN(M34,E34),MIN(M34,(E34*(1-'3 Model Input'!E$54))))</f>
        <v>20</v>
      </c>
      <c r="T34" s="215">
        <f t="shared" si="9"/>
        <v>69.600000000000009</v>
      </c>
      <c r="U34" s="1"/>
      <c r="V34" s="214">
        <f>P34*'3 Model Input'!E$50</f>
        <v>6555</v>
      </c>
      <c r="W34" s="195">
        <f t="shared" si="0"/>
        <v>6555</v>
      </c>
      <c r="X34" s="195">
        <f t="shared" si="1"/>
        <v>8740</v>
      </c>
      <c r="Y34" s="195">
        <f t="shared" si="2"/>
        <v>8740</v>
      </c>
      <c r="Z34" s="195">
        <f t="shared" si="3"/>
        <v>1040</v>
      </c>
      <c r="AA34" s="223" t="str" cm="1">
        <f t="array" ref="AA34">_xlfn.IFS(ISTEXT('3 Model Input'!F$70),"Missing",ISTEXT('3 Model Input'!I$70),"Missing",ISNUMBER('3 Model Input'!K$70),'3 Model Input'!K$70*P34)</f>
        <v>Missing</v>
      </c>
      <c r="AC34" s="226" cm="1">
        <f t="array" ref="AC34">_xlfn.IFS('3 Model Input'!E$61=1,(V34*G34)/T34,'3 Model Input'!E$61=2,(W34*G34)/T34,'3 Model Input'!E$61=3,(X34*G34)/T34,'3 Model Input'!E$61=4,(Y34*G34)/T34,'3 Model Input'!E$61=5,(Z34*G34)/T34, ISTEXT('3 Model Input'!E$61),"Missing",'3 Model Input'!E$61=6,(AA34*G34)/T34)</f>
        <v>125.57471264367814</v>
      </c>
      <c r="AD34" s="201">
        <f t="shared" si="4"/>
        <v>0.48297966401414671</v>
      </c>
      <c r="AE34" s="201">
        <f t="shared" si="5"/>
        <v>2.4148983200707335</v>
      </c>
      <c r="AF34" s="215">
        <f t="shared" si="6"/>
        <v>2511.4942528735628</v>
      </c>
      <c r="AG34" s="9" t="str" cm="1">
        <f t="array" ref="AG34">_xlfn.IFS(ISNUMBER(AC34), "", ISNUMBER(SEARCH("Blank", AC34)), "", ISERROR(AC34), "Bad input on tab 3")</f>
        <v/>
      </c>
    </row>
    <row r="35" spans="2:33" ht="15.75" x14ac:dyDescent="0.75">
      <c r="B35" s="205" t="str">
        <f>'5 Driver Data'!B35</f>
        <v>0027</v>
      </c>
      <c r="C35" s="191" t="str">
        <f>'5 Driver Data'!C35</f>
        <v>Smart fortwo</v>
      </c>
      <c r="D35" s="192" t="str">
        <f>'5 Driver Data'!D35</f>
        <v>BEV</v>
      </c>
      <c r="E35" s="191">
        <f>'5 Driver Data'!E35</f>
        <v>25</v>
      </c>
      <c r="F35" s="191">
        <f>'5 Driver Data'!F35</f>
        <v>63</v>
      </c>
      <c r="G35" s="191">
        <f>'5 Driver Data'!G35</f>
        <v>1</v>
      </c>
      <c r="H35" s="191">
        <f>'5 Driver Data'!H35</f>
        <v>5</v>
      </c>
      <c r="I35" s="191">
        <f>'5 Driver Data'!I35</f>
        <v>24</v>
      </c>
      <c r="J35" s="191">
        <f>'5 Driver Data'!J35</f>
        <v>0.5</v>
      </c>
      <c r="K35" s="206">
        <f>'5 Driver Data'!K35</f>
        <v>0.1</v>
      </c>
      <c r="L35" s="1"/>
      <c r="M35" s="214">
        <f>'3 Model Input'!E$44*'3 Model Input'!E$45</f>
        <v>25</v>
      </c>
      <c r="N35" s="195">
        <f t="shared" si="7"/>
        <v>6240</v>
      </c>
      <c r="O35" s="195">
        <f>'3 Model Input'!E$49*(1-'3 Model Input'!E$51)</f>
        <v>7699.9999999999991</v>
      </c>
      <c r="P35" s="195">
        <f t="shared" si="8"/>
        <v>13940</v>
      </c>
      <c r="Q35" s="195">
        <f>IF(D35="BEV",E35*(1-'3 Model Input'!E$54), E35)</f>
        <v>20</v>
      </c>
      <c r="R35" s="196">
        <f>IF(D35="PHEV",F35/G35,F35*(1-'3 Model Input'!E$54)/G35)</f>
        <v>50.400000000000006</v>
      </c>
      <c r="S35" s="196">
        <f>IF(D35="PHEV",MIN(M35,E35),MIN(M35,(E35*(1-'3 Model Input'!E$54))))</f>
        <v>20</v>
      </c>
      <c r="T35" s="215">
        <f t="shared" si="9"/>
        <v>50.400000000000006</v>
      </c>
      <c r="U35" s="1"/>
      <c r="V35" s="214">
        <f>P35*'3 Model Input'!E$50</f>
        <v>10455</v>
      </c>
      <c r="W35" s="195">
        <f t="shared" si="0"/>
        <v>5227.5</v>
      </c>
      <c r="X35" s="195">
        <f t="shared" si="1"/>
        <v>13940</v>
      </c>
      <c r="Y35" s="195">
        <f t="shared" si="2"/>
        <v>6970</v>
      </c>
      <c r="Z35" s="195">
        <f t="shared" si="3"/>
        <v>624</v>
      </c>
      <c r="AA35" s="223" t="str" cm="1">
        <f t="array" ref="AA35">_xlfn.IFS(ISTEXT('3 Model Input'!F$70),"Missing",ISTEXT('3 Model Input'!I$70),"Missing",ISNUMBER('3 Model Input'!K$70),'3 Model Input'!K$70*P35)</f>
        <v>Missing</v>
      </c>
      <c r="AC35" s="226" cm="1">
        <f t="array" ref="AC35">_xlfn.IFS('3 Model Input'!E$61=1,(V35*G35)/T35,'3 Model Input'!E$61=2,(W35*G35)/T35,'3 Model Input'!E$61=3,(X35*G35)/T35,'3 Model Input'!E$61=4,(Y35*G35)/T35,'3 Model Input'!E$61=5,(Z35*G35)/T35, ISTEXT('3 Model Input'!E$61),"Missing",'3 Model Input'!E$61=6,(AA35*G35)/T35)</f>
        <v>276.58730158730157</v>
      </c>
      <c r="AD35" s="201">
        <f t="shared" si="4"/>
        <v>1</v>
      </c>
      <c r="AE35" s="201">
        <f t="shared" si="5"/>
        <v>5</v>
      </c>
      <c r="AF35" s="215">
        <f t="shared" si="6"/>
        <v>5531.7460317460318</v>
      </c>
      <c r="AG35" s="9" t="str" cm="1">
        <f t="array" ref="AG35">_xlfn.IFS(ISNUMBER(AC35), "", ISNUMBER(SEARCH("Blank", AC35)), "", ISERROR(AC35), "Bad input on tab 3")</f>
        <v/>
      </c>
    </row>
    <row r="36" spans="2:33" ht="15.75" x14ac:dyDescent="0.75">
      <c r="B36" s="205" t="str">
        <f>'5 Driver Data'!B36</f>
        <v>0028</v>
      </c>
      <c r="C36" s="191" t="str">
        <f>'5 Driver Data'!C36</f>
        <v>Nissan Leaf</v>
      </c>
      <c r="D36" s="192" t="str">
        <f>'5 Driver Data'!D36</f>
        <v>BEV</v>
      </c>
      <c r="E36" s="191">
        <f>'5 Driver Data'!E36</f>
        <v>32</v>
      </c>
      <c r="F36" s="191">
        <f>'5 Driver Data'!F36</f>
        <v>107</v>
      </c>
      <c r="G36" s="191">
        <f>'5 Driver Data'!G36</f>
        <v>1</v>
      </c>
      <c r="H36" s="191">
        <f>'5 Driver Data'!H36</f>
        <v>6</v>
      </c>
      <c r="I36" s="191">
        <f>'5 Driver Data'!I36</f>
        <v>30</v>
      </c>
      <c r="J36" s="191">
        <f>'5 Driver Data'!J36</f>
        <v>0.1</v>
      </c>
      <c r="K36" s="206">
        <f>'5 Driver Data'!K36</f>
        <v>0.9</v>
      </c>
      <c r="L36" s="1"/>
      <c r="M36" s="214">
        <f>'3 Model Input'!E$44*'3 Model Input'!E$45</f>
        <v>25</v>
      </c>
      <c r="N36" s="195">
        <f t="shared" si="7"/>
        <v>9360</v>
      </c>
      <c r="O36" s="195">
        <f>'3 Model Input'!E$49*(1-'3 Model Input'!E$51)</f>
        <v>7699.9999999999991</v>
      </c>
      <c r="P36" s="195">
        <f t="shared" si="8"/>
        <v>17060</v>
      </c>
      <c r="Q36" s="195">
        <f>IF(D36="BEV",E36*(1-'3 Model Input'!E$54), E36)</f>
        <v>25.6</v>
      </c>
      <c r="R36" s="196">
        <f>IF(D36="PHEV",F36/G36,F36*(1-'3 Model Input'!E$54)/G36)</f>
        <v>85.600000000000009</v>
      </c>
      <c r="S36" s="196">
        <f>IF(D36="PHEV",MIN(M36,E36),MIN(M36,(E36*(1-'3 Model Input'!E$54))))</f>
        <v>25</v>
      </c>
      <c r="T36" s="215">
        <f t="shared" si="9"/>
        <v>83.59375</v>
      </c>
      <c r="U36" s="1"/>
      <c r="V36" s="214">
        <f>P36*'3 Model Input'!E$50</f>
        <v>12795</v>
      </c>
      <c r="W36" s="195">
        <f t="shared" si="0"/>
        <v>11515.5</v>
      </c>
      <c r="X36" s="195">
        <f t="shared" si="1"/>
        <v>17060</v>
      </c>
      <c r="Y36" s="195">
        <f t="shared" si="2"/>
        <v>15354</v>
      </c>
      <c r="Z36" s="195">
        <f t="shared" si="3"/>
        <v>8424</v>
      </c>
      <c r="AA36" s="223" t="str" cm="1">
        <f t="array" ref="AA36">_xlfn.IFS(ISTEXT('3 Model Input'!F$70),"Missing",ISTEXT('3 Model Input'!I$70),"Missing",ISNUMBER('3 Model Input'!K$70),'3 Model Input'!K$70*P36)</f>
        <v>Missing</v>
      </c>
      <c r="AC36" s="226" cm="1">
        <f t="array" ref="AC36">_xlfn.IFS('3 Model Input'!E$61=1,(V36*G36)/T36,'3 Model Input'!E$61=2,(W36*G36)/T36,'3 Model Input'!E$61=3,(X36*G36)/T36,'3 Model Input'!E$61=4,(Y36*G36)/T36,'3 Model Input'!E$61=5,(Z36*G36)/T36, ISTEXT('3 Model Input'!E$61),"Missing",'3 Model Input'!E$61=6,(AA36*G36)/T36)</f>
        <v>204.08224299065421</v>
      </c>
      <c r="AD36" s="201">
        <f t="shared" si="4"/>
        <v>0.65410975317517372</v>
      </c>
      <c r="AE36" s="201">
        <f t="shared" si="5"/>
        <v>3.9246585190510421</v>
      </c>
      <c r="AF36" s="215">
        <f t="shared" si="6"/>
        <v>5102.0560747663549</v>
      </c>
      <c r="AG36" s="9" t="str" cm="1">
        <f t="array" ref="AG36">_xlfn.IFS(ISNUMBER(AC36), "", ISNUMBER(SEARCH("Blank", AC36)), "", ISERROR(AC36), "Bad input on tab 3")</f>
        <v/>
      </c>
    </row>
    <row r="37" spans="2:33" ht="15.75" x14ac:dyDescent="0.75">
      <c r="B37" s="205" t="str">
        <f>'5 Driver Data'!B37</f>
        <v>0029</v>
      </c>
      <c r="C37" s="191" t="str">
        <f>'5 Driver Data'!C37</f>
        <v>Volkswagen e-Golf</v>
      </c>
      <c r="D37" s="192" t="str">
        <f>'5 Driver Data'!D37</f>
        <v>BEV</v>
      </c>
      <c r="E37" s="191">
        <f>'5 Driver Data'!E37</f>
        <v>36</v>
      </c>
      <c r="F37" s="191">
        <f>'5 Driver Data'!F37</f>
        <v>125</v>
      </c>
      <c r="G37" s="191">
        <f>'5 Driver Data'!G37</f>
        <v>1</v>
      </c>
      <c r="H37" s="191">
        <f>'5 Driver Data'!H37</f>
        <v>2</v>
      </c>
      <c r="I37" s="191">
        <f>'5 Driver Data'!I37</f>
        <v>54</v>
      </c>
      <c r="J37" s="191">
        <f>'5 Driver Data'!J37</f>
        <v>0.6</v>
      </c>
      <c r="K37" s="206">
        <f>'5 Driver Data'!K37</f>
        <v>0</v>
      </c>
      <c r="L37" s="1"/>
      <c r="M37" s="214">
        <f>'3 Model Input'!E$44*'3 Model Input'!E$45</f>
        <v>25</v>
      </c>
      <c r="N37" s="195">
        <f t="shared" si="7"/>
        <v>5616</v>
      </c>
      <c r="O37" s="195">
        <f>'3 Model Input'!E$49*(1-'3 Model Input'!E$51)</f>
        <v>7699.9999999999991</v>
      </c>
      <c r="P37" s="195">
        <f t="shared" si="8"/>
        <v>13316</v>
      </c>
      <c r="Q37" s="195">
        <f>IF(D37="BEV",E37*(1-'3 Model Input'!E$54), E37)</f>
        <v>28.8</v>
      </c>
      <c r="R37" s="196">
        <f>IF(D37="PHEV",F37/G37,F37*(1-'3 Model Input'!E$54)/G37)</f>
        <v>100</v>
      </c>
      <c r="S37" s="196">
        <f>IF(D37="PHEV",MIN(M37,E37),MIN(M37,(E37*(1-'3 Model Input'!E$54))))</f>
        <v>25</v>
      </c>
      <c r="T37" s="215">
        <f t="shared" si="9"/>
        <v>86.805555555555557</v>
      </c>
      <c r="U37" s="1"/>
      <c r="V37" s="214">
        <f>P37*'3 Model Input'!E$50</f>
        <v>9987</v>
      </c>
      <c r="W37" s="195">
        <f t="shared" si="0"/>
        <v>3994.8</v>
      </c>
      <c r="X37" s="195">
        <f t="shared" si="1"/>
        <v>13316</v>
      </c>
      <c r="Y37" s="195">
        <f t="shared" si="2"/>
        <v>5326.4000000000005</v>
      </c>
      <c r="Z37" s="195">
        <f t="shared" si="3"/>
        <v>0</v>
      </c>
      <c r="AA37" s="223" t="str" cm="1">
        <f t="array" ref="AA37">_xlfn.IFS(ISTEXT('3 Model Input'!F$70),"Missing",ISTEXT('3 Model Input'!I$70),"Missing",ISNUMBER('3 Model Input'!K$70),'3 Model Input'!K$70*P37)</f>
        <v>Missing</v>
      </c>
      <c r="AC37" s="226" cm="1">
        <f t="array" ref="AC37">_xlfn.IFS('3 Model Input'!E$61=1,(V37*G37)/T37,'3 Model Input'!E$61=2,(W37*G37)/T37,'3 Model Input'!E$61=3,(X37*G37)/T37,'3 Model Input'!E$61=4,(Y37*G37)/T37,'3 Model Input'!E$61=5,(Z37*G37)/T37, ISTEXT('3 Model Input'!E$61),"Missing",'3 Model Input'!E$61=6,(AA37*G37)/T37)</f>
        <v>153.40031999999999</v>
      </c>
      <c r="AD37" s="201">
        <f t="shared" si="4"/>
        <v>1</v>
      </c>
      <c r="AE37" s="201">
        <f t="shared" si="5"/>
        <v>2</v>
      </c>
      <c r="AF37" s="215">
        <f t="shared" si="6"/>
        <v>3835.0079999999998</v>
      </c>
      <c r="AG37" s="9" t="str" cm="1">
        <f t="array" ref="AG37">_xlfn.IFS(ISNUMBER(AC37), "", ISNUMBER(SEARCH("Blank", AC37)), "", ISERROR(AC37), "Bad input on tab 3")</f>
        <v/>
      </c>
    </row>
    <row r="38" spans="2:33" ht="15.75" x14ac:dyDescent="0.75">
      <c r="B38" s="205" t="str">
        <f>'5 Driver Data'!B38</f>
        <v>0030</v>
      </c>
      <c r="C38" s="191" t="str">
        <f>'5 Driver Data'!C38</f>
        <v>Nissan Leaf</v>
      </c>
      <c r="D38" s="192" t="str">
        <f>'5 Driver Data'!D38</f>
        <v>BEV</v>
      </c>
      <c r="E38" s="191">
        <f>'5 Driver Data'!E38</f>
        <v>45</v>
      </c>
      <c r="F38" s="191">
        <f>'5 Driver Data'!F38</f>
        <v>151</v>
      </c>
      <c r="G38" s="191">
        <f>'5 Driver Data'!G38</f>
        <v>1</v>
      </c>
      <c r="H38" s="191">
        <f>'5 Driver Data'!H38</f>
        <v>6</v>
      </c>
      <c r="I38" s="191">
        <f>'5 Driver Data'!I38</f>
        <v>2</v>
      </c>
      <c r="J38" s="191">
        <f>'5 Driver Data'!J38</f>
        <v>0</v>
      </c>
      <c r="K38" s="206">
        <f>'5 Driver Data'!K38</f>
        <v>0.2</v>
      </c>
      <c r="L38" s="1"/>
      <c r="M38" s="214">
        <f>'3 Model Input'!E$44*'3 Model Input'!E$45</f>
        <v>25</v>
      </c>
      <c r="N38" s="195">
        <f t="shared" si="7"/>
        <v>624</v>
      </c>
      <c r="O38" s="195">
        <f>'3 Model Input'!E$49*(1-'3 Model Input'!E$51)</f>
        <v>7699.9999999999991</v>
      </c>
      <c r="P38" s="195">
        <f t="shared" si="8"/>
        <v>8324</v>
      </c>
      <c r="Q38" s="195">
        <f>IF(D38="BEV",E38*(1-'3 Model Input'!E$54), E38)</f>
        <v>36</v>
      </c>
      <c r="R38" s="196">
        <f>IF(D38="PHEV",F38/G38,F38*(1-'3 Model Input'!E$54)/G38)</f>
        <v>120.80000000000001</v>
      </c>
      <c r="S38" s="196">
        <f>IF(D38="PHEV",MIN(M38,E38),MIN(M38,(E38*(1-'3 Model Input'!E$54))))</f>
        <v>25</v>
      </c>
      <c r="T38" s="215">
        <f t="shared" si="9"/>
        <v>83.888888888888886</v>
      </c>
      <c r="U38" s="1"/>
      <c r="V38" s="214">
        <f>P38*'3 Model Input'!E$50</f>
        <v>6243</v>
      </c>
      <c r="W38" s="195">
        <f t="shared" si="0"/>
        <v>6243</v>
      </c>
      <c r="X38" s="195">
        <f t="shared" si="1"/>
        <v>8324</v>
      </c>
      <c r="Y38" s="195">
        <f t="shared" si="2"/>
        <v>8324</v>
      </c>
      <c r="Z38" s="195">
        <f t="shared" si="3"/>
        <v>124.80000000000001</v>
      </c>
      <c r="AA38" s="223" t="str" cm="1">
        <f t="array" ref="AA38">_xlfn.IFS(ISTEXT('3 Model Input'!F$70),"Missing",ISTEXT('3 Model Input'!I$70),"Missing",ISNUMBER('3 Model Input'!K$70),'3 Model Input'!K$70*P38)</f>
        <v>Missing</v>
      </c>
      <c r="AC38" s="226" cm="1">
        <f t="array" ref="AC38">_xlfn.IFS('3 Model Input'!E$61=1,(V38*G38)/T38,'3 Model Input'!E$61=2,(W38*G38)/T38,'3 Model Input'!E$61=3,(X38*G38)/T38,'3 Model Input'!E$61=4,(Y38*G38)/T38,'3 Model Input'!E$61=5,(Z38*G38)/T38, ISTEXT('3 Model Input'!E$61),"Missing",'3 Model Input'!E$61=6,(AA38*G38)/T38)</f>
        <v>99.226490066225168</v>
      </c>
      <c r="AD38" s="201">
        <f t="shared" si="4"/>
        <v>0.31803362200713198</v>
      </c>
      <c r="AE38" s="201">
        <f t="shared" si="5"/>
        <v>1.9082017320427918</v>
      </c>
      <c r="AF38" s="215">
        <f t="shared" si="6"/>
        <v>2480.662251655629</v>
      </c>
      <c r="AG38" s="9" t="str" cm="1">
        <f t="array" ref="AG38">_xlfn.IFS(ISNUMBER(AC38), "", ISNUMBER(SEARCH("Blank", AC38)), "", ISERROR(AC38), "Bad input on tab 3")</f>
        <v/>
      </c>
    </row>
    <row r="39" spans="2:33" ht="15.75" x14ac:dyDescent="0.75">
      <c r="B39" s="205" t="str">
        <f>'5 Driver Data'!B39</f>
        <v>0031</v>
      </c>
      <c r="C39" s="191" t="str">
        <f>'5 Driver Data'!C39</f>
        <v>Nissan Leaf</v>
      </c>
      <c r="D39" s="192" t="str">
        <f>'5 Driver Data'!D39</f>
        <v>BEV</v>
      </c>
      <c r="E39" s="191">
        <f>'5 Driver Data'!E39</f>
        <v>45</v>
      </c>
      <c r="F39" s="191">
        <f>'5 Driver Data'!F39</f>
        <v>150</v>
      </c>
      <c r="G39" s="191">
        <f>'5 Driver Data'!G39</f>
        <v>1</v>
      </c>
      <c r="H39" s="191">
        <f>'5 Driver Data'!H39</f>
        <v>3</v>
      </c>
      <c r="I39" s="191">
        <f>'5 Driver Data'!I39</f>
        <v>16</v>
      </c>
      <c r="J39" s="191">
        <f>'5 Driver Data'!J39</f>
        <v>0.2</v>
      </c>
      <c r="K39" s="206">
        <f>'5 Driver Data'!K39</f>
        <v>0.8</v>
      </c>
      <c r="L39" s="1"/>
      <c r="M39" s="214">
        <f>'3 Model Input'!E$44*'3 Model Input'!E$45</f>
        <v>25</v>
      </c>
      <c r="N39" s="195">
        <f t="shared" si="7"/>
        <v>2496</v>
      </c>
      <c r="O39" s="195">
        <f>'3 Model Input'!E$49*(1-'3 Model Input'!E$51)</f>
        <v>7699.9999999999991</v>
      </c>
      <c r="P39" s="195">
        <f t="shared" si="8"/>
        <v>10196</v>
      </c>
      <c r="Q39" s="195">
        <f>IF(D39="BEV",E39*(1-'3 Model Input'!E$54), E39)</f>
        <v>36</v>
      </c>
      <c r="R39" s="196">
        <f>IF(D39="PHEV",F39/G39,F39*(1-'3 Model Input'!E$54)/G39)</f>
        <v>120</v>
      </c>
      <c r="S39" s="196">
        <f>IF(D39="PHEV",MIN(M39,E39),MIN(M39,(E39*(1-'3 Model Input'!E$54))))</f>
        <v>25</v>
      </c>
      <c r="T39" s="215">
        <f t="shared" si="9"/>
        <v>83.333333333333343</v>
      </c>
      <c r="U39" s="1"/>
      <c r="V39" s="214">
        <f>P39*'3 Model Input'!E$50</f>
        <v>7647</v>
      </c>
      <c r="W39" s="195">
        <f t="shared" si="0"/>
        <v>6117.6</v>
      </c>
      <c r="X39" s="195">
        <f t="shared" si="1"/>
        <v>10196</v>
      </c>
      <c r="Y39" s="195">
        <f t="shared" si="2"/>
        <v>8156.8</v>
      </c>
      <c r="Z39" s="195">
        <f t="shared" si="3"/>
        <v>1996.8000000000002</v>
      </c>
      <c r="AA39" s="223" t="str" cm="1">
        <f t="array" ref="AA39">_xlfn.IFS(ISTEXT('3 Model Input'!F$70),"Missing",ISTEXT('3 Model Input'!I$70),"Missing",ISNUMBER('3 Model Input'!K$70),'3 Model Input'!K$70*P39)</f>
        <v>Missing</v>
      </c>
      <c r="AC39" s="226" cm="1">
        <f t="array" ref="AC39">_xlfn.IFS('3 Model Input'!E$61=1,(V39*G39)/T39,'3 Model Input'!E$61=2,(W39*G39)/T39,'3 Model Input'!E$61=3,(X39*G39)/T39,'3 Model Input'!E$61=4,(Y39*G39)/T39,'3 Model Input'!E$61=5,(Z39*G39)/T39, ISTEXT('3 Model Input'!E$61),"Missing",'3 Model Input'!E$61=6,(AA39*G39)/T39)</f>
        <v>122.35199999999999</v>
      </c>
      <c r="AD39" s="201">
        <f t="shared" si="4"/>
        <v>0.78430769230769226</v>
      </c>
      <c r="AE39" s="201">
        <f t="shared" si="5"/>
        <v>2.3529230769230769</v>
      </c>
      <c r="AF39" s="215">
        <f t="shared" si="6"/>
        <v>3058.7999999999997</v>
      </c>
      <c r="AG39" s="9" t="str" cm="1">
        <f t="array" ref="AG39">_xlfn.IFS(ISNUMBER(AC39), "", ISNUMBER(SEARCH("Blank", AC39)), "", ISERROR(AC39), "Bad input on tab 3")</f>
        <v/>
      </c>
    </row>
    <row r="40" spans="2:33" ht="15.75" x14ac:dyDescent="0.75">
      <c r="B40" s="205" t="str">
        <f>'5 Driver Data'!B40</f>
        <v>0032</v>
      </c>
      <c r="C40" s="191" t="str">
        <f>'5 Driver Data'!C40</f>
        <v>Nissan Leaf</v>
      </c>
      <c r="D40" s="192" t="str">
        <f>'5 Driver Data'!D40</f>
        <v>BEV</v>
      </c>
      <c r="E40" s="191">
        <f>'5 Driver Data'!E40</f>
        <v>45</v>
      </c>
      <c r="F40" s="191">
        <f>'5 Driver Data'!F40</f>
        <v>149</v>
      </c>
      <c r="G40" s="191">
        <f>'5 Driver Data'!G40</f>
        <v>1</v>
      </c>
      <c r="H40" s="191">
        <f>'5 Driver Data'!H40</f>
        <v>3</v>
      </c>
      <c r="I40" s="191">
        <f>'5 Driver Data'!I40</f>
        <v>54</v>
      </c>
      <c r="J40" s="191">
        <f>'5 Driver Data'!J40</f>
        <v>1</v>
      </c>
      <c r="K40" s="206">
        <f>'5 Driver Data'!K40</f>
        <v>0</v>
      </c>
      <c r="L40" s="1"/>
      <c r="M40" s="214">
        <f>'3 Model Input'!E$44*'3 Model Input'!E$45</f>
        <v>25</v>
      </c>
      <c r="N40" s="195">
        <f t="shared" si="7"/>
        <v>8424</v>
      </c>
      <c r="O40" s="195">
        <f>'3 Model Input'!E$49*(1-'3 Model Input'!E$51)</f>
        <v>7699.9999999999991</v>
      </c>
      <c r="P40" s="195">
        <f t="shared" si="8"/>
        <v>16124</v>
      </c>
      <c r="Q40" s="195">
        <f>IF(D40="BEV",E40*(1-'3 Model Input'!E$54), E40)</f>
        <v>36</v>
      </c>
      <c r="R40" s="196">
        <f>IF(D40="PHEV",F40/G40,F40*(1-'3 Model Input'!E$54)/G40)</f>
        <v>119.2</v>
      </c>
      <c r="S40" s="196">
        <f>IF(D40="PHEV",MIN(M40,E40),MIN(M40,(E40*(1-'3 Model Input'!E$54))))</f>
        <v>25</v>
      </c>
      <c r="T40" s="215">
        <f t="shared" si="9"/>
        <v>82.777777777777786</v>
      </c>
      <c r="U40" s="1"/>
      <c r="V40" s="214">
        <f>P40*'3 Model Input'!E$50</f>
        <v>12093</v>
      </c>
      <c r="W40" s="195">
        <f t="shared" si="0"/>
        <v>0</v>
      </c>
      <c r="X40" s="195">
        <f t="shared" si="1"/>
        <v>16124</v>
      </c>
      <c r="Y40" s="195">
        <f t="shared" si="2"/>
        <v>0</v>
      </c>
      <c r="Z40" s="195">
        <f t="shared" si="3"/>
        <v>0</v>
      </c>
      <c r="AA40" s="223" t="str" cm="1">
        <f t="array" ref="AA40">_xlfn.IFS(ISTEXT('3 Model Input'!F$70),"Missing",ISTEXT('3 Model Input'!I$70),"Missing",ISNUMBER('3 Model Input'!K$70),'3 Model Input'!K$70*P40)</f>
        <v>Missing</v>
      </c>
      <c r="AC40" s="226" cm="1">
        <f t="array" ref="AC40">_xlfn.IFS('3 Model Input'!E$61=1,(V40*G40)/T40,'3 Model Input'!E$61=2,(W40*G40)/T40,'3 Model Input'!E$61=3,(X40*G40)/T40,'3 Model Input'!E$61=4,(Y40*G40)/T40,'3 Model Input'!E$61=5,(Z40*G40)/T40, ISTEXT('3 Model Input'!E$61),"Missing",'3 Model Input'!E$61=6,(AA40*G40)/T40)</f>
        <v>194.78657718120803</v>
      </c>
      <c r="AD40" s="201">
        <f t="shared" si="4"/>
        <v>1</v>
      </c>
      <c r="AE40" s="201">
        <f t="shared" si="5"/>
        <v>3</v>
      </c>
      <c r="AF40" s="215">
        <f t="shared" si="6"/>
        <v>4869.6644295302012</v>
      </c>
      <c r="AG40" s="9" t="str" cm="1">
        <f t="array" ref="AG40">_xlfn.IFS(ISNUMBER(AC40), "", ISNUMBER(SEARCH("Blank", AC40)), "", ISERROR(AC40), "Bad input on tab 3")</f>
        <v/>
      </c>
    </row>
    <row r="41" spans="2:33" ht="15.75" x14ac:dyDescent="0.75">
      <c r="B41" s="205" t="str">
        <f>'5 Driver Data'!B41</f>
        <v>0033</v>
      </c>
      <c r="C41" s="191" t="str">
        <f>'5 Driver Data'!C41</f>
        <v>Tesla Model 3</v>
      </c>
      <c r="D41" s="192" t="str">
        <f>'5 Driver Data'!D41</f>
        <v>BEV</v>
      </c>
      <c r="E41" s="191">
        <f>'5 Driver Data'!E41</f>
        <v>57</v>
      </c>
      <c r="F41" s="191">
        <f>'5 Driver Data'!F41</f>
        <v>220</v>
      </c>
      <c r="G41" s="191">
        <f>'5 Driver Data'!G41</f>
        <v>1</v>
      </c>
      <c r="H41" s="191">
        <f>'5 Driver Data'!H41</f>
        <v>3</v>
      </c>
      <c r="I41" s="191">
        <f>'5 Driver Data'!I41</f>
        <v>62</v>
      </c>
      <c r="J41" s="191">
        <f>'5 Driver Data'!J41</f>
        <v>1</v>
      </c>
      <c r="K41" s="206">
        <f>'5 Driver Data'!K41</f>
        <v>0</v>
      </c>
      <c r="L41" s="1"/>
      <c r="M41" s="214">
        <f>'3 Model Input'!E$44*'3 Model Input'!E$45</f>
        <v>25</v>
      </c>
      <c r="N41" s="195">
        <f t="shared" si="7"/>
        <v>9672</v>
      </c>
      <c r="O41" s="195">
        <f>'3 Model Input'!E$49*(1-'3 Model Input'!E$51)</f>
        <v>7699.9999999999991</v>
      </c>
      <c r="P41" s="195">
        <f t="shared" si="8"/>
        <v>17372</v>
      </c>
      <c r="Q41" s="195">
        <f>IF(D41="BEV",E41*(1-'3 Model Input'!E$54), E41)</f>
        <v>45.6</v>
      </c>
      <c r="R41" s="196">
        <f>IF(D41="PHEV",F41/G41,F41*(1-'3 Model Input'!E$54)/G41)</f>
        <v>176</v>
      </c>
      <c r="S41" s="196">
        <f>IF(D41="PHEV",MIN(M41,E41),MIN(M41,(E41*(1-'3 Model Input'!E$54))))</f>
        <v>25</v>
      </c>
      <c r="T41" s="215">
        <f t="shared" si="9"/>
        <v>96.491228070175438</v>
      </c>
      <c r="U41" s="1"/>
      <c r="V41" s="214">
        <f>P41*'3 Model Input'!E$50</f>
        <v>13029</v>
      </c>
      <c r="W41" s="195">
        <f t="shared" ref="W41:W72" si="10">V41*(1-J41)</f>
        <v>0</v>
      </c>
      <c r="X41" s="195">
        <f t="shared" ref="X41:X72" si="11">P41</f>
        <v>17372</v>
      </c>
      <c r="Y41" s="195">
        <f t="shared" ref="Y41:Y72" si="12">P41*(1-J41)</f>
        <v>0</v>
      </c>
      <c r="Z41" s="195">
        <f t="shared" ref="Z41:Z72" si="13">N41*K41</f>
        <v>0</v>
      </c>
      <c r="AA41" s="223" t="str" cm="1">
        <f t="array" ref="AA41">_xlfn.IFS(ISTEXT('3 Model Input'!F$70),"Missing",ISTEXT('3 Model Input'!I$70),"Missing",ISNUMBER('3 Model Input'!K$70),'3 Model Input'!K$70*P41)</f>
        <v>Missing</v>
      </c>
      <c r="AC41" s="226" cm="1">
        <f t="array" ref="AC41">_xlfn.IFS('3 Model Input'!E$61=1,(V41*G41)/T41,'3 Model Input'!E$61=2,(W41*G41)/T41,'3 Model Input'!E$61=3,(X41*G41)/T41,'3 Model Input'!E$61=4,(Y41*G41)/T41,'3 Model Input'!E$61=5,(Z41*G41)/T41, ISTEXT('3 Model Input'!E$61),"Missing",'3 Model Input'!E$61=6,(AA41*G41)/T41)</f>
        <v>180.03709090909092</v>
      </c>
      <c r="AD41" s="201">
        <f t="shared" ref="AD41:AD72" si="14">MIN(SUM(AC41/52/H41),1)</f>
        <v>1</v>
      </c>
      <c r="AE41" s="201">
        <f t="shared" ref="AE41:AE72" si="15">AD41*H41</f>
        <v>3</v>
      </c>
      <c r="AF41" s="215">
        <f t="shared" ref="AF41:AF72" si="16">AC41*S41</f>
        <v>4500.9272727272728</v>
      </c>
      <c r="AG41" s="9" t="str" cm="1">
        <f t="array" ref="AG41">_xlfn.IFS(ISNUMBER(AC41), "", ISNUMBER(SEARCH("Blank", AC41)), "", ISERROR(AC41), "Bad input on tab 3")</f>
        <v/>
      </c>
    </row>
    <row r="42" spans="2:33" ht="15.75" x14ac:dyDescent="0.75">
      <c r="B42" s="205" t="str">
        <f>'5 Driver Data'!B42</f>
        <v>0034</v>
      </c>
      <c r="C42" s="191" t="str">
        <f>'5 Driver Data'!C42</f>
        <v>Hyundai Ioniq</v>
      </c>
      <c r="D42" s="192" t="str">
        <f>'5 Driver Data'!D42</f>
        <v>BEV</v>
      </c>
      <c r="E42" s="191">
        <f>'5 Driver Data'!E42</f>
        <v>58</v>
      </c>
      <c r="F42" s="191">
        <f>'5 Driver Data'!F42</f>
        <v>220</v>
      </c>
      <c r="G42" s="191">
        <f>'5 Driver Data'!G42</f>
        <v>1</v>
      </c>
      <c r="H42" s="191">
        <f>'5 Driver Data'!H42</f>
        <v>5</v>
      </c>
      <c r="I42" s="191">
        <f>'5 Driver Data'!I42</f>
        <v>26</v>
      </c>
      <c r="J42" s="191">
        <f>'5 Driver Data'!J42</f>
        <v>0.8</v>
      </c>
      <c r="K42" s="206">
        <f>'5 Driver Data'!K42</f>
        <v>0</v>
      </c>
      <c r="L42" s="1"/>
      <c r="M42" s="214">
        <f>'3 Model Input'!E$44*'3 Model Input'!E$45</f>
        <v>25</v>
      </c>
      <c r="N42" s="195">
        <f t="shared" si="7"/>
        <v>6760</v>
      </c>
      <c r="O42" s="195">
        <f>'3 Model Input'!E$49*(1-'3 Model Input'!E$51)</f>
        <v>7699.9999999999991</v>
      </c>
      <c r="P42" s="195">
        <f t="shared" si="8"/>
        <v>14460</v>
      </c>
      <c r="Q42" s="195">
        <f>IF(D42="BEV",E42*(1-'3 Model Input'!E$54), E42)</f>
        <v>46.400000000000006</v>
      </c>
      <c r="R42" s="196">
        <f>IF(D42="PHEV",F42/G42,F42*(1-'3 Model Input'!E$54)/G42)</f>
        <v>176</v>
      </c>
      <c r="S42" s="196">
        <f>IF(D42="PHEV",MIN(M42,E42),MIN(M42,(E42*(1-'3 Model Input'!E$54))))</f>
        <v>25</v>
      </c>
      <c r="T42" s="215">
        <f t="shared" si="9"/>
        <v>94.827586206896541</v>
      </c>
      <c r="U42" s="1"/>
      <c r="V42" s="214">
        <f>P42*'3 Model Input'!E$50</f>
        <v>10845</v>
      </c>
      <c r="W42" s="195">
        <f t="shared" si="10"/>
        <v>2168.9999999999995</v>
      </c>
      <c r="X42" s="195">
        <f t="shared" si="11"/>
        <v>14460</v>
      </c>
      <c r="Y42" s="195">
        <f t="shared" si="12"/>
        <v>2891.9999999999995</v>
      </c>
      <c r="Z42" s="195">
        <f t="shared" si="13"/>
        <v>0</v>
      </c>
      <c r="AA42" s="223" t="str" cm="1">
        <f t="array" ref="AA42">_xlfn.IFS(ISTEXT('3 Model Input'!F$70),"Missing",ISTEXT('3 Model Input'!I$70),"Missing",ISNUMBER('3 Model Input'!K$70),'3 Model Input'!K$70*P42)</f>
        <v>Missing</v>
      </c>
      <c r="AC42" s="226" cm="1">
        <f t="array" ref="AC42">_xlfn.IFS('3 Model Input'!E$61=1,(V42*G42)/T42,'3 Model Input'!E$61=2,(W42*G42)/T42,'3 Model Input'!E$61=3,(X42*G42)/T42,'3 Model Input'!E$61=4,(Y42*G42)/T42,'3 Model Input'!E$61=5,(Z42*G42)/T42, ISTEXT('3 Model Input'!E$61),"Missing",'3 Model Input'!E$61=6,(AA42*G42)/T42)</f>
        <v>152.48727272727274</v>
      </c>
      <c r="AD42" s="201">
        <f t="shared" si="14"/>
        <v>0.58648951048951059</v>
      </c>
      <c r="AE42" s="201">
        <f t="shared" si="15"/>
        <v>2.9324475524475528</v>
      </c>
      <c r="AF42" s="215">
        <f t="shared" si="16"/>
        <v>3812.1818181818185</v>
      </c>
      <c r="AG42" s="9" t="str" cm="1">
        <f t="array" ref="AG42">_xlfn.IFS(ISNUMBER(AC42), "", ISNUMBER(SEARCH("Blank", AC42)), "", ISERROR(AC42), "Bad input on tab 3")</f>
        <v/>
      </c>
    </row>
    <row r="43" spans="2:33" ht="15.75" x14ac:dyDescent="0.75">
      <c r="B43" s="205" t="str">
        <f>'5 Driver Data'!B43</f>
        <v>0035</v>
      </c>
      <c r="C43" s="191" t="str">
        <f>'5 Driver Data'!C43</f>
        <v>Tesla Model 3</v>
      </c>
      <c r="D43" s="192" t="str">
        <f>'5 Driver Data'!D43</f>
        <v>BEV</v>
      </c>
      <c r="E43" s="191">
        <f>'5 Driver Data'!E43</f>
        <v>62</v>
      </c>
      <c r="F43" s="191">
        <f>'5 Driver Data'!F43</f>
        <v>263</v>
      </c>
      <c r="G43" s="191">
        <f>'5 Driver Data'!G43</f>
        <v>1</v>
      </c>
      <c r="H43" s="191">
        <f>'5 Driver Data'!H43</f>
        <v>0.5</v>
      </c>
      <c r="I43" s="191">
        <f>'5 Driver Data'!I43</f>
        <v>34</v>
      </c>
      <c r="J43" s="191">
        <f>'5 Driver Data'!J43</f>
        <v>0</v>
      </c>
      <c r="K43" s="206">
        <f>'5 Driver Data'!K43</f>
        <v>1</v>
      </c>
      <c r="L43" s="1"/>
      <c r="M43" s="214">
        <f>'3 Model Input'!E$44*'3 Model Input'!E$45</f>
        <v>25</v>
      </c>
      <c r="N43" s="195">
        <f t="shared" si="7"/>
        <v>884</v>
      </c>
      <c r="O43" s="195">
        <f>'3 Model Input'!E$49*(1-'3 Model Input'!E$51)</f>
        <v>7699.9999999999991</v>
      </c>
      <c r="P43" s="195">
        <f t="shared" si="8"/>
        <v>8584</v>
      </c>
      <c r="Q43" s="195">
        <f>IF(D43="BEV",E43*(1-'3 Model Input'!E$54), E43)</f>
        <v>49.6</v>
      </c>
      <c r="R43" s="196">
        <f>IF(D43="PHEV",F43/G43,F43*(1-'3 Model Input'!E$54)/G43)</f>
        <v>210.4</v>
      </c>
      <c r="S43" s="196">
        <f>IF(D43="PHEV",MIN(M43,E43),MIN(M43,(E43*(1-'3 Model Input'!E$54))))</f>
        <v>25</v>
      </c>
      <c r="T43" s="215">
        <f t="shared" si="9"/>
        <v>106.04838709677419</v>
      </c>
      <c r="U43" s="1"/>
      <c r="V43" s="214">
        <f>P43*'3 Model Input'!E$50</f>
        <v>6438</v>
      </c>
      <c r="W43" s="195">
        <f t="shared" si="10"/>
        <v>6438</v>
      </c>
      <c r="X43" s="195">
        <f t="shared" si="11"/>
        <v>8584</v>
      </c>
      <c r="Y43" s="195">
        <f t="shared" si="12"/>
        <v>8584</v>
      </c>
      <c r="Z43" s="195">
        <f t="shared" si="13"/>
        <v>884</v>
      </c>
      <c r="AA43" s="223" t="str" cm="1">
        <f t="array" ref="AA43">_xlfn.IFS(ISTEXT('3 Model Input'!F$70),"Missing",ISTEXT('3 Model Input'!I$70),"Missing",ISNUMBER('3 Model Input'!K$70),'3 Model Input'!K$70*P43)</f>
        <v>Missing</v>
      </c>
      <c r="AC43" s="226" cm="1">
        <f t="array" ref="AC43">_xlfn.IFS('3 Model Input'!E$61=1,(V43*G43)/T43,'3 Model Input'!E$61=2,(W43*G43)/T43,'3 Model Input'!E$61=3,(X43*G43)/T43,'3 Model Input'!E$61=4,(Y43*G43)/T43,'3 Model Input'!E$61=5,(Z43*G43)/T43, ISTEXT('3 Model Input'!E$61),"Missing",'3 Model Input'!E$61=6,(AA43*G43)/T43)</f>
        <v>80.944182509505708</v>
      </c>
      <c r="AD43" s="201">
        <f t="shared" si="14"/>
        <v>1</v>
      </c>
      <c r="AE43" s="201">
        <f t="shared" si="15"/>
        <v>0.5</v>
      </c>
      <c r="AF43" s="215">
        <f t="shared" si="16"/>
        <v>2023.6045627376427</v>
      </c>
      <c r="AG43" s="9" t="str" cm="1">
        <f t="array" ref="AG43">_xlfn.IFS(ISNUMBER(AC43), "", ISNUMBER(SEARCH("Blank", AC43)), "", ISERROR(AC43), "Bad input on tab 3")</f>
        <v/>
      </c>
    </row>
    <row r="44" spans="2:33" ht="15.75" x14ac:dyDescent="0.75">
      <c r="B44" s="205" t="str">
        <f>'5 Driver Data'!B44</f>
        <v>0036</v>
      </c>
      <c r="C44" s="191" t="str">
        <f>'5 Driver Data'!C44</f>
        <v>Hyundai Kona</v>
      </c>
      <c r="D44" s="192" t="str">
        <f>'5 Driver Data'!D44</f>
        <v>BEV</v>
      </c>
      <c r="E44" s="191">
        <f>'5 Driver Data'!E44</f>
        <v>65</v>
      </c>
      <c r="F44" s="191">
        <f>'5 Driver Data'!F44</f>
        <v>258</v>
      </c>
      <c r="G44" s="191">
        <f>'5 Driver Data'!G44</f>
        <v>1</v>
      </c>
      <c r="H44" s="191">
        <f>'5 Driver Data'!H44</f>
        <v>0.5</v>
      </c>
      <c r="I44" s="191">
        <f>'5 Driver Data'!I44</f>
        <v>4</v>
      </c>
      <c r="J44" s="191">
        <f>'5 Driver Data'!J44</f>
        <v>0.2</v>
      </c>
      <c r="K44" s="206">
        <f>'5 Driver Data'!K44</f>
        <v>0</v>
      </c>
      <c r="L44" s="1"/>
      <c r="M44" s="214">
        <f>'3 Model Input'!E$44*'3 Model Input'!E$45</f>
        <v>25</v>
      </c>
      <c r="N44" s="195">
        <f t="shared" si="7"/>
        <v>104</v>
      </c>
      <c r="O44" s="195">
        <f>'3 Model Input'!E$49*(1-'3 Model Input'!E$51)</f>
        <v>7699.9999999999991</v>
      </c>
      <c r="P44" s="195">
        <f t="shared" si="8"/>
        <v>7803.9999999999991</v>
      </c>
      <c r="Q44" s="195">
        <f>IF(D44="BEV",E44*(1-'3 Model Input'!E$54), E44)</f>
        <v>52</v>
      </c>
      <c r="R44" s="196">
        <f>IF(D44="PHEV",F44/G44,F44*(1-'3 Model Input'!E$54)/G44)</f>
        <v>206.4</v>
      </c>
      <c r="S44" s="196">
        <f>IF(D44="PHEV",MIN(M44,E44),MIN(M44,(E44*(1-'3 Model Input'!E$54))))</f>
        <v>25</v>
      </c>
      <c r="T44" s="215">
        <f t="shared" si="9"/>
        <v>99.230769230769241</v>
      </c>
      <c r="U44" s="1"/>
      <c r="V44" s="214">
        <f>P44*'3 Model Input'!E$50</f>
        <v>5852.9999999999991</v>
      </c>
      <c r="W44" s="195">
        <f t="shared" si="10"/>
        <v>4682.3999999999996</v>
      </c>
      <c r="X44" s="195">
        <f t="shared" si="11"/>
        <v>7803.9999999999991</v>
      </c>
      <c r="Y44" s="195">
        <f t="shared" si="12"/>
        <v>6243.2</v>
      </c>
      <c r="Z44" s="195">
        <f t="shared" si="13"/>
        <v>0</v>
      </c>
      <c r="AA44" s="223" t="str" cm="1">
        <f t="array" ref="AA44">_xlfn.IFS(ISTEXT('3 Model Input'!F$70),"Missing",ISTEXT('3 Model Input'!I$70),"Missing",ISNUMBER('3 Model Input'!K$70),'3 Model Input'!K$70*P44)</f>
        <v>Missing</v>
      </c>
      <c r="AC44" s="226" cm="1">
        <f t="array" ref="AC44">_xlfn.IFS('3 Model Input'!E$61=1,(V44*G44)/T44,'3 Model Input'!E$61=2,(W44*G44)/T44,'3 Model Input'!E$61=3,(X44*G44)/T44,'3 Model Input'!E$61=4,(Y44*G44)/T44,'3 Model Input'!E$61=5,(Z44*G44)/T44, ISTEXT('3 Model Input'!E$61),"Missing",'3 Model Input'!E$61=6,(AA44*G44)/T44)</f>
        <v>78.644961240310067</v>
      </c>
      <c r="AD44" s="201">
        <f t="shared" si="14"/>
        <v>1</v>
      </c>
      <c r="AE44" s="201">
        <f t="shared" si="15"/>
        <v>0.5</v>
      </c>
      <c r="AF44" s="215">
        <f t="shared" si="16"/>
        <v>1966.1240310077517</v>
      </c>
      <c r="AG44" s="9" t="str" cm="1">
        <f t="array" ref="AG44">_xlfn.IFS(ISNUMBER(AC44), "", ISNUMBER(SEARCH("Blank", AC44)), "", ISERROR(AC44), "Bad input on tab 3")</f>
        <v/>
      </c>
    </row>
    <row r="45" spans="2:33" ht="15.75" x14ac:dyDescent="0.75">
      <c r="B45" s="205" t="str">
        <f>'5 Driver Data'!B45</f>
        <v>0037</v>
      </c>
      <c r="C45" s="191" t="str">
        <f>'5 Driver Data'!C45</f>
        <v>Chevrolet Bolt</v>
      </c>
      <c r="D45" s="192" t="str">
        <f>'5 Driver Data'!D45</f>
        <v>BEV</v>
      </c>
      <c r="E45" s="191">
        <f>'5 Driver Data'!E45</f>
        <v>67</v>
      </c>
      <c r="F45" s="191">
        <f>'5 Driver Data'!F45</f>
        <v>238</v>
      </c>
      <c r="G45" s="191">
        <f>'5 Driver Data'!G45</f>
        <v>1</v>
      </c>
      <c r="H45" s="191">
        <f>'5 Driver Data'!H45</f>
        <v>4</v>
      </c>
      <c r="I45" s="191">
        <f>'5 Driver Data'!I45</f>
        <v>34</v>
      </c>
      <c r="J45" s="191">
        <f>'5 Driver Data'!J45</f>
        <v>0</v>
      </c>
      <c r="K45" s="206">
        <f>'5 Driver Data'!K45</f>
        <v>1</v>
      </c>
      <c r="L45" s="1"/>
      <c r="M45" s="214">
        <f>'3 Model Input'!E$44*'3 Model Input'!E$45</f>
        <v>25</v>
      </c>
      <c r="N45" s="195">
        <f t="shared" si="7"/>
        <v>7072</v>
      </c>
      <c r="O45" s="195">
        <f>'3 Model Input'!E$49*(1-'3 Model Input'!E$51)</f>
        <v>7699.9999999999991</v>
      </c>
      <c r="P45" s="195">
        <f t="shared" si="8"/>
        <v>14772</v>
      </c>
      <c r="Q45" s="195">
        <f>IF(D45="BEV",E45*(1-'3 Model Input'!E$54), E45)</f>
        <v>53.6</v>
      </c>
      <c r="R45" s="196">
        <f>IF(D45="PHEV",F45/G45,F45*(1-'3 Model Input'!E$54)/G45)</f>
        <v>190.4</v>
      </c>
      <c r="S45" s="196">
        <f>IF(D45="PHEV",MIN(M45,E45),MIN(M45,(E45*(1-'3 Model Input'!E$54))))</f>
        <v>25</v>
      </c>
      <c r="T45" s="215">
        <f t="shared" si="9"/>
        <v>88.805970149253739</v>
      </c>
      <c r="U45" s="1"/>
      <c r="V45" s="214">
        <f>P45*'3 Model Input'!E$50</f>
        <v>11079</v>
      </c>
      <c r="W45" s="195">
        <f t="shared" si="10"/>
        <v>11079</v>
      </c>
      <c r="X45" s="195">
        <f t="shared" si="11"/>
        <v>14772</v>
      </c>
      <c r="Y45" s="195">
        <f t="shared" si="12"/>
        <v>14772</v>
      </c>
      <c r="Z45" s="195">
        <f t="shared" si="13"/>
        <v>7072</v>
      </c>
      <c r="AA45" s="223" t="str" cm="1">
        <f t="array" ref="AA45">_xlfn.IFS(ISTEXT('3 Model Input'!F$70),"Missing",ISTEXT('3 Model Input'!I$70),"Missing",ISNUMBER('3 Model Input'!K$70),'3 Model Input'!K$70*P45)</f>
        <v>Missing</v>
      </c>
      <c r="AC45" s="226" cm="1">
        <f t="array" ref="AC45">_xlfn.IFS('3 Model Input'!E$61=1,(V45*G45)/T45,'3 Model Input'!E$61=2,(W45*G45)/T45,'3 Model Input'!E$61=3,(X45*G45)/T45,'3 Model Input'!E$61=4,(Y45*G45)/T45,'3 Model Input'!E$61=5,(Z45*G45)/T45, ISTEXT('3 Model Input'!E$61),"Missing",'3 Model Input'!E$61=6,(AA45*G45)/T45)</f>
        <v>166.34016806722687</v>
      </c>
      <c r="AD45" s="201">
        <f t="shared" si="14"/>
        <v>0.79971234647705225</v>
      </c>
      <c r="AE45" s="201">
        <f t="shared" si="15"/>
        <v>3.198849385908209</v>
      </c>
      <c r="AF45" s="215">
        <f t="shared" si="16"/>
        <v>4158.5042016806719</v>
      </c>
      <c r="AG45" s="9" t="str" cm="1">
        <f t="array" ref="AG45">_xlfn.IFS(ISNUMBER(AC45), "", ISNUMBER(SEARCH("Blank", AC45)), "", ISERROR(AC45), "Bad input on tab 3")</f>
        <v/>
      </c>
    </row>
    <row r="46" spans="2:33" ht="15.75" x14ac:dyDescent="0.75">
      <c r="B46" s="205" t="str">
        <f>'5 Driver Data'!B46</f>
        <v>0038</v>
      </c>
      <c r="C46" s="191" t="str">
        <f>'5 Driver Data'!C46</f>
        <v>Chevrolet Bolt</v>
      </c>
      <c r="D46" s="192" t="str">
        <f>'5 Driver Data'!D46</f>
        <v>BEV</v>
      </c>
      <c r="E46" s="191">
        <f>'5 Driver Data'!E46</f>
        <v>67</v>
      </c>
      <c r="F46" s="191">
        <f>'5 Driver Data'!F46</f>
        <v>238</v>
      </c>
      <c r="G46" s="191">
        <f>'5 Driver Data'!G46</f>
        <v>1</v>
      </c>
      <c r="H46" s="191">
        <f>'5 Driver Data'!H46</f>
        <v>0.5</v>
      </c>
      <c r="I46" s="191">
        <f>'5 Driver Data'!I46</f>
        <v>58</v>
      </c>
      <c r="J46" s="191">
        <f>'5 Driver Data'!J46</f>
        <v>0.9</v>
      </c>
      <c r="K46" s="206">
        <f>'5 Driver Data'!K46</f>
        <v>0</v>
      </c>
      <c r="L46" s="1"/>
      <c r="M46" s="214">
        <f>'3 Model Input'!E$44*'3 Model Input'!E$45</f>
        <v>25</v>
      </c>
      <c r="N46" s="195">
        <f t="shared" si="7"/>
        <v>1508</v>
      </c>
      <c r="O46" s="195">
        <f>'3 Model Input'!E$49*(1-'3 Model Input'!E$51)</f>
        <v>7699.9999999999991</v>
      </c>
      <c r="P46" s="195">
        <f t="shared" si="8"/>
        <v>9208</v>
      </c>
      <c r="Q46" s="195">
        <f>IF(D46="BEV",E46*(1-'3 Model Input'!E$54), E46)</f>
        <v>53.6</v>
      </c>
      <c r="R46" s="196">
        <f>IF(D46="PHEV",F46/G46,F46*(1-'3 Model Input'!E$54)/G46)</f>
        <v>190.4</v>
      </c>
      <c r="S46" s="196">
        <f>IF(D46="PHEV",MIN(M46,E46),MIN(M46,(E46*(1-'3 Model Input'!E$54))))</f>
        <v>25</v>
      </c>
      <c r="T46" s="215">
        <f t="shared" si="9"/>
        <v>88.805970149253739</v>
      </c>
      <c r="U46" s="1"/>
      <c r="V46" s="214">
        <f>P46*'3 Model Input'!E$50</f>
        <v>6906</v>
      </c>
      <c r="W46" s="195">
        <f t="shared" si="10"/>
        <v>690.5999999999998</v>
      </c>
      <c r="X46" s="195">
        <f t="shared" si="11"/>
        <v>9208</v>
      </c>
      <c r="Y46" s="195">
        <f t="shared" si="12"/>
        <v>920.79999999999984</v>
      </c>
      <c r="Z46" s="195">
        <f t="shared" si="13"/>
        <v>0</v>
      </c>
      <c r="AA46" s="223" t="str" cm="1">
        <f t="array" ref="AA46">_xlfn.IFS(ISTEXT('3 Model Input'!F$70),"Missing",ISTEXT('3 Model Input'!I$70),"Missing",ISNUMBER('3 Model Input'!K$70),'3 Model Input'!K$70*P46)</f>
        <v>Missing</v>
      </c>
      <c r="AC46" s="226" cm="1">
        <f t="array" ref="AC46">_xlfn.IFS('3 Model Input'!E$61=1,(V46*G46)/T46,'3 Model Input'!E$61=2,(W46*G46)/T46,'3 Model Input'!E$61=3,(X46*G46)/T46,'3 Model Input'!E$61=4,(Y46*G46)/T46,'3 Model Input'!E$61=5,(Z46*G46)/T46, ISTEXT('3 Model Input'!E$61),"Missing",'3 Model Input'!E$61=6,(AA46*G46)/T46)</f>
        <v>103.68672268907562</v>
      </c>
      <c r="AD46" s="201">
        <f t="shared" si="14"/>
        <v>1</v>
      </c>
      <c r="AE46" s="201">
        <f t="shared" si="15"/>
        <v>0.5</v>
      </c>
      <c r="AF46" s="215">
        <f t="shared" si="16"/>
        <v>2592.1680672268903</v>
      </c>
      <c r="AG46" s="9" t="str" cm="1">
        <f t="array" ref="AG46">_xlfn.IFS(ISNUMBER(AC46), "", ISNUMBER(SEARCH("Blank", AC46)), "", ISERROR(AC46), "Bad input on tab 3")</f>
        <v/>
      </c>
    </row>
    <row r="47" spans="2:33" ht="15.75" x14ac:dyDescent="0.75">
      <c r="B47" s="205" t="str">
        <f>'5 Driver Data'!B47</f>
        <v>0039</v>
      </c>
      <c r="C47" s="191" t="str">
        <f>'5 Driver Data'!C47</f>
        <v>Tesla Model 3</v>
      </c>
      <c r="D47" s="192" t="str">
        <f>'5 Driver Data'!D47</f>
        <v>BEV</v>
      </c>
      <c r="E47" s="191">
        <f>'5 Driver Data'!E47</f>
        <v>68</v>
      </c>
      <c r="F47" s="191">
        <f>'5 Driver Data'!F47</f>
        <v>272</v>
      </c>
      <c r="G47" s="191">
        <f>'5 Driver Data'!G47</f>
        <v>1</v>
      </c>
      <c r="H47" s="191">
        <f>'5 Driver Data'!H47</f>
        <v>4</v>
      </c>
      <c r="I47" s="191">
        <f>'5 Driver Data'!I47</f>
        <v>50</v>
      </c>
      <c r="J47" s="191">
        <f>'5 Driver Data'!J47</f>
        <v>0</v>
      </c>
      <c r="K47" s="206">
        <f>'5 Driver Data'!K47</f>
        <v>1</v>
      </c>
      <c r="L47" s="1"/>
      <c r="M47" s="214">
        <f>'3 Model Input'!E$44*'3 Model Input'!E$45</f>
        <v>25</v>
      </c>
      <c r="N47" s="195">
        <f t="shared" si="7"/>
        <v>10400</v>
      </c>
      <c r="O47" s="195">
        <f>'3 Model Input'!E$49*(1-'3 Model Input'!E$51)</f>
        <v>7699.9999999999991</v>
      </c>
      <c r="P47" s="195">
        <f t="shared" si="8"/>
        <v>18100</v>
      </c>
      <c r="Q47" s="195">
        <f>IF(D47="BEV",E47*(1-'3 Model Input'!E$54), E47)</f>
        <v>54.400000000000006</v>
      </c>
      <c r="R47" s="196">
        <f>IF(D47="PHEV",F47/G47,F47*(1-'3 Model Input'!E$54)/G47)</f>
        <v>217.60000000000002</v>
      </c>
      <c r="S47" s="196">
        <f>IF(D47="PHEV",MIN(M47,E47),MIN(M47,(E47*(1-'3 Model Input'!E$54))))</f>
        <v>25</v>
      </c>
      <c r="T47" s="215">
        <f t="shared" si="9"/>
        <v>100</v>
      </c>
      <c r="U47" s="1"/>
      <c r="V47" s="214">
        <f>P47*'3 Model Input'!E$50</f>
        <v>13575</v>
      </c>
      <c r="W47" s="195">
        <f t="shared" si="10"/>
        <v>13575</v>
      </c>
      <c r="X47" s="195">
        <f t="shared" si="11"/>
        <v>18100</v>
      </c>
      <c r="Y47" s="195">
        <f t="shared" si="12"/>
        <v>18100</v>
      </c>
      <c r="Z47" s="195">
        <f t="shared" si="13"/>
        <v>10400</v>
      </c>
      <c r="AA47" s="223" t="str" cm="1">
        <f t="array" ref="AA47">_xlfn.IFS(ISTEXT('3 Model Input'!F$70),"Missing",ISTEXT('3 Model Input'!I$70),"Missing",ISNUMBER('3 Model Input'!K$70),'3 Model Input'!K$70*P47)</f>
        <v>Missing</v>
      </c>
      <c r="AC47" s="226" cm="1">
        <f t="array" ref="AC47">_xlfn.IFS('3 Model Input'!E$61=1,(V47*G47)/T47,'3 Model Input'!E$61=2,(W47*G47)/T47,'3 Model Input'!E$61=3,(X47*G47)/T47,'3 Model Input'!E$61=4,(Y47*G47)/T47,'3 Model Input'!E$61=5,(Z47*G47)/T47, ISTEXT('3 Model Input'!E$61),"Missing",'3 Model Input'!E$61=6,(AA47*G47)/T47)</f>
        <v>181</v>
      </c>
      <c r="AD47" s="201">
        <f t="shared" si="14"/>
        <v>0.87019230769230771</v>
      </c>
      <c r="AE47" s="201">
        <f t="shared" si="15"/>
        <v>3.4807692307692308</v>
      </c>
      <c r="AF47" s="215">
        <f t="shared" si="16"/>
        <v>4525</v>
      </c>
      <c r="AG47" s="9" t="str" cm="1">
        <f t="array" ref="AG47">_xlfn.IFS(ISNUMBER(AC47), "", ISNUMBER(SEARCH("Blank", AC47)), "", ISERROR(AC47), "Bad input on tab 3")</f>
        <v/>
      </c>
    </row>
    <row r="48" spans="2:33" ht="15.75" x14ac:dyDescent="0.75">
      <c r="B48" s="205" t="str">
        <f>'5 Driver Data'!B48</f>
        <v>0040</v>
      </c>
      <c r="C48" s="191" t="str">
        <f>'5 Driver Data'!C48</f>
        <v>Tesla Model 3</v>
      </c>
      <c r="D48" s="192" t="str">
        <f>'5 Driver Data'!D48</f>
        <v>BEV</v>
      </c>
      <c r="E48" s="191">
        <f>'5 Driver Data'!E48</f>
        <v>68</v>
      </c>
      <c r="F48" s="191">
        <f>'5 Driver Data'!F48</f>
        <v>272</v>
      </c>
      <c r="G48" s="191">
        <f>'5 Driver Data'!G48</f>
        <v>1</v>
      </c>
      <c r="H48" s="191">
        <f>'5 Driver Data'!H48</f>
        <v>2</v>
      </c>
      <c r="I48" s="191">
        <f>'5 Driver Data'!I48</f>
        <v>22</v>
      </c>
      <c r="J48" s="191">
        <f>'5 Driver Data'!J48</f>
        <v>0</v>
      </c>
      <c r="K48" s="206">
        <f>'5 Driver Data'!K48</f>
        <v>1</v>
      </c>
      <c r="L48" s="1"/>
      <c r="M48" s="214">
        <f>'3 Model Input'!E$44*'3 Model Input'!E$45</f>
        <v>25</v>
      </c>
      <c r="N48" s="195">
        <f t="shared" si="7"/>
        <v>2288</v>
      </c>
      <c r="O48" s="195">
        <f>'3 Model Input'!E$49*(1-'3 Model Input'!E$51)</f>
        <v>7699.9999999999991</v>
      </c>
      <c r="P48" s="195">
        <f t="shared" si="8"/>
        <v>9988</v>
      </c>
      <c r="Q48" s="195">
        <f>IF(D48="BEV",E48*(1-'3 Model Input'!E$54), E48)</f>
        <v>54.400000000000006</v>
      </c>
      <c r="R48" s="196">
        <f>IF(D48="PHEV",F48/G48,F48*(1-'3 Model Input'!E$54)/G48)</f>
        <v>217.60000000000002</v>
      </c>
      <c r="S48" s="196">
        <f>IF(D48="PHEV",MIN(M48,E48),MIN(M48,(E48*(1-'3 Model Input'!E$54))))</f>
        <v>25</v>
      </c>
      <c r="T48" s="215">
        <f t="shared" si="9"/>
        <v>100</v>
      </c>
      <c r="U48" s="1"/>
      <c r="V48" s="214">
        <f>P48*'3 Model Input'!E$50</f>
        <v>7491</v>
      </c>
      <c r="W48" s="195">
        <f t="shared" si="10"/>
        <v>7491</v>
      </c>
      <c r="X48" s="195">
        <f t="shared" si="11"/>
        <v>9988</v>
      </c>
      <c r="Y48" s="195">
        <f t="shared" si="12"/>
        <v>9988</v>
      </c>
      <c r="Z48" s="195">
        <f t="shared" si="13"/>
        <v>2288</v>
      </c>
      <c r="AA48" s="223" t="str" cm="1">
        <f t="array" ref="AA48">_xlfn.IFS(ISTEXT('3 Model Input'!F$70),"Missing",ISTEXT('3 Model Input'!I$70),"Missing",ISNUMBER('3 Model Input'!K$70),'3 Model Input'!K$70*P48)</f>
        <v>Missing</v>
      </c>
      <c r="AC48" s="226" cm="1">
        <f t="array" ref="AC48">_xlfn.IFS('3 Model Input'!E$61=1,(V48*G48)/T48,'3 Model Input'!E$61=2,(W48*G48)/T48,'3 Model Input'!E$61=3,(X48*G48)/T48,'3 Model Input'!E$61=4,(Y48*G48)/T48,'3 Model Input'!E$61=5,(Z48*G48)/T48, ISTEXT('3 Model Input'!E$61),"Missing",'3 Model Input'!E$61=6,(AA48*G48)/T48)</f>
        <v>99.88</v>
      </c>
      <c r="AD48" s="201">
        <f t="shared" si="14"/>
        <v>0.96038461538461539</v>
      </c>
      <c r="AE48" s="201">
        <f t="shared" si="15"/>
        <v>1.9207692307692308</v>
      </c>
      <c r="AF48" s="215">
        <f t="shared" si="16"/>
        <v>2497</v>
      </c>
      <c r="AG48" s="9" t="str" cm="1">
        <f t="array" ref="AG48">_xlfn.IFS(ISNUMBER(AC48), "", ISNUMBER(SEARCH("Blank", AC48)), "", ISERROR(AC48), "Bad input on tab 3")</f>
        <v/>
      </c>
    </row>
    <row r="49" spans="2:33" ht="15.75" x14ac:dyDescent="0.75">
      <c r="B49" s="205" t="str">
        <f>'5 Driver Data'!B49</f>
        <v>0041</v>
      </c>
      <c r="C49" s="191" t="str">
        <f>'5 Driver Data'!C49</f>
        <v>Tesla Model 3</v>
      </c>
      <c r="D49" s="192" t="str">
        <f>'5 Driver Data'!D49</f>
        <v>BEV</v>
      </c>
      <c r="E49" s="191">
        <f>'5 Driver Data'!E49</f>
        <v>68</v>
      </c>
      <c r="F49" s="191">
        <f>'5 Driver Data'!F49</f>
        <v>272</v>
      </c>
      <c r="G49" s="191">
        <f>'5 Driver Data'!G49</f>
        <v>1</v>
      </c>
      <c r="H49" s="191">
        <f>'5 Driver Data'!H49</f>
        <v>1</v>
      </c>
      <c r="I49" s="191">
        <f>'5 Driver Data'!I49</f>
        <v>16</v>
      </c>
      <c r="J49" s="191">
        <f>'5 Driver Data'!J49</f>
        <v>0.2</v>
      </c>
      <c r="K49" s="206">
        <f>'5 Driver Data'!K49</f>
        <v>0.8</v>
      </c>
      <c r="L49" s="1"/>
      <c r="M49" s="214">
        <f>'3 Model Input'!E$44*'3 Model Input'!E$45</f>
        <v>25</v>
      </c>
      <c r="N49" s="195">
        <f t="shared" si="7"/>
        <v>832</v>
      </c>
      <c r="O49" s="195">
        <f>'3 Model Input'!E$49*(1-'3 Model Input'!E$51)</f>
        <v>7699.9999999999991</v>
      </c>
      <c r="P49" s="195">
        <f t="shared" si="8"/>
        <v>8532</v>
      </c>
      <c r="Q49" s="195">
        <f>IF(D49="BEV",E49*(1-'3 Model Input'!E$54), E49)</f>
        <v>54.400000000000006</v>
      </c>
      <c r="R49" s="196">
        <f>IF(D49="PHEV",F49/G49,F49*(1-'3 Model Input'!E$54)/G49)</f>
        <v>217.60000000000002</v>
      </c>
      <c r="S49" s="196">
        <f>IF(D49="PHEV",MIN(M49,E49),MIN(M49,(E49*(1-'3 Model Input'!E$54))))</f>
        <v>25</v>
      </c>
      <c r="T49" s="215">
        <f t="shared" si="9"/>
        <v>100</v>
      </c>
      <c r="U49" s="1"/>
      <c r="V49" s="214">
        <f>P49*'3 Model Input'!E$50</f>
        <v>6399</v>
      </c>
      <c r="W49" s="195">
        <f t="shared" si="10"/>
        <v>5119.2000000000007</v>
      </c>
      <c r="X49" s="195">
        <f t="shared" si="11"/>
        <v>8532</v>
      </c>
      <c r="Y49" s="195">
        <f t="shared" si="12"/>
        <v>6825.6</v>
      </c>
      <c r="Z49" s="195">
        <f t="shared" si="13"/>
        <v>665.6</v>
      </c>
      <c r="AA49" s="223" t="str" cm="1">
        <f t="array" ref="AA49">_xlfn.IFS(ISTEXT('3 Model Input'!F$70),"Missing",ISTEXT('3 Model Input'!I$70),"Missing",ISNUMBER('3 Model Input'!K$70),'3 Model Input'!K$70*P49)</f>
        <v>Missing</v>
      </c>
      <c r="AC49" s="226" cm="1">
        <f t="array" ref="AC49">_xlfn.IFS('3 Model Input'!E$61=1,(V49*G49)/T49,'3 Model Input'!E$61=2,(W49*G49)/T49,'3 Model Input'!E$61=3,(X49*G49)/T49,'3 Model Input'!E$61=4,(Y49*G49)/T49,'3 Model Input'!E$61=5,(Z49*G49)/T49, ISTEXT('3 Model Input'!E$61),"Missing",'3 Model Input'!E$61=6,(AA49*G49)/T49)</f>
        <v>85.32</v>
      </c>
      <c r="AD49" s="201">
        <f t="shared" si="14"/>
        <v>1</v>
      </c>
      <c r="AE49" s="201">
        <f t="shared" si="15"/>
        <v>1</v>
      </c>
      <c r="AF49" s="215">
        <f t="shared" si="16"/>
        <v>2133</v>
      </c>
      <c r="AG49" s="9" t="str" cm="1">
        <f t="array" ref="AG49">_xlfn.IFS(ISNUMBER(AC49), "", ISNUMBER(SEARCH("Blank", AC49)), "", ISERROR(AC49), "Bad input on tab 3")</f>
        <v/>
      </c>
    </row>
    <row r="50" spans="2:33" ht="15.75" x14ac:dyDescent="0.75">
      <c r="B50" s="205" t="str">
        <f>'5 Driver Data'!B50</f>
        <v>0042</v>
      </c>
      <c r="C50" s="191" t="str">
        <f>'5 Driver Data'!C50</f>
        <v>Hyundai Ioniq</v>
      </c>
      <c r="D50" s="192" t="str">
        <f>'5 Driver Data'!D50</f>
        <v>BEV</v>
      </c>
      <c r="E50" s="191">
        <f>'5 Driver Data'!E50</f>
        <v>68</v>
      </c>
      <c r="F50" s="191">
        <f>'5 Driver Data'!F50</f>
        <v>220</v>
      </c>
      <c r="G50" s="191">
        <f>'5 Driver Data'!G50</f>
        <v>1</v>
      </c>
      <c r="H50" s="191">
        <f>'5 Driver Data'!H50</f>
        <v>0.5</v>
      </c>
      <c r="I50" s="191">
        <f>'5 Driver Data'!I50</f>
        <v>24</v>
      </c>
      <c r="J50" s="191">
        <f>'5 Driver Data'!J50</f>
        <v>0.4</v>
      </c>
      <c r="K50" s="206">
        <f>'5 Driver Data'!K50</f>
        <v>0.4</v>
      </c>
      <c r="L50" s="1"/>
      <c r="M50" s="214">
        <f>'3 Model Input'!E$44*'3 Model Input'!E$45</f>
        <v>25</v>
      </c>
      <c r="N50" s="195">
        <f t="shared" si="7"/>
        <v>624</v>
      </c>
      <c r="O50" s="195">
        <f>'3 Model Input'!E$49*(1-'3 Model Input'!E$51)</f>
        <v>7699.9999999999991</v>
      </c>
      <c r="P50" s="195">
        <f t="shared" si="8"/>
        <v>8324</v>
      </c>
      <c r="Q50" s="195">
        <f>IF(D50="BEV",E50*(1-'3 Model Input'!E$54), E50)</f>
        <v>54.400000000000006</v>
      </c>
      <c r="R50" s="196">
        <f>IF(D50="PHEV",F50/G50,F50*(1-'3 Model Input'!E$54)/G50)</f>
        <v>176</v>
      </c>
      <c r="S50" s="196">
        <f>IF(D50="PHEV",MIN(M50,E50),MIN(M50,(E50*(1-'3 Model Input'!E$54))))</f>
        <v>25</v>
      </c>
      <c r="T50" s="215">
        <f t="shared" si="9"/>
        <v>80.882352941176478</v>
      </c>
      <c r="U50" s="1"/>
      <c r="V50" s="214">
        <f>P50*'3 Model Input'!E$50</f>
        <v>6243</v>
      </c>
      <c r="W50" s="195">
        <f t="shared" si="10"/>
        <v>3745.7999999999997</v>
      </c>
      <c r="X50" s="195">
        <f t="shared" si="11"/>
        <v>8324</v>
      </c>
      <c r="Y50" s="195">
        <f t="shared" si="12"/>
        <v>4994.3999999999996</v>
      </c>
      <c r="Z50" s="195">
        <f t="shared" si="13"/>
        <v>249.60000000000002</v>
      </c>
      <c r="AA50" s="223" t="str" cm="1">
        <f t="array" ref="AA50">_xlfn.IFS(ISTEXT('3 Model Input'!F$70),"Missing",ISTEXT('3 Model Input'!I$70),"Missing",ISNUMBER('3 Model Input'!K$70),'3 Model Input'!K$70*P50)</f>
        <v>Missing</v>
      </c>
      <c r="AC50" s="226" cm="1">
        <f t="array" ref="AC50">_xlfn.IFS('3 Model Input'!E$61=1,(V50*G50)/T50,'3 Model Input'!E$61=2,(W50*G50)/T50,'3 Model Input'!E$61=3,(X50*G50)/T50,'3 Model Input'!E$61=4,(Y50*G50)/T50,'3 Model Input'!E$61=5,(Z50*G50)/T50, ISTEXT('3 Model Input'!E$61),"Missing",'3 Model Input'!E$61=6,(AA50*G50)/T50)</f>
        <v>102.91490909090908</v>
      </c>
      <c r="AD50" s="201">
        <f t="shared" si="14"/>
        <v>1</v>
      </c>
      <c r="AE50" s="201">
        <f t="shared" si="15"/>
        <v>0.5</v>
      </c>
      <c r="AF50" s="215">
        <f t="shared" si="16"/>
        <v>2572.8727272727269</v>
      </c>
      <c r="AG50" s="9" t="str" cm="1">
        <f t="array" ref="AG50">_xlfn.IFS(ISNUMBER(AC50), "", ISNUMBER(SEARCH("Blank", AC50)), "", ISERROR(AC50), "Bad input on tab 3")</f>
        <v/>
      </c>
    </row>
    <row r="51" spans="2:33" ht="15.75" x14ac:dyDescent="0.75">
      <c r="B51" s="205" t="str">
        <f>'5 Driver Data'!B51</f>
        <v>0043</v>
      </c>
      <c r="C51" s="191" t="str">
        <f>'5 Driver Data'!C51</f>
        <v>Tesla Model 3</v>
      </c>
      <c r="D51" s="192" t="str">
        <f>'5 Driver Data'!D51</f>
        <v>BEV</v>
      </c>
      <c r="E51" s="191">
        <f>'5 Driver Data'!E51</f>
        <v>68</v>
      </c>
      <c r="F51" s="191">
        <f>'5 Driver Data'!F51</f>
        <v>272</v>
      </c>
      <c r="G51" s="191">
        <f>'5 Driver Data'!G51</f>
        <v>1</v>
      </c>
      <c r="H51" s="191">
        <f>'5 Driver Data'!H51</f>
        <v>4</v>
      </c>
      <c r="I51" s="191">
        <f>'5 Driver Data'!I51</f>
        <v>38</v>
      </c>
      <c r="J51" s="191">
        <f>'5 Driver Data'!J51</f>
        <v>1</v>
      </c>
      <c r="K51" s="206">
        <f>'5 Driver Data'!K51</f>
        <v>0</v>
      </c>
      <c r="L51" s="1"/>
      <c r="M51" s="214">
        <f>'3 Model Input'!E$44*'3 Model Input'!E$45</f>
        <v>25</v>
      </c>
      <c r="N51" s="195">
        <f t="shared" si="7"/>
        <v>7904</v>
      </c>
      <c r="O51" s="195">
        <f>'3 Model Input'!E$49*(1-'3 Model Input'!E$51)</f>
        <v>7699.9999999999991</v>
      </c>
      <c r="P51" s="195">
        <f t="shared" si="8"/>
        <v>15604</v>
      </c>
      <c r="Q51" s="195">
        <f>IF(D51="BEV",E51*(1-'3 Model Input'!E$54), E51)</f>
        <v>54.400000000000006</v>
      </c>
      <c r="R51" s="196">
        <f>IF(D51="PHEV",F51/G51,F51*(1-'3 Model Input'!E$54)/G51)</f>
        <v>217.60000000000002</v>
      </c>
      <c r="S51" s="196">
        <f>IF(D51="PHEV",MIN(M51,E51),MIN(M51,(E51*(1-'3 Model Input'!E$54))))</f>
        <v>25</v>
      </c>
      <c r="T51" s="215">
        <f t="shared" si="9"/>
        <v>100</v>
      </c>
      <c r="U51" s="1"/>
      <c r="V51" s="214">
        <f>P51*'3 Model Input'!E$50</f>
        <v>11703</v>
      </c>
      <c r="W51" s="195">
        <f t="shared" si="10"/>
        <v>0</v>
      </c>
      <c r="X51" s="195">
        <f t="shared" si="11"/>
        <v>15604</v>
      </c>
      <c r="Y51" s="195">
        <f t="shared" si="12"/>
        <v>0</v>
      </c>
      <c r="Z51" s="195">
        <f t="shared" si="13"/>
        <v>0</v>
      </c>
      <c r="AA51" s="223" t="str" cm="1">
        <f t="array" ref="AA51">_xlfn.IFS(ISTEXT('3 Model Input'!F$70),"Missing",ISTEXT('3 Model Input'!I$70),"Missing",ISNUMBER('3 Model Input'!K$70),'3 Model Input'!K$70*P51)</f>
        <v>Missing</v>
      </c>
      <c r="AC51" s="226" cm="1">
        <f t="array" ref="AC51">_xlfn.IFS('3 Model Input'!E$61=1,(V51*G51)/T51,'3 Model Input'!E$61=2,(W51*G51)/T51,'3 Model Input'!E$61=3,(X51*G51)/T51,'3 Model Input'!E$61=4,(Y51*G51)/T51,'3 Model Input'!E$61=5,(Z51*G51)/T51, ISTEXT('3 Model Input'!E$61),"Missing",'3 Model Input'!E$61=6,(AA51*G51)/T51)</f>
        <v>156.04</v>
      </c>
      <c r="AD51" s="201">
        <f t="shared" si="14"/>
        <v>0.7501923076923076</v>
      </c>
      <c r="AE51" s="201">
        <f t="shared" si="15"/>
        <v>3.0007692307692304</v>
      </c>
      <c r="AF51" s="215">
        <f t="shared" si="16"/>
        <v>3901</v>
      </c>
      <c r="AG51" s="9" t="str" cm="1">
        <f t="array" ref="AG51">_xlfn.IFS(ISNUMBER(AC51), "", ISNUMBER(SEARCH("Blank", AC51)), "", ISERROR(AC51), "Bad input on tab 3")</f>
        <v/>
      </c>
    </row>
    <row r="52" spans="2:33" ht="15.75" x14ac:dyDescent="0.75">
      <c r="B52" s="205" t="str">
        <f>'5 Driver Data'!B52</f>
        <v>0044</v>
      </c>
      <c r="C52" s="191" t="str">
        <f>'5 Driver Data'!C52</f>
        <v>Tesla Model 3</v>
      </c>
      <c r="D52" s="192" t="str">
        <f>'5 Driver Data'!D52</f>
        <v>BEV</v>
      </c>
      <c r="E52" s="191">
        <f>'5 Driver Data'!E52</f>
        <v>69</v>
      </c>
      <c r="F52" s="191">
        <f>'5 Driver Data'!F52</f>
        <v>272</v>
      </c>
      <c r="G52" s="191">
        <f>'5 Driver Data'!G52</f>
        <v>1</v>
      </c>
      <c r="H52" s="191">
        <f>'5 Driver Data'!H52</f>
        <v>1</v>
      </c>
      <c r="I52" s="191">
        <f>'5 Driver Data'!I52</f>
        <v>24</v>
      </c>
      <c r="J52" s="191">
        <f>'5 Driver Data'!J52</f>
        <v>0</v>
      </c>
      <c r="K52" s="206">
        <f>'5 Driver Data'!K52</f>
        <v>1</v>
      </c>
      <c r="L52" s="1"/>
      <c r="M52" s="214">
        <f>'3 Model Input'!E$44*'3 Model Input'!E$45</f>
        <v>25</v>
      </c>
      <c r="N52" s="195">
        <f t="shared" si="7"/>
        <v>1248</v>
      </c>
      <c r="O52" s="195">
        <f>'3 Model Input'!E$49*(1-'3 Model Input'!E$51)</f>
        <v>7699.9999999999991</v>
      </c>
      <c r="P52" s="195">
        <f t="shared" si="8"/>
        <v>8948</v>
      </c>
      <c r="Q52" s="195">
        <f>IF(D52="BEV",E52*(1-'3 Model Input'!E$54), E52)</f>
        <v>55.2</v>
      </c>
      <c r="R52" s="196">
        <f>IF(D52="PHEV",F52/G52,F52*(1-'3 Model Input'!E$54)/G52)</f>
        <v>217.60000000000002</v>
      </c>
      <c r="S52" s="196">
        <f>IF(D52="PHEV",MIN(M52,E52),MIN(M52,(E52*(1-'3 Model Input'!E$54))))</f>
        <v>25</v>
      </c>
      <c r="T52" s="215">
        <f t="shared" si="9"/>
        <v>98.550724637681157</v>
      </c>
      <c r="U52" s="1"/>
      <c r="V52" s="214">
        <f>P52*'3 Model Input'!E$50</f>
        <v>6711</v>
      </c>
      <c r="W52" s="195">
        <f t="shared" si="10"/>
        <v>6711</v>
      </c>
      <c r="X52" s="195">
        <f t="shared" si="11"/>
        <v>8948</v>
      </c>
      <c r="Y52" s="195">
        <f t="shared" si="12"/>
        <v>8948</v>
      </c>
      <c r="Z52" s="195">
        <f t="shared" si="13"/>
        <v>1248</v>
      </c>
      <c r="AA52" s="223" t="str" cm="1">
        <f t="array" ref="AA52">_xlfn.IFS(ISTEXT('3 Model Input'!F$70),"Missing",ISTEXT('3 Model Input'!I$70),"Missing",ISNUMBER('3 Model Input'!K$70),'3 Model Input'!K$70*P52)</f>
        <v>Missing</v>
      </c>
      <c r="AC52" s="226" cm="1">
        <f t="array" ref="AC52">_xlfn.IFS('3 Model Input'!E$61=1,(V52*G52)/T52,'3 Model Input'!E$61=2,(W52*G52)/T52,'3 Model Input'!E$61=3,(X52*G52)/T52,'3 Model Input'!E$61=4,(Y52*G52)/T52,'3 Model Input'!E$61=5,(Z52*G52)/T52, ISTEXT('3 Model Input'!E$61),"Missing",'3 Model Input'!E$61=6,(AA52*G52)/T52)</f>
        <v>90.795882352941177</v>
      </c>
      <c r="AD52" s="201">
        <f t="shared" si="14"/>
        <v>1</v>
      </c>
      <c r="AE52" s="201">
        <f t="shared" si="15"/>
        <v>1</v>
      </c>
      <c r="AF52" s="215">
        <f t="shared" si="16"/>
        <v>2269.8970588235293</v>
      </c>
      <c r="AG52" s="9" t="str" cm="1">
        <f t="array" ref="AG52">_xlfn.IFS(ISNUMBER(AC52), "", ISNUMBER(SEARCH("Blank", AC52)), "", ISERROR(AC52), "Bad input on tab 3")</f>
        <v/>
      </c>
    </row>
    <row r="53" spans="2:33" ht="15.75" x14ac:dyDescent="0.75">
      <c r="B53" s="205" t="str">
        <f>'5 Driver Data'!B53</f>
        <v>0045</v>
      </c>
      <c r="C53" s="191" t="str">
        <f>'5 Driver Data'!C53</f>
        <v>Nissan Leaf</v>
      </c>
      <c r="D53" s="192" t="str">
        <f>'5 Driver Data'!D53</f>
        <v>BEV</v>
      </c>
      <c r="E53" s="191">
        <f>'5 Driver Data'!E53</f>
        <v>69</v>
      </c>
      <c r="F53" s="191">
        <f>'5 Driver Data'!F53</f>
        <v>215</v>
      </c>
      <c r="G53" s="191">
        <f>'5 Driver Data'!G53</f>
        <v>1</v>
      </c>
      <c r="H53" s="191">
        <f>'5 Driver Data'!H53</f>
        <v>3</v>
      </c>
      <c r="I53" s="191">
        <f>'5 Driver Data'!I53</f>
        <v>14</v>
      </c>
      <c r="J53" s="191">
        <f>'5 Driver Data'!J53</f>
        <v>0.4</v>
      </c>
      <c r="K53" s="206">
        <f>'5 Driver Data'!K53</f>
        <v>0.5</v>
      </c>
      <c r="L53" s="1"/>
      <c r="M53" s="214">
        <f>'3 Model Input'!E$44*'3 Model Input'!E$45</f>
        <v>25</v>
      </c>
      <c r="N53" s="195">
        <f t="shared" si="7"/>
        <v>2184</v>
      </c>
      <c r="O53" s="195">
        <f>'3 Model Input'!E$49*(1-'3 Model Input'!E$51)</f>
        <v>7699.9999999999991</v>
      </c>
      <c r="P53" s="195">
        <f t="shared" si="8"/>
        <v>9884</v>
      </c>
      <c r="Q53" s="195">
        <f>IF(D53="BEV",E53*(1-'3 Model Input'!E$54), E53)</f>
        <v>55.2</v>
      </c>
      <c r="R53" s="196">
        <f>IF(D53="PHEV",F53/G53,F53*(1-'3 Model Input'!E$54)/G53)</f>
        <v>172</v>
      </c>
      <c r="S53" s="196">
        <f>IF(D53="PHEV",MIN(M53,E53),MIN(M53,(E53*(1-'3 Model Input'!E$54))))</f>
        <v>25</v>
      </c>
      <c r="T53" s="215">
        <f t="shared" si="9"/>
        <v>77.898550724637687</v>
      </c>
      <c r="U53" s="1"/>
      <c r="V53" s="214">
        <f>P53*'3 Model Input'!E$50</f>
        <v>7413</v>
      </c>
      <c r="W53" s="195">
        <f t="shared" si="10"/>
        <v>4447.8</v>
      </c>
      <c r="X53" s="195">
        <f t="shared" si="11"/>
        <v>9884</v>
      </c>
      <c r="Y53" s="195">
        <f t="shared" si="12"/>
        <v>5930.4</v>
      </c>
      <c r="Z53" s="195">
        <f t="shared" si="13"/>
        <v>1092</v>
      </c>
      <c r="AA53" s="223" t="str" cm="1">
        <f t="array" ref="AA53">_xlfn.IFS(ISTEXT('3 Model Input'!F$70),"Missing",ISTEXT('3 Model Input'!I$70),"Missing",ISNUMBER('3 Model Input'!K$70),'3 Model Input'!K$70*P53)</f>
        <v>Missing</v>
      </c>
      <c r="AC53" s="226" cm="1">
        <f t="array" ref="AC53">_xlfn.IFS('3 Model Input'!E$61=1,(V53*G53)/T53,'3 Model Input'!E$61=2,(W53*G53)/T53,'3 Model Input'!E$61=3,(X53*G53)/T53,'3 Model Input'!E$61=4,(Y53*G53)/T53,'3 Model Input'!E$61=5,(Z53*G53)/T53, ISTEXT('3 Model Input'!E$61),"Missing",'3 Model Input'!E$61=6,(AA53*G53)/T53)</f>
        <v>126.88297674418604</v>
      </c>
      <c r="AD53" s="201">
        <f t="shared" si="14"/>
        <v>0.81335241502683353</v>
      </c>
      <c r="AE53" s="201">
        <f t="shared" si="15"/>
        <v>2.4400572450805007</v>
      </c>
      <c r="AF53" s="215">
        <f t="shared" si="16"/>
        <v>3172.0744186046509</v>
      </c>
      <c r="AG53" s="9" t="str" cm="1">
        <f t="array" ref="AG53">_xlfn.IFS(ISNUMBER(AC53), "", ISNUMBER(SEARCH("Blank", AC53)), "", ISERROR(AC53), "Bad input on tab 3")</f>
        <v/>
      </c>
    </row>
    <row r="54" spans="2:33" ht="15.75" x14ac:dyDescent="0.75">
      <c r="B54" s="205" t="str">
        <f>'5 Driver Data'!B54</f>
        <v>0046</v>
      </c>
      <c r="C54" s="191" t="str">
        <f>'5 Driver Data'!C54</f>
        <v>Tesla Model 3</v>
      </c>
      <c r="D54" s="192" t="str">
        <f>'5 Driver Data'!D54</f>
        <v>BEV</v>
      </c>
      <c r="E54" s="191">
        <f>'5 Driver Data'!E54</f>
        <v>69</v>
      </c>
      <c r="F54" s="191">
        <f>'5 Driver Data'!F54</f>
        <v>272</v>
      </c>
      <c r="G54" s="191">
        <f>'5 Driver Data'!G54</f>
        <v>1</v>
      </c>
      <c r="H54" s="191">
        <f>'5 Driver Data'!H54</f>
        <v>1</v>
      </c>
      <c r="I54" s="191">
        <f>'5 Driver Data'!I54</f>
        <v>52</v>
      </c>
      <c r="J54" s="191">
        <f>'5 Driver Data'!J54</f>
        <v>0.4</v>
      </c>
      <c r="K54" s="206">
        <f>'5 Driver Data'!K54</f>
        <v>0.5</v>
      </c>
      <c r="L54" s="1"/>
      <c r="M54" s="214">
        <f>'3 Model Input'!E$44*'3 Model Input'!E$45</f>
        <v>25</v>
      </c>
      <c r="N54" s="195">
        <f t="shared" si="7"/>
        <v>2704</v>
      </c>
      <c r="O54" s="195">
        <f>'3 Model Input'!E$49*(1-'3 Model Input'!E$51)</f>
        <v>7699.9999999999991</v>
      </c>
      <c r="P54" s="195">
        <f t="shared" si="8"/>
        <v>10404</v>
      </c>
      <c r="Q54" s="195">
        <f>IF(D54="BEV",E54*(1-'3 Model Input'!E$54), E54)</f>
        <v>55.2</v>
      </c>
      <c r="R54" s="196">
        <f>IF(D54="PHEV",F54/G54,F54*(1-'3 Model Input'!E$54)/G54)</f>
        <v>217.60000000000002</v>
      </c>
      <c r="S54" s="196">
        <f>IF(D54="PHEV",MIN(M54,E54),MIN(M54,(E54*(1-'3 Model Input'!E$54))))</f>
        <v>25</v>
      </c>
      <c r="T54" s="215">
        <f t="shared" si="9"/>
        <v>98.550724637681157</v>
      </c>
      <c r="U54" s="1"/>
      <c r="V54" s="214">
        <f>P54*'3 Model Input'!E$50</f>
        <v>7803</v>
      </c>
      <c r="W54" s="195">
        <f t="shared" si="10"/>
        <v>4681.8</v>
      </c>
      <c r="X54" s="195">
        <f t="shared" si="11"/>
        <v>10404</v>
      </c>
      <c r="Y54" s="195">
        <f t="shared" si="12"/>
        <v>6242.4</v>
      </c>
      <c r="Z54" s="195">
        <f t="shared" si="13"/>
        <v>1352</v>
      </c>
      <c r="AA54" s="223" t="str" cm="1">
        <f t="array" ref="AA54">_xlfn.IFS(ISTEXT('3 Model Input'!F$70),"Missing",ISTEXT('3 Model Input'!I$70),"Missing",ISNUMBER('3 Model Input'!K$70),'3 Model Input'!K$70*P54)</f>
        <v>Missing</v>
      </c>
      <c r="AC54" s="226" cm="1">
        <f t="array" ref="AC54">_xlfn.IFS('3 Model Input'!E$61=1,(V54*G54)/T54,'3 Model Input'!E$61=2,(W54*G54)/T54,'3 Model Input'!E$61=3,(X54*G54)/T54,'3 Model Input'!E$61=4,(Y54*G54)/T54,'3 Model Input'!E$61=5,(Z54*G54)/T54, ISTEXT('3 Model Input'!E$61),"Missing",'3 Model Input'!E$61=6,(AA54*G54)/T54)</f>
        <v>105.57000000000001</v>
      </c>
      <c r="AD54" s="201">
        <f t="shared" si="14"/>
        <v>1</v>
      </c>
      <c r="AE54" s="201">
        <f t="shared" si="15"/>
        <v>1</v>
      </c>
      <c r="AF54" s="215">
        <f t="shared" si="16"/>
        <v>2639.25</v>
      </c>
      <c r="AG54" s="9" t="str" cm="1">
        <f t="array" ref="AG54">_xlfn.IFS(ISNUMBER(AC54), "", ISNUMBER(SEARCH("Blank", AC54)), "", ISERROR(AC54), "Bad input on tab 3")</f>
        <v/>
      </c>
    </row>
    <row r="55" spans="2:33" ht="15.75" x14ac:dyDescent="0.75">
      <c r="B55" s="205" t="str">
        <f>'5 Driver Data'!B55</f>
        <v>0047</v>
      </c>
      <c r="C55" s="191" t="str">
        <f>'5 Driver Data'!C55</f>
        <v>Tesla Model 3</v>
      </c>
      <c r="D55" s="192" t="str">
        <f>'5 Driver Data'!D55</f>
        <v>BEV</v>
      </c>
      <c r="E55" s="191">
        <f>'5 Driver Data'!E55</f>
        <v>69</v>
      </c>
      <c r="F55" s="191">
        <f>'5 Driver Data'!F55</f>
        <v>272</v>
      </c>
      <c r="G55" s="191">
        <f>'5 Driver Data'!G55</f>
        <v>1</v>
      </c>
      <c r="H55" s="191">
        <f>'5 Driver Data'!H55</f>
        <v>5</v>
      </c>
      <c r="I55" s="191">
        <f>'5 Driver Data'!I55</f>
        <v>36</v>
      </c>
      <c r="J55" s="191">
        <f>'5 Driver Data'!J55</f>
        <v>0.8</v>
      </c>
      <c r="K55" s="206">
        <f>'5 Driver Data'!K55</f>
        <v>0.2</v>
      </c>
      <c r="L55" s="1"/>
      <c r="M55" s="214">
        <f>'3 Model Input'!E$44*'3 Model Input'!E$45</f>
        <v>25</v>
      </c>
      <c r="N55" s="195">
        <f t="shared" si="7"/>
        <v>9360</v>
      </c>
      <c r="O55" s="195">
        <f>'3 Model Input'!E$49*(1-'3 Model Input'!E$51)</f>
        <v>7699.9999999999991</v>
      </c>
      <c r="P55" s="195">
        <f t="shared" si="8"/>
        <v>17060</v>
      </c>
      <c r="Q55" s="195">
        <f>IF(D55="BEV",E55*(1-'3 Model Input'!E$54), E55)</f>
        <v>55.2</v>
      </c>
      <c r="R55" s="196">
        <f>IF(D55="PHEV",F55/G55,F55*(1-'3 Model Input'!E$54)/G55)</f>
        <v>217.60000000000002</v>
      </c>
      <c r="S55" s="196">
        <f>IF(D55="PHEV",MIN(M55,E55),MIN(M55,(E55*(1-'3 Model Input'!E$54))))</f>
        <v>25</v>
      </c>
      <c r="T55" s="215">
        <f t="shared" si="9"/>
        <v>98.550724637681157</v>
      </c>
      <c r="U55" s="1"/>
      <c r="V55" s="214">
        <f>P55*'3 Model Input'!E$50</f>
        <v>12795</v>
      </c>
      <c r="W55" s="195">
        <f t="shared" si="10"/>
        <v>2558.9999999999995</v>
      </c>
      <c r="X55" s="195">
        <f t="shared" si="11"/>
        <v>17060</v>
      </c>
      <c r="Y55" s="195">
        <f t="shared" si="12"/>
        <v>3411.9999999999991</v>
      </c>
      <c r="Z55" s="195">
        <f t="shared" si="13"/>
        <v>1872</v>
      </c>
      <c r="AA55" s="223" t="str" cm="1">
        <f t="array" ref="AA55">_xlfn.IFS(ISTEXT('3 Model Input'!F$70),"Missing",ISTEXT('3 Model Input'!I$70),"Missing",ISNUMBER('3 Model Input'!K$70),'3 Model Input'!K$70*P55)</f>
        <v>Missing</v>
      </c>
      <c r="AC55" s="226" cm="1">
        <f t="array" ref="AC55">_xlfn.IFS('3 Model Input'!E$61=1,(V55*G55)/T55,'3 Model Input'!E$61=2,(W55*G55)/T55,'3 Model Input'!E$61=3,(X55*G55)/T55,'3 Model Input'!E$61=4,(Y55*G55)/T55,'3 Model Input'!E$61=5,(Z55*G55)/T55, ISTEXT('3 Model Input'!E$61),"Missing",'3 Model Input'!E$61=6,(AA55*G55)/T55)</f>
        <v>173.10882352941178</v>
      </c>
      <c r="AD55" s="201">
        <f t="shared" si="14"/>
        <v>0.66580316742081458</v>
      </c>
      <c r="AE55" s="201">
        <f t="shared" si="15"/>
        <v>3.3290158371040728</v>
      </c>
      <c r="AF55" s="215">
        <f t="shared" si="16"/>
        <v>4327.7205882352946</v>
      </c>
      <c r="AG55" s="9" t="str" cm="1">
        <f t="array" ref="AG55">_xlfn.IFS(ISNUMBER(AC55), "", ISNUMBER(SEARCH("Blank", AC55)), "", ISERROR(AC55), "Bad input on tab 3")</f>
        <v/>
      </c>
    </row>
    <row r="56" spans="2:33" ht="15.75" x14ac:dyDescent="0.75">
      <c r="B56" s="205" t="str">
        <f>'5 Driver Data'!B56</f>
        <v>0048</v>
      </c>
      <c r="C56" s="191" t="str">
        <f>'5 Driver Data'!C56</f>
        <v>Tesla Model 3</v>
      </c>
      <c r="D56" s="192" t="str">
        <f>'5 Driver Data'!D56</f>
        <v>BEV</v>
      </c>
      <c r="E56" s="191">
        <f>'5 Driver Data'!E56</f>
        <v>69</v>
      </c>
      <c r="F56" s="191">
        <f>'5 Driver Data'!F56</f>
        <v>272</v>
      </c>
      <c r="G56" s="191">
        <f>'5 Driver Data'!G56</f>
        <v>1</v>
      </c>
      <c r="H56" s="191">
        <f>'5 Driver Data'!H56</f>
        <v>0.5</v>
      </c>
      <c r="I56" s="191">
        <f>'5 Driver Data'!I56</f>
        <v>14</v>
      </c>
      <c r="J56" s="191">
        <f>'5 Driver Data'!J56</f>
        <v>0.8</v>
      </c>
      <c r="K56" s="206">
        <f>'5 Driver Data'!K56</f>
        <v>0</v>
      </c>
      <c r="L56" s="1"/>
      <c r="M56" s="214">
        <f>'3 Model Input'!E$44*'3 Model Input'!E$45</f>
        <v>25</v>
      </c>
      <c r="N56" s="195">
        <f t="shared" si="7"/>
        <v>364</v>
      </c>
      <c r="O56" s="195">
        <f>'3 Model Input'!E$49*(1-'3 Model Input'!E$51)</f>
        <v>7699.9999999999991</v>
      </c>
      <c r="P56" s="195">
        <f t="shared" si="8"/>
        <v>8063.9999999999991</v>
      </c>
      <c r="Q56" s="195">
        <f>IF(D56="BEV",E56*(1-'3 Model Input'!E$54), E56)</f>
        <v>55.2</v>
      </c>
      <c r="R56" s="196">
        <f>IF(D56="PHEV",F56/G56,F56*(1-'3 Model Input'!E$54)/G56)</f>
        <v>217.60000000000002</v>
      </c>
      <c r="S56" s="196">
        <f>IF(D56="PHEV",MIN(M56,E56),MIN(M56,(E56*(1-'3 Model Input'!E$54))))</f>
        <v>25</v>
      </c>
      <c r="T56" s="215">
        <f t="shared" si="9"/>
        <v>98.550724637681157</v>
      </c>
      <c r="U56" s="1"/>
      <c r="V56" s="214">
        <f>P56*'3 Model Input'!E$50</f>
        <v>6047.9999999999991</v>
      </c>
      <c r="W56" s="195">
        <f t="shared" si="10"/>
        <v>1209.5999999999995</v>
      </c>
      <c r="X56" s="195">
        <f t="shared" si="11"/>
        <v>8063.9999999999991</v>
      </c>
      <c r="Y56" s="195">
        <f t="shared" si="12"/>
        <v>1612.7999999999995</v>
      </c>
      <c r="Z56" s="195">
        <f t="shared" si="13"/>
        <v>0</v>
      </c>
      <c r="AA56" s="223" t="str" cm="1">
        <f t="array" ref="AA56">_xlfn.IFS(ISTEXT('3 Model Input'!F$70),"Missing",ISTEXT('3 Model Input'!I$70),"Missing",ISNUMBER('3 Model Input'!K$70),'3 Model Input'!K$70*P56)</f>
        <v>Missing</v>
      </c>
      <c r="AC56" s="226" cm="1">
        <f t="array" ref="AC56">_xlfn.IFS('3 Model Input'!E$61=1,(V56*G56)/T56,'3 Model Input'!E$61=2,(W56*G56)/T56,'3 Model Input'!E$61=3,(X56*G56)/T56,'3 Model Input'!E$61=4,(Y56*G56)/T56,'3 Model Input'!E$61=5,(Z56*G56)/T56, ISTEXT('3 Model Input'!E$61),"Missing",'3 Model Input'!E$61=6,(AA56*G56)/T56)</f>
        <v>81.825882352941164</v>
      </c>
      <c r="AD56" s="201">
        <f t="shared" si="14"/>
        <v>1</v>
      </c>
      <c r="AE56" s="201">
        <f t="shared" si="15"/>
        <v>0.5</v>
      </c>
      <c r="AF56" s="215">
        <f t="shared" si="16"/>
        <v>2045.6470588235291</v>
      </c>
      <c r="AG56" s="9" t="str" cm="1">
        <f t="array" ref="AG56">_xlfn.IFS(ISNUMBER(AC56), "", ISNUMBER(SEARCH("Blank", AC56)), "", ISERROR(AC56), "Bad input on tab 3")</f>
        <v/>
      </c>
    </row>
    <row r="57" spans="2:33" ht="15.75" x14ac:dyDescent="0.75">
      <c r="B57" s="205" t="str">
        <f>'5 Driver Data'!B57</f>
        <v>0049</v>
      </c>
      <c r="C57" s="191" t="str">
        <f>'5 Driver Data'!C57</f>
        <v>Tesla Model 3</v>
      </c>
      <c r="D57" s="192" t="str">
        <f>'5 Driver Data'!D57</f>
        <v>BEV</v>
      </c>
      <c r="E57" s="191">
        <f>'5 Driver Data'!E57</f>
        <v>69</v>
      </c>
      <c r="F57" s="191">
        <f>'5 Driver Data'!F57</f>
        <v>272</v>
      </c>
      <c r="G57" s="191">
        <f>'5 Driver Data'!G57</f>
        <v>1</v>
      </c>
      <c r="H57" s="191">
        <f>'5 Driver Data'!H57</f>
        <v>5</v>
      </c>
      <c r="I57" s="191">
        <f>'5 Driver Data'!I57</f>
        <v>4</v>
      </c>
      <c r="J57" s="191">
        <f>'5 Driver Data'!J57</f>
        <v>1</v>
      </c>
      <c r="K57" s="206">
        <f>'5 Driver Data'!K57</f>
        <v>0</v>
      </c>
      <c r="L57" s="1"/>
      <c r="M57" s="214">
        <f>'3 Model Input'!E$44*'3 Model Input'!E$45</f>
        <v>25</v>
      </c>
      <c r="N57" s="195">
        <f t="shared" si="7"/>
        <v>1040</v>
      </c>
      <c r="O57" s="195">
        <f>'3 Model Input'!E$49*(1-'3 Model Input'!E$51)</f>
        <v>7699.9999999999991</v>
      </c>
      <c r="P57" s="195">
        <f t="shared" si="8"/>
        <v>8740</v>
      </c>
      <c r="Q57" s="195">
        <f>IF(D57="BEV",E57*(1-'3 Model Input'!E$54), E57)</f>
        <v>55.2</v>
      </c>
      <c r="R57" s="196">
        <f>IF(D57="PHEV",F57/G57,F57*(1-'3 Model Input'!E$54)/G57)</f>
        <v>217.60000000000002</v>
      </c>
      <c r="S57" s="196">
        <f>IF(D57="PHEV",MIN(M57,E57),MIN(M57,(E57*(1-'3 Model Input'!E$54))))</f>
        <v>25</v>
      </c>
      <c r="T57" s="215">
        <f t="shared" si="9"/>
        <v>98.550724637681157</v>
      </c>
      <c r="U57" s="1"/>
      <c r="V57" s="214">
        <f>P57*'3 Model Input'!E$50</f>
        <v>6555</v>
      </c>
      <c r="W57" s="195">
        <f t="shared" si="10"/>
        <v>0</v>
      </c>
      <c r="X57" s="195">
        <f t="shared" si="11"/>
        <v>8740</v>
      </c>
      <c r="Y57" s="195">
        <f t="shared" si="12"/>
        <v>0</v>
      </c>
      <c r="Z57" s="195">
        <f t="shared" si="13"/>
        <v>0</v>
      </c>
      <c r="AA57" s="223" t="str" cm="1">
        <f t="array" ref="AA57">_xlfn.IFS(ISTEXT('3 Model Input'!F$70),"Missing",ISTEXT('3 Model Input'!I$70),"Missing",ISNUMBER('3 Model Input'!K$70),'3 Model Input'!K$70*P57)</f>
        <v>Missing</v>
      </c>
      <c r="AC57" s="226" cm="1">
        <f t="array" ref="AC57">_xlfn.IFS('3 Model Input'!E$61=1,(V57*G57)/T57,'3 Model Input'!E$61=2,(W57*G57)/T57,'3 Model Input'!E$61=3,(X57*G57)/T57,'3 Model Input'!E$61=4,(Y57*G57)/T57,'3 Model Input'!E$61=5,(Z57*G57)/T57, ISTEXT('3 Model Input'!E$61),"Missing",'3 Model Input'!E$61=6,(AA57*G57)/T57)</f>
        <v>88.685294117647061</v>
      </c>
      <c r="AD57" s="201">
        <f t="shared" si="14"/>
        <v>0.34109728506787329</v>
      </c>
      <c r="AE57" s="201">
        <f t="shared" si="15"/>
        <v>1.7054864253393665</v>
      </c>
      <c r="AF57" s="215">
        <f t="shared" si="16"/>
        <v>2217.1323529411766</v>
      </c>
      <c r="AG57" s="9" t="str" cm="1">
        <f t="array" ref="AG57">_xlfn.IFS(ISNUMBER(AC57), "", ISNUMBER(SEARCH("Blank", AC57)), "", ISERROR(AC57), "Bad input on tab 3")</f>
        <v/>
      </c>
    </row>
    <row r="58" spans="2:33" ht="15.75" x14ac:dyDescent="0.75">
      <c r="B58" s="205" t="str">
        <f>'5 Driver Data'!B58</f>
        <v>0050</v>
      </c>
      <c r="C58" s="191" t="str">
        <f>'5 Driver Data'!C58</f>
        <v>Tesla Model 3</v>
      </c>
      <c r="D58" s="192" t="str">
        <f>'5 Driver Data'!D58</f>
        <v>BEV</v>
      </c>
      <c r="E58" s="191">
        <f>'5 Driver Data'!E58</f>
        <v>69</v>
      </c>
      <c r="F58" s="191">
        <f>'5 Driver Data'!F58</f>
        <v>272</v>
      </c>
      <c r="G58" s="191">
        <f>'5 Driver Data'!G58</f>
        <v>1</v>
      </c>
      <c r="H58" s="191">
        <f>'5 Driver Data'!H58</f>
        <v>4</v>
      </c>
      <c r="I58" s="191">
        <f>'5 Driver Data'!I58</f>
        <v>26</v>
      </c>
      <c r="J58" s="191">
        <f>'5 Driver Data'!J58</f>
        <v>1</v>
      </c>
      <c r="K58" s="206">
        <f>'5 Driver Data'!K58</f>
        <v>0</v>
      </c>
      <c r="L58" s="1"/>
      <c r="M58" s="214">
        <f>'3 Model Input'!E$44*'3 Model Input'!E$45</f>
        <v>25</v>
      </c>
      <c r="N58" s="195">
        <f t="shared" si="7"/>
        <v>5408</v>
      </c>
      <c r="O58" s="195">
        <f>'3 Model Input'!E$49*(1-'3 Model Input'!E$51)</f>
        <v>7699.9999999999991</v>
      </c>
      <c r="P58" s="195">
        <f t="shared" si="8"/>
        <v>13108</v>
      </c>
      <c r="Q58" s="195">
        <f>IF(D58="BEV",E58*(1-'3 Model Input'!E$54), E58)</f>
        <v>55.2</v>
      </c>
      <c r="R58" s="196">
        <f>IF(D58="PHEV",F58/G58,F58*(1-'3 Model Input'!E$54)/G58)</f>
        <v>217.60000000000002</v>
      </c>
      <c r="S58" s="196">
        <f>IF(D58="PHEV",MIN(M58,E58),MIN(M58,(E58*(1-'3 Model Input'!E$54))))</f>
        <v>25</v>
      </c>
      <c r="T58" s="215">
        <f t="shared" si="9"/>
        <v>98.550724637681157</v>
      </c>
      <c r="U58" s="1"/>
      <c r="V58" s="214">
        <f>P58*'3 Model Input'!E$50</f>
        <v>9831</v>
      </c>
      <c r="W58" s="195">
        <f t="shared" si="10"/>
        <v>0</v>
      </c>
      <c r="X58" s="195">
        <f t="shared" si="11"/>
        <v>13108</v>
      </c>
      <c r="Y58" s="195">
        <f t="shared" si="12"/>
        <v>0</v>
      </c>
      <c r="Z58" s="195">
        <f t="shared" si="13"/>
        <v>0</v>
      </c>
      <c r="AA58" s="223" t="str" cm="1">
        <f t="array" ref="AA58">_xlfn.IFS(ISTEXT('3 Model Input'!F$70),"Missing",ISTEXT('3 Model Input'!I$70),"Missing",ISNUMBER('3 Model Input'!K$70),'3 Model Input'!K$70*P58)</f>
        <v>Missing</v>
      </c>
      <c r="AC58" s="226" cm="1">
        <f t="array" ref="AC58">_xlfn.IFS('3 Model Input'!E$61=1,(V58*G58)/T58,'3 Model Input'!E$61=2,(W58*G58)/T58,'3 Model Input'!E$61=3,(X58*G58)/T58,'3 Model Input'!E$61=4,(Y58*G58)/T58,'3 Model Input'!E$61=5,(Z58*G58)/T58, ISTEXT('3 Model Input'!E$61),"Missing",'3 Model Input'!E$61=6,(AA58*G58)/T58)</f>
        <v>133.00764705882352</v>
      </c>
      <c r="AD58" s="201">
        <f t="shared" si="14"/>
        <v>0.63945984162895919</v>
      </c>
      <c r="AE58" s="201">
        <f t="shared" si="15"/>
        <v>2.5578393665158368</v>
      </c>
      <c r="AF58" s="215">
        <f t="shared" si="16"/>
        <v>3325.1911764705883</v>
      </c>
      <c r="AG58" s="9" t="str" cm="1">
        <f t="array" ref="AG58">_xlfn.IFS(ISNUMBER(AC58), "", ISNUMBER(SEARCH("Blank", AC58)), "", ISERROR(AC58), "Bad input on tab 3")</f>
        <v/>
      </c>
    </row>
    <row r="59" spans="2:33" ht="15.75" x14ac:dyDescent="0.75">
      <c r="B59" s="205" t="str">
        <f>'5 Driver Data'!B59</f>
        <v>0051</v>
      </c>
      <c r="C59" s="191" t="str">
        <f>'5 Driver Data'!C59</f>
        <v>Nissan Leaf</v>
      </c>
      <c r="D59" s="192" t="str">
        <f>'5 Driver Data'!D59</f>
        <v>BEV</v>
      </c>
      <c r="E59" s="191">
        <f>'5 Driver Data'!E59</f>
        <v>70</v>
      </c>
      <c r="F59" s="191">
        <f>'5 Driver Data'!F59</f>
        <v>226</v>
      </c>
      <c r="G59" s="191">
        <f>'5 Driver Data'!G59</f>
        <v>1</v>
      </c>
      <c r="H59" s="191">
        <f>'5 Driver Data'!H59</f>
        <v>1</v>
      </c>
      <c r="I59" s="191">
        <f>'5 Driver Data'!I59</f>
        <v>16</v>
      </c>
      <c r="J59" s="191">
        <f>'5 Driver Data'!J59</f>
        <v>0.5</v>
      </c>
      <c r="K59" s="206">
        <f>'5 Driver Data'!K59</f>
        <v>0</v>
      </c>
      <c r="L59" s="1"/>
      <c r="M59" s="214">
        <f>'3 Model Input'!E$44*'3 Model Input'!E$45</f>
        <v>25</v>
      </c>
      <c r="N59" s="195">
        <f t="shared" si="7"/>
        <v>832</v>
      </c>
      <c r="O59" s="195">
        <f>'3 Model Input'!E$49*(1-'3 Model Input'!E$51)</f>
        <v>7699.9999999999991</v>
      </c>
      <c r="P59" s="195">
        <f t="shared" si="8"/>
        <v>8532</v>
      </c>
      <c r="Q59" s="195">
        <f>IF(D59="BEV",E59*(1-'3 Model Input'!E$54), E59)</f>
        <v>56</v>
      </c>
      <c r="R59" s="196">
        <f>IF(D59="PHEV",F59/G59,F59*(1-'3 Model Input'!E$54)/G59)</f>
        <v>180.8</v>
      </c>
      <c r="S59" s="196">
        <f>IF(D59="PHEV",MIN(M59,E59),MIN(M59,(E59*(1-'3 Model Input'!E$54))))</f>
        <v>25</v>
      </c>
      <c r="T59" s="215">
        <f t="shared" si="9"/>
        <v>80.714285714285722</v>
      </c>
      <c r="U59" s="1"/>
      <c r="V59" s="214">
        <f>P59*'3 Model Input'!E$50</f>
        <v>6399</v>
      </c>
      <c r="W59" s="195">
        <f t="shared" si="10"/>
        <v>3199.5</v>
      </c>
      <c r="X59" s="195">
        <f t="shared" si="11"/>
        <v>8532</v>
      </c>
      <c r="Y59" s="195">
        <f t="shared" si="12"/>
        <v>4266</v>
      </c>
      <c r="Z59" s="195">
        <f t="shared" si="13"/>
        <v>0</v>
      </c>
      <c r="AA59" s="223" t="str" cm="1">
        <f t="array" ref="AA59">_xlfn.IFS(ISTEXT('3 Model Input'!F$70),"Missing",ISTEXT('3 Model Input'!I$70),"Missing",ISNUMBER('3 Model Input'!K$70),'3 Model Input'!K$70*P59)</f>
        <v>Missing</v>
      </c>
      <c r="AC59" s="226" cm="1">
        <f t="array" ref="AC59">_xlfn.IFS('3 Model Input'!E$61=1,(V59*G59)/T59,'3 Model Input'!E$61=2,(W59*G59)/T59,'3 Model Input'!E$61=3,(X59*G59)/T59,'3 Model Input'!E$61=4,(Y59*G59)/T59,'3 Model Input'!E$61=5,(Z59*G59)/T59, ISTEXT('3 Model Input'!E$61),"Missing",'3 Model Input'!E$61=6,(AA59*G59)/T59)</f>
        <v>105.70619469026548</v>
      </c>
      <c r="AD59" s="201">
        <f t="shared" si="14"/>
        <v>1</v>
      </c>
      <c r="AE59" s="201">
        <f t="shared" si="15"/>
        <v>1</v>
      </c>
      <c r="AF59" s="215">
        <f t="shared" si="16"/>
        <v>2642.6548672566369</v>
      </c>
      <c r="AG59" s="9" t="str" cm="1">
        <f t="array" ref="AG59">_xlfn.IFS(ISNUMBER(AC59), "", ISNUMBER(SEARCH("Blank", AC59)), "", ISERROR(AC59), "Bad input on tab 3")</f>
        <v/>
      </c>
    </row>
    <row r="60" spans="2:33" ht="15.75" x14ac:dyDescent="0.75">
      <c r="B60" s="205" t="str">
        <f>'5 Driver Data'!B60</f>
        <v>0052</v>
      </c>
      <c r="C60" s="191" t="str">
        <f>'5 Driver Data'!C60</f>
        <v>Hyundai Kona</v>
      </c>
      <c r="D60" s="192" t="str">
        <f>'5 Driver Data'!D60</f>
        <v>BEV</v>
      </c>
      <c r="E60" s="191">
        <f>'5 Driver Data'!E60</f>
        <v>71</v>
      </c>
      <c r="F60" s="191">
        <f>'5 Driver Data'!F60</f>
        <v>258</v>
      </c>
      <c r="G60" s="191">
        <f>'5 Driver Data'!G60</f>
        <v>1</v>
      </c>
      <c r="H60" s="191">
        <f>'5 Driver Data'!H60</f>
        <v>4</v>
      </c>
      <c r="I60" s="191">
        <f>'5 Driver Data'!I60</f>
        <v>44</v>
      </c>
      <c r="J60" s="191">
        <f>'5 Driver Data'!J60</f>
        <v>0.5</v>
      </c>
      <c r="K60" s="206">
        <f>'5 Driver Data'!K60</f>
        <v>0</v>
      </c>
      <c r="L60" s="1"/>
      <c r="M60" s="214">
        <f>'3 Model Input'!E$44*'3 Model Input'!E$45</f>
        <v>25</v>
      </c>
      <c r="N60" s="195">
        <f t="shared" si="7"/>
        <v>9152</v>
      </c>
      <c r="O60" s="195">
        <f>'3 Model Input'!E$49*(1-'3 Model Input'!E$51)</f>
        <v>7699.9999999999991</v>
      </c>
      <c r="P60" s="195">
        <f t="shared" si="8"/>
        <v>16852</v>
      </c>
      <c r="Q60" s="195">
        <f>IF(D60="BEV",E60*(1-'3 Model Input'!E$54), E60)</f>
        <v>56.800000000000004</v>
      </c>
      <c r="R60" s="196">
        <f>IF(D60="PHEV",F60/G60,F60*(1-'3 Model Input'!E$54)/G60)</f>
        <v>206.4</v>
      </c>
      <c r="S60" s="196">
        <f>IF(D60="PHEV",MIN(M60,E60),MIN(M60,(E60*(1-'3 Model Input'!E$54))))</f>
        <v>25</v>
      </c>
      <c r="T60" s="215">
        <f t="shared" si="9"/>
        <v>90.845070422535201</v>
      </c>
      <c r="U60" s="1"/>
      <c r="V60" s="214">
        <f>P60*'3 Model Input'!E$50</f>
        <v>12639</v>
      </c>
      <c r="W60" s="195">
        <f t="shared" si="10"/>
        <v>6319.5</v>
      </c>
      <c r="X60" s="195">
        <f t="shared" si="11"/>
        <v>16852</v>
      </c>
      <c r="Y60" s="195">
        <f t="shared" si="12"/>
        <v>8426</v>
      </c>
      <c r="Z60" s="195">
        <f t="shared" si="13"/>
        <v>0</v>
      </c>
      <c r="AA60" s="223" t="str" cm="1">
        <f t="array" ref="AA60">_xlfn.IFS(ISTEXT('3 Model Input'!F$70),"Missing",ISTEXT('3 Model Input'!I$70),"Missing",ISNUMBER('3 Model Input'!K$70),'3 Model Input'!K$70*P60)</f>
        <v>Missing</v>
      </c>
      <c r="AC60" s="226" cm="1">
        <f t="array" ref="AC60">_xlfn.IFS('3 Model Input'!E$61=1,(V60*G60)/T60,'3 Model Input'!E$61=2,(W60*G60)/T60,'3 Model Input'!E$61=3,(X60*G60)/T60,'3 Model Input'!E$61=4,(Y60*G60)/T60,'3 Model Input'!E$61=5,(Z60*G60)/T60, ISTEXT('3 Model Input'!E$61),"Missing",'3 Model Input'!E$61=6,(AA60*G60)/T60)</f>
        <v>185.50263565891476</v>
      </c>
      <c r="AD60" s="201">
        <f t="shared" si="14"/>
        <v>0.89183959451401329</v>
      </c>
      <c r="AE60" s="201">
        <f t="shared" si="15"/>
        <v>3.5673583780560532</v>
      </c>
      <c r="AF60" s="215">
        <f t="shared" si="16"/>
        <v>4637.5658914728692</v>
      </c>
      <c r="AG60" s="9" t="str" cm="1">
        <f t="array" ref="AG60">_xlfn.IFS(ISNUMBER(AC60), "", ISNUMBER(SEARCH("Blank", AC60)), "", ISERROR(AC60), "Bad input on tab 3")</f>
        <v/>
      </c>
    </row>
    <row r="61" spans="2:33" ht="15.75" x14ac:dyDescent="0.75">
      <c r="B61" s="205" t="str">
        <f>'5 Driver Data'!B61</f>
        <v>0053</v>
      </c>
      <c r="C61" s="191" t="str">
        <f>'5 Driver Data'!C61</f>
        <v>Hyundai Kona</v>
      </c>
      <c r="D61" s="192" t="str">
        <f>'5 Driver Data'!D61</f>
        <v>BEV</v>
      </c>
      <c r="E61" s="191">
        <f>'5 Driver Data'!E61</f>
        <v>71</v>
      </c>
      <c r="F61" s="191">
        <f>'5 Driver Data'!F61</f>
        <v>258</v>
      </c>
      <c r="G61" s="191">
        <f>'5 Driver Data'!G61</f>
        <v>1</v>
      </c>
      <c r="H61" s="191">
        <f>'5 Driver Data'!H61</f>
        <v>5</v>
      </c>
      <c r="I61" s="191">
        <f>'5 Driver Data'!I61</f>
        <v>30</v>
      </c>
      <c r="J61" s="191">
        <f>'5 Driver Data'!J61</f>
        <v>1</v>
      </c>
      <c r="K61" s="206">
        <f>'5 Driver Data'!K61</f>
        <v>0</v>
      </c>
      <c r="L61" s="1"/>
      <c r="M61" s="214">
        <f>'3 Model Input'!E$44*'3 Model Input'!E$45</f>
        <v>25</v>
      </c>
      <c r="N61" s="195">
        <f t="shared" si="7"/>
        <v>7800</v>
      </c>
      <c r="O61" s="195">
        <f>'3 Model Input'!E$49*(1-'3 Model Input'!E$51)</f>
        <v>7699.9999999999991</v>
      </c>
      <c r="P61" s="195">
        <f t="shared" si="8"/>
        <v>15500</v>
      </c>
      <c r="Q61" s="195">
        <f>IF(D61="BEV",E61*(1-'3 Model Input'!E$54), E61)</f>
        <v>56.800000000000004</v>
      </c>
      <c r="R61" s="196">
        <f>IF(D61="PHEV",F61/G61,F61*(1-'3 Model Input'!E$54)/G61)</f>
        <v>206.4</v>
      </c>
      <c r="S61" s="196">
        <f>IF(D61="PHEV",MIN(M61,E61),MIN(M61,(E61*(1-'3 Model Input'!E$54))))</f>
        <v>25</v>
      </c>
      <c r="T61" s="215">
        <f t="shared" si="9"/>
        <v>90.845070422535201</v>
      </c>
      <c r="U61" s="1"/>
      <c r="V61" s="214">
        <f>P61*'3 Model Input'!E$50</f>
        <v>11625</v>
      </c>
      <c r="W61" s="195">
        <f t="shared" si="10"/>
        <v>0</v>
      </c>
      <c r="X61" s="195">
        <f t="shared" si="11"/>
        <v>15500</v>
      </c>
      <c r="Y61" s="195">
        <f t="shared" si="12"/>
        <v>0</v>
      </c>
      <c r="Z61" s="195">
        <f t="shared" si="13"/>
        <v>0</v>
      </c>
      <c r="AA61" s="223" t="str" cm="1">
        <f t="array" ref="AA61">_xlfn.IFS(ISTEXT('3 Model Input'!F$70),"Missing",ISTEXT('3 Model Input'!I$70),"Missing",ISNUMBER('3 Model Input'!K$70),'3 Model Input'!K$70*P61)</f>
        <v>Missing</v>
      </c>
      <c r="AC61" s="226" cm="1">
        <f t="array" ref="AC61">_xlfn.IFS('3 Model Input'!E$61=1,(V61*G61)/T61,'3 Model Input'!E$61=2,(W61*G61)/T61,'3 Model Input'!E$61=3,(X61*G61)/T61,'3 Model Input'!E$61=4,(Y61*G61)/T61,'3 Model Input'!E$61=5,(Z61*G61)/T61, ISTEXT('3 Model Input'!E$61),"Missing",'3 Model Input'!E$61=6,(AA61*G61)/T61)</f>
        <v>170.62015503875972</v>
      </c>
      <c r="AD61" s="201">
        <f t="shared" si="14"/>
        <v>0.65623136553369121</v>
      </c>
      <c r="AE61" s="201">
        <f t="shared" si="15"/>
        <v>3.2811568276684562</v>
      </c>
      <c r="AF61" s="215">
        <f t="shared" si="16"/>
        <v>4265.5038759689933</v>
      </c>
      <c r="AG61" s="9" t="str" cm="1">
        <f t="array" ref="AG61">_xlfn.IFS(ISNUMBER(AC61), "", ISNUMBER(SEARCH("Blank", AC61)), "", ISERROR(AC61), "Bad input on tab 3")</f>
        <v/>
      </c>
    </row>
    <row r="62" spans="2:33" ht="15.75" x14ac:dyDescent="0.75">
      <c r="B62" s="205" t="str">
        <f>'5 Driver Data'!B62</f>
        <v>0054</v>
      </c>
      <c r="C62" s="191" t="str">
        <f>'5 Driver Data'!C62</f>
        <v>Kia Niro Electric</v>
      </c>
      <c r="D62" s="192" t="str">
        <f>'5 Driver Data'!D62</f>
        <v>BEV</v>
      </c>
      <c r="E62" s="191">
        <f>'5 Driver Data'!E62</f>
        <v>72</v>
      </c>
      <c r="F62" s="191">
        <f>'5 Driver Data'!F62</f>
        <v>239</v>
      </c>
      <c r="G62" s="191">
        <f>'5 Driver Data'!G62</f>
        <v>1</v>
      </c>
      <c r="H62" s="191">
        <f>'5 Driver Data'!H62</f>
        <v>5</v>
      </c>
      <c r="I62" s="191">
        <f>'5 Driver Data'!I62</f>
        <v>16</v>
      </c>
      <c r="J62" s="191">
        <f>'5 Driver Data'!J62</f>
        <v>0</v>
      </c>
      <c r="K62" s="206">
        <f>'5 Driver Data'!K62</f>
        <v>1</v>
      </c>
      <c r="L62" s="1"/>
      <c r="M62" s="214">
        <f>'3 Model Input'!E$44*'3 Model Input'!E$45</f>
        <v>25</v>
      </c>
      <c r="N62" s="195">
        <f t="shared" si="7"/>
        <v>4160</v>
      </c>
      <c r="O62" s="195">
        <f>'3 Model Input'!E$49*(1-'3 Model Input'!E$51)</f>
        <v>7699.9999999999991</v>
      </c>
      <c r="P62" s="195">
        <f t="shared" si="8"/>
        <v>11860</v>
      </c>
      <c r="Q62" s="195">
        <f>IF(D62="BEV",E62*(1-'3 Model Input'!E$54), E62)</f>
        <v>57.6</v>
      </c>
      <c r="R62" s="196">
        <f>IF(D62="PHEV",F62/G62,F62*(1-'3 Model Input'!E$54)/G62)</f>
        <v>191.20000000000002</v>
      </c>
      <c r="S62" s="196">
        <f>IF(D62="PHEV",MIN(M62,E62),MIN(M62,(E62*(1-'3 Model Input'!E$54))))</f>
        <v>25</v>
      </c>
      <c r="T62" s="215">
        <f t="shared" si="9"/>
        <v>82.986111111111114</v>
      </c>
      <c r="U62" s="1"/>
      <c r="V62" s="214">
        <f>P62*'3 Model Input'!E$50</f>
        <v>8895</v>
      </c>
      <c r="W62" s="195">
        <f t="shared" si="10"/>
        <v>8895</v>
      </c>
      <c r="X62" s="195">
        <f t="shared" si="11"/>
        <v>11860</v>
      </c>
      <c r="Y62" s="195">
        <f t="shared" si="12"/>
        <v>11860</v>
      </c>
      <c r="Z62" s="195">
        <f t="shared" si="13"/>
        <v>4160</v>
      </c>
      <c r="AA62" s="223" t="str" cm="1">
        <f t="array" ref="AA62">_xlfn.IFS(ISTEXT('3 Model Input'!F$70),"Missing",ISTEXT('3 Model Input'!I$70),"Missing",ISNUMBER('3 Model Input'!K$70),'3 Model Input'!K$70*P62)</f>
        <v>Missing</v>
      </c>
      <c r="AC62" s="226" cm="1">
        <f t="array" ref="AC62">_xlfn.IFS('3 Model Input'!E$61=1,(V62*G62)/T62,'3 Model Input'!E$61=2,(W62*G62)/T62,'3 Model Input'!E$61=3,(X62*G62)/T62,'3 Model Input'!E$61=4,(Y62*G62)/T62,'3 Model Input'!E$61=5,(Z62*G62)/T62, ISTEXT('3 Model Input'!E$61),"Missing",'3 Model Input'!E$61=6,(AA62*G62)/T62)</f>
        <v>142.91548117154812</v>
      </c>
      <c r="AD62" s="201">
        <f t="shared" si="14"/>
        <v>0.54967492758287739</v>
      </c>
      <c r="AE62" s="201">
        <f t="shared" si="15"/>
        <v>2.7483746379143872</v>
      </c>
      <c r="AF62" s="215">
        <f t="shared" si="16"/>
        <v>3572.8870292887032</v>
      </c>
      <c r="AG62" s="9" t="str" cm="1">
        <f t="array" ref="AG62">_xlfn.IFS(ISNUMBER(AC62), "", ISNUMBER(SEARCH("Blank", AC62)), "", ISERROR(AC62), "Bad input on tab 3")</f>
        <v/>
      </c>
    </row>
    <row r="63" spans="2:33" ht="15.75" x14ac:dyDescent="0.75">
      <c r="B63" s="205" t="str">
        <f>'5 Driver Data'!B63</f>
        <v>0055</v>
      </c>
      <c r="C63" s="191" t="str">
        <f>'5 Driver Data'!C63</f>
        <v>Kia Niro Electric</v>
      </c>
      <c r="D63" s="192" t="str">
        <f>'5 Driver Data'!D63</f>
        <v>BEV</v>
      </c>
      <c r="E63" s="191">
        <f>'5 Driver Data'!E63</f>
        <v>72</v>
      </c>
      <c r="F63" s="191">
        <f>'5 Driver Data'!F63</f>
        <v>239</v>
      </c>
      <c r="G63" s="191">
        <f>'5 Driver Data'!G63</f>
        <v>1</v>
      </c>
      <c r="H63" s="191">
        <f>'5 Driver Data'!H63</f>
        <v>3</v>
      </c>
      <c r="I63" s="191">
        <f>'5 Driver Data'!I63</f>
        <v>8</v>
      </c>
      <c r="J63" s="191">
        <f>'5 Driver Data'!J63</f>
        <v>0.1</v>
      </c>
      <c r="K63" s="206">
        <f>'5 Driver Data'!K63</f>
        <v>0</v>
      </c>
      <c r="L63" s="1"/>
      <c r="M63" s="214">
        <f>'3 Model Input'!E$44*'3 Model Input'!E$45</f>
        <v>25</v>
      </c>
      <c r="N63" s="195">
        <f t="shared" si="7"/>
        <v>1248</v>
      </c>
      <c r="O63" s="195">
        <f>'3 Model Input'!E$49*(1-'3 Model Input'!E$51)</f>
        <v>7699.9999999999991</v>
      </c>
      <c r="P63" s="195">
        <f t="shared" si="8"/>
        <v>8948</v>
      </c>
      <c r="Q63" s="195">
        <f>IF(D63="BEV",E63*(1-'3 Model Input'!E$54), E63)</f>
        <v>57.6</v>
      </c>
      <c r="R63" s="196">
        <f>IF(D63="PHEV",F63/G63,F63*(1-'3 Model Input'!E$54)/G63)</f>
        <v>191.20000000000002</v>
      </c>
      <c r="S63" s="196">
        <f>IF(D63="PHEV",MIN(M63,E63),MIN(M63,(E63*(1-'3 Model Input'!E$54))))</f>
        <v>25</v>
      </c>
      <c r="T63" s="215">
        <f t="shared" si="9"/>
        <v>82.986111111111114</v>
      </c>
      <c r="U63" s="1"/>
      <c r="V63" s="214">
        <f>P63*'3 Model Input'!E$50</f>
        <v>6711</v>
      </c>
      <c r="W63" s="195">
        <f t="shared" si="10"/>
        <v>6039.9000000000005</v>
      </c>
      <c r="X63" s="195">
        <f t="shared" si="11"/>
        <v>8948</v>
      </c>
      <c r="Y63" s="195">
        <f t="shared" si="12"/>
        <v>8053.2</v>
      </c>
      <c r="Z63" s="195">
        <f t="shared" si="13"/>
        <v>0</v>
      </c>
      <c r="AA63" s="223" t="str" cm="1">
        <f t="array" ref="AA63">_xlfn.IFS(ISTEXT('3 Model Input'!F$70),"Missing",ISTEXT('3 Model Input'!I$70),"Missing",ISNUMBER('3 Model Input'!K$70),'3 Model Input'!K$70*P63)</f>
        <v>Missing</v>
      </c>
      <c r="AC63" s="226" cm="1">
        <f t="array" ref="AC63">_xlfn.IFS('3 Model Input'!E$61=1,(V63*G63)/T63,'3 Model Input'!E$61=2,(W63*G63)/T63,'3 Model Input'!E$61=3,(X63*G63)/T63,'3 Model Input'!E$61=4,(Y63*G63)/T63,'3 Model Input'!E$61=5,(Z63*G63)/T63, ISTEXT('3 Model Input'!E$61),"Missing",'3 Model Input'!E$61=6,(AA63*G63)/T63)</f>
        <v>107.8252719665272</v>
      </c>
      <c r="AD63" s="201">
        <f t="shared" si="14"/>
        <v>0.69118764081107187</v>
      </c>
      <c r="AE63" s="201">
        <f t="shared" si="15"/>
        <v>2.0735629224332155</v>
      </c>
      <c r="AF63" s="215">
        <f t="shared" si="16"/>
        <v>2695.6317991631799</v>
      </c>
      <c r="AG63" s="9" t="str" cm="1">
        <f t="array" ref="AG63">_xlfn.IFS(ISNUMBER(AC63), "", ISNUMBER(SEARCH("Blank", AC63)), "", ISERROR(AC63), "Bad input on tab 3")</f>
        <v/>
      </c>
    </row>
    <row r="64" spans="2:33" ht="15.75" x14ac:dyDescent="0.75">
      <c r="B64" s="205" t="str">
        <f>'5 Driver Data'!B64</f>
        <v>0056</v>
      </c>
      <c r="C64" s="191" t="str">
        <f>'5 Driver Data'!C64</f>
        <v>Chevrolet Bolt</v>
      </c>
      <c r="D64" s="192" t="str">
        <f>'5 Driver Data'!D64</f>
        <v>BEV</v>
      </c>
      <c r="E64" s="191">
        <f>'5 Driver Data'!E64</f>
        <v>73</v>
      </c>
      <c r="F64" s="191">
        <f>'5 Driver Data'!F64</f>
        <v>259</v>
      </c>
      <c r="G64" s="191">
        <f>'5 Driver Data'!G64</f>
        <v>1</v>
      </c>
      <c r="H64" s="191">
        <f>'5 Driver Data'!H64</f>
        <v>2</v>
      </c>
      <c r="I64" s="191">
        <f>'5 Driver Data'!I64</f>
        <v>2</v>
      </c>
      <c r="J64" s="191">
        <f>'5 Driver Data'!J64</f>
        <v>0</v>
      </c>
      <c r="K64" s="206">
        <f>'5 Driver Data'!K64</f>
        <v>0.3</v>
      </c>
      <c r="L64" s="1"/>
      <c r="M64" s="214">
        <f>'3 Model Input'!E$44*'3 Model Input'!E$45</f>
        <v>25</v>
      </c>
      <c r="N64" s="195">
        <f t="shared" si="7"/>
        <v>208</v>
      </c>
      <c r="O64" s="195">
        <f>'3 Model Input'!E$49*(1-'3 Model Input'!E$51)</f>
        <v>7699.9999999999991</v>
      </c>
      <c r="P64" s="195">
        <f t="shared" si="8"/>
        <v>7907.9999999999991</v>
      </c>
      <c r="Q64" s="195">
        <f>IF(D64="BEV",E64*(1-'3 Model Input'!E$54), E64)</f>
        <v>58.400000000000006</v>
      </c>
      <c r="R64" s="196">
        <f>IF(D64="PHEV",F64/G64,F64*(1-'3 Model Input'!E$54)/G64)</f>
        <v>207.20000000000002</v>
      </c>
      <c r="S64" s="196">
        <f>IF(D64="PHEV",MIN(M64,E64),MIN(M64,(E64*(1-'3 Model Input'!E$54))))</f>
        <v>25</v>
      </c>
      <c r="T64" s="215">
        <f t="shared" si="9"/>
        <v>88.698630136986296</v>
      </c>
      <c r="U64" s="1"/>
      <c r="V64" s="214">
        <f>P64*'3 Model Input'!E$50</f>
        <v>5930.9999999999991</v>
      </c>
      <c r="W64" s="195">
        <f t="shared" si="10"/>
        <v>5930.9999999999991</v>
      </c>
      <c r="X64" s="195">
        <f t="shared" si="11"/>
        <v>7907.9999999999991</v>
      </c>
      <c r="Y64" s="195">
        <f t="shared" si="12"/>
        <v>7907.9999999999991</v>
      </c>
      <c r="Z64" s="195">
        <f t="shared" si="13"/>
        <v>62.4</v>
      </c>
      <c r="AA64" s="223" t="str" cm="1">
        <f t="array" ref="AA64">_xlfn.IFS(ISTEXT('3 Model Input'!F$70),"Missing",ISTEXT('3 Model Input'!I$70),"Missing",ISNUMBER('3 Model Input'!K$70),'3 Model Input'!K$70*P64)</f>
        <v>Missing</v>
      </c>
      <c r="AC64" s="226" cm="1">
        <f t="array" ref="AC64">_xlfn.IFS('3 Model Input'!E$61=1,(V64*G64)/T64,'3 Model Input'!E$61=2,(W64*G64)/T64,'3 Model Input'!E$61=3,(X64*G64)/T64,'3 Model Input'!E$61=4,(Y64*G64)/T64,'3 Model Input'!E$61=5,(Z64*G64)/T64, ISTEXT('3 Model Input'!E$61),"Missing",'3 Model Input'!E$61=6,(AA64*G64)/T64)</f>
        <v>89.155830115830113</v>
      </c>
      <c r="AD64" s="201">
        <f t="shared" si="14"/>
        <v>0.85726759726759727</v>
      </c>
      <c r="AE64" s="201">
        <f t="shared" si="15"/>
        <v>1.7145351945351945</v>
      </c>
      <c r="AF64" s="215">
        <f t="shared" si="16"/>
        <v>2228.895752895753</v>
      </c>
      <c r="AG64" s="9" t="str" cm="1">
        <f t="array" ref="AG64">_xlfn.IFS(ISNUMBER(AC64), "", ISNUMBER(SEARCH("Blank", AC64)), "", ISERROR(AC64), "Bad input on tab 3")</f>
        <v/>
      </c>
    </row>
    <row r="65" spans="2:33" ht="15.75" x14ac:dyDescent="0.75">
      <c r="B65" s="205" t="str">
        <f>'5 Driver Data'!B65</f>
        <v>0057</v>
      </c>
      <c r="C65" s="191" t="str">
        <f>'5 Driver Data'!C65</f>
        <v>Tesla Model 3</v>
      </c>
      <c r="D65" s="192" t="str">
        <f>'5 Driver Data'!D65</f>
        <v>BEV</v>
      </c>
      <c r="E65" s="191">
        <f>'5 Driver Data'!E65</f>
        <v>73</v>
      </c>
      <c r="F65" s="191">
        <f>'5 Driver Data'!F65</f>
        <v>264</v>
      </c>
      <c r="G65" s="191">
        <f>'5 Driver Data'!G65</f>
        <v>1</v>
      </c>
      <c r="H65" s="191">
        <f>'5 Driver Data'!H65</f>
        <v>2</v>
      </c>
      <c r="I65" s="191">
        <f>'5 Driver Data'!I65</f>
        <v>8</v>
      </c>
      <c r="J65" s="191">
        <f>'5 Driver Data'!J65</f>
        <v>0</v>
      </c>
      <c r="K65" s="206">
        <f>'5 Driver Data'!K65</f>
        <v>0.5</v>
      </c>
      <c r="L65" s="1"/>
      <c r="M65" s="214">
        <f>'3 Model Input'!E$44*'3 Model Input'!E$45</f>
        <v>25</v>
      </c>
      <c r="N65" s="195">
        <f t="shared" si="7"/>
        <v>832</v>
      </c>
      <c r="O65" s="195">
        <f>'3 Model Input'!E$49*(1-'3 Model Input'!E$51)</f>
        <v>7699.9999999999991</v>
      </c>
      <c r="P65" s="195">
        <f t="shared" si="8"/>
        <v>8532</v>
      </c>
      <c r="Q65" s="195">
        <f>IF(D65="BEV",E65*(1-'3 Model Input'!E$54), E65)</f>
        <v>58.400000000000006</v>
      </c>
      <c r="R65" s="196">
        <f>IF(D65="PHEV",F65/G65,F65*(1-'3 Model Input'!E$54)/G65)</f>
        <v>211.20000000000002</v>
      </c>
      <c r="S65" s="196">
        <f>IF(D65="PHEV",MIN(M65,E65),MIN(M65,(E65*(1-'3 Model Input'!E$54))))</f>
        <v>25</v>
      </c>
      <c r="T65" s="215">
        <f t="shared" si="9"/>
        <v>90.410958904109577</v>
      </c>
      <c r="U65" s="1"/>
      <c r="V65" s="214">
        <f>P65*'3 Model Input'!E$50</f>
        <v>6399</v>
      </c>
      <c r="W65" s="195">
        <f t="shared" si="10"/>
        <v>6399</v>
      </c>
      <c r="X65" s="195">
        <f t="shared" si="11"/>
        <v>8532</v>
      </c>
      <c r="Y65" s="195">
        <f t="shared" si="12"/>
        <v>8532</v>
      </c>
      <c r="Z65" s="195">
        <f t="shared" si="13"/>
        <v>416</v>
      </c>
      <c r="AA65" s="223" t="str" cm="1">
        <f t="array" ref="AA65">_xlfn.IFS(ISTEXT('3 Model Input'!F$70),"Missing",ISTEXT('3 Model Input'!I$70),"Missing",ISNUMBER('3 Model Input'!K$70),'3 Model Input'!K$70*P65)</f>
        <v>Missing</v>
      </c>
      <c r="AC65" s="226" cm="1">
        <f t="array" ref="AC65">_xlfn.IFS('3 Model Input'!E$61=1,(V65*G65)/T65,'3 Model Input'!E$61=2,(W65*G65)/T65,'3 Model Input'!E$61=3,(X65*G65)/T65,'3 Model Input'!E$61=4,(Y65*G65)/T65,'3 Model Input'!E$61=5,(Z65*G65)/T65, ISTEXT('3 Model Input'!E$61),"Missing",'3 Model Input'!E$61=6,(AA65*G65)/T65)</f>
        <v>94.369090909090914</v>
      </c>
      <c r="AD65" s="201">
        <f t="shared" si="14"/>
        <v>0.907395104895105</v>
      </c>
      <c r="AE65" s="201">
        <f t="shared" si="15"/>
        <v>1.81479020979021</v>
      </c>
      <c r="AF65" s="215">
        <f t="shared" si="16"/>
        <v>2359.227272727273</v>
      </c>
      <c r="AG65" s="9" t="str" cm="1">
        <f t="array" ref="AG65">_xlfn.IFS(ISNUMBER(AC65), "", ISNUMBER(SEARCH("Blank", AC65)), "", ISERROR(AC65), "Bad input on tab 3")</f>
        <v/>
      </c>
    </row>
    <row r="66" spans="2:33" ht="15.75" x14ac:dyDescent="0.75">
      <c r="B66" s="205" t="str">
        <f>'5 Driver Data'!B66</f>
        <v>0058</v>
      </c>
      <c r="C66" s="191" t="str">
        <f>'5 Driver Data'!C66</f>
        <v>Chevrolet Bolt</v>
      </c>
      <c r="D66" s="192" t="str">
        <f>'5 Driver Data'!D66</f>
        <v>BEV</v>
      </c>
      <c r="E66" s="191">
        <f>'5 Driver Data'!E66</f>
        <v>73</v>
      </c>
      <c r="F66" s="191">
        <f>'5 Driver Data'!F66</f>
        <v>259</v>
      </c>
      <c r="G66" s="191">
        <f>'5 Driver Data'!G66</f>
        <v>1</v>
      </c>
      <c r="H66" s="191">
        <f>'5 Driver Data'!H66</f>
        <v>1</v>
      </c>
      <c r="I66" s="191">
        <f>'5 Driver Data'!I66</f>
        <v>18</v>
      </c>
      <c r="J66" s="191">
        <f>'5 Driver Data'!J66</f>
        <v>0.1</v>
      </c>
      <c r="K66" s="206">
        <f>'5 Driver Data'!K66</f>
        <v>0.9</v>
      </c>
      <c r="L66" s="1"/>
      <c r="M66" s="214">
        <f>'3 Model Input'!E$44*'3 Model Input'!E$45</f>
        <v>25</v>
      </c>
      <c r="N66" s="195">
        <f t="shared" si="7"/>
        <v>936</v>
      </c>
      <c r="O66" s="195">
        <f>'3 Model Input'!E$49*(1-'3 Model Input'!E$51)</f>
        <v>7699.9999999999991</v>
      </c>
      <c r="P66" s="195">
        <f t="shared" si="8"/>
        <v>8636</v>
      </c>
      <c r="Q66" s="195">
        <f>IF(D66="BEV",E66*(1-'3 Model Input'!E$54), E66)</f>
        <v>58.400000000000006</v>
      </c>
      <c r="R66" s="196">
        <f>IF(D66="PHEV",F66/G66,F66*(1-'3 Model Input'!E$54)/G66)</f>
        <v>207.20000000000002</v>
      </c>
      <c r="S66" s="196">
        <f>IF(D66="PHEV",MIN(M66,E66),MIN(M66,(E66*(1-'3 Model Input'!E$54))))</f>
        <v>25</v>
      </c>
      <c r="T66" s="215">
        <f t="shared" si="9"/>
        <v>88.698630136986296</v>
      </c>
      <c r="U66" s="1"/>
      <c r="V66" s="214">
        <f>P66*'3 Model Input'!E$50</f>
        <v>6477</v>
      </c>
      <c r="W66" s="195">
        <f t="shared" si="10"/>
        <v>5829.3</v>
      </c>
      <c r="X66" s="195">
        <f t="shared" si="11"/>
        <v>8636</v>
      </c>
      <c r="Y66" s="195">
        <f t="shared" si="12"/>
        <v>7772.4000000000005</v>
      </c>
      <c r="Z66" s="195">
        <f t="shared" si="13"/>
        <v>842.4</v>
      </c>
      <c r="AA66" s="223" t="str" cm="1">
        <f t="array" ref="AA66">_xlfn.IFS(ISTEXT('3 Model Input'!F$70),"Missing",ISTEXT('3 Model Input'!I$70),"Missing",ISNUMBER('3 Model Input'!K$70),'3 Model Input'!K$70*P66)</f>
        <v>Missing</v>
      </c>
      <c r="AC66" s="226" cm="1">
        <f t="array" ref="AC66">_xlfn.IFS('3 Model Input'!E$61=1,(V66*G66)/T66,'3 Model Input'!E$61=2,(W66*G66)/T66,'3 Model Input'!E$61=3,(X66*G66)/T66,'3 Model Input'!E$61=4,(Y66*G66)/T66,'3 Model Input'!E$61=5,(Z66*G66)/T66, ISTEXT('3 Model Input'!E$61),"Missing",'3 Model Input'!E$61=6,(AA66*G66)/T66)</f>
        <v>97.363397683397693</v>
      </c>
      <c r="AD66" s="201">
        <f t="shared" si="14"/>
        <v>1</v>
      </c>
      <c r="AE66" s="201">
        <f t="shared" si="15"/>
        <v>1</v>
      </c>
      <c r="AF66" s="215">
        <f t="shared" si="16"/>
        <v>2434.0849420849422</v>
      </c>
      <c r="AG66" s="9" t="str" cm="1">
        <f t="array" ref="AG66">_xlfn.IFS(ISNUMBER(AC66), "", ISNUMBER(SEARCH("Blank", AC66)), "", ISERROR(AC66), "Bad input on tab 3")</f>
        <v/>
      </c>
    </row>
    <row r="67" spans="2:33" ht="15.75" x14ac:dyDescent="0.75">
      <c r="B67" s="205" t="str">
        <f>'5 Driver Data'!B67</f>
        <v>0059</v>
      </c>
      <c r="C67" s="191" t="str">
        <f>'5 Driver Data'!C67</f>
        <v>Chevrolet Bolt</v>
      </c>
      <c r="D67" s="192" t="str">
        <f>'5 Driver Data'!D67</f>
        <v>BEV</v>
      </c>
      <c r="E67" s="191">
        <f>'5 Driver Data'!E67</f>
        <v>73</v>
      </c>
      <c r="F67" s="191">
        <f>'5 Driver Data'!F67</f>
        <v>259</v>
      </c>
      <c r="G67" s="191">
        <f>'5 Driver Data'!G67</f>
        <v>1</v>
      </c>
      <c r="H67" s="191">
        <f>'5 Driver Data'!H67</f>
        <v>6</v>
      </c>
      <c r="I67" s="191">
        <f>'5 Driver Data'!I67</f>
        <v>26</v>
      </c>
      <c r="J67" s="191">
        <f>'5 Driver Data'!J67</f>
        <v>0.2</v>
      </c>
      <c r="K67" s="206">
        <f>'5 Driver Data'!K67</f>
        <v>0.8</v>
      </c>
      <c r="L67" s="1"/>
      <c r="M67" s="214">
        <f>'3 Model Input'!E$44*'3 Model Input'!E$45</f>
        <v>25</v>
      </c>
      <c r="N67" s="195">
        <f t="shared" si="7"/>
        <v>8112</v>
      </c>
      <c r="O67" s="195">
        <f>'3 Model Input'!E$49*(1-'3 Model Input'!E$51)</f>
        <v>7699.9999999999991</v>
      </c>
      <c r="P67" s="195">
        <f t="shared" si="8"/>
        <v>15812</v>
      </c>
      <c r="Q67" s="195">
        <f>IF(D67="BEV",E67*(1-'3 Model Input'!E$54), E67)</f>
        <v>58.400000000000006</v>
      </c>
      <c r="R67" s="196">
        <f>IF(D67="PHEV",F67/G67,F67*(1-'3 Model Input'!E$54)/G67)</f>
        <v>207.20000000000002</v>
      </c>
      <c r="S67" s="196">
        <f>IF(D67="PHEV",MIN(M67,E67),MIN(M67,(E67*(1-'3 Model Input'!E$54))))</f>
        <v>25</v>
      </c>
      <c r="T67" s="215">
        <f t="shared" si="9"/>
        <v>88.698630136986296</v>
      </c>
      <c r="U67" s="1"/>
      <c r="V67" s="214">
        <f>P67*'3 Model Input'!E$50</f>
        <v>11859</v>
      </c>
      <c r="W67" s="195">
        <f t="shared" si="10"/>
        <v>9487.2000000000007</v>
      </c>
      <c r="X67" s="195">
        <f t="shared" si="11"/>
        <v>15812</v>
      </c>
      <c r="Y67" s="195">
        <f t="shared" si="12"/>
        <v>12649.6</v>
      </c>
      <c r="Z67" s="195">
        <f t="shared" si="13"/>
        <v>6489.6</v>
      </c>
      <c r="AA67" s="223" t="str" cm="1">
        <f t="array" ref="AA67">_xlfn.IFS(ISTEXT('3 Model Input'!F$70),"Missing",ISTEXT('3 Model Input'!I$70),"Missing",ISNUMBER('3 Model Input'!K$70),'3 Model Input'!K$70*P67)</f>
        <v>Missing</v>
      </c>
      <c r="AC67" s="226" cm="1">
        <f t="array" ref="AC67">_xlfn.IFS('3 Model Input'!E$61=1,(V67*G67)/T67,'3 Model Input'!E$61=2,(W67*G67)/T67,'3 Model Input'!E$61=3,(X67*G67)/T67,'3 Model Input'!E$61=4,(Y67*G67)/T67,'3 Model Input'!E$61=5,(Z67*G67)/T67, ISTEXT('3 Model Input'!E$61),"Missing",'3 Model Input'!E$61=6,(AA67*G67)/T67)</f>
        <v>178.26656370656372</v>
      </c>
      <c r="AD67" s="201">
        <f t="shared" si="14"/>
        <v>0.57136719136719138</v>
      </c>
      <c r="AE67" s="201">
        <f t="shared" si="15"/>
        <v>3.4282031482031483</v>
      </c>
      <c r="AF67" s="215">
        <f t="shared" si="16"/>
        <v>4456.664092664093</v>
      </c>
      <c r="AG67" s="9" t="str" cm="1">
        <f t="array" ref="AG67">_xlfn.IFS(ISNUMBER(AC67), "", ISNUMBER(SEARCH("Blank", AC67)), "", ISERROR(AC67), "Bad input on tab 3")</f>
        <v/>
      </c>
    </row>
    <row r="68" spans="2:33" ht="15.75" x14ac:dyDescent="0.75">
      <c r="B68" s="205" t="str">
        <f>'5 Driver Data'!B68</f>
        <v>0060</v>
      </c>
      <c r="C68" s="191" t="str">
        <f>'5 Driver Data'!C68</f>
        <v>Chevrolet Bolt</v>
      </c>
      <c r="D68" s="192" t="str">
        <f>'5 Driver Data'!D68</f>
        <v>BEV</v>
      </c>
      <c r="E68" s="191">
        <f>'5 Driver Data'!E68</f>
        <v>73</v>
      </c>
      <c r="F68" s="191">
        <f>'5 Driver Data'!F68</f>
        <v>247</v>
      </c>
      <c r="G68" s="191">
        <f>'5 Driver Data'!G68</f>
        <v>1</v>
      </c>
      <c r="H68" s="191">
        <f>'5 Driver Data'!H68</f>
        <v>2</v>
      </c>
      <c r="I68" s="191">
        <f>'5 Driver Data'!I68</f>
        <v>24</v>
      </c>
      <c r="J68" s="191">
        <f>'5 Driver Data'!J68</f>
        <v>1</v>
      </c>
      <c r="K68" s="206">
        <f>'5 Driver Data'!K68</f>
        <v>0</v>
      </c>
      <c r="L68" s="1"/>
      <c r="M68" s="214">
        <f>'3 Model Input'!E$44*'3 Model Input'!E$45</f>
        <v>25</v>
      </c>
      <c r="N68" s="195">
        <f t="shared" si="7"/>
        <v>2496</v>
      </c>
      <c r="O68" s="195">
        <f>'3 Model Input'!E$49*(1-'3 Model Input'!E$51)</f>
        <v>7699.9999999999991</v>
      </c>
      <c r="P68" s="195">
        <f t="shared" si="8"/>
        <v>10196</v>
      </c>
      <c r="Q68" s="195">
        <f>IF(D68="BEV",E68*(1-'3 Model Input'!E$54), E68)</f>
        <v>58.400000000000006</v>
      </c>
      <c r="R68" s="196">
        <f>IF(D68="PHEV",F68/G68,F68*(1-'3 Model Input'!E$54)/G68)</f>
        <v>197.60000000000002</v>
      </c>
      <c r="S68" s="196">
        <f>IF(D68="PHEV",MIN(M68,E68),MIN(M68,(E68*(1-'3 Model Input'!E$54))))</f>
        <v>25</v>
      </c>
      <c r="T68" s="215">
        <f t="shared" si="9"/>
        <v>84.589041095890408</v>
      </c>
      <c r="U68" s="1"/>
      <c r="V68" s="214">
        <f>P68*'3 Model Input'!E$50</f>
        <v>7647</v>
      </c>
      <c r="W68" s="195">
        <f t="shared" si="10"/>
        <v>0</v>
      </c>
      <c r="X68" s="195">
        <f t="shared" si="11"/>
        <v>10196</v>
      </c>
      <c r="Y68" s="195">
        <f t="shared" si="12"/>
        <v>0</v>
      </c>
      <c r="Z68" s="195">
        <f t="shared" si="13"/>
        <v>0</v>
      </c>
      <c r="AA68" s="223" t="str" cm="1">
        <f t="array" ref="AA68">_xlfn.IFS(ISTEXT('3 Model Input'!F$70),"Missing",ISTEXT('3 Model Input'!I$70),"Missing",ISNUMBER('3 Model Input'!K$70),'3 Model Input'!K$70*P68)</f>
        <v>Missing</v>
      </c>
      <c r="AC68" s="226" cm="1">
        <f t="array" ref="AC68">_xlfn.IFS('3 Model Input'!E$61=1,(V68*G68)/T68,'3 Model Input'!E$61=2,(W68*G68)/T68,'3 Model Input'!E$61=3,(X68*G68)/T68,'3 Model Input'!E$61=4,(Y68*G68)/T68,'3 Model Input'!E$61=5,(Z68*G68)/T68, ISTEXT('3 Model Input'!E$61),"Missing",'3 Model Input'!E$61=6,(AA68*G68)/T68)</f>
        <v>120.53570850202429</v>
      </c>
      <c r="AD68" s="201">
        <f t="shared" si="14"/>
        <v>1</v>
      </c>
      <c r="AE68" s="201">
        <f t="shared" si="15"/>
        <v>2</v>
      </c>
      <c r="AF68" s="215">
        <f t="shared" si="16"/>
        <v>3013.3927125506075</v>
      </c>
      <c r="AG68" s="9" t="str" cm="1">
        <f t="array" ref="AG68">_xlfn.IFS(ISNUMBER(AC68), "", ISNUMBER(SEARCH("Blank", AC68)), "", ISERROR(AC68), "Bad input on tab 3")</f>
        <v/>
      </c>
    </row>
    <row r="69" spans="2:33" ht="15.75" x14ac:dyDescent="0.75">
      <c r="B69" s="205" t="str">
        <f>'5 Driver Data'!B69</f>
        <v>0061</v>
      </c>
      <c r="C69" s="191" t="str">
        <f>'5 Driver Data'!C69</f>
        <v>Chevrolet Bolt</v>
      </c>
      <c r="D69" s="192" t="str">
        <f>'5 Driver Data'!D69</f>
        <v>BEV</v>
      </c>
      <c r="E69" s="191">
        <f>'5 Driver Data'!E69</f>
        <v>74</v>
      </c>
      <c r="F69" s="191">
        <f>'5 Driver Data'!F69</f>
        <v>259</v>
      </c>
      <c r="G69" s="191">
        <f>'5 Driver Data'!G69</f>
        <v>1</v>
      </c>
      <c r="H69" s="191">
        <f>'5 Driver Data'!H69</f>
        <v>3</v>
      </c>
      <c r="I69" s="191">
        <f>'5 Driver Data'!I69</f>
        <v>4</v>
      </c>
      <c r="J69" s="191">
        <f>'5 Driver Data'!J69</f>
        <v>0.8</v>
      </c>
      <c r="K69" s="206">
        <f>'5 Driver Data'!K69</f>
        <v>0</v>
      </c>
      <c r="L69" s="1"/>
      <c r="M69" s="214">
        <f>'3 Model Input'!E$44*'3 Model Input'!E$45</f>
        <v>25</v>
      </c>
      <c r="N69" s="195">
        <f t="shared" si="7"/>
        <v>624</v>
      </c>
      <c r="O69" s="195">
        <f>'3 Model Input'!E$49*(1-'3 Model Input'!E$51)</f>
        <v>7699.9999999999991</v>
      </c>
      <c r="P69" s="195">
        <f t="shared" si="8"/>
        <v>8324</v>
      </c>
      <c r="Q69" s="195">
        <f>IF(D69="BEV",E69*(1-'3 Model Input'!E$54), E69)</f>
        <v>59.2</v>
      </c>
      <c r="R69" s="196">
        <f>IF(D69="PHEV",F69/G69,F69*(1-'3 Model Input'!E$54)/G69)</f>
        <v>207.20000000000002</v>
      </c>
      <c r="S69" s="196">
        <f>IF(D69="PHEV",MIN(M69,E69),MIN(M69,(E69*(1-'3 Model Input'!E$54))))</f>
        <v>25</v>
      </c>
      <c r="T69" s="215">
        <f t="shared" si="9"/>
        <v>87.5</v>
      </c>
      <c r="U69" s="1"/>
      <c r="V69" s="214">
        <f>P69*'3 Model Input'!E$50</f>
        <v>6243</v>
      </c>
      <c r="W69" s="195">
        <f t="shared" si="10"/>
        <v>1248.5999999999997</v>
      </c>
      <c r="X69" s="195">
        <f t="shared" si="11"/>
        <v>8324</v>
      </c>
      <c r="Y69" s="195">
        <f t="shared" si="12"/>
        <v>1664.7999999999997</v>
      </c>
      <c r="Z69" s="195">
        <f t="shared" si="13"/>
        <v>0</v>
      </c>
      <c r="AA69" s="223" t="str" cm="1">
        <f t="array" ref="AA69">_xlfn.IFS(ISTEXT('3 Model Input'!F$70),"Missing",ISTEXT('3 Model Input'!I$70),"Missing",ISNUMBER('3 Model Input'!K$70),'3 Model Input'!K$70*P69)</f>
        <v>Missing</v>
      </c>
      <c r="AC69" s="226" cm="1">
        <f t="array" ref="AC69">_xlfn.IFS('3 Model Input'!E$61=1,(V69*G69)/T69,'3 Model Input'!E$61=2,(W69*G69)/T69,'3 Model Input'!E$61=3,(X69*G69)/T69,'3 Model Input'!E$61=4,(Y69*G69)/T69,'3 Model Input'!E$61=5,(Z69*G69)/T69, ISTEXT('3 Model Input'!E$61),"Missing",'3 Model Input'!E$61=6,(AA69*G69)/T69)</f>
        <v>95.131428571428572</v>
      </c>
      <c r="AD69" s="201">
        <f t="shared" si="14"/>
        <v>0.6098168498168498</v>
      </c>
      <c r="AE69" s="201">
        <f t="shared" si="15"/>
        <v>1.8294505494505495</v>
      </c>
      <c r="AF69" s="215">
        <f t="shared" si="16"/>
        <v>2378.2857142857142</v>
      </c>
      <c r="AG69" s="9" t="str" cm="1">
        <f t="array" ref="AG69">_xlfn.IFS(ISNUMBER(AC69), "", ISNUMBER(SEARCH("Blank", AC69)), "", ISERROR(AC69), "Bad input on tab 3")</f>
        <v/>
      </c>
    </row>
    <row r="70" spans="2:33" ht="15.75" x14ac:dyDescent="0.75">
      <c r="B70" s="205" t="str">
        <f>'5 Driver Data'!B70</f>
        <v>0062</v>
      </c>
      <c r="C70" s="191" t="str">
        <f>'5 Driver Data'!C70</f>
        <v>Chevrolet Bolt</v>
      </c>
      <c r="D70" s="192" t="str">
        <f>'5 Driver Data'!D70</f>
        <v>BEV</v>
      </c>
      <c r="E70" s="191">
        <f>'5 Driver Data'!E70</f>
        <v>75</v>
      </c>
      <c r="F70" s="191">
        <f>'5 Driver Data'!F70</f>
        <v>259</v>
      </c>
      <c r="G70" s="191">
        <f>'5 Driver Data'!G70</f>
        <v>1</v>
      </c>
      <c r="H70" s="191">
        <f>'5 Driver Data'!H70</f>
        <v>2</v>
      </c>
      <c r="I70" s="191">
        <f>'5 Driver Data'!I70</f>
        <v>16</v>
      </c>
      <c r="J70" s="191">
        <f>'5 Driver Data'!J70</f>
        <v>0.3</v>
      </c>
      <c r="K70" s="206">
        <f>'5 Driver Data'!K70</f>
        <v>0.5</v>
      </c>
      <c r="L70" s="1"/>
      <c r="M70" s="214">
        <f>'3 Model Input'!E$44*'3 Model Input'!E$45</f>
        <v>25</v>
      </c>
      <c r="N70" s="195">
        <f t="shared" si="7"/>
        <v>1664</v>
      </c>
      <c r="O70" s="195">
        <f>'3 Model Input'!E$49*(1-'3 Model Input'!E$51)</f>
        <v>7699.9999999999991</v>
      </c>
      <c r="P70" s="195">
        <f t="shared" si="8"/>
        <v>9364</v>
      </c>
      <c r="Q70" s="195">
        <f>IF(D70="BEV",E70*(1-'3 Model Input'!E$54), E70)</f>
        <v>60</v>
      </c>
      <c r="R70" s="196">
        <f>IF(D70="PHEV",F70/G70,F70*(1-'3 Model Input'!E$54)/G70)</f>
        <v>207.20000000000002</v>
      </c>
      <c r="S70" s="196">
        <f>IF(D70="PHEV",MIN(M70,E70),MIN(M70,(E70*(1-'3 Model Input'!E$54))))</f>
        <v>25</v>
      </c>
      <c r="T70" s="215">
        <f t="shared" si="9"/>
        <v>86.333333333333329</v>
      </c>
      <c r="U70" s="1"/>
      <c r="V70" s="214">
        <f>P70*'3 Model Input'!E$50</f>
        <v>7023</v>
      </c>
      <c r="W70" s="195">
        <f t="shared" si="10"/>
        <v>4916.0999999999995</v>
      </c>
      <c r="X70" s="195">
        <f t="shared" si="11"/>
        <v>9364</v>
      </c>
      <c r="Y70" s="195">
        <f t="shared" si="12"/>
        <v>6554.7999999999993</v>
      </c>
      <c r="Z70" s="195">
        <f t="shared" si="13"/>
        <v>832</v>
      </c>
      <c r="AA70" s="223" t="str" cm="1">
        <f t="array" ref="AA70">_xlfn.IFS(ISTEXT('3 Model Input'!F$70),"Missing",ISTEXT('3 Model Input'!I$70),"Missing",ISNUMBER('3 Model Input'!K$70),'3 Model Input'!K$70*P70)</f>
        <v>Missing</v>
      </c>
      <c r="AC70" s="226" cm="1">
        <f t="array" ref="AC70">_xlfn.IFS('3 Model Input'!E$61=1,(V70*G70)/T70,'3 Model Input'!E$61=2,(W70*G70)/T70,'3 Model Input'!E$61=3,(X70*G70)/T70,'3 Model Input'!E$61=4,(Y70*G70)/T70,'3 Model Input'!E$61=5,(Z70*G70)/T70, ISTEXT('3 Model Input'!E$61),"Missing",'3 Model Input'!E$61=6,(AA70*G70)/T70)</f>
        <v>108.46332046332047</v>
      </c>
      <c r="AD70" s="201">
        <f t="shared" si="14"/>
        <v>1</v>
      </c>
      <c r="AE70" s="201">
        <f t="shared" si="15"/>
        <v>2</v>
      </c>
      <c r="AF70" s="215">
        <f t="shared" si="16"/>
        <v>2711.5830115830117</v>
      </c>
      <c r="AG70" s="9" t="str" cm="1">
        <f t="array" ref="AG70">_xlfn.IFS(ISNUMBER(AC70), "", ISNUMBER(SEARCH("Blank", AC70)), "", ISERROR(AC70), "Bad input on tab 3")</f>
        <v/>
      </c>
    </row>
    <row r="71" spans="2:33" ht="15.75" x14ac:dyDescent="0.75">
      <c r="B71" s="205" t="str">
        <f>'5 Driver Data'!B71</f>
        <v>0063</v>
      </c>
      <c r="C71" s="191" t="str">
        <f>'5 Driver Data'!C71</f>
        <v>Chevrolet Bolt</v>
      </c>
      <c r="D71" s="192" t="str">
        <f>'5 Driver Data'!D71</f>
        <v>BEV</v>
      </c>
      <c r="E71" s="191">
        <f>'5 Driver Data'!E71</f>
        <v>75</v>
      </c>
      <c r="F71" s="191">
        <f>'5 Driver Data'!F71</f>
        <v>247</v>
      </c>
      <c r="G71" s="191">
        <f>'5 Driver Data'!G71</f>
        <v>1</v>
      </c>
      <c r="H71" s="191">
        <f>'5 Driver Data'!H71</f>
        <v>1</v>
      </c>
      <c r="I71" s="191">
        <f>'5 Driver Data'!I71</f>
        <v>30</v>
      </c>
      <c r="J71" s="191">
        <f>'5 Driver Data'!J71</f>
        <v>1</v>
      </c>
      <c r="K71" s="206">
        <f>'5 Driver Data'!K71</f>
        <v>0</v>
      </c>
      <c r="L71" s="1"/>
      <c r="M71" s="214">
        <f>'3 Model Input'!E$44*'3 Model Input'!E$45</f>
        <v>25</v>
      </c>
      <c r="N71" s="195">
        <f t="shared" si="7"/>
        <v>1560</v>
      </c>
      <c r="O71" s="195">
        <f>'3 Model Input'!E$49*(1-'3 Model Input'!E$51)</f>
        <v>7699.9999999999991</v>
      </c>
      <c r="P71" s="195">
        <f t="shared" si="8"/>
        <v>9260</v>
      </c>
      <c r="Q71" s="195">
        <f>IF(D71="BEV",E71*(1-'3 Model Input'!E$54), E71)</f>
        <v>60</v>
      </c>
      <c r="R71" s="196">
        <f>IF(D71="PHEV",F71/G71,F71*(1-'3 Model Input'!E$54)/G71)</f>
        <v>197.60000000000002</v>
      </c>
      <c r="S71" s="196">
        <f>IF(D71="PHEV",MIN(M71,E71),MIN(M71,(E71*(1-'3 Model Input'!E$54))))</f>
        <v>25</v>
      </c>
      <c r="T71" s="215">
        <f t="shared" si="9"/>
        <v>82.333333333333329</v>
      </c>
      <c r="U71" s="1"/>
      <c r="V71" s="214">
        <f>P71*'3 Model Input'!E$50</f>
        <v>6945</v>
      </c>
      <c r="W71" s="195">
        <f t="shared" si="10"/>
        <v>0</v>
      </c>
      <c r="X71" s="195">
        <f t="shared" si="11"/>
        <v>9260</v>
      </c>
      <c r="Y71" s="195">
        <f t="shared" si="12"/>
        <v>0</v>
      </c>
      <c r="Z71" s="195">
        <f t="shared" si="13"/>
        <v>0</v>
      </c>
      <c r="AA71" s="223" t="str" cm="1">
        <f t="array" ref="AA71">_xlfn.IFS(ISTEXT('3 Model Input'!F$70),"Missing",ISTEXT('3 Model Input'!I$70),"Missing",ISNUMBER('3 Model Input'!K$70),'3 Model Input'!K$70*P71)</f>
        <v>Missing</v>
      </c>
      <c r="AC71" s="226" cm="1">
        <f t="array" ref="AC71">_xlfn.IFS('3 Model Input'!E$61=1,(V71*G71)/T71,'3 Model Input'!E$61=2,(W71*G71)/T71,'3 Model Input'!E$61=3,(X71*G71)/T71,'3 Model Input'!E$61=4,(Y71*G71)/T71,'3 Model Input'!E$61=5,(Z71*G71)/T71, ISTEXT('3 Model Input'!E$61),"Missing",'3 Model Input'!E$61=6,(AA71*G71)/T71)</f>
        <v>112.46963562753037</v>
      </c>
      <c r="AD71" s="201">
        <f t="shared" si="14"/>
        <v>1</v>
      </c>
      <c r="AE71" s="201">
        <f t="shared" si="15"/>
        <v>1</v>
      </c>
      <c r="AF71" s="215">
        <f t="shared" si="16"/>
        <v>2811.7408906882592</v>
      </c>
      <c r="AG71" s="9" t="str" cm="1">
        <f t="array" ref="AG71">_xlfn.IFS(ISNUMBER(AC71), "", ISNUMBER(SEARCH("Blank", AC71)), "", ISERROR(AC71), "Bad input on tab 3")</f>
        <v/>
      </c>
    </row>
    <row r="72" spans="2:33" ht="15.75" x14ac:dyDescent="0.75">
      <c r="B72" s="205" t="str">
        <f>'5 Driver Data'!B72</f>
        <v>0064</v>
      </c>
      <c r="C72" s="191" t="str">
        <f>'5 Driver Data'!C72</f>
        <v>BMW i4</v>
      </c>
      <c r="D72" s="192" t="str">
        <f>'5 Driver Data'!D72</f>
        <v>BEV</v>
      </c>
      <c r="E72" s="191">
        <f>'5 Driver Data'!E72</f>
        <v>77</v>
      </c>
      <c r="F72" s="191">
        <f>'5 Driver Data'!F72</f>
        <v>256</v>
      </c>
      <c r="G72" s="191">
        <f>'5 Driver Data'!G72</f>
        <v>1</v>
      </c>
      <c r="H72" s="191">
        <f>'5 Driver Data'!H72</f>
        <v>5</v>
      </c>
      <c r="I72" s="191">
        <f>'5 Driver Data'!I72</f>
        <v>2</v>
      </c>
      <c r="J72" s="191">
        <f>'5 Driver Data'!J72</f>
        <v>0.8</v>
      </c>
      <c r="K72" s="206">
        <f>'5 Driver Data'!K72</f>
        <v>0</v>
      </c>
      <c r="L72" s="1"/>
      <c r="M72" s="214">
        <f>'3 Model Input'!E$44*'3 Model Input'!E$45</f>
        <v>25</v>
      </c>
      <c r="N72" s="195">
        <f t="shared" si="7"/>
        <v>520</v>
      </c>
      <c r="O72" s="195">
        <f>'3 Model Input'!E$49*(1-'3 Model Input'!E$51)</f>
        <v>7699.9999999999991</v>
      </c>
      <c r="P72" s="195">
        <f t="shared" si="8"/>
        <v>8220</v>
      </c>
      <c r="Q72" s="195">
        <f>IF(D72="BEV",E72*(1-'3 Model Input'!E$54), E72)</f>
        <v>61.6</v>
      </c>
      <c r="R72" s="196">
        <f>IF(D72="PHEV",F72/G72,F72*(1-'3 Model Input'!E$54)/G72)</f>
        <v>204.8</v>
      </c>
      <c r="S72" s="196">
        <f>IF(D72="PHEV",MIN(M72,E72),MIN(M72,(E72*(1-'3 Model Input'!E$54))))</f>
        <v>25</v>
      </c>
      <c r="T72" s="215">
        <f t="shared" si="9"/>
        <v>83.116883116883116</v>
      </c>
      <c r="U72" s="1"/>
      <c r="V72" s="214">
        <f>P72*'3 Model Input'!E$50</f>
        <v>6165</v>
      </c>
      <c r="W72" s="195">
        <f t="shared" si="10"/>
        <v>1232.9999999999998</v>
      </c>
      <c r="X72" s="195">
        <f t="shared" si="11"/>
        <v>8220</v>
      </c>
      <c r="Y72" s="195">
        <f t="shared" si="12"/>
        <v>1643.9999999999995</v>
      </c>
      <c r="Z72" s="195">
        <f t="shared" si="13"/>
        <v>0</v>
      </c>
      <c r="AA72" s="223" t="str" cm="1">
        <f t="array" ref="AA72">_xlfn.IFS(ISTEXT('3 Model Input'!F$70),"Missing",ISTEXT('3 Model Input'!I$70),"Missing",ISNUMBER('3 Model Input'!K$70),'3 Model Input'!K$70*P72)</f>
        <v>Missing</v>
      </c>
      <c r="AC72" s="226" cm="1">
        <f t="array" ref="AC72">_xlfn.IFS('3 Model Input'!E$61=1,(V72*G72)/T72,'3 Model Input'!E$61=2,(W72*G72)/T72,'3 Model Input'!E$61=3,(X72*G72)/T72,'3 Model Input'!E$61=4,(Y72*G72)/T72,'3 Model Input'!E$61=5,(Z72*G72)/T72, ISTEXT('3 Model Input'!E$61),"Missing",'3 Model Input'!E$61=6,(AA72*G72)/T72)</f>
        <v>98.896874999999994</v>
      </c>
      <c r="AD72" s="201">
        <f t="shared" si="14"/>
        <v>0.38037259615384611</v>
      </c>
      <c r="AE72" s="201">
        <f t="shared" si="15"/>
        <v>1.9018629807692307</v>
      </c>
      <c r="AF72" s="215">
        <f t="shared" si="16"/>
        <v>2472.421875</v>
      </c>
      <c r="AG72" s="9" t="str" cm="1">
        <f t="array" ref="AG72">_xlfn.IFS(ISNUMBER(AC72), "", ISNUMBER(SEARCH("Blank", AC72)), "", ISERROR(AC72), "Bad input on tab 3")</f>
        <v/>
      </c>
    </row>
    <row r="73" spans="2:33" ht="15.75" x14ac:dyDescent="0.75">
      <c r="B73" s="205" t="str">
        <f>'5 Driver Data'!B73</f>
        <v>0065</v>
      </c>
      <c r="C73" s="191" t="str">
        <f>'5 Driver Data'!C73</f>
        <v>Tesla Model Y</v>
      </c>
      <c r="D73" s="192" t="str">
        <f>'5 Driver Data'!D73</f>
        <v>BEV</v>
      </c>
      <c r="E73" s="191">
        <f>'5 Driver Data'!E73</f>
        <v>78</v>
      </c>
      <c r="F73" s="191">
        <f>'5 Driver Data'!F73</f>
        <v>279</v>
      </c>
      <c r="G73" s="191">
        <f>'5 Driver Data'!G73</f>
        <v>1</v>
      </c>
      <c r="H73" s="191">
        <f>'5 Driver Data'!H73</f>
        <v>0.5</v>
      </c>
      <c r="I73" s="191">
        <f>'5 Driver Data'!I73</f>
        <v>30</v>
      </c>
      <c r="J73" s="191">
        <f>'5 Driver Data'!J73</f>
        <v>0</v>
      </c>
      <c r="K73" s="206">
        <f>'5 Driver Data'!K73</f>
        <v>0.9</v>
      </c>
      <c r="L73" s="1"/>
      <c r="M73" s="214">
        <f>'3 Model Input'!E$44*'3 Model Input'!E$45</f>
        <v>25</v>
      </c>
      <c r="N73" s="195">
        <f t="shared" si="7"/>
        <v>780</v>
      </c>
      <c r="O73" s="195">
        <f>'3 Model Input'!E$49*(1-'3 Model Input'!E$51)</f>
        <v>7699.9999999999991</v>
      </c>
      <c r="P73" s="195">
        <f t="shared" si="8"/>
        <v>8480</v>
      </c>
      <c r="Q73" s="195">
        <f>IF(D73="BEV",E73*(1-'3 Model Input'!E$54), E73)</f>
        <v>62.400000000000006</v>
      </c>
      <c r="R73" s="196">
        <f>IF(D73="PHEV",F73/G73,F73*(1-'3 Model Input'!E$54)/G73)</f>
        <v>223.20000000000002</v>
      </c>
      <c r="S73" s="196">
        <f>IF(D73="PHEV",MIN(M73,E73),MIN(M73,(E73*(1-'3 Model Input'!E$54))))</f>
        <v>25</v>
      </c>
      <c r="T73" s="215">
        <f t="shared" si="9"/>
        <v>89.423076923076934</v>
      </c>
      <c r="U73" s="1"/>
      <c r="V73" s="214">
        <f>P73*'3 Model Input'!E$50</f>
        <v>6360</v>
      </c>
      <c r="W73" s="195">
        <f t="shared" ref="W73:W104" si="17">V73*(1-J73)</f>
        <v>6360</v>
      </c>
      <c r="X73" s="195">
        <f t="shared" ref="X73:X107" si="18">P73</f>
        <v>8480</v>
      </c>
      <c r="Y73" s="195">
        <f t="shared" ref="Y73:Y107" si="19">P73*(1-J73)</f>
        <v>8480</v>
      </c>
      <c r="Z73" s="195">
        <f t="shared" ref="Z73:Z107" si="20">N73*K73</f>
        <v>702</v>
      </c>
      <c r="AA73" s="223" t="str" cm="1">
        <f t="array" ref="AA73">_xlfn.IFS(ISTEXT('3 Model Input'!F$70),"Missing",ISTEXT('3 Model Input'!I$70),"Missing",ISNUMBER('3 Model Input'!K$70),'3 Model Input'!K$70*P73)</f>
        <v>Missing</v>
      </c>
      <c r="AC73" s="226" cm="1">
        <f t="array" ref="AC73">_xlfn.IFS('3 Model Input'!E$61=1,(V73*G73)/T73,'3 Model Input'!E$61=2,(W73*G73)/T73,'3 Model Input'!E$61=3,(X73*G73)/T73,'3 Model Input'!E$61=4,(Y73*G73)/T73,'3 Model Input'!E$61=5,(Z73*G73)/T73, ISTEXT('3 Model Input'!E$61),"Missing",'3 Model Input'!E$61=6,(AA73*G73)/T73)</f>
        <v>94.830107526881704</v>
      </c>
      <c r="AD73" s="201">
        <f t="shared" ref="AD73:AD104" si="21">MIN(SUM(AC73/52/H73),1)</f>
        <v>1</v>
      </c>
      <c r="AE73" s="201">
        <f t="shared" ref="AE73:AE104" si="22">AD73*H73</f>
        <v>0.5</v>
      </c>
      <c r="AF73" s="215">
        <f t="shared" ref="AF73:AF107" si="23">AC73*S73</f>
        <v>2370.7526881720428</v>
      </c>
      <c r="AG73" s="9" t="str" cm="1">
        <f t="array" ref="AG73">_xlfn.IFS(ISNUMBER(AC73), "", ISNUMBER(SEARCH("Blank", AC73)), "", ISERROR(AC73), "Bad input on tab 3")</f>
        <v/>
      </c>
    </row>
    <row r="74" spans="2:33" ht="15.75" x14ac:dyDescent="0.75">
      <c r="B74" s="205" t="str">
        <f>'5 Driver Data'!B74</f>
        <v>0066</v>
      </c>
      <c r="C74" s="191" t="str">
        <f>'5 Driver Data'!C74</f>
        <v>Tesla Model Y</v>
      </c>
      <c r="D74" s="192" t="str">
        <f>'5 Driver Data'!D74</f>
        <v>BEV</v>
      </c>
      <c r="E74" s="191">
        <f>'5 Driver Data'!E74</f>
        <v>78</v>
      </c>
      <c r="F74" s="191">
        <f>'5 Driver Data'!F74</f>
        <v>279</v>
      </c>
      <c r="G74" s="191">
        <f>'5 Driver Data'!G74</f>
        <v>1</v>
      </c>
      <c r="H74" s="191">
        <f>'5 Driver Data'!H74</f>
        <v>4</v>
      </c>
      <c r="I74" s="191">
        <f>'5 Driver Data'!I74</f>
        <v>4</v>
      </c>
      <c r="J74" s="191">
        <f>'5 Driver Data'!J74</f>
        <v>0.2</v>
      </c>
      <c r="K74" s="206">
        <f>'5 Driver Data'!K74</f>
        <v>0.8</v>
      </c>
      <c r="L74" s="1"/>
      <c r="M74" s="214">
        <f>'3 Model Input'!E$44*'3 Model Input'!E$45</f>
        <v>25</v>
      </c>
      <c r="N74" s="195">
        <f t="shared" ref="N74:N107" si="24">H74*I74*52</f>
        <v>832</v>
      </c>
      <c r="O74" s="195">
        <f>'3 Model Input'!E$49*(1-'3 Model Input'!E$51)</f>
        <v>7699.9999999999991</v>
      </c>
      <c r="P74" s="195">
        <f t="shared" ref="P74:P107" si="25">SUM(N74:O74)</f>
        <v>8532</v>
      </c>
      <c r="Q74" s="195">
        <f>IF(D74="BEV",E74*(1-'3 Model Input'!E$54), E74)</f>
        <v>62.400000000000006</v>
      </c>
      <c r="R74" s="196">
        <f>IF(D74="PHEV",F74/G74,F74*(1-'3 Model Input'!E$54)/G74)</f>
        <v>223.20000000000002</v>
      </c>
      <c r="S74" s="196">
        <f>IF(D74="PHEV",MIN(M74,E74),MIN(M74,(E74*(1-'3 Model Input'!E$54))))</f>
        <v>25</v>
      </c>
      <c r="T74" s="215">
        <f t="shared" ref="T74:T107" si="26">MIN(R74,(S74/E74*F74))</f>
        <v>89.423076923076934</v>
      </c>
      <c r="U74" s="1"/>
      <c r="V74" s="214">
        <f>P74*'3 Model Input'!E$50</f>
        <v>6399</v>
      </c>
      <c r="W74" s="195">
        <f t="shared" si="17"/>
        <v>5119.2000000000007</v>
      </c>
      <c r="X74" s="195">
        <f t="shared" si="18"/>
        <v>8532</v>
      </c>
      <c r="Y74" s="195">
        <f t="shared" si="19"/>
        <v>6825.6</v>
      </c>
      <c r="Z74" s="195">
        <f t="shared" si="20"/>
        <v>665.6</v>
      </c>
      <c r="AA74" s="223" t="str" cm="1">
        <f t="array" ref="AA74">_xlfn.IFS(ISTEXT('3 Model Input'!F$70),"Missing",ISTEXT('3 Model Input'!I$70),"Missing",ISNUMBER('3 Model Input'!K$70),'3 Model Input'!K$70*P74)</f>
        <v>Missing</v>
      </c>
      <c r="AC74" s="226" cm="1">
        <f t="array" ref="AC74">_xlfn.IFS('3 Model Input'!E$61=1,(V74*G74)/T74,'3 Model Input'!E$61=2,(W74*G74)/T74,'3 Model Input'!E$61=3,(X74*G74)/T74,'3 Model Input'!E$61=4,(Y74*G74)/T74,'3 Model Input'!E$61=5,(Z74*G74)/T74, ISTEXT('3 Model Input'!E$61),"Missing",'3 Model Input'!E$61=6,(AA74*G74)/T74)</f>
        <v>95.411612903225802</v>
      </c>
      <c r="AD74" s="201">
        <f t="shared" si="21"/>
        <v>0.45870967741935481</v>
      </c>
      <c r="AE74" s="201">
        <f t="shared" si="22"/>
        <v>1.8348387096774192</v>
      </c>
      <c r="AF74" s="215">
        <f t="shared" si="23"/>
        <v>2385.2903225806449</v>
      </c>
      <c r="AG74" s="9" t="str" cm="1">
        <f t="array" ref="AG74">_xlfn.IFS(ISNUMBER(AC74), "", ISNUMBER(SEARCH("Blank", AC74)), "", ISERROR(AC74), "Bad input on tab 3")</f>
        <v/>
      </c>
    </row>
    <row r="75" spans="2:33" ht="15.75" x14ac:dyDescent="0.75">
      <c r="B75" s="205" t="str">
        <f>'5 Driver Data'!B75</f>
        <v>0067</v>
      </c>
      <c r="C75" s="191" t="str">
        <f>'5 Driver Data'!C75</f>
        <v>Ford Mustang Mach-E</v>
      </c>
      <c r="D75" s="192" t="str">
        <f>'5 Driver Data'!D75</f>
        <v>BEV</v>
      </c>
      <c r="E75" s="191">
        <f>'5 Driver Data'!E75</f>
        <v>78</v>
      </c>
      <c r="F75" s="191">
        <f>'5 Driver Data'!F75</f>
        <v>230</v>
      </c>
      <c r="G75" s="191">
        <f>'5 Driver Data'!G75</f>
        <v>1</v>
      </c>
      <c r="H75" s="191">
        <f>'5 Driver Data'!H75</f>
        <v>5</v>
      </c>
      <c r="I75" s="191">
        <f>'5 Driver Data'!I75</f>
        <v>2</v>
      </c>
      <c r="J75" s="191">
        <f>'5 Driver Data'!J75</f>
        <v>0.8</v>
      </c>
      <c r="K75" s="206">
        <f>'5 Driver Data'!K75</f>
        <v>0.1</v>
      </c>
      <c r="L75" s="1"/>
      <c r="M75" s="214">
        <f>'3 Model Input'!E$44*'3 Model Input'!E$45</f>
        <v>25</v>
      </c>
      <c r="N75" s="195">
        <f t="shared" si="24"/>
        <v>520</v>
      </c>
      <c r="O75" s="195">
        <f>'3 Model Input'!E$49*(1-'3 Model Input'!E$51)</f>
        <v>7699.9999999999991</v>
      </c>
      <c r="P75" s="195">
        <f t="shared" si="25"/>
        <v>8220</v>
      </c>
      <c r="Q75" s="195">
        <f>IF(D75="BEV",E75*(1-'3 Model Input'!E$54), E75)</f>
        <v>62.400000000000006</v>
      </c>
      <c r="R75" s="196">
        <f>IF(D75="PHEV",F75/G75,F75*(1-'3 Model Input'!E$54)/G75)</f>
        <v>184</v>
      </c>
      <c r="S75" s="196">
        <f>IF(D75="PHEV",MIN(M75,E75),MIN(M75,(E75*(1-'3 Model Input'!E$54))))</f>
        <v>25</v>
      </c>
      <c r="T75" s="215">
        <f t="shared" si="26"/>
        <v>73.71794871794873</v>
      </c>
      <c r="U75" s="1"/>
      <c r="V75" s="214">
        <f>P75*'3 Model Input'!E$50</f>
        <v>6165</v>
      </c>
      <c r="W75" s="195">
        <f t="shared" si="17"/>
        <v>1232.9999999999998</v>
      </c>
      <c r="X75" s="195">
        <f t="shared" si="18"/>
        <v>8220</v>
      </c>
      <c r="Y75" s="195">
        <f t="shared" si="19"/>
        <v>1643.9999999999995</v>
      </c>
      <c r="Z75" s="195">
        <f t="shared" si="20"/>
        <v>52</v>
      </c>
      <c r="AA75" s="223" t="str" cm="1">
        <f t="array" ref="AA75">_xlfn.IFS(ISTEXT('3 Model Input'!F$70),"Missing",ISTEXT('3 Model Input'!I$70),"Missing",ISNUMBER('3 Model Input'!K$70),'3 Model Input'!K$70*P75)</f>
        <v>Missing</v>
      </c>
      <c r="AC75" s="226" cm="1">
        <f t="array" ref="AC75">_xlfn.IFS('3 Model Input'!E$61=1,(V75*G75)/T75,'3 Model Input'!E$61=2,(W75*G75)/T75,'3 Model Input'!E$61=3,(X75*G75)/T75,'3 Model Input'!E$61=4,(Y75*G75)/T75,'3 Model Input'!E$61=5,(Z75*G75)/T75, ISTEXT('3 Model Input'!E$61),"Missing",'3 Model Input'!E$61=6,(AA75*G75)/T75)</f>
        <v>111.50608695652173</v>
      </c>
      <c r="AD75" s="201">
        <f t="shared" si="21"/>
        <v>0.42886956521739128</v>
      </c>
      <c r="AE75" s="201">
        <f t="shared" si="22"/>
        <v>2.1443478260869564</v>
      </c>
      <c r="AF75" s="215">
        <f t="shared" si="23"/>
        <v>2787.652173913043</v>
      </c>
      <c r="AG75" s="9" t="str" cm="1">
        <f t="array" ref="AG75">_xlfn.IFS(ISNUMBER(AC75), "", ISNUMBER(SEARCH("Blank", AC75)), "", ISERROR(AC75), "Bad input on tab 3")</f>
        <v/>
      </c>
    </row>
    <row r="76" spans="2:33" ht="15.75" x14ac:dyDescent="0.75">
      <c r="B76" s="205" t="str">
        <f>'5 Driver Data'!B76</f>
        <v>0068</v>
      </c>
      <c r="C76" s="191" t="str">
        <f>'5 Driver Data'!C76</f>
        <v>Tesla Model Y</v>
      </c>
      <c r="D76" s="192" t="str">
        <f>'5 Driver Data'!D76</f>
        <v>BEV</v>
      </c>
      <c r="E76" s="191">
        <f>'5 Driver Data'!E76</f>
        <v>78</v>
      </c>
      <c r="F76" s="191">
        <f>'5 Driver Data'!F76</f>
        <v>279</v>
      </c>
      <c r="G76" s="191">
        <f>'5 Driver Data'!G76</f>
        <v>1</v>
      </c>
      <c r="H76" s="191">
        <f>'5 Driver Data'!H76</f>
        <v>2</v>
      </c>
      <c r="I76" s="191">
        <f>'5 Driver Data'!I76</f>
        <v>8</v>
      </c>
      <c r="J76" s="191">
        <f>'5 Driver Data'!J76</f>
        <v>0.9</v>
      </c>
      <c r="K76" s="206">
        <f>'5 Driver Data'!K76</f>
        <v>0</v>
      </c>
      <c r="L76" s="1"/>
      <c r="M76" s="214">
        <f>'3 Model Input'!E$44*'3 Model Input'!E$45</f>
        <v>25</v>
      </c>
      <c r="N76" s="195">
        <f t="shared" si="24"/>
        <v>832</v>
      </c>
      <c r="O76" s="195">
        <f>'3 Model Input'!E$49*(1-'3 Model Input'!E$51)</f>
        <v>7699.9999999999991</v>
      </c>
      <c r="P76" s="195">
        <f t="shared" si="25"/>
        <v>8532</v>
      </c>
      <c r="Q76" s="195">
        <f>IF(D76="BEV",E76*(1-'3 Model Input'!E$54), E76)</f>
        <v>62.400000000000006</v>
      </c>
      <c r="R76" s="196">
        <f>IF(D76="PHEV",F76/G76,F76*(1-'3 Model Input'!E$54)/G76)</f>
        <v>223.20000000000002</v>
      </c>
      <c r="S76" s="196">
        <f>IF(D76="PHEV",MIN(M76,E76),MIN(M76,(E76*(1-'3 Model Input'!E$54))))</f>
        <v>25</v>
      </c>
      <c r="T76" s="215">
        <f t="shared" si="26"/>
        <v>89.423076923076934</v>
      </c>
      <c r="U76" s="1"/>
      <c r="V76" s="214">
        <f>P76*'3 Model Input'!E$50</f>
        <v>6399</v>
      </c>
      <c r="W76" s="195">
        <f t="shared" si="17"/>
        <v>639.89999999999986</v>
      </c>
      <c r="X76" s="195">
        <f t="shared" si="18"/>
        <v>8532</v>
      </c>
      <c r="Y76" s="195">
        <f t="shared" si="19"/>
        <v>853.19999999999982</v>
      </c>
      <c r="Z76" s="195">
        <f t="shared" si="20"/>
        <v>0</v>
      </c>
      <c r="AA76" s="223" t="str" cm="1">
        <f t="array" ref="AA76">_xlfn.IFS(ISTEXT('3 Model Input'!F$70),"Missing",ISTEXT('3 Model Input'!I$70),"Missing",ISNUMBER('3 Model Input'!K$70),'3 Model Input'!K$70*P76)</f>
        <v>Missing</v>
      </c>
      <c r="AC76" s="226" cm="1">
        <f t="array" ref="AC76">_xlfn.IFS('3 Model Input'!E$61=1,(V76*G76)/T76,'3 Model Input'!E$61=2,(W76*G76)/T76,'3 Model Input'!E$61=3,(X76*G76)/T76,'3 Model Input'!E$61=4,(Y76*G76)/T76,'3 Model Input'!E$61=5,(Z76*G76)/T76, ISTEXT('3 Model Input'!E$61),"Missing",'3 Model Input'!E$61=6,(AA76*G76)/T76)</f>
        <v>95.411612903225802</v>
      </c>
      <c r="AD76" s="201">
        <f t="shared" si="21"/>
        <v>0.91741935483870962</v>
      </c>
      <c r="AE76" s="201">
        <f t="shared" si="22"/>
        <v>1.8348387096774192</v>
      </c>
      <c r="AF76" s="215">
        <f t="shared" si="23"/>
        <v>2385.2903225806449</v>
      </c>
      <c r="AG76" s="9" t="str" cm="1">
        <f t="array" ref="AG76">_xlfn.IFS(ISNUMBER(AC76), "", ISNUMBER(SEARCH("Blank", AC76)), "", ISERROR(AC76), "Bad input on tab 3")</f>
        <v/>
      </c>
    </row>
    <row r="77" spans="2:33" ht="15.75" x14ac:dyDescent="0.75">
      <c r="B77" s="205" t="str">
        <f>'5 Driver Data'!B77</f>
        <v>0069</v>
      </c>
      <c r="C77" s="191" t="str">
        <f>'5 Driver Data'!C77</f>
        <v>Tesla Model 3</v>
      </c>
      <c r="D77" s="192" t="str">
        <f>'5 Driver Data'!D77</f>
        <v>BEV</v>
      </c>
      <c r="E77" s="191">
        <f>'5 Driver Data'!E77</f>
        <v>80</v>
      </c>
      <c r="F77" s="191">
        <f>'5 Driver Data'!F77</f>
        <v>310</v>
      </c>
      <c r="G77" s="191">
        <f>'5 Driver Data'!G77</f>
        <v>1</v>
      </c>
      <c r="H77" s="191">
        <f>'5 Driver Data'!H77</f>
        <v>5</v>
      </c>
      <c r="I77" s="191">
        <f>'5 Driver Data'!I77</f>
        <v>4</v>
      </c>
      <c r="J77" s="191">
        <f>'5 Driver Data'!J77</f>
        <v>0.2</v>
      </c>
      <c r="K77" s="206">
        <f>'5 Driver Data'!K77</f>
        <v>0.8</v>
      </c>
      <c r="L77" s="1"/>
      <c r="M77" s="214">
        <f>'3 Model Input'!E$44*'3 Model Input'!E$45</f>
        <v>25</v>
      </c>
      <c r="N77" s="195">
        <f t="shared" si="24"/>
        <v>1040</v>
      </c>
      <c r="O77" s="195">
        <f>'3 Model Input'!E$49*(1-'3 Model Input'!E$51)</f>
        <v>7699.9999999999991</v>
      </c>
      <c r="P77" s="195">
        <f t="shared" si="25"/>
        <v>8740</v>
      </c>
      <c r="Q77" s="195">
        <f>IF(D77="BEV",E77*(1-'3 Model Input'!E$54), E77)</f>
        <v>64</v>
      </c>
      <c r="R77" s="196">
        <f>IF(D77="PHEV",F77/G77,F77*(1-'3 Model Input'!E$54)/G77)</f>
        <v>248</v>
      </c>
      <c r="S77" s="196">
        <f>IF(D77="PHEV",MIN(M77,E77),MIN(M77,(E77*(1-'3 Model Input'!E$54))))</f>
        <v>25</v>
      </c>
      <c r="T77" s="215">
        <f t="shared" si="26"/>
        <v>96.875</v>
      </c>
      <c r="U77" s="1"/>
      <c r="V77" s="214">
        <f>P77*'3 Model Input'!E$50</f>
        <v>6555</v>
      </c>
      <c r="W77" s="195">
        <f t="shared" si="17"/>
        <v>5244</v>
      </c>
      <c r="X77" s="195">
        <f t="shared" si="18"/>
        <v>8740</v>
      </c>
      <c r="Y77" s="195">
        <f t="shared" si="19"/>
        <v>6992</v>
      </c>
      <c r="Z77" s="195">
        <f t="shared" si="20"/>
        <v>832</v>
      </c>
      <c r="AA77" s="223" t="str" cm="1">
        <f t="array" ref="AA77">_xlfn.IFS(ISTEXT('3 Model Input'!F$70),"Missing",ISTEXT('3 Model Input'!I$70),"Missing",ISNUMBER('3 Model Input'!K$70),'3 Model Input'!K$70*P77)</f>
        <v>Missing</v>
      </c>
      <c r="AC77" s="226" cm="1">
        <f t="array" ref="AC77">_xlfn.IFS('3 Model Input'!E$61=1,(V77*G77)/T77,'3 Model Input'!E$61=2,(W77*G77)/T77,'3 Model Input'!E$61=3,(X77*G77)/T77,'3 Model Input'!E$61=4,(Y77*G77)/T77,'3 Model Input'!E$61=5,(Z77*G77)/T77, ISTEXT('3 Model Input'!E$61),"Missing",'3 Model Input'!E$61=6,(AA77*G77)/T77)</f>
        <v>90.219354838709677</v>
      </c>
      <c r="AD77" s="201">
        <f t="shared" si="21"/>
        <v>0.34699751861042183</v>
      </c>
      <c r="AE77" s="201">
        <f t="shared" si="22"/>
        <v>1.734987593052109</v>
      </c>
      <c r="AF77" s="215">
        <f t="shared" si="23"/>
        <v>2255.483870967742</v>
      </c>
      <c r="AG77" s="9" t="str" cm="1">
        <f t="array" ref="AG77">_xlfn.IFS(ISNUMBER(AC77), "", ISNUMBER(SEARCH("Blank", AC77)), "", ISERROR(AC77), "Bad input on tab 3")</f>
        <v/>
      </c>
    </row>
    <row r="78" spans="2:33" ht="15.75" x14ac:dyDescent="0.75">
      <c r="B78" s="205" t="str">
        <f>'5 Driver Data'!B78</f>
        <v>0070</v>
      </c>
      <c r="C78" s="191" t="str">
        <f>'5 Driver Data'!C78</f>
        <v>Polestar Polestar 2</v>
      </c>
      <c r="D78" s="192" t="str">
        <f>'5 Driver Data'!D78</f>
        <v>BEV</v>
      </c>
      <c r="E78" s="191">
        <f>'5 Driver Data'!E78</f>
        <v>84</v>
      </c>
      <c r="F78" s="191">
        <f>'5 Driver Data'!F78</f>
        <v>270</v>
      </c>
      <c r="G78" s="191">
        <f>'5 Driver Data'!G78</f>
        <v>1</v>
      </c>
      <c r="H78" s="191">
        <f>'5 Driver Data'!H78</f>
        <v>3</v>
      </c>
      <c r="I78" s="191">
        <f>'5 Driver Data'!I78</f>
        <v>4</v>
      </c>
      <c r="J78" s="191">
        <f>'5 Driver Data'!J78</f>
        <v>0.1</v>
      </c>
      <c r="K78" s="206">
        <f>'5 Driver Data'!K78</f>
        <v>0.9</v>
      </c>
      <c r="L78" s="1"/>
      <c r="M78" s="214">
        <f>'3 Model Input'!E$44*'3 Model Input'!E$45</f>
        <v>25</v>
      </c>
      <c r="N78" s="195">
        <f t="shared" si="24"/>
        <v>624</v>
      </c>
      <c r="O78" s="195">
        <f>'3 Model Input'!E$49*(1-'3 Model Input'!E$51)</f>
        <v>7699.9999999999991</v>
      </c>
      <c r="P78" s="195">
        <f t="shared" si="25"/>
        <v>8324</v>
      </c>
      <c r="Q78" s="195">
        <f>IF(D78="BEV",E78*(1-'3 Model Input'!E$54), E78)</f>
        <v>67.2</v>
      </c>
      <c r="R78" s="196">
        <f>IF(D78="PHEV",F78/G78,F78*(1-'3 Model Input'!E$54)/G78)</f>
        <v>216</v>
      </c>
      <c r="S78" s="196">
        <f>IF(D78="PHEV",MIN(M78,E78),MIN(M78,(E78*(1-'3 Model Input'!E$54))))</f>
        <v>25</v>
      </c>
      <c r="T78" s="215">
        <f t="shared" si="26"/>
        <v>80.357142857142861</v>
      </c>
      <c r="U78" s="1"/>
      <c r="V78" s="214">
        <f>P78*'3 Model Input'!E$50</f>
        <v>6243</v>
      </c>
      <c r="W78" s="195">
        <f t="shared" si="17"/>
        <v>5618.7</v>
      </c>
      <c r="X78" s="195">
        <f t="shared" si="18"/>
        <v>8324</v>
      </c>
      <c r="Y78" s="195">
        <f t="shared" si="19"/>
        <v>7491.6</v>
      </c>
      <c r="Z78" s="195">
        <f t="shared" si="20"/>
        <v>561.6</v>
      </c>
      <c r="AA78" s="223" t="str" cm="1">
        <f t="array" ref="AA78">_xlfn.IFS(ISTEXT('3 Model Input'!F$70),"Missing",ISTEXT('3 Model Input'!I$70),"Missing",ISNUMBER('3 Model Input'!K$70),'3 Model Input'!K$70*P78)</f>
        <v>Missing</v>
      </c>
      <c r="AC78" s="226" cm="1">
        <f t="array" ref="AC78">_xlfn.IFS('3 Model Input'!E$61=1,(V78*G78)/T78,'3 Model Input'!E$61=2,(W78*G78)/T78,'3 Model Input'!E$61=3,(X78*G78)/T78,'3 Model Input'!E$61=4,(Y78*G78)/T78,'3 Model Input'!E$61=5,(Z78*G78)/T78, ISTEXT('3 Model Input'!E$61),"Missing",'3 Model Input'!E$61=6,(AA78*G78)/T78)</f>
        <v>103.58755555555555</v>
      </c>
      <c r="AD78" s="201">
        <f t="shared" si="21"/>
        <v>0.66402279202279202</v>
      </c>
      <c r="AE78" s="201">
        <f t="shared" si="22"/>
        <v>1.9920683760683762</v>
      </c>
      <c r="AF78" s="215">
        <f t="shared" si="23"/>
        <v>2589.6888888888889</v>
      </c>
      <c r="AG78" s="9" t="str" cm="1">
        <f t="array" ref="AG78">_xlfn.IFS(ISNUMBER(AC78), "", ISNUMBER(SEARCH("Blank", AC78)), "", ISERROR(AC78), "Bad input on tab 3")</f>
        <v/>
      </c>
    </row>
    <row r="79" spans="2:33" ht="15.75" x14ac:dyDescent="0.75">
      <c r="B79" s="205" t="str">
        <f>'5 Driver Data'!B79</f>
        <v>0071</v>
      </c>
      <c r="C79" s="191" t="str">
        <f>'5 Driver Data'!C79</f>
        <v>Tesla Model S</v>
      </c>
      <c r="D79" s="192" t="str">
        <f>'5 Driver Data'!D79</f>
        <v>BEV</v>
      </c>
      <c r="E79" s="191">
        <f>'5 Driver Data'!E79</f>
        <v>85</v>
      </c>
      <c r="F79" s="191">
        <f>'5 Driver Data'!F79</f>
        <v>249</v>
      </c>
      <c r="G79" s="191">
        <f>'5 Driver Data'!G79</f>
        <v>1</v>
      </c>
      <c r="H79" s="191">
        <f>'5 Driver Data'!H79</f>
        <v>0.5</v>
      </c>
      <c r="I79" s="191">
        <f>'5 Driver Data'!I79</f>
        <v>4</v>
      </c>
      <c r="J79" s="191">
        <f>'5 Driver Data'!J79</f>
        <v>0</v>
      </c>
      <c r="K79" s="206">
        <f>'5 Driver Data'!K79</f>
        <v>1</v>
      </c>
      <c r="L79" s="1"/>
      <c r="M79" s="214">
        <f>'3 Model Input'!E$44*'3 Model Input'!E$45</f>
        <v>25</v>
      </c>
      <c r="N79" s="195">
        <f t="shared" si="24"/>
        <v>104</v>
      </c>
      <c r="O79" s="195">
        <f>'3 Model Input'!E$49*(1-'3 Model Input'!E$51)</f>
        <v>7699.9999999999991</v>
      </c>
      <c r="P79" s="195">
        <f t="shared" si="25"/>
        <v>7803.9999999999991</v>
      </c>
      <c r="Q79" s="195">
        <f>IF(D79="BEV",E79*(1-'3 Model Input'!E$54), E79)</f>
        <v>68</v>
      </c>
      <c r="R79" s="196">
        <f>IF(D79="PHEV",F79/G79,F79*(1-'3 Model Input'!E$54)/G79)</f>
        <v>199.20000000000002</v>
      </c>
      <c r="S79" s="196">
        <f>IF(D79="PHEV",MIN(M79,E79),MIN(M79,(E79*(1-'3 Model Input'!E$54))))</f>
        <v>25</v>
      </c>
      <c r="T79" s="215">
        <f t="shared" si="26"/>
        <v>73.235294117647058</v>
      </c>
      <c r="U79" s="1"/>
      <c r="V79" s="214">
        <f>P79*'3 Model Input'!E$50</f>
        <v>5852.9999999999991</v>
      </c>
      <c r="W79" s="195">
        <f t="shared" si="17"/>
        <v>5852.9999999999991</v>
      </c>
      <c r="X79" s="195">
        <f t="shared" si="18"/>
        <v>7803.9999999999991</v>
      </c>
      <c r="Y79" s="195">
        <f t="shared" si="19"/>
        <v>7803.9999999999991</v>
      </c>
      <c r="Z79" s="195">
        <f t="shared" si="20"/>
        <v>104</v>
      </c>
      <c r="AA79" s="223" t="str" cm="1">
        <f t="array" ref="AA79">_xlfn.IFS(ISTEXT('3 Model Input'!F$70),"Missing",ISTEXT('3 Model Input'!I$70),"Missing",ISNUMBER('3 Model Input'!K$70),'3 Model Input'!K$70*P79)</f>
        <v>Missing</v>
      </c>
      <c r="AC79" s="226" cm="1">
        <f t="array" ref="AC79">_xlfn.IFS('3 Model Input'!E$61=1,(V79*G79)/T79,'3 Model Input'!E$61=2,(W79*G79)/T79,'3 Model Input'!E$61=3,(X79*G79)/T79,'3 Model Input'!E$61=4,(Y79*G79)/T79,'3 Model Input'!E$61=5,(Z79*G79)/T79, ISTEXT('3 Model Input'!E$61),"Missing",'3 Model Input'!E$61=6,(AA79*G79)/T79)</f>
        <v>106.56064257028112</v>
      </c>
      <c r="AD79" s="201">
        <f t="shared" si="21"/>
        <v>1</v>
      </c>
      <c r="AE79" s="201">
        <f t="shared" si="22"/>
        <v>0.5</v>
      </c>
      <c r="AF79" s="215">
        <f t="shared" si="23"/>
        <v>2664.0160642570281</v>
      </c>
      <c r="AG79" s="9" t="str" cm="1">
        <f t="array" ref="AG79">_xlfn.IFS(ISNUMBER(AC79), "", ISNUMBER(SEARCH("Blank", AC79)), "", ISERROR(AC79), "Bad input on tab 3")</f>
        <v/>
      </c>
    </row>
    <row r="80" spans="2:33" ht="15.75" x14ac:dyDescent="0.75">
      <c r="B80" s="205" t="str">
        <f>'5 Driver Data'!B80</f>
        <v>0072</v>
      </c>
      <c r="C80" s="191" t="str">
        <f>'5 Driver Data'!C80</f>
        <v>Volkswagen ID.4</v>
      </c>
      <c r="D80" s="192" t="str">
        <f>'5 Driver Data'!D80</f>
        <v>BEV</v>
      </c>
      <c r="E80" s="191">
        <f>'5 Driver Data'!E80</f>
        <v>86</v>
      </c>
      <c r="F80" s="191">
        <f>'5 Driver Data'!F80</f>
        <v>262</v>
      </c>
      <c r="G80" s="191">
        <f>'5 Driver Data'!G80</f>
        <v>1</v>
      </c>
      <c r="H80" s="191">
        <f>'5 Driver Data'!H80</f>
        <v>6</v>
      </c>
      <c r="I80" s="191">
        <f>'5 Driver Data'!I80</f>
        <v>24</v>
      </c>
      <c r="J80" s="191">
        <f>'5 Driver Data'!J80</f>
        <v>0</v>
      </c>
      <c r="K80" s="206">
        <f>'5 Driver Data'!K80</f>
        <v>1</v>
      </c>
      <c r="L80" s="1"/>
      <c r="M80" s="214">
        <f>'3 Model Input'!E$44*'3 Model Input'!E$45</f>
        <v>25</v>
      </c>
      <c r="N80" s="195">
        <f t="shared" si="24"/>
        <v>7488</v>
      </c>
      <c r="O80" s="195">
        <f>'3 Model Input'!E$49*(1-'3 Model Input'!E$51)</f>
        <v>7699.9999999999991</v>
      </c>
      <c r="P80" s="195">
        <f t="shared" si="25"/>
        <v>15188</v>
      </c>
      <c r="Q80" s="195">
        <f>IF(D80="BEV",E80*(1-'3 Model Input'!E$54), E80)</f>
        <v>68.8</v>
      </c>
      <c r="R80" s="196">
        <f>IF(D80="PHEV",F80/G80,F80*(1-'3 Model Input'!E$54)/G80)</f>
        <v>209.60000000000002</v>
      </c>
      <c r="S80" s="196">
        <f>IF(D80="PHEV",MIN(M80,E80),MIN(M80,(E80*(1-'3 Model Input'!E$54))))</f>
        <v>25</v>
      </c>
      <c r="T80" s="215">
        <f t="shared" si="26"/>
        <v>76.162790697674424</v>
      </c>
      <c r="U80" s="1"/>
      <c r="V80" s="214">
        <f>P80*'3 Model Input'!E$50</f>
        <v>11391</v>
      </c>
      <c r="W80" s="195">
        <f t="shared" si="17"/>
        <v>11391</v>
      </c>
      <c r="X80" s="195">
        <f t="shared" si="18"/>
        <v>15188</v>
      </c>
      <c r="Y80" s="195">
        <f t="shared" si="19"/>
        <v>15188</v>
      </c>
      <c r="Z80" s="195">
        <f t="shared" si="20"/>
        <v>7488</v>
      </c>
      <c r="AA80" s="223" t="str" cm="1">
        <f t="array" ref="AA80">_xlfn.IFS(ISTEXT('3 Model Input'!F$70),"Missing",ISTEXT('3 Model Input'!I$70),"Missing",ISNUMBER('3 Model Input'!K$70),'3 Model Input'!K$70*P80)</f>
        <v>Missing</v>
      </c>
      <c r="AC80" s="226" cm="1">
        <f t="array" ref="AC80">_xlfn.IFS('3 Model Input'!E$61=1,(V80*G80)/T80,'3 Model Input'!E$61=2,(W80*G80)/T80,'3 Model Input'!E$61=3,(X80*G80)/T80,'3 Model Input'!E$61=4,(Y80*G80)/T80,'3 Model Input'!E$61=5,(Z80*G80)/T80, ISTEXT('3 Model Input'!E$61),"Missing",'3 Model Input'!E$61=6,(AA80*G80)/T80)</f>
        <v>199.41496183206107</v>
      </c>
      <c r="AD80" s="201">
        <f t="shared" si="21"/>
        <v>0.63915051869250339</v>
      </c>
      <c r="AE80" s="201">
        <f t="shared" si="22"/>
        <v>3.8349031121550201</v>
      </c>
      <c r="AF80" s="215">
        <f t="shared" si="23"/>
        <v>4985.3740458015263</v>
      </c>
      <c r="AG80" s="9" t="str" cm="1">
        <f t="array" ref="AG80">_xlfn.IFS(ISNUMBER(AC80), "", ISNUMBER(SEARCH("Blank", AC80)), "", ISERROR(AC80), "Bad input on tab 3")</f>
        <v/>
      </c>
    </row>
    <row r="81" spans="2:33" ht="15.75" x14ac:dyDescent="0.75">
      <c r="B81" s="205" t="str">
        <f>'5 Driver Data'!B81</f>
        <v>0073</v>
      </c>
      <c r="C81" s="191" t="str">
        <f>'5 Driver Data'!C81</f>
        <v>Volkswagen ID.4</v>
      </c>
      <c r="D81" s="192" t="str">
        <f>'5 Driver Data'!D81</f>
        <v>BEV</v>
      </c>
      <c r="E81" s="191">
        <f>'5 Driver Data'!E81</f>
        <v>87</v>
      </c>
      <c r="F81" s="191">
        <f>'5 Driver Data'!F81</f>
        <v>245</v>
      </c>
      <c r="G81" s="191">
        <f>'5 Driver Data'!G81</f>
        <v>1</v>
      </c>
      <c r="H81" s="191">
        <f>'5 Driver Data'!H81</f>
        <v>0.5</v>
      </c>
      <c r="I81" s="191">
        <f>'5 Driver Data'!I81</f>
        <v>26</v>
      </c>
      <c r="J81" s="191">
        <f>'5 Driver Data'!J81</f>
        <v>1</v>
      </c>
      <c r="K81" s="206">
        <f>'5 Driver Data'!K81</f>
        <v>0</v>
      </c>
      <c r="L81" s="1"/>
      <c r="M81" s="214">
        <f>'3 Model Input'!E$44*'3 Model Input'!E$45</f>
        <v>25</v>
      </c>
      <c r="N81" s="195">
        <f t="shared" si="24"/>
        <v>676</v>
      </c>
      <c r="O81" s="195">
        <f>'3 Model Input'!E$49*(1-'3 Model Input'!E$51)</f>
        <v>7699.9999999999991</v>
      </c>
      <c r="P81" s="195">
        <f t="shared" si="25"/>
        <v>8376</v>
      </c>
      <c r="Q81" s="195">
        <f>IF(D81="BEV",E81*(1-'3 Model Input'!E$54), E81)</f>
        <v>69.600000000000009</v>
      </c>
      <c r="R81" s="196">
        <f>IF(D81="PHEV",F81/G81,F81*(1-'3 Model Input'!E$54)/G81)</f>
        <v>196</v>
      </c>
      <c r="S81" s="196">
        <f>IF(D81="PHEV",MIN(M81,E81),MIN(M81,(E81*(1-'3 Model Input'!E$54))))</f>
        <v>25</v>
      </c>
      <c r="T81" s="215">
        <f t="shared" si="26"/>
        <v>70.402298850574709</v>
      </c>
      <c r="U81" s="1"/>
      <c r="V81" s="214">
        <f>P81*'3 Model Input'!E$50</f>
        <v>6282</v>
      </c>
      <c r="W81" s="195">
        <f t="shared" si="17"/>
        <v>0</v>
      </c>
      <c r="X81" s="195">
        <f t="shared" si="18"/>
        <v>8376</v>
      </c>
      <c r="Y81" s="195">
        <f t="shared" si="19"/>
        <v>0</v>
      </c>
      <c r="Z81" s="195">
        <f t="shared" si="20"/>
        <v>0</v>
      </c>
      <c r="AA81" s="223" t="str" cm="1">
        <f t="array" ref="AA81">_xlfn.IFS(ISTEXT('3 Model Input'!F$70),"Missing",ISTEXT('3 Model Input'!I$70),"Missing",ISNUMBER('3 Model Input'!K$70),'3 Model Input'!K$70*P81)</f>
        <v>Missing</v>
      </c>
      <c r="AC81" s="226" cm="1">
        <f t="array" ref="AC81">_xlfn.IFS('3 Model Input'!E$61=1,(V81*G81)/T81,'3 Model Input'!E$61=2,(W81*G81)/T81,'3 Model Input'!E$61=3,(X81*G81)/T81,'3 Model Input'!E$61=4,(Y81*G81)/T81,'3 Model Input'!E$61=5,(Z81*G81)/T81, ISTEXT('3 Model Input'!E$61),"Missing",'3 Model Input'!E$61=6,(AA81*G81)/T81)</f>
        <v>118.97338775510205</v>
      </c>
      <c r="AD81" s="201">
        <f t="shared" si="21"/>
        <v>1</v>
      </c>
      <c r="AE81" s="201">
        <f t="shared" si="22"/>
        <v>0.5</v>
      </c>
      <c r="AF81" s="215">
        <f t="shared" si="23"/>
        <v>2974.3346938775512</v>
      </c>
      <c r="AG81" s="9" t="str" cm="1">
        <f t="array" ref="AG81">_xlfn.IFS(ISNUMBER(AC81), "", ISNUMBER(SEARCH("Blank", AC81)), "", ISERROR(AC81), "Bad input on tab 3")</f>
        <v/>
      </c>
    </row>
    <row r="82" spans="2:33" ht="15.75" x14ac:dyDescent="0.75">
      <c r="B82" s="205" t="str">
        <f>'5 Driver Data'!B82</f>
        <v>0074</v>
      </c>
      <c r="C82" s="191" t="str">
        <f>'5 Driver Data'!C82</f>
        <v>Tesla Model Y</v>
      </c>
      <c r="D82" s="192" t="str">
        <f>'5 Driver Data'!D82</f>
        <v>BEV</v>
      </c>
      <c r="E82" s="191">
        <f>'5 Driver Data'!E82</f>
        <v>88</v>
      </c>
      <c r="F82" s="191">
        <f>'5 Driver Data'!F82</f>
        <v>316</v>
      </c>
      <c r="G82" s="191">
        <f>'5 Driver Data'!G82</f>
        <v>1</v>
      </c>
      <c r="H82" s="191">
        <f>'5 Driver Data'!H82</f>
        <v>4</v>
      </c>
      <c r="I82" s="191">
        <f>'5 Driver Data'!I82</f>
        <v>46</v>
      </c>
      <c r="J82" s="191">
        <f>'5 Driver Data'!J82</f>
        <v>0</v>
      </c>
      <c r="K82" s="206">
        <f>'5 Driver Data'!K82</f>
        <v>0.9</v>
      </c>
      <c r="L82" s="1"/>
      <c r="M82" s="214">
        <f>'3 Model Input'!E$44*'3 Model Input'!E$45</f>
        <v>25</v>
      </c>
      <c r="N82" s="195">
        <f t="shared" si="24"/>
        <v>9568</v>
      </c>
      <c r="O82" s="195">
        <f>'3 Model Input'!E$49*(1-'3 Model Input'!E$51)</f>
        <v>7699.9999999999991</v>
      </c>
      <c r="P82" s="195">
        <f t="shared" si="25"/>
        <v>17268</v>
      </c>
      <c r="Q82" s="195">
        <f>IF(D82="BEV",E82*(1-'3 Model Input'!E$54), E82)</f>
        <v>70.400000000000006</v>
      </c>
      <c r="R82" s="196">
        <f>IF(D82="PHEV",F82/G82,F82*(1-'3 Model Input'!E$54)/G82)</f>
        <v>252.8</v>
      </c>
      <c r="S82" s="196">
        <f>IF(D82="PHEV",MIN(M82,E82),MIN(M82,(E82*(1-'3 Model Input'!E$54))))</f>
        <v>25</v>
      </c>
      <c r="T82" s="215">
        <f t="shared" si="26"/>
        <v>89.77272727272728</v>
      </c>
      <c r="U82" s="1"/>
      <c r="V82" s="214">
        <f>P82*'3 Model Input'!E$50</f>
        <v>12951</v>
      </c>
      <c r="W82" s="195">
        <f t="shared" si="17"/>
        <v>12951</v>
      </c>
      <c r="X82" s="195">
        <f t="shared" si="18"/>
        <v>17268</v>
      </c>
      <c r="Y82" s="195">
        <f t="shared" si="19"/>
        <v>17268</v>
      </c>
      <c r="Z82" s="195">
        <f t="shared" si="20"/>
        <v>8611.2000000000007</v>
      </c>
      <c r="AA82" s="223" t="str" cm="1">
        <f t="array" ref="AA82">_xlfn.IFS(ISTEXT('3 Model Input'!F$70),"Missing",ISTEXT('3 Model Input'!I$70),"Missing",ISNUMBER('3 Model Input'!K$70),'3 Model Input'!K$70*P82)</f>
        <v>Missing</v>
      </c>
      <c r="AC82" s="226" cm="1">
        <f t="array" ref="AC82">_xlfn.IFS('3 Model Input'!E$61=1,(V82*G82)/T82,'3 Model Input'!E$61=2,(W82*G82)/T82,'3 Model Input'!E$61=3,(X82*G82)/T82,'3 Model Input'!E$61=4,(Y82*G82)/T82,'3 Model Input'!E$61=5,(Z82*G82)/T82, ISTEXT('3 Model Input'!E$61),"Missing",'3 Model Input'!E$61=6,(AA82*G82)/T82)</f>
        <v>192.35240506329112</v>
      </c>
      <c r="AD82" s="201">
        <f t="shared" si="21"/>
        <v>0.92477117818889965</v>
      </c>
      <c r="AE82" s="201">
        <f t="shared" si="22"/>
        <v>3.6990847127555986</v>
      </c>
      <c r="AF82" s="215">
        <f t="shared" si="23"/>
        <v>4808.8101265822779</v>
      </c>
      <c r="AG82" s="9" t="str" cm="1">
        <f t="array" ref="AG82">_xlfn.IFS(ISNUMBER(AC82), "", ISNUMBER(SEARCH("Blank", AC82)), "", ISERROR(AC82), "Bad input on tab 3")</f>
        <v/>
      </c>
    </row>
    <row r="83" spans="2:33" ht="15.75" x14ac:dyDescent="0.75">
      <c r="B83" s="205" t="str">
        <f>'5 Driver Data'!B83</f>
        <v>0075</v>
      </c>
      <c r="C83" s="191" t="str">
        <f>'5 Driver Data'!C83</f>
        <v>Tesla Model Y</v>
      </c>
      <c r="D83" s="192" t="str">
        <f>'5 Driver Data'!D83</f>
        <v>BEV</v>
      </c>
      <c r="E83" s="191">
        <f>'5 Driver Data'!E83</f>
        <v>88</v>
      </c>
      <c r="F83" s="191">
        <f>'5 Driver Data'!F83</f>
        <v>326</v>
      </c>
      <c r="G83" s="191">
        <f>'5 Driver Data'!G83</f>
        <v>1</v>
      </c>
      <c r="H83" s="191">
        <f>'5 Driver Data'!H83</f>
        <v>5</v>
      </c>
      <c r="I83" s="191">
        <f>'5 Driver Data'!I83</f>
        <v>44</v>
      </c>
      <c r="J83" s="191">
        <f>'5 Driver Data'!J83</f>
        <v>0.1</v>
      </c>
      <c r="K83" s="206">
        <f>'5 Driver Data'!K83</f>
        <v>0.9</v>
      </c>
      <c r="L83" s="1"/>
      <c r="M83" s="214">
        <f>'3 Model Input'!E$44*'3 Model Input'!E$45</f>
        <v>25</v>
      </c>
      <c r="N83" s="195">
        <f t="shared" si="24"/>
        <v>11440</v>
      </c>
      <c r="O83" s="195">
        <f>'3 Model Input'!E$49*(1-'3 Model Input'!E$51)</f>
        <v>7699.9999999999991</v>
      </c>
      <c r="P83" s="195">
        <f t="shared" si="25"/>
        <v>19140</v>
      </c>
      <c r="Q83" s="195">
        <f>IF(D83="BEV",E83*(1-'3 Model Input'!E$54), E83)</f>
        <v>70.400000000000006</v>
      </c>
      <c r="R83" s="196">
        <f>IF(D83="PHEV",F83/G83,F83*(1-'3 Model Input'!E$54)/G83)</f>
        <v>260.8</v>
      </c>
      <c r="S83" s="196">
        <f>IF(D83="PHEV",MIN(M83,E83),MIN(M83,(E83*(1-'3 Model Input'!E$54))))</f>
        <v>25</v>
      </c>
      <c r="T83" s="215">
        <f t="shared" si="26"/>
        <v>92.613636363636374</v>
      </c>
      <c r="U83" s="1"/>
      <c r="V83" s="214">
        <f>P83*'3 Model Input'!E$50</f>
        <v>14355</v>
      </c>
      <c r="W83" s="195">
        <f t="shared" si="17"/>
        <v>12919.5</v>
      </c>
      <c r="X83" s="195">
        <f t="shared" si="18"/>
        <v>19140</v>
      </c>
      <c r="Y83" s="195">
        <f t="shared" si="19"/>
        <v>17226</v>
      </c>
      <c r="Z83" s="195">
        <f t="shared" si="20"/>
        <v>10296</v>
      </c>
      <c r="AA83" s="223" t="str" cm="1">
        <f t="array" ref="AA83">_xlfn.IFS(ISTEXT('3 Model Input'!F$70),"Missing",ISTEXT('3 Model Input'!I$70),"Missing",ISNUMBER('3 Model Input'!K$70),'3 Model Input'!K$70*P83)</f>
        <v>Missing</v>
      </c>
      <c r="AC83" s="226" cm="1">
        <f t="array" ref="AC83">_xlfn.IFS('3 Model Input'!E$61=1,(V83*G83)/T83,'3 Model Input'!E$61=2,(W83*G83)/T83,'3 Model Input'!E$61=3,(X83*G83)/T83,'3 Model Input'!E$61=4,(Y83*G83)/T83,'3 Model Input'!E$61=5,(Z83*G83)/T83, ISTEXT('3 Model Input'!E$61),"Missing",'3 Model Input'!E$61=6,(AA83*G83)/T83)</f>
        <v>206.66503067484661</v>
      </c>
      <c r="AD83" s="201">
        <f t="shared" si="21"/>
        <v>0.79486550259556388</v>
      </c>
      <c r="AE83" s="201">
        <f t="shared" si="22"/>
        <v>3.9743275129778195</v>
      </c>
      <c r="AF83" s="215">
        <f t="shared" si="23"/>
        <v>5166.6257668711651</v>
      </c>
      <c r="AG83" s="9" t="str" cm="1">
        <f t="array" ref="AG83">_xlfn.IFS(ISNUMBER(AC83), "", ISNUMBER(SEARCH("Blank", AC83)), "", ISERROR(AC83), "Bad input on tab 3")</f>
        <v/>
      </c>
    </row>
    <row r="84" spans="2:33" ht="15.75" x14ac:dyDescent="0.75">
      <c r="B84" s="205" t="str">
        <f>'5 Driver Data'!B84</f>
        <v>0076</v>
      </c>
      <c r="C84" s="191" t="str">
        <f>'5 Driver Data'!C84</f>
        <v>Hyundai Ioniq</v>
      </c>
      <c r="D84" s="192" t="str">
        <f>'5 Driver Data'!D84</f>
        <v>BEV</v>
      </c>
      <c r="E84" s="191">
        <f>'5 Driver Data'!E84</f>
        <v>88</v>
      </c>
      <c r="F84" s="191">
        <f>'5 Driver Data'!F84</f>
        <v>256</v>
      </c>
      <c r="G84" s="191">
        <f>'5 Driver Data'!G84</f>
        <v>1</v>
      </c>
      <c r="H84" s="191">
        <f>'5 Driver Data'!H84</f>
        <v>5</v>
      </c>
      <c r="I84" s="191">
        <f>'5 Driver Data'!I84</f>
        <v>40</v>
      </c>
      <c r="J84" s="191">
        <f>'5 Driver Data'!J84</f>
        <v>0.5</v>
      </c>
      <c r="K84" s="206">
        <f>'5 Driver Data'!K84</f>
        <v>0</v>
      </c>
      <c r="L84" s="1"/>
      <c r="M84" s="214">
        <f>'3 Model Input'!E$44*'3 Model Input'!E$45</f>
        <v>25</v>
      </c>
      <c r="N84" s="195">
        <f t="shared" si="24"/>
        <v>10400</v>
      </c>
      <c r="O84" s="195">
        <f>'3 Model Input'!E$49*(1-'3 Model Input'!E$51)</f>
        <v>7699.9999999999991</v>
      </c>
      <c r="P84" s="195">
        <f t="shared" si="25"/>
        <v>18100</v>
      </c>
      <c r="Q84" s="195">
        <f>IF(D84="BEV",E84*(1-'3 Model Input'!E$54), E84)</f>
        <v>70.400000000000006</v>
      </c>
      <c r="R84" s="196">
        <f>IF(D84="PHEV",F84/G84,F84*(1-'3 Model Input'!E$54)/G84)</f>
        <v>204.8</v>
      </c>
      <c r="S84" s="196">
        <f>IF(D84="PHEV",MIN(M84,E84),MIN(M84,(E84*(1-'3 Model Input'!E$54))))</f>
        <v>25</v>
      </c>
      <c r="T84" s="215">
        <f t="shared" si="26"/>
        <v>72.727272727272734</v>
      </c>
      <c r="U84" s="1"/>
      <c r="V84" s="214">
        <f>P84*'3 Model Input'!E$50</f>
        <v>13575</v>
      </c>
      <c r="W84" s="195">
        <f t="shared" si="17"/>
        <v>6787.5</v>
      </c>
      <c r="X84" s="195">
        <f t="shared" si="18"/>
        <v>18100</v>
      </c>
      <c r="Y84" s="195">
        <f t="shared" si="19"/>
        <v>9050</v>
      </c>
      <c r="Z84" s="195">
        <f t="shared" si="20"/>
        <v>0</v>
      </c>
      <c r="AA84" s="223" t="str" cm="1">
        <f t="array" ref="AA84">_xlfn.IFS(ISTEXT('3 Model Input'!F$70),"Missing",ISTEXT('3 Model Input'!I$70),"Missing",ISNUMBER('3 Model Input'!K$70),'3 Model Input'!K$70*P84)</f>
        <v>Missing</v>
      </c>
      <c r="AC84" s="226" cm="1">
        <f t="array" ref="AC84">_xlfn.IFS('3 Model Input'!E$61=1,(V84*G84)/T84,'3 Model Input'!E$61=2,(W84*G84)/T84,'3 Model Input'!E$61=3,(X84*G84)/T84,'3 Model Input'!E$61=4,(Y84*G84)/T84,'3 Model Input'!E$61=5,(Z84*G84)/T84, ISTEXT('3 Model Input'!E$61),"Missing",'3 Model Input'!E$61=6,(AA84*G84)/T84)</f>
        <v>248.87499999999997</v>
      </c>
      <c r="AD84" s="201">
        <f t="shared" si="21"/>
        <v>0.95721153846153828</v>
      </c>
      <c r="AE84" s="201">
        <f t="shared" si="22"/>
        <v>4.7860576923076916</v>
      </c>
      <c r="AF84" s="215">
        <f t="shared" si="23"/>
        <v>6221.8749999999991</v>
      </c>
      <c r="AG84" s="9" t="str" cm="1">
        <f t="array" ref="AG84">_xlfn.IFS(ISNUMBER(AC84), "", ISNUMBER(SEARCH("Blank", AC84)), "", ISERROR(AC84), "Bad input on tab 3")</f>
        <v/>
      </c>
    </row>
    <row r="85" spans="2:33" ht="15.75" x14ac:dyDescent="0.75">
      <c r="B85" s="205" t="str">
        <f>'5 Driver Data'!B85</f>
        <v>0077</v>
      </c>
      <c r="C85" s="191" t="str">
        <f>'5 Driver Data'!C85</f>
        <v>Tesla Model Y</v>
      </c>
      <c r="D85" s="192" t="str">
        <f>'5 Driver Data'!D85</f>
        <v>BEV</v>
      </c>
      <c r="E85" s="191">
        <f>'5 Driver Data'!E85</f>
        <v>88</v>
      </c>
      <c r="F85" s="191">
        <f>'5 Driver Data'!F85</f>
        <v>326</v>
      </c>
      <c r="G85" s="191">
        <f>'5 Driver Data'!G85</f>
        <v>1</v>
      </c>
      <c r="H85" s="191">
        <f>'5 Driver Data'!H85</f>
        <v>2</v>
      </c>
      <c r="I85" s="191">
        <f>'5 Driver Data'!I85</f>
        <v>28</v>
      </c>
      <c r="J85" s="191">
        <f>'5 Driver Data'!J85</f>
        <v>0.5</v>
      </c>
      <c r="K85" s="206">
        <f>'5 Driver Data'!K85</f>
        <v>0.5</v>
      </c>
      <c r="L85" s="1"/>
      <c r="M85" s="214">
        <f>'3 Model Input'!E$44*'3 Model Input'!E$45</f>
        <v>25</v>
      </c>
      <c r="N85" s="195">
        <f t="shared" si="24"/>
        <v>2912</v>
      </c>
      <c r="O85" s="195">
        <f>'3 Model Input'!E$49*(1-'3 Model Input'!E$51)</f>
        <v>7699.9999999999991</v>
      </c>
      <c r="P85" s="195">
        <f t="shared" si="25"/>
        <v>10612</v>
      </c>
      <c r="Q85" s="195">
        <f>IF(D85="BEV",E85*(1-'3 Model Input'!E$54), E85)</f>
        <v>70.400000000000006</v>
      </c>
      <c r="R85" s="196">
        <f>IF(D85="PHEV",F85/G85,F85*(1-'3 Model Input'!E$54)/G85)</f>
        <v>260.8</v>
      </c>
      <c r="S85" s="196">
        <f>IF(D85="PHEV",MIN(M85,E85),MIN(M85,(E85*(1-'3 Model Input'!E$54))))</f>
        <v>25</v>
      </c>
      <c r="T85" s="215">
        <f t="shared" si="26"/>
        <v>92.613636363636374</v>
      </c>
      <c r="U85" s="1"/>
      <c r="V85" s="214">
        <f>P85*'3 Model Input'!E$50</f>
        <v>7959</v>
      </c>
      <c r="W85" s="195">
        <f t="shared" si="17"/>
        <v>3979.5</v>
      </c>
      <c r="X85" s="195">
        <f t="shared" si="18"/>
        <v>10612</v>
      </c>
      <c r="Y85" s="195">
        <f t="shared" si="19"/>
        <v>5306</v>
      </c>
      <c r="Z85" s="195">
        <f t="shared" si="20"/>
        <v>1456</v>
      </c>
      <c r="AA85" s="223" t="str" cm="1">
        <f t="array" ref="AA85">_xlfn.IFS(ISTEXT('3 Model Input'!F$70),"Missing",ISTEXT('3 Model Input'!I$70),"Missing",ISNUMBER('3 Model Input'!K$70),'3 Model Input'!K$70*P85)</f>
        <v>Missing</v>
      </c>
      <c r="AC85" s="226" cm="1">
        <f t="array" ref="AC85">_xlfn.IFS('3 Model Input'!E$61=1,(V85*G85)/T85,'3 Model Input'!E$61=2,(W85*G85)/T85,'3 Model Input'!E$61=3,(X85*G85)/T85,'3 Model Input'!E$61=4,(Y85*G85)/T85,'3 Model Input'!E$61=5,(Z85*G85)/T85, ISTEXT('3 Model Input'!E$61),"Missing",'3 Model Input'!E$61=6,(AA85*G85)/T85)</f>
        <v>114.58355828220857</v>
      </c>
      <c r="AD85" s="201">
        <f t="shared" si="21"/>
        <v>1</v>
      </c>
      <c r="AE85" s="201">
        <f t="shared" si="22"/>
        <v>2</v>
      </c>
      <c r="AF85" s="215">
        <f t="shared" si="23"/>
        <v>2864.5889570552145</v>
      </c>
      <c r="AG85" s="9" t="str" cm="1">
        <f t="array" ref="AG85">_xlfn.IFS(ISNUMBER(AC85), "", ISNUMBER(SEARCH("Blank", AC85)), "", ISERROR(AC85), "Bad input on tab 3")</f>
        <v/>
      </c>
    </row>
    <row r="86" spans="2:33" ht="15.75" x14ac:dyDescent="0.75">
      <c r="B86" s="205" t="str">
        <f>'5 Driver Data'!B86</f>
        <v>0078</v>
      </c>
      <c r="C86" s="191" t="str">
        <f>'5 Driver Data'!C86</f>
        <v>Tesla Model Y</v>
      </c>
      <c r="D86" s="192" t="str">
        <f>'5 Driver Data'!D86</f>
        <v>BEV</v>
      </c>
      <c r="E86" s="191">
        <f>'5 Driver Data'!E86</f>
        <v>88</v>
      </c>
      <c r="F86" s="191">
        <f>'5 Driver Data'!F86</f>
        <v>316</v>
      </c>
      <c r="G86" s="191">
        <f>'5 Driver Data'!G86</f>
        <v>1</v>
      </c>
      <c r="H86" s="191">
        <f>'5 Driver Data'!H86</f>
        <v>4</v>
      </c>
      <c r="I86" s="191">
        <f>'5 Driver Data'!I86</f>
        <v>60</v>
      </c>
      <c r="J86" s="191">
        <f>'5 Driver Data'!J86</f>
        <v>0.7</v>
      </c>
      <c r="K86" s="206">
        <f>'5 Driver Data'!K86</f>
        <v>0</v>
      </c>
      <c r="L86" s="1"/>
      <c r="M86" s="214">
        <f>'3 Model Input'!E$44*'3 Model Input'!E$45</f>
        <v>25</v>
      </c>
      <c r="N86" s="195">
        <f t="shared" si="24"/>
        <v>12480</v>
      </c>
      <c r="O86" s="195">
        <f>'3 Model Input'!E$49*(1-'3 Model Input'!E$51)</f>
        <v>7699.9999999999991</v>
      </c>
      <c r="P86" s="195">
        <f t="shared" si="25"/>
        <v>20180</v>
      </c>
      <c r="Q86" s="195">
        <f>IF(D86="BEV",E86*(1-'3 Model Input'!E$54), E86)</f>
        <v>70.400000000000006</v>
      </c>
      <c r="R86" s="196">
        <f>IF(D86="PHEV",F86/G86,F86*(1-'3 Model Input'!E$54)/G86)</f>
        <v>252.8</v>
      </c>
      <c r="S86" s="196">
        <f>IF(D86="PHEV",MIN(M86,E86),MIN(M86,(E86*(1-'3 Model Input'!E$54))))</f>
        <v>25</v>
      </c>
      <c r="T86" s="215">
        <f t="shared" si="26"/>
        <v>89.77272727272728</v>
      </c>
      <c r="U86" s="1"/>
      <c r="V86" s="214">
        <f>P86*'3 Model Input'!E$50</f>
        <v>15135</v>
      </c>
      <c r="W86" s="195">
        <f t="shared" si="17"/>
        <v>4540.5000000000009</v>
      </c>
      <c r="X86" s="195">
        <f t="shared" si="18"/>
        <v>20180</v>
      </c>
      <c r="Y86" s="195">
        <f t="shared" si="19"/>
        <v>6054.0000000000009</v>
      </c>
      <c r="Z86" s="195">
        <f t="shared" si="20"/>
        <v>0</v>
      </c>
      <c r="AA86" s="223" t="str" cm="1">
        <f t="array" ref="AA86">_xlfn.IFS(ISTEXT('3 Model Input'!F$70),"Missing",ISTEXT('3 Model Input'!I$70),"Missing",ISNUMBER('3 Model Input'!K$70),'3 Model Input'!K$70*P86)</f>
        <v>Missing</v>
      </c>
      <c r="AC86" s="226" cm="1">
        <f t="array" ref="AC86">_xlfn.IFS('3 Model Input'!E$61=1,(V86*G86)/T86,'3 Model Input'!E$61=2,(W86*G86)/T86,'3 Model Input'!E$61=3,(X86*G86)/T86,'3 Model Input'!E$61=4,(Y86*G86)/T86,'3 Model Input'!E$61=5,(Z86*G86)/T86, ISTEXT('3 Model Input'!E$61),"Missing",'3 Model Input'!E$61=6,(AA86*G86)/T86)</f>
        <v>224.78987341772151</v>
      </c>
      <c r="AD86" s="201">
        <f t="shared" si="21"/>
        <v>1</v>
      </c>
      <c r="AE86" s="201">
        <f t="shared" si="22"/>
        <v>4</v>
      </c>
      <c r="AF86" s="215">
        <f t="shared" si="23"/>
        <v>5619.7468354430375</v>
      </c>
      <c r="AG86" s="9" t="str" cm="1">
        <f t="array" ref="AG86">_xlfn.IFS(ISNUMBER(AC86), "", ISNUMBER(SEARCH("Blank", AC86)), "", ISERROR(AC86), "Bad input on tab 3")</f>
        <v/>
      </c>
    </row>
    <row r="87" spans="2:33" ht="15.75" x14ac:dyDescent="0.75">
      <c r="B87" s="205" t="str">
        <f>'5 Driver Data'!B87</f>
        <v>0079</v>
      </c>
      <c r="C87" s="191" t="str">
        <f>'5 Driver Data'!C87</f>
        <v>Volvo C40</v>
      </c>
      <c r="D87" s="192" t="str">
        <f>'5 Driver Data'!D87</f>
        <v>BEV</v>
      </c>
      <c r="E87" s="191">
        <f>'5 Driver Data'!E87</f>
        <v>88</v>
      </c>
      <c r="F87" s="191">
        <f>'5 Driver Data'!F87</f>
        <v>226</v>
      </c>
      <c r="G87" s="191">
        <f>'5 Driver Data'!G87</f>
        <v>1</v>
      </c>
      <c r="H87" s="191">
        <f>'5 Driver Data'!H87</f>
        <v>0.5</v>
      </c>
      <c r="I87" s="191">
        <f>'5 Driver Data'!I87</f>
        <v>24</v>
      </c>
      <c r="J87" s="191">
        <f>'5 Driver Data'!J87</f>
        <v>1</v>
      </c>
      <c r="K87" s="206">
        <f>'5 Driver Data'!K87</f>
        <v>0</v>
      </c>
      <c r="L87" s="1"/>
      <c r="M87" s="214">
        <f>'3 Model Input'!E$44*'3 Model Input'!E$45</f>
        <v>25</v>
      </c>
      <c r="N87" s="195">
        <f t="shared" si="24"/>
        <v>624</v>
      </c>
      <c r="O87" s="195">
        <f>'3 Model Input'!E$49*(1-'3 Model Input'!E$51)</f>
        <v>7699.9999999999991</v>
      </c>
      <c r="P87" s="195">
        <f t="shared" si="25"/>
        <v>8324</v>
      </c>
      <c r="Q87" s="195">
        <f>IF(D87="BEV",E87*(1-'3 Model Input'!E$54), E87)</f>
        <v>70.400000000000006</v>
      </c>
      <c r="R87" s="196">
        <f>IF(D87="PHEV",F87/G87,F87*(1-'3 Model Input'!E$54)/G87)</f>
        <v>180.8</v>
      </c>
      <c r="S87" s="196">
        <f>IF(D87="PHEV",MIN(M87,E87),MIN(M87,(E87*(1-'3 Model Input'!E$54))))</f>
        <v>25</v>
      </c>
      <c r="T87" s="215">
        <f t="shared" si="26"/>
        <v>64.204545454545453</v>
      </c>
      <c r="U87" s="1"/>
      <c r="V87" s="214">
        <f>P87*'3 Model Input'!E$50</f>
        <v>6243</v>
      </c>
      <c r="W87" s="195">
        <f t="shared" si="17"/>
        <v>0</v>
      </c>
      <c r="X87" s="195">
        <f t="shared" si="18"/>
        <v>8324</v>
      </c>
      <c r="Y87" s="195">
        <f t="shared" si="19"/>
        <v>0</v>
      </c>
      <c r="Z87" s="195">
        <f t="shared" si="20"/>
        <v>0</v>
      </c>
      <c r="AA87" s="223" t="str" cm="1">
        <f t="array" ref="AA87">_xlfn.IFS(ISTEXT('3 Model Input'!F$70),"Missing",ISTEXT('3 Model Input'!I$70),"Missing",ISNUMBER('3 Model Input'!K$70),'3 Model Input'!K$70*P87)</f>
        <v>Missing</v>
      </c>
      <c r="AC87" s="226" cm="1">
        <f t="array" ref="AC87">_xlfn.IFS('3 Model Input'!E$61=1,(V87*G87)/T87,'3 Model Input'!E$61=2,(W87*G87)/T87,'3 Model Input'!E$61=3,(X87*G87)/T87,'3 Model Input'!E$61=4,(Y87*G87)/T87,'3 Model Input'!E$61=5,(Z87*G87)/T87, ISTEXT('3 Model Input'!E$61),"Missing",'3 Model Input'!E$61=6,(AA87*G87)/T87)</f>
        <v>129.64814159292035</v>
      </c>
      <c r="AD87" s="201">
        <f t="shared" si="21"/>
        <v>1</v>
      </c>
      <c r="AE87" s="201">
        <f t="shared" si="22"/>
        <v>0.5</v>
      </c>
      <c r="AF87" s="215">
        <f t="shared" si="23"/>
        <v>3241.2035398230087</v>
      </c>
      <c r="AG87" s="9" t="str" cm="1">
        <f t="array" ref="AG87">_xlfn.IFS(ISNUMBER(AC87), "", ISNUMBER(SEARCH("Blank", AC87)), "", ISERROR(AC87), "Bad input on tab 3")</f>
        <v/>
      </c>
    </row>
    <row r="88" spans="2:33" ht="15.75" x14ac:dyDescent="0.75">
      <c r="B88" s="205" t="str">
        <f>'5 Driver Data'!B88</f>
        <v>0080</v>
      </c>
      <c r="C88" s="191" t="str">
        <f>'5 Driver Data'!C88</f>
        <v>Tesla Model 3</v>
      </c>
      <c r="D88" s="192" t="str">
        <f>'5 Driver Data'!D88</f>
        <v>BEV</v>
      </c>
      <c r="E88" s="191">
        <f>'5 Driver Data'!E88</f>
        <v>89</v>
      </c>
      <c r="F88" s="191">
        <f>'5 Driver Data'!F88</f>
        <v>353</v>
      </c>
      <c r="G88" s="191">
        <f>'5 Driver Data'!G88</f>
        <v>1</v>
      </c>
      <c r="H88" s="191">
        <f>'5 Driver Data'!H88</f>
        <v>5</v>
      </c>
      <c r="I88" s="191">
        <f>'5 Driver Data'!I88</f>
        <v>26</v>
      </c>
      <c r="J88" s="191">
        <f>'5 Driver Data'!J88</f>
        <v>0.5</v>
      </c>
      <c r="K88" s="206">
        <f>'5 Driver Data'!K88</f>
        <v>0.2</v>
      </c>
      <c r="L88" s="1"/>
      <c r="M88" s="214">
        <f>'3 Model Input'!E$44*'3 Model Input'!E$45</f>
        <v>25</v>
      </c>
      <c r="N88" s="195">
        <f t="shared" si="24"/>
        <v>6760</v>
      </c>
      <c r="O88" s="195">
        <f>'3 Model Input'!E$49*(1-'3 Model Input'!E$51)</f>
        <v>7699.9999999999991</v>
      </c>
      <c r="P88" s="195">
        <f t="shared" si="25"/>
        <v>14460</v>
      </c>
      <c r="Q88" s="195">
        <f>IF(D88="BEV",E88*(1-'3 Model Input'!E$54), E88)</f>
        <v>71.2</v>
      </c>
      <c r="R88" s="196">
        <f>IF(D88="PHEV",F88/G88,F88*(1-'3 Model Input'!E$54)/G88)</f>
        <v>282.40000000000003</v>
      </c>
      <c r="S88" s="196">
        <f>IF(D88="PHEV",MIN(M88,E88),MIN(M88,(E88*(1-'3 Model Input'!E$54))))</f>
        <v>25</v>
      </c>
      <c r="T88" s="215">
        <f t="shared" si="26"/>
        <v>99.157303370786522</v>
      </c>
      <c r="U88" s="1"/>
      <c r="V88" s="214">
        <f>P88*'3 Model Input'!E$50</f>
        <v>10845</v>
      </c>
      <c r="W88" s="195">
        <f t="shared" si="17"/>
        <v>5422.5</v>
      </c>
      <c r="X88" s="195">
        <f t="shared" si="18"/>
        <v>14460</v>
      </c>
      <c r="Y88" s="195">
        <f t="shared" si="19"/>
        <v>7230</v>
      </c>
      <c r="Z88" s="195">
        <f t="shared" si="20"/>
        <v>1352</v>
      </c>
      <c r="AA88" s="223" t="str" cm="1">
        <f t="array" ref="AA88">_xlfn.IFS(ISTEXT('3 Model Input'!F$70),"Missing",ISTEXT('3 Model Input'!I$70),"Missing",ISNUMBER('3 Model Input'!K$70),'3 Model Input'!K$70*P88)</f>
        <v>Missing</v>
      </c>
      <c r="AC88" s="226" cm="1">
        <f t="array" ref="AC88">_xlfn.IFS('3 Model Input'!E$61=1,(V88*G88)/T88,'3 Model Input'!E$61=2,(W88*G88)/T88,'3 Model Input'!E$61=3,(X88*G88)/T88,'3 Model Input'!E$61=4,(Y88*G88)/T88,'3 Model Input'!E$61=5,(Z88*G88)/T88, ISTEXT('3 Model Input'!E$61),"Missing",'3 Model Input'!E$61=6,(AA88*G88)/T88)</f>
        <v>145.82889518413597</v>
      </c>
      <c r="AD88" s="201">
        <f t="shared" si="21"/>
        <v>0.56088036609283065</v>
      </c>
      <c r="AE88" s="201">
        <f t="shared" si="22"/>
        <v>2.8044018304641534</v>
      </c>
      <c r="AF88" s="215">
        <f t="shared" si="23"/>
        <v>3645.7223796033995</v>
      </c>
      <c r="AG88" s="9" t="str" cm="1">
        <f t="array" ref="AG88">_xlfn.IFS(ISNUMBER(AC88), "", ISNUMBER(SEARCH("Blank", AC88)), "", ISERROR(AC88), "Bad input on tab 3")</f>
        <v/>
      </c>
    </row>
    <row r="89" spans="2:33" ht="15.75" x14ac:dyDescent="0.75">
      <c r="B89" s="205" t="str">
        <f>'5 Driver Data'!B89</f>
        <v>0081</v>
      </c>
      <c r="C89" s="191" t="str">
        <f>'5 Driver Data'!C89</f>
        <v>Tesla Model 3</v>
      </c>
      <c r="D89" s="192" t="str">
        <f>'5 Driver Data'!D89</f>
        <v>BEV</v>
      </c>
      <c r="E89" s="191">
        <f>'5 Driver Data'!E89</f>
        <v>89</v>
      </c>
      <c r="F89" s="191">
        <f>'5 Driver Data'!F89</f>
        <v>353</v>
      </c>
      <c r="G89" s="191">
        <f>'5 Driver Data'!G89</f>
        <v>1</v>
      </c>
      <c r="H89" s="191">
        <f>'5 Driver Data'!H89</f>
        <v>5</v>
      </c>
      <c r="I89" s="191">
        <f>'5 Driver Data'!I89</f>
        <v>24</v>
      </c>
      <c r="J89" s="191">
        <f>'5 Driver Data'!J89</f>
        <v>0.5</v>
      </c>
      <c r="K89" s="206">
        <f>'5 Driver Data'!K89</f>
        <v>0.3</v>
      </c>
      <c r="L89" s="1"/>
      <c r="M89" s="214">
        <f>'3 Model Input'!E$44*'3 Model Input'!E$45</f>
        <v>25</v>
      </c>
      <c r="N89" s="195">
        <f t="shared" si="24"/>
        <v>6240</v>
      </c>
      <c r="O89" s="195">
        <f>'3 Model Input'!E$49*(1-'3 Model Input'!E$51)</f>
        <v>7699.9999999999991</v>
      </c>
      <c r="P89" s="195">
        <f t="shared" si="25"/>
        <v>13940</v>
      </c>
      <c r="Q89" s="195">
        <f>IF(D89="BEV",E89*(1-'3 Model Input'!E$54), E89)</f>
        <v>71.2</v>
      </c>
      <c r="R89" s="196">
        <f>IF(D89="PHEV",F89/G89,F89*(1-'3 Model Input'!E$54)/G89)</f>
        <v>282.40000000000003</v>
      </c>
      <c r="S89" s="196">
        <f>IF(D89="PHEV",MIN(M89,E89),MIN(M89,(E89*(1-'3 Model Input'!E$54))))</f>
        <v>25</v>
      </c>
      <c r="T89" s="215">
        <f t="shared" si="26"/>
        <v>99.157303370786522</v>
      </c>
      <c r="U89" s="1"/>
      <c r="V89" s="214">
        <f>P89*'3 Model Input'!E$50</f>
        <v>10455</v>
      </c>
      <c r="W89" s="195">
        <f t="shared" si="17"/>
        <v>5227.5</v>
      </c>
      <c r="X89" s="195">
        <f t="shared" si="18"/>
        <v>13940</v>
      </c>
      <c r="Y89" s="195">
        <f t="shared" si="19"/>
        <v>6970</v>
      </c>
      <c r="Z89" s="195">
        <f t="shared" si="20"/>
        <v>1872</v>
      </c>
      <c r="AA89" s="223" t="str" cm="1">
        <f t="array" ref="AA89">_xlfn.IFS(ISTEXT('3 Model Input'!F$70),"Missing",ISTEXT('3 Model Input'!I$70),"Missing",ISNUMBER('3 Model Input'!K$70),'3 Model Input'!K$70*P89)</f>
        <v>Missing</v>
      </c>
      <c r="AC89" s="226" cm="1">
        <f t="array" ref="AC89">_xlfn.IFS('3 Model Input'!E$61=1,(V89*G89)/T89,'3 Model Input'!E$61=2,(W89*G89)/T89,'3 Model Input'!E$61=3,(X89*G89)/T89,'3 Model Input'!E$61=4,(Y89*G89)/T89,'3 Model Input'!E$61=5,(Z89*G89)/T89, ISTEXT('3 Model Input'!E$61),"Missing",'3 Model Input'!E$61=6,(AA89*G89)/T89)</f>
        <v>140.58470254957507</v>
      </c>
      <c r="AD89" s="201">
        <f t="shared" si="21"/>
        <v>0.54071039442144264</v>
      </c>
      <c r="AE89" s="201">
        <f t="shared" si="22"/>
        <v>2.7035519721072134</v>
      </c>
      <c r="AF89" s="215">
        <f t="shared" si="23"/>
        <v>3514.6175637393767</v>
      </c>
      <c r="AG89" s="9" t="str" cm="1">
        <f t="array" ref="AG89">_xlfn.IFS(ISNUMBER(AC89), "", ISNUMBER(SEARCH("Blank", AC89)), "", ISERROR(AC89), "Bad input on tab 3")</f>
        <v/>
      </c>
    </row>
    <row r="90" spans="2:33" ht="15.75" x14ac:dyDescent="0.75">
      <c r="B90" s="205" t="str">
        <f>'5 Driver Data'!B90</f>
        <v>0082</v>
      </c>
      <c r="C90" s="191" t="str">
        <f>'5 Driver Data'!C90</f>
        <v>Tesla Model 3</v>
      </c>
      <c r="D90" s="192" t="str">
        <f>'5 Driver Data'!D90</f>
        <v>BEV</v>
      </c>
      <c r="E90" s="191">
        <f>'5 Driver Data'!E90</f>
        <v>90</v>
      </c>
      <c r="F90" s="191">
        <f>'5 Driver Data'!F90</f>
        <v>310</v>
      </c>
      <c r="G90" s="191">
        <f>'5 Driver Data'!G90</f>
        <v>1</v>
      </c>
      <c r="H90" s="191">
        <f>'5 Driver Data'!H90</f>
        <v>2</v>
      </c>
      <c r="I90" s="191">
        <f>'5 Driver Data'!I90</f>
        <v>48</v>
      </c>
      <c r="J90" s="191">
        <f>'5 Driver Data'!J90</f>
        <v>0.5</v>
      </c>
      <c r="K90" s="206">
        <f>'5 Driver Data'!K90</f>
        <v>0.5</v>
      </c>
      <c r="L90" s="1"/>
      <c r="M90" s="214">
        <f>'3 Model Input'!E$44*'3 Model Input'!E$45</f>
        <v>25</v>
      </c>
      <c r="N90" s="195">
        <f t="shared" si="24"/>
        <v>4992</v>
      </c>
      <c r="O90" s="195">
        <f>'3 Model Input'!E$49*(1-'3 Model Input'!E$51)</f>
        <v>7699.9999999999991</v>
      </c>
      <c r="P90" s="195">
        <f t="shared" si="25"/>
        <v>12692</v>
      </c>
      <c r="Q90" s="195">
        <f>IF(D90="BEV",E90*(1-'3 Model Input'!E$54), E90)</f>
        <v>72</v>
      </c>
      <c r="R90" s="196">
        <f>IF(D90="PHEV",F90/G90,F90*(1-'3 Model Input'!E$54)/G90)</f>
        <v>248</v>
      </c>
      <c r="S90" s="196">
        <f>IF(D90="PHEV",MIN(M90,E90),MIN(M90,(E90*(1-'3 Model Input'!E$54))))</f>
        <v>25</v>
      </c>
      <c r="T90" s="215">
        <f t="shared" si="26"/>
        <v>86.111111111111114</v>
      </c>
      <c r="U90" s="1"/>
      <c r="V90" s="214">
        <f>P90*'3 Model Input'!E$50</f>
        <v>9519</v>
      </c>
      <c r="W90" s="195">
        <f t="shared" si="17"/>
        <v>4759.5</v>
      </c>
      <c r="X90" s="195">
        <f t="shared" si="18"/>
        <v>12692</v>
      </c>
      <c r="Y90" s="195">
        <f t="shared" si="19"/>
        <v>6346</v>
      </c>
      <c r="Z90" s="195">
        <f t="shared" si="20"/>
        <v>2496</v>
      </c>
      <c r="AA90" s="223" t="str" cm="1">
        <f t="array" ref="AA90">_xlfn.IFS(ISTEXT('3 Model Input'!F$70),"Missing",ISTEXT('3 Model Input'!I$70),"Missing",ISNUMBER('3 Model Input'!K$70),'3 Model Input'!K$70*P90)</f>
        <v>Missing</v>
      </c>
      <c r="AC90" s="226" cm="1">
        <f t="array" ref="AC90">_xlfn.IFS('3 Model Input'!E$61=1,(V90*G90)/T90,'3 Model Input'!E$61=2,(W90*G90)/T90,'3 Model Input'!E$61=3,(X90*G90)/T90,'3 Model Input'!E$61=4,(Y90*G90)/T90,'3 Model Input'!E$61=5,(Z90*G90)/T90, ISTEXT('3 Model Input'!E$61),"Missing",'3 Model Input'!E$61=6,(AA90*G90)/T90)</f>
        <v>147.39096774193547</v>
      </c>
      <c r="AD90" s="201">
        <f t="shared" si="21"/>
        <v>1</v>
      </c>
      <c r="AE90" s="201">
        <f t="shared" si="22"/>
        <v>2</v>
      </c>
      <c r="AF90" s="215">
        <f t="shared" si="23"/>
        <v>3684.7741935483868</v>
      </c>
      <c r="AG90" s="9" t="str" cm="1">
        <f t="array" ref="AG90">_xlfn.IFS(ISNUMBER(AC90), "", ISNUMBER(SEARCH("Blank", AC90)), "", ISERROR(AC90), "Bad input on tab 3")</f>
        <v/>
      </c>
    </row>
    <row r="91" spans="2:33" ht="15.75" x14ac:dyDescent="0.75">
      <c r="B91" s="205" t="str">
        <f>'5 Driver Data'!B91</f>
        <v>0083</v>
      </c>
      <c r="C91" s="191" t="str">
        <f>'5 Driver Data'!C91</f>
        <v>Tesla Model 3</v>
      </c>
      <c r="D91" s="192" t="str">
        <f>'5 Driver Data'!D91</f>
        <v>BEV</v>
      </c>
      <c r="E91" s="191">
        <f>'5 Driver Data'!E91</f>
        <v>90</v>
      </c>
      <c r="F91" s="191">
        <f>'5 Driver Data'!F91</f>
        <v>322</v>
      </c>
      <c r="G91" s="191">
        <f>'5 Driver Data'!G91</f>
        <v>1</v>
      </c>
      <c r="H91" s="191">
        <f>'5 Driver Data'!H91</f>
        <v>2</v>
      </c>
      <c r="I91" s="191">
        <f>'5 Driver Data'!I91</f>
        <v>12</v>
      </c>
      <c r="J91" s="191">
        <f>'5 Driver Data'!J91</f>
        <v>0.8</v>
      </c>
      <c r="K91" s="206">
        <f>'5 Driver Data'!K91</f>
        <v>0</v>
      </c>
      <c r="L91" s="1"/>
      <c r="M91" s="214">
        <f>'3 Model Input'!E$44*'3 Model Input'!E$45</f>
        <v>25</v>
      </c>
      <c r="N91" s="195">
        <f t="shared" si="24"/>
        <v>1248</v>
      </c>
      <c r="O91" s="195">
        <f>'3 Model Input'!E$49*(1-'3 Model Input'!E$51)</f>
        <v>7699.9999999999991</v>
      </c>
      <c r="P91" s="195">
        <f t="shared" si="25"/>
        <v>8948</v>
      </c>
      <c r="Q91" s="195">
        <f>IF(D91="BEV",E91*(1-'3 Model Input'!E$54), E91)</f>
        <v>72</v>
      </c>
      <c r="R91" s="196">
        <f>IF(D91="PHEV",F91/G91,F91*(1-'3 Model Input'!E$54)/G91)</f>
        <v>257.60000000000002</v>
      </c>
      <c r="S91" s="196">
        <f>IF(D91="PHEV",MIN(M91,E91),MIN(M91,(E91*(1-'3 Model Input'!E$54))))</f>
        <v>25</v>
      </c>
      <c r="T91" s="215">
        <f t="shared" si="26"/>
        <v>89.444444444444443</v>
      </c>
      <c r="U91" s="1"/>
      <c r="V91" s="214">
        <f>P91*'3 Model Input'!E$50</f>
        <v>6711</v>
      </c>
      <c r="W91" s="195">
        <f t="shared" si="17"/>
        <v>1342.1999999999996</v>
      </c>
      <c r="X91" s="195">
        <f t="shared" si="18"/>
        <v>8948</v>
      </c>
      <c r="Y91" s="195">
        <f t="shared" si="19"/>
        <v>1789.5999999999997</v>
      </c>
      <c r="Z91" s="195">
        <f t="shared" si="20"/>
        <v>0</v>
      </c>
      <c r="AA91" s="223" t="str" cm="1">
        <f t="array" ref="AA91">_xlfn.IFS(ISTEXT('3 Model Input'!F$70),"Missing",ISTEXT('3 Model Input'!I$70),"Missing",ISNUMBER('3 Model Input'!K$70),'3 Model Input'!K$70*P91)</f>
        <v>Missing</v>
      </c>
      <c r="AC91" s="226" cm="1">
        <f t="array" ref="AC91">_xlfn.IFS('3 Model Input'!E$61=1,(V91*G91)/T91,'3 Model Input'!E$61=2,(W91*G91)/T91,'3 Model Input'!E$61=3,(X91*G91)/T91,'3 Model Input'!E$61=4,(Y91*G91)/T91,'3 Model Input'!E$61=5,(Z91*G91)/T91, ISTEXT('3 Model Input'!E$61),"Missing",'3 Model Input'!E$61=6,(AA91*G91)/T91)</f>
        <v>100.03975155279504</v>
      </c>
      <c r="AD91" s="201">
        <f t="shared" si="21"/>
        <v>0.96192068800764463</v>
      </c>
      <c r="AE91" s="201">
        <f t="shared" si="22"/>
        <v>1.9238413760152893</v>
      </c>
      <c r="AF91" s="215">
        <f t="shared" si="23"/>
        <v>2500.993788819876</v>
      </c>
      <c r="AG91" s="9" t="str" cm="1">
        <f t="array" ref="AG91">_xlfn.IFS(ISNUMBER(AC91), "", ISNUMBER(SEARCH("Blank", AC91)), "", ISERROR(AC91), "Bad input on tab 3")</f>
        <v/>
      </c>
    </row>
    <row r="92" spans="2:33" ht="15.75" x14ac:dyDescent="0.75">
      <c r="B92" s="205" t="str">
        <f>'5 Driver Data'!B92</f>
        <v>0084</v>
      </c>
      <c r="C92" s="191" t="str">
        <f>'5 Driver Data'!C92</f>
        <v>Tesla Model Y</v>
      </c>
      <c r="D92" s="192" t="str">
        <f>'5 Driver Data'!D92</f>
        <v>BEV</v>
      </c>
      <c r="E92" s="191">
        <f>'5 Driver Data'!E92</f>
        <v>91</v>
      </c>
      <c r="F92" s="191">
        <f>'5 Driver Data'!F92</f>
        <v>330</v>
      </c>
      <c r="G92" s="191">
        <f>'5 Driver Data'!G92</f>
        <v>1</v>
      </c>
      <c r="H92" s="191">
        <f>'5 Driver Data'!H92</f>
        <v>3</v>
      </c>
      <c r="I92" s="191">
        <f>'5 Driver Data'!I92</f>
        <v>12</v>
      </c>
      <c r="J92" s="191">
        <f>'5 Driver Data'!J92</f>
        <v>0</v>
      </c>
      <c r="K92" s="206">
        <f>'5 Driver Data'!K92</f>
        <v>0.9</v>
      </c>
      <c r="L92" s="1"/>
      <c r="M92" s="214">
        <f>'3 Model Input'!E$44*'3 Model Input'!E$45</f>
        <v>25</v>
      </c>
      <c r="N92" s="195">
        <f t="shared" si="24"/>
        <v>1872</v>
      </c>
      <c r="O92" s="195">
        <f>'3 Model Input'!E$49*(1-'3 Model Input'!E$51)</f>
        <v>7699.9999999999991</v>
      </c>
      <c r="P92" s="195">
        <f t="shared" si="25"/>
        <v>9572</v>
      </c>
      <c r="Q92" s="195">
        <f>IF(D92="BEV",E92*(1-'3 Model Input'!E$54), E92)</f>
        <v>72.8</v>
      </c>
      <c r="R92" s="196">
        <f>IF(D92="PHEV",F92/G92,F92*(1-'3 Model Input'!E$54)/G92)</f>
        <v>264</v>
      </c>
      <c r="S92" s="196">
        <f>IF(D92="PHEV",MIN(M92,E92),MIN(M92,(E92*(1-'3 Model Input'!E$54))))</f>
        <v>25</v>
      </c>
      <c r="T92" s="215">
        <f t="shared" si="26"/>
        <v>90.659340659340671</v>
      </c>
      <c r="U92" s="1"/>
      <c r="V92" s="214">
        <f>P92*'3 Model Input'!E$50</f>
        <v>7179</v>
      </c>
      <c r="W92" s="195">
        <f t="shared" si="17"/>
        <v>7179</v>
      </c>
      <c r="X92" s="195">
        <f t="shared" si="18"/>
        <v>9572</v>
      </c>
      <c r="Y92" s="195">
        <f t="shared" si="19"/>
        <v>9572</v>
      </c>
      <c r="Z92" s="195">
        <f t="shared" si="20"/>
        <v>1684.8</v>
      </c>
      <c r="AA92" s="223" t="str" cm="1">
        <f t="array" ref="AA92">_xlfn.IFS(ISTEXT('3 Model Input'!F$70),"Missing",ISTEXT('3 Model Input'!I$70),"Missing",ISNUMBER('3 Model Input'!K$70),'3 Model Input'!K$70*P92)</f>
        <v>Missing</v>
      </c>
      <c r="AC92" s="226" cm="1">
        <f t="array" ref="AC92">_xlfn.IFS('3 Model Input'!E$61=1,(V92*G92)/T92,'3 Model Input'!E$61=2,(W92*G92)/T92,'3 Model Input'!E$61=3,(X92*G92)/T92,'3 Model Input'!E$61=4,(Y92*G92)/T92,'3 Model Input'!E$61=5,(Z92*G92)/T92, ISTEXT('3 Model Input'!E$61),"Missing",'3 Model Input'!E$61=6,(AA92*G92)/T92)</f>
        <v>105.58206060606059</v>
      </c>
      <c r="AD92" s="201">
        <f t="shared" si="21"/>
        <v>0.67680808080808064</v>
      </c>
      <c r="AE92" s="201">
        <f t="shared" si="22"/>
        <v>2.030424242424242</v>
      </c>
      <c r="AF92" s="215">
        <f t="shared" si="23"/>
        <v>2639.5515151515146</v>
      </c>
      <c r="AG92" s="9" t="str" cm="1">
        <f t="array" ref="AG92">_xlfn.IFS(ISNUMBER(AC92), "", ISNUMBER(SEARCH("Blank", AC92)), "", ISERROR(AC92), "Bad input on tab 3")</f>
        <v/>
      </c>
    </row>
    <row r="93" spans="2:33" ht="15.75" x14ac:dyDescent="0.75">
      <c r="B93" s="205" t="str">
        <f>'5 Driver Data'!B93</f>
        <v>0085</v>
      </c>
      <c r="C93" s="191" t="str">
        <f>'5 Driver Data'!C93</f>
        <v>Tesla Model Y</v>
      </c>
      <c r="D93" s="192" t="str">
        <f>'5 Driver Data'!D93</f>
        <v>BEV</v>
      </c>
      <c r="E93" s="191">
        <f>'5 Driver Data'!E93</f>
        <v>91</v>
      </c>
      <c r="F93" s="191">
        <f>'5 Driver Data'!F93</f>
        <v>330</v>
      </c>
      <c r="G93" s="191">
        <f>'5 Driver Data'!G93</f>
        <v>1</v>
      </c>
      <c r="H93" s="191">
        <f>'5 Driver Data'!H93</f>
        <v>2</v>
      </c>
      <c r="I93" s="191">
        <f>'5 Driver Data'!I93</f>
        <v>34</v>
      </c>
      <c r="J93" s="191">
        <f>'5 Driver Data'!J93</f>
        <v>0.1</v>
      </c>
      <c r="K93" s="206">
        <f>'5 Driver Data'!K93</f>
        <v>0.9</v>
      </c>
      <c r="L93" s="1"/>
      <c r="M93" s="214">
        <f>'3 Model Input'!E$44*'3 Model Input'!E$45</f>
        <v>25</v>
      </c>
      <c r="N93" s="195">
        <f t="shared" si="24"/>
        <v>3536</v>
      </c>
      <c r="O93" s="195">
        <f>'3 Model Input'!E$49*(1-'3 Model Input'!E$51)</f>
        <v>7699.9999999999991</v>
      </c>
      <c r="P93" s="195">
        <f t="shared" si="25"/>
        <v>11236</v>
      </c>
      <c r="Q93" s="195">
        <f>IF(D93="BEV",E93*(1-'3 Model Input'!E$54), E93)</f>
        <v>72.8</v>
      </c>
      <c r="R93" s="196">
        <f>IF(D93="PHEV",F93/G93,F93*(1-'3 Model Input'!E$54)/G93)</f>
        <v>264</v>
      </c>
      <c r="S93" s="196">
        <f>IF(D93="PHEV",MIN(M93,E93),MIN(M93,(E93*(1-'3 Model Input'!E$54))))</f>
        <v>25</v>
      </c>
      <c r="T93" s="215">
        <f t="shared" si="26"/>
        <v>90.659340659340671</v>
      </c>
      <c r="U93" s="1"/>
      <c r="V93" s="214">
        <f>P93*'3 Model Input'!E$50</f>
        <v>8427</v>
      </c>
      <c r="W93" s="195">
        <f t="shared" si="17"/>
        <v>7584.3</v>
      </c>
      <c r="X93" s="195">
        <f t="shared" si="18"/>
        <v>11236</v>
      </c>
      <c r="Y93" s="195">
        <f t="shared" si="19"/>
        <v>10112.4</v>
      </c>
      <c r="Z93" s="195">
        <f t="shared" si="20"/>
        <v>3182.4</v>
      </c>
      <c r="AA93" s="223" t="str" cm="1">
        <f t="array" ref="AA93">_xlfn.IFS(ISTEXT('3 Model Input'!F$70),"Missing",ISTEXT('3 Model Input'!I$70),"Missing",ISNUMBER('3 Model Input'!K$70),'3 Model Input'!K$70*P93)</f>
        <v>Missing</v>
      </c>
      <c r="AC93" s="226" cm="1">
        <f t="array" ref="AC93">_xlfn.IFS('3 Model Input'!E$61=1,(V93*G93)/T93,'3 Model Input'!E$61=2,(W93*G93)/T93,'3 Model Input'!E$61=3,(X93*G93)/T93,'3 Model Input'!E$61=4,(Y93*G93)/T93,'3 Model Input'!E$61=5,(Z93*G93)/T93, ISTEXT('3 Model Input'!E$61),"Missing",'3 Model Input'!E$61=6,(AA93*G93)/T93)</f>
        <v>123.93648484848484</v>
      </c>
      <c r="AD93" s="201">
        <f t="shared" si="21"/>
        <v>1</v>
      </c>
      <c r="AE93" s="201">
        <f t="shared" si="22"/>
        <v>2</v>
      </c>
      <c r="AF93" s="215">
        <f t="shared" si="23"/>
        <v>3098.4121212121208</v>
      </c>
      <c r="AG93" s="9" t="str" cm="1">
        <f t="array" ref="AG93">_xlfn.IFS(ISNUMBER(AC93), "", ISNUMBER(SEARCH("Blank", AC93)), "", ISERROR(AC93), "Bad input on tab 3")</f>
        <v/>
      </c>
    </row>
    <row r="94" spans="2:33" ht="15.75" x14ac:dyDescent="0.75">
      <c r="B94" s="205" t="str">
        <f>'5 Driver Data'!B94</f>
        <v>0086</v>
      </c>
      <c r="C94" s="191" t="str">
        <f>'5 Driver Data'!C94</f>
        <v>Tesla Model Y</v>
      </c>
      <c r="D94" s="192" t="str">
        <f>'5 Driver Data'!D94</f>
        <v>BEV</v>
      </c>
      <c r="E94" s="191">
        <f>'5 Driver Data'!E94</f>
        <v>91</v>
      </c>
      <c r="F94" s="191">
        <f>'5 Driver Data'!F94</f>
        <v>330</v>
      </c>
      <c r="G94" s="191">
        <f>'5 Driver Data'!G94</f>
        <v>1</v>
      </c>
      <c r="H94" s="191">
        <f>'5 Driver Data'!H94</f>
        <v>4</v>
      </c>
      <c r="I94" s="191">
        <f>'5 Driver Data'!I94</f>
        <v>12</v>
      </c>
      <c r="J94" s="191">
        <f>'5 Driver Data'!J94</f>
        <v>0.2</v>
      </c>
      <c r="K94" s="206">
        <f>'5 Driver Data'!K94</f>
        <v>0.8</v>
      </c>
      <c r="L94" s="1"/>
      <c r="M94" s="214">
        <f>'3 Model Input'!E$44*'3 Model Input'!E$45</f>
        <v>25</v>
      </c>
      <c r="N94" s="195">
        <f t="shared" si="24"/>
        <v>2496</v>
      </c>
      <c r="O94" s="195">
        <f>'3 Model Input'!E$49*(1-'3 Model Input'!E$51)</f>
        <v>7699.9999999999991</v>
      </c>
      <c r="P94" s="195">
        <f t="shared" si="25"/>
        <v>10196</v>
      </c>
      <c r="Q94" s="195">
        <f>IF(D94="BEV",E94*(1-'3 Model Input'!E$54), E94)</f>
        <v>72.8</v>
      </c>
      <c r="R94" s="196">
        <f>IF(D94="PHEV",F94/G94,F94*(1-'3 Model Input'!E$54)/G94)</f>
        <v>264</v>
      </c>
      <c r="S94" s="196">
        <f>IF(D94="PHEV",MIN(M94,E94),MIN(M94,(E94*(1-'3 Model Input'!E$54))))</f>
        <v>25</v>
      </c>
      <c r="T94" s="215">
        <f t="shared" si="26"/>
        <v>90.659340659340671</v>
      </c>
      <c r="U94" s="1"/>
      <c r="V94" s="214">
        <f>P94*'3 Model Input'!E$50</f>
        <v>7647</v>
      </c>
      <c r="W94" s="195">
        <f t="shared" si="17"/>
        <v>6117.6</v>
      </c>
      <c r="X94" s="195">
        <f t="shared" si="18"/>
        <v>10196</v>
      </c>
      <c r="Y94" s="195">
        <f t="shared" si="19"/>
        <v>8156.8</v>
      </c>
      <c r="Z94" s="195">
        <f t="shared" si="20"/>
        <v>1996.8000000000002</v>
      </c>
      <c r="AA94" s="223" t="str" cm="1">
        <f t="array" ref="AA94">_xlfn.IFS(ISTEXT('3 Model Input'!F$70),"Missing",ISTEXT('3 Model Input'!I$70),"Missing",ISNUMBER('3 Model Input'!K$70),'3 Model Input'!K$70*P94)</f>
        <v>Missing</v>
      </c>
      <c r="AC94" s="226" cm="1">
        <f t="array" ref="AC94">_xlfn.IFS('3 Model Input'!E$61=1,(V94*G94)/T94,'3 Model Input'!E$61=2,(W94*G94)/T94,'3 Model Input'!E$61=3,(X94*G94)/T94,'3 Model Input'!E$61=4,(Y94*G94)/T94,'3 Model Input'!E$61=5,(Z94*G94)/T94, ISTEXT('3 Model Input'!E$61),"Missing",'3 Model Input'!E$61=6,(AA94*G94)/T94)</f>
        <v>112.46496969696969</v>
      </c>
      <c r="AD94" s="201">
        <f t="shared" si="21"/>
        <v>0.54069696969696968</v>
      </c>
      <c r="AE94" s="201">
        <f t="shared" si="22"/>
        <v>2.1627878787878787</v>
      </c>
      <c r="AF94" s="215">
        <f t="shared" si="23"/>
        <v>2811.6242424242423</v>
      </c>
      <c r="AG94" s="9" t="str" cm="1">
        <f t="array" ref="AG94">_xlfn.IFS(ISNUMBER(AC94), "", ISNUMBER(SEARCH("Blank", AC94)), "", ISERROR(AC94), "Bad input on tab 3")</f>
        <v/>
      </c>
    </row>
    <row r="95" spans="2:33" ht="15.75" x14ac:dyDescent="0.75">
      <c r="B95" s="205" t="str">
        <f>'5 Driver Data'!B95</f>
        <v>0087</v>
      </c>
      <c r="C95" s="191" t="str">
        <f>'5 Driver Data'!C95</f>
        <v>Tesla Model Y</v>
      </c>
      <c r="D95" s="192" t="str">
        <f>'5 Driver Data'!D95</f>
        <v>BEV</v>
      </c>
      <c r="E95" s="191">
        <f>'5 Driver Data'!E95</f>
        <v>91</v>
      </c>
      <c r="F95" s="191">
        <f>'5 Driver Data'!F95</f>
        <v>330</v>
      </c>
      <c r="G95" s="191">
        <f>'5 Driver Data'!G95</f>
        <v>1</v>
      </c>
      <c r="H95" s="191">
        <f>'5 Driver Data'!H95</f>
        <v>3</v>
      </c>
      <c r="I95" s="191">
        <f>'5 Driver Data'!I95</f>
        <v>16</v>
      </c>
      <c r="J95" s="191">
        <f>'5 Driver Data'!J95</f>
        <v>0.5</v>
      </c>
      <c r="K95" s="206">
        <f>'5 Driver Data'!K95</f>
        <v>0</v>
      </c>
      <c r="L95" s="1"/>
      <c r="M95" s="214">
        <f>'3 Model Input'!E$44*'3 Model Input'!E$45</f>
        <v>25</v>
      </c>
      <c r="N95" s="195">
        <f t="shared" si="24"/>
        <v>2496</v>
      </c>
      <c r="O95" s="195">
        <f>'3 Model Input'!E$49*(1-'3 Model Input'!E$51)</f>
        <v>7699.9999999999991</v>
      </c>
      <c r="P95" s="195">
        <f t="shared" si="25"/>
        <v>10196</v>
      </c>
      <c r="Q95" s="195">
        <f>IF(D95="BEV",E95*(1-'3 Model Input'!E$54), E95)</f>
        <v>72.8</v>
      </c>
      <c r="R95" s="196">
        <f>IF(D95="PHEV",F95/G95,F95*(1-'3 Model Input'!E$54)/G95)</f>
        <v>264</v>
      </c>
      <c r="S95" s="196">
        <f>IF(D95="PHEV",MIN(M95,E95),MIN(M95,(E95*(1-'3 Model Input'!E$54))))</f>
        <v>25</v>
      </c>
      <c r="T95" s="215">
        <f t="shared" si="26"/>
        <v>90.659340659340671</v>
      </c>
      <c r="U95" s="1"/>
      <c r="V95" s="214">
        <f>P95*'3 Model Input'!E$50</f>
        <v>7647</v>
      </c>
      <c r="W95" s="195">
        <f t="shared" si="17"/>
        <v>3823.5</v>
      </c>
      <c r="X95" s="195">
        <f t="shared" si="18"/>
        <v>10196</v>
      </c>
      <c r="Y95" s="195">
        <f t="shared" si="19"/>
        <v>5098</v>
      </c>
      <c r="Z95" s="195">
        <f t="shared" si="20"/>
        <v>0</v>
      </c>
      <c r="AA95" s="223" t="str" cm="1">
        <f t="array" ref="AA95">_xlfn.IFS(ISTEXT('3 Model Input'!F$70),"Missing",ISTEXT('3 Model Input'!I$70),"Missing",ISNUMBER('3 Model Input'!K$70),'3 Model Input'!K$70*P95)</f>
        <v>Missing</v>
      </c>
      <c r="AC95" s="226" cm="1">
        <f t="array" ref="AC95">_xlfn.IFS('3 Model Input'!E$61=1,(V95*G95)/T95,'3 Model Input'!E$61=2,(W95*G95)/T95,'3 Model Input'!E$61=3,(X95*G95)/T95,'3 Model Input'!E$61=4,(Y95*G95)/T95,'3 Model Input'!E$61=5,(Z95*G95)/T95, ISTEXT('3 Model Input'!E$61),"Missing",'3 Model Input'!E$61=6,(AA95*G95)/T95)</f>
        <v>112.46496969696969</v>
      </c>
      <c r="AD95" s="201">
        <f t="shared" si="21"/>
        <v>0.72092929292929286</v>
      </c>
      <c r="AE95" s="201">
        <f t="shared" si="22"/>
        <v>2.1627878787878787</v>
      </c>
      <c r="AF95" s="215">
        <f t="shared" si="23"/>
        <v>2811.6242424242423</v>
      </c>
      <c r="AG95" s="9" t="str" cm="1">
        <f t="array" ref="AG95">_xlfn.IFS(ISNUMBER(AC95), "", ISNUMBER(SEARCH("Blank", AC95)), "", ISERROR(AC95), "Bad input on tab 3")</f>
        <v/>
      </c>
    </row>
    <row r="96" spans="2:33" ht="15.75" x14ac:dyDescent="0.75">
      <c r="B96" s="205" t="str">
        <f>'5 Driver Data'!B96</f>
        <v>0088</v>
      </c>
      <c r="C96" s="191" t="str">
        <f>'5 Driver Data'!C96</f>
        <v>Tesla Model Y</v>
      </c>
      <c r="D96" s="192" t="str">
        <f>'5 Driver Data'!D96</f>
        <v>BEV</v>
      </c>
      <c r="E96" s="191">
        <f>'5 Driver Data'!E96</f>
        <v>91</v>
      </c>
      <c r="F96" s="191">
        <f>'5 Driver Data'!F96</f>
        <v>330</v>
      </c>
      <c r="G96" s="191">
        <f>'5 Driver Data'!G96</f>
        <v>1</v>
      </c>
      <c r="H96" s="191">
        <f>'5 Driver Data'!H96</f>
        <v>6</v>
      </c>
      <c r="I96" s="191">
        <f>'5 Driver Data'!I96</f>
        <v>60</v>
      </c>
      <c r="J96" s="191">
        <f>'5 Driver Data'!J96</f>
        <v>0.6</v>
      </c>
      <c r="K96" s="206">
        <f>'5 Driver Data'!K96</f>
        <v>0.5</v>
      </c>
      <c r="L96" s="1"/>
      <c r="M96" s="214">
        <f>'3 Model Input'!E$44*'3 Model Input'!E$45</f>
        <v>25</v>
      </c>
      <c r="N96" s="195">
        <f t="shared" si="24"/>
        <v>18720</v>
      </c>
      <c r="O96" s="195">
        <f>'3 Model Input'!E$49*(1-'3 Model Input'!E$51)</f>
        <v>7699.9999999999991</v>
      </c>
      <c r="P96" s="195">
        <f t="shared" si="25"/>
        <v>26420</v>
      </c>
      <c r="Q96" s="195">
        <f>IF(D96="BEV",E96*(1-'3 Model Input'!E$54), E96)</f>
        <v>72.8</v>
      </c>
      <c r="R96" s="196">
        <f>IF(D96="PHEV",F96/G96,F96*(1-'3 Model Input'!E$54)/G96)</f>
        <v>264</v>
      </c>
      <c r="S96" s="196">
        <f>IF(D96="PHEV",MIN(M96,E96),MIN(M96,(E96*(1-'3 Model Input'!E$54))))</f>
        <v>25</v>
      </c>
      <c r="T96" s="215">
        <f t="shared" si="26"/>
        <v>90.659340659340671</v>
      </c>
      <c r="U96" s="1"/>
      <c r="V96" s="214">
        <f>P96*'3 Model Input'!E$50</f>
        <v>19815</v>
      </c>
      <c r="W96" s="195">
        <f t="shared" si="17"/>
        <v>7926</v>
      </c>
      <c r="X96" s="195">
        <f t="shared" si="18"/>
        <v>26420</v>
      </c>
      <c r="Y96" s="195">
        <f t="shared" si="19"/>
        <v>10568</v>
      </c>
      <c r="Z96" s="195">
        <f t="shared" si="20"/>
        <v>9360</v>
      </c>
      <c r="AA96" s="223" t="str" cm="1">
        <f t="array" ref="AA96">_xlfn.IFS(ISTEXT('3 Model Input'!F$70),"Missing",ISTEXT('3 Model Input'!I$70),"Missing",ISNUMBER('3 Model Input'!K$70),'3 Model Input'!K$70*P96)</f>
        <v>Missing</v>
      </c>
      <c r="AC96" s="226" cm="1">
        <f t="array" ref="AC96">_xlfn.IFS('3 Model Input'!E$61=1,(V96*G96)/T96,'3 Model Input'!E$61=2,(W96*G96)/T96,'3 Model Input'!E$61=3,(X96*G96)/T96,'3 Model Input'!E$61=4,(Y96*G96)/T96,'3 Model Input'!E$61=5,(Z96*G96)/T96, ISTEXT('3 Model Input'!E$61),"Missing",'3 Model Input'!E$61=6,(AA96*G96)/T96)</f>
        <v>291.42060606060602</v>
      </c>
      <c r="AD96" s="201">
        <f t="shared" si="21"/>
        <v>0.93404040404040389</v>
      </c>
      <c r="AE96" s="201">
        <f t="shared" si="22"/>
        <v>5.6042424242424236</v>
      </c>
      <c r="AF96" s="215">
        <f t="shared" si="23"/>
        <v>7285.5151515151501</v>
      </c>
      <c r="AG96" s="9" t="str" cm="1">
        <f t="array" ref="AG96">_xlfn.IFS(ISNUMBER(AC96), "", ISNUMBER(SEARCH("Blank", AC96)), "", ISERROR(AC96), "Bad input on tab 3")</f>
        <v/>
      </c>
    </row>
    <row r="97" spans="1:33" ht="15.75" x14ac:dyDescent="0.75">
      <c r="B97" s="205" t="str">
        <f>'5 Driver Data'!B97</f>
        <v>0089</v>
      </c>
      <c r="C97" s="191" t="str">
        <f>'5 Driver Data'!C97</f>
        <v>Ford Mustang Mach-E</v>
      </c>
      <c r="D97" s="192" t="str">
        <f>'5 Driver Data'!D97</f>
        <v>BEV</v>
      </c>
      <c r="E97" s="191">
        <f>'5 Driver Data'!E97</f>
        <v>91</v>
      </c>
      <c r="F97" s="191">
        <f>'5 Driver Data'!F97</f>
        <v>247</v>
      </c>
      <c r="G97" s="191">
        <f>'5 Driver Data'!G97</f>
        <v>1</v>
      </c>
      <c r="H97" s="191">
        <f>'5 Driver Data'!H97</f>
        <v>2</v>
      </c>
      <c r="I97" s="191">
        <f>'5 Driver Data'!I97</f>
        <v>42</v>
      </c>
      <c r="J97" s="191">
        <f>'5 Driver Data'!J97</f>
        <v>0.9</v>
      </c>
      <c r="K97" s="206">
        <f>'5 Driver Data'!K97</f>
        <v>0</v>
      </c>
      <c r="L97" s="1"/>
      <c r="M97" s="214">
        <f>'3 Model Input'!E$44*'3 Model Input'!E$45</f>
        <v>25</v>
      </c>
      <c r="N97" s="195">
        <f t="shared" si="24"/>
        <v>4368</v>
      </c>
      <c r="O97" s="195">
        <f>'3 Model Input'!E$49*(1-'3 Model Input'!E$51)</f>
        <v>7699.9999999999991</v>
      </c>
      <c r="P97" s="195">
        <f t="shared" si="25"/>
        <v>12068</v>
      </c>
      <c r="Q97" s="195">
        <f>IF(D97="BEV",E97*(1-'3 Model Input'!E$54), E97)</f>
        <v>72.8</v>
      </c>
      <c r="R97" s="196">
        <f>IF(D97="PHEV",F97/G97,F97*(1-'3 Model Input'!E$54)/G97)</f>
        <v>197.60000000000002</v>
      </c>
      <c r="S97" s="196">
        <f>IF(D97="PHEV",MIN(M97,E97),MIN(M97,(E97*(1-'3 Model Input'!E$54))))</f>
        <v>25</v>
      </c>
      <c r="T97" s="215">
        <f t="shared" si="26"/>
        <v>67.857142857142861</v>
      </c>
      <c r="U97" s="1"/>
      <c r="V97" s="214">
        <f>P97*'3 Model Input'!E$50</f>
        <v>9051</v>
      </c>
      <c r="W97" s="195">
        <f t="shared" si="17"/>
        <v>905.0999999999998</v>
      </c>
      <c r="X97" s="195">
        <f t="shared" si="18"/>
        <v>12068</v>
      </c>
      <c r="Y97" s="195">
        <f t="shared" si="19"/>
        <v>1206.7999999999997</v>
      </c>
      <c r="Z97" s="195">
        <f t="shared" si="20"/>
        <v>0</v>
      </c>
      <c r="AA97" s="223" t="str" cm="1">
        <f t="array" ref="AA97">_xlfn.IFS(ISTEXT('3 Model Input'!F$70),"Missing",ISTEXT('3 Model Input'!I$70),"Missing",ISNUMBER('3 Model Input'!K$70),'3 Model Input'!K$70*P97)</f>
        <v>Missing</v>
      </c>
      <c r="AC97" s="226" cm="1">
        <f t="array" ref="AC97">_xlfn.IFS('3 Model Input'!E$61=1,(V97*G97)/T97,'3 Model Input'!E$61=2,(W97*G97)/T97,'3 Model Input'!E$61=3,(X97*G97)/T97,'3 Model Input'!E$61=4,(Y97*G97)/T97,'3 Model Input'!E$61=5,(Z97*G97)/T97, ISTEXT('3 Model Input'!E$61),"Missing",'3 Model Input'!E$61=6,(AA97*G97)/T97)</f>
        <v>177.84421052631578</v>
      </c>
      <c r="AD97" s="201">
        <f t="shared" si="21"/>
        <v>1</v>
      </c>
      <c r="AE97" s="201">
        <f t="shared" si="22"/>
        <v>2</v>
      </c>
      <c r="AF97" s="215">
        <f t="shared" si="23"/>
        <v>4446.1052631578941</v>
      </c>
      <c r="AG97" s="9" t="str" cm="1">
        <f t="array" ref="AG97">_xlfn.IFS(ISNUMBER(AC97), "", ISNUMBER(SEARCH("Blank", AC97)), "", ISERROR(AC97), "Bad input on tab 3")</f>
        <v/>
      </c>
    </row>
    <row r="98" spans="1:33" ht="15.75" x14ac:dyDescent="0.75">
      <c r="B98" s="205" t="str">
        <f>'5 Driver Data'!B98</f>
        <v>0090</v>
      </c>
      <c r="C98" s="191" t="str">
        <f>'5 Driver Data'!C98</f>
        <v>Tesla Model 3</v>
      </c>
      <c r="D98" s="192" t="str">
        <f>'5 Driver Data'!D98</f>
        <v>BEV</v>
      </c>
      <c r="E98" s="191">
        <f>'5 Driver Data'!E98</f>
        <v>92</v>
      </c>
      <c r="F98" s="191">
        <f>'5 Driver Data'!F98</f>
        <v>358</v>
      </c>
      <c r="G98" s="191">
        <f>'5 Driver Data'!G98</f>
        <v>1</v>
      </c>
      <c r="H98" s="191">
        <f>'5 Driver Data'!H98</f>
        <v>3</v>
      </c>
      <c r="I98" s="191">
        <f>'5 Driver Data'!I98</f>
        <v>14</v>
      </c>
      <c r="J98" s="191">
        <f>'5 Driver Data'!J98</f>
        <v>0</v>
      </c>
      <c r="K98" s="206">
        <f>'5 Driver Data'!K98</f>
        <v>0.3</v>
      </c>
      <c r="L98" s="1"/>
      <c r="M98" s="214">
        <f>'3 Model Input'!E$44*'3 Model Input'!E$45</f>
        <v>25</v>
      </c>
      <c r="N98" s="195">
        <f t="shared" si="24"/>
        <v>2184</v>
      </c>
      <c r="O98" s="195">
        <f>'3 Model Input'!E$49*(1-'3 Model Input'!E$51)</f>
        <v>7699.9999999999991</v>
      </c>
      <c r="P98" s="195">
        <f t="shared" si="25"/>
        <v>9884</v>
      </c>
      <c r="Q98" s="195">
        <f>IF(D98="BEV",E98*(1-'3 Model Input'!E$54), E98)</f>
        <v>73.600000000000009</v>
      </c>
      <c r="R98" s="196">
        <f>IF(D98="PHEV",F98/G98,F98*(1-'3 Model Input'!E$54)/G98)</f>
        <v>286.40000000000003</v>
      </c>
      <c r="S98" s="196">
        <f>IF(D98="PHEV",MIN(M98,E98),MIN(M98,(E98*(1-'3 Model Input'!E$54))))</f>
        <v>25</v>
      </c>
      <c r="T98" s="215">
        <f t="shared" si="26"/>
        <v>97.282608695652172</v>
      </c>
      <c r="U98" s="1"/>
      <c r="V98" s="214">
        <f>P98*'3 Model Input'!E$50</f>
        <v>7413</v>
      </c>
      <c r="W98" s="195">
        <f t="shared" si="17"/>
        <v>7413</v>
      </c>
      <c r="X98" s="195">
        <f t="shared" si="18"/>
        <v>9884</v>
      </c>
      <c r="Y98" s="195">
        <f t="shared" si="19"/>
        <v>9884</v>
      </c>
      <c r="Z98" s="195">
        <f t="shared" si="20"/>
        <v>655.19999999999993</v>
      </c>
      <c r="AA98" s="223" t="str" cm="1">
        <f t="array" ref="AA98">_xlfn.IFS(ISTEXT('3 Model Input'!F$70),"Missing",ISTEXT('3 Model Input'!I$70),"Missing",ISNUMBER('3 Model Input'!K$70),'3 Model Input'!K$70*P98)</f>
        <v>Missing</v>
      </c>
      <c r="AC98" s="226" cm="1">
        <f t="array" ref="AC98">_xlfn.IFS('3 Model Input'!E$61=1,(V98*G98)/T98,'3 Model Input'!E$61=2,(W98*G98)/T98,'3 Model Input'!E$61=3,(X98*G98)/T98,'3 Model Input'!E$61=4,(Y98*G98)/T98,'3 Model Input'!E$61=5,(Z98*G98)/T98, ISTEXT('3 Model Input'!E$61),"Missing",'3 Model Input'!E$61=6,(AA98*G98)/T98)</f>
        <v>101.60089385474861</v>
      </c>
      <c r="AD98" s="201">
        <f t="shared" si="21"/>
        <v>0.65128778112018337</v>
      </c>
      <c r="AE98" s="201">
        <f t="shared" si="22"/>
        <v>1.9538633433605501</v>
      </c>
      <c r="AF98" s="215">
        <f t="shared" si="23"/>
        <v>2540.0223463687153</v>
      </c>
      <c r="AG98" s="9" t="str" cm="1">
        <f t="array" ref="AG98">_xlfn.IFS(ISNUMBER(AC98), "", ISNUMBER(SEARCH("Blank", AC98)), "", ISERROR(AC98), "Bad input on tab 3")</f>
        <v/>
      </c>
    </row>
    <row r="99" spans="1:33" ht="15.75" x14ac:dyDescent="0.75">
      <c r="B99" s="205" t="str">
        <f>'5 Driver Data'!B99</f>
        <v>0091</v>
      </c>
      <c r="C99" s="191" t="str">
        <f>'5 Driver Data'!C99</f>
        <v>Tesla Model 3</v>
      </c>
      <c r="D99" s="192" t="str">
        <f>'5 Driver Data'!D99</f>
        <v>BEV</v>
      </c>
      <c r="E99" s="191">
        <f>'5 Driver Data'!E99</f>
        <v>92</v>
      </c>
      <c r="F99" s="191">
        <f>'5 Driver Data'!F99</f>
        <v>358</v>
      </c>
      <c r="G99" s="191">
        <f>'5 Driver Data'!G99</f>
        <v>1</v>
      </c>
      <c r="H99" s="191">
        <f>'5 Driver Data'!H99</f>
        <v>5</v>
      </c>
      <c r="I99" s="191">
        <f>'5 Driver Data'!I99</f>
        <v>30</v>
      </c>
      <c r="J99" s="191">
        <f>'5 Driver Data'!J99</f>
        <v>0.1</v>
      </c>
      <c r="K99" s="206">
        <f>'5 Driver Data'!K99</f>
        <v>0.7</v>
      </c>
      <c r="L99" s="1"/>
      <c r="M99" s="214">
        <f>'3 Model Input'!E$44*'3 Model Input'!E$45</f>
        <v>25</v>
      </c>
      <c r="N99" s="195">
        <f t="shared" si="24"/>
        <v>7800</v>
      </c>
      <c r="O99" s="195">
        <f>'3 Model Input'!E$49*(1-'3 Model Input'!E$51)</f>
        <v>7699.9999999999991</v>
      </c>
      <c r="P99" s="195">
        <f t="shared" si="25"/>
        <v>15500</v>
      </c>
      <c r="Q99" s="195">
        <f>IF(D99="BEV",E99*(1-'3 Model Input'!E$54), E99)</f>
        <v>73.600000000000009</v>
      </c>
      <c r="R99" s="196">
        <f>IF(D99="PHEV",F99/G99,F99*(1-'3 Model Input'!E$54)/G99)</f>
        <v>286.40000000000003</v>
      </c>
      <c r="S99" s="196">
        <f>IF(D99="PHEV",MIN(M99,E99),MIN(M99,(E99*(1-'3 Model Input'!E$54))))</f>
        <v>25</v>
      </c>
      <c r="T99" s="215">
        <f t="shared" si="26"/>
        <v>97.282608695652172</v>
      </c>
      <c r="U99" s="1"/>
      <c r="V99" s="214">
        <f>P99*'3 Model Input'!E$50</f>
        <v>11625</v>
      </c>
      <c r="W99" s="195">
        <f t="shared" si="17"/>
        <v>10462.5</v>
      </c>
      <c r="X99" s="195">
        <f t="shared" si="18"/>
        <v>15500</v>
      </c>
      <c r="Y99" s="195">
        <f t="shared" si="19"/>
        <v>13950</v>
      </c>
      <c r="Z99" s="195">
        <f t="shared" si="20"/>
        <v>5460</v>
      </c>
      <c r="AA99" s="223" t="str" cm="1">
        <f t="array" ref="AA99">_xlfn.IFS(ISTEXT('3 Model Input'!F$70),"Missing",ISTEXT('3 Model Input'!I$70),"Missing",ISNUMBER('3 Model Input'!K$70),'3 Model Input'!K$70*P99)</f>
        <v>Missing</v>
      </c>
      <c r="AC99" s="226" cm="1">
        <f t="array" ref="AC99">_xlfn.IFS('3 Model Input'!E$61=1,(V99*G99)/T99,'3 Model Input'!E$61=2,(W99*G99)/T99,'3 Model Input'!E$61=3,(X99*G99)/T99,'3 Model Input'!E$61=4,(Y99*G99)/T99,'3 Model Input'!E$61=5,(Z99*G99)/T99, ISTEXT('3 Model Input'!E$61),"Missing",'3 Model Input'!E$61=6,(AA99*G99)/T99)</f>
        <v>159.32960893854749</v>
      </c>
      <c r="AD99" s="201">
        <f t="shared" si="21"/>
        <v>0.61280618822518274</v>
      </c>
      <c r="AE99" s="201">
        <f t="shared" si="22"/>
        <v>3.0640309411259139</v>
      </c>
      <c r="AF99" s="215">
        <f t="shared" si="23"/>
        <v>3983.2402234636875</v>
      </c>
      <c r="AG99" s="9" t="str" cm="1">
        <f t="array" ref="AG99">_xlfn.IFS(ISNUMBER(AC99), "", ISNUMBER(SEARCH("Blank", AC99)), "", ISERROR(AC99), "Bad input on tab 3")</f>
        <v/>
      </c>
    </row>
    <row r="100" spans="1:33" ht="15.75" x14ac:dyDescent="0.75">
      <c r="B100" s="205" t="str">
        <f>'5 Driver Data'!B100</f>
        <v>0092</v>
      </c>
      <c r="C100" s="191" t="str">
        <f>'5 Driver Data'!C100</f>
        <v>Tesla Model 3</v>
      </c>
      <c r="D100" s="192" t="str">
        <f>'5 Driver Data'!D100</f>
        <v>BEV</v>
      </c>
      <c r="E100" s="191">
        <f>'5 Driver Data'!E100</f>
        <v>92</v>
      </c>
      <c r="F100" s="191">
        <f>'5 Driver Data'!F100</f>
        <v>358</v>
      </c>
      <c r="G100" s="191">
        <f>'5 Driver Data'!G100</f>
        <v>1</v>
      </c>
      <c r="H100" s="191">
        <f>'5 Driver Data'!H100</f>
        <v>5</v>
      </c>
      <c r="I100" s="191">
        <f>'5 Driver Data'!I100</f>
        <v>56</v>
      </c>
      <c r="J100" s="191">
        <f>'5 Driver Data'!J100</f>
        <v>0.3</v>
      </c>
      <c r="K100" s="206">
        <f>'5 Driver Data'!K100</f>
        <v>0.4</v>
      </c>
      <c r="L100" s="1"/>
      <c r="M100" s="214">
        <f>'3 Model Input'!E$44*'3 Model Input'!E$45</f>
        <v>25</v>
      </c>
      <c r="N100" s="195">
        <f t="shared" si="24"/>
        <v>14560</v>
      </c>
      <c r="O100" s="195">
        <f>'3 Model Input'!E$49*(1-'3 Model Input'!E$51)</f>
        <v>7699.9999999999991</v>
      </c>
      <c r="P100" s="195">
        <f t="shared" si="25"/>
        <v>22260</v>
      </c>
      <c r="Q100" s="195">
        <f>IF(D100="BEV",E100*(1-'3 Model Input'!E$54), E100)</f>
        <v>73.600000000000009</v>
      </c>
      <c r="R100" s="196">
        <f>IF(D100="PHEV",F100/G100,F100*(1-'3 Model Input'!E$54)/G100)</f>
        <v>286.40000000000003</v>
      </c>
      <c r="S100" s="196">
        <f>IF(D100="PHEV",MIN(M100,E100),MIN(M100,(E100*(1-'3 Model Input'!E$54))))</f>
        <v>25</v>
      </c>
      <c r="T100" s="215">
        <f t="shared" si="26"/>
        <v>97.282608695652172</v>
      </c>
      <c r="U100" s="1"/>
      <c r="V100" s="214">
        <f>P100*'3 Model Input'!E$50</f>
        <v>16695</v>
      </c>
      <c r="W100" s="195">
        <f t="shared" si="17"/>
        <v>11686.5</v>
      </c>
      <c r="X100" s="195">
        <f t="shared" si="18"/>
        <v>22260</v>
      </c>
      <c r="Y100" s="195">
        <f t="shared" si="19"/>
        <v>15581.999999999998</v>
      </c>
      <c r="Z100" s="195">
        <f t="shared" si="20"/>
        <v>5824</v>
      </c>
      <c r="AA100" s="223" t="str" cm="1">
        <f t="array" ref="AA100">_xlfn.IFS(ISTEXT('3 Model Input'!F$70),"Missing",ISTEXT('3 Model Input'!I$70),"Missing",ISNUMBER('3 Model Input'!K$70),'3 Model Input'!K$70*P100)</f>
        <v>Missing</v>
      </c>
      <c r="AC100" s="226" cm="1">
        <f t="array" ref="AC100">_xlfn.IFS('3 Model Input'!E$61=1,(V100*G100)/T100,'3 Model Input'!E$61=2,(W100*G100)/T100,'3 Model Input'!E$61=3,(X100*G100)/T100,'3 Model Input'!E$61=4,(Y100*G100)/T100,'3 Model Input'!E$61=5,(Z100*G100)/T100, ISTEXT('3 Model Input'!E$61),"Missing",'3 Model Input'!E$61=6,(AA100*G100)/T100)</f>
        <v>228.81787709497206</v>
      </c>
      <c r="AD100" s="201">
        <f t="shared" si="21"/>
        <v>0.88006875805758489</v>
      </c>
      <c r="AE100" s="201">
        <f t="shared" si="22"/>
        <v>4.4003437902879243</v>
      </c>
      <c r="AF100" s="215">
        <f t="shared" si="23"/>
        <v>5720.4469273743016</v>
      </c>
      <c r="AG100" s="9" t="str" cm="1">
        <f t="array" ref="AG100">_xlfn.IFS(ISNUMBER(AC100), "", ISNUMBER(SEARCH("Blank", AC100)), "", ISERROR(AC100), "Bad input on tab 3")</f>
        <v/>
      </c>
    </row>
    <row r="101" spans="1:33" ht="15.75" x14ac:dyDescent="0.75">
      <c r="B101" s="205" t="str">
        <f>'5 Driver Data'!B101</f>
        <v>0093</v>
      </c>
      <c r="C101" s="191" t="str">
        <f>'5 Driver Data'!C101</f>
        <v>Tesla Model S</v>
      </c>
      <c r="D101" s="192" t="str">
        <f>'5 Driver Data'!D101</f>
        <v>BEV</v>
      </c>
      <c r="E101" s="191">
        <f>'5 Driver Data'!E101</f>
        <v>92</v>
      </c>
      <c r="F101" s="191">
        <f>'5 Driver Data'!F101</f>
        <v>330</v>
      </c>
      <c r="G101" s="191">
        <f>'5 Driver Data'!G101</f>
        <v>1</v>
      </c>
      <c r="H101" s="191">
        <f>'5 Driver Data'!H101</f>
        <v>5</v>
      </c>
      <c r="I101" s="191">
        <f>'5 Driver Data'!I101</f>
        <v>18</v>
      </c>
      <c r="J101" s="191">
        <f>'5 Driver Data'!J101</f>
        <v>0.5</v>
      </c>
      <c r="K101" s="206">
        <f>'5 Driver Data'!K101</f>
        <v>0</v>
      </c>
      <c r="L101" s="1"/>
      <c r="M101" s="214">
        <f>'3 Model Input'!E$44*'3 Model Input'!E$45</f>
        <v>25</v>
      </c>
      <c r="N101" s="195">
        <f t="shared" si="24"/>
        <v>4680</v>
      </c>
      <c r="O101" s="195">
        <f>'3 Model Input'!E$49*(1-'3 Model Input'!E$51)</f>
        <v>7699.9999999999991</v>
      </c>
      <c r="P101" s="195">
        <f t="shared" si="25"/>
        <v>12380</v>
      </c>
      <c r="Q101" s="195">
        <f>IF(D101="BEV",E101*(1-'3 Model Input'!E$54), E101)</f>
        <v>73.600000000000009</v>
      </c>
      <c r="R101" s="196">
        <f>IF(D101="PHEV",F101/G101,F101*(1-'3 Model Input'!E$54)/G101)</f>
        <v>264</v>
      </c>
      <c r="S101" s="196">
        <f>IF(D101="PHEV",MIN(M101,E101),MIN(M101,(E101*(1-'3 Model Input'!E$54))))</f>
        <v>25</v>
      </c>
      <c r="T101" s="215">
        <f t="shared" si="26"/>
        <v>89.673913043478251</v>
      </c>
      <c r="U101" s="1"/>
      <c r="V101" s="214">
        <f>P101*'3 Model Input'!E$50</f>
        <v>9285</v>
      </c>
      <c r="W101" s="195">
        <f t="shared" si="17"/>
        <v>4642.5</v>
      </c>
      <c r="X101" s="195">
        <f t="shared" si="18"/>
        <v>12380</v>
      </c>
      <c r="Y101" s="195">
        <f t="shared" si="19"/>
        <v>6190</v>
      </c>
      <c r="Z101" s="195">
        <f t="shared" si="20"/>
        <v>0</v>
      </c>
      <c r="AA101" s="223" t="str" cm="1">
        <f t="array" ref="AA101">_xlfn.IFS(ISTEXT('3 Model Input'!F$70),"Missing",ISTEXT('3 Model Input'!I$70),"Missing",ISNUMBER('3 Model Input'!K$70),'3 Model Input'!K$70*P101)</f>
        <v>Missing</v>
      </c>
      <c r="AC101" s="226" cm="1">
        <f t="array" ref="AC101">_xlfn.IFS('3 Model Input'!E$61=1,(V101*G101)/T101,'3 Model Input'!E$61=2,(W101*G101)/T101,'3 Model Input'!E$61=3,(X101*G101)/T101,'3 Model Input'!E$61=4,(Y101*G101)/T101,'3 Model Input'!E$61=5,(Z101*G101)/T101, ISTEXT('3 Model Input'!E$61),"Missing",'3 Model Input'!E$61=6,(AA101*G101)/T101)</f>
        <v>138.05575757575758</v>
      </c>
      <c r="AD101" s="201">
        <f t="shared" si="21"/>
        <v>0.53098368298368304</v>
      </c>
      <c r="AE101" s="201">
        <f t="shared" si="22"/>
        <v>2.6549184149184151</v>
      </c>
      <c r="AF101" s="215">
        <f t="shared" si="23"/>
        <v>3451.3939393939395</v>
      </c>
      <c r="AG101" s="9" t="str" cm="1">
        <f t="array" ref="AG101">_xlfn.IFS(ISNUMBER(AC101), "", ISNUMBER(SEARCH("Blank", AC101)), "", ISERROR(AC101), "Bad input on tab 3")</f>
        <v/>
      </c>
    </row>
    <row r="102" spans="1:33" ht="15.75" x14ac:dyDescent="0.75">
      <c r="B102" s="205" t="str">
        <f>'5 Driver Data'!B102</f>
        <v>0094</v>
      </c>
      <c r="C102" s="191" t="str">
        <f>'5 Driver Data'!C102</f>
        <v>Tesla Model Y</v>
      </c>
      <c r="D102" s="192" t="str">
        <f>'5 Driver Data'!D102</f>
        <v>BEV</v>
      </c>
      <c r="E102" s="191">
        <f>'5 Driver Data'!E102</f>
        <v>92</v>
      </c>
      <c r="F102" s="191">
        <f>'5 Driver Data'!F102</f>
        <v>303</v>
      </c>
      <c r="G102" s="191">
        <f>'5 Driver Data'!G102</f>
        <v>1</v>
      </c>
      <c r="H102" s="191">
        <f>'5 Driver Data'!H102</f>
        <v>3</v>
      </c>
      <c r="I102" s="191">
        <f>'5 Driver Data'!I102</f>
        <v>2</v>
      </c>
      <c r="J102" s="191">
        <f>'5 Driver Data'!J102</f>
        <v>0.7</v>
      </c>
      <c r="K102" s="206">
        <f>'5 Driver Data'!K102</f>
        <v>0.2</v>
      </c>
      <c r="L102" s="1"/>
      <c r="M102" s="214">
        <f>'3 Model Input'!E$44*'3 Model Input'!E$45</f>
        <v>25</v>
      </c>
      <c r="N102" s="195">
        <f t="shared" si="24"/>
        <v>312</v>
      </c>
      <c r="O102" s="195">
        <f>'3 Model Input'!E$49*(1-'3 Model Input'!E$51)</f>
        <v>7699.9999999999991</v>
      </c>
      <c r="P102" s="195">
        <f t="shared" si="25"/>
        <v>8011.9999999999991</v>
      </c>
      <c r="Q102" s="195">
        <f>IF(D102="BEV",E102*(1-'3 Model Input'!E$54), E102)</f>
        <v>73.600000000000009</v>
      </c>
      <c r="R102" s="196">
        <f>IF(D102="PHEV",F102/G102,F102*(1-'3 Model Input'!E$54)/G102)</f>
        <v>242.4</v>
      </c>
      <c r="S102" s="196">
        <f>IF(D102="PHEV",MIN(M102,E102),MIN(M102,(E102*(1-'3 Model Input'!E$54))))</f>
        <v>25</v>
      </c>
      <c r="T102" s="215">
        <f t="shared" si="26"/>
        <v>82.336956521739125</v>
      </c>
      <c r="U102" s="1"/>
      <c r="V102" s="214">
        <f>P102*'3 Model Input'!E$50</f>
        <v>6008.9999999999991</v>
      </c>
      <c r="W102" s="195">
        <f t="shared" si="17"/>
        <v>1802.7</v>
      </c>
      <c r="X102" s="195">
        <f t="shared" si="18"/>
        <v>8011.9999999999991</v>
      </c>
      <c r="Y102" s="195">
        <f t="shared" si="19"/>
        <v>2403.6</v>
      </c>
      <c r="Z102" s="195">
        <f t="shared" si="20"/>
        <v>62.400000000000006</v>
      </c>
      <c r="AA102" s="223" t="str" cm="1">
        <f t="array" ref="AA102">_xlfn.IFS(ISTEXT('3 Model Input'!F$70),"Missing",ISTEXT('3 Model Input'!I$70),"Missing",ISNUMBER('3 Model Input'!K$70),'3 Model Input'!K$70*P102)</f>
        <v>Missing</v>
      </c>
      <c r="AC102" s="226" cm="1">
        <f t="array" ref="AC102">_xlfn.IFS('3 Model Input'!E$61=1,(V102*G102)/T102,'3 Model Input'!E$61=2,(W102*G102)/T102,'3 Model Input'!E$61=3,(X102*G102)/T102,'3 Model Input'!E$61=4,(Y102*G102)/T102,'3 Model Input'!E$61=5,(Z102*G102)/T102, ISTEXT('3 Model Input'!E$61),"Missing",'3 Model Input'!E$61=6,(AA102*G102)/T102)</f>
        <v>97.307458745874584</v>
      </c>
      <c r="AD102" s="201">
        <f t="shared" si="21"/>
        <v>0.62376576119150373</v>
      </c>
      <c r="AE102" s="201">
        <f t="shared" si="22"/>
        <v>1.8712972835745112</v>
      </c>
      <c r="AF102" s="215">
        <f t="shared" si="23"/>
        <v>2432.6864686468648</v>
      </c>
      <c r="AG102" s="9" t="str" cm="1">
        <f t="array" ref="AG102">_xlfn.IFS(ISNUMBER(AC102), "", ISNUMBER(SEARCH("Blank", AC102)), "", ISERROR(AC102), "Bad input on tab 3")</f>
        <v/>
      </c>
    </row>
    <row r="103" spans="1:33" ht="15.75" x14ac:dyDescent="0.75">
      <c r="B103" s="205" t="str">
        <f>'5 Driver Data'!B103</f>
        <v>0095</v>
      </c>
      <c r="C103" s="191" t="str">
        <f>'5 Driver Data'!C103</f>
        <v>Tesla Model Y</v>
      </c>
      <c r="D103" s="192" t="str">
        <f>'5 Driver Data'!D103</f>
        <v>BEV</v>
      </c>
      <c r="E103" s="191">
        <f>'5 Driver Data'!E103</f>
        <v>92</v>
      </c>
      <c r="F103" s="191">
        <f>'5 Driver Data'!F103</f>
        <v>303</v>
      </c>
      <c r="G103" s="191">
        <f>'5 Driver Data'!G103</f>
        <v>1</v>
      </c>
      <c r="H103" s="191">
        <f>'5 Driver Data'!H103</f>
        <v>1</v>
      </c>
      <c r="I103" s="191">
        <f>'5 Driver Data'!I103</f>
        <v>16</v>
      </c>
      <c r="J103" s="191">
        <f>'5 Driver Data'!J103</f>
        <v>0.9</v>
      </c>
      <c r="K103" s="206">
        <f>'5 Driver Data'!K103</f>
        <v>0.1</v>
      </c>
      <c r="L103" s="1"/>
      <c r="M103" s="214">
        <f>'3 Model Input'!E$44*'3 Model Input'!E$45</f>
        <v>25</v>
      </c>
      <c r="N103" s="195">
        <f t="shared" si="24"/>
        <v>832</v>
      </c>
      <c r="O103" s="195">
        <f>'3 Model Input'!E$49*(1-'3 Model Input'!E$51)</f>
        <v>7699.9999999999991</v>
      </c>
      <c r="P103" s="195">
        <f t="shared" si="25"/>
        <v>8532</v>
      </c>
      <c r="Q103" s="195">
        <f>IF(D103="BEV",E103*(1-'3 Model Input'!E$54), E103)</f>
        <v>73.600000000000009</v>
      </c>
      <c r="R103" s="196">
        <f>IF(D103="PHEV",F103/G103,F103*(1-'3 Model Input'!E$54)/G103)</f>
        <v>242.4</v>
      </c>
      <c r="S103" s="196">
        <f>IF(D103="PHEV",MIN(M103,E103),MIN(M103,(E103*(1-'3 Model Input'!E$54))))</f>
        <v>25</v>
      </c>
      <c r="T103" s="215">
        <f t="shared" si="26"/>
        <v>82.336956521739125</v>
      </c>
      <c r="U103" s="1"/>
      <c r="V103" s="214">
        <f>P103*'3 Model Input'!E$50</f>
        <v>6399</v>
      </c>
      <c r="W103" s="195">
        <f t="shared" si="17"/>
        <v>639.89999999999986</v>
      </c>
      <c r="X103" s="195">
        <f t="shared" si="18"/>
        <v>8532</v>
      </c>
      <c r="Y103" s="195">
        <f t="shared" si="19"/>
        <v>853.19999999999982</v>
      </c>
      <c r="Z103" s="195">
        <f t="shared" si="20"/>
        <v>83.2</v>
      </c>
      <c r="AA103" s="223" t="str" cm="1">
        <f t="array" ref="AA103">_xlfn.IFS(ISTEXT('3 Model Input'!F$70),"Missing",ISTEXT('3 Model Input'!I$70),"Missing",ISNUMBER('3 Model Input'!K$70),'3 Model Input'!K$70*P103)</f>
        <v>Missing</v>
      </c>
      <c r="AC103" s="226" cm="1">
        <f t="array" ref="AC103">_xlfn.IFS('3 Model Input'!E$61=1,(V103*G103)/T103,'3 Model Input'!E$61=2,(W103*G103)/T103,'3 Model Input'!E$61=3,(X103*G103)/T103,'3 Model Input'!E$61=4,(Y103*G103)/T103,'3 Model Input'!E$61=5,(Z103*G103)/T103, ISTEXT('3 Model Input'!E$61),"Missing",'3 Model Input'!E$61=6,(AA103*G103)/T103)</f>
        <v>103.62297029702971</v>
      </c>
      <c r="AD103" s="201">
        <f t="shared" si="21"/>
        <v>1</v>
      </c>
      <c r="AE103" s="201">
        <f t="shared" si="22"/>
        <v>1</v>
      </c>
      <c r="AF103" s="215">
        <f t="shared" si="23"/>
        <v>2590.5742574257429</v>
      </c>
      <c r="AG103" s="9" t="str" cm="1">
        <f t="array" ref="AG103">_xlfn.IFS(ISNUMBER(AC103), "", ISNUMBER(SEARCH("Blank", AC103)), "", ISERROR(AC103), "Bad input on tab 3")</f>
        <v/>
      </c>
    </row>
    <row r="104" spans="1:33" ht="15.75" x14ac:dyDescent="0.75">
      <c r="B104" s="205" t="str">
        <f>'5 Driver Data'!B104</f>
        <v>0096</v>
      </c>
      <c r="C104" s="191" t="str">
        <f>'5 Driver Data'!C104</f>
        <v>Tesla Model 3</v>
      </c>
      <c r="D104" s="192" t="str">
        <f>'5 Driver Data'!D104</f>
        <v>BEV</v>
      </c>
      <c r="E104" s="191">
        <f>'5 Driver Data'!E104</f>
        <v>92</v>
      </c>
      <c r="F104" s="191">
        <f>'5 Driver Data'!F104</f>
        <v>358</v>
      </c>
      <c r="G104" s="191">
        <f>'5 Driver Data'!G104</f>
        <v>1</v>
      </c>
      <c r="H104" s="191">
        <f>'5 Driver Data'!H104</f>
        <v>3</v>
      </c>
      <c r="I104" s="191">
        <f>'5 Driver Data'!I104</f>
        <v>26</v>
      </c>
      <c r="J104" s="191">
        <f>'5 Driver Data'!J104</f>
        <v>1</v>
      </c>
      <c r="K104" s="206">
        <f>'5 Driver Data'!K104</f>
        <v>0</v>
      </c>
      <c r="L104" s="1"/>
      <c r="M104" s="214">
        <f>'3 Model Input'!E$44*'3 Model Input'!E$45</f>
        <v>25</v>
      </c>
      <c r="N104" s="195">
        <f t="shared" si="24"/>
        <v>4056</v>
      </c>
      <c r="O104" s="195">
        <f>'3 Model Input'!E$49*(1-'3 Model Input'!E$51)</f>
        <v>7699.9999999999991</v>
      </c>
      <c r="P104" s="195">
        <f t="shared" si="25"/>
        <v>11756</v>
      </c>
      <c r="Q104" s="195">
        <f>IF(D104="BEV",E104*(1-'3 Model Input'!E$54), E104)</f>
        <v>73.600000000000009</v>
      </c>
      <c r="R104" s="196">
        <f>IF(D104="PHEV",F104/G104,F104*(1-'3 Model Input'!E$54)/G104)</f>
        <v>286.40000000000003</v>
      </c>
      <c r="S104" s="196">
        <f>IF(D104="PHEV",MIN(M104,E104),MIN(M104,(E104*(1-'3 Model Input'!E$54))))</f>
        <v>25</v>
      </c>
      <c r="T104" s="215">
        <f t="shared" si="26"/>
        <v>97.282608695652172</v>
      </c>
      <c r="U104" s="1"/>
      <c r="V104" s="214">
        <f>P104*'3 Model Input'!E$50</f>
        <v>8817</v>
      </c>
      <c r="W104" s="195">
        <f t="shared" si="17"/>
        <v>0</v>
      </c>
      <c r="X104" s="195">
        <f t="shared" si="18"/>
        <v>11756</v>
      </c>
      <c r="Y104" s="195">
        <f t="shared" si="19"/>
        <v>0</v>
      </c>
      <c r="Z104" s="195">
        <f t="shared" si="20"/>
        <v>0</v>
      </c>
      <c r="AA104" s="223" t="str" cm="1">
        <f t="array" ref="AA104">_xlfn.IFS(ISTEXT('3 Model Input'!F$70),"Missing",ISTEXT('3 Model Input'!I$70),"Missing",ISNUMBER('3 Model Input'!K$70),'3 Model Input'!K$70*P104)</f>
        <v>Missing</v>
      </c>
      <c r="AC104" s="226" cm="1">
        <f t="array" ref="AC104">_xlfn.IFS('3 Model Input'!E$61=1,(V104*G104)/T104,'3 Model Input'!E$61=2,(W104*G104)/T104,'3 Model Input'!E$61=3,(X104*G104)/T104,'3 Model Input'!E$61=4,(Y104*G104)/T104,'3 Model Input'!E$61=5,(Z104*G104)/T104, ISTEXT('3 Model Input'!E$61),"Missing",'3 Model Input'!E$61=6,(AA104*G104)/T104)</f>
        <v>120.84379888268157</v>
      </c>
      <c r="AD104" s="201">
        <f t="shared" si="21"/>
        <v>0.77463973642744588</v>
      </c>
      <c r="AE104" s="201">
        <f t="shared" si="22"/>
        <v>2.3239192092823378</v>
      </c>
      <c r="AF104" s="215">
        <f t="shared" si="23"/>
        <v>3021.0949720670392</v>
      </c>
      <c r="AG104" s="9" t="str" cm="1">
        <f t="array" ref="AG104">_xlfn.IFS(ISNUMBER(AC104), "", ISNUMBER(SEARCH("Blank", AC104)), "", ISERROR(AC104), "Bad input on tab 3")</f>
        <v/>
      </c>
    </row>
    <row r="105" spans="1:33" ht="15.75" x14ac:dyDescent="0.75">
      <c r="B105" s="205" t="str">
        <f>'5 Driver Data'!B105</f>
        <v>0097</v>
      </c>
      <c r="C105" s="191" t="str">
        <f>'5 Driver Data'!C105</f>
        <v>Tesla Model 3</v>
      </c>
      <c r="D105" s="192" t="str">
        <f>'5 Driver Data'!D105</f>
        <v>BEV</v>
      </c>
      <c r="E105" s="191">
        <f>'5 Driver Data'!E105</f>
        <v>94</v>
      </c>
      <c r="F105" s="191">
        <f>'5 Driver Data'!F105</f>
        <v>315</v>
      </c>
      <c r="G105" s="191">
        <f>'5 Driver Data'!G105</f>
        <v>1</v>
      </c>
      <c r="H105" s="191">
        <f>'5 Driver Data'!H105</f>
        <v>5</v>
      </c>
      <c r="I105" s="191">
        <f>'5 Driver Data'!I105</f>
        <v>26</v>
      </c>
      <c r="J105" s="191">
        <f>'5 Driver Data'!J105</f>
        <v>1</v>
      </c>
      <c r="K105" s="206">
        <f>'5 Driver Data'!K105</f>
        <v>0</v>
      </c>
      <c r="L105" s="1"/>
      <c r="M105" s="214">
        <f>'3 Model Input'!E$44*'3 Model Input'!E$45</f>
        <v>25</v>
      </c>
      <c r="N105" s="195">
        <f t="shared" si="24"/>
        <v>6760</v>
      </c>
      <c r="O105" s="195">
        <f>'3 Model Input'!E$49*(1-'3 Model Input'!E$51)</f>
        <v>7699.9999999999991</v>
      </c>
      <c r="P105" s="195">
        <f t="shared" si="25"/>
        <v>14460</v>
      </c>
      <c r="Q105" s="195">
        <f>IF(D105="BEV",E105*(1-'3 Model Input'!E$54), E105)</f>
        <v>75.2</v>
      </c>
      <c r="R105" s="196">
        <f>IF(D105="PHEV",F105/G105,F105*(1-'3 Model Input'!E$54)/G105)</f>
        <v>252</v>
      </c>
      <c r="S105" s="196">
        <f>IF(D105="PHEV",MIN(M105,E105),MIN(M105,(E105*(1-'3 Model Input'!E$54))))</f>
        <v>25</v>
      </c>
      <c r="T105" s="215">
        <f t="shared" si="26"/>
        <v>83.776595744680847</v>
      </c>
      <c r="U105" s="1"/>
      <c r="V105" s="214">
        <f>P105*'3 Model Input'!E$50</f>
        <v>10845</v>
      </c>
      <c r="W105" s="195">
        <f t="shared" ref="W105:W107" si="27">V105*(1-J105)</f>
        <v>0</v>
      </c>
      <c r="X105" s="195">
        <f t="shared" si="18"/>
        <v>14460</v>
      </c>
      <c r="Y105" s="195">
        <f t="shared" si="19"/>
        <v>0</v>
      </c>
      <c r="Z105" s="195">
        <f t="shared" si="20"/>
        <v>0</v>
      </c>
      <c r="AA105" s="223" t="str" cm="1">
        <f t="array" ref="AA105">_xlfn.IFS(ISTEXT('3 Model Input'!F$70),"Missing",ISTEXT('3 Model Input'!I$70),"Missing",ISNUMBER('3 Model Input'!K$70),'3 Model Input'!K$70*P105)</f>
        <v>Missing</v>
      </c>
      <c r="AC105" s="226" cm="1">
        <f t="array" ref="AC105">_xlfn.IFS('3 Model Input'!E$61=1,(V105*G105)/T105,'3 Model Input'!E$61=2,(W105*G105)/T105,'3 Model Input'!E$61=3,(X105*G105)/T105,'3 Model Input'!E$61=4,(Y105*G105)/T105,'3 Model Input'!E$61=5,(Z105*G105)/T105, ISTEXT('3 Model Input'!E$61),"Missing",'3 Model Input'!E$61=6,(AA105*G105)/T105)</f>
        <v>172.60190476190476</v>
      </c>
      <c r="AD105" s="201">
        <f t="shared" ref="AD105:AD107" si="28">MIN(SUM(AC105/52/H105),1)</f>
        <v>0.66385347985347987</v>
      </c>
      <c r="AE105" s="201">
        <f t="shared" ref="AE105:AE107" si="29">AD105*H105</f>
        <v>3.3192673992673996</v>
      </c>
      <c r="AF105" s="215">
        <f t="shared" si="23"/>
        <v>4315.0476190476193</v>
      </c>
      <c r="AG105" s="9" t="str" cm="1">
        <f t="array" ref="AG105">_xlfn.IFS(ISNUMBER(AC105), "", ISNUMBER(SEARCH("Blank", AC105)), "", ISERROR(AC105), "Bad input on tab 3")</f>
        <v/>
      </c>
    </row>
    <row r="106" spans="1:33" ht="15.75" x14ac:dyDescent="0.75">
      <c r="B106" s="205" t="str">
        <f>'5 Driver Data'!B106</f>
        <v>0098</v>
      </c>
      <c r="C106" s="191" t="str">
        <f>'5 Driver Data'!C106</f>
        <v>Audi e-tron</v>
      </c>
      <c r="D106" s="192" t="str">
        <f>'5 Driver Data'!D106</f>
        <v>BEV</v>
      </c>
      <c r="E106" s="191">
        <f>'5 Driver Data'!E106</f>
        <v>96</v>
      </c>
      <c r="F106" s="191">
        <f>'5 Driver Data'!F106</f>
        <v>222</v>
      </c>
      <c r="G106" s="191">
        <f>'5 Driver Data'!G106</f>
        <v>1</v>
      </c>
      <c r="H106" s="191">
        <f>'5 Driver Data'!H106</f>
        <v>1</v>
      </c>
      <c r="I106" s="191">
        <f>'5 Driver Data'!I106</f>
        <v>4</v>
      </c>
      <c r="J106" s="191">
        <f>'5 Driver Data'!J106</f>
        <v>0.9</v>
      </c>
      <c r="K106" s="206">
        <f>'5 Driver Data'!K106</f>
        <v>0</v>
      </c>
      <c r="L106" s="1"/>
      <c r="M106" s="214">
        <f>'3 Model Input'!E$44*'3 Model Input'!E$45</f>
        <v>25</v>
      </c>
      <c r="N106" s="195">
        <f t="shared" si="24"/>
        <v>208</v>
      </c>
      <c r="O106" s="195">
        <f>'3 Model Input'!E$49*(1-'3 Model Input'!E$51)</f>
        <v>7699.9999999999991</v>
      </c>
      <c r="P106" s="195">
        <f t="shared" si="25"/>
        <v>7907.9999999999991</v>
      </c>
      <c r="Q106" s="195">
        <f>IF(D106="BEV",E106*(1-'3 Model Input'!E$54), E106)</f>
        <v>76.800000000000011</v>
      </c>
      <c r="R106" s="196">
        <f>IF(D106="PHEV",F106/G106,F106*(1-'3 Model Input'!E$54)/G106)</f>
        <v>177.60000000000002</v>
      </c>
      <c r="S106" s="196">
        <f>IF(D106="PHEV",MIN(M106,E106),MIN(M106,(E106*(1-'3 Model Input'!E$54))))</f>
        <v>25</v>
      </c>
      <c r="T106" s="215">
        <f t="shared" si="26"/>
        <v>57.812500000000007</v>
      </c>
      <c r="U106" s="1"/>
      <c r="V106" s="214">
        <f>P106*'3 Model Input'!E$50</f>
        <v>5930.9999999999991</v>
      </c>
      <c r="W106" s="195">
        <f t="shared" si="27"/>
        <v>593.0999999999998</v>
      </c>
      <c r="X106" s="195">
        <f t="shared" si="18"/>
        <v>7907.9999999999991</v>
      </c>
      <c r="Y106" s="195">
        <f t="shared" si="19"/>
        <v>790.79999999999973</v>
      </c>
      <c r="Z106" s="195">
        <f t="shared" si="20"/>
        <v>0</v>
      </c>
      <c r="AA106" s="223" t="str" cm="1">
        <f t="array" ref="AA106">_xlfn.IFS(ISTEXT('3 Model Input'!F$70),"Missing",ISTEXT('3 Model Input'!I$70),"Missing",ISNUMBER('3 Model Input'!K$70),'3 Model Input'!K$70*P106)</f>
        <v>Missing</v>
      </c>
      <c r="AC106" s="226" cm="1">
        <f t="array" ref="AC106">_xlfn.IFS('3 Model Input'!E$61=1,(V106*G106)/T106,'3 Model Input'!E$61=2,(W106*G106)/T106,'3 Model Input'!E$61=3,(X106*G106)/T106,'3 Model Input'!E$61=4,(Y106*G106)/T106,'3 Model Input'!E$61=5,(Z106*G106)/T106, ISTEXT('3 Model Input'!E$61),"Missing",'3 Model Input'!E$61=6,(AA106*G106)/T106)</f>
        <v>136.78702702702699</v>
      </c>
      <c r="AD106" s="201">
        <f t="shared" si="28"/>
        <v>1</v>
      </c>
      <c r="AE106" s="201">
        <f t="shared" si="29"/>
        <v>1</v>
      </c>
      <c r="AF106" s="215">
        <f t="shared" si="23"/>
        <v>3419.6756756756749</v>
      </c>
      <c r="AG106" s="9" t="str" cm="1">
        <f t="array" ref="AG106">_xlfn.IFS(ISNUMBER(AC106), "", ISNUMBER(SEARCH("Blank", AC106)), "", ISERROR(AC106), "Bad input on tab 3")</f>
        <v/>
      </c>
    </row>
    <row r="107" spans="1:33" ht="15.75" x14ac:dyDescent="0.75">
      <c r="B107" s="205" t="str">
        <f>'5 Driver Data'!B107</f>
        <v>0099</v>
      </c>
      <c r="C107" s="191" t="str">
        <f>'5 Driver Data'!C107</f>
        <v>BMW iX</v>
      </c>
      <c r="D107" s="192" t="str">
        <f>'5 Driver Data'!D107</f>
        <v>BEV</v>
      </c>
      <c r="E107" s="191">
        <f>'5 Driver Data'!E107</f>
        <v>127</v>
      </c>
      <c r="F107" s="191">
        <f>'5 Driver Data'!F107</f>
        <v>288</v>
      </c>
      <c r="G107" s="191">
        <f>'5 Driver Data'!G107</f>
        <v>1</v>
      </c>
      <c r="H107" s="191">
        <f>'5 Driver Data'!H107</f>
        <v>0.5</v>
      </c>
      <c r="I107" s="191">
        <f>'5 Driver Data'!I107</f>
        <v>54</v>
      </c>
      <c r="J107" s="191">
        <f>'5 Driver Data'!J107</f>
        <v>0.1</v>
      </c>
      <c r="K107" s="206">
        <f>'5 Driver Data'!K107</f>
        <v>0.9</v>
      </c>
      <c r="L107" s="1"/>
      <c r="M107" s="214">
        <f>'3 Model Input'!E$44*'3 Model Input'!E$45</f>
        <v>25</v>
      </c>
      <c r="N107" s="195">
        <f t="shared" si="24"/>
        <v>1404</v>
      </c>
      <c r="O107" s="195">
        <f>'3 Model Input'!E$49*(1-'3 Model Input'!E$51)</f>
        <v>7699.9999999999991</v>
      </c>
      <c r="P107" s="195">
        <f t="shared" si="25"/>
        <v>9104</v>
      </c>
      <c r="Q107" s="195">
        <f>IF(D107="BEV",E107*(1-'3 Model Input'!E$54), E107)</f>
        <v>101.60000000000001</v>
      </c>
      <c r="R107" s="196">
        <f>IF(D107="PHEV",F107/G107,F107*(1-'3 Model Input'!E$54)/G107)</f>
        <v>230.4</v>
      </c>
      <c r="S107" s="196">
        <f>IF(D107="PHEV",MIN(M107,E107),MIN(M107,(E107*(1-'3 Model Input'!E$54))))</f>
        <v>25</v>
      </c>
      <c r="T107" s="215">
        <f t="shared" si="26"/>
        <v>56.692913385826778</v>
      </c>
      <c r="U107" s="1"/>
      <c r="V107" s="214">
        <f>P107*'3 Model Input'!E$50</f>
        <v>6828</v>
      </c>
      <c r="W107" s="195">
        <f t="shared" si="27"/>
        <v>6145.2</v>
      </c>
      <c r="X107" s="195">
        <f t="shared" si="18"/>
        <v>9104</v>
      </c>
      <c r="Y107" s="195">
        <f t="shared" si="19"/>
        <v>8193.6</v>
      </c>
      <c r="Z107" s="195">
        <f t="shared" si="20"/>
        <v>1263.6000000000001</v>
      </c>
      <c r="AA107" s="223" t="str" cm="1">
        <f t="array" ref="AA107">_xlfn.IFS(ISTEXT('3 Model Input'!F$70),"Missing",ISTEXT('3 Model Input'!I$70),"Missing",ISNUMBER('3 Model Input'!K$70),'3 Model Input'!K$70*P107)</f>
        <v>Missing</v>
      </c>
      <c r="AC107" s="226" cm="1">
        <f t="array" ref="AC107">_xlfn.IFS('3 Model Input'!E$61=1,(V107*G107)/T107,'3 Model Input'!E$61=2,(W107*G107)/T107,'3 Model Input'!E$61=3,(X107*G107)/T107,'3 Model Input'!E$61=4,(Y107*G107)/T107,'3 Model Input'!E$61=5,(Z107*G107)/T107, ISTEXT('3 Model Input'!E$61),"Missing",'3 Model Input'!E$61=6,(AA107*G107)/T107)</f>
        <v>160.58444444444442</v>
      </c>
      <c r="AD107" s="201">
        <f t="shared" si="28"/>
        <v>1</v>
      </c>
      <c r="AE107" s="201">
        <f t="shared" si="29"/>
        <v>0.5</v>
      </c>
      <c r="AF107" s="215">
        <f t="shared" si="23"/>
        <v>4014.6111111111104</v>
      </c>
      <c r="AG107" s="9" t="str" cm="1">
        <f t="array" ref="AG107">_xlfn.IFS(ISNUMBER(AC107), "", ISNUMBER(SEARCH("Blank", AC107)), "", ISERROR(AC107), "Bad input on tab 3")</f>
        <v/>
      </c>
    </row>
    <row r="108" spans="1:33" ht="15.75" x14ac:dyDescent="0.75">
      <c r="A108" s="1" t="s">
        <v>5243</v>
      </c>
      <c r="B108" s="205" t="str">
        <f>'5 Driver Data'!B108</f>
        <v>0100</v>
      </c>
      <c r="C108" s="191" t="str">
        <f>'5 Driver Data'!C108</f>
        <v>Rivian R1</v>
      </c>
      <c r="D108" s="192" t="str">
        <f>'5 Driver Data'!D108</f>
        <v>BEV</v>
      </c>
      <c r="E108" s="191">
        <f>'5 Driver Data'!E108</f>
        <v>154</v>
      </c>
      <c r="F108" s="191">
        <f>'5 Driver Data'!F108</f>
        <v>316</v>
      </c>
      <c r="G108" s="191">
        <f>'5 Driver Data'!G108</f>
        <v>1</v>
      </c>
      <c r="H108" s="191">
        <f>'5 Driver Data'!H108</f>
        <v>4</v>
      </c>
      <c r="I108" s="191">
        <f>'5 Driver Data'!I108</f>
        <v>26</v>
      </c>
      <c r="J108" s="191">
        <f>'5 Driver Data'!J108</f>
        <v>0.3</v>
      </c>
      <c r="K108" s="206">
        <f>'5 Driver Data'!K108</f>
        <v>0</v>
      </c>
      <c r="L108" s="1"/>
      <c r="M108" s="214">
        <f>'3 Model Input'!E$44*'3 Model Input'!E$45</f>
        <v>25</v>
      </c>
      <c r="N108" s="195">
        <f t="shared" ref="N108" si="30">H108*I108*52</f>
        <v>5408</v>
      </c>
      <c r="O108" s="195">
        <f>'3 Model Input'!E$49*(1-'3 Model Input'!E$51)</f>
        <v>7699.9999999999991</v>
      </c>
      <c r="P108" s="195">
        <f t="shared" ref="P108" si="31">SUM(N108:O108)</f>
        <v>13108</v>
      </c>
      <c r="Q108" s="195">
        <f>IF(D108="BEV",E108*(1-'3 Model Input'!E$54), E108)</f>
        <v>123.2</v>
      </c>
      <c r="R108" s="196">
        <f>IF(D108="PHEV",F108/G108,F108*(1-'3 Model Input'!E$54)/G108)</f>
        <v>252.8</v>
      </c>
      <c r="S108" s="196">
        <f>IF(D108="PHEV",MIN(M108,E108),MIN(M108,(E108*(1-'3 Model Input'!E$54))))</f>
        <v>25</v>
      </c>
      <c r="T108" s="215">
        <f t="shared" ref="T108" si="32">MIN(R108,(S108/E108*F108))</f>
        <v>51.298701298701296</v>
      </c>
      <c r="U108" s="1"/>
      <c r="V108" s="214">
        <f>P108*'3 Model Input'!E$50</f>
        <v>9831</v>
      </c>
      <c r="W108" s="195">
        <f t="shared" ref="W108" si="33">V108*(1-J108)</f>
        <v>6881.7</v>
      </c>
      <c r="X108" s="195">
        <f t="shared" ref="X108:X109" si="34">P108</f>
        <v>13108</v>
      </c>
      <c r="Y108" s="195">
        <f t="shared" ref="Y108" si="35">P108*(1-J108)</f>
        <v>9175.5999999999985</v>
      </c>
      <c r="Z108" s="195">
        <f t="shared" ref="Z108" si="36">N108*K108</f>
        <v>0</v>
      </c>
      <c r="AA108" s="223" t="str" cm="1">
        <f t="array" ref="AA108">_xlfn.IFS(ISTEXT('3 Model Input'!F$70),"Missing",ISTEXT('3 Model Input'!I$70),"Missing",ISNUMBER('3 Model Input'!K$70),'3 Model Input'!K$70*P108)</f>
        <v>Missing</v>
      </c>
      <c r="AC108" s="226" cm="1">
        <f t="array" ref="AC108">_xlfn.IFS('3 Model Input'!E$61=1,(V108*G108)/T108,'3 Model Input'!E$61=2,(W108*G108)/T108,'3 Model Input'!E$61=3,(X108*G108)/T108,'3 Model Input'!E$61=4,(Y108*G108)/T108,'3 Model Input'!E$61=5,(Z108*G108)/T108, ISTEXT('3 Model Input'!E$61),"Missing",'3 Model Input'!E$61=6,(AA108*G108)/T108)</f>
        <v>255.52303797468355</v>
      </c>
      <c r="AD108" s="201">
        <f t="shared" ref="AD108" si="37">MIN(SUM(AC108/52/H108),1)</f>
        <v>1</v>
      </c>
      <c r="AE108" s="201">
        <f t="shared" ref="AE108" si="38">AD108*H108</f>
        <v>4</v>
      </c>
      <c r="AF108" s="215">
        <f t="shared" ref="AF108" si="39">AC108*S108</f>
        <v>6388.0759493670885</v>
      </c>
      <c r="AG108" s="9" t="str" cm="1">
        <f t="array" ref="AG108">_xlfn.IFS(ISNUMBER(AC108), "", ISNUMBER(SEARCH("Blank", AC108)), "", ISERROR(AC108), "Bad input on tab 3")</f>
        <v/>
      </c>
    </row>
    <row r="109" spans="1:33" s="1" customFormat="1" ht="15.75" x14ac:dyDescent="0.75">
      <c r="B109" s="205" t="str">
        <f>'5 Driver Data'!B109</f>
        <v>0101</v>
      </c>
      <c r="C109" s="193">
        <f>'5 Driver Data'!C109</f>
        <v>0</v>
      </c>
      <c r="D109" s="192">
        <f>IF(ISNA('5 Driver Data'!D109), "Blank", '5 Driver Data'!D109)</f>
        <v>0</v>
      </c>
      <c r="E109" s="191">
        <f>'5 Driver Data'!E109</f>
        <v>0</v>
      </c>
      <c r="F109" s="191">
        <f>'5 Driver Data'!F109</f>
        <v>0</v>
      </c>
      <c r="G109" s="191">
        <f>'5 Driver Data'!G109</f>
        <v>0</v>
      </c>
      <c r="H109" s="191">
        <f>'5 Driver Data'!H109</f>
        <v>0</v>
      </c>
      <c r="I109" s="191">
        <f>'5 Driver Data'!I109</f>
        <v>0</v>
      </c>
      <c r="J109" s="191">
        <f>'5 Driver Data'!J109</f>
        <v>0</v>
      </c>
      <c r="K109" s="206">
        <f>'5 Driver Data'!K109</f>
        <v>0</v>
      </c>
      <c r="M109" s="216" t="str">
        <f>IF(D109=0,"Blank",'3 Model Input'!E$44*'3 Model Input'!E$45)</f>
        <v>Blank</v>
      </c>
      <c r="N109" s="197" t="str">
        <f>IF(D109=0,"Blank",H109*I109*52)</f>
        <v>Blank</v>
      </c>
      <c r="O109" s="197" t="str">
        <f>IF(D109=0,"Blank",'3 Model Input'!E$49*(1-'3 Model Input'!E$51))</f>
        <v>Blank</v>
      </c>
      <c r="P109" s="197" t="str">
        <f>IF(D109=0,"Blank",SUM(N109:O109))</f>
        <v>Blank</v>
      </c>
      <c r="Q109" s="197" t="str">
        <f>IF(D109=0,"Blank",IF(D109="BEV",E109*(1-'3 Model Input'!E$54), E109))</f>
        <v>Blank</v>
      </c>
      <c r="R109" s="198" t="str">
        <f>IF(D109=0,"Blank",IF(D109="PHEV",F109/G109,F109*(1-'3 Model Input'!E$54)/G109))</f>
        <v>Blank</v>
      </c>
      <c r="S109" s="198" t="str">
        <f>IF(D109=0,"Blank",IF(D109="PHEV",MIN(M109,E109),MIN(M109,(E109*(1-'3 Model Input'!E$54)))))</f>
        <v>Blank</v>
      </c>
      <c r="T109" s="217" t="str">
        <f>IF(D109=0,"Blank",MIN(R109,(S109/E109*F109)))</f>
        <v>Blank</v>
      </c>
      <c r="U109" s="89"/>
      <c r="V109" s="216" t="str">
        <f>IF(D109=0,"Blank",P109*'3 Model Input'!E$50)</f>
        <v>Blank</v>
      </c>
      <c r="W109" s="197" t="str">
        <f>IF(D109=0,"Blank",V109*(1-J109))</f>
        <v>Blank</v>
      </c>
      <c r="X109" s="197" t="str">
        <f t="shared" si="34"/>
        <v>Blank</v>
      </c>
      <c r="Y109" s="197" t="str">
        <f>IF(D109=0,"Blank",P109*(1-J109))</f>
        <v>Blank</v>
      </c>
      <c r="Z109" s="197" t="str">
        <f>IF(D109=0,"Blank",N109*K109)</f>
        <v>Blank</v>
      </c>
      <c r="AA109" s="223" t="str" cm="1">
        <f t="array" ref="AA109">_xlfn.IFS(ISTEXT('3 Model Input'!F$70),"Missing",ISTEXT('3 Model Input'!I$70),"Missing",ISNUMBER('3 Model Input'!K$70),'3 Model Input'!K$70*P109)</f>
        <v>Missing</v>
      </c>
      <c r="AB109" s="89"/>
      <c r="AC109" s="227" t="str" cm="1">
        <f t="array" ref="AC109">IF(D109=0,"Blank",_xlfn.IFS('3 Model Input'!E$61=1,(V109*G109)/T109,'3 Model Input'!E$61=2,(W109*G109)/T109,'3 Model Input'!E$61=3,(X109*G109)/T109,'3 Model Input'!E$61=4,(Y109*G109)/T109,'3 Model Input'!E$61=5,(Z109*G109)/T109, ISTEXT('3 Model Input'!E$61),"Missing",'3 Model Input'!E$61=6,(AA109*G109)/T109))</f>
        <v>Blank</v>
      </c>
      <c r="AD109" s="202" t="str">
        <f>IF(D109=0,"Blank",MIN(SUM(AC109/52/H109),1))</f>
        <v>Blank</v>
      </c>
      <c r="AE109" s="202" t="str">
        <f>IF(D109=0,"Blank",AD109*H109)</f>
        <v>Blank</v>
      </c>
      <c r="AF109" s="217" t="str">
        <f>IF(D109=0,"Blank",AC109*S109)</f>
        <v>Blank</v>
      </c>
      <c r="AG109" s="9" t="str" cm="1">
        <f t="array" ref="AG109">_xlfn.IFS(ISNUMBER(AC109), "", ISNUMBER(SEARCH("Blank", AC109)), "", ISERROR(AC109), "Bad input on tab 3")</f>
        <v/>
      </c>
    </row>
    <row r="110" spans="1:33" s="1" customFormat="1" ht="15" customHeight="1" x14ac:dyDescent="0.75">
      <c r="B110" s="205" t="str">
        <f>'5 Driver Data'!B110</f>
        <v>0102</v>
      </c>
      <c r="C110" s="193">
        <f>'5 Driver Data'!C110</f>
        <v>0</v>
      </c>
      <c r="D110" s="192">
        <f>'5 Driver Data'!D110</f>
        <v>0</v>
      </c>
      <c r="E110" s="191">
        <f>'5 Driver Data'!E110</f>
        <v>0</v>
      </c>
      <c r="F110" s="191">
        <f>'5 Driver Data'!F110</f>
        <v>0</v>
      </c>
      <c r="G110" s="191">
        <f>'5 Driver Data'!G110</f>
        <v>0</v>
      </c>
      <c r="H110" s="191">
        <f>'5 Driver Data'!H110</f>
        <v>0</v>
      </c>
      <c r="I110" s="191">
        <f>'5 Driver Data'!I110</f>
        <v>0</v>
      </c>
      <c r="J110" s="191">
        <f>'5 Driver Data'!J110</f>
        <v>0</v>
      </c>
      <c r="K110" s="206">
        <f>'5 Driver Data'!K110</f>
        <v>0</v>
      </c>
      <c r="M110" s="216" t="str">
        <f>IF(D110=0,"Blank",'3 Model Input'!E$44*'3 Model Input'!E$45)</f>
        <v>Blank</v>
      </c>
      <c r="N110" s="197" t="str">
        <f t="shared" ref="N110:N173" si="40">IF(D110=0,"Blank",H110*I110*52)</f>
        <v>Blank</v>
      </c>
      <c r="O110" s="197" t="str">
        <f>IF(D110=0,"Blank",'3 Model Input'!E$49*(1-'3 Model Input'!E$51))</f>
        <v>Blank</v>
      </c>
      <c r="P110" s="197" t="str">
        <f t="shared" ref="P110:P173" si="41">IF(D110=0,"Blank",SUM(N110:O110))</f>
        <v>Blank</v>
      </c>
      <c r="Q110" s="197" t="str">
        <f>IF(D110=0,"Blank",IF(D110="BEV",E110*(1-'3 Model Input'!E$54), E110))</f>
        <v>Blank</v>
      </c>
      <c r="R110" s="198" t="str">
        <f>IF(D110=0,"Blank",IF(D110="PHEV",F110/G110,F110*(1-'3 Model Input'!E$54)/G110))</f>
        <v>Blank</v>
      </c>
      <c r="S110" s="198" t="str">
        <f>IF(D110=0,"Blank",IF(D110="PHEV",MIN(M110,E110),MIN(M110,(E110*(1-'3 Model Input'!E$54)))))</f>
        <v>Blank</v>
      </c>
      <c r="T110" s="217" t="str">
        <f t="shared" ref="T110:T173" si="42">IF(D110=0,"Blank",MIN(R110,(S110/E110*F110)))</f>
        <v>Blank</v>
      </c>
      <c r="U110" s="89"/>
      <c r="V110" s="216" t="str">
        <f>IF(D110=0,"Blank",P110*'3 Model Input'!E$50)</f>
        <v>Blank</v>
      </c>
      <c r="W110" s="197" t="str">
        <f t="shared" ref="W110:W173" si="43">IF(D110=0,"Blank",V110*(1-J110))</f>
        <v>Blank</v>
      </c>
      <c r="X110" s="197" t="str">
        <f t="shared" ref="X110:X173" si="44">P110</f>
        <v>Blank</v>
      </c>
      <c r="Y110" s="197" t="str">
        <f t="shared" ref="Y110:Y173" si="45">IF(D110=0,"Blank",P110*(1-J110))</f>
        <v>Blank</v>
      </c>
      <c r="Z110" s="197" t="str">
        <f t="shared" ref="Z110:Z173" si="46">IF(D110=0,"Blank",N110*K110)</f>
        <v>Blank</v>
      </c>
      <c r="AA110" s="223" t="str" cm="1">
        <f t="array" ref="AA110">_xlfn.IFS(ISTEXT('3 Model Input'!F$70),"Missing",ISTEXT('3 Model Input'!I$70),"Missing",ISNUMBER('3 Model Input'!K$70),'3 Model Input'!K$70*P110)</f>
        <v>Missing</v>
      </c>
      <c r="AB110" s="89"/>
      <c r="AC110" s="227" t="str" cm="1">
        <f t="array" ref="AC110">IF(D110=0,"Blank",_xlfn.IFS('3 Model Input'!E$61=1,(V110*G110)/T110,'3 Model Input'!E$61=2,(W110*G110)/T110,'3 Model Input'!E$61=3,(X110*G110)/T110,'3 Model Input'!E$61=4,(Y110*G110)/T110,'3 Model Input'!E$61=5,(Z110*G110)/T110, ISTEXT('3 Model Input'!E$61),"Missing",'3 Model Input'!E$61=6,(AA110*G110)/T110))</f>
        <v>Blank</v>
      </c>
      <c r="AD110" s="202" t="str">
        <f t="shared" ref="AD110:AD173" si="47">IF(D110=0,"Blank",MIN(SUM(AC110/52/H110),1))</f>
        <v>Blank</v>
      </c>
      <c r="AE110" s="202" t="str">
        <f t="shared" ref="AE110:AE173" si="48">IF(D110=0,"Blank",AD110*H110)</f>
        <v>Blank</v>
      </c>
      <c r="AF110" s="217" t="str">
        <f t="shared" ref="AF110:AF173" si="49">IF(D110=0,"Blank",AC110*S110)</f>
        <v>Blank</v>
      </c>
      <c r="AG110" s="9" t="str" cm="1">
        <f t="array" ref="AG110">_xlfn.IFS(ISNUMBER(AC110), "", ISNUMBER(SEARCH("Blank", AC110)), "", ISERROR(AC110), "Bad input on tab 3")</f>
        <v/>
      </c>
    </row>
    <row r="111" spans="1:33" s="1" customFormat="1" ht="15" customHeight="1" x14ac:dyDescent="0.75">
      <c r="B111" s="205" t="str">
        <f>'5 Driver Data'!B111</f>
        <v>0103</v>
      </c>
      <c r="C111" s="193">
        <f>'5 Driver Data'!C111</f>
        <v>0</v>
      </c>
      <c r="D111" s="192">
        <f>'5 Driver Data'!D111</f>
        <v>0</v>
      </c>
      <c r="E111" s="191">
        <f>'5 Driver Data'!E111</f>
        <v>0</v>
      </c>
      <c r="F111" s="191">
        <f>'5 Driver Data'!F111</f>
        <v>0</v>
      </c>
      <c r="G111" s="191">
        <f>'5 Driver Data'!G111</f>
        <v>0</v>
      </c>
      <c r="H111" s="191">
        <f>'5 Driver Data'!H111</f>
        <v>0</v>
      </c>
      <c r="I111" s="191">
        <f>'5 Driver Data'!I111</f>
        <v>0</v>
      </c>
      <c r="J111" s="191">
        <f>'5 Driver Data'!J111</f>
        <v>0</v>
      </c>
      <c r="K111" s="206">
        <f>'5 Driver Data'!K111</f>
        <v>0</v>
      </c>
      <c r="M111" s="216" t="str">
        <f>IF(D111=0,"Blank",'3 Model Input'!E$44*'3 Model Input'!E$45)</f>
        <v>Blank</v>
      </c>
      <c r="N111" s="197" t="str">
        <f t="shared" si="40"/>
        <v>Blank</v>
      </c>
      <c r="O111" s="197" t="str">
        <f>IF(D111=0,"Blank",'3 Model Input'!E$49*(1-'3 Model Input'!E$51))</f>
        <v>Blank</v>
      </c>
      <c r="P111" s="197" t="str">
        <f t="shared" si="41"/>
        <v>Blank</v>
      </c>
      <c r="Q111" s="197" t="str">
        <f>IF(D111=0,"Blank",IF(D111="BEV",E111*(1-'3 Model Input'!E$54), E111))</f>
        <v>Blank</v>
      </c>
      <c r="R111" s="198" t="str">
        <f>IF(D111=0,"Blank",IF(D111="PHEV",F111/G111,F111*(1-'3 Model Input'!E$54)/G111))</f>
        <v>Blank</v>
      </c>
      <c r="S111" s="198" t="str">
        <f>IF(D111=0,"Blank",IF(D111="PHEV",MIN(M111,E111),MIN(M111,(E111*(1-'3 Model Input'!E$54)))))</f>
        <v>Blank</v>
      </c>
      <c r="T111" s="217" t="str">
        <f t="shared" si="42"/>
        <v>Blank</v>
      </c>
      <c r="U111" s="89"/>
      <c r="V111" s="216" t="str">
        <f>IF(D111=0,"Blank",P111*'3 Model Input'!E$50)</f>
        <v>Blank</v>
      </c>
      <c r="W111" s="197" t="str">
        <f t="shared" si="43"/>
        <v>Blank</v>
      </c>
      <c r="X111" s="197" t="str">
        <f t="shared" si="44"/>
        <v>Blank</v>
      </c>
      <c r="Y111" s="197" t="str">
        <f t="shared" si="45"/>
        <v>Blank</v>
      </c>
      <c r="Z111" s="197" t="str">
        <f t="shared" si="46"/>
        <v>Blank</v>
      </c>
      <c r="AA111" s="223" t="str" cm="1">
        <f t="array" ref="AA111">_xlfn.IFS(ISTEXT('3 Model Input'!F$70),"Missing",ISTEXT('3 Model Input'!I$70),"Missing",ISNUMBER('3 Model Input'!K$70),'3 Model Input'!K$70*P111)</f>
        <v>Missing</v>
      </c>
      <c r="AB111" s="89"/>
      <c r="AC111" s="227" t="str" cm="1">
        <f t="array" ref="AC111">IF(D111=0,"Blank",_xlfn.IFS('3 Model Input'!E$61=1,(V111*G111)/T111,'3 Model Input'!E$61=2,(W111*G111)/T111,'3 Model Input'!E$61=3,(X111*G111)/T111,'3 Model Input'!E$61=4,(Y111*G111)/T111,'3 Model Input'!E$61=5,(Z111*G111)/T111, ISTEXT('3 Model Input'!E$61),"Missing",'3 Model Input'!E$61=6,(AA111*G111)/T111))</f>
        <v>Blank</v>
      </c>
      <c r="AD111" s="202" t="str">
        <f t="shared" si="47"/>
        <v>Blank</v>
      </c>
      <c r="AE111" s="202" t="str">
        <f t="shared" si="48"/>
        <v>Blank</v>
      </c>
      <c r="AF111" s="217" t="str">
        <f t="shared" si="49"/>
        <v>Blank</v>
      </c>
      <c r="AG111" s="9" t="str" cm="1">
        <f t="array" ref="AG111">_xlfn.IFS(ISNUMBER(AC111), "", ISNUMBER(SEARCH("Blank", AC111)), "", ISERROR(AC111), "Bad input on tab 3")</f>
        <v/>
      </c>
    </row>
    <row r="112" spans="1:33" s="1" customFormat="1" ht="15" customHeight="1" x14ac:dyDescent="0.75">
      <c r="B112" s="205" t="str">
        <f>'5 Driver Data'!B112</f>
        <v>0104</v>
      </c>
      <c r="C112" s="193">
        <f>'5 Driver Data'!C112</f>
        <v>0</v>
      </c>
      <c r="D112" s="192">
        <f>'5 Driver Data'!D112</f>
        <v>0</v>
      </c>
      <c r="E112" s="191">
        <f>'5 Driver Data'!E112</f>
        <v>0</v>
      </c>
      <c r="F112" s="191">
        <f>'5 Driver Data'!F112</f>
        <v>0</v>
      </c>
      <c r="G112" s="191">
        <f>'5 Driver Data'!G112</f>
        <v>0</v>
      </c>
      <c r="H112" s="191">
        <f>'5 Driver Data'!H112</f>
        <v>0</v>
      </c>
      <c r="I112" s="191">
        <f>'5 Driver Data'!I112</f>
        <v>0</v>
      </c>
      <c r="J112" s="191">
        <f>'5 Driver Data'!J112</f>
        <v>0</v>
      </c>
      <c r="K112" s="206">
        <f>'5 Driver Data'!K112</f>
        <v>0</v>
      </c>
      <c r="M112" s="216" t="str">
        <f>IF(D112=0,"Blank",'3 Model Input'!E$44*'3 Model Input'!E$45)</f>
        <v>Blank</v>
      </c>
      <c r="N112" s="197" t="str">
        <f t="shared" si="40"/>
        <v>Blank</v>
      </c>
      <c r="O112" s="197" t="str">
        <f>IF(D112=0,"Blank",'3 Model Input'!E$49*(1-'3 Model Input'!E$51))</f>
        <v>Blank</v>
      </c>
      <c r="P112" s="197" t="str">
        <f t="shared" si="41"/>
        <v>Blank</v>
      </c>
      <c r="Q112" s="197" t="str">
        <f>IF(D112=0,"Blank",IF(D112="BEV",E112*(1-'3 Model Input'!E$54), E112))</f>
        <v>Blank</v>
      </c>
      <c r="R112" s="198" t="str">
        <f>IF(D112=0,"Blank",IF(D112="PHEV",F112/G112,F112*(1-'3 Model Input'!E$54)/G112))</f>
        <v>Blank</v>
      </c>
      <c r="S112" s="198" t="str">
        <f>IF(D112=0,"Blank",IF(D112="PHEV",MIN(M112,E112),MIN(M112,(E112*(1-'3 Model Input'!E$54)))))</f>
        <v>Blank</v>
      </c>
      <c r="T112" s="217" t="str">
        <f t="shared" si="42"/>
        <v>Blank</v>
      </c>
      <c r="U112" s="89"/>
      <c r="V112" s="216" t="str">
        <f>IF(D112=0,"Blank",P112*'3 Model Input'!E$50)</f>
        <v>Blank</v>
      </c>
      <c r="W112" s="197" t="str">
        <f t="shared" si="43"/>
        <v>Blank</v>
      </c>
      <c r="X112" s="197" t="str">
        <f t="shared" si="44"/>
        <v>Blank</v>
      </c>
      <c r="Y112" s="197" t="str">
        <f t="shared" si="45"/>
        <v>Blank</v>
      </c>
      <c r="Z112" s="197" t="str">
        <f t="shared" si="46"/>
        <v>Blank</v>
      </c>
      <c r="AA112" s="223" t="str" cm="1">
        <f t="array" ref="AA112">_xlfn.IFS(ISTEXT('3 Model Input'!F$70),"Missing",ISTEXT('3 Model Input'!I$70),"Missing",ISNUMBER('3 Model Input'!K$70),'3 Model Input'!K$70*P112)</f>
        <v>Missing</v>
      </c>
      <c r="AB112" s="89"/>
      <c r="AC112" s="227" t="str" cm="1">
        <f t="array" ref="AC112">IF(D112=0,"Blank",_xlfn.IFS('3 Model Input'!E$61=1,(V112*G112)/T112,'3 Model Input'!E$61=2,(W112*G112)/T112,'3 Model Input'!E$61=3,(X112*G112)/T112,'3 Model Input'!E$61=4,(Y112*G112)/T112,'3 Model Input'!E$61=5,(Z112*G112)/T112, ISTEXT('3 Model Input'!E$61),"Missing",'3 Model Input'!E$61=6,(AA112*G112)/T112))</f>
        <v>Blank</v>
      </c>
      <c r="AD112" s="202" t="str">
        <f t="shared" si="47"/>
        <v>Blank</v>
      </c>
      <c r="AE112" s="202" t="str">
        <f t="shared" si="48"/>
        <v>Blank</v>
      </c>
      <c r="AF112" s="217" t="str">
        <f t="shared" si="49"/>
        <v>Blank</v>
      </c>
      <c r="AG112" s="9" t="str" cm="1">
        <f t="array" ref="AG112">_xlfn.IFS(ISNUMBER(AC112), "", ISNUMBER(SEARCH("Blank", AC112)), "", ISERROR(AC112), "Bad input on tab 3")</f>
        <v/>
      </c>
    </row>
    <row r="113" spans="2:33" s="1" customFormat="1" ht="15" customHeight="1" x14ac:dyDescent="0.75">
      <c r="B113" s="205" t="str">
        <f>'5 Driver Data'!B113</f>
        <v>0105</v>
      </c>
      <c r="C113" s="193">
        <f>'5 Driver Data'!C113</f>
        <v>0</v>
      </c>
      <c r="D113" s="192">
        <f>'5 Driver Data'!D113</f>
        <v>0</v>
      </c>
      <c r="E113" s="191">
        <f>'5 Driver Data'!E113</f>
        <v>0</v>
      </c>
      <c r="F113" s="191">
        <f>'5 Driver Data'!F113</f>
        <v>0</v>
      </c>
      <c r="G113" s="191">
        <f>'5 Driver Data'!G113</f>
        <v>0</v>
      </c>
      <c r="H113" s="191">
        <f>'5 Driver Data'!H113</f>
        <v>0</v>
      </c>
      <c r="I113" s="191">
        <f>'5 Driver Data'!I113</f>
        <v>0</v>
      </c>
      <c r="J113" s="191">
        <f>'5 Driver Data'!J113</f>
        <v>0</v>
      </c>
      <c r="K113" s="206">
        <f>'5 Driver Data'!K113</f>
        <v>0</v>
      </c>
      <c r="M113" s="216" t="str">
        <f>IF(D113=0,"Blank",'3 Model Input'!E$44*'3 Model Input'!E$45)</f>
        <v>Blank</v>
      </c>
      <c r="N113" s="197" t="str">
        <f t="shared" si="40"/>
        <v>Blank</v>
      </c>
      <c r="O113" s="197" t="str">
        <f>IF(D113=0,"Blank",'3 Model Input'!E$49*(1-'3 Model Input'!E$51))</f>
        <v>Blank</v>
      </c>
      <c r="P113" s="197" t="str">
        <f t="shared" si="41"/>
        <v>Blank</v>
      </c>
      <c r="Q113" s="197" t="str">
        <f>IF(D113=0,"Blank",IF(D113="BEV",E113*(1-'3 Model Input'!E$54), E113))</f>
        <v>Blank</v>
      </c>
      <c r="R113" s="198" t="str">
        <f>IF(D113=0,"Blank",IF(D113="PHEV",F113/G113,F113*(1-'3 Model Input'!E$54)/G113))</f>
        <v>Blank</v>
      </c>
      <c r="S113" s="198" t="str">
        <f>IF(D113=0,"Blank",IF(D113="PHEV",MIN(M113,E113),MIN(M113,(E113*(1-'3 Model Input'!E$54)))))</f>
        <v>Blank</v>
      </c>
      <c r="T113" s="217" t="str">
        <f t="shared" si="42"/>
        <v>Blank</v>
      </c>
      <c r="U113" s="89"/>
      <c r="V113" s="216" t="str">
        <f>IF(D113=0,"Blank",P113*'3 Model Input'!E$50)</f>
        <v>Blank</v>
      </c>
      <c r="W113" s="197" t="str">
        <f t="shared" si="43"/>
        <v>Blank</v>
      </c>
      <c r="X113" s="197" t="str">
        <f t="shared" si="44"/>
        <v>Blank</v>
      </c>
      <c r="Y113" s="197" t="str">
        <f t="shared" si="45"/>
        <v>Blank</v>
      </c>
      <c r="Z113" s="197" t="str">
        <f t="shared" si="46"/>
        <v>Blank</v>
      </c>
      <c r="AA113" s="223" t="str" cm="1">
        <f t="array" ref="AA113">_xlfn.IFS(ISTEXT('3 Model Input'!F$70),"Missing",ISTEXT('3 Model Input'!I$70),"Missing",ISNUMBER('3 Model Input'!K$70),'3 Model Input'!K$70*P113)</f>
        <v>Missing</v>
      </c>
      <c r="AB113" s="89"/>
      <c r="AC113" s="227" t="str" cm="1">
        <f t="array" ref="AC113">IF(D113=0,"Blank",_xlfn.IFS('3 Model Input'!E$61=1,(V113*G113)/T113,'3 Model Input'!E$61=2,(W113*G113)/T113,'3 Model Input'!E$61=3,(X113*G113)/T113,'3 Model Input'!E$61=4,(Y113*G113)/T113,'3 Model Input'!E$61=5,(Z113*G113)/T113, ISTEXT('3 Model Input'!E$61),"Missing",'3 Model Input'!E$61=6,(AA113*G113)/T113))</f>
        <v>Blank</v>
      </c>
      <c r="AD113" s="202" t="str">
        <f t="shared" si="47"/>
        <v>Blank</v>
      </c>
      <c r="AE113" s="202" t="str">
        <f t="shared" si="48"/>
        <v>Blank</v>
      </c>
      <c r="AF113" s="217" t="str">
        <f t="shared" si="49"/>
        <v>Blank</v>
      </c>
      <c r="AG113" s="9" t="str" cm="1">
        <f t="array" ref="AG113">_xlfn.IFS(ISNUMBER(AC113), "", ISNUMBER(SEARCH("Blank", AC113)), "", ISERROR(AC113), "Bad input on tab 3")</f>
        <v/>
      </c>
    </row>
    <row r="114" spans="2:33" s="1" customFormat="1" ht="15" customHeight="1" x14ac:dyDescent="0.75">
      <c r="B114" s="205" t="str">
        <f>'5 Driver Data'!B114</f>
        <v>0106</v>
      </c>
      <c r="C114" s="193">
        <f>'5 Driver Data'!C114</f>
        <v>0</v>
      </c>
      <c r="D114" s="192">
        <f>'5 Driver Data'!D114</f>
        <v>0</v>
      </c>
      <c r="E114" s="191">
        <f>'5 Driver Data'!E114</f>
        <v>0</v>
      </c>
      <c r="F114" s="191">
        <f>'5 Driver Data'!F114</f>
        <v>0</v>
      </c>
      <c r="G114" s="191">
        <f>'5 Driver Data'!G114</f>
        <v>0</v>
      </c>
      <c r="H114" s="191">
        <f>'5 Driver Data'!H114</f>
        <v>0</v>
      </c>
      <c r="I114" s="191">
        <f>'5 Driver Data'!I114</f>
        <v>0</v>
      </c>
      <c r="J114" s="191">
        <f>'5 Driver Data'!J114</f>
        <v>0</v>
      </c>
      <c r="K114" s="206">
        <f>'5 Driver Data'!K114</f>
        <v>0</v>
      </c>
      <c r="M114" s="216" t="str">
        <f>IF(D114=0,"Blank",'3 Model Input'!E$44*'3 Model Input'!E$45)</f>
        <v>Blank</v>
      </c>
      <c r="N114" s="197" t="str">
        <f t="shared" si="40"/>
        <v>Blank</v>
      </c>
      <c r="O114" s="197" t="str">
        <f>IF(D114=0,"Blank",'3 Model Input'!E$49*(1-'3 Model Input'!E$51))</f>
        <v>Blank</v>
      </c>
      <c r="P114" s="197" t="str">
        <f t="shared" si="41"/>
        <v>Blank</v>
      </c>
      <c r="Q114" s="197" t="str">
        <f>IF(D114=0,"Blank",IF(D114="BEV",E114*(1-'3 Model Input'!E$54), E114))</f>
        <v>Blank</v>
      </c>
      <c r="R114" s="198" t="str">
        <f>IF(D114=0,"Blank",IF(D114="PHEV",F114/G114,F114*(1-'3 Model Input'!E$54)/G114))</f>
        <v>Blank</v>
      </c>
      <c r="S114" s="198" t="str">
        <f>IF(D114=0,"Blank",IF(D114="PHEV",MIN(M114,E114),MIN(M114,(E114*(1-'3 Model Input'!E$54)))))</f>
        <v>Blank</v>
      </c>
      <c r="T114" s="217" t="str">
        <f t="shared" si="42"/>
        <v>Blank</v>
      </c>
      <c r="U114" s="89"/>
      <c r="V114" s="216" t="str">
        <f>IF(D114=0,"Blank",P114*'3 Model Input'!E$50)</f>
        <v>Blank</v>
      </c>
      <c r="W114" s="197" t="str">
        <f t="shared" si="43"/>
        <v>Blank</v>
      </c>
      <c r="X114" s="197" t="str">
        <f t="shared" si="44"/>
        <v>Blank</v>
      </c>
      <c r="Y114" s="197" t="str">
        <f t="shared" si="45"/>
        <v>Blank</v>
      </c>
      <c r="Z114" s="197" t="str">
        <f t="shared" si="46"/>
        <v>Blank</v>
      </c>
      <c r="AA114" s="223" t="str" cm="1">
        <f t="array" ref="AA114">_xlfn.IFS(ISTEXT('3 Model Input'!F$70),"Missing",ISTEXT('3 Model Input'!I$70),"Missing",ISNUMBER('3 Model Input'!K$70),'3 Model Input'!K$70*P114)</f>
        <v>Missing</v>
      </c>
      <c r="AB114" s="89"/>
      <c r="AC114" s="227" t="str" cm="1">
        <f t="array" ref="AC114">IF(D114=0,"Blank",_xlfn.IFS('3 Model Input'!E$61=1,(V114*G114)/T114,'3 Model Input'!E$61=2,(W114*G114)/T114,'3 Model Input'!E$61=3,(X114*G114)/T114,'3 Model Input'!E$61=4,(Y114*G114)/T114,'3 Model Input'!E$61=5,(Z114*G114)/T114, ISTEXT('3 Model Input'!E$61),"Missing",'3 Model Input'!E$61=6,(AA114*G114)/T114))</f>
        <v>Blank</v>
      </c>
      <c r="AD114" s="202" t="str">
        <f t="shared" si="47"/>
        <v>Blank</v>
      </c>
      <c r="AE114" s="202" t="str">
        <f t="shared" si="48"/>
        <v>Blank</v>
      </c>
      <c r="AF114" s="217" t="str">
        <f t="shared" si="49"/>
        <v>Blank</v>
      </c>
      <c r="AG114" s="9" t="str" cm="1">
        <f t="array" ref="AG114">_xlfn.IFS(ISNUMBER(AC114), "", ISNUMBER(SEARCH("Blank", AC114)), "", ISERROR(AC114), "Bad input on tab 3")</f>
        <v/>
      </c>
    </row>
    <row r="115" spans="2:33" s="1" customFormat="1" ht="15" customHeight="1" x14ac:dyDescent="0.75">
      <c r="B115" s="205" t="str">
        <f>'5 Driver Data'!B115</f>
        <v>0107</v>
      </c>
      <c r="C115" s="193">
        <f>'5 Driver Data'!C115</f>
        <v>0</v>
      </c>
      <c r="D115" s="192">
        <f>'5 Driver Data'!D115</f>
        <v>0</v>
      </c>
      <c r="E115" s="191">
        <f>'5 Driver Data'!E115</f>
        <v>0</v>
      </c>
      <c r="F115" s="191">
        <f>'5 Driver Data'!F115</f>
        <v>0</v>
      </c>
      <c r="G115" s="191">
        <f>'5 Driver Data'!G115</f>
        <v>0</v>
      </c>
      <c r="H115" s="191">
        <f>'5 Driver Data'!H115</f>
        <v>0</v>
      </c>
      <c r="I115" s="191">
        <f>'5 Driver Data'!I115</f>
        <v>0</v>
      </c>
      <c r="J115" s="191">
        <f>'5 Driver Data'!J115</f>
        <v>0</v>
      </c>
      <c r="K115" s="206">
        <f>'5 Driver Data'!K115</f>
        <v>0</v>
      </c>
      <c r="M115" s="216" t="str">
        <f>IF(D115=0,"Blank",'3 Model Input'!E$44*'3 Model Input'!E$45)</f>
        <v>Blank</v>
      </c>
      <c r="N115" s="197" t="str">
        <f t="shared" si="40"/>
        <v>Blank</v>
      </c>
      <c r="O115" s="197" t="str">
        <f>IF(D115=0,"Blank",'3 Model Input'!E$49*(1-'3 Model Input'!E$51))</f>
        <v>Blank</v>
      </c>
      <c r="P115" s="197" t="str">
        <f t="shared" si="41"/>
        <v>Blank</v>
      </c>
      <c r="Q115" s="197" t="str">
        <f>IF(D115=0,"Blank",IF(D115="BEV",E115*(1-'3 Model Input'!E$54), E115))</f>
        <v>Blank</v>
      </c>
      <c r="R115" s="198" t="str">
        <f>IF(D115=0,"Blank",IF(D115="PHEV",F115/G115,F115*(1-'3 Model Input'!E$54)/G115))</f>
        <v>Blank</v>
      </c>
      <c r="S115" s="198" t="str">
        <f>IF(D115=0,"Blank",IF(D115="PHEV",MIN(M115,E115),MIN(M115,(E115*(1-'3 Model Input'!E$54)))))</f>
        <v>Blank</v>
      </c>
      <c r="T115" s="217" t="str">
        <f t="shared" si="42"/>
        <v>Blank</v>
      </c>
      <c r="U115" s="89"/>
      <c r="V115" s="216" t="str">
        <f>IF(D115=0,"Blank",P115*'3 Model Input'!E$50)</f>
        <v>Blank</v>
      </c>
      <c r="W115" s="197" t="str">
        <f t="shared" si="43"/>
        <v>Blank</v>
      </c>
      <c r="X115" s="197" t="str">
        <f t="shared" si="44"/>
        <v>Blank</v>
      </c>
      <c r="Y115" s="197" t="str">
        <f t="shared" si="45"/>
        <v>Blank</v>
      </c>
      <c r="Z115" s="197" t="str">
        <f t="shared" si="46"/>
        <v>Blank</v>
      </c>
      <c r="AA115" s="223" t="str" cm="1">
        <f t="array" ref="AA115">_xlfn.IFS(ISTEXT('3 Model Input'!F$70),"Missing",ISTEXT('3 Model Input'!I$70),"Missing",ISNUMBER('3 Model Input'!K$70),'3 Model Input'!K$70*P115)</f>
        <v>Missing</v>
      </c>
      <c r="AB115" s="89"/>
      <c r="AC115" s="227" t="str" cm="1">
        <f t="array" ref="AC115">IF(D115=0,"Blank",_xlfn.IFS('3 Model Input'!E$61=1,(V115*G115)/T115,'3 Model Input'!E$61=2,(W115*G115)/T115,'3 Model Input'!E$61=3,(X115*G115)/T115,'3 Model Input'!E$61=4,(Y115*G115)/T115,'3 Model Input'!E$61=5,(Z115*G115)/T115, ISTEXT('3 Model Input'!E$61),"Missing",'3 Model Input'!E$61=6,(AA115*G115)/T115))</f>
        <v>Blank</v>
      </c>
      <c r="AD115" s="202" t="str">
        <f t="shared" si="47"/>
        <v>Blank</v>
      </c>
      <c r="AE115" s="202" t="str">
        <f t="shared" si="48"/>
        <v>Blank</v>
      </c>
      <c r="AF115" s="217" t="str">
        <f t="shared" si="49"/>
        <v>Blank</v>
      </c>
      <c r="AG115" s="9" t="str" cm="1">
        <f t="array" ref="AG115">_xlfn.IFS(ISNUMBER(AC115), "", ISNUMBER(SEARCH("Blank", AC115)), "", ISERROR(AC115), "Bad input on tab 3")</f>
        <v/>
      </c>
    </row>
    <row r="116" spans="2:33" s="1" customFormat="1" ht="15" customHeight="1" x14ac:dyDescent="0.75">
      <c r="B116" s="205" t="str">
        <f>'5 Driver Data'!B116</f>
        <v>0108</v>
      </c>
      <c r="C116" s="193">
        <f>'5 Driver Data'!C116</f>
        <v>0</v>
      </c>
      <c r="D116" s="192">
        <f>'5 Driver Data'!D116</f>
        <v>0</v>
      </c>
      <c r="E116" s="191">
        <f>'5 Driver Data'!E116</f>
        <v>0</v>
      </c>
      <c r="F116" s="191">
        <f>'5 Driver Data'!F116</f>
        <v>0</v>
      </c>
      <c r="G116" s="191">
        <f>'5 Driver Data'!G116</f>
        <v>0</v>
      </c>
      <c r="H116" s="191">
        <f>'5 Driver Data'!H116</f>
        <v>0</v>
      </c>
      <c r="I116" s="191">
        <f>'5 Driver Data'!I116</f>
        <v>0</v>
      </c>
      <c r="J116" s="191">
        <f>'5 Driver Data'!J116</f>
        <v>0</v>
      </c>
      <c r="K116" s="206">
        <f>'5 Driver Data'!K116</f>
        <v>0</v>
      </c>
      <c r="M116" s="216" t="str">
        <f>IF(D116=0,"Blank",'3 Model Input'!E$44*'3 Model Input'!E$45)</f>
        <v>Blank</v>
      </c>
      <c r="N116" s="197" t="str">
        <f t="shared" si="40"/>
        <v>Blank</v>
      </c>
      <c r="O116" s="197" t="str">
        <f>IF(D116=0,"Blank",'3 Model Input'!E$49*(1-'3 Model Input'!E$51))</f>
        <v>Blank</v>
      </c>
      <c r="P116" s="197" t="str">
        <f t="shared" si="41"/>
        <v>Blank</v>
      </c>
      <c r="Q116" s="197" t="str">
        <f>IF(D116=0,"Blank",IF(D116="BEV",E116*(1-'3 Model Input'!E$54), E116))</f>
        <v>Blank</v>
      </c>
      <c r="R116" s="198" t="str">
        <f>IF(D116=0,"Blank",IF(D116="PHEV",F116/G116,F116*(1-'3 Model Input'!E$54)/G116))</f>
        <v>Blank</v>
      </c>
      <c r="S116" s="198" t="str">
        <f>IF(D116=0,"Blank",IF(D116="PHEV",MIN(M116,E116),MIN(M116,(E116*(1-'3 Model Input'!E$54)))))</f>
        <v>Blank</v>
      </c>
      <c r="T116" s="217" t="str">
        <f t="shared" si="42"/>
        <v>Blank</v>
      </c>
      <c r="U116" s="89"/>
      <c r="V116" s="216" t="str">
        <f>IF(D116=0,"Blank",P116*'3 Model Input'!E$50)</f>
        <v>Blank</v>
      </c>
      <c r="W116" s="197" t="str">
        <f t="shared" si="43"/>
        <v>Blank</v>
      </c>
      <c r="X116" s="197" t="str">
        <f t="shared" si="44"/>
        <v>Blank</v>
      </c>
      <c r="Y116" s="197" t="str">
        <f t="shared" si="45"/>
        <v>Blank</v>
      </c>
      <c r="Z116" s="197" t="str">
        <f t="shared" si="46"/>
        <v>Blank</v>
      </c>
      <c r="AA116" s="223" t="str" cm="1">
        <f t="array" ref="AA116">_xlfn.IFS(ISTEXT('3 Model Input'!F$70),"Missing",ISTEXT('3 Model Input'!I$70),"Missing",ISNUMBER('3 Model Input'!K$70),'3 Model Input'!K$70*P116)</f>
        <v>Missing</v>
      </c>
      <c r="AB116" s="89"/>
      <c r="AC116" s="227" t="str" cm="1">
        <f t="array" ref="AC116">IF(D116=0,"Blank",_xlfn.IFS('3 Model Input'!E$61=1,(V116*G116)/T116,'3 Model Input'!E$61=2,(W116*G116)/T116,'3 Model Input'!E$61=3,(X116*G116)/T116,'3 Model Input'!E$61=4,(Y116*G116)/T116,'3 Model Input'!E$61=5,(Z116*G116)/T116, ISTEXT('3 Model Input'!E$61),"Missing",'3 Model Input'!E$61=6,(AA116*G116)/T116))</f>
        <v>Blank</v>
      </c>
      <c r="AD116" s="202" t="str">
        <f t="shared" si="47"/>
        <v>Blank</v>
      </c>
      <c r="AE116" s="202" t="str">
        <f t="shared" si="48"/>
        <v>Blank</v>
      </c>
      <c r="AF116" s="217" t="str">
        <f t="shared" si="49"/>
        <v>Blank</v>
      </c>
      <c r="AG116" s="9" t="str" cm="1">
        <f t="array" ref="AG116">_xlfn.IFS(ISNUMBER(AC116), "", ISNUMBER(SEARCH("Blank", AC116)), "", ISERROR(AC116), "Bad input on tab 3")</f>
        <v/>
      </c>
    </row>
    <row r="117" spans="2:33" s="1" customFormat="1" ht="15" customHeight="1" x14ac:dyDescent="0.75">
      <c r="B117" s="205" t="str">
        <f>'5 Driver Data'!B117</f>
        <v>0109</v>
      </c>
      <c r="C117" s="193">
        <f>'5 Driver Data'!C117</f>
        <v>0</v>
      </c>
      <c r="D117" s="192">
        <f>'5 Driver Data'!D117</f>
        <v>0</v>
      </c>
      <c r="E117" s="191">
        <f>'5 Driver Data'!E117</f>
        <v>0</v>
      </c>
      <c r="F117" s="191">
        <f>'5 Driver Data'!F117</f>
        <v>0</v>
      </c>
      <c r="G117" s="191">
        <f>'5 Driver Data'!G117</f>
        <v>0</v>
      </c>
      <c r="H117" s="191">
        <f>'5 Driver Data'!H117</f>
        <v>0</v>
      </c>
      <c r="I117" s="191">
        <f>'5 Driver Data'!I117</f>
        <v>0</v>
      </c>
      <c r="J117" s="191">
        <f>'5 Driver Data'!J117</f>
        <v>0</v>
      </c>
      <c r="K117" s="206">
        <f>'5 Driver Data'!K117</f>
        <v>0</v>
      </c>
      <c r="M117" s="216" t="str">
        <f>IF(D117=0,"Blank",'3 Model Input'!E$44*'3 Model Input'!E$45)</f>
        <v>Blank</v>
      </c>
      <c r="N117" s="197" t="str">
        <f t="shared" si="40"/>
        <v>Blank</v>
      </c>
      <c r="O117" s="197" t="str">
        <f>IF(D117=0,"Blank",'3 Model Input'!E$49*(1-'3 Model Input'!E$51))</f>
        <v>Blank</v>
      </c>
      <c r="P117" s="197" t="str">
        <f t="shared" si="41"/>
        <v>Blank</v>
      </c>
      <c r="Q117" s="197" t="str">
        <f>IF(D117=0,"Blank",IF(D117="BEV",E117*(1-'3 Model Input'!E$54), E117))</f>
        <v>Blank</v>
      </c>
      <c r="R117" s="198" t="str">
        <f>IF(D117=0,"Blank",IF(D117="PHEV",F117/G117,F117*(1-'3 Model Input'!E$54)/G117))</f>
        <v>Blank</v>
      </c>
      <c r="S117" s="198" t="str">
        <f>IF(D117=0,"Blank",IF(D117="PHEV",MIN(M117,E117),MIN(M117,(E117*(1-'3 Model Input'!E$54)))))</f>
        <v>Blank</v>
      </c>
      <c r="T117" s="217" t="str">
        <f t="shared" si="42"/>
        <v>Blank</v>
      </c>
      <c r="U117" s="89"/>
      <c r="V117" s="216" t="str">
        <f>IF(D117=0,"Blank",P117*'3 Model Input'!E$50)</f>
        <v>Blank</v>
      </c>
      <c r="W117" s="197" t="str">
        <f t="shared" si="43"/>
        <v>Blank</v>
      </c>
      <c r="X117" s="197" t="str">
        <f t="shared" si="44"/>
        <v>Blank</v>
      </c>
      <c r="Y117" s="197" t="str">
        <f t="shared" si="45"/>
        <v>Blank</v>
      </c>
      <c r="Z117" s="197" t="str">
        <f t="shared" si="46"/>
        <v>Blank</v>
      </c>
      <c r="AA117" s="223" t="str" cm="1">
        <f t="array" ref="AA117">_xlfn.IFS(ISTEXT('3 Model Input'!F$70),"Missing",ISTEXT('3 Model Input'!I$70),"Missing",ISNUMBER('3 Model Input'!K$70),'3 Model Input'!K$70*P117)</f>
        <v>Missing</v>
      </c>
      <c r="AB117" s="89"/>
      <c r="AC117" s="227" t="str" cm="1">
        <f t="array" ref="AC117">IF(D117=0,"Blank",_xlfn.IFS('3 Model Input'!E$61=1,(V117*G117)/T117,'3 Model Input'!E$61=2,(W117*G117)/T117,'3 Model Input'!E$61=3,(X117*G117)/T117,'3 Model Input'!E$61=4,(Y117*G117)/T117,'3 Model Input'!E$61=5,(Z117*G117)/T117, ISTEXT('3 Model Input'!E$61),"Missing",'3 Model Input'!E$61=6,(AA117*G117)/T117))</f>
        <v>Blank</v>
      </c>
      <c r="AD117" s="202" t="str">
        <f t="shared" si="47"/>
        <v>Blank</v>
      </c>
      <c r="AE117" s="202" t="str">
        <f t="shared" si="48"/>
        <v>Blank</v>
      </c>
      <c r="AF117" s="217" t="str">
        <f t="shared" si="49"/>
        <v>Blank</v>
      </c>
      <c r="AG117" s="9" t="str" cm="1">
        <f t="array" ref="AG117">_xlfn.IFS(ISNUMBER(AC117), "", ISNUMBER(SEARCH("Blank", AC117)), "", ISERROR(AC117), "Bad input on tab 3")</f>
        <v/>
      </c>
    </row>
    <row r="118" spans="2:33" s="1" customFormat="1" ht="15" customHeight="1" x14ac:dyDescent="0.75">
      <c r="B118" s="205" t="str">
        <f>'5 Driver Data'!B118</f>
        <v>0110</v>
      </c>
      <c r="C118" s="193">
        <f>'5 Driver Data'!C118</f>
        <v>0</v>
      </c>
      <c r="D118" s="192">
        <f>'5 Driver Data'!D118</f>
        <v>0</v>
      </c>
      <c r="E118" s="191">
        <f>'5 Driver Data'!E118</f>
        <v>0</v>
      </c>
      <c r="F118" s="191">
        <f>'5 Driver Data'!F118</f>
        <v>0</v>
      </c>
      <c r="G118" s="191">
        <f>'5 Driver Data'!G118</f>
        <v>0</v>
      </c>
      <c r="H118" s="191">
        <f>'5 Driver Data'!H118</f>
        <v>0</v>
      </c>
      <c r="I118" s="191">
        <f>'5 Driver Data'!I118</f>
        <v>0</v>
      </c>
      <c r="J118" s="191">
        <f>'5 Driver Data'!J118</f>
        <v>0</v>
      </c>
      <c r="K118" s="206">
        <f>'5 Driver Data'!K118</f>
        <v>0</v>
      </c>
      <c r="M118" s="216" t="str">
        <f>IF(D118=0,"Blank",'3 Model Input'!E$44*'3 Model Input'!E$45)</f>
        <v>Blank</v>
      </c>
      <c r="N118" s="197" t="str">
        <f t="shared" si="40"/>
        <v>Blank</v>
      </c>
      <c r="O118" s="197" t="str">
        <f>IF(D118=0,"Blank",'3 Model Input'!E$49*(1-'3 Model Input'!E$51))</f>
        <v>Blank</v>
      </c>
      <c r="P118" s="197" t="str">
        <f t="shared" si="41"/>
        <v>Blank</v>
      </c>
      <c r="Q118" s="197" t="str">
        <f>IF(D118=0,"Blank",IF(D118="BEV",E118*(1-'3 Model Input'!E$54), E118))</f>
        <v>Blank</v>
      </c>
      <c r="R118" s="198" t="str">
        <f>IF(D118=0,"Blank",IF(D118="PHEV",F118/G118,F118*(1-'3 Model Input'!E$54)/G118))</f>
        <v>Blank</v>
      </c>
      <c r="S118" s="198" t="str">
        <f>IF(D118=0,"Blank",IF(D118="PHEV",MIN(M118,E118),MIN(M118,(E118*(1-'3 Model Input'!E$54)))))</f>
        <v>Blank</v>
      </c>
      <c r="T118" s="217" t="str">
        <f t="shared" si="42"/>
        <v>Blank</v>
      </c>
      <c r="U118" s="89"/>
      <c r="V118" s="216" t="str">
        <f>IF(D118=0,"Blank",P118*'3 Model Input'!E$50)</f>
        <v>Blank</v>
      </c>
      <c r="W118" s="197" t="str">
        <f t="shared" si="43"/>
        <v>Blank</v>
      </c>
      <c r="X118" s="197" t="str">
        <f t="shared" si="44"/>
        <v>Blank</v>
      </c>
      <c r="Y118" s="197" t="str">
        <f t="shared" si="45"/>
        <v>Blank</v>
      </c>
      <c r="Z118" s="197" t="str">
        <f t="shared" si="46"/>
        <v>Blank</v>
      </c>
      <c r="AA118" s="223" t="str" cm="1">
        <f t="array" ref="AA118">_xlfn.IFS(ISTEXT('3 Model Input'!F$70),"Missing",ISTEXT('3 Model Input'!I$70),"Missing",ISNUMBER('3 Model Input'!K$70),'3 Model Input'!K$70*P118)</f>
        <v>Missing</v>
      </c>
      <c r="AB118" s="89"/>
      <c r="AC118" s="227" t="str" cm="1">
        <f t="array" ref="AC118">IF(D118=0,"Blank",_xlfn.IFS('3 Model Input'!E$61=1,(V118*G118)/T118,'3 Model Input'!E$61=2,(W118*G118)/T118,'3 Model Input'!E$61=3,(X118*G118)/T118,'3 Model Input'!E$61=4,(Y118*G118)/T118,'3 Model Input'!E$61=5,(Z118*G118)/T118, ISTEXT('3 Model Input'!E$61),"Missing",'3 Model Input'!E$61=6,(AA118*G118)/T118))</f>
        <v>Blank</v>
      </c>
      <c r="AD118" s="202" t="str">
        <f t="shared" si="47"/>
        <v>Blank</v>
      </c>
      <c r="AE118" s="202" t="str">
        <f t="shared" si="48"/>
        <v>Blank</v>
      </c>
      <c r="AF118" s="217" t="str">
        <f t="shared" si="49"/>
        <v>Blank</v>
      </c>
      <c r="AG118" s="9" t="str" cm="1">
        <f t="array" ref="AG118">_xlfn.IFS(ISNUMBER(AC118), "", ISNUMBER(SEARCH("Blank", AC118)), "", ISERROR(AC118), "Bad input on tab 3")</f>
        <v/>
      </c>
    </row>
    <row r="119" spans="2:33" s="1" customFormat="1" ht="15" customHeight="1" x14ac:dyDescent="0.75">
      <c r="B119" s="205" t="str">
        <f>'5 Driver Data'!B119</f>
        <v>0111</v>
      </c>
      <c r="C119" s="193">
        <f>'5 Driver Data'!C119</f>
        <v>0</v>
      </c>
      <c r="D119" s="192">
        <f>'5 Driver Data'!D119</f>
        <v>0</v>
      </c>
      <c r="E119" s="191">
        <f>'5 Driver Data'!E119</f>
        <v>0</v>
      </c>
      <c r="F119" s="191">
        <f>'5 Driver Data'!F119</f>
        <v>0</v>
      </c>
      <c r="G119" s="191">
        <f>'5 Driver Data'!G119</f>
        <v>0</v>
      </c>
      <c r="H119" s="191">
        <f>'5 Driver Data'!H119</f>
        <v>0</v>
      </c>
      <c r="I119" s="191">
        <f>'5 Driver Data'!I119</f>
        <v>0</v>
      </c>
      <c r="J119" s="191">
        <f>'5 Driver Data'!J119</f>
        <v>0</v>
      </c>
      <c r="K119" s="206">
        <f>'5 Driver Data'!K119</f>
        <v>0</v>
      </c>
      <c r="M119" s="216" t="str">
        <f>IF(D119=0,"Blank",'3 Model Input'!E$44*'3 Model Input'!E$45)</f>
        <v>Blank</v>
      </c>
      <c r="N119" s="197" t="str">
        <f t="shared" si="40"/>
        <v>Blank</v>
      </c>
      <c r="O119" s="197" t="str">
        <f>IF(D119=0,"Blank",'3 Model Input'!E$49*(1-'3 Model Input'!E$51))</f>
        <v>Blank</v>
      </c>
      <c r="P119" s="197" t="str">
        <f t="shared" si="41"/>
        <v>Blank</v>
      </c>
      <c r="Q119" s="197" t="str">
        <f>IF(D119=0,"Blank",IF(D119="BEV",E119*(1-'3 Model Input'!E$54), E119))</f>
        <v>Blank</v>
      </c>
      <c r="R119" s="198" t="str">
        <f>IF(D119=0,"Blank",IF(D119="PHEV",F119/G119,F119*(1-'3 Model Input'!E$54)/G119))</f>
        <v>Blank</v>
      </c>
      <c r="S119" s="198" t="str">
        <f>IF(D119=0,"Blank",IF(D119="PHEV",MIN(M119,E119),MIN(M119,(E119*(1-'3 Model Input'!E$54)))))</f>
        <v>Blank</v>
      </c>
      <c r="T119" s="217" t="str">
        <f t="shared" si="42"/>
        <v>Blank</v>
      </c>
      <c r="U119" s="89"/>
      <c r="V119" s="216" t="str">
        <f>IF(D119=0,"Blank",P119*'3 Model Input'!E$50)</f>
        <v>Blank</v>
      </c>
      <c r="W119" s="197" t="str">
        <f t="shared" si="43"/>
        <v>Blank</v>
      </c>
      <c r="X119" s="197" t="str">
        <f t="shared" si="44"/>
        <v>Blank</v>
      </c>
      <c r="Y119" s="197" t="str">
        <f t="shared" si="45"/>
        <v>Blank</v>
      </c>
      <c r="Z119" s="197" t="str">
        <f t="shared" si="46"/>
        <v>Blank</v>
      </c>
      <c r="AA119" s="223" t="str" cm="1">
        <f t="array" ref="AA119">_xlfn.IFS(ISTEXT('3 Model Input'!F$70),"Missing",ISTEXT('3 Model Input'!I$70),"Missing",ISNUMBER('3 Model Input'!K$70),'3 Model Input'!K$70*P119)</f>
        <v>Missing</v>
      </c>
      <c r="AB119" s="89"/>
      <c r="AC119" s="227" t="str" cm="1">
        <f t="array" ref="AC119">IF(D119=0,"Blank",_xlfn.IFS('3 Model Input'!E$61=1,(V119*G119)/T119,'3 Model Input'!E$61=2,(W119*G119)/T119,'3 Model Input'!E$61=3,(X119*G119)/T119,'3 Model Input'!E$61=4,(Y119*G119)/T119,'3 Model Input'!E$61=5,(Z119*G119)/T119, ISTEXT('3 Model Input'!E$61),"Missing",'3 Model Input'!E$61=6,(AA119*G119)/T119))</f>
        <v>Blank</v>
      </c>
      <c r="AD119" s="202" t="str">
        <f t="shared" si="47"/>
        <v>Blank</v>
      </c>
      <c r="AE119" s="202" t="str">
        <f t="shared" si="48"/>
        <v>Blank</v>
      </c>
      <c r="AF119" s="217" t="str">
        <f t="shared" si="49"/>
        <v>Blank</v>
      </c>
      <c r="AG119" s="9" t="str" cm="1">
        <f t="array" ref="AG119">_xlfn.IFS(ISNUMBER(AC119), "", ISNUMBER(SEARCH("Blank", AC119)), "", ISERROR(AC119), "Bad input on tab 3")</f>
        <v/>
      </c>
    </row>
    <row r="120" spans="2:33" s="1" customFormat="1" ht="15" customHeight="1" x14ac:dyDescent="0.75">
      <c r="B120" s="205" t="str">
        <f>'5 Driver Data'!B120</f>
        <v>0112</v>
      </c>
      <c r="C120" s="193">
        <f>'5 Driver Data'!C120</f>
        <v>0</v>
      </c>
      <c r="D120" s="192">
        <f>'5 Driver Data'!D120</f>
        <v>0</v>
      </c>
      <c r="E120" s="191">
        <f>'5 Driver Data'!E120</f>
        <v>0</v>
      </c>
      <c r="F120" s="191">
        <f>'5 Driver Data'!F120</f>
        <v>0</v>
      </c>
      <c r="G120" s="191">
        <f>'5 Driver Data'!G120</f>
        <v>0</v>
      </c>
      <c r="H120" s="191">
        <f>'5 Driver Data'!H120</f>
        <v>0</v>
      </c>
      <c r="I120" s="191">
        <f>'5 Driver Data'!I120</f>
        <v>0</v>
      </c>
      <c r="J120" s="191">
        <f>'5 Driver Data'!J120</f>
        <v>0</v>
      </c>
      <c r="K120" s="206">
        <f>'5 Driver Data'!K120</f>
        <v>0</v>
      </c>
      <c r="M120" s="216" t="str">
        <f>IF(D120=0,"Blank",'3 Model Input'!E$44*'3 Model Input'!E$45)</f>
        <v>Blank</v>
      </c>
      <c r="N120" s="197" t="str">
        <f t="shared" si="40"/>
        <v>Blank</v>
      </c>
      <c r="O120" s="197" t="str">
        <f>IF(D120=0,"Blank",'3 Model Input'!E$49*(1-'3 Model Input'!E$51))</f>
        <v>Blank</v>
      </c>
      <c r="P120" s="197" t="str">
        <f t="shared" si="41"/>
        <v>Blank</v>
      </c>
      <c r="Q120" s="197" t="str">
        <f>IF(D120=0,"Blank",IF(D120="BEV",E120*(1-'3 Model Input'!E$54), E120))</f>
        <v>Blank</v>
      </c>
      <c r="R120" s="198" t="str">
        <f>IF(D120=0,"Blank",IF(D120="PHEV",F120/G120,F120*(1-'3 Model Input'!E$54)/G120))</f>
        <v>Blank</v>
      </c>
      <c r="S120" s="198" t="str">
        <f>IF(D120=0,"Blank",IF(D120="PHEV",MIN(M120,E120),MIN(M120,(E120*(1-'3 Model Input'!E$54)))))</f>
        <v>Blank</v>
      </c>
      <c r="T120" s="217" t="str">
        <f t="shared" si="42"/>
        <v>Blank</v>
      </c>
      <c r="U120" s="89"/>
      <c r="V120" s="216" t="str">
        <f>IF(D120=0,"Blank",P120*'3 Model Input'!E$50)</f>
        <v>Blank</v>
      </c>
      <c r="W120" s="197" t="str">
        <f t="shared" si="43"/>
        <v>Blank</v>
      </c>
      <c r="X120" s="197" t="str">
        <f t="shared" si="44"/>
        <v>Blank</v>
      </c>
      <c r="Y120" s="197" t="str">
        <f t="shared" si="45"/>
        <v>Blank</v>
      </c>
      <c r="Z120" s="197" t="str">
        <f t="shared" si="46"/>
        <v>Blank</v>
      </c>
      <c r="AA120" s="223" t="str" cm="1">
        <f t="array" ref="AA120">_xlfn.IFS(ISTEXT('3 Model Input'!F$70),"Missing",ISTEXT('3 Model Input'!I$70),"Missing",ISNUMBER('3 Model Input'!K$70),'3 Model Input'!K$70*P120)</f>
        <v>Missing</v>
      </c>
      <c r="AB120" s="89"/>
      <c r="AC120" s="227" t="str" cm="1">
        <f t="array" ref="AC120">IF(D120=0,"Blank",_xlfn.IFS('3 Model Input'!E$61=1,(V120*G120)/T120,'3 Model Input'!E$61=2,(W120*G120)/T120,'3 Model Input'!E$61=3,(X120*G120)/T120,'3 Model Input'!E$61=4,(Y120*G120)/T120,'3 Model Input'!E$61=5,(Z120*G120)/T120, ISTEXT('3 Model Input'!E$61),"Missing",'3 Model Input'!E$61=6,(AA120*G120)/T120))</f>
        <v>Blank</v>
      </c>
      <c r="AD120" s="202" t="str">
        <f t="shared" si="47"/>
        <v>Blank</v>
      </c>
      <c r="AE120" s="202" t="str">
        <f t="shared" si="48"/>
        <v>Blank</v>
      </c>
      <c r="AF120" s="217" t="str">
        <f t="shared" si="49"/>
        <v>Blank</v>
      </c>
      <c r="AG120" s="9" t="str" cm="1">
        <f t="array" ref="AG120">_xlfn.IFS(ISNUMBER(AC120), "", ISNUMBER(SEARCH("Blank", AC120)), "", ISERROR(AC120), "Bad input on tab 3")</f>
        <v/>
      </c>
    </row>
    <row r="121" spans="2:33" s="1" customFormat="1" ht="15" customHeight="1" x14ac:dyDescent="0.75">
      <c r="B121" s="205" t="str">
        <f>'5 Driver Data'!B121</f>
        <v>0113</v>
      </c>
      <c r="C121" s="193">
        <f>'5 Driver Data'!C121</f>
        <v>0</v>
      </c>
      <c r="D121" s="192">
        <f>'5 Driver Data'!D121</f>
        <v>0</v>
      </c>
      <c r="E121" s="191">
        <f>'5 Driver Data'!E121</f>
        <v>0</v>
      </c>
      <c r="F121" s="191">
        <f>'5 Driver Data'!F121</f>
        <v>0</v>
      </c>
      <c r="G121" s="191">
        <f>'5 Driver Data'!G121</f>
        <v>0</v>
      </c>
      <c r="H121" s="191">
        <f>'5 Driver Data'!H121</f>
        <v>0</v>
      </c>
      <c r="I121" s="191">
        <f>'5 Driver Data'!I121</f>
        <v>0</v>
      </c>
      <c r="J121" s="191">
        <f>'5 Driver Data'!J121</f>
        <v>0</v>
      </c>
      <c r="K121" s="206">
        <f>'5 Driver Data'!K121</f>
        <v>0</v>
      </c>
      <c r="M121" s="216" t="str">
        <f>IF(D121=0,"Blank",'3 Model Input'!E$44*'3 Model Input'!E$45)</f>
        <v>Blank</v>
      </c>
      <c r="N121" s="197" t="str">
        <f t="shared" si="40"/>
        <v>Blank</v>
      </c>
      <c r="O121" s="197" t="str">
        <f>IF(D121=0,"Blank",'3 Model Input'!E$49*(1-'3 Model Input'!E$51))</f>
        <v>Blank</v>
      </c>
      <c r="P121" s="197" t="str">
        <f t="shared" si="41"/>
        <v>Blank</v>
      </c>
      <c r="Q121" s="197" t="str">
        <f>IF(D121=0,"Blank",IF(D121="BEV",E121*(1-'3 Model Input'!E$54), E121))</f>
        <v>Blank</v>
      </c>
      <c r="R121" s="198" t="str">
        <f>IF(D121=0,"Blank",IF(D121="PHEV",F121/G121,F121*(1-'3 Model Input'!E$54)/G121))</f>
        <v>Blank</v>
      </c>
      <c r="S121" s="198" t="str">
        <f>IF(D121=0,"Blank",IF(D121="PHEV",MIN(M121,E121),MIN(M121,(E121*(1-'3 Model Input'!E$54)))))</f>
        <v>Blank</v>
      </c>
      <c r="T121" s="217" t="str">
        <f t="shared" si="42"/>
        <v>Blank</v>
      </c>
      <c r="U121" s="89"/>
      <c r="V121" s="216" t="str">
        <f>IF(D121=0,"Blank",P121*'3 Model Input'!E$50)</f>
        <v>Blank</v>
      </c>
      <c r="W121" s="197" t="str">
        <f t="shared" si="43"/>
        <v>Blank</v>
      </c>
      <c r="X121" s="197" t="str">
        <f t="shared" si="44"/>
        <v>Blank</v>
      </c>
      <c r="Y121" s="197" t="str">
        <f t="shared" si="45"/>
        <v>Blank</v>
      </c>
      <c r="Z121" s="197" t="str">
        <f t="shared" si="46"/>
        <v>Blank</v>
      </c>
      <c r="AA121" s="223" t="str" cm="1">
        <f t="array" ref="AA121">_xlfn.IFS(ISTEXT('3 Model Input'!F$70),"Missing",ISTEXT('3 Model Input'!I$70),"Missing",ISNUMBER('3 Model Input'!K$70),'3 Model Input'!K$70*P121)</f>
        <v>Missing</v>
      </c>
      <c r="AB121" s="89"/>
      <c r="AC121" s="227" t="str" cm="1">
        <f t="array" ref="AC121">IF(D121=0,"Blank",_xlfn.IFS('3 Model Input'!E$61=1,(V121*G121)/T121,'3 Model Input'!E$61=2,(W121*G121)/T121,'3 Model Input'!E$61=3,(X121*G121)/T121,'3 Model Input'!E$61=4,(Y121*G121)/T121,'3 Model Input'!E$61=5,(Z121*G121)/T121, ISTEXT('3 Model Input'!E$61),"Missing",'3 Model Input'!E$61=6,(AA121*G121)/T121))</f>
        <v>Blank</v>
      </c>
      <c r="AD121" s="202" t="str">
        <f t="shared" si="47"/>
        <v>Blank</v>
      </c>
      <c r="AE121" s="202" t="str">
        <f t="shared" si="48"/>
        <v>Blank</v>
      </c>
      <c r="AF121" s="217" t="str">
        <f t="shared" si="49"/>
        <v>Blank</v>
      </c>
      <c r="AG121" s="9" t="str" cm="1">
        <f t="array" ref="AG121">_xlfn.IFS(ISNUMBER(AC121), "", ISNUMBER(SEARCH("Blank", AC121)), "", ISERROR(AC121), "Bad input on tab 3")</f>
        <v/>
      </c>
    </row>
    <row r="122" spans="2:33" s="1" customFormat="1" ht="15" customHeight="1" x14ac:dyDescent="0.75">
      <c r="B122" s="205" t="str">
        <f>'5 Driver Data'!B122</f>
        <v>0114</v>
      </c>
      <c r="C122" s="193">
        <f>'5 Driver Data'!C122</f>
        <v>0</v>
      </c>
      <c r="D122" s="192">
        <f>'5 Driver Data'!D122</f>
        <v>0</v>
      </c>
      <c r="E122" s="191">
        <f>'5 Driver Data'!E122</f>
        <v>0</v>
      </c>
      <c r="F122" s="191">
        <f>'5 Driver Data'!F122</f>
        <v>0</v>
      </c>
      <c r="G122" s="191">
        <f>'5 Driver Data'!G122</f>
        <v>0</v>
      </c>
      <c r="H122" s="191">
        <f>'5 Driver Data'!H122</f>
        <v>0</v>
      </c>
      <c r="I122" s="191">
        <f>'5 Driver Data'!I122</f>
        <v>0</v>
      </c>
      <c r="J122" s="191">
        <f>'5 Driver Data'!J122</f>
        <v>0</v>
      </c>
      <c r="K122" s="206">
        <f>'5 Driver Data'!K122</f>
        <v>0</v>
      </c>
      <c r="M122" s="216" t="str">
        <f>IF(D122=0,"Blank",'3 Model Input'!E$44*'3 Model Input'!E$45)</f>
        <v>Blank</v>
      </c>
      <c r="N122" s="197" t="str">
        <f t="shared" si="40"/>
        <v>Blank</v>
      </c>
      <c r="O122" s="197" t="str">
        <f>IF(D122=0,"Blank",'3 Model Input'!E$49*(1-'3 Model Input'!E$51))</f>
        <v>Blank</v>
      </c>
      <c r="P122" s="197" t="str">
        <f t="shared" si="41"/>
        <v>Blank</v>
      </c>
      <c r="Q122" s="197" t="str">
        <f>IF(D122=0,"Blank",IF(D122="BEV",E122*(1-'3 Model Input'!E$54), E122))</f>
        <v>Blank</v>
      </c>
      <c r="R122" s="198" t="str">
        <f>IF(D122=0,"Blank",IF(D122="PHEV",F122/G122,F122*(1-'3 Model Input'!E$54)/G122))</f>
        <v>Blank</v>
      </c>
      <c r="S122" s="198" t="str">
        <f>IF(D122=0,"Blank",IF(D122="PHEV",MIN(M122,E122),MIN(M122,(E122*(1-'3 Model Input'!E$54)))))</f>
        <v>Blank</v>
      </c>
      <c r="T122" s="217" t="str">
        <f t="shared" si="42"/>
        <v>Blank</v>
      </c>
      <c r="U122" s="89"/>
      <c r="V122" s="216" t="str">
        <f>IF(D122=0,"Blank",P122*'3 Model Input'!E$50)</f>
        <v>Blank</v>
      </c>
      <c r="W122" s="197" t="str">
        <f t="shared" si="43"/>
        <v>Blank</v>
      </c>
      <c r="X122" s="197" t="str">
        <f t="shared" si="44"/>
        <v>Blank</v>
      </c>
      <c r="Y122" s="197" t="str">
        <f t="shared" si="45"/>
        <v>Blank</v>
      </c>
      <c r="Z122" s="197" t="str">
        <f t="shared" si="46"/>
        <v>Blank</v>
      </c>
      <c r="AA122" s="223" t="str" cm="1">
        <f t="array" ref="AA122">_xlfn.IFS(ISTEXT('3 Model Input'!F$70),"Missing",ISTEXT('3 Model Input'!I$70),"Missing",ISNUMBER('3 Model Input'!K$70),'3 Model Input'!K$70*P122)</f>
        <v>Missing</v>
      </c>
      <c r="AB122" s="89"/>
      <c r="AC122" s="227" t="str" cm="1">
        <f t="array" ref="AC122">IF(D122=0,"Blank",_xlfn.IFS('3 Model Input'!E$61=1,(V122*G122)/T122,'3 Model Input'!E$61=2,(W122*G122)/T122,'3 Model Input'!E$61=3,(X122*G122)/T122,'3 Model Input'!E$61=4,(Y122*G122)/T122,'3 Model Input'!E$61=5,(Z122*G122)/T122, ISTEXT('3 Model Input'!E$61),"Missing",'3 Model Input'!E$61=6,(AA122*G122)/T122))</f>
        <v>Blank</v>
      </c>
      <c r="AD122" s="202" t="str">
        <f t="shared" si="47"/>
        <v>Blank</v>
      </c>
      <c r="AE122" s="202" t="str">
        <f t="shared" si="48"/>
        <v>Blank</v>
      </c>
      <c r="AF122" s="217" t="str">
        <f t="shared" si="49"/>
        <v>Blank</v>
      </c>
      <c r="AG122" s="9" t="str" cm="1">
        <f t="array" ref="AG122">_xlfn.IFS(ISNUMBER(AC122), "", ISNUMBER(SEARCH("Blank", AC122)), "", ISERROR(AC122), "Bad input on tab 3")</f>
        <v/>
      </c>
    </row>
    <row r="123" spans="2:33" s="1" customFormat="1" ht="15" customHeight="1" x14ac:dyDescent="0.75">
      <c r="B123" s="205" t="str">
        <f>'5 Driver Data'!B123</f>
        <v>0115</v>
      </c>
      <c r="C123" s="193">
        <f>'5 Driver Data'!C123</f>
        <v>0</v>
      </c>
      <c r="D123" s="192">
        <f>'5 Driver Data'!D123</f>
        <v>0</v>
      </c>
      <c r="E123" s="191">
        <f>'5 Driver Data'!E123</f>
        <v>0</v>
      </c>
      <c r="F123" s="191">
        <f>'5 Driver Data'!F123</f>
        <v>0</v>
      </c>
      <c r="G123" s="191">
        <f>'5 Driver Data'!G123</f>
        <v>0</v>
      </c>
      <c r="H123" s="191">
        <f>'5 Driver Data'!H123</f>
        <v>0</v>
      </c>
      <c r="I123" s="191">
        <f>'5 Driver Data'!I123</f>
        <v>0</v>
      </c>
      <c r="J123" s="191">
        <f>'5 Driver Data'!J123</f>
        <v>0</v>
      </c>
      <c r="K123" s="206">
        <f>'5 Driver Data'!K123</f>
        <v>0</v>
      </c>
      <c r="M123" s="216" t="str">
        <f>IF(D123=0,"Blank",'3 Model Input'!E$44*'3 Model Input'!E$45)</f>
        <v>Blank</v>
      </c>
      <c r="N123" s="197" t="str">
        <f t="shared" si="40"/>
        <v>Blank</v>
      </c>
      <c r="O123" s="197" t="str">
        <f>IF(D123=0,"Blank",'3 Model Input'!E$49*(1-'3 Model Input'!E$51))</f>
        <v>Blank</v>
      </c>
      <c r="P123" s="197" t="str">
        <f t="shared" si="41"/>
        <v>Blank</v>
      </c>
      <c r="Q123" s="197" t="str">
        <f>IF(D123=0,"Blank",IF(D123="BEV",E123*(1-'3 Model Input'!E$54), E123))</f>
        <v>Blank</v>
      </c>
      <c r="R123" s="198" t="str">
        <f>IF(D123=0,"Blank",IF(D123="PHEV",F123/G123,F123*(1-'3 Model Input'!E$54)/G123))</f>
        <v>Blank</v>
      </c>
      <c r="S123" s="198" t="str">
        <f>IF(D123=0,"Blank",IF(D123="PHEV",MIN(M123,E123),MIN(M123,(E123*(1-'3 Model Input'!E$54)))))</f>
        <v>Blank</v>
      </c>
      <c r="T123" s="217" t="str">
        <f t="shared" si="42"/>
        <v>Blank</v>
      </c>
      <c r="U123" s="89"/>
      <c r="V123" s="216" t="str">
        <f>IF(D123=0,"Blank",P123*'3 Model Input'!E$50)</f>
        <v>Blank</v>
      </c>
      <c r="W123" s="197" t="str">
        <f t="shared" si="43"/>
        <v>Blank</v>
      </c>
      <c r="X123" s="197" t="str">
        <f t="shared" si="44"/>
        <v>Blank</v>
      </c>
      <c r="Y123" s="197" t="str">
        <f t="shared" si="45"/>
        <v>Blank</v>
      </c>
      <c r="Z123" s="197" t="str">
        <f t="shared" si="46"/>
        <v>Blank</v>
      </c>
      <c r="AA123" s="223" t="str" cm="1">
        <f t="array" ref="AA123">_xlfn.IFS(ISTEXT('3 Model Input'!F$70),"Missing",ISTEXT('3 Model Input'!I$70),"Missing",ISNUMBER('3 Model Input'!K$70),'3 Model Input'!K$70*P123)</f>
        <v>Missing</v>
      </c>
      <c r="AB123" s="89"/>
      <c r="AC123" s="227" t="str" cm="1">
        <f t="array" ref="AC123">IF(D123=0,"Blank",_xlfn.IFS('3 Model Input'!E$61=1,(V123*G123)/T123,'3 Model Input'!E$61=2,(W123*G123)/T123,'3 Model Input'!E$61=3,(X123*G123)/T123,'3 Model Input'!E$61=4,(Y123*G123)/T123,'3 Model Input'!E$61=5,(Z123*G123)/T123, ISTEXT('3 Model Input'!E$61),"Missing",'3 Model Input'!E$61=6,(AA123*G123)/T123))</f>
        <v>Blank</v>
      </c>
      <c r="AD123" s="202" t="str">
        <f t="shared" si="47"/>
        <v>Blank</v>
      </c>
      <c r="AE123" s="202" t="str">
        <f t="shared" si="48"/>
        <v>Blank</v>
      </c>
      <c r="AF123" s="217" t="str">
        <f t="shared" si="49"/>
        <v>Blank</v>
      </c>
      <c r="AG123" s="9" t="str" cm="1">
        <f t="array" ref="AG123">_xlfn.IFS(ISNUMBER(AC123), "", ISNUMBER(SEARCH("Blank", AC123)), "", ISERROR(AC123), "Bad input on tab 3")</f>
        <v/>
      </c>
    </row>
    <row r="124" spans="2:33" s="1" customFormat="1" ht="15" customHeight="1" x14ac:dyDescent="0.75">
      <c r="B124" s="205" t="str">
        <f>'5 Driver Data'!B124</f>
        <v>0116</v>
      </c>
      <c r="C124" s="193">
        <f>'5 Driver Data'!C124</f>
        <v>0</v>
      </c>
      <c r="D124" s="192">
        <f>'5 Driver Data'!D124</f>
        <v>0</v>
      </c>
      <c r="E124" s="191">
        <f>'5 Driver Data'!E124</f>
        <v>0</v>
      </c>
      <c r="F124" s="191">
        <f>'5 Driver Data'!F124</f>
        <v>0</v>
      </c>
      <c r="G124" s="191">
        <f>'5 Driver Data'!G124</f>
        <v>0</v>
      </c>
      <c r="H124" s="191">
        <f>'5 Driver Data'!H124</f>
        <v>0</v>
      </c>
      <c r="I124" s="191">
        <f>'5 Driver Data'!I124</f>
        <v>0</v>
      </c>
      <c r="J124" s="191">
        <f>'5 Driver Data'!J124</f>
        <v>0</v>
      </c>
      <c r="K124" s="206">
        <f>'5 Driver Data'!K124</f>
        <v>0</v>
      </c>
      <c r="M124" s="216" t="str">
        <f>IF(D124=0,"Blank",'3 Model Input'!E$44*'3 Model Input'!E$45)</f>
        <v>Blank</v>
      </c>
      <c r="N124" s="197" t="str">
        <f t="shared" si="40"/>
        <v>Blank</v>
      </c>
      <c r="O124" s="197" t="str">
        <f>IF(D124=0,"Blank",'3 Model Input'!E$49*(1-'3 Model Input'!E$51))</f>
        <v>Blank</v>
      </c>
      <c r="P124" s="197" t="str">
        <f t="shared" si="41"/>
        <v>Blank</v>
      </c>
      <c r="Q124" s="197" t="str">
        <f>IF(D124=0,"Blank",IF(D124="BEV",E124*(1-'3 Model Input'!E$54), E124))</f>
        <v>Blank</v>
      </c>
      <c r="R124" s="198" t="str">
        <f>IF(D124=0,"Blank",IF(D124="PHEV",F124/G124,F124*(1-'3 Model Input'!E$54)/G124))</f>
        <v>Blank</v>
      </c>
      <c r="S124" s="198" t="str">
        <f>IF(D124=0,"Blank",IF(D124="PHEV",MIN(M124,E124),MIN(M124,(E124*(1-'3 Model Input'!E$54)))))</f>
        <v>Blank</v>
      </c>
      <c r="T124" s="217" t="str">
        <f t="shared" si="42"/>
        <v>Blank</v>
      </c>
      <c r="U124" s="89"/>
      <c r="V124" s="216" t="str">
        <f>IF(D124=0,"Blank",P124*'3 Model Input'!E$50)</f>
        <v>Blank</v>
      </c>
      <c r="W124" s="197" t="str">
        <f t="shared" si="43"/>
        <v>Blank</v>
      </c>
      <c r="X124" s="197" t="str">
        <f t="shared" si="44"/>
        <v>Blank</v>
      </c>
      <c r="Y124" s="197" t="str">
        <f t="shared" si="45"/>
        <v>Blank</v>
      </c>
      <c r="Z124" s="197" t="str">
        <f t="shared" si="46"/>
        <v>Blank</v>
      </c>
      <c r="AA124" s="223" t="str" cm="1">
        <f t="array" ref="AA124">_xlfn.IFS(ISTEXT('3 Model Input'!F$70),"Missing",ISTEXT('3 Model Input'!I$70),"Missing",ISNUMBER('3 Model Input'!K$70),'3 Model Input'!K$70*P124)</f>
        <v>Missing</v>
      </c>
      <c r="AB124" s="89"/>
      <c r="AC124" s="227" t="str" cm="1">
        <f t="array" ref="AC124">IF(D124=0,"Blank",_xlfn.IFS('3 Model Input'!E$61=1,(V124*G124)/T124,'3 Model Input'!E$61=2,(W124*G124)/T124,'3 Model Input'!E$61=3,(X124*G124)/T124,'3 Model Input'!E$61=4,(Y124*G124)/T124,'3 Model Input'!E$61=5,(Z124*G124)/T124, ISTEXT('3 Model Input'!E$61),"Missing",'3 Model Input'!E$61=6,(AA124*G124)/T124))</f>
        <v>Blank</v>
      </c>
      <c r="AD124" s="202" t="str">
        <f t="shared" si="47"/>
        <v>Blank</v>
      </c>
      <c r="AE124" s="202" t="str">
        <f t="shared" si="48"/>
        <v>Blank</v>
      </c>
      <c r="AF124" s="217" t="str">
        <f t="shared" si="49"/>
        <v>Blank</v>
      </c>
      <c r="AG124" s="9" t="str" cm="1">
        <f t="array" ref="AG124">_xlfn.IFS(ISNUMBER(AC124), "", ISNUMBER(SEARCH("Blank", AC124)), "", ISERROR(AC124), "Bad input on tab 3")</f>
        <v/>
      </c>
    </row>
    <row r="125" spans="2:33" s="1" customFormat="1" ht="15" customHeight="1" x14ac:dyDescent="0.75">
      <c r="B125" s="205" t="str">
        <f>'5 Driver Data'!B125</f>
        <v>0117</v>
      </c>
      <c r="C125" s="193">
        <f>'5 Driver Data'!C125</f>
        <v>0</v>
      </c>
      <c r="D125" s="192">
        <f>'5 Driver Data'!D125</f>
        <v>0</v>
      </c>
      <c r="E125" s="191">
        <f>'5 Driver Data'!E125</f>
        <v>0</v>
      </c>
      <c r="F125" s="191">
        <f>'5 Driver Data'!F125</f>
        <v>0</v>
      </c>
      <c r="G125" s="191">
        <f>'5 Driver Data'!G125</f>
        <v>0</v>
      </c>
      <c r="H125" s="191">
        <f>'5 Driver Data'!H125</f>
        <v>0</v>
      </c>
      <c r="I125" s="191">
        <f>'5 Driver Data'!I125</f>
        <v>0</v>
      </c>
      <c r="J125" s="191">
        <f>'5 Driver Data'!J125</f>
        <v>0</v>
      </c>
      <c r="K125" s="206">
        <f>'5 Driver Data'!K125</f>
        <v>0</v>
      </c>
      <c r="M125" s="216" t="str">
        <f>IF(D125=0,"Blank",'3 Model Input'!E$44*'3 Model Input'!E$45)</f>
        <v>Blank</v>
      </c>
      <c r="N125" s="197" t="str">
        <f t="shared" si="40"/>
        <v>Blank</v>
      </c>
      <c r="O125" s="197" t="str">
        <f>IF(D125=0,"Blank",'3 Model Input'!E$49*(1-'3 Model Input'!E$51))</f>
        <v>Blank</v>
      </c>
      <c r="P125" s="197" t="str">
        <f t="shared" si="41"/>
        <v>Blank</v>
      </c>
      <c r="Q125" s="197" t="str">
        <f>IF(D125=0,"Blank",IF(D125="BEV",E125*(1-'3 Model Input'!E$54), E125))</f>
        <v>Blank</v>
      </c>
      <c r="R125" s="198" t="str">
        <f>IF(D125=0,"Blank",IF(D125="PHEV",F125/G125,F125*(1-'3 Model Input'!E$54)/G125))</f>
        <v>Blank</v>
      </c>
      <c r="S125" s="198" t="str">
        <f>IF(D125=0,"Blank",IF(D125="PHEV",MIN(M125,E125),MIN(M125,(E125*(1-'3 Model Input'!E$54)))))</f>
        <v>Blank</v>
      </c>
      <c r="T125" s="217" t="str">
        <f t="shared" si="42"/>
        <v>Blank</v>
      </c>
      <c r="U125" s="89"/>
      <c r="V125" s="216" t="str">
        <f>IF(D125=0,"Blank",P125*'3 Model Input'!E$50)</f>
        <v>Blank</v>
      </c>
      <c r="W125" s="197" t="str">
        <f t="shared" si="43"/>
        <v>Blank</v>
      </c>
      <c r="X125" s="197" t="str">
        <f t="shared" si="44"/>
        <v>Blank</v>
      </c>
      <c r="Y125" s="197" t="str">
        <f t="shared" si="45"/>
        <v>Blank</v>
      </c>
      <c r="Z125" s="197" t="str">
        <f t="shared" si="46"/>
        <v>Blank</v>
      </c>
      <c r="AA125" s="223" t="str" cm="1">
        <f t="array" ref="AA125">_xlfn.IFS(ISTEXT('3 Model Input'!F$70),"Missing",ISTEXT('3 Model Input'!I$70),"Missing",ISNUMBER('3 Model Input'!K$70),'3 Model Input'!K$70*P125)</f>
        <v>Missing</v>
      </c>
      <c r="AB125" s="89"/>
      <c r="AC125" s="227" t="str" cm="1">
        <f t="array" ref="AC125">IF(D125=0,"Blank",_xlfn.IFS('3 Model Input'!E$61=1,(V125*G125)/T125,'3 Model Input'!E$61=2,(W125*G125)/T125,'3 Model Input'!E$61=3,(X125*G125)/T125,'3 Model Input'!E$61=4,(Y125*G125)/T125,'3 Model Input'!E$61=5,(Z125*G125)/T125, ISTEXT('3 Model Input'!E$61),"Missing",'3 Model Input'!E$61=6,(AA125*G125)/T125))</f>
        <v>Blank</v>
      </c>
      <c r="AD125" s="202" t="str">
        <f t="shared" si="47"/>
        <v>Blank</v>
      </c>
      <c r="AE125" s="202" t="str">
        <f t="shared" si="48"/>
        <v>Blank</v>
      </c>
      <c r="AF125" s="217" t="str">
        <f t="shared" si="49"/>
        <v>Blank</v>
      </c>
      <c r="AG125" s="9" t="str" cm="1">
        <f t="array" ref="AG125">_xlfn.IFS(ISNUMBER(AC125), "", ISNUMBER(SEARCH("Blank", AC125)), "", ISERROR(AC125), "Bad input on tab 3")</f>
        <v/>
      </c>
    </row>
    <row r="126" spans="2:33" s="1" customFormat="1" ht="15" customHeight="1" x14ac:dyDescent="0.75">
      <c r="B126" s="205" t="str">
        <f>'5 Driver Data'!B126</f>
        <v>0118</v>
      </c>
      <c r="C126" s="193">
        <f>'5 Driver Data'!C126</f>
        <v>0</v>
      </c>
      <c r="D126" s="192">
        <f>'5 Driver Data'!D126</f>
        <v>0</v>
      </c>
      <c r="E126" s="191">
        <f>'5 Driver Data'!E126</f>
        <v>0</v>
      </c>
      <c r="F126" s="191">
        <f>'5 Driver Data'!F126</f>
        <v>0</v>
      </c>
      <c r="G126" s="191">
        <f>'5 Driver Data'!G126</f>
        <v>0</v>
      </c>
      <c r="H126" s="191">
        <f>'5 Driver Data'!H126</f>
        <v>0</v>
      </c>
      <c r="I126" s="191">
        <f>'5 Driver Data'!I126</f>
        <v>0</v>
      </c>
      <c r="J126" s="191">
        <f>'5 Driver Data'!J126</f>
        <v>0</v>
      </c>
      <c r="K126" s="206">
        <f>'5 Driver Data'!K126</f>
        <v>0</v>
      </c>
      <c r="M126" s="216" t="str">
        <f>IF(D126=0,"Blank",'3 Model Input'!E$44*'3 Model Input'!E$45)</f>
        <v>Blank</v>
      </c>
      <c r="N126" s="197" t="str">
        <f t="shared" si="40"/>
        <v>Blank</v>
      </c>
      <c r="O126" s="197" t="str">
        <f>IF(D126=0,"Blank",'3 Model Input'!E$49*(1-'3 Model Input'!E$51))</f>
        <v>Blank</v>
      </c>
      <c r="P126" s="197" t="str">
        <f t="shared" si="41"/>
        <v>Blank</v>
      </c>
      <c r="Q126" s="197" t="str">
        <f>IF(D126=0,"Blank",IF(D126="BEV",E126*(1-'3 Model Input'!E$54), E126))</f>
        <v>Blank</v>
      </c>
      <c r="R126" s="198" t="str">
        <f>IF(D126=0,"Blank",IF(D126="PHEV",F126/G126,F126*(1-'3 Model Input'!E$54)/G126))</f>
        <v>Blank</v>
      </c>
      <c r="S126" s="198" t="str">
        <f>IF(D126=0,"Blank",IF(D126="PHEV",MIN(M126,E126),MIN(M126,(E126*(1-'3 Model Input'!E$54)))))</f>
        <v>Blank</v>
      </c>
      <c r="T126" s="217" t="str">
        <f t="shared" si="42"/>
        <v>Blank</v>
      </c>
      <c r="U126" s="89"/>
      <c r="V126" s="216" t="str">
        <f>IF(D126=0,"Blank",P126*'3 Model Input'!E$50)</f>
        <v>Blank</v>
      </c>
      <c r="W126" s="197" t="str">
        <f t="shared" si="43"/>
        <v>Blank</v>
      </c>
      <c r="X126" s="197" t="str">
        <f t="shared" si="44"/>
        <v>Blank</v>
      </c>
      <c r="Y126" s="197" t="str">
        <f t="shared" si="45"/>
        <v>Blank</v>
      </c>
      <c r="Z126" s="197" t="str">
        <f t="shared" si="46"/>
        <v>Blank</v>
      </c>
      <c r="AA126" s="223" t="str" cm="1">
        <f t="array" ref="AA126">_xlfn.IFS(ISTEXT('3 Model Input'!F$70),"Missing",ISTEXT('3 Model Input'!I$70),"Missing",ISNUMBER('3 Model Input'!K$70),'3 Model Input'!K$70*P126)</f>
        <v>Missing</v>
      </c>
      <c r="AB126" s="89"/>
      <c r="AC126" s="227" t="str" cm="1">
        <f t="array" ref="AC126">IF(D126=0,"Blank",_xlfn.IFS('3 Model Input'!E$61=1,(V126*G126)/T126,'3 Model Input'!E$61=2,(W126*G126)/T126,'3 Model Input'!E$61=3,(X126*G126)/T126,'3 Model Input'!E$61=4,(Y126*G126)/T126,'3 Model Input'!E$61=5,(Z126*G126)/T126, ISTEXT('3 Model Input'!E$61),"Missing",'3 Model Input'!E$61=6,(AA126*G126)/T126))</f>
        <v>Blank</v>
      </c>
      <c r="AD126" s="202" t="str">
        <f t="shared" si="47"/>
        <v>Blank</v>
      </c>
      <c r="AE126" s="202" t="str">
        <f t="shared" si="48"/>
        <v>Blank</v>
      </c>
      <c r="AF126" s="217" t="str">
        <f t="shared" si="49"/>
        <v>Blank</v>
      </c>
      <c r="AG126" s="9" t="str" cm="1">
        <f t="array" ref="AG126">_xlfn.IFS(ISNUMBER(AC126), "", ISNUMBER(SEARCH("Blank", AC126)), "", ISERROR(AC126), "Bad input on tab 3")</f>
        <v/>
      </c>
    </row>
    <row r="127" spans="2:33" s="1" customFormat="1" ht="15" customHeight="1" x14ac:dyDescent="0.75">
      <c r="B127" s="205" t="str">
        <f>'5 Driver Data'!B127</f>
        <v>0119</v>
      </c>
      <c r="C127" s="193">
        <f>'5 Driver Data'!C127</f>
        <v>0</v>
      </c>
      <c r="D127" s="192">
        <f>'5 Driver Data'!D127</f>
        <v>0</v>
      </c>
      <c r="E127" s="191">
        <f>'5 Driver Data'!E127</f>
        <v>0</v>
      </c>
      <c r="F127" s="191">
        <f>'5 Driver Data'!F127</f>
        <v>0</v>
      </c>
      <c r="G127" s="191">
        <f>'5 Driver Data'!G127</f>
        <v>0</v>
      </c>
      <c r="H127" s="191">
        <f>'5 Driver Data'!H127</f>
        <v>0</v>
      </c>
      <c r="I127" s="191">
        <f>'5 Driver Data'!I127</f>
        <v>0</v>
      </c>
      <c r="J127" s="191">
        <f>'5 Driver Data'!J127</f>
        <v>0</v>
      </c>
      <c r="K127" s="206">
        <f>'5 Driver Data'!K127</f>
        <v>0</v>
      </c>
      <c r="M127" s="216" t="str">
        <f>IF(D127=0,"Blank",'3 Model Input'!E$44*'3 Model Input'!E$45)</f>
        <v>Blank</v>
      </c>
      <c r="N127" s="197" t="str">
        <f t="shared" si="40"/>
        <v>Blank</v>
      </c>
      <c r="O127" s="197" t="str">
        <f>IF(D127=0,"Blank",'3 Model Input'!E$49*(1-'3 Model Input'!E$51))</f>
        <v>Blank</v>
      </c>
      <c r="P127" s="197" t="str">
        <f t="shared" si="41"/>
        <v>Blank</v>
      </c>
      <c r="Q127" s="197" t="str">
        <f>IF(D127=0,"Blank",IF(D127="BEV",E127*(1-'3 Model Input'!E$54), E127))</f>
        <v>Blank</v>
      </c>
      <c r="R127" s="198" t="str">
        <f>IF(D127=0,"Blank",IF(D127="PHEV",F127/G127,F127*(1-'3 Model Input'!E$54)/G127))</f>
        <v>Blank</v>
      </c>
      <c r="S127" s="198" t="str">
        <f>IF(D127=0,"Blank",IF(D127="PHEV",MIN(M127,E127),MIN(M127,(E127*(1-'3 Model Input'!E$54)))))</f>
        <v>Blank</v>
      </c>
      <c r="T127" s="217" t="str">
        <f t="shared" si="42"/>
        <v>Blank</v>
      </c>
      <c r="U127" s="89"/>
      <c r="V127" s="216" t="str">
        <f>IF(D127=0,"Blank",P127*'3 Model Input'!E$50)</f>
        <v>Blank</v>
      </c>
      <c r="W127" s="197" t="str">
        <f t="shared" si="43"/>
        <v>Blank</v>
      </c>
      <c r="X127" s="197" t="str">
        <f t="shared" si="44"/>
        <v>Blank</v>
      </c>
      <c r="Y127" s="197" t="str">
        <f t="shared" si="45"/>
        <v>Blank</v>
      </c>
      <c r="Z127" s="197" t="str">
        <f t="shared" si="46"/>
        <v>Blank</v>
      </c>
      <c r="AA127" s="223" t="str" cm="1">
        <f t="array" ref="AA127">_xlfn.IFS(ISTEXT('3 Model Input'!F$70),"Missing",ISTEXT('3 Model Input'!I$70),"Missing",ISNUMBER('3 Model Input'!K$70),'3 Model Input'!K$70*P127)</f>
        <v>Missing</v>
      </c>
      <c r="AB127" s="89"/>
      <c r="AC127" s="227" t="str" cm="1">
        <f t="array" ref="AC127">IF(D127=0,"Blank",_xlfn.IFS('3 Model Input'!E$61=1,(V127*G127)/T127,'3 Model Input'!E$61=2,(W127*G127)/T127,'3 Model Input'!E$61=3,(X127*G127)/T127,'3 Model Input'!E$61=4,(Y127*G127)/T127,'3 Model Input'!E$61=5,(Z127*G127)/T127, ISTEXT('3 Model Input'!E$61),"Missing",'3 Model Input'!E$61=6,(AA127*G127)/T127))</f>
        <v>Blank</v>
      </c>
      <c r="AD127" s="202" t="str">
        <f t="shared" si="47"/>
        <v>Blank</v>
      </c>
      <c r="AE127" s="202" t="str">
        <f t="shared" si="48"/>
        <v>Blank</v>
      </c>
      <c r="AF127" s="217" t="str">
        <f t="shared" si="49"/>
        <v>Blank</v>
      </c>
      <c r="AG127" s="9" t="str" cm="1">
        <f t="array" ref="AG127">_xlfn.IFS(ISNUMBER(AC127), "", ISNUMBER(SEARCH("Blank", AC127)), "", ISERROR(AC127), "Bad input on tab 3")</f>
        <v/>
      </c>
    </row>
    <row r="128" spans="2:33" s="1" customFormat="1" ht="15" customHeight="1" x14ac:dyDescent="0.75">
      <c r="B128" s="205" t="str">
        <f>'5 Driver Data'!B128</f>
        <v>0120</v>
      </c>
      <c r="C128" s="193">
        <f>'5 Driver Data'!C128</f>
        <v>0</v>
      </c>
      <c r="D128" s="192">
        <f>'5 Driver Data'!D128</f>
        <v>0</v>
      </c>
      <c r="E128" s="191">
        <f>'5 Driver Data'!E128</f>
        <v>0</v>
      </c>
      <c r="F128" s="191">
        <f>'5 Driver Data'!F128</f>
        <v>0</v>
      </c>
      <c r="G128" s="191">
        <f>'5 Driver Data'!G128</f>
        <v>0</v>
      </c>
      <c r="H128" s="191">
        <f>'5 Driver Data'!H128</f>
        <v>0</v>
      </c>
      <c r="I128" s="191">
        <f>'5 Driver Data'!I128</f>
        <v>0</v>
      </c>
      <c r="J128" s="191">
        <f>'5 Driver Data'!J128</f>
        <v>0</v>
      </c>
      <c r="K128" s="206">
        <f>'5 Driver Data'!K128</f>
        <v>0</v>
      </c>
      <c r="M128" s="216" t="str">
        <f>IF(D128=0,"Blank",'3 Model Input'!E$44*'3 Model Input'!E$45)</f>
        <v>Blank</v>
      </c>
      <c r="N128" s="197" t="str">
        <f t="shared" si="40"/>
        <v>Blank</v>
      </c>
      <c r="O128" s="197" t="str">
        <f>IF(D128=0,"Blank",'3 Model Input'!E$49*(1-'3 Model Input'!E$51))</f>
        <v>Blank</v>
      </c>
      <c r="P128" s="197" t="str">
        <f t="shared" si="41"/>
        <v>Blank</v>
      </c>
      <c r="Q128" s="197" t="str">
        <f>IF(D128=0,"Blank",IF(D128="BEV",E128*(1-'3 Model Input'!E$54), E128))</f>
        <v>Blank</v>
      </c>
      <c r="R128" s="198" t="str">
        <f>IF(D128=0,"Blank",IF(D128="PHEV",F128/G128,F128*(1-'3 Model Input'!E$54)/G128))</f>
        <v>Blank</v>
      </c>
      <c r="S128" s="198" t="str">
        <f>IF(D128=0,"Blank",IF(D128="PHEV",MIN(M128,E128),MIN(M128,(E128*(1-'3 Model Input'!E$54)))))</f>
        <v>Blank</v>
      </c>
      <c r="T128" s="217" t="str">
        <f t="shared" si="42"/>
        <v>Blank</v>
      </c>
      <c r="U128" s="89"/>
      <c r="V128" s="216" t="str">
        <f>IF(D128=0,"Blank",P128*'3 Model Input'!E$50)</f>
        <v>Blank</v>
      </c>
      <c r="W128" s="197" t="str">
        <f t="shared" si="43"/>
        <v>Blank</v>
      </c>
      <c r="X128" s="197" t="str">
        <f t="shared" si="44"/>
        <v>Blank</v>
      </c>
      <c r="Y128" s="197" t="str">
        <f t="shared" si="45"/>
        <v>Blank</v>
      </c>
      <c r="Z128" s="197" t="str">
        <f t="shared" si="46"/>
        <v>Blank</v>
      </c>
      <c r="AA128" s="223" t="str" cm="1">
        <f t="array" ref="AA128">_xlfn.IFS(ISTEXT('3 Model Input'!F$70),"Missing",ISTEXT('3 Model Input'!I$70),"Missing",ISNUMBER('3 Model Input'!K$70),'3 Model Input'!K$70*P128)</f>
        <v>Missing</v>
      </c>
      <c r="AB128" s="89"/>
      <c r="AC128" s="227" t="str" cm="1">
        <f t="array" ref="AC128">IF(D128=0,"Blank",_xlfn.IFS('3 Model Input'!E$61=1,(V128*G128)/T128,'3 Model Input'!E$61=2,(W128*G128)/T128,'3 Model Input'!E$61=3,(X128*G128)/T128,'3 Model Input'!E$61=4,(Y128*G128)/T128,'3 Model Input'!E$61=5,(Z128*G128)/T128, ISTEXT('3 Model Input'!E$61),"Missing",'3 Model Input'!E$61=6,(AA128*G128)/T128))</f>
        <v>Blank</v>
      </c>
      <c r="AD128" s="202" t="str">
        <f t="shared" si="47"/>
        <v>Blank</v>
      </c>
      <c r="AE128" s="202" t="str">
        <f t="shared" si="48"/>
        <v>Blank</v>
      </c>
      <c r="AF128" s="217" t="str">
        <f t="shared" si="49"/>
        <v>Blank</v>
      </c>
      <c r="AG128" s="9" t="str" cm="1">
        <f t="array" ref="AG128">_xlfn.IFS(ISNUMBER(AC128), "", ISNUMBER(SEARCH("Blank", AC128)), "", ISERROR(AC128), "Bad input on tab 3")</f>
        <v/>
      </c>
    </row>
    <row r="129" spans="2:33" s="1" customFormat="1" ht="15" customHeight="1" x14ac:dyDescent="0.75">
      <c r="B129" s="205" t="str">
        <f>'5 Driver Data'!B129</f>
        <v>0121</v>
      </c>
      <c r="C129" s="193">
        <f>'5 Driver Data'!C129</f>
        <v>0</v>
      </c>
      <c r="D129" s="192">
        <f>'5 Driver Data'!D129</f>
        <v>0</v>
      </c>
      <c r="E129" s="191">
        <f>'5 Driver Data'!E129</f>
        <v>0</v>
      </c>
      <c r="F129" s="191">
        <f>'5 Driver Data'!F129</f>
        <v>0</v>
      </c>
      <c r="G129" s="191">
        <f>'5 Driver Data'!G129</f>
        <v>0</v>
      </c>
      <c r="H129" s="191">
        <f>'5 Driver Data'!H129</f>
        <v>0</v>
      </c>
      <c r="I129" s="191">
        <f>'5 Driver Data'!I129</f>
        <v>0</v>
      </c>
      <c r="J129" s="191">
        <f>'5 Driver Data'!J129</f>
        <v>0</v>
      </c>
      <c r="K129" s="206">
        <f>'5 Driver Data'!K129</f>
        <v>0</v>
      </c>
      <c r="M129" s="216" t="str">
        <f>IF(D129=0,"Blank",'3 Model Input'!E$44*'3 Model Input'!E$45)</f>
        <v>Blank</v>
      </c>
      <c r="N129" s="197" t="str">
        <f t="shared" si="40"/>
        <v>Blank</v>
      </c>
      <c r="O129" s="197" t="str">
        <f>IF(D129=0,"Blank",'3 Model Input'!E$49*(1-'3 Model Input'!E$51))</f>
        <v>Blank</v>
      </c>
      <c r="P129" s="197" t="str">
        <f t="shared" si="41"/>
        <v>Blank</v>
      </c>
      <c r="Q129" s="197" t="str">
        <f>IF(D129=0,"Blank",IF(D129="BEV",E129*(1-'3 Model Input'!E$54), E129))</f>
        <v>Blank</v>
      </c>
      <c r="R129" s="198" t="str">
        <f>IF(D129=0,"Blank",IF(D129="PHEV",F129/G129,F129*(1-'3 Model Input'!E$54)/G129))</f>
        <v>Blank</v>
      </c>
      <c r="S129" s="198" t="str">
        <f>IF(D129=0,"Blank",IF(D129="PHEV",MIN(M129,E129),MIN(M129,(E129*(1-'3 Model Input'!E$54)))))</f>
        <v>Blank</v>
      </c>
      <c r="T129" s="217" t="str">
        <f t="shared" si="42"/>
        <v>Blank</v>
      </c>
      <c r="U129" s="89"/>
      <c r="V129" s="216" t="str">
        <f>IF(D129=0,"Blank",P129*'3 Model Input'!E$50)</f>
        <v>Blank</v>
      </c>
      <c r="W129" s="197" t="str">
        <f t="shared" si="43"/>
        <v>Blank</v>
      </c>
      <c r="X129" s="197" t="str">
        <f t="shared" si="44"/>
        <v>Blank</v>
      </c>
      <c r="Y129" s="197" t="str">
        <f t="shared" si="45"/>
        <v>Blank</v>
      </c>
      <c r="Z129" s="197" t="str">
        <f t="shared" si="46"/>
        <v>Blank</v>
      </c>
      <c r="AA129" s="223" t="str" cm="1">
        <f t="array" ref="AA129">_xlfn.IFS(ISTEXT('3 Model Input'!F$70),"Missing",ISTEXT('3 Model Input'!I$70),"Missing",ISNUMBER('3 Model Input'!K$70),'3 Model Input'!K$70*P129)</f>
        <v>Missing</v>
      </c>
      <c r="AB129" s="89"/>
      <c r="AC129" s="227" t="str" cm="1">
        <f t="array" ref="AC129">IF(D129=0,"Blank",_xlfn.IFS('3 Model Input'!E$61=1,(V129*G129)/T129,'3 Model Input'!E$61=2,(W129*G129)/T129,'3 Model Input'!E$61=3,(X129*G129)/T129,'3 Model Input'!E$61=4,(Y129*G129)/T129,'3 Model Input'!E$61=5,(Z129*G129)/T129, ISTEXT('3 Model Input'!E$61),"Missing",'3 Model Input'!E$61=6,(AA129*G129)/T129))</f>
        <v>Blank</v>
      </c>
      <c r="AD129" s="202" t="str">
        <f t="shared" si="47"/>
        <v>Blank</v>
      </c>
      <c r="AE129" s="202" t="str">
        <f t="shared" si="48"/>
        <v>Blank</v>
      </c>
      <c r="AF129" s="217" t="str">
        <f t="shared" si="49"/>
        <v>Blank</v>
      </c>
      <c r="AG129" s="9" t="str" cm="1">
        <f t="array" ref="AG129">_xlfn.IFS(ISNUMBER(AC129), "", ISNUMBER(SEARCH("Blank", AC129)), "", ISERROR(AC129), "Bad input on tab 3")</f>
        <v/>
      </c>
    </row>
    <row r="130" spans="2:33" s="1" customFormat="1" ht="15" customHeight="1" x14ac:dyDescent="0.75">
      <c r="B130" s="205" t="str">
        <f>'5 Driver Data'!B130</f>
        <v>0122</v>
      </c>
      <c r="C130" s="193">
        <f>'5 Driver Data'!C130</f>
        <v>0</v>
      </c>
      <c r="D130" s="192">
        <f>'5 Driver Data'!D130</f>
        <v>0</v>
      </c>
      <c r="E130" s="191">
        <f>'5 Driver Data'!E130</f>
        <v>0</v>
      </c>
      <c r="F130" s="191">
        <f>'5 Driver Data'!F130</f>
        <v>0</v>
      </c>
      <c r="G130" s="191">
        <f>'5 Driver Data'!G130</f>
        <v>0</v>
      </c>
      <c r="H130" s="191">
        <f>'5 Driver Data'!H130</f>
        <v>0</v>
      </c>
      <c r="I130" s="191">
        <f>'5 Driver Data'!I130</f>
        <v>0</v>
      </c>
      <c r="J130" s="191">
        <f>'5 Driver Data'!J130</f>
        <v>0</v>
      </c>
      <c r="K130" s="206">
        <f>'5 Driver Data'!K130</f>
        <v>0</v>
      </c>
      <c r="M130" s="216" t="str">
        <f>IF(D130=0,"Blank",'3 Model Input'!E$44*'3 Model Input'!E$45)</f>
        <v>Blank</v>
      </c>
      <c r="N130" s="197" t="str">
        <f t="shared" si="40"/>
        <v>Blank</v>
      </c>
      <c r="O130" s="197" t="str">
        <f>IF(D130=0,"Blank",'3 Model Input'!E$49*(1-'3 Model Input'!E$51))</f>
        <v>Blank</v>
      </c>
      <c r="P130" s="197" t="str">
        <f t="shared" si="41"/>
        <v>Blank</v>
      </c>
      <c r="Q130" s="197" t="str">
        <f>IF(D130=0,"Blank",IF(D130="BEV",E130*(1-'3 Model Input'!E$54), E130))</f>
        <v>Blank</v>
      </c>
      <c r="R130" s="198" t="str">
        <f>IF(D130=0,"Blank",IF(D130="PHEV",F130/G130,F130*(1-'3 Model Input'!E$54)/G130))</f>
        <v>Blank</v>
      </c>
      <c r="S130" s="198" t="str">
        <f>IF(D130=0,"Blank",IF(D130="PHEV",MIN(M130,E130),MIN(M130,(E130*(1-'3 Model Input'!E$54)))))</f>
        <v>Blank</v>
      </c>
      <c r="T130" s="217" t="str">
        <f t="shared" si="42"/>
        <v>Blank</v>
      </c>
      <c r="U130" s="89"/>
      <c r="V130" s="216" t="str">
        <f>IF(D130=0,"Blank",P130*'3 Model Input'!E$50)</f>
        <v>Blank</v>
      </c>
      <c r="W130" s="197" t="str">
        <f t="shared" si="43"/>
        <v>Blank</v>
      </c>
      <c r="X130" s="197" t="str">
        <f t="shared" si="44"/>
        <v>Blank</v>
      </c>
      <c r="Y130" s="197" t="str">
        <f t="shared" si="45"/>
        <v>Blank</v>
      </c>
      <c r="Z130" s="197" t="str">
        <f t="shared" si="46"/>
        <v>Blank</v>
      </c>
      <c r="AA130" s="223" t="str" cm="1">
        <f t="array" ref="AA130">_xlfn.IFS(ISTEXT('3 Model Input'!F$70),"Missing",ISTEXT('3 Model Input'!I$70),"Missing",ISNUMBER('3 Model Input'!K$70),'3 Model Input'!K$70*P130)</f>
        <v>Missing</v>
      </c>
      <c r="AB130" s="89"/>
      <c r="AC130" s="227" t="str" cm="1">
        <f t="array" ref="AC130">IF(D130=0,"Blank",_xlfn.IFS('3 Model Input'!E$61=1,(V130*G130)/T130,'3 Model Input'!E$61=2,(W130*G130)/T130,'3 Model Input'!E$61=3,(X130*G130)/T130,'3 Model Input'!E$61=4,(Y130*G130)/T130,'3 Model Input'!E$61=5,(Z130*G130)/T130, ISTEXT('3 Model Input'!E$61),"Missing",'3 Model Input'!E$61=6,(AA130*G130)/T130))</f>
        <v>Blank</v>
      </c>
      <c r="AD130" s="202" t="str">
        <f t="shared" si="47"/>
        <v>Blank</v>
      </c>
      <c r="AE130" s="202" t="str">
        <f t="shared" si="48"/>
        <v>Blank</v>
      </c>
      <c r="AF130" s="217" t="str">
        <f t="shared" si="49"/>
        <v>Blank</v>
      </c>
      <c r="AG130" s="9" t="str" cm="1">
        <f t="array" ref="AG130">_xlfn.IFS(ISNUMBER(AC130), "", ISNUMBER(SEARCH("Blank", AC130)), "", ISERROR(AC130), "Bad input on tab 3")</f>
        <v/>
      </c>
    </row>
    <row r="131" spans="2:33" s="1" customFormat="1" ht="15" customHeight="1" x14ac:dyDescent="0.75">
      <c r="B131" s="205" t="str">
        <f>'5 Driver Data'!B131</f>
        <v>0123</v>
      </c>
      <c r="C131" s="193">
        <f>'5 Driver Data'!C131</f>
        <v>0</v>
      </c>
      <c r="D131" s="192">
        <f>'5 Driver Data'!D131</f>
        <v>0</v>
      </c>
      <c r="E131" s="191">
        <f>'5 Driver Data'!E131</f>
        <v>0</v>
      </c>
      <c r="F131" s="191">
        <f>'5 Driver Data'!F131</f>
        <v>0</v>
      </c>
      <c r="G131" s="191">
        <f>'5 Driver Data'!G131</f>
        <v>0</v>
      </c>
      <c r="H131" s="191">
        <f>'5 Driver Data'!H131</f>
        <v>0</v>
      </c>
      <c r="I131" s="191">
        <f>'5 Driver Data'!I131</f>
        <v>0</v>
      </c>
      <c r="J131" s="191">
        <f>'5 Driver Data'!J131</f>
        <v>0</v>
      </c>
      <c r="K131" s="206">
        <f>'5 Driver Data'!K131</f>
        <v>0</v>
      </c>
      <c r="M131" s="216" t="str">
        <f>IF(D131=0,"Blank",'3 Model Input'!E$44*'3 Model Input'!E$45)</f>
        <v>Blank</v>
      </c>
      <c r="N131" s="197" t="str">
        <f t="shared" si="40"/>
        <v>Blank</v>
      </c>
      <c r="O131" s="197" t="str">
        <f>IF(D131=0,"Blank",'3 Model Input'!E$49*(1-'3 Model Input'!E$51))</f>
        <v>Blank</v>
      </c>
      <c r="P131" s="197" t="str">
        <f t="shared" si="41"/>
        <v>Blank</v>
      </c>
      <c r="Q131" s="197" t="str">
        <f>IF(D131=0,"Blank",IF(D131="BEV",E131*(1-'3 Model Input'!E$54), E131))</f>
        <v>Blank</v>
      </c>
      <c r="R131" s="198" t="str">
        <f>IF(D131=0,"Blank",IF(D131="PHEV",F131/G131,F131*(1-'3 Model Input'!E$54)/G131))</f>
        <v>Blank</v>
      </c>
      <c r="S131" s="198" t="str">
        <f>IF(D131=0,"Blank",IF(D131="PHEV",MIN(M131,E131),MIN(M131,(E131*(1-'3 Model Input'!E$54)))))</f>
        <v>Blank</v>
      </c>
      <c r="T131" s="217" t="str">
        <f t="shared" si="42"/>
        <v>Blank</v>
      </c>
      <c r="U131" s="89"/>
      <c r="V131" s="216" t="str">
        <f>IF(D131=0,"Blank",P131*'3 Model Input'!E$50)</f>
        <v>Blank</v>
      </c>
      <c r="W131" s="197" t="str">
        <f t="shared" si="43"/>
        <v>Blank</v>
      </c>
      <c r="X131" s="197" t="str">
        <f t="shared" si="44"/>
        <v>Blank</v>
      </c>
      <c r="Y131" s="197" t="str">
        <f t="shared" si="45"/>
        <v>Blank</v>
      </c>
      <c r="Z131" s="197" t="str">
        <f t="shared" si="46"/>
        <v>Blank</v>
      </c>
      <c r="AA131" s="223" t="str" cm="1">
        <f t="array" ref="AA131">_xlfn.IFS(ISTEXT('3 Model Input'!F$70),"Missing",ISTEXT('3 Model Input'!I$70),"Missing",ISNUMBER('3 Model Input'!K$70),'3 Model Input'!K$70*P131)</f>
        <v>Missing</v>
      </c>
      <c r="AB131" s="89"/>
      <c r="AC131" s="227" t="str" cm="1">
        <f t="array" ref="AC131">IF(D131=0,"Blank",_xlfn.IFS('3 Model Input'!E$61=1,(V131*G131)/T131,'3 Model Input'!E$61=2,(W131*G131)/T131,'3 Model Input'!E$61=3,(X131*G131)/T131,'3 Model Input'!E$61=4,(Y131*G131)/T131,'3 Model Input'!E$61=5,(Z131*G131)/T131, ISTEXT('3 Model Input'!E$61),"Missing",'3 Model Input'!E$61=6,(AA131*G131)/T131))</f>
        <v>Blank</v>
      </c>
      <c r="AD131" s="202" t="str">
        <f t="shared" si="47"/>
        <v>Blank</v>
      </c>
      <c r="AE131" s="202" t="str">
        <f t="shared" si="48"/>
        <v>Blank</v>
      </c>
      <c r="AF131" s="217" t="str">
        <f t="shared" si="49"/>
        <v>Blank</v>
      </c>
      <c r="AG131" s="9" t="str" cm="1">
        <f t="array" ref="AG131">_xlfn.IFS(ISNUMBER(AC131), "", ISNUMBER(SEARCH("Blank", AC131)), "", ISERROR(AC131), "Bad input on tab 3")</f>
        <v/>
      </c>
    </row>
    <row r="132" spans="2:33" s="1" customFormat="1" ht="15" customHeight="1" x14ac:dyDescent="0.75">
      <c r="B132" s="205" t="str">
        <f>'5 Driver Data'!B132</f>
        <v>0124</v>
      </c>
      <c r="C132" s="193">
        <f>'5 Driver Data'!C132</f>
        <v>0</v>
      </c>
      <c r="D132" s="192">
        <f>'5 Driver Data'!D132</f>
        <v>0</v>
      </c>
      <c r="E132" s="191">
        <f>'5 Driver Data'!E132</f>
        <v>0</v>
      </c>
      <c r="F132" s="191">
        <f>'5 Driver Data'!F132</f>
        <v>0</v>
      </c>
      <c r="G132" s="191">
        <f>'5 Driver Data'!G132</f>
        <v>0</v>
      </c>
      <c r="H132" s="191">
        <f>'5 Driver Data'!H132</f>
        <v>0</v>
      </c>
      <c r="I132" s="191">
        <f>'5 Driver Data'!I132</f>
        <v>0</v>
      </c>
      <c r="J132" s="191">
        <f>'5 Driver Data'!J132</f>
        <v>0</v>
      </c>
      <c r="K132" s="206">
        <f>'5 Driver Data'!K132</f>
        <v>0</v>
      </c>
      <c r="M132" s="216" t="str">
        <f>IF(D132=0,"Blank",'3 Model Input'!E$44*'3 Model Input'!E$45)</f>
        <v>Blank</v>
      </c>
      <c r="N132" s="197" t="str">
        <f t="shared" si="40"/>
        <v>Blank</v>
      </c>
      <c r="O132" s="197" t="str">
        <f>IF(D132=0,"Blank",'3 Model Input'!E$49*(1-'3 Model Input'!E$51))</f>
        <v>Blank</v>
      </c>
      <c r="P132" s="197" t="str">
        <f t="shared" si="41"/>
        <v>Blank</v>
      </c>
      <c r="Q132" s="197" t="str">
        <f>IF(D132=0,"Blank",IF(D132="BEV",E132*(1-'3 Model Input'!E$54), E132))</f>
        <v>Blank</v>
      </c>
      <c r="R132" s="198" t="str">
        <f>IF(D132=0,"Blank",IF(D132="PHEV",F132/G132,F132*(1-'3 Model Input'!E$54)/G132))</f>
        <v>Blank</v>
      </c>
      <c r="S132" s="198" t="str">
        <f>IF(D132=0,"Blank",IF(D132="PHEV",MIN(M132,E132),MIN(M132,(E132*(1-'3 Model Input'!E$54)))))</f>
        <v>Blank</v>
      </c>
      <c r="T132" s="217" t="str">
        <f t="shared" si="42"/>
        <v>Blank</v>
      </c>
      <c r="U132" s="89"/>
      <c r="V132" s="216" t="str">
        <f>IF(D132=0,"Blank",P132*'3 Model Input'!E$50)</f>
        <v>Blank</v>
      </c>
      <c r="W132" s="197" t="str">
        <f t="shared" si="43"/>
        <v>Blank</v>
      </c>
      <c r="X132" s="197" t="str">
        <f t="shared" si="44"/>
        <v>Blank</v>
      </c>
      <c r="Y132" s="197" t="str">
        <f t="shared" si="45"/>
        <v>Blank</v>
      </c>
      <c r="Z132" s="197" t="str">
        <f t="shared" si="46"/>
        <v>Blank</v>
      </c>
      <c r="AA132" s="223" t="str" cm="1">
        <f t="array" ref="AA132">_xlfn.IFS(ISTEXT('3 Model Input'!F$70),"Missing",ISTEXT('3 Model Input'!I$70),"Missing",ISNUMBER('3 Model Input'!K$70),'3 Model Input'!K$70*P132)</f>
        <v>Missing</v>
      </c>
      <c r="AB132" s="89"/>
      <c r="AC132" s="227" t="str" cm="1">
        <f t="array" ref="AC132">IF(D132=0,"Blank",_xlfn.IFS('3 Model Input'!E$61=1,(V132*G132)/T132,'3 Model Input'!E$61=2,(W132*G132)/T132,'3 Model Input'!E$61=3,(X132*G132)/T132,'3 Model Input'!E$61=4,(Y132*G132)/T132,'3 Model Input'!E$61=5,(Z132*G132)/T132, ISTEXT('3 Model Input'!E$61),"Missing",'3 Model Input'!E$61=6,(AA132*G132)/T132))</f>
        <v>Blank</v>
      </c>
      <c r="AD132" s="202" t="str">
        <f t="shared" si="47"/>
        <v>Blank</v>
      </c>
      <c r="AE132" s="202" t="str">
        <f t="shared" si="48"/>
        <v>Blank</v>
      </c>
      <c r="AF132" s="217" t="str">
        <f t="shared" si="49"/>
        <v>Blank</v>
      </c>
      <c r="AG132" s="9" t="str" cm="1">
        <f t="array" ref="AG132">_xlfn.IFS(ISNUMBER(AC132), "", ISNUMBER(SEARCH("Blank", AC132)), "", ISERROR(AC132), "Bad input on tab 3")</f>
        <v/>
      </c>
    </row>
    <row r="133" spans="2:33" s="1" customFormat="1" ht="15" customHeight="1" x14ac:dyDescent="0.75">
      <c r="B133" s="205" t="str">
        <f>'5 Driver Data'!B133</f>
        <v>0125</v>
      </c>
      <c r="C133" s="193">
        <f>'5 Driver Data'!C133</f>
        <v>0</v>
      </c>
      <c r="D133" s="192">
        <f>'5 Driver Data'!D133</f>
        <v>0</v>
      </c>
      <c r="E133" s="191">
        <f>'5 Driver Data'!E133</f>
        <v>0</v>
      </c>
      <c r="F133" s="191">
        <f>'5 Driver Data'!F133</f>
        <v>0</v>
      </c>
      <c r="G133" s="191">
        <f>'5 Driver Data'!G133</f>
        <v>0</v>
      </c>
      <c r="H133" s="191">
        <f>'5 Driver Data'!H133</f>
        <v>0</v>
      </c>
      <c r="I133" s="191">
        <f>'5 Driver Data'!I133</f>
        <v>0</v>
      </c>
      <c r="J133" s="191">
        <f>'5 Driver Data'!J133</f>
        <v>0</v>
      </c>
      <c r="K133" s="206">
        <f>'5 Driver Data'!K133</f>
        <v>0</v>
      </c>
      <c r="M133" s="216" t="str">
        <f>IF(D133=0,"Blank",'3 Model Input'!E$44*'3 Model Input'!E$45)</f>
        <v>Blank</v>
      </c>
      <c r="N133" s="197" t="str">
        <f t="shared" si="40"/>
        <v>Blank</v>
      </c>
      <c r="O133" s="197" t="str">
        <f>IF(D133=0,"Blank",'3 Model Input'!E$49*(1-'3 Model Input'!E$51))</f>
        <v>Blank</v>
      </c>
      <c r="P133" s="197" t="str">
        <f t="shared" si="41"/>
        <v>Blank</v>
      </c>
      <c r="Q133" s="197" t="str">
        <f>IF(D133=0,"Blank",IF(D133="BEV",E133*(1-'3 Model Input'!E$54), E133))</f>
        <v>Blank</v>
      </c>
      <c r="R133" s="198" t="str">
        <f>IF(D133=0,"Blank",IF(D133="PHEV",F133/G133,F133*(1-'3 Model Input'!E$54)/G133))</f>
        <v>Blank</v>
      </c>
      <c r="S133" s="198" t="str">
        <f>IF(D133=0,"Blank",IF(D133="PHEV",MIN(M133,E133),MIN(M133,(E133*(1-'3 Model Input'!E$54)))))</f>
        <v>Blank</v>
      </c>
      <c r="T133" s="217" t="str">
        <f t="shared" si="42"/>
        <v>Blank</v>
      </c>
      <c r="U133" s="89"/>
      <c r="V133" s="216" t="str">
        <f>IF(D133=0,"Blank",P133*'3 Model Input'!E$50)</f>
        <v>Blank</v>
      </c>
      <c r="W133" s="197" t="str">
        <f t="shared" si="43"/>
        <v>Blank</v>
      </c>
      <c r="X133" s="197" t="str">
        <f t="shared" si="44"/>
        <v>Blank</v>
      </c>
      <c r="Y133" s="197" t="str">
        <f t="shared" si="45"/>
        <v>Blank</v>
      </c>
      <c r="Z133" s="197" t="str">
        <f t="shared" si="46"/>
        <v>Blank</v>
      </c>
      <c r="AA133" s="223" t="str" cm="1">
        <f t="array" ref="AA133">_xlfn.IFS(ISTEXT('3 Model Input'!F$70),"Missing",ISTEXT('3 Model Input'!I$70),"Missing",ISNUMBER('3 Model Input'!K$70),'3 Model Input'!K$70*P133)</f>
        <v>Missing</v>
      </c>
      <c r="AB133" s="89"/>
      <c r="AC133" s="227" t="str" cm="1">
        <f t="array" ref="AC133">IF(D133=0,"Blank",_xlfn.IFS('3 Model Input'!E$61=1,(V133*G133)/T133,'3 Model Input'!E$61=2,(W133*G133)/T133,'3 Model Input'!E$61=3,(X133*G133)/T133,'3 Model Input'!E$61=4,(Y133*G133)/T133,'3 Model Input'!E$61=5,(Z133*G133)/T133, ISTEXT('3 Model Input'!E$61),"Missing",'3 Model Input'!E$61=6,(AA133*G133)/T133))</f>
        <v>Blank</v>
      </c>
      <c r="AD133" s="202" t="str">
        <f t="shared" si="47"/>
        <v>Blank</v>
      </c>
      <c r="AE133" s="202" t="str">
        <f t="shared" si="48"/>
        <v>Blank</v>
      </c>
      <c r="AF133" s="217" t="str">
        <f t="shared" si="49"/>
        <v>Blank</v>
      </c>
      <c r="AG133" s="9" t="str" cm="1">
        <f t="array" ref="AG133">_xlfn.IFS(ISNUMBER(AC133), "", ISNUMBER(SEARCH("Blank", AC133)), "", ISERROR(AC133), "Bad input on tab 3")</f>
        <v/>
      </c>
    </row>
    <row r="134" spans="2:33" s="1" customFormat="1" ht="15" customHeight="1" x14ac:dyDescent="0.75">
      <c r="B134" s="205" t="str">
        <f>'5 Driver Data'!B134</f>
        <v>0126</v>
      </c>
      <c r="C134" s="193">
        <f>'5 Driver Data'!C134</f>
        <v>0</v>
      </c>
      <c r="D134" s="192">
        <f>'5 Driver Data'!D134</f>
        <v>0</v>
      </c>
      <c r="E134" s="191">
        <f>'5 Driver Data'!E134</f>
        <v>0</v>
      </c>
      <c r="F134" s="191">
        <f>'5 Driver Data'!F134</f>
        <v>0</v>
      </c>
      <c r="G134" s="191">
        <f>'5 Driver Data'!G134</f>
        <v>0</v>
      </c>
      <c r="H134" s="191">
        <f>'5 Driver Data'!H134</f>
        <v>0</v>
      </c>
      <c r="I134" s="191">
        <f>'5 Driver Data'!I134</f>
        <v>0</v>
      </c>
      <c r="J134" s="191">
        <f>'5 Driver Data'!J134</f>
        <v>0</v>
      </c>
      <c r="K134" s="206">
        <f>'5 Driver Data'!K134</f>
        <v>0</v>
      </c>
      <c r="M134" s="216" t="str">
        <f>IF(D134=0,"Blank",'3 Model Input'!E$44*'3 Model Input'!E$45)</f>
        <v>Blank</v>
      </c>
      <c r="N134" s="197" t="str">
        <f t="shared" si="40"/>
        <v>Blank</v>
      </c>
      <c r="O134" s="197" t="str">
        <f>IF(D134=0,"Blank",'3 Model Input'!E$49*(1-'3 Model Input'!E$51))</f>
        <v>Blank</v>
      </c>
      <c r="P134" s="197" t="str">
        <f t="shared" si="41"/>
        <v>Blank</v>
      </c>
      <c r="Q134" s="197" t="str">
        <f>IF(D134=0,"Blank",IF(D134="BEV",E134*(1-'3 Model Input'!E$54), E134))</f>
        <v>Blank</v>
      </c>
      <c r="R134" s="198" t="str">
        <f>IF(D134=0,"Blank",IF(D134="PHEV",F134/G134,F134*(1-'3 Model Input'!E$54)/G134))</f>
        <v>Blank</v>
      </c>
      <c r="S134" s="198" t="str">
        <f>IF(D134=0,"Blank",IF(D134="PHEV",MIN(M134,E134),MIN(M134,(E134*(1-'3 Model Input'!E$54)))))</f>
        <v>Blank</v>
      </c>
      <c r="T134" s="217" t="str">
        <f t="shared" si="42"/>
        <v>Blank</v>
      </c>
      <c r="U134" s="89"/>
      <c r="V134" s="216" t="str">
        <f>IF(D134=0,"Blank",P134*'3 Model Input'!E$50)</f>
        <v>Blank</v>
      </c>
      <c r="W134" s="197" t="str">
        <f t="shared" si="43"/>
        <v>Blank</v>
      </c>
      <c r="X134" s="197" t="str">
        <f t="shared" si="44"/>
        <v>Blank</v>
      </c>
      <c r="Y134" s="197" t="str">
        <f t="shared" si="45"/>
        <v>Blank</v>
      </c>
      <c r="Z134" s="197" t="str">
        <f t="shared" si="46"/>
        <v>Blank</v>
      </c>
      <c r="AA134" s="223" t="str" cm="1">
        <f t="array" ref="AA134">_xlfn.IFS(ISTEXT('3 Model Input'!F$70),"Missing",ISTEXT('3 Model Input'!I$70),"Missing",ISNUMBER('3 Model Input'!K$70),'3 Model Input'!K$70*P134)</f>
        <v>Missing</v>
      </c>
      <c r="AB134" s="89"/>
      <c r="AC134" s="227" t="str" cm="1">
        <f t="array" ref="AC134">IF(D134=0,"Blank",_xlfn.IFS('3 Model Input'!E$61=1,(V134*G134)/T134,'3 Model Input'!E$61=2,(W134*G134)/T134,'3 Model Input'!E$61=3,(X134*G134)/T134,'3 Model Input'!E$61=4,(Y134*G134)/T134,'3 Model Input'!E$61=5,(Z134*G134)/T134, ISTEXT('3 Model Input'!E$61),"Missing",'3 Model Input'!E$61=6,(AA134*G134)/T134))</f>
        <v>Blank</v>
      </c>
      <c r="AD134" s="202" t="str">
        <f t="shared" si="47"/>
        <v>Blank</v>
      </c>
      <c r="AE134" s="202" t="str">
        <f t="shared" si="48"/>
        <v>Blank</v>
      </c>
      <c r="AF134" s="217" t="str">
        <f t="shared" si="49"/>
        <v>Blank</v>
      </c>
      <c r="AG134" s="9" t="str" cm="1">
        <f t="array" ref="AG134">_xlfn.IFS(ISNUMBER(AC134), "", ISNUMBER(SEARCH("Blank", AC134)), "", ISERROR(AC134), "Bad input on tab 3")</f>
        <v/>
      </c>
    </row>
    <row r="135" spans="2:33" s="1" customFormat="1" ht="15" customHeight="1" x14ac:dyDescent="0.75">
      <c r="B135" s="205" t="str">
        <f>'5 Driver Data'!B135</f>
        <v>0127</v>
      </c>
      <c r="C135" s="193">
        <f>'5 Driver Data'!C135</f>
        <v>0</v>
      </c>
      <c r="D135" s="192">
        <f>'5 Driver Data'!D135</f>
        <v>0</v>
      </c>
      <c r="E135" s="191">
        <f>'5 Driver Data'!E135</f>
        <v>0</v>
      </c>
      <c r="F135" s="191">
        <f>'5 Driver Data'!F135</f>
        <v>0</v>
      </c>
      <c r="G135" s="191">
        <f>'5 Driver Data'!G135</f>
        <v>0</v>
      </c>
      <c r="H135" s="191">
        <f>'5 Driver Data'!H135</f>
        <v>0</v>
      </c>
      <c r="I135" s="191">
        <f>'5 Driver Data'!I135</f>
        <v>0</v>
      </c>
      <c r="J135" s="191">
        <f>'5 Driver Data'!J135</f>
        <v>0</v>
      </c>
      <c r="K135" s="206">
        <f>'5 Driver Data'!K135</f>
        <v>0</v>
      </c>
      <c r="M135" s="216" t="str">
        <f>IF(D135=0,"Blank",'3 Model Input'!E$44*'3 Model Input'!E$45)</f>
        <v>Blank</v>
      </c>
      <c r="N135" s="197" t="str">
        <f t="shared" si="40"/>
        <v>Blank</v>
      </c>
      <c r="O135" s="197" t="str">
        <f>IF(D135=0,"Blank",'3 Model Input'!E$49*(1-'3 Model Input'!E$51))</f>
        <v>Blank</v>
      </c>
      <c r="P135" s="197" t="str">
        <f t="shared" si="41"/>
        <v>Blank</v>
      </c>
      <c r="Q135" s="197" t="str">
        <f>IF(D135=0,"Blank",IF(D135="BEV",E135*(1-'3 Model Input'!E$54), E135))</f>
        <v>Blank</v>
      </c>
      <c r="R135" s="198" t="str">
        <f>IF(D135=0,"Blank",IF(D135="PHEV",F135/G135,F135*(1-'3 Model Input'!E$54)/G135))</f>
        <v>Blank</v>
      </c>
      <c r="S135" s="198" t="str">
        <f>IF(D135=0,"Blank",IF(D135="PHEV",MIN(M135,E135),MIN(M135,(E135*(1-'3 Model Input'!E$54)))))</f>
        <v>Blank</v>
      </c>
      <c r="T135" s="217" t="str">
        <f t="shared" si="42"/>
        <v>Blank</v>
      </c>
      <c r="U135" s="89"/>
      <c r="V135" s="216" t="str">
        <f>IF(D135=0,"Blank",P135*'3 Model Input'!E$50)</f>
        <v>Blank</v>
      </c>
      <c r="W135" s="197" t="str">
        <f t="shared" si="43"/>
        <v>Blank</v>
      </c>
      <c r="X135" s="197" t="str">
        <f t="shared" si="44"/>
        <v>Blank</v>
      </c>
      <c r="Y135" s="197" t="str">
        <f t="shared" si="45"/>
        <v>Blank</v>
      </c>
      <c r="Z135" s="197" t="str">
        <f t="shared" si="46"/>
        <v>Blank</v>
      </c>
      <c r="AA135" s="223" t="str" cm="1">
        <f t="array" ref="AA135">_xlfn.IFS(ISTEXT('3 Model Input'!F$70),"Missing",ISTEXT('3 Model Input'!I$70),"Missing",ISNUMBER('3 Model Input'!K$70),'3 Model Input'!K$70*P135)</f>
        <v>Missing</v>
      </c>
      <c r="AB135" s="89"/>
      <c r="AC135" s="227" t="str" cm="1">
        <f t="array" ref="AC135">IF(D135=0,"Blank",_xlfn.IFS('3 Model Input'!E$61=1,(V135*G135)/T135,'3 Model Input'!E$61=2,(W135*G135)/T135,'3 Model Input'!E$61=3,(X135*G135)/T135,'3 Model Input'!E$61=4,(Y135*G135)/T135,'3 Model Input'!E$61=5,(Z135*G135)/T135, ISTEXT('3 Model Input'!E$61),"Missing",'3 Model Input'!E$61=6,(AA135*G135)/T135))</f>
        <v>Blank</v>
      </c>
      <c r="AD135" s="202" t="str">
        <f t="shared" si="47"/>
        <v>Blank</v>
      </c>
      <c r="AE135" s="202" t="str">
        <f t="shared" si="48"/>
        <v>Blank</v>
      </c>
      <c r="AF135" s="217" t="str">
        <f t="shared" si="49"/>
        <v>Blank</v>
      </c>
      <c r="AG135" s="9" t="str" cm="1">
        <f t="array" ref="AG135">_xlfn.IFS(ISNUMBER(AC135), "", ISNUMBER(SEARCH("Blank", AC135)), "", ISERROR(AC135), "Bad input on tab 3")</f>
        <v/>
      </c>
    </row>
    <row r="136" spans="2:33" s="1" customFormat="1" ht="15" customHeight="1" x14ac:dyDescent="0.75">
      <c r="B136" s="205" t="str">
        <f>'5 Driver Data'!B136</f>
        <v>0128</v>
      </c>
      <c r="C136" s="193">
        <f>'5 Driver Data'!C136</f>
        <v>0</v>
      </c>
      <c r="D136" s="192">
        <f>'5 Driver Data'!D136</f>
        <v>0</v>
      </c>
      <c r="E136" s="191">
        <f>'5 Driver Data'!E136</f>
        <v>0</v>
      </c>
      <c r="F136" s="191">
        <f>'5 Driver Data'!F136</f>
        <v>0</v>
      </c>
      <c r="G136" s="191">
        <f>'5 Driver Data'!G136</f>
        <v>0</v>
      </c>
      <c r="H136" s="191">
        <f>'5 Driver Data'!H136</f>
        <v>0</v>
      </c>
      <c r="I136" s="191">
        <f>'5 Driver Data'!I136</f>
        <v>0</v>
      </c>
      <c r="J136" s="191">
        <f>'5 Driver Data'!J136</f>
        <v>0</v>
      </c>
      <c r="K136" s="206">
        <f>'5 Driver Data'!K136</f>
        <v>0</v>
      </c>
      <c r="M136" s="216" t="str">
        <f>IF(D136=0,"Blank",'3 Model Input'!E$44*'3 Model Input'!E$45)</f>
        <v>Blank</v>
      </c>
      <c r="N136" s="197" t="str">
        <f t="shared" si="40"/>
        <v>Blank</v>
      </c>
      <c r="O136" s="197" t="str">
        <f>IF(D136=0,"Blank",'3 Model Input'!E$49*(1-'3 Model Input'!E$51))</f>
        <v>Blank</v>
      </c>
      <c r="P136" s="197" t="str">
        <f t="shared" si="41"/>
        <v>Blank</v>
      </c>
      <c r="Q136" s="197" t="str">
        <f>IF(D136=0,"Blank",IF(D136="BEV",E136*(1-'3 Model Input'!E$54), E136))</f>
        <v>Blank</v>
      </c>
      <c r="R136" s="198" t="str">
        <f>IF(D136=0,"Blank",IF(D136="PHEV",F136/G136,F136*(1-'3 Model Input'!E$54)/G136))</f>
        <v>Blank</v>
      </c>
      <c r="S136" s="198" t="str">
        <f>IF(D136=0,"Blank",IF(D136="PHEV",MIN(M136,E136),MIN(M136,(E136*(1-'3 Model Input'!E$54)))))</f>
        <v>Blank</v>
      </c>
      <c r="T136" s="217" t="str">
        <f t="shared" si="42"/>
        <v>Blank</v>
      </c>
      <c r="U136" s="89"/>
      <c r="V136" s="216" t="str">
        <f>IF(D136=0,"Blank",P136*'3 Model Input'!E$50)</f>
        <v>Blank</v>
      </c>
      <c r="W136" s="197" t="str">
        <f t="shared" si="43"/>
        <v>Blank</v>
      </c>
      <c r="X136" s="197" t="str">
        <f t="shared" si="44"/>
        <v>Blank</v>
      </c>
      <c r="Y136" s="197" t="str">
        <f t="shared" si="45"/>
        <v>Blank</v>
      </c>
      <c r="Z136" s="197" t="str">
        <f t="shared" si="46"/>
        <v>Blank</v>
      </c>
      <c r="AA136" s="223" t="str" cm="1">
        <f t="array" ref="AA136">_xlfn.IFS(ISTEXT('3 Model Input'!F$70),"Missing",ISTEXT('3 Model Input'!I$70),"Missing",ISNUMBER('3 Model Input'!K$70),'3 Model Input'!K$70*P136)</f>
        <v>Missing</v>
      </c>
      <c r="AB136" s="89"/>
      <c r="AC136" s="227" t="str" cm="1">
        <f t="array" ref="AC136">IF(D136=0,"Blank",_xlfn.IFS('3 Model Input'!E$61=1,(V136*G136)/T136,'3 Model Input'!E$61=2,(W136*G136)/T136,'3 Model Input'!E$61=3,(X136*G136)/T136,'3 Model Input'!E$61=4,(Y136*G136)/T136,'3 Model Input'!E$61=5,(Z136*G136)/T136, ISTEXT('3 Model Input'!E$61),"Missing",'3 Model Input'!E$61=6,(AA136*G136)/T136))</f>
        <v>Blank</v>
      </c>
      <c r="AD136" s="202" t="str">
        <f t="shared" si="47"/>
        <v>Blank</v>
      </c>
      <c r="AE136" s="202" t="str">
        <f t="shared" si="48"/>
        <v>Blank</v>
      </c>
      <c r="AF136" s="217" t="str">
        <f t="shared" si="49"/>
        <v>Blank</v>
      </c>
      <c r="AG136" s="9" t="str" cm="1">
        <f t="array" ref="AG136">_xlfn.IFS(ISNUMBER(AC136), "", ISNUMBER(SEARCH("Blank", AC136)), "", ISERROR(AC136), "Bad input on tab 3")</f>
        <v/>
      </c>
    </row>
    <row r="137" spans="2:33" s="1" customFormat="1" ht="15" customHeight="1" x14ac:dyDescent="0.75">
      <c r="B137" s="205" t="str">
        <f>'5 Driver Data'!B137</f>
        <v>0129</v>
      </c>
      <c r="C137" s="193">
        <f>'5 Driver Data'!C137</f>
        <v>0</v>
      </c>
      <c r="D137" s="192">
        <f>'5 Driver Data'!D137</f>
        <v>0</v>
      </c>
      <c r="E137" s="191">
        <f>'5 Driver Data'!E137</f>
        <v>0</v>
      </c>
      <c r="F137" s="191">
        <f>'5 Driver Data'!F137</f>
        <v>0</v>
      </c>
      <c r="G137" s="191">
        <f>'5 Driver Data'!G137</f>
        <v>0</v>
      </c>
      <c r="H137" s="191">
        <f>'5 Driver Data'!H137</f>
        <v>0</v>
      </c>
      <c r="I137" s="191">
        <f>'5 Driver Data'!I137</f>
        <v>0</v>
      </c>
      <c r="J137" s="191">
        <f>'5 Driver Data'!J137</f>
        <v>0</v>
      </c>
      <c r="K137" s="206">
        <f>'5 Driver Data'!K137</f>
        <v>0</v>
      </c>
      <c r="M137" s="216" t="str">
        <f>IF(D137=0,"Blank",'3 Model Input'!E$44*'3 Model Input'!E$45)</f>
        <v>Blank</v>
      </c>
      <c r="N137" s="197" t="str">
        <f t="shared" si="40"/>
        <v>Blank</v>
      </c>
      <c r="O137" s="197" t="str">
        <f>IF(D137=0,"Blank",'3 Model Input'!E$49*(1-'3 Model Input'!E$51))</f>
        <v>Blank</v>
      </c>
      <c r="P137" s="197" t="str">
        <f t="shared" si="41"/>
        <v>Blank</v>
      </c>
      <c r="Q137" s="197" t="str">
        <f>IF(D137=0,"Blank",IF(D137="BEV",E137*(1-'3 Model Input'!E$54), E137))</f>
        <v>Blank</v>
      </c>
      <c r="R137" s="198" t="str">
        <f>IF(D137=0,"Blank",IF(D137="PHEV",F137/G137,F137*(1-'3 Model Input'!E$54)/G137))</f>
        <v>Blank</v>
      </c>
      <c r="S137" s="198" t="str">
        <f>IF(D137=0,"Blank",IF(D137="PHEV",MIN(M137,E137),MIN(M137,(E137*(1-'3 Model Input'!E$54)))))</f>
        <v>Blank</v>
      </c>
      <c r="T137" s="217" t="str">
        <f t="shared" si="42"/>
        <v>Blank</v>
      </c>
      <c r="U137" s="89"/>
      <c r="V137" s="216" t="str">
        <f>IF(D137=0,"Blank",P137*'3 Model Input'!E$50)</f>
        <v>Blank</v>
      </c>
      <c r="W137" s="197" t="str">
        <f t="shared" si="43"/>
        <v>Blank</v>
      </c>
      <c r="X137" s="197" t="str">
        <f t="shared" si="44"/>
        <v>Blank</v>
      </c>
      <c r="Y137" s="197" t="str">
        <f t="shared" si="45"/>
        <v>Blank</v>
      </c>
      <c r="Z137" s="197" t="str">
        <f t="shared" si="46"/>
        <v>Blank</v>
      </c>
      <c r="AA137" s="223" t="str" cm="1">
        <f t="array" ref="AA137">_xlfn.IFS(ISTEXT('3 Model Input'!F$70),"Missing",ISTEXT('3 Model Input'!I$70),"Missing",ISNUMBER('3 Model Input'!K$70),'3 Model Input'!K$70*P137)</f>
        <v>Missing</v>
      </c>
      <c r="AB137" s="89"/>
      <c r="AC137" s="227" t="str" cm="1">
        <f t="array" ref="AC137">IF(D137=0,"Blank",_xlfn.IFS('3 Model Input'!E$61=1,(V137*G137)/T137,'3 Model Input'!E$61=2,(W137*G137)/T137,'3 Model Input'!E$61=3,(X137*G137)/T137,'3 Model Input'!E$61=4,(Y137*G137)/T137,'3 Model Input'!E$61=5,(Z137*G137)/T137, ISTEXT('3 Model Input'!E$61),"Missing",'3 Model Input'!E$61=6,(AA137*G137)/T137))</f>
        <v>Blank</v>
      </c>
      <c r="AD137" s="202" t="str">
        <f t="shared" si="47"/>
        <v>Blank</v>
      </c>
      <c r="AE137" s="202" t="str">
        <f t="shared" si="48"/>
        <v>Blank</v>
      </c>
      <c r="AF137" s="217" t="str">
        <f t="shared" si="49"/>
        <v>Blank</v>
      </c>
      <c r="AG137" s="9" t="str" cm="1">
        <f t="array" ref="AG137">_xlfn.IFS(ISNUMBER(AC137), "", ISNUMBER(SEARCH("Blank", AC137)), "", ISERROR(AC137), "Bad input on tab 3")</f>
        <v/>
      </c>
    </row>
    <row r="138" spans="2:33" s="1" customFormat="1" ht="15" customHeight="1" x14ac:dyDescent="0.75">
      <c r="B138" s="205" t="str">
        <f>'5 Driver Data'!B138</f>
        <v>0130</v>
      </c>
      <c r="C138" s="193">
        <f>'5 Driver Data'!C138</f>
        <v>0</v>
      </c>
      <c r="D138" s="192">
        <f>'5 Driver Data'!D138</f>
        <v>0</v>
      </c>
      <c r="E138" s="191">
        <f>'5 Driver Data'!E138</f>
        <v>0</v>
      </c>
      <c r="F138" s="191">
        <f>'5 Driver Data'!F138</f>
        <v>0</v>
      </c>
      <c r="G138" s="191">
        <f>'5 Driver Data'!G138</f>
        <v>0</v>
      </c>
      <c r="H138" s="191">
        <f>'5 Driver Data'!H138</f>
        <v>0</v>
      </c>
      <c r="I138" s="191">
        <f>'5 Driver Data'!I138</f>
        <v>0</v>
      </c>
      <c r="J138" s="191">
        <f>'5 Driver Data'!J138</f>
        <v>0</v>
      </c>
      <c r="K138" s="206">
        <f>'5 Driver Data'!K138</f>
        <v>0</v>
      </c>
      <c r="M138" s="216" t="str">
        <f>IF(D138=0,"Blank",'3 Model Input'!E$44*'3 Model Input'!E$45)</f>
        <v>Blank</v>
      </c>
      <c r="N138" s="197" t="str">
        <f t="shared" si="40"/>
        <v>Blank</v>
      </c>
      <c r="O138" s="197" t="str">
        <f>IF(D138=0,"Blank",'3 Model Input'!E$49*(1-'3 Model Input'!E$51))</f>
        <v>Blank</v>
      </c>
      <c r="P138" s="197" t="str">
        <f t="shared" si="41"/>
        <v>Blank</v>
      </c>
      <c r="Q138" s="197" t="str">
        <f>IF(D138=0,"Blank",IF(D138="BEV",E138*(1-'3 Model Input'!E$54), E138))</f>
        <v>Blank</v>
      </c>
      <c r="R138" s="198" t="str">
        <f>IF(D138=0,"Blank",IF(D138="PHEV",F138/G138,F138*(1-'3 Model Input'!E$54)/G138))</f>
        <v>Blank</v>
      </c>
      <c r="S138" s="198" t="str">
        <f>IF(D138=0,"Blank",IF(D138="PHEV",MIN(M138,E138),MIN(M138,(E138*(1-'3 Model Input'!E$54)))))</f>
        <v>Blank</v>
      </c>
      <c r="T138" s="217" t="str">
        <f t="shared" si="42"/>
        <v>Blank</v>
      </c>
      <c r="U138" s="89"/>
      <c r="V138" s="216" t="str">
        <f>IF(D138=0,"Blank",P138*'3 Model Input'!E$50)</f>
        <v>Blank</v>
      </c>
      <c r="W138" s="197" t="str">
        <f t="shared" si="43"/>
        <v>Blank</v>
      </c>
      <c r="X138" s="197" t="str">
        <f t="shared" si="44"/>
        <v>Blank</v>
      </c>
      <c r="Y138" s="197" t="str">
        <f t="shared" si="45"/>
        <v>Blank</v>
      </c>
      <c r="Z138" s="197" t="str">
        <f t="shared" si="46"/>
        <v>Blank</v>
      </c>
      <c r="AA138" s="223" t="str" cm="1">
        <f t="array" ref="AA138">_xlfn.IFS(ISTEXT('3 Model Input'!F$70),"Missing",ISTEXT('3 Model Input'!I$70),"Missing",ISNUMBER('3 Model Input'!K$70),'3 Model Input'!K$70*P138)</f>
        <v>Missing</v>
      </c>
      <c r="AB138" s="89"/>
      <c r="AC138" s="227" t="str" cm="1">
        <f t="array" ref="AC138">IF(D138=0,"Blank",_xlfn.IFS('3 Model Input'!E$61=1,(V138*G138)/T138,'3 Model Input'!E$61=2,(W138*G138)/T138,'3 Model Input'!E$61=3,(X138*G138)/T138,'3 Model Input'!E$61=4,(Y138*G138)/T138,'3 Model Input'!E$61=5,(Z138*G138)/T138, ISTEXT('3 Model Input'!E$61),"Missing",'3 Model Input'!E$61=6,(AA138*G138)/T138))</f>
        <v>Blank</v>
      </c>
      <c r="AD138" s="202" t="str">
        <f t="shared" si="47"/>
        <v>Blank</v>
      </c>
      <c r="AE138" s="202" t="str">
        <f t="shared" si="48"/>
        <v>Blank</v>
      </c>
      <c r="AF138" s="217" t="str">
        <f t="shared" si="49"/>
        <v>Blank</v>
      </c>
      <c r="AG138" s="9" t="str" cm="1">
        <f t="array" ref="AG138">_xlfn.IFS(ISNUMBER(AC138), "", ISNUMBER(SEARCH("Blank", AC138)), "", ISERROR(AC138), "Bad input on tab 3")</f>
        <v/>
      </c>
    </row>
    <row r="139" spans="2:33" s="1" customFormat="1" ht="15" customHeight="1" x14ac:dyDescent="0.75">
      <c r="B139" s="205" t="str">
        <f>'5 Driver Data'!B139</f>
        <v>0131</v>
      </c>
      <c r="C139" s="193">
        <f>'5 Driver Data'!C139</f>
        <v>0</v>
      </c>
      <c r="D139" s="192">
        <f>'5 Driver Data'!D139</f>
        <v>0</v>
      </c>
      <c r="E139" s="191">
        <f>'5 Driver Data'!E139</f>
        <v>0</v>
      </c>
      <c r="F139" s="191">
        <f>'5 Driver Data'!F139</f>
        <v>0</v>
      </c>
      <c r="G139" s="191">
        <f>'5 Driver Data'!G139</f>
        <v>0</v>
      </c>
      <c r="H139" s="191">
        <f>'5 Driver Data'!H139</f>
        <v>0</v>
      </c>
      <c r="I139" s="191">
        <f>'5 Driver Data'!I139</f>
        <v>0</v>
      </c>
      <c r="J139" s="191">
        <f>'5 Driver Data'!J139</f>
        <v>0</v>
      </c>
      <c r="K139" s="206">
        <f>'5 Driver Data'!K139</f>
        <v>0</v>
      </c>
      <c r="M139" s="216" t="str">
        <f>IF(D139=0,"Blank",'3 Model Input'!E$44*'3 Model Input'!E$45)</f>
        <v>Blank</v>
      </c>
      <c r="N139" s="197" t="str">
        <f t="shared" si="40"/>
        <v>Blank</v>
      </c>
      <c r="O139" s="197" t="str">
        <f>IF(D139=0,"Blank",'3 Model Input'!E$49*(1-'3 Model Input'!E$51))</f>
        <v>Blank</v>
      </c>
      <c r="P139" s="197" t="str">
        <f t="shared" si="41"/>
        <v>Blank</v>
      </c>
      <c r="Q139" s="197" t="str">
        <f>IF(D139=0,"Blank",IF(D139="BEV",E139*(1-'3 Model Input'!E$54), E139))</f>
        <v>Blank</v>
      </c>
      <c r="R139" s="198" t="str">
        <f>IF(D139=0,"Blank",IF(D139="PHEV",F139/G139,F139*(1-'3 Model Input'!E$54)/G139))</f>
        <v>Blank</v>
      </c>
      <c r="S139" s="198" t="str">
        <f>IF(D139=0,"Blank",IF(D139="PHEV",MIN(M139,E139),MIN(M139,(E139*(1-'3 Model Input'!E$54)))))</f>
        <v>Blank</v>
      </c>
      <c r="T139" s="217" t="str">
        <f t="shared" si="42"/>
        <v>Blank</v>
      </c>
      <c r="U139" s="89"/>
      <c r="V139" s="216" t="str">
        <f>IF(D139=0,"Blank",P139*'3 Model Input'!E$50)</f>
        <v>Blank</v>
      </c>
      <c r="W139" s="197" t="str">
        <f t="shared" si="43"/>
        <v>Blank</v>
      </c>
      <c r="X139" s="197" t="str">
        <f t="shared" si="44"/>
        <v>Blank</v>
      </c>
      <c r="Y139" s="197" t="str">
        <f t="shared" si="45"/>
        <v>Blank</v>
      </c>
      <c r="Z139" s="197" t="str">
        <f t="shared" si="46"/>
        <v>Blank</v>
      </c>
      <c r="AA139" s="223" t="str" cm="1">
        <f t="array" ref="AA139">_xlfn.IFS(ISTEXT('3 Model Input'!F$70),"Missing",ISTEXT('3 Model Input'!I$70),"Missing",ISNUMBER('3 Model Input'!K$70),'3 Model Input'!K$70*P139)</f>
        <v>Missing</v>
      </c>
      <c r="AB139" s="89"/>
      <c r="AC139" s="227" t="str" cm="1">
        <f t="array" ref="AC139">IF(D139=0,"Blank",_xlfn.IFS('3 Model Input'!E$61=1,(V139*G139)/T139,'3 Model Input'!E$61=2,(W139*G139)/T139,'3 Model Input'!E$61=3,(X139*G139)/T139,'3 Model Input'!E$61=4,(Y139*G139)/T139,'3 Model Input'!E$61=5,(Z139*G139)/T139, ISTEXT('3 Model Input'!E$61),"Missing",'3 Model Input'!E$61=6,(AA139*G139)/T139))</f>
        <v>Blank</v>
      </c>
      <c r="AD139" s="202" t="str">
        <f t="shared" si="47"/>
        <v>Blank</v>
      </c>
      <c r="AE139" s="202" t="str">
        <f t="shared" si="48"/>
        <v>Blank</v>
      </c>
      <c r="AF139" s="217" t="str">
        <f t="shared" si="49"/>
        <v>Blank</v>
      </c>
      <c r="AG139" s="9" t="str" cm="1">
        <f t="array" ref="AG139">_xlfn.IFS(ISNUMBER(AC139), "", ISNUMBER(SEARCH("Blank", AC139)), "", ISERROR(AC139), "Bad input on tab 3")</f>
        <v/>
      </c>
    </row>
    <row r="140" spans="2:33" s="1" customFormat="1" ht="15" customHeight="1" x14ac:dyDescent="0.75">
      <c r="B140" s="205" t="str">
        <f>'5 Driver Data'!B140</f>
        <v>0132</v>
      </c>
      <c r="C140" s="193">
        <f>'5 Driver Data'!C140</f>
        <v>0</v>
      </c>
      <c r="D140" s="192">
        <f>'5 Driver Data'!D140</f>
        <v>0</v>
      </c>
      <c r="E140" s="191">
        <f>'5 Driver Data'!E140</f>
        <v>0</v>
      </c>
      <c r="F140" s="191">
        <f>'5 Driver Data'!F140</f>
        <v>0</v>
      </c>
      <c r="G140" s="191">
        <f>'5 Driver Data'!G140</f>
        <v>0</v>
      </c>
      <c r="H140" s="191">
        <f>'5 Driver Data'!H140</f>
        <v>0</v>
      </c>
      <c r="I140" s="191">
        <f>'5 Driver Data'!I140</f>
        <v>0</v>
      </c>
      <c r="J140" s="191">
        <f>'5 Driver Data'!J140</f>
        <v>0</v>
      </c>
      <c r="K140" s="206">
        <f>'5 Driver Data'!K140</f>
        <v>0</v>
      </c>
      <c r="M140" s="216" t="str">
        <f>IF(D140=0,"Blank",'3 Model Input'!E$44*'3 Model Input'!E$45)</f>
        <v>Blank</v>
      </c>
      <c r="N140" s="197" t="str">
        <f t="shared" si="40"/>
        <v>Blank</v>
      </c>
      <c r="O140" s="197" t="str">
        <f>IF(D140=0,"Blank",'3 Model Input'!E$49*(1-'3 Model Input'!E$51))</f>
        <v>Blank</v>
      </c>
      <c r="P140" s="197" t="str">
        <f t="shared" si="41"/>
        <v>Blank</v>
      </c>
      <c r="Q140" s="197" t="str">
        <f>IF(D140=0,"Blank",IF(D140="BEV",E140*(1-'3 Model Input'!E$54), E140))</f>
        <v>Blank</v>
      </c>
      <c r="R140" s="198" t="str">
        <f>IF(D140=0,"Blank",IF(D140="PHEV",F140/G140,F140*(1-'3 Model Input'!E$54)/G140))</f>
        <v>Blank</v>
      </c>
      <c r="S140" s="198" t="str">
        <f>IF(D140=0,"Blank",IF(D140="PHEV",MIN(M140,E140),MIN(M140,(E140*(1-'3 Model Input'!E$54)))))</f>
        <v>Blank</v>
      </c>
      <c r="T140" s="217" t="str">
        <f t="shared" si="42"/>
        <v>Blank</v>
      </c>
      <c r="U140" s="89"/>
      <c r="V140" s="216" t="str">
        <f>IF(D140=0,"Blank",P140*'3 Model Input'!E$50)</f>
        <v>Blank</v>
      </c>
      <c r="W140" s="197" t="str">
        <f t="shared" si="43"/>
        <v>Blank</v>
      </c>
      <c r="X140" s="197" t="str">
        <f t="shared" si="44"/>
        <v>Blank</v>
      </c>
      <c r="Y140" s="197" t="str">
        <f t="shared" si="45"/>
        <v>Blank</v>
      </c>
      <c r="Z140" s="197" t="str">
        <f t="shared" si="46"/>
        <v>Blank</v>
      </c>
      <c r="AA140" s="223" t="str" cm="1">
        <f t="array" ref="AA140">_xlfn.IFS(ISTEXT('3 Model Input'!F$70),"Missing",ISTEXT('3 Model Input'!I$70),"Missing",ISNUMBER('3 Model Input'!K$70),'3 Model Input'!K$70*P140)</f>
        <v>Missing</v>
      </c>
      <c r="AB140" s="89"/>
      <c r="AC140" s="227" t="str" cm="1">
        <f t="array" ref="AC140">IF(D140=0,"Blank",_xlfn.IFS('3 Model Input'!E$61=1,(V140*G140)/T140,'3 Model Input'!E$61=2,(W140*G140)/T140,'3 Model Input'!E$61=3,(X140*G140)/T140,'3 Model Input'!E$61=4,(Y140*G140)/T140,'3 Model Input'!E$61=5,(Z140*G140)/T140, ISTEXT('3 Model Input'!E$61),"Missing",'3 Model Input'!E$61=6,(AA140*G140)/T140))</f>
        <v>Blank</v>
      </c>
      <c r="AD140" s="202" t="str">
        <f t="shared" si="47"/>
        <v>Blank</v>
      </c>
      <c r="AE140" s="202" t="str">
        <f t="shared" si="48"/>
        <v>Blank</v>
      </c>
      <c r="AF140" s="217" t="str">
        <f t="shared" si="49"/>
        <v>Blank</v>
      </c>
      <c r="AG140" s="9" t="str" cm="1">
        <f t="array" ref="AG140">_xlfn.IFS(ISNUMBER(AC140), "", ISNUMBER(SEARCH("Blank", AC140)), "", ISERROR(AC140), "Bad input on tab 3")</f>
        <v/>
      </c>
    </row>
    <row r="141" spans="2:33" s="1" customFormat="1" ht="15" customHeight="1" x14ac:dyDescent="0.75">
      <c r="B141" s="205" t="str">
        <f>'5 Driver Data'!B141</f>
        <v>0133</v>
      </c>
      <c r="C141" s="193">
        <f>'5 Driver Data'!C141</f>
        <v>0</v>
      </c>
      <c r="D141" s="192">
        <f>'5 Driver Data'!D141</f>
        <v>0</v>
      </c>
      <c r="E141" s="191">
        <f>'5 Driver Data'!E141</f>
        <v>0</v>
      </c>
      <c r="F141" s="191">
        <f>'5 Driver Data'!F141</f>
        <v>0</v>
      </c>
      <c r="G141" s="191">
        <f>'5 Driver Data'!G141</f>
        <v>0</v>
      </c>
      <c r="H141" s="191">
        <f>'5 Driver Data'!H141</f>
        <v>0</v>
      </c>
      <c r="I141" s="191">
        <f>'5 Driver Data'!I141</f>
        <v>0</v>
      </c>
      <c r="J141" s="191">
        <f>'5 Driver Data'!J141</f>
        <v>0</v>
      </c>
      <c r="K141" s="206">
        <f>'5 Driver Data'!K141</f>
        <v>0</v>
      </c>
      <c r="M141" s="216" t="str">
        <f>IF(D141=0,"Blank",'3 Model Input'!E$44*'3 Model Input'!E$45)</f>
        <v>Blank</v>
      </c>
      <c r="N141" s="197" t="str">
        <f t="shared" si="40"/>
        <v>Blank</v>
      </c>
      <c r="O141" s="197" t="str">
        <f>IF(D141=0,"Blank",'3 Model Input'!E$49*(1-'3 Model Input'!E$51))</f>
        <v>Blank</v>
      </c>
      <c r="P141" s="197" t="str">
        <f t="shared" si="41"/>
        <v>Blank</v>
      </c>
      <c r="Q141" s="197" t="str">
        <f>IF(D141=0,"Blank",IF(D141="BEV",E141*(1-'3 Model Input'!E$54), E141))</f>
        <v>Blank</v>
      </c>
      <c r="R141" s="198" t="str">
        <f>IF(D141=0,"Blank",IF(D141="PHEV",F141/G141,F141*(1-'3 Model Input'!E$54)/G141))</f>
        <v>Blank</v>
      </c>
      <c r="S141" s="198" t="str">
        <f>IF(D141=0,"Blank",IF(D141="PHEV",MIN(M141,E141),MIN(M141,(E141*(1-'3 Model Input'!E$54)))))</f>
        <v>Blank</v>
      </c>
      <c r="T141" s="217" t="str">
        <f t="shared" si="42"/>
        <v>Blank</v>
      </c>
      <c r="U141" s="89"/>
      <c r="V141" s="216" t="str">
        <f>IF(D141=0,"Blank",P141*'3 Model Input'!E$50)</f>
        <v>Blank</v>
      </c>
      <c r="W141" s="197" t="str">
        <f t="shared" si="43"/>
        <v>Blank</v>
      </c>
      <c r="X141" s="197" t="str">
        <f t="shared" si="44"/>
        <v>Blank</v>
      </c>
      <c r="Y141" s="197" t="str">
        <f t="shared" si="45"/>
        <v>Blank</v>
      </c>
      <c r="Z141" s="197" t="str">
        <f t="shared" si="46"/>
        <v>Blank</v>
      </c>
      <c r="AA141" s="223" t="str" cm="1">
        <f t="array" ref="AA141">_xlfn.IFS(ISTEXT('3 Model Input'!F$70),"Missing",ISTEXT('3 Model Input'!I$70),"Missing",ISNUMBER('3 Model Input'!K$70),'3 Model Input'!K$70*P141)</f>
        <v>Missing</v>
      </c>
      <c r="AB141" s="89"/>
      <c r="AC141" s="227" t="str" cm="1">
        <f t="array" ref="AC141">IF(D141=0,"Blank",_xlfn.IFS('3 Model Input'!E$61=1,(V141*G141)/T141,'3 Model Input'!E$61=2,(W141*G141)/T141,'3 Model Input'!E$61=3,(X141*G141)/T141,'3 Model Input'!E$61=4,(Y141*G141)/T141,'3 Model Input'!E$61=5,(Z141*G141)/T141, ISTEXT('3 Model Input'!E$61),"Missing",'3 Model Input'!E$61=6,(AA141*G141)/T141))</f>
        <v>Blank</v>
      </c>
      <c r="AD141" s="202" t="str">
        <f t="shared" si="47"/>
        <v>Blank</v>
      </c>
      <c r="AE141" s="202" t="str">
        <f t="shared" si="48"/>
        <v>Blank</v>
      </c>
      <c r="AF141" s="217" t="str">
        <f t="shared" si="49"/>
        <v>Blank</v>
      </c>
      <c r="AG141" s="9" t="str" cm="1">
        <f t="array" ref="AG141">_xlfn.IFS(ISNUMBER(AC141), "", ISNUMBER(SEARCH("Blank", AC141)), "", ISERROR(AC141), "Bad input on tab 3")</f>
        <v/>
      </c>
    </row>
    <row r="142" spans="2:33" s="1" customFormat="1" ht="15" customHeight="1" x14ac:dyDescent="0.75">
      <c r="B142" s="205" t="str">
        <f>'5 Driver Data'!B142</f>
        <v>0134</v>
      </c>
      <c r="C142" s="193">
        <f>'5 Driver Data'!C142</f>
        <v>0</v>
      </c>
      <c r="D142" s="192">
        <f>'5 Driver Data'!D142</f>
        <v>0</v>
      </c>
      <c r="E142" s="191">
        <f>'5 Driver Data'!E142</f>
        <v>0</v>
      </c>
      <c r="F142" s="191">
        <f>'5 Driver Data'!F142</f>
        <v>0</v>
      </c>
      <c r="G142" s="191">
        <f>'5 Driver Data'!G142</f>
        <v>0</v>
      </c>
      <c r="H142" s="191">
        <f>'5 Driver Data'!H142</f>
        <v>0</v>
      </c>
      <c r="I142" s="191">
        <f>'5 Driver Data'!I142</f>
        <v>0</v>
      </c>
      <c r="J142" s="191">
        <f>'5 Driver Data'!J142</f>
        <v>0</v>
      </c>
      <c r="K142" s="206">
        <f>'5 Driver Data'!K142</f>
        <v>0</v>
      </c>
      <c r="M142" s="216" t="str">
        <f>IF(D142=0,"Blank",'3 Model Input'!E$44*'3 Model Input'!E$45)</f>
        <v>Blank</v>
      </c>
      <c r="N142" s="197" t="str">
        <f t="shared" si="40"/>
        <v>Blank</v>
      </c>
      <c r="O142" s="197" t="str">
        <f>IF(D142=0,"Blank",'3 Model Input'!E$49*(1-'3 Model Input'!E$51))</f>
        <v>Blank</v>
      </c>
      <c r="P142" s="197" t="str">
        <f t="shared" si="41"/>
        <v>Blank</v>
      </c>
      <c r="Q142" s="197" t="str">
        <f>IF(D142=0,"Blank",IF(D142="BEV",E142*(1-'3 Model Input'!E$54), E142))</f>
        <v>Blank</v>
      </c>
      <c r="R142" s="198" t="str">
        <f>IF(D142=0,"Blank",IF(D142="PHEV",F142/G142,F142*(1-'3 Model Input'!E$54)/G142))</f>
        <v>Blank</v>
      </c>
      <c r="S142" s="198" t="str">
        <f>IF(D142=0,"Blank",IF(D142="PHEV",MIN(M142,E142),MIN(M142,(E142*(1-'3 Model Input'!E$54)))))</f>
        <v>Blank</v>
      </c>
      <c r="T142" s="217" t="str">
        <f t="shared" si="42"/>
        <v>Blank</v>
      </c>
      <c r="U142" s="89"/>
      <c r="V142" s="216" t="str">
        <f>IF(D142=0,"Blank",P142*'3 Model Input'!E$50)</f>
        <v>Blank</v>
      </c>
      <c r="W142" s="197" t="str">
        <f t="shared" si="43"/>
        <v>Blank</v>
      </c>
      <c r="X142" s="197" t="str">
        <f t="shared" si="44"/>
        <v>Blank</v>
      </c>
      <c r="Y142" s="197" t="str">
        <f t="shared" si="45"/>
        <v>Blank</v>
      </c>
      <c r="Z142" s="197" t="str">
        <f t="shared" si="46"/>
        <v>Blank</v>
      </c>
      <c r="AA142" s="223" t="str" cm="1">
        <f t="array" ref="AA142">_xlfn.IFS(ISTEXT('3 Model Input'!F$70),"Missing",ISTEXT('3 Model Input'!I$70),"Missing",ISNUMBER('3 Model Input'!K$70),'3 Model Input'!K$70*P142)</f>
        <v>Missing</v>
      </c>
      <c r="AB142" s="89"/>
      <c r="AC142" s="227" t="str" cm="1">
        <f t="array" ref="AC142">IF(D142=0,"Blank",_xlfn.IFS('3 Model Input'!E$61=1,(V142*G142)/T142,'3 Model Input'!E$61=2,(W142*G142)/T142,'3 Model Input'!E$61=3,(X142*G142)/T142,'3 Model Input'!E$61=4,(Y142*G142)/T142,'3 Model Input'!E$61=5,(Z142*G142)/T142, ISTEXT('3 Model Input'!E$61),"Missing",'3 Model Input'!E$61=6,(AA142*G142)/T142))</f>
        <v>Blank</v>
      </c>
      <c r="AD142" s="202" t="str">
        <f t="shared" si="47"/>
        <v>Blank</v>
      </c>
      <c r="AE142" s="202" t="str">
        <f t="shared" si="48"/>
        <v>Blank</v>
      </c>
      <c r="AF142" s="217" t="str">
        <f t="shared" si="49"/>
        <v>Blank</v>
      </c>
      <c r="AG142" s="9" t="str" cm="1">
        <f t="array" ref="AG142">_xlfn.IFS(ISNUMBER(AC142), "", ISNUMBER(SEARCH("Blank", AC142)), "", ISERROR(AC142), "Bad input on tab 3")</f>
        <v/>
      </c>
    </row>
    <row r="143" spans="2:33" s="1" customFormat="1" ht="15" customHeight="1" x14ac:dyDescent="0.75">
      <c r="B143" s="205" t="str">
        <f>'5 Driver Data'!B143</f>
        <v>0135</v>
      </c>
      <c r="C143" s="193">
        <f>'5 Driver Data'!C143</f>
        <v>0</v>
      </c>
      <c r="D143" s="192">
        <f>'5 Driver Data'!D143</f>
        <v>0</v>
      </c>
      <c r="E143" s="191">
        <f>'5 Driver Data'!E143</f>
        <v>0</v>
      </c>
      <c r="F143" s="191">
        <f>'5 Driver Data'!F143</f>
        <v>0</v>
      </c>
      <c r="G143" s="191">
        <f>'5 Driver Data'!G143</f>
        <v>0</v>
      </c>
      <c r="H143" s="191">
        <f>'5 Driver Data'!H143</f>
        <v>0</v>
      </c>
      <c r="I143" s="191">
        <f>'5 Driver Data'!I143</f>
        <v>0</v>
      </c>
      <c r="J143" s="191">
        <f>'5 Driver Data'!J143</f>
        <v>0</v>
      </c>
      <c r="K143" s="206">
        <f>'5 Driver Data'!K143</f>
        <v>0</v>
      </c>
      <c r="M143" s="216" t="str">
        <f>IF(D143=0,"Blank",'3 Model Input'!E$44*'3 Model Input'!E$45)</f>
        <v>Blank</v>
      </c>
      <c r="N143" s="197" t="str">
        <f t="shared" si="40"/>
        <v>Blank</v>
      </c>
      <c r="O143" s="197" t="str">
        <f>IF(D143=0,"Blank",'3 Model Input'!E$49*(1-'3 Model Input'!E$51))</f>
        <v>Blank</v>
      </c>
      <c r="P143" s="197" t="str">
        <f t="shared" si="41"/>
        <v>Blank</v>
      </c>
      <c r="Q143" s="197" t="str">
        <f>IF(D143=0,"Blank",IF(D143="BEV",E143*(1-'3 Model Input'!E$54), E143))</f>
        <v>Blank</v>
      </c>
      <c r="R143" s="198" t="str">
        <f>IF(D143=0,"Blank",IF(D143="PHEV",F143/G143,F143*(1-'3 Model Input'!E$54)/G143))</f>
        <v>Blank</v>
      </c>
      <c r="S143" s="198" t="str">
        <f>IF(D143=0,"Blank",IF(D143="PHEV",MIN(M143,E143),MIN(M143,(E143*(1-'3 Model Input'!E$54)))))</f>
        <v>Blank</v>
      </c>
      <c r="T143" s="217" t="str">
        <f t="shared" si="42"/>
        <v>Blank</v>
      </c>
      <c r="U143" s="89"/>
      <c r="V143" s="216" t="str">
        <f>IF(D143=0,"Blank",P143*'3 Model Input'!E$50)</f>
        <v>Blank</v>
      </c>
      <c r="W143" s="197" t="str">
        <f t="shared" si="43"/>
        <v>Blank</v>
      </c>
      <c r="X143" s="197" t="str">
        <f t="shared" si="44"/>
        <v>Blank</v>
      </c>
      <c r="Y143" s="197" t="str">
        <f t="shared" si="45"/>
        <v>Blank</v>
      </c>
      <c r="Z143" s="197" t="str">
        <f t="shared" si="46"/>
        <v>Blank</v>
      </c>
      <c r="AA143" s="223" t="str" cm="1">
        <f t="array" ref="AA143">_xlfn.IFS(ISTEXT('3 Model Input'!F$70),"Missing",ISTEXT('3 Model Input'!I$70),"Missing",ISNUMBER('3 Model Input'!K$70),'3 Model Input'!K$70*P143)</f>
        <v>Missing</v>
      </c>
      <c r="AB143" s="89"/>
      <c r="AC143" s="227" t="str" cm="1">
        <f t="array" ref="AC143">IF(D143=0,"Blank",_xlfn.IFS('3 Model Input'!E$61=1,(V143*G143)/T143,'3 Model Input'!E$61=2,(W143*G143)/T143,'3 Model Input'!E$61=3,(X143*G143)/T143,'3 Model Input'!E$61=4,(Y143*G143)/T143,'3 Model Input'!E$61=5,(Z143*G143)/T143, ISTEXT('3 Model Input'!E$61),"Missing",'3 Model Input'!E$61=6,(AA143*G143)/T143))</f>
        <v>Blank</v>
      </c>
      <c r="AD143" s="202" t="str">
        <f t="shared" si="47"/>
        <v>Blank</v>
      </c>
      <c r="AE143" s="202" t="str">
        <f t="shared" si="48"/>
        <v>Blank</v>
      </c>
      <c r="AF143" s="217" t="str">
        <f t="shared" si="49"/>
        <v>Blank</v>
      </c>
      <c r="AG143" s="9" t="str" cm="1">
        <f t="array" ref="AG143">_xlfn.IFS(ISNUMBER(AC143), "", ISNUMBER(SEARCH("Blank", AC143)), "", ISERROR(AC143), "Bad input on tab 3")</f>
        <v/>
      </c>
    </row>
    <row r="144" spans="2:33" s="1" customFormat="1" ht="15" customHeight="1" x14ac:dyDescent="0.75">
      <c r="B144" s="205" t="str">
        <f>'5 Driver Data'!B144</f>
        <v>0136</v>
      </c>
      <c r="C144" s="193">
        <f>'5 Driver Data'!C144</f>
        <v>0</v>
      </c>
      <c r="D144" s="192">
        <f>'5 Driver Data'!D144</f>
        <v>0</v>
      </c>
      <c r="E144" s="191">
        <f>'5 Driver Data'!E144</f>
        <v>0</v>
      </c>
      <c r="F144" s="191">
        <f>'5 Driver Data'!F144</f>
        <v>0</v>
      </c>
      <c r="G144" s="191">
        <f>'5 Driver Data'!G144</f>
        <v>0</v>
      </c>
      <c r="H144" s="191">
        <f>'5 Driver Data'!H144</f>
        <v>0</v>
      </c>
      <c r="I144" s="191">
        <f>'5 Driver Data'!I144</f>
        <v>0</v>
      </c>
      <c r="J144" s="191">
        <f>'5 Driver Data'!J144</f>
        <v>0</v>
      </c>
      <c r="K144" s="206">
        <f>'5 Driver Data'!K144</f>
        <v>0</v>
      </c>
      <c r="M144" s="216" t="str">
        <f>IF(D144=0,"Blank",'3 Model Input'!E$44*'3 Model Input'!E$45)</f>
        <v>Blank</v>
      </c>
      <c r="N144" s="197" t="str">
        <f t="shared" si="40"/>
        <v>Blank</v>
      </c>
      <c r="O144" s="197" t="str">
        <f>IF(D144=0,"Blank",'3 Model Input'!E$49*(1-'3 Model Input'!E$51))</f>
        <v>Blank</v>
      </c>
      <c r="P144" s="197" t="str">
        <f t="shared" si="41"/>
        <v>Blank</v>
      </c>
      <c r="Q144" s="197" t="str">
        <f>IF(D144=0,"Blank",IF(D144="BEV",E144*(1-'3 Model Input'!E$54), E144))</f>
        <v>Blank</v>
      </c>
      <c r="R144" s="198" t="str">
        <f>IF(D144=0,"Blank",IF(D144="PHEV",F144/G144,F144*(1-'3 Model Input'!E$54)/G144))</f>
        <v>Blank</v>
      </c>
      <c r="S144" s="198" t="str">
        <f>IF(D144=0,"Blank",IF(D144="PHEV",MIN(M144,E144),MIN(M144,(E144*(1-'3 Model Input'!E$54)))))</f>
        <v>Blank</v>
      </c>
      <c r="T144" s="217" t="str">
        <f t="shared" si="42"/>
        <v>Blank</v>
      </c>
      <c r="U144" s="89"/>
      <c r="V144" s="216" t="str">
        <f>IF(D144=0,"Blank",P144*'3 Model Input'!E$50)</f>
        <v>Blank</v>
      </c>
      <c r="W144" s="197" t="str">
        <f t="shared" si="43"/>
        <v>Blank</v>
      </c>
      <c r="X144" s="197" t="str">
        <f t="shared" si="44"/>
        <v>Blank</v>
      </c>
      <c r="Y144" s="197" t="str">
        <f t="shared" si="45"/>
        <v>Blank</v>
      </c>
      <c r="Z144" s="197" t="str">
        <f t="shared" si="46"/>
        <v>Blank</v>
      </c>
      <c r="AA144" s="223" t="str" cm="1">
        <f t="array" ref="AA144">_xlfn.IFS(ISTEXT('3 Model Input'!F$70),"Missing",ISTEXT('3 Model Input'!I$70),"Missing",ISNUMBER('3 Model Input'!K$70),'3 Model Input'!K$70*P144)</f>
        <v>Missing</v>
      </c>
      <c r="AB144" s="89"/>
      <c r="AC144" s="227" t="str" cm="1">
        <f t="array" ref="AC144">IF(D144=0,"Blank",_xlfn.IFS('3 Model Input'!E$61=1,(V144*G144)/T144,'3 Model Input'!E$61=2,(W144*G144)/T144,'3 Model Input'!E$61=3,(X144*G144)/T144,'3 Model Input'!E$61=4,(Y144*G144)/T144,'3 Model Input'!E$61=5,(Z144*G144)/T144, ISTEXT('3 Model Input'!E$61),"Missing",'3 Model Input'!E$61=6,(AA144*G144)/T144))</f>
        <v>Blank</v>
      </c>
      <c r="AD144" s="202" t="str">
        <f t="shared" si="47"/>
        <v>Blank</v>
      </c>
      <c r="AE144" s="202" t="str">
        <f t="shared" si="48"/>
        <v>Blank</v>
      </c>
      <c r="AF144" s="217" t="str">
        <f t="shared" si="49"/>
        <v>Blank</v>
      </c>
      <c r="AG144" s="9" t="str" cm="1">
        <f t="array" ref="AG144">_xlfn.IFS(ISNUMBER(AC144), "", ISNUMBER(SEARCH("Blank", AC144)), "", ISERROR(AC144), "Bad input on tab 3")</f>
        <v/>
      </c>
    </row>
    <row r="145" spans="2:33" s="1" customFormat="1" ht="15" customHeight="1" x14ac:dyDescent="0.75">
      <c r="B145" s="205" t="str">
        <f>'5 Driver Data'!B145</f>
        <v>0137</v>
      </c>
      <c r="C145" s="193">
        <f>'5 Driver Data'!C145</f>
        <v>0</v>
      </c>
      <c r="D145" s="192">
        <f>'5 Driver Data'!D145</f>
        <v>0</v>
      </c>
      <c r="E145" s="191">
        <f>'5 Driver Data'!E145</f>
        <v>0</v>
      </c>
      <c r="F145" s="191">
        <f>'5 Driver Data'!F145</f>
        <v>0</v>
      </c>
      <c r="G145" s="191">
        <f>'5 Driver Data'!G145</f>
        <v>0</v>
      </c>
      <c r="H145" s="191">
        <f>'5 Driver Data'!H145</f>
        <v>0</v>
      </c>
      <c r="I145" s="191">
        <f>'5 Driver Data'!I145</f>
        <v>0</v>
      </c>
      <c r="J145" s="191">
        <f>'5 Driver Data'!J145</f>
        <v>0</v>
      </c>
      <c r="K145" s="206">
        <f>'5 Driver Data'!K145</f>
        <v>0</v>
      </c>
      <c r="M145" s="216" t="str">
        <f>IF(D145=0,"Blank",'3 Model Input'!E$44*'3 Model Input'!E$45)</f>
        <v>Blank</v>
      </c>
      <c r="N145" s="197" t="str">
        <f t="shared" si="40"/>
        <v>Blank</v>
      </c>
      <c r="O145" s="197" t="str">
        <f>IF(D145=0,"Blank",'3 Model Input'!E$49*(1-'3 Model Input'!E$51))</f>
        <v>Blank</v>
      </c>
      <c r="P145" s="197" t="str">
        <f t="shared" si="41"/>
        <v>Blank</v>
      </c>
      <c r="Q145" s="197" t="str">
        <f>IF(D145=0,"Blank",IF(D145="BEV",E145*(1-'3 Model Input'!E$54), E145))</f>
        <v>Blank</v>
      </c>
      <c r="R145" s="198" t="str">
        <f>IF(D145=0,"Blank",IF(D145="PHEV",F145/G145,F145*(1-'3 Model Input'!E$54)/G145))</f>
        <v>Blank</v>
      </c>
      <c r="S145" s="198" t="str">
        <f>IF(D145=0,"Blank",IF(D145="PHEV",MIN(M145,E145),MIN(M145,(E145*(1-'3 Model Input'!E$54)))))</f>
        <v>Blank</v>
      </c>
      <c r="T145" s="217" t="str">
        <f t="shared" si="42"/>
        <v>Blank</v>
      </c>
      <c r="U145" s="89"/>
      <c r="V145" s="216" t="str">
        <f>IF(D145=0,"Blank",P145*'3 Model Input'!E$50)</f>
        <v>Blank</v>
      </c>
      <c r="W145" s="197" t="str">
        <f t="shared" si="43"/>
        <v>Blank</v>
      </c>
      <c r="X145" s="197" t="str">
        <f t="shared" si="44"/>
        <v>Blank</v>
      </c>
      <c r="Y145" s="197" t="str">
        <f t="shared" si="45"/>
        <v>Blank</v>
      </c>
      <c r="Z145" s="197" t="str">
        <f t="shared" si="46"/>
        <v>Blank</v>
      </c>
      <c r="AA145" s="223" t="str" cm="1">
        <f t="array" ref="AA145">_xlfn.IFS(ISTEXT('3 Model Input'!F$70),"Missing",ISTEXT('3 Model Input'!I$70),"Missing",ISNUMBER('3 Model Input'!K$70),'3 Model Input'!K$70*P145)</f>
        <v>Missing</v>
      </c>
      <c r="AB145" s="89"/>
      <c r="AC145" s="227" t="str" cm="1">
        <f t="array" ref="AC145">IF(D145=0,"Blank",_xlfn.IFS('3 Model Input'!E$61=1,(V145*G145)/T145,'3 Model Input'!E$61=2,(W145*G145)/T145,'3 Model Input'!E$61=3,(X145*G145)/T145,'3 Model Input'!E$61=4,(Y145*G145)/T145,'3 Model Input'!E$61=5,(Z145*G145)/T145, ISTEXT('3 Model Input'!E$61),"Missing",'3 Model Input'!E$61=6,(AA145*G145)/T145))</f>
        <v>Blank</v>
      </c>
      <c r="AD145" s="202" t="str">
        <f t="shared" si="47"/>
        <v>Blank</v>
      </c>
      <c r="AE145" s="202" t="str">
        <f t="shared" si="48"/>
        <v>Blank</v>
      </c>
      <c r="AF145" s="217" t="str">
        <f t="shared" si="49"/>
        <v>Blank</v>
      </c>
      <c r="AG145" s="9" t="str" cm="1">
        <f t="array" ref="AG145">_xlfn.IFS(ISNUMBER(AC145), "", ISNUMBER(SEARCH("Blank", AC145)), "", ISERROR(AC145), "Bad input on tab 3")</f>
        <v/>
      </c>
    </row>
    <row r="146" spans="2:33" s="1" customFormat="1" ht="15" customHeight="1" x14ac:dyDescent="0.75">
      <c r="B146" s="205" t="str">
        <f>'5 Driver Data'!B146</f>
        <v>0138</v>
      </c>
      <c r="C146" s="193">
        <f>'5 Driver Data'!C146</f>
        <v>0</v>
      </c>
      <c r="D146" s="192">
        <f>'5 Driver Data'!D146</f>
        <v>0</v>
      </c>
      <c r="E146" s="191">
        <f>'5 Driver Data'!E146</f>
        <v>0</v>
      </c>
      <c r="F146" s="191">
        <f>'5 Driver Data'!F146</f>
        <v>0</v>
      </c>
      <c r="G146" s="191">
        <f>'5 Driver Data'!G146</f>
        <v>0</v>
      </c>
      <c r="H146" s="191">
        <f>'5 Driver Data'!H146</f>
        <v>0</v>
      </c>
      <c r="I146" s="191">
        <f>'5 Driver Data'!I146</f>
        <v>0</v>
      </c>
      <c r="J146" s="191">
        <f>'5 Driver Data'!J146</f>
        <v>0</v>
      </c>
      <c r="K146" s="206">
        <f>'5 Driver Data'!K146</f>
        <v>0</v>
      </c>
      <c r="M146" s="216" t="str">
        <f>IF(D146=0,"Blank",'3 Model Input'!E$44*'3 Model Input'!E$45)</f>
        <v>Blank</v>
      </c>
      <c r="N146" s="197" t="str">
        <f t="shared" si="40"/>
        <v>Blank</v>
      </c>
      <c r="O146" s="197" t="str">
        <f>IF(D146=0,"Blank",'3 Model Input'!E$49*(1-'3 Model Input'!E$51))</f>
        <v>Blank</v>
      </c>
      <c r="P146" s="197" t="str">
        <f t="shared" si="41"/>
        <v>Blank</v>
      </c>
      <c r="Q146" s="197" t="str">
        <f>IF(D146=0,"Blank",IF(D146="BEV",E146*(1-'3 Model Input'!E$54), E146))</f>
        <v>Blank</v>
      </c>
      <c r="R146" s="198" t="str">
        <f>IF(D146=0,"Blank",IF(D146="PHEV",F146/G146,F146*(1-'3 Model Input'!E$54)/G146))</f>
        <v>Blank</v>
      </c>
      <c r="S146" s="198" t="str">
        <f>IF(D146=0,"Blank",IF(D146="PHEV",MIN(M146,E146),MIN(M146,(E146*(1-'3 Model Input'!E$54)))))</f>
        <v>Blank</v>
      </c>
      <c r="T146" s="217" t="str">
        <f t="shared" si="42"/>
        <v>Blank</v>
      </c>
      <c r="U146" s="89"/>
      <c r="V146" s="216" t="str">
        <f>IF(D146=0,"Blank",P146*'3 Model Input'!E$50)</f>
        <v>Blank</v>
      </c>
      <c r="W146" s="197" t="str">
        <f t="shared" si="43"/>
        <v>Blank</v>
      </c>
      <c r="X146" s="197" t="str">
        <f t="shared" si="44"/>
        <v>Blank</v>
      </c>
      <c r="Y146" s="197" t="str">
        <f t="shared" si="45"/>
        <v>Blank</v>
      </c>
      <c r="Z146" s="197" t="str">
        <f t="shared" si="46"/>
        <v>Blank</v>
      </c>
      <c r="AA146" s="223" t="str" cm="1">
        <f t="array" ref="AA146">_xlfn.IFS(ISTEXT('3 Model Input'!F$70),"Missing",ISTEXT('3 Model Input'!I$70),"Missing",ISNUMBER('3 Model Input'!K$70),'3 Model Input'!K$70*P146)</f>
        <v>Missing</v>
      </c>
      <c r="AB146" s="89"/>
      <c r="AC146" s="227" t="str" cm="1">
        <f t="array" ref="AC146">IF(D146=0,"Blank",_xlfn.IFS('3 Model Input'!E$61=1,(V146*G146)/T146,'3 Model Input'!E$61=2,(W146*G146)/T146,'3 Model Input'!E$61=3,(X146*G146)/T146,'3 Model Input'!E$61=4,(Y146*G146)/T146,'3 Model Input'!E$61=5,(Z146*G146)/T146, ISTEXT('3 Model Input'!E$61),"Missing",'3 Model Input'!E$61=6,(AA146*G146)/T146))</f>
        <v>Blank</v>
      </c>
      <c r="AD146" s="202" t="str">
        <f t="shared" si="47"/>
        <v>Blank</v>
      </c>
      <c r="AE146" s="202" t="str">
        <f t="shared" si="48"/>
        <v>Blank</v>
      </c>
      <c r="AF146" s="217" t="str">
        <f t="shared" si="49"/>
        <v>Blank</v>
      </c>
      <c r="AG146" s="9" t="str" cm="1">
        <f t="array" ref="AG146">_xlfn.IFS(ISNUMBER(AC146), "", ISNUMBER(SEARCH("Blank", AC146)), "", ISERROR(AC146), "Bad input on tab 3")</f>
        <v/>
      </c>
    </row>
    <row r="147" spans="2:33" s="1" customFormat="1" ht="15" customHeight="1" x14ac:dyDescent="0.75">
      <c r="B147" s="205" t="str">
        <f>'5 Driver Data'!B147</f>
        <v>0139</v>
      </c>
      <c r="C147" s="193">
        <f>'5 Driver Data'!C147</f>
        <v>0</v>
      </c>
      <c r="D147" s="192">
        <f>'5 Driver Data'!D147</f>
        <v>0</v>
      </c>
      <c r="E147" s="191">
        <f>'5 Driver Data'!E147</f>
        <v>0</v>
      </c>
      <c r="F147" s="191">
        <f>'5 Driver Data'!F147</f>
        <v>0</v>
      </c>
      <c r="G147" s="191">
        <f>'5 Driver Data'!G147</f>
        <v>0</v>
      </c>
      <c r="H147" s="191">
        <f>'5 Driver Data'!H147</f>
        <v>0</v>
      </c>
      <c r="I147" s="191">
        <f>'5 Driver Data'!I147</f>
        <v>0</v>
      </c>
      <c r="J147" s="191">
        <f>'5 Driver Data'!J147</f>
        <v>0</v>
      </c>
      <c r="K147" s="206">
        <f>'5 Driver Data'!K147</f>
        <v>0</v>
      </c>
      <c r="M147" s="216" t="str">
        <f>IF(D147=0,"Blank",'3 Model Input'!E$44*'3 Model Input'!E$45)</f>
        <v>Blank</v>
      </c>
      <c r="N147" s="197" t="str">
        <f t="shared" si="40"/>
        <v>Blank</v>
      </c>
      <c r="O147" s="197" t="str">
        <f>IF(D147=0,"Blank",'3 Model Input'!E$49*(1-'3 Model Input'!E$51))</f>
        <v>Blank</v>
      </c>
      <c r="P147" s="197" t="str">
        <f t="shared" si="41"/>
        <v>Blank</v>
      </c>
      <c r="Q147" s="197" t="str">
        <f>IF(D147=0,"Blank",IF(D147="BEV",E147*(1-'3 Model Input'!E$54), E147))</f>
        <v>Blank</v>
      </c>
      <c r="R147" s="198" t="str">
        <f>IF(D147=0,"Blank",IF(D147="PHEV",F147/G147,F147*(1-'3 Model Input'!E$54)/G147))</f>
        <v>Blank</v>
      </c>
      <c r="S147" s="198" t="str">
        <f>IF(D147=0,"Blank",IF(D147="PHEV",MIN(M147,E147),MIN(M147,(E147*(1-'3 Model Input'!E$54)))))</f>
        <v>Blank</v>
      </c>
      <c r="T147" s="217" t="str">
        <f t="shared" si="42"/>
        <v>Blank</v>
      </c>
      <c r="U147" s="89"/>
      <c r="V147" s="216" t="str">
        <f>IF(D147=0,"Blank",P147*'3 Model Input'!E$50)</f>
        <v>Blank</v>
      </c>
      <c r="W147" s="197" t="str">
        <f t="shared" si="43"/>
        <v>Blank</v>
      </c>
      <c r="X147" s="197" t="str">
        <f t="shared" si="44"/>
        <v>Blank</v>
      </c>
      <c r="Y147" s="197" t="str">
        <f t="shared" si="45"/>
        <v>Blank</v>
      </c>
      <c r="Z147" s="197" t="str">
        <f t="shared" si="46"/>
        <v>Blank</v>
      </c>
      <c r="AA147" s="223" t="str" cm="1">
        <f t="array" ref="AA147">_xlfn.IFS(ISTEXT('3 Model Input'!F$70),"Missing",ISTEXT('3 Model Input'!I$70),"Missing",ISNUMBER('3 Model Input'!K$70),'3 Model Input'!K$70*P147)</f>
        <v>Missing</v>
      </c>
      <c r="AB147" s="89"/>
      <c r="AC147" s="227" t="str" cm="1">
        <f t="array" ref="AC147">IF(D147=0,"Blank",_xlfn.IFS('3 Model Input'!E$61=1,(V147*G147)/T147,'3 Model Input'!E$61=2,(W147*G147)/T147,'3 Model Input'!E$61=3,(X147*G147)/T147,'3 Model Input'!E$61=4,(Y147*G147)/T147,'3 Model Input'!E$61=5,(Z147*G147)/T147, ISTEXT('3 Model Input'!E$61),"Missing",'3 Model Input'!E$61=6,(AA147*G147)/T147))</f>
        <v>Blank</v>
      </c>
      <c r="AD147" s="202" t="str">
        <f t="shared" si="47"/>
        <v>Blank</v>
      </c>
      <c r="AE147" s="202" t="str">
        <f t="shared" si="48"/>
        <v>Blank</v>
      </c>
      <c r="AF147" s="217" t="str">
        <f t="shared" si="49"/>
        <v>Blank</v>
      </c>
      <c r="AG147" s="9" t="str" cm="1">
        <f t="array" ref="AG147">_xlfn.IFS(ISNUMBER(AC147), "", ISNUMBER(SEARCH("Blank", AC147)), "", ISERROR(AC147), "Bad input on tab 3")</f>
        <v/>
      </c>
    </row>
    <row r="148" spans="2:33" s="1" customFormat="1" ht="15" customHeight="1" x14ac:dyDescent="0.75">
      <c r="B148" s="205" t="str">
        <f>'5 Driver Data'!B148</f>
        <v>0140</v>
      </c>
      <c r="C148" s="193">
        <f>'5 Driver Data'!C148</f>
        <v>0</v>
      </c>
      <c r="D148" s="192">
        <f>'5 Driver Data'!D148</f>
        <v>0</v>
      </c>
      <c r="E148" s="191">
        <f>'5 Driver Data'!E148</f>
        <v>0</v>
      </c>
      <c r="F148" s="191">
        <f>'5 Driver Data'!F148</f>
        <v>0</v>
      </c>
      <c r="G148" s="191">
        <f>'5 Driver Data'!G148</f>
        <v>0</v>
      </c>
      <c r="H148" s="191">
        <f>'5 Driver Data'!H148</f>
        <v>0</v>
      </c>
      <c r="I148" s="191">
        <f>'5 Driver Data'!I148</f>
        <v>0</v>
      </c>
      <c r="J148" s="191">
        <f>'5 Driver Data'!J148</f>
        <v>0</v>
      </c>
      <c r="K148" s="206">
        <f>'5 Driver Data'!K148</f>
        <v>0</v>
      </c>
      <c r="M148" s="216" t="str">
        <f>IF(D148=0,"Blank",'3 Model Input'!E$44*'3 Model Input'!E$45)</f>
        <v>Blank</v>
      </c>
      <c r="N148" s="197" t="str">
        <f t="shared" si="40"/>
        <v>Blank</v>
      </c>
      <c r="O148" s="197" t="str">
        <f>IF(D148=0,"Blank",'3 Model Input'!E$49*(1-'3 Model Input'!E$51))</f>
        <v>Blank</v>
      </c>
      <c r="P148" s="197" t="str">
        <f t="shared" si="41"/>
        <v>Blank</v>
      </c>
      <c r="Q148" s="197" t="str">
        <f>IF(D148=0,"Blank",IF(D148="BEV",E148*(1-'3 Model Input'!E$54), E148))</f>
        <v>Blank</v>
      </c>
      <c r="R148" s="198" t="str">
        <f>IF(D148=0,"Blank",IF(D148="PHEV",F148/G148,F148*(1-'3 Model Input'!E$54)/G148))</f>
        <v>Blank</v>
      </c>
      <c r="S148" s="198" t="str">
        <f>IF(D148=0,"Blank",IF(D148="PHEV",MIN(M148,E148),MIN(M148,(E148*(1-'3 Model Input'!E$54)))))</f>
        <v>Blank</v>
      </c>
      <c r="T148" s="217" t="str">
        <f t="shared" si="42"/>
        <v>Blank</v>
      </c>
      <c r="U148" s="89"/>
      <c r="V148" s="216" t="str">
        <f>IF(D148=0,"Blank",P148*'3 Model Input'!E$50)</f>
        <v>Blank</v>
      </c>
      <c r="W148" s="197" t="str">
        <f t="shared" si="43"/>
        <v>Blank</v>
      </c>
      <c r="X148" s="197" t="str">
        <f t="shared" si="44"/>
        <v>Blank</v>
      </c>
      <c r="Y148" s="197" t="str">
        <f t="shared" si="45"/>
        <v>Blank</v>
      </c>
      <c r="Z148" s="197" t="str">
        <f t="shared" si="46"/>
        <v>Blank</v>
      </c>
      <c r="AA148" s="223" t="str" cm="1">
        <f t="array" ref="AA148">_xlfn.IFS(ISTEXT('3 Model Input'!F$70),"Missing",ISTEXT('3 Model Input'!I$70),"Missing",ISNUMBER('3 Model Input'!K$70),'3 Model Input'!K$70*P148)</f>
        <v>Missing</v>
      </c>
      <c r="AB148" s="89"/>
      <c r="AC148" s="227" t="str" cm="1">
        <f t="array" ref="AC148">IF(D148=0,"Blank",_xlfn.IFS('3 Model Input'!E$61=1,(V148*G148)/T148,'3 Model Input'!E$61=2,(W148*G148)/T148,'3 Model Input'!E$61=3,(X148*G148)/T148,'3 Model Input'!E$61=4,(Y148*G148)/T148,'3 Model Input'!E$61=5,(Z148*G148)/T148, ISTEXT('3 Model Input'!E$61),"Missing",'3 Model Input'!E$61=6,(AA148*G148)/T148))</f>
        <v>Blank</v>
      </c>
      <c r="AD148" s="202" t="str">
        <f t="shared" si="47"/>
        <v>Blank</v>
      </c>
      <c r="AE148" s="202" t="str">
        <f t="shared" si="48"/>
        <v>Blank</v>
      </c>
      <c r="AF148" s="217" t="str">
        <f t="shared" si="49"/>
        <v>Blank</v>
      </c>
      <c r="AG148" s="9" t="str" cm="1">
        <f t="array" ref="AG148">_xlfn.IFS(ISNUMBER(AC148), "", ISNUMBER(SEARCH("Blank", AC148)), "", ISERROR(AC148), "Bad input on tab 3")</f>
        <v/>
      </c>
    </row>
    <row r="149" spans="2:33" s="1" customFormat="1" ht="15" customHeight="1" x14ac:dyDescent="0.75">
      <c r="B149" s="205" t="str">
        <f>'5 Driver Data'!B149</f>
        <v>0141</v>
      </c>
      <c r="C149" s="193">
        <f>'5 Driver Data'!C149</f>
        <v>0</v>
      </c>
      <c r="D149" s="192">
        <f>'5 Driver Data'!D149</f>
        <v>0</v>
      </c>
      <c r="E149" s="191">
        <f>'5 Driver Data'!E149</f>
        <v>0</v>
      </c>
      <c r="F149" s="191">
        <f>'5 Driver Data'!F149</f>
        <v>0</v>
      </c>
      <c r="G149" s="191">
        <f>'5 Driver Data'!G149</f>
        <v>0</v>
      </c>
      <c r="H149" s="191">
        <f>'5 Driver Data'!H149</f>
        <v>0</v>
      </c>
      <c r="I149" s="191">
        <f>'5 Driver Data'!I149</f>
        <v>0</v>
      </c>
      <c r="J149" s="191">
        <f>'5 Driver Data'!J149</f>
        <v>0</v>
      </c>
      <c r="K149" s="206">
        <f>'5 Driver Data'!K149</f>
        <v>0</v>
      </c>
      <c r="M149" s="216" t="str">
        <f>IF(D149=0,"Blank",'3 Model Input'!E$44*'3 Model Input'!E$45)</f>
        <v>Blank</v>
      </c>
      <c r="N149" s="197" t="str">
        <f t="shared" si="40"/>
        <v>Blank</v>
      </c>
      <c r="O149" s="197" t="str">
        <f>IF(D149=0,"Blank",'3 Model Input'!E$49*(1-'3 Model Input'!E$51))</f>
        <v>Blank</v>
      </c>
      <c r="P149" s="197" t="str">
        <f t="shared" si="41"/>
        <v>Blank</v>
      </c>
      <c r="Q149" s="197" t="str">
        <f>IF(D149=0,"Blank",IF(D149="BEV",E149*(1-'3 Model Input'!E$54), E149))</f>
        <v>Blank</v>
      </c>
      <c r="R149" s="198" t="str">
        <f>IF(D149=0,"Blank",IF(D149="PHEV",F149/G149,F149*(1-'3 Model Input'!E$54)/G149))</f>
        <v>Blank</v>
      </c>
      <c r="S149" s="198" t="str">
        <f>IF(D149=0,"Blank",IF(D149="PHEV",MIN(M149,E149),MIN(M149,(E149*(1-'3 Model Input'!E$54)))))</f>
        <v>Blank</v>
      </c>
      <c r="T149" s="217" t="str">
        <f t="shared" si="42"/>
        <v>Blank</v>
      </c>
      <c r="U149" s="89"/>
      <c r="V149" s="216" t="str">
        <f>IF(D149=0,"Blank",P149*'3 Model Input'!E$50)</f>
        <v>Blank</v>
      </c>
      <c r="W149" s="197" t="str">
        <f t="shared" si="43"/>
        <v>Blank</v>
      </c>
      <c r="X149" s="197" t="str">
        <f t="shared" si="44"/>
        <v>Blank</v>
      </c>
      <c r="Y149" s="197" t="str">
        <f t="shared" si="45"/>
        <v>Blank</v>
      </c>
      <c r="Z149" s="197" t="str">
        <f t="shared" si="46"/>
        <v>Blank</v>
      </c>
      <c r="AA149" s="223" t="str" cm="1">
        <f t="array" ref="AA149">_xlfn.IFS(ISTEXT('3 Model Input'!F$70),"Missing",ISTEXT('3 Model Input'!I$70),"Missing",ISNUMBER('3 Model Input'!K$70),'3 Model Input'!K$70*P149)</f>
        <v>Missing</v>
      </c>
      <c r="AB149" s="89"/>
      <c r="AC149" s="227" t="str" cm="1">
        <f t="array" ref="AC149">IF(D149=0,"Blank",_xlfn.IFS('3 Model Input'!E$61=1,(V149*G149)/T149,'3 Model Input'!E$61=2,(W149*G149)/T149,'3 Model Input'!E$61=3,(X149*G149)/T149,'3 Model Input'!E$61=4,(Y149*G149)/T149,'3 Model Input'!E$61=5,(Z149*G149)/T149, ISTEXT('3 Model Input'!E$61),"Missing",'3 Model Input'!E$61=6,(AA149*G149)/T149))</f>
        <v>Blank</v>
      </c>
      <c r="AD149" s="202" t="str">
        <f t="shared" si="47"/>
        <v>Blank</v>
      </c>
      <c r="AE149" s="202" t="str">
        <f t="shared" si="48"/>
        <v>Blank</v>
      </c>
      <c r="AF149" s="217" t="str">
        <f t="shared" si="49"/>
        <v>Blank</v>
      </c>
      <c r="AG149" s="9" t="str" cm="1">
        <f t="array" ref="AG149">_xlfn.IFS(ISNUMBER(AC149), "", ISNUMBER(SEARCH("Blank", AC149)), "", ISERROR(AC149), "Bad input on tab 3")</f>
        <v/>
      </c>
    </row>
    <row r="150" spans="2:33" s="1" customFormat="1" ht="15" customHeight="1" x14ac:dyDescent="0.75">
      <c r="B150" s="205" t="str">
        <f>'5 Driver Data'!B150</f>
        <v>0142</v>
      </c>
      <c r="C150" s="193">
        <f>'5 Driver Data'!C150</f>
        <v>0</v>
      </c>
      <c r="D150" s="192">
        <f>'5 Driver Data'!D150</f>
        <v>0</v>
      </c>
      <c r="E150" s="191">
        <f>'5 Driver Data'!E150</f>
        <v>0</v>
      </c>
      <c r="F150" s="191">
        <f>'5 Driver Data'!F150</f>
        <v>0</v>
      </c>
      <c r="G150" s="191">
        <f>'5 Driver Data'!G150</f>
        <v>0</v>
      </c>
      <c r="H150" s="191">
        <f>'5 Driver Data'!H150</f>
        <v>0</v>
      </c>
      <c r="I150" s="191">
        <f>'5 Driver Data'!I150</f>
        <v>0</v>
      </c>
      <c r="J150" s="191">
        <f>'5 Driver Data'!J150</f>
        <v>0</v>
      </c>
      <c r="K150" s="206">
        <f>'5 Driver Data'!K150</f>
        <v>0</v>
      </c>
      <c r="M150" s="216" t="str">
        <f>IF(D150=0,"Blank",'3 Model Input'!E$44*'3 Model Input'!E$45)</f>
        <v>Blank</v>
      </c>
      <c r="N150" s="197" t="str">
        <f t="shared" si="40"/>
        <v>Blank</v>
      </c>
      <c r="O150" s="197" t="str">
        <f>IF(D150=0,"Blank",'3 Model Input'!E$49*(1-'3 Model Input'!E$51))</f>
        <v>Blank</v>
      </c>
      <c r="P150" s="197" t="str">
        <f t="shared" si="41"/>
        <v>Blank</v>
      </c>
      <c r="Q150" s="197" t="str">
        <f>IF(D150=0,"Blank",IF(D150="BEV",E150*(1-'3 Model Input'!E$54), E150))</f>
        <v>Blank</v>
      </c>
      <c r="R150" s="198" t="str">
        <f>IF(D150=0,"Blank",IF(D150="PHEV",F150/G150,F150*(1-'3 Model Input'!E$54)/G150))</f>
        <v>Blank</v>
      </c>
      <c r="S150" s="198" t="str">
        <f>IF(D150=0,"Blank",IF(D150="PHEV",MIN(M150,E150),MIN(M150,(E150*(1-'3 Model Input'!E$54)))))</f>
        <v>Blank</v>
      </c>
      <c r="T150" s="217" t="str">
        <f t="shared" si="42"/>
        <v>Blank</v>
      </c>
      <c r="U150" s="89"/>
      <c r="V150" s="216" t="str">
        <f>IF(D150=0,"Blank",P150*'3 Model Input'!E$50)</f>
        <v>Blank</v>
      </c>
      <c r="W150" s="197" t="str">
        <f t="shared" si="43"/>
        <v>Blank</v>
      </c>
      <c r="X150" s="197" t="str">
        <f t="shared" si="44"/>
        <v>Blank</v>
      </c>
      <c r="Y150" s="197" t="str">
        <f t="shared" si="45"/>
        <v>Blank</v>
      </c>
      <c r="Z150" s="197" t="str">
        <f t="shared" si="46"/>
        <v>Blank</v>
      </c>
      <c r="AA150" s="223" t="str" cm="1">
        <f t="array" ref="AA150">_xlfn.IFS(ISTEXT('3 Model Input'!F$70),"Missing",ISTEXT('3 Model Input'!I$70),"Missing",ISNUMBER('3 Model Input'!K$70),'3 Model Input'!K$70*P150)</f>
        <v>Missing</v>
      </c>
      <c r="AB150" s="89"/>
      <c r="AC150" s="227" t="str" cm="1">
        <f t="array" ref="AC150">IF(D150=0,"Blank",_xlfn.IFS('3 Model Input'!E$61=1,(V150*G150)/T150,'3 Model Input'!E$61=2,(W150*G150)/T150,'3 Model Input'!E$61=3,(X150*G150)/T150,'3 Model Input'!E$61=4,(Y150*G150)/T150,'3 Model Input'!E$61=5,(Z150*G150)/T150, ISTEXT('3 Model Input'!E$61),"Missing",'3 Model Input'!E$61=6,(AA150*G150)/T150))</f>
        <v>Blank</v>
      </c>
      <c r="AD150" s="202" t="str">
        <f t="shared" si="47"/>
        <v>Blank</v>
      </c>
      <c r="AE150" s="202" t="str">
        <f t="shared" si="48"/>
        <v>Blank</v>
      </c>
      <c r="AF150" s="217" t="str">
        <f t="shared" si="49"/>
        <v>Blank</v>
      </c>
      <c r="AG150" s="9" t="str" cm="1">
        <f t="array" ref="AG150">_xlfn.IFS(ISNUMBER(AC150), "", ISNUMBER(SEARCH("Blank", AC150)), "", ISERROR(AC150), "Bad input on tab 3")</f>
        <v/>
      </c>
    </row>
    <row r="151" spans="2:33" s="1" customFormat="1" ht="15" customHeight="1" x14ac:dyDescent="0.75">
      <c r="B151" s="205" t="str">
        <f>'5 Driver Data'!B151</f>
        <v>0143</v>
      </c>
      <c r="C151" s="193">
        <f>'5 Driver Data'!C151</f>
        <v>0</v>
      </c>
      <c r="D151" s="192">
        <f>'5 Driver Data'!D151</f>
        <v>0</v>
      </c>
      <c r="E151" s="191">
        <f>'5 Driver Data'!E151</f>
        <v>0</v>
      </c>
      <c r="F151" s="191">
        <f>'5 Driver Data'!F151</f>
        <v>0</v>
      </c>
      <c r="G151" s="191">
        <f>'5 Driver Data'!G151</f>
        <v>0</v>
      </c>
      <c r="H151" s="191">
        <f>'5 Driver Data'!H151</f>
        <v>0</v>
      </c>
      <c r="I151" s="191">
        <f>'5 Driver Data'!I151</f>
        <v>0</v>
      </c>
      <c r="J151" s="191">
        <f>'5 Driver Data'!J151</f>
        <v>0</v>
      </c>
      <c r="K151" s="206">
        <f>'5 Driver Data'!K151</f>
        <v>0</v>
      </c>
      <c r="M151" s="216" t="str">
        <f>IF(D151=0,"Blank",'3 Model Input'!E$44*'3 Model Input'!E$45)</f>
        <v>Blank</v>
      </c>
      <c r="N151" s="197" t="str">
        <f t="shared" si="40"/>
        <v>Blank</v>
      </c>
      <c r="O151" s="197" t="str">
        <f>IF(D151=0,"Blank",'3 Model Input'!E$49*(1-'3 Model Input'!E$51))</f>
        <v>Blank</v>
      </c>
      <c r="P151" s="197" t="str">
        <f t="shared" si="41"/>
        <v>Blank</v>
      </c>
      <c r="Q151" s="197" t="str">
        <f>IF(D151=0,"Blank",IF(D151="BEV",E151*(1-'3 Model Input'!E$54), E151))</f>
        <v>Blank</v>
      </c>
      <c r="R151" s="198" t="str">
        <f>IF(D151=0,"Blank",IF(D151="PHEV",F151/G151,F151*(1-'3 Model Input'!E$54)/G151))</f>
        <v>Blank</v>
      </c>
      <c r="S151" s="198" t="str">
        <f>IF(D151=0,"Blank",IF(D151="PHEV",MIN(M151,E151),MIN(M151,(E151*(1-'3 Model Input'!E$54)))))</f>
        <v>Blank</v>
      </c>
      <c r="T151" s="217" t="str">
        <f t="shared" si="42"/>
        <v>Blank</v>
      </c>
      <c r="U151" s="89"/>
      <c r="V151" s="216" t="str">
        <f>IF(D151=0,"Blank",P151*'3 Model Input'!E$50)</f>
        <v>Blank</v>
      </c>
      <c r="W151" s="197" t="str">
        <f t="shared" si="43"/>
        <v>Blank</v>
      </c>
      <c r="X151" s="197" t="str">
        <f t="shared" si="44"/>
        <v>Blank</v>
      </c>
      <c r="Y151" s="197" t="str">
        <f t="shared" si="45"/>
        <v>Blank</v>
      </c>
      <c r="Z151" s="197" t="str">
        <f t="shared" si="46"/>
        <v>Blank</v>
      </c>
      <c r="AA151" s="223" t="str" cm="1">
        <f t="array" ref="AA151">_xlfn.IFS(ISTEXT('3 Model Input'!F$70),"Missing",ISTEXT('3 Model Input'!I$70),"Missing",ISNUMBER('3 Model Input'!K$70),'3 Model Input'!K$70*P151)</f>
        <v>Missing</v>
      </c>
      <c r="AB151" s="89"/>
      <c r="AC151" s="227" t="str" cm="1">
        <f t="array" ref="AC151">IF(D151=0,"Blank",_xlfn.IFS('3 Model Input'!E$61=1,(V151*G151)/T151,'3 Model Input'!E$61=2,(W151*G151)/T151,'3 Model Input'!E$61=3,(X151*G151)/T151,'3 Model Input'!E$61=4,(Y151*G151)/T151,'3 Model Input'!E$61=5,(Z151*G151)/T151, ISTEXT('3 Model Input'!E$61),"Missing",'3 Model Input'!E$61=6,(AA151*G151)/T151))</f>
        <v>Blank</v>
      </c>
      <c r="AD151" s="202" t="str">
        <f t="shared" si="47"/>
        <v>Blank</v>
      </c>
      <c r="AE151" s="202" t="str">
        <f t="shared" si="48"/>
        <v>Blank</v>
      </c>
      <c r="AF151" s="217" t="str">
        <f t="shared" si="49"/>
        <v>Blank</v>
      </c>
      <c r="AG151" s="9" t="str" cm="1">
        <f t="array" ref="AG151">_xlfn.IFS(ISNUMBER(AC151), "", ISNUMBER(SEARCH("Blank", AC151)), "", ISERROR(AC151), "Bad input on tab 3")</f>
        <v/>
      </c>
    </row>
    <row r="152" spans="2:33" s="1" customFormat="1" ht="15" customHeight="1" x14ac:dyDescent="0.75">
      <c r="B152" s="205" t="str">
        <f>'5 Driver Data'!B152</f>
        <v>0144</v>
      </c>
      <c r="C152" s="193">
        <f>'5 Driver Data'!C152</f>
        <v>0</v>
      </c>
      <c r="D152" s="192">
        <f>'5 Driver Data'!D152</f>
        <v>0</v>
      </c>
      <c r="E152" s="191">
        <f>'5 Driver Data'!E152</f>
        <v>0</v>
      </c>
      <c r="F152" s="191">
        <f>'5 Driver Data'!F152</f>
        <v>0</v>
      </c>
      <c r="G152" s="191">
        <f>'5 Driver Data'!G152</f>
        <v>0</v>
      </c>
      <c r="H152" s="191">
        <f>'5 Driver Data'!H152</f>
        <v>0</v>
      </c>
      <c r="I152" s="191">
        <f>'5 Driver Data'!I152</f>
        <v>0</v>
      </c>
      <c r="J152" s="191">
        <f>'5 Driver Data'!J152</f>
        <v>0</v>
      </c>
      <c r="K152" s="206">
        <f>'5 Driver Data'!K152</f>
        <v>0</v>
      </c>
      <c r="M152" s="216" t="str">
        <f>IF(D152=0,"Blank",'3 Model Input'!E$44*'3 Model Input'!E$45)</f>
        <v>Blank</v>
      </c>
      <c r="N152" s="197" t="str">
        <f t="shared" si="40"/>
        <v>Blank</v>
      </c>
      <c r="O152" s="197" t="str">
        <f>IF(D152=0,"Blank",'3 Model Input'!E$49*(1-'3 Model Input'!E$51))</f>
        <v>Blank</v>
      </c>
      <c r="P152" s="197" t="str">
        <f t="shared" si="41"/>
        <v>Blank</v>
      </c>
      <c r="Q152" s="197" t="str">
        <f>IF(D152=0,"Blank",IF(D152="BEV",E152*(1-'3 Model Input'!E$54), E152))</f>
        <v>Blank</v>
      </c>
      <c r="R152" s="198" t="str">
        <f>IF(D152=0,"Blank",IF(D152="PHEV",F152/G152,F152*(1-'3 Model Input'!E$54)/G152))</f>
        <v>Blank</v>
      </c>
      <c r="S152" s="198" t="str">
        <f>IF(D152=0,"Blank",IF(D152="PHEV",MIN(M152,E152),MIN(M152,(E152*(1-'3 Model Input'!E$54)))))</f>
        <v>Blank</v>
      </c>
      <c r="T152" s="217" t="str">
        <f t="shared" si="42"/>
        <v>Blank</v>
      </c>
      <c r="U152" s="89"/>
      <c r="V152" s="216" t="str">
        <f>IF(D152=0,"Blank",P152*'3 Model Input'!E$50)</f>
        <v>Blank</v>
      </c>
      <c r="W152" s="197" t="str">
        <f t="shared" si="43"/>
        <v>Blank</v>
      </c>
      <c r="X152" s="197" t="str">
        <f t="shared" si="44"/>
        <v>Blank</v>
      </c>
      <c r="Y152" s="197" t="str">
        <f t="shared" si="45"/>
        <v>Blank</v>
      </c>
      <c r="Z152" s="197" t="str">
        <f t="shared" si="46"/>
        <v>Blank</v>
      </c>
      <c r="AA152" s="223" t="str" cm="1">
        <f t="array" ref="AA152">_xlfn.IFS(ISTEXT('3 Model Input'!F$70),"Missing",ISTEXT('3 Model Input'!I$70),"Missing",ISNUMBER('3 Model Input'!K$70),'3 Model Input'!K$70*P152)</f>
        <v>Missing</v>
      </c>
      <c r="AB152" s="89"/>
      <c r="AC152" s="227" t="str" cm="1">
        <f t="array" ref="AC152">IF(D152=0,"Blank",_xlfn.IFS('3 Model Input'!E$61=1,(V152*G152)/T152,'3 Model Input'!E$61=2,(W152*G152)/T152,'3 Model Input'!E$61=3,(X152*G152)/T152,'3 Model Input'!E$61=4,(Y152*G152)/T152,'3 Model Input'!E$61=5,(Z152*G152)/T152, ISTEXT('3 Model Input'!E$61),"Missing",'3 Model Input'!E$61=6,(AA152*G152)/T152))</f>
        <v>Blank</v>
      </c>
      <c r="AD152" s="202" t="str">
        <f t="shared" si="47"/>
        <v>Blank</v>
      </c>
      <c r="AE152" s="202" t="str">
        <f t="shared" si="48"/>
        <v>Blank</v>
      </c>
      <c r="AF152" s="217" t="str">
        <f t="shared" si="49"/>
        <v>Blank</v>
      </c>
      <c r="AG152" s="9" t="str" cm="1">
        <f t="array" ref="AG152">_xlfn.IFS(ISNUMBER(AC152), "", ISNUMBER(SEARCH("Blank", AC152)), "", ISERROR(AC152), "Bad input on tab 3")</f>
        <v/>
      </c>
    </row>
    <row r="153" spans="2:33" s="1" customFormat="1" ht="15" customHeight="1" x14ac:dyDescent="0.75">
      <c r="B153" s="205" t="str">
        <f>'5 Driver Data'!B153</f>
        <v>0145</v>
      </c>
      <c r="C153" s="193">
        <f>'5 Driver Data'!C153</f>
        <v>0</v>
      </c>
      <c r="D153" s="192">
        <f>'5 Driver Data'!D153</f>
        <v>0</v>
      </c>
      <c r="E153" s="191">
        <f>'5 Driver Data'!E153</f>
        <v>0</v>
      </c>
      <c r="F153" s="191">
        <f>'5 Driver Data'!F153</f>
        <v>0</v>
      </c>
      <c r="G153" s="191">
        <f>'5 Driver Data'!G153</f>
        <v>0</v>
      </c>
      <c r="H153" s="191">
        <f>'5 Driver Data'!H153</f>
        <v>0</v>
      </c>
      <c r="I153" s="191">
        <f>'5 Driver Data'!I153</f>
        <v>0</v>
      </c>
      <c r="J153" s="191">
        <f>'5 Driver Data'!J153</f>
        <v>0</v>
      </c>
      <c r="K153" s="206">
        <f>'5 Driver Data'!K153</f>
        <v>0</v>
      </c>
      <c r="M153" s="216" t="str">
        <f>IF(D153=0,"Blank",'3 Model Input'!E$44*'3 Model Input'!E$45)</f>
        <v>Blank</v>
      </c>
      <c r="N153" s="197" t="str">
        <f t="shared" si="40"/>
        <v>Blank</v>
      </c>
      <c r="O153" s="197" t="str">
        <f>IF(D153=0,"Blank",'3 Model Input'!E$49*(1-'3 Model Input'!E$51))</f>
        <v>Blank</v>
      </c>
      <c r="P153" s="197" t="str">
        <f t="shared" si="41"/>
        <v>Blank</v>
      </c>
      <c r="Q153" s="197" t="str">
        <f>IF(D153=0,"Blank",IF(D153="BEV",E153*(1-'3 Model Input'!E$54), E153))</f>
        <v>Blank</v>
      </c>
      <c r="R153" s="198" t="str">
        <f>IF(D153=0,"Blank",IF(D153="PHEV",F153/G153,F153*(1-'3 Model Input'!E$54)/G153))</f>
        <v>Blank</v>
      </c>
      <c r="S153" s="198" t="str">
        <f>IF(D153=0,"Blank",IF(D153="PHEV",MIN(M153,E153),MIN(M153,(E153*(1-'3 Model Input'!E$54)))))</f>
        <v>Blank</v>
      </c>
      <c r="T153" s="217" t="str">
        <f t="shared" si="42"/>
        <v>Blank</v>
      </c>
      <c r="U153" s="89"/>
      <c r="V153" s="216" t="str">
        <f>IF(D153=0,"Blank",P153*'3 Model Input'!E$50)</f>
        <v>Blank</v>
      </c>
      <c r="W153" s="197" t="str">
        <f t="shared" si="43"/>
        <v>Blank</v>
      </c>
      <c r="X153" s="197" t="str">
        <f t="shared" si="44"/>
        <v>Blank</v>
      </c>
      <c r="Y153" s="197" t="str">
        <f t="shared" si="45"/>
        <v>Blank</v>
      </c>
      <c r="Z153" s="197" t="str">
        <f t="shared" si="46"/>
        <v>Blank</v>
      </c>
      <c r="AA153" s="223" t="str" cm="1">
        <f t="array" ref="AA153">_xlfn.IFS(ISTEXT('3 Model Input'!F$70),"Missing",ISTEXT('3 Model Input'!I$70),"Missing",ISNUMBER('3 Model Input'!K$70),'3 Model Input'!K$70*P153)</f>
        <v>Missing</v>
      </c>
      <c r="AB153" s="89"/>
      <c r="AC153" s="227" t="str" cm="1">
        <f t="array" ref="AC153">IF(D153=0,"Blank",_xlfn.IFS('3 Model Input'!E$61=1,(V153*G153)/T153,'3 Model Input'!E$61=2,(W153*G153)/T153,'3 Model Input'!E$61=3,(X153*G153)/T153,'3 Model Input'!E$61=4,(Y153*G153)/T153,'3 Model Input'!E$61=5,(Z153*G153)/T153, ISTEXT('3 Model Input'!E$61),"Missing",'3 Model Input'!E$61=6,(AA153*G153)/T153))</f>
        <v>Blank</v>
      </c>
      <c r="AD153" s="202" t="str">
        <f t="shared" si="47"/>
        <v>Blank</v>
      </c>
      <c r="AE153" s="202" t="str">
        <f t="shared" si="48"/>
        <v>Blank</v>
      </c>
      <c r="AF153" s="217" t="str">
        <f t="shared" si="49"/>
        <v>Blank</v>
      </c>
      <c r="AG153" s="9" t="str" cm="1">
        <f t="array" ref="AG153">_xlfn.IFS(ISNUMBER(AC153), "", ISNUMBER(SEARCH("Blank", AC153)), "", ISERROR(AC153), "Bad input on tab 3")</f>
        <v/>
      </c>
    </row>
    <row r="154" spans="2:33" s="1" customFormat="1" ht="15" customHeight="1" x14ac:dyDescent="0.75">
      <c r="B154" s="205" t="str">
        <f>'5 Driver Data'!B154</f>
        <v>0146</v>
      </c>
      <c r="C154" s="193">
        <f>'5 Driver Data'!C154</f>
        <v>0</v>
      </c>
      <c r="D154" s="192">
        <f>'5 Driver Data'!D154</f>
        <v>0</v>
      </c>
      <c r="E154" s="191">
        <f>'5 Driver Data'!E154</f>
        <v>0</v>
      </c>
      <c r="F154" s="191">
        <f>'5 Driver Data'!F154</f>
        <v>0</v>
      </c>
      <c r="G154" s="191">
        <f>'5 Driver Data'!G154</f>
        <v>0</v>
      </c>
      <c r="H154" s="191">
        <f>'5 Driver Data'!H154</f>
        <v>0</v>
      </c>
      <c r="I154" s="191">
        <f>'5 Driver Data'!I154</f>
        <v>0</v>
      </c>
      <c r="J154" s="191">
        <f>'5 Driver Data'!J154</f>
        <v>0</v>
      </c>
      <c r="K154" s="206">
        <f>'5 Driver Data'!K154</f>
        <v>0</v>
      </c>
      <c r="M154" s="216" t="str">
        <f>IF(D154=0,"Blank",'3 Model Input'!E$44*'3 Model Input'!E$45)</f>
        <v>Blank</v>
      </c>
      <c r="N154" s="197" t="str">
        <f t="shared" si="40"/>
        <v>Blank</v>
      </c>
      <c r="O154" s="197" t="str">
        <f>IF(D154=0,"Blank",'3 Model Input'!E$49*(1-'3 Model Input'!E$51))</f>
        <v>Blank</v>
      </c>
      <c r="P154" s="197" t="str">
        <f t="shared" si="41"/>
        <v>Blank</v>
      </c>
      <c r="Q154" s="197" t="str">
        <f>IF(D154=0,"Blank",IF(D154="BEV",E154*(1-'3 Model Input'!E$54), E154))</f>
        <v>Blank</v>
      </c>
      <c r="R154" s="198" t="str">
        <f>IF(D154=0,"Blank",IF(D154="PHEV",F154/G154,F154*(1-'3 Model Input'!E$54)/G154))</f>
        <v>Blank</v>
      </c>
      <c r="S154" s="198" t="str">
        <f>IF(D154=0,"Blank",IF(D154="PHEV",MIN(M154,E154),MIN(M154,(E154*(1-'3 Model Input'!E$54)))))</f>
        <v>Blank</v>
      </c>
      <c r="T154" s="217" t="str">
        <f t="shared" si="42"/>
        <v>Blank</v>
      </c>
      <c r="U154" s="89"/>
      <c r="V154" s="216" t="str">
        <f>IF(D154=0,"Blank",P154*'3 Model Input'!E$50)</f>
        <v>Blank</v>
      </c>
      <c r="W154" s="197" t="str">
        <f t="shared" si="43"/>
        <v>Blank</v>
      </c>
      <c r="X154" s="197" t="str">
        <f t="shared" si="44"/>
        <v>Blank</v>
      </c>
      <c r="Y154" s="197" t="str">
        <f t="shared" si="45"/>
        <v>Blank</v>
      </c>
      <c r="Z154" s="197" t="str">
        <f t="shared" si="46"/>
        <v>Blank</v>
      </c>
      <c r="AA154" s="223" t="str" cm="1">
        <f t="array" ref="AA154">_xlfn.IFS(ISTEXT('3 Model Input'!F$70),"Missing",ISTEXT('3 Model Input'!I$70),"Missing",ISNUMBER('3 Model Input'!K$70),'3 Model Input'!K$70*P154)</f>
        <v>Missing</v>
      </c>
      <c r="AB154" s="89"/>
      <c r="AC154" s="227" t="str" cm="1">
        <f t="array" ref="AC154">IF(D154=0,"Blank",_xlfn.IFS('3 Model Input'!E$61=1,(V154*G154)/T154,'3 Model Input'!E$61=2,(W154*G154)/T154,'3 Model Input'!E$61=3,(X154*G154)/T154,'3 Model Input'!E$61=4,(Y154*G154)/T154,'3 Model Input'!E$61=5,(Z154*G154)/T154, ISTEXT('3 Model Input'!E$61),"Missing",'3 Model Input'!E$61=6,(AA154*G154)/T154))</f>
        <v>Blank</v>
      </c>
      <c r="AD154" s="202" t="str">
        <f t="shared" si="47"/>
        <v>Blank</v>
      </c>
      <c r="AE154" s="202" t="str">
        <f t="shared" si="48"/>
        <v>Blank</v>
      </c>
      <c r="AF154" s="217" t="str">
        <f t="shared" si="49"/>
        <v>Blank</v>
      </c>
      <c r="AG154" s="9" t="str" cm="1">
        <f t="array" ref="AG154">_xlfn.IFS(ISNUMBER(AC154), "", ISNUMBER(SEARCH("Blank", AC154)), "", ISERROR(AC154), "Bad input on tab 3")</f>
        <v/>
      </c>
    </row>
    <row r="155" spans="2:33" s="1" customFormat="1" ht="15" customHeight="1" x14ac:dyDescent="0.75">
      <c r="B155" s="205" t="str">
        <f>'5 Driver Data'!B155</f>
        <v>0147</v>
      </c>
      <c r="C155" s="193">
        <f>'5 Driver Data'!C155</f>
        <v>0</v>
      </c>
      <c r="D155" s="192">
        <f>'5 Driver Data'!D155</f>
        <v>0</v>
      </c>
      <c r="E155" s="191">
        <f>'5 Driver Data'!E155</f>
        <v>0</v>
      </c>
      <c r="F155" s="191">
        <f>'5 Driver Data'!F155</f>
        <v>0</v>
      </c>
      <c r="G155" s="191">
        <f>'5 Driver Data'!G155</f>
        <v>0</v>
      </c>
      <c r="H155" s="191">
        <f>'5 Driver Data'!H155</f>
        <v>0</v>
      </c>
      <c r="I155" s="191">
        <f>'5 Driver Data'!I155</f>
        <v>0</v>
      </c>
      <c r="J155" s="191">
        <f>'5 Driver Data'!J155</f>
        <v>0</v>
      </c>
      <c r="K155" s="206">
        <f>'5 Driver Data'!K155</f>
        <v>0</v>
      </c>
      <c r="M155" s="216" t="str">
        <f>IF(D155=0,"Blank",'3 Model Input'!E$44*'3 Model Input'!E$45)</f>
        <v>Blank</v>
      </c>
      <c r="N155" s="197" t="str">
        <f t="shared" si="40"/>
        <v>Blank</v>
      </c>
      <c r="O155" s="197" t="str">
        <f>IF(D155=0,"Blank",'3 Model Input'!E$49*(1-'3 Model Input'!E$51))</f>
        <v>Blank</v>
      </c>
      <c r="P155" s="197" t="str">
        <f t="shared" si="41"/>
        <v>Blank</v>
      </c>
      <c r="Q155" s="197" t="str">
        <f>IF(D155=0,"Blank",IF(D155="BEV",E155*(1-'3 Model Input'!E$54), E155))</f>
        <v>Blank</v>
      </c>
      <c r="R155" s="198" t="str">
        <f>IF(D155=0,"Blank",IF(D155="PHEV",F155/G155,F155*(1-'3 Model Input'!E$54)/G155))</f>
        <v>Blank</v>
      </c>
      <c r="S155" s="198" t="str">
        <f>IF(D155=0,"Blank",IF(D155="PHEV",MIN(M155,E155),MIN(M155,(E155*(1-'3 Model Input'!E$54)))))</f>
        <v>Blank</v>
      </c>
      <c r="T155" s="217" t="str">
        <f t="shared" si="42"/>
        <v>Blank</v>
      </c>
      <c r="U155" s="89"/>
      <c r="V155" s="216" t="str">
        <f>IF(D155=0,"Blank",P155*'3 Model Input'!E$50)</f>
        <v>Blank</v>
      </c>
      <c r="W155" s="197" t="str">
        <f t="shared" si="43"/>
        <v>Blank</v>
      </c>
      <c r="X155" s="197" t="str">
        <f t="shared" si="44"/>
        <v>Blank</v>
      </c>
      <c r="Y155" s="197" t="str">
        <f t="shared" si="45"/>
        <v>Blank</v>
      </c>
      <c r="Z155" s="197" t="str">
        <f t="shared" si="46"/>
        <v>Blank</v>
      </c>
      <c r="AA155" s="223" t="str" cm="1">
        <f t="array" ref="AA155">_xlfn.IFS(ISTEXT('3 Model Input'!F$70),"Missing",ISTEXT('3 Model Input'!I$70),"Missing",ISNUMBER('3 Model Input'!K$70),'3 Model Input'!K$70*P155)</f>
        <v>Missing</v>
      </c>
      <c r="AB155" s="89"/>
      <c r="AC155" s="227" t="str" cm="1">
        <f t="array" ref="AC155">IF(D155=0,"Blank",_xlfn.IFS('3 Model Input'!E$61=1,(V155*G155)/T155,'3 Model Input'!E$61=2,(W155*G155)/T155,'3 Model Input'!E$61=3,(X155*G155)/T155,'3 Model Input'!E$61=4,(Y155*G155)/T155,'3 Model Input'!E$61=5,(Z155*G155)/T155, ISTEXT('3 Model Input'!E$61),"Missing",'3 Model Input'!E$61=6,(AA155*G155)/T155))</f>
        <v>Blank</v>
      </c>
      <c r="AD155" s="202" t="str">
        <f t="shared" si="47"/>
        <v>Blank</v>
      </c>
      <c r="AE155" s="202" t="str">
        <f t="shared" si="48"/>
        <v>Blank</v>
      </c>
      <c r="AF155" s="217" t="str">
        <f t="shared" si="49"/>
        <v>Blank</v>
      </c>
      <c r="AG155" s="9" t="str" cm="1">
        <f t="array" ref="AG155">_xlfn.IFS(ISNUMBER(AC155), "", ISNUMBER(SEARCH("Blank", AC155)), "", ISERROR(AC155), "Bad input on tab 3")</f>
        <v/>
      </c>
    </row>
    <row r="156" spans="2:33" s="1" customFormat="1" ht="15" customHeight="1" x14ac:dyDescent="0.75">
      <c r="B156" s="205" t="str">
        <f>'5 Driver Data'!B156</f>
        <v>0148</v>
      </c>
      <c r="C156" s="193">
        <f>'5 Driver Data'!C156</f>
        <v>0</v>
      </c>
      <c r="D156" s="192">
        <f>'5 Driver Data'!D156</f>
        <v>0</v>
      </c>
      <c r="E156" s="191">
        <f>'5 Driver Data'!E156</f>
        <v>0</v>
      </c>
      <c r="F156" s="191">
        <f>'5 Driver Data'!F156</f>
        <v>0</v>
      </c>
      <c r="G156" s="191">
        <f>'5 Driver Data'!G156</f>
        <v>0</v>
      </c>
      <c r="H156" s="191">
        <f>'5 Driver Data'!H156</f>
        <v>0</v>
      </c>
      <c r="I156" s="191">
        <f>'5 Driver Data'!I156</f>
        <v>0</v>
      </c>
      <c r="J156" s="191">
        <f>'5 Driver Data'!J156</f>
        <v>0</v>
      </c>
      <c r="K156" s="206">
        <f>'5 Driver Data'!K156</f>
        <v>0</v>
      </c>
      <c r="M156" s="216" t="str">
        <f>IF(D156=0,"Blank",'3 Model Input'!E$44*'3 Model Input'!E$45)</f>
        <v>Blank</v>
      </c>
      <c r="N156" s="197" t="str">
        <f t="shared" si="40"/>
        <v>Blank</v>
      </c>
      <c r="O156" s="197" t="str">
        <f>IF(D156=0,"Blank",'3 Model Input'!E$49*(1-'3 Model Input'!E$51))</f>
        <v>Blank</v>
      </c>
      <c r="P156" s="197" t="str">
        <f t="shared" si="41"/>
        <v>Blank</v>
      </c>
      <c r="Q156" s="197" t="str">
        <f>IF(D156=0,"Blank",IF(D156="BEV",E156*(1-'3 Model Input'!E$54), E156))</f>
        <v>Blank</v>
      </c>
      <c r="R156" s="198" t="str">
        <f>IF(D156=0,"Blank",IF(D156="PHEV",F156/G156,F156*(1-'3 Model Input'!E$54)/G156))</f>
        <v>Blank</v>
      </c>
      <c r="S156" s="198" t="str">
        <f>IF(D156=0,"Blank",IF(D156="PHEV",MIN(M156,E156),MIN(M156,(E156*(1-'3 Model Input'!E$54)))))</f>
        <v>Blank</v>
      </c>
      <c r="T156" s="217" t="str">
        <f t="shared" si="42"/>
        <v>Blank</v>
      </c>
      <c r="U156" s="89"/>
      <c r="V156" s="216" t="str">
        <f>IF(D156=0,"Blank",P156*'3 Model Input'!E$50)</f>
        <v>Blank</v>
      </c>
      <c r="W156" s="197" t="str">
        <f t="shared" si="43"/>
        <v>Blank</v>
      </c>
      <c r="X156" s="197" t="str">
        <f t="shared" si="44"/>
        <v>Blank</v>
      </c>
      <c r="Y156" s="197" t="str">
        <f t="shared" si="45"/>
        <v>Blank</v>
      </c>
      <c r="Z156" s="197" t="str">
        <f t="shared" si="46"/>
        <v>Blank</v>
      </c>
      <c r="AA156" s="223" t="str" cm="1">
        <f t="array" ref="AA156">_xlfn.IFS(ISTEXT('3 Model Input'!F$70),"Missing",ISTEXT('3 Model Input'!I$70),"Missing",ISNUMBER('3 Model Input'!K$70),'3 Model Input'!K$70*P156)</f>
        <v>Missing</v>
      </c>
      <c r="AB156" s="89"/>
      <c r="AC156" s="227" t="str" cm="1">
        <f t="array" ref="AC156">IF(D156=0,"Blank",_xlfn.IFS('3 Model Input'!E$61=1,(V156*G156)/T156,'3 Model Input'!E$61=2,(W156*G156)/T156,'3 Model Input'!E$61=3,(X156*G156)/T156,'3 Model Input'!E$61=4,(Y156*G156)/T156,'3 Model Input'!E$61=5,(Z156*G156)/T156, ISTEXT('3 Model Input'!E$61),"Missing",'3 Model Input'!E$61=6,(AA156*G156)/T156))</f>
        <v>Blank</v>
      </c>
      <c r="AD156" s="202" t="str">
        <f t="shared" si="47"/>
        <v>Blank</v>
      </c>
      <c r="AE156" s="202" t="str">
        <f t="shared" si="48"/>
        <v>Blank</v>
      </c>
      <c r="AF156" s="217" t="str">
        <f t="shared" si="49"/>
        <v>Blank</v>
      </c>
      <c r="AG156" s="9" t="str" cm="1">
        <f t="array" ref="AG156">_xlfn.IFS(ISNUMBER(AC156), "", ISNUMBER(SEARCH("Blank", AC156)), "", ISERROR(AC156), "Bad input on tab 3")</f>
        <v/>
      </c>
    </row>
    <row r="157" spans="2:33" s="1" customFormat="1" ht="15" customHeight="1" x14ac:dyDescent="0.75">
      <c r="B157" s="205" t="str">
        <f>'5 Driver Data'!B157</f>
        <v>0149</v>
      </c>
      <c r="C157" s="193">
        <f>'5 Driver Data'!C157</f>
        <v>0</v>
      </c>
      <c r="D157" s="192">
        <f>'5 Driver Data'!D157</f>
        <v>0</v>
      </c>
      <c r="E157" s="191">
        <f>'5 Driver Data'!E157</f>
        <v>0</v>
      </c>
      <c r="F157" s="191">
        <f>'5 Driver Data'!F157</f>
        <v>0</v>
      </c>
      <c r="G157" s="191">
        <f>'5 Driver Data'!G157</f>
        <v>0</v>
      </c>
      <c r="H157" s="191">
        <f>'5 Driver Data'!H157</f>
        <v>0</v>
      </c>
      <c r="I157" s="191">
        <f>'5 Driver Data'!I157</f>
        <v>0</v>
      </c>
      <c r="J157" s="191">
        <f>'5 Driver Data'!J157</f>
        <v>0</v>
      </c>
      <c r="K157" s="206">
        <f>'5 Driver Data'!K157</f>
        <v>0</v>
      </c>
      <c r="M157" s="216" t="str">
        <f>IF(D157=0,"Blank",'3 Model Input'!E$44*'3 Model Input'!E$45)</f>
        <v>Blank</v>
      </c>
      <c r="N157" s="197" t="str">
        <f t="shared" si="40"/>
        <v>Blank</v>
      </c>
      <c r="O157" s="197" t="str">
        <f>IF(D157=0,"Blank",'3 Model Input'!E$49*(1-'3 Model Input'!E$51))</f>
        <v>Blank</v>
      </c>
      <c r="P157" s="197" t="str">
        <f t="shared" si="41"/>
        <v>Blank</v>
      </c>
      <c r="Q157" s="197" t="str">
        <f>IF(D157=0,"Blank",IF(D157="BEV",E157*(1-'3 Model Input'!E$54), E157))</f>
        <v>Blank</v>
      </c>
      <c r="R157" s="198" t="str">
        <f>IF(D157=0,"Blank",IF(D157="PHEV",F157/G157,F157*(1-'3 Model Input'!E$54)/G157))</f>
        <v>Blank</v>
      </c>
      <c r="S157" s="198" t="str">
        <f>IF(D157=0,"Blank",IF(D157="PHEV",MIN(M157,E157),MIN(M157,(E157*(1-'3 Model Input'!E$54)))))</f>
        <v>Blank</v>
      </c>
      <c r="T157" s="217" t="str">
        <f t="shared" si="42"/>
        <v>Blank</v>
      </c>
      <c r="U157" s="89"/>
      <c r="V157" s="216" t="str">
        <f>IF(D157=0,"Blank",P157*'3 Model Input'!E$50)</f>
        <v>Blank</v>
      </c>
      <c r="W157" s="197" t="str">
        <f t="shared" si="43"/>
        <v>Blank</v>
      </c>
      <c r="X157" s="197" t="str">
        <f t="shared" si="44"/>
        <v>Blank</v>
      </c>
      <c r="Y157" s="197" t="str">
        <f t="shared" si="45"/>
        <v>Blank</v>
      </c>
      <c r="Z157" s="197" t="str">
        <f t="shared" si="46"/>
        <v>Blank</v>
      </c>
      <c r="AA157" s="223" t="str" cm="1">
        <f t="array" ref="AA157">_xlfn.IFS(ISTEXT('3 Model Input'!F$70),"Missing",ISTEXT('3 Model Input'!I$70),"Missing",ISNUMBER('3 Model Input'!K$70),'3 Model Input'!K$70*P157)</f>
        <v>Missing</v>
      </c>
      <c r="AB157" s="89"/>
      <c r="AC157" s="227" t="str" cm="1">
        <f t="array" ref="AC157">IF(D157=0,"Blank",_xlfn.IFS('3 Model Input'!E$61=1,(V157*G157)/T157,'3 Model Input'!E$61=2,(W157*G157)/T157,'3 Model Input'!E$61=3,(X157*G157)/T157,'3 Model Input'!E$61=4,(Y157*G157)/T157,'3 Model Input'!E$61=5,(Z157*G157)/T157, ISTEXT('3 Model Input'!E$61),"Missing",'3 Model Input'!E$61=6,(AA157*G157)/T157))</f>
        <v>Blank</v>
      </c>
      <c r="AD157" s="202" t="str">
        <f t="shared" si="47"/>
        <v>Blank</v>
      </c>
      <c r="AE157" s="202" t="str">
        <f t="shared" si="48"/>
        <v>Blank</v>
      </c>
      <c r="AF157" s="217" t="str">
        <f t="shared" si="49"/>
        <v>Blank</v>
      </c>
      <c r="AG157" s="9" t="str" cm="1">
        <f t="array" ref="AG157">_xlfn.IFS(ISNUMBER(AC157), "", ISNUMBER(SEARCH("Blank", AC157)), "", ISERROR(AC157), "Bad input on tab 3")</f>
        <v/>
      </c>
    </row>
    <row r="158" spans="2:33" s="1" customFormat="1" ht="15" customHeight="1" x14ac:dyDescent="0.75">
      <c r="B158" s="205" t="str">
        <f>'5 Driver Data'!B158</f>
        <v>0150</v>
      </c>
      <c r="C158" s="193">
        <f>'5 Driver Data'!C158</f>
        <v>0</v>
      </c>
      <c r="D158" s="192">
        <f>'5 Driver Data'!D158</f>
        <v>0</v>
      </c>
      <c r="E158" s="191">
        <f>'5 Driver Data'!E158</f>
        <v>0</v>
      </c>
      <c r="F158" s="191">
        <f>'5 Driver Data'!F158</f>
        <v>0</v>
      </c>
      <c r="G158" s="191">
        <f>'5 Driver Data'!G158</f>
        <v>0</v>
      </c>
      <c r="H158" s="191">
        <f>'5 Driver Data'!H158</f>
        <v>0</v>
      </c>
      <c r="I158" s="191">
        <f>'5 Driver Data'!I158</f>
        <v>0</v>
      </c>
      <c r="J158" s="191">
        <f>'5 Driver Data'!J158</f>
        <v>0</v>
      </c>
      <c r="K158" s="206">
        <f>'5 Driver Data'!K158</f>
        <v>0</v>
      </c>
      <c r="M158" s="216" t="str">
        <f>IF(D158=0,"Blank",'3 Model Input'!E$44*'3 Model Input'!E$45)</f>
        <v>Blank</v>
      </c>
      <c r="N158" s="197" t="str">
        <f t="shared" si="40"/>
        <v>Blank</v>
      </c>
      <c r="O158" s="197" t="str">
        <f>IF(D158=0,"Blank",'3 Model Input'!E$49*(1-'3 Model Input'!E$51))</f>
        <v>Blank</v>
      </c>
      <c r="P158" s="197" t="str">
        <f t="shared" si="41"/>
        <v>Blank</v>
      </c>
      <c r="Q158" s="197" t="str">
        <f>IF(D158=0,"Blank",IF(D158="BEV",E158*(1-'3 Model Input'!E$54), E158))</f>
        <v>Blank</v>
      </c>
      <c r="R158" s="198" t="str">
        <f>IF(D158=0,"Blank",IF(D158="PHEV",F158/G158,F158*(1-'3 Model Input'!E$54)/G158))</f>
        <v>Blank</v>
      </c>
      <c r="S158" s="198" t="str">
        <f>IF(D158=0,"Blank",IF(D158="PHEV",MIN(M158,E158),MIN(M158,(E158*(1-'3 Model Input'!E$54)))))</f>
        <v>Blank</v>
      </c>
      <c r="T158" s="217" t="str">
        <f t="shared" si="42"/>
        <v>Blank</v>
      </c>
      <c r="U158" s="89"/>
      <c r="V158" s="216" t="str">
        <f>IF(D158=0,"Blank",P158*'3 Model Input'!E$50)</f>
        <v>Blank</v>
      </c>
      <c r="W158" s="197" t="str">
        <f t="shared" si="43"/>
        <v>Blank</v>
      </c>
      <c r="X158" s="197" t="str">
        <f t="shared" si="44"/>
        <v>Blank</v>
      </c>
      <c r="Y158" s="197" t="str">
        <f t="shared" si="45"/>
        <v>Blank</v>
      </c>
      <c r="Z158" s="197" t="str">
        <f t="shared" si="46"/>
        <v>Blank</v>
      </c>
      <c r="AA158" s="223" t="str" cm="1">
        <f t="array" ref="AA158">_xlfn.IFS(ISTEXT('3 Model Input'!F$70),"Missing",ISTEXT('3 Model Input'!I$70),"Missing",ISNUMBER('3 Model Input'!K$70),'3 Model Input'!K$70*P158)</f>
        <v>Missing</v>
      </c>
      <c r="AB158" s="89"/>
      <c r="AC158" s="227" t="str" cm="1">
        <f t="array" ref="AC158">IF(D158=0,"Blank",_xlfn.IFS('3 Model Input'!E$61=1,(V158*G158)/T158,'3 Model Input'!E$61=2,(W158*G158)/T158,'3 Model Input'!E$61=3,(X158*G158)/T158,'3 Model Input'!E$61=4,(Y158*G158)/T158,'3 Model Input'!E$61=5,(Z158*G158)/T158, ISTEXT('3 Model Input'!E$61),"Missing",'3 Model Input'!E$61=6,(AA158*G158)/T158))</f>
        <v>Blank</v>
      </c>
      <c r="AD158" s="202" t="str">
        <f t="shared" si="47"/>
        <v>Blank</v>
      </c>
      <c r="AE158" s="202" t="str">
        <f t="shared" si="48"/>
        <v>Blank</v>
      </c>
      <c r="AF158" s="217" t="str">
        <f t="shared" si="49"/>
        <v>Blank</v>
      </c>
      <c r="AG158" s="9" t="str" cm="1">
        <f t="array" ref="AG158">_xlfn.IFS(ISNUMBER(AC158), "", ISNUMBER(SEARCH("Blank", AC158)), "", ISERROR(AC158), "Bad input on tab 3")</f>
        <v/>
      </c>
    </row>
    <row r="159" spans="2:33" s="1" customFormat="1" ht="15" customHeight="1" x14ac:dyDescent="0.75">
      <c r="B159" s="205" t="str">
        <f>'5 Driver Data'!B159</f>
        <v>0151</v>
      </c>
      <c r="C159" s="193">
        <f>'5 Driver Data'!C159</f>
        <v>0</v>
      </c>
      <c r="D159" s="192">
        <f>'5 Driver Data'!D159</f>
        <v>0</v>
      </c>
      <c r="E159" s="191">
        <f>'5 Driver Data'!E159</f>
        <v>0</v>
      </c>
      <c r="F159" s="191">
        <f>'5 Driver Data'!F159</f>
        <v>0</v>
      </c>
      <c r="G159" s="191">
        <f>'5 Driver Data'!G159</f>
        <v>0</v>
      </c>
      <c r="H159" s="191">
        <f>'5 Driver Data'!H159</f>
        <v>0</v>
      </c>
      <c r="I159" s="191">
        <f>'5 Driver Data'!I159</f>
        <v>0</v>
      </c>
      <c r="J159" s="191">
        <f>'5 Driver Data'!J159</f>
        <v>0</v>
      </c>
      <c r="K159" s="206">
        <f>'5 Driver Data'!K159</f>
        <v>0</v>
      </c>
      <c r="M159" s="216" t="str">
        <f>IF(D159=0,"Blank",'3 Model Input'!E$44*'3 Model Input'!E$45)</f>
        <v>Blank</v>
      </c>
      <c r="N159" s="197" t="str">
        <f t="shared" si="40"/>
        <v>Blank</v>
      </c>
      <c r="O159" s="197" t="str">
        <f>IF(D159=0,"Blank",'3 Model Input'!E$49*(1-'3 Model Input'!E$51))</f>
        <v>Blank</v>
      </c>
      <c r="P159" s="197" t="str">
        <f t="shared" si="41"/>
        <v>Blank</v>
      </c>
      <c r="Q159" s="197" t="str">
        <f>IF(D159=0,"Blank",IF(D159="BEV",E159*(1-'3 Model Input'!E$54), E159))</f>
        <v>Blank</v>
      </c>
      <c r="R159" s="198" t="str">
        <f>IF(D159=0,"Blank",IF(D159="PHEV",F159/G159,F159*(1-'3 Model Input'!E$54)/G159))</f>
        <v>Blank</v>
      </c>
      <c r="S159" s="198" t="str">
        <f>IF(D159=0,"Blank",IF(D159="PHEV",MIN(M159,E159),MIN(M159,(E159*(1-'3 Model Input'!E$54)))))</f>
        <v>Blank</v>
      </c>
      <c r="T159" s="217" t="str">
        <f t="shared" si="42"/>
        <v>Blank</v>
      </c>
      <c r="U159" s="89"/>
      <c r="V159" s="216" t="str">
        <f>IF(D159=0,"Blank",P159*'3 Model Input'!E$50)</f>
        <v>Blank</v>
      </c>
      <c r="W159" s="197" t="str">
        <f t="shared" si="43"/>
        <v>Blank</v>
      </c>
      <c r="X159" s="197" t="str">
        <f t="shared" si="44"/>
        <v>Blank</v>
      </c>
      <c r="Y159" s="197" t="str">
        <f t="shared" si="45"/>
        <v>Blank</v>
      </c>
      <c r="Z159" s="197" t="str">
        <f t="shared" si="46"/>
        <v>Blank</v>
      </c>
      <c r="AA159" s="223" t="str" cm="1">
        <f t="array" ref="AA159">_xlfn.IFS(ISTEXT('3 Model Input'!F$70),"Missing",ISTEXT('3 Model Input'!I$70),"Missing",ISNUMBER('3 Model Input'!K$70),'3 Model Input'!K$70*P159)</f>
        <v>Missing</v>
      </c>
      <c r="AB159" s="89"/>
      <c r="AC159" s="227" t="str" cm="1">
        <f t="array" ref="AC159">IF(D159=0,"Blank",_xlfn.IFS('3 Model Input'!E$61=1,(V159*G159)/T159,'3 Model Input'!E$61=2,(W159*G159)/T159,'3 Model Input'!E$61=3,(X159*G159)/T159,'3 Model Input'!E$61=4,(Y159*G159)/T159,'3 Model Input'!E$61=5,(Z159*G159)/T159, ISTEXT('3 Model Input'!E$61),"Missing",'3 Model Input'!E$61=6,(AA159*G159)/T159))</f>
        <v>Blank</v>
      </c>
      <c r="AD159" s="202" t="str">
        <f t="shared" si="47"/>
        <v>Blank</v>
      </c>
      <c r="AE159" s="202" t="str">
        <f t="shared" si="48"/>
        <v>Blank</v>
      </c>
      <c r="AF159" s="217" t="str">
        <f t="shared" si="49"/>
        <v>Blank</v>
      </c>
      <c r="AG159" s="9" t="str" cm="1">
        <f t="array" ref="AG159">_xlfn.IFS(ISNUMBER(AC159), "", ISNUMBER(SEARCH("Blank", AC159)), "", ISERROR(AC159), "Bad input on tab 3")</f>
        <v/>
      </c>
    </row>
    <row r="160" spans="2:33" s="1" customFormat="1" ht="15" customHeight="1" x14ac:dyDescent="0.75">
      <c r="B160" s="205" t="str">
        <f>'5 Driver Data'!B160</f>
        <v>0152</v>
      </c>
      <c r="C160" s="193">
        <f>'5 Driver Data'!C160</f>
        <v>0</v>
      </c>
      <c r="D160" s="192">
        <f>'5 Driver Data'!D160</f>
        <v>0</v>
      </c>
      <c r="E160" s="191">
        <f>'5 Driver Data'!E160</f>
        <v>0</v>
      </c>
      <c r="F160" s="191">
        <f>'5 Driver Data'!F160</f>
        <v>0</v>
      </c>
      <c r="G160" s="191">
        <f>'5 Driver Data'!G160</f>
        <v>0</v>
      </c>
      <c r="H160" s="191">
        <f>'5 Driver Data'!H160</f>
        <v>0</v>
      </c>
      <c r="I160" s="191">
        <f>'5 Driver Data'!I160</f>
        <v>0</v>
      </c>
      <c r="J160" s="191">
        <f>'5 Driver Data'!J160</f>
        <v>0</v>
      </c>
      <c r="K160" s="206">
        <f>'5 Driver Data'!K160</f>
        <v>0</v>
      </c>
      <c r="M160" s="216" t="str">
        <f>IF(D160=0,"Blank",'3 Model Input'!E$44*'3 Model Input'!E$45)</f>
        <v>Blank</v>
      </c>
      <c r="N160" s="197" t="str">
        <f t="shared" si="40"/>
        <v>Blank</v>
      </c>
      <c r="O160" s="197" t="str">
        <f>IF(D160=0,"Blank",'3 Model Input'!E$49*(1-'3 Model Input'!E$51))</f>
        <v>Blank</v>
      </c>
      <c r="P160" s="197" t="str">
        <f t="shared" si="41"/>
        <v>Blank</v>
      </c>
      <c r="Q160" s="197" t="str">
        <f>IF(D160=0,"Blank",IF(D160="BEV",E160*(1-'3 Model Input'!E$54), E160))</f>
        <v>Blank</v>
      </c>
      <c r="R160" s="198" t="str">
        <f>IF(D160=0,"Blank",IF(D160="PHEV",F160/G160,F160*(1-'3 Model Input'!E$54)/G160))</f>
        <v>Blank</v>
      </c>
      <c r="S160" s="198" t="str">
        <f>IF(D160=0,"Blank",IF(D160="PHEV",MIN(M160,E160),MIN(M160,(E160*(1-'3 Model Input'!E$54)))))</f>
        <v>Blank</v>
      </c>
      <c r="T160" s="217" t="str">
        <f t="shared" si="42"/>
        <v>Blank</v>
      </c>
      <c r="U160" s="89"/>
      <c r="V160" s="216" t="str">
        <f>IF(D160=0,"Blank",P160*'3 Model Input'!E$50)</f>
        <v>Blank</v>
      </c>
      <c r="W160" s="197" t="str">
        <f t="shared" si="43"/>
        <v>Blank</v>
      </c>
      <c r="X160" s="197" t="str">
        <f t="shared" si="44"/>
        <v>Blank</v>
      </c>
      <c r="Y160" s="197" t="str">
        <f t="shared" si="45"/>
        <v>Blank</v>
      </c>
      <c r="Z160" s="197" t="str">
        <f t="shared" si="46"/>
        <v>Blank</v>
      </c>
      <c r="AA160" s="223" t="str" cm="1">
        <f t="array" ref="AA160">_xlfn.IFS(ISTEXT('3 Model Input'!F$70),"Missing",ISTEXT('3 Model Input'!I$70),"Missing",ISNUMBER('3 Model Input'!K$70),'3 Model Input'!K$70*P160)</f>
        <v>Missing</v>
      </c>
      <c r="AB160" s="89"/>
      <c r="AC160" s="227" t="str" cm="1">
        <f t="array" ref="AC160">IF(D160=0,"Blank",_xlfn.IFS('3 Model Input'!E$61=1,(V160*G160)/T160,'3 Model Input'!E$61=2,(W160*G160)/T160,'3 Model Input'!E$61=3,(X160*G160)/T160,'3 Model Input'!E$61=4,(Y160*G160)/T160,'3 Model Input'!E$61=5,(Z160*G160)/T160, ISTEXT('3 Model Input'!E$61),"Missing",'3 Model Input'!E$61=6,(AA160*G160)/T160))</f>
        <v>Blank</v>
      </c>
      <c r="AD160" s="202" t="str">
        <f t="shared" si="47"/>
        <v>Blank</v>
      </c>
      <c r="AE160" s="202" t="str">
        <f t="shared" si="48"/>
        <v>Blank</v>
      </c>
      <c r="AF160" s="217" t="str">
        <f t="shared" si="49"/>
        <v>Blank</v>
      </c>
      <c r="AG160" s="9" t="str" cm="1">
        <f t="array" ref="AG160">_xlfn.IFS(ISNUMBER(AC160), "", ISNUMBER(SEARCH("Blank", AC160)), "", ISERROR(AC160), "Bad input on tab 3")</f>
        <v/>
      </c>
    </row>
    <row r="161" spans="2:33" s="1" customFormat="1" ht="15" customHeight="1" x14ac:dyDescent="0.75">
      <c r="B161" s="205" t="str">
        <f>'5 Driver Data'!B161</f>
        <v>0153</v>
      </c>
      <c r="C161" s="193">
        <f>'5 Driver Data'!C161</f>
        <v>0</v>
      </c>
      <c r="D161" s="192">
        <f>'5 Driver Data'!D161</f>
        <v>0</v>
      </c>
      <c r="E161" s="191">
        <f>'5 Driver Data'!E161</f>
        <v>0</v>
      </c>
      <c r="F161" s="191">
        <f>'5 Driver Data'!F161</f>
        <v>0</v>
      </c>
      <c r="G161" s="191">
        <f>'5 Driver Data'!G161</f>
        <v>0</v>
      </c>
      <c r="H161" s="191">
        <f>'5 Driver Data'!H161</f>
        <v>0</v>
      </c>
      <c r="I161" s="191">
        <f>'5 Driver Data'!I161</f>
        <v>0</v>
      </c>
      <c r="J161" s="191">
        <f>'5 Driver Data'!J161</f>
        <v>0</v>
      </c>
      <c r="K161" s="206">
        <f>'5 Driver Data'!K161</f>
        <v>0</v>
      </c>
      <c r="M161" s="216" t="str">
        <f>IF(D161=0,"Blank",'3 Model Input'!E$44*'3 Model Input'!E$45)</f>
        <v>Blank</v>
      </c>
      <c r="N161" s="197" t="str">
        <f t="shared" si="40"/>
        <v>Blank</v>
      </c>
      <c r="O161" s="197" t="str">
        <f>IF(D161=0,"Blank",'3 Model Input'!E$49*(1-'3 Model Input'!E$51))</f>
        <v>Blank</v>
      </c>
      <c r="P161" s="197" t="str">
        <f t="shared" si="41"/>
        <v>Blank</v>
      </c>
      <c r="Q161" s="197" t="str">
        <f>IF(D161=0,"Blank",IF(D161="BEV",E161*(1-'3 Model Input'!E$54), E161))</f>
        <v>Blank</v>
      </c>
      <c r="R161" s="198" t="str">
        <f>IF(D161=0,"Blank",IF(D161="PHEV",F161/G161,F161*(1-'3 Model Input'!E$54)/G161))</f>
        <v>Blank</v>
      </c>
      <c r="S161" s="198" t="str">
        <f>IF(D161=0,"Blank",IF(D161="PHEV",MIN(M161,E161),MIN(M161,(E161*(1-'3 Model Input'!E$54)))))</f>
        <v>Blank</v>
      </c>
      <c r="T161" s="217" t="str">
        <f t="shared" si="42"/>
        <v>Blank</v>
      </c>
      <c r="U161" s="89"/>
      <c r="V161" s="216" t="str">
        <f>IF(D161=0,"Blank",P161*'3 Model Input'!E$50)</f>
        <v>Blank</v>
      </c>
      <c r="W161" s="197" t="str">
        <f t="shared" si="43"/>
        <v>Blank</v>
      </c>
      <c r="X161" s="197" t="str">
        <f t="shared" si="44"/>
        <v>Blank</v>
      </c>
      <c r="Y161" s="197" t="str">
        <f t="shared" si="45"/>
        <v>Blank</v>
      </c>
      <c r="Z161" s="197" t="str">
        <f t="shared" si="46"/>
        <v>Blank</v>
      </c>
      <c r="AA161" s="223" t="str" cm="1">
        <f t="array" ref="AA161">_xlfn.IFS(ISTEXT('3 Model Input'!F$70),"Missing",ISTEXT('3 Model Input'!I$70),"Missing",ISNUMBER('3 Model Input'!K$70),'3 Model Input'!K$70*P161)</f>
        <v>Missing</v>
      </c>
      <c r="AB161" s="89"/>
      <c r="AC161" s="227" t="str" cm="1">
        <f t="array" ref="AC161">IF(D161=0,"Blank",_xlfn.IFS('3 Model Input'!E$61=1,(V161*G161)/T161,'3 Model Input'!E$61=2,(W161*G161)/T161,'3 Model Input'!E$61=3,(X161*G161)/T161,'3 Model Input'!E$61=4,(Y161*G161)/T161,'3 Model Input'!E$61=5,(Z161*G161)/T161, ISTEXT('3 Model Input'!E$61),"Missing",'3 Model Input'!E$61=6,(AA161*G161)/T161))</f>
        <v>Blank</v>
      </c>
      <c r="AD161" s="202" t="str">
        <f t="shared" si="47"/>
        <v>Blank</v>
      </c>
      <c r="AE161" s="202" t="str">
        <f t="shared" si="48"/>
        <v>Blank</v>
      </c>
      <c r="AF161" s="217" t="str">
        <f t="shared" si="49"/>
        <v>Blank</v>
      </c>
      <c r="AG161" s="9" t="str" cm="1">
        <f t="array" ref="AG161">_xlfn.IFS(ISNUMBER(AC161), "", ISNUMBER(SEARCH("Blank", AC161)), "", ISERROR(AC161), "Bad input on tab 3")</f>
        <v/>
      </c>
    </row>
    <row r="162" spans="2:33" s="1" customFormat="1" ht="15" customHeight="1" x14ac:dyDescent="0.75">
      <c r="B162" s="205" t="str">
        <f>'5 Driver Data'!B162</f>
        <v>0154</v>
      </c>
      <c r="C162" s="193">
        <f>'5 Driver Data'!C162</f>
        <v>0</v>
      </c>
      <c r="D162" s="192">
        <f>'5 Driver Data'!D162</f>
        <v>0</v>
      </c>
      <c r="E162" s="191">
        <f>'5 Driver Data'!E162</f>
        <v>0</v>
      </c>
      <c r="F162" s="191">
        <f>'5 Driver Data'!F162</f>
        <v>0</v>
      </c>
      <c r="G162" s="191">
        <f>'5 Driver Data'!G162</f>
        <v>0</v>
      </c>
      <c r="H162" s="191">
        <f>'5 Driver Data'!H162</f>
        <v>0</v>
      </c>
      <c r="I162" s="191">
        <f>'5 Driver Data'!I162</f>
        <v>0</v>
      </c>
      <c r="J162" s="191">
        <f>'5 Driver Data'!J162</f>
        <v>0</v>
      </c>
      <c r="K162" s="206">
        <f>'5 Driver Data'!K162</f>
        <v>0</v>
      </c>
      <c r="M162" s="216" t="str">
        <f>IF(D162=0,"Blank",'3 Model Input'!E$44*'3 Model Input'!E$45)</f>
        <v>Blank</v>
      </c>
      <c r="N162" s="197" t="str">
        <f t="shared" si="40"/>
        <v>Blank</v>
      </c>
      <c r="O162" s="197" t="str">
        <f>IF(D162=0,"Blank",'3 Model Input'!E$49*(1-'3 Model Input'!E$51))</f>
        <v>Blank</v>
      </c>
      <c r="P162" s="197" t="str">
        <f t="shared" si="41"/>
        <v>Blank</v>
      </c>
      <c r="Q162" s="197" t="str">
        <f>IF(D162=0,"Blank",IF(D162="BEV",E162*(1-'3 Model Input'!E$54), E162))</f>
        <v>Blank</v>
      </c>
      <c r="R162" s="198" t="str">
        <f>IF(D162=0,"Blank",IF(D162="PHEV",F162/G162,F162*(1-'3 Model Input'!E$54)/G162))</f>
        <v>Blank</v>
      </c>
      <c r="S162" s="198" t="str">
        <f>IF(D162=0,"Blank",IF(D162="PHEV",MIN(M162,E162),MIN(M162,(E162*(1-'3 Model Input'!E$54)))))</f>
        <v>Blank</v>
      </c>
      <c r="T162" s="217" t="str">
        <f t="shared" si="42"/>
        <v>Blank</v>
      </c>
      <c r="U162" s="89"/>
      <c r="V162" s="216" t="str">
        <f>IF(D162=0,"Blank",P162*'3 Model Input'!E$50)</f>
        <v>Blank</v>
      </c>
      <c r="W162" s="197" t="str">
        <f t="shared" si="43"/>
        <v>Blank</v>
      </c>
      <c r="X162" s="197" t="str">
        <f t="shared" si="44"/>
        <v>Blank</v>
      </c>
      <c r="Y162" s="197" t="str">
        <f t="shared" si="45"/>
        <v>Blank</v>
      </c>
      <c r="Z162" s="197" t="str">
        <f t="shared" si="46"/>
        <v>Blank</v>
      </c>
      <c r="AA162" s="223" t="str" cm="1">
        <f t="array" ref="AA162">_xlfn.IFS(ISTEXT('3 Model Input'!F$70),"Missing",ISTEXT('3 Model Input'!I$70),"Missing",ISNUMBER('3 Model Input'!K$70),'3 Model Input'!K$70*P162)</f>
        <v>Missing</v>
      </c>
      <c r="AB162" s="89"/>
      <c r="AC162" s="227" t="str" cm="1">
        <f t="array" ref="AC162">IF(D162=0,"Blank",_xlfn.IFS('3 Model Input'!E$61=1,(V162*G162)/T162,'3 Model Input'!E$61=2,(W162*G162)/T162,'3 Model Input'!E$61=3,(X162*G162)/T162,'3 Model Input'!E$61=4,(Y162*G162)/T162,'3 Model Input'!E$61=5,(Z162*G162)/T162, ISTEXT('3 Model Input'!E$61),"Missing",'3 Model Input'!E$61=6,(AA162*G162)/T162))</f>
        <v>Blank</v>
      </c>
      <c r="AD162" s="202" t="str">
        <f t="shared" si="47"/>
        <v>Blank</v>
      </c>
      <c r="AE162" s="202" t="str">
        <f t="shared" si="48"/>
        <v>Blank</v>
      </c>
      <c r="AF162" s="217" t="str">
        <f t="shared" si="49"/>
        <v>Blank</v>
      </c>
      <c r="AG162" s="9" t="str" cm="1">
        <f t="array" ref="AG162">_xlfn.IFS(ISNUMBER(AC162), "", ISNUMBER(SEARCH("Blank", AC162)), "", ISERROR(AC162), "Bad input on tab 3")</f>
        <v/>
      </c>
    </row>
    <row r="163" spans="2:33" s="1" customFormat="1" ht="15" customHeight="1" x14ac:dyDescent="0.75">
      <c r="B163" s="205" t="str">
        <f>'5 Driver Data'!B163</f>
        <v>0155</v>
      </c>
      <c r="C163" s="193">
        <f>'5 Driver Data'!C163</f>
        <v>0</v>
      </c>
      <c r="D163" s="192">
        <f>'5 Driver Data'!D163</f>
        <v>0</v>
      </c>
      <c r="E163" s="191">
        <f>'5 Driver Data'!E163</f>
        <v>0</v>
      </c>
      <c r="F163" s="191">
        <f>'5 Driver Data'!F163</f>
        <v>0</v>
      </c>
      <c r="G163" s="191">
        <f>'5 Driver Data'!G163</f>
        <v>0</v>
      </c>
      <c r="H163" s="191">
        <f>'5 Driver Data'!H163</f>
        <v>0</v>
      </c>
      <c r="I163" s="191">
        <f>'5 Driver Data'!I163</f>
        <v>0</v>
      </c>
      <c r="J163" s="191">
        <f>'5 Driver Data'!J163</f>
        <v>0</v>
      </c>
      <c r="K163" s="206">
        <f>'5 Driver Data'!K163</f>
        <v>0</v>
      </c>
      <c r="M163" s="216" t="str">
        <f>IF(D163=0,"Blank",'3 Model Input'!E$44*'3 Model Input'!E$45)</f>
        <v>Blank</v>
      </c>
      <c r="N163" s="197" t="str">
        <f t="shared" si="40"/>
        <v>Blank</v>
      </c>
      <c r="O163" s="197" t="str">
        <f>IF(D163=0,"Blank",'3 Model Input'!E$49*(1-'3 Model Input'!E$51))</f>
        <v>Blank</v>
      </c>
      <c r="P163" s="197" t="str">
        <f t="shared" si="41"/>
        <v>Blank</v>
      </c>
      <c r="Q163" s="197" t="str">
        <f>IF(D163=0,"Blank",IF(D163="BEV",E163*(1-'3 Model Input'!E$54), E163))</f>
        <v>Blank</v>
      </c>
      <c r="R163" s="198" t="str">
        <f>IF(D163=0,"Blank",IF(D163="PHEV",F163/G163,F163*(1-'3 Model Input'!E$54)/G163))</f>
        <v>Blank</v>
      </c>
      <c r="S163" s="198" t="str">
        <f>IF(D163=0,"Blank",IF(D163="PHEV",MIN(M163,E163),MIN(M163,(E163*(1-'3 Model Input'!E$54)))))</f>
        <v>Blank</v>
      </c>
      <c r="T163" s="217" t="str">
        <f t="shared" si="42"/>
        <v>Blank</v>
      </c>
      <c r="U163" s="89"/>
      <c r="V163" s="216" t="str">
        <f>IF(D163=0,"Blank",P163*'3 Model Input'!E$50)</f>
        <v>Blank</v>
      </c>
      <c r="W163" s="197" t="str">
        <f t="shared" si="43"/>
        <v>Blank</v>
      </c>
      <c r="X163" s="197" t="str">
        <f t="shared" si="44"/>
        <v>Blank</v>
      </c>
      <c r="Y163" s="197" t="str">
        <f t="shared" si="45"/>
        <v>Blank</v>
      </c>
      <c r="Z163" s="197" t="str">
        <f t="shared" si="46"/>
        <v>Blank</v>
      </c>
      <c r="AA163" s="223" t="str" cm="1">
        <f t="array" ref="AA163">_xlfn.IFS(ISTEXT('3 Model Input'!F$70),"Missing",ISTEXT('3 Model Input'!I$70),"Missing",ISNUMBER('3 Model Input'!K$70),'3 Model Input'!K$70*P163)</f>
        <v>Missing</v>
      </c>
      <c r="AB163" s="89"/>
      <c r="AC163" s="227" t="str" cm="1">
        <f t="array" ref="AC163">IF(D163=0,"Blank",_xlfn.IFS('3 Model Input'!E$61=1,(V163*G163)/T163,'3 Model Input'!E$61=2,(W163*G163)/T163,'3 Model Input'!E$61=3,(X163*G163)/T163,'3 Model Input'!E$61=4,(Y163*G163)/T163,'3 Model Input'!E$61=5,(Z163*G163)/T163, ISTEXT('3 Model Input'!E$61),"Missing",'3 Model Input'!E$61=6,(AA163*G163)/T163))</f>
        <v>Blank</v>
      </c>
      <c r="AD163" s="202" t="str">
        <f t="shared" si="47"/>
        <v>Blank</v>
      </c>
      <c r="AE163" s="202" t="str">
        <f t="shared" si="48"/>
        <v>Blank</v>
      </c>
      <c r="AF163" s="217" t="str">
        <f t="shared" si="49"/>
        <v>Blank</v>
      </c>
      <c r="AG163" s="9" t="str" cm="1">
        <f t="array" ref="AG163">_xlfn.IFS(ISNUMBER(AC163), "", ISNUMBER(SEARCH("Blank", AC163)), "", ISERROR(AC163), "Bad input on tab 3")</f>
        <v/>
      </c>
    </row>
    <row r="164" spans="2:33" s="1" customFormat="1" ht="15" customHeight="1" x14ac:dyDescent="0.75">
      <c r="B164" s="205" t="str">
        <f>'5 Driver Data'!B164</f>
        <v>0156</v>
      </c>
      <c r="C164" s="193">
        <f>'5 Driver Data'!C164</f>
        <v>0</v>
      </c>
      <c r="D164" s="192">
        <f>'5 Driver Data'!D164</f>
        <v>0</v>
      </c>
      <c r="E164" s="191">
        <f>'5 Driver Data'!E164</f>
        <v>0</v>
      </c>
      <c r="F164" s="191">
        <f>'5 Driver Data'!F164</f>
        <v>0</v>
      </c>
      <c r="G164" s="191">
        <f>'5 Driver Data'!G164</f>
        <v>0</v>
      </c>
      <c r="H164" s="191">
        <f>'5 Driver Data'!H164</f>
        <v>0</v>
      </c>
      <c r="I164" s="191">
        <f>'5 Driver Data'!I164</f>
        <v>0</v>
      </c>
      <c r="J164" s="191">
        <f>'5 Driver Data'!J164</f>
        <v>0</v>
      </c>
      <c r="K164" s="206">
        <f>'5 Driver Data'!K164</f>
        <v>0</v>
      </c>
      <c r="M164" s="216" t="str">
        <f>IF(D164=0,"Blank",'3 Model Input'!E$44*'3 Model Input'!E$45)</f>
        <v>Blank</v>
      </c>
      <c r="N164" s="197" t="str">
        <f t="shared" si="40"/>
        <v>Blank</v>
      </c>
      <c r="O164" s="197" t="str">
        <f>IF(D164=0,"Blank",'3 Model Input'!E$49*(1-'3 Model Input'!E$51))</f>
        <v>Blank</v>
      </c>
      <c r="P164" s="197" t="str">
        <f t="shared" si="41"/>
        <v>Blank</v>
      </c>
      <c r="Q164" s="197" t="str">
        <f>IF(D164=0,"Blank",IF(D164="BEV",E164*(1-'3 Model Input'!E$54), E164))</f>
        <v>Blank</v>
      </c>
      <c r="R164" s="198" t="str">
        <f>IF(D164=0,"Blank",IF(D164="PHEV",F164/G164,F164*(1-'3 Model Input'!E$54)/G164))</f>
        <v>Blank</v>
      </c>
      <c r="S164" s="198" t="str">
        <f>IF(D164=0,"Blank",IF(D164="PHEV",MIN(M164,E164),MIN(M164,(E164*(1-'3 Model Input'!E$54)))))</f>
        <v>Blank</v>
      </c>
      <c r="T164" s="217" t="str">
        <f t="shared" si="42"/>
        <v>Blank</v>
      </c>
      <c r="U164" s="89"/>
      <c r="V164" s="216" t="str">
        <f>IF(D164=0,"Blank",P164*'3 Model Input'!E$50)</f>
        <v>Blank</v>
      </c>
      <c r="W164" s="197" t="str">
        <f t="shared" si="43"/>
        <v>Blank</v>
      </c>
      <c r="X164" s="197" t="str">
        <f t="shared" si="44"/>
        <v>Blank</v>
      </c>
      <c r="Y164" s="197" t="str">
        <f t="shared" si="45"/>
        <v>Blank</v>
      </c>
      <c r="Z164" s="197" t="str">
        <f t="shared" si="46"/>
        <v>Blank</v>
      </c>
      <c r="AA164" s="223" t="str" cm="1">
        <f t="array" ref="AA164">_xlfn.IFS(ISTEXT('3 Model Input'!F$70),"Missing",ISTEXT('3 Model Input'!I$70),"Missing",ISNUMBER('3 Model Input'!K$70),'3 Model Input'!K$70*P164)</f>
        <v>Missing</v>
      </c>
      <c r="AB164" s="89"/>
      <c r="AC164" s="227" t="str" cm="1">
        <f t="array" ref="AC164">IF(D164=0,"Blank",_xlfn.IFS('3 Model Input'!E$61=1,(V164*G164)/T164,'3 Model Input'!E$61=2,(W164*G164)/T164,'3 Model Input'!E$61=3,(X164*G164)/T164,'3 Model Input'!E$61=4,(Y164*G164)/T164,'3 Model Input'!E$61=5,(Z164*G164)/T164, ISTEXT('3 Model Input'!E$61),"Missing",'3 Model Input'!E$61=6,(AA164*G164)/T164))</f>
        <v>Blank</v>
      </c>
      <c r="AD164" s="202" t="str">
        <f t="shared" si="47"/>
        <v>Blank</v>
      </c>
      <c r="AE164" s="202" t="str">
        <f t="shared" si="48"/>
        <v>Blank</v>
      </c>
      <c r="AF164" s="217" t="str">
        <f t="shared" si="49"/>
        <v>Blank</v>
      </c>
      <c r="AG164" s="9" t="str" cm="1">
        <f t="array" ref="AG164">_xlfn.IFS(ISNUMBER(AC164), "", ISNUMBER(SEARCH("Blank", AC164)), "", ISERROR(AC164), "Bad input on tab 3")</f>
        <v/>
      </c>
    </row>
    <row r="165" spans="2:33" s="1" customFormat="1" ht="15" customHeight="1" x14ac:dyDescent="0.75">
      <c r="B165" s="205" t="str">
        <f>'5 Driver Data'!B165</f>
        <v>0157</v>
      </c>
      <c r="C165" s="193">
        <f>'5 Driver Data'!C165</f>
        <v>0</v>
      </c>
      <c r="D165" s="192">
        <f>'5 Driver Data'!D165</f>
        <v>0</v>
      </c>
      <c r="E165" s="191">
        <f>'5 Driver Data'!E165</f>
        <v>0</v>
      </c>
      <c r="F165" s="191">
        <f>'5 Driver Data'!F165</f>
        <v>0</v>
      </c>
      <c r="G165" s="191">
        <f>'5 Driver Data'!G165</f>
        <v>0</v>
      </c>
      <c r="H165" s="191">
        <f>'5 Driver Data'!H165</f>
        <v>0</v>
      </c>
      <c r="I165" s="191">
        <f>'5 Driver Data'!I165</f>
        <v>0</v>
      </c>
      <c r="J165" s="191">
        <f>'5 Driver Data'!J165</f>
        <v>0</v>
      </c>
      <c r="K165" s="206">
        <f>'5 Driver Data'!K165</f>
        <v>0</v>
      </c>
      <c r="M165" s="216" t="str">
        <f>IF(D165=0,"Blank",'3 Model Input'!E$44*'3 Model Input'!E$45)</f>
        <v>Blank</v>
      </c>
      <c r="N165" s="197" t="str">
        <f t="shared" si="40"/>
        <v>Blank</v>
      </c>
      <c r="O165" s="197" t="str">
        <f>IF(D165=0,"Blank",'3 Model Input'!E$49*(1-'3 Model Input'!E$51))</f>
        <v>Blank</v>
      </c>
      <c r="P165" s="197" t="str">
        <f t="shared" si="41"/>
        <v>Blank</v>
      </c>
      <c r="Q165" s="197" t="str">
        <f>IF(D165=0,"Blank",IF(D165="BEV",E165*(1-'3 Model Input'!E$54), E165))</f>
        <v>Blank</v>
      </c>
      <c r="R165" s="198" t="str">
        <f>IF(D165=0,"Blank",IF(D165="PHEV",F165/G165,F165*(1-'3 Model Input'!E$54)/G165))</f>
        <v>Blank</v>
      </c>
      <c r="S165" s="198" t="str">
        <f>IF(D165=0,"Blank",IF(D165="PHEV",MIN(M165,E165),MIN(M165,(E165*(1-'3 Model Input'!E$54)))))</f>
        <v>Blank</v>
      </c>
      <c r="T165" s="217" t="str">
        <f t="shared" si="42"/>
        <v>Blank</v>
      </c>
      <c r="U165" s="89"/>
      <c r="V165" s="216" t="str">
        <f>IF(D165=0,"Blank",P165*'3 Model Input'!E$50)</f>
        <v>Blank</v>
      </c>
      <c r="W165" s="197" t="str">
        <f t="shared" si="43"/>
        <v>Blank</v>
      </c>
      <c r="X165" s="197" t="str">
        <f t="shared" si="44"/>
        <v>Blank</v>
      </c>
      <c r="Y165" s="197" t="str">
        <f t="shared" si="45"/>
        <v>Blank</v>
      </c>
      <c r="Z165" s="197" t="str">
        <f t="shared" si="46"/>
        <v>Blank</v>
      </c>
      <c r="AA165" s="223" t="str" cm="1">
        <f t="array" ref="AA165">_xlfn.IFS(ISTEXT('3 Model Input'!F$70),"Missing",ISTEXT('3 Model Input'!I$70),"Missing",ISNUMBER('3 Model Input'!K$70),'3 Model Input'!K$70*P165)</f>
        <v>Missing</v>
      </c>
      <c r="AB165" s="89"/>
      <c r="AC165" s="227" t="str" cm="1">
        <f t="array" ref="AC165">IF(D165=0,"Blank",_xlfn.IFS('3 Model Input'!E$61=1,(V165*G165)/T165,'3 Model Input'!E$61=2,(W165*G165)/T165,'3 Model Input'!E$61=3,(X165*G165)/T165,'3 Model Input'!E$61=4,(Y165*G165)/T165,'3 Model Input'!E$61=5,(Z165*G165)/T165, ISTEXT('3 Model Input'!E$61),"Missing",'3 Model Input'!E$61=6,(AA165*G165)/T165))</f>
        <v>Blank</v>
      </c>
      <c r="AD165" s="202" t="str">
        <f t="shared" si="47"/>
        <v>Blank</v>
      </c>
      <c r="AE165" s="202" t="str">
        <f t="shared" si="48"/>
        <v>Blank</v>
      </c>
      <c r="AF165" s="217" t="str">
        <f t="shared" si="49"/>
        <v>Blank</v>
      </c>
      <c r="AG165" s="9" t="str" cm="1">
        <f t="array" ref="AG165">_xlfn.IFS(ISNUMBER(AC165), "", ISNUMBER(SEARCH("Blank", AC165)), "", ISERROR(AC165), "Bad input on tab 3")</f>
        <v/>
      </c>
    </row>
    <row r="166" spans="2:33" s="1" customFormat="1" ht="15" customHeight="1" x14ac:dyDescent="0.75">
      <c r="B166" s="205" t="str">
        <f>'5 Driver Data'!B166</f>
        <v>0158</v>
      </c>
      <c r="C166" s="193">
        <f>'5 Driver Data'!C166</f>
        <v>0</v>
      </c>
      <c r="D166" s="192">
        <f>'5 Driver Data'!D166</f>
        <v>0</v>
      </c>
      <c r="E166" s="191">
        <f>'5 Driver Data'!E166</f>
        <v>0</v>
      </c>
      <c r="F166" s="191">
        <f>'5 Driver Data'!F166</f>
        <v>0</v>
      </c>
      <c r="G166" s="191">
        <f>'5 Driver Data'!G166</f>
        <v>0</v>
      </c>
      <c r="H166" s="191">
        <f>'5 Driver Data'!H166</f>
        <v>0</v>
      </c>
      <c r="I166" s="191">
        <f>'5 Driver Data'!I166</f>
        <v>0</v>
      </c>
      <c r="J166" s="191">
        <f>'5 Driver Data'!J166</f>
        <v>0</v>
      </c>
      <c r="K166" s="206">
        <f>'5 Driver Data'!K166</f>
        <v>0</v>
      </c>
      <c r="M166" s="216" t="str">
        <f>IF(D166=0,"Blank",'3 Model Input'!E$44*'3 Model Input'!E$45)</f>
        <v>Blank</v>
      </c>
      <c r="N166" s="197" t="str">
        <f t="shared" si="40"/>
        <v>Blank</v>
      </c>
      <c r="O166" s="197" t="str">
        <f>IF(D166=0,"Blank",'3 Model Input'!E$49*(1-'3 Model Input'!E$51))</f>
        <v>Blank</v>
      </c>
      <c r="P166" s="197" t="str">
        <f t="shared" si="41"/>
        <v>Blank</v>
      </c>
      <c r="Q166" s="197" t="str">
        <f>IF(D166=0,"Blank",IF(D166="BEV",E166*(1-'3 Model Input'!E$54), E166))</f>
        <v>Blank</v>
      </c>
      <c r="R166" s="198" t="str">
        <f>IF(D166=0,"Blank",IF(D166="PHEV",F166/G166,F166*(1-'3 Model Input'!E$54)/G166))</f>
        <v>Blank</v>
      </c>
      <c r="S166" s="198" t="str">
        <f>IF(D166=0,"Blank",IF(D166="PHEV",MIN(M166,E166),MIN(M166,(E166*(1-'3 Model Input'!E$54)))))</f>
        <v>Blank</v>
      </c>
      <c r="T166" s="217" t="str">
        <f t="shared" si="42"/>
        <v>Blank</v>
      </c>
      <c r="U166" s="89"/>
      <c r="V166" s="216" t="str">
        <f>IF(D166=0,"Blank",P166*'3 Model Input'!E$50)</f>
        <v>Blank</v>
      </c>
      <c r="W166" s="197" t="str">
        <f t="shared" si="43"/>
        <v>Blank</v>
      </c>
      <c r="X166" s="197" t="str">
        <f t="shared" si="44"/>
        <v>Blank</v>
      </c>
      <c r="Y166" s="197" t="str">
        <f t="shared" si="45"/>
        <v>Blank</v>
      </c>
      <c r="Z166" s="197" t="str">
        <f t="shared" si="46"/>
        <v>Blank</v>
      </c>
      <c r="AA166" s="223" t="str" cm="1">
        <f t="array" ref="AA166">_xlfn.IFS(ISTEXT('3 Model Input'!F$70),"Missing",ISTEXT('3 Model Input'!I$70),"Missing",ISNUMBER('3 Model Input'!K$70),'3 Model Input'!K$70*P166)</f>
        <v>Missing</v>
      </c>
      <c r="AB166" s="89"/>
      <c r="AC166" s="227" t="str" cm="1">
        <f t="array" ref="AC166">IF(D166=0,"Blank",_xlfn.IFS('3 Model Input'!E$61=1,(V166*G166)/T166,'3 Model Input'!E$61=2,(W166*G166)/T166,'3 Model Input'!E$61=3,(X166*G166)/T166,'3 Model Input'!E$61=4,(Y166*G166)/T166,'3 Model Input'!E$61=5,(Z166*G166)/T166, ISTEXT('3 Model Input'!E$61),"Missing",'3 Model Input'!E$61=6,(AA166*G166)/T166))</f>
        <v>Blank</v>
      </c>
      <c r="AD166" s="202" t="str">
        <f t="shared" si="47"/>
        <v>Blank</v>
      </c>
      <c r="AE166" s="202" t="str">
        <f t="shared" si="48"/>
        <v>Blank</v>
      </c>
      <c r="AF166" s="217" t="str">
        <f t="shared" si="49"/>
        <v>Blank</v>
      </c>
      <c r="AG166" s="9" t="str" cm="1">
        <f t="array" ref="AG166">_xlfn.IFS(ISNUMBER(AC166), "", ISNUMBER(SEARCH("Blank", AC166)), "", ISERROR(AC166), "Bad input on tab 3")</f>
        <v/>
      </c>
    </row>
    <row r="167" spans="2:33" s="1" customFormat="1" ht="15" customHeight="1" x14ac:dyDescent="0.75">
      <c r="B167" s="205" t="str">
        <f>'5 Driver Data'!B167</f>
        <v>0159</v>
      </c>
      <c r="C167" s="193">
        <f>'5 Driver Data'!C167</f>
        <v>0</v>
      </c>
      <c r="D167" s="192">
        <f>'5 Driver Data'!D167</f>
        <v>0</v>
      </c>
      <c r="E167" s="191">
        <f>'5 Driver Data'!E167</f>
        <v>0</v>
      </c>
      <c r="F167" s="191">
        <f>'5 Driver Data'!F167</f>
        <v>0</v>
      </c>
      <c r="G167" s="191">
        <f>'5 Driver Data'!G167</f>
        <v>0</v>
      </c>
      <c r="H167" s="191">
        <f>'5 Driver Data'!H167</f>
        <v>0</v>
      </c>
      <c r="I167" s="191">
        <f>'5 Driver Data'!I167</f>
        <v>0</v>
      </c>
      <c r="J167" s="191">
        <f>'5 Driver Data'!J167</f>
        <v>0</v>
      </c>
      <c r="K167" s="206">
        <f>'5 Driver Data'!K167</f>
        <v>0</v>
      </c>
      <c r="M167" s="216" t="str">
        <f>IF(D167=0,"Blank",'3 Model Input'!E$44*'3 Model Input'!E$45)</f>
        <v>Blank</v>
      </c>
      <c r="N167" s="197" t="str">
        <f t="shared" si="40"/>
        <v>Blank</v>
      </c>
      <c r="O167" s="197" t="str">
        <f>IF(D167=0,"Blank",'3 Model Input'!E$49*(1-'3 Model Input'!E$51))</f>
        <v>Blank</v>
      </c>
      <c r="P167" s="197" t="str">
        <f t="shared" si="41"/>
        <v>Blank</v>
      </c>
      <c r="Q167" s="197" t="str">
        <f>IF(D167=0,"Blank",IF(D167="BEV",E167*(1-'3 Model Input'!E$54), E167))</f>
        <v>Blank</v>
      </c>
      <c r="R167" s="198" t="str">
        <f>IF(D167=0,"Blank",IF(D167="PHEV",F167/G167,F167*(1-'3 Model Input'!E$54)/G167))</f>
        <v>Blank</v>
      </c>
      <c r="S167" s="198" t="str">
        <f>IF(D167=0,"Blank",IF(D167="PHEV",MIN(M167,E167),MIN(M167,(E167*(1-'3 Model Input'!E$54)))))</f>
        <v>Blank</v>
      </c>
      <c r="T167" s="217" t="str">
        <f t="shared" si="42"/>
        <v>Blank</v>
      </c>
      <c r="U167" s="89"/>
      <c r="V167" s="216" t="str">
        <f>IF(D167=0,"Blank",P167*'3 Model Input'!E$50)</f>
        <v>Blank</v>
      </c>
      <c r="W167" s="197" t="str">
        <f t="shared" si="43"/>
        <v>Blank</v>
      </c>
      <c r="X167" s="197" t="str">
        <f t="shared" si="44"/>
        <v>Blank</v>
      </c>
      <c r="Y167" s="197" t="str">
        <f t="shared" si="45"/>
        <v>Blank</v>
      </c>
      <c r="Z167" s="197" t="str">
        <f t="shared" si="46"/>
        <v>Blank</v>
      </c>
      <c r="AA167" s="223" t="str" cm="1">
        <f t="array" ref="AA167">_xlfn.IFS(ISTEXT('3 Model Input'!F$70),"Missing",ISTEXT('3 Model Input'!I$70),"Missing",ISNUMBER('3 Model Input'!K$70),'3 Model Input'!K$70*P167)</f>
        <v>Missing</v>
      </c>
      <c r="AB167" s="89"/>
      <c r="AC167" s="227" t="str" cm="1">
        <f t="array" ref="AC167">IF(D167=0,"Blank",_xlfn.IFS('3 Model Input'!E$61=1,(V167*G167)/T167,'3 Model Input'!E$61=2,(W167*G167)/T167,'3 Model Input'!E$61=3,(X167*G167)/T167,'3 Model Input'!E$61=4,(Y167*G167)/T167,'3 Model Input'!E$61=5,(Z167*G167)/T167, ISTEXT('3 Model Input'!E$61),"Missing",'3 Model Input'!E$61=6,(AA167*G167)/T167))</f>
        <v>Blank</v>
      </c>
      <c r="AD167" s="202" t="str">
        <f t="shared" si="47"/>
        <v>Blank</v>
      </c>
      <c r="AE167" s="202" t="str">
        <f t="shared" si="48"/>
        <v>Blank</v>
      </c>
      <c r="AF167" s="217" t="str">
        <f t="shared" si="49"/>
        <v>Blank</v>
      </c>
      <c r="AG167" s="9" t="str" cm="1">
        <f t="array" ref="AG167">_xlfn.IFS(ISNUMBER(AC167), "", ISNUMBER(SEARCH("Blank", AC167)), "", ISERROR(AC167), "Bad input on tab 3")</f>
        <v/>
      </c>
    </row>
    <row r="168" spans="2:33" s="1" customFormat="1" ht="15" customHeight="1" x14ac:dyDescent="0.75">
      <c r="B168" s="205" t="str">
        <f>'5 Driver Data'!B168</f>
        <v>0160</v>
      </c>
      <c r="C168" s="193">
        <f>'5 Driver Data'!C168</f>
        <v>0</v>
      </c>
      <c r="D168" s="192">
        <f>'5 Driver Data'!D168</f>
        <v>0</v>
      </c>
      <c r="E168" s="191">
        <f>'5 Driver Data'!E168</f>
        <v>0</v>
      </c>
      <c r="F168" s="191">
        <f>'5 Driver Data'!F168</f>
        <v>0</v>
      </c>
      <c r="G168" s="191">
        <f>'5 Driver Data'!G168</f>
        <v>0</v>
      </c>
      <c r="H168" s="191">
        <f>'5 Driver Data'!H168</f>
        <v>0</v>
      </c>
      <c r="I168" s="191">
        <f>'5 Driver Data'!I168</f>
        <v>0</v>
      </c>
      <c r="J168" s="191">
        <f>'5 Driver Data'!J168</f>
        <v>0</v>
      </c>
      <c r="K168" s="206">
        <f>'5 Driver Data'!K168</f>
        <v>0</v>
      </c>
      <c r="M168" s="216" t="str">
        <f>IF(D168=0,"Blank",'3 Model Input'!E$44*'3 Model Input'!E$45)</f>
        <v>Blank</v>
      </c>
      <c r="N168" s="197" t="str">
        <f t="shared" si="40"/>
        <v>Blank</v>
      </c>
      <c r="O168" s="197" t="str">
        <f>IF(D168=0,"Blank",'3 Model Input'!E$49*(1-'3 Model Input'!E$51))</f>
        <v>Blank</v>
      </c>
      <c r="P168" s="197" t="str">
        <f t="shared" si="41"/>
        <v>Blank</v>
      </c>
      <c r="Q168" s="197" t="str">
        <f>IF(D168=0,"Blank",IF(D168="BEV",E168*(1-'3 Model Input'!E$54), E168))</f>
        <v>Blank</v>
      </c>
      <c r="R168" s="198" t="str">
        <f>IF(D168=0,"Blank",IF(D168="PHEV",F168/G168,F168*(1-'3 Model Input'!E$54)/G168))</f>
        <v>Blank</v>
      </c>
      <c r="S168" s="198" t="str">
        <f>IF(D168=0,"Blank",IF(D168="PHEV",MIN(M168,E168),MIN(M168,(E168*(1-'3 Model Input'!E$54)))))</f>
        <v>Blank</v>
      </c>
      <c r="T168" s="217" t="str">
        <f t="shared" si="42"/>
        <v>Blank</v>
      </c>
      <c r="U168" s="89"/>
      <c r="V168" s="216" t="str">
        <f>IF(D168=0,"Blank",P168*'3 Model Input'!E$50)</f>
        <v>Blank</v>
      </c>
      <c r="W168" s="197" t="str">
        <f t="shared" si="43"/>
        <v>Blank</v>
      </c>
      <c r="X168" s="197" t="str">
        <f t="shared" si="44"/>
        <v>Blank</v>
      </c>
      <c r="Y168" s="197" t="str">
        <f t="shared" si="45"/>
        <v>Blank</v>
      </c>
      <c r="Z168" s="197" t="str">
        <f t="shared" si="46"/>
        <v>Blank</v>
      </c>
      <c r="AA168" s="223" t="str" cm="1">
        <f t="array" ref="AA168">_xlfn.IFS(ISTEXT('3 Model Input'!F$70),"Missing",ISTEXT('3 Model Input'!I$70),"Missing",ISNUMBER('3 Model Input'!K$70),'3 Model Input'!K$70*P168)</f>
        <v>Missing</v>
      </c>
      <c r="AB168" s="89"/>
      <c r="AC168" s="227" t="str" cm="1">
        <f t="array" ref="AC168">IF(D168=0,"Blank",_xlfn.IFS('3 Model Input'!E$61=1,(V168*G168)/T168,'3 Model Input'!E$61=2,(W168*G168)/T168,'3 Model Input'!E$61=3,(X168*G168)/T168,'3 Model Input'!E$61=4,(Y168*G168)/T168,'3 Model Input'!E$61=5,(Z168*G168)/T168, ISTEXT('3 Model Input'!E$61),"Missing",'3 Model Input'!E$61=6,(AA168*G168)/T168))</f>
        <v>Blank</v>
      </c>
      <c r="AD168" s="202" t="str">
        <f t="shared" si="47"/>
        <v>Blank</v>
      </c>
      <c r="AE168" s="202" t="str">
        <f t="shared" si="48"/>
        <v>Blank</v>
      </c>
      <c r="AF168" s="217" t="str">
        <f t="shared" si="49"/>
        <v>Blank</v>
      </c>
      <c r="AG168" s="9" t="str" cm="1">
        <f t="array" ref="AG168">_xlfn.IFS(ISNUMBER(AC168), "", ISNUMBER(SEARCH("Blank", AC168)), "", ISERROR(AC168), "Bad input on tab 3")</f>
        <v/>
      </c>
    </row>
    <row r="169" spans="2:33" s="1" customFormat="1" ht="15" customHeight="1" x14ac:dyDescent="0.75">
      <c r="B169" s="205" t="str">
        <f>'5 Driver Data'!B169</f>
        <v>0161</v>
      </c>
      <c r="C169" s="193">
        <f>'5 Driver Data'!C169</f>
        <v>0</v>
      </c>
      <c r="D169" s="192">
        <f>'5 Driver Data'!D169</f>
        <v>0</v>
      </c>
      <c r="E169" s="191">
        <f>'5 Driver Data'!E169</f>
        <v>0</v>
      </c>
      <c r="F169" s="191">
        <f>'5 Driver Data'!F169</f>
        <v>0</v>
      </c>
      <c r="G169" s="191">
        <f>'5 Driver Data'!G169</f>
        <v>0</v>
      </c>
      <c r="H169" s="191">
        <f>'5 Driver Data'!H169</f>
        <v>0</v>
      </c>
      <c r="I169" s="191">
        <f>'5 Driver Data'!I169</f>
        <v>0</v>
      </c>
      <c r="J169" s="191">
        <f>'5 Driver Data'!J169</f>
        <v>0</v>
      </c>
      <c r="K169" s="206">
        <f>'5 Driver Data'!K169</f>
        <v>0</v>
      </c>
      <c r="M169" s="216" t="str">
        <f>IF(D169=0,"Blank",'3 Model Input'!E$44*'3 Model Input'!E$45)</f>
        <v>Blank</v>
      </c>
      <c r="N169" s="197" t="str">
        <f t="shared" si="40"/>
        <v>Blank</v>
      </c>
      <c r="O169" s="197" t="str">
        <f>IF(D169=0,"Blank",'3 Model Input'!E$49*(1-'3 Model Input'!E$51))</f>
        <v>Blank</v>
      </c>
      <c r="P169" s="197" t="str">
        <f t="shared" si="41"/>
        <v>Blank</v>
      </c>
      <c r="Q169" s="197" t="str">
        <f>IF(D169=0,"Blank",IF(D169="BEV",E169*(1-'3 Model Input'!E$54), E169))</f>
        <v>Blank</v>
      </c>
      <c r="R169" s="198" t="str">
        <f>IF(D169=0,"Blank",IF(D169="PHEV",F169/G169,F169*(1-'3 Model Input'!E$54)/G169))</f>
        <v>Blank</v>
      </c>
      <c r="S169" s="198" t="str">
        <f>IF(D169=0,"Blank",IF(D169="PHEV",MIN(M169,E169),MIN(M169,(E169*(1-'3 Model Input'!E$54)))))</f>
        <v>Blank</v>
      </c>
      <c r="T169" s="217" t="str">
        <f t="shared" si="42"/>
        <v>Blank</v>
      </c>
      <c r="U169" s="89"/>
      <c r="V169" s="216" t="str">
        <f>IF(D169=0,"Blank",P169*'3 Model Input'!E$50)</f>
        <v>Blank</v>
      </c>
      <c r="W169" s="197" t="str">
        <f t="shared" si="43"/>
        <v>Blank</v>
      </c>
      <c r="X169" s="197" t="str">
        <f t="shared" si="44"/>
        <v>Blank</v>
      </c>
      <c r="Y169" s="197" t="str">
        <f t="shared" si="45"/>
        <v>Blank</v>
      </c>
      <c r="Z169" s="197" t="str">
        <f t="shared" si="46"/>
        <v>Blank</v>
      </c>
      <c r="AA169" s="223" t="str" cm="1">
        <f t="array" ref="AA169">_xlfn.IFS(ISTEXT('3 Model Input'!F$70),"Missing",ISTEXT('3 Model Input'!I$70),"Missing",ISNUMBER('3 Model Input'!K$70),'3 Model Input'!K$70*P169)</f>
        <v>Missing</v>
      </c>
      <c r="AB169" s="89"/>
      <c r="AC169" s="227" t="str" cm="1">
        <f t="array" ref="AC169">IF(D169=0,"Blank",_xlfn.IFS('3 Model Input'!E$61=1,(V169*G169)/T169,'3 Model Input'!E$61=2,(W169*G169)/T169,'3 Model Input'!E$61=3,(X169*G169)/T169,'3 Model Input'!E$61=4,(Y169*G169)/T169,'3 Model Input'!E$61=5,(Z169*G169)/T169, ISTEXT('3 Model Input'!E$61),"Missing",'3 Model Input'!E$61=6,(AA169*G169)/T169))</f>
        <v>Blank</v>
      </c>
      <c r="AD169" s="202" t="str">
        <f t="shared" si="47"/>
        <v>Blank</v>
      </c>
      <c r="AE169" s="202" t="str">
        <f t="shared" si="48"/>
        <v>Blank</v>
      </c>
      <c r="AF169" s="217" t="str">
        <f t="shared" si="49"/>
        <v>Blank</v>
      </c>
      <c r="AG169" s="9" t="str" cm="1">
        <f t="array" ref="AG169">_xlfn.IFS(ISNUMBER(AC169), "", ISNUMBER(SEARCH("Blank", AC169)), "", ISERROR(AC169), "Bad input on tab 3")</f>
        <v/>
      </c>
    </row>
    <row r="170" spans="2:33" s="1" customFormat="1" ht="15" customHeight="1" x14ac:dyDescent="0.75">
      <c r="B170" s="205" t="str">
        <f>'5 Driver Data'!B170</f>
        <v>0162</v>
      </c>
      <c r="C170" s="193">
        <f>'5 Driver Data'!C170</f>
        <v>0</v>
      </c>
      <c r="D170" s="192">
        <f>'5 Driver Data'!D170</f>
        <v>0</v>
      </c>
      <c r="E170" s="191">
        <f>'5 Driver Data'!E170</f>
        <v>0</v>
      </c>
      <c r="F170" s="191">
        <f>'5 Driver Data'!F170</f>
        <v>0</v>
      </c>
      <c r="G170" s="191">
        <f>'5 Driver Data'!G170</f>
        <v>0</v>
      </c>
      <c r="H170" s="191">
        <f>'5 Driver Data'!H170</f>
        <v>0</v>
      </c>
      <c r="I170" s="191">
        <f>'5 Driver Data'!I170</f>
        <v>0</v>
      </c>
      <c r="J170" s="191">
        <f>'5 Driver Data'!J170</f>
        <v>0</v>
      </c>
      <c r="K170" s="206">
        <f>'5 Driver Data'!K170</f>
        <v>0</v>
      </c>
      <c r="M170" s="216" t="str">
        <f>IF(D170=0,"Blank",'3 Model Input'!E$44*'3 Model Input'!E$45)</f>
        <v>Blank</v>
      </c>
      <c r="N170" s="197" t="str">
        <f t="shared" si="40"/>
        <v>Blank</v>
      </c>
      <c r="O170" s="197" t="str">
        <f>IF(D170=0,"Blank",'3 Model Input'!E$49*(1-'3 Model Input'!E$51))</f>
        <v>Blank</v>
      </c>
      <c r="P170" s="197" t="str">
        <f t="shared" si="41"/>
        <v>Blank</v>
      </c>
      <c r="Q170" s="197" t="str">
        <f>IF(D170=0,"Blank",IF(D170="BEV",E170*(1-'3 Model Input'!E$54), E170))</f>
        <v>Blank</v>
      </c>
      <c r="R170" s="198" t="str">
        <f>IF(D170=0,"Blank",IF(D170="PHEV",F170/G170,F170*(1-'3 Model Input'!E$54)/G170))</f>
        <v>Blank</v>
      </c>
      <c r="S170" s="198" t="str">
        <f>IF(D170=0,"Blank",IF(D170="PHEV",MIN(M170,E170),MIN(M170,(E170*(1-'3 Model Input'!E$54)))))</f>
        <v>Blank</v>
      </c>
      <c r="T170" s="217" t="str">
        <f t="shared" si="42"/>
        <v>Blank</v>
      </c>
      <c r="U170" s="89"/>
      <c r="V170" s="216" t="str">
        <f>IF(D170=0,"Blank",P170*'3 Model Input'!E$50)</f>
        <v>Blank</v>
      </c>
      <c r="W170" s="197" t="str">
        <f t="shared" si="43"/>
        <v>Blank</v>
      </c>
      <c r="X170" s="197" t="str">
        <f t="shared" si="44"/>
        <v>Blank</v>
      </c>
      <c r="Y170" s="197" t="str">
        <f t="shared" si="45"/>
        <v>Blank</v>
      </c>
      <c r="Z170" s="197" t="str">
        <f t="shared" si="46"/>
        <v>Blank</v>
      </c>
      <c r="AA170" s="223" t="str" cm="1">
        <f t="array" ref="AA170">_xlfn.IFS(ISTEXT('3 Model Input'!F$70),"Missing",ISTEXT('3 Model Input'!I$70),"Missing",ISNUMBER('3 Model Input'!K$70),'3 Model Input'!K$70*P170)</f>
        <v>Missing</v>
      </c>
      <c r="AB170" s="89"/>
      <c r="AC170" s="227" t="str" cm="1">
        <f t="array" ref="AC170">IF(D170=0,"Blank",_xlfn.IFS('3 Model Input'!E$61=1,(V170*G170)/T170,'3 Model Input'!E$61=2,(W170*G170)/T170,'3 Model Input'!E$61=3,(X170*G170)/T170,'3 Model Input'!E$61=4,(Y170*G170)/T170,'3 Model Input'!E$61=5,(Z170*G170)/T170, ISTEXT('3 Model Input'!E$61),"Missing",'3 Model Input'!E$61=6,(AA170*G170)/T170))</f>
        <v>Blank</v>
      </c>
      <c r="AD170" s="202" t="str">
        <f t="shared" si="47"/>
        <v>Blank</v>
      </c>
      <c r="AE170" s="202" t="str">
        <f t="shared" si="48"/>
        <v>Blank</v>
      </c>
      <c r="AF170" s="217" t="str">
        <f t="shared" si="49"/>
        <v>Blank</v>
      </c>
      <c r="AG170" s="9" t="str" cm="1">
        <f t="array" ref="AG170">_xlfn.IFS(ISNUMBER(AC170), "", ISNUMBER(SEARCH("Blank", AC170)), "", ISERROR(AC170), "Bad input on tab 3")</f>
        <v/>
      </c>
    </row>
    <row r="171" spans="2:33" s="1" customFormat="1" ht="15" customHeight="1" x14ac:dyDescent="0.75">
      <c r="B171" s="205" t="str">
        <f>'5 Driver Data'!B171</f>
        <v>0163</v>
      </c>
      <c r="C171" s="193">
        <f>'5 Driver Data'!C171</f>
        <v>0</v>
      </c>
      <c r="D171" s="192">
        <f>'5 Driver Data'!D171</f>
        <v>0</v>
      </c>
      <c r="E171" s="191">
        <f>'5 Driver Data'!E171</f>
        <v>0</v>
      </c>
      <c r="F171" s="191">
        <f>'5 Driver Data'!F171</f>
        <v>0</v>
      </c>
      <c r="G171" s="191">
        <f>'5 Driver Data'!G171</f>
        <v>0</v>
      </c>
      <c r="H171" s="191">
        <f>'5 Driver Data'!H171</f>
        <v>0</v>
      </c>
      <c r="I171" s="191">
        <f>'5 Driver Data'!I171</f>
        <v>0</v>
      </c>
      <c r="J171" s="191">
        <f>'5 Driver Data'!J171</f>
        <v>0</v>
      </c>
      <c r="K171" s="206">
        <f>'5 Driver Data'!K171</f>
        <v>0</v>
      </c>
      <c r="M171" s="216" t="str">
        <f>IF(D171=0,"Blank",'3 Model Input'!E$44*'3 Model Input'!E$45)</f>
        <v>Blank</v>
      </c>
      <c r="N171" s="197" t="str">
        <f t="shared" si="40"/>
        <v>Blank</v>
      </c>
      <c r="O171" s="197" t="str">
        <f>IF(D171=0,"Blank",'3 Model Input'!E$49*(1-'3 Model Input'!E$51))</f>
        <v>Blank</v>
      </c>
      <c r="P171" s="197" t="str">
        <f t="shared" si="41"/>
        <v>Blank</v>
      </c>
      <c r="Q171" s="197" t="str">
        <f>IF(D171=0,"Blank",IF(D171="BEV",E171*(1-'3 Model Input'!E$54), E171))</f>
        <v>Blank</v>
      </c>
      <c r="R171" s="198" t="str">
        <f>IF(D171=0,"Blank",IF(D171="PHEV",F171/G171,F171*(1-'3 Model Input'!E$54)/G171))</f>
        <v>Blank</v>
      </c>
      <c r="S171" s="198" t="str">
        <f>IF(D171=0,"Blank",IF(D171="PHEV",MIN(M171,E171),MIN(M171,(E171*(1-'3 Model Input'!E$54)))))</f>
        <v>Blank</v>
      </c>
      <c r="T171" s="217" t="str">
        <f t="shared" si="42"/>
        <v>Blank</v>
      </c>
      <c r="U171" s="89"/>
      <c r="V171" s="216" t="str">
        <f>IF(D171=0,"Blank",P171*'3 Model Input'!E$50)</f>
        <v>Blank</v>
      </c>
      <c r="W171" s="197" t="str">
        <f t="shared" si="43"/>
        <v>Blank</v>
      </c>
      <c r="X171" s="197" t="str">
        <f t="shared" si="44"/>
        <v>Blank</v>
      </c>
      <c r="Y171" s="197" t="str">
        <f t="shared" si="45"/>
        <v>Blank</v>
      </c>
      <c r="Z171" s="197" t="str">
        <f t="shared" si="46"/>
        <v>Blank</v>
      </c>
      <c r="AA171" s="223" t="str" cm="1">
        <f t="array" ref="AA171">_xlfn.IFS(ISTEXT('3 Model Input'!F$70),"Missing",ISTEXT('3 Model Input'!I$70),"Missing",ISNUMBER('3 Model Input'!K$70),'3 Model Input'!K$70*P171)</f>
        <v>Missing</v>
      </c>
      <c r="AB171" s="89"/>
      <c r="AC171" s="227" t="str" cm="1">
        <f t="array" ref="AC171">IF(D171=0,"Blank",_xlfn.IFS('3 Model Input'!E$61=1,(V171*G171)/T171,'3 Model Input'!E$61=2,(W171*G171)/T171,'3 Model Input'!E$61=3,(X171*G171)/T171,'3 Model Input'!E$61=4,(Y171*G171)/T171,'3 Model Input'!E$61=5,(Z171*G171)/T171, ISTEXT('3 Model Input'!E$61),"Missing",'3 Model Input'!E$61=6,(AA171*G171)/T171))</f>
        <v>Blank</v>
      </c>
      <c r="AD171" s="202" t="str">
        <f t="shared" si="47"/>
        <v>Blank</v>
      </c>
      <c r="AE171" s="202" t="str">
        <f t="shared" si="48"/>
        <v>Blank</v>
      </c>
      <c r="AF171" s="217" t="str">
        <f t="shared" si="49"/>
        <v>Blank</v>
      </c>
      <c r="AG171" s="9" t="str" cm="1">
        <f t="array" ref="AG171">_xlfn.IFS(ISNUMBER(AC171), "", ISNUMBER(SEARCH("Blank", AC171)), "", ISERROR(AC171), "Bad input on tab 3")</f>
        <v/>
      </c>
    </row>
    <row r="172" spans="2:33" s="1" customFormat="1" ht="15" customHeight="1" x14ac:dyDescent="0.75">
      <c r="B172" s="205" t="str">
        <f>'5 Driver Data'!B172</f>
        <v>0164</v>
      </c>
      <c r="C172" s="193">
        <f>'5 Driver Data'!C172</f>
        <v>0</v>
      </c>
      <c r="D172" s="192">
        <f>'5 Driver Data'!D172</f>
        <v>0</v>
      </c>
      <c r="E172" s="191">
        <f>'5 Driver Data'!E172</f>
        <v>0</v>
      </c>
      <c r="F172" s="191">
        <f>'5 Driver Data'!F172</f>
        <v>0</v>
      </c>
      <c r="G172" s="191">
        <f>'5 Driver Data'!G172</f>
        <v>0</v>
      </c>
      <c r="H172" s="191">
        <f>'5 Driver Data'!H172</f>
        <v>0</v>
      </c>
      <c r="I172" s="191">
        <f>'5 Driver Data'!I172</f>
        <v>0</v>
      </c>
      <c r="J172" s="191">
        <f>'5 Driver Data'!J172</f>
        <v>0</v>
      </c>
      <c r="K172" s="206">
        <f>'5 Driver Data'!K172</f>
        <v>0</v>
      </c>
      <c r="M172" s="216" t="str">
        <f>IF(D172=0,"Blank",'3 Model Input'!E$44*'3 Model Input'!E$45)</f>
        <v>Blank</v>
      </c>
      <c r="N172" s="197" t="str">
        <f t="shared" si="40"/>
        <v>Blank</v>
      </c>
      <c r="O172" s="197" t="str">
        <f>IF(D172=0,"Blank",'3 Model Input'!E$49*(1-'3 Model Input'!E$51))</f>
        <v>Blank</v>
      </c>
      <c r="P172" s="197" t="str">
        <f t="shared" si="41"/>
        <v>Blank</v>
      </c>
      <c r="Q172" s="197" t="str">
        <f>IF(D172=0,"Blank",IF(D172="BEV",E172*(1-'3 Model Input'!E$54), E172))</f>
        <v>Blank</v>
      </c>
      <c r="R172" s="198" t="str">
        <f>IF(D172=0,"Blank",IF(D172="PHEV",F172/G172,F172*(1-'3 Model Input'!E$54)/G172))</f>
        <v>Blank</v>
      </c>
      <c r="S172" s="198" t="str">
        <f>IF(D172=0,"Blank",IF(D172="PHEV",MIN(M172,E172),MIN(M172,(E172*(1-'3 Model Input'!E$54)))))</f>
        <v>Blank</v>
      </c>
      <c r="T172" s="217" t="str">
        <f t="shared" si="42"/>
        <v>Blank</v>
      </c>
      <c r="U172" s="89"/>
      <c r="V172" s="216" t="str">
        <f>IF(D172=0,"Blank",P172*'3 Model Input'!E$50)</f>
        <v>Blank</v>
      </c>
      <c r="W172" s="197" t="str">
        <f t="shared" si="43"/>
        <v>Blank</v>
      </c>
      <c r="X172" s="197" t="str">
        <f t="shared" si="44"/>
        <v>Blank</v>
      </c>
      <c r="Y172" s="197" t="str">
        <f t="shared" si="45"/>
        <v>Blank</v>
      </c>
      <c r="Z172" s="197" t="str">
        <f t="shared" si="46"/>
        <v>Blank</v>
      </c>
      <c r="AA172" s="223" t="str" cm="1">
        <f t="array" ref="AA172">_xlfn.IFS(ISTEXT('3 Model Input'!F$70),"Missing",ISTEXT('3 Model Input'!I$70),"Missing",ISNUMBER('3 Model Input'!K$70),'3 Model Input'!K$70*P172)</f>
        <v>Missing</v>
      </c>
      <c r="AB172" s="89"/>
      <c r="AC172" s="227" t="str" cm="1">
        <f t="array" ref="AC172">IF(D172=0,"Blank",_xlfn.IFS('3 Model Input'!E$61=1,(V172*G172)/T172,'3 Model Input'!E$61=2,(W172*G172)/T172,'3 Model Input'!E$61=3,(X172*G172)/T172,'3 Model Input'!E$61=4,(Y172*G172)/T172,'3 Model Input'!E$61=5,(Z172*G172)/T172, ISTEXT('3 Model Input'!E$61),"Missing",'3 Model Input'!E$61=6,(AA172*G172)/T172))</f>
        <v>Blank</v>
      </c>
      <c r="AD172" s="202" t="str">
        <f t="shared" si="47"/>
        <v>Blank</v>
      </c>
      <c r="AE172" s="202" t="str">
        <f t="shared" si="48"/>
        <v>Blank</v>
      </c>
      <c r="AF172" s="217" t="str">
        <f t="shared" si="49"/>
        <v>Blank</v>
      </c>
      <c r="AG172" s="9" t="str" cm="1">
        <f t="array" ref="AG172">_xlfn.IFS(ISNUMBER(AC172), "", ISNUMBER(SEARCH("Blank", AC172)), "", ISERROR(AC172), "Bad input on tab 3")</f>
        <v/>
      </c>
    </row>
    <row r="173" spans="2:33" s="1" customFormat="1" ht="15" customHeight="1" x14ac:dyDescent="0.75">
      <c r="B173" s="205" t="str">
        <f>'5 Driver Data'!B173</f>
        <v>0165</v>
      </c>
      <c r="C173" s="193">
        <f>'5 Driver Data'!C173</f>
        <v>0</v>
      </c>
      <c r="D173" s="192">
        <f>'5 Driver Data'!D173</f>
        <v>0</v>
      </c>
      <c r="E173" s="191">
        <f>'5 Driver Data'!E173</f>
        <v>0</v>
      </c>
      <c r="F173" s="191">
        <f>'5 Driver Data'!F173</f>
        <v>0</v>
      </c>
      <c r="G173" s="191">
        <f>'5 Driver Data'!G173</f>
        <v>0</v>
      </c>
      <c r="H173" s="191">
        <f>'5 Driver Data'!H173</f>
        <v>0</v>
      </c>
      <c r="I173" s="191">
        <f>'5 Driver Data'!I173</f>
        <v>0</v>
      </c>
      <c r="J173" s="191">
        <f>'5 Driver Data'!J173</f>
        <v>0</v>
      </c>
      <c r="K173" s="206">
        <f>'5 Driver Data'!K173</f>
        <v>0</v>
      </c>
      <c r="M173" s="216" t="str">
        <f>IF(D173=0,"Blank",'3 Model Input'!E$44*'3 Model Input'!E$45)</f>
        <v>Blank</v>
      </c>
      <c r="N173" s="197" t="str">
        <f t="shared" si="40"/>
        <v>Blank</v>
      </c>
      <c r="O173" s="197" t="str">
        <f>IF(D173=0,"Blank",'3 Model Input'!E$49*(1-'3 Model Input'!E$51))</f>
        <v>Blank</v>
      </c>
      <c r="P173" s="197" t="str">
        <f t="shared" si="41"/>
        <v>Blank</v>
      </c>
      <c r="Q173" s="197" t="str">
        <f>IF(D173=0,"Blank",IF(D173="BEV",E173*(1-'3 Model Input'!E$54), E173))</f>
        <v>Blank</v>
      </c>
      <c r="R173" s="198" t="str">
        <f>IF(D173=0,"Blank",IF(D173="PHEV",F173/G173,F173*(1-'3 Model Input'!E$54)/G173))</f>
        <v>Blank</v>
      </c>
      <c r="S173" s="198" t="str">
        <f>IF(D173=0,"Blank",IF(D173="PHEV",MIN(M173,E173),MIN(M173,(E173*(1-'3 Model Input'!E$54)))))</f>
        <v>Blank</v>
      </c>
      <c r="T173" s="217" t="str">
        <f t="shared" si="42"/>
        <v>Blank</v>
      </c>
      <c r="U173" s="89"/>
      <c r="V173" s="216" t="str">
        <f>IF(D173=0,"Blank",P173*'3 Model Input'!E$50)</f>
        <v>Blank</v>
      </c>
      <c r="W173" s="197" t="str">
        <f t="shared" si="43"/>
        <v>Blank</v>
      </c>
      <c r="X173" s="197" t="str">
        <f t="shared" si="44"/>
        <v>Blank</v>
      </c>
      <c r="Y173" s="197" t="str">
        <f t="shared" si="45"/>
        <v>Blank</v>
      </c>
      <c r="Z173" s="197" t="str">
        <f t="shared" si="46"/>
        <v>Blank</v>
      </c>
      <c r="AA173" s="223" t="str" cm="1">
        <f t="array" ref="AA173">_xlfn.IFS(ISTEXT('3 Model Input'!F$70),"Missing",ISTEXT('3 Model Input'!I$70),"Missing",ISNUMBER('3 Model Input'!K$70),'3 Model Input'!K$70*P173)</f>
        <v>Missing</v>
      </c>
      <c r="AB173" s="89"/>
      <c r="AC173" s="227" t="str" cm="1">
        <f t="array" ref="AC173">IF(D173=0,"Blank",_xlfn.IFS('3 Model Input'!E$61=1,(V173*G173)/T173,'3 Model Input'!E$61=2,(W173*G173)/T173,'3 Model Input'!E$61=3,(X173*G173)/T173,'3 Model Input'!E$61=4,(Y173*G173)/T173,'3 Model Input'!E$61=5,(Z173*G173)/T173, ISTEXT('3 Model Input'!E$61),"Missing",'3 Model Input'!E$61=6,(AA173*G173)/T173))</f>
        <v>Blank</v>
      </c>
      <c r="AD173" s="202" t="str">
        <f t="shared" si="47"/>
        <v>Blank</v>
      </c>
      <c r="AE173" s="202" t="str">
        <f t="shared" si="48"/>
        <v>Blank</v>
      </c>
      <c r="AF173" s="217" t="str">
        <f t="shared" si="49"/>
        <v>Blank</v>
      </c>
      <c r="AG173" s="9" t="str" cm="1">
        <f t="array" ref="AG173">_xlfn.IFS(ISNUMBER(AC173), "", ISNUMBER(SEARCH("Blank", AC173)), "", ISERROR(AC173), "Bad input on tab 3")</f>
        <v/>
      </c>
    </row>
    <row r="174" spans="2:33" s="1" customFormat="1" ht="15" customHeight="1" x14ac:dyDescent="0.75">
      <c r="B174" s="205" t="str">
        <f>'5 Driver Data'!B174</f>
        <v>0166</v>
      </c>
      <c r="C174" s="193">
        <f>'5 Driver Data'!C174</f>
        <v>0</v>
      </c>
      <c r="D174" s="192">
        <f>'5 Driver Data'!D174</f>
        <v>0</v>
      </c>
      <c r="E174" s="191">
        <f>'5 Driver Data'!E174</f>
        <v>0</v>
      </c>
      <c r="F174" s="191">
        <f>'5 Driver Data'!F174</f>
        <v>0</v>
      </c>
      <c r="G174" s="191">
        <f>'5 Driver Data'!G174</f>
        <v>0</v>
      </c>
      <c r="H174" s="191">
        <f>'5 Driver Data'!H174</f>
        <v>0</v>
      </c>
      <c r="I174" s="191">
        <f>'5 Driver Data'!I174</f>
        <v>0</v>
      </c>
      <c r="J174" s="191">
        <f>'5 Driver Data'!J174</f>
        <v>0</v>
      </c>
      <c r="K174" s="206">
        <f>'5 Driver Data'!K174</f>
        <v>0</v>
      </c>
      <c r="M174" s="216" t="str">
        <f>IF(D174=0,"Blank",'3 Model Input'!E$44*'3 Model Input'!E$45)</f>
        <v>Blank</v>
      </c>
      <c r="N174" s="197" t="str">
        <f t="shared" ref="N174:N237" si="50">IF(D174=0,"Blank",H174*I174*52)</f>
        <v>Blank</v>
      </c>
      <c r="O174" s="197" t="str">
        <f>IF(D174=0,"Blank",'3 Model Input'!E$49*(1-'3 Model Input'!E$51))</f>
        <v>Blank</v>
      </c>
      <c r="P174" s="197" t="str">
        <f t="shared" ref="P174:P237" si="51">IF(D174=0,"Blank",SUM(N174:O174))</f>
        <v>Blank</v>
      </c>
      <c r="Q174" s="197" t="str">
        <f>IF(D174=0,"Blank",IF(D174="BEV",E174*(1-'3 Model Input'!E$54), E174))</f>
        <v>Blank</v>
      </c>
      <c r="R174" s="198" t="str">
        <f>IF(D174=0,"Blank",IF(D174="PHEV",F174/G174,F174*(1-'3 Model Input'!E$54)/G174))</f>
        <v>Blank</v>
      </c>
      <c r="S174" s="198" t="str">
        <f>IF(D174=0,"Blank",IF(D174="PHEV",MIN(M174,E174),MIN(M174,(E174*(1-'3 Model Input'!E$54)))))</f>
        <v>Blank</v>
      </c>
      <c r="T174" s="217" t="str">
        <f t="shared" ref="T174:T237" si="52">IF(D174=0,"Blank",MIN(R174,(S174/E174*F174)))</f>
        <v>Blank</v>
      </c>
      <c r="U174" s="89"/>
      <c r="V174" s="216" t="str">
        <f>IF(D174=0,"Blank",P174*'3 Model Input'!E$50)</f>
        <v>Blank</v>
      </c>
      <c r="W174" s="197" t="str">
        <f t="shared" ref="W174:W237" si="53">IF(D174=0,"Blank",V174*(1-J174))</f>
        <v>Blank</v>
      </c>
      <c r="X174" s="197" t="str">
        <f t="shared" ref="X174:X237" si="54">P174</f>
        <v>Blank</v>
      </c>
      <c r="Y174" s="197" t="str">
        <f t="shared" ref="Y174:Y237" si="55">IF(D174=0,"Blank",P174*(1-J174))</f>
        <v>Blank</v>
      </c>
      <c r="Z174" s="197" t="str">
        <f t="shared" ref="Z174:Z237" si="56">IF(D174=0,"Blank",N174*K174)</f>
        <v>Blank</v>
      </c>
      <c r="AA174" s="223" t="str" cm="1">
        <f t="array" ref="AA174">_xlfn.IFS(ISTEXT('3 Model Input'!F$70),"Missing",ISTEXT('3 Model Input'!I$70),"Missing",ISNUMBER('3 Model Input'!K$70),'3 Model Input'!K$70*P174)</f>
        <v>Missing</v>
      </c>
      <c r="AB174" s="89"/>
      <c r="AC174" s="227" t="str" cm="1">
        <f t="array" ref="AC174">IF(D174=0,"Blank",_xlfn.IFS('3 Model Input'!E$61=1,(V174*G174)/T174,'3 Model Input'!E$61=2,(W174*G174)/T174,'3 Model Input'!E$61=3,(X174*G174)/T174,'3 Model Input'!E$61=4,(Y174*G174)/T174,'3 Model Input'!E$61=5,(Z174*G174)/T174, ISTEXT('3 Model Input'!E$61),"Missing",'3 Model Input'!E$61=6,(AA174*G174)/T174))</f>
        <v>Blank</v>
      </c>
      <c r="AD174" s="202" t="str">
        <f t="shared" ref="AD174:AD237" si="57">IF(D174=0,"Blank",MIN(SUM(AC174/52/H174),1))</f>
        <v>Blank</v>
      </c>
      <c r="AE174" s="202" t="str">
        <f t="shared" ref="AE174:AE237" si="58">IF(D174=0,"Blank",AD174*H174)</f>
        <v>Blank</v>
      </c>
      <c r="AF174" s="217" t="str">
        <f t="shared" ref="AF174:AF237" si="59">IF(D174=0,"Blank",AC174*S174)</f>
        <v>Blank</v>
      </c>
      <c r="AG174" s="9" t="str" cm="1">
        <f t="array" ref="AG174">_xlfn.IFS(ISNUMBER(AC174), "", ISNUMBER(SEARCH("Blank", AC174)), "", ISERROR(AC174), "Bad input on tab 3")</f>
        <v/>
      </c>
    </row>
    <row r="175" spans="2:33" s="1" customFormat="1" ht="15" customHeight="1" x14ac:dyDescent="0.75">
      <c r="B175" s="205" t="str">
        <f>'5 Driver Data'!B175</f>
        <v>0167</v>
      </c>
      <c r="C175" s="193">
        <f>'5 Driver Data'!C175</f>
        <v>0</v>
      </c>
      <c r="D175" s="192">
        <f>'5 Driver Data'!D175</f>
        <v>0</v>
      </c>
      <c r="E175" s="191">
        <f>'5 Driver Data'!E175</f>
        <v>0</v>
      </c>
      <c r="F175" s="191">
        <f>'5 Driver Data'!F175</f>
        <v>0</v>
      </c>
      <c r="G175" s="191">
        <f>'5 Driver Data'!G175</f>
        <v>0</v>
      </c>
      <c r="H175" s="191">
        <f>'5 Driver Data'!H175</f>
        <v>0</v>
      </c>
      <c r="I175" s="191">
        <f>'5 Driver Data'!I175</f>
        <v>0</v>
      </c>
      <c r="J175" s="191">
        <f>'5 Driver Data'!J175</f>
        <v>0</v>
      </c>
      <c r="K175" s="206">
        <f>'5 Driver Data'!K175</f>
        <v>0</v>
      </c>
      <c r="M175" s="216" t="str">
        <f>IF(D175=0,"Blank",'3 Model Input'!E$44*'3 Model Input'!E$45)</f>
        <v>Blank</v>
      </c>
      <c r="N175" s="197" t="str">
        <f t="shared" si="50"/>
        <v>Blank</v>
      </c>
      <c r="O175" s="197" t="str">
        <f>IF(D175=0,"Blank",'3 Model Input'!E$49*(1-'3 Model Input'!E$51))</f>
        <v>Blank</v>
      </c>
      <c r="P175" s="197" t="str">
        <f t="shared" si="51"/>
        <v>Blank</v>
      </c>
      <c r="Q175" s="197" t="str">
        <f>IF(D175=0,"Blank",IF(D175="BEV",E175*(1-'3 Model Input'!E$54), E175))</f>
        <v>Blank</v>
      </c>
      <c r="R175" s="198" t="str">
        <f>IF(D175=0,"Blank",IF(D175="PHEV",F175/G175,F175*(1-'3 Model Input'!E$54)/G175))</f>
        <v>Blank</v>
      </c>
      <c r="S175" s="198" t="str">
        <f>IF(D175=0,"Blank",IF(D175="PHEV",MIN(M175,E175),MIN(M175,(E175*(1-'3 Model Input'!E$54)))))</f>
        <v>Blank</v>
      </c>
      <c r="T175" s="217" t="str">
        <f t="shared" si="52"/>
        <v>Blank</v>
      </c>
      <c r="U175" s="89"/>
      <c r="V175" s="216" t="str">
        <f>IF(D175=0,"Blank",P175*'3 Model Input'!E$50)</f>
        <v>Blank</v>
      </c>
      <c r="W175" s="197" t="str">
        <f t="shared" si="53"/>
        <v>Blank</v>
      </c>
      <c r="X175" s="197" t="str">
        <f t="shared" si="54"/>
        <v>Blank</v>
      </c>
      <c r="Y175" s="197" t="str">
        <f t="shared" si="55"/>
        <v>Blank</v>
      </c>
      <c r="Z175" s="197" t="str">
        <f t="shared" si="56"/>
        <v>Blank</v>
      </c>
      <c r="AA175" s="223" t="str" cm="1">
        <f t="array" ref="AA175">_xlfn.IFS(ISTEXT('3 Model Input'!F$70),"Missing",ISTEXT('3 Model Input'!I$70),"Missing",ISNUMBER('3 Model Input'!K$70),'3 Model Input'!K$70*P175)</f>
        <v>Missing</v>
      </c>
      <c r="AB175" s="89"/>
      <c r="AC175" s="227" t="str" cm="1">
        <f t="array" ref="AC175">IF(D175=0,"Blank",_xlfn.IFS('3 Model Input'!E$61=1,(V175*G175)/T175,'3 Model Input'!E$61=2,(W175*G175)/T175,'3 Model Input'!E$61=3,(X175*G175)/T175,'3 Model Input'!E$61=4,(Y175*G175)/T175,'3 Model Input'!E$61=5,(Z175*G175)/T175, ISTEXT('3 Model Input'!E$61),"Missing",'3 Model Input'!E$61=6,(AA175*G175)/T175))</f>
        <v>Blank</v>
      </c>
      <c r="AD175" s="202" t="str">
        <f t="shared" si="57"/>
        <v>Blank</v>
      </c>
      <c r="AE175" s="202" t="str">
        <f t="shared" si="58"/>
        <v>Blank</v>
      </c>
      <c r="AF175" s="217" t="str">
        <f t="shared" si="59"/>
        <v>Blank</v>
      </c>
      <c r="AG175" s="9" t="str" cm="1">
        <f t="array" ref="AG175">_xlfn.IFS(ISNUMBER(AC175), "", ISNUMBER(SEARCH("Blank", AC175)), "", ISERROR(AC175), "Bad input on tab 3")</f>
        <v/>
      </c>
    </row>
    <row r="176" spans="2:33" s="1" customFormat="1" ht="15" customHeight="1" x14ac:dyDescent="0.75">
      <c r="B176" s="205" t="str">
        <f>'5 Driver Data'!B176</f>
        <v>0168</v>
      </c>
      <c r="C176" s="193">
        <f>'5 Driver Data'!C176</f>
        <v>0</v>
      </c>
      <c r="D176" s="192">
        <f>'5 Driver Data'!D176</f>
        <v>0</v>
      </c>
      <c r="E176" s="191">
        <f>'5 Driver Data'!E176</f>
        <v>0</v>
      </c>
      <c r="F176" s="191">
        <f>'5 Driver Data'!F176</f>
        <v>0</v>
      </c>
      <c r="G176" s="191">
        <f>'5 Driver Data'!G176</f>
        <v>0</v>
      </c>
      <c r="H176" s="191">
        <f>'5 Driver Data'!H176</f>
        <v>0</v>
      </c>
      <c r="I176" s="191">
        <f>'5 Driver Data'!I176</f>
        <v>0</v>
      </c>
      <c r="J176" s="191">
        <f>'5 Driver Data'!J176</f>
        <v>0</v>
      </c>
      <c r="K176" s="206">
        <f>'5 Driver Data'!K176</f>
        <v>0</v>
      </c>
      <c r="M176" s="216" t="str">
        <f>IF(D176=0,"Blank",'3 Model Input'!E$44*'3 Model Input'!E$45)</f>
        <v>Blank</v>
      </c>
      <c r="N176" s="197" t="str">
        <f t="shared" si="50"/>
        <v>Blank</v>
      </c>
      <c r="O176" s="197" t="str">
        <f>IF(D176=0,"Blank",'3 Model Input'!E$49*(1-'3 Model Input'!E$51))</f>
        <v>Blank</v>
      </c>
      <c r="P176" s="197" t="str">
        <f t="shared" si="51"/>
        <v>Blank</v>
      </c>
      <c r="Q176" s="197" t="str">
        <f>IF(D176=0,"Blank",IF(D176="BEV",E176*(1-'3 Model Input'!E$54), E176))</f>
        <v>Blank</v>
      </c>
      <c r="R176" s="198" t="str">
        <f>IF(D176=0,"Blank",IF(D176="PHEV",F176/G176,F176*(1-'3 Model Input'!E$54)/G176))</f>
        <v>Blank</v>
      </c>
      <c r="S176" s="198" t="str">
        <f>IF(D176=0,"Blank",IF(D176="PHEV",MIN(M176,E176),MIN(M176,(E176*(1-'3 Model Input'!E$54)))))</f>
        <v>Blank</v>
      </c>
      <c r="T176" s="217" t="str">
        <f t="shared" si="52"/>
        <v>Blank</v>
      </c>
      <c r="U176" s="89"/>
      <c r="V176" s="216" t="str">
        <f>IF(D176=0,"Blank",P176*'3 Model Input'!E$50)</f>
        <v>Blank</v>
      </c>
      <c r="W176" s="197" t="str">
        <f t="shared" si="53"/>
        <v>Blank</v>
      </c>
      <c r="X176" s="197" t="str">
        <f t="shared" si="54"/>
        <v>Blank</v>
      </c>
      <c r="Y176" s="197" t="str">
        <f t="shared" si="55"/>
        <v>Blank</v>
      </c>
      <c r="Z176" s="197" t="str">
        <f t="shared" si="56"/>
        <v>Blank</v>
      </c>
      <c r="AA176" s="223" t="str" cm="1">
        <f t="array" ref="AA176">_xlfn.IFS(ISTEXT('3 Model Input'!F$70),"Missing",ISTEXT('3 Model Input'!I$70),"Missing",ISNUMBER('3 Model Input'!K$70),'3 Model Input'!K$70*P176)</f>
        <v>Missing</v>
      </c>
      <c r="AB176" s="89"/>
      <c r="AC176" s="227" t="str" cm="1">
        <f t="array" ref="AC176">IF(D176=0,"Blank",_xlfn.IFS('3 Model Input'!E$61=1,(V176*G176)/T176,'3 Model Input'!E$61=2,(W176*G176)/T176,'3 Model Input'!E$61=3,(X176*G176)/T176,'3 Model Input'!E$61=4,(Y176*G176)/T176,'3 Model Input'!E$61=5,(Z176*G176)/T176, ISTEXT('3 Model Input'!E$61),"Missing",'3 Model Input'!E$61=6,(AA176*G176)/T176))</f>
        <v>Blank</v>
      </c>
      <c r="AD176" s="202" t="str">
        <f t="shared" si="57"/>
        <v>Blank</v>
      </c>
      <c r="AE176" s="202" t="str">
        <f t="shared" si="58"/>
        <v>Blank</v>
      </c>
      <c r="AF176" s="217" t="str">
        <f t="shared" si="59"/>
        <v>Blank</v>
      </c>
      <c r="AG176" s="9" t="str" cm="1">
        <f t="array" ref="AG176">_xlfn.IFS(ISNUMBER(AC176), "", ISNUMBER(SEARCH("Blank", AC176)), "", ISERROR(AC176), "Bad input on tab 3")</f>
        <v/>
      </c>
    </row>
    <row r="177" spans="2:33" s="1" customFormat="1" ht="15" customHeight="1" x14ac:dyDescent="0.75">
      <c r="B177" s="205" t="str">
        <f>'5 Driver Data'!B177</f>
        <v>0169</v>
      </c>
      <c r="C177" s="193">
        <f>'5 Driver Data'!C177</f>
        <v>0</v>
      </c>
      <c r="D177" s="192">
        <f>'5 Driver Data'!D177</f>
        <v>0</v>
      </c>
      <c r="E177" s="191">
        <f>'5 Driver Data'!E177</f>
        <v>0</v>
      </c>
      <c r="F177" s="191">
        <f>'5 Driver Data'!F177</f>
        <v>0</v>
      </c>
      <c r="G177" s="191">
        <f>'5 Driver Data'!G177</f>
        <v>0</v>
      </c>
      <c r="H177" s="191">
        <f>'5 Driver Data'!H177</f>
        <v>0</v>
      </c>
      <c r="I177" s="191">
        <f>'5 Driver Data'!I177</f>
        <v>0</v>
      </c>
      <c r="J177" s="191">
        <f>'5 Driver Data'!J177</f>
        <v>0</v>
      </c>
      <c r="K177" s="206">
        <f>'5 Driver Data'!K177</f>
        <v>0</v>
      </c>
      <c r="M177" s="216" t="str">
        <f>IF(D177=0,"Blank",'3 Model Input'!E$44*'3 Model Input'!E$45)</f>
        <v>Blank</v>
      </c>
      <c r="N177" s="197" t="str">
        <f t="shared" si="50"/>
        <v>Blank</v>
      </c>
      <c r="O177" s="197" t="str">
        <f>IF(D177=0,"Blank",'3 Model Input'!E$49*(1-'3 Model Input'!E$51))</f>
        <v>Blank</v>
      </c>
      <c r="P177" s="197" t="str">
        <f t="shared" si="51"/>
        <v>Blank</v>
      </c>
      <c r="Q177" s="197" t="str">
        <f>IF(D177=0,"Blank",IF(D177="BEV",E177*(1-'3 Model Input'!E$54), E177))</f>
        <v>Blank</v>
      </c>
      <c r="R177" s="198" t="str">
        <f>IF(D177=0,"Blank",IF(D177="PHEV",F177/G177,F177*(1-'3 Model Input'!E$54)/G177))</f>
        <v>Blank</v>
      </c>
      <c r="S177" s="198" t="str">
        <f>IF(D177=0,"Blank",IF(D177="PHEV",MIN(M177,E177),MIN(M177,(E177*(1-'3 Model Input'!E$54)))))</f>
        <v>Blank</v>
      </c>
      <c r="T177" s="217" t="str">
        <f t="shared" si="52"/>
        <v>Blank</v>
      </c>
      <c r="U177" s="89"/>
      <c r="V177" s="216" t="str">
        <f>IF(D177=0,"Blank",P177*'3 Model Input'!E$50)</f>
        <v>Blank</v>
      </c>
      <c r="W177" s="197" t="str">
        <f t="shared" si="53"/>
        <v>Blank</v>
      </c>
      <c r="X177" s="197" t="str">
        <f t="shared" si="54"/>
        <v>Blank</v>
      </c>
      <c r="Y177" s="197" t="str">
        <f t="shared" si="55"/>
        <v>Blank</v>
      </c>
      <c r="Z177" s="197" t="str">
        <f t="shared" si="56"/>
        <v>Blank</v>
      </c>
      <c r="AA177" s="223" t="str" cm="1">
        <f t="array" ref="AA177">_xlfn.IFS(ISTEXT('3 Model Input'!F$70),"Missing",ISTEXT('3 Model Input'!I$70),"Missing",ISNUMBER('3 Model Input'!K$70),'3 Model Input'!K$70*P177)</f>
        <v>Missing</v>
      </c>
      <c r="AB177" s="89"/>
      <c r="AC177" s="227" t="str" cm="1">
        <f t="array" ref="AC177">IF(D177=0,"Blank",_xlfn.IFS('3 Model Input'!E$61=1,(V177*G177)/T177,'3 Model Input'!E$61=2,(W177*G177)/T177,'3 Model Input'!E$61=3,(X177*G177)/T177,'3 Model Input'!E$61=4,(Y177*G177)/T177,'3 Model Input'!E$61=5,(Z177*G177)/T177, ISTEXT('3 Model Input'!E$61),"Missing",'3 Model Input'!E$61=6,(AA177*G177)/T177))</f>
        <v>Blank</v>
      </c>
      <c r="AD177" s="202" t="str">
        <f t="shared" si="57"/>
        <v>Blank</v>
      </c>
      <c r="AE177" s="202" t="str">
        <f t="shared" si="58"/>
        <v>Blank</v>
      </c>
      <c r="AF177" s="217" t="str">
        <f t="shared" si="59"/>
        <v>Blank</v>
      </c>
      <c r="AG177" s="9" t="str" cm="1">
        <f t="array" ref="AG177">_xlfn.IFS(ISNUMBER(AC177), "", ISNUMBER(SEARCH("Blank", AC177)), "", ISERROR(AC177), "Bad input on tab 3")</f>
        <v/>
      </c>
    </row>
    <row r="178" spans="2:33" s="1" customFormat="1" ht="15" customHeight="1" x14ac:dyDescent="0.75">
      <c r="B178" s="205" t="str">
        <f>'5 Driver Data'!B178</f>
        <v>0170</v>
      </c>
      <c r="C178" s="193">
        <f>'5 Driver Data'!C178</f>
        <v>0</v>
      </c>
      <c r="D178" s="192">
        <f>'5 Driver Data'!D178</f>
        <v>0</v>
      </c>
      <c r="E178" s="191">
        <f>'5 Driver Data'!E178</f>
        <v>0</v>
      </c>
      <c r="F178" s="191">
        <f>'5 Driver Data'!F178</f>
        <v>0</v>
      </c>
      <c r="G178" s="191">
        <f>'5 Driver Data'!G178</f>
        <v>0</v>
      </c>
      <c r="H178" s="191">
        <f>'5 Driver Data'!H178</f>
        <v>0</v>
      </c>
      <c r="I178" s="191">
        <f>'5 Driver Data'!I178</f>
        <v>0</v>
      </c>
      <c r="J178" s="191">
        <f>'5 Driver Data'!J178</f>
        <v>0</v>
      </c>
      <c r="K178" s="206">
        <f>'5 Driver Data'!K178</f>
        <v>0</v>
      </c>
      <c r="M178" s="216" t="str">
        <f>IF(D178=0,"Blank",'3 Model Input'!E$44*'3 Model Input'!E$45)</f>
        <v>Blank</v>
      </c>
      <c r="N178" s="197" t="str">
        <f t="shared" si="50"/>
        <v>Blank</v>
      </c>
      <c r="O178" s="197" t="str">
        <f>IF(D178=0,"Blank",'3 Model Input'!E$49*(1-'3 Model Input'!E$51))</f>
        <v>Blank</v>
      </c>
      <c r="P178" s="197" t="str">
        <f t="shared" si="51"/>
        <v>Blank</v>
      </c>
      <c r="Q178" s="197" t="str">
        <f>IF(D178=0,"Blank",IF(D178="BEV",E178*(1-'3 Model Input'!E$54), E178))</f>
        <v>Blank</v>
      </c>
      <c r="R178" s="198" t="str">
        <f>IF(D178=0,"Blank",IF(D178="PHEV",F178/G178,F178*(1-'3 Model Input'!E$54)/G178))</f>
        <v>Blank</v>
      </c>
      <c r="S178" s="198" t="str">
        <f>IF(D178=0,"Blank",IF(D178="PHEV",MIN(M178,E178),MIN(M178,(E178*(1-'3 Model Input'!E$54)))))</f>
        <v>Blank</v>
      </c>
      <c r="T178" s="217" t="str">
        <f t="shared" si="52"/>
        <v>Blank</v>
      </c>
      <c r="U178" s="89"/>
      <c r="V178" s="216" t="str">
        <f>IF(D178=0,"Blank",P178*'3 Model Input'!E$50)</f>
        <v>Blank</v>
      </c>
      <c r="W178" s="197" t="str">
        <f t="shared" si="53"/>
        <v>Blank</v>
      </c>
      <c r="X178" s="197" t="str">
        <f t="shared" si="54"/>
        <v>Blank</v>
      </c>
      <c r="Y178" s="197" t="str">
        <f t="shared" si="55"/>
        <v>Blank</v>
      </c>
      <c r="Z178" s="197" t="str">
        <f t="shared" si="56"/>
        <v>Blank</v>
      </c>
      <c r="AA178" s="223" t="str" cm="1">
        <f t="array" ref="AA178">_xlfn.IFS(ISTEXT('3 Model Input'!F$70),"Missing",ISTEXT('3 Model Input'!I$70),"Missing",ISNUMBER('3 Model Input'!K$70),'3 Model Input'!K$70*P178)</f>
        <v>Missing</v>
      </c>
      <c r="AB178" s="89"/>
      <c r="AC178" s="227" t="str" cm="1">
        <f t="array" ref="AC178">IF(D178=0,"Blank",_xlfn.IFS('3 Model Input'!E$61=1,(V178*G178)/T178,'3 Model Input'!E$61=2,(W178*G178)/T178,'3 Model Input'!E$61=3,(X178*G178)/T178,'3 Model Input'!E$61=4,(Y178*G178)/T178,'3 Model Input'!E$61=5,(Z178*G178)/T178, ISTEXT('3 Model Input'!E$61),"Missing",'3 Model Input'!E$61=6,(AA178*G178)/T178))</f>
        <v>Blank</v>
      </c>
      <c r="AD178" s="202" t="str">
        <f t="shared" si="57"/>
        <v>Blank</v>
      </c>
      <c r="AE178" s="202" t="str">
        <f t="shared" si="58"/>
        <v>Blank</v>
      </c>
      <c r="AF178" s="217" t="str">
        <f t="shared" si="59"/>
        <v>Blank</v>
      </c>
      <c r="AG178" s="9" t="str" cm="1">
        <f t="array" ref="AG178">_xlfn.IFS(ISNUMBER(AC178), "", ISNUMBER(SEARCH("Blank", AC178)), "", ISERROR(AC178), "Bad input on tab 3")</f>
        <v/>
      </c>
    </row>
    <row r="179" spans="2:33" s="1" customFormat="1" ht="15" customHeight="1" x14ac:dyDescent="0.75">
      <c r="B179" s="205" t="str">
        <f>'5 Driver Data'!B179</f>
        <v>0171</v>
      </c>
      <c r="C179" s="193">
        <f>'5 Driver Data'!C179</f>
        <v>0</v>
      </c>
      <c r="D179" s="192">
        <f>'5 Driver Data'!D179</f>
        <v>0</v>
      </c>
      <c r="E179" s="191">
        <f>'5 Driver Data'!E179</f>
        <v>0</v>
      </c>
      <c r="F179" s="191">
        <f>'5 Driver Data'!F179</f>
        <v>0</v>
      </c>
      <c r="G179" s="191">
        <f>'5 Driver Data'!G179</f>
        <v>0</v>
      </c>
      <c r="H179" s="191">
        <f>'5 Driver Data'!H179</f>
        <v>0</v>
      </c>
      <c r="I179" s="191">
        <f>'5 Driver Data'!I179</f>
        <v>0</v>
      </c>
      <c r="J179" s="191">
        <f>'5 Driver Data'!J179</f>
        <v>0</v>
      </c>
      <c r="K179" s="206">
        <f>'5 Driver Data'!K179</f>
        <v>0</v>
      </c>
      <c r="M179" s="216" t="str">
        <f>IF(D179=0,"Blank",'3 Model Input'!E$44*'3 Model Input'!E$45)</f>
        <v>Blank</v>
      </c>
      <c r="N179" s="197" t="str">
        <f t="shared" si="50"/>
        <v>Blank</v>
      </c>
      <c r="O179" s="197" t="str">
        <f>IF(D179=0,"Blank",'3 Model Input'!E$49*(1-'3 Model Input'!E$51))</f>
        <v>Blank</v>
      </c>
      <c r="P179" s="197" t="str">
        <f t="shared" si="51"/>
        <v>Blank</v>
      </c>
      <c r="Q179" s="197" t="str">
        <f>IF(D179=0,"Blank",IF(D179="BEV",E179*(1-'3 Model Input'!E$54), E179))</f>
        <v>Blank</v>
      </c>
      <c r="R179" s="198" t="str">
        <f>IF(D179=0,"Blank",IF(D179="PHEV",F179/G179,F179*(1-'3 Model Input'!E$54)/G179))</f>
        <v>Blank</v>
      </c>
      <c r="S179" s="198" t="str">
        <f>IF(D179=0,"Blank",IF(D179="PHEV",MIN(M179,E179),MIN(M179,(E179*(1-'3 Model Input'!E$54)))))</f>
        <v>Blank</v>
      </c>
      <c r="T179" s="217" t="str">
        <f t="shared" si="52"/>
        <v>Blank</v>
      </c>
      <c r="U179" s="89"/>
      <c r="V179" s="216" t="str">
        <f>IF(D179=0,"Blank",P179*'3 Model Input'!E$50)</f>
        <v>Blank</v>
      </c>
      <c r="W179" s="197" t="str">
        <f t="shared" si="53"/>
        <v>Blank</v>
      </c>
      <c r="X179" s="197" t="str">
        <f t="shared" si="54"/>
        <v>Blank</v>
      </c>
      <c r="Y179" s="197" t="str">
        <f t="shared" si="55"/>
        <v>Blank</v>
      </c>
      <c r="Z179" s="197" t="str">
        <f t="shared" si="56"/>
        <v>Blank</v>
      </c>
      <c r="AA179" s="223" t="str" cm="1">
        <f t="array" ref="AA179">_xlfn.IFS(ISTEXT('3 Model Input'!F$70),"Missing",ISTEXT('3 Model Input'!I$70),"Missing",ISNUMBER('3 Model Input'!K$70),'3 Model Input'!K$70*P179)</f>
        <v>Missing</v>
      </c>
      <c r="AB179" s="89"/>
      <c r="AC179" s="227" t="str" cm="1">
        <f t="array" ref="AC179">IF(D179=0,"Blank",_xlfn.IFS('3 Model Input'!E$61=1,(V179*G179)/T179,'3 Model Input'!E$61=2,(W179*G179)/T179,'3 Model Input'!E$61=3,(X179*G179)/T179,'3 Model Input'!E$61=4,(Y179*G179)/T179,'3 Model Input'!E$61=5,(Z179*G179)/T179, ISTEXT('3 Model Input'!E$61),"Missing",'3 Model Input'!E$61=6,(AA179*G179)/T179))</f>
        <v>Blank</v>
      </c>
      <c r="AD179" s="202" t="str">
        <f t="shared" si="57"/>
        <v>Blank</v>
      </c>
      <c r="AE179" s="202" t="str">
        <f t="shared" si="58"/>
        <v>Blank</v>
      </c>
      <c r="AF179" s="217" t="str">
        <f t="shared" si="59"/>
        <v>Blank</v>
      </c>
      <c r="AG179" s="9" t="str" cm="1">
        <f t="array" ref="AG179">_xlfn.IFS(ISNUMBER(AC179), "", ISNUMBER(SEARCH("Blank", AC179)), "", ISERROR(AC179), "Bad input on tab 3")</f>
        <v/>
      </c>
    </row>
    <row r="180" spans="2:33" s="1" customFormat="1" ht="15" customHeight="1" x14ac:dyDescent="0.75">
      <c r="B180" s="205" t="str">
        <f>'5 Driver Data'!B180</f>
        <v>0172</v>
      </c>
      <c r="C180" s="193">
        <f>'5 Driver Data'!C180</f>
        <v>0</v>
      </c>
      <c r="D180" s="192">
        <f>'5 Driver Data'!D180</f>
        <v>0</v>
      </c>
      <c r="E180" s="191">
        <f>'5 Driver Data'!E180</f>
        <v>0</v>
      </c>
      <c r="F180" s="191">
        <f>'5 Driver Data'!F180</f>
        <v>0</v>
      </c>
      <c r="G180" s="191">
        <f>'5 Driver Data'!G180</f>
        <v>0</v>
      </c>
      <c r="H180" s="191">
        <f>'5 Driver Data'!H180</f>
        <v>0</v>
      </c>
      <c r="I180" s="191">
        <f>'5 Driver Data'!I180</f>
        <v>0</v>
      </c>
      <c r="J180" s="191">
        <f>'5 Driver Data'!J180</f>
        <v>0</v>
      </c>
      <c r="K180" s="206">
        <f>'5 Driver Data'!K180</f>
        <v>0</v>
      </c>
      <c r="M180" s="216" t="str">
        <f>IF(D180=0,"Blank",'3 Model Input'!E$44*'3 Model Input'!E$45)</f>
        <v>Blank</v>
      </c>
      <c r="N180" s="197" t="str">
        <f t="shared" si="50"/>
        <v>Blank</v>
      </c>
      <c r="O180" s="197" t="str">
        <f>IF(D180=0,"Blank",'3 Model Input'!E$49*(1-'3 Model Input'!E$51))</f>
        <v>Blank</v>
      </c>
      <c r="P180" s="197" t="str">
        <f t="shared" si="51"/>
        <v>Blank</v>
      </c>
      <c r="Q180" s="197" t="str">
        <f>IF(D180=0,"Blank",IF(D180="BEV",E180*(1-'3 Model Input'!E$54), E180))</f>
        <v>Blank</v>
      </c>
      <c r="R180" s="198" t="str">
        <f>IF(D180=0,"Blank",IF(D180="PHEV",F180/G180,F180*(1-'3 Model Input'!E$54)/G180))</f>
        <v>Blank</v>
      </c>
      <c r="S180" s="198" t="str">
        <f>IF(D180=0,"Blank",IF(D180="PHEV",MIN(M180,E180),MIN(M180,(E180*(1-'3 Model Input'!E$54)))))</f>
        <v>Blank</v>
      </c>
      <c r="T180" s="217" t="str">
        <f t="shared" si="52"/>
        <v>Blank</v>
      </c>
      <c r="U180" s="89"/>
      <c r="V180" s="216" t="str">
        <f>IF(D180=0,"Blank",P180*'3 Model Input'!E$50)</f>
        <v>Blank</v>
      </c>
      <c r="W180" s="197" t="str">
        <f t="shared" si="53"/>
        <v>Blank</v>
      </c>
      <c r="X180" s="197" t="str">
        <f t="shared" si="54"/>
        <v>Blank</v>
      </c>
      <c r="Y180" s="197" t="str">
        <f t="shared" si="55"/>
        <v>Blank</v>
      </c>
      <c r="Z180" s="197" t="str">
        <f t="shared" si="56"/>
        <v>Blank</v>
      </c>
      <c r="AA180" s="223" t="str" cm="1">
        <f t="array" ref="AA180">_xlfn.IFS(ISTEXT('3 Model Input'!F$70),"Missing",ISTEXT('3 Model Input'!I$70),"Missing",ISNUMBER('3 Model Input'!K$70),'3 Model Input'!K$70*P180)</f>
        <v>Missing</v>
      </c>
      <c r="AB180" s="89"/>
      <c r="AC180" s="227" t="str" cm="1">
        <f t="array" ref="AC180">IF(D180=0,"Blank",_xlfn.IFS('3 Model Input'!E$61=1,(V180*G180)/T180,'3 Model Input'!E$61=2,(W180*G180)/T180,'3 Model Input'!E$61=3,(X180*G180)/T180,'3 Model Input'!E$61=4,(Y180*G180)/T180,'3 Model Input'!E$61=5,(Z180*G180)/T180, ISTEXT('3 Model Input'!E$61),"Missing",'3 Model Input'!E$61=6,(AA180*G180)/T180))</f>
        <v>Blank</v>
      </c>
      <c r="AD180" s="202" t="str">
        <f t="shared" si="57"/>
        <v>Blank</v>
      </c>
      <c r="AE180" s="202" t="str">
        <f t="shared" si="58"/>
        <v>Blank</v>
      </c>
      <c r="AF180" s="217" t="str">
        <f t="shared" si="59"/>
        <v>Blank</v>
      </c>
      <c r="AG180" s="9" t="str" cm="1">
        <f t="array" ref="AG180">_xlfn.IFS(ISNUMBER(AC180), "", ISNUMBER(SEARCH("Blank", AC180)), "", ISERROR(AC180), "Bad input on tab 3")</f>
        <v/>
      </c>
    </row>
    <row r="181" spans="2:33" s="1" customFormat="1" ht="15" customHeight="1" x14ac:dyDescent="0.75">
      <c r="B181" s="205" t="str">
        <f>'5 Driver Data'!B181</f>
        <v>0173</v>
      </c>
      <c r="C181" s="193">
        <f>'5 Driver Data'!C181</f>
        <v>0</v>
      </c>
      <c r="D181" s="192">
        <f>'5 Driver Data'!D181</f>
        <v>0</v>
      </c>
      <c r="E181" s="191">
        <f>'5 Driver Data'!E181</f>
        <v>0</v>
      </c>
      <c r="F181" s="191">
        <f>'5 Driver Data'!F181</f>
        <v>0</v>
      </c>
      <c r="G181" s="191">
        <f>'5 Driver Data'!G181</f>
        <v>0</v>
      </c>
      <c r="H181" s="191">
        <f>'5 Driver Data'!H181</f>
        <v>0</v>
      </c>
      <c r="I181" s="191">
        <f>'5 Driver Data'!I181</f>
        <v>0</v>
      </c>
      <c r="J181" s="191">
        <f>'5 Driver Data'!J181</f>
        <v>0</v>
      </c>
      <c r="K181" s="206">
        <f>'5 Driver Data'!K181</f>
        <v>0</v>
      </c>
      <c r="M181" s="216" t="str">
        <f>IF(D181=0,"Blank",'3 Model Input'!E$44*'3 Model Input'!E$45)</f>
        <v>Blank</v>
      </c>
      <c r="N181" s="197" t="str">
        <f t="shared" si="50"/>
        <v>Blank</v>
      </c>
      <c r="O181" s="197" t="str">
        <f>IF(D181=0,"Blank",'3 Model Input'!E$49*(1-'3 Model Input'!E$51))</f>
        <v>Blank</v>
      </c>
      <c r="P181" s="197" t="str">
        <f t="shared" si="51"/>
        <v>Blank</v>
      </c>
      <c r="Q181" s="197" t="str">
        <f>IF(D181=0,"Blank",IF(D181="BEV",E181*(1-'3 Model Input'!E$54), E181))</f>
        <v>Blank</v>
      </c>
      <c r="R181" s="198" t="str">
        <f>IF(D181=0,"Blank",IF(D181="PHEV",F181/G181,F181*(1-'3 Model Input'!E$54)/G181))</f>
        <v>Blank</v>
      </c>
      <c r="S181" s="198" t="str">
        <f>IF(D181=0,"Blank",IF(D181="PHEV",MIN(M181,E181),MIN(M181,(E181*(1-'3 Model Input'!E$54)))))</f>
        <v>Blank</v>
      </c>
      <c r="T181" s="217" t="str">
        <f t="shared" si="52"/>
        <v>Blank</v>
      </c>
      <c r="U181" s="89"/>
      <c r="V181" s="216" t="str">
        <f>IF(D181=0,"Blank",P181*'3 Model Input'!E$50)</f>
        <v>Blank</v>
      </c>
      <c r="W181" s="197" t="str">
        <f t="shared" si="53"/>
        <v>Blank</v>
      </c>
      <c r="X181" s="197" t="str">
        <f t="shared" si="54"/>
        <v>Blank</v>
      </c>
      <c r="Y181" s="197" t="str">
        <f t="shared" si="55"/>
        <v>Blank</v>
      </c>
      <c r="Z181" s="197" t="str">
        <f t="shared" si="56"/>
        <v>Blank</v>
      </c>
      <c r="AA181" s="223" t="str" cm="1">
        <f t="array" ref="AA181">_xlfn.IFS(ISTEXT('3 Model Input'!F$70),"Missing",ISTEXT('3 Model Input'!I$70),"Missing",ISNUMBER('3 Model Input'!K$70),'3 Model Input'!K$70*P181)</f>
        <v>Missing</v>
      </c>
      <c r="AB181" s="89"/>
      <c r="AC181" s="227" t="str" cm="1">
        <f t="array" ref="AC181">IF(D181=0,"Blank",_xlfn.IFS('3 Model Input'!E$61=1,(V181*G181)/T181,'3 Model Input'!E$61=2,(W181*G181)/T181,'3 Model Input'!E$61=3,(X181*G181)/T181,'3 Model Input'!E$61=4,(Y181*G181)/T181,'3 Model Input'!E$61=5,(Z181*G181)/T181, ISTEXT('3 Model Input'!E$61),"Missing",'3 Model Input'!E$61=6,(AA181*G181)/T181))</f>
        <v>Blank</v>
      </c>
      <c r="AD181" s="202" t="str">
        <f t="shared" si="57"/>
        <v>Blank</v>
      </c>
      <c r="AE181" s="202" t="str">
        <f t="shared" si="58"/>
        <v>Blank</v>
      </c>
      <c r="AF181" s="217" t="str">
        <f t="shared" si="59"/>
        <v>Blank</v>
      </c>
      <c r="AG181" s="9" t="str" cm="1">
        <f t="array" ref="AG181">_xlfn.IFS(ISNUMBER(AC181), "", ISNUMBER(SEARCH("Blank", AC181)), "", ISERROR(AC181), "Bad input on tab 3")</f>
        <v/>
      </c>
    </row>
    <row r="182" spans="2:33" s="1" customFormat="1" ht="15" customHeight="1" x14ac:dyDescent="0.75">
      <c r="B182" s="205" t="str">
        <f>'5 Driver Data'!B182</f>
        <v>0174</v>
      </c>
      <c r="C182" s="193">
        <f>'5 Driver Data'!C182</f>
        <v>0</v>
      </c>
      <c r="D182" s="192">
        <f>'5 Driver Data'!D182</f>
        <v>0</v>
      </c>
      <c r="E182" s="191">
        <f>'5 Driver Data'!E182</f>
        <v>0</v>
      </c>
      <c r="F182" s="191">
        <f>'5 Driver Data'!F182</f>
        <v>0</v>
      </c>
      <c r="G182" s="191">
        <f>'5 Driver Data'!G182</f>
        <v>0</v>
      </c>
      <c r="H182" s="191">
        <f>'5 Driver Data'!H182</f>
        <v>0</v>
      </c>
      <c r="I182" s="191">
        <f>'5 Driver Data'!I182</f>
        <v>0</v>
      </c>
      <c r="J182" s="191">
        <f>'5 Driver Data'!J182</f>
        <v>0</v>
      </c>
      <c r="K182" s="206">
        <f>'5 Driver Data'!K182</f>
        <v>0</v>
      </c>
      <c r="M182" s="216" t="str">
        <f>IF(D182=0,"Blank",'3 Model Input'!E$44*'3 Model Input'!E$45)</f>
        <v>Blank</v>
      </c>
      <c r="N182" s="197" t="str">
        <f t="shared" si="50"/>
        <v>Blank</v>
      </c>
      <c r="O182" s="197" t="str">
        <f>IF(D182=0,"Blank",'3 Model Input'!E$49*(1-'3 Model Input'!E$51))</f>
        <v>Blank</v>
      </c>
      <c r="P182" s="197" t="str">
        <f t="shared" si="51"/>
        <v>Blank</v>
      </c>
      <c r="Q182" s="197" t="str">
        <f>IF(D182=0,"Blank",IF(D182="BEV",E182*(1-'3 Model Input'!E$54), E182))</f>
        <v>Blank</v>
      </c>
      <c r="R182" s="198" t="str">
        <f>IF(D182=0,"Blank",IF(D182="PHEV",F182/G182,F182*(1-'3 Model Input'!E$54)/G182))</f>
        <v>Blank</v>
      </c>
      <c r="S182" s="198" t="str">
        <f>IF(D182=0,"Blank",IF(D182="PHEV",MIN(M182,E182),MIN(M182,(E182*(1-'3 Model Input'!E$54)))))</f>
        <v>Blank</v>
      </c>
      <c r="T182" s="217" t="str">
        <f t="shared" si="52"/>
        <v>Blank</v>
      </c>
      <c r="U182" s="89"/>
      <c r="V182" s="216" t="str">
        <f>IF(D182=0,"Blank",P182*'3 Model Input'!E$50)</f>
        <v>Blank</v>
      </c>
      <c r="W182" s="197" t="str">
        <f t="shared" si="53"/>
        <v>Blank</v>
      </c>
      <c r="X182" s="197" t="str">
        <f t="shared" si="54"/>
        <v>Blank</v>
      </c>
      <c r="Y182" s="197" t="str">
        <f t="shared" si="55"/>
        <v>Blank</v>
      </c>
      <c r="Z182" s="197" t="str">
        <f t="shared" si="56"/>
        <v>Blank</v>
      </c>
      <c r="AA182" s="223" t="str" cm="1">
        <f t="array" ref="AA182">_xlfn.IFS(ISTEXT('3 Model Input'!F$70),"Missing",ISTEXT('3 Model Input'!I$70),"Missing",ISNUMBER('3 Model Input'!K$70),'3 Model Input'!K$70*P182)</f>
        <v>Missing</v>
      </c>
      <c r="AB182" s="89"/>
      <c r="AC182" s="227" t="str" cm="1">
        <f t="array" ref="AC182">IF(D182=0,"Blank",_xlfn.IFS('3 Model Input'!E$61=1,(V182*G182)/T182,'3 Model Input'!E$61=2,(W182*G182)/T182,'3 Model Input'!E$61=3,(X182*G182)/T182,'3 Model Input'!E$61=4,(Y182*G182)/T182,'3 Model Input'!E$61=5,(Z182*G182)/T182, ISTEXT('3 Model Input'!E$61),"Missing",'3 Model Input'!E$61=6,(AA182*G182)/T182))</f>
        <v>Blank</v>
      </c>
      <c r="AD182" s="202" t="str">
        <f t="shared" si="57"/>
        <v>Blank</v>
      </c>
      <c r="AE182" s="202" t="str">
        <f t="shared" si="58"/>
        <v>Blank</v>
      </c>
      <c r="AF182" s="217" t="str">
        <f t="shared" si="59"/>
        <v>Blank</v>
      </c>
      <c r="AG182" s="9" t="str" cm="1">
        <f t="array" ref="AG182">_xlfn.IFS(ISNUMBER(AC182), "", ISNUMBER(SEARCH("Blank", AC182)), "", ISERROR(AC182), "Bad input on tab 3")</f>
        <v/>
      </c>
    </row>
    <row r="183" spans="2:33" s="1" customFormat="1" ht="15" customHeight="1" x14ac:dyDescent="0.75">
      <c r="B183" s="205" t="str">
        <f>'5 Driver Data'!B183</f>
        <v>0175</v>
      </c>
      <c r="C183" s="193">
        <f>'5 Driver Data'!C183</f>
        <v>0</v>
      </c>
      <c r="D183" s="192">
        <f>'5 Driver Data'!D183</f>
        <v>0</v>
      </c>
      <c r="E183" s="191">
        <f>'5 Driver Data'!E183</f>
        <v>0</v>
      </c>
      <c r="F183" s="191">
        <f>'5 Driver Data'!F183</f>
        <v>0</v>
      </c>
      <c r="G183" s="191">
        <f>'5 Driver Data'!G183</f>
        <v>0</v>
      </c>
      <c r="H183" s="191">
        <f>'5 Driver Data'!H183</f>
        <v>0</v>
      </c>
      <c r="I183" s="191">
        <f>'5 Driver Data'!I183</f>
        <v>0</v>
      </c>
      <c r="J183" s="191">
        <f>'5 Driver Data'!J183</f>
        <v>0</v>
      </c>
      <c r="K183" s="206">
        <f>'5 Driver Data'!K183</f>
        <v>0</v>
      </c>
      <c r="M183" s="216" t="str">
        <f>IF(D183=0,"Blank",'3 Model Input'!E$44*'3 Model Input'!E$45)</f>
        <v>Blank</v>
      </c>
      <c r="N183" s="197" t="str">
        <f t="shared" si="50"/>
        <v>Blank</v>
      </c>
      <c r="O183" s="197" t="str">
        <f>IF(D183=0,"Blank",'3 Model Input'!E$49*(1-'3 Model Input'!E$51))</f>
        <v>Blank</v>
      </c>
      <c r="P183" s="197" t="str">
        <f t="shared" si="51"/>
        <v>Blank</v>
      </c>
      <c r="Q183" s="197" t="str">
        <f>IF(D183=0,"Blank",IF(D183="BEV",E183*(1-'3 Model Input'!E$54), E183))</f>
        <v>Blank</v>
      </c>
      <c r="R183" s="198" t="str">
        <f>IF(D183=0,"Blank",IF(D183="PHEV",F183/G183,F183*(1-'3 Model Input'!E$54)/G183))</f>
        <v>Blank</v>
      </c>
      <c r="S183" s="198" t="str">
        <f>IF(D183=0,"Blank",IF(D183="PHEV",MIN(M183,E183),MIN(M183,(E183*(1-'3 Model Input'!E$54)))))</f>
        <v>Blank</v>
      </c>
      <c r="T183" s="217" t="str">
        <f t="shared" si="52"/>
        <v>Blank</v>
      </c>
      <c r="U183" s="89"/>
      <c r="V183" s="216" t="str">
        <f>IF(D183=0,"Blank",P183*'3 Model Input'!E$50)</f>
        <v>Blank</v>
      </c>
      <c r="W183" s="197" t="str">
        <f t="shared" si="53"/>
        <v>Blank</v>
      </c>
      <c r="X183" s="197" t="str">
        <f t="shared" si="54"/>
        <v>Blank</v>
      </c>
      <c r="Y183" s="197" t="str">
        <f t="shared" si="55"/>
        <v>Blank</v>
      </c>
      <c r="Z183" s="197" t="str">
        <f t="shared" si="56"/>
        <v>Blank</v>
      </c>
      <c r="AA183" s="223" t="str" cm="1">
        <f t="array" ref="AA183">_xlfn.IFS(ISTEXT('3 Model Input'!F$70),"Missing",ISTEXT('3 Model Input'!I$70),"Missing",ISNUMBER('3 Model Input'!K$70),'3 Model Input'!K$70*P183)</f>
        <v>Missing</v>
      </c>
      <c r="AB183" s="89"/>
      <c r="AC183" s="227" t="str" cm="1">
        <f t="array" ref="AC183">IF(D183=0,"Blank",_xlfn.IFS('3 Model Input'!E$61=1,(V183*G183)/T183,'3 Model Input'!E$61=2,(W183*G183)/T183,'3 Model Input'!E$61=3,(X183*G183)/T183,'3 Model Input'!E$61=4,(Y183*G183)/T183,'3 Model Input'!E$61=5,(Z183*G183)/T183, ISTEXT('3 Model Input'!E$61),"Missing",'3 Model Input'!E$61=6,(AA183*G183)/T183))</f>
        <v>Blank</v>
      </c>
      <c r="AD183" s="202" t="str">
        <f t="shared" si="57"/>
        <v>Blank</v>
      </c>
      <c r="AE183" s="202" t="str">
        <f t="shared" si="58"/>
        <v>Blank</v>
      </c>
      <c r="AF183" s="217" t="str">
        <f t="shared" si="59"/>
        <v>Blank</v>
      </c>
      <c r="AG183" s="9" t="str" cm="1">
        <f t="array" ref="AG183">_xlfn.IFS(ISNUMBER(AC183), "", ISNUMBER(SEARCH("Blank", AC183)), "", ISERROR(AC183), "Bad input on tab 3")</f>
        <v/>
      </c>
    </row>
    <row r="184" spans="2:33" s="1" customFormat="1" ht="15" customHeight="1" x14ac:dyDescent="0.75">
      <c r="B184" s="205" t="str">
        <f>'5 Driver Data'!B184</f>
        <v>0176</v>
      </c>
      <c r="C184" s="193">
        <f>'5 Driver Data'!C184</f>
        <v>0</v>
      </c>
      <c r="D184" s="192">
        <f>'5 Driver Data'!D184</f>
        <v>0</v>
      </c>
      <c r="E184" s="191">
        <f>'5 Driver Data'!E184</f>
        <v>0</v>
      </c>
      <c r="F184" s="191">
        <f>'5 Driver Data'!F184</f>
        <v>0</v>
      </c>
      <c r="G184" s="191">
        <f>'5 Driver Data'!G184</f>
        <v>0</v>
      </c>
      <c r="H184" s="191">
        <f>'5 Driver Data'!H184</f>
        <v>0</v>
      </c>
      <c r="I184" s="191">
        <f>'5 Driver Data'!I184</f>
        <v>0</v>
      </c>
      <c r="J184" s="191">
        <f>'5 Driver Data'!J184</f>
        <v>0</v>
      </c>
      <c r="K184" s="206">
        <f>'5 Driver Data'!K184</f>
        <v>0</v>
      </c>
      <c r="M184" s="216" t="str">
        <f>IF(D184=0,"Blank",'3 Model Input'!E$44*'3 Model Input'!E$45)</f>
        <v>Blank</v>
      </c>
      <c r="N184" s="197" t="str">
        <f t="shared" si="50"/>
        <v>Blank</v>
      </c>
      <c r="O184" s="197" t="str">
        <f>IF(D184=0,"Blank",'3 Model Input'!E$49*(1-'3 Model Input'!E$51))</f>
        <v>Blank</v>
      </c>
      <c r="P184" s="197" t="str">
        <f t="shared" si="51"/>
        <v>Blank</v>
      </c>
      <c r="Q184" s="197" t="str">
        <f>IF(D184=0,"Blank",IF(D184="BEV",E184*(1-'3 Model Input'!E$54), E184))</f>
        <v>Blank</v>
      </c>
      <c r="R184" s="198" t="str">
        <f>IF(D184=0,"Blank",IF(D184="PHEV",F184/G184,F184*(1-'3 Model Input'!E$54)/G184))</f>
        <v>Blank</v>
      </c>
      <c r="S184" s="198" t="str">
        <f>IF(D184=0,"Blank",IF(D184="PHEV",MIN(M184,E184),MIN(M184,(E184*(1-'3 Model Input'!E$54)))))</f>
        <v>Blank</v>
      </c>
      <c r="T184" s="217" t="str">
        <f t="shared" si="52"/>
        <v>Blank</v>
      </c>
      <c r="U184" s="89"/>
      <c r="V184" s="216" t="str">
        <f>IF(D184=0,"Blank",P184*'3 Model Input'!E$50)</f>
        <v>Blank</v>
      </c>
      <c r="W184" s="197" t="str">
        <f t="shared" si="53"/>
        <v>Blank</v>
      </c>
      <c r="X184" s="197" t="str">
        <f t="shared" si="54"/>
        <v>Blank</v>
      </c>
      <c r="Y184" s="197" t="str">
        <f t="shared" si="55"/>
        <v>Blank</v>
      </c>
      <c r="Z184" s="197" t="str">
        <f t="shared" si="56"/>
        <v>Blank</v>
      </c>
      <c r="AA184" s="223" t="str" cm="1">
        <f t="array" ref="AA184">_xlfn.IFS(ISTEXT('3 Model Input'!F$70),"Missing",ISTEXT('3 Model Input'!I$70),"Missing",ISNUMBER('3 Model Input'!K$70),'3 Model Input'!K$70*P184)</f>
        <v>Missing</v>
      </c>
      <c r="AB184" s="89"/>
      <c r="AC184" s="227" t="str" cm="1">
        <f t="array" ref="AC184">IF(D184=0,"Blank",_xlfn.IFS('3 Model Input'!E$61=1,(V184*G184)/T184,'3 Model Input'!E$61=2,(W184*G184)/T184,'3 Model Input'!E$61=3,(X184*G184)/T184,'3 Model Input'!E$61=4,(Y184*G184)/T184,'3 Model Input'!E$61=5,(Z184*G184)/T184, ISTEXT('3 Model Input'!E$61),"Missing",'3 Model Input'!E$61=6,(AA184*G184)/T184))</f>
        <v>Blank</v>
      </c>
      <c r="AD184" s="202" t="str">
        <f t="shared" si="57"/>
        <v>Blank</v>
      </c>
      <c r="AE184" s="202" t="str">
        <f t="shared" si="58"/>
        <v>Blank</v>
      </c>
      <c r="AF184" s="217" t="str">
        <f t="shared" si="59"/>
        <v>Blank</v>
      </c>
      <c r="AG184" s="9" t="str" cm="1">
        <f t="array" ref="AG184">_xlfn.IFS(ISNUMBER(AC184), "", ISNUMBER(SEARCH("Blank", AC184)), "", ISERROR(AC184), "Bad input on tab 3")</f>
        <v/>
      </c>
    </row>
    <row r="185" spans="2:33" s="1" customFormat="1" ht="15" customHeight="1" x14ac:dyDescent="0.75">
      <c r="B185" s="205" t="str">
        <f>'5 Driver Data'!B185</f>
        <v>0177</v>
      </c>
      <c r="C185" s="193">
        <f>'5 Driver Data'!C185</f>
        <v>0</v>
      </c>
      <c r="D185" s="192">
        <f>'5 Driver Data'!D185</f>
        <v>0</v>
      </c>
      <c r="E185" s="191">
        <f>'5 Driver Data'!E185</f>
        <v>0</v>
      </c>
      <c r="F185" s="191">
        <f>'5 Driver Data'!F185</f>
        <v>0</v>
      </c>
      <c r="G185" s="191">
        <f>'5 Driver Data'!G185</f>
        <v>0</v>
      </c>
      <c r="H185" s="191">
        <f>'5 Driver Data'!H185</f>
        <v>0</v>
      </c>
      <c r="I185" s="191">
        <f>'5 Driver Data'!I185</f>
        <v>0</v>
      </c>
      <c r="J185" s="191">
        <f>'5 Driver Data'!J185</f>
        <v>0</v>
      </c>
      <c r="K185" s="206">
        <f>'5 Driver Data'!K185</f>
        <v>0</v>
      </c>
      <c r="M185" s="216" t="str">
        <f>IF(D185=0,"Blank",'3 Model Input'!E$44*'3 Model Input'!E$45)</f>
        <v>Blank</v>
      </c>
      <c r="N185" s="197" t="str">
        <f t="shared" si="50"/>
        <v>Blank</v>
      </c>
      <c r="O185" s="197" t="str">
        <f>IF(D185=0,"Blank",'3 Model Input'!E$49*(1-'3 Model Input'!E$51))</f>
        <v>Blank</v>
      </c>
      <c r="P185" s="197" t="str">
        <f t="shared" si="51"/>
        <v>Blank</v>
      </c>
      <c r="Q185" s="197" t="str">
        <f>IF(D185=0,"Blank",IF(D185="BEV",E185*(1-'3 Model Input'!E$54), E185))</f>
        <v>Blank</v>
      </c>
      <c r="R185" s="198" t="str">
        <f>IF(D185=0,"Blank",IF(D185="PHEV",F185/G185,F185*(1-'3 Model Input'!E$54)/G185))</f>
        <v>Blank</v>
      </c>
      <c r="S185" s="198" t="str">
        <f>IF(D185=0,"Blank",IF(D185="PHEV",MIN(M185,E185),MIN(M185,(E185*(1-'3 Model Input'!E$54)))))</f>
        <v>Blank</v>
      </c>
      <c r="T185" s="217" t="str">
        <f t="shared" si="52"/>
        <v>Blank</v>
      </c>
      <c r="U185" s="89"/>
      <c r="V185" s="216" t="str">
        <f>IF(D185=0,"Blank",P185*'3 Model Input'!E$50)</f>
        <v>Blank</v>
      </c>
      <c r="W185" s="197" t="str">
        <f t="shared" si="53"/>
        <v>Blank</v>
      </c>
      <c r="X185" s="197" t="str">
        <f t="shared" si="54"/>
        <v>Blank</v>
      </c>
      <c r="Y185" s="197" t="str">
        <f t="shared" si="55"/>
        <v>Blank</v>
      </c>
      <c r="Z185" s="197" t="str">
        <f t="shared" si="56"/>
        <v>Blank</v>
      </c>
      <c r="AA185" s="223" t="str" cm="1">
        <f t="array" ref="AA185">_xlfn.IFS(ISTEXT('3 Model Input'!F$70),"Missing",ISTEXT('3 Model Input'!I$70),"Missing",ISNUMBER('3 Model Input'!K$70),'3 Model Input'!K$70*P185)</f>
        <v>Missing</v>
      </c>
      <c r="AB185" s="89"/>
      <c r="AC185" s="227" t="str" cm="1">
        <f t="array" ref="AC185">IF(D185=0,"Blank",_xlfn.IFS('3 Model Input'!E$61=1,(V185*G185)/T185,'3 Model Input'!E$61=2,(W185*G185)/T185,'3 Model Input'!E$61=3,(X185*G185)/T185,'3 Model Input'!E$61=4,(Y185*G185)/T185,'3 Model Input'!E$61=5,(Z185*G185)/T185, ISTEXT('3 Model Input'!E$61),"Missing",'3 Model Input'!E$61=6,(AA185*G185)/T185))</f>
        <v>Blank</v>
      </c>
      <c r="AD185" s="202" t="str">
        <f t="shared" si="57"/>
        <v>Blank</v>
      </c>
      <c r="AE185" s="202" t="str">
        <f t="shared" si="58"/>
        <v>Blank</v>
      </c>
      <c r="AF185" s="217" t="str">
        <f t="shared" si="59"/>
        <v>Blank</v>
      </c>
      <c r="AG185" s="9" t="str" cm="1">
        <f t="array" ref="AG185">_xlfn.IFS(ISNUMBER(AC185), "", ISNUMBER(SEARCH("Blank", AC185)), "", ISERROR(AC185), "Bad input on tab 3")</f>
        <v/>
      </c>
    </row>
    <row r="186" spans="2:33" s="1" customFormat="1" ht="15" customHeight="1" x14ac:dyDescent="0.75">
      <c r="B186" s="205" t="str">
        <f>'5 Driver Data'!B186</f>
        <v>0178</v>
      </c>
      <c r="C186" s="193">
        <f>'5 Driver Data'!C186</f>
        <v>0</v>
      </c>
      <c r="D186" s="192">
        <f>'5 Driver Data'!D186</f>
        <v>0</v>
      </c>
      <c r="E186" s="191">
        <f>'5 Driver Data'!E186</f>
        <v>0</v>
      </c>
      <c r="F186" s="191">
        <f>'5 Driver Data'!F186</f>
        <v>0</v>
      </c>
      <c r="G186" s="191">
        <f>'5 Driver Data'!G186</f>
        <v>0</v>
      </c>
      <c r="H186" s="191">
        <f>'5 Driver Data'!H186</f>
        <v>0</v>
      </c>
      <c r="I186" s="191">
        <f>'5 Driver Data'!I186</f>
        <v>0</v>
      </c>
      <c r="J186" s="191">
        <f>'5 Driver Data'!J186</f>
        <v>0</v>
      </c>
      <c r="K186" s="206">
        <f>'5 Driver Data'!K186</f>
        <v>0</v>
      </c>
      <c r="M186" s="216" t="str">
        <f>IF(D186=0,"Blank",'3 Model Input'!E$44*'3 Model Input'!E$45)</f>
        <v>Blank</v>
      </c>
      <c r="N186" s="197" t="str">
        <f t="shared" si="50"/>
        <v>Blank</v>
      </c>
      <c r="O186" s="197" t="str">
        <f>IF(D186=0,"Blank",'3 Model Input'!E$49*(1-'3 Model Input'!E$51))</f>
        <v>Blank</v>
      </c>
      <c r="P186" s="197" t="str">
        <f t="shared" si="51"/>
        <v>Blank</v>
      </c>
      <c r="Q186" s="197" t="str">
        <f>IF(D186=0,"Blank",IF(D186="BEV",E186*(1-'3 Model Input'!E$54), E186))</f>
        <v>Blank</v>
      </c>
      <c r="R186" s="198" t="str">
        <f>IF(D186=0,"Blank",IF(D186="PHEV",F186/G186,F186*(1-'3 Model Input'!E$54)/G186))</f>
        <v>Blank</v>
      </c>
      <c r="S186" s="198" t="str">
        <f>IF(D186=0,"Blank",IF(D186="PHEV",MIN(M186,E186),MIN(M186,(E186*(1-'3 Model Input'!E$54)))))</f>
        <v>Blank</v>
      </c>
      <c r="T186" s="217" t="str">
        <f t="shared" si="52"/>
        <v>Blank</v>
      </c>
      <c r="U186" s="89"/>
      <c r="V186" s="216" t="str">
        <f>IF(D186=0,"Blank",P186*'3 Model Input'!E$50)</f>
        <v>Blank</v>
      </c>
      <c r="W186" s="197" t="str">
        <f t="shared" si="53"/>
        <v>Blank</v>
      </c>
      <c r="X186" s="197" t="str">
        <f t="shared" si="54"/>
        <v>Blank</v>
      </c>
      <c r="Y186" s="197" t="str">
        <f t="shared" si="55"/>
        <v>Blank</v>
      </c>
      <c r="Z186" s="197" t="str">
        <f t="shared" si="56"/>
        <v>Blank</v>
      </c>
      <c r="AA186" s="223" t="str" cm="1">
        <f t="array" ref="AA186">_xlfn.IFS(ISTEXT('3 Model Input'!F$70),"Missing",ISTEXT('3 Model Input'!I$70),"Missing",ISNUMBER('3 Model Input'!K$70),'3 Model Input'!K$70*P186)</f>
        <v>Missing</v>
      </c>
      <c r="AB186" s="89"/>
      <c r="AC186" s="227" t="str" cm="1">
        <f t="array" ref="AC186">IF(D186=0,"Blank",_xlfn.IFS('3 Model Input'!E$61=1,(V186*G186)/T186,'3 Model Input'!E$61=2,(W186*G186)/T186,'3 Model Input'!E$61=3,(X186*G186)/T186,'3 Model Input'!E$61=4,(Y186*G186)/T186,'3 Model Input'!E$61=5,(Z186*G186)/T186, ISTEXT('3 Model Input'!E$61),"Missing",'3 Model Input'!E$61=6,(AA186*G186)/T186))</f>
        <v>Blank</v>
      </c>
      <c r="AD186" s="202" t="str">
        <f t="shared" si="57"/>
        <v>Blank</v>
      </c>
      <c r="AE186" s="202" t="str">
        <f t="shared" si="58"/>
        <v>Blank</v>
      </c>
      <c r="AF186" s="217" t="str">
        <f t="shared" si="59"/>
        <v>Blank</v>
      </c>
      <c r="AG186" s="9" t="str" cm="1">
        <f t="array" ref="AG186">_xlfn.IFS(ISNUMBER(AC186), "", ISNUMBER(SEARCH("Blank", AC186)), "", ISERROR(AC186), "Bad input on tab 3")</f>
        <v/>
      </c>
    </row>
    <row r="187" spans="2:33" s="1" customFormat="1" ht="15" customHeight="1" x14ac:dyDescent="0.75">
      <c r="B187" s="205" t="str">
        <f>'5 Driver Data'!B187</f>
        <v>0179</v>
      </c>
      <c r="C187" s="193">
        <f>'5 Driver Data'!C187</f>
        <v>0</v>
      </c>
      <c r="D187" s="192">
        <f>'5 Driver Data'!D187</f>
        <v>0</v>
      </c>
      <c r="E187" s="191">
        <f>'5 Driver Data'!E187</f>
        <v>0</v>
      </c>
      <c r="F187" s="191">
        <f>'5 Driver Data'!F187</f>
        <v>0</v>
      </c>
      <c r="G187" s="191">
        <f>'5 Driver Data'!G187</f>
        <v>0</v>
      </c>
      <c r="H187" s="191">
        <f>'5 Driver Data'!H187</f>
        <v>0</v>
      </c>
      <c r="I187" s="191">
        <f>'5 Driver Data'!I187</f>
        <v>0</v>
      </c>
      <c r="J187" s="191">
        <f>'5 Driver Data'!J187</f>
        <v>0</v>
      </c>
      <c r="K187" s="206">
        <f>'5 Driver Data'!K187</f>
        <v>0</v>
      </c>
      <c r="M187" s="216" t="str">
        <f>IF(D187=0,"Blank",'3 Model Input'!E$44*'3 Model Input'!E$45)</f>
        <v>Blank</v>
      </c>
      <c r="N187" s="197" t="str">
        <f t="shared" si="50"/>
        <v>Blank</v>
      </c>
      <c r="O187" s="197" t="str">
        <f>IF(D187=0,"Blank",'3 Model Input'!E$49*(1-'3 Model Input'!E$51))</f>
        <v>Blank</v>
      </c>
      <c r="P187" s="197" t="str">
        <f t="shared" si="51"/>
        <v>Blank</v>
      </c>
      <c r="Q187" s="197" t="str">
        <f>IF(D187=0,"Blank",IF(D187="BEV",E187*(1-'3 Model Input'!E$54), E187))</f>
        <v>Blank</v>
      </c>
      <c r="R187" s="198" t="str">
        <f>IF(D187=0,"Blank",IF(D187="PHEV",F187/G187,F187*(1-'3 Model Input'!E$54)/G187))</f>
        <v>Blank</v>
      </c>
      <c r="S187" s="198" t="str">
        <f>IF(D187=0,"Blank",IF(D187="PHEV",MIN(M187,E187),MIN(M187,(E187*(1-'3 Model Input'!E$54)))))</f>
        <v>Blank</v>
      </c>
      <c r="T187" s="217" t="str">
        <f t="shared" si="52"/>
        <v>Blank</v>
      </c>
      <c r="U187" s="89"/>
      <c r="V187" s="216" t="str">
        <f>IF(D187=0,"Blank",P187*'3 Model Input'!E$50)</f>
        <v>Blank</v>
      </c>
      <c r="W187" s="197" t="str">
        <f t="shared" si="53"/>
        <v>Blank</v>
      </c>
      <c r="X187" s="197" t="str">
        <f t="shared" si="54"/>
        <v>Blank</v>
      </c>
      <c r="Y187" s="197" t="str">
        <f t="shared" si="55"/>
        <v>Blank</v>
      </c>
      <c r="Z187" s="197" t="str">
        <f t="shared" si="56"/>
        <v>Blank</v>
      </c>
      <c r="AA187" s="223" t="str" cm="1">
        <f t="array" ref="AA187">_xlfn.IFS(ISTEXT('3 Model Input'!F$70),"Missing",ISTEXT('3 Model Input'!I$70),"Missing",ISNUMBER('3 Model Input'!K$70),'3 Model Input'!K$70*P187)</f>
        <v>Missing</v>
      </c>
      <c r="AB187" s="89"/>
      <c r="AC187" s="227" t="str" cm="1">
        <f t="array" ref="AC187">IF(D187=0,"Blank",_xlfn.IFS('3 Model Input'!E$61=1,(V187*G187)/T187,'3 Model Input'!E$61=2,(W187*G187)/T187,'3 Model Input'!E$61=3,(X187*G187)/T187,'3 Model Input'!E$61=4,(Y187*G187)/T187,'3 Model Input'!E$61=5,(Z187*G187)/T187, ISTEXT('3 Model Input'!E$61),"Missing",'3 Model Input'!E$61=6,(AA187*G187)/T187))</f>
        <v>Blank</v>
      </c>
      <c r="AD187" s="202" t="str">
        <f t="shared" si="57"/>
        <v>Blank</v>
      </c>
      <c r="AE187" s="202" t="str">
        <f t="shared" si="58"/>
        <v>Blank</v>
      </c>
      <c r="AF187" s="217" t="str">
        <f t="shared" si="59"/>
        <v>Blank</v>
      </c>
      <c r="AG187" s="9" t="str" cm="1">
        <f t="array" ref="AG187">_xlfn.IFS(ISNUMBER(AC187), "", ISNUMBER(SEARCH("Blank", AC187)), "", ISERROR(AC187), "Bad input on tab 3")</f>
        <v/>
      </c>
    </row>
    <row r="188" spans="2:33" s="1" customFormat="1" ht="15" customHeight="1" x14ac:dyDescent="0.75">
      <c r="B188" s="205" t="str">
        <f>'5 Driver Data'!B188</f>
        <v>0180</v>
      </c>
      <c r="C188" s="193">
        <f>'5 Driver Data'!C188</f>
        <v>0</v>
      </c>
      <c r="D188" s="192">
        <f>'5 Driver Data'!D188</f>
        <v>0</v>
      </c>
      <c r="E188" s="191">
        <f>'5 Driver Data'!E188</f>
        <v>0</v>
      </c>
      <c r="F188" s="191">
        <f>'5 Driver Data'!F188</f>
        <v>0</v>
      </c>
      <c r="G188" s="191">
        <f>'5 Driver Data'!G188</f>
        <v>0</v>
      </c>
      <c r="H188" s="191">
        <f>'5 Driver Data'!H188</f>
        <v>0</v>
      </c>
      <c r="I188" s="191">
        <f>'5 Driver Data'!I188</f>
        <v>0</v>
      </c>
      <c r="J188" s="191">
        <f>'5 Driver Data'!J188</f>
        <v>0</v>
      </c>
      <c r="K188" s="206">
        <f>'5 Driver Data'!K188</f>
        <v>0</v>
      </c>
      <c r="M188" s="216" t="str">
        <f>IF(D188=0,"Blank",'3 Model Input'!E$44*'3 Model Input'!E$45)</f>
        <v>Blank</v>
      </c>
      <c r="N188" s="197" t="str">
        <f t="shared" si="50"/>
        <v>Blank</v>
      </c>
      <c r="O188" s="197" t="str">
        <f>IF(D188=0,"Blank",'3 Model Input'!E$49*(1-'3 Model Input'!E$51))</f>
        <v>Blank</v>
      </c>
      <c r="P188" s="197" t="str">
        <f t="shared" si="51"/>
        <v>Blank</v>
      </c>
      <c r="Q188" s="197" t="str">
        <f>IF(D188=0,"Blank",IF(D188="BEV",E188*(1-'3 Model Input'!E$54), E188))</f>
        <v>Blank</v>
      </c>
      <c r="R188" s="198" t="str">
        <f>IF(D188=0,"Blank",IF(D188="PHEV",F188/G188,F188*(1-'3 Model Input'!E$54)/G188))</f>
        <v>Blank</v>
      </c>
      <c r="S188" s="198" t="str">
        <f>IF(D188=0,"Blank",IF(D188="PHEV",MIN(M188,E188),MIN(M188,(E188*(1-'3 Model Input'!E$54)))))</f>
        <v>Blank</v>
      </c>
      <c r="T188" s="217" t="str">
        <f t="shared" si="52"/>
        <v>Blank</v>
      </c>
      <c r="U188" s="89"/>
      <c r="V188" s="216" t="str">
        <f>IF(D188=0,"Blank",P188*'3 Model Input'!E$50)</f>
        <v>Blank</v>
      </c>
      <c r="W188" s="197" t="str">
        <f t="shared" si="53"/>
        <v>Blank</v>
      </c>
      <c r="X188" s="197" t="str">
        <f t="shared" si="54"/>
        <v>Blank</v>
      </c>
      <c r="Y188" s="197" t="str">
        <f t="shared" si="55"/>
        <v>Blank</v>
      </c>
      <c r="Z188" s="197" t="str">
        <f t="shared" si="56"/>
        <v>Blank</v>
      </c>
      <c r="AA188" s="223" t="str" cm="1">
        <f t="array" ref="AA188">_xlfn.IFS(ISTEXT('3 Model Input'!F$70),"Missing",ISTEXT('3 Model Input'!I$70),"Missing",ISNUMBER('3 Model Input'!K$70),'3 Model Input'!K$70*P188)</f>
        <v>Missing</v>
      </c>
      <c r="AB188" s="89"/>
      <c r="AC188" s="227" t="str" cm="1">
        <f t="array" ref="AC188">IF(D188=0,"Blank",_xlfn.IFS('3 Model Input'!E$61=1,(V188*G188)/T188,'3 Model Input'!E$61=2,(W188*G188)/T188,'3 Model Input'!E$61=3,(X188*G188)/T188,'3 Model Input'!E$61=4,(Y188*G188)/T188,'3 Model Input'!E$61=5,(Z188*G188)/T188, ISTEXT('3 Model Input'!E$61),"Missing",'3 Model Input'!E$61=6,(AA188*G188)/T188))</f>
        <v>Blank</v>
      </c>
      <c r="AD188" s="202" t="str">
        <f t="shared" si="57"/>
        <v>Blank</v>
      </c>
      <c r="AE188" s="202" t="str">
        <f t="shared" si="58"/>
        <v>Blank</v>
      </c>
      <c r="AF188" s="217" t="str">
        <f t="shared" si="59"/>
        <v>Blank</v>
      </c>
      <c r="AG188" s="9" t="str" cm="1">
        <f t="array" ref="AG188">_xlfn.IFS(ISNUMBER(AC188), "", ISNUMBER(SEARCH("Blank", AC188)), "", ISERROR(AC188), "Bad input on tab 3")</f>
        <v/>
      </c>
    </row>
    <row r="189" spans="2:33" s="1" customFormat="1" ht="15" customHeight="1" x14ac:dyDescent="0.75">
      <c r="B189" s="205" t="str">
        <f>'5 Driver Data'!B189</f>
        <v>0181</v>
      </c>
      <c r="C189" s="193">
        <f>'5 Driver Data'!C189</f>
        <v>0</v>
      </c>
      <c r="D189" s="192">
        <f>'5 Driver Data'!D189</f>
        <v>0</v>
      </c>
      <c r="E189" s="191">
        <f>'5 Driver Data'!E189</f>
        <v>0</v>
      </c>
      <c r="F189" s="191">
        <f>'5 Driver Data'!F189</f>
        <v>0</v>
      </c>
      <c r="G189" s="191">
        <f>'5 Driver Data'!G189</f>
        <v>0</v>
      </c>
      <c r="H189" s="191">
        <f>'5 Driver Data'!H189</f>
        <v>0</v>
      </c>
      <c r="I189" s="191">
        <f>'5 Driver Data'!I189</f>
        <v>0</v>
      </c>
      <c r="J189" s="191">
        <f>'5 Driver Data'!J189</f>
        <v>0</v>
      </c>
      <c r="K189" s="206">
        <f>'5 Driver Data'!K189</f>
        <v>0</v>
      </c>
      <c r="M189" s="216" t="str">
        <f>IF(D189=0,"Blank",'3 Model Input'!E$44*'3 Model Input'!E$45)</f>
        <v>Blank</v>
      </c>
      <c r="N189" s="197" t="str">
        <f t="shared" si="50"/>
        <v>Blank</v>
      </c>
      <c r="O189" s="197" t="str">
        <f>IF(D189=0,"Blank",'3 Model Input'!E$49*(1-'3 Model Input'!E$51))</f>
        <v>Blank</v>
      </c>
      <c r="P189" s="197" t="str">
        <f t="shared" si="51"/>
        <v>Blank</v>
      </c>
      <c r="Q189" s="197" t="str">
        <f>IF(D189=0,"Blank",IF(D189="BEV",E189*(1-'3 Model Input'!E$54), E189))</f>
        <v>Blank</v>
      </c>
      <c r="R189" s="198" t="str">
        <f>IF(D189=0,"Blank",IF(D189="PHEV",F189/G189,F189*(1-'3 Model Input'!E$54)/G189))</f>
        <v>Blank</v>
      </c>
      <c r="S189" s="198" t="str">
        <f>IF(D189=0,"Blank",IF(D189="PHEV",MIN(M189,E189),MIN(M189,(E189*(1-'3 Model Input'!E$54)))))</f>
        <v>Blank</v>
      </c>
      <c r="T189" s="217" t="str">
        <f t="shared" si="52"/>
        <v>Blank</v>
      </c>
      <c r="U189" s="89"/>
      <c r="V189" s="216" t="str">
        <f>IF(D189=0,"Blank",P189*'3 Model Input'!E$50)</f>
        <v>Blank</v>
      </c>
      <c r="W189" s="197" t="str">
        <f t="shared" si="53"/>
        <v>Blank</v>
      </c>
      <c r="X189" s="197" t="str">
        <f t="shared" si="54"/>
        <v>Blank</v>
      </c>
      <c r="Y189" s="197" t="str">
        <f t="shared" si="55"/>
        <v>Blank</v>
      </c>
      <c r="Z189" s="197" t="str">
        <f t="shared" si="56"/>
        <v>Blank</v>
      </c>
      <c r="AA189" s="223" t="str" cm="1">
        <f t="array" ref="AA189">_xlfn.IFS(ISTEXT('3 Model Input'!F$70),"Missing",ISTEXT('3 Model Input'!I$70),"Missing",ISNUMBER('3 Model Input'!K$70),'3 Model Input'!K$70*P189)</f>
        <v>Missing</v>
      </c>
      <c r="AB189" s="89"/>
      <c r="AC189" s="227" t="str" cm="1">
        <f t="array" ref="AC189">IF(D189=0,"Blank",_xlfn.IFS('3 Model Input'!E$61=1,(V189*G189)/T189,'3 Model Input'!E$61=2,(W189*G189)/T189,'3 Model Input'!E$61=3,(X189*G189)/T189,'3 Model Input'!E$61=4,(Y189*G189)/T189,'3 Model Input'!E$61=5,(Z189*G189)/T189, ISTEXT('3 Model Input'!E$61),"Missing",'3 Model Input'!E$61=6,(AA189*G189)/T189))</f>
        <v>Blank</v>
      </c>
      <c r="AD189" s="202" t="str">
        <f t="shared" si="57"/>
        <v>Blank</v>
      </c>
      <c r="AE189" s="202" t="str">
        <f t="shared" si="58"/>
        <v>Blank</v>
      </c>
      <c r="AF189" s="217" t="str">
        <f t="shared" si="59"/>
        <v>Blank</v>
      </c>
      <c r="AG189" s="9" t="str" cm="1">
        <f t="array" ref="AG189">_xlfn.IFS(ISNUMBER(AC189), "", ISNUMBER(SEARCH("Blank", AC189)), "", ISERROR(AC189), "Bad input on tab 3")</f>
        <v/>
      </c>
    </row>
    <row r="190" spans="2:33" s="1" customFormat="1" ht="15" customHeight="1" x14ac:dyDescent="0.75">
      <c r="B190" s="205" t="str">
        <f>'5 Driver Data'!B190</f>
        <v>0182</v>
      </c>
      <c r="C190" s="193">
        <f>'5 Driver Data'!C190</f>
        <v>0</v>
      </c>
      <c r="D190" s="192">
        <f>'5 Driver Data'!D190</f>
        <v>0</v>
      </c>
      <c r="E190" s="191">
        <f>'5 Driver Data'!E190</f>
        <v>0</v>
      </c>
      <c r="F190" s="191">
        <f>'5 Driver Data'!F190</f>
        <v>0</v>
      </c>
      <c r="G190" s="191">
        <f>'5 Driver Data'!G190</f>
        <v>0</v>
      </c>
      <c r="H190" s="191">
        <f>'5 Driver Data'!H190</f>
        <v>0</v>
      </c>
      <c r="I190" s="191">
        <f>'5 Driver Data'!I190</f>
        <v>0</v>
      </c>
      <c r="J190" s="191">
        <f>'5 Driver Data'!J190</f>
        <v>0</v>
      </c>
      <c r="K190" s="206">
        <f>'5 Driver Data'!K190</f>
        <v>0</v>
      </c>
      <c r="M190" s="216" t="str">
        <f>IF(D190=0,"Blank",'3 Model Input'!E$44*'3 Model Input'!E$45)</f>
        <v>Blank</v>
      </c>
      <c r="N190" s="197" t="str">
        <f t="shared" si="50"/>
        <v>Blank</v>
      </c>
      <c r="O190" s="197" t="str">
        <f>IF(D190=0,"Blank",'3 Model Input'!E$49*(1-'3 Model Input'!E$51))</f>
        <v>Blank</v>
      </c>
      <c r="P190" s="197" t="str">
        <f t="shared" si="51"/>
        <v>Blank</v>
      </c>
      <c r="Q190" s="197" t="str">
        <f>IF(D190=0,"Blank",IF(D190="BEV",E190*(1-'3 Model Input'!E$54), E190))</f>
        <v>Blank</v>
      </c>
      <c r="R190" s="198" t="str">
        <f>IF(D190=0,"Blank",IF(D190="PHEV",F190/G190,F190*(1-'3 Model Input'!E$54)/G190))</f>
        <v>Blank</v>
      </c>
      <c r="S190" s="198" t="str">
        <f>IF(D190=0,"Blank",IF(D190="PHEV",MIN(M190,E190),MIN(M190,(E190*(1-'3 Model Input'!E$54)))))</f>
        <v>Blank</v>
      </c>
      <c r="T190" s="217" t="str">
        <f t="shared" si="52"/>
        <v>Blank</v>
      </c>
      <c r="U190" s="89"/>
      <c r="V190" s="216" t="str">
        <f>IF(D190=0,"Blank",P190*'3 Model Input'!E$50)</f>
        <v>Blank</v>
      </c>
      <c r="W190" s="197" t="str">
        <f t="shared" si="53"/>
        <v>Blank</v>
      </c>
      <c r="X190" s="197" t="str">
        <f t="shared" si="54"/>
        <v>Blank</v>
      </c>
      <c r="Y190" s="197" t="str">
        <f t="shared" si="55"/>
        <v>Blank</v>
      </c>
      <c r="Z190" s="197" t="str">
        <f t="shared" si="56"/>
        <v>Blank</v>
      </c>
      <c r="AA190" s="223" t="str" cm="1">
        <f t="array" ref="AA190">_xlfn.IFS(ISTEXT('3 Model Input'!F$70),"Missing",ISTEXT('3 Model Input'!I$70),"Missing",ISNUMBER('3 Model Input'!K$70),'3 Model Input'!K$70*P190)</f>
        <v>Missing</v>
      </c>
      <c r="AB190" s="89"/>
      <c r="AC190" s="227" t="str" cm="1">
        <f t="array" ref="AC190">IF(D190=0,"Blank",_xlfn.IFS('3 Model Input'!E$61=1,(V190*G190)/T190,'3 Model Input'!E$61=2,(W190*G190)/T190,'3 Model Input'!E$61=3,(X190*G190)/T190,'3 Model Input'!E$61=4,(Y190*G190)/T190,'3 Model Input'!E$61=5,(Z190*G190)/T190, ISTEXT('3 Model Input'!E$61),"Missing",'3 Model Input'!E$61=6,(AA190*G190)/T190))</f>
        <v>Blank</v>
      </c>
      <c r="AD190" s="202" t="str">
        <f t="shared" si="57"/>
        <v>Blank</v>
      </c>
      <c r="AE190" s="202" t="str">
        <f t="shared" si="58"/>
        <v>Blank</v>
      </c>
      <c r="AF190" s="217" t="str">
        <f t="shared" si="59"/>
        <v>Blank</v>
      </c>
      <c r="AG190" s="9" t="str" cm="1">
        <f t="array" ref="AG190">_xlfn.IFS(ISNUMBER(AC190), "", ISNUMBER(SEARCH("Blank", AC190)), "", ISERROR(AC190), "Bad input on tab 3")</f>
        <v/>
      </c>
    </row>
    <row r="191" spans="2:33" s="1" customFormat="1" ht="15" customHeight="1" x14ac:dyDescent="0.75">
      <c r="B191" s="205" t="str">
        <f>'5 Driver Data'!B191</f>
        <v>0183</v>
      </c>
      <c r="C191" s="193">
        <f>'5 Driver Data'!C191</f>
        <v>0</v>
      </c>
      <c r="D191" s="192">
        <f>'5 Driver Data'!D191</f>
        <v>0</v>
      </c>
      <c r="E191" s="191">
        <f>'5 Driver Data'!E191</f>
        <v>0</v>
      </c>
      <c r="F191" s="191">
        <f>'5 Driver Data'!F191</f>
        <v>0</v>
      </c>
      <c r="G191" s="191">
        <f>'5 Driver Data'!G191</f>
        <v>0</v>
      </c>
      <c r="H191" s="191">
        <f>'5 Driver Data'!H191</f>
        <v>0</v>
      </c>
      <c r="I191" s="191">
        <f>'5 Driver Data'!I191</f>
        <v>0</v>
      </c>
      <c r="J191" s="191">
        <f>'5 Driver Data'!J191</f>
        <v>0</v>
      </c>
      <c r="K191" s="206">
        <f>'5 Driver Data'!K191</f>
        <v>0</v>
      </c>
      <c r="M191" s="216" t="str">
        <f>IF(D191=0,"Blank",'3 Model Input'!E$44*'3 Model Input'!E$45)</f>
        <v>Blank</v>
      </c>
      <c r="N191" s="197" t="str">
        <f t="shared" si="50"/>
        <v>Blank</v>
      </c>
      <c r="O191" s="197" t="str">
        <f>IF(D191=0,"Blank",'3 Model Input'!E$49*(1-'3 Model Input'!E$51))</f>
        <v>Blank</v>
      </c>
      <c r="P191" s="197" t="str">
        <f t="shared" si="51"/>
        <v>Blank</v>
      </c>
      <c r="Q191" s="197" t="str">
        <f>IF(D191=0,"Blank",IF(D191="BEV",E191*(1-'3 Model Input'!E$54), E191))</f>
        <v>Blank</v>
      </c>
      <c r="R191" s="198" t="str">
        <f>IF(D191=0,"Blank",IF(D191="PHEV",F191/G191,F191*(1-'3 Model Input'!E$54)/G191))</f>
        <v>Blank</v>
      </c>
      <c r="S191" s="198" t="str">
        <f>IF(D191=0,"Blank",IF(D191="PHEV",MIN(M191,E191),MIN(M191,(E191*(1-'3 Model Input'!E$54)))))</f>
        <v>Blank</v>
      </c>
      <c r="T191" s="217" t="str">
        <f t="shared" si="52"/>
        <v>Blank</v>
      </c>
      <c r="U191" s="89"/>
      <c r="V191" s="216" t="str">
        <f>IF(D191=0,"Blank",P191*'3 Model Input'!E$50)</f>
        <v>Blank</v>
      </c>
      <c r="W191" s="197" t="str">
        <f t="shared" si="53"/>
        <v>Blank</v>
      </c>
      <c r="X191" s="197" t="str">
        <f t="shared" si="54"/>
        <v>Blank</v>
      </c>
      <c r="Y191" s="197" t="str">
        <f t="shared" si="55"/>
        <v>Blank</v>
      </c>
      <c r="Z191" s="197" t="str">
        <f t="shared" si="56"/>
        <v>Blank</v>
      </c>
      <c r="AA191" s="223" t="str" cm="1">
        <f t="array" ref="AA191">_xlfn.IFS(ISTEXT('3 Model Input'!F$70),"Missing",ISTEXT('3 Model Input'!I$70),"Missing",ISNUMBER('3 Model Input'!K$70),'3 Model Input'!K$70*P191)</f>
        <v>Missing</v>
      </c>
      <c r="AB191" s="89"/>
      <c r="AC191" s="227" t="str" cm="1">
        <f t="array" ref="AC191">IF(D191=0,"Blank",_xlfn.IFS('3 Model Input'!E$61=1,(V191*G191)/T191,'3 Model Input'!E$61=2,(W191*G191)/T191,'3 Model Input'!E$61=3,(X191*G191)/T191,'3 Model Input'!E$61=4,(Y191*G191)/T191,'3 Model Input'!E$61=5,(Z191*G191)/T191, ISTEXT('3 Model Input'!E$61),"Missing",'3 Model Input'!E$61=6,(AA191*G191)/T191))</f>
        <v>Blank</v>
      </c>
      <c r="AD191" s="202" t="str">
        <f t="shared" si="57"/>
        <v>Blank</v>
      </c>
      <c r="AE191" s="202" t="str">
        <f t="shared" si="58"/>
        <v>Blank</v>
      </c>
      <c r="AF191" s="217" t="str">
        <f t="shared" si="59"/>
        <v>Blank</v>
      </c>
      <c r="AG191" s="9" t="str" cm="1">
        <f t="array" ref="AG191">_xlfn.IFS(ISNUMBER(AC191), "", ISNUMBER(SEARCH("Blank", AC191)), "", ISERROR(AC191), "Bad input on tab 3")</f>
        <v/>
      </c>
    </row>
    <row r="192" spans="2:33" s="1" customFormat="1" ht="15" customHeight="1" x14ac:dyDescent="0.75">
      <c r="B192" s="205" t="str">
        <f>'5 Driver Data'!B192</f>
        <v>0184</v>
      </c>
      <c r="C192" s="193">
        <f>'5 Driver Data'!C192</f>
        <v>0</v>
      </c>
      <c r="D192" s="192">
        <f>'5 Driver Data'!D192</f>
        <v>0</v>
      </c>
      <c r="E192" s="191">
        <f>'5 Driver Data'!E192</f>
        <v>0</v>
      </c>
      <c r="F192" s="191">
        <f>'5 Driver Data'!F192</f>
        <v>0</v>
      </c>
      <c r="G192" s="191">
        <f>'5 Driver Data'!G192</f>
        <v>0</v>
      </c>
      <c r="H192" s="191">
        <f>'5 Driver Data'!H192</f>
        <v>0</v>
      </c>
      <c r="I192" s="191">
        <f>'5 Driver Data'!I192</f>
        <v>0</v>
      </c>
      <c r="J192" s="191">
        <f>'5 Driver Data'!J192</f>
        <v>0</v>
      </c>
      <c r="K192" s="206">
        <f>'5 Driver Data'!K192</f>
        <v>0</v>
      </c>
      <c r="M192" s="216" t="str">
        <f>IF(D192=0,"Blank",'3 Model Input'!E$44*'3 Model Input'!E$45)</f>
        <v>Blank</v>
      </c>
      <c r="N192" s="197" t="str">
        <f t="shared" si="50"/>
        <v>Blank</v>
      </c>
      <c r="O192" s="197" t="str">
        <f>IF(D192=0,"Blank",'3 Model Input'!E$49*(1-'3 Model Input'!E$51))</f>
        <v>Blank</v>
      </c>
      <c r="P192" s="197" t="str">
        <f t="shared" si="51"/>
        <v>Blank</v>
      </c>
      <c r="Q192" s="197" t="str">
        <f>IF(D192=0,"Blank",IF(D192="BEV",E192*(1-'3 Model Input'!E$54), E192))</f>
        <v>Blank</v>
      </c>
      <c r="R192" s="198" t="str">
        <f>IF(D192=0,"Blank",IF(D192="PHEV",F192/G192,F192*(1-'3 Model Input'!E$54)/G192))</f>
        <v>Blank</v>
      </c>
      <c r="S192" s="198" t="str">
        <f>IF(D192=0,"Blank",IF(D192="PHEV",MIN(M192,E192),MIN(M192,(E192*(1-'3 Model Input'!E$54)))))</f>
        <v>Blank</v>
      </c>
      <c r="T192" s="217" t="str">
        <f t="shared" si="52"/>
        <v>Blank</v>
      </c>
      <c r="U192" s="89"/>
      <c r="V192" s="216" t="str">
        <f>IF(D192=0,"Blank",P192*'3 Model Input'!E$50)</f>
        <v>Blank</v>
      </c>
      <c r="W192" s="197" t="str">
        <f t="shared" si="53"/>
        <v>Blank</v>
      </c>
      <c r="X192" s="197" t="str">
        <f t="shared" si="54"/>
        <v>Blank</v>
      </c>
      <c r="Y192" s="197" t="str">
        <f t="shared" si="55"/>
        <v>Blank</v>
      </c>
      <c r="Z192" s="197" t="str">
        <f t="shared" si="56"/>
        <v>Blank</v>
      </c>
      <c r="AA192" s="223" t="str" cm="1">
        <f t="array" ref="AA192">_xlfn.IFS(ISTEXT('3 Model Input'!F$70),"Missing",ISTEXT('3 Model Input'!I$70),"Missing",ISNUMBER('3 Model Input'!K$70),'3 Model Input'!K$70*P192)</f>
        <v>Missing</v>
      </c>
      <c r="AB192" s="89"/>
      <c r="AC192" s="227" t="str" cm="1">
        <f t="array" ref="AC192">IF(D192=0,"Blank",_xlfn.IFS('3 Model Input'!E$61=1,(V192*G192)/T192,'3 Model Input'!E$61=2,(W192*G192)/T192,'3 Model Input'!E$61=3,(X192*G192)/T192,'3 Model Input'!E$61=4,(Y192*G192)/T192,'3 Model Input'!E$61=5,(Z192*G192)/T192, ISTEXT('3 Model Input'!E$61),"Missing",'3 Model Input'!E$61=6,(AA192*G192)/T192))</f>
        <v>Blank</v>
      </c>
      <c r="AD192" s="202" t="str">
        <f t="shared" si="57"/>
        <v>Blank</v>
      </c>
      <c r="AE192" s="202" t="str">
        <f t="shared" si="58"/>
        <v>Blank</v>
      </c>
      <c r="AF192" s="217" t="str">
        <f t="shared" si="59"/>
        <v>Blank</v>
      </c>
      <c r="AG192" s="9" t="str" cm="1">
        <f t="array" ref="AG192">_xlfn.IFS(ISNUMBER(AC192), "", ISNUMBER(SEARCH("Blank", AC192)), "", ISERROR(AC192), "Bad input on tab 3")</f>
        <v/>
      </c>
    </row>
    <row r="193" spans="2:33" s="1" customFormat="1" ht="15" customHeight="1" x14ac:dyDescent="0.75">
      <c r="B193" s="205" t="str">
        <f>'5 Driver Data'!B193</f>
        <v>0185</v>
      </c>
      <c r="C193" s="193">
        <f>'5 Driver Data'!C193</f>
        <v>0</v>
      </c>
      <c r="D193" s="192">
        <f>'5 Driver Data'!D193</f>
        <v>0</v>
      </c>
      <c r="E193" s="191">
        <f>'5 Driver Data'!E193</f>
        <v>0</v>
      </c>
      <c r="F193" s="191">
        <f>'5 Driver Data'!F193</f>
        <v>0</v>
      </c>
      <c r="G193" s="191">
        <f>'5 Driver Data'!G193</f>
        <v>0</v>
      </c>
      <c r="H193" s="191">
        <f>'5 Driver Data'!H193</f>
        <v>0</v>
      </c>
      <c r="I193" s="191">
        <f>'5 Driver Data'!I193</f>
        <v>0</v>
      </c>
      <c r="J193" s="191">
        <f>'5 Driver Data'!J193</f>
        <v>0</v>
      </c>
      <c r="K193" s="206">
        <f>'5 Driver Data'!K193</f>
        <v>0</v>
      </c>
      <c r="M193" s="216" t="str">
        <f>IF(D193=0,"Blank",'3 Model Input'!E$44*'3 Model Input'!E$45)</f>
        <v>Blank</v>
      </c>
      <c r="N193" s="197" t="str">
        <f t="shared" si="50"/>
        <v>Blank</v>
      </c>
      <c r="O193" s="197" t="str">
        <f>IF(D193=0,"Blank",'3 Model Input'!E$49*(1-'3 Model Input'!E$51))</f>
        <v>Blank</v>
      </c>
      <c r="P193" s="197" t="str">
        <f t="shared" si="51"/>
        <v>Blank</v>
      </c>
      <c r="Q193" s="197" t="str">
        <f>IF(D193=0,"Blank",IF(D193="BEV",E193*(1-'3 Model Input'!E$54), E193))</f>
        <v>Blank</v>
      </c>
      <c r="R193" s="198" t="str">
        <f>IF(D193=0,"Blank",IF(D193="PHEV",F193/G193,F193*(1-'3 Model Input'!E$54)/G193))</f>
        <v>Blank</v>
      </c>
      <c r="S193" s="198" t="str">
        <f>IF(D193=0,"Blank",IF(D193="PHEV",MIN(M193,E193),MIN(M193,(E193*(1-'3 Model Input'!E$54)))))</f>
        <v>Blank</v>
      </c>
      <c r="T193" s="217" t="str">
        <f t="shared" si="52"/>
        <v>Blank</v>
      </c>
      <c r="U193" s="89"/>
      <c r="V193" s="216" t="str">
        <f>IF(D193=0,"Blank",P193*'3 Model Input'!E$50)</f>
        <v>Blank</v>
      </c>
      <c r="W193" s="197" t="str">
        <f t="shared" si="53"/>
        <v>Blank</v>
      </c>
      <c r="X193" s="197" t="str">
        <f t="shared" si="54"/>
        <v>Blank</v>
      </c>
      <c r="Y193" s="197" t="str">
        <f t="shared" si="55"/>
        <v>Blank</v>
      </c>
      <c r="Z193" s="197" t="str">
        <f t="shared" si="56"/>
        <v>Blank</v>
      </c>
      <c r="AA193" s="223" t="str" cm="1">
        <f t="array" ref="AA193">_xlfn.IFS(ISTEXT('3 Model Input'!F$70),"Missing",ISTEXT('3 Model Input'!I$70),"Missing",ISNUMBER('3 Model Input'!K$70),'3 Model Input'!K$70*P193)</f>
        <v>Missing</v>
      </c>
      <c r="AB193" s="89"/>
      <c r="AC193" s="227" t="str" cm="1">
        <f t="array" ref="AC193">IF(D193=0,"Blank",_xlfn.IFS('3 Model Input'!E$61=1,(V193*G193)/T193,'3 Model Input'!E$61=2,(W193*G193)/T193,'3 Model Input'!E$61=3,(X193*G193)/T193,'3 Model Input'!E$61=4,(Y193*G193)/T193,'3 Model Input'!E$61=5,(Z193*G193)/T193, ISTEXT('3 Model Input'!E$61),"Missing",'3 Model Input'!E$61=6,(AA193*G193)/T193))</f>
        <v>Blank</v>
      </c>
      <c r="AD193" s="202" t="str">
        <f t="shared" si="57"/>
        <v>Blank</v>
      </c>
      <c r="AE193" s="202" t="str">
        <f t="shared" si="58"/>
        <v>Blank</v>
      </c>
      <c r="AF193" s="217" t="str">
        <f t="shared" si="59"/>
        <v>Blank</v>
      </c>
      <c r="AG193" s="9" t="str" cm="1">
        <f t="array" ref="AG193">_xlfn.IFS(ISNUMBER(AC193), "", ISNUMBER(SEARCH("Blank", AC193)), "", ISERROR(AC193), "Bad input on tab 3")</f>
        <v/>
      </c>
    </row>
    <row r="194" spans="2:33" s="1" customFormat="1" ht="15" customHeight="1" x14ac:dyDescent="0.75">
      <c r="B194" s="205" t="str">
        <f>'5 Driver Data'!B194</f>
        <v>0186</v>
      </c>
      <c r="C194" s="193">
        <f>'5 Driver Data'!C194</f>
        <v>0</v>
      </c>
      <c r="D194" s="192">
        <f>'5 Driver Data'!D194</f>
        <v>0</v>
      </c>
      <c r="E194" s="191">
        <f>'5 Driver Data'!E194</f>
        <v>0</v>
      </c>
      <c r="F194" s="191">
        <f>'5 Driver Data'!F194</f>
        <v>0</v>
      </c>
      <c r="G194" s="191">
        <f>'5 Driver Data'!G194</f>
        <v>0</v>
      </c>
      <c r="H194" s="191">
        <f>'5 Driver Data'!H194</f>
        <v>0</v>
      </c>
      <c r="I194" s="191">
        <f>'5 Driver Data'!I194</f>
        <v>0</v>
      </c>
      <c r="J194" s="191">
        <f>'5 Driver Data'!J194</f>
        <v>0</v>
      </c>
      <c r="K194" s="206">
        <f>'5 Driver Data'!K194</f>
        <v>0</v>
      </c>
      <c r="M194" s="216" t="str">
        <f>IF(D194=0,"Blank",'3 Model Input'!E$44*'3 Model Input'!E$45)</f>
        <v>Blank</v>
      </c>
      <c r="N194" s="197" t="str">
        <f t="shared" si="50"/>
        <v>Blank</v>
      </c>
      <c r="O194" s="197" t="str">
        <f>IF(D194=0,"Blank",'3 Model Input'!E$49*(1-'3 Model Input'!E$51))</f>
        <v>Blank</v>
      </c>
      <c r="P194" s="197" t="str">
        <f t="shared" si="51"/>
        <v>Blank</v>
      </c>
      <c r="Q194" s="197" t="str">
        <f>IF(D194=0,"Blank",IF(D194="BEV",E194*(1-'3 Model Input'!E$54), E194))</f>
        <v>Blank</v>
      </c>
      <c r="R194" s="198" t="str">
        <f>IF(D194=0,"Blank",IF(D194="PHEV",F194/G194,F194*(1-'3 Model Input'!E$54)/G194))</f>
        <v>Blank</v>
      </c>
      <c r="S194" s="198" t="str">
        <f>IF(D194=0,"Blank",IF(D194="PHEV",MIN(M194,E194),MIN(M194,(E194*(1-'3 Model Input'!E$54)))))</f>
        <v>Blank</v>
      </c>
      <c r="T194" s="217" t="str">
        <f t="shared" si="52"/>
        <v>Blank</v>
      </c>
      <c r="U194" s="89"/>
      <c r="V194" s="216" t="str">
        <f>IF(D194=0,"Blank",P194*'3 Model Input'!E$50)</f>
        <v>Blank</v>
      </c>
      <c r="W194" s="197" t="str">
        <f t="shared" si="53"/>
        <v>Blank</v>
      </c>
      <c r="X194" s="197" t="str">
        <f t="shared" si="54"/>
        <v>Blank</v>
      </c>
      <c r="Y194" s="197" t="str">
        <f t="shared" si="55"/>
        <v>Blank</v>
      </c>
      <c r="Z194" s="197" t="str">
        <f t="shared" si="56"/>
        <v>Blank</v>
      </c>
      <c r="AA194" s="223" t="str" cm="1">
        <f t="array" ref="AA194">_xlfn.IFS(ISTEXT('3 Model Input'!F$70),"Missing",ISTEXT('3 Model Input'!I$70),"Missing",ISNUMBER('3 Model Input'!K$70),'3 Model Input'!K$70*P194)</f>
        <v>Missing</v>
      </c>
      <c r="AB194" s="89"/>
      <c r="AC194" s="227" t="str" cm="1">
        <f t="array" ref="AC194">IF(D194=0,"Blank",_xlfn.IFS('3 Model Input'!E$61=1,(V194*G194)/T194,'3 Model Input'!E$61=2,(W194*G194)/T194,'3 Model Input'!E$61=3,(X194*G194)/T194,'3 Model Input'!E$61=4,(Y194*G194)/T194,'3 Model Input'!E$61=5,(Z194*G194)/T194, ISTEXT('3 Model Input'!E$61),"Missing",'3 Model Input'!E$61=6,(AA194*G194)/T194))</f>
        <v>Blank</v>
      </c>
      <c r="AD194" s="202" t="str">
        <f t="shared" si="57"/>
        <v>Blank</v>
      </c>
      <c r="AE194" s="202" t="str">
        <f t="shared" si="58"/>
        <v>Blank</v>
      </c>
      <c r="AF194" s="217" t="str">
        <f t="shared" si="59"/>
        <v>Blank</v>
      </c>
      <c r="AG194" s="9" t="str" cm="1">
        <f t="array" ref="AG194">_xlfn.IFS(ISNUMBER(AC194), "", ISNUMBER(SEARCH("Blank", AC194)), "", ISERROR(AC194), "Bad input on tab 3")</f>
        <v/>
      </c>
    </row>
    <row r="195" spans="2:33" s="1" customFormat="1" ht="15" customHeight="1" x14ac:dyDescent="0.75">
      <c r="B195" s="205" t="str">
        <f>'5 Driver Data'!B195</f>
        <v>0187</v>
      </c>
      <c r="C195" s="193">
        <f>'5 Driver Data'!C195</f>
        <v>0</v>
      </c>
      <c r="D195" s="192">
        <f>'5 Driver Data'!D195</f>
        <v>0</v>
      </c>
      <c r="E195" s="191">
        <f>'5 Driver Data'!E195</f>
        <v>0</v>
      </c>
      <c r="F195" s="191">
        <f>'5 Driver Data'!F195</f>
        <v>0</v>
      </c>
      <c r="G195" s="191">
        <f>'5 Driver Data'!G195</f>
        <v>0</v>
      </c>
      <c r="H195" s="191">
        <f>'5 Driver Data'!H195</f>
        <v>0</v>
      </c>
      <c r="I195" s="191">
        <f>'5 Driver Data'!I195</f>
        <v>0</v>
      </c>
      <c r="J195" s="191">
        <f>'5 Driver Data'!J195</f>
        <v>0</v>
      </c>
      <c r="K195" s="206">
        <f>'5 Driver Data'!K195</f>
        <v>0</v>
      </c>
      <c r="M195" s="216" t="str">
        <f>IF(D195=0,"Blank",'3 Model Input'!E$44*'3 Model Input'!E$45)</f>
        <v>Blank</v>
      </c>
      <c r="N195" s="197" t="str">
        <f t="shared" si="50"/>
        <v>Blank</v>
      </c>
      <c r="O195" s="197" t="str">
        <f>IF(D195=0,"Blank",'3 Model Input'!E$49*(1-'3 Model Input'!E$51))</f>
        <v>Blank</v>
      </c>
      <c r="P195" s="197" t="str">
        <f t="shared" si="51"/>
        <v>Blank</v>
      </c>
      <c r="Q195" s="197" t="str">
        <f>IF(D195=0,"Blank",IF(D195="BEV",E195*(1-'3 Model Input'!E$54), E195))</f>
        <v>Blank</v>
      </c>
      <c r="R195" s="198" t="str">
        <f>IF(D195=0,"Blank",IF(D195="PHEV",F195/G195,F195*(1-'3 Model Input'!E$54)/G195))</f>
        <v>Blank</v>
      </c>
      <c r="S195" s="198" t="str">
        <f>IF(D195=0,"Blank",IF(D195="PHEV",MIN(M195,E195),MIN(M195,(E195*(1-'3 Model Input'!E$54)))))</f>
        <v>Blank</v>
      </c>
      <c r="T195" s="217" t="str">
        <f t="shared" si="52"/>
        <v>Blank</v>
      </c>
      <c r="U195" s="89"/>
      <c r="V195" s="216" t="str">
        <f>IF(D195=0,"Blank",P195*'3 Model Input'!E$50)</f>
        <v>Blank</v>
      </c>
      <c r="W195" s="197" t="str">
        <f t="shared" si="53"/>
        <v>Blank</v>
      </c>
      <c r="X195" s="197" t="str">
        <f t="shared" si="54"/>
        <v>Blank</v>
      </c>
      <c r="Y195" s="197" t="str">
        <f t="shared" si="55"/>
        <v>Blank</v>
      </c>
      <c r="Z195" s="197" t="str">
        <f t="shared" si="56"/>
        <v>Blank</v>
      </c>
      <c r="AA195" s="223" t="str" cm="1">
        <f t="array" ref="AA195">_xlfn.IFS(ISTEXT('3 Model Input'!F$70),"Missing",ISTEXT('3 Model Input'!I$70),"Missing",ISNUMBER('3 Model Input'!K$70),'3 Model Input'!K$70*P195)</f>
        <v>Missing</v>
      </c>
      <c r="AB195" s="89"/>
      <c r="AC195" s="227" t="str" cm="1">
        <f t="array" ref="AC195">IF(D195=0,"Blank",_xlfn.IFS('3 Model Input'!E$61=1,(V195*G195)/T195,'3 Model Input'!E$61=2,(W195*G195)/T195,'3 Model Input'!E$61=3,(X195*G195)/T195,'3 Model Input'!E$61=4,(Y195*G195)/T195,'3 Model Input'!E$61=5,(Z195*G195)/T195, ISTEXT('3 Model Input'!E$61),"Missing",'3 Model Input'!E$61=6,(AA195*G195)/T195))</f>
        <v>Blank</v>
      </c>
      <c r="AD195" s="202" t="str">
        <f t="shared" si="57"/>
        <v>Blank</v>
      </c>
      <c r="AE195" s="202" t="str">
        <f t="shared" si="58"/>
        <v>Blank</v>
      </c>
      <c r="AF195" s="217" t="str">
        <f t="shared" si="59"/>
        <v>Blank</v>
      </c>
      <c r="AG195" s="9" t="str" cm="1">
        <f t="array" ref="AG195">_xlfn.IFS(ISNUMBER(AC195), "", ISNUMBER(SEARCH("Blank", AC195)), "", ISERROR(AC195), "Bad input on tab 3")</f>
        <v/>
      </c>
    </row>
    <row r="196" spans="2:33" s="1" customFormat="1" ht="15" customHeight="1" x14ac:dyDescent="0.75">
      <c r="B196" s="205" t="str">
        <f>'5 Driver Data'!B196</f>
        <v>0188</v>
      </c>
      <c r="C196" s="193">
        <f>'5 Driver Data'!C196</f>
        <v>0</v>
      </c>
      <c r="D196" s="192">
        <f>'5 Driver Data'!D196</f>
        <v>0</v>
      </c>
      <c r="E196" s="191">
        <f>'5 Driver Data'!E196</f>
        <v>0</v>
      </c>
      <c r="F196" s="191">
        <f>'5 Driver Data'!F196</f>
        <v>0</v>
      </c>
      <c r="G196" s="191">
        <f>'5 Driver Data'!G196</f>
        <v>0</v>
      </c>
      <c r="H196" s="191">
        <f>'5 Driver Data'!H196</f>
        <v>0</v>
      </c>
      <c r="I196" s="191">
        <f>'5 Driver Data'!I196</f>
        <v>0</v>
      </c>
      <c r="J196" s="191">
        <f>'5 Driver Data'!J196</f>
        <v>0</v>
      </c>
      <c r="K196" s="206">
        <f>'5 Driver Data'!K196</f>
        <v>0</v>
      </c>
      <c r="M196" s="216" t="str">
        <f>IF(D196=0,"Blank",'3 Model Input'!E$44*'3 Model Input'!E$45)</f>
        <v>Blank</v>
      </c>
      <c r="N196" s="197" t="str">
        <f t="shared" si="50"/>
        <v>Blank</v>
      </c>
      <c r="O196" s="197" t="str">
        <f>IF(D196=0,"Blank",'3 Model Input'!E$49*(1-'3 Model Input'!E$51))</f>
        <v>Blank</v>
      </c>
      <c r="P196" s="197" t="str">
        <f t="shared" si="51"/>
        <v>Blank</v>
      </c>
      <c r="Q196" s="197" t="str">
        <f>IF(D196=0,"Blank",IF(D196="BEV",E196*(1-'3 Model Input'!E$54), E196))</f>
        <v>Blank</v>
      </c>
      <c r="R196" s="198" t="str">
        <f>IF(D196=0,"Blank",IF(D196="PHEV",F196/G196,F196*(1-'3 Model Input'!E$54)/G196))</f>
        <v>Blank</v>
      </c>
      <c r="S196" s="198" t="str">
        <f>IF(D196=0,"Blank",IF(D196="PHEV",MIN(M196,E196),MIN(M196,(E196*(1-'3 Model Input'!E$54)))))</f>
        <v>Blank</v>
      </c>
      <c r="T196" s="217" t="str">
        <f t="shared" si="52"/>
        <v>Blank</v>
      </c>
      <c r="U196" s="89"/>
      <c r="V196" s="216" t="str">
        <f>IF(D196=0,"Blank",P196*'3 Model Input'!E$50)</f>
        <v>Blank</v>
      </c>
      <c r="W196" s="197" t="str">
        <f t="shared" si="53"/>
        <v>Blank</v>
      </c>
      <c r="X196" s="197" t="str">
        <f t="shared" si="54"/>
        <v>Blank</v>
      </c>
      <c r="Y196" s="197" t="str">
        <f t="shared" si="55"/>
        <v>Blank</v>
      </c>
      <c r="Z196" s="197" t="str">
        <f t="shared" si="56"/>
        <v>Blank</v>
      </c>
      <c r="AA196" s="223" t="str" cm="1">
        <f t="array" ref="AA196">_xlfn.IFS(ISTEXT('3 Model Input'!F$70),"Missing",ISTEXT('3 Model Input'!I$70),"Missing",ISNUMBER('3 Model Input'!K$70),'3 Model Input'!K$70*P196)</f>
        <v>Missing</v>
      </c>
      <c r="AB196" s="89"/>
      <c r="AC196" s="227" t="str" cm="1">
        <f t="array" ref="AC196">IF(D196=0,"Blank",_xlfn.IFS('3 Model Input'!E$61=1,(V196*G196)/T196,'3 Model Input'!E$61=2,(W196*G196)/T196,'3 Model Input'!E$61=3,(X196*G196)/T196,'3 Model Input'!E$61=4,(Y196*G196)/T196,'3 Model Input'!E$61=5,(Z196*G196)/T196, ISTEXT('3 Model Input'!E$61),"Missing",'3 Model Input'!E$61=6,(AA196*G196)/T196))</f>
        <v>Blank</v>
      </c>
      <c r="AD196" s="202" t="str">
        <f t="shared" si="57"/>
        <v>Blank</v>
      </c>
      <c r="AE196" s="202" t="str">
        <f t="shared" si="58"/>
        <v>Blank</v>
      </c>
      <c r="AF196" s="217" t="str">
        <f t="shared" si="59"/>
        <v>Blank</v>
      </c>
      <c r="AG196" s="9" t="str" cm="1">
        <f t="array" ref="AG196">_xlfn.IFS(ISNUMBER(AC196), "", ISNUMBER(SEARCH("Blank", AC196)), "", ISERROR(AC196), "Bad input on tab 3")</f>
        <v/>
      </c>
    </row>
    <row r="197" spans="2:33" s="1" customFormat="1" ht="15" customHeight="1" x14ac:dyDescent="0.75">
      <c r="B197" s="205" t="str">
        <f>'5 Driver Data'!B197</f>
        <v>0189</v>
      </c>
      <c r="C197" s="193">
        <f>'5 Driver Data'!C197</f>
        <v>0</v>
      </c>
      <c r="D197" s="192">
        <f>'5 Driver Data'!D197</f>
        <v>0</v>
      </c>
      <c r="E197" s="191">
        <f>'5 Driver Data'!E197</f>
        <v>0</v>
      </c>
      <c r="F197" s="191">
        <f>'5 Driver Data'!F197</f>
        <v>0</v>
      </c>
      <c r="G197" s="191">
        <f>'5 Driver Data'!G197</f>
        <v>0</v>
      </c>
      <c r="H197" s="191">
        <f>'5 Driver Data'!H197</f>
        <v>0</v>
      </c>
      <c r="I197" s="191">
        <f>'5 Driver Data'!I197</f>
        <v>0</v>
      </c>
      <c r="J197" s="191">
        <f>'5 Driver Data'!J197</f>
        <v>0</v>
      </c>
      <c r="K197" s="206">
        <f>'5 Driver Data'!K197</f>
        <v>0</v>
      </c>
      <c r="M197" s="216" t="str">
        <f>IF(D197=0,"Blank",'3 Model Input'!E$44*'3 Model Input'!E$45)</f>
        <v>Blank</v>
      </c>
      <c r="N197" s="197" t="str">
        <f t="shared" si="50"/>
        <v>Blank</v>
      </c>
      <c r="O197" s="197" t="str">
        <f>IF(D197=0,"Blank",'3 Model Input'!E$49*(1-'3 Model Input'!E$51))</f>
        <v>Blank</v>
      </c>
      <c r="P197" s="197" t="str">
        <f t="shared" si="51"/>
        <v>Blank</v>
      </c>
      <c r="Q197" s="197" t="str">
        <f>IF(D197=0,"Blank",IF(D197="BEV",E197*(1-'3 Model Input'!E$54), E197))</f>
        <v>Blank</v>
      </c>
      <c r="R197" s="198" t="str">
        <f>IF(D197=0,"Blank",IF(D197="PHEV",F197/G197,F197*(1-'3 Model Input'!E$54)/G197))</f>
        <v>Blank</v>
      </c>
      <c r="S197" s="198" t="str">
        <f>IF(D197=0,"Blank",IF(D197="PHEV",MIN(M197,E197),MIN(M197,(E197*(1-'3 Model Input'!E$54)))))</f>
        <v>Blank</v>
      </c>
      <c r="T197" s="217" t="str">
        <f t="shared" si="52"/>
        <v>Blank</v>
      </c>
      <c r="U197" s="89"/>
      <c r="V197" s="216" t="str">
        <f>IF(D197=0,"Blank",P197*'3 Model Input'!E$50)</f>
        <v>Blank</v>
      </c>
      <c r="W197" s="197" t="str">
        <f t="shared" si="53"/>
        <v>Blank</v>
      </c>
      <c r="X197" s="197" t="str">
        <f t="shared" si="54"/>
        <v>Blank</v>
      </c>
      <c r="Y197" s="197" t="str">
        <f t="shared" si="55"/>
        <v>Blank</v>
      </c>
      <c r="Z197" s="197" t="str">
        <f t="shared" si="56"/>
        <v>Blank</v>
      </c>
      <c r="AA197" s="223" t="str" cm="1">
        <f t="array" ref="AA197">_xlfn.IFS(ISTEXT('3 Model Input'!F$70),"Missing",ISTEXT('3 Model Input'!I$70),"Missing",ISNUMBER('3 Model Input'!K$70),'3 Model Input'!K$70*P197)</f>
        <v>Missing</v>
      </c>
      <c r="AB197" s="89"/>
      <c r="AC197" s="227" t="str" cm="1">
        <f t="array" ref="AC197">IF(D197=0,"Blank",_xlfn.IFS('3 Model Input'!E$61=1,(V197*G197)/T197,'3 Model Input'!E$61=2,(W197*G197)/T197,'3 Model Input'!E$61=3,(X197*G197)/T197,'3 Model Input'!E$61=4,(Y197*G197)/T197,'3 Model Input'!E$61=5,(Z197*G197)/T197, ISTEXT('3 Model Input'!E$61),"Missing",'3 Model Input'!E$61=6,(AA197*G197)/T197))</f>
        <v>Blank</v>
      </c>
      <c r="AD197" s="202" t="str">
        <f t="shared" si="57"/>
        <v>Blank</v>
      </c>
      <c r="AE197" s="202" t="str">
        <f t="shared" si="58"/>
        <v>Blank</v>
      </c>
      <c r="AF197" s="217" t="str">
        <f t="shared" si="59"/>
        <v>Blank</v>
      </c>
      <c r="AG197" s="9" t="str" cm="1">
        <f t="array" ref="AG197">_xlfn.IFS(ISNUMBER(AC197), "", ISNUMBER(SEARCH("Blank", AC197)), "", ISERROR(AC197), "Bad input on tab 3")</f>
        <v/>
      </c>
    </row>
    <row r="198" spans="2:33" s="1" customFormat="1" ht="15" customHeight="1" x14ac:dyDescent="0.75">
      <c r="B198" s="205" t="str">
        <f>'5 Driver Data'!B198</f>
        <v>0190</v>
      </c>
      <c r="C198" s="193">
        <f>'5 Driver Data'!C198</f>
        <v>0</v>
      </c>
      <c r="D198" s="192">
        <f>'5 Driver Data'!D198</f>
        <v>0</v>
      </c>
      <c r="E198" s="191">
        <f>'5 Driver Data'!E198</f>
        <v>0</v>
      </c>
      <c r="F198" s="191">
        <f>'5 Driver Data'!F198</f>
        <v>0</v>
      </c>
      <c r="G198" s="191">
        <f>'5 Driver Data'!G198</f>
        <v>0</v>
      </c>
      <c r="H198" s="191">
        <f>'5 Driver Data'!H198</f>
        <v>0</v>
      </c>
      <c r="I198" s="191">
        <f>'5 Driver Data'!I198</f>
        <v>0</v>
      </c>
      <c r="J198" s="191">
        <f>'5 Driver Data'!J198</f>
        <v>0</v>
      </c>
      <c r="K198" s="206">
        <f>'5 Driver Data'!K198</f>
        <v>0</v>
      </c>
      <c r="M198" s="216" t="str">
        <f>IF(D198=0,"Blank",'3 Model Input'!E$44*'3 Model Input'!E$45)</f>
        <v>Blank</v>
      </c>
      <c r="N198" s="197" t="str">
        <f t="shared" si="50"/>
        <v>Blank</v>
      </c>
      <c r="O198" s="197" t="str">
        <f>IF(D198=0,"Blank",'3 Model Input'!E$49*(1-'3 Model Input'!E$51))</f>
        <v>Blank</v>
      </c>
      <c r="P198" s="197" t="str">
        <f t="shared" si="51"/>
        <v>Blank</v>
      </c>
      <c r="Q198" s="197" t="str">
        <f>IF(D198=0,"Blank",IF(D198="BEV",E198*(1-'3 Model Input'!E$54), E198))</f>
        <v>Blank</v>
      </c>
      <c r="R198" s="198" t="str">
        <f>IF(D198=0,"Blank",IF(D198="PHEV",F198/G198,F198*(1-'3 Model Input'!E$54)/G198))</f>
        <v>Blank</v>
      </c>
      <c r="S198" s="198" t="str">
        <f>IF(D198=0,"Blank",IF(D198="PHEV",MIN(M198,E198),MIN(M198,(E198*(1-'3 Model Input'!E$54)))))</f>
        <v>Blank</v>
      </c>
      <c r="T198" s="217" t="str">
        <f t="shared" si="52"/>
        <v>Blank</v>
      </c>
      <c r="U198" s="89"/>
      <c r="V198" s="216" t="str">
        <f>IF(D198=0,"Blank",P198*'3 Model Input'!E$50)</f>
        <v>Blank</v>
      </c>
      <c r="W198" s="197" t="str">
        <f t="shared" si="53"/>
        <v>Blank</v>
      </c>
      <c r="X198" s="197" t="str">
        <f t="shared" si="54"/>
        <v>Blank</v>
      </c>
      <c r="Y198" s="197" t="str">
        <f t="shared" si="55"/>
        <v>Blank</v>
      </c>
      <c r="Z198" s="197" t="str">
        <f t="shared" si="56"/>
        <v>Blank</v>
      </c>
      <c r="AA198" s="223" t="str" cm="1">
        <f t="array" ref="AA198">_xlfn.IFS(ISTEXT('3 Model Input'!F$70),"Missing",ISTEXT('3 Model Input'!I$70),"Missing",ISNUMBER('3 Model Input'!K$70),'3 Model Input'!K$70*P198)</f>
        <v>Missing</v>
      </c>
      <c r="AB198" s="89"/>
      <c r="AC198" s="227" t="str" cm="1">
        <f t="array" ref="AC198">IF(D198=0,"Blank",_xlfn.IFS('3 Model Input'!E$61=1,(V198*G198)/T198,'3 Model Input'!E$61=2,(W198*G198)/T198,'3 Model Input'!E$61=3,(X198*G198)/T198,'3 Model Input'!E$61=4,(Y198*G198)/T198,'3 Model Input'!E$61=5,(Z198*G198)/T198, ISTEXT('3 Model Input'!E$61),"Missing",'3 Model Input'!E$61=6,(AA198*G198)/T198))</f>
        <v>Blank</v>
      </c>
      <c r="AD198" s="202" t="str">
        <f t="shared" si="57"/>
        <v>Blank</v>
      </c>
      <c r="AE198" s="202" t="str">
        <f t="shared" si="58"/>
        <v>Blank</v>
      </c>
      <c r="AF198" s="217" t="str">
        <f t="shared" si="59"/>
        <v>Blank</v>
      </c>
      <c r="AG198" s="9" t="str" cm="1">
        <f t="array" ref="AG198">_xlfn.IFS(ISNUMBER(AC198), "", ISNUMBER(SEARCH("Blank", AC198)), "", ISERROR(AC198), "Bad input on tab 3")</f>
        <v/>
      </c>
    </row>
    <row r="199" spans="2:33" s="1" customFormat="1" ht="15" customHeight="1" x14ac:dyDescent="0.75">
      <c r="B199" s="205" t="str">
        <f>'5 Driver Data'!B199</f>
        <v>0191</v>
      </c>
      <c r="C199" s="193">
        <f>'5 Driver Data'!C199</f>
        <v>0</v>
      </c>
      <c r="D199" s="192">
        <f>'5 Driver Data'!D199</f>
        <v>0</v>
      </c>
      <c r="E199" s="191">
        <f>'5 Driver Data'!E199</f>
        <v>0</v>
      </c>
      <c r="F199" s="191">
        <f>'5 Driver Data'!F199</f>
        <v>0</v>
      </c>
      <c r="G199" s="191">
        <f>'5 Driver Data'!G199</f>
        <v>0</v>
      </c>
      <c r="H199" s="191">
        <f>'5 Driver Data'!H199</f>
        <v>0</v>
      </c>
      <c r="I199" s="191">
        <f>'5 Driver Data'!I199</f>
        <v>0</v>
      </c>
      <c r="J199" s="191">
        <f>'5 Driver Data'!J199</f>
        <v>0</v>
      </c>
      <c r="K199" s="206">
        <f>'5 Driver Data'!K199</f>
        <v>0</v>
      </c>
      <c r="M199" s="216" t="str">
        <f>IF(D199=0,"Blank",'3 Model Input'!E$44*'3 Model Input'!E$45)</f>
        <v>Blank</v>
      </c>
      <c r="N199" s="197" t="str">
        <f t="shared" si="50"/>
        <v>Blank</v>
      </c>
      <c r="O199" s="197" t="str">
        <f>IF(D199=0,"Blank",'3 Model Input'!E$49*(1-'3 Model Input'!E$51))</f>
        <v>Blank</v>
      </c>
      <c r="P199" s="197" t="str">
        <f t="shared" si="51"/>
        <v>Blank</v>
      </c>
      <c r="Q199" s="197" t="str">
        <f>IF(D199=0,"Blank",IF(D199="BEV",E199*(1-'3 Model Input'!E$54), E199))</f>
        <v>Blank</v>
      </c>
      <c r="R199" s="198" t="str">
        <f>IF(D199=0,"Blank",IF(D199="PHEV",F199/G199,F199*(1-'3 Model Input'!E$54)/G199))</f>
        <v>Blank</v>
      </c>
      <c r="S199" s="198" t="str">
        <f>IF(D199=0,"Blank",IF(D199="PHEV",MIN(M199,E199),MIN(M199,(E199*(1-'3 Model Input'!E$54)))))</f>
        <v>Blank</v>
      </c>
      <c r="T199" s="217" t="str">
        <f t="shared" si="52"/>
        <v>Blank</v>
      </c>
      <c r="U199" s="89"/>
      <c r="V199" s="216" t="str">
        <f>IF(D199=0,"Blank",P199*'3 Model Input'!E$50)</f>
        <v>Blank</v>
      </c>
      <c r="W199" s="197" t="str">
        <f t="shared" si="53"/>
        <v>Blank</v>
      </c>
      <c r="X199" s="197" t="str">
        <f t="shared" si="54"/>
        <v>Blank</v>
      </c>
      <c r="Y199" s="197" t="str">
        <f t="shared" si="55"/>
        <v>Blank</v>
      </c>
      <c r="Z199" s="197" t="str">
        <f t="shared" si="56"/>
        <v>Blank</v>
      </c>
      <c r="AA199" s="223" t="str" cm="1">
        <f t="array" ref="AA199">_xlfn.IFS(ISTEXT('3 Model Input'!F$70),"Missing",ISTEXT('3 Model Input'!I$70),"Missing",ISNUMBER('3 Model Input'!K$70),'3 Model Input'!K$70*P199)</f>
        <v>Missing</v>
      </c>
      <c r="AB199" s="89"/>
      <c r="AC199" s="227" t="str" cm="1">
        <f t="array" ref="AC199">IF(D199=0,"Blank",_xlfn.IFS('3 Model Input'!E$61=1,(V199*G199)/T199,'3 Model Input'!E$61=2,(W199*G199)/T199,'3 Model Input'!E$61=3,(X199*G199)/T199,'3 Model Input'!E$61=4,(Y199*G199)/T199,'3 Model Input'!E$61=5,(Z199*G199)/T199, ISTEXT('3 Model Input'!E$61),"Missing",'3 Model Input'!E$61=6,(AA199*G199)/T199))</f>
        <v>Blank</v>
      </c>
      <c r="AD199" s="202" t="str">
        <f t="shared" si="57"/>
        <v>Blank</v>
      </c>
      <c r="AE199" s="202" t="str">
        <f t="shared" si="58"/>
        <v>Blank</v>
      </c>
      <c r="AF199" s="217" t="str">
        <f t="shared" si="59"/>
        <v>Blank</v>
      </c>
      <c r="AG199" s="9" t="str" cm="1">
        <f t="array" ref="AG199">_xlfn.IFS(ISNUMBER(AC199), "", ISNUMBER(SEARCH("Blank", AC199)), "", ISERROR(AC199), "Bad input on tab 3")</f>
        <v/>
      </c>
    </row>
    <row r="200" spans="2:33" ht="15" customHeight="1" x14ac:dyDescent="0.75">
      <c r="B200" s="205" t="str">
        <f>'5 Driver Data'!B200</f>
        <v>0192</v>
      </c>
      <c r="C200" s="193">
        <f>'5 Driver Data'!C200</f>
        <v>0</v>
      </c>
      <c r="D200" s="192">
        <f>'5 Driver Data'!D200</f>
        <v>0</v>
      </c>
      <c r="E200" s="191">
        <f>'5 Driver Data'!E200</f>
        <v>0</v>
      </c>
      <c r="F200" s="191">
        <f>'5 Driver Data'!F200</f>
        <v>0</v>
      </c>
      <c r="G200" s="191">
        <f>'5 Driver Data'!G200</f>
        <v>0</v>
      </c>
      <c r="H200" s="191">
        <f>'5 Driver Data'!H200</f>
        <v>0</v>
      </c>
      <c r="I200" s="191">
        <f>'5 Driver Data'!I200</f>
        <v>0</v>
      </c>
      <c r="J200" s="191">
        <f>'5 Driver Data'!J200</f>
        <v>0</v>
      </c>
      <c r="K200" s="206">
        <f>'5 Driver Data'!K200</f>
        <v>0</v>
      </c>
      <c r="L200" s="1"/>
      <c r="M200" s="216" t="str">
        <f>IF(D200=0,"Blank",'3 Model Input'!E$44*'3 Model Input'!E$45)</f>
        <v>Blank</v>
      </c>
      <c r="N200" s="197" t="str">
        <f t="shared" si="50"/>
        <v>Blank</v>
      </c>
      <c r="O200" s="197" t="str">
        <f>IF(D200=0,"Blank",'3 Model Input'!E$49*(1-'3 Model Input'!E$51))</f>
        <v>Blank</v>
      </c>
      <c r="P200" s="197" t="str">
        <f t="shared" si="51"/>
        <v>Blank</v>
      </c>
      <c r="Q200" s="197" t="str">
        <f>IF(D200=0,"Blank",IF(D200="BEV",E200*(1-'3 Model Input'!E$54), E200))</f>
        <v>Blank</v>
      </c>
      <c r="R200" s="198" t="str">
        <f>IF(D200=0,"Blank",IF(D200="PHEV",F200/G200,F200*(1-'3 Model Input'!E$54)/G200))</f>
        <v>Blank</v>
      </c>
      <c r="S200" s="198" t="str">
        <f>IF(D200=0,"Blank",IF(D200="PHEV",MIN(M200,E200),MIN(M200,(E200*(1-'3 Model Input'!E$54)))))</f>
        <v>Blank</v>
      </c>
      <c r="T200" s="217" t="str">
        <f t="shared" si="52"/>
        <v>Blank</v>
      </c>
      <c r="U200" s="89"/>
      <c r="V200" s="216" t="str">
        <f>IF(D200=0,"Blank",P200*'3 Model Input'!E$50)</f>
        <v>Blank</v>
      </c>
      <c r="W200" s="197" t="str">
        <f t="shared" si="53"/>
        <v>Blank</v>
      </c>
      <c r="X200" s="197" t="str">
        <f t="shared" si="54"/>
        <v>Blank</v>
      </c>
      <c r="Y200" s="197" t="str">
        <f t="shared" si="55"/>
        <v>Blank</v>
      </c>
      <c r="Z200" s="197" t="str">
        <f t="shared" si="56"/>
        <v>Blank</v>
      </c>
      <c r="AA200" s="223" t="str" cm="1">
        <f t="array" ref="AA200">_xlfn.IFS(ISTEXT('3 Model Input'!F$70),"Missing",ISTEXT('3 Model Input'!I$70),"Missing",ISNUMBER('3 Model Input'!K$70),'3 Model Input'!K$70*P200)</f>
        <v>Missing</v>
      </c>
      <c r="AB200" s="89"/>
      <c r="AC200" s="227" t="str" cm="1">
        <f t="array" ref="AC200">IF(D200=0,"Blank",_xlfn.IFS('3 Model Input'!E$61=1,(V200*G200)/T200,'3 Model Input'!E$61=2,(W200*G200)/T200,'3 Model Input'!E$61=3,(X200*G200)/T200,'3 Model Input'!E$61=4,(Y200*G200)/T200,'3 Model Input'!E$61=5,(Z200*G200)/T200, ISTEXT('3 Model Input'!E$61),"Missing",'3 Model Input'!E$61=6,(AA200*G200)/T200))</f>
        <v>Blank</v>
      </c>
      <c r="AD200" s="202" t="str">
        <f t="shared" si="57"/>
        <v>Blank</v>
      </c>
      <c r="AE200" s="202" t="str">
        <f t="shared" si="58"/>
        <v>Blank</v>
      </c>
      <c r="AF200" s="217" t="str">
        <f t="shared" si="59"/>
        <v>Blank</v>
      </c>
      <c r="AG200" s="9" t="str" cm="1">
        <f t="array" ref="AG200">_xlfn.IFS(ISNUMBER(AC200), "", ISNUMBER(SEARCH("Blank", AC200)), "", ISERROR(AC200), "Bad input on tab 3")</f>
        <v/>
      </c>
    </row>
    <row r="201" spans="2:33" ht="15" customHeight="1" x14ac:dyDescent="0.75">
      <c r="B201" s="205" t="str">
        <f>'5 Driver Data'!B201</f>
        <v>0193</v>
      </c>
      <c r="C201" s="193">
        <f>'5 Driver Data'!C201</f>
        <v>0</v>
      </c>
      <c r="D201" s="192">
        <f>'5 Driver Data'!D201</f>
        <v>0</v>
      </c>
      <c r="E201" s="191">
        <f>'5 Driver Data'!E201</f>
        <v>0</v>
      </c>
      <c r="F201" s="191">
        <f>'5 Driver Data'!F201</f>
        <v>0</v>
      </c>
      <c r="G201" s="191">
        <f>'5 Driver Data'!G201</f>
        <v>0</v>
      </c>
      <c r="H201" s="191">
        <f>'5 Driver Data'!H201</f>
        <v>0</v>
      </c>
      <c r="I201" s="191">
        <f>'5 Driver Data'!I201</f>
        <v>0</v>
      </c>
      <c r="J201" s="191">
        <f>'5 Driver Data'!J201</f>
        <v>0</v>
      </c>
      <c r="K201" s="206">
        <f>'5 Driver Data'!K201</f>
        <v>0</v>
      </c>
      <c r="L201" s="1"/>
      <c r="M201" s="216" t="str">
        <f>IF(D201=0,"Blank",'3 Model Input'!E$44*'3 Model Input'!E$45)</f>
        <v>Blank</v>
      </c>
      <c r="N201" s="197" t="str">
        <f t="shared" si="50"/>
        <v>Blank</v>
      </c>
      <c r="O201" s="197" t="str">
        <f>IF(D201=0,"Blank",'3 Model Input'!E$49*(1-'3 Model Input'!E$51))</f>
        <v>Blank</v>
      </c>
      <c r="P201" s="197" t="str">
        <f t="shared" si="51"/>
        <v>Blank</v>
      </c>
      <c r="Q201" s="197" t="str">
        <f>IF(D201=0,"Blank",IF(D201="BEV",E201*(1-'3 Model Input'!E$54), E201))</f>
        <v>Blank</v>
      </c>
      <c r="R201" s="198" t="str">
        <f>IF(D201=0,"Blank",IF(D201="PHEV",F201/G201,F201*(1-'3 Model Input'!E$54)/G201))</f>
        <v>Blank</v>
      </c>
      <c r="S201" s="198" t="str">
        <f>IF(D201=0,"Blank",IF(D201="PHEV",MIN(M201,E201),MIN(M201,(E201*(1-'3 Model Input'!E$54)))))</f>
        <v>Blank</v>
      </c>
      <c r="T201" s="217" t="str">
        <f t="shared" si="52"/>
        <v>Blank</v>
      </c>
      <c r="U201" s="89"/>
      <c r="V201" s="216" t="str">
        <f>IF(D201=0,"Blank",P201*'3 Model Input'!E$50)</f>
        <v>Blank</v>
      </c>
      <c r="W201" s="197" t="str">
        <f t="shared" si="53"/>
        <v>Blank</v>
      </c>
      <c r="X201" s="197" t="str">
        <f t="shared" si="54"/>
        <v>Blank</v>
      </c>
      <c r="Y201" s="197" t="str">
        <f t="shared" si="55"/>
        <v>Blank</v>
      </c>
      <c r="Z201" s="197" t="str">
        <f t="shared" si="56"/>
        <v>Blank</v>
      </c>
      <c r="AA201" s="223" t="str" cm="1">
        <f t="array" ref="AA201">_xlfn.IFS(ISTEXT('3 Model Input'!F$70),"Missing",ISTEXT('3 Model Input'!I$70),"Missing",ISNUMBER('3 Model Input'!K$70),'3 Model Input'!K$70*P201)</f>
        <v>Missing</v>
      </c>
      <c r="AB201" s="89"/>
      <c r="AC201" s="227" t="str" cm="1">
        <f t="array" ref="AC201">IF(D201=0,"Blank",_xlfn.IFS('3 Model Input'!E$61=1,(V201*G201)/T201,'3 Model Input'!E$61=2,(W201*G201)/T201,'3 Model Input'!E$61=3,(X201*G201)/T201,'3 Model Input'!E$61=4,(Y201*G201)/T201,'3 Model Input'!E$61=5,(Z201*G201)/T201, ISTEXT('3 Model Input'!E$61),"Missing",'3 Model Input'!E$61=6,(AA201*G201)/T201))</f>
        <v>Blank</v>
      </c>
      <c r="AD201" s="202" t="str">
        <f t="shared" si="57"/>
        <v>Blank</v>
      </c>
      <c r="AE201" s="202" t="str">
        <f t="shared" si="58"/>
        <v>Blank</v>
      </c>
      <c r="AF201" s="217" t="str">
        <f t="shared" si="59"/>
        <v>Blank</v>
      </c>
      <c r="AG201" s="9" t="str" cm="1">
        <f t="array" ref="AG201">_xlfn.IFS(ISNUMBER(AC201), "", ISNUMBER(SEARCH("Blank", AC201)), "", ISERROR(AC201), "Bad input on tab 3")</f>
        <v/>
      </c>
    </row>
    <row r="202" spans="2:33" ht="15" customHeight="1" x14ac:dyDescent="0.75">
      <c r="B202" s="205" t="str">
        <f>'5 Driver Data'!B202</f>
        <v>0194</v>
      </c>
      <c r="C202" s="193">
        <f>'5 Driver Data'!C202</f>
        <v>0</v>
      </c>
      <c r="D202" s="192">
        <f>'5 Driver Data'!D202</f>
        <v>0</v>
      </c>
      <c r="E202" s="191">
        <f>'5 Driver Data'!E202</f>
        <v>0</v>
      </c>
      <c r="F202" s="191">
        <f>'5 Driver Data'!F202</f>
        <v>0</v>
      </c>
      <c r="G202" s="191">
        <f>'5 Driver Data'!G202</f>
        <v>0</v>
      </c>
      <c r="H202" s="191">
        <f>'5 Driver Data'!H202</f>
        <v>0</v>
      </c>
      <c r="I202" s="191">
        <f>'5 Driver Data'!I202</f>
        <v>0</v>
      </c>
      <c r="J202" s="191">
        <f>'5 Driver Data'!J202</f>
        <v>0</v>
      </c>
      <c r="K202" s="206">
        <f>'5 Driver Data'!K202</f>
        <v>0</v>
      </c>
      <c r="L202" s="1"/>
      <c r="M202" s="216" t="str">
        <f>IF(D202=0,"Blank",'3 Model Input'!E$44*'3 Model Input'!E$45)</f>
        <v>Blank</v>
      </c>
      <c r="N202" s="197" t="str">
        <f t="shared" si="50"/>
        <v>Blank</v>
      </c>
      <c r="O202" s="197" t="str">
        <f>IF(D202=0,"Blank",'3 Model Input'!E$49*(1-'3 Model Input'!E$51))</f>
        <v>Blank</v>
      </c>
      <c r="P202" s="197" t="str">
        <f t="shared" si="51"/>
        <v>Blank</v>
      </c>
      <c r="Q202" s="197" t="str">
        <f>IF(D202=0,"Blank",IF(D202="BEV",E202*(1-'3 Model Input'!E$54), E202))</f>
        <v>Blank</v>
      </c>
      <c r="R202" s="198" t="str">
        <f>IF(D202=0,"Blank",IF(D202="PHEV",F202/G202,F202*(1-'3 Model Input'!E$54)/G202))</f>
        <v>Blank</v>
      </c>
      <c r="S202" s="198" t="str">
        <f>IF(D202=0,"Blank",IF(D202="PHEV",MIN(M202,E202),MIN(M202,(E202*(1-'3 Model Input'!E$54)))))</f>
        <v>Blank</v>
      </c>
      <c r="T202" s="217" t="str">
        <f t="shared" si="52"/>
        <v>Blank</v>
      </c>
      <c r="U202" s="89"/>
      <c r="V202" s="216" t="str">
        <f>IF(D202=0,"Blank",P202*'3 Model Input'!E$50)</f>
        <v>Blank</v>
      </c>
      <c r="W202" s="197" t="str">
        <f t="shared" si="53"/>
        <v>Blank</v>
      </c>
      <c r="X202" s="197" t="str">
        <f t="shared" si="54"/>
        <v>Blank</v>
      </c>
      <c r="Y202" s="197" t="str">
        <f t="shared" si="55"/>
        <v>Blank</v>
      </c>
      <c r="Z202" s="197" t="str">
        <f t="shared" si="56"/>
        <v>Blank</v>
      </c>
      <c r="AA202" s="223" t="str" cm="1">
        <f t="array" ref="AA202">_xlfn.IFS(ISTEXT('3 Model Input'!F$70),"Missing",ISTEXT('3 Model Input'!I$70),"Missing",ISNUMBER('3 Model Input'!K$70),'3 Model Input'!K$70*P202)</f>
        <v>Missing</v>
      </c>
      <c r="AB202" s="89"/>
      <c r="AC202" s="227" t="str" cm="1">
        <f t="array" ref="AC202">IF(D202=0,"Blank",_xlfn.IFS('3 Model Input'!E$61=1,(V202*G202)/T202,'3 Model Input'!E$61=2,(W202*G202)/T202,'3 Model Input'!E$61=3,(X202*G202)/T202,'3 Model Input'!E$61=4,(Y202*G202)/T202,'3 Model Input'!E$61=5,(Z202*G202)/T202, ISTEXT('3 Model Input'!E$61),"Missing",'3 Model Input'!E$61=6,(AA202*G202)/T202))</f>
        <v>Blank</v>
      </c>
      <c r="AD202" s="202" t="str">
        <f t="shared" si="57"/>
        <v>Blank</v>
      </c>
      <c r="AE202" s="202" t="str">
        <f t="shared" si="58"/>
        <v>Blank</v>
      </c>
      <c r="AF202" s="217" t="str">
        <f t="shared" si="59"/>
        <v>Blank</v>
      </c>
      <c r="AG202" s="9" t="str" cm="1">
        <f t="array" ref="AG202">_xlfn.IFS(ISNUMBER(AC202), "", ISNUMBER(SEARCH("Blank", AC202)), "", ISERROR(AC202), "Bad input on tab 3")</f>
        <v/>
      </c>
    </row>
    <row r="203" spans="2:33" ht="15" customHeight="1" x14ac:dyDescent="0.75">
      <c r="B203" s="205" t="str">
        <f>'5 Driver Data'!B203</f>
        <v>0195</v>
      </c>
      <c r="C203" s="193">
        <f>'5 Driver Data'!C203</f>
        <v>0</v>
      </c>
      <c r="D203" s="192">
        <f>'5 Driver Data'!D203</f>
        <v>0</v>
      </c>
      <c r="E203" s="191">
        <f>'5 Driver Data'!E203</f>
        <v>0</v>
      </c>
      <c r="F203" s="191">
        <f>'5 Driver Data'!F203</f>
        <v>0</v>
      </c>
      <c r="G203" s="191">
        <f>'5 Driver Data'!G203</f>
        <v>0</v>
      </c>
      <c r="H203" s="191">
        <f>'5 Driver Data'!H203</f>
        <v>0</v>
      </c>
      <c r="I203" s="191">
        <f>'5 Driver Data'!I203</f>
        <v>0</v>
      </c>
      <c r="J203" s="191">
        <f>'5 Driver Data'!J203</f>
        <v>0</v>
      </c>
      <c r="K203" s="206">
        <f>'5 Driver Data'!K203</f>
        <v>0</v>
      </c>
      <c r="L203" s="1"/>
      <c r="M203" s="216" t="str">
        <f>IF(D203=0,"Blank",'3 Model Input'!E$44*'3 Model Input'!E$45)</f>
        <v>Blank</v>
      </c>
      <c r="N203" s="197" t="str">
        <f t="shared" si="50"/>
        <v>Blank</v>
      </c>
      <c r="O203" s="197" t="str">
        <f>IF(D203=0,"Blank",'3 Model Input'!E$49*(1-'3 Model Input'!E$51))</f>
        <v>Blank</v>
      </c>
      <c r="P203" s="197" t="str">
        <f t="shared" si="51"/>
        <v>Blank</v>
      </c>
      <c r="Q203" s="197" t="str">
        <f>IF(D203=0,"Blank",IF(D203="BEV",E203*(1-'3 Model Input'!E$54), E203))</f>
        <v>Blank</v>
      </c>
      <c r="R203" s="198" t="str">
        <f>IF(D203=0,"Blank",IF(D203="PHEV",F203/G203,F203*(1-'3 Model Input'!E$54)/G203))</f>
        <v>Blank</v>
      </c>
      <c r="S203" s="198" t="str">
        <f>IF(D203=0,"Blank",IF(D203="PHEV",MIN(M203,E203),MIN(M203,(E203*(1-'3 Model Input'!E$54)))))</f>
        <v>Blank</v>
      </c>
      <c r="T203" s="217" t="str">
        <f t="shared" si="52"/>
        <v>Blank</v>
      </c>
      <c r="U203" s="89"/>
      <c r="V203" s="216" t="str">
        <f>IF(D203=0,"Blank",P203*'3 Model Input'!E$50)</f>
        <v>Blank</v>
      </c>
      <c r="W203" s="197" t="str">
        <f t="shared" si="53"/>
        <v>Blank</v>
      </c>
      <c r="X203" s="197" t="str">
        <f t="shared" si="54"/>
        <v>Blank</v>
      </c>
      <c r="Y203" s="197" t="str">
        <f t="shared" si="55"/>
        <v>Blank</v>
      </c>
      <c r="Z203" s="197" t="str">
        <f t="shared" si="56"/>
        <v>Blank</v>
      </c>
      <c r="AA203" s="223" t="str" cm="1">
        <f t="array" ref="AA203">_xlfn.IFS(ISTEXT('3 Model Input'!F$70),"Missing",ISTEXT('3 Model Input'!I$70),"Missing",ISNUMBER('3 Model Input'!K$70),'3 Model Input'!K$70*P203)</f>
        <v>Missing</v>
      </c>
      <c r="AB203" s="89"/>
      <c r="AC203" s="227" t="str" cm="1">
        <f t="array" ref="AC203">IF(D203=0,"Blank",_xlfn.IFS('3 Model Input'!E$61=1,(V203*G203)/T203,'3 Model Input'!E$61=2,(W203*G203)/T203,'3 Model Input'!E$61=3,(X203*G203)/T203,'3 Model Input'!E$61=4,(Y203*G203)/T203,'3 Model Input'!E$61=5,(Z203*G203)/T203, ISTEXT('3 Model Input'!E$61),"Missing",'3 Model Input'!E$61=6,(AA203*G203)/T203))</f>
        <v>Blank</v>
      </c>
      <c r="AD203" s="202" t="str">
        <f t="shared" si="57"/>
        <v>Blank</v>
      </c>
      <c r="AE203" s="202" t="str">
        <f t="shared" si="58"/>
        <v>Blank</v>
      </c>
      <c r="AF203" s="217" t="str">
        <f t="shared" si="59"/>
        <v>Blank</v>
      </c>
      <c r="AG203" s="9" t="str" cm="1">
        <f t="array" ref="AG203">_xlfn.IFS(ISNUMBER(AC203), "", ISNUMBER(SEARCH("Blank", AC203)), "", ISERROR(AC203), "Bad input on tab 3")</f>
        <v/>
      </c>
    </row>
    <row r="204" spans="2:33" ht="15" customHeight="1" x14ac:dyDescent="0.75">
      <c r="B204" s="205" t="str">
        <f>'5 Driver Data'!B204</f>
        <v>0196</v>
      </c>
      <c r="C204" s="193">
        <f>'5 Driver Data'!C204</f>
        <v>0</v>
      </c>
      <c r="D204" s="192">
        <f>'5 Driver Data'!D204</f>
        <v>0</v>
      </c>
      <c r="E204" s="191">
        <f>'5 Driver Data'!E204</f>
        <v>0</v>
      </c>
      <c r="F204" s="191">
        <f>'5 Driver Data'!F204</f>
        <v>0</v>
      </c>
      <c r="G204" s="191">
        <f>'5 Driver Data'!G204</f>
        <v>0</v>
      </c>
      <c r="H204" s="191">
        <f>'5 Driver Data'!H204</f>
        <v>0</v>
      </c>
      <c r="I204" s="191">
        <f>'5 Driver Data'!I204</f>
        <v>0</v>
      </c>
      <c r="J204" s="191">
        <f>'5 Driver Data'!J204</f>
        <v>0</v>
      </c>
      <c r="K204" s="206">
        <f>'5 Driver Data'!K204</f>
        <v>0</v>
      </c>
      <c r="L204" s="1"/>
      <c r="M204" s="216" t="str">
        <f>IF(D204=0,"Blank",'3 Model Input'!E$44*'3 Model Input'!E$45)</f>
        <v>Blank</v>
      </c>
      <c r="N204" s="197" t="str">
        <f t="shared" si="50"/>
        <v>Blank</v>
      </c>
      <c r="O204" s="197" t="str">
        <f>IF(D204=0,"Blank",'3 Model Input'!E$49*(1-'3 Model Input'!E$51))</f>
        <v>Blank</v>
      </c>
      <c r="P204" s="197" t="str">
        <f t="shared" si="51"/>
        <v>Blank</v>
      </c>
      <c r="Q204" s="197" t="str">
        <f>IF(D204=0,"Blank",IF(D204="BEV",E204*(1-'3 Model Input'!E$54), E204))</f>
        <v>Blank</v>
      </c>
      <c r="R204" s="198" t="str">
        <f>IF(D204=0,"Blank",IF(D204="PHEV",F204/G204,F204*(1-'3 Model Input'!E$54)/G204))</f>
        <v>Blank</v>
      </c>
      <c r="S204" s="198" t="str">
        <f>IF(D204=0,"Blank",IF(D204="PHEV",MIN(M204,E204),MIN(M204,(E204*(1-'3 Model Input'!E$54)))))</f>
        <v>Blank</v>
      </c>
      <c r="T204" s="217" t="str">
        <f t="shared" si="52"/>
        <v>Blank</v>
      </c>
      <c r="U204" s="89"/>
      <c r="V204" s="216" t="str">
        <f>IF(D204=0,"Blank",P204*'3 Model Input'!E$50)</f>
        <v>Blank</v>
      </c>
      <c r="W204" s="197" t="str">
        <f t="shared" si="53"/>
        <v>Blank</v>
      </c>
      <c r="X204" s="197" t="str">
        <f t="shared" si="54"/>
        <v>Blank</v>
      </c>
      <c r="Y204" s="197" t="str">
        <f t="shared" si="55"/>
        <v>Blank</v>
      </c>
      <c r="Z204" s="197" t="str">
        <f t="shared" si="56"/>
        <v>Blank</v>
      </c>
      <c r="AA204" s="223" t="str" cm="1">
        <f t="array" ref="AA204">_xlfn.IFS(ISTEXT('3 Model Input'!F$70),"Missing",ISTEXT('3 Model Input'!I$70),"Missing",ISNUMBER('3 Model Input'!K$70),'3 Model Input'!K$70*P204)</f>
        <v>Missing</v>
      </c>
      <c r="AB204" s="89"/>
      <c r="AC204" s="227" t="str" cm="1">
        <f t="array" ref="AC204">IF(D204=0,"Blank",_xlfn.IFS('3 Model Input'!E$61=1,(V204*G204)/T204,'3 Model Input'!E$61=2,(W204*G204)/T204,'3 Model Input'!E$61=3,(X204*G204)/T204,'3 Model Input'!E$61=4,(Y204*G204)/T204,'3 Model Input'!E$61=5,(Z204*G204)/T204, ISTEXT('3 Model Input'!E$61),"Missing",'3 Model Input'!E$61=6,(AA204*G204)/T204))</f>
        <v>Blank</v>
      </c>
      <c r="AD204" s="202" t="str">
        <f t="shared" si="57"/>
        <v>Blank</v>
      </c>
      <c r="AE204" s="202" t="str">
        <f t="shared" si="58"/>
        <v>Blank</v>
      </c>
      <c r="AF204" s="217" t="str">
        <f t="shared" si="59"/>
        <v>Blank</v>
      </c>
      <c r="AG204" s="9" t="str" cm="1">
        <f t="array" ref="AG204">_xlfn.IFS(ISNUMBER(AC204), "", ISNUMBER(SEARCH("Blank", AC204)), "", ISERROR(AC204), "Bad input on tab 3")</f>
        <v/>
      </c>
    </row>
    <row r="205" spans="2:33" ht="15" customHeight="1" x14ac:dyDescent="0.75">
      <c r="B205" s="205" t="str">
        <f>'5 Driver Data'!B205</f>
        <v>0197</v>
      </c>
      <c r="C205" s="193">
        <f>'5 Driver Data'!C205</f>
        <v>0</v>
      </c>
      <c r="D205" s="192">
        <f>'5 Driver Data'!D205</f>
        <v>0</v>
      </c>
      <c r="E205" s="191">
        <f>'5 Driver Data'!E205</f>
        <v>0</v>
      </c>
      <c r="F205" s="191">
        <f>'5 Driver Data'!F205</f>
        <v>0</v>
      </c>
      <c r="G205" s="191">
        <f>'5 Driver Data'!G205</f>
        <v>0</v>
      </c>
      <c r="H205" s="191">
        <f>'5 Driver Data'!H205</f>
        <v>0</v>
      </c>
      <c r="I205" s="191">
        <f>'5 Driver Data'!I205</f>
        <v>0</v>
      </c>
      <c r="J205" s="191">
        <f>'5 Driver Data'!J205</f>
        <v>0</v>
      </c>
      <c r="K205" s="206">
        <f>'5 Driver Data'!K205</f>
        <v>0</v>
      </c>
      <c r="L205" s="1"/>
      <c r="M205" s="216" t="str">
        <f>IF(D205=0,"Blank",'3 Model Input'!E$44*'3 Model Input'!E$45)</f>
        <v>Blank</v>
      </c>
      <c r="N205" s="197" t="str">
        <f t="shared" si="50"/>
        <v>Blank</v>
      </c>
      <c r="O205" s="197" t="str">
        <f>IF(D205=0,"Blank",'3 Model Input'!E$49*(1-'3 Model Input'!E$51))</f>
        <v>Blank</v>
      </c>
      <c r="P205" s="197" t="str">
        <f t="shared" si="51"/>
        <v>Blank</v>
      </c>
      <c r="Q205" s="197" t="str">
        <f>IF(D205=0,"Blank",IF(D205="BEV",E205*(1-'3 Model Input'!E$54), E205))</f>
        <v>Blank</v>
      </c>
      <c r="R205" s="198" t="str">
        <f>IF(D205=0,"Blank",IF(D205="PHEV",F205/G205,F205*(1-'3 Model Input'!E$54)/G205))</f>
        <v>Blank</v>
      </c>
      <c r="S205" s="198" t="str">
        <f>IF(D205=0,"Blank",IF(D205="PHEV",MIN(M205,E205),MIN(M205,(E205*(1-'3 Model Input'!E$54)))))</f>
        <v>Blank</v>
      </c>
      <c r="T205" s="217" t="str">
        <f t="shared" si="52"/>
        <v>Blank</v>
      </c>
      <c r="U205" s="89"/>
      <c r="V205" s="216" t="str">
        <f>IF(D205=0,"Blank",P205*'3 Model Input'!E$50)</f>
        <v>Blank</v>
      </c>
      <c r="W205" s="197" t="str">
        <f t="shared" si="53"/>
        <v>Blank</v>
      </c>
      <c r="X205" s="197" t="str">
        <f t="shared" si="54"/>
        <v>Blank</v>
      </c>
      <c r="Y205" s="197" t="str">
        <f t="shared" si="55"/>
        <v>Blank</v>
      </c>
      <c r="Z205" s="197" t="str">
        <f t="shared" si="56"/>
        <v>Blank</v>
      </c>
      <c r="AA205" s="223" t="str" cm="1">
        <f t="array" ref="AA205">_xlfn.IFS(ISTEXT('3 Model Input'!F$70),"Missing",ISTEXT('3 Model Input'!I$70),"Missing",ISNUMBER('3 Model Input'!K$70),'3 Model Input'!K$70*P205)</f>
        <v>Missing</v>
      </c>
      <c r="AB205" s="89"/>
      <c r="AC205" s="227" t="str" cm="1">
        <f t="array" ref="AC205">IF(D205=0,"Blank",_xlfn.IFS('3 Model Input'!E$61=1,(V205*G205)/T205,'3 Model Input'!E$61=2,(W205*G205)/T205,'3 Model Input'!E$61=3,(X205*G205)/T205,'3 Model Input'!E$61=4,(Y205*G205)/T205,'3 Model Input'!E$61=5,(Z205*G205)/T205, ISTEXT('3 Model Input'!E$61),"Missing",'3 Model Input'!E$61=6,(AA205*G205)/T205))</f>
        <v>Blank</v>
      </c>
      <c r="AD205" s="202" t="str">
        <f t="shared" si="57"/>
        <v>Blank</v>
      </c>
      <c r="AE205" s="202" t="str">
        <f t="shared" si="58"/>
        <v>Blank</v>
      </c>
      <c r="AF205" s="217" t="str">
        <f t="shared" si="59"/>
        <v>Blank</v>
      </c>
      <c r="AG205" s="9" t="str" cm="1">
        <f t="array" ref="AG205">_xlfn.IFS(ISNUMBER(AC205), "", ISNUMBER(SEARCH("Blank", AC205)), "", ISERROR(AC205), "Bad input on tab 3")</f>
        <v/>
      </c>
    </row>
    <row r="206" spans="2:33" ht="15" customHeight="1" x14ac:dyDescent="0.75">
      <c r="B206" s="205" t="str">
        <f>'5 Driver Data'!B206</f>
        <v>0198</v>
      </c>
      <c r="C206" s="193">
        <f>'5 Driver Data'!C206</f>
        <v>0</v>
      </c>
      <c r="D206" s="192">
        <f>'5 Driver Data'!D206</f>
        <v>0</v>
      </c>
      <c r="E206" s="191">
        <f>'5 Driver Data'!E206</f>
        <v>0</v>
      </c>
      <c r="F206" s="191">
        <f>'5 Driver Data'!F206</f>
        <v>0</v>
      </c>
      <c r="G206" s="191">
        <f>'5 Driver Data'!G206</f>
        <v>0</v>
      </c>
      <c r="H206" s="191">
        <f>'5 Driver Data'!H206</f>
        <v>0</v>
      </c>
      <c r="I206" s="191">
        <f>'5 Driver Data'!I206</f>
        <v>0</v>
      </c>
      <c r="J206" s="191">
        <f>'5 Driver Data'!J206</f>
        <v>0</v>
      </c>
      <c r="K206" s="206">
        <f>'5 Driver Data'!K206</f>
        <v>0</v>
      </c>
      <c r="L206" s="1"/>
      <c r="M206" s="216" t="str">
        <f>IF(D206=0,"Blank",'3 Model Input'!E$44*'3 Model Input'!E$45)</f>
        <v>Blank</v>
      </c>
      <c r="N206" s="197" t="str">
        <f t="shared" si="50"/>
        <v>Blank</v>
      </c>
      <c r="O206" s="197" t="str">
        <f>IF(D206=0,"Blank",'3 Model Input'!E$49*(1-'3 Model Input'!E$51))</f>
        <v>Blank</v>
      </c>
      <c r="P206" s="197" t="str">
        <f t="shared" si="51"/>
        <v>Blank</v>
      </c>
      <c r="Q206" s="197" t="str">
        <f>IF(D206=0,"Blank",IF(D206="BEV",E206*(1-'3 Model Input'!E$54), E206))</f>
        <v>Blank</v>
      </c>
      <c r="R206" s="198" t="str">
        <f>IF(D206=0,"Blank",IF(D206="PHEV",F206/G206,F206*(1-'3 Model Input'!E$54)/G206))</f>
        <v>Blank</v>
      </c>
      <c r="S206" s="198" t="str">
        <f>IF(D206=0,"Blank",IF(D206="PHEV",MIN(M206,E206),MIN(M206,(E206*(1-'3 Model Input'!E$54)))))</f>
        <v>Blank</v>
      </c>
      <c r="T206" s="217" t="str">
        <f t="shared" si="52"/>
        <v>Blank</v>
      </c>
      <c r="U206" s="89"/>
      <c r="V206" s="216" t="str">
        <f>IF(D206=0,"Blank",P206*'3 Model Input'!E$50)</f>
        <v>Blank</v>
      </c>
      <c r="W206" s="197" t="str">
        <f t="shared" si="53"/>
        <v>Blank</v>
      </c>
      <c r="X206" s="197" t="str">
        <f t="shared" si="54"/>
        <v>Blank</v>
      </c>
      <c r="Y206" s="197" t="str">
        <f t="shared" si="55"/>
        <v>Blank</v>
      </c>
      <c r="Z206" s="197" t="str">
        <f t="shared" si="56"/>
        <v>Blank</v>
      </c>
      <c r="AA206" s="223" t="str" cm="1">
        <f t="array" ref="AA206">_xlfn.IFS(ISTEXT('3 Model Input'!F$70),"Missing",ISTEXT('3 Model Input'!I$70),"Missing",ISNUMBER('3 Model Input'!K$70),'3 Model Input'!K$70*P206)</f>
        <v>Missing</v>
      </c>
      <c r="AB206" s="89"/>
      <c r="AC206" s="227" t="str" cm="1">
        <f t="array" ref="AC206">IF(D206=0,"Blank",_xlfn.IFS('3 Model Input'!E$61=1,(V206*G206)/T206,'3 Model Input'!E$61=2,(W206*G206)/T206,'3 Model Input'!E$61=3,(X206*G206)/T206,'3 Model Input'!E$61=4,(Y206*G206)/T206,'3 Model Input'!E$61=5,(Z206*G206)/T206, ISTEXT('3 Model Input'!E$61),"Missing",'3 Model Input'!E$61=6,(AA206*G206)/T206))</f>
        <v>Blank</v>
      </c>
      <c r="AD206" s="202" t="str">
        <f t="shared" si="57"/>
        <v>Blank</v>
      </c>
      <c r="AE206" s="202" t="str">
        <f t="shared" si="58"/>
        <v>Blank</v>
      </c>
      <c r="AF206" s="217" t="str">
        <f t="shared" si="59"/>
        <v>Blank</v>
      </c>
      <c r="AG206" s="9" t="str" cm="1">
        <f t="array" ref="AG206">_xlfn.IFS(ISNUMBER(AC206), "", ISNUMBER(SEARCH("Blank", AC206)), "", ISERROR(AC206), "Bad input on tab 3")</f>
        <v/>
      </c>
    </row>
    <row r="207" spans="2:33" ht="15" customHeight="1" x14ac:dyDescent="0.75">
      <c r="B207" s="205" t="str">
        <f>'5 Driver Data'!B207</f>
        <v>0199</v>
      </c>
      <c r="C207" s="193">
        <f>'5 Driver Data'!C207</f>
        <v>0</v>
      </c>
      <c r="D207" s="192">
        <f>'5 Driver Data'!D207</f>
        <v>0</v>
      </c>
      <c r="E207" s="191">
        <f>'5 Driver Data'!E207</f>
        <v>0</v>
      </c>
      <c r="F207" s="191">
        <f>'5 Driver Data'!F207</f>
        <v>0</v>
      </c>
      <c r="G207" s="191">
        <f>'5 Driver Data'!G207</f>
        <v>0</v>
      </c>
      <c r="H207" s="191">
        <f>'5 Driver Data'!H207</f>
        <v>0</v>
      </c>
      <c r="I207" s="191">
        <f>'5 Driver Data'!I207</f>
        <v>0</v>
      </c>
      <c r="J207" s="191">
        <f>'5 Driver Data'!J207</f>
        <v>0</v>
      </c>
      <c r="K207" s="206">
        <f>'5 Driver Data'!K207</f>
        <v>0</v>
      </c>
      <c r="L207" s="1"/>
      <c r="M207" s="216" t="str">
        <f>IF(D207=0,"Blank",'3 Model Input'!E$44*'3 Model Input'!E$45)</f>
        <v>Blank</v>
      </c>
      <c r="N207" s="197" t="str">
        <f t="shared" si="50"/>
        <v>Blank</v>
      </c>
      <c r="O207" s="197" t="str">
        <f>IF(D207=0,"Blank",'3 Model Input'!E$49*(1-'3 Model Input'!E$51))</f>
        <v>Blank</v>
      </c>
      <c r="P207" s="197" t="str">
        <f t="shared" si="51"/>
        <v>Blank</v>
      </c>
      <c r="Q207" s="197" t="str">
        <f>IF(D207=0,"Blank",IF(D207="BEV",E207*(1-'3 Model Input'!E$54), E207))</f>
        <v>Blank</v>
      </c>
      <c r="R207" s="198" t="str">
        <f>IF(D207=0,"Blank",IF(D207="PHEV",F207/G207,F207*(1-'3 Model Input'!E$54)/G207))</f>
        <v>Blank</v>
      </c>
      <c r="S207" s="198" t="str">
        <f>IF(D207=0,"Blank",IF(D207="PHEV",MIN(M207,E207),MIN(M207,(E207*(1-'3 Model Input'!E$54)))))</f>
        <v>Blank</v>
      </c>
      <c r="T207" s="217" t="str">
        <f t="shared" si="52"/>
        <v>Blank</v>
      </c>
      <c r="U207" s="89"/>
      <c r="V207" s="216" t="str">
        <f>IF(D207=0,"Blank",P207*'3 Model Input'!E$50)</f>
        <v>Blank</v>
      </c>
      <c r="W207" s="197" t="str">
        <f t="shared" si="53"/>
        <v>Blank</v>
      </c>
      <c r="X207" s="197" t="str">
        <f t="shared" si="54"/>
        <v>Blank</v>
      </c>
      <c r="Y207" s="197" t="str">
        <f t="shared" si="55"/>
        <v>Blank</v>
      </c>
      <c r="Z207" s="197" t="str">
        <f t="shared" si="56"/>
        <v>Blank</v>
      </c>
      <c r="AA207" s="223" t="str" cm="1">
        <f t="array" ref="AA207">_xlfn.IFS(ISTEXT('3 Model Input'!F$70),"Missing",ISTEXT('3 Model Input'!I$70),"Missing",ISNUMBER('3 Model Input'!K$70),'3 Model Input'!K$70*P207)</f>
        <v>Missing</v>
      </c>
      <c r="AB207" s="89"/>
      <c r="AC207" s="227" t="str" cm="1">
        <f t="array" ref="AC207">IF(D207=0,"Blank",_xlfn.IFS('3 Model Input'!E$61=1,(V207*G207)/T207,'3 Model Input'!E$61=2,(W207*G207)/T207,'3 Model Input'!E$61=3,(X207*G207)/T207,'3 Model Input'!E$61=4,(Y207*G207)/T207,'3 Model Input'!E$61=5,(Z207*G207)/T207, ISTEXT('3 Model Input'!E$61),"Missing",'3 Model Input'!E$61=6,(AA207*G207)/T207))</f>
        <v>Blank</v>
      </c>
      <c r="AD207" s="202" t="str">
        <f t="shared" si="57"/>
        <v>Blank</v>
      </c>
      <c r="AE207" s="202" t="str">
        <f t="shared" si="58"/>
        <v>Blank</v>
      </c>
      <c r="AF207" s="217" t="str">
        <f t="shared" si="59"/>
        <v>Blank</v>
      </c>
      <c r="AG207" s="9" t="str" cm="1">
        <f t="array" ref="AG207">_xlfn.IFS(ISNUMBER(AC207), "", ISNUMBER(SEARCH("Blank", AC207)), "", ISERROR(AC207), "Bad input on tab 3")</f>
        <v/>
      </c>
    </row>
    <row r="208" spans="2:33" ht="15" customHeight="1" x14ac:dyDescent="0.75">
      <c r="B208" s="205" t="str">
        <f>'5 Driver Data'!B208</f>
        <v>0200</v>
      </c>
      <c r="C208" s="193">
        <f>'5 Driver Data'!C208</f>
        <v>0</v>
      </c>
      <c r="D208" s="192">
        <f>'5 Driver Data'!D208</f>
        <v>0</v>
      </c>
      <c r="E208" s="191">
        <f>'5 Driver Data'!E208</f>
        <v>0</v>
      </c>
      <c r="F208" s="191">
        <f>'5 Driver Data'!F208</f>
        <v>0</v>
      </c>
      <c r="G208" s="191">
        <f>'5 Driver Data'!G208</f>
        <v>0</v>
      </c>
      <c r="H208" s="191">
        <f>'5 Driver Data'!H208</f>
        <v>0</v>
      </c>
      <c r="I208" s="191">
        <f>'5 Driver Data'!I208</f>
        <v>0</v>
      </c>
      <c r="J208" s="191">
        <f>'5 Driver Data'!J208</f>
        <v>0</v>
      </c>
      <c r="K208" s="206">
        <f>'5 Driver Data'!K208</f>
        <v>0</v>
      </c>
      <c r="L208" s="1"/>
      <c r="M208" s="216" t="str">
        <f>IF(D208=0,"Blank",'3 Model Input'!E$44*'3 Model Input'!E$45)</f>
        <v>Blank</v>
      </c>
      <c r="N208" s="197" t="str">
        <f t="shared" si="50"/>
        <v>Blank</v>
      </c>
      <c r="O208" s="197" t="str">
        <f>IF(D208=0,"Blank",'3 Model Input'!E$49*(1-'3 Model Input'!E$51))</f>
        <v>Blank</v>
      </c>
      <c r="P208" s="197" t="str">
        <f t="shared" si="51"/>
        <v>Blank</v>
      </c>
      <c r="Q208" s="197" t="str">
        <f>IF(D208=0,"Blank",IF(D208="BEV",E208*(1-'3 Model Input'!E$54), E208))</f>
        <v>Blank</v>
      </c>
      <c r="R208" s="198" t="str">
        <f>IF(D208=0,"Blank",IF(D208="PHEV",F208/G208,F208*(1-'3 Model Input'!E$54)/G208))</f>
        <v>Blank</v>
      </c>
      <c r="S208" s="198" t="str">
        <f>IF(D208=0,"Blank",IF(D208="PHEV",MIN(M208,E208),MIN(M208,(E208*(1-'3 Model Input'!E$54)))))</f>
        <v>Blank</v>
      </c>
      <c r="T208" s="217" t="str">
        <f t="shared" si="52"/>
        <v>Blank</v>
      </c>
      <c r="U208" s="89"/>
      <c r="V208" s="216" t="str">
        <f>IF(D208=0,"Blank",P208*'3 Model Input'!E$50)</f>
        <v>Blank</v>
      </c>
      <c r="W208" s="197" t="str">
        <f t="shared" si="53"/>
        <v>Blank</v>
      </c>
      <c r="X208" s="197" t="str">
        <f t="shared" si="54"/>
        <v>Blank</v>
      </c>
      <c r="Y208" s="197" t="str">
        <f t="shared" si="55"/>
        <v>Blank</v>
      </c>
      <c r="Z208" s="197" t="str">
        <f t="shared" si="56"/>
        <v>Blank</v>
      </c>
      <c r="AA208" s="223" t="str" cm="1">
        <f t="array" ref="AA208">_xlfn.IFS(ISTEXT('3 Model Input'!F$70),"Missing",ISTEXT('3 Model Input'!I$70),"Missing",ISNUMBER('3 Model Input'!K$70),'3 Model Input'!K$70*P208)</f>
        <v>Missing</v>
      </c>
      <c r="AB208" s="89"/>
      <c r="AC208" s="227" t="str" cm="1">
        <f t="array" ref="AC208">IF(D208=0,"Blank",_xlfn.IFS('3 Model Input'!E$61=1,(V208*G208)/T208,'3 Model Input'!E$61=2,(W208*G208)/T208,'3 Model Input'!E$61=3,(X208*G208)/T208,'3 Model Input'!E$61=4,(Y208*G208)/T208,'3 Model Input'!E$61=5,(Z208*G208)/T208, ISTEXT('3 Model Input'!E$61),"Missing",'3 Model Input'!E$61=6,(AA208*G208)/T208))</f>
        <v>Blank</v>
      </c>
      <c r="AD208" s="202" t="str">
        <f t="shared" si="57"/>
        <v>Blank</v>
      </c>
      <c r="AE208" s="202" t="str">
        <f t="shared" si="58"/>
        <v>Blank</v>
      </c>
      <c r="AF208" s="217" t="str">
        <f t="shared" si="59"/>
        <v>Blank</v>
      </c>
      <c r="AG208" s="9" t="str" cm="1">
        <f t="array" ref="AG208">_xlfn.IFS(ISNUMBER(AC208), "", ISNUMBER(SEARCH("Blank", AC208)), "", ISERROR(AC208), "Bad input on tab 3")</f>
        <v/>
      </c>
    </row>
    <row r="209" spans="2:33" ht="15" customHeight="1" x14ac:dyDescent="0.75">
      <c r="B209" s="205" t="str">
        <f>'5 Driver Data'!B209</f>
        <v>0201</v>
      </c>
      <c r="C209" s="193">
        <f>'5 Driver Data'!C209</f>
        <v>0</v>
      </c>
      <c r="D209" s="192">
        <f>'5 Driver Data'!D209</f>
        <v>0</v>
      </c>
      <c r="E209" s="191">
        <f>'5 Driver Data'!E209</f>
        <v>0</v>
      </c>
      <c r="F209" s="191">
        <f>'5 Driver Data'!F209</f>
        <v>0</v>
      </c>
      <c r="G209" s="191">
        <f>'5 Driver Data'!G209</f>
        <v>0</v>
      </c>
      <c r="H209" s="191">
        <f>'5 Driver Data'!H209</f>
        <v>0</v>
      </c>
      <c r="I209" s="191">
        <f>'5 Driver Data'!I209</f>
        <v>0</v>
      </c>
      <c r="J209" s="191">
        <f>'5 Driver Data'!J209</f>
        <v>0</v>
      </c>
      <c r="K209" s="206">
        <f>'5 Driver Data'!K209</f>
        <v>0</v>
      </c>
      <c r="L209" s="1"/>
      <c r="M209" s="216" t="str">
        <f>IF(D209=0,"Blank",'3 Model Input'!E$44*'3 Model Input'!E$45)</f>
        <v>Blank</v>
      </c>
      <c r="N209" s="197" t="str">
        <f t="shared" si="50"/>
        <v>Blank</v>
      </c>
      <c r="O209" s="197" t="str">
        <f>IF(D209=0,"Blank",'3 Model Input'!E$49*(1-'3 Model Input'!E$51))</f>
        <v>Blank</v>
      </c>
      <c r="P209" s="197" t="str">
        <f t="shared" si="51"/>
        <v>Blank</v>
      </c>
      <c r="Q209" s="197" t="str">
        <f>IF(D209=0,"Blank",IF(D209="BEV",E209*(1-'3 Model Input'!E$54), E209))</f>
        <v>Blank</v>
      </c>
      <c r="R209" s="198" t="str">
        <f>IF(D209=0,"Blank",IF(D209="PHEV",F209/G209,F209*(1-'3 Model Input'!E$54)/G209))</f>
        <v>Blank</v>
      </c>
      <c r="S209" s="198" t="str">
        <f>IF(D209=0,"Blank",IF(D209="PHEV",MIN(M209,E209),MIN(M209,(E209*(1-'3 Model Input'!E$54)))))</f>
        <v>Blank</v>
      </c>
      <c r="T209" s="217" t="str">
        <f t="shared" si="52"/>
        <v>Blank</v>
      </c>
      <c r="U209" s="89"/>
      <c r="V209" s="216" t="str">
        <f>IF(D209=0,"Blank",P209*'3 Model Input'!E$50)</f>
        <v>Blank</v>
      </c>
      <c r="W209" s="197" t="str">
        <f t="shared" si="53"/>
        <v>Blank</v>
      </c>
      <c r="X209" s="197" t="str">
        <f t="shared" si="54"/>
        <v>Blank</v>
      </c>
      <c r="Y209" s="197" t="str">
        <f t="shared" si="55"/>
        <v>Blank</v>
      </c>
      <c r="Z209" s="197" t="str">
        <f t="shared" si="56"/>
        <v>Blank</v>
      </c>
      <c r="AA209" s="223" t="str" cm="1">
        <f t="array" ref="AA209">_xlfn.IFS(ISTEXT('3 Model Input'!F$70),"Missing",ISTEXT('3 Model Input'!I$70),"Missing",ISNUMBER('3 Model Input'!K$70),'3 Model Input'!K$70*P209)</f>
        <v>Missing</v>
      </c>
      <c r="AB209" s="89"/>
      <c r="AC209" s="227" t="str" cm="1">
        <f t="array" ref="AC209">IF(D209=0,"Blank",_xlfn.IFS('3 Model Input'!E$61=1,(V209*G209)/T209,'3 Model Input'!E$61=2,(W209*G209)/T209,'3 Model Input'!E$61=3,(X209*G209)/T209,'3 Model Input'!E$61=4,(Y209*G209)/T209,'3 Model Input'!E$61=5,(Z209*G209)/T209, ISTEXT('3 Model Input'!E$61),"Missing",'3 Model Input'!E$61=6,(AA209*G209)/T209))</f>
        <v>Blank</v>
      </c>
      <c r="AD209" s="202" t="str">
        <f t="shared" si="57"/>
        <v>Blank</v>
      </c>
      <c r="AE209" s="202" t="str">
        <f t="shared" si="58"/>
        <v>Blank</v>
      </c>
      <c r="AF209" s="217" t="str">
        <f t="shared" si="59"/>
        <v>Blank</v>
      </c>
      <c r="AG209" s="9" t="str" cm="1">
        <f t="array" ref="AG209">_xlfn.IFS(ISNUMBER(AC209), "", ISNUMBER(SEARCH("Blank", AC209)), "", ISERROR(AC209), "Bad input on tab 3")</f>
        <v/>
      </c>
    </row>
    <row r="210" spans="2:33" ht="15" customHeight="1" x14ac:dyDescent="0.75">
      <c r="B210" s="205" t="str">
        <f>'5 Driver Data'!B210</f>
        <v>0202</v>
      </c>
      <c r="C210" s="193">
        <f>'5 Driver Data'!C210</f>
        <v>0</v>
      </c>
      <c r="D210" s="192">
        <f>'5 Driver Data'!D210</f>
        <v>0</v>
      </c>
      <c r="E210" s="191">
        <f>'5 Driver Data'!E210</f>
        <v>0</v>
      </c>
      <c r="F210" s="191">
        <f>'5 Driver Data'!F210</f>
        <v>0</v>
      </c>
      <c r="G210" s="191">
        <f>'5 Driver Data'!G210</f>
        <v>0</v>
      </c>
      <c r="H210" s="191">
        <f>'5 Driver Data'!H210</f>
        <v>0</v>
      </c>
      <c r="I210" s="191">
        <f>'5 Driver Data'!I210</f>
        <v>0</v>
      </c>
      <c r="J210" s="191">
        <f>'5 Driver Data'!J210</f>
        <v>0</v>
      </c>
      <c r="K210" s="206">
        <f>'5 Driver Data'!K210</f>
        <v>0</v>
      </c>
      <c r="L210" s="1"/>
      <c r="M210" s="216" t="str">
        <f>IF(D210=0,"Blank",'3 Model Input'!E$44*'3 Model Input'!E$45)</f>
        <v>Blank</v>
      </c>
      <c r="N210" s="197" t="str">
        <f t="shared" si="50"/>
        <v>Blank</v>
      </c>
      <c r="O210" s="197" t="str">
        <f>IF(D210=0,"Blank",'3 Model Input'!E$49*(1-'3 Model Input'!E$51))</f>
        <v>Blank</v>
      </c>
      <c r="P210" s="197" t="str">
        <f t="shared" si="51"/>
        <v>Blank</v>
      </c>
      <c r="Q210" s="197" t="str">
        <f>IF(D210=0,"Blank",IF(D210="BEV",E210*(1-'3 Model Input'!E$54), E210))</f>
        <v>Blank</v>
      </c>
      <c r="R210" s="198" t="str">
        <f>IF(D210=0,"Blank",IF(D210="PHEV",F210/G210,F210*(1-'3 Model Input'!E$54)/G210))</f>
        <v>Blank</v>
      </c>
      <c r="S210" s="198" t="str">
        <f>IF(D210=0,"Blank",IF(D210="PHEV",MIN(M210,E210),MIN(M210,(E210*(1-'3 Model Input'!E$54)))))</f>
        <v>Blank</v>
      </c>
      <c r="T210" s="217" t="str">
        <f t="shared" si="52"/>
        <v>Blank</v>
      </c>
      <c r="U210" s="89"/>
      <c r="V210" s="216" t="str">
        <f>IF(D210=0,"Blank",P210*'3 Model Input'!E$50)</f>
        <v>Blank</v>
      </c>
      <c r="W210" s="197" t="str">
        <f t="shared" si="53"/>
        <v>Blank</v>
      </c>
      <c r="X210" s="197" t="str">
        <f t="shared" si="54"/>
        <v>Blank</v>
      </c>
      <c r="Y210" s="197" t="str">
        <f t="shared" si="55"/>
        <v>Blank</v>
      </c>
      <c r="Z210" s="197" t="str">
        <f t="shared" si="56"/>
        <v>Blank</v>
      </c>
      <c r="AA210" s="223" t="str" cm="1">
        <f t="array" ref="AA210">_xlfn.IFS(ISTEXT('3 Model Input'!F$70),"Missing",ISTEXT('3 Model Input'!I$70),"Missing",ISNUMBER('3 Model Input'!K$70),'3 Model Input'!K$70*P210)</f>
        <v>Missing</v>
      </c>
      <c r="AB210" s="89"/>
      <c r="AC210" s="227" t="str" cm="1">
        <f t="array" ref="AC210">IF(D210=0,"Blank",_xlfn.IFS('3 Model Input'!E$61=1,(V210*G210)/T210,'3 Model Input'!E$61=2,(W210*G210)/T210,'3 Model Input'!E$61=3,(X210*G210)/T210,'3 Model Input'!E$61=4,(Y210*G210)/T210,'3 Model Input'!E$61=5,(Z210*G210)/T210, ISTEXT('3 Model Input'!E$61),"Missing",'3 Model Input'!E$61=6,(AA210*G210)/T210))</f>
        <v>Blank</v>
      </c>
      <c r="AD210" s="202" t="str">
        <f t="shared" si="57"/>
        <v>Blank</v>
      </c>
      <c r="AE210" s="202" t="str">
        <f t="shared" si="58"/>
        <v>Blank</v>
      </c>
      <c r="AF210" s="217" t="str">
        <f t="shared" si="59"/>
        <v>Blank</v>
      </c>
      <c r="AG210" s="9" t="str" cm="1">
        <f t="array" ref="AG210">_xlfn.IFS(ISNUMBER(AC210), "", ISNUMBER(SEARCH("Blank", AC210)), "", ISERROR(AC210), "Bad input on tab 3")</f>
        <v/>
      </c>
    </row>
    <row r="211" spans="2:33" ht="15" customHeight="1" x14ac:dyDescent="0.75">
      <c r="B211" s="205" t="str">
        <f>'5 Driver Data'!B211</f>
        <v>0203</v>
      </c>
      <c r="C211" s="193">
        <f>'5 Driver Data'!C211</f>
        <v>0</v>
      </c>
      <c r="D211" s="192">
        <f>'5 Driver Data'!D211</f>
        <v>0</v>
      </c>
      <c r="E211" s="191">
        <f>'5 Driver Data'!E211</f>
        <v>0</v>
      </c>
      <c r="F211" s="191">
        <f>'5 Driver Data'!F211</f>
        <v>0</v>
      </c>
      <c r="G211" s="191">
        <f>'5 Driver Data'!G211</f>
        <v>0</v>
      </c>
      <c r="H211" s="191">
        <f>'5 Driver Data'!H211</f>
        <v>0</v>
      </c>
      <c r="I211" s="191">
        <f>'5 Driver Data'!I211</f>
        <v>0</v>
      </c>
      <c r="J211" s="191">
        <f>'5 Driver Data'!J211</f>
        <v>0</v>
      </c>
      <c r="K211" s="206">
        <f>'5 Driver Data'!K211</f>
        <v>0</v>
      </c>
      <c r="L211" s="1"/>
      <c r="M211" s="216" t="str">
        <f>IF(D211=0,"Blank",'3 Model Input'!E$44*'3 Model Input'!E$45)</f>
        <v>Blank</v>
      </c>
      <c r="N211" s="197" t="str">
        <f t="shared" si="50"/>
        <v>Blank</v>
      </c>
      <c r="O211" s="197" t="str">
        <f>IF(D211=0,"Blank",'3 Model Input'!E$49*(1-'3 Model Input'!E$51))</f>
        <v>Blank</v>
      </c>
      <c r="P211" s="197" t="str">
        <f t="shared" si="51"/>
        <v>Blank</v>
      </c>
      <c r="Q211" s="197" t="str">
        <f>IF(D211=0,"Blank",IF(D211="BEV",E211*(1-'3 Model Input'!E$54), E211))</f>
        <v>Blank</v>
      </c>
      <c r="R211" s="198" t="str">
        <f>IF(D211=0,"Blank",IF(D211="PHEV",F211/G211,F211*(1-'3 Model Input'!E$54)/G211))</f>
        <v>Blank</v>
      </c>
      <c r="S211" s="198" t="str">
        <f>IF(D211=0,"Blank",IF(D211="PHEV",MIN(M211,E211),MIN(M211,(E211*(1-'3 Model Input'!E$54)))))</f>
        <v>Blank</v>
      </c>
      <c r="T211" s="217" t="str">
        <f t="shared" si="52"/>
        <v>Blank</v>
      </c>
      <c r="U211" s="89"/>
      <c r="V211" s="216" t="str">
        <f>IF(D211=0,"Blank",P211*'3 Model Input'!E$50)</f>
        <v>Blank</v>
      </c>
      <c r="W211" s="197" t="str">
        <f t="shared" si="53"/>
        <v>Blank</v>
      </c>
      <c r="X211" s="197" t="str">
        <f t="shared" si="54"/>
        <v>Blank</v>
      </c>
      <c r="Y211" s="197" t="str">
        <f t="shared" si="55"/>
        <v>Blank</v>
      </c>
      <c r="Z211" s="197" t="str">
        <f t="shared" si="56"/>
        <v>Blank</v>
      </c>
      <c r="AA211" s="223" t="str" cm="1">
        <f t="array" ref="AA211">_xlfn.IFS(ISTEXT('3 Model Input'!F$70),"Missing",ISTEXT('3 Model Input'!I$70),"Missing",ISNUMBER('3 Model Input'!K$70),'3 Model Input'!K$70*P211)</f>
        <v>Missing</v>
      </c>
      <c r="AB211" s="89"/>
      <c r="AC211" s="227" t="str" cm="1">
        <f t="array" ref="AC211">IF(D211=0,"Blank",_xlfn.IFS('3 Model Input'!E$61=1,(V211*G211)/T211,'3 Model Input'!E$61=2,(W211*G211)/T211,'3 Model Input'!E$61=3,(X211*G211)/T211,'3 Model Input'!E$61=4,(Y211*G211)/T211,'3 Model Input'!E$61=5,(Z211*G211)/T211, ISTEXT('3 Model Input'!E$61),"Missing",'3 Model Input'!E$61=6,(AA211*G211)/T211))</f>
        <v>Blank</v>
      </c>
      <c r="AD211" s="202" t="str">
        <f t="shared" si="57"/>
        <v>Blank</v>
      </c>
      <c r="AE211" s="202" t="str">
        <f t="shared" si="58"/>
        <v>Blank</v>
      </c>
      <c r="AF211" s="217" t="str">
        <f t="shared" si="59"/>
        <v>Blank</v>
      </c>
      <c r="AG211" s="9" t="str" cm="1">
        <f t="array" ref="AG211">_xlfn.IFS(ISNUMBER(AC211), "", ISNUMBER(SEARCH("Blank", AC211)), "", ISERROR(AC211), "Bad input on tab 3")</f>
        <v/>
      </c>
    </row>
    <row r="212" spans="2:33" ht="15" customHeight="1" x14ac:dyDescent="0.75">
      <c r="B212" s="205" t="str">
        <f>'5 Driver Data'!B212</f>
        <v>0204</v>
      </c>
      <c r="C212" s="193">
        <f>'5 Driver Data'!C212</f>
        <v>0</v>
      </c>
      <c r="D212" s="192">
        <f>'5 Driver Data'!D212</f>
        <v>0</v>
      </c>
      <c r="E212" s="191">
        <f>'5 Driver Data'!E212</f>
        <v>0</v>
      </c>
      <c r="F212" s="191">
        <f>'5 Driver Data'!F212</f>
        <v>0</v>
      </c>
      <c r="G212" s="191">
        <f>'5 Driver Data'!G212</f>
        <v>0</v>
      </c>
      <c r="H212" s="191">
        <f>'5 Driver Data'!H212</f>
        <v>0</v>
      </c>
      <c r="I212" s="191">
        <f>'5 Driver Data'!I212</f>
        <v>0</v>
      </c>
      <c r="J212" s="191">
        <f>'5 Driver Data'!J212</f>
        <v>0</v>
      </c>
      <c r="K212" s="206">
        <f>'5 Driver Data'!K212</f>
        <v>0</v>
      </c>
      <c r="L212" s="1"/>
      <c r="M212" s="216" t="str">
        <f>IF(D212=0,"Blank",'3 Model Input'!E$44*'3 Model Input'!E$45)</f>
        <v>Blank</v>
      </c>
      <c r="N212" s="197" t="str">
        <f t="shared" si="50"/>
        <v>Blank</v>
      </c>
      <c r="O212" s="197" t="str">
        <f>IF(D212=0,"Blank",'3 Model Input'!E$49*(1-'3 Model Input'!E$51))</f>
        <v>Blank</v>
      </c>
      <c r="P212" s="197" t="str">
        <f t="shared" si="51"/>
        <v>Blank</v>
      </c>
      <c r="Q212" s="197" t="str">
        <f>IF(D212=0,"Blank",IF(D212="BEV",E212*(1-'3 Model Input'!E$54), E212))</f>
        <v>Blank</v>
      </c>
      <c r="R212" s="198" t="str">
        <f>IF(D212=0,"Blank",IF(D212="PHEV",F212/G212,F212*(1-'3 Model Input'!E$54)/G212))</f>
        <v>Blank</v>
      </c>
      <c r="S212" s="198" t="str">
        <f>IF(D212=0,"Blank",IF(D212="PHEV",MIN(M212,E212),MIN(M212,(E212*(1-'3 Model Input'!E$54)))))</f>
        <v>Blank</v>
      </c>
      <c r="T212" s="217" t="str">
        <f t="shared" si="52"/>
        <v>Blank</v>
      </c>
      <c r="U212" s="89"/>
      <c r="V212" s="216" t="str">
        <f>IF(D212=0,"Blank",P212*'3 Model Input'!E$50)</f>
        <v>Blank</v>
      </c>
      <c r="W212" s="197" t="str">
        <f t="shared" si="53"/>
        <v>Blank</v>
      </c>
      <c r="X212" s="197" t="str">
        <f t="shared" si="54"/>
        <v>Blank</v>
      </c>
      <c r="Y212" s="197" t="str">
        <f t="shared" si="55"/>
        <v>Blank</v>
      </c>
      <c r="Z212" s="197" t="str">
        <f t="shared" si="56"/>
        <v>Blank</v>
      </c>
      <c r="AA212" s="223" t="str" cm="1">
        <f t="array" ref="AA212">_xlfn.IFS(ISTEXT('3 Model Input'!F$70),"Missing",ISTEXT('3 Model Input'!I$70),"Missing",ISNUMBER('3 Model Input'!K$70),'3 Model Input'!K$70*P212)</f>
        <v>Missing</v>
      </c>
      <c r="AB212" s="89"/>
      <c r="AC212" s="227" t="str" cm="1">
        <f t="array" ref="AC212">IF(D212=0,"Blank",_xlfn.IFS('3 Model Input'!E$61=1,(V212*G212)/T212,'3 Model Input'!E$61=2,(W212*G212)/T212,'3 Model Input'!E$61=3,(X212*G212)/T212,'3 Model Input'!E$61=4,(Y212*G212)/T212,'3 Model Input'!E$61=5,(Z212*G212)/T212, ISTEXT('3 Model Input'!E$61),"Missing",'3 Model Input'!E$61=6,(AA212*G212)/T212))</f>
        <v>Blank</v>
      </c>
      <c r="AD212" s="202" t="str">
        <f t="shared" si="57"/>
        <v>Blank</v>
      </c>
      <c r="AE212" s="202" t="str">
        <f t="shared" si="58"/>
        <v>Blank</v>
      </c>
      <c r="AF212" s="217" t="str">
        <f t="shared" si="59"/>
        <v>Blank</v>
      </c>
      <c r="AG212" s="9" t="str" cm="1">
        <f t="array" ref="AG212">_xlfn.IFS(ISNUMBER(AC212), "", ISNUMBER(SEARCH("Blank", AC212)), "", ISERROR(AC212), "Bad input on tab 3")</f>
        <v/>
      </c>
    </row>
    <row r="213" spans="2:33" ht="15" customHeight="1" x14ac:dyDescent="0.75">
      <c r="B213" s="205" t="str">
        <f>'5 Driver Data'!B213</f>
        <v>0205</v>
      </c>
      <c r="C213" s="193">
        <f>'5 Driver Data'!C213</f>
        <v>0</v>
      </c>
      <c r="D213" s="192">
        <f>'5 Driver Data'!D213</f>
        <v>0</v>
      </c>
      <c r="E213" s="191">
        <f>'5 Driver Data'!E213</f>
        <v>0</v>
      </c>
      <c r="F213" s="191">
        <f>'5 Driver Data'!F213</f>
        <v>0</v>
      </c>
      <c r="G213" s="191">
        <f>'5 Driver Data'!G213</f>
        <v>0</v>
      </c>
      <c r="H213" s="191">
        <f>'5 Driver Data'!H213</f>
        <v>0</v>
      </c>
      <c r="I213" s="191">
        <f>'5 Driver Data'!I213</f>
        <v>0</v>
      </c>
      <c r="J213" s="191">
        <f>'5 Driver Data'!J213</f>
        <v>0</v>
      </c>
      <c r="K213" s="206">
        <f>'5 Driver Data'!K213</f>
        <v>0</v>
      </c>
      <c r="L213" s="1"/>
      <c r="M213" s="216" t="str">
        <f>IF(D213=0,"Blank",'3 Model Input'!E$44*'3 Model Input'!E$45)</f>
        <v>Blank</v>
      </c>
      <c r="N213" s="197" t="str">
        <f t="shared" si="50"/>
        <v>Blank</v>
      </c>
      <c r="O213" s="197" t="str">
        <f>IF(D213=0,"Blank",'3 Model Input'!E$49*(1-'3 Model Input'!E$51))</f>
        <v>Blank</v>
      </c>
      <c r="P213" s="197" t="str">
        <f t="shared" si="51"/>
        <v>Blank</v>
      </c>
      <c r="Q213" s="197" t="str">
        <f>IF(D213=0,"Blank",IF(D213="BEV",E213*(1-'3 Model Input'!E$54), E213))</f>
        <v>Blank</v>
      </c>
      <c r="R213" s="198" t="str">
        <f>IF(D213=0,"Blank",IF(D213="PHEV",F213/G213,F213*(1-'3 Model Input'!E$54)/G213))</f>
        <v>Blank</v>
      </c>
      <c r="S213" s="198" t="str">
        <f>IF(D213=0,"Blank",IF(D213="PHEV",MIN(M213,E213),MIN(M213,(E213*(1-'3 Model Input'!E$54)))))</f>
        <v>Blank</v>
      </c>
      <c r="T213" s="217" t="str">
        <f t="shared" si="52"/>
        <v>Blank</v>
      </c>
      <c r="U213" s="89"/>
      <c r="V213" s="216" t="str">
        <f>IF(D213=0,"Blank",P213*'3 Model Input'!E$50)</f>
        <v>Blank</v>
      </c>
      <c r="W213" s="197" t="str">
        <f t="shared" si="53"/>
        <v>Blank</v>
      </c>
      <c r="X213" s="197" t="str">
        <f t="shared" si="54"/>
        <v>Blank</v>
      </c>
      <c r="Y213" s="197" t="str">
        <f t="shared" si="55"/>
        <v>Blank</v>
      </c>
      <c r="Z213" s="197" t="str">
        <f t="shared" si="56"/>
        <v>Blank</v>
      </c>
      <c r="AA213" s="223" t="str" cm="1">
        <f t="array" ref="AA213">_xlfn.IFS(ISTEXT('3 Model Input'!F$70),"Missing",ISTEXT('3 Model Input'!I$70),"Missing",ISNUMBER('3 Model Input'!K$70),'3 Model Input'!K$70*P213)</f>
        <v>Missing</v>
      </c>
      <c r="AB213" s="89"/>
      <c r="AC213" s="227" t="str" cm="1">
        <f t="array" ref="AC213">IF(D213=0,"Blank",_xlfn.IFS('3 Model Input'!E$61=1,(V213*G213)/T213,'3 Model Input'!E$61=2,(W213*G213)/T213,'3 Model Input'!E$61=3,(X213*G213)/T213,'3 Model Input'!E$61=4,(Y213*G213)/T213,'3 Model Input'!E$61=5,(Z213*G213)/T213, ISTEXT('3 Model Input'!E$61),"Missing",'3 Model Input'!E$61=6,(AA213*G213)/T213))</f>
        <v>Blank</v>
      </c>
      <c r="AD213" s="202" t="str">
        <f t="shared" si="57"/>
        <v>Blank</v>
      </c>
      <c r="AE213" s="202" t="str">
        <f t="shared" si="58"/>
        <v>Blank</v>
      </c>
      <c r="AF213" s="217" t="str">
        <f t="shared" si="59"/>
        <v>Blank</v>
      </c>
      <c r="AG213" s="9" t="str" cm="1">
        <f t="array" ref="AG213">_xlfn.IFS(ISNUMBER(AC213), "", ISNUMBER(SEARCH("Blank", AC213)), "", ISERROR(AC213), "Bad input on tab 3")</f>
        <v/>
      </c>
    </row>
    <row r="214" spans="2:33" ht="15" customHeight="1" x14ac:dyDescent="0.75">
      <c r="B214" s="205" t="str">
        <f>'5 Driver Data'!B214</f>
        <v>0206</v>
      </c>
      <c r="C214" s="193">
        <f>'5 Driver Data'!C214</f>
        <v>0</v>
      </c>
      <c r="D214" s="192">
        <f>'5 Driver Data'!D214</f>
        <v>0</v>
      </c>
      <c r="E214" s="191">
        <f>'5 Driver Data'!E214</f>
        <v>0</v>
      </c>
      <c r="F214" s="191">
        <f>'5 Driver Data'!F214</f>
        <v>0</v>
      </c>
      <c r="G214" s="191">
        <f>'5 Driver Data'!G214</f>
        <v>0</v>
      </c>
      <c r="H214" s="191">
        <f>'5 Driver Data'!H214</f>
        <v>0</v>
      </c>
      <c r="I214" s="191">
        <f>'5 Driver Data'!I214</f>
        <v>0</v>
      </c>
      <c r="J214" s="191">
        <f>'5 Driver Data'!J214</f>
        <v>0</v>
      </c>
      <c r="K214" s="206">
        <f>'5 Driver Data'!K214</f>
        <v>0</v>
      </c>
      <c r="L214" s="1"/>
      <c r="M214" s="216" t="str">
        <f>IF(D214=0,"Blank",'3 Model Input'!E$44*'3 Model Input'!E$45)</f>
        <v>Blank</v>
      </c>
      <c r="N214" s="197" t="str">
        <f t="shared" si="50"/>
        <v>Blank</v>
      </c>
      <c r="O214" s="197" t="str">
        <f>IF(D214=0,"Blank",'3 Model Input'!E$49*(1-'3 Model Input'!E$51))</f>
        <v>Blank</v>
      </c>
      <c r="P214" s="197" t="str">
        <f t="shared" si="51"/>
        <v>Blank</v>
      </c>
      <c r="Q214" s="197" t="str">
        <f>IF(D214=0,"Blank",IF(D214="BEV",E214*(1-'3 Model Input'!E$54), E214))</f>
        <v>Blank</v>
      </c>
      <c r="R214" s="198" t="str">
        <f>IF(D214=0,"Blank",IF(D214="PHEV",F214/G214,F214*(1-'3 Model Input'!E$54)/G214))</f>
        <v>Blank</v>
      </c>
      <c r="S214" s="198" t="str">
        <f>IF(D214=0,"Blank",IF(D214="PHEV",MIN(M214,E214),MIN(M214,(E214*(1-'3 Model Input'!E$54)))))</f>
        <v>Blank</v>
      </c>
      <c r="T214" s="217" t="str">
        <f t="shared" si="52"/>
        <v>Blank</v>
      </c>
      <c r="U214" s="89"/>
      <c r="V214" s="216" t="str">
        <f>IF(D214=0,"Blank",P214*'3 Model Input'!E$50)</f>
        <v>Blank</v>
      </c>
      <c r="W214" s="197" t="str">
        <f t="shared" si="53"/>
        <v>Blank</v>
      </c>
      <c r="X214" s="197" t="str">
        <f t="shared" si="54"/>
        <v>Blank</v>
      </c>
      <c r="Y214" s="197" t="str">
        <f t="shared" si="55"/>
        <v>Blank</v>
      </c>
      <c r="Z214" s="197" t="str">
        <f t="shared" si="56"/>
        <v>Blank</v>
      </c>
      <c r="AA214" s="223" t="str" cm="1">
        <f t="array" ref="AA214">_xlfn.IFS(ISTEXT('3 Model Input'!F$70),"Missing",ISTEXT('3 Model Input'!I$70),"Missing",ISNUMBER('3 Model Input'!K$70),'3 Model Input'!K$70*P214)</f>
        <v>Missing</v>
      </c>
      <c r="AB214" s="89"/>
      <c r="AC214" s="227" t="str" cm="1">
        <f t="array" ref="AC214">IF(D214=0,"Blank",_xlfn.IFS('3 Model Input'!E$61=1,(V214*G214)/T214,'3 Model Input'!E$61=2,(W214*G214)/T214,'3 Model Input'!E$61=3,(X214*G214)/T214,'3 Model Input'!E$61=4,(Y214*G214)/T214,'3 Model Input'!E$61=5,(Z214*G214)/T214, ISTEXT('3 Model Input'!E$61),"Missing",'3 Model Input'!E$61=6,(AA214*G214)/T214))</f>
        <v>Blank</v>
      </c>
      <c r="AD214" s="202" t="str">
        <f t="shared" si="57"/>
        <v>Blank</v>
      </c>
      <c r="AE214" s="202" t="str">
        <f t="shared" si="58"/>
        <v>Blank</v>
      </c>
      <c r="AF214" s="217" t="str">
        <f t="shared" si="59"/>
        <v>Blank</v>
      </c>
      <c r="AG214" s="9" t="str" cm="1">
        <f t="array" ref="AG214">_xlfn.IFS(ISNUMBER(AC214), "", ISNUMBER(SEARCH("Blank", AC214)), "", ISERROR(AC214), "Bad input on tab 3")</f>
        <v/>
      </c>
    </row>
    <row r="215" spans="2:33" ht="15" customHeight="1" x14ac:dyDescent="0.75">
      <c r="B215" s="205" t="str">
        <f>'5 Driver Data'!B215</f>
        <v>0207</v>
      </c>
      <c r="C215" s="193">
        <f>'5 Driver Data'!C215</f>
        <v>0</v>
      </c>
      <c r="D215" s="192">
        <f>'5 Driver Data'!D215</f>
        <v>0</v>
      </c>
      <c r="E215" s="191">
        <f>'5 Driver Data'!E215</f>
        <v>0</v>
      </c>
      <c r="F215" s="191">
        <f>'5 Driver Data'!F215</f>
        <v>0</v>
      </c>
      <c r="G215" s="191">
        <f>'5 Driver Data'!G215</f>
        <v>0</v>
      </c>
      <c r="H215" s="191">
        <f>'5 Driver Data'!H215</f>
        <v>0</v>
      </c>
      <c r="I215" s="191">
        <f>'5 Driver Data'!I215</f>
        <v>0</v>
      </c>
      <c r="J215" s="191">
        <f>'5 Driver Data'!J215</f>
        <v>0</v>
      </c>
      <c r="K215" s="206">
        <f>'5 Driver Data'!K215</f>
        <v>0</v>
      </c>
      <c r="L215" s="1"/>
      <c r="M215" s="216" t="str">
        <f>IF(D215=0,"Blank",'3 Model Input'!E$44*'3 Model Input'!E$45)</f>
        <v>Blank</v>
      </c>
      <c r="N215" s="197" t="str">
        <f t="shared" si="50"/>
        <v>Blank</v>
      </c>
      <c r="O215" s="197" t="str">
        <f>IF(D215=0,"Blank",'3 Model Input'!E$49*(1-'3 Model Input'!E$51))</f>
        <v>Blank</v>
      </c>
      <c r="P215" s="197" t="str">
        <f t="shared" si="51"/>
        <v>Blank</v>
      </c>
      <c r="Q215" s="197" t="str">
        <f>IF(D215=0,"Blank",IF(D215="BEV",E215*(1-'3 Model Input'!E$54), E215))</f>
        <v>Blank</v>
      </c>
      <c r="R215" s="198" t="str">
        <f>IF(D215=0,"Blank",IF(D215="PHEV",F215/G215,F215*(1-'3 Model Input'!E$54)/G215))</f>
        <v>Blank</v>
      </c>
      <c r="S215" s="198" t="str">
        <f>IF(D215=0,"Blank",IF(D215="PHEV",MIN(M215,E215),MIN(M215,(E215*(1-'3 Model Input'!E$54)))))</f>
        <v>Blank</v>
      </c>
      <c r="T215" s="217" t="str">
        <f t="shared" si="52"/>
        <v>Blank</v>
      </c>
      <c r="U215" s="89"/>
      <c r="V215" s="216" t="str">
        <f>IF(D215=0,"Blank",P215*'3 Model Input'!E$50)</f>
        <v>Blank</v>
      </c>
      <c r="W215" s="197" t="str">
        <f t="shared" si="53"/>
        <v>Blank</v>
      </c>
      <c r="X215" s="197" t="str">
        <f t="shared" si="54"/>
        <v>Blank</v>
      </c>
      <c r="Y215" s="197" t="str">
        <f t="shared" si="55"/>
        <v>Blank</v>
      </c>
      <c r="Z215" s="197" t="str">
        <f t="shared" si="56"/>
        <v>Blank</v>
      </c>
      <c r="AA215" s="223" t="str" cm="1">
        <f t="array" ref="AA215">_xlfn.IFS(ISTEXT('3 Model Input'!F$70),"Missing",ISTEXT('3 Model Input'!I$70),"Missing",ISNUMBER('3 Model Input'!K$70),'3 Model Input'!K$70*P215)</f>
        <v>Missing</v>
      </c>
      <c r="AB215" s="89"/>
      <c r="AC215" s="227" t="str" cm="1">
        <f t="array" ref="AC215">IF(D215=0,"Blank",_xlfn.IFS('3 Model Input'!E$61=1,(V215*G215)/T215,'3 Model Input'!E$61=2,(W215*G215)/T215,'3 Model Input'!E$61=3,(X215*G215)/T215,'3 Model Input'!E$61=4,(Y215*G215)/T215,'3 Model Input'!E$61=5,(Z215*G215)/T215, ISTEXT('3 Model Input'!E$61),"Missing",'3 Model Input'!E$61=6,(AA215*G215)/T215))</f>
        <v>Blank</v>
      </c>
      <c r="AD215" s="202" t="str">
        <f t="shared" si="57"/>
        <v>Blank</v>
      </c>
      <c r="AE215" s="202" t="str">
        <f t="shared" si="58"/>
        <v>Blank</v>
      </c>
      <c r="AF215" s="217" t="str">
        <f t="shared" si="59"/>
        <v>Blank</v>
      </c>
      <c r="AG215" s="9" t="str" cm="1">
        <f t="array" ref="AG215">_xlfn.IFS(ISNUMBER(AC215), "", ISNUMBER(SEARCH("Blank", AC215)), "", ISERROR(AC215), "Bad input on tab 3")</f>
        <v/>
      </c>
    </row>
    <row r="216" spans="2:33" ht="15" customHeight="1" x14ac:dyDescent="0.75">
      <c r="B216" s="205" t="str">
        <f>'5 Driver Data'!B216</f>
        <v>0208</v>
      </c>
      <c r="C216" s="193">
        <f>'5 Driver Data'!C216</f>
        <v>0</v>
      </c>
      <c r="D216" s="192">
        <f>'5 Driver Data'!D216</f>
        <v>0</v>
      </c>
      <c r="E216" s="191">
        <f>'5 Driver Data'!E216</f>
        <v>0</v>
      </c>
      <c r="F216" s="191">
        <f>'5 Driver Data'!F216</f>
        <v>0</v>
      </c>
      <c r="G216" s="191">
        <f>'5 Driver Data'!G216</f>
        <v>0</v>
      </c>
      <c r="H216" s="191">
        <f>'5 Driver Data'!H216</f>
        <v>0</v>
      </c>
      <c r="I216" s="191">
        <f>'5 Driver Data'!I216</f>
        <v>0</v>
      </c>
      <c r="J216" s="191">
        <f>'5 Driver Data'!J216</f>
        <v>0</v>
      </c>
      <c r="K216" s="206">
        <f>'5 Driver Data'!K216</f>
        <v>0</v>
      </c>
      <c r="L216" s="1"/>
      <c r="M216" s="216" t="str">
        <f>IF(D216=0,"Blank",'3 Model Input'!E$44*'3 Model Input'!E$45)</f>
        <v>Blank</v>
      </c>
      <c r="N216" s="197" t="str">
        <f t="shared" si="50"/>
        <v>Blank</v>
      </c>
      <c r="O216" s="197" t="str">
        <f>IF(D216=0,"Blank",'3 Model Input'!E$49*(1-'3 Model Input'!E$51))</f>
        <v>Blank</v>
      </c>
      <c r="P216" s="197" t="str">
        <f t="shared" si="51"/>
        <v>Blank</v>
      </c>
      <c r="Q216" s="197" t="str">
        <f>IF(D216=0,"Blank",IF(D216="BEV",E216*(1-'3 Model Input'!E$54), E216))</f>
        <v>Blank</v>
      </c>
      <c r="R216" s="198" t="str">
        <f>IF(D216=0,"Blank",IF(D216="PHEV",F216/G216,F216*(1-'3 Model Input'!E$54)/G216))</f>
        <v>Blank</v>
      </c>
      <c r="S216" s="198" t="str">
        <f>IF(D216=0,"Blank",IF(D216="PHEV",MIN(M216,E216),MIN(M216,(E216*(1-'3 Model Input'!E$54)))))</f>
        <v>Blank</v>
      </c>
      <c r="T216" s="217" t="str">
        <f t="shared" si="52"/>
        <v>Blank</v>
      </c>
      <c r="U216" s="89"/>
      <c r="V216" s="216" t="str">
        <f>IF(D216=0,"Blank",P216*'3 Model Input'!E$50)</f>
        <v>Blank</v>
      </c>
      <c r="W216" s="197" t="str">
        <f t="shared" si="53"/>
        <v>Blank</v>
      </c>
      <c r="X216" s="197" t="str">
        <f t="shared" si="54"/>
        <v>Blank</v>
      </c>
      <c r="Y216" s="197" t="str">
        <f t="shared" si="55"/>
        <v>Blank</v>
      </c>
      <c r="Z216" s="197" t="str">
        <f t="shared" si="56"/>
        <v>Blank</v>
      </c>
      <c r="AA216" s="223" t="str" cm="1">
        <f t="array" ref="AA216">_xlfn.IFS(ISTEXT('3 Model Input'!F$70),"Missing",ISTEXT('3 Model Input'!I$70),"Missing",ISNUMBER('3 Model Input'!K$70),'3 Model Input'!K$70*P216)</f>
        <v>Missing</v>
      </c>
      <c r="AB216" s="89"/>
      <c r="AC216" s="227" t="str" cm="1">
        <f t="array" ref="AC216">IF(D216=0,"Blank",_xlfn.IFS('3 Model Input'!E$61=1,(V216*G216)/T216,'3 Model Input'!E$61=2,(W216*G216)/T216,'3 Model Input'!E$61=3,(X216*G216)/T216,'3 Model Input'!E$61=4,(Y216*G216)/T216,'3 Model Input'!E$61=5,(Z216*G216)/T216, ISTEXT('3 Model Input'!E$61),"Missing",'3 Model Input'!E$61=6,(AA216*G216)/T216))</f>
        <v>Blank</v>
      </c>
      <c r="AD216" s="202" t="str">
        <f t="shared" si="57"/>
        <v>Blank</v>
      </c>
      <c r="AE216" s="202" t="str">
        <f t="shared" si="58"/>
        <v>Blank</v>
      </c>
      <c r="AF216" s="217" t="str">
        <f t="shared" si="59"/>
        <v>Blank</v>
      </c>
      <c r="AG216" s="9" t="str" cm="1">
        <f t="array" ref="AG216">_xlfn.IFS(ISNUMBER(AC216), "", ISNUMBER(SEARCH("Blank", AC216)), "", ISERROR(AC216), "Bad input on tab 3")</f>
        <v/>
      </c>
    </row>
    <row r="217" spans="2:33" ht="15" customHeight="1" x14ac:dyDescent="0.75">
      <c r="B217" s="205" t="str">
        <f>'5 Driver Data'!B217</f>
        <v>0209</v>
      </c>
      <c r="C217" s="193">
        <f>'5 Driver Data'!C217</f>
        <v>0</v>
      </c>
      <c r="D217" s="192">
        <f>'5 Driver Data'!D217</f>
        <v>0</v>
      </c>
      <c r="E217" s="191">
        <f>'5 Driver Data'!E217</f>
        <v>0</v>
      </c>
      <c r="F217" s="191">
        <f>'5 Driver Data'!F217</f>
        <v>0</v>
      </c>
      <c r="G217" s="191">
        <f>'5 Driver Data'!G217</f>
        <v>0</v>
      </c>
      <c r="H217" s="191">
        <f>'5 Driver Data'!H217</f>
        <v>0</v>
      </c>
      <c r="I217" s="191">
        <f>'5 Driver Data'!I217</f>
        <v>0</v>
      </c>
      <c r="J217" s="191">
        <f>'5 Driver Data'!J217</f>
        <v>0</v>
      </c>
      <c r="K217" s="206">
        <f>'5 Driver Data'!K217</f>
        <v>0</v>
      </c>
      <c r="L217" s="1"/>
      <c r="M217" s="216" t="str">
        <f>IF(D217=0,"Blank",'3 Model Input'!E$44*'3 Model Input'!E$45)</f>
        <v>Blank</v>
      </c>
      <c r="N217" s="197" t="str">
        <f t="shared" si="50"/>
        <v>Blank</v>
      </c>
      <c r="O217" s="197" t="str">
        <f>IF(D217=0,"Blank",'3 Model Input'!E$49*(1-'3 Model Input'!E$51))</f>
        <v>Blank</v>
      </c>
      <c r="P217" s="197" t="str">
        <f t="shared" si="51"/>
        <v>Blank</v>
      </c>
      <c r="Q217" s="197" t="str">
        <f>IF(D217=0,"Blank",IF(D217="BEV",E217*(1-'3 Model Input'!E$54), E217))</f>
        <v>Blank</v>
      </c>
      <c r="R217" s="198" t="str">
        <f>IF(D217=0,"Blank",IF(D217="PHEV",F217/G217,F217*(1-'3 Model Input'!E$54)/G217))</f>
        <v>Blank</v>
      </c>
      <c r="S217" s="198" t="str">
        <f>IF(D217=0,"Blank",IF(D217="PHEV",MIN(M217,E217),MIN(M217,(E217*(1-'3 Model Input'!E$54)))))</f>
        <v>Blank</v>
      </c>
      <c r="T217" s="217" t="str">
        <f t="shared" si="52"/>
        <v>Blank</v>
      </c>
      <c r="U217" s="89"/>
      <c r="V217" s="216" t="str">
        <f>IF(D217=0,"Blank",P217*'3 Model Input'!E$50)</f>
        <v>Blank</v>
      </c>
      <c r="W217" s="197" t="str">
        <f t="shared" si="53"/>
        <v>Blank</v>
      </c>
      <c r="X217" s="197" t="str">
        <f t="shared" si="54"/>
        <v>Blank</v>
      </c>
      <c r="Y217" s="197" t="str">
        <f t="shared" si="55"/>
        <v>Blank</v>
      </c>
      <c r="Z217" s="197" t="str">
        <f t="shared" si="56"/>
        <v>Blank</v>
      </c>
      <c r="AA217" s="223" t="str" cm="1">
        <f t="array" ref="AA217">_xlfn.IFS(ISTEXT('3 Model Input'!F$70),"Missing",ISTEXT('3 Model Input'!I$70),"Missing",ISNUMBER('3 Model Input'!K$70),'3 Model Input'!K$70*P217)</f>
        <v>Missing</v>
      </c>
      <c r="AB217" s="89"/>
      <c r="AC217" s="227" t="str" cm="1">
        <f t="array" ref="AC217">IF(D217=0,"Blank",_xlfn.IFS('3 Model Input'!E$61=1,(V217*G217)/T217,'3 Model Input'!E$61=2,(W217*G217)/T217,'3 Model Input'!E$61=3,(X217*G217)/T217,'3 Model Input'!E$61=4,(Y217*G217)/T217,'3 Model Input'!E$61=5,(Z217*G217)/T217, ISTEXT('3 Model Input'!E$61),"Missing",'3 Model Input'!E$61=6,(AA217*G217)/T217))</f>
        <v>Blank</v>
      </c>
      <c r="AD217" s="202" t="str">
        <f t="shared" si="57"/>
        <v>Blank</v>
      </c>
      <c r="AE217" s="202" t="str">
        <f t="shared" si="58"/>
        <v>Blank</v>
      </c>
      <c r="AF217" s="217" t="str">
        <f t="shared" si="59"/>
        <v>Blank</v>
      </c>
      <c r="AG217" s="9" t="str" cm="1">
        <f t="array" ref="AG217">_xlfn.IFS(ISNUMBER(AC217), "", ISNUMBER(SEARCH("Blank", AC217)), "", ISERROR(AC217), "Bad input on tab 3")</f>
        <v/>
      </c>
    </row>
    <row r="218" spans="2:33" ht="15" customHeight="1" x14ac:dyDescent="0.75">
      <c r="B218" s="205" t="str">
        <f>'5 Driver Data'!B218</f>
        <v>0210</v>
      </c>
      <c r="C218" s="193">
        <f>'5 Driver Data'!C218</f>
        <v>0</v>
      </c>
      <c r="D218" s="192">
        <f>'5 Driver Data'!D218</f>
        <v>0</v>
      </c>
      <c r="E218" s="191">
        <f>'5 Driver Data'!E218</f>
        <v>0</v>
      </c>
      <c r="F218" s="191">
        <f>'5 Driver Data'!F218</f>
        <v>0</v>
      </c>
      <c r="G218" s="191">
        <f>'5 Driver Data'!G218</f>
        <v>0</v>
      </c>
      <c r="H218" s="191">
        <f>'5 Driver Data'!H218</f>
        <v>0</v>
      </c>
      <c r="I218" s="191">
        <f>'5 Driver Data'!I218</f>
        <v>0</v>
      </c>
      <c r="J218" s="191">
        <f>'5 Driver Data'!J218</f>
        <v>0</v>
      </c>
      <c r="K218" s="206">
        <f>'5 Driver Data'!K218</f>
        <v>0</v>
      </c>
      <c r="L218" s="1"/>
      <c r="M218" s="216" t="str">
        <f>IF(D218=0,"Blank",'3 Model Input'!E$44*'3 Model Input'!E$45)</f>
        <v>Blank</v>
      </c>
      <c r="N218" s="197" t="str">
        <f t="shared" si="50"/>
        <v>Blank</v>
      </c>
      <c r="O218" s="197" t="str">
        <f>IF(D218=0,"Blank",'3 Model Input'!E$49*(1-'3 Model Input'!E$51))</f>
        <v>Blank</v>
      </c>
      <c r="P218" s="197" t="str">
        <f t="shared" si="51"/>
        <v>Blank</v>
      </c>
      <c r="Q218" s="197" t="str">
        <f>IF(D218=0,"Blank",IF(D218="BEV",E218*(1-'3 Model Input'!E$54), E218))</f>
        <v>Blank</v>
      </c>
      <c r="R218" s="198" t="str">
        <f>IF(D218=0,"Blank",IF(D218="PHEV",F218/G218,F218*(1-'3 Model Input'!E$54)/G218))</f>
        <v>Blank</v>
      </c>
      <c r="S218" s="198" t="str">
        <f>IF(D218=0,"Blank",IF(D218="PHEV",MIN(M218,E218),MIN(M218,(E218*(1-'3 Model Input'!E$54)))))</f>
        <v>Blank</v>
      </c>
      <c r="T218" s="217" t="str">
        <f t="shared" si="52"/>
        <v>Blank</v>
      </c>
      <c r="U218" s="89"/>
      <c r="V218" s="216" t="str">
        <f>IF(D218=0,"Blank",P218*'3 Model Input'!E$50)</f>
        <v>Blank</v>
      </c>
      <c r="W218" s="197" t="str">
        <f t="shared" si="53"/>
        <v>Blank</v>
      </c>
      <c r="X218" s="197" t="str">
        <f t="shared" si="54"/>
        <v>Blank</v>
      </c>
      <c r="Y218" s="197" t="str">
        <f t="shared" si="55"/>
        <v>Blank</v>
      </c>
      <c r="Z218" s="197" t="str">
        <f t="shared" si="56"/>
        <v>Blank</v>
      </c>
      <c r="AA218" s="223" t="str" cm="1">
        <f t="array" ref="AA218">_xlfn.IFS(ISTEXT('3 Model Input'!F$70),"Missing",ISTEXT('3 Model Input'!I$70),"Missing",ISNUMBER('3 Model Input'!K$70),'3 Model Input'!K$70*P218)</f>
        <v>Missing</v>
      </c>
      <c r="AB218" s="89"/>
      <c r="AC218" s="227" t="str" cm="1">
        <f t="array" ref="AC218">IF(D218=0,"Blank",_xlfn.IFS('3 Model Input'!E$61=1,(V218*G218)/T218,'3 Model Input'!E$61=2,(W218*G218)/T218,'3 Model Input'!E$61=3,(X218*G218)/T218,'3 Model Input'!E$61=4,(Y218*G218)/T218,'3 Model Input'!E$61=5,(Z218*G218)/T218, ISTEXT('3 Model Input'!E$61),"Missing",'3 Model Input'!E$61=6,(AA218*G218)/T218))</f>
        <v>Blank</v>
      </c>
      <c r="AD218" s="202" t="str">
        <f t="shared" si="57"/>
        <v>Blank</v>
      </c>
      <c r="AE218" s="202" t="str">
        <f t="shared" si="58"/>
        <v>Blank</v>
      </c>
      <c r="AF218" s="217" t="str">
        <f t="shared" si="59"/>
        <v>Blank</v>
      </c>
      <c r="AG218" s="9" t="str" cm="1">
        <f t="array" ref="AG218">_xlfn.IFS(ISNUMBER(AC218), "", ISNUMBER(SEARCH("Blank", AC218)), "", ISERROR(AC218), "Bad input on tab 3")</f>
        <v/>
      </c>
    </row>
    <row r="219" spans="2:33" ht="15" customHeight="1" x14ac:dyDescent="0.75">
      <c r="B219" s="205" t="str">
        <f>'5 Driver Data'!B219</f>
        <v>0211</v>
      </c>
      <c r="C219" s="193">
        <f>'5 Driver Data'!C219</f>
        <v>0</v>
      </c>
      <c r="D219" s="192">
        <f>'5 Driver Data'!D219</f>
        <v>0</v>
      </c>
      <c r="E219" s="191">
        <f>'5 Driver Data'!E219</f>
        <v>0</v>
      </c>
      <c r="F219" s="191">
        <f>'5 Driver Data'!F219</f>
        <v>0</v>
      </c>
      <c r="G219" s="191">
        <f>'5 Driver Data'!G219</f>
        <v>0</v>
      </c>
      <c r="H219" s="191">
        <f>'5 Driver Data'!H219</f>
        <v>0</v>
      </c>
      <c r="I219" s="191">
        <f>'5 Driver Data'!I219</f>
        <v>0</v>
      </c>
      <c r="J219" s="191">
        <f>'5 Driver Data'!J219</f>
        <v>0</v>
      </c>
      <c r="K219" s="206">
        <f>'5 Driver Data'!K219</f>
        <v>0</v>
      </c>
      <c r="L219" s="1"/>
      <c r="M219" s="216" t="str">
        <f>IF(D219=0,"Blank",'3 Model Input'!E$44*'3 Model Input'!E$45)</f>
        <v>Blank</v>
      </c>
      <c r="N219" s="197" t="str">
        <f t="shared" si="50"/>
        <v>Blank</v>
      </c>
      <c r="O219" s="197" t="str">
        <f>IF(D219=0,"Blank",'3 Model Input'!E$49*(1-'3 Model Input'!E$51))</f>
        <v>Blank</v>
      </c>
      <c r="P219" s="197" t="str">
        <f t="shared" si="51"/>
        <v>Blank</v>
      </c>
      <c r="Q219" s="197" t="str">
        <f>IF(D219=0,"Blank",IF(D219="BEV",E219*(1-'3 Model Input'!E$54), E219))</f>
        <v>Blank</v>
      </c>
      <c r="R219" s="198" t="str">
        <f>IF(D219=0,"Blank",IF(D219="PHEV",F219/G219,F219*(1-'3 Model Input'!E$54)/G219))</f>
        <v>Blank</v>
      </c>
      <c r="S219" s="198" t="str">
        <f>IF(D219=0,"Blank",IF(D219="PHEV",MIN(M219,E219),MIN(M219,(E219*(1-'3 Model Input'!E$54)))))</f>
        <v>Blank</v>
      </c>
      <c r="T219" s="217" t="str">
        <f t="shared" si="52"/>
        <v>Blank</v>
      </c>
      <c r="U219" s="89"/>
      <c r="V219" s="216" t="str">
        <f>IF(D219=0,"Blank",P219*'3 Model Input'!E$50)</f>
        <v>Blank</v>
      </c>
      <c r="W219" s="197" t="str">
        <f t="shared" si="53"/>
        <v>Blank</v>
      </c>
      <c r="X219" s="197" t="str">
        <f t="shared" si="54"/>
        <v>Blank</v>
      </c>
      <c r="Y219" s="197" t="str">
        <f t="shared" si="55"/>
        <v>Blank</v>
      </c>
      <c r="Z219" s="197" t="str">
        <f t="shared" si="56"/>
        <v>Blank</v>
      </c>
      <c r="AA219" s="223" t="str" cm="1">
        <f t="array" ref="AA219">_xlfn.IFS(ISTEXT('3 Model Input'!F$70),"Missing",ISTEXT('3 Model Input'!I$70),"Missing",ISNUMBER('3 Model Input'!K$70),'3 Model Input'!K$70*P219)</f>
        <v>Missing</v>
      </c>
      <c r="AB219" s="89"/>
      <c r="AC219" s="227" t="str" cm="1">
        <f t="array" ref="AC219">IF(D219=0,"Blank",_xlfn.IFS('3 Model Input'!E$61=1,(V219*G219)/T219,'3 Model Input'!E$61=2,(W219*G219)/T219,'3 Model Input'!E$61=3,(X219*G219)/T219,'3 Model Input'!E$61=4,(Y219*G219)/T219,'3 Model Input'!E$61=5,(Z219*G219)/T219, ISTEXT('3 Model Input'!E$61),"Missing",'3 Model Input'!E$61=6,(AA219*G219)/T219))</f>
        <v>Blank</v>
      </c>
      <c r="AD219" s="202" t="str">
        <f t="shared" si="57"/>
        <v>Blank</v>
      </c>
      <c r="AE219" s="202" t="str">
        <f t="shared" si="58"/>
        <v>Blank</v>
      </c>
      <c r="AF219" s="217" t="str">
        <f t="shared" si="59"/>
        <v>Blank</v>
      </c>
      <c r="AG219" s="9" t="str" cm="1">
        <f t="array" ref="AG219">_xlfn.IFS(ISNUMBER(AC219), "", ISNUMBER(SEARCH("Blank", AC219)), "", ISERROR(AC219), "Bad input on tab 3")</f>
        <v/>
      </c>
    </row>
    <row r="220" spans="2:33" ht="15" customHeight="1" x14ac:dyDescent="0.75">
      <c r="B220" s="205" t="str">
        <f>'5 Driver Data'!B220</f>
        <v>0212</v>
      </c>
      <c r="C220" s="193">
        <f>'5 Driver Data'!C220</f>
        <v>0</v>
      </c>
      <c r="D220" s="192">
        <f>'5 Driver Data'!D220</f>
        <v>0</v>
      </c>
      <c r="E220" s="191">
        <f>'5 Driver Data'!E220</f>
        <v>0</v>
      </c>
      <c r="F220" s="191">
        <f>'5 Driver Data'!F220</f>
        <v>0</v>
      </c>
      <c r="G220" s="191">
        <f>'5 Driver Data'!G220</f>
        <v>0</v>
      </c>
      <c r="H220" s="191">
        <f>'5 Driver Data'!H220</f>
        <v>0</v>
      </c>
      <c r="I220" s="191">
        <f>'5 Driver Data'!I220</f>
        <v>0</v>
      </c>
      <c r="J220" s="191">
        <f>'5 Driver Data'!J220</f>
        <v>0</v>
      </c>
      <c r="K220" s="206">
        <f>'5 Driver Data'!K220</f>
        <v>0</v>
      </c>
      <c r="L220" s="1"/>
      <c r="M220" s="216" t="str">
        <f>IF(D220=0,"Blank",'3 Model Input'!E$44*'3 Model Input'!E$45)</f>
        <v>Blank</v>
      </c>
      <c r="N220" s="197" t="str">
        <f t="shared" si="50"/>
        <v>Blank</v>
      </c>
      <c r="O220" s="197" t="str">
        <f>IF(D220=0,"Blank",'3 Model Input'!E$49*(1-'3 Model Input'!E$51))</f>
        <v>Blank</v>
      </c>
      <c r="P220" s="197" t="str">
        <f t="shared" si="51"/>
        <v>Blank</v>
      </c>
      <c r="Q220" s="197" t="str">
        <f>IF(D220=0,"Blank",IF(D220="BEV",E220*(1-'3 Model Input'!E$54), E220))</f>
        <v>Blank</v>
      </c>
      <c r="R220" s="198" t="str">
        <f>IF(D220=0,"Blank",IF(D220="PHEV",F220/G220,F220*(1-'3 Model Input'!E$54)/G220))</f>
        <v>Blank</v>
      </c>
      <c r="S220" s="198" t="str">
        <f>IF(D220=0,"Blank",IF(D220="PHEV",MIN(M220,E220),MIN(M220,(E220*(1-'3 Model Input'!E$54)))))</f>
        <v>Blank</v>
      </c>
      <c r="T220" s="217" t="str">
        <f t="shared" si="52"/>
        <v>Blank</v>
      </c>
      <c r="U220" s="89"/>
      <c r="V220" s="216" t="str">
        <f>IF(D220=0,"Blank",P220*'3 Model Input'!E$50)</f>
        <v>Blank</v>
      </c>
      <c r="W220" s="197" t="str">
        <f t="shared" si="53"/>
        <v>Blank</v>
      </c>
      <c r="X220" s="197" t="str">
        <f t="shared" si="54"/>
        <v>Blank</v>
      </c>
      <c r="Y220" s="197" t="str">
        <f t="shared" si="55"/>
        <v>Blank</v>
      </c>
      <c r="Z220" s="197" t="str">
        <f t="shared" si="56"/>
        <v>Blank</v>
      </c>
      <c r="AA220" s="223" t="str" cm="1">
        <f t="array" ref="AA220">_xlfn.IFS(ISTEXT('3 Model Input'!F$70),"Missing",ISTEXT('3 Model Input'!I$70),"Missing",ISNUMBER('3 Model Input'!K$70),'3 Model Input'!K$70*P220)</f>
        <v>Missing</v>
      </c>
      <c r="AB220" s="89"/>
      <c r="AC220" s="227" t="str" cm="1">
        <f t="array" ref="AC220">IF(D220=0,"Blank",_xlfn.IFS('3 Model Input'!E$61=1,(V220*G220)/T220,'3 Model Input'!E$61=2,(W220*G220)/T220,'3 Model Input'!E$61=3,(X220*G220)/T220,'3 Model Input'!E$61=4,(Y220*G220)/T220,'3 Model Input'!E$61=5,(Z220*G220)/T220, ISTEXT('3 Model Input'!E$61),"Missing",'3 Model Input'!E$61=6,(AA220*G220)/T220))</f>
        <v>Blank</v>
      </c>
      <c r="AD220" s="202" t="str">
        <f t="shared" si="57"/>
        <v>Blank</v>
      </c>
      <c r="AE220" s="202" t="str">
        <f t="shared" si="58"/>
        <v>Blank</v>
      </c>
      <c r="AF220" s="217" t="str">
        <f t="shared" si="59"/>
        <v>Blank</v>
      </c>
      <c r="AG220" s="9" t="str" cm="1">
        <f t="array" ref="AG220">_xlfn.IFS(ISNUMBER(AC220), "", ISNUMBER(SEARCH("Blank", AC220)), "", ISERROR(AC220), "Bad input on tab 3")</f>
        <v/>
      </c>
    </row>
    <row r="221" spans="2:33" ht="15" customHeight="1" x14ac:dyDescent="0.75">
      <c r="B221" s="205" t="str">
        <f>'5 Driver Data'!B221</f>
        <v>0213</v>
      </c>
      <c r="C221" s="193">
        <f>'5 Driver Data'!C221</f>
        <v>0</v>
      </c>
      <c r="D221" s="192">
        <f>'5 Driver Data'!D221</f>
        <v>0</v>
      </c>
      <c r="E221" s="191">
        <f>'5 Driver Data'!E221</f>
        <v>0</v>
      </c>
      <c r="F221" s="191">
        <f>'5 Driver Data'!F221</f>
        <v>0</v>
      </c>
      <c r="G221" s="191">
        <f>'5 Driver Data'!G221</f>
        <v>0</v>
      </c>
      <c r="H221" s="191">
        <f>'5 Driver Data'!H221</f>
        <v>0</v>
      </c>
      <c r="I221" s="191">
        <f>'5 Driver Data'!I221</f>
        <v>0</v>
      </c>
      <c r="J221" s="191">
        <f>'5 Driver Data'!J221</f>
        <v>0</v>
      </c>
      <c r="K221" s="206">
        <f>'5 Driver Data'!K221</f>
        <v>0</v>
      </c>
      <c r="L221" s="1"/>
      <c r="M221" s="216" t="str">
        <f>IF(D221=0,"Blank",'3 Model Input'!E$44*'3 Model Input'!E$45)</f>
        <v>Blank</v>
      </c>
      <c r="N221" s="197" t="str">
        <f t="shared" si="50"/>
        <v>Blank</v>
      </c>
      <c r="O221" s="197" t="str">
        <f>IF(D221=0,"Blank",'3 Model Input'!E$49*(1-'3 Model Input'!E$51))</f>
        <v>Blank</v>
      </c>
      <c r="P221" s="197" t="str">
        <f t="shared" si="51"/>
        <v>Blank</v>
      </c>
      <c r="Q221" s="197" t="str">
        <f>IF(D221=0,"Blank",IF(D221="BEV",E221*(1-'3 Model Input'!E$54), E221))</f>
        <v>Blank</v>
      </c>
      <c r="R221" s="198" t="str">
        <f>IF(D221=0,"Blank",IF(D221="PHEV",F221/G221,F221*(1-'3 Model Input'!E$54)/G221))</f>
        <v>Blank</v>
      </c>
      <c r="S221" s="198" t="str">
        <f>IF(D221=0,"Blank",IF(D221="PHEV",MIN(M221,E221),MIN(M221,(E221*(1-'3 Model Input'!E$54)))))</f>
        <v>Blank</v>
      </c>
      <c r="T221" s="217" t="str">
        <f t="shared" si="52"/>
        <v>Blank</v>
      </c>
      <c r="U221" s="89"/>
      <c r="V221" s="216" t="str">
        <f>IF(D221=0,"Blank",P221*'3 Model Input'!E$50)</f>
        <v>Blank</v>
      </c>
      <c r="W221" s="197" t="str">
        <f t="shared" si="53"/>
        <v>Blank</v>
      </c>
      <c r="X221" s="197" t="str">
        <f t="shared" si="54"/>
        <v>Blank</v>
      </c>
      <c r="Y221" s="197" t="str">
        <f t="shared" si="55"/>
        <v>Blank</v>
      </c>
      <c r="Z221" s="197" t="str">
        <f t="shared" si="56"/>
        <v>Blank</v>
      </c>
      <c r="AA221" s="223" t="str" cm="1">
        <f t="array" ref="AA221">_xlfn.IFS(ISTEXT('3 Model Input'!F$70),"Missing",ISTEXT('3 Model Input'!I$70),"Missing",ISNUMBER('3 Model Input'!K$70),'3 Model Input'!K$70*P221)</f>
        <v>Missing</v>
      </c>
      <c r="AB221" s="89"/>
      <c r="AC221" s="227" t="str" cm="1">
        <f t="array" ref="AC221">IF(D221=0,"Blank",_xlfn.IFS('3 Model Input'!E$61=1,(V221*G221)/T221,'3 Model Input'!E$61=2,(W221*G221)/T221,'3 Model Input'!E$61=3,(X221*G221)/T221,'3 Model Input'!E$61=4,(Y221*G221)/T221,'3 Model Input'!E$61=5,(Z221*G221)/T221, ISTEXT('3 Model Input'!E$61),"Missing",'3 Model Input'!E$61=6,(AA221*G221)/T221))</f>
        <v>Blank</v>
      </c>
      <c r="AD221" s="202" t="str">
        <f t="shared" si="57"/>
        <v>Blank</v>
      </c>
      <c r="AE221" s="202" t="str">
        <f t="shared" si="58"/>
        <v>Blank</v>
      </c>
      <c r="AF221" s="217" t="str">
        <f t="shared" si="59"/>
        <v>Blank</v>
      </c>
      <c r="AG221" s="9" t="str" cm="1">
        <f t="array" ref="AG221">_xlfn.IFS(ISNUMBER(AC221), "", ISNUMBER(SEARCH("Blank", AC221)), "", ISERROR(AC221), "Bad input on tab 3")</f>
        <v/>
      </c>
    </row>
    <row r="222" spans="2:33" ht="15" customHeight="1" x14ac:dyDescent="0.75">
      <c r="B222" s="205" t="str">
        <f>'5 Driver Data'!B222</f>
        <v>0214</v>
      </c>
      <c r="C222" s="193">
        <f>'5 Driver Data'!C222</f>
        <v>0</v>
      </c>
      <c r="D222" s="192">
        <f>'5 Driver Data'!D222</f>
        <v>0</v>
      </c>
      <c r="E222" s="191">
        <f>'5 Driver Data'!E222</f>
        <v>0</v>
      </c>
      <c r="F222" s="191">
        <f>'5 Driver Data'!F222</f>
        <v>0</v>
      </c>
      <c r="G222" s="191">
        <f>'5 Driver Data'!G222</f>
        <v>0</v>
      </c>
      <c r="H222" s="191">
        <f>'5 Driver Data'!H222</f>
        <v>0</v>
      </c>
      <c r="I222" s="191">
        <f>'5 Driver Data'!I222</f>
        <v>0</v>
      </c>
      <c r="J222" s="191">
        <f>'5 Driver Data'!J222</f>
        <v>0</v>
      </c>
      <c r="K222" s="206">
        <f>'5 Driver Data'!K222</f>
        <v>0</v>
      </c>
      <c r="L222" s="1"/>
      <c r="M222" s="216" t="str">
        <f>IF(D222=0,"Blank",'3 Model Input'!E$44*'3 Model Input'!E$45)</f>
        <v>Blank</v>
      </c>
      <c r="N222" s="197" t="str">
        <f t="shared" si="50"/>
        <v>Blank</v>
      </c>
      <c r="O222" s="197" t="str">
        <f>IF(D222=0,"Blank",'3 Model Input'!E$49*(1-'3 Model Input'!E$51))</f>
        <v>Blank</v>
      </c>
      <c r="P222" s="197" t="str">
        <f t="shared" si="51"/>
        <v>Blank</v>
      </c>
      <c r="Q222" s="197" t="str">
        <f>IF(D222=0,"Blank",IF(D222="BEV",E222*(1-'3 Model Input'!E$54), E222))</f>
        <v>Blank</v>
      </c>
      <c r="R222" s="198" t="str">
        <f>IF(D222=0,"Blank",IF(D222="PHEV",F222/G222,F222*(1-'3 Model Input'!E$54)/G222))</f>
        <v>Blank</v>
      </c>
      <c r="S222" s="198" t="str">
        <f>IF(D222=0,"Blank",IF(D222="PHEV",MIN(M222,E222),MIN(M222,(E222*(1-'3 Model Input'!E$54)))))</f>
        <v>Blank</v>
      </c>
      <c r="T222" s="217" t="str">
        <f t="shared" si="52"/>
        <v>Blank</v>
      </c>
      <c r="U222" s="89"/>
      <c r="V222" s="216" t="str">
        <f>IF(D222=0,"Blank",P222*'3 Model Input'!E$50)</f>
        <v>Blank</v>
      </c>
      <c r="W222" s="197" t="str">
        <f t="shared" si="53"/>
        <v>Blank</v>
      </c>
      <c r="X222" s="197" t="str">
        <f t="shared" si="54"/>
        <v>Blank</v>
      </c>
      <c r="Y222" s="197" t="str">
        <f t="shared" si="55"/>
        <v>Blank</v>
      </c>
      <c r="Z222" s="197" t="str">
        <f t="shared" si="56"/>
        <v>Blank</v>
      </c>
      <c r="AA222" s="223" t="str" cm="1">
        <f t="array" ref="AA222">_xlfn.IFS(ISTEXT('3 Model Input'!F$70),"Missing",ISTEXT('3 Model Input'!I$70),"Missing",ISNUMBER('3 Model Input'!K$70),'3 Model Input'!K$70*P222)</f>
        <v>Missing</v>
      </c>
      <c r="AB222" s="89"/>
      <c r="AC222" s="227" t="str" cm="1">
        <f t="array" ref="AC222">IF(D222=0,"Blank",_xlfn.IFS('3 Model Input'!E$61=1,(V222*G222)/T222,'3 Model Input'!E$61=2,(W222*G222)/T222,'3 Model Input'!E$61=3,(X222*G222)/T222,'3 Model Input'!E$61=4,(Y222*G222)/T222,'3 Model Input'!E$61=5,(Z222*G222)/T222, ISTEXT('3 Model Input'!E$61),"Missing",'3 Model Input'!E$61=6,(AA222*G222)/T222))</f>
        <v>Blank</v>
      </c>
      <c r="AD222" s="202" t="str">
        <f t="shared" si="57"/>
        <v>Blank</v>
      </c>
      <c r="AE222" s="202" t="str">
        <f t="shared" si="58"/>
        <v>Blank</v>
      </c>
      <c r="AF222" s="217" t="str">
        <f t="shared" si="59"/>
        <v>Blank</v>
      </c>
      <c r="AG222" s="9" t="str" cm="1">
        <f t="array" ref="AG222">_xlfn.IFS(ISNUMBER(AC222), "", ISNUMBER(SEARCH("Blank", AC222)), "", ISERROR(AC222), "Bad input on tab 3")</f>
        <v/>
      </c>
    </row>
    <row r="223" spans="2:33" ht="15" customHeight="1" x14ac:dyDescent="0.75">
      <c r="B223" s="205" t="str">
        <f>'5 Driver Data'!B223</f>
        <v>0215</v>
      </c>
      <c r="C223" s="193">
        <f>'5 Driver Data'!C223</f>
        <v>0</v>
      </c>
      <c r="D223" s="192">
        <f>'5 Driver Data'!D223</f>
        <v>0</v>
      </c>
      <c r="E223" s="191">
        <f>'5 Driver Data'!E223</f>
        <v>0</v>
      </c>
      <c r="F223" s="191">
        <f>'5 Driver Data'!F223</f>
        <v>0</v>
      </c>
      <c r="G223" s="191">
        <f>'5 Driver Data'!G223</f>
        <v>0</v>
      </c>
      <c r="H223" s="191">
        <f>'5 Driver Data'!H223</f>
        <v>0</v>
      </c>
      <c r="I223" s="191">
        <f>'5 Driver Data'!I223</f>
        <v>0</v>
      </c>
      <c r="J223" s="191">
        <f>'5 Driver Data'!J223</f>
        <v>0</v>
      </c>
      <c r="K223" s="206">
        <f>'5 Driver Data'!K223</f>
        <v>0</v>
      </c>
      <c r="L223" s="1"/>
      <c r="M223" s="216" t="str">
        <f>IF(D223=0,"Blank",'3 Model Input'!E$44*'3 Model Input'!E$45)</f>
        <v>Blank</v>
      </c>
      <c r="N223" s="197" t="str">
        <f t="shared" si="50"/>
        <v>Blank</v>
      </c>
      <c r="O223" s="197" t="str">
        <f>IF(D223=0,"Blank",'3 Model Input'!E$49*(1-'3 Model Input'!E$51))</f>
        <v>Blank</v>
      </c>
      <c r="P223" s="197" t="str">
        <f t="shared" si="51"/>
        <v>Blank</v>
      </c>
      <c r="Q223" s="197" t="str">
        <f>IF(D223=0,"Blank",IF(D223="BEV",E223*(1-'3 Model Input'!E$54), E223))</f>
        <v>Blank</v>
      </c>
      <c r="R223" s="198" t="str">
        <f>IF(D223=0,"Blank",IF(D223="PHEV",F223/G223,F223*(1-'3 Model Input'!E$54)/G223))</f>
        <v>Blank</v>
      </c>
      <c r="S223" s="198" t="str">
        <f>IF(D223=0,"Blank",IF(D223="PHEV",MIN(M223,E223),MIN(M223,(E223*(1-'3 Model Input'!E$54)))))</f>
        <v>Blank</v>
      </c>
      <c r="T223" s="217" t="str">
        <f t="shared" si="52"/>
        <v>Blank</v>
      </c>
      <c r="U223" s="89"/>
      <c r="V223" s="216" t="str">
        <f>IF(D223=0,"Blank",P223*'3 Model Input'!E$50)</f>
        <v>Blank</v>
      </c>
      <c r="W223" s="197" t="str">
        <f t="shared" si="53"/>
        <v>Blank</v>
      </c>
      <c r="X223" s="197" t="str">
        <f t="shared" si="54"/>
        <v>Blank</v>
      </c>
      <c r="Y223" s="197" t="str">
        <f t="shared" si="55"/>
        <v>Blank</v>
      </c>
      <c r="Z223" s="197" t="str">
        <f t="shared" si="56"/>
        <v>Blank</v>
      </c>
      <c r="AA223" s="223" t="str" cm="1">
        <f t="array" ref="AA223">_xlfn.IFS(ISTEXT('3 Model Input'!F$70),"Missing",ISTEXT('3 Model Input'!I$70),"Missing",ISNUMBER('3 Model Input'!K$70),'3 Model Input'!K$70*P223)</f>
        <v>Missing</v>
      </c>
      <c r="AB223" s="89"/>
      <c r="AC223" s="227" t="str" cm="1">
        <f t="array" ref="AC223">IF(D223=0,"Blank",_xlfn.IFS('3 Model Input'!E$61=1,(V223*G223)/T223,'3 Model Input'!E$61=2,(W223*G223)/T223,'3 Model Input'!E$61=3,(X223*G223)/T223,'3 Model Input'!E$61=4,(Y223*G223)/T223,'3 Model Input'!E$61=5,(Z223*G223)/T223, ISTEXT('3 Model Input'!E$61),"Missing",'3 Model Input'!E$61=6,(AA223*G223)/T223))</f>
        <v>Blank</v>
      </c>
      <c r="AD223" s="202" t="str">
        <f t="shared" si="57"/>
        <v>Blank</v>
      </c>
      <c r="AE223" s="202" t="str">
        <f t="shared" si="58"/>
        <v>Blank</v>
      </c>
      <c r="AF223" s="217" t="str">
        <f t="shared" si="59"/>
        <v>Blank</v>
      </c>
      <c r="AG223" s="9" t="str" cm="1">
        <f t="array" ref="AG223">_xlfn.IFS(ISNUMBER(AC223), "", ISNUMBER(SEARCH("Blank", AC223)), "", ISERROR(AC223), "Bad input on tab 3")</f>
        <v/>
      </c>
    </row>
    <row r="224" spans="2:33" ht="15" customHeight="1" x14ac:dyDescent="0.75">
      <c r="B224" s="205" t="str">
        <f>'5 Driver Data'!B224</f>
        <v>0216</v>
      </c>
      <c r="C224" s="193">
        <f>'5 Driver Data'!C224</f>
        <v>0</v>
      </c>
      <c r="D224" s="192">
        <f>'5 Driver Data'!D224</f>
        <v>0</v>
      </c>
      <c r="E224" s="191">
        <f>'5 Driver Data'!E224</f>
        <v>0</v>
      </c>
      <c r="F224" s="191">
        <f>'5 Driver Data'!F224</f>
        <v>0</v>
      </c>
      <c r="G224" s="191">
        <f>'5 Driver Data'!G224</f>
        <v>0</v>
      </c>
      <c r="H224" s="191">
        <f>'5 Driver Data'!H224</f>
        <v>0</v>
      </c>
      <c r="I224" s="191">
        <f>'5 Driver Data'!I224</f>
        <v>0</v>
      </c>
      <c r="J224" s="191">
        <f>'5 Driver Data'!J224</f>
        <v>0</v>
      </c>
      <c r="K224" s="206">
        <f>'5 Driver Data'!K224</f>
        <v>0</v>
      </c>
      <c r="L224" s="1"/>
      <c r="M224" s="216" t="str">
        <f>IF(D224=0,"Blank",'3 Model Input'!E$44*'3 Model Input'!E$45)</f>
        <v>Blank</v>
      </c>
      <c r="N224" s="197" t="str">
        <f t="shared" si="50"/>
        <v>Blank</v>
      </c>
      <c r="O224" s="197" t="str">
        <f>IF(D224=0,"Blank",'3 Model Input'!E$49*(1-'3 Model Input'!E$51))</f>
        <v>Blank</v>
      </c>
      <c r="P224" s="197" t="str">
        <f t="shared" si="51"/>
        <v>Blank</v>
      </c>
      <c r="Q224" s="197" t="str">
        <f>IF(D224=0,"Blank",IF(D224="BEV",E224*(1-'3 Model Input'!E$54), E224))</f>
        <v>Blank</v>
      </c>
      <c r="R224" s="198" t="str">
        <f>IF(D224=0,"Blank",IF(D224="PHEV",F224/G224,F224*(1-'3 Model Input'!E$54)/G224))</f>
        <v>Blank</v>
      </c>
      <c r="S224" s="198" t="str">
        <f>IF(D224=0,"Blank",IF(D224="PHEV",MIN(M224,E224),MIN(M224,(E224*(1-'3 Model Input'!E$54)))))</f>
        <v>Blank</v>
      </c>
      <c r="T224" s="217" t="str">
        <f t="shared" si="52"/>
        <v>Blank</v>
      </c>
      <c r="U224" s="89"/>
      <c r="V224" s="216" t="str">
        <f>IF(D224=0,"Blank",P224*'3 Model Input'!E$50)</f>
        <v>Blank</v>
      </c>
      <c r="W224" s="197" t="str">
        <f t="shared" si="53"/>
        <v>Blank</v>
      </c>
      <c r="X224" s="197" t="str">
        <f t="shared" si="54"/>
        <v>Blank</v>
      </c>
      <c r="Y224" s="197" t="str">
        <f t="shared" si="55"/>
        <v>Blank</v>
      </c>
      <c r="Z224" s="197" t="str">
        <f t="shared" si="56"/>
        <v>Blank</v>
      </c>
      <c r="AA224" s="223" t="str" cm="1">
        <f t="array" ref="AA224">_xlfn.IFS(ISTEXT('3 Model Input'!F$70),"Missing",ISTEXT('3 Model Input'!I$70),"Missing",ISNUMBER('3 Model Input'!K$70),'3 Model Input'!K$70*P224)</f>
        <v>Missing</v>
      </c>
      <c r="AB224" s="89"/>
      <c r="AC224" s="227" t="str" cm="1">
        <f t="array" ref="AC224">IF(D224=0,"Blank",_xlfn.IFS('3 Model Input'!E$61=1,(V224*G224)/T224,'3 Model Input'!E$61=2,(W224*G224)/T224,'3 Model Input'!E$61=3,(X224*G224)/T224,'3 Model Input'!E$61=4,(Y224*G224)/T224,'3 Model Input'!E$61=5,(Z224*G224)/T224, ISTEXT('3 Model Input'!E$61),"Missing",'3 Model Input'!E$61=6,(AA224*G224)/T224))</f>
        <v>Blank</v>
      </c>
      <c r="AD224" s="202" t="str">
        <f t="shared" si="57"/>
        <v>Blank</v>
      </c>
      <c r="AE224" s="202" t="str">
        <f t="shared" si="58"/>
        <v>Blank</v>
      </c>
      <c r="AF224" s="217" t="str">
        <f t="shared" si="59"/>
        <v>Blank</v>
      </c>
      <c r="AG224" s="9" t="str" cm="1">
        <f t="array" ref="AG224">_xlfn.IFS(ISNUMBER(AC224), "", ISNUMBER(SEARCH("Blank", AC224)), "", ISERROR(AC224), "Bad input on tab 3")</f>
        <v/>
      </c>
    </row>
    <row r="225" spans="2:33" ht="15" customHeight="1" x14ac:dyDescent="0.75">
      <c r="B225" s="205" t="str">
        <f>'5 Driver Data'!B225</f>
        <v>0217</v>
      </c>
      <c r="C225" s="193">
        <f>'5 Driver Data'!C225</f>
        <v>0</v>
      </c>
      <c r="D225" s="192">
        <f>'5 Driver Data'!D225</f>
        <v>0</v>
      </c>
      <c r="E225" s="191">
        <f>'5 Driver Data'!E225</f>
        <v>0</v>
      </c>
      <c r="F225" s="191">
        <f>'5 Driver Data'!F225</f>
        <v>0</v>
      </c>
      <c r="G225" s="191">
        <f>'5 Driver Data'!G225</f>
        <v>0</v>
      </c>
      <c r="H225" s="191">
        <f>'5 Driver Data'!H225</f>
        <v>0</v>
      </c>
      <c r="I225" s="191">
        <f>'5 Driver Data'!I225</f>
        <v>0</v>
      </c>
      <c r="J225" s="191">
        <f>'5 Driver Data'!J225</f>
        <v>0</v>
      </c>
      <c r="K225" s="206">
        <f>'5 Driver Data'!K225</f>
        <v>0</v>
      </c>
      <c r="L225" s="1"/>
      <c r="M225" s="216" t="str">
        <f>IF(D225=0,"Blank",'3 Model Input'!E$44*'3 Model Input'!E$45)</f>
        <v>Blank</v>
      </c>
      <c r="N225" s="197" t="str">
        <f t="shared" si="50"/>
        <v>Blank</v>
      </c>
      <c r="O225" s="197" t="str">
        <f>IF(D225=0,"Blank",'3 Model Input'!E$49*(1-'3 Model Input'!E$51))</f>
        <v>Blank</v>
      </c>
      <c r="P225" s="197" t="str">
        <f t="shared" si="51"/>
        <v>Blank</v>
      </c>
      <c r="Q225" s="197" t="str">
        <f>IF(D225=0,"Blank",IF(D225="BEV",E225*(1-'3 Model Input'!E$54), E225))</f>
        <v>Blank</v>
      </c>
      <c r="R225" s="198" t="str">
        <f>IF(D225=0,"Blank",IF(D225="PHEV",F225/G225,F225*(1-'3 Model Input'!E$54)/G225))</f>
        <v>Blank</v>
      </c>
      <c r="S225" s="198" t="str">
        <f>IF(D225=0,"Blank",IF(D225="PHEV",MIN(M225,E225),MIN(M225,(E225*(1-'3 Model Input'!E$54)))))</f>
        <v>Blank</v>
      </c>
      <c r="T225" s="217" t="str">
        <f t="shared" si="52"/>
        <v>Blank</v>
      </c>
      <c r="U225" s="89"/>
      <c r="V225" s="216" t="str">
        <f>IF(D225=0,"Blank",P225*'3 Model Input'!E$50)</f>
        <v>Blank</v>
      </c>
      <c r="W225" s="197" t="str">
        <f t="shared" si="53"/>
        <v>Blank</v>
      </c>
      <c r="X225" s="197" t="str">
        <f t="shared" si="54"/>
        <v>Blank</v>
      </c>
      <c r="Y225" s="197" t="str">
        <f t="shared" si="55"/>
        <v>Blank</v>
      </c>
      <c r="Z225" s="197" t="str">
        <f t="shared" si="56"/>
        <v>Blank</v>
      </c>
      <c r="AA225" s="223" t="str" cm="1">
        <f t="array" ref="AA225">_xlfn.IFS(ISTEXT('3 Model Input'!F$70),"Missing",ISTEXT('3 Model Input'!I$70),"Missing",ISNUMBER('3 Model Input'!K$70),'3 Model Input'!K$70*P225)</f>
        <v>Missing</v>
      </c>
      <c r="AB225" s="89"/>
      <c r="AC225" s="227" t="str" cm="1">
        <f t="array" ref="AC225">IF(D225=0,"Blank",_xlfn.IFS('3 Model Input'!E$61=1,(V225*G225)/T225,'3 Model Input'!E$61=2,(W225*G225)/T225,'3 Model Input'!E$61=3,(X225*G225)/T225,'3 Model Input'!E$61=4,(Y225*G225)/T225,'3 Model Input'!E$61=5,(Z225*G225)/T225, ISTEXT('3 Model Input'!E$61),"Missing",'3 Model Input'!E$61=6,(AA225*G225)/T225))</f>
        <v>Blank</v>
      </c>
      <c r="AD225" s="202" t="str">
        <f t="shared" si="57"/>
        <v>Blank</v>
      </c>
      <c r="AE225" s="202" t="str">
        <f t="shared" si="58"/>
        <v>Blank</v>
      </c>
      <c r="AF225" s="217" t="str">
        <f t="shared" si="59"/>
        <v>Blank</v>
      </c>
      <c r="AG225" s="9" t="str" cm="1">
        <f t="array" ref="AG225">_xlfn.IFS(ISNUMBER(AC225), "", ISNUMBER(SEARCH("Blank", AC225)), "", ISERROR(AC225), "Bad input on tab 3")</f>
        <v/>
      </c>
    </row>
    <row r="226" spans="2:33" ht="15" customHeight="1" x14ac:dyDescent="0.75">
      <c r="B226" s="205" t="str">
        <f>'5 Driver Data'!B226</f>
        <v>0218</v>
      </c>
      <c r="C226" s="193">
        <f>'5 Driver Data'!C226</f>
        <v>0</v>
      </c>
      <c r="D226" s="192">
        <f>'5 Driver Data'!D226</f>
        <v>0</v>
      </c>
      <c r="E226" s="191">
        <f>'5 Driver Data'!E226</f>
        <v>0</v>
      </c>
      <c r="F226" s="191">
        <f>'5 Driver Data'!F226</f>
        <v>0</v>
      </c>
      <c r="G226" s="191">
        <f>'5 Driver Data'!G226</f>
        <v>0</v>
      </c>
      <c r="H226" s="191">
        <f>'5 Driver Data'!H226</f>
        <v>0</v>
      </c>
      <c r="I226" s="191">
        <f>'5 Driver Data'!I226</f>
        <v>0</v>
      </c>
      <c r="J226" s="191">
        <f>'5 Driver Data'!J226</f>
        <v>0</v>
      </c>
      <c r="K226" s="206">
        <f>'5 Driver Data'!K226</f>
        <v>0</v>
      </c>
      <c r="L226" s="1"/>
      <c r="M226" s="216" t="str">
        <f>IF(D226=0,"Blank",'3 Model Input'!E$44*'3 Model Input'!E$45)</f>
        <v>Blank</v>
      </c>
      <c r="N226" s="197" t="str">
        <f t="shared" si="50"/>
        <v>Blank</v>
      </c>
      <c r="O226" s="197" t="str">
        <f>IF(D226=0,"Blank",'3 Model Input'!E$49*(1-'3 Model Input'!E$51))</f>
        <v>Blank</v>
      </c>
      <c r="P226" s="197" t="str">
        <f t="shared" si="51"/>
        <v>Blank</v>
      </c>
      <c r="Q226" s="197" t="str">
        <f>IF(D226=0,"Blank",IF(D226="BEV",E226*(1-'3 Model Input'!E$54), E226))</f>
        <v>Blank</v>
      </c>
      <c r="R226" s="198" t="str">
        <f>IF(D226=0,"Blank",IF(D226="PHEV",F226/G226,F226*(1-'3 Model Input'!E$54)/G226))</f>
        <v>Blank</v>
      </c>
      <c r="S226" s="198" t="str">
        <f>IF(D226=0,"Blank",IF(D226="PHEV",MIN(M226,E226),MIN(M226,(E226*(1-'3 Model Input'!E$54)))))</f>
        <v>Blank</v>
      </c>
      <c r="T226" s="217" t="str">
        <f t="shared" si="52"/>
        <v>Blank</v>
      </c>
      <c r="U226" s="89"/>
      <c r="V226" s="216" t="str">
        <f>IF(D226=0,"Blank",P226*'3 Model Input'!E$50)</f>
        <v>Blank</v>
      </c>
      <c r="W226" s="197" t="str">
        <f t="shared" si="53"/>
        <v>Blank</v>
      </c>
      <c r="X226" s="197" t="str">
        <f t="shared" si="54"/>
        <v>Blank</v>
      </c>
      <c r="Y226" s="197" t="str">
        <f t="shared" si="55"/>
        <v>Blank</v>
      </c>
      <c r="Z226" s="197" t="str">
        <f t="shared" si="56"/>
        <v>Blank</v>
      </c>
      <c r="AA226" s="223" t="str" cm="1">
        <f t="array" ref="AA226">_xlfn.IFS(ISTEXT('3 Model Input'!F$70),"Missing",ISTEXT('3 Model Input'!I$70),"Missing",ISNUMBER('3 Model Input'!K$70),'3 Model Input'!K$70*P226)</f>
        <v>Missing</v>
      </c>
      <c r="AB226" s="89"/>
      <c r="AC226" s="227" t="str" cm="1">
        <f t="array" ref="AC226">IF(D226=0,"Blank",_xlfn.IFS('3 Model Input'!E$61=1,(V226*G226)/T226,'3 Model Input'!E$61=2,(W226*G226)/T226,'3 Model Input'!E$61=3,(X226*G226)/T226,'3 Model Input'!E$61=4,(Y226*G226)/T226,'3 Model Input'!E$61=5,(Z226*G226)/T226, ISTEXT('3 Model Input'!E$61),"Missing",'3 Model Input'!E$61=6,(AA226*G226)/T226))</f>
        <v>Blank</v>
      </c>
      <c r="AD226" s="202" t="str">
        <f t="shared" si="57"/>
        <v>Blank</v>
      </c>
      <c r="AE226" s="202" t="str">
        <f t="shared" si="58"/>
        <v>Blank</v>
      </c>
      <c r="AF226" s="217" t="str">
        <f t="shared" si="59"/>
        <v>Blank</v>
      </c>
      <c r="AG226" s="9" t="str" cm="1">
        <f t="array" ref="AG226">_xlfn.IFS(ISNUMBER(AC226), "", ISNUMBER(SEARCH("Blank", AC226)), "", ISERROR(AC226), "Bad input on tab 3")</f>
        <v/>
      </c>
    </row>
    <row r="227" spans="2:33" ht="15" customHeight="1" x14ac:dyDescent="0.75">
      <c r="B227" s="205" t="str">
        <f>'5 Driver Data'!B227</f>
        <v>0219</v>
      </c>
      <c r="C227" s="193">
        <f>'5 Driver Data'!C227</f>
        <v>0</v>
      </c>
      <c r="D227" s="192">
        <f>'5 Driver Data'!D227</f>
        <v>0</v>
      </c>
      <c r="E227" s="191">
        <f>'5 Driver Data'!E227</f>
        <v>0</v>
      </c>
      <c r="F227" s="191">
        <f>'5 Driver Data'!F227</f>
        <v>0</v>
      </c>
      <c r="G227" s="191">
        <f>'5 Driver Data'!G227</f>
        <v>0</v>
      </c>
      <c r="H227" s="191">
        <f>'5 Driver Data'!H227</f>
        <v>0</v>
      </c>
      <c r="I227" s="191">
        <f>'5 Driver Data'!I227</f>
        <v>0</v>
      </c>
      <c r="J227" s="191">
        <f>'5 Driver Data'!J227</f>
        <v>0</v>
      </c>
      <c r="K227" s="206">
        <f>'5 Driver Data'!K227</f>
        <v>0</v>
      </c>
      <c r="L227" s="1"/>
      <c r="M227" s="216" t="str">
        <f>IF(D227=0,"Blank",'3 Model Input'!E$44*'3 Model Input'!E$45)</f>
        <v>Blank</v>
      </c>
      <c r="N227" s="197" t="str">
        <f t="shared" si="50"/>
        <v>Blank</v>
      </c>
      <c r="O227" s="197" t="str">
        <f>IF(D227=0,"Blank",'3 Model Input'!E$49*(1-'3 Model Input'!E$51))</f>
        <v>Blank</v>
      </c>
      <c r="P227" s="197" t="str">
        <f t="shared" si="51"/>
        <v>Blank</v>
      </c>
      <c r="Q227" s="197" t="str">
        <f>IF(D227=0,"Blank",IF(D227="BEV",E227*(1-'3 Model Input'!E$54), E227))</f>
        <v>Blank</v>
      </c>
      <c r="R227" s="198" t="str">
        <f>IF(D227=0,"Blank",IF(D227="PHEV",F227/G227,F227*(1-'3 Model Input'!E$54)/G227))</f>
        <v>Blank</v>
      </c>
      <c r="S227" s="198" t="str">
        <f>IF(D227=0,"Blank",IF(D227="PHEV",MIN(M227,E227),MIN(M227,(E227*(1-'3 Model Input'!E$54)))))</f>
        <v>Blank</v>
      </c>
      <c r="T227" s="217" t="str">
        <f t="shared" si="52"/>
        <v>Blank</v>
      </c>
      <c r="U227" s="89"/>
      <c r="V227" s="216" t="str">
        <f>IF(D227=0,"Blank",P227*'3 Model Input'!E$50)</f>
        <v>Blank</v>
      </c>
      <c r="W227" s="197" t="str">
        <f t="shared" si="53"/>
        <v>Blank</v>
      </c>
      <c r="X227" s="197" t="str">
        <f t="shared" si="54"/>
        <v>Blank</v>
      </c>
      <c r="Y227" s="197" t="str">
        <f t="shared" si="55"/>
        <v>Blank</v>
      </c>
      <c r="Z227" s="197" t="str">
        <f t="shared" si="56"/>
        <v>Blank</v>
      </c>
      <c r="AA227" s="223" t="str" cm="1">
        <f t="array" ref="AA227">_xlfn.IFS(ISTEXT('3 Model Input'!F$70),"Missing",ISTEXT('3 Model Input'!I$70),"Missing",ISNUMBER('3 Model Input'!K$70),'3 Model Input'!K$70*P227)</f>
        <v>Missing</v>
      </c>
      <c r="AB227" s="89"/>
      <c r="AC227" s="227" t="str" cm="1">
        <f t="array" ref="AC227">IF(D227=0,"Blank",_xlfn.IFS('3 Model Input'!E$61=1,(V227*G227)/T227,'3 Model Input'!E$61=2,(W227*G227)/T227,'3 Model Input'!E$61=3,(X227*G227)/T227,'3 Model Input'!E$61=4,(Y227*G227)/T227,'3 Model Input'!E$61=5,(Z227*G227)/T227, ISTEXT('3 Model Input'!E$61),"Missing",'3 Model Input'!E$61=6,(AA227*G227)/T227))</f>
        <v>Blank</v>
      </c>
      <c r="AD227" s="202" t="str">
        <f t="shared" si="57"/>
        <v>Blank</v>
      </c>
      <c r="AE227" s="202" t="str">
        <f t="shared" si="58"/>
        <v>Blank</v>
      </c>
      <c r="AF227" s="217" t="str">
        <f t="shared" si="59"/>
        <v>Blank</v>
      </c>
      <c r="AG227" s="9" t="str" cm="1">
        <f t="array" ref="AG227">_xlfn.IFS(ISNUMBER(AC227), "", ISNUMBER(SEARCH("Blank", AC227)), "", ISERROR(AC227), "Bad input on tab 3")</f>
        <v/>
      </c>
    </row>
    <row r="228" spans="2:33" ht="15" customHeight="1" x14ac:dyDescent="0.75">
      <c r="B228" s="205" t="str">
        <f>'5 Driver Data'!B228</f>
        <v>0220</v>
      </c>
      <c r="C228" s="193">
        <f>'5 Driver Data'!C228</f>
        <v>0</v>
      </c>
      <c r="D228" s="192">
        <f>'5 Driver Data'!D228</f>
        <v>0</v>
      </c>
      <c r="E228" s="191">
        <f>'5 Driver Data'!E228</f>
        <v>0</v>
      </c>
      <c r="F228" s="191">
        <f>'5 Driver Data'!F228</f>
        <v>0</v>
      </c>
      <c r="G228" s="191">
        <f>'5 Driver Data'!G228</f>
        <v>0</v>
      </c>
      <c r="H228" s="191">
        <f>'5 Driver Data'!H228</f>
        <v>0</v>
      </c>
      <c r="I228" s="191">
        <f>'5 Driver Data'!I228</f>
        <v>0</v>
      </c>
      <c r="J228" s="191">
        <f>'5 Driver Data'!J228</f>
        <v>0</v>
      </c>
      <c r="K228" s="206">
        <f>'5 Driver Data'!K228</f>
        <v>0</v>
      </c>
      <c r="L228" s="1"/>
      <c r="M228" s="216" t="str">
        <f>IF(D228=0,"Blank",'3 Model Input'!E$44*'3 Model Input'!E$45)</f>
        <v>Blank</v>
      </c>
      <c r="N228" s="197" t="str">
        <f t="shared" si="50"/>
        <v>Blank</v>
      </c>
      <c r="O228" s="197" t="str">
        <f>IF(D228=0,"Blank",'3 Model Input'!E$49*(1-'3 Model Input'!E$51))</f>
        <v>Blank</v>
      </c>
      <c r="P228" s="197" t="str">
        <f t="shared" si="51"/>
        <v>Blank</v>
      </c>
      <c r="Q228" s="197" t="str">
        <f>IF(D228=0,"Blank",IF(D228="BEV",E228*(1-'3 Model Input'!E$54), E228))</f>
        <v>Blank</v>
      </c>
      <c r="R228" s="198" t="str">
        <f>IF(D228=0,"Blank",IF(D228="PHEV",F228/G228,F228*(1-'3 Model Input'!E$54)/G228))</f>
        <v>Blank</v>
      </c>
      <c r="S228" s="198" t="str">
        <f>IF(D228=0,"Blank",IF(D228="PHEV",MIN(M228,E228),MIN(M228,(E228*(1-'3 Model Input'!E$54)))))</f>
        <v>Blank</v>
      </c>
      <c r="T228" s="217" t="str">
        <f t="shared" si="52"/>
        <v>Blank</v>
      </c>
      <c r="U228" s="89"/>
      <c r="V228" s="216" t="str">
        <f>IF(D228=0,"Blank",P228*'3 Model Input'!E$50)</f>
        <v>Blank</v>
      </c>
      <c r="W228" s="197" t="str">
        <f t="shared" si="53"/>
        <v>Blank</v>
      </c>
      <c r="X228" s="197" t="str">
        <f t="shared" si="54"/>
        <v>Blank</v>
      </c>
      <c r="Y228" s="197" t="str">
        <f t="shared" si="55"/>
        <v>Blank</v>
      </c>
      <c r="Z228" s="197" t="str">
        <f t="shared" si="56"/>
        <v>Blank</v>
      </c>
      <c r="AA228" s="223" t="str" cm="1">
        <f t="array" ref="AA228">_xlfn.IFS(ISTEXT('3 Model Input'!F$70),"Missing",ISTEXT('3 Model Input'!I$70),"Missing",ISNUMBER('3 Model Input'!K$70),'3 Model Input'!K$70*P228)</f>
        <v>Missing</v>
      </c>
      <c r="AB228" s="89"/>
      <c r="AC228" s="227" t="str" cm="1">
        <f t="array" ref="AC228">IF(D228=0,"Blank",_xlfn.IFS('3 Model Input'!E$61=1,(V228*G228)/T228,'3 Model Input'!E$61=2,(W228*G228)/T228,'3 Model Input'!E$61=3,(X228*G228)/T228,'3 Model Input'!E$61=4,(Y228*G228)/T228,'3 Model Input'!E$61=5,(Z228*G228)/T228, ISTEXT('3 Model Input'!E$61),"Missing",'3 Model Input'!E$61=6,(AA228*G228)/T228))</f>
        <v>Blank</v>
      </c>
      <c r="AD228" s="202" t="str">
        <f t="shared" si="57"/>
        <v>Blank</v>
      </c>
      <c r="AE228" s="202" t="str">
        <f t="shared" si="58"/>
        <v>Blank</v>
      </c>
      <c r="AF228" s="217" t="str">
        <f t="shared" si="59"/>
        <v>Blank</v>
      </c>
      <c r="AG228" s="9" t="str" cm="1">
        <f t="array" ref="AG228">_xlfn.IFS(ISNUMBER(AC228), "", ISNUMBER(SEARCH("Blank", AC228)), "", ISERROR(AC228), "Bad input on tab 3")</f>
        <v/>
      </c>
    </row>
    <row r="229" spans="2:33" ht="15" customHeight="1" x14ac:dyDescent="0.75">
      <c r="B229" s="205" t="str">
        <f>'5 Driver Data'!B229</f>
        <v>0221</v>
      </c>
      <c r="C229" s="193">
        <f>'5 Driver Data'!C229</f>
        <v>0</v>
      </c>
      <c r="D229" s="192">
        <f>'5 Driver Data'!D229</f>
        <v>0</v>
      </c>
      <c r="E229" s="191">
        <f>'5 Driver Data'!E229</f>
        <v>0</v>
      </c>
      <c r="F229" s="191">
        <f>'5 Driver Data'!F229</f>
        <v>0</v>
      </c>
      <c r="G229" s="191">
        <f>'5 Driver Data'!G229</f>
        <v>0</v>
      </c>
      <c r="H229" s="191">
        <f>'5 Driver Data'!H229</f>
        <v>0</v>
      </c>
      <c r="I229" s="191">
        <f>'5 Driver Data'!I229</f>
        <v>0</v>
      </c>
      <c r="J229" s="191">
        <f>'5 Driver Data'!J229</f>
        <v>0</v>
      </c>
      <c r="K229" s="206">
        <f>'5 Driver Data'!K229</f>
        <v>0</v>
      </c>
      <c r="L229" s="1"/>
      <c r="M229" s="216" t="str">
        <f>IF(D229=0,"Blank",'3 Model Input'!E$44*'3 Model Input'!E$45)</f>
        <v>Blank</v>
      </c>
      <c r="N229" s="197" t="str">
        <f t="shared" si="50"/>
        <v>Blank</v>
      </c>
      <c r="O229" s="197" t="str">
        <f>IF(D229=0,"Blank",'3 Model Input'!E$49*(1-'3 Model Input'!E$51))</f>
        <v>Blank</v>
      </c>
      <c r="P229" s="197" t="str">
        <f t="shared" si="51"/>
        <v>Blank</v>
      </c>
      <c r="Q229" s="197" t="str">
        <f>IF(D229=0,"Blank",IF(D229="BEV",E229*(1-'3 Model Input'!E$54), E229))</f>
        <v>Blank</v>
      </c>
      <c r="R229" s="198" t="str">
        <f>IF(D229=0,"Blank",IF(D229="PHEV",F229/G229,F229*(1-'3 Model Input'!E$54)/G229))</f>
        <v>Blank</v>
      </c>
      <c r="S229" s="198" t="str">
        <f>IF(D229=0,"Blank",IF(D229="PHEV",MIN(M229,E229),MIN(M229,(E229*(1-'3 Model Input'!E$54)))))</f>
        <v>Blank</v>
      </c>
      <c r="T229" s="217" t="str">
        <f t="shared" si="52"/>
        <v>Blank</v>
      </c>
      <c r="U229" s="89"/>
      <c r="V229" s="216" t="str">
        <f>IF(D229=0,"Blank",P229*'3 Model Input'!E$50)</f>
        <v>Blank</v>
      </c>
      <c r="W229" s="197" t="str">
        <f t="shared" si="53"/>
        <v>Blank</v>
      </c>
      <c r="X229" s="197" t="str">
        <f t="shared" si="54"/>
        <v>Blank</v>
      </c>
      <c r="Y229" s="197" t="str">
        <f t="shared" si="55"/>
        <v>Blank</v>
      </c>
      <c r="Z229" s="197" t="str">
        <f t="shared" si="56"/>
        <v>Blank</v>
      </c>
      <c r="AA229" s="223" t="str" cm="1">
        <f t="array" ref="AA229">_xlfn.IFS(ISTEXT('3 Model Input'!F$70),"Missing",ISTEXT('3 Model Input'!I$70),"Missing",ISNUMBER('3 Model Input'!K$70),'3 Model Input'!K$70*P229)</f>
        <v>Missing</v>
      </c>
      <c r="AB229" s="89"/>
      <c r="AC229" s="227" t="str" cm="1">
        <f t="array" ref="AC229">IF(D229=0,"Blank",_xlfn.IFS('3 Model Input'!E$61=1,(V229*G229)/T229,'3 Model Input'!E$61=2,(W229*G229)/T229,'3 Model Input'!E$61=3,(X229*G229)/T229,'3 Model Input'!E$61=4,(Y229*G229)/T229,'3 Model Input'!E$61=5,(Z229*G229)/T229, ISTEXT('3 Model Input'!E$61),"Missing",'3 Model Input'!E$61=6,(AA229*G229)/T229))</f>
        <v>Blank</v>
      </c>
      <c r="AD229" s="202" t="str">
        <f t="shared" si="57"/>
        <v>Blank</v>
      </c>
      <c r="AE229" s="202" t="str">
        <f t="shared" si="58"/>
        <v>Blank</v>
      </c>
      <c r="AF229" s="217" t="str">
        <f t="shared" si="59"/>
        <v>Blank</v>
      </c>
      <c r="AG229" s="9" t="str" cm="1">
        <f t="array" ref="AG229">_xlfn.IFS(ISNUMBER(AC229), "", ISNUMBER(SEARCH("Blank", AC229)), "", ISERROR(AC229), "Bad input on tab 3")</f>
        <v/>
      </c>
    </row>
    <row r="230" spans="2:33" ht="15" customHeight="1" x14ac:dyDescent="0.75">
      <c r="B230" s="205" t="str">
        <f>'5 Driver Data'!B230</f>
        <v>0222</v>
      </c>
      <c r="C230" s="193">
        <f>'5 Driver Data'!C230</f>
        <v>0</v>
      </c>
      <c r="D230" s="192">
        <f>'5 Driver Data'!D230</f>
        <v>0</v>
      </c>
      <c r="E230" s="191">
        <f>'5 Driver Data'!E230</f>
        <v>0</v>
      </c>
      <c r="F230" s="191">
        <f>'5 Driver Data'!F230</f>
        <v>0</v>
      </c>
      <c r="G230" s="191">
        <f>'5 Driver Data'!G230</f>
        <v>0</v>
      </c>
      <c r="H230" s="191">
        <f>'5 Driver Data'!H230</f>
        <v>0</v>
      </c>
      <c r="I230" s="191">
        <f>'5 Driver Data'!I230</f>
        <v>0</v>
      </c>
      <c r="J230" s="191">
        <f>'5 Driver Data'!J230</f>
        <v>0</v>
      </c>
      <c r="K230" s="206">
        <f>'5 Driver Data'!K230</f>
        <v>0</v>
      </c>
      <c r="L230" s="1"/>
      <c r="M230" s="216" t="str">
        <f>IF(D230=0,"Blank",'3 Model Input'!E$44*'3 Model Input'!E$45)</f>
        <v>Blank</v>
      </c>
      <c r="N230" s="197" t="str">
        <f t="shared" si="50"/>
        <v>Blank</v>
      </c>
      <c r="O230" s="197" t="str">
        <f>IF(D230=0,"Blank",'3 Model Input'!E$49*(1-'3 Model Input'!E$51))</f>
        <v>Blank</v>
      </c>
      <c r="P230" s="197" t="str">
        <f t="shared" si="51"/>
        <v>Blank</v>
      </c>
      <c r="Q230" s="197" t="str">
        <f>IF(D230=0,"Blank",IF(D230="BEV",E230*(1-'3 Model Input'!E$54), E230))</f>
        <v>Blank</v>
      </c>
      <c r="R230" s="198" t="str">
        <f>IF(D230=0,"Blank",IF(D230="PHEV",F230/G230,F230*(1-'3 Model Input'!E$54)/G230))</f>
        <v>Blank</v>
      </c>
      <c r="S230" s="198" t="str">
        <f>IF(D230=0,"Blank",IF(D230="PHEV",MIN(M230,E230),MIN(M230,(E230*(1-'3 Model Input'!E$54)))))</f>
        <v>Blank</v>
      </c>
      <c r="T230" s="217" t="str">
        <f t="shared" si="52"/>
        <v>Blank</v>
      </c>
      <c r="U230" s="89"/>
      <c r="V230" s="216" t="str">
        <f>IF(D230=0,"Blank",P230*'3 Model Input'!E$50)</f>
        <v>Blank</v>
      </c>
      <c r="W230" s="197" t="str">
        <f t="shared" si="53"/>
        <v>Blank</v>
      </c>
      <c r="X230" s="197" t="str">
        <f t="shared" si="54"/>
        <v>Blank</v>
      </c>
      <c r="Y230" s="197" t="str">
        <f t="shared" si="55"/>
        <v>Blank</v>
      </c>
      <c r="Z230" s="197" t="str">
        <f t="shared" si="56"/>
        <v>Blank</v>
      </c>
      <c r="AA230" s="223" t="str" cm="1">
        <f t="array" ref="AA230">_xlfn.IFS(ISTEXT('3 Model Input'!F$70),"Missing",ISTEXT('3 Model Input'!I$70),"Missing",ISNUMBER('3 Model Input'!K$70),'3 Model Input'!K$70*P230)</f>
        <v>Missing</v>
      </c>
      <c r="AB230" s="89"/>
      <c r="AC230" s="227" t="str" cm="1">
        <f t="array" ref="AC230">IF(D230=0,"Blank",_xlfn.IFS('3 Model Input'!E$61=1,(V230*G230)/T230,'3 Model Input'!E$61=2,(W230*G230)/T230,'3 Model Input'!E$61=3,(X230*G230)/T230,'3 Model Input'!E$61=4,(Y230*G230)/T230,'3 Model Input'!E$61=5,(Z230*G230)/T230, ISTEXT('3 Model Input'!E$61),"Missing",'3 Model Input'!E$61=6,(AA230*G230)/T230))</f>
        <v>Blank</v>
      </c>
      <c r="AD230" s="202" t="str">
        <f t="shared" si="57"/>
        <v>Blank</v>
      </c>
      <c r="AE230" s="202" t="str">
        <f t="shared" si="58"/>
        <v>Blank</v>
      </c>
      <c r="AF230" s="217" t="str">
        <f t="shared" si="59"/>
        <v>Blank</v>
      </c>
      <c r="AG230" s="9" t="str" cm="1">
        <f t="array" ref="AG230">_xlfn.IFS(ISNUMBER(AC230), "", ISNUMBER(SEARCH("Blank", AC230)), "", ISERROR(AC230), "Bad input on tab 3")</f>
        <v/>
      </c>
    </row>
    <row r="231" spans="2:33" ht="15" customHeight="1" x14ac:dyDescent="0.75">
      <c r="B231" s="205" t="str">
        <f>'5 Driver Data'!B231</f>
        <v>0223</v>
      </c>
      <c r="C231" s="193">
        <f>'5 Driver Data'!C231</f>
        <v>0</v>
      </c>
      <c r="D231" s="192">
        <f>'5 Driver Data'!D231</f>
        <v>0</v>
      </c>
      <c r="E231" s="191">
        <f>'5 Driver Data'!E231</f>
        <v>0</v>
      </c>
      <c r="F231" s="191">
        <f>'5 Driver Data'!F231</f>
        <v>0</v>
      </c>
      <c r="G231" s="191">
        <f>'5 Driver Data'!G231</f>
        <v>0</v>
      </c>
      <c r="H231" s="191">
        <f>'5 Driver Data'!H231</f>
        <v>0</v>
      </c>
      <c r="I231" s="191">
        <f>'5 Driver Data'!I231</f>
        <v>0</v>
      </c>
      <c r="J231" s="191">
        <f>'5 Driver Data'!J231</f>
        <v>0</v>
      </c>
      <c r="K231" s="206">
        <f>'5 Driver Data'!K231</f>
        <v>0</v>
      </c>
      <c r="L231" s="1"/>
      <c r="M231" s="216" t="str">
        <f>IF(D231=0,"Blank",'3 Model Input'!E$44*'3 Model Input'!E$45)</f>
        <v>Blank</v>
      </c>
      <c r="N231" s="197" t="str">
        <f t="shared" si="50"/>
        <v>Blank</v>
      </c>
      <c r="O231" s="197" t="str">
        <f>IF(D231=0,"Blank",'3 Model Input'!E$49*(1-'3 Model Input'!E$51))</f>
        <v>Blank</v>
      </c>
      <c r="P231" s="197" t="str">
        <f t="shared" si="51"/>
        <v>Blank</v>
      </c>
      <c r="Q231" s="197" t="str">
        <f>IF(D231=0,"Blank",IF(D231="BEV",E231*(1-'3 Model Input'!E$54), E231))</f>
        <v>Blank</v>
      </c>
      <c r="R231" s="198" t="str">
        <f>IF(D231=0,"Blank",IF(D231="PHEV",F231/G231,F231*(1-'3 Model Input'!E$54)/G231))</f>
        <v>Blank</v>
      </c>
      <c r="S231" s="198" t="str">
        <f>IF(D231=0,"Blank",IF(D231="PHEV",MIN(M231,E231),MIN(M231,(E231*(1-'3 Model Input'!E$54)))))</f>
        <v>Blank</v>
      </c>
      <c r="T231" s="217" t="str">
        <f t="shared" si="52"/>
        <v>Blank</v>
      </c>
      <c r="U231" s="89"/>
      <c r="V231" s="216" t="str">
        <f>IF(D231=0,"Blank",P231*'3 Model Input'!E$50)</f>
        <v>Blank</v>
      </c>
      <c r="W231" s="197" t="str">
        <f t="shared" si="53"/>
        <v>Blank</v>
      </c>
      <c r="X231" s="197" t="str">
        <f t="shared" si="54"/>
        <v>Blank</v>
      </c>
      <c r="Y231" s="197" t="str">
        <f t="shared" si="55"/>
        <v>Blank</v>
      </c>
      <c r="Z231" s="197" t="str">
        <f t="shared" si="56"/>
        <v>Blank</v>
      </c>
      <c r="AA231" s="223" t="str" cm="1">
        <f t="array" ref="AA231">_xlfn.IFS(ISTEXT('3 Model Input'!F$70),"Missing",ISTEXT('3 Model Input'!I$70),"Missing",ISNUMBER('3 Model Input'!K$70),'3 Model Input'!K$70*P231)</f>
        <v>Missing</v>
      </c>
      <c r="AB231" s="89"/>
      <c r="AC231" s="227" t="str" cm="1">
        <f t="array" ref="AC231">IF(D231=0,"Blank",_xlfn.IFS('3 Model Input'!E$61=1,(V231*G231)/T231,'3 Model Input'!E$61=2,(W231*G231)/T231,'3 Model Input'!E$61=3,(X231*G231)/T231,'3 Model Input'!E$61=4,(Y231*G231)/T231,'3 Model Input'!E$61=5,(Z231*G231)/T231, ISTEXT('3 Model Input'!E$61),"Missing",'3 Model Input'!E$61=6,(AA231*G231)/T231))</f>
        <v>Blank</v>
      </c>
      <c r="AD231" s="202" t="str">
        <f t="shared" si="57"/>
        <v>Blank</v>
      </c>
      <c r="AE231" s="202" t="str">
        <f t="shared" si="58"/>
        <v>Blank</v>
      </c>
      <c r="AF231" s="217" t="str">
        <f t="shared" si="59"/>
        <v>Blank</v>
      </c>
      <c r="AG231" s="9" t="str" cm="1">
        <f t="array" ref="AG231">_xlfn.IFS(ISNUMBER(AC231), "", ISNUMBER(SEARCH("Blank", AC231)), "", ISERROR(AC231), "Bad input on tab 3")</f>
        <v/>
      </c>
    </row>
    <row r="232" spans="2:33" ht="15" customHeight="1" x14ac:dyDescent="0.75">
      <c r="B232" s="205" t="str">
        <f>'5 Driver Data'!B232</f>
        <v>0224</v>
      </c>
      <c r="C232" s="193">
        <f>'5 Driver Data'!C232</f>
        <v>0</v>
      </c>
      <c r="D232" s="192">
        <f>'5 Driver Data'!D232</f>
        <v>0</v>
      </c>
      <c r="E232" s="191">
        <f>'5 Driver Data'!E232</f>
        <v>0</v>
      </c>
      <c r="F232" s="191">
        <f>'5 Driver Data'!F232</f>
        <v>0</v>
      </c>
      <c r="G232" s="191">
        <f>'5 Driver Data'!G232</f>
        <v>0</v>
      </c>
      <c r="H232" s="191">
        <f>'5 Driver Data'!H232</f>
        <v>0</v>
      </c>
      <c r="I232" s="191">
        <f>'5 Driver Data'!I232</f>
        <v>0</v>
      </c>
      <c r="J232" s="191">
        <f>'5 Driver Data'!J232</f>
        <v>0</v>
      </c>
      <c r="K232" s="206">
        <f>'5 Driver Data'!K232</f>
        <v>0</v>
      </c>
      <c r="L232" s="1"/>
      <c r="M232" s="216" t="str">
        <f>IF(D232=0,"Blank",'3 Model Input'!E$44*'3 Model Input'!E$45)</f>
        <v>Blank</v>
      </c>
      <c r="N232" s="197" t="str">
        <f t="shared" si="50"/>
        <v>Blank</v>
      </c>
      <c r="O232" s="197" t="str">
        <f>IF(D232=0,"Blank",'3 Model Input'!E$49*(1-'3 Model Input'!E$51))</f>
        <v>Blank</v>
      </c>
      <c r="P232" s="197" t="str">
        <f t="shared" si="51"/>
        <v>Blank</v>
      </c>
      <c r="Q232" s="197" t="str">
        <f>IF(D232=0,"Blank",IF(D232="BEV",E232*(1-'3 Model Input'!E$54), E232))</f>
        <v>Blank</v>
      </c>
      <c r="R232" s="198" t="str">
        <f>IF(D232=0,"Blank",IF(D232="PHEV",F232/G232,F232*(1-'3 Model Input'!E$54)/G232))</f>
        <v>Blank</v>
      </c>
      <c r="S232" s="198" t="str">
        <f>IF(D232=0,"Blank",IF(D232="PHEV",MIN(M232,E232),MIN(M232,(E232*(1-'3 Model Input'!E$54)))))</f>
        <v>Blank</v>
      </c>
      <c r="T232" s="217" t="str">
        <f t="shared" si="52"/>
        <v>Blank</v>
      </c>
      <c r="U232" s="89"/>
      <c r="V232" s="216" t="str">
        <f>IF(D232=0,"Blank",P232*'3 Model Input'!E$50)</f>
        <v>Blank</v>
      </c>
      <c r="W232" s="197" t="str">
        <f t="shared" si="53"/>
        <v>Blank</v>
      </c>
      <c r="X232" s="197" t="str">
        <f t="shared" si="54"/>
        <v>Blank</v>
      </c>
      <c r="Y232" s="197" t="str">
        <f t="shared" si="55"/>
        <v>Blank</v>
      </c>
      <c r="Z232" s="197" t="str">
        <f t="shared" si="56"/>
        <v>Blank</v>
      </c>
      <c r="AA232" s="223" t="str" cm="1">
        <f t="array" ref="AA232">_xlfn.IFS(ISTEXT('3 Model Input'!F$70),"Missing",ISTEXT('3 Model Input'!I$70),"Missing",ISNUMBER('3 Model Input'!K$70),'3 Model Input'!K$70*P232)</f>
        <v>Missing</v>
      </c>
      <c r="AB232" s="89"/>
      <c r="AC232" s="227" t="str" cm="1">
        <f t="array" ref="AC232">IF(D232=0,"Blank",_xlfn.IFS('3 Model Input'!E$61=1,(V232*G232)/T232,'3 Model Input'!E$61=2,(W232*G232)/T232,'3 Model Input'!E$61=3,(X232*G232)/T232,'3 Model Input'!E$61=4,(Y232*G232)/T232,'3 Model Input'!E$61=5,(Z232*G232)/T232, ISTEXT('3 Model Input'!E$61),"Missing",'3 Model Input'!E$61=6,(AA232*G232)/T232))</f>
        <v>Blank</v>
      </c>
      <c r="AD232" s="202" t="str">
        <f t="shared" si="57"/>
        <v>Blank</v>
      </c>
      <c r="AE232" s="202" t="str">
        <f t="shared" si="58"/>
        <v>Blank</v>
      </c>
      <c r="AF232" s="217" t="str">
        <f t="shared" si="59"/>
        <v>Blank</v>
      </c>
      <c r="AG232" s="9" t="str" cm="1">
        <f t="array" ref="AG232">_xlfn.IFS(ISNUMBER(AC232), "", ISNUMBER(SEARCH("Blank", AC232)), "", ISERROR(AC232), "Bad input on tab 3")</f>
        <v/>
      </c>
    </row>
    <row r="233" spans="2:33" ht="15" customHeight="1" x14ac:dyDescent="0.75">
      <c r="B233" s="205" t="str">
        <f>'5 Driver Data'!B233</f>
        <v>0225</v>
      </c>
      <c r="C233" s="193">
        <f>'5 Driver Data'!C233</f>
        <v>0</v>
      </c>
      <c r="D233" s="192">
        <f>'5 Driver Data'!D233</f>
        <v>0</v>
      </c>
      <c r="E233" s="191">
        <f>'5 Driver Data'!E233</f>
        <v>0</v>
      </c>
      <c r="F233" s="191">
        <f>'5 Driver Data'!F233</f>
        <v>0</v>
      </c>
      <c r="G233" s="191">
        <f>'5 Driver Data'!G233</f>
        <v>0</v>
      </c>
      <c r="H233" s="191">
        <f>'5 Driver Data'!H233</f>
        <v>0</v>
      </c>
      <c r="I233" s="191">
        <f>'5 Driver Data'!I233</f>
        <v>0</v>
      </c>
      <c r="J233" s="191">
        <f>'5 Driver Data'!J233</f>
        <v>0</v>
      </c>
      <c r="K233" s="206">
        <f>'5 Driver Data'!K233</f>
        <v>0</v>
      </c>
      <c r="L233" s="1"/>
      <c r="M233" s="216" t="str">
        <f>IF(D233=0,"Blank",'3 Model Input'!E$44*'3 Model Input'!E$45)</f>
        <v>Blank</v>
      </c>
      <c r="N233" s="197" t="str">
        <f t="shared" si="50"/>
        <v>Blank</v>
      </c>
      <c r="O233" s="197" t="str">
        <f>IF(D233=0,"Blank",'3 Model Input'!E$49*(1-'3 Model Input'!E$51))</f>
        <v>Blank</v>
      </c>
      <c r="P233" s="197" t="str">
        <f t="shared" si="51"/>
        <v>Blank</v>
      </c>
      <c r="Q233" s="197" t="str">
        <f>IF(D233=0,"Blank",IF(D233="BEV",E233*(1-'3 Model Input'!E$54), E233))</f>
        <v>Blank</v>
      </c>
      <c r="R233" s="198" t="str">
        <f>IF(D233=0,"Blank",IF(D233="PHEV",F233/G233,F233*(1-'3 Model Input'!E$54)/G233))</f>
        <v>Blank</v>
      </c>
      <c r="S233" s="198" t="str">
        <f>IF(D233=0,"Blank",IF(D233="PHEV",MIN(M233,E233),MIN(M233,(E233*(1-'3 Model Input'!E$54)))))</f>
        <v>Blank</v>
      </c>
      <c r="T233" s="217" t="str">
        <f t="shared" si="52"/>
        <v>Blank</v>
      </c>
      <c r="U233" s="89"/>
      <c r="V233" s="216" t="str">
        <f>IF(D233=0,"Blank",P233*'3 Model Input'!E$50)</f>
        <v>Blank</v>
      </c>
      <c r="W233" s="197" t="str">
        <f t="shared" si="53"/>
        <v>Blank</v>
      </c>
      <c r="X233" s="197" t="str">
        <f t="shared" si="54"/>
        <v>Blank</v>
      </c>
      <c r="Y233" s="197" t="str">
        <f t="shared" si="55"/>
        <v>Blank</v>
      </c>
      <c r="Z233" s="197" t="str">
        <f t="shared" si="56"/>
        <v>Blank</v>
      </c>
      <c r="AA233" s="223" t="str" cm="1">
        <f t="array" ref="AA233">_xlfn.IFS(ISTEXT('3 Model Input'!F$70),"Missing",ISTEXT('3 Model Input'!I$70),"Missing",ISNUMBER('3 Model Input'!K$70),'3 Model Input'!K$70*P233)</f>
        <v>Missing</v>
      </c>
      <c r="AB233" s="89"/>
      <c r="AC233" s="227" t="str" cm="1">
        <f t="array" ref="AC233">IF(D233=0,"Blank",_xlfn.IFS('3 Model Input'!E$61=1,(V233*G233)/T233,'3 Model Input'!E$61=2,(W233*G233)/T233,'3 Model Input'!E$61=3,(X233*G233)/T233,'3 Model Input'!E$61=4,(Y233*G233)/T233,'3 Model Input'!E$61=5,(Z233*G233)/T233, ISTEXT('3 Model Input'!E$61),"Missing",'3 Model Input'!E$61=6,(AA233*G233)/T233))</f>
        <v>Blank</v>
      </c>
      <c r="AD233" s="202" t="str">
        <f t="shared" si="57"/>
        <v>Blank</v>
      </c>
      <c r="AE233" s="202" t="str">
        <f t="shared" si="58"/>
        <v>Blank</v>
      </c>
      <c r="AF233" s="217" t="str">
        <f t="shared" si="59"/>
        <v>Blank</v>
      </c>
      <c r="AG233" s="9" t="str" cm="1">
        <f t="array" ref="AG233">_xlfn.IFS(ISNUMBER(AC233), "", ISNUMBER(SEARCH("Blank", AC233)), "", ISERROR(AC233), "Bad input on tab 3")</f>
        <v/>
      </c>
    </row>
    <row r="234" spans="2:33" ht="15" customHeight="1" x14ac:dyDescent="0.75">
      <c r="B234" s="205" t="str">
        <f>'5 Driver Data'!B234</f>
        <v>0226</v>
      </c>
      <c r="C234" s="193">
        <f>'5 Driver Data'!C234</f>
        <v>0</v>
      </c>
      <c r="D234" s="192">
        <f>'5 Driver Data'!D234</f>
        <v>0</v>
      </c>
      <c r="E234" s="191">
        <f>'5 Driver Data'!E234</f>
        <v>0</v>
      </c>
      <c r="F234" s="191">
        <f>'5 Driver Data'!F234</f>
        <v>0</v>
      </c>
      <c r="G234" s="191">
        <f>'5 Driver Data'!G234</f>
        <v>0</v>
      </c>
      <c r="H234" s="191">
        <f>'5 Driver Data'!H234</f>
        <v>0</v>
      </c>
      <c r="I234" s="191">
        <f>'5 Driver Data'!I234</f>
        <v>0</v>
      </c>
      <c r="J234" s="191">
        <f>'5 Driver Data'!J234</f>
        <v>0</v>
      </c>
      <c r="K234" s="206">
        <f>'5 Driver Data'!K234</f>
        <v>0</v>
      </c>
      <c r="L234" s="1"/>
      <c r="M234" s="216" t="str">
        <f>IF(D234=0,"Blank",'3 Model Input'!E$44*'3 Model Input'!E$45)</f>
        <v>Blank</v>
      </c>
      <c r="N234" s="197" t="str">
        <f t="shared" si="50"/>
        <v>Blank</v>
      </c>
      <c r="O234" s="197" t="str">
        <f>IF(D234=0,"Blank",'3 Model Input'!E$49*(1-'3 Model Input'!E$51))</f>
        <v>Blank</v>
      </c>
      <c r="P234" s="197" t="str">
        <f t="shared" si="51"/>
        <v>Blank</v>
      </c>
      <c r="Q234" s="197" t="str">
        <f>IF(D234=0,"Blank",IF(D234="BEV",E234*(1-'3 Model Input'!E$54), E234))</f>
        <v>Blank</v>
      </c>
      <c r="R234" s="198" t="str">
        <f>IF(D234=0,"Blank",IF(D234="PHEV",F234/G234,F234*(1-'3 Model Input'!E$54)/G234))</f>
        <v>Blank</v>
      </c>
      <c r="S234" s="198" t="str">
        <f>IF(D234=0,"Blank",IF(D234="PHEV",MIN(M234,E234),MIN(M234,(E234*(1-'3 Model Input'!E$54)))))</f>
        <v>Blank</v>
      </c>
      <c r="T234" s="217" t="str">
        <f t="shared" si="52"/>
        <v>Blank</v>
      </c>
      <c r="U234" s="89"/>
      <c r="V234" s="216" t="str">
        <f>IF(D234=0,"Blank",P234*'3 Model Input'!E$50)</f>
        <v>Blank</v>
      </c>
      <c r="W234" s="197" t="str">
        <f t="shared" si="53"/>
        <v>Blank</v>
      </c>
      <c r="X234" s="197" t="str">
        <f t="shared" si="54"/>
        <v>Blank</v>
      </c>
      <c r="Y234" s="197" t="str">
        <f t="shared" si="55"/>
        <v>Blank</v>
      </c>
      <c r="Z234" s="197" t="str">
        <f t="shared" si="56"/>
        <v>Blank</v>
      </c>
      <c r="AA234" s="223" t="str" cm="1">
        <f t="array" ref="AA234">_xlfn.IFS(ISTEXT('3 Model Input'!F$70),"Missing",ISTEXT('3 Model Input'!I$70),"Missing",ISNUMBER('3 Model Input'!K$70),'3 Model Input'!K$70*P234)</f>
        <v>Missing</v>
      </c>
      <c r="AB234" s="89"/>
      <c r="AC234" s="227" t="str" cm="1">
        <f t="array" ref="AC234">IF(D234=0,"Blank",_xlfn.IFS('3 Model Input'!E$61=1,(V234*G234)/T234,'3 Model Input'!E$61=2,(W234*G234)/T234,'3 Model Input'!E$61=3,(X234*G234)/T234,'3 Model Input'!E$61=4,(Y234*G234)/T234,'3 Model Input'!E$61=5,(Z234*G234)/T234, ISTEXT('3 Model Input'!E$61),"Missing",'3 Model Input'!E$61=6,(AA234*G234)/T234))</f>
        <v>Blank</v>
      </c>
      <c r="AD234" s="202" t="str">
        <f t="shared" si="57"/>
        <v>Blank</v>
      </c>
      <c r="AE234" s="202" t="str">
        <f t="shared" si="58"/>
        <v>Blank</v>
      </c>
      <c r="AF234" s="217" t="str">
        <f t="shared" si="59"/>
        <v>Blank</v>
      </c>
      <c r="AG234" s="9" t="str" cm="1">
        <f t="array" ref="AG234">_xlfn.IFS(ISNUMBER(AC234), "", ISNUMBER(SEARCH("Blank", AC234)), "", ISERROR(AC234), "Bad input on tab 3")</f>
        <v/>
      </c>
    </row>
    <row r="235" spans="2:33" ht="15" customHeight="1" x14ac:dyDescent="0.75">
      <c r="B235" s="205" t="str">
        <f>'5 Driver Data'!B235</f>
        <v>0227</v>
      </c>
      <c r="C235" s="193">
        <f>'5 Driver Data'!C235</f>
        <v>0</v>
      </c>
      <c r="D235" s="192">
        <f>'5 Driver Data'!D235</f>
        <v>0</v>
      </c>
      <c r="E235" s="191">
        <f>'5 Driver Data'!E235</f>
        <v>0</v>
      </c>
      <c r="F235" s="191">
        <f>'5 Driver Data'!F235</f>
        <v>0</v>
      </c>
      <c r="G235" s="191">
        <f>'5 Driver Data'!G235</f>
        <v>0</v>
      </c>
      <c r="H235" s="191">
        <f>'5 Driver Data'!H235</f>
        <v>0</v>
      </c>
      <c r="I235" s="191">
        <f>'5 Driver Data'!I235</f>
        <v>0</v>
      </c>
      <c r="J235" s="191">
        <f>'5 Driver Data'!J235</f>
        <v>0</v>
      </c>
      <c r="K235" s="206">
        <f>'5 Driver Data'!K235</f>
        <v>0</v>
      </c>
      <c r="L235" s="1"/>
      <c r="M235" s="216" t="str">
        <f>IF(D235=0,"Blank",'3 Model Input'!E$44*'3 Model Input'!E$45)</f>
        <v>Blank</v>
      </c>
      <c r="N235" s="197" t="str">
        <f t="shared" si="50"/>
        <v>Blank</v>
      </c>
      <c r="O235" s="197" t="str">
        <f>IF(D235=0,"Blank",'3 Model Input'!E$49*(1-'3 Model Input'!E$51))</f>
        <v>Blank</v>
      </c>
      <c r="P235" s="197" t="str">
        <f t="shared" si="51"/>
        <v>Blank</v>
      </c>
      <c r="Q235" s="197" t="str">
        <f>IF(D235=0,"Blank",IF(D235="BEV",E235*(1-'3 Model Input'!E$54), E235))</f>
        <v>Blank</v>
      </c>
      <c r="R235" s="198" t="str">
        <f>IF(D235=0,"Blank",IF(D235="PHEV",F235/G235,F235*(1-'3 Model Input'!E$54)/G235))</f>
        <v>Blank</v>
      </c>
      <c r="S235" s="198" t="str">
        <f>IF(D235=0,"Blank",IF(D235="PHEV",MIN(M235,E235),MIN(M235,(E235*(1-'3 Model Input'!E$54)))))</f>
        <v>Blank</v>
      </c>
      <c r="T235" s="217" t="str">
        <f t="shared" si="52"/>
        <v>Blank</v>
      </c>
      <c r="U235" s="89"/>
      <c r="V235" s="216" t="str">
        <f>IF(D235=0,"Blank",P235*'3 Model Input'!E$50)</f>
        <v>Blank</v>
      </c>
      <c r="W235" s="197" t="str">
        <f t="shared" si="53"/>
        <v>Blank</v>
      </c>
      <c r="X235" s="197" t="str">
        <f t="shared" si="54"/>
        <v>Blank</v>
      </c>
      <c r="Y235" s="197" t="str">
        <f t="shared" si="55"/>
        <v>Blank</v>
      </c>
      <c r="Z235" s="197" t="str">
        <f t="shared" si="56"/>
        <v>Blank</v>
      </c>
      <c r="AA235" s="223" t="str" cm="1">
        <f t="array" ref="AA235">_xlfn.IFS(ISTEXT('3 Model Input'!F$70),"Missing",ISTEXT('3 Model Input'!I$70),"Missing",ISNUMBER('3 Model Input'!K$70),'3 Model Input'!K$70*P235)</f>
        <v>Missing</v>
      </c>
      <c r="AB235" s="89"/>
      <c r="AC235" s="227" t="str" cm="1">
        <f t="array" ref="AC235">IF(D235=0,"Blank",_xlfn.IFS('3 Model Input'!E$61=1,(V235*G235)/T235,'3 Model Input'!E$61=2,(W235*G235)/T235,'3 Model Input'!E$61=3,(X235*G235)/T235,'3 Model Input'!E$61=4,(Y235*G235)/T235,'3 Model Input'!E$61=5,(Z235*G235)/T235, ISTEXT('3 Model Input'!E$61),"Missing",'3 Model Input'!E$61=6,(AA235*G235)/T235))</f>
        <v>Blank</v>
      </c>
      <c r="AD235" s="202" t="str">
        <f t="shared" si="57"/>
        <v>Blank</v>
      </c>
      <c r="AE235" s="202" t="str">
        <f t="shared" si="58"/>
        <v>Blank</v>
      </c>
      <c r="AF235" s="217" t="str">
        <f t="shared" si="59"/>
        <v>Blank</v>
      </c>
      <c r="AG235" s="9" t="str" cm="1">
        <f t="array" ref="AG235">_xlfn.IFS(ISNUMBER(AC235), "", ISNUMBER(SEARCH("Blank", AC235)), "", ISERROR(AC235), "Bad input on tab 3")</f>
        <v/>
      </c>
    </row>
    <row r="236" spans="2:33" ht="15" customHeight="1" x14ac:dyDescent="0.75">
      <c r="B236" s="205" t="str">
        <f>'5 Driver Data'!B236</f>
        <v>0228</v>
      </c>
      <c r="C236" s="193">
        <f>'5 Driver Data'!C236</f>
        <v>0</v>
      </c>
      <c r="D236" s="192">
        <f>'5 Driver Data'!D236</f>
        <v>0</v>
      </c>
      <c r="E236" s="191">
        <f>'5 Driver Data'!E236</f>
        <v>0</v>
      </c>
      <c r="F236" s="191">
        <f>'5 Driver Data'!F236</f>
        <v>0</v>
      </c>
      <c r="G236" s="191">
        <f>'5 Driver Data'!G236</f>
        <v>0</v>
      </c>
      <c r="H236" s="191">
        <f>'5 Driver Data'!H236</f>
        <v>0</v>
      </c>
      <c r="I236" s="191">
        <f>'5 Driver Data'!I236</f>
        <v>0</v>
      </c>
      <c r="J236" s="191">
        <f>'5 Driver Data'!J236</f>
        <v>0</v>
      </c>
      <c r="K236" s="206">
        <f>'5 Driver Data'!K236</f>
        <v>0</v>
      </c>
      <c r="L236" s="1"/>
      <c r="M236" s="216" t="str">
        <f>IF(D236=0,"Blank",'3 Model Input'!E$44*'3 Model Input'!E$45)</f>
        <v>Blank</v>
      </c>
      <c r="N236" s="197" t="str">
        <f t="shared" si="50"/>
        <v>Blank</v>
      </c>
      <c r="O236" s="197" t="str">
        <f>IF(D236=0,"Blank",'3 Model Input'!E$49*(1-'3 Model Input'!E$51))</f>
        <v>Blank</v>
      </c>
      <c r="P236" s="197" t="str">
        <f t="shared" si="51"/>
        <v>Blank</v>
      </c>
      <c r="Q236" s="197" t="str">
        <f>IF(D236=0,"Blank",IF(D236="BEV",E236*(1-'3 Model Input'!E$54), E236))</f>
        <v>Blank</v>
      </c>
      <c r="R236" s="198" t="str">
        <f>IF(D236=0,"Blank",IF(D236="PHEV",F236/G236,F236*(1-'3 Model Input'!E$54)/G236))</f>
        <v>Blank</v>
      </c>
      <c r="S236" s="198" t="str">
        <f>IF(D236=0,"Blank",IF(D236="PHEV",MIN(M236,E236),MIN(M236,(E236*(1-'3 Model Input'!E$54)))))</f>
        <v>Blank</v>
      </c>
      <c r="T236" s="217" t="str">
        <f t="shared" si="52"/>
        <v>Blank</v>
      </c>
      <c r="U236" s="89"/>
      <c r="V236" s="216" t="str">
        <f>IF(D236=0,"Blank",P236*'3 Model Input'!E$50)</f>
        <v>Blank</v>
      </c>
      <c r="W236" s="197" t="str">
        <f t="shared" si="53"/>
        <v>Blank</v>
      </c>
      <c r="X236" s="197" t="str">
        <f t="shared" si="54"/>
        <v>Blank</v>
      </c>
      <c r="Y236" s="197" t="str">
        <f t="shared" si="55"/>
        <v>Blank</v>
      </c>
      <c r="Z236" s="197" t="str">
        <f t="shared" si="56"/>
        <v>Blank</v>
      </c>
      <c r="AA236" s="223" t="str" cm="1">
        <f t="array" ref="AA236">_xlfn.IFS(ISTEXT('3 Model Input'!F$70),"Missing",ISTEXT('3 Model Input'!I$70),"Missing",ISNUMBER('3 Model Input'!K$70),'3 Model Input'!K$70*P236)</f>
        <v>Missing</v>
      </c>
      <c r="AB236" s="89"/>
      <c r="AC236" s="227" t="str" cm="1">
        <f t="array" ref="AC236">IF(D236=0,"Blank",_xlfn.IFS('3 Model Input'!E$61=1,(V236*G236)/T236,'3 Model Input'!E$61=2,(W236*G236)/T236,'3 Model Input'!E$61=3,(X236*G236)/T236,'3 Model Input'!E$61=4,(Y236*G236)/T236,'3 Model Input'!E$61=5,(Z236*G236)/T236, ISTEXT('3 Model Input'!E$61),"Missing",'3 Model Input'!E$61=6,(AA236*G236)/T236))</f>
        <v>Blank</v>
      </c>
      <c r="AD236" s="202" t="str">
        <f t="shared" si="57"/>
        <v>Blank</v>
      </c>
      <c r="AE236" s="202" t="str">
        <f t="shared" si="58"/>
        <v>Blank</v>
      </c>
      <c r="AF236" s="217" t="str">
        <f t="shared" si="59"/>
        <v>Blank</v>
      </c>
      <c r="AG236" s="9" t="str" cm="1">
        <f t="array" ref="AG236">_xlfn.IFS(ISNUMBER(AC236), "", ISNUMBER(SEARCH("Blank", AC236)), "", ISERROR(AC236), "Bad input on tab 3")</f>
        <v/>
      </c>
    </row>
    <row r="237" spans="2:33" ht="15" customHeight="1" x14ac:dyDescent="0.75">
      <c r="B237" s="205" t="str">
        <f>'5 Driver Data'!B237</f>
        <v>0229</v>
      </c>
      <c r="C237" s="193">
        <f>'5 Driver Data'!C237</f>
        <v>0</v>
      </c>
      <c r="D237" s="192">
        <f>'5 Driver Data'!D237</f>
        <v>0</v>
      </c>
      <c r="E237" s="191">
        <f>'5 Driver Data'!E237</f>
        <v>0</v>
      </c>
      <c r="F237" s="191">
        <f>'5 Driver Data'!F237</f>
        <v>0</v>
      </c>
      <c r="G237" s="191">
        <f>'5 Driver Data'!G237</f>
        <v>0</v>
      </c>
      <c r="H237" s="191">
        <f>'5 Driver Data'!H237</f>
        <v>0</v>
      </c>
      <c r="I237" s="191">
        <f>'5 Driver Data'!I237</f>
        <v>0</v>
      </c>
      <c r="J237" s="191">
        <f>'5 Driver Data'!J237</f>
        <v>0</v>
      </c>
      <c r="K237" s="206">
        <f>'5 Driver Data'!K237</f>
        <v>0</v>
      </c>
      <c r="L237" s="1"/>
      <c r="M237" s="216" t="str">
        <f>IF(D237=0,"Blank",'3 Model Input'!E$44*'3 Model Input'!E$45)</f>
        <v>Blank</v>
      </c>
      <c r="N237" s="197" t="str">
        <f t="shared" si="50"/>
        <v>Blank</v>
      </c>
      <c r="O237" s="197" t="str">
        <f>IF(D237=0,"Blank",'3 Model Input'!E$49*(1-'3 Model Input'!E$51))</f>
        <v>Blank</v>
      </c>
      <c r="P237" s="197" t="str">
        <f t="shared" si="51"/>
        <v>Blank</v>
      </c>
      <c r="Q237" s="197" t="str">
        <f>IF(D237=0,"Blank",IF(D237="BEV",E237*(1-'3 Model Input'!E$54), E237))</f>
        <v>Blank</v>
      </c>
      <c r="R237" s="198" t="str">
        <f>IF(D237=0,"Blank",IF(D237="PHEV",F237/G237,F237*(1-'3 Model Input'!E$54)/G237))</f>
        <v>Blank</v>
      </c>
      <c r="S237" s="198" t="str">
        <f>IF(D237=0,"Blank",IF(D237="PHEV",MIN(M237,E237),MIN(M237,(E237*(1-'3 Model Input'!E$54)))))</f>
        <v>Blank</v>
      </c>
      <c r="T237" s="217" t="str">
        <f t="shared" si="52"/>
        <v>Blank</v>
      </c>
      <c r="U237" s="89"/>
      <c r="V237" s="216" t="str">
        <f>IF(D237=0,"Blank",P237*'3 Model Input'!E$50)</f>
        <v>Blank</v>
      </c>
      <c r="W237" s="197" t="str">
        <f t="shared" si="53"/>
        <v>Blank</v>
      </c>
      <c r="X237" s="197" t="str">
        <f t="shared" si="54"/>
        <v>Blank</v>
      </c>
      <c r="Y237" s="197" t="str">
        <f t="shared" si="55"/>
        <v>Blank</v>
      </c>
      <c r="Z237" s="197" t="str">
        <f t="shared" si="56"/>
        <v>Blank</v>
      </c>
      <c r="AA237" s="223" t="str" cm="1">
        <f t="array" ref="AA237">_xlfn.IFS(ISTEXT('3 Model Input'!F$70),"Missing",ISTEXT('3 Model Input'!I$70),"Missing",ISNUMBER('3 Model Input'!K$70),'3 Model Input'!K$70*P237)</f>
        <v>Missing</v>
      </c>
      <c r="AB237" s="89"/>
      <c r="AC237" s="227" t="str" cm="1">
        <f t="array" ref="AC237">IF(D237=0,"Blank",_xlfn.IFS('3 Model Input'!E$61=1,(V237*G237)/T237,'3 Model Input'!E$61=2,(W237*G237)/T237,'3 Model Input'!E$61=3,(X237*G237)/T237,'3 Model Input'!E$61=4,(Y237*G237)/T237,'3 Model Input'!E$61=5,(Z237*G237)/T237, ISTEXT('3 Model Input'!E$61),"Missing",'3 Model Input'!E$61=6,(AA237*G237)/T237))</f>
        <v>Blank</v>
      </c>
      <c r="AD237" s="202" t="str">
        <f t="shared" si="57"/>
        <v>Blank</v>
      </c>
      <c r="AE237" s="202" t="str">
        <f t="shared" si="58"/>
        <v>Blank</v>
      </c>
      <c r="AF237" s="217" t="str">
        <f t="shared" si="59"/>
        <v>Blank</v>
      </c>
      <c r="AG237" s="9" t="str" cm="1">
        <f t="array" ref="AG237">_xlfn.IFS(ISNUMBER(AC237), "", ISNUMBER(SEARCH("Blank", AC237)), "", ISERROR(AC237), "Bad input on tab 3")</f>
        <v/>
      </c>
    </row>
    <row r="238" spans="2:33" ht="15" customHeight="1" x14ac:dyDescent="0.75">
      <c r="B238" s="205" t="str">
        <f>'5 Driver Data'!B238</f>
        <v>0230</v>
      </c>
      <c r="C238" s="193">
        <f>'5 Driver Data'!C238</f>
        <v>0</v>
      </c>
      <c r="D238" s="192">
        <f>'5 Driver Data'!D238</f>
        <v>0</v>
      </c>
      <c r="E238" s="191">
        <f>'5 Driver Data'!E238</f>
        <v>0</v>
      </c>
      <c r="F238" s="191">
        <f>'5 Driver Data'!F238</f>
        <v>0</v>
      </c>
      <c r="G238" s="191">
        <f>'5 Driver Data'!G238</f>
        <v>0</v>
      </c>
      <c r="H238" s="191">
        <f>'5 Driver Data'!H238</f>
        <v>0</v>
      </c>
      <c r="I238" s="191">
        <f>'5 Driver Data'!I238</f>
        <v>0</v>
      </c>
      <c r="J238" s="191">
        <f>'5 Driver Data'!J238</f>
        <v>0</v>
      </c>
      <c r="K238" s="206">
        <f>'5 Driver Data'!K238</f>
        <v>0</v>
      </c>
      <c r="L238" s="1"/>
      <c r="M238" s="216" t="str">
        <f>IF(D238=0,"Blank",'3 Model Input'!E$44*'3 Model Input'!E$45)</f>
        <v>Blank</v>
      </c>
      <c r="N238" s="197" t="str">
        <f t="shared" ref="N238:N301" si="60">IF(D238=0,"Blank",H238*I238*52)</f>
        <v>Blank</v>
      </c>
      <c r="O238" s="197" t="str">
        <f>IF(D238=0,"Blank",'3 Model Input'!E$49*(1-'3 Model Input'!E$51))</f>
        <v>Blank</v>
      </c>
      <c r="P238" s="197" t="str">
        <f t="shared" ref="P238:P301" si="61">IF(D238=0,"Blank",SUM(N238:O238))</f>
        <v>Blank</v>
      </c>
      <c r="Q238" s="197" t="str">
        <f>IF(D238=0,"Blank",IF(D238="BEV",E238*(1-'3 Model Input'!E$54), E238))</f>
        <v>Blank</v>
      </c>
      <c r="R238" s="198" t="str">
        <f>IF(D238=0,"Blank",IF(D238="PHEV",F238/G238,F238*(1-'3 Model Input'!E$54)/G238))</f>
        <v>Blank</v>
      </c>
      <c r="S238" s="198" t="str">
        <f>IF(D238=0,"Blank",IF(D238="PHEV",MIN(M238,E238),MIN(M238,(E238*(1-'3 Model Input'!E$54)))))</f>
        <v>Blank</v>
      </c>
      <c r="T238" s="217" t="str">
        <f t="shared" ref="T238:T301" si="62">IF(D238=0,"Blank",MIN(R238,(S238/E238*F238)))</f>
        <v>Blank</v>
      </c>
      <c r="U238" s="89"/>
      <c r="V238" s="216" t="str">
        <f>IF(D238=0,"Blank",P238*'3 Model Input'!E$50)</f>
        <v>Blank</v>
      </c>
      <c r="W238" s="197" t="str">
        <f t="shared" ref="W238:W301" si="63">IF(D238=0,"Blank",V238*(1-J238))</f>
        <v>Blank</v>
      </c>
      <c r="X238" s="197" t="str">
        <f t="shared" ref="X238:X301" si="64">P238</f>
        <v>Blank</v>
      </c>
      <c r="Y238" s="197" t="str">
        <f t="shared" ref="Y238:Y301" si="65">IF(D238=0,"Blank",P238*(1-J238))</f>
        <v>Blank</v>
      </c>
      <c r="Z238" s="197" t="str">
        <f t="shared" ref="Z238:Z301" si="66">IF(D238=0,"Blank",N238*K238)</f>
        <v>Blank</v>
      </c>
      <c r="AA238" s="223" t="str" cm="1">
        <f t="array" ref="AA238">_xlfn.IFS(ISTEXT('3 Model Input'!F$70),"Missing",ISTEXT('3 Model Input'!I$70),"Missing",ISNUMBER('3 Model Input'!K$70),'3 Model Input'!K$70*P238)</f>
        <v>Missing</v>
      </c>
      <c r="AB238" s="89"/>
      <c r="AC238" s="227" t="str" cm="1">
        <f t="array" ref="AC238">IF(D238=0,"Blank",_xlfn.IFS('3 Model Input'!E$61=1,(V238*G238)/T238,'3 Model Input'!E$61=2,(W238*G238)/T238,'3 Model Input'!E$61=3,(X238*G238)/T238,'3 Model Input'!E$61=4,(Y238*G238)/T238,'3 Model Input'!E$61=5,(Z238*G238)/T238, ISTEXT('3 Model Input'!E$61),"Missing",'3 Model Input'!E$61=6,(AA238*G238)/T238))</f>
        <v>Blank</v>
      </c>
      <c r="AD238" s="202" t="str">
        <f t="shared" ref="AD238:AD301" si="67">IF(D238=0,"Blank",MIN(SUM(AC238/52/H238),1))</f>
        <v>Blank</v>
      </c>
      <c r="AE238" s="202" t="str">
        <f t="shared" ref="AE238:AE301" si="68">IF(D238=0,"Blank",AD238*H238)</f>
        <v>Blank</v>
      </c>
      <c r="AF238" s="217" t="str">
        <f t="shared" ref="AF238:AF301" si="69">IF(D238=0,"Blank",AC238*S238)</f>
        <v>Blank</v>
      </c>
      <c r="AG238" s="9" t="str" cm="1">
        <f t="array" ref="AG238">_xlfn.IFS(ISNUMBER(AC238), "", ISNUMBER(SEARCH("Blank", AC238)), "", ISERROR(AC238), "Bad input on tab 3")</f>
        <v/>
      </c>
    </row>
    <row r="239" spans="2:33" ht="15" customHeight="1" x14ac:dyDescent="0.75">
      <c r="B239" s="205" t="str">
        <f>'5 Driver Data'!B239</f>
        <v>0231</v>
      </c>
      <c r="C239" s="193">
        <f>'5 Driver Data'!C239</f>
        <v>0</v>
      </c>
      <c r="D239" s="192">
        <f>'5 Driver Data'!D239</f>
        <v>0</v>
      </c>
      <c r="E239" s="191">
        <f>'5 Driver Data'!E239</f>
        <v>0</v>
      </c>
      <c r="F239" s="191">
        <f>'5 Driver Data'!F239</f>
        <v>0</v>
      </c>
      <c r="G239" s="191">
        <f>'5 Driver Data'!G239</f>
        <v>0</v>
      </c>
      <c r="H239" s="191">
        <f>'5 Driver Data'!H239</f>
        <v>0</v>
      </c>
      <c r="I239" s="191">
        <f>'5 Driver Data'!I239</f>
        <v>0</v>
      </c>
      <c r="J239" s="191">
        <f>'5 Driver Data'!J239</f>
        <v>0</v>
      </c>
      <c r="K239" s="206">
        <f>'5 Driver Data'!K239</f>
        <v>0</v>
      </c>
      <c r="L239" s="1"/>
      <c r="M239" s="216" t="str">
        <f>IF(D239=0,"Blank",'3 Model Input'!E$44*'3 Model Input'!E$45)</f>
        <v>Blank</v>
      </c>
      <c r="N239" s="197" t="str">
        <f t="shared" si="60"/>
        <v>Blank</v>
      </c>
      <c r="O239" s="197" t="str">
        <f>IF(D239=0,"Blank",'3 Model Input'!E$49*(1-'3 Model Input'!E$51))</f>
        <v>Blank</v>
      </c>
      <c r="P239" s="197" t="str">
        <f t="shared" si="61"/>
        <v>Blank</v>
      </c>
      <c r="Q239" s="197" t="str">
        <f>IF(D239=0,"Blank",IF(D239="BEV",E239*(1-'3 Model Input'!E$54), E239))</f>
        <v>Blank</v>
      </c>
      <c r="R239" s="198" t="str">
        <f>IF(D239=0,"Blank",IF(D239="PHEV",F239/G239,F239*(1-'3 Model Input'!E$54)/G239))</f>
        <v>Blank</v>
      </c>
      <c r="S239" s="198" t="str">
        <f>IF(D239=0,"Blank",IF(D239="PHEV",MIN(M239,E239),MIN(M239,(E239*(1-'3 Model Input'!E$54)))))</f>
        <v>Blank</v>
      </c>
      <c r="T239" s="217" t="str">
        <f t="shared" si="62"/>
        <v>Blank</v>
      </c>
      <c r="U239" s="89"/>
      <c r="V239" s="216" t="str">
        <f>IF(D239=0,"Blank",P239*'3 Model Input'!E$50)</f>
        <v>Blank</v>
      </c>
      <c r="W239" s="197" t="str">
        <f t="shared" si="63"/>
        <v>Blank</v>
      </c>
      <c r="X239" s="197" t="str">
        <f t="shared" si="64"/>
        <v>Blank</v>
      </c>
      <c r="Y239" s="197" t="str">
        <f t="shared" si="65"/>
        <v>Blank</v>
      </c>
      <c r="Z239" s="197" t="str">
        <f t="shared" si="66"/>
        <v>Blank</v>
      </c>
      <c r="AA239" s="223" t="str" cm="1">
        <f t="array" ref="AA239">_xlfn.IFS(ISTEXT('3 Model Input'!F$70),"Missing",ISTEXT('3 Model Input'!I$70),"Missing",ISNUMBER('3 Model Input'!K$70),'3 Model Input'!K$70*P239)</f>
        <v>Missing</v>
      </c>
      <c r="AB239" s="89"/>
      <c r="AC239" s="227" t="str" cm="1">
        <f t="array" ref="AC239">IF(D239=0,"Blank",_xlfn.IFS('3 Model Input'!E$61=1,(V239*G239)/T239,'3 Model Input'!E$61=2,(W239*G239)/T239,'3 Model Input'!E$61=3,(X239*G239)/T239,'3 Model Input'!E$61=4,(Y239*G239)/T239,'3 Model Input'!E$61=5,(Z239*G239)/T239, ISTEXT('3 Model Input'!E$61),"Missing",'3 Model Input'!E$61=6,(AA239*G239)/T239))</f>
        <v>Blank</v>
      </c>
      <c r="AD239" s="202" t="str">
        <f t="shared" si="67"/>
        <v>Blank</v>
      </c>
      <c r="AE239" s="202" t="str">
        <f t="shared" si="68"/>
        <v>Blank</v>
      </c>
      <c r="AF239" s="217" t="str">
        <f t="shared" si="69"/>
        <v>Blank</v>
      </c>
      <c r="AG239" s="9" t="str" cm="1">
        <f t="array" ref="AG239">_xlfn.IFS(ISNUMBER(AC239), "", ISNUMBER(SEARCH("Blank", AC239)), "", ISERROR(AC239), "Bad input on tab 3")</f>
        <v/>
      </c>
    </row>
    <row r="240" spans="2:33" ht="15" customHeight="1" x14ac:dyDescent="0.75">
      <c r="B240" s="205" t="str">
        <f>'5 Driver Data'!B240</f>
        <v>0232</v>
      </c>
      <c r="C240" s="193">
        <f>'5 Driver Data'!C240</f>
        <v>0</v>
      </c>
      <c r="D240" s="192">
        <f>'5 Driver Data'!D240</f>
        <v>0</v>
      </c>
      <c r="E240" s="191">
        <f>'5 Driver Data'!E240</f>
        <v>0</v>
      </c>
      <c r="F240" s="191">
        <f>'5 Driver Data'!F240</f>
        <v>0</v>
      </c>
      <c r="G240" s="191">
        <f>'5 Driver Data'!G240</f>
        <v>0</v>
      </c>
      <c r="H240" s="191">
        <f>'5 Driver Data'!H240</f>
        <v>0</v>
      </c>
      <c r="I240" s="191">
        <f>'5 Driver Data'!I240</f>
        <v>0</v>
      </c>
      <c r="J240" s="191">
        <f>'5 Driver Data'!J240</f>
        <v>0</v>
      </c>
      <c r="K240" s="206">
        <f>'5 Driver Data'!K240</f>
        <v>0</v>
      </c>
      <c r="L240" s="1"/>
      <c r="M240" s="216" t="str">
        <f>IF(D240=0,"Blank",'3 Model Input'!E$44*'3 Model Input'!E$45)</f>
        <v>Blank</v>
      </c>
      <c r="N240" s="197" t="str">
        <f t="shared" si="60"/>
        <v>Blank</v>
      </c>
      <c r="O240" s="197" t="str">
        <f>IF(D240=0,"Blank",'3 Model Input'!E$49*(1-'3 Model Input'!E$51))</f>
        <v>Blank</v>
      </c>
      <c r="P240" s="197" t="str">
        <f t="shared" si="61"/>
        <v>Blank</v>
      </c>
      <c r="Q240" s="197" t="str">
        <f>IF(D240=0,"Blank",IF(D240="BEV",E240*(1-'3 Model Input'!E$54), E240))</f>
        <v>Blank</v>
      </c>
      <c r="R240" s="198" t="str">
        <f>IF(D240=0,"Blank",IF(D240="PHEV",F240/G240,F240*(1-'3 Model Input'!E$54)/G240))</f>
        <v>Blank</v>
      </c>
      <c r="S240" s="198" t="str">
        <f>IF(D240=0,"Blank",IF(D240="PHEV",MIN(M240,E240),MIN(M240,(E240*(1-'3 Model Input'!E$54)))))</f>
        <v>Blank</v>
      </c>
      <c r="T240" s="217" t="str">
        <f t="shared" si="62"/>
        <v>Blank</v>
      </c>
      <c r="U240" s="89"/>
      <c r="V240" s="216" t="str">
        <f>IF(D240=0,"Blank",P240*'3 Model Input'!E$50)</f>
        <v>Blank</v>
      </c>
      <c r="W240" s="197" t="str">
        <f t="shared" si="63"/>
        <v>Blank</v>
      </c>
      <c r="X240" s="197" t="str">
        <f t="shared" si="64"/>
        <v>Blank</v>
      </c>
      <c r="Y240" s="197" t="str">
        <f t="shared" si="65"/>
        <v>Blank</v>
      </c>
      <c r="Z240" s="197" t="str">
        <f t="shared" si="66"/>
        <v>Blank</v>
      </c>
      <c r="AA240" s="223" t="str" cm="1">
        <f t="array" ref="AA240">_xlfn.IFS(ISTEXT('3 Model Input'!F$70),"Missing",ISTEXT('3 Model Input'!I$70),"Missing",ISNUMBER('3 Model Input'!K$70),'3 Model Input'!K$70*P240)</f>
        <v>Missing</v>
      </c>
      <c r="AB240" s="89"/>
      <c r="AC240" s="227" t="str" cm="1">
        <f t="array" ref="AC240">IF(D240=0,"Blank",_xlfn.IFS('3 Model Input'!E$61=1,(V240*G240)/T240,'3 Model Input'!E$61=2,(W240*G240)/T240,'3 Model Input'!E$61=3,(X240*G240)/T240,'3 Model Input'!E$61=4,(Y240*G240)/T240,'3 Model Input'!E$61=5,(Z240*G240)/T240, ISTEXT('3 Model Input'!E$61),"Missing",'3 Model Input'!E$61=6,(AA240*G240)/T240))</f>
        <v>Blank</v>
      </c>
      <c r="AD240" s="202" t="str">
        <f t="shared" si="67"/>
        <v>Blank</v>
      </c>
      <c r="AE240" s="202" t="str">
        <f t="shared" si="68"/>
        <v>Blank</v>
      </c>
      <c r="AF240" s="217" t="str">
        <f t="shared" si="69"/>
        <v>Blank</v>
      </c>
      <c r="AG240" s="9" t="str" cm="1">
        <f t="array" ref="AG240">_xlfn.IFS(ISNUMBER(AC240), "", ISNUMBER(SEARCH("Blank", AC240)), "", ISERROR(AC240), "Bad input on tab 3")</f>
        <v/>
      </c>
    </row>
    <row r="241" spans="2:33" ht="15" customHeight="1" x14ac:dyDescent="0.75">
      <c r="B241" s="205" t="str">
        <f>'5 Driver Data'!B241</f>
        <v>0233</v>
      </c>
      <c r="C241" s="193">
        <f>'5 Driver Data'!C241</f>
        <v>0</v>
      </c>
      <c r="D241" s="192">
        <f>'5 Driver Data'!D241</f>
        <v>0</v>
      </c>
      <c r="E241" s="191">
        <f>'5 Driver Data'!E241</f>
        <v>0</v>
      </c>
      <c r="F241" s="191">
        <f>'5 Driver Data'!F241</f>
        <v>0</v>
      </c>
      <c r="G241" s="191">
        <f>'5 Driver Data'!G241</f>
        <v>0</v>
      </c>
      <c r="H241" s="191">
        <f>'5 Driver Data'!H241</f>
        <v>0</v>
      </c>
      <c r="I241" s="191">
        <f>'5 Driver Data'!I241</f>
        <v>0</v>
      </c>
      <c r="J241" s="191">
        <f>'5 Driver Data'!J241</f>
        <v>0</v>
      </c>
      <c r="K241" s="206">
        <f>'5 Driver Data'!K241</f>
        <v>0</v>
      </c>
      <c r="L241" s="1"/>
      <c r="M241" s="216" t="str">
        <f>IF(D241=0,"Blank",'3 Model Input'!E$44*'3 Model Input'!E$45)</f>
        <v>Blank</v>
      </c>
      <c r="N241" s="197" t="str">
        <f t="shared" si="60"/>
        <v>Blank</v>
      </c>
      <c r="O241" s="197" t="str">
        <f>IF(D241=0,"Blank",'3 Model Input'!E$49*(1-'3 Model Input'!E$51))</f>
        <v>Blank</v>
      </c>
      <c r="P241" s="197" t="str">
        <f t="shared" si="61"/>
        <v>Blank</v>
      </c>
      <c r="Q241" s="197" t="str">
        <f>IF(D241=0,"Blank",IF(D241="BEV",E241*(1-'3 Model Input'!E$54), E241))</f>
        <v>Blank</v>
      </c>
      <c r="R241" s="198" t="str">
        <f>IF(D241=0,"Blank",IF(D241="PHEV",F241/G241,F241*(1-'3 Model Input'!E$54)/G241))</f>
        <v>Blank</v>
      </c>
      <c r="S241" s="198" t="str">
        <f>IF(D241=0,"Blank",IF(D241="PHEV",MIN(M241,E241),MIN(M241,(E241*(1-'3 Model Input'!E$54)))))</f>
        <v>Blank</v>
      </c>
      <c r="T241" s="217" t="str">
        <f t="shared" si="62"/>
        <v>Blank</v>
      </c>
      <c r="U241" s="89"/>
      <c r="V241" s="216" t="str">
        <f>IF(D241=0,"Blank",P241*'3 Model Input'!E$50)</f>
        <v>Blank</v>
      </c>
      <c r="W241" s="197" t="str">
        <f t="shared" si="63"/>
        <v>Blank</v>
      </c>
      <c r="X241" s="197" t="str">
        <f t="shared" si="64"/>
        <v>Blank</v>
      </c>
      <c r="Y241" s="197" t="str">
        <f t="shared" si="65"/>
        <v>Blank</v>
      </c>
      <c r="Z241" s="197" t="str">
        <f t="shared" si="66"/>
        <v>Blank</v>
      </c>
      <c r="AA241" s="223" t="str" cm="1">
        <f t="array" ref="AA241">_xlfn.IFS(ISTEXT('3 Model Input'!F$70),"Missing",ISTEXT('3 Model Input'!I$70),"Missing",ISNUMBER('3 Model Input'!K$70),'3 Model Input'!K$70*P241)</f>
        <v>Missing</v>
      </c>
      <c r="AB241" s="89"/>
      <c r="AC241" s="227" t="str" cm="1">
        <f t="array" ref="AC241">IF(D241=0,"Blank",_xlfn.IFS('3 Model Input'!E$61=1,(V241*G241)/T241,'3 Model Input'!E$61=2,(W241*G241)/T241,'3 Model Input'!E$61=3,(X241*G241)/T241,'3 Model Input'!E$61=4,(Y241*G241)/T241,'3 Model Input'!E$61=5,(Z241*G241)/T241, ISTEXT('3 Model Input'!E$61),"Missing",'3 Model Input'!E$61=6,(AA241*G241)/T241))</f>
        <v>Blank</v>
      </c>
      <c r="AD241" s="202" t="str">
        <f t="shared" si="67"/>
        <v>Blank</v>
      </c>
      <c r="AE241" s="202" t="str">
        <f t="shared" si="68"/>
        <v>Blank</v>
      </c>
      <c r="AF241" s="217" t="str">
        <f t="shared" si="69"/>
        <v>Blank</v>
      </c>
      <c r="AG241" s="9" t="str" cm="1">
        <f t="array" ref="AG241">_xlfn.IFS(ISNUMBER(AC241), "", ISNUMBER(SEARCH("Blank", AC241)), "", ISERROR(AC241), "Bad input on tab 3")</f>
        <v/>
      </c>
    </row>
    <row r="242" spans="2:33" ht="15" customHeight="1" x14ac:dyDescent="0.75">
      <c r="B242" s="205" t="str">
        <f>'5 Driver Data'!B242</f>
        <v>0234</v>
      </c>
      <c r="C242" s="193">
        <f>'5 Driver Data'!C242</f>
        <v>0</v>
      </c>
      <c r="D242" s="192">
        <f>'5 Driver Data'!D242</f>
        <v>0</v>
      </c>
      <c r="E242" s="191">
        <f>'5 Driver Data'!E242</f>
        <v>0</v>
      </c>
      <c r="F242" s="191">
        <f>'5 Driver Data'!F242</f>
        <v>0</v>
      </c>
      <c r="G242" s="191">
        <f>'5 Driver Data'!G242</f>
        <v>0</v>
      </c>
      <c r="H242" s="191">
        <f>'5 Driver Data'!H242</f>
        <v>0</v>
      </c>
      <c r="I242" s="191">
        <f>'5 Driver Data'!I242</f>
        <v>0</v>
      </c>
      <c r="J242" s="191">
        <f>'5 Driver Data'!J242</f>
        <v>0</v>
      </c>
      <c r="K242" s="206">
        <f>'5 Driver Data'!K242</f>
        <v>0</v>
      </c>
      <c r="L242" s="1"/>
      <c r="M242" s="216" t="str">
        <f>IF(D242=0,"Blank",'3 Model Input'!E$44*'3 Model Input'!E$45)</f>
        <v>Blank</v>
      </c>
      <c r="N242" s="197" t="str">
        <f t="shared" si="60"/>
        <v>Blank</v>
      </c>
      <c r="O242" s="197" t="str">
        <f>IF(D242=0,"Blank",'3 Model Input'!E$49*(1-'3 Model Input'!E$51))</f>
        <v>Blank</v>
      </c>
      <c r="P242" s="197" t="str">
        <f t="shared" si="61"/>
        <v>Blank</v>
      </c>
      <c r="Q242" s="197" t="str">
        <f>IF(D242=0,"Blank",IF(D242="BEV",E242*(1-'3 Model Input'!E$54), E242))</f>
        <v>Blank</v>
      </c>
      <c r="R242" s="198" t="str">
        <f>IF(D242=0,"Blank",IF(D242="PHEV",F242/G242,F242*(1-'3 Model Input'!E$54)/G242))</f>
        <v>Blank</v>
      </c>
      <c r="S242" s="198" t="str">
        <f>IF(D242=0,"Blank",IF(D242="PHEV",MIN(M242,E242),MIN(M242,(E242*(1-'3 Model Input'!E$54)))))</f>
        <v>Blank</v>
      </c>
      <c r="T242" s="217" t="str">
        <f t="shared" si="62"/>
        <v>Blank</v>
      </c>
      <c r="U242" s="89"/>
      <c r="V242" s="216" t="str">
        <f>IF(D242=0,"Blank",P242*'3 Model Input'!E$50)</f>
        <v>Blank</v>
      </c>
      <c r="W242" s="197" t="str">
        <f t="shared" si="63"/>
        <v>Blank</v>
      </c>
      <c r="X242" s="197" t="str">
        <f t="shared" si="64"/>
        <v>Blank</v>
      </c>
      <c r="Y242" s="197" t="str">
        <f t="shared" si="65"/>
        <v>Blank</v>
      </c>
      <c r="Z242" s="197" t="str">
        <f t="shared" si="66"/>
        <v>Blank</v>
      </c>
      <c r="AA242" s="223" t="str" cm="1">
        <f t="array" ref="AA242">_xlfn.IFS(ISTEXT('3 Model Input'!F$70),"Missing",ISTEXT('3 Model Input'!I$70),"Missing",ISNUMBER('3 Model Input'!K$70),'3 Model Input'!K$70*P242)</f>
        <v>Missing</v>
      </c>
      <c r="AB242" s="89"/>
      <c r="AC242" s="227" t="str" cm="1">
        <f t="array" ref="AC242">IF(D242=0,"Blank",_xlfn.IFS('3 Model Input'!E$61=1,(V242*G242)/T242,'3 Model Input'!E$61=2,(W242*G242)/T242,'3 Model Input'!E$61=3,(X242*G242)/T242,'3 Model Input'!E$61=4,(Y242*G242)/T242,'3 Model Input'!E$61=5,(Z242*G242)/T242, ISTEXT('3 Model Input'!E$61),"Missing",'3 Model Input'!E$61=6,(AA242*G242)/T242))</f>
        <v>Blank</v>
      </c>
      <c r="AD242" s="202" t="str">
        <f t="shared" si="67"/>
        <v>Blank</v>
      </c>
      <c r="AE242" s="202" t="str">
        <f t="shared" si="68"/>
        <v>Blank</v>
      </c>
      <c r="AF242" s="217" t="str">
        <f t="shared" si="69"/>
        <v>Blank</v>
      </c>
      <c r="AG242" s="9" t="str" cm="1">
        <f t="array" ref="AG242">_xlfn.IFS(ISNUMBER(AC242), "", ISNUMBER(SEARCH("Blank", AC242)), "", ISERROR(AC242), "Bad input on tab 3")</f>
        <v/>
      </c>
    </row>
    <row r="243" spans="2:33" ht="15" customHeight="1" x14ac:dyDescent="0.75">
      <c r="B243" s="205" t="str">
        <f>'5 Driver Data'!B243</f>
        <v>0235</v>
      </c>
      <c r="C243" s="193">
        <f>'5 Driver Data'!C243</f>
        <v>0</v>
      </c>
      <c r="D243" s="192">
        <f>'5 Driver Data'!D243</f>
        <v>0</v>
      </c>
      <c r="E243" s="191">
        <f>'5 Driver Data'!E243</f>
        <v>0</v>
      </c>
      <c r="F243" s="191">
        <f>'5 Driver Data'!F243</f>
        <v>0</v>
      </c>
      <c r="G243" s="191">
        <f>'5 Driver Data'!G243</f>
        <v>0</v>
      </c>
      <c r="H243" s="191">
        <f>'5 Driver Data'!H243</f>
        <v>0</v>
      </c>
      <c r="I243" s="191">
        <f>'5 Driver Data'!I243</f>
        <v>0</v>
      </c>
      <c r="J243" s="191">
        <f>'5 Driver Data'!J243</f>
        <v>0</v>
      </c>
      <c r="K243" s="206">
        <f>'5 Driver Data'!K243</f>
        <v>0</v>
      </c>
      <c r="L243" s="1"/>
      <c r="M243" s="216" t="str">
        <f>IF(D243=0,"Blank",'3 Model Input'!E$44*'3 Model Input'!E$45)</f>
        <v>Blank</v>
      </c>
      <c r="N243" s="197" t="str">
        <f t="shared" si="60"/>
        <v>Blank</v>
      </c>
      <c r="O243" s="197" t="str">
        <f>IF(D243=0,"Blank",'3 Model Input'!E$49*(1-'3 Model Input'!E$51))</f>
        <v>Blank</v>
      </c>
      <c r="P243" s="197" t="str">
        <f t="shared" si="61"/>
        <v>Blank</v>
      </c>
      <c r="Q243" s="197" t="str">
        <f>IF(D243=0,"Blank",IF(D243="BEV",E243*(1-'3 Model Input'!E$54), E243))</f>
        <v>Blank</v>
      </c>
      <c r="R243" s="198" t="str">
        <f>IF(D243=0,"Blank",IF(D243="PHEV",F243/G243,F243*(1-'3 Model Input'!E$54)/G243))</f>
        <v>Blank</v>
      </c>
      <c r="S243" s="198" t="str">
        <f>IF(D243=0,"Blank",IF(D243="PHEV",MIN(M243,E243),MIN(M243,(E243*(1-'3 Model Input'!E$54)))))</f>
        <v>Blank</v>
      </c>
      <c r="T243" s="217" t="str">
        <f t="shared" si="62"/>
        <v>Blank</v>
      </c>
      <c r="U243" s="89"/>
      <c r="V243" s="216" t="str">
        <f>IF(D243=0,"Blank",P243*'3 Model Input'!E$50)</f>
        <v>Blank</v>
      </c>
      <c r="W243" s="197" t="str">
        <f t="shared" si="63"/>
        <v>Blank</v>
      </c>
      <c r="X243" s="197" t="str">
        <f t="shared" si="64"/>
        <v>Blank</v>
      </c>
      <c r="Y243" s="197" t="str">
        <f t="shared" si="65"/>
        <v>Blank</v>
      </c>
      <c r="Z243" s="197" t="str">
        <f t="shared" si="66"/>
        <v>Blank</v>
      </c>
      <c r="AA243" s="223" t="str" cm="1">
        <f t="array" ref="AA243">_xlfn.IFS(ISTEXT('3 Model Input'!F$70),"Missing",ISTEXT('3 Model Input'!I$70),"Missing",ISNUMBER('3 Model Input'!K$70),'3 Model Input'!K$70*P243)</f>
        <v>Missing</v>
      </c>
      <c r="AB243" s="89"/>
      <c r="AC243" s="227" t="str" cm="1">
        <f t="array" ref="AC243">IF(D243=0,"Blank",_xlfn.IFS('3 Model Input'!E$61=1,(V243*G243)/T243,'3 Model Input'!E$61=2,(W243*G243)/T243,'3 Model Input'!E$61=3,(X243*G243)/T243,'3 Model Input'!E$61=4,(Y243*G243)/T243,'3 Model Input'!E$61=5,(Z243*G243)/T243, ISTEXT('3 Model Input'!E$61),"Missing",'3 Model Input'!E$61=6,(AA243*G243)/T243))</f>
        <v>Blank</v>
      </c>
      <c r="AD243" s="202" t="str">
        <f t="shared" si="67"/>
        <v>Blank</v>
      </c>
      <c r="AE243" s="202" t="str">
        <f t="shared" si="68"/>
        <v>Blank</v>
      </c>
      <c r="AF243" s="217" t="str">
        <f t="shared" si="69"/>
        <v>Blank</v>
      </c>
      <c r="AG243" s="9" t="str" cm="1">
        <f t="array" ref="AG243">_xlfn.IFS(ISNUMBER(AC243), "", ISNUMBER(SEARCH("Blank", AC243)), "", ISERROR(AC243), "Bad input on tab 3")</f>
        <v/>
      </c>
    </row>
    <row r="244" spans="2:33" ht="15" customHeight="1" x14ac:dyDescent="0.75">
      <c r="B244" s="205" t="str">
        <f>'5 Driver Data'!B244</f>
        <v>0236</v>
      </c>
      <c r="C244" s="193">
        <f>'5 Driver Data'!C244</f>
        <v>0</v>
      </c>
      <c r="D244" s="192">
        <f>'5 Driver Data'!D244</f>
        <v>0</v>
      </c>
      <c r="E244" s="191">
        <f>'5 Driver Data'!E244</f>
        <v>0</v>
      </c>
      <c r="F244" s="191">
        <f>'5 Driver Data'!F244</f>
        <v>0</v>
      </c>
      <c r="G244" s="191">
        <f>'5 Driver Data'!G244</f>
        <v>0</v>
      </c>
      <c r="H244" s="191">
        <f>'5 Driver Data'!H244</f>
        <v>0</v>
      </c>
      <c r="I244" s="191">
        <f>'5 Driver Data'!I244</f>
        <v>0</v>
      </c>
      <c r="J244" s="191">
        <f>'5 Driver Data'!J244</f>
        <v>0</v>
      </c>
      <c r="K244" s="206">
        <f>'5 Driver Data'!K244</f>
        <v>0</v>
      </c>
      <c r="L244" s="1"/>
      <c r="M244" s="216" t="str">
        <f>IF(D244=0,"Blank",'3 Model Input'!E$44*'3 Model Input'!E$45)</f>
        <v>Blank</v>
      </c>
      <c r="N244" s="197" t="str">
        <f t="shared" si="60"/>
        <v>Blank</v>
      </c>
      <c r="O244" s="197" t="str">
        <f>IF(D244=0,"Blank",'3 Model Input'!E$49*(1-'3 Model Input'!E$51))</f>
        <v>Blank</v>
      </c>
      <c r="P244" s="197" t="str">
        <f t="shared" si="61"/>
        <v>Blank</v>
      </c>
      <c r="Q244" s="197" t="str">
        <f>IF(D244=0,"Blank",IF(D244="BEV",E244*(1-'3 Model Input'!E$54), E244))</f>
        <v>Blank</v>
      </c>
      <c r="R244" s="198" t="str">
        <f>IF(D244=0,"Blank",IF(D244="PHEV",F244/G244,F244*(1-'3 Model Input'!E$54)/G244))</f>
        <v>Blank</v>
      </c>
      <c r="S244" s="198" t="str">
        <f>IF(D244=0,"Blank",IF(D244="PHEV",MIN(M244,E244),MIN(M244,(E244*(1-'3 Model Input'!E$54)))))</f>
        <v>Blank</v>
      </c>
      <c r="T244" s="217" t="str">
        <f t="shared" si="62"/>
        <v>Blank</v>
      </c>
      <c r="U244" s="89"/>
      <c r="V244" s="216" t="str">
        <f>IF(D244=0,"Blank",P244*'3 Model Input'!E$50)</f>
        <v>Blank</v>
      </c>
      <c r="W244" s="197" t="str">
        <f t="shared" si="63"/>
        <v>Blank</v>
      </c>
      <c r="X244" s="197" t="str">
        <f t="shared" si="64"/>
        <v>Blank</v>
      </c>
      <c r="Y244" s="197" t="str">
        <f t="shared" si="65"/>
        <v>Blank</v>
      </c>
      <c r="Z244" s="197" t="str">
        <f t="shared" si="66"/>
        <v>Blank</v>
      </c>
      <c r="AA244" s="223" t="str" cm="1">
        <f t="array" ref="AA244">_xlfn.IFS(ISTEXT('3 Model Input'!F$70),"Missing",ISTEXT('3 Model Input'!I$70),"Missing",ISNUMBER('3 Model Input'!K$70),'3 Model Input'!K$70*P244)</f>
        <v>Missing</v>
      </c>
      <c r="AB244" s="89"/>
      <c r="AC244" s="227" t="str" cm="1">
        <f t="array" ref="AC244">IF(D244=0,"Blank",_xlfn.IFS('3 Model Input'!E$61=1,(V244*G244)/T244,'3 Model Input'!E$61=2,(W244*G244)/T244,'3 Model Input'!E$61=3,(X244*G244)/T244,'3 Model Input'!E$61=4,(Y244*G244)/T244,'3 Model Input'!E$61=5,(Z244*G244)/T244, ISTEXT('3 Model Input'!E$61),"Missing",'3 Model Input'!E$61=6,(AA244*G244)/T244))</f>
        <v>Blank</v>
      </c>
      <c r="AD244" s="202" t="str">
        <f t="shared" si="67"/>
        <v>Blank</v>
      </c>
      <c r="AE244" s="202" t="str">
        <f t="shared" si="68"/>
        <v>Blank</v>
      </c>
      <c r="AF244" s="217" t="str">
        <f t="shared" si="69"/>
        <v>Blank</v>
      </c>
      <c r="AG244" s="9" t="str" cm="1">
        <f t="array" ref="AG244">_xlfn.IFS(ISNUMBER(AC244), "", ISNUMBER(SEARCH("Blank", AC244)), "", ISERROR(AC244), "Bad input on tab 3")</f>
        <v/>
      </c>
    </row>
    <row r="245" spans="2:33" ht="15" customHeight="1" x14ac:dyDescent="0.75">
      <c r="B245" s="205" t="str">
        <f>'5 Driver Data'!B245</f>
        <v>0237</v>
      </c>
      <c r="C245" s="193">
        <f>'5 Driver Data'!C245</f>
        <v>0</v>
      </c>
      <c r="D245" s="192">
        <f>'5 Driver Data'!D245</f>
        <v>0</v>
      </c>
      <c r="E245" s="191">
        <f>'5 Driver Data'!E245</f>
        <v>0</v>
      </c>
      <c r="F245" s="191">
        <f>'5 Driver Data'!F245</f>
        <v>0</v>
      </c>
      <c r="G245" s="191">
        <f>'5 Driver Data'!G245</f>
        <v>0</v>
      </c>
      <c r="H245" s="191">
        <f>'5 Driver Data'!H245</f>
        <v>0</v>
      </c>
      <c r="I245" s="191">
        <f>'5 Driver Data'!I245</f>
        <v>0</v>
      </c>
      <c r="J245" s="191">
        <f>'5 Driver Data'!J245</f>
        <v>0</v>
      </c>
      <c r="K245" s="206">
        <f>'5 Driver Data'!K245</f>
        <v>0</v>
      </c>
      <c r="L245" s="1"/>
      <c r="M245" s="216" t="str">
        <f>IF(D245=0,"Blank",'3 Model Input'!E$44*'3 Model Input'!E$45)</f>
        <v>Blank</v>
      </c>
      <c r="N245" s="197" t="str">
        <f t="shared" si="60"/>
        <v>Blank</v>
      </c>
      <c r="O245" s="197" t="str">
        <f>IF(D245=0,"Blank",'3 Model Input'!E$49*(1-'3 Model Input'!E$51))</f>
        <v>Blank</v>
      </c>
      <c r="P245" s="197" t="str">
        <f t="shared" si="61"/>
        <v>Blank</v>
      </c>
      <c r="Q245" s="197" t="str">
        <f>IF(D245=0,"Blank",IF(D245="BEV",E245*(1-'3 Model Input'!E$54), E245))</f>
        <v>Blank</v>
      </c>
      <c r="R245" s="198" t="str">
        <f>IF(D245=0,"Blank",IF(D245="PHEV",F245/G245,F245*(1-'3 Model Input'!E$54)/G245))</f>
        <v>Blank</v>
      </c>
      <c r="S245" s="198" t="str">
        <f>IF(D245=0,"Blank",IF(D245="PHEV",MIN(M245,E245),MIN(M245,(E245*(1-'3 Model Input'!E$54)))))</f>
        <v>Blank</v>
      </c>
      <c r="T245" s="217" t="str">
        <f t="shared" si="62"/>
        <v>Blank</v>
      </c>
      <c r="U245" s="89"/>
      <c r="V245" s="216" t="str">
        <f>IF(D245=0,"Blank",P245*'3 Model Input'!E$50)</f>
        <v>Blank</v>
      </c>
      <c r="W245" s="197" t="str">
        <f t="shared" si="63"/>
        <v>Blank</v>
      </c>
      <c r="X245" s="197" t="str">
        <f t="shared" si="64"/>
        <v>Blank</v>
      </c>
      <c r="Y245" s="197" t="str">
        <f t="shared" si="65"/>
        <v>Blank</v>
      </c>
      <c r="Z245" s="197" t="str">
        <f t="shared" si="66"/>
        <v>Blank</v>
      </c>
      <c r="AA245" s="223" t="str" cm="1">
        <f t="array" ref="AA245">_xlfn.IFS(ISTEXT('3 Model Input'!F$70),"Missing",ISTEXT('3 Model Input'!I$70),"Missing",ISNUMBER('3 Model Input'!K$70),'3 Model Input'!K$70*P245)</f>
        <v>Missing</v>
      </c>
      <c r="AB245" s="89"/>
      <c r="AC245" s="227" t="str" cm="1">
        <f t="array" ref="AC245">IF(D245=0,"Blank",_xlfn.IFS('3 Model Input'!E$61=1,(V245*G245)/T245,'3 Model Input'!E$61=2,(W245*G245)/T245,'3 Model Input'!E$61=3,(X245*G245)/T245,'3 Model Input'!E$61=4,(Y245*G245)/T245,'3 Model Input'!E$61=5,(Z245*G245)/T245, ISTEXT('3 Model Input'!E$61),"Missing",'3 Model Input'!E$61=6,(AA245*G245)/T245))</f>
        <v>Blank</v>
      </c>
      <c r="AD245" s="202" t="str">
        <f t="shared" si="67"/>
        <v>Blank</v>
      </c>
      <c r="AE245" s="202" t="str">
        <f t="shared" si="68"/>
        <v>Blank</v>
      </c>
      <c r="AF245" s="217" t="str">
        <f t="shared" si="69"/>
        <v>Blank</v>
      </c>
      <c r="AG245" s="9" t="str" cm="1">
        <f t="array" ref="AG245">_xlfn.IFS(ISNUMBER(AC245), "", ISNUMBER(SEARCH("Blank", AC245)), "", ISERROR(AC245), "Bad input on tab 3")</f>
        <v/>
      </c>
    </row>
    <row r="246" spans="2:33" ht="15" customHeight="1" x14ac:dyDescent="0.75">
      <c r="B246" s="205" t="str">
        <f>'5 Driver Data'!B246</f>
        <v>0238</v>
      </c>
      <c r="C246" s="193">
        <f>'5 Driver Data'!C246</f>
        <v>0</v>
      </c>
      <c r="D246" s="192">
        <f>'5 Driver Data'!D246</f>
        <v>0</v>
      </c>
      <c r="E246" s="191">
        <f>'5 Driver Data'!E246</f>
        <v>0</v>
      </c>
      <c r="F246" s="191">
        <f>'5 Driver Data'!F246</f>
        <v>0</v>
      </c>
      <c r="G246" s="191">
        <f>'5 Driver Data'!G246</f>
        <v>0</v>
      </c>
      <c r="H246" s="191">
        <f>'5 Driver Data'!H246</f>
        <v>0</v>
      </c>
      <c r="I246" s="191">
        <f>'5 Driver Data'!I246</f>
        <v>0</v>
      </c>
      <c r="J246" s="191">
        <f>'5 Driver Data'!J246</f>
        <v>0</v>
      </c>
      <c r="K246" s="206">
        <f>'5 Driver Data'!K246</f>
        <v>0</v>
      </c>
      <c r="L246" s="1"/>
      <c r="M246" s="216" t="str">
        <f>IF(D246=0,"Blank",'3 Model Input'!E$44*'3 Model Input'!E$45)</f>
        <v>Blank</v>
      </c>
      <c r="N246" s="197" t="str">
        <f t="shared" si="60"/>
        <v>Blank</v>
      </c>
      <c r="O246" s="197" t="str">
        <f>IF(D246=0,"Blank",'3 Model Input'!E$49*(1-'3 Model Input'!E$51))</f>
        <v>Blank</v>
      </c>
      <c r="P246" s="197" t="str">
        <f t="shared" si="61"/>
        <v>Blank</v>
      </c>
      <c r="Q246" s="197" t="str">
        <f>IF(D246=0,"Blank",IF(D246="BEV",E246*(1-'3 Model Input'!E$54), E246))</f>
        <v>Blank</v>
      </c>
      <c r="R246" s="198" t="str">
        <f>IF(D246=0,"Blank",IF(D246="PHEV",F246/G246,F246*(1-'3 Model Input'!E$54)/G246))</f>
        <v>Blank</v>
      </c>
      <c r="S246" s="198" t="str">
        <f>IF(D246=0,"Blank",IF(D246="PHEV",MIN(M246,E246),MIN(M246,(E246*(1-'3 Model Input'!E$54)))))</f>
        <v>Blank</v>
      </c>
      <c r="T246" s="217" t="str">
        <f t="shared" si="62"/>
        <v>Blank</v>
      </c>
      <c r="U246" s="89"/>
      <c r="V246" s="216" t="str">
        <f>IF(D246=0,"Blank",P246*'3 Model Input'!E$50)</f>
        <v>Blank</v>
      </c>
      <c r="W246" s="197" t="str">
        <f t="shared" si="63"/>
        <v>Blank</v>
      </c>
      <c r="X246" s="197" t="str">
        <f t="shared" si="64"/>
        <v>Blank</v>
      </c>
      <c r="Y246" s="197" t="str">
        <f t="shared" si="65"/>
        <v>Blank</v>
      </c>
      <c r="Z246" s="197" t="str">
        <f t="shared" si="66"/>
        <v>Blank</v>
      </c>
      <c r="AA246" s="223" t="str" cm="1">
        <f t="array" ref="AA246">_xlfn.IFS(ISTEXT('3 Model Input'!F$70),"Missing",ISTEXT('3 Model Input'!I$70),"Missing",ISNUMBER('3 Model Input'!K$70),'3 Model Input'!K$70*P246)</f>
        <v>Missing</v>
      </c>
      <c r="AB246" s="89"/>
      <c r="AC246" s="227" t="str" cm="1">
        <f t="array" ref="AC246">IF(D246=0,"Blank",_xlfn.IFS('3 Model Input'!E$61=1,(V246*G246)/T246,'3 Model Input'!E$61=2,(W246*G246)/T246,'3 Model Input'!E$61=3,(X246*G246)/T246,'3 Model Input'!E$61=4,(Y246*G246)/T246,'3 Model Input'!E$61=5,(Z246*G246)/T246, ISTEXT('3 Model Input'!E$61),"Missing",'3 Model Input'!E$61=6,(AA246*G246)/T246))</f>
        <v>Blank</v>
      </c>
      <c r="AD246" s="202" t="str">
        <f t="shared" si="67"/>
        <v>Blank</v>
      </c>
      <c r="AE246" s="202" t="str">
        <f t="shared" si="68"/>
        <v>Blank</v>
      </c>
      <c r="AF246" s="217" t="str">
        <f t="shared" si="69"/>
        <v>Blank</v>
      </c>
      <c r="AG246" s="9" t="str" cm="1">
        <f t="array" ref="AG246">_xlfn.IFS(ISNUMBER(AC246), "", ISNUMBER(SEARCH("Blank", AC246)), "", ISERROR(AC246), "Bad input on tab 3")</f>
        <v/>
      </c>
    </row>
    <row r="247" spans="2:33" ht="15" customHeight="1" x14ac:dyDescent="0.75">
      <c r="B247" s="205" t="str">
        <f>'5 Driver Data'!B247</f>
        <v>0239</v>
      </c>
      <c r="C247" s="193">
        <f>'5 Driver Data'!C247</f>
        <v>0</v>
      </c>
      <c r="D247" s="192">
        <f>'5 Driver Data'!D247</f>
        <v>0</v>
      </c>
      <c r="E247" s="191">
        <f>'5 Driver Data'!E247</f>
        <v>0</v>
      </c>
      <c r="F247" s="191">
        <f>'5 Driver Data'!F247</f>
        <v>0</v>
      </c>
      <c r="G247" s="191">
        <f>'5 Driver Data'!G247</f>
        <v>0</v>
      </c>
      <c r="H247" s="191">
        <f>'5 Driver Data'!H247</f>
        <v>0</v>
      </c>
      <c r="I247" s="191">
        <f>'5 Driver Data'!I247</f>
        <v>0</v>
      </c>
      <c r="J247" s="191">
        <f>'5 Driver Data'!J247</f>
        <v>0</v>
      </c>
      <c r="K247" s="206">
        <f>'5 Driver Data'!K247</f>
        <v>0</v>
      </c>
      <c r="L247" s="1"/>
      <c r="M247" s="216" t="str">
        <f>IF(D247=0,"Blank",'3 Model Input'!E$44*'3 Model Input'!E$45)</f>
        <v>Blank</v>
      </c>
      <c r="N247" s="197" t="str">
        <f t="shared" si="60"/>
        <v>Blank</v>
      </c>
      <c r="O247" s="197" t="str">
        <f>IF(D247=0,"Blank",'3 Model Input'!E$49*(1-'3 Model Input'!E$51))</f>
        <v>Blank</v>
      </c>
      <c r="P247" s="197" t="str">
        <f t="shared" si="61"/>
        <v>Blank</v>
      </c>
      <c r="Q247" s="197" t="str">
        <f>IF(D247=0,"Blank",IF(D247="BEV",E247*(1-'3 Model Input'!E$54), E247))</f>
        <v>Blank</v>
      </c>
      <c r="R247" s="198" t="str">
        <f>IF(D247=0,"Blank",IF(D247="PHEV",F247/G247,F247*(1-'3 Model Input'!E$54)/G247))</f>
        <v>Blank</v>
      </c>
      <c r="S247" s="198" t="str">
        <f>IF(D247=0,"Blank",IF(D247="PHEV",MIN(M247,E247),MIN(M247,(E247*(1-'3 Model Input'!E$54)))))</f>
        <v>Blank</v>
      </c>
      <c r="T247" s="217" t="str">
        <f t="shared" si="62"/>
        <v>Blank</v>
      </c>
      <c r="U247" s="89"/>
      <c r="V247" s="216" t="str">
        <f>IF(D247=0,"Blank",P247*'3 Model Input'!E$50)</f>
        <v>Blank</v>
      </c>
      <c r="W247" s="197" t="str">
        <f t="shared" si="63"/>
        <v>Blank</v>
      </c>
      <c r="X247" s="197" t="str">
        <f t="shared" si="64"/>
        <v>Blank</v>
      </c>
      <c r="Y247" s="197" t="str">
        <f t="shared" si="65"/>
        <v>Blank</v>
      </c>
      <c r="Z247" s="197" t="str">
        <f t="shared" si="66"/>
        <v>Blank</v>
      </c>
      <c r="AA247" s="223" t="str" cm="1">
        <f t="array" ref="AA247">_xlfn.IFS(ISTEXT('3 Model Input'!F$70),"Missing",ISTEXT('3 Model Input'!I$70),"Missing",ISNUMBER('3 Model Input'!K$70),'3 Model Input'!K$70*P247)</f>
        <v>Missing</v>
      </c>
      <c r="AB247" s="89"/>
      <c r="AC247" s="227" t="str" cm="1">
        <f t="array" ref="AC247">IF(D247=0,"Blank",_xlfn.IFS('3 Model Input'!E$61=1,(V247*G247)/T247,'3 Model Input'!E$61=2,(W247*G247)/T247,'3 Model Input'!E$61=3,(X247*G247)/T247,'3 Model Input'!E$61=4,(Y247*G247)/T247,'3 Model Input'!E$61=5,(Z247*G247)/T247, ISTEXT('3 Model Input'!E$61),"Missing",'3 Model Input'!E$61=6,(AA247*G247)/T247))</f>
        <v>Blank</v>
      </c>
      <c r="AD247" s="202" t="str">
        <f t="shared" si="67"/>
        <v>Blank</v>
      </c>
      <c r="AE247" s="202" t="str">
        <f t="shared" si="68"/>
        <v>Blank</v>
      </c>
      <c r="AF247" s="217" t="str">
        <f t="shared" si="69"/>
        <v>Blank</v>
      </c>
      <c r="AG247" s="9" t="str" cm="1">
        <f t="array" ref="AG247">_xlfn.IFS(ISNUMBER(AC247), "", ISNUMBER(SEARCH("Blank", AC247)), "", ISERROR(AC247), "Bad input on tab 3")</f>
        <v/>
      </c>
    </row>
    <row r="248" spans="2:33" ht="15" customHeight="1" x14ac:dyDescent="0.75">
      <c r="B248" s="205" t="str">
        <f>'5 Driver Data'!B248</f>
        <v>0240</v>
      </c>
      <c r="C248" s="193">
        <f>'5 Driver Data'!C248</f>
        <v>0</v>
      </c>
      <c r="D248" s="192">
        <f>'5 Driver Data'!D248</f>
        <v>0</v>
      </c>
      <c r="E248" s="191">
        <f>'5 Driver Data'!E248</f>
        <v>0</v>
      </c>
      <c r="F248" s="191">
        <f>'5 Driver Data'!F248</f>
        <v>0</v>
      </c>
      <c r="G248" s="191">
        <f>'5 Driver Data'!G248</f>
        <v>0</v>
      </c>
      <c r="H248" s="191">
        <f>'5 Driver Data'!H248</f>
        <v>0</v>
      </c>
      <c r="I248" s="191">
        <f>'5 Driver Data'!I248</f>
        <v>0</v>
      </c>
      <c r="J248" s="191">
        <f>'5 Driver Data'!J248</f>
        <v>0</v>
      </c>
      <c r="K248" s="206">
        <f>'5 Driver Data'!K248</f>
        <v>0</v>
      </c>
      <c r="L248" s="1"/>
      <c r="M248" s="216" t="str">
        <f>IF(D248=0,"Blank",'3 Model Input'!E$44*'3 Model Input'!E$45)</f>
        <v>Blank</v>
      </c>
      <c r="N248" s="197" t="str">
        <f t="shared" si="60"/>
        <v>Blank</v>
      </c>
      <c r="O248" s="197" t="str">
        <f>IF(D248=0,"Blank",'3 Model Input'!E$49*(1-'3 Model Input'!E$51))</f>
        <v>Blank</v>
      </c>
      <c r="P248" s="197" t="str">
        <f t="shared" si="61"/>
        <v>Blank</v>
      </c>
      <c r="Q248" s="197" t="str">
        <f>IF(D248=0,"Blank",IF(D248="BEV",E248*(1-'3 Model Input'!E$54), E248))</f>
        <v>Blank</v>
      </c>
      <c r="R248" s="198" t="str">
        <f>IF(D248=0,"Blank",IF(D248="PHEV",F248/G248,F248*(1-'3 Model Input'!E$54)/G248))</f>
        <v>Blank</v>
      </c>
      <c r="S248" s="198" t="str">
        <f>IF(D248=0,"Blank",IF(D248="PHEV",MIN(M248,E248),MIN(M248,(E248*(1-'3 Model Input'!E$54)))))</f>
        <v>Blank</v>
      </c>
      <c r="T248" s="217" t="str">
        <f t="shared" si="62"/>
        <v>Blank</v>
      </c>
      <c r="U248" s="89"/>
      <c r="V248" s="216" t="str">
        <f>IF(D248=0,"Blank",P248*'3 Model Input'!E$50)</f>
        <v>Blank</v>
      </c>
      <c r="W248" s="197" t="str">
        <f t="shared" si="63"/>
        <v>Blank</v>
      </c>
      <c r="X248" s="197" t="str">
        <f t="shared" si="64"/>
        <v>Blank</v>
      </c>
      <c r="Y248" s="197" t="str">
        <f t="shared" si="65"/>
        <v>Blank</v>
      </c>
      <c r="Z248" s="197" t="str">
        <f t="shared" si="66"/>
        <v>Blank</v>
      </c>
      <c r="AA248" s="223" t="str" cm="1">
        <f t="array" ref="AA248">_xlfn.IFS(ISTEXT('3 Model Input'!F$70),"Missing",ISTEXT('3 Model Input'!I$70),"Missing",ISNUMBER('3 Model Input'!K$70),'3 Model Input'!K$70*P248)</f>
        <v>Missing</v>
      </c>
      <c r="AB248" s="89"/>
      <c r="AC248" s="227" t="str" cm="1">
        <f t="array" ref="AC248">IF(D248=0,"Blank",_xlfn.IFS('3 Model Input'!E$61=1,(V248*G248)/T248,'3 Model Input'!E$61=2,(W248*G248)/T248,'3 Model Input'!E$61=3,(X248*G248)/T248,'3 Model Input'!E$61=4,(Y248*G248)/T248,'3 Model Input'!E$61=5,(Z248*G248)/T248, ISTEXT('3 Model Input'!E$61),"Missing",'3 Model Input'!E$61=6,(AA248*G248)/T248))</f>
        <v>Blank</v>
      </c>
      <c r="AD248" s="202" t="str">
        <f t="shared" si="67"/>
        <v>Blank</v>
      </c>
      <c r="AE248" s="202" t="str">
        <f t="shared" si="68"/>
        <v>Blank</v>
      </c>
      <c r="AF248" s="217" t="str">
        <f t="shared" si="69"/>
        <v>Blank</v>
      </c>
      <c r="AG248" s="9" t="str" cm="1">
        <f t="array" ref="AG248">_xlfn.IFS(ISNUMBER(AC248), "", ISNUMBER(SEARCH("Blank", AC248)), "", ISERROR(AC248), "Bad input on tab 3")</f>
        <v/>
      </c>
    </row>
    <row r="249" spans="2:33" ht="15" customHeight="1" x14ac:dyDescent="0.75">
      <c r="B249" s="205" t="str">
        <f>'5 Driver Data'!B249</f>
        <v>0241</v>
      </c>
      <c r="C249" s="193">
        <f>'5 Driver Data'!C249</f>
        <v>0</v>
      </c>
      <c r="D249" s="192">
        <f>'5 Driver Data'!D249</f>
        <v>0</v>
      </c>
      <c r="E249" s="191">
        <f>'5 Driver Data'!E249</f>
        <v>0</v>
      </c>
      <c r="F249" s="191">
        <f>'5 Driver Data'!F249</f>
        <v>0</v>
      </c>
      <c r="G249" s="191">
        <f>'5 Driver Data'!G249</f>
        <v>0</v>
      </c>
      <c r="H249" s="191">
        <f>'5 Driver Data'!H249</f>
        <v>0</v>
      </c>
      <c r="I249" s="191">
        <f>'5 Driver Data'!I249</f>
        <v>0</v>
      </c>
      <c r="J249" s="191">
        <f>'5 Driver Data'!J249</f>
        <v>0</v>
      </c>
      <c r="K249" s="206">
        <f>'5 Driver Data'!K249</f>
        <v>0</v>
      </c>
      <c r="L249" s="1"/>
      <c r="M249" s="216" t="str">
        <f>IF(D249=0,"Blank",'3 Model Input'!E$44*'3 Model Input'!E$45)</f>
        <v>Blank</v>
      </c>
      <c r="N249" s="197" t="str">
        <f t="shared" si="60"/>
        <v>Blank</v>
      </c>
      <c r="O249" s="197" t="str">
        <f>IF(D249=0,"Blank",'3 Model Input'!E$49*(1-'3 Model Input'!E$51))</f>
        <v>Blank</v>
      </c>
      <c r="P249" s="197" t="str">
        <f t="shared" si="61"/>
        <v>Blank</v>
      </c>
      <c r="Q249" s="197" t="str">
        <f>IF(D249=0,"Blank",IF(D249="BEV",E249*(1-'3 Model Input'!E$54), E249))</f>
        <v>Blank</v>
      </c>
      <c r="R249" s="198" t="str">
        <f>IF(D249=0,"Blank",IF(D249="PHEV",F249/G249,F249*(1-'3 Model Input'!E$54)/G249))</f>
        <v>Blank</v>
      </c>
      <c r="S249" s="198" t="str">
        <f>IF(D249=0,"Blank",IF(D249="PHEV",MIN(M249,E249),MIN(M249,(E249*(1-'3 Model Input'!E$54)))))</f>
        <v>Blank</v>
      </c>
      <c r="T249" s="217" t="str">
        <f t="shared" si="62"/>
        <v>Blank</v>
      </c>
      <c r="U249" s="89"/>
      <c r="V249" s="216" t="str">
        <f>IF(D249=0,"Blank",P249*'3 Model Input'!E$50)</f>
        <v>Blank</v>
      </c>
      <c r="W249" s="197" t="str">
        <f t="shared" si="63"/>
        <v>Blank</v>
      </c>
      <c r="X249" s="197" t="str">
        <f t="shared" si="64"/>
        <v>Blank</v>
      </c>
      <c r="Y249" s="197" t="str">
        <f t="shared" si="65"/>
        <v>Blank</v>
      </c>
      <c r="Z249" s="197" t="str">
        <f t="shared" si="66"/>
        <v>Blank</v>
      </c>
      <c r="AA249" s="223" t="str" cm="1">
        <f t="array" ref="AA249">_xlfn.IFS(ISTEXT('3 Model Input'!F$70),"Missing",ISTEXT('3 Model Input'!I$70),"Missing",ISNUMBER('3 Model Input'!K$70),'3 Model Input'!K$70*P249)</f>
        <v>Missing</v>
      </c>
      <c r="AB249" s="89"/>
      <c r="AC249" s="227" t="str" cm="1">
        <f t="array" ref="AC249">IF(D249=0,"Blank",_xlfn.IFS('3 Model Input'!E$61=1,(V249*G249)/T249,'3 Model Input'!E$61=2,(W249*G249)/T249,'3 Model Input'!E$61=3,(X249*G249)/T249,'3 Model Input'!E$61=4,(Y249*G249)/T249,'3 Model Input'!E$61=5,(Z249*G249)/T249, ISTEXT('3 Model Input'!E$61),"Missing",'3 Model Input'!E$61=6,(AA249*G249)/T249))</f>
        <v>Blank</v>
      </c>
      <c r="AD249" s="202" t="str">
        <f t="shared" si="67"/>
        <v>Blank</v>
      </c>
      <c r="AE249" s="202" t="str">
        <f t="shared" si="68"/>
        <v>Blank</v>
      </c>
      <c r="AF249" s="217" t="str">
        <f t="shared" si="69"/>
        <v>Blank</v>
      </c>
      <c r="AG249" s="9" t="str" cm="1">
        <f t="array" ref="AG249">_xlfn.IFS(ISNUMBER(AC249), "", ISNUMBER(SEARCH("Blank", AC249)), "", ISERROR(AC249), "Bad input on tab 3")</f>
        <v/>
      </c>
    </row>
    <row r="250" spans="2:33" ht="15" customHeight="1" x14ac:dyDescent="0.75">
      <c r="B250" s="205" t="str">
        <f>'5 Driver Data'!B250</f>
        <v>0242</v>
      </c>
      <c r="C250" s="193">
        <f>'5 Driver Data'!C250</f>
        <v>0</v>
      </c>
      <c r="D250" s="192">
        <f>'5 Driver Data'!D250</f>
        <v>0</v>
      </c>
      <c r="E250" s="191">
        <f>'5 Driver Data'!E250</f>
        <v>0</v>
      </c>
      <c r="F250" s="191">
        <f>'5 Driver Data'!F250</f>
        <v>0</v>
      </c>
      <c r="G250" s="191">
        <f>'5 Driver Data'!G250</f>
        <v>0</v>
      </c>
      <c r="H250" s="191">
        <f>'5 Driver Data'!H250</f>
        <v>0</v>
      </c>
      <c r="I250" s="191">
        <f>'5 Driver Data'!I250</f>
        <v>0</v>
      </c>
      <c r="J250" s="191">
        <f>'5 Driver Data'!J250</f>
        <v>0</v>
      </c>
      <c r="K250" s="206">
        <f>'5 Driver Data'!K250</f>
        <v>0</v>
      </c>
      <c r="L250" s="1"/>
      <c r="M250" s="216" t="str">
        <f>IF(D250=0,"Blank",'3 Model Input'!E$44*'3 Model Input'!E$45)</f>
        <v>Blank</v>
      </c>
      <c r="N250" s="197" t="str">
        <f t="shared" si="60"/>
        <v>Blank</v>
      </c>
      <c r="O250" s="197" t="str">
        <f>IF(D250=0,"Blank",'3 Model Input'!E$49*(1-'3 Model Input'!E$51))</f>
        <v>Blank</v>
      </c>
      <c r="P250" s="197" t="str">
        <f t="shared" si="61"/>
        <v>Blank</v>
      </c>
      <c r="Q250" s="197" t="str">
        <f>IF(D250=0,"Blank",IF(D250="BEV",E250*(1-'3 Model Input'!E$54), E250))</f>
        <v>Blank</v>
      </c>
      <c r="R250" s="198" t="str">
        <f>IF(D250=0,"Blank",IF(D250="PHEV",F250/G250,F250*(1-'3 Model Input'!E$54)/G250))</f>
        <v>Blank</v>
      </c>
      <c r="S250" s="198" t="str">
        <f>IF(D250=0,"Blank",IF(D250="PHEV",MIN(M250,E250),MIN(M250,(E250*(1-'3 Model Input'!E$54)))))</f>
        <v>Blank</v>
      </c>
      <c r="T250" s="217" t="str">
        <f t="shared" si="62"/>
        <v>Blank</v>
      </c>
      <c r="U250" s="89"/>
      <c r="V250" s="216" t="str">
        <f>IF(D250=0,"Blank",P250*'3 Model Input'!E$50)</f>
        <v>Blank</v>
      </c>
      <c r="W250" s="197" t="str">
        <f t="shared" si="63"/>
        <v>Blank</v>
      </c>
      <c r="X250" s="197" t="str">
        <f t="shared" si="64"/>
        <v>Blank</v>
      </c>
      <c r="Y250" s="197" t="str">
        <f t="shared" si="65"/>
        <v>Blank</v>
      </c>
      <c r="Z250" s="197" t="str">
        <f t="shared" si="66"/>
        <v>Blank</v>
      </c>
      <c r="AA250" s="223" t="str" cm="1">
        <f t="array" ref="AA250">_xlfn.IFS(ISTEXT('3 Model Input'!F$70),"Missing",ISTEXT('3 Model Input'!I$70),"Missing",ISNUMBER('3 Model Input'!K$70),'3 Model Input'!K$70*P250)</f>
        <v>Missing</v>
      </c>
      <c r="AB250" s="89"/>
      <c r="AC250" s="227" t="str" cm="1">
        <f t="array" ref="AC250">IF(D250=0,"Blank",_xlfn.IFS('3 Model Input'!E$61=1,(V250*G250)/T250,'3 Model Input'!E$61=2,(W250*G250)/T250,'3 Model Input'!E$61=3,(X250*G250)/T250,'3 Model Input'!E$61=4,(Y250*G250)/T250,'3 Model Input'!E$61=5,(Z250*G250)/T250, ISTEXT('3 Model Input'!E$61),"Missing",'3 Model Input'!E$61=6,(AA250*G250)/T250))</f>
        <v>Blank</v>
      </c>
      <c r="AD250" s="202" t="str">
        <f t="shared" si="67"/>
        <v>Blank</v>
      </c>
      <c r="AE250" s="202" t="str">
        <f t="shared" si="68"/>
        <v>Blank</v>
      </c>
      <c r="AF250" s="217" t="str">
        <f t="shared" si="69"/>
        <v>Blank</v>
      </c>
      <c r="AG250" s="9" t="str" cm="1">
        <f t="array" ref="AG250">_xlfn.IFS(ISNUMBER(AC250), "", ISNUMBER(SEARCH("Blank", AC250)), "", ISERROR(AC250), "Bad input on tab 3")</f>
        <v/>
      </c>
    </row>
    <row r="251" spans="2:33" ht="15" customHeight="1" x14ac:dyDescent="0.75">
      <c r="B251" s="205" t="str">
        <f>'5 Driver Data'!B251</f>
        <v>0243</v>
      </c>
      <c r="C251" s="193">
        <f>'5 Driver Data'!C251</f>
        <v>0</v>
      </c>
      <c r="D251" s="192">
        <f>'5 Driver Data'!D251</f>
        <v>0</v>
      </c>
      <c r="E251" s="191">
        <f>'5 Driver Data'!E251</f>
        <v>0</v>
      </c>
      <c r="F251" s="191">
        <f>'5 Driver Data'!F251</f>
        <v>0</v>
      </c>
      <c r="G251" s="191">
        <f>'5 Driver Data'!G251</f>
        <v>0</v>
      </c>
      <c r="H251" s="191">
        <f>'5 Driver Data'!H251</f>
        <v>0</v>
      </c>
      <c r="I251" s="191">
        <f>'5 Driver Data'!I251</f>
        <v>0</v>
      </c>
      <c r="J251" s="191">
        <f>'5 Driver Data'!J251</f>
        <v>0</v>
      </c>
      <c r="K251" s="206">
        <f>'5 Driver Data'!K251</f>
        <v>0</v>
      </c>
      <c r="L251" s="1"/>
      <c r="M251" s="216" t="str">
        <f>IF(D251=0,"Blank",'3 Model Input'!E$44*'3 Model Input'!E$45)</f>
        <v>Blank</v>
      </c>
      <c r="N251" s="197" t="str">
        <f t="shared" si="60"/>
        <v>Blank</v>
      </c>
      <c r="O251" s="197" t="str">
        <f>IF(D251=0,"Blank",'3 Model Input'!E$49*(1-'3 Model Input'!E$51))</f>
        <v>Blank</v>
      </c>
      <c r="P251" s="197" t="str">
        <f t="shared" si="61"/>
        <v>Blank</v>
      </c>
      <c r="Q251" s="197" t="str">
        <f>IF(D251=0,"Blank",IF(D251="BEV",E251*(1-'3 Model Input'!E$54), E251))</f>
        <v>Blank</v>
      </c>
      <c r="R251" s="198" t="str">
        <f>IF(D251=0,"Blank",IF(D251="PHEV",F251/G251,F251*(1-'3 Model Input'!E$54)/G251))</f>
        <v>Blank</v>
      </c>
      <c r="S251" s="198" t="str">
        <f>IF(D251=0,"Blank",IF(D251="PHEV",MIN(M251,E251),MIN(M251,(E251*(1-'3 Model Input'!E$54)))))</f>
        <v>Blank</v>
      </c>
      <c r="T251" s="217" t="str">
        <f t="shared" si="62"/>
        <v>Blank</v>
      </c>
      <c r="U251" s="89"/>
      <c r="V251" s="216" t="str">
        <f>IF(D251=0,"Blank",P251*'3 Model Input'!E$50)</f>
        <v>Blank</v>
      </c>
      <c r="W251" s="197" t="str">
        <f t="shared" si="63"/>
        <v>Blank</v>
      </c>
      <c r="X251" s="197" t="str">
        <f t="shared" si="64"/>
        <v>Blank</v>
      </c>
      <c r="Y251" s="197" t="str">
        <f t="shared" si="65"/>
        <v>Blank</v>
      </c>
      <c r="Z251" s="197" t="str">
        <f t="shared" si="66"/>
        <v>Blank</v>
      </c>
      <c r="AA251" s="223" t="str" cm="1">
        <f t="array" ref="AA251">_xlfn.IFS(ISTEXT('3 Model Input'!F$70),"Missing",ISTEXT('3 Model Input'!I$70),"Missing",ISNUMBER('3 Model Input'!K$70),'3 Model Input'!K$70*P251)</f>
        <v>Missing</v>
      </c>
      <c r="AB251" s="89"/>
      <c r="AC251" s="227" t="str" cm="1">
        <f t="array" ref="AC251">IF(D251=0,"Blank",_xlfn.IFS('3 Model Input'!E$61=1,(V251*G251)/T251,'3 Model Input'!E$61=2,(W251*G251)/T251,'3 Model Input'!E$61=3,(X251*G251)/T251,'3 Model Input'!E$61=4,(Y251*G251)/T251,'3 Model Input'!E$61=5,(Z251*G251)/T251, ISTEXT('3 Model Input'!E$61),"Missing",'3 Model Input'!E$61=6,(AA251*G251)/T251))</f>
        <v>Blank</v>
      </c>
      <c r="AD251" s="202" t="str">
        <f t="shared" si="67"/>
        <v>Blank</v>
      </c>
      <c r="AE251" s="202" t="str">
        <f t="shared" si="68"/>
        <v>Blank</v>
      </c>
      <c r="AF251" s="217" t="str">
        <f t="shared" si="69"/>
        <v>Blank</v>
      </c>
      <c r="AG251" s="9" t="str" cm="1">
        <f t="array" ref="AG251">_xlfn.IFS(ISNUMBER(AC251), "", ISNUMBER(SEARCH("Blank", AC251)), "", ISERROR(AC251), "Bad input on tab 3")</f>
        <v/>
      </c>
    </row>
    <row r="252" spans="2:33" ht="15" customHeight="1" x14ac:dyDescent="0.75">
      <c r="B252" s="205" t="str">
        <f>'5 Driver Data'!B252</f>
        <v>0244</v>
      </c>
      <c r="C252" s="193">
        <f>'5 Driver Data'!C252</f>
        <v>0</v>
      </c>
      <c r="D252" s="192">
        <f>'5 Driver Data'!D252</f>
        <v>0</v>
      </c>
      <c r="E252" s="191">
        <f>'5 Driver Data'!E252</f>
        <v>0</v>
      </c>
      <c r="F252" s="191">
        <f>'5 Driver Data'!F252</f>
        <v>0</v>
      </c>
      <c r="G252" s="191">
        <f>'5 Driver Data'!G252</f>
        <v>0</v>
      </c>
      <c r="H252" s="191">
        <f>'5 Driver Data'!H252</f>
        <v>0</v>
      </c>
      <c r="I252" s="191">
        <f>'5 Driver Data'!I252</f>
        <v>0</v>
      </c>
      <c r="J252" s="191">
        <f>'5 Driver Data'!J252</f>
        <v>0</v>
      </c>
      <c r="K252" s="206">
        <f>'5 Driver Data'!K252</f>
        <v>0</v>
      </c>
      <c r="L252" s="1"/>
      <c r="M252" s="216" t="str">
        <f>IF(D252=0,"Blank",'3 Model Input'!E$44*'3 Model Input'!E$45)</f>
        <v>Blank</v>
      </c>
      <c r="N252" s="197" t="str">
        <f t="shared" si="60"/>
        <v>Blank</v>
      </c>
      <c r="O252" s="197" t="str">
        <f>IF(D252=0,"Blank",'3 Model Input'!E$49*(1-'3 Model Input'!E$51))</f>
        <v>Blank</v>
      </c>
      <c r="P252" s="197" t="str">
        <f t="shared" si="61"/>
        <v>Blank</v>
      </c>
      <c r="Q252" s="197" t="str">
        <f>IF(D252=0,"Blank",IF(D252="BEV",E252*(1-'3 Model Input'!E$54), E252))</f>
        <v>Blank</v>
      </c>
      <c r="R252" s="198" t="str">
        <f>IF(D252=0,"Blank",IF(D252="PHEV",F252/G252,F252*(1-'3 Model Input'!E$54)/G252))</f>
        <v>Blank</v>
      </c>
      <c r="S252" s="198" t="str">
        <f>IF(D252=0,"Blank",IF(D252="PHEV",MIN(M252,E252),MIN(M252,(E252*(1-'3 Model Input'!E$54)))))</f>
        <v>Blank</v>
      </c>
      <c r="T252" s="217" t="str">
        <f t="shared" si="62"/>
        <v>Blank</v>
      </c>
      <c r="U252" s="89"/>
      <c r="V252" s="216" t="str">
        <f>IF(D252=0,"Blank",P252*'3 Model Input'!E$50)</f>
        <v>Blank</v>
      </c>
      <c r="W252" s="197" t="str">
        <f t="shared" si="63"/>
        <v>Blank</v>
      </c>
      <c r="X252" s="197" t="str">
        <f t="shared" si="64"/>
        <v>Blank</v>
      </c>
      <c r="Y252" s="197" t="str">
        <f t="shared" si="65"/>
        <v>Blank</v>
      </c>
      <c r="Z252" s="197" t="str">
        <f t="shared" si="66"/>
        <v>Blank</v>
      </c>
      <c r="AA252" s="223" t="str" cm="1">
        <f t="array" ref="AA252">_xlfn.IFS(ISTEXT('3 Model Input'!F$70),"Missing",ISTEXT('3 Model Input'!I$70),"Missing",ISNUMBER('3 Model Input'!K$70),'3 Model Input'!K$70*P252)</f>
        <v>Missing</v>
      </c>
      <c r="AB252" s="89"/>
      <c r="AC252" s="227" t="str" cm="1">
        <f t="array" ref="AC252">IF(D252=0,"Blank",_xlfn.IFS('3 Model Input'!E$61=1,(V252*G252)/T252,'3 Model Input'!E$61=2,(W252*G252)/T252,'3 Model Input'!E$61=3,(X252*G252)/T252,'3 Model Input'!E$61=4,(Y252*G252)/T252,'3 Model Input'!E$61=5,(Z252*G252)/T252, ISTEXT('3 Model Input'!E$61),"Missing",'3 Model Input'!E$61=6,(AA252*G252)/T252))</f>
        <v>Blank</v>
      </c>
      <c r="AD252" s="202" t="str">
        <f t="shared" si="67"/>
        <v>Blank</v>
      </c>
      <c r="AE252" s="202" t="str">
        <f t="shared" si="68"/>
        <v>Blank</v>
      </c>
      <c r="AF252" s="217" t="str">
        <f t="shared" si="69"/>
        <v>Blank</v>
      </c>
      <c r="AG252" s="9" t="str" cm="1">
        <f t="array" ref="AG252">_xlfn.IFS(ISNUMBER(AC252), "", ISNUMBER(SEARCH("Blank", AC252)), "", ISERROR(AC252), "Bad input on tab 3")</f>
        <v/>
      </c>
    </row>
    <row r="253" spans="2:33" ht="15" customHeight="1" x14ac:dyDescent="0.75">
      <c r="B253" s="205" t="str">
        <f>'5 Driver Data'!B253</f>
        <v>0245</v>
      </c>
      <c r="C253" s="193">
        <f>'5 Driver Data'!C253</f>
        <v>0</v>
      </c>
      <c r="D253" s="192">
        <f>'5 Driver Data'!D253</f>
        <v>0</v>
      </c>
      <c r="E253" s="191">
        <f>'5 Driver Data'!E253</f>
        <v>0</v>
      </c>
      <c r="F253" s="191">
        <f>'5 Driver Data'!F253</f>
        <v>0</v>
      </c>
      <c r="G253" s="191">
        <f>'5 Driver Data'!G253</f>
        <v>0</v>
      </c>
      <c r="H253" s="191">
        <f>'5 Driver Data'!H253</f>
        <v>0</v>
      </c>
      <c r="I253" s="191">
        <f>'5 Driver Data'!I253</f>
        <v>0</v>
      </c>
      <c r="J253" s="191">
        <f>'5 Driver Data'!J253</f>
        <v>0</v>
      </c>
      <c r="K253" s="206">
        <f>'5 Driver Data'!K253</f>
        <v>0</v>
      </c>
      <c r="L253" s="1"/>
      <c r="M253" s="216" t="str">
        <f>IF(D253=0,"Blank",'3 Model Input'!E$44*'3 Model Input'!E$45)</f>
        <v>Blank</v>
      </c>
      <c r="N253" s="197" t="str">
        <f t="shared" si="60"/>
        <v>Blank</v>
      </c>
      <c r="O253" s="197" t="str">
        <f>IF(D253=0,"Blank",'3 Model Input'!E$49*(1-'3 Model Input'!E$51))</f>
        <v>Blank</v>
      </c>
      <c r="P253" s="197" t="str">
        <f t="shared" si="61"/>
        <v>Blank</v>
      </c>
      <c r="Q253" s="197" t="str">
        <f>IF(D253=0,"Blank",IF(D253="BEV",E253*(1-'3 Model Input'!E$54), E253))</f>
        <v>Blank</v>
      </c>
      <c r="R253" s="198" t="str">
        <f>IF(D253=0,"Blank",IF(D253="PHEV",F253/G253,F253*(1-'3 Model Input'!E$54)/G253))</f>
        <v>Blank</v>
      </c>
      <c r="S253" s="198" t="str">
        <f>IF(D253=0,"Blank",IF(D253="PHEV",MIN(M253,E253),MIN(M253,(E253*(1-'3 Model Input'!E$54)))))</f>
        <v>Blank</v>
      </c>
      <c r="T253" s="217" t="str">
        <f t="shared" si="62"/>
        <v>Blank</v>
      </c>
      <c r="U253" s="89"/>
      <c r="V253" s="216" t="str">
        <f>IF(D253=0,"Blank",P253*'3 Model Input'!E$50)</f>
        <v>Blank</v>
      </c>
      <c r="W253" s="197" t="str">
        <f t="shared" si="63"/>
        <v>Blank</v>
      </c>
      <c r="X253" s="197" t="str">
        <f t="shared" si="64"/>
        <v>Blank</v>
      </c>
      <c r="Y253" s="197" t="str">
        <f t="shared" si="65"/>
        <v>Blank</v>
      </c>
      <c r="Z253" s="197" t="str">
        <f t="shared" si="66"/>
        <v>Blank</v>
      </c>
      <c r="AA253" s="223" t="str" cm="1">
        <f t="array" ref="AA253">_xlfn.IFS(ISTEXT('3 Model Input'!F$70),"Missing",ISTEXT('3 Model Input'!I$70),"Missing",ISNUMBER('3 Model Input'!K$70),'3 Model Input'!K$70*P253)</f>
        <v>Missing</v>
      </c>
      <c r="AB253" s="89"/>
      <c r="AC253" s="227" t="str" cm="1">
        <f t="array" ref="AC253">IF(D253=0,"Blank",_xlfn.IFS('3 Model Input'!E$61=1,(V253*G253)/T253,'3 Model Input'!E$61=2,(W253*G253)/T253,'3 Model Input'!E$61=3,(X253*G253)/T253,'3 Model Input'!E$61=4,(Y253*G253)/T253,'3 Model Input'!E$61=5,(Z253*G253)/T253, ISTEXT('3 Model Input'!E$61),"Missing",'3 Model Input'!E$61=6,(AA253*G253)/T253))</f>
        <v>Blank</v>
      </c>
      <c r="AD253" s="202" t="str">
        <f t="shared" si="67"/>
        <v>Blank</v>
      </c>
      <c r="AE253" s="202" t="str">
        <f t="shared" si="68"/>
        <v>Blank</v>
      </c>
      <c r="AF253" s="217" t="str">
        <f t="shared" si="69"/>
        <v>Blank</v>
      </c>
      <c r="AG253" s="9" t="str" cm="1">
        <f t="array" ref="AG253">_xlfn.IFS(ISNUMBER(AC253), "", ISNUMBER(SEARCH("Blank", AC253)), "", ISERROR(AC253), "Bad input on tab 3")</f>
        <v/>
      </c>
    </row>
    <row r="254" spans="2:33" ht="15" customHeight="1" x14ac:dyDescent="0.75">
      <c r="B254" s="205" t="str">
        <f>'5 Driver Data'!B254</f>
        <v>0246</v>
      </c>
      <c r="C254" s="193">
        <f>'5 Driver Data'!C254</f>
        <v>0</v>
      </c>
      <c r="D254" s="192">
        <f>'5 Driver Data'!D254</f>
        <v>0</v>
      </c>
      <c r="E254" s="191">
        <f>'5 Driver Data'!E254</f>
        <v>0</v>
      </c>
      <c r="F254" s="191">
        <f>'5 Driver Data'!F254</f>
        <v>0</v>
      </c>
      <c r="G254" s="191">
        <f>'5 Driver Data'!G254</f>
        <v>0</v>
      </c>
      <c r="H254" s="191">
        <f>'5 Driver Data'!H254</f>
        <v>0</v>
      </c>
      <c r="I254" s="191">
        <f>'5 Driver Data'!I254</f>
        <v>0</v>
      </c>
      <c r="J254" s="191">
        <f>'5 Driver Data'!J254</f>
        <v>0</v>
      </c>
      <c r="K254" s="206">
        <f>'5 Driver Data'!K254</f>
        <v>0</v>
      </c>
      <c r="L254" s="1"/>
      <c r="M254" s="216" t="str">
        <f>IF(D254=0,"Blank",'3 Model Input'!E$44*'3 Model Input'!E$45)</f>
        <v>Blank</v>
      </c>
      <c r="N254" s="197" t="str">
        <f t="shared" si="60"/>
        <v>Blank</v>
      </c>
      <c r="O254" s="197" t="str">
        <f>IF(D254=0,"Blank",'3 Model Input'!E$49*(1-'3 Model Input'!E$51))</f>
        <v>Blank</v>
      </c>
      <c r="P254" s="197" t="str">
        <f t="shared" si="61"/>
        <v>Blank</v>
      </c>
      <c r="Q254" s="197" t="str">
        <f>IF(D254=0,"Blank",IF(D254="BEV",E254*(1-'3 Model Input'!E$54), E254))</f>
        <v>Blank</v>
      </c>
      <c r="R254" s="198" t="str">
        <f>IF(D254=0,"Blank",IF(D254="PHEV",F254/G254,F254*(1-'3 Model Input'!E$54)/G254))</f>
        <v>Blank</v>
      </c>
      <c r="S254" s="198" t="str">
        <f>IF(D254=0,"Blank",IF(D254="PHEV",MIN(M254,E254),MIN(M254,(E254*(1-'3 Model Input'!E$54)))))</f>
        <v>Blank</v>
      </c>
      <c r="T254" s="217" t="str">
        <f t="shared" si="62"/>
        <v>Blank</v>
      </c>
      <c r="U254" s="89"/>
      <c r="V254" s="216" t="str">
        <f>IF(D254=0,"Blank",P254*'3 Model Input'!E$50)</f>
        <v>Blank</v>
      </c>
      <c r="W254" s="197" t="str">
        <f t="shared" si="63"/>
        <v>Blank</v>
      </c>
      <c r="X254" s="197" t="str">
        <f t="shared" si="64"/>
        <v>Blank</v>
      </c>
      <c r="Y254" s="197" t="str">
        <f t="shared" si="65"/>
        <v>Blank</v>
      </c>
      <c r="Z254" s="197" t="str">
        <f t="shared" si="66"/>
        <v>Blank</v>
      </c>
      <c r="AA254" s="223" t="str" cm="1">
        <f t="array" ref="AA254">_xlfn.IFS(ISTEXT('3 Model Input'!F$70),"Missing",ISTEXT('3 Model Input'!I$70),"Missing",ISNUMBER('3 Model Input'!K$70),'3 Model Input'!K$70*P254)</f>
        <v>Missing</v>
      </c>
      <c r="AB254" s="89"/>
      <c r="AC254" s="227" t="str" cm="1">
        <f t="array" ref="AC254">IF(D254=0,"Blank",_xlfn.IFS('3 Model Input'!E$61=1,(V254*G254)/T254,'3 Model Input'!E$61=2,(W254*G254)/T254,'3 Model Input'!E$61=3,(X254*G254)/T254,'3 Model Input'!E$61=4,(Y254*G254)/T254,'3 Model Input'!E$61=5,(Z254*G254)/T254, ISTEXT('3 Model Input'!E$61),"Missing",'3 Model Input'!E$61=6,(AA254*G254)/T254))</f>
        <v>Blank</v>
      </c>
      <c r="AD254" s="202" t="str">
        <f t="shared" si="67"/>
        <v>Blank</v>
      </c>
      <c r="AE254" s="202" t="str">
        <f t="shared" si="68"/>
        <v>Blank</v>
      </c>
      <c r="AF254" s="217" t="str">
        <f t="shared" si="69"/>
        <v>Blank</v>
      </c>
      <c r="AG254" s="9" t="str" cm="1">
        <f t="array" ref="AG254">_xlfn.IFS(ISNUMBER(AC254), "", ISNUMBER(SEARCH("Blank", AC254)), "", ISERROR(AC254), "Bad input on tab 3")</f>
        <v/>
      </c>
    </row>
    <row r="255" spans="2:33" ht="15" customHeight="1" x14ac:dyDescent="0.75">
      <c r="B255" s="205" t="str">
        <f>'5 Driver Data'!B255</f>
        <v>0247</v>
      </c>
      <c r="C255" s="193">
        <f>'5 Driver Data'!C255</f>
        <v>0</v>
      </c>
      <c r="D255" s="192">
        <f>'5 Driver Data'!D255</f>
        <v>0</v>
      </c>
      <c r="E255" s="191">
        <f>'5 Driver Data'!E255</f>
        <v>0</v>
      </c>
      <c r="F255" s="191">
        <f>'5 Driver Data'!F255</f>
        <v>0</v>
      </c>
      <c r="G255" s="191">
        <f>'5 Driver Data'!G255</f>
        <v>0</v>
      </c>
      <c r="H255" s="191">
        <f>'5 Driver Data'!H255</f>
        <v>0</v>
      </c>
      <c r="I255" s="191">
        <f>'5 Driver Data'!I255</f>
        <v>0</v>
      </c>
      <c r="J255" s="191">
        <f>'5 Driver Data'!J255</f>
        <v>0</v>
      </c>
      <c r="K255" s="206">
        <f>'5 Driver Data'!K255</f>
        <v>0</v>
      </c>
      <c r="L255" s="1"/>
      <c r="M255" s="216" t="str">
        <f>IF(D255=0,"Blank",'3 Model Input'!E$44*'3 Model Input'!E$45)</f>
        <v>Blank</v>
      </c>
      <c r="N255" s="197" t="str">
        <f t="shared" si="60"/>
        <v>Blank</v>
      </c>
      <c r="O255" s="197" t="str">
        <f>IF(D255=0,"Blank",'3 Model Input'!E$49*(1-'3 Model Input'!E$51))</f>
        <v>Blank</v>
      </c>
      <c r="P255" s="197" t="str">
        <f t="shared" si="61"/>
        <v>Blank</v>
      </c>
      <c r="Q255" s="197" t="str">
        <f>IF(D255=0,"Blank",IF(D255="BEV",E255*(1-'3 Model Input'!E$54), E255))</f>
        <v>Blank</v>
      </c>
      <c r="R255" s="198" t="str">
        <f>IF(D255=0,"Blank",IF(D255="PHEV",F255/G255,F255*(1-'3 Model Input'!E$54)/G255))</f>
        <v>Blank</v>
      </c>
      <c r="S255" s="198" t="str">
        <f>IF(D255=0,"Blank",IF(D255="PHEV",MIN(M255,E255),MIN(M255,(E255*(1-'3 Model Input'!E$54)))))</f>
        <v>Blank</v>
      </c>
      <c r="T255" s="217" t="str">
        <f t="shared" si="62"/>
        <v>Blank</v>
      </c>
      <c r="U255" s="89"/>
      <c r="V255" s="216" t="str">
        <f>IF(D255=0,"Blank",P255*'3 Model Input'!E$50)</f>
        <v>Blank</v>
      </c>
      <c r="W255" s="197" t="str">
        <f t="shared" si="63"/>
        <v>Blank</v>
      </c>
      <c r="X255" s="197" t="str">
        <f t="shared" si="64"/>
        <v>Blank</v>
      </c>
      <c r="Y255" s="197" t="str">
        <f t="shared" si="65"/>
        <v>Blank</v>
      </c>
      <c r="Z255" s="197" t="str">
        <f t="shared" si="66"/>
        <v>Blank</v>
      </c>
      <c r="AA255" s="223" t="str" cm="1">
        <f t="array" ref="AA255">_xlfn.IFS(ISTEXT('3 Model Input'!F$70),"Missing",ISTEXT('3 Model Input'!I$70),"Missing",ISNUMBER('3 Model Input'!K$70),'3 Model Input'!K$70*P255)</f>
        <v>Missing</v>
      </c>
      <c r="AB255" s="89"/>
      <c r="AC255" s="227" t="str" cm="1">
        <f t="array" ref="AC255">IF(D255=0,"Blank",_xlfn.IFS('3 Model Input'!E$61=1,(V255*G255)/T255,'3 Model Input'!E$61=2,(W255*G255)/T255,'3 Model Input'!E$61=3,(X255*G255)/T255,'3 Model Input'!E$61=4,(Y255*G255)/T255,'3 Model Input'!E$61=5,(Z255*G255)/T255, ISTEXT('3 Model Input'!E$61),"Missing",'3 Model Input'!E$61=6,(AA255*G255)/T255))</f>
        <v>Blank</v>
      </c>
      <c r="AD255" s="202" t="str">
        <f t="shared" si="67"/>
        <v>Blank</v>
      </c>
      <c r="AE255" s="202" t="str">
        <f t="shared" si="68"/>
        <v>Blank</v>
      </c>
      <c r="AF255" s="217" t="str">
        <f t="shared" si="69"/>
        <v>Blank</v>
      </c>
      <c r="AG255" s="9" t="str" cm="1">
        <f t="array" ref="AG255">_xlfn.IFS(ISNUMBER(AC255), "", ISNUMBER(SEARCH("Blank", AC255)), "", ISERROR(AC255), "Bad input on tab 3")</f>
        <v/>
      </c>
    </row>
    <row r="256" spans="2:33" ht="15" customHeight="1" x14ac:dyDescent="0.75">
      <c r="B256" s="205" t="str">
        <f>'5 Driver Data'!B256</f>
        <v>0248</v>
      </c>
      <c r="C256" s="193">
        <f>'5 Driver Data'!C256</f>
        <v>0</v>
      </c>
      <c r="D256" s="192">
        <f>'5 Driver Data'!D256</f>
        <v>0</v>
      </c>
      <c r="E256" s="191">
        <f>'5 Driver Data'!E256</f>
        <v>0</v>
      </c>
      <c r="F256" s="191">
        <f>'5 Driver Data'!F256</f>
        <v>0</v>
      </c>
      <c r="G256" s="191">
        <f>'5 Driver Data'!G256</f>
        <v>0</v>
      </c>
      <c r="H256" s="191">
        <f>'5 Driver Data'!H256</f>
        <v>0</v>
      </c>
      <c r="I256" s="191">
        <f>'5 Driver Data'!I256</f>
        <v>0</v>
      </c>
      <c r="J256" s="191">
        <f>'5 Driver Data'!J256</f>
        <v>0</v>
      </c>
      <c r="K256" s="206">
        <f>'5 Driver Data'!K256</f>
        <v>0</v>
      </c>
      <c r="L256" s="1"/>
      <c r="M256" s="216" t="str">
        <f>IF(D256=0,"Blank",'3 Model Input'!E$44*'3 Model Input'!E$45)</f>
        <v>Blank</v>
      </c>
      <c r="N256" s="197" t="str">
        <f t="shared" si="60"/>
        <v>Blank</v>
      </c>
      <c r="O256" s="197" t="str">
        <f>IF(D256=0,"Blank",'3 Model Input'!E$49*(1-'3 Model Input'!E$51))</f>
        <v>Blank</v>
      </c>
      <c r="P256" s="197" t="str">
        <f t="shared" si="61"/>
        <v>Blank</v>
      </c>
      <c r="Q256" s="197" t="str">
        <f>IF(D256=0,"Blank",IF(D256="BEV",E256*(1-'3 Model Input'!E$54), E256))</f>
        <v>Blank</v>
      </c>
      <c r="R256" s="198" t="str">
        <f>IF(D256=0,"Blank",IF(D256="PHEV",F256/G256,F256*(1-'3 Model Input'!E$54)/G256))</f>
        <v>Blank</v>
      </c>
      <c r="S256" s="198" t="str">
        <f>IF(D256=0,"Blank",IF(D256="PHEV",MIN(M256,E256),MIN(M256,(E256*(1-'3 Model Input'!E$54)))))</f>
        <v>Blank</v>
      </c>
      <c r="T256" s="217" t="str">
        <f t="shared" si="62"/>
        <v>Blank</v>
      </c>
      <c r="U256" s="89"/>
      <c r="V256" s="216" t="str">
        <f>IF(D256=0,"Blank",P256*'3 Model Input'!E$50)</f>
        <v>Blank</v>
      </c>
      <c r="W256" s="197" t="str">
        <f t="shared" si="63"/>
        <v>Blank</v>
      </c>
      <c r="X256" s="197" t="str">
        <f t="shared" si="64"/>
        <v>Blank</v>
      </c>
      <c r="Y256" s="197" t="str">
        <f t="shared" si="65"/>
        <v>Blank</v>
      </c>
      <c r="Z256" s="197" t="str">
        <f t="shared" si="66"/>
        <v>Blank</v>
      </c>
      <c r="AA256" s="223" t="str" cm="1">
        <f t="array" ref="AA256">_xlfn.IFS(ISTEXT('3 Model Input'!F$70),"Missing",ISTEXT('3 Model Input'!I$70),"Missing",ISNUMBER('3 Model Input'!K$70),'3 Model Input'!K$70*P256)</f>
        <v>Missing</v>
      </c>
      <c r="AB256" s="89"/>
      <c r="AC256" s="227" t="str" cm="1">
        <f t="array" ref="AC256">IF(D256=0,"Blank",_xlfn.IFS('3 Model Input'!E$61=1,(V256*G256)/T256,'3 Model Input'!E$61=2,(W256*G256)/T256,'3 Model Input'!E$61=3,(X256*G256)/T256,'3 Model Input'!E$61=4,(Y256*G256)/T256,'3 Model Input'!E$61=5,(Z256*G256)/T256, ISTEXT('3 Model Input'!E$61),"Missing",'3 Model Input'!E$61=6,(AA256*G256)/T256))</f>
        <v>Blank</v>
      </c>
      <c r="AD256" s="202" t="str">
        <f t="shared" si="67"/>
        <v>Blank</v>
      </c>
      <c r="AE256" s="202" t="str">
        <f t="shared" si="68"/>
        <v>Blank</v>
      </c>
      <c r="AF256" s="217" t="str">
        <f t="shared" si="69"/>
        <v>Blank</v>
      </c>
      <c r="AG256" s="9" t="str" cm="1">
        <f t="array" ref="AG256">_xlfn.IFS(ISNUMBER(AC256), "", ISNUMBER(SEARCH("Blank", AC256)), "", ISERROR(AC256), "Bad input on tab 3")</f>
        <v/>
      </c>
    </row>
    <row r="257" spans="2:33" ht="15" customHeight="1" x14ac:dyDescent="0.75">
      <c r="B257" s="205" t="str">
        <f>'5 Driver Data'!B257</f>
        <v>0249</v>
      </c>
      <c r="C257" s="193">
        <f>'5 Driver Data'!C257</f>
        <v>0</v>
      </c>
      <c r="D257" s="192">
        <f>'5 Driver Data'!D257</f>
        <v>0</v>
      </c>
      <c r="E257" s="191">
        <f>'5 Driver Data'!E257</f>
        <v>0</v>
      </c>
      <c r="F257" s="191">
        <f>'5 Driver Data'!F257</f>
        <v>0</v>
      </c>
      <c r="G257" s="191">
        <f>'5 Driver Data'!G257</f>
        <v>0</v>
      </c>
      <c r="H257" s="191">
        <f>'5 Driver Data'!H257</f>
        <v>0</v>
      </c>
      <c r="I257" s="191">
        <f>'5 Driver Data'!I257</f>
        <v>0</v>
      </c>
      <c r="J257" s="191">
        <f>'5 Driver Data'!J257</f>
        <v>0</v>
      </c>
      <c r="K257" s="206">
        <f>'5 Driver Data'!K257</f>
        <v>0</v>
      </c>
      <c r="L257" s="1"/>
      <c r="M257" s="216" t="str">
        <f>IF(D257=0,"Blank",'3 Model Input'!E$44*'3 Model Input'!E$45)</f>
        <v>Blank</v>
      </c>
      <c r="N257" s="197" t="str">
        <f t="shared" si="60"/>
        <v>Blank</v>
      </c>
      <c r="O257" s="197" t="str">
        <f>IF(D257=0,"Blank",'3 Model Input'!E$49*(1-'3 Model Input'!E$51))</f>
        <v>Blank</v>
      </c>
      <c r="P257" s="197" t="str">
        <f t="shared" si="61"/>
        <v>Blank</v>
      </c>
      <c r="Q257" s="197" t="str">
        <f>IF(D257=0,"Blank",IF(D257="BEV",E257*(1-'3 Model Input'!E$54), E257))</f>
        <v>Blank</v>
      </c>
      <c r="R257" s="198" t="str">
        <f>IF(D257=0,"Blank",IF(D257="PHEV",F257/G257,F257*(1-'3 Model Input'!E$54)/G257))</f>
        <v>Blank</v>
      </c>
      <c r="S257" s="198" t="str">
        <f>IF(D257=0,"Blank",IF(D257="PHEV",MIN(M257,E257),MIN(M257,(E257*(1-'3 Model Input'!E$54)))))</f>
        <v>Blank</v>
      </c>
      <c r="T257" s="217" t="str">
        <f t="shared" si="62"/>
        <v>Blank</v>
      </c>
      <c r="U257" s="89"/>
      <c r="V257" s="216" t="str">
        <f>IF(D257=0,"Blank",P257*'3 Model Input'!E$50)</f>
        <v>Blank</v>
      </c>
      <c r="W257" s="197" t="str">
        <f t="shared" si="63"/>
        <v>Blank</v>
      </c>
      <c r="X257" s="197" t="str">
        <f t="shared" si="64"/>
        <v>Blank</v>
      </c>
      <c r="Y257" s="197" t="str">
        <f t="shared" si="65"/>
        <v>Blank</v>
      </c>
      <c r="Z257" s="197" t="str">
        <f t="shared" si="66"/>
        <v>Blank</v>
      </c>
      <c r="AA257" s="223" t="str" cm="1">
        <f t="array" ref="AA257">_xlfn.IFS(ISTEXT('3 Model Input'!F$70),"Missing",ISTEXT('3 Model Input'!I$70),"Missing",ISNUMBER('3 Model Input'!K$70),'3 Model Input'!K$70*P257)</f>
        <v>Missing</v>
      </c>
      <c r="AB257" s="89"/>
      <c r="AC257" s="227" t="str" cm="1">
        <f t="array" ref="AC257">IF(D257=0,"Blank",_xlfn.IFS('3 Model Input'!E$61=1,(V257*G257)/T257,'3 Model Input'!E$61=2,(W257*G257)/T257,'3 Model Input'!E$61=3,(X257*G257)/T257,'3 Model Input'!E$61=4,(Y257*G257)/T257,'3 Model Input'!E$61=5,(Z257*G257)/T257, ISTEXT('3 Model Input'!E$61),"Missing",'3 Model Input'!E$61=6,(AA257*G257)/T257))</f>
        <v>Blank</v>
      </c>
      <c r="AD257" s="202" t="str">
        <f t="shared" si="67"/>
        <v>Blank</v>
      </c>
      <c r="AE257" s="202" t="str">
        <f t="shared" si="68"/>
        <v>Blank</v>
      </c>
      <c r="AF257" s="217" t="str">
        <f t="shared" si="69"/>
        <v>Blank</v>
      </c>
      <c r="AG257" s="9" t="str" cm="1">
        <f t="array" ref="AG257">_xlfn.IFS(ISNUMBER(AC257), "", ISNUMBER(SEARCH("Blank", AC257)), "", ISERROR(AC257), "Bad input on tab 3")</f>
        <v/>
      </c>
    </row>
    <row r="258" spans="2:33" ht="15" customHeight="1" x14ac:dyDescent="0.75">
      <c r="B258" s="205" t="str">
        <f>'5 Driver Data'!B258</f>
        <v>0250</v>
      </c>
      <c r="C258" s="193">
        <f>'5 Driver Data'!C258</f>
        <v>0</v>
      </c>
      <c r="D258" s="192">
        <f>'5 Driver Data'!D258</f>
        <v>0</v>
      </c>
      <c r="E258" s="191">
        <f>'5 Driver Data'!E258</f>
        <v>0</v>
      </c>
      <c r="F258" s="191">
        <f>'5 Driver Data'!F258</f>
        <v>0</v>
      </c>
      <c r="G258" s="191">
        <f>'5 Driver Data'!G258</f>
        <v>0</v>
      </c>
      <c r="H258" s="191">
        <f>'5 Driver Data'!H258</f>
        <v>0</v>
      </c>
      <c r="I258" s="191">
        <f>'5 Driver Data'!I258</f>
        <v>0</v>
      </c>
      <c r="J258" s="191">
        <f>'5 Driver Data'!J258</f>
        <v>0</v>
      </c>
      <c r="K258" s="206">
        <f>'5 Driver Data'!K258</f>
        <v>0</v>
      </c>
      <c r="L258" s="1"/>
      <c r="M258" s="216" t="str">
        <f>IF(D258=0,"Blank",'3 Model Input'!E$44*'3 Model Input'!E$45)</f>
        <v>Blank</v>
      </c>
      <c r="N258" s="197" t="str">
        <f t="shared" si="60"/>
        <v>Blank</v>
      </c>
      <c r="O258" s="197" t="str">
        <f>IF(D258=0,"Blank",'3 Model Input'!E$49*(1-'3 Model Input'!E$51))</f>
        <v>Blank</v>
      </c>
      <c r="P258" s="197" t="str">
        <f t="shared" si="61"/>
        <v>Blank</v>
      </c>
      <c r="Q258" s="197" t="str">
        <f>IF(D258=0,"Blank",IF(D258="BEV",E258*(1-'3 Model Input'!E$54), E258))</f>
        <v>Blank</v>
      </c>
      <c r="R258" s="198" t="str">
        <f>IF(D258=0,"Blank",IF(D258="PHEV",F258/G258,F258*(1-'3 Model Input'!E$54)/G258))</f>
        <v>Blank</v>
      </c>
      <c r="S258" s="198" t="str">
        <f>IF(D258=0,"Blank",IF(D258="PHEV",MIN(M258,E258),MIN(M258,(E258*(1-'3 Model Input'!E$54)))))</f>
        <v>Blank</v>
      </c>
      <c r="T258" s="217" t="str">
        <f t="shared" si="62"/>
        <v>Blank</v>
      </c>
      <c r="U258" s="89"/>
      <c r="V258" s="216" t="str">
        <f>IF(D258=0,"Blank",P258*'3 Model Input'!E$50)</f>
        <v>Blank</v>
      </c>
      <c r="W258" s="197" t="str">
        <f t="shared" si="63"/>
        <v>Blank</v>
      </c>
      <c r="X258" s="197" t="str">
        <f t="shared" si="64"/>
        <v>Blank</v>
      </c>
      <c r="Y258" s="197" t="str">
        <f t="shared" si="65"/>
        <v>Blank</v>
      </c>
      <c r="Z258" s="197" t="str">
        <f t="shared" si="66"/>
        <v>Blank</v>
      </c>
      <c r="AA258" s="223" t="str" cm="1">
        <f t="array" ref="AA258">_xlfn.IFS(ISTEXT('3 Model Input'!F$70),"Missing",ISTEXT('3 Model Input'!I$70),"Missing",ISNUMBER('3 Model Input'!K$70),'3 Model Input'!K$70*P258)</f>
        <v>Missing</v>
      </c>
      <c r="AB258" s="89"/>
      <c r="AC258" s="227" t="str" cm="1">
        <f t="array" ref="AC258">IF(D258=0,"Blank",_xlfn.IFS('3 Model Input'!E$61=1,(V258*G258)/T258,'3 Model Input'!E$61=2,(W258*G258)/T258,'3 Model Input'!E$61=3,(X258*G258)/T258,'3 Model Input'!E$61=4,(Y258*G258)/T258,'3 Model Input'!E$61=5,(Z258*G258)/T258, ISTEXT('3 Model Input'!E$61),"Missing",'3 Model Input'!E$61=6,(AA258*G258)/T258))</f>
        <v>Blank</v>
      </c>
      <c r="AD258" s="202" t="str">
        <f t="shared" si="67"/>
        <v>Blank</v>
      </c>
      <c r="AE258" s="202" t="str">
        <f t="shared" si="68"/>
        <v>Blank</v>
      </c>
      <c r="AF258" s="217" t="str">
        <f t="shared" si="69"/>
        <v>Blank</v>
      </c>
      <c r="AG258" s="9" t="str" cm="1">
        <f t="array" ref="AG258">_xlfn.IFS(ISNUMBER(AC258), "", ISNUMBER(SEARCH("Blank", AC258)), "", ISERROR(AC258), "Bad input on tab 3")</f>
        <v/>
      </c>
    </row>
    <row r="259" spans="2:33" ht="15" customHeight="1" x14ac:dyDescent="0.75">
      <c r="B259" s="205" t="str">
        <f>'5 Driver Data'!B259</f>
        <v>0251</v>
      </c>
      <c r="C259" s="193">
        <f>'5 Driver Data'!C259</f>
        <v>0</v>
      </c>
      <c r="D259" s="192">
        <f>'5 Driver Data'!D259</f>
        <v>0</v>
      </c>
      <c r="E259" s="191">
        <f>'5 Driver Data'!E259</f>
        <v>0</v>
      </c>
      <c r="F259" s="191">
        <f>'5 Driver Data'!F259</f>
        <v>0</v>
      </c>
      <c r="G259" s="191">
        <f>'5 Driver Data'!G259</f>
        <v>0</v>
      </c>
      <c r="H259" s="191">
        <f>'5 Driver Data'!H259</f>
        <v>0</v>
      </c>
      <c r="I259" s="191">
        <f>'5 Driver Data'!I259</f>
        <v>0</v>
      </c>
      <c r="J259" s="191">
        <f>'5 Driver Data'!J259</f>
        <v>0</v>
      </c>
      <c r="K259" s="206">
        <f>'5 Driver Data'!K259</f>
        <v>0</v>
      </c>
      <c r="L259" s="1"/>
      <c r="M259" s="216" t="str">
        <f>IF(D259=0,"Blank",'3 Model Input'!E$44*'3 Model Input'!E$45)</f>
        <v>Blank</v>
      </c>
      <c r="N259" s="197" t="str">
        <f t="shared" si="60"/>
        <v>Blank</v>
      </c>
      <c r="O259" s="197" t="str">
        <f>IF(D259=0,"Blank",'3 Model Input'!E$49*(1-'3 Model Input'!E$51))</f>
        <v>Blank</v>
      </c>
      <c r="P259" s="197" t="str">
        <f t="shared" si="61"/>
        <v>Blank</v>
      </c>
      <c r="Q259" s="197" t="str">
        <f>IF(D259=0,"Blank",IF(D259="BEV",E259*(1-'3 Model Input'!E$54), E259))</f>
        <v>Blank</v>
      </c>
      <c r="R259" s="198" t="str">
        <f>IF(D259=0,"Blank",IF(D259="PHEV",F259/G259,F259*(1-'3 Model Input'!E$54)/G259))</f>
        <v>Blank</v>
      </c>
      <c r="S259" s="198" t="str">
        <f>IF(D259=0,"Blank",IF(D259="PHEV",MIN(M259,E259),MIN(M259,(E259*(1-'3 Model Input'!E$54)))))</f>
        <v>Blank</v>
      </c>
      <c r="T259" s="217" t="str">
        <f t="shared" si="62"/>
        <v>Blank</v>
      </c>
      <c r="U259" s="89"/>
      <c r="V259" s="216" t="str">
        <f>IF(D259=0,"Blank",P259*'3 Model Input'!E$50)</f>
        <v>Blank</v>
      </c>
      <c r="W259" s="197" t="str">
        <f t="shared" si="63"/>
        <v>Blank</v>
      </c>
      <c r="X259" s="197" t="str">
        <f t="shared" si="64"/>
        <v>Blank</v>
      </c>
      <c r="Y259" s="197" t="str">
        <f t="shared" si="65"/>
        <v>Blank</v>
      </c>
      <c r="Z259" s="197" t="str">
        <f t="shared" si="66"/>
        <v>Blank</v>
      </c>
      <c r="AA259" s="223" t="str" cm="1">
        <f t="array" ref="AA259">_xlfn.IFS(ISTEXT('3 Model Input'!F$70),"Missing",ISTEXT('3 Model Input'!I$70),"Missing",ISNUMBER('3 Model Input'!K$70),'3 Model Input'!K$70*P259)</f>
        <v>Missing</v>
      </c>
      <c r="AB259" s="89"/>
      <c r="AC259" s="227" t="str" cm="1">
        <f t="array" ref="AC259">IF(D259=0,"Blank",_xlfn.IFS('3 Model Input'!E$61=1,(V259*G259)/T259,'3 Model Input'!E$61=2,(W259*G259)/T259,'3 Model Input'!E$61=3,(X259*G259)/T259,'3 Model Input'!E$61=4,(Y259*G259)/T259,'3 Model Input'!E$61=5,(Z259*G259)/T259, ISTEXT('3 Model Input'!E$61),"Missing",'3 Model Input'!E$61=6,(AA259*G259)/T259))</f>
        <v>Blank</v>
      </c>
      <c r="AD259" s="202" t="str">
        <f t="shared" si="67"/>
        <v>Blank</v>
      </c>
      <c r="AE259" s="202" t="str">
        <f t="shared" si="68"/>
        <v>Blank</v>
      </c>
      <c r="AF259" s="217" t="str">
        <f t="shared" si="69"/>
        <v>Blank</v>
      </c>
      <c r="AG259" s="9" t="str" cm="1">
        <f t="array" ref="AG259">_xlfn.IFS(ISNUMBER(AC259), "", ISNUMBER(SEARCH("Blank", AC259)), "", ISERROR(AC259), "Bad input on tab 3")</f>
        <v/>
      </c>
    </row>
    <row r="260" spans="2:33" ht="15" customHeight="1" x14ac:dyDescent="0.75">
      <c r="B260" s="205" t="str">
        <f>'5 Driver Data'!B260</f>
        <v>0252</v>
      </c>
      <c r="C260" s="193">
        <f>'5 Driver Data'!C260</f>
        <v>0</v>
      </c>
      <c r="D260" s="192">
        <f>'5 Driver Data'!D260</f>
        <v>0</v>
      </c>
      <c r="E260" s="191">
        <f>'5 Driver Data'!E260</f>
        <v>0</v>
      </c>
      <c r="F260" s="191">
        <f>'5 Driver Data'!F260</f>
        <v>0</v>
      </c>
      <c r="G260" s="191">
        <f>'5 Driver Data'!G260</f>
        <v>0</v>
      </c>
      <c r="H260" s="191">
        <f>'5 Driver Data'!H260</f>
        <v>0</v>
      </c>
      <c r="I260" s="191">
        <f>'5 Driver Data'!I260</f>
        <v>0</v>
      </c>
      <c r="J260" s="191">
        <f>'5 Driver Data'!J260</f>
        <v>0</v>
      </c>
      <c r="K260" s="206">
        <f>'5 Driver Data'!K260</f>
        <v>0</v>
      </c>
      <c r="L260" s="1"/>
      <c r="M260" s="216" t="str">
        <f>IF(D260=0,"Blank",'3 Model Input'!E$44*'3 Model Input'!E$45)</f>
        <v>Blank</v>
      </c>
      <c r="N260" s="197" t="str">
        <f t="shared" si="60"/>
        <v>Blank</v>
      </c>
      <c r="O260" s="197" t="str">
        <f>IF(D260=0,"Blank",'3 Model Input'!E$49*(1-'3 Model Input'!E$51))</f>
        <v>Blank</v>
      </c>
      <c r="P260" s="197" t="str">
        <f t="shared" si="61"/>
        <v>Blank</v>
      </c>
      <c r="Q260" s="197" t="str">
        <f>IF(D260=0,"Blank",IF(D260="BEV",E260*(1-'3 Model Input'!E$54), E260))</f>
        <v>Blank</v>
      </c>
      <c r="R260" s="198" t="str">
        <f>IF(D260=0,"Blank",IF(D260="PHEV",F260/G260,F260*(1-'3 Model Input'!E$54)/G260))</f>
        <v>Blank</v>
      </c>
      <c r="S260" s="198" t="str">
        <f>IF(D260=0,"Blank",IF(D260="PHEV",MIN(M260,E260),MIN(M260,(E260*(1-'3 Model Input'!E$54)))))</f>
        <v>Blank</v>
      </c>
      <c r="T260" s="217" t="str">
        <f t="shared" si="62"/>
        <v>Blank</v>
      </c>
      <c r="U260" s="89"/>
      <c r="V260" s="216" t="str">
        <f>IF(D260=0,"Blank",P260*'3 Model Input'!E$50)</f>
        <v>Blank</v>
      </c>
      <c r="W260" s="197" t="str">
        <f t="shared" si="63"/>
        <v>Blank</v>
      </c>
      <c r="X260" s="197" t="str">
        <f t="shared" si="64"/>
        <v>Blank</v>
      </c>
      <c r="Y260" s="197" t="str">
        <f t="shared" si="65"/>
        <v>Blank</v>
      </c>
      <c r="Z260" s="197" t="str">
        <f t="shared" si="66"/>
        <v>Blank</v>
      </c>
      <c r="AA260" s="223" t="str" cm="1">
        <f t="array" ref="AA260">_xlfn.IFS(ISTEXT('3 Model Input'!F$70),"Missing",ISTEXT('3 Model Input'!I$70),"Missing",ISNUMBER('3 Model Input'!K$70),'3 Model Input'!K$70*P260)</f>
        <v>Missing</v>
      </c>
      <c r="AB260" s="89"/>
      <c r="AC260" s="227" t="str" cm="1">
        <f t="array" ref="AC260">IF(D260=0,"Blank",_xlfn.IFS('3 Model Input'!E$61=1,(V260*G260)/T260,'3 Model Input'!E$61=2,(W260*G260)/T260,'3 Model Input'!E$61=3,(X260*G260)/T260,'3 Model Input'!E$61=4,(Y260*G260)/T260,'3 Model Input'!E$61=5,(Z260*G260)/T260, ISTEXT('3 Model Input'!E$61),"Missing",'3 Model Input'!E$61=6,(AA260*G260)/T260))</f>
        <v>Blank</v>
      </c>
      <c r="AD260" s="202" t="str">
        <f t="shared" si="67"/>
        <v>Blank</v>
      </c>
      <c r="AE260" s="202" t="str">
        <f t="shared" si="68"/>
        <v>Blank</v>
      </c>
      <c r="AF260" s="217" t="str">
        <f t="shared" si="69"/>
        <v>Blank</v>
      </c>
      <c r="AG260" s="9" t="str" cm="1">
        <f t="array" ref="AG260">_xlfn.IFS(ISNUMBER(AC260), "", ISNUMBER(SEARCH("Blank", AC260)), "", ISERROR(AC260), "Bad input on tab 3")</f>
        <v/>
      </c>
    </row>
    <row r="261" spans="2:33" ht="15" customHeight="1" x14ac:dyDescent="0.75">
      <c r="B261" s="205" t="str">
        <f>'5 Driver Data'!B261</f>
        <v>0253</v>
      </c>
      <c r="C261" s="193">
        <f>'5 Driver Data'!C261</f>
        <v>0</v>
      </c>
      <c r="D261" s="192">
        <f>'5 Driver Data'!D261</f>
        <v>0</v>
      </c>
      <c r="E261" s="191">
        <f>'5 Driver Data'!E261</f>
        <v>0</v>
      </c>
      <c r="F261" s="191">
        <f>'5 Driver Data'!F261</f>
        <v>0</v>
      </c>
      <c r="G261" s="191">
        <f>'5 Driver Data'!G261</f>
        <v>0</v>
      </c>
      <c r="H261" s="191">
        <f>'5 Driver Data'!H261</f>
        <v>0</v>
      </c>
      <c r="I261" s="191">
        <f>'5 Driver Data'!I261</f>
        <v>0</v>
      </c>
      <c r="J261" s="191">
        <f>'5 Driver Data'!J261</f>
        <v>0</v>
      </c>
      <c r="K261" s="206">
        <f>'5 Driver Data'!K261</f>
        <v>0</v>
      </c>
      <c r="L261" s="1"/>
      <c r="M261" s="216" t="str">
        <f>IF(D261=0,"Blank",'3 Model Input'!E$44*'3 Model Input'!E$45)</f>
        <v>Blank</v>
      </c>
      <c r="N261" s="197" t="str">
        <f t="shared" si="60"/>
        <v>Blank</v>
      </c>
      <c r="O261" s="197" t="str">
        <f>IF(D261=0,"Blank",'3 Model Input'!E$49*(1-'3 Model Input'!E$51))</f>
        <v>Blank</v>
      </c>
      <c r="P261" s="197" t="str">
        <f t="shared" si="61"/>
        <v>Blank</v>
      </c>
      <c r="Q261" s="197" t="str">
        <f>IF(D261=0,"Blank",IF(D261="BEV",E261*(1-'3 Model Input'!E$54), E261))</f>
        <v>Blank</v>
      </c>
      <c r="R261" s="198" t="str">
        <f>IF(D261=0,"Blank",IF(D261="PHEV",F261/G261,F261*(1-'3 Model Input'!E$54)/G261))</f>
        <v>Blank</v>
      </c>
      <c r="S261" s="198" t="str">
        <f>IF(D261=0,"Blank",IF(D261="PHEV",MIN(M261,E261),MIN(M261,(E261*(1-'3 Model Input'!E$54)))))</f>
        <v>Blank</v>
      </c>
      <c r="T261" s="217" t="str">
        <f t="shared" si="62"/>
        <v>Blank</v>
      </c>
      <c r="U261" s="89"/>
      <c r="V261" s="216" t="str">
        <f>IF(D261=0,"Blank",P261*'3 Model Input'!E$50)</f>
        <v>Blank</v>
      </c>
      <c r="W261" s="197" t="str">
        <f t="shared" si="63"/>
        <v>Blank</v>
      </c>
      <c r="X261" s="197" t="str">
        <f t="shared" si="64"/>
        <v>Blank</v>
      </c>
      <c r="Y261" s="197" t="str">
        <f t="shared" si="65"/>
        <v>Blank</v>
      </c>
      <c r="Z261" s="197" t="str">
        <f t="shared" si="66"/>
        <v>Blank</v>
      </c>
      <c r="AA261" s="223" t="str" cm="1">
        <f t="array" ref="AA261">_xlfn.IFS(ISTEXT('3 Model Input'!F$70),"Missing",ISTEXT('3 Model Input'!I$70),"Missing",ISNUMBER('3 Model Input'!K$70),'3 Model Input'!K$70*P261)</f>
        <v>Missing</v>
      </c>
      <c r="AB261" s="89"/>
      <c r="AC261" s="227" t="str" cm="1">
        <f t="array" ref="AC261">IF(D261=0,"Blank",_xlfn.IFS('3 Model Input'!E$61=1,(V261*G261)/T261,'3 Model Input'!E$61=2,(W261*G261)/T261,'3 Model Input'!E$61=3,(X261*G261)/T261,'3 Model Input'!E$61=4,(Y261*G261)/T261,'3 Model Input'!E$61=5,(Z261*G261)/T261, ISTEXT('3 Model Input'!E$61),"Missing",'3 Model Input'!E$61=6,(AA261*G261)/T261))</f>
        <v>Blank</v>
      </c>
      <c r="AD261" s="202" t="str">
        <f t="shared" si="67"/>
        <v>Blank</v>
      </c>
      <c r="AE261" s="202" t="str">
        <f t="shared" si="68"/>
        <v>Blank</v>
      </c>
      <c r="AF261" s="217" t="str">
        <f t="shared" si="69"/>
        <v>Blank</v>
      </c>
      <c r="AG261" s="9" t="str" cm="1">
        <f t="array" ref="AG261">_xlfn.IFS(ISNUMBER(AC261), "", ISNUMBER(SEARCH("Blank", AC261)), "", ISERROR(AC261), "Bad input on tab 3")</f>
        <v/>
      </c>
    </row>
    <row r="262" spans="2:33" ht="15" customHeight="1" x14ac:dyDescent="0.75">
      <c r="B262" s="205" t="str">
        <f>'5 Driver Data'!B262</f>
        <v>0254</v>
      </c>
      <c r="C262" s="193">
        <f>'5 Driver Data'!C262</f>
        <v>0</v>
      </c>
      <c r="D262" s="192">
        <f>'5 Driver Data'!D262</f>
        <v>0</v>
      </c>
      <c r="E262" s="191">
        <f>'5 Driver Data'!E262</f>
        <v>0</v>
      </c>
      <c r="F262" s="191">
        <f>'5 Driver Data'!F262</f>
        <v>0</v>
      </c>
      <c r="G262" s="191">
        <f>'5 Driver Data'!G262</f>
        <v>0</v>
      </c>
      <c r="H262" s="191">
        <f>'5 Driver Data'!H262</f>
        <v>0</v>
      </c>
      <c r="I262" s="191">
        <f>'5 Driver Data'!I262</f>
        <v>0</v>
      </c>
      <c r="J262" s="191">
        <f>'5 Driver Data'!J262</f>
        <v>0</v>
      </c>
      <c r="K262" s="206">
        <f>'5 Driver Data'!K262</f>
        <v>0</v>
      </c>
      <c r="L262" s="1"/>
      <c r="M262" s="216" t="str">
        <f>IF(D262=0,"Blank",'3 Model Input'!E$44*'3 Model Input'!E$45)</f>
        <v>Blank</v>
      </c>
      <c r="N262" s="197" t="str">
        <f t="shared" si="60"/>
        <v>Blank</v>
      </c>
      <c r="O262" s="197" t="str">
        <f>IF(D262=0,"Blank",'3 Model Input'!E$49*(1-'3 Model Input'!E$51))</f>
        <v>Blank</v>
      </c>
      <c r="P262" s="197" t="str">
        <f t="shared" si="61"/>
        <v>Blank</v>
      </c>
      <c r="Q262" s="197" t="str">
        <f>IF(D262=0,"Blank",IF(D262="BEV",E262*(1-'3 Model Input'!E$54), E262))</f>
        <v>Blank</v>
      </c>
      <c r="R262" s="198" t="str">
        <f>IF(D262=0,"Blank",IF(D262="PHEV",F262/G262,F262*(1-'3 Model Input'!E$54)/G262))</f>
        <v>Blank</v>
      </c>
      <c r="S262" s="198" t="str">
        <f>IF(D262=0,"Blank",IF(D262="PHEV",MIN(M262,E262),MIN(M262,(E262*(1-'3 Model Input'!E$54)))))</f>
        <v>Blank</v>
      </c>
      <c r="T262" s="217" t="str">
        <f t="shared" si="62"/>
        <v>Blank</v>
      </c>
      <c r="U262" s="89"/>
      <c r="V262" s="216" t="str">
        <f>IF(D262=0,"Blank",P262*'3 Model Input'!E$50)</f>
        <v>Blank</v>
      </c>
      <c r="W262" s="197" t="str">
        <f t="shared" si="63"/>
        <v>Blank</v>
      </c>
      <c r="X262" s="197" t="str">
        <f t="shared" si="64"/>
        <v>Blank</v>
      </c>
      <c r="Y262" s="197" t="str">
        <f t="shared" si="65"/>
        <v>Blank</v>
      </c>
      <c r="Z262" s="197" t="str">
        <f t="shared" si="66"/>
        <v>Blank</v>
      </c>
      <c r="AA262" s="223" t="str" cm="1">
        <f t="array" ref="AA262">_xlfn.IFS(ISTEXT('3 Model Input'!F$70),"Missing",ISTEXT('3 Model Input'!I$70),"Missing",ISNUMBER('3 Model Input'!K$70),'3 Model Input'!K$70*P262)</f>
        <v>Missing</v>
      </c>
      <c r="AB262" s="89"/>
      <c r="AC262" s="227" t="str" cm="1">
        <f t="array" ref="AC262">IF(D262=0,"Blank",_xlfn.IFS('3 Model Input'!E$61=1,(V262*G262)/T262,'3 Model Input'!E$61=2,(W262*G262)/T262,'3 Model Input'!E$61=3,(X262*G262)/T262,'3 Model Input'!E$61=4,(Y262*G262)/T262,'3 Model Input'!E$61=5,(Z262*G262)/T262, ISTEXT('3 Model Input'!E$61),"Missing",'3 Model Input'!E$61=6,(AA262*G262)/T262))</f>
        <v>Blank</v>
      </c>
      <c r="AD262" s="202" t="str">
        <f t="shared" si="67"/>
        <v>Blank</v>
      </c>
      <c r="AE262" s="202" t="str">
        <f t="shared" si="68"/>
        <v>Blank</v>
      </c>
      <c r="AF262" s="217" t="str">
        <f t="shared" si="69"/>
        <v>Blank</v>
      </c>
      <c r="AG262" s="9" t="str" cm="1">
        <f t="array" ref="AG262">_xlfn.IFS(ISNUMBER(AC262), "", ISNUMBER(SEARCH("Blank", AC262)), "", ISERROR(AC262), "Bad input on tab 3")</f>
        <v/>
      </c>
    </row>
    <row r="263" spans="2:33" ht="15" customHeight="1" x14ac:dyDescent="0.75">
      <c r="B263" s="205" t="str">
        <f>'5 Driver Data'!B263</f>
        <v>0255</v>
      </c>
      <c r="C263" s="193">
        <f>'5 Driver Data'!C263</f>
        <v>0</v>
      </c>
      <c r="D263" s="192">
        <f>'5 Driver Data'!D263</f>
        <v>0</v>
      </c>
      <c r="E263" s="191">
        <f>'5 Driver Data'!E263</f>
        <v>0</v>
      </c>
      <c r="F263" s="191">
        <f>'5 Driver Data'!F263</f>
        <v>0</v>
      </c>
      <c r="G263" s="191">
        <f>'5 Driver Data'!G263</f>
        <v>0</v>
      </c>
      <c r="H263" s="191">
        <f>'5 Driver Data'!H263</f>
        <v>0</v>
      </c>
      <c r="I263" s="191">
        <f>'5 Driver Data'!I263</f>
        <v>0</v>
      </c>
      <c r="J263" s="191">
        <f>'5 Driver Data'!J263</f>
        <v>0</v>
      </c>
      <c r="K263" s="206">
        <f>'5 Driver Data'!K263</f>
        <v>0</v>
      </c>
      <c r="L263" s="1"/>
      <c r="M263" s="216" t="str">
        <f>IF(D263=0,"Blank",'3 Model Input'!E$44*'3 Model Input'!E$45)</f>
        <v>Blank</v>
      </c>
      <c r="N263" s="197" t="str">
        <f t="shared" si="60"/>
        <v>Blank</v>
      </c>
      <c r="O263" s="197" t="str">
        <f>IF(D263=0,"Blank",'3 Model Input'!E$49*(1-'3 Model Input'!E$51))</f>
        <v>Blank</v>
      </c>
      <c r="P263" s="197" t="str">
        <f t="shared" si="61"/>
        <v>Blank</v>
      </c>
      <c r="Q263" s="197" t="str">
        <f>IF(D263=0,"Blank",IF(D263="BEV",E263*(1-'3 Model Input'!E$54), E263))</f>
        <v>Blank</v>
      </c>
      <c r="R263" s="198" t="str">
        <f>IF(D263=0,"Blank",IF(D263="PHEV",F263/G263,F263*(1-'3 Model Input'!E$54)/G263))</f>
        <v>Blank</v>
      </c>
      <c r="S263" s="198" t="str">
        <f>IF(D263=0,"Blank",IF(D263="PHEV",MIN(M263,E263),MIN(M263,(E263*(1-'3 Model Input'!E$54)))))</f>
        <v>Blank</v>
      </c>
      <c r="T263" s="217" t="str">
        <f t="shared" si="62"/>
        <v>Blank</v>
      </c>
      <c r="U263" s="89"/>
      <c r="V263" s="216" t="str">
        <f>IF(D263=0,"Blank",P263*'3 Model Input'!E$50)</f>
        <v>Blank</v>
      </c>
      <c r="W263" s="197" t="str">
        <f t="shared" si="63"/>
        <v>Blank</v>
      </c>
      <c r="X263" s="197" t="str">
        <f t="shared" si="64"/>
        <v>Blank</v>
      </c>
      <c r="Y263" s="197" t="str">
        <f t="shared" si="65"/>
        <v>Blank</v>
      </c>
      <c r="Z263" s="197" t="str">
        <f t="shared" si="66"/>
        <v>Blank</v>
      </c>
      <c r="AA263" s="223" t="str" cm="1">
        <f t="array" ref="AA263">_xlfn.IFS(ISTEXT('3 Model Input'!F$70),"Missing",ISTEXT('3 Model Input'!I$70),"Missing",ISNUMBER('3 Model Input'!K$70),'3 Model Input'!K$70*P263)</f>
        <v>Missing</v>
      </c>
      <c r="AB263" s="89"/>
      <c r="AC263" s="227" t="str" cm="1">
        <f t="array" ref="AC263">IF(D263=0,"Blank",_xlfn.IFS('3 Model Input'!E$61=1,(V263*G263)/T263,'3 Model Input'!E$61=2,(W263*G263)/T263,'3 Model Input'!E$61=3,(X263*G263)/T263,'3 Model Input'!E$61=4,(Y263*G263)/T263,'3 Model Input'!E$61=5,(Z263*G263)/T263, ISTEXT('3 Model Input'!E$61),"Missing",'3 Model Input'!E$61=6,(AA263*G263)/T263))</f>
        <v>Blank</v>
      </c>
      <c r="AD263" s="202" t="str">
        <f t="shared" si="67"/>
        <v>Blank</v>
      </c>
      <c r="AE263" s="202" t="str">
        <f t="shared" si="68"/>
        <v>Blank</v>
      </c>
      <c r="AF263" s="217" t="str">
        <f t="shared" si="69"/>
        <v>Blank</v>
      </c>
      <c r="AG263" s="9" t="str" cm="1">
        <f t="array" ref="AG263">_xlfn.IFS(ISNUMBER(AC263), "", ISNUMBER(SEARCH("Blank", AC263)), "", ISERROR(AC263), "Bad input on tab 3")</f>
        <v/>
      </c>
    </row>
    <row r="264" spans="2:33" ht="15" customHeight="1" x14ac:dyDescent="0.75">
      <c r="B264" s="205" t="str">
        <f>'5 Driver Data'!B264</f>
        <v>0256</v>
      </c>
      <c r="C264" s="193">
        <f>'5 Driver Data'!C264</f>
        <v>0</v>
      </c>
      <c r="D264" s="192">
        <f>'5 Driver Data'!D264</f>
        <v>0</v>
      </c>
      <c r="E264" s="191">
        <f>'5 Driver Data'!E264</f>
        <v>0</v>
      </c>
      <c r="F264" s="191">
        <f>'5 Driver Data'!F264</f>
        <v>0</v>
      </c>
      <c r="G264" s="191">
        <f>'5 Driver Data'!G264</f>
        <v>0</v>
      </c>
      <c r="H264" s="191">
        <f>'5 Driver Data'!H264</f>
        <v>0</v>
      </c>
      <c r="I264" s="191">
        <f>'5 Driver Data'!I264</f>
        <v>0</v>
      </c>
      <c r="J264" s="191">
        <f>'5 Driver Data'!J264</f>
        <v>0</v>
      </c>
      <c r="K264" s="206">
        <f>'5 Driver Data'!K264</f>
        <v>0</v>
      </c>
      <c r="L264" s="1"/>
      <c r="M264" s="216" t="str">
        <f>IF(D264=0,"Blank",'3 Model Input'!E$44*'3 Model Input'!E$45)</f>
        <v>Blank</v>
      </c>
      <c r="N264" s="197" t="str">
        <f t="shared" si="60"/>
        <v>Blank</v>
      </c>
      <c r="O264" s="197" t="str">
        <f>IF(D264=0,"Blank",'3 Model Input'!E$49*(1-'3 Model Input'!E$51))</f>
        <v>Blank</v>
      </c>
      <c r="P264" s="197" t="str">
        <f t="shared" si="61"/>
        <v>Blank</v>
      </c>
      <c r="Q264" s="197" t="str">
        <f>IF(D264=0,"Blank",IF(D264="BEV",E264*(1-'3 Model Input'!E$54), E264))</f>
        <v>Blank</v>
      </c>
      <c r="R264" s="198" t="str">
        <f>IF(D264=0,"Blank",IF(D264="PHEV",F264/G264,F264*(1-'3 Model Input'!E$54)/G264))</f>
        <v>Blank</v>
      </c>
      <c r="S264" s="198" t="str">
        <f>IF(D264=0,"Blank",IF(D264="PHEV",MIN(M264,E264),MIN(M264,(E264*(1-'3 Model Input'!E$54)))))</f>
        <v>Blank</v>
      </c>
      <c r="T264" s="217" t="str">
        <f t="shared" si="62"/>
        <v>Blank</v>
      </c>
      <c r="U264" s="89"/>
      <c r="V264" s="216" t="str">
        <f>IF(D264=0,"Blank",P264*'3 Model Input'!E$50)</f>
        <v>Blank</v>
      </c>
      <c r="W264" s="197" t="str">
        <f t="shared" si="63"/>
        <v>Blank</v>
      </c>
      <c r="X264" s="197" t="str">
        <f t="shared" si="64"/>
        <v>Blank</v>
      </c>
      <c r="Y264" s="197" t="str">
        <f t="shared" si="65"/>
        <v>Blank</v>
      </c>
      <c r="Z264" s="197" t="str">
        <f t="shared" si="66"/>
        <v>Blank</v>
      </c>
      <c r="AA264" s="223" t="str" cm="1">
        <f t="array" ref="AA264">_xlfn.IFS(ISTEXT('3 Model Input'!F$70),"Missing",ISTEXT('3 Model Input'!I$70),"Missing",ISNUMBER('3 Model Input'!K$70),'3 Model Input'!K$70*P264)</f>
        <v>Missing</v>
      </c>
      <c r="AB264" s="89"/>
      <c r="AC264" s="227" t="str" cm="1">
        <f t="array" ref="AC264">IF(D264=0,"Blank",_xlfn.IFS('3 Model Input'!E$61=1,(V264*G264)/T264,'3 Model Input'!E$61=2,(W264*G264)/T264,'3 Model Input'!E$61=3,(X264*G264)/T264,'3 Model Input'!E$61=4,(Y264*G264)/T264,'3 Model Input'!E$61=5,(Z264*G264)/T264, ISTEXT('3 Model Input'!E$61),"Missing",'3 Model Input'!E$61=6,(AA264*G264)/T264))</f>
        <v>Blank</v>
      </c>
      <c r="AD264" s="202" t="str">
        <f t="shared" si="67"/>
        <v>Blank</v>
      </c>
      <c r="AE264" s="202" t="str">
        <f t="shared" si="68"/>
        <v>Blank</v>
      </c>
      <c r="AF264" s="217" t="str">
        <f t="shared" si="69"/>
        <v>Blank</v>
      </c>
      <c r="AG264" s="9" t="str" cm="1">
        <f t="array" ref="AG264">_xlfn.IFS(ISNUMBER(AC264), "", ISNUMBER(SEARCH("Blank", AC264)), "", ISERROR(AC264), "Bad input on tab 3")</f>
        <v/>
      </c>
    </row>
    <row r="265" spans="2:33" ht="15" customHeight="1" x14ac:dyDescent="0.75">
      <c r="B265" s="205" t="str">
        <f>'5 Driver Data'!B265</f>
        <v>0257</v>
      </c>
      <c r="C265" s="193">
        <f>'5 Driver Data'!C265</f>
        <v>0</v>
      </c>
      <c r="D265" s="192">
        <f>'5 Driver Data'!D265</f>
        <v>0</v>
      </c>
      <c r="E265" s="191">
        <f>'5 Driver Data'!E265</f>
        <v>0</v>
      </c>
      <c r="F265" s="191">
        <f>'5 Driver Data'!F265</f>
        <v>0</v>
      </c>
      <c r="G265" s="191">
        <f>'5 Driver Data'!G265</f>
        <v>0</v>
      </c>
      <c r="H265" s="191">
        <f>'5 Driver Data'!H265</f>
        <v>0</v>
      </c>
      <c r="I265" s="191">
        <f>'5 Driver Data'!I265</f>
        <v>0</v>
      </c>
      <c r="J265" s="191">
        <f>'5 Driver Data'!J265</f>
        <v>0</v>
      </c>
      <c r="K265" s="206">
        <f>'5 Driver Data'!K265</f>
        <v>0</v>
      </c>
      <c r="L265" s="1"/>
      <c r="M265" s="216" t="str">
        <f>IF(D265=0,"Blank",'3 Model Input'!E$44*'3 Model Input'!E$45)</f>
        <v>Blank</v>
      </c>
      <c r="N265" s="197" t="str">
        <f t="shared" si="60"/>
        <v>Blank</v>
      </c>
      <c r="O265" s="197" t="str">
        <f>IF(D265=0,"Blank",'3 Model Input'!E$49*(1-'3 Model Input'!E$51))</f>
        <v>Blank</v>
      </c>
      <c r="P265" s="197" t="str">
        <f t="shared" si="61"/>
        <v>Blank</v>
      </c>
      <c r="Q265" s="197" t="str">
        <f>IF(D265=0,"Blank",IF(D265="BEV",E265*(1-'3 Model Input'!E$54), E265))</f>
        <v>Blank</v>
      </c>
      <c r="R265" s="198" t="str">
        <f>IF(D265=0,"Blank",IF(D265="PHEV",F265/G265,F265*(1-'3 Model Input'!E$54)/G265))</f>
        <v>Blank</v>
      </c>
      <c r="S265" s="198" t="str">
        <f>IF(D265=0,"Blank",IF(D265="PHEV",MIN(M265,E265),MIN(M265,(E265*(1-'3 Model Input'!E$54)))))</f>
        <v>Blank</v>
      </c>
      <c r="T265" s="217" t="str">
        <f t="shared" si="62"/>
        <v>Blank</v>
      </c>
      <c r="U265" s="89"/>
      <c r="V265" s="216" t="str">
        <f>IF(D265=0,"Blank",P265*'3 Model Input'!E$50)</f>
        <v>Blank</v>
      </c>
      <c r="W265" s="197" t="str">
        <f t="shared" si="63"/>
        <v>Blank</v>
      </c>
      <c r="X265" s="197" t="str">
        <f t="shared" si="64"/>
        <v>Blank</v>
      </c>
      <c r="Y265" s="197" t="str">
        <f t="shared" si="65"/>
        <v>Blank</v>
      </c>
      <c r="Z265" s="197" t="str">
        <f t="shared" si="66"/>
        <v>Blank</v>
      </c>
      <c r="AA265" s="223" t="str" cm="1">
        <f t="array" ref="AA265">_xlfn.IFS(ISTEXT('3 Model Input'!F$70),"Missing",ISTEXT('3 Model Input'!I$70),"Missing",ISNUMBER('3 Model Input'!K$70),'3 Model Input'!K$70*P265)</f>
        <v>Missing</v>
      </c>
      <c r="AB265" s="89"/>
      <c r="AC265" s="227" t="str" cm="1">
        <f t="array" ref="AC265">IF(D265=0,"Blank",_xlfn.IFS('3 Model Input'!E$61=1,(V265*G265)/T265,'3 Model Input'!E$61=2,(W265*G265)/T265,'3 Model Input'!E$61=3,(X265*G265)/T265,'3 Model Input'!E$61=4,(Y265*G265)/T265,'3 Model Input'!E$61=5,(Z265*G265)/T265, ISTEXT('3 Model Input'!E$61),"Missing",'3 Model Input'!E$61=6,(AA265*G265)/T265))</f>
        <v>Blank</v>
      </c>
      <c r="AD265" s="202" t="str">
        <f t="shared" si="67"/>
        <v>Blank</v>
      </c>
      <c r="AE265" s="202" t="str">
        <f t="shared" si="68"/>
        <v>Blank</v>
      </c>
      <c r="AF265" s="217" t="str">
        <f t="shared" si="69"/>
        <v>Blank</v>
      </c>
      <c r="AG265" s="9" t="str" cm="1">
        <f t="array" ref="AG265">_xlfn.IFS(ISNUMBER(AC265), "", ISNUMBER(SEARCH("Blank", AC265)), "", ISERROR(AC265), "Bad input on tab 3")</f>
        <v/>
      </c>
    </row>
    <row r="266" spans="2:33" ht="15" customHeight="1" x14ac:dyDescent="0.75">
      <c r="B266" s="205" t="str">
        <f>'5 Driver Data'!B266</f>
        <v>0258</v>
      </c>
      <c r="C266" s="193">
        <f>'5 Driver Data'!C266</f>
        <v>0</v>
      </c>
      <c r="D266" s="192">
        <f>'5 Driver Data'!D266</f>
        <v>0</v>
      </c>
      <c r="E266" s="191">
        <f>'5 Driver Data'!E266</f>
        <v>0</v>
      </c>
      <c r="F266" s="191">
        <f>'5 Driver Data'!F266</f>
        <v>0</v>
      </c>
      <c r="G266" s="191">
        <f>'5 Driver Data'!G266</f>
        <v>0</v>
      </c>
      <c r="H266" s="191">
        <f>'5 Driver Data'!H266</f>
        <v>0</v>
      </c>
      <c r="I266" s="191">
        <f>'5 Driver Data'!I266</f>
        <v>0</v>
      </c>
      <c r="J266" s="191">
        <f>'5 Driver Data'!J266</f>
        <v>0</v>
      </c>
      <c r="K266" s="206">
        <f>'5 Driver Data'!K266</f>
        <v>0</v>
      </c>
      <c r="L266" s="1"/>
      <c r="M266" s="216" t="str">
        <f>IF(D266=0,"Blank",'3 Model Input'!E$44*'3 Model Input'!E$45)</f>
        <v>Blank</v>
      </c>
      <c r="N266" s="197" t="str">
        <f t="shared" si="60"/>
        <v>Blank</v>
      </c>
      <c r="O266" s="197" t="str">
        <f>IF(D266=0,"Blank",'3 Model Input'!E$49*(1-'3 Model Input'!E$51))</f>
        <v>Blank</v>
      </c>
      <c r="P266" s="197" t="str">
        <f t="shared" si="61"/>
        <v>Blank</v>
      </c>
      <c r="Q266" s="197" t="str">
        <f>IF(D266=0,"Blank",IF(D266="BEV",E266*(1-'3 Model Input'!E$54), E266))</f>
        <v>Blank</v>
      </c>
      <c r="R266" s="198" t="str">
        <f>IF(D266=0,"Blank",IF(D266="PHEV",F266/G266,F266*(1-'3 Model Input'!E$54)/G266))</f>
        <v>Blank</v>
      </c>
      <c r="S266" s="198" t="str">
        <f>IF(D266=0,"Blank",IF(D266="PHEV",MIN(M266,E266),MIN(M266,(E266*(1-'3 Model Input'!E$54)))))</f>
        <v>Blank</v>
      </c>
      <c r="T266" s="217" t="str">
        <f t="shared" si="62"/>
        <v>Blank</v>
      </c>
      <c r="U266" s="89"/>
      <c r="V266" s="216" t="str">
        <f>IF(D266=0,"Blank",P266*'3 Model Input'!E$50)</f>
        <v>Blank</v>
      </c>
      <c r="W266" s="197" t="str">
        <f t="shared" si="63"/>
        <v>Blank</v>
      </c>
      <c r="X266" s="197" t="str">
        <f t="shared" si="64"/>
        <v>Blank</v>
      </c>
      <c r="Y266" s="197" t="str">
        <f t="shared" si="65"/>
        <v>Blank</v>
      </c>
      <c r="Z266" s="197" t="str">
        <f t="shared" si="66"/>
        <v>Blank</v>
      </c>
      <c r="AA266" s="223" t="str" cm="1">
        <f t="array" ref="AA266">_xlfn.IFS(ISTEXT('3 Model Input'!F$70),"Missing",ISTEXT('3 Model Input'!I$70),"Missing",ISNUMBER('3 Model Input'!K$70),'3 Model Input'!K$70*P266)</f>
        <v>Missing</v>
      </c>
      <c r="AB266" s="89"/>
      <c r="AC266" s="227" t="str" cm="1">
        <f t="array" ref="AC266">IF(D266=0,"Blank",_xlfn.IFS('3 Model Input'!E$61=1,(V266*G266)/T266,'3 Model Input'!E$61=2,(W266*G266)/T266,'3 Model Input'!E$61=3,(X266*G266)/T266,'3 Model Input'!E$61=4,(Y266*G266)/T266,'3 Model Input'!E$61=5,(Z266*G266)/T266, ISTEXT('3 Model Input'!E$61),"Missing",'3 Model Input'!E$61=6,(AA266*G266)/T266))</f>
        <v>Blank</v>
      </c>
      <c r="AD266" s="202" t="str">
        <f t="shared" si="67"/>
        <v>Blank</v>
      </c>
      <c r="AE266" s="202" t="str">
        <f t="shared" si="68"/>
        <v>Blank</v>
      </c>
      <c r="AF266" s="217" t="str">
        <f t="shared" si="69"/>
        <v>Blank</v>
      </c>
      <c r="AG266" s="9" t="str" cm="1">
        <f t="array" ref="AG266">_xlfn.IFS(ISNUMBER(AC266), "", ISNUMBER(SEARCH("Blank", AC266)), "", ISERROR(AC266), "Bad input on tab 3")</f>
        <v/>
      </c>
    </row>
    <row r="267" spans="2:33" ht="15" customHeight="1" x14ac:dyDescent="0.75">
      <c r="B267" s="205" t="str">
        <f>'5 Driver Data'!B267</f>
        <v>0259</v>
      </c>
      <c r="C267" s="193">
        <f>'5 Driver Data'!C267</f>
        <v>0</v>
      </c>
      <c r="D267" s="192">
        <f>'5 Driver Data'!D267</f>
        <v>0</v>
      </c>
      <c r="E267" s="191">
        <f>'5 Driver Data'!E267</f>
        <v>0</v>
      </c>
      <c r="F267" s="191">
        <f>'5 Driver Data'!F267</f>
        <v>0</v>
      </c>
      <c r="G267" s="191">
        <f>'5 Driver Data'!G267</f>
        <v>0</v>
      </c>
      <c r="H267" s="191">
        <f>'5 Driver Data'!H267</f>
        <v>0</v>
      </c>
      <c r="I267" s="191">
        <f>'5 Driver Data'!I267</f>
        <v>0</v>
      </c>
      <c r="J267" s="191">
        <f>'5 Driver Data'!J267</f>
        <v>0</v>
      </c>
      <c r="K267" s="206">
        <f>'5 Driver Data'!K267</f>
        <v>0</v>
      </c>
      <c r="L267" s="1"/>
      <c r="M267" s="216" t="str">
        <f>IF(D267=0,"Blank",'3 Model Input'!E$44*'3 Model Input'!E$45)</f>
        <v>Blank</v>
      </c>
      <c r="N267" s="197" t="str">
        <f t="shared" si="60"/>
        <v>Blank</v>
      </c>
      <c r="O267" s="197" t="str">
        <f>IF(D267=0,"Blank",'3 Model Input'!E$49*(1-'3 Model Input'!E$51))</f>
        <v>Blank</v>
      </c>
      <c r="P267" s="197" t="str">
        <f t="shared" si="61"/>
        <v>Blank</v>
      </c>
      <c r="Q267" s="197" t="str">
        <f>IF(D267=0,"Blank",IF(D267="BEV",E267*(1-'3 Model Input'!E$54), E267))</f>
        <v>Blank</v>
      </c>
      <c r="R267" s="198" t="str">
        <f>IF(D267=0,"Blank",IF(D267="PHEV",F267/G267,F267*(1-'3 Model Input'!E$54)/G267))</f>
        <v>Blank</v>
      </c>
      <c r="S267" s="198" t="str">
        <f>IF(D267=0,"Blank",IF(D267="PHEV",MIN(M267,E267),MIN(M267,(E267*(1-'3 Model Input'!E$54)))))</f>
        <v>Blank</v>
      </c>
      <c r="T267" s="217" t="str">
        <f t="shared" si="62"/>
        <v>Blank</v>
      </c>
      <c r="U267" s="89"/>
      <c r="V267" s="216" t="str">
        <f>IF(D267=0,"Blank",P267*'3 Model Input'!E$50)</f>
        <v>Blank</v>
      </c>
      <c r="W267" s="197" t="str">
        <f t="shared" si="63"/>
        <v>Blank</v>
      </c>
      <c r="X267" s="197" t="str">
        <f t="shared" si="64"/>
        <v>Blank</v>
      </c>
      <c r="Y267" s="197" t="str">
        <f t="shared" si="65"/>
        <v>Blank</v>
      </c>
      <c r="Z267" s="197" t="str">
        <f t="shared" si="66"/>
        <v>Blank</v>
      </c>
      <c r="AA267" s="223" t="str" cm="1">
        <f t="array" ref="AA267">_xlfn.IFS(ISTEXT('3 Model Input'!F$70),"Missing",ISTEXT('3 Model Input'!I$70),"Missing",ISNUMBER('3 Model Input'!K$70),'3 Model Input'!K$70*P267)</f>
        <v>Missing</v>
      </c>
      <c r="AB267" s="89"/>
      <c r="AC267" s="227" t="str" cm="1">
        <f t="array" ref="AC267">IF(D267=0,"Blank",_xlfn.IFS('3 Model Input'!E$61=1,(V267*G267)/T267,'3 Model Input'!E$61=2,(W267*G267)/T267,'3 Model Input'!E$61=3,(X267*G267)/T267,'3 Model Input'!E$61=4,(Y267*G267)/T267,'3 Model Input'!E$61=5,(Z267*G267)/T267, ISTEXT('3 Model Input'!E$61),"Missing",'3 Model Input'!E$61=6,(AA267*G267)/T267))</f>
        <v>Blank</v>
      </c>
      <c r="AD267" s="202" t="str">
        <f t="shared" si="67"/>
        <v>Blank</v>
      </c>
      <c r="AE267" s="202" t="str">
        <f t="shared" si="68"/>
        <v>Blank</v>
      </c>
      <c r="AF267" s="217" t="str">
        <f t="shared" si="69"/>
        <v>Blank</v>
      </c>
      <c r="AG267" s="9" t="str" cm="1">
        <f t="array" ref="AG267">_xlfn.IFS(ISNUMBER(AC267), "", ISNUMBER(SEARCH("Blank", AC267)), "", ISERROR(AC267), "Bad input on tab 3")</f>
        <v/>
      </c>
    </row>
    <row r="268" spans="2:33" ht="15" customHeight="1" x14ac:dyDescent="0.75">
      <c r="B268" s="205" t="str">
        <f>'5 Driver Data'!B268</f>
        <v>0260</v>
      </c>
      <c r="C268" s="193">
        <f>'5 Driver Data'!C268</f>
        <v>0</v>
      </c>
      <c r="D268" s="192">
        <f>'5 Driver Data'!D268</f>
        <v>0</v>
      </c>
      <c r="E268" s="191">
        <f>'5 Driver Data'!E268</f>
        <v>0</v>
      </c>
      <c r="F268" s="191">
        <f>'5 Driver Data'!F268</f>
        <v>0</v>
      </c>
      <c r="G268" s="191">
        <f>'5 Driver Data'!G268</f>
        <v>0</v>
      </c>
      <c r="H268" s="191">
        <f>'5 Driver Data'!H268</f>
        <v>0</v>
      </c>
      <c r="I268" s="191">
        <f>'5 Driver Data'!I268</f>
        <v>0</v>
      </c>
      <c r="J268" s="191">
        <f>'5 Driver Data'!J268</f>
        <v>0</v>
      </c>
      <c r="K268" s="206">
        <f>'5 Driver Data'!K268</f>
        <v>0</v>
      </c>
      <c r="L268" s="1"/>
      <c r="M268" s="216" t="str">
        <f>IF(D268=0,"Blank",'3 Model Input'!E$44*'3 Model Input'!E$45)</f>
        <v>Blank</v>
      </c>
      <c r="N268" s="197" t="str">
        <f t="shared" si="60"/>
        <v>Blank</v>
      </c>
      <c r="O268" s="197" t="str">
        <f>IF(D268=0,"Blank",'3 Model Input'!E$49*(1-'3 Model Input'!E$51))</f>
        <v>Blank</v>
      </c>
      <c r="P268" s="197" t="str">
        <f t="shared" si="61"/>
        <v>Blank</v>
      </c>
      <c r="Q268" s="197" t="str">
        <f>IF(D268=0,"Blank",IF(D268="BEV",E268*(1-'3 Model Input'!E$54), E268))</f>
        <v>Blank</v>
      </c>
      <c r="R268" s="198" t="str">
        <f>IF(D268=0,"Blank",IF(D268="PHEV",F268/G268,F268*(1-'3 Model Input'!E$54)/G268))</f>
        <v>Blank</v>
      </c>
      <c r="S268" s="198" t="str">
        <f>IF(D268=0,"Blank",IF(D268="PHEV",MIN(M268,E268),MIN(M268,(E268*(1-'3 Model Input'!E$54)))))</f>
        <v>Blank</v>
      </c>
      <c r="T268" s="217" t="str">
        <f t="shared" si="62"/>
        <v>Blank</v>
      </c>
      <c r="U268" s="89"/>
      <c r="V268" s="216" t="str">
        <f>IF(D268=0,"Blank",P268*'3 Model Input'!E$50)</f>
        <v>Blank</v>
      </c>
      <c r="W268" s="197" t="str">
        <f t="shared" si="63"/>
        <v>Blank</v>
      </c>
      <c r="X268" s="197" t="str">
        <f t="shared" si="64"/>
        <v>Blank</v>
      </c>
      <c r="Y268" s="197" t="str">
        <f t="shared" si="65"/>
        <v>Blank</v>
      </c>
      <c r="Z268" s="197" t="str">
        <f t="shared" si="66"/>
        <v>Blank</v>
      </c>
      <c r="AA268" s="223" t="str" cm="1">
        <f t="array" ref="AA268">_xlfn.IFS(ISTEXT('3 Model Input'!F$70),"Missing",ISTEXT('3 Model Input'!I$70),"Missing",ISNUMBER('3 Model Input'!K$70),'3 Model Input'!K$70*P268)</f>
        <v>Missing</v>
      </c>
      <c r="AB268" s="89"/>
      <c r="AC268" s="227" t="str" cm="1">
        <f t="array" ref="AC268">IF(D268=0,"Blank",_xlfn.IFS('3 Model Input'!E$61=1,(V268*G268)/T268,'3 Model Input'!E$61=2,(W268*G268)/T268,'3 Model Input'!E$61=3,(X268*G268)/T268,'3 Model Input'!E$61=4,(Y268*G268)/T268,'3 Model Input'!E$61=5,(Z268*G268)/T268, ISTEXT('3 Model Input'!E$61),"Missing",'3 Model Input'!E$61=6,(AA268*G268)/T268))</f>
        <v>Blank</v>
      </c>
      <c r="AD268" s="202" t="str">
        <f t="shared" si="67"/>
        <v>Blank</v>
      </c>
      <c r="AE268" s="202" t="str">
        <f t="shared" si="68"/>
        <v>Blank</v>
      </c>
      <c r="AF268" s="217" t="str">
        <f t="shared" si="69"/>
        <v>Blank</v>
      </c>
      <c r="AG268" s="9" t="str" cm="1">
        <f t="array" ref="AG268">_xlfn.IFS(ISNUMBER(AC268), "", ISNUMBER(SEARCH("Blank", AC268)), "", ISERROR(AC268), "Bad input on tab 3")</f>
        <v/>
      </c>
    </row>
    <row r="269" spans="2:33" ht="15" customHeight="1" x14ac:dyDescent="0.75">
      <c r="B269" s="205" t="str">
        <f>'5 Driver Data'!B269</f>
        <v>0261</v>
      </c>
      <c r="C269" s="193">
        <f>'5 Driver Data'!C269</f>
        <v>0</v>
      </c>
      <c r="D269" s="192">
        <f>'5 Driver Data'!D269</f>
        <v>0</v>
      </c>
      <c r="E269" s="191">
        <f>'5 Driver Data'!E269</f>
        <v>0</v>
      </c>
      <c r="F269" s="191">
        <f>'5 Driver Data'!F269</f>
        <v>0</v>
      </c>
      <c r="G269" s="191">
        <f>'5 Driver Data'!G269</f>
        <v>0</v>
      </c>
      <c r="H269" s="191">
        <f>'5 Driver Data'!H269</f>
        <v>0</v>
      </c>
      <c r="I269" s="191">
        <f>'5 Driver Data'!I269</f>
        <v>0</v>
      </c>
      <c r="J269" s="191">
        <f>'5 Driver Data'!J269</f>
        <v>0</v>
      </c>
      <c r="K269" s="206">
        <f>'5 Driver Data'!K269</f>
        <v>0</v>
      </c>
      <c r="L269" s="1"/>
      <c r="M269" s="216" t="str">
        <f>IF(D269=0,"Blank",'3 Model Input'!E$44*'3 Model Input'!E$45)</f>
        <v>Blank</v>
      </c>
      <c r="N269" s="197" t="str">
        <f t="shared" si="60"/>
        <v>Blank</v>
      </c>
      <c r="O269" s="197" t="str">
        <f>IF(D269=0,"Blank",'3 Model Input'!E$49*(1-'3 Model Input'!E$51))</f>
        <v>Blank</v>
      </c>
      <c r="P269" s="197" t="str">
        <f t="shared" si="61"/>
        <v>Blank</v>
      </c>
      <c r="Q269" s="197" t="str">
        <f>IF(D269=0,"Blank",IF(D269="BEV",E269*(1-'3 Model Input'!E$54), E269))</f>
        <v>Blank</v>
      </c>
      <c r="R269" s="198" t="str">
        <f>IF(D269=0,"Blank",IF(D269="PHEV",F269/G269,F269*(1-'3 Model Input'!E$54)/G269))</f>
        <v>Blank</v>
      </c>
      <c r="S269" s="198" t="str">
        <f>IF(D269=0,"Blank",IF(D269="PHEV",MIN(M269,E269),MIN(M269,(E269*(1-'3 Model Input'!E$54)))))</f>
        <v>Blank</v>
      </c>
      <c r="T269" s="217" t="str">
        <f t="shared" si="62"/>
        <v>Blank</v>
      </c>
      <c r="U269" s="89"/>
      <c r="V269" s="216" t="str">
        <f>IF(D269=0,"Blank",P269*'3 Model Input'!E$50)</f>
        <v>Blank</v>
      </c>
      <c r="W269" s="197" t="str">
        <f t="shared" si="63"/>
        <v>Blank</v>
      </c>
      <c r="X269" s="197" t="str">
        <f t="shared" si="64"/>
        <v>Blank</v>
      </c>
      <c r="Y269" s="197" t="str">
        <f t="shared" si="65"/>
        <v>Blank</v>
      </c>
      <c r="Z269" s="197" t="str">
        <f t="shared" si="66"/>
        <v>Blank</v>
      </c>
      <c r="AA269" s="223" t="str" cm="1">
        <f t="array" ref="AA269">_xlfn.IFS(ISTEXT('3 Model Input'!F$70),"Missing",ISTEXT('3 Model Input'!I$70),"Missing",ISNUMBER('3 Model Input'!K$70),'3 Model Input'!K$70*P269)</f>
        <v>Missing</v>
      </c>
      <c r="AB269" s="89"/>
      <c r="AC269" s="227" t="str" cm="1">
        <f t="array" ref="AC269">IF(D269=0,"Blank",_xlfn.IFS('3 Model Input'!E$61=1,(V269*G269)/T269,'3 Model Input'!E$61=2,(W269*G269)/T269,'3 Model Input'!E$61=3,(X269*G269)/T269,'3 Model Input'!E$61=4,(Y269*G269)/T269,'3 Model Input'!E$61=5,(Z269*G269)/T269, ISTEXT('3 Model Input'!E$61),"Missing",'3 Model Input'!E$61=6,(AA269*G269)/T269))</f>
        <v>Blank</v>
      </c>
      <c r="AD269" s="202" t="str">
        <f t="shared" si="67"/>
        <v>Blank</v>
      </c>
      <c r="AE269" s="202" t="str">
        <f t="shared" si="68"/>
        <v>Blank</v>
      </c>
      <c r="AF269" s="217" t="str">
        <f t="shared" si="69"/>
        <v>Blank</v>
      </c>
      <c r="AG269" s="9" t="str" cm="1">
        <f t="array" ref="AG269">_xlfn.IFS(ISNUMBER(AC269), "", ISNUMBER(SEARCH("Blank", AC269)), "", ISERROR(AC269), "Bad input on tab 3")</f>
        <v/>
      </c>
    </row>
    <row r="270" spans="2:33" ht="15" customHeight="1" x14ac:dyDescent="0.75">
      <c r="B270" s="205" t="str">
        <f>'5 Driver Data'!B270</f>
        <v>0262</v>
      </c>
      <c r="C270" s="193">
        <f>'5 Driver Data'!C270</f>
        <v>0</v>
      </c>
      <c r="D270" s="192">
        <f>'5 Driver Data'!D270</f>
        <v>0</v>
      </c>
      <c r="E270" s="191">
        <f>'5 Driver Data'!E270</f>
        <v>0</v>
      </c>
      <c r="F270" s="191">
        <f>'5 Driver Data'!F270</f>
        <v>0</v>
      </c>
      <c r="G270" s="191">
        <f>'5 Driver Data'!G270</f>
        <v>0</v>
      </c>
      <c r="H270" s="191">
        <f>'5 Driver Data'!H270</f>
        <v>0</v>
      </c>
      <c r="I270" s="191">
        <f>'5 Driver Data'!I270</f>
        <v>0</v>
      </c>
      <c r="J270" s="191">
        <f>'5 Driver Data'!J270</f>
        <v>0</v>
      </c>
      <c r="K270" s="206">
        <f>'5 Driver Data'!K270</f>
        <v>0</v>
      </c>
      <c r="L270" s="1"/>
      <c r="M270" s="216" t="str">
        <f>IF(D270=0,"Blank",'3 Model Input'!E$44*'3 Model Input'!E$45)</f>
        <v>Blank</v>
      </c>
      <c r="N270" s="197" t="str">
        <f t="shared" si="60"/>
        <v>Blank</v>
      </c>
      <c r="O270" s="197" t="str">
        <f>IF(D270=0,"Blank",'3 Model Input'!E$49*(1-'3 Model Input'!E$51))</f>
        <v>Blank</v>
      </c>
      <c r="P270" s="197" t="str">
        <f t="shared" si="61"/>
        <v>Blank</v>
      </c>
      <c r="Q270" s="197" t="str">
        <f>IF(D270=0,"Blank",IF(D270="BEV",E270*(1-'3 Model Input'!E$54), E270))</f>
        <v>Blank</v>
      </c>
      <c r="R270" s="198" t="str">
        <f>IF(D270=0,"Blank",IF(D270="PHEV",F270/G270,F270*(1-'3 Model Input'!E$54)/G270))</f>
        <v>Blank</v>
      </c>
      <c r="S270" s="198" t="str">
        <f>IF(D270=0,"Blank",IF(D270="PHEV",MIN(M270,E270),MIN(M270,(E270*(1-'3 Model Input'!E$54)))))</f>
        <v>Blank</v>
      </c>
      <c r="T270" s="217" t="str">
        <f t="shared" si="62"/>
        <v>Blank</v>
      </c>
      <c r="U270" s="89"/>
      <c r="V270" s="216" t="str">
        <f>IF(D270=0,"Blank",P270*'3 Model Input'!E$50)</f>
        <v>Blank</v>
      </c>
      <c r="W270" s="197" t="str">
        <f t="shared" si="63"/>
        <v>Blank</v>
      </c>
      <c r="X270" s="197" t="str">
        <f t="shared" si="64"/>
        <v>Blank</v>
      </c>
      <c r="Y270" s="197" t="str">
        <f t="shared" si="65"/>
        <v>Blank</v>
      </c>
      <c r="Z270" s="197" t="str">
        <f t="shared" si="66"/>
        <v>Blank</v>
      </c>
      <c r="AA270" s="223" t="str" cm="1">
        <f t="array" ref="AA270">_xlfn.IFS(ISTEXT('3 Model Input'!F$70),"Missing",ISTEXT('3 Model Input'!I$70),"Missing",ISNUMBER('3 Model Input'!K$70),'3 Model Input'!K$70*P270)</f>
        <v>Missing</v>
      </c>
      <c r="AB270" s="89"/>
      <c r="AC270" s="227" t="str" cm="1">
        <f t="array" ref="AC270">IF(D270=0,"Blank",_xlfn.IFS('3 Model Input'!E$61=1,(V270*G270)/T270,'3 Model Input'!E$61=2,(W270*G270)/T270,'3 Model Input'!E$61=3,(X270*G270)/T270,'3 Model Input'!E$61=4,(Y270*G270)/T270,'3 Model Input'!E$61=5,(Z270*G270)/T270, ISTEXT('3 Model Input'!E$61),"Missing",'3 Model Input'!E$61=6,(AA270*G270)/T270))</f>
        <v>Blank</v>
      </c>
      <c r="AD270" s="202" t="str">
        <f t="shared" si="67"/>
        <v>Blank</v>
      </c>
      <c r="AE270" s="202" t="str">
        <f t="shared" si="68"/>
        <v>Blank</v>
      </c>
      <c r="AF270" s="217" t="str">
        <f t="shared" si="69"/>
        <v>Blank</v>
      </c>
      <c r="AG270" s="9" t="str" cm="1">
        <f t="array" ref="AG270">_xlfn.IFS(ISNUMBER(AC270), "", ISNUMBER(SEARCH("Blank", AC270)), "", ISERROR(AC270), "Bad input on tab 3")</f>
        <v/>
      </c>
    </row>
    <row r="271" spans="2:33" ht="15" customHeight="1" x14ac:dyDescent="0.75">
      <c r="B271" s="205" t="str">
        <f>'5 Driver Data'!B271</f>
        <v>0263</v>
      </c>
      <c r="C271" s="193">
        <f>'5 Driver Data'!C271</f>
        <v>0</v>
      </c>
      <c r="D271" s="192">
        <f>'5 Driver Data'!D271</f>
        <v>0</v>
      </c>
      <c r="E271" s="191">
        <f>'5 Driver Data'!E271</f>
        <v>0</v>
      </c>
      <c r="F271" s="191">
        <f>'5 Driver Data'!F271</f>
        <v>0</v>
      </c>
      <c r="G271" s="191">
        <f>'5 Driver Data'!G271</f>
        <v>0</v>
      </c>
      <c r="H271" s="191">
        <f>'5 Driver Data'!H271</f>
        <v>0</v>
      </c>
      <c r="I271" s="191">
        <f>'5 Driver Data'!I271</f>
        <v>0</v>
      </c>
      <c r="J271" s="191">
        <f>'5 Driver Data'!J271</f>
        <v>0</v>
      </c>
      <c r="K271" s="206">
        <f>'5 Driver Data'!K271</f>
        <v>0</v>
      </c>
      <c r="L271" s="1"/>
      <c r="M271" s="216" t="str">
        <f>IF(D271=0,"Blank",'3 Model Input'!E$44*'3 Model Input'!E$45)</f>
        <v>Blank</v>
      </c>
      <c r="N271" s="197" t="str">
        <f t="shared" si="60"/>
        <v>Blank</v>
      </c>
      <c r="O271" s="197" t="str">
        <f>IF(D271=0,"Blank",'3 Model Input'!E$49*(1-'3 Model Input'!E$51))</f>
        <v>Blank</v>
      </c>
      <c r="P271" s="197" t="str">
        <f t="shared" si="61"/>
        <v>Blank</v>
      </c>
      <c r="Q271" s="197" t="str">
        <f>IF(D271=0,"Blank",IF(D271="BEV",E271*(1-'3 Model Input'!E$54), E271))</f>
        <v>Blank</v>
      </c>
      <c r="R271" s="198" t="str">
        <f>IF(D271=0,"Blank",IF(D271="PHEV",F271/G271,F271*(1-'3 Model Input'!E$54)/G271))</f>
        <v>Blank</v>
      </c>
      <c r="S271" s="198" t="str">
        <f>IF(D271=0,"Blank",IF(D271="PHEV",MIN(M271,E271),MIN(M271,(E271*(1-'3 Model Input'!E$54)))))</f>
        <v>Blank</v>
      </c>
      <c r="T271" s="217" t="str">
        <f t="shared" si="62"/>
        <v>Blank</v>
      </c>
      <c r="U271" s="89"/>
      <c r="V271" s="216" t="str">
        <f>IF(D271=0,"Blank",P271*'3 Model Input'!E$50)</f>
        <v>Blank</v>
      </c>
      <c r="W271" s="197" t="str">
        <f t="shared" si="63"/>
        <v>Blank</v>
      </c>
      <c r="X271" s="197" t="str">
        <f t="shared" si="64"/>
        <v>Blank</v>
      </c>
      <c r="Y271" s="197" t="str">
        <f t="shared" si="65"/>
        <v>Blank</v>
      </c>
      <c r="Z271" s="197" t="str">
        <f t="shared" si="66"/>
        <v>Blank</v>
      </c>
      <c r="AA271" s="223" t="str" cm="1">
        <f t="array" ref="AA271">_xlfn.IFS(ISTEXT('3 Model Input'!F$70),"Missing",ISTEXT('3 Model Input'!I$70),"Missing",ISNUMBER('3 Model Input'!K$70),'3 Model Input'!K$70*P271)</f>
        <v>Missing</v>
      </c>
      <c r="AB271" s="89"/>
      <c r="AC271" s="227" t="str" cm="1">
        <f t="array" ref="AC271">IF(D271=0,"Blank",_xlfn.IFS('3 Model Input'!E$61=1,(V271*G271)/T271,'3 Model Input'!E$61=2,(W271*G271)/T271,'3 Model Input'!E$61=3,(X271*G271)/T271,'3 Model Input'!E$61=4,(Y271*G271)/T271,'3 Model Input'!E$61=5,(Z271*G271)/T271, ISTEXT('3 Model Input'!E$61),"Missing",'3 Model Input'!E$61=6,(AA271*G271)/T271))</f>
        <v>Blank</v>
      </c>
      <c r="AD271" s="202" t="str">
        <f t="shared" si="67"/>
        <v>Blank</v>
      </c>
      <c r="AE271" s="202" t="str">
        <f t="shared" si="68"/>
        <v>Blank</v>
      </c>
      <c r="AF271" s="217" t="str">
        <f t="shared" si="69"/>
        <v>Blank</v>
      </c>
      <c r="AG271" s="9" t="str" cm="1">
        <f t="array" ref="AG271">_xlfn.IFS(ISNUMBER(AC271), "", ISNUMBER(SEARCH("Blank", AC271)), "", ISERROR(AC271), "Bad input on tab 3")</f>
        <v/>
      </c>
    </row>
    <row r="272" spans="2:33" ht="15" customHeight="1" x14ac:dyDescent="0.75">
      <c r="B272" s="205" t="str">
        <f>'5 Driver Data'!B272</f>
        <v>0264</v>
      </c>
      <c r="C272" s="193">
        <f>'5 Driver Data'!C272</f>
        <v>0</v>
      </c>
      <c r="D272" s="192">
        <f>'5 Driver Data'!D272</f>
        <v>0</v>
      </c>
      <c r="E272" s="191">
        <f>'5 Driver Data'!E272</f>
        <v>0</v>
      </c>
      <c r="F272" s="191">
        <f>'5 Driver Data'!F272</f>
        <v>0</v>
      </c>
      <c r="G272" s="191">
        <f>'5 Driver Data'!G272</f>
        <v>0</v>
      </c>
      <c r="H272" s="191">
        <f>'5 Driver Data'!H272</f>
        <v>0</v>
      </c>
      <c r="I272" s="191">
        <f>'5 Driver Data'!I272</f>
        <v>0</v>
      </c>
      <c r="J272" s="191">
        <f>'5 Driver Data'!J272</f>
        <v>0</v>
      </c>
      <c r="K272" s="206">
        <f>'5 Driver Data'!K272</f>
        <v>0</v>
      </c>
      <c r="L272" s="1"/>
      <c r="M272" s="216" t="str">
        <f>IF(D272=0,"Blank",'3 Model Input'!E$44*'3 Model Input'!E$45)</f>
        <v>Blank</v>
      </c>
      <c r="N272" s="197" t="str">
        <f t="shared" si="60"/>
        <v>Blank</v>
      </c>
      <c r="O272" s="197" t="str">
        <f>IF(D272=0,"Blank",'3 Model Input'!E$49*(1-'3 Model Input'!E$51))</f>
        <v>Blank</v>
      </c>
      <c r="P272" s="197" t="str">
        <f t="shared" si="61"/>
        <v>Blank</v>
      </c>
      <c r="Q272" s="197" t="str">
        <f>IF(D272=0,"Blank",IF(D272="BEV",E272*(1-'3 Model Input'!E$54), E272))</f>
        <v>Blank</v>
      </c>
      <c r="R272" s="198" t="str">
        <f>IF(D272=0,"Blank",IF(D272="PHEV",F272/G272,F272*(1-'3 Model Input'!E$54)/G272))</f>
        <v>Blank</v>
      </c>
      <c r="S272" s="198" t="str">
        <f>IF(D272=0,"Blank",IF(D272="PHEV",MIN(M272,E272),MIN(M272,(E272*(1-'3 Model Input'!E$54)))))</f>
        <v>Blank</v>
      </c>
      <c r="T272" s="217" t="str">
        <f t="shared" si="62"/>
        <v>Blank</v>
      </c>
      <c r="U272" s="89"/>
      <c r="V272" s="216" t="str">
        <f>IF(D272=0,"Blank",P272*'3 Model Input'!E$50)</f>
        <v>Blank</v>
      </c>
      <c r="W272" s="197" t="str">
        <f t="shared" si="63"/>
        <v>Blank</v>
      </c>
      <c r="X272" s="197" t="str">
        <f t="shared" si="64"/>
        <v>Blank</v>
      </c>
      <c r="Y272" s="197" t="str">
        <f t="shared" si="65"/>
        <v>Blank</v>
      </c>
      <c r="Z272" s="197" t="str">
        <f t="shared" si="66"/>
        <v>Blank</v>
      </c>
      <c r="AA272" s="223" t="str" cm="1">
        <f t="array" ref="AA272">_xlfn.IFS(ISTEXT('3 Model Input'!F$70),"Missing",ISTEXT('3 Model Input'!I$70),"Missing",ISNUMBER('3 Model Input'!K$70),'3 Model Input'!K$70*P272)</f>
        <v>Missing</v>
      </c>
      <c r="AB272" s="89"/>
      <c r="AC272" s="227" t="str" cm="1">
        <f t="array" ref="AC272">IF(D272=0,"Blank",_xlfn.IFS('3 Model Input'!E$61=1,(V272*G272)/T272,'3 Model Input'!E$61=2,(W272*G272)/T272,'3 Model Input'!E$61=3,(X272*G272)/T272,'3 Model Input'!E$61=4,(Y272*G272)/T272,'3 Model Input'!E$61=5,(Z272*G272)/T272, ISTEXT('3 Model Input'!E$61),"Missing",'3 Model Input'!E$61=6,(AA272*G272)/T272))</f>
        <v>Blank</v>
      </c>
      <c r="AD272" s="202" t="str">
        <f t="shared" si="67"/>
        <v>Blank</v>
      </c>
      <c r="AE272" s="202" t="str">
        <f t="shared" si="68"/>
        <v>Blank</v>
      </c>
      <c r="AF272" s="217" t="str">
        <f t="shared" si="69"/>
        <v>Blank</v>
      </c>
      <c r="AG272" s="9" t="str" cm="1">
        <f t="array" ref="AG272">_xlfn.IFS(ISNUMBER(AC272), "", ISNUMBER(SEARCH("Blank", AC272)), "", ISERROR(AC272), "Bad input on tab 3")</f>
        <v/>
      </c>
    </row>
    <row r="273" spans="2:33" ht="15" customHeight="1" x14ac:dyDescent="0.75">
      <c r="B273" s="205" t="str">
        <f>'5 Driver Data'!B273</f>
        <v>0265</v>
      </c>
      <c r="C273" s="193">
        <f>'5 Driver Data'!C273</f>
        <v>0</v>
      </c>
      <c r="D273" s="192">
        <f>'5 Driver Data'!D273</f>
        <v>0</v>
      </c>
      <c r="E273" s="191">
        <f>'5 Driver Data'!E273</f>
        <v>0</v>
      </c>
      <c r="F273" s="191">
        <f>'5 Driver Data'!F273</f>
        <v>0</v>
      </c>
      <c r="G273" s="191">
        <f>'5 Driver Data'!G273</f>
        <v>0</v>
      </c>
      <c r="H273" s="191">
        <f>'5 Driver Data'!H273</f>
        <v>0</v>
      </c>
      <c r="I273" s="191">
        <f>'5 Driver Data'!I273</f>
        <v>0</v>
      </c>
      <c r="J273" s="191">
        <f>'5 Driver Data'!J273</f>
        <v>0</v>
      </c>
      <c r="K273" s="206">
        <f>'5 Driver Data'!K273</f>
        <v>0</v>
      </c>
      <c r="L273" s="1"/>
      <c r="M273" s="216" t="str">
        <f>IF(D273=0,"Blank",'3 Model Input'!E$44*'3 Model Input'!E$45)</f>
        <v>Blank</v>
      </c>
      <c r="N273" s="197" t="str">
        <f t="shared" si="60"/>
        <v>Blank</v>
      </c>
      <c r="O273" s="197" t="str">
        <f>IF(D273=0,"Blank",'3 Model Input'!E$49*(1-'3 Model Input'!E$51))</f>
        <v>Blank</v>
      </c>
      <c r="P273" s="197" t="str">
        <f t="shared" si="61"/>
        <v>Blank</v>
      </c>
      <c r="Q273" s="197" t="str">
        <f>IF(D273=0,"Blank",IF(D273="BEV",E273*(1-'3 Model Input'!E$54), E273))</f>
        <v>Blank</v>
      </c>
      <c r="R273" s="198" t="str">
        <f>IF(D273=0,"Blank",IF(D273="PHEV",F273/G273,F273*(1-'3 Model Input'!E$54)/G273))</f>
        <v>Blank</v>
      </c>
      <c r="S273" s="198" t="str">
        <f>IF(D273=0,"Blank",IF(D273="PHEV",MIN(M273,E273),MIN(M273,(E273*(1-'3 Model Input'!E$54)))))</f>
        <v>Blank</v>
      </c>
      <c r="T273" s="217" t="str">
        <f t="shared" si="62"/>
        <v>Blank</v>
      </c>
      <c r="U273" s="89"/>
      <c r="V273" s="216" t="str">
        <f>IF(D273=0,"Blank",P273*'3 Model Input'!E$50)</f>
        <v>Blank</v>
      </c>
      <c r="W273" s="197" t="str">
        <f t="shared" si="63"/>
        <v>Blank</v>
      </c>
      <c r="X273" s="197" t="str">
        <f t="shared" si="64"/>
        <v>Blank</v>
      </c>
      <c r="Y273" s="197" t="str">
        <f t="shared" si="65"/>
        <v>Blank</v>
      </c>
      <c r="Z273" s="197" t="str">
        <f t="shared" si="66"/>
        <v>Blank</v>
      </c>
      <c r="AA273" s="223" t="str" cm="1">
        <f t="array" ref="AA273">_xlfn.IFS(ISTEXT('3 Model Input'!F$70),"Missing",ISTEXT('3 Model Input'!I$70),"Missing",ISNUMBER('3 Model Input'!K$70),'3 Model Input'!K$70*P273)</f>
        <v>Missing</v>
      </c>
      <c r="AB273" s="89"/>
      <c r="AC273" s="227" t="str" cm="1">
        <f t="array" ref="AC273">IF(D273=0,"Blank",_xlfn.IFS('3 Model Input'!E$61=1,(V273*G273)/T273,'3 Model Input'!E$61=2,(W273*G273)/T273,'3 Model Input'!E$61=3,(X273*G273)/T273,'3 Model Input'!E$61=4,(Y273*G273)/T273,'3 Model Input'!E$61=5,(Z273*G273)/T273, ISTEXT('3 Model Input'!E$61),"Missing",'3 Model Input'!E$61=6,(AA273*G273)/T273))</f>
        <v>Blank</v>
      </c>
      <c r="AD273" s="202" t="str">
        <f t="shared" si="67"/>
        <v>Blank</v>
      </c>
      <c r="AE273" s="202" t="str">
        <f t="shared" si="68"/>
        <v>Blank</v>
      </c>
      <c r="AF273" s="217" t="str">
        <f t="shared" si="69"/>
        <v>Blank</v>
      </c>
      <c r="AG273" s="9" t="str" cm="1">
        <f t="array" ref="AG273">_xlfn.IFS(ISNUMBER(AC273), "", ISNUMBER(SEARCH("Blank", AC273)), "", ISERROR(AC273), "Bad input on tab 3")</f>
        <v/>
      </c>
    </row>
    <row r="274" spans="2:33" ht="15" customHeight="1" x14ac:dyDescent="0.75">
      <c r="B274" s="205" t="str">
        <f>'5 Driver Data'!B274</f>
        <v>0266</v>
      </c>
      <c r="C274" s="193">
        <f>'5 Driver Data'!C274</f>
        <v>0</v>
      </c>
      <c r="D274" s="192">
        <f>'5 Driver Data'!D274</f>
        <v>0</v>
      </c>
      <c r="E274" s="191">
        <f>'5 Driver Data'!E274</f>
        <v>0</v>
      </c>
      <c r="F274" s="191">
        <f>'5 Driver Data'!F274</f>
        <v>0</v>
      </c>
      <c r="G274" s="191">
        <f>'5 Driver Data'!G274</f>
        <v>0</v>
      </c>
      <c r="H274" s="191">
        <f>'5 Driver Data'!H274</f>
        <v>0</v>
      </c>
      <c r="I274" s="191">
        <f>'5 Driver Data'!I274</f>
        <v>0</v>
      </c>
      <c r="J274" s="191">
        <f>'5 Driver Data'!J274</f>
        <v>0</v>
      </c>
      <c r="K274" s="206">
        <f>'5 Driver Data'!K274</f>
        <v>0</v>
      </c>
      <c r="L274" s="1"/>
      <c r="M274" s="216" t="str">
        <f>IF(D274=0,"Blank",'3 Model Input'!E$44*'3 Model Input'!E$45)</f>
        <v>Blank</v>
      </c>
      <c r="N274" s="197" t="str">
        <f t="shared" si="60"/>
        <v>Blank</v>
      </c>
      <c r="O274" s="197" t="str">
        <f>IF(D274=0,"Blank",'3 Model Input'!E$49*(1-'3 Model Input'!E$51))</f>
        <v>Blank</v>
      </c>
      <c r="P274" s="197" t="str">
        <f t="shared" si="61"/>
        <v>Blank</v>
      </c>
      <c r="Q274" s="197" t="str">
        <f>IF(D274=0,"Blank",IF(D274="BEV",E274*(1-'3 Model Input'!E$54), E274))</f>
        <v>Blank</v>
      </c>
      <c r="R274" s="198" t="str">
        <f>IF(D274=0,"Blank",IF(D274="PHEV",F274/G274,F274*(1-'3 Model Input'!E$54)/G274))</f>
        <v>Blank</v>
      </c>
      <c r="S274" s="198" t="str">
        <f>IF(D274=0,"Blank",IF(D274="PHEV",MIN(M274,E274),MIN(M274,(E274*(1-'3 Model Input'!E$54)))))</f>
        <v>Blank</v>
      </c>
      <c r="T274" s="217" t="str">
        <f t="shared" si="62"/>
        <v>Blank</v>
      </c>
      <c r="U274" s="89"/>
      <c r="V274" s="216" t="str">
        <f>IF(D274=0,"Blank",P274*'3 Model Input'!E$50)</f>
        <v>Blank</v>
      </c>
      <c r="W274" s="197" t="str">
        <f t="shared" si="63"/>
        <v>Blank</v>
      </c>
      <c r="X274" s="197" t="str">
        <f t="shared" si="64"/>
        <v>Blank</v>
      </c>
      <c r="Y274" s="197" t="str">
        <f t="shared" si="65"/>
        <v>Blank</v>
      </c>
      <c r="Z274" s="197" t="str">
        <f t="shared" si="66"/>
        <v>Blank</v>
      </c>
      <c r="AA274" s="223" t="str" cm="1">
        <f t="array" ref="AA274">_xlfn.IFS(ISTEXT('3 Model Input'!F$70),"Missing",ISTEXT('3 Model Input'!I$70),"Missing",ISNUMBER('3 Model Input'!K$70),'3 Model Input'!K$70*P274)</f>
        <v>Missing</v>
      </c>
      <c r="AB274" s="89"/>
      <c r="AC274" s="227" t="str" cm="1">
        <f t="array" ref="AC274">IF(D274=0,"Blank",_xlfn.IFS('3 Model Input'!E$61=1,(V274*G274)/T274,'3 Model Input'!E$61=2,(W274*G274)/T274,'3 Model Input'!E$61=3,(X274*G274)/T274,'3 Model Input'!E$61=4,(Y274*G274)/T274,'3 Model Input'!E$61=5,(Z274*G274)/T274, ISTEXT('3 Model Input'!E$61),"Missing",'3 Model Input'!E$61=6,(AA274*G274)/T274))</f>
        <v>Blank</v>
      </c>
      <c r="AD274" s="202" t="str">
        <f t="shared" si="67"/>
        <v>Blank</v>
      </c>
      <c r="AE274" s="202" t="str">
        <f t="shared" si="68"/>
        <v>Blank</v>
      </c>
      <c r="AF274" s="217" t="str">
        <f t="shared" si="69"/>
        <v>Blank</v>
      </c>
      <c r="AG274" s="9" t="str" cm="1">
        <f t="array" ref="AG274">_xlfn.IFS(ISNUMBER(AC274), "", ISNUMBER(SEARCH("Blank", AC274)), "", ISERROR(AC274), "Bad input on tab 3")</f>
        <v/>
      </c>
    </row>
    <row r="275" spans="2:33" ht="15" customHeight="1" x14ac:dyDescent="0.75">
      <c r="B275" s="205" t="str">
        <f>'5 Driver Data'!B275</f>
        <v>0267</v>
      </c>
      <c r="C275" s="193">
        <f>'5 Driver Data'!C275</f>
        <v>0</v>
      </c>
      <c r="D275" s="192">
        <f>'5 Driver Data'!D275</f>
        <v>0</v>
      </c>
      <c r="E275" s="191">
        <f>'5 Driver Data'!E275</f>
        <v>0</v>
      </c>
      <c r="F275" s="191">
        <f>'5 Driver Data'!F275</f>
        <v>0</v>
      </c>
      <c r="G275" s="191">
        <f>'5 Driver Data'!G275</f>
        <v>0</v>
      </c>
      <c r="H275" s="191">
        <f>'5 Driver Data'!H275</f>
        <v>0</v>
      </c>
      <c r="I275" s="191">
        <f>'5 Driver Data'!I275</f>
        <v>0</v>
      </c>
      <c r="J275" s="191">
        <f>'5 Driver Data'!J275</f>
        <v>0</v>
      </c>
      <c r="K275" s="206">
        <f>'5 Driver Data'!K275</f>
        <v>0</v>
      </c>
      <c r="L275" s="1"/>
      <c r="M275" s="216" t="str">
        <f>IF(D275=0,"Blank",'3 Model Input'!E$44*'3 Model Input'!E$45)</f>
        <v>Blank</v>
      </c>
      <c r="N275" s="197" t="str">
        <f t="shared" si="60"/>
        <v>Blank</v>
      </c>
      <c r="O275" s="197" t="str">
        <f>IF(D275=0,"Blank",'3 Model Input'!E$49*(1-'3 Model Input'!E$51))</f>
        <v>Blank</v>
      </c>
      <c r="P275" s="197" t="str">
        <f t="shared" si="61"/>
        <v>Blank</v>
      </c>
      <c r="Q275" s="197" t="str">
        <f>IF(D275=0,"Blank",IF(D275="BEV",E275*(1-'3 Model Input'!E$54), E275))</f>
        <v>Blank</v>
      </c>
      <c r="R275" s="198" t="str">
        <f>IF(D275=0,"Blank",IF(D275="PHEV",F275/G275,F275*(1-'3 Model Input'!E$54)/G275))</f>
        <v>Blank</v>
      </c>
      <c r="S275" s="198" t="str">
        <f>IF(D275=0,"Blank",IF(D275="PHEV",MIN(M275,E275),MIN(M275,(E275*(1-'3 Model Input'!E$54)))))</f>
        <v>Blank</v>
      </c>
      <c r="T275" s="217" t="str">
        <f t="shared" si="62"/>
        <v>Blank</v>
      </c>
      <c r="U275" s="89"/>
      <c r="V275" s="216" t="str">
        <f>IF(D275=0,"Blank",P275*'3 Model Input'!E$50)</f>
        <v>Blank</v>
      </c>
      <c r="W275" s="197" t="str">
        <f t="shared" si="63"/>
        <v>Blank</v>
      </c>
      <c r="X275" s="197" t="str">
        <f t="shared" si="64"/>
        <v>Blank</v>
      </c>
      <c r="Y275" s="197" t="str">
        <f t="shared" si="65"/>
        <v>Blank</v>
      </c>
      <c r="Z275" s="197" t="str">
        <f t="shared" si="66"/>
        <v>Blank</v>
      </c>
      <c r="AA275" s="223" t="str" cm="1">
        <f t="array" ref="AA275">_xlfn.IFS(ISTEXT('3 Model Input'!F$70),"Missing",ISTEXT('3 Model Input'!I$70),"Missing",ISNUMBER('3 Model Input'!K$70),'3 Model Input'!K$70*P275)</f>
        <v>Missing</v>
      </c>
      <c r="AB275" s="89"/>
      <c r="AC275" s="227" t="str" cm="1">
        <f t="array" ref="AC275">IF(D275=0,"Blank",_xlfn.IFS('3 Model Input'!E$61=1,(V275*G275)/T275,'3 Model Input'!E$61=2,(W275*G275)/T275,'3 Model Input'!E$61=3,(X275*G275)/T275,'3 Model Input'!E$61=4,(Y275*G275)/T275,'3 Model Input'!E$61=5,(Z275*G275)/T275, ISTEXT('3 Model Input'!E$61),"Missing",'3 Model Input'!E$61=6,(AA275*G275)/T275))</f>
        <v>Blank</v>
      </c>
      <c r="AD275" s="202" t="str">
        <f t="shared" si="67"/>
        <v>Blank</v>
      </c>
      <c r="AE275" s="202" t="str">
        <f t="shared" si="68"/>
        <v>Blank</v>
      </c>
      <c r="AF275" s="217" t="str">
        <f t="shared" si="69"/>
        <v>Blank</v>
      </c>
      <c r="AG275" s="9" t="str" cm="1">
        <f t="array" ref="AG275">_xlfn.IFS(ISNUMBER(AC275), "", ISNUMBER(SEARCH("Blank", AC275)), "", ISERROR(AC275), "Bad input on tab 3")</f>
        <v/>
      </c>
    </row>
    <row r="276" spans="2:33" ht="15" customHeight="1" x14ac:dyDescent="0.75">
      <c r="B276" s="205" t="str">
        <f>'5 Driver Data'!B276</f>
        <v>0268</v>
      </c>
      <c r="C276" s="193">
        <f>'5 Driver Data'!C276</f>
        <v>0</v>
      </c>
      <c r="D276" s="192">
        <f>'5 Driver Data'!D276</f>
        <v>0</v>
      </c>
      <c r="E276" s="191">
        <f>'5 Driver Data'!E276</f>
        <v>0</v>
      </c>
      <c r="F276" s="191">
        <f>'5 Driver Data'!F276</f>
        <v>0</v>
      </c>
      <c r="G276" s="191">
        <f>'5 Driver Data'!G276</f>
        <v>0</v>
      </c>
      <c r="H276" s="191">
        <f>'5 Driver Data'!H276</f>
        <v>0</v>
      </c>
      <c r="I276" s="191">
        <f>'5 Driver Data'!I276</f>
        <v>0</v>
      </c>
      <c r="J276" s="191">
        <f>'5 Driver Data'!J276</f>
        <v>0</v>
      </c>
      <c r="K276" s="206">
        <f>'5 Driver Data'!K276</f>
        <v>0</v>
      </c>
      <c r="L276" s="1"/>
      <c r="M276" s="216" t="str">
        <f>IF(D276=0,"Blank",'3 Model Input'!E$44*'3 Model Input'!E$45)</f>
        <v>Blank</v>
      </c>
      <c r="N276" s="197" t="str">
        <f t="shared" si="60"/>
        <v>Blank</v>
      </c>
      <c r="O276" s="197" t="str">
        <f>IF(D276=0,"Blank",'3 Model Input'!E$49*(1-'3 Model Input'!E$51))</f>
        <v>Blank</v>
      </c>
      <c r="P276" s="197" t="str">
        <f t="shared" si="61"/>
        <v>Blank</v>
      </c>
      <c r="Q276" s="197" t="str">
        <f>IF(D276=0,"Blank",IF(D276="BEV",E276*(1-'3 Model Input'!E$54), E276))</f>
        <v>Blank</v>
      </c>
      <c r="R276" s="198" t="str">
        <f>IF(D276=0,"Blank",IF(D276="PHEV",F276/G276,F276*(1-'3 Model Input'!E$54)/G276))</f>
        <v>Blank</v>
      </c>
      <c r="S276" s="198" t="str">
        <f>IF(D276=0,"Blank",IF(D276="PHEV",MIN(M276,E276),MIN(M276,(E276*(1-'3 Model Input'!E$54)))))</f>
        <v>Blank</v>
      </c>
      <c r="T276" s="217" t="str">
        <f t="shared" si="62"/>
        <v>Blank</v>
      </c>
      <c r="U276" s="89"/>
      <c r="V276" s="216" t="str">
        <f>IF(D276=0,"Blank",P276*'3 Model Input'!E$50)</f>
        <v>Blank</v>
      </c>
      <c r="W276" s="197" t="str">
        <f t="shared" si="63"/>
        <v>Blank</v>
      </c>
      <c r="X276" s="197" t="str">
        <f t="shared" si="64"/>
        <v>Blank</v>
      </c>
      <c r="Y276" s="197" t="str">
        <f t="shared" si="65"/>
        <v>Blank</v>
      </c>
      <c r="Z276" s="197" t="str">
        <f t="shared" si="66"/>
        <v>Blank</v>
      </c>
      <c r="AA276" s="223" t="str" cm="1">
        <f t="array" ref="AA276">_xlfn.IFS(ISTEXT('3 Model Input'!F$70),"Missing",ISTEXT('3 Model Input'!I$70),"Missing",ISNUMBER('3 Model Input'!K$70),'3 Model Input'!K$70*P276)</f>
        <v>Missing</v>
      </c>
      <c r="AB276" s="89"/>
      <c r="AC276" s="227" t="str" cm="1">
        <f t="array" ref="AC276">IF(D276=0,"Blank",_xlfn.IFS('3 Model Input'!E$61=1,(V276*G276)/T276,'3 Model Input'!E$61=2,(W276*G276)/T276,'3 Model Input'!E$61=3,(X276*G276)/T276,'3 Model Input'!E$61=4,(Y276*G276)/T276,'3 Model Input'!E$61=5,(Z276*G276)/T276, ISTEXT('3 Model Input'!E$61),"Missing",'3 Model Input'!E$61=6,(AA276*G276)/T276))</f>
        <v>Blank</v>
      </c>
      <c r="AD276" s="202" t="str">
        <f t="shared" si="67"/>
        <v>Blank</v>
      </c>
      <c r="AE276" s="202" t="str">
        <f t="shared" si="68"/>
        <v>Blank</v>
      </c>
      <c r="AF276" s="217" t="str">
        <f t="shared" si="69"/>
        <v>Blank</v>
      </c>
      <c r="AG276" s="9" t="str" cm="1">
        <f t="array" ref="AG276">_xlfn.IFS(ISNUMBER(AC276), "", ISNUMBER(SEARCH("Blank", AC276)), "", ISERROR(AC276), "Bad input on tab 3")</f>
        <v/>
      </c>
    </row>
    <row r="277" spans="2:33" ht="15" customHeight="1" x14ac:dyDescent="0.75">
      <c r="B277" s="205" t="str">
        <f>'5 Driver Data'!B277</f>
        <v>0269</v>
      </c>
      <c r="C277" s="193">
        <f>'5 Driver Data'!C277</f>
        <v>0</v>
      </c>
      <c r="D277" s="192">
        <f>'5 Driver Data'!D277</f>
        <v>0</v>
      </c>
      <c r="E277" s="191">
        <f>'5 Driver Data'!E277</f>
        <v>0</v>
      </c>
      <c r="F277" s="191">
        <f>'5 Driver Data'!F277</f>
        <v>0</v>
      </c>
      <c r="G277" s="191">
        <f>'5 Driver Data'!G277</f>
        <v>0</v>
      </c>
      <c r="H277" s="191">
        <f>'5 Driver Data'!H277</f>
        <v>0</v>
      </c>
      <c r="I277" s="191">
        <f>'5 Driver Data'!I277</f>
        <v>0</v>
      </c>
      <c r="J277" s="191">
        <f>'5 Driver Data'!J277</f>
        <v>0</v>
      </c>
      <c r="K277" s="206">
        <f>'5 Driver Data'!K277</f>
        <v>0</v>
      </c>
      <c r="L277" s="1"/>
      <c r="M277" s="216" t="str">
        <f>IF(D277=0,"Blank",'3 Model Input'!E$44*'3 Model Input'!E$45)</f>
        <v>Blank</v>
      </c>
      <c r="N277" s="197" t="str">
        <f t="shared" si="60"/>
        <v>Blank</v>
      </c>
      <c r="O277" s="197" t="str">
        <f>IF(D277=0,"Blank",'3 Model Input'!E$49*(1-'3 Model Input'!E$51))</f>
        <v>Blank</v>
      </c>
      <c r="P277" s="197" t="str">
        <f t="shared" si="61"/>
        <v>Blank</v>
      </c>
      <c r="Q277" s="197" t="str">
        <f>IF(D277=0,"Blank",IF(D277="BEV",E277*(1-'3 Model Input'!E$54), E277))</f>
        <v>Blank</v>
      </c>
      <c r="R277" s="198" t="str">
        <f>IF(D277=0,"Blank",IF(D277="PHEV",F277/G277,F277*(1-'3 Model Input'!E$54)/G277))</f>
        <v>Blank</v>
      </c>
      <c r="S277" s="198" t="str">
        <f>IF(D277=0,"Blank",IF(D277="PHEV",MIN(M277,E277),MIN(M277,(E277*(1-'3 Model Input'!E$54)))))</f>
        <v>Blank</v>
      </c>
      <c r="T277" s="217" t="str">
        <f t="shared" si="62"/>
        <v>Blank</v>
      </c>
      <c r="U277" s="89"/>
      <c r="V277" s="216" t="str">
        <f>IF(D277=0,"Blank",P277*'3 Model Input'!E$50)</f>
        <v>Blank</v>
      </c>
      <c r="W277" s="197" t="str">
        <f t="shared" si="63"/>
        <v>Blank</v>
      </c>
      <c r="X277" s="197" t="str">
        <f t="shared" si="64"/>
        <v>Blank</v>
      </c>
      <c r="Y277" s="197" t="str">
        <f t="shared" si="65"/>
        <v>Blank</v>
      </c>
      <c r="Z277" s="197" t="str">
        <f t="shared" si="66"/>
        <v>Blank</v>
      </c>
      <c r="AA277" s="223" t="str" cm="1">
        <f t="array" ref="AA277">_xlfn.IFS(ISTEXT('3 Model Input'!F$70),"Missing",ISTEXT('3 Model Input'!I$70),"Missing",ISNUMBER('3 Model Input'!K$70),'3 Model Input'!K$70*P277)</f>
        <v>Missing</v>
      </c>
      <c r="AB277" s="89"/>
      <c r="AC277" s="227" t="str" cm="1">
        <f t="array" ref="AC277">IF(D277=0,"Blank",_xlfn.IFS('3 Model Input'!E$61=1,(V277*G277)/T277,'3 Model Input'!E$61=2,(W277*G277)/T277,'3 Model Input'!E$61=3,(X277*G277)/T277,'3 Model Input'!E$61=4,(Y277*G277)/T277,'3 Model Input'!E$61=5,(Z277*G277)/T277, ISTEXT('3 Model Input'!E$61),"Missing",'3 Model Input'!E$61=6,(AA277*G277)/T277))</f>
        <v>Blank</v>
      </c>
      <c r="AD277" s="202" t="str">
        <f t="shared" si="67"/>
        <v>Blank</v>
      </c>
      <c r="AE277" s="202" t="str">
        <f t="shared" si="68"/>
        <v>Blank</v>
      </c>
      <c r="AF277" s="217" t="str">
        <f t="shared" si="69"/>
        <v>Blank</v>
      </c>
      <c r="AG277" s="9" t="str" cm="1">
        <f t="array" ref="AG277">_xlfn.IFS(ISNUMBER(AC277), "", ISNUMBER(SEARCH("Blank", AC277)), "", ISERROR(AC277), "Bad input on tab 3")</f>
        <v/>
      </c>
    </row>
    <row r="278" spans="2:33" ht="15" customHeight="1" x14ac:dyDescent="0.75">
      <c r="B278" s="205" t="str">
        <f>'5 Driver Data'!B278</f>
        <v>0270</v>
      </c>
      <c r="C278" s="193">
        <f>'5 Driver Data'!C278</f>
        <v>0</v>
      </c>
      <c r="D278" s="192">
        <f>'5 Driver Data'!D278</f>
        <v>0</v>
      </c>
      <c r="E278" s="191">
        <f>'5 Driver Data'!E278</f>
        <v>0</v>
      </c>
      <c r="F278" s="191">
        <f>'5 Driver Data'!F278</f>
        <v>0</v>
      </c>
      <c r="G278" s="191">
        <f>'5 Driver Data'!G278</f>
        <v>0</v>
      </c>
      <c r="H278" s="191">
        <f>'5 Driver Data'!H278</f>
        <v>0</v>
      </c>
      <c r="I278" s="191">
        <f>'5 Driver Data'!I278</f>
        <v>0</v>
      </c>
      <c r="J278" s="191">
        <f>'5 Driver Data'!J278</f>
        <v>0</v>
      </c>
      <c r="K278" s="206">
        <f>'5 Driver Data'!K278</f>
        <v>0</v>
      </c>
      <c r="L278" s="1"/>
      <c r="M278" s="216" t="str">
        <f>IF(D278=0,"Blank",'3 Model Input'!E$44*'3 Model Input'!E$45)</f>
        <v>Blank</v>
      </c>
      <c r="N278" s="197" t="str">
        <f t="shared" si="60"/>
        <v>Blank</v>
      </c>
      <c r="O278" s="197" t="str">
        <f>IF(D278=0,"Blank",'3 Model Input'!E$49*(1-'3 Model Input'!E$51))</f>
        <v>Blank</v>
      </c>
      <c r="P278" s="197" t="str">
        <f t="shared" si="61"/>
        <v>Blank</v>
      </c>
      <c r="Q278" s="197" t="str">
        <f>IF(D278=0,"Blank",IF(D278="BEV",E278*(1-'3 Model Input'!E$54), E278))</f>
        <v>Blank</v>
      </c>
      <c r="R278" s="198" t="str">
        <f>IF(D278=0,"Blank",IF(D278="PHEV",F278/G278,F278*(1-'3 Model Input'!E$54)/G278))</f>
        <v>Blank</v>
      </c>
      <c r="S278" s="198" t="str">
        <f>IF(D278=0,"Blank",IF(D278="PHEV",MIN(M278,E278),MIN(M278,(E278*(1-'3 Model Input'!E$54)))))</f>
        <v>Blank</v>
      </c>
      <c r="T278" s="217" t="str">
        <f t="shared" si="62"/>
        <v>Blank</v>
      </c>
      <c r="U278" s="89"/>
      <c r="V278" s="216" t="str">
        <f>IF(D278=0,"Blank",P278*'3 Model Input'!E$50)</f>
        <v>Blank</v>
      </c>
      <c r="W278" s="197" t="str">
        <f t="shared" si="63"/>
        <v>Blank</v>
      </c>
      <c r="X278" s="197" t="str">
        <f t="shared" si="64"/>
        <v>Blank</v>
      </c>
      <c r="Y278" s="197" t="str">
        <f t="shared" si="65"/>
        <v>Blank</v>
      </c>
      <c r="Z278" s="197" t="str">
        <f t="shared" si="66"/>
        <v>Blank</v>
      </c>
      <c r="AA278" s="223" t="str" cm="1">
        <f t="array" ref="AA278">_xlfn.IFS(ISTEXT('3 Model Input'!F$70),"Missing",ISTEXT('3 Model Input'!I$70),"Missing",ISNUMBER('3 Model Input'!K$70),'3 Model Input'!K$70*P278)</f>
        <v>Missing</v>
      </c>
      <c r="AB278" s="89"/>
      <c r="AC278" s="227" t="str" cm="1">
        <f t="array" ref="AC278">IF(D278=0,"Blank",_xlfn.IFS('3 Model Input'!E$61=1,(V278*G278)/T278,'3 Model Input'!E$61=2,(W278*G278)/T278,'3 Model Input'!E$61=3,(X278*G278)/T278,'3 Model Input'!E$61=4,(Y278*G278)/T278,'3 Model Input'!E$61=5,(Z278*G278)/T278, ISTEXT('3 Model Input'!E$61),"Missing",'3 Model Input'!E$61=6,(AA278*G278)/T278))</f>
        <v>Blank</v>
      </c>
      <c r="AD278" s="202" t="str">
        <f t="shared" si="67"/>
        <v>Blank</v>
      </c>
      <c r="AE278" s="202" t="str">
        <f t="shared" si="68"/>
        <v>Blank</v>
      </c>
      <c r="AF278" s="217" t="str">
        <f t="shared" si="69"/>
        <v>Blank</v>
      </c>
      <c r="AG278" s="9" t="str" cm="1">
        <f t="array" ref="AG278">_xlfn.IFS(ISNUMBER(AC278), "", ISNUMBER(SEARCH("Blank", AC278)), "", ISERROR(AC278), "Bad input on tab 3")</f>
        <v/>
      </c>
    </row>
    <row r="279" spans="2:33" ht="15" customHeight="1" x14ac:dyDescent="0.75">
      <c r="B279" s="205" t="str">
        <f>'5 Driver Data'!B279</f>
        <v>0271</v>
      </c>
      <c r="C279" s="193">
        <f>'5 Driver Data'!C279</f>
        <v>0</v>
      </c>
      <c r="D279" s="192">
        <f>'5 Driver Data'!D279</f>
        <v>0</v>
      </c>
      <c r="E279" s="191">
        <f>'5 Driver Data'!E279</f>
        <v>0</v>
      </c>
      <c r="F279" s="191">
        <f>'5 Driver Data'!F279</f>
        <v>0</v>
      </c>
      <c r="G279" s="191">
        <f>'5 Driver Data'!G279</f>
        <v>0</v>
      </c>
      <c r="H279" s="191">
        <f>'5 Driver Data'!H279</f>
        <v>0</v>
      </c>
      <c r="I279" s="191">
        <f>'5 Driver Data'!I279</f>
        <v>0</v>
      </c>
      <c r="J279" s="191">
        <f>'5 Driver Data'!J279</f>
        <v>0</v>
      </c>
      <c r="K279" s="206">
        <f>'5 Driver Data'!K279</f>
        <v>0</v>
      </c>
      <c r="L279" s="1"/>
      <c r="M279" s="216" t="str">
        <f>IF(D279=0,"Blank",'3 Model Input'!E$44*'3 Model Input'!E$45)</f>
        <v>Blank</v>
      </c>
      <c r="N279" s="197" t="str">
        <f t="shared" si="60"/>
        <v>Blank</v>
      </c>
      <c r="O279" s="197" t="str">
        <f>IF(D279=0,"Blank",'3 Model Input'!E$49*(1-'3 Model Input'!E$51))</f>
        <v>Blank</v>
      </c>
      <c r="P279" s="197" t="str">
        <f t="shared" si="61"/>
        <v>Blank</v>
      </c>
      <c r="Q279" s="197" t="str">
        <f>IF(D279=0,"Blank",IF(D279="BEV",E279*(1-'3 Model Input'!E$54), E279))</f>
        <v>Blank</v>
      </c>
      <c r="R279" s="198" t="str">
        <f>IF(D279=0,"Blank",IF(D279="PHEV",F279/G279,F279*(1-'3 Model Input'!E$54)/G279))</f>
        <v>Blank</v>
      </c>
      <c r="S279" s="198" t="str">
        <f>IF(D279=0,"Blank",IF(D279="PHEV",MIN(M279,E279),MIN(M279,(E279*(1-'3 Model Input'!E$54)))))</f>
        <v>Blank</v>
      </c>
      <c r="T279" s="217" t="str">
        <f t="shared" si="62"/>
        <v>Blank</v>
      </c>
      <c r="U279" s="89"/>
      <c r="V279" s="216" t="str">
        <f>IF(D279=0,"Blank",P279*'3 Model Input'!E$50)</f>
        <v>Blank</v>
      </c>
      <c r="W279" s="197" t="str">
        <f t="shared" si="63"/>
        <v>Blank</v>
      </c>
      <c r="X279" s="197" t="str">
        <f t="shared" si="64"/>
        <v>Blank</v>
      </c>
      <c r="Y279" s="197" t="str">
        <f t="shared" si="65"/>
        <v>Blank</v>
      </c>
      <c r="Z279" s="197" t="str">
        <f t="shared" si="66"/>
        <v>Blank</v>
      </c>
      <c r="AA279" s="223" t="str" cm="1">
        <f t="array" ref="AA279">_xlfn.IFS(ISTEXT('3 Model Input'!F$70),"Missing",ISTEXT('3 Model Input'!I$70),"Missing",ISNUMBER('3 Model Input'!K$70),'3 Model Input'!K$70*P279)</f>
        <v>Missing</v>
      </c>
      <c r="AB279" s="89"/>
      <c r="AC279" s="227" t="str" cm="1">
        <f t="array" ref="AC279">IF(D279=0,"Blank",_xlfn.IFS('3 Model Input'!E$61=1,(V279*G279)/T279,'3 Model Input'!E$61=2,(W279*G279)/T279,'3 Model Input'!E$61=3,(X279*G279)/T279,'3 Model Input'!E$61=4,(Y279*G279)/T279,'3 Model Input'!E$61=5,(Z279*G279)/T279, ISTEXT('3 Model Input'!E$61),"Missing",'3 Model Input'!E$61=6,(AA279*G279)/T279))</f>
        <v>Blank</v>
      </c>
      <c r="AD279" s="202" t="str">
        <f t="shared" si="67"/>
        <v>Blank</v>
      </c>
      <c r="AE279" s="202" t="str">
        <f t="shared" si="68"/>
        <v>Blank</v>
      </c>
      <c r="AF279" s="217" t="str">
        <f t="shared" si="69"/>
        <v>Blank</v>
      </c>
      <c r="AG279" s="9" t="str" cm="1">
        <f t="array" ref="AG279">_xlfn.IFS(ISNUMBER(AC279), "", ISNUMBER(SEARCH("Blank", AC279)), "", ISERROR(AC279), "Bad input on tab 3")</f>
        <v/>
      </c>
    </row>
    <row r="280" spans="2:33" ht="15" customHeight="1" x14ac:dyDescent="0.75">
      <c r="B280" s="205" t="str">
        <f>'5 Driver Data'!B280</f>
        <v>0272</v>
      </c>
      <c r="C280" s="193">
        <f>'5 Driver Data'!C280</f>
        <v>0</v>
      </c>
      <c r="D280" s="192">
        <f>'5 Driver Data'!D280</f>
        <v>0</v>
      </c>
      <c r="E280" s="191">
        <f>'5 Driver Data'!E280</f>
        <v>0</v>
      </c>
      <c r="F280" s="191">
        <f>'5 Driver Data'!F280</f>
        <v>0</v>
      </c>
      <c r="G280" s="191">
        <f>'5 Driver Data'!G280</f>
        <v>0</v>
      </c>
      <c r="H280" s="191">
        <f>'5 Driver Data'!H280</f>
        <v>0</v>
      </c>
      <c r="I280" s="191">
        <f>'5 Driver Data'!I280</f>
        <v>0</v>
      </c>
      <c r="J280" s="191">
        <f>'5 Driver Data'!J280</f>
        <v>0</v>
      </c>
      <c r="K280" s="206">
        <f>'5 Driver Data'!K280</f>
        <v>0</v>
      </c>
      <c r="L280" s="1"/>
      <c r="M280" s="216" t="str">
        <f>IF(D280=0,"Blank",'3 Model Input'!E$44*'3 Model Input'!E$45)</f>
        <v>Blank</v>
      </c>
      <c r="N280" s="197" t="str">
        <f t="shared" si="60"/>
        <v>Blank</v>
      </c>
      <c r="O280" s="197" t="str">
        <f>IF(D280=0,"Blank",'3 Model Input'!E$49*(1-'3 Model Input'!E$51))</f>
        <v>Blank</v>
      </c>
      <c r="P280" s="197" t="str">
        <f t="shared" si="61"/>
        <v>Blank</v>
      </c>
      <c r="Q280" s="197" t="str">
        <f>IF(D280=0,"Blank",IF(D280="BEV",E280*(1-'3 Model Input'!E$54), E280))</f>
        <v>Blank</v>
      </c>
      <c r="R280" s="198" t="str">
        <f>IF(D280=0,"Blank",IF(D280="PHEV",F280/G280,F280*(1-'3 Model Input'!E$54)/G280))</f>
        <v>Blank</v>
      </c>
      <c r="S280" s="198" t="str">
        <f>IF(D280=0,"Blank",IF(D280="PHEV",MIN(M280,E280),MIN(M280,(E280*(1-'3 Model Input'!E$54)))))</f>
        <v>Blank</v>
      </c>
      <c r="T280" s="217" t="str">
        <f t="shared" si="62"/>
        <v>Blank</v>
      </c>
      <c r="U280" s="89"/>
      <c r="V280" s="216" t="str">
        <f>IF(D280=0,"Blank",P280*'3 Model Input'!E$50)</f>
        <v>Blank</v>
      </c>
      <c r="W280" s="197" t="str">
        <f t="shared" si="63"/>
        <v>Blank</v>
      </c>
      <c r="X280" s="197" t="str">
        <f t="shared" si="64"/>
        <v>Blank</v>
      </c>
      <c r="Y280" s="197" t="str">
        <f t="shared" si="65"/>
        <v>Blank</v>
      </c>
      <c r="Z280" s="197" t="str">
        <f t="shared" si="66"/>
        <v>Blank</v>
      </c>
      <c r="AA280" s="223" t="str" cm="1">
        <f t="array" ref="AA280">_xlfn.IFS(ISTEXT('3 Model Input'!F$70),"Missing",ISTEXT('3 Model Input'!I$70),"Missing",ISNUMBER('3 Model Input'!K$70),'3 Model Input'!K$70*P280)</f>
        <v>Missing</v>
      </c>
      <c r="AB280" s="89"/>
      <c r="AC280" s="227" t="str" cm="1">
        <f t="array" ref="AC280">IF(D280=0,"Blank",_xlfn.IFS('3 Model Input'!E$61=1,(V280*G280)/T280,'3 Model Input'!E$61=2,(W280*G280)/T280,'3 Model Input'!E$61=3,(X280*G280)/T280,'3 Model Input'!E$61=4,(Y280*G280)/T280,'3 Model Input'!E$61=5,(Z280*G280)/T280, ISTEXT('3 Model Input'!E$61),"Missing",'3 Model Input'!E$61=6,(AA280*G280)/T280))</f>
        <v>Blank</v>
      </c>
      <c r="AD280" s="202" t="str">
        <f t="shared" si="67"/>
        <v>Blank</v>
      </c>
      <c r="AE280" s="202" t="str">
        <f t="shared" si="68"/>
        <v>Blank</v>
      </c>
      <c r="AF280" s="217" t="str">
        <f t="shared" si="69"/>
        <v>Blank</v>
      </c>
      <c r="AG280" s="9" t="str" cm="1">
        <f t="array" ref="AG280">_xlfn.IFS(ISNUMBER(AC280), "", ISNUMBER(SEARCH("Blank", AC280)), "", ISERROR(AC280), "Bad input on tab 3")</f>
        <v/>
      </c>
    </row>
    <row r="281" spans="2:33" ht="15" customHeight="1" x14ac:dyDescent="0.75">
      <c r="B281" s="205" t="str">
        <f>'5 Driver Data'!B281</f>
        <v>0273</v>
      </c>
      <c r="C281" s="193">
        <f>'5 Driver Data'!C281</f>
        <v>0</v>
      </c>
      <c r="D281" s="192">
        <f>'5 Driver Data'!D281</f>
        <v>0</v>
      </c>
      <c r="E281" s="191">
        <f>'5 Driver Data'!E281</f>
        <v>0</v>
      </c>
      <c r="F281" s="191">
        <f>'5 Driver Data'!F281</f>
        <v>0</v>
      </c>
      <c r="G281" s="191">
        <f>'5 Driver Data'!G281</f>
        <v>0</v>
      </c>
      <c r="H281" s="191">
        <f>'5 Driver Data'!H281</f>
        <v>0</v>
      </c>
      <c r="I281" s="191">
        <f>'5 Driver Data'!I281</f>
        <v>0</v>
      </c>
      <c r="J281" s="191">
        <f>'5 Driver Data'!J281</f>
        <v>0</v>
      </c>
      <c r="K281" s="206">
        <f>'5 Driver Data'!K281</f>
        <v>0</v>
      </c>
      <c r="L281" s="1"/>
      <c r="M281" s="216" t="str">
        <f>IF(D281=0,"Blank",'3 Model Input'!E$44*'3 Model Input'!E$45)</f>
        <v>Blank</v>
      </c>
      <c r="N281" s="197" t="str">
        <f t="shared" si="60"/>
        <v>Blank</v>
      </c>
      <c r="O281" s="197" t="str">
        <f>IF(D281=0,"Blank",'3 Model Input'!E$49*(1-'3 Model Input'!E$51))</f>
        <v>Blank</v>
      </c>
      <c r="P281" s="197" t="str">
        <f t="shared" si="61"/>
        <v>Blank</v>
      </c>
      <c r="Q281" s="197" t="str">
        <f>IF(D281=0,"Blank",IF(D281="BEV",E281*(1-'3 Model Input'!E$54), E281))</f>
        <v>Blank</v>
      </c>
      <c r="R281" s="198" t="str">
        <f>IF(D281=0,"Blank",IF(D281="PHEV",F281/G281,F281*(1-'3 Model Input'!E$54)/G281))</f>
        <v>Blank</v>
      </c>
      <c r="S281" s="198" t="str">
        <f>IF(D281=0,"Blank",IF(D281="PHEV",MIN(M281,E281),MIN(M281,(E281*(1-'3 Model Input'!E$54)))))</f>
        <v>Blank</v>
      </c>
      <c r="T281" s="217" t="str">
        <f t="shared" si="62"/>
        <v>Blank</v>
      </c>
      <c r="U281" s="89"/>
      <c r="V281" s="216" t="str">
        <f>IF(D281=0,"Blank",P281*'3 Model Input'!E$50)</f>
        <v>Blank</v>
      </c>
      <c r="W281" s="197" t="str">
        <f t="shared" si="63"/>
        <v>Blank</v>
      </c>
      <c r="X281" s="197" t="str">
        <f t="shared" si="64"/>
        <v>Blank</v>
      </c>
      <c r="Y281" s="197" t="str">
        <f t="shared" si="65"/>
        <v>Blank</v>
      </c>
      <c r="Z281" s="197" t="str">
        <f t="shared" si="66"/>
        <v>Blank</v>
      </c>
      <c r="AA281" s="223" t="str" cm="1">
        <f t="array" ref="AA281">_xlfn.IFS(ISTEXT('3 Model Input'!F$70),"Missing",ISTEXT('3 Model Input'!I$70),"Missing",ISNUMBER('3 Model Input'!K$70),'3 Model Input'!K$70*P281)</f>
        <v>Missing</v>
      </c>
      <c r="AB281" s="89"/>
      <c r="AC281" s="227" t="str" cm="1">
        <f t="array" ref="AC281">IF(D281=0,"Blank",_xlfn.IFS('3 Model Input'!E$61=1,(V281*G281)/T281,'3 Model Input'!E$61=2,(W281*G281)/T281,'3 Model Input'!E$61=3,(X281*G281)/T281,'3 Model Input'!E$61=4,(Y281*G281)/T281,'3 Model Input'!E$61=5,(Z281*G281)/T281, ISTEXT('3 Model Input'!E$61),"Missing",'3 Model Input'!E$61=6,(AA281*G281)/T281))</f>
        <v>Blank</v>
      </c>
      <c r="AD281" s="202" t="str">
        <f t="shared" si="67"/>
        <v>Blank</v>
      </c>
      <c r="AE281" s="202" t="str">
        <f t="shared" si="68"/>
        <v>Blank</v>
      </c>
      <c r="AF281" s="217" t="str">
        <f t="shared" si="69"/>
        <v>Blank</v>
      </c>
      <c r="AG281" s="9" t="str" cm="1">
        <f t="array" ref="AG281">_xlfn.IFS(ISNUMBER(AC281), "", ISNUMBER(SEARCH("Blank", AC281)), "", ISERROR(AC281), "Bad input on tab 3")</f>
        <v/>
      </c>
    </row>
    <row r="282" spans="2:33" ht="15" customHeight="1" x14ac:dyDescent="0.75">
      <c r="B282" s="205" t="str">
        <f>'5 Driver Data'!B282</f>
        <v>0274</v>
      </c>
      <c r="C282" s="193">
        <f>'5 Driver Data'!C282</f>
        <v>0</v>
      </c>
      <c r="D282" s="192">
        <f>'5 Driver Data'!D282</f>
        <v>0</v>
      </c>
      <c r="E282" s="191">
        <f>'5 Driver Data'!E282</f>
        <v>0</v>
      </c>
      <c r="F282" s="191">
        <f>'5 Driver Data'!F282</f>
        <v>0</v>
      </c>
      <c r="G282" s="191">
        <f>'5 Driver Data'!G282</f>
        <v>0</v>
      </c>
      <c r="H282" s="191">
        <f>'5 Driver Data'!H282</f>
        <v>0</v>
      </c>
      <c r="I282" s="191">
        <f>'5 Driver Data'!I282</f>
        <v>0</v>
      </c>
      <c r="J282" s="191">
        <f>'5 Driver Data'!J282</f>
        <v>0</v>
      </c>
      <c r="K282" s="206">
        <f>'5 Driver Data'!K282</f>
        <v>0</v>
      </c>
      <c r="L282" s="1"/>
      <c r="M282" s="216" t="str">
        <f>IF(D282=0,"Blank",'3 Model Input'!E$44*'3 Model Input'!E$45)</f>
        <v>Blank</v>
      </c>
      <c r="N282" s="197" t="str">
        <f t="shared" si="60"/>
        <v>Blank</v>
      </c>
      <c r="O282" s="197" t="str">
        <f>IF(D282=0,"Blank",'3 Model Input'!E$49*(1-'3 Model Input'!E$51))</f>
        <v>Blank</v>
      </c>
      <c r="P282" s="197" t="str">
        <f t="shared" si="61"/>
        <v>Blank</v>
      </c>
      <c r="Q282" s="197" t="str">
        <f>IF(D282=0,"Blank",IF(D282="BEV",E282*(1-'3 Model Input'!E$54), E282))</f>
        <v>Blank</v>
      </c>
      <c r="R282" s="198" t="str">
        <f>IF(D282=0,"Blank",IF(D282="PHEV",F282/G282,F282*(1-'3 Model Input'!E$54)/G282))</f>
        <v>Blank</v>
      </c>
      <c r="S282" s="198" t="str">
        <f>IF(D282=0,"Blank",IF(D282="PHEV",MIN(M282,E282),MIN(M282,(E282*(1-'3 Model Input'!E$54)))))</f>
        <v>Blank</v>
      </c>
      <c r="T282" s="217" t="str">
        <f t="shared" si="62"/>
        <v>Blank</v>
      </c>
      <c r="U282" s="89"/>
      <c r="V282" s="216" t="str">
        <f>IF(D282=0,"Blank",P282*'3 Model Input'!E$50)</f>
        <v>Blank</v>
      </c>
      <c r="W282" s="197" t="str">
        <f t="shared" si="63"/>
        <v>Blank</v>
      </c>
      <c r="X282" s="197" t="str">
        <f t="shared" si="64"/>
        <v>Blank</v>
      </c>
      <c r="Y282" s="197" t="str">
        <f t="shared" si="65"/>
        <v>Blank</v>
      </c>
      <c r="Z282" s="197" t="str">
        <f t="shared" si="66"/>
        <v>Blank</v>
      </c>
      <c r="AA282" s="223" t="str" cm="1">
        <f t="array" ref="AA282">_xlfn.IFS(ISTEXT('3 Model Input'!F$70),"Missing",ISTEXT('3 Model Input'!I$70),"Missing",ISNUMBER('3 Model Input'!K$70),'3 Model Input'!K$70*P282)</f>
        <v>Missing</v>
      </c>
      <c r="AB282" s="89"/>
      <c r="AC282" s="227" t="str" cm="1">
        <f t="array" ref="AC282">IF(D282=0,"Blank",_xlfn.IFS('3 Model Input'!E$61=1,(V282*G282)/T282,'3 Model Input'!E$61=2,(W282*G282)/T282,'3 Model Input'!E$61=3,(X282*G282)/T282,'3 Model Input'!E$61=4,(Y282*G282)/T282,'3 Model Input'!E$61=5,(Z282*G282)/T282, ISTEXT('3 Model Input'!E$61),"Missing",'3 Model Input'!E$61=6,(AA282*G282)/T282))</f>
        <v>Blank</v>
      </c>
      <c r="AD282" s="202" t="str">
        <f t="shared" si="67"/>
        <v>Blank</v>
      </c>
      <c r="AE282" s="202" t="str">
        <f t="shared" si="68"/>
        <v>Blank</v>
      </c>
      <c r="AF282" s="217" t="str">
        <f t="shared" si="69"/>
        <v>Blank</v>
      </c>
      <c r="AG282" s="9" t="str" cm="1">
        <f t="array" ref="AG282">_xlfn.IFS(ISNUMBER(AC282), "", ISNUMBER(SEARCH("Blank", AC282)), "", ISERROR(AC282), "Bad input on tab 3")</f>
        <v/>
      </c>
    </row>
    <row r="283" spans="2:33" ht="15" customHeight="1" x14ac:dyDescent="0.75">
      <c r="B283" s="205" t="str">
        <f>'5 Driver Data'!B283</f>
        <v>0275</v>
      </c>
      <c r="C283" s="193">
        <f>'5 Driver Data'!C283</f>
        <v>0</v>
      </c>
      <c r="D283" s="192">
        <f>'5 Driver Data'!D283</f>
        <v>0</v>
      </c>
      <c r="E283" s="191">
        <f>'5 Driver Data'!E283</f>
        <v>0</v>
      </c>
      <c r="F283" s="191">
        <f>'5 Driver Data'!F283</f>
        <v>0</v>
      </c>
      <c r="G283" s="191">
        <f>'5 Driver Data'!G283</f>
        <v>0</v>
      </c>
      <c r="H283" s="191">
        <f>'5 Driver Data'!H283</f>
        <v>0</v>
      </c>
      <c r="I283" s="191">
        <f>'5 Driver Data'!I283</f>
        <v>0</v>
      </c>
      <c r="J283" s="191">
        <f>'5 Driver Data'!J283</f>
        <v>0</v>
      </c>
      <c r="K283" s="206">
        <f>'5 Driver Data'!K283</f>
        <v>0</v>
      </c>
      <c r="L283" s="1"/>
      <c r="M283" s="216" t="str">
        <f>IF(D283=0,"Blank",'3 Model Input'!E$44*'3 Model Input'!E$45)</f>
        <v>Blank</v>
      </c>
      <c r="N283" s="197" t="str">
        <f t="shared" si="60"/>
        <v>Blank</v>
      </c>
      <c r="O283" s="197" t="str">
        <f>IF(D283=0,"Blank",'3 Model Input'!E$49*(1-'3 Model Input'!E$51))</f>
        <v>Blank</v>
      </c>
      <c r="P283" s="197" t="str">
        <f t="shared" si="61"/>
        <v>Blank</v>
      </c>
      <c r="Q283" s="197" t="str">
        <f>IF(D283=0,"Blank",IF(D283="BEV",E283*(1-'3 Model Input'!E$54), E283))</f>
        <v>Blank</v>
      </c>
      <c r="R283" s="198" t="str">
        <f>IF(D283=0,"Blank",IF(D283="PHEV",F283/G283,F283*(1-'3 Model Input'!E$54)/G283))</f>
        <v>Blank</v>
      </c>
      <c r="S283" s="198" t="str">
        <f>IF(D283=0,"Blank",IF(D283="PHEV",MIN(M283,E283),MIN(M283,(E283*(1-'3 Model Input'!E$54)))))</f>
        <v>Blank</v>
      </c>
      <c r="T283" s="217" t="str">
        <f t="shared" si="62"/>
        <v>Blank</v>
      </c>
      <c r="U283" s="89"/>
      <c r="V283" s="216" t="str">
        <f>IF(D283=0,"Blank",P283*'3 Model Input'!E$50)</f>
        <v>Blank</v>
      </c>
      <c r="W283" s="197" t="str">
        <f t="shared" si="63"/>
        <v>Blank</v>
      </c>
      <c r="X283" s="197" t="str">
        <f t="shared" si="64"/>
        <v>Blank</v>
      </c>
      <c r="Y283" s="197" t="str">
        <f t="shared" si="65"/>
        <v>Blank</v>
      </c>
      <c r="Z283" s="197" t="str">
        <f t="shared" si="66"/>
        <v>Blank</v>
      </c>
      <c r="AA283" s="223" t="str" cm="1">
        <f t="array" ref="AA283">_xlfn.IFS(ISTEXT('3 Model Input'!F$70),"Missing",ISTEXT('3 Model Input'!I$70),"Missing",ISNUMBER('3 Model Input'!K$70),'3 Model Input'!K$70*P283)</f>
        <v>Missing</v>
      </c>
      <c r="AB283" s="89"/>
      <c r="AC283" s="227" t="str" cm="1">
        <f t="array" ref="AC283">IF(D283=0,"Blank",_xlfn.IFS('3 Model Input'!E$61=1,(V283*G283)/T283,'3 Model Input'!E$61=2,(W283*G283)/T283,'3 Model Input'!E$61=3,(X283*G283)/T283,'3 Model Input'!E$61=4,(Y283*G283)/T283,'3 Model Input'!E$61=5,(Z283*G283)/T283, ISTEXT('3 Model Input'!E$61),"Missing",'3 Model Input'!E$61=6,(AA283*G283)/T283))</f>
        <v>Blank</v>
      </c>
      <c r="AD283" s="202" t="str">
        <f t="shared" si="67"/>
        <v>Blank</v>
      </c>
      <c r="AE283" s="202" t="str">
        <f t="shared" si="68"/>
        <v>Blank</v>
      </c>
      <c r="AF283" s="217" t="str">
        <f t="shared" si="69"/>
        <v>Blank</v>
      </c>
      <c r="AG283" s="9" t="str" cm="1">
        <f t="array" ref="AG283">_xlfn.IFS(ISNUMBER(AC283), "", ISNUMBER(SEARCH("Blank", AC283)), "", ISERROR(AC283), "Bad input on tab 3")</f>
        <v/>
      </c>
    </row>
    <row r="284" spans="2:33" ht="15" customHeight="1" x14ac:dyDescent="0.75">
      <c r="B284" s="205" t="str">
        <f>'5 Driver Data'!B284</f>
        <v>0276</v>
      </c>
      <c r="C284" s="193">
        <f>'5 Driver Data'!C284</f>
        <v>0</v>
      </c>
      <c r="D284" s="192">
        <f>'5 Driver Data'!D284</f>
        <v>0</v>
      </c>
      <c r="E284" s="191">
        <f>'5 Driver Data'!E284</f>
        <v>0</v>
      </c>
      <c r="F284" s="191">
        <f>'5 Driver Data'!F284</f>
        <v>0</v>
      </c>
      <c r="G284" s="191">
        <f>'5 Driver Data'!G284</f>
        <v>0</v>
      </c>
      <c r="H284" s="191">
        <f>'5 Driver Data'!H284</f>
        <v>0</v>
      </c>
      <c r="I284" s="191">
        <f>'5 Driver Data'!I284</f>
        <v>0</v>
      </c>
      <c r="J284" s="191">
        <f>'5 Driver Data'!J284</f>
        <v>0</v>
      </c>
      <c r="K284" s="206">
        <f>'5 Driver Data'!K284</f>
        <v>0</v>
      </c>
      <c r="L284" s="1"/>
      <c r="M284" s="216" t="str">
        <f>IF(D284=0,"Blank",'3 Model Input'!E$44*'3 Model Input'!E$45)</f>
        <v>Blank</v>
      </c>
      <c r="N284" s="197" t="str">
        <f t="shared" si="60"/>
        <v>Blank</v>
      </c>
      <c r="O284" s="197" t="str">
        <f>IF(D284=0,"Blank",'3 Model Input'!E$49*(1-'3 Model Input'!E$51))</f>
        <v>Blank</v>
      </c>
      <c r="P284" s="197" t="str">
        <f t="shared" si="61"/>
        <v>Blank</v>
      </c>
      <c r="Q284" s="197" t="str">
        <f>IF(D284=0,"Blank",IF(D284="BEV",E284*(1-'3 Model Input'!E$54), E284))</f>
        <v>Blank</v>
      </c>
      <c r="R284" s="198" t="str">
        <f>IF(D284=0,"Blank",IF(D284="PHEV",F284/G284,F284*(1-'3 Model Input'!E$54)/G284))</f>
        <v>Blank</v>
      </c>
      <c r="S284" s="198" t="str">
        <f>IF(D284=0,"Blank",IF(D284="PHEV",MIN(M284,E284),MIN(M284,(E284*(1-'3 Model Input'!E$54)))))</f>
        <v>Blank</v>
      </c>
      <c r="T284" s="217" t="str">
        <f t="shared" si="62"/>
        <v>Blank</v>
      </c>
      <c r="U284" s="89"/>
      <c r="V284" s="216" t="str">
        <f>IF(D284=0,"Blank",P284*'3 Model Input'!E$50)</f>
        <v>Blank</v>
      </c>
      <c r="W284" s="197" t="str">
        <f t="shared" si="63"/>
        <v>Blank</v>
      </c>
      <c r="X284" s="197" t="str">
        <f t="shared" si="64"/>
        <v>Blank</v>
      </c>
      <c r="Y284" s="197" t="str">
        <f t="shared" si="65"/>
        <v>Blank</v>
      </c>
      <c r="Z284" s="197" t="str">
        <f t="shared" si="66"/>
        <v>Blank</v>
      </c>
      <c r="AA284" s="223" t="str" cm="1">
        <f t="array" ref="AA284">_xlfn.IFS(ISTEXT('3 Model Input'!F$70),"Missing",ISTEXT('3 Model Input'!I$70),"Missing",ISNUMBER('3 Model Input'!K$70),'3 Model Input'!K$70*P284)</f>
        <v>Missing</v>
      </c>
      <c r="AB284" s="89"/>
      <c r="AC284" s="227" t="str" cm="1">
        <f t="array" ref="AC284">IF(D284=0,"Blank",_xlfn.IFS('3 Model Input'!E$61=1,(V284*G284)/T284,'3 Model Input'!E$61=2,(W284*G284)/T284,'3 Model Input'!E$61=3,(X284*G284)/T284,'3 Model Input'!E$61=4,(Y284*G284)/T284,'3 Model Input'!E$61=5,(Z284*G284)/T284, ISTEXT('3 Model Input'!E$61),"Missing",'3 Model Input'!E$61=6,(AA284*G284)/T284))</f>
        <v>Blank</v>
      </c>
      <c r="AD284" s="202" t="str">
        <f t="shared" si="67"/>
        <v>Blank</v>
      </c>
      <c r="AE284" s="202" t="str">
        <f t="shared" si="68"/>
        <v>Blank</v>
      </c>
      <c r="AF284" s="217" t="str">
        <f t="shared" si="69"/>
        <v>Blank</v>
      </c>
      <c r="AG284" s="9" t="str" cm="1">
        <f t="array" ref="AG284">_xlfn.IFS(ISNUMBER(AC284), "", ISNUMBER(SEARCH("Blank", AC284)), "", ISERROR(AC284), "Bad input on tab 3")</f>
        <v/>
      </c>
    </row>
    <row r="285" spans="2:33" ht="15" customHeight="1" x14ac:dyDescent="0.75">
      <c r="B285" s="205" t="str">
        <f>'5 Driver Data'!B285</f>
        <v>0277</v>
      </c>
      <c r="C285" s="193">
        <f>'5 Driver Data'!C285</f>
        <v>0</v>
      </c>
      <c r="D285" s="192">
        <f>'5 Driver Data'!D285</f>
        <v>0</v>
      </c>
      <c r="E285" s="191">
        <f>'5 Driver Data'!E285</f>
        <v>0</v>
      </c>
      <c r="F285" s="191">
        <f>'5 Driver Data'!F285</f>
        <v>0</v>
      </c>
      <c r="G285" s="191">
        <f>'5 Driver Data'!G285</f>
        <v>0</v>
      </c>
      <c r="H285" s="191">
        <f>'5 Driver Data'!H285</f>
        <v>0</v>
      </c>
      <c r="I285" s="191">
        <f>'5 Driver Data'!I285</f>
        <v>0</v>
      </c>
      <c r="J285" s="191">
        <f>'5 Driver Data'!J285</f>
        <v>0</v>
      </c>
      <c r="K285" s="206">
        <f>'5 Driver Data'!K285</f>
        <v>0</v>
      </c>
      <c r="L285" s="1"/>
      <c r="M285" s="216" t="str">
        <f>IF(D285=0,"Blank",'3 Model Input'!E$44*'3 Model Input'!E$45)</f>
        <v>Blank</v>
      </c>
      <c r="N285" s="197" t="str">
        <f t="shared" si="60"/>
        <v>Blank</v>
      </c>
      <c r="O285" s="197" t="str">
        <f>IF(D285=0,"Blank",'3 Model Input'!E$49*(1-'3 Model Input'!E$51))</f>
        <v>Blank</v>
      </c>
      <c r="P285" s="197" t="str">
        <f t="shared" si="61"/>
        <v>Blank</v>
      </c>
      <c r="Q285" s="197" t="str">
        <f>IF(D285=0,"Blank",IF(D285="BEV",E285*(1-'3 Model Input'!E$54), E285))</f>
        <v>Blank</v>
      </c>
      <c r="R285" s="198" t="str">
        <f>IF(D285=0,"Blank",IF(D285="PHEV",F285/G285,F285*(1-'3 Model Input'!E$54)/G285))</f>
        <v>Blank</v>
      </c>
      <c r="S285" s="198" t="str">
        <f>IF(D285=0,"Blank",IF(D285="PHEV",MIN(M285,E285),MIN(M285,(E285*(1-'3 Model Input'!E$54)))))</f>
        <v>Blank</v>
      </c>
      <c r="T285" s="217" t="str">
        <f t="shared" si="62"/>
        <v>Blank</v>
      </c>
      <c r="U285" s="89"/>
      <c r="V285" s="216" t="str">
        <f>IF(D285=0,"Blank",P285*'3 Model Input'!E$50)</f>
        <v>Blank</v>
      </c>
      <c r="W285" s="197" t="str">
        <f t="shared" si="63"/>
        <v>Blank</v>
      </c>
      <c r="X285" s="197" t="str">
        <f t="shared" si="64"/>
        <v>Blank</v>
      </c>
      <c r="Y285" s="197" t="str">
        <f t="shared" si="65"/>
        <v>Blank</v>
      </c>
      <c r="Z285" s="197" t="str">
        <f t="shared" si="66"/>
        <v>Blank</v>
      </c>
      <c r="AA285" s="223" t="str" cm="1">
        <f t="array" ref="AA285">_xlfn.IFS(ISTEXT('3 Model Input'!F$70),"Missing",ISTEXT('3 Model Input'!I$70),"Missing",ISNUMBER('3 Model Input'!K$70),'3 Model Input'!K$70*P285)</f>
        <v>Missing</v>
      </c>
      <c r="AB285" s="89"/>
      <c r="AC285" s="227" t="str" cm="1">
        <f t="array" ref="AC285">IF(D285=0,"Blank",_xlfn.IFS('3 Model Input'!E$61=1,(V285*G285)/T285,'3 Model Input'!E$61=2,(W285*G285)/T285,'3 Model Input'!E$61=3,(X285*G285)/T285,'3 Model Input'!E$61=4,(Y285*G285)/T285,'3 Model Input'!E$61=5,(Z285*G285)/T285, ISTEXT('3 Model Input'!E$61),"Missing",'3 Model Input'!E$61=6,(AA285*G285)/T285))</f>
        <v>Blank</v>
      </c>
      <c r="AD285" s="202" t="str">
        <f t="shared" si="67"/>
        <v>Blank</v>
      </c>
      <c r="AE285" s="202" t="str">
        <f t="shared" si="68"/>
        <v>Blank</v>
      </c>
      <c r="AF285" s="217" t="str">
        <f t="shared" si="69"/>
        <v>Blank</v>
      </c>
      <c r="AG285" s="9" t="str" cm="1">
        <f t="array" ref="AG285">_xlfn.IFS(ISNUMBER(AC285), "", ISNUMBER(SEARCH("Blank", AC285)), "", ISERROR(AC285), "Bad input on tab 3")</f>
        <v/>
      </c>
    </row>
    <row r="286" spans="2:33" ht="15" customHeight="1" x14ac:dyDescent="0.75">
      <c r="B286" s="205" t="str">
        <f>'5 Driver Data'!B286</f>
        <v>0278</v>
      </c>
      <c r="C286" s="193">
        <f>'5 Driver Data'!C286</f>
        <v>0</v>
      </c>
      <c r="D286" s="192">
        <f>'5 Driver Data'!D286</f>
        <v>0</v>
      </c>
      <c r="E286" s="191">
        <f>'5 Driver Data'!E286</f>
        <v>0</v>
      </c>
      <c r="F286" s="191">
        <f>'5 Driver Data'!F286</f>
        <v>0</v>
      </c>
      <c r="G286" s="191">
        <f>'5 Driver Data'!G286</f>
        <v>0</v>
      </c>
      <c r="H286" s="191">
        <f>'5 Driver Data'!H286</f>
        <v>0</v>
      </c>
      <c r="I286" s="191">
        <f>'5 Driver Data'!I286</f>
        <v>0</v>
      </c>
      <c r="J286" s="191">
        <f>'5 Driver Data'!J286</f>
        <v>0</v>
      </c>
      <c r="K286" s="206">
        <f>'5 Driver Data'!K286</f>
        <v>0</v>
      </c>
      <c r="L286" s="1"/>
      <c r="M286" s="216" t="str">
        <f>IF(D286=0,"Blank",'3 Model Input'!E$44*'3 Model Input'!E$45)</f>
        <v>Blank</v>
      </c>
      <c r="N286" s="197" t="str">
        <f t="shared" si="60"/>
        <v>Blank</v>
      </c>
      <c r="O286" s="197" t="str">
        <f>IF(D286=0,"Blank",'3 Model Input'!E$49*(1-'3 Model Input'!E$51))</f>
        <v>Blank</v>
      </c>
      <c r="P286" s="197" t="str">
        <f t="shared" si="61"/>
        <v>Blank</v>
      </c>
      <c r="Q286" s="197" t="str">
        <f>IF(D286=0,"Blank",IF(D286="BEV",E286*(1-'3 Model Input'!E$54), E286))</f>
        <v>Blank</v>
      </c>
      <c r="R286" s="198" t="str">
        <f>IF(D286=0,"Blank",IF(D286="PHEV",F286/G286,F286*(1-'3 Model Input'!E$54)/G286))</f>
        <v>Blank</v>
      </c>
      <c r="S286" s="198" t="str">
        <f>IF(D286=0,"Blank",IF(D286="PHEV",MIN(M286,E286),MIN(M286,(E286*(1-'3 Model Input'!E$54)))))</f>
        <v>Blank</v>
      </c>
      <c r="T286" s="217" t="str">
        <f t="shared" si="62"/>
        <v>Blank</v>
      </c>
      <c r="U286" s="89"/>
      <c r="V286" s="216" t="str">
        <f>IF(D286=0,"Blank",P286*'3 Model Input'!E$50)</f>
        <v>Blank</v>
      </c>
      <c r="W286" s="197" t="str">
        <f t="shared" si="63"/>
        <v>Blank</v>
      </c>
      <c r="X286" s="197" t="str">
        <f t="shared" si="64"/>
        <v>Blank</v>
      </c>
      <c r="Y286" s="197" t="str">
        <f t="shared" si="65"/>
        <v>Blank</v>
      </c>
      <c r="Z286" s="197" t="str">
        <f t="shared" si="66"/>
        <v>Blank</v>
      </c>
      <c r="AA286" s="223" t="str" cm="1">
        <f t="array" ref="AA286">_xlfn.IFS(ISTEXT('3 Model Input'!F$70),"Missing",ISTEXT('3 Model Input'!I$70),"Missing",ISNUMBER('3 Model Input'!K$70),'3 Model Input'!K$70*P286)</f>
        <v>Missing</v>
      </c>
      <c r="AB286" s="89"/>
      <c r="AC286" s="227" t="str" cm="1">
        <f t="array" ref="AC286">IF(D286=0,"Blank",_xlfn.IFS('3 Model Input'!E$61=1,(V286*G286)/T286,'3 Model Input'!E$61=2,(W286*G286)/T286,'3 Model Input'!E$61=3,(X286*G286)/T286,'3 Model Input'!E$61=4,(Y286*G286)/T286,'3 Model Input'!E$61=5,(Z286*G286)/T286, ISTEXT('3 Model Input'!E$61),"Missing",'3 Model Input'!E$61=6,(AA286*G286)/T286))</f>
        <v>Blank</v>
      </c>
      <c r="AD286" s="202" t="str">
        <f t="shared" si="67"/>
        <v>Blank</v>
      </c>
      <c r="AE286" s="202" t="str">
        <f t="shared" si="68"/>
        <v>Blank</v>
      </c>
      <c r="AF286" s="217" t="str">
        <f t="shared" si="69"/>
        <v>Blank</v>
      </c>
      <c r="AG286" s="9" t="str" cm="1">
        <f t="array" ref="AG286">_xlfn.IFS(ISNUMBER(AC286), "", ISNUMBER(SEARCH("Blank", AC286)), "", ISERROR(AC286), "Bad input on tab 3")</f>
        <v/>
      </c>
    </row>
    <row r="287" spans="2:33" ht="15" customHeight="1" x14ac:dyDescent="0.75">
      <c r="B287" s="205" t="str">
        <f>'5 Driver Data'!B287</f>
        <v>0279</v>
      </c>
      <c r="C287" s="193">
        <f>'5 Driver Data'!C287</f>
        <v>0</v>
      </c>
      <c r="D287" s="192">
        <f>'5 Driver Data'!D287</f>
        <v>0</v>
      </c>
      <c r="E287" s="191">
        <f>'5 Driver Data'!E287</f>
        <v>0</v>
      </c>
      <c r="F287" s="191">
        <f>'5 Driver Data'!F287</f>
        <v>0</v>
      </c>
      <c r="G287" s="191">
        <f>'5 Driver Data'!G287</f>
        <v>0</v>
      </c>
      <c r="H287" s="191">
        <f>'5 Driver Data'!H287</f>
        <v>0</v>
      </c>
      <c r="I287" s="191">
        <f>'5 Driver Data'!I287</f>
        <v>0</v>
      </c>
      <c r="J287" s="191">
        <f>'5 Driver Data'!J287</f>
        <v>0</v>
      </c>
      <c r="K287" s="206">
        <f>'5 Driver Data'!K287</f>
        <v>0</v>
      </c>
      <c r="L287" s="1"/>
      <c r="M287" s="216" t="str">
        <f>IF(D287=0,"Blank",'3 Model Input'!E$44*'3 Model Input'!E$45)</f>
        <v>Blank</v>
      </c>
      <c r="N287" s="197" t="str">
        <f t="shared" si="60"/>
        <v>Blank</v>
      </c>
      <c r="O287" s="197" t="str">
        <f>IF(D287=0,"Blank",'3 Model Input'!E$49*(1-'3 Model Input'!E$51))</f>
        <v>Blank</v>
      </c>
      <c r="P287" s="197" t="str">
        <f t="shared" si="61"/>
        <v>Blank</v>
      </c>
      <c r="Q287" s="197" t="str">
        <f>IF(D287=0,"Blank",IF(D287="BEV",E287*(1-'3 Model Input'!E$54), E287))</f>
        <v>Blank</v>
      </c>
      <c r="R287" s="198" t="str">
        <f>IF(D287=0,"Blank",IF(D287="PHEV",F287/G287,F287*(1-'3 Model Input'!E$54)/G287))</f>
        <v>Blank</v>
      </c>
      <c r="S287" s="198" t="str">
        <f>IF(D287=0,"Blank",IF(D287="PHEV",MIN(M287,E287),MIN(M287,(E287*(1-'3 Model Input'!E$54)))))</f>
        <v>Blank</v>
      </c>
      <c r="T287" s="217" t="str">
        <f t="shared" si="62"/>
        <v>Blank</v>
      </c>
      <c r="U287" s="89"/>
      <c r="V287" s="216" t="str">
        <f>IF(D287=0,"Blank",P287*'3 Model Input'!E$50)</f>
        <v>Blank</v>
      </c>
      <c r="W287" s="197" t="str">
        <f t="shared" si="63"/>
        <v>Blank</v>
      </c>
      <c r="X287" s="197" t="str">
        <f t="shared" si="64"/>
        <v>Blank</v>
      </c>
      <c r="Y287" s="197" t="str">
        <f t="shared" si="65"/>
        <v>Blank</v>
      </c>
      <c r="Z287" s="197" t="str">
        <f t="shared" si="66"/>
        <v>Blank</v>
      </c>
      <c r="AA287" s="223" t="str" cm="1">
        <f t="array" ref="AA287">_xlfn.IFS(ISTEXT('3 Model Input'!F$70),"Missing",ISTEXT('3 Model Input'!I$70),"Missing",ISNUMBER('3 Model Input'!K$70),'3 Model Input'!K$70*P287)</f>
        <v>Missing</v>
      </c>
      <c r="AB287" s="89"/>
      <c r="AC287" s="227" t="str" cm="1">
        <f t="array" ref="AC287">IF(D287=0,"Blank",_xlfn.IFS('3 Model Input'!E$61=1,(V287*G287)/T287,'3 Model Input'!E$61=2,(W287*G287)/T287,'3 Model Input'!E$61=3,(X287*G287)/T287,'3 Model Input'!E$61=4,(Y287*G287)/T287,'3 Model Input'!E$61=5,(Z287*G287)/T287, ISTEXT('3 Model Input'!E$61),"Missing",'3 Model Input'!E$61=6,(AA287*G287)/T287))</f>
        <v>Blank</v>
      </c>
      <c r="AD287" s="202" t="str">
        <f t="shared" si="67"/>
        <v>Blank</v>
      </c>
      <c r="AE287" s="202" t="str">
        <f t="shared" si="68"/>
        <v>Blank</v>
      </c>
      <c r="AF287" s="217" t="str">
        <f t="shared" si="69"/>
        <v>Blank</v>
      </c>
      <c r="AG287" s="9" t="str" cm="1">
        <f t="array" ref="AG287">_xlfn.IFS(ISNUMBER(AC287), "", ISNUMBER(SEARCH("Blank", AC287)), "", ISERROR(AC287), "Bad input on tab 3")</f>
        <v/>
      </c>
    </row>
    <row r="288" spans="2:33" ht="15" customHeight="1" x14ac:dyDescent="0.75">
      <c r="B288" s="205" t="str">
        <f>'5 Driver Data'!B288</f>
        <v>0280</v>
      </c>
      <c r="C288" s="193">
        <f>'5 Driver Data'!C288</f>
        <v>0</v>
      </c>
      <c r="D288" s="192">
        <f>'5 Driver Data'!D288</f>
        <v>0</v>
      </c>
      <c r="E288" s="191">
        <f>'5 Driver Data'!E288</f>
        <v>0</v>
      </c>
      <c r="F288" s="191">
        <f>'5 Driver Data'!F288</f>
        <v>0</v>
      </c>
      <c r="G288" s="191">
        <f>'5 Driver Data'!G288</f>
        <v>0</v>
      </c>
      <c r="H288" s="191">
        <f>'5 Driver Data'!H288</f>
        <v>0</v>
      </c>
      <c r="I288" s="191">
        <f>'5 Driver Data'!I288</f>
        <v>0</v>
      </c>
      <c r="J288" s="191">
        <f>'5 Driver Data'!J288</f>
        <v>0</v>
      </c>
      <c r="K288" s="206">
        <f>'5 Driver Data'!K288</f>
        <v>0</v>
      </c>
      <c r="L288" s="1"/>
      <c r="M288" s="216" t="str">
        <f>IF(D288=0,"Blank",'3 Model Input'!E$44*'3 Model Input'!E$45)</f>
        <v>Blank</v>
      </c>
      <c r="N288" s="197" t="str">
        <f t="shared" si="60"/>
        <v>Blank</v>
      </c>
      <c r="O288" s="197" t="str">
        <f>IF(D288=0,"Blank",'3 Model Input'!E$49*(1-'3 Model Input'!E$51))</f>
        <v>Blank</v>
      </c>
      <c r="P288" s="197" t="str">
        <f t="shared" si="61"/>
        <v>Blank</v>
      </c>
      <c r="Q288" s="197" t="str">
        <f>IF(D288=0,"Blank",IF(D288="BEV",E288*(1-'3 Model Input'!E$54), E288))</f>
        <v>Blank</v>
      </c>
      <c r="R288" s="198" t="str">
        <f>IF(D288=0,"Blank",IF(D288="PHEV",F288/G288,F288*(1-'3 Model Input'!E$54)/G288))</f>
        <v>Blank</v>
      </c>
      <c r="S288" s="198" t="str">
        <f>IF(D288=0,"Blank",IF(D288="PHEV",MIN(M288,E288),MIN(M288,(E288*(1-'3 Model Input'!E$54)))))</f>
        <v>Blank</v>
      </c>
      <c r="T288" s="217" t="str">
        <f t="shared" si="62"/>
        <v>Blank</v>
      </c>
      <c r="U288" s="89"/>
      <c r="V288" s="216" t="str">
        <f>IF(D288=0,"Blank",P288*'3 Model Input'!E$50)</f>
        <v>Blank</v>
      </c>
      <c r="W288" s="197" t="str">
        <f t="shared" si="63"/>
        <v>Blank</v>
      </c>
      <c r="X288" s="197" t="str">
        <f t="shared" si="64"/>
        <v>Blank</v>
      </c>
      <c r="Y288" s="197" t="str">
        <f t="shared" si="65"/>
        <v>Blank</v>
      </c>
      <c r="Z288" s="197" t="str">
        <f t="shared" si="66"/>
        <v>Blank</v>
      </c>
      <c r="AA288" s="223" t="str" cm="1">
        <f t="array" ref="AA288">_xlfn.IFS(ISTEXT('3 Model Input'!F$70),"Missing",ISTEXT('3 Model Input'!I$70),"Missing",ISNUMBER('3 Model Input'!K$70),'3 Model Input'!K$70*P288)</f>
        <v>Missing</v>
      </c>
      <c r="AB288" s="89"/>
      <c r="AC288" s="227" t="str" cm="1">
        <f t="array" ref="AC288">IF(D288=0,"Blank",_xlfn.IFS('3 Model Input'!E$61=1,(V288*G288)/T288,'3 Model Input'!E$61=2,(W288*G288)/T288,'3 Model Input'!E$61=3,(X288*G288)/T288,'3 Model Input'!E$61=4,(Y288*G288)/T288,'3 Model Input'!E$61=5,(Z288*G288)/T288, ISTEXT('3 Model Input'!E$61),"Missing",'3 Model Input'!E$61=6,(AA288*G288)/T288))</f>
        <v>Blank</v>
      </c>
      <c r="AD288" s="202" t="str">
        <f t="shared" si="67"/>
        <v>Blank</v>
      </c>
      <c r="AE288" s="202" t="str">
        <f t="shared" si="68"/>
        <v>Blank</v>
      </c>
      <c r="AF288" s="217" t="str">
        <f t="shared" si="69"/>
        <v>Blank</v>
      </c>
      <c r="AG288" s="9" t="str" cm="1">
        <f t="array" ref="AG288">_xlfn.IFS(ISNUMBER(AC288), "", ISNUMBER(SEARCH("Blank", AC288)), "", ISERROR(AC288), "Bad input on tab 3")</f>
        <v/>
      </c>
    </row>
    <row r="289" spans="2:33" ht="15" customHeight="1" x14ac:dyDescent="0.75">
      <c r="B289" s="205" t="str">
        <f>'5 Driver Data'!B289</f>
        <v>0281</v>
      </c>
      <c r="C289" s="193">
        <f>'5 Driver Data'!C289</f>
        <v>0</v>
      </c>
      <c r="D289" s="192">
        <f>'5 Driver Data'!D289</f>
        <v>0</v>
      </c>
      <c r="E289" s="191">
        <f>'5 Driver Data'!E289</f>
        <v>0</v>
      </c>
      <c r="F289" s="191">
        <f>'5 Driver Data'!F289</f>
        <v>0</v>
      </c>
      <c r="G289" s="191">
        <f>'5 Driver Data'!G289</f>
        <v>0</v>
      </c>
      <c r="H289" s="191">
        <f>'5 Driver Data'!H289</f>
        <v>0</v>
      </c>
      <c r="I289" s="191">
        <f>'5 Driver Data'!I289</f>
        <v>0</v>
      </c>
      <c r="J289" s="191">
        <f>'5 Driver Data'!J289</f>
        <v>0</v>
      </c>
      <c r="K289" s="206">
        <f>'5 Driver Data'!K289</f>
        <v>0</v>
      </c>
      <c r="L289" s="1"/>
      <c r="M289" s="216" t="str">
        <f>IF(D289=0,"Blank",'3 Model Input'!E$44*'3 Model Input'!E$45)</f>
        <v>Blank</v>
      </c>
      <c r="N289" s="197" t="str">
        <f t="shared" si="60"/>
        <v>Blank</v>
      </c>
      <c r="O289" s="197" t="str">
        <f>IF(D289=0,"Blank",'3 Model Input'!E$49*(1-'3 Model Input'!E$51))</f>
        <v>Blank</v>
      </c>
      <c r="P289" s="197" t="str">
        <f t="shared" si="61"/>
        <v>Blank</v>
      </c>
      <c r="Q289" s="197" t="str">
        <f>IF(D289=0,"Blank",IF(D289="BEV",E289*(1-'3 Model Input'!E$54), E289))</f>
        <v>Blank</v>
      </c>
      <c r="R289" s="198" t="str">
        <f>IF(D289=0,"Blank",IF(D289="PHEV",F289/G289,F289*(1-'3 Model Input'!E$54)/G289))</f>
        <v>Blank</v>
      </c>
      <c r="S289" s="198" t="str">
        <f>IF(D289=0,"Blank",IF(D289="PHEV",MIN(M289,E289),MIN(M289,(E289*(1-'3 Model Input'!E$54)))))</f>
        <v>Blank</v>
      </c>
      <c r="T289" s="217" t="str">
        <f t="shared" si="62"/>
        <v>Blank</v>
      </c>
      <c r="U289" s="89"/>
      <c r="V289" s="216" t="str">
        <f>IF(D289=0,"Blank",P289*'3 Model Input'!E$50)</f>
        <v>Blank</v>
      </c>
      <c r="W289" s="197" t="str">
        <f t="shared" si="63"/>
        <v>Blank</v>
      </c>
      <c r="X289" s="197" t="str">
        <f t="shared" si="64"/>
        <v>Blank</v>
      </c>
      <c r="Y289" s="197" t="str">
        <f t="shared" si="65"/>
        <v>Blank</v>
      </c>
      <c r="Z289" s="197" t="str">
        <f t="shared" si="66"/>
        <v>Blank</v>
      </c>
      <c r="AA289" s="223" t="str" cm="1">
        <f t="array" ref="AA289">_xlfn.IFS(ISTEXT('3 Model Input'!F$70),"Missing",ISTEXT('3 Model Input'!I$70),"Missing",ISNUMBER('3 Model Input'!K$70),'3 Model Input'!K$70*P289)</f>
        <v>Missing</v>
      </c>
      <c r="AB289" s="89"/>
      <c r="AC289" s="227" t="str" cm="1">
        <f t="array" ref="AC289">IF(D289=0,"Blank",_xlfn.IFS('3 Model Input'!E$61=1,(V289*G289)/T289,'3 Model Input'!E$61=2,(W289*G289)/T289,'3 Model Input'!E$61=3,(X289*G289)/T289,'3 Model Input'!E$61=4,(Y289*G289)/T289,'3 Model Input'!E$61=5,(Z289*G289)/T289, ISTEXT('3 Model Input'!E$61),"Missing",'3 Model Input'!E$61=6,(AA289*G289)/T289))</f>
        <v>Blank</v>
      </c>
      <c r="AD289" s="202" t="str">
        <f t="shared" si="67"/>
        <v>Blank</v>
      </c>
      <c r="AE289" s="202" t="str">
        <f t="shared" si="68"/>
        <v>Blank</v>
      </c>
      <c r="AF289" s="217" t="str">
        <f t="shared" si="69"/>
        <v>Blank</v>
      </c>
      <c r="AG289" s="9" t="str" cm="1">
        <f t="array" ref="AG289">_xlfn.IFS(ISNUMBER(AC289), "", ISNUMBER(SEARCH("Blank", AC289)), "", ISERROR(AC289), "Bad input on tab 3")</f>
        <v/>
      </c>
    </row>
    <row r="290" spans="2:33" ht="15" customHeight="1" x14ac:dyDescent="0.75">
      <c r="B290" s="205" t="str">
        <f>'5 Driver Data'!B290</f>
        <v>0282</v>
      </c>
      <c r="C290" s="193">
        <f>'5 Driver Data'!C290</f>
        <v>0</v>
      </c>
      <c r="D290" s="192">
        <f>'5 Driver Data'!D290</f>
        <v>0</v>
      </c>
      <c r="E290" s="191">
        <f>'5 Driver Data'!E290</f>
        <v>0</v>
      </c>
      <c r="F290" s="191">
        <f>'5 Driver Data'!F290</f>
        <v>0</v>
      </c>
      <c r="G290" s="191">
        <f>'5 Driver Data'!G290</f>
        <v>0</v>
      </c>
      <c r="H290" s="191">
        <f>'5 Driver Data'!H290</f>
        <v>0</v>
      </c>
      <c r="I290" s="191">
        <f>'5 Driver Data'!I290</f>
        <v>0</v>
      </c>
      <c r="J290" s="191">
        <f>'5 Driver Data'!J290</f>
        <v>0</v>
      </c>
      <c r="K290" s="206">
        <f>'5 Driver Data'!K290</f>
        <v>0</v>
      </c>
      <c r="L290" s="1"/>
      <c r="M290" s="216" t="str">
        <f>IF(D290=0,"Blank",'3 Model Input'!E$44*'3 Model Input'!E$45)</f>
        <v>Blank</v>
      </c>
      <c r="N290" s="197" t="str">
        <f t="shared" si="60"/>
        <v>Blank</v>
      </c>
      <c r="O290" s="197" t="str">
        <f>IF(D290=0,"Blank",'3 Model Input'!E$49*(1-'3 Model Input'!E$51))</f>
        <v>Blank</v>
      </c>
      <c r="P290" s="197" t="str">
        <f t="shared" si="61"/>
        <v>Blank</v>
      </c>
      <c r="Q290" s="197" t="str">
        <f>IF(D290=0,"Blank",IF(D290="BEV",E290*(1-'3 Model Input'!E$54), E290))</f>
        <v>Blank</v>
      </c>
      <c r="R290" s="198" t="str">
        <f>IF(D290=0,"Blank",IF(D290="PHEV",F290/G290,F290*(1-'3 Model Input'!E$54)/G290))</f>
        <v>Blank</v>
      </c>
      <c r="S290" s="198" t="str">
        <f>IF(D290=0,"Blank",IF(D290="PHEV",MIN(M290,E290),MIN(M290,(E290*(1-'3 Model Input'!E$54)))))</f>
        <v>Blank</v>
      </c>
      <c r="T290" s="217" t="str">
        <f t="shared" si="62"/>
        <v>Blank</v>
      </c>
      <c r="U290" s="89"/>
      <c r="V290" s="216" t="str">
        <f>IF(D290=0,"Blank",P290*'3 Model Input'!E$50)</f>
        <v>Blank</v>
      </c>
      <c r="W290" s="197" t="str">
        <f t="shared" si="63"/>
        <v>Blank</v>
      </c>
      <c r="X290" s="197" t="str">
        <f t="shared" si="64"/>
        <v>Blank</v>
      </c>
      <c r="Y290" s="197" t="str">
        <f t="shared" si="65"/>
        <v>Blank</v>
      </c>
      <c r="Z290" s="197" t="str">
        <f t="shared" si="66"/>
        <v>Blank</v>
      </c>
      <c r="AA290" s="223" t="str" cm="1">
        <f t="array" ref="AA290">_xlfn.IFS(ISTEXT('3 Model Input'!F$70),"Missing",ISTEXT('3 Model Input'!I$70),"Missing",ISNUMBER('3 Model Input'!K$70),'3 Model Input'!K$70*P290)</f>
        <v>Missing</v>
      </c>
      <c r="AB290" s="89"/>
      <c r="AC290" s="227" t="str" cm="1">
        <f t="array" ref="AC290">IF(D290=0,"Blank",_xlfn.IFS('3 Model Input'!E$61=1,(V290*G290)/T290,'3 Model Input'!E$61=2,(W290*G290)/T290,'3 Model Input'!E$61=3,(X290*G290)/T290,'3 Model Input'!E$61=4,(Y290*G290)/T290,'3 Model Input'!E$61=5,(Z290*G290)/T290, ISTEXT('3 Model Input'!E$61),"Missing",'3 Model Input'!E$61=6,(AA290*G290)/T290))</f>
        <v>Blank</v>
      </c>
      <c r="AD290" s="202" t="str">
        <f t="shared" si="67"/>
        <v>Blank</v>
      </c>
      <c r="AE290" s="202" t="str">
        <f t="shared" si="68"/>
        <v>Blank</v>
      </c>
      <c r="AF290" s="217" t="str">
        <f t="shared" si="69"/>
        <v>Blank</v>
      </c>
      <c r="AG290" s="9" t="str" cm="1">
        <f t="array" ref="AG290">_xlfn.IFS(ISNUMBER(AC290), "", ISNUMBER(SEARCH("Blank", AC290)), "", ISERROR(AC290), "Bad input on tab 3")</f>
        <v/>
      </c>
    </row>
    <row r="291" spans="2:33" ht="15" customHeight="1" x14ac:dyDescent="0.75">
      <c r="B291" s="205" t="str">
        <f>'5 Driver Data'!B291</f>
        <v>0283</v>
      </c>
      <c r="C291" s="193">
        <f>'5 Driver Data'!C291</f>
        <v>0</v>
      </c>
      <c r="D291" s="192">
        <f>'5 Driver Data'!D291</f>
        <v>0</v>
      </c>
      <c r="E291" s="191">
        <f>'5 Driver Data'!E291</f>
        <v>0</v>
      </c>
      <c r="F291" s="191">
        <f>'5 Driver Data'!F291</f>
        <v>0</v>
      </c>
      <c r="G291" s="191">
        <f>'5 Driver Data'!G291</f>
        <v>0</v>
      </c>
      <c r="H291" s="191">
        <f>'5 Driver Data'!H291</f>
        <v>0</v>
      </c>
      <c r="I291" s="191">
        <f>'5 Driver Data'!I291</f>
        <v>0</v>
      </c>
      <c r="J291" s="191">
        <f>'5 Driver Data'!J291</f>
        <v>0</v>
      </c>
      <c r="K291" s="206">
        <f>'5 Driver Data'!K291</f>
        <v>0</v>
      </c>
      <c r="L291" s="1"/>
      <c r="M291" s="216" t="str">
        <f>IF(D291=0,"Blank",'3 Model Input'!E$44*'3 Model Input'!E$45)</f>
        <v>Blank</v>
      </c>
      <c r="N291" s="197" t="str">
        <f t="shared" si="60"/>
        <v>Blank</v>
      </c>
      <c r="O291" s="197" t="str">
        <f>IF(D291=0,"Blank",'3 Model Input'!E$49*(1-'3 Model Input'!E$51))</f>
        <v>Blank</v>
      </c>
      <c r="P291" s="197" t="str">
        <f t="shared" si="61"/>
        <v>Blank</v>
      </c>
      <c r="Q291" s="197" t="str">
        <f>IF(D291=0,"Blank",IF(D291="BEV",E291*(1-'3 Model Input'!E$54), E291))</f>
        <v>Blank</v>
      </c>
      <c r="R291" s="198" t="str">
        <f>IF(D291=0,"Blank",IF(D291="PHEV",F291/G291,F291*(1-'3 Model Input'!E$54)/G291))</f>
        <v>Blank</v>
      </c>
      <c r="S291" s="198" t="str">
        <f>IF(D291=0,"Blank",IF(D291="PHEV",MIN(M291,E291),MIN(M291,(E291*(1-'3 Model Input'!E$54)))))</f>
        <v>Blank</v>
      </c>
      <c r="T291" s="217" t="str">
        <f t="shared" si="62"/>
        <v>Blank</v>
      </c>
      <c r="U291" s="89"/>
      <c r="V291" s="216" t="str">
        <f>IF(D291=0,"Blank",P291*'3 Model Input'!E$50)</f>
        <v>Blank</v>
      </c>
      <c r="W291" s="197" t="str">
        <f t="shared" si="63"/>
        <v>Blank</v>
      </c>
      <c r="X291" s="197" t="str">
        <f t="shared" si="64"/>
        <v>Blank</v>
      </c>
      <c r="Y291" s="197" t="str">
        <f t="shared" si="65"/>
        <v>Blank</v>
      </c>
      <c r="Z291" s="197" t="str">
        <f t="shared" si="66"/>
        <v>Blank</v>
      </c>
      <c r="AA291" s="223" t="str" cm="1">
        <f t="array" ref="AA291">_xlfn.IFS(ISTEXT('3 Model Input'!F$70),"Missing",ISTEXT('3 Model Input'!I$70),"Missing",ISNUMBER('3 Model Input'!K$70),'3 Model Input'!K$70*P291)</f>
        <v>Missing</v>
      </c>
      <c r="AB291" s="89"/>
      <c r="AC291" s="227" t="str" cm="1">
        <f t="array" ref="AC291">IF(D291=0,"Blank",_xlfn.IFS('3 Model Input'!E$61=1,(V291*G291)/T291,'3 Model Input'!E$61=2,(W291*G291)/T291,'3 Model Input'!E$61=3,(X291*G291)/T291,'3 Model Input'!E$61=4,(Y291*G291)/T291,'3 Model Input'!E$61=5,(Z291*G291)/T291, ISTEXT('3 Model Input'!E$61),"Missing",'3 Model Input'!E$61=6,(AA291*G291)/T291))</f>
        <v>Blank</v>
      </c>
      <c r="AD291" s="202" t="str">
        <f t="shared" si="67"/>
        <v>Blank</v>
      </c>
      <c r="AE291" s="202" t="str">
        <f t="shared" si="68"/>
        <v>Blank</v>
      </c>
      <c r="AF291" s="217" t="str">
        <f t="shared" si="69"/>
        <v>Blank</v>
      </c>
      <c r="AG291" s="9" t="str" cm="1">
        <f t="array" ref="AG291">_xlfn.IFS(ISNUMBER(AC291), "", ISNUMBER(SEARCH("Blank", AC291)), "", ISERROR(AC291), "Bad input on tab 3")</f>
        <v/>
      </c>
    </row>
    <row r="292" spans="2:33" ht="15" customHeight="1" x14ac:dyDescent="0.75">
      <c r="B292" s="205" t="str">
        <f>'5 Driver Data'!B292</f>
        <v>0284</v>
      </c>
      <c r="C292" s="193">
        <f>'5 Driver Data'!C292</f>
        <v>0</v>
      </c>
      <c r="D292" s="192">
        <f>'5 Driver Data'!D292</f>
        <v>0</v>
      </c>
      <c r="E292" s="191">
        <f>'5 Driver Data'!E292</f>
        <v>0</v>
      </c>
      <c r="F292" s="191">
        <f>'5 Driver Data'!F292</f>
        <v>0</v>
      </c>
      <c r="G292" s="191">
        <f>'5 Driver Data'!G292</f>
        <v>0</v>
      </c>
      <c r="H292" s="191">
        <f>'5 Driver Data'!H292</f>
        <v>0</v>
      </c>
      <c r="I292" s="191">
        <f>'5 Driver Data'!I292</f>
        <v>0</v>
      </c>
      <c r="J292" s="191">
        <f>'5 Driver Data'!J292</f>
        <v>0</v>
      </c>
      <c r="K292" s="206">
        <f>'5 Driver Data'!K292</f>
        <v>0</v>
      </c>
      <c r="L292" s="1"/>
      <c r="M292" s="216" t="str">
        <f>IF(D292=0,"Blank",'3 Model Input'!E$44*'3 Model Input'!E$45)</f>
        <v>Blank</v>
      </c>
      <c r="N292" s="197" t="str">
        <f t="shared" si="60"/>
        <v>Blank</v>
      </c>
      <c r="O292" s="197" t="str">
        <f>IF(D292=0,"Blank",'3 Model Input'!E$49*(1-'3 Model Input'!E$51))</f>
        <v>Blank</v>
      </c>
      <c r="P292" s="197" t="str">
        <f t="shared" si="61"/>
        <v>Blank</v>
      </c>
      <c r="Q292" s="197" t="str">
        <f>IF(D292=0,"Blank",IF(D292="BEV",E292*(1-'3 Model Input'!E$54), E292))</f>
        <v>Blank</v>
      </c>
      <c r="R292" s="198" t="str">
        <f>IF(D292=0,"Blank",IF(D292="PHEV",F292/G292,F292*(1-'3 Model Input'!E$54)/G292))</f>
        <v>Blank</v>
      </c>
      <c r="S292" s="198" t="str">
        <f>IF(D292=0,"Blank",IF(D292="PHEV",MIN(M292,E292),MIN(M292,(E292*(1-'3 Model Input'!E$54)))))</f>
        <v>Blank</v>
      </c>
      <c r="T292" s="217" t="str">
        <f t="shared" si="62"/>
        <v>Blank</v>
      </c>
      <c r="U292" s="89"/>
      <c r="V292" s="216" t="str">
        <f>IF(D292=0,"Blank",P292*'3 Model Input'!E$50)</f>
        <v>Blank</v>
      </c>
      <c r="W292" s="197" t="str">
        <f t="shared" si="63"/>
        <v>Blank</v>
      </c>
      <c r="X292" s="197" t="str">
        <f t="shared" si="64"/>
        <v>Blank</v>
      </c>
      <c r="Y292" s="197" t="str">
        <f t="shared" si="65"/>
        <v>Blank</v>
      </c>
      <c r="Z292" s="197" t="str">
        <f t="shared" si="66"/>
        <v>Blank</v>
      </c>
      <c r="AA292" s="223" t="str" cm="1">
        <f t="array" ref="AA292">_xlfn.IFS(ISTEXT('3 Model Input'!F$70),"Missing",ISTEXT('3 Model Input'!I$70),"Missing",ISNUMBER('3 Model Input'!K$70),'3 Model Input'!K$70*P292)</f>
        <v>Missing</v>
      </c>
      <c r="AB292" s="89"/>
      <c r="AC292" s="227" t="str" cm="1">
        <f t="array" ref="AC292">IF(D292=0,"Blank",_xlfn.IFS('3 Model Input'!E$61=1,(V292*G292)/T292,'3 Model Input'!E$61=2,(W292*G292)/T292,'3 Model Input'!E$61=3,(X292*G292)/T292,'3 Model Input'!E$61=4,(Y292*G292)/T292,'3 Model Input'!E$61=5,(Z292*G292)/T292, ISTEXT('3 Model Input'!E$61),"Missing",'3 Model Input'!E$61=6,(AA292*G292)/T292))</f>
        <v>Blank</v>
      </c>
      <c r="AD292" s="202" t="str">
        <f t="shared" si="67"/>
        <v>Blank</v>
      </c>
      <c r="AE292" s="202" t="str">
        <f t="shared" si="68"/>
        <v>Blank</v>
      </c>
      <c r="AF292" s="217" t="str">
        <f t="shared" si="69"/>
        <v>Blank</v>
      </c>
      <c r="AG292" s="9" t="str" cm="1">
        <f t="array" ref="AG292">_xlfn.IFS(ISNUMBER(AC292), "", ISNUMBER(SEARCH("Blank", AC292)), "", ISERROR(AC292), "Bad input on tab 3")</f>
        <v/>
      </c>
    </row>
    <row r="293" spans="2:33" ht="15" customHeight="1" x14ac:dyDescent="0.75">
      <c r="B293" s="205" t="str">
        <f>'5 Driver Data'!B293</f>
        <v>0285</v>
      </c>
      <c r="C293" s="193">
        <f>'5 Driver Data'!C293</f>
        <v>0</v>
      </c>
      <c r="D293" s="192">
        <f>'5 Driver Data'!D293</f>
        <v>0</v>
      </c>
      <c r="E293" s="191">
        <f>'5 Driver Data'!E293</f>
        <v>0</v>
      </c>
      <c r="F293" s="191">
        <f>'5 Driver Data'!F293</f>
        <v>0</v>
      </c>
      <c r="G293" s="191">
        <f>'5 Driver Data'!G293</f>
        <v>0</v>
      </c>
      <c r="H293" s="191">
        <f>'5 Driver Data'!H293</f>
        <v>0</v>
      </c>
      <c r="I293" s="191">
        <f>'5 Driver Data'!I293</f>
        <v>0</v>
      </c>
      <c r="J293" s="191">
        <f>'5 Driver Data'!J293</f>
        <v>0</v>
      </c>
      <c r="K293" s="206">
        <f>'5 Driver Data'!K293</f>
        <v>0</v>
      </c>
      <c r="L293" s="1"/>
      <c r="M293" s="216" t="str">
        <f>IF(D293=0,"Blank",'3 Model Input'!E$44*'3 Model Input'!E$45)</f>
        <v>Blank</v>
      </c>
      <c r="N293" s="197" t="str">
        <f t="shared" si="60"/>
        <v>Blank</v>
      </c>
      <c r="O293" s="197" t="str">
        <f>IF(D293=0,"Blank",'3 Model Input'!E$49*(1-'3 Model Input'!E$51))</f>
        <v>Blank</v>
      </c>
      <c r="P293" s="197" t="str">
        <f t="shared" si="61"/>
        <v>Blank</v>
      </c>
      <c r="Q293" s="197" t="str">
        <f>IF(D293=0,"Blank",IF(D293="BEV",E293*(1-'3 Model Input'!E$54), E293))</f>
        <v>Blank</v>
      </c>
      <c r="R293" s="198" t="str">
        <f>IF(D293=0,"Blank",IF(D293="PHEV",F293/G293,F293*(1-'3 Model Input'!E$54)/G293))</f>
        <v>Blank</v>
      </c>
      <c r="S293" s="198" t="str">
        <f>IF(D293=0,"Blank",IF(D293="PHEV",MIN(M293,E293),MIN(M293,(E293*(1-'3 Model Input'!E$54)))))</f>
        <v>Blank</v>
      </c>
      <c r="T293" s="217" t="str">
        <f t="shared" si="62"/>
        <v>Blank</v>
      </c>
      <c r="U293" s="89"/>
      <c r="V293" s="216" t="str">
        <f>IF(D293=0,"Blank",P293*'3 Model Input'!E$50)</f>
        <v>Blank</v>
      </c>
      <c r="W293" s="197" t="str">
        <f t="shared" si="63"/>
        <v>Blank</v>
      </c>
      <c r="X293" s="197" t="str">
        <f t="shared" si="64"/>
        <v>Blank</v>
      </c>
      <c r="Y293" s="197" t="str">
        <f t="shared" si="65"/>
        <v>Blank</v>
      </c>
      <c r="Z293" s="197" t="str">
        <f t="shared" si="66"/>
        <v>Blank</v>
      </c>
      <c r="AA293" s="223" t="str" cm="1">
        <f t="array" ref="AA293">_xlfn.IFS(ISTEXT('3 Model Input'!F$70),"Missing",ISTEXT('3 Model Input'!I$70),"Missing",ISNUMBER('3 Model Input'!K$70),'3 Model Input'!K$70*P293)</f>
        <v>Missing</v>
      </c>
      <c r="AB293" s="89"/>
      <c r="AC293" s="227" t="str" cm="1">
        <f t="array" ref="AC293">IF(D293=0,"Blank",_xlfn.IFS('3 Model Input'!E$61=1,(V293*G293)/T293,'3 Model Input'!E$61=2,(W293*G293)/T293,'3 Model Input'!E$61=3,(X293*G293)/T293,'3 Model Input'!E$61=4,(Y293*G293)/T293,'3 Model Input'!E$61=5,(Z293*G293)/T293, ISTEXT('3 Model Input'!E$61),"Missing",'3 Model Input'!E$61=6,(AA293*G293)/T293))</f>
        <v>Blank</v>
      </c>
      <c r="AD293" s="202" t="str">
        <f t="shared" si="67"/>
        <v>Blank</v>
      </c>
      <c r="AE293" s="202" t="str">
        <f t="shared" si="68"/>
        <v>Blank</v>
      </c>
      <c r="AF293" s="217" t="str">
        <f t="shared" si="69"/>
        <v>Blank</v>
      </c>
      <c r="AG293" s="9" t="str" cm="1">
        <f t="array" ref="AG293">_xlfn.IFS(ISNUMBER(AC293), "", ISNUMBER(SEARCH("Blank", AC293)), "", ISERROR(AC293), "Bad input on tab 3")</f>
        <v/>
      </c>
    </row>
    <row r="294" spans="2:33" ht="15" customHeight="1" x14ac:dyDescent="0.75">
      <c r="B294" s="205" t="str">
        <f>'5 Driver Data'!B294</f>
        <v>0286</v>
      </c>
      <c r="C294" s="193">
        <f>'5 Driver Data'!C294</f>
        <v>0</v>
      </c>
      <c r="D294" s="192">
        <f>'5 Driver Data'!D294</f>
        <v>0</v>
      </c>
      <c r="E294" s="191">
        <f>'5 Driver Data'!E294</f>
        <v>0</v>
      </c>
      <c r="F294" s="191">
        <f>'5 Driver Data'!F294</f>
        <v>0</v>
      </c>
      <c r="G294" s="191">
        <f>'5 Driver Data'!G294</f>
        <v>0</v>
      </c>
      <c r="H294" s="191">
        <f>'5 Driver Data'!H294</f>
        <v>0</v>
      </c>
      <c r="I294" s="191">
        <f>'5 Driver Data'!I294</f>
        <v>0</v>
      </c>
      <c r="J294" s="191">
        <f>'5 Driver Data'!J294</f>
        <v>0</v>
      </c>
      <c r="K294" s="206">
        <f>'5 Driver Data'!K294</f>
        <v>0</v>
      </c>
      <c r="L294" s="1"/>
      <c r="M294" s="216" t="str">
        <f>IF(D294=0,"Blank",'3 Model Input'!E$44*'3 Model Input'!E$45)</f>
        <v>Blank</v>
      </c>
      <c r="N294" s="197" t="str">
        <f t="shared" si="60"/>
        <v>Blank</v>
      </c>
      <c r="O294" s="197" t="str">
        <f>IF(D294=0,"Blank",'3 Model Input'!E$49*(1-'3 Model Input'!E$51))</f>
        <v>Blank</v>
      </c>
      <c r="P294" s="197" t="str">
        <f t="shared" si="61"/>
        <v>Blank</v>
      </c>
      <c r="Q294" s="197" t="str">
        <f>IF(D294=0,"Blank",IF(D294="BEV",E294*(1-'3 Model Input'!E$54), E294))</f>
        <v>Blank</v>
      </c>
      <c r="R294" s="198" t="str">
        <f>IF(D294=0,"Blank",IF(D294="PHEV",F294/G294,F294*(1-'3 Model Input'!E$54)/G294))</f>
        <v>Blank</v>
      </c>
      <c r="S294" s="198" t="str">
        <f>IF(D294=0,"Blank",IF(D294="PHEV",MIN(M294,E294),MIN(M294,(E294*(1-'3 Model Input'!E$54)))))</f>
        <v>Blank</v>
      </c>
      <c r="T294" s="217" t="str">
        <f t="shared" si="62"/>
        <v>Blank</v>
      </c>
      <c r="U294" s="89"/>
      <c r="V294" s="216" t="str">
        <f>IF(D294=0,"Blank",P294*'3 Model Input'!E$50)</f>
        <v>Blank</v>
      </c>
      <c r="W294" s="197" t="str">
        <f t="shared" si="63"/>
        <v>Blank</v>
      </c>
      <c r="X294" s="197" t="str">
        <f t="shared" si="64"/>
        <v>Blank</v>
      </c>
      <c r="Y294" s="197" t="str">
        <f t="shared" si="65"/>
        <v>Blank</v>
      </c>
      <c r="Z294" s="197" t="str">
        <f t="shared" si="66"/>
        <v>Blank</v>
      </c>
      <c r="AA294" s="223" t="str" cm="1">
        <f t="array" ref="AA294">_xlfn.IFS(ISTEXT('3 Model Input'!F$70),"Missing",ISTEXT('3 Model Input'!I$70),"Missing",ISNUMBER('3 Model Input'!K$70),'3 Model Input'!K$70*P294)</f>
        <v>Missing</v>
      </c>
      <c r="AB294" s="89"/>
      <c r="AC294" s="227" t="str" cm="1">
        <f t="array" ref="AC294">IF(D294=0,"Blank",_xlfn.IFS('3 Model Input'!E$61=1,(V294*G294)/T294,'3 Model Input'!E$61=2,(W294*G294)/T294,'3 Model Input'!E$61=3,(X294*G294)/T294,'3 Model Input'!E$61=4,(Y294*G294)/T294,'3 Model Input'!E$61=5,(Z294*G294)/T294, ISTEXT('3 Model Input'!E$61),"Missing",'3 Model Input'!E$61=6,(AA294*G294)/T294))</f>
        <v>Blank</v>
      </c>
      <c r="AD294" s="202" t="str">
        <f t="shared" si="67"/>
        <v>Blank</v>
      </c>
      <c r="AE294" s="202" t="str">
        <f t="shared" si="68"/>
        <v>Blank</v>
      </c>
      <c r="AF294" s="217" t="str">
        <f t="shared" si="69"/>
        <v>Blank</v>
      </c>
      <c r="AG294" s="9" t="str" cm="1">
        <f t="array" ref="AG294">_xlfn.IFS(ISNUMBER(AC294), "", ISNUMBER(SEARCH("Blank", AC294)), "", ISERROR(AC294), "Bad input on tab 3")</f>
        <v/>
      </c>
    </row>
    <row r="295" spans="2:33" ht="15" customHeight="1" x14ac:dyDescent="0.75">
      <c r="B295" s="205" t="str">
        <f>'5 Driver Data'!B295</f>
        <v>0287</v>
      </c>
      <c r="C295" s="193">
        <f>'5 Driver Data'!C295</f>
        <v>0</v>
      </c>
      <c r="D295" s="192">
        <f>'5 Driver Data'!D295</f>
        <v>0</v>
      </c>
      <c r="E295" s="191">
        <f>'5 Driver Data'!E295</f>
        <v>0</v>
      </c>
      <c r="F295" s="191">
        <f>'5 Driver Data'!F295</f>
        <v>0</v>
      </c>
      <c r="G295" s="191">
        <f>'5 Driver Data'!G295</f>
        <v>0</v>
      </c>
      <c r="H295" s="191">
        <f>'5 Driver Data'!H295</f>
        <v>0</v>
      </c>
      <c r="I295" s="191">
        <f>'5 Driver Data'!I295</f>
        <v>0</v>
      </c>
      <c r="J295" s="191">
        <f>'5 Driver Data'!J295</f>
        <v>0</v>
      </c>
      <c r="K295" s="206">
        <f>'5 Driver Data'!K295</f>
        <v>0</v>
      </c>
      <c r="L295" s="1"/>
      <c r="M295" s="216" t="str">
        <f>IF(D295=0,"Blank",'3 Model Input'!E$44*'3 Model Input'!E$45)</f>
        <v>Blank</v>
      </c>
      <c r="N295" s="197" t="str">
        <f t="shared" si="60"/>
        <v>Blank</v>
      </c>
      <c r="O295" s="197" t="str">
        <f>IF(D295=0,"Blank",'3 Model Input'!E$49*(1-'3 Model Input'!E$51))</f>
        <v>Blank</v>
      </c>
      <c r="P295" s="197" t="str">
        <f t="shared" si="61"/>
        <v>Blank</v>
      </c>
      <c r="Q295" s="197" t="str">
        <f>IF(D295=0,"Blank",IF(D295="BEV",E295*(1-'3 Model Input'!E$54), E295))</f>
        <v>Blank</v>
      </c>
      <c r="R295" s="198" t="str">
        <f>IF(D295=0,"Blank",IF(D295="PHEV",F295/G295,F295*(1-'3 Model Input'!E$54)/G295))</f>
        <v>Blank</v>
      </c>
      <c r="S295" s="198" t="str">
        <f>IF(D295=0,"Blank",IF(D295="PHEV",MIN(M295,E295),MIN(M295,(E295*(1-'3 Model Input'!E$54)))))</f>
        <v>Blank</v>
      </c>
      <c r="T295" s="217" t="str">
        <f t="shared" si="62"/>
        <v>Blank</v>
      </c>
      <c r="U295" s="89"/>
      <c r="V295" s="216" t="str">
        <f>IF(D295=0,"Blank",P295*'3 Model Input'!E$50)</f>
        <v>Blank</v>
      </c>
      <c r="W295" s="197" t="str">
        <f t="shared" si="63"/>
        <v>Blank</v>
      </c>
      <c r="X295" s="197" t="str">
        <f t="shared" si="64"/>
        <v>Blank</v>
      </c>
      <c r="Y295" s="197" t="str">
        <f t="shared" si="65"/>
        <v>Blank</v>
      </c>
      <c r="Z295" s="197" t="str">
        <f t="shared" si="66"/>
        <v>Blank</v>
      </c>
      <c r="AA295" s="223" t="str" cm="1">
        <f t="array" ref="AA295">_xlfn.IFS(ISTEXT('3 Model Input'!F$70),"Missing",ISTEXT('3 Model Input'!I$70),"Missing",ISNUMBER('3 Model Input'!K$70),'3 Model Input'!K$70*P295)</f>
        <v>Missing</v>
      </c>
      <c r="AB295" s="89"/>
      <c r="AC295" s="227" t="str" cm="1">
        <f t="array" ref="AC295">IF(D295=0,"Blank",_xlfn.IFS('3 Model Input'!E$61=1,(V295*G295)/T295,'3 Model Input'!E$61=2,(W295*G295)/T295,'3 Model Input'!E$61=3,(X295*G295)/T295,'3 Model Input'!E$61=4,(Y295*G295)/T295,'3 Model Input'!E$61=5,(Z295*G295)/T295, ISTEXT('3 Model Input'!E$61),"Missing",'3 Model Input'!E$61=6,(AA295*G295)/T295))</f>
        <v>Blank</v>
      </c>
      <c r="AD295" s="202" t="str">
        <f t="shared" si="67"/>
        <v>Blank</v>
      </c>
      <c r="AE295" s="202" t="str">
        <f t="shared" si="68"/>
        <v>Blank</v>
      </c>
      <c r="AF295" s="217" t="str">
        <f t="shared" si="69"/>
        <v>Blank</v>
      </c>
      <c r="AG295" s="9" t="str" cm="1">
        <f t="array" ref="AG295">_xlfn.IFS(ISNUMBER(AC295), "", ISNUMBER(SEARCH("Blank", AC295)), "", ISERROR(AC295), "Bad input on tab 3")</f>
        <v/>
      </c>
    </row>
    <row r="296" spans="2:33" ht="15" customHeight="1" x14ac:dyDescent="0.75">
      <c r="B296" s="205" t="str">
        <f>'5 Driver Data'!B296</f>
        <v>0288</v>
      </c>
      <c r="C296" s="193">
        <f>'5 Driver Data'!C296</f>
        <v>0</v>
      </c>
      <c r="D296" s="192">
        <f>'5 Driver Data'!D296</f>
        <v>0</v>
      </c>
      <c r="E296" s="191">
        <f>'5 Driver Data'!E296</f>
        <v>0</v>
      </c>
      <c r="F296" s="191">
        <f>'5 Driver Data'!F296</f>
        <v>0</v>
      </c>
      <c r="G296" s="191">
        <f>'5 Driver Data'!G296</f>
        <v>0</v>
      </c>
      <c r="H296" s="191">
        <f>'5 Driver Data'!H296</f>
        <v>0</v>
      </c>
      <c r="I296" s="191">
        <f>'5 Driver Data'!I296</f>
        <v>0</v>
      </c>
      <c r="J296" s="191">
        <f>'5 Driver Data'!J296</f>
        <v>0</v>
      </c>
      <c r="K296" s="206">
        <f>'5 Driver Data'!K296</f>
        <v>0</v>
      </c>
      <c r="L296" s="1"/>
      <c r="M296" s="216" t="str">
        <f>IF(D296=0,"Blank",'3 Model Input'!E$44*'3 Model Input'!E$45)</f>
        <v>Blank</v>
      </c>
      <c r="N296" s="197" t="str">
        <f t="shared" si="60"/>
        <v>Blank</v>
      </c>
      <c r="O296" s="197" t="str">
        <f>IF(D296=0,"Blank",'3 Model Input'!E$49*(1-'3 Model Input'!E$51))</f>
        <v>Blank</v>
      </c>
      <c r="P296" s="197" t="str">
        <f t="shared" si="61"/>
        <v>Blank</v>
      </c>
      <c r="Q296" s="197" t="str">
        <f>IF(D296=0,"Blank",IF(D296="BEV",E296*(1-'3 Model Input'!E$54), E296))</f>
        <v>Blank</v>
      </c>
      <c r="R296" s="198" t="str">
        <f>IF(D296=0,"Blank",IF(D296="PHEV",F296/G296,F296*(1-'3 Model Input'!E$54)/G296))</f>
        <v>Blank</v>
      </c>
      <c r="S296" s="198" t="str">
        <f>IF(D296=0,"Blank",IF(D296="PHEV",MIN(M296,E296),MIN(M296,(E296*(1-'3 Model Input'!E$54)))))</f>
        <v>Blank</v>
      </c>
      <c r="T296" s="217" t="str">
        <f t="shared" si="62"/>
        <v>Blank</v>
      </c>
      <c r="U296" s="89"/>
      <c r="V296" s="216" t="str">
        <f>IF(D296=0,"Blank",P296*'3 Model Input'!E$50)</f>
        <v>Blank</v>
      </c>
      <c r="W296" s="197" t="str">
        <f t="shared" si="63"/>
        <v>Blank</v>
      </c>
      <c r="X296" s="197" t="str">
        <f t="shared" si="64"/>
        <v>Blank</v>
      </c>
      <c r="Y296" s="197" t="str">
        <f t="shared" si="65"/>
        <v>Blank</v>
      </c>
      <c r="Z296" s="197" t="str">
        <f t="shared" si="66"/>
        <v>Blank</v>
      </c>
      <c r="AA296" s="223" t="str" cm="1">
        <f t="array" ref="AA296">_xlfn.IFS(ISTEXT('3 Model Input'!F$70),"Missing",ISTEXT('3 Model Input'!I$70),"Missing",ISNUMBER('3 Model Input'!K$70),'3 Model Input'!K$70*P296)</f>
        <v>Missing</v>
      </c>
      <c r="AB296" s="89"/>
      <c r="AC296" s="227" t="str" cm="1">
        <f t="array" ref="AC296">IF(D296=0,"Blank",_xlfn.IFS('3 Model Input'!E$61=1,(V296*G296)/T296,'3 Model Input'!E$61=2,(W296*G296)/T296,'3 Model Input'!E$61=3,(X296*G296)/T296,'3 Model Input'!E$61=4,(Y296*G296)/T296,'3 Model Input'!E$61=5,(Z296*G296)/T296, ISTEXT('3 Model Input'!E$61),"Missing",'3 Model Input'!E$61=6,(AA296*G296)/T296))</f>
        <v>Blank</v>
      </c>
      <c r="AD296" s="202" t="str">
        <f t="shared" si="67"/>
        <v>Blank</v>
      </c>
      <c r="AE296" s="202" t="str">
        <f t="shared" si="68"/>
        <v>Blank</v>
      </c>
      <c r="AF296" s="217" t="str">
        <f t="shared" si="69"/>
        <v>Blank</v>
      </c>
      <c r="AG296" s="9" t="str" cm="1">
        <f t="array" ref="AG296">_xlfn.IFS(ISNUMBER(AC296), "", ISNUMBER(SEARCH("Blank", AC296)), "", ISERROR(AC296), "Bad input on tab 3")</f>
        <v/>
      </c>
    </row>
    <row r="297" spans="2:33" ht="15" customHeight="1" x14ac:dyDescent="0.75">
      <c r="B297" s="205" t="str">
        <f>'5 Driver Data'!B297</f>
        <v>0289</v>
      </c>
      <c r="C297" s="193">
        <f>'5 Driver Data'!C297</f>
        <v>0</v>
      </c>
      <c r="D297" s="192">
        <f>'5 Driver Data'!D297</f>
        <v>0</v>
      </c>
      <c r="E297" s="191">
        <f>'5 Driver Data'!E297</f>
        <v>0</v>
      </c>
      <c r="F297" s="191">
        <f>'5 Driver Data'!F297</f>
        <v>0</v>
      </c>
      <c r="G297" s="191">
        <f>'5 Driver Data'!G297</f>
        <v>0</v>
      </c>
      <c r="H297" s="191">
        <f>'5 Driver Data'!H297</f>
        <v>0</v>
      </c>
      <c r="I297" s="191">
        <f>'5 Driver Data'!I297</f>
        <v>0</v>
      </c>
      <c r="J297" s="191">
        <f>'5 Driver Data'!J297</f>
        <v>0</v>
      </c>
      <c r="K297" s="206">
        <f>'5 Driver Data'!K297</f>
        <v>0</v>
      </c>
      <c r="L297" s="1"/>
      <c r="M297" s="216" t="str">
        <f>IF(D297=0,"Blank",'3 Model Input'!E$44*'3 Model Input'!E$45)</f>
        <v>Blank</v>
      </c>
      <c r="N297" s="197" t="str">
        <f t="shared" si="60"/>
        <v>Blank</v>
      </c>
      <c r="O297" s="197" t="str">
        <f>IF(D297=0,"Blank",'3 Model Input'!E$49*(1-'3 Model Input'!E$51))</f>
        <v>Blank</v>
      </c>
      <c r="P297" s="197" t="str">
        <f t="shared" si="61"/>
        <v>Blank</v>
      </c>
      <c r="Q297" s="197" t="str">
        <f>IF(D297=0,"Blank",IF(D297="BEV",E297*(1-'3 Model Input'!E$54), E297))</f>
        <v>Blank</v>
      </c>
      <c r="R297" s="198" t="str">
        <f>IF(D297=0,"Blank",IF(D297="PHEV",F297/G297,F297*(1-'3 Model Input'!E$54)/G297))</f>
        <v>Blank</v>
      </c>
      <c r="S297" s="198" t="str">
        <f>IF(D297=0,"Blank",IF(D297="PHEV",MIN(M297,E297),MIN(M297,(E297*(1-'3 Model Input'!E$54)))))</f>
        <v>Blank</v>
      </c>
      <c r="T297" s="217" t="str">
        <f t="shared" si="62"/>
        <v>Blank</v>
      </c>
      <c r="U297" s="89"/>
      <c r="V297" s="216" t="str">
        <f>IF(D297=0,"Blank",P297*'3 Model Input'!E$50)</f>
        <v>Blank</v>
      </c>
      <c r="W297" s="197" t="str">
        <f t="shared" si="63"/>
        <v>Blank</v>
      </c>
      <c r="X297" s="197" t="str">
        <f t="shared" si="64"/>
        <v>Blank</v>
      </c>
      <c r="Y297" s="197" t="str">
        <f t="shared" si="65"/>
        <v>Blank</v>
      </c>
      <c r="Z297" s="197" t="str">
        <f t="shared" si="66"/>
        <v>Blank</v>
      </c>
      <c r="AA297" s="223" t="str" cm="1">
        <f t="array" ref="AA297">_xlfn.IFS(ISTEXT('3 Model Input'!F$70),"Missing",ISTEXT('3 Model Input'!I$70),"Missing",ISNUMBER('3 Model Input'!K$70),'3 Model Input'!K$70*P297)</f>
        <v>Missing</v>
      </c>
      <c r="AB297" s="89"/>
      <c r="AC297" s="227" t="str" cm="1">
        <f t="array" ref="AC297">IF(D297=0,"Blank",_xlfn.IFS('3 Model Input'!E$61=1,(V297*G297)/T297,'3 Model Input'!E$61=2,(W297*G297)/T297,'3 Model Input'!E$61=3,(X297*G297)/T297,'3 Model Input'!E$61=4,(Y297*G297)/T297,'3 Model Input'!E$61=5,(Z297*G297)/T297, ISTEXT('3 Model Input'!E$61),"Missing",'3 Model Input'!E$61=6,(AA297*G297)/T297))</f>
        <v>Blank</v>
      </c>
      <c r="AD297" s="202" t="str">
        <f t="shared" si="67"/>
        <v>Blank</v>
      </c>
      <c r="AE297" s="202" t="str">
        <f t="shared" si="68"/>
        <v>Blank</v>
      </c>
      <c r="AF297" s="217" t="str">
        <f t="shared" si="69"/>
        <v>Blank</v>
      </c>
      <c r="AG297" s="9" t="str" cm="1">
        <f t="array" ref="AG297">_xlfn.IFS(ISNUMBER(AC297), "", ISNUMBER(SEARCH("Blank", AC297)), "", ISERROR(AC297), "Bad input on tab 3")</f>
        <v/>
      </c>
    </row>
    <row r="298" spans="2:33" ht="15" customHeight="1" x14ac:dyDescent="0.75">
      <c r="B298" s="205" t="str">
        <f>'5 Driver Data'!B298</f>
        <v>0290</v>
      </c>
      <c r="C298" s="193">
        <f>'5 Driver Data'!C298</f>
        <v>0</v>
      </c>
      <c r="D298" s="192">
        <f>'5 Driver Data'!D298</f>
        <v>0</v>
      </c>
      <c r="E298" s="191">
        <f>'5 Driver Data'!E298</f>
        <v>0</v>
      </c>
      <c r="F298" s="191">
        <f>'5 Driver Data'!F298</f>
        <v>0</v>
      </c>
      <c r="G298" s="191">
        <f>'5 Driver Data'!G298</f>
        <v>0</v>
      </c>
      <c r="H298" s="191">
        <f>'5 Driver Data'!H298</f>
        <v>0</v>
      </c>
      <c r="I298" s="191">
        <f>'5 Driver Data'!I298</f>
        <v>0</v>
      </c>
      <c r="J298" s="191">
        <f>'5 Driver Data'!J298</f>
        <v>0</v>
      </c>
      <c r="K298" s="206">
        <f>'5 Driver Data'!K298</f>
        <v>0</v>
      </c>
      <c r="L298" s="1"/>
      <c r="M298" s="216" t="str">
        <f>IF(D298=0,"Blank",'3 Model Input'!E$44*'3 Model Input'!E$45)</f>
        <v>Blank</v>
      </c>
      <c r="N298" s="197" t="str">
        <f t="shared" si="60"/>
        <v>Blank</v>
      </c>
      <c r="O298" s="197" t="str">
        <f>IF(D298=0,"Blank",'3 Model Input'!E$49*(1-'3 Model Input'!E$51))</f>
        <v>Blank</v>
      </c>
      <c r="P298" s="197" t="str">
        <f t="shared" si="61"/>
        <v>Blank</v>
      </c>
      <c r="Q298" s="197" t="str">
        <f>IF(D298=0,"Blank",IF(D298="BEV",E298*(1-'3 Model Input'!E$54), E298))</f>
        <v>Blank</v>
      </c>
      <c r="R298" s="198" t="str">
        <f>IF(D298=0,"Blank",IF(D298="PHEV",F298/G298,F298*(1-'3 Model Input'!E$54)/G298))</f>
        <v>Blank</v>
      </c>
      <c r="S298" s="198" t="str">
        <f>IF(D298=0,"Blank",IF(D298="PHEV",MIN(M298,E298),MIN(M298,(E298*(1-'3 Model Input'!E$54)))))</f>
        <v>Blank</v>
      </c>
      <c r="T298" s="217" t="str">
        <f t="shared" si="62"/>
        <v>Blank</v>
      </c>
      <c r="U298" s="89"/>
      <c r="V298" s="216" t="str">
        <f>IF(D298=0,"Blank",P298*'3 Model Input'!E$50)</f>
        <v>Blank</v>
      </c>
      <c r="W298" s="197" t="str">
        <f t="shared" si="63"/>
        <v>Blank</v>
      </c>
      <c r="X298" s="197" t="str">
        <f t="shared" si="64"/>
        <v>Blank</v>
      </c>
      <c r="Y298" s="197" t="str">
        <f t="shared" si="65"/>
        <v>Blank</v>
      </c>
      <c r="Z298" s="197" t="str">
        <f t="shared" si="66"/>
        <v>Blank</v>
      </c>
      <c r="AA298" s="223" t="str" cm="1">
        <f t="array" ref="AA298">_xlfn.IFS(ISTEXT('3 Model Input'!F$70),"Missing",ISTEXT('3 Model Input'!I$70),"Missing",ISNUMBER('3 Model Input'!K$70),'3 Model Input'!K$70*P298)</f>
        <v>Missing</v>
      </c>
      <c r="AB298" s="89"/>
      <c r="AC298" s="227" t="str" cm="1">
        <f t="array" ref="AC298">IF(D298=0,"Blank",_xlfn.IFS('3 Model Input'!E$61=1,(V298*G298)/T298,'3 Model Input'!E$61=2,(W298*G298)/T298,'3 Model Input'!E$61=3,(X298*G298)/T298,'3 Model Input'!E$61=4,(Y298*G298)/T298,'3 Model Input'!E$61=5,(Z298*G298)/T298, ISTEXT('3 Model Input'!E$61),"Missing",'3 Model Input'!E$61=6,(AA298*G298)/T298))</f>
        <v>Blank</v>
      </c>
      <c r="AD298" s="202" t="str">
        <f t="shared" si="67"/>
        <v>Blank</v>
      </c>
      <c r="AE298" s="202" t="str">
        <f t="shared" si="68"/>
        <v>Blank</v>
      </c>
      <c r="AF298" s="217" t="str">
        <f t="shared" si="69"/>
        <v>Blank</v>
      </c>
      <c r="AG298" s="9" t="str" cm="1">
        <f t="array" ref="AG298">_xlfn.IFS(ISNUMBER(AC298), "", ISNUMBER(SEARCH("Blank", AC298)), "", ISERROR(AC298), "Bad input on tab 3")</f>
        <v/>
      </c>
    </row>
    <row r="299" spans="2:33" ht="15" customHeight="1" x14ac:dyDescent="0.75">
      <c r="B299" s="205" t="str">
        <f>'5 Driver Data'!B299</f>
        <v>0291</v>
      </c>
      <c r="C299" s="193">
        <f>'5 Driver Data'!C299</f>
        <v>0</v>
      </c>
      <c r="D299" s="192">
        <f>'5 Driver Data'!D299</f>
        <v>0</v>
      </c>
      <c r="E299" s="191">
        <f>'5 Driver Data'!E299</f>
        <v>0</v>
      </c>
      <c r="F299" s="191">
        <f>'5 Driver Data'!F299</f>
        <v>0</v>
      </c>
      <c r="G299" s="191">
        <f>'5 Driver Data'!G299</f>
        <v>0</v>
      </c>
      <c r="H299" s="191">
        <f>'5 Driver Data'!H299</f>
        <v>0</v>
      </c>
      <c r="I299" s="191">
        <f>'5 Driver Data'!I299</f>
        <v>0</v>
      </c>
      <c r="J299" s="191">
        <f>'5 Driver Data'!J299</f>
        <v>0</v>
      </c>
      <c r="K299" s="206">
        <f>'5 Driver Data'!K299</f>
        <v>0</v>
      </c>
      <c r="L299" s="1"/>
      <c r="M299" s="216" t="str">
        <f>IF(D299=0,"Blank",'3 Model Input'!E$44*'3 Model Input'!E$45)</f>
        <v>Blank</v>
      </c>
      <c r="N299" s="197" t="str">
        <f t="shared" si="60"/>
        <v>Blank</v>
      </c>
      <c r="O299" s="197" t="str">
        <f>IF(D299=0,"Blank",'3 Model Input'!E$49*(1-'3 Model Input'!E$51))</f>
        <v>Blank</v>
      </c>
      <c r="P299" s="197" t="str">
        <f t="shared" si="61"/>
        <v>Blank</v>
      </c>
      <c r="Q299" s="197" t="str">
        <f>IF(D299=0,"Blank",IF(D299="BEV",E299*(1-'3 Model Input'!E$54), E299))</f>
        <v>Blank</v>
      </c>
      <c r="R299" s="198" t="str">
        <f>IF(D299=0,"Blank",IF(D299="PHEV",F299/G299,F299*(1-'3 Model Input'!E$54)/G299))</f>
        <v>Blank</v>
      </c>
      <c r="S299" s="198" t="str">
        <f>IF(D299=0,"Blank",IF(D299="PHEV",MIN(M299,E299),MIN(M299,(E299*(1-'3 Model Input'!E$54)))))</f>
        <v>Blank</v>
      </c>
      <c r="T299" s="217" t="str">
        <f t="shared" si="62"/>
        <v>Blank</v>
      </c>
      <c r="U299" s="89"/>
      <c r="V299" s="216" t="str">
        <f>IF(D299=0,"Blank",P299*'3 Model Input'!E$50)</f>
        <v>Blank</v>
      </c>
      <c r="W299" s="197" t="str">
        <f t="shared" si="63"/>
        <v>Blank</v>
      </c>
      <c r="X299" s="197" t="str">
        <f t="shared" si="64"/>
        <v>Blank</v>
      </c>
      <c r="Y299" s="197" t="str">
        <f t="shared" si="65"/>
        <v>Blank</v>
      </c>
      <c r="Z299" s="197" t="str">
        <f t="shared" si="66"/>
        <v>Blank</v>
      </c>
      <c r="AA299" s="223" t="str" cm="1">
        <f t="array" ref="AA299">_xlfn.IFS(ISTEXT('3 Model Input'!F$70),"Missing",ISTEXT('3 Model Input'!I$70),"Missing",ISNUMBER('3 Model Input'!K$70),'3 Model Input'!K$70*P299)</f>
        <v>Missing</v>
      </c>
      <c r="AB299" s="89"/>
      <c r="AC299" s="227" t="str" cm="1">
        <f t="array" ref="AC299">IF(D299=0,"Blank",_xlfn.IFS('3 Model Input'!E$61=1,(V299*G299)/T299,'3 Model Input'!E$61=2,(W299*G299)/T299,'3 Model Input'!E$61=3,(X299*G299)/T299,'3 Model Input'!E$61=4,(Y299*G299)/T299,'3 Model Input'!E$61=5,(Z299*G299)/T299, ISTEXT('3 Model Input'!E$61),"Missing",'3 Model Input'!E$61=6,(AA299*G299)/T299))</f>
        <v>Blank</v>
      </c>
      <c r="AD299" s="202" t="str">
        <f t="shared" si="67"/>
        <v>Blank</v>
      </c>
      <c r="AE299" s="202" t="str">
        <f t="shared" si="68"/>
        <v>Blank</v>
      </c>
      <c r="AF299" s="217" t="str">
        <f t="shared" si="69"/>
        <v>Blank</v>
      </c>
      <c r="AG299" s="9" t="str" cm="1">
        <f t="array" ref="AG299">_xlfn.IFS(ISNUMBER(AC299), "", ISNUMBER(SEARCH("Blank", AC299)), "", ISERROR(AC299), "Bad input on tab 3")</f>
        <v/>
      </c>
    </row>
    <row r="300" spans="2:33" ht="15" customHeight="1" x14ac:dyDescent="0.75">
      <c r="B300" s="205" t="str">
        <f>'5 Driver Data'!B300</f>
        <v>0292</v>
      </c>
      <c r="C300" s="193">
        <f>'5 Driver Data'!C300</f>
        <v>0</v>
      </c>
      <c r="D300" s="192">
        <f>'5 Driver Data'!D300</f>
        <v>0</v>
      </c>
      <c r="E300" s="191">
        <f>'5 Driver Data'!E300</f>
        <v>0</v>
      </c>
      <c r="F300" s="191">
        <f>'5 Driver Data'!F300</f>
        <v>0</v>
      </c>
      <c r="G300" s="191">
        <f>'5 Driver Data'!G300</f>
        <v>0</v>
      </c>
      <c r="H300" s="191">
        <f>'5 Driver Data'!H300</f>
        <v>0</v>
      </c>
      <c r="I300" s="191">
        <f>'5 Driver Data'!I300</f>
        <v>0</v>
      </c>
      <c r="J300" s="191">
        <f>'5 Driver Data'!J300</f>
        <v>0</v>
      </c>
      <c r="K300" s="206">
        <f>'5 Driver Data'!K300</f>
        <v>0</v>
      </c>
      <c r="L300" s="1"/>
      <c r="M300" s="216" t="str">
        <f>IF(D300=0,"Blank",'3 Model Input'!E$44*'3 Model Input'!E$45)</f>
        <v>Blank</v>
      </c>
      <c r="N300" s="197" t="str">
        <f t="shared" si="60"/>
        <v>Blank</v>
      </c>
      <c r="O300" s="197" t="str">
        <f>IF(D300=0,"Blank",'3 Model Input'!E$49*(1-'3 Model Input'!E$51))</f>
        <v>Blank</v>
      </c>
      <c r="P300" s="197" t="str">
        <f t="shared" si="61"/>
        <v>Blank</v>
      </c>
      <c r="Q300" s="197" t="str">
        <f>IF(D300=0,"Blank",IF(D300="BEV",E300*(1-'3 Model Input'!E$54), E300))</f>
        <v>Blank</v>
      </c>
      <c r="R300" s="198" t="str">
        <f>IF(D300=0,"Blank",IF(D300="PHEV",F300/G300,F300*(1-'3 Model Input'!E$54)/G300))</f>
        <v>Blank</v>
      </c>
      <c r="S300" s="198" t="str">
        <f>IF(D300=0,"Blank",IF(D300="PHEV",MIN(M300,E300),MIN(M300,(E300*(1-'3 Model Input'!E$54)))))</f>
        <v>Blank</v>
      </c>
      <c r="T300" s="217" t="str">
        <f t="shared" si="62"/>
        <v>Blank</v>
      </c>
      <c r="U300" s="89"/>
      <c r="V300" s="216" t="str">
        <f>IF(D300=0,"Blank",P300*'3 Model Input'!E$50)</f>
        <v>Blank</v>
      </c>
      <c r="W300" s="197" t="str">
        <f t="shared" si="63"/>
        <v>Blank</v>
      </c>
      <c r="X300" s="197" t="str">
        <f t="shared" si="64"/>
        <v>Blank</v>
      </c>
      <c r="Y300" s="197" t="str">
        <f t="shared" si="65"/>
        <v>Blank</v>
      </c>
      <c r="Z300" s="197" t="str">
        <f t="shared" si="66"/>
        <v>Blank</v>
      </c>
      <c r="AA300" s="223" t="str" cm="1">
        <f t="array" ref="AA300">_xlfn.IFS(ISTEXT('3 Model Input'!F$70),"Missing",ISTEXT('3 Model Input'!I$70),"Missing",ISNUMBER('3 Model Input'!K$70),'3 Model Input'!K$70*P300)</f>
        <v>Missing</v>
      </c>
      <c r="AB300" s="89"/>
      <c r="AC300" s="227" t="str" cm="1">
        <f t="array" ref="AC300">IF(D300=0,"Blank",_xlfn.IFS('3 Model Input'!E$61=1,(V300*G300)/T300,'3 Model Input'!E$61=2,(W300*G300)/T300,'3 Model Input'!E$61=3,(X300*G300)/T300,'3 Model Input'!E$61=4,(Y300*G300)/T300,'3 Model Input'!E$61=5,(Z300*G300)/T300, ISTEXT('3 Model Input'!E$61),"Missing",'3 Model Input'!E$61=6,(AA300*G300)/T300))</f>
        <v>Blank</v>
      </c>
      <c r="AD300" s="202" t="str">
        <f t="shared" si="67"/>
        <v>Blank</v>
      </c>
      <c r="AE300" s="202" t="str">
        <f t="shared" si="68"/>
        <v>Blank</v>
      </c>
      <c r="AF300" s="217" t="str">
        <f t="shared" si="69"/>
        <v>Blank</v>
      </c>
      <c r="AG300" s="9" t="str" cm="1">
        <f t="array" ref="AG300">_xlfn.IFS(ISNUMBER(AC300), "", ISNUMBER(SEARCH("Blank", AC300)), "", ISERROR(AC300), "Bad input on tab 3")</f>
        <v/>
      </c>
    </row>
    <row r="301" spans="2:33" ht="15" customHeight="1" x14ac:dyDescent="0.75">
      <c r="B301" s="205" t="str">
        <f>'5 Driver Data'!B301</f>
        <v>0293</v>
      </c>
      <c r="C301" s="193">
        <f>'5 Driver Data'!C301</f>
        <v>0</v>
      </c>
      <c r="D301" s="192">
        <f>'5 Driver Data'!D301</f>
        <v>0</v>
      </c>
      <c r="E301" s="191">
        <f>'5 Driver Data'!E301</f>
        <v>0</v>
      </c>
      <c r="F301" s="191">
        <f>'5 Driver Data'!F301</f>
        <v>0</v>
      </c>
      <c r="G301" s="191">
        <f>'5 Driver Data'!G301</f>
        <v>0</v>
      </c>
      <c r="H301" s="191">
        <f>'5 Driver Data'!H301</f>
        <v>0</v>
      </c>
      <c r="I301" s="191">
        <f>'5 Driver Data'!I301</f>
        <v>0</v>
      </c>
      <c r="J301" s="191">
        <f>'5 Driver Data'!J301</f>
        <v>0</v>
      </c>
      <c r="K301" s="206">
        <f>'5 Driver Data'!K301</f>
        <v>0</v>
      </c>
      <c r="L301" s="1"/>
      <c r="M301" s="216" t="str">
        <f>IF(D301=0,"Blank",'3 Model Input'!E$44*'3 Model Input'!E$45)</f>
        <v>Blank</v>
      </c>
      <c r="N301" s="197" t="str">
        <f t="shared" si="60"/>
        <v>Blank</v>
      </c>
      <c r="O301" s="197" t="str">
        <f>IF(D301=0,"Blank",'3 Model Input'!E$49*(1-'3 Model Input'!E$51))</f>
        <v>Blank</v>
      </c>
      <c r="P301" s="197" t="str">
        <f t="shared" si="61"/>
        <v>Blank</v>
      </c>
      <c r="Q301" s="197" t="str">
        <f>IF(D301=0,"Blank",IF(D301="BEV",E301*(1-'3 Model Input'!E$54), E301))</f>
        <v>Blank</v>
      </c>
      <c r="R301" s="198" t="str">
        <f>IF(D301=0,"Blank",IF(D301="PHEV",F301/G301,F301*(1-'3 Model Input'!E$54)/G301))</f>
        <v>Blank</v>
      </c>
      <c r="S301" s="198" t="str">
        <f>IF(D301=0,"Blank",IF(D301="PHEV",MIN(M301,E301),MIN(M301,(E301*(1-'3 Model Input'!E$54)))))</f>
        <v>Blank</v>
      </c>
      <c r="T301" s="217" t="str">
        <f t="shared" si="62"/>
        <v>Blank</v>
      </c>
      <c r="U301" s="89"/>
      <c r="V301" s="216" t="str">
        <f>IF(D301=0,"Blank",P301*'3 Model Input'!E$50)</f>
        <v>Blank</v>
      </c>
      <c r="W301" s="197" t="str">
        <f t="shared" si="63"/>
        <v>Blank</v>
      </c>
      <c r="X301" s="197" t="str">
        <f t="shared" si="64"/>
        <v>Blank</v>
      </c>
      <c r="Y301" s="197" t="str">
        <f t="shared" si="65"/>
        <v>Blank</v>
      </c>
      <c r="Z301" s="197" t="str">
        <f t="shared" si="66"/>
        <v>Blank</v>
      </c>
      <c r="AA301" s="223" t="str" cm="1">
        <f t="array" ref="AA301">_xlfn.IFS(ISTEXT('3 Model Input'!F$70),"Missing",ISTEXT('3 Model Input'!I$70),"Missing",ISNUMBER('3 Model Input'!K$70),'3 Model Input'!K$70*P301)</f>
        <v>Missing</v>
      </c>
      <c r="AB301" s="89"/>
      <c r="AC301" s="227" t="str" cm="1">
        <f t="array" ref="AC301">IF(D301=0,"Blank",_xlfn.IFS('3 Model Input'!E$61=1,(V301*G301)/T301,'3 Model Input'!E$61=2,(W301*G301)/T301,'3 Model Input'!E$61=3,(X301*G301)/T301,'3 Model Input'!E$61=4,(Y301*G301)/T301,'3 Model Input'!E$61=5,(Z301*G301)/T301, ISTEXT('3 Model Input'!E$61),"Missing",'3 Model Input'!E$61=6,(AA301*G301)/T301))</f>
        <v>Blank</v>
      </c>
      <c r="AD301" s="202" t="str">
        <f t="shared" si="67"/>
        <v>Blank</v>
      </c>
      <c r="AE301" s="202" t="str">
        <f t="shared" si="68"/>
        <v>Blank</v>
      </c>
      <c r="AF301" s="217" t="str">
        <f t="shared" si="69"/>
        <v>Blank</v>
      </c>
      <c r="AG301" s="9" t="str" cm="1">
        <f t="array" ref="AG301">_xlfn.IFS(ISNUMBER(AC301), "", ISNUMBER(SEARCH("Blank", AC301)), "", ISERROR(AC301), "Bad input on tab 3")</f>
        <v/>
      </c>
    </row>
    <row r="302" spans="2:33" ht="15" customHeight="1" x14ac:dyDescent="0.75">
      <c r="B302" s="205" t="str">
        <f>'5 Driver Data'!B302</f>
        <v>0294</v>
      </c>
      <c r="C302" s="193">
        <f>'5 Driver Data'!C302</f>
        <v>0</v>
      </c>
      <c r="D302" s="192">
        <f>'5 Driver Data'!D302</f>
        <v>0</v>
      </c>
      <c r="E302" s="191">
        <f>'5 Driver Data'!E302</f>
        <v>0</v>
      </c>
      <c r="F302" s="191">
        <f>'5 Driver Data'!F302</f>
        <v>0</v>
      </c>
      <c r="G302" s="191">
        <f>'5 Driver Data'!G302</f>
        <v>0</v>
      </c>
      <c r="H302" s="191">
        <f>'5 Driver Data'!H302</f>
        <v>0</v>
      </c>
      <c r="I302" s="191">
        <f>'5 Driver Data'!I302</f>
        <v>0</v>
      </c>
      <c r="J302" s="191">
        <f>'5 Driver Data'!J302</f>
        <v>0</v>
      </c>
      <c r="K302" s="206">
        <f>'5 Driver Data'!K302</f>
        <v>0</v>
      </c>
      <c r="L302" s="1"/>
      <c r="M302" s="216" t="str">
        <f>IF(D302=0,"Blank",'3 Model Input'!E$44*'3 Model Input'!E$45)</f>
        <v>Blank</v>
      </c>
      <c r="N302" s="197" t="str">
        <f t="shared" ref="N302:N365" si="70">IF(D302=0,"Blank",H302*I302*52)</f>
        <v>Blank</v>
      </c>
      <c r="O302" s="197" t="str">
        <f>IF(D302=0,"Blank",'3 Model Input'!E$49*(1-'3 Model Input'!E$51))</f>
        <v>Blank</v>
      </c>
      <c r="P302" s="197" t="str">
        <f t="shared" ref="P302:P365" si="71">IF(D302=0,"Blank",SUM(N302:O302))</f>
        <v>Blank</v>
      </c>
      <c r="Q302" s="197" t="str">
        <f>IF(D302=0,"Blank",IF(D302="BEV",E302*(1-'3 Model Input'!E$54), E302))</f>
        <v>Blank</v>
      </c>
      <c r="R302" s="198" t="str">
        <f>IF(D302=0,"Blank",IF(D302="PHEV",F302/G302,F302*(1-'3 Model Input'!E$54)/G302))</f>
        <v>Blank</v>
      </c>
      <c r="S302" s="198" t="str">
        <f>IF(D302=0,"Blank",IF(D302="PHEV",MIN(M302,E302),MIN(M302,(E302*(1-'3 Model Input'!E$54)))))</f>
        <v>Blank</v>
      </c>
      <c r="T302" s="217" t="str">
        <f t="shared" ref="T302:T365" si="72">IF(D302=0,"Blank",MIN(R302,(S302/E302*F302)))</f>
        <v>Blank</v>
      </c>
      <c r="U302" s="89"/>
      <c r="V302" s="216" t="str">
        <f>IF(D302=0,"Blank",P302*'3 Model Input'!E$50)</f>
        <v>Blank</v>
      </c>
      <c r="W302" s="197" t="str">
        <f t="shared" ref="W302:W365" si="73">IF(D302=0,"Blank",V302*(1-J302))</f>
        <v>Blank</v>
      </c>
      <c r="X302" s="197" t="str">
        <f t="shared" ref="X302:X365" si="74">P302</f>
        <v>Blank</v>
      </c>
      <c r="Y302" s="197" t="str">
        <f t="shared" ref="Y302:Y365" si="75">IF(D302=0,"Blank",P302*(1-J302))</f>
        <v>Blank</v>
      </c>
      <c r="Z302" s="197" t="str">
        <f t="shared" ref="Z302:Z365" si="76">IF(D302=0,"Blank",N302*K302)</f>
        <v>Blank</v>
      </c>
      <c r="AA302" s="223" t="str" cm="1">
        <f t="array" ref="AA302">_xlfn.IFS(ISTEXT('3 Model Input'!F$70),"Missing",ISTEXT('3 Model Input'!I$70),"Missing",ISNUMBER('3 Model Input'!K$70),'3 Model Input'!K$70*P302)</f>
        <v>Missing</v>
      </c>
      <c r="AB302" s="89"/>
      <c r="AC302" s="227" t="str" cm="1">
        <f t="array" ref="AC302">IF(D302=0,"Blank",_xlfn.IFS('3 Model Input'!E$61=1,(V302*G302)/T302,'3 Model Input'!E$61=2,(W302*G302)/T302,'3 Model Input'!E$61=3,(X302*G302)/T302,'3 Model Input'!E$61=4,(Y302*G302)/T302,'3 Model Input'!E$61=5,(Z302*G302)/T302, ISTEXT('3 Model Input'!E$61),"Missing",'3 Model Input'!E$61=6,(AA302*G302)/T302))</f>
        <v>Blank</v>
      </c>
      <c r="AD302" s="202" t="str">
        <f t="shared" ref="AD302:AD365" si="77">IF(D302=0,"Blank",MIN(SUM(AC302/52/H302),1))</f>
        <v>Blank</v>
      </c>
      <c r="AE302" s="202" t="str">
        <f t="shared" ref="AE302:AE365" si="78">IF(D302=0,"Blank",AD302*H302)</f>
        <v>Blank</v>
      </c>
      <c r="AF302" s="217" t="str">
        <f t="shared" ref="AF302:AF365" si="79">IF(D302=0,"Blank",AC302*S302)</f>
        <v>Blank</v>
      </c>
      <c r="AG302" s="9" t="str" cm="1">
        <f t="array" ref="AG302">_xlfn.IFS(ISNUMBER(AC302), "", ISNUMBER(SEARCH("Blank", AC302)), "", ISERROR(AC302), "Bad input on tab 3")</f>
        <v/>
      </c>
    </row>
    <row r="303" spans="2:33" ht="15" customHeight="1" x14ac:dyDescent="0.75">
      <c r="B303" s="205" t="str">
        <f>'5 Driver Data'!B303</f>
        <v>0295</v>
      </c>
      <c r="C303" s="193">
        <f>'5 Driver Data'!C303</f>
        <v>0</v>
      </c>
      <c r="D303" s="192">
        <f>'5 Driver Data'!D303</f>
        <v>0</v>
      </c>
      <c r="E303" s="191">
        <f>'5 Driver Data'!E303</f>
        <v>0</v>
      </c>
      <c r="F303" s="191">
        <f>'5 Driver Data'!F303</f>
        <v>0</v>
      </c>
      <c r="G303" s="191">
        <f>'5 Driver Data'!G303</f>
        <v>0</v>
      </c>
      <c r="H303" s="191">
        <f>'5 Driver Data'!H303</f>
        <v>0</v>
      </c>
      <c r="I303" s="191">
        <f>'5 Driver Data'!I303</f>
        <v>0</v>
      </c>
      <c r="J303" s="191">
        <f>'5 Driver Data'!J303</f>
        <v>0</v>
      </c>
      <c r="K303" s="206">
        <f>'5 Driver Data'!K303</f>
        <v>0</v>
      </c>
      <c r="L303" s="1"/>
      <c r="M303" s="216" t="str">
        <f>IF(D303=0,"Blank",'3 Model Input'!E$44*'3 Model Input'!E$45)</f>
        <v>Blank</v>
      </c>
      <c r="N303" s="197" t="str">
        <f t="shared" si="70"/>
        <v>Blank</v>
      </c>
      <c r="O303" s="197" t="str">
        <f>IF(D303=0,"Blank",'3 Model Input'!E$49*(1-'3 Model Input'!E$51))</f>
        <v>Blank</v>
      </c>
      <c r="P303" s="197" t="str">
        <f t="shared" si="71"/>
        <v>Blank</v>
      </c>
      <c r="Q303" s="197" t="str">
        <f>IF(D303=0,"Blank",IF(D303="BEV",E303*(1-'3 Model Input'!E$54), E303))</f>
        <v>Blank</v>
      </c>
      <c r="R303" s="198" t="str">
        <f>IF(D303=0,"Blank",IF(D303="PHEV",F303/G303,F303*(1-'3 Model Input'!E$54)/G303))</f>
        <v>Blank</v>
      </c>
      <c r="S303" s="198" t="str">
        <f>IF(D303=0,"Blank",IF(D303="PHEV",MIN(M303,E303),MIN(M303,(E303*(1-'3 Model Input'!E$54)))))</f>
        <v>Blank</v>
      </c>
      <c r="T303" s="217" t="str">
        <f t="shared" si="72"/>
        <v>Blank</v>
      </c>
      <c r="U303" s="89"/>
      <c r="V303" s="216" t="str">
        <f>IF(D303=0,"Blank",P303*'3 Model Input'!E$50)</f>
        <v>Blank</v>
      </c>
      <c r="W303" s="197" t="str">
        <f t="shared" si="73"/>
        <v>Blank</v>
      </c>
      <c r="X303" s="197" t="str">
        <f t="shared" si="74"/>
        <v>Blank</v>
      </c>
      <c r="Y303" s="197" t="str">
        <f t="shared" si="75"/>
        <v>Blank</v>
      </c>
      <c r="Z303" s="197" t="str">
        <f t="shared" si="76"/>
        <v>Blank</v>
      </c>
      <c r="AA303" s="223" t="str" cm="1">
        <f t="array" ref="AA303">_xlfn.IFS(ISTEXT('3 Model Input'!F$70),"Missing",ISTEXT('3 Model Input'!I$70),"Missing",ISNUMBER('3 Model Input'!K$70),'3 Model Input'!K$70*P303)</f>
        <v>Missing</v>
      </c>
      <c r="AB303" s="89"/>
      <c r="AC303" s="227" t="str" cm="1">
        <f t="array" ref="AC303">IF(D303=0,"Blank",_xlfn.IFS('3 Model Input'!E$61=1,(V303*G303)/T303,'3 Model Input'!E$61=2,(W303*G303)/T303,'3 Model Input'!E$61=3,(X303*G303)/T303,'3 Model Input'!E$61=4,(Y303*G303)/T303,'3 Model Input'!E$61=5,(Z303*G303)/T303, ISTEXT('3 Model Input'!E$61),"Missing",'3 Model Input'!E$61=6,(AA303*G303)/T303))</f>
        <v>Blank</v>
      </c>
      <c r="AD303" s="202" t="str">
        <f t="shared" si="77"/>
        <v>Blank</v>
      </c>
      <c r="AE303" s="202" t="str">
        <f t="shared" si="78"/>
        <v>Blank</v>
      </c>
      <c r="AF303" s="217" t="str">
        <f t="shared" si="79"/>
        <v>Blank</v>
      </c>
      <c r="AG303" s="9" t="str" cm="1">
        <f t="array" ref="AG303">_xlfn.IFS(ISNUMBER(AC303), "", ISNUMBER(SEARCH("Blank", AC303)), "", ISERROR(AC303), "Bad input on tab 3")</f>
        <v/>
      </c>
    </row>
    <row r="304" spans="2:33" ht="15" customHeight="1" x14ac:dyDescent="0.75">
      <c r="B304" s="205" t="str">
        <f>'5 Driver Data'!B304</f>
        <v>0296</v>
      </c>
      <c r="C304" s="193">
        <f>'5 Driver Data'!C304</f>
        <v>0</v>
      </c>
      <c r="D304" s="192">
        <f>'5 Driver Data'!D304</f>
        <v>0</v>
      </c>
      <c r="E304" s="191">
        <f>'5 Driver Data'!E304</f>
        <v>0</v>
      </c>
      <c r="F304" s="191">
        <f>'5 Driver Data'!F304</f>
        <v>0</v>
      </c>
      <c r="G304" s="191">
        <f>'5 Driver Data'!G304</f>
        <v>0</v>
      </c>
      <c r="H304" s="191">
        <f>'5 Driver Data'!H304</f>
        <v>0</v>
      </c>
      <c r="I304" s="191">
        <f>'5 Driver Data'!I304</f>
        <v>0</v>
      </c>
      <c r="J304" s="191">
        <f>'5 Driver Data'!J304</f>
        <v>0</v>
      </c>
      <c r="K304" s="206">
        <f>'5 Driver Data'!K304</f>
        <v>0</v>
      </c>
      <c r="L304" s="1"/>
      <c r="M304" s="216" t="str">
        <f>IF(D304=0,"Blank",'3 Model Input'!E$44*'3 Model Input'!E$45)</f>
        <v>Blank</v>
      </c>
      <c r="N304" s="197" t="str">
        <f t="shared" si="70"/>
        <v>Blank</v>
      </c>
      <c r="O304" s="197" t="str">
        <f>IF(D304=0,"Blank",'3 Model Input'!E$49*(1-'3 Model Input'!E$51))</f>
        <v>Blank</v>
      </c>
      <c r="P304" s="197" t="str">
        <f t="shared" si="71"/>
        <v>Blank</v>
      </c>
      <c r="Q304" s="197" t="str">
        <f>IF(D304=0,"Blank",IF(D304="BEV",E304*(1-'3 Model Input'!E$54), E304))</f>
        <v>Blank</v>
      </c>
      <c r="R304" s="198" t="str">
        <f>IF(D304=0,"Blank",IF(D304="PHEV",F304/G304,F304*(1-'3 Model Input'!E$54)/G304))</f>
        <v>Blank</v>
      </c>
      <c r="S304" s="198" t="str">
        <f>IF(D304=0,"Blank",IF(D304="PHEV",MIN(M304,E304),MIN(M304,(E304*(1-'3 Model Input'!E$54)))))</f>
        <v>Blank</v>
      </c>
      <c r="T304" s="217" t="str">
        <f t="shared" si="72"/>
        <v>Blank</v>
      </c>
      <c r="U304" s="89"/>
      <c r="V304" s="216" t="str">
        <f>IF(D304=0,"Blank",P304*'3 Model Input'!E$50)</f>
        <v>Blank</v>
      </c>
      <c r="W304" s="197" t="str">
        <f t="shared" si="73"/>
        <v>Blank</v>
      </c>
      <c r="X304" s="197" t="str">
        <f t="shared" si="74"/>
        <v>Blank</v>
      </c>
      <c r="Y304" s="197" t="str">
        <f t="shared" si="75"/>
        <v>Blank</v>
      </c>
      <c r="Z304" s="197" t="str">
        <f t="shared" si="76"/>
        <v>Blank</v>
      </c>
      <c r="AA304" s="223" t="str" cm="1">
        <f t="array" ref="AA304">_xlfn.IFS(ISTEXT('3 Model Input'!F$70),"Missing",ISTEXT('3 Model Input'!I$70),"Missing",ISNUMBER('3 Model Input'!K$70),'3 Model Input'!K$70*P304)</f>
        <v>Missing</v>
      </c>
      <c r="AB304" s="89"/>
      <c r="AC304" s="227" t="str" cm="1">
        <f t="array" ref="AC304">IF(D304=0,"Blank",_xlfn.IFS('3 Model Input'!E$61=1,(V304*G304)/T304,'3 Model Input'!E$61=2,(W304*G304)/T304,'3 Model Input'!E$61=3,(X304*G304)/T304,'3 Model Input'!E$61=4,(Y304*G304)/T304,'3 Model Input'!E$61=5,(Z304*G304)/T304, ISTEXT('3 Model Input'!E$61),"Missing",'3 Model Input'!E$61=6,(AA304*G304)/T304))</f>
        <v>Blank</v>
      </c>
      <c r="AD304" s="202" t="str">
        <f t="shared" si="77"/>
        <v>Blank</v>
      </c>
      <c r="AE304" s="202" t="str">
        <f t="shared" si="78"/>
        <v>Blank</v>
      </c>
      <c r="AF304" s="217" t="str">
        <f t="shared" si="79"/>
        <v>Blank</v>
      </c>
      <c r="AG304" s="9" t="str" cm="1">
        <f t="array" ref="AG304">_xlfn.IFS(ISNUMBER(AC304), "", ISNUMBER(SEARCH("Blank", AC304)), "", ISERROR(AC304), "Bad input on tab 3")</f>
        <v/>
      </c>
    </row>
    <row r="305" spans="2:33" ht="15" customHeight="1" x14ac:dyDescent="0.75">
      <c r="B305" s="205" t="str">
        <f>'5 Driver Data'!B305</f>
        <v>0297</v>
      </c>
      <c r="C305" s="193">
        <f>'5 Driver Data'!C305</f>
        <v>0</v>
      </c>
      <c r="D305" s="192">
        <f>'5 Driver Data'!D305</f>
        <v>0</v>
      </c>
      <c r="E305" s="191">
        <f>'5 Driver Data'!E305</f>
        <v>0</v>
      </c>
      <c r="F305" s="191">
        <f>'5 Driver Data'!F305</f>
        <v>0</v>
      </c>
      <c r="G305" s="191">
        <f>'5 Driver Data'!G305</f>
        <v>0</v>
      </c>
      <c r="H305" s="191">
        <f>'5 Driver Data'!H305</f>
        <v>0</v>
      </c>
      <c r="I305" s="191">
        <f>'5 Driver Data'!I305</f>
        <v>0</v>
      </c>
      <c r="J305" s="191">
        <f>'5 Driver Data'!J305</f>
        <v>0</v>
      </c>
      <c r="K305" s="206">
        <f>'5 Driver Data'!K305</f>
        <v>0</v>
      </c>
      <c r="L305" s="1"/>
      <c r="M305" s="216" t="str">
        <f>IF(D305=0,"Blank",'3 Model Input'!E$44*'3 Model Input'!E$45)</f>
        <v>Blank</v>
      </c>
      <c r="N305" s="197" t="str">
        <f t="shared" si="70"/>
        <v>Blank</v>
      </c>
      <c r="O305" s="197" t="str">
        <f>IF(D305=0,"Blank",'3 Model Input'!E$49*(1-'3 Model Input'!E$51))</f>
        <v>Blank</v>
      </c>
      <c r="P305" s="197" t="str">
        <f t="shared" si="71"/>
        <v>Blank</v>
      </c>
      <c r="Q305" s="197" t="str">
        <f>IF(D305=0,"Blank",IF(D305="BEV",E305*(1-'3 Model Input'!E$54), E305))</f>
        <v>Blank</v>
      </c>
      <c r="R305" s="198" t="str">
        <f>IF(D305=0,"Blank",IF(D305="PHEV",F305/G305,F305*(1-'3 Model Input'!E$54)/G305))</f>
        <v>Blank</v>
      </c>
      <c r="S305" s="198" t="str">
        <f>IF(D305=0,"Blank",IF(D305="PHEV",MIN(M305,E305),MIN(M305,(E305*(1-'3 Model Input'!E$54)))))</f>
        <v>Blank</v>
      </c>
      <c r="T305" s="217" t="str">
        <f t="shared" si="72"/>
        <v>Blank</v>
      </c>
      <c r="U305" s="89"/>
      <c r="V305" s="216" t="str">
        <f>IF(D305=0,"Blank",P305*'3 Model Input'!E$50)</f>
        <v>Blank</v>
      </c>
      <c r="W305" s="197" t="str">
        <f t="shared" si="73"/>
        <v>Blank</v>
      </c>
      <c r="X305" s="197" t="str">
        <f t="shared" si="74"/>
        <v>Blank</v>
      </c>
      <c r="Y305" s="197" t="str">
        <f t="shared" si="75"/>
        <v>Blank</v>
      </c>
      <c r="Z305" s="197" t="str">
        <f t="shared" si="76"/>
        <v>Blank</v>
      </c>
      <c r="AA305" s="223" t="str" cm="1">
        <f t="array" ref="AA305">_xlfn.IFS(ISTEXT('3 Model Input'!F$70),"Missing",ISTEXT('3 Model Input'!I$70),"Missing",ISNUMBER('3 Model Input'!K$70),'3 Model Input'!K$70*P305)</f>
        <v>Missing</v>
      </c>
      <c r="AB305" s="89"/>
      <c r="AC305" s="227" t="str" cm="1">
        <f t="array" ref="AC305">IF(D305=0,"Blank",_xlfn.IFS('3 Model Input'!E$61=1,(V305*G305)/T305,'3 Model Input'!E$61=2,(W305*G305)/T305,'3 Model Input'!E$61=3,(X305*G305)/T305,'3 Model Input'!E$61=4,(Y305*G305)/T305,'3 Model Input'!E$61=5,(Z305*G305)/T305, ISTEXT('3 Model Input'!E$61),"Missing",'3 Model Input'!E$61=6,(AA305*G305)/T305))</f>
        <v>Blank</v>
      </c>
      <c r="AD305" s="202" t="str">
        <f t="shared" si="77"/>
        <v>Blank</v>
      </c>
      <c r="AE305" s="202" t="str">
        <f t="shared" si="78"/>
        <v>Blank</v>
      </c>
      <c r="AF305" s="217" t="str">
        <f t="shared" si="79"/>
        <v>Blank</v>
      </c>
      <c r="AG305" s="9" t="str" cm="1">
        <f t="array" ref="AG305">_xlfn.IFS(ISNUMBER(AC305), "", ISNUMBER(SEARCH("Blank", AC305)), "", ISERROR(AC305), "Bad input on tab 3")</f>
        <v/>
      </c>
    </row>
    <row r="306" spans="2:33" ht="15" customHeight="1" x14ac:dyDescent="0.75">
      <c r="B306" s="205" t="str">
        <f>'5 Driver Data'!B306</f>
        <v>0298</v>
      </c>
      <c r="C306" s="193">
        <f>'5 Driver Data'!C306</f>
        <v>0</v>
      </c>
      <c r="D306" s="192">
        <f>'5 Driver Data'!D306</f>
        <v>0</v>
      </c>
      <c r="E306" s="191">
        <f>'5 Driver Data'!E306</f>
        <v>0</v>
      </c>
      <c r="F306" s="191">
        <f>'5 Driver Data'!F306</f>
        <v>0</v>
      </c>
      <c r="G306" s="191">
        <f>'5 Driver Data'!G306</f>
        <v>0</v>
      </c>
      <c r="H306" s="191">
        <f>'5 Driver Data'!H306</f>
        <v>0</v>
      </c>
      <c r="I306" s="191">
        <f>'5 Driver Data'!I306</f>
        <v>0</v>
      </c>
      <c r="J306" s="191">
        <f>'5 Driver Data'!J306</f>
        <v>0</v>
      </c>
      <c r="K306" s="206">
        <f>'5 Driver Data'!K306</f>
        <v>0</v>
      </c>
      <c r="L306" s="1"/>
      <c r="M306" s="216" t="str">
        <f>IF(D306=0,"Blank",'3 Model Input'!E$44*'3 Model Input'!E$45)</f>
        <v>Blank</v>
      </c>
      <c r="N306" s="197" t="str">
        <f t="shared" si="70"/>
        <v>Blank</v>
      </c>
      <c r="O306" s="197" t="str">
        <f>IF(D306=0,"Blank",'3 Model Input'!E$49*(1-'3 Model Input'!E$51))</f>
        <v>Blank</v>
      </c>
      <c r="P306" s="197" t="str">
        <f t="shared" si="71"/>
        <v>Blank</v>
      </c>
      <c r="Q306" s="197" t="str">
        <f>IF(D306=0,"Blank",IF(D306="BEV",E306*(1-'3 Model Input'!E$54), E306))</f>
        <v>Blank</v>
      </c>
      <c r="R306" s="198" t="str">
        <f>IF(D306=0,"Blank",IF(D306="PHEV",F306/G306,F306*(1-'3 Model Input'!E$54)/G306))</f>
        <v>Blank</v>
      </c>
      <c r="S306" s="198" t="str">
        <f>IF(D306=0,"Blank",IF(D306="PHEV",MIN(M306,E306),MIN(M306,(E306*(1-'3 Model Input'!E$54)))))</f>
        <v>Blank</v>
      </c>
      <c r="T306" s="217" t="str">
        <f t="shared" si="72"/>
        <v>Blank</v>
      </c>
      <c r="U306" s="89"/>
      <c r="V306" s="216" t="str">
        <f>IF(D306=0,"Blank",P306*'3 Model Input'!E$50)</f>
        <v>Blank</v>
      </c>
      <c r="W306" s="197" t="str">
        <f t="shared" si="73"/>
        <v>Blank</v>
      </c>
      <c r="X306" s="197" t="str">
        <f t="shared" si="74"/>
        <v>Blank</v>
      </c>
      <c r="Y306" s="197" t="str">
        <f t="shared" si="75"/>
        <v>Blank</v>
      </c>
      <c r="Z306" s="197" t="str">
        <f t="shared" si="76"/>
        <v>Blank</v>
      </c>
      <c r="AA306" s="223" t="str" cm="1">
        <f t="array" ref="AA306">_xlfn.IFS(ISTEXT('3 Model Input'!F$70),"Missing",ISTEXT('3 Model Input'!I$70),"Missing",ISNUMBER('3 Model Input'!K$70),'3 Model Input'!K$70*P306)</f>
        <v>Missing</v>
      </c>
      <c r="AB306" s="89"/>
      <c r="AC306" s="227" t="str" cm="1">
        <f t="array" ref="AC306">IF(D306=0,"Blank",_xlfn.IFS('3 Model Input'!E$61=1,(V306*G306)/T306,'3 Model Input'!E$61=2,(W306*G306)/T306,'3 Model Input'!E$61=3,(X306*G306)/T306,'3 Model Input'!E$61=4,(Y306*G306)/T306,'3 Model Input'!E$61=5,(Z306*G306)/T306, ISTEXT('3 Model Input'!E$61),"Missing",'3 Model Input'!E$61=6,(AA306*G306)/T306))</f>
        <v>Blank</v>
      </c>
      <c r="AD306" s="202" t="str">
        <f t="shared" si="77"/>
        <v>Blank</v>
      </c>
      <c r="AE306" s="202" t="str">
        <f t="shared" si="78"/>
        <v>Blank</v>
      </c>
      <c r="AF306" s="217" t="str">
        <f t="shared" si="79"/>
        <v>Blank</v>
      </c>
      <c r="AG306" s="9" t="str" cm="1">
        <f t="array" ref="AG306">_xlfn.IFS(ISNUMBER(AC306), "", ISNUMBER(SEARCH("Blank", AC306)), "", ISERROR(AC306), "Bad input on tab 3")</f>
        <v/>
      </c>
    </row>
    <row r="307" spans="2:33" ht="15" customHeight="1" x14ac:dyDescent="0.75">
      <c r="B307" s="205" t="str">
        <f>'5 Driver Data'!B307</f>
        <v>0299</v>
      </c>
      <c r="C307" s="193">
        <f>'5 Driver Data'!C307</f>
        <v>0</v>
      </c>
      <c r="D307" s="192">
        <f>'5 Driver Data'!D307</f>
        <v>0</v>
      </c>
      <c r="E307" s="191">
        <f>'5 Driver Data'!E307</f>
        <v>0</v>
      </c>
      <c r="F307" s="191">
        <f>'5 Driver Data'!F307</f>
        <v>0</v>
      </c>
      <c r="G307" s="191">
        <f>'5 Driver Data'!G307</f>
        <v>0</v>
      </c>
      <c r="H307" s="191">
        <f>'5 Driver Data'!H307</f>
        <v>0</v>
      </c>
      <c r="I307" s="191">
        <f>'5 Driver Data'!I307</f>
        <v>0</v>
      </c>
      <c r="J307" s="191">
        <f>'5 Driver Data'!J307</f>
        <v>0</v>
      </c>
      <c r="K307" s="206">
        <f>'5 Driver Data'!K307</f>
        <v>0</v>
      </c>
      <c r="L307" s="1"/>
      <c r="M307" s="216" t="str">
        <f>IF(D307=0,"Blank",'3 Model Input'!E$44*'3 Model Input'!E$45)</f>
        <v>Blank</v>
      </c>
      <c r="N307" s="197" t="str">
        <f t="shared" si="70"/>
        <v>Blank</v>
      </c>
      <c r="O307" s="197" t="str">
        <f>IF(D307=0,"Blank",'3 Model Input'!E$49*(1-'3 Model Input'!E$51))</f>
        <v>Blank</v>
      </c>
      <c r="P307" s="197" t="str">
        <f t="shared" si="71"/>
        <v>Blank</v>
      </c>
      <c r="Q307" s="197" t="str">
        <f>IF(D307=0,"Blank",IF(D307="BEV",E307*(1-'3 Model Input'!E$54), E307))</f>
        <v>Blank</v>
      </c>
      <c r="R307" s="198" t="str">
        <f>IF(D307=0,"Blank",IF(D307="PHEV",F307/G307,F307*(1-'3 Model Input'!E$54)/G307))</f>
        <v>Blank</v>
      </c>
      <c r="S307" s="198" t="str">
        <f>IF(D307=0,"Blank",IF(D307="PHEV",MIN(M307,E307),MIN(M307,(E307*(1-'3 Model Input'!E$54)))))</f>
        <v>Blank</v>
      </c>
      <c r="T307" s="217" t="str">
        <f t="shared" si="72"/>
        <v>Blank</v>
      </c>
      <c r="U307" s="89"/>
      <c r="V307" s="216" t="str">
        <f>IF(D307=0,"Blank",P307*'3 Model Input'!E$50)</f>
        <v>Blank</v>
      </c>
      <c r="W307" s="197" t="str">
        <f t="shared" si="73"/>
        <v>Blank</v>
      </c>
      <c r="X307" s="197" t="str">
        <f t="shared" si="74"/>
        <v>Blank</v>
      </c>
      <c r="Y307" s="197" t="str">
        <f t="shared" si="75"/>
        <v>Blank</v>
      </c>
      <c r="Z307" s="197" t="str">
        <f t="shared" si="76"/>
        <v>Blank</v>
      </c>
      <c r="AA307" s="223" t="str" cm="1">
        <f t="array" ref="AA307">_xlfn.IFS(ISTEXT('3 Model Input'!F$70),"Missing",ISTEXT('3 Model Input'!I$70),"Missing",ISNUMBER('3 Model Input'!K$70),'3 Model Input'!K$70*P307)</f>
        <v>Missing</v>
      </c>
      <c r="AB307" s="89"/>
      <c r="AC307" s="227" t="str" cm="1">
        <f t="array" ref="AC307">IF(D307=0,"Blank",_xlfn.IFS('3 Model Input'!E$61=1,(V307*G307)/T307,'3 Model Input'!E$61=2,(W307*G307)/T307,'3 Model Input'!E$61=3,(X307*G307)/T307,'3 Model Input'!E$61=4,(Y307*G307)/T307,'3 Model Input'!E$61=5,(Z307*G307)/T307, ISTEXT('3 Model Input'!E$61),"Missing",'3 Model Input'!E$61=6,(AA307*G307)/T307))</f>
        <v>Blank</v>
      </c>
      <c r="AD307" s="202" t="str">
        <f t="shared" si="77"/>
        <v>Blank</v>
      </c>
      <c r="AE307" s="202" t="str">
        <f t="shared" si="78"/>
        <v>Blank</v>
      </c>
      <c r="AF307" s="217" t="str">
        <f t="shared" si="79"/>
        <v>Blank</v>
      </c>
      <c r="AG307" s="9" t="str" cm="1">
        <f t="array" ref="AG307">_xlfn.IFS(ISNUMBER(AC307), "", ISNUMBER(SEARCH("Blank", AC307)), "", ISERROR(AC307), "Bad input on tab 3")</f>
        <v/>
      </c>
    </row>
    <row r="308" spans="2:33" ht="15" customHeight="1" x14ac:dyDescent="0.75">
      <c r="B308" s="205" t="str">
        <f>'5 Driver Data'!B308</f>
        <v>0300</v>
      </c>
      <c r="C308" s="193">
        <f>'5 Driver Data'!C308</f>
        <v>0</v>
      </c>
      <c r="D308" s="192">
        <f>'5 Driver Data'!D308</f>
        <v>0</v>
      </c>
      <c r="E308" s="191">
        <f>'5 Driver Data'!E308</f>
        <v>0</v>
      </c>
      <c r="F308" s="191">
        <f>'5 Driver Data'!F308</f>
        <v>0</v>
      </c>
      <c r="G308" s="191">
        <f>'5 Driver Data'!G308</f>
        <v>0</v>
      </c>
      <c r="H308" s="191">
        <f>'5 Driver Data'!H308</f>
        <v>0</v>
      </c>
      <c r="I308" s="191">
        <f>'5 Driver Data'!I308</f>
        <v>0</v>
      </c>
      <c r="J308" s="191">
        <f>'5 Driver Data'!J308</f>
        <v>0</v>
      </c>
      <c r="K308" s="206">
        <f>'5 Driver Data'!K308</f>
        <v>0</v>
      </c>
      <c r="L308" s="1"/>
      <c r="M308" s="216" t="str">
        <f>IF(D308=0,"Blank",'3 Model Input'!E$44*'3 Model Input'!E$45)</f>
        <v>Blank</v>
      </c>
      <c r="N308" s="197" t="str">
        <f t="shared" si="70"/>
        <v>Blank</v>
      </c>
      <c r="O308" s="197" t="str">
        <f>IF(D308=0,"Blank",'3 Model Input'!E$49*(1-'3 Model Input'!E$51))</f>
        <v>Blank</v>
      </c>
      <c r="P308" s="197" t="str">
        <f t="shared" si="71"/>
        <v>Blank</v>
      </c>
      <c r="Q308" s="197" t="str">
        <f>IF(D308=0,"Blank",IF(D308="BEV",E308*(1-'3 Model Input'!E$54), E308))</f>
        <v>Blank</v>
      </c>
      <c r="R308" s="198" t="str">
        <f>IF(D308=0,"Blank",IF(D308="PHEV",F308/G308,F308*(1-'3 Model Input'!E$54)/G308))</f>
        <v>Blank</v>
      </c>
      <c r="S308" s="198" t="str">
        <f>IF(D308=0,"Blank",IF(D308="PHEV",MIN(M308,E308),MIN(M308,(E308*(1-'3 Model Input'!E$54)))))</f>
        <v>Blank</v>
      </c>
      <c r="T308" s="217" t="str">
        <f t="shared" si="72"/>
        <v>Blank</v>
      </c>
      <c r="U308" s="89"/>
      <c r="V308" s="216" t="str">
        <f>IF(D308=0,"Blank",P308*'3 Model Input'!E$50)</f>
        <v>Blank</v>
      </c>
      <c r="W308" s="197" t="str">
        <f t="shared" si="73"/>
        <v>Blank</v>
      </c>
      <c r="X308" s="197" t="str">
        <f t="shared" si="74"/>
        <v>Blank</v>
      </c>
      <c r="Y308" s="197" t="str">
        <f t="shared" si="75"/>
        <v>Blank</v>
      </c>
      <c r="Z308" s="197" t="str">
        <f t="shared" si="76"/>
        <v>Blank</v>
      </c>
      <c r="AA308" s="223" t="str" cm="1">
        <f t="array" ref="AA308">_xlfn.IFS(ISTEXT('3 Model Input'!F$70),"Missing",ISTEXT('3 Model Input'!I$70),"Missing",ISNUMBER('3 Model Input'!K$70),'3 Model Input'!K$70*P308)</f>
        <v>Missing</v>
      </c>
      <c r="AB308" s="89"/>
      <c r="AC308" s="227" t="str" cm="1">
        <f t="array" ref="AC308">IF(D308=0,"Blank",_xlfn.IFS('3 Model Input'!E$61=1,(V308*G308)/T308,'3 Model Input'!E$61=2,(W308*G308)/T308,'3 Model Input'!E$61=3,(X308*G308)/T308,'3 Model Input'!E$61=4,(Y308*G308)/T308,'3 Model Input'!E$61=5,(Z308*G308)/T308, ISTEXT('3 Model Input'!E$61),"Missing",'3 Model Input'!E$61=6,(AA308*G308)/T308))</f>
        <v>Blank</v>
      </c>
      <c r="AD308" s="202" t="str">
        <f t="shared" si="77"/>
        <v>Blank</v>
      </c>
      <c r="AE308" s="202" t="str">
        <f t="shared" si="78"/>
        <v>Blank</v>
      </c>
      <c r="AF308" s="217" t="str">
        <f t="shared" si="79"/>
        <v>Blank</v>
      </c>
      <c r="AG308" s="9" t="str" cm="1">
        <f t="array" ref="AG308">_xlfn.IFS(ISNUMBER(AC308), "", ISNUMBER(SEARCH("Blank", AC308)), "", ISERROR(AC308), "Bad input on tab 3")</f>
        <v/>
      </c>
    </row>
    <row r="309" spans="2:33" ht="15" customHeight="1" x14ac:dyDescent="0.75">
      <c r="B309" s="205" t="str">
        <f>'5 Driver Data'!B309</f>
        <v>0301</v>
      </c>
      <c r="C309" s="193">
        <f>'5 Driver Data'!C309</f>
        <v>0</v>
      </c>
      <c r="D309" s="192">
        <f>'5 Driver Data'!D309</f>
        <v>0</v>
      </c>
      <c r="E309" s="191">
        <f>'5 Driver Data'!E309</f>
        <v>0</v>
      </c>
      <c r="F309" s="191">
        <f>'5 Driver Data'!F309</f>
        <v>0</v>
      </c>
      <c r="G309" s="191">
        <f>'5 Driver Data'!G309</f>
        <v>0</v>
      </c>
      <c r="H309" s="191">
        <f>'5 Driver Data'!H309</f>
        <v>0</v>
      </c>
      <c r="I309" s="191">
        <f>'5 Driver Data'!I309</f>
        <v>0</v>
      </c>
      <c r="J309" s="191">
        <f>'5 Driver Data'!J309</f>
        <v>0</v>
      </c>
      <c r="K309" s="206">
        <f>'5 Driver Data'!K309</f>
        <v>0</v>
      </c>
      <c r="L309" s="1"/>
      <c r="M309" s="216" t="str">
        <f>IF(D309=0,"Blank",'3 Model Input'!E$44*'3 Model Input'!E$45)</f>
        <v>Blank</v>
      </c>
      <c r="N309" s="197" t="str">
        <f t="shared" si="70"/>
        <v>Blank</v>
      </c>
      <c r="O309" s="197" t="str">
        <f>IF(D309=0,"Blank",'3 Model Input'!E$49*(1-'3 Model Input'!E$51))</f>
        <v>Blank</v>
      </c>
      <c r="P309" s="197" t="str">
        <f t="shared" si="71"/>
        <v>Blank</v>
      </c>
      <c r="Q309" s="197" t="str">
        <f>IF(D309=0,"Blank",IF(D309="BEV",E309*(1-'3 Model Input'!E$54), E309))</f>
        <v>Blank</v>
      </c>
      <c r="R309" s="198" t="str">
        <f>IF(D309=0,"Blank",IF(D309="PHEV",F309/G309,F309*(1-'3 Model Input'!E$54)/G309))</f>
        <v>Blank</v>
      </c>
      <c r="S309" s="198" t="str">
        <f>IF(D309=0,"Blank",IF(D309="PHEV",MIN(M309,E309),MIN(M309,(E309*(1-'3 Model Input'!E$54)))))</f>
        <v>Blank</v>
      </c>
      <c r="T309" s="217" t="str">
        <f t="shared" si="72"/>
        <v>Blank</v>
      </c>
      <c r="U309" s="89"/>
      <c r="V309" s="216" t="str">
        <f>IF(D309=0,"Blank",P309*'3 Model Input'!E$50)</f>
        <v>Blank</v>
      </c>
      <c r="W309" s="197" t="str">
        <f t="shared" si="73"/>
        <v>Blank</v>
      </c>
      <c r="X309" s="197" t="str">
        <f t="shared" si="74"/>
        <v>Blank</v>
      </c>
      <c r="Y309" s="197" t="str">
        <f t="shared" si="75"/>
        <v>Blank</v>
      </c>
      <c r="Z309" s="197" t="str">
        <f t="shared" si="76"/>
        <v>Blank</v>
      </c>
      <c r="AA309" s="223" t="str" cm="1">
        <f t="array" ref="AA309">_xlfn.IFS(ISTEXT('3 Model Input'!F$70),"Missing",ISTEXT('3 Model Input'!I$70),"Missing",ISNUMBER('3 Model Input'!K$70),'3 Model Input'!K$70*P309)</f>
        <v>Missing</v>
      </c>
      <c r="AB309" s="89"/>
      <c r="AC309" s="227" t="str" cm="1">
        <f t="array" ref="AC309">IF(D309=0,"Blank",_xlfn.IFS('3 Model Input'!E$61=1,(V309*G309)/T309,'3 Model Input'!E$61=2,(W309*G309)/T309,'3 Model Input'!E$61=3,(X309*G309)/T309,'3 Model Input'!E$61=4,(Y309*G309)/T309,'3 Model Input'!E$61=5,(Z309*G309)/T309, ISTEXT('3 Model Input'!E$61),"Missing",'3 Model Input'!E$61=6,(AA309*G309)/T309))</f>
        <v>Blank</v>
      </c>
      <c r="AD309" s="202" t="str">
        <f t="shared" si="77"/>
        <v>Blank</v>
      </c>
      <c r="AE309" s="202" t="str">
        <f t="shared" si="78"/>
        <v>Blank</v>
      </c>
      <c r="AF309" s="217" t="str">
        <f t="shared" si="79"/>
        <v>Blank</v>
      </c>
      <c r="AG309" s="9" t="str" cm="1">
        <f t="array" ref="AG309">_xlfn.IFS(ISNUMBER(AC309), "", ISNUMBER(SEARCH("Blank", AC309)), "", ISERROR(AC309), "Bad input on tab 3")</f>
        <v/>
      </c>
    </row>
    <row r="310" spans="2:33" ht="15" customHeight="1" x14ac:dyDescent="0.75">
      <c r="B310" s="205" t="str">
        <f>'5 Driver Data'!B310</f>
        <v>0302</v>
      </c>
      <c r="C310" s="193">
        <f>'5 Driver Data'!C310</f>
        <v>0</v>
      </c>
      <c r="D310" s="192">
        <f>'5 Driver Data'!D310</f>
        <v>0</v>
      </c>
      <c r="E310" s="191">
        <f>'5 Driver Data'!E310</f>
        <v>0</v>
      </c>
      <c r="F310" s="191">
        <f>'5 Driver Data'!F310</f>
        <v>0</v>
      </c>
      <c r="G310" s="191">
        <f>'5 Driver Data'!G310</f>
        <v>0</v>
      </c>
      <c r="H310" s="191">
        <f>'5 Driver Data'!H310</f>
        <v>0</v>
      </c>
      <c r="I310" s="191">
        <f>'5 Driver Data'!I310</f>
        <v>0</v>
      </c>
      <c r="J310" s="191">
        <f>'5 Driver Data'!J310</f>
        <v>0</v>
      </c>
      <c r="K310" s="206">
        <f>'5 Driver Data'!K310</f>
        <v>0</v>
      </c>
      <c r="L310" s="1"/>
      <c r="M310" s="216" t="str">
        <f>IF(D310=0,"Blank",'3 Model Input'!E$44*'3 Model Input'!E$45)</f>
        <v>Blank</v>
      </c>
      <c r="N310" s="197" t="str">
        <f t="shared" si="70"/>
        <v>Blank</v>
      </c>
      <c r="O310" s="197" t="str">
        <f>IF(D310=0,"Blank",'3 Model Input'!E$49*(1-'3 Model Input'!E$51))</f>
        <v>Blank</v>
      </c>
      <c r="P310" s="197" t="str">
        <f t="shared" si="71"/>
        <v>Blank</v>
      </c>
      <c r="Q310" s="197" t="str">
        <f>IF(D310=0,"Blank",IF(D310="BEV",E310*(1-'3 Model Input'!E$54), E310))</f>
        <v>Blank</v>
      </c>
      <c r="R310" s="198" t="str">
        <f>IF(D310=0,"Blank",IF(D310="PHEV",F310/G310,F310*(1-'3 Model Input'!E$54)/G310))</f>
        <v>Blank</v>
      </c>
      <c r="S310" s="198" t="str">
        <f>IF(D310=0,"Blank",IF(D310="PHEV",MIN(M310,E310),MIN(M310,(E310*(1-'3 Model Input'!E$54)))))</f>
        <v>Blank</v>
      </c>
      <c r="T310" s="217" t="str">
        <f t="shared" si="72"/>
        <v>Blank</v>
      </c>
      <c r="U310" s="89"/>
      <c r="V310" s="216" t="str">
        <f>IF(D310=0,"Blank",P310*'3 Model Input'!E$50)</f>
        <v>Blank</v>
      </c>
      <c r="W310" s="197" t="str">
        <f t="shared" si="73"/>
        <v>Blank</v>
      </c>
      <c r="X310" s="197" t="str">
        <f t="shared" si="74"/>
        <v>Blank</v>
      </c>
      <c r="Y310" s="197" t="str">
        <f t="shared" si="75"/>
        <v>Blank</v>
      </c>
      <c r="Z310" s="197" t="str">
        <f t="shared" si="76"/>
        <v>Blank</v>
      </c>
      <c r="AA310" s="223" t="str" cm="1">
        <f t="array" ref="AA310">_xlfn.IFS(ISTEXT('3 Model Input'!F$70),"Missing",ISTEXT('3 Model Input'!I$70),"Missing",ISNUMBER('3 Model Input'!K$70),'3 Model Input'!K$70*P310)</f>
        <v>Missing</v>
      </c>
      <c r="AB310" s="89"/>
      <c r="AC310" s="227" t="str" cm="1">
        <f t="array" ref="AC310">IF(D310=0,"Blank",_xlfn.IFS('3 Model Input'!E$61=1,(V310*G310)/T310,'3 Model Input'!E$61=2,(W310*G310)/T310,'3 Model Input'!E$61=3,(X310*G310)/T310,'3 Model Input'!E$61=4,(Y310*G310)/T310,'3 Model Input'!E$61=5,(Z310*G310)/T310, ISTEXT('3 Model Input'!E$61),"Missing",'3 Model Input'!E$61=6,(AA310*G310)/T310))</f>
        <v>Blank</v>
      </c>
      <c r="AD310" s="202" t="str">
        <f t="shared" si="77"/>
        <v>Blank</v>
      </c>
      <c r="AE310" s="202" t="str">
        <f t="shared" si="78"/>
        <v>Blank</v>
      </c>
      <c r="AF310" s="217" t="str">
        <f t="shared" si="79"/>
        <v>Blank</v>
      </c>
      <c r="AG310" s="9" t="str" cm="1">
        <f t="array" ref="AG310">_xlfn.IFS(ISNUMBER(AC310), "", ISNUMBER(SEARCH("Blank", AC310)), "", ISERROR(AC310), "Bad input on tab 3")</f>
        <v/>
      </c>
    </row>
    <row r="311" spans="2:33" ht="15" customHeight="1" x14ac:dyDescent="0.75">
      <c r="B311" s="205" t="str">
        <f>'5 Driver Data'!B311</f>
        <v>0303</v>
      </c>
      <c r="C311" s="193">
        <f>'5 Driver Data'!C311</f>
        <v>0</v>
      </c>
      <c r="D311" s="192">
        <f>'5 Driver Data'!D311</f>
        <v>0</v>
      </c>
      <c r="E311" s="191">
        <f>'5 Driver Data'!E311</f>
        <v>0</v>
      </c>
      <c r="F311" s="191">
        <f>'5 Driver Data'!F311</f>
        <v>0</v>
      </c>
      <c r="G311" s="191">
        <f>'5 Driver Data'!G311</f>
        <v>0</v>
      </c>
      <c r="H311" s="191">
        <f>'5 Driver Data'!H311</f>
        <v>0</v>
      </c>
      <c r="I311" s="191">
        <f>'5 Driver Data'!I311</f>
        <v>0</v>
      </c>
      <c r="J311" s="191">
        <f>'5 Driver Data'!J311</f>
        <v>0</v>
      </c>
      <c r="K311" s="206">
        <f>'5 Driver Data'!K311</f>
        <v>0</v>
      </c>
      <c r="L311" s="1"/>
      <c r="M311" s="216" t="str">
        <f>IF(D311=0,"Blank",'3 Model Input'!E$44*'3 Model Input'!E$45)</f>
        <v>Blank</v>
      </c>
      <c r="N311" s="197" t="str">
        <f t="shared" si="70"/>
        <v>Blank</v>
      </c>
      <c r="O311" s="197" t="str">
        <f>IF(D311=0,"Blank",'3 Model Input'!E$49*(1-'3 Model Input'!E$51))</f>
        <v>Blank</v>
      </c>
      <c r="P311" s="197" t="str">
        <f t="shared" si="71"/>
        <v>Blank</v>
      </c>
      <c r="Q311" s="197" t="str">
        <f>IF(D311=0,"Blank",IF(D311="BEV",E311*(1-'3 Model Input'!E$54), E311))</f>
        <v>Blank</v>
      </c>
      <c r="R311" s="198" t="str">
        <f>IF(D311=0,"Blank",IF(D311="PHEV",F311/G311,F311*(1-'3 Model Input'!E$54)/G311))</f>
        <v>Blank</v>
      </c>
      <c r="S311" s="198" t="str">
        <f>IF(D311=0,"Blank",IF(D311="PHEV",MIN(M311,E311),MIN(M311,(E311*(1-'3 Model Input'!E$54)))))</f>
        <v>Blank</v>
      </c>
      <c r="T311" s="217" t="str">
        <f t="shared" si="72"/>
        <v>Blank</v>
      </c>
      <c r="U311" s="89"/>
      <c r="V311" s="216" t="str">
        <f>IF(D311=0,"Blank",P311*'3 Model Input'!E$50)</f>
        <v>Blank</v>
      </c>
      <c r="W311" s="197" t="str">
        <f t="shared" si="73"/>
        <v>Blank</v>
      </c>
      <c r="X311" s="197" t="str">
        <f t="shared" si="74"/>
        <v>Blank</v>
      </c>
      <c r="Y311" s="197" t="str">
        <f t="shared" si="75"/>
        <v>Blank</v>
      </c>
      <c r="Z311" s="197" t="str">
        <f t="shared" si="76"/>
        <v>Blank</v>
      </c>
      <c r="AA311" s="223" t="str" cm="1">
        <f t="array" ref="AA311">_xlfn.IFS(ISTEXT('3 Model Input'!F$70),"Missing",ISTEXT('3 Model Input'!I$70),"Missing",ISNUMBER('3 Model Input'!K$70),'3 Model Input'!K$70*P311)</f>
        <v>Missing</v>
      </c>
      <c r="AB311" s="89"/>
      <c r="AC311" s="227" t="str" cm="1">
        <f t="array" ref="AC311">IF(D311=0,"Blank",_xlfn.IFS('3 Model Input'!E$61=1,(V311*G311)/T311,'3 Model Input'!E$61=2,(W311*G311)/T311,'3 Model Input'!E$61=3,(X311*G311)/T311,'3 Model Input'!E$61=4,(Y311*G311)/T311,'3 Model Input'!E$61=5,(Z311*G311)/T311, ISTEXT('3 Model Input'!E$61),"Missing",'3 Model Input'!E$61=6,(AA311*G311)/T311))</f>
        <v>Blank</v>
      </c>
      <c r="AD311" s="202" t="str">
        <f t="shared" si="77"/>
        <v>Blank</v>
      </c>
      <c r="AE311" s="202" t="str">
        <f t="shared" si="78"/>
        <v>Blank</v>
      </c>
      <c r="AF311" s="217" t="str">
        <f t="shared" si="79"/>
        <v>Blank</v>
      </c>
      <c r="AG311" s="9" t="str" cm="1">
        <f t="array" ref="AG311">_xlfn.IFS(ISNUMBER(AC311), "", ISNUMBER(SEARCH("Blank", AC311)), "", ISERROR(AC311), "Bad input on tab 3")</f>
        <v/>
      </c>
    </row>
    <row r="312" spans="2:33" ht="15" customHeight="1" x14ac:dyDescent="0.75">
      <c r="B312" s="205" t="str">
        <f>'5 Driver Data'!B312</f>
        <v>0304</v>
      </c>
      <c r="C312" s="193">
        <f>'5 Driver Data'!C312</f>
        <v>0</v>
      </c>
      <c r="D312" s="192">
        <f>'5 Driver Data'!D312</f>
        <v>0</v>
      </c>
      <c r="E312" s="191">
        <f>'5 Driver Data'!E312</f>
        <v>0</v>
      </c>
      <c r="F312" s="191">
        <f>'5 Driver Data'!F312</f>
        <v>0</v>
      </c>
      <c r="G312" s="191">
        <f>'5 Driver Data'!G312</f>
        <v>0</v>
      </c>
      <c r="H312" s="191">
        <f>'5 Driver Data'!H312</f>
        <v>0</v>
      </c>
      <c r="I312" s="191">
        <f>'5 Driver Data'!I312</f>
        <v>0</v>
      </c>
      <c r="J312" s="191">
        <f>'5 Driver Data'!J312</f>
        <v>0</v>
      </c>
      <c r="K312" s="206">
        <f>'5 Driver Data'!K312</f>
        <v>0</v>
      </c>
      <c r="L312" s="1"/>
      <c r="M312" s="216" t="str">
        <f>IF(D312=0,"Blank",'3 Model Input'!E$44*'3 Model Input'!E$45)</f>
        <v>Blank</v>
      </c>
      <c r="N312" s="197" t="str">
        <f t="shared" si="70"/>
        <v>Blank</v>
      </c>
      <c r="O312" s="197" t="str">
        <f>IF(D312=0,"Blank",'3 Model Input'!E$49*(1-'3 Model Input'!E$51))</f>
        <v>Blank</v>
      </c>
      <c r="P312" s="197" t="str">
        <f t="shared" si="71"/>
        <v>Blank</v>
      </c>
      <c r="Q312" s="197" t="str">
        <f>IF(D312=0,"Blank",IF(D312="BEV",E312*(1-'3 Model Input'!E$54), E312))</f>
        <v>Blank</v>
      </c>
      <c r="R312" s="198" t="str">
        <f>IF(D312=0,"Blank",IF(D312="PHEV",F312/G312,F312*(1-'3 Model Input'!E$54)/G312))</f>
        <v>Blank</v>
      </c>
      <c r="S312" s="198" t="str">
        <f>IF(D312=0,"Blank",IF(D312="PHEV",MIN(M312,E312),MIN(M312,(E312*(1-'3 Model Input'!E$54)))))</f>
        <v>Blank</v>
      </c>
      <c r="T312" s="217" t="str">
        <f t="shared" si="72"/>
        <v>Blank</v>
      </c>
      <c r="U312" s="89"/>
      <c r="V312" s="216" t="str">
        <f>IF(D312=0,"Blank",P312*'3 Model Input'!E$50)</f>
        <v>Blank</v>
      </c>
      <c r="W312" s="197" t="str">
        <f t="shared" si="73"/>
        <v>Blank</v>
      </c>
      <c r="X312" s="197" t="str">
        <f t="shared" si="74"/>
        <v>Blank</v>
      </c>
      <c r="Y312" s="197" t="str">
        <f t="shared" si="75"/>
        <v>Blank</v>
      </c>
      <c r="Z312" s="197" t="str">
        <f t="shared" si="76"/>
        <v>Blank</v>
      </c>
      <c r="AA312" s="223" t="str" cm="1">
        <f t="array" ref="AA312">_xlfn.IFS(ISTEXT('3 Model Input'!F$70),"Missing",ISTEXT('3 Model Input'!I$70),"Missing",ISNUMBER('3 Model Input'!K$70),'3 Model Input'!K$70*P312)</f>
        <v>Missing</v>
      </c>
      <c r="AB312" s="89"/>
      <c r="AC312" s="227" t="str" cm="1">
        <f t="array" ref="AC312">IF(D312=0,"Blank",_xlfn.IFS('3 Model Input'!E$61=1,(V312*G312)/T312,'3 Model Input'!E$61=2,(W312*G312)/T312,'3 Model Input'!E$61=3,(X312*G312)/T312,'3 Model Input'!E$61=4,(Y312*G312)/T312,'3 Model Input'!E$61=5,(Z312*G312)/T312, ISTEXT('3 Model Input'!E$61),"Missing",'3 Model Input'!E$61=6,(AA312*G312)/T312))</f>
        <v>Blank</v>
      </c>
      <c r="AD312" s="202" t="str">
        <f t="shared" si="77"/>
        <v>Blank</v>
      </c>
      <c r="AE312" s="202" t="str">
        <f t="shared" si="78"/>
        <v>Blank</v>
      </c>
      <c r="AF312" s="217" t="str">
        <f t="shared" si="79"/>
        <v>Blank</v>
      </c>
      <c r="AG312" s="9" t="str" cm="1">
        <f t="array" ref="AG312">_xlfn.IFS(ISNUMBER(AC312), "", ISNUMBER(SEARCH("Blank", AC312)), "", ISERROR(AC312), "Bad input on tab 3")</f>
        <v/>
      </c>
    </row>
    <row r="313" spans="2:33" ht="15" customHeight="1" x14ac:dyDescent="0.75">
      <c r="B313" s="205" t="str">
        <f>'5 Driver Data'!B313</f>
        <v>0305</v>
      </c>
      <c r="C313" s="193">
        <f>'5 Driver Data'!C313</f>
        <v>0</v>
      </c>
      <c r="D313" s="192">
        <f>'5 Driver Data'!D313</f>
        <v>0</v>
      </c>
      <c r="E313" s="191">
        <f>'5 Driver Data'!E313</f>
        <v>0</v>
      </c>
      <c r="F313" s="191">
        <f>'5 Driver Data'!F313</f>
        <v>0</v>
      </c>
      <c r="G313" s="191">
        <f>'5 Driver Data'!G313</f>
        <v>0</v>
      </c>
      <c r="H313" s="191">
        <f>'5 Driver Data'!H313</f>
        <v>0</v>
      </c>
      <c r="I313" s="191">
        <f>'5 Driver Data'!I313</f>
        <v>0</v>
      </c>
      <c r="J313" s="191">
        <f>'5 Driver Data'!J313</f>
        <v>0</v>
      </c>
      <c r="K313" s="206">
        <f>'5 Driver Data'!K313</f>
        <v>0</v>
      </c>
      <c r="L313" s="1"/>
      <c r="M313" s="216" t="str">
        <f>IF(D313=0,"Blank",'3 Model Input'!E$44*'3 Model Input'!E$45)</f>
        <v>Blank</v>
      </c>
      <c r="N313" s="197" t="str">
        <f t="shared" si="70"/>
        <v>Blank</v>
      </c>
      <c r="O313" s="197" t="str">
        <f>IF(D313=0,"Blank",'3 Model Input'!E$49*(1-'3 Model Input'!E$51))</f>
        <v>Blank</v>
      </c>
      <c r="P313" s="197" t="str">
        <f t="shared" si="71"/>
        <v>Blank</v>
      </c>
      <c r="Q313" s="197" t="str">
        <f>IF(D313=0,"Blank",IF(D313="BEV",E313*(1-'3 Model Input'!E$54), E313))</f>
        <v>Blank</v>
      </c>
      <c r="R313" s="198" t="str">
        <f>IF(D313=0,"Blank",IF(D313="PHEV",F313/G313,F313*(1-'3 Model Input'!E$54)/G313))</f>
        <v>Blank</v>
      </c>
      <c r="S313" s="198" t="str">
        <f>IF(D313=0,"Blank",IF(D313="PHEV",MIN(M313,E313),MIN(M313,(E313*(1-'3 Model Input'!E$54)))))</f>
        <v>Blank</v>
      </c>
      <c r="T313" s="217" t="str">
        <f t="shared" si="72"/>
        <v>Blank</v>
      </c>
      <c r="U313" s="89"/>
      <c r="V313" s="216" t="str">
        <f>IF(D313=0,"Blank",P313*'3 Model Input'!E$50)</f>
        <v>Blank</v>
      </c>
      <c r="W313" s="197" t="str">
        <f t="shared" si="73"/>
        <v>Blank</v>
      </c>
      <c r="X313" s="197" t="str">
        <f t="shared" si="74"/>
        <v>Blank</v>
      </c>
      <c r="Y313" s="197" t="str">
        <f t="shared" si="75"/>
        <v>Blank</v>
      </c>
      <c r="Z313" s="197" t="str">
        <f t="shared" si="76"/>
        <v>Blank</v>
      </c>
      <c r="AA313" s="223" t="str" cm="1">
        <f t="array" ref="AA313">_xlfn.IFS(ISTEXT('3 Model Input'!F$70),"Missing",ISTEXT('3 Model Input'!I$70),"Missing",ISNUMBER('3 Model Input'!K$70),'3 Model Input'!K$70*P313)</f>
        <v>Missing</v>
      </c>
      <c r="AB313" s="89"/>
      <c r="AC313" s="227" t="str" cm="1">
        <f t="array" ref="AC313">IF(D313=0,"Blank",_xlfn.IFS('3 Model Input'!E$61=1,(V313*G313)/T313,'3 Model Input'!E$61=2,(W313*G313)/T313,'3 Model Input'!E$61=3,(X313*G313)/T313,'3 Model Input'!E$61=4,(Y313*G313)/T313,'3 Model Input'!E$61=5,(Z313*G313)/T313, ISTEXT('3 Model Input'!E$61),"Missing",'3 Model Input'!E$61=6,(AA313*G313)/T313))</f>
        <v>Blank</v>
      </c>
      <c r="AD313" s="202" t="str">
        <f t="shared" si="77"/>
        <v>Blank</v>
      </c>
      <c r="AE313" s="202" t="str">
        <f t="shared" si="78"/>
        <v>Blank</v>
      </c>
      <c r="AF313" s="217" t="str">
        <f t="shared" si="79"/>
        <v>Blank</v>
      </c>
      <c r="AG313" s="9" t="str" cm="1">
        <f t="array" ref="AG313">_xlfn.IFS(ISNUMBER(AC313), "", ISNUMBER(SEARCH("Blank", AC313)), "", ISERROR(AC313), "Bad input on tab 3")</f>
        <v/>
      </c>
    </row>
    <row r="314" spans="2:33" ht="15" customHeight="1" x14ac:dyDescent="0.75">
      <c r="B314" s="205" t="str">
        <f>'5 Driver Data'!B314</f>
        <v>0306</v>
      </c>
      <c r="C314" s="193">
        <f>'5 Driver Data'!C314</f>
        <v>0</v>
      </c>
      <c r="D314" s="192">
        <f>'5 Driver Data'!D314</f>
        <v>0</v>
      </c>
      <c r="E314" s="191">
        <f>'5 Driver Data'!E314</f>
        <v>0</v>
      </c>
      <c r="F314" s="191">
        <f>'5 Driver Data'!F314</f>
        <v>0</v>
      </c>
      <c r="G314" s="191">
        <f>'5 Driver Data'!G314</f>
        <v>0</v>
      </c>
      <c r="H314" s="191">
        <f>'5 Driver Data'!H314</f>
        <v>0</v>
      </c>
      <c r="I314" s="191">
        <f>'5 Driver Data'!I314</f>
        <v>0</v>
      </c>
      <c r="J314" s="191">
        <f>'5 Driver Data'!J314</f>
        <v>0</v>
      </c>
      <c r="K314" s="206">
        <f>'5 Driver Data'!K314</f>
        <v>0</v>
      </c>
      <c r="L314" s="1"/>
      <c r="M314" s="216" t="str">
        <f>IF(D314=0,"Blank",'3 Model Input'!E$44*'3 Model Input'!E$45)</f>
        <v>Blank</v>
      </c>
      <c r="N314" s="197" t="str">
        <f t="shared" si="70"/>
        <v>Blank</v>
      </c>
      <c r="O314" s="197" t="str">
        <f>IF(D314=0,"Blank",'3 Model Input'!E$49*(1-'3 Model Input'!E$51))</f>
        <v>Blank</v>
      </c>
      <c r="P314" s="197" t="str">
        <f t="shared" si="71"/>
        <v>Blank</v>
      </c>
      <c r="Q314" s="197" t="str">
        <f>IF(D314=0,"Blank",IF(D314="BEV",E314*(1-'3 Model Input'!E$54), E314))</f>
        <v>Blank</v>
      </c>
      <c r="R314" s="198" t="str">
        <f>IF(D314=0,"Blank",IF(D314="PHEV",F314/G314,F314*(1-'3 Model Input'!E$54)/G314))</f>
        <v>Blank</v>
      </c>
      <c r="S314" s="198" t="str">
        <f>IF(D314=0,"Blank",IF(D314="PHEV",MIN(M314,E314),MIN(M314,(E314*(1-'3 Model Input'!E$54)))))</f>
        <v>Blank</v>
      </c>
      <c r="T314" s="217" t="str">
        <f t="shared" si="72"/>
        <v>Blank</v>
      </c>
      <c r="U314" s="89"/>
      <c r="V314" s="216" t="str">
        <f>IF(D314=0,"Blank",P314*'3 Model Input'!E$50)</f>
        <v>Blank</v>
      </c>
      <c r="W314" s="197" t="str">
        <f t="shared" si="73"/>
        <v>Blank</v>
      </c>
      <c r="X314" s="197" t="str">
        <f t="shared" si="74"/>
        <v>Blank</v>
      </c>
      <c r="Y314" s="197" t="str">
        <f t="shared" si="75"/>
        <v>Blank</v>
      </c>
      <c r="Z314" s="197" t="str">
        <f t="shared" si="76"/>
        <v>Blank</v>
      </c>
      <c r="AA314" s="223" t="str" cm="1">
        <f t="array" ref="AA314">_xlfn.IFS(ISTEXT('3 Model Input'!F$70),"Missing",ISTEXT('3 Model Input'!I$70),"Missing",ISNUMBER('3 Model Input'!K$70),'3 Model Input'!K$70*P314)</f>
        <v>Missing</v>
      </c>
      <c r="AB314" s="89"/>
      <c r="AC314" s="227" t="str" cm="1">
        <f t="array" ref="AC314">IF(D314=0,"Blank",_xlfn.IFS('3 Model Input'!E$61=1,(V314*G314)/T314,'3 Model Input'!E$61=2,(W314*G314)/T314,'3 Model Input'!E$61=3,(X314*G314)/T314,'3 Model Input'!E$61=4,(Y314*G314)/T314,'3 Model Input'!E$61=5,(Z314*G314)/T314, ISTEXT('3 Model Input'!E$61),"Missing",'3 Model Input'!E$61=6,(AA314*G314)/T314))</f>
        <v>Blank</v>
      </c>
      <c r="AD314" s="202" t="str">
        <f t="shared" si="77"/>
        <v>Blank</v>
      </c>
      <c r="AE314" s="202" t="str">
        <f t="shared" si="78"/>
        <v>Blank</v>
      </c>
      <c r="AF314" s="217" t="str">
        <f t="shared" si="79"/>
        <v>Blank</v>
      </c>
      <c r="AG314" s="9" t="str" cm="1">
        <f t="array" ref="AG314">_xlfn.IFS(ISNUMBER(AC314), "", ISNUMBER(SEARCH("Blank", AC314)), "", ISERROR(AC314), "Bad input on tab 3")</f>
        <v/>
      </c>
    </row>
    <row r="315" spans="2:33" ht="15" customHeight="1" x14ac:dyDescent="0.75">
      <c r="B315" s="205" t="str">
        <f>'5 Driver Data'!B315</f>
        <v>0307</v>
      </c>
      <c r="C315" s="193">
        <f>'5 Driver Data'!C315</f>
        <v>0</v>
      </c>
      <c r="D315" s="192">
        <f>'5 Driver Data'!D315</f>
        <v>0</v>
      </c>
      <c r="E315" s="191">
        <f>'5 Driver Data'!E315</f>
        <v>0</v>
      </c>
      <c r="F315" s="191">
        <f>'5 Driver Data'!F315</f>
        <v>0</v>
      </c>
      <c r="G315" s="191">
        <f>'5 Driver Data'!G315</f>
        <v>0</v>
      </c>
      <c r="H315" s="191">
        <f>'5 Driver Data'!H315</f>
        <v>0</v>
      </c>
      <c r="I315" s="191">
        <f>'5 Driver Data'!I315</f>
        <v>0</v>
      </c>
      <c r="J315" s="191">
        <f>'5 Driver Data'!J315</f>
        <v>0</v>
      </c>
      <c r="K315" s="206">
        <f>'5 Driver Data'!K315</f>
        <v>0</v>
      </c>
      <c r="L315" s="1"/>
      <c r="M315" s="216" t="str">
        <f>IF(D315=0,"Blank",'3 Model Input'!E$44*'3 Model Input'!E$45)</f>
        <v>Blank</v>
      </c>
      <c r="N315" s="197" t="str">
        <f t="shared" si="70"/>
        <v>Blank</v>
      </c>
      <c r="O315" s="197" t="str">
        <f>IF(D315=0,"Blank",'3 Model Input'!E$49*(1-'3 Model Input'!E$51))</f>
        <v>Blank</v>
      </c>
      <c r="P315" s="197" t="str">
        <f t="shared" si="71"/>
        <v>Blank</v>
      </c>
      <c r="Q315" s="197" t="str">
        <f>IF(D315=0,"Blank",IF(D315="BEV",E315*(1-'3 Model Input'!E$54), E315))</f>
        <v>Blank</v>
      </c>
      <c r="R315" s="198" t="str">
        <f>IF(D315=0,"Blank",IF(D315="PHEV",F315/G315,F315*(1-'3 Model Input'!E$54)/G315))</f>
        <v>Blank</v>
      </c>
      <c r="S315" s="198" t="str">
        <f>IF(D315=0,"Blank",IF(D315="PHEV",MIN(M315,E315),MIN(M315,(E315*(1-'3 Model Input'!E$54)))))</f>
        <v>Blank</v>
      </c>
      <c r="T315" s="217" t="str">
        <f t="shared" si="72"/>
        <v>Blank</v>
      </c>
      <c r="U315" s="89"/>
      <c r="V315" s="216" t="str">
        <f>IF(D315=0,"Blank",P315*'3 Model Input'!E$50)</f>
        <v>Blank</v>
      </c>
      <c r="W315" s="197" t="str">
        <f t="shared" si="73"/>
        <v>Blank</v>
      </c>
      <c r="X315" s="197" t="str">
        <f t="shared" si="74"/>
        <v>Blank</v>
      </c>
      <c r="Y315" s="197" t="str">
        <f t="shared" si="75"/>
        <v>Blank</v>
      </c>
      <c r="Z315" s="197" t="str">
        <f t="shared" si="76"/>
        <v>Blank</v>
      </c>
      <c r="AA315" s="223" t="str" cm="1">
        <f t="array" ref="AA315">_xlfn.IFS(ISTEXT('3 Model Input'!F$70),"Missing",ISTEXT('3 Model Input'!I$70),"Missing",ISNUMBER('3 Model Input'!K$70),'3 Model Input'!K$70*P315)</f>
        <v>Missing</v>
      </c>
      <c r="AB315" s="89"/>
      <c r="AC315" s="227" t="str" cm="1">
        <f t="array" ref="AC315">IF(D315=0,"Blank",_xlfn.IFS('3 Model Input'!E$61=1,(V315*G315)/T315,'3 Model Input'!E$61=2,(W315*G315)/T315,'3 Model Input'!E$61=3,(X315*G315)/T315,'3 Model Input'!E$61=4,(Y315*G315)/T315,'3 Model Input'!E$61=5,(Z315*G315)/T315, ISTEXT('3 Model Input'!E$61),"Missing",'3 Model Input'!E$61=6,(AA315*G315)/T315))</f>
        <v>Blank</v>
      </c>
      <c r="AD315" s="202" t="str">
        <f t="shared" si="77"/>
        <v>Blank</v>
      </c>
      <c r="AE315" s="202" t="str">
        <f t="shared" si="78"/>
        <v>Blank</v>
      </c>
      <c r="AF315" s="217" t="str">
        <f t="shared" si="79"/>
        <v>Blank</v>
      </c>
      <c r="AG315" s="9" t="str" cm="1">
        <f t="array" ref="AG315">_xlfn.IFS(ISNUMBER(AC315), "", ISNUMBER(SEARCH("Blank", AC315)), "", ISERROR(AC315), "Bad input on tab 3")</f>
        <v/>
      </c>
    </row>
    <row r="316" spans="2:33" ht="15" customHeight="1" x14ac:dyDescent="0.75">
      <c r="B316" s="205" t="str">
        <f>'5 Driver Data'!B316</f>
        <v>0308</v>
      </c>
      <c r="C316" s="193">
        <f>'5 Driver Data'!C316</f>
        <v>0</v>
      </c>
      <c r="D316" s="192">
        <f>'5 Driver Data'!D316</f>
        <v>0</v>
      </c>
      <c r="E316" s="191">
        <f>'5 Driver Data'!E316</f>
        <v>0</v>
      </c>
      <c r="F316" s="191">
        <f>'5 Driver Data'!F316</f>
        <v>0</v>
      </c>
      <c r="G316" s="191">
        <f>'5 Driver Data'!G316</f>
        <v>0</v>
      </c>
      <c r="H316" s="191">
        <f>'5 Driver Data'!H316</f>
        <v>0</v>
      </c>
      <c r="I316" s="191">
        <f>'5 Driver Data'!I316</f>
        <v>0</v>
      </c>
      <c r="J316" s="191">
        <f>'5 Driver Data'!J316</f>
        <v>0</v>
      </c>
      <c r="K316" s="206">
        <f>'5 Driver Data'!K316</f>
        <v>0</v>
      </c>
      <c r="L316" s="1"/>
      <c r="M316" s="216" t="str">
        <f>IF(D316=0,"Blank",'3 Model Input'!E$44*'3 Model Input'!E$45)</f>
        <v>Blank</v>
      </c>
      <c r="N316" s="197" t="str">
        <f t="shared" si="70"/>
        <v>Blank</v>
      </c>
      <c r="O316" s="197" t="str">
        <f>IF(D316=0,"Blank",'3 Model Input'!E$49*(1-'3 Model Input'!E$51))</f>
        <v>Blank</v>
      </c>
      <c r="P316" s="197" t="str">
        <f t="shared" si="71"/>
        <v>Blank</v>
      </c>
      <c r="Q316" s="197" t="str">
        <f>IF(D316=0,"Blank",IF(D316="BEV",E316*(1-'3 Model Input'!E$54), E316))</f>
        <v>Blank</v>
      </c>
      <c r="R316" s="198" t="str">
        <f>IF(D316=0,"Blank",IF(D316="PHEV",F316/G316,F316*(1-'3 Model Input'!E$54)/G316))</f>
        <v>Blank</v>
      </c>
      <c r="S316" s="198" t="str">
        <f>IF(D316=0,"Blank",IF(D316="PHEV",MIN(M316,E316),MIN(M316,(E316*(1-'3 Model Input'!E$54)))))</f>
        <v>Blank</v>
      </c>
      <c r="T316" s="217" t="str">
        <f t="shared" si="72"/>
        <v>Blank</v>
      </c>
      <c r="U316" s="89"/>
      <c r="V316" s="216" t="str">
        <f>IF(D316=0,"Blank",P316*'3 Model Input'!E$50)</f>
        <v>Blank</v>
      </c>
      <c r="W316" s="197" t="str">
        <f t="shared" si="73"/>
        <v>Blank</v>
      </c>
      <c r="X316" s="197" t="str">
        <f t="shared" si="74"/>
        <v>Blank</v>
      </c>
      <c r="Y316" s="197" t="str">
        <f t="shared" si="75"/>
        <v>Blank</v>
      </c>
      <c r="Z316" s="197" t="str">
        <f t="shared" si="76"/>
        <v>Blank</v>
      </c>
      <c r="AA316" s="223" t="str" cm="1">
        <f t="array" ref="AA316">_xlfn.IFS(ISTEXT('3 Model Input'!F$70),"Missing",ISTEXT('3 Model Input'!I$70),"Missing",ISNUMBER('3 Model Input'!K$70),'3 Model Input'!K$70*P316)</f>
        <v>Missing</v>
      </c>
      <c r="AB316" s="89"/>
      <c r="AC316" s="227" t="str" cm="1">
        <f t="array" ref="AC316">IF(D316=0,"Blank",_xlfn.IFS('3 Model Input'!E$61=1,(V316*G316)/T316,'3 Model Input'!E$61=2,(W316*G316)/T316,'3 Model Input'!E$61=3,(X316*G316)/T316,'3 Model Input'!E$61=4,(Y316*G316)/T316,'3 Model Input'!E$61=5,(Z316*G316)/T316, ISTEXT('3 Model Input'!E$61),"Missing",'3 Model Input'!E$61=6,(AA316*G316)/T316))</f>
        <v>Blank</v>
      </c>
      <c r="AD316" s="202" t="str">
        <f t="shared" si="77"/>
        <v>Blank</v>
      </c>
      <c r="AE316" s="202" t="str">
        <f t="shared" si="78"/>
        <v>Blank</v>
      </c>
      <c r="AF316" s="217" t="str">
        <f t="shared" si="79"/>
        <v>Blank</v>
      </c>
      <c r="AG316" s="9" t="str" cm="1">
        <f t="array" ref="AG316">_xlfn.IFS(ISNUMBER(AC316), "", ISNUMBER(SEARCH("Blank", AC316)), "", ISERROR(AC316), "Bad input on tab 3")</f>
        <v/>
      </c>
    </row>
    <row r="317" spans="2:33" ht="15" customHeight="1" x14ac:dyDescent="0.75">
      <c r="B317" s="205" t="str">
        <f>'5 Driver Data'!B317</f>
        <v>0309</v>
      </c>
      <c r="C317" s="193">
        <f>'5 Driver Data'!C317</f>
        <v>0</v>
      </c>
      <c r="D317" s="192">
        <f>'5 Driver Data'!D317</f>
        <v>0</v>
      </c>
      <c r="E317" s="191">
        <f>'5 Driver Data'!E317</f>
        <v>0</v>
      </c>
      <c r="F317" s="191">
        <f>'5 Driver Data'!F317</f>
        <v>0</v>
      </c>
      <c r="G317" s="191">
        <f>'5 Driver Data'!G317</f>
        <v>0</v>
      </c>
      <c r="H317" s="191">
        <f>'5 Driver Data'!H317</f>
        <v>0</v>
      </c>
      <c r="I317" s="191">
        <f>'5 Driver Data'!I317</f>
        <v>0</v>
      </c>
      <c r="J317" s="191">
        <f>'5 Driver Data'!J317</f>
        <v>0</v>
      </c>
      <c r="K317" s="206">
        <f>'5 Driver Data'!K317</f>
        <v>0</v>
      </c>
      <c r="L317" s="1"/>
      <c r="M317" s="216" t="str">
        <f>IF(D317=0,"Blank",'3 Model Input'!E$44*'3 Model Input'!E$45)</f>
        <v>Blank</v>
      </c>
      <c r="N317" s="197" t="str">
        <f t="shared" si="70"/>
        <v>Blank</v>
      </c>
      <c r="O317" s="197" t="str">
        <f>IF(D317=0,"Blank",'3 Model Input'!E$49*(1-'3 Model Input'!E$51))</f>
        <v>Blank</v>
      </c>
      <c r="P317" s="197" t="str">
        <f t="shared" si="71"/>
        <v>Blank</v>
      </c>
      <c r="Q317" s="197" t="str">
        <f>IF(D317=0,"Blank",IF(D317="BEV",E317*(1-'3 Model Input'!E$54), E317))</f>
        <v>Blank</v>
      </c>
      <c r="R317" s="198" t="str">
        <f>IF(D317=0,"Blank",IF(D317="PHEV",F317/G317,F317*(1-'3 Model Input'!E$54)/G317))</f>
        <v>Blank</v>
      </c>
      <c r="S317" s="198" t="str">
        <f>IF(D317=0,"Blank",IF(D317="PHEV",MIN(M317,E317),MIN(M317,(E317*(1-'3 Model Input'!E$54)))))</f>
        <v>Blank</v>
      </c>
      <c r="T317" s="217" t="str">
        <f t="shared" si="72"/>
        <v>Blank</v>
      </c>
      <c r="U317" s="89"/>
      <c r="V317" s="216" t="str">
        <f>IF(D317=0,"Blank",P317*'3 Model Input'!E$50)</f>
        <v>Blank</v>
      </c>
      <c r="W317" s="197" t="str">
        <f t="shared" si="73"/>
        <v>Blank</v>
      </c>
      <c r="X317" s="197" t="str">
        <f t="shared" si="74"/>
        <v>Blank</v>
      </c>
      <c r="Y317" s="197" t="str">
        <f t="shared" si="75"/>
        <v>Blank</v>
      </c>
      <c r="Z317" s="197" t="str">
        <f t="shared" si="76"/>
        <v>Blank</v>
      </c>
      <c r="AA317" s="223" t="str" cm="1">
        <f t="array" ref="AA317">_xlfn.IFS(ISTEXT('3 Model Input'!F$70),"Missing",ISTEXT('3 Model Input'!I$70),"Missing",ISNUMBER('3 Model Input'!K$70),'3 Model Input'!K$70*P317)</f>
        <v>Missing</v>
      </c>
      <c r="AB317" s="89"/>
      <c r="AC317" s="227" t="str" cm="1">
        <f t="array" ref="AC317">IF(D317=0,"Blank",_xlfn.IFS('3 Model Input'!E$61=1,(V317*G317)/T317,'3 Model Input'!E$61=2,(W317*G317)/T317,'3 Model Input'!E$61=3,(X317*G317)/T317,'3 Model Input'!E$61=4,(Y317*G317)/T317,'3 Model Input'!E$61=5,(Z317*G317)/T317, ISTEXT('3 Model Input'!E$61),"Missing",'3 Model Input'!E$61=6,(AA317*G317)/T317))</f>
        <v>Blank</v>
      </c>
      <c r="AD317" s="202" t="str">
        <f t="shared" si="77"/>
        <v>Blank</v>
      </c>
      <c r="AE317" s="202" t="str">
        <f t="shared" si="78"/>
        <v>Blank</v>
      </c>
      <c r="AF317" s="217" t="str">
        <f t="shared" si="79"/>
        <v>Blank</v>
      </c>
      <c r="AG317" s="9" t="str" cm="1">
        <f t="array" ref="AG317">_xlfn.IFS(ISNUMBER(AC317), "", ISNUMBER(SEARCH("Blank", AC317)), "", ISERROR(AC317), "Bad input on tab 3")</f>
        <v/>
      </c>
    </row>
    <row r="318" spans="2:33" ht="15" customHeight="1" x14ac:dyDescent="0.75">
      <c r="B318" s="205" t="str">
        <f>'5 Driver Data'!B318</f>
        <v>0310</v>
      </c>
      <c r="C318" s="193">
        <f>'5 Driver Data'!C318</f>
        <v>0</v>
      </c>
      <c r="D318" s="192">
        <f>'5 Driver Data'!D318</f>
        <v>0</v>
      </c>
      <c r="E318" s="191">
        <f>'5 Driver Data'!E318</f>
        <v>0</v>
      </c>
      <c r="F318" s="191">
        <f>'5 Driver Data'!F318</f>
        <v>0</v>
      </c>
      <c r="G318" s="191">
        <f>'5 Driver Data'!G318</f>
        <v>0</v>
      </c>
      <c r="H318" s="191">
        <f>'5 Driver Data'!H318</f>
        <v>0</v>
      </c>
      <c r="I318" s="191">
        <f>'5 Driver Data'!I318</f>
        <v>0</v>
      </c>
      <c r="J318" s="191">
        <f>'5 Driver Data'!J318</f>
        <v>0</v>
      </c>
      <c r="K318" s="206">
        <f>'5 Driver Data'!K318</f>
        <v>0</v>
      </c>
      <c r="L318" s="1"/>
      <c r="M318" s="216" t="str">
        <f>IF(D318=0,"Blank",'3 Model Input'!E$44*'3 Model Input'!E$45)</f>
        <v>Blank</v>
      </c>
      <c r="N318" s="197" t="str">
        <f t="shared" si="70"/>
        <v>Blank</v>
      </c>
      <c r="O318" s="197" t="str">
        <f>IF(D318=0,"Blank",'3 Model Input'!E$49*(1-'3 Model Input'!E$51))</f>
        <v>Blank</v>
      </c>
      <c r="P318" s="197" t="str">
        <f t="shared" si="71"/>
        <v>Blank</v>
      </c>
      <c r="Q318" s="197" t="str">
        <f>IF(D318=0,"Blank",IF(D318="BEV",E318*(1-'3 Model Input'!E$54), E318))</f>
        <v>Blank</v>
      </c>
      <c r="R318" s="198" t="str">
        <f>IF(D318=0,"Blank",IF(D318="PHEV",F318/G318,F318*(1-'3 Model Input'!E$54)/G318))</f>
        <v>Blank</v>
      </c>
      <c r="S318" s="198" t="str">
        <f>IF(D318=0,"Blank",IF(D318="PHEV",MIN(M318,E318),MIN(M318,(E318*(1-'3 Model Input'!E$54)))))</f>
        <v>Blank</v>
      </c>
      <c r="T318" s="217" t="str">
        <f t="shared" si="72"/>
        <v>Blank</v>
      </c>
      <c r="U318" s="89"/>
      <c r="V318" s="216" t="str">
        <f>IF(D318=0,"Blank",P318*'3 Model Input'!E$50)</f>
        <v>Blank</v>
      </c>
      <c r="W318" s="197" t="str">
        <f t="shared" si="73"/>
        <v>Blank</v>
      </c>
      <c r="X318" s="197" t="str">
        <f t="shared" si="74"/>
        <v>Blank</v>
      </c>
      <c r="Y318" s="197" t="str">
        <f t="shared" si="75"/>
        <v>Blank</v>
      </c>
      <c r="Z318" s="197" t="str">
        <f t="shared" si="76"/>
        <v>Blank</v>
      </c>
      <c r="AA318" s="223" t="str" cm="1">
        <f t="array" ref="AA318">_xlfn.IFS(ISTEXT('3 Model Input'!F$70),"Missing",ISTEXT('3 Model Input'!I$70),"Missing",ISNUMBER('3 Model Input'!K$70),'3 Model Input'!K$70*P318)</f>
        <v>Missing</v>
      </c>
      <c r="AB318" s="89"/>
      <c r="AC318" s="227" t="str" cm="1">
        <f t="array" ref="AC318">IF(D318=0,"Blank",_xlfn.IFS('3 Model Input'!E$61=1,(V318*G318)/T318,'3 Model Input'!E$61=2,(W318*G318)/T318,'3 Model Input'!E$61=3,(X318*G318)/T318,'3 Model Input'!E$61=4,(Y318*G318)/T318,'3 Model Input'!E$61=5,(Z318*G318)/T318, ISTEXT('3 Model Input'!E$61),"Missing",'3 Model Input'!E$61=6,(AA318*G318)/T318))</f>
        <v>Blank</v>
      </c>
      <c r="AD318" s="202" t="str">
        <f t="shared" si="77"/>
        <v>Blank</v>
      </c>
      <c r="AE318" s="202" t="str">
        <f t="shared" si="78"/>
        <v>Blank</v>
      </c>
      <c r="AF318" s="217" t="str">
        <f t="shared" si="79"/>
        <v>Blank</v>
      </c>
      <c r="AG318" s="9" t="str" cm="1">
        <f t="array" ref="AG318">_xlfn.IFS(ISNUMBER(AC318), "", ISNUMBER(SEARCH("Blank", AC318)), "", ISERROR(AC318), "Bad input on tab 3")</f>
        <v/>
      </c>
    </row>
    <row r="319" spans="2:33" ht="15" customHeight="1" x14ac:dyDescent="0.75">
      <c r="B319" s="205" t="str">
        <f>'5 Driver Data'!B319</f>
        <v>0311</v>
      </c>
      <c r="C319" s="193">
        <f>'5 Driver Data'!C319</f>
        <v>0</v>
      </c>
      <c r="D319" s="192">
        <f>'5 Driver Data'!D319</f>
        <v>0</v>
      </c>
      <c r="E319" s="191">
        <f>'5 Driver Data'!E319</f>
        <v>0</v>
      </c>
      <c r="F319" s="191">
        <f>'5 Driver Data'!F319</f>
        <v>0</v>
      </c>
      <c r="G319" s="191">
        <f>'5 Driver Data'!G319</f>
        <v>0</v>
      </c>
      <c r="H319" s="191">
        <f>'5 Driver Data'!H319</f>
        <v>0</v>
      </c>
      <c r="I319" s="191">
        <f>'5 Driver Data'!I319</f>
        <v>0</v>
      </c>
      <c r="J319" s="191">
        <f>'5 Driver Data'!J319</f>
        <v>0</v>
      </c>
      <c r="K319" s="206">
        <f>'5 Driver Data'!K319</f>
        <v>0</v>
      </c>
      <c r="L319" s="1"/>
      <c r="M319" s="216" t="str">
        <f>IF(D319=0,"Blank",'3 Model Input'!E$44*'3 Model Input'!E$45)</f>
        <v>Blank</v>
      </c>
      <c r="N319" s="197" t="str">
        <f t="shared" si="70"/>
        <v>Blank</v>
      </c>
      <c r="O319" s="197" t="str">
        <f>IF(D319=0,"Blank",'3 Model Input'!E$49*(1-'3 Model Input'!E$51))</f>
        <v>Blank</v>
      </c>
      <c r="P319" s="197" t="str">
        <f t="shared" si="71"/>
        <v>Blank</v>
      </c>
      <c r="Q319" s="197" t="str">
        <f>IF(D319=0,"Blank",IF(D319="BEV",E319*(1-'3 Model Input'!E$54), E319))</f>
        <v>Blank</v>
      </c>
      <c r="R319" s="198" t="str">
        <f>IF(D319=0,"Blank",IF(D319="PHEV",F319/G319,F319*(1-'3 Model Input'!E$54)/G319))</f>
        <v>Blank</v>
      </c>
      <c r="S319" s="198" t="str">
        <f>IF(D319=0,"Blank",IF(D319="PHEV",MIN(M319,E319),MIN(M319,(E319*(1-'3 Model Input'!E$54)))))</f>
        <v>Blank</v>
      </c>
      <c r="T319" s="217" t="str">
        <f t="shared" si="72"/>
        <v>Blank</v>
      </c>
      <c r="U319" s="89"/>
      <c r="V319" s="216" t="str">
        <f>IF(D319=0,"Blank",P319*'3 Model Input'!E$50)</f>
        <v>Blank</v>
      </c>
      <c r="W319" s="197" t="str">
        <f t="shared" si="73"/>
        <v>Blank</v>
      </c>
      <c r="X319" s="197" t="str">
        <f t="shared" si="74"/>
        <v>Blank</v>
      </c>
      <c r="Y319" s="197" t="str">
        <f t="shared" si="75"/>
        <v>Blank</v>
      </c>
      <c r="Z319" s="197" t="str">
        <f t="shared" si="76"/>
        <v>Blank</v>
      </c>
      <c r="AA319" s="223" t="str" cm="1">
        <f t="array" ref="AA319">_xlfn.IFS(ISTEXT('3 Model Input'!F$70),"Missing",ISTEXT('3 Model Input'!I$70),"Missing",ISNUMBER('3 Model Input'!K$70),'3 Model Input'!K$70*P319)</f>
        <v>Missing</v>
      </c>
      <c r="AB319" s="89"/>
      <c r="AC319" s="227" t="str" cm="1">
        <f t="array" ref="AC319">IF(D319=0,"Blank",_xlfn.IFS('3 Model Input'!E$61=1,(V319*G319)/T319,'3 Model Input'!E$61=2,(W319*G319)/T319,'3 Model Input'!E$61=3,(X319*G319)/T319,'3 Model Input'!E$61=4,(Y319*G319)/T319,'3 Model Input'!E$61=5,(Z319*G319)/T319, ISTEXT('3 Model Input'!E$61),"Missing",'3 Model Input'!E$61=6,(AA319*G319)/T319))</f>
        <v>Blank</v>
      </c>
      <c r="AD319" s="202" t="str">
        <f t="shared" si="77"/>
        <v>Blank</v>
      </c>
      <c r="AE319" s="202" t="str">
        <f t="shared" si="78"/>
        <v>Blank</v>
      </c>
      <c r="AF319" s="217" t="str">
        <f t="shared" si="79"/>
        <v>Blank</v>
      </c>
      <c r="AG319" s="9" t="str" cm="1">
        <f t="array" ref="AG319">_xlfn.IFS(ISNUMBER(AC319), "", ISNUMBER(SEARCH("Blank", AC319)), "", ISERROR(AC319), "Bad input on tab 3")</f>
        <v/>
      </c>
    </row>
    <row r="320" spans="2:33" ht="15" customHeight="1" x14ac:dyDescent="0.75">
      <c r="B320" s="205" t="str">
        <f>'5 Driver Data'!B320</f>
        <v>0312</v>
      </c>
      <c r="C320" s="193">
        <f>'5 Driver Data'!C320</f>
        <v>0</v>
      </c>
      <c r="D320" s="192">
        <f>'5 Driver Data'!D320</f>
        <v>0</v>
      </c>
      <c r="E320" s="191">
        <f>'5 Driver Data'!E320</f>
        <v>0</v>
      </c>
      <c r="F320" s="191">
        <f>'5 Driver Data'!F320</f>
        <v>0</v>
      </c>
      <c r="G320" s="191">
        <f>'5 Driver Data'!G320</f>
        <v>0</v>
      </c>
      <c r="H320" s="191">
        <f>'5 Driver Data'!H320</f>
        <v>0</v>
      </c>
      <c r="I320" s="191">
        <f>'5 Driver Data'!I320</f>
        <v>0</v>
      </c>
      <c r="J320" s="191">
        <f>'5 Driver Data'!J320</f>
        <v>0</v>
      </c>
      <c r="K320" s="206">
        <f>'5 Driver Data'!K320</f>
        <v>0</v>
      </c>
      <c r="L320" s="1"/>
      <c r="M320" s="216" t="str">
        <f>IF(D320=0,"Blank",'3 Model Input'!E$44*'3 Model Input'!E$45)</f>
        <v>Blank</v>
      </c>
      <c r="N320" s="197" t="str">
        <f t="shared" si="70"/>
        <v>Blank</v>
      </c>
      <c r="O320" s="197" t="str">
        <f>IF(D320=0,"Blank",'3 Model Input'!E$49*(1-'3 Model Input'!E$51))</f>
        <v>Blank</v>
      </c>
      <c r="P320" s="197" t="str">
        <f t="shared" si="71"/>
        <v>Blank</v>
      </c>
      <c r="Q320" s="197" t="str">
        <f>IF(D320=0,"Blank",IF(D320="BEV",E320*(1-'3 Model Input'!E$54), E320))</f>
        <v>Blank</v>
      </c>
      <c r="R320" s="198" t="str">
        <f>IF(D320=0,"Blank",IF(D320="PHEV",F320/G320,F320*(1-'3 Model Input'!E$54)/G320))</f>
        <v>Blank</v>
      </c>
      <c r="S320" s="198" t="str">
        <f>IF(D320=0,"Blank",IF(D320="PHEV",MIN(M320,E320),MIN(M320,(E320*(1-'3 Model Input'!E$54)))))</f>
        <v>Blank</v>
      </c>
      <c r="T320" s="217" t="str">
        <f t="shared" si="72"/>
        <v>Blank</v>
      </c>
      <c r="U320" s="89"/>
      <c r="V320" s="216" t="str">
        <f>IF(D320=0,"Blank",P320*'3 Model Input'!E$50)</f>
        <v>Blank</v>
      </c>
      <c r="W320" s="197" t="str">
        <f t="shared" si="73"/>
        <v>Blank</v>
      </c>
      <c r="X320" s="197" t="str">
        <f t="shared" si="74"/>
        <v>Blank</v>
      </c>
      <c r="Y320" s="197" t="str">
        <f t="shared" si="75"/>
        <v>Blank</v>
      </c>
      <c r="Z320" s="197" t="str">
        <f t="shared" si="76"/>
        <v>Blank</v>
      </c>
      <c r="AA320" s="223" t="str" cm="1">
        <f t="array" ref="AA320">_xlfn.IFS(ISTEXT('3 Model Input'!F$70),"Missing",ISTEXT('3 Model Input'!I$70),"Missing",ISNUMBER('3 Model Input'!K$70),'3 Model Input'!K$70*P320)</f>
        <v>Missing</v>
      </c>
      <c r="AB320" s="89"/>
      <c r="AC320" s="227" t="str" cm="1">
        <f t="array" ref="AC320">IF(D320=0,"Blank",_xlfn.IFS('3 Model Input'!E$61=1,(V320*G320)/T320,'3 Model Input'!E$61=2,(W320*G320)/T320,'3 Model Input'!E$61=3,(X320*G320)/T320,'3 Model Input'!E$61=4,(Y320*G320)/T320,'3 Model Input'!E$61=5,(Z320*G320)/T320, ISTEXT('3 Model Input'!E$61),"Missing",'3 Model Input'!E$61=6,(AA320*G320)/T320))</f>
        <v>Blank</v>
      </c>
      <c r="AD320" s="202" t="str">
        <f t="shared" si="77"/>
        <v>Blank</v>
      </c>
      <c r="AE320" s="202" t="str">
        <f t="shared" si="78"/>
        <v>Blank</v>
      </c>
      <c r="AF320" s="217" t="str">
        <f t="shared" si="79"/>
        <v>Blank</v>
      </c>
      <c r="AG320" s="9" t="str" cm="1">
        <f t="array" ref="AG320">_xlfn.IFS(ISNUMBER(AC320), "", ISNUMBER(SEARCH("Blank", AC320)), "", ISERROR(AC320), "Bad input on tab 3")</f>
        <v/>
      </c>
    </row>
    <row r="321" spans="2:33" ht="15" customHeight="1" x14ac:dyDescent="0.75">
      <c r="B321" s="205" t="str">
        <f>'5 Driver Data'!B321</f>
        <v>0313</v>
      </c>
      <c r="C321" s="193">
        <f>'5 Driver Data'!C321</f>
        <v>0</v>
      </c>
      <c r="D321" s="192">
        <f>'5 Driver Data'!D321</f>
        <v>0</v>
      </c>
      <c r="E321" s="191">
        <f>'5 Driver Data'!E321</f>
        <v>0</v>
      </c>
      <c r="F321" s="191">
        <f>'5 Driver Data'!F321</f>
        <v>0</v>
      </c>
      <c r="G321" s="191">
        <f>'5 Driver Data'!G321</f>
        <v>0</v>
      </c>
      <c r="H321" s="191">
        <f>'5 Driver Data'!H321</f>
        <v>0</v>
      </c>
      <c r="I321" s="191">
        <f>'5 Driver Data'!I321</f>
        <v>0</v>
      </c>
      <c r="J321" s="191">
        <f>'5 Driver Data'!J321</f>
        <v>0</v>
      </c>
      <c r="K321" s="206">
        <f>'5 Driver Data'!K321</f>
        <v>0</v>
      </c>
      <c r="L321" s="1"/>
      <c r="M321" s="216" t="str">
        <f>IF(D321=0,"Blank",'3 Model Input'!E$44*'3 Model Input'!E$45)</f>
        <v>Blank</v>
      </c>
      <c r="N321" s="197" t="str">
        <f t="shared" si="70"/>
        <v>Blank</v>
      </c>
      <c r="O321" s="197" t="str">
        <f>IF(D321=0,"Blank",'3 Model Input'!E$49*(1-'3 Model Input'!E$51))</f>
        <v>Blank</v>
      </c>
      <c r="P321" s="197" t="str">
        <f t="shared" si="71"/>
        <v>Blank</v>
      </c>
      <c r="Q321" s="197" t="str">
        <f>IF(D321=0,"Blank",IF(D321="BEV",E321*(1-'3 Model Input'!E$54), E321))</f>
        <v>Blank</v>
      </c>
      <c r="R321" s="198" t="str">
        <f>IF(D321=0,"Blank",IF(D321="PHEV",F321/G321,F321*(1-'3 Model Input'!E$54)/G321))</f>
        <v>Blank</v>
      </c>
      <c r="S321" s="198" t="str">
        <f>IF(D321=0,"Blank",IF(D321="PHEV",MIN(M321,E321),MIN(M321,(E321*(1-'3 Model Input'!E$54)))))</f>
        <v>Blank</v>
      </c>
      <c r="T321" s="217" t="str">
        <f t="shared" si="72"/>
        <v>Blank</v>
      </c>
      <c r="U321" s="89"/>
      <c r="V321" s="216" t="str">
        <f>IF(D321=0,"Blank",P321*'3 Model Input'!E$50)</f>
        <v>Blank</v>
      </c>
      <c r="W321" s="197" t="str">
        <f t="shared" si="73"/>
        <v>Blank</v>
      </c>
      <c r="X321" s="197" t="str">
        <f t="shared" si="74"/>
        <v>Blank</v>
      </c>
      <c r="Y321" s="197" t="str">
        <f t="shared" si="75"/>
        <v>Blank</v>
      </c>
      <c r="Z321" s="197" t="str">
        <f t="shared" si="76"/>
        <v>Blank</v>
      </c>
      <c r="AA321" s="223" t="str" cm="1">
        <f t="array" ref="AA321">_xlfn.IFS(ISTEXT('3 Model Input'!F$70),"Missing",ISTEXT('3 Model Input'!I$70),"Missing",ISNUMBER('3 Model Input'!K$70),'3 Model Input'!K$70*P321)</f>
        <v>Missing</v>
      </c>
      <c r="AB321" s="89"/>
      <c r="AC321" s="227" t="str" cm="1">
        <f t="array" ref="AC321">IF(D321=0,"Blank",_xlfn.IFS('3 Model Input'!E$61=1,(V321*G321)/T321,'3 Model Input'!E$61=2,(W321*G321)/T321,'3 Model Input'!E$61=3,(X321*G321)/T321,'3 Model Input'!E$61=4,(Y321*G321)/T321,'3 Model Input'!E$61=5,(Z321*G321)/T321, ISTEXT('3 Model Input'!E$61),"Missing",'3 Model Input'!E$61=6,(AA321*G321)/T321))</f>
        <v>Blank</v>
      </c>
      <c r="AD321" s="202" t="str">
        <f t="shared" si="77"/>
        <v>Blank</v>
      </c>
      <c r="AE321" s="202" t="str">
        <f t="shared" si="78"/>
        <v>Blank</v>
      </c>
      <c r="AF321" s="217" t="str">
        <f t="shared" si="79"/>
        <v>Blank</v>
      </c>
      <c r="AG321" s="9" t="str" cm="1">
        <f t="array" ref="AG321">_xlfn.IFS(ISNUMBER(AC321), "", ISNUMBER(SEARCH("Blank", AC321)), "", ISERROR(AC321), "Bad input on tab 3")</f>
        <v/>
      </c>
    </row>
    <row r="322" spans="2:33" ht="15" customHeight="1" x14ac:dyDescent="0.75">
      <c r="B322" s="205" t="str">
        <f>'5 Driver Data'!B322</f>
        <v>0314</v>
      </c>
      <c r="C322" s="193">
        <f>'5 Driver Data'!C322</f>
        <v>0</v>
      </c>
      <c r="D322" s="192">
        <f>'5 Driver Data'!D322</f>
        <v>0</v>
      </c>
      <c r="E322" s="191">
        <f>'5 Driver Data'!E322</f>
        <v>0</v>
      </c>
      <c r="F322" s="191">
        <f>'5 Driver Data'!F322</f>
        <v>0</v>
      </c>
      <c r="G322" s="191">
        <f>'5 Driver Data'!G322</f>
        <v>0</v>
      </c>
      <c r="H322" s="191">
        <f>'5 Driver Data'!H322</f>
        <v>0</v>
      </c>
      <c r="I322" s="191">
        <f>'5 Driver Data'!I322</f>
        <v>0</v>
      </c>
      <c r="J322" s="191">
        <f>'5 Driver Data'!J322</f>
        <v>0</v>
      </c>
      <c r="K322" s="206">
        <f>'5 Driver Data'!K322</f>
        <v>0</v>
      </c>
      <c r="L322" s="1"/>
      <c r="M322" s="216" t="str">
        <f>IF(D322=0,"Blank",'3 Model Input'!E$44*'3 Model Input'!E$45)</f>
        <v>Blank</v>
      </c>
      <c r="N322" s="197" t="str">
        <f t="shared" si="70"/>
        <v>Blank</v>
      </c>
      <c r="O322" s="197" t="str">
        <f>IF(D322=0,"Blank",'3 Model Input'!E$49*(1-'3 Model Input'!E$51))</f>
        <v>Blank</v>
      </c>
      <c r="P322" s="197" t="str">
        <f t="shared" si="71"/>
        <v>Blank</v>
      </c>
      <c r="Q322" s="197" t="str">
        <f>IF(D322=0,"Blank",IF(D322="BEV",E322*(1-'3 Model Input'!E$54), E322))</f>
        <v>Blank</v>
      </c>
      <c r="R322" s="198" t="str">
        <f>IF(D322=0,"Blank",IF(D322="PHEV",F322/G322,F322*(1-'3 Model Input'!E$54)/G322))</f>
        <v>Blank</v>
      </c>
      <c r="S322" s="198" t="str">
        <f>IF(D322=0,"Blank",IF(D322="PHEV",MIN(M322,E322),MIN(M322,(E322*(1-'3 Model Input'!E$54)))))</f>
        <v>Blank</v>
      </c>
      <c r="T322" s="217" t="str">
        <f t="shared" si="72"/>
        <v>Blank</v>
      </c>
      <c r="U322" s="89"/>
      <c r="V322" s="216" t="str">
        <f>IF(D322=0,"Blank",P322*'3 Model Input'!E$50)</f>
        <v>Blank</v>
      </c>
      <c r="W322" s="197" t="str">
        <f t="shared" si="73"/>
        <v>Blank</v>
      </c>
      <c r="X322" s="197" t="str">
        <f t="shared" si="74"/>
        <v>Blank</v>
      </c>
      <c r="Y322" s="197" t="str">
        <f t="shared" si="75"/>
        <v>Blank</v>
      </c>
      <c r="Z322" s="197" t="str">
        <f t="shared" si="76"/>
        <v>Blank</v>
      </c>
      <c r="AA322" s="223" t="str" cm="1">
        <f t="array" ref="AA322">_xlfn.IFS(ISTEXT('3 Model Input'!F$70),"Missing",ISTEXT('3 Model Input'!I$70),"Missing",ISNUMBER('3 Model Input'!K$70),'3 Model Input'!K$70*P322)</f>
        <v>Missing</v>
      </c>
      <c r="AB322" s="89"/>
      <c r="AC322" s="227" t="str" cm="1">
        <f t="array" ref="AC322">IF(D322=0,"Blank",_xlfn.IFS('3 Model Input'!E$61=1,(V322*G322)/T322,'3 Model Input'!E$61=2,(W322*G322)/T322,'3 Model Input'!E$61=3,(X322*G322)/T322,'3 Model Input'!E$61=4,(Y322*G322)/T322,'3 Model Input'!E$61=5,(Z322*G322)/T322, ISTEXT('3 Model Input'!E$61),"Missing",'3 Model Input'!E$61=6,(AA322*G322)/T322))</f>
        <v>Blank</v>
      </c>
      <c r="AD322" s="202" t="str">
        <f t="shared" si="77"/>
        <v>Blank</v>
      </c>
      <c r="AE322" s="202" t="str">
        <f t="shared" si="78"/>
        <v>Blank</v>
      </c>
      <c r="AF322" s="217" t="str">
        <f t="shared" si="79"/>
        <v>Blank</v>
      </c>
      <c r="AG322" s="9" t="str" cm="1">
        <f t="array" ref="AG322">_xlfn.IFS(ISNUMBER(AC322), "", ISNUMBER(SEARCH("Blank", AC322)), "", ISERROR(AC322), "Bad input on tab 3")</f>
        <v/>
      </c>
    </row>
    <row r="323" spans="2:33" ht="15" customHeight="1" x14ac:dyDescent="0.75">
      <c r="B323" s="205" t="str">
        <f>'5 Driver Data'!B323</f>
        <v>0315</v>
      </c>
      <c r="C323" s="193">
        <f>'5 Driver Data'!C323</f>
        <v>0</v>
      </c>
      <c r="D323" s="192">
        <f>'5 Driver Data'!D323</f>
        <v>0</v>
      </c>
      <c r="E323" s="191">
        <f>'5 Driver Data'!E323</f>
        <v>0</v>
      </c>
      <c r="F323" s="191">
        <f>'5 Driver Data'!F323</f>
        <v>0</v>
      </c>
      <c r="G323" s="191">
        <f>'5 Driver Data'!G323</f>
        <v>0</v>
      </c>
      <c r="H323" s="191">
        <f>'5 Driver Data'!H323</f>
        <v>0</v>
      </c>
      <c r="I323" s="191">
        <f>'5 Driver Data'!I323</f>
        <v>0</v>
      </c>
      <c r="J323" s="191">
        <f>'5 Driver Data'!J323</f>
        <v>0</v>
      </c>
      <c r="K323" s="206">
        <f>'5 Driver Data'!K323</f>
        <v>0</v>
      </c>
      <c r="L323" s="1"/>
      <c r="M323" s="216" t="str">
        <f>IF(D323=0,"Blank",'3 Model Input'!E$44*'3 Model Input'!E$45)</f>
        <v>Blank</v>
      </c>
      <c r="N323" s="197" t="str">
        <f t="shared" si="70"/>
        <v>Blank</v>
      </c>
      <c r="O323" s="197" t="str">
        <f>IF(D323=0,"Blank",'3 Model Input'!E$49*(1-'3 Model Input'!E$51))</f>
        <v>Blank</v>
      </c>
      <c r="P323" s="197" t="str">
        <f t="shared" si="71"/>
        <v>Blank</v>
      </c>
      <c r="Q323" s="197" t="str">
        <f>IF(D323=0,"Blank",IF(D323="BEV",E323*(1-'3 Model Input'!E$54), E323))</f>
        <v>Blank</v>
      </c>
      <c r="R323" s="198" t="str">
        <f>IF(D323=0,"Blank",IF(D323="PHEV",F323/G323,F323*(1-'3 Model Input'!E$54)/G323))</f>
        <v>Blank</v>
      </c>
      <c r="S323" s="198" t="str">
        <f>IF(D323=0,"Blank",IF(D323="PHEV",MIN(M323,E323),MIN(M323,(E323*(1-'3 Model Input'!E$54)))))</f>
        <v>Blank</v>
      </c>
      <c r="T323" s="217" t="str">
        <f t="shared" si="72"/>
        <v>Blank</v>
      </c>
      <c r="U323" s="89"/>
      <c r="V323" s="216" t="str">
        <f>IF(D323=0,"Blank",P323*'3 Model Input'!E$50)</f>
        <v>Blank</v>
      </c>
      <c r="W323" s="197" t="str">
        <f t="shared" si="73"/>
        <v>Blank</v>
      </c>
      <c r="X323" s="197" t="str">
        <f t="shared" si="74"/>
        <v>Blank</v>
      </c>
      <c r="Y323" s="197" t="str">
        <f t="shared" si="75"/>
        <v>Blank</v>
      </c>
      <c r="Z323" s="197" t="str">
        <f t="shared" si="76"/>
        <v>Blank</v>
      </c>
      <c r="AA323" s="223" t="str" cm="1">
        <f t="array" ref="AA323">_xlfn.IFS(ISTEXT('3 Model Input'!F$70),"Missing",ISTEXT('3 Model Input'!I$70),"Missing",ISNUMBER('3 Model Input'!K$70),'3 Model Input'!K$70*P323)</f>
        <v>Missing</v>
      </c>
      <c r="AB323" s="89"/>
      <c r="AC323" s="227" t="str" cm="1">
        <f t="array" ref="AC323">IF(D323=0,"Blank",_xlfn.IFS('3 Model Input'!E$61=1,(V323*G323)/T323,'3 Model Input'!E$61=2,(W323*G323)/T323,'3 Model Input'!E$61=3,(X323*G323)/T323,'3 Model Input'!E$61=4,(Y323*G323)/T323,'3 Model Input'!E$61=5,(Z323*G323)/T323, ISTEXT('3 Model Input'!E$61),"Missing",'3 Model Input'!E$61=6,(AA323*G323)/T323))</f>
        <v>Blank</v>
      </c>
      <c r="AD323" s="202" t="str">
        <f t="shared" si="77"/>
        <v>Blank</v>
      </c>
      <c r="AE323" s="202" t="str">
        <f t="shared" si="78"/>
        <v>Blank</v>
      </c>
      <c r="AF323" s="217" t="str">
        <f t="shared" si="79"/>
        <v>Blank</v>
      </c>
      <c r="AG323" s="9" t="str" cm="1">
        <f t="array" ref="AG323">_xlfn.IFS(ISNUMBER(AC323), "", ISNUMBER(SEARCH("Blank", AC323)), "", ISERROR(AC323), "Bad input on tab 3")</f>
        <v/>
      </c>
    </row>
    <row r="324" spans="2:33" ht="15" customHeight="1" x14ac:dyDescent="0.75">
      <c r="B324" s="205" t="str">
        <f>'5 Driver Data'!B324</f>
        <v>0316</v>
      </c>
      <c r="C324" s="193">
        <f>'5 Driver Data'!C324</f>
        <v>0</v>
      </c>
      <c r="D324" s="192">
        <f>'5 Driver Data'!D324</f>
        <v>0</v>
      </c>
      <c r="E324" s="191">
        <f>'5 Driver Data'!E324</f>
        <v>0</v>
      </c>
      <c r="F324" s="191">
        <f>'5 Driver Data'!F324</f>
        <v>0</v>
      </c>
      <c r="G324" s="191">
        <f>'5 Driver Data'!G324</f>
        <v>0</v>
      </c>
      <c r="H324" s="191">
        <f>'5 Driver Data'!H324</f>
        <v>0</v>
      </c>
      <c r="I324" s="191">
        <f>'5 Driver Data'!I324</f>
        <v>0</v>
      </c>
      <c r="J324" s="191">
        <f>'5 Driver Data'!J324</f>
        <v>0</v>
      </c>
      <c r="K324" s="206">
        <f>'5 Driver Data'!K324</f>
        <v>0</v>
      </c>
      <c r="L324" s="1"/>
      <c r="M324" s="216" t="str">
        <f>IF(D324=0,"Blank",'3 Model Input'!E$44*'3 Model Input'!E$45)</f>
        <v>Blank</v>
      </c>
      <c r="N324" s="197" t="str">
        <f t="shared" si="70"/>
        <v>Blank</v>
      </c>
      <c r="O324" s="197" t="str">
        <f>IF(D324=0,"Blank",'3 Model Input'!E$49*(1-'3 Model Input'!E$51))</f>
        <v>Blank</v>
      </c>
      <c r="P324" s="197" t="str">
        <f t="shared" si="71"/>
        <v>Blank</v>
      </c>
      <c r="Q324" s="197" t="str">
        <f>IF(D324=0,"Blank",IF(D324="BEV",E324*(1-'3 Model Input'!E$54), E324))</f>
        <v>Blank</v>
      </c>
      <c r="R324" s="198" t="str">
        <f>IF(D324=0,"Blank",IF(D324="PHEV",F324/G324,F324*(1-'3 Model Input'!E$54)/G324))</f>
        <v>Blank</v>
      </c>
      <c r="S324" s="198" t="str">
        <f>IF(D324=0,"Blank",IF(D324="PHEV",MIN(M324,E324),MIN(M324,(E324*(1-'3 Model Input'!E$54)))))</f>
        <v>Blank</v>
      </c>
      <c r="T324" s="217" t="str">
        <f t="shared" si="72"/>
        <v>Blank</v>
      </c>
      <c r="U324" s="89"/>
      <c r="V324" s="216" t="str">
        <f>IF(D324=0,"Blank",P324*'3 Model Input'!E$50)</f>
        <v>Blank</v>
      </c>
      <c r="W324" s="197" t="str">
        <f t="shared" si="73"/>
        <v>Blank</v>
      </c>
      <c r="X324" s="197" t="str">
        <f t="shared" si="74"/>
        <v>Blank</v>
      </c>
      <c r="Y324" s="197" t="str">
        <f t="shared" si="75"/>
        <v>Blank</v>
      </c>
      <c r="Z324" s="197" t="str">
        <f t="shared" si="76"/>
        <v>Blank</v>
      </c>
      <c r="AA324" s="223" t="str" cm="1">
        <f t="array" ref="AA324">_xlfn.IFS(ISTEXT('3 Model Input'!F$70),"Missing",ISTEXT('3 Model Input'!I$70),"Missing",ISNUMBER('3 Model Input'!K$70),'3 Model Input'!K$70*P324)</f>
        <v>Missing</v>
      </c>
      <c r="AB324" s="89"/>
      <c r="AC324" s="227" t="str" cm="1">
        <f t="array" ref="AC324">IF(D324=0,"Blank",_xlfn.IFS('3 Model Input'!E$61=1,(V324*G324)/T324,'3 Model Input'!E$61=2,(W324*G324)/T324,'3 Model Input'!E$61=3,(X324*G324)/T324,'3 Model Input'!E$61=4,(Y324*G324)/T324,'3 Model Input'!E$61=5,(Z324*G324)/T324, ISTEXT('3 Model Input'!E$61),"Missing",'3 Model Input'!E$61=6,(AA324*G324)/T324))</f>
        <v>Blank</v>
      </c>
      <c r="AD324" s="202" t="str">
        <f t="shared" si="77"/>
        <v>Blank</v>
      </c>
      <c r="AE324" s="202" t="str">
        <f t="shared" si="78"/>
        <v>Blank</v>
      </c>
      <c r="AF324" s="217" t="str">
        <f t="shared" si="79"/>
        <v>Blank</v>
      </c>
      <c r="AG324" s="9" t="str" cm="1">
        <f t="array" ref="AG324">_xlfn.IFS(ISNUMBER(AC324), "", ISNUMBER(SEARCH("Blank", AC324)), "", ISERROR(AC324), "Bad input on tab 3")</f>
        <v/>
      </c>
    </row>
    <row r="325" spans="2:33" ht="15" customHeight="1" x14ac:dyDescent="0.75">
      <c r="B325" s="205" t="str">
        <f>'5 Driver Data'!B325</f>
        <v>0317</v>
      </c>
      <c r="C325" s="193">
        <f>'5 Driver Data'!C325</f>
        <v>0</v>
      </c>
      <c r="D325" s="192">
        <f>'5 Driver Data'!D325</f>
        <v>0</v>
      </c>
      <c r="E325" s="191">
        <f>'5 Driver Data'!E325</f>
        <v>0</v>
      </c>
      <c r="F325" s="191">
        <f>'5 Driver Data'!F325</f>
        <v>0</v>
      </c>
      <c r="G325" s="191">
        <f>'5 Driver Data'!G325</f>
        <v>0</v>
      </c>
      <c r="H325" s="191">
        <f>'5 Driver Data'!H325</f>
        <v>0</v>
      </c>
      <c r="I325" s="191">
        <f>'5 Driver Data'!I325</f>
        <v>0</v>
      </c>
      <c r="J325" s="191">
        <f>'5 Driver Data'!J325</f>
        <v>0</v>
      </c>
      <c r="K325" s="206">
        <f>'5 Driver Data'!K325</f>
        <v>0</v>
      </c>
      <c r="L325" s="1"/>
      <c r="M325" s="216" t="str">
        <f>IF(D325=0,"Blank",'3 Model Input'!E$44*'3 Model Input'!E$45)</f>
        <v>Blank</v>
      </c>
      <c r="N325" s="197" t="str">
        <f t="shared" si="70"/>
        <v>Blank</v>
      </c>
      <c r="O325" s="197" t="str">
        <f>IF(D325=0,"Blank",'3 Model Input'!E$49*(1-'3 Model Input'!E$51))</f>
        <v>Blank</v>
      </c>
      <c r="P325" s="197" t="str">
        <f t="shared" si="71"/>
        <v>Blank</v>
      </c>
      <c r="Q325" s="197" t="str">
        <f>IF(D325=0,"Blank",IF(D325="BEV",E325*(1-'3 Model Input'!E$54), E325))</f>
        <v>Blank</v>
      </c>
      <c r="R325" s="198" t="str">
        <f>IF(D325=0,"Blank",IF(D325="PHEV",F325/G325,F325*(1-'3 Model Input'!E$54)/G325))</f>
        <v>Blank</v>
      </c>
      <c r="S325" s="198" t="str">
        <f>IF(D325=0,"Blank",IF(D325="PHEV",MIN(M325,E325),MIN(M325,(E325*(1-'3 Model Input'!E$54)))))</f>
        <v>Blank</v>
      </c>
      <c r="T325" s="217" t="str">
        <f t="shared" si="72"/>
        <v>Blank</v>
      </c>
      <c r="U325" s="89"/>
      <c r="V325" s="216" t="str">
        <f>IF(D325=0,"Blank",P325*'3 Model Input'!E$50)</f>
        <v>Blank</v>
      </c>
      <c r="W325" s="197" t="str">
        <f t="shared" si="73"/>
        <v>Blank</v>
      </c>
      <c r="X325" s="197" t="str">
        <f t="shared" si="74"/>
        <v>Blank</v>
      </c>
      <c r="Y325" s="197" t="str">
        <f t="shared" si="75"/>
        <v>Blank</v>
      </c>
      <c r="Z325" s="197" t="str">
        <f t="shared" si="76"/>
        <v>Blank</v>
      </c>
      <c r="AA325" s="223" t="str" cm="1">
        <f t="array" ref="AA325">_xlfn.IFS(ISTEXT('3 Model Input'!F$70),"Missing",ISTEXT('3 Model Input'!I$70),"Missing",ISNUMBER('3 Model Input'!K$70),'3 Model Input'!K$70*P325)</f>
        <v>Missing</v>
      </c>
      <c r="AB325" s="89"/>
      <c r="AC325" s="227" t="str" cm="1">
        <f t="array" ref="AC325">IF(D325=0,"Blank",_xlfn.IFS('3 Model Input'!E$61=1,(V325*G325)/T325,'3 Model Input'!E$61=2,(W325*G325)/T325,'3 Model Input'!E$61=3,(X325*G325)/T325,'3 Model Input'!E$61=4,(Y325*G325)/T325,'3 Model Input'!E$61=5,(Z325*G325)/T325, ISTEXT('3 Model Input'!E$61),"Missing",'3 Model Input'!E$61=6,(AA325*G325)/T325))</f>
        <v>Blank</v>
      </c>
      <c r="AD325" s="202" t="str">
        <f t="shared" si="77"/>
        <v>Blank</v>
      </c>
      <c r="AE325" s="202" t="str">
        <f t="shared" si="78"/>
        <v>Blank</v>
      </c>
      <c r="AF325" s="217" t="str">
        <f t="shared" si="79"/>
        <v>Blank</v>
      </c>
      <c r="AG325" s="9" t="str" cm="1">
        <f t="array" ref="AG325">_xlfn.IFS(ISNUMBER(AC325), "", ISNUMBER(SEARCH("Blank", AC325)), "", ISERROR(AC325), "Bad input on tab 3")</f>
        <v/>
      </c>
    </row>
    <row r="326" spans="2:33" ht="15" customHeight="1" x14ac:dyDescent="0.75">
      <c r="B326" s="205" t="str">
        <f>'5 Driver Data'!B326</f>
        <v>0318</v>
      </c>
      <c r="C326" s="193">
        <f>'5 Driver Data'!C326</f>
        <v>0</v>
      </c>
      <c r="D326" s="192">
        <f>'5 Driver Data'!D326</f>
        <v>0</v>
      </c>
      <c r="E326" s="191">
        <f>'5 Driver Data'!E326</f>
        <v>0</v>
      </c>
      <c r="F326" s="191">
        <f>'5 Driver Data'!F326</f>
        <v>0</v>
      </c>
      <c r="G326" s="191">
        <f>'5 Driver Data'!G326</f>
        <v>0</v>
      </c>
      <c r="H326" s="191">
        <f>'5 Driver Data'!H326</f>
        <v>0</v>
      </c>
      <c r="I326" s="191">
        <f>'5 Driver Data'!I326</f>
        <v>0</v>
      </c>
      <c r="J326" s="191">
        <f>'5 Driver Data'!J326</f>
        <v>0</v>
      </c>
      <c r="K326" s="206">
        <f>'5 Driver Data'!K326</f>
        <v>0</v>
      </c>
      <c r="L326" s="1"/>
      <c r="M326" s="216" t="str">
        <f>IF(D326=0,"Blank",'3 Model Input'!E$44*'3 Model Input'!E$45)</f>
        <v>Blank</v>
      </c>
      <c r="N326" s="197" t="str">
        <f t="shared" si="70"/>
        <v>Blank</v>
      </c>
      <c r="O326" s="197" t="str">
        <f>IF(D326=0,"Blank",'3 Model Input'!E$49*(1-'3 Model Input'!E$51))</f>
        <v>Blank</v>
      </c>
      <c r="P326" s="197" t="str">
        <f t="shared" si="71"/>
        <v>Blank</v>
      </c>
      <c r="Q326" s="197" t="str">
        <f>IF(D326=0,"Blank",IF(D326="BEV",E326*(1-'3 Model Input'!E$54), E326))</f>
        <v>Blank</v>
      </c>
      <c r="R326" s="198" t="str">
        <f>IF(D326=0,"Blank",IF(D326="PHEV",F326/G326,F326*(1-'3 Model Input'!E$54)/G326))</f>
        <v>Blank</v>
      </c>
      <c r="S326" s="198" t="str">
        <f>IF(D326=0,"Blank",IF(D326="PHEV",MIN(M326,E326),MIN(M326,(E326*(1-'3 Model Input'!E$54)))))</f>
        <v>Blank</v>
      </c>
      <c r="T326" s="217" t="str">
        <f t="shared" si="72"/>
        <v>Blank</v>
      </c>
      <c r="U326" s="89"/>
      <c r="V326" s="216" t="str">
        <f>IF(D326=0,"Blank",P326*'3 Model Input'!E$50)</f>
        <v>Blank</v>
      </c>
      <c r="W326" s="197" t="str">
        <f t="shared" si="73"/>
        <v>Blank</v>
      </c>
      <c r="X326" s="197" t="str">
        <f t="shared" si="74"/>
        <v>Blank</v>
      </c>
      <c r="Y326" s="197" t="str">
        <f t="shared" si="75"/>
        <v>Blank</v>
      </c>
      <c r="Z326" s="197" t="str">
        <f t="shared" si="76"/>
        <v>Blank</v>
      </c>
      <c r="AA326" s="223" t="str" cm="1">
        <f t="array" ref="AA326">_xlfn.IFS(ISTEXT('3 Model Input'!F$70),"Missing",ISTEXT('3 Model Input'!I$70),"Missing",ISNUMBER('3 Model Input'!K$70),'3 Model Input'!K$70*P326)</f>
        <v>Missing</v>
      </c>
      <c r="AB326" s="89"/>
      <c r="AC326" s="227" t="str" cm="1">
        <f t="array" ref="AC326">IF(D326=0,"Blank",_xlfn.IFS('3 Model Input'!E$61=1,(V326*G326)/T326,'3 Model Input'!E$61=2,(W326*G326)/T326,'3 Model Input'!E$61=3,(X326*G326)/T326,'3 Model Input'!E$61=4,(Y326*G326)/T326,'3 Model Input'!E$61=5,(Z326*G326)/T326, ISTEXT('3 Model Input'!E$61),"Missing",'3 Model Input'!E$61=6,(AA326*G326)/T326))</f>
        <v>Blank</v>
      </c>
      <c r="AD326" s="202" t="str">
        <f t="shared" si="77"/>
        <v>Blank</v>
      </c>
      <c r="AE326" s="202" t="str">
        <f t="shared" si="78"/>
        <v>Blank</v>
      </c>
      <c r="AF326" s="217" t="str">
        <f t="shared" si="79"/>
        <v>Blank</v>
      </c>
      <c r="AG326" s="9" t="str" cm="1">
        <f t="array" ref="AG326">_xlfn.IFS(ISNUMBER(AC326), "", ISNUMBER(SEARCH("Blank", AC326)), "", ISERROR(AC326), "Bad input on tab 3")</f>
        <v/>
      </c>
    </row>
    <row r="327" spans="2:33" ht="15" customHeight="1" x14ac:dyDescent="0.75">
      <c r="B327" s="205" t="str">
        <f>'5 Driver Data'!B327</f>
        <v>0319</v>
      </c>
      <c r="C327" s="193">
        <f>'5 Driver Data'!C327</f>
        <v>0</v>
      </c>
      <c r="D327" s="192">
        <f>'5 Driver Data'!D327</f>
        <v>0</v>
      </c>
      <c r="E327" s="191">
        <f>'5 Driver Data'!E327</f>
        <v>0</v>
      </c>
      <c r="F327" s="191">
        <f>'5 Driver Data'!F327</f>
        <v>0</v>
      </c>
      <c r="G327" s="191">
        <f>'5 Driver Data'!G327</f>
        <v>0</v>
      </c>
      <c r="H327" s="191">
        <f>'5 Driver Data'!H327</f>
        <v>0</v>
      </c>
      <c r="I327" s="191">
        <f>'5 Driver Data'!I327</f>
        <v>0</v>
      </c>
      <c r="J327" s="191">
        <f>'5 Driver Data'!J327</f>
        <v>0</v>
      </c>
      <c r="K327" s="206">
        <f>'5 Driver Data'!K327</f>
        <v>0</v>
      </c>
      <c r="L327" s="1"/>
      <c r="M327" s="216" t="str">
        <f>IF(D327=0,"Blank",'3 Model Input'!E$44*'3 Model Input'!E$45)</f>
        <v>Blank</v>
      </c>
      <c r="N327" s="197" t="str">
        <f t="shared" si="70"/>
        <v>Blank</v>
      </c>
      <c r="O327" s="197" t="str">
        <f>IF(D327=0,"Blank",'3 Model Input'!E$49*(1-'3 Model Input'!E$51))</f>
        <v>Blank</v>
      </c>
      <c r="P327" s="197" t="str">
        <f t="shared" si="71"/>
        <v>Blank</v>
      </c>
      <c r="Q327" s="197" t="str">
        <f>IF(D327=0,"Blank",IF(D327="BEV",E327*(1-'3 Model Input'!E$54), E327))</f>
        <v>Blank</v>
      </c>
      <c r="R327" s="198" t="str">
        <f>IF(D327=0,"Blank",IF(D327="PHEV",F327/G327,F327*(1-'3 Model Input'!E$54)/G327))</f>
        <v>Blank</v>
      </c>
      <c r="S327" s="198" t="str">
        <f>IF(D327=0,"Blank",IF(D327="PHEV",MIN(M327,E327),MIN(M327,(E327*(1-'3 Model Input'!E$54)))))</f>
        <v>Blank</v>
      </c>
      <c r="T327" s="217" t="str">
        <f t="shared" si="72"/>
        <v>Blank</v>
      </c>
      <c r="U327" s="89"/>
      <c r="V327" s="216" t="str">
        <f>IF(D327=0,"Blank",P327*'3 Model Input'!E$50)</f>
        <v>Blank</v>
      </c>
      <c r="W327" s="197" t="str">
        <f t="shared" si="73"/>
        <v>Blank</v>
      </c>
      <c r="X327" s="197" t="str">
        <f t="shared" si="74"/>
        <v>Blank</v>
      </c>
      <c r="Y327" s="197" t="str">
        <f t="shared" si="75"/>
        <v>Blank</v>
      </c>
      <c r="Z327" s="197" t="str">
        <f t="shared" si="76"/>
        <v>Blank</v>
      </c>
      <c r="AA327" s="223" t="str" cm="1">
        <f t="array" ref="AA327">_xlfn.IFS(ISTEXT('3 Model Input'!F$70),"Missing",ISTEXT('3 Model Input'!I$70),"Missing",ISNUMBER('3 Model Input'!K$70),'3 Model Input'!K$70*P327)</f>
        <v>Missing</v>
      </c>
      <c r="AB327" s="89"/>
      <c r="AC327" s="227" t="str" cm="1">
        <f t="array" ref="AC327">IF(D327=0,"Blank",_xlfn.IFS('3 Model Input'!E$61=1,(V327*G327)/T327,'3 Model Input'!E$61=2,(W327*G327)/T327,'3 Model Input'!E$61=3,(X327*G327)/T327,'3 Model Input'!E$61=4,(Y327*G327)/T327,'3 Model Input'!E$61=5,(Z327*G327)/T327, ISTEXT('3 Model Input'!E$61),"Missing",'3 Model Input'!E$61=6,(AA327*G327)/T327))</f>
        <v>Blank</v>
      </c>
      <c r="AD327" s="202" t="str">
        <f t="shared" si="77"/>
        <v>Blank</v>
      </c>
      <c r="AE327" s="202" t="str">
        <f t="shared" si="78"/>
        <v>Blank</v>
      </c>
      <c r="AF327" s="217" t="str">
        <f t="shared" si="79"/>
        <v>Blank</v>
      </c>
      <c r="AG327" s="9" t="str" cm="1">
        <f t="array" ref="AG327">_xlfn.IFS(ISNUMBER(AC327), "", ISNUMBER(SEARCH("Blank", AC327)), "", ISERROR(AC327), "Bad input on tab 3")</f>
        <v/>
      </c>
    </row>
    <row r="328" spans="2:33" ht="15" customHeight="1" x14ac:dyDescent="0.75">
      <c r="B328" s="205" t="str">
        <f>'5 Driver Data'!B328</f>
        <v>0320</v>
      </c>
      <c r="C328" s="193">
        <f>'5 Driver Data'!C328</f>
        <v>0</v>
      </c>
      <c r="D328" s="192">
        <f>'5 Driver Data'!D328</f>
        <v>0</v>
      </c>
      <c r="E328" s="191">
        <f>'5 Driver Data'!E328</f>
        <v>0</v>
      </c>
      <c r="F328" s="191">
        <f>'5 Driver Data'!F328</f>
        <v>0</v>
      </c>
      <c r="G328" s="191">
        <f>'5 Driver Data'!G328</f>
        <v>0</v>
      </c>
      <c r="H328" s="191">
        <f>'5 Driver Data'!H328</f>
        <v>0</v>
      </c>
      <c r="I328" s="191">
        <f>'5 Driver Data'!I328</f>
        <v>0</v>
      </c>
      <c r="J328" s="191">
        <f>'5 Driver Data'!J328</f>
        <v>0</v>
      </c>
      <c r="K328" s="206">
        <f>'5 Driver Data'!K328</f>
        <v>0</v>
      </c>
      <c r="L328" s="1"/>
      <c r="M328" s="216" t="str">
        <f>IF(D328=0,"Blank",'3 Model Input'!E$44*'3 Model Input'!E$45)</f>
        <v>Blank</v>
      </c>
      <c r="N328" s="197" t="str">
        <f t="shared" si="70"/>
        <v>Blank</v>
      </c>
      <c r="O328" s="197" t="str">
        <f>IF(D328=0,"Blank",'3 Model Input'!E$49*(1-'3 Model Input'!E$51))</f>
        <v>Blank</v>
      </c>
      <c r="P328" s="197" t="str">
        <f t="shared" si="71"/>
        <v>Blank</v>
      </c>
      <c r="Q328" s="197" t="str">
        <f>IF(D328=0,"Blank",IF(D328="BEV",E328*(1-'3 Model Input'!E$54), E328))</f>
        <v>Blank</v>
      </c>
      <c r="R328" s="198" t="str">
        <f>IF(D328=0,"Blank",IF(D328="PHEV",F328/G328,F328*(1-'3 Model Input'!E$54)/G328))</f>
        <v>Blank</v>
      </c>
      <c r="S328" s="198" t="str">
        <f>IF(D328=0,"Blank",IF(D328="PHEV",MIN(M328,E328),MIN(M328,(E328*(1-'3 Model Input'!E$54)))))</f>
        <v>Blank</v>
      </c>
      <c r="T328" s="217" t="str">
        <f t="shared" si="72"/>
        <v>Blank</v>
      </c>
      <c r="U328" s="89"/>
      <c r="V328" s="216" t="str">
        <f>IF(D328=0,"Blank",P328*'3 Model Input'!E$50)</f>
        <v>Blank</v>
      </c>
      <c r="W328" s="197" t="str">
        <f t="shared" si="73"/>
        <v>Blank</v>
      </c>
      <c r="X328" s="197" t="str">
        <f t="shared" si="74"/>
        <v>Blank</v>
      </c>
      <c r="Y328" s="197" t="str">
        <f t="shared" si="75"/>
        <v>Blank</v>
      </c>
      <c r="Z328" s="197" t="str">
        <f t="shared" si="76"/>
        <v>Blank</v>
      </c>
      <c r="AA328" s="223" t="str" cm="1">
        <f t="array" ref="AA328">_xlfn.IFS(ISTEXT('3 Model Input'!F$70),"Missing",ISTEXT('3 Model Input'!I$70),"Missing",ISNUMBER('3 Model Input'!K$70),'3 Model Input'!K$70*P328)</f>
        <v>Missing</v>
      </c>
      <c r="AB328" s="89"/>
      <c r="AC328" s="227" t="str" cm="1">
        <f t="array" ref="AC328">IF(D328=0,"Blank",_xlfn.IFS('3 Model Input'!E$61=1,(V328*G328)/T328,'3 Model Input'!E$61=2,(W328*G328)/T328,'3 Model Input'!E$61=3,(X328*G328)/T328,'3 Model Input'!E$61=4,(Y328*G328)/T328,'3 Model Input'!E$61=5,(Z328*G328)/T328, ISTEXT('3 Model Input'!E$61),"Missing",'3 Model Input'!E$61=6,(AA328*G328)/T328))</f>
        <v>Blank</v>
      </c>
      <c r="AD328" s="202" t="str">
        <f t="shared" si="77"/>
        <v>Blank</v>
      </c>
      <c r="AE328" s="202" t="str">
        <f t="shared" si="78"/>
        <v>Blank</v>
      </c>
      <c r="AF328" s="217" t="str">
        <f t="shared" si="79"/>
        <v>Blank</v>
      </c>
      <c r="AG328" s="9" t="str" cm="1">
        <f t="array" ref="AG328">_xlfn.IFS(ISNUMBER(AC328), "", ISNUMBER(SEARCH("Blank", AC328)), "", ISERROR(AC328), "Bad input on tab 3")</f>
        <v/>
      </c>
    </row>
    <row r="329" spans="2:33" ht="15" customHeight="1" x14ac:dyDescent="0.75">
      <c r="B329" s="205" t="str">
        <f>'5 Driver Data'!B329</f>
        <v>0321</v>
      </c>
      <c r="C329" s="193">
        <f>'5 Driver Data'!C329</f>
        <v>0</v>
      </c>
      <c r="D329" s="192">
        <f>'5 Driver Data'!D329</f>
        <v>0</v>
      </c>
      <c r="E329" s="191">
        <f>'5 Driver Data'!E329</f>
        <v>0</v>
      </c>
      <c r="F329" s="191">
        <f>'5 Driver Data'!F329</f>
        <v>0</v>
      </c>
      <c r="G329" s="191">
        <f>'5 Driver Data'!G329</f>
        <v>0</v>
      </c>
      <c r="H329" s="191">
        <f>'5 Driver Data'!H329</f>
        <v>0</v>
      </c>
      <c r="I329" s="191">
        <f>'5 Driver Data'!I329</f>
        <v>0</v>
      </c>
      <c r="J329" s="191">
        <f>'5 Driver Data'!J329</f>
        <v>0</v>
      </c>
      <c r="K329" s="206">
        <f>'5 Driver Data'!K329</f>
        <v>0</v>
      </c>
      <c r="L329" s="1"/>
      <c r="M329" s="216" t="str">
        <f>IF(D329=0,"Blank",'3 Model Input'!E$44*'3 Model Input'!E$45)</f>
        <v>Blank</v>
      </c>
      <c r="N329" s="197" t="str">
        <f t="shared" si="70"/>
        <v>Blank</v>
      </c>
      <c r="O329" s="197" t="str">
        <f>IF(D329=0,"Blank",'3 Model Input'!E$49*(1-'3 Model Input'!E$51))</f>
        <v>Blank</v>
      </c>
      <c r="P329" s="197" t="str">
        <f t="shared" si="71"/>
        <v>Blank</v>
      </c>
      <c r="Q329" s="197" t="str">
        <f>IF(D329=0,"Blank",IF(D329="BEV",E329*(1-'3 Model Input'!E$54), E329))</f>
        <v>Blank</v>
      </c>
      <c r="R329" s="198" t="str">
        <f>IF(D329=0,"Blank",IF(D329="PHEV",F329/G329,F329*(1-'3 Model Input'!E$54)/G329))</f>
        <v>Blank</v>
      </c>
      <c r="S329" s="198" t="str">
        <f>IF(D329=0,"Blank",IF(D329="PHEV",MIN(M329,E329),MIN(M329,(E329*(1-'3 Model Input'!E$54)))))</f>
        <v>Blank</v>
      </c>
      <c r="T329" s="217" t="str">
        <f t="shared" si="72"/>
        <v>Blank</v>
      </c>
      <c r="U329" s="89"/>
      <c r="V329" s="216" t="str">
        <f>IF(D329=0,"Blank",P329*'3 Model Input'!E$50)</f>
        <v>Blank</v>
      </c>
      <c r="W329" s="197" t="str">
        <f t="shared" si="73"/>
        <v>Blank</v>
      </c>
      <c r="X329" s="197" t="str">
        <f t="shared" si="74"/>
        <v>Blank</v>
      </c>
      <c r="Y329" s="197" t="str">
        <f t="shared" si="75"/>
        <v>Blank</v>
      </c>
      <c r="Z329" s="197" t="str">
        <f t="shared" si="76"/>
        <v>Blank</v>
      </c>
      <c r="AA329" s="223" t="str" cm="1">
        <f t="array" ref="AA329">_xlfn.IFS(ISTEXT('3 Model Input'!F$70),"Missing",ISTEXT('3 Model Input'!I$70),"Missing",ISNUMBER('3 Model Input'!K$70),'3 Model Input'!K$70*P329)</f>
        <v>Missing</v>
      </c>
      <c r="AB329" s="89"/>
      <c r="AC329" s="227" t="str" cm="1">
        <f t="array" ref="AC329">IF(D329=0,"Blank",_xlfn.IFS('3 Model Input'!E$61=1,(V329*G329)/T329,'3 Model Input'!E$61=2,(W329*G329)/T329,'3 Model Input'!E$61=3,(X329*G329)/T329,'3 Model Input'!E$61=4,(Y329*G329)/T329,'3 Model Input'!E$61=5,(Z329*G329)/T329, ISTEXT('3 Model Input'!E$61),"Missing",'3 Model Input'!E$61=6,(AA329*G329)/T329))</f>
        <v>Blank</v>
      </c>
      <c r="AD329" s="202" t="str">
        <f t="shared" si="77"/>
        <v>Blank</v>
      </c>
      <c r="AE329" s="202" t="str">
        <f t="shared" si="78"/>
        <v>Blank</v>
      </c>
      <c r="AF329" s="217" t="str">
        <f t="shared" si="79"/>
        <v>Blank</v>
      </c>
      <c r="AG329" s="9" t="str" cm="1">
        <f t="array" ref="AG329">_xlfn.IFS(ISNUMBER(AC329), "", ISNUMBER(SEARCH("Blank", AC329)), "", ISERROR(AC329), "Bad input on tab 3")</f>
        <v/>
      </c>
    </row>
    <row r="330" spans="2:33" ht="15" customHeight="1" x14ac:dyDescent="0.75">
      <c r="B330" s="205" t="str">
        <f>'5 Driver Data'!B330</f>
        <v>0322</v>
      </c>
      <c r="C330" s="193">
        <f>'5 Driver Data'!C330</f>
        <v>0</v>
      </c>
      <c r="D330" s="192">
        <f>'5 Driver Data'!D330</f>
        <v>0</v>
      </c>
      <c r="E330" s="191">
        <f>'5 Driver Data'!E330</f>
        <v>0</v>
      </c>
      <c r="F330" s="191">
        <f>'5 Driver Data'!F330</f>
        <v>0</v>
      </c>
      <c r="G330" s="191">
        <f>'5 Driver Data'!G330</f>
        <v>0</v>
      </c>
      <c r="H330" s="191">
        <f>'5 Driver Data'!H330</f>
        <v>0</v>
      </c>
      <c r="I330" s="191">
        <f>'5 Driver Data'!I330</f>
        <v>0</v>
      </c>
      <c r="J330" s="191">
        <f>'5 Driver Data'!J330</f>
        <v>0</v>
      </c>
      <c r="K330" s="206">
        <f>'5 Driver Data'!K330</f>
        <v>0</v>
      </c>
      <c r="L330" s="1"/>
      <c r="M330" s="216" t="str">
        <f>IF(D330=0,"Blank",'3 Model Input'!E$44*'3 Model Input'!E$45)</f>
        <v>Blank</v>
      </c>
      <c r="N330" s="197" t="str">
        <f t="shared" si="70"/>
        <v>Blank</v>
      </c>
      <c r="O330" s="197" t="str">
        <f>IF(D330=0,"Blank",'3 Model Input'!E$49*(1-'3 Model Input'!E$51))</f>
        <v>Blank</v>
      </c>
      <c r="P330" s="197" t="str">
        <f t="shared" si="71"/>
        <v>Blank</v>
      </c>
      <c r="Q330" s="197" t="str">
        <f>IF(D330=0,"Blank",IF(D330="BEV",E330*(1-'3 Model Input'!E$54), E330))</f>
        <v>Blank</v>
      </c>
      <c r="R330" s="198" t="str">
        <f>IF(D330=0,"Blank",IF(D330="PHEV",F330/G330,F330*(1-'3 Model Input'!E$54)/G330))</f>
        <v>Blank</v>
      </c>
      <c r="S330" s="198" t="str">
        <f>IF(D330=0,"Blank",IF(D330="PHEV",MIN(M330,E330),MIN(M330,(E330*(1-'3 Model Input'!E$54)))))</f>
        <v>Blank</v>
      </c>
      <c r="T330" s="217" t="str">
        <f t="shared" si="72"/>
        <v>Blank</v>
      </c>
      <c r="U330" s="89"/>
      <c r="V330" s="216" t="str">
        <f>IF(D330=0,"Blank",P330*'3 Model Input'!E$50)</f>
        <v>Blank</v>
      </c>
      <c r="W330" s="197" t="str">
        <f t="shared" si="73"/>
        <v>Blank</v>
      </c>
      <c r="X330" s="197" t="str">
        <f t="shared" si="74"/>
        <v>Blank</v>
      </c>
      <c r="Y330" s="197" t="str">
        <f t="shared" si="75"/>
        <v>Blank</v>
      </c>
      <c r="Z330" s="197" t="str">
        <f t="shared" si="76"/>
        <v>Blank</v>
      </c>
      <c r="AA330" s="223" t="str" cm="1">
        <f t="array" ref="AA330">_xlfn.IFS(ISTEXT('3 Model Input'!F$70),"Missing",ISTEXT('3 Model Input'!I$70),"Missing",ISNUMBER('3 Model Input'!K$70),'3 Model Input'!K$70*P330)</f>
        <v>Missing</v>
      </c>
      <c r="AB330" s="89"/>
      <c r="AC330" s="227" t="str" cm="1">
        <f t="array" ref="AC330">IF(D330=0,"Blank",_xlfn.IFS('3 Model Input'!E$61=1,(V330*G330)/T330,'3 Model Input'!E$61=2,(W330*G330)/T330,'3 Model Input'!E$61=3,(X330*G330)/T330,'3 Model Input'!E$61=4,(Y330*G330)/T330,'3 Model Input'!E$61=5,(Z330*G330)/T330, ISTEXT('3 Model Input'!E$61),"Missing",'3 Model Input'!E$61=6,(AA330*G330)/T330))</f>
        <v>Blank</v>
      </c>
      <c r="AD330" s="202" t="str">
        <f t="shared" si="77"/>
        <v>Blank</v>
      </c>
      <c r="AE330" s="202" t="str">
        <f t="shared" si="78"/>
        <v>Blank</v>
      </c>
      <c r="AF330" s="217" t="str">
        <f t="shared" si="79"/>
        <v>Blank</v>
      </c>
      <c r="AG330" s="9" t="str" cm="1">
        <f t="array" ref="AG330">_xlfn.IFS(ISNUMBER(AC330), "", ISNUMBER(SEARCH("Blank", AC330)), "", ISERROR(AC330), "Bad input on tab 3")</f>
        <v/>
      </c>
    </row>
    <row r="331" spans="2:33" ht="15" customHeight="1" x14ac:dyDescent="0.75">
      <c r="B331" s="205" t="str">
        <f>'5 Driver Data'!B331</f>
        <v>0323</v>
      </c>
      <c r="C331" s="193">
        <f>'5 Driver Data'!C331</f>
        <v>0</v>
      </c>
      <c r="D331" s="192">
        <f>'5 Driver Data'!D331</f>
        <v>0</v>
      </c>
      <c r="E331" s="191">
        <f>'5 Driver Data'!E331</f>
        <v>0</v>
      </c>
      <c r="F331" s="191">
        <f>'5 Driver Data'!F331</f>
        <v>0</v>
      </c>
      <c r="G331" s="191">
        <f>'5 Driver Data'!G331</f>
        <v>0</v>
      </c>
      <c r="H331" s="191">
        <f>'5 Driver Data'!H331</f>
        <v>0</v>
      </c>
      <c r="I331" s="191">
        <f>'5 Driver Data'!I331</f>
        <v>0</v>
      </c>
      <c r="J331" s="191">
        <f>'5 Driver Data'!J331</f>
        <v>0</v>
      </c>
      <c r="K331" s="206">
        <f>'5 Driver Data'!K331</f>
        <v>0</v>
      </c>
      <c r="L331" s="1"/>
      <c r="M331" s="216" t="str">
        <f>IF(D331=0,"Blank",'3 Model Input'!E$44*'3 Model Input'!E$45)</f>
        <v>Blank</v>
      </c>
      <c r="N331" s="197" t="str">
        <f t="shared" si="70"/>
        <v>Blank</v>
      </c>
      <c r="O331" s="197" t="str">
        <f>IF(D331=0,"Blank",'3 Model Input'!E$49*(1-'3 Model Input'!E$51))</f>
        <v>Blank</v>
      </c>
      <c r="P331" s="197" t="str">
        <f t="shared" si="71"/>
        <v>Blank</v>
      </c>
      <c r="Q331" s="197" t="str">
        <f>IF(D331=0,"Blank",IF(D331="BEV",E331*(1-'3 Model Input'!E$54), E331))</f>
        <v>Blank</v>
      </c>
      <c r="R331" s="198" t="str">
        <f>IF(D331=0,"Blank",IF(D331="PHEV",F331/G331,F331*(1-'3 Model Input'!E$54)/G331))</f>
        <v>Blank</v>
      </c>
      <c r="S331" s="198" t="str">
        <f>IF(D331=0,"Blank",IF(D331="PHEV",MIN(M331,E331),MIN(M331,(E331*(1-'3 Model Input'!E$54)))))</f>
        <v>Blank</v>
      </c>
      <c r="T331" s="217" t="str">
        <f t="shared" si="72"/>
        <v>Blank</v>
      </c>
      <c r="U331" s="89"/>
      <c r="V331" s="216" t="str">
        <f>IF(D331=0,"Blank",P331*'3 Model Input'!E$50)</f>
        <v>Blank</v>
      </c>
      <c r="W331" s="197" t="str">
        <f t="shared" si="73"/>
        <v>Blank</v>
      </c>
      <c r="X331" s="197" t="str">
        <f t="shared" si="74"/>
        <v>Blank</v>
      </c>
      <c r="Y331" s="197" t="str">
        <f t="shared" si="75"/>
        <v>Blank</v>
      </c>
      <c r="Z331" s="197" t="str">
        <f t="shared" si="76"/>
        <v>Blank</v>
      </c>
      <c r="AA331" s="223" t="str" cm="1">
        <f t="array" ref="AA331">_xlfn.IFS(ISTEXT('3 Model Input'!F$70),"Missing",ISTEXT('3 Model Input'!I$70),"Missing",ISNUMBER('3 Model Input'!K$70),'3 Model Input'!K$70*P331)</f>
        <v>Missing</v>
      </c>
      <c r="AB331" s="89"/>
      <c r="AC331" s="227" t="str" cm="1">
        <f t="array" ref="AC331">IF(D331=0,"Blank",_xlfn.IFS('3 Model Input'!E$61=1,(V331*G331)/T331,'3 Model Input'!E$61=2,(W331*G331)/T331,'3 Model Input'!E$61=3,(X331*G331)/T331,'3 Model Input'!E$61=4,(Y331*G331)/T331,'3 Model Input'!E$61=5,(Z331*G331)/T331, ISTEXT('3 Model Input'!E$61),"Missing",'3 Model Input'!E$61=6,(AA331*G331)/T331))</f>
        <v>Blank</v>
      </c>
      <c r="AD331" s="202" t="str">
        <f t="shared" si="77"/>
        <v>Blank</v>
      </c>
      <c r="AE331" s="202" t="str">
        <f t="shared" si="78"/>
        <v>Blank</v>
      </c>
      <c r="AF331" s="217" t="str">
        <f t="shared" si="79"/>
        <v>Blank</v>
      </c>
      <c r="AG331" s="9" t="str" cm="1">
        <f t="array" ref="AG331">_xlfn.IFS(ISNUMBER(AC331), "", ISNUMBER(SEARCH("Blank", AC331)), "", ISERROR(AC331), "Bad input on tab 3")</f>
        <v/>
      </c>
    </row>
    <row r="332" spans="2:33" ht="15" customHeight="1" x14ac:dyDescent="0.75">
      <c r="B332" s="205" t="str">
        <f>'5 Driver Data'!B332</f>
        <v>0324</v>
      </c>
      <c r="C332" s="193">
        <f>'5 Driver Data'!C332</f>
        <v>0</v>
      </c>
      <c r="D332" s="192">
        <f>'5 Driver Data'!D332</f>
        <v>0</v>
      </c>
      <c r="E332" s="191">
        <f>'5 Driver Data'!E332</f>
        <v>0</v>
      </c>
      <c r="F332" s="191">
        <f>'5 Driver Data'!F332</f>
        <v>0</v>
      </c>
      <c r="G332" s="191">
        <f>'5 Driver Data'!G332</f>
        <v>0</v>
      </c>
      <c r="H332" s="191">
        <f>'5 Driver Data'!H332</f>
        <v>0</v>
      </c>
      <c r="I332" s="191">
        <f>'5 Driver Data'!I332</f>
        <v>0</v>
      </c>
      <c r="J332" s="191">
        <f>'5 Driver Data'!J332</f>
        <v>0</v>
      </c>
      <c r="K332" s="206">
        <f>'5 Driver Data'!K332</f>
        <v>0</v>
      </c>
      <c r="L332" s="1"/>
      <c r="M332" s="216" t="str">
        <f>IF(D332=0,"Blank",'3 Model Input'!E$44*'3 Model Input'!E$45)</f>
        <v>Blank</v>
      </c>
      <c r="N332" s="197" t="str">
        <f t="shared" si="70"/>
        <v>Blank</v>
      </c>
      <c r="O332" s="197" t="str">
        <f>IF(D332=0,"Blank",'3 Model Input'!E$49*(1-'3 Model Input'!E$51))</f>
        <v>Blank</v>
      </c>
      <c r="P332" s="197" t="str">
        <f t="shared" si="71"/>
        <v>Blank</v>
      </c>
      <c r="Q332" s="197" t="str">
        <f>IF(D332=0,"Blank",IF(D332="BEV",E332*(1-'3 Model Input'!E$54), E332))</f>
        <v>Blank</v>
      </c>
      <c r="R332" s="198" t="str">
        <f>IF(D332=0,"Blank",IF(D332="PHEV",F332/G332,F332*(1-'3 Model Input'!E$54)/G332))</f>
        <v>Blank</v>
      </c>
      <c r="S332" s="198" t="str">
        <f>IF(D332=0,"Blank",IF(D332="PHEV",MIN(M332,E332),MIN(M332,(E332*(1-'3 Model Input'!E$54)))))</f>
        <v>Blank</v>
      </c>
      <c r="T332" s="217" t="str">
        <f t="shared" si="72"/>
        <v>Blank</v>
      </c>
      <c r="U332" s="89"/>
      <c r="V332" s="216" t="str">
        <f>IF(D332=0,"Blank",P332*'3 Model Input'!E$50)</f>
        <v>Blank</v>
      </c>
      <c r="W332" s="197" t="str">
        <f t="shared" si="73"/>
        <v>Blank</v>
      </c>
      <c r="X332" s="197" t="str">
        <f t="shared" si="74"/>
        <v>Blank</v>
      </c>
      <c r="Y332" s="197" t="str">
        <f t="shared" si="75"/>
        <v>Blank</v>
      </c>
      <c r="Z332" s="197" t="str">
        <f t="shared" si="76"/>
        <v>Blank</v>
      </c>
      <c r="AA332" s="223" t="str" cm="1">
        <f t="array" ref="AA332">_xlfn.IFS(ISTEXT('3 Model Input'!F$70),"Missing",ISTEXT('3 Model Input'!I$70),"Missing",ISNUMBER('3 Model Input'!K$70),'3 Model Input'!K$70*P332)</f>
        <v>Missing</v>
      </c>
      <c r="AB332" s="89"/>
      <c r="AC332" s="227" t="str" cm="1">
        <f t="array" ref="AC332">IF(D332=0,"Blank",_xlfn.IFS('3 Model Input'!E$61=1,(V332*G332)/T332,'3 Model Input'!E$61=2,(W332*G332)/T332,'3 Model Input'!E$61=3,(X332*G332)/T332,'3 Model Input'!E$61=4,(Y332*G332)/T332,'3 Model Input'!E$61=5,(Z332*G332)/T332, ISTEXT('3 Model Input'!E$61),"Missing",'3 Model Input'!E$61=6,(AA332*G332)/T332))</f>
        <v>Blank</v>
      </c>
      <c r="AD332" s="202" t="str">
        <f t="shared" si="77"/>
        <v>Blank</v>
      </c>
      <c r="AE332" s="202" t="str">
        <f t="shared" si="78"/>
        <v>Blank</v>
      </c>
      <c r="AF332" s="217" t="str">
        <f t="shared" si="79"/>
        <v>Blank</v>
      </c>
      <c r="AG332" s="9" t="str" cm="1">
        <f t="array" ref="AG332">_xlfn.IFS(ISNUMBER(AC332), "", ISNUMBER(SEARCH("Blank", AC332)), "", ISERROR(AC332), "Bad input on tab 3")</f>
        <v/>
      </c>
    </row>
    <row r="333" spans="2:33" ht="15" customHeight="1" x14ac:dyDescent="0.75">
      <c r="B333" s="205" t="str">
        <f>'5 Driver Data'!B333</f>
        <v>0325</v>
      </c>
      <c r="C333" s="193">
        <f>'5 Driver Data'!C333</f>
        <v>0</v>
      </c>
      <c r="D333" s="192">
        <f>'5 Driver Data'!D333</f>
        <v>0</v>
      </c>
      <c r="E333" s="191">
        <f>'5 Driver Data'!E333</f>
        <v>0</v>
      </c>
      <c r="F333" s="191">
        <f>'5 Driver Data'!F333</f>
        <v>0</v>
      </c>
      <c r="G333" s="191">
        <f>'5 Driver Data'!G333</f>
        <v>0</v>
      </c>
      <c r="H333" s="191">
        <f>'5 Driver Data'!H333</f>
        <v>0</v>
      </c>
      <c r="I333" s="191">
        <f>'5 Driver Data'!I333</f>
        <v>0</v>
      </c>
      <c r="J333" s="191">
        <f>'5 Driver Data'!J333</f>
        <v>0</v>
      </c>
      <c r="K333" s="206">
        <f>'5 Driver Data'!K333</f>
        <v>0</v>
      </c>
      <c r="L333" s="1"/>
      <c r="M333" s="216" t="str">
        <f>IF(D333=0,"Blank",'3 Model Input'!E$44*'3 Model Input'!E$45)</f>
        <v>Blank</v>
      </c>
      <c r="N333" s="197" t="str">
        <f t="shared" si="70"/>
        <v>Blank</v>
      </c>
      <c r="O333" s="197" t="str">
        <f>IF(D333=0,"Blank",'3 Model Input'!E$49*(1-'3 Model Input'!E$51))</f>
        <v>Blank</v>
      </c>
      <c r="P333" s="197" t="str">
        <f t="shared" si="71"/>
        <v>Blank</v>
      </c>
      <c r="Q333" s="197" t="str">
        <f>IF(D333=0,"Blank",IF(D333="BEV",E333*(1-'3 Model Input'!E$54), E333))</f>
        <v>Blank</v>
      </c>
      <c r="R333" s="198" t="str">
        <f>IF(D333=0,"Blank",IF(D333="PHEV",F333/G333,F333*(1-'3 Model Input'!E$54)/G333))</f>
        <v>Blank</v>
      </c>
      <c r="S333" s="198" t="str">
        <f>IF(D333=0,"Blank",IF(D333="PHEV",MIN(M333,E333),MIN(M333,(E333*(1-'3 Model Input'!E$54)))))</f>
        <v>Blank</v>
      </c>
      <c r="T333" s="217" t="str">
        <f t="shared" si="72"/>
        <v>Blank</v>
      </c>
      <c r="U333" s="89"/>
      <c r="V333" s="216" t="str">
        <f>IF(D333=0,"Blank",P333*'3 Model Input'!E$50)</f>
        <v>Blank</v>
      </c>
      <c r="W333" s="197" t="str">
        <f t="shared" si="73"/>
        <v>Blank</v>
      </c>
      <c r="X333" s="197" t="str">
        <f t="shared" si="74"/>
        <v>Blank</v>
      </c>
      <c r="Y333" s="197" t="str">
        <f t="shared" si="75"/>
        <v>Blank</v>
      </c>
      <c r="Z333" s="197" t="str">
        <f t="shared" si="76"/>
        <v>Blank</v>
      </c>
      <c r="AA333" s="223" t="str" cm="1">
        <f t="array" ref="AA333">_xlfn.IFS(ISTEXT('3 Model Input'!F$70),"Missing",ISTEXT('3 Model Input'!I$70),"Missing",ISNUMBER('3 Model Input'!K$70),'3 Model Input'!K$70*P333)</f>
        <v>Missing</v>
      </c>
      <c r="AB333" s="89"/>
      <c r="AC333" s="227" t="str" cm="1">
        <f t="array" ref="AC333">IF(D333=0,"Blank",_xlfn.IFS('3 Model Input'!E$61=1,(V333*G333)/T333,'3 Model Input'!E$61=2,(W333*G333)/T333,'3 Model Input'!E$61=3,(X333*G333)/T333,'3 Model Input'!E$61=4,(Y333*G333)/T333,'3 Model Input'!E$61=5,(Z333*G333)/T333, ISTEXT('3 Model Input'!E$61),"Missing",'3 Model Input'!E$61=6,(AA333*G333)/T333))</f>
        <v>Blank</v>
      </c>
      <c r="AD333" s="202" t="str">
        <f t="shared" si="77"/>
        <v>Blank</v>
      </c>
      <c r="AE333" s="202" t="str">
        <f t="shared" si="78"/>
        <v>Blank</v>
      </c>
      <c r="AF333" s="217" t="str">
        <f t="shared" si="79"/>
        <v>Blank</v>
      </c>
      <c r="AG333" s="9" t="str" cm="1">
        <f t="array" ref="AG333">_xlfn.IFS(ISNUMBER(AC333), "", ISNUMBER(SEARCH("Blank", AC333)), "", ISERROR(AC333), "Bad input on tab 3")</f>
        <v/>
      </c>
    </row>
    <row r="334" spans="2:33" ht="15" customHeight="1" x14ac:dyDescent="0.75">
      <c r="B334" s="205" t="str">
        <f>'5 Driver Data'!B334</f>
        <v>0326</v>
      </c>
      <c r="C334" s="193">
        <f>'5 Driver Data'!C334</f>
        <v>0</v>
      </c>
      <c r="D334" s="192">
        <f>'5 Driver Data'!D334</f>
        <v>0</v>
      </c>
      <c r="E334" s="191">
        <f>'5 Driver Data'!E334</f>
        <v>0</v>
      </c>
      <c r="F334" s="191">
        <f>'5 Driver Data'!F334</f>
        <v>0</v>
      </c>
      <c r="G334" s="191">
        <f>'5 Driver Data'!G334</f>
        <v>0</v>
      </c>
      <c r="H334" s="191">
        <f>'5 Driver Data'!H334</f>
        <v>0</v>
      </c>
      <c r="I334" s="191">
        <f>'5 Driver Data'!I334</f>
        <v>0</v>
      </c>
      <c r="J334" s="191">
        <f>'5 Driver Data'!J334</f>
        <v>0</v>
      </c>
      <c r="K334" s="206">
        <f>'5 Driver Data'!K334</f>
        <v>0</v>
      </c>
      <c r="L334" s="1"/>
      <c r="M334" s="216" t="str">
        <f>IF(D334=0,"Blank",'3 Model Input'!E$44*'3 Model Input'!E$45)</f>
        <v>Blank</v>
      </c>
      <c r="N334" s="197" t="str">
        <f t="shared" si="70"/>
        <v>Blank</v>
      </c>
      <c r="O334" s="197" t="str">
        <f>IF(D334=0,"Blank",'3 Model Input'!E$49*(1-'3 Model Input'!E$51))</f>
        <v>Blank</v>
      </c>
      <c r="P334" s="197" t="str">
        <f t="shared" si="71"/>
        <v>Blank</v>
      </c>
      <c r="Q334" s="197" t="str">
        <f>IF(D334=0,"Blank",IF(D334="BEV",E334*(1-'3 Model Input'!E$54), E334))</f>
        <v>Blank</v>
      </c>
      <c r="R334" s="198" t="str">
        <f>IF(D334=0,"Blank",IF(D334="PHEV",F334/G334,F334*(1-'3 Model Input'!E$54)/G334))</f>
        <v>Blank</v>
      </c>
      <c r="S334" s="198" t="str">
        <f>IF(D334=0,"Blank",IF(D334="PHEV",MIN(M334,E334),MIN(M334,(E334*(1-'3 Model Input'!E$54)))))</f>
        <v>Blank</v>
      </c>
      <c r="T334" s="217" t="str">
        <f t="shared" si="72"/>
        <v>Blank</v>
      </c>
      <c r="U334" s="89"/>
      <c r="V334" s="216" t="str">
        <f>IF(D334=0,"Blank",P334*'3 Model Input'!E$50)</f>
        <v>Blank</v>
      </c>
      <c r="W334" s="197" t="str">
        <f t="shared" si="73"/>
        <v>Blank</v>
      </c>
      <c r="X334" s="197" t="str">
        <f t="shared" si="74"/>
        <v>Blank</v>
      </c>
      <c r="Y334" s="197" t="str">
        <f t="shared" si="75"/>
        <v>Blank</v>
      </c>
      <c r="Z334" s="197" t="str">
        <f t="shared" si="76"/>
        <v>Blank</v>
      </c>
      <c r="AA334" s="223" t="str" cm="1">
        <f t="array" ref="AA334">_xlfn.IFS(ISTEXT('3 Model Input'!F$70),"Missing",ISTEXT('3 Model Input'!I$70),"Missing",ISNUMBER('3 Model Input'!K$70),'3 Model Input'!K$70*P334)</f>
        <v>Missing</v>
      </c>
      <c r="AB334" s="89"/>
      <c r="AC334" s="227" t="str" cm="1">
        <f t="array" ref="AC334">IF(D334=0,"Blank",_xlfn.IFS('3 Model Input'!E$61=1,(V334*G334)/T334,'3 Model Input'!E$61=2,(W334*G334)/T334,'3 Model Input'!E$61=3,(X334*G334)/T334,'3 Model Input'!E$61=4,(Y334*G334)/T334,'3 Model Input'!E$61=5,(Z334*G334)/T334, ISTEXT('3 Model Input'!E$61),"Missing",'3 Model Input'!E$61=6,(AA334*G334)/T334))</f>
        <v>Blank</v>
      </c>
      <c r="AD334" s="202" t="str">
        <f t="shared" si="77"/>
        <v>Blank</v>
      </c>
      <c r="AE334" s="202" t="str">
        <f t="shared" si="78"/>
        <v>Blank</v>
      </c>
      <c r="AF334" s="217" t="str">
        <f t="shared" si="79"/>
        <v>Blank</v>
      </c>
      <c r="AG334" s="9" t="str" cm="1">
        <f t="array" ref="AG334">_xlfn.IFS(ISNUMBER(AC334), "", ISNUMBER(SEARCH("Blank", AC334)), "", ISERROR(AC334), "Bad input on tab 3")</f>
        <v/>
      </c>
    </row>
    <row r="335" spans="2:33" ht="15" customHeight="1" x14ac:dyDescent="0.75">
      <c r="B335" s="205" t="str">
        <f>'5 Driver Data'!B335</f>
        <v>0327</v>
      </c>
      <c r="C335" s="193">
        <f>'5 Driver Data'!C335</f>
        <v>0</v>
      </c>
      <c r="D335" s="192">
        <f>'5 Driver Data'!D335</f>
        <v>0</v>
      </c>
      <c r="E335" s="191">
        <f>'5 Driver Data'!E335</f>
        <v>0</v>
      </c>
      <c r="F335" s="191">
        <f>'5 Driver Data'!F335</f>
        <v>0</v>
      </c>
      <c r="G335" s="191">
        <f>'5 Driver Data'!G335</f>
        <v>0</v>
      </c>
      <c r="H335" s="191">
        <f>'5 Driver Data'!H335</f>
        <v>0</v>
      </c>
      <c r="I335" s="191">
        <f>'5 Driver Data'!I335</f>
        <v>0</v>
      </c>
      <c r="J335" s="191">
        <f>'5 Driver Data'!J335</f>
        <v>0</v>
      </c>
      <c r="K335" s="206">
        <f>'5 Driver Data'!K335</f>
        <v>0</v>
      </c>
      <c r="L335" s="1"/>
      <c r="M335" s="216" t="str">
        <f>IF(D335=0,"Blank",'3 Model Input'!E$44*'3 Model Input'!E$45)</f>
        <v>Blank</v>
      </c>
      <c r="N335" s="197" t="str">
        <f t="shared" si="70"/>
        <v>Blank</v>
      </c>
      <c r="O335" s="197" t="str">
        <f>IF(D335=0,"Blank",'3 Model Input'!E$49*(1-'3 Model Input'!E$51))</f>
        <v>Blank</v>
      </c>
      <c r="P335" s="197" t="str">
        <f t="shared" si="71"/>
        <v>Blank</v>
      </c>
      <c r="Q335" s="197" t="str">
        <f>IF(D335=0,"Blank",IF(D335="BEV",E335*(1-'3 Model Input'!E$54), E335))</f>
        <v>Blank</v>
      </c>
      <c r="R335" s="198" t="str">
        <f>IF(D335=0,"Blank",IF(D335="PHEV",F335/G335,F335*(1-'3 Model Input'!E$54)/G335))</f>
        <v>Blank</v>
      </c>
      <c r="S335" s="198" t="str">
        <f>IF(D335=0,"Blank",IF(D335="PHEV",MIN(M335,E335),MIN(M335,(E335*(1-'3 Model Input'!E$54)))))</f>
        <v>Blank</v>
      </c>
      <c r="T335" s="217" t="str">
        <f t="shared" si="72"/>
        <v>Blank</v>
      </c>
      <c r="U335" s="89"/>
      <c r="V335" s="216" t="str">
        <f>IF(D335=0,"Blank",P335*'3 Model Input'!E$50)</f>
        <v>Blank</v>
      </c>
      <c r="W335" s="197" t="str">
        <f t="shared" si="73"/>
        <v>Blank</v>
      </c>
      <c r="X335" s="197" t="str">
        <f t="shared" si="74"/>
        <v>Blank</v>
      </c>
      <c r="Y335" s="197" t="str">
        <f t="shared" si="75"/>
        <v>Blank</v>
      </c>
      <c r="Z335" s="197" t="str">
        <f t="shared" si="76"/>
        <v>Blank</v>
      </c>
      <c r="AA335" s="223" t="str" cm="1">
        <f t="array" ref="AA335">_xlfn.IFS(ISTEXT('3 Model Input'!F$70),"Missing",ISTEXT('3 Model Input'!I$70),"Missing",ISNUMBER('3 Model Input'!K$70),'3 Model Input'!K$70*P335)</f>
        <v>Missing</v>
      </c>
      <c r="AB335" s="89"/>
      <c r="AC335" s="227" t="str" cm="1">
        <f t="array" ref="AC335">IF(D335=0,"Blank",_xlfn.IFS('3 Model Input'!E$61=1,(V335*G335)/T335,'3 Model Input'!E$61=2,(W335*G335)/T335,'3 Model Input'!E$61=3,(X335*G335)/T335,'3 Model Input'!E$61=4,(Y335*G335)/T335,'3 Model Input'!E$61=5,(Z335*G335)/T335, ISTEXT('3 Model Input'!E$61),"Missing",'3 Model Input'!E$61=6,(AA335*G335)/T335))</f>
        <v>Blank</v>
      </c>
      <c r="AD335" s="202" t="str">
        <f t="shared" si="77"/>
        <v>Blank</v>
      </c>
      <c r="AE335" s="202" t="str">
        <f t="shared" si="78"/>
        <v>Blank</v>
      </c>
      <c r="AF335" s="217" t="str">
        <f t="shared" si="79"/>
        <v>Blank</v>
      </c>
      <c r="AG335" s="9" t="str" cm="1">
        <f t="array" ref="AG335">_xlfn.IFS(ISNUMBER(AC335), "", ISNUMBER(SEARCH("Blank", AC335)), "", ISERROR(AC335), "Bad input on tab 3")</f>
        <v/>
      </c>
    </row>
    <row r="336" spans="2:33" ht="15" customHeight="1" x14ac:dyDescent="0.75">
      <c r="B336" s="205" t="str">
        <f>'5 Driver Data'!B336</f>
        <v>0328</v>
      </c>
      <c r="C336" s="193">
        <f>'5 Driver Data'!C336</f>
        <v>0</v>
      </c>
      <c r="D336" s="192">
        <f>'5 Driver Data'!D336</f>
        <v>0</v>
      </c>
      <c r="E336" s="191">
        <f>'5 Driver Data'!E336</f>
        <v>0</v>
      </c>
      <c r="F336" s="191">
        <f>'5 Driver Data'!F336</f>
        <v>0</v>
      </c>
      <c r="G336" s="191">
        <f>'5 Driver Data'!G336</f>
        <v>0</v>
      </c>
      <c r="H336" s="191">
        <f>'5 Driver Data'!H336</f>
        <v>0</v>
      </c>
      <c r="I336" s="191">
        <f>'5 Driver Data'!I336</f>
        <v>0</v>
      </c>
      <c r="J336" s="191">
        <f>'5 Driver Data'!J336</f>
        <v>0</v>
      </c>
      <c r="K336" s="206">
        <f>'5 Driver Data'!K336</f>
        <v>0</v>
      </c>
      <c r="L336" s="1"/>
      <c r="M336" s="216" t="str">
        <f>IF(D336=0,"Blank",'3 Model Input'!E$44*'3 Model Input'!E$45)</f>
        <v>Blank</v>
      </c>
      <c r="N336" s="197" t="str">
        <f t="shared" si="70"/>
        <v>Blank</v>
      </c>
      <c r="O336" s="197" t="str">
        <f>IF(D336=0,"Blank",'3 Model Input'!E$49*(1-'3 Model Input'!E$51))</f>
        <v>Blank</v>
      </c>
      <c r="P336" s="197" t="str">
        <f t="shared" si="71"/>
        <v>Blank</v>
      </c>
      <c r="Q336" s="197" t="str">
        <f>IF(D336=0,"Blank",IF(D336="BEV",E336*(1-'3 Model Input'!E$54), E336))</f>
        <v>Blank</v>
      </c>
      <c r="R336" s="198" t="str">
        <f>IF(D336=0,"Blank",IF(D336="PHEV",F336/G336,F336*(1-'3 Model Input'!E$54)/G336))</f>
        <v>Blank</v>
      </c>
      <c r="S336" s="198" t="str">
        <f>IF(D336=0,"Blank",IF(D336="PHEV",MIN(M336,E336),MIN(M336,(E336*(1-'3 Model Input'!E$54)))))</f>
        <v>Blank</v>
      </c>
      <c r="T336" s="217" t="str">
        <f t="shared" si="72"/>
        <v>Blank</v>
      </c>
      <c r="U336" s="89"/>
      <c r="V336" s="216" t="str">
        <f>IF(D336=0,"Blank",P336*'3 Model Input'!E$50)</f>
        <v>Blank</v>
      </c>
      <c r="W336" s="197" t="str">
        <f t="shared" si="73"/>
        <v>Blank</v>
      </c>
      <c r="X336" s="197" t="str">
        <f t="shared" si="74"/>
        <v>Blank</v>
      </c>
      <c r="Y336" s="197" t="str">
        <f t="shared" si="75"/>
        <v>Blank</v>
      </c>
      <c r="Z336" s="197" t="str">
        <f t="shared" si="76"/>
        <v>Blank</v>
      </c>
      <c r="AA336" s="223" t="str" cm="1">
        <f t="array" ref="AA336">_xlfn.IFS(ISTEXT('3 Model Input'!F$70),"Missing",ISTEXT('3 Model Input'!I$70),"Missing",ISNUMBER('3 Model Input'!K$70),'3 Model Input'!K$70*P336)</f>
        <v>Missing</v>
      </c>
      <c r="AB336" s="89"/>
      <c r="AC336" s="227" t="str" cm="1">
        <f t="array" ref="AC336">IF(D336=0,"Blank",_xlfn.IFS('3 Model Input'!E$61=1,(V336*G336)/T336,'3 Model Input'!E$61=2,(W336*G336)/T336,'3 Model Input'!E$61=3,(X336*G336)/T336,'3 Model Input'!E$61=4,(Y336*G336)/T336,'3 Model Input'!E$61=5,(Z336*G336)/T336, ISTEXT('3 Model Input'!E$61),"Missing",'3 Model Input'!E$61=6,(AA336*G336)/T336))</f>
        <v>Blank</v>
      </c>
      <c r="AD336" s="202" t="str">
        <f t="shared" si="77"/>
        <v>Blank</v>
      </c>
      <c r="AE336" s="202" t="str">
        <f t="shared" si="78"/>
        <v>Blank</v>
      </c>
      <c r="AF336" s="217" t="str">
        <f t="shared" si="79"/>
        <v>Blank</v>
      </c>
      <c r="AG336" s="9" t="str" cm="1">
        <f t="array" ref="AG336">_xlfn.IFS(ISNUMBER(AC336), "", ISNUMBER(SEARCH("Blank", AC336)), "", ISERROR(AC336), "Bad input on tab 3")</f>
        <v/>
      </c>
    </row>
    <row r="337" spans="2:33" ht="15" customHeight="1" x14ac:dyDescent="0.75">
      <c r="B337" s="205" t="str">
        <f>'5 Driver Data'!B337</f>
        <v>0329</v>
      </c>
      <c r="C337" s="193">
        <f>'5 Driver Data'!C337</f>
        <v>0</v>
      </c>
      <c r="D337" s="192">
        <f>'5 Driver Data'!D337</f>
        <v>0</v>
      </c>
      <c r="E337" s="191">
        <f>'5 Driver Data'!E337</f>
        <v>0</v>
      </c>
      <c r="F337" s="191">
        <f>'5 Driver Data'!F337</f>
        <v>0</v>
      </c>
      <c r="G337" s="191">
        <f>'5 Driver Data'!G337</f>
        <v>0</v>
      </c>
      <c r="H337" s="191">
        <f>'5 Driver Data'!H337</f>
        <v>0</v>
      </c>
      <c r="I337" s="191">
        <f>'5 Driver Data'!I337</f>
        <v>0</v>
      </c>
      <c r="J337" s="191">
        <f>'5 Driver Data'!J337</f>
        <v>0</v>
      </c>
      <c r="K337" s="206">
        <f>'5 Driver Data'!K337</f>
        <v>0</v>
      </c>
      <c r="L337" s="1"/>
      <c r="M337" s="216" t="str">
        <f>IF(D337=0,"Blank",'3 Model Input'!E$44*'3 Model Input'!E$45)</f>
        <v>Blank</v>
      </c>
      <c r="N337" s="197" t="str">
        <f t="shared" si="70"/>
        <v>Blank</v>
      </c>
      <c r="O337" s="197" t="str">
        <f>IF(D337=0,"Blank",'3 Model Input'!E$49*(1-'3 Model Input'!E$51))</f>
        <v>Blank</v>
      </c>
      <c r="P337" s="197" t="str">
        <f t="shared" si="71"/>
        <v>Blank</v>
      </c>
      <c r="Q337" s="197" t="str">
        <f>IF(D337=0,"Blank",IF(D337="BEV",E337*(1-'3 Model Input'!E$54), E337))</f>
        <v>Blank</v>
      </c>
      <c r="R337" s="198" t="str">
        <f>IF(D337=0,"Blank",IF(D337="PHEV",F337/G337,F337*(1-'3 Model Input'!E$54)/G337))</f>
        <v>Blank</v>
      </c>
      <c r="S337" s="198" t="str">
        <f>IF(D337=0,"Blank",IF(D337="PHEV",MIN(M337,E337),MIN(M337,(E337*(1-'3 Model Input'!E$54)))))</f>
        <v>Blank</v>
      </c>
      <c r="T337" s="217" t="str">
        <f t="shared" si="72"/>
        <v>Blank</v>
      </c>
      <c r="U337" s="89"/>
      <c r="V337" s="216" t="str">
        <f>IF(D337=0,"Blank",P337*'3 Model Input'!E$50)</f>
        <v>Blank</v>
      </c>
      <c r="W337" s="197" t="str">
        <f t="shared" si="73"/>
        <v>Blank</v>
      </c>
      <c r="X337" s="197" t="str">
        <f t="shared" si="74"/>
        <v>Blank</v>
      </c>
      <c r="Y337" s="197" t="str">
        <f t="shared" si="75"/>
        <v>Blank</v>
      </c>
      <c r="Z337" s="197" t="str">
        <f t="shared" si="76"/>
        <v>Blank</v>
      </c>
      <c r="AA337" s="223" t="str" cm="1">
        <f t="array" ref="AA337">_xlfn.IFS(ISTEXT('3 Model Input'!F$70),"Missing",ISTEXT('3 Model Input'!I$70),"Missing",ISNUMBER('3 Model Input'!K$70),'3 Model Input'!K$70*P337)</f>
        <v>Missing</v>
      </c>
      <c r="AB337" s="89"/>
      <c r="AC337" s="227" t="str" cm="1">
        <f t="array" ref="AC337">IF(D337=0,"Blank",_xlfn.IFS('3 Model Input'!E$61=1,(V337*G337)/T337,'3 Model Input'!E$61=2,(W337*G337)/T337,'3 Model Input'!E$61=3,(X337*G337)/T337,'3 Model Input'!E$61=4,(Y337*G337)/T337,'3 Model Input'!E$61=5,(Z337*G337)/T337, ISTEXT('3 Model Input'!E$61),"Missing",'3 Model Input'!E$61=6,(AA337*G337)/T337))</f>
        <v>Blank</v>
      </c>
      <c r="AD337" s="202" t="str">
        <f t="shared" si="77"/>
        <v>Blank</v>
      </c>
      <c r="AE337" s="202" t="str">
        <f t="shared" si="78"/>
        <v>Blank</v>
      </c>
      <c r="AF337" s="217" t="str">
        <f t="shared" si="79"/>
        <v>Blank</v>
      </c>
      <c r="AG337" s="9" t="str" cm="1">
        <f t="array" ref="AG337">_xlfn.IFS(ISNUMBER(AC337), "", ISNUMBER(SEARCH("Blank", AC337)), "", ISERROR(AC337), "Bad input on tab 3")</f>
        <v/>
      </c>
    </row>
    <row r="338" spans="2:33" ht="15" customHeight="1" x14ac:dyDescent="0.75">
      <c r="B338" s="205" t="str">
        <f>'5 Driver Data'!B338</f>
        <v>0330</v>
      </c>
      <c r="C338" s="193">
        <f>'5 Driver Data'!C338</f>
        <v>0</v>
      </c>
      <c r="D338" s="192">
        <f>'5 Driver Data'!D338</f>
        <v>0</v>
      </c>
      <c r="E338" s="191">
        <f>'5 Driver Data'!E338</f>
        <v>0</v>
      </c>
      <c r="F338" s="191">
        <f>'5 Driver Data'!F338</f>
        <v>0</v>
      </c>
      <c r="G338" s="191">
        <f>'5 Driver Data'!G338</f>
        <v>0</v>
      </c>
      <c r="H338" s="191">
        <f>'5 Driver Data'!H338</f>
        <v>0</v>
      </c>
      <c r="I338" s="191">
        <f>'5 Driver Data'!I338</f>
        <v>0</v>
      </c>
      <c r="J338" s="191">
        <f>'5 Driver Data'!J338</f>
        <v>0</v>
      </c>
      <c r="K338" s="206">
        <f>'5 Driver Data'!K338</f>
        <v>0</v>
      </c>
      <c r="L338" s="1"/>
      <c r="M338" s="216" t="str">
        <f>IF(D338=0,"Blank",'3 Model Input'!E$44*'3 Model Input'!E$45)</f>
        <v>Blank</v>
      </c>
      <c r="N338" s="197" t="str">
        <f t="shared" si="70"/>
        <v>Blank</v>
      </c>
      <c r="O338" s="197" t="str">
        <f>IF(D338=0,"Blank",'3 Model Input'!E$49*(1-'3 Model Input'!E$51))</f>
        <v>Blank</v>
      </c>
      <c r="P338" s="197" t="str">
        <f t="shared" si="71"/>
        <v>Blank</v>
      </c>
      <c r="Q338" s="197" t="str">
        <f>IF(D338=0,"Blank",IF(D338="BEV",E338*(1-'3 Model Input'!E$54), E338))</f>
        <v>Blank</v>
      </c>
      <c r="R338" s="198" t="str">
        <f>IF(D338=0,"Blank",IF(D338="PHEV",F338/G338,F338*(1-'3 Model Input'!E$54)/G338))</f>
        <v>Blank</v>
      </c>
      <c r="S338" s="198" t="str">
        <f>IF(D338=0,"Blank",IF(D338="PHEV",MIN(M338,E338),MIN(M338,(E338*(1-'3 Model Input'!E$54)))))</f>
        <v>Blank</v>
      </c>
      <c r="T338" s="217" t="str">
        <f t="shared" si="72"/>
        <v>Blank</v>
      </c>
      <c r="U338" s="89"/>
      <c r="V338" s="216" t="str">
        <f>IF(D338=0,"Blank",P338*'3 Model Input'!E$50)</f>
        <v>Blank</v>
      </c>
      <c r="W338" s="197" t="str">
        <f t="shared" si="73"/>
        <v>Blank</v>
      </c>
      <c r="X338" s="197" t="str">
        <f t="shared" si="74"/>
        <v>Blank</v>
      </c>
      <c r="Y338" s="197" t="str">
        <f t="shared" si="75"/>
        <v>Blank</v>
      </c>
      <c r="Z338" s="197" t="str">
        <f t="shared" si="76"/>
        <v>Blank</v>
      </c>
      <c r="AA338" s="223" t="str" cm="1">
        <f t="array" ref="AA338">_xlfn.IFS(ISTEXT('3 Model Input'!F$70),"Missing",ISTEXT('3 Model Input'!I$70),"Missing",ISNUMBER('3 Model Input'!K$70),'3 Model Input'!K$70*P338)</f>
        <v>Missing</v>
      </c>
      <c r="AB338" s="89"/>
      <c r="AC338" s="227" t="str" cm="1">
        <f t="array" ref="AC338">IF(D338=0,"Blank",_xlfn.IFS('3 Model Input'!E$61=1,(V338*G338)/T338,'3 Model Input'!E$61=2,(W338*G338)/T338,'3 Model Input'!E$61=3,(X338*G338)/T338,'3 Model Input'!E$61=4,(Y338*G338)/T338,'3 Model Input'!E$61=5,(Z338*G338)/T338, ISTEXT('3 Model Input'!E$61),"Missing",'3 Model Input'!E$61=6,(AA338*G338)/T338))</f>
        <v>Blank</v>
      </c>
      <c r="AD338" s="202" t="str">
        <f t="shared" si="77"/>
        <v>Blank</v>
      </c>
      <c r="AE338" s="202" t="str">
        <f t="shared" si="78"/>
        <v>Blank</v>
      </c>
      <c r="AF338" s="217" t="str">
        <f t="shared" si="79"/>
        <v>Blank</v>
      </c>
      <c r="AG338" s="9" t="str" cm="1">
        <f t="array" ref="AG338">_xlfn.IFS(ISNUMBER(AC338), "", ISNUMBER(SEARCH("Blank", AC338)), "", ISERROR(AC338), "Bad input on tab 3")</f>
        <v/>
      </c>
    </row>
    <row r="339" spans="2:33" ht="15" customHeight="1" x14ac:dyDescent="0.75">
      <c r="B339" s="205" t="str">
        <f>'5 Driver Data'!B339</f>
        <v>0331</v>
      </c>
      <c r="C339" s="193">
        <f>'5 Driver Data'!C339</f>
        <v>0</v>
      </c>
      <c r="D339" s="192">
        <f>'5 Driver Data'!D339</f>
        <v>0</v>
      </c>
      <c r="E339" s="191">
        <f>'5 Driver Data'!E339</f>
        <v>0</v>
      </c>
      <c r="F339" s="191">
        <f>'5 Driver Data'!F339</f>
        <v>0</v>
      </c>
      <c r="G339" s="191">
        <f>'5 Driver Data'!G339</f>
        <v>0</v>
      </c>
      <c r="H339" s="191">
        <f>'5 Driver Data'!H339</f>
        <v>0</v>
      </c>
      <c r="I339" s="191">
        <f>'5 Driver Data'!I339</f>
        <v>0</v>
      </c>
      <c r="J339" s="191">
        <f>'5 Driver Data'!J339</f>
        <v>0</v>
      </c>
      <c r="K339" s="206">
        <f>'5 Driver Data'!K339</f>
        <v>0</v>
      </c>
      <c r="L339" s="1"/>
      <c r="M339" s="216" t="str">
        <f>IF(D339=0,"Blank",'3 Model Input'!E$44*'3 Model Input'!E$45)</f>
        <v>Blank</v>
      </c>
      <c r="N339" s="197" t="str">
        <f t="shared" si="70"/>
        <v>Blank</v>
      </c>
      <c r="O339" s="197" t="str">
        <f>IF(D339=0,"Blank",'3 Model Input'!E$49*(1-'3 Model Input'!E$51))</f>
        <v>Blank</v>
      </c>
      <c r="P339" s="197" t="str">
        <f t="shared" si="71"/>
        <v>Blank</v>
      </c>
      <c r="Q339" s="197" t="str">
        <f>IF(D339=0,"Blank",IF(D339="BEV",E339*(1-'3 Model Input'!E$54), E339))</f>
        <v>Blank</v>
      </c>
      <c r="R339" s="198" t="str">
        <f>IF(D339=0,"Blank",IF(D339="PHEV",F339/G339,F339*(1-'3 Model Input'!E$54)/G339))</f>
        <v>Blank</v>
      </c>
      <c r="S339" s="198" t="str">
        <f>IF(D339=0,"Blank",IF(D339="PHEV",MIN(M339,E339),MIN(M339,(E339*(1-'3 Model Input'!E$54)))))</f>
        <v>Blank</v>
      </c>
      <c r="T339" s="217" t="str">
        <f t="shared" si="72"/>
        <v>Blank</v>
      </c>
      <c r="U339" s="89"/>
      <c r="V339" s="216" t="str">
        <f>IF(D339=0,"Blank",P339*'3 Model Input'!E$50)</f>
        <v>Blank</v>
      </c>
      <c r="W339" s="197" t="str">
        <f t="shared" si="73"/>
        <v>Blank</v>
      </c>
      <c r="X339" s="197" t="str">
        <f t="shared" si="74"/>
        <v>Blank</v>
      </c>
      <c r="Y339" s="197" t="str">
        <f t="shared" si="75"/>
        <v>Blank</v>
      </c>
      <c r="Z339" s="197" t="str">
        <f t="shared" si="76"/>
        <v>Blank</v>
      </c>
      <c r="AA339" s="223" t="str" cm="1">
        <f t="array" ref="AA339">_xlfn.IFS(ISTEXT('3 Model Input'!F$70),"Missing",ISTEXT('3 Model Input'!I$70),"Missing",ISNUMBER('3 Model Input'!K$70),'3 Model Input'!K$70*P339)</f>
        <v>Missing</v>
      </c>
      <c r="AB339" s="89"/>
      <c r="AC339" s="227" t="str" cm="1">
        <f t="array" ref="AC339">IF(D339=0,"Blank",_xlfn.IFS('3 Model Input'!E$61=1,(V339*G339)/T339,'3 Model Input'!E$61=2,(W339*G339)/T339,'3 Model Input'!E$61=3,(X339*G339)/T339,'3 Model Input'!E$61=4,(Y339*G339)/T339,'3 Model Input'!E$61=5,(Z339*G339)/T339, ISTEXT('3 Model Input'!E$61),"Missing",'3 Model Input'!E$61=6,(AA339*G339)/T339))</f>
        <v>Blank</v>
      </c>
      <c r="AD339" s="202" t="str">
        <f t="shared" si="77"/>
        <v>Blank</v>
      </c>
      <c r="AE339" s="202" t="str">
        <f t="shared" si="78"/>
        <v>Blank</v>
      </c>
      <c r="AF339" s="217" t="str">
        <f t="shared" si="79"/>
        <v>Blank</v>
      </c>
      <c r="AG339" s="9" t="str" cm="1">
        <f t="array" ref="AG339">_xlfn.IFS(ISNUMBER(AC339), "", ISNUMBER(SEARCH("Blank", AC339)), "", ISERROR(AC339), "Bad input on tab 3")</f>
        <v/>
      </c>
    </row>
    <row r="340" spans="2:33" ht="15" customHeight="1" x14ac:dyDescent="0.75">
      <c r="B340" s="205" t="str">
        <f>'5 Driver Data'!B340</f>
        <v>0332</v>
      </c>
      <c r="C340" s="193">
        <f>'5 Driver Data'!C340</f>
        <v>0</v>
      </c>
      <c r="D340" s="192">
        <f>'5 Driver Data'!D340</f>
        <v>0</v>
      </c>
      <c r="E340" s="191">
        <f>'5 Driver Data'!E340</f>
        <v>0</v>
      </c>
      <c r="F340" s="191">
        <f>'5 Driver Data'!F340</f>
        <v>0</v>
      </c>
      <c r="G340" s="191">
        <f>'5 Driver Data'!G340</f>
        <v>0</v>
      </c>
      <c r="H340" s="191">
        <f>'5 Driver Data'!H340</f>
        <v>0</v>
      </c>
      <c r="I340" s="191">
        <f>'5 Driver Data'!I340</f>
        <v>0</v>
      </c>
      <c r="J340" s="191">
        <f>'5 Driver Data'!J340</f>
        <v>0</v>
      </c>
      <c r="K340" s="206">
        <f>'5 Driver Data'!K340</f>
        <v>0</v>
      </c>
      <c r="L340" s="1"/>
      <c r="M340" s="216" t="str">
        <f>IF(D340=0,"Blank",'3 Model Input'!E$44*'3 Model Input'!E$45)</f>
        <v>Blank</v>
      </c>
      <c r="N340" s="197" t="str">
        <f t="shared" si="70"/>
        <v>Blank</v>
      </c>
      <c r="O340" s="197" t="str">
        <f>IF(D340=0,"Blank",'3 Model Input'!E$49*(1-'3 Model Input'!E$51))</f>
        <v>Blank</v>
      </c>
      <c r="P340" s="197" t="str">
        <f t="shared" si="71"/>
        <v>Blank</v>
      </c>
      <c r="Q340" s="197" t="str">
        <f>IF(D340=0,"Blank",IF(D340="BEV",E340*(1-'3 Model Input'!E$54), E340))</f>
        <v>Blank</v>
      </c>
      <c r="R340" s="198" t="str">
        <f>IF(D340=0,"Blank",IF(D340="PHEV",F340/G340,F340*(1-'3 Model Input'!E$54)/G340))</f>
        <v>Blank</v>
      </c>
      <c r="S340" s="198" t="str">
        <f>IF(D340=0,"Blank",IF(D340="PHEV",MIN(M340,E340),MIN(M340,(E340*(1-'3 Model Input'!E$54)))))</f>
        <v>Blank</v>
      </c>
      <c r="T340" s="217" t="str">
        <f t="shared" si="72"/>
        <v>Blank</v>
      </c>
      <c r="U340" s="89"/>
      <c r="V340" s="216" t="str">
        <f>IF(D340=0,"Blank",P340*'3 Model Input'!E$50)</f>
        <v>Blank</v>
      </c>
      <c r="W340" s="197" t="str">
        <f t="shared" si="73"/>
        <v>Blank</v>
      </c>
      <c r="X340" s="197" t="str">
        <f t="shared" si="74"/>
        <v>Blank</v>
      </c>
      <c r="Y340" s="197" t="str">
        <f t="shared" si="75"/>
        <v>Blank</v>
      </c>
      <c r="Z340" s="197" t="str">
        <f t="shared" si="76"/>
        <v>Blank</v>
      </c>
      <c r="AA340" s="223" t="str" cm="1">
        <f t="array" ref="AA340">_xlfn.IFS(ISTEXT('3 Model Input'!F$70),"Missing",ISTEXT('3 Model Input'!I$70),"Missing",ISNUMBER('3 Model Input'!K$70),'3 Model Input'!K$70*P340)</f>
        <v>Missing</v>
      </c>
      <c r="AB340" s="89"/>
      <c r="AC340" s="227" t="str" cm="1">
        <f t="array" ref="AC340">IF(D340=0,"Blank",_xlfn.IFS('3 Model Input'!E$61=1,(V340*G340)/T340,'3 Model Input'!E$61=2,(W340*G340)/T340,'3 Model Input'!E$61=3,(X340*G340)/T340,'3 Model Input'!E$61=4,(Y340*G340)/T340,'3 Model Input'!E$61=5,(Z340*G340)/T340, ISTEXT('3 Model Input'!E$61),"Missing",'3 Model Input'!E$61=6,(AA340*G340)/T340))</f>
        <v>Blank</v>
      </c>
      <c r="AD340" s="202" t="str">
        <f t="shared" si="77"/>
        <v>Blank</v>
      </c>
      <c r="AE340" s="202" t="str">
        <f t="shared" si="78"/>
        <v>Blank</v>
      </c>
      <c r="AF340" s="217" t="str">
        <f t="shared" si="79"/>
        <v>Blank</v>
      </c>
      <c r="AG340" s="9" t="str" cm="1">
        <f t="array" ref="AG340">_xlfn.IFS(ISNUMBER(AC340), "", ISNUMBER(SEARCH("Blank", AC340)), "", ISERROR(AC340), "Bad input on tab 3")</f>
        <v/>
      </c>
    </row>
    <row r="341" spans="2:33" ht="15" customHeight="1" x14ac:dyDescent="0.75">
      <c r="B341" s="205" t="str">
        <f>'5 Driver Data'!B341</f>
        <v>0333</v>
      </c>
      <c r="C341" s="193">
        <f>'5 Driver Data'!C341</f>
        <v>0</v>
      </c>
      <c r="D341" s="192">
        <f>'5 Driver Data'!D341</f>
        <v>0</v>
      </c>
      <c r="E341" s="191">
        <f>'5 Driver Data'!E341</f>
        <v>0</v>
      </c>
      <c r="F341" s="191">
        <f>'5 Driver Data'!F341</f>
        <v>0</v>
      </c>
      <c r="G341" s="191">
        <f>'5 Driver Data'!G341</f>
        <v>0</v>
      </c>
      <c r="H341" s="191">
        <f>'5 Driver Data'!H341</f>
        <v>0</v>
      </c>
      <c r="I341" s="191">
        <f>'5 Driver Data'!I341</f>
        <v>0</v>
      </c>
      <c r="J341" s="191">
        <f>'5 Driver Data'!J341</f>
        <v>0</v>
      </c>
      <c r="K341" s="206">
        <f>'5 Driver Data'!K341</f>
        <v>0</v>
      </c>
      <c r="L341" s="1"/>
      <c r="M341" s="216" t="str">
        <f>IF(D341=0,"Blank",'3 Model Input'!E$44*'3 Model Input'!E$45)</f>
        <v>Blank</v>
      </c>
      <c r="N341" s="197" t="str">
        <f t="shared" si="70"/>
        <v>Blank</v>
      </c>
      <c r="O341" s="197" t="str">
        <f>IF(D341=0,"Blank",'3 Model Input'!E$49*(1-'3 Model Input'!E$51))</f>
        <v>Blank</v>
      </c>
      <c r="P341" s="197" t="str">
        <f t="shared" si="71"/>
        <v>Blank</v>
      </c>
      <c r="Q341" s="197" t="str">
        <f>IF(D341=0,"Blank",IF(D341="BEV",E341*(1-'3 Model Input'!E$54), E341))</f>
        <v>Blank</v>
      </c>
      <c r="R341" s="198" t="str">
        <f>IF(D341=0,"Blank",IF(D341="PHEV",F341/G341,F341*(1-'3 Model Input'!E$54)/G341))</f>
        <v>Blank</v>
      </c>
      <c r="S341" s="198" t="str">
        <f>IF(D341=0,"Blank",IF(D341="PHEV",MIN(M341,E341),MIN(M341,(E341*(1-'3 Model Input'!E$54)))))</f>
        <v>Blank</v>
      </c>
      <c r="T341" s="217" t="str">
        <f t="shared" si="72"/>
        <v>Blank</v>
      </c>
      <c r="U341" s="89"/>
      <c r="V341" s="216" t="str">
        <f>IF(D341=0,"Blank",P341*'3 Model Input'!E$50)</f>
        <v>Blank</v>
      </c>
      <c r="W341" s="197" t="str">
        <f t="shared" si="73"/>
        <v>Blank</v>
      </c>
      <c r="X341" s="197" t="str">
        <f t="shared" si="74"/>
        <v>Blank</v>
      </c>
      <c r="Y341" s="197" t="str">
        <f t="shared" si="75"/>
        <v>Blank</v>
      </c>
      <c r="Z341" s="197" t="str">
        <f t="shared" si="76"/>
        <v>Blank</v>
      </c>
      <c r="AA341" s="223" t="str" cm="1">
        <f t="array" ref="AA341">_xlfn.IFS(ISTEXT('3 Model Input'!F$70),"Missing",ISTEXT('3 Model Input'!I$70),"Missing",ISNUMBER('3 Model Input'!K$70),'3 Model Input'!K$70*P341)</f>
        <v>Missing</v>
      </c>
      <c r="AB341" s="89"/>
      <c r="AC341" s="227" t="str" cm="1">
        <f t="array" ref="AC341">IF(D341=0,"Blank",_xlfn.IFS('3 Model Input'!E$61=1,(V341*G341)/T341,'3 Model Input'!E$61=2,(W341*G341)/T341,'3 Model Input'!E$61=3,(X341*G341)/T341,'3 Model Input'!E$61=4,(Y341*G341)/T341,'3 Model Input'!E$61=5,(Z341*G341)/T341, ISTEXT('3 Model Input'!E$61),"Missing",'3 Model Input'!E$61=6,(AA341*G341)/T341))</f>
        <v>Blank</v>
      </c>
      <c r="AD341" s="202" t="str">
        <f t="shared" si="77"/>
        <v>Blank</v>
      </c>
      <c r="AE341" s="202" t="str">
        <f t="shared" si="78"/>
        <v>Blank</v>
      </c>
      <c r="AF341" s="217" t="str">
        <f t="shared" si="79"/>
        <v>Blank</v>
      </c>
      <c r="AG341" s="9" t="str" cm="1">
        <f t="array" ref="AG341">_xlfn.IFS(ISNUMBER(AC341), "", ISNUMBER(SEARCH("Blank", AC341)), "", ISERROR(AC341), "Bad input on tab 3")</f>
        <v/>
      </c>
    </row>
    <row r="342" spans="2:33" ht="15" customHeight="1" x14ac:dyDescent="0.75">
      <c r="B342" s="205" t="str">
        <f>'5 Driver Data'!B342</f>
        <v>0334</v>
      </c>
      <c r="C342" s="193">
        <f>'5 Driver Data'!C342</f>
        <v>0</v>
      </c>
      <c r="D342" s="192">
        <f>'5 Driver Data'!D342</f>
        <v>0</v>
      </c>
      <c r="E342" s="191">
        <f>'5 Driver Data'!E342</f>
        <v>0</v>
      </c>
      <c r="F342" s="191">
        <f>'5 Driver Data'!F342</f>
        <v>0</v>
      </c>
      <c r="G342" s="191">
        <f>'5 Driver Data'!G342</f>
        <v>0</v>
      </c>
      <c r="H342" s="191">
        <f>'5 Driver Data'!H342</f>
        <v>0</v>
      </c>
      <c r="I342" s="191">
        <f>'5 Driver Data'!I342</f>
        <v>0</v>
      </c>
      <c r="J342" s="191">
        <f>'5 Driver Data'!J342</f>
        <v>0</v>
      </c>
      <c r="K342" s="206">
        <f>'5 Driver Data'!K342</f>
        <v>0</v>
      </c>
      <c r="L342" s="1"/>
      <c r="M342" s="216" t="str">
        <f>IF(D342=0,"Blank",'3 Model Input'!E$44*'3 Model Input'!E$45)</f>
        <v>Blank</v>
      </c>
      <c r="N342" s="197" t="str">
        <f t="shared" si="70"/>
        <v>Blank</v>
      </c>
      <c r="O342" s="197" t="str">
        <f>IF(D342=0,"Blank",'3 Model Input'!E$49*(1-'3 Model Input'!E$51))</f>
        <v>Blank</v>
      </c>
      <c r="P342" s="197" t="str">
        <f t="shared" si="71"/>
        <v>Blank</v>
      </c>
      <c r="Q342" s="197" t="str">
        <f>IF(D342=0,"Blank",IF(D342="BEV",E342*(1-'3 Model Input'!E$54), E342))</f>
        <v>Blank</v>
      </c>
      <c r="R342" s="198" t="str">
        <f>IF(D342=0,"Blank",IF(D342="PHEV",F342/G342,F342*(1-'3 Model Input'!E$54)/G342))</f>
        <v>Blank</v>
      </c>
      <c r="S342" s="198" t="str">
        <f>IF(D342=0,"Blank",IF(D342="PHEV",MIN(M342,E342),MIN(M342,(E342*(1-'3 Model Input'!E$54)))))</f>
        <v>Blank</v>
      </c>
      <c r="T342" s="217" t="str">
        <f t="shared" si="72"/>
        <v>Blank</v>
      </c>
      <c r="U342" s="89"/>
      <c r="V342" s="216" t="str">
        <f>IF(D342=0,"Blank",P342*'3 Model Input'!E$50)</f>
        <v>Blank</v>
      </c>
      <c r="W342" s="197" t="str">
        <f t="shared" si="73"/>
        <v>Blank</v>
      </c>
      <c r="X342" s="197" t="str">
        <f t="shared" si="74"/>
        <v>Blank</v>
      </c>
      <c r="Y342" s="197" t="str">
        <f t="shared" si="75"/>
        <v>Blank</v>
      </c>
      <c r="Z342" s="197" t="str">
        <f t="shared" si="76"/>
        <v>Blank</v>
      </c>
      <c r="AA342" s="223" t="str" cm="1">
        <f t="array" ref="AA342">_xlfn.IFS(ISTEXT('3 Model Input'!F$70),"Missing",ISTEXT('3 Model Input'!I$70),"Missing",ISNUMBER('3 Model Input'!K$70),'3 Model Input'!K$70*P342)</f>
        <v>Missing</v>
      </c>
      <c r="AB342" s="89"/>
      <c r="AC342" s="227" t="str" cm="1">
        <f t="array" ref="AC342">IF(D342=0,"Blank",_xlfn.IFS('3 Model Input'!E$61=1,(V342*G342)/T342,'3 Model Input'!E$61=2,(W342*G342)/T342,'3 Model Input'!E$61=3,(X342*G342)/T342,'3 Model Input'!E$61=4,(Y342*G342)/T342,'3 Model Input'!E$61=5,(Z342*G342)/T342, ISTEXT('3 Model Input'!E$61),"Missing",'3 Model Input'!E$61=6,(AA342*G342)/T342))</f>
        <v>Blank</v>
      </c>
      <c r="AD342" s="202" t="str">
        <f t="shared" si="77"/>
        <v>Blank</v>
      </c>
      <c r="AE342" s="202" t="str">
        <f t="shared" si="78"/>
        <v>Blank</v>
      </c>
      <c r="AF342" s="217" t="str">
        <f t="shared" si="79"/>
        <v>Blank</v>
      </c>
      <c r="AG342" s="9" t="str" cm="1">
        <f t="array" ref="AG342">_xlfn.IFS(ISNUMBER(AC342), "", ISNUMBER(SEARCH("Blank", AC342)), "", ISERROR(AC342), "Bad input on tab 3")</f>
        <v/>
      </c>
    </row>
    <row r="343" spans="2:33" ht="15" customHeight="1" x14ac:dyDescent="0.75">
      <c r="B343" s="205" t="str">
        <f>'5 Driver Data'!B343</f>
        <v>0335</v>
      </c>
      <c r="C343" s="193">
        <f>'5 Driver Data'!C343</f>
        <v>0</v>
      </c>
      <c r="D343" s="192">
        <f>'5 Driver Data'!D343</f>
        <v>0</v>
      </c>
      <c r="E343" s="191">
        <f>'5 Driver Data'!E343</f>
        <v>0</v>
      </c>
      <c r="F343" s="191">
        <f>'5 Driver Data'!F343</f>
        <v>0</v>
      </c>
      <c r="G343" s="191">
        <f>'5 Driver Data'!G343</f>
        <v>0</v>
      </c>
      <c r="H343" s="191">
        <f>'5 Driver Data'!H343</f>
        <v>0</v>
      </c>
      <c r="I343" s="191">
        <f>'5 Driver Data'!I343</f>
        <v>0</v>
      </c>
      <c r="J343" s="191">
        <f>'5 Driver Data'!J343</f>
        <v>0</v>
      </c>
      <c r="K343" s="206">
        <f>'5 Driver Data'!K343</f>
        <v>0</v>
      </c>
      <c r="L343" s="1"/>
      <c r="M343" s="216" t="str">
        <f>IF(D343=0,"Blank",'3 Model Input'!E$44*'3 Model Input'!E$45)</f>
        <v>Blank</v>
      </c>
      <c r="N343" s="197" t="str">
        <f t="shared" si="70"/>
        <v>Blank</v>
      </c>
      <c r="O343" s="197" t="str">
        <f>IF(D343=0,"Blank",'3 Model Input'!E$49*(1-'3 Model Input'!E$51))</f>
        <v>Blank</v>
      </c>
      <c r="P343" s="197" t="str">
        <f t="shared" si="71"/>
        <v>Blank</v>
      </c>
      <c r="Q343" s="197" t="str">
        <f>IF(D343=0,"Blank",IF(D343="BEV",E343*(1-'3 Model Input'!E$54), E343))</f>
        <v>Blank</v>
      </c>
      <c r="R343" s="198" t="str">
        <f>IF(D343=0,"Blank",IF(D343="PHEV",F343/G343,F343*(1-'3 Model Input'!E$54)/G343))</f>
        <v>Blank</v>
      </c>
      <c r="S343" s="198" t="str">
        <f>IF(D343=0,"Blank",IF(D343="PHEV",MIN(M343,E343),MIN(M343,(E343*(1-'3 Model Input'!E$54)))))</f>
        <v>Blank</v>
      </c>
      <c r="T343" s="217" t="str">
        <f t="shared" si="72"/>
        <v>Blank</v>
      </c>
      <c r="U343" s="89"/>
      <c r="V343" s="216" t="str">
        <f>IF(D343=0,"Blank",P343*'3 Model Input'!E$50)</f>
        <v>Blank</v>
      </c>
      <c r="W343" s="197" t="str">
        <f t="shared" si="73"/>
        <v>Blank</v>
      </c>
      <c r="X343" s="197" t="str">
        <f t="shared" si="74"/>
        <v>Blank</v>
      </c>
      <c r="Y343" s="197" t="str">
        <f t="shared" si="75"/>
        <v>Blank</v>
      </c>
      <c r="Z343" s="197" t="str">
        <f t="shared" si="76"/>
        <v>Blank</v>
      </c>
      <c r="AA343" s="223" t="str" cm="1">
        <f t="array" ref="AA343">_xlfn.IFS(ISTEXT('3 Model Input'!F$70),"Missing",ISTEXT('3 Model Input'!I$70),"Missing",ISNUMBER('3 Model Input'!K$70),'3 Model Input'!K$70*P343)</f>
        <v>Missing</v>
      </c>
      <c r="AB343" s="89"/>
      <c r="AC343" s="227" t="str" cm="1">
        <f t="array" ref="AC343">IF(D343=0,"Blank",_xlfn.IFS('3 Model Input'!E$61=1,(V343*G343)/T343,'3 Model Input'!E$61=2,(W343*G343)/T343,'3 Model Input'!E$61=3,(X343*G343)/T343,'3 Model Input'!E$61=4,(Y343*G343)/T343,'3 Model Input'!E$61=5,(Z343*G343)/T343, ISTEXT('3 Model Input'!E$61),"Missing",'3 Model Input'!E$61=6,(AA343*G343)/T343))</f>
        <v>Blank</v>
      </c>
      <c r="AD343" s="202" t="str">
        <f t="shared" si="77"/>
        <v>Blank</v>
      </c>
      <c r="AE343" s="202" t="str">
        <f t="shared" si="78"/>
        <v>Blank</v>
      </c>
      <c r="AF343" s="217" t="str">
        <f t="shared" si="79"/>
        <v>Blank</v>
      </c>
      <c r="AG343" s="9" t="str" cm="1">
        <f t="array" ref="AG343">_xlfn.IFS(ISNUMBER(AC343), "", ISNUMBER(SEARCH("Blank", AC343)), "", ISERROR(AC343), "Bad input on tab 3")</f>
        <v/>
      </c>
    </row>
    <row r="344" spans="2:33" ht="15" customHeight="1" x14ac:dyDescent="0.75">
      <c r="B344" s="205" t="str">
        <f>'5 Driver Data'!B344</f>
        <v>0336</v>
      </c>
      <c r="C344" s="193">
        <f>'5 Driver Data'!C344</f>
        <v>0</v>
      </c>
      <c r="D344" s="192">
        <f>'5 Driver Data'!D344</f>
        <v>0</v>
      </c>
      <c r="E344" s="191">
        <f>'5 Driver Data'!E344</f>
        <v>0</v>
      </c>
      <c r="F344" s="191">
        <f>'5 Driver Data'!F344</f>
        <v>0</v>
      </c>
      <c r="G344" s="191">
        <f>'5 Driver Data'!G344</f>
        <v>0</v>
      </c>
      <c r="H344" s="191">
        <f>'5 Driver Data'!H344</f>
        <v>0</v>
      </c>
      <c r="I344" s="191">
        <f>'5 Driver Data'!I344</f>
        <v>0</v>
      </c>
      <c r="J344" s="191">
        <f>'5 Driver Data'!J344</f>
        <v>0</v>
      </c>
      <c r="K344" s="206">
        <f>'5 Driver Data'!K344</f>
        <v>0</v>
      </c>
      <c r="L344" s="1"/>
      <c r="M344" s="216" t="str">
        <f>IF(D344=0,"Blank",'3 Model Input'!E$44*'3 Model Input'!E$45)</f>
        <v>Blank</v>
      </c>
      <c r="N344" s="197" t="str">
        <f t="shared" si="70"/>
        <v>Blank</v>
      </c>
      <c r="O344" s="197" t="str">
        <f>IF(D344=0,"Blank",'3 Model Input'!E$49*(1-'3 Model Input'!E$51))</f>
        <v>Blank</v>
      </c>
      <c r="P344" s="197" t="str">
        <f t="shared" si="71"/>
        <v>Blank</v>
      </c>
      <c r="Q344" s="197" t="str">
        <f>IF(D344=0,"Blank",IF(D344="BEV",E344*(1-'3 Model Input'!E$54), E344))</f>
        <v>Blank</v>
      </c>
      <c r="R344" s="198" t="str">
        <f>IF(D344=0,"Blank",IF(D344="PHEV",F344/G344,F344*(1-'3 Model Input'!E$54)/G344))</f>
        <v>Blank</v>
      </c>
      <c r="S344" s="198" t="str">
        <f>IF(D344=0,"Blank",IF(D344="PHEV",MIN(M344,E344),MIN(M344,(E344*(1-'3 Model Input'!E$54)))))</f>
        <v>Blank</v>
      </c>
      <c r="T344" s="217" t="str">
        <f t="shared" si="72"/>
        <v>Blank</v>
      </c>
      <c r="U344" s="89"/>
      <c r="V344" s="216" t="str">
        <f>IF(D344=0,"Blank",P344*'3 Model Input'!E$50)</f>
        <v>Blank</v>
      </c>
      <c r="W344" s="197" t="str">
        <f t="shared" si="73"/>
        <v>Blank</v>
      </c>
      <c r="X344" s="197" t="str">
        <f t="shared" si="74"/>
        <v>Blank</v>
      </c>
      <c r="Y344" s="197" t="str">
        <f t="shared" si="75"/>
        <v>Blank</v>
      </c>
      <c r="Z344" s="197" t="str">
        <f t="shared" si="76"/>
        <v>Blank</v>
      </c>
      <c r="AA344" s="223" t="str" cm="1">
        <f t="array" ref="AA344">_xlfn.IFS(ISTEXT('3 Model Input'!F$70),"Missing",ISTEXT('3 Model Input'!I$70),"Missing",ISNUMBER('3 Model Input'!K$70),'3 Model Input'!K$70*P344)</f>
        <v>Missing</v>
      </c>
      <c r="AB344" s="89"/>
      <c r="AC344" s="227" t="str" cm="1">
        <f t="array" ref="AC344">IF(D344=0,"Blank",_xlfn.IFS('3 Model Input'!E$61=1,(V344*G344)/T344,'3 Model Input'!E$61=2,(W344*G344)/T344,'3 Model Input'!E$61=3,(X344*G344)/T344,'3 Model Input'!E$61=4,(Y344*G344)/T344,'3 Model Input'!E$61=5,(Z344*G344)/T344, ISTEXT('3 Model Input'!E$61),"Missing",'3 Model Input'!E$61=6,(AA344*G344)/T344))</f>
        <v>Blank</v>
      </c>
      <c r="AD344" s="202" t="str">
        <f t="shared" si="77"/>
        <v>Blank</v>
      </c>
      <c r="AE344" s="202" t="str">
        <f t="shared" si="78"/>
        <v>Blank</v>
      </c>
      <c r="AF344" s="217" t="str">
        <f t="shared" si="79"/>
        <v>Blank</v>
      </c>
      <c r="AG344" s="9" t="str" cm="1">
        <f t="array" ref="AG344">_xlfn.IFS(ISNUMBER(AC344), "", ISNUMBER(SEARCH("Blank", AC344)), "", ISERROR(AC344), "Bad input on tab 3")</f>
        <v/>
      </c>
    </row>
    <row r="345" spans="2:33" ht="15" customHeight="1" x14ac:dyDescent="0.75">
      <c r="B345" s="205" t="str">
        <f>'5 Driver Data'!B345</f>
        <v>0337</v>
      </c>
      <c r="C345" s="193">
        <f>'5 Driver Data'!C345</f>
        <v>0</v>
      </c>
      <c r="D345" s="192">
        <f>'5 Driver Data'!D345</f>
        <v>0</v>
      </c>
      <c r="E345" s="191">
        <f>'5 Driver Data'!E345</f>
        <v>0</v>
      </c>
      <c r="F345" s="191">
        <f>'5 Driver Data'!F345</f>
        <v>0</v>
      </c>
      <c r="G345" s="191">
        <f>'5 Driver Data'!G345</f>
        <v>0</v>
      </c>
      <c r="H345" s="191">
        <f>'5 Driver Data'!H345</f>
        <v>0</v>
      </c>
      <c r="I345" s="191">
        <f>'5 Driver Data'!I345</f>
        <v>0</v>
      </c>
      <c r="J345" s="191">
        <f>'5 Driver Data'!J345</f>
        <v>0</v>
      </c>
      <c r="K345" s="206">
        <f>'5 Driver Data'!K345</f>
        <v>0</v>
      </c>
      <c r="L345" s="1"/>
      <c r="M345" s="216" t="str">
        <f>IF(D345=0,"Blank",'3 Model Input'!E$44*'3 Model Input'!E$45)</f>
        <v>Blank</v>
      </c>
      <c r="N345" s="197" t="str">
        <f t="shared" si="70"/>
        <v>Blank</v>
      </c>
      <c r="O345" s="197" t="str">
        <f>IF(D345=0,"Blank",'3 Model Input'!E$49*(1-'3 Model Input'!E$51))</f>
        <v>Blank</v>
      </c>
      <c r="P345" s="197" t="str">
        <f t="shared" si="71"/>
        <v>Blank</v>
      </c>
      <c r="Q345" s="197" t="str">
        <f>IF(D345=0,"Blank",IF(D345="BEV",E345*(1-'3 Model Input'!E$54), E345))</f>
        <v>Blank</v>
      </c>
      <c r="R345" s="198" t="str">
        <f>IF(D345=0,"Blank",IF(D345="PHEV",F345/G345,F345*(1-'3 Model Input'!E$54)/G345))</f>
        <v>Blank</v>
      </c>
      <c r="S345" s="198" t="str">
        <f>IF(D345=0,"Blank",IF(D345="PHEV",MIN(M345,E345),MIN(M345,(E345*(1-'3 Model Input'!E$54)))))</f>
        <v>Blank</v>
      </c>
      <c r="T345" s="217" t="str">
        <f t="shared" si="72"/>
        <v>Blank</v>
      </c>
      <c r="U345" s="89"/>
      <c r="V345" s="216" t="str">
        <f>IF(D345=0,"Blank",P345*'3 Model Input'!E$50)</f>
        <v>Blank</v>
      </c>
      <c r="W345" s="197" t="str">
        <f t="shared" si="73"/>
        <v>Blank</v>
      </c>
      <c r="X345" s="197" t="str">
        <f t="shared" si="74"/>
        <v>Blank</v>
      </c>
      <c r="Y345" s="197" t="str">
        <f t="shared" si="75"/>
        <v>Blank</v>
      </c>
      <c r="Z345" s="197" t="str">
        <f t="shared" si="76"/>
        <v>Blank</v>
      </c>
      <c r="AA345" s="223" t="str" cm="1">
        <f t="array" ref="AA345">_xlfn.IFS(ISTEXT('3 Model Input'!F$70),"Missing",ISTEXT('3 Model Input'!I$70),"Missing",ISNUMBER('3 Model Input'!K$70),'3 Model Input'!K$70*P345)</f>
        <v>Missing</v>
      </c>
      <c r="AB345" s="89"/>
      <c r="AC345" s="227" t="str" cm="1">
        <f t="array" ref="AC345">IF(D345=0,"Blank",_xlfn.IFS('3 Model Input'!E$61=1,(V345*G345)/T345,'3 Model Input'!E$61=2,(W345*G345)/T345,'3 Model Input'!E$61=3,(X345*G345)/T345,'3 Model Input'!E$61=4,(Y345*G345)/T345,'3 Model Input'!E$61=5,(Z345*G345)/T345, ISTEXT('3 Model Input'!E$61),"Missing",'3 Model Input'!E$61=6,(AA345*G345)/T345))</f>
        <v>Blank</v>
      </c>
      <c r="AD345" s="202" t="str">
        <f t="shared" si="77"/>
        <v>Blank</v>
      </c>
      <c r="AE345" s="202" t="str">
        <f t="shared" si="78"/>
        <v>Blank</v>
      </c>
      <c r="AF345" s="217" t="str">
        <f t="shared" si="79"/>
        <v>Blank</v>
      </c>
      <c r="AG345" s="9" t="str" cm="1">
        <f t="array" ref="AG345">_xlfn.IFS(ISNUMBER(AC345), "", ISNUMBER(SEARCH("Blank", AC345)), "", ISERROR(AC345), "Bad input on tab 3")</f>
        <v/>
      </c>
    </row>
    <row r="346" spans="2:33" ht="15" customHeight="1" x14ac:dyDescent="0.75">
      <c r="B346" s="205" t="str">
        <f>'5 Driver Data'!B346</f>
        <v>0338</v>
      </c>
      <c r="C346" s="193">
        <f>'5 Driver Data'!C346</f>
        <v>0</v>
      </c>
      <c r="D346" s="192">
        <f>'5 Driver Data'!D346</f>
        <v>0</v>
      </c>
      <c r="E346" s="191">
        <f>'5 Driver Data'!E346</f>
        <v>0</v>
      </c>
      <c r="F346" s="191">
        <f>'5 Driver Data'!F346</f>
        <v>0</v>
      </c>
      <c r="G346" s="191">
        <f>'5 Driver Data'!G346</f>
        <v>0</v>
      </c>
      <c r="H346" s="191">
        <f>'5 Driver Data'!H346</f>
        <v>0</v>
      </c>
      <c r="I346" s="191">
        <f>'5 Driver Data'!I346</f>
        <v>0</v>
      </c>
      <c r="J346" s="191">
        <f>'5 Driver Data'!J346</f>
        <v>0</v>
      </c>
      <c r="K346" s="206">
        <f>'5 Driver Data'!K346</f>
        <v>0</v>
      </c>
      <c r="L346" s="1"/>
      <c r="M346" s="216" t="str">
        <f>IF(D346=0,"Blank",'3 Model Input'!E$44*'3 Model Input'!E$45)</f>
        <v>Blank</v>
      </c>
      <c r="N346" s="197" t="str">
        <f t="shared" si="70"/>
        <v>Blank</v>
      </c>
      <c r="O346" s="197" t="str">
        <f>IF(D346=0,"Blank",'3 Model Input'!E$49*(1-'3 Model Input'!E$51))</f>
        <v>Blank</v>
      </c>
      <c r="P346" s="197" t="str">
        <f t="shared" si="71"/>
        <v>Blank</v>
      </c>
      <c r="Q346" s="197" t="str">
        <f>IF(D346=0,"Blank",IF(D346="BEV",E346*(1-'3 Model Input'!E$54), E346))</f>
        <v>Blank</v>
      </c>
      <c r="R346" s="198" t="str">
        <f>IF(D346=0,"Blank",IF(D346="PHEV",F346/G346,F346*(1-'3 Model Input'!E$54)/G346))</f>
        <v>Blank</v>
      </c>
      <c r="S346" s="198" t="str">
        <f>IF(D346=0,"Blank",IF(D346="PHEV",MIN(M346,E346),MIN(M346,(E346*(1-'3 Model Input'!E$54)))))</f>
        <v>Blank</v>
      </c>
      <c r="T346" s="217" t="str">
        <f t="shared" si="72"/>
        <v>Blank</v>
      </c>
      <c r="U346" s="89"/>
      <c r="V346" s="216" t="str">
        <f>IF(D346=0,"Blank",P346*'3 Model Input'!E$50)</f>
        <v>Blank</v>
      </c>
      <c r="W346" s="197" t="str">
        <f t="shared" si="73"/>
        <v>Blank</v>
      </c>
      <c r="X346" s="197" t="str">
        <f t="shared" si="74"/>
        <v>Blank</v>
      </c>
      <c r="Y346" s="197" t="str">
        <f t="shared" si="75"/>
        <v>Blank</v>
      </c>
      <c r="Z346" s="197" t="str">
        <f t="shared" si="76"/>
        <v>Blank</v>
      </c>
      <c r="AA346" s="223" t="str" cm="1">
        <f t="array" ref="AA346">_xlfn.IFS(ISTEXT('3 Model Input'!F$70),"Missing",ISTEXT('3 Model Input'!I$70),"Missing",ISNUMBER('3 Model Input'!K$70),'3 Model Input'!K$70*P346)</f>
        <v>Missing</v>
      </c>
      <c r="AB346" s="89"/>
      <c r="AC346" s="227" t="str" cm="1">
        <f t="array" ref="AC346">IF(D346=0,"Blank",_xlfn.IFS('3 Model Input'!E$61=1,(V346*G346)/T346,'3 Model Input'!E$61=2,(W346*G346)/T346,'3 Model Input'!E$61=3,(X346*G346)/T346,'3 Model Input'!E$61=4,(Y346*G346)/T346,'3 Model Input'!E$61=5,(Z346*G346)/T346, ISTEXT('3 Model Input'!E$61),"Missing",'3 Model Input'!E$61=6,(AA346*G346)/T346))</f>
        <v>Blank</v>
      </c>
      <c r="AD346" s="202" t="str">
        <f t="shared" si="77"/>
        <v>Blank</v>
      </c>
      <c r="AE346" s="202" t="str">
        <f t="shared" si="78"/>
        <v>Blank</v>
      </c>
      <c r="AF346" s="217" t="str">
        <f t="shared" si="79"/>
        <v>Blank</v>
      </c>
      <c r="AG346" s="9" t="str" cm="1">
        <f t="array" ref="AG346">_xlfn.IFS(ISNUMBER(AC346), "", ISNUMBER(SEARCH("Blank", AC346)), "", ISERROR(AC346), "Bad input on tab 3")</f>
        <v/>
      </c>
    </row>
    <row r="347" spans="2:33" ht="15" customHeight="1" x14ac:dyDescent="0.75">
      <c r="B347" s="205" t="str">
        <f>'5 Driver Data'!B347</f>
        <v>0339</v>
      </c>
      <c r="C347" s="193">
        <f>'5 Driver Data'!C347</f>
        <v>0</v>
      </c>
      <c r="D347" s="192">
        <f>'5 Driver Data'!D347</f>
        <v>0</v>
      </c>
      <c r="E347" s="191">
        <f>'5 Driver Data'!E347</f>
        <v>0</v>
      </c>
      <c r="F347" s="191">
        <f>'5 Driver Data'!F347</f>
        <v>0</v>
      </c>
      <c r="G347" s="191">
        <f>'5 Driver Data'!G347</f>
        <v>0</v>
      </c>
      <c r="H347" s="191">
        <f>'5 Driver Data'!H347</f>
        <v>0</v>
      </c>
      <c r="I347" s="191">
        <f>'5 Driver Data'!I347</f>
        <v>0</v>
      </c>
      <c r="J347" s="191">
        <f>'5 Driver Data'!J347</f>
        <v>0</v>
      </c>
      <c r="K347" s="206">
        <f>'5 Driver Data'!K347</f>
        <v>0</v>
      </c>
      <c r="L347" s="1"/>
      <c r="M347" s="216" t="str">
        <f>IF(D347=0,"Blank",'3 Model Input'!E$44*'3 Model Input'!E$45)</f>
        <v>Blank</v>
      </c>
      <c r="N347" s="197" t="str">
        <f t="shared" si="70"/>
        <v>Blank</v>
      </c>
      <c r="O347" s="197" t="str">
        <f>IF(D347=0,"Blank",'3 Model Input'!E$49*(1-'3 Model Input'!E$51))</f>
        <v>Blank</v>
      </c>
      <c r="P347" s="197" t="str">
        <f t="shared" si="71"/>
        <v>Blank</v>
      </c>
      <c r="Q347" s="197" t="str">
        <f>IF(D347=0,"Blank",IF(D347="BEV",E347*(1-'3 Model Input'!E$54), E347))</f>
        <v>Blank</v>
      </c>
      <c r="R347" s="198" t="str">
        <f>IF(D347=0,"Blank",IF(D347="PHEV",F347/G347,F347*(1-'3 Model Input'!E$54)/G347))</f>
        <v>Blank</v>
      </c>
      <c r="S347" s="198" t="str">
        <f>IF(D347=0,"Blank",IF(D347="PHEV",MIN(M347,E347),MIN(M347,(E347*(1-'3 Model Input'!E$54)))))</f>
        <v>Blank</v>
      </c>
      <c r="T347" s="217" t="str">
        <f t="shared" si="72"/>
        <v>Blank</v>
      </c>
      <c r="U347" s="89"/>
      <c r="V347" s="216" t="str">
        <f>IF(D347=0,"Blank",P347*'3 Model Input'!E$50)</f>
        <v>Blank</v>
      </c>
      <c r="W347" s="197" t="str">
        <f t="shared" si="73"/>
        <v>Blank</v>
      </c>
      <c r="X347" s="197" t="str">
        <f t="shared" si="74"/>
        <v>Blank</v>
      </c>
      <c r="Y347" s="197" t="str">
        <f t="shared" si="75"/>
        <v>Blank</v>
      </c>
      <c r="Z347" s="197" t="str">
        <f t="shared" si="76"/>
        <v>Blank</v>
      </c>
      <c r="AA347" s="223" t="str" cm="1">
        <f t="array" ref="AA347">_xlfn.IFS(ISTEXT('3 Model Input'!F$70),"Missing",ISTEXT('3 Model Input'!I$70),"Missing",ISNUMBER('3 Model Input'!K$70),'3 Model Input'!K$70*P347)</f>
        <v>Missing</v>
      </c>
      <c r="AB347" s="89"/>
      <c r="AC347" s="227" t="str" cm="1">
        <f t="array" ref="AC347">IF(D347=0,"Blank",_xlfn.IFS('3 Model Input'!E$61=1,(V347*G347)/T347,'3 Model Input'!E$61=2,(W347*G347)/T347,'3 Model Input'!E$61=3,(X347*G347)/T347,'3 Model Input'!E$61=4,(Y347*G347)/T347,'3 Model Input'!E$61=5,(Z347*G347)/T347, ISTEXT('3 Model Input'!E$61),"Missing",'3 Model Input'!E$61=6,(AA347*G347)/T347))</f>
        <v>Blank</v>
      </c>
      <c r="AD347" s="202" t="str">
        <f t="shared" si="77"/>
        <v>Blank</v>
      </c>
      <c r="AE347" s="202" t="str">
        <f t="shared" si="78"/>
        <v>Blank</v>
      </c>
      <c r="AF347" s="217" t="str">
        <f t="shared" si="79"/>
        <v>Blank</v>
      </c>
      <c r="AG347" s="9" t="str" cm="1">
        <f t="array" ref="AG347">_xlfn.IFS(ISNUMBER(AC347), "", ISNUMBER(SEARCH("Blank", AC347)), "", ISERROR(AC347), "Bad input on tab 3")</f>
        <v/>
      </c>
    </row>
    <row r="348" spans="2:33" ht="15" customHeight="1" x14ac:dyDescent="0.75">
      <c r="B348" s="205" t="str">
        <f>'5 Driver Data'!B348</f>
        <v>0340</v>
      </c>
      <c r="C348" s="193">
        <f>'5 Driver Data'!C348</f>
        <v>0</v>
      </c>
      <c r="D348" s="192">
        <f>'5 Driver Data'!D348</f>
        <v>0</v>
      </c>
      <c r="E348" s="191">
        <f>'5 Driver Data'!E348</f>
        <v>0</v>
      </c>
      <c r="F348" s="191">
        <f>'5 Driver Data'!F348</f>
        <v>0</v>
      </c>
      <c r="G348" s="191">
        <f>'5 Driver Data'!G348</f>
        <v>0</v>
      </c>
      <c r="H348" s="191">
        <f>'5 Driver Data'!H348</f>
        <v>0</v>
      </c>
      <c r="I348" s="191">
        <f>'5 Driver Data'!I348</f>
        <v>0</v>
      </c>
      <c r="J348" s="191">
        <f>'5 Driver Data'!J348</f>
        <v>0</v>
      </c>
      <c r="K348" s="206">
        <f>'5 Driver Data'!K348</f>
        <v>0</v>
      </c>
      <c r="L348" s="1"/>
      <c r="M348" s="216" t="str">
        <f>IF(D348=0,"Blank",'3 Model Input'!E$44*'3 Model Input'!E$45)</f>
        <v>Blank</v>
      </c>
      <c r="N348" s="197" t="str">
        <f t="shared" si="70"/>
        <v>Blank</v>
      </c>
      <c r="O348" s="197" t="str">
        <f>IF(D348=0,"Blank",'3 Model Input'!E$49*(1-'3 Model Input'!E$51))</f>
        <v>Blank</v>
      </c>
      <c r="P348" s="197" t="str">
        <f t="shared" si="71"/>
        <v>Blank</v>
      </c>
      <c r="Q348" s="197" t="str">
        <f>IF(D348=0,"Blank",IF(D348="BEV",E348*(1-'3 Model Input'!E$54), E348))</f>
        <v>Blank</v>
      </c>
      <c r="R348" s="198" t="str">
        <f>IF(D348=0,"Blank",IF(D348="PHEV",F348/G348,F348*(1-'3 Model Input'!E$54)/G348))</f>
        <v>Blank</v>
      </c>
      <c r="S348" s="198" t="str">
        <f>IF(D348=0,"Blank",IF(D348="PHEV",MIN(M348,E348),MIN(M348,(E348*(1-'3 Model Input'!E$54)))))</f>
        <v>Blank</v>
      </c>
      <c r="T348" s="217" t="str">
        <f t="shared" si="72"/>
        <v>Blank</v>
      </c>
      <c r="U348" s="89"/>
      <c r="V348" s="216" t="str">
        <f>IF(D348=0,"Blank",P348*'3 Model Input'!E$50)</f>
        <v>Blank</v>
      </c>
      <c r="W348" s="197" t="str">
        <f t="shared" si="73"/>
        <v>Blank</v>
      </c>
      <c r="X348" s="197" t="str">
        <f t="shared" si="74"/>
        <v>Blank</v>
      </c>
      <c r="Y348" s="197" t="str">
        <f t="shared" si="75"/>
        <v>Blank</v>
      </c>
      <c r="Z348" s="197" t="str">
        <f t="shared" si="76"/>
        <v>Blank</v>
      </c>
      <c r="AA348" s="223" t="str" cm="1">
        <f t="array" ref="AA348">_xlfn.IFS(ISTEXT('3 Model Input'!F$70),"Missing",ISTEXT('3 Model Input'!I$70),"Missing",ISNUMBER('3 Model Input'!K$70),'3 Model Input'!K$70*P348)</f>
        <v>Missing</v>
      </c>
      <c r="AB348" s="89"/>
      <c r="AC348" s="227" t="str" cm="1">
        <f t="array" ref="AC348">IF(D348=0,"Blank",_xlfn.IFS('3 Model Input'!E$61=1,(V348*G348)/T348,'3 Model Input'!E$61=2,(W348*G348)/T348,'3 Model Input'!E$61=3,(X348*G348)/T348,'3 Model Input'!E$61=4,(Y348*G348)/T348,'3 Model Input'!E$61=5,(Z348*G348)/T348, ISTEXT('3 Model Input'!E$61),"Missing",'3 Model Input'!E$61=6,(AA348*G348)/T348))</f>
        <v>Blank</v>
      </c>
      <c r="AD348" s="202" t="str">
        <f t="shared" si="77"/>
        <v>Blank</v>
      </c>
      <c r="AE348" s="202" t="str">
        <f t="shared" si="78"/>
        <v>Blank</v>
      </c>
      <c r="AF348" s="217" t="str">
        <f t="shared" si="79"/>
        <v>Blank</v>
      </c>
      <c r="AG348" s="9" t="str" cm="1">
        <f t="array" ref="AG348">_xlfn.IFS(ISNUMBER(AC348), "", ISNUMBER(SEARCH("Blank", AC348)), "", ISERROR(AC348), "Bad input on tab 3")</f>
        <v/>
      </c>
    </row>
    <row r="349" spans="2:33" ht="15" customHeight="1" x14ac:dyDescent="0.75">
      <c r="B349" s="205" t="str">
        <f>'5 Driver Data'!B349</f>
        <v>0341</v>
      </c>
      <c r="C349" s="193">
        <f>'5 Driver Data'!C349</f>
        <v>0</v>
      </c>
      <c r="D349" s="192">
        <f>'5 Driver Data'!D349</f>
        <v>0</v>
      </c>
      <c r="E349" s="191">
        <f>'5 Driver Data'!E349</f>
        <v>0</v>
      </c>
      <c r="F349" s="191">
        <f>'5 Driver Data'!F349</f>
        <v>0</v>
      </c>
      <c r="G349" s="191">
        <f>'5 Driver Data'!G349</f>
        <v>0</v>
      </c>
      <c r="H349" s="191">
        <f>'5 Driver Data'!H349</f>
        <v>0</v>
      </c>
      <c r="I349" s="191">
        <f>'5 Driver Data'!I349</f>
        <v>0</v>
      </c>
      <c r="J349" s="191">
        <f>'5 Driver Data'!J349</f>
        <v>0</v>
      </c>
      <c r="K349" s="206">
        <f>'5 Driver Data'!K349</f>
        <v>0</v>
      </c>
      <c r="L349" s="1"/>
      <c r="M349" s="216" t="str">
        <f>IF(D349=0,"Blank",'3 Model Input'!E$44*'3 Model Input'!E$45)</f>
        <v>Blank</v>
      </c>
      <c r="N349" s="197" t="str">
        <f t="shared" si="70"/>
        <v>Blank</v>
      </c>
      <c r="O349" s="197" t="str">
        <f>IF(D349=0,"Blank",'3 Model Input'!E$49*(1-'3 Model Input'!E$51))</f>
        <v>Blank</v>
      </c>
      <c r="P349" s="197" t="str">
        <f t="shared" si="71"/>
        <v>Blank</v>
      </c>
      <c r="Q349" s="197" t="str">
        <f>IF(D349=0,"Blank",IF(D349="BEV",E349*(1-'3 Model Input'!E$54), E349))</f>
        <v>Blank</v>
      </c>
      <c r="R349" s="198" t="str">
        <f>IF(D349=0,"Blank",IF(D349="PHEV",F349/G349,F349*(1-'3 Model Input'!E$54)/G349))</f>
        <v>Blank</v>
      </c>
      <c r="S349" s="198" t="str">
        <f>IF(D349=0,"Blank",IF(D349="PHEV",MIN(M349,E349),MIN(M349,(E349*(1-'3 Model Input'!E$54)))))</f>
        <v>Blank</v>
      </c>
      <c r="T349" s="217" t="str">
        <f t="shared" si="72"/>
        <v>Blank</v>
      </c>
      <c r="U349" s="89"/>
      <c r="V349" s="216" t="str">
        <f>IF(D349=0,"Blank",P349*'3 Model Input'!E$50)</f>
        <v>Blank</v>
      </c>
      <c r="W349" s="197" t="str">
        <f t="shared" si="73"/>
        <v>Blank</v>
      </c>
      <c r="X349" s="197" t="str">
        <f t="shared" si="74"/>
        <v>Blank</v>
      </c>
      <c r="Y349" s="197" t="str">
        <f t="shared" si="75"/>
        <v>Blank</v>
      </c>
      <c r="Z349" s="197" t="str">
        <f t="shared" si="76"/>
        <v>Blank</v>
      </c>
      <c r="AA349" s="223" t="str" cm="1">
        <f t="array" ref="AA349">_xlfn.IFS(ISTEXT('3 Model Input'!F$70),"Missing",ISTEXT('3 Model Input'!I$70),"Missing",ISNUMBER('3 Model Input'!K$70),'3 Model Input'!K$70*P349)</f>
        <v>Missing</v>
      </c>
      <c r="AB349" s="89"/>
      <c r="AC349" s="227" t="str" cm="1">
        <f t="array" ref="AC349">IF(D349=0,"Blank",_xlfn.IFS('3 Model Input'!E$61=1,(V349*G349)/T349,'3 Model Input'!E$61=2,(W349*G349)/T349,'3 Model Input'!E$61=3,(X349*G349)/T349,'3 Model Input'!E$61=4,(Y349*G349)/T349,'3 Model Input'!E$61=5,(Z349*G349)/T349, ISTEXT('3 Model Input'!E$61),"Missing",'3 Model Input'!E$61=6,(AA349*G349)/T349))</f>
        <v>Blank</v>
      </c>
      <c r="AD349" s="202" t="str">
        <f t="shared" si="77"/>
        <v>Blank</v>
      </c>
      <c r="AE349" s="202" t="str">
        <f t="shared" si="78"/>
        <v>Blank</v>
      </c>
      <c r="AF349" s="217" t="str">
        <f t="shared" si="79"/>
        <v>Blank</v>
      </c>
      <c r="AG349" s="9" t="str" cm="1">
        <f t="array" ref="AG349">_xlfn.IFS(ISNUMBER(AC349), "", ISNUMBER(SEARCH("Blank", AC349)), "", ISERROR(AC349), "Bad input on tab 3")</f>
        <v/>
      </c>
    </row>
    <row r="350" spans="2:33" ht="15" customHeight="1" x14ac:dyDescent="0.75">
      <c r="B350" s="205" t="str">
        <f>'5 Driver Data'!B350</f>
        <v>0342</v>
      </c>
      <c r="C350" s="193">
        <f>'5 Driver Data'!C350</f>
        <v>0</v>
      </c>
      <c r="D350" s="192">
        <f>'5 Driver Data'!D350</f>
        <v>0</v>
      </c>
      <c r="E350" s="191">
        <f>'5 Driver Data'!E350</f>
        <v>0</v>
      </c>
      <c r="F350" s="191">
        <f>'5 Driver Data'!F350</f>
        <v>0</v>
      </c>
      <c r="G350" s="191">
        <f>'5 Driver Data'!G350</f>
        <v>0</v>
      </c>
      <c r="H350" s="191">
        <f>'5 Driver Data'!H350</f>
        <v>0</v>
      </c>
      <c r="I350" s="191">
        <f>'5 Driver Data'!I350</f>
        <v>0</v>
      </c>
      <c r="J350" s="191">
        <f>'5 Driver Data'!J350</f>
        <v>0</v>
      </c>
      <c r="K350" s="206">
        <f>'5 Driver Data'!K350</f>
        <v>0</v>
      </c>
      <c r="L350" s="1"/>
      <c r="M350" s="216" t="str">
        <f>IF(D350=0,"Blank",'3 Model Input'!E$44*'3 Model Input'!E$45)</f>
        <v>Blank</v>
      </c>
      <c r="N350" s="197" t="str">
        <f t="shared" si="70"/>
        <v>Blank</v>
      </c>
      <c r="O350" s="197" t="str">
        <f>IF(D350=0,"Blank",'3 Model Input'!E$49*(1-'3 Model Input'!E$51))</f>
        <v>Blank</v>
      </c>
      <c r="P350" s="197" t="str">
        <f t="shared" si="71"/>
        <v>Blank</v>
      </c>
      <c r="Q350" s="197" t="str">
        <f>IF(D350=0,"Blank",IF(D350="BEV",E350*(1-'3 Model Input'!E$54), E350))</f>
        <v>Blank</v>
      </c>
      <c r="R350" s="198" t="str">
        <f>IF(D350=0,"Blank",IF(D350="PHEV",F350/G350,F350*(1-'3 Model Input'!E$54)/G350))</f>
        <v>Blank</v>
      </c>
      <c r="S350" s="198" t="str">
        <f>IF(D350=0,"Blank",IF(D350="PHEV",MIN(M350,E350),MIN(M350,(E350*(1-'3 Model Input'!E$54)))))</f>
        <v>Blank</v>
      </c>
      <c r="T350" s="217" t="str">
        <f t="shared" si="72"/>
        <v>Blank</v>
      </c>
      <c r="U350" s="89"/>
      <c r="V350" s="216" t="str">
        <f>IF(D350=0,"Blank",P350*'3 Model Input'!E$50)</f>
        <v>Blank</v>
      </c>
      <c r="W350" s="197" t="str">
        <f t="shared" si="73"/>
        <v>Blank</v>
      </c>
      <c r="X350" s="197" t="str">
        <f t="shared" si="74"/>
        <v>Blank</v>
      </c>
      <c r="Y350" s="197" t="str">
        <f t="shared" si="75"/>
        <v>Blank</v>
      </c>
      <c r="Z350" s="197" t="str">
        <f t="shared" si="76"/>
        <v>Blank</v>
      </c>
      <c r="AA350" s="223" t="str" cm="1">
        <f t="array" ref="AA350">_xlfn.IFS(ISTEXT('3 Model Input'!F$70),"Missing",ISTEXT('3 Model Input'!I$70),"Missing",ISNUMBER('3 Model Input'!K$70),'3 Model Input'!K$70*P350)</f>
        <v>Missing</v>
      </c>
      <c r="AB350" s="89"/>
      <c r="AC350" s="227" t="str" cm="1">
        <f t="array" ref="AC350">IF(D350=0,"Blank",_xlfn.IFS('3 Model Input'!E$61=1,(V350*G350)/T350,'3 Model Input'!E$61=2,(W350*G350)/T350,'3 Model Input'!E$61=3,(X350*G350)/T350,'3 Model Input'!E$61=4,(Y350*G350)/T350,'3 Model Input'!E$61=5,(Z350*G350)/T350, ISTEXT('3 Model Input'!E$61),"Missing",'3 Model Input'!E$61=6,(AA350*G350)/T350))</f>
        <v>Blank</v>
      </c>
      <c r="AD350" s="202" t="str">
        <f t="shared" si="77"/>
        <v>Blank</v>
      </c>
      <c r="AE350" s="202" t="str">
        <f t="shared" si="78"/>
        <v>Blank</v>
      </c>
      <c r="AF350" s="217" t="str">
        <f t="shared" si="79"/>
        <v>Blank</v>
      </c>
      <c r="AG350" s="9" t="str" cm="1">
        <f t="array" ref="AG350">_xlfn.IFS(ISNUMBER(AC350), "", ISNUMBER(SEARCH("Blank", AC350)), "", ISERROR(AC350), "Bad input on tab 3")</f>
        <v/>
      </c>
    </row>
    <row r="351" spans="2:33" ht="15" customHeight="1" x14ac:dyDescent="0.75">
      <c r="B351" s="205" t="str">
        <f>'5 Driver Data'!B351</f>
        <v>0343</v>
      </c>
      <c r="C351" s="193">
        <f>'5 Driver Data'!C351</f>
        <v>0</v>
      </c>
      <c r="D351" s="192">
        <f>'5 Driver Data'!D351</f>
        <v>0</v>
      </c>
      <c r="E351" s="191">
        <f>'5 Driver Data'!E351</f>
        <v>0</v>
      </c>
      <c r="F351" s="191">
        <f>'5 Driver Data'!F351</f>
        <v>0</v>
      </c>
      <c r="G351" s="191">
        <f>'5 Driver Data'!G351</f>
        <v>0</v>
      </c>
      <c r="H351" s="191">
        <f>'5 Driver Data'!H351</f>
        <v>0</v>
      </c>
      <c r="I351" s="191">
        <f>'5 Driver Data'!I351</f>
        <v>0</v>
      </c>
      <c r="J351" s="191">
        <f>'5 Driver Data'!J351</f>
        <v>0</v>
      </c>
      <c r="K351" s="206">
        <f>'5 Driver Data'!K351</f>
        <v>0</v>
      </c>
      <c r="L351" s="1"/>
      <c r="M351" s="216" t="str">
        <f>IF(D351=0,"Blank",'3 Model Input'!E$44*'3 Model Input'!E$45)</f>
        <v>Blank</v>
      </c>
      <c r="N351" s="197" t="str">
        <f t="shared" si="70"/>
        <v>Blank</v>
      </c>
      <c r="O351" s="197" t="str">
        <f>IF(D351=0,"Blank",'3 Model Input'!E$49*(1-'3 Model Input'!E$51))</f>
        <v>Blank</v>
      </c>
      <c r="P351" s="197" t="str">
        <f t="shared" si="71"/>
        <v>Blank</v>
      </c>
      <c r="Q351" s="197" t="str">
        <f>IF(D351=0,"Blank",IF(D351="BEV",E351*(1-'3 Model Input'!E$54), E351))</f>
        <v>Blank</v>
      </c>
      <c r="R351" s="198" t="str">
        <f>IF(D351=0,"Blank",IF(D351="PHEV",F351/G351,F351*(1-'3 Model Input'!E$54)/G351))</f>
        <v>Blank</v>
      </c>
      <c r="S351" s="198" t="str">
        <f>IF(D351=0,"Blank",IF(D351="PHEV",MIN(M351,E351),MIN(M351,(E351*(1-'3 Model Input'!E$54)))))</f>
        <v>Blank</v>
      </c>
      <c r="T351" s="217" t="str">
        <f t="shared" si="72"/>
        <v>Blank</v>
      </c>
      <c r="U351" s="89"/>
      <c r="V351" s="216" t="str">
        <f>IF(D351=0,"Blank",P351*'3 Model Input'!E$50)</f>
        <v>Blank</v>
      </c>
      <c r="W351" s="197" t="str">
        <f t="shared" si="73"/>
        <v>Blank</v>
      </c>
      <c r="X351" s="197" t="str">
        <f t="shared" si="74"/>
        <v>Blank</v>
      </c>
      <c r="Y351" s="197" t="str">
        <f t="shared" si="75"/>
        <v>Blank</v>
      </c>
      <c r="Z351" s="197" t="str">
        <f t="shared" si="76"/>
        <v>Blank</v>
      </c>
      <c r="AA351" s="223" t="str" cm="1">
        <f t="array" ref="AA351">_xlfn.IFS(ISTEXT('3 Model Input'!F$70),"Missing",ISTEXT('3 Model Input'!I$70),"Missing",ISNUMBER('3 Model Input'!K$70),'3 Model Input'!K$70*P351)</f>
        <v>Missing</v>
      </c>
      <c r="AB351" s="89"/>
      <c r="AC351" s="227" t="str" cm="1">
        <f t="array" ref="AC351">IF(D351=0,"Blank",_xlfn.IFS('3 Model Input'!E$61=1,(V351*G351)/T351,'3 Model Input'!E$61=2,(W351*G351)/T351,'3 Model Input'!E$61=3,(X351*G351)/T351,'3 Model Input'!E$61=4,(Y351*G351)/T351,'3 Model Input'!E$61=5,(Z351*G351)/T351, ISTEXT('3 Model Input'!E$61),"Missing",'3 Model Input'!E$61=6,(AA351*G351)/T351))</f>
        <v>Blank</v>
      </c>
      <c r="AD351" s="202" t="str">
        <f t="shared" si="77"/>
        <v>Blank</v>
      </c>
      <c r="AE351" s="202" t="str">
        <f t="shared" si="78"/>
        <v>Blank</v>
      </c>
      <c r="AF351" s="217" t="str">
        <f t="shared" si="79"/>
        <v>Blank</v>
      </c>
      <c r="AG351" s="9" t="str" cm="1">
        <f t="array" ref="AG351">_xlfn.IFS(ISNUMBER(AC351), "", ISNUMBER(SEARCH("Blank", AC351)), "", ISERROR(AC351), "Bad input on tab 3")</f>
        <v/>
      </c>
    </row>
    <row r="352" spans="2:33" ht="15" customHeight="1" x14ac:dyDescent="0.75">
      <c r="B352" s="205" t="str">
        <f>'5 Driver Data'!B352</f>
        <v>0344</v>
      </c>
      <c r="C352" s="193">
        <f>'5 Driver Data'!C352</f>
        <v>0</v>
      </c>
      <c r="D352" s="192">
        <f>'5 Driver Data'!D352</f>
        <v>0</v>
      </c>
      <c r="E352" s="191">
        <f>'5 Driver Data'!E352</f>
        <v>0</v>
      </c>
      <c r="F352" s="191">
        <f>'5 Driver Data'!F352</f>
        <v>0</v>
      </c>
      <c r="G352" s="191">
        <f>'5 Driver Data'!G352</f>
        <v>0</v>
      </c>
      <c r="H352" s="191">
        <f>'5 Driver Data'!H352</f>
        <v>0</v>
      </c>
      <c r="I352" s="191">
        <f>'5 Driver Data'!I352</f>
        <v>0</v>
      </c>
      <c r="J352" s="191">
        <f>'5 Driver Data'!J352</f>
        <v>0</v>
      </c>
      <c r="K352" s="206">
        <f>'5 Driver Data'!K352</f>
        <v>0</v>
      </c>
      <c r="L352" s="1"/>
      <c r="M352" s="216" t="str">
        <f>IF(D352=0,"Blank",'3 Model Input'!E$44*'3 Model Input'!E$45)</f>
        <v>Blank</v>
      </c>
      <c r="N352" s="197" t="str">
        <f t="shared" si="70"/>
        <v>Blank</v>
      </c>
      <c r="O352" s="197" t="str">
        <f>IF(D352=0,"Blank",'3 Model Input'!E$49*(1-'3 Model Input'!E$51))</f>
        <v>Blank</v>
      </c>
      <c r="P352" s="197" t="str">
        <f t="shared" si="71"/>
        <v>Blank</v>
      </c>
      <c r="Q352" s="197" t="str">
        <f>IF(D352=0,"Blank",IF(D352="BEV",E352*(1-'3 Model Input'!E$54), E352))</f>
        <v>Blank</v>
      </c>
      <c r="R352" s="198" t="str">
        <f>IF(D352=0,"Blank",IF(D352="PHEV",F352/G352,F352*(1-'3 Model Input'!E$54)/G352))</f>
        <v>Blank</v>
      </c>
      <c r="S352" s="198" t="str">
        <f>IF(D352=0,"Blank",IF(D352="PHEV",MIN(M352,E352),MIN(M352,(E352*(1-'3 Model Input'!E$54)))))</f>
        <v>Blank</v>
      </c>
      <c r="T352" s="217" t="str">
        <f t="shared" si="72"/>
        <v>Blank</v>
      </c>
      <c r="U352" s="89"/>
      <c r="V352" s="216" t="str">
        <f>IF(D352=0,"Blank",P352*'3 Model Input'!E$50)</f>
        <v>Blank</v>
      </c>
      <c r="W352" s="197" t="str">
        <f t="shared" si="73"/>
        <v>Blank</v>
      </c>
      <c r="X352" s="197" t="str">
        <f t="shared" si="74"/>
        <v>Blank</v>
      </c>
      <c r="Y352" s="197" t="str">
        <f t="shared" si="75"/>
        <v>Blank</v>
      </c>
      <c r="Z352" s="197" t="str">
        <f t="shared" si="76"/>
        <v>Blank</v>
      </c>
      <c r="AA352" s="223" t="str" cm="1">
        <f t="array" ref="AA352">_xlfn.IFS(ISTEXT('3 Model Input'!F$70),"Missing",ISTEXT('3 Model Input'!I$70),"Missing",ISNUMBER('3 Model Input'!K$70),'3 Model Input'!K$70*P352)</f>
        <v>Missing</v>
      </c>
      <c r="AB352" s="89"/>
      <c r="AC352" s="227" t="str" cm="1">
        <f t="array" ref="AC352">IF(D352=0,"Blank",_xlfn.IFS('3 Model Input'!E$61=1,(V352*G352)/T352,'3 Model Input'!E$61=2,(W352*G352)/T352,'3 Model Input'!E$61=3,(X352*G352)/T352,'3 Model Input'!E$61=4,(Y352*G352)/T352,'3 Model Input'!E$61=5,(Z352*G352)/T352, ISTEXT('3 Model Input'!E$61),"Missing",'3 Model Input'!E$61=6,(AA352*G352)/T352))</f>
        <v>Blank</v>
      </c>
      <c r="AD352" s="202" t="str">
        <f t="shared" si="77"/>
        <v>Blank</v>
      </c>
      <c r="AE352" s="202" t="str">
        <f t="shared" si="78"/>
        <v>Blank</v>
      </c>
      <c r="AF352" s="217" t="str">
        <f t="shared" si="79"/>
        <v>Blank</v>
      </c>
      <c r="AG352" s="9" t="str" cm="1">
        <f t="array" ref="AG352">_xlfn.IFS(ISNUMBER(AC352), "", ISNUMBER(SEARCH("Blank", AC352)), "", ISERROR(AC352), "Bad input on tab 3")</f>
        <v/>
      </c>
    </row>
    <row r="353" spans="2:33" ht="15" customHeight="1" x14ac:dyDescent="0.75">
      <c r="B353" s="205" t="str">
        <f>'5 Driver Data'!B353</f>
        <v>0345</v>
      </c>
      <c r="C353" s="193">
        <f>'5 Driver Data'!C353</f>
        <v>0</v>
      </c>
      <c r="D353" s="192">
        <f>'5 Driver Data'!D353</f>
        <v>0</v>
      </c>
      <c r="E353" s="191">
        <f>'5 Driver Data'!E353</f>
        <v>0</v>
      </c>
      <c r="F353" s="191">
        <f>'5 Driver Data'!F353</f>
        <v>0</v>
      </c>
      <c r="G353" s="191">
        <f>'5 Driver Data'!G353</f>
        <v>0</v>
      </c>
      <c r="H353" s="191">
        <f>'5 Driver Data'!H353</f>
        <v>0</v>
      </c>
      <c r="I353" s="191">
        <f>'5 Driver Data'!I353</f>
        <v>0</v>
      </c>
      <c r="J353" s="191">
        <f>'5 Driver Data'!J353</f>
        <v>0</v>
      </c>
      <c r="K353" s="206">
        <f>'5 Driver Data'!K353</f>
        <v>0</v>
      </c>
      <c r="L353" s="1"/>
      <c r="M353" s="216" t="str">
        <f>IF(D353=0,"Blank",'3 Model Input'!E$44*'3 Model Input'!E$45)</f>
        <v>Blank</v>
      </c>
      <c r="N353" s="197" t="str">
        <f t="shared" si="70"/>
        <v>Blank</v>
      </c>
      <c r="O353" s="197" t="str">
        <f>IF(D353=0,"Blank",'3 Model Input'!E$49*(1-'3 Model Input'!E$51))</f>
        <v>Blank</v>
      </c>
      <c r="P353" s="197" t="str">
        <f t="shared" si="71"/>
        <v>Blank</v>
      </c>
      <c r="Q353" s="197" t="str">
        <f>IF(D353=0,"Blank",IF(D353="BEV",E353*(1-'3 Model Input'!E$54), E353))</f>
        <v>Blank</v>
      </c>
      <c r="R353" s="198" t="str">
        <f>IF(D353=0,"Blank",IF(D353="PHEV",F353/G353,F353*(1-'3 Model Input'!E$54)/G353))</f>
        <v>Blank</v>
      </c>
      <c r="S353" s="198" t="str">
        <f>IF(D353=0,"Blank",IF(D353="PHEV",MIN(M353,E353),MIN(M353,(E353*(1-'3 Model Input'!E$54)))))</f>
        <v>Blank</v>
      </c>
      <c r="T353" s="217" t="str">
        <f t="shared" si="72"/>
        <v>Blank</v>
      </c>
      <c r="U353" s="89"/>
      <c r="V353" s="216" t="str">
        <f>IF(D353=0,"Blank",P353*'3 Model Input'!E$50)</f>
        <v>Blank</v>
      </c>
      <c r="W353" s="197" t="str">
        <f t="shared" si="73"/>
        <v>Blank</v>
      </c>
      <c r="X353" s="197" t="str">
        <f t="shared" si="74"/>
        <v>Blank</v>
      </c>
      <c r="Y353" s="197" t="str">
        <f t="shared" si="75"/>
        <v>Blank</v>
      </c>
      <c r="Z353" s="197" t="str">
        <f t="shared" si="76"/>
        <v>Blank</v>
      </c>
      <c r="AA353" s="223" t="str" cm="1">
        <f t="array" ref="AA353">_xlfn.IFS(ISTEXT('3 Model Input'!F$70),"Missing",ISTEXT('3 Model Input'!I$70),"Missing",ISNUMBER('3 Model Input'!K$70),'3 Model Input'!K$70*P353)</f>
        <v>Missing</v>
      </c>
      <c r="AB353" s="89"/>
      <c r="AC353" s="227" t="str" cm="1">
        <f t="array" ref="AC353">IF(D353=0,"Blank",_xlfn.IFS('3 Model Input'!E$61=1,(V353*G353)/T353,'3 Model Input'!E$61=2,(W353*G353)/T353,'3 Model Input'!E$61=3,(X353*G353)/T353,'3 Model Input'!E$61=4,(Y353*G353)/T353,'3 Model Input'!E$61=5,(Z353*G353)/T353, ISTEXT('3 Model Input'!E$61),"Missing",'3 Model Input'!E$61=6,(AA353*G353)/T353))</f>
        <v>Blank</v>
      </c>
      <c r="AD353" s="202" t="str">
        <f t="shared" si="77"/>
        <v>Blank</v>
      </c>
      <c r="AE353" s="202" t="str">
        <f t="shared" si="78"/>
        <v>Blank</v>
      </c>
      <c r="AF353" s="217" t="str">
        <f t="shared" si="79"/>
        <v>Blank</v>
      </c>
      <c r="AG353" s="9" t="str" cm="1">
        <f t="array" ref="AG353">_xlfn.IFS(ISNUMBER(AC353), "", ISNUMBER(SEARCH("Blank", AC353)), "", ISERROR(AC353), "Bad input on tab 3")</f>
        <v/>
      </c>
    </row>
    <row r="354" spans="2:33" ht="15" customHeight="1" x14ac:dyDescent="0.75">
      <c r="B354" s="205" t="str">
        <f>'5 Driver Data'!B354</f>
        <v>0346</v>
      </c>
      <c r="C354" s="193">
        <f>'5 Driver Data'!C354</f>
        <v>0</v>
      </c>
      <c r="D354" s="192">
        <f>'5 Driver Data'!D354</f>
        <v>0</v>
      </c>
      <c r="E354" s="191">
        <f>'5 Driver Data'!E354</f>
        <v>0</v>
      </c>
      <c r="F354" s="191">
        <f>'5 Driver Data'!F354</f>
        <v>0</v>
      </c>
      <c r="G354" s="191">
        <f>'5 Driver Data'!G354</f>
        <v>0</v>
      </c>
      <c r="H354" s="191">
        <f>'5 Driver Data'!H354</f>
        <v>0</v>
      </c>
      <c r="I354" s="191">
        <f>'5 Driver Data'!I354</f>
        <v>0</v>
      </c>
      <c r="J354" s="191">
        <f>'5 Driver Data'!J354</f>
        <v>0</v>
      </c>
      <c r="K354" s="206">
        <f>'5 Driver Data'!K354</f>
        <v>0</v>
      </c>
      <c r="L354" s="1"/>
      <c r="M354" s="216" t="str">
        <f>IF(D354=0,"Blank",'3 Model Input'!E$44*'3 Model Input'!E$45)</f>
        <v>Blank</v>
      </c>
      <c r="N354" s="197" t="str">
        <f t="shared" si="70"/>
        <v>Blank</v>
      </c>
      <c r="O354" s="197" t="str">
        <f>IF(D354=0,"Blank",'3 Model Input'!E$49*(1-'3 Model Input'!E$51))</f>
        <v>Blank</v>
      </c>
      <c r="P354" s="197" t="str">
        <f t="shared" si="71"/>
        <v>Blank</v>
      </c>
      <c r="Q354" s="197" t="str">
        <f>IF(D354=0,"Blank",IF(D354="BEV",E354*(1-'3 Model Input'!E$54), E354))</f>
        <v>Blank</v>
      </c>
      <c r="R354" s="198" t="str">
        <f>IF(D354=0,"Blank",IF(D354="PHEV",F354/G354,F354*(1-'3 Model Input'!E$54)/G354))</f>
        <v>Blank</v>
      </c>
      <c r="S354" s="198" t="str">
        <f>IF(D354=0,"Blank",IF(D354="PHEV",MIN(M354,E354),MIN(M354,(E354*(1-'3 Model Input'!E$54)))))</f>
        <v>Blank</v>
      </c>
      <c r="T354" s="217" t="str">
        <f t="shared" si="72"/>
        <v>Blank</v>
      </c>
      <c r="U354" s="89"/>
      <c r="V354" s="216" t="str">
        <f>IF(D354=0,"Blank",P354*'3 Model Input'!E$50)</f>
        <v>Blank</v>
      </c>
      <c r="W354" s="197" t="str">
        <f t="shared" si="73"/>
        <v>Blank</v>
      </c>
      <c r="X354" s="197" t="str">
        <f t="shared" si="74"/>
        <v>Blank</v>
      </c>
      <c r="Y354" s="197" t="str">
        <f t="shared" si="75"/>
        <v>Blank</v>
      </c>
      <c r="Z354" s="197" t="str">
        <f t="shared" si="76"/>
        <v>Blank</v>
      </c>
      <c r="AA354" s="223" t="str" cm="1">
        <f t="array" ref="AA354">_xlfn.IFS(ISTEXT('3 Model Input'!F$70),"Missing",ISTEXT('3 Model Input'!I$70),"Missing",ISNUMBER('3 Model Input'!K$70),'3 Model Input'!K$70*P354)</f>
        <v>Missing</v>
      </c>
      <c r="AB354" s="89"/>
      <c r="AC354" s="227" t="str" cm="1">
        <f t="array" ref="AC354">IF(D354=0,"Blank",_xlfn.IFS('3 Model Input'!E$61=1,(V354*G354)/T354,'3 Model Input'!E$61=2,(W354*G354)/T354,'3 Model Input'!E$61=3,(X354*G354)/T354,'3 Model Input'!E$61=4,(Y354*G354)/T354,'3 Model Input'!E$61=5,(Z354*G354)/T354, ISTEXT('3 Model Input'!E$61),"Missing",'3 Model Input'!E$61=6,(AA354*G354)/T354))</f>
        <v>Blank</v>
      </c>
      <c r="AD354" s="202" t="str">
        <f t="shared" si="77"/>
        <v>Blank</v>
      </c>
      <c r="AE354" s="202" t="str">
        <f t="shared" si="78"/>
        <v>Blank</v>
      </c>
      <c r="AF354" s="217" t="str">
        <f t="shared" si="79"/>
        <v>Blank</v>
      </c>
      <c r="AG354" s="9" t="str" cm="1">
        <f t="array" ref="AG354">_xlfn.IFS(ISNUMBER(AC354), "", ISNUMBER(SEARCH("Blank", AC354)), "", ISERROR(AC354), "Bad input on tab 3")</f>
        <v/>
      </c>
    </row>
    <row r="355" spans="2:33" ht="15" customHeight="1" x14ac:dyDescent="0.75">
      <c r="B355" s="205" t="str">
        <f>'5 Driver Data'!B355</f>
        <v>0347</v>
      </c>
      <c r="C355" s="193">
        <f>'5 Driver Data'!C355</f>
        <v>0</v>
      </c>
      <c r="D355" s="192">
        <f>'5 Driver Data'!D355</f>
        <v>0</v>
      </c>
      <c r="E355" s="191">
        <f>'5 Driver Data'!E355</f>
        <v>0</v>
      </c>
      <c r="F355" s="191">
        <f>'5 Driver Data'!F355</f>
        <v>0</v>
      </c>
      <c r="G355" s="191">
        <f>'5 Driver Data'!G355</f>
        <v>0</v>
      </c>
      <c r="H355" s="191">
        <f>'5 Driver Data'!H355</f>
        <v>0</v>
      </c>
      <c r="I355" s="191">
        <f>'5 Driver Data'!I355</f>
        <v>0</v>
      </c>
      <c r="J355" s="191">
        <f>'5 Driver Data'!J355</f>
        <v>0</v>
      </c>
      <c r="K355" s="206">
        <f>'5 Driver Data'!K355</f>
        <v>0</v>
      </c>
      <c r="L355" s="1"/>
      <c r="M355" s="216" t="str">
        <f>IF(D355=0,"Blank",'3 Model Input'!E$44*'3 Model Input'!E$45)</f>
        <v>Blank</v>
      </c>
      <c r="N355" s="197" t="str">
        <f t="shared" si="70"/>
        <v>Blank</v>
      </c>
      <c r="O355" s="197" t="str">
        <f>IF(D355=0,"Blank",'3 Model Input'!E$49*(1-'3 Model Input'!E$51))</f>
        <v>Blank</v>
      </c>
      <c r="P355" s="197" t="str">
        <f t="shared" si="71"/>
        <v>Blank</v>
      </c>
      <c r="Q355" s="197" t="str">
        <f>IF(D355=0,"Blank",IF(D355="BEV",E355*(1-'3 Model Input'!E$54), E355))</f>
        <v>Blank</v>
      </c>
      <c r="R355" s="198" t="str">
        <f>IF(D355=0,"Blank",IF(D355="PHEV",F355/G355,F355*(1-'3 Model Input'!E$54)/G355))</f>
        <v>Blank</v>
      </c>
      <c r="S355" s="198" t="str">
        <f>IF(D355=0,"Blank",IF(D355="PHEV",MIN(M355,E355),MIN(M355,(E355*(1-'3 Model Input'!E$54)))))</f>
        <v>Blank</v>
      </c>
      <c r="T355" s="217" t="str">
        <f t="shared" si="72"/>
        <v>Blank</v>
      </c>
      <c r="U355" s="89"/>
      <c r="V355" s="216" t="str">
        <f>IF(D355=0,"Blank",P355*'3 Model Input'!E$50)</f>
        <v>Blank</v>
      </c>
      <c r="W355" s="197" t="str">
        <f t="shared" si="73"/>
        <v>Blank</v>
      </c>
      <c r="X355" s="197" t="str">
        <f t="shared" si="74"/>
        <v>Blank</v>
      </c>
      <c r="Y355" s="197" t="str">
        <f t="shared" si="75"/>
        <v>Blank</v>
      </c>
      <c r="Z355" s="197" t="str">
        <f t="shared" si="76"/>
        <v>Blank</v>
      </c>
      <c r="AA355" s="223" t="str" cm="1">
        <f t="array" ref="AA355">_xlfn.IFS(ISTEXT('3 Model Input'!F$70),"Missing",ISTEXT('3 Model Input'!I$70),"Missing",ISNUMBER('3 Model Input'!K$70),'3 Model Input'!K$70*P355)</f>
        <v>Missing</v>
      </c>
      <c r="AB355" s="89"/>
      <c r="AC355" s="227" t="str" cm="1">
        <f t="array" ref="AC355">IF(D355=0,"Blank",_xlfn.IFS('3 Model Input'!E$61=1,(V355*G355)/T355,'3 Model Input'!E$61=2,(W355*G355)/T355,'3 Model Input'!E$61=3,(X355*G355)/T355,'3 Model Input'!E$61=4,(Y355*G355)/T355,'3 Model Input'!E$61=5,(Z355*G355)/T355, ISTEXT('3 Model Input'!E$61),"Missing",'3 Model Input'!E$61=6,(AA355*G355)/T355))</f>
        <v>Blank</v>
      </c>
      <c r="AD355" s="202" t="str">
        <f t="shared" si="77"/>
        <v>Blank</v>
      </c>
      <c r="AE355" s="202" t="str">
        <f t="shared" si="78"/>
        <v>Blank</v>
      </c>
      <c r="AF355" s="217" t="str">
        <f t="shared" si="79"/>
        <v>Blank</v>
      </c>
      <c r="AG355" s="9" t="str" cm="1">
        <f t="array" ref="AG355">_xlfn.IFS(ISNUMBER(AC355), "", ISNUMBER(SEARCH("Blank", AC355)), "", ISERROR(AC355), "Bad input on tab 3")</f>
        <v/>
      </c>
    </row>
    <row r="356" spans="2:33" ht="15" customHeight="1" x14ac:dyDescent="0.75">
      <c r="B356" s="205" t="str">
        <f>'5 Driver Data'!B356</f>
        <v>0348</v>
      </c>
      <c r="C356" s="193">
        <f>'5 Driver Data'!C356</f>
        <v>0</v>
      </c>
      <c r="D356" s="192">
        <f>'5 Driver Data'!D356</f>
        <v>0</v>
      </c>
      <c r="E356" s="191">
        <f>'5 Driver Data'!E356</f>
        <v>0</v>
      </c>
      <c r="F356" s="191">
        <f>'5 Driver Data'!F356</f>
        <v>0</v>
      </c>
      <c r="G356" s="191">
        <f>'5 Driver Data'!G356</f>
        <v>0</v>
      </c>
      <c r="H356" s="191">
        <f>'5 Driver Data'!H356</f>
        <v>0</v>
      </c>
      <c r="I356" s="191">
        <f>'5 Driver Data'!I356</f>
        <v>0</v>
      </c>
      <c r="J356" s="191">
        <f>'5 Driver Data'!J356</f>
        <v>0</v>
      </c>
      <c r="K356" s="206">
        <f>'5 Driver Data'!K356</f>
        <v>0</v>
      </c>
      <c r="L356" s="1"/>
      <c r="M356" s="216" t="str">
        <f>IF(D356=0,"Blank",'3 Model Input'!E$44*'3 Model Input'!E$45)</f>
        <v>Blank</v>
      </c>
      <c r="N356" s="197" t="str">
        <f t="shared" si="70"/>
        <v>Blank</v>
      </c>
      <c r="O356" s="197" t="str">
        <f>IF(D356=0,"Blank",'3 Model Input'!E$49*(1-'3 Model Input'!E$51))</f>
        <v>Blank</v>
      </c>
      <c r="P356" s="197" t="str">
        <f t="shared" si="71"/>
        <v>Blank</v>
      </c>
      <c r="Q356" s="197" t="str">
        <f>IF(D356=0,"Blank",IF(D356="BEV",E356*(1-'3 Model Input'!E$54), E356))</f>
        <v>Blank</v>
      </c>
      <c r="R356" s="198" t="str">
        <f>IF(D356=0,"Blank",IF(D356="PHEV",F356/G356,F356*(1-'3 Model Input'!E$54)/G356))</f>
        <v>Blank</v>
      </c>
      <c r="S356" s="198" t="str">
        <f>IF(D356=0,"Blank",IF(D356="PHEV",MIN(M356,E356),MIN(M356,(E356*(1-'3 Model Input'!E$54)))))</f>
        <v>Blank</v>
      </c>
      <c r="T356" s="217" t="str">
        <f t="shared" si="72"/>
        <v>Blank</v>
      </c>
      <c r="U356" s="89"/>
      <c r="V356" s="216" t="str">
        <f>IF(D356=0,"Blank",P356*'3 Model Input'!E$50)</f>
        <v>Blank</v>
      </c>
      <c r="W356" s="197" t="str">
        <f t="shared" si="73"/>
        <v>Blank</v>
      </c>
      <c r="X356" s="197" t="str">
        <f t="shared" si="74"/>
        <v>Blank</v>
      </c>
      <c r="Y356" s="197" t="str">
        <f t="shared" si="75"/>
        <v>Blank</v>
      </c>
      <c r="Z356" s="197" t="str">
        <f t="shared" si="76"/>
        <v>Blank</v>
      </c>
      <c r="AA356" s="223" t="str" cm="1">
        <f t="array" ref="AA356">_xlfn.IFS(ISTEXT('3 Model Input'!F$70),"Missing",ISTEXT('3 Model Input'!I$70),"Missing",ISNUMBER('3 Model Input'!K$70),'3 Model Input'!K$70*P356)</f>
        <v>Missing</v>
      </c>
      <c r="AB356" s="89"/>
      <c r="AC356" s="227" t="str" cm="1">
        <f t="array" ref="AC356">IF(D356=0,"Blank",_xlfn.IFS('3 Model Input'!E$61=1,(V356*G356)/T356,'3 Model Input'!E$61=2,(W356*G356)/T356,'3 Model Input'!E$61=3,(X356*G356)/T356,'3 Model Input'!E$61=4,(Y356*G356)/T356,'3 Model Input'!E$61=5,(Z356*G356)/T356, ISTEXT('3 Model Input'!E$61),"Missing",'3 Model Input'!E$61=6,(AA356*G356)/T356))</f>
        <v>Blank</v>
      </c>
      <c r="AD356" s="202" t="str">
        <f t="shared" si="77"/>
        <v>Blank</v>
      </c>
      <c r="AE356" s="202" t="str">
        <f t="shared" si="78"/>
        <v>Blank</v>
      </c>
      <c r="AF356" s="217" t="str">
        <f t="shared" si="79"/>
        <v>Blank</v>
      </c>
      <c r="AG356" s="9" t="str" cm="1">
        <f t="array" ref="AG356">_xlfn.IFS(ISNUMBER(AC356), "", ISNUMBER(SEARCH("Blank", AC356)), "", ISERROR(AC356), "Bad input on tab 3")</f>
        <v/>
      </c>
    </row>
    <row r="357" spans="2:33" ht="15" customHeight="1" x14ac:dyDescent="0.75">
      <c r="B357" s="205" t="str">
        <f>'5 Driver Data'!B357</f>
        <v>0349</v>
      </c>
      <c r="C357" s="193">
        <f>'5 Driver Data'!C357</f>
        <v>0</v>
      </c>
      <c r="D357" s="192">
        <f>'5 Driver Data'!D357</f>
        <v>0</v>
      </c>
      <c r="E357" s="191">
        <f>'5 Driver Data'!E357</f>
        <v>0</v>
      </c>
      <c r="F357" s="191">
        <f>'5 Driver Data'!F357</f>
        <v>0</v>
      </c>
      <c r="G357" s="191">
        <f>'5 Driver Data'!G357</f>
        <v>0</v>
      </c>
      <c r="H357" s="191">
        <f>'5 Driver Data'!H357</f>
        <v>0</v>
      </c>
      <c r="I357" s="191">
        <f>'5 Driver Data'!I357</f>
        <v>0</v>
      </c>
      <c r="J357" s="191">
        <f>'5 Driver Data'!J357</f>
        <v>0</v>
      </c>
      <c r="K357" s="206">
        <f>'5 Driver Data'!K357</f>
        <v>0</v>
      </c>
      <c r="L357" s="1"/>
      <c r="M357" s="216" t="str">
        <f>IF(D357=0,"Blank",'3 Model Input'!E$44*'3 Model Input'!E$45)</f>
        <v>Blank</v>
      </c>
      <c r="N357" s="197" t="str">
        <f t="shared" si="70"/>
        <v>Blank</v>
      </c>
      <c r="O357" s="197" t="str">
        <f>IF(D357=0,"Blank",'3 Model Input'!E$49*(1-'3 Model Input'!E$51))</f>
        <v>Blank</v>
      </c>
      <c r="P357" s="197" t="str">
        <f t="shared" si="71"/>
        <v>Blank</v>
      </c>
      <c r="Q357" s="197" t="str">
        <f>IF(D357=0,"Blank",IF(D357="BEV",E357*(1-'3 Model Input'!E$54), E357))</f>
        <v>Blank</v>
      </c>
      <c r="R357" s="198" t="str">
        <f>IF(D357=0,"Blank",IF(D357="PHEV",F357/G357,F357*(1-'3 Model Input'!E$54)/G357))</f>
        <v>Blank</v>
      </c>
      <c r="S357" s="198" t="str">
        <f>IF(D357=0,"Blank",IF(D357="PHEV",MIN(M357,E357),MIN(M357,(E357*(1-'3 Model Input'!E$54)))))</f>
        <v>Blank</v>
      </c>
      <c r="T357" s="217" t="str">
        <f t="shared" si="72"/>
        <v>Blank</v>
      </c>
      <c r="U357" s="89"/>
      <c r="V357" s="216" t="str">
        <f>IF(D357=0,"Blank",P357*'3 Model Input'!E$50)</f>
        <v>Blank</v>
      </c>
      <c r="W357" s="197" t="str">
        <f t="shared" si="73"/>
        <v>Blank</v>
      </c>
      <c r="X357" s="197" t="str">
        <f t="shared" si="74"/>
        <v>Blank</v>
      </c>
      <c r="Y357" s="197" t="str">
        <f t="shared" si="75"/>
        <v>Blank</v>
      </c>
      <c r="Z357" s="197" t="str">
        <f t="shared" si="76"/>
        <v>Blank</v>
      </c>
      <c r="AA357" s="223" t="str" cm="1">
        <f t="array" ref="AA357">_xlfn.IFS(ISTEXT('3 Model Input'!F$70),"Missing",ISTEXT('3 Model Input'!I$70),"Missing",ISNUMBER('3 Model Input'!K$70),'3 Model Input'!K$70*P357)</f>
        <v>Missing</v>
      </c>
      <c r="AB357" s="89"/>
      <c r="AC357" s="227" t="str" cm="1">
        <f t="array" ref="AC357">IF(D357=0,"Blank",_xlfn.IFS('3 Model Input'!E$61=1,(V357*G357)/T357,'3 Model Input'!E$61=2,(W357*G357)/T357,'3 Model Input'!E$61=3,(X357*G357)/T357,'3 Model Input'!E$61=4,(Y357*G357)/T357,'3 Model Input'!E$61=5,(Z357*G357)/T357, ISTEXT('3 Model Input'!E$61),"Missing",'3 Model Input'!E$61=6,(AA357*G357)/T357))</f>
        <v>Blank</v>
      </c>
      <c r="AD357" s="202" t="str">
        <f t="shared" si="77"/>
        <v>Blank</v>
      </c>
      <c r="AE357" s="202" t="str">
        <f t="shared" si="78"/>
        <v>Blank</v>
      </c>
      <c r="AF357" s="217" t="str">
        <f t="shared" si="79"/>
        <v>Blank</v>
      </c>
      <c r="AG357" s="9" t="str" cm="1">
        <f t="array" ref="AG357">_xlfn.IFS(ISNUMBER(AC357), "", ISNUMBER(SEARCH("Blank", AC357)), "", ISERROR(AC357), "Bad input on tab 3")</f>
        <v/>
      </c>
    </row>
    <row r="358" spans="2:33" ht="15" customHeight="1" x14ac:dyDescent="0.75">
      <c r="B358" s="205" t="str">
        <f>'5 Driver Data'!B358</f>
        <v>0350</v>
      </c>
      <c r="C358" s="193">
        <f>'5 Driver Data'!C358</f>
        <v>0</v>
      </c>
      <c r="D358" s="192">
        <f>'5 Driver Data'!D358</f>
        <v>0</v>
      </c>
      <c r="E358" s="191">
        <f>'5 Driver Data'!E358</f>
        <v>0</v>
      </c>
      <c r="F358" s="191">
        <f>'5 Driver Data'!F358</f>
        <v>0</v>
      </c>
      <c r="G358" s="191">
        <f>'5 Driver Data'!G358</f>
        <v>0</v>
      </c>
      <c r="H358" s="191">
        <f>'5 Driver Data'!H358</f>
        <v>0</v>
      </c>
      <c r="I358" s="191">
        <f>'5 Driver Data'!I358</f>
        <v>0</v>
      </c>
      <c r="J358" s="191">
        <f>'5 Driver Data'!J358</f>
        <v>0</v>
      </c>
      <c r="K358" s="206">
        <f>'5 Driver Data'!K358</f>
        <v>0</v>
      </c>
      <c r="L358" s="1"/>
      <c r="M358" s="216" t="str">
        <f>IF(D358=0,"Blank",'3 Model Input'!E$44*'3 Model Input'!E$45)</f>
        <v>Blank</v>
      </c>
      <c r="N358" s="197" t="str">
        <f t="shared" si="70"/>
        <v>Blank</v>
      </c>
      <c r="O358" s="197" t="str">
        <f>IF(D358=0,"Blank",'3 Model Input'!E$49*(1-'3 Model Input'!E$51))</f>
        <v>Blank</v>
      </c>
      <c r="P358" s="197" t="str">
        <f t="shared" si="71"/>
        <v>Blank</v>
      </c>
      <c r="Q358" s="197" t="str">
        <f>IF(D358=0,"Blank",IF(D358="BEV",E358*(1-'3 Model Input'!E$54), E358))</f>
        <v>Blank</v>
      </c>
      <c r="R358" s="198" t="str">
        <f>IF(D358=0,"Blank",IF(D358="PHEV",F358/G358,F358*(1-'3 Model Input'!E$54)/G358))</f>
        <v>Blank</v>
      </c>
      <c r="S358" s="198" t="str">
        <f>IF(D358=0,"Blank",IF(D358="PHEV",MIN(M358,E358),MIN(M358,(E358*(1-'3 Model Input'!E$54)))))</f>
        <v>Blank</v>
      </c>
      <c r="T358" s="217" t="str">
        <f t="shared" si="72"/>
        <v>Blank</v>
      </c>
      <c r="U358" s="89"/>
      <c r="V358" s="216" t="str">
        <f>IF(D358=0,"Blank",P358*'3 Model Input'!E$50)</f>
        <v>Blank</v>
      </c>
      <c r="W358" s="197" t="str">
        <f t="shared" si="73"/>
        <v>Blank</v>
      </c>
      <c r="X358" s="197" t="str">
        <f t="shared" si="74"/>
        <v>Blank</v>
      </c>
      <c r="Y358" s="197" t="str">
        <f t="shared" si="75"/>
        <v>Blank</v>
      </c>
      <c r="Z358" s="197" t="str">
        <f t="shared" si="76"/>
        <v>Blank</v>
      </c>
      <c r="AA358" s="223" t="str" cm="1">
        <f t="array" ref="AA358">_xlfn.IFS(ISTEXT('3 Model Input'!F$70),"Missing",ISTEXT('3 Model Input'!I$70),"Missing",ISNUMBER('3 Model Input'!K$70),'3 Model Input'!K$70*P358)</f>
        <v>Missing</v>
      </c>
      <c r="AB358" s="89"/>
      <c r="AC358" s="227" t="str" cm="1">
        <f t="array" ref="AC358">IF(D358=0,"Blank",_xlfn.IFS('3 Model Input'!E$61=1,(V358*G358)/T358,'3 Model Input'!E$61=2,(W358*G358)/T358,'3 Model Input'!E$61=3,(X358*G358)/T358,'3 Model Input'!E$61=4,(Y358*G358)/T358,'3 Model Input'!E$61=5,(Z358*G358)/T358, ISTEXT('3 Model Input'!E$61),"Missing",'3 Model Input'!E$61=6,(AA358*G358)/T358))</f>
        <v>Blank</v>
      </c>
      <c r="AD358" s="202" t="str">
        <f t="shared" si="77"/>
        <v>Blank</v>
      </c>
      <c r="AE358" s="202" t="str">
        <f t="shared" si="78"/>
        <v>Blank</v>
      </c>
      <c r="AF358" s="217" t="str">
        <f t="shared" si="79"/>
        <v>Blank</v>
      </c>
      <c r="AG358" s="9" t="str" cm="1">
        <f t="array" ref="AG358">_xlfn.IFS(ISNUMBER(AC358), "", ISNUMBER(SEARCH("Blank", AC358)), "", ISERROR(AC358), "Bad input on tab 3")</f>
        <v/>
      </c>
    </row>
    <row r="359" spans="2:33" ht="15" customHeight="1" x14ac:dyDescent="0.75">
      <c r="B359" s="205" t="str">
        <f>'5 Driver Data'!B359</f>
        <v>0351</v>
      </c>
      <c r="C359" s="193">
        <f>'5 Driver Data'!C359</f>
        <v>0</v>
      </c>
      <c r="D359" s="192">
        <f>'5 Driver Data'!D359</f>
        <v>0</v>
      </c>
      <c r="E359" s="191">
        <f>'5 Driver Data'!E359</f>
        <v>0</v>
      </c>
      <c r="F359" s="191">
        <f>'5 Driver Data'!F359</f>
        <v>0</v>
      </c>
      <c r="G359" s="191">
        <f>'5 Driver Data'!G359</f>
        <v>0</v>
      </c>
      <c r="H359" s="191">
        <f>'5 Driver Data'!H359</f>
        <v>0</v>
      </c>
      <c r="I359" s="191">
        <f>'5 Driver Data'!I359</f>
        <v>0</v>
      </c>
      <c r="J359" s="191">
        <f>'5 Driver Data'!J359</f>
        <v>0</v>
      </c>
      <c r="K359" s="206">
        <f>'5 Driver Data'!K359</f>
        <v>0</v>
      </c>
      <c r="L359" s="1"/>
      <c r="M359" s="216" t="str">
        <f>IF(D359=0,"Blank",'3 Model Input'!E$44*'3 Model Input'!E$45)</f>
        <v>Blank</v>
      </c>
      <c r="N359" s="197" t="str">
        <f t="shared" si="70"/>
        <v>Blank</v>
      </c>
      <c r="O359" s="197" t="str">
        <f>IF(D359=0,"Blank",'3 Model Input'!E$49*(1-'3 Model Input'!E$51))</f>
        <v>Blank</v>
      </c>
      <c r="P359" s="197" t="str">
        <f t="shared" si="71"/>
        <v>Blank</v>
      </c>
      <c r="Q359" s="197" t="str">
        <f>IF(D359=0,"Blank",IF(D359="BEV",E359*(1-'3 Model Input'!E$54), E359))</f>
        <v>Blank</v>
      </c>
      <c r="R359" s="198" t="str">
        <f>IF(D359=0,"Blank",IF(D359="PHEV",F359/G359,F359*(1-'3 Model Input'!E$54)/G359))</f>
        <v>Blank</v>
      </c>
      <c r="S359" s="198" t="str">
        <f>IF(D359=0,"Blank",IF(D359="PHEV",MIN(M359,E359),MIN(M359,(E359*(1-'3 Model Input'!E$54)))))</f>
        <v>Blank</v>
      </c>
      <c r="T359" s="217" t="str">
        <f t="shared" si="72"/>
        <v>Blank</v>
      </c>
      <c r="U359" s="89"/>
      <c r="V359" s="216" t="str">
        <f>IF(D359=0,"Blank",P359*'3 Model Input'!E$50)</f>
        <v>Blank</v>
      </c>
      <c r="W359" s="197" t="str">
        <f t="shared" si="73"/>
        <v>Blank</v>
      </c>
      <c r="X359" s="197" t="str">
        <f t="shared" si="74"/>
        <v>Blank</v>
      </c>
      <c r="Y359" s="197" t="str">
        <f t="shared" si="75"/>
        <v>Blank</v>
      </c>
      <c r="Z359" s="197" t="str">
        <f t="shared" si="76"/>
        <v>Blank</v>
      </c>
      <c r="AA359" s="223" t="str" cm="1">
        <f t="array" ref="AA359">_xlfn.IFS(ISTEXT('3 Model Input'!F$70),"Missing",ISTEXT('3 Model Input'!I$70),"Missing",ISNUMBER('3 Model Input'!K$70),'3 Model Input'!K$70*P359)</f>
        <v>Missing</v>
      </c>
      <c r="AB359" s="89"/>
      <c r="AC359" s="227" t="str" cm="1">
        <f t="array" ref="AC359">IF(D359=0,"Blank",_xlfn.IFS('3 Model Input'!E$61=1,(V359*G359)/T359,'3 Model Input'!E$61=2,(W359*G359)/T359,'3 Model Input'!E$61=3,(X359*G359)/T359,'3 Model Input'!E$61=4,(Y359*G359)/T359,'3 Model Input'!E$61=5,(Z359*G359)/T359, ISTEXT('3 Model Input'!E$61),"Missing",'3 Model Input'!E$61=6,(AA359*G359)/T359))</f>
        <v>Blank</v>
      </c>
      <c r="AD359" s="202" t="str">
        <f t="shared" si="77"/>
        <v>Blank</v>
      </c>
      <c r="AE359" s="202" t="str">
        <f t="shared" si="78"/>
        <v>Blank</v>
      </c>
      <c r="AF359" s="217" t="str">
        <f t="shared" si="79"/>
        <v>Blank</v>
      </c>
      <c r="AG359" s="9" t="str" cm="1">
        <f t="array" ref="AG359">_xlfn.IFS(ISNUMBER(AC359), "", ISNUMBER(SEARCH("Blank", AC359)), "", ISERROR(AC359), "Bad input on tab 3")</f>
        <v/>
      </c>
    </row>
    <row r="360" spans="2:33" ht="15" customHeight="1" x14ac:dyDescent="0.75">
      <c r="B360" s="205" t="str">
        <f>'5 Driver Data'!B360</f>
        <v>0352</v>
      </c>
      <c r="C360" s="193">
        <f>'5 Driver Data'!C360</f>
        <v>0</v>
      </c>
      <c r="D360" s="192">
        <f>'5 Driver Data'!D360</f>
        <v>0</v>
      </c>
      <c r="E360" s="191">
        <f>'5 Driver Data'!E360</f>
        <v>0</v>
      </c>
      <c r="F360" s="191">
        <f>'5 Driver Data'!F360</f>
        <v>0</v>
      </c>
      <c r="G360" s="191">
        <f>'5 Driver Data'!G360</f>
        <v>0</v>
      </c>
      <c r="H360" s="191">
        <f>'5 Driver Data'!H360</f>
        <v>0</v>
      </c>
      <c r="I360" s="191">
        <f>'5 Driver Data'!I360</f>
        <v>0</v>
      </c>
      <c r="J360" s="191">
        <f>'5 Driver Data'!J360</f>
        <v>0</v>
      </c>
      <c r="K360" s="206">
        <f>'5 Driver Data'!K360</f>
        <v>0</v>
      </c>
      <c r="L360" s="1"/>
      <c r="M360" s="216" t="str">
        <f>IF(D360=0,"Blank",'3 Model Input'!E$44*'3 Model Input'!E$45)</f>
        <v>Blank</v>
      </c>
      <c r="N360" s="197" t="str">
        <f t="shared" si="70"/>
        <v>Blank</v>
      </c>
      <c r="O360" s="197" t="str">
        <f>IF(D360=0,"Blank",'3 Model Input'!E$49*(1-'3 Model Input'!E$51))</f>
        <v>Blank</v>
      </c>
      <c r="P360" s="197" t="str">
        <f t="shared" si="71"/>
        <v>Blank</v>
      </c>
      <c r="Q360" s="197" t="str">
        <f>IF(D360=0,"Blank",IF(D360="BEV",E360*(1-'3 Model Input'!E$54), E360))</f>
        <v>Blank</v>
      </c>
      <c r="R360" s="198" t="str">
        <f>IF(D360=0,"Blank",IF(D360="PHEV",F360/G360,F360*(1-'3 Model Input'!E$54)/G360))</f>
        <v>Blank</v>
      </c>
      <c r="S360" s="198" t="str">
        <f>IF(D360=0,"Blank",IF(D360="PHEV",MIN(M360,E360),MIN(M360,(E360*(1-'3 Model Input'!E$54)))))</f>
        <v>Blank</v>
      </c>
      <c r="T360" s="217" t="str">
        <f t="shared" si="72"/>
        <v>Blank</v>
      </c>
      <c r="U360" s="89"/>
      <c r="V360" s="216" t="str">
        <f>IF(D360=0,"Blank",P360*'3 Model Input'!E$50)</f>
        <v>Blank</v>
      </c>
      <c r="W360" s="197" t="str">
        <f t="shared" si="73"/>
        <v>Blank</v>
      </c>
      <c r="X360" s="197" t="str">
        <f t="shared" si="74"/>
        <v>Blank</v>
      </c>
      <c r="Y360" s="197" t="str">
        <f t="shared" si="75"/>
        <v>Blank</v>
      </c>
      <c r="Z360" s="197" t="str">
        <f t="shared" si="76"/>
        <v>Blank</v>
      </c>
      <c r="AA360" s="223" t="str" cm="1">
        <f t="array" ref="AA360">_xlfn.IFS(ISTEXT('3 Model Input'!F$70),"Missing",ISTEXT('3 Model Input'!I$70),"Missing",ISNUMBER('3 Model Input'!K$70),'3 Model Input'!K$70*P360)</f>
        <v>Missing</v>
      </c>
      <c r="AB360" s="89"/>
      <c r="AC360" s="227" t="str" cm="1">
        <f t="array" ref="AC360">IF(D360=0,"Blank",_xlfn.IFS('3 Model Input'!E$61=1,(V360*G360)/T360,'3 Model Input'!E$61=2,(W360*G360)/T360,'3 Model Input'!E$61=3,(X360*G360)/T360,'3 Model Input'!E$61=4,(Y360*G360)/T360,'3 Model Input'!E$61=5,(Z360*G360)/T360, ISTEXT('3 Model Input'!E$61),"Missing",'3 Model Input'!E$61=6,(AA360*G360)/T360))</f>
        <v>Blank</v>
      </c>
      <c r="AD360" s="202" t="str">
        <f t="shared" si="77"/>
        <v>Blank</v>
      </c>
      <c r="AE360" s="202" t="str">
        <f t="shared" si="78"/>
        <v>Blank</v>
      </c>
      <c r="AF360" s="217" t="str">
        <f t="shared" si="79"/>
        <v>Blank</v>
      </c>
      <c r="AG360" s="9" t="str" cm="1">
        <f t="array" ref="AG360">_xlfn.IFS(ISNUMBER(AC360), "", ISNUMBER(SEARCH("Blank", AC360)), "", ISERROR(AC360), "Bad input on tab 3")</f>
        <v/>
      </c>
    </row>
    <row r="361" spans="2:33" ht="15" customHeight="1" x14ac:dyDescent="0.75">
      <c r="B361" s="205" t="str">
        <f>'5 Driver Data'!B361</f>
        <v>0353</v>
      </c>
      <c r="C361" s="193">
        <f>'5 Driver Data'!C361</f>
        <v>0</v>
      </c>
      <c r="D361" s="192">
        <f>'5 Driver Data'!D361</f>
        <v>0</v>
      </c>
      <c r="E361" s="191">
        <f>'5 Driver Data'!E361</f>
        <v>0</v>
      </c>
      <c r="F361" s="191">
        <f>'5 Driver Data'!F361</f>
        <v>0</v>
      </c>
      <c r="G361" s="191">
        <f>'5 Driver Data'!G361</f>
        <v>0</v>
      </c>
      <c r="H361" s="191">
        <f>'5 Driver Data'!H361</f>
        <v>0</v>
      </c>
      <c r="I361" s="191">
        <f>'5 Driver Data'!I361</f>
        <v>0</v>
      </c>
      <c r="J361" s="191">
        <f>'5 Driver Data'!J361</f>
        <v>0</v>
      </c>
      <c r="K361" s="206">
        <f>'5 Driver Data'!K361</f>
        <v>0</v>
      </c>
      <c r="L361" s="1"/>
      <c r="M361" s="216" t="str">
        <f>IF(D361=0,"Blank",'3 Model Input'!E$44*'3 Model Input'!E$45)</f>
        <v>Blank</v>
      </c>
      <c r="N361" s="197" t="str">
        <f t="shared" si="70"/>
        <v>Blank</v>
      </c>
      <c r="O361" s="197" t="str">
        <f>IF(D361=0,"Blank",'3 Model Input'!E$49*(1-'3 Model Input'!E$51))</f>
        <v>Blank</v>
      </c>
      <c r="P361" s="197" t="str">
        <f t="shared" si="71"/>
        <v>Blank</v>
      </c>
      <c r="Q361" s="197" t="str">
        <f>IF(D361=0,"Blank",IF(D361="BEV",E361*(1-'3 Model Input'!E$54), E361))</f>
        <v>Blank</v>
      </c>
      <c r="R361" s="198" t="str">
        <f>IF(D361=0,"Blank",IF(D361="PHEV",F361/G361,F361*(1-'3 Model Input'!E$54)/G361))</f>
        <v>Blank</v>
      </c>
      <c r="S361" s="198" t="str">
        <f>IF(D361=0,"Blank",IF(D361="PHEV",MIN(M361,E361),MIN(M361,(E361*(1-'3 Model Input'!E$54)))))</f>
        <v>Blank</v>
      </c>
      <c r="T361" s="217" t="str">
        <f t="shared" si="72"/>
        <v>Blank</v>
      </c>
      <c r="U361" s="89"/>
      <c r="V361" s="216" t="str">
        <f>IF(D361=0,"Blank",P361*'3 Model Input'!E$50)</f>
        <v>Blank</v>
      </c>
      <c r="W361" s="197" t="str">
        <f t="shared" si="73"/>
        <v>Blank</v>
      </c>
      <c r="X361" s="197" t="str">
        <f t="shared" si="74"/>
        <v>Blank</v>
      </c>
      <c r="Y361" s="197" t="str">
        <f t="shared" si="75"/>
        <v>Blank</v>
      </c>
      <c r="Z361" s="197" t="str">
        <f t="shared" si="76"/>
        <v>Blank</v>
      </c>
      <c r="AA361" s="223" t="str" cm="1">
        <f t="array" ref="AA361">_xlfn.IFS(ISTEXT('3 Model Input'!F$70),"Missing",ISTEXT('3 Model Input'!I$70),"Missing",ISNUMBER('3 Model Input'!K$70),'3 Model Input'!K$70*P361)</f>
        <v>Missing</v>
      </c>
      <c r="AB361" s="89"/>
      <c r="AC361" s="227" t="str" cm="1">
        <f t="array" ref="AC361">IF(D361=0,"Blank",_xlfn.IFS('3 Model Input'!E$61=1,(V361*G361)/T361,'3 Model Input'!E$61=2,(W361*G361)/T361,'3 Model Input'!E$61=3,(X361*G361)/T361,'3 Model Input'!E$61=4,(Y361*G361)/T361,'3 Model Input'!E$61=5,(Z361*G361)/T361, ISTEXT('3 Model Input'!E$61),"Missing",'3 Model Input'!E$61=6,(AA361*G361)/T361))</f>
        <v>Blank</v>
      </c>
      <c r="AD361" s="202" t="str">
        <f t="shared" si="77"/>
        <v>Blank</v>
      </c>
      <c r="AE361" s="202" t="str">
        <f t="shared" si="78"/>
        <v>Blank</v>
      </c>
      <c r="AF361" s="217" t="str">
        <f t="shared" si="79"/>
        <v>Blank</v>
      </c>
      <c r="AG361" s="9" t="str" cm="1">
        <f t="array" ref="AG361">_xlfn.IFS(ISNUMBER(AC361), "", ISNUMBER(SEARCH("Blank", AC361)), "", ISERROR(AC361), "Bad input on tab 3")</f>
        <v/>
      </c>
    </row>
    <row r="362" spans="2:33" ht="15" customHeight="1" x14ac:dyDescent="0.75">
      <c r="B362" s="205" t="str">
        <f>'5 Driver Data'!B362</f>
        <v>0354</v>
      </c>
      <c r="C362" s="193">
        <f>'5 Driver Data'!C362</f>
        <v>0</v>
      </c>
      <c r="D362" s="192">
        <f>'5 Driver Data'!D362</f>
        <v>0</v>
      </c>
      <c r="E362" s="191">
        <f>'5 Driver Data'!E362</f>
        <v>0</v>
      </c>
      <c r="F362" s="191">
        <f>'5 Driver Data'!F362</f>
        <v>0</v>
      </c>
      <c r="G362" s="191">
        <f>'5 Driver Data'!G362</f>
        <v>0</v>
      </c>
      <c r="H362" s="191">
        <f>'5 Driver Data'!H362</f>
        <v>0</v>
      </c>
      <c r="I362" s="191">
        <f>'5 Driver Data'!I362</f>
        <v>0</v>
      </c>
      <c r="J362" s="191">
        <f>'5 Driver Data'!J362</f>
        <v>0</v>
      </c>
      <c r="K362" s="206">
        <f>'5 Driver Data'!K362</f>
        <v>0</v>
      </c>
      <c r="L362" s="1"/>
      <c r="M362" s="216" t="str">
        <f>IF(D362=0,"Blank",'3 Model Input'!E$44*'3 Model Input'!E$45)</f>
        <v>Blank</v>
      </c>
      <c r="N362" s="197" t="str">
        <f t="shared" si="70"/>
        <v>Blank</v>
      </c>
      <c r="O362" s="197" t="str">
        <f>IF(D362=0,"Blank",'3 Model Input'!E$49*(1-'3 Model Input'!E$51))</f>
        <v>Blank</v>
      </c>
      <c r="P362" s="197" t="str">
        <f t="shared" si="71"/>
        <v>Blank</v>
      </c>
      <c r="Q362" s="197" t="str">
        <f>IF(D362=0,"Blank",IF(D362="BEV",E362*(1-'3 Model Input'!E$54), E362))</f>
        <v>Blank</v>
      </c>
      <c r="R362" s="198" t="str">
        <f>IF(D362=0,"Blank",IF(D362="PHEV",F362/G362,F362*(1-'3 Model Input'!E$54)/G362))</f>
        <v>Blank</v>
      </c>
      <c r="S362" s="198" t="str">
        <f>IF(D362=0,"Blank",IF(D362="PHEV",MIN(M362,E362),MIN(M362,(E362*(1-'3 Model Input'!E$54)))))</f>
        <v>Blank</v>
      </c>
      <c r="T362" s="217" t="str">
        <f t="shared" si="72"/>
        <v>Blank</v>
      </c>
      <c r="U362" s="89"/>
      <c r="V362" s="216" t="str">
        <f>IF(D362=0,"Blank",P362*'3 Model Input'!E$50)</f>
        <v>Blank</v>
      </c>
      <c r="W362" s="197" t="str">
        <f t="shared" si="73"/>
        <v>Blank</v>
      </c>
      <c r="X362" s="197" t="str">
        <f t="shared" si="74"/>
        <v>Blank</v>
      </c>
      <c r="Y362" s="197" t="str">
        <f t="shared" si="75"/>
        <v>Blank</v>
      </c>
      <c r="Z362" s="197" t="str">
        <f t="shared" si="76"/>
        <v>Blank</v>
      </c>
      <c r="AA362" s="223" t="str" cm="1">
        <f t="array" ref="AA362">_xlfn.IFS(ISTEXT('3 Model Input'!F$70),"Missing",ISTEXT('3 Model Input'!I$70),"Missing",ISNUMBER('3 Model Input'!K$70),'3 Model Input'!K$70*P362)</f>
        <v>Missing</v>
      </c>
      <c r="AB362" s="89"/>
      <c r="AC362" s="227" t="str" cm="1">
        <f t="array" ref="AC362">IF(D362=0,"Blank",_xlfn.IFS('3 Model Input'!E$61=1,(V362*G362)/T362,'3 Model Input'!E$61=2,(W362*G362)/T362,'3 Model Input'!E$61=3,(X362*G362)/T362,'3 Model Input'!E$61=4,(Y362*G362)/T362,'3 Model Input'!E$61=5,(Z362*G362)/T362, ISTEXT('3 Model Input'!E$61),"Missing",'3 Model Input'!E$61=6,(AA362*G362)/T362))</f>
        <v>Blank</v>
      </c>
      <c r="AD362" s="202" t="str">
        <f t="shared" si="77"/>
        <v>Blank</v>
      </c>
      <c r="AE362" s="202" t="str">
        <f t="shared" si="78"/>
        <v>Blank</v>
      </c>
      <c r="AF362" s="217" t="str">
        <f t="shared" si="79"/>
        <v>Blank</v>
      </c>
      <c r="AG362" s="9" t="str" cm="1">
        <f t="array" ref="AG362">_xlfn.IFS(ISNUMBER(AC362), "", ISNUMBER(SEARCH("Blank", AC362)), "", ISERROR(AC362), "Bad input on tab 3")</f>
        <v/>
      </c>
    </row>
    <row r="363" spans="2:33" ht="15" customHeight="1" x14ac:dyDescent="0.75">
      <c r="B363" s="205" t="str">
        <f>'5 Driver Data'!B363</f>
        <v>0355</v>
      </c>
      <c r="C363" s="193">
        <f>'5 Driver Data'!C363</f>
        <v>0</v>
      </c>
      <c r="D363" s="192">
        <f>'5 Driver Data'!D363</f>
        <v>0</v>
      </c>
      <c r="E363" s="191">
        <f>'5 Driver Data'!E363</f>
        <v>0</v>
      </c>
      <c r="F363" s="191">
        <f>'5 Driver Data'!F363</f>
        <v>0</v>
      </c>
      <c r="G363" s="191">
        <f>'5 Driver Data'!G363</f>
        <v>0</v>
      </c>
      <c r="H363" s="191">
        <f>'5 Driver Data'!H363</f>
        <v>0</v>
      </c>
      <c r="I363" s="191">
        <f>'5 Driver Data'!I363</f>
        <v>0</v>
      </c>
      <c r="J363" s="191">
        <f>'5 Driver Data'!J363</f>
        <v>0</v>
      </c>
      <c r="K363" s="206">
        <f>'5 Driver Data'!K363</f>
        <v>0</v>
      </c>
      <c r="L363" s="1"/>
      <c r="M363" s="216" t="str">
        <f>IF(D363=0,"Blank",'3 Model Input'!E$44*'3 Model Input'!E$45)</f>
        <v>Blank</v>
      </c>
      <c r="N363" s="197" t="str">
        <f t="shared" si="70"/>
        <v>Blank</v>
      </c>
      <c r="O363" s="197" t="str">
        <f>IF(D363=0,"Blank",'3 Model Input'!E$49*(1-'3 Model Input'!E$51))</f>
        <v>Blank</v>
      </c>
      <c r="P363" s="197" t="str">
        <f t="shared" si="71"/>
        <v>Blank</v>
      </c>
      <c r="Q363" s="197" t="str">
        <f>IF(D363=0,"Blank",IF(D363="BEV",E363*(1-'3 Model Input'!E$54), E363))</f>
        <v>Blank</v>
      </c>
      <c r="R363" s="198" t="str">
        <f>IF(D363=0,"Blank",IF(D363="PHEV",F363/G363,F363*(1-'3 Model Input'!E$54)/G363))</f>
        <v>Blank</v>
      </c>
      <c r="S363" s="198" t="str">
        <f>IF(D363=0,"Blank",IF(D363="PHEV",MIN(M363,E363),MIN(M363,(E363*(1-'3 Model Input'!E$54)))))</f>
        <v>Blank</v>
      </c>
      <c r="T363" s="217" t="str">
        <f t="shared" si="72"/>
        <v>Blank</v>
      </c>
      <c r="U363" s="89"/>
      <c r="V363" s="216" t="str">
        <f>IF(D363=0,"Blank",P363*'3 Model Input'!E$50)</f>
        <v>Blank</v>
      </c>
      <c r="W363" s="197" t="str">
        <f t="shared" si="73"/>
        <v>Blank</v>
      </c>
      <c r="X363" s="197" t="str">
        <f t="shared" si="74"/>
        <v>Blank</v>
      </c>
      <c r="Y363" s="197" t="str">
        <f t="shared" si="75"/>
        <v>Blank</v>
      </c>
      <c r="Z363" s="197" t="str">
        <f t="shared" si="76"/>
        <v>Blank</v>
      </c>
      <c r="AA363" s="223" t="str" cm="1">
        <f t="array" ref="AA363">_xlfn.IFS(ISTEXT('3 Model Input'!F$70),"Missing",ISTEXT('3 Model Input'!I$70),"Missing",ISNUMBER('3 Model Input'!K$70),'3 Model Input'!K$70*P363)</f>
        <v>Missing</v>
      </c>
      <c r="AB363" s="89"/>
      <c r="AC363" s="227" t="str" cm="1">
        <f t="array" ref="AC363">IF(D363=0,"Blank",_xlfn.IFS('3 Model Input'!E$61=1,(V363*G363)/T363,'3 Model Input'!E$61=2,(W363*G363)/T363,'3 Model Input'!E$61=3,(X363*G363)/T363,'3 Model Input'!E$61=4,(Y363*G363)/T363,'3 Model Input'!E$61=5,(Z363*G363)/T363, ISTEXT('3 Model Input'!E$61),"Missing",'3 Model Input'!E$61=6,(AA363*G363)/T363))</f>
        <v>Blank</v>
      </c>
      <c r="AD363" s="202" t="str">
        <f t="shared" si="77"/>
        <v>Blank</v>
      </c>
      <c r="AE363" s="202" t="str">
        <f t="shared" si="78"/>
        <v>Blank</v>
      </c>
      <c r="AF363" s="217" t="str">
        <f t="shared" si="79"/>
        <v>Blank</v>
      </c>
      <c r="AG363" s="9" t="str" cm="1">
        <f t="array" ref="AG363">_xlfn.IFS(ISNUMBER(AC363), "", ISNUMBER(SEARCH("Blank", AC363)), "", ISERROR(AC363), "Bad input on tab 3")</f>
        <v/>
      </c>
    </row>
    <row r="364" spans="2:33" ht="15" customHeight="1" x14ac:dyDescent="0.75">
      <c r="B364" s="205" t="str">
        <f>'5 Driver Data'!B364</f>
        <v>0356</v>
      </c>
      <c r="C364" s="193">
        <f>'5 Driver Data'!C364</f>
        <v>0</v>
      </c>
      <c r="D364" s="192">
        <f>'5 Driver Data'!D364</f>
        <v>0</v>
      </c>
      <c r="E364" s="191">
        <f>'5 Driver Data'!E364</f>
        <v>0</v>
      </c>
      <c r="F364" s="191">
        <f>'5 Driver Data'!F364</f>
        <v>0</v>
      </c>
      <c r="G364" s="191">
        <f>'5 Driver Data'!G364</f>
        <v>0</v>
      </c>
      <c r="H364" s="191">
        <f>'5 Driver Data'!H364</f>
        <v>0</v>
      </c>
      <c r="I364" s="191">
        <f>'5 Driver Data'!I364</f>
        <v>0</v>
      </c>
      <c r="J364" s="191">
        <f>'5 Driver Data'!J364</f>
        <v>0</v>
      </c>
      <c r="K364" s="206">
        <f>'5 Driver Data'!K364</f>
        <v>0</v>
      </c>
      <c r="L364" s="1"/>
      <c r="M364" s="216" t="str">
        <f>IF(D364=0,"Blank",'3 Model Input'!E$44*'3 Model Input'!E$45)</f>
        <v>Blank</v>
      </c>
      <c r="N364" s="197" t="str">
        <f t="shared" si="70"/>
        <v>Blank</v>
      </c>
      <c r="O364" s="197" t="str">
        <f>IF(D364=0,"Blank",'3 Model Input'!E$49*(1-'3 Model Input'!E$51))</f>
        <v>Blank</v>
      </c>
      <c r="P364" s="197" t="str">
        <f t="shared" si="71"/>
        <v>Blank</v>
      </c>
      <c r="Q364" s="197" t="str">
        <f>IF(D364=0,"Blank",IF(D364="BEV",E364*(1-'3 Model Input'!E$54), E364))</f>
        <v>Blank</v>
      </c>
      <c r="R364" s="198" t="str">
        <f>IF(D364=0,"Blank",IF(D364="PHEV",F364/G364,F364*(1-'3 Model Input'!E$54)/G364))</f>
        <v>Blank</v>
      </c>
      <c r="S364" s="198" t="str">
        <f>IF(D364=0,"Blank",IF(D364="PHEV",MIN(M364,E364),MIN(M364,(E364*(1-'3 Model Input'!E$54)))))</f>
        <v>Blank</v>
      </c>
      <c r="T364" s="217" t="str">
        <f t="shared" si="72"/>
        <v>Blank</v>
      </c>
      <c r="U364" s="89"/>
      <c r="V364" s="216" t="str">
        <f>IF(D364=0,"Blank",P364*'3 Model Input'!E$50)</f>
        <v>Blank</v>
      </c>
      <c r="W364" s="197" t="str">
        <f t="shared" si="73"/>
        <v>Blank</v>
      </c>
      <c r="X364" s="197" t="str">
        <f t="shared" si="74"/>
        <v>Blank</v>
      </c>
      <c r="Y364" s="197" t="str">
        <f t="shared" si="75"/>
        <v>Blank</v>
      </c>
      <c r="Z364" s="197" t="str">
        <f t="shared" si="76"/>
        <v>Blank</v>
      </c>
      <c r="AA364" s="223" t="str" cm="1">
        <f t="array" ref="AA364">_xlfn.IFS(ISTEXT('3 Model Input'!F$70),"Missing",ISTEXT('3 Model Input'!I$70),"Missing",ISNUMBER('3 Model Input'!K$70),'3 Model Input'!K$70*P364)</f>
        <v>Missing</v>
      </c>
      <c r="AB364" s="89"/>
      <c r="AC364" s="227" t="str" cm="1">
        <f t="array" ref="AC364">IF(D364=0,"Blank",_xlfn.IFS('3 Model Input'!E$61=1,(V364*G364)/T364,'3 Model Input'!E$61=2,(W364*G364)/T364,'3 Model Input'!E$61=3,(X364*G364)/T364,'3 Model Input'!E$61=4,(Y364*G364)/T364,'3 Model Input'!E$61=5,(Z364*G364)/T364, ISTEXT('3 Model Input'!E$61),"Missing",'3 Model Input'!E$61=6,(AA364*G364)/T364))</f>
        <v>Blank</v>
      </c>
      <c r="AD364" s="202" t="str">
        <f t="shared" si="77"/>
        <v>Blank</v>
      </c>
      <c r="AE364" s="202" t="str">
        <f t="shared" si="78"/>
        <v>Blank</v>
      </c>
      <c r="AF364" s="217" t="str">
        <f t="shared" si="79"/>
        <v>Blank</v>
      </c>
      <c r="AG364" s="9" t="str" cm="1">
        <f t="array" ref="AG364">_xlfn.IFS(ISNUMBER(AC364), "", ISNUMBER(SEARCH("Blank", AC364)), "", ISERROR(AC364), "Bad input on tab 3")</f>
        <v/>
      </c>
    </row>
    <row r="365" spans="2:33" ht="15" customHeight="1" x14ac:dyDescent="0.75">
      <c r="B365" s="205" t="str">
        <f>'5 Driver Data'!B365</f>
        <v>0357</v>
      </c>
      <c r="C365" s="193">
        <f>'5 Driver Data'!C365</f>
        <v>0</v>
      </c>
      <c r="D365" s="192">
        <f>'5 Driver Data'!D365</f>
        <v>0</v>
      </c>
      <c r="E365" s="191">
        <f>'5 Driver Data'!E365</f>
        <v>0</v>
      </c>
      <c r="F365" s="191">
        <f>'5 Driver Data'!F365</f>
        <v>0</v>
      </c>
      <c r="G365" s="191">
        <f>'5 Driver Data'!G365</f>
        <v>0</v>
      </c>
      <c r="H365" s="191">
        <f>'5 Driver Data'!H365</f>
        <v>0</v>
      </c>
      <c r="I365" s="191">
        <f>'5 Driver Data'!I365</f>
        <v>0</v>
      </c>
      <c r="J365" s="191">
        <f>'5 Driver Data'!J365</f>
        <v>0</v>
      </c>
      <c r="K365" s="206">
        <f>'5 Driver Data'!K365</f>
        <v>0</v>
      </c>
      <c r="L365" s="1"/>
      <c r="M365" s="216" t="str">
        <f>IF(D365=0,"Blank",'3 Model Input'!E$44*'3 Model Input'!E$45)</f>
        <v>Blank</v>
      </c>
      <c r="N365" s="197" t="str">
        <f t="shared" si="70"/>
        <v>Blank</v>
      </c>
      <c r="O365" s="197" t="str">
        <f>IF(D365=0,"Blank",'3 Model Input'!E$49*(1-'3 Model Input'!E$51))</f>
        <v>Blank</v>
      </c>
      <c r="P365" s="197" t="str">
        <f t="shared" si="71"/>
        <v>Blank</v>
      </c>
      <c r="Q365" s="197" t="str">
        <f>IF(D365=0,"Blank",IF(D365="BEV",E365*(1-'3 Model Input'!E$54), E365))</f>
        <v>Blank</v>
      </c>
      <c r="R365" s="198" t="str">
        <f>IF(D365=0,"Blank",IF(D365="PHEV",F365/G365,F365*(1-'3 Model Input'!E$54)/G365))</f>
        <v>Blank</v>
      </c>
      <c r="S365" s="198" t="str">
        <f>IF(D365=0,"Blank",IF(D365="PHEV",MIN(M365,E365),MIN(M365,(E365*(1-'3 Model Input'!E$54)))))</f>
        <v>Blank</v>
      </c>
      <c r="T365" s="217" t="str">
        <f t="shared" si="72"/>
        <v>Blank</v>
      </c>
      <c r="U365" s="89"/>
      <c r="V365" s="216" t="str">
        <f>IF(D365=0,"Blank",P365*'3 Model Input'!E$50)</f>
        <v>Blank</v>
      </c>
      <c r="W365" s="197" t="str">
        <f t="shared" si="73"/>
        <v>Blank</v>
      </c>
      <c r="X365" s="197" t="str">
        <f t="shared" si="74"/>
        <v>Blank</v>
      </c>
      <c r="Y365" s="197" t="str">
        <f t="shared" si="75"/>
        <v>Blank</v>
      </c>
      <c r="Z365" s="197" t="str">
        <f t="shared" si="76"/>
        <v>Blank</v>
      </c>
      <c r="AA365" s="223" t="str" cm="1">
        <f t="array" ref="AA365">_xlfn.IFS(ISTEXT('3 Model Input'!F$70),"Missing",ISTEXT('3 Model Input'!I$70),"Missing",ISNUMBER('3 Model Input'!K$70),'3 Model Input'!K$70*P365)</f>
        <v>Missing</v>
      </c>
      <c r="AB365" s="89"/>
      <c r="AC365" s="227" t="str" cm="1">
        <f t="array" ref="AC365">IF(D365=0,"Blank",_xlfn.IFS('3 Model Input'!E$61=1,(V365*G365)/T365,'3 Model Input'!E$61=2,(W365*G365)/T365,'3 Model Input'!E$61=3,(X365*G365)/T365,'3 Model Input'!E$61=4,(Y365*G365)/T365,'3 Model Input'!E$61=5,(Z365*G365)/T365, ISTEXT('3 Model Input'!E$61),"Missing",'3 Model Input'!E$61=6,(AA365*G365)/T365))</f>
        <v>Blank</v>
      </c>
      <c r="AD365" s="202" t="str">
        <f t="shared" si="77"/>
        <v>Blank</v>
      </c>
      <c r="AE365" s="202" t="str">
        <f t="shared" si="78"/>
        <v>Blank</v>
      </c>
      <c r="AF365" s="217" t="str">
        <f t="shared" si="79"/>
        <v>Blank</v>
      </c>
      <c r="AG365" s="9" t="str" cm="1">
        <f t="array" ref="AG365">_xlfn.IFS(ISNUMBER(AC365), "", ISNUMBER(SEARCH("Blank", AC365)), "", ISERROR(AC365), "Bad input on tab 3")</f>
        <v/>
      </c>
    </row>
    <row r="366" spans="2:33" ht="15" customHeight="1" x14ac:dyDescent="0.75">
      <c r="B366" s="205" t="str">
        <f>'5 Driver Data'!B366</f>
        <v>0358</v>
      </c>
      <c r="C366" s="193">
        <f>'5 Driver Data'!C366</f>
        <v>0</v>
      </c>
      <c r="D366" s="192">
        <f>'5 Driver Data'!D366</f>
        <v>0</v>
      </c>
      <c r="E366" s="191">
        <f>'5 Driver Data'!E366</f>
        <v>0</v>
      </c>
      <c r="F366" s="191">
        <f>'5 Driver Data'!F366</f>
        <v>0</v>
      </c>
      <c r="G366" s="191">
        <f>'5 Driver Data'!G366</f>
        <v>0</v>
      </c>
      <c r="H366" s="191">
        <f>'5 Driver Data'!H366</f>
        <v>0</v>
      </c>
      <c r="I366" s="191">
        <f>'5 Driver Data'!I366</f>
        <v>0</v>
      </c>
      <c r="J366" s="191">
        <f>'5 Driver Data'!J366</f>
        <v>0</v>
      </c>
      <c r="K366" s="206">
        <f>'5 Driver Data'!K366</f>
        <v>0</v>
      </c>
      <c r="L366" s="1"/>
      <c r="M366" s="216" t="str">
        <f>IF(D366=0,"Blank",'3 Model Input'!E$44*'3 Model Input'!E$45)</f>
        <v>Blank</v>
      </c>
      <c r="N366" s="197" t="str">
        <f t="shared" ref="N366:N429" si="80">IF(D366=0,"Blank",H366*I366*52)</f>
        <v>Blank</v>
      </c>
      <c r="O366" s="197" t="str">
        <f>IF(D366=0,"Blank",'3 Model Input'!E$49*(1-'3 Model Input'!E$51))</f>
        <v>Blank</v>
      </c>
      <c r="P366" s="197" t="str">
        <f t="shared" ref="P366:P429" si="81">IF(D366=0,"Blank",SUM(N366:O366))</f>
        <v>Blank</v>
      </c>
      <c r="Q366" s="197" t="str">
        <f>IF(D366=0,"Blank",IF(D366="BEV",E366*(1-'3 Model Input'!E$54), E366))</f>
        <v>Blank</v>
      </c>
      <c r="R366" s="198" t="str">
        <f>IF(D366=0,"Blank",IF(D366="PHEV",F366/G366,F366*(1-'3 Model Input'!E$54)/G366))</f>
        <v>Blank</v>
      </c>
      <c r="S366" s="198" t="str">
        <f>IF(D366=0,"Blank",IF(D366="PHEV",MIN(M366,E366),MIN(M366,(E366*(1-'3 Model Input'!E$54)))))</f>
        <v>Blank</v>
      </c>
      <c r="T366" s="217" t="str">
        <f t="shared" ref="T366:T429" si="82">IF(D366=0,"Blank",MIN(R366,(S366/E366*F366)))</f>
        <v>Blank</v>
      </c>
      <c r="U366" s="89"/>
      <c r="V366" s="216" t="str">
        <f>IF(D366=0,"Blank",P366*'3 Model Input'!E$50)</f>
        <v>Blank</v>
      </c>
      <c r="W366" s="197" t="str">
        <f t="shared" ref="W366:W429" si="83">IF(D366=0,"Blank",V366*(1-J366))</f>
        <v>Blank</v>
      </c>
      <c r="X366" s="197" t="str">
        <f t="shared" ref="X366:X429" si="84">P366</f>
        <v>Blank</v>
      </c>
      <c r="Y366" s="197" t="str">
        <f t="shared" ref="Y366:Y429" si="85">IF(D366=0,"Blank",P366*(1-J366))</f>
        <v>Blank</v>
      </c>
      <c r="Z366" s="197" t="str">
        <f t="shared" ref="Z366:Z429" si="86">IF(D366=0,"Blank",N366*K366)</f>
        <v>Blank</v>
      </c>
      <c r="AA366" s="223" t="str" cm="1">
        <f t="array" ref="AA366">_xlfn.IFS(ISTEXT('3 Model Input'!F$70),"Missing",ISTEXT('3 Model Input'!I$70),"Missing",ISNUMBER('3 Model Input'!K$70),'3 Model Input'!K$70*P366)</f>
        <v>Missing</v>
      </c>
      <c r="AB366" s="89"/>
      <c r="AC366" s="227" t="str" cm="1">
        <f t="array" ref="AC366">IF(D366=0,"Blank",_xlfn.IFS('3 Model Input'!E$61=1,(V366*G366)/T366,'3 Model Input'!E$61=2,(W366*G366)/T366,'3 Model Input'!E$61=3,(X366*G366)/T366,'3 Model Input'!E$61=4,(Y366*G366)/T366,'3 Model Input'!E$61=5,(Z366*G366)/T366, ISTEXT('3 Model Input'!E$61),"Missing",'3 Model Input'!E$61=6,(AA366*G366)/T366))</f>
        <v>Blank</v>
      </c>
      <c r="AD366" s="202" t="str">
        <f t="shared" ref="AD366:AD429" si="87">IF(D366=0,"Blank",MIN(SUM(AC366/52/H366),1))</f>
        <v>Blank</v>
      </c>
      <c r="AE366" s="202" t="str">
        <f t="shared" ref="AE366:AE429" si="88">IF(D366=0,"Blank",AD366*H366)</f>
        <v>Blank</v>
      </c>
      <c r="AF366" s="217" t="str">
        <f t="shared" ref="AF366:AF429" si="89">IF(D366=0,"Blank",AC366*S366)</f>
        <v>Blank</v>
      </c>
      <c r="AG366" s="9" t="str" cm="1">
        <f t="array" ref="AG366">_xlfn.IFS(ISNUMBER(AC366), "", ISNUMBER(SEARCH("Blank", AC366)), "", ISERROR(AC366), "Bad input on tab 3")</f>
        <v/>
      </c>
    </row>
    <row r="367" spans="2:33" ht="15" customHeight="1" x14ac:dyDescent="0.75">
      <c r="B367" s="205" t="str">
        <f>'5 Driver Data'!B367</f>
        <v>0359</v>
      </c>
      <c r="C367" s="193">
        <f>'5 Driver Data'!C367</f>
        <v>0</v>
      </c>
      <c r="D367" s="192">
        <f>'5 Driver Data'!D367</f>
        <v>0</v>
      </c>
      <c r="E367" s="191">
        <f>'5 Driver Data'!E367</f>
        <v>0</v>
      </c>
      <c r="F367" s="191">
        <f>'5 Driver Data'!F367</f>
        <v>0</v>
      </c>
      <c r="G367" s="191">
        <f>'5 Driver Data'!G367</f>
        <v>0</v>
      </c>
      <c r="H367" s="191">
        <f>'5 Driver Data'!H367</f>
        <v>0</v>
      </c>
      <c r="I367" s="191">
        <f>'5 Driver Data'!I367</f>
        <v>0</v>
      </c>
      <c r="J367" s="191">
        <f>'5 Driver Data'!J367</f>
        <v>0</v>
      </c>
      <c r="K367" s="206">
        <f>'5 Driver Data'!K367</f>
        <v>0</v>
      </c>
      <c r="L367" s="1"/>
      <c r="M367" s="216" t="str">
        <f>IF(D367=0,"Blank",'3 Model Input'!E$44*'3 Model Input'!E$45)</f>
        <v>Blank</v>
      </c>
      <c r="N367" s="197" t="str">
        <f t="shared" si="80"/>
        <v>Blank</v>
      </c>
      <c r="O367" s="197" t="str">
        <f>IF(D367=0,"Blank",'3 Model Input'!E$49*(1-'3 Model Input'!E$51))</f>
        <v>Blank</v>
      </c>
      <c r="P367" s="197" t="str">
        <f t="shared" si="81"/>
        <v>Blank</v>
      </c>
      <c r="Q367" s="197" t="str">
        <f>IF(D367=0,"Blank",IF(D367="BEV",E367*(1-'3 Model Input'!E$54), E367))</f>
        <v>Blank</v>
      </c>
      <c r="R367" s="198" t="str">
        <f>IF(D367=0,"Blank",IF(D367="PHEV",F367/G367,F367*(1-'3 Model Input'!E$54)/G367))</f>
        <v>Blank</v>
      </c>
      <c r="S367" s="198" t="str">
        <f>IF(D367=0,"Blank",IF(D367="PHEV",MIN(M367,E367),MIN(M367,(E367*(1-'3 Model Input'!E$54)))))</f>
        <v>Blank</v>
      </c>
      <c r="T367" s="217" t="str">
        <f t="shared" si="82"/>
        <v>Blank</v>
      </c>
      <c r="U367" s="89"/>
      <c r="V367" s="216" t="str">
        <f>IF(D367=0,"Blank",P367*'3 Model Input'!E$50)</f>
        <v>Blank</v>
      </c>
      <c r="W367" s="197" t="str">
        <f t="shared" si="83"/>
        <v>Blank</v>
      </c>
      <c r="X367" s="197" t="str">
        <f t="shared" si="84"/>
        <v>Blank</v>
      </c>
      <c r="Y367" s="197" t="str">
        <f t="shared" si="85"/>
        <v>Blank</v>
      </c>
      <c r="Z367" s="197" t="str">
        <f t="shared" si="86"/>
        <v>Blank</v>
      </c>
      <c r="AA367" s="223" t="str" cm="1">
        <f t="array" ref="AA367">_xlfn.IFS(ISTEXT('3 Model Input'!F$70),"Missing",ISTEXT('3 Model Input'!I$70),"Missing",ISNUMBER('3 Model Input'!K$70),'3 Model Input'!K$70*P367)</f>
        <v>Missing</v>
      </c>
      <c r="AB367" s="89"/>
      <c r="AC367" s="227" t="str" cm="1">
        <f t="array" ref="AC367">IF(D367=0,"Blank",_xlfn.IFS('3 Model Input'!E$61=1,(V367*G367)/T367,'3 Model Input'!E$61=2,(W367*G367)/T367,'3 Model Input'!E$61=3,(X367*G367)/T367,'3 Model Input'!E$61=4,(Y367*G367)/T367,'3 Model Input'!E$61=5,(Z367*G367)/T367, ISTEXT('3 Model Input'!E$61),"Missing",'3 Model Input'!E$61=6,(AA367*G367)/T367))</f>
        <v>Blank</v>
      </c>
      <c r="AD367" s="202" t="str">
        <f t="shared" si="87"/>
        <v>Blank</v>
      </c>
      <c r="AE367" s="202" t="str">
        <f t="shared" si="88"/>
        <v>Blank</v>
      </c>
      <c r="AF367" s="217" t="str">
        <f t="shared" si="89"/>
        <v>Blank</v>
      </c>
      <c r="AG367" s="9" t="str" cm="1">
        <f t="array" ref="AG367">_xlfn.IFS(ISNUMBER(AC367), "", ISNUMBER(SEARCH("Blank", AC367)), "", ISERROR(AC367), "Bad input on tab 3")</f>
        <v/>
      </c>
    </row>
    <row r="368" spans="2:33" ht="15" customHeight="1" x14ac:dyDescent="0.75">
      <c r="B368" s="205" t="str">
        <f>'5 Driver Data'!B368</f>
        <v>0360</v>
      </c>
      <c r="C368" s="193">
        <f>'5 Driver Data'!C368</f>
        <v>0</v>
      </c>
      <c r="D368" s="192">
        <f>'5 Driver Data'!D368</f>
        <v>0</v>
      </c>
      <c r="E368" s="191">
        <f>'5 Driver Data'!E368</f>
        <v>0</v>
      </c>
      <c r="F368" s="191">
        <f>'5 Driver Data'!F368</f>
        <v>0</v>
      </c>
      <c r="G368" s="191">
        <f>'5 Driver Data'!G368</f>
        <v>0</v>
      </c>
      <c r="H368" s="191">
        <f>'5 Driver Data'!H368</f>
        <v>0</v>
      </c>
      <c r="I368" s="191">
        <f>'5 Driver Data'!I368</f>
        <v>0</v>
      </c>
      <c r="J368" s="191">
        <f>'5 Driver Data'!J368</f>
        <v>0</v>
      </c>
      <c r="K368" s="206">
        <f>'5 Driver Data'!K368</f>
        <v>0</v>
      </c>
      <c r="L368" s="1"/>
      <c r="M368" s="216" t="str">
        <f>IF(D368=0,"Blank",'3 Model Input'!E$44*'3 Model Input'!E$45)</f>
        <v>Blank</v>
      </c>
      <c r="N368" s="197" t="str">
        <f t="shared" si="80"/>
        <v>Blank</v>
      </c>
      <c r="O368" s="197" t="str">
        <f>IF(D368=0,"Blank",'3 Model Input'!E$49*(1-'3 Model Input'!E$51))</f>
        <v>Blank</v>
      </c>
      <c r="P368" s="197" t="str">
        <f t="shared" si="81"/>
        <v>Blank</v>
      </c>
      <c r="Q368" s="197" t="str">
        <f>IF(D368=0,"Blank",IF(D368="BEV",E368*(1-'3 Model Input'!E$54), E368))</f>
        <v>Blank</v>
      </c>
      <c r="R368" s="198" t="str">
        <f>IF(D368=0,"Blank",IF(D368="PHEV",F368/G368,F368*(1-'3 Model Input'!E$54)/G368))</f>
        <v>Blank</v>
      </c>
      <c r="S368" s="198" t="str">
        <f>IF(D368=0,"Blank",IF(D368="PHEV",MIN(M368,E368),MIN(M368,(E368*(1-'3 Model Input'!E$54)))))</f>
        <v>Blank</v>
      </c>
      <c r="T368" s="217" t="str">
        <f t="shared" si="82"/>
        <v>Blank</v>
      </c>
      <c r="U368" s="89"/>
      <c r="V368" s="216" t="str">
        <f>IF(D368=0,"Blank",P368*'3 Model Input'!E$50)</f>
        <v>Blank</v>
      </c>
      <c r="W368" s="197" t="str">
        <f t="shared" si="83"/>
        <v>Blank</v>
      </c>
      <c r="X368" s="197" t="str">
        <f t="shared" si="84"/>
        <v>Blank</v>
      </c>
      <c r="Y368" s="197" t="str">
        <f t="shared" si="85"/>
        <v>Blank</v>
      </c>
      <c r="Z368" s="197" t="str">
        <f t="shared" si="86"/>
        <v>Blank</v>
      </c>
      <c r="AA368" s="223" t="str" cm="1">
        <f t="array" ref="AA368">_xlfn.IFS(ISTEXT('3 Model Input'!F$70),"Missing",ISTEXT('3 Model Input'!I$70),"Missing",ISNUMBER('3 Model Input'!K$70),'3 Model Input'!K$70*P368)</f>
        <v>Missing</v>
      </c>
      <c r="AB368" s="89"/>
      <c r="AC368" s="227" t="str" cm="1">
        <f t="array" ref="AC368">IF(D368=0,"Blank",_xlfn.IFS('3 Model Input'!E$61=1,(V368*G368)/T368,'3 Model Input'!E$61=2,(W368*G368)/T368,'3 Model Input'!E$61=3,(X368*G368)/T368,'3 Model Input'!E$61=4,(Y368*G368)/T368,'3 Model Input'!E$61=5,(Z368*G368)/T368, ISTEXT('3 Model Input'!E$61),"Missing",'3 Model Input'!E$61=6,(AA368*G368)/T368))</f>
        <v>Blank</v>
      </c>
      <c r="AD368" s="202" t="str">
        <f t="shared" si="87"/>
        <v>Blank</v>
      </c>
      <c r="AE368" s="202" t="str">
        <f t="shared" si="88"/>
        <v>Blank</v>
      </c>
      <c r="AF368" s="217" t="str">
        <f t="shared" si="89"/>
        <v>Blank</v>
      </c>
      <c r="AG368" s="9" t="str" cm="1">
        <f t="array" ref="AG368">_xlfn.IFS(ISNUMBER(AC368), "", ISNUMBER(SEARCH("Blank", AC368)), "", ISERROR(AC368), "Bad input on tab 3")</f>
        <v/>
      </c>
    </row>
    <row r="369" spans="2:33" ht="15" customHeight="1" x14ac:dyDescent="0.75">
      <c r="B369" s="205" t="str">
        <f>'5 Driver Data'!B369</f>
        <v>0361</v>
      </c>
      <c r="C369" s="193">
        <f>'5 Driver Data'!C369</f>
        <v>0</v>
      </c>
      <c r="D369" s="192">
        <f>'5 Driver Data'!D369</f>
        <v>0</v>
      </c>
      <c r="E369" s="191">
        <f>'5 Driver Data'!E369</f>
        <v>0</v>
      </c>
      <c r="F369" s="191">
        <f>'5 Driver Data'!F369</f>
        <v>0</v>
      </c>
      <c r="G369" s="191">
        <f>'5 Driver Data'!G369</f>
        <v>0</v>
      </c>
      <c r="H369" s="191">
        <f>'5 Driver Data'!H369</f>
        <v>0</v>
      </c>
      <c r="I369" s="191">
        <f>'5 Driver Data'!I369</f>
        <v>0</v>
      </c>
      <c r="J369" s="191">
        <f>'5 Driver Data'!J369</f>
        <v>0</v>
      </c>
      <c r="K369" s="206">
        <f>'5 Driver Data'!K369</f>
        <v>0</v>
      </c>
      <c r="L369" s="1"/>
      <c r="M369" s="216" t="str">
        <f>IF(D369=0,"Blank",'3 Model Input'!E$44*'3 Model Input'!E$45)</f>
        <v>Blank</v>
      </c>
      <c r="N369" s="197" t="str">
        <f t="shared" si="80"/>
        <v>Blank</v>
      </c>
      <c r="O369" s="197" t="str">
        <f>IF(D369=0,"Blank",'3 Model Input'!E$49*(1-'3 Model Input'!E$51))</f>
        <v>Blank</v>
      </c>
      <c r="P369" s="197" t="str">
        <f t="shared" si="81"/>
        <v>Blank</v>
      </c>
      <c r="Q369" s="197" t="str">
        <f>IF(D369=0,"Blank",IF(D369="BEV",E369*(1-'3 Model Input'!E$54), E369))</f>
        <v>Blank</v>
      </c>
      <c r="R369" s="198" t="str">
        <f>IF(D369=0,"Blank",IF(D369="PHEV",F369/G369,F369*(1-'3 Model Input'!E$54)/G369))</f>
        <v>Blank</v>
      </c>
      <c r="S369" s="198" t="str">
        <f>IF(D369=0,"Blank",IF(D369="PHEV",MIN(M369,E369),MIN(M369,(E369*(1-'3 Model Input'!E$54)))))</f>
        <v>Blank</v>
      </c>
      <c r="T369" s="217" t="str">
        <f t="shared" si="82"/>
        <v>Blank</v>
      </c>
      <c r="U369" s="89"/>
      <c r="V369" s="216" t="str">
        <f>IF(D369=0,"Blank",P369*'3 Model Input'!E$50)</f>
        <v>Blank</v>
      </c>
      <c r="W369" s="197" t="str">
        <f t="shared" si="83"/>
        <v>Blank</v>
      </c>
      <c r="X369" s="197" t="str">
        <f t="shared" si="84"/>
        <v>Blank</v>
      </c>
      <c r="Y369" s="197" t="str">
        <f t="shared" si="85"/>
        <v>Blank</v>
      </c>
      <c r="Z369" s="197" t="str">
        <f t="shared" si="86"/>
        <v>Blank</v>
      </c>
      <c r="AA369" s="223" t="str" cm="1">
        <f t="array" ref="AA369">_xlfn.IFS(ISTEXT('3 Model Input'!F$70),"Missing",ISTEXT('3 Model Input'!I$70),"Missing",ISNUMBER('3 Model Input'!K$70),'3 Model Input'!K$70*P369)</f>
        <v>Missing</v>
      </c>
      <c r="AB369" s="89"/>
      <c r="AC369" s="227" t="str" cm="1">
        <f t="array" ref="AC369">IF(D369=0,"Blank",_xlfn.IFS('3 Model Input'!E$61=1,(V369*G369)/T369,'3 Model Input'!E$61=2,(W369*G369)/T369,'3 Model Input'!E$61=3,(X369*G369)/T369,'3 Model Input'!E$61=4,(Y369*G369)/T369,'3 Model Input'!E$61=5,(Z369*G369)/T369, ISTEXT('3 Model Input'!E$61),"Missing",'3 Model Input'!E$61=6,(AA369*G369)/T369))</f>
        <v>Blank</v>
      </c>
      <c r="AD369" s="202" t="str">
        <f t="shared" si="87"/>
        <v>Blank</v>
      </c>
      <c r="AE369" s="202" t="str">
        <f t="shared" si="88"/>
        <v>Blank</v>
      </c>
      <c r="AF369" s="217" t="str">
        <f t="shared" si="89"/>
        <v>Blank</v>
      </c>
      <c r="AG369" s="9" t="str" cm="1">
        <f t="array" ref="AG369">_xlfn.IFS(ISNUMBER(AC369), "", ISNUMBER(SEARCH("Blank", AC369)), "", ISERROR(AC369), "Bad input on tab 3")</f>
        <v/>
      </c>
    </row>
    <row r="370" spans="2:33" ht="15" customHeight="1" x14ac:dyDescent="0.75">
      <c r="B370" s="205" t="str">
        <f>'5 Driver Data'!B370</f>
        <v>0362</v>
      </c>
      <c r="C370" s="193">
        <f>'5 Driver Data'!C370</f>
        <v>0</v>
      </c>
      <c r="D370" s="192">
        <f>'5 Driver Data'!D370</f>
        <v>0</v>
      </c>
      <c r="E370" s="191">
        <f>'5 Driver Data'!E370</f>
        <v>0</v>
      </c>
      <c r="F370" s="191">
        <f>'5 Driver Data'!F370</f>
        <v>0</v>
      </c>
      <c r="G370" s="191">
        <f>'5 Driver Data'!G370</f>
        <v>0</v>
      </c>
      <c r="H370" s="191">
        <f>'5 Driver Data'!H370</f>
        <v>0</v>
      </c>
      <c r="I370" s="191">
        <f>'5 Driver Data'!I370</f>
        <v>0</v>
      </c>
      <c r="J370" s="191">
        <f>'5 Driver Data'!J370</f>
        <v>0</v>
      </c>
      <c r="K370" s="206">
        <f>'5 Driver Data'!K370</f>
        <v>0</v>
      </c>
      <c r="L370" s="1"/>
      <c r="M370" s="216" t="str">
        <f>IF(D370=0,"Blank",'3 Model Input'!E$44*'3 Model Input'!E$45)</f>
        <v>Blank</v>
      </c>
      <c r="N370" s="197" t="str">
        <f t="shared" si="80"/>
        <v>Blank</v>
      </c>
      <c r="O370" s="197" t="str">
        <f>IF(D370=0,"Blank",'3 Model Input'!E$49*(1-'3 Model Input'!E$51))</f>
        <v>Blank</v>
      </c>
      <c r="P370" s="197" t="str">
        <f t="shared" si="81"/>
        <v>Blank</v>
      </c>
      <c r="Q370" s="197" t="str">
        <f>IF(D370=0,"Blank",IF(D370="BEV",E370*(1-'3 Model Input'!E$54), E370))</f>
        <v>Blank</v>
      </c>
      <c r="R370" s="198" t="str">
        <f>IF(D370=0,"Blank",IF(D370="PHEV",F370/G370,F370*(1-'3 Model Input'!E$54)/G370))</f>
        <v>Blank</v>
      </c>
      <c r="S370" s="198" t="str">
        <f>IF(D370=0,"Blank",IF(D370="PHEV",MIN(M370,E370),MIN(M370,(E370*(1-'3 Model Input'!E$54)))))</f>
        <v>Blank</v>
      </c>
      <c r="T370" s="217" t="str">
        <f t="shared" si="82"/>
        <v>Blank</v>
      </c>
      <c r="U370" s="89"/>
      <c r="V370" s="216" t="str">
        <f>IF(D370=0,"Blank",P370*'3 Model Input'!E$50)</f>
        <v>Blank</v>
      </c>
      <c r="W370" s="197" t="str">
        <f t="shared" si="83"/>
        <v>Blank</v>
      </c>
      <c r="X370" s="197" t="str">
        <f t="shared" si="84"/>
        <v>Blank</v>
      </c>
      <c r="Y370" s="197" t="str">
        <f t="shared" si="85"/>
        <v>Blank</v>
      </c>
      <c r="Z370" s="197" t="str">
        <f t="shared" si="86"/>
        <v>Blank</v>
      </c>
      <c r="AA370" s="223" t="str" cm="1">
        <f t="array" ref="AA370">_xlfn.IFS(ISTEXT('3 Model Input'!F$70),"Missing",ISTEXT('3 Model Input'!I$70),"Missing",ISNUMBER('3 Model Input'!K$70),'3 Model Input'!K$70*P370)</f>
        <v>Missing</v>
      </c>
      <c r="AB370" s="89"/>
      <c r="AC370" s="227" t="str" cm="1">
        <f t="array" ref="AC370">IF(D370=0,"Blank",_xlfn.IFS('3 Model Input'!E$61=1,(V370*G370)/T370,'3 Model Input'!E$61=2,(W370*G370)/T370,'3 Model Input'!E$61=3,(X370*G370)/T370,'3 Model Input'!E$61=4,(Y370*G370)/T370,'3 Model Input'!E$61=5,(Z370*G370)/T370, ISTEXT('3 Model Input'!E$61),"Missing",'3 Model Input'!E$61=6,(AA370*G370)/T370))</f>
        <v>Blank</v>
      </c>
      <c r="AD370" s="202" t="str">
        <f t="shared" si="87"/>
        <v>Blank</v>
      </c>
      <c r="AE370" s="202" t="str">
        <f t="shared" si="88"/>
        <v>Blank</v>
      </c>
      <c r="AF370" s="217" t="str">
        <f t="shared" si="89"/>
        <v>Blank</v>
      </c>
      <c r="AG370" s="9" t="str" cm="1">
        <f t="array" ref="AG370">_xlfn.IFS(ISNUMBER(AC370), "", ISNUMBER(SEARCH("Blank", AC370)), "", ISERROR(AC370), "Bad input on tab 3")</f>
        <v/>
      </c>
    </row>
    <row r="371" spans="2:33" ht="15" customHeight="1" x14ac:dyDescent="0.75">
      <c r="B371" s="205" t="str">
        <f>'5 Driver Data'!B371</f>
        <v>0363</v>
      </c>
      <c r="C371" s="193">
        <f>'5 Driver Data'!C371</f>
        <v>0</v>
      </c>
      <c r="D371" s="192">
        <f>'5 Driver Data'!D371</f>
        <v>0</v>
      </c>
      <c r="E371" s="191">
        <f>'5 Driver Data'!E371</f>
        <v>0</v>
      </c>
      <c r="F371" s="191">
        <f>'5 Driver Data'!F371</f>
        <v>0</v>
      </c>
      <c r="G371" s="191">
        <f>'5 Driver Data'!G371</f>
        <v>0</v>
      </c>
      <c r="H371" s="191">
        <f>'5 Driver Data'!H371</f>
        <v>0</v>
      </c>
      <c r="I371" s="191">
        <f>'5 Driver Data'!I371</f>
        <v>0</v>
      </c>
      <c r="J371" s="191">
        <f>'5 Driver Data'!J371</f>
        <v>0</v>
      </c>
      <c r="K371" s="206">
        <f>'5 Driver Data'!K371</f>
        <v>0</v>
      </c>
      <c r="L371" s="1"/>
      <c r="M371" s="216" t="str">
        <f>IF(D371=0,"Blank",'3 Model Input'!E$44*'3 Model Input'!E$45)</f>
        <v>Blank</v>
      </c>
      <c r="N371" s="197" t="str">
        <f t="shared" si="80"/>
        <v>Blank</v>
      </c>
      <c r="O371" s="197" t="str">
        <f>IF(D371=0,"Blank",'3 Model Input'!E$49*(1-'3 Model Input'!E$51))</f>
        <v>Blank</v>
      </c>
      <c r="P371" s="197" t="str">
        <f t="shared" si="81"/>
        <v>Blank</v>
      </c>
      <c r="Q371" s="197" t="str">
        <f>IF(D371=0,"Blank",IF(D371="BEV",E371*(1-'3 Model Input'!E$54), E371))</f>
        <v>Blank</v>
      </c>
      <c r="R371" s="198" t="str">
        <f>IF(D371=0,"Blank",IF(D371="PHEV",F371/G371,F371*(1-'3 Model Input'!E$54)/G371))</f>
        <v>Blank</v>
      </c>
      <c r="S371" s="198" t="str">
        <f>IF(D371=0,"Blank",IF(D371="PHEV",MIN(M371,E371),MIN(M371,(E371*(1-'3 Model Input'!E$54)))))</f>
        <v>Blank</v>
      </c>
      <c r="T371" s="217" t="str">
        <f t="shared" si="82"/>
        <v>Blank</v>
      </c>
      <c r="U371" s="89"/>
      <c r="V371" s="216" t="str">
        <f>IF(D371=0,"Blank",P371*'3 Model Input'!E$50)</f>
        <v>Blank</v>
      </c>
      <c r="W371" s="197" t="str">
        <f t="shared" si="83"/>
        <v>Blank</v>
      </c>
      <c r="X371" s="197" t="str">
        <f t="shared" si="84"/>
        <v>Blank</v>
      </c>
      <c r="Y371" s="197" t="str">
        <f t="shared" si="85"/>
        <v>Blank</v>
      </c>
      <c r="Z371" s="197" t="str">
        <f t="shared" si="86"/>
        <v>Blank</v>
      </c>
      <c r="AA371" s="223" t="str" cm="1">
        <f t="array" ref="AA371">_xlfn.IFS(ISTEXT('3 Model Input'!F$70),"Missing",ISTEXT('3 Model Input'!I$70),"Missing",ISNUMBER('3 Model Input'!K$70),'3 Model Input'!K$70*P371)</f>
        <v>Missing</v>
      </c>
      <c r="AB371" s="89"/>
      <c r="AC371" s="227" t="str" cm="1">
        <f t="array" ref="AC371">IF(D371=0,"Blank",_xlfn.IFS('3 Model Input'!E$61=1,(V371*G371)/T371,'3 Model Input'!E$61=2,(W371*G371)/T371,'3 Model Input'!E$61=3,(X371*G371)/T371,'3 Model Input'!E$61=4,(Y371*G371)/T371,'3 Model Input'!E$61=5,(Z371*G371)/T371, ISTEXT('3 Model Input'!E$61),"Missing",'3 Model Input'!E$61=6,(AA371*G371)/T371))</f>
        <v>Blank</v>
      </c>
      <c r="AD371" s="202" t="str">
        <f t="shared" si="87"/>
        <v>Blank</v>
      </c>
      <c r="AE371" s="202" t="str">
        <f t="shared" si="88"/>
        <v>Blank</v>
      </c>
      <c r="AF371" s="217" t="str">
        <f t="shared" si="89"/>
        <v>Blank</v>
      </c>
      <c r="AG371" s="9" t="str" cm="1">
        <f t="array" ref="AG371">_xlfn.IFS(ISNUMBER(AC371), "", ISNUMBER(SEARCH("Blank", AC371)), "", ISERROR(AC371), "Bad input on tab 3")</f>
        <v/>
      </c>
    </row>
    <row r="372" spans="2:33" ht="15" customHeight="1" x14ac:dyDescent="0.75">
      <c r="B372" s="205" t="str">
        <f>'5 Driver Data'!B372</f>
        <v>0364</v>
      </c>
      <c r="C372" s="193">
        <f>'5 Driver Data'!C372</f>
        <v>0</v>
      </c>
      <c r="D372" s="192">
        <f>'5 Driver Data'!D372</f>
        <v>0</v>
      </c>
      <c r="E372" s="191">
        <f>'5 Driver Data'!E372</f>
        <v>0</v>
      </c>
      <c r="F372" s="191">
        <f>'5 Driver Data'!F372</f>
        <v>0</v>
      </c>
      <c r="G372" s="191">
        <f>'5 Driver Data'!G372</f>
        <v>0</v>
      </c>
      <c r="H372" s="191">
        <f>'5 Driver Data'!H372</f>
        <v>0</v>
      </c>
      <c r="I372" s="191">
        <f>'5 Driver Data'!I372</f>
        <v>0</v>
      </c>
      <c r="J372" s="191">
        <f>'5 Driver Data'!J372</f>
        <v>0</v>
      </c>
      <c r="K372" s="206">
        <f>'5 Driver Data'!K372</f>
        <v>0</v>
      </c>
      <c r="L372" s="1"/>
      <c r="M372" s="216" t="str">
        <f>IF(D372=0,"Blank",'3 Model Input'!E$44*'3 Model Input'!E$45)</f>
        <v>Blank</v>
      </c>
      <c r="N372" s="197" t="str">
        <f t="shared" si="80"/>
        <v>Blank</v>
      </c>
      <c r="O372" s="197" t="str">
        <f>IF(D372=0,"Blank",'3 Model Input'!E$49*(1-'3 Model Input'!E$51))</f>
        <v>Blank</v>
      </c>
      <c r="P372" s="197" t="str">
        <f t="shared" si="81"/>
        <v>Blank</v>
      </c>
      <c r="Q372" s="197" t="str">
        <f>IF(D372=0,"Blank",IF(D372="BEV",E372*(1-'3 Model Input'!E$54), E372))</f>
        <v>Blank</v>
      </c>
      <c r="R372" s="198" t="str">
        <f>IF(D372=0,"Blank",IF(D372="PHEV",F372/G372,F372*(1-'3 Model Input'!E$54)/G372))</f>
        <v>Blank</v>
      </c>
      <c r="S372" s="198" t="str">
        <f>IF(D372=0,"Blank",IF(D372="PHEV",MIN(M372,E372),MIN(M372,(E372*(1-'3 Model Input'!E$54)))))</f>
        <v>Blank</v>
      </c>
      <c r="T372" s="217" t="str">
        <f t="shared" si="82"/>
        <v>Blank</v>
      </c>
      <c r="U372" s="89"/>
      <c r="V372" s="216" t="str">
        <f>IF(D372=0,"Blank",P372*'3 Model Input'!E$50)</f>
        <v>Blank</v>
      </c>
      <c r="W372" s="197" t="str">
        <f t="shared" si="83"/>
        <v>Blank</v>
      </c>
      <c r="X372" s="197" t="str">
        <f t="shared" si="84"/>
        <v>Blank</v>
      </c>
      <c r="Y372" s="197" t="str">
        <f t="shared" si="85"/>
        <v>Blank</v>
      </c>
      <c r="Z372" s="197" t="str">
        <f t="shared" si="86"/>
        <v>Blank</v>
      </c>
      <c r="AA372" s="223" t="str" cm="1">
        <f t="array" ref="AA372">_xlfn.IFS(ISTEXT('3 Model Input'!F$70),"Missing",ISTEXT('3 Model Input'!I$70),"Missing",ISNUMBER('3 Model Input'!K$70),'3 Model Input'!K$70*P372)</f>
        <v>Missing</v>
      </c>
      <c r="AB372" s="89"/>
      <c r="AC372" s="227" t="str" cm="1">
        <f t="array" ref="AC372">IF(D372=0,"Blank",_xlfn.IFS('3 Model Input'!E$61=1,(V372*G372)/T372,'3 Model Input'!E$61=2,(W372*G372)/T372,'3 Model Input'!E$61=3,(X372*G372)/T372,'3 Model Input'!E$61=4,(Y372*G372)/T372,'3 Model Input'!E$61=5,(Z372*G372)/T372, ISTEXT('3 Model Input'!E$61),"Missing",'3 Model Input'!E$61=6,(AA372*G372)/T372))</f>
        <v>Blank</v>
      </c>
      <c r="AD372" s="202" t="str">
        <f t="shared" si="87"/>
        <v>Blank</v>
      </c>
      <c r="AE372" s="202" t="str">
        <f t="shared" si="88"/>
        <v>Blank</v>
      </c>
      <c r="AF372" s="217" t="str">
        <f t="shared" si="89"/>
        <v>Blank</v>
      </c>
      <c r="AG372" s="9" t="str" cm="1">
        <f t="array" ref="AG372">_xlfn.IFS(ISNUMBER(AC372), "", ISNUMBER(SEARCH("Blank", AC372)), "", ISERROR(AC372), "Bad input on tab 3")</f>
        <v/>
      </c>
    </row>
    <row r="373" spans="2:33" ht="15" customHeight="1" x14ac:dyDescent="0.75">
      <c r="B373" s="205" t="str">
        <f>'5 Driver Data'!B373</f>
        <v>0365</v>
      </c>
      <c r="C373" s="193">
        <f>'5 Driver Data'!C373</f>
        <v>0</v>
      </c>
      <c r="D373" s="192">
        <f>'5 Driver Data'!D373</f>
        <v>0</v>
      </c>
      <c r="E373" s="191">
        <f>'5 Driver Data'!E373</f>
        <v>0</v>
      </c>
      <c r="F373" s="191">
        <f>'5 Driver Data'!F373</f>
        <v>0</v>
      </c>
      <c r="G373" s="191">
        <f>'5 Driver Data'!G373</f>
        <v>0</v>
      </c>
      <c r="H373" s="191">
        <f>'5 Driver Data'!H373</f>
        <v>0</v>
      </c>
      <c r="I373" s="191">
        <f>'5 Driver Data'!I373</f>
        <v>0</v>
      </c>
      <c r="J373" s="191">
        <f>'5 Driver Data'!J373</f>
        <v>0</v>
      </c>
      <c r="K373" s="206">
        <f>'5 Driver Data'!K373</f>
        <v>0</v>
      </c>
      <c r="L373" s="1"/>
      <c r="M373" s="216" t="str">
        <f>IF(D373=0,"Blank",'3 Model Input'!E$44*'3 Model Input'!E$45)</f>
        <v>Blank</v>
      </c>
      <c r="N373" s="197" t="str">
        <f t="shared" si="80"/>
        <v>Blank</v>
      </c>
      <c r="O373" s="197" t="str">
        <f>IF(D373=0,"Blank",'3 Model Input'!E$49*(1-'3 Model Input'!E$51))</f>
        <v>Blank</v>
      </c>
      <c r="P373" s="197" t="str">
        <f t="shared" si="81"/>
        <v>Blank</v>
      </c>
      <c r="Q373" s="197" t="str">
        <f>IF(D373=0,"Blank",IF(D373="BEV",E373*(1-'3 Model Input'!E$54), E373))</f>
        <v>Blank</v>
      </c>
      <c r="R373" s="198" t="str">
        <f>IF(D373=0,"Blank",IF(D373="PHEV",F373/G373,F373*(1-'3 Model Input'!E$54)/G373))</f>
        <v>Blank</v>
      </c>
      <c r="S373" s="198" t="str">
        <f>IF(D373=0,"Blank",IF(D373="PHEV",MIN(M373,E373),MIN(M373,(E373*(1-'3 Model Input'!E$54)))))</f>
        <v>Blank</v>
      </c>
      <c r="T373" s="217" t="str">
        <f t="shared" si="82"/>
        <v>Blank</v>
      </c>
      <c r="U373" s="89"/>
      <c r="V373" s="216" t="str">
        <f>IF(D373=0,"Blank",P373*'3 Model Input'!E$50)</f>
        <v>Blank</v>
      </c>
      <c r="W373" s="197" t="str">
        <f t="shared" si="83"/>
        <v>Blank</v>
      </c>
      <c r="X373" s="197" t="str">
        <f t="shared" si="84"/>
        <v>Blank</v>
      </c>
      <c r="Y373" s="197" t="str">
        <f t="shared" si="85"/>
        <v>Blank</v>
      </c>
      <c r="Z373" s="197" t="str">
        <f t="shared" si="86"/>
        <v>Blank</v>
      </c>
      <c r="AA373" s="223" t="str" cm="1">
        <f t="array" ref="AA373">_xlfn.IFS(ISTEXT('3 Model Input'!F$70),"Missing",ISTEXT('3 Model Input'!I$70),"Missing",ISNUMBER('3 Model Input'!K$70),'3 Model Input'!K$70*P373)</f>
        <v>Missing</v>
      </c>
      <c r="AB373" s="89"/>
      <c r="AC373" s="227" t="str" cm="1">
        <f t="array" ref="AC373">IF(D373=0,"Blank",_xlfn.IFS('3 Model Input'!E$61=1,(V373*G373)/T373,'3 Model Input'!E$61=2,(W373*G373)/T373,'3 Model Input'!E$61=3,(X373*G373)/T373,'3 Model Input'!E$61=4,(Y373*G373)/T373,'3 Model Input'!E$61=5,(Z373*G373)/T373, ISTEXT('3 Model Input'!E$61),"Missing",'3 Model Input'!E$61=6,(AA373*G373)/T373))</f>
        <v>Blank</v>
      </c>
      <c r="AD373" s="202" t="str">
        <f t="shared" si="87"/>
        <v>Blank</v>
      </c>
      <c r="AE373" s="202" t="str">
        <f t="shared" si="88"/>
        <v>Blank</v>
      </c>
      <c r="AF373" s="217" t="str">
        <f t="shared" si="89"/>
        <v>Blank</v>
      </c>
      <c r="AG373" s="9" t="str" cm="1">
        <f t="array" ref="AG373">_xlfn.IFS(ISNUMBER(AC373), "", ISNUMBER(SEARCH("Blank", AC373)), "", ISERROR(AC373), "Bad input on tab 3")</f>
        <v/>
      </c>
    </row>
    <row r="374" spans="2:33" ht="15" customHeight="1" x14ac:dyDescent="0.75">
      <c r="B374" s="205" t="str">
        <f>'5 Driver Data'!B374</f>
        <v>0366</v>
      </c>
      <c r="C374" s="193">
        <f>'5 Driver Data'!C374</f>
        <v>0</v>
      </c>
      <c r="D374" s="192">
        <f>'5 Driver Data'!D374</f>
        <v>0</v>
      </c>
      <c r="E374" s="191">
        <f>'5 Driver Data'!E374</f>
        <v>0</v>
      </c>
      <c r="F374" s="191">
        <f>'5 Driver Data'!F374</f>
        <v>0</v>
      </c>
      <c r="G374" s="191">
        <f>'5 Driver Data'!G374</f>
        <v>0</v>
      </c>
      <c r="H374" s="191">
        <f>'5 Driver Data'!H374</f>
        <v>0</v>
      </c>
      <c r="I374" s="191">
        <f>'5 Driver Data'!I374</f>
        <v>0</v>
      </c>
      <c r="J374" s="191">
        <f>'5 Driver Data'!J374</f>
        <v>0</v>
      </c>
      <c r="K374" s="206">
        <f>'5 Driver Data'!K374</f>
        <v>0</v>
      </c>
      <c r="L374" s="1"/>
      <c r="M374" s="216" t="str">
        <f>IF(D374=0,"Blank",'3 Model Input'!E$44*'3 Model Input'!E$45)</f>
        <v>Blank</v>
      </c>
      <c r="N374" s="197" t="str">
        <f t="shared" si="80"/>
        <v>Blank</v>
      </c>
      <c r="O374" s="197" t="str">
        <f>IF(D374=0,"Blank",'3 Model Input'!E$49*(1-'3 Model Input'!E$51))</f>
        <v>Blank</v>
      </c>
      <c r="P374" s="197" t="str">
        <f t="shared" si="81"/>
        <v>Blank</v>
      </c>
      <c r="Q374" s="197" t="str">
        <f>IF(D374=0,"Blank",IF(D374="BEV",E374*(1-'3 Model Input'!E$54), E374))</f>
        <v>Blank</v>
      </c>
      <c r="R374" s="198" t="str">
        <f>IF(D374=0,"Blank",IF(D374="PHEV",F374/G374,F374*(1-'3 Model Input'!E$54)/G374))</f>
        <v>Blank</v>
      </c>
      <c r="S374" s="198" t="str">
        <f>IF(D374=0,"Blank",IF(D374="PHEV",MIN(M374,E374),MIN(M374,(E374*(1-'3 Model Input'!E$54)))))</f>
        <v>Blank</v>
      </c>
      <c r="T374" s="217" t="str">
        <f t="shared" si="82"/>
        <v>Blank</v>
      </c>
      <c r="U374" s="89"/>
      <c r="V374" s="216" t="str">
        <f>IF(D374=0,"Blank",P374*'3 Model Input'!E$50)</f>
        <v>Blank</v>
      </c>
      <c r="W374" s="197" t="str">
        <f t="shared" si="83"/>
        <v>Blank</v>
      </c>
      <c r="X374" s="197" t="str">
        <f t="shared" si="84"/>
        <v>Blank</v>
      </c>
      <c r="Y374" s="197" t="str">
        <f t="shared" si="85"/>
        <v>Blank</v>
      </c>
      <c r="Z374" s="197" t="str">
        <f t="shared" si="86"/>
        <v>Blank</v>
      </c>
      <c r="AA374" s="223" t="str" cm="1">
        <f t="array" ref="AA374">_xlfn.IFS(ISTEXT('3 Model Input'!F$70),"Missing",ISTEXT('3 Model Input'!I$70),"Missing",ISNUMBER('3 Model Input'!K$70),'3 Model Input'!K$70*P374)</f>
        <v>Missing</v>
      </c>
      <c r="AB374" s="89"/>
      <c r="AC374" s="227" t="str" cm="1">
        <f t="array" ref="AC374">IF(D374=0,"Blank",_xlfn.IFS('3 Model Input'!E$61=1,(V374*G374)/T374,'3 Model Input'!E$61=2,(W374*G374)/T374,'3 Model Input'!E$61=3,(X374*G374)/T374,'3 Model Input'!E$61=4,(Y374*G374)/T374,'3 Model Input'!E$61=5,(Z374*G374)/T374, ISTEXT('3 Model Input'!E$61),"Missing",'3 Model Input'!E$61=6,(AA374*G374)/T374))</f>
        <v>Blank</v>
      </c>
      <c r="AD374" s="202" t="str">
        <f t="shared" si="87"/>
        <v>Blank</v>
      </c>
      <c r="AE374" s="202" t="str">
        <f t="shared" si="88"/>
        <v>Blank</v>
      </c>
      <c r="AF374" s="217" t="str">
        <f t="shared" si="89"/>
        <v>Blank</v>
      </c>
      <c r="AG374" s="9" t="str" cm="1">
        <f t="array" ref="AG374">_xlfn.IFS(ISNUMBER(AC374), "", ISNUMBER(SEARCH("Blank", AC374)), "", ISERROR(AC374), "Bad input on tab 3")</f>
        <v/>
      </c>
    </row>
    <row r="375" spans="2:33" ht="15" customHeight="1" x14ac:dyDescent="0.75">
      <c r="B375" s="205" t="str">
        <f>'5 Driver Data'!B375</f>
        <v>0367</v>
      </c>
      <c r="C375" s="193">
        <f>'5 Driver Data'!C375</f>
        <v>0</v>
      </c>
      <c r="D375" s="192">
        <f>'5 Driver Data'!D375</f>
        <v>0</v>
      </c>
      <c r="E375" s="191">
        <f>'5 Driver Data'!E375</f>
        <v>0</v>
      </c>
      <c r="F375" s="191">
        <f>'5 Driver Data'!F375</f>
        <v>0</v>
      </c>
      <c r="G375" s="191">
        <f>'5 Driver Data'!G375</f>
        <v>0</v>
      </c>
      <c r="H375" s="191">
        <f>'5 Driver Data'!H375</f>
        <v>0</v>
      </c>
      <c r="I375" s="191">
        <f>'5 Driver Data'!I375</f>
        <v>0</v>
      </c>
      <c r="J375" s="191">
        <f>'5 Driver Data'!J375</f>
        <v>0</v>
      </c>
      <c r="K375" s="206">
        <f>'5 Driver Data'!K375</f>
        <v>0</v>
      </c>
      <c r="L375" s="1"/>
      <c r="M375" s="216" t="str">
        <f>IF(D375=0,"Blank",'3 Model Input'!E$44*'3 Model Input'!E$45)</f>
        <v>Blank</v>
      </c>
      <c r="N375" s="197" t="str">
        <f t="shared" si="80"/>
        <v>Blank</v>
      </c>
      <c r="O375" s="197" t="str">
        <f>IF(D375=0,"Blank",'3 Model Input'!E$49*(1-'3 Model Input'!E$51))</f>
        <v>Blank</v>
      </c>
      <c r="P375" s="197" t="str">
        <f t="shared" si="81"/>
        <v>Blank</v>
      </c>
      <c r="Q375" s="197" t="str">
        <f>IF(D375=0,"Blank",IF(D375="BEV",E375*(1-'3 Model Input'!E$54), E375))</f>
        <v>Blank</v>
      </c>
      <c r="R375" s="198" t="str">
        <f>IF(D375=0,"Blank",IF(D375="PHEV",F375/G375,F375*(1-'3 Model Input'!E$54)/G375))</f>
        <v>Blank</v>
      </c>
      <c r="S375" s="198" t="str">
        <f>IF(D375=0,"Blank",IF(D375="PHEV",MIN(M375,E375),MIN(M375,(E375*(1-'3 Model Input'!E$54)))))</f>
        <v>Blank</v>
      </c>
      <c r="T375" s="217" t="str">
        <f t="shared" si="82"/>
        <v>Blank</v>
      </c>
      <c r="U375" s="89"/>
      <c r="V375" s="216" t="str">
        <f>IF(D375=0,"Blank",P375*'3 Model Input'!E$50)</f>
        <v>Blank</v>
      </c>
      <c r="W375" s="197" t="str">
        <f t="shared" si="83"/>
        <v>Blank</v>
      </c>
      <c r="X375" s="197" t="str">
        <f t="shared" si="84"/>
        <v>Blank</v>
      </c>
      <c r="Y375" s="197" t="str">
        <f t="shared" si="85"/>
        <v>Blank</v>
      </c>
      <c r="Z375" s="197" t="str">
        <f t="shared" si="86"/>
        <v>Blank</v>
      </c>
      <c r="AA375" s="223" t="str" cm="1">
        <f t="array" ref="AA375">_xlfn.IFS(ISTEXT('3 Model Input'!F$70),"Missing",ISTEXT('3 Model Input'!I$70),"Missing",ISNUMBER('3 Model Input'!K$70),'3 Model Input'!K$70*P375)</f>
        <v>Missing</v>
      </c>
      <c r="AB375" s="89"/>
      <c r="AC375" s="227" t="str" cm="1">
        <f t="array" ref="AC375">IF(D375=0,"Blank",_xlfn.IFS('3 Model Input'!E$61=1,(V375*G375)/T375,'3 Model Input'!E$61=2,(W375*G375)/T375,'3 Model Input'!E$61=3,(X375*G375)/T375,'3 Model Input'!E$61=4,(Y375*G375)/T375,'3 Model Input'!E$61=5,(Z375*G375)/T375, ISTEXT('3 Model Input'!E$61),"Missing",'3 Model Input'!E$61=6,(AA375*G375)/T375))</f>
        <v>Blank</v>
      </c>
      <c r="AD375" s="202" t="str">
        <f t="shared" si="87"/>
        <v>Blank</v>
      </c>
      <c r="AE375" s="202" t="str">
        <f t="shared" si="88"/>
        <v>Blank</v>
      </c>
      <c r="AF375" s="217" t="str">
        <f t="shared" si="89"/>
        <v>Blank</v>
      </c>
      <c r="AG375" s="9" t="str" cm="1">
        <f t="array" ref="AG375">_xlfn.IFS(ISNUMBER(AC375), "", ISNUMBER(SEARCH("Blank", AC375)), "", ISERROR(AC375), "Bad input on tab 3")</f>
        <v/>
      </c>
    </row>
    <row r="376" spans="2:33" ht="15" customHeight="1" x14ac:dyDescent="0.75">
      <c r="B376" s="205" t="str">
        <f>'5 Driver Data'!B376</f>
        <v>0368</v>
      </c>
      <c r="C376" s="193">
        <f>'5 Driver Data'!C376</f>
        <v>0</v>
      </c>
      <c r="D376" s="192">
        <f>'5 Driver Data'!D376</f>
        <v>0</v>
      </c>
      <c r="E376" s="191">
        <f>'5 Driver Data'!E376</f>
        <v>0</v>
      </c>
      <c r="F376" s="191">
        <f>'5 Driver Data'!F376</f>
        <v>0</v>
      </c>
      <c r="G376" s="191">
        <f>'5 Driver Data'!G376</f>
        <v>0</v>
      </c>
      <c r="H376" s="191">
        <f>'5 Driver Data'!H376</f>
        <v>0</v>
      </c>
      <c r="I376" s="191">
        <f>'5 Driver Data'!I376</f>
        <v>0</v>
      </c>
      <c r="J376" s="191">
        <f>'5 Driver Data'!J376</f>
        <v>0</v>
      </c>
      <c r="K376" s="206">
        <f>'5 Driver Data'!K376</f>
        <v>0</v>
      </c>
      <c r="L376" s="1"/>
      <c r="M376" s="216" t="str">
        <f>IF(D376=0,"Blank",'3 Model Input'!E$44*'3 Model Input'!E$45)</f>
        <v>Blank</v>
      </c>
      <c r="N376" s="197" t="str">
        <f t="shared" si="80"/>
        <v>Blank</v>
      </c>
      <c r="O376" s="197" t="str">
        <f>IF(D376=0,"Blank",'3 Model Input'!E$49*(1-'3 Model Input'!E$51))</f>
        <v>Blank</v>
      </c>
      <c r="P376" s="197" t="str">
        <f t="shared" si="81"/>
        <v>Blank</v>
      </c>
      <c r="Q376" s="197" t="str">
        <f>IF(D376=0,"Blank",IF(D376="BEV",E376*(1-'3 Model Input'!E$54), E376))</f>
        <v>Blank</v>
      </c>
      <c r="R376" s="198" t="str">
        <f>IF(D376=0,"Blank",IF(D376="PHEV",F376/G376,F376*(1-'3 Model Input'!E$54)/G376))</f>
        <v>Blank</v>
      </c>
      <c r="S376" s="198" t="str">
        <f>IF(D376=0,"Blank",IF(D376="PHEV",MIN(M376,E376),MIN(M376,(E376*(1-'3 Model Input'!E$54)))))</f>
        <v>Blank</v>
      </c>
      <c r="T376" s="217" t="str">
        <f t="shared" si="82"/>
        <v>Blank</v>
      </c>
      <c r="U376" s="89"/>
      <c r="V376" s="216" t="str">
        <f>IF(D376=0,"Blank",P376*'3 Model Input'!E$50)</f>
        <v>Blank</v>
      </c>
      <c r="W376" s="197" t="str">
        <f t="shared" si="83"/>
        <v>Blank</v>
      </c>
      <c r="X376" s="197" t="str">
        <f t="shared" si="84"/>
        <v>Blank</v>
      </c>
      <c r="Y376" s="197" t="str">
        <f t="shared" si="85"/>
        <v>Blank</v>
      </c>
      <c r="Z376" s="197" t="str">
        <f t="shared" si="86"/>
        <v>Blank</v>
      </c>
      <c r="AA376" s="223" t="str" cm="1">
        <f t="array" ref="AA376">_xlfn.IFS(ISTEXT('3 Model Input'!F$70),"Missing",ISTEXT('3 Model Input'!I$70),"Missing",ISNUMBER('3 Model Input'!K$70),'3 Model Input'!K$70*P376)</f>
        <v>Missing</v>
      </c>
      <c r="AB376" s="89"/>
      <c r="AC376" s="227" t="str" cm="1">
        <f t="array" ref="AC376">IF(D376=0,"Blank",_xlfn.IFS('3 Model Input'!E$61=1,(V376*G376)/T376,'3 Model Input'!E$61=2,(W376*G376)/T376,'3 Model Input'!E$61=3,(X376*G376)/T376,'3 Model Input'!E$61=4,(Y376*G376)/T376,'3 Model Input'!E$61=5,(Z376*G376)/T376, ISTEXT('3 Model Input'!E$61),"Missing",'3 Model Input'!E$61=6,(AA376*G376)/T376))</f>
        <v>Blank</v>
      </c>
      <c r="AD376" s="202" t="str">
        <f t="shared" si="87"/>
        <v>Blank</v>
      </c>
      <c r="AE376" s="202" t="str">
        <f t="shared" si="88"/>
        <v>Blank</v>
      </c>
      <c r="AF376" s="217" t="str">
        <f t="shared" si="89"/>
        <v>Blank</v>
      </c>
      <c r="AG376" s="9" t="str" cm="1">
        <f t="array" ref="AG376">_xlfn.IFS(ISNUMBER(AC376), "", ISNUMBER(SEARCH("Blank", AC376)), "", ISERROR(AC376), "Bad input on tab 3")</f>
        <v/>
      </c>
    </row>
    <row r="377" spans="2:33" ht="15" customHeight="1" x14ac:dyDescent="0.75">
      <c r="B377" s="205" t="str">
        <f>'5 Driver Data'!B377</f>
        <v>0369</v>
      </c>
      <c r="C377" s="193">
        <f>'5 Driver Data'!C377</f>
        <v>0</v>
      </c>
      <c r="D377" s="192">
        <f>'5 Driver Data'!D377</f>
        <v>0</v>
      </c>
      <c r="E377" s="191">
        <f>'5 Driver Data'!E377</f>
        <v>0</v>
      </c>
      <c r="F377" s="191">
        <f>'5 Driver Data'!F377</f>
        <v>0</v>
      </c>
      <c r="G377" s="191">
        <f>'5 Driver Data'!G377</f>
        <v>0</v>
      </c>
      <c r="H377" s="191">
        <f>'5 Driver Data'!H377</f>
        <v>0</v>
      </c>
      <c r="I377" s="191">
        <f>'5 Driver Data'!I377</f>
        <v>0</v>
      </c>
      <c r="J377" s="191">
        <f>'5 Driver Data'!J377</f>
        <v>0</v>
      </c>
      <c r="K377" s="206">
        <f>'5 Driver Data'!K377</f>
        <v>0</v>
      </c>
      <c r="L377" s="1"/>
      <c r="M377" s="216" t="str">
        <f>IF(D377=0,"Blank",'3 Model Input'!E$44*'3 Model Input'!E$45)</f>
        <v>Blank</v>
      </c>
      <c r="N377" s="197" t="str">
        <f t="shared" si="80"/>
        <v>Blank</v>
      </c>
      <c r="O377" s="197" t="str">
        <f>IF(D377=0,"Blank",'3 Model Input'!E$49*(1-'3 Model Input'!E$51))</f>
        <v>Blank</v>
      </c>
      <c r="P377" s="197" t="str">
        <f t="shared" si="81"/>
        <v>Blank</v>
      </c>
      <c r="Q377" s="197" t="str">
        <f>IF(D377=0,"Blank",IF(D377="BEV",E377*(1-'3 Model Input'!E$54), E377))</f>
        <v>Blank</v>
      </c>
      <c r="R377" s="198" t="str">
        <f>IF(D377=0,"Blank",IF(D377="PHEV",F377/G377,F377*(1-'3 Model Input'!E$54)/G377))</f>
        <v>Blank</v>
      </c>
      <c r="S377" s="198" t="str">
        <f>IF(D377=0,"Blank",IF(D377="PHEV",MIN(M377,E377),MIN(M377,(E377*(1-'3 Model Input'!E$54)))))</f>
        <v>Blank</v>
      </c>
      <c r="T377" s="217" t="str">
        <f t="shared" si="82"/>
        <v>Blank</v>
      </c>
      <c r="U377" s="89"/>
      <c r="V377" s="216" t="str">
        <f>IF(D377=0,"Blank",P377*'3 Model Input'!E$50)</f>
        <v>Blank</v>
      </c>
      <c r="W377" s="197" t="str">
        <f t="shared" si="83"/>
        <v>Blank</v>
      </c>
      <c r="X377" s="197" t="str">
        <f t="shared" si="84"/>
        <v>Blank</v>
      </c>
      <c r="Y377" s="197" t="str">
        <f t="shared" si="85"/>
        <v>Blank</v>
      </c>
      <c r="Z377" s="197" t="str">
        <f t="shared" si="86"/>
        <v>Blank</v>
      </c>
      <c r="AA377" s="223" t="str" cm="1">
        <f t="array" ref="AA377">_xlfn.IFS(ISTEXT('3 Model Input'!F$70),"Missing",ISTEXT('3 Model Input'!I$70),"Missing",ISNUMBER('3 Model Input'!K$70),'3 Model Input'!K$70*P377)</f>
        <v>Missing</v>
      </c>
      <c r="AB377" s="89"/>
      <c r="AC377" s="227" t="str" cm="1">
        <f t="array" ref="AC377">IF(D377=0,"Blank",_xlfn.IFS('3 Model Input'!E$61=1,(V377*G377)/T377,'3 Model Input'!E$61=2,(W377*G377)/T377,'3 Model Input'!E$61=3,(X377*G377)/T377,'3 Model Input'!E$61=4,(Y377*G377)/T377,'3 Model Input'!E$61=5,(Z377*G377)/T377, ISTEXT('3 Model Input'!E$61),"Missing",'3 Model Input'!E$61=6,(AA377*G377)/T377))</f>
        <v>Blank</v>
      </c>
      <c r="AD377" s="202" t="str">
        <f t="shared" si="87"/>
        <v>Blank</v>
      </c>
      <c r="AE377" s="202" t="str">
        <f t="shared" si="88"/>
        <v>Blank</v>
      </c>
      <c r="AF377" s="217" t="str">
        <f t="shared" si="89"/>
        <v>Blank</v>
      </c>
      <c r="AG377" s="9" t="str" cm="1">
        <f t="array" ref="AG377">_xlfn.IFS(ISNUMBER(AC377), "", ISNUMBER(SEARCH("Blank", AC377)), "", ISERROR(AC377), "Bad input on tab 3")</f>
        <v/>
      </c>
    </row>
    <row r="378" spans="2:33" ht="15" customHeight="1" x14ac:dyDescent="0.75">
      <c r="B378" s="205" t="str">
        <f>'5 Driver Data'!B378</f>
        <v>0370</v>
      </c>
      <c r="C378" s="193">
        <f>'5 Driver Data'!C378</f>
        <v>0</v>
      </c>
      <c r="D378" s="192">
        <f>'5 Driver Data'!D378</f>
        <v>0</v>
      </c>
      <c r="E378" s="191">
        <f>'5 Driver Data'!E378</f>
        <v>0</v>
      </c>
      <c r="F378" s="191">
        <f>'5 Driver Data'!F378</f>
        <v>0</v>
      </c>
      <c r="G378" s="191">
        <f>'5 Driver Data'!G378</f>
        <v>0</v>
      </c>
      <c r="H378" s="191">
        <f>'5 Driver Data'!H378</f>
        <v>0</v>
      </c>
      <c r="I378" s="191">
        <f>'5 Driver Data'!I378</f>
        <v>0</v>
      </c>
      <c r="J378" s="191">
        <f>'5 Driver Data'!J378</f>
        <v>0</v>
      </c>
      <c r="K378" s="206">
        <f>'5 Driver Data'!K378</f>
        <v>0</v>
      </c>
      <c r="L378" s="1"/>
      <c r="M378" s="216" t="str">
        <f>IF(D378=0,"Blank",'3 Model Input'!E$44*'3 Model Input'!E$45)</f>
        <v>Blank</v>
      </c>
      <c r="N378" s="197" t="str">
        <f t="shared" si="80"/>
        <v>Blank</v>
      </c>
      <c r="O378" s="197" t="str">
        <f>IF(D378=0,"Blank",'3 Model Input'!E$49*(1-'3 Model Input'!E$51))</f>
        <v>Blank</v>
      </c>
      <c r="P378" s="197" t="str">
        <f t="shared" si="81"/>
        <v>Blank</v>
      </c>
      <c r="Q378" s="197" t="str">
        <f>IF(D378=0,"Blank",IF(D378="BEV",E378*(1-'3 Model Input'!E$54), E378))</f>
        <v>Blank</v>
      </c>
      <c r="R378" s="198" t="str">
        <f>IF(D378=0,"Blank",IF(D378="PHEV",F378/G378,F378*(1-'3 Model Input'!E$54)/G378))</f>
        <v>Blank</v>
      </c>
      <c r="S378" s="198" t="str">
        <f>IF(D378=0,"Blank",IF(D378="PHEV",MIN(M378,E378),MIN(M378,(E378*(1-'3 Model Input'!E$54)))))</f>
        <v>Blank</v>
      </c>
      <c r="T378" s="217" t="str">
        <f t="shared" si="82"/>
        <v>Blank</v>
      </c>
      <c r="U378" s="89"/>
      <c r="V378" s="216" t="str">
        <f>IF(D378=0,"Blank",P378*'3 Model Input'!E$50)</f>
        <v>Blank</v>
      </c>
      <c r="W378" s="197" t="str">
        <f t="shared" si="83"/>
        <v>Blank</v>
      </c>
      <c r="X378" s="197" t="str">
        <f t="shared" si="84"/>
        <v>Blank</v>
      </c>
      <c r="Y378" s="197" t="str">
        <f t="shared" si="85"/>
        <v>Blank</v>
      </c>
      <c r="Z378" s="197" t="str">
        <f t="shared" si="86"/>
        <v>Blank</v>
      </c>
      <c r="AA378" s="223" t="str" cm="1">
        <f t="array" ref="AA378">_xlfn.IFS(ISTEXT('3 Model Input'!F$70),"Missing",ISTEXT('3 Model Input'!I$70),"Missing",ISNUMBER('3 Model Input'!K$70),'3 Model Input'!K$70*P378)</f>
        <v>Missing</v>
      </c>
      <c r="AB378" s="89"/>
      <c r="AC378" s="227" t="str" cm="1">
        <f t="array" ref="AC378">IF(D378=0,"Blank",_xlfn.IFS('3 Model Input'!E$61=1,(V378*G378)/T378,'3 Model Input'!E$61=2,(W378*G378)/T378,'3 Model Input'!E$61=3,(X378*G378)/T378,'3 Model Input'!E$61=4,(Y378*G378)/T378,'3 Model Input'!E$61=5,(Z378*G378)/T378, ISTEXT('3 Model Input'!E$61),"Missing",'3 Model Input'!E$61=6,(AA378*G378)/T378))</f>
        <v>Blank</v>
      </c>
      <c r="AD378" s="202" t="str">
        <f t="shared" si="87"/>
        <v>Blank</v>
      </c>
      <c r="AE378" s="202" t="str">
        <f t="shared" si="88"/>
        <v>Blank</v>
      </c>
      <c r="AF378" s="217" t="str">
        <f t="shared" si="89"/>
        <v>Blank</v>
      </c>
      <c r="AG378" s="9" t="str" cm="1">
        <f t="array" ref="AG378">_xlfn.IFS(ISNUMBER(AC378), "", ISNUMBER(SEARCH("Blank", AC378)), "", ISERROR(AC378), "Bad input on tab 3")</f>
        <v/>
      </c>
    </row>
    <row r="379" spans="2:33" ht="15" customHeight="1" x14ac:dyDescent="0.75">
      <c r="B379" s="205" t="str">
        <f>'5 Driver Data'!B379</f>
        <v>0371</v>
      </c>
      <c r="C379" s="193">
        <f>'5 Driver Data'!C379</f>
        <v>0</v>
      </c>
      <c r="D379" s="192">
        <f>'5 Driver Data'!D379</f>
        <v>0</v>
      </c>
      <c r="E379" s="191">
        <f>'5 Driver Data'!E379</f>
        <v>0</v>
      </c>
      <c r="F379" s="191">
        <f>'5 Driver Data'!F379</f>
        <v>0</v>
      </c>
      <c r="G379" s="191">
        <f>'5 Driver Data'!G379</f>
        <v>0</v>
      </c>
      <c r="H379" s="191">
        <f>'5 Driver Data'!H379</f>
        <v>0</v>
      </c>
      <c r="I379" s="191">
        <f>'5 Driver Data'!I379</f>
        <v>0</v>
      </c>
      <c r="J379" s="191">
        <f>'5 Driver Data'!J379</f>
        <v>0</v>
      </c>
      <c r="K379" s="206">
        <f>'5 Driver Data'!K379</f>
        <v>0</v>
      </c>
      <c r="L379" s="1"/>
      <c r="M379" s="216" t="str">
        <f>IF(D379=0,"Blank",'3 Model Input'!E$44*'3 Model Input'!E$45)</f>
        <v>Blank</v>
      </c>
      <c r="N379" s="197" t="str">
        <f t="shared" si="80"/>
        <v>Blank</v>
      </c>
      <c r="O379" s="197" t="str">
        <f>IF(D379=0,"Blank",'3 Model Input'!E$49*(1-'3 Model Input'!E$51))</f>
        <v>Blank</v>
      </c>
      <c r="P379" s="197" t="str">
        <f t="shared" si="81"/>
        <v>Blank</v>
      </c>
      <c r="Q379" s="197" t="str">
        <f>IF(D379=0,"Blank",IF(D379="BEV",E379*(1-'3 Model Input'!E$54), E379))</f>
        <v>Blank</v>
      </c>
      <c r="R379" s="198" t="str">
        <f>IF(D379=0,"Blank",IF(D379="PHEV",F379/G379,F379*(1-'3 Model Input'!E$54)/G379))</f>
        <v>Blank</v>
      </c>
      <c r="S379" s="198" t="str">
        <f>IF(D379=0,"Blank",IF(D379="PHEV",MIN(M379,E379),MIN(M379,(E379*(1-'3 Model Input'!E$54)))))</f>
        <v>Blank</v>
      </c>
      <c r="T379" s="217" t="str">
        <f t="shared" si="82"/>
        <v>Blank</v>
      </c>
      <c r="U379" s="89"/>
      <c r="V379" s="216" t="str">
        <f>IF(D379=0,"Blank",P379*'3 Model Input'!E$50)</f>
        <v>Blank</v>
      </c>
      <c r="W379" s="197" t="str">
        <f t="shared" si="83"/>
        <v>Blank</v>
      </c>
      <c r="X379" s="197" t="str">
        <f t="shared" si="84"/>
        <v>Blank</v>
      </c>
      <c r="Y379" s="197" t="str">
        <f t="shared" si="85"/>
        <v>Blank</v>
      </c>
      <c r="Z379" s="197" t="str">
        <f t="shared" si="86"/>
        <v>Blank</v>
      </c>
      <c r="AA379" s="223" t="str" cm="1">
        <f t="array" ref="AA379">_xlfn.IFS(ISTEXT('3 Model Input'!F$70),"Missing",ISTEXT('3 Model Input'!I$70),"Missing",ISNUMBER('3 Model Input'!K$70),'3 Model Input'!K$70*P379)</f>
        <v>Missing</v>
      </c>
      <c r="AB379" s="89"/>
      <c r="AC379" s="227" t="str" cm="1">
        <f t="array" ref="AC379">IF(D379=0,"Blank",_xlfn.IFS('3 Model Input'!E$61=1,(V379*G379)/T379,'3 Model Input'!E$61=2,(W379*G379)/T379,'3 Model Input'!E$61=3,(X379*G379)/T379,'3 Model Input'!E$61=4,(Y379*G379)/T379,'3 Model Input'!E$61=5,(Z379*G379)/T379, ISTEXT('3 Model Input'!E$61),"Missing",'3 Model Input'!E$61=6,(AA379*G379)/T379))</f>
        <v>Blank</v>
      </c>
      <c r="AD379" s="202" t="str">
        <f t="shared" si="87"/>
        <v>Blank</v>
      </c>
      <c r="AE379" s="202" t="str">
        <f t="shared" si="88"/>
        <v>Blank</v>
      </c>
      <c r="AF379" s="217" t="str">
        <f t="shared" si="89"/>
        <v>Blank</v>
      </c>
      <c r="AG379" s="9" t="str" cm="1">
        <f t="array" ref="AG379">_xlfn.IFS(ISNUMBER(AC379), "", ISNUMBER(SEARCH("Blank", AC379)), "", ISERROR(AC379), "Bad input on tab 3")</f>
        <v/>
      </c>
    </row>
    <row r="380" spans="2:33" ht="15" customHeight="1" x14ac:dyDescent="0.75">
      <c r="B380" s="205" t="str">
        <f>'5 Driver Data'!B380</f>
        <v>0372</v>
      </c>
      <c r="C380" s="193">
        <f>'5 Driver Data'!C380</f>
        <v>0</v>
      </c>
      <c r="D380" s="192">
        <f>'5 Driver Data'!D380</f>
        <v>0</v>
      </c>
      <c r="E380" s="191">
        <f>'5 Driver Data'!E380</f>
        <v>0</v>
      </c>
      <c r="F380" s="191">
        <f>'5 Driver Data'!F380</f>
        <v>0</v>
      </c>
      <c r="G380" s="191">
        <f>'5 Driver Data'!G380</f>
        <v>0</v>
      </c>
      <c r="H380" s="191">
        <f>'5 Driver Data'!H380</f>
        <v>0</v>
      </c>
      <c r="I380" s="191">
        <f>'5 Driver Data'!I380</f>
        <v>0</v>
      </c>
      <c r="J380" s="191">
        <f>'5 Driver Data'!J380</f>
        <v>0</v>
      </c>
      <c r="K380" s="206">
        <f>'5 Driver Data'!K380</f>
        <v>0</v>
      </c>
      <c r="L380" s="1"/>
      <c r="M380" s="216" t="str">
        <f>IF(D380=0,"Blank",'3 Model Input'!E$44*'3 Model Input'!E$45)</f>
        <v>Blank</v>
      </c>
      <c r="N380" s="197" t="str">
        <f t="shared" si="80"/>
        <v>Blank</v>
      </c>
      <c r="O380" s="197" t="str">
        <f>IF(D380=0,"Blank",'3 Model Input'!E$49*(1-'3 Model Input'!E$51))</f>
        <v>Blank</v>
      </c>
      <c r="P380" s="197" t="str">
        <f t="shared" si="81"/>
        <v>Blank</v>
      </c>
      <c r="Q380" s="197" t="str">
        <f>IF(D380=0,"Blank",IF(D380="BEV",E380*(1-'3 Model Input'!E$54), E380))</f>
        <v>Blank</v>
      </c>
      <c r="R380" s="198" t="str">
        <f>IF(D380=0,"Blank",IF(D380="PHEV",F380/G380,F380*(1-'3 Model Input'!E$54)/G380))</f>
        <v>Blank</v>
      </c>
      <c r="S380" s="198" t="str">
        <f>IF(D380=0,"Blank",IF(D380="PHEV",MIN(M380,E380),MIN(M380,(E380*(1-'3 Model Input'!E$54)))))</f>
        <v>Blank</v>
      </c>
      <c r="T380" s="217" t="str">
        <f t="shared" si="82"/>
        <v>Blank</v>
      </c>
      <c r="U380" s="89"/>
      <c r="V380" s="216" t="str">
        <f>IF(D380=0,"Blank",P380*'3 Model Input'!E$50)</f>
        <v>Blank</v>
      </c>
      <c r="W380" s="197" t="str">
        <f t="shared" si="83"/>
        <v>Blank</v>
      </c>
      <c r="X380" s="197" t="str">
        <f t="shared" si="84"/>
        <v>Blank</v>
      </c>
      <c r="Y380" s="197" t="str">
        <f t="shared" si="85"/>
        <v>Blank</v>
      </c>
      <c r="Z380" s="197" t="str">
        <f t="shared" si="86"/>
        <v>Blank</v>
      </c>
      <c r="AA380" s="223" t="str" cm="1">
        <f t="array" ref="AA380">_xlfn.IFS(ISTEXT('3 Model Input'!F$70),"Missing",ISTEXT('3 Model Input'!I$70),"Missing",ISNUMBER('3 Model Input'!K$70),'3 Model Input'!K$70*P380)</f>
        <v>Missing</v>
      </c>
      <c r="AB380" s="89"/>
      <c r="AC380" s="227" t="str" cm="1">
        <f t="array" ref="AC380">IF(D380=0,"Blank",_xlfn.IFS('3 Model Input'!E$61=1,(V380*G380)/T380,'3 Model Input'!E$61=2,(W380*G380)/T380,'3 Model Input'!E$61=3,(X380*G380)/T380,'3 Model Input'!E$61=4,(Y380*G380)/T380,'3 Model Input'!E$61=5,(Z380*G380)/T380, ISTEXT('3 Model Input'!E$61),"Missing",'3 Model Input'!E$61=6,(AA380*G380)/T380))</f>
        <v>Blank</v>
      </c>
      <c r="AD380" s="202" t="str">
        <f t="shared" si="87"/>
        <v>Blank</v>
      </c>
      <c r="AE380" s="202" t="str">
        <f t="shared" si="88"/>
        <v>Blank</v>
      </c>
      <c r="AF380" s="217" t="str">
        <f t="shared" si="89"/>
        <v>Blank</v>
      </c>
      <c r="AG380" s="9" t="str" cm="1">
        <f t="array" ref="AG380">_xlfn.IFS(ISNUMBER(AC380), "", ISNUMBER(SEARCH("Blank", AC380)), "", ISERROR(AC380), "Bad input on tab 3")</f>
        <v/>
      </c>
    </row>
    <row r="381" spans="2:33" ht="15" customHeight="1" x14ac:dyDescent="0.75">
      <c r="B381" s="205" t="str">
        <f>'5 Driver Data'!B381</f>
        <v>0373</v>
      </c>
      <c r="C381" s="193">
        <f>'5 Driver Data'!C381</f>
        <v>0</v>
      </c>
      <c r="D381" s="192">
        <f>'5 Driver Data'!D381</f>
        <v>0</v>
      </c>
      <c r="E381" s="191">
        <f>'5 Driver Data'!E381</f>
        <v>0</v>
      </c>
      <c r="F381" s="191">
        <f>'5 Driver Data'!F381</f>
        <v>0</v>
      </c>
      <c r="G381" s="191">
        <f>'5 Driver Data'!G381</f>
        <v>0</v>
      </c>
      <c r="H381" s="191">
        <f>'5 Driver Data'!H381</f>
        <v>0</v>
      </c>
      <c r="I381" s="191">
        <f>'5 Driver Data'!I381</f>
        <v>0</v>
      </c>
      <c r="J381" s="191">
        <f>'5 Driver Data'!J381</f>
        <v>0</v>
      </c>
      <c r="K381" s="206">
        <f>'5 Driver Data'!K381</f>
        <v>0</v>
      </c>
      <c r="L381" s="1"/>
      <c r="M381" s="216" t="str">
        <f>IF(D381=0,"Blank",'3 Model Input'!E$44*'3 Model Input'!E$45)</f>
        <v>Blank</v>
      </c>
      <c r="N381" s="197" t="str">
        <f t="shared" si="80"/>
        <v>Blank</v>
      </c>
      <c r="O381" s="197" t="str">
        <f>IF(D381=0,"Blank",'3 Model Input'!E$49*(1-'3 Model Input'!E$51))</f>
        <v>Blank</v>
      </c>
      <c r="P381" s="197" t="str">
        <f t="shared" si="81"/>
        <v>Blank</v>
      </c>
      <c r="Q381" s="197" t="str">
        <f>IF(D381=0,"Blank",IF(D381="BEV",E381*(1-'3 Model Input'!E$54), E381))</f>
        <v>Blank</v>
      </c>
      <c r="R381" s="198" t="str">
        <f>IF(D381=0,"Blank",IF(D381="PHEV",F381/G381,F381*(1-'3 Model Input'!E$54)/G381))</f>
        <v>Blank</v>
      </c>
      <c r="S381" s="198" t="str">
        <f>IF(D381=0,"Blank",IF(D381="PHEV",MIN(M381,E381),MIN(M381,(E381*(1-'3 Model Input'!E$54)))))</f>
        <v>Blank</v>
      </c>
      <c r="T381" s="217" t="str">
        <f t="shared" si="82"/>
        <v>Blank</v>
      </c>
      <c r="U381" s="89"/>
      <c r="V381" s="216" t="str">
        <f>IF(D381=0,"Blank",P381*'3 Model Input'!E$50)</f>
        <v>Blank</v>
      </c>
      <c r="W381" s="197" t="str">
        <f t="shared" si="83"/>
        <v>Blank</v>
      </c>
      <c r="X381" s="197" t="str">
        <f t="shared" si="84"/>
        <v>Blank</v>
      </c>
      <c r="Y381" s="197" t="str">
        <f t="shared" si="85"/>
        <v>Blank</v>
      </c>
      <c r="Z381" s="197" t="str">
        <f t="shared" si="86"/>
        <v>Blank</v>
      </c>
      <c r="AA381" s="223" t="str" cm="1">
        <f t="array" ref="AA381">_xlfn.IFS(ISTEXT('3 Model Input'!F$70),"Missing",ISTEXT('3 Model Input'!I$70),"Missing",ISNUMBER('3 Model Input'!K$70),'3 Model Input'!K$70*P381)</f>
        <v>Missing</v>
      </c>
      <c r="AB381" s="89"/>
      <c r="AC381" s="227" t="str" cm="1">
        <f t="array" ref="AC381">IF(D381=0,"Blank",_xlfn.IFS('3 Model Input'!E$61=1,(V381*G381)/T381,'3 Model Input'!E$61=2,(W381*G381)/T381,'3 Model Input'!E$61=3,(X381*G381)/T381,'3 Model Input'!E$61=4,(Y381*G381)/T381,'3 Model Input'!E$61=5,(Z381*G381)/T381, ISTEXT('3 Model Input'!E$61),"Missing",'3 Model Input'!E$61=6,(AA381*G381)/T381))</f>
        <v>Blank</v>
      </c>
      <c r="AD381" s="202" t="str">
        <f t="shared" si="87"/>
        <v>Blank</v>
      </c>
      <c r="AE381" s="202" t="str">
        <f t="shared" si="88"/>
        <v>Blank</v>
      </c>
      <c r="AF381" s="217" t="str">
        <f t="shared" si="89"/>
        <v>Blank</v>
      </c>
      <c r="AG381" s="9" t="str" cm="1">
        <f t="array" ref="AG381">_xlfn.IFS(ISNUMBER(AC381), "", ISNUMBER(SEARCH("Blank", AC381)), "", ISERROR(AC381), "Bad input on tab 3")</f>
        <v/>
      </c>
    </row>
    <row r="382" spans="2:33" ht="15" customHeight="1" x14ac:dyDescent="0.75">
      <c r="B382" s="205" t="str">
        <f>'5 Driver Data'!B382</f>
        <v>0374</v>
      </c>
      <c r="C382" s="193">
        <f>'5 Driver Data'!C382</f>
        <v>0</v>
      </c>
      <c r="D382" s="192">
        <f>'5 Driver Data'!D382</f>
        <v>0</v>
      </c>
      <c r="E382" s="191">
        <f>'5 Driver Data'!E382</f>
        <v>0</v>
      </c>
      <c r="F382" s="191">
        <f>'5 Driver Data'!F382</f>
        <v>0</v>
      </c>
      <c r="G382" s="191">
        <f>'5 Driver Data'!G382</f>
        <v>0</v>
      </c>
      <c r="H382" s="191">
        <f>'5 Driver Data'!H382</f>
        <v>0</v>
      </c>
      <c r="I382" s="191">
        <f>'5 Driver Data'!I382</f>
        <v>0</v>
      </c>
      <c r="J382" s="191">
        <f>'5 Driver Data'!J382</f>
        <v>0</v>
      </c>
      <c r="K382" s="206">
        <f>'5 Driver Data'!K382</f>
        <v>0</v>
      </c>
      <c r="L382" s="1"/>
      <c r="M382" s="216" t="str">
        <f>IF(D382=0,"Blank",'3 Model Input'!E$44*'3 Model Input'!E$45)</f>
        <v>Blank</v>
      </c>
      <c r="N382" s="197" t="str">
        <f t="shared" si="80"/>
        <v>Blank</v>
      </c>
      <c r="O382" s="197" t="str">
        <f>IF(D382=0,"Blank",'3 Model Input'!E$49*(1-'3 Model Input'!E$51))</f>
        <v>Blank</v>
      </c>
      <c r="P382" s="197" t="str">
        <f t="shared" si="81"/>
        <v>Blank</v>
      </c>
      <c r="Q382" s="197" t="str">
        <f>IF(D382=0,"Blank",IF(D382="BEV",E382*(1-'3 Model Input'!E$54), E382))</f>
        <v>Blank</v>
      </c>
      <c r="R382" s="198" t="str">
        <f>IF(D382=0,"Blank",IF(D382="PHEV",F382/G382,F382*(1-'3 Model Input'!E$54)/G382))</f>
        <v>Blank</v>
      </c>
      <c r="S382" s="198" t="str">
        <f>IF(D382=0,"Blank",IF(D382="PHEV",MIN(M382,E382),MIN(M382,(E382*(1-'3 Model Input'!E$54)))))</f>
        <v>Blank</v>
      </c>
      <c r="T382" s="217" t="str">
        <f t="shared" si="82"/>
        <v>Blank</v>
      </c>
      <c r="U382" s="89"/>
      <c r="V382" s="216" t="str">
        <f>IF(D382=0,"Blank",P382*'3 Model Input'!E$50)</f>
        <v>Blank</v>
      </c>
      <c r="W382" s="197" t="str">
        <f t="shared" si="83"/>
        <v>Blank</v>
      </c>
      <c r="X382" s="197" t="str">
        <f t="shared" si="84"/>
        <v>Blank</v>
      </c>
      <c r="Y382" s="197" t="str">
        <f t="shared" si="85"/>
        <v>Blank</v>
      </c>
      <c r="Z382" s="197" t="str">
        <f t="shared" si="86"/>
        <v>Blank</v>
      </c>
      <c r="AA382" s="223" t="str" cm="1">
        <f t="array" ref="AA382">_xlfn.IFS(ISTEXT('3 Model Input'!F$70),"Missing",ISTEXT('3 Model Input'!I$70),"Missing",ISNUMBER('3 Model Input'!K$70),'3 Model Input'!K$70*P382)</f>
        <v>Missing</v>
      </c>
      <c r="AB382" s="89"/>
      <c r="AC382" s="227" t="str" cm="1">
        <f t="array" ref="AC382">IF(D382=0,"Blank",_xlfn.IFS('3 Model Input'!E$61=1,(V382*G382)/T382,'3 Model Input'!E$61=2,(W382*G382)/T382,'3 Model Input'!E$61=3,(X382*G382)/T382,'3 Model Input'!E$61=4,(Y382*G382)/T382,'3 Model Input'!E$61=5,(Z382*G382)/T382, ISTEXT('3 Model Input'!E$61),"Missing",'3 Model Input'!E$61=6,(AA382*G382)/T382))</f>
        <v>Blank</v>
      </c>
      <c r="AD382" s="202" t="str">
        <f t="shared" si="87"/>
        <v>Blank</v>
      </c>
      <c r="AE382" s="202" t="str">
        <f t="shared" si="88"/>
        <v>Blank</v>
      </c>
      <c r="AF382" s="217" t="str">
        <f t="shared" si="89"/>
        <v>Blank</v>
      </c>
      <c r="AG382" s="9" t="str" cm="1">
        <f t="array" ref="AG382">_xlfn.IFS(ISNUMBER(AC382), "", ISNUMBER(SEARCH("Blank", AC382)), "", ISERROR(AC382), "Bad input on tab 3")</f>
        <v/>
      </c>
    </row>
    <row r="383" spans="2:33" ht="15" customHeight="1" x14ac:dyDescent="0.75">
      <c r="B383" s="205" t="str">
        <f>'5 Driver Data'!B383</f>
        <v>0375</v>
      </c>
      <c r="C383" s="193">
        <f>'5 Driver Data'!C383</f>
        <v>0</v>
      </c>
      <c r="D383" s="192">
        <f>'5 Driver Data'!D383</f>
        <v>0</v>
      </c>
      <c r="E383" s="191">
        <f>'5 Driver Data'!E383</f>
        <v>0</v>
      </c>
      <c r="F383" s="191">
        <f>'5 Driver Data'!F383</f>
        <v>0</v>
      </c>
      <c r="G383" s="191">
        <f>'5 Driver Data'!G383</f>
        <v>0</v>
      </c>
      <c r="H383" s="191">
        <f>'5 Driver Data'!H383</f>
        <v>0</v>
      </c>
      <c r="I383" s="191">
        <f>'5 Driver Data'!I383</f>
        <v>0</v>
      </c>
      <c r="J383" s="191">
        <f>'5 Driver Data'!J383</f>
        <v>0</v>
      </c>
      <c r="K383" s="206">
        <f>'5 Driver Data'!K383</f>
        <v>0</v>
      </c>
      <c r="L383" s="1"/>
      <c r="M383" s="216" t="str">
        <f>IF(D383=0,"Blank",'3 Model Input'!E$44*'3 Model Input'!E$45)</f>
        <v>Blank</v>
      </c>
      <c r="N383" s="197" t="str">
        <f t="shared" si="80"/>
        <v>Blank</v>
      </c>
      <c r="O383" s="197" t="str">
        <f>IF(D383=0,"Blank",'3 Model Input'!E$49*(1-'3 Model Input'!E$51))</f>
        <v>Blank</v>
      </c>
      <c r="P383" s="197" t="str">
        <f t="shared" si="81"/>
        <v>Blank</v>
      </c>
      <c r="Q383" s="197" t="str">
        <f>IF(D383=0,"Blank",IF(D383="BEV",E383*(1-'3 Model Input'!E$54), E383))</f>
        <v>Blank</v>
      </c>
      <c r="R383" s="198" t="str">
        <f>IF(D383=0,"Blank",IF(D383="PHEV",F383/G383,F383*(1-'3 Model Input'!E$54)/G383))</f>
        <v>Blank</v>
      </c>
      <c r="S383" s="198" t="str">
        <f>IF(D383=0,"Blank",IF(D383="PHEV",MIN(M383,E383),MIN(M383,(E383*(1-'3 Model Input'!E$54)))))</f>
        <v>Blank</v>
      </c>
      <c r="T383" s="217" t="str">
        <f t="shared" si="82"/>
        <v>Blank</v>
      </c>
      <c r="U383" s="89"/>
      <c r="V383" s="216" t="str">
        <f>IF(D383=0,"Blank",P383*'3 Model Input'!E$50)</f>
        <v>Blank</v>
      </c>
      <c r="W383" s="197" t="str">
        <f t="shared" si="83"/>
        <v>Blank</v>
      </c>
      <c r="X383" s="197" t="str">
        <f t="shared" si="84"/>
        <v>Blank</v>
      </c>
      <c r="Y383" s="197" t="str">
        <f t="shared" si="85"/>
        <v>Blank</v>
      </c>
      <c r="Z383" s="197" t="str">
        <f t="shared" si="86"/>
        <v>Blank</v>
      </c>
      <c r="AA383" s="223" t="str" cm="1">
        <f t="array" ref="AA383">_xlfn.IFS(ISTEXT('3 Model Input'!F$70),"Missing",ISTEXT('3 Model Input'!I$70),"Missing",ISNUMBER('3 Model Input'!K$70),'3 Model Input'!K$70*P383)</f>
        <v>Missing</v>
      </c>
      <c r="AB383" s="89"/>
      <c r="AC383" s="227" t="str" cm="1">
        <f t="array" ref="AC383">IF(D383=0,"Blank",_xlfn.IFS('3 Model Input'!E$61=1,(V383*G383)/T383,'3 Model Input'!E$61=2,(W383*G383)/T383,'3 Model Input'!E$61=3,(X383*G383)/T383,'3 Model Input'!E$61=4,(Y383*G383)/T383,'3 Model Input'!E$61=5,(Z383*G383)/T383, ISTEXT('3 Model Input'!E$61),"Missing",'3 Model Input'!E$61=6,(AA383*G383)/T383))</f>
        <v>Blank</v>
      </c>
      <c r="AD383" s="202" t="str">
        <f t="shared" si="87"/>
        <v>Blank</v>
      </c>
      <c r="AE383" s="202" t="str">
        <f t="shared" si="88"/>
        <v>Blank</v>
      </c>
      <c r="AF383" s="217" t="str">
        <f t="shared" si="89"/>
        <v>Blank</v>
      </c>
      <c r="AG383" s="9" t="str" cm="1">
        <f t="array" ref="AG383">_xlfn.IFS(ISNUMBER(AC383), "", ISNUMBER(SEARCH("Blank", AC383)), "", ISERROR(AC383), "Bad input on tab 3")</f>
        <v/>
      </c>
    </row>
    <row r="384" spans="2:33" ht="15" customHeight="1" x14ac:dyDescent="0.75">
      <c r="B384" s="205" t="str">
        <f>'5 Driver Data'!B384</f>
        <v>0376</v>
      </c>
      <c r="C384" s="193">
        <f>'5 Driver Data'!C384</f>
        <v>0</v>
      </c>
      <c r="D384" s="192">
        <f>'5 Driver Data'!D384</f>
        <v>0</v>
      </c>
      <c r="E384" s="191">
        <f>'5 Driver Data'!E384</f>
        <v>0</v>
      </c>
      <c r="F384" s="191">
        <f>'5 Driver Data'!F384</f>
        <v>0</v>
      </c>
      <c r="G384" s="191">
        <f>'5 Driver Data'!G384</f>
        <v>0</v>
      </c>
      <c r="H384" s="191">
        <f>'5 Driver Data'!H384</f>
        <v>0</v>
      </c>
      <c r="I384" s="191">
        <f>'5 Driver Data'!I384</f>
        <v>0</v>
      </c>
      <c r="J384" s="191">
        <f>'5 Driver Data'!J384</f>
        <v>0</v>
      </c>
      <c r="K384" s="206">
        <f>'5 Driver Data'!K384</f>
        <v>0</v>
      </c>
      <c r="L384" s="1"/>
      <c r="M384" s="216" t="str">
        <f>IF(D384=0,"Blank",'3 Model Input'!E$44*'3 Model Input'!E$45)</f>
        <v>Blank</v>
      </c>
      <c r="N384" s="197" t="str">
        <f t="shared" si="80"/>
        <v>Blank</v>
      </c>
      <c r="O384" s="197" t="str">
        <f>IF(D384=0,"Blank",'3 Model Input'!E$49*(1-'3 Model Input'!E$51))</f>
        <v>Blank</v>
      </c>
      <c r="P384" s="197" t="str">
        <f t="shared" si="81"/>
        <v>Blank</v>
      </c>
      <c r="Q384" s="197" t="str">
        <f>IF(D384=0,"Blank",IF(D384="BEV",E384*(1-'3 Model Input'!E$54), E384))</f>
        <v>Blank</v>
      </c>
      <c r="R384" s="198" t="str">
        <f>IF(D384=0,"Blank",IF(D384="PHEV",F384/G384,F384*(1-'3 Model Input'!E$54)/G384))</f>
        <v>Blank</v>
      </c>
      <c r="S384" s="198" t="str">
        <f>IF(D384=0,"Blank",IF(D384="PHEV",MIN(M384,E384),MIN(M384,(E384*(1-'3 Model Input'!E$54)))))</f>
        <v>Blank</v>
      </c>
      <c r="T384" s="217" t="str">
        <f t="shared" si="82"/>
        <v>Blank</v>
      </c>
      <c r="U384" s="89"/>
      <c r="V384" s="216" t="str">
        <f>IF(D384=0,"Blank",P384*'3 Model Input'!E$50)</f>
        <v>Blank</v>
      </c>
      <c r="W384" s="197" t="str">
        <f t="shared" si="83"/>
        <v>Blank</v>
      </c>
      <c r="X384" s="197" t="str">
        <f t="shared" si="84"/>
        <v>Blank</v>
      </c>
      <c r="Y384" s="197" t="str">
        <f t="shared" si="85"/>
        <v>Blank</v>
      </c>
      <c r="Z384" s="197" t="str">
        <f t="shared" si="86"/>
        <v>Blank</v>
      </c>
      <c r="AA384" s="223" t="str" cm="1">
        <f t="array" ref="AA384">_xlfn.IFS(ISTEXT('3 Model Input'!F$70),"Missing",ISTEXT('3 Model Input'!I$70),"Missing",ISNUMBER('3 Model Input'!K$70),'3 Model Input'!K$70*P384)</f>
        <v>Missing</v>
      </c>
      <c r="AB384" s="89"/>
      <c r="AC384" s="227" t="str" cm="1">
        <f t="array" ref="AC384">IF(D384=0,"Blank",_xlfn.IFS('3 Model Input'!E$61=1,(V384*G384)/T384,'3 Model Input'!E$61=2,(W384*G384)/T384,'3 Model Input'!E$61=3,(X384*G384)/T384,'3 Model Input'!E$61=4,(Y384*G384)/T384,'3 Model Input'!E$61=5,(Z384*G384)/T384, ISTEXT('3 Model Input'!E$61),"Missing",'3 Model Input'!E$61=6,(AA384*G384)/T384))</f>
        <v>Blank</v>
      </c>
      <c r="AD384" s="202" t="str">
        <f t="shared" si="87"/>
        <v>Blank</v>
      </c>
      <c r="AE384" s="202" t="str">
        <f t="shared" si="88"/>
        <v>Blank</v>
      </c>
      <c r="AF384" s="217" t="str">
        <f t="shared" si="89"/>
        <v>Blank</v>
      </c>
      <c r="AG384" s="9" t="str" cm="1">
        <f t="array" ref="AG384">_xlfn.IFS(ISNUMBER(AC384), "", ISNUMBER(SEARCH("Blank", AC384)), "", ISERROR(AC384), "Bad input on tab 3")</f>
        <v/>
      </c>
    </row>
    <row r="385" spans="2:33" ht="15" customHeight="1" x14ac:dyDescent="0.75">
      <c r="B385" s="205" t="str">
        <f>'5 Driver Data'!B385</f>
        <v>0377</v>
      </c>
      <c r="C385" s="193">
        <f>'5 Driver Data'!C385</f>
        <v>0</v>
      </c>
      <c r="D385" s="192">
        <f>'5 Driver Data'!D385</f>
        <v>0</v>
      </c>
      <c r="E385" s="191">
        <f>'5 Driver Data'!E385</f>
        <v>0</v>
      </c>
      <c r="F385" s="191">
        <f>'5 Driver Data'!F385</f>
        <v>0</v>
      </c>
      <c r="G385" s="191">
        <f>'5 Driver Data'!G385</f>
        <v>0</v>
      </c>
      <c r="H385" s="191">
        <f>'5 Driver Data'!H385</f>
        <v>0</v>
      </c>
      <c r="I385" s="191">
        <f>'5 Driver Data'!I385</f>
        <v>0</v>
      </c>
      <c r="J385" s="191">
        <f>'5 Driver Data'!J385</f>
        <v>0</v>
      </c>
      <c r="K385" s="206">
        <f>'5 Driver Data'!K385</f>
        <v>0</v>
      </c>
      <c r="L385" s="1"/>
      <c r="M385" s="216" t="str">
        <f>IF(D385=0,"Blank",'3 Model Input'!E$44*'3 Model Input'!E$45)</f>
        <v>Blank</v>
      </c>
      <c r="N385" s="197" t="str">
        <f t="shared" si="80"/>
        <v>Blank</v>
      </c>
      <c r="O385" s="197" t="str">
        <f>IF(D385=0,"Blank",'3 Model Input'!E$49*(1-'3 Model Input'!E$51))</f>
        <v>Blank</v>
      </c>
      <c r="P385" s="197" t="str">
        <f t="shared" si="81"/>
        <v>Blank</v>
      </c>
      <c r="Q385" s="197" t="str">
        <f>IF(D385=0,"Blank",IF(D385="BEV",E385*(1-'3 Model Input'!E$54), E385))</f>
        <v>Blank</v>
      </c>
      <c r="R385" s="198" t="str">
        <f>IF(D385=0,"Blank",IF(D385="PHEV",F385/G385,F385*(1-'3 Model Input'!E$54)/G385))</f>
        <v>Blank</v>
      </c>
      <c r="S385" s="198" t="str">
        <f>IF(D385=0,"Blank",IF(D385="PHEV",MIN(M385,E385),MIN(M385,(E385*(1-'3 Model Input'!E$54)))))</f>
        <v>Blank</v>
      </c>
      <c r="T385" s="217" t="str">
        <f t="shared" si="82"/>
        <v>Blank</v>
      </c>
      <c r="U385" s="89"/>
      <c r="V385" s="216" t="str">
        <f>IF(D385=0,"Blank",P385*'3 Model Input'!E$50)</f>
        <v>Blank</v>
      </c>
      <c r="W385" s="197" t="str">
        <f t="shared" si="83"/>
        <v>Blank</v>
      </c>
      <c r="X385" s="197" t="str">
        <f t="shared" si="84"/>
        <v>Blank</v>
      </c>
      <c r="Y385" s="197" t="str">
        <f t="shared" si="85"/>
        <v>Blank</v>
      </c>
      <c r="Z385" s="197" t="str">
        <f t="shared" si="86"/>
        <v>Blank</v>
      </c>
      <c r="AA385" s="223" t="str" cm="1">
        <f t="array" ref="AA385">_xlfn.IFS(ISTEXT('3 Model Input'!F$70),"Missing",ISTEXT('3 Model Input'!I$70),"Missing",ISNUMBER('3 Model Input'!K$70),'3 Model Input'!K$70*P385)</f>
        <v>Missing</v>
      </c>
      <c r="AB385" s="89"/>
      <c r="AC385" s="227" t="str" cm="1">
        <f t="array" ref="AC385">IF(D385=0,"Blank",_xlfn.IFS('3 Model Input'!E$61=1,(V385*G385)/T385,'3 Model Input'!E$61=2,(W385*G385)/T385,'3 Model Input'!E$61=3,(X385*G385)/T385,'3 Model Input'!E$61=4,(Y385*G385)/T385,'3 Model Input'!E$61=5,(Z385*G385)/T385, ISTEXT('3 Model Input'!E$61),"Missing",'3 Model Input'!E$61=6,(AA385*G385)/T385))</f>
        <v>Blank</v>
      </c>
      <c r="AD385" s="202" t="str">
        <f t="shared" si="87"/>
        <v>Blank</v>
      </c>
      <c r="AE385" s="202" t="str">
        <f t="shared" si="88"/>
        <v>Blank</v>
      </c>
      <c r="AF385" s="217" t="str">
        <f t="shared" si="89"/>
        <v>Blank</v>
      </c>
      <c r="AG385" s="9" t="str" cm="1">
        <f t="array" ref="AG385">_xlfn.IFS(ISNUMBER(AC385), "", ISNUMBER(SEARCH("Blank", AC385)), "", ISERROR(AC385), "Bad input on tab 3")</f>
        <v/>
      </c>
    </row>
    <row r="386" spans="2:33" ht="15" customHeight="1" x14ac:dyDescent="0.75">
      <c r="B386" s="205" t="str">
        <f>'5 Driver Data'!B386</f>
        <v>0378</v>
      </c>
      <c r="C386" s="193">
        <f>'5 Driver Data'!C386</f>
        <v>0</v>
      </c>
      <c r="D386" s="192">
        <f>'5 Driver Data'!D386</f>
        <v>0</v>
      </c>
      <c r="E386" s="191">
        <f>'5 Driver Data'!E386</f>
        <v>0</v>
      </c>
      <c r="F386" s="191">
        <f>'5 Driver Data'!F386</f>
        <v>0</v>
      </c>
      <c r="G386" s="191">
        <f>'5 Driver Data'!G386</f>
        <v>0</v>
      </c>
      <c r="H386" s="191">
        <f>'5 Driver Data'!H386</f>
        <v>0</v>
      </c>
      <c r="I386" s="191">
        <f>'5 Driver Data'!I386</f>
        <v>0</v>
      </c>
      <c r="J386" s="191">
        <f>'5 Driver Data'!J386</f>
        <v>0</v>
      </c>
      <c r="K386" s="206">
        <f>'5 Driver Data'!K386</f>
        <v>0</v>
      </c>
      <c r="L386" s="1"/>
      <c r="M386" s="216" t="str">
        <f>IF(D386=0,"Blank",'3 Model Input'!E$44*'3 Model Input'!E$45)</f>
        <v>Blank</v>
      </c>
      <c r="N386" s="197" t="str">
        <f t="shared" si="80"/>
        <v>Blank</v>
      </c>
      <c r="O386" s="197" t="str">
        <f>IF(D386=0,"Blank",'3 Model Input'!E$49*(1-'3 Model Input'!E$51))</f>
        <v>Blank</v>
      </c>
      <c r="P386" s="197" t="str">
        <f t="shared" si="81"/>
        <v>Blank</v>
      </c>
      <c r="Q386" s="197" t="str">
        <f>IF(D386=0,"Blank",IF(D386="BEV",E386*(1-'3 Model Input'!E$54), E386))</f>
        <v>Blank</v>
      </c>
      <c r="R386" s="198" t="str">
        <f>IF(D386=0,"Blank",IF(D386="PHEV",F386/G386,F386*(1-'3 Model Input'!E$54)/G386))</f>
        <v>Blank</v>
      </c>
      <c r="S386" s="198" t="str">
        <f>IF(D386=0,"Blank",IF(D386="PHEV",MIN(M386,E386),MIN(M386,(E386*(1-'3 Model Input'!E$54)))))</f>
        <v>Blank</v>
      </c>
      <c r="T386" s="217" t="str">
        <f t="shared" si="82"/>
        <v>Blank</v>
      </c>
      <c r="U386" s="89"/>
      <c r="V386" s="216" t="str">
        <f>IF(D386=0,"Blank",P386*'3 Model Input'!E$50)</f>
        <v>Blank</v>
      </c>
      <c r="W386" s="197" t="str">
        <f t="shared" si="83"/>
        <v>Blank</v>
      </c>
      <c r="X386" s="197" t="str">
        <f t="shared" si="84"/>
        <v>Blank</v>
      </c>
      <c r="Y386" s="197" t="str">
        <f t="shared" si="85"/>
        <v>Blank</v>
      </c>
      <c r="Z386" s="197" t="str">
        <f t="shared" si="86"/>
        <v>Blank</v>
      </c>
      <c r="AA386" s="223" t="str" cm="1">
        <f t="array" ref="AA386">_xlfn.IFS(ISTEXT('3 Model Input'!F$70),"Missing",ISTEXT('3 Model Input'!I$70),"Missing",ISNUMBER('3 Model Input'!K$70),'3 Model Input'!K$70*P386)</f>
        <v>Missing</v>
      </c>
      <c r="AB386" s="89"/>
      <c r="AC386" s="227" t="str" cm="1">
        <f t="array" ref="AC386">IF(D386=0,"Blank",_xlfn.IFS('3 Model Input'!E$61=1,(V386*G386)/T386,'3 Model Input'!E$61=2,(W386*G386)/T386,'3 Model Input'!E$61=3,(X386*G386)/T386,'3 Model Input'!E$61=4,(Y386*G386)/T386,'3 Model Input'!E$61=5,(Z386*G386)/T386, ISTEXT('3 Model Input'!E$61),"Missing",'3 Model Input'!E$61=6,(AA386*G386)/T386))</f>
        <v>Blank</v>
      </c>
      <c r="AD386" s="202" t="str">
        <f t="shared" si="87"/>
        <v>Blank</v>
      </c>
      <c r="AE386" s="202" t="str">
        <f t="shared" si="88"/>
        <v>Blank</v>
      </c>
      <c r="AF386" s="217" t="str">
        <f t="shared" si="89"/>
        <v>Blank</v>
      </c>
      <c r="AG386" s="9" t="str" cm="1">
        <f t="array" ref="AG386">_xlfn.IFS(ISNUMBER(AC386), "", ISNUMBER(SEARCH("Blank", AC386)), "", ISERROR(AC386), "Bad input on tab 3")</f>
        <v/>
      </c>
    </row>
    <row r="387" spans="2:33" ht="15" customHeight="1" x14ac:dyDescent="0.75">
      <c r="B387" s="205" t="str">
        <f>'5 Driver Data'!B387</f>
        <v>0379</v>
      </c>
      <c r="C387" s="193">
        <f>'5 Driver Data'!C387</f>
        <v>0</v>
      </c>
      <c r="D387" s="192">
        <f>'5 Driver Data'!D387</f>
        <v>0</v>
      </c>
      <c r="E387" s="191">
        <f>'5 Driver Data'!E387</f>
        <v>0</v>
      </c>
      <c r="F387" s="191">
        <f>'5 Driver Data'!F387</f>
        <v>0</v>
      </c>
      <c r="G387" s="191">
        <f>'5 Driver Data'!G387</f>
        <v>0</v>
      </c>
      <c r="H387" s="191">
        <f>'5 Driver Data'!H387</f>
        <v>0</v>
      </c>
      <c r="I387" s="191">
        <f>'5 Driver Data'!I387</f>
        <v>0</v>
      </c>
      <c r="J387" s="191">
        <f>'5 Driver Data'!J387</f>
        <v>0</v>
      </c>
      <c r="K387" s="206">
        <f>'5 Driver Data'!K387</f>
        <v>0</v>
      </c>
      <c r="L387" s="1"/>
      <c r="M387" s="216" t="str">
        <f>IF(D387=0,"Blank",'3 Model Input'!E$44*'3 Model Input'!E$45)</f>
        <v>Blank</v>
      </c>
      <c r="N387" s="197" t="str">
        <f t="shared" si="80"/>
        <v>Blank</v>
      </c>
      <c r="O387" s="197" t="str">
        <f>IF(D387=0,"Blank",'3 Model Input'!E$49*(1-'3 Model Input'!E$51))</f>
        <v>Blank</v>
      </c>
      <c r="P387" s="197" t="str">
        <f t="shared" si="81"/>
        <v>Blank</v>
      </c>
      <c r="Q387" s="197" t="str">
        <f>IF(D387=0,"Blank",IF(D387="BEV",E387*(1-'3 Model Input'!E$54), E387))</f>
        <v>Blank</v>
      </c>
      <c r="R387" s="198" t="str">
        <f>IF(D387=0,"Blank",IF(D387="PHEV",F387/G387,F387*(1-'3 Model Input'!E$54)/G387))</f>
        <v>Blank</v>
      </c>
      <c r="S387" s="198" t="str">
        <f>IF(D387=0,"Blank",IF(D387="PHEV",MIN(M387,E387),MIN(M387,(E387*(1-'3 Model Input'!E$54)))))</f>
        <v>Blank</v>
      </c>
      <c r="T387" s="217" t="str">
        <f t="shared" si="82"/>
        <v>Blank</v>
      </c>
      <c r="U387" s="89"/>
      <c r="V387" s="216" t="str">
        <f>IF(D387=0,"Blank",P387*'3 Model Input'!E$50)</f>
        <v>Blank</v>
      </c>
      <c r="W387" s="197" t="str">
        <f t="shared" si="83"/>
        <v>Blank</v>
      </c>
      <c r="X387" s="197" t="str">
        <f t="shared" si="84"/>
        <v>Blank</v>
      </c>
      <c r="Y387" s="197" t="str">
        <f t="shared" si="85"/>
        <v>Blank</v>
      </c>
      <c r="Z387" s="197" t="str">
        <f t="shared" si="86"/>
        <v>Blank</v>
      </c>
      <c r="AA387" s="223" t="str" cm="1">
        <f t="array" ref="AA387">_xlfn.IFS(ISTEXT('3 Model Input'!F$70),"Missing",ISTEXT('3 Model Input'!I$70),"Missing",ISNUMBER('3 Model Input'!K$70),'3 Model Input'!K$70*P387)</f>
        <v>Missing</v>
      </c>
      <c r="AB387" s="89"/>
      <c r="AC387" s="227" t="str" cm="1">
        <f t="array" ref="AC387">IF(D387=0,"Blank",_xlfn.IFS('3 Model Input'!E$61=1,(V387*G387)/T387,'3 Model Input'!E$61=2,(W387*G387)/T387,'3 Model Input'!E$61=3,(X387*G387)/T387,'3 Model Input'!E$61=4,(Y387*G387)/T387,'3 Model Input'!E$61=5,(Z387*G387)/T387, ISTEXT('3 Model Input'!E$61),"Missing",'3 Model Input'!E$61=6,(AA387*G387)/T387))</f>
        <v>Blank</v>
      </c>
      <c r="AD387" s="202" t="str">
        <f t="shared" si="87"/>
        <v>Blank</v>
      </c>
      <c r="AE387" s="202" t="str">
        <f t="shared" si="88"/>
        <v>Blank</v>
      </c>
      <c r="AF387" s="217" t="str">
        <f t="shared" si="89"/>
        <v>Blank</v>
      </c>
      <c r="AG387" s="9" t="str" cm="1">
        <f t="array" ref="AG387">_xlfn.IFS(ISNUMBER(AC387), "", ISNUMBER(SEARCH("Blank", AC387)), "", ISERROR(AC387), "Bad input on tab 3")</f>
        <v/>
      </c>
    </row>
    <row r="388" spans="2:33" ht="15" customHeight="1" x14ac:dyDescent="0.75">
      <c r="B388" s="205" t="str">
        <f>'5 Driver Data'!B388</f>
        <v>0380</v>
      </c>
      <c r="C388" s="193">
        <f>'5 Driver Data'!C388</f>
        <v>0</v>
      </c>
      <c r="D388" s="192">
        <f>'5 Driver Data'!D388</f>
        <v>0</v>
      </c>
      <c r="E388" s="191">
        <f>'5 Driver Data'!E388</f>
        <v>0</v>
      </c>
      <c r="F388" s="191">
        <f>'5 Driver Data'!F388</f>
        <v>0</v>
      </c>
      <c r="G388" s="191">
        <f>'5 Driver Data'!G388</f>
        <v>0</v>
      </c>
      <c r="H388" s="191">
        <f>'5 Driver Data'!H388</f>
        <v>0</v>
      </c>
      <c r="I388" s="191">
        <f>'5 Driver Data'!I388</f>
        <v>0</v>
      </c>
      <c r="J388" s="191">
        <f>'5 Driver Data'!J388</f>
        <v>0</v>
      </c>
      <c r="K388" s="206">
        <f>'5 Driver Data'!K388</f>
        <v>0</v>
      </c>
      <c r="L388" s="1"/>
      <c r="M388" s="216" t="str">
        <f>IF(D388=0,"Blank",'3 Model Input'!E$44*'3 Model Input'!E$45)</f>
        <v>Blank</v>
      </c>
      <c r="N388" s="197" t="str">
        <f t="shared" si="80"/>
        <v>Blank</v>
      </c>
      <c r="O388" s="197" t="str">
        <f>IF(D388=0,"Blank",'3 Model Input'!E$49*(1-'3 Model Input'!E$51))</f>
        <v>Blank</v>
      </c>
      <c r="P388" s="197" t="str">
        <f t="shared" si="81"/>
        <v>Blank</v>
      </c>
      <c r="Q388" s="197" t="str">
        <f>IF(D388=0,"Blank",IF(D388="BEV",E388*(1-'3 Model Input'!E$54), E388))</f>
        <v>Blank</v>
      </c>
      <c r="R388" s="198" t="str">
        <f>IF(D388=0,"Blank",IF(D388="PHEV",F388/G388,F388*(1-'3 Model Input'!E$54)/G388))</f>
        <v>Blank</v>
      </c>
      <c r="S388" s="198" t="str">
        <f>IF(D388=0,"Blank",IF(D388="PHEV",MIN(M388,E388),MIN(M388,(E388*(1-'3 Model Input'!E$54)))))</f>
        <v>Blank</v>
      </c>
      <c r="T388" s="217" t="str">
        <f t="shared" si="82"/>
        <v>Blank</v>
      </c>
      <c r="U388" s="89"/>
      <c r="V388" s="216" t="str">
        <f>IF(D388=0,"Blank",P388*'3 Model Input'!E$50)</f>
        <v>Blank</v>
      </c>
      <c r="W388" s="197" t="str">
        <f t="shared" si="83"/>
        <v>Blank</v>
      </c>
      <c r="X388" s="197" t="str">
        <f t="shared" si="84"/>
        <v>Blank</v>
      </c>
      <c r="Y388" s="197" t="str">
        <f t="shared" si="85"/>
        <v>Blank</v>
      </c>
      <c r="Z388" s="197" t="str">
        <f t="shared" si="86"/>
        <v>Blank</v>
      </c>
      <c r="AA388" s="223" t="str" cm="1">
        <f t="array" ref="AA388">_xlfn.IFS(ISTEXT('3 Model Input'!F$70),"Missing",ISTEXT('3 Model Input'!I$70),"Missing",ISNUMBER('3 Model Input'!K$70),'3 Model Input'!K$70*P388)</f>
        <v>Missing</v>
      </c>
      <c r="AB388" s="89"/>
      <c r="AC388" s="227" t="str" cm="1">
        <f t="array" ref="AC388">IF(D388=0,"Blank",_xlfn.IFS('3 Model Input'!E$61=1,(V388*G388)/T388,'3 Model Input'!E$61=2,(W388*G388)/T388,'3 Model Input'!E$61=3,(X388*G388)/T388,'3 Model Input'!E$61=4,(Y388*G388)/T388,'3 Model Input'!E$61=5,(Z388*G388)/T388, ISTEXT('3 Model Input'!E$61),"Missing",'3 Model Input'!E$61=6,(AA388*G388)/T388))</f>
        <v>Blank</v>
      </c>
      <c r="AD388" s="202" t="str">
        <f t="shared" si="87"/>
        <v>Blank</v>
      </c>
      <c r="AE388" s="202" t="str">
        <f t="shared" si="88"/>
        <v>Blank</v>
      </c>
      <c r="AF388" s="217" t="str">
        <f t="shared" si="89"/>
        <v>Blank</v>
      </c>
      <c r="AG388" s="9" t="str" cm="1">
        <f t="array" ref="AG388">_xlfn.IFS(ISNUMBER(AC388), "", ISNUMBER(SEARCH("Blank", AC388)), "", ISERROR(AC388), "Bad input on tab 3")</f>
        <v/>
      </c>
    </row>
    <row r="389" spans="2:33" ht="15" customHeight="1" x14ac:dyDescent="0.75">
      <c r="B389" s="205" t="str">
        <f>'5 Driver Data'!B389</f>
        <v>0381</v>
      </c>
      <c r="C389" s="193">
        <f>'5 Driver Data'!C389</f>
        <v>0</v>
      </c>
      <c r="D389" s="192">
        <f>'5 Driver Data'!D389</f>
        <v>0</v>
      </c>
      <c r="E389" s="191">
        <f>'5 Driver Data'!E389</f>
        <v>0</v>
      </c>
      <c r="F389" s="191">
        <f>'5 Driver Data'!F389</f>
        <v>0</v>
      </c>
      <c r="G389" s="191">
        <f>'5 Driver Data'!G389</f>
        <v>0</v>
      </c>
      <c r="H389" s="191">
        <f>'5 Driver Data'!H389</f>
        <v>0</v>
      </c>
      <c r="I389" s="191">
        <f>'5 Driver Data'!I389</f>
        <v>0</v>
      </c>
      <c r="J389" s="191">
        <f>'5 Driver Data'!J389</f>
        <v>0</v>
      </c>
      <c r="K389" s="206">
        <f>'5 Driver Data'!K389</f>
        <v>0</v>
      </c>
      <c r="L389" s="1"/>
      <c r="M389" s="216" t="str">
        <f>IF(D389=0,"Blank",'3 Model Input'!E$44*'3 Model Input'!E$45)</f>
        <v>Blank</v>
      </c>
      <c r="N389" s="197" t="str">
        <f t="shared" si="80"/>
        <v>Blank</v>
      </c>
      <c r="O389" s="197" t="str">
        <f>IF(D389=0,"Blank",'3 Model Input'!E$49*(1-'3 Model Input'!E$51))</f>
        <v>Blank</v>
      </c>
      <c r="P389" s="197" t="str">
        <f t="shared" si="81"/>
        <v>Blank</v>
      </c>
      <c r="Q389" s="197" t="str">
        <f>IF(D389=0,"Blank",IF(D389="BEV",E389*(1-'3 Model Input'!E$54), E389))</f>
        <v>Blank</v>
      </c>
      <c r="R389" s="198" t="str">
        <f>IF(D389=0,"Blank",IF(D389="PHEV",F389/G389,F389*(1-'3 Model Input'!E$54)/G389))</f>
        <v>Blank</v>
      </c>
      <c r="S389" s="198" t="str">
        <f>IF(D389=0,"Blank",IF(D389="PHEV",MIN(M389,E389),MIN(M389,(E389*(1-'3 Model Input'!E$54)))))</f>
        <v>Blank</v>
      </c>
      <c r="T389" s="217" t="str">
        <f t="shared" si="82"/>
        <v>Blank</v>
      </c>
      <c r="U389" s="89"/>
      <c r="V389" s="216" t="str">
        <f>IF(D389=0,"Blank",P389*'3 Model Input'!E$50)</f>
        <v>Blank</v>
      </c>
      <c r="W389" s="197" t="str">
        <f t="shared" si="83"/>
        <v>Blank</v>
      </c>
      <c r="X389" s="197" t="str">
        <f t="shared" si="84"/>
        <v>Blank</v>
      </c>
      <c r="Y389" s="197" t="str">
        <f t="shared" si="85"/>
        <v>Blank</v>
      </c>
      <c r="Z389" s="197" t="str">
        <f t="shared" si="86"/>
        <v>Blank</v>
      </c>
      <c r="AA389" s="223" t="str" cm="1">
        <f t="array" ref="AA389">_xlfn.IFS(ISTEXT('3 Model Input'!F$70),"Missing",ISTEXT('3 Model Input'!I$70),"Missing",ISNUMBER('3 Model Input'!K$70),'3 Model Input'!K$70*P389)</f>
        <v>Missing</v>
      </c>
      <c r="AB389" s="89"/>
      <c r="AC389" s="227" t="str" cm="1">
        <f t="array" ref="AC389">IF(D389=0,"Blank",_xlfn.IFS('3 Model Input'!E$61=1,(V389*G389)/T389,'3 Model Input'!E$61=2,(W389*G389)/T389,'3 Model Input'!E$61=3,(X389*G389)/T389,'3 Model Input'!E$61=4,(Y389*G389)/T389,'3 Model Input'!E$61=5,(Z389*G389)/T389, ISTEXT('3 Model Input'!E$61),"Missing",'3 Model Input'!E$61=6,(AA389*G389)/T389))</f>
        <v>Blank</v>
      </c>
      <c r="AD389" s="202" t="str">
        <f t="shared" si="87"/>
        <v>Blank</v>
      </c>
      <c r="AE389" s="202" t="str">
        <f t="shared" si="88"/>
        <v>Blank</v>
      </c>
      <c r="AF389" s="217" t="str">
        <f t="shared" si="89"/>
        <v>Blank</v>
      </c>
      <c r="AG389" s="9" t="str" cm="1">
        <f t="array" ref="AG389">_xlfn.IFS(ISNUMBER(AC389), "", ISNUMBER(SEARCH("Blank", AC389)), "", ISERROR(AC389), "Bad input on tab 3")</f>
        <v/>
      </c>
    </row>
    <row r="390" spans="2:33" ht="15" customHeight="1" x14ac:dyDescent="0.75">
      <c r="B390" s="205" t="str">
        <f>'5 Driver Data'!B390</f>
        <v>0382</v>
      </c>
      <c r="C390" s="193">
        <f>'5 Driver Data'!C390</f>
        <v>0</v>
      </c>
      <c r="D390" s="192">
        <f>'5 Driver Data'!D390</f>
        <v>0</v>
      </c>
      <c r="E390" s="191">
        <f>'5 Driver Data'!E390</f>
        <v>0</v>
      </c>
      <c r="F390" s="191">
        <f>'5 Driver Data'!F390</f>
        <v>0</v>
      </c>
      <c r="G390" s="191">
        <f>'5 Driver Data'!G390</f>
        <v>0</v>
      </c>
      <c r="H390" s="191">
        <f>'5 Driver Data'!H390</f>
        <v>0</v>
      </c>
      <c r="I390" s="191">
        <f>'5 Driver Data'!I390</f>
        <v>0</v>
      </c>
      <c r="J390" s="191">
        <f>'5 Driver Data'!J390</f>
        <v>0</v>
      </c>
      <c r="K390" s="206">
        <f>'5 Driver Data'!K390</f>
        <v>0</v>
      </c>
      <c r="L390" s="1"/>
      <c r="M390" s="216" t="str">
        <f>IF(D390=0,"Blank",'3 Model Input'!E$44*'3 Model Input'!E$45)</f>
        <v>Blank</v>
      </c>
      <c r="N390" s="197" t="str">
        <f t="shared" si="80"/>
        <v>Blank</v>
      </c>
      <c r="O390" s="197" t="str">
        <f>IF(D390=0,"Blank",'3 Model Input'!E$49*(1-'3 Model Input'!E$51))</f>
        <v>Blank</v>
      </c>
      <c r="P390" s="197" t="str">
        <f t="shared" si="81"/>
        <v>Blank</v>
      </c>
      <c r="Q390" s="197" t="str">
        <f>IF(D390=0,"Blank",IF(D390="BEV",E390*(1-'3 Model Input'!E$54), E390))</f>
        <v>Blank</v>
      </c>
      <c r="R390" s="198" t="str">
        <f>IF(D390=0,"Blank",IF(D390="PHEV",F390/G390,F390*(1-'3 Model Input'!E$54)/G390))</f>
        <v>Blank</v>
      </c>
      <c r="S390" s="198" t="str">
        <f>IF(D390=0,"Blank",IF(D390="PHEV",MIN(M390,E390),MIN(M390,(E390*(1-'3 Model Input'!E$54)))))</f>
        <v>Blank</v>
      </c>
      <c r="T390" s="217" t="str">
        <f t="shared" si="82"/>
        <v>Blank</v>
      </c>
      <c r="U390" s="89"/>
      <c r="V390" s="216" t="str">
        <f>IF(D390=0,"Blank",P390*'3 Model Input'!E$50)</f>
        <v>Blank</v>
      </c>
      <c r="W390" s="197" t="str">
        <f t="shared" si="83"/>
        <v>Blank</v>
      </c>
      <c r="X390" s="197" t="str">
        <f t="shared" si="84"/>
        <v>Blank</v>
      </c>
      <c r="Y390" s="197" t="str">
        <f t="shared" si="85"/>
        <v>Blank</v>
      </c>
      <c r="Z390" s="197" t="str">
        <f t="shared" si="86"/>
        <v>Blank</v>
      </c>
      <c r="AA390" s="223" t="str" cm="1">
        <f t="array" ref="AA390">_xlfn.IFS(ISTEXT('3 Model Input'!F$70),"Missing",ISTEXT('3 Model Input'!I$70),"Missing",ISNUMBER('3 Model Input'!K$70),'3 Model Input'!K$70*P390)</f>
        <v>Missing</v>
      </c>
      <c r="AB390" s="89"/>
      <c r="AC390" s="227" t="str" cm="1">
        <f t="array" ref="AC390">IF(D390=0,"Blank",_xlfn.IFS('3 Model Input'!E$61=1,(V390*G390)/T390,'3 Model Input'!E$61=2,(W390*G390)/T390,'3 Model Input'!E$61=3,(X390*G390)/T390,'3 Model Input'!E$61=4,(Y390*G390)/T390,'3 Model Input'!E$61=5,(Z390*G390)/T390, ISTEXT('3 Model Input'!E$61),"Missing",'3 Model Input'!E$61=6,(AA390*G390)/T390))</f>
        <v>Blank</v>
      </c>
      <c r="AD390" s="202" t="str">
        <f t="shared" si="87"/>
        <v>Blank</v>
      </c>
      <c r="AE390" s="202" t="str">
        <f t="shared" si="88"/>
        <v>Blank</v>
      </c>
      <c r="AF390" s="217" t="str">
        <f t="shared" si="89"/>
        <v>Blank</v>
      </c>
      <c r="AG390" s="9" t="str" cm="1">
        <f t="array" ref="AG390">_xlfn.IFS(ISNUMBER(AC390), "", ISNUMBER(SEARCH("Blank", AC390)), "", ISERROR(AC390), "Bad input on tab 3")</f>
        <v/>
      </c>
    </row>
    <row r="391" spans="2:33" ht="15" customHeight="1" x14ac:dyDescent="0.75">
      <c r="B391" s="205" t="str">
        <f>'5 Driver Data'!B391</f>
        <v>0383</v>
      </c>
      <c r="C391" s="193">
        <f>'5 Driver Data'!C391</f>
        <v>0</v>
      </c>
      <c r="D391" s="192">
        <f>'5 Driver Data'!D391</f>
        <v>0</v>
      </c>
      <c r="E391" s="191">
        <f>'5 Driver Data'!E391</f>
        <v>0</v>
      </c>
      <c r="F391" s="191">
        <f>'5 Driver Data'!F391</f>
        <v>0</v>
      </c>
      <c r="G391" s="191">
        <f>'5 Driver Data'!G391</f>
        <v>0</v>
      </c>
      <c r="H391" s="191">
        <f>'5 Driver Data'!H391</f>
        <v>0</v>
      </c>
      <c r="I391" s="191">
        <f>'5 Driver Data'!I391</f>
        <v>0</v>
      </c>
      <c r="J391" s="191">
        <f>'5 Driver Data'!J391</f>
        <v>0</v>
      </c>
      <c r="K391" s="206">
        <f>'5 Driver Data'!K391</f>
        <v>0</v>
      </c>
      <c r="L391" s="1"/>
      <c r="M391" s="216" t="str">
        <f>IF(D391=0,"Blank",'3 Model Input'!E$44*'3 Model Input'!E$45)</f>
        <v>Blank</v>
      </c>
      <c r="N391" s="197" t="str">
        <f t="shared" si="80"/>
        <v>Blank</v>
      </c>
      <c r="O391" s="197" t="str">
        <f>IF(D391=0,"Blank",'3 Model Input'!E$49*(1-'3 Model Input'!E$51))</f>
        <v>Blank</v>
      </c>
      <c r="P391" s="197" t="str">
        <f t="shared" si="81"/>
        <v>Blank</v>
      </c>
      <c r="Q391" s="197" t="str">
        <f>IF(D391=0,"Blank",IF(D391="BEV",E391*(1-'3 Model Input'!E$54), E391))</f>
        <v>Blank</v>
      </c>
      <c r="R391" s="198" t="str">
        <f>IF(D391=0,"Blank",IF(D391="PHEV",F391/G391,F391*(1-'3 Model Input'!E$54)/G391))</f>
        <v>Blank</v>
      </c>
      <c r="S391" s="198" t="str">
        <f>IF(D391=0,"Blank",IF(D391="PHEV",MIN(M391,E391),MIN(M391,(E391*(1-'3 Model Input'!E$54)))))</f>
        <v>Blank</v>
      </c>
      <c r="T391" s="217" t="str">
        <f t="shared" si="82"/>
        <v>Blank</v>
      </c>
      <c r="U391" s="89"/>
      <c r="V391" s="216" t="str">
        <f>IF(D391=0,"Blank",P391*'3 Model Input'!E$50)</f>
        <v>Blank</v>
      </c>
      <c r="W391" s="197" t="str">
        <f t="shared" si="83"/>
        <v>Blank</v>
      </c>
      <c r="X391" s="197" t="str">
        <f t="shared" si="84"/>
        <v>Blank</v>
      </c>
      <c r="Y391" s="197" t="str">
        <f t="shared" si="85"/>
        <v>Blank</v>
      </c>
      <c r="Z391" s="197" t="str">
        <f t="shared" si="86"/>
        <v>Blank</v>
      </c>
      <c r="AA391" s="223" t="str" cm="1">
        <f t="array" ref="AA391">_xlfn.IFS(ISTEXT('3 Model Input'!F$70),"Missing",ISTEXT('3 Model Input'!I$70),"Missing",ISNUMBER('3 Model Input'!K$70),'3 Model Input'!K$70*P391)</f>
        <v>Missing</v>
      </c>
      <c r="AB391" s="89"/>
      <c r="AC391" s="227" t="str" cm="1">
        <f t="array" ref="AC391">IF(D391=0,"Blank",_xlfn.IFS('3 Model Input'!E$61=1,(V391*G391)/T391,'3 Model Input'!E$61=2,(W391*G391)/T391,'3 Model Input'!E$61=3,(X391*G391)/T391,'3 Model Input'!E$61=4,(Y391*G391)/T391,'3 Model Input'!E$61=5,(Z391*G391)/T391, ISTEXT('3 Model Input'!E$61),"Missing",'3 Model Input'!E$61=6,(AA391*G391)/T391))</f>
        <v>Blank</v>
      </c>
      <c r="AD391" s="202" t="str">
        <f t="shared" si="87"/>
        <v>Blank</v>
      </c>
      <c r="AE391" s="202" t="str">
        <f t="shared" si="88"/>
        <v>Blank</v>
      </c>
      <c r="AF391" s="217" t="str">
        <f t="shared" si="89"/>
        <v>Blank</v>
      </c>
      <c r="AG391" s="9" t="str" cm="1">
        <f t="array" ref="AG391">_xlfn.IFS(ISNUMBER(AC391), "", ISNUMBER(SEARCH("Blank", AC391)), "", ISERROR(AC391), "Bad input on tab 3")</f>
        <v/>
      </c>
    </row>
    <row r="392" spans="2:33" ht="15" customHeight="1" x14ac:dyDescent="0.75">
      <c r="B392" s="205" t="str">
        <f>'5 Driver Data'!B392</f>
        <v>0384</v>
      </c>
      <c r="C392" s="193">
        <f>'5 Driver Data'!C392</f>
        <v>0</v>
      </c>
      <c r="D392" s="192">
        <f>'5 Driver Data'!D392</f>
        <v>0</v>
      </c>
      <c r="E392" s="191">
        <f>'5 Driver Data'!E392</f>
        <v>0</v>
      </c>
      <c r="F392" s="191">
        <f>'5 Driver Data'!F392</f>
        <v>0</v>
      </c>
      <c r="G392" s="191">
        <f>'5 Driver Data'!G392</f>
        <v>0</v>
      </c>
      <c r="H392" s="191">
        <f>'5 Driver Data'!H392</f>
        <v>0</v>
      </c>
      <c r="I392" s="191">
        <f>'5 Driver Data'!I392</f>
        <v>0</v>
      </c>
      <c r="J392" s="191">
        <f>'5 Driver Data'!J392</f>
        <v>0</v>
      </c>
      <c r="K392" s="206">
        <f>'5 Driver Data'!K392</f>
        <v>0</v>
      </c>
      <c r="L392" s="1"/>
      <c r="M392" s="216" t="str">
        <f>IF(D392=0,"Blank",'3 Model Input'!E$44*'3 Model Input'!E$45)</f>
        <v>Blank</v>
      </c>
      <c r="N392" s="197" t="str">
        <f t="shared" si="80"/>
        <v>Blank</v>
      </c>
      <c r="O392" s="197" t="str">
        <f>IF(D392=0,"Blank",'3 Model Input'!E$49*(1-'3 Model Input'!E$51))</f>
        <v>Blank</v>
      </c>
      <c r="P392" s="197" t="str">
        <f t="shared" si="81"/>
        <v>Blank</v>
      </c>
      <c r="Q392" s="197" t="str">
        <f>IF(D392=0,"Blank",IF(D392="BEV",E392*(1-'3 Model Input'!E$54), E392))</f>
        <v>Blank</v>
      </c>
      <c r="R392" s="198" t="str">
        <f>IF(D392=0,"Blank",IF(D392="PHEV",F392/G392,F392*(1-'3 Model Input'!E$54)/G392))</f>
        <v>Blank</v>
      </c>
      <c r="S392" s="198" t="str">
        <f>IF(D392=0,"Blank",IF(D392="PHEV",MIN(M392,E392),MIN(M392,(E392*(1-'3 Model Input'!E$54)))))</f>
        <v>Blank</v>
      </c>
      <c r="T392" s="217" t="str">
        <f t="shared" si="82"/>
        <v>Blank</v>
      </c>
      <c r="U392" s="89"/>
      <c r="V392" s="216" t="str">
        <f>IF(D392=0,"Blank",P392*'3 Model Input'!E$50)</f>
        <v>Blank</v>
      </c>
      <c r="W392" s="197" t="str">
        <f t="shared" si="83"/>
        <v>Blank</v>
      </c>
      <c r="X392" s="197" t="str">
        <f t="shared" si="84"/>
        <v>Blank</v>
      </c>
      <c r="Y392" s="197" t="str">
        <f t="shared" si="85"/>
        <v>Blank</v>
      </c>
      <c r="Z392" s="197" t="str">
        <f t="shared" si="86"/>
        <v>Blank</v>
      </c>
      <c r="AA392" s="223" t="str" cm="1">
        <f t="array" ref="AA392">_xlfn.IFS(ISTEXT('3 Model Input'!F$70),"Missing",ISTEXT('3 Model Input'!I$70),"Missing",ISNUMBER('3 Model Input'!K$70),'3 Model Input'!K$70*P392)</f>
        <v>Missing</v>
      </c>
      <c r="AB392" s="89"/>
      <c r="AC392" s="227" t="str" cm="1">
        <f t="array" ref="AC392">IF(D392=0,"Blank",_xlfn.IFS('3 Model Input'!E$61=1,(V392*G392)/T392,'3 Model Input'!E$61=2,(W392*G392)/T392,'3 Model Input'!E$61=3,(X392*G392)/T392,'3 Model Input'!E$61=4,(Y392*G392)/T392,'3 Model Input'!E$61=5,(Z392*G392)/T392, ISTEXT('3 Model Input'!E$61),"Missing",'3 Model Input'!E$61=6,(AA392*G392)/T392))</f>
        <v>Blank</v>
      </c>
      <c r="AD392" s="202" t="str">
        <f t="shared" si="87"/>
        <v>Blank</v>
      </c>
      <c r="AE392" s="202" t="str">
        <f t="shared" si="88"/>
        <v>Blank</v>
      </c>
      <c r="AF392" s="217" t="str">
        <f t="shared" si="89"/>
        <v>Blank</v>
      </c>
      <c r="AG392" s="9" t="str" cm="1">
        <f t="array" ref="AG392">_xlfn.IFS(ISNUMBER(AC392), "", ISNUMBER(SEARCH("Blank", AC392)), "", ISERROR(AC392), "Bad input on tab 3")</f>
        <v/>
      </c>
    </row>
    <row r="393" spans="2:33" ht="15" customHeight="1" x14ac:dyDescent="0.75">
      <c r="B393" s="205" t="str">
        <f>'5 Driver Data'!B393</f>
        <v>0385</v>
      </c>
      <c r="C393" s="193">
        <f>'5 Driver Data'!C393</f>
        <v>0</v>
      </c>
      <c r="D393" s="192">
        <f>'5 Driver Data'!D393</f>
        <v>0</v>
      </c>
      <c r="E393" s="191">
        <f>'5 Driver Data'!E393</f>
        <v>0</v>
      </c>
      <c r="F393" s="191">
        <f>'5 Driver Data'!F393</f>
        <v>0</v>
      </c>
      <c r="G393" s="191">
        <f>'5 Driver Data'!G393</f>
        <v>0</v>
      </c>
      <c r="H393" s="191">
        <f>'5 Driver Data'!H393</f>
        <v>0</v>
      </c>
      <c r="I393" s="191">
        <f>'5 Driver Data'!I393</f>
        <v>0</v>
      </c>
      <c r="J393" s="191">
        <f>'5 Driver Data'!J393</f>
        <v>0</v>
      </c>
      <c r="K393" s="206">
        <f>'5 Driver Data'!K393</f>
        <v>0</v>
      </c>
      <c r="L393" s="1"/>
      <c r="M393" s="216" t="str">
        <f>IF(D393=0,"Blank",'3 Model Input'!E$44*'3 Model Input'!E$45)</f>
        <v>Blank</v>
      </c>
      <c r="N393" s="197" t="str">
        <f t="shared" si="80"/>
        <v>Blank</v>
      </c>
      <c r="O393" s="197" t="str">
        <f>IF(D393=0,"Blank",'3 Model Input'!E$49*(1-'3 Model Input'!E$51))</f>
        <v>Blank</v>
      </c>
      <c r="P393" s="197" t="str">
        <f t="shared" si="81"/>
        <v>Blank</v>
      </c>
      <c r="Q393" s="197" t="str">
        <f>IF(D393=0,"Blank",IF(D393="BEV",E393*(1-'3 Model Input'!E$54), E393))</f>
        <v>Blank</v>
      </c>
      <c r="R393" s="198" t="str">
        <f>IF(D393=0,"Blank",IF(D393="PHEV",F393/G393,F393*(1-'3 Model Input'!E$54)/G393))</f>
        <v>Blank</v>
      </c>
      <c r="S393" s="198" t="str">
        <f>IF(D393=0,"Blank",IF(D393="PHEV",MIN(M393,E393),MIN(M393,(E393*(1-'3 Model Input'!E$54)))))</f>
        <v>Blank</v>
      </c>
      <c r="T393" s="217" t="str">
        <f t="shared" si="82"/>
        <v>Blank</v>
      </c>
      <c r="U393" s="89"/>
      <c r="V393" s="216" t="str">
        <f>IF(D393=0,"Blank",P393*'3 Model Input'!E$50)</f>
        <v>Blank</v>
      </c>
      <c r="W393" s="197" t="str">
        <f t="shared" si="83"/>
        <v>Blank</v>
      </c>
      <c r="X393" s="197" t="str">
        <f t="shared" si="84"/>
        <v>Blank</v>
      </c>
      <c r="Y393" s="197" t="str">
        <f t="shared" si="85"/>
        <v>Blank</v>
      </c>
      <c r="Z393" s="197" t="str">
        <f t="shared" si="86"/>
        <v>Blank</v>
      </c>
      <c r="AA393" s="223" t="str" cm="1">
        <f t="array" ref="AA393">_xlfn.IFS(ISTEXT('3 Model Input'!F$70),"Missing",ISTEXT('3 Model Input'!I$70),"Missing",ISNUMBER('3 Model Input'!K$70),'3 Model Input'!K$70*P393)</f>
        <v>Missing</v>
      </c>
      <c r="AB393" s="89"/>
      <c r="AC393" s="227" t="str" cm="1">
        <f t="array" ref="AC393">IF(D393=0,"Blank",_xlfn.IFS('3 Model Input'!E$61=1,(V393*G393)/T393,'3 Model Input'!E$61=2,(W393*G393)/T393,'3 Model Input'!E$61=3,(X393*G393)/T393,'3 Model Input'!E$61=4,(Y393*G393)/T393,'3 Model Input'!E$61=5,(Z393*G393)/T393, ISTEXT('3 Model Input'!E$61),"Missing",'3 Model Input'!E$61=6,(AA393*G393)/T393))</f>
        <v>Blank</v>
      </c>
      <c r="AD393" s="202" t="str">
        <f t="shared" si="87"/>
        <v>Blank</v>
      </c>
      <c r="AE393" s="202" t="str">
        <f t="shared" si="88"/>
        <v>Blank</v>
      </c>
      <c r="AF393" s="217" t="str">
        <f t="shared" si="89"/>
        <v>Blank</v>
      </c>
      <c r="AG393" s="9" t="str" cm="1">
        <f t="array" ref="AG393">_xlfn.IFS(ISNUMBER(AC393), "", ISNUMBER(SEARCH("Blank", AC393)), "", ISERROR(AC393), "Bad input on tab 3")</f>
        <v/>
      </c>
    </row>
    <row r="394" spans="2:33" ht="15" customHeight="1" x14ac:dyDescent="0.75">
      <c r="B394" s="205" t="str">
        <f>'5 Driver Data'!B394</f>
        <v>0386</v>
      </c>
      <c r="C394" s="193">
        <f>'5 Driver Data'!C394</f>
        <v>0</v>
      </c>
      <c r="D394" s="192">
        <f>'5 Driver Data'!D394</f>
        <v>0</v>
      </c>
      <c r="E394" s="191">
        <f>'5 Driver Data'!E394</f>
        <v>0</v>
      </c>
      <c r="F394" s="191">
        <f>'5 Driver Data'!F394</f>
        <v>0</v>
      </c>
      <c r="G394" s="191">
        <f>'5 Driver Data'!G394</f>
        <v>0</v>
      </c>
      <c r="H394" s="191">
        <f>'5 Driver Data'!H394</f>
        <v>0</v>
      </c>
      <c r="I394" s="191">
        <f>'5 Driver Data'!I394</f>
        <v>0</v>
      </c>
      <c r="J394" s="191">
        <f>'5 Driver Data'!J394</f>
        <v>0</v>
      </c>
      <c r="K394" s="206">
        <f>'5 Driver Data'!K394</f>
        <v>0</v>
      </c>
      <c r="L394" s="1"/>
      <c r="M394" s="216" t="str">
        <f>IF(D394=0,"Blank",'3 Model Input'!E$44*'3 Model Input'!E$45)</f>
        <v>Blank</v>
      </c>
      <c r="N394" s="197" t="str">
        <f t="shared" si="80"/>
        <v>Blank</v>
      </c>
      <c r="O394" s="197" t="str">
        <f>IF(D394=0,"Blank",'3 Model Input'!E$49*(1-'3 Model Input'!E$51))</f>
        <v>Blank</v>
      </c>
      <c r="P394" s="197" t="str">
        <f t="shared" si="81"/>
        <v>Blank</v>
      </c>
      <c r="Q394" s="197" t="str">
        <f>IF(D394=0,"Blank",IF(D394="BEV",E394*(1-'3 Model Input'!E$54), E394))</f>
        <v>Blank</v>
      </c>
      <c r="R394" s="198" t="str">
        <f>IF(D394=0,"Blank",IF(D394="PHEV",F394/G394,F394*(1-'3 Model Input'!E$54)/G394))</f>
        <v>Blank</v>
      </c>
      <c r="S394" s="198" t="str">
        <f>IF(D394=0,"Blank",IF(D394="PHEV",MIN(M394,E394),MIN(M394,(E394*(1-'3 Model Input'!E$54)))))</f>
        <v>Blank</v>
      </c>
      <c r="T394" s="217" t="str">
        <f t="shared" si="82"/>
        <v>Blank</v>
      </c>
      <c r="U394" s="89"/>
      <c r="V394" s="216" t="str">
        <f>IF(D394=0,"Blank",P394*'3 Model Input'!E$50)</f>
        <v>Blank</v>
      </c>
      <c r="W394" s="197" t="str">
        <f t="shared" si="83"/>
        <v>Blank</v>
      </c>
      <c r="X394" s="197" t="str">
        <f t="shared" si="84"/>
        <v>Blank</v>
      </c>
      <c r="Y394" s="197" t="str">
        <f t="shared" si="85"/>
        <v>Blank</v>
      </c>
      <c r="Z394" s="197" t="str">
        <f t="shared" si="86"/>
        <v>Blank</v>
      </c>
      <c r="AA394" s="223" t="str" cm="1">
        <f t="array" ref="AA394">_xlfn.IFS(ISTEXT('3 Model Input'!F$70),"Missing",ISTEXT('3 Model Input'!I$70),"Missing",ISNUMBER('3 Model Input'!K$70),'3 Model Input'!K$70*P394)</f>
        <v>Missing</v>
      </c>
      <c r="AB394" s="89"/>
      <c r="AC394" s="227" t="str" cm="1">
        <f t="array" ref="AC394">IF(D394=0,"Blank",_xlfn.IFS('3 Model Input'!E$61=1,(V394*G394)/T394,'3 Model Input'!E$61=2,(W394*G394)/T394,'3 Model Input'!E$61=3,(X394*G394)/T394,'3 Model Input'!E$61=4,(Y394*G394)/T394,'3 Model Input'!E$61=5,(Z394*G394)/T394, ISTEXT('3 Model Input'!E$61),"Missing",'3 Model Input'!E$61=6,(AA394*G394)/T394))</f>
        <v>Blank</v>
      </c>
      <c r="AD394" s="202" t="str">
        <f t="shared" si="87"/>
        <v>Blank</v>
      </c>
      <c r="AE394" s="202" t="str">
        <f t="shared" si="88"/>
        <v>Blank</v>
      </c>
      <c r="AF394" s="217" t="str">
        <f t="shared" si="89"/>
        <v>Blank</v>
      </c>
      <c r="AG394" s="9" t="str" cm="1">
        <f t="array" ref="AG394">_xlfn.IFS(ISNUMBER(AC394), "", ISNUMBER(SEARCH("Blank", AC394)), "", ISERROR(AC394), "Bad input on tab 3")</f>
        <v/>
      </c>
    </row>
    <row r="395" spans="2:33" ht="15" customHeight="1" x14ac:dyDescent="0.75">
      <c r="B395" s="205" t="str">
        <f>'5 Driver Data'!B395</f>
        <v>0387</v>
      </c>
      <c r="C395" s="193">
        <f>'5 Driver Data'!C395</f>
        <v>0</v>
      </c>
      <c r="D395" s="192">
        <f>'5 Driver Data'!D395</f>
        <v>0</v>
      </c>
      <c r="E395" s="191">
        <f>'5 Driver Data'!E395</f>
        <v>0</v>
      </c>
      <c r="F395" s="191">
        <f>'5 Driver Data'!F395</f>
        <v>0</v>
      </c>
      <c r="G395" s="191">
        <f>'5 Driver Data'!G395</f>
        <v>0</v>
      </c>
      <c r="H395" s="191">
        <f>'5 Driver Data'!H395</f>
        <v>0</v>
      </c>
      <c r="I395" s="191">
        <f>'5 Driver Data'!I395</f>
        <v>0</v>
      </c>
      <c r="J395" s="191">
        <f>'5 Driver Data'!J395</f>
        <v>0</v>
      </c>
      <c r="K395" s="206">
        <f>'5 Driver Data'!K395</f>
        <v>0</v>
      </c>
      <c r="L395" s="1"/>
      <c r="M395" s="216" t="str">
        <f>IF(D395=0,"Blank",'3 Model Input'!E$44*'3 Model Input'!E$45)</f>
        <v>Blank</v>
      </c>
      <c r="N395" s="197" t="str">
        <f t="shared" si="80"/>
        <v>Blank</v>
      </c>
      <c r="O395" s="197" t="str">
        <f>IF(D395=0,"Blank",'3 Model Input'!E$49*(1-'3 Model Input'!E$51))</f>
        <v>Blank</v>
      </c>
      <c r="P395" s="197" t="str">
        <f t="shared" si="81"/>
        <v>Blank</v>
      </c>
      <c r="Q395" s="197" t="str">
        <f>IF(D395=0,"Blank",IF(D395="BEV",E395*(1-'3 Model Input'!E$54), E395))</f>
        <v>Blank</v>
      </c>
      <c r="R395" s="198" t="str">
        <f>IF(D395=0,"Blank",IF(D395="PHEV",F395/G395,F395*(1-'3 Model Input'!E$54)/G395))</f>
        <v>Blank</v>
      </c>
      <c r="S395" s="198" t="str">
        <f>IF(D395=0,"Blank",IF(D395="PHEV",MIN(M395,E395),MIN(M395,(E395*(1-'3 Model Input'!E$54)))))</f>
        <v>Blank</v>
      </c>
      <c r="T395" s="217" t="str">
        <f t="shared" si="82"/>
        <v>Blank</v>
      </c>
      <c r="U395" s="89"/>
      <c r="V395" s="216" t="str">
        <f>IF(D395=0,"Blank",P395*'3 Model Input'!E$50)</f>
        <v>Blank</v>
      </c>
      <c r="W395" s="197" t="str">
        <f t="shared" si="83"/>
        <v>Blank</v>
      </c>
      <c r="X395" s="197" t="str">
        <f t="shared" si="84"/>
        <v>Blank</v>
      </c>
      <c r="Y395" s="197" t="str">
        <f t="shared" si="85"/>
        <v>Blank</v>
      </c>
      <c r="Z395" s="197" t="str">
        <f t="shared" si="86"/>
        <v>Blank</v>
      </c>
      <c r="AA395" s="223" t="str" cm="1">
        <f t="array" ref="AA395">_xlfn.IFS(ISTEXT('3 Model Input'!F$70),"Missing",ISTEXT('3 Model Input'!I$70),"Missing",ISNUMBER('3 Model Input'!K$70),'3 Model Input'!K$70*P395)</f>
        <v>Missing</v>
      </c>
      <c r="AB395" s="89"/>
      <c r="AC395" s="227" t="str" cm="1">
        <f t="array" ref="AC395">IF(D395=0,"Blank",_xlfn.IFS('3 Model Input'!E$61=1,(V395*G395)/T395,'3 Model Input'!E$61=2,(W395*G395)/T395,'3 Model Input'!E$61=3,(X395*G395)/T395,'3 Model Input'!E$61=4,(Y395*G395)/T395,'3 Model Input'!E$61=5,(Z395*G395)/T395, ISTEXT('3 Model Input'!E$61),"Missing",'3 Model Input'!E$61=6,(AA395*G395)/T395))</f>
        <v>Blank</v>
      </c>
      <c r="AD395" s="202" t="str">
        <f t="shared" si="87"/>
        <v>Blank</v>
      </c>
      <c r="AE395" s="202" t="str">
        <f t="shared" si="88"/>
        <v>Blank</v>
      </c>
      <c r="AF395" s="217" t="str">
        <f t="shared" si="89"/>
        <v>Blank</v>
      </c>
      <c r="AG395" s="9" t="str" cm="1">
        <f t="array" ref="AG395">_xlfn.IFS(ISNUMBER(AC395), "", ISNUMBER(SEARCH("Blank", AC395)), "", ISERROR(AC395), "Bad input on tab 3")</f>
        <v/>
      </c>
    </row>
    <row r="396" spans="2:33" ht="15" customHeight="1" x14ac:dyDescent="0.75">
      <c r="B396" s="205" t="str">
        <f>'5 Driver Data'!B396</f>
        <v>0388</v>
      </c>
      <c r="C396" s="193">
        <f>'5 Driver Data'!C396</f>
        <v>0</v>
      </c>
      <c r="D396" s="192">
        <f>'5 Driver Data'!D396</f>
        <v>0</v>
      </c>
      <c r="E396" s="191">
        <f>'5 Driver Data'!E396</f>
        <v>0</v>
      </c>
      <c r="F396" s="191">
        <f>'5 Driver Data'!F396</f>
        <v>0</v>
      </c>
      <c r="G396" s="191">
        <f>'5 Driver Data'!G396</f>
        <v>0</v>
      </c>
      <c r="H396" s="191">
        <f>'5 Driver Data'!H396</f>
        <v>0</v>
      </c>
      <c r="I396" s="191">
        <f>'5 Driver Data'!I396</f>
        <v>0</v>
      </c>
      <c r="J396" s="191">
        <f>'5 Driver Data'!J396</f>
        <v>0</v>
      </c>
      <c r="K396" s="206">
        <f>'5 Driver Data'!K396</f>
        <v>0</v>
      </c>
      <c r="L396" s="1"/>
      <c r="M396" s="216" t="str">
        <f>IF(D396=0,"Blank",'3 Model Input'!E$44*'3 Model Input'!E$45)</f>
        <v>Blank</v>
      </c>
      <c r="N396" s="197" t="str">
        <f t="shared" si="80"/>
        <v>Blank</v>
      </c>
      <c r="O396" s="197" t="str">
        <f>IF(D396=0,"Blank",'3 Model Input'!E$49*(1-'3 Model Input'!E$51))</f>
        <v>Blank</v>
      </c>
      <c r="P396" s="197" t="str">
        <f t="shared" si="81"/>
        <v>Blank</v>
      </c>
      <c r="Q396" s="197" t="str">
        <f>IF(D396=0,"Blank",IF(D396="BEV",E396*(1-'3 Model Input'!E$54), E396))</f>
        <v>Blank</v>
      </c>
      <c r="R396" s="198" t="str">
        <f>IF(D396=0,"Blank",IF(D396="PHEV",F396/G396,F396*(1-'3 Model Input'!E$54)/G396))</f>
        <v>Blank</v>
      </c>
      <c r="S396" s="198" t="str">
        <f>IF(D396=0,"Blank",IF(D396="PHEV",MIN(M396,E396),MIN(M396,(E396*(1-'3 Model Input'!E$54)))))</f>
        <v>Blank</v>
      </c>
      <c r="T396" s="217" t="str">
        <f t="shared" si="82"/>
        <v>Blank</v>
      </c>
      <c r="U396" s="89"/>
      <c r="V396" s="216" t="str">
        <f>IF(D396=0,"Blank",P396*'3 Model Input'!E$50)</f>
        <v>Blank</v>
      </c>
      <c r="W396" s="197" t="str">
        <f t="shared" si="83"/>
        <v>Blank</v>
      </c>
      <c r="X396" s="197" t="str">
        <f t="shared" si="84"/>
        <v>Blank</v>
      </c>
      <c r="Y396" s="197" t="str">
        <f t="shared" si="85"/>
        <v>Blank</v>
      </c>
      <c r="Z396" s="197" t="str">
        <f t="shared" si="86"/>
        <v>Blank</v>
      </c>
      <c r="AA396" s="223" t="str" cm="1">
        <f t="array" ref="AA396">_xlfn.IFS(ISTEXT('3 Model Input'!F$70),"Missing",ISTEXT('3 Model Input'!I$70),"Missing",ISNUMBER('3 Model Input'!K$70),'3 Model Input'!K$70*P396)</f>
        <v>Missing</v>
      </c>
      <c r="AB396" s="89"/>
      <c r="AC396" s="227" t="str" cm="1">
        <f t="array" ref="AC396">IF(D396=0,"Blank",_xlfn.IFS('3 Model Input'!E$61=1,(V396*G396)/T396,'3 Model Input'!E$61=2,(W396*G396)/T396,'3 Model Input'!E$61=3,(X396*G396)/T396,'3 Model Input'!E$61=4,(Y396*G396)/T396,'3 Model Input'!E$61=5,(Z396*G396)/T396, ISTEXT('3 Model Input'!E$61),"Missing",'3 Model Input'!E$61=6,(AA396*G396)/T396))</f>
        <v>Blank</v>
      </c>
      <c r="AD396" s="202" t="str">
        <f t="shared" si="87"/>
        <v>Blank</v>
      </c>
      <c r="AE396" s="202" t="str">
        <f t="shared" si="88"/>
        <v>Blank</v>
      </c>
      <c r="AF396" s="217" t="str">
        <f t="shared" si="89"/>
        <v>Blank</v>
      </c>
      <c r="AG396" s="9" t="str" cm="1">
        <f t="array" ref="AG396">_xlfn.IFS(ISNUMBER(AC396), "", ISNUMBER(SEARCH("Blank", AC396)), "", ISERROR(AC396), "Bad input on tab 3")</f>
        <v/>
      </c>
    </row>
    <row r="397" spans="2:33" ht="15" customHeight="1" x14ac:dyDescent="0.75">
      <c r="B397" s="205" t="str">
        <f>'5 Driver Data'!B397</f>
        <v>0389</v>
      </c>
      <c r="C397" s="193">
        <f>'5 Driver Data'!C397</f>
        <v>0</v>
      </c>
      <c r="D397" s="192">
        <f>'5 Driver Data'!D397</f>
        <v>0</v>
      </c>
      <c r="E397" s="191">
        <f>'5 Driver Data'!E397</f>
        <v>0</v>
      </c>
      <c r="F397" s="191">
        <f>'5 Driver Data'!F397</f>
        <v>0</v>
      </c>
      <c r="G397" s="191">
        <f>'5 Driver Data'!G397</f>
        <v>0</v>
      </c>
      <c r="H397" s="191">
        <f>'5 Driver Data'!H397</f>
        <v>0</v>
      </c>
      <c r="I397" s="191">
        <f>'5 Driver Data'!I397</f>
        <v>0</v>
      </c>
      <c r="J397" s="191">
        <f>'5 Driver Data'!J397</f>
        <v>0</v>
      </c>
      <c r="K397" s="206">
        <f>'5 Driver Data'!K397</f>
        <v>0</v>
      </c>
      <c r="L397" s="1"/>
      <c r="M397" s="216" t="str">
        <f>IF(D397=0,"Blank",'3 Model Input'!E$44*'3 Model Input'!E$45)</f>
        <v>Blank</v>
      </c>
      <c r="N397" s="197" t="str">
        <f t="shared" si="80"/>
        <v>Blank</v>
      </c>
      <c r="O397" s="197" t="str">
        <f>IF(D397=0,"Blank",'3 Model Input'!E$49*(1-'3 Model Input'!E$51))</f>
        <v>Blank</v>
      </c>
      <c r="P397" s="197" t="str">
        <f t="shared" si="81"/>
        <v>Blank</v>
      </c>
      <c r="Q397" s="197" t="str">
        <f>IF(D397=0,"Blank",IF(D397="BEV",E397*(1-'3 Model Input'!E$54), E397))</f>
        <v>Blank</v>
      </c>
      <c r="R397" s="198" t="str">
        <f>IF(D397=0,"Blank",IF(D397="PHEV",F397/G397,F397*(1-'3 Model Input'!E$54)/G397))</f>
        <v>Blank</v>
      </c>
      <c r="S397" s="198" t="str">
        <f>IF(D397=0,"Blank",IF(D397="PHEV",MIN(M397,E397),MIN(M397,(E397*(1-'3 Model Input'!E$54)))))</f>
        <v>Blank</v>
      </c>
      <c r="T397" s="217" t="str">
        <f t="shared" si="82"/>
        <v>Blank</v>
      </c>
      <c r="U397" s="89"/>
      <c r="V397" s="216" t="str">
        <f>IF(D397=0,"Blank",P397*'3 Model Input'!E$50)</f>
        <v>Blank</v>
      </c>
      <c r="W397" s="197" t="str">
        <f t="shared" si="83"/>
        <v>Blank</v>
      </c>
      <c r="X397" s="197" t="str">
        <f t="shared" si="84"/>
        <v>Blank</v>
      </c>
      <c r="Y397" s="197" t="str">
        <f t="shared" si="85"/>
        <v>Blank</v>
      </c>
      <c r="Z397" s="197" t="str">
        <f t="shared" si="86"/>
        <v>Blank</v>
      </c>
      <c r="AA397" s="223" t="str" cm="1">
        <f t="array" ref="AA397">_xlfn.IFS(ISTEXT('3 Model Input'!F$70),"Missing",ISTEXT('3 Model Input'!I$70),"Missing",ISNUMBER('3 Model Input'!K$70),'3 Model Input'!K$70*P397)</f>
        <v>Missing</v>
      </c>
      <c r="AB397" s="89"/>
      <c r="AC397" s="227" t="str" cm="1">
        <f t="array" ref="AC397">IF(D397=0,"Blank",_xlfn.IFS('3 Model Input'!E$61=1,(V397*G397)/T397,'3 Model Input'!E$61=2,(W397*G397)/T397,'3 Model Input'!E$61=3,(X397*G397)/T397,'3 Model Input'!E$61=4,(Y397*G397)/T397,'3 Model Input'!E$61=5,(Z397*G397)/T397, ISTEXT('3 Model Input'!E$61),"Missing",'3 Model Input'!E$61=6,(AA397*G397)/T397))</f>
        <v>Blank</v>
      </c>
      <c r="AD397" s="202" t="str">
        <f t="shared" si="87"/>
        <v>Blank</v>
      </c>
      <c r="AE397" s="202" t="str">
        <f t="shared" si="88"/>
        <v>Blank</v>
      </c>
      <c r="AF397" s="217" t="str">
        <f t="shared" si="89"/>
        <v>Blank</v>
      </c>
      <c r="AG397" s="9" t="str" cm="1">
        <f t="array" ref="AG397">_xlfn.IFS(ISNUMBER(AC397), "", ISNUMBER(SEARCH("Blank", AC397)), "", ISERROR(AC397), "Bad input on tab 3")</f>
        <v/>
      </c>
    </row>
    <row r="398" spans="2:33" ht="15" customHeight="1" x14ac:dyDescent="0.75">
      <c r="B398" s="205" t="str">
        <f>'5 Driver Data'!B398</f>
        <v>0390</v>
      </c>
      <c r="C398" s="193">
        <f>'5 Driver Data'!C398</f>
        <v>0</v>
      </c>
      <c r="D398" s="192">
        <f>'5 Driver Data'!D398</f>
        <v>0</v>
      </c>
      <c r="E398" s="191">
        <f>'5 Driver Data'!E398</f>
        <v>0</v>
      </c>
      <c r="F398" s="191">
        <f>'5 Driver Data'!F398</f>
        <v>0</v>
      </c>
      <c r="G398" s="191">
        <f>'5 Driver Data'!G398</f>
        <v>0</v>
      </c>
      <c r="H398" s="191">
        <f>'5 Driver Data'!H398</f>
        <v>0</v>
      </c>
      <c r="I398" s="191">
        <f>'5 Driver Data'!I398</f>
        <v>0</v>
      </c>
      <c r="J398" s="191">
        <f>'5 Driver Data'!J398</f>
        <v>0</v>
      </c>
      <c r="K398" s="206">
        <f>'5 Driver Data'!K398</f>
        <v>0</v>
      </c>
      <c r="L398" s="1"/>
      <c r="M398" s="216" t="str">
        <f>IF(D398=0,"Blank",'3 Model Input'!E$44*'3 Model Input'!E$45)</f>
        <v>Blank</v>
      </c>
      <c r="N398" s="197" t="str">
        <f t="shared" si="80"/>
        <v>Blank</v>
      </c>
      <c r="O398" s="197" t="str">
        <f>IF(D398=0,"Blank",'3 Model Input'!E$49*(1-'3 Model Input'!E$51))</f>
        <v>Blank</v>
      </c>
      <c r="P398" s="197" t="str">
        <f t="shared" si="81"/>
        <v>Blank</v>
      </c>
      <c r="Q398" s="197" t="str">
        <f>IF(D398=0,"Blank",IF(D398="BEV",E398*(1-'3 Model Input'!E$54), E398))</f>
        <v>Blank</v>
      </c>
      <c r="R398" s="198" t="str">
        <f>IF(D398=0,"Blank",IF(D398="PHEV",F398/G398,F398*(1-'3 Model Input'!E$54)/G398))</f>
        <v>Blank</v>
      </c>
      <c r="S398" s="198" t="str">
        <f>IF(D398=0,"Blank",IF(D398="PHEV",MIN(M398,E398),MIN(M398,(E398*(1-'3 Model Input'!E$54)))))</f>
        <v>Blank</v>
      </c>
      <c r="T398" s="217" t="str">
        <f t="shared" si="82"/>
        <v>Blank</v>
      </c>
      <c r="U398" s="89"/>
      <c r="V398" s="216" t="str">
        <f>IF(D398=0,"Blank",P398*'3 Model Input'!E$50)</f>
        <v>Blank</v>
      </c>
      <c r="W398" s="197" t="str">
        <f t="shared" si="83"/>
        <v>Blank</v>
      </c>
      <c r="X398" s="197" t="str">
        <f t="shared" si="84"/>
        <v>Blank</v>
      </c>
      <c r="Y398" s="197" t="str">
        <f t="shared" si="85"/>
        <v>Blank</v>
      </c>
      <c r="Z398" s="197" t="str">
        <f t="shared" si="86"/>
        <v>Blank</v>
      </c>
      <c r="AA398" s="223" t="str" cm="1">
        <f t="array" ref="AA398">_xlfn.IFS(ISTEXT('3 Model Input'!F$70),"Missing",ISTEXT('3 Model Input'!I$70),"Missing",ISNUMBER('3 Model Input'!K$70),'3 Model Input'!K$70*P398)</f>
        <v>Missing</v>
      </c>
      <c r="AB398" s="89"/>
      <c r="AC398" s="227" t="str" cm="1">
        <f t="array" ref="AC398">IF(D398=0,"Blank",_xlfn.IFS('3 Model Input'!E$61=1,(V398*G398)/T398,'3 Model Input'!E$61=2,(W398*G398)/T398,'3 Model Input'!E$61=3,(X398*G398)/T398,'3 Model Input'!E$61=4,(Y398*G398)/T398,'3 Model Input'!E$61=5,(Z398*G398)/T398, ISTEXT('3 Model Input'!E$61),"Missing",'3 Model Input'!E$61=6,(AA398*G398)/T398))</f>
        <v>Blank</v>
      </c>
      <c r="AD398" s="202" t="str">
        <f t="shared" si="87"/>
        <v>Blank</v>
      </c>
      <c r="AE398" s="202" t="str">
        <f t="shared" si="88"/>
        <v>Blank</v>
      </c>
      <c r="AF398" s="217" t="str">
        <f t="shared" si="89"/>
        <v>Blank</v>
      </c>
      <c r="AG398" s="9" t="str" cm="1">
        <f t="array" ref="AG398">_xlfn.IFS(ISNUMBER(AC398), "", ISNUMBER(SEARCH("Blank", AC398)), "", ISERROR(AC398), "Bad input on tab 3")</f>
        <v/>
      </c>
    </row>
    <row r="399" spans="2:33" ht="15" customHeight="1" x14ac:dyDescent="0.75">
      <c r="B399" s="205" t="str">
        <f>'5 Driver Data'!B399</f>
        <v>0391</v>
      </c>
      <c r="C399" s="193">
        <f>'5 Driver Data'!C399</f>
        <v>0</v>
      </c>
      <c r="D399" s="192">
        <f>'5 Driver Data'!D399</f>
        <v>0</v>
      </c>
      <c r="E399" s="191">
        <f>'5 Driver Data'!E399</f>
        <v>0</v>
      </c>
      <c r="F399" s="191">
        <f>'5 Driver Data'!F399</f>
        <v>0</v>
      </c>
      <c r="G399" s="191">
        <f>'5 Driver Data'!G399</f>
        <v>0</v>
      </c>
      <c r="H399" s="191">
        <f>'5 Driver Data'!H399</f>
        <v>0</v>
      </c>
      <c r="I399" s="191">
        <f>'5 Driver Data'!I399</f>
        <v>0</v>
      </c>
      <c r="J399" s="191">
        <f>'5 Driver Data'!J399</f>
        <v>0</v>
      </c>
      <c r="K399" s="206">
        <f>'5 Driver Data'!K399</f>
        <v>0</v>
      </c>
      <c r="L399" s="1"/>
      <c r="M399" s="216" t="str">
        <f>IF(D399=0,"Blank",'3 Model Input'!E$44*'3 Model Input'!E$45)</f>
        <v>Blank</v>
      </c>
      <c r="N399" s="197" t="str">
        <f t="shared" si="80"/>
        <v>Blank</v>
      </c>
      <c r="O399" s="197" t="str">
        <f>IF(D399=0,"Blank",'3 Model Input'!E$49*(1-'3 Model Input'!E$51))</f>
        <v>Blank</v>
      </c>
      <c r="P399" s="197" t="str">
        <f t="shared" si="81"/>
        <v>Blank</v>
      </c>
      <c r="Q399" s="197" t="str">
        <f>IF(D399=0,"Blank",IF(D399="BEV",E399*(1-'3 Model Input'!E$54), E399))</f>
        <v>Blank</v>
      </c>
      <c r="R399" s="198" t="str">
        <f>IF(D399=0,"Blank",IF(D399="PHEV",F399/G399,F399*(1-'3 Model Input'!E$54)/G399))</f>
        <v>Blank</v>
      </c>
      <c r="S399" s="198" t="str">
        <f>IF(D399=0,"Blank",IF(D399="PHEV",MIN(M399,E399),MIN(M399,(E399*(1-'3 Model Input'!E$54)))))</f>
        <v>Blank</v>
      </c>
      <c r="T399" s="217" t="str">
        <f t="shared" si="82"/>
        <v>Blank</v>
      </c>
      <c r="U399" s="89"/>
      <c r="V399" s="216" t="str">
        <f>IF(D399=0,"Blank",P399*'3 Model Input'!E$50)</f>
        <v>Blank</v>
      </c>
      <c r="W399" s="197" t="str">
        <f t="shared" si="83"/>
        <v>Blank</v>
      </c>
      <c r="X399" s="197" t="str">
        <f t="shared" si="84"/>
        <v>Blank</v>
      </c>
      <c r="Y399" s="197" t="str">
        <f t="shared" si="85"/>
        <v>Blank</v>
      </c>
      <c r="Z399" s="197" t="str">
        <f t="shared" si="86"/>
        <v>Blank</v>
      </c>
      <c r="AA399" s="223" t="str" cm="1">
        <f t="array" ref="AA399">_xlfn.IFS(ISTEXT('3 Model Input'!F$70),"Missing",ISTEXT('3 Model Input'!I$70),"Missing",ISNUMBER('3 Model Input'!K$70),'3 Model Input'!K$70*P399)</f>
        <v>Missing</v>
      </c>
      <c r="AB399" s="89"/>
      <c r="AC399" s="227" t="str" cm="1">
        <f t="array" ref="AC399">IF(D399=0,"Blank",_xlfn.IFS('3 Model Input'!E$61=1,(V399*G399)/T399,'3 Model Input'!E$61=2,(W399*G399)/T399,'3 Model Input'!E$61=3,(X399*G399)/T399,'3 Model Input'!E$61=4,(Y399*G399)/T399,'3 Model Input'!E$61=5,(Z399*G399)/T399, ISTEXT('3 Model Input'!E$61),"Missing",'3 Model Input'!E$61=6,(AA399*G399)/T399))</f>
        <v>Blank</v>
      </c>
      <c r="AD399" s="202" t="str">
        <f t="shared" si="87"/>
        <v>Blank</v>
      </c>
      <c r="AE399" s="202" t="str">
        <f t="shared" si="88"/>
        <v>Blank</v>
      </c>
      <c r="AF399" s="217" t="str">
        <f t="shared" si="89"/>
        <v>Blank</v>
      </c>
      <c r="AG399" s="9" t="str" cm="1">
        <f t="array" ref="AG399">_xlfn.IFS(ISNUMBER(AC399), "", ISNUMBER(SEARCH("Blank", AC399)), "", ISERROR(AC399), "Bad input on tab 3")</f>
        <v/>
      </c>
    </row>
    <row r="400" spans="2:33" ht="15" customHeight="1" x14ac:dyDescent="0.75">
      <c r="B400" s="205" t="str">
        <f>'5 Driver Data'!B400</f>
        <v>0392</v>
      </c>
      <c r="C400" s="193">
        <f>'5 Driver Data'!C400</f>
        <v>0</v>
      </c>
      <c r="D400" s="192">
        <f>'5 Driver Data'!D400</f>
        <v>0</v>
      </c>
      <c r="E400" s="191">
        <f>'5 Driver Data'!E400</f>
        <v>0</v>
      </c>
      <c r="F400" s="191">
        <f>'5 Driver Data'!F400</f>
        <v>0</v>
      </c>
      <c r="G400" s="191">
        <f>'5 Driver Data'!G400</f>
        <v>0</v>
      </c>
      <c r="H400" s="191">
        <f>'5 Driver Data'!H400</f>
        <v>0</v>
      </c>
      <c r="I400" s="191">
        <f>'5 Driver Data'!I400</f>
        <v>0</v>
      </c>
      <c r="J400" s="191">
        <f>'5 Driver Data'!J400</f>
        <v>0</v>
      </c>
      <c r="K400" s="206">
        <f>'5 Driver Data'!K400</f>
        <v>0</v>
      </c>
      <c r="L400" s="1"/>
      <c r="M400" s="216" t="str">
        <f>IF(D400=0,"Blank",'3 Model Input'!E$44*'3 Model Input'!E$45)</f>
        <v>Blank</v>
      </c>
      <c r="N400" s="197" t="str">
        <f t="shared" si="80"/>
        <v>Blank</v>
      </c>
      <c r="O400" s="197" t="str">
        <f>IF(D400=0,"Blank",'3 Model Input'!E$49*(1-'3 Model Input'!E$51))</f>
        <v>Blank</v>
      </c>
      <c r="P400" s="197" t="str">
        <f t="shared" si="81"/>
        <v>Blank</v>
      </c>
      <c r="Q400" s="197" t="str">
        <f>IF(D400=0,"Blank",IF(D400="BEV",E400*(1-'3 Model Input'!E$54), E400))</f>
        <v>Blank</v>
      </c>
      <c r="R400" s="198" t="str">
        <f>IF(D400=0,"Blank",IF(D400="PHEV",F400/G400,F400*(1-'3 Model Input'!E$54)/G400))</f>
        <v>Blank</v>
      </c>
      <c r="S400" s="198" t="str">
        <f>IF(D400=0,"Blank",IF(D400="PHEV",MIN(M400,E400),MIN(M400,(E400*(1-'3 Model Input'!E$54)))))</f>
        <v>Blank</v>
      </c>
      <c r="T400" s="217" t="str">
        <f t="shared" si="82"/>
        <v>Blank</v>
      </c>
      <c r="U400" s="89"/>
      <c r="V400" s="216" t="str">
        <f>IF(D400=0,"Blank",P400*'3 Model Input'!E$50)</f>
        <v>Blank</v>
      </c>
      <c r="W400" s="197" t="str">
        <f t="shared" si="83"/>
        <v>Blank</v>
      </c>
      <c r="X400" s="197" t="str">
        <f t="shared" si="84"/>
        <v>Blank</v>
      </c>
      <c r="Y400" s="197" t="str">
        <f t="shared" si="85"/>
        <v>Blank</v>
      </c>
      <c r="Z400" s="197" t="str">
        <f t="shared" si="86"/>
        <v>Blank</v>
      </c>
      <c r="AA400" s="223" t="str" cm="1">
        <f t="array" ref="AA400">_xlfn.IFS(ISTEXT('3 Model Input'!F$70),"Missing",ISTEXT('3 Model Input'!I$70),"Missing",ISNUMBER('3 Model Input'!K$70),'3 Model Input'!K$70*P400)</f>
        <v>Missing</v>
      </c>
      <c r="AB400" s="89"/>
      <c r="AC400" s="227" t="str" cm="1">
        <f t="array" ref="AC400">IF(D400=0,"Blank",_xlfn.IFS('3 Model Input'!E$61=1,(V400*G400)/T400,'3 Model Input'!E$61=2,(W400*G400)/T400,'3 Model Input'!E$61=3,(X400*G400)/T400,'3 Model Input'!E$61=4,(Y400*G400)/T400,'3 Model Input'!E$61=5,(Z400*G400)/T400, ISTEXT('3 Model Input'!E$61),"Missing",'3 Model Input'!E$61=6,(AA400*G400)/T400))</f>
        <v>Blank</v>
      </c>
      <c r="AD400" s="202" t="str">
        <f t="shared" si="87"/>
        <v>Blank</v>
      </c>
      <c r="AE400" s="202" t="str">
        <f t="shared" si="88"/>
        <v>Blank</v>
      </c>
      <c r="AF400" s="217" t="str">
        <f t="shared" si="89"/>
        <v>Blank</v>
      </c>
      <c r="AG400" s="9" t="str" cm="1">
        <f t="array" ref="AG400">_xlfn.IFS(ISNUMBER(AC400), "", ISNUMBER(SEARCH("Blank", AC400)), "", ISERROR(AC400), "Bad input on tab 3")</f>
        <v/>
      </c>
    </row>
    <row r="401" spans="2:33" ht="15" customHeight="1" x14ac:dyDescent="0.75">
      <c r="B401" s="205" t="str">
        <f>'5 Driver Data'!B401</f>
        <v>0393</v>
      </c>
      <c r="C401" s="193">
        <f>'5 Driver Data'!C401</f>
        <v>0</v>
      </c>
      <c r="D401" s="192">
        <f>'5 Driver Data'!D401</f>
        <v>0</v>
      </c>
      <c r="E401" s="191">
        <f>'5 Driver Data'!E401</f>
        <v>0</v>
      </c>
      <c r="F401" s="191">
        <f>'5 Driver Data'!F401</f>
        <v>0</v>
      </c>
      <c r="G401" s="191">
        <f>'5 Driver Data'!G401</f>
        <v>0</v>
      </c>
      <c r="H401" s="191">
        <f>'5 Driver Data'!H401</f>
        <v>0</v>
      </c>
      <c r="I401" s="191">
        <f>'5 Driver Data'!I401</f>
        <v>0</v>
      </c>
      <c r="J401" s="191">
        <f>'5 Driver Data'!J401</f>
        <v>0</v>
      </c>
      <c r="K401" s="206">
        <f>'5 Driver Data'!K401</f>
        <v>0</v>
      </c>
      <c r="L401" s="1"/>
      <c r="M401" s="216" t="str">
        <f>IF(D401=0,"Blank",'3 Model Input'!E$44*'3 Model Input'!E$45)</f>
        <v>Blank</v>
      </c>
      <c r="N401" s="197" t="str">
        <f t="shared" si="80"/>
        <v>Blank</v>
      </c>
      <c r="O401" s="197" t="str">
        <f>IF(D401=0,"Blank",'3 Model Input'!E$49*(1-'3 Model Input'!E$51))</f>
        <v>Blank</v>
      </c>
      <c r="P401" s="197" t="str">
        <f t="shared" si="81"/>
        <v>Blank</v>
      </c>
      <c r="Q401" s="197" t="str">
        <f>IF(D401=0,"Blank",IF(D401="BEV",E401*(1-'3 Model Input'!E$54), E401))</f>
        <v>Blank</v>
      </c>
      <c r="R401" s="198" t="str">
        <f>IF(D401=0,"Blank",IF(D401="PHEV",F401/G401,F401*(1-'3 Model Input'!E$54)/G401))</f>
        <v>Blank</v>
      </c>
      <c r="S401" s="198" t="str">
        <f>IF(D401=0,"Blank",IF(D401="PHEV",MIN(M401,E401),MIN(M401,(E401*(1-'3 Model Input'!E$54)))))</f>
        <v>Blank</v>
      </c>
      <c r="T401" s="217" t="str">
        <f t="shared" si="82"/>
        <v>Blank</v>
      </c>
      <c r="U401" s="89"/>
      <c r="V401" s="216" t="str">
        <f>IF(D401=0,"Blank",P401*'3 Model Input'!E$50)</f>
        <v>Blank</v>
      </c>
      <c r="W401" s="197" t="str">
        <f t="shared" si="83"/>
        <v>Blank</v>
      </c>
      <c r="X401" s="197" t="str">
        <f t="shared" si="84"/>
        <v>Blank</v>
      </c>
      <c r="Y401" s="197" t="str">
        <f t="shared" si="85"/>
        <v>Blank</v>
      </c>
      <c r="Z401" s="197" t="str">
        <f t="shared" si="86"/>
        <v>Blank</v>
      </c>
      <c r="AA401" s="223" t="str" cm="1">
        <f t="array" ref="AA401">_xlfn.IFS(ISTEXT('3 Model Input'!F$70),"Missing",ISTEXT('3 Model Input'!I$70),"Missing",ISNUMBER('3 Model Input'!K$70),'3 Model Input'!K$70*P401)</f>
        <v>Missing</v>
      </c>
      <c r="AB401" s="89"/>
      <c r="AC401" s="227" t="str" cm="1">
        <f t="array" ref="AC401">IF(D401=0,"Blank",_xlfn.IFS('3 Model Input'!E$61=1,(V401*G401)/T401,'3 Model Input'!E$61=2,(W401*G401)/T401,'3 Model Input'!E$61=3,(X401*G401)/T401,'3 Model Input'!E$61=4,(Y401*G401)/T401,'3 Model Input'!E$61=5,(Z401*G401)/T401, ISTEXT('3 Model Input'!E$61),"Missing",'3 Model Input'!E$61=6,(AA401*G401)/T401))</f>
        <v>Blank</v>
      </c>
      <c r="AD401" s="202" t="str">
        <f t="shared" si="87"/>
        <v>Blank</v>
      </c>
      <c r="AE401" s="202" t="str">
        <f t="shared" si="88"/>
        <v>Blank</v>
      </c>
      <c r="AF401" s="217" t="str">
        <f t="shared" si="89"/>
        <v>Blank</v>
      </c>
      <c r="AG401" s="9" t="str" cm="1">
        <f t="array" ref="AG401">_xlfn.IFS(ISNUMBER(AC401), "", ISNUMBER(SEARCH("Blank", AC401)), "", ISERROR(AC401), "Bad input on tab 3")</f>
        <v/>
      </c>
    </row>
    <row r="402" spans="2:33" ht="15" customHeight="1" x14ac:dyDescent="0.75">
      <c r="B402" s="205" t="str">
        <f>'5 Driver Data'!B402</f>
        <v>0394</v>
      </c>
      <c r="C402" s="193">
        <f>'5 Driver Data'!C402</f>
        <v>0</v>
      </c>
      <c r="D402" s="192">
        <f>'5 Driver Data'!D402</f>
        <v>0</v>
      </c>
      <c r="E402" s="191">
        <f>'5 Driver Data'!E402</f>
        <v>0</v>
      </c>
      <c r="F402" s="191">
        <f>'5 Driver Data'!F402</f>
        <v>0</v>
      </c>
      <c r="G402" s="191">
        <f>'5 Driver Data'!G402</f>
        <v>0</v>
      </c>
      <c r="H402" s="191">
        <f>'5 Driver Data'!H402</f>
        <v>0</v>
      </c>
      <c r="I402" s="191">
        <f>'5 Driver Data'!I402</f>
        <v>0</v>
      </c>
      <c r="J402" s="191">
        <f>'5 Driver Data'!J402</f>
        <v>0</v>
      </c>
      <c r="K402" s="206">
        <f>'5 Driver Data'!K402</f>
        <v>0</v>
      </c>
      <c r="L402" s="1"/>
      <c r="M402" s="216" t="str">
        <f>IF(D402=0,"Blank",'3 Model Input'!E$44*'3 Model Input'!E$45)</f>
        <v>Blank</v>
      </c>
      <c r="N402" s="197" t="str">
        <f t="shared" si="80"/>
        <v>Blank</v>
      </c>
      <c r="O402" s="197" t="str">
        <f>IF(D402=0,"Blank",'3 Model Input'!E$49*(1-'3 Model Input'!E$51))</f>
        <v>Blank</v>
      </c>
      <c r="P402" s="197" t="str">
        <f t="shared" si="81"/>
        <v>Blank</v>
      </c>
      <c r="Q402" s="197" t="str">
        <f>IF(D402=0,"Blank",IF(D402="BEV",E402*(1-'3 Model Input'!E$54), E402))</f>
        <v>Blank</v>
      </c>
      <c r="R402" s="198" t="str">
        <f>IF(D402=0,"Blank",IF(D402="PHEV",F402/G402,F402*(1-'3 Model Input'!E$54)/G402))</f>
        <v>Blank</v>
      </c>
      <c r="S402" s="198" t="str">
        <f>IF(D402=0,"Blank",IF(D402="PHEV",MIN(M402,E402),MIN(M402,(E402*(1-'3 Model Input'!E$54)))))</f>
        <v>Blank</v>
      </c>
      <c r="T402" s="217" t="str">
        <f t="shared" si="82"/>
        <v>Blank</v>
      </c>
      <c r="U402" s="89"/>
      <c r="V402" s="216" t="str">
        <f>IF(D402=0,"Blank",P402*'3 Model Input'!E$50)</f>
        <v>Blank</v>
      </c>
      <c r="W402" s="197" t="str">
        <f t="shared" si="83"/>
        <v>Blank</v>
      </c>
      <c r="X402" s="197" t="str">
        <f t="shared" si="84"/>
        <v>Blank</v>
      </c>
      <c r="Y402" s="197" t="str">
        <f t="shared" si="85"/>
        <v>Blank</v>
      </c>
      <c r="Z402" s="197" t="str">
        <f t="shared" si="86"/>
        <v>Blank</v>
      </c>
      <c r="AA402" s="223" t="str" cm="1">
        <f t="array" ref="AA402">_xlfn.IFS(ISTEXT('3 Model Input'!F$70),"Missing",ISTEXT('3 Model Input'!I$70),"Missing",ISNUMBER('3 Model Input'!K$70),'3 Model Input'!K$70*P402)</f>
        <v>Missing</v>
      </c>
      <c r="AB402" s="89"/>
      <c r="AC402" s="227" t="str" cm="1">
        <f t="array" ref="AC402">IF(D402=0,"Blank",_xlfn.IFS('3 Model Input'!E$61=1,(V402*G402)/T402,'3 Model Input'!E$61=2,(W402*G402)/T402,'3 Model Input'!E$61=3,(X402*G402)/T402,'3 Model Input'!E$61=4,(Y402*G402)/T402,'3 Model Input'!E$61=5,(Z402*G402)/T402, ISTEXT('3 Model Input'!E$61),"Missing",'3 Model Input'!E$61=6,(AA402*G402)/T402))</f>
        <v>Blank</v>
      </c>
      <c r="AD402" s="202" t="str">
        <f t="shared" si="87"/>
        <v>Blank</v>
      </c>
      <c r="AE402" s="202" t="str">
        <f t="shared" si="88"/>
        <v>Blank</v>
      </c>
      <c r="AF402" s="217" t="str">
        <f t="shared" si="89"/>
        <v>Blank</v>
      </c>
      <c r="AG402" s="9" t="str" cm="1">
        <f t="array" ref="AG402">_xlfn.IFS(ISNUMBER(AC402), "", ISNUMBER(SEARCH("Blank", AC402)), "", ISERROR(AC402), "Bad input on tab 3")</f>
        <v/>
      </c>
    </row>
    <row r="403" spans="2:33" ht="15" customHeight="1" x14ac:dyDescent="0.75">
      <c r="B403" s="205" t="str">
        <f>'5 Driver Data'!B403</f>
        <v>0395</v>
      </c>
      <c r="C403" s="193">
        <f>'5 Driver Data'!C403</f>
        <v>0</v>
      </c>
      <c r="D403" s="192">
        <f>'5 Driver Data'!D403</f>
        <v>0</v>
      </c>
      <c r="E403" s="191">
        <f>'5 Driver Data'!E403</f>
        <v>0</v>
      </c>
      <c r="F403" s="191">
        <f>'5 Driver Data'!F403</f>
        <v>0</v>
      </c>
      <c r="G403" s="191">
        <f>'5 Driver Data'!G403</f>
        <v>0</v>
      </c>
      <c r="H403" s="191">
        <f>'5 Driver Data'!H403</f>
        <v>0</v>
      </c>
      <c r="I403" s="191">
        <f>'5 Driver Data'!I403</f>
        <v>0</v>
      </c>
      <c r="J403" s="191">
        <f>'5 Driver Data'!J403</f>
        <v>0</v>
      </c>
      <c r="K403" s="206">
        <f>'5 Driver Data'!K403</f>
        <v>0</v>
      </c>
      <c r="L403" s="1"/>
      <c r="M403" s="216" t="str">
        <f>IF(D403=0,"Blank",'3 Model Input'!E$44*'3 Model Input'!E$45)</f>
        <v>Blank</v>
      </c>
      <c r="N403" s="197" t="str">
        <f t="shared" si="80"/>
        <v>Blank</v>
      </c>
      <c r="O403" s="197" t="str">
        <f>IF(D403=0,"Blank",'3 Model Input'!E$49*(1-'3 Model Input'!E$51))</f>
        <v>Blank</v>
      </c>
      <c r="P403" s="197" t="str">
        <f t="shared" si="81"/>
        <v>Blank</v>
      </c>
      <c r="Q403" s="197" t="str">
        <f>IF(D403=0,"Blank",IF(D403="BEV",E403*(1-'3 Model Input'!E$54), E403))</f>
        <v>Blank</v>
      </c>
      <c r="R403" s="198" t="str">
        <f>IF(D403=0,"Blank",IF(D403="PHEV",F403/G403,F403*(1-'3 Model Input'!E$54)/G403))</f>
        <v>Blank</v>
      </c>
      <c r="S403" s="198" t="str">
        <f>IF(D403=0,"Blank",IF(D403="PHEV",MIN(M403,E403),MIN(M403,(E403*(1-'3 Model Input'!E$54)))))</f>
        <v>Blank</v>
      </c>
      <c r="T403" s="217" t="str">
        <f t="shared" si="82"/>
        <v>Blank</v>
      </c>
      <c r="U403" s="89"/>
      <c r="V403" s="216" t="str">
        <f>IF(D403=0,"Blank",P403*'3 Model Input'!E$50)</f>
        <v>Blank</v>
      </c>
      <c r="W403" s="197" t="str">
        <f t="shared" si="83"/>
        <v>Blank</v>
      </c>
      <c r="X403" s="197" t="str">
        <f t="shared" si="84"/>
        <v>Blank</v>
      </c>
      <c r="Y403" s="197" t="str">
        <f t="shared" si="85"/>
        <v>Blank</v>
      </c>
      <c r="Z403" s="197" t="str">
        <f t="shared" si="86"/>
        <v>Blank</v>
      </c>
      <c r="AA403" s="223" t="str" cm="1">
        <f t="array" ref="AA403">_xlfn.IFS(ISTEXT('3 Model Input'!F$70),"Missing",ISTEXT('3 Model Input'!I$70),"Missing",ISNUMBER('3 Model Input'!K$70),'3 Model Input'!K$70*P403)</f>
        <v>Missing</v>
      </c>
      <c r="AB403" s="89"/>
      <c r="AC403" s="227" t="str" cm="1">
        <f t="array" ref="AC403">IF(D403=0,"Blank",_xlfn.IFS('3 Model Input'!E$61=1,(V403*G403)/T403,'3 Model Input'!E$61=2,(W403*G403)/T403,'3 Model Input'!E$61=3,(X403*G403)/T403,'3 Model Input'!E$61=4,(Y403*G403)/T403,'3 Model Input'!E$61=5,(Z403*G403)/T403, ISTEXT('3 Model Input'!E$61),"Missing",'3 Model Input'!E$61=6,(AA403*G403)/T403))</f>
        <v>Blank</v>
      </c>
      <c r="AD403" s="202" t="str">
        <f t="shared" si="87"/>
        <v>Blank</v>
      </c>
      <c r="AE403" s="202" t="str">
        <f t="shared" si="88"/>
        <v>Blank</v>
      </c>
      <c r="AF403" s="217" t="str">
        <f t="shared" si="89"/>
        <v>Blank</v>
      </c>
      <c r="AG403" s="9" t="str" cm="1">
        <f t="array" ref="AG403">_xlfn.IFS(ISNUMBER(AC403), "", ISNUMBER(SEARCH("Blank", AC403)), "", ISERROR(AC403), "Bad input on tab 3")</f>
        <v/>
      </c>
    </row>
    <row r="404" spans="2:33" ht="15" customHeight="1" x14ac:dyDescent="0.75">
      <c r="B404" s="205" t="str">
        <f>'5 Driver Data'!B404</f>
        <v>0396</v>
      </c>
      <c r="C404" s="193">
        <f>'5 Driver Data'!C404</f>
        <v>0</v>
      </c>
      <c r="D404" s="192">
        <f>'5 Driver Data'!D404</f>
        <v>0</v>
      </c>
      <c r="E404" s="191">
        <f>'5 Driver Data'!E404</f>
        <v>0</v>
      </c>
      <c r="F404" s="191">
        <f>'5 Driver Data'!F404</f>
        <v>0</v>
      </c>
      <c r="G404" s="191">
        <f>'5 Driver Data'!G404</f>
        <v>0</v>
      </c>
      <c r="H404" s="191">
        <f>'5 Driver Data'!H404</f>
        <v>0</v>
      </c>
      <c r="I404" s="191">
        <f>'5 Driver Data'!I404</f>
        <v>0</v>
      </c>
      <c r="J404" s="191">
        <f>'5 Driver Data'!J404</f>
        <v>0</v>
      </c>
      <c r="K404" s="206">
        <f>'5 Driver Data'!K404</f>
        <v>0</v>
      </c>
      <c r="L404" s="1"/>
      <c r="M404" s="216" t="str">
        <f>IF(D404=0,"Blank",'3 Model Input'!E$44*'3 Model Input'!E$45)</f>
        <v>Blank</v>
      </c>
      <c r="N404" s="197" t="str">
        <f t="shared" si="80"/>
        <v>Blank</v>
      </c>
      <c r="O404" s="197" t="str">
        <f>IF(D404=0,"Blank",'3 Model Input'!E$49*(1-'3 Model Input'!E$51))</f>
        <v>Blank</v>
      </c>
      <c r="P404" s="197" t="str">
        <f t="shared" si="81"/>
        <v>Blank</v>
      </c>
      <c r="Q404" s="197" t="str">
        <f>IF(D404=0,"Blank",IF(D404="BEV",E404*(1-'3 Model Input'!E$54), E404))</f>
        <v>Blank</v>
      </c>
      <c r="R404" s="198" t="str">
        <f>IF(D404=0,"Blank",IF(D404="PHEV",F404/G404,F404*(1-'3 Model Input'!E$54)/G404))</f>
        <v>Blank</v>
      </c>
      <c r="S404" s="198" t="str">
        <f>IF(D404=0,"Blank",IF(D404="PHEV",MIN(M404,E404),MIN(M404,(E404*(1-'3 Model Input'!E$54)))))</f>
        <v>Blank</v>
      </c>
      <c r="T404" s="217" t="str">
        <f t="shared" si="82"/>
        <v>Blank</v>
      </c>
      <c r="U404" s="89"/>
      <c r="V404" s="216" t="str">
        <f>IF(D404=0,"Blank",P404*'3 Model Input'!E$50)</f>
        <v>Blank</v>
      </c>
      <c r="W404" s="197" t="str">
        <f t="shared" si="83"/>
        <v>Blank</v>
      </c>
      <c r="X404" s="197" t="str">
        <f t="shared" si="84"/>
        <v>Blank</v>
      </c>
      <c r="Y404" s="197" t="str">
        <f t="shared" si="85"/>
        <v>Blank</v>
      </c>
      <c r="Z404" s="197" t="str">
        <f t="shared" si="86"/>
        <v>Blank</v>
      </c>
      <c r="AA404" s="223" t="str" cm="1">
        <f t="array" ref="AA404">_xlfn.IFS(ISTEXT('3 Model Input'!F$70),"Missing",ISTEXT('3 Model Input'!I$70),"Missing",ISNUMBER('3 Model Input'!K$70),'3 Model Input'!K$70*P404)</f>
        <v>Missing</v>
      </c>
      <c r="AB404" s="89"/>
      <c r="AC404" s="227" t="str" cm="1">
        <f t="array" ref="AC404">IF(D404=0,"Blank",_xlfn.IFS('3 Model Input'!E$61=1,(V404*G404)/T404,'3 Model Input'!E$61=2,(W404*G404)/T404,'3 Model Input'!E$61=3,(X404*G404)/T404,'3 Model Input'!E$61=4,(Y404*G404)/T404,'3 Model Input'!E$61=5,(Z404*G404)/T404, ISTEXT('3 Model Input'!E$61),"Missing",'3 Model Input'!E$61=6,(AA404*G404)/T404))</f>
        <v>Blank</v>
      </c>
      <c r="AD404" s="202" t="str">
        <f t="shared" si="87"/>
        <v>Blank</v>
      </c>
      <c r="AE404" s="202" t="str">
        <f t="shared" si="88"/>
        <v>Blank</v>
      </c>
      <c r="AF404" s="217" t="str">
        <f t="shared" si="89"/>
        <v>Blank</v>
      </c>
      <c r="AG404" s="9" t="str" cm="1">
        <f t="array" ref="AG404">_xlfn.IFS(ISNUMBER(AC404), "", ISNUMBER(SEARCH("Blank", AC404)), "", ISERROR(AC404), "Bad input on tab 3")</f>
        <v/>
      </c>
    </row>
    <row r="405" spans="2:33" ht="15" customHeight="1" x14ac:dyDescent="0.75">
      <c r="B405" s="205" t="str">
        <f>'5 Driver Data'!B405</f>
        <v>0397</v>
      </c>
      <c r="C405" s="193">
        <f>'5 Driver Data'!C405</f>
        <v>0</v>
      </c>
      <c r="D405" s="192">
        <f>'5 Driver Data'!D405</f>
        <v>0</v>
      </c>
      <c r="E405" s="191">
        <f>'5 Driver Data'!E405</f>
        <v>0</v>
      </c>
      <c r="F405" s="191">
        <f>'5 Driver Data'!F405</f>
        <v>0</v>
      </c>
      <c r="G405" s="191">
        <f>'5 Driver Data'!G405</f>
        <v>0</v>
      </c>
      <c r="H405" s="191">
        <f>'5 Driver Data'!H405</f>
        <v>0</v>
      </c>
      <c r="I405" s="191">
        <f>'5 Driver Data'!I405</f>
        <v>0</v>
      </c>
      <c r="J405" s="191">
        <f>'5 Driver Data'!J405</f>
        <v>0</v>
      </c>
      <c r="K405" s="206">
        <f>'5 Driver Data'!K405</f>
        <v>0</v>
      </c>
      <c r="L405" s="1"/>
      <c r="M405" s="216" t="str">
        <f>IF(D405=0,"Blank",'3 Model Input'!E$44*'3 Model Input'!E$45)</f>
        <v>Blank</v>
      </c>
      <c r="N405" s="197" t="str">
        <f t="shared" si="80"/>
        <v>Blank</v>
      </c>
      <c r="O405" s="197" t="str">
        <f>IF(D405=0,"Blank",'3 Model Input'!E$49*(1-'3 Model Input'!E$51))</f>
        <v>Blank</v>
      </c>
      <c r="P405" s="197" t="str">
        <f t="shared" si="81"/>
        <v>Blank</v>
      </c>
      <c r="Q405" s="197" t="str">
        <f>IF(D405=0,"Blank",IF(D405="BEV",E405*(1-'3 Model Input'!E$54), E405))</f>
        <v>Blank</v>
      </c>
      <c r="R405" s="198" t="str">
        <f>IF(D405=0,"Blank",IF(D405="PHEV",F405/G405,F405*(1-'3 Model Input'!E$54)/G405))</f>
        <v>Blank</v>
      </c>
      <c r="S405" s="198" t="str">
        <f>IF(D405=0,"Blank",IF(D405="PHEV",MIN(M405,E405),MIN(M405,(E405*(1-'3 Model Input'!E$54)))))</f>
        <v>Blank</v>
      </c>
      <c r="T405" s="217" t="str">
        <f t="shared" si="82"/>
        <v>Blank</v>
      </c>
      <c r="U405" s="89"/>
      <c r="V405" s="216" t="str">
        <f>IF(D405=0,"Blank",P405*'3 Model Input'!E$50)</f>
        <v>Blank</v>
      </c>
      <c r="W405" s="197" t="str">
        <f t="shared" si="83"/>
        <v>Blank</v>
      </c>
      <c r="X405" s="197" t="str">
        <f t="shared" si="84"/>
        <v>Blank</v>
      </c>
      <c r="Y405" s="197" t="str">
        <f t="shared" si="85"/>
        <v>Blank</v>
      </c>
      <c r="Z405" s="197" t="str">
        <f t="shared" si="86"/>
        <v>Blank</v>
      </c>
      <c r="AA405" s="223" t="str" cm="1">
        <f t="array" ref="AA405">_xlfn.IFS(ISTEXT('3 Model Input'!F$70),"Missing",ISTEXT('3 Model Input'!I$70),"Missing",ISNUMBER('3 Model Input'!K$70),'3 Model Input'!K$70*P405)</f>
        <v>Missing</v>
      </c>
      <c r="AB405" s="89"/>
      <c r="AC405" s="227" t="str" cm="1">
        <f t="array" ref="AC405">IF(D405=0,"Blank",_xlfn.IFS('3 Model Input'!E$61=1,(V405*G405)/T405,'3 Model Input'!E$61=2,(W405*G405)/T405,'3 Model Input'!E$61=3,(X405*G405)/T405,'3 Model Input'!E$61=4,(Y405*G405)/T405,'3 Model Input'!E$61=5,(Z405*G405)/T405, ISTEXT('3 Model Input'!E$61),"Missing",'3 Model Input'!E$61=6,(AA405*G405)/T405))</f>
        <v>Blank</v>
      </c>
      <c r="AD405" s="202" t="str">
        <f t="shared" si="87"/>
        <v>Blank</v>
      </c>
      <c r="AE405" s="202" t="str">
        <f t="shared" si="88"/>
        <v>Blank</v>
      </c>
      <c r="AF405" s="217" t="str">
        <f t="shared" si="89"/>
        <v>Blank</v>
      </c>
      <c r="AG405" s="9" t="str" cm="1">
        <f t="array" ref="AG405">_xlfn.IFS(ISNUMBER(AC405), "", ISNUMBER(SEARCH("Blank", AC405)), "", ISERROR(AC405), "Bad input on tab 3")</f>
        <v/>
      </c>
    </row>
    <row r="406" spans="2:33" ht="15" customHeight="1" x14ac:dyDescent="0.75">
      <c r="B406" s="205" t="str">
        <f>'5 Driver Data'!B406</f>
        <v>0398</v>
      </c>
      <c r="C406" s="193">
        <f>'5 Driver Data'!C406</f>
        <v>0</v>
      </c>
      <c r="D406" s="192">
        <f>'5 Driver Data'!D406</f>
        <v>0</v>
      </c>
      <c r="E406" s="191">
        <f>'5 Driver Data'!E406</f>
        <v>0</v>
      </c>
      <c r="F406" s="191">
        <f>'5 Driver Data'!F406</f>
        <v>0</v>
      </c>
      <c r="G406" s="191">
        <f>'5 Driver Data'!G406</f>
        <v>0</v>
      </c>
      <c r="H406" s="191">
        <f>'5 Driver Data'!H406</f>
        <v>0</v>
      </c>
      <c r="I406" s="191">
        <f>'5 Driver Data'!I406</f>
        <v>0</v>
      </c>
      <c r="J406" s="191">
        <f>'5 Driver Data'!J406</f>
        <v>0</v>
      </c>
      <c r="K406" s="206">
        <f>'5 Driver Data'!K406</f>
        <v>0</v>
      </c>
      <c r="L406" s="1"/>
      <c r="M406" s="216" t="str">
        <f>IF(D406=0,"Blank",'3 Model Input'!E$44*'3 Model Input'!E$45)</f>
        <v>Blank</v>
      </c>
      <c r="N406" s="197" t="str">
        <f t="shared" si="80"/>
        <v>Blank</v>
      </c>
      <c r="O406" s="197" t="str">
        <f>IF(D406=0,"Blank",'3 Model Input'!E$49*(1-'3 Model Input'!E$51))</f>
        <v>Blank</v>
      </c>
      <c r="P406" s="197" t="str">
        <f t="shared" si="81"/>
        <v>Blank</v>
      </c>
      <c r="Q406" s="197" t="str">
        <f>IF(D406=0,"Blank",IF(D406="BEV",E406*(1-'3 Model Input'!E$54), E406))</f>
        <v>Blank</v>
      </c>
      <c r="R406" s="198" t="str">
        <f>IF(D406=0,"Blank",IF(D406="PHEV",F406/G406,F406*(1-'3 Model Input'!E$54)/G406))</f>
        <v>Blank</v>
      </c>
      <c r="S406" s="198" t="str">
        <f>IF(D406=0,"Blank",IF(D406="PHEV",MIN(M406,E406),MIN(M406,(E406*(1-'3 Model Input'!E$54)))))</f>
        <v>Blank</v>
      </c>
      <c r="T406" s="217" t="str">
        <f t="shared" si="82"/>
        <v>Blank</v>
      </c>
      <c r="U406" s="89"/>
      <c r="V406" s="216" t="str">
        <f>IF(D406=0,"Blank",P406*'3 Model Input'!E$50)</f>
        <v>Blank</v>
      </c>
      <c r="W406" s="197" t="str">
        <f t="shared" si="83"/>
        <v>Blank</v>
      </c>
      <c r="X406" s="197" t="str">
        <f t="shared" si="84"/>
        <v>Blank</v>
      </c>
      <c r="Y406" s="197" t="str">
        <f t="shared" si="85"/>
        <v>Blank</v>
      </c>
      <c r="Z406" s="197" t="str">
        <f t="shared" si="86"/>
        <v>Blank</v>
      </c>
      <c r="AA406" s="223" t="str" cm="1">
        <f t="array" ref="AA406">_xlfn.IFS(ISTEXT('3 Model Input'!F$70),"Missing",ISTEXT('3 Model Input'!I$70),"Missing",ISNUMBER('3 Model Input'!K$70),'3 Model Input'!K$70*P406)</f>
        <v>Missing</v>
      </c>
      <c r="AB406" s="89"/>
      <c r="AC406" s="227" t="str" cm="1">
        <f t="array" ref="AC406">IF(D406=0,"Blank",_xlfn.IFS('3 Model Input'!E$61=1,(V406*G406)/T406,'3 Model Input'!E$61=2,(W406*G406)/T406,'3 Model Input'!E$61=3,(X406*G406)/T406,'3 Model Input'!E$61=4,(Y406*G406)/T406,'3 Model Input'!E$61=5,(Z406*G406)/T406, ISTEXT('3 Model Input'!E$61),"Missing",'3 Model Input'!E$61=6,(AA406*G406)/T406))</f>
        <v>Blank</v>
      </c>
      <c r="AD406" s="202" t="str">
        <f t="shared" si="87"/>
        <v>Blank</v>
      </c>
      <c r="AE406" s="202" t="str">
        <f t="shared" si="88"/>
        <v>Blank</v>
      </c>
      <c r="AF406" s="217" t="str">
        <f t="shared" si="89"/>
        <v>Blank</v>
      </c>
      <c r="AG406" s="9" t="str" cm="1">
        <f t="array" ref="AG406">_xlfn.IFS(ISNUMBER(AC406), "", ISNUMBER(SEARCH("Blank", AC406)), "", ISERROR(AC406), "Bad input on tab 3")</f>
        <v/>
      </c>
    </row>
    <row r="407" spans="2:33" ht="15" customHeight="1" x14ac:dyDescent="0.75">
      <c r="B407" s="205" t="str">
        <f>'5 Driver Data'!B407</f>
        <v>0399</v>
      </c>
      <c r="C407" s="193">
        <f>'5 Driver Data'!C407</f>
        <v>0</v>
      </c>
      <c r="D407" s="192">
        <f>'5 Driver Data'!D407</f>
        <v>0</v>
      </c>
      <c r="E407" s="191">
        <f>'5 Driver Data'!E407</f>
        <v>0</v>
      </c>
      <c r="F407" s="191">
        <f>'5 Driver Data'!F407</f>
        <v>0</v>
      </c>
      <c r="G407" s="191">
        <f>'5 Driver Data'!G407</f>
        <v>0</v>
      </c>
      <c r="H407" s="191">
        <f>'5 Driver Data'!H407</f>
        <v>0</v>
      </c>
      <c r="I407" s="191">
        <f>'5 Driver Data'!I407</f>
        <v>0</v>
      </c>
      <c r="J407" s="191">
        <f>'5 Driver Data'!J407</f>
        <v>0</v>
      </c>
      <c r="K407" s="206">
        <f>'5 Driver Data'!K407</f>
        <v>0</v>
      </c>
      <c r="L407" s="1"/>
      <c r="M407" s="216" t="str">
        <f>IF(D407=0,"Blank",'3 Model Input'!E$44*'3 Model Input'!E$45)</f>
        <v>Blank</v>
      </c>
      <c r="N407" s="197" t="str">
        <f t="shared" si="80"/>
        <v>Blank</v>
      </c>
      <c r="O407" s="197" t="str">
        <f>IF(D407=0,"Blank",'3 Model Input'!E$49*(1-'3 Model Input'!E$51))</f>
        <v>Blank</v>
      </c>
      <c r="P407" s="197" t="str">
        <f t="shared" si="81"/>
        <v>Blank</v>
      </c>
      <c r="Q407" s="197" t="str">
        <f>IF(D407=0,"Blank",IF(D407="BEV",E407*(1-'3 Model Input'!E$54), E407))</f>
        <v>Blank</v>
      </c>
      <c r="R407" s="198" t="str">
        <f>IF(D407=0,"Blank",IF(D407="PHEV",F407/G407,F407*(1-'3 Model Input'!E$54)/G407))</f>
        <v>Blank</v>
      </c>
      <c r="S407" s="198" t="str">
        <f>IF(D407=0,"Blank",IF(D407="PHEV",MIN(M407,E407),MIN(M407,(E407*(1-'3 Model Input'!E$54)))))</f>
        <v>Blank</v>
      </c>
      <c r="T407" s="217" t="str">
        <f t="shared" si="82"/>
        <v>Blank</v>
      </c>
      <c r="U407" s="89"/>
      <c r="V407" s="216" t="str">
        <f>IF(D407=0,"Blank",P407*'3 Model Input'!E$50)</f>
        <v>Blank</v>
      </c>
      <c r="W407" s="197" t="str">
        <f t="shared" si="83"/>
        <v>Blank</v>
      </c>
      <c r="X407" s="197" t="str">
        <f t="shared" si="84"/>
        <v>Blank</v>
      </c>
      <c r="Y407" s="197" t="str">
        <f t="shared" si="85"/>
        <v>Blank</v>
      </c>
      <c r="Z407" s="197" t="str">
        <f t="shared" si="86"/>
        <v>Blank</v>
      </c>
      <c r="AA407" s="223" t="str" cm="1">
        <f t="array" ref="AA407">_xlfn.IFS(ISTEXT('3 Model Input'!F$70),"Missing",ISTEXT('3 Model Input'!I$70),"Missing",ISNUMBER('3 Model Input'!K$70),'3 Model Input'!K$70*P407)</f>
        <v>Missing</v>
      </c>
      <c r="AB407" s="89"/>
      <c r="AC407" s="227" t="str" cm="1">
        <f t="array" ref="AC407">IF(D407=0,"Blank",_xlfn.IFS('3 Model Input'!E$61=1,(V407*G407)/T407,'3 Model Input'!E$61=2,(W407*G407)/T407,'3 Model Input'!E$61=3,(X407*G407)/T407,'3 Model Input'!E$61=4,(Y407*G407)/T407,'3 Model Input'!E$61=5,(Z407*G407)/T407, ISTEXT('3 Model Input'!E$61),"Missing",'3 Model Input'!E$61=6,(AA407*G407)/T407))</f>
        <v>Blank</v>
      </c>
      <c r="AD407" s="202" t="str">
        <f t="shared" si="87"/>
        <v>Blank</v>
      </c>
      <c r="AE407" s="202" t="str">
        <f t="shared" si="88"/>
        <v>Blank</v>
      </c>
      <c r="AF407" s="217" t="str">
        <f t="shared" si="89"/>
        <v>Blank</v>
      </c>
      <c r="AG407" s="9" t="str" cm="1">
        <f t="array" ref="AG407">_xlfn.IFS(ISNUMBER(AC407), "", ISNUMBER(SEARCH("Blank", AC407)), "", ISERROR(AC407), "Bad input on tab 3")</f>
        <v/>
      </c>
    </row>
    <row r="408" spans="2:33" ht="15" customHeight="1" x14ac:dyDescent="0.75">
      <c r="B408" s="205" t="str">
        <f>'5 Driver Data'!B408</f>
        <v>0400</v>
      </c>
      <c r="C408" s="193">
        <f>'5 Driver Data'!C408</f>
        <v>0</v>
      </c>
      <c r="D408" s="192">
        <f>'5 Driver Data'!D408</f>
        <v>0</v>
      </c>
      <c r="E408" s="191">
        <f>'5 Driver Data'!E408</f>
        <v>0</v>
      </c>
      <c r="F408" s="191">
        <f>'5 Driver Data'!F408</f>
        <v>0</v>
      </c>
      <c r="G408" s="191">
        <f>'5 Driver Data'!G408</f>
        <v>0</v>
      </c>
      <c r="H408" s="191">
        <f>'5 Driver Data'!H408</f>
        <v>0</v>
      </c>
      <c r="I408" s="191">
        <f>'5 Driver Data'!I408</f>
        <v>0</v>
      </c>
      <c r="J408" s="191">
        <f>'5 Driver Data'!J408</f>
        <v>0</v>
      </c>
      <c r="K408" s="206">
        <f>'5 Driver Data'!K408</f>
        <v>0</v>
      </c>
      <c r="L408" s="1"/>
      <c r="M408" s="216" t="str">
        <f>IF(D408=0,"Blank",'3 Model Input'!E$44*'3 Model Input'!E$45)</f>
        <v>Blank</v>
      </c>
      <c r="N408" s="197" t="str">
        <f t="shared" si="80"/>
        <v>Blank</v>
      </c>
      <c r="O408" s="197" t="str">
        <f>IF(D408=0,"Blank",'3 Model Input'!E$49*(1-'3 Model Input'!E$51))</f>
        <v>Blank</v>
      </c>
      <c r="P408" s="197" t="str">
        <f t="shared" si="81"/>
        <v>Blank</v>
      </c>
      <c r="Q408" s="197" t="str">
        <f>IF(D408=0,"Blank",IF(D408="BEV",E408*(1-'3 Model Input'!E$54), E408))</f>
        <v>Blank</v>
      </c>
      <c r="R408" s="198" t="str">
        <f>IF(D408=0,"Blank",IF(D408="PHEV",F408/G408,F408*(1-'3 Model Input'!E$54)/G408))</f>
        <v>Blank</v>
      </c>
      <c r="S408" s="198" t="str">
        <f>IF(D408=0,"Blank",IF(D408="PHEV",MIN(M408,E408),MIN(M408,(E408*(1-'3 Model Input'!E$54)))))</f>
        <v>Blank</v>
      </c>
      <c r="T408" s="217" t="str">
        <f t="shared" si="82"/>
        <v>Blank</v>
      </c>
      <c r="U408" s="89"/>
      <c r="V408" s="216" t="str">
        <f>IF(D408=0,"Blank",P408*'3 Model Input'!E$50)</f>
        <v>Blank</v>
      </c>
      <c r="W408" s="197" t="str">
        <f t="shared" si="83"/>
        <v>Blank</v>
      </c>
      <c r="X408" s="197" t="str">
        <f t="shared" si="84"/>
        <v>Blank</v>
      </c>
      <c r="Y408" s="197" t="str">
        <f t="shared" si="85"/>
        <v>Blank</v>
      </c>
      <c r="Z408" s="197" t="str">
        <f t="shared" si="86"/>
        <v>Blank</v>
      </c>
      <c r="AA408" s="223" t="str" cm="1">
        <f t="array" ref="AA408">_xlfn.IFS(ISTEXT('3 Model Input'!F$70),"Missing",ISTEXT('3 Model Input'!I$70),"Missing",ISNUMBER('3 Model Input'!K$70),'3 Model Input'!K$70*P408)</f>
        <v>Missing</v>
      </c>
      <c r="AB408" s="89"/>
      <c r="AC408" s="227" t="str" cm="1">
        <f t="array" ref="AC408">IF(D408=0,"Blank",_xlfn.IFS('3 Model Input'!E$61=1,(V408*G408)/T408,'3 Model Input'!E$61=2,(W408*G408)/T408,'3 Model Input'!E$61=3,(X408*G408)/T408,'3 Model Input'!E$61=4,(Y408*G408)/T408,'3 Model Input'!E$61=5,(Z408*G408)/T408, ISTEXT('3 Model Input'!E$61),"Missing",'3 Model Input'!E$61=6,(AA408*G408)/T408))</f>
        <v>Blank</v>
      </c>
      <c r="AD408" s="202" t="str">
        <f t="shared" si="87"/>
        <v>Blank</v>
      </c>
      <c r="AE408" s="202" t="str">
        <f t="shared" si="88"/>
        <v>Blank</v>
      </c>
      <c r="AF408" s="217" t="str">
        <f t="shared" si="89"/>
        <v>Blank</v>
      </c>
      <c r="AG408" s="9" t="str" cm="1">
        <f t="array" ref="AG408">_xlfn.IFS(ISNUMBER(AC408), "", ISNUMBER(SEARCH("Blank", AC408)), "", ISERROR(AC408), "Bad input on tab 3")</f>
        <v/>
      </c>
    </row>
    <row r="409" spans="2:33" ht="15" customHeight="1" x14ac:dyDescent="0.75">
      <c r="B409" s="205" t="str">
        <f>'5 Driver Data'!B409</f>
        <v>0401</v>
      </c>
      <c r="C409" s="193">
        <f>'5 Driver Data'!C409</f>
        <v>0</v>
      </c>
      <c r="D409" s="192">
        <f>'5 Driver Data'!D409</f>
        <v>0</v>
      </c>
      <c r="E409" s="191">
        <f>'5 Driver Data'!E409</f>
        <v>0</v>
      </c>
      <c r="F409" s="191">
        <f>'5 Driver Data'!F409</f>
        <v>0</v>
      </c>
      <c r="G409" s="191">
        <f>'5 Driver Data'!G409</f>
        <v>0</v>
      </c>
      <c r="H409" s="191">
        <f>'5 Driver Data'!H409</f>
        <v>0</v>
      </c>
      <c r="I409" s="191">
        <f>'5 Driver Data'!I409</f>
        <v>0</v>
      </c>
      <c r="J409" s="191">
        <f>'5 Driver Data'!J409</f>
        <v>0</v>
      </c>
      <c r="K409" s="206">
        <f>'5 Driver Data'!K409</f>
        <v>0</v>
      </c>
      <c r="L409" s="1"/>
      <c r="M409" s="216" t="str">
        <f>IF(D409=0,"Blank",'3 Model Input'!E$44*'3 Model Input'!E$45)</f>
        <v>Blank</v>
      </c>
      <c r="N409" s="197" t="str">
        <f t="shared" si="80"/>
        <v>Blank</v>
      </c>
      <c r="O409" s="197" t="str">
        <f>IF(D409=0,"Blank",'3 Model Input'!E$49*(1-'3 Model Input'!E$51))</f>
        <v>Blank</v>
      </c>
      <c r="P409" s="197" t="str">
        <f t="shared" si="81"/>
        <v>Blank</v>
      </c>
      <c r="Q409" s="197" t="str">
        <f>IF(D409=0,"Blank",IF(D409="BEV",E409*(1-'3 Model Input'!E$54), E409))</f>
        <v>Blank</v>
      </c>
      <c r="R409" s="198" t="str">
        <f>IF(D409=0,"Blank",IF(D409="PHEV",F409/G409,F409*(1-'3 Model Input'!E$54)/G409))</f>
        <v>Blank</v>
      </c>
      <c r="S409" s="198" t="str">
        <f>IF(D409=0,"Blank",IF(D409="PHEV",MIN(M409,E409),MIN(M409,(E409*(1-'3 Model Input'!E$54)))))</f>
        <v>Blank</v>
      </c>
      <c r="T409" s="217" t="str">
        <f t="shared" si="82"/>
        <v>Blank</v>
      </c>
      <c r="U409" s="89"/>
      <c r="V409" s="216" t="str">
        <f>IF(D409=0,"Blank",P409*'3 Model Input'!E$50)</f>
        <v>Blank</v>
      </c>
      <c r="W409" s="197" t="str">
        <f t="shared" si="83"/>
        <v>Blank</v>
      </c>
      <c r="X409" s="197" t="str">
        <f t="shared" si="84"/>
        <v>Blank</v>
      </c>
      <c r="Y409" s="197" t="str">
        <f t="shared" si="85"/>
        <v>Blank</v>
      </c>
      <c r="Z409" s="197" t="str">
        <f t="shared" si="86"/>
        <v>Blank</v>
      </c>
      <c r="AA409" s="223" t="str" cm="1">
        <f t="array" ref="AA409">_xlfn.IFS(ISTEXT('3 Model Input'!F$70),"Missing",ISTEXT('3 Model Input'!I$70),"Missing",ISNUMBER('3 Model Input'!K$70),'3 Model Input'!K$70*P409)</f>
        <v>Missing</v>
      </c>
      <c r="AB409" s="89"/>
      <c r="AC409" s="227" t="str" cm="1">
        <f t="array" ref="AC409">IF(D409=0,"Blank",_xlfn.IFS('3 Model Input'!E$61=1,(V409*G409)/T409,'3 Model Input'!E$61=2,(W409*G409)/T409,'3 Model Input'!E$61=3,(X409*G409)/T409,'3 Model Input'!E$61=4,(Y409*G409)/T409,'3 Model Input'!E$61=5,(Z409*G409)/T409, ISTEXT('3 Model Input'!E$61),"Missing",'3 Model Input'!E$61=6,(AA409*G409)/T409))</f>
        <v>Blank</v>
      </c>
      <c r="AD409" s="202" t="str">
        <f t="shared" si="87"/>
        <v>Blank</v>
      </c>
      <c r="AE409" s="202" t="str">
        <f t="shared" si="88"/>
        <v>Blank</v>
      </c>
      <c r="AF409" s="217" t="str">
        <f t="shared" si="89"/>
        <v>Blank</v>
      </c>
      <c r="AG409" s="9" t="str" cm="1">
        <f t="array" ref="AG409">_xlfn.IFS(ISNUMBER(AC409), "", ISNUMBER(SEARCH("Blank", AC409)), "", ISERROR(AC409), "Bad input on tab 3")</f>
        <v/>
      </c>
    </row>
    <row r="410" spans="2:33" ht="15" customHeight="1" x14ac:dyDescent="0.75">
      <c r="B410" s="205" t="str">
        <f>'5 Driver Data'!B410</f>
        <v>0402</v>
      </c>
      <c r="C410" s="193">
        <f>'5 Driver Data'!C410</f>
        <v>0</v>
      </c>
      <c r="D410" s="192">
        <f>'5 Driver Data'!D410</f>
        <v>0</v>
      </c>
      <c r="E410" s="191">
        <f>'5 Driver Data'!E410</f>
        <v>0</v>
      </c>
      <c r="F410" s="191">
        <f>'5 Driver Data'!F410</f>
        <v>0</v>
      </c>
      <c r="G410" s="191">
        <f>'5 Driver Data'!G410</f>
        <v>0</v>
      </c>
      <c r="H410" s="191">
        <f>'5 Driver Data'!H410</f>
        <v>0</v>
      </c>
      <c r="I410" s="191">
        <f>'5 Driver Data'!I410</f>
        <v>0</v>
      </c>
      <c r="J410" s="191">
        <f>'5 Driver Data'!J410</f>
        <v>0</v>
      </c>
      <c r="K410" s="206">
        <f>'5 Driver Data'!K410</f>
        <v>0</v>
      </c>
      <c r="L410" s="1"/>
      <c r="M410" s="216" t="str">
        <f>IF(D410=0,"Blank",'3 Model Input'!E$44*'3 Model Input'!E$45)</f>
        <v>Blank</v>
      </c>
      <c r="N410" s="197" t="str">
        <f t="shared" si="80"/>
        <v>Blank</v>
      </c>
      <c r="O410" s="197" t="str">
        <f>IF(D410=0,"Blank",'3 Model Input'!E$49*(1-'3 Model Input'!E$51))</f>
        <v>Blank</v>
      </c>
      <c r="P410" s="197" t="str">
        <f t="shared" si="81"/>
        <v>Blank</v>
      </c>
      <c r="Q410" s="197" t="str">
        <f>IF(D410=0,"Blank",IF(D410="BEV",E410*(1-'3 Model Input'!E$54), E410))</f>
        <v>Blank</v>
      </c>
      <c r="R410" s="198" t="str">
        <f>IF(D410=0,"Blank",IF(D410="PHEV",F410/G410,F410*(1-'3 Model Input'!E$54)/G410))</f>
        <v>Blank</v>
      </c>
      <c r="S410" s="198" t="str">
        <f>IF(D410=0,"Blank",IF(D410="PHEV",MIN(M410,E410),MIN(M410,(E410*(1-'3 Model Input'!E$54)))))</f>
        <v>Blank</v>
      </c>
      <c r="T410" s="217" t="str">
        <f t="shared" si="82"/>
        <v>Blank</v>
      </c>
      <c r="U410" s="89"/>
      <c r="V410" s="216" t="str">
        <f>IF(D410=0,"Blank",P410*'3 Model Input'!E$50)</f>
        <v>Blank</v>
      </c>
      <c r="W410" s="197" t="str">
        <f t="shared" si="83"/>
        <v>Blank</v>
      </c>
      <c r="X410" s="197" t="str">
        <f t="shared" si="84"/>
        <v>Blank</v>
      </c>
      <c r="Y410" s="197" t="str">
        <f t="shared" si="85"/>
        <v>Blank</v>
      </c>
      <c r="Z410" s="197" t="str">
        <f t="shared" si="86"/>
        <v>Blank</v>
      </c>
      <c r="AA410" s="223" t="str" cm="1">
        <f t="array" ref="AA410">_xlfn.IFS(ISTEXT('3 Model Input'!F$70),"Missing",ISTEXT('3 Model Input'!I$70),"Missing",ISNUMBER('3 Model Input'!K$70),'3 Model Input'!K$70*P410)</f>
        <v>Missing</v>
      </c>
      <c r="AB410" s="89"/>
      <c r="AC410" s="227" t="str" cm="1">
        <f t="array" ref="AC410">IF(D410=0,"Blank",_xlfn.IFS('3 Model Input'!E$61=1,(V410*G410)/T410,'3 Model Input'!E$61=2,(W410*G410)/T410,'3 Model Input'!E$61=3,(X410*G410)/T410,'3 Model Input'!E$61=4,(Y410*G410)/T410,'3 Model Input'!E$61=5,(Z410*G410)/T410, ISTEXT('3 Model Input'!E$61),"Missing",'3 Model Input'!E$61=6,(AA410*G410)/T410))</f>
        <v>Blank</v>
      </c>
      <c r="AD410" s="202" t="str">
        <f t="shared" si="87"/>
        <v>Blank</v>
      </c>
      <c r="AE410" s="202" t="str">
        <f t="shared" si="88"/>
        <v>Blank</v>
      </c>
      <c r="AF410" s="217" t="str">
        <f t="shared" si="89"/>
        <v>Blank</v>
      </c>
      <c r="AG410" s="9" t="str" cm="1">
        <f t="array" ref="AG410">_xlfn.IFS(ISNUMBER(AC410), "", ISNUMBER(SEARCH("Blank", AC410)), "", ISERROR(AC410), "Bad input on tab 3")</f>
        <v/>
      </c>
    </row>
    <row r="411" spans="2:33" ht="15" customHeight="1" x14ac:dyDescent="0.75">
      <c r="B411" s="205" t="str">
        <f>'5 Driver Data'!B411</f>
        <v>0403</v>
      </c>
      <c r="C411" s="193">
        <f>'5 Driver Data'!C411</f>
        <v>0</v>
      </c>
      <c r="D411" s="192">
        <f>'5 Driver Data'!D411</f>
        <v>0</v>
      </c>
      <c r="E411" s="191">
        <f>'5 Driver Data'!E411</f>
        <v>0</v>
      </c>
      <c r="F411" s="191">
        <f>'5 Driver Data'!F411</f>
        <v>0</v>
      </c>
      <c r="G411" s="191">
        <f>'5 Driver Data'!G411</f>
        <v>0</v>
      </c>
      <c r="H411" s="191">
        <f>'5 Driver Data'!H411</f>
        <v>0</v>
      </c>
      <c r="I411" s="191">
        <f>'5 Driver Data'!I411</f>
        <v>0</v>
      </c>
      <c r="J411" s="191">
        <f>'5 Driver Data'!J411</f>
        <v>0</v>
      </c>
      <c r="K411" s="206">
        <f>'5 Driver Data'!K411</f>
        <v>0</v>
      </c>
      <c r="L411" s="1"/>
      <c r="M411" s="216" t="str">
        <f>IF(D411=0,"Blank",'3 Model Input'!E$44*'3 Model Input'!E$45)</f>
        <v>Blank</v>
      </c>
      <c r="N411" s="197" t="str">
        <f t="shared" si="80"/>
        <v>Blank</v>
      </c>
      <c r="O411" s="197" t="str">
        <f>IF(D411=0,"Blank",'3 Model Input'!E$49*(1-'3 Model Input'!E$51))</f>
        <v>Blank</v>
      </c>
      <c r="P411" s="197" t="str">
        <f t="shared" si="81"/>
        <v>Blank</v>
      </c>
      <c r="Q411" s="197" t="str">
        <f>IF(D411=0,"Blank",IF(D411="BEV",E411*(1-'3 Model Input'!E$54), E411))</f>
        <v>Blank</v>
      </c>
      <c r="R411" s="198" t="str">
        <f>IF(D411=0,"Blank",IF(D411="PHEV",F411/G411,F411*(1-'3 Model Input'!E$54)/G411))</f>
        <v>Blank</v>
      </c>
      <c r="S411" s="198" t="str">
        <f>IF(D411=0,"Blank",IF(D411="PHEV",MIN(M411,E411),MIN(M411,(E411*(1-'3 Model Input'!E$54)))))</f>
        <v>Blank</v>
      </c>
      <c r="T411" s="217" t="str">
        <f t="shared" si="82"/>
        <v>Blank</v>
      </c>
      <c r="U411" s="89"/>
      <c r="V411" s="216" t="str">
        <f>IF(D411=0,"Blank",P411*'3 Model Input'!E$50)</f>
        <v>Blank</v>
      </c>
      <c r="W411" s="197" t="str">
        <f t="shared" si="83"/>
        <v>Blank</v>
      </c>
      <c r="X411" s="197" t="str">
        <f t="shared" si="84"/>
        <v>Blank</v>
      </c>
      <c r="Y411" s="197" t="str">
        <f t="shared" si="85"/>
        <v>Blank</v>
      </c>
      <c r="Z411" s="197" t="str">
        <f t="shared" si="86"/>
        <v>Blank</v>
      </c>
      <c r="AA411" s="223" t="str" cm="1">
        <f t="array" ref="AA411">_xlfn.IFS(ISTEXT('3 Model Input'!F$70),"Missing",ISTEXT('3 Model Input'!I$70),"Missing",ISNUMBER('3 Model Input'!K$70),'3 Model Input'!K$70*P411)</f>
        <v>Missing</v>
      </c>
      <c r="AB411" s="89"/>
      <c r="AC411" s="227" t="str" cm="1">
        <f t="array" ref="AC411">IF(D411=0,"Blank",_xlfn.IFS('3 Model Input'!E$61=1,(V411*G411)/T411,'3 Model Input'!E$61=2,(W411*G411)/T411,'3 Model Input'!E$61=3,(X411*G411)/T411,'3 Model Input'!E$61=4,(Y411*G411)/T411,'3 Model Input'!E$61=5,(Z411*G411)/T411, ISTEXT('3 Model Input'!E$61),"Missing",'3 Model Input'!E$61=6,(AA411*G411)/T411))</f>
        <v>Blank</v>
      </c>
      <c r="AD411" s="202" t="str">
        <f t="shared" si="87"/>
        <v>Blank</v>
      </c>
      <c r="AE411" s="202" t="str">
        <f t="shared" si="88"/>
        <v>Blank</v>
      </c>
      <c r="AF411" s="217" t="str">
        <f t="shared" si="89"/>
        <v>Blank</v>
      </c>
      <c r="AG411" s="9" t="str" cm="1">
        <f t="array" ref="AG411">_xlfn.IFS(ISNUMBER(AC411), "", ISNUMBER(SEARCH("Blank", AC411)), "", ISERROR(AC411), "Bad input on tab 3")</f>
        <v/>
      </c>
    </row>
    <row r="412" spans="2:33" ht="15" customHeight="1" x14ac:dyDescent="0.75">
      <c r="B412" s="205" t="str">
        <f>'5 Driver Data'!B412</f>
        <v>0404</v>
      </c>
      <c r="C412" s="193">
        <f>'5 Driver Data'!C412</f>
        <v>0</v>
      </c>
      <c r="D412" s="192">
        <f>'5 Driver Data'!D412</f>
        <v>0</v>
      </c>
      <c r="E412" s="191">
        <f>'5 Driver Data'!E412</f>
        <v>0</v>
      </c>
      <c r="F412" s="191">
        <f>'5 Driver Data'!F412</f>
        <v>0</v>
      </c>
      <c r="G412" s="191">
        <f>'5 Driver Data'!G412</f>
        <v>0</v>
      </c>
      <c r="H412" s="191">
        <f>'5 Driver Data'!H412</f>
        <v>0</v>
      </c>
      <c r="I412" s="191">
        <f>'5 Driver Data'!I412</f>
        <v>0</v>
      </c>
      <c r="J412" s="191">
        <f>'5 Driver Data'!J412</f>
        <v>0</v>
      </c>
      <c r="K412" s="206">
        <f>'5 Driver Data'!K412</f>
        <v>0</v>
      </c>
      <c r="L412" s="1"/>
      <c r="M412" s="216" t="str">
        <f>IF(D412=0,"Blank",'3 Model Input'!E$44*'3 Model Input'!E$45)</f>
        <v>Blank</v>
      </c>
      <c r="N412" s="197" t="str">
        <f t="shared" si="80"/>
        <v>Blank</v>
      </c>
      <c r="O412" s="197" t="str">
        <f>IF(D412=0,"Blank",'3 Model Input'!E$49*(1-'3 Model Input'!E$51))</f>
        <v>Blank</v>
      </c>
      <c r="P412" s="197" t="str">
        <f t="shared" si="81"/>
        <v>Blank</v>
      </c>
      <c r="Q412" s="197" t="str">
        <f>IF(D412=0,"Blank",IF(D412="BEV",E412*(1-'3 Model Input'!E$54), E412))</f>
        <v>Blank</v>
      </c>
      <c r="R412" s="198" t="str">
        <f>IF(D412=0,"Blank",IF(D412="PHEV",F412/G412,F412*(1-'3 Model Input'!E$54)/G412))</f>
        <v>Blank</v>
      </c>
      <c r="S412" s="198" t="str">
        <f>IF(D412=0,"Blank",IF(D412="PHEV",MIN(M412,E412),MIN(M412,(E412*(1-'3 Model Input'!E$54)))))</f>
        <v>Blank</v>
      </c>
      <c r="T412" s="217" t="str">
        <f t="shared" si="82"/>
        <v>Blank</v>
      </c>
      <c r="U412" s="89"/>
      <c r="V412" s="216" t="str">
        <f>IF(D412=0,"Blank",P412*'3 Model Input'!E$50)</f>
        <v>Blank</v>
      </c>
      <c r="W412" s="197" t="str">
        <f t="shared" si="83"/>
        <v>Blank</v>
      </c>
      <c r="X412" s="197" t="str">
        <f t="shared" si="84"/>
        <v>Blank</v>
      </c>
      <c r="Y412" s="197" t="str">
        <f t="shared" si="85"/>
        <v>Blank</v>
      </c>
      <c r="Z412" s="197" t="str">
        <f t="shared" si="86"/>
        <v>Blank</v>
      </c>
      <c r="AA412" s="223" t="str" cm="1">
        <f t="array" ref="AA412">_xlfn.IFS(ISTEXT('3 Model Input'!F$70),"Missing",ISTEXT('3 Model Input'!I$70),"Missing",ISNUMBER('3 Model Input'!K$70),'3 Model Input'!K$70*P412)</f>
        <v>Missing</v>
      </c>
      <c r="AB412" s="89"/>
      <c r="AC412" s="227" t="str" cm="1">
        <f t="array" ref="AC412">IF(D412=0,"Blank",_xlfn.IFS('3 Model Input'!E$61=1,(V412*G412)/T412,'3 Model Input'!E$61=2,(W412*G412)/T412,'3 Model Input'!E$61=3,(X412*G412)/T412,'3 Model Input'!E$61=4,(Y412*G412)/T412,'3 Model Input'!E$61=5,(Z412*G412)/T412, ISTEXT('3 Model Input'!E$61),"Missing",'3 Model Input'!E$61=6,(AA412*G412)/T412))</f>
        <v>Blank</v>
      </c>
      <c r="AD412" s="202" t="str">
        <f t="shared" si="87"/>
        <v>Blank</v>
      </c>
      <c r="AE412" s="202" t="str">
        <f t="shared" si="88"/>
        <v>Blank</v>
      </c>
      <c r="AF412" s="217" t="str">
        <f t="shared" si="89"/>
        <v>Blank</v>
      </c>
      <c r="AG412" s="9" t="str" cm="1">
        <f t="array" ref="AG412">_xlfn.IFS(ISNUMBER(AC412), "", ISNUMBER(SEARCH("Blank", AC412)), "", ISERROR(AC412), "Bad input on tab 3")</f>
        <v/>
      </c>
    </row>
    <row r="413" spans="2:33" ht="15" customHeight="1" x14ac:dyDescent="0.75">
      <c r="B413" s="205" t="str">
        <f>'5 Driver Data'!B413</f>
        <v>0405</v>
      </c>
      <c r="C413" s="193">
        <f>'5 Driver Data'!C413</f>
        <v>0</v>
      </c>
      <c r="D413" s="192">
        <f>'5 Driver Data'!D413</f>
        <v>0</v>
      </c>
      <c r="E413" s="191">
        <f>'5 Driver Data'!E413</f>
        <v>0</v>
      </c>
      <c r="F413" s="191">
        <f>'5 Driver Data'!F413</f>
        <v>0</v>
      </c>
      <c r="G413" s="191">
        <f>'5 Driver Data'!G413</f>
        <v>0</v>
      </c>
      <c r="H413" s="191">
        <f>'5 Driver Data'!H413</f>
        <v>0</v>
      </c>
      <c r="I413" s="191">
        <f>'5 Driver Data'!I413</f>
        <v>0</v>
      </c>
      <c r="J413" s="191">
        <f>'5 Driver Data'!J413</f>
        <v>0</v>
      </c>
      <c r="K413" s="206">
        <f>'5 Driver Data'!K413</f>
        <v>0</v>
      </c>
      <c r="L413" s="1"/>
      <c r="M413" s="216" t="str">
        <f>IF(D413=0,"Blank",'3 Model Input'!E$44*'3 Model Input'!E$45)</f>
        <v>Blank</v>
      </c>
      <c r="N413" s="197" t="str">
        <f t="shared" si="80"/>
        <v>Blank</v>
      </c>
      <c r="O413" s="197" t="str">
        <f>IF(D413=0,"Blank",'3 Model Input'!E$49*(1-'3 Model Input'!E$51))</f>
        <v>Blank</v>
      </c>
      <c r="P413" s="197" t="str">
        <f t="shared" si="81"/>
        <v>Blank</v>
      </c>
      <c r="Q413" s="197" t="str">
        <f>IF(D413=0,"Blank",IF(D413="BEV",E413*(1-'3 Model Input'!E$54), E413))</f>
        <v>Blank</v>
      </c>
      <c r="R413" s="198" t="str">
        <f>IF(D413=0,"Blank",IF(D413="PHEV",F413/G413,F413*(1-'3 Model Input'!E$54)/G413))</f>
        <v>Blank</v>
      </c>
      <c r="S413" s="198" t="str">
        <f>IF(D413=0,"Blank",IF(D413="PHEV",MIN(M413,E413),MIN(M413,(E413*(1-'3 Model Input'!E$54)))))</f>
        <v>Blank</v>
      </c>
      <c r="T413" s="217" t="str">
        <f t="shared" si="82"/>
        <v>Blank</v>
      </c>
      <c r="U413" s="89"/>
      <c r="V413" s="216" t="str">
        <f>IF(D413=0,"Blank",P413*'3 Model Input'!E$50)</f>
        <v>Blank</v>
      </c>
      <c r="W413" s="197" t="str">
        <f t="shared" si="83"/>
        <v>Blank</v>
      </c>
      <c r="X413" s="197" t="str">
        <f t="shared" si="84"/>
        <v>Blank</v>
      </c>
      <c r="Y413" s="197" t="str">
        <f t="shared" si="85"/>
        <v>Blank</v>
      </c>
      <c r="Z413" s="197" t="str">
        <f t="shared" si="86"/>
        <v>Blank</v>
      </c>
      <c r="AA413" s="223" t="str" cm="1">
        <f t="array" ref="AA413">_xlfn.IFS(ISTEXT('3 Model Input'!F$70),"Missing",ISTEXT('3 Model Input'!I$70),"Missing",ISNUMBER('3 Model Input'!K$70),'3 Model Input'!K$70*P413)</f>
        <v>Missing</v>
      </c>
      <c r="AB413" s="89"/>
      <c r="AC413" s="227" t="str" cm="1">
        <f t="array" ref="AC413">IF(D413=0,"Blank",_xlfn.IFS('3 Model Input'!E$61=1,(V413*G413)/T413,'3 Model Input'!E$61=2,(W413*G413)/T413,'3 Model Input'!E$61=3,(X413*G413)/T413,'3 Model Input'!E$61=4,(Y413*G413)/T413,'3 Model Input'!E$61=5,(Z413*G413)/T413, ISTEXT('3 Model Input'!E$61),"Missing",'3 Model Input'!E$61=6,(AA413*G413)/T413))</f>
        <v>Blank</v>
      </c>
      <c r="AD413" s="202" t="str">
        <f t="shared" si="87"/>
        <v>Blank</v>
      </c>
      <c r="AE413" s="202" t="str">
        <f t="shared" si="88"/>
        <v>Blank</v>
      </c>
      <c r="AF413" s="217" t="str">
        <f t="shared" si="89"/>
        <v>Blank</v>
      </c>
      <c r="AG413" s="9" t="str" cm="1">
        <f t="array" ref="AG413">_xlfn.IFS(ISNUMBER(AC413), "", ISNUMBER(SEARCH("Blank", AC413)), "", ISERROR(AC413), "Bad input on tab 3")</f>
        <v/>
      </c>
    </row>
    <row r="414" spans="2:33" ht="15" customHeight="1" x14ac:dyDescent="0.75">
      <c r="B414" s="205" t="str">
        <f>'5 Driver Data'!B414</f>
        <v>0406</v>
      </c>
      <c r="C414" s="193">
        <f>'5 Driver Data'!C414</f>
        <v>0</v>
      </c>
      <c r="D414" s="192">
        <f>'5 Driver Data'!D414</f>
        <v>0</v>
      </c>
      <c r="E414" s="191">
        <f>'5 Driver Data'!E414</f>
        <v>0</v>
      </c>
      <c r="F414" s="191">
        <f>'5 Driver Data'!F414</f>
        <v>0</v>
      </c>
      <c r="G414" s="191">
        <f>'5 Driver Data'!G414</f>
        <v>0</v>
      </c>
      <c r="H414" s="191">
        <f>'5 Driver Data'!H414</f>
        <v>0</v>
      </c>
      <c r="I414" s="191">
        <f>'5 Driver Data'!I414</f>
        <v>0</v>
      </c>
      <c r="J414" s="191">
        <f>'5 Driver Data'!J414</f>
        <v>0</v>
      </c>
      <c r="K414" s="206">
        <f>'5 Driver Data'!K414</f>
        <v>0</v>
      </c>
      <c r="L414" s="1"/>
      <c r="M414" s="216" t="str">
        <f>IF(D414=0,"Blank",'3 Model Input'!E$44*'3 Model Input'!E$45)</f>
        <v>Blank</v>
      </c>
      <c r="N414" s="197" t="str">
        <f t="shared" si="80"/>
        <v>Blank</v>
      </c>
      <c r="O414" s="197" t="str">
        <f>IF(D414=0,"Blank",'3 Model Input'!E$49*(1-'3 Model Input'!E$51))</f>
        <v>Blank</v>
      </c>
      <c r="P414" s="197" t="str">
        <f t="shared" si="81"/>
        <v>Blank</v>
      </c>
      <c r="Q414" s="197" t="str">
        <f>IF(D414=0,"Blank",IF(D414="BEV",E414*(1-'3 Model Input'!E$54), E414))</f>
        <v>Blank</v>
      </c>
      <c r="R414" s="198" t="str">
        <f>IF(D414=0,"Blank",IF(D414="PHEV",F414/G414,F414*(1-'3 Model Input'!E$54)/G414))</f>
        <v>Blank</v>
      </c>
      <c r="S414" s="198" t="str">
        <f>IF(D414=0,"Blank",IF(D414="PHEV",MIN(M414,E414),MIN(M414,(E414*(1-'3 Model Input'!E$54)))))</f>
        <v>Blank</v>
      </c>
      <c r="T414" s="217" t="str">
        <f t="shared" si="82"/>
        <v>Blank</v>
      </c>
      <c r="U414" s="89"/>
      <c r="V414" s="216" t="str">
        <f>IF(D414=0,"Blank",P414*'3 Model Input'!E$50)</f>
        <v>Blank</v>
      </c>
      <c r="W414" s="197" t="str">
        <f t="shared" si="83"/>
        <v>Blank</v>
      </c>
      <c r="X414" s="197" t="str">
        <f t="shared" si="84"/>
        <v>Blank</v>
      </c>
      <c r="Y414" s="197" t="str">
        <f t="shared" si="85"/>
        <v>Blank</v>
      </c>
      <c r="Z414" s="197" t="str">
        <f t="shared" si="86"/>
        <v>Blank</v>
      </c>
      <c r="AA414" s="223" t="str" cm="1">
        <f t="array" ref="AA414">_xlfn.IFS(ISTEXT('3 Model Input'!F$70),"Missing",ISTEXT('3 Model Input'!I$70),"Missing",ISNUMBER('3 Model Input'!K$70),'3 Model Input'!K$70*P414)</f>
        <v>Missing</v>
      </c>
      <c r="AB414" s="89"/>
      <c r="AC414" s="227" t="str" cm="1">
        <f t="array" ref="AC414">IF(D414=0,"Blank",_xlfn.IFS('3 Model Input'!E$61=1,(V414*G414)/T414,'3 Model Input'!E$61=2,(W414*G414)/T414,'3 Model Input'!E$61=3,(X414*G414)/T414,'3 Model Input'!E$61=4,(Y414*G414)/T414,'3 Model Input'!E$61=5,(Z414*G414)/T414, ISTEXT('3 Model Input'!E$61),"Missing",'3 Model Input'!E$61=6,(AA414*G414)/T414))</f>
        <v>Blank</v>
      </c>
      <c r="AD414" s="202" t="str">
        <f t="shared" si="87"/>
        <v>Blank</v>
      </c>
      <c r="AE414" s="202" t="str">
        <f t="shared" si="88"/>
        <v>Blank</v>
      </c>
      <c r="AF414" s="217" t="str">
        <f t="shared" si="89"/>
        <v>Blank</v>
      </c>
      <c r="AG414" s="9" t="str" cm="1">
        <f t="array" ref="AG414">_xlfn.IFS(ISNUMBER(AC414), "", ISNUMBER(SEARCH("Blank", AC414)), "", ISERROR(AC414), "Bad input on tab 3")</f>
        <v/>
      </c>
    </row>
    <row r="415" spans="2:33" ht="15" customHeight="1" x14ac:dyDescent="0.75">
      <c r="B415" s="205" t="str">
        <f>'5 Driver Data'!B415</f>
        <v>0407</v>
      </c>
      <c r="C415" s="193">
        <f>'5 Driver Data'!C415</f>
        <v>0</v>
      </c>
      <c r="D415" s="192">
        <f>'5 Driver Data'!D415</f>
        <v>0</v>
      </c>
      <c r="E415" s="191">
        <f>'5 Driver Data'!E415</f>
        <v>0</v>
      </c>
      <c r="F415" s="191">
        <f>'5 Driver Data'!F415</f>
        <v>0</v>
      </c>
      <c r="G415" s="191">
        <f>'5 Driver Data'!G415</f>
        <v>0</v>
      </c>
      <c r="H415" s="191">
        <f>'5 Driver Data'!H415</f>
        <v>0</v>
      </c>
      <c r="I415" s="191">
        <f>'5 Driver Data'!I415</f>
        <v>0</v>
      </c>
      <c r="J415" s="191">
        <f>'5 Driver Data'!J415</f>
        <v>0</v>
      </c>
      <c r="K415" s="206">
        <f>'5 Driver Data'!K415</f>
        <v>0</v>
      </c>
      <c r="L415" s="1"/>
      <c r="M415" s="216" t="str">
        <f>IF(D415=0,"Blank",'3 Model Input'!E$44*'3 Model Input'!E$45)</f>
        <v>Blank</v>
      </c>
      <c r="N415" s="197" t="str">
        <f t="shared" si="80"/>
        <v>Blank</v>
      </c>
      <c r="O415" s="197" t="str">
        <f>IF(D415=0,"Blank",'3 Model Input'!E$49*(1-'3 Model Input'!E$51))</f>
        <v>Blank</v>
      </c>
      <c r="P415" s="197" t="str">
        <f t="shared" si="81"/>
        <v>Blank</v>
      </c>
      <c r="Q415" s="197" t="str">
        <f>IF(D415=0,"Blank",IF(D415="BEV",E415*(1-'3 Model Input'!E$54), E415))</f>
        <v>Blank</v>
      </c>
      <c r="R415" s="198" t="str">
        <f>IF(D415=0,"Blank",IF(D415="PHEV",F415/G415,F415*(1-'3 Model Input'!E$54)/G415))</f>
        <v>Blank</v>
      </c>
      <c r="S415" s="198" t="str">
        <f>IF(D415=0,"Blank",IF(D415="PHEV",MIN(M415,E415),MIN(M415,(E415*(1-'3 Model Input'!E$54)))))</f>
        <v>Blank</v>
      </c>
      <c r="T415" s="217" t="str">
        <f t="shared" si="82"/>
        <v>Blank</v>
      </c>
      <c r="U415" s="89"/>
      <c r="V415" s="216" t="str">
        <f>IF(D415=0,"Blank",P415*'3 Model Input'!E$50)</f>
        <v>Blank</v>
      </c>
      <c r="W415" s="197" t="str">
        <f t="shared" si="83"/>
        <v>Blank</v>
      </c>
      <c r="X415" s="197" t="str">
        <f t="shared" si="84"/>
        <v>Blank</v>
      </c>
      <c r="Y415" s="197" t="str">
        <f t="shared" si="85"/>
        <v>Blank</v>
      </c>
      <c r="Z415" s="197" t="str">
        <f t="shared" si="86"/>
        <v>Blank</v>
      </c>
      <c r="AA415" s="223" t="str" cm="1">
        <f t="array" ref="AA415">_xlfn.IFS(ISTEXT('3 Model Input'!F$70),"Missing",ISTEXT('3 Model Input'!I$70),"Missing",ISNUMBER('3 Model Input'!K$70),'3 Model Input'!K$70*P415)</f>
        <v>Missing</v>
      </c>
      <c r="AB415" s="89"/>
      <c r="AC415" s="227" t="str" cm="1">
        <f t="array" ref="AC415">IF(D415=0,"Blank",_xlfn.IFS('3 Model Input'!E$61=1,(V415*G415)/T415,'3 Model Input'!E$61=2,(W415*G415)/T415,'3 Model Input'!E$61=3,(X415*G415)/T415,'3 Model Input'!E$61=4,(Y415*G415)/T415,'3 Model Input'!E$61=5,(Z415*G415)/T415, ISTEXT('3 Model Input'!E$61),"Missing",'3 Model Input'!E$61=6,(AA415*G415)/T415))</f>
        <v>Blank</v>
      </c>
      <c r="AD415" s="202" t="str">
        <f t="shared" si="87"/>
        <v>Blank</v>
      </c>
      <c r="AE415" s="202" t="str">
        <f t="shared" si="88"/>
        <v>Blank</v>
      </c>
      <c r="AF415" s="217" t="str">
        <f t="shared" si="89"/>
        <v>Blank</v>
      </c>
      <c r="AG415" s="9" t="str" cm="1">
        <f t="array" ref="AG415">_xlfn.IFS(ISNUMBER(AC415), "", ISNUMBER(SEARCH("Blank", AC415)), "", ISERROR(AC415), "Bad input on tab 3")</f>
        <v/>
      </c>
    </row>
    <row r="416" spans="2:33" ht="15" customHeight="1" x14ac:dyDescent="0.75">
      <c r="B416" s="205" t="str">
        <f>'5 Driver Data'!B416</f>
        <v>0408</v>
      </c>
      <c r="C416" s="193">
        <f>'5 Driver Data'!C416</f>
        <v>0</v>
      </c>
      <c r="D416" s="192">
        <f>'5 Driver Data'!D416</f>
        <v>0</v>
      </c>
      <c r="E416" s="191">
        <f>'5 Driver Data'!E416</f>
        <v>0</v>
      </c>
      <c r="F416" s="191">
        <f>'5 Driver Data'!F416</f>
        <v>0</v>
      </c>
      <c r="G416" s="191">
        <f>'5 Driver Data'!G416</f>
        <v>0</v>
      </c>
      <c r="H416" s="191">
        <f>'5 Driver Data'!H416</f>
        <v>0</v>
      </c>
      <c r="I416" s="191">
        <f>'5 Driver Data'!I416</f>
        <v>0</v>
      </c>
      <c r="J416" s="191">
        <f>'5 Driver Data'!J416</f>
        <v>0</v>
      </c>
      <c r="K416" s="206">
        <f>'5 Driver Data'!K416</f>
        <v>0</v>
      </c>
      <c r="L416" s="1"/>
      <c r="M416" s="216" t="str">
        <f>IF(D416=0,"Blank",'3 Model Input'!E$44*'3 Model Input'!E$45)</f>
        <v>Blank</v>
      </c>
      <c r="N416" s="197" t="str">
        <f t="shared" si="80"/>
        <v>Blank</v>
      </c>
      <c r="O416" s="197" t="str">
        <f>IF(D416=0,"Blank",'3 Model Input'!E$49*(1-'3 Model Input'!E$51))</f>
        <v>Blank</v>
      </c>
      <c r="P416" s="197" t="str">
        <f t="shared" si="81"/>
        <v>Blank</v>
      </c>
      <c r="Q416" s="197" t="str">
        <f>IF(D416=0,"Blank",IF(D416="BEV",E416*(1-'3 Model Input'!E$54), E416))</f>
        <v>Blank</v>
      </c>
      <c r="R416" s="198" t="str">
        <f>IF(D416=0,"Blank",IF(D416="PHEV",F416/G416,F416*(1-'3 Model Input'!E$54)/G416))</f>
        <v>Blank</v>
      </c>
      <c r="S416" s="198" t="str">
        <f>IF(D416=0,"Blank",IF(D416="PHEV",MIN(M416,E416),MIN(M416,(E416*(1-'3 Model Input'!E$54)))))</f>
        <v>Blank</v>
      </c>
      <c r="T416" s="217" t="str">
        <f t="shared" si="82"/>
        <v>Blank</v>
      </c>
      <c r="U416" s="89"/>
      <c r="V416" s="216" t="str">
        <f>IF(D416=0,"Blank",P416*'3 Model Input'!E$50)</f>
        <v>Blank</v>
      </c>
      <c r="W416" s="197" t="str">
        <f t="shared" si="83"/>
        <v>Blank</v>
      </c>
      <c r="X416" s="197" t="str">
        <f t="shared" si="84"/>
        <v>Blank</v>
      </c>
      <c r="Y416" s="197" t="str">
        <f t="shared" si="85"/>
        <v>Blank</v>
      </c>
      <c r="Z416" s="197" t="str">
        <f t="shared" si="86"/>
        <v>Blank</v>
      </c>
      <c r="AA416" s="223" t="str" cm="1">
        <f t="array" ref="AA416">_xlfn.IFS(ISTEXT('3 Model Input'!F$70),"Missing",ISTEXT('3 Model Input'!I$70),"Missing",ISNUMBER('3 Model Input'!K$70),'3 Model Input'!K$70*P416)</f>
        <v>Missing</v>
      </c>
      <c r="AB416" s="89"/>
      <c r="AC416" s="227" t="str" cm="1">
        <f t="array" ref="AC416">IF(D416=0,"Blank",_xlfn.IFS('3 Model Input'!E$61=1,(V416*G416)/T416,'3 Model Input'!E$61=2,(W416*G416)/T416,'3 Model Input'!E$61=3,(X416*G416)/T416,'3 Model Input'!E$61=4,(Y416*G416)/T416,'3 Model Input'!E$61=5,(Z416*G416)/T416, ISTEXT('3 Model Input'!E$61),"Missing",'3 Model Input'!E$61=6,(AA416*G416)/T416))</f>
        <v>Blank</v>
      </c>
      <c r="AD416" s="202" t="str">
        <f t="shared" si="87"/>
        <v>Blank</v>
      </c>
      <c r="AE416" s="202" t="str">
        <f t="shared" si="88"/>
        <v>Blank</v>
      </c>
      <c r="AF416" s="217" t="str">
        <f t="shared" si="89"/>
        <v>Blank</v>
      </c>
      <c r="AG416" s="9" t="str" cm="1">
        <f t="array" ref="AG416">_xlfn.IFS(ISNUMBER(AC416), "", ISNUMBER(SEARCH("Blank", AC416)), "", ISERROR(AC416), "Bad input on tab 3")</f>
        <v/>
      </c>
    </row>
    <row r="417" spans="2:33" ht="15" customHeight="1" x14ac:dyDescent="0.75">
      <c r="B417" s="205" t="str">
        <f>'5 Driver Data'!B417</f>
        <v>0409</v>
      </c>
      <c r="C417" s="193">
        <f>'5 Driver Data'!C417</f>
        <v>0</v>
      </c>
      <c r="D417" s="192">
        <f>'5 Driver Data'!D417</f>
        <v>0</v>
      </c>
      <c r="E417" s="191">
        <f>'5 Driver Data'!E417</f>
        <v>0</v>
      </c>
      <c r="F417" s="191">
        <f>'5 Driver Data'!F417</f>
        <v>0</v>
      </c>
      <c r="G417" s="191">
        <f>'5 Driver Data'!G417</f>
        <v>0</v>
      </c>
      <c r="H417" s="191">
        <f>'5 Driver Data'!H417</f>
        <v>0</v>
      </c>
      <c r="I417" s="191">
        <f>'5 Driver Data'!I417</f>
        <v>0</v>
      </c>
      <c r="J417" s="191">
        <f>'5 Driver Data'!J417</f>
        <v>0</v>
      </c>
      <c r="K417" s="206">
        <f>'5 Driver Data'!K417</f>
        <v>0</v>
      </c>
      <c r="L417" s="1"/>
      <c r="M417" s="216" t="str">
        <f>IF(D417=0,"Blank",'3 Model Input'!E$44*'3 Model Input'!E$45)</f>
        <v>Blank</v>
      </c>
      <c r="N417" s="197" t="str">
        <f t="shared" si="80"/>
        <v>Blank</v>
      </c>
      <c r="O417" s="197" t="str">
        <f>IF(D417=0,"Blank",'3 Model Input'!E$49*(1-'3 Model Input'!E$51))</f>
        <v>Blank</v>
      </c>
      <c r="P417" s="197" t="str">
        <f t="shared" si="81"/>
        <v>Blank</v>
      </c>
      <c r="Q417" s="197" t="str">
        <f>IF(D417=0,"Blank",IF(D417="BEV",E417*(1-'3 Model Input'!E$54), E417))</f>
        <v>Blank</v>
      </c>
      <c r="R417" s="198" t="str">
        <f>IF(D417=0,"Blank",IF(D417="PHEV",F417/G417,F417*(1-'3 Model Input'!E$54)/G417))</f>
        <v>Blank</v>
      </c>
      <c r="S417" s="198" t="str">
        <f>IF(D417=0,"Blank",IF(D417="PHEV",MIN(M417,E417),MIN(M417,(E417*(1-'3 Model Input'!E$54)))))</f>
        <v>Blank</v>
      </c>
      <c r="T417" s="217" t="str">
        <f t="shared" si="82"/>
        <v>Blank</v>
      </c>
      <c r="U417" s="89"/>
      <c r="V417" s="216" t="str">
        <f>IF(D417=0,"Blank",P417*'3 Model Input'!E$50)</f>
        <v>Blank</v>
      </c>
      <c r="W417" s="197" t="str">
        <f t="shared" si="83"/>
        <v>Blank</v>
      </c>
      <c r="X417" s="197" t="str">
        <f t="shared" si="84"/>
        <v>Blank</v>
      </c>
      <c r="Y417" s="197" t="str">
        <f t="shared" si="85"/>
        <v>Blank</v>
      </c>
      <c r="Z417" s="197" t="str">
        <f t="shared" si="86"/>
        <v>Blank</v>
      </c>
      <c r="AA417" s="223" t="str" cm="1">
        <f t="array" ref="AA417">_xlfn.IFS(ISTEXT('3 Model Input'!F$70),"Missing",ISTEXT('3 Model Input'!I$70),"Missing",ISNUMBER('3 Model Input'!K$70),'3 Model Input'!K$70*P417)</f>
        <v>Missing</v>
      </c>
      <c r="AB417" s="89"/>
      <c r="AC417" s="227" t="str" cm="1">
        <f t="array" ref="AC417">IF(D417=0,"Blank",_xlfn.IFS('3 Model Input'!E$61=1,(V417*G417)/T417,'3 Model Input'!E$61=2,(W417*G417)/T417,'3 Model Input'!E$61=3,(X417*G417)/T417,'3 Model Input'!E$61=4,(Y417*G417)/T417,'3 Model Input'!E$61=5,(Z417*G417)/T417, ISTEXT('3 Model Input'!E$61),"Missing",'3 Model Input'!E$61=6,(AA417*G417)/T417))</f>
        <v>Blank</v>
      </c>
      <c r="AD417" s="202" t="str">
        <f t="shared" si="87"/>
        <v>Blank</v>
      </c>
      <c r="AE417" s="202" t="str">
        <f t="shared" si="88"/>
        <v>Blank</v>
      </c>
      <c r="AF417" s="217" t="str">
        <f t="shared" si="89"/>
        <v>Blank</v>
      </c>
      <c r="AG417" s="9" t="str" cm="1">
        <f t="array" ref="AG417">_xlfn.IFS(ISNUMBER(AC417), "", ISNUMBER(SEARCH("Blank", AC417)), "", ISERROR(AC417), "Bad input on tab 3")</f>
        <v/>
      </c>
    </row>
    <row r="418" spans="2:33" ht="15" customHeight="1" x14ac:dyDescent="0.75">
      <c r="B418" s="205" t="str">
        <f>'5 Driver Data'!B418</f>
        <v>0410</v>
      </c>
      <c r="C418" s="193">
        <f>'5 Driver Data'!C418</f>
        <v>0</v>
      </c>
      <c r="D418" s="192">
        <f>'5 Driver Data'!D418</f>
        <v>0</v>
      </c>
      <c r="E418" s="191">
        <f>'5 Driver Data'!E418</f>
        <v>0</v>
      </c>
      <c r="F418" s="191">
        <f>'5 Driver Data'!F418</f>
        <v>0</v>
      </c>
      <c r="G418" s="191">
        <f>'5 Driver Data'!G418</f>
        <v>0</v>
      </c>
      <c r="H418" s="191">
        <f>'5 Driver Data'!H418</f>
        <v>0</v>
      </c>
      <c r="I418" s="191">
        <f>'5 Driver Data'!I418</f>
        <v>0</v>
      </c>
      <c r="J418" s="191">
        <f>'5 Driver Data'!J418</f>
        <v>0</v>
      </c>
      <c r="K418" s="206">
        <f>'5 Driver Data'!K418</f>
        <v>0</v>
      </c>
      <c r="L418" s="1"/>
      <c r="M418" s="216" t="str">
        <f>IF(D418=0,"Blank",'3 Model Input'!E$44*'3 Model Input'!E$45)</f>
        <v>Blank</v>
      </c>
      <c r="N418" s="197" t="str">
        <f t="shared" si="80"/>
        <v>Blank</v>
      </c>
      <c r="O418" s="197" t="str">
        <f>IF(D418=0,"Blank",'3 Model Input'!E$49*(1-'3 Model Input'!E$51))</f>
        <v>Blank</v>
      </c>
      <c r="P418" s="197" t="str">
        <f t="shared" si="81"/>
        <v>Blank</v>
      </c>
      <c r="Q418" s="197" t="str">
        <f>IF(D418=0,"Blank",IF(D418="BEV",E418*(1-'3 Model Input'!E$54), E418))</f>
        <v>Blank</v>
      </c>
      <c r="R418" s="198" t="str">
        <f>IF(D418=0,"Blank",IF(D418="PHEV",F418/G418,F418*(1-'3 Model Input'!E$54)/G418))</f>
        <v>Blank</v>
      </c>
      <c r="S418" s="198" t="str">
        <f>IF(D418=0,"Blank",IF(D418="PHEV",MIN(M418,E418),MIN(M418,(E418*(1-'3 Model Input'!E$54)))))</f>
        <v>Blank</v>
      </c>
      <c r="T418" s="217" t="str">
        <f t="shared" si="82"/>
        <v>Blank</v>
      </c>
      <c r="U418" s="89"/>
      <c r="V418" s="216" t="str">
        <f>IF(D418=0,"Blank",P418*'3 Model Input'!E$50)</f>
        <v>Blank</v>
      </c>
      <c r="W418" s="197" t="str">
        <f t="shared" si="83"/>
        <v>Blank</v>
      </c>
      <c r="X418" s="197" t="str">
        <f t="shared" si="84"/>
        <v>Blank</v>
      </c>
      <c r="Y418" s="197" t="str">
        <f t="shared" si="85"/>
        <v>Blank</v>
      </c>
      <c r="Z418" s="197" t="str">
        <f t="shared" si="86"/>
        <v>Blank</v>
      </c>
      <c r="AA418" s="223" t="str" cm="1">
        <f t="array" ref="AA418">_xlfn.IFS(ISTEXT('3 Model Input'!F$70),"Missing",ISTEXT('3 Model Input'!I$70),"Missing",ISNUMBER('3 Model Input'!K$70),'3 Model Input'!K$70*P418)</f>
        <v>Missing</v>
      </c>
      <c r="AB418" s="89"/>
      <c r="AC418" s="227" t="str" cm="1">
        <f t="array" ref="AC418">IF(D418=0,"Blank",_xlfn.IFS('3 Model Input'!E$61=1,(V418*G418)/T418,'3 Model Input'!E$61=2,(W418*G418)/T418,'3 Model Input'!E$61=3,(X418*G418)/T418,'3 Model Input'!E$61=4,(Y418*G418)/T418,'3 Model Input'!E$61=5,(Z418*G418)/T418, ISTEXT('3 Model Input'!E$61),"Missing",'3 Model Input'!E$61=6,(AA418*G418)/T418))</f>
        <v>Blank</v>
      </c>
      <c r="AD418" s="202" t="str">
        <f t="shared" si="87"/>
        <v>Blank</v>
      </c>
      <c r="AE418" s="202" t="str">
        <f t="shared" si="88"/>
        <v>Blank</v>
      </c>
      <c r="AF418" s="217" t="str">
        <f t="shared" si="89"/>
        <v>Blank</v>
      </c>
      <c r="AG418" s="9" t="str" cm="1">
        <f t="array" ref="AG418">_xlfn.IFS(ISNUMBER(AC418), "", ISNUMBER(SEARCH("Blank", AC418)), "", ISERROR(AC418), "Bad input on tab 3")</f>
        <v/>
      </c>
    </row>
    <row r="419" spans="2:33" ht="15" customHeight="1" x14ac:dyDescent="0.75">
      <c r="B419" s="205" t="str">
        <f>'5 Driver Data'!B419</f>
        <v>0411</v>
      </c>
      <c r="C419" s="193">
        <f>'5 Driver Data'!C419</f>
        <v>0</v>
      </c>
      <c r="D419" s="192">
        <f>'5 Driver Data'!D419</f>
        <v>0</v>
      </c>
      <c r="E419" s="191">
        <f>'5 Driver Data'!E419</f>
        <v>0</v>
      </c>
      <c r="F419" s="191">
        <f>'5 Driver Data'!F419</f>
        <v>0</v>
      </c>
      <c r="G419" s="191">
        <f>'5 Driver Data'!G419</f>
        <v>0</v>
      </c>
      <c r="H419" s="191">
        <f>'5 Driver Data'!H419</f>
        <v>0</v>
      </c>
      <c r="I419" s="191">
        <f>'5 Driver Data'!I419</f>
        <v>0</v>
      </c>
      <c r="J419" s="191">
        <f>'5 Driver Data'!J419</f>
        <v>0</v>
      </c>
      <c r="K419" s="206">
        <f>'5 Driver Data'!K419</f>
        <v>0</v>
      </c>
      <c r="L419" s="1"/>
      <c r="M419" s="216" t="str">
        <f>IF(D419=0,"Blank",'3 Model Input'!E$44*'3 Model Input'!E$45)</f>
        <v>Blank</v>
      </c>
      <c r="N419" s="197" t="str">
        <f t="shared" si="80"/>
        <v>Blank</v>
      </c>
      <c r="O419" s="197" t="str">
        <f>IF(D419=0,"Blank",'3 Model Input'!E$49*(1-'3 Model Input'!E$51))</f>
        <v>Blank</v>
      </c>
      <c r="P419" s="197" t="str">
        <f t="shared" si="81"/>
        <v>Blank</v>
      </c>
      <c r="Q419" s="197" t="str">
        <f>IF(D419=0,"Blank",IF(D419="BEV",E419*(1-'3 Model Input'!E$54), E419))</f>
        <v>Blank</v>
      </c>
      <c r="R419" s="198" t="str">
        <f>IF(D419=0,"Blank",IF(D419="PHEV",F419/G419,F419*(1-'3 Model Input'!E$54)/G419))</f>
        <v>Blank</v>
      </c>
      <c r="S419" s="198" t="str">
        <f>IF(D419=0,"Blank",IF(D419="PHEV",MIN(M419,E419),MIN(M419,(E419*(1-'3 Model Input'!E$54)))))</f>
        <v>Blank</v>
      </c>
      <c r="T419" s="217" t="str">
        <f t="shared" si="82"/>
        <v>Blank</v>
      </c>
      <c r="U419" s="89"/>
      <c r="V419" s="216" t="str">
        <f>IF(D419=0,"Blank",P419*'3 Model Input'!E$50)</f>
        <v>Blank</v>
      </c>
      <c r="W419" s="197" t="str">
        <f t="shared" si="83"/>
        <v>Blank</v>
      </c>
      <c r="X419" s="197" t="str">
        <f t="shared" si="84"/>
        <v>Blank</v>
      </c>
      <c r="Y419" s="197" t="str">
        <f t="shared" si="85"/>
        <v>Blank</v>
      </c>
      <c r="Z419" s="197" t="str">
        <f t="shared" si="86"/>
        <v>Blank</v>
      </c>
      <c r="AA419" s="223" t="str" cm="1">
        <f t="array" ref="AA419">_xlfn.IFS(ISTEXT('3 Model Input'!F$70),"Missing",ISTEXT('3 Model Input'!I$70),"Missing",ISNUMBER('3 Model Input'!K$70),'3 Model Input'!K$70*P419)</f>
        <v>Missing</v>
      </c>
      <c r="AB419" s="89"/>
      <c r="AC419" s="227" t="str" cm="1">
        <f t="array" ref="AC419">IF(D419=0,"Blank",_xlfn.IFS('3 Model Input'!E$61=1,(V419*G419)/T419,'3 Model Input'!E$61=2,(W419*G419)/T419,'3 Model Input'!E$61=3,(X419*G419)/T419,'3 Model Input'!E$61=4,(Y419*G419)/T419,'3 Model Input'!E$61=5,(Z419*G419)/T419, ISTEXT('3 Model Input'!E$61),"Missing",'3 Model Input'!E$61=6,(AA419*G419)/T419))</f>
        <v>Blank</v>
      </c>
      <c r="AD419" s="202" t="str">
        <f t="shared" si="87"/>
        <v>Blank</v>
      </c>
      <c r="AE419" s="202" t="str">
        <f t="shared" si="88"/>
        <v>Blank</v>
      </c>
      <c r="AF419" s="217" t="str">
        <f t="shared" si="89"/>
        <v>Blank</v>
      </c>
      <c r="AG419" s="9" t="str" cm="1">
        <f t="array" ref="AG419">_xlfn.IFS(ISNUMBER(AC419), "", ISNUMBER(SEARCH("Blank", AC419)), "", ISERROR(AC419), "Bad input on tab 3")</f>
        <v/>
      </c>
    </row>
    <row r="420" spans="2:33" ht="15" customHeight="1" x14ac:dyDescent="0.75">
      <c r="B420" s="205" t="str">
        <f>'5 Driver Data'!B420</f>
        <v>0412</v>
      </c>
      <c r="C420" s="193">
        <f>'5 Driver Data'!C420</f>
        <v>0</v>
      </c>
      <c r="D420" s="192">
        <f>'5 Driver Data'!D420</f>
        <v>0</v>
      </c>
      <c r="E420" s="191">
        <f>'5 Driver Data'!E420</f>
        <v>0</v>
      </c>
      <c r="F420" s="191">
        <f>'5 Driver Data'!F420</f>
        <v>0</v>
      </c>
      <c r="G420" s="191">
        <f>'5 Driver Data'!G420</f>
        <v>0</v>
      </c>
      <c r="H420" s="191">
        <f>'5 Driver Data'!H420</f>
        <v>0</v>
      </c>
      <c r="I420" s="191">
        <f>'5 Driver Data'!I420</f>
        <v>0</v>
      </c>
      <c r="J420" s="191">
        <f>'5 Driver Data'!J420</f>
        <v>0</v>
      </c>
      <c r="K420" s="206">
        <f>'5 Driver Data'!K420</f>
        <v>0</v>
      </c>
      <c r="L420" s="1"/>
      <c r="M420" s="216" t="str">
        <f>IF(D420=0,"Blank",'3 Model Input'!E$44*'3 Model Input'!E$45)</f>
        <v>Blank</v>
      </c>
      <c r="N420" s="197" t="str">
        <f t="shared" si="80"/>
        <v>Blank</v>
      </c>
      <c r="O420" s="197" t="str">
        <f>IF(D420=0,"Blank",'3 Model Input'!E$49*(1-'3 Model Input'!E$51))</f>
        <v>Blank</v>
      </c>
      <c r="P420" s="197" t="str">
        <f t="shared" si="81"/>
        <v>Blank</v>
      </c>
      <c r="Q420" s="197" t="str">
        <f>IF(D420=0,"Blank",IF(D420="BEV",E420*(1-'3 Model Input'!E$54), E420))</f>
        <v>Blank</v>
      </c>
      <c r="R420" s="198" t="str">
        <f>IF(D420=0,"Blank",IF(D420="PHEV",F420/G420,F420*(1-'3 Model Input'!E$54)/G420))</f>
        <v>Blank</v>
      </c>
      <c r="S420" s="198" t="str">
        <f>IF(D420=0,"Blank",IF(D420="PHEV",MIN(M420,E420),MIN(M420,(E420*(1-'3 Model Input'!E$54)))))</f>
        <v>Blank</v>
      </c>
      <c r="T420" s="217" t="str">
        <f t="shared" si="82"/>
        <v>Blank</v>
      </c>
      <c r="U420" s="89"/>
      <c r="V420" s="216" t="str">
        <f>IF(D420=0,"Blank",P420*'3 Model Input'!E$50)</f>
        <v>Blank</v>
      </c>
      <c r="W420" s="197" t="str">
        <f t="shared" si="83"/>
        <v>Blank</v>
      </c>
      <c r="X420" s="197" t="str">
        <f t="shared" si="84"/>
        <v>Blank</v>
      </c>
      <c r="Y420" s="197" t="str">
        <f t="shared" si="85"/>
        <v>Blank</v>
      </c>
      <c r="Z420" s="197" t="str">
        <f t="shared" si="86"/>
        <v>Blank</v>
      </c>
      <c r="AA420" s="223" t="str" cm="1">
        <f t="array" ref="AA420">_xlfn.IFS(ISTEXT('3 Model Input'!F$70),"Missing",ISTEXT('3 Model Input'!I$70),"Missing",ISNUMBER('3 Model Input'!K$70),'3 Model Input'!K$70*P420)</f>
        <v>Missing</v>
      </c>
      <c r="AB420" s="89"/>
      <c r="AC420" s="227" t="str" cm="1">
        <f t="array" ref="AC420">IF(D420=0,"Blank",_xlfn.IFS('3 Model Input'!E$61=1,(V420*G420)/T420,'3 Model Input'!E$61=2,(W420*G420)/T420,'3 Model Input'!E$61=3,(X420*G420)/T420,'3 Model Input'!E$61=4,(Y420*G420)/T420,'3 Model Input'!E$61=5,(Z420*G420)/T420, ISTEXT('3 Model Input'!E$61),"Missing",'3 Model Input'!E$61=6,(AA420*G420)/T420))</f>
        <v>Blank</v>
      </c>
      <c r="AD420" s="202" t="str">
        <f t="shared" si="87"/>
        <v>Blank</v>
      </c>
      <c r="AE420" s="202" t="str">
        <f t="shared" si="88"/>
        <v>Blank</v>
      </c>
      <c r="AF420" s="217" t="str">
        <f t="shared" si="89"/>
        <v>Blank</v>
      </c>
      <c r="AG420" s="9" t="str" cm="1">
        <f t="array" ref="AG420">_xlfn.IFS(ISNUMBER(AC420), "", ISNUMBER(SEARCH("Blank", AC420)), "", ISERROR(AC420), "Bad input on tab 3")</f>
        <v/>
      </c>
    </row>
    <row r="421" spans="2:33" ht="15" customHeight="1" x14ac:dyDescent="0.75">
      <c r="B421" s="205" t="str">
        <f>'5 Driver Data'!B421</f>
        <v>0413</v>
      </c>
      <c r="C421" s="193">
        <f>'5 Driver Data'!C421</f>
        <v>0</v>
      </c>
      <c r="D421" s="192">
        <f>'5 Driver Data'!D421</f>
        <v>0</v>
      </c>
      <c r="E421" s="191">
        <f>'5 Driver Data'!E421</f>
        <v>0</v>
      </c>
      <c r="F421" s="191">
        <f>'5 Driver Data'!F421</f>
        <v>0</v>
      </c>
      <c r="G421" s="191">
        <f>'5 Driver Data'!G421</f>
        <v>0</v>
      </c>
      <c r="H421" s="191">
        <f>'5 Driver Data'!H421</f>
        <v>0</v>
      </c>
      <c r="I421" s="191">
        <f>'5 Driver Data'!I421</f>
        <v>0</v>
      </c>
      <c r="J421" s="191">
        <f>'5 Driver Data'!J421</f>
        <v>0</v>
      </c>
      <c r="K421" s="206">
        <f>'5 Driver Data'!K421</f>
        <v>0</v>
      </c>
      <c r="L421" s="1"/>
      <c r="M421" s="216" t="str">
        <f>IF(D421=0,"Blank",'3 Model Input'!E$44*'3 Model Input'!E$45)</f>
        <v>Blank</v>
      </c>
      <c r="N421" s="197" t="str">
        <f t="shared" si="80"/>
        <v>Blank</v>
      </c>
      <c r="O421" s="197" t="str">
        <f>IF(D421=0,"Blank",'3 Model Input'!E$49*(1-'3 Model Input'!E$51))</f>
        <v>Blank</v>
      </c>
      <c r="P421" s="197" t="str">
        <f t="shared" si="81"/>
        <v>Blank</v>
      </c>
      <c r="Q421" s="197" t="str">
        <f>IF(D421=0,"Blank",IF(D421="BEV",E421*(1-'3 Model Input'!E$54), E421))</f>
        <v>Blank</v>
      </c>
      <c r="R421" s="198" t="str">
        <f>IF(D421=0,"Blank",IF(D421="PHEV",F421/G421,F421*(1-'3 Model Input'!E$54)/G421))</f>
        <v>Blank</v>
      </c>
      <c r="S421" s="198" t="str">
        <f>IF(D421=0,"Blank",IF(D421="PHEV",MIN(M421,E421),MIN(M421,(E421*(1-'3 Model Input'!E$54)))))</f>
        <v>Blank</v>
      </c>
      <c r="T421" s="217" t="str">
        <f t="shared" si="82"/>
        <v>Blank</v>
      </c>
      <c r="U421" s="89"/>
      <c r="V421" s="216" t="str">
        <f>IF(D421=0,"Blank",P421*'3 Model Input'!E$50)</f>
        <v>Blank</v>
      </c>
      <c r="W421" s="197" t="str">
        <f t="shared" si="83"/>
        <v>Blank</v>
      </c>
      <c r="X421" s="197" t="str">
        <f t="shared" si="84"/>
        <v>Blank</v>
      </c>
      <c r="Y421" s="197" t="str">
        <f t="shared" si="85"/>
        <v>Blank</v>
      </c>
      <c r="Z421" s="197" t="str">
        <f t="shared" si="86"/>
        <v>Blank</v>
      </c>
      <c r="AA421" s="223" t="str" cm="1">
        <f t="array" ref="AA421">_xlfn.IFS(ISTEXT('3 Model Input'!F$70),"Missing",ISTEXT('3 Model Input'!I$70),"Missing",ISNUMBER('3 Model Input'!K$70),'3 Model Input'!K$70*P421)</f>
        <v>Missing</v>
      </c>
      <c r="AB421" s="89"/>
      <c r="AC421" s="227" t="str" cm="1">
        <f t="array" ref="AC421">IF(D421=0,"Blank",_xlfn.IFS('3 Model Input'!E$61=1,(V421*G421)/T421,'3 Model Input'!E$61=2,(W421*G421)/T421,'3 Model Input'!E$61=3,(X421*G421)/T421,'3 Model Input'!E$61=4,(Y421*G421)/T421,'3 Model Input'!E$61=5,(Z421*G421)/T421, ISTEXT('3 Model Input'!E$61),"Missing",'3 Model Input'!E$61=6,(AA421*G421)/T421))</f>
        <v>Blank</v>
      </c>
      <c r="AD421" s="202" t="str">
        <f t="shared" si="87"/>
        <v>Blank</v>
      </c>
      <c r="AE421" s="202" t="str">
        <f t="shared" si="88"/>
        <v>Blank</v>
      </c>
      <c r="AF421" s="217" t="str">
        <f t="shared" si="89"/>
        <v>Blank</v>
      </c>
      <c r="AG421" s="9" t="str" cm="1">
        <f t="array" ref="AG421">_xlfn.IFS(ISNUMBER(AC421), "", ISNUMBER(SEARCH("Blank", AC421)), "", ISERROR(AC421), "Bad input on tab 3")</f>
        <v/>
      </c>
    </row>
    <row r="422" spans="2:33" ht="15" customHeight="1" x14ac:dyDescent="0.75">
      <c r="B422" s="205" t="str">
        <f>'5 Driver Data'!B422</f>
        <v>0414</v>
      </c>
      <c r="C422" s="193">
        <f>'5 Driver Data'!C422</f>
        <v>0</v>
      </c>
      <c r="D422" s="192">
        <f>'5 Driver Data'!D422</f>
        <v>0</v>
      </c>
      <c r="E422" s="191">
        <f>'5 Driver Data'!E422</f>
        <v>0</v>
      </c>
      <c r="F422" s="191">
        <f>'5 Driver Data'!F422</f>
        <v>0</v>
      </c>
      <c r="G422" s="191">
        <f>'5 Driver Data'!G422</f>
        <v>0</v>
      </c>
      <c r="H422" s="191">
        <f>'5 Driver Data'!H422</f>
        <v>0</v>
      </c>
      <c r="I422" s="191">
        <f>'5 Driver Data'!I422</f>
        <v>0</v>
      </c>
      <c r="J422" s="191">
        <f>'5 Driver Data'!J422</f>
        <v>0</v>
      </c>
      <c r="K422" s="206">
        <f>'5 Driver Data'!K422</f>
        <v>0</v>
      </c>
      <c r="L422" s="1"/>
      <c r="M422" s="216" t="str">
        <f>IF(D422=0,"Blank",'3 Model Input'!E$44*'3 Model Input'!E$45)</f>
        <v>Blank</v>
      </c>
      <c r="N422" s="197" t="str">
        <f t="shared" si="80"/>
        <v>Blank</v>
      </c>
      <c r="O422" s="197" t="str">
        <f>IF(D422=0,"Blank",'3 Model Input'!E$49*(1-'3 Model Input'!E$51))</f>
        <v>Blank</v>
      </c>
      <c r="P422" s="197" t="str">
        <f t="shared" si="81"/>
        <v>Blank</v>
      </c>
      <c r="Q422" s="197" t="str">
        <f>IF(D422=0,"Blank",IF(D422="BEV",E422*(1-'3 Model Input'!E$54), E422))</f>
        <v>Blank</v>
      </c>
      <c r="R422" s="198" t="str">
        <f>IF(D422=0,"Blank",IF(D422="PHEV",F422/G422,F422*(1-'3 Model Input'!E$54)/G422))</f>
        <v>Blank</v>
      </c>
      <c r="S422" s="198" t="str">
        <f>IF(D422=0,"Blank",IF(D422="PHEV",MIN(M422,E422),MIN(M422,(E422*(1-'3 Model Input'!E$54)))))</f>
        <v>Blank</v>
      </c>
      <c r="T422" s="217" t="str">
        <f t="shared" si="82"/>
        <v>Blank</v>
      </c>
      <c r="U422" s="89"/>
      <c r="V422" s="216" t="str">
        <f>IF(D422=0,"Blank",P422*'3 Model Input'!E$50)</f>
        <v>Blank</v>
      </c>
      <c r="W422" s="197" t="str">
        <f t="shared" si="83"/>
        <v>Blank</v>
      </c>
      <c r="X422" s="197" t="str">
        <f t="shared" si="84"/>
        <v>Blank</v>
      </c>
      <c r="Y422" s="197" t="str">
        <f t="shared" si="85"/>
        <v>Blank</v>
      </c>
      <c r="Z422" s="197" t="str">
        <f t="shared" si="86"/>
        <v>Blank</v>
      </c>
      <c r="AA422" s="223" t="str" cm="1">
        <f t="array" ref="AA422">_xlfn.IFS(ISTEXT('3 Model Input'!F$70),"Missing",ISTEXT('3 Model Input'!I$70),"Missing",ISNUMBER('3 Model Input'!K$70),'3 Model Input'!K$70*P422)</f>
        <v>Missing</v>
      </c>
      <c r="AB422" s="89"/>
      <c r="AC422" s="227" t="str" cm="1">
        <f t="array" ref="AC422">IF(D422=0,"Blank",_xlfn.IFS('3 Model Input'!E$61=1,(V422*G422)/T422,'3 Model Input'!E$61=2,(W422*G422)/T422,'3 Model Input'!E$61=3,(X422*G422)/T422,'3 Model Input'!E$61=4,(Y422*G422)/T422,'3 Model Input'!E$61=5,(Z422*G422)/T422, ISTEXT('3 Model Input'!E$61),"Missing",'3 Model Input'!E$61=6,(AA422*G422)/T422))</f>
        <v>Blank</v>
      </c>
      <c r="AD422" s="202" t="str">
        <f t="shared" si="87"/>
        <v>Blank</v>
      </c>
      <c r="AE422" s="202" t="str">
        <f t="shared" si="88"/>
        <v>Blank</v>
      </c>
      <c r="AF422" s="217" t="str">
        <f t="shared" si="89"/>
        <v>Blank</v>
      </c>
      <c r="AG422" s="9" t="str" cm="1">
        <f t="array" ref="AG422">_xlfn.IFS(ISNUMBER(AC422), "", ISNUMBER(SEARCH("Blank", AC422)), "", ISERROR(AC422), "Bad input on tab 3")</f>
        <v/>
      </c>
    </row>
    <row r="423" spans="2:33" ht="15" customHeight="1" x14ac:dyDescent="0.75">
      <c r="B423" s="205" t="str">
        <f>'5 Driver Data'!B423</f>
        <v>0415</v>
      </c>
      <c r="C423" s="193">
        <f>'5 Driver Data'!C423</f>
        <v>0</v>
      </c>
      <c r="D423" s="192">
        <f>'5 Driver Data'!D423</f>
        <v>0</v>
      </c>
      <c r="E423" s="191">
        <f>'5 Driver Data'!E423</f>
        <v>0</v>
      </c>
      <c r="F423" s="191">
        <f>'5 Driver Data'!F423</f>
        <v>0</v>
      </c>
      <c r="G423" s="191">
        <f>'5 Driver Data'!G423</f>
        <v>0</v>
      </c>
      <c r="H423" s="191">
        <f>'5 Driver Data'!H423</f>
        <v>0</v>
      </c>
      <c r="I423" s="191">
        <f>'5 Driver Data'!I423</f>
        <v>0</v>
      </c>
      <c r="J423" s="191">
        <f>'5 Driver Data'!J423</f>
        <v>0</v>
      </c>
      <c r="K423" s="206">
        <f>'5 Driver Data'!K423</f>
        <v>0</v>
      </c>
      <c r="L423" s="1"/>
      <c r="M423" s="216" t="str">
        <f>IF(D423=0,"Blank",'3 Model Input'!E$44*'3 Model Input'!E$45)</f>
        <v>Blank</v>
      </c>
      <c r="N423" s="197" t="str">
        <f t="shared" si="80"/>
        <v>Blank</v>
      </c>
      <c r="O423" s="197" t="str">
        <f>IF(D423=0,"Blank",'3 Model Input'!E$49*(1-'3 Model Input'!E$51))</f>
        <v>Blank</v>
      </c>
      <c r="P423" s="197" t="str">
        <f t="shared" si="81"/>
        <v>Blank</v>
      </c>
      <c r="Q423" s="197" t="str">
        <f>IF(D423=0,"Blank",IF(D423="BEV",E423*(1-'3 Model Input'!E$54), E423))</f>
        <v>Blank</v>
      </c>
      <c r="R423" s="198" t="str">
        <f>IF(D423=0,"Blank",IF(D423="PHEV",F423/G423,F423*(1-'3 Model Input'!E$54)/G423))</f>
        <v>Blank</v>
      </c>
      <c r="S423" s="198" t="str">
        <f>IF(D423=0,"Blank",IF(D423="PHEV",MIN(M423,E423),MIN(M423,(E423*(1-'3 Model Input'!E$54)))))</f>
        <v>Blank</v>
      </c>
      <c r="T423" s="217" t="str">
        <f t="shared" si="82"/>
        <v>Blank</v>
      </c>
      <c r="U423" s="89"/>
      <c r="V423" s="216" t="str">
        <f>IF(D423=0,"Blank",P423*'3 Model Input'!E$50)</f>
        <v>Blank</v>
      </c>
      <c r="W423" s="197" t="str">
        <f t="shared" si="83"/>
        <v>Blank</v>
      </c>
      <c r="X423" s="197" t="str">
        <f t="shared" si="84"/>
        <v>Blank</v>
      </c>
      <c r="Y423" s="197" t="str">
        <f t="shared" si="85"/>
        <v>Blank</v>
      </c>
      <c r="Z423" s="197" t="str">
        <f t="shared" si="86"/>
        <v>Blank</v>
      </c>
      <c r="AA423" s="223" t="str" cm="1">
        <f t="array" ref="AA423">_xlfn.IFS(ISTEXT('3 Model Input'!F$70),"Missing",ISTEXT('3 Model Input'!I$70),"Missing",ISNUMBER('3 Model Input'!K$70),'3 Model Input'!K$70*P423)</f>
        <v>Missing</v>
      </c>
      <c r="AB423" s="89"/>
      <c r="AC423" s="227" t="str" cm="1">
        <f t="array" ref="AC423">IF(D423=0,"Blank",_xlfn.IFS('3 Model Input'!E$61=1,(V423*G423)/T423,'3 Model Input'!E$61=2,(W423*G423)/T423,'3 Model Input'!E$61=3,(X423*G423)/T423,'3 Model Input'!E$61=4,(Y423*G423)/T423,'3 Model Input'!E$61=5,(Z423*G423)/T423, ISTEXT('3 Model Input'!E$61),"Missing",'3 Model Input'!E$61=6,(AA423*G423)/T423))</f>
        <v>Blank</v>
      </c>
      <c r="AD423" s="202" t="str">
        <f t="shared" si="87"/>
        <v>Blank</v>
      </c>
      <c r="AE423" s="202" t="str">
        <f t="shared" si="88"/>
        <v>Blank</v>
      </c>
      <c r="AF423" s="217" t="str">
        <f t="shared" si="89"/>
        <v>Blank</v>
      </c>
      <c r="AG423" s="9" t="str" cm="1">
        <f t="array" ref="AG423">_xlfn.IFS(ISNUMBER(AC423), "", ISNUMBER(SEARCH("Blank", AC423)), "", ISERROR(AC423), "Bad input on tab 3")</f>
        <v/>
      </c>
    </row>
    <row r="424" spans="2:33" ht="15" customHeight="1" x14ac:dyDescent="0.75">
      <c r="B424" s="205" t="str">
        <f>'5 Driver Data'!B424</f>
        <v>0416</v>
      </c>
      <c r="C424" s="193">
        <f>'5 Driver Data'!C424</f>
        <v>0</v>
      </c>
      <c r="D424" s="192">
        <f>'5 Driver Data'!D424</f>
        <v>0</v>
      </c>
      <c r="E424" s="191">
        <f>'5 Driver Data'!E424</f>
        <v>0</v>
      </c>
      <c r="F424" s="191">
        <f>'5 Driver Data'!F424</f>
        <v>0</v>
      </c>
      <c r="G424" s="191">
        <f>'5 Driver Data'!G424</f>
        <v>0</v>
      </c>
      <c r="H424" s="191">
        <f>'5 Driver Data'!H424</f>
        <v>0</v>
      </c>
      <c r="I424" s="191">
        <f>'5 Driver Data'!I424</f>
        <v>0</v>
      </c>
      <c r="J424" s="191">
        <f>'5 Driver Data'!J424</f>
        <v>0</v>
      </c>
      <c r="K424" s="206">
        <f>'5 Driver Data'!K424</f>
        <v>0</v>
      </c>
      <c r="L424" s="1"/>
      <c r="M424" s="216" t="str">
        <f>IF(D424=0,"Blank",'3 Model Input'!E$44*'3 Model Input'!E$45)</f>
        <v>Blank</v>
      </c>
      <c r="N424" s="197" t="str">
        <f t="shared" si="80"/>
        <v>Blank</v>
      </c>
      <c r="O424" s="197" t="str">
        <f>IF(D424=0,"Blank",'3 Model Input'!E$49*(1-'3 Model Input'!E$51))</f>
        <v>Blank</v>
      </c>
      <c r="P424" s="197" t="str">
        <f t="shared" si="81"/>
        <v>Blank</v>
      </c>
      <c r="Q424" s="197" t="str">
        <f>IF(D424=0,"Blank",IF(D424="BEV",E424*(1-'3 Model Input'!E$54), E424))</f>
        <v>Blank</v>
      </c>
      <c r="R424" s="198" t="str">
        <f>IF(D424=0,"Blank",IF(D424="PHEV",F424/G424,F424*(1-'3 Model Input'!E$54)/G424))</f>
        <v>Blank</v>
      </c>
      <c r="S424" s="198" t="str">
        <f>IF(D424=0,"Blank",IF(D424="PHEV",MIN(M424,E424),MIN(M424,(E424*(1-'3 Model Input'!E$54)))))</f>
        <v>Blank</v>
      </c>
      <c r="T424" s="217" t="str">
        <f t="shared" si="82"/>
        <v>Blank</v>
      </c>
      <c r="U424" s="89"/>
      <c r="V424" s="216" t="str">
        <f>IF(D424=0,"Blank",P424*'3 Model Input'!E$50)</f>
        <v>Blank</v>
      </c>
      <c r="W424" s="197" t="str">
        <f t="shared" si="83"/>
        <v>Blank</v>
      </c>
      <c r="X424" s="197" t="str">
        <f t="shared" si="84"/>
        <v>Blank</v>
      </c>
      <c r="Y424" s="197" t="str">
        <f t="shared" si="85"/>
        <v>Blank</v>
      </c>
      <c r="Z424" s="197" t="str">
        <f t="shared" si="86"/>
        <v>Blank</v>
      </c>
      <c r="AA424" s="223" t="str" cm="1">
        <f t="array" ref="AA424">_xlfn.IFS(ISTEXT('3 Model Input'!F$70),"Missing",ISTEXT('3 Model Input'!I$70),"Missing",ISNUMBER('3 Model Input'!K$70),'3 Model Input'!K$70*P424)</f>
        <v>Missing</v>
      </c>
      <c r="AB424" s="89"/>
      <c r="AC424" s="227" t="str" cm="1">
        <f t="array" ref="AC424">IF(D424=0,"Blank",_xlfn.IFS('3 Model Input'!E$61=1,(V424*G424)/T424,'3 Model Input'!E$61=2,(W424*G424)/T424,'3 Model Input'!E$61=3,(X424*G424)/T424,'3 Model Input'!E$61=4,(Y424*G424)/T424,'3 Model Input'!E$61=5,(Z424*G424)/T424, ISTEXT('3 Model Input'!E$61),"Missing",'3 Model Input'!E$61=6,(AA424*G424)/T424))</f>
        <v>Blank</v>
      </c>
      <c r="AD424" s="202" t="str">
        <f t="shared" si="87"/>
        <v>Blank</v>
      </c>
      <c r="AE424" s="202" t="str">
        <f t="shared" si="88"/>
        <v>Blank</v>
      </c>
      <c r="AF424" s="217" t="str">
        <f t="shared" si="89"/>
        <v>Blank</v>
      </c>
      <c r="AG424" s="9" t="str" cm="1">
        <f t="array" ref="AG424">_xlfn.IFS(ISNUMBER(AC424), "", ISNUMBER(SEARCH("Blank", AC424)), "", ISERROR(AC424), "Bad input on tab 3")</f>
        <v/>
      </c>
    </row>
    <row r="425" spans="2:33" ht="15" customHeight="1" x14ac:dyDescent="0.75">
      <c r="B425" s="205" t="str">
        <f>'5 Driver Data'!B425</f>
        <v>0417</v>
      </c>
      <c r="C425" s="193">
        <f>'5 Driver Data'!C425</f>
        <v>0</v>
      </c>
      <c r="D425" s="192">
        <f>'5 Driver Data'!D425</f>
        <v>0</v>
      </c>
      <c r="E425" s="191">
        <f>'5 Driver Data'!E425</f>
        <v>0</v>
      </c>
      <c r="F425" s="191">
        <f>'5 Driver Data'!F425</f>
        <v>0</v>
      </c>
      <c r="G425" s="191">
        <f>'5 Driver Data'!G425</f>
        <v>0</v>
      </c>
      <c r="H425" s="191">
        <f>'5 Driver Data'!H425</f>
        <v>0</v>
      </c>
      <c r="I425" s="191">
        <f>'5 Driver Data'!I425</f>
        <v>0</v>
      </c>
      <c r="J425" s="191">
        <f>'5 Driver Data'!J425</f>
        <v>0</v>
      </c>
      <c r="K425" s="206">
        <f>'5 Driver Data'!K425</f>
        <v>0</v>
      </c>
      <c r="L425" s="1"/>
      <c r="M425" s="216" t="str">
        <f>IF(D425=0,"Blank",'3 Model Input'!E$44*'3 Model Input'!E$45)</f>
        <v>Blank</v>
      </c>
      <c r="N425" s="197" t="str">
        <f t="shared" si="80"/>
        <v>Blank</v>
      </c>
      <c r="O425" s="197" t="str">
        <f>IF(D425=0,"Blank",'3 Model Input'!E$49*(1-'3 Model Input'!E$51))</f>
        <v>Blank</v>
      </c>
      <c r="P425" s="197" t="str">
        <f t="shared" si="81"/>
        <v>Blank</v>
      </c>
      <c r="Q425" s="197" t="str">
        <f>IF(D425=0,"Blank",IF(D425="BEV",E425*(1-'3 Model Input'!E$54), E425))</f>
        <v>Blank</v>
      </c>
      <c r="R425" s="198" t="str">
        <f>IF(D425=0,"Blank",IF(D425="PHEV",F425/G425,F425*(1-'3 Model Input'!E$54)/G425))</f>
        <v>Blank</v>
      </c>
      <c r="S425" s="198" t="str">
        <f>IF(D425=0,"Blank",IF(D425="PHEV",MIN(M425,E425),MIN(M425,(E425*(1-'3 Model Input'!E$54)))))</f>
        <v>Blank</v>
      </c>
      <c r="T425" s="217" t="str">
        <f t="shared" si="82"/>
        <v>Blank</v>
      </c>
      <c r="U425" s="89"/>
      <c r="V425" s="216" t="str">
        <f>IF(D425=0,"Blank",P425*'3 Model Input'!E$50)</f>
        <v>Blank</v>
      </c>
      <c r="W425" s="197" t="str">
        <f t="shared" si="83"/>
        <v>Blank</v>
      </c>
      <c r="X425" s="197" t="str">
        <f t="shared" si="84"/>
        <v>Blank</v>
      </c>
      <c r="Y425" s="197" t="str">
        <f t="shared" si="85"/>
        <v>Blank</v>
      </c>
      <c r="Z425" s="197" t="str">
        <f t="shared" si="86"/>
        <v>Blank</v>
      </c>
      <c r="AA425" s="223" t="str" cm="1">
        <f t="array" ref="AA425">_xlfn.IFS(ISTEXT('3 Model Input'!F$70),"Missing",ISTEXT('3 Model Input'!I$70),"Missing",ISNUMBER('3 Model Input'!K$70),'3 Model Input'!K$70*P425)</f>
        <v>Missing</v>
      </c>
      <c r="AB425" s="89"/>
      <c r="AC425" s="227" t="str" cm="1">
        <f t="array" ref="AC425">IF(D425=0,"Blank",_xlfn.IFS('3 Model Input'!E$61=1,(V425*G425)/T425,'3 Model Input'!E$61=2,(W425*G425)/T425,'3 Model Input'!E$61=3,(X425*G425)/T425,'3 Model Input'!E$61=4,(Y425*G425)/T425,'3 Model Input'!E$61=5,(Z425*G425)/T425, ISTEXT('3 Model Input'!E$61),"Missing",'3 Model Input'!E$61=6,(AA425*G425)/T425))</f>
        <v>Blank</v>
      </c>
      <c r="AD425" s="202" t="str">
        <f t="shared" si="87"/>
        <v>Blank</v>
      </c>
      <c r="AE425" s="202" t="str">
        <f t="shared" si="88"/>
        <v>Blank</v>
      </c>
      <c r="AF425" s="217" t="str">
        <f t="shared" si="89"/>
        <v>Blank</v>
      </c>
      <c r="AG425" s="9" t="str" cm="1">
        <f t="array" ref="AG425">_xlfn.IFS(ISNUMBER(AC425), "", ISNUMBER(SEARCH("Blank", AC425)), "", ISERROR(AC425), "Bad input on tab 3")</f>
        <v/>
      </c>
    </row>
    <row r="426" spans="2:33" ht="15" customHeight="1" x14ac:dyDescent="0.75">
      <c r="B426" s="205" t="str">
        <f>'5 Driver Data'!B426</f>
        <v>0418</v>
      </c>
      <c r="C426" s="193">
        <f>'5 Driver Data'!C426</f>
        <v>0</v>
      </c>
      <c r="D426" s="192">
        <f>'5 Driver Data'!D426</f>
        <v>0</v>
      </c>
      <c r="E426" s="191">
        <f>'5 Driver Data'!E426</f>
        <v>0</v>
      </c>
      <c r="F426" s="191">
        <f>'5 Driver Data'!F426</f>
        <v>0</v>
      </c>
      <c r="G426" s="191">
        <f>'5 Driver Data'!G426</f>
        <v>0</v>
      </c>
      <c r="H426" s="191">
        <f>'5 Driver Data'!H426</f>
        <v>0</v>
      </c>
      <c r="I426" s="191">
        <f>'5 Driver Data'!I426</f>
        <v>0</v>
      </c>
      <c r="J426" s="191">
        <f>'5 Driver Data'!J426</f>
        <v>0</v>
      </c>
      <c r="K426" s="206">
        <f>'5 Driver Data'!K426</f>
        <v>0</v>
      </c>
      <c r="L426" s="1"/>
      <c r="M426" s="216" t="str">
        <f>IF(D426=0,"Blank",'3 Model Input'!E$44*'3 Model Input'!E$45)</f>
        <v>Blank</v>
      </c>
      <c r="N426" s="197" t="str">
        <f t="shared" si="80"/>
        <v>Blank</v>
      </c>
      <c r="O426" s="197" t="str">
        <f>IF(D426=0,"Blank",'3 Model Input'!E$49*(1-'3 Model Input'!E$51))</f>
        <v>Blank</v>
      </c>
      <c r="P426" s="197" t="str">
        <f t="shared" si="81"/>
        <v>Blank</v>
      </c>
      <c r="Q426" s="197" t="str">
        <f>IF(D426=0,"Blank",IF(D426="BEV",E426*(1-'3 Model Input'!E$54), E426))</f>
        <v>Blank</v>
      </c>
      <c r="R426" s="198" t="str">
        <f>IF(D426=0,"Blank",IF(D426="PHEV",F426/G426,F426*(1-'3 Model Input'!E$54)/G426))</f>
        <v>Blank</v>
      </c>
      <c r="S426" s="198" t="str">
        <f>IF(D426=0,"Blank",IF(D426="PHEV",MIN(M426,E426),MIN(M426,(E426*(1-'3 Model Input'!E$54)))))</f>
        <v>Blank</v>
      </c>
      <c r="T426" s="217" t="str">
        <f t="shared" si="82"/>
        <v>Blank</v>
      </c>
      <c r="U426" s="89"/>
      <c r="V426" s="216" t="str">
        <f>IF(D426=0,"Blank",P426*'3 Model Input'!E$50)</f>
        <v>Blank</v>
      </c>
      <c r="W426" s="197" t="str">
        <f t="shared" si="83"/>
        <v>Blank</v>
      </c>
      <c r="X426" s="197" t="str">
        <f t="shared" si="84"/>
        <v>Blank</v>
      </c>
      <c r="Y426" s="197" t="str">
        <f t="shared" si="85"/>
        <v>Blank</v>
      </c>
      <c r="Z426" s="197" t="str">
        <f t="shared" si="86"/>
        <v>Blank</v>
      </c>
      <c r="AA426" s="223" t="str" cm="1">
        <f t="array" ref="AA426">_xlfn.IFS(ISTEXT('3 Model Input'!F$70),"Missing",ISTEXT('3 Model Input'!I$70),"Missing",ISNUMBER('3 Model Input'!K$70),'3 Model Input'!K$70*P426)</f>
        <v>Missing</v>
      </c>
      <c r="AB426" s="89"/>
      <c r="AC426" s="227" t="str" cm="1">
        <f t="array" ref="AC426">IF(D426=0,"Blank",_xlfn.IFS('3 Model Input'!E$61=1,(V426*G426)/T426,'3 Model Input'!E$61=2,(W426*G426)/T426,'3 Model Input'!E$61=3,(X426*G426)/T426,'3 Model Input'!E$61=4,(Y426*G426)/T426,'3 Model Input'!E$61=5,(Z426*G426)/T426, ISTEXT('3 Model Input'!E$61),"Missing",'3 Model Input'!E$61=6,(AA426*G426)/T426))</f>
        <v>Blank</v>
      </c>
      <c r="AD426" s="202" t="str">
        <f t="shared" si="87"/>
        <v>Blank</v>
      </c>
      <c r="AE426" s="202" t="str">
        <f t="shared" si="88"/>
        <v>Blank</v>
      </c>
      <c r="AF426" s="217" t="str">
        <f t="shared" si="89"/>
        <v>Blank</v>
      </c>
      <c r="AG426" s="9" t="str" cm="1">
        <f t="array" ref="AG426">_xlfn.IFS(ISNUMBER(AC426), "", ISNUMBER(SEARCH("Blank", AC426)), "", ISERROR(AC426), "Bad input on tab 3")</f>
        <v/>
      </c>
    </row>
    <row r="427" spans="2:33" ht="15" customHeight="1" x14ac:dyDescent="0.75">
      <c r="B427" s="205" t="str">
        <f>'5 Driver Data'!B427</f>
        <v>0419</v>
      </c>
      <c r="C427" s="193">
        <f>'5 Driver Data'!C427</f>
        <v>0</v>
      </c>
      <c r="D427" s="192">
        <f>'5 Driver Data'!D427</f>
        <v>0</v>
      </c>
      <c r="E427" s="191">
        <f>'5 Driver Data'!E427</f>
        <v>0</v>
      </c>
      <c r="F427" s="191">
        <f>'5 Driver Data'!F427</f>
        <v>0</v>
      </c>
      <c r="G427" s="191">
        <f>'5 Driver Data'!G427</f>
        <v>0</v>
      </c>
      <c r="H427" s="191">
        <f>'5 Driver Data'!H427</f>
        <v>0</v>
      </c>
      <c r="I427" s="191">
        <f>'5 Driver Data'!I427</f>
        <v>0</v>
      </c>
      <c r="J427" s="191">
        <f>'5 Driver Data'!J427</f>
        <v>0</v>
      </c>
      <c r="K427" s="206">
        <f>'5 Driver Data'!K427</f>
        <v>0</v>
      </c>
      <c r="L427" s="1"/>
      <c r="M427" s="216" t="str">
        <f>IF(D427=0,"Blank",'3 Model Input'!E$44*'3 Model Input'!E$45)</f>
        <v>Blank</v>
      </c>
      <c r="N427" s="197" t="str">
        <f t="shared" si="80"/>
        <v>Blank</v>
      </c>
      <c r="O427" s="197" t="str">
        <f>IF(D427=0,"Blank",'3 Model Input'!E$49*(1-'3 Model Input'!E$51))</f>
        <v>Blank</v>
      </c>
      <c r="P427" s="197" t="str">
        <f t="shared" si="81"/>
        <v>Blank</v>
      </c>
      <c r="Q427" s="197" t="str">
        <f>IF(D427=0,"Blank",IF(D427="BEV",E427*(1-'3 Model Input'!E$54), E427))</f>
        <v>Blank</v>
      </c>
      <c r="R427" s="198" t="str">
        <f>IF(D427=0,"Blank",IF(D427="PHEV",F427/G427,F427*(1-'3 Model Input'!E$54)/G427))</f>
        <v>Blank</v>
      </c>
      <c r="S427" s="198" t="str">
        <f>IF(D427=0,"Blank",IF(D427="PHEV",MIN(M427,E427),MIN(M427,(E427*(1-'3 Model Input'!E$54)))))</f>
        <v>Blank</v>
      </c>
      <c r="T427" s="217" t="str">
        <f t="shared" si="82"/>
        <v>Blank</v>
      </c>
      <c r="U427" s="89"/>
      <c r="V427" s="216" t="str">
        <f>IF(D427=0,"Blank",P427*'3 Model Input'!E$50)</f>
        <v>Blank</v>
      </c>
      <c r="W427" s="197" t="str">
        <f t="shared" si="83"/>
        <v>Blank</v>
      </c>
      <c r="X427" s="197" t="str">
        <f t="shared" si="84"/>
        <v>Blank</v>
      </c>
      <c r="Y427" s="197" t="str">
        <f t="shared" si="85"/>
        <v>Blank</v>
      </c>
      <c r="Z427" s="197" t="str">
        <f t="shared" si="86"/>
        <v>Blank</v>
      </c>
      <c r="AA427" s="223" t="str" cm="1">
        <f t="array" ref="AA427">_xlfn.IFS(ISTEXT('3 Model Input'!F$70),"Missing",ISTEXT('3 Model Input'!I$70),"Missing",ISNUMBER('3 Model Input'!K$70),'3 Model Input'!K$70*P427)</f>
        <v>Missing</v>
      </c>
      <c r="AB427" s="89"/>
      <c r="AC427" s="227" t="str" cm="1">
        <f t="array" ref="AC427">IF(D427=0,"Blank",_xlfn.IFS('3 Model Input'!E$61=1,(V427*G427)/T427,'3 Model Input'!E$61=2,(W427*G427)/T427,'3 Model Input'!E$61=3,(X427*G427)/T427,'3 Model Input'!E$61=4,(Y427*G427)/T427,'3 Model Input'!E$61=5,(Z427*G427)/T427, ISTEXT('3 Model Input'!E$61),"Missing",'3 Model Input'!E$61=6,(AA427*G427)/T427))</f>
        <v>Blank</v>
      </c>
      <c r="AD427" s="202" t="str">
        <f t="shared" si="87"/>
        <v>Blank</v>
      </c>
      <c r="AE427" s="202" t="str">
        <f t="shared" si="88"/>
        <v>Blank</v>
      </c>
      <c r="AF427" s="217" t="str">
        <f t="shared" si="89"/>
        <v>Blank</v>
      </c>
      <c r="AG427" s="9" t="str" cm="1">
        <f t="array" ref="AG427">_xlfn.IFS(ISNUMBER(AC427), "", ISNUMBER(SEARCH("Blank", AC427)), "", ISERROR(AC427), "Bad input on tab 3")</f>
        <v/>
      </c>
    </row>
    <row r="428" spans="2:33" ht="15" customHeight="1" x14ac:dyDescent="0.75">
      <c r="B428" s="205" t="str">
        <f>'5 Driver Data'!B428</f>
        <v>0420</v>
      </c>
      <c r="C428" s="193">
        <f>'5 Driver Data'!C428</f>
        <v>0</v>
      </c>
      <c r="D428" s="192">
        <f>'5 Driver Data'!D428</f>
        <v>0</v>
      </c>
      <c r="E428" s="191">
        <f>'5 Driver Data'!E428</f>
        <v>0</v>
      </c>
      <c r="F428" s="191">
        <f>'5 Driver Data'!F428</f>
        <v>0</v>
      </c>
      <c r="G428" s="191">
        <f>'5 Driver Data'!G428</f>
        <v>0</v>
      </c>
      <c r="H428" s="191">
        <f>'5 Driver Data'!H428</f>
        <v>0</v>
      </c>
      <c r="I428" s="191">
        <f>'5 Driver Data'!I428</f>
        <v>0</v>
      </c>
      <c r="J428" s="191">
        <f>'5 Driver Data'!J428</f>
        <v>0</v>
      </c>
      <c r="K428" s="206">
        <f>'5 Driver Data'!K428</f>
        <v>0</v>
      </c>
      <c r="L428" s="1"/>
      <c r="M428" s="216" t="str">
        <f>IF(D428=0,"Blank",'3 Model Input'!E$44*'3 Model Input'!E$45)</f>
        <v>Blank</v>
      </c>
      <c r="N428" s="197" t="str">
        <f t="shared" si="80"/>
        <v>Blank</v>
      </c>
      <c r="O428" s="197" t="str">
        <f>IF(D428=0,"Blank",'3 Model Input'!E$49*(1-'3 Model Input'!E$51))</f>
        <v>Blank</v>
      </c>
      <c r="P428" s="197" t="str">
        <f t="shared" si="81"/>
        <v>Blank</v>
      </c>
      <c r="Q428" s="197" t="str">
        <f>IF(D428=0,"Blank",IF(D428="BEV",E428*(1-'3 Model Input'!E$54), E428))</f>
        <v>Blank</v>
      </c>
      <c r="R428" s="198" t="str">
        <f>IF(D428=0,"Blank",IF(D428="PHEV",F428/G428,F428*(1-'3 Model Input'!E$54)/G428))</f>
        <v>Blank</v>
      </c>
      <c r="S428" s="198" t="str">
        <f>IF(D428=0,"Blank",IF(D428="PHEV",MIN(M428,E428),MIN(M428,(E428*(1-'3 Model Input'!E$54)))))</f>
        <v>Blank</v>
      </c>
      <c r="T428" s="217" t="str">
        <f t="shared" si="82"/>
        <v>Blank</v>
      </c>
      <c r="U428" s="89"/>
      <c r="V428" s="216" t="str">
        <f>IF(D428=0,"Blank",P428*'3 Model Input'!E$50)</f>
        <v>Blank</v>
      </c>
      <c r="W428" s="197" t="str">
        <f t="shared" si="83"/>
        <v>Blank</v>
      </c>
      <c r="X428" s="197" t="str">
        <f t="shared" si="84"/>
        <v>Blank</v>
      </c>
      <c r="Y428" s="197" t="str">
        <f t="shared" si="85"/>
        <v>Blank</v>
      </c>
      <c r="Z428" s="197" t="str">
        <f t="shared" si="86"/>
        <v>Blank</v>
      </c>
      <c r="AA428" s="223" t="str" cm="1">
        <f t="array" ref="AA428">_xlfn.IFS(ISTEXT('3 Model Input'!F$70),"Missing",ISTEXT('3 Model Input'!I$70),"Missing",ISNUMBER('3 Model Input'!K$70),'3 Model Input'!K$70*P428)</f>
        <v>Missing</v>
      </c>
      <c r="AB428" s="89"/>
      <c r="AC428" s="227" t="str" cm="1">
        <f t="array" ref="AC428">IF(D428=0,"Blank",_xlfn.IFS('3 Model Input'!E$61=1,(V428*G428)/T428,'3 Model Input'!E$61=2,(W428*G428)/T428,'3 Model Input'!E$61=3,(X428*G428)/T428,'3 Model Input'!E$61=4,(Y428*G428)/T428,'3 Model Input'!E$61=5,(Z428*G428)/T428, ISTEXT('3 Model Input'!E$61),"Missing",'3 Model Input'!E$61=6,(AA428*G428)/T428))</f>
        <v>Blank</v>
      </c>
      <c r="AD428" s="202" t="str">
        <f t="shared" si="87"/>
        <v>Blank</v>
      </c>
      <c r="AE428" s="202" t="str">
        <f t="shared" si="88"/>
        <v>Blank</v>
      </c>
      <c r="AF428" s="217" t="str">
        <f t="shared" si="89"/>
        <v>Blank</v>
      </c>
      <c r="AG428" s="9" t="str" cm="1">
        <f t="array" ref="AG428">_xlfn.IFS(ISNUMBER(AC428), "", ISNUMBER(SEARCH("Blank", AC428)), "", ISERROR(AC428), "Bad input on tab 3")</f>
        <v/>
      </c>
    </row>
    <row r="429" spans="2:33" ht="15" customHeight="1" x14ac:dyDescent="0.75">
      <c r="B429" s="205" t="str">
        <f>'5 Driver Data'!B429</f>
        <v>0421</v>
      </c>
      <c r="C429" s="193">
        <f>'5 Driver Data'!C429</f>
        <v>0</v>
      </c>
      <c r="D429" s="192">
        <f>'5 Driver Data'!D429</f>
        <v>0</v>
      </c>
      <c r="E429" s="191">
        <f>'5 Driver Data'!E429</f>
        <v>0</v>
      </c>
      <c r="F429" s="191">
        <f>'5 Driver Data'!F429</f>
        <v>0</v>
      </c>
      <c r="G429" s="191">
        <f>'5 Driver Data'!G429</f>
        <v>0</v>
      </c>
      <c r="H429" s="191">
        <f>'5 Driver Data'!H429</f>
        <v>0</v>
      </c>
      <c r="I429" s="191">
        <f>'5 Driver Data'!I429</f>
        <v>0</v>
      </c>
      <c r="J429" s="191">
        <f>'5 Driver Data'!J429</f>
        <v>0</v>
      </c>
      <c r="K429" s="206">
        <f>'5 Driver Data'!K429</f>
        <v>0</v>
      </c>
      <c r="L429" s="1"/>
      <c r="M429" s="216" t="str">
        <f>IF(D429=0,"Blank",'3 Model Input'!E$44*'3 Model Input'!E$45)</f>
        <v>Blank</v>
      </c>
      <c r="N429" s="197" t="str">
        <f t="shared" si="80"/>
        <v>Blank</v>
      </c>
      <c r="O429" s="197" t="str">
        <f>IF(D429=0,"Blank",'3 Model Input'!E$49*(1-'3 Model Input'!E$51))</f>
        <v>Blank</v>
      </c>
      <c r="P429" s="197" t="str">
        <f t="shared" si="81"/>
        <v>Blank</v>
      </c>
      <c r="Q429" s="197" t="str">
        <f>IF(D429=0,"Blank",IF(D429="BEV",E429*(1-'3 Model Input'!E$54), E429))</f>
        <v>Blank</v>
      </c>
      <c r="R429" s="198" t="str">
        <f>IF(D429=0,"Blank",IF(D429="PHEV",F429/G429,F429*(1-'3 Model Input'!E$54)/G429))</f>
        <v>Blank</v>
      </c>
      <c r="S429" s="198" t="str">
        <f>IF(D429=0,"Blank",IF(D429="PHEV",MIN(M429,E429),MIN(M429,(E429*(1-'3 Model Input'!E$54)))))</f>
        <v>Blank</v>
      </c>
      <c r="T429" s="217" t="str">
        <f t="shared" si="82"/>
        <v>Blank</v>
      </c>
      <c r="U429" s="89"/>
      <c r="V429" s="216" t="str">
        <f>IF(D429=0,"Blank",P429*'3 Model Input'!E$50)</f>
        <v>Blank</v>
      </c>
      <c r="W429" s="197" t="str">
        <f t="shared" si="83"/>
        <v>Blank</v>
      </c>
      <c r="X429" s="197" t="str">
        <f t="shared" si="84"/>
        <v>Blank</v>
      </c>
      <c r="Y429" s="197" t="str">
        <f t="shared" si="85"/>
        <v>Blank</v>
      </c>
      <c r="Z429" s="197" t="str">
        <f t="shared" si="86"/>
        <v>Blank</v>
      </c>
      <c r="AA429" s="223" t="str" cm="1">
        <f t="array" ref="AA429">_xlfn.IFS(ISTEXT('3 Model Input'!F$70),"Missing",ISTEXT('3 Model Input'!I$70),"Missing",ISNUMBER('3 Model Input'!K$70),'3 Model Input'!K$70*P429)</f>
        <v>Missing</v>
      </c>
      <c r="AB429" s="89"/>
      <c r="AC429" s="227" t="str" cm="1">
        <f t="array" ref="AC429">IF(D429=0,"Blank",_xlfn.IFS('3 Model Input'!E$61=1,(V429*G429)/T429,'3 Model Input'!E$61=2,(W429*G429)/T429,'3 Model Input'!E$61=3,(X429*G429)/T429,'3 Model Input'!E$61=4,(Y429*G429)/T429,'3 Model Input'!E$61=5,(Z429*G429)/T429, ISTEXT('3 Model Input'!E$61),"Missing",'3 Model Input'!E$61=6,(AA429*G429)/T429))</f>
        <v>Blank</v>
      </c>
      <c r="AD429" s="202" t="str">
        <f t="shared" si="87"/>
        <v>Blank</v>
      </c>
      <c r="AE429" s="202" t="str">
        <f t="shared" si="88"/>
        <v>Blank</v>
      </c>
      <c r="AF429" s="217" t="str">
        <f t="shared" si="89"/>
        <v>Blank</v>
      </c>
      <c r="AG429" s="9" t="str" cm="1">
        <f t="array" ref="AG429">_xlfn.IFS(ISNUMBER(AC429), "", ISNUMBER(SEARCH("Blank", AC429)), "", ISERROR(AC429), "Bad input on tab 3")</f>
        <v/>
      </c>
    </row>
    <row r="430" spans="2:33" ht="15" customHeight="1" x14ac:dyDescent="0.75">
      <c r="B430" s="205" t="str">
        <f>'5 Driver Data'!B430</f>
        <v>0422</v>
      </c>
      <c r="C430" s="193">
        <f>'5 Driver Data'!C430</f>
        <v>0</v>
      </c>
      <c r="D430" s="192">
        <f>'5 Driver Data'!D430</f>
        <v>0</v>
      </c>
      <c r="E430" s="191">
        <f>'5 Driver Data'!E430</f>
        <v>0</v>
      </c>
      <c r="F430" s="191">
        <f>'5 Driver Data'!F430</f>
        <v>0</v>
      </c>
      <c r="G430" s="191">
        <f>'5 Driver Data'!G430</f>
        <v>0</v>
      </c>
      <c r="H430" s="191">
        <f>'5 Driver Data'!H430</f>
        <v>0</v>
      </c>
      <c r="I430" s="191">
        <f>'5 Driver Data'!I430</f>
        <v>0</v>
      </c>
      <c r="J430" s="191">
        <f>'5 Driver Data'!J430</f>
        <v>0</v>
      </c>
      <c r="K430" s="206">
        <f>'5 Driver Data'!K430</f>
        <v>0</v>
      </c>
      <c r="L430" s="1"/>
      <c r="M430" s="216" t="str">
        <f>IF(D430=0,"Blank",'3 Model Input'!E$44*'3 Model Input'!E$45)</f>
        <v>Blank</v>
      </c>
      <c r="N430" s="197" t="str">
        <f t="shared" ref="N430:N493" si="90">IF(D430=0,"Blank",H430*I430*52)</f>
        <v>Blank</v>
      </c>
      <c r="O430" s="197" t="str">
        <f>IF(D430=0,"Blank",'3 Model Input'!E$49*(1-'3 Model Input'!E$51))</f>
        <v>Blank</v>
      </c>
      <c r="P430" s="197" t="str">
        <f t="shared" ref="P430:P493" si="91">IF(D430=0,"Blank",SUM(N430:O430))</f>
        <v>Blank</v>
      </c>
      <c r="Q430" s="197" t="str">
        <f>IF(D430=0,"Blank",IF(D430="BEV",E430*(1-'3 Model Input'!E$54), E430))</f>
        <v>Blank</v>
      </c>
      <c r="R430" s="198" t="str">
        <f>IF(D430=0,"Blank",IF(D430="PHEV",F430/G430,F430*(1-'3 Model Input'!E$54)/G430))</f>
        <v>Blank</v>
      </c>
      <c r="S430" s="198" t="str">
        <f>IF(D430=0,"Blank",IF(D430="PHEV",MIN(M430,E430),MIN(M430,(E430*(1-'3 Model Input'!E$54)))))</f>
        <v>Blank</v>
      </c>
      <c r="T430" s="217" t="str">
        <f t="shared" ref="T430:T493" si="92">IF(D430=0,"Blank",MIN(R430,(S430/E430*F430)))</f>
        <v>Blank</v>
      </c>
      <c r="U430" s="89"/>
      <c r="V430" s="216" t="str">
        <f>IF(D430=0,"Blank",P430*'3 Model Input'!E$50)</f>
        <v>Blank</v>
      </c>
      <c r="W430" s="197" t="str">
        <f t="shared" ref="W430:W493" si="93">IF(D430=0,"Blank",V430*(1-J430))</f>
        <v>Blank</v>
      </c>
      <c r="X430" s="197" t="str">
        <f t="shared" ref="X430:X493" si="94">P430</f>
        <v>Blank</v>
      </c>
      <c r="Y430" s="197" t="str">
        <f t="shared" ref="Y430:Y493" si="95">IF(D430=0,"Blank",P430*(1-J430))</f>
        <v>Blank</v>
      </c>
      <c r="Z430" s="197" t="str">
        <f t="shared" ref="Z430:Z493" si="96">IF(D430=0,"Blank",N430*K430)</f>
        <v>Blank</v>
      </c>
      <c r="AA430" s="223" t="str" cm="1">
        <f t="array" ref="AA430">_xlfn.IFS(ISTEXT('3 Model Input'!F$70),"Missing",ISTEXT('3 Model Input'!I$70),"Missing",ISNUMBER('3 Model Input'!K$70),'3 Model Input'!K$70*P430)</f>
        <v>Missing</v>
      </c>
      <c r="AB430" s="89"/>
      <c r="AC430" s="227" t="str" cm="1">
        <f t="array" ref="AC430">IF(D430=0,"Blank",_xlfn.IFS('3 Model Input'!E$61=1,(V430*G430)/T430,'3 Model Input'!E$61=2,(W430*G430)/T430,'3 Model Input'!E$61=3,(X430*G430)/T430,'3 Model Input'!E$61=4,(Y430*G430)/T430,'3 Model Input'!E$61=5,(Z430*G430)/T430, ISTEXT('3 Model Input'!E$61),"Missing",'3 Model Input'!E$61=6,(AA430*G430)/T430))</f>
        <v>Blank</v>
      </c>
      <c r="AD430" s="202" t="str">
        <f t="shared" ref="AD430:AD493" si="97">IF(D430=0,"Blank",MIN(SUM(AC430/52/H430),1))</f>
        <v>Blank</v>
      </c>
      <c r="AE430" s="202" t="str">
        <f t="shared" ref="AE430:AE493" si="98">IF(D430=0,"Blank",AD430*H430)</f>
        <v>Blank</v>
      </c>
      <c r="AF430" s="217" t="str">
        <f t="shared" ref="AF430:AF493" si="99">IF(D430=0,"Blank",AC430*S430)</f>
        <v>Blank</v>
      </c>
      <c r="AG430" s="9" t="str" cm="1">
        <f t="array" ref="AG430">_xlfn.IFS(ISNUMBER(AC430), "", ISNUMBER(SEARCH("Blank", AC430)), "", ISERROR(AC430), "Bad input on tab 3")</f>
        <v/>
      </c>
    </row>
    <row r="431" spans="2:33" ht="15" customHeight="1" x14ac:dyDescent="0.75">
      <c r="B431" s="205" t="str">
        <f>'5 Driver Data'!B431</f>
        <v>0423</v>
      </c>
      <c r="C431" s="193">
        <f>'5 Driver Data'!C431</f>
        <v>0</v>
      </c>
      <c r="D431" s="192">
        <f>'5 Driver Data'!D431</f>
        <v>0</v>
      </c>
      <c r="E431" s="191">
        <f>'5 Driver Data'!E431</f>
        <v>0</v>
      </c>
      <c r="F431" s="191">
        <f>'5 Driver Data'!F431</f>
        <v>0</v>
      </c>
      <c r="G431" s="191">
        <f>'5 Driver Data'!G431</f>
        <v>0</v>
      </c>
      <c r="H431" s="191">
        <f>'5 Driver Data'!H431</f>
        <v>0</v>
      </c>
      <c r="I431" s="191">
        <f>'5 Driver Data'!I431</f>
        <v>0</v>
      </c>
      <c r="J431" s="191">
        <f>'5 Driver Data'!J431</f>
        <v>0</v>
      </c>
      <c r="K431" s="206">
        <f>'5 Driver Data'!K431</f>
        <v>0</v>
      </c>
      <c r="L431" s="1"/>
      <c r="M431" s="216" t="str">
        <f>IF(D431=0,"Blank",'3 Model Input'!E$44*'3 Model Input'!E$45)</f>
        <v>Blank</v>
      </c>
      <c r="N431" s="197" t="str">
        <f t="shared" si="90"/>
        <v>Blank</v>
      </c>
      <c r="O431" s="197" t="str">
        <f>IF(D431=0,"Blank",'3 Model Input'!E$49*(1-'3 Model Input'!E$51))</f>
        <v>Blank</v>
      </c>
      <c r="P431" s="197" t="str">
        <f t="shared" si="91"/>
        <v>Blank</v>
      </c>
      <c r="Q431" s="197" t="str">
        <f>IF(D431=0,"Blank",IF(D431="BEV",E431*(1-'3 Model Input'!E$54), E431))</f>
        <v>Blank</v>
      </c>
      <c r="R431" s="198" t="str">
        <f>IF(D431=0,"Blank",IF(D431="PHEV",F431/G431,F431*(1-'3 Model Input'!E$54)/G431))</f>
        <v>Blank</v>
      </c>
      <c r="S431" s="198" t="str">
        <f>IF(D431=0,"Blank",IF(D431="PHEV",MIN(M431,E431),MIN(M431,(E431*(1-'3 Model Input'!E$54)))))</f>
        <v>Blank</v>
      </c>
      <c r="T431" s="217" t="str">
        <f t="shared" si="92"/>
        <v>Blank</v>
      </c>
      <c r="U431" s="89"/>
      <c r="V431" s="216" t="str">
        <f>IF(D431=0,"Blank",P431*'3 Model Input'!E$50)</f>
        <v>Blank</v>
      </c>
      <c r="W431" s="197" t="str">
        <f t="shared" si="93"/>
        <v>Blank</v>
      </c>
      <c r="X431" s="197" t="str">
        <f t="shared" si="94"/>
        <v>Blank</v>
      </c>
      <c r="Y431" s="197" t="str">
        <f t="shared" si="95"/>
        <v>Blank</v>
      </c>
      <c r="Z431" s="197" t="str">
        <f t="shared" si="96"/>
        <v>Blank</v>
      </c>
      <c r="AA431" s="223" t="str" cm="1">
        <f t="array" ref="AA431">_xlfn.IFS(ISTEXT('3 Model Input'!F$70),"Missing",ISTEXT('3 Model Input'!I$70),"Missing",ISNUMBER('3 Model Input'!K$70),'3 Model Input'!K$70*P431)</f>
        <v>Missing</v>
      </c>
      <c r="AB431" s="89"/>
      <c r="AC431" s="227" t="str" cm="1">
        <f t="array" ref="AC431">IF(D431=0,"Blank",_xlfn.IFS('3 Model Input'!E$61=1,(V431*G431)/T431,'3 Model Input'!E$61=2,(W431*G431)/T431,'3 Model Input'!E$61=3,(X431*G431)/T431,'3 Model Input'!E$61=4,(Y431*G431)/T431,'3 Model Input'!E$61=5,(Z431*G431)/T431, ISTEXT('3 Model Input'!E$61),"Missing",'3 Model Input'!E$61=6,(AA431*G431)/T431))</f>
        <v>Blank</v>
      </c>
      <c r="AD431" s="202" t="str">
        <f t="shared" si="97"/>
        <v>Blank</v>
      </c>
      <c r="AE431" s="202" t="str">
        <f t="shared" si="98"/>
        <v>Blank</v>
      </c>
      <c r="AF431" s="217" t="str">
        <f t="shared" si="99"/>
        <v>Blank</v>
      </c>
      <c r="AG431" s="9" t="str" cm="1">
        <f t="array" ref="AG431">_xlfn.IFS(ISNUMBER(AC431), "", ISNUMBER(SEARCH("Blank", AC431)), "", ISERROR(AC431), "Bad input on tab 3")</f>
        <v/>
      </c>
    </row>
    <row r="432" spans="2:33" ht="15" customHeight="1" x14ac:dyDescent="0.75">
      <c r="B432" s="205" t="str">
        <f>'5 Driver Data'!B432</f>
        <v>0424</v>
      </c>
      <c r="C432" s="193">
        <f>'5 Driver Data'!C432</f>
        <v>0</v>
      </c>
      <c r="D432" s="192">
        <f>'5 Driver Data'!D432</f>
        <v>0</v>
      </c>
      <c r="E432" s="191">
        <f>'5 Driver Data'!E432</f>
        <v>0</v>
      </c>
      <c r="F432" s="191">
        <f>'5 Driver Data'!F432</f>
        <v>0</v>
      </c>
      <c r="G432" s="191">
        <f>'5 Driver Data'!G432</f>
        <v>0</v>
      </c>
      <c r="H432" s="191">
        <f>'5 Driver Data'!H432</f>
        <v>0</v>
      </c>
      <c r="I432" s="191">
        <f>'5 Driver Data'!I432</f>
        <v>0</v>
      </c>
      <c r="J432" s="191">
        <f>'5 Driver Data'!J432</f>
        <v>0</v>
      </c>
      <c r="K432" s="206">
        <f>'5 Driver Data'!K432</f>
        <v>0</v>
      </c>
      <c r="L432" s="1"/>
      <c r="M432" s="216" t="str">
        <f>IF(D432=0,"Blank",'3 Model Input'!E$44*'3 Model Input'!E$45)</f>
        <v>Blank</v>
      </c>
      <c r="N432" s="197" t="str">
        <f t="shared" si="90"/>
        <v>Blank</v>
      </c>
      <c r="O432" s="197" t="str">
        <f>IF(D432=0,"Blank",'3 Model Input'!E$49*(1-'3 Model Input'!E$51))</f>
        <v>Blank</v>
      </c>
      <c r="P432" s="197" t="str">
        <f t="shared" si="91"/>
        <v>Blank</v>
      </c>
      <c r="Q432" s="197" t="str">
        <f>IF(D432=0,"Blank",IF(D432="BEV",E432*(1-'3 Model Input'!E$54), E432))</f>
        <v>Blank</v>
      </c>
      <c r="R432" s="198" t="str">
        <f>IF(D432=0,"Blank",IF(D432="PHEV",F432/G432,F432*(1-'3 Model Input'!E$54)/G432))</f>
        <v>Blank</v>
      </c>
      <c r="S432" s="198" t="str">
        <f>IF(D432=0,"Blank",IF(D432="PHEV",MIN(M432,E432),MIN(M432,(E432*(1-'3 Model Input'!E$54)))))</f>
        <v>Blank</v>
      </c>
      <c r="T432" s="217" t="str">
        <f t="shared" si="92"/>
        <v>Blank</v>
      </c>
      <c r="U432" s="89"/>
      <c r="V432" s="216" t="str">
        <f>IF(D432=0,"Blank",P432*'3 Model Input'!E$50)</f>
        <v>Blank</v>
      </c>
      <c r="W432" s="197" t="str">
        <f t="shared" si="93"/>
        <v>Blank</v>
      </c>
      <c r="X432" s="197" t="str">
        <f t="shared" si="94"/>
        <v>Blank</v>
      </c>
      <c r="Y432" s="197" t="str">
        <f t="shared" si="95"/>
        <v>Blank</v>
      </c>
      <c r="Z432" s="197" t="str">
        <f t="shared" si="96"/>
        <v>Blank</v>
      </c>
      <c r="AA432" s="223" t="str" cm="1">
        <f t="array" ref="AA432">_xlfn.IFS(ISTEXT('3 Model Input'!F$70),"Missing",ISTEXT('3 Model Input'!I$70),"Missing",ISNUMBER('3 Model Input'!K$70),'3 Model Input'!K$70*P432)</f>
        <v>Missing</v>
      </c>
      <c r="AB432" s="89"/>
      <c r="AC432" s="227" t="str" cm="1">
        <f t="array" ref="AC432">IF(D432=0,"Blank",_xlfn.IFS('3 Model Input'!E$61=1,(V432*G432)/T432,'3 Model Input'!E$61=2,(W432*G432)/T432,'3 Model Input'!E$61=3,(X432*G432)/T432,'3 Model Input'!E$61=4,(Y432*G432)/T432,'3 Model Input'!E$61=5,(Z432*G432)/T432, ISTEXT('3 Model Input'!E$61),"Missing",'3 Model Input'!E$61=6,(AA432*G432)/T432))</f>
        <v>Blank</v>
      </c>
      <c r="AD432" s="202" t="str">
        <f t="shared" si="97"/>
        <v>Blank</v>
      </c>
      <c r="AE432" s="202" t="str">
        <f t="shared" si="98"/>
        <v>Blank</v>
      </c>
      <c r="AF432" s="217" t="str">
        <f t="shared" si="99"/>
        <v>Blank</v>
      </c>
      <c r="AG432" s="9" t="str" cm="1">
        <f t="array" ref="AG432">_xlfn.IFS(ISNUMBER(AC432), "", ISNUMBER(SEARCH("Blank", AC432)), "", ISERROR(AC432), "Bad input on tab 3")</f>
        <v/>
      </c>
    </row>
    <row r="433" spans="2:33" ht="15" customHeight="1" x14ac:dyDescent="0.75">
      <c r="B433" s="205" t="str">
        <f>'5 Driver Data'!B433</f>
        <v>0425</v>
      </c>
      <c r="C433" s="193">
        <f>'5 Driver Data'!C433</f>
        <v>0</v>
      </c>
      <c r="D433" s="192">
        <f>'5 Driver Data'!D433</f>
        <v>0</v>
      </c>
      <c r="E433" s="191">
        <f>'5 Driver Data'!E433</f>
        <v>0</v>
      </c>
      <c r="F433" s="191">
        <f>'5 Driver Data'!F433</f>
        <v>0</v>
      </c>
      <c r="G433" s="191">
        <f>'5 Driver Data'!G433</f>
        <v>0</v>
      </c>
      <c r="H433" s="191">
        <f>'5 Driver Data'!H433</f>
        <v>0</v>
      </c>
      <c r="I433" s="191">
        <f>'5 Driver Data'!I433</f>
        <v>0</v>
      </c>
      <c r="J433" s="191">
        <f>'5 Driver Data'!J433</f>
        <v>0</v>
      </c>
      <c r="K433" s="206">
        <f>'5 Driver Data'!K433</f>
        <v>0</v>
      </c>
      <c r="L433" s="1"/>
      <c r="M433" s="216" t="str">
        <f>IF(D433=0,"Blank",'3 Model Input'!E$44*'3 Model Input'!E$45)</f>
        <v>Blank</v>
      </c>
      <c r="N433" s="197" t="str">
        <f t="shared" si="90"/>
        <v>Blank</v>
      </c>
      <c r="O433" s="197" t="str">
        <f>IF(D433=0,"Blank",'3 Model Input'!E$49*(1-'3 Model Input'!E$51))</f>
        <v>Blank</v>
      </c>
      <c r="P433" s="197" t="str">
        <f t="shared" si="91"/>
        <v>Blank</v>
      </c>
      <c r="Q433" s="197" t="str">
        <f>IF(D433=0,"Blank",IF(D433="BEV",E433*(1-'3 Model Input'!E$54), E433))</f>
        <v>Blank</v>
      </c>
      <c r="R433" s="198" t="str">
        <f>IF(D433=0,"Blank",IF(D433="PHEV",F433/G433,F433*(1-'3 Model Input'!E$54)/G433))</f>
        <v>Blank</v>
      </c>
      <c r="S433" s="198" t="str">
        <f>IF(D433=0,"Blank",IF(D433="PHEV",MIN(M433,E433),MIN(M433,(E433*(1-'3 Model Input'!E$54)))))</f>
        <v>Blank</v>
      </c>
      <c r="T433" s="217" t="str">
        <f t="shared" si="92"/>
        <v>Blank</v>
      </c>
      <c r="U433" s="89"/>
      <c r="V433" s="216" t="str">
        <f>IF(D433=0,"Blank",P433*'3 Model Input'!E$50)</f>
        <v>Blank</v>
      </c>
      <c r="W433" s="197" t="str">
        <f t="shared" si="93"/>
        <v>Blank</v>
      </c>
      <c r="X433" s="197" t="str">
        <f t="shared" si="94"/>
        <v>Blank</v>
      </c>
      <c r="Y433" s="197" t="str">
        <f t="shared" si="95"/>
        <v>Blank</v>
      </c>
      <c r="Z433" s="197" t="str">
        <f t="shared" si="96"/>
        <v>Blank</v>
      </c>
      <c r="AA433" s="223" t="str" cm="1">
        <f t="array" ref="AA433">_xlfn.IFS(ISTEXT('3 Model Input'!F$70),"Missing",ISTEXT('3 Model Input'!I$70),"Missing",ISNUMBER('3 Model Input'!K$70),'3 Model Input'!K$70*P433)</f>
        <v>Missing</v>
      </c>
      <c r="AB433" s="89"/>
      <c r="AC433" s="227" t="str" cm="1">
        <f t="array" ref="AC433">IF(D433=0,"Blank",_xlfn.IFS('3 Model Input'!E$61=1,(V433*G433)/T433,'3 Model Input'!E$61=2,(W433*G433)/T433,'3 Model Input'!E$61=3,(X433*G433)/T433,'3 Model Input'!E$61=4,(Y433*G433)/T433,'3 Model Input'!E$61=5,(Z433*G433)/T433, ISTEXT('3 Model Input'!E$61),"Missing",'3 Model Input'!E$61=6,(AA433*G433)/T433))</f>
        <v>Blank</v>
      </c>
      <c r="AD433" s="202" t="str">
        <f t="shared" si="97"/>
        <v>Blank</v>
      </c>
      <c r="AE433" s="202" t="str">
        <f t="shared" si="98"/>
        <v>Blank</v>
      </c>
      <c r="AF433" s="217" t="str">
        <f t="shared" si="99"/>
        <v>Blank</v>
      </c>
      <c r="AG433" s="9" t="str" cm="1">
        <f t="array" ref="AG433">_xlfn.IFS(ISNUMBER(AC433), "", ISNUMBER(SEARCH("Blank", AC433)), "", ISERROR(AC433), "Bad input on tab 3")</f>
        <v/>
      </c>
    </row>
    <row r="434" spans="2:33" ht="15" customHeight="1" x14ac:dyDescent="0.75">
      <c r="B434" s="205" t="str">
        <f>'5 Driver Data'!B434</f>
        <v>0426</v>
      </c>
      <c r="C434" s="193">
        <f>'5 Driver Data'!C434</f>
        <v>0</v>
      </c>
      <c r="D434" s="192">
        <f>'5 Driver Data'!D434</f>
        <v>0</v>
      </c>
      <c r="E434" s="191">
        <f>'5 Driver Data'!E434</f>
        <v>0</v>
      </c>
      <c r="F434" s="191">
        <f>'5 Driver Data'!F434</f>
        <v>0</v>
      </c>
      <c r="G434" s="191">
        <f>'5 Driver Data'!G434</f>
        <v>0</v>
      </c>
      <c r="H434" s="191">
        <f>'5 Driver Data'!H434</f>
        <v>0</v>
      </c>
      <c r="I434" s="191">
        <f>'5 Driver Data'!I434</f>
        <v>0</v>
      </c>
      <c r="J434" s="191">
        <f>'5 Driver Data'!J434</f>
        <v>0</v>
      </c>
      <c r="K434" s="206">
        <f>'5 Driver Data'!K434</f>
        <v>0</v>
      </c>
      <c r="L434" s="1"/>
      <c r="M434" s="216" t="str">
        <f>IF(D434=0,"Blank",'3 Model Input'!E$44*'3 Model Input'!E$45)</f>
        <v>Blank</v>
      </c>
      <c r="N434" s="197" t="str">
        <f t="shared" si="90"/>
        <v>Blank</v>
      </c>
      <c r="O434" s="197" t="str">
        <f>IF(D434=0,"Blank",'3 Model Input'!E$49*(1-'3 Model Input'!E$51))</f>
        <v>Blank</v>
      </c>
      <c r="P434" s="197" t="str">
        <f t="shared" si="91"/>
        <v>Blank</v>
      </c>
      <c r="Q434" s="197" t="str">
        <f>IF(D434=0,"Blank",IF(D434="BEV",E434*(1-'3 Model Input'!E$54), E434))</f>
        <v>Blank</v>
      </c>
      <c r="R434" s="198" t="str">
        <f>IF(D434=0,"Blank",IF(D434="PHEV",F434/G434,F434*(1-'3 Model Input'!E$54)/G434))</f>
        <v>Blank</v>
      </c>
      <c r="S434" s="198" t="str">
        <f>IF(D434=0,"Blank",IF(D434="PHEV",MIN(M434,E434),MIN(M434,(E434*(1-'3 Model Input'!E$54)))))</f>
        <v>Blank</v>
      </c>
      <c r="T434" s="217" t="str">
        <f t="shared" si="92"/>
        <v>Blank</v>
      </c>
      <c r="U434" s="89"/>
      <c r="V434" s="216" t="str">
        <f>IF(D434=0,"Blank",P434*'3 Model Input'!E$50)</f>
        <v>Blank</v>
      </c>
      <c r="W434" s="197" t="str">
        <f t="shared" si="93"/>
        <v>Blank</v>
      </c>
      <c r="X434" s="197" t="str">
        <f t="shared" si="94"/>
        <v>Blank</v>
      </c>
      <c r="Y434" s="197" t="str">
        <f t="shared" si="95"/>
        <v>Blank</v>
      </c>
      <c r="Z434" s="197" t="str">
        <f t="shared" si="96"/>
        <v>Blank</v>
      </c>
      <c r="AA434" s="223" t="str" cm="1">
        <f t="array" ref="AA434">_xlfn.IFS(ISTEXT('3 Model Input'!F$70),"Missing",ISTEXT('3 Model Input'!I$70),"Missing",ISNUMBER('3 Model Input'!K$70),'3 Model Input'!K$70*P434)</f>
        <v>Missing</v>
      </c>
      <c r="AB434" s="89"/>
      <c r="AC434" s="227" t="str" cm="1">
        <f t="array" ref="AC434">IF(D434=0,"Blank",_xlfn.IFS('3 Model Input'!E$61=1,(V434*G434)/T434,'3 Model Input'!E$61=2,(W434*G434)/T434,'3 Model Input'!E$61=3,(X434*G434)/T434,'3 Model Input'!E$61=4,(Y434*G434)/T434,'3 Model Input'!E$61=5,(Z434*G434)/T434, ISTEXT('3 Model Input'!E$61),"Missing",'3 Model Input'!E$61=6,(AA434*G434)/T434))</f>
        <v>Blank</v>
      </c>
      <c r="AD434" s="202" t="str">
        <f t="shared" si="97"/>
        <v>Blank</v>
      </c>
      <c r="AE434" s="202" t="str">
        <f t="shared" si="98"/>
        <v>Blank</v>
      </c>
      <c r="AF434" s="217" t="str">
        <f t="shared" si="99"/>
        <v>Blank</v>
      </c>
      <c r="AG434" s="9" t="str" cm="1">
        <f t="array" ref="AG434">_xlfn.IFS(ISNUMBER(AC434), "", ISNUMBER(SEARCH("Blank", AC434)), "", ISERROR(AC434), "Bad input on tab 3")</f>
        <v/>
      </c>
    </row>
    <row r="435" spans="2:33" ht="15" customHeight="1" x14ac:dyDescent="0.75">
      <c r="B435" s="205" t="str">
        <f>'5 Driver Data'!B435</f>
        <v>0427</v>
      </c>
      <c r="C435" s="193">
        <f>'5 Driver Data'!C435</f>
        <v>0</v>
      </c>
      <c r="D435" s="192">
        <f>'5 Driver Data'!D435</f>
        <v>0</v>
      </c>
      <c r="E435" s="191">
        <f>'5 Driver Data'!E435</f>
        <v>0</v>
      </c>
      <c r="F435" s="191">
        <f>'5 Driver Data'!F435</f>
        <v>0</v>
      </c>
      <c r="G435" s="191">
        <f>'5 Driver Data'!G435</f>
        <v>0</v>
      </c>
      <c r="H435" s="191">
        <f>'5 Driver Data'!H435</f>
        <v>0</v>
      </c>
      <c r="I435" s="191">
        <f>'5 Driver Data'!I435</f>
        <v>0</v>
      </c>
      <c r="J435" s="191">
        <f>'5 Driver Data'!J435</f>
        <v>0</v>
      </c>
      <c r="K435" s="206">
        <f>'5 Driver Data'!K435</f>
        <v>0</v>
      </c>
      <c r="L435" s="1"/>
      <c r="M435" s="216" t="str">
        <f>IF(D435=0,"Blank",'3 Model Input'!E$44*'3 Model Input'!E$45)</f>
        <v>Blank</v>
      </c>
      <c r="N435" s="197" t="str">
        <f t="shared" si="90"/>
        <v>Blank</v>
      </c>
      <c r="O435" s="197" t="str">
        <f>IF(D435=0,"Blank",'3 Model Input'!E$49*(1-'3 Model Input'!E$51))</f>
        <v>Blank</v>
      </c>
      <c r="P435" s="197" t="str">
        <f t="shared" si="91"/>
        <v>Blank</v>
      </c>
      <c r="Q435" s="197" t="str">
        <f>IF(D435=0,"Blank",IF(D435="BEV",E435*(1-'3 Model Input'!E$54), E435))</f>
        <v>Blank</v>
      </c>
      <c r="R435" s="198" t="str">
        <f>IF(D435=0,"Blank",IF(D435="PHEV",F435/G435,F435*(1-'3 Model Input'!E$54)/G435))</f>
        <v>Blank</v>
      </c>
      <c r="S435" s="198" t="str">
        <f>IF(D435=0,"Blank",IF(D435="PHEV",MIN(M435,E435),MIN(M435,(E435*(1-'3 Model Input'!E$54)))))</f>
        <v>Blank</v>
      </c>
      <c r="T435" s="217" t="str">
        <f t="shared" si="92"/>
        <v>Blank</v>
      </c>
      <c r="U435" s="89"/>
      <c r="V435" s="216" t="str">
        <f>IF(D435=0,"Blank",P435*'3 Model Input'!E$50)</f>
        <v>Blank</v>
      </c>
      <c r="W435" s="197" t="str">
        <f t="shared" si="93"/>
        <v>Blank</v>
      </c>
      <c r="X435" s="197" t="str">
        <f t="shared" si="94"/>
        <v>Blank</v>
      </c>
      <c r="Y435" s="197" t="str">
        <f t="shared" si="95"/>
        <v>Blank</v>
      </c>
      <c r="Z435" s="197" t="str">
        <f t="shared" si="96"/>
        <v>Blank</v>
      </c>
      <c r="AA435" s="223" t="str" cm="1">
        <f t="array" ref="AA435">_xlfn.IFS(ISTEXT('3 Model Input'!F$70),"Missing",ISTEXT('3 Model Input'!I$70),"Missing",ISNUMBER('3 Model Input'!K$70),'3 Model Input'!K$70*P435)</f>
        <v>Missing</v>
      </c>
      <c r="AB435" s="89"/>
      <c r="AC435" s="227" t="str" cm="1">
        <f t="array" ref="AC435">IF(D435=0,"Blank",_xlfn.IFS('3 Model Input'!E$61=1,(V435*G435)/T435,'3 Model Input'!E$61=2,(W435*G435)/T435,'3 Model Input'!E$61=3,(X435*G435)/T435,'3 Model Input'!E$61=4,(Y435*G435)/T435,'3 Model Input'!E$61=5,(Z435*G435)/T435, ISTEXT('3 Model Input'!E$61),"Missing",'3 Model Input'!E$61=6,(AA435*G435)/T435))</f>
        <v>Blank</v>
      </c>
      <c r="AD435" s="202" t="str">
        <f t="shared" si="97"/>
        <v>Blank</v>
      </c>
      <c r="AE435" s="202" t="str">
        <f t="shared" si="98"/>
        <v>Blank</v>
      </c>
      <c r="AF435" s="217" t="str">
        <f t="shared" si="99"/>
        <v>Blank</v>
      </c>
      <c r="AG435" s="9" t="str" cm="1">
        <f t="array" ref="AG435">_xlfn.IFS(ISNUMBER(AC435), "", ISNUMBER(SEARCH("Blank", AC435)), "", ISERROR(AC435), "Bad input on tab 3")</f>
        <v/>
      </c>
    </row>
    <row r="436" spans="2:33" ht="15" customHeight="1" x14ac:dyDescent="0.75">
      <c r="B436" s="205" t="str">
        <f>'5 Driver Data'!B436</f>
        <v>0428</v>
      </c>
      <c r="C436" s="193">
        <f>'5 Driver Data'!C436</f>
        <v>0</v>
      </c>
      <c r="D436" s="192">
        <f>'5 Driver Data'!D436</f>
        <v>0</v>
      </c>
      <c r="E436" s="191">
        <f>'5 Driver Data'!E436</f>
        <v>0</v>
      </c>
      <c r="F436" s="191">
        <f>'5 Driver Data'!F436</f>
        <v>0</v>
      </c>
      <c r="G436" s="191">
        <f>'5 Driver Data'!G436</f>
        <v>0</v>
      </c>
      <c r="H436" s="191">
        <f>'5 Driver Data'!H436</f>
        <v>0</v>
      </c>
      <c r="I436" s="191">
        <f>'5 Driver Data'!I436</f>
        <v>0</v>
      </c>
      <c r="J436" s="191">
        <f>'5 Driver Data'!J436</f>
        <v>0</v>
      </c>
      <c r="K436" s="206">
        <f>'5 Driver Data'!K436</f>
        <v>0</v>
      </c>
      <c r="L436" s="1"/>
      <c r="M436" s="216" t="str">
        <f>IF(D436=0,"Blank",'3 Model Input'!E$44*'3 Model Input'!E$45)</f>
        <v>Blank</v>
      </c>
      <c r="N436" s="197" t="str">
        <f t="shared" si="90"/>
        <v>Blank</v>
      </c>
      <c r="O436" s="197" t="str">
        <f>IF(D436=0,"Blank",'3 Model Input'!E$49*(1-'3 Model Input'!E$51))</f>
        <v>Blank</v>
      </c>
      <c r="P436" s="197" t="str">
        <f t="shared" si="91"/>
        <v>Blank</v>
      </c>
      <c r="Q436" s="197" t="str">
        <f>IF(D436=0,"Blank",IF(D436="BEV",E436*(1-'3 Model Input'!E$54), E436))</f>
        <v>Blank</v>
      </c>
      <c r="R436" s="198" t="str">
        <f>IF(D436=0,"Blank",IF(D436="PHEV",F436/G436,F436*(1-'3 Model Input'!E$54)/G436))</f>
        <v>Blank</v>
      </c>
      <c r="S436" s="198" t="str">
        <f>IF(D436=0,"Blank",IF(D436="PHEV",MIN(M436,E436),MIN(M436,(E436*(1-'3 Model Input'!E$54)))))</f>
        <v>Blank</v>
      </c>
      <c r="T436" s="217" t="str">
        <f t="shared" si="92"/>
        <v>Blank</v>
      </c>
      <c r="U436" s="89"/>
      <c r="V436" s="216" t="str">
        <f>IF(D436=0,"Blank",P436*'3 Model Input'!E$50)</f>
        <v>Blank</v>
      </c>
      <c r="W436" s="197" t="str">
        <f t="shared" si="93"/>
        <v>Blank</v>
      </c>
      <c r="X436" s="197" t="str">
        <f t="shared" si="94"/>
        <v>Blank</v>
      </c>
      <c r="Y436" s="197" t="str">
        <f t="shared" si="95"/>
        <v>Blank</v>
      </c>
      <c r="Z436" s="197" t="str">
        <f t="shared" si="96"/>
        <v>Blank</v>
      </c>
      <c r="AA436" s="223" t="str" cm="1">
        <f t="array" ref="AA436">_xlfn.IFS(ISTEXT('3 Model Input'!F$70),"Missing",ISTEXT('3 Model Input'!I$70),"Missing",ISNUMBER('3 Model Input'!K$70),'3 Model Input'!K$70*P436)</f>
        <v>Missing</v>
      </c>
      <c r="AB436" s="89"/>
      <c r="AC436" s="227" t="str" cm="1">
        <f t="array" ref="AC436">IF(D436=0,"Blank",_xlfn.IFS('3 Model Input'!E$61=1,(V436*G436)/T436,'3 Model Input'!E$61=2,(W436*G436)/T436,'3 Model Input'!E$61=3,(X436*G436)/T436,'3 Model Input'!E$61=4,(Y436*G436)/T436,'3 Model Input'!E$61=5,(Z436*G436)/T436, ISTEXT('3 Model Input'!E$61),"Missing",'3 Model Input'!E$61=6,(AA436*G436)/T436))</f>
        <v>Blank</v>
      </c>
      <c r="AD436" s="202" t="str">
        <f t="shared" si="97"/>
        <v>Blank</v>
      </c>
      <c r="AE436" s="202" t="str">
        <f t="shared" si="98"/>
        <v>Blank</v>
      </c>
      <c r="AF436" s="217" t="str">
        <f t="shared" si="99"/>
        <v>Blank</v>
      </c>
      <c r="AG436" s="9" t="str" cm="1">
        <f t="array" ref="AG436">_xlfn.IFS(ISNUMBER(AC436), "", ISNUMBER(SEARCH("Blank", AC436)), "", ISERROR(AC436), "Bad input on tab 3")</f>
        <v/>
      </c>
    </row>
    <row r="437" spans="2:33" ht="15" customHeight="1" x14ac:dyDescent="0.75">
      <c r="B437" s="205" t="str">
        <f>'5 Driver Data'!B437</f>
        <v>0429</v>
      </c>
      <c r="C437" s="193">
        <f>'5 Driver Data'!C437</f>
        <v>0</v>
      </c>
      <c r="D437" s="192">
        <f>'5 Driver Data'!D437</f>
        <v>0</v>
      </c>
      <c r="E437" s="191">
        <f>'5 Driver Data'!E437</f>
        <v>0</v>
      </c>
      <c r="F437" s="191">
        <f>'5 Driver Data'!F437</f>
        <v>0</v>
      </c>
      <c r="G437" s="191">
        <f>'5 Driver Data'!G437</f>
        <v>0</v>
      </c>
      <c r="H437" s="191">
        <f>'5 Driver Data'!H437</f>
        <v>0</v>
      </c>
      <c r="I437" s="191">
        <f>'5 Driver Data'!I437</f>
        <v>0</v>
      </c>
      <c r="J437" s="191">
        <f>'5 Driver Data'!J437</f>
        <v>0</v>
      </c>
      <c r="K437" s="206">
        <f>'5 Driver Data'!K437</f>
        <v>0</v>
      </c>
      <c r="L437" s="1"/>
      <c r="M437" s="216" t="str">
        <f>IF(D437=0,"Blank",'3 Model Input'!E$44*'3 Model Input'!E$45)</f>
        <v>Blank</v>
      </c>
      <c r="N437" s="197" t="str">
        <f t="shared" si="90"/>
        <v>Blank</v>
      </c>
      <c r="O437" s="197" t="str">
        <f>IF(D437=0,"Blank",'3 Model Input'!E$49*(1-'3 Model Input'!E$51))</f>
        <v>Blank</v>
      </c>
      <c r="P437" s="197" t="str">
        <f t="shared" si="91"/>
        <v>Blank</v>
      </c>
      <c r="Q437" s="197" t="str">
        <f>IF(D437=0,"Blank",IF(D437="BEV",E437*(1-'3 Model Input'!E$54), E437))</f>
        <v>Blank</v>
      </c>
      <c r="R437" s="198" t="str">
        <f>IF(D437=0,"Blank",IF(D437="PHEV",F437/G437,F437*(1-'3 Model Input'!E$54)/G437))</f>
        <v>Blank</v>
      </c>
      <c r="S437" s="198" t="str">
        <f>IF(D437=0,"Blank",IF(D437="PHEV",MIN(M437,E437),MIN(M437,(E437*(1-'3 Model Input'!E$54)))))</f>
        <v>Blank</v>
      </c>
      <c r="T437" s="217" t="str">
        <f t="shared" si="92"/>
        <v>Blank</v>
      </c>
      <c r="U437" s="89"/>
      <c r="V437" s="216" t="str">
        <f>IF(D437=0,"Blank",P437*'3 Model Input'!E$50)</f>
        <v>Blank</v>
      </c>
      <c r="W437" s="197" t="str">
        <f t="shared" si="93"/>
        <v>Blank</v>
      </c>
      <c r="X437" s="197" t="str">
        <f t="shared" si="94"/>
        <v>Blank</v>
      </c>
      <c r="Y437" s="197" t="str">
        <f t="shared" si="95"/>
        <v>Blank</v>
      </c>
      <c r="Z437" s="197" t="str">
        <f t="shared" si="96"/>
        <v>Blank</v>
      </c>
      <c r="AA437" s="223" t="str" cm="1">
        <f t="array" ref="AA437">_xlfn.IFS(ISTEXT('3 Model Input'!F$70),"Missing",ISTEXT('3 Model Input'!I$70),"Missing",ISNUMBER('3 Model Input'!K$70),'3 Model Input'!K$70*P437)</f>
        <v>Missing</v>
      </c>
      <c r="AB437" s="89"/>
      <c r="AC437" s="227" t="str" cm="1">
        <f t="array" ref="AC437">IF(D437=0,"Blank",_xlfn.IFS('3 Model Input'!E$61=1,(V437*G437)/T437,'3 Model Input'!E$61=2,(W437*G437)/T437,'3 Model Input'!E$61=3,(X437*G437)/T437,'3 Model Input'!E$61=4,(Y437*G437)/T437,'3 Model Input'!E$61=5,(Z437*G437)/T437, ISTEXT('3 Model Input'!E$61),"Missing",'3 Model Input'!E$61=6,(AA437*G437)/T437))</f>
        <v>Blank</v>
      </c>
      <c r="AD437" s="202" t="str">
        <f t="shared" si="97"/>
        <v>Blank</v>
      </c>
      <c r="AE437" s="202" t="str">
        <f t="shared" si="98"/>
        <v>Blank</v>
      </c>
      <c r="AF437" s="217" t="str">
        <f t="shared" si="99"/>
        <v>Blank</v>
      </c>
      <c r="AG437" s="9" t="str" cm="1">
        <f t="array" ref="AG437">_xlfn.IFS(ISNUMBER(AC437), "", ISNUMBER(SEARCH("Blank", AC437)), "", ISERROR(AC437), "Bad input on tab 3")</f>
        <v/>
      </c>
    </row>
    <row r="438" spans="2:33" ht="15" customHeight="1" x14ac:dyDescent="0.75">
      <c r="B438" s="205" t="str">
        <f>'5 Driver Data'!B438</f>
        <v>0430</v>
      </c>
      <c r="C438" s="193">
        <f>'5 Driver Data'!C438</f>
        <v>0</v>
      </c>
      <c r="D438" s="192">
        <f>'5 Driver Data'!D438</f>
        <v>0</v>
      </c>
      <c r="E438" s="191">
        <f>'5 Driver Data'!E438</f>
        <v>0</v>
      </c>
      <c r="F438" s="191">
        <f>'5 Driver Data'!F438</f>
        <v>0</v>
      </c>
      <c r="G438" s="191">
        <f>'5 Driver Data'!G438</f>
        <v>0</v>
      </c>
      <c r="H438" s="191">
        <f>'5 Driver Data'!H438</f>
        <v>0</v>
      </c>
      <c r="I438" s="191">
        <f>'5 Driver Data'!I438</f>
        <v>0</v>
      </c>
      <c r="J438" s="191">
        <f>'5 Driver Data'!J438</f>
        <v>0</v>
      </c>
      <c r="K438" s="206">
        <f>'5 Driver Data'!K438</f>
        <v>0</v>
      </c>
      <c r="L438" s="1"/>
      <c r="M438" s="216" t="str">
        <f>IF(D438=0,"Blank",'3 Model Input'!E$44*'3 Model Input'!E$45)</f>
        <v>Blank</v>
      </c>
      <c r="N438" s="197" t="str">
        <f t="shared" si="90"/>
        <v>Blank</v>
      </c>
      <c r="O438" s="197" t="str">
        <f>IF(D438=0,"Blank",'3 Model Input'!E$49*(1-'3 Model Input'!E$51))</f>
        <v>Blank</v>
      </c>
      <c r="P438" s="197" t="str">
        <f t="shared" si="91"/>
        <v>Blank</v>
      </c>
      <c r="Q438" s="197" t="str">
        <f>IF(D438=0,"Blank",IF(D438="BEV",E438*(1-'3 Model Input'!E$54), E438))</f>
        <v>Blank</v>
      </c>
      <c r="R438" s="198" t="str">
        <f>IF(D438=0,"Blank",IF(D438="PHEV",F438/G438,F438*(1-'3 Model Input'!E$54)/G438))</f>
        <v>Blank</v>
      </c>
      <c r="S438" s="198" t="str">
        <f>IF(D438=0,"Blank",IF(D438="PHEV",MIN(M438,E438),MIN(M438,(E438*(1-'3 Model Input'!E$54)))))</f>
        <v>Blank</v>
      </c>
      <c r="T438" s="217" t="str">
        <f t="shared" si="92"/>
        <v>Blank</v>
      </c>
      <c r="U438" s="89"/>
      <c r="V438" s="216" t="str">
        <f>IF(D438=0,"Blank",P438*'3 Model Input'!E$50)</f>
        <v>Blank</v>
      </c>
      <c r="W438" s="197" t="str">
        <f t="shared" si="93"/>
        <v>Blank</v>
      </c>
      <c r="X438" s="197" t="str">
        <f t="shared" si="94"/>
        <v>Blank</v>
      </c>
      <c r="Y438" s="197" t="str">
        <f t="shared" si="95"/>
        <v>Blank</v>
      </c>
      <c r="Z438" s="197" t="str">
        <f t="shared" si="96"/>
        <v>Blank</v>
      </c>
      <c r="AA438" s="223" t="str" cm="1">
        <f t="array" ref="AA438">_xlfn.IFS(ISTEXT('3 Model Input'!F$70),"Missing",ISTEXT('3 Model Input'!I$70),"Missing",ISNUMBER('3 Model Input'!K$70),'3 Model Input'!K$70*P438)</f>
        <v>Missing</v>
      </c>
      <c r="AB438" s="89"/>
      <c r="AC438" s="227" t="str" cm="1">
        <f t="array" ref="AC438">IF(D438=0,"Blank",_xlfn.IFS('3 Model Input'!E$61=1,(V438*G438)/T438,'3 Model Input'!E$61=2,(W438*G438)/T438,'3 Model Input'!E$61=3,(X438*G438)/T438,'3 Model Input'!E$61=4,(Y438*G438)/T438,'3 Model Input'!E$61=5,(Z438*G438)/T438, ISTEXT('3 Model Input'!E$61),"Missing",'3 Model Input'!E$61=6,(AA438*G438)/T438))</f>
        <v>Blank</v>
      </c>
      <c r="AD438" s="202" t="str">
        <f t="shared" si="97"/>
        <v>Blank</v>
      </c>
      <c r="AE438" s="202" t="str">
        <f t="shared" si="98"/>
        <v>Blank</v>
      </c>
      <c r="AF438" s="217" t="str">
        <f t="shared" si="99"/>
        <v>Blank</v>
      </c>
      <c r="AG438" s="9" t="str" cm="1">
        <f t="array" ref="AG438">_xlfn.IFS(ISNUMBER(AC438), "", ISNUMBER(SEARCH("Blank", AC438)), "", ISERROR(AC438), "Bad input on tab 3")</f>
        <v/>
      </c>
    </row>
    <row r="439" spans="2:33" ht="15" customHeight="1" x14ac:dyDescent="0.75">
      <c r="B439" s="205" t="str">
        <f>'5 Driver Data'!B439</f>
        <v>0431</v>
      </c>
      <c r="C439" s="193">
        <f>'5 Driver Data'!C439</f>
        <v>0</v>
      </c>
      <c r="D439" s="192">
        <f>'5 Driver Data'!D439</f>
        <v>0</v>
      </c>
      <c r="E439" s="191">
        <f>'5 Driver Data'!E439</f>
        <v>0</v>
      </c>
      <c r="F439" s="191">
        <f>'5 Driver Data'!F439</f>
        <v>0</v>
      </c>
      <c r="G439" s="191">
        <f>'5 Driver Data'!G439</f>
        <v>0</v>
      </c>
      <c r="H439" s="191">
        <f>'5 Driver Data'!H439</f>
        <v>0</v>
      </c>
      <c r="I439" s="191">
        <f>'5 Driver Data'!I439</f>
        <v>0</v>
      </c>
      <c r="J439" s="191">
        <f>'5 Driver Data'!J439</f>
        <v>0</v>
      </c>
      <c r="K439" s="206">
        <f>'5 Driver Data'!K439</f>
        <v>0</v>
      </c>
      <c r="L439" s="1"/>
      <c r="M439" s="216" t="str">
        <f>IF(D439=0,"Blank",'3 Model Input'!E$44*'3 Model Input'!E$45)</f>
        <v>Blank</v>
      </c>
      <c r="N439" s="197" t="str">
        <f t="shared" si="90"/>
        <v>Blank</v>
      </c>
      <c r="O439" s="197" t="str">
        <f>IF(D439=0,"Blank",'3 Model Input'!E$49*(1-'3 Model Input'!E$51))</f>
        <v>Blank</v>
      </c>
      <c r="P439" s="197" t="str">
        <f t="shared" si="91"/>
        <v>Blank</v>
      </c>
      <c r="Q439" s="197" t="str">
        <f>IF(D439=0,"Blank",IF(D439="BEV",E439*(1-'3 Model Input'!E$54), E439))</f>
        <v>Blank</v>
      </c>
      <c r="R439" s="198" t="str">
        <f>IF(D439=0,"Blank",IF(D439="PHEV",F439/G439,F439*(1-'3 Model Input'!E$54)/G439))</f>
        <v>Blank</v>
      </c>
      <c r="S439" s="198" t="str">
        <f>IF(D439=0,"Blank",IF(D439="PHEV",MIN(M439,E439),MIN(M439,(E439*(1-'3 Model Input'!E$54)))))</f>
        <v>Blank</v>
      </c>
      <c r="T439" s="217" t="str">
        <f t="shared" si="92"/>
        <v>Blank</v>
      </c>
      <c r="U439" s="89"/>
      <c r="V439" s="216" t="str">
        <f>IF(D439=0,"Blank",P439*'3 Model Input'!E$50)</f>
        <v>Blank</v>
      </c>
      <c r="W439" s="197" t="str">
        <f t="shared" si="93"/>
        <v>Blank</v>
      </c>
      <c r="X439" s="197" t="str">
        <f t="shared" si="94"/>
        <v>Blank</v>
      </c>
      <c r="Y439" s="197" t="str">
        <f t="shared" si="95"/>
        <v>Blank</v>
      </c>
      <c r="Z439" s="197" t="str">
        <f t="shared" si="96"/>
        <v>Blank</v>
      </c>
      <c r="AA439" s="223" t="str" cm="1">
        <f t="array" ref="AA439">_xlfn.IFS(ISTEXT('3 Model Input'!F$70),"Missing",ISTEXT('3 Model Input'!I$70),"Missing",ISNUMBER('3 Model Input'!K$70),'3 Model Input'!K$70*P439)</f>
        <v>Missing</v>
      </c>
      <c r="AB439" s="89"/>
      <c r="AC439" s="227" t="str" cm="1">
        <f t="array" ref="AC439">IF(D439=0,"Blank",_xlfn.IFS('3 Model Input'!E$61=1,(V439*G439)/T439,'3 Model Input'!E$61=2,(W439*G439)/T439,'3 Model Input'!E$61=3,(X439*G439)/T439,'3 Model Input'!E$61=4,(Y439*G439)/T439,'3 Model Input'!E$61=5,(Z439*G439)/T439, ISTEXT('3 Model Input'!E$61),"Missing",'3 Model Input'!E$61=6,(AA439*G439)/T439))</f>
        <v>Blank</v>
      </c>
      <c r="AD439" s="202" t="str">
        <f t="shared" si="97"/>
        <v>Blank</v>
      </c>
      <c r="AE439" s="202" t="str">
        <f t="shared" si="98"/>
        <v>Blank</v>
      </c>
      <c r="AF439" s="217" t="str">
        <f t="shared" si="99"/>
        <v>Blank</v>
      </c>
      <c r="AG439" s="9" t="str" cm="1">
        <f t="array" ref="AG439">_xlfn.IFS(ISNUMBER(AC439), "", ISNUMBER(SEARCH("Blank", AC439)), "", ISERROR(AC439), "Bad input on tab 3")</f>
        <v/>
      </c>
    </row>
    <row r="440" spans="2:33" ht="15" customHeight="1" x14ac:dyDescent="0.75">
      <c r="B440" s="205" t="str">
        <f>'5 Driver Data'!B440</f>
        <v>0432</v>
      </c>
      <c r="C440" s="193">
        <f>'5 Driver Data'!C440</f>
        <v>0</v>
      </c>
      <c r="D440" s="192">
        <f>'5 Driver Data'!D440</f>
        <v>0</v>
      </c>
      <c r="E440" s="191">
        <f>'5 Driver Data'!E440</f>
        <v>0</v>
      </c>
      <c r="F440" s="191">
        <f>'5 Driver Data'!F440</f>
        <v>0</v>
      </c>
      <c r="G440" s="191">
        <f>'5 Driver Data'!G440</f>
        <v>0</v>
      </c>
      <c r="H440" s="191">
        <f>'5 Driver Data'!H440</f>
        <v>0</v>
      </c>
      <c r="I440" s="191">
        <f>'5 Driver Data'!I440</f>
        <v>0</v>
      </c>
      <c r="J440" s="191">
        <f>'5 Driver Data'!J440</f>
        <v>0</v>
      </c>
      <c r="K440" s="206">
        <f>'5 Driver Data'!K440</f>
        <v>0</v>
      </c>
      <c r="L440" s="1"/>
      <c r="M440" s="216" t="str">
        <f>IF(D440=0,"Blank",'3 Model Input'!E$44*'3 Model Input'!E$45)</f>
        <v>Blank</v>
      </c>
      <c r="N440" s="197" t="str">
        <f t="shared" si="90"/>
        <v>Blank</v>
      </c>
      <c r="O440" s="197" t="str">
        <f>IF(D440=0,"Blank",'3 Model Input'!E$49*(1-'3 Model Input'!E$51))</f>
        <v>Blank</v>
      </c>
      <c r="P440" s="197" t="str">
        <f t="shared" si="91"/>
        <v>Blank</v>
      </c>
      <c r="Q440" s="197" t="str">
        <f>IF(D440=0,"Blank",IF(D440="BEV",E440*(1-'3 Model Input'!E$54), E440))</f>
        <v>Blank</v>
      </c>
      <c r="R440" s="198" t="str">
        <f>IF(D440=0,"Blank",IF(D440="PHEV",F440/G440,F440*(1-'3 Model Input'!E$54)/G440))</f>
        <v>Blank</v>
      </c>
      <c r="S440" s="198" t="str">
        <f>IF(D440=0,"Blank",IF(D440="PHEV",MIN(M440,E440),MIN(M440,(E440*(1-'3 Model Input'!E$54)))))</f>
        <v>Blank</v>
      </c>
      <c r="T440" s="217" t="str">
        <f t="shared" si="92"/>
        <v>Blank</v>
      </c>
      <c r="U440" s="89"/>
      <c r="V440" s="216" t="str">
        <f>IF(D440=0,"Blank",P440*'3 Model Input'!E$50)</f>
        <v>Blank</v>
      </c>
      <c r="W440" s="197" t="str">
        <f t="shared" si="93"/>
        <v>Blank</v>
      </c>
      <c r="X440" s="197" t="str">
        <f t="shared" si="94"/>
        <v>Blank</v>
      </c>
      <c r="Y440" s="197" t="str">
        <f t="shared" si="95"/>
        <v>Blank</v>
      </c>
      <c r="Z440" s="197" t="str">
        <f t="shared" si="96"/>
        <v>Blank</v>
      </c>
      <c r="AA440" s="223" t="str" cm="1">
        <f t="array" ref="AA440">_xlfn.IFS(ISTEXT('3 Model Input'!F$70),"Missing",ISTEXT('3 Model Input'!I$70),"Missing",ISNUMBER('3 Model Input'!K$70),'3 Model Input'!K$70*P440)</f>
        <v>Missing</v>
      </c>
      <c r="AB440" s="89"/>
      <c r="AC440" s="227" t="str" cm="1">
        <f t="array" ref="AC440">IF(D440=0,"Blank",_xlfn.IFS('3 Model Input'!E$61=1,(V440*G440)/T440,'3 Model Input'!E$61=2,(W440*G440)/T440,'3 Model Input'!E$61=3,(X440*G440)/T440,'3 Model Input'!E$61=4,(Y440*G440)/T440,'3 Model Input'!E$61=5,(Z440*G440)/T440, ISTEXT('3 Model Input'!E$61),"Missing",'3 Model Input'!E$61=6,(AA440*G440)/T440))</f>
        <v>Blank</v>
      </c>
      <c r="AD440" s="202" t="str">
        <f t="shared" si="97"/>
        <v>Blank</v>
      </c>
      <c r="AE440" s="202" t="str">
        <f t="shared" si="98"/>
        <v>Blank</v>
      </c>
      <c r="AF440" s="217" t="str">
        <f t="shared" si="99"/>
        <v>Blank</v>
      </c>
      <c r="AG440" s="9" t="str" cm="1">
        <f t="array" ref="AG440">_xlfn.IFS(ISNUMBER(AC440), "", ISNUMBER(SEARCH("Blank", AC440)), "", ISERROR(AC440), "Bad input on tab 3")</f>
        <v/>
      </c>
    </row>
    <row r="441" spans="2:33" ht="15" customHeight="1" x14ac:dyDescent="0.75">
      <c r="B441" s="205" t="str">
        <f>'5 Driver Data'!B441</f>
        <v>0433</v>
      </c>
      <c r="C441" s="193">
        <f>'5 Driver Data'!C441</f>
        <v>0</v>
      </c>
      <c r="D441" s="192">
        <f>'5 Driver Data'!D441</f>
        <v>0</v>
      </c>
      <c r="E441" s="191">
        <f>'5 Driver Data'!E441</f>
        <v>0</v>
      </c>
      <c r="F441" s="191">
        <f>'5 Driver Data'!F441</f>
        <v>0</v>
      </c>
      <c r="G441" s="191">
        <f>'5 Driver Data'!G441</f>
        <v>0</v>
      </c>
      <c r="H441" s="191">
        <f>'5 Driver Data'!H441</f>
        <v>0</v>
      </c>
      <c r="I441" s="191">
        <f>'5 Driver Data'!I441</f>
        <v>0</v>
      </c>
      <c r="J441" s="191">
        <f>'5 Driver Data'!J441</f>
        <v>0</v>
      </c>
      <c r="K441" s="206">
        <f>'5 Driver Data'!K441</f>
        <v>0</v>
      </c>
      <c r="L441" s="1"/>
      <c r="M441" s="216" t="str">
        <f>IF(D441=0,"Blank",'3 Model Input'!E$44*'3 Model Input'!E$45)</f>
        <v>Blank</v>
      </c>
      <c r="N441" s="197" t="str">
        <f t="shared" si="90"/>
        <v>Blank</v>
      </c>
      <c r="O441" s="197" t="str">
        <f>IF(D441=0,"Blank",'3 Model Input'!E$49*(1-'3 Model Input'!E$51))</f>
        <v>Blank</v>
      </c>
      <c r="P441" s="197" t="str">
        <f t="shared" si="91"/>
        <v>Blank</v>
      </c>
      <c r="Q441" s="197" t="str">
        <f>IF(D441=0,"Blank",IF(D441="BEV",E441*(1-'3 Model Input'!E$54), E441))</f>
        <v>Blank</v>
      </c>
      <c r="R441" s="198" t="str">
        <f>IF(D441=0,"Blank",IF(D441="PHEV",F441/G441,F441*(1-'3 Model Input'!E$54)/G441))</f>
        <v>Blank</v>
      </c>
      <c r="S441" s="198" t="str">
        <f>IF(D441=0,"Blank",IF(D441="PHEV",MIN(M441,E441),MIN(M441,(E441*(1-'3 Model Input'!E$54)))))</f>
        <v>Blank</v>
      </c>
      <c r="T441" s="217" t="str">
        <f t="shared" si="92"/>
        <v>Blank</v>
      </c>
      <c r="U441" s="89"/>
      <c r="V441" s="216" t="str">
        <f>IF(D441=0,"Blank",P441*'3 Model Input'!E$50)</f>
        <v>Blank</v>
      </c>
      <c r="W441" s="197" t="str">
        <f t="shared" si="93"/>
        <v>Blank</v>
      </c>
      <c r="X441" s="197" t="str">
        <f t="shared" si="94"/>
        <v>Blank</v>
      </c>
      <c r="Y441" s="197" t="str">
        <f t="shared" si="95"/>
        <v>Blank</v>
      </c>
      <c r="Z441" s="197" t="str">
        <f t="shared" si="96"/>
        <v>Blank</v>
      </c>
      <c r="AA441" s="223" t="str" cm="1">
        <f t="array" ref="AA441">_xlfn.IFS(ISTEXT('3 Model Input'!F$70),"Missing",ISTEXT('3 Model Input'!I$70),"Missing",ISNUMBER('3 Model Input'!K$70),'3 Model Input'!K$70*P441)</f>
        <v>Missing</v>
      </c>
      <c r="AB441" s="89"/>
      <c r="AC441" s="227" t="str" cm="1">
        <f t="array" ref="AC441">IF(D441=0,"Blank",_xlfn.IFS('3 Model Input'!E$61=1,(V441*G441)/T441,'3 Model Input'!E$61=2,(W441*G441)/T441,'3 Model Input'!E$61=3,(X441*G441)/T441,'3 Model Input'!E$61=4,(Y441*G441)/T441,'3 Model Input'!E$61=5,(Z441*G441)/T441, ISTEXT('3 Model Input'!E$61),"Missing",'3 Model Input'!E$61=6,(AA441*G441)/T441))</f>
        <v>Blank</v>
      </c>
      <c r="AD441" s="202" t="str">
        <f t="shared" si="97"/>
        <v>Blank</v>
      </c>
      <c r="AE441" s="202" t="str">
        <f t="shared" si="98"/>
        <v>Blank</v>
      </c>
      <c r="AF441" s="217" t="str">
        <f t="shared" si="99"/>
        <v>Blank</v>
      </c>
      <c r="AG441" s="9" t="str" cm="1">
        <f t="array" ref="AG441">_xlfn.IFS(ISNUMBER(AC441), "", ISNUMBER(SEARCH("Blank", AC441)), "", ISERROR(AC441), "Bad input on tab 3")</f>
        <v/>
      </c>
    </row>
    <row r="442" spans="2:33" ht="15" customHeight="1" x14ac:dyDescent="0.75">
      <c r="B442" s="205" t="str">
        <f>'5 Driver Data'!B442</f>
        <v>0434</v>
      </c>
      <c r="C442" s="193">
        <f>'5 Driver Data'!C442</f>
        <v>0</v>
      </c>
      <c r="D442" s="192">
        <f>'5 Driver Data'!D442</f>
        <v>0</v>
      </c>
      <c r="E442" s="191">
        <f>'5 Driver Data'!E442</f>
        <v>0</v>
      </c>
      <c r="F442" s="191">
        <f>'5 Driver Data'!F442</f>
        <v>0</v>
      </c>
      <c r="G442" s="191">
        <f>'5 Driver Data'!G442</f>
        <v>0</v>
      </c>
      <c r="H442" s="191">
        <f>'5 Driver Data'!H442</f>
        <v>0</v>
      </c>
      <c r="I442" s="191">
        <f>'5 Driver Data'!I442</f>
        <v>0</v>
      </c>
      <c r="J442" s="191">
        <f>'5 Driver Data'!J442</f>
        <v>0</v>
      </c>
      <c r="K442" s="206">
        <f>'5 Driver Data'!K442</f>
        <v>0</v>
      </c>
      <c r="L442" s="1"/>
      <c r="M442" s="216" t="str">
        <f>IF(D442=0,"Blank",'3 Model Input'!E$44*'3 Model Input'!E$45)</f>
        <v>Blank</v>
      </c>
      <c r="N442" s="197" t="str">
        <f t="shared" si="90"/>
        <v>Blank</v>
      </c>
      <c r="O442" s="197" t="str">
        <f>IF(D442=0,"Blank",'3 Model Input'!E$49*(1-'3 Model Input'!E$51))</f>
        <v>Blank</v>
      </c>
      <c r="P442" s="197" t="str">
        <f t="shared" si="91"/>
        <v>Blank</v>
      </c>
      <c r="Q442" s="197" t="str">
        <f>IF(D442=0,"Blank",IF(D442="BEV",E442*(1-'3 Model Input'!E$54), E442))</f>
        <v>Blank</v>
      </c>
      <c r="R442" s="198" t="str">
        <f>IF(D442=0,"Blank",IF(D442="PHEV",F442/G442,F442*(1-'3 Model Input'!E$54)/G442))</f>
        <v>Blank</v>
      </c>
      <c r="S442" s="198" t="str">
        <f>IF(D442=0,"Blank",IF(D442="PHEV",MIN(M442,E442),MIN(M442,(E442*(1-'3 Model Input'!E$54)))))</f>
        <v>Blank</v>
      </c>
      <c r="T442" s="217" t="str">
        <f t="shared" si="92"/>
        <v>Blank</v>
      </c>
      <c r="U442" s="89"/>
      <c r="V442" s="216" t="str">
        <f>IF(D442=0,"Blank",P442*'3 Model Input'!E$50)</f>
        <v>Blank</v>
      </c>
      <c r="W442" s="197" t="str">
        <f t="shared" si="93"/>
        <v>Blank</v>
      </c>
      <c r="X442" s="197" t="str">
        <f t="shared" si="94"/>
        <v>Blank</v>
      </c>
      <c r="Y442" s="197" t="str">
        <f t="shared" si="95"/>
        <v>Blank</v>
      </c>
      <c r="Z442" s="197" t="str">
        <f t="shared" si="96"/>
        <v>Blank</v>
      </c>
      <c r="AA442" s="223" t="str" cm="1">
        <f t="array" ref="AA442">_xlfn.IFS(ISTEXT('3 Model Input'!F$70),"Missing",ISTEXT('3 Model Input'!I$70),"Missing",ISNUMBER('3 Model Input'!K$70),'3 Model Input'!K$70*P442)</f>
        <v>Missing</v>
      </c>
      <c r="AB442" s="89"/>
      <c r="AC442" s="227" t="str" cm="1">
        <f t="array" ref="AC442">IF(D442=0,"Blank",_xlfn.IFS('3 Model Input'!E$61=1,(V442*G442)/T442,'3 Model Input'!E$61=2,(W442*G442)/T442,'3 Model Input'!E$61=3,(X442*G442)/T442,'3 Model Input'!E$61=4,(Y442*G442)/T442,'3 Model Input'!E$61=5,(Z442*G442)/T442, ISTEXT('3 Model Input'!E$61),"Missing",'3 Model Input'!E$61=6,(AA442*G442)/T442))</f>
        <v>Blank</v>
      </c>
      <c r="AD442" s="202" t="str">
        <f t="shared" si="97"/>
        <v>Blank</v>
      </c>
      <c r="AE442" s="202" t="str">
        <f t="shared" si="98"/>
        <v>Blank</v>
      </c>
      <c r="AF442" s="217" t="str">
        <f t="shared" si="99"/>
        <v>Blank</v>
      </c>
      <c r="AG442" s="9" t="str" cm="1">
        <f t="array" ref="AG442">_xlfn.IFS(ISNUMBER(AC442), "", ISNUMBER(SEARCH("Blank", AC442)), "", ISERROR(AC442), "Bad input on tab 3")</f>
        <v/>
      </c>
    </row>
    <row r="443" spans="2:33" ht="15" customHeight="1" x14ac:dyDescent="0.75">
      <c r="B443" s="205" t="str">
        <f>'5 Driver Data'!B443</f>
        <v>0435</v>
      </c>
      <c r="C443" s="193">
        <f>'5 Driver Data'!C443</f>
        <v>0</v>
      </c>
      <c r="D443" s="192">
        <f>'5 Driver Data'!D443</f>
        <v>0</v>
      </c>
      <c r="E443" s="191">
        <f>'5 Driver Data'!E443</f>
        <v>0</v>
      </c>
      <c r="F443" s="191">
        <f>'5 Driver Data'!F443</f>
        <v>0</v>
      </c>
      <c r="G443" s="191">
        <f>'5 Driver Data'!G443</f>
        <v>0</v>
      </c>
      <c r="H443" s="191">
        <f>'5 Driver Data'!H443</f>
        <v>0</v>
      </c>
      <c r="I443" s="191">
        <f>'5 Driver Data'!I443</f>
        <v>0</v>
      </c>
      <c r="J443" s="191">
        <f>'5 Driver Data'!J443</f>
        <v>0</v>
      </c>
      <c r="K443" s="206">
        <f>'5 Driver Data'!K443</f>
        <v>0</v>
      </c>
      <c r="L443" s="1"/>
      <c r="M443" s="216" t="str">
        <f>IF(D443=0,"Blank",'3 Model Input'!E$44*'3 Model Input'!E$45)</f>
        <v>Blank</v>
      </c>
      <c r="N443" s="197" t="str">
        <f t="shared" si="90"/>
        <v>Blank</v>
      </c>
      <c r="O443" s="197" t="str">
        <f>IF(D443=0,"Blank",'3 Model Input'!E$49*(1-'3 Model Input'!E$51))</f>
        <v>Blank</v>
      </c>
      <c r="P443" s="197" t="str">
        <f t="shared" si="91"/>
        <v>Blank</v>
      </c>
      <c r="Q443" s="197" t="str">
        <f>IF(D443=0,"Blank",IF(D443="BEV",E443*(1-'3 Model Input'!E$54), E443))</f>
        <v>Blank</v>
      </c>
      <c r="R443" s="198" t="str">
        <f>IF(D443=0,"Blank",IF(D443="PHEV",F443/G443,F443*(1-'3 Model Input'!E$54)/G443))</f>
        <v>Blank</v>
      </c>
      <c r="S443" s="198" t="str">
        <f>IF(D443=0,"Blank",IF(D443="PHEV",MIN(M443,E443),MIN(M443,(E443*(1-'3 Model Input'!E$54)))))</f>
        <v>Blank</v>
      </c>
      <c r="T443" s="217" t="str">
        <f t="shared" si="92"/>
        <v>Blank</v>
      </c>
      <c r="U443" s="89"/>
      <c r="V443" s="216" t="str">
        <f>IF(D443=0,"Blank",P443*'3 Model Input'!E$50)</f>
        <v>Blank</v>
      </c>
      <c r="W443" s="197" t="str">
        <f t="shared" si="93"/>
        <v>Blank</v>
      </c>
      <c r="X443" s="197" t="str">
        <f t="shared" si="94"/>
        <v>Blank</v>
      </c>
      <c r="Y443" s="197" t="str">
        <f t="shared" si="95"/>
        <v>Blank</v>
      </c>
      <c r="Z443" s="197" t="str">
        <f t="shared" si="96"/>
        <v>Blank</v>
      </c>
      <c r="AA443" s="223" t="str" cm="1">
        <f t="array" ref="AA443">_xlfn.IFS(ISTEXT('3 Model Input'!F$70),"Missing",ISTEXT('3 Model Input'!I$70),"Missing",ISNUMBER('3 Model Input'!K$70),'3 Model Input'!K$70*P443)</f>
        <v>Missing</v>
      </c>
      <c r="AB443" s="89"/>
      <c r="AC443" s="227" t="str" cm="1">
        <f t="array" ref="AC443">IF(D443=0,"Blank",_xlfn.IFS('3 Model Input'!E$61=1,(V443*G443)/T443,'3 Model Input'!E$61=2,(W443*G443)/T443,'3 Model Input'!E$61=3,(X443*G443)/T443,'3 Model Input'!E$61=4,(Y443*G443)/T443,'3 Model Input'!E$61=5,(Z443*G443)/T443, ISTEXT('3 Model Input'!E$61),"Missing",'3 Model Input'!E$61=6,(AA443*G443)/T443))</f>
        <v>Blank</v>
      </c>
      <c r="AD443" s="202" t="str">
        <f t="shared" si="97"/>
        <v>Blank</v>
      </c>
      <c r="AE443" s="202" t="str">
        <f t="shared" si="98"/>
        <v>Blank</v>
      </c>
      <c r="AF443" s="217" t="str">
        <f t="shared" si="99"/>
        <v>Blank</v>
      </c>
      <c r="AG443" s="9" t="str" cm="1">
        <f t="array" ref="AG443">_xlfn.IFS(ISNUMBER(AC443), "", ISNUMBER(SEARCH("Blank", AC443)), "", ISERROR(AC443), "Bad input on tab 3")</f>
        <v/>
      </c>
    </row>
    <row r="444" spans="2:33" ht="15" customHeight="1" x14ac:dyDescent="0.75">
      <c r="B444" s="205" t="str">
        <f>'5 Driver Data'!B444</f>
        <v>0436</v>
      </c>
      <c r="C444" s="193">
        <f>'5 Driver Data'!C444</f>
        <v>0</v>
      </c>
      <c r="D444" s="192">
        <f>'5 Driver Data'!D444</f>
        <v>0</v>
      </c>
      <c r="E444" s="191">
        <f>'5 Driver Data'!E444</f>
        <v>0</v>
      </c>
      <c r="F444" s="191">
        <f>'5 Driver Data'!F444</f>
        <v>0</v>
      </c>
      <c r="G444" s="191">
        <f>'5 Driver Data'!G444</f>
        <v>0</v>
      </c>
      <c r="H444" s="191">
        <f>'5 Driver Data'!H444</f>
        <v>0</v>
      </c>
      <c r="I444" s="191">
        <f>'5 Driver Data'!I444</f>
        <v>0</v>
      </c>
      <c r="J444" s="191">
        <f>'5 Driver Data'!J444</f>
        <v>0</v>
      </c>
      <c r="K444" s="206">
        <f>'5 Driver Data'!K444</f>
        <v>0</v>
      </c>
      <c r="L444" s="1"/>
      <c r="M444" s="216" t="str">
        <f>IF(D444=0,"Blank",'3 Model Input'!E$44*'3 Model Input'!E$45)</f>
        <v>Blank</v>
      </c>
      <c r="N444" s="197" t="str">
        <f t="shared" si="90"/>
        <v>Blank</v>
      </c>
      <c r="O444" s="197" t="str">
        <f>IF(D444=0,"Blank",'3 Model Input'!E$49*(1-'3 Model Input'!E$51))</f>
        <v>Blank</v>
      </c>
      <c r="P444" s="197" t="str">
        <f t="shared" si="91"/>
        <v>Blank</v>
      </c>
      <c r="Q444" s="197" t="str">
        <f>IF(D444=0,"Blank",IF(D444="BEV",E444*(1-'3 Model Input'!E$54), E444))</f>
        <v>Blank</v>
      </c>
      <c r="R444" s="198" t="str">
        <f>IF(D444=0,"Blank",IF(D444="PHEV",F444/G444,F444*(1-'3 Model Input'!E$54)/G444))</f>
        <v>Blank</v>
      </c>
      <c r="S444" s="198" t="str">
        <f>IF(D444=0,"Blank",IF(D444="PHEV",MIN(M444,E444),MIN(M444,(E444*(1-'3 Model Input'!E$54)))))</f>
        <v>Blank</v>
      </c>
      <c r="T444" s="217" t="str">
        <f t="shared" si="92"/>
        <v>Blank</v>
      </c>
      <c r="U444" s="89"/>
      <c r="V444" s="216" t="str">
        <f>IF(D444=0,"Blank",P444*'3 Model Input'!E$50)</f>
        <v>Blank</v>
      </c>
      <c r="W444" s="197" t="str">
        <f t="shared" si="93"/>
        <v>Blank</v>
      </c>
      <c r="X444" s="197" t="str">
        <f t="shared" si="94"/>
        <v>Blank</v>
      </c>
      <c r="Y444" s="197" t="str">
        <f t="shared" si="95"/>
        <v>Blank</v>
      </c>
      <c r="Z444" s="197" t="str">
        <f t="shared" si="96"/>
        <v>Blank</v>
      </c>
      <c r="AA444" s="223" t="str" cm="1">
        <f t="array" ref="AA444">_xlfn.IFS(ISTEXT('3 Model Input'!F$70),"Missing",ISTEXT('3 Model Input'!I$70),"Missing",ISNUMBER('3 Model Input'!K$70),'3 Model Input'!K$70*P444)</f>
        <v>Missing</v>
      </c>
      <c r="AB444" s="89"/>
      <c r="AC444" s="227" t="str" cm="1">
        <f t="array" ref="AC444">IF(D444=0,"Blank",_xlfn.IFS('3 Model Input'!E$61=1,(V444*G444)/T444,'3 Model Input'!E$61=2,(W444*G444)/T444,'3 Model Input'!E$61=3,(X444*G444)/T444,'3 Model Input'!E$61=4,(Y444*G444)/T444,'3 Model Input'!E$61=5,(Z444*G444)/T444, ISTEXT('3 Model Input'!E$61),"Missing",'3 Model Input'!E$61=6,(AA444*G444)/T444))</f>
        <v>Blank</v>
      </c>
      <c r="AD444" s="202" t="str">
        <f t="shared" si="97"/>
        <v>Blank</v>
      </c>
      <c r="AE444" s="202" t="str">
        <f t="shared" si="98"/>
        <v>Blank</v>
      </c>
      <c r="AF444" s="217" t="str">
        <f t="shared" si="99"/>
        <v>Blank</v>
      </c>
      <c r="AG444" s="9" t="str" cm="1">
        <f t="array" ref="AG444">_xlfn.IFS(ISNUMBER(AC444), "", ISNUMBER(SEARCH("Blank", AC444)), "", ISERROR(AC444), "Bad input on tab 3")</f>
        <v/>
      </c>
    </row>
    <row r="445" spans="2:33" ht="15" customHeight="1" x14ac:dyDescent="0.75">
      <c r="B445" s="205" t="str">
        <f>'5 Driver Data'!B445</f>
        <v>0437</v>
      </c>
      <c r="C445" s="193">
        <f>'5 Driver Data'!C445</f>
        <v>0</v>
      </c>
      <c r="D445" s="192">
        <f>'5 Driver Data'!D445</f>
        <v>0</v>
      </c>
      <c r="E445" s="191">
        <f>'5 Driver Data'!E445</f>
        <v>0</v>
      </c>
      <c r="F445" s="191">
        <f>'5 Driver Data'!F445</f>
        <v>0</v>
      </c>
      <c r="G445" s="191">
        <f>'5 Driver Data'!G445</f>
        <v>0</v>
      </c>
      <c r="H445" s="191">
        <f>'5 Driver Data'!H445</f>
        <v>0</v>
      </c>
      <c r="I445" s="191">
        <f>'5 Driver Data'!I445</f>
        <v>0</v>
      </c>
      <c r="J445" s="191">
        <f>'5 Driver Data'!J445</f>
        <v>0</v>
      </c>
      <c r="K445" s="206">
        <f>'5 Driver Data'!K445</f>
        <v>0</v>
      </c>
      <c r="L445" s="1"/>
      <c r="M445" s="216" t="str">
        <f>IF(D445=0,"Blank",'3 Model Input'!E$44*'3 Model Input'!E$45)</f>
        <v>Blank</v>
      </c>
      <c r="N445" s="197" t="str">
        <f t="shared" si="90"/>
        <v>Blank</v>
      </c>
      <c r="O445" s="197" t="str">
        <f>IF(D445=0,"Blank",'3 Model Input'!E$49*(1-'3 Model Input'!E$51))</f>
        <v>Blank</v>
      </c>
      <c r="P445" s="197" t="str">
        <f t="shared" si="91"/>
        <v>Blank</v>
      </c>
      <c r="Q445" s="197" t="str">
        <f>IF(D445=0,"Blank",IF(D445="BEV",E445*(1-'3 Model Input'!E$54), E445))</f>
        <v>Blank</v>
      </c>
      <c r="R445" s="198" t="str">
        <f>IF(D445=0,"Blank",IF(D445="PHEV",F445/G445,F445*(1-'3 Model Input'!E$54)/G445))</f>
        <v>Blank</v>
      </c>
      <c r="S445" s="198" t="str">
        <f>IF(D445=0,"Blank",IF(D445="PHEV",MIN(M445,E445),MIN(M445,(E445*(1-'3 Model Input'!E$54)))))</f>
        <v>Blank</v>
      </c>
      <c r="T445" s="217" t="str">
        <f t="shared" si="92"/>
        <v>Blank</v>
      </c>
      <c r="U445" s="89"/>
      <c r="V445" s="216" t="str">
        <f>IF(D445=0,"Blank",P445*'3 Model Input'!E$50)</f>
        <v>Blank</v>
      </c>
      <c r="W445" s="197" t="str">
        <f t="shared" si="93"/>
        <v>Blank</v>
      </c>
      <c r="X445" s="197" t="str">
        <f t="shared" si="94"/>
        <v>Blank</v>
      </c>
      <c r="Y445" s="197" t="str">
        <f t="shared" si="95"/>
        <v>Blank</v>
      </c>
      <c r="Z445" s="197" t="str">
        <f t="shared" si="96"/>
        <v>Blank</v>
      </c>
      <c r="AA445" s="223" t="str" cm="1">
        <f t="array" ref="AA445">_xlfn.IFS(ISTEXT('3 Model Input'!F$70),"Missing",ISTEXT('3 Model Input'!I$70),"Missing",ISNUMBER('3 Model Input'!K$70),'3 Model Input'!K$70*P445)</f>
        <v>Missing</v>
      </c>
      <c r="AB445" s="89"/>
      <c r="AC445" s="227" t="str" cm="1">
        <f t="array" ref="AC445">IF(D445=0,"Blank",_xlfn.IFS('3 Model Input'!E$61=1,(V445*G445)/T445,'3 Model Input'!E$61=2,(W445*G445)/T445,'3 Model Input'!E$61=3,(X445*G445)/T445,'3 Model Input'!E$61=4,(Y445*G445)/T445,'3 Model Input'!E$61=5,(Z445*G445)/T445, ISTEXT('3 Model Input'!E$61),"Missing",'3 Model Input'!E$61=6,(AA445*G445)/T445))</f>
        <v>Blank</v>
      </c>
      <c r="AD445" s="202" t="str">
        <f t="shared" si="97"/>
        <v>Blank</v>
      </c>
      <c r="AE445" s="202" t="str">
        <f t="shared" si="98"/>
        <v>Blank</v>
      </c>
      <c r="AF445" s="217" t="str">
        <f t="shared" si="99"/>
        <v>Blank</v>
      </c>
      <c r="AG445" s="9" t="str" cm="1">
        <f t="array" ref="AG445">_xlfn.IFS(ISNUMBER(AC445), "", ISNUMBER(SEARCH("Blank", AC445)), "", ISERROR(AC445), "Bad input on tab 3")</f>
        <v/>
      </c>
    </row>
    <row r="446" spans="2:33" ht="15" customHeight="1" x14ac:dyDescent="0.75">
      <c r="B446" s="205" t="str">
        <f>'5 Driver Data'!B446</f>
        <v>0438</v>
      </c>
      <c r="C446" s="193">
        <f>'5 Driver Data'!C446</f>
        <v>0</v>
      </c>
      <c r="D446" s="192">
        <f>'5 Driver Data'!D446</f>
        <v>0</v>
      </c>
      <c r="E446" s="191">
        <f>'5 Driver Data'!E446</f>
        <v>0</v>
      </c>
      <c r="F446" s="191">
        <f>'5 Driver Data'!F446</f>
        <v>0</v>
      </c>
      <c r="G446" s="191">
        <f>'5 Driver Data'!G446</f>
        <v>0</v>
      </c>
      <c r="H446" s="191">
        <f>'5 Driver Data'!H446</f>
        <v>0</v>
      </c>
      <c r="I446" s="191">
        <f>'5 Driver Data'!I446</f>
        <v>0</v>
      </c>
      <c r="J446" s="191">
        <f>'5 Driver Data'!J446</f>
        <v>0</v>
      </c>
      <c r="K446" s="206">
        <f>'5 Driver Data'!K446</f>
        <v>0</v>
      </c>
      <c r="L446" s="1"/>
      <c r="M446" s="216" t="str">
        <f>IF(D446=0,"Blank",'3 Model Input'!E$44*'3 Model Input'!E$45)</f>
        <v>Blank</v>
      </c>
      <c r="N446" s="197" t="str">
        <f t="shared" si="90"/>
        <v>Blank</v>
      </c>
      <c r="O446" s="197" t="str">
        <f>IF(D446=0,"Blank",'3 Model Input'!E$49*(1-'3 Model Input'!E$51))</f>
        <v>Blank</v>
      </c>
      <c r="P446" s="197" t="str">
        <f t="shared" si="91"/>
        <v>Blank</v>
      </c>
      <c r="Q446" s="197" t="str">
        <f>IF(D446=0,"Blank",IF(D446="BEV",E446*(1-'3 Model Input'!E$54), E446))</f>
        <v>Blank</v>
      </c>
      <c r="R446" s="198" t="str">
        <f>IF(D446=0,"Blank",IF(D446="PHEV",F446/G446,F446*(1-'3 Model Input'!E$54)/G446))</f>
        <v>Blank</v>
      </c>
      <c r="S446" s="198" t="str">
        <f>IF(D446=0,"Blank",IF(D446="PHEV",MIN(M446,E446),MIN(M446,(E446*(1-'3 Model Input'!E$54)))))</f>
        <v>Blank</v>
      </c>
      <c r="T446" s="217" t="str">
        <f t="shared" si="92"/>
        <v>Blank</v>
      </c>
      <c r="U446" s="89"/>
      <c r="V446" s="216" t="str">
        <f>IF(D446=0,"Blank",P446*'3 Model Input'!E$50)</f>
        <v>Blank</v>
      </c>
      <c r="W446" s="197" t="str">
        <f t="shared" si="93"/>
        <v>Blank</v>
      </c>
      <c r="X446" s="197" t="str">
        <f t="shared" si="94"/>
        <v>Blank</v>
      </c>
      <c r="Y446" s="197" t="str">
        <f t="shared" si="95"/>
        <v>Blank</v>
      </c>
      <c r="Z446" s="197" t="str">
        <f t="shared" si="96"/>
        <v>Blank</v>
      </c>
      <c r="AA446" s="223" t="str" cm="1">
        <f t="array" ref="AA446">_xlfn.IFS(ISTEXT('3 Model Input'!F$70),"Missing",ISTEXT('3 Model Input'!I$70),"Missing",ISNUMBER('3 Model Input'!K$70),'3 Model Input'!K$70*P446)</f>
        <v>Missing</v>
      </c>
      <c r="AB446" s="89"/>
      <c r="AC446" s="227" t="str" cm="1">
        <f t="array" ref="AC446">IF(D446=0,"Blank",_xlfn.IFS('3 Model Input'!E$61=1,(V446*G446)/T446,'3 Model Input'!E$61=2,(W446*G446)/T446,'3 Model Input'!E$61=3,(X446*G446)/T446,'3 Model Input'!E$61=4,(Y446*G446)/T446,'3 Model Input'!E$61=5,(Z446*G446)/T446, ISTEXT('3 Model Input'!E$61),"Missing",'3 Model Input'!E$61=6,(AA446*G446)/T446))</f>
        <v>Blank</v>
      </c>
      <c r="AD446" s="202" t="str">
        <f t="shared" si="97"/>
        <v>Blank</v>
      </c>
      <c r="AE446" s="202" t="str">
        <f t="shared" si="98"/>
        <v>Blank</v>
      </c>
      <c r="AF446" s="217" t="str">
        <f t="shared" si="99"/>
        <v>Blank</v>
      </c>
      <c r="AG446" s="9" t="str" cm="1">
        <f t="array" ref="AG446">_xlfn.IFS(ISNUMBER(AC446), "", ISNUMBER(SEARCH("Blank", AC446)), "", ISERROR(AC446), "Bad input on tab 3")</f>
        <v/>
      </c>
    </row>
    <row r="447" spans="2:33" ht="15" customHeight="1" x14ac:dyDescent="0.75">
      <c r="B447" s="205" t="str">
        <f>'5 Driver Data'!B447</f>
        <v>0439</v>
      </c>
      <c r="C447" s="193">
        <f>'5 Driver Data'!C447</f>
        <v>0</v>
      </c>
      <c r="D447" s="192">
        <f>'5 Driver Data'!D447</f>
        <v>0</v>
      </c>
      <c r="E447" s="191">
        <f>'5 Driver Data'!E447</f>
        <v>0</v>
      </c>
      <c r="F447" s="191">
        <f>'5 Driver Data'!F447</f>
        <v>0</v>
      </c>
      <c r="G447" s="191">
        <f>'5 Driver Data'!G447</f>
        <v>0</v>
      </c>
      <c r="H447" s="191">
        <f>'5 Driver Data'!H447</f>
        <v>0</v>
      </c>
      <c r="I447" s="191">
        <f>'5 Driver Data'!I447</f>
        <v>0</v>
      </c>
      <c r="J447" s="191">
        <f>'5 Driver Data'!J447</f>
        <v>0</v>
      </c>
      <c r="K447" s="206">
        <f>'5 Driver Data'!K447</f>
        <v>0</v>
      </c>
      <c r="L447" s="1"/>
      <c r="M447" s="216" t="str">
        <f>IF(D447=0,"Blank",'3 Model Input'!E$44*'3 Model Input'!E$45)</f>
        <v>Blank</v>
      </c>
      <c r="N447" s="197" t="str">
        <f t="shared" si="90"/>
        <v>Blank</v>
      </c>
      <c r="O447" s="197" t="str">
        <f>IF(D447=0,"Blank",'3 Model Input'!E$49*(1-'3 Model Input'!E$51))</f>
        <v>Blank</v>
      </c>
      <c r="P447" s="197" t="str">
        <f t="shared" si="91"/>
        <v>Blank</v>
      </c>
      <c r="Q447" s="197" t="str">
        <f>IF(D447=0,"Blank",IF(D447="BEV",E447*(1-'3 Model Input'!E$54), E447))</f>
        <v>Blank</v>
      </c>
      <c r="R447" s="198" t="str">
        <f>IF(D447=0,"Blank",IF(D447="PHEV",F447/G447,F447*(1-'3 Model Input'!E$54)/G447))</f>
        <v>Blank</v>
      </c>
      <c r="S447" s="198" t="str">
        <f>IF(D447=0,"Blank",IF(D447="PHEV",MIN(M447,E447),MIN(M447,(E447*(1-'3 Model Input'!E$54)))))</f>
        <v>Blank</v>
      </c>
      <c r="T447" s="217" t="str">
        <f t="shared" si="92"/>
        <v>Blank</v>
      </c>
      <c r="U447" s="89"/>
      <c r="V447" s="216" t="str">
        <f>IF(D447=0,"Blank",P447*'3 Model Input'!E$50)</f>
        <v>Blank</v>
      </c>
      <c r="W447" s="197" t="str">
        <f t="shared" si="93"/>
        <v>Blank</v>
      </c>
      <c r="X447" s="197" t="str">
        <f t="shared" si="94"/>
        <v>Blank</v>
      </c>
      <c r="Y447" s="197" t="str">
        <f t="shared" si="95"/>
        <v>Blank</v>
      </c>
      <c r="Z447" s="197" t="str">
        <f t="shared" si="96"/>
        <v>Blank</v>
      </c>
      <c r="AA447" s="223" t="str" cm="1">
        <f t="array" ref="AA447">_xlfn.IFS(ISTEXT('3 Model Input'!F$70),"Missing",ISTEXT('3 Model Input'!I$70),"Missing",ISNUMBER('3 Model Input'!K$70),'3 Model Input'!K$70*P447)</f>
        <v>Missing</v>
      </c>
      <c r="AB447" s="89"/>
      <c r="AC447" s="227" t="str" cm="1">
        <f t="array" ref="AC447">IF(D447=0,"Blank",_xlfn.IFS('3 Model Input'!E$61=1,(V447*G447)/T447,'3 Model Input'!E$61=2,(W447*G447)/T447,'3 Model Input'!E$61=3,(X447*G447)/T447,'3 Model Input'!E$61=4,(Y447*G447)/T447,'3 Model Input'!E$61=5,(Z447*G447)/T447, ISTEXT('3 Model Input'!E$61),"Missing",'3 Model Input'!E$61=6,(AA447*G447)/T447))</f>
        <v>Blank</v>
      </c>
      <c r="AD447" s="202" t="str">
        <f t="shared" si="97"/>
        <v>Blank</v>
      </c>
      <c r="AE447" s="202" t="str">
        <f t="shared" si="98"/>
        <v>Blank</v>
      </c>
      <c r="AF447" s="217" t="str">
        <f t="shared" si="99"/>
        <v>Blank</v>
      </c>
      <c r="AG447" s="9" t="str" cm="1">
        <f t="array" ref="AG447">_xlfn.IFS(ISNUMBER(AC447), "", ISNUMBER(SEARCH("Blank", AC447)), "", ISERROR(AC447), "Bad input on tab 3")</f>
        <v/>
      </c>
    </row>
    <row r="448" spans="2:33" ht="15" customHeight="1" x14ac:dyDescent="0.75">
      <c r="B448" s="205" t="str">
        <f>'5 Driver Data'!B448</f>
        <v>0440</v>
      </c>
      <c r="C448" s="193">
        <f>'5 Driver Data'!C448</f>
        <v>0</v>
      </c>
      <c r="D448" s="192">
        <f>'5 Driver Data'!D448</f>
        <v>0</v>
      </c>
      <c r="E448" s="191">
        <f>'5 Driver Data'!E448</f>
        <v>0</v>
      </c>
      <c r="F448" s="191">
        <f>'5 Driver Data'!F448</f>
        <v>0</v>
      </c>
      <c r="G448" s="191">
        <f>'5 Driver Data'!G448</f>
        <v>0</v>
      </c>
      <c r="H448" s="191">
        <f>'5 Driver Data'!H448</f>
        <v>0</v>
      </c>
      <c r="I448" s="191">
        <f>'5 Driver Data'!I448</f>
        <v>0</v>
      </c>
      <c r="J448" s="191">
        <f>'5 Driver Data'!J448</f>
        <v>0</v>
      </c>
      <c r="K448" s="206">
        <f>'5 Driver Data'!K448</f>
        <v>0</v>
      </c>
      <c r="L448" s="1"/>
      <c r="M448" s="216" t="str">
        <f>IF(D448=0,"Blank",'3 Model Input'!E$44*'3 Model Input'!E$45)</f>
        <v>Blank</v>
      </c>
      <c r="N448" s="197" t="str">
        <f t="shared" si="90"/>
        <v>Blank</v>
      </c>
      <c r="O448" s="197" t="str">
        <f>IF(D448=0,"Blank",'3 Model Input'!E$49*(1-'3 Model Input'!E$51))</f>
        <v>Blank</v>
      </c>
      <c r="P448" s="197" t="str">
        <f t="shared" si="91"/>
        <v>Blank</v>
      </c>
      <c r="Q448" s="197" t="str">
        <f>IF(D448=0,"Blank",IF(D448="BEV",E448*(1-'3 Model Input'!E$54), E448))</f>
        <v>Blank</v>
      </c>
      <c r="R448" s="198" t="str">
        <f>IF(D448=0,"Blank",IF(D448="PHEV",F448/G448,F448*(1-'3 Model Input'!E$54)/G448))</f>
        <v>Blank</v>
      </c>
      <c r="S448" s="198" t="str">
        <f>IF(D448=0,"Blank",IF(D448="PHEV",MIN(M448,E448),MIN(M448,(E448*(1-'3 Model Input'!E$54)))))</f>
        <v>Blank</v>
      </c>
      <c r="T448" s="217" t="str">
        <f t="shared" si="92"/>
        <v>Blank</v>
      </c>
      <c r="U448" s="89"/>
      <c r="V448" s="216" t="str">
        <f>IF(D448=0,"Blank",P448*'3 Model Input'!E$50)</f>
        <v>Blank</v>
      </c>
      <c r="W448" s="197" t="str">
        <f t="shared" si="93"/>
        <v>Blank</v>
      </c>
      <c r="X448" s="197" t="str">
        <f t="shared" si="94"/>
        <v>Blank</v>
      </c>
      <c r="Y448" s="197" t="str">
        <f t="shared" si="95"/>
        <v>Blank</v>
      </c>
      <c r="Z448" s="197" t="str">
        <f t="shared" si="96"/>
        <v>Blank</v>
      </c>
      <c r="AA448" s="223" t="str" cm="1">
        <f t="array" ref="AA448">_xlfn.IFS(ISTEXT('3 Model Input'!F$70),"Missing",ISTEXT('3 Model Input'!I$70),"Missing",ISNUMBER('3 Model Input'!K$70),'3 Model Input'!K$70*P448)</f>
        <v>Missing</v>
      </c>
      <c r="AB448" s="89"/>
      <c r="AC448" s="227" t="str" cm="1">
        <f t="array" ref="AC448">IF(D448=0,"Blank",_xlfn.IFS('3 Model Input'!E$61=1,(V448*G448)/T448,'3 Model Input'!E$61=2,(W448*G448)/T448,'3 Model Input'!E$61=3,(X448*G448)/T448,'3 Model Input'!E$61=4,(Y448*G448)/T448,'3 Model Input'!E$61=5,(Z448*G448)/T448, ISTEXT('3 Model Input'!E$61),"Missing",'3 Model Input'!E$61=6,(AA448*G448)/T448))</f>
        <v>Blank</v>
      </c>
      <c r="AD448" s="202" t="str">
        <f t="shared" si="97"/>
        <v>Blank</v>
      </c>
      <c r="AE448" s="202" t="str">
        <f t="shared" si="98"/>
        <v>Blank</v>
      </c>
      <c r="AF448" s="217" t="str">
        <f t="shared" si="99"/>
        <v>Blank</v>
      </c>
      <c r="AG448" s="9" t="str" cm="1">
        <f t="array" ref="AG448">_xlfn.IFS(ISNUMBER(AC448), "", ISNUMBER(SEARCH("Blank", AC448)), "", ISERROR(AC448), "Bad input on tab 3")</f>
        <v/>
      </c>
    </row>
    <row r="449" spans="2:33" ht="15" customHeight="1" x14ac:dyDescent="0.75">
      <c r="B449" s="205" t="str">
        <f>'5 Driver Data'!B449</f>
        <v>0441</v>
      </c>
      <c r="C449" s="193">
        <f>'5 Driver Data'!C449</f>
        <v>0</v>
      </c>
      <c r="D449" s="192">
        <f>'5 Driver Data'!D449</f>
        <v>0</v>
      </c>
      <c r="E449" s="191">
        <f>'5 Driver Data'!E449</f>
        <v>0</v>
      </c>
      <c r="F449" s="191">
        <f>'5 Driver Data'!F449</f>
        <v>0</v>
      </c>
      <c r="G449" s="191">
        <f>'5 Driver Data'!G449</f>
        <v>0</v>
      </c>
      <c r="H449" s="191">
        <f>'5 Driver Data'!H449</f>
        <v>0</v>
      </c>
      <c r="I449" s="191">
        <f>'5 Driver Data'!I449</f>
        <v>0</v>
      </c>
      <c r="J449" s="191">
        <f>'5 Driver Data'!J449</f>
        <v>0</v>
      </c>
      <c r="K449" s="206">
        <f>'5 Driver Data'!K449</f>
        <v>0</v>
      </c>
      <c r="L449" s="1"/>
      <c r="M449" s="216" t="str">
        <f>IF(D449=0,"Blank",'3 Model Input'!E$44*'3 Model Input'!E$45)</f>
        <v>Blank</v>
      </c>
      <c r="N449" s="197" t="str">
        <f t="shared" si="90"/>
        <v>Blank</v>
      </c>
      <c r="O449" s="197" t="str">
        <f>IF(D449=0,"Blank",'3 Model Input'!E$49*(1-'3 Model Input'!E$51))</f>
        <v>Blank</v>
      </c>
      <c r="P449" s="197" t="str">
        <f t="shared" si="91"/>
        <v>Blank</v>
      </c>
      <c r="Q449" s="197" t="str">
        <f>IF(D449=0,"Blank",IF(D449="BEV",E449*(1-'3 Model Input'!E$54), E449))</f>
        <v>Blank</v>
      </c>
      <c r="R449" s="198" t="str">
        <f>IF(D449=0,"Blank",IF(D449="PHEV",F449/G449,F449*(1-'3 Model Input'!E$54)/G449))</f>
        <v>Blank</v>
      </c>
      <c r="S449" s="198" t="str">
        <f>IF(D449=0,"Blank",IF(D449="PHEV",MIN(M449,E449),MIN(M449,(E449*(1-'3 Model Input'!E$54)))))</f>
        <v>Blank</v>
      </c>
      <c r="T449" s="217" t="str">
        <f t="shared" si="92"/>
        <v>Blank</v>
      </c>
      <c r="U449" s="89"/>
      <c r="V449" s="216" t="str">
        <f>IF(D449=0,"Blank",P449*'3 Model Input'!E$50)</f>
        <v>Blank</v>
      </c>
      <c r="W449" s="197" t="str">
        <f t="shared" si="93"/>
        <v>Blank</v>
      </c>
      <c r="X449" s="197" t="str">
        <f t="shared" si="94"/>
        <v>Blank</v>
      </c>
      <c r="Y449" s="197" t="str">
        <f t="shared" si="95"/>
        <v>Blank</v>
      </c>
      <c r="Z449" s="197" t="str">
        <f t="shared" si="96"/>
        <v>Blank</v>
      </c>
      <c r="AA449" s="223" t="str" cm="1">
        <f t="array" ref="AA449">_xlfn.IFS(ISTEXT('3 Model Input'!F$70),"Missing",ISTEXT('3 Model Input'!I$70),"Missing",ISNUMBER('3 Model Input'!K$70),'3 Model Input'!K$70*P449)</f>
        <v>Missing</v>
      </c>
      <c r="AB449" s="89"/>
      <c r="AC449" s="227" t="str" cm="1">
        <f t="array" ref="AC449">IF(D449=0,"Blank",_xlfn.IFS('3 Model Input'!E$61=1,(V449*G449)/T449,'3 Model Input'!E$61=2,(W449*G449)/T449,'3 Model Input'!E$61=3,(X449*G449)/T449,'3 Model Input'!E$61=4,(Y449*G449)/T449,'3 Model Input'!E$61=5,(Z449*G449)/T449, ISTEXT('3 Model Input'!E$61),"Missing",'3 Model Input'!E$61=6,(AA449*G449)/T449))</f>
        <v>Blank</v>
      </c>
      <c r="AD449" s="202" t="str">
        <f t="shared" si="97"/>
        <v>Blank</v>
      </c>
      <c r="AE449" s="202" t="str">
        <f t="shared" si="98"/>
        <v>Blank</v>
      </c>
      <c r="AF449" s="217" t="str">
        <f t="shared" si="99"/>
        <v>Blank</v>
      </c>
      <c r="AG449" s="9" t="str" cm="1">
        <f t="array" ref="AG449">_xlfn.IFS(ISNUMBER(AC449), "", ISNUMBER(SEARCH("Blank", AC449)), "", ISERROR(AC449), "Bad input on tab 3")</f>
        <v/>
      </c>
    </row>
    <row r="450" spans="2:33" ht="15" customHeight="1" x14ac:dyDescent="0.75">
      <c r="B450" s="205" t="str">
        <f>'5 Driver Data'!B450</f>
        <v>0442</v>
      </c>
      <c r="C450" s="193">
        <f>'5 Driver Data'!C450</f>
        <v>0</v>
      </c>
      <c r="D450" s="192">
        <f>'5 Driver Data'!D450</f>
        <v>0</v>
      </c>
      <c r="E450" s="191">
        <f>'5 Driver Data'!E450</f>
        <v>0</v>
      </c>
      <c r="F450" s="191">
        <f>'5 Driver Data'!F450</f>
        <v>0</v>
      </c>
      <c r="G450" s="191">
        <f>'5 Driver Data'!G450</f>
        <v>0</v>
      </c>
      <c r="H450" s="191">
        <f>'5 Driver Data'!H450</f>
        <v>0</v>
      </c>
      <c r="I450" s="191">
        <f>'5 Driver Data'!I450</f>
        <v>0</v>
      </c>
      <c r="J450" s="191">
        <f>'5 Driver Data'!J450</f>
        <v>0</v>
      </c>
      <c r="K450" s="206">
        <f>'5 Driver Data'!K450</f>
        <v>0</v>
      </c>
      <c r="L450" s="1"/>
      <c r="M450" s="216" t="str">
        <f>IF(D450=0,"Blank",'3 Model Input'!E$44*'3 Model Input'!E$45)</f>
        <v>Blank</v>
      </c>
      <c r="N450" s="197" t="str">
        <f t="shared" si="90"/>
        <v>Blank</v>
      </c>
      <c r="O450" s="197" t="str">
        <f>IF(D450=0,"Blank",'3 Model Input'!E$49*(1-'3 Model Input'!E$51))</f>
        <v>Blank</v>
      </c>
      <c r="P450" s="197" t="str">
        <f t="shared" si="91"/>
        <v>Blank</v>
      </c>
      <c r="Q450" s="197" t="str">
        <f>IF(D450=0,"Blank",IF(D450="BEV",E450*(1-'3 Model Input'!E$54), E450))</f>
        <v>Blank</v>
      </c>
      <c r="R450" s="198" t="str">
        <f>IF(D450=0,"Blank",IF(D450="PHEV",F450/G450,F450*(1-'3 Model Input'!E$54)/G450))</f>
        <v>Blank</v>
      </c>
      <c r="S450" s="198" t="str">
        <f>IF(D450=0,"Blank",IF(D450="PHEV",MIN(M450,E450),MIN(M450,(E450*(1-'3 Model Input'!E$54)))))</f>
        <v>Blank</v>
      </c>
      <c r="T450" s="217" t="str">
        <f t="shared" si="92"/>
        <v>Blank</v>
      </c>
      <c r="U450" s="89"/>
      <c r="V450" s="216" t="str">
        <f>IF(D450=0,"Blank",P450*'3 Model Input'!E$50)</f>
        <v>Blank</v>
      </c>
      <c r="W450" s="197" t="str">
        <f t="shared" si="93"/>
        <v>Blank</v>
      </c>
      <c r="X450" s="197" t="str">
        <f t="shared" si="94"/>
        <v>Blank</v>
      </c>
      <c r="Y450" s="197" t="str">
        <f t="shared" si="95"/>
        <v>Blank</v>
      </c>
      <c r="Z450" s="197" t="str">
        <f t="shared" si="96"/>
        <v>Blank</v>
      </c>
      <c r="AA450" s="223" t="str" cm="1">
        <f t="array" ref="AA450">_xlfn.IFS(ISTEXT('3 Model Input'!F$70),"Missing",ISTEXT('3 Model Input'!I$70),"Missing",ISNUMBER('3 Model Input'!K$70),'3 Model Input'!K$70*P450)</f>
        <v>Missing</v>
      </c>
      <c r="AB450" s="89"/>
      <c r="AC450" s="227" t="str" cm="1">
        <f t="array" ref="AC450">IF(D450=0,"Blank",_xlfn.IFS('3 Model Input'!E$61=1,(V450*G450)/T450,'3 Model Input'!E$61=2,(W450*G450)/T450,'3 Model Input'!E$61=3,(X450*G450)/T450,'3 Model Input'!E$61=4,(Y450*G450)/T450,'3 Model Input'!E$61=5,(Z450*G450)/T450, ISTEXT('3 Model Input'!E$61),"Missing",'3 Model Input'!E$61=6,(AA450*G450)/T450))</f>
        <v>Blank</v>
      </c>
      <c r="AD450" s="202" t="str">
        <f t="shared" si="97"/>
        <v>Blank</v>
      </c>
      <c r="AE450" s="202" t="str">
        <f t="shared" si="98"/>
        <v>Blank</v>
      </c>
      <c r="AF450" s="217" t="str">
        <f t="shared" si="99"/>
        <v>Blank</v>
      </c>
      <c r="AG450" s="9" t="str" cm="1">
        <f t="array" ref="AG450">_xlfn.IFS(ISNUMBER(AC450), "", ISNUMBER(SEARCH("Blank", AC450)), "", ISERROR(AC450), "Bad input on tab 3")</f>
        <v/>
      </c>
    </row>
    <row r="451" spans="2:33" ht="15" customHeight="1" x14ac:dyDescent="0.75">
      <c r="B451" s="205" t="str">
        <f>'5 Driver Data'!B451</f>
        <v>0443</v>
      </c>
      <c r="C451" s="193">
        <f>'5 Driver Data'!C451</f>
        <v>0</v>
      </c>
      <c r="D451" s="192">
        <f>'5 Driver Data'!D451</f>
        <v>0</v>
      </c>
      <c r="E451" s="191">
        <f>'5 Driver Data'!E451</f>
        <v>0</v>
      </c>
      <c r="F451" s="191">
        <f>'5 Driver Data'!F451</f>
        <v>0</v>
      </c>
      <c r="G451" s="191">
        <f>'5 Driver Data'!G451</f>
        <v>0</v>
      </c>
      <c r="H451" s="191">
        <f>'5 Driver Data'!H451</f>
        <v>0</v>
      </c>
      <c r="I451" s="191">
        <f>'5 Driver Data'!I451</f>
        <v>0</v>
      </c>
      <c r="J451" s="191">
        <f>'5 Driver Data'!J451</f>
        <v>0</v>
      </c>
      <c r="K451" s="206">
        <f>'5 Driver Data'!K451</f>
        <v>0</v>
      </c>
      <c r="L451" s="1"/>
      <c r="M451" s="216" t="str">
        <f>IF(D451=0,"Blank",'3 Model Input'!E$44*'3 Model Input'!E$45)</f>
        <v>Blank</v>
      </c>
      <c r="N451" s="197" t="str">
        <f t="shared" si="90"/>
        <v>Blank</v>
      </c>
      <c r="O451" s="197" t="str">
        <f>IF(D451=0,"Blank",'3 Model Input'!E$49*(1-'3 Model Input'!E$51))</f>
        <v>Blank</v>
      </c>
      <c r="P451" s="197" t="str">
        <f t="shared" si="91"/>
        <v>Blank</v>
      </c>
      <c r="Q451" s="197" t="str">
        <f>IF(D451=0,"Blank",IF(D451="BEV",E451*(1-'3 Model Input'!E$54), E451))</f>
        <v>Blank</v>
      </c>
      <c r="R451" s="198" t="str">
        <f>IF(D451=0,"Blank",IF(D451="PHEV",F451/G451,F451*(1-'3 Model Input'!E$54)/G451))</f>
        <v>Blank</v>
      </c>
      <c r="S451" s="198" t="str">
        <f>IF(D451=0,"Blank",IF(D451="PHEV",MIN(M451,E451),MIN(M451,(E451*(1-'3 Model Input'!E$54)))))</f>
        <v>Blank</v>
      </c>
      <c r="T451" s="217" t="str">
        <f t="shared" si="92"/>
        <v>Blank</v>
      </c>
      <c r="U451" s="89"/>
      <c r="V451" s="216" t="str">
        <f>IF(D451=0,"Blank",P451*'3 Model Input'!E$50)</f>
        <v>Blank</v>
      </c>
      <c r="W451" s="197" t="str">
        <f t="shared" si="93"/>
        <v>Blank</v>
      </c>
      <c r="X451" s="197" t="str">
        <f t="shared" si="94"/>
        <v>Blank</v>
      </c>
      <c r="Y451" s="197" t="str">
        <f t="shared" si="95"/>
        <v>Blank</v>
      </c>
      <c r="Z451" s="197" t="str">
        <f t="shared" si="96"/>
        <v>Blank</v>
      </c>
      <c r="AA451" s="223" t="str" cm="1">
        <f t="array" ref="AA451">_xlfn.IFS(ISTEXT('3 Model Input'!F$70),"Missing",ISTEXT('3 Model Input'!I$70),"Missing",ISNUMBER('3 Model Input'!K$70),'3 Model Input'!K$70*P451)</f>
        <v>Missing</v>
      </c>
      <c r="AB451" s="89"/>
      <c r="AC451" s="227" t="str" cm="1">
        <f t="array" ref="AC451">IF(D451=0,"Blank",_xlfn.IFS('3 Model Input'!E$61=1,(V451*G451)/T451,'3 Model Input'!E$61=2,(W451*G451)/T451,'3 Model Input'!E$61=3,(X451*G451)/T451,'3 Model Input'!E$61=4,(Y451*G451)/T451,'3 Model Input'!E$61=5,(Z451*G451)/T451, ISTEXT('3 Model Input'!E$61),"Missing",'3 Model Input'!E$61=6,(AA451*G451)/T451))</f>
        <v>Blank</v>
      </c>
      <c r="AD451" s="202" t="str">
        <f t="shared" si="97"/>
        <v>Blank</v>
      </c>
      <c r="AE451" s="202" t="str">
        <f t="shared" si="98"/>
        <v>Blank</v>
      </c>
      <c r="AF451" s="217" t="str">
        <f t="shared" si="99"/>
        <v>Blank</v>
      </c>
      <c r="AG451" s="9" t="str" cm="1">
        <f t="array" ref="AG451">_xlfn.IFS(ISNUMBER(AC451), "", ISNUMBER(SEARCH("Blank", AC451)), "", ISERROR(AC451), "Bad input on tab 3")</f>
        <v/>
      </c>
    </row>
    <row r="452" spans="2:33" ht="15" customHeight="1" x14ac:dyDescent="0.75">
      <c r="B452" s="205" t="str">
        <f>'5 Driver Data'!B452</f>
        <v>0444</v>
      </c>
      <c r="C452" s="193">
        <f>'5 Driver Data'!C452</f>
        <v>0</v>
      </c>
      <c r="D452" s="192">
        <f>'5 Driver Data'!D452</f>
        <v>0</v>
      </c>
      <c r="E452" s="191">
        <f>'5 Driver Data'!E452</f>
        <v>0</v>
      </c>
      <c r="F452" s="191">
        <f>'5 Driver Data'!F452</f>
        <v>0</v>
      </c>
      <c r="G452" s="191">
        <f>'5 Driver Data'!G452</f>
        <v>0</v>
      </c>
      <c r="H452" s="191">
        <f>'5 Driver Data'!H452</f>
        <v>0</v>
      </c>
      <c r="I452" s="191">
        <f>'5 Driver Data'!I452</f>
        <v>0</v>
      </c>
      <c r="J452" s="191">
        <f>'5 Driver Data'!J452</f>
        <v>0</v>
      </c>
      <c r="K452" s="206">
        <f>'5 Driver Data'!K452</f>
        <v>0</v>
      </c>
      <c r="L452" s="1"/>
      <c r="M452" s="216" t="str">
        <f>IF(D452=0,"Blank",'3 Model Input'!E$44*'3 Model Input'!E$45)</f>
        <v>Blank</v>
      </c>
      <c r="N452" s="197" t="str">
        <f t="shared" si="90"/>
        <v>Blank</v>
      </c>
      <c r="O452" s="197" t="str">
        <f>IF(D452=0,"Blank",'3 Model Input'!E$49*(1-'3 Model Input'!E$51))</f>
        <v>Blank</v>
      </c>
      <c r="P452" s="197" t="str">
        <f t="shared" si="91"/>
        <v>Blank</v>
      </c>
      <c r="Q452" s="197" t="str">
        <f>IF(D452=0,"Blank",IF(D452="BEV",E452*(1-'3 Model Input'!E$54), E452))</f>
        <v>Blank</v>
      </c>
      <c r="R452" s="198" t="str">
        <f>IF(D452=0,"Blank",IF(D452="PHEV",F452/G452,F452*(1-'3 Model Input'!E$54)/G452))</f>
        <v>Blank</v>
      </c>
      <c r="S452" s="198" t="str">
        <f>IF(D452=0,"Blank",IF(D452="PHEV",MIN(M452,E452),MIN(M452,(E452*(1-'3 Model Input'!E$54)))))</f>
        <v>Blank</v>
      </c>
      <c r="T452" s="217" t="str">
        <f t="shared" si="92"/>
        <v>Blank</v>
      </c>
      <c r="U452" s="89"/>
      <c r="V452" s="216" t="str">
        <f>IF(D452=0,"Blank",P452*'3 Model Input'!E$50)</f>
        <v>Blank</v>
      </c>
      <c r="W452" s="197" t="str">
        <f t="shared" si="93"/>
        <v>Blank</v>
      </c>
      <c r="X452" s="197" t="str">
        <f t="shared" si="94"/>
        <v>Blank</v>
      </c>
      <c r="Y452" s="197" t="str">
        <f t="shared" si="95"/>
        <v>Blank</v>
      </c>
      <c r="Z452" s="197" t="str">
        <f t="shared" si="96"/>
        <v>Blank</v>
      </c>
      <c r="AA452" s="223" t="str" cm="1">
        <f t="array" ref="AA452">_xlfn.IFS(ISTEXT('3 Model Input'!F$70),"Missing",ISTEXT('3 Model Input'!I$70),"Missing",ISNUMBER('3 Model Input'!K$70),'3 Model Input'!K$70*P452)</f>
        <v>Missing</v>
      </c>
      <c r="AB452" s="89"/>
      <c r="AC452" s="227" t="str" cm="1">
        <f t="array" ref="AC452">IF(D452=0,"Blank",_xlfn.IFS('3 Model Input'!E$61=1,(V452*G452)/T452,'3 Model Input'!E$61=2,(W452*G452)/T452,'3 Model Input'!E$61=3,(X452*G452)/T452,'3 Model Input'!E$61=4,(Y452*G452)/T452,'3 Model Input'!E$61=5,(Z452*G452)/T452, ISTEXT('3 Model Input'!E$61),"Missing",'3 Model Input'!E$61=6,(AA452*G452)/T452))</f>
        <v>Blank</v>
      </c>
      <c r="AD452" s="202" t="str">
        <f t="shared" si="97"/>
        <v>Blank</v>
      </c>
      <c r="AE452" s="202" t="str">
        <f t="shared" si="98"/>
        <v>Blank</v>
      </c>
      <c r="AF452" s="217" t="str">
        <f t="shared" si="99"/>
        <v>Blank</v>
      </c>
      <c r="AG452" s="9" t="str" cm="1">
        <f t="array" ref="AG452">_xlfn.IFS(ISNUMBER(AC452), "", ISNUMBER(SEARCH("Blank", AC452)), "", ISERROR(AC452), "Bad input on tab 3")</f>
        <v/>
      </c>
    </row>
    <row r="453" spans="2:33" ht="15" customHeight="1" x14ac:dyDescent="0.75">
      <c r="B453" s="205" t="str">
        <f>'5 Driver Data'!B453</f>
        <v>0445</v>
      </c>
      <c r="C453" s="193">
        <f>'5 Driver Data'!C453</f>
        <v>0</v>
      </c>
      <c r="D453" s="192">
        <f>'5 Driver Data'!D453</f>
        <v>0</v>
      </c>
      <c r="E453" s="191">
        <f>'5 Driver Data'!E453</f>
        <v>0</v>
      </c>
      <c r="F453" s="191">
        <f>'5 Driver Data'!F453</f>
        <v>0</v>
      </c>
      <c r="G453" s="191">
        <f>'5 Driver Data'!G453</f>
        <v>0</v>
      </c>
      <c r="H453" s="191">
        <f>'5 Driver Data'!H453</f>
        <v>0</v>
      </c>
      <c r="I453" s="191">
        <f>'5 Driver Data'!I453</f>
        <v>0</v>
      </c>
      <c r="J453" s="191">
        <f>'5 Driver Data'!J453</f>
        <v>0</v>
      </c>
      <c r="K453" s="206">
        <f>'5 Driver Data'!K453</f>
        <v>0</v>
      </c>
      <c r="L453" s="1"/>
      <c r="M453" s="216" t="str">
        <f>IF(D453=0,"Blank",'3 Model Input'!E$44*'3 Model Input'!E$45)</f>
        <v>Blank</v>
      </c>
      <c r="N453" s="197" t="str">
        <f t="shared" si="90"/>
        <v>Blank</v>
      </c>
      <c r="O453" s="197" t="str">
        <f>IF(D453=0,"Blank",'3 Model Input'!E$49*(1-'3 Model Input'!E$51))</f>
        <v>Blank</v>
      </c>
      <c r="P453" s="197" t="str">
        <f t="shared" si="91"/>
        <v>Blank</v>
      </c>
      <c r="Q453" s="197" t="str">
        <f>IF(D453=0,"Blank",IF(D453="BEV",E453*(1-'3 Model Input'!E$54), E453))</f>
        <v>Blank</v>
      </c>
      <c r="R453" s="198" t="str">
        <f>IF(D453=0,"Blank",IF(D453="PHEV",F453/G453,F453*(1-'3 Model Input'!E$54)/G453))</f>
        <v>Blank</v>
      </c>
      <c r="S453" s="198" t="str">
        <f>IF(D453=0,"Blank",IF(D453="PHEV",MIN(M453,E453),MIN(M453,(E453*(1-'3 Model Input'!E$54)))))</f>
        <v>Blank</v>
      </c>
      <c r="T453" s="217" t="str">
        <f t="shared" si="92"/>
        <v>Blank</v>
      </c>
      <c r="U453" s="89"/>
      <c r="V453" s="216" t="str">
        <f>IF(D453=0,"Blank",P453*'3 Model Input'!E$50)</f>
        <v>Blank</v>
      </c>
      <c r="W453" s="197" t="str">
        <f t="shared" si="93"/>
        <v>Blank</v>
      </c>
      <c r="X453" s="197" t="str">
        <f t="shared" si="94"/>
        <v>Blank</v>
      </c>
      <c r="Y453" s="197" t="str">
        <f t="shared" si="95"/>
        <v>Blank</v>
      </c>
      <c r="Z453" s="197" t="str">
        <f t="shared" si="96"/>
        <v>Blank</v>
      </c>
      <c r="AA453" s="223" t="str" cm="1">
        <f t="array" ref="AA453">_xlfn.IFS(ISTEXT('3 Model Input'!F$70),"Missing",ISTEXT('3 Model Input'!I$70),"Missing",ISNUMBER('3 Model Input'!K$70),'3 Model Input'!K$70*P453)</f>
        <v>Missing</v>
      </c>
      <c r="AB453" s="89"/>
      <c r="AC453" s="227" t="str" cm="1">
        <f t="array" ref="AC453">IF(D453=0,"Blank",_xlfn.IFS('3 Model Input'!E$61=1,(V453*G453)/T453,'3 Model Input'!E$61=2,(W453*G453)/T453,'3 Model Input'!E$61=3,(X453*G453)/T453,'3 Model Input'!E$61=4,(Y453*G453)/T453,'3 Model Input'!E$61=5,(Z453*G453)/T453, ISTEXT('3 Model Input'!E$61),"Missing",'3 Model Input'!E$61=6,(AA453*G453)/T453))</f>
        <v>Blank</v>
      </c>
      <c r="AD453" s="202" t="str">
        <f t="shared" si="97"/>
        <v>Blank</v>
      </c>
      <c r="AE453" s="202" t="str">
        <f t="shared" si="98"/>
        <v>Blank</v>
      </c>
      <c r="AF453" s="217" t="str">
        <f t="shared" si="99"/>
        <v>Blank</v>
      </c>
      <c r="AG453" s="9" t="str" cm="1">
        <f t="array" ref="AG453">_xlfn.IFS(ISNUMBER(AC453), "", ISNUMBER(SEARCH("Blank", AC453)), "", ISERROR(AC453), "Bad input on tab 3")</f>
        <v/>
      </c>
    </row>
    <row r="454" spans="2:33" ht="15" customHeight="1" x14ac:dyDescent="0.75">
      <c r="B454" s="205" t="str">
        <f>'5 Driver Data'!B454</f>
        <v>0446</v>
      </c>
      <c r="C454" s="193">
        <f>'5 Driver Data'!C454</f>
        <v>0</v>
      </c>
      <c r="D454" s="192">
        <f>'5 Driver Data'!D454</f>
        <v>0</v>
      </c>
      <c r="E454" s="191">
        <f>'5 Driver Data'!E454</f>
        <v>0</v>
      </c>
      <c r="F454" s="191">
        <f>'5 Driver Data'!F454</f>
        <v>0</v>
      </c>
      <c r="G454" s="191">
        <f>'5 Driver Data'!G454</f>
        <v>0</v>
      </c>
      <c r="H454" s="191">
        <f>'5 Driver Data'!H454</f>
        <v>0</v>
      </c>
      <c r="I454" s="191">
        <f>'5 Driver Data'!I454</f>
        <v>0</v>
      </c>
      <c r="J454" s="191">
        <f>'5 Driver Data'!J454</f>
        <v>0</v>
      </c>
      <c r="K454" s="206">
        <f>'5 Driver Data'!K454</f>
        <v>0</v>
      </c>
      <c r="L454" s="1"/>
      <c r="M454" s="216" t="str">
        <f>IF(D454=0,"Blank",'3 Model Input'!E$44*'3 Model Input'!E$45)</f>
        <v>Blank</v>
      </c>
      <c r="N454" s="197" t="str">
        <f t="shared" si="90"/>
        <v>Blank</v>
      </c>
      <c r="O454" s="197" t="str">
        <f>IF(D454=0,"Blank",'3 Model Input'!E$49*(1-'3 Model Input'!E$51))</f>
        <v>Blank</v>
      </c>
      <c r="P454" s="197" t="str">
        <f t="shared" si="91"/>
        <v>Blank</v>
      </c>
      <c r="Q454" s="197" t="str">
        <f>IF(D454=0,"Blank",IF(D454="BEV",E454*(1-'3 Model Input'!E$54), E454))</f>
        <v>Blank</v>
      </c>
      <c r="R454" s="198" t="str">
        <f>IF(D454=0,"Blank",IF(D454="PHEV",F454/G454,F454*(1-'3 Model Input'!E$54)/G454))</f>
        <v>Blank</v>
      </c>
      <c r="S454" s="198" t="str">
        <f>IF(D454=0,"Blank",IF(D454="PHEV",MIN(M454,E454),MIN(M454,(E454*(1-'3 Model Input'!E$54)))))</f>
        <v>Blank</v>
      </c>
      <c r="T454" s="217" t="str">
        <f t="shared" si="92"/>
        <v>Blank</v>
      </c>
      <c r="U454" s="89"/>
      <c r="V454" s="216" t="str">
        <f>IF(D454=0,"Blank",P454*'3 Model Input'!E$50)</f>
        <v>Blank</v>
      </c>
      <c r="W454" s="197" t="str">
        <f t="shared" si="93"/>
        <v>Blank</v>
      </c>
      <c r="X454" s="197" t="str">
        <f t="shared" si="94"/>
        <v>Blank</v>
      </c>
      <c r="Y454" s="197" t="str">
        <f t="shared" si="95"/>
        <v>Blank</v>
      </c>
      <c r="Z454" s="197" t="str">
        <f t="shared" si="96"/>
        <v>Blank</v>
      </c>
      <c r="AA454" s="223" t="str" cm="1">
        <f t="array" ref="AA454">_xlfn.IFS(ISTEXT('3 Model Input'!F$70),"Missing",ISTEXT('3 Model Input'!I$70),"Missing",ISNUMBER('3 Model Input'!K$70),'3 Model Input'!K$70*P454)</f>
        <v>Missing</v>
      </c>
      <c r="AB454" s="89"/>
      <c r="AC454" s="227" t="str" cm="1">
        <f t="array" ref="AC454">IF(D454=0,"Blank",_xlfn.IFS('3 Model Input'!E$61=1,(V454*G454)/T454,'3 Model Input'!E$61=2,(W454*G454)/T454,'3 Model Input'!E$61=3,(X454*G454)/T454,'3 Model Input'!E$61=4,(Y454*G454)/T454,'3 Model Input'!E$61=5,(Z454*G454)/T454, ISTEXT('3 Model Input'!E$61),"Missing",'3 Model Input'!E$61=6,(AA454*G454)/T454))</f>
        <v>Blank</v>
      </c>
      <c r="AD454" s="202" t="str">
        <f t="shared" si="97"/>
        <v>Blank</v>
      </c>
      <c r="AE454" s="202" t="str">
        <f t="shared" si="98"/>
        <v>Blank</v>
      </c>
      <c r="AF454" s="217" t="str">
        <f t="shared" si="99"/>
        <v>Blank</v>
      </c>
      <c r="AG454" s="9" t="str" cm="1">
        <f t="array" ref="AG454">_xlfn.IFS(ISNUMBER(AC454), "", ISNUMBER(SEARCH("Blank", AC454)), "", ISERROR(AC454), "Bad input on tab 3")</f>
        <v/>
      </c>
    </row>
    <row r="455" spans="2:33" ht="15" customHeight="1" x14ac:dyDescent="0.75">
      <c r="B455" s="205" t="str">
        <f>'5 Driver Data'!B455</f>
        <v>0447</v>
      </c>
      <c r="C455" s="193">
        <f>'5 Driver Data'!C455</f>
        <v>0</v>
      </c>
      <c r="D455" s="192">
        <f>'5 Driver Data'!D455</f>
        <v>0</v>
      </c>
      <c r="E455" s="191">
        <f>'5 Driver Data'!E455</f>
        <v>0</v>
      </c>
      <c r="F455" s="191">
        <f>'5 Driver Data'!F455</f>
        <v>0</v>
      </c>
      <c r="G455" s="191">
        <f>'5 Driver Data'!G455</f>
        <v>0</v>
      </c>
      <c r="H455" s="191">
        <f>'5 Driver Data'!H455</f>
        <v>0</v>
      </c>
      <c r="I455" s="191">
        <f>'5 Driver Data'!I455</f>
        <v>0</v>
      </c>
      <c r="J455" s="191">
        <f>'5 Driver Data'!J455</f>
        <v>0</v>
      </c>
      <c r="K455" s="206">
        <f>'5 Driver Data'!K455</f>
        <v>0</v>
      </c>
      <c r="L455" s="1"/>
      <c r="M455" s="216" t="str">
        <f>IF(D455=0,"Blank",'3 Model Input'!E$44*'3 Model Input'!E$45)</f>
        <v>Blank</v>
      </c>
      <c r="N455" s="197" t="str">
        <f t="shared" si="90"/>
        <v>Blank</v>
      </c>
      <c r="O455" s="197" t="str">
        <f>IF(D455=0,"Blank",'3 Model Input'!E$49*(1-'3 Model Input'!E$51))</f>
        <v>Blank</v>
      </c>
      <c r="P455" s="197" t="str">
        <f t="shared" si="91"/>
        <v>Blank</v>
      </c>
      <c r="Q455" s="197" t="str">
        <f>IF(D455=0,"Blank",IF(D455="BEV",E455*(1-'3 Model Input'!E$54), E455))</f>
        <v>Blank</v>
      </c>
      <c r="R455" s="198" t="str">
        <f>IF(D455=0,"Blank",IF(D455="PHEV",F455/G455,F455*(1-'3 Model Input'!E$54)/G455))</f>
        <v>Blank</v>
      </c>
      <c r="S455" s="198" t="str">
        <f>IF(D455=0,"Blank",IF(D455="PHEV",MIN(M455,E455),MIN(M455,(E455*(1-'3 Model Input'!E$54)))))</f>
        <v>Blank</v>
      </c>
      <c r="T455" s="217" t="str">
        <f t="shared" si="92"/>
        <v>Blank</v>
      </c>
      <c r="U455" s="89"/>
      <c r="V455" s="216" t="str">
        <f>IF(D455=0,"Blank",P455*'3 Model Input'!E$50)</f>
        <v>Blank</v>
      </c>
      <c r="W455" s="197" t="str">
        <f t="shared" si="93"/>
        <v>Blank</v>
      </c>
      <c r="X455" s="197" t="str">
        <f t="shared" si="94"/>
        <v>Blank</v>
      </c>
      <c r="Y455" s="197" t="str">
        <f t="shared" si="95"/>
        <v>Blank</v>
      </c>
      <c r="Z455" s="197" t="str">
        <f t="shared" si="96"/>
        <v>Blank</v>
      </c>
      <c r="AA455" s="223" t="str" cm="1">
        <f t="array" ref="AA455">_xlfn.IFS(ISTEXT('3 Model Input'!F$70),"Missing",ISTEXT('3 Model Input'!I$70),"Missing",ISNUMBER('3 Model Input'!K$70),'3 Model Input'!K$70*P455)</f>
        <v>Missing</v>
      </c>
      <c r="AB455" s="89"/>
      <c r="AC455" s="227" t="str" cm="1">
        <f t="array" ref="AC455">IF(D455=0,"Blank",_xlfn.IFS('3 Model Input'!E$61=1,(V455*G455)/T455,'3 Model Input'!E$61=2,(W455*G455)/T455,'3 Model Input'!E$61=3,(X455*G455)/T455,'3 Model Input'!E$61=4,(Y455*G455)/T455,'3 Model Input'!E$61=5,(Z455*G455)/T455, ISTEXT('3 Model Input'!E$61),"Missing",'3 Model Input'!E$61=6,(AA455*G455)/T455))</f>
        <v>Blank</v>
      </c>
      <c r="AD455" s="202" t="str">
        <f t="shared" si="97"/>
        <v>Blank</v>
      </c>
      <c r="AE455" s="202" t="str">
        <f t="shared" si="98"/>
        <v>Blank</v>
      </c>
      <c r="AF455" s="217" t="str">
        <f t="shared" si="99"/>
        <v>Blank</v>
      </c>
      <c r="AG455" s="9" t="str" cm="1">
        <f t="array" ref="AG455">_xlfn.IFS(ISNUMBER(AC455), "", ISNUMBER(SEARCH("Blank", AC455)), "", ISERROR(AC455), "Bad input on tab 3")</f>
        <v/>
      </c>
    </row>
    <row r="456" spans="2:33" ht="15" customHeight="1" x14ac:dyDescent="0.75">
      <c r="B456" s="205" t="str">
        <f>'5 Driver Data'!B456</f>
        <v>0448</v>
      </c>
      <c r="C456" s="193">
        <f>'5 Driver Data'!C456</f>
        <v>0</v>
      </c>
      <c r="D456" s="192">
        <f>'5 Driver Data'!D456</f>
        <v>0</v>
      </c>
      <c r="E456" s="191">
        <f>'5 Driver Data'!E456</f>
        <v>0</v>
      </c>
      <c r="F456" s="191">
        <f>'5 Driver Data'!F456</f>
        <v>0</v>
      </c>
      <c r="G456" s="191">
        <f>'5 Driver Data'!G456</f>
        <v>0</v>
      </c>
      <c r="H456" s="191">
        <f>'5 Driver Data'!H456</f>
        <v>0</v>
      </c>
      <c r="I456" s="191">
        <f>'5 Driver Data'!I456</f>
        <v>0</v>
      </c>
      <c r="J456" s="191">
        <f>'5 Driver Data'!J456</f>
        <v>0</v>
      </c>
      <c r="K456" s="206">
        <f>'5 Driver Data'!K456</f>
        <v>0</v>
      </c>
      <c r="L456" s="1"/>
      <c r="M456" s="216" t="str">
        <f>IF(D456=0,"Blank",'3 Model Input'!E$44*'3 Model Input'!E$45)</f>
        <v>Blank</v>
      </c>
      <c r="N456" s="197" t="str">
        <f t="shared" si="90"/>
        <v>Blank</v>
      </c>
      <c r="O456" s="197" t="str">
        <f>IF(D456=0,"Blank",'3 Model Input'!E$49*(1-'3 Model Input'!E$51))</f>
        <v>Blank</v>
      </c>
      <c r="P456" s="197" t="str">
        <f t="shared" si="91"/>
        <v>Blank</v>
      </c>
      <c r="Q456" s="197" t="str">
        <f>IF(D456=0,"Blank",IF(D456="BEV",E456*(1-'3 Model Input'!E$54), E456))</f>
        <v>Blank</v>
      </c>
      <c r="R456" s="198" t="str">
        <f>IF(D456=0,"Blank",IF(D456="PHEV",F456/G456,F456*(1-'3 Model Input'!E$54)/G456))</f>
        <v>Blank</v>
      </c>
      <c r="S456" s="198" t="str">
        <f>IF(D456=0,"Blank",IF(D456="PHEV",MIN(M456,E456),MIN(M456,(E456*(1-'3 Model Input'!E$54)))))</f>
        <v>Blank</v>
      </c>
      <c r="T456" s="217" t="str">
        <f t="shared" si="92"/>
        <v>Blank</v>
      </c>
      <c r="U456" s="89"/>
      <c r="V456" s="216" t="str">
        <f>IF(D456=0,"Blank",P456*'3 Model Input'!E$50)</f>
        <v>Blank</v>
      </c>
      <c r="W456" s="197" t="str">
        <f t="shared" si="93"/>
        <v>Blank</v>
      </c>
      <c r="X456" s="197" t="str">
        <f t="shared" si="94"/>
        <v>Blank</v>
      </c>
      <c r="Y456" s="197" t="str">
        <f t="shared" si="95"/>
        <v>Blank</v>
      </c>
      <c r="Z456" s="197" t="str">
        <f t="shared" si="96"/>
        <v>Blank</v>
      </c>
      <c r="AA456" s="223" t="str" cm="1">
        <f t="array" ref="AA456">_xlfn.IFS(ISTEXT('3 Model Input'!F$70),"Missing",ISTEXT('3 Model Input'!I$70),"Missing",ISNUMBER('3 Model Input'!K$70),'3 Model Input'!K$70*P456)</f>
        <v>Missing</v>
      </c>
      <c r="AB456" s="89"/>
      <c r="AC456" s="227" t="str" cm="1">
        <f t="array" ref="AC456">IF(D456=0,"Blank",_xlfn.IFS('3 Model Input'!E$61=1,(V456*G456)/T456,'3 Model Input'!E$61=2,(W456*G456)/T456,'3 Model Input'!E$61=3,(X456*G456)/T456,'3 Model Input'!E$61=4,(Y456*G456)/T456,'3 Model Input'!E$61=5,(Z456*G456)/T456, ISTEXT('3 Model Input'!E$61),"Missing",'3 Model Input'!E$61=6,(AA456*G456)/T456))</f>
        <v>Blank</v>
      </c>
      <c r="AD456" s="202" t="str">
        <f t="shared" si="97"/>
        <v>Blank</v>
      </c>
      <c r="AE456" s="202" t="str">
        <f t="shared" si="98"/>
        <v>Blank</v>
      </c>
      <c r="AF456" s="217" t="str">
        <f t="shared" si="99"/>
        <v>Blank</v>
      </c>
      <c r="AG456" s="9" t="str" cm="1">
        <f t="array" ref="AG456">_xlfn.IFS(ISNUMBER(AC456), "", ISNUMBER(SEARCH("Blank", AC456)), "", ISERROR(AC456), "Bad input on tab 3")</f>
        <v/>
      </c>
    </row>
    <row r="457" spans="2:33" ht="15" customHeight="1" x14ac:dyDescent="0.75">
      <c r="B457" s="205" t="str">
        <f>'5 Driver Data'!B457</f>
        <v>0449</v>
      </c>
      <c r="C457" s="193">
        <f>'5 Driver Data'!C457</f>
        <v>0</v>
      </c>
      <c r="D457" s="192">
        <f>'5 Driver Data'!D457</f>
        <v>0</v>
      </c>
      <c r="E457" s="191">
        <f>'5 Driver Data'!E457</f>
        <v>0</v>
      </c>
      <c r="F457" s="191">
        <f>'5 Driver Data'!F457</f>
        <v>0</v>
      </c>
      <c r="G457" s="191">
        <f>'5 Driver Data'!G457</f>
        <v>0</v>
      </c>
      <c r="H457" s="191">
        <f>'5 Driver Data'!H457</f>
        <v>0</v>
      </c>
      <c r="I457" s="191">
        <f>'5 Driver Data'!I457</f>
        <v>0</v>
      </c>
      <c r="J457" s="191">
        <f>'5 Driver Data'!J457</f>
        <v>0</v>
      </c>
      <c r="K457" s="206">
        <f>'5 Driver Data'!K457</f>
        <v>0</v>
      </c>
      <c r="L457" s="1"/>
      <c r="M457" s="216" t="str">
        <f>IF(D457=0,"Blank",'3 Model Input'!E$44*'3 Model Input'!E$45)</f>
        <v>Blank</v>
      </c>
      <c r="N457" s="197" t="str">
        <f t="shared" si="90"/>
        <v>Blank</v>
      </c>
      <c r="O457" s="197" t="str">
        <f>IF(D457=0,"Blank",'3 Model Input'!E$49*(1-'3 Model Input'!E$51))</f>
        <v>Blank</v>
      </c>
      <c r="P457" s="197" t="str">
        <f t="shared" si="91"/>
        <v>Blank</v>
      </c>
      <c r="Q457" s="197" t="str">
        <f>IF(D457=0,"Blank",IF(D457="BEV",E457*(1-'3 Model Input'!E$54), E457))</f>
        <v>Blank</v>
      </c>
      <c r="R457" s="198" t="str">
        <f>IF(D457=0,"Blank",IF(D457="PHEV",F457/G457,F457*(1-'3 Model Input'!E$54)/G457))</f>
        <v>Blank</v>
      </c>
      <c r="S457" s="198" t="str">
        <f>IF(D457=0,"Blank",IF(D457="PHEV",MIN(M457,E457),MIN(M457,(E457*(1-'3 Model Input'!E$54)))))</f>
        <v>Blank</v>
      </c>
      <c r="T457" s="217" t="str">
        <f t="shared" si="92"/>
        <v>Blank</v>
      </c>
      <c r="U457" s="89"/>
      <c r="V457" s="216" t="str">
        <f>IF(D457=0,"Blank",P457*'3 Model Input'!E$50)</f>
        <v>Blank</v>
      </c>
      <c r="W457" s="197" t="str">
        <f t="shared" si="93"/>
        <v>Blank</v>
      </c>
      <c r="X457" s="197" t="str">
        <f t="shared" si="94"/>
        <v>Blank</v>
      </c>
      <c r="Y457" s="197" t="str">
        <f t="shared" si="95"/>
        <v>Blank</v>
      </c>
      <c r="Z457" s="197" t="str">
        <f t="shared" si="96"/>
        <v>Blank</v>
      </c>
      <c r="AA457" s="223" t="str" cm="1">
        <f t="array" ref="AA457">_xlfn.IFS(ISTEXT('3 Model Input'!F$70),"Missing",ISTEXT('3 Model Input'!I$70),"Missing",ISNUMBER('3 Model Input'!K$70),'3 Model Input'!K$70*P457)</f>
        <v>Missing</v>
      </c>
      <c r="AB457" s="89"/>
      <c r="AC457" s="227" t="str" cm="1">
        <f t="array" ref="AC457">IF(D457=0,"Blank",_xlfn.IFS('3 Model Input'!E$61=1,(V457*G457)/T457,'3 Model Input'!E$61=2,(W457*G457)/T457,'3 Model Input'!E$61=3,(X457*G457)/T457,'3 Model Input'!E$61=4,(Y457*G457)/T457,'3 Model Input'!E$61=5,(Z457*G457)/T457, ISTEXT('3 Model Input'!E$61),"Missing",'3 Model Input'!E$61=6,(AA457*G457)/T457))</f>
        <v>Blank</v>
      </c>
      <c r="AD457" s="202" t="str">
        <f t="shared" si="97"/>
        <v>Blank</v>
      </c>
      <c r="AE457" s="202" t="str">
        <f t="shared" si="98"/>
        <v>Blank</v>
      </c>
      <c r="AF457" s="217" t="str">
        <f t="shared" si="99"/>
        <v>Blank</v>
      </c>
      <c r="AG457" s="9" t="str" cm="1">
        <f t="array" ref="AG457">_xlfn.IFS(ISNUMBER(AC457), "", ISNUMBER(SEARCH("Blank", AC457)), "", ISERROR(AC457), "Bad input on tab 3")</f>
        <v/>
      </c>
    </row>
    <row r="458" spans="2:33" ht="15" customHeight="1" x14ac:dyDescent="0.75">
      <c r="B458" s="205" t="str">
        <f>'5 Driver Data'!B458</f>
        <v>0450</v>
      </c>
      <c r="C458" s="193">
        <f>'5 Driver Data'!C458</f>
        <v>0</v>
      </c>
      <c r="D458" s="192">
        <f>'5 Driver Data'!D458</f>
        <v>0</v>
      </c>
      <c r="E458" s="191">
        <f>'5 Driver Data'!E458</f>
        <v>0</v>
      </c>
      <c r="F458" s="191">
        <f>'5 Driver Data'!F458</f>
        <v>0</v>
      </c>
      <c r="G458" s="191">
        <f>'5 Driver Data'!G458</f>
        <v>0</v>
      </c>
      <c r="H458" s="191">
        <f>'5 Driver Data'!H458</f>
        <v>0</v>
      </c>
      <c r="I458" s="191">
        <f>'5 Driver Data'!I458</f>
        <v>0</v>
      </c>
      <c r="J458" s="191">
        <f>'5 Driver Data'!J458</f>
        <v>0</v>
      </c>
      <c r="K458" s="206">
        <f>'5 Driver Data'!K458</f>
        <v>0</v>
      </c>
      <c r="L458" s="1"/>
      <c r="M458" s="216" t="str">
        <f>IF(D458=0,"Blank",'3 Model Input'!E$44*'3 Model Input'!E$45)</f>
        <v>Blank</v>
      </c>
      <c r="N458" s="197" t="str">
        <f t="shared" si="90"/>
        <v>Blank</v>
      </c>
      <c r="O458" s="197" t="str">
        <f>IF(D458=0,"Blank",'3 Model Input'!E$49*(1-'3 Model Input'!E$51))</f>
        <v>Blank</v>
      </c>
      <c r="P458" s="197" t="str">
        <f t="shared" si="91"/>
        <v>Blank</v>
      </c>
      <c r="Q458" s="197" t="str">
        <f>IF(D458=0,"Blank",IF(D458="BEV",E458*(1-'3 Model Input'!E$54), E458))</f>
        <v>Blank</v>
      </c>
      <c r="R458" s="198" t="str">
        <f>IF(D458=0,"Blank",IF(D458="PHEV",F458/G458,F458*(1-'3 Model Input'!E$54)/G458))</f>
        <v>Blank</v>
      </c>
      <c r="S458" s="198" t="str">
        <f>IF(D458=0,"Blank",IF(D458="PHEV",MIN(M458,E458),MIN(M458,(E458*(1-'3 Model Input'!E$54)))))</f>
        <v>Blank</v>
      </c>
      <c r="T458" s="217" t="str">
        <f t="shared" si="92"/>
        <v>Blank</v>
      </c>
      <c r="U458" s="89"/>
      <c r="V458" s="216" t="str">
        <f>IF(D458=0,"Blank",P458*'3 Model Input'!E$50)</f>
        <v>Blank</v>
      </c>
      <c r="W458" s="197" t="str">
        <f t="shared" si="93"/>
        <v>Blank</v>
      </c>
      <c r="X458" s="197" t="str">
        <f t="shared" si="94"/>
        <v>Blank</v>
      </c>
      <c r="Y458" s="197" t="str">
        <f t="shared" si="95"/>
        <v>Blank</v>
      </c>
      <c r="Z458" s="197" t="str">
        <f t="shared" si="96"/>
        <v>Blank</v>
      </c>
      <c r="AA458" s="223" t="str" cm="1">
        <f t="array" ref="AA458">_xlfn.IFS(ISTEXT('3 Model Input'!F$70),"Missing",ISTEXT('3 Model Input'!I$70),"Missing",ISNUMBER('3 Model Input'!K$70),'3 Model Input'!K$70*P458)</f>
        <v>Missing</v>
      </c>
      <c r="AB458" s="89"/>
      <c r="AC458" s="227" t="str" cm="1">
        <f t="array" ref="AC458">IF(D458=0,"Blank",_xlfn.IFS('3 Model Input'!E$61=1,(V458*G458)/T458,'3 Model Input'!E$61=2,(W458*G458)/T458,'3 Model Input'!E$61=3,(X458*G458)/T458,'3 Model Input'!E$61=4,(Y458*G458)/T458,'3 Model Input'!E$61=5,(Z458*G458)/T458, ISTEXT('3 Model Input'!E$61),"Missing",'3 Model Input'!E$61=6,(AA458*G458)/T458))</f>
        <v>Blank</v>
      </c>
      <c r="AD458" s="202" t="str">
        <f t="shared" si="97"/>
        <v>Blank</v>
      </c>
      <c r="AE458" s="202" t="str">
        <f t="shared" si="98"/>
        <v>Blank</v>
      </c>
      <c r="AF458" s="217" t="str">
        <f t="shared" si="99"/>
        <v>Blank</v>
      </c>
      <c r="AG458" s="9" t="str" cm="1">
        <f t="array" ref="AG458">_xlfn.IFS(ISNUMBER(AC458), "", ISNUMBER(SEARCH("Blank", AC458)), "", ISERROR(AC458), "Bad input on tab 3")</f>
        <v/>
      </c>
    </row>
    <row r="459" spans="2:33" ht="15" customHeight="1" x14ac:dyDescent="0.75">
      <c r="B459" s="205" t="str">
        <f>'5 Driver Data'!B459</f>
        <v>0451</v>
      </c>
      <c r="C459" s="193">
        <f>'5 Driver Data'!C459</f>
        <v>0</v>
      </c>
      <c r="D459" s="192">
        <f>'5 Driver Data'!D459</f>
        <v>0</v>
      </c>
      <c r="E459" s="191">
        <f>'5 Driver Data'!E459</f>
        <v>0</v>
      </c>
      <c r="F459" s="191">
        <f>'5 Driver Data'!F459</f>
        <v>0</v>
      </c>
      <c r="G459" s="191">
        <f>'5 Driver Data'!G459</f>
        <v>0</v>
      </c>
      <c r="H459" s="191">
        <f>'5 Driver Data'!H459</f>
        <v>0</v>
      </c>
      <c r="I459" s="191">
        <f>'5 Driver Data'!I459</f>
        <v>0</v>
      </c>
      <c r="J459" s="191">
        <f>'5 Driver Data'!J459</f>
        <v>0</v>
      </c>
      <c r="K459" s="206">
        <f>'5 Driver Data'!K459</f>
        <v>0</v>
      </c>
      <c r="L459" s="1"/>
      <c r="M459" s="216" t="str">
        <f>IF(D459=0,"Blank",'3 Model Input'!E$44*'3 Model Input'!E$45)</f>
        <v>Blank</v>
      </c>
      <c r="N459" s="197" t="str">
        <f t="shared" si="90"/>
        <v>Blank</v>
      </c>
      <c r="O459" s="197" t="str">
        <f>IF(D459=0,"Blank",'3 Model Input'!E$49*(1-'3 Model Input'!E$51))</f>
        <v>Blank</v>
      </c>
      <c r="P459" s="197" t="str">
        <f t="shared" si="91"/>
        <v>Blank</v>
      </c>
      <c r="Q459" s="197" t="str">
        <f>IF(D459=0,"Blank",IF(D459="BEV",E459*(1-'3 Model Input'!E$54), E459))</f>
        <v>Blank</v>
      </c>
      <c r="R459" s="198" t="str">
        <f>IF(D459=0,"Blank",IF(D459="PHEV",F459/G459,F459*(1-'3 Model Input'!E$54)/G459))</f>
        <v>Blank</v>
      </c>
      <c r="S459" s="198" t="str">
        <f>IF(D459=0,"Blank",IF(D459="PHEV",MIN(M459,E459),MIN(M459,(E459*(1-'3 Model Input'!E$54)))))</f>
        <v>Blank</v>
      </c>
      <c r="T459" s="217" t="str">
        <f t="shared" si="92"/>
        <v>Blank</v>
      </c>
      <c r="U459" s="89"/>
      <c r="V459" s="216" t="str">
        <f>IF(D459=0,"Blank",P459*'3 Model Input'!E$50)</f>
        <v>Blank</v>
      </c>
      <c r="W459" s="197" t="str">
        <f t="shared" si="93"/>
        <v>Blank</v>
      </c>
      <c r="X459" s="197" t="str">
        <f t="shared" si="94"/>
        <v>Blank</v>
      </c>
      <c r="Y459" s="197" t="str">
        <f t="shared" si="95"/>
        <v>Blank</v>
      </c>
      <c r="Z459" s="197" t="str">
        <f t="shared" si="96"/>
        <v>Blank</v>
      </c>
      <c r="AA459" s="223" t="str" cm="1">
        <f t="array" ref="AA459">_xlfn.IFS(ISTEXT('3 Model Input'!F$70),"Missing",ISTEXT('3 Model Input'!I$70),"Missing",ISNUMBER('3 Model Input'!K$70),'3 Model Input'!K$70*P459)</f>
        <v>Missing</v>
      </c>
      <c r="AB459" s="89"/>
      <c r="AC459" s="227" t="str" cm="1">
        <f t="array" ref="AC459">IF(D459=0,"Blank",_xlfn.IFS('3 Model Input'!E$61=1,(V459*G459)/T459,'3 Model Input'!E$61=2,(W459*G459)/T459,'3 Model Input'!E$61=3,(X459*G459)/T459,'3 Model Input'!E$61=4,(Y459*G459)/T459,'3 Model Input'!E$61=5,(Z459*G459)/T459, ISTEXT('3 Model Input'!E$61),"Missing",'3 Model Input'!E$61=6,(AA459*G459)/T459))</f>
        <v>Blank</v>
      </c>
      <c r="AD459" s="202" t="str">
        <f t="shared" si="97"/>
        <v>Blank</v>
      </c>
      <c r="AE459" s="202" t="str">
        <f t="shared" si="98"/>
        <v>Blank</v>
      </c>
      <c r="AF459" s="217" t="str">
        <f t="shared" si="99"/>
        <v>Blank</v>
      </c>
      <c r="AG459" s="9" t="str" cm="1">
        <f t="array" ref="AG459">_xlfn.IFS(ISNUMBER(AC459), "", ISNUMBER(SEARCH("Blank", AC459)), "", ISERROR(AC459), "Bad input on tab 3")</f>
        <v/>
      </c>
    </row>
    <row r="460" spans="2:33" ht="15" customHeight="1" x14ac:dyDescent="0.75">
      <c r="B460" s="205" t="str">
        <f>'5 Driver Data'!B460</f>
        <v>0452</v>
      </c>
      <c r="C460" s="193">
        <f>'5 Driver Data'!C460</f>
        <v>0</v>
      </c>
      <c r="D460" s="192">
        <f>'5 Driver Data'!D460</f>
        <v>0</v>
      </c>
      <c r="E460" s="191">
        <f>'5 Driver Data'!E460</f>
        <v>0</v>
      </c>
      <c r="F460" s="191">
        <f>'5 Driver Data'!F460</f>
        <v>0</v>
      </c>
      <c r="G460" s="191">
        <f>'5 Driver Data'!G460</f>
        <v>0</v>
      </c>
      <c r="H460" s="191">
        <f>'5 Driver Data'!H460</f>
        <v>0</v>
      </c>
      <c r="I460" s="191">
        <f>'5 Driver Data'!I460</f>
        <v>0</v>
      </c>
      <c r="J460" s="191">
        <f>'5 Driver Data'!J460</f>
        <v>0</v>
      </c>
      <c r="K460" s="206">
        <f>'5 Driver Data'!K460</f>
        <v>0</v>
      </c>
      <c r="L460" s="1"/>
      <c r="M460" s="216" t="str">
        <f>IF(D460=0,"Blank",'3 Model Input'!E$44*'3 Model Input'!E$45)</f>
        <v>Blank</v>
      </c>
      <c r="N460" s="197" t="str">
        <f t="shared" si="90"/>
        <v>Blank</v>
      </c>
      <c r="O460" s="197" t="str">
        <f>IF(D460=0,"Blank",'3 Model Input'!E$49*(1-'3 Model Input'!E$51))</f>
        <v>Blank</v>
      </c>
      <c r="P460" s="197" t="str">
        <f t="shared" si="91"/>
        <v>Blank</v>
      </c>
      <c r="Q460" s="197" t="str">
        <f>IF(D460=0,"Blank",IF(D460="BEV",E460*(1-'3 Model Input'!E$54), E460))</f>
        <v>Blank</v>
      </c>
      <c r="R460" s="198" t="str">
        <f>IF(D460=0,"Blank",IF(D460="PHEV",F460/G460,F460*(1-'3 Model Input'!E$54)/G460))</f>
        <v>Blank</v>
      </c>
      <c r="S460" s="198" t="str">
        <f>IF(D460=0,"Blank",IF(D460="PHEV",MIN(M460,E460),MIN(M460,(E460*(1-'3 Model Input'!E$54)))))</f>
        <v>Blank</v>
      </c>
      <c r="T460" s="217" t="str">
        <f t="shared" si="92"/>
        <v>Blank</v>
      </c>
      <c r="U460" s="89"/>
      <c r="V460" s="216" t="str">
        <f>IF(D460=0,"Blank",P460*'3 Model Input'!E$50)</f>
        <v>Blank</v>
      </c>
      <c r="W460" s="197" t="str">
        <f t="shared" si="93"/>
        <v>Blank</v>
      </c>
      <c r="X460" s="197" t="str">
        <f t="shared" si="94"/>
        <v>Blank</v>
      </c>
      <c r="Y460" s="197" t="str">
        <f t="shared" si="95"/>
        <v>Blank</v>
      </c>
      <c r="Z460" s="197" t="str">
        <f t="shared" si="96"/>
        <v>Blank</v>
      </c>
      <c r="AA460" s="223" t="str" cm="1">
        <f t="array" ref="AA460">_xlfn.IFS(ISTEXT('3 Model Input'!F$70),"Missing",ISTEXT('3 Model Input'!I$70),"Missing",ISNUMBER('3 Model Input'!K$70),'3 Model Input'!K$70*P460)</f>
        <v>Missing</v>
      </c>
      <c r="AB460" s="89"/>
      <c r="AC460" s="227" t="str" cm="1">
        <f t="array" ref="AC460">IF(D460=0,"Blank",_xlfn.IFS('3 Model Input'!E$61=1,(V460*G460)/T460,'3 Model Input'!E$61=2,(W460*G460)/T460,'3 Model Input'!E$61=3,(X460*G460)/T460,'3 Model Input'!E$61=4,(Y460*G460)/T460,'3 Model Input'!E$61=5,(Z460*G460)/T460, ISTEXT('3 Model Input'!E$61),"Missing",'3 Model Input'!E$61=6,(AA460*G460)/T460))</f>
        <v>Blank</v>
      </c>
      <c r="AD460" s="202" t="str">
        <f t="shared" si="97"/>
        <v>Blank</v>
      </c>
      <c r="AE460" s="202" t="str">
        <f t="shared" si="98"/>
        <v>Blank</v>
      </c>
      <c r="AF460" s="217" t="str">
        <f t="shared" si="99"/>
        <v>Blank</v>
      </c>
      <c r="AG460" s="9" t="str" cm="1">
        <f t="array" ref="AG460">_xlfn.IFS(ISNUMBER(AC460), "", ISNUMBER(SEARCH("Blank", AC460)), "", ISERROR(AC460), "Bad input on tab 3")</f>
        <v/>
      </c>
    </row>
    <row r="461" spans="2:33" ht="15" customHeight="1" x14ac:dyDescent="0.75">
      <c r="B461" s="205" t="str">
        <f>'5 Driver Data'!B461</f>
        <v>0453</v>
      </c>
      <c r="C461" s="193">
        <f>'5 Driver Data'!C461</f>
        <v>0</v>
      </c>
      <c r="D461" s="192">
        <f>'5 Driver Data'!D461</f>
        <v>0</v>
      </c>
      <c r="E461" s="191">
        <f>'5 Driver Data'!E461</f>
        <v>0</v>
      </c>
      <c r="F461" s="191">
        <f>'5 Driver Data'!F461</f>
        <v>0</v>
      </c>
      <c r="G461" s="191">
        <f>'5 Driver Data'!G461</f>
        <v>0</v>
      </c>
      <c r="H461" s="191">
        <f>'5 Driver Data'!H461</f>
        <v>0</v>
      </c>
      <c r="I461" s="191">
        <f>'5 Driver Data'!I461</f>
        <v>0</v>
      </c>
      <c r="J461" s="191">
        <f>'5 Driver Data'!J461</f>
        <v>0</v>
      </c>
      <c r="K461" s="206">
        <f>'5 Driver Data'!K461</f>
        <v>0</v>
      </c>
      <c r="L461" s="1"/>
      <c r="M461" s="216" t="str">
        <f>IF(D461=0,"Blank",'3 Model Input'!E$44*'3 Model Input'!E$45)</f>
        <v>Blank</v>
      </c>
      <c r="N461" s="197" t="str">
        <f t="shared" si="90"/>
        <v>Blank</v>
      </c>
      <c r="O461" s="197" t="str">
        <f>IF(D461=0,"Blank",'3 Model Input'!E$49*(1-'3 Model Input'!E$51))</f>
        <v>Blank</v>
      </c>
      <c r="P461" s="197" t="str">
        <f t="shared" si="91"/>
        <v>Blank</v>
      </c>
      <c r="Q461" s="197" t="str">
        <f>IF(D461=0,"Blank",IF(D461="BEV",E461*(1-'3 Model Input'!E$54), E461))</f>
        <v>Blank</v>
      </c>
      <c r="R461" s="198" t="str">
        <f>IF(D461=0,"Blank",IF(D461="PHEV",F461/G461,F461*(1-'3 Model Input'!E$54)/G461))</f>
        <v>Blank</v>
      </c>
      <c r="S461" s="198" t="str">
        <f>IF(D461=0,"Blank",IF(D461="PHEV",MIN(M461,E461),MIN(M461,(E461*(1-'3 Model Input'!E$54)))))</f>
        <v>Blank</v>
      </c>
      <c r="T461" s="217" t="str">
        <f t="shared" si="92"/>
        <v>Blank</v>
      </c>
      <c r="U461" s="89"/>
      <c r="V461" s="216" t="str">
        <f>IF(D461=0,"Blank",P461*'3 Model Input'!E$50)</f>
        <v>Blank</v>
      </c>
      <c r="W461" s="197" t="str">
        <f t="shared" si="93"/>
        <v>Blank</v>
      </c>
      <c r="X461" s="197" t="str">
        <f t="shared" si="94"/>
        <v>Blank</v>
      </c>
      <c r="Y461" s="197" t="str">
        <f t="shared" si="95"/>
        <v>Blank</v>
      </c>
      <c r="Z461" s="197" t="str">
        <f t="shared" si="96"/>
        <v>Blank</v>
      </c>
      <c r="AA461" s="223" t="str" cm="1">
        <f t="array" ref="AA461">_xlfn.IFS(ISTEXT('3 Model Input'!F$70),"Missing",ISTEXT('3 Model Input'!I$70),"Missing",ISNUMBER('3 Model Input'!K$70),'3 Model Input'!K$70*P461)</f>
        <v>Missing</v>
      </c>
      <c r="AB461" s="89"/>
      <c r="AC461" s="227" t="str" cm="1">
        <f t="array" ref="AC461">IF(D461=0,"Blank",_xlfn.IFS('3 Model Input'!E$61=1,(V461*G461)/T461,'3 Model Input'!E$61=2,(W461*G461)/T461,'3 Model Input'!E$61=3,(X461*G461)/T461,'3 Model Input'!E$61=4,(Y461*G461)/T461,'3 Model Input'!E$61=5,(Z461*G461)/T461, ISTEXT('3 Model Input'!E$61),"Missing",'3 Model Input'!E$61=6,(AA461*G461)/T461))</f>
        <v>Blank</v>
      </c>
      <c r="AD461" s="202" t="str">
        <f t="shared" si="97"/>
        <v>Blank</v>
      </c>
      <c r="AE461" s="202" t="str">
        <f t="shared" si="98"/>
        <v>Blank</v>
      </c>
      <c r="AF461" s="217" t="str">
        <f t="shared" si="99"/>
        <v>Blank</v>
      </c>
      <c r="AG461" s="9" t="str" cm="1">
        <f t="array" ref="AG461">_xlfn.IFS(ISNUMBER(AC461), "", ISNUMBER(SEARCH("Blank", AC461)), "", ISERROR(AC461), "Bad input on tab 3")</f>
        <v/>
      </c>
    </row>
    <row r="462" spans="2:33" ht="15" customHeight="1" x14ac:dyDescent="0.75">
      <c r="B462" s="205" t="str">
        <f>'5 Driver Data'!B462</f>
        <v>0454</v>
      </c>
      <c r="C462" s="193">
        <f>'5 Driver Data'!C462</f>
        <v>0</v>
      </c>
      <c r="D462" s="192">
        <f>'5 Driver Data'!D462</f>
        <v>0</v>
      </c>
      <c r="E462" s="191">
        <f>'5 Driver Data'!E462</f>
        <v>0</v>
      </c>
      <c r="F462" s="191">
        <f>'5 Driver Data'!F462</f>
        <v>0</v>
      </c>
      <c r="G462" s="191">
        <f>'5 Driver Data'!G462</f>
        <v>0</v>
      </c>
      <c r="H462" s="191">
        <f>'5 Driver Data'!H462</f>
        <v>0</v>
      </c>
      <c r="I462" s="191">
        <f>'5 Driver Data'!I462</f>
        <v>0</v>
      </c>
      <c r="J462" s="191">
        <f>'5 Driver Data'!J462</f>
        <v>0</v>
      </c>
      <c r="K462" s="206">
        <f>'5 Driver Data'!K462</f>
        <v>0</v>
      </c>
      <c r="L462" s="1"/>
      <c r="M462" s="216" t="str">
        <f>IF(D462=0,"Blank",'3 Model Input'!E$44*'3 Model Input'!E$45)</f>
        <v>Blank</v>
      </c>
      <c r="N462" s="197" t="str">
        <f t="shared" si="90"/>
        <v>Blank</v>
      </c>
      <c r="O462" s="197" t="str">
        <f>IF(D462=0,"Blank",'3 Model Input'!E$49*(1-'3 Model Input'!E$51))</f>
        <v>Blank</v>
      </c>
      <c r="P462" s="197" t="str">
        <f t="shared" si="91"/>
        <v>Blank</v>
      </c>
      <c r="Q462" s="197" t="str">
        <f>IF(D462=0,"Blank",IF(D462="BEV",E462*(1-'3 Model Input'!E$54), E462))</f>
        <v>Blank</v>
      </c>
      <c r="R462" s="198" t="str">
        <f>IF(D462=0,"Blank",IF(D462="PHEV",F462/G462,F462*(1-'3 Model Input'!E$54)/G462))</f>
        <v>Blank</v>
      </c>
      <c r="S462" s="198" t="str">
        <f>IF(D462=0,"Blank",IF(D462="PHEV",MIN(M462,E462),MIN(M462,(E462*(1-'3 Model Input'!E$54)))))</f>
        <v>Blank</v>
      </c>
      <c r="T462" s="217" t="str">
        <f t="shared" si="92"/>
        <v>Blank</v>
      </c>
      <c r="U462" s="89"/>
      <c r="V462" s="216" t="str">
        <f>IF(D462=0,"Blank",P462*'3 Model Input'!E$50)</f>
        <v>Blank</v>
      </c>
      <c r="W462" s="197" t="str">
        <f t="shared" si="93"/>
        <v>Blank</v>
      </c>
      <c r="X462" s="197" t="str">
        <f t="shared" si="94"/>
        <v>Blank</v>
      </c>
      <c r="Y462" s="197" t="str">
        <f t="shared" si="95"/>
        <v>Blank</v>
      </c>
      <c r="Z462" s="197" t="str">
        <f t="shared" si="96"/>
        <v>Blank</v>
      </c>
      <c r="AA462" s="223" t="str" cm="1">
        <f t="array" ref="AA462">_xlfn.IFS(ISTEXT('3 Model Input'!F$70),"Missing",ISTEXT('3 Model Input'!I$70),"Missing",ISNUMBER('3 Model Input'!K$70),'3 Model Input'!K$70*P462)</f>
        <v>Missing</v>
      </c>
      <c r="AB462" s="89"/>
      <c r="AC462" s="227" t="str" cm="1">
        <f t="array" ref="AC462">IF(D462=0,"Blank",_xlfn.IFS('3 Model Input'!E$61=1,(V462*G462)/T462,'3 Model Input'!E$61=2,(W462*G462)/T462,'3 Model Input'!E$61=3,(X462*G462)/T462,'3 Model Input'!E$61=4,(Y462*G462)/T462,'3 Model Input'!E$61=5,(Z462*G462)/T462, ISTEXT('3 Model Input'!E$61),"Missing",'3 Model Input'!E$61=6,(AA462*G462)/T462))</f>
        <v>Blank</v>
      </c>
      <c r="AD462" s="202" t="str">
        <f t="shared" si="97"/>
        <v>Blank</v>
      </c>
      <c r="AE462" s="202" t="str">
        <f t="shared" si="98"/>
        <v>Blank</v>
      </c>
      <c r="AF462" s="217" t="str">
        <f t="shared" si="99"/>
        <v>Blank</v>
      </c>
      <c r="AG462" s="9" t="str" cm="1">
        <f t="array" ref="AG462">_xlfn.IFS(ISNUMBER(AC462), "", ISNUMBER(SEARCH("Blank", AC462)), "", ISERROR(AC462), "Bad input on tab 3")</f>
        <v/>
      </c>
    </row>
    <row r="463" spans="2:33" ht="15" customHeight="1" x14ac:dyDescent="0.75">
      <c r="B463" s="205" t="str">
        <f>'5 Driver Data'!B463</f>
        <v>0455</v>
      </c>
      <c r="C463" s="193">
        <f>'5 Driver Data'!C463</f>
        <v>0</v>
      </c>
      <c r="D463" s="192">
        <f>'5 Driver Data'!D463</f>
        <v>0</v>
      </c>
      <c r="E463" s="191">
        <f>'5 Driver Data'!E463</f>
        <v>0</v>
      </c>
      <c r="F463" s="191">
        <f>'5 Driver Data'!F463</f>
        <v>0</v>
      </c>
      <c r="G463" s="191">
        <f>'5 Driver Data'!G463</f>
        <v>0</v>
      </c>
      <c r="H463" s="191">
        <f>'5 Driver Data'!H463</f>
        <v>0</v>
      </c>
      <c r="I463" s="191">
        <f>'5 Driver Data'!I463</f>
        <v>0</v>
      </c>
      <c r="J463" s="191">
        <f>'5 Driver Data'!J463</f>
        <v>0</v>
      </c>
      <c r="K463" s="206">
        <f>'5 Driver Data'!K463</f>
        <v>0</v>
      </c>
      <c r="L463" s="1"/>
      <c r="M463" s="216" t="str">
        <f>IF(D463=0,"Blank",'3 Model Input'!E$44*'3 Model Input'!E$45)</f>
        <v>Blank</v>
      </c>
      <c r="N463" s="197" t="str">
        <f t="shared" si="90"/>
        <v>Blank</v>
      </c>
      <c r="O463" s="197" t="str">
        <f>IF(D463=0,"Blank",'3 Model Input'!E$49*(1-'3 Model Input'!E$51))</f>
        <v>Blank</v>
      </c>
      <c r="P463" s="197" t="str">
        <f t="shared" si="91"/>
        <v>Blank</v>
      </c>
      <c r="Q463" s="197" t="str">
        <f>IF(D463=0,"Blank",IF(D463="BEV",E463*(1-'3 Model Input'!E$54), E463))</f>
        <v>Blank</v>
      </c>
      <c r="R463" s="198" t="str">
        <f>IF(D463=0,"Blank",IF(D463="PHEV",F463/G463,F463*(1-'3 Model Input'!E$54)/G463))</f>
        <v>Blank</v>
      </c>
      <c r="S463" s="198" t="str">
        <f>IF(D463=0,"Blank",IF(D463="PHEV",MIN(M463,E463),MIN(M463,(E463*(1-'3 Model Input'!E$54)))))</f>
        <v>Blank</v>
      </c>
      <c r="T463" s="217" t="str">
        <f t="shared" si="92"/>
        <v>Blank</v>
      </c>
      <c r="U463" s="89"/>
      <c r="V463" s="216" t="str">
        <f>IF(D463=0,"Blank",P463*'3 Model Input'!E$50)</f>
        <v>Blank</v>
      </c>
      <c r="W463" s="197" t="str">
        <f t="shared" si="93"/>
        <v>Blank</v>
      </c>
      <c r="X463" s="197" t="str">
        <f t="shared" si="94"/>
        <v>Blank</v>
      </c>
      <c r="Y463" s="197" t="str">
        <f t="shared" si="95"/>
        <v>Blank</v>
      </c>
      <c r="Z463" s="197" t="str">
        <f t="shared" si="96"/>
        <v>Blank</v>
      </c>
      <c r="AA463" s="223" t="str" cm="1">
        <f t="array" ref="AA463">_xlfn.IFS(ISTEXT('3 Model Input'!F$70),"Missing",ISTEXT('3 Model Input'!I$70),"Missing",ISNUMBER('3 Model Input'!K$70),'3 Model Input'!K$70*P463)</f>
        <v>Missing</v>
      </c>
      <c r="AB463" s="89"/>
      <c r="AC463" s="227" t="str" cm="1">
        <f t="array" ref="AC463">IF(D463=0,"Blank",_xlfn.IFS('3 Model Input'!E$61=1,(V463*G463)/T463,'3 Model Input'!E$61=2,(W463*G463)/T463,'3 Model Input'!E$61=3,(X463*G463)/T463,'3 Model Input'!E$61=4,(Y463*G463)/T463,'3 Model Input'!E$61=5,(Z463*G463)/T463, ISTEXT('3 Model Input'!E$61),"Missing",'3 Model Input'!E$61=6,(AA463*G463)/T463))</f>
        <v>Blank</v>
      </c>
      <c r="AD463" s="202" t="str">
        <f t="shared" si="97"/>
        <v>Blank</v>
      </c>
      <c r="AE463" s="202" t="str">
        <f t="shared" si="98"/>
        <v>Blank</v>
      </c>
      <c r="AF463" s="217" t="str">
        <f t="shared" si="99"/>
        <v>Blank</v>
      </c>
      <c r="AG463" s="9" t="str" cm="1">
        <f t="array" ref="AG463">_xlfn.IFS(ISNUMBER(AC463), "", ISNUMBER(SEARCH("Blank", AC463)), "", ISERROR(AC463), "Bad input on tab 3")</f>
        <v/>
      </c>
    </row>
    <row r="464" spans="2:33" ht="15" customHeight="1" x14ac:dyDescent="0.75">
      <c r="B464" s="205" t="str">
        <f>'5 Driver Data'!B464</f>
        <v>0456</v>
      </c>
      <c r="C464" s="193">
        <f>'5 Driver Data'!C464</f>
        <v>0</v>
      </c>
      <c r="D464" s="192">
        <f>'5 Driver Data'!D464</f>
        <v>0</v>
      </c>
      <c r="E464" s="191">
        <f>'5 Driver Data'!E464</f>
        <v>0</v>
      </c>
      <c r="F464" s="191">
        <f>'5 Driver Data'!F464</f>
        <v>0</v>
      </c>
      <c r="G464" s="191">
        <f>'5 Driver Data'!G464</f>
        <v>0</v>
      </c>
      <c r="H464" s="191">
        <f>'5 Driver Data'!H464</f>
        <v>0</v>
      </c>
      <c r="I464" s="191">
        <f>'5 Driver Data'!I464</f>
        <v>0</v>
      </c>
      <c r="J464" s="191">
        <f>'5 Driver Data'!J464</f>
        <v>0</v>
      </c>
      <c r="K464" s="206">
        <f>'5 Driver Data'!K464</f>
        <v>0</v>
      </c>
      <c r="L464" s="1"/>
      <c r="M464" s="216" t="str">
        <f>IF(D464=0,"Blank",'3 Model Input'!E$44*'3 Model Input'!E$45)</f>
        <v>Blank</v>
      </c>
      <c r="N464" s="197" t="str">
        <f t="shared" si="90"/>
        <v>Blank</v>
      </c>
      <c r="O464" s="197" t="str">
        <f>IF(D464=0,"Blank",'3 Model Input'!E$49*(1-'3 Model Input'!E$51))</f>
        <v>Blank</v>
      </c>
      <c r="P464" s="197" t="str">
        <f t="shared" si="91"/>
        <v>Blank</v>
      </c>
      <c r="Q464" s="197" t="str">
        <f>IF(D464=0,"Blank",IF(D464="BEV",E464*(1-'3 Model Input'!E$54), E464))</f>
        <v>Blank</v>
      </c>
      <c r="R464" s="198" t="str">
        <f>IF(D464=0,"Blank",IF(D464="PHEV",F464/G464,F464*(1-'3 Model Input'!E$54)/G464))</f>
        <v>Blank</v>
      </c>
      <c r="S464" s="198" t="str">
        <f>IF(D464=0,"Blank",IF(D464="PHEV",MIN(M464,E464),MIN(M464,(E464*(1-'3 Model Input'!E$54)))))</f>
        <v>Blank</v>
      </c>
      <c r="T464" s="217" t="str">
        <f t="shared" si="92"/>
        <v>Blank</v>
      </c>
      <c r="U464" s="89"/>
      <c r="V464" s="216" t="str">
        <f>IF(D464=0,"Blank",P464*'3 Model Input'!E$50)</f>
        <v>Blank</v>
      </c>
      <c r="W464" s="197" t="str">
        <f t="shared" si="93"/>
        <v>Blank</v>
      </c>
      <c r="X464" s="197" t="str">
        <f t="shared" si="94"/>
        <v>Blank</v>
      </c>
      <c r="Y464" s="197" t="str">
        <f t="shared" si="95"/>
        <v>Blank</v>
      </c>
      <c r="Z464" s="197" t="str">
        <f t="shared" si="96"/>
        <v>Blank</v>
      </c>
      <c r="AA464" s="223" t="str" cm="1">
        <f t="array" ref="AA464">_xlfn.IFS(ISTEXT('3 Model Input'!F$70),"Missing",ISTEXT('3 Model Input'!I$70),"Missing",ISNUMBER('3 Model Input'!K$70),'3 Model Input'!K$70*P464)</f>
        <v>Missing</v>
      </c>
      <c r="AB464" s="89"/>
      <c r="AC464" s="227" t="str" cm="1">
        <f t="array" ref="AC464">IF(D464=0,"Blank",_xlfn.IFS('3 Model Input'!E$61=1,(V464*G464)/T464,'3 Model Input'!E$61=2,(W464*G464)/T464,'3 Model Input'!E$61=3,(X464*G464)/T464,'3 Model Input'!E$61=4,(Y464*G464)/T464,'3 Model Input'!E$61=5,(Z464*G464)/T464, ISTEXT('3 Model Input'!E$61),"Missing",'3 Model Input'!E$61=6,(AA464*G464)/T464))</f>
        <v>Blank</v>
      </c>
      <c r="AD464" s="202" t="str">
        <f t="shared" si="97"/>
        <v>Blank</v>
      </c>
      <c r="AE464" s="202" t="str">
        <f t="shared" si="98"/>
        <v>Blank</v>
      </c>
      <c r="AF464" s="217" t="str">
        <f t="shared" si="99"/>
        <v>Blank</v>
      </c>
      <c r="AG464" s="9" t="str" cm="1">
        <f t="array" ref="AG464">_xlfn.IFS(ISNUMBER(AC464), "", ISNUMBER(SEARCH("Blank", AC464)), "", ISERROR(AC464), "Bad input on tab 3")</f>
        <v/>
      </c>
    </row>
    <row r="465" spans="2:33" ht="15" customHeight="1" x14ac:dyDescent="0.75">
      <c r="B465" s="205" t="str">
        <f>'5 Driver Data'!B465</f>
        <v>0457</v>
      </c>
      <c r="C465" s="193">
        <f>'5 Driver Data'!C465</f>
        <v>0</v>
      </c>
      <c r="D465" s="192">
        <f>'5 Driver Data'!D465</f>
        <v>0</v>
      </c>
      <c r="E465" s="191">
        <f>'5 Driver Data'!E465</f>
        <v>0</v>
      </c>
      <c r="F465" s="191">
        <f>'5 Driver Data'!F465</f>
        <v>0</v>
      </c>
      <c r="G465" s="191">
        <f>'5 Driver Data'!G465</f>
        <v>0</v>
      </c>
      <c r="H465" s="191">
        <f>'5 Driver Data'!H465</f>
        <v>0</v>
      </c>
      <c r="I465" s="191">
        <f>'5 Driver Data'!I465</f>
        <v>0</v>
      </c>
      <c r="J465" s="191">
        <f>'5 Driver Data'!J465</f>
        <v>0</v>
      </c>
      <c r="K465" s="206">
        <f>'5 Driver Data'!K465</f>
        <v>0</v>
      </c>
      <c r="L465" s="1"/>
      <c r="M465" s="216" t="str">
        <f>IF(D465=0,"Blank",'3 Model Input'!E$44*'3 Model Input'!E$45)</f>
        <v>Blank</v>
      </c>
      <c r="N465" s="197" t="str">
        <f t="shared" si="90"/>
        <v>Blank</v>
      </c>
      <c r="O465" s="197" t="str">
        <f>IF(D465=0,"Blank",'3 Model Input'!E$49*(1-'3 Model Input'!E$51))</f>
        <v>Blank</v>
      </c>
      <c r="P465" s="197" t="str">
        <f t="shared" si="91"/>
        <v>Blank</v>
      </c>
      <c r="Q465" s="197" t="str">
        <f>IF(D465=0,"Blank",IF(D465="BEV",E465*(1-'3 Model Input'!E$54), E465))</f>
        <v>Blank</v>
      </c>
      <c r="R465" s="198" t="str">
        <f>IF(D465=0,"Blank",IF(D465="PHEV",F465/G465,F465*(1-'3 Model Input'!E$54)/G465))</f>
        <v>Blank</v>
      </c>
      <c r="S465" s="198" t="str">
        <f>IF(D465=0,"Blank",IF(D465="PHEV",MIN(M465,E465),MIN(M465,(E465*(1-'3 Model Input'!E$54)))))</f>
        <v>Blank</v>
      </c>
      <c r="T465" s="217" t="str">
        <f t="shared" si="92"/>
        <v>Blank</v>
      </c>
      <c r="U465" s="89"/>
      <c r="V465" s="216" t="str">
        <f>IF(D465=0,"Blank",P465*'3 Model Input'!E$50)</f>
        <v>Blank</v>
      </c>
      <c r="W465" s="197" t="str">
        <f t="shared" si="93"/>
        <v>Blank</v>
      </c>
      <c r="X465" s="197" t="str">
        <f t="shared" si="94"/>
        <v>Blank</v>
      </c>
      <c r="Y465" s="197" t="str">
        <f t="shared" si="95"/>
        <v>Blank</v>
      </c>
      <c r="Z465" s="197" t="str">
        <f t="shared" si="96"/>
        <v>Blank</v>
      </c>
      <c r="AA465" s="223" t="str" cm="1">
        <f t="array" ref="AA465">_xlfn.IFS(ISTEXT('3 Model Input'!F$70),"Missing",ISTEXT('3 Model Input'!I$70),"Missing",ISNUMBER('3 Model Input'!K$70),'3 Model Input'!K$70*P465)</f>
        <v>Missing</v>
      </c>
      <c r="AB465" s="89"/>
      <c r="AC465" s="227" t="str" cm="1">
        <f t="array" ref="AC465">IF(D465=0,"Blank",_xlfn.IFS('3 Model Input'!E$61=1,(V465*G465)/T465,'3 Model Input'!E$61=2,(W465*G465)/T465,'3 Model Input'!E$61=3,(X465*G465)/T465,'3 Model Input'!E$61=4,(Y465*G465)/T465,'3 Model Input'!E$61=5,(Z465*G465)/T465, ISTEXT('3 Model Input'!E$61),"Missing",'3 Model Input'!E$61=6,(AA465*G465)/T465))</f>
        <v>Blank</v>
      </c>
      <c r="AD465" s="202" t="str">
        <f t="shared" si="97"/>
        <v>Blank</v>
      </c>
      <c r="AE465" s="202" t="str">
        <f t="shared" si="98"/>
        <v>Blank</v>
      </c>
      <c r="AF465" s="217" t="str">
        <f t="shared" si="99"/>
        <v>Blank</v>
      </c>
      <c r="AG465" s="9" t="str" cm="1">
        <f t="array" ref="AG465">_xlfn.IFS(ISNUMBER(AC465), "", ISNUMBER(SEARCH("Blank", AC465)), "", ISERROR(AC465), "Bad input on tab 3")</f>
        <v/>
      </c>
    </row>
    <row r="466" spans="2:33" ht="15" customHeight="1" x14ac:dyDescent="0.75">
      <c r="B466" s="205" t="str">
        <f>'5 Driver Data'!B466</f>
        <v>0458</v>
      </c>
      <c r="C466" s="193">
        <f>'5 Driver Data'!C466</f>
        <v>0</v>
      </c>
      <c r="D466" s="192">
        <f>'5 Driver Data'!D466</f>
        <v>0</v>
      </c>
      <c r="E466" s="191">
        <f>'5 Driver Data'!E466</f>
        <v>0</v>
      </c>
      <c r="F466" s="191">
        <f>'5 Driver Data'!F466</f>
        <v>0</v>
      </c>
      <c r="G466" s="191">
        <f>'5 Driver Data'!G466</f>
        <v>0</v>
      </c>
      <c r="H466" s="191">
        <f>'5 Driver Data'!H466</f>
        <v>0</v>
      </c>
      <c r="I466" s="191">
        <f>'5 Driver Data'!I466</f>
        <v>0</v>
      </c>
      <c r="J466" s="191">
        <f>'5 Driver Data'!J466</f>
        <v>0</v>
      </c>
      <c r="K466" s="206">
        <f>'5 Driver Data'!K466</f>
        <v>0</v>
      </c>
      <c r="L466" s="1"/>
      <c r="M466" s="216" t="str">
        <f>IF(D466=0,"Blank",'3 Model Input'!E$44*'3 Model Input'!E$45)</f>
        <v>Blank</v>
      </c>
      <c r="N466" s="197" t="str">
        <f t="shared" si="90"/>
        <v>Blank</v>
      </c>
      <c r="O466" s="197" t="str">
        <f>IF(D466=0,"Blank",'3 Model Input'!E$49*(1-'3 Model Input'!E$51))</f>
        <v>Blank</v>
      </c>
      <c r="P466" s="197" t="str">
        <f t="shared" si="91"/>
        <v>Blank</v>
      </c>
      <c r="Q466" s="197" t="str">
        <f>IF(D466=0,"Blank",IF(D466="BEV",E466*(1-'3 Model Input'!E$54), E466))</f>
        <v>Blank</v>
      </c>
      <c r="R466" s="198" t="str">
        <f>IF(D466=0,"Blank",IF(D466="PHEV",F466/G466,F466*(1-'3 Model Input'!E$54)/G466))</f>
        <v>Blank</v>
      </c>
      <c r="S466" s="198" t="str">
        <f>IF(D466=0,"Blank",IF(D466="PHEV",MIN(M466,E466),MIN(M466,(E466*(1-'3 Model Input'!E$54)))))</f>
        <v>Blank</v>
      </c>
      <c r="T466" s="217" t="str">
        <f t="shared" si="92"/>
        <v>Blank</v>
      </c>
      <c r="U466" s="89"/>
      <c r="V466" s="216" t="str">
        <f>IF(D466=0,"Blank",P466*'3 Model Input'!E$50)</f>
        <v>Blank</v>
      </c>
      <c r="W466" s="197" t="str">
        <f t="shared" si="93"/>
        <v>Blank</v>
      </c>
      <c r="X466" s="197" t="str">
        <f t="shared" si="94"/>
        <v>Blank</v>
      </c>
      <c r="Y466" s="197" t="str">
        <f t="shared" si="95"/>
        <v>Blank</v>
      </c>
      <c r="Z466" s="197" t="str">
        <f t="shared" si="96"/>
        <v>Blank</v>
      </c>
      <c r="AA466" s="223" t="str" cm="1">
        <f t="array" ref="AA466">_xlfn.IFS(ISTEXT('3 Model Input'!F$70),"Missing",ISTEXT('3 Model Input'!I$70),"Missing",ISNUMBER('3 Model Input'!K$70),'3 Model Input'!K$70*P466)</f>
        <v>Missing</v>
      </c>
      <c r="AB466" s="89"/>
      <c r="AC466" s="227" t="str" cm="1">
        <f t="array" ref="AC466">IF(D466=0,"Blank",_xlfn.IFS('3 Model Input'!E$61=1,(V466*G466)/T466,'3 Model Input'!E$61=2,(W466*G466)/T466,'3 Model Input'!E$61=3,(X466*G466)/T466,'3 Model Input'!E$61=4,(Y466*G466)/T466,'3 Model Input'!E$61=5,(Z466*G466)/T466, ISTEXT('3 Model Input'!E$61),"Missing",'3 Model Input'!E$61=6,(AA466*G466)/T466))</f>
        <v>Blank</v>
      </c>
      <c r="AD466" s="202" t="str">
        <f t="shared" si="97"/>
        <v>Blank</v>
      </c>
      <c r="AE466" s="202" t="str">
        <f t="shared" si="98"/>
        <v>Blank</v>
      </c>
      <c r="AF466" s="217" t="str">
        <f t="shared" si="99"/>
        <v>Blank</v>
      </c>
      <c r="AG466" s="9" t="str" cm="1">
        <f t="array" ref="AG466">_xlfn.IFS(ISNUMBER(AC466), "", ISNUMBER(SEARCH("Blank", AC466)), "", ISERROR(AC466), "Bad input on tab 3")</f>
        <v/>
      </c>
    </row>
    <row r="467" spans="2:33" ht="15" customHeight="1" x14ac:dyDescent="0.75">
      <c r="B467" s="205" t="str">
        <f>'5 Driver Data'!B467</f>
        <v>0459</v>
      </c>
      <c r="C467" s="193">
        <f>'5 Driver Data'!C467</f>
        <v>0</v>
      </c>
      <c r="D467" s="192">
        <f>'5 Driver Data'!D467</f>
        <v>0</v>
      </c>
      <c r="E467" s="191">
        <f>'5 Driver Data'!E467</f>
        <v>0</v>
      </c>
      <c r="F467" s="191">
        <f>'5 Driver Data'!F467</f>
        <v>0</v>
      </c>
      <c r="G467" s="191">
        <f>'5 Driver Data'!G467</f>
        <v>0</v>
      </c>
      <c r="H467" s="191">
        <f>'5 Driver Data'!H467</f>
        <v>0</v>
      </c>
      <c r="I467" s="191">
        <f>'5 Driver Data'!I467</f>
        <v>0</v>
      </c>
      <c r="J467" s="191">
        <f>'5 Driver Data'!J467</f>
        <v>0</v>
      </c>
      <c r="K467" s="206">
        <f>'5 Driver Data'!K467</f>
        <v>0</v>
      </c>
      <c r="L467" s="1"/>
      <c r="M467" s="216" t="str">
        <f>IF(D467=0,"Blank",'3 Model Input'!E$44*'3 Model Input'!E$45)</f>
        <v>Blank</v>
      </c>
      <c r="N467" s="197" t="str">
        <f t="shared" si="90"/>
        <v>Blank</v>
      </c>
      <c r="O467" s="197" t="str">
        <f>IF(D467=0,"Blank",'3 Model Input'!E$49*(1-'3 Model Input'!E$51))</f>
        <v>Blank</v>
      </c>
      <c r="P467" s="197" t="str">
        <f t="shared" si="91"/>
        <v>Blank</v>
      </c>
      <c r="Q467" s="197" t="str">
        <f>IF(D467=0,"Blank",IF(D467="BEV",E467*(1-'3 Model Input'!E$54), E467))</f>
        <v>Blank</v>
      </c>
      <c r="R467" s="198" t="str">
        <f>IF(D467=0,"Blank",IF(D467="PHEV",F467/G467,F467*(1-'3 Model Input'!E$54)/G467))</f>
        <v>Blank</v>
      </c>
      <c r="S467" s="198" t="str">
        <f>IF(D467=0,"Blank",IF(D467="PHEV",MIN(M467,E467),MIN(M467,(E467*(1-'3 Model Input'!E$54)))))</f>
        <v>Blank</v>
      </c>
      <c r="T467" s="217" t="str">
        <f t="shared" si="92"/>
        <v>Blank</v>
      </c>
      <c r="U467" s="89"/>
      <c r="V467" s="216" t="str">
        <f>IF(D467=0,"Blank",P467*'3 Model Input'!E$50)</f>
        <v>Blank</v>
      </c>
      <c r="W467" s="197" t="str">
        <f t="shared" si="93"/>
        <v>Blank</v>
      </c>
      <c r="X467" s="197" t="str">
        <f t="shared" si="94"/>
        <v>Blank</v>
      </c>
      <c r="Y467" s="197" t="str">
        <f t="shared" si="95"/>
        <v>Blank</v>
      </c>
      <c r="Z467" s="197" t="str">
        <f t="shared" si="96"/>
        <v>Blank</v>
      </c>
      <c r="AA467" s="223" t="str" cm="1">
        <f t="array" ref="AA467">_xlfn.IFS(ISTEXT('3 Model Input'!F$70),"Missing",ISTEXT('3 Model Input'!I$70),"Missing",ISNUMBER('3 Model Input'!K$70),'3 Model Input'!K$70*P467)</f>
        <v>Missing</v>
      </c>
      <c r="AB467" s="89"/>
      <c r="AC467" s="227" t="str" cm="1">
        <f t="array" ref="AC467">IF(D467=0,"Blank",_xlfn.IFS('3 Model Input'!E$61=1,(V467*G467)/T467,'3 Model Input'!E$61=2,(W467*G467)/T467,'3 Model Input'!E$61=3,(X467*G467)/T467,'3 Model Input'!E$61=4,(Y467*G467)/T467,'3 Model Input'!E$61=5,(Z467*G467)/T467, ISTEXT('3 Model Input'!E$61),"Missing",'3 Model Input'!E$61=6,(AA467*G467)/T467))</f>
        <v>Blank</v>
      </c>
      <c r="AD467" s="202" t="str">
        <f t="shared" si="97"/>
        <v>Blank</v>
      </c>
      <c r="AE467" s="202" t="str">
        <f t="shared" si="98"/>
        <v>Blank</v>
      </c>
      <c r="AF467" s="217" t="str">
        <f t="shared" si="99"/>
        <v>Blank</v>
      </c>
      <c r="AG467" s="9" t="str" cm="1">
        <f t="array" ref="AG467">_xlfn.IFS(ISNUMBER(AC467), "", ISNUMBER(SEARCH("Blank", AC467)), "", ISERROR(AC467), "Bad input on tab 3")</f>
        <v/>
      </c>
    </row>
    <row r="468" spans="2:33" ht="15" customHeight="1" x14ac:dyDescent="0.75">
      <c r="B468" s="205" t="str">
        <f>'5 Driver Data'!B468</f>
        <v>0460</v>
      </c>
      <c r="C468" s="193">
        <f>'5 Driver Data'!C468</f>
        <v>0</v>
      </c>
      <c r="D468" s="192">
        <f>'5 Driver Data'!D468</f>
        <v>0</v>
      </c>
      <c r="E468" s="191">
        <f>'5 Driver Data'!E468</f>
        <v>0</v>
      </c>
      <c r="F468" s="191">
        <f>'5 Driver Data'!F468</f>
        <v>0</v>
      </c>
      <c r="G468" s="191">
        <f>'5 Driver Data'!G468</f>
        <v>0</v>
      </c>
      <c r="H468" s="191">
        <f>'5 Driver Data'!H468</f>
        <v>0</v>
      </c>
      <c r="I468" s="191">
        <f>'5 Driver Data'!I468</f>
        <v>0</v>
      </c>
      <c r="J468" s="191">
        <f>'5 Driver Data'!J468</f>
        <v>0</v>
      </c>
      <c r="K468" s="206">
        <f>'5 Driver Data'!K468</f>
        <v>0</v>
      </c>
      <c r="L468" s="1"/>
      <c r="M468" s="216" t="str">
        <f>IF(D468=0,"Blank",'3 Model Input'!E$44*'3 Model Input'!E$45)</f>
        <v>Blank</v>
      </c>
      <c r="N468" s="197" t="str">
        <f t="shared" si="90"/>
        <v>Blank</v>
      </c>
      <c r="O468" s="197" t="str">
        <f>IF(D468=0,"Blank",'3 Model Input'!E$49*(1-'3 Model Input'!E$51))</f>
        <v>Blank</v>
      </c>
      <c r="P468" s="197" t="str">
        <f t="shared" si="91"/>
        <v>Blank</v>
      </c>
      <c r="Q468" s="197" t="str">
        <f>IF(D468=0,"Blank",IF(D468="BEV",E468*(1-'3 Model Input'!E$54), E468))</f>
        <v>Blank</v>
      </c>
      <c r="R468" s="198" t="str">
        <f>IF(D468=0,"Blank",IF(D468="PHEV",F468/G468,F468*(1-'3 Model Input'!E$54)/G468))</f>
        <v>Blank</v>
      </c>
      <c r="S468" s="198" t="str">
        <f>IF(D468=0,"Blank",IF(D468="PHEV",MIN(M468,E468),MIN(M468,(E468*(1-'3 Model Input'!E$54)))))</f>
        <v>Blank</v>
      </c>
      <c r="T468" s="217" t="str">
        <f t="shared" si="92"/>
        <v>Blank</v>
      </c>
      <c r="U468" s="89"/>
      <c r="V468" s="216" t="str">
        <f>IF(D468=0,"Blank",P468*'3 Model Input'!E$50)</f>
        <v>Blank</v>
      </c>
      <c r="W468" s="197" t="str">
        <f t="shared" si="93"/>
        <v>Blank</v>
      </c>
      <c r="X468" s="197" t="str">
        <f t="shared" si="94"/>
        <v>Blank</v>
      </c>
      <c r="Y468" s="197" t="str">
        <f t="shared" si="95"/>
        <v>Blank</v>
      </c>
      <c r="Z468" s="197" t="str">
        <f t="shared" si="96"/>
        <v>Blank</v>
      </c>
      <c r="AA468" s="223" t="str" cm="1">
        <f t="array" ref="AA468">_xlfn.IFS(ISTEXT('3 Model Input'!F$70),"Missing",ISTEXT('3 Model Input'!I$70),"Missing",ISNUMBER('3 Model Input'!K$70),'3 Model Input'!K$70*P468)</f>
        <v>Missing</v>
      </c>
      <c r="AB468" s="89"/>
      <c r="AC468" s="227" t="str" cm="1">
        <f t="array" ref="AC468">IF(D468=0,"Blank",_xlfn.IFS('3 Model Input'!E$61=1,(V468*G468)/T468,'3 Model Input'!E$61=2,(W468*G468)/T468,'3 Model Input'!E$61=3,(X468*G468)/T468,'3 Model Input'!E$61=4,(Y468*G468)/T468,'3 Model Input'!E$61=5,(Z468*G468)/T468, ISTEXT('3 Model Input'!E$61),"Missing",'3 Model Input'!E$61=6,(AA468*G468)/T468))</f>
        <v>Blank</v>
      </c>
      <c r="AD468" s="202" t="str">
        <f t="shared" si="97"/>
        <v>Blank</v>
      </c>
      <c r="AE468" s="202" t="str">
        <f t="shared" si="98"/>
        <v>Blank</v>
      </c>
      <c r="AF468" s="217" t="str">
        <f t="shared" si="99"/>
        <v>Blank</v>
      </c>
      <c r="AG468" s="9" t="str" cm="1">
        <f t="array" ref="AG468">_xlfn.IFS(ISNUMBER(AC468), "", ISNUMBER(SEARCH("Blank", AC468)), "", ISERROR(AC468), "Bad input on tab 3")</f>
        <v/>
      </c>
    </row>
    <row r="469" spans="2:33" ht="15" customHeight="1" x14ac:dyDescent="0.75">
      <c r="B469" s="205" t="str">
        <f>'5 Driver Data'!B469</f>
        <v>0461</v>
      </c>
      <c r="C469" s="193">
        <f>'5 Driver Data'!C469</f>
        <v>0</v>
      </c>
      <c r="D469" s="192">
        <f>'5 Driver Data'!D469</f>
        <v>0</v>
      </c>
      <c r="E469" s="191">
        <f>'5 Driver Data'!E469</f>
        <v>0</v>
      </c>
      <c r="F469" s="191">
        <f>'5 Driver Data'!F469</f>
        <v>0</v>
      </c>
      <c r="G469" s="191">
        <f>'5 Driver Data'!G469</f>
        <v>0</v>
      </c>
      <c r="H469" s="191">
        <f>'5 Driver Data'!H469</f>
        <v>0</v>
      </c>
      <c r="I469" s="191">
        <f>'5 Driver Data'!I469</f>
        <v>0</v>
      </c>
      <c r="J469" s="191">
        <f>'5 Driver Data'!J469</f>
        <v>0</v>
      </c>
      <c r="K469" s="206">
        <f>'5 Driver Data'!K469</f>
        <v>0</v>
      </c>
      <c r="L469" s="1"/>
      <c r="M469" s="216" t="str">
        <f>IF(D469=0,"Blank",'3 Model Input'!E$44*'3 Model Input'!E$45)</f>
        <v>Blank</v>
      </c>
      <c r="N469" s="197" t="str">
        <f t="shared" si="90"/>
        <v>Blank</v>
      </c>
      <c r="O469" s="197" t="str">
        <f>IF(D469=0,"Blank",'3 Model Input'!E$49*(1-'3 Model Input'!E$51))</f>
        <v>Blank</v>
      </c>
      <c r="P469" s="197" t="str">
        <f t="shared" si="91"/>
        <v>Blank</v>
      </c>
      <c r="Q469" s="197" t="str">
        <f>IF(D469=0,"Blank",IF(D469="BEV",E469*(1-'3 Model Input'!E$54), E469))</f>
        <v>Blank</v>
      </c>
      <c r="R469" s="198" t="str">
        <f>IF(D469=0,"Blank",IF(D469="PHEV",F469/G469,F469*(1-'3 Model Input'!E$54)/G469))</f>
        <v>Blank</v>
      </c>
      <c r="S469" s="198" t="str">
        <f>IF(D469=0,"Blank",IF(D469="PHEV",MIN(M469,E469),MIN(M469,(E469*(1-'3 Model Input'!E$54)))))</f>
        <v>Blank</v>
      </c>
      <c r="T469" s="217" t="str">
        <f t="shared" si="92"/>
        <v>Blank</v>
      </c>
      <c r="U469" s="89"/>
      <c r="V469" s="216" t="str">
        <f>IF(D469=0,"Blank",P469*'3 Model Input'!E$50)</f>
        <v>Blank</v>
      </c>
      <c r="W469" s="197" t="str">
        <f t="shared" si="93"/>
        <v>Blank</v>
      </c>
      <c r="X469" s="197" t="str">
        <f t="shared" si="94"/>
        <v>Blank</v>
      </c>
      <c r="Y469" s="197" t="str">
        <f t="shared" si="95"/>
        <v>Blank</v>
      </c>
      <c r="Z469" s="197" t="str">
        <f t="shared" si="96"/>
        <v>Blank</v>
      </c>
      <c r="AA469" s="223" t="str" cm="1">
        <f t="array" ref="AA469">_xlfn.IFS(ISTEXT('3 Model Input'!F$70),"Missing",ISTEXT('3 Model Input'!I$70),"Missing",ISNUMBER('3 Model Input'!K$70),'3 Model Input'!K$70*P469)</f>
        <v>Missing</v>
      </c>
      <c r="AB469" s="89"/>
      <c r="AC469" s="227" t="str" cm="1">
        <f t="array" ref="AC469">IF(D469=0,"Blank",_xlfn.IFS('3 Model Input'!E$61=1,(V469*G469)/T469,'3 Model Input'!E$61=2,(W469*G469)/T469,'3 Model Input'!E$61=3,(X469*G469)/T469,'3 Model Input'!E$61=4,(Y469*G469)/T469,'3 Model Input'!E$61=5,(Z469*G469)/T469, ISTEXT('3 Model Input'!E$61),"Missing",'3 Model Input'!E$61=6,(AA469*G469)/T469))</f>
        <v>Blank</v>
      </c>
      <c r="AD469" s="202" t="str">
        <f t="shared" si="97"/>
        <v>Blank</v>
      </c>
      <c r="AE469" s="202" t="str">
        <f t="shared" si="98"/>
        <v>Blank</v>
      </c>
      <c r="AF469" s="217" t="str">
        <f t="shared" si="99"/>
        <v>Blank</v>
      </c>
      <c r="AG469" s="9" t="str" cm="1">
        <f t="array" ref="AG469">_xlfn.IFS(ISNUMBER(AC469), "", ISNUMBER(SEARCH("Blank", AC469)), "", ISERROR(AC469), "Bad input on tab 3")</f>
        <v/>
      </c>
    </row>
    <row r="470" spans="2:33" ht="15" customHeight="1" x14ac:dyDescent="0.75">
      <c r="B470" s="205" t="str">
        <f>'5 Driver Data'!B470</f>
        <v>0462</v>
      </c>
      <c r="C470" s="193">
        <f>'5 Driver Data'!C470</f>
        <v>0</v>
      </c>
      <c r="D470" s="192">
        <f>'5 Driver Data'!D470</f>
        <v>0</v>
      </c>
      <c r="E470" s="191">
        <f>'5 Driver Data'!E470</f>
        <v>0</v>
      </c>
      <c r="F470" s="191">
        <f>'5 Driver Data'!F470</f>
        <v>0</v>
      </c>
      <c r="G470" s="191">
        <f>'5 Driver Data'!G470</f>
        <v>0</v>
      </c>
      <c r="H470" s="191">
        <f>'5 Driver Data'!H470</f>
        <v>0</v>
      </c>
      <c r="I470" s="191">
        <f>'5 Driver Data'!I470</f>
        <v>0</v>
      </c>
      <c r="J470" s="191">
        <f>'5 Driver Data'!J470</f>
        <v>0</v>
      </c>
      <c r="K470" s="206">
        <f>'5 Driver Data'!K470</f>
        <v>0</v>
      </c>
      <c r="L470" s="1"/>
      <c r="M470" s="216" t="str">
        <f>IF(D470=0,"Blank",'3 Model Input'!E$44*'3 Model Input'!E$45)</f>
        <v>Blank</v>
      </c>
      <c r="N470" s="197" t="str">
        <f t="shared" si="90"/>
        <v>Blank</v>
      </c>
      <c r="O470" s="197" t="str">
        <f>IF(D470=0,"Blank",'3 Model Input'!E$49*(1-'3 Model Input'!E$51))</f>
        <v>Blank</v>
      </c>
      <c r="P470" s="197" t="str">
        <f t="shared" si="91"/>
        <v>Blank</v>
      </c>
      <c r="Q470" s="197" t="str">
        <f>IF(D470=0,"Blank",IF(D470="BEV",E470*(1-'3 Model Input'!E$54), E470))</f>
        <v>Blank</v>
      </c>
      <c r="R470" s="198" t="str">
        <f>IF(D470=0,"Blank",IF(D470="PHEV",F470/G470,F470*(1-'3 Model Input'!E$54)/G470))</f>
        <v>Blank</v>
      </c>
      <c r="S470" s="198" t="str">
        <f>IF(D470=0,"Blank",IF(D470="PHEV",MIN(M470,E470),MIN(M470,(E470*(1-'3 Model Input'!E$54)))))</f>
        <v>Blank</v>
      </c>
      <c r="T470" s="217" t="str">
        <f t="shared" si="92"/>
        <v>Blank</v>
      </c>
      <c r="U470" s="89"/>
      <c r="V470" s="216" t="str">
        <f>IF(D470=0,"Blank",P470*'3 Model Input'!E$50)</f>
        <v>Blank</v>
      </c>
      <c r="W470" s="197" t="str">
        <f t="shared" si="93"/>
        <v>Blank</v>
      </c>
      <c r="X470" s="197" t="str">
        <f t="shared" si="94"/>
        <v>Blank</v>
      </c>
      <c r="Y470" s="197" t="str">
        <f t="shared" si="95"/>
        <v>Blank</v>
      </c>
      <c r="Z470" s="197" t="str">
        <f t="shared" si="96"/>
        <v>Blank</v>
      </c>
      <c r="AA470" s="223" t="str" cm="1">
        <f t="array" ref="AA470">_xlfn.IFS(ISTEXT('3 Model Input'!F$70),"Missing",ISTEXT('3 Model Input'!I$70),"Missing",ISNUMBER('3 Model Input'!K$70),'3 Model Input'!K$70*P470)</f>
        <v>Missing</v>
      </c>
      <c r="AB470" s="89"/>
      <c r="AC470" s="227" t="str" cm="1">
        <f t="array" ref="AC470">IF(D470=0,"Blank",_xlfn.IFS('3 Model Input'!E$61=1,(V470*G470)/T470,'3 Model Input'!E$61=2,(W470*G470)/T470,'3 Model Input'!E$61=3,(X470*G470)/T470,'3 Model Input'!E$61=4,(Y470*G470)/T470,'3 Model Input'!E$61=5,(Z470*G470)/T470, ISTEXT('3 Model Input'!E$61),"Missing",'3 Model Input'!E$61=6,(AA470*G470)/T470))</f>
        <v>Blank</v>
      </c>
      <c r="AD470" s="202" t="str">
        <f t="shared" si="97"/>
        <v>Blank</v>
      </c>
      <c r="AE470" s="202" t="str">
        <f t="shared" si="98"/>
        <v>Blank</v>
      </c>
      <c r="AF470" s="217" t="str">
        <f t="shared" si="99"/>
        <v>Blank</v>
      </c>
      <c r="AG470" s="9" t="str" cm="1">
        <f t="array" ref="AG470">_xlfn.IFS(ISNUMBER(AC470), "", ISNUMBER(SEARCH("Blank", AC470)), "", ISERROR(AC470), "Bad input on tab 3")</f>
        <v/>
      </c>
    </row>
    <row r="471" spans="2:33" ht="15" customHeight="1" x14ac:dyDescent="0.75">
      <c r="B471" s="205" t="str">
        <f>'5 Driver Data'!B471</f>
        <v>0463</v>
      </c>
      <c r="C471" s="193">
        <f>'5 Driver Data'!C471</f>
        <v>0</v>
      </c>
      <c r="D471" s="192">
        <f>'5 Driver Data'!D471</f>
        <v>0</v>
      </c>
      <c r="E471" s="191">
        <f>'5 Driver Data'!E471</f>
        <v>0</v>
      </c>
      <c r="F471" s="191">
        <f>'5 Driver Data'!F471</f>
        <v>0</v>
      </c>
      <c r="G471" s="191">
        <f>'5 Driver Data'!G471</f>
        <v>0</v>
      </c>
      <c r="H471" s="191">
        <f>'5 Driver Data'!H471</f>
        <v>0</v>
      </c>
      <c r="I471" s="191">
        <f>'5 Driver Data'!I471</f>
        <v>0</v>
      </c>
      <c r="J471" s="191">
        <f>'5 Driver Data'!J471</f>
        <v>0</v>
      </c>
      <c r="K471" s="206">
        <f>'5 Driver Data'!K471</f>
        <v>0</v>
      </c>
      <c r="L471" s="1"/>
      <c r="M471" s="216" t="str">
        <f>IF(D471=0,"Blank",'3 Model Input'!E$44*'3 Model Input'!E$45)</f>
        <v>Blank</v>
      </c>
      <c r="N471" s="197" t="str">
        <f t="shared" si="90"/>
        <v>Blank</v>
      </c>
      <c r="O471" s="197" t="str">
        <f>IF(D471=0,"Blank",'3 Model Input'!E$49*(1-'3 Model Input'!E$51))</f>
        <v>Blank</v>
      </c>
      <c r="P471" s="197" t="str">
        <f t="shared" si="91"/>
        <v>Blank</v>
      </c>
      <c r="Q471" s="197" t="str">
        <f>IF(D471=0,"Blank",IF(D471="BEV",E471*(1-'3 Model Input'!E$54), E471))</f>
        <v>Blank</v>
      </c>
      <c r="R471" s="198" t="str">
        <f>IF(D471=0,"Blank",IF(D471="PHEV",F471/G471,F471*(1-'3 Model Input'!E$54)/G471))</f>
        <v>Blank</v>
      </c>
      <c r="S471" s="198" t="str">
        <f>IF(D471=0,"Blank",IF(D471="PHEV",MIN(M471,E471),MIN(M471,(E471*(1-'3 Model Input'!E$54)))))</f>
        <v>Blank</v>
      </c>
      <c r="T471" s="217" t="str">
        <f t="shared" si="92"/>
        <v>Blank</v>
      </c>
      <c r="U471" s="89"/>
      <c r="V471" s="216" t="str">
        <f>IF(D471=0,"Blank",P471*'3 Model Input'!E$50)</f>
        <v>Blank</v>
      </c>
      <c r="W471" s="197" t="str">
        <f t="shared" si="93"/>
        <v>Blank</v>
      </c>
      <c r="X471" s="197" t="str">
        <f t="shared" si="94"/>
        <v>Blank</v>
      </c>
      <c r="Y471" s="197" t="str">
        <f t="shared" si="95"/>
        <v>Blank</v>
      </c>
      <c r="Z471" s="197" t="str">
        <f t="shared" si="96"/>
        <v>Blank</v>
      </c>
      <c r="AA471" s="223" t="str" cm="1">
        <f t="array" ref="AA471">_xlfn.IFS(ISTEXT('3 Model Input'!F$70),"Missing",ISTEXT('3 Model Input'!I$70),"Missing",ISNUMBER('3 Model Input'!K$70),'3 Model Input'!K$70*P471)</f>
        <v>Missing</v>
      </c>
      <c r="AB471" s="89"/>
      <c r="AC471" s="227" t="str" cm="1">
        <f t="array" ref="AC471">IF(D471=0,"Blank",_xlfn.IFS('3 Model Input'!E$61=1,(V471*G471)/T471,'3 Model Input'!E$61=2,(W471*G471)/T471,'3 Model Input'!E$61=3,(X471*G471)/T471,'3 Model Input'!E$61=4,(Y471*G471)/T471,'3 Model Input'!E$61=5,(Z471*G471)/T471, ISTEXT('3 Model Input'!E$61),"Missing",'3 Model Input'!E$61=6,(AA471*G471)/T471))</f>
        <v>Blank</v>
      </c>
      <c r="AD471" s="202" t="str">
        <f t="shared" si="97"/>
        <v>Blank</v>
      </c>
      <c r="AE471" s="202" t="str">
        <f t="shared" si="98"/>
        <v>Blank</v>
      </c>
      <c r="AF471" s="217" t="str">
        <f t="shared" si="99"/>
        <v>Blank</v>
      </c>
      <c r="AG471" s="9" t="str" cm="1">
        <f t="array" ref="AG471">_xlfn.IFS(ISNUMBER(AC471), "", ISNUMBER(SEARCH("Blank", AC471)), "", ISERROR(AC471), "Bad input on tab 3")</f>
        <v/>
      </c>
    </row>
    <row r="472" spans="2:33" ht="15" customHeight="1" x14ac:dyDescent="0.75">
      <c r="B472" s="205" t="str">
        <f>'5 Driver Data'!B472</f>
        <v>0464</v>
      </c>
      <c r="C472" s="193">
        <f>'5 Driver Data'!C472</f>
        <v>0</v>
      </c>
      <c r="D472" s="192">
        <f>'5 Driver Data'!D472</f>
        <v>0</v>
      </c>
      <c r="E472" s="191">
        <f>'5 Driver Data'!E472</f>
        <v>0</v>
      </c>
      <c r="F472" s="191">
        <f>'5 Driver Data'!F472</f>
        <v>0</v>
      </c>
      <c r="G472" s="191">
        <f>'5 Driver Data'!G472</f>
        <v>0</v>
      </c>
      <c r="H472" s="191">
        <f>'5 Driver Data'!H472</f>
        <v>0</v>
      </c>
      <c r="I472" s="191">
        <f>'5 Driver Data'!I472</f>
        <v>0</v>
      </c>
      <c r="J472" s="191">
        <f>'5 Driver Data'!J472</f>
        <v>0</v>
      </c>
      <c r="K472" s="206">
        <f>'5 Driver Data'!K472</f>
        <v>0</v>
      </c>
      <c r="L472" s="1"/>
      <c r="M472" s="216" t="str">
        <f>IF(D472=0,"Blank",'3 Model Input'!E$44*'3 Model Input'!E$45)</f>
        <v>Blank</v>
      </c>
      <c r="N472" s="197" t="str">
        <f t="shared" si="90"/>
        <v>Blank</v>
      </c>
      <c r="O472" s="197" t="str">
        <f>IF(D472=0,"Blank",'3 Model Input'!E$49*(1-'3 Model Input'!E$51))</f>
        <v>Blank</v>
      </c>
      <c r="P472" s="197" t="str">
        <f t="shared" si="91"/>
        <v>Blank</v>
      </c>
      <c r="Q472" s="197" t="str">
        <f>IF(D472=0,"Blank",IF(D472="BEV",E472*(1-'3 Model Input'!E$54), E472))</f>
        <v>Blank</v>
      </c>
      <c r="R472" s="198" t="str">
        <f>IF(D472=0,"Blank",IF(D472="PHEV",F472/G472,F472*(1-'3 Model Input'!E$54)/G472))</f>
        <v>Blank</v>
      </c>
      <c r="S472" s="198" t="str">
        <f>IF(D472=0,"Blank",IF(D472="PHEV",MIN(M472,E472),MIN(M472,(E472*(1-'3 Model Input'!E$54)))))</f>
        <v>Blank</v>
      </c>
      <c r="T472" s="217" t="str">
        <f t="shared" si="92"/>
        <v>Blank</v>
      </c>
      <c r="U472" s="89"/>
      <c r="V472" s="216" t="str">
        <f>IF(D472=0,"Blank",P472*'3 Model Input'!E$50)</f>
        <v>Blank</v>
      </c>
      <c r="W472" s="197" t="str">
        <f t="shared" si="93"/>
        <v>Blank</v>
      </c>
      <c r="X472" s="197" t="str">
        <f t="shared" si="94"/>
        <v>Blank</v>
      </c>
      <c r="Y472" s="197" t="str">
        <f t="shared" si="95"/>
        <v>Blank</v>
      </c>
      <c r="Z472" s="197" t="str">
        <f t="shared" si="96"/>
        <v>Blank</v>
      </c>
      <c r="AA472" s="223" t="str" cm="1">
        <f t="array" ref="AA472">_xlfn.IFS(ISTEXT('3 Model Input'!F$70),"Missing",ISTEXT('3 Model Input'!I$70),"Missing",ISNUMBER('3 Model Input'!K$70),'3 Model Input'!K$70*P472)</f>
        <v>Missing</v>
      </c>
      <c r="AB472" s="89"/>
      <c r="AC472" s="227" t="str" cm="1">
        <f t="array" ref="AC472">IF(D472=0,"Blank",_xlfn.IFS('3 Model Input'!E$61=1,(V472*G472)/T472,'3 Model Input'!E$61=2,(W472*G472)/T472,'3 Model Input'!E$61=3,(X472*G472)/T472,'3 Model Input'!E$61=4,(Y472*G472)/T472,'3 Model Input'!E$61=5,(Z472*G472)/T472, ISTEXT('3 Model Input'!E$61),"Missing",'3 Model Input'!E$61=6,(AA472*G472)/T472))</f>
        <v>Blank</v>
      </c>
      <c r="AD472" s="202" t="str">
        <f t="shared" si="97"/>
        <v>Blank</v>
      </c>
      <c r="AE472" s="202" t="str">
        <f t="shared" si="98"/>
        <v>Blank</v>
      </c>
      <c r="AF472" s="217" t="str">
        <f t="shared" si="99"/>
        <v>Blank</v>
      </c>
      <c r="AG472" s="9" t="str" cm="1">
        <f t="array" ref="AG472">_xlfn.IFS(ISNUMBER(AC472), "", ISNUMBER(SEARCH("Blank", AC472)), "", ISERROR(AC472), "Bad input on tab 3")</f>
        <v/>
      </c>
    </row>
    <row r="473" spans="2:33" ht="15" customHeight="1" x14ac:dyDescent="0.75">
      <c r="B473" s="205" t="str">
        <f>'5 Driver Data'!B473</f>
        <v>0465</v>
      </c>
      <c r="C473" s="193">
        <f>'5 Driver Data'!C473</f>
        <v>0</v>
      </c>
      <c r="D473" s="192">
        <f>'5 Driver Data'!D473</f>
        <v>0</v>
      </c>
      <c r="E473" s="191">
        <f>'5 Driver Data'!E473</f>
        <v>0</v>
      </c>
      <c r="F473" s="191">
        <f>'5 Driver Data'!F473</f>
        <v>0</v>
      </c>
      <c r="G473" s="191">
        <f>'5 Driver Data'!G473</f>
        <v>0</v>
      </c>
      <c r="H473" s="191">
        <f>'5 Driver Data'!H473</f>
        <v>0</v>
      </c>
      <c r="I473" s="191">
        <f>'5 Driver Data'!I473</f>
        <v>0</v>
      </c>
      <c r="J473" s="191">
        <f>'5 Driver Data'!J473</f>
        <v>0</v>
      </c>
      <c r="K473" s="206">
        <f>'5 Driver Data'!K473</f>
        <v>0</v>
      </c>
      <c r="L473" s="1"/>
      <c r="M473" s="216" t="str">
        <f>IF(D473=0,"Blank",'3 Model Input'!E$44*'3 Model Input'!E$45)</f>
        <v>Blank</v>
      </c>
      <c r="N473" s="197" t="str">
        <f t="shared" si="90"/>
        <v>Blank</v>
      </c>
      <c r="O473" s="197" t="str">
        <f>IF(D473=0,"Blank",'3 Model Input'!E$49*(1-'3 Model Input'!E$51))</f>
        <v>Blank</v>
      </c>
      <c r="P473" s="197" t="str">
        <f t="shared" si="91"/>
        <v>Blank</v>
      </c>
      <c r="Q473" s="197" t="str">
        <f>IF(D473=0,"Blank",IF(D473="BEV",E473*(1-'3 Model Input'!E$54), E473))</f>
        <v>Blank</v>
      </c>
      <c r="R473" s="198" t="str">
        <f>IF(D473=0,"Blank",IF(D473="PHEV",F473/G473,F473*(1-'3 Model Input'!E$54)/G473))</f>
        <v>Blank</v>
      </c>
      <c r="S473" s="198" t="str">
        <f>IF(D473=0,"Blank",IF(D473="PHEV",MIN(M473,E473),MIN(M473,(E473*(1-'3 Model Input'!E$54)))))</f>
        <v>Blank</v>
      </c>
      <c r="T473" s="217" t="str">
        <f t="shared" si="92"/>
        <v>Blank</v>
      </c>
      <c r="U473" s="89"/>
      <c r="V473" s="216" t="str">
        <f>IF(D473=0,"Blank",P473*'3 Model Input'!E$50)</f>
        <v>Blank</v>
      </c>
      <c r="W473" s="197" t="str">
        <f t="shared" si="93"/>
        <v>Blank</v>
      </c>
      <c r="X473" s="197" t="str">
        <f t="shared" si="94"/>
        <v>Blank</v>
      </c>
      <c r="Y473" s="197" t="str">
        <f t="shared" si="95"/>
        <v>Blank</v>
      </c>
      <c r="Z473" s="197" t="str">
        <f t="shared" si="96"/>
        <v>Blank</v>
      </c>
      <c r="AA473" s="223" t="str" cm="1">
        <f t="array" ref="AA473">_xlfn.IFS(ISTEXT('3 Model Input'!F$70),"Missing",ISTEXT('3 Model Input'!I$70),"Missing",ISNUMBER('3 Model Input'!K$70),'3 Model Input'!K$70*P473)</f>
        <v>Missing</v>
      </c>
      <c r="AB473" s="89"/>
      <c r="AC473" s="227" t="str" cm="1">
        <f t="array" ref="AC473">IF(D473=0,"Blank",_xlfn.IFS('3 Model Input'!E$61=1,(V473*G473)/T473,'3 Model Input'!E$61=2,(W473*G473)/T473,'3 Model Input'!E$61=3,(X473*G473)/T473,'3 Model Input'!E$61=4,(Y473*G473)/T473,'3 Model Input'!E$61=5,(Z473*G473)/T473, ISTEXT('3 Model Input'!E$61),"Missing",'3 Model Input'!E$61=6,(AA473*G473)/T473))</f>
        <v>Blank</v>
      </c>
      <c r="AD473" s="202" t="str">
        <f t="shared" si="97"/>
        <v>Blank</v>
      </c>
      <c r="AE473" s="202" t="str">
        <f t="shared" si="98"/>
        <v>Blank</v>
      </c>
      <c r="AF473" s="217" t="str">
        <f t="shared" si="99"/>
        <v>Blank</v>
      </c>
      <c r="AG473" s="9" t="str" cm="1">
        <f t="array" ref="AG473">_xlfn.IFS(ISNUMBER(AC473), "", ISNUMBER(SEARCH("Blank", AC473)), "", ISERROR(AC473), "Bad input on tab 3")</f>
        <v/>
      </c>
    </row>
    <row r="474" spans="2:33" ht="15" customHeight="1" x14ac:dyDescent="0.75">
      <c r="B474" s="205" t="str">
        <f>'5 Driver Data'!B474</f>
        <v>0466</v>
      </c>
      <c r="C474" s="193">
        <f>'5 Driver Data'!C474</f>
        <v>0</v>
      </c>
      <c r="D474" s="192">
        <f>'5 Driver Data'!D474</f>
        <v>0</v>
      </c>
      <c r="E474" s="191">
        <f>'5 Driver Data'!E474</f>
        <v>0</v>
      </c>
      <c r="F474" s="191">
        <f>'5 Driver Data'!F474</f>
        <v>0</v>
      </c>
      <c r="G474" s="191">
        <f>'5 Driver Data'!G474</f>
        <v>0</v>
      </c>
      <c r="H474" s="191">
        <f>'5 Driver Data'!H474</f>
        <v>0</v>
      </c>
      <c r="I474" s="191">
        <f>'5 Driver Data'!I474</f>
        <v>0</v>
      </c>
      <c r="J474" s="191">
        <f>'5 Driver Data'!J474</f>
        <v>0</v>
      </c>
      <c r="K474" s="206">
        <f>'5 Driver Data'!K474</f>
        <v>0</v>
      </c>
      <c r="L474" s="1"/>
      <c r="M474" s="216" t="str">
        <f>IF(D474=0,"Blank",'3 Model Input'!E$44*'3 Model Input'!E$45)</f>
        <v>Blank</v>
      </c>
      <c r="N474" s="197" t="str">
        <f t="shared" si="90"/>
        <v>Blank</v>
      </c>
      <c r="O474" s="197" t="str">
        <f>IF(D474=0,"Blank",'3 Model Input'!E$49*(1-'3 Model Input'!E$51))</f>
        <v>Blank</v>
      </c>
      <c r="P474" s="197" t="str">
        <f t="shared" si="91"/>
        <v>Blank</v>
      </c>
      <c r="Q474" s="197" t="str">
        <f>IF(D474=0,"Blank",IF(D474="BEV",E474*(1-'3 Model Input'!E$54), E474))</f>
        <v>Blank</v>
      </c>
      <c r="R474" s="198" t="str">
        <f>IF(D474=0,"Blank",IF(D474="PHEV",F474/G474,F474*(1-'3 Model Input'!E$54)/G474))</f>
        <v>Blank</v>
      </c>
      <c r="S474" s="198" t="str">
        <f>IF(D474=0,"Blank",IF(D474="PHEV",MIN(M474,E474),MIN(M474,(E474*(1-'3 Model Input'!E$54)))))</f>
        <v>Blank</v>
      </c>
      <c r="T474" s="217" t="str">
        <f t="shared" si="92"/>
        <v>Blank</v>
      </c>
      <c r="U474" s="89"/>
      <c r="V474" s="216" t="str">
        <f>IF(D474=0,"Blank",P474*'3 Model Input'!E$50)</f>
        <v>Blank</v>
      </c>
      <c r="W474" s="197" t="str">
        <f t="shared" si="93"/>
        <v>Blank</v>
      </c>
      <c r="X474" s="197" t="str">
        <f t="shared" si="94"/>
        <v>Blank</v>
      </c>
      <c r="Y474" s="197" t="str">
        <f t="shared" si="95"/>
        <v>Blank</v>
      </c>
      <c r="Z474" s="197" t="str">
        <f t="shared" si="96"/>
        <v>Blank</v>
      </c>
      <c r="AA474" s="223" t="str" cm="1">
        <f t="array" ref="AA474">_xlfn.IFS(ISTEXT('3 Model Input'!F$70),"Missing",ISTEXT('3 Model Input'!I$70),"Missing",ISNUMBER('3 Model Input'!K$70),'3 Model Input'!K$70*P474)</f>
        <v>Missing</v>
      </c>
      <c r="AB474" s="89"/>
      <c r="AC474" s="227" t="str" cm="1">
        <f t="array" ref="AC474">IF(D474=0,"Blank",_xlfn.IFS('3 Model Input'!E$61=1,(V474*G474)/T474,'3 Model Input'!E$61=2,(W474*G474)/T474,'3 Model Input'!E$61=3,(X474*G474)/T474,'3 Model Input'!E$61=4,(Y474*G474)/T474,'3 Model Input'!E$61=5,(Z474*G474)/T474, ISTEXT('3 Model Input'!E$61),"Missing",'3 Model Input'!E$61=6,(AA474*G474)/T474))</f>
        <v>Blank</v>
      </c>
      <c r="AD474" s="202" t="str">
        <f t="shared" si="97"/>
        <v>Blank</v>
      </c>
      <c r="AE474" s="202" t="str">
        <f t="shared" si="98"/>
        <v>Blank</v>
      </c>
      <c r="AF474" s="217" t="str">
        <f t="shared" si="99"/>
        <v>Blank</v>
      </c>
      <c r="AG474" s="9" t="str" cm="1">
        <f t="array" ref="AG474">_xlfn.IFS(ISNUMBER(AC474), "", ISNUMBER(SEARCH("Blank", AC474)), "", ISERROR(AC474), "Bad input on tab 3")</f>
        <v/>
      </c>
    </row>
    <row r="475" spans="2:33" ht="15" customHeight="1" x14ac:dyDescent="0.75">
      <c r="B475" s="205" t="str">
        <f>'5 Driver Data'!B475</f>
        <v>0467</v>
      </c>
      <c r="C475" s="193">
        <f>'5 Driver Data'!C475</f>
        <v>0</v>
      </c>
      <c r="D475" s="192">
        <f>'5 Driver Data'!D475</f>
        <v>0</v>
      </c>
      <c r="E475" s="191">
        <f>'5 Driver Data'!E475</f>
        <v>0</v>
      </c>
      <c r="F475" s="191">
        <f>'5 Driver Data'!F475</f>
        <v>0</v>
      </c>
      <c r="G475" s="191">
        <f>'5 Driver Data'!G475</f>
        <v>0</v>
      </c>
      <c r="H475" s="191">
        <f>'5 Driver Data'!H475</f>
        <v>0</v>
      </c>
      <c r="I475" s="191">
        <f>'5 Driver Data'!I475</f>
        <v>0</v>
      </c>
      <c r="J475" s="191">
        <f>'5 Driver Data'!J475</f>
        <v>0</v>
      </c>
      <c r="K475" s="206">
        <f>'5 Driver Data'!K475</f>
        <v>0</v>
      </c>
      <c r="L475" s="1"/>
      <c r="M475" s="216" t="str">
        <f>IF(D475=0,"Blank",'3 Model Input'!E$44*'3 Model Input'!E$45)</f>
        <v>Blank</v>
      </c>
      <c r="N475" s="197" t="str">
        <f t="shared" si="90"/>
        <v>Blank</v>
      </c>
      <c r="O475" s="197" t="str">
        <f>IF(D475=0,"Blank",'3 Model Input'!E$49*(1-'3 Model Input'!E$51))</f>
        <v>Blank</v>
      </c>
      <c r="P475" s="197" t="str">
        <f t="shared" si="91"/>
        <v>Blank</v>
      </c>
      <c r="Q475" s="197" t="str">
        <f>IF(D475=0,"Blank",IF(D475="BEV",E475*(1-'3 Model Input'!E$54), E475))</f>
        <v>Blank</v>
      </c>
      <c r="R475" s="198" t="str">
        <f>IF(D475=0,"Blank",IF(D475="PHEV",F475/G475,F475*(1-'3 Model Input'!E$54)/G475))</f>
        <v>Blank</v>
      </c>
      <c r="S475" s="198" t="str">
        <f>IF(D475=0,"Blank",IF(D475="PHEV",MIN(M475,E475),MIN(M475,(E475*(1-'3 Model Input'!E$54)))))</f>
        <v>Blank</v>
      </c>
      <c r="T475" s="217" t="str">
        <f t="shared" si="92"/>
        <v>Blank</v>
      </c>
      <c r="U475" s="89"/>
      <c r="V475" s="216" t="str">
        <f>IF(D475=0,"Blank",P475*'3 Model Input'!E$50)</f>
        <v>Blank</v>
      </c>
      <c r="W475" s="197" t="str">
        <f t="shared" si="93"/>
        <v>Blank</v>
      </c>
      <c r="X475" s="197" t="str">
        <f t="shared" si="94"/>
        <v>Blank</v>
      </c>
      <c r="Y475" s="197" t="str">
        <f t="shared" si="95"/>
        <v>Blank</v>
      </c>
      <c r="Z475" s="197" t="str">
        <f t="shared" si="96"/>
        <v>Blank</v>
      </c>
      <c r="AA475" s="223" t="str" cm="1">
        <f t="array" ref="AA475">_xlfn.IFS(ISTEXT('3 Model Input'!F$70),"Missing",ISTEXT('3 Model Input'!I$70),"Missing",ISNUMBER('3 Model Input'!K$70),'3 Model Input'!K$70*P475)</f>
        <v>Missing</v>
      </c>
      <c r="AB475" s="89"/>
      <c r="AC475" s="227" t="str" cm="1">
        <f t="array" ref="AC475">IF(D475=0,"Blank",_xlfn.IFS('3 Model Input'!E$61=1,(V475*G475)/T475,'3 Model Input'!E$61=2,(W475*G475)/T475,'3 Model Input'!E$61=3,(X475*G475)/T475,'3 Model Input'!E$61=4,(Y475*G475)/T475,'3 Model Input'!E$61=5,(Z475*G475)/T475, ISTEXT('3 Model Input'!E$61),"Missing",'3 Model Input'!E$61=6,(AA475*G475)/T475))</f>
        <v>Blank</v>
      </c>
      <c r="AD475" s="202" t="str">
        <f t="shared" si="97"/>
        <v>Blank</v>
      </c>
      <c r="AE475" s="202" t="str">
        <f t="shared" si="98"/>
        <v>Blank</v>
      </c>
      <c r="AF475" s="217" t="str">
        <f t="shared" si="99"/>
        <v>Blank</v>
      </c>
      <c r="AG475" s="9" t="str" cm="1">
        <f t="array" ref="AG475">_xlfn.IFS(ISNUMBER(AC475), "", ISNUMBER(SEARCH("Blank", AC475)), "", ISERROR(AC475), "Bad input on tab 3")</f>
        <v/>
      </c>
    </row>
    <row r="476" spans="2:33" ht="15" customHeight="1" x14ac:dyDescent="0.75">
      <c r="B476" s="205" t="str">
        <f>'5 Driver Data'!B476</f>
        <v>0468</v>
      </c>
      <c r="C476" s="193">
        <f>'5 Driver Data'!C476</f>
        <v>0</v>
      </c>
      <c r="D476" s="192">
        <f>'5 Driver Data'!D476</f>
        <v>0</v>
      </c>
      <c r="E476" s="191">
        <f>'5 Driver Data'!E476</f>
        <v>0</v>
      </c>
      <c r="F476" s="191">
        <f>'5 Driver Data'!F476</f>
        <v>0</v>
      </c>
      <c r="G476" s="191">
        <f>'5 Driver Data'!G476</f>
        <v>0</v>
      </c>
      <c r="H476" s="191">
        <f>'5 Driver Data'!H476</f>
        <v>0</v>
      </c>
      <c r="I476" s="191">
        <f>'5 Driver Data'!I476</f>
        <v>0</v>
      </c>
      <c r="J476" s="191">
        <f>'5 Driver Data'!J476</f>
        <v>0</v>
      </c>
      <c r="K476" s="206">
        <f>'5 Driver Data'!K476</f>
        <v>0</v>
      </c>
      <c r="L476" s="1"/>
      <c r="M476" s="216" t="str">
        <f>IF(D476=0,"Blank",'3 Model Input'!E$44*'3 Model Input'!E$45)</f>
        <v>Blank</v>
      </c>
      <c r="N476" s="197" t="str">
        <f t="shared" si="90"/>
        <v>Blank</v>
      </c>
      <c r="O476" s="197" t="str">
        <f>IF(D476=0,"Blank",'3 Model Input'!E$49*(1-'3 Model Input'!E$51))</f>
        <v>Blank</v>
      </c>
      <c r="P476" s="197" t="str">
        <f t="shared" si="91"/>
        <v>Blank</v>
      </c>
      <c r="Q476" s="197" t="str">
        <f>IF(D476=0,"Blank",IF(D476="BEV",E476*(1-'3 Model Input'!E$54), E476))</f>
        <v>Blank</v>
      </c>
      <c r="R476" s="198" t="str">
        <f>IF(D476=0,"Blank",IF(D476="PHEV",F476/G476,F476*(1-'3 Model Input'!E$54)/G476))</f>
        <v>Blank</v>
      </c>
      <c r="S476" s="198" t="str">
        <f>IF(D476=0,"Blank",IF(D476="PHEV",MIN(M476,E476),MIN(M476,(E476*(1-'3 Model Input'!E$54)))))</f>
        <v>Blank</v>
      </c>
      <c r="T476" s="217" t="str">
        <f t="shared" si="92"/>
        <v>Blank</v>
      </c>
      <c r="U476" s="89"/>
      <c r="V476" s="216" t="str">
        <f>IF(D476=0,"Blank",P476*'3 Model Input'!E$50)</f>
        <v>Blank</v>
      </c>
      <c r="W476" s="197" t="str">
        <f t="shared" si="93"/>
        <v>Blank</v>
      </c>
      <c r="X476" s="197" t="str">
        <f t="shared" si="94"/>
        <v>Blank</v>
      </c>
      <c r="Y476" s="197" t="str">
        <f t="shared" si="95"/>
        <v>Blank</v>
      </c>
      <c r="Z476" s="197" t="str">
        <f t="shared" si="96"/>
        <v>Blank</v>
      </c>
      <c r="AA476" s="223" t="str" cm="1">
        <f t="array" ref="AA476">_xlfn.IFS(ISTEXT('3 Model Input'!F$70),"Missing",ISTEXT('3 Model Input'!I$70),"Missing",ISNUMBER('3 Model Input'!K$70),'3 Model Input'!K$70*P476)</f>
        <v>Missing</v>
      </c>
      <c r="AB476" s="89"/>
      <c r="AC476" s="227" t="str" cm="1">
        <f t="array" ref="AC476">IF(D476=0,"Blank",_xlfn.IFS('3 Model Input'!E$61=1,(V476*G476)/T476,'3 Model Input'!E$61=2,(W476*G476)/T476,'3 Model Input'!E$61=3,(X476*G476)/T476,'3 Model Input'!E$61=4,(Y476*G476)/T476,'3 Model Input'!E$61=5,(Z476*G476)/T476, ISTEXT('3 Model Input'!E$61),"Missing",'3 Model Input'!E$61=6,(AA476*G476)/T476))</f>
        <v>Blank</v>
      </c>
      <c r="AD476" s="202" t="str">
        <f t="shared" si="97"/>
        <v>Blank</v>
      </c>
      <c r="AE476" s="202" t="str">
        <f t="shared" si="98"/>
        <v>Blank</v>
      </c>
      <c r="AF476" s="217" t="str">
        <f t="shared" si="99"/>
        <v>Blank</v>
      </c>
      <c r="AG476" s="9" t="str" cm="1">
        <f t="array" ref="AG476">_xlfn.IFS(ISNUMBER(AC476), "", ISNUMBER(SEARCH("Blank", AC476)), "", ISERROR(AC476), "Bad input on tab 3")</f>
        <v/>
      </c>
    </row>
    <row r="477" spans="2:33" ht="15" customHeight="1" x14ac:dyDescent="0.75">
      <c r="B477" s="205" t="str">
        <f>'5 Driver Data'!B477</f>
        <v>0469</v>
      </c>
      <c r="C477" s="193">
        <f>'5 Driver Data'!C477</f>
        <v>0</v>
      </c>
      <c r="D477" s="192">
        <f>'5 Driver Data'!D477</f>
        <v>0</v>
      </c>
      <c r="E477" s="191">
        <f>'5 Driver Data'!E477</f>
        <v>0</v>
      </c>
      <c r="F477" s="191">
        <f>'5 Driver Data'!F477</f>
        <v>0</v>
      </c>
      <c r="G477" s="191">
        <f>'5 Driver Data'!G477</f>
        <v>0</v>
      </c>
      <c r="H477" s="191">
        <f>'5 Driver Data'!H477</f>
        <v>0</v>
      </c>
      <c r="I477" s="191">
        <f>'5 Driver Data'!I477</f>
        <v>0</v>
      </c>
      <c r="J477" s="191">
        <f>'5 Driver Data'!J477</f>
        <v>0</v>
      </c>
      <c r="K477" s="206">
        <f>'5 Driver Data'!K477</f>
        <v>0</v>
      </c>
      <c r="L477" s="1"/>
      <c r="M477" s="216" t="str">
        <f>IF(D477=0,"Blank",'3 Model Input'!E$44*'3 Model Input'!E$45)</f>
        <v>Blank</v>
      </c>
      <c r="N477" s="197" t="str">
        <f t="shared" si="90"/>
        <v>Blank</v>
      </c>
      <c r="O477" s="197" t="str">
        <f>IF(D477=0,"Blank",'3 Model Input'!E$49*(1-'3 Model Input'!E$51))</f>
        <v>Blank</v>
      </c>
      <c r="P477" s="197" t="str">
        <f t="shared" si="91"/>
        <v>Blank</v>
      </c>
      <c r="Q477" s="197" t="str">
        <f>IF(D477=0,"Blank",IF(D477="BEV",E477*(1-'3 Model Input'!E$54), E477))</f>
        <v>Blank</v>
      </c>
      <c r="R477" s="198" t="str">
        <f>IF(D477=0,"Blank",IF(D477="PHEV",F477/G477,F477*(1-'3 Model Input'!E$54)/G477))</f>
        <v>Blank</v>
      </c>
      <c r="S477" s="198" t="str">
        <f>IF(D477=0,"Blank",IF(D477="PHEV",MIN(M477,E477),MIN(M477,(E477*(1-'3 Model Input'!E$54)))))</f>
        <v>Blank</v>
      </c>
      <c r="T477" s="217" t="str">
        <f t="shared" si="92"/>
        <v>Blank</v>
      </c>
      <c r="U477" s="89"/>
      <c r="V477" s="216" t="str">
        <f>IF(D477=0,"Blank",P477*'3 Model Input'!E$50)</f>
        <v>Blank</v>
      </c>
      <c r="W477" s="197" t="str">
        <f t="shared" si="93"/>
        <v>Blank</v>
      </c>
      <c r="X477" s="197" t="str">
        <f t="shared" si="94"/>
        <v>Blank</v>
      </c>
      <c r="Y477" s="197" t="str">
        <f t="shared" si="95"/>
        <v>Blank</v>
      </c>
      <c r="Z477" s="197" t="str">
        <f t="shared" si="96"/>
        <v>Blank</v>
      </c>
      <c r="AA477" s="223" t="str" cm="1">
        <f t="array" ref="AA477">_xlfn.IFS(ISTEXT('3 Model Input'!F$70),"Missing",ISTEXT('3 Model Input'!I$70),"Missing",ISNUMBER('3 Model Input'!K$70),'3 Model Input'!K$70*P477)</f>
        <v>Missing</v>
      </c>
      <c r="AB477" s="89"/>
      <c r="AC477" s="227" t="str" cm="1">
        <f t="array" ref="AC477">IF(D477=0,"Blank",_xlfn.IFS('3 Model Input'!E$61=1,(V477*G477)/T477,'3 Model Input'!E$61=2,(W477*G477)/T477,'3 Model Input'!E$61=3,(X477*G477)/T477,'3 Model Input'!E$61=4,(Y477*G477)/T477,'3 Model Input'!E$61=5,(Z477*G477)/T477, ISTEXT('3 Model Input'!E$61),"Missing",'3 Model Input'!E$61=6,(AA477*G477)/T477))</f>
        <v>Blank</v>
      </c>
      <c r="AD477" s="202" t="str">
        <f t="shared" si="97"/>
        <v>Blank</v>
      </c>
      <c r="AE477" s="202" t="str">
        <f t="shared" si="98"/>
        <v>Blank</v>
      </c>
      <c r="AF477" s="217" t="str">
        <f t="shared" si="99"/>
        <v>Blank</v>
      </c>
      <c r="AG477" s="9" t="str" cm="1">
        <f t="array" ref="AG477">_xlfn.IFS(ISNUMBER(AC477), "", ISNUMBER(SEARCH("Blank", AC477)), "", ISERROR(AC477), "Bad input on tab 3")</f>
        <v/>
      </c>
    </row>
    <row r="478" spans="2:33" ht="15" customHeight="1" x14ac:dyDescent="0.75">
      <c r="B478" s="205" t="str">
        <f>'5 Driver Data'!B478</f>
        <v>0470</v>
      </c>
      <c r="C478" s="193">
        <f>'5 Driver Data'!C478</f>
        <v>0</v>
      </c>
      <c r="D478" s="192">
        <f>'5 Driver Data'!D478</f>
        <v>0</v>
      </c>
      <c r="E478" s="191">
        <f>'5 Driver Data'!E478</f>
        <v>0</v>
      </c>
      <c r="F478" s="191">
        <f>'5 Driver Data'!F478</f>
        <v>0</v>
      </c>
      <c r="G478" s="191">
        <f>'5 Driver Data'!G478</f>
        <v>0</v>
      </c>
      <c r="H478" s="191">
        <f>'5 Driver Data'!H478</f>
        <v>0</v>
      </c>
      <c r="I478" s="191">
        <f>'5 Driver Data'!I478</f>
        <v>0</v>
      </c>
      <c r="J478" s="191">
        <f>'5 Driver Data'!J478</f>
        <v>0</v>
      </c>
      <c r="K478" s="206">
        <f>'5 Driver Data'!K478</f>
        <v>0</v>
      </c>
      <c r="L478" s="1"/>
      <c r="M478" s="216" t="str">
        <f>IF(D478=0,"Blank",'3 Model Input'!E$44*'3 Model Input'!E$45)</f>
        <v>Blank</v>
      </c>
      <c r="N478" s="197" t="str">
        <f t="shared" si="90"/>
        <v>Blank</v>
      </c>
      <c r="O478" s="197" t="str">
        <f>IF(D478=0,"Blank",'3 Model Input'!E$49*(1-'3 Model Input'!E$51))</f>
        <v>Blank</v>
      </c>
      <c r="P478" s="197" t="str">
        <f t="shared" si="91"/>
        <v>Blank</v>
      </c>
      <c r="Q478" s="197" t="str">
        <f>IF(D478=0,"Blank",IF(D478="BEV",E478*(1-'3 Model Input'!E$54), E478))</f>
        <v>Blank</v>
      </c>
      <c r="R478" s="198" t="str">
        <f>IF(D478=0,"Blank",IF(D478="PHEV",F478/G478,F478*(1-'3 Model Input'!E$54)/G478))</f>
        <v>Blank</v>
      </c>
      <c r="S478" s="198" t="str">
        <f>IF(D478=0,"Blank",IF(D478="PHEV",MIN(M478,E478),MIN(M478,(E478*(1-'3 Model Input'!E$54)))))</f>
        <v>Blank</v>
      </c>
      <c r="T478" s="217" t="str">
        <f t="shared" si="92"/>
        <v>Blank</v>
      </c>
      <c r="U478" s="89"/>
      <c r="V478" s="216" t="str">
        <f>IF(D478=0,"Blank",P478*'3 Model Input'!E$50)</f>
        <v>Blank</v>
      </c>
      <c r="W478" s="197" t="str">
        <f t="shared" si="93"/>
        <v>Blank</v>
      </c>
      <c r="X478" s="197" t="str">
        <f t="shared" si="94"/>
        <v>Blank</v>
      </c>
      <c r="Y478" s="197" t="str">
        <f t="shared" si="95"/>
        <v>Blank</v>
      </c>
      <c r="Z478" s="197" t="str">
        <f t="shared" si="96"/>
        <v>Blank</v>
      </c>
      <c r="AA478" s="223" t="str" cm="1">
        <f t="array" ref="AA478">_xlfn.IFS(ISTEXT('3 Model Input'!F$70),"Missing",ISTEXT('3 Model Input'!I$70),"Missing",ISNUMBER('3 Model Input'!K$70),'3 Model Input'!K$70*P478)</f>
        <v>Missing</v>
      </c>
      <c r="AB478" s="89"/>
      <c r="AC478" s="227" t="str" cm="1">
        <f t="array" ref="AC478">IF(D478=0,"Blank",_xlfn.IFS('3 Model Input'!E$61=1,(V478*G478)/T478,'3 Model Input'!E$61=2,(W478*G478)/T478,'3 Model Input'!E$61=3,(X478*G478)/T478,'3 Model Input'!E$61=4,(Y478*G478)/T478,'3 Model Input'!E$61=5,(Z478*G478)/T478, ISTEXT('3 Model Input'!E$61),"Missing",'3 Model Input'!E$61=6,(AA478*G478)/T478))</f>
        <v>Blank</v>
      </c>
      <c r="AD478" s="202" t="str">
        <f t="shared" si="97"/>
        <v>Blank</v>
      </c>
      <c r="AE478" s="202" t="str">
        <f t="shared" si="98"/>
        <v>Blank</v>
      </c>
      <c r="AF478" s="217" t="str">
        <f t="shared" si="99"/>
        <v>Blank</v>
      </c>
      <c r="AG478" s="9" t="str" cm="1">
        <f t="array" ref="AG478">_xlfn.IFS(ISNUMBER(AC478), "", ISNUMBER(SEARCH("Blank", AC478)), "", ISERROR(AC478), "Bad input on tab 3")</f>
        <v/>
      </c>
    </row>
    <row r="479" spans="2:33" ht="15" customHeight="1" x14ac:dyDescent="0.75">
      <c r="B479" s="205" t="str">
        <f>'5 Driver Data'!B479</f>
        <v>0471</v>
      </c>
      <c r="C479" s="193">
        <f>'5 Driver Data'!C479</f>
        <v>0</v>
      </c>
      <c r="D479" s="192">
        <f>'5 Driver Data'!D479</f>
        <v>0</v>
      </c>
      <c r="E479" s="191">
        <f>'5 Driver Data'!E479</f>
        <v>0</v>
      </c>
      <c r="F479" s="191">
        <f>'5 Driver Data'!F479</f>
        <v>0</v>
      </c>
      <c r="G479" s="191">
        <f>'5 Driver Data'!G479</f>
        <v>0</v>
      </c>
      <c r="H479" s="191">
        <f>'5 Driver Data'!H479</f>
        <v>0</v>
      </c>
      <c r="I479" s="191">
        <f>'5 Driver Data'!I479</f>
        <v>0</v>
      </c>
      <c r="J479" s="191">
        <f>'5 Driver Data'!J479</f>
        <v>0</v>
      </c>
      <c r="K479" s="206">
        <f>'5 Driver Data'!K479</f>
        <v>0</v>
      </c>
      <c r="L479" s="1"/>
      <c r="M479" s="216" t="str">
        <f>IF(D479=0,"Blank",'3 Model Input'!E$44*'3 Model Input'!E$45)</f>
        <v>Blank</v>
      </c>
      <c r="N479" s="197" t="str">
        <f t="shared" si="90"/>
        <v>Blank</v>
      </c>
      <c r="O479" s="197" t="str">
        <f>IF(D479=0,"Blank",'3 Model Input'!E$49*(1-'3 Model Input'!E$51))</f>
        <v>Blank</v>
      </c>
      <c r="P479" s="197" t="str">
        <f t="shared" si="91"/>
        <v>Blank</v>
      </c>
      <c r="Q479" s="197" t="str">
        <f>IF(D479=0,"Blank",IF(D479="BEV",E479*(1-'3 Model Input'!E$54), E479))</f>
        <v>Blank</v>
      </c>
      <c r="R479" s="198" t="str">
        <f>IF(D479=0,"Blank",IF(D479="PHEV",F479/G479,F479*(1-'3 Model Input'!E$54)/G479))</f>
        <v>Blank</v>
      </c>
      <c r="S479" s="198" t="str">
        <f>IF(D479=0,"Blank",IF(D479="PHEV",MIN(M479,E479),MIN(M479,(E479*(1-'3 Model Input'!E$54)))))</f>
        <v>Blank</v>
      </c>
      <c r="T479" s="217" t="str">
        <f t="shared" si="92"/>
        <v>Blank</v>
      </c>
      <c r="U479" s="89"/>
      <c r="V479" s="216" t="str">
        <f>IF(D479=0,"Blank",P479*'3 Model Input'!E$50)</f>
        <v>Blank</v>
      </c>
      <c r="W479" s="197" t="str">
        <f t="shared" si="93"/>
        <v>Blank</v>
      </c>
      <c r="X479" s="197" t="str">
        <f t="shared" si="94"/>
        <v>Blank</v>
      </c>
      <c r="Y479" s="197" t="str">
        <f t="shared" si="95"/>
        <v>Blank</v>
      </c>
      <c r="Z479" s="197" t="str">
        <f t="shared" si="96"/>
        <v>Blank</v>
      </c>
      <c r="AA479" s="223" t="str" cm="1">
        <f t="array" ref="AA479">_xlfn.IFS(ISTEXT('3 Model Input'!F$70),"Missing",ISTEXT('3 Model Input'!I$70),"Missing",ISNUMBER('3 Model Input'!K$70),'3 Model Input'!K$70*P479)</f>
        <v>Missing</v>
      </c>
      <c r="AB479" s="89"/>
      <c r="AC479" s="227" t="str" cm="1">
        <f t="array" ref="AC479">IF(D479=0,"Blank",_xlfn.IFS('3 Model Input'!E$61=1,(V479*G479)/T479,'3 Model Input'!E$61=2,(W479*G479)/T479,'3 Model Input'!E$61=3,(X479*G479)/T479,'3 Model Input'!E$61=4,(Y479*G479)/T479,'3 Model Input'!E$61=5,(Z479*G479)/T479, ISTEXT('3 Model Input'!E$61),"Missing",'3 Model Input'!E$61=6,(AA479*G479)/T479))</f>
        <v>Blank</v>
      </c>
      <c r="AD479" s="202" t="str">
        <f t="shared" si="97"/>
        <v>Blank</v>
      </c>
      <c r="AE479" s="202" t="str">
        <f t="shared" si="98"/>
        <v>Blank</v>
      </c>
      <c r="AF479" s="217" t="str">
        <f t="shared" si="99"/>
        <v>Blank</v>
      </c>
      <c r="AG479" s="9" t="str" cm="1">
        <f t="array" ref="AG479">_xlfn.IFS(ISNUMBER(AC479), "", ISNUMBER(SEARCH("Blank", AC479)), "", ISERROR(AC479), "Bad input on tab 3")</f>
        <v/>
      </c>
    </row>
    <row r="480" spans="2:33" ht="15" customHeight="1" x14ac:dyDescent="0.75">
      <c r="B480" s="205" t="str">
        <f>'5 Driver Data'!B480</f>
        <v>0472</v>
      </c>
      <c r="C480" s="193">
        <f>'5 Driver Data'!C480</f>
        <v>0</v>
      </c>
      <c r="D480" s="192">
        <f>'5 Driver Data'!D480</f>
        <v>0</v>
      </c>
      <c r="E480" s="191">
        <f>'5 Driver Data'!E480</f>
        <v>0</v>
      </c>
      <c r="F480" s="191">
        <f>'5 Driver Data'!F480</f>
        <v>0</v>
      </c>
      <c r="G480" s="191">
        <f>'5 Driver Data'!G480</f>
        <v>0</v>
      </c>
      <c r="H480" s="191">
        <f>'5 Driver Data'!H480</f>
        <v>0</v>
      </c>
      <c r="I480" s="191">
        <f>'5 Driver Data'!I480</f>
        <v>0</v>
      </c>
      <c r="J480" s="191">
        <f>'5 Driver Data'!J480</f>
        <v>0</v>
      </c>
      <c r="K480" s="206">
        <f>'5 Driver Data'!K480</f>
        <v>0</v>
      </c>
      <c r="L480" s="1"/>
      <c r="M480" s="216" t="str">
        <f>IF(D480=0,"Blank",'3 Model Input'!E$44*'3 Model Input'!E$45)</f>
        <v>Blank</v>
      </c>
      <c r="N480" s="197" t="str">
        <f t="shared" si="90"/>
        <v>Blank</v>
      </c>
      <c r="O480" s="197" t="str">
        <f>IF(D480=0,"Blank",'3 Model Input'!E$49*(1-'3 Model Input'!E$51))</f>
        <v>Blank</v>
      </c>
      <c r="P480" s="197" t="str">
        <f t="shared" si="91"/>
        <v>Blank</v>
      </c>
      <c r="Q480" s="197" t="str">
        <f>IF(D480=0,"Blank",IF(D480="BEV",E480*(1-'3 Model Input'!E$54), E480))</f>
        <v>Blank</v>
      </c>
      <c r="R480" s="198" t="str">
        <f>IF(D480=0,"Blank",IF(D480="PHEV",F480/G480,F480*(1-'3 Model Input'!E$54)/G480))</f>
        <v>Blank</v>
      </c>
      <c r="S480" s="198" t="str">
        <f>IF(D480=0,"Blank",IF(D480="PHEV",MIN(M480,E480),MIN(M480,(E480*(1-'3 Model Input'!E$54)))))</f>
        <v>Blank</v>
      </c>
      <c r="T480" s="217" t="str">
        <f t="shared" si="92"/>
        <v>Blank</v>
      </c>
      <c r="U480" s="89"/>
      <c r="V480" s="216" t="str">
        <f>IF(D480=0,"Blank",P480*'3 Model Input'!E$50)</f>
        <v>Blank</v>
      </c>
      <c r="W480" s="197" t="str">
        <f t="shared" si="93"/>
        <v>Blank</v>
      </c>
      <c r="X480" s="197" t="str">
        <f t="shared" si="94"/>
        <v>Blank</v>
      </c>
      <c r="Y480" s="197" t="str">
        <f t="shared" si="95"/>
        <v>Blank</v>
      </c>
      <c r="Z480" s="197" t="str">
        <f t="shared" si="96"/>
        <v>Blank</v>
      </c>
      <c r="AA480" s="223" t="str" cm="1">
        <f t="array" ref="AA480">_xlfn.IFS(ISTEXT('3 Model Input'!F$70),"Missing",ISTEXT('3 Model Input'!I$70),"Missing",ISNUMBER('3 Model Input'!K$70),'3 Model Input'!K$70*P480)</f>
        <v>Missing</v>
      </c>
      <c r="AB480" s="89"/>
      <c r="AC480" s="227" t="str" cm="1">
        <f t="array" ref="AC480">IF(D480=0,"Blank",_xlfn.IFS('3 Model Input'!E$61=1,(V480*G480)/T480,'3 Model Input'!E$61=2,(W480*G480)/T480,'3 Model Input'!E$61=3,(X480*G480)/T480,'3 Model Input'!E$61=4,(Y480*G480)/T480,'3 Model Input'!E$61=5,(Z480*G480)/T480, ISTEXT('3 Model Input'!E$61),"Missing",'3 Model Input'!E$61=6,(AA480*G480)/T480))</f>
        <v>Blank</v>
      </c>
      <c r="AD480" s="202" t="str">
        <f t="shared" si="97"/>
        <v>Blank</v>
      </c>
      <c r="AE480" s="202" t="str">
        <f t="shared" si="98"/>
        <v>Blank</v>
      </c>
      <c r="AF480" s="217" t="str">
        <f t="shared" si="99"/>
        <v>Blank</v>
      </c>
      <c r="AG480" s="9" t="str" cm="1">
        <f t="array" ref="AG480">_xlfn.IFS(ISNUMBER(AC480), "", ISNUMBER(SEARCH("Blank", AC480)), "", ISERROR(AC480), "Bad input on tab 3")</f>
        <v/>
      </c>
    </row>
    <row r="481" spans="2:33" ht="15" customHeight="1" x14ac:dyDescent="0.75">
      <c r="B481" s="205" t="str">
        <f>'5 Driver Data'!B481</f>
        <v>0473</v>
      </c>
      <c r="C481" s="193">
        <f>'5 Driver Data'!C481</f>
        <v>0</v>
      </c>
      <c r="D481" s="192">
        <f>'5 Driver Data'!D481</f>
        <v>0</v>
      </c>
      <c r="E481" s="191">
        <f>'5 Driver Data'!E481</f>
        <v>0</v>
      </c>
      <c r="F481" s="191">
        <f>'5 Driver Data'!F481</f>
        <v>0</v>
      </c>
      <c r="G481" s="191">
        <f>'5 Driver Data'!G481</f>
        <v>0</v>
      </c>
      <c r="H481" s="191">
        <f>'5 Driver Data'!H481</f>
        <v>0</v>
      </c>
      <c r="I481" s="191">
        <f>'5 Driver Data'!I481</f>
        <v>0</v>
      </c>
      <c r="J481" s="191">
        <f>'5 Driver Data'!J481</f>
        <v>0</v>
      </c>
      <c r="K481" s="206">
        <f>'5 Driver Data'!K481</f>
        <v>0</v>
      </c>
      <c r="L481" s="1"/>
      <c r="M481" s="216" t="str">
        <f>IF(D481=0,"Blank",'3 Model Input'!E$44*'3 Model Input'!E$45)</f>
        <v>Blank</v>
      </c>
      <c r="N481" s="197" t="str">
        <f t="shared" si="90"/>
        <v>Blank</v>
      </c>
      <c r="O481" s="197" t="str">
        <f>IF(D481=0,"Blank",'3 Model Input'!E$49*(1-'3 Model Input'!E$51))</f>
        <v>Blank</v>
      </c>
      <c r="P481" s="197" t="str">
        <f t="shared" si="91"/>
        <v>Blank</v>
      </c>
      <c r="Q481" s="197" t="str">
        <f>IF(D481=0,"Blank",IF(D481="BEV",E481*(1-'3 Model Input'!E$54), E481))</f>
        <v>Blank</v>
      </c>
      <c r="R481" s="198" t="str">
        <f>IF(D481=0,"Blank",IF(D481="PHEV",F481/G481,F481*(1-'3 Model Input'!E$54)/G481))</f>
        <v>Blank</v>
      </c>
      <c r="S481" s="198" t="str">
        <f>IF(D481=0,"Blank",IF(D481="PHEV",MIN(M481,E481),MIN(M481,(E481*(1-'3 Model Input'!E$54)))))</f>
        <v>Blank</v>
      </c>
      <c r="T481" s="217" t="str">
        <f t="shared" si="92"/>
        <v>Blank</v>
      </c>
      <c r="U481" s="89"/>
      <c r="V481" s="216" t="str">
        <f>IF(D481=0,"Blank",P481*'3 Model Input'!E$50)</f>
        <v>Blank</v>
      </c>
      <c r="W481" s="197" t="str">
        <f t="shared" si="93"/>
        <v>Blank</v>
      </c>
      <c r="X481" s="197" t="str">
        <f t="shared" si="94"/>
        <v>Blank</v>
      </c>
      <c r="Y481" s="197" t="str">
        <f t="shared" si="95"/>
        <v>Blank</v>
      </c>
      <c r="Z481" s="197" t="str">
        <f t="shared" si="96"/>
        <v>Blank</v>
      </c>
      <c r="AA481" s="223" t="str" cm="1">
        <f t="array" ref="AA481">_xlfn.IFS(ISTEXT('3 Model Input'!F$70),"Missing",ISTEXT('3 Model Input'!I$70),"Missing",ISNUMBER('3 Model Input'!K$70),'3 Model Input'!K$70*P481)</f>
        <v>Missing</v>
      </c>
      <c r="AB481" s="89"/>
      <c r="AC481" s="227" t="str" cm="1">
        <f t="array" ref="AC481">IF(D481=0,"Blank",_xlfn.IFS('3 Model Input'!E$61=1,(V481*G481)/T481,'3 Model Input'!E$61=2,(W481*G481)/T481,'3 Model Input'!E$61=3,(X481*G481)/T481,'3 Model Input'!E$61=4,(Y481*G481)/T481,'3 Model Input'!E$61=5,(Z481*G481)/T481, ISTEXT('3 Model Input'!E$61),"Missing",'3 Model Input'!E$61=6,(AA481*G481)/T481))</f>
        <v>Blank</v>
      </c>
      <c r="AD481" s="202" t="str">
        <f t="shared" si="97"/>
        <v>Blank</v>
      </c>
      <c r="AE481" s="202" t="str">
        <f t="shared" si="98"/>
        <v>Blank</v>
      </c>
      <c r="AF481" s="217" t="str">
        <f t="shared" si="99"/>
        <v>Blank</v>
      </c>
      <c r="AG481" s="9" t="str" cm="1">
        <f t="array" ref="AG481">_xlfn.IFS(ISNUMBER(AC481), "", ISNUMBER(SEARCH("Blank", AC481)), "", ISERROR(AC481), "Bad input on tab 3")</f>
        <v/>
      </c>
    </row>
    <row r="482" spans="2:33" ht="15" customHeight="1" x14ac:dyDescent="0.75">
      <c r="B482" s="205" t="str">
        <f>'5 Driver Data'!B482</f>
        <v>0474</v>
      </c>
      <c r="C482" s="193">
        <f>'5 Driver Data'!C482</f>
        <v>0</v>
      </c>
      <c r="D482" s="192">
        <f>'5 Driver Data'!D482</f>
        <v>0</v>
      </c>
      <c r="E482" s="191">
        <f>'5 Driver Data'!E482</f>
        <v>0</v>
      </c>
      <c r="F482" s="191">
        <f>'5 Driver Data'!F482</f>
        <v>0</v>
      </c>
      <c r="G482" s="191">
        <f>'5 Driver Data'!G482</f>
        <v>0</v>
      </c>
      <c r="H482" s="191">
        <f>'5 Driver Data'!H482</f>
        <v>0</v>
      </c>
      <c r="I482" s="191">
        <f>'5 Driver Data'!I482</f>
        <v>0</v>
      </c>
      <c r="J482" s="191">
        <f>'5 Driver Data'!J482</f>
        <v>0</v>
      </c>
      <c r="K482" s="206">
        <f>'5 Driver Data'!K482</f>
        <v>0</v>
      </c>
      <c r="L482" s="1"/>
      <c r="M482" s="216" t="str">
        <f>IF(D482=0,"Blank",'3 Model Input'!E$44*'3 Model Input'!E$45)</f>
        <v>Blank</v>
      </c>
      <c r="N482" s="197" t="str">
        <f t="shared" si="90"/>
        <v>Blank</v>
      </c>
      <c r="O482" s="197" t="str">
        <f>IF(D482=0,"Blank",'3 Model Input'!E$49*(1-'3 Model Input'!E$51))</f>
        <v>Blank</v>
      </c>
      <c r="P482" s="197" t="str">
        <f t="shared" si="91"/>
        <v>Blank</v>
      </c>
      <c r="Q482" s="197" t="str">
        <f>IF(D482=0,"Blank",IF(D482="BEV",E482*(1-'3 Model Input'!E$54), E482))</f>
        <v>Blank</v>
      </c>
      <c r="R482" s="198" t="str">
        <f>IF(D482=0,"Blank",IF(D482="PHEV",F482/G482,F482*(1-'3 Model Input'!E$54)/G482))</f>
        <v>Blank</v>
      </c>
      <c r="S482" s="198" t="str">
        <f>IF(D482=0,"Blank",IF(D482="PHEV",MIN(M482,E482),MIN(M482,(E482*(1-'3 Model Input'!E$54)))))</f>
        <v>Blank</v>
      </c>
      <c r="T482" s="217" t="str">
        <f t="shared" si="92"/>
        <v>Blank</v>
      </c>
      <c r="U482" s="89"/>
      <c r="V482" s="216" t="str">
        <f>IF(D482=0,"Blank",P482*'3 Model Input'!E$50)</f>
        <v>Blank</v>
      </c>
      <c r="W482" s="197" t="str">
        <f t="shared" si="93"/>
        <v>Blank</v>
      </c>
      <c r="X482" s="197" t="str">
        <f t="shared" si="94"/>
        <v>Blank</v>
      </c>
      <c r="Y482" s="197" t="str">
        <f t="shared" si="95"/>
        <v>Blank</v>
      </c>
      <c r="Z482" s="197" t="str">
        <f t="shared" si="96"/>
        <v>Blank</v>
      </c>
      <c r="AA482" s="223" t="str" cm="1">
        <f t="array" ref="AA482">_xlfn.IFS(ISTEXT('3 Model Input'!F$70),"Missing",ISTEXT('3 Model Input'!I$70),"Missing",ISNUMBER('3 Model Input'!K$70),'3 Model Input'!K$70*P482)</f>
        <v>Missing</v>
      </c>
      <c r="AB482" s="89"/>
      <c r="AC482" s="227" t="str" cm="1">
        <f t="array" ref="AC482">IF(D482=0,"Blank",_xlfn.IFS('3 Model Input'!E$61=1,(V482*G482)/T482,'3 Model Input'!E$61=2,(W482*G482)/T482,'3 Model Input'!E$61=3,(X482*G482)/T482,'3 Model Input'!E$61=4,(Y482*G482)/T482,'3 Model Input'!E$61=5,(Z482*G482)/T482, ISTEXT('3 Model Input'!E$61),"Missing",'3 Model Input'!E$61=6,(AA482*G482)/T482))</f>
        <v>Blank</v>
      </c>
      <c r="AD482" s="202" t="str">
        <f t="shared" si="97"/>
        <v>Blank</v>
      </c>
      <c r="AE482" s="202" t="str">
        <f t="shared" si="98"/>
        <v>Blank</v>
      </c>
      <c r="AF482" s="217" t="str">
        <f t="shared" si="99"/>
        <v>Blank</v>
      </c>
      <c r="AG482" s="9" t="str" cm="1">
        <f t="array" ref="AG482">_xlfn.IFS(ISNUMBER(AC482), "", ISNUMBER(SEARCH("Blank", AC482)), "", ISERROR(AC482), "Bad input on tab 3")</f>
        <v/>
      </c>
    </row>
    <row r="483" spans="2:33" ht="15" customHeight="1" x14ac:dyDescent="0.75">
      <c r="B483" s="205" t="str">
        <f>'5 Driver Data'!B483</f>
        <v>0475</v>
      </c>
      <c r="C483" s="193">
        <f>'5 Driver Data'!C483</f>
        <v>0</v>
      </c>
      <c r="D483" s="192">
        <f>'5 Driver Data'!D483</f>
        <v>0</v>
      </c>
      <c r="E483" s="191">
        <f>'5 Driver Data'!E483</f>
        <v>0</v>
      </c>
      <c r="F483" s="191">
        <f>'5 Driver Data'!F483</f>
        <v>0</v>
      </c>
      <c r="G483" s="191">
        <f>'5 Driver Data'!G483</f>
        <v>0</v>
      </c>
      <c r="H483" s="191">
        <f>'5 Driver Data'!H483</f>
        <v>0</v>
      </c>
      <c r="I483" s="191">
        <f>'5 Driver Data'!I483</f>
        <v>0</v>
      </c>
      <c r="J483" s="191">
        <f>'5 Driver Data'!J483</f>
        <v>0</v>
      </c>
      <c r="K483" s="206">
        <f>'5 Driver Data'!K483</f>
        <v>0</v>
      </c>
      <c r="L483" s="1"/>
      <c r="M483" s="216" t="str">
        <f>IF(D483=0,"Blank",'3 Model Input'!E$44*'3 Model Input'!E$45)</f>
        <v>Blank</v>
      </c>
      <c r="N483" s="197" t="str">
        <f t="shared" si="90"/>
        <v>Blank</v>
      </c>
      <c r="O483" s="197" t="str">
        <f>IF(D483=0,"Blank",'3 Model Input'!E$49*(1-'3 Model Input'!E$51))</f>
        <v>Blank</v>
      </c>
      <c r="P483" s="197" t="str">
        <f t="shared" si="91"/>
        <v>Blank</v>
      </c>
      <c r="Q483" s="197" t="str">
        <f>IF(D483=0,"Blank",IF(D483="BEV",E483*(1-'3 Model Input'!E$54), E483))</f>
        <v>Blank</v>
      </c>
      <c r="R483" s="198" t="str">
        <f>IF(D483=0,"Blank",IF(D483="PHEV",F483/G483,F483*(1-'3 Model Input'!E$54)/G483))</f>
        <v>Blank</v>
      </c>
      <c r="S483" s="198" t="str">
        <f>IF(D483=0,"Blank",IF(D483="PHEV",MIN(M483,E483),MIN(M483,(E483*(1-'3 Model Input'!E$54)))))</f>
        <v>Blank</v>
      </c>
      <c r="T483" s="217" t="str">
        <f t="shared" si="92"/>
        <v>Blank</v>
      </c>
      <c r="U483" s="89"/>
      <c r="V483" s="216" t="str">
        <f>IF(D483=0,"Blank",P483*'3 Model Input'!E$50)</f>
        <v>Blank</v>
      </c>
      <c r="W483" s="197" t="str">
        <f t="shared" si="93"/>
        <v>Blank</v>
      </c>
      <c r="X483" s="197" t="str">
        <f t="shared" si="94"/>
        <v>Blank</v>
      </c>
      <c r="Y483" s="197" t="str">
        <f t="shared" si="95"/>
        <v>Blank</v>
      </c>
      <c r="Z483" s="197" t="str">
        <f t="shared" si="96"/>
        <v>Blank</v>
      </c>
      <c r="AA483" s="223" t="str" cm="1">
        <f t="array" ref="AA483">_xlfn.IFS(ISTEXT('3 Model Input'!F$70),"Missing",ISTEXT('3 Model Input'!I$70),"Missing",ISNUMBER('3 Model Input'!K$70),'3 Model Input'!K$70*P483)</f>
        <v>Missing</v>
      </c>
      <c r="AB483" s="89"/>
      <c r="AC483" s="227" t="str" cm="1">
        <f t="array" ref="AC483">IF(D483=0,"Blank",_xlfn.IFS('3 Model Input'!E$61=1,(V483*G483)/T483,'3 Model Input'!E$61=2,(W483*G483)/T483,'3 Model Input'!E$61=3,(X483*G483)/T483,'3 Model Input'!E$61=4,(Y483*G483)/T483,'3 Model Input'!E$61=5,(Z483*G483)/T483, ISTEXT('3 Model Input'!E$61),"Missing",'3 Model Input'!E$61=6,(AA483*G483)/T483))</f>
        <v>Blank</v>
      </c>
      <c r="AD483" s="202" t="str">
        <f t="shared" si="97"/>
        <v>Blank</v>
      </c>
      <c r="AE483" s="202" t="str">
        <f t="shared" si="98"/>
        <v>Blank</v>
      </c>
      <c r="AF483" s="217" t="str">
        <f t="shared" si="99"/>
        <v>Blank</v>
      </c>
      <c r="AG483" s="9" t="str" cm="1">
        <f t="array" ref="AG483">_xlfn.IFS(ISNUMBER(AC483), "", ISNUMBER(SEARCH("Blank", AC483)), "", ISERROR(AC483), "Bad input on tab 3")</f>
        <v/>
      </c>
    </row>
    <row r="484" spans="2:33" ht="15" customHeight="1" x14ac:dyDescent="0.75">
      <c r="B484" s="205" t="str">
        <f>'5 Driver Data'!B484</f>
        <v>0476</v>
      </c>
      <c r="C484" s="193">
        <f>'5 Driver Data'!C484</f>
        <v>0</v>
      </c>
      <c r="D484" s="192">
        <f>'5 Driver Data'!D484</f>
        <v>0</v>
      </c>
      <c r="E484" s="191">
        <f>'5 Driver Data'!E484</f>
        <v>0</v>
      </c>
      <c r="F484" s="191">
        <f>'5 Driver Data'!F484</f>
        <v>0</v>
      </c>
      <c r="G484" s="191">
        <f>'5 Driver Data'!G484</f>
        <v>0</v>
      </c>
      <c r="H484" s="191">
        <f>'5 Driver Data'!H484</f>
        <v>0</v>
      </c>
      <c r="I484" s="191">
        <f>'5 Driver Data'!I484</f>
        <v>0</v>
      </c>
      <c r="J484" s="191">
        <f>'5 Driver Data'!J484</f>
        <v>0</v>
      </c>
      <c r="K484" s="206">
        <f>'5 Driver Data'!K484</f>
        <v>0</v>
      </c>
      <c r="L484" s="1"/>
      <c r="M484" s="216" t="str">
        <f>IF(D484=0,"Blank",'3 Model Input'!E$44*'3 Model Input'!E$45)</f>
        <v>Blank</v>
      </c>
      <c r="N484" s="197" t="str">
        <f t="shared" si="90"/>
        <v>Blank</v>
      </c>
      <c r="O484" s="197" t="str">
        <f>IF(D484=0,"Blank",'3 Model Input'!E$49*(1-'3 Model Input'!E$51))</f>
        <v>Blank</v>
      </c>
      <c r="P484" s="197" t="str">
        <f t="shared" si="91"/>
        <v>Blank</v>
      </c>
      <c r="Q484" s="197" t="str">
        <f>IF(D484=0,"Blank",IF(D484="BEV",E484*(1-'3 Model Input'!E$54), E484))</f>
        <v>Blank</v>
      </c>
      <c r="R484" s="198" t="str">
        <f>IF(D484=0,"Blank",IF(D484="PHEV",F484/G484,F484*(1-'3 Model Input'!E$54)/G484))</f>
        <v>Blank</v>
      </c>
      <c r="S484" s="198" t="str">
        <f>IF(D484=0,"Blank",IF(D484="PHEV",MIN(M484,E484),MIN(M484,(E484*(1-'3 Model Input'!E$54)))))</f>
        <v>Blank</v>
      </c>
      <c r="T484" s="217" t="str">
        <f t="shared" si="92"/>
        <v>Blank</v>
      </c>
      <c r="U484" s="89"/>
      <c r="V484" s="216" t="str">
        <f>IF(D484=0,"Blank",P484*'3 Model Input'!E$50)</f>
        <v>Blank</v>
      </c>
      <c r="W484" s="197" t="str">
        <f t="shared" si="93"/>
        <v>Blank</v>
      </c>
      <c r="X484" s="197" t="str">
        <f t="shared" si="94"/>
        <v>Blank</v>
      </c>
      <c r="Y484" s="197" t="str">
        <f t="shared" si="95"/>
        <v>Blank</v>
      </c>
      <c r="Z484" s="197" t="str">
        <f t="shared" si="96"/>
        <v>Blank</v>
      </c>
      <c r="AA484" s="223" t="str" cm="1">
        <f t="array" ref="AA484">_xlfn.IFS(ISTEXT('3 Model Input'!F$70),"Missing",ISTEXT('3 Model Input'!I$70),"Missing",ISNUMBER('3 Model Input'!K$70),'3 Model Input'!K$70*P484)</f>
        <v>Missing</v>
      </c>
      <c r="AB484" s="89"/>
      <c r="AC484" s="227" t="str" cm="1">
        <f t="array" ref="AC484">IF(D484=0,"Blank",_xlfn.IFS('3 Model Input'!E$61=1,(V484*G484)/T484,'3 Model Input'!E$61=2,(W484*G484)/T484,'3 Model Input'!E$61=3,(X484*G484)/T484,'3 Model Input'!E$61=4,(Y484*G484)/T484,'3 Model Input'!E$61=5,(Z484*G484)/T484, ISTEXT('3 Model Input'!E$61),"Missing",'3 Model Input'!E$61=6,(AA484*G484)/T484))</f>
        <v>Blank</v>
      </c>
      <c r="AD484" s="202" t="str">
        <f t="shared" si="97"/>
        <v>Blank</v>
      </c>
      <c r="AE484" s="202" t="str">
        <f t="shared" si="98"/>
        <v>Blank</v>
      </c>
      <c r="AF484" s="217" t="str">
        <f t="shared" si="99"/>
        <v>Blank</v>
      </c>
      <c r="AG484" s="9" t="str" cm="1">
        <f t="array" ref="AG484">_xlfn.IFS(ISNUMBER(AC484), "", ISNUMBER(SEARCH("Blank", AC484)), "", ISERROR(AC484), "Bad input on tab 3")</f>
        <v/>
      </c>
    </row>
    <row r="485" spans="2:33" ht="15" customHeight="1" x14ac:dyDescent="0.75">
      <c r="B485" s="205" t="str">
        <f>'5 Driver Data'!B485</f>
        <v>0477</v>
      </c>
      <c r="C485" s="193">
        <f>'5 Driver Data'!C485</f>
        <v>0</v>
      </c>
      <c r="D485" s="192">
        <f>'5 Driver Data'!D485</f>
        <v>0</v>
      </c>
      <c r="E485" s="191">
        <f>'5 Driver Data'!E485</f>
        <v>0</v>
      </c>
      <c r="F485" s="191">
        <f>'5 Driver Data'!F485</f>
        <v>0</v>
      </c>
      <c r="G485" s="191">
        <f>'5 Driver Data'!G485</f>
        <v>0</v>
      </c>
      <c r="H485" s="191">
        <f>'5 Driver Data'!H485</f>
        <v>0</v>
      </c>
      <c r="I485" s="191">
        <f>'5 Driver Data'!I485</f>
        <v>0</v>
      </c>
      <c r="J485" s="191">
        <f>'5 Driver Data'!J485</f>
        <v>0</v>
      </c>
      <c r="K485" s="206">
        <f>'5 Driver Data'!K485</f>
        <v>0</v>
      </c>
      <c r="L485" s="1"/>
      <c r="M485" s="216" t="str">
        <f>IF(D485=0,"Blank",'3 Model Input'!E$44*'3 Model Input'!E$45)</f>
        <v>Blank</v>
      </c>
      <c r="N485" s="197" t="str">
        <f t="shared" si="90"/>
        <v>Blank</v>
      </c>
      <c r="O485" s="197" t="str">
        <f>IF(D485=0,"Blank",'3 Model Input'!E$49*(1-'3 Model Input'!E$51))</f>
        <v>Blank</v>
      </c>
      <c r="P485" s="197" t="str">
        <f t="shared" si="91"/>
        <v>Blank</v>
      </c>
      <c r="Q485" s="197" t="str">
        <f>IF(D485=0,"Blank",IF(D485="BEV",E485*(1-'3 Model Input'!E$54), E485))</f>
        <v>Blank</v>
      </c>
      <c r="R485" s="198" t="str">
        <f>IF(D485=0,"Blank",IF(D485="PHEV",F485/G485,F485*(1-'3 Model Input'!E$54)/G485))</f>
        <v>Blank</v>
      </c>
      <c r="S485" s="198" t="str">
        <f>IF(D485=0,"Blank",IF(D485="PHEV",MIN(M485,E485),MIN(M485,(E485*(1-'3 Model Input'!E$54)))))</f>
        <v>Blank</v>
      </c>
      <c r="T485" s="217" t="str">
        <f t="shared" si="92"/>
        <v>Blank</v>
      </c>
      <c r="U485" s="89"/>
      <c r="V485" s="216" t="str">
        <f>IF(D485=0,"Blank",P485*'3 Model Input'!E$50)</f>
        <v>Blank</v>
      </c>
      <c r="W485" s="197" t="str">
        <f t="shared" si="93"/>
        <v>Blank</v>
      </c>
      <c r="X485" s="197" t="str">
        <f t="shared" si="94"/>
        <v>Blank</v>
      </c>
      <c r="Y485" s="197" t="str">
        <f t="shared" si="95"/>
        <v>Blank</v>
      </c>
      <c r="Z485" s="197" t="str">
        <f t="shared" si="96"/>
        <v>Blank</v>
      </c>
      <c r="AA485" s="223" t="str" cm="1">
        <f t="array" ref="AA485">_xlfn.IFS(ISTEXT('3 Model Input'!F$70),"Missing",ISTEXT('3 Model Input'!I$70),"Missing",ISNUMBER('3 Model Input'!K$70),'3 Model Input'!K$70*P485)</f>
        <v>Missing</v>
      </c>
      <c r="AB485" s="89"/>
      <c r="AC485" s="227" t="str" cm="1">
        <f t="array" ref="AC485">IF(D485=0,"Blank",_xlfn.IFS('3 Model Input'!E$61=1,(V485*G485)/T485,'3 Model Input'!E$61=2,(W485*G485)/T485,'3 Model Input'!E$61=3,(X485*G485)/T485,'3 Model Input'!E$61=4,(Y485*G485)/T485,'3 Model Input'!E$61=5,(Z485*G485)/T485, ISTEXT('3 Model Input'!E$61),"Missing",'3 Model Input'!E$61=6,(AA485*G485)/T485))</f>
        <v>Blank</v>
      </c>
      <c r="AD485" s="202" t="str">
        <f t="shared" si="97"/>
        <v>Blank</v>
      </c>
      <c r="AE485" s="202" t="str">
        <f t="shared" si="98"/>
        <v>Blank</v>
      </c>
      <c r="AF485" s="217" t="str">
        <f t="shared" si="99"/>
        <v>Blank</v>
      </c>
      <c r="AG485" s="9" t="str" cm="1">
        <f t="array" ref="AG485">_xlfn.IFS(ISNUMBER(AC485), "", ISNUMBER(SEARCH("Blank", AC485)), "", ISERROR(AC485), "Bad input on tab 3")</f>
        <v/>
      </c>
    </row>
    <row r="486" spans="2:33" ht="15" customHeight="1" x14ac:dyDescent="0.75">
      <c r="B486" s="205" t="str">
        <f>'5 Driver Data'!B486</f>
        <v>0478</v>
      </c>
      <c r="C486" s="193">
        <f>'5 Driver Data'!C486</f>
        <v>0</v>
      </c>
      <c r="D486" s="192">
        <f>'5 Driver Data'!D486</f>
        <v>0</v>
      </c>
      <c r="E486" s="191">
        <f>'5 Driver Data'!E486</f>
        <v>0</v>
      </c>
      <c r="F486" s="191">
        <f>'5 Driver Data'!F486</f>
        <v>0</v>
      </c>
      <c r="G486" s="191">
        <f>'5 Driver Data'!G486</f>
        <v>0</v>
      </c>
      <c r="H486" s="191">
        <f>'5 Driver Data'!H486</f>
        <v>0</v>
      </c>
      <c r="I486" s="191">
        <f>'5 Driver Data'!I486</f>
        <v>0</v>
      </c>
      <c r="J486" s="191">
        <f>'5 Driver Data'!J486</f>
        <v>0</v>
      </c>
      <c r="K486" s="206">
        <f>'5 Driver Data'!K486</f>
        <v>0</v>
      </c>
      <c r="L486" s="1"/>
      <c r="M486" s="216" t="str">
        <f>IF(D486=0,"Blank",'3 Model Input'!E$44*'3 Model Input'!E$45)</f>
        <v>Blank</v>
      </c>
      <c r="N486" s="197" t="str">
        <f t="shared" si="90"/>
        <v>Blank</v>
      </c>
      <c r="O486" s="197" t="str">
        <f>IF(D486=0,"Blank",'3 Model Input'!E$49*(1-'3 Model Input'!E$51))</f>
        <v>Blank</v>
      </c>
      <c r="P486" s="197" t="str">
        <f t="shared" si="91"/>
        <v>Blank</v>
      </c>
      <c r="Q486" s="197" t="str">
        <f>IF(D486=0,"Blank",IF(D486="BEV",E486*(1-'3 Model Input'!E$54), E486))</f>
        <v>Blank</v>
      </c>
      <c r="R486" s="198" t="str">
        <f>IF(D486=0,"Blank",IF(D486="PHEV",F486/G486,F486*(1-'3 Model Input'!E$54)/G486))</f>
        <v>Blank</v>
      </c>
      <c r="S486" s="198" t="str">
        <f>IF(D486=0,"Blank",IF(D486="PHEV",MIN(M486,E486),MIN(M486,(E486*(1-'3 Model Input'!E$54)))))</f>
        <v>Blank</v>
      </c>
      <c r="T486" s="217" t="str">
        <f t="shared" si="92"/>
        <v>Blank</v>
      </c>
      <c r="U486" s="89"/>
      <c r="V486" s="216" t="str">
        <f>IF(D486=0,"Blank",P486*'3 Model Input'!E$50)</f>
        <v>Blank</v>
      </c>
      <c r="W486" s="197" t="str">
        <f t="shared" si="93"/>
        <v>Blank</v>
      </c>
      <c r="X486" s="197" t="str">
        <f t="shared" si="94"/>
        <v>Blank</v>
      </c>
      <c r="Y486" s="197" t="str">
        <f t="shared" si="95"/>
        <v>Blank</v>
      </c>
      <c r="Z486" s="197" t="str">
        <f t="shared" si="96"/>
        <v>Blank</v>
      </c>
      <c r="AA486" s="223" t="str" cm="1">
        <f t="array" ref="AA486">_xlfn.IFS(ISTEXT('3 Model Input'!F$70),"Missing",ISTEXT('3 Model Input'!I$70),"Missing",ISNUMBER('3 Model Input'!K$70),'3 Model Input'!K$70*P486)</f>
        <v>Missing</v>
      </c>
      <c r="AB486" s="89"/>
      <c r="AC486" s="227" t="str" cm="1">
        <f t="array" ref="AC486">IF(D486=0,"Blank",_xlfn.IFS('3 Model Input'!E$61=1,(V486*G486)/T486,'3 Model Input'!E$61=2,(W486*G486)/T486,'3 Model Input'!E$61=3,(X486*G486)/T486,'3 Model Input'!E$61=4,(Y486*G486)/T486,'3 Model Input'!E$61=5,(Z486*G486)/T486, ISTEXT('3 Model Input'!E$61),"Missing",'3 Model Input'!E$61=6,(AA486*G486)/T486))</f>
        <v>Blank</v>
      </c>
      <c r="AD486" s="202" t="str">
        <f t="shared" si="97"/>
        <v>Blank</v>
      </c>
      <c r="AE486" s="202" t="str">
        <f t="shared" si="98"/>
        <v>Blank</v>
      </c>
      <c r="AF486" s="217" t="str">
        <f t="shared" si="99"/>
        <v>Blank</v>
      </c>
      <c r="AG486" s="9" t="str" cm="1">
        <f t="array" ref="AG486">_xlfn.IFS(ISNUMBER(AC486), "", ISNUMBER(SEARCH("Blank", AC486)), "", ISERROR(AC486), "Bad input on tab 3")</f>
        <v/>
      </c>
    </row>
    <row r="487" spans="2:33" ht="15" customHeight="1" x14ac:dyDescent="0.75">
      <c r="B487" s="205" t="str">
        <f>'5 Driver Data'!B487</f>
        <v>0479</v>
      </c>
      <c r="C487" s="193">
        <f>'5 Driver Data'!C487</f>
        <v>0</v>
      </c>
      <c r="D487" s="192">
        <f>'5 Driver Data'!D487</f>
        <v>0</v>
      </c>
      <c r="E487" s="191">
        <f>'5 Driver Data'!E487</f>
        <v>0</v>
      </c>
      <c r="F487" s="191">
        <f>'5 Driver Data'!F487</f>
        <v>0</v>
      </c>
      <c r="G487" s="191">
        <f>'5 Driver Data'!G487</f>
        <v>0</v>
      </c>
      <c r="H487" s="191">
        <f>'5 Driver Data'!H487</f>
        <v>0</v>
      </c>
      <c r="I487" s="191">
        <f>'5 Driver Data'!I487</f>
        <v>0</v>
      </c>
      <c r="J487" s="191">
        <f>'5 Driver Data'!J487</f>
        <v>0</v>
      </c>
      <c r="K487" s="206">
        <f>'5 Driver Data'!K487</f>
        <v>0</v>
      </c>
      <c r="L487" s="1"/>
      <c r="M487" s="216" t="str">
        <f>IF(D487=0,"Blank",'3 Model Input'!E$44*'3 Model Input'!E$45)</f>
        <v>Blank</v>
      </c>
      <c r="N487" s="197" t="str">
        <f t="shared" si="90"/>
        <v>Blank</v>
      </c>
      <c r="O487" s="197" t="str">
        <f>IF(D487=0,"Blank",'3 Model Input'!E$49*(1-'3 Model Input'!E$51))</f>
        <v>Blank</v>
      </c>
      <c r="P487" s="197" t="str">
        <f t="shared" si="91"/>
        <v>Blank</v>
      </c>
      <c r="Q487" s="197" t="str">
        <f>IF(D487=0,"Blank",IF(D487="BEV",E487*(1-'3 Model Input'!E$54), E487))</f>
        <v>Blank</v>
      </c>
      <c r="R487" s="198" t="str">
        <f>IF(D487=0,"Blank",IF(D487="PHEV",F487/G487,F487*(1-'3 Model Input'!E$54)/G487))</f>
        <v>Blank</v>
      </c>
      <c r="S487" s="198" t="str">
        <f>IF(D487=0,"Blank",IF(D487="PHEV",MIN(M487,E487),MIN(M487,(E487*(1-'3 Model Input'!E$54)))))</f>
        <v>Blank</v>
      </c>
      <c r="T487" s="217" t="str">
        <f t="shared" si="92"/>
        <v>Blank</v>
      </c>
      <c r="U487" s="89"/>
      <c r="V487" s="216" t="str">
        <f>IF(D487=0,"Blank",P487*'3 Model Input'!E$50)</f>
        <v>Blank</v>
      </c>
      <c r="W487" s="197" t="str">
        <f t="shared" si="93"/>
        <v>Blank</v>
      </c>
      <c r="X487" s="197" t="str">
        <f t="shared" si="94"/>
        <v>Blank</v>
      </c>
      <c r="Y487" s="197" t="str">
        <f t="shared" si="95"/>
        <v>Blank</v>
      </c>
      <c r="Z487" s="197" t="str">
        <f t="shared" si="96"/>
        <v>Blank</v>
      </c>
      <c r="AA487" s="223" t="str" cm="1">
        <f t="array" ref="AA487">_xlfn.IFS(ISTEXT('3 Model Input'!F$70),"Missing",ISTEXT('3 Model Input'!I$70),"Missing",ISNUMBER('3 Model Input'!K$70),'3 Model Input'!K$70*P487)</f>
        <v>Missing</v>
      </c>
      <c r="AB487" s="89"/>
      <c r="AC487" s="227" t="str" cm="1">
        <f t="array" ref="AC487">IF(D487=0,"Blank",_xlfn.IFS('3 Model Input'!E$61=1,(V487*G487)/T487,'3 Model Input'!E$61=2,(W487*G487)/T487,'3 Model Input'!E$61=3,(X487*G487)/T487,'3 Model Input'!E$61=4,(Y487*G487)/T487,'3 Model Input'!E$61=5,(Z487*G487)/T487, ISTEXT('3 Model Input'!E$61),"Missing",'3 Model Input'!E$61=6,(AA487*G487)/T487))</f>
        <v>Blank</v>
      </c>
      <c r="AD487" s="202" t="str">
        <f t="shared" si="97"/>
        <v>Blank</v>
      </c>
      <c r="AE487" s="202" t="str">
        <f t="shared" si="98"/>
        <v>Blank</v>
      </c>
      <c r="AF487" s="217" t="str">
        <f t="shared" si="99"/>
        <v>Blank</v>
      </c>
      <c r="AG487" s="9" t="str" cm="1">
        <f t="array" ref="AG487">_xlfn.IFS(ISNUMBER(AC487), "", ISNUMBER(SEARCH("Blank", AC487)), "", ISERROR(AC487), "Bad input on tab 3")</f>
        <v/>
      </c>
    </row>
    <row r="488" spans="2:33" ht="15" customHeight="1" x14ac:dyDescent="0.75">
      <c r="B488" s="205" t="str">
        <f>'5 Driver Data'!B488</f>
        <v>0480</v>
      </c>
      <c r="C488" s="193">
        <f>'5 Driver Data'!C488</f>
        <v>0</v>
      </c>
      <c r="D488" s="192">
        <f>'5 Driver Data'!D488</f>
        <v>0</v>
      </c>
      <c r="E488" s="191">
        <f>'5 Driver Data'!E488</f>
        <v>0</v>
      </c>
      <c r="F488" s="191">
        <f>'5 Driver Data'!F488</f>
        <v>0</v>
      </c>
      <c r="G488" s="191">
        <f>'5 Driver Data'!G488</f>
        <v>0</v>
      </c>
      <c r="H488" s="191">
        <f>'5 Driver Data'!H488</f>
        <v>0</v>
      </c>
      <c r="I488" s="191">
        <f>'5 Driver Data'!I488</f>
        <v>0</v>
      </c>
      <c r="J488" s="191">
        <f>'5 Driver Data'!J488</f>
        <v>0</v>
      </c>
      <c r="K488" s="206">
        <f>'5 Driver Data'!K488</f>
        <v>0</v>
      </c>
      <c r="L488" s="1"/>
      <c r="M488" s="216" t="str">
        <f>IF(D488=0,"Blank",'3 Model Input'!E$44*'3 Model Input'!E$45)</f>
        <v>Blank</v>
      </c>
      <c r="N488" s="197" t="str">
        <f t="shared" si="90"/>
        <v>Blank</v>
      </c>
      <c r="O488" s="197" t="str">
        <f>IF(D488=0,"Blank",'3 Model Input'!E$49*(1-'3 Model Input'!E$51))</f>
        <v>Blank</v>
      </c>
      <c r="P488" s="197" t="str">
        <f t="shared" si="91"/>
        <v>Blank</v>
      </c>
      <c r="Q488" s="197" t="str">
        <f>IF(D488=0,"Blank",IF(D488="BEV",E488*(1-'3 Model Input'!E$54), E488))</f>
        <v>Blank</v>
      </c>
      <c r="R488" s="198" t="str">
        <f>IF(D488=0,"Blank",IF(D488="PHEV",F488/G488,F488*(1-'3 Model Input'!E$54)/G488))</f>
        <v>Blank</v>
      </c>
      <c r="S488" s="198" t="str">
        <f>IF(D488=0,"Blank",IF(D488="PHEV",MIN(M488,E488),MIN(M488,(E488*(1-'3 Model Input'!E$54)))))</f>
        <v>Blank</v>
      </c>
      <c r="T488" s="217" t="str">
        <f t="shared" si="92"/>
        <v>Blank</v>
      </c>
      <c r="U488" s="89"/>
      <c r="V488" s="216" t="str">
        <f>IF(D488=0,"Blank",P488*'3 Model Input'!E$50)</f>
        <v>Blank</v>
      </c>
      <c r="W488" s="197" t="str">
        <f t="shared" si="93"/>
        <v>Blank</v>
      </c>
      <c r="X488" s="197" t="str">
        <f t="shared" si="94"/>
        <v>Blank</v>
      </c>
      <c r="Y488" s="197" t="str">
        <f t="shared" si="95"/>
        <v>Blank</v>
      </c>
      <c r="Z488" s="197" t="str">
        <f t="shared" si="96"/>
        <v>Blank</v>
      </c>
      <c r="AA488" s="223" t="str" cm="1">
        <f t="array" ref="AA488">_xlfn.IFS(ISTEXT('3 Model Input'!F$70),"Missing",ISTEXT('3 Model Input'!I$70),"Missing",ISNUMBER('3 Model Input'!K$70),'3 Model Input'!K$70*P488)</f>
        <v>Missing</v>
      </c>
      <c r="AB488" s="89"/>
      <c r="AC488" s="227" t="str" cm="1">
        <f t="array" ref="AC488">IF(D488=0,"Blank",_xlfn.IFS('3 Model Input'!E$61=1,(V488*G488)/T488,'3 Model Input'!E$61=2,(W488*G488)/T488,'3 Model Input'!E$61=3,(X488*G488)/T488,'3 Model Input'!E$61=4,(Y488*G488)/T488,'3 Model Input'!E$61=5,(Z488*G488)/T488, ISTEXT('3 Model Input'!E$61),"Missing",'3 Model Input'!E$61=6,(AA488*G488)/T488))</f>
        <v>Blank</v>
      </c>
      <c r="AD488" s="202" t="str">
        <f t="shared" si="97"/>
        <v>Blank</v>
      </c>
      <c r="AE488" s="202" t="str">
        <f t="shared" si="98"/>
        <v>Blank</v>
      </c>
      <c r="AF488" s="217" t="str">
        <f t="shared" si="99"/>
        <v>Blank</v>
      </c>
      <c r="AG488" s="9" t="str" cm="1">
        <f t="array" ref="AG488">_xlfn.IFS(ISNUMBER(AC488), "", ISNUMBER(SEARCH("Blank", AC488)), "", ISERROR(AC488), "Bad input on tab 3")</f>
        <v/>
      </c>
    </row>
    <row r="489" spans="2:33" ht="15" customHeight="1" x14ac:dyDescent="0.75">
      <c r="B489" s="205" t="str">
        <f>'5 Driver Data'!B489</f>
        <v>0481</v>
      </c>
      <c r="C489" s="193">
        <f>'5 Driver Data'!C489</f>
        <v>0</v>
      </c>
      <c r="D489" s="192">
        <f>'5 Driver Data'!D489</f>
        <v>0</v>
      </c>
      <c r="E489" s="191">
        <f>'5 Driver Data'!E489</f>
        <v>0</v>
      </c>
      <c r="F489" s="191">
        <f>'5 Driver Data'!F489</f>
        <v>0</v>
      </c>
      <c r="G489" s="191">
        <f>'5 Driver Data'!G489</f>
        <v>0</v>
      </c>
      <c r="H489" s="191">
        <f>'5 Driver Data'!H489</f>
        <v>0</v>
      </c>
      <c r="I489" s="191">
        <f>'5 Driver Data'!I489</f>
        <v>0</v>
      </c>
      <c r="J489" s="191">
        <f>'5 Driver Data'!J489</f>
        <v>0</v>
      </c>
      <c r="K489" s="206">
        <f>'5 Driver Data'!K489</f>
        <v>0</v>
      </c>
      <c r="L489" s="1"/>
      <c r="M489" s="216" t="str">
        <f>IF(D489=0,"Blank",'3 Model Input'!E$44*'3 Model Input'!E$45)</f>
        <v>Blank</v>
      </c>
      <c r="N489" s="197" t="str">
        <f t="shared" si="90"/>
        <v>Blank</v>
      </c>
      <c r="O489" s="197" t="str">
        <f>IF(D489=0,"Blank",'3 Model Input'!E$49*(1-'3 Model Input'!E$51))</f>
        <v>Blank</v>
      </c>
      <c r="P489" s="197" t="str">
        <f t="shared" si="91"/>
        <v>Blank</v>
      </c>
      <c r="Q489" s="197" t="str">
        <f>IF(D489=0,"Blank",IF(D489="BEV",E489*(1-'3 Model Input'!E$54), E489))</f>
        <v>Blank</v>
      </c>
      <c r="R489" s="198" t="str">
        <f>IF(D489=0,"Blank",IF(D489="PHEV",F489/G489,F489*(1-'3 Model Input'!E$54)/G489))</f>
        <v>Blank</v>
      </c>
      <c r="S489" s="198" t="str">
        <f>IF(D489=0,"Blank",IF(D489="PHEV",MIN(M489,E489),MIN(M489,(E489*(1-'3 Model Input'!E$54)))))</f>
        <v>Blank</v>
      </c>
      <c r="T489" s="217" t="str">
        <f t="shared" si="92"/>
        <v>Blank</v>
      </c>
      <c r="U489" s="89"/>
      <c r="V489" s="216" t="str">
        <f>IF(D489=0,"Blank",P489*'3 Model Input'!E$50)</f>
        <v>Blank</v>
      </c>
      <c r="W489" s="197" t="str">
        <f t="shared" si="93"/>
        <v>Blank</v>
      </c>
      <c r="X489" s="197" t="str">
        <f t="shared" si="94"/>
        <v>Blank</v>
      </c>
      <c r="Y489" s="197" t="str">
        <f t="shared" si="95"/>
        <v>Blank</v>
      </c>
      <c r="Z489" s="197" t="str">
        <f t="shared" si="96"/>
        <v>Blank</v>
      </c>
      <c r="AA489" s="223" t="str" cm="1">
        <f t="array" ref="AA489">_xlfn.IFS(ISTEXT('3 Model Input'!F$70),"Missing",ISTEXT('3 Model Input'!I$70),"Missing",ISNUMBER('3 Model Input'!K$70),'3 Model Input'!K$70*P489)</f>
        <v>Missing</v>
      </c>
      <c r="AB489" s="89"/>
      <c r="AC489" s="227" t="str" cm="1">
        <f t="array" ref="AC489">IF(D489=0,"Blank",_xlfn.IFS('3 Model Input'!E$61=1,(V489*G489)/T489,'3 Model Input'!E$61=2,(W489*G489)/T489,'3 Model Input'!E$61=3,(X489*G489)/T489,'3 Model Input'!E$61=4,(Y489*G489)/T489,'3 Model Input'!E$61=5,(Z489*G489)/T489, ISTEXT('3 Model Input'!E$61),"Missing",'3 Model Input'!E$61=6,(AA489*G489)/T489))</f>
        <v>Blank</v>
      </c>
      <c r="AD489" s="202" t="str">
        <f t="shared" si="97"/>
        <v>Blank</v>
      </c>
      <c r="AE489" s="202" t="str">
        <f t="shared" si="98"/>
        <v>Blank</v>
      </c>
      <c r="AF489" s="217" t="str">
        <f t="shared" si="99"/>
        <v>Blank</v>
      </c>
      <c r="AG489" s="9" t="str" cm="1">
        <f t="array" ref="AG489">_xlfn.IFS(ISNUMBER(AC489), "", ISNUMBER(SEARCH("Blank", AC489)), "", ISERROR(AC489), "Bad input on tab 3")</f>
        <v/>
      </c>
    </row>
    <row r="490" spans="2:33" ht="15" customHeight="1" x14ac:dyDescent="0.75">
      <c r="B490" s="205" t="str">
        <f>'5 Driver Data'!B490</f>
        <v>0482</v>
      </c>
      <c r="C490" s="193">
        <f>'5 Driver Data'!C490</f>
        <v>0</v>
      </c>
      <c r="D490" s="192">
        <f>'5 Driver Data'!D490</f>
        <v>0</v>
      </c>
      <c r="E490" s="191">
        <f>'5 Driver Data'!E490</f>
        <v>0</v>
      </c>
      <c r="F490" s="191">
        <f>'5 Driver Data'!F490</f>
        <v>0</v>
      </c>
      <c r="G490" s="191">
        <f>'5 Driver Data'!G490</f>
        <v>0</v>
      </c>
      <c r="H490" s="191">
        <f>'5 Driver Data'!H490</f>
        <v>0</v>
      </c>
      <c r="I490" s="191">
        <f>'5 Driver Data'!I490</f>
        <v>0</v>
      </c>
      <c r="J490" s="191">
        <f>'5 Driver Data'!J490</f>
        <v>0</v>
      </c>
      <c r="K490" s="206">
        <f>'5 Driver Data'!K490</f>
        <v>0</v>
      </c>
      <c r="L490" s="1"/>
      <c r="M490" s="216" t="str">
        <f>IF(D490=0,"Blank",'3 Model Input'!E$44*'3 Model Input'!E$45)</f>
        <v>Blank</v>
      </c>
      <c r="N490" s="197" t="str">
        <f t="shared" si="90"/>
        <v>Blank</v>
      </c>
      <c r="O490" s="197" t="str">
        <f>IF(D490=0,"Blank",'3 Model Input'!E$49*(1-'3 Model Input'!E$51))</f>
        <v>Blank</v>
      </c>
      <c r="P490" s="197" t="str">
        <f t="shared" si="91"/>
        <v>Blank</v>
      </c>
      <c r="Q490" s="197" t="str">
        <f>IF(D490=0,"Blank",IF(D490="BEV",E490*(1-'3 Model Input'!E$54), E490))</f>
        <v>Blank</v>
      </c>
      <c r="R490" s="198" t="str">
        <f>IF(D490=0,"Blank",IF(D490="PHEV",F490/G490,F490*(1-'3 Model Input'!E$54)/G490))</f>
        <v>Blank</v>
      </c>
      <c r="S490" s="198" t="str">
        <f>IF(D490=0,"Blank",IF(D490="PHEV",MIN(M490,E490),MIN(M490,(E490*(1-'3 Model Input'!E$54)))))</f>
        <v>Blank</v>
      </c>
      <c r="T490" s="217" t="str">
        <f t="shared" si="92"/>
        <v>Blank</v>
      </c>
      <c r="U490" s="89"/>
      <c r="V490" s="216" t="str">
        <f>IF(D490=0,"Blank",P490*'3 Model Input'!E$50)</f>
        <v>Blank</v>
      </c>
      <c r="W490" s="197" t="str">
        <f t="shared" si="93"/>
        <v>Blank</v>
      </c>
      <c r="X490" s="197" t="str">
        <f t="shared" si="94"/>
        <v>Blank</v>
      </c>
      <c r="Y490" s="197" t="str">
        <f t="shared" si="95"/>
        <v>Blank</v>
      </c>
      <c r="Z490" s="197" t="str">
        <f t="shared" si="96"/>
        <v>Blank</v>
      </c>
      <c r="AA490" s="223" t="str" cm="1">
        <f t="array" ref="AA490">_xlfn.IFS(ISTEXT('3 Model Input'!F$70),"Missing",ISTEXT('3 Model Input'!I$70),"Missing",ISNUMBER('3 Model Input'!K$70),'3 Model Input'!K$70*P490)</f>
        <v>Missing</v>
      </c>
      <c r="AB490" s="89"/>
      <c r="AC490" s="227" t="str" cm="1">
        <f t="array" ref="AC490">IF(D490=0,"Blank",_xlfn.IFS('3 Model Input'!E$61=1,(V490*G490)/T490,'3 Model Input'!E$61=2,(W490*G490)/T490,'3 Model Input'!E$61=3,(X490*G490)/T490,'3 Model Input'!E$61=4,(Y490*G490)/T490,'3 Model Input'!E$61=5,(Z490*G490)/T490, ISTEXT('3 Model Input'!E$61),"Missing",'3 Model Input'!E$61=6,(AA490*G490)/T490))</f>
        <v>Blank</v>
      </c>
      <c r="AD490" s="202" t="str">
        <f t="shared" si="97"/>
        <v>Blank</v>
      </c>
      <c r="AE490" s="202" t="str">
        <f t="shared" si="98"/>
        <v>Blank</v>
      </c>
      <c r="AF490" s="217" t="str">
        <f t="shared" si="99"/>
        <v>Blank</v>
      </c>
      <c r="AG490" s="9" t="str" cm="1">
        <f t="array" ref="AG490">_xlfn.IFS(ISNUMBER(AC490), "", ISNUMBER(SEARCH("Blank", AC490)), "", ISERROR(AC490), "Bad input on tab 3")</f>
        <v/>
      </c>
    </row>
    <row r="491" spans="2:33" ht="15" customHeight="1" x14ac:dyDescent="0.75">
      <c r="B491" s="205" t="str">
        <f>'5 Driver Data'!B491</f>
        <v>0483</v>
      </c>
      <c r="C491" s="193">
        <f>'5 Driver Data'!C491</f>
        <v>0</v>
      </c>
      <c r="D491" s="192">
        <f>'5 Driver Data'!D491</f>
        <v>0</v>
      </c>
      <c r="E491" s="191">
        <f>'5 Driver Data'!E491</f>
        <v>0</v>
      </c>
      <c r="F491" s="191">
        <f>'5 Driver Data'!F491</f>
        <v>0</v>
      </c>
      <c r="G491" s="191">
        <f>'5 Driver Data'!G491</f>
        <v>0</v>
      </c>
      <c r="H491" s="191">
        <f>'5 Driver Data'!H491</f>
        <v>0</v>
      </c>
      <c r="I491" s="191">
        <f>'5 Driver Data'!I491</f>
        <v>0</v>
      </c>
      <c r="J491" s="191">
        <f>'5 Driver Data'!J491</f>
        <v>0</v>
      </c>
      <c r="K491" s="206">
        <f>'5 Driver Data'!K491</f>
        <v>0</v>
      </c>
      <c r="L491" s="1"/>
      <c r="M491" s="216" t="str">
        <f>IF(D491=0,"Blank",'3 Model Input'!E$44*'3 Model Input'!E$45)</f>
        <v>Blank</v>
      </c>
      <c r="N491" s="197" t="str">
        <f t="shared" si="90"/>
        <v>Blank</v>
      </c>
      <c r="O491" s="197" t="str">
        <f>IF(D491=0,"Blank",'3 Model Input'!E$49*(1-'3 Model Input'!E$51))</f>
        <v>Blank</v>
      </c>
      <c r="P491" s="197" t="str">
        <f t="shared" si="91"/>
        <v>Blank</v>
      </c>
      <c r="Q491" s="197" t="str">
        <f>IF(D491=0,"Blank",IF(D491="BEV",E491*(1-'3 Model Input'!E$54), E491))</f>
        <v>Blank</v>
      </c>
      <c r="R491" s="198" t="str">
        <f>IF(D491=0,"Blank",IF(D491="PHEV",F491/G491,F491*(1-'3 Model Input'!E$54)/G491))</f>
        <v>Blank</v>
      </c>
      <c r="S491" s="198" t="str">
        <f>IF(D491=0,"Blank",IF(D491="PHEV",MIN(M491,E491),MIN(M491,(E491*(1-'3 Model Input'!E$54)))))</f>
        <v>Blank</v>
      </c>
      <c r="T491" s="217" t="str">
        <f t="shared" si="92"/>
        <v>Blank</v>
      </c>
      <c r="U491" s="89"/>
      <c r="V491" s="216" t="str">
        <f>IF(D491=0,"Blank",P491*'3 Model Input'!E$50)</f>
        <v>Blank</v>
      </c>
      <c r="W491" s="197" t="str">
        <f t="shared" si="93"/>
        <v>Blank</v>
      </c>
      <c r="X491" s="197" t="str">
        <f t="shared" si="94"/>
        <v>Blank</v>
      </c>
      <c r="Y491" s="197" t="str">
        <f t="shared" si="95"/>
        <v>Blank</v>
      </c>
      <c r="Z491" s="197" t="str">
        <f t="shared" si="96"/>
        <v>Blank</v>
      </c>
      <c r="AA491" s="223" t="str" cm="1">
        <f t="array" ref="AA491">_xlfn.IFS(ISTEXT('3 Model Input'!F$70),"Missing",ISTEXT('3 Model Input'!I$70),"Missing",ISNUMBER('3 Model Input'!K$70),'3 Model Input'!K$70*P491)</f>
        <v>Missing</v>
      </c>
      <c r="AB491" s="89"/>
      <c r="AC491" s="227" t="str" cm="1">
        <f t="array" ref="AC491">IF(D491=0,"Blank",_xlfn.IFS('3 Model Input'!E$61=1,(V491*G491)/T491,'3 Model Input'!E$61=2,(W491*G491)/T491,'3 Model Input'!E$61=3,(X491*G491)/T491,'3 Model Input'!E$61=4,(Y491*G491)/T491,'3 Model Input'!E$61=5,(Z491*G491)/T491, ISTEXT('3 Model Input'!E$61),"Missing",'3 Model Input'!E$61=6,(AA491*G491)/T491))</f>
        <v>Blank</v>
      </c>
      <c r="AD491" s="202" t="str">
        <f t="shared" si="97"/>
        <v>Blank</v>
      </c>
      <c r="AE491" s="202" t="str">
        <f t="shared" si="98"/>
        <v>Blank</v>
      </c>
      <c r="AF491" s="217" t="str">
        <f t="shared" si="99"/>
        <v>Blank</v>
      </c>
      <c r="AG491" s="9" t="str" cm="1">
        <f t="array" ref="AG491">_xlfn.IFS(ISNUMBER(AC491), "", ISNUMBER(SEARCH("Blank", AC491)), "", ISERROR(AC491), "Bad input on tab 3")</f>
        <v/>
      </c>
    </row>
    <row r="492" spans="2:33" ht="15" customHeight="1" x14ac:dyDescent="0.75">
      <c r="B492" s="205" t="str">
        <f>'5 Driver Data'!B492</f>
        <v>0484</v>
      </c>
      <c r="C492" s="193">
        <f>'5 Driver Data'!C492</f>
        <v>0</v>
      </c>
      <c r="D492" s="192">
        <f>'5 Driver Data'!D492</f>
        <v>0</v>
      </c>
      <c r="E492" s="191">
        <f>'5 Driver Data'!E492</f>
        <v>0</v>
      </c>
      <c r="F492" s="191">
        <f>'5 Driver Data'!F492</f>
        <v>0</v>
      </c>
      <c r="G492" s="191">
        <f>'5 Driver Data'!G492</f>
        <v>0</v>
      </c>
      <c r="H492" s="191">
        <f>'5 Driver Data'!H492</f>
        <v>0</v>
      </c>
      <c r="I492" s="191">
        <f>'5 Driver Data'!I492</f>
        <v>0</v>
      </c>
      <c r="J492" s="191">
        <f>'5 Driver Data'!J492</f>
        <v>0</v>
      </c>
      <c r="K492" s="206">
        <f>'5 Driver Data'!K492</f>
        <v>0</v>
      </c>
      <c r="L492" s="1"/>
      <c r="M492" s="216" t="str">
        <f>IF(D492=0,"Blank",'3 Model Input'!E$44*'3 Model Input'!E$45)</f>
        <v>Blank</v>
      </c>
      <c r="N492" s="197" t="str">
        <f t="shared" si="90"/>
        <v>Blank</v>
      </c>
      <c r="O492" s="197" t="str">
        <f>IF(D492=0,"Blank",'3 Model Input'!E$49*(1-'3 Model Input'!E$51))</f>
        <v>Blank</v>
      </c>
      <c r="P492" s="197" t="str">
        <f t="shared" si="91"/>
        <v>Blank</v>
      </c>
      <c r="Q492" s="197" t="str">
        <f>IF(D492=0,"Blank",IF(D492="BEV",E492*(1-'3 Model Input'!E$54), E492))</f>
        <v>Blank</v>
      </c>
      <c r="R492" s="198" t="str">
        <f>IF(D492=0,"Blank",IF(D492="PHEV",F492/G492,F492*(1-'3 Model Input'!E$54)/G492))</f>
        <v>Blank</v>
      </c>
      <c r="S492" s="198" t="str">
        <f>IF(D492=0,"Blank",IF(D492="PHEV",MIN(M492,E492),MIN(M492,(E492*(1-'3 Model Input'!E$54)))))</f>
        <v>Blank</v>
      </c>
      <c r="T492" s="217" t="str">
        <f t="shared" si="92"/>
        <v>Blank</v>
      </c>
      <c r="U492" s="89"/>
      <c r="V492" s="216" t="str">
        <f>IF(D492=0,"Blank",P492*'3 Model Input'!E$50)</f>
        <v>Blank</v>
      </c>
      <c r="W492" s="197" t="str">
        <f t="shared" si="93"/>
        <v>Blank</v>
      </c>
      <c r="X492" s="197" t="str">
        <f t="shared" si="94"/>
        <v>Blank</v>
      </c>
      <c r="Y492" s="197" t="str">
        <f t="shared" si="95"/>
        <v>Blank</v>
      </c>
      <c r="Z492" s="197" t="str">
        <f t="shared" si="96"/>
        <v>Blank</v>
      </c>
      <c r="AA492" s="223" t="str" cm="1">
        <f t="array" ref="AA492">_xlfn.IFS(ISTEXT('3 Model Input'!F$70),"Missing",ISTEXT('3 Model Input'!I$70),"Missing",ISNUMBER('3 Model Input'!K$70),'3 Model Input'!K$70*P492)</f>
        <v>Missing</v>
      </c>
      <c r="AB492" s="89"/>
      <c r="AC492" s="227" t="str" cm="1">
        <f t="array" ref="AC492">IF(D492=0,"Blank",_xlfn.IFS('3 Model Input'!E$61=1,(V492*G492)/T492,'3 Model Input'!E$61=2,(W492*G492)/T492,'3 Model Input'!E$61=3,(X492*G492)/T492,'3 Model Input'!E$61=4,(Y492*G492)/T492,'3 Model Input'!E$61=5,(Z492*G492)/T492, ISTEXT('3 Model Input'!E$61),"Missing",'3 Model Input'!E$61=6,(AA492*G492)/T492))</f>
        <v>Blank</v>
      </c>
      <c r="AD492" s="202" t="str">
        <f t="shared" si="97"/>
        <v>Blank</v>
      </c>
      <c r="AE492" s="202" t="str">
        <f t="shared" si="98"/>
        <v>Blank</v>
      </c>
      <c r="AF492" s="217" t="str">
        <f t="shared" si="99"/>
        <v>Blank</v>
      </c>
      <c r="AG492" s="9" t="str" cm="1">
        <f t="array" ref="AG492">_xlfn.IFS(ISNUMBER(AC492), "", ISNUMBER(SEARCH("Blank", AC492)), "", ISERROR(AC492), "Bad input on tab 3")</f>
        <v/>
      </c>
    </row>
    <row r="493" spans="2:33" ht="15" customHeight="1" x14ac:dyDescent="0.75">
      <c r="B493" s="205" t="str">
        <f>'5 Driver Data'!B493</f>
        <v>0485</v>
      </c>
      <c r="C493" s="193">
        <f>'5 Driver Data'!C493</f>
        <v>0</v>
      </c>
      <c r="D493" s="192">
        <f>'5 Driver Data'!D493</f>
        <v>0</v>
      </c>
      <c r="E493" s="191">
        <f>'5 Driver Data'!E493</f>
        <v>0</v>
      </c>
      <c r="F493" s="191">
        <f>'5 Driver Data'!F493</f>
        <v>0</v>
      </c>
      <c r="G493" s="191">
        <f>'5 Driver Data'!G493</f>
        <v>0</v>
      </c>
      <c r="H493" s="191">
        <f>'5 Driver Data'!H493</f>
        <v>0</v>
      </c>
      <c r="I493" s="191">
        <f>'5 Driver Data'!I493</f>
        <v>0</v>
      </c>
      <c r="J493" s="191">
        <f>'5 Driver Data'!J493</f>
        <v>0</v>
      </c>
      <c r="K493" s="206">
        <f>'5 Driver Data'!K493</f>
        <v>0</v>
      </c>
      <c r="L493" s="1"/>
      <c r="M493" s="216" t="str">
        <f>IF(D493=0,"Blank",'3 Model Input'!E$44*'3 Model Input'!E$45)</f>
        <v>Blank</v>
      </c>
      <c r="N493" s="197" t="str">
        <f t="shared" si="90"/>
        <v>Blank</v>
      </c>
      <c r="O493" s="197" t="str">
        <f>IF(D493=0,"Blank",'3 Model Input'!E$49*(1-'3 Model Input'!E$51))</f>
        <v>Blank</v>
      </c>
      <c r="P493" s="197" t="str">
        <f t="shared" si="91"/>
        <v>Blank</v>
      </c>
      <c r="Q493" s="197" t="str">
        <f>IF(D493=0,"Blank",IF(D493="BEV",E493*(1-'3 Model Input'!E$54), E493))</f>
        <v>Blank</v>
      </c>
      <c r="R493" s="198" t="str">
        <f>IF(D493=0,"Blank",IF(D493="PHEV",F493/G493,F493*(1-'3 Model Input'!E$54)/G493))</f>
        <v>Blank</v>
      </c>
      <c r="S493" s="198" t="str">
        <f>IF(D493=0,"Blank",IF(D493="PHEV",MIN(M493,E493),MIN(M493,(E493*(1-'3 Model Input'!E$54)))))</f>
        <v>Blank</v>
      </c>
      <c r="T493" s="217" t="str">
        <f t="shared" si="92"/>
        <v>Blank</v>
      </c>
      <c r="U493" s="89"/>
      <c r="V493" s="216" t="str">
        <f>IF(D493=0,"Blank",P493*'3 Model Input'!E$50)</f>
        <v>Blank</v>
      </c>
      <c r="W493" s="197" t="str">
        <f t="shared" si="93"/>
        <v>Blank</v>
      </c>
      <c r="X493" s="197" t="str">
        <f t="shared" si="94"/>
        <v>Blank</v>
      </c>
      <c r="Y493" s="197" t="str">
        <f t="shared" si="95"/>
        <v>Blank</v>
      </c>
      <c r="Z493" s="197" t="str">
        <f t="shared" si="96"/>
        <v>Blank</v>
      </c>
      <c r="AA493" s="223" t="str" cm="1">
        <f t="array" ref="AA493">_xlfn.IFS(ISTEXT('3 Model Input'!F$70),"Missing",ISTEXT('3 Model Input'!I$70),"Missing",ISNUMBER('3 Model Input'!K$70),'3 Model Input'!K$70*P493)</f>
        <v>Missing</v>
      </c>
      <c r="AB493" s="89"/>
      <c r="AC493" s="227" t="str" cm="1">
        <f t="array" ref="AC493">IF(D493=0,"Blank",_xlfn.IFS('3 Model Input'!E$61=1,(V493*G493)/T493,'3 Model Input'!E$61=2,(W493*G493)/T493,'3 Model Input'!E$61=3,(X493*G493)/T493,'3 Model Input'!E$61=4,(Y493*G493)/T493,'3 Model Input'!E$61=5,(Z493*G493)/T493, ISTEXT('3 Model Input'!E$61),"Missing",'3 Model Input'!E$61=6,(AA493*G493)/T493))</f>
        <v>Blank</v>
      </c>
      <c r="AD493" s="202" t="str">
        <f t="shared" si="97"/>
        <v>Blank</v>
      </c>
      <c r="AE493" s="202" t="str">
        <f t="shared" si="98"/>
        <v>Blank</v>
      </c>
      <c r="AF493" s="217" t="str">
        <f t="shared" si="99"/>
        <v>Blank</v>
      </c>
      <c r="AG493" s="9" t="str" cm="1">
        <f t="array" ref="AG493">_xlfn.IFS(ISNUMBER(AC493), "", ISNUMBER(SEARCH("Blank", AC493)), "", ISERROR(AC493), "Bad input on tab 3")</f>
        <v/>
      </c>
    </row>
    <row r="494" spans="2:33" ht="15" customHeight="1" x14ac:dyDescent="0.75">
      <c r="B494" s="205" t="str">
        <f>'5 Driver Data'!B494</f>
        <v>0486</v>
      </c>
      <c r="C494" s="193">
        <f>'5 Driver Data'!C494</f>
        <v>0</v>
      </c>
      <c r="D494" s="192">
        <f>'5 Driver Data'!D494</f>
        <v>0</v>
      </c>
      <c r="E494" s="191">
        <f>'5 Driver Data'!E494</f>
        <v>0</v>
      </c>
      <c r="F494" s="191">
        <f>'5 Driver Data'!F494</f>
        <v>0</v>
      </c>
      <c r="G494" s="191">
        <f>'5 Driver Data'!G494</f>
        <v>0</v>
      </c>
      <c r="H494" s="191">
        <f>'5 Driver Data'!H494</f>
        <v>0</v>
      </c>
      <c r="I494" s="191">
        <f>'5 Driver Data'!I494</f>
        <v>0</v>
      </c>
      <c r="J494" s="191">
        <f>'5 Driver Data'!J494</f>
        <v>0</v>
      </c>
      <c r="K494" s="206">
        <f>'5 Driver Data'!K494</f>
        <v>0</v>
      </c>
      <c r="L494" s="1"/>
      <c r="M494" s="216" t="str">
        <f>IF(D494=0,"Blank",'3 Model Input'!E$44*'3 Model Input'!E$45)</f>
        <v>Blank</v>
      </c>
      <c r="N494" s="197" t="str">
        <f t="shared" ref="N494:N557" si="100">IF(D494=0,"Blank",H494*I494*52)</f>
        <v>Blank</v>
      </c>
      <c r="O494" s="197" t="str">
        <f>IF(D494=0,"Blank",'3 Model Input'!E$49*(1-'3 Model Input'!E$51))</f>
        <v>Blank</v>
      </c>
      <c r="P494" s="197" t="str">
        <f t="shared" ref="P494:P557" si="101">IF(D494=0,"Blank",SUM(N494:O494))</f>
        <v>Blank</v>
      </c>
      <c r="Q494" s="197" t="str">
        <f>IF(D494=0,"Blank",IF(D494="BEV",E494*(1-'3 Model Input'!E$54), E494))</f>
        <v>Blank</v>
      </c>
      <c r="R494" s="198" t="str">
        <f>IF(D494=0,"Blank",IF(D494="PHEV",F494/G494,F494*(1-'3 Model Input'!E$54)/G494))</f>
        <v>Blank</v>
      </c>
      <c r="S494" s="198" t="str">
        <f>IF(D494=0,"Blank",IF(D494="PHEV",MIN(M494,E494),MIN(M494,(E494*(1-'3 Model Input'!E$54)))))</f>
        <v>Blank</v>
      </c>
      <c r="T494" s="217" t="str">
        <f t="shared" ref="T494:T557" si="102">IF(D494=0,"Blank",MIN(R494,(S494/E494*F494)))</f>
        <v>Blank</v>
      </c>
      <c r="U494" s="89"/>
      <c r="V494" s="216" t="str">
        <f>IF(D494=0,"Blank",P494*'3 Model Input'!E$50)</f>
        <v>Blank</v>
      </c>
      <c r="W494" s="197" t="str">
        <f t="shared" ref="W494:W557" si="103">IF(D494=0,"Blank",V494*(1-J494))</f>
        <v>Blank</v>
      </c>
      <c r="X494" s="197" t="str">
        <f t="shared" ref="X494:X557" si="104">P494</f>
        <v>Blank</v>
      </c>
      <c r="Y494" s="197" t="str">
        <f t="shared" ref="Y494:Y557" si="105">IF(D494=0,"Blank",P494*(1-J494))</f>
        <v>Blank</v>
      </c>
      <c r="Z494" s="197" t="str">
        <f t="shared" ref="Z494:Z557" si="106">IF(D494=0,"Blank",N494*K494)</f>
        <v>Blank</v>
      </c>
      <c r="AA494" s="223" t="str" cm="1">
        <f t="array" ref="AA494">_xlfn.IFS(ISTEXT('3 Model Input'!F$70),"Missing",ISTEXT('3 Model Input'!I$70),"Missing",ISNUMBER('3 Model Input'!K$70),'3 Model Input'!K$70*P494)</f>
        <v>Missing</v>
      </c>
      <c r="AB494" s="89"/>
      <c r="AC494" s="227" t="str" cm="1">
        <f t="array" ref="AC494">IF(D494=0,"Blank",_xlfn.IFS('3 Model Input'!E$61=1,(V494*G494)/T494,'3 Model Input'!E$61=2,(W494*G494)/T494,'3 Model Input'!E$61=3,(X494*G494)/T494,'3 Model Input'!E$61=4,(Y494*G494)/T494,'3 Model Input'!E$61=5,(Z494*G494)/T494, ISTEXT('3 Model Input'!E$61),"Missing",'3 Model Input'!E$61=6,(AA494*G494)/T494))</f>
        <v>Blank</v>
      </c>
      <c r="AD494" s="202" t="str">
        <f t="shared" ref="AD494:AD557" si="107">IF(D494=0,"Blank",MIN(SUM(AC494/52/H494),1))</f>
        <v>Blank</v>
      </c>
      <c r="AE494" s="202" t="str">
        <f t="shared" ref="AE494:AE557" si="108">IF(D494=0,"Blank",AD494*H494)</f>
        <v>Blank</v>
      </c>
      <c r="AF494" s="217" t="str">
        <f t="shared" ref="AF494:AF557" si="109">IF(D494=0,"Blank",AC494*S494)</f>
        <v>Blank</v>
      </c>
      <c r="AG494" s="9" t="str" cm="1">
        <f t="array" ref="AG494">_xlfn.IFS(ISNUMBER(AC494), "", ISNUMBER(SEARCH("Blank", AC494)), "", ISERROR(AC494), "Bad input on tab 3")</f>
        <v/>
      </c>
    </row>
    <row r="495" spans="2:33" ht="15" customHeight="1" x14ac:dyDescent="0.75">
      <c r="B495" s="205" t="str">
        <f>'5 Driver Data'!B495</f>
        <v>0487</v>
      </c>
      <c r="C495" s="193">
        <f>'5 Driver Data'!C495</f>
        <v>0</v>
      </c>
      <c r="D495" s="192">
        <f>'5 Driver Data'!D495</f>
        <v>0</v>
      </c>
      <c r="E495" s="191">
        <f>'5 Driver Data'!E495</f>
        <v>0</v>
      </c>
      <c r="F495" s="191">
        <f>'5 Driver Data'!F495</f>
        <v>0</v>
      </c>
      <c r="G495" s="191">
        <f>'5 Driver Data'!G495</f>
        <v>0</v>
      </c>
      <c r="H495" s="191">
        <f>'5 Driver Data'!H495</f>
        <v>0</v>
      </c>
      <c r="I495" s="191">
        <f>'5 Driver Data'!I495</f>
        <v>0</v>
      </c>
      <c r="J495" s="191">
        <f>'5 Driver Data'!J495</f>
        <v>0</v>
      </c>
      <c r="K495" s="206">
        <f>'5 Driver Data'!K495</f>
        <v>0</v>
      </c>
      <c r="L495" s="1"/>
      <c r="M495" s="216" t="str">
        <f>IF(D495=0,"Blank",'3 Model Input'!E$44*'3 Model Input'!E$45)</f>
        <v>Blank</v>
      </c>
      <c r="N495" s="197" t="str">
        <f t="shared" si="100"/>
        <v>Blank</v>
      </c>
      <c r="O495" s="197" t="str">
        <f>IF(D495=0,"Blank",'3 Model Input'!E$49*(1-'3 Model Input'!E$51))</f>
        <v>Blank</v>
      </c>
      <c r="P495" s="197" t="str">
        <f t="shared" si="101"/>
        <v>Blank</v>
      </c>
      <c r="Q495" s="197" t="str">
        <f>IF(D495=0,"Blank",IF(D495="BEV",E495*(1-'3 Model Input'!E$54), E495))</f>
        <v>Blank</v>
      </c>
      <c r="R495" s="198" t="str">
        <f>IF(D495=0,"Blank",IF(D495="PHEV",F495/G495,F495*(1-'3 Model Input'!E$54)/G495))</f>
        <v>Blank</v>
      </c>
      <c r="S495" s="198" t="str">
        <f>IF(D495=0,"Blank",IF(D495="PHEV",MIN(M495,E495),MIN(M495,(E495*(1-'3 Model Input'!E$54)))))</f>
        <v>Blank</v>
      </c>
      <c r="T495" s="217" t="str">
        <f t="shared" si="102"/>
        <v>Blank</v>
      </c>
      <c r="U495" s="89"/>
      <c r="V495" s="216" t="str">
        <f>IF(D495=0,"Blank",P495*'3 Model Input'!E$50)</f>
        <v>Blank</v>
      </c>
      <c r="W495" s="197" t="str">
        <f t="shared" si="103"/>
        <v>Blank</v>
      </c>
      <c r="X495" s="197" t="str">
        <f t="shared" si="104"/>
        <v>Blank</v>
      </c>
      <c r="Y495" s="197" t="str">
        <f t="shared" si="105"/>
        <v>Blank</v>
      </c>
      <c r="Z495" s="197" t="str">
        <f t="shared" si="106"/>
        <v>Blank</v>
      </c>
      <c r="AA495" s="223" t="str" cm="1">
        <f t="array" ref="AA495">_xlfn.IFS(ISTEXT('3 Model Input'!F$70),"Missing",ISTEXT('3 Model Input'!I$70),"Missing",ISNUMBER('3 Model Input'!K$70),'3 Model Input'!K$70*P495)</f>
        <v>Missing</v>
      </c>
      <c r="AB495" s="89"/>
      <c r="AC495" s="227" t="str" cm="1">
        <f t="array" ref="AC495">IF(D495=0,"Blank",_xlfn.IFS('3 Model Input'!E$61=1,(V495*G495)/T495,'3 Model Input'!E$61=2,(W495*G495)/T495,'3 Model Input'!E$61=3,(X495*G495)/T495,'3 Model Input'!E$61=4,(Y495*G495)/T495,'3 Model Input'!E$61=5,(Z495*G495)/T495, ISTEXT('3 Model Input'!E$61),"Missing",'3 Model Input'!E$61=6,(AA495*G495)/T495))</f>
        <v>Blank</v>
      </c>
      <c r="AD495" s="202" t="str">
        <f t="shared" si="107"/>
        <v>Blank</v>
      </c>
      <c r="AE495" s="202" t="str">
        <f t="shared" si="108"/>
        <v>Blank</v>
      </c>
      <c r="AF495" s="217" t="str">
        <f t="shared" si="109"/>
        <v>Blank</v>
      </c>
      <c r="AG495" s="9" t="str" cm="1">
        <f t="array" ref="AG495">_xlfn.IFS(ISNUMBER(AC495), "", ISNUMBER(SEARCH("Blank", AC495)), "", ISERROR(AC495), "Bad input on tab 3")</f>
        <v/>
      </c>
    </row>
    <row r="496" spans="2:33" ht="15" customHeight="1" x14ac:dyDescent="0.75">
      <c r="B496" s="205" t="str">
        <f>'5 Driver Data'!B496</f>
        <v>0488</v>
      </c>
      <c r="C496" s="193">
        <f>'5 Driver Data'!C496</f>
        <v>0</v>
      </c>
      <c r="D496" s="192">
        <f>'5 Driver Data'!D496</f>
        <v>0</v>
      </c>
      <c r="E496" s="191">
        <f>'5 Driver Data'!E496</f>
        <v>0</v>
      </c>
      <c r="F496" s="191">
        <f>'5 Driver Data'!F496</f>
        <v>0</v>
      </c>
      <c r="G496" s="191">
        <f>'5 Driver Data'!G496</f>
        <v>0</v>
      </c>
      <c r="H496" s="191">
        <f>'5 Driver Data'!H496</f>
        <v>0</v>
      </c>
      <c r="I496" s="191">
        <f>'5 Driver Data'!I496</f>
        <v>0</v>
      </c>
      <c r="J496" s="191">
        <f>'5 Driver Data'!J496</f>
        <v>0</v>
      </c>
      <c r="K496" s="206">
        <f>'5 Driver Data'!K496</f>
        <v>0</v>
      </c>
      <c r="L496" s="1"/>
      <c r="M496" s="216" t="str">
        <f>IF(D496=0,"Blank",'3 Model Input'!E$44*'3 Model Input'!E$45)</f>
        <v>Blank</v>
      </c>
      <c r="N496" s="197" t="str">
        <f t="shared" si="100"/>
        <v>Blank</v>
      </c>
      <c r="O496" s="197" t="str">
        <f>IF(D496=0,"Blank",'3 Model Input'!E$49*(1-'3 Model Input'!E$51))</f>
        <v>Blank</v>
      </c>
      <c r="P496" s="197" t="str">
        <f t="shared" si="101"/>
        <v>Blank</v>
      </c>
      <c r="Q496" s="197" t="str">
        <f>IF(D496=0,"Blank",IF(D496="BEV",E496*(1-'3 Model Input'!E$54), E496))</f>
        <v>Blank</v>
      </c>
      <c r="R496" s="198" t="str">
        <f>IF(D496=0,"Blank",IF(D496="PHEV",F496/G496,F496*(1-'3 Model Input'!E$54)/G496))</f>
        <v>Blank</v>
      </c>
      <c r="S496" s="198" t="str">
        <f>IF(D496=0,"Blank",IF(D496="PHEV",MIN(M496,E496),MIN(M496,(E496*(1-'3 Model Input'!E$54)))))</f>
        <v>Blank</v>
      </c>
      <c r="T496" s="217" t="str">
        <f t="shared" si="102"/>
        <v>Blank</v>
      </c>
      <c r="U496" s="89"/>
      <c r="V496" s="216" t="str">
        <f>IF(D496=0,"Blank",P496*'3 Model Input'!E$50)</f>
        <v>Blank</v>
      </c>
      <c r="W496" s="197" t="str">
        <f t="shared" si="103"/>
        <v>Blank</v>
      </c>
      <c r="X496" s="197" t="str">
        <f t="shared" si="104"/>
        <v>Blank</v>
      </c>
      <c r="Y496" s="197" t="str">
        <f t="shared" si="105"/>
        <v>Blank</v>
      </c>
      <c r="Z496" s="197" t="str">
        <f t="shared" si="106"/>
        <v>Blank</v>
      </c>
      <c r="AA496" s="223" t="str" cm="1">
        <f t="array" ref="AA496">_xlfn.IFS(ISTEXT('3 Model Input'!F$70),"Missing",ISTEXT('3 Model Input'!I$70),"Missing",ISNUMBER('3 Model Input'!K$70),'3 Model Input'!K$70*P496)</f>
        <v>Missing</v>
      </c>
      <c r="AB496" s="89"/>
      <c r="AC496" s="227" t="str" cm="1">
        <f t="array" ref="AC496">IF(D496=0,"Blank",_xlfn.IFS('3 Model Input'!E$61=1,(V496*G496)/T496,'3 Model Input'!E$61=2,(W496*G496)/T496,'3 Model Input'!E$61=3,(X496*G496)/T496,'3 Model Input'!E$61=4,(Y496*G496)/T496,'3 Model Input'!E$61=5,(Z496*G496)/T496, ISTEXT('3 Model Input'!E$61),"Missing",'3 Model Input'!E$61=6,(AA496*G496)/T496))</f>
        <v>Blank</v>
      </c>
      <c r="AD496" s="202" t="str">
        <f t="shared" si="107"/>
        <v>Blank</v>
      </c>
      <c r="AE496" s="202" t="str">
        <f t="shared" si="108"/>
        <v>Blank</v>
      </c>
      <c r="AF496" s="217" t="str">
        <f t="shared" si="109"/>
        <v>Blank</v>
      </c>
      <c r="AG496" s="9" t="str" cm="1">
        <f t="array" ref="AG496">_xlfn.IFS(ISNUMBER(AC496), "", ISNUMBER(SEARCH("Blank", AC496)), "", ISERROR(AC496), "Bad input on tab 3")</f>
        <v/>
      </c>
    </row>
    <row r="497" spans="2:33" ht="15" customHeight="1" x14ac:dyDescent="0.75">
      <c r="B497" s="205" t="str">
        <f>'5 Driver Data'!B497</f>
        <v>0489</v>
      </c>
      <c r="C497" s="193">
        <f>'5 Driver Data'!C497</f>
        <v>0</v>
      </c>
      <c r="D497" s="192">
        <f>'5 Driver Data'!D497</f>
        <v>0</v>
      </c>
      <c r="E497" s="191">
        <f>'5 Driver Data'!E497</f>
        <v>0</v>
      </c>
      <c r="F497" s="191">
        <f>'5 Driver Data'!F497</f>
        <v>0</v>
      </c>
      <c r="G497" s="191">
        <f>'5 Driver Data'!G497</f>
        <v>0</v>
      </c>
      <c r="H497" s="191">
        <f>'5 Driver Data'!H497</f>
        <v>0</v>
      </c>
      <c r="I497" s="191">
        <f>'5 Driver Data'!I497</f>
        <v>0</v>
      </c>
      <c r="J497" s="191">
        <f>'5 Driver Data'!J497</f>
        <v>0</v>
      </c>
      <c r="K497" s="206">
        <f>'5 Driver Data'!K497</f>
        <v>0</v>
      </c>
      <c r="L497" s="1"/>
      <c r="M497" s="216" t="str">
        <f>IF(D497=0,"Blank",'3 Model Input'!E$44*'3 Model Input'!E$45)</f>
        <v>Blank</v>
      </c>
      <c r="N497" s="197" t="str">
        <f t="shared" si="100"/>
        <v>Blank</v>
      </c>
      <c r="O497" s="197" t="str">
        <f>IF(D497=0,"Blank",'3 Model Input'!E$49*(1-'3 Model Input'!E$51))</f>
        <v>Blank</v>
      </c>
      <c r="P497" s="197" t="str">
        <f t="shared" si="101"/>
        <v>Blank</v>
      </c>
      <c r="Q497" s="197" t="str">
        <f>IF(D497=0,"Blank",IF(D497="BEV",E497*(1-'3 Model Input'!E$54), E497))</f>
        <v>Blank</v>
      </c>
      <c r="R497" s="198" t="str">
        <f>IF(D497=0,"Blank",IF(D497="PHEV",F497/G497,F497*(1-'3 Model Input'!E$54)/G497))</f>
        <v>Blank</v>
      </c>
      <c r="S497" s="198" t="str">
        <f>IF(D497=0,"Blank",IF(D497="PHEV",MIN(M497,E497),MIN(M497,(E497*(1-'3 Model Input'!E$54)))))</f>
        <v>Blank</v>
      </c>
      <c r="T497" s="217" t="str">
        <f t="shared" si="102"/>
        <v>Blank</v>
      </c>
      <c r="U497" s="89"/>
      <c r="V497" s="216" t="str">
        <f>IF(D497=0,"Blank",P497*'3 Model Input'!E$50)</f>
        <v>Blank</v>
      </c>
      <c r="W497" s="197" t="str">
        <f t="shared" si="103"/>
        <v>Blank</v>
      </c>
      <c r="X497" s="197" t="str">
        <f t="shared" si="104"/>
        <v>Blank</v>
      </c>
      <c r="Y497" s="197" t="str">
        <f t="shared" si="105"/>
        <v>Blank</v>
      </c>
      <c r="Z497" s="197" t="str">
        <f t="shared" si="106"/>
        <v>Blank</v>
      </c>
      <c r="AA497" s="223" t="str" cm="1">
        <f t="array" ref="AA497">_xlfn.IFS(ISTEXT('3 Model Input'!F$70),"Missing",ISTEXT('3 Model Input'!I$70),"Missing",ISNUMBER('3 Model Input'!K$70),'3 Model Input'!K$70*P497)</f>
        <v>Missing</v>
      </c>
      <c r="AB497" s="89"/>
      <c r="AC497" s="227" t="str" cm="1">
        <f t="array" ref="AC497">IF(D497=0,"Blank",_xlfn.IFS('3 Model Input'!E$61=1,(V497*G497)/T497,'3 Model Input'!E$61=2,(W497*G497)/T497,'3 Model Input'!E$61=3,(X497*G497)/T497,'3 Model Input'!E$61=4,(Y497*G497)/T497,'3 Model Input'!E$61=5,(Z497*G497)/T497, ISTEXT('3 Model Input'!E$61),"Missing",'3 Model Input'!E$61=6,(AA497*G497)/T497))</f>
        <v>Blank</v>
      </c>
      <c r="AD497" s="202" t="str">
        <f t="shared" si="107"/>
        <v>Blank</v>
      </c>
      <c r="AE497" s="202" t="str">
        <f t="shared" si="108"/>
        <v>Blank</v>
      </c>
      <c r="AF497" s="217" t="str">
        <f t="shared" si="109"/>
        <v>Blank</v>
      </c>
      <c r="AG497" s="9" t="str" cm="1">
        <f t="array" ref="AG497">_xlfn.IFS(ISNUMBER(AC497), "", ISNUMBER(SEARCH("Blank", AC497)), "", ISERROR(AC497), "Bad input on tab 3")</f>
        <v/>
      </c>
    </row>
    <row r="498" spans="2:33" ht="15" customHeight="1" x14ac:dyDescent="0.75">
      <c r="B498" s="205" t="str">
        <f>'5 Driver Data'!B498</f>
        <v>0490</v>
      </c>
      <c r="C498" s="193">
        <f>'5 Driver Data'!C498</f>
        <v>0</v>
      </c>
      <c r="D498" s="192">
        <f>'5 Driver Data'!D498</f>
        <v>0</v>
      </c>
      <c r="E498" s="191">
        <f>'5 Driver Data'!E498</f>
        <v>0</v>
      </c>
      <c r="F498" s="191">
        <f>'5 Driver Data'!F498</f>
        <v>0</v>
      </c>
      <c r="G498" s="191">
        <f>'5 Driver Data'!G498</f>
        <v>0</v>
      </c>
      <c r="H498" s="191">
        <f>'5 Driver Data'!H498</f>
        <v>0</v>
      </c>
      <c r="I498" s="191">
        <f>'5 Driver Data'!I498</f>
        <v>0</v>
      </c>
      <c r="J498" s="191">
        <f>'5 Driver Data'!J498</f>
        <v>0</v>
      </c>
      <c r="K498" s="206">
        <f>'5 Driver Data'!K498</f>
        <v>0</v>
      </c>
      <c r="L498" s="1"/>
      <c r="M498" s="216" t="str">
        <f>IF(D498=0,"Blank",'3 Model Input'!E$44*'3 Model Input'!E$45)</f>
        <v>Blank</v>
      </c>
      <c r="N498" s="197" t="str">
        <f t="shared" si="100"/>
        <v>Blank</v>
      </c>
      <c r="O498" s="197" t="str">
        <f>IF(D498=0,"Blank",'3 Model Input'!E$49*(1-'3 Model Input'!E$51))</f>
        <v>Blank</v>
      </c>
      <c r="P498" s="197" t="str">
        <f t="shared" si="101"/>
        <v>Blank</v>
      </c>
      <c r="Q498" s="197" t="str">
        <f>IF(D498=0,"Blank",IF(D498="BEV",E498*(1-'3 Model Input'!E$54), E498))</f>
        <v>Blank</v>
      </c>
      <c r="R498" s="198" t="str">
        <f>IF(D498=0,"Blank",IF(D498="PHEV",F498/G498,F498*(1-'3 Model Input'!E$54)/G498))</f>
        <v>Blank</v>
      </c>
      <c r="S498" s="198" t="str">
        <f>IF(D498=0,"Blank",IF(D498="PHEV",MIN(M498,E498),MIN(M498,(E498*(1-'3 Model Input'!E$54)))))</f>
        <v>Blank</v>
      </c>
      <c r="T498" s="217" t="str">
        <f t="shared" si="102"/>
        <v>Blank</v>
      </c>
      <c r="U498" s="89"/>
      <c r="V498" s="216" t="str">
        <f>IF(D498=0,"Blank",P498*'3 Model Input'!E$50)</f>
        <v>Blank</v>
      </c>
      <c r="W498" s="197" t="str">
        <f t="shared" si="103"/>
        <v>Blank</v>
      </c>
      <c r="X498" s="197" t="str">
        <f t="shared" si="104"/>
        <v>Blank</v>
      </c>
      <c r="Y498" s="197" t="str">
        <f t="shared" si="105"/>
        <v>Blank</v>
      </c>
      <c r="Z498" s="197" t="str">
        <f t="shared" si="106"/>
        <v>Blank</v>
      </c>
      <c r="AA498" s="223" t="str" cm="1">
        <f t="array" ref="AA498">_xlfn.IFS(ISTEXT('3 Model Input'!F$70),"Missing",ISTEXT('3 Model Input'!I$70),"Missing",ISNUMBER('3 Model Input'!K$70),'3 Model Input'!K$70*P498)</f>
        <v>Missing</v>
      </c>
      <c r="AB498" s="89"/>
      <c r="AC498" s="227" t="str" cm="1">
        <f t="array" ref="AC498">IF(D498=0,"Blank",_xlfn.IFS('3 Model Input'!E$61=1,(V498*G498)/T498,'3 Model Input'!E$61=2,(W498*G498)/T498,'3 Model Input'!E$61=3,(X498*G498)/T498,'3 Model Input'!E$61=4,(Y498*G498)/T498,'3 Model Input'!E$61=5,(Z498*G498)/T498, ISTEXT('3 Model Input'!E$61),"Missing",'3 Model Input'!E$61=6,(AA498*G498)/T498))</f>
        <v>Blank</v>
      </c>
      <c r="AD498" s="202" t="str">
        <f t="shared" si="107"/>
        <v>Blank</v>
      </c>
      <c r="AE498" s="202" t="str">
        <f t="shared" si="108"/>
        <v>Blank</v>
      </c>
      <c r="AF498" s="217" t="str">
        <f t="shared" si="109"/>
        <v>Blank</v>
      </c>
      <c r="AG498" s="9" t="str" cm="1">
        <f t="array" ref="AG498">_xlfn.IFS(ISNUMBER(AC498), "", ISNUMBER(SEARCH("Blank", AC498)), "", ISERROR(AC498), "Bad input on tab 3")</f>
        <v/>
      </c>
    </row>
    <row r="499" spans="2:33" ht="15" customHeight="1" x14ac:dyDescent="0.75">
      <c r="B499" s="205" t="str">
        <f>'5 Driver Data'!B499</f>
        <v>0491</v>
      </c>
      <c r="C499" s="193">
        <f>'5 Driver Data'!C499</f>
        <v>0</v>
      </c>
      <c r="D499" s="192">
        <f>'5 Driver Data'!D499</f>
        <v>0</v>
      </c>
      <c r="E499" s="191">
        <f>'5 Driver Data'!E499</f>
        <v>0</v>
      </c>
      <c r="F499" s="191">
        <f>'5 Driver Data'!F499</f>
        <v>0</v>
      </c>
      <c r="G499" s="191">
        <f>'5 Driver Data'!G499</f>
        <v>0</v>
      </c>
      <c r="H499" s="191">
        <f>'5 Driver Data'!H499</f>
        <v>0</v>
      </c>
      <c r="I499" s="191">
        <f>'5 Driver Data'!I499</f>
        <v>0</v>
      </c>
      <c r="J499" s="191">
        <f>'5 Driver Data'!J499</f>
        <v>0</v>
      </c>
      <c r="K499" s="206">
        <f>'5 Driver Data'!K499</f>
        <v>0</v>
      </c>
      <c r="L499" s="1"/>
      <c r="M499" s="216" t="str">
        <f>IF(D499=0,"Blank",'3 Model Input'!E$44*'3 Model Input'!E$45)</f>
        <v>Blank</v>
      </c>
      <c r="N499" s="197" t="str">
        <f t="shared" si="100"/>
        <v>Blank</v>
      </c>
      <c r="O499" s="197" t="str">
        <f>IF(D499=0,"Blank",'3 Model Input'!E$49*(1-'3 Model Input'!E$51))</f>
        <v>Blank</v>
      </c>
      <c r="P499" s="197" t="str">
        <f t="shared" si="101"/>
        <v>Blank</v>
      </c>
      <c r="Q499" s="197" t="str">
        <f>IF(D499=0,"Blank",IF(D499="BEV",E499*(1-'3 Model Input'!E$54), E499))</f>
        <v>Blank</v>
      </c>
      <c r="R499" s="198" t="str">
        <f>IF(D499=0,"Blank",IF(D499="PHEV",F499/G499,F499*(1-'3 Model Input'!E$54)/G499))</f>
        <v>Blank</v>
      </c>
      <c r="S499" s="198" t="str">
        <f>IF(D499=0,"Blank",IF(D499="PHEV",MIN(M499,E499),MIN(M499,(E499*(1-'3 Model Input'!E$54)))))</f>
        <v>Blank</v>
      </c>
      <c r="T499" s="217" t="str">
        <f t="shared" si="102"/>
        <v>Blank</v>
      </c>
      <c r="U499" s="89"/>
      <c r="V499" s="216" t="str">
        <f>IF(D499=0,"Blank",P499*'3 Model Input'!E$50)</f>
        <v>Blank</v>
      </c>
      <c r="W499" s="197" t="str">
        <f t="shared" si="103"/>
        <v>Blank</v>
      </c>
      <c r="X499" s="197" t="str">
        <f t="shared" si="104"/>
        <v>Blank</v>
      </c>
      <c r="Y499" s="197" t="str">
        <f t="shared" si="105"/>
        <v>Blank</v>
      </c>
      <c r="Z499" s="197" t="str">
        <f t="shared" si="106"/>
        <v>Blank</v>
      </c>
      <c r="AA499" s="223" t="str" cm="1">
        <f t="array" ref="AA499">_xlfn.IFS(ISTEXT('3 Model Input'!F$70),"Missing",ISTEXT('3 Model Input'!I$70),"Missing",ISNUMBER('3 Model Input'!K$70),'3 Model Input'!K$70*P499)</f>
        <v>Missing</v>
      </c>
      <c r="AB499" s="89"/>
      <c r="AC499" s="227" t="str" cm="1">
        <f t="array" ref="AC499">IF(D499=0,"Blank",_xlfn.IFS('3 Model Input'!E$61=1,(V499*G499)/T499,'3 Model Input'!E$61=2,(W499*G499)/T499,'3 Model Input'!E$61=3,(X499*G499)/T499,'3 Model Input'!E$61=4,(Y499*G499)/T499,'3 Model Input'!E$61=5,(Z499*G499)/T499, ISTEXT('3 Model Input'!E$61),"Missing",'3 Model Input'!E$61=6,(AA499*G499)/T499))</f>
        <v>Blank</v>
      </c>
      <c r="AD499" s="202" t="str">
        <f t="shared" si="107"/>
        <v>Blank</v>
      </c>
      <c r="AE499" s="202" t="str">
        <f t="shared" si="108"/>
        <v>Blank</v>
      </c>
      <c r="AF499" s="217" t="str">
        <f t="shared" si="109"/>
        <v>Blank</v>
      </c>
      <c r="AG499" s="9" t="str" cm="1">
        <f t="array" ref="AG499">_xlfn.IFS(ISNUMBER(AC499), "", ISNUMBER(SEARCH("Blank", AC499)), "", ISERROR(AC499), "Bad input on tab 3")</f>
        <v/>
      </c>
    </row>
    <row r="500" spans="2:33" ht="15" customHeight="1" x14ac:dyDescent="0.75">
      <c r="B500" s="205" t="str">
        <f>'5 Driver Data'!B500</f>
        <v>0492</v>
      </c>
      <c r="C500" s="193">
        <f>'5 Driver Data'!C500</f>
        <v>0</v>
      </c>
      <c r="D500" s="192">
        <f>'5 Driver Data'!D500</f>
        <v>0</v>
      </c>
      <c r="E500" s="191">
        <f>'5 Driver Data'!E500</f>
        <v>0</v>
      </c>
      <c r="F500" s="191">
        <f>'5 Driver Data'!F500</f>
        <v>0</v>
      </c>
      <c r="G500" s="191">
        <f>'5 Driver Data'!G500</f>
        <v>0</v>
      </c>
      <c r="H500" s="191">
        <f>'5 Driver Data'!H500</f>
        <v>0</v>
      </c>
      <c r="I500" s="191">
        <f>'5 Driver Data'!I500</f>
        <v>0</v>
      </c>
      <c r="J500" s="191">
        <f>'5 Driver Data'!J500</f>
        <v>0</v>
      </c>
      <c r="K500" s="206">
        <f>'5 Driver Data'!K500</f>
        <v>0</v>
      </c>
      <c r="L500" s="1"/>
      <c r="M500" s="216" t="str">
        <f>IF(D500=0,"Blank",'3 Model Input'!E$44*'3 Model Input'!E$45)</f>
        <v>Blank</v>
      </c>
      <c r="N500" s="197" t="str">
        <f t="shared" si="100"/>
        <v>Blank</v>
      </c>
      <c r="O500" s="197" t="str">
        <f>IF(D500=0,"Blank",'3 Model Input'!E$49*(1-'3 Model Input'!E$51))</f>
        <v>Blank</v>
      </c>
      <c r="P500" s="197" t="str">
        <f t="shared" si="101"/>
        <v>Blank</v>
      </c>
      <c r="Q500" s="197" t="str">
        <f>IF(D500=0,"Blank",IF(D500="BEV",E500*(1-'3 Model Input'!E$54), E500))</f>
        <v>Blank</v>
      </c>
      <c r="R500" s="198" t="str">
        <f>IF(D500=0,"Blank",IF(D500="PHEV",F500/G500,F500*(1-'3 Model Input'!E$54)/G500))</f>
        <v>Blank</v>
      </c>
      <c r="S500" s="198" t="str">
        <f>IF(D500=0,"Blank",IF(D500="PHEV",MIN(M500,E500),MIN(M500,(E500*(1-'3 Model Input'!E$54)))))</f>
        <v>Blank</v>
      </c>
      <c r="T500" s="217" t="str">
        <f t="shared" si="102"/>
        <v>Blank</v>
      </c>
      <c r="U500" s="89"/>
      <c r="V500" s="216" t="str">
        <f>IF(D500=0,"Blank",P500*'3 Model Input'!E$50)</f>
        <v>Blank</v>
      </c>
      <c r="W500" s="197" t="str">
        <f t="shared" si="103"/>
        <v>Blank</v>
      </c>
      <c r="X500" s="197" t="str">
        <f t="shared" si="104"/>
        <v>Blank</v>
      </c>
      <c r="Y500" s="197" t="str">
        <f t="shared" si="105"/>
        <v>Blank</v>
      </c>
      <c r="Z500" s="197" t="str">
        <f t="shared" si="106"/>
        <v>Blank</v>
      </c>
      <c r="AA500" s="223" t="str" cm="1">
        <f t="array" ref="AA500">_xlfn.IFS(ISTEXT('3 Model Input'!F$70),"Missing",ISTEXT('3 Model Input'!I$70),"Missing",ISNUMBER('3 Model Input'!K$70),'3 Model Input'!K$70*P500)</f>
        <v>Missing</v>
      </c>
      <c r="AB500" s="89"/>
      <c r="AC500" s="227" t="str" cm="1">
        <f t="array" ref="AC500">IF(D500=0,"Blank",_xlfn.IFS('3 Model Input'!E$61=1,(V500*G500)/T500,'3 Model Input'!E$61=2,(W500*G500)/T500,'3 Model Input'!E$61=3,(X500*G500)/T500,'3 Model Input'!E$61=4,(Y500*G500)/T500,'3 Model Input'!E$61=5,(Z500*G500)/T500, ISTEXT('3 Model Input'!E$61),"Missing",'3 Model Input'!E$61=6,(AA500*G500)/T500))</f>
        <v>Blank</v>
      </c>
      <c r="AD500" s="202" t="str">
        <f t="shared" si="107"/>
        <v>Blank</v>
      </c>
      <c r="AE500" s="202" t="str">
        <f t="shared" si="108"/>
        <v>Blank</v>
      </c>
      <c r="AF500" s="217" t="str">
        <f t="shared" si="109"/>
        <v>Blank</v>
      </c>
      <c r="AG500" s="9" t="str" cm="1">
        <f t="array" ref="AG500">_xlfn.IFS(ISNUMBER(AC500), "", ISNUMBER(SEARCH("Blank", AC500)), "", ISERROR(AC500), "Bad input on tab 3")</f>
        <v/>
      </c>
    </row>
    <row r="501" spans="2:33" ht="15" customHeight="1" x14ac:dyDescent="0.75">
      <c r="B501" s="205" t="str">
        <f>'5 Driver Data'!B501</f>
        <v>0493</v>
      </c>
      <c r="C501" s="193">
        <f>'5 Driver Data'!C501</f>
        <v>0</v>
      </c>
      <c r="D501" s="192">
        <f>'5 Driver Data'!D501</f>
        <v>0</v>
      </c>
      <c r="E501" s="191">
        <f>'5 Driver Data'!E501</f>
        <v>0</v>
      </c>
      <c r="F501" s="191">
        <f>'5 Driver Data'!F501</f>
        <v>0</v>
      </c>
      <c r="G501" s="191">
        <f>'5 Driver Data'!G501</f>
        <v>0</v>
      </c>
      <c r="H501" s="191">
        <f>'5 Driver Data'!H501</f>
        <v>0</v>
      </c>
      <c r="I501" s="191">
        <f>'5 Driver Data'!I501</f>
        <v>0</v>
      </c>
      <c r="J501" s="191">
        <f>'5 Driver Data'!J501</f>
        <v>0</v>
      </c>
      <c r="K501" s="206">
        <f>'5 Driver Data'!K501</f>
        <v>0</v>
      </c>
      <c r="L501" s="1"/>
      <c r="M501" s="216" t="str">
        <f>IF(D501=0,"Blank",'3 Model Input'!E$44*'3 Model Input'!E$45)</f>
        <v>Blank</v>
      </c>
      <c r="N501" s="197" t="str">
        <f t="shared" si="100"/>
        <v>Blank</v>
      </c>
      <c r="O501" s="197" t="str">
        <f>IF(D501=0,"Blank",'3 Model Input'!E$49*(1-'3 Model Input'!E$51))</f>
        <v>Blank</v>
      </c>
      <c r="P501" s="197" t="str">
        <f t="shared" si="101"/>
        <v>Blank</v>
      </c>
      <c r="Q501" s="197" t="str">
        <f>IF(D501=0,"Blank",IF(D501="BEV",E501*(1-'3 Model Input'!E$54), E501))</f>
        <v>Blank</v>
      </c>
      <c r="R501" s="198" t="str">
        <f>IF(D501=0,"Blank",IF(D501="PHEV",F501/G501,F501*(1-'3 Model Input'!E$54)/G501))</f>
        <v>Blank</v>
      </c>
      <c r="S501" s="198" t="str">
        <f>IF(D501=0,"Blank",IF(D501="PHEV",MIN(M501,E501),MIN(M501,(E501*(1-'3 Model Input'!E$54)))))</f>
        <v>Blank</v>
      </c>
      <c r="T501" s="217" t="str">
        <f t="shared" si="102"/>
        <v>Blank</v>
      </c>
      <c r="U501" s="89"/>
      <c r="V501" s="216" t="str">
        <f>IF(D501=0,"Blank",P501*'3 Model Input'!E$50)</f>
        <v>Blank</v>
      </c>
      <c r="W501" s="197" t="str">
        <f t="shared" si="103"/>
        <v>Blank</v>
      </c>
      <c r="X501" s="197" t="str">
        <f t="shared" si="104"/>
        <v>Blank</v>
      </c>
      <c r="Y501" s="197" t="str">
        <f t="shared" si="105"/>
        <v>Blank</v>
      </c>
      <c r="Z501" s="197" t="str">
        <f t="shared" si="106"/>
        <v>Blank</v>
      </c>
      <c r="AA501" s="223" t="str" cm="1">
        <f t="array" ref="AA501">_xlfn.IFS(ISTEXT('3 Model Input'!F$70),"Missing",ISTEXT('3 Model Input'!I$70),"Missing",ISNUMBER('3 Model Input'!K$70),'3 Model Input'!K$70*P501)</f>
        <v>Missing</v>
      </c>
      <c r="AB501" s="89"/>
      <c r="AC501" s="227" t="str" cm="1">
        <f t="array" ref="AC501">IF(D501=0,"Blank",_xlfn.IFS('3 Model Input'!E$61=1,(V501*G501)/T501,'3 Model Input'!E$61=2,(W501*G501)/T501,'3 Model Input'!E$61=3,(X501*G501)/T501,'3 Model Input'!E$61=4,(Y501*G501)/T501,'3 Model Input'!E$61=5,(Z501*G501)/T501, ISTEXT('3 Model Input'!E$61),"Missing",'3 Model Input'!E$61=6,(AA501*G501)/T501))</f>
        <v>Blank</v>
      </c>
      <c r="AD501" s="202" t="str">
        <f t="shared" si="107"/>
        <v>Blank</v>
      </c>
      <c r="AE501" s="202" t="str">
        <f t="shared" si="108"/>
        <v>Blank</v>
      </c>
      <c r="AF501" s="217" t="str">
        <f t="shared" si="109"/>
        <v>Blank</v>
      </c>
      <c r="AG501" s="9" t="str" cm="1">
        <f t="array" ref="AG501">_xlfn.IFS(ISNUMBER(AC501), "", ISNUMBER(SEARCH("Blank", AC501)), "", ISERROR(AC501), "Bad input on tab 3")</f>
        <v/>
      </c>
    </row>
    <row r="502" spans="2:33" ht="15" customHeight="1" x14ac:dyDescent="0.75">
      <c r="B502" s="205" t="str">
        <f>'5 Driver Data'!B502</f>
        <v>0494</v>
      </c>
      <c r="C502" s="193">
        <f>'5 Driver Data'!C502</f>
        <v>0</v>
      </c>
      <c r="D502" s="192">
        <f>'5 Driver Data'!D502</f>
        <v>0</v>
      </c>
      <c r="E502" s="191">
        <f>'5 Driver Data'!E502</f>
        <v>0</v>
      </c>
      <c r="F502" s="191">
        <f>'5 Driver Data'!F502</f>
        <v>0</v>
      </c>
      <c r="G502" s="191">
        <f>'5 Driver Data'!G502</f>
        <v>0</v>
      </c>
      <c r="H502" s="191">
        <f>'5 Driver Data'!H502</f>
        <v>0</v>
      </c>
      <c r="I502" s="191">
        <f>'5 Driver Data'!I502</f>
        <v>0</v>
      </c>
      <c r="J502" s="191">
        <f>'5 Driver Data'!J502</f>
        <v>0</v>
      </c>
      <c r="K502" s="206">
        <f>'5 Driver Data'!K502</f>
        <v>0</v>
      </c>
      <c r="L502" s="1"/>
      <c r="M502" s="216" t="str">
        <f>IF(D502=0,"Blank",'3 Model Input'!E$44*'3 Model Input'!E$45)</f>
        <v>Blank</v>
      </c>
      <c r="N502" s="197" t="str">
        <f t="shared" si="100"/>
        <v>Blank</v>
      </c>
      <c r="O502" s="197" t="str">
        <f>IF(D502=0,"Blank",'3 Model Input'!E$49*(1-'3 Model Input'!E$51))</f>
        <v>Blank</v>
      </c>
      <c r="P502" s="197" t="str">
        <f t="shared" si="101"/>
        <v>Blank</v>
      </c>
      <c r="Q502" s="197" t="str">
        <f>IF(D502=0,"Blank",IF(D502="BEV",E502*(1-'3 Model Input'!E$54), E502))</f>
        <v>Blank</v>
      </c>
      <c r="R502" s="198" t="str">
        <f>IF(D502=0,"Blank",IF(D502="PHEV",F502/G502,F502*(1-'3 Model Input'!E$54)/G502))</f>
        <v>Blank</v>
      </c>
      <c r="S502" s="198" t="str">
        <f>IF(D502=0,"Blank",IF(D502="PHEV",MIN(M502,E502),MIN(M502,(E502*(1-'3 Model Input'!E$54)))))</f>
        <v>Blank</v>
      </c>
      <c r="T502" s="217" t="str">
        <f t="shared" si="102"/>
        <v>Blank</v>
      </c>
      <c r="U502" s="89"/>
      <c r="V502" s="216" t="str">
        <f>IF(D502=0,"Blank",P502*'3 Model Input'!E$50)</f>
        <v>Blank</v>
      </c>
      <c r="W502" s="197" t="str">
        <f t="shared" si="103"/>
        <v>Blank</v>
      </c>
      <c r="X502" s="197" t="str">
        <f t="shared" si="104"/>
        <v>Blank</v>
      </c>
      <c r="Y502" s="197" t="str">
        <f t="shared" si="105"/>
        <v>Blank</v>
      </c>
      <c r="Z502" s="197" t="str">
        <f t="shared" si="106"/>
        <v>Blank</v>
      </c>
      <c r="AA502" s="223" t="str" cm="1">
        <f t="array" ref="AA502">_xlfn.IFS(ISTEXT('3 Model Input'!F$70),"Missing",ISTEXT('3 Model Input'!I$70),"Missing",ISNUMBER('3 Model Input'!K$70),'3 Model Input'!K$70*P502)</f>
        <v>Missing</v>
      </c>
      <c r="AB502" s="89"/>
      <c r="AC502" s="227" t="str" cm="1">
        <f t="array" ref="AC502">IF(D502=0,"Blank",_xlfn.IFS('3 Model Input'!E$61=1,(V502*G502)/T502,'3 Model Input'!E$61=2,(W502*G502)/T502,'3 Model Input'!E$61=3,(X502*G502)/T502,'3 Model Input'!E$61=4,(Y502*G502)/T502,'3 Model Input'!E$61=5,(Z502*G502)/T502, ISTEXT('3 Model Input'!E$61),"Missing",'3 Model Input'!E$61=6,(AA502*G502)/T502))</f>
        <v>Blank</v>
      </c>
      <c r="AD502" s="202" t="str">
        <f t="shared" si="107"/>
        <v>Blank</v>
      </c>
      <c r="AE502" s="202" t="str">
        <f t="shared" si="108"/>
        <v>Blank</v>
      </c>
      <c r="AF502" s="217" t="str">
        <f t="shared" si="109"/>
        <v>Blank</v>
      </c>
      <c r="AG502" s="9" t="str" cm="1">
        <f t="array" ref="AG502">_xlfn.IFS(ISNUMBER(AC502), "", ISNUMBER(SEARCH("Blank", AC502)), "", ISERROR(AC502), "Bad input on tab 3")</f>
        <v/>
      </c>
    </row>
    <row r="503" spans="2:33" ht="15" customHeight="1" x14ac:dyDescent="0.75">
      <c r="B503" s="205" t="str">
        <f>'5 Driver Data'!B503</f>
        <v>0495</v>
      </c>
      <c r="C503" s="193">
        <f>'5 Driver Data'!C503</f>
        <v>0</v>
      </c>
      <c r="D503" s="192">
        <f>'5 Driver Data'!D503</f>
        <v>0</v>
      </c>
      <c r="E503" s="191">
        <f>'5 Driver Data'!E503</f>
        <v>0</v>
      </c>
      <c r="F503" s="191">
        <f>'5 Driver Data'!F503</f>
        <v>0</v>
      </c>
      <c r="G503" s="191">
        <f>'5 Driver Data'!G503</f>
        <v>0</v>
      </c>
      <c r="H503" s="191">
        <f>'5 Driver Data'!H503</f>
        <v>0</v>
      </c>
      <c r="I503" s="191">
        <f>'5 Driver Data'!I503</f>
        <v>0</v>
      </c>
      <c r="J503" s="191">
        <f>'5 Driver Data'!J503</f>
        <v>0</v>
      </c>
      <c r="K503" s="206">
        <f>'5 Driver Data'!K503</f>
        <v>0</v>
      </c>
      <c r="L503" s="1"/>
      <c r="M503" s="216" t="str">
        <f>IF(D503=0,"Blank",'3 Model Input'!E$44*'3 Model Input'!E$45)</f>
        <v>Blank</v>
      </c>
      <c r="N503" s="197" t="str">
        <f t="shared" si="100"/>
        <v>Blank</v>
      </c>
      <c r="O503" s="197" t="str">
        <f>IF(D503=0,"Blank",'3 Model Input'!E$49*(1-'3 Model Input'!E$51))</f>
        <v>Blank</v>
      </c>
      <c r="P503" s="197" t="str">
        <f t="shared" si="101"/>
        <v>Blank</v>
      </c>
      <c r="Q503" s="197" t="str">
        <f>IF(D503=0,"Blank",IF(D503="BEV",E503*(1-'3 Model Input'!E$54), E503))</f>
        <v>Blank</v>
      </c>
      <c r="R503" s="198" t="str">
        <f>IF(D503=0,"Blank",IF(D503="PHEV",F503/G503,F503*(1-'3 Model Input'!E$54)/G503))</f>
        <v>Blank</v>
      </c>
      <c r="S503" s="198" t="str">
        <f>IF(D503=0,"Blank",IF(D503="PHEV",MIN(M503,E503),MIN(M503,(E503*(1-'3 Model Input'!E$54)))))</f>
        <v>Blank</v>
      </c>
      <c r="T503" s="217" t="str">
        <f t="shared" si="102"/>
        <v>Blank</v>
      </c>
      <c r="U503" s="89"/>
      <c r="V503" s="216" t="str">
        <f>IF(D503=0,"Blank",P503*'3 Model Input'!E$50)</f>
        <v>Blank</v>
      </c>
      <c r="W503" s="197" t="str">
        <f t="shared" si="103"/>
        <v>Blank</v>
      </c>
      <c r="X503" s="197" t="str">
        <f t="shared" si="104"/>
        <v>Blank</v>
      </c>
      <c r="Y503" s="197" t="str">
        <f t="shared" si="105"/>
        <v>Blank</v>
      </c>
      <c r="Z503" s="197" t="str">
        <f t="shared" si="106"/>
        <v>Blank</v>
      </c>
      <c r="AA503" s="223" t="str" cm="1">
        <f t="array" ref="AA503">_xlfn.IFS(ISTEXT('3 Model Input'!F$70),"Missing",ISTEXT('3 Model Input'!I$70),"Missing",ISNUMBER('3 Model Input'!K$70),'3 Model Input'!K$70*P503)</f>
        <v>Missing</v>
      </c>
      <c r="AB503" s="89"/>
      <c r="AC503" s="227" t="str" cm="1">
        <f t="array" ref="AC503">IF(D503=0,"Blank",_xlfn.IFS('3 Model Input'!E$61=1,(V503*G503)/T503,'3 Model Input'!E$61=2,(W503*G503)/T503,'3 Model Input'!E$61=3,(X503*G503)/T503,'3 Model Input'!E$61=4,(Y503*G503)/T503,'3 Model Input'!E$61=5,(Z503*G503)/T503, ISTEXT('3 Model Input'!E$61),"Missing",'3 Model Input'!E$61=6,(AA503*G503)/T503))</f>
        <v>Blank</v>
      </c>
      <c r="AD503" s="202" t="str">
        <f t="shared" si="107"/>
        <v>Blank</v>
      </c>
      <c r="AE503" s="202" t="str">
        <f t="shared" si="108"/>
        <v>Blank</v>
      </c>
      <c r="AF503" s="217" t="str">
        <f t="shared" si="109"/>
        <v>Blank</v>
      </c>
      <c r="AG503" s="9" t="str" cm="1">
        <f t="array" ref="AG503">_xlfn.IFS(ISNUMBER(AC503), "", ISNUMBER(SEARCH("Blank", AC503)), "", ISERROR(AC503), "Bad input on tab 3")</f>
        <v/>
      </c>
    </row>
    <row r="504" spans="2:33" ht="15" customHeight="1" x14ac:dyDescent="0.75">
      <c r="B504" s="205" t="str">
        <f>'5 Driver Data'!B504</f>
        <v>0496</v>
      </c>
      <c r="C504" s="193">
        <f>'5 Driver Data'!C504</f>
        <v>0</v>
      </c>
      <c r="D504" s="192">
        <f>'5 Driver Data'!D504</f>
        <v>0</v>
      </c>
      <c r="E504" s="191">
        <f>'5 Driver Data'!E504</f>
        <v>0</v>
      </c>
      <c r="F504" s="191">
        <f>'5 Driver Data'!F504</f>
        <v>0</v>
      </c>
      <c r="G504" s="191">
        <f>'5 Driver Data'!G504</f>
        <v>0</v>
      </c>
      <c r="H504" s="191">
        <f>'5 Driver Data'!H504</f>
        <v>0</v>
      </c>
      <c r="I504" s="191">
        <f>'5 Driver Data'!I504</f>
        <v>0</v>
      </c>
      <c r="J504" s="191">
        <f>'5 Driver Data'!J504</f>
        <v>0</v>
      </c>
      <c r="K504" s="206">
        <f>'5 Driver Data'!K504</f>
        <v>0</v>
      </c>
      <c r="L504" s="1"/>
      <c r="M504" s="216" t="str">
        <f>IF(D504=0,"Blank",'3 Model Input'!E$44*'3 Model Input'!E$45)</f>
        <v>Blank</v>
      </c>
      <c r="N504" s="197" t="str">
        <f t="shared" si="100"/>
        <v>Blank</v>
      </c>
      <c r="O504" s="197" t="str">
        <f>IF(D504=0,"Blank",'3 Model Input'!E$49*(1-'3 Model Input'!E$51))</f>
        <v>Blank</v>
      </c>
      <c r="P504" s="197" t="str">
        <f t="shared" si="101"/>
        <v>Blank</v>
      </c>
      <c r="Q504" s="197" t="str">
        <f>IF(D504=0,"Blank",IF(D504="BEV",E504*(1-'3 Model Input'!E$54), E504))</f>
        <v>Blank</v>
      </c>
      <c r="R504" s="198" t="str">
        <f>IF(D504=0,"Blank",IF(D504="PHEV",F504/G504,F504*(1-'3 Model Input'!E$54)/G504))</f>
        <v>Blank</v>
      </c>
      <c r="S504" s="198" t="str">
        <f>IF(D504=0,"Blank",IF(D504="PHEV",MIN(M504,E504),MIN(M504,(E504*(1-'3 Model Input'!E$54)))))</f>
        <v>Blank</v>
      </c>
      <c r="T504" s="217" t="str">
        <f t="shared" si="102"/>
        <v>Blank</v>
      </c>
      <c r="U504" s="89"/>
      <c r="V504" s="216" t="str">
        <f>IF(D504=0,"Blank",P504*'3 Model Input'!E$50)</f>
        <v>Blank</v>
      </c>
      <c r="W504" s="197" t="str">
        <f t="shared" si="103"/>
        <v>Blank</v>
      </c>
      <c r="X504" s="197" t="str">
        <f t="shared" si="104"/>
        <v>Blank</v>
      </c>
      <c r="Y504" s="197" t="str">
        <f t="shared" si="105"/>
        <v>Blank</v>
      </c>
      <c r="Z504" s="197" t="str">
        <f t="shared" si="106"/>
        <v>Blank</v>
      </c>
      <c r="AA504" s="223" t="str" cm="1">
        <f t="array" ref="AA504">_xlfn.IFS(ISTEXT('3 Model Input'!F$70),"Missing",ISTEXT('3 Model Input'!I$70),"Missing",ISNUMBER('3 Model Input'!K$70),'3 Model Input'!K$70*P504)</f>
        <v>Missing</v>
      </c>
      <c r="AB504" s="89"/>
      <c r="AC504" s="227" t="str" cm="1">
        <f t="array" ref="AC504">IF(D504=0,"Blank",_xlfn.IFS('3 Model Input'!E$61=1,(V504*G504)/T504,'3 Model Input'!E$61=2,(W504*G504)/T504,'3 Model Input'!E$61=3,(X504*G504)/T504,'3 Model Input'!E$61=4,(Y504*G504)/T504,'3 Model Input'!E$61=5,(Z504*G504)/T504, ISTEXT('3 Model Input'!E$61),"Missing",'3 Model Input'!E$61=6,(AA504*G504)/T504))</f>
        <v>Blank</v>
      </c>
      <c r="AD504" s="202" t="str">
        <f t="shared" si="107"/>
        <v>Blank</v>
      </c>
      <c r="AE504" s="202" t="str">
        <f t="shared" si="108"/>
        <v>Blank</v>
      </c>
      <c r="AF504" s="217" t="str">
        <f t="shared" si="109"/>
        <v>Blank</v>
      </c>
      <c r="AG504" s="9" t="str" cm="1">
        <f t="array" ref="AG504">_xlfn.IFS(ISNUMBER(AC504), "", ISNUMBER(SEARCH("Blank", AC504)), "", ISERROR(AC504), "Bad input on tab 3")</f>
        <v/>
      </c>
    </row>
    <row r="505" spans="2:33" ht="15" customHeight="1" x14ac:dyDescent="0.75">
      <c r="B505" s="205" t="str">
        <f>'5 Driver Data'!B505</f>
        <v>0497</v>
      </c>
      <c r="C505" s="193">
        <f>'5 Driver Data'!C505</f>
        <v>0</v>
      </c>
      <c r="D505" s="192">
        <f>'5 Driver Data'!D505</f>
        <v>0</v>
      </c>
      <c r="E505" s="191">
        <f>'5 Driver Data'!E505</f>
        <v>0</v>
      </c>
      <c r="F505" s="191">
        <f>'5 Driver Data'!F505</f>
        <v>0</v>
      </c>
      <c r="G505" s="191">
        <f>'5 Driver Data'!G505</f>
        <v>0</v>
      </c>
      <c r="H505" s="191">
        <f>'5 Driver Data'!H505</f>
        <v>0</v>
      </c>
      <c r="I505" s="191">
        <f>'5 Driver Data'!I505</f>
        <v>0</v>
      </c>
      <c r="J505" s="191">
        <f>'5 Driver Data'!J505</f>
        <v>0</v>
      </c>
      <c r="K505" s="206">
        <f>'5 Driver Data'!K505</f>
        <v>0</v>
      </c>
      <c r="L505" s="1"/>
      <c r="M505" s="216" t="str">
        <f>IF(D505=0,"Blank",'3 Model Input'!E$44*'3 Model Input'!E$45)</f>
        <v>Blank</v>
      </c>
      <c r="N505" s="197" t="str">
        <f t="shared" si="100"/>
        <v>Blank</v>
      </c>
      <c r="O505" s="197" t="str">
        <f>IF(D505=0,"Blank",'3 Model Input'!E$49*(1-'3 Model Input'!E$51))</f>
        <v>Blank</v>
      </c>
      <c r="P505" s="197" t="str">
        <f t="shared" si="101"/>
        <v>Blank</v>
      </c>
      <c r="Q505" s="197" t="str">
        <f>IF(D505=0,"Blank",IF(D505="BEV",E505*(1-'3 Model Input'!E$54), E505))</f>
        <v>Blank</v>
      </c>
      <c r="R505" s="198" t="str">
        <f>IF(D505=0,"Blank",IF(D505="PHEV",F505/G505,F505*(1-'3 Model Input'!E$54)/G505))</f>
        <v>Blank</v>
      </c>
      <c r="S505" s="198" t="str">
        <f>IF(D505=0,"Blank",IF(D505="PHEV",MIN(M505,E505),MIN(M505,(E505*(1-'3 Model Input'!E$54)))))</f>
        <v>Blank</v>
      </c>
      <c r="T505" s="217" t="str">
        <f t="shared" si="102"/>
        <v>Blank</v>
      </c>
      <c r="U505" s="89"/>
      <c r="V505" s="216" t="str">
        <f>IF(D505=0,"Blank",P505*'3 Model Input'!E$50)</f>
        <v>Blank</v>
      </c>
      <c r="W505" s="197" t="str">
        <f t="shared" si="103"/>
        <v>Blank</v>
      </c>
      <c r="X505" s="197" t="str">
        <f t="shared" si="104"/>
        <v>Blank</v>
      </c>
      <c r="Y505" s="197" t="str">
        <f t="shared" si="105"/>
        <v>Blank</v>
      </c>
      <c r="Z505" s="197" t="str">
        <f t="shared" si="106"/>
        <v>Blank</v>
      </c>
      <c r="AA505" s="223" t="str" cm="1">
        <f t="array" ref="AA505">_xlfn.IFS(ISTEXT('3 Model Input'!F$70),"Missing",ISTEXT('3 Model Input'!I$70),"Missing",ISNUMBER('3 Model Input'!K$70),'3 Model Input'!K$70*P505)</f>
        <v>Missing</v>
      </c>
      <c r="AB505" s="89"/>
      <c r="AC505" s="227" t="str" cm="1">
        <f t="array" ref="AC505">IF(D505=0,"Blank",_xlfn.IFS('3 Model Input'!E$61=1,(V505*G505)/T505,'3 Model Input'!E$61=2,(W505*G505)/T505,'3 Model Input'!E$61=3,(X505*G505)/T505,'3 Model Input'!E$61=4,(Y505*G505)/T505,'3 Model Input'!E$61=5,(Z505*G505)/T505, ISTEXT('3 Model Input'!E$61),"Missing",'3 Model Input'!E$61=6,(AA505*G505)/T505))</f>
        <v>Blank</v>
      </c>
      <c r="AD505" s="202" t="str">
        <f t="shared" si="107"/>
        <v>Blank</v>
      </c>
      <c r="AE505" s="202" t="str">
        <f t="shared" si="108"/>
        <v>Blank</v>
      </c>
      <c r="AF505" s="217" t="str">
        <f t="shared" si="109"/>
        <v>Blank</v>
      </c>
      <c r="AG505" s="9" t="str" cm="1">
        <f t="array" ref="AG505">_xlfn.IFS(ISNUMBER(AC505), "", ISNUMBER(SEARCH("Blank", AC505)), "", ISERROR(AC505), "Bad input on tab 3")</f>
        <v/>
      </c>
    </row>
    <row r="506" spans="2:33" ht="15" customHeight="1" x14ac:dyDescent="0.75">
      <c r="B506" s="205" t="str">
        <f>'5 Driver Data'!B506</f>
        <v>0498</v>
      </c>
      <c r="C506" s="193">
        <f>'5 Driver Data'!C506</f>
        <v>0</v>
      </c>
      <c r="D506" s="192">
        <f>'5 Driver Data'!D506</f>
        <v>0</v>
      </c>
      <c r="E506" s="191">
        <f>'5 Driver Data'!E506</f>
        <v>0</v>
      </c>
      <c r="F506" s="191">
        <f>'5 Driver Data'!F506</f>
        <v>0</v>
      </c>
      <c r="G506" s="191">
        <f>'5 Driver Data'!G506</f>
        <v>0</v>
      </c>
      <c r="H506" s="191">
        <f>'5 Driver Data'!H506</f>
        <v>0</v>
      </c>
      <c r="I506" s="191">
        <f>'5 Driver Data'!I506</f>
        <v>0</v>
      </c>
      <c r="J506" s="191">
        <f>'5 Driver Data'!J506</f>
        <v>0</v>
      </c>
      <c r="K506" s="206">
        <f>'5 Driver Data'!K506</f>
        <v>0</v>
      </c>
      <c r="L506" s="1"/>
      <c r="M506" s="216" t="str">
        <f>IF(D506=0,"Blank",'3 Model Input'!E$44*'3 Model Input'!E$45)</f>
        <v>Blank</v>
      </c>
      <c r="N506" s="197" t="str">
        <f t="shared" si="100"/>
        <v>Blank</v>
      </c>
      <c r="O506" s="197" t="str">
        <f>IF(D506=0,"Blank",'3 Model Input'!E$49*(1-'3 Model Input'!E$51))</f>
        <v>Blank</v>
      </c>
      <c r="P506" s="197" t="str">
        <f t="shared" si="101"/>
        <v>Blank</v>
      </c>
      <c r="Q506" s="197" t="str">
        <f>IF(D506=0,"Blank",IF(D506="BEV",E506*(1-'3 Model Input'!E$54), E506))</f>
        <v>Blank</v>
      </c>
      <c r="R506" s="198" t="str">
        <f>IF(D506=0,"Blank",IF(D506="PHEV",F506/G506,F506*(1-'3 Model Input'!E$54)/G506))</f>
        <v>Blank</v>
      </c>
      <c r="S506" s="198" t="str">
        <f>IF(D506=0,"Blank",IF(D506="PHEV",MIN(M506,E506),MIN(M506,(E506*(1-'3 Model Input'!E$54)))))</f>
        <v>Blank</v>
      </c>
      <c r="T506" s="217" t="str">
        <f t="shared" si="102"/>
        <v>Blank</v>
      </c>
      <c r="U506" s="89"/>
      <c r="V506" s="216" t="str">
        <f>IF(D506=0,"Blank",P506*'3 Model Input'!E$50)</f>
        <v>Blank</v>
      </c>
      <c r="W506" s="197" t="str">
        <f t="shared" si="103"/>
        <v>Blank</v>
      </c>
      <c r="X506" s="197" t="str">
        <f t="shared" si="104"/>
        <v>Blank</v>
      </c>
      <c r="Y506" s="197" t="str">
        <f t="shared" si="105"/>
        <v>Blank</v>
      </c>
      <c r="Z506" s="197" t="str">
        <f t="shared" si="106"/>
        <v>Blank</v>
      </c>
      <c r="AA506" s="223" t="str" cm="1">
        <f t="array" ref="AA506">_xlfn.IFS(ISTEXT('3 Model Input'!F$70),"Missing",ISTEXT('3 Model Input'!I$70),"Missing",ISNUMBER('3 Model Input'!K$70),'3 Model Input'!K$70*P506)</f>
        <v>Missing</v>
      </c>
      <c r="AB506" s="89"/>
      <c r="AC506" s="227" t="str" cm="1">
        <f t="array" ref="AC506">IF(D506=0,"Blank",_xlfn.IFS('3 Model Input'!E$61=1,(V506*G506)/T506,'3 Model Input'!E$61=2,(W506*G506)/T506,'3 Model Input'!E$61=3,(X506*G506)/T506,'3 Model Input'!E$61=4,(Y506*G506)/T506,'3 Model Input'!E$61=5,(Z506*G506)/T506, ISTEXT('3 Model Input'!E$61),"Missing",'3 Model Input'!E$61=6,(AA506*G506)/T506))</f>
        <v>Blank</v>
      </c>
      <c r="AD506" s="202" t="str">
        <f t="shared" si="107"/>
        <v>Blank</v>
      </c>
      <c r="AE506" s="202" t="str">
        <f t="shared" si="108"/>
        <v>Blank</v>
      </c>
      <c r="AF506" s="217" t="str">
        <f t="shared" si="109"/>
        <v>Blank</v>
      </c>
      <c r="AG506" s="9" t="str" cm="1">
        <f t="array" ref="AG506">_xlfn.IFS(ISNUMBER(AC506), "", ISNUMBER(SEARCH("Blank", AC506)), "", ISERROR(AC506), "Bad input on tab 3")</f>
        <v/>
      </c>
    </row>
    <row r="507" spans="2:33" ht="15" customHeight="1" x14ac:dyDescent="0.75">
      <c r="B507" s="205" t="str">
        <f>'5 Driver Data'!B507</f>
        <v>0499</v>
      </c>
      <c r="C507" s="193">
        <f>'5 Driver Data'!C507</f>
        <v>0</v>
      </c>
      <c r="D507" s="192">
        <f>'5 Driver Data'!D507</f>
        <v>0</v>
      </c>
      <c r="E507" s="191">
        <f>'5 Driver Data'!E507</f>
        <v>0</v>
      </c>
      <c r="F507" s="191">
        <f>'5 Driver Data'!F507</f>
        <v>0</v>
      </c>
      <c r="G507" s="191">
        <f>'5 Driver Data'!G507</f>
        <v>0</v>
      </c>
      <c r="H507" s="191">
        <f>'5 Driver Data'!H507</f>
        <v>0</v>
      </c>
      <c r="I507" s="191">
        <f>'5 Driver Data'!I507</f>
        <v>0</v>
      </c>
      <c r="J507" s="191">
        <f>'5 Driver Data'!J507</f>
        <v>0</v>
      </c>
      <c r="K507" s="206">
        <f>'5 Driver Data'!K507</f>
        <v>0</v>
      </c>
      <c r="L507" s="1"/>
      <c r="M507" s="216" t="str">
        <f>IF(D507=0,"Blank",'3 Model Input'!E$44*'3 Model Input'!E$45)</f>
        <v>Blank</v>
      </c>
      <c r="N507" s="197" t="str">
        <f t="shared" si="100"/>
        <v>Blank</v>
      </c>
      <c r="O507" s="197" t="str">
        <f>IF(D507=0,"Blank",'3 Model Input'!E$49*(1-'3 Model Input'!E$51))</f>
        <v>Blank</v>
      </c>
      <c r="P507" s="197" t="str">
        <f t="shared" si="101"/>
        <v>Blank</v>
      </c>
      <c r="Q507" s="197" t="str">
        <f>IF(D507=0,"Blank",IF(D507="BEV",E507*(1-'3 Model Input'!E$54), E507))</f>
        <v>Blank</v>
      </c>
      <c r="R507" s="198" t="str">
        <f>IF(D507=0,"Blank",IF(D507="PHEV",F507/G507,F507*(1-'3 Model Input'!E$54)/G507))</f>
        <v>Blank</v>
      </c>
      <c r="S507" s="198" t="str">
        <f>IF(D507=0,"Blank",IF(D507="PHEV",MIN(M507,E507),MIN(M507,(E507*(1-'3 Model Input'!E$54)))))</f>
        <v>Blank</v>
      </c>
      <c r="T507" s="217" t="str">
        <f t="shared" si="102"/>
        <v>Blank</v>
      </c>
      <c r="U507" s="89"/>
      <c r="V507" s="216" t="str">
        <f>IF(D507=0,"Blank",P507*'3 Model Input'!E$50)</f>
        <v>Blank</v>
      </c>
      <c r="W507" s="197" t="str">
        <f t="shared" si="103"/>
        <v>Blank</v>
      </c>
      <c r="X507" s="197" t="str">
        <f t="shared" si="104"/>
        <v>Blank</v>
      </c>
      <c r="Y507" s="197" t="str">
        <f t="shared" si="105"/>
        <v>Blank</v>
      </c>
      <c r="Z507" s="197" t="str">
        <f t="shared" si="106"/>
        <v>Blank</v>
      </c>
      <c r="AA507" s="223" t="str" cm="1">
        <f t="array" ref="AA507">_xlfn.IFS(ISTEXT('3 Model Input'!F$70),"Missing",ISTEXT('3 Model Input'!I$70),"Missing",ISNUMBER('3 Model Input'!K$70),'3 Model Input'!K$70*P507)</f>
        <v>Missing</v>
      </c>
      <c r="AB507" s="89"/>
      <c r="AC507" s="227" t="str" cm="1">
        <f t="array" ref="AC507">IF(D507=0,"Blank",_xlfn.IFS('3 Model Input'!E$61=1,(V507*G507)/T507,'3 Model Input'!E$61=2,(W507*G507)/T507,'3 Model Input'!E$61=3,(X507*G507)/T507,'3 Model Input'!E$61=4,(Y507*G507)/T507,'3 Model Input'!E$61=5,(Z507*G507)/T507, ISTEXT('3 Model Input'!E$61),"Missing",'3 Model Input'!E$61=6,(AA507*G507)/T507))</f>
        <v>Blank</v>
      </c>
      <c r="AD507" s="202" t="str">
        <f t="shared" si="107"/>
        <v>Blank</v>
      </c>
      <c r="AE507" s="202" t="str">
        <f t="shared" si="108"/>
        <v>Blank</v>
      </c>
      <c r="AF507" s="217" t="str">
        <f t="shared" si="109"/>
        <v>Blank</v>
      </c>
      <c r="AG507" s="9" t="str" cm="1">
        <f t="array" ref="AG507">_xlfn.IFS(ISNUMBER(AC507), "", ISNUMBER(SEARCH("Blank", AC507)), "", ISERROR(AC507), "Bad input on tab 3")</f>
        <v/>
      </c>
    </row>
    <row r="508" spans="2:33" ht="15" customHeight="1" x14ac:dyDescent="0.75">
      <c r="B508" s="205" t="str">
        <f>'5 Driver Data'!B508</f>
        <v>0500</v>
      </c>
      <c r="C508" s="193">
        <f>'5 Driver Data'!C508</f>
        <v>0</v>
      </c>
      <c r="D508" s="192">
        <f>'5 Driver Data'!D508</f>
        <v>0</v>
      </c>
      <c r="E508" s="191">
        <f>'5 Driver Data'!E508</f>
        <v>0</v>
      </c>
      <c r="F508" s="191">
        <f>'5 Driver Data'!F508</f>
        <v>0</v>
      </c>
      <c r="G508" s="191">
        <f>'5 Driver Data'!G508</f>
        <v>0</v>
      </c>
      <c r="H508" s="191">
        <f>'5 Driver Data'!H508</f>
        <v>0</v>
      </c>
      <c r="I508" s="191">
        <f>'5 Driver Data'!I508</f>
        <v>0</v>
      </c>
      <c r="J508" s="191">
        <f>'5 Driver Data'!J508</f>
        <v>0</v>
      </c>
      <c r="K508" s="206">
        <f>'5 Driver Data'!K508</f>
        <v>0</v>
      </c>
      <c r="L508" s="1"/>
      <c r="M508" s="216" t="str">
        <f>IF(D508=0,"Blank",'3 Model Input'!E$44*'3 Model Input'!E$45)</f>
        <v>Blank</v>
      </c>
      <c r="N508" s="197" t="str">
        <f t="shared" si="100"/>
        <v>Blank</v>
      </c>
      <c r="O508" s="197" t="str">
        <f>IF(D508=0,"Blank",'3 Model Input'!E$49*(1-'3 Model Input'!E$51))</f>
        <v>Blank</v>
      </c>
      <c r="P508" s="197" t="str">
        <f t="shared" si="101"/>
        <v>Blank</v>
      </c>
      <c r="Q508" s="197" t="str">
        <f>IF(D508=0,"Blank",IF(D508="BEV",E508*(1-'3 Model Input'!E$54), E508))</f>
        <v>Blank</v>
      </c>
      <c r="R508" s="198" t="str">
        <f>IF(D508=0,"Blank",IF(D508="PHEV",F508/G508,F508*(1-'3 Model Input'!E$54)/G508))</f>
        <v>Blank</v>
      </c>
      <c r="S508" s="198" t="str">
        <f>IF(D508=0,"Blank",IF(D508="PHEV",MIN(M508,E508),MIN(M508,(E508*(1-'3 Model Input'!E$54)))))</f>
        <v>Blank</v>
      </c>
      <c r="T508" s="217" t="str">
        <f t="shared" si="102"/>
        <v>Blank</v>
      </c>
      <c r="U508" s="89"/>
      <c r="V508" s="216" t="str">
        <f>IF(D508=0,"Blank",P508*'3 Model Input'!E$50)</f>
        <v>Blank</v>
      </c>
      <c r="W508" s="197" t="str">
        <f t="shared" si="103"/>
        <v>Blank</v>
      </c>
      <c r="X508" s="197" t="str">
        <f t="shared" si="104"/>
        <v>Blank</v>
      </c>
      <c r="Y508" s="197" t="str">
        <f t="shared" si="105"/>
        <v>Blank</v>
      </c>
      <c r="Z508" s="197" t="str">
        <f t="shared" si="106"/>
        <v>Blank</v>
      </c>
      <c r="AA508" s="223" t="str" cm="1">
        <f t="array" ref="AA508">_xlfn.IFS(ISTEXT('3 Model Input'!F$70),"Missing",ISTEXT('3 Model Input'!I$70),"Missing",ISNUMBER('3 Model Input'!K$70),'3 Model Input'!K$70*P508)</f>
        <v>Missing</v>
      </c>
      <c r="AB508" s="89"/>
      <c r="AC508" s="227" t="str" cm="1">
        <f t="array" ref="AC508">IF(D508=0,"Blank",_xlfn.IFS('3 Model Input'!E$61=1,(V508*G508)/T508,'3 Model Input'!E$61=2,(W508*G508)/T508,'3 Model Input'!E$61=3,(X508*G508)/T508,'3 Model Input'!E$61=4,(Y508*G508)/T508,'3 Model Input'!E$61=5,(Z508*G508)/T508, ISTEXT('3 Model Input'!E$61),"Missing",'3 Model Input'!E$61=6,(AA508*G508)/T508))</f>
        <v>Blank</v>
      </c>
      <c r="AD508" s="202" t="str">
        <f t="shared" si="107"/>
        <v>Blank</v>
      </c>
      <c r="AE508" s="202" t="str">
        <f t="shared" si="108"/>
        <v>Blank</v>
      </c>
      <c r="AF508" s="217" t="str">
        <f t="shared" si="109"/>
        <v>Blank</v>
      </c>
      <c r="AG508" s="9" t="str" cm="1">
        <f t="array" ref="AG508">_xlfn.IFS(ISNUMBER(AC508), "", ISNUMBER(SEARCH("Blank", AC508)), "", ISERROR(AC508), "Bad input on tab 3")</f>
        <v/>
      </c>
    </row>
    <row r="509" spans="2:33" ht="15" customHeight="1" x14ac:dyDescent="0.75">
      <c r="B509" s="205" t="str">
        <f>'5 Driver Data'!B509</f>
        <v>0501</v>
      </c>
      <c r="C509" s="193">
        <f>'5 Driver Data'!C509</f>
        <v>0</v>
      </c>
      <c r="D509" s="192">
        <f>'5 Driver Data'!D509</f>
        <v>0</v>
      </c>
      <c r="E509" s="191">
        <f>'5 Driver Data'!E509</f>
        <v>0</v>
      </c>
      <c r="F509" s="191">
        <f>'5 Driver Data'!F509</f>
        <v>0</v>
      </c>
      <c r="G509" s="191">
        <f>'5 Driver Data'!G509</f>
        <v>0</v>
      </c>
      <c r="H509" s="191">
        <f>'5 Driver Data'!H509</f>
        <v>0</v>
      </c>
      <c r="I509" s="191">
        <f>'5 Driver Data'!I509</f>
        <v>0</v>
      </c>
      <c r="J509" s="191">
        <f>'5 Driver Data'!J509</f>
        <v>0</v>
      </c>
      <c r="K509" s="206">
        <f>'5 Driver Data'!K509</f>
        <v>0</v>
      </c>
      <c r="L509" s="1"/>
      <c r="M509" s="216" t="str">
        <f>IF(D509=0,"Blank",'3 Model Input'!E$44*'3 Model Input'!E$45)</f>
        <v>Blank</v>
      </c>
      <c r="N509" s="197" t="str">
        <f t="shared" si="100"/>
        <v>Blank</v>
      </c>
      <c r="O509" s="197" t="str">
        <f>IF(D509=0,"Blank",'3 Model Input'!E$49*(1-'3 Model Input'!E$51))</f>
        <v>Blank</v>
      </c>
      <c r="P509" s="197" t="str">
        <f t="shared" si="101"/>
        <v>Blank</v>
      </c>
      <c r="Q509" s="197" t="str">
        <f>IF(D509=0,"Blank",IF(D509="BEV",E509*(1-'3 Model Input'!E$54), E509))</f>
        <v>Blank</v>
      </c>
      <c r="R509" s="198" t="str">
        <f>IF(D509=0,"Blank",IF(D509="PHEV",F509/G509,F509*(1-'3 Model Input'!E$54)/G509))</f>
        <v>Blank</v>
      </c>
      <c r="S509" s="198" t="str">
        <f>IF(D509=0,"Blank",IF(D509="PHEV",MIN(M509,E509),MIN(M509,(E509*(1-'3 Model Input'!E$54)))))</f>
        <v>Blank</v>
      </c>
      <c r="T509" s="217" t="str">
        <f t="shared" si="102"/>
        <v>Blank</v>
      </c>
      <c r="U509" s="89"/>
      <c r="V509" s="216" t="str">
        <f>IF(D509=0,"Blank",P509*'3 Model Input'!E$50)</f>
        <v>Blank</v>
      </c>
      <c r="W509" s="197" t="str">
        <f t="shared" si="103"/>
        <v>Blank</v>
      </c>
      <c r="X509" s="197" t="str">
        <f t="shared" si="104"/>
        <v>Blank</v>
      </c>
      <c r="Y509" s="197" t="str">
        <f t="shared" si="105"/>
        <v>Blank</v>
      </c>
      <c r="Z509" s="197" t="str">
        <f t="shared" si="106"/>
        <v>Blank</v>
      </c>
      <c r="AA509" s="223" t="str" cm="1">
        <f t="array" ref="AA509">_xlfn.IFS(ISTEXT('3 Model Input'!F$70),"Missing",ISTEXT('3 Model Input'!I$70),"Missing",ISNUMBER('3 Model Input'!K$70),'3 Model Input'!K$70*P509)</f>
        <v>Missing</v>
      </c>
      <c r="AB509" s="89"/>
      <c r="AC509" s="227" t="str" cm="1">
        <f t="array" ref="AC509">IF(D509=0,"Blank",_xlfn.IFS('3 Model Input'!E$61=1,(V509*G509)/T509,'3 Model Input'!E$61=2,(W509*G509)/T509,'3 Model Input'!E$61=3,(X509*G509)/T509,'3 Model Input'!E$61=4,(Y509*G509)/T509,'3 Model Input'!E$61=5,(Z509*G509)/T509, ISTEXT('3 Model Input'!E$61),"Missing",'3 Model Input'!E$61=6,(AA509*G509)/T509))</f>
        <v>Blank</v>
      </c>
      <c r="AD509" s="202" t="str">
        <f t="shared" si="107"/>
        <v>Blank</v>
      </c>
      <c r="AE509" s="202" t="str">
        <f t="shared" si="108"/>
        <v>Blank</v>
      </c>
      <c r="AF509" s="217" t="str">
        <f t="shared" si="109"/>
        <v>Blank</v>
      </c>
      <c r="AG509" s="9" t="str" cm="1">
        <f t="array" ref="AG509">_xlfn.IFS(ISNUMBER(AC509), "", ISNUMBER(SEARCH("Blank", AC509)), "", ISERROR(AC509), "Bad input on tab 3")</f>
        <v/>
      </c>
    </row>
    <row r="510" spans="2:33" ht="15" customHeight="1" x14ac:dyDescent="0.75">
      <c r="B510" s="205" t="str">
        <f>'5 Driver Data'!B510</f>
        <v>0502</v>
      </c>
      <c r="C510" s="193">
        <f>'5 Driver Data'!C510</f>
        <v>0</v>
      </c>
      <c r="D510" s="192">
        <f>'5 Driver Data'!D510</f>
        <v>0</v>
      </c>
      <c r="E510" s="191">
        <f>'5 Driver Data'!E510</f>
        <v>0</v>
      </c>
      <c r="F510" s="191">
        <f>'5 Driver Data'!F510</f>
        <v>0</v>
      </c>
      <c r="G510" s="191">
        <f>'5 Driver Data'!G510</f>
        <v>0</v>
      </c>
      <c r="H510" s="191">
        <f>'5 Driver Data'!H510</f>
        <v>0</v>
      </c>
      <c r="I510" s="191">
        <f>'5 Driver Data'!I510</f>
        <v>0</v>
      </c>
      <c r="J510" s="191">
        <f>'5 Driver Data'!J510</f>
        <v>0</v>
      </c>
      <c r="K510" s="206">
        <f>'5 Driver Data'!K510</f>
        <v>0</v>
      </c>
      <c r="L510" s="1"/>
      <c r="M510" s="216" t="str">
        <f>IF(D510=0,"Blank",'3 Model Input'!E$44*'3 Model Input'!E$45)</f>
        <v>Blank</v>
      </c>
      <c r="N510" s="197" t="str">
        <f t="shared" si="100"/>
        <v>Blank</v>
      </c>
      <c r="O510" s="197" t="str">
        <f>IF(D510=0,"Blank",'3 Model Input'!E$49*(1-'3 Model Input'!E$51))</f>
        <v>Blank</v>
      </c>
      <c r="P510" s="197" t="str">
        <f t="shared" si="101"/>
        <v>Blank</v>
      </c>
      <c r="Q510" s="197" t="str">
        <f>IF(D510=0,"Blank",IF(D510="BEV",E510*(1-'3 Model Input'!E$54), E510))</f>
        <v>Blank</v>
      </c>
      <c r="R510" s="198" t="str">
        <f>IF(D510=0,"Blank",IF(D510="PHEV",F510/G510,F510*(1-'3 Model Input'!E$54)/G510))</f>
        <v>Blank</v>
      </c>
      <c r="S510" s="198" t="str">
        <f>IF(D510=0,"Blank",IF(D510="PHEV",MIN(M510,E510),MIN(M510,(E510*(1-'3 Model Input'!E$54)))))</f>
        <v>Blank</v>
      </c>
      <c r="T510" s="217" t="str">
        <f t="shared" si="102"/>
        <v>Blank</v>
      </c>
      <c r="U510" s="89"/>
      <c r="V510" s="216" t="str">
        <f>IF(D510=0,"Blank",P510*'3 Model Input'!E$50)</f>
        <v>Blank</v>
      </c>
      <c r="W510" s="197" t="str">
        <f t="shared" si="103"/>
        <v>Blank</v>
      </c>
      <c r="X510" s="197" t="str">
        <f t="shared" si="104"/>
        <v>Blank</v>
      </c>
      <c r="Y510" s="197" t="str">
        <f t="shared" si="105"/>
        <v>Blank</v>
      </c>
      <c r="Z510" s="197" t="str">
        <f t="shared" si="106"/>
        <v>Blank</v>
      </c>
      <c r="AA510" s="223" t="str" cm="1">
        <f t="array" ref="AA510">_xlfn.IFS(ISTEXT('3 Model Input'!F$70),"Missing",ISTEXT('3 Model Input'!I$70),"Missing",ISNUMBER('3 Model Input'!K$70),'3 Model Input'!K$70*P510)</f>
        <v>Missing</v>
      </c>
      <c r="AB510" s="89"/>
      <c r="AC510" s="227" t="str" cm="1">
        <f t="array" ref="AC510">IF(D510=0,"Blank",_xlfn.IFS('3 Model Input'!E$61=1,(V510*G510)/T510,'3 Model Input'!E$61=2,(W510*G510)/T510,'3 Model Input'!E$61=3,(X510*G510)/T510,'3 Model Input'!E$61=4,(Y510*G510)/T510,'3 Model Input'!E$61=5,(Z510*G510)/T510, ISTEXT('3 Model Input'!E$61),"Missing",'3 Model Input'!E$61=6,(AA510*G510)/T510))</f>
        <v>Blank</v>
      </c>
      <c r="AD510" s="202" t="str">
        <f t="shared" si="107"/>
        <v>Blank</v>
      </c>
      <c r="AE510" s="202" t="str">
        <f t="shared" si="108"/>
        <v>Blank</v>
      </c>
      <c r="AF510" s="217" t="str">
        <f t="shared" si="109"/>
        <v>Blank</v>
      </c>
      <c r="AG510" s="9" t="str" cm="1">
        <f t="array" ref="AG510">_xlfn.IFS(ISNUMBER(AC510), "", ISNUMBER(SEARCH("Blank", AC510)), "", ISERROR(AC510), "Bad input on tab 3")</f>
        <v/>
      </c>
    </row>
    <row r="511" spans="2:33" ht="15" customHeight="1" x14ac:dyDescent="0.75">
      <c r="B511" s="205" t="str">
        <f>'5 Driver Data'!B511</f>
        <v>0503</v>
      </c>
      <c r="C511" s="193">
        <f>'5 Driver Data'!C511</f>
        <v>0</v>
      </c>
      <c r="D511" s="192">
        <f>'5 Driver Data'!D511</f>
        <v>0</v>
      </c>
      <c r="E511" s="191">
        <f>'5 Driver Data'!E511</f>
        <v>0</v>
      </c>
      <c r="F511" s="191">
        <f>'5 Driver Data'!F511</f>
        <v>0</v>
      </c>
      <c r="G511" s="191">
        <f>'5 Driver Data'!G511</f>
        <v>0</v>
      </c>
      <c r="H511" s="191">
        <f>'5 Driver Data'!H511</f>
        <v>0</v>
      </c>
      <c r="I511" s="191">
        <f>'5 Driver Data'!I511</f>
        <v>0</v>
      </c>
      <c r="J511" s="191">
        <f>'5 Driver Data'!J511</f>
        <v>0</v>
      </c>
      <c r="K511" s="206">
        <f>'5 Driver Data'!K511</f>
        <v>0</v>
      </c>
      <c r="L511" s="1"/>
      <c r="M511" s="216" t="str">
        <f>IF(D511=0,"Blank",'3 Model Input'!E$44*'3 Model Input'!E$45)</f>
        <v>Blank</v>
      </c>
      <c r="N511" s="197" t="str">
        <f t="shared" si="100"/>
        <v>Blank</v>
      </c>
      <c r="O511" s="197" t="str">
        <f>IF(D511=0,"Blank",'3 Model Input'!E$49*(1-'3 Model Input'!E$51))</f>
        <v>Blank</v>
      </c>
      <c r="P511" s="197" t="str">
        <f t="shared" si="101"/>
        <v>Blank</v>
      </c>
      <c r="Q511" s="197" t="str">
        <f>IF(D511=0,"Blank",IF(D511="BEV",E511*(1-'3 Model Input'!E$54), E511))</f>
        <v>Blank</v>
      </c>
      <c r="R511" s="198" t="str">
        <f>IF(D511=0,"Blank",IF(D511="PHEV",F511/G511,F511*(1-'3 Model Input'!E$54)/G511))</f>
        <v>Blank</v>
      </c>
      <c r="S511" s="198" t="str">
        <f>IF(D511=0,"Blank",IF(D511="PHEV",MIN(M511,E511),MIN(M511,(E511*(1-'3 Model Input'!E$54)))))</f>
        <v>Blank</v>
      </c>
      <c r="T511" s="217" t="str">
        <f t="shared" si="102"/>
        <v>Blank</v>
      </c>
      <c r="U511" s="89"/>
      <c r="V511" s="216" t="str">
        <f>IF(D511=0,"Blank",P511*'3 Model Input'!E$50)</f>
        <v>Blank</v>
      </c>
      <c r="W511" s="197" t="str">
        <f t="shared" si="103"/>
        <v>Blank</v>
      </c>
      <c r="X511" s="197" t="str">
        <f t="shared" si="104"/>
        <v>Blank</v>
      </c>
      <c r="Y511" s="197" t="str">
        <f t="shared" si="105"/>
        <v>Blank</v>
      </c>
      <c r="Z511" s="197" t="str">
        <f t="shared" si="106"/>
        <v>Blank</v>
      </c>
      <c r="AA511" s="223" t="str" cm="1">
        <f t="array" ref="AA511">_xlfn.IFS(ISTEXT('3 Model Input'!F$70),"Missing",ISTEXT('3 Model Input'!I$70),"Missing",ISNUMBER('3 Model Input'!K$70),'3 Model Input'!K$70*P511)</f>
        <v>Missing</v>
      </c>
      <c r="AB511" s="89"/>
      <c r="AC511" s="227" t="str" cm="1">
        <f t="array" ref="AC511">IF(D511=0,"Blank",_xlfn.IFS('3 Model Input'!E$61=1,(V511*G511)/T511,'3 Model Input'!E$61=2,(W511*G511)/T511,'3 Model Input'!E$61=3,(X511*G511)/T511,'3 Model Input'!E$61=4,(Y511*G511)/T511,'3 Model Input'!E$61=5,(Z511*G511)/T511, ISTEXT('3 Model Input'!E$61),"Missing",'3 Model Input'!E$61=6,(AA511*G511)/T511))</f>
        <v>Blank</v>
      </c>
      <c r="AD511" s="202" t="str">
        <f t="shared" si="107"/>
        <v>Blank</v>
      </c>
      <c r="AE511" s="202" t="str">
        <f t="shared" si="108"/>
        <v>Blank</v>
      </c>
      <c r="AF511" s="217" t="str">
        <f t="shared" si="109"/>
        <v>Blank</v>
      </c>
      <c r="AG511" s="9" t="str" cm="1">
        <f t="array" ref="AG511">_xlfn.IFS(ISNUMBER(AC511), "", ISNUMBER(SEARCH("Blank", AC511)), "", ISERROR(AC511), "Bad input on tab 3")</f>
        <v/>
      </c>
    </row>
    <row r="512" spans="2:33" ht="15" customHeight="1" x14ac:dyDescent="0.75">
      <c r="B512" s="205" t="str">
        <f>'5 Driver Data'!B512</f>
        <v>0504</v>
      </c>
      <c r="C512" s="193">
        <f>'5 Driver Data'!C512</f>
        <v>0</v>
      </c>
      <c r="D512" s="192">
        <f>'5 Driver Data'!D512</f>
        <v>0</v>
      </c>
      <c r="E512" s="191">
        <f>'5 Driver Data'!E512</f>
        <v>0</v>
      </c>
      <c r="F512" s="191">
        <f>'5 Driver Data'!F512</f>
        <v>0</v>
      </c>
      <c r="G512" s="191">
        <f>'5 Driver Data'!G512</f>
        <v>0</v>
      </c>
      <c r="H512" s="191">
        <f>'5 Driver Data'!H512</f>
        <v>0</v>
      </c>
      <c r="I512" s="191">
        <f>'5 Driver Data'!I512</f>
        <v>0</v>
      </c>
      <c r="J512" s="191">
        <f>'5 Driver Data'!J512</f>
        <v>0</v>
      </c>
      <c r="K512" s="206">
        <f>'5 Driver Data'!K512</f>
        <v>0</v>
      </c>
      <c r="L512" s="1"/>
      <c r="M512" s="216" t="str">
        <f>IF(D512=0,"Blank",'3 Model Input'!E$44*'3 Model Input'!E$45)</f>
        <v>Blank</v>
      </c>
      <c r="N512" s="197" t="str">
        <f t="shared" si="100"/>
        <v>Blank</v>
      </c>
      <c r="O512" s="197" t="str">
        <f>IF(D512=0,"Blank",'3 Model Input'!E$49*(1-'3 Model Input'!E$51))</f>
        <v>Blank</v>
      </c>
      <c r="P512" s="197" t="str">
        <f t="shared" si="101"/>
        <v>Blank</v>
      </c>
      <c r="Q512" s="197" t="str">
        <f>IF(D512=0,"Blank",IF(D512="BEV",E512*(1-'3 Model Input'!E$54), E512))</f>
        <v>Blank</v>
      </c>
      <c r="R512" s="198" t="str">
        <f>IF(D512=0,"Blank",IF(D512="PHEV",F512/G512,F512*(1-'3 Model Input'!E$54)/G512))</f>
        <v>Blank</v>
      </c>
      <c r="S512" s="198" t="str">
        <f>IF(D512=0,"Blank",IF(D512="PHEV",MIN(M512,E512),MIN(M512,(E512*(1-'3 Model Input'!E$54)))))</f>
        <v>Blank</v>
      </c>
      <c r="T512" s="217" t="str">
        <f t="shared" si="102"/>
        <v>Blank</v>
      </c>
      <c r="U512" s="89"/>
      <c r="V512" s="216" t="str">
        <f>IF(D512=0,"Blank",P512*'3 Model Input'!E$50)</f>
        <v>Blank</v>
      </c>
      <c r="W512" s="197" t="str">
        <f t="shared" si="103"/>
        <v>Blank</v>
      </c>
      <c r="X512" s="197" t="str">
        <f t="shared" si="104"/>
        <v>Blank</v>
      </c>
      <c r="Y512" s="197" t="str">
        <f t="shared" si="105"/>
        <v>Blank</v>
      </c>
      <c r="Z512" s="197" t="str">
        <f t="shared" si="106"/>
        <v>Blank</v>
      </c>
      <c r="AA512" s="223" t="str" cm="1">
        <f t="array" ref="AA512">_xlfn.IFS(ISTEXT('3 Model Input'!F$70),"Missing",ISTEXT('3 Model Input'!I$70),"Missing",ISNUMBER('3 Model Input'!K$70),'3 Model Input'!K$70*P512)</f>
        <v>Missing</v>
      </c>
      <c r="AB512" s="89"/>
      <c r="AC512" s="227" t="str" cm="1">
        <f t="array" ref="AC512">IF(D512=0,"Blank",_xlfn.IFS('3 Model Input'!E$61=1,(V512*G512)/T512,'3 Model Input'!E$61=2,(W512*G512)/T512,'3 Model Input'!E$61=3,(X512*G512)/T512,'3 Model Input'!E$61=4,(Y512*G512)/T512,'3 Model Input'!E$61=5,(Z512*G512)/T512, ISTEXT('3 Model Input'!E$61),"Missing",'3 Model Input'!E$61=6,(AA512*G512)/T512))</f>
        <v>Blank</v>
      </c>
      <c r="AD512" s="202" t="str">
        <f t="shared" si="107"/>
        <v>Blank</v>
      </c>
      <c r="AE512" s="202" t="str">
        <f t="shared" si="108"/>
        <v>Blank</v>
      </c>
      <c r="AF512" s="217" t="str">
        <f t="shared" si="109"/>
        <v>Blank</v>
      </c>
      <c r="AG512" s="9" t="str" cm="1">
        <f t="array" ref="AG512">_xlfn.IFS(ISNUMBER(AC512), "", ISNUMBER(SEARCH("Blank", AC512)), "", ISERROR(AC512), "Bad input on tab 3")</f>
        <v/>
      </c>
    </row>
    <row r="513" spans="2:33" ht="15" customHeight="1" x14ac:dyDescent="0.75">
      <c r="B513" s="205" t="str">
        <f>'5 Driver Data'!B513</f>
        <v>0505</v>
      </c>
      <c r="C513" s="193">
        <f>'5 Driver Data'!C513</f>
        <v>0</v>
      </c>
      <c r="D513" s="192">
        <f>'5 Driver Data'!D513</f>
        <v>0</v>
      </c>
      <c r="E513" s="191">
        <f>'5 Driver Data'!E513</f>
        <v>0</v>
      </c>
      <c r="F513" s="191">
        <f>'5 Driver Data'!F513</f>
        <v>0</v>
      </c>
      <c r="G513" s="191">
        <f>'5 Driver Data'!G513</f>
        <v>0</v>
      </c>
      <c r="H513" s="191">
        <f>'5 Driver Data'!H513</f>
        <v>0</v>
      </c>
      <c r="I513" s="191">
        <f>'5 Driver Data'!I513</f>
        <v>0</v>
      </c>
      <c r="J513" s="191">
        <f>'5 Driver Data'!J513</f>
        <v>0</v>
      </c>
      <c r="K513" s="206">
        <f>'5 Driver Data'!K513</f>
        <v>0</v>
      </c>
      <c r="L513" s="1"/>
      <c r="M513" s="216" t="str">
        <f>IF(D513=0,"Blank",'3 Model Input'!E$44*'3 Model Input'!E$45)</f>
        <v>Blank</v>
      </c>
      <c r="N513" s="197" t="str">
        <f t="shared" si="100"/>
        <v>Blank</v>
      </c>
      <c r="O513" s="197" t="str">
        <f>IF(D513=0,"Blank",'3 Model Input'!E$49*(1-'3 Model Input'!E$51))</f>
        <v>Blank</v>
      </c>
      <c r="P513" s="197" t="str">
        <f t="shared" si="101"/>
        <v>Blank</v>
      </c>
      <c r="Q513" s="197" t="str">
        <f>IF(D513=0,"Blank",IF(D513="BEV",E513*(1-'3 Model Input'!E$54), E513))</f>
        <v>Blank</v>
      </c>
      <c r="R513" s="198" t="str">
        <f>IF(D513=0,"Blank",IF(D513="PHEV",F513/G513,F513*(1-'3 Model Input'!E$54)/G513))</f>
        <v>Blank</v>
      </c>
      <c r="S513" s="198" t="str">
        <f>IF(D513=0,"Blank",IF(D513="PHEV",MIN(M513,E513),MIN(M513,(E513*(1-'3 Model Input'!E$54)))))</f>
        <v>Blank</v>
      </c>
      <c r="T513" s="217" t="str">
        <f t="shared" si="102"/>
        <v>Blank</v>
      </c>
      <c r="U513" s="89"/>
      <c r="V513" s="216" t="str">
        <f>IF(D513=0,"Blank",P513*'3 Model Input'!E$50)</f>
        <v>Blank</v>
      </c>
      <c r="W513" s="197" t="str">
        <f t="shared" si="103"/>
        <v>Blank</v>
      </c>
      <c r="X513" s="197" t="str">
        <f t="shared" si="104"/>
        <v>Blank</v>
      </c>
      <c r="Y513" s="197" t="str">
        <f t="shared" si="105"/>
        <v>Blank</v>
      </c>
      <c r="Z513" s="197" t="str">
        <f t="shared" si="106"/>
        <v>Blank</v>
      </c>
      <c r="AA513" s="223" t="str" cm="1">
        <f t="array" ref="AA513">_xlfn.IFS(ISTEXT('3 Model Input'!F$70),"Missing",ISTEXT('3 Model Input'!I$70),"Missing",ISNUMBER('3 Model Input'!K$70),'3 Model Input'!K$70*P513)</f>
        <v>Missing</v>
      </c>
      <c r="AB513" s="89"/>
      <c r="AC513" s="227" t="str" cm="1">
        <f t="array" ref="AC513">IF(D513=0,"Blank",_xlfn.IFS('3 Model Input'!E$61=1,(V513*G513)/T513,'3 Model Input'!E$61=2,(W513*G513)/T513,'3 Model Input'!E$61=3,(X513*G513)/T513,'3 Model Input'!E$61=4,(Y513*G513)/T513,'3 Model Input'!E$61=5,(Z513*G513)/T513, ISTEXT('3 Model Input'!E$61),"Missing",'3 Model Input'!E$61=6,(AA513*G513)/T513))</f>
        <v>Blank</v>
      </c>
      <c r="AD513" s="202" t="str">
        <f t="shared" si="107"/>
        <v>Blank</v>
      </c>
      <c r="AE513" s="202" t="str">
        <f t="shared" si="108"/>
        <v>Blank</v>
      </c>
      <c r="AF513" s="217" t="str">
        <f t="shared" si="109"/>
        <v>Blank</v>
      </c>
      <c r="AG513" s="9" t="str" cm="1">
        <f t="array" ref="AG513">_xlfn.IFS(ISNUMBER(AC513), "", ISNUMBER(SEARCH("Blank", AC513)), "", ISERROR(AC513), "Bad input on tab 3")</f>
        <v/>
      </c>
    </row>
    <row r="514" spans="2:33" ht="15" customHeight="1" x14ac:dyDescent="0.75">
      <c r="B514" s="205" t="str">
        <f>'5 Driver Data'!B514</f>
        <v>0506</v>
      </c>
      <c r="C514" s="193">
        <f>'5 Driver Data'!C514</f>
        <v>0</v>
      </c>
      <c r="D514" s="192">
        <f>'5 Driver Data'!D514</f>
        <v>0</v>
      </c>
      <c r="E514" s="191">
        <f>'5 Driver Data'!E514</f>
        <v>0</v>
      </c>
      <c r="F514" s="191">
        <f>'5 Driver Data'!F514</f>
        <v>0</v>
      </c>
      <c r="G514" s="191">
        <f>'5 Driver Data'!G514</f>
        <v>0</v>
      </c>
      <c r="H514" s="191">
        <f>'5 Driver Data'!H514</f>
        <v>0</v>
      </c>
      <c r="I514" s="191">
        <f>'5 Driver Data'!I514</f>
        <v>0</v>
      </c>
      <c r="J514" s="191">
        <f>'5 Driver Data'!J514</f>
        <v>0</v>
      </c>
      <c r="K514" s="206">
        <f>'5 Driver Data'!K514</f>
        <v>0</v>
      </c>
      <c r="L514" s="1"/>
      <c r="M514" s="216" t="str">
        <f>IF(D514=0,"Blank",'3 Model Input'!E$44*'3 Model Input'!E$45)</f>
        <v>Blank</v>
      </c>
      <c r="N514" s="197" t="str">
        <f t="shared" si="100"/>
        <v>Blank</v>
      </c>
      <c r="O514" s="197" t="str">
        <f>IF(D514=0,"Blank",'3 Model Input'!E$49*(1-'3 Model Input'!E$51))</f>
        <v>Blank</v>
      </c>
      <c r="P514" s="197" t="str">
        <f t="shared" si="101"/>
        <v>Blank</v>
      </c>
      <c r="Q514" s="197" t="str">
        <f>IF(D514=0,"Blank",IF(D514="BEV",E514*(1-'3 Model Input'!E$54), E514))</f>
        <v>Blank</v>
      </c>
      <c r="R514" s="198" t="str">
        <f>IF(D514=0,"Blank",IF(D514="PHEV",F514/G514,F514*(1-'3 Model Input'!E$54)/G514))</f>
        <v>Blank</v>
      </c>
      <c r="S514" s="198" t="str">
        <f>IF(D514=0,"Blank",IF(D514="PHEV",MIN(M514,E514),MIN(M514,(E514*(1-'3 Model Input'!E$54)))))</f>
        <v>Blank</v>
      </c>
      <c r="T514" s="217" t="str">
        <f t="shared" si="102"/>
        <v>Blank</v>
      </c>
      <c r="U514" s="89"/>
      <c r="V514" s="216" t="str">
        <f>IF(D514=0,"Blank",P514*'3 Model Input'!E$50)</f>
        <v>Blank</v>
      </c>
      <c r="W514" s="197" t="str">
        <f t="shared" si="103"/>
        <v>Blank</v>
      </c>
      <c r="X514" s="197" t="str">
        <f t="shared" si="104"/>
        <v>Blank</v>
      </c>
      <c r="Y514" s="197" t="str">
        <f t="shared" si="105"/>
        <v>Blank</v>
      </c>
      <c r="Z514" s="197" t="str">
        <f t="shared" si="106"/>
        <v>Blank</v>
      </c>
      <c r="AA514" s="223" t="str" cm="1">
        <f t="array" ref="AA514">_xlfn.IFS(ISTEXT('3 Model Input'!F$70),"Missing",ISTEXT('3 Model Input'!I$70),"Missing",ISNUMBER('3 Model Input'!K$70),'3 Model Input'!K$70*P514)</f>
        <v>Missing</v>
      </c>
      <c r="AB514" s="89"/>
      <c r="AC514" s="227" t="str" cm="1">
        <f t="array" ref="AC514">IF(D514=0,"Blank",_xlfn.IFS('3 Model Input'!E$61=1,(V514*G514)/T514,'3 Model Input'!E$61=2,(W514*G514)/T514,'3 Model Input'!E$61=3,(X514*G514)/T514,'3 Model Input'!E$61=4,(Y514*G514)/T514,'3 Model Input'!E$61=5,(Z514*G514)/T514, ISTEXT('3 Model Input'!E$61),"Missing",'3 Model Input'!E$61=6,(AA514*G514)/T514))</f>
        <v>Blank</v>
      </c>
      <c r="AD514" s="202" t="str">
        <f t="shared" si="107"/>
        <v>Blank</v>
      </c>
      <c r="AE514" s="202" t="str">
        <f t="shared" si="108"/>
        <v>Blank</v>
      </c>
      <c r="AF514" s="217" t="str">
        <f t="shared" si="109"/>
        <v>Blank</v>
      </c>
      <c r="AG514" s="9" t="str" cm="1">
        <f t="array" ref="AG514">_xlfn.IFS(ISNUMBER(AC514), "", ISNUMBER(SEARCH("Blank", AC514)), "", ISERROR(AC514), "Bad input on tab 3")</f>
        <v/>
      </c>
    </row>
    <row r="515" spans="2:33" ht="15" customHeight="1" x14ac:dyDescent="0.75">
      <c r="B515" s="205" t="str">
        <f>'5 Driver Data'!B515</f>
        <v>0507</v>
      </c>
      <c r="C515" s="193">
        <f>'5 Driver Data'!C515</f>
        <v>0</v>
      </c>
      <c r="D515" s="192">
        <f>'5 Driver Data'!D515</f>
        <v>0</v>
      </c>
      <c r="E515" s="191">
        <f>'5 Driver Data'!E515</f>
        <v>0</v>
      </c>
      <c r="F515" s="191">
        <f>'5 Driver Data'!F515</f>
        <v>0</v>
      </c>
      <c r="G515" s="191">
        <f>'5 Driver Data'!G515</f>
        <v>0</v>
      </c>
      <c r="H515" s="191">
        <f>'5 Driver Data'!H515</f>
        <v>0</v>
      </c>
      <c r="I515" s="191">
        <f>'5 Driver Data'!I515</f>
        <v>0</v>
      </c>
      <c r="J515" s="191">
        <f>'5 Driver Data'!J515</f>
        <v>0</v>
      </c>
      <c r="K515" s="206">
        <f>'5 Driver Data'!K515</f>
        <v>0</v>
      </c>
      <c r="L515" s="1"/>
      <c r="M515" s="216" t="str">
        <f>IF(D515=0,"Blank",'3 Model Input'!E$44*'3 Model Input'!E$45)</f>
        <v>Blank</v>
      </c>
      <c r="N515" s="197" t="str">
        <f t="shared" si="100"/>
        <v>Blank</v>
      </c>
      <c r="O515" s="197" t="str">
        <f>IF(D515=0,"Blank",'3 Model Input'!E$49*(1-'3 Model Input'!E$51))</f>
        <v>Blank</v>
      </c>
      <c r="P515" s="197" t="str">
        <f t="shared" si="101"/>
        <v>Blank</v>
      </c>
      <c r="Q515" s="197" t="str">
        <f>IF(D515=0,"Blank",IF(D515="BEV",E515*(1-'3 Model Input'!E$54), E515))</f>
        <v>Blank</v>
      </c>
      <c r="R515" s="198" t="str">
        <f>IF(D515=0,"Blank",IF(D515="PHEV",F515/G515,F515*(1-'3 Model Input'!E$54)/G515))</f>
        <v>Blank</v>
      </c>
      <c r="S515" s="198" t="str">
        <f>IF(D515=0,"Blank",IF(D515="PHEV",MIN(M515,E515),MIN(M515,(E515*(1-'3 Model Input'!E$54)))))</f>
        <v>Blank</v>
      </c>
      <c r="T515" s="217" t="str">
        <f t="shared" si="102"/>
        <v>Blank</v>
      </c>
      <c r="U515" s="89"/>
      <c r="V515" s="216" t="str">
        <f>IF(D515=0,"Blank",P515*'3 Model Input'!E$50)</f>
        <v>Blank</v>
      </c>
      <c r="W515" s="197" t="str">
        <f t="shared" si="103"/>
        <v>Blank</v>
      </c>
      <c r="X515" s="197" t="str">
        <f t="shared" si="104"/>
        <v>Blank</v>
      </c>
      <c r="Y515" s="197" t="str">
        <f t="shared" si="105"/>
        <v>Blank</v>
      </c>
      <c r="Z515" s="197" t="str">
        <f t="shared" si="106"/>
        <v>Blank</v>
      </c>
      <c r="AA515" s="223" t="str" cm="1">
        <f t="array" ref="AA515">_xlfn.IFS(ISTEXT('3 Model Input'!F$70),"Missing",ISTEXT('3 Model Input'!I$70),"Missing",ISNUMBER('3 Model Input'!K$70),'3 Model Input'!K$70*P515)</f>
        <v>Missing</v>
      </c>
      <c r="AB515" s="89"/>
      <c r="AC515" s="227" t="str" cm="1">
        <f t="array" ref="AC515">IF(D515=0,"Blank",_xlfn.IFS('3 Model Input'!E$61=1,(V515*G515)/T515,'3 Model Input'!E$61=2,(W515*G515)/T515,'3 Model Input'!E$61=3,(X515*G515)/T515,'3 Model Input'!E$61=4,(Y515*G515)/T515,'3 Model Input'!E$61=5,(Z515*G515)/T515, ISTEXT('3 Model Input'!E$61),"Missing",'3 Model Input'!E$61=6,(AA515*G515)/T515))</f>
        <v>Blank</v>
      </c>
      <c r="AD515" s="202" t="str">
        <f t="shared" si="107"/>
        <v>Blank</v>
      </c>
      <c r="AE515" s="202" t="str">
        <f t="shared" si="108"/>
        <v>Blank</v>
      </c>
      <c r="AF515" s="217" t="str">
        <f t="shared" si="109"/>
        <v>Blank</v>
      </c>
      <c r="AG515" s="9" t="str" cm="1">
        <f t="array" ref="AG515">_xlfn.IFS(ISNUMBER(AC515), "", ISNUMBER(SEARCH("Blank", AC515)), "", ISERROR(AC515), "Bad input on tab 3")</f>
        <v/>
      </c>
    </row>
    <row r="516" spans="2:33" ht="15" customHeight="1" x14ac:dyDescent="0.75">
      <c r="B516" s="205" t="str">
        <f>'5 Driver Data'!B516</f>
        <v>0508</v>
      </c>
      <c r="C516" s="193">
        <f>'5 Driver Data'!C516</f>
        <v>0</v>
      </c>
      <c r="D516" s="192">
        <f>'5 Driver Data'!D516</f>
        <v>0</v>
      </c>
      <c r="E516" s="191">
        <f>'5 Driver Data'!E516</f>
        <v>0</v>
      </c>
      <c r="F516" s="191">
        <f>'5 Driver Data'!F516</f>
        <v>0</v>
      </c>
      <c r="G516" s="191">
        <f>'5 Driver Data'!G516</f>
        <v>0</v>
      </c>
      <c r="H516" s="191">
        <f>'5 Driver Data'!H516</f>
        <v>0</v>
      </c>
      <c r="I516" s="191">
        <f>'5 Driver Data'!I516</f>
        <v>0</v>
      </c>
      <c r="J516" s="191">
        <f>'5 Driver Data'!J516</f>
        <v>0</v>
      </c>
      <c r="K516" s="206">
        <f>'5 Driver Data'!K516</f>
        <v>0</v>
      </c>
      <c r="L516" s="1"/>
      <c r="M516" s="216" t="str">
        <f>IF(D516=0,"Blank",'3 Model Input'!E$44*'3 Model Input'!E$45)</f>
        <v>Blank</v>
      </c>
      <c r="N516" s="197" t="str">
        <f t="shared" si="100"/>
        <v>Blank</v>
      </c>
      <c r="O516" s="197" t="str">
        <f>IF(D516=0,"Blank",'3 Model Input'!E$49*(1-'3 Model Input'!E$51))</f>
        <v>Blank</v>
      </c>
      <c r="P516" s="197" t="str">
        <f t="shared" si="101"/>
        <v>Blank</v>
      </c>
      <c r="Q516" s="197" t="str">
        <f>IF(D516=0,"Blank",IF(D516="BEV",E516*(1-'3 Model Input'!E$54), E516))</f>
        <v>Blank</v>
      </c>
      <c r="R516" s="198" t="str">
        <f>IF(D516=0,"Blank",IF(D516="PHEV",F516/G516,F516*(1-'3 Model Input'!E$54)/G516))</f>
        <v>Blank</v>
      </c>
      <c r="S516" s="198" t="str">
        <f>IF(D516=0,"Blank",IF(D516="PHEV",MIN(M516,E516),MIN(M516,(E516*(1-'3 Model Input'!E$54)))))</f>
        <v>Blank</v>
      </c>
      <c r="T516" s="217" t="str">
        <f t="shared" si="102"/>
        <v>Blank</v>
      </c>
      <c r="U516" s="89"/>
      <c r="V516" s="216" t="str">
        <f>IF(D516=0,"Blank",P516*'3 Model Input'!E$50)</f>
        <v>Blank</v>
      </c>
      <c r="W516" s="197" t="str">
        <f t="shared" si="103"/>
        <v>Blank</v>
      </c>
      <c r="X516" s="197" t="str">
        <f t="shared" si="104"/>
        <v>Blank</v>
      </c>
      <c r="Y516" s="197" t="str">
        <f t="shared" si="105"/>
        <v>Blank</v>
      </c>
      <c r="Z516" s="197" t="str">
        <f t="shared" si="106"/>
        <v>Blank</v>
      </c>
      <c r="AA516" s="223" t="str" cm="1">
        <f t="array" ref="AA516">_xlfn.IFS(ISTEXT('3 Model Input'!F$70),"Missing",ISTEXT('3 Model Input'!I$70),"Missing",ISNUMBER('3 Model Input'!K$70),'3 Model Input'!K$70*P516)</f>
        <v>Missing</v>
      </c>
      <c r="AB516" s="89"/>
      <c r="AC516" s="227" t="str" cm="1">
        <f t="array" ref="AC516">IF(D516=0,"Blank",_xlfn.IFS('3 Model Input'!E$61=1,(V516*G516)/T516,'3 Model Input'!E$61=2,(W516*G516)/T516,'3 Model Input'!E$61=3,(X516*G516)/T516,'3 Model Input'!E$61=4,(Y516*G516)/T516,'3 Model Input'!E$61=5,(Z516*G516)/T516, ISTEXT('3 Model Input'!E$61),"Missing",'3 Model Input'!E$61=6,(AA516*G516)/T516))</f>
        <v>Blank</v>
      </c>
      <c r="AD516" s="202" t="str">
        <f t="shared" si="107"/>
        <v>Blank</v>
      </c>
      <c r="AE516" s="202" t="str">
        <f t="shared" si="108"/>
        <v>Blank</v>
      </c>
      <c r="AF516" s="217" t="str">
        <f t="shared" si="109"/>
        <v>Blank</v>
      </c>
      <c r="AG516" s="9" t="str" cm="1">
        <f t="array" ref="AG516">_xlfn.IFS(ISNUMBER(AC516), "", ISNUMBER(SEARCH("Blank", AC516)), "", ISERROR(AC516), "Bad input on tab 3")</f>
        <v/>
      </c>
    </row>
    <row r="517" spans="2:33" ht="15" customHeight="1" x14ac:dyDescent="0.75">
      <c r="B517" s="205" t="str">
        <f>'5 Driver Data'!B517</f>
        <v>0509</v>
      </c>
      <c r="C517" s="193">
        <f>'5 Driver Data'!C517</f>
        <v>0</v>
      </c>
      <c r="D517" s="192">
        <f>'5 Driver Data'!D517</f>
        <v>0</v>
      </c>
      <c r="E517" s="191">
        <f>'5 Driver Data'!E517</f>
        <v>0</v>
      </c>
      <c r="F517" s="191">
        <f>'5 Driver Data'!F517</f>
        <v>0</v>
      </c>
      <c r="G517" s="191">
        <f>'5 Driver Data'!G517</f>
        <v>0</v>
      </c>
      <c r="H517" s="191">
        <f>'5 Driver Data'!H517</f>
        <v>0</v>
      </c>
      <c r="I517" s="191">
        <f>'5 Driver Data'!I517</f>
        <v>0</v>
      </c>
      <c r="J517" s="191">
        <f>'5 Driver Data'!J517</f>
        <v>0</v>
      </c>
      <c r="K517" s="206">
        <f>'5 Driver Data'!K517</f>
        <v>0</v>
      </c>
      <c r="L517" s="1"/>
      <c r="M517" s="216" t="str">
        <f>IF(D517=0,"Blank",'3 Model Input'!E$44*'3 Model Input'!E$45)</f>
        <v>Blank</v>
      </c>
      <c r="N517" s="197" t="str">
        <f t="shared" si="100"/>
        <v>Blank</v>
      </c>
      <c r="O517" s="197" t="str">
        <f>IF(D517=0,"Blank",'3 Model Input'!E$49*(1-'3 Model Input'!E$51))</f>
        <v>Blank</v>
      </c>
      <c r="P517" s="197" t="str">
        <f t="shared" si="101"/>
        <v>Blank</v>
      </c>
      <c r="Q517" s="197" t="str">
        <f>IF(D517=0,"Blank",IF(D517="BEV",E517*(1-'3 Model Input'!E$54), E517))</f>
        <v>Blank</v>
      </c>
      <c r="R517" s="198" t="str">
        <f>IF(D517=0,"Blank",IF(D517="PHEV",F517/G517,F517*(1-'3 Model Input'!E$54)/G517))</f>
        <v>Blank</v>
      </c>
      <c r="S517" s="198" t="str">
        <f>IF(D517=0,"Blank",IF(D517="PHEV",MIN(M517,E517),MIN(M517,(E517*(1-'3 Model Input'!E$54)))))</f>
        <v>Blank</v>
      </c>
      <c r="T517" s="217" t="str">
        <f t="shared" si="102"/>
        <v>Blank</v>
      </c>
      <c r="U517" s="89"/>
      <c r="V517" s="216" t="str">
        <f>IF(D517=0,"Blank",P517*'3 Model Input'!E$50)</f>
        <v>Blank</v>
      </c>
      <c r="W517" s="197" t="str">
        <f t="shared" si="103"/>
        <v>Blank</v>
      </c>
      <c r="X517" s="197" t="str">
        <f t="shared" si="104"/>
        <v>Blank</v>
      </c>
      <c r="Y517" s="197" t="str">
        <f t="shared" si="105"/>
        <v>Blank</v>
      </c>
      <c r="Z517" s="197" t="str">
        <f t="shared" si="106"/>
        <v>Blank</v>
      </c>
      <c r="AA517" s="223" t="str" cm="1">
        <f t="array" ref="AA517">_xlfn.IFS(ISTEXT('3 Model Input'!F$70),"Missing",ISTEXT('3 Model Input'!I$70),"Missing",ISNUMBER('3 Model Input'!K$70),'3 Model Input'!K$70*P517)</f>
        <v>Missing</v>
      </c>
      <c r="AB517" s="89"/>
      <c r="AC517" s="227" t="str" cm="1">
        <f t="array" ref="AC517">IF(D517=0,"Blank",_xlfn.IFS('3 Model Input'!E$61=1,(V517*G517)/T517,'3 Model Input'!E$61=2,(W517*G517)/T517,'3 Model Input'!E$61=3,(X517*G517)/T517,'3 Model Input'!E$61=4,(Y517*G517)/T517,'3 Model Input'!E$61=5,(Z517*G517)/T517, ISTEXT('3 Model Input'!E$61),"Missing",'3 Model Input'!E$61=6,(AA517*G517)/T517))</f>
        <v>Blank</v>
      </c>
      <c r="AD517" s="202" t="str">
        <f t="shared" si="107"/>
        <v>Blank</v>
      </c>
      <c r="AE517" s="202" t="str">
        <f t="shared" si="108"/>
        <v>Blank</v>
      </c>
      <c r="AF517" s="217" t="str">
        <f t="shared" si="109"/>
        <v>Blank</v>
      </c>
      <c r="AG517" s="9" t="str" cm="1">
        <f t="array" ref="AG517">_xlfn.IFS(ISNUMBER(AC517), "", ISNUMBER(SEARCH("Blank", AC517)), "", ISERROR(AC517), "Bad input on tab 3")</f>
        <v/>
      </c>
    </row>
    <row r="518" spans="2:33" ht="15" customHeight="1" x14ac:dyDescent="0.75">
      <c r="B518" s="205" t="str">
        <f>'5 Driver Data'!B518</f>
        <v>0510</v>
      </c>
      <c r="C518" s="193">
        <f>'5 Driver Data'!C518</f>
        <v>0</v>
      </c>
      <c r="D518" s="192">
        <f>'5 Driver Data'!D518</f>
        <v>0</v>
      </c>
      <c r="E518" s="191">
        <f>'5 Driver Data'!E518</f>
        <v>0</v>
      </c>
      <c r="F518" s="191">
        <f>'5 Driver Data'!F518</f>
        <v>0</v>
      </c>
      <c r="G518" s="191">
        <f>'5 Driver Data'!G518</f>
        <v>0</v>
      </c>
      <c r="H518" s="191">
        <f>'5 Driver Data'!H518</f>
        <v>0</v>
      </c>
      <c r="I518" s="191">
        <f>'5 Driver Data'!I518</f>
        <v>0</v>
      </c>
      <c r="J518" s="191">
        <f>'5 Driver Data'!J518</f>
        <v>0</v>
      </c>
      <c r="K518" s="206">
        <f>'5 Driver Data'!K518</f>
        <v>0</v>
      </c>
      <c r="L518" s="1"/>
      <c r="M518" s="216" t="str">
        <f>IF(D518=0,"Blank",'3 Model Input'!E$44*'3 Model Input'!E$45)</f>
        <v>Blank</v>
      </c>
      <c r="N518" s="197" t="str">
        <f t="shared" si="100"/>
        <v>Blank</v>
      </c>
      <c r="O518" s="197" t="str">
        <f>IF(D518=0,"Blank",'3 Model Input'!E$49*(1-'3 Model Input'!E$51))</f>
        <v>Blank</v>
      </c>
      <c r="P518" s="197" t="str">
        <f t="shared" si="101"/>
        <v>Blank</v>
      </c>
      <c r="Q518" s="197" t="str">
        <f>IF(D518=0,"Blank",IF(D518="BEV",E518*(1-'3 Model Input'!E$54), E518))</f>
        <v>Blank</v>
      </c>
      <c r="R518" s="198" t="str">
        <f>IF(D518=0,"Blank",IF(D518="PHEV",F518/G518,F518*(1-'3 Model Input'!E$54)/G518))</f>
        <v>Blank</v>
      </c>
      <c r="S518" s="198" t="str">
        <f>IF(D518=0,"Blank",IF(D518="PHEV",MIN(M518,E518),MIN(M518,(E518*(1-'3 Model Input'!E$54)))))</f>
        <v>Blank</v>
      </c>
      <c r="T518" s="217" t="str">
        <f t="shared" si="102"/>
        <v>Blank</v>
      </c>
      <c r="U518" s="89"/>
      <c r="V518" s="216" t="str">
        <f>IF(D518=0,"Blank",P518*'3 Model Input'!E$50)</f>
        <v>Blank</v>
      </c>
      <c r="W518" s="197" t="str">
        <f t="shared" si="103"/>
        <v>Blank</v>
      </c>
      <c r="X518" s="197" t="str">
        <f t="shared" si="104"/>
        <v>Blank</v>
      </c>
      <c r="Y518" s="197" t="str">
        <f t="shared" si="105"/>
        <v>Blank</v>
      </c>
      <c r="Z518" s="197" t="str">
        <f t="shared" si="106"/>
        <v>Blank</v>
      </c>
      <c r="AA518" s="223" t="str" cm="1">
        <f t="array" ref="AA518">_xlfn.IFS(ISTEXT('3 Model Input'!F$70),"Missing",ISTEXT('3 Model Input'!I$70),"Missing",ISNUMBER('3 Model Input'!K$70),'3 Model Input'!K$70*P518)</f>
        <v>Missing</v>
      </c>
      <c r="AB518" s="89"/>
      <c r="AC518" s="227" t="str" cm="1">
        <f t="array" ref="AC518">IF(D518=0,"Blank",_xlfn.IFS('3 Model Input'!E$61=1,(V518*G518)/T518,'3 Model Input'!E$61=2,(W518*G518)/T518,'3 Model Input'!E$61=3,(X518*G518)/T518,'3 Model Input'!E$61=4,(Y518*G518)/T518,'3 Model Input'!E$61=5,(Z518*G518)/T518, ISTEXT('3 Model Input'!E$61),"Missing",'3 Model Input'!E$61=6,(AA518*G518)/T518))</f>
        <v>Blank</v>
      </c>
      <c r="AD518" s="202" t="str">
        <f t="shared" si="107"/>
        <v>Blank</v>
      </c>
      <c r="AE518" s="202" t="str">
        <f t="shared" si="108"/>
        <v>Blank</v>
      </c>
      <c r="AF518" s="217" t="str">
        <f t="shared" si="109"/>
        <v>Blank</v>
      </c>
      <c r="AG518" s="9" t="str" cm="1">
        <f t="array" ref="AG518">_xlfn.IFS(ISNUMBER(AC518), "", ISNUMBER(SEARCH("Blank", AC518)), "", ISERROR(AC518), "Bad input on tab 3")</f>
        <v/>
      </c>
    </row>
    <row r="519" spans="2:33" ht="15" customHeight="1" x14ac:dyDescent="0.75">
      <c r="B519" s="205" t="str">
        <f>'5 Driver Data'!B519</f>
        <v>0511</v>
      </c>
      <c r="C519" s="193">
        <f>'5 Driver Data'!C519</f>
        <v>0</v>
      </c>
      <c r="D519" s="192">
        <f>'5 Driver Data'!D519</f>
        <v>0</v>
      </c>
      <c r="E519" s="191">
        <f>'5 Driver Data'!E519</f>
        <v>0</v>
      </c>
      <c r="F519" s="191">
        <f>'5 Driver Data'!F519</f>
        <v>0</v>
      </c>
      <c r="G519" s="191">
        <f>'5 Driver Data'!G519</f>
        <v>0</v>
      </c>
      <c r="H519" s="191">
        <f>'5 Driver Data'!H519</f>
        <v>0</v>
      </c>
      <c r="I519" s="191">
        <f>'5 Driver Data'!I519</f>
        <v>0</v>
      </c>
      <c r="J519" s="191">
        <f>'5 Driver Data'!J519</f>
        <v>0</v>
      </c>
      <c r="K519" s="206">
        <f>'5 Driver Data'!K519</f>
        <v>0</v>
      </c>
      <c r="L519" s="1"/>
      <c r="M519" s="216" t="str">
        <f>IF(D519=0,"Blank",'3 Model Input'!E$44*'3 Model Input'!E$45)</f>
        <v>Blank</v>
      </c>
      <c r="N519" s="197" t="str">
        <f t="shared" si="100"/>
        <v>Blank</v>
      </c>
      <c r="O519" s="197" t="str">
        <f>IF(D519=0,"Blank",'3 Model Input'!E$49*(1-'3 Model Input'!E$51))</f>
        <v>Blank</v>
      </c>
      <c r="P519" s="197" t="str">
        <f t="shared" si="101"/>
        <v>Blank</v>
      </c>
      <c r="Q519" s="197" t="str">
        <f>IF(D519=0,"Blank",IF(D519="BEV",E519*(1-'3 Model Input'!E$54), E519))</f>
        <v>Blank</v>
      </c>
      <c r="R519" s="198" t="str">
        <f>IF(D519=0,"Blank",IF(D519="PHEV",F519/G519,F519*(1-'3 Model Input'!E$54)/G519))</f>
        <v>Blank</v>
      </c>
      <c r="S519" s="198" t="str">
        <f>IF(D519=0,"Blank",IF(D519="PHEV",MIN(M519,E519),MIN(M519,(E519*(1-'3 Model Input'!E$54)))))</f>
        <v>Blank</v>
      </c>
      <c r="T519" s="217" t="str">
        <f t="shared" si="102"/>
        <v>Blank</v>
      </c>
      <c r="U519" s="89"/>
      <c r="V519" s="216" t="str">
        <f>IF(D519=0,"Blank",P519*'3 Model Input'!E$50)</f>
        <v>Blank</v>
      </c>
      <c r="W519" s="197" t="str">
        <f t="shared" si="103"/>
        <v>Blank</v>
      </c>
      <c r="X519" s="197" t="str">
        <f t="shared" si="104"/>
        <v>Blank</v>
      </c>
      <c r="Y519" s="197" t="str">
        <f t="shared" si="105"/>
        <v>Blank</v>
      </c>
      <c r="Z519" s="197" t="str">
        <f t="shared" si="106"/>
        <v>Blank</v>
      </c>
      <c r="AA519" s="223" t="str" cm="1">
        <f t="array" ref="AA519">_xlfn.IFS(ISTEXT('3 Model Input'!F$70),"Missing",ISTEXT('3 Model Input'!I$70),"Missing",ISNUMBER('3 Model Input'!K$70),'3 Model Input'!K$70*P519)</f>
        <v>Missing</v>
      </c>
      <c r="AB519" s="89"/>
      <c r="AC519" s="227" t="str" cm="1">
        <f t="array" ref="AC519">IF(D519=0,"Blank",_xlfn.IFS('3 Model Input'!E$61=1,(V519*G519)/T519,'3 Model Input'!E$61=2,(W519*G519)/T519,'3 Model Input'!E$61=3,(X519*G519)/T519,'3 Model Input'!E$61=4,(Y519*G519)/T519,'3 Model Input'!E$61=5,(Z519*G519)/T519, ISTEXT('3 Model Input'!E$61),"Missing",'3 Model Input'!E$61=6,(AA519*G519)/T519))</f>
        <v>Blank</v>
      </c>
      <c r="AD519" s="202" t="str">
        <f t="shared" si="107"/>
        <v>Blank</v>
      </c>
      <c r="AE519" s="202" t="str">
        <f t="shared" si="108"/>
        <v>Blank</v>
      </c>
      <c r="AF519" s="217" t="str">
        <f t="shared" si="109"/>
        <v>Blank</v>
      </c>
      <c r="AG519" s="9" t="str" cm="1">
        <f t="array" ref="AG519">_xlfn.IFS(ISNUMBER(AC519), "", ISNUMBER(SEARCH("Blank", AC519)), "", ISERROR(AC519), "Bad input on tab 3")</f>
        <v/>
      </c>
    </row>
    <row r="520" spans="2:33" ht="15" customHeight="1" x14ac:dyDescent="0.75">
      <c r="B520" s="205" t="str">
        <f>'5 Driver Data'!B520</f>
        <v>0512</v>
      </c>
      <c r="C520" s="193">
        <f>'5 Driver Data'!C520</f>
        <v>0</v>
      </c>
      <c r="D520" s="192">
        <f>'5 Driver Data'!D520</f>
        <v>0</v>
      </c>
      <c r="E520" s="191">
        <f>'5 Driver Data'!E520</f>
        <v>0</v>
      </c>
      <c r="F520" s="191">
        <f>'5 Driver Data'!F520</f>
        <v>0</v>
      </c>
      <c r="G520" s="191">
        <f>'5 Driver Data'!G520</f>
        <v>0</v>
      </c>
      <c r="H520" s="191">
        <f>'5 Driver Data'!H520</f>
        <v>0</v>
      </c>
      <c r="I520" s="191">
        <f>'5 Driver Data'!I520</f>
        <v>0</v>
      </c>
      <c r="J520" s="191">
        <f>'5 Driver Data'!J520</f>
        <v>0</v>
      </c>
      <c r="K520" s="206">
        <f>'5 Driver Data'!K520</f>
        <v>0</v>
      </c>
      <c r="L520" s="1"/>
      <c r="M520" s="216" t="str">
        <f>IF(D520=0,"Blank",'3 Model Input'!E$44*'3 Model Input'!E$45)</f>
        <v>Blank</v>
      </c>
      <c r="N520" s="197" t="str">
        <f t="shared" si="100"/>
        <v>Blank</v>
      </c>
      <c r="O520" s="197" t="str">
        <f>IF(D520=0,"Blank",'3 Model Input'!E$49*(1-'3 Model Input'!E$51))</f>
        <v>Blank</v>
      </c>
      <c r="P520" s="197" t="str">
        <f t="shared" si="101"/>
        <v>Blank</v>
      </c>
      <c r="Q520" s="197" t="str">
        <f>IF(D520=0,"Blank",IF(D520="BEV",E520*(1-'3 Model Input'!E$54), E520))</f>
        <v>Blank</v>
      </c>
      <c r="R520" s="198" t="str">
        <f>IF(D520=0,"Blank",IF(D520="PHEV",F520/G520,F520*(1-'3 Model Input'!E$54)/G520))</f>
        <v>Blank</v>
      </c>
      <c r="S520" s="198" t="str">
        <f>IF(D520=0,"Blank",IF(D520="PHEV",MIN(M520,E520),MIN(M520,(E520*(1-'3 Model Input'!E$54)))))</f>
        <v>Blank</v>
      </c>
      <c r="T520" s="217" t="str">
        <f t="shared" si="102"/>
        <v>Blank</v>
      </c>
      <c r="U520" s="89"/>
      <c r="V520" s="216" t="str">
        <f>IF(D520=0,"Blank",P520*'3 Model Input'!E$50)</f>
        <v>Blank</v>
      </c>
      <c r="W520" s="197" t="str">
        <f t="shared" si="103"/>
        <v>Blank</v>
      </c>
      <c r="X520" s="197" t="str">
        <f t="shared" si="104"/>
        <v>Blank</v>
      </c>
      <c r="Y520" s="197" t="str">
        <f t="shared" si="105"/>
        <v>Blank</v>
      </c>
      <c r="Z520" s="197" t="str">
        <f t="shared" si="106"/>
        <v>Blank</v>
      </c>
      <c r="AA520" s="223" t="str" cm="1">
        <f t="array" ref="AA520">_xlfn.IFS(ISTEXT('3 Model Input'!F$70),"Missing",ISTEXT('3 Model Input'!I$70),"Missing",ISNUMBER('3 Model Input'!K$70),'3 Model Input'!K$70*P520)</f>
        <v>Missing</v>
      </c>
      <c r="AB520" s="89"/>
      <c r="AC520" s="227" t="str" cm="1">
        <f t="array" ref="AC520">IF(D520=0,"Blank",_xlfn.IFS('3 Model Input'!E$61=1,(V520*G520)/T520,'3 Model Input'!E$61=2,(W520*G520)/T520,'3 Model Input'!E$61=3,(X520*G520)/T520,'3 Model Input'!E$61=4,(Y520*G520)/T520,'3 Model Input'!E$61=5,(Z520*G520)/T520, ISTEXT('3 Model Input'!E$61),"Missing",'3 Model Input'!E$61=6,(AA520*G520)/T520))</f>
        <v>Blank</v>
      </c>
      <c r="AD520" s="202" t="str">
        <f t="shared" si="107"/>
        <v>Blank</v>
      </c>
      <c r="AE520" s="202" t="str">
        <f t="shared" si="108"/>
        <v>Blank</v>
      </c>
      <c r="AF520" s="217" t="str">
        <f t="shared" si="109"/>
        <v>Blank</v>
      </c>
      <c r="AG520" s="9" t="str" cm="1">
        <f t="array" ref="AG520">_xlfn.IFS(ISNUMBER(AC520), "", ISNUMBER(SEARCH("Blank", AC520)), "", ISERROR(AC520), "Bad input on tab 3")</f>
        <v/>
      </c>
    </row>
    <row r="521" spans="2:33" ht="15" customHeight="1" x14ac:dyDescent="0.75">
      <c r="B521" s="205" t="str">
        <f>'5 Driver Data'!B521</f>
        <v>0513</v>
      </c>
      <c r="C521" s="193">
        <f>'5 Driver Data'!C521</f>
        <v>0</v>
      </c>
      <c r="D521" s="192">
        <f>'5 Driver Data'!D521</f>
        <v>0</v>
      </c>
      <c r="E521" s="191">
        <f>'5 Driver Data'!E521</f>
        <v>0</v>
      </c>
      <c r="F521" s="191">
        <f>'5 Driver Data'!F521</f>
        <v>0</v>
      </c>
      <c r="G521" s="191">
        <f>'5 Driver Data'!G521</f>
        <v>0</v>
      </c>
      <c r="H521" s="191">
        <f>'5 Driver Data'!H521</f>
        <v>0</v>
      </c>
      <c r="I521" s="191">
        <f>'5 Driver Data'!I521</f>
        <v>0</v>
      </c>
      <c r="J521" s="191">
        <f>'5 Driver Data'!J521</f>
        <v>0</v>
      </c>
      <c r="K521" s="206">
        <f>'5 Driver Data'!K521</f>
        <v>0</v>
      </c>
      <c r="L521" s="1"/>
      <c r="M521" s="216" t="str">
        <f>IF(D521=0,"Blank",'3 Model Input'!E$44*'3 Model Input'!E$45)</f>
        <v>Blank</v>
      </c>
      <c r="N521" s="197" t="str">
        <f t="shared" si="100"/>
        <v>Blank</v>
      </c>
      <c r="O521" s="197" t="str">
        <f>IF(D521=0,"Blank",'3 Model Input'!E$49*(1-'3 Model Input'!E$51))</f>
        <v>Blank</v>
      </c>
      <c r="P521" s="197" t="str">
        <f t="shared" si="101"/>
        <v>Blank</v>
      </c>
      <c r="Q521" s="197" t="str">
        <f>IF(D521=0,"Blank",IF(D521="BEV",E521*(1-'3 Model Input'!E$54), E521))</f>
        <v>Blank</v>
      </c>
      <c r="R521" s="198" t="str">
        <f>IF(D521=0,"Blank",IF(D521="PHEV",F521/G521,F521*(1-'3 Model Input'!E$54)/G521))</f>
        <v>Blank</v>
      </c>
      <c r="S521" s="198" t="str">
        <f>IF(D521=0,"Blank",IF(D521="PHEV",MIN(M521,E521),MIN(M521,(E521*(1-'3 Model Input'!E$54)))))</f>
        <v>Blank</v>
      </c>
      <c r="T521" s="217" t="str">
        <f t="shared" si="102"/>
        <v>Blank</v>
      </c>
      <c r="U521" s="89"/>
      <c r="V521" s="216" t="str">
        <f>IF(D521=0,"Blank",P521*'3 Model Input'!E$50)</f>
        <v>Blank</v>
      </c>
      <c r="W521" s="197" t="str">
        <f t="shared" si="103"/>
        <v>Blank</v>
      </c>
      <c r="X521" s="197" t="str">
        <f t="shared" si="104"/>
        <v>Blank</v>
      </c>
      <c r="Y521" s="197" t="str">
        <f t="shared" si="105"/>
        <v>Blank</v>
      </c>
      <c r="Z521" s="197" t="str">
        <f t="shared" si="106"/>
        <v>Blank</v>
      </c>
      <c r="AA521" s="223" t="str" cm="1">
        <f t="array" ref="AA521">_xlfn.IFS(ISTEXT('3 Model Input'!F$70),"Missing",ISTEXT('3 Model Input'!I$70),"Missing",ISNUMBER('3 Model Input'!K$70),'3 Model Input'!K$70*P521)</f>
        <v>Missing</v>
      </c>
      <c r="AB521" s="89"/>
      <c r="AC521" s="227" t="str" cm="1">
        <f t="array" ref="AC521">IF(D521=0,"Blank",_xlfn.IFS('3 Model Input'!E$61=1,(V521*G521)/T521,'3 Model Input'!E$61=2,(W521*G521)/T521,'3 Model Input'!E$61=3,(X521*G521)/T521,'3 Model Input'!E$61=4,(Y521*G521)/T521,'3 Model Input'!E$61=5,(Z521*G521)/T521, ISTEXT('3 Model Input'!E$61),"Missing",'3 Model Input'!E$61=6,(AA521*G521)/T521))</f>
        <v>Blank</v>
      </c>
      <c r="AD521" s="202" t="str">
        <f t="shared" si="107"/>
        <v>Blank</v>
      </c>
      <c r="AE521" s="202" t="str">
        <f t="shared" si="108"/>
        <v>Blank</v>
      </c>
      <c r="AF521" s="217" t="str">
        <f t="shared" si="109"/>
        <v>Blank</v>
      </c>
      <c r="AG521" s="9" t="str" cm="1">
        <f t="array" ref="AG521">_xlfn.IFS(ISNUMBER(AC521), "", ISNUMBER(SEARCH("Blank", AC521)), "", ISERROR(AC521), "Bad input on tab 3")</f>
        <v/>
      </c>
    </row>
    <row r="522" spans="2:33" ht="15" customHeight="1" x14ac:dyDescent="0.75">
      <c r="B522" s="205" t="str">
        <f>'5 Driver Data'!B522</f>
        <v>0514</v>
      </c>
      <c r="C522" s="193">
        <f>'5 Driver Data'!C522</f>
        <v>0</v>
      </c>
      <c r="D522" s="192">
        <f>'5 Driver Data'!D522</f>
        <v>0</v>
      </c>
      <c r="E522" s="191">
        <f>'5 Driver Data'!E522</f>
        <v>0</v>
      </c>
      <c r="F522" s="191">
        <f>'5 Driver Data'!F522</f>
        <v>0</v>
      </c>
      <c r="G522" s="191">
        <f>'5 Driver Data'!G522</f>
        <v>0</v>
      </c>
      <c r="H522" s="191">
        <f>'5 Driver Data'!H522</f>
        <v>0</v>
      </c>
      <c r="I522" s="191">
        <f>'5 Driver Data'!I522</f>
        <v>0</v>
      </c>
      <c r="J522" s="191">
        <f>'5 Driver Data'!J522</f>
        <v>0</v>
      </c>
      <c r="K522" s="206">
        <f>'5 Driver Data'!K522</f>
        <v>0</v>
      </c>
      <c r="L522" s="1"/>
      <c r="M522" s="216" t="str">
        <f>IF(D522=0,"Blank",'3 Model Input'!E$44*'3 Model Input'!E$45)</f>
        <v>Blank</v>
      </c>
      <c r="N522" s="197" t="str">
        <f t="shared" si="100"/>
        <v>Blank</v>
      </c>
      <c r="O522" s="197" t="str">
        <f>IF(D522=0,"Blank",'3 Model Input'!E$49*(1-'3 Model Input'!E$51))</f>
        <v>Blank</v>
      </c>
      <c r="P522" s="197" t="str">
        <f t="shared" si="101"/>
        <v>Blank</v>
      </c>
      <c r="Q522" s="197" t="str">
        <f>IF(D522=0,"Blank",IF(D522="BEV",E522*(1-'3 Model Input'!E$54), E522))</f>
        <v>Blank</v>
      </c>
      <c r="R522" s="198" t="str">
        <f>IF(D522=0,"Blank",IF(D522="PHEV",F522/G522,F522*(1-'3 Model Input'!E$54)/G522))</f>
        <v>Blank</v>
      </c>
      <c r="S522" s="198" t="str">
        <f>IF(D522=0,"Blank",IF(D522="PHEV",MIN(M522,E522),MIN(M522,(E522*(1-'3 Model Input'!E$54)))))</f>
        <v>Blank</v>
      </c>
      <c r="T522" s="217" t="str">
        <f t="shared" si="102"/>
        <v>Blank</v>
      </c>
      <c r="U522" s="89"/>
      <c r="V522" s="216" t="str">
        <f>IF(D522=0,"Blank",P522*'3 Model Input'!E$50)</f>
        <v>Blank</v>
      </c>
      <c r="W522" s="197" t="str">
        <f t="shared" si="103"/>
        <v>Blank</v>
      </c>
      <c r="X522" s="197" t="str">
        <f t="shared" si="104"/>
        <v>Blank</v>
      </c>
      <c r="Y522" s="197" t="str">
        <f t="shared" si="105"/>
        <v>Blank</v>
      </c>
      <c r="Z522" s="197" t="str">
        <f t="shared" si="106"/>
        <v>Blank</v>
      </c>
      <c r="AA522" s="223" t="str" cm="1">
        <f t="array" ref="AA522">_xlfn.IFS(ISTEXT('3 Model Input'!F$70),"Missing",ISTEXT('3 Model Input'!I$70),"Missing",ISNUMBER('3 Model Input'!K$70),'3 Model Input'!K$70*P522)</f>
        <v>Missing</v>
      </c>
      <c r="AB522" s="89"/>
      <c r="AC522" s="227" t="str" cm="1">
        <f t="array" ref="AC522">IF(D522=0,"Blank",_xlfn.IFS('3 Model Input'!E$61=1,(V522*G522)/T522,'3 Model Input'!E$61=2,(W522*G522)/T522,'3 Model Input'!E$61=3,(X522*G522)/T522,'3 Model Input'!E$61=4,(Y522*G522)/T522,'3 Model Input'!E$61=5,(Z522*G522)/T522, ISTEXT('3 Model Input'!E$61),"Missing",'3 Model Input'!E$61=6,(AA522*G522)/T522))</f>
        <v>Blank</v>
      </c>
      <c r="AD522" s="202" t="str">
        <f t="shared" si="107"/>
        <v>Blank</v>
      </c>
      <c r="AE522" s="202" t="str">
        <f t="shared" si="108"/>
        <v>Blank</v>
      </c>
      <c r="AF522" s="217" t="str">
        <f t="shared" si="109"/>
        <v>Blank</v>
      </c>
      <c r="AG522" s="9" t="str" cm="1">
        <f t="array" ref="AG522">_xlfn.IFS(ISNUMBER(AC522), "", ISNUMBER(SEARCH("Blank", AC522)), "", ISERROR(AC522), "Bad input on tab 3")</f>
        <v/>
      </c>
    </row>
    <row r="523" spans="2:33" ht="15" customHeight="1" x14ac:dyDescent="0.75">
      <c r="B523" s="205" t="str">
        <f>'5 Driver Data'!B523</f>
        <v>0515</v>
      </c>
      <c r="C523" s="193">
        <f>'5 Driver Data'!C523</f>
        <v>0</v>
      </c>
      <c r="D523" s="192">
        <f>'5 Driver Data'!D523</f>
        <v>0</v>
      </c>
      <c r="E523" s="191">
        <f>'5 Driver Data'!E523</f>
        <v>0</v>
      </c>
      <c r="F523" s="191">
        <f>'5 Driver Data'!F523</f>
        <v>0</v>
      </c>
      <c r="G523" s="191">
        <f>'5 Driver Data'!G523</f>
        <v>0</v>
      </c>
      <c r="H523" s="191">
        <f>'5 Driver Data'!H523</f>
        <v>0</v>
      </c>
      <c r="I523" s="191">
        <f>'5 Driver Data'!I523</f>
        <v>0</v>
      </c>
      <c r="J523" s="191">
        <f>'5 Driver Data'!J523</f>
        <v>0</v>
      </c>
      <c r="K523" s="206">
        <f>'5 Driver Data'!K523</f>
        <v>0</v>
      </c>
      <c r="L523" s="1"/>
      <c r="M523" s="216" t="str">
        <f>IF(D523=0,"Blank",'3 Model Input'!E$44*'3 Model Input'!E$45)</f>
        <v>Blank</v>
      </c>
      <c r="N523" s="197" t="str">
        <f t="shared" si="100"/>
        <v>Blank</v>
      </c>
      <c r="O523" s="197" t="str">
        <f>IF(D523=0,"Blank",'3 Model Input'!E$49*(1-'3 Model Input'!E$51))</f>
        <v>Blank</v>
      </c>
      <c r="P523" s="197" t="str">
        <f t="shared" si="101"/>
        <v>Blank</v>
      </c>
      <c r="Q523" s="197" t="str">
        <f>IF(D523=0,"Blank",IF(D523="BEV",E523*(1-'3 Model Input'!E$54), E523))</f>
        <v>Blank</v>
      </c>
      <c r="R523" s="198" t="str">
        <f>IF(D523=0,"Blank",IF(D523="PHEV",F523/G523,F523*(1-'3 Model Input'!E$54)/G523))</f>
        <v>Blank</v>
      </c>
      <c r="S523" s="198" t="str">
        <f>IF(D523=0,"Blank",IF(D523="PHEV",MIN(M523,E523),MIN(M523,(E523*(1-'3 Model Input'!E$54)))))</f>
        <v>Blank</v>
      </c>
      <c r="T523" s="217" t="str">
        <f t="shared" si="102"/>
        <v>Blank</v>
      </c>
      <c r="U523" s="89"/>
      <c r="V523" s="216" t="str">
        <f>IF(D523=0,"Blank",P523*'3 Model Input'!E$50)</f>
        <v>Blank</v>
      </c>
      <c r="W523" s="197" t="str">
        <f t="shared" si="103"/>
        <v>Blank</v>
      </c>
      <c r="X523" s="197" t="str">
        <f t="shared" si="104"/>
        <v>Blank</v>
      </c>
      <c r="Y523" s="197" t="str">
        <f t="shared" si="105"/>
        <v>Blank</v>
      </c>
      <c r="Z523" s="197" t="str">
        <f t="shared" si="106"/>
        <v>Blank</v>
      </c>
      <c r="AA523" s="223" t="str" cm="1">
        <f t="array" ref="AA523">_xlfn.IFS(ISTEXT('3 Model Input'!F$70),"Missing",ISTEXT('3 Model Input'!I$70),"Missing",ISNUMBER('3 Model Input'!K$70),'3 Model Input'!K$70*P523)</f>
        <v>Missing</v>
      </c>
      <c r="AB523" s="89"/>
      <c r="AC523" s="227" t="str" cm="1">
        <f t="array" ref="AC523">IF(D523=0,"Blank",_xlfn.IFS('3 Model Input'!E$61=1,(V523*G523)/T523,'3 Model Input'!E$61=2,(W523*G523)/T523,'3 Model Input'!E$61=3,(X523*G523)/T523,'3 Model Input'!E$61=4,(Y523*G523)/T523,'3 Model Input'!E$61=5,(Z523*G523)/T523, ISTEXT('3 Model Input'!E$61),"Missing",'3 Model Input'!E$61=6,(AA523*G523)/T523))</f>
        <v>Blank</v>
      </c>
      <c r="AD523" s="202" t="str">
        <f t="shared" si="107"/>
        <v>Blank</v>
      </c>
      <c r="AE523" s="202" t="str">
        <f t="shared" si="108"/>
        <v>Blank</v>
      </c>
      <c r="AF523" s="217" t="str">
        <f t="shared" si="109"/>
        <v>Blank</v>
      </c>
      <c r="AG523" s="9" t="str" cm="1">
        <f t="array" ref="AG523">_xlfn.IFS(ISNUMBER(AC523), "", ISNUMBER(SEARCH("Blank", AC523)), "", ISERROR(AC523), "Bad input on tab 3")</f>
        <v/>
      </c>
    </row>
    <row r="524" spans="2:33" ht="15" customHeight="1" x14ac:dyDescent="0.75">
      <c r="B524" s="205" t="str">
        <f>'5 Driver Data'!B524</f>
        <v>0516</v>
      </c>
      <c r="C524" s="193">
        <f>'5 Driver Data'!C524</f>
        <v>0</v>
      </c>
      <c r="D524" s="192">
        <f>'5 Driver Data'!D524</f>
        <v>0</v>
      </c>
      <c r="E524" s="191">
        <f>'5 Driver Data'!E524</f>
        <v>0</v>
      </c>
      <c r="F524" s="191">
        <f>'5 Driver Data'!F524</f>
        <v>0</v>
      </c>
      <c r="G524" s="191">
        <f>'5 Driver Data'!G524</f>
        <v>0</v>
      </c>
      <c r="H524" s="191">
        <f>'5 Driver Data'!H524</f>
        <v>0</v>
      </c>
      <c r="I524" s="191">
        <f>'5 Driver Data'!I524</f>
        <v>0</v>
      </c>
      <c r="J524" s="191">
        <f>'5 Driver Data'!J524</f>
        <v>0</v>
      </c>
      <c r="K524" s="206">
        <f>'5 Driver Data'!K524</f>
        <v>0</v>
      </c>
      <c r="L524" s="1"/>
      <c r="M524" s="216" t="str">
        <f>IF(D524=0,"Blank",'3 Model Input'!E$44*'3 Model Input'!E$45)</f>
        <v>Blank</v>
      </c>
      <c r="N524" s="197" t="str">
        <f t="shared" si="100"/>
        <v>Blank</v>
      </c>
      <c r="O524" s="197" t="str">
        <f>IF(D524=0,"Blank",'3 Model Input'!E$49*(1-'3 Model Input'!E$51))</f>
        <v>Blank</v>
      </c>
      <c r="P524" s="197" t="str">
        <f t="shared" si="101"/>
        <v>Blank</v>
      </c>
      <c r="Q524" s="197" t="str">
        <f>IF(D524=0,"Blank",IF(D524="BEV",E524*(1-'3 Model Input'!E$54), E524))</f>
        <v>Blank</v>
      </c>
      <c r="R524" s="198" t="str">
        <f>IF(D524=0,"Blank",IF(D524="PHEV",F524/G524,F524*(1-'3 Model Input'!E$54)/G524))</f>
        <v>Blank</v>
      </c>
      <c r="S524" s="198" t="str">
        <f>IF(D524=0,"Blank",IF(D524="PHEV",MIN(M524,E524),MIN(M524,(E524*(1-'3 Model Input'!E$54)))))</f>
        <v>Blank</v>
      </c>
      <c r="T524" s="217" t="str">
        <f t="shared" si="102"/>
        <v>Blank</v>
      </c>
      <c r="U524" s="89"/>
      <c r="V524" s="216" t="str">
        <f>IF(D524=0,"Blank",P524*'3 Model Input'!E$50)</f>
        <v>Blank</v>
      </c>
      <c r="W524" s="197" t="str">
        <f t="shared" si="103"/>
        <v>Blank</v>
      </c>
      <c r="X524" s="197" t="str">
        <f t="shared" si="104"/>
        <v>Blank</v>
      </c>
      <c r="Y524" s="197" t="str">
        <f t="shared" si="105"/>
        <v>Blank</v>
      </c>
      <c r="Z524" s="197" t="str">
        <f t="shared" si="106"/>
        <v>Blank</v>
      </c>
      <c r="AA524" s="223" t="str" cm="1">
        <f t="array" ref="AA524">_xlfn.IFS(ISTEXT('3 Model Input'!F$70),"Missing",ISTEXT('3 Model Input'!I$70),"Missing",ISNUMBER('3 Model Input'!K$70),'3 Model Input'!K$70*P524)</f>
        <v>Missing</v>
      </c>
      <c r="AB524" s="89"/>
      <c r="AC524" s="227" t="str" cm="1">
        <f t="array" ref="AC524">IF(D524=0,"Blank",_xlfn.IFS('3 Model Input'!E$61=1,(V524*G524)/T524,'3 Model Input'!E$61=2,(W524*G524)/T524,'3 Model Input'!E$61=3,(X524*G524)/T524,'3 Model Input'!E$61=4,(Y524*G524)/T524,'3 Model Input'!E$61=5,(Z524*G524)/T524, ISTEXT('3 Model Input'!E$61),"Missing",'3 Model Input'!E$61=6,(AA524*G524)/T524))</f>
        <v>Blank</v>
      </c>
      <c r="AD524" s="202" t="str">
        <f t="shared" si="107"/>
        <v>Blank</v>
      </c>
      <c r="AE524" s="202" t="str">
        <f t="shared" si="108"/>
        <v>Blank</v>
      </c>
      <c r="AF524" s="217" t="str">
        <f t="shared" si="109"/>
        <v>Blank</v>
      </c>
      <c r="AG524" s="9" t="str" cm="1">
        <f t="array" ref="AG524">_xlfn.IFS(ISNUMBER(AC524), "", ISNUMBER(SEARCH("Blank", AC524)), "", ISERROR(AC524), "Bad input on tab 3")</f>
        <v/>
      </c>
    </row>
    <row r="525" spans="2:33" ht="15" customHeight="1" x14ac:dyDescent="0.75">
      <c r="B525" s="205" t="str">
        <f>'5 Driver Data'!B525</f>
        <v>0517</v>
      </c>
      <c r="C525" s="193">
        <f>'5 Driver Data'!C525</f>
        <v>0</v>
      </c>
      <c r="D525" s="192">
        <f>'5 Driver Data'!D525</f>
        <v>0</v>
      </c>
      <c r="E525" s="191">
        <f>'5 Driver Data'!E525</f>
        <v>0</v>
      </c>
      <c r="F525" s="191">
        <f>'5 Driver Data'!F525</f>
        <v>0</v>
      </c>
      <c r="G525" s="191">
        <f>'5 Driver Data'!G525</f>
        <v>0</v>
      </c>
      <c r="H525" s="191">
        <f>'5 Driver Data'!H525</f>
        <v>0</v>
      </c>
      <c r="I525" s="191">
        <f>'5 Driver Data'!I525</f>
        <v>0</v>
      </c>
      <c r="J525" s="191">
        <f>'5 Driver Data'!J525</f>
        <v>0</v>
      </c>
      <c r="K525" s="206">
        <f>'5 Driver Data'!K525</f>
        <v>0</v>
      </c>
      <c r="L525" s="1"/>
      <c r="M525" s="216" t="str">
        <f>IF(D525=0,"Blank",'3 Model Input'!E$44*'3 Model Input'!E$45)</f>
        <v>Blank</v>
      </c>
      <c r="N525" s="197" t="str">
        <f t="shared" si="100"/>
        <v>Blank</v>
      </c>
      <c r="O525" s="197" t="str">
        <f>IF(D525=0,"Blank",'3 Model Input'!E$49*(1-'3 Model Input'!E$51))</f>
        <v>Blank</v>
      </c>
      <c r="P525" s="197" t="str">
        <f t="shared" si="101"/>
        <v>Blank</v>
      </c>
      <c r="Q525" s="197" t="str">
        <f>IF(D525=0,"Blank",IF(D525="BEV",E525*(1-'3 Model Input'!E$54), E525))</f>
        <v>Blank</v>
      </c>
      <c r="R525" s="198" t="str">
        <f>IF(D525=0,"Blank",IF(D525="PHEV",F525/G525,F525*(1-'3 Model Input'!E$54)/G525))</f>
        <v>Blank</v>
      </c>
      <c r="S525" s="198" t="str">
        <f>IF(D525=0,"Blank",IF(D525="PHEV",MIN(M525,E525),MIN(M525,(E525*(1-'3 Model Input'!E$54)))))</f>
        <v>Blank</v>
      </c>
      <c r="T525" s="217" t="str">
        <f t="shared" si="102"/>
        <v>Blank</v>
      </c>
      <c r="U525" s="89"/>
      <c r="V525" s="216" t="str">
        <f>IF(D525=0,"Blank",P525*'3 Model Input'!E$50)</f>
        <v>Blank</v>
      </c>
      <c r="W525" s="197" t="str">
        <f t="shared" si="103"/>
        <v>Blank</v>
      </c>
      <c r="X525" s="197" t="str">
        <f t="shared" si="104"/>
        <v>Blank</v>
      </c>
      <c r="Y525" s="197" t="str">
        <f t="shared" si="105"/>
        <v>Blank</v>
      </c>
      <c r="Z525" s="197" t="str">
        <f t="shared" si="106"/>
        <v>Blank</v>
      </c>
      <c r="AA525" s="223" t="str" cm="1">
        <f t="array" ref="AA525">_xlfn.IFS(ISTEXT('3 Model Input'!F$70),"Missing",ISTEXT('3 Model Input'!I$70),"Missing",ISNUMBER('3 Model Input'!K$70),'3 Model Input'!K$70*P525)</f>
        <v>Missing</v>
      </c>
      <c r="AB525" s="89"/>
      <c r="AC525" s="227" t="str" cm="1">
        <f t="array" ref="AC525">IF(D525=0,"Blank",_xlfn.IFS('3 Model Input'!E$61=1,(V525*G525)/T525,'3 Model Input'!E$61=2,(W525*G525)/T525,'3 Model Input'!E$61=3,(X525*G525)/T525,'3 Model Input'!E$61=4,(Y525*G525)/T525,'3 Model Input'!E$61=5,(Z525*G525)/T525, ISTEXT('3 Model Input'!E$61),"Missing",'3 Model Input'!E$61=6,(AA525*G525)/T525))</f>
        <v>Blank</v>
      </c>
      <c r="AD525" s="202" t="str">
        <f t="shared" si="107"/>
        <v>Blank</v>
      </c>
      <c r="AE525" s="202" t="str">
        <f t="shared" si="108"/>
        <v>Blank</v>
      </c>
      <c r="AF525" s="217" t="str">
        <f t="shared" si="109"/>
        <v>Blank</v>
      </c>
      <c r="AG525" s="9" t="str" cm="1">
        <f t="array" ref="AG525">_xlfn.IFS(ISNUMBER(AC525), "", ISNUMBER(SEARCH("Blank", AC525)), "", ISERROR(AC525), "Bad input on tab 3")</f>
        <v/>
      </c>
    </row>
    <row r="526" spans="2:33" ht="15" customHeight="1" x14ac:dyDescent="0.75">
      <c r="B526" s="205" t="str">
        <f>'5 Driver Data'!B526</f>
        <v>0518</v>
      </c>
      <c r="C526" s="193">
        <f>'5 Driver Data'!C526</f>
        <v>0</v>
      </c>
      <c r="D526" s="192">
        <f>'5 Driver Data'!D526</f>
        <v>0</v>
      </c>
      <c r="E526" s="191">
        <f>'5 Driver Data'!E526</f>
        <v>0</v>
      </c>
      <c r="F526" s="191">
        <f>'5 Driver Data'!F526</f>
        <v>0</v>
      </c>
      <c r="G526" s="191">
        <f>'5 Driver Data'!G526</f>
        <v>0</v>
      </c>
      <c r="H526" s="191">
        <f>'5 Driver Data'!H526</f>
        <v>0</v>
      </c>
      <c r="I526" s="191">
        <f>'5 Driver Data'!I526</f>
        <v>0</v>
      </c>
      <c r="J526" s="191">
        <f>'5 Driver Data'!J526</f>
        <v>0</v>
      </c>
      <c r="K526" s="206">
        <f>'5 Driver Data'!K526</f>
        <v>0</v>
      </c>
      <c r="L526" s="1"/>
      <c r="M526" s="216" t="str">
        <f>IF(D526=0,"Blank",'3 Model Input'!E$44*'3 Model Input'!E$45)</f>
        <v>Blank</v>
      </c>
      <c r="N526" s="197" t="str">
        <f t="shared" si="100"/>
        <v>Blank</v>
      </c>
      <c r="O526" s="197" t="str">
        <f>IF(D526=0,"Blank",'3 Model Input'!E$49*(1-'3 Model Input'!E$51))</f>
        <v>Blank</v>
      </c>
      <c r="P526" s="197" t="str">
        <f t="shared" si="101"/>
        <v>Blank</v>
      </c>
      <c r="Q526" s="197" t="str">
        <f>IF(D526=0,"Blank",IF(D526="BEV",E526*(1-'3 Model Input'!E$54), E526))</f>
        <v>Blank</v>
      </c>
      <c r="R526" s="198" t="str">
        <f>IF(D526=0,"Blank",IF(D526="PHEV",F526/G526,F526*(1-'3 Model Input'!E$54)/G526))</f>
        <v>Blank</v>
      </c>
      <c r="S526" s="198" t="str">
        <f>IF(D526=0,"Blank",IF(D526="PHEV",MIN(M526,E526),MIN(M526,(E526*(1-'3 Model Input'!E$54)))))</f>
        <v>Blank</v>
      </c>
      <c r="T526" s="217" t="str">
        <f t="shared" si="102"/>
        <v>Blank</v>
      </c>
      <c r="U526" s="89"/>
      <c r="V526" s="216" t="str">
        <f>IF(D526=0,"Blank",P526*'3 Model Input'!E$50)</f>
        <v>Blank</v>
      </c>
      <c r="W526" s="197" t="str">
        <f t="shared" si="103"/>
        <v>Blank</v>
      </c>
      <c r="X526" s="197" t="str">
        <f t="shared" si="104"/>
        <v>Blank</v>
      </c>
      <c r="Y526" s="197" t="str">
        <f t="shared" si="105"/>
        <v>Blank</v>
      </c>
      <c r="Z526" s="197" t="str">
        <f t="shared" si="106"/>
        <v>Blank</v>
      </c>
      <c r="AA526" s="223" t="str" cm="1">
        <f t="array" ref="AA526">_xlfn.IFS(ISTEXT('3 Model Input'!F$70),"Missing",ISTEXT('3 Model Input'!I$70),"Missing",ISNUMBER('3 Model Input'!K$70),'3 Model Input'!K$70*P526)</f>
        <v>Missing</v>
      </c>
      <c r="AB526" s="89"/>
      <c r="AC526" s="227" t="str" cm="1">
        <f t="array" ref="AC526">IF(D526=0,"Blank",_xlfn.IFS('3 Model Input'!E$61=1,(V526*G526)/T526,'3 Model Input'!E$61=2,(W526*G526)/T526,'3 Model Input'!E$61=3,(X526*G526)/T526,'3 Model Input'!E$61=4,(Y526*G526)/T526,'3 Model Input'!E$61=5,(Z526*G526)/T526, ISTEXT('3 Model Input'!E$61),"Missing",'3 Model Input'!E$61=6,(AA526*G526)/T526))</f>
        <v>Blank</v>
      </c>
      <c r="AD526" s="202" t="str">
        <f t="shared" si="107"/>
        <v>Blank</v>
      </c>
      <c r="AE526" s="202" t="str">
        <f t="shared" si="108"/>
        <v>Blank</v>
      </c>
      <c r="AF526" s="217" t="str">
        <f t="shared" si="109"/>
        <v>Blank</v>
      </c>
      <c r="AG526" s="9" t="str" cm="1">
        <f t="array" ref="AG526">_xlfn.IFS(ISNUMBER(AC526), "", ISNUMBER(SEARCH("Blank", AC526)), "", ISERROR(AC526), "Bad input on tab 3")</f>
        <v/>
      </c>
    </row>
    <row r="527" spans="2:33" ht="15" customHeight="1" x14ac:dyDescent="0.75">
      <c r="B527" s="205" t="str">
        <f>'5 Driver Data'!B527</f>
        <v>0519</v>
      </c>
      <c r="C527" s="193">
        <f>'5 Driver Data'!C527</f>
        <v>0</v>
      </c>
      <c r="D527" s="192">
        <f>'5 Driver Data'!D527</f>
        <v>0</v>
      </c>
      <c r="E527" s="191">
        <f>'5 Driver Data'!E527</f>
        <v>0</v>
      </c>
      <c r="F527" s="191">
        <f>'5 Driver Data'!F527</f>
        <v>0</v>
      </c>
      <c r="G527" s="191">
        <f>'5 Driver Data'!G527</f>
        <v>0</v>
      </c>
      <c r="H527" s="191">
        <f>'5 Driver Data'!H527</f>
        <v>0</v>
      </c>
      <c r="I527" s="191">
        <f>'5 Driver Data'!I527</f>
        <v>0</v>
      </c>
      <c r="J527" s="191">
        <f>'5 Driver Data'!J527</f>
        <v>0</v>
      </c>
      <c r="K527" s="206">
        <f>'5 Driver Data'!K527</f>
        <v>0</v>
      </c>
      <c r="L527" s="1"/>
      <c r="M527" s="216" t="str">
        <f>IF(D527=0,"Blank",'3 Model Input'!E$44*'3 Model Input'!E$45)</f>
        <v>Blank</v>
      </c>
      <c r="N527" s="197" t="str">
        <f t="shared" si="100"/>
        <v>Blank</v>
      </c>
      <c r="O527" s="197" t="str">
        <f>IF(D527=0,"Blank",'3 Model Input'!E$49*(1-'3 Model Input'!E$51))</f>
        <v>Blank</v>
      </c>
      <c r="P527" s="197" t="str">
        <f t="shared" si="101"/>
        <v>Blank</v>
      </c>
      <c r="Q527" s="197" t="str">
        <f>IF(D527=0,"Blank",IF(D527="BEV",E527*(1-'3 Model Input'!E$54), E527))</f>
        <v>Blank</v>
      </c>
      <c r="R527" s="198" t="str">
        <f>IF(D527=0,"Blank",IF(D527="PHEV",F527/G527,F527*(1-'3 Model Input'!E$54)/G527))</f>
        <v>Blank</v>
      </c>
      <c r="S527" s="198" t="str">
        <f>IF(D527=0,"Blank",IF(D527="PHEV",MIN(M527,E527),MIN(M527,(E527*(1-'3 Model Input'!E$54)))))</f>
        <v>Blank</v>
      </c>
      <c r="T527" s="217" t="str">
        <f t="shared" si="102"/>
        <v>Blank</v>
      </c>
      <c r="U527" s="89"/>
      <c r="V527" s="216" t="str">
        <f>IF(D527=0,"Blank",P527*'3 Model Input'!E$50)</f>
        <v>Blank</v>
      </c>
      <c r="W527" s="197" t="str">
        <f t="shared" si="103"/>
        <v>Blank</v>
      </c>
      <c r="X527" s="197" t="str">
        <f t="shared" si="104"/>
        <v>Blank</v>
      </c>
      <c r="Y527" s="197" t="str">
        <f t="shared" si="105"/>
        <v>Blank</v>
      </c>
      <c r="Z527" s="197" t="str">
        <f t="shared" si="106"/>
        <v>Blank</v>
      </c>
      <c r="AA527" s="223" t="str" cm="1">
        <f t="array" ref="AA527">_xlfn.IFS(ISTEXT('3 Model Input'!F$70),"Missing",ISTEXT('3 Model Input'!I$70),"Missing",ISNUMBER('3 Model Input'!K$70),'3 Model Input'!K$70*P527)</f>
        <v>Missing</v>
      </c>
      <c r="AB527" s="89"/>
      <c r="AC527" s="227" t="str" cm="1">
        <f t="array" ref="AC527">IF(D527=0,"Blank",_xlfn.IFS('3 Model Input'!E$61=1,(V527*G527)/T527,'3 Model Input'!E$61=2,(W527*G527)/T527,'3 Model Input'!E$61=3,(X527*G527)/T527,'3 Model Input'!E$61=4,(Y527*G527)/T527,'3 Model Input'!E$61=5,(Z527*G527)/T527, ISTEXT('3 Model Input'!E$61),"Missing",'3 Model Input'!E$61=6,(AA527*G527)/T527))</f>
        <v>Blank</v>
      </c>
      <c r="AD527" s="202" t="str">
        <f t="shared" si="107"/>
        <v>Blank</v>
      </c>
      <c r="AE527" s="202" t="str">
        <f t="shared" si="108"/>
        <v>Blank</v>
      </c>
      <c r="AF527" s="217" t="str">
        <f t="shared" si="109"/>
        <v>Blank</v>
      </c>
      <c r="AG527" s="9" t="str" cm="1">
        <f t="array" ref="AG527">_xlfn.IFS(ISNUMBER(AC527), "", ISNUMBER(SEARCH("Blank", AC527)), "", ISERROR(AC527), "Bad input on tab 3")</f>
        <v/>
      </c>
    </row>
    <row r="528" spans="2:33" ht="15" customHeight="1" x14ac:dyDescent="0.75">
      <c r="B528" s="205" t="str">
        <f>'5 Driver Data'!B528</f>
        <v>0520</v>
      </c>
      <c r="C528" s="193">
        <f>'5 Driver Data'!C528</f>
        <v>0</v>
      </c>
      <c r="D528" s="192">
        <f>'5 Driver Data'!D528</f>
        <v>0</v>
      </c>
      <c r="E528" s="191">
        <f>'5 Driver Data'!E528</f>
        <v>0</v>
      </c>
      <c r="F528" s="191">
        <f>'5 Driver Data'!F528</f>
        <v>0</v>
      </c>
      <c r="G528" s="191">
        <f>'5 Driver Data'!G528</f>
        <v>0</v>
      </c>
      <c r="H528" s="191">
        <f>'5 Driver Data'!H528</f>
        <v>0</v>
      </c>
      <c r="I528" s="191">
        <f>'5 Driver Data'!I528</f>
        <v>0</v>
      </c>
      <c r="J528" s="191">
        <f>'5 Driver Data'!J528</f>
        <v>0</v>
      </c>
      <c r="K528" s="206">
        <f>'5 Driver Data'!K528</f>
        <v>0</v>
      </c>
      <c r="L528" s="1"/>
      <c r="M528" s="216" t="str">
        <f>IF(D528=0,"Blank",'3 Model Input'!E$44*'3 Model Input'!E$45)</f>
        <v>Blank</v>
      </c>
      <c r="N528" s="197" t="str">
        <f t="shared" si="100"/>
        <v>Blank</v>
      </c>
      <c r="O528" s="197" t="str">
        <f>IF(D528=0,"Blank",'3 Model Input'!E$49*(1-'3 Model Input'!E$51))</f>
        <v>Blank</v>
      </c>
      <c r="P528" s="197" t="str">
        <f t="shared" si="101"/>
        <v>Blank</v>
      </c>
      <c r="Q528" s="197" t="str">
        <f>IF(D528=0,"Blank",IF(D528="BEV",E528*(1-'3 Model Input'!E$54), E528))</f>
        <v>Blank</v>
      </c>
      <c r="R528" s="198" t="str">
        <f>IF(D528=0,"Blank",IF(D528="PHEV",F528/G528,F528*(1-'3 Model Input'!E$54)/G528))</f>
        <v>Blank</v>
      </c>
      <c r="S528" s="198" t="str">
        <f>IF(D528=0,"Blank",IF(D528="PHEV",MIN(M528,E528),MIN(M528,(E528*(1-'3 Model Input'!E$54)))))</f>
        <v>Blank</v>
      </c>
      <c r="T528" s="217" t="str">
        <f t="shared" si="102"/>
        <v>Blank</v>
      </c>
      <c r="U528" s="89"/>
      <c r="V528" s="216" t="str">
        <f>IF(D528=0,"Blank",P528*'3 Model Input'!E$50)</f>
        <v>Blank</v>
      </c>
      <c r="W528" s="197" t="str">
        <f t="shared" si="103"/>
        <v>Blank</v>
      </c>
      <c r="X528" s="197" t="str">
        <f t="shared" si="104"/>
        <v>Blank</v>
      </c>
      <c r="Y528" s="197" t="str">
        <f t="shared" si="105"/>
        <v>Blank</v>
      </c>
      <c r="Z528" s="197" t="str">
        <f t="shared" si="106"/>
        <v>Blank</v>
      </c>
      <c r="AA528" s="223" t="str" cm="1">
        <f t="array" ref="AA528">_xlfn.IFS(ISTEXT('3 Model Input'!F$70),"Missing",ISTEXT('3 Model Input'!I$70),"Missing",ISNUMBER('3 Model Input'!K$70),'3 Model Input'!K$70*P528)</f>
        <v>Missing</v>
      </c>
      <c r="AB528" s="89"/>
      <c r="AC528" s="227" t="str" cm="1">
        <f t="array" ref="AC528">IF(D528=0,"Blank",_xlfn.IFS('3 Model Input'!E$61=1,(V528*G528)/T528,'3 Model Input'!E$61=2,(W528*G528)/T528,'3 Model Input'!E$61=3,(X528*G528)/T528,'3 Model Input'!E$61=4,(Y528*G528)/T528,'3 Model Input'!E$61=5,(Z528*G528)/T528, ISTEXT('3 Model Input'!E$61),"Missing",'3 Model Input'!E$61=6,(AA528*G528)/T528))</f>
        <v>Blank</v>
      </c>
      <c r="AD528" s="202" t="str">
        <f t="shared" si="107"/>
        <v>Blank</v>
      </c>
      <c r="AE528" s="202" t="str">
        <f t="shared" si="108"/>
        <v>Blank</v>
      </c>
      <c r="AF528" s="217" t="str">
        <f t="shared" si="109"/>
        <v>Blank</v>
      </c>
      <c r="AG528" s="9" t="str" cm="1">
        <f t="array" ref="AG528">_xlfn.IFS(ISNUMBER(AC528), "", ISNUMBER(SEARCH("Blank", AC528)), "", ISERROR(AC528), "Bad input on tab 3")</f>
        <v/>
      </c>
    </row>
    <row r="529" spans="2:33" ht="15" customHeight="1" x14ac:dyDescent="0.75">
      <c r="B529" s="205" t="str">
        <f>'5 Driver Data'!B529</f>
        <v>0521</v>
      </c>
      <c r="C529" s="193">
        <f>'5 Driver Data'!C529</f>
        <v>0</v>
      </c>
      <c r="D529" s="192">
        <f>'5 Driver Data'!D529</f>
        <v>0</v>
      </c>
      <c r="E529" s="191">
        <f>'5 Driver Data'!E529</f>
        <v>0</v>
      </c>
      <c r="F529" s="191">
        <f>'5 Driver Data'!F529</f>
        <v>0</v>
      </c>
      <c r="G529" s="191">
        <f>'5 Driver Data'!G529</f>
        <v>0</v>
      </c>
      <c r="H529" s="191">
        <f>'5 Driver Data'!H529</f>
        <v>0</v>
      </c>
      <c r="I529" s="191">
        <f>'5 Driver Data'!I529</f>
        <v>0</v>
      </c>
      <c r="J529" s="191">
        <f>'5 Driver Data'!J529</f>
        <v>0</v>
      </c>
      <c r="K529" s="206">
        <f>'5 Driver Data'!K529</f>
        <v>0</v>
      </c>
      <c r="L529" s="1"/>
      <c r="M529" s="216" t="str">
        <f>IF(D529=0,"Blank",'3 Model Input'!E$44*'3 Model Input'!E$45)</f>
        <v>Blank</v>
      </c>
      <c r="N529" s="197" t="str">
        <f t="shared" si="100"/>
        <v>Blank</v>
      </c>
      <c r="O529" s="197" t="str">
        <f>IF(D529=0,"Blank",'3 Model Input'!E$49*(1-'3 Model Input'!E$51))</f>
        <v>Blank</v>
      </c>
      <c r="P529" s="197" t="str">
        <f t="shared" si="101"/>
        <v>Blank</v>
      </c>
      <c r="Q529" s="197" t="str">
        <f>IF(D529=0,"Blank",IF(D529="BEV",E529*(1-'3 Model Input'!E$54), E529))</f>
        <v>Blank</v>
      </c>
      <c r="R529" s="198" t="str">
        <f>IF(D529=0,"Blank",IF(D529="PHEV",F529/G529,F529*(1-'3 Model Input'!E$54)/G529))</f>
        <v>Blank</v>
      </c>
      <c r="S529" s="198" t="str">
        <f>IF(D529=0,"Blank",IF(D529="PHEV",MIN(M529,E529),MIN(M529,(E529*(1-'3 Model Input'!E$54)))))</f>
        <v>Blank</v>
      </c>
      <c r="T529" s="217" t="str">
        <f t="shared" si="102"/>
        <v>Blank</v>
      </c>
      <c r="U529" s="89"/>
      <c r="V529" s="216" t="str">
        <f>IF(D529=0,"Blank",P529*'3 Model Input'!E$50)</f>
        <v>Blank</v>
      </c>
      <c r="W529" s="197" t="str">
        <f t="shared" si="103"/>
        <v>Blank</v>
      </c>
      <c r="X529" s="197" t="str">
        <f t="shared" si="104"/>
        <v>Blank</v>
      </c>
      <c r="Y529" s="197" t="str">
        <f t="shared" si="105"/>
        <v>Blank</v>
      </c>
      <c r="Z529" s="197" t="str">
        <f t="shared" si="106"/>
        <v>Blank</v>
      </c>
      <c r="AA529" s="223" t="str" cm="1">
        <f t="array" ref="AA529">_xlfn.IFS(ISTEXT('3 Model Input'!F$70),"Missing",ISTEXT('3 Model Input'!I$70),"Missing",ISNUMBER('3 Model Input'!K$70),'3 Model Input'!K$70*P529)</f>
        <v>Missing</v>
      </c>
      <c r="AB529" s="89"/>
      <c r="AC529" s="227" t="str" cm="1">
        <f t="array" ref="AC529">IF(D529=0,"Blank",_xlfn.IFS('3 Model Input'!E$61=1,(V529*G529)/T529,'3 Model Input'!E$61=2,(W529*G529)/T529,'3 Model Input'!E$61=3,(X529*G529)/T529,'3 Model Input'!E$61=4,(Y529*G529)/T529,'3 Model Input'!E$61=5,(Z529*G529)/T529, ISTEXT('3 Model Input'!E$61),"Missing",'3 Model Input'!E$61=6,(AA529*G529)/T529))</f>
        <v>Blank</v>
      </c>
      <c r="AD529" s="202" t="str">
        <f t="shared" si="107"/>
        <v>Blank</v>
      </c>
      <c r="AE529" s="202" t="str">
        <f t="shared" si="108"/>
        <v>Blank</v>
      </c>
      <c r="AF529" s="217" t="str">
        <f t="shared" si="109"/>
        <v>Blank</v>
      </c>
      <c r="AG529" s="9" t="str" cm="1">
        <f t="array" ref="AG529">_xlfn.IFS(ISNUMBER(AC529), "", ISNUMBER(SEARCH("Blank", AC529)), "", ISERROR(AC529), "Bad input on tab 3")</f>
        <v/>
      </c>
    </row>
    <row r="530" spans="2:33" ht="15" customHeight="1" x14ac:dyDescent="0.75">
      <c r="B530" s="205" t="str">
        <f>'5 Driver Data'!B530</f>
        <v>0522</v>
      </c>
      <c r="C530" s="193">
        <f>'5 Driver Data'!C530</f>
        <v>0</v>
      </c>
      <c r="D530" s="192">
        <f>'5 Driver Data'!D530</f>
        <v>0</v>
      </c>
      <c r="E530" s="191">
        <f>'5 Driver Data'!E530</f>
        <v>0</v>
      </c>
      <c r="F530" s="191">
        <f>'5 Driver Data'!F530</f>
        <v>0</v>
      </c>
      <c r="G530" s="191">
        <f>'5 Driver Data'!G530</f>
        <v>0</v>
      </c>
      <c r="H530" s="191">
        <f>'5 Driver Data'!H530</f>
        <v>0</v>
      </c>
      <c r="I530" s="191">
        <f>'5 Driver Data'!I530</f>
        <v>0</v>
      </c>
      <c r="J530" s="191">
        <f>'5 Driver Data'!J530</f>
        <v>0</v>
      </c>
      <c r="K530" s="206">
        <f>'5 Driver Data'!K530</f>
        <v>0</v>
      </c>
      <c r="L530" s="1"/>
      <c r="M530" s="216" t="str">
        <f>IF(D530=0,"Blank",'3 Model Input'!E$44*'3 Model Input'!E$45)</f>
        <v>Blank</v>
      </c>
      <c r="N530" s="197" t="str">
        <f t="shared" si="100"/>
        <v>Blank</v>
      </c>
      <c r="O530" s="197" t="str">
        <f>IF(D530=0,"Blank",'3 Model Input'!E$49*(1-'3 Model Input'!E$51))</f>
        <v>Blank</v>
      </c>
      <c r="P530" s="197" t="str">
        <f t="shared" si="101"/>
        <v>Blank</v>
      </c>
      <c r="Q530" s="197" t="str">
        <f>IF(D530=0,"Blank",IF(D530="BEV",E530*(1-'3 Model Input'!E$54), E530))</f>
        <v>Blank</v>
      </c>
      <c r="R530" s="198" t="str">
        <f>IF(D530=0,"Blank",IF(D530="PHEV",F530/G530,F530*(1-'3 Model Input'!E$54)/G530))</f>
        <v>Blank</v>
      </c>
      <c r="S530" s="198" t="str">
        <f>IF(D530=0,"Blank",IF(D530="PHEV",MIN(M530,E530),MIN(M530,(E530*(1-'3 Model Input'!E$54)))))</f>
        <v>Blank</v>
      </c>
      <c r="T530" s="217" t="str">
        <f t="shared" si="102"/>
        <v>Blank</v>
      </c>
      <c r="U530" s="89"/>
      <c r="V530" s="216" t="str">
        <f>IF(D530=0,"Blank",P530*'3 Model Input'!E$50)</f>
        <v>Blank</v>
      </c>
      <c r="W530" s="197" t="str">
        <f t="shared" si="103"/>
        <v>Blank</v>
      </c>
      <c r="X530" s="197" t="str">
        <f t="shared" si="104"/>
        <v>Blank</v>
      </c>
      <c r="Y530" s="197" t="str">
        <f t="shared" si="105"/>
        <v>Blank</v>
      </c>
      <c r="Z530" s="197" t="str">
        <f t="shared" si="106"/>
        <v>Blank</v>
      </c>
      <c r="AA530" s="223" t="str" cm="1">
        <f t="array" ref="AA530">_xlfn.IFS(ISTEXT('3 Model Input'!F$70),"Missing",ISTEXT('3 Model Input'!I$70),"Missing",ISNUMBER('3 Model Input'!K$70),'3 Model Input'!K$70*P530)</f>
        <v>Missing</v>
      </c>
      <c r="AB530" s="89"/>
      <c r="AC530" s="227" t="str" cm="1">
        <f t="array" ref="AC530">IF(D530=0,"Blank",_xlfn.IFS('3 Model Input'!E$61=1,(V530*G530)/T530,'3 Model Input'!E$61=2,(W530*G530)/T530,'3 Model Input'!E$61=3,(X530*G530)/T530,'3 Model Input'!E$61=4,(Y530*G530)/T530,'3 Model Input'!E$61=5,(Z530*G530)/T530, ISTEXT('3 Model Input'!E$61),"Missing",'3 Model Input'!E$61=6,(AA530*G530)/T530))</f>
        <v>Blank</v>
      </c>
      <c r="AD530" s="202" t="str">
        <f t="shared" si="107"/>
        <v>Blank</v>
      </c>
      <c r="AE530" s="202" t="str">
        <f t="shared" si="108"/>
        <v>Blank</v>
      </c>
      <c r="AF530" s="217" t="str">
        <f t="shared" si="109"/>
        <v>Blank</v>
      </c>
      <c r="AG530" s="9" t="str" cm="1">
        <f t="array" ref="AG530">_xlfn.IFS(ISNUMBER(AC530), "", ISNUMBER(SEARCH("Blank", AC530)), "", ISERROR(AC530), "Bad input on tab 3")</f>
        <v/>
      </c>
    </row>
    <row r="531" spans="2:33" ht="15" customHeight="1" x14ac:dyDescent="0.75">
      <c r="B531" s="205" t="str">
        <f>'5 Driver Data'!B531</f>
        <v>0523</v>
      </c>
      <c r="C531" s="193">
        <f>'5 Driver Data'!C531</f>
        <v>0</v>
      </c>
      <c r="D531" s="192">
        <f>'5 Driver Data'!D531</f>
        <v>0</v>
      </c>
      <c r="E531" s="191">
        <f>'5 Driver Data'!E531</f>
        <v>0</v>
      </c>
      <c r="F531" s="191">
        <f>'5 Driver Data'!F531</f>
        <v>0</v>
      </c>
      <c r="G531" s="191">
        <f>'5 Driver Data'!G531</f>
        <v>0</v>
      </c>
      <c r="H531" s="191">
        <f>'5 Driver Data'!H531</f>
        <v>0</v>
      </c>
      <c r="I531" s="191">
        <f>'5 Driver Data'!I531</f>
        <v>0</v>
      </c>
      <c r="J531" s="191">
        <f>'5 Driver Data'!J531</f>
        <v>0</v>
      </c>
      <c r="K531" s="206">
        <f>'5 Driver Data'!K531</f>
        <v>0</v>
      </c>
      <c r="L531" s="1"/>
      <c r="M531" s="216" t="str">
        <f>IF(D531=0,"Blank",'3 Model Input'!E$44*'3 Model Input'!E$45)</f>
        <v>Blank</v>
      </c>
      <c r="N531" s="197" t="str">
        <f t="shared" si="100"/>
        <v>Blank</v>
      </c>
      <c r="O531" s="197" t="str">
        <f>IF(D531=0,"Blank",'3 Model Input'!E$49*(1-'3 Model Input'!E$51))</f>
        <v>Blank</v>
      </c>
      <c r="P531" s="197" t="str">
        <f t="shared" si="101"/>
        <v>Blank</v>
      </c>
      <c r="Q531" s="197" t="str">
        <f>IF(D531=0,"Blank",IF(D531="BEV",E531*(1-'3 Model Input'!E$54), E531))</f>
        <v>Blank</v>
      </c>
      <c r="R531" s="198" t="str">
        <f>IF(D531=0,"Blank",IF(D531="PHEV",F531/G531,F531*(1-'3 Model Input'!E$54)/G531))</f>
        <v>Blank</v>
      </c>
      <c r="S531" s="198" t="str">
        <f>IF(D531=0,"Blank",IF(D531="PHEV",MIN(M531,E531),MIN(M531,(E531*(1-'3 Model Input'!E$54)))))</f>
        <v>Blank</v>
      </c>
      <c r="T531" s="217" t="str">
        <f t="shared" si="102"/>
        <v>Blank</v>
      </c>
      <c r="U531" s="89"/>
      <c r="V531" s="216" t="str">
        <f>IF(D531=0,"Blank",P531*'3 Model Input'!E$50)</f>
        <v>Blank</v>
      </c>
      <c r="W531" s="197" t="str">
        <f t="shared" si="103"/>
        <v>Blank</v>
      </c>
      <c r="X531" s="197" t="str">
        <f t="shared" si="104"/>
        <v>Blank</v>
      </c>
      <c r="Y531" s="197" t="str">
        <f t="shared" si="105"/>
        <v>Blank</v>
      </c>
      <c r="Z531" s="197" t="str">
        <f t="shared" si="106"/>
        <v>Blank</v>
      </c>
      <c r="AA531" s="223" t="str" cm="1">
        <f t="array" ref="AA531">_xlfn.IFS(ISTEXT('3 Model Input'!F$70),"Missing",ISTEXT('3 Model Input'!I$70),"Missing",ISNUMBER('3 Model Input'!K$70),'3 Model Input'!K$70*P531)</f>
        <v>Missing</v>
      </c>
      <c r="AB531" s="89"/>
      <c r="AC531" s="227" t="str" cm="1">
        <f t="array" ref="AC531">IF(D531=0,"Blank",_xlfn.IFS('3 Model Input'!E$61=1,(V531*G531)/T531,'3 Model Input'!E$61=2,(W531*G531)/T531,'3 Model Input'!E$61=3,(X531*G531)/T531,'3 Model Input'!E$61=4,(Y531*G531)/T531,'3 Model Input'!E$61=5,(Z531*G531)/T531, ISTEXT('3 Model Input'!E$61),"Missing",'3 Model Input'!E$61=6,(AA531*G531)/T531))</f>
        <v>Blank</v>
      </c>
      <c r="AD531" s="202" t="str">
        <f t="shared" si="107"/>
        <v>Blank</v>
      </c>
      <c r="AE531" s="202" t="str">
        <f t="shared" si="108"/>
        <v>Blank</v>
      </c>
      <c r="AF531" s="217" t="str">
        <f t="shared" si="109"/>
        <v>Blank</v>
      </c>
      <c r="AG531" s="9" t="str" cm="1">
        <f t="array" ref="AG531">_xlfn.IFS(ISNUMBER(AC531), "", ISNUMBER(SEARCH("Blank", AC531)), "", ISERROR(AC531), "Bad input on tab 3")</f>
        <v/>
      </c>
    </row>
    <row r="532" spans="2:33" ht="15" customHeight="1" x14ac:dyDescent="0.75">
      <c r="B532" s="205" t="str">
        <f>'5 Driver Data'!B532</f>
        <v>0524</v>
      </c>
      <c r="C532" s="193">
        <f>'5 Driver Data'!C532</f>
        <v>0</v>
      </c>
      <c r="D532" s="192">
        <f>'5 Driver Data'!D532</f>
        <v>0</v>
      </c>
      <c r="E532" s="191">
        <f>'5 Driver Data'!E532</f>
        <v>0</v>
      </c>
      <c r="F532" s="191">
        <f>'5 Driver Data'!F532</f>
        <v>0</v>
      </c>
      <c r="G532" s="191">
        <f>'5 Driver Data'!G532</f>
        <v>0</v>
      </c>
      <c r="H532" s="191">
        <f>'5 Driver Data'!H532</f>
        <v>0</v>
      </c>
      <c r="I532" s="191">
        <f>'5 Driver Data'!I532</f>
        <v>0</v>
      </c>
      <c r="J532" s="191">
        <f>'5 Driver Data'!J532</f>
        <v>0</v>
      </c>
      <c r="K532" s="206">
        <f>'5 Driver Data'!K532</f>
        <v>0</v>
      </c>
      <c r="L532" s="1"/>
      <c r="M532" s="216" t="str">
        <f>IF(D532=0,"Blank",'3 Model Input'!E$44*'3 Model Input'!E$45)</f>
        <v>Blank</v>
      </c>
      <c r="N532" s="197" t="str">
        <f t="shared" si="100"/>
        <v>Blank</v>
      </c>
      <c r="O532" s="197" t="str">
        <f>IF(D532=0,"Blank",'3 Model Input'!E$49*(1-'3 Model Input'!E$51))</f>
        <v>Blank</v>
      </c>
      <c r="P532" s="197" t="str">
        <f t="shared" si="101"/>
        <v>Blank</v>
      </c>
      <c r="Q532" s="197" t="str">
        <f>IF(D532=0,"Blank",IF(D532="BEV",E532*(1-'3 Model Input'!E$54), E532))</f>
        <v>Blank</v>
      </c>
      <c r="R532" s="198" t="str">
        <f>IF(D532=0,"Blank",IF(D532="PHEV",F532/G532,F532*(1-'3 Model Input'!E$54)/G532))</f>
        <v>Blank</v>
      </c>
      <c r="S532" s="198" t="str">
        <f>IF(D532=0,"Blank",IF(D532="PHEV",MIN(M532,E532),MIN(M532,(E532*(1-'3 Model Input'!E$54)))))</f>
        <v>Blank</v>
      </c>
      <c r="T532" s="217" t="str">
        <f t="shared" si="102"/>
        <v>Blank</v>
      </c>
      <c r="U532" s="89"/>
      <c r="V532" s="216" t="str">
        <f>IF(D532=0,"Blank",P532*'3 Model Input'!E$50)</f>
        <v>Blank</v>
      </c>
      <c r="W532" s="197" t="str">
        <f t="shared" si="103"/>
        <v>Blank</v>
      </c>
      <c r="X532" s="197" t="str">
        <f t="shared" si="104"/>
        <v>Blank</v>
      </c>
      <c r="Y532" s="197" t="str">
        <f t="shared" si="105"/>
        <v>Blank</v>
      </c>
      <c r="Z532" s="197" t="str">
        <f t="shared" si="106"/>
        <v>Blank</v>
      </c>
      <c r="AA532" s="223" t="str" cm="1">
        <f t="array" ref="AA532">_xlfn.IFS(ISTEXT('3 Model Input'!F$70),"Missing",ISTEXT('3 Model Input'!I$70),"Missing",ISNUMBER('3 Model Input'!K$70),'3 Model Input'!K$70*P532)</f>
        <v>Missing</v>
      </c>
      <c r="AB532" s="89"/>
      <c r="AC532" s="227" t="str" cm="1">
        <f t="array" ref="AC532">IF(D532=0,"Blank",_xlfn.IFS('3 Model Input'!E$61=1,(V532*G532)/T532,'3 Model Input'!E$61=2,(W532*G532)/T532,'3 Model Input'!E$61=3,(X532*G532)/T532,'3 Model Input'!E$61=4,(Y532*G532)/T532,'3 Model Input'!E$61=5,(Z532*G532)/T532, ISTEXT('3 Model Input'!E$61),"Missing",'3 Model Input'!E$61=6,(AA532*G532)/T532))</f>
        <v>Blank</v>
      </c>
      <c r="AD532" s="202" t="str">
        <f t="shared" si="107"/>
        <v>Blank</v>
      </c>
      <c r="AE532" s="202" t="str">
        <f t="shared" si="108"/>
        <v>Blank</v>
      </c>
      <c r="AF532" s="217" t="str">
        <f t="shared" si="109"/>
        <v>Blank</v>
      </c>
      <c r="AG532" s="9" t="str" cm="1">
        <f t="array" ref="AG532">_xlfn.IFS(ISNUMBER(AC532), "", ISNUMBER(SEARCH("Blank", AC532)), "", ISERROR(AC532), "Bad input on tab 3")</f>
        <v/>
      </c>
    </row>
    <row r="533" spans="2:33" ht="15" customHeight="1" x14ac:dyDescent="0.75">
      <c r="B533" s="205" t="str">
        <f>'5 Driver Data'!B533</f>
        <v>0525</v>
      </c>
      <c r="C533" s="193">
        <f>'5 Driver Data'!C533</f>
        <v>0</v>
      </c>
      <c r="D533" s="192">
        <f>'5 Driver Data'!D533</f>
        <v>0</v>
      </c>
      <c r="E533" s="191">
        <f>'5 Driver Data'!E533</f>
        <v>0</v>
      </c>
      <c r="F533" s="191">
        <f>'5 Driver Data'!F533</f>
        <v>0</v>
      </c>
      <c r="G533" s="191">
        <f>'5 Driver Data'!G533</f>
        <v>0</v>
      </c>
      <c r="H533" s="191">
        <f>'5 Driver Data'!H533</f>
        <v>0</v>
      </c>
      <c r="I533" s="191">
        <f>'5 Driver Data'!I533</f>
        <v>0</v>
      </c>
      <c r="J533" s="191">
        <f>'5 Driver Data'!J533</f>
        <v>0</v>
      </c>
      <c r="K533" s="206">
        <f>'5 Driver Data'!K533</f>
        <v>0</v>
      </c>
      <c r="L533" s="1"/>
      <c r="M533" s="216" t="str">
        <f>IF(D533=0,"Blank",'3 Model Input'!E$44*'3 Model Input'!E$45)</f>
        <v>Blank</v>
      </c>
      <c r="N533" s="197" t="str">
        <f t="shared" si="100"/>
        <v>Blank</v>
      </c>
      <c r="O533" s="197" t="str">
        <f>IF(D533=0,"Blank",'3 Model Input'!E$49*(1-'3 Model Input'!E$51))</f>
        <v>Blank</v>
      </c>
      <c r="P533" s="197" t="str">
        <f t="shared" si="101"/>
        <v>Blank</v>
      </c>
      <c r="Q533" s="197" t="str">
        <f>IF(D533=0,"Blank",IF(D533="BEV",E533*(1-'3 Model Input'!E$54), E533))</f>
        <v>Blank</v>
      </c>
      <c r="R533" s="198" t="str">
        <f>IF(D533=0,"Blank",IF(D533="PHEV",F533/G533,F533*(1-'3 Model Input'!E$54)/G533))</f>
        <v>Blank</v>
      </c>
      <c r="S533" s="198" t="str">
        <f>IF(D533=0,"Blank",IF(D533="PHEV",MIN(M533,E533),MIN(M533,(E533*(1-'3 Model Input'!E$54)))))</f>
        <v>Blank</v>
      </c>
      <c r="T533" s="217" t="str">
        <f t="shared" si="102"/>
        <v>Blank</v>
      </c>
      <c r="U533" s="89"/>
      <c r="V533" s="216" t="str">
        <f>IF(D533=0,"Blank",P533*'3 Model Input'!E$50)</f>
        <v>Blank</v>
      </c>
      <c r="W533" s="197" t="str">
        <f t="shared" si="103"/>
        <v>Blank</v>
      </c>
      <c r="X533" s="197" t="str">
        <f t="shared" si="104"/>
        <v>Blank</v>
      </c>
      <c r="Y533" s="197" t="str">
        <f t="shared" si="105"/>
        <v>Blank</v>
      </c>
      <c r="Z533" s="197" t="str">
        <f t="shared" si="106"/>
        <v>Blank</v>
      </c>
      <c r="AA533" s="223" t="str" cm="1">
        <f t="array" ref="AA533">_xlfn.IFS(ISTEXT('3 Model Input'!F$70),"Missing",ISTEXT('3 Model Input'!I$70),"Missing",ISNUMBER('3 Model Input'!K$70),'3 Model Input'!K$70*P533)</f>
        <v>Missing</v>
      </c>
      <c r="AB533" s="89"/>
      <c r="AC533" s="227" t="str" cm="1">
        <f t="array" ref="AC533">IF(D533=0,"Blank",_xlfn.IFS('3 Model Input'!E$61=1,(V533*G533)/T533,'3 Model Input'!E$61=2,(W533*G533)/T533,'3 Model Input'!E$61=3,(X533*G533)/T533,'3 Model Input'!E$61=4,(Y533*G533)/T533,'3 Model Input'!E$61=5,(Z533*G533)/T533, ISTEXT('3 Model Input'!E$61),"Missing",'3 Model Input'!E$61=6,(AA533*G533)/T533))</f>
        <v>Blank</v>
      </c>
      <c r="AD533" s="202" t="str">
        <f t="shared" si="107"/>
        <v>Blank</v>
      </c>
      <c r="AE533" s="202" t="str">
        <f t="shared" si="108"/>
        <v>Blank</v>
      </c>
      <c r="AF533" s="217" t="str">
        <f t="shared" si="109"/>
        <v>Blank</v>
      </c>
      <c r="AG533" s="9" t="str" cm="1">
        <f t="array" ref="AG533">_xlfn.IFS(ISNUMBER(AC533), "", ISNUMBER(SEARCH("Blank", AC533)), "", ISERROR(AC533), "Bad input on tab 3")</f>
        <v/>
      </c>
    </row>
    <row r="534" spans="2:33" ht="15" customHeight="1" x14ac:dyDescent="0.75">
      <c r="B534" s="205" t="str">
        <f>'5 Driver Data'!B534</f>
        <v>0526</v>
      </c>
      <c r="C534" s="193">
        <f>'5 Driver Data'!C534</f>
        <v>0</v>
      </c>
      <c r="D534" s="192">
        <f>'5 Driver Data'!D534</f>
        <v>0</v>
      </c>
      <c r="E534" s="191">
        <f>'5 Driver Data'!E534</f>
        <v>0</v>
      </c>
      <c r="F534" s="191">
        <f>'5 Driver Data'!F534</f>
        <v>0</v>
      </c>
      <c r="G534" s="191">
        <f>'5 Driver Data'!G534</f>
        <v>0</v>
      </c>
      <c r="H534" s="191">
        <f>'5 Driver Data'!H534</f>
        <v>0</v>
      </c>
      <c r="I534" s="191">
        <f>'5 Driver Data'!I534</f>
        <v>0</v>
      </c>
      <c r="J534" s="191">
        <f>'5 Driver Data'!J534</f>
        <v>0</v>
      </c>
      <c r="K534" s="206">
        <f>'5 Driver Data'!K534</f>
        <v>0</v>
      </c>
      <c r="L534" s="1"/>
      <c r="M534" s="216" t="str">
        <f>IF(D534=0,"Blank",'3 Model Input'!E$44*'3 Model Input'!E$45)</f>
        <v>Blank</v>
      </c>
      <c r="N534" s="197" t="str">
        <f t="shared" si="100"/>
        <v>Blank</v>
      </c>
      <c r="O534" s="197" t="str">
        <f>IF(D534=0,"Blank",'3 Model Input'!E$49*(1-'3 Model Input'!E$51))</f>
        <v>Blank</v>
      </c>
      <c r="P534" s="197" t="str">
        <f t="shared" si="101"/>
        <v>Blank</v>
      </c>
      <c r="Q534" s="197" t="str">
        <f>IF(D534=0,"Blank",IF(D534="BEV",E534*(1-'3 Model Input'!E$54), E534))</f>
        <v>Blank</v>
      </c>
      <c r="R534" s="198" t="str">
        <f>IF(D534=0,"Blank",IF(D534="PHEV",F534/G534,F534*(1-'3 Model Input'!E$54)/G534))</f>
        <v>Blank</v>
      </c>
      <c r="S534" s="198" t="str">
        <f>IF(D534=0,"Blank",IF(D534="PHEV",MIN(M534,E534),MIN(M534,(E534*(1-'3 Model Input'!E$54)))))</f>
        <v>Blank</v>
      </c>
      <c r="T534" s="217" t="str">
        <f t="shared" si="102"/>
        <v>Blank</v>
      </c>
      <c r="U534" s="89"/>
      <c r="V534" s="216" t="str">
        <f>IF(D534=0,"Blank",P534*'3 Model Input'!E$50)</f>
        <v>Blank</v>
      </c>
      <c r="W534" s="197" t="str">
        <f t="shared" si="103"/>
        <v>Blank</v>
      </c>
      <c r="X534" s="197" t="str">
        <f t="shared" si="104"/>
        <v>Blank</v>
      </c>
      <c r="Y534" s="197" t="str">
        <f t="shared" si="105"/>
        <v>Blank</v>
      </c>
      <c r="Z534" s="197" t="str">
        <f t="shared" si="106"/>
        <v>Blank</v>
      </c>
      <c r="AA534" s="223" t="str" cm="1">
        <f t="array" ref="AA534">_xlfn.IFS(ISTEXT('3 Model Input'!F$70),"Missing",ISTEXT('3 Model Input'!I$70),"Missing",ISNUMBER('3 Model Input'!K$70),'3 Model Input'!K$70*P534)</f>
        <v>Missing</v>
      </c>
      <c r="AB534" s="89"/>
      <c r="AC534" s="227" t="str" cm="1">
        <f t="array" ref="AC534">IF(D534=0,"Blank",_xlfn.IFS('3 Model Input'!E$61=1,(V534*G534)/T534,'3 Model Input'!E$61=2,(W534*G534)/T534,'3 Model Input'!E$61=3,(X534*G534)/T534,'3 Model Input'!E$61=4,(Y534*G534)/T534,'3 Model Input'!E$61=5,(Z534*G534)/T534, ISTEXT('3 Model Input'!E$61),"Missing",'3 Model Input'!E$61=6,(AA534*G534)/T534))</f>
        <v>Blank</v>
      </c>
      <c r="AD534" s="202" t="str">
        <f t="shared" si="107"/>
        <v>Blank</v>
      </c>
      <c r="AE534" s="202" t="str">
        <f t="shared" si="108"/>
        <v>Blank</v>
      </c>
      <c r="AF534" s="217" t="str">
        <f t="shared" si="109"/>
        <v>Blank</v>
      </c>
      <c r="AG534" s="9" t="str" cm="1">
        <f t="array" ref="AG534">_xlfn.IFS(ISNUMBER(AC534), "", ISNUMBER(SEARCH("Blank", AC534)), "", ISERROR(AC534), "Bad input on tab 3")</f>
        <v/>
      </c>
    </row>
    <row r="535" spans="2:33" ht="15" customHeight="1" x14ac:dyDescent="0.75">
      <c r="B535" s="205" t="str">
        <f>'5 Driver Data'!B535</f>
        <v>0527</v>
      </c>
      <c r="C535" s="193">
        <f>'5 Driver Data'!C535</f>
        <v>0</v>
      </c>
      <c r="D535" s="192">
        <f>'5 Driver Data'!D535</f>
        <v>0</v>
      </c>
      <c r="E535" s="191">
        <f>'5 Driver Data'!E535</f>
        <v>0</v>
      </c>
      <c r="F535" s="191">
        <f>'5 Driver Data'!F535</f>
        <v>0</v>
      </c>
      <c r="G535" s="191">
        <f>'5 Driver Data'!G535</f>
        <v>0</v>
      </c>
      <c r="H535" s="191">
        <f>'5 Driver Data'!H535</f>
        <v>0</v>
      </c>
      <c r="I535" s="191">
        <f>'5 Driver Data'!I535</f>
        <v>0</v>
      </c>
      <c r="J535" s="191">
        <f>'5 Driver Data'!J535</f>
        <v>0</v>
      </c>
      <c r="K535" s="206">
        <f>'5 Driver Data'!K535</f>
        <v>0</v>
      </c>
      <c r="L535" s="1"/>
      <c r="M535" s="216" t="str">
        <f>IF(D535=0,"Blank",'3 Model Input'!E$44*'3 Model Input'!E$45)</f>
        <v>Blank</v>
      </c>
      <c r="N535" s="197" t="str">
        <f t="shared" si="100"/>
        <v>Blank</v>
      </c>
      <c r="O535" s="197" t="str">
        <f>IF(D535=0,"Blank",'3 Model Input'!E$49*(1-'3 Model Input'!E$51))</f>
        <v>Blank</v>
      </c>
      <c r="P535" s="197" t="str">
        <f t="shared" si="101"/>
        <v>Blank</v>
      </c>
      <c r="Q535" s="197" t="str">
        <f>IF(D535=0,"Blank",IF(D535="BEV",E535*(1-'3 Model Input'!E$54), E535))</f>
        <v>Blank</v>
      </c>
      <c r="R535" s="198" t="str">
        <f>IF(D535=0,"Blank",IF(D535="PHEV",F535/G535,F535*(1-'3 Model Input'!E$54)/G535))</f>
        <v>Blank</v>
      </c>
      <c r="S535" s="198" t="str">
        <f>IF(D535=0,"Blank",IF(D535="PHEV",MIN(M535,E535),MIN(M535,(E535*(1-'3 Model Input'!E$54)))))</f>
        <v>Blank</v>
      </c>
      <c r="T535" s="217" t="str">
        <f t="shared" si="102"/>
        <v>Blank</v>
      </c>
      <c r="U535" s="89"/>
      <c r="V535" s="216" t="str">
        <f>IF(D535=0,"Blank",P535*'3 Model Input'!E$50)</f>
        <v>Blank</v>
      </c>
      <c r="W535" s="197" t="str">
        <f t="shared" si="103"/>
        <v>Blank</v>
      </c>
      <c r="X535" s="197" t="str">
        <f t="shared" si="104"/>
        <v>Blank</v>
      </c>
      <c r="Y535" s="197" t="str">
        <f t="shared" si="105"/>
        <v>Blank</v>
      </c>
      <c r="Z535" s="197" t="str">
        <f t="shared" si="106"/>
        <v>Blank</v>
      </c>
      <c r="AA535" s="223" t="str" cm="1">
        <f t="array" ref="AA535">_xlfn.IFS(ISTEXT('3 Model Input'!F$70),"Missing",ISTEXT('3 Model Input'!I$70),"Missing",ISNUMBER('3 Model Input'!K$70),'3 Model Input'!K$70*P535)</f>
        <v>Missing</v>
      </c>
      <c r="AB535" s="89"/>
      <c r="AC535" s="227" t="str" cm="1">
        <f t="array" ref="AC535">IF(D535=0,"Blank",_xlfn.IFS('3 Model Input'!E$61=1,(V535*G535)/T535,'3 Model Input'!E$61=2,(W535*G535)/T535,'3 Model Input'!E$61=3,(X535*G535)/T535,'3 Model Input'!E$61=4,(Y535*G535)/T535,'3 Model Input'!E$61=5,(Z535*G535)/T535, ISTEXT('3 Model Input'!E$61),"Missing",'3 Model Input'!E$61=6,(AA535*G535)/T535))</f>
        <v>Blank</v>
      </c>
      <c r="AD535" s="202" t="str">
        <f t="shared" si="107"/>
        <v>Blank</v>
      </c>
      <c r="AE535" s="202" t="str">
        <f t="shared" si="108"/>
        <v>Blank</v>
      </c>
      <c r="AF535" s="217" t="str">
        <f t="shared" si="109"/>
        <v>Blank</v>
      </c>
      <c r="AG535" s="9" t="str" cm="1">
        <f t="array" ref="AG535">_xlfn.IFS(ISNUMBER(AC535), "", ISNUMBER(SEARCH("Blank", AC535)), "", ISERROR(AC535), "Bad input on tab 3")</f>
        <v/>
      </c>
    </row>
    <row r="536" spans="2:33" ht="15" customHeight="1" x14ac:dyDescent="0.75">
      <c r="B536" s="205" t="str">
        <f>'5 Driver Data'!B536</f>
        <v>0528</v>
      </c>
      <c r="C536" s="193">
        <f>'5 Driver Data'!C536</f>
        <v>0</v>
      </c>
      <c r="D536" s="192">
        <f>'5 Driver Data'!D536</f>
        <v>0</v>
      </c>
      <c r="E536" s="191">
        <f>'5 Driver Data'!E536</f>
        <v>0</v>
      </c>
      <c r="F536" s="191">
        <f>'5 Driver Data'!F536</f>
        <v>0</v>
      </c>
      <c r="G536" s="191">
        <f>'5 Driver Data'!G536</f>
        <v>0</v>
      </c>
      <c r="H536" s="191">
        <f>'5 Driver Data'!H536</f>
        <v>0</v>
      </c>
      <c r="I536" s="191">
        <f>'5 Driver Data'!I536</f>
        <v>0</v>
      </c>
      <c r="J536" s="191">
        <f>'5 Driver Data'!J536</f>
        <v>0</v>
      </c>
      <c r="K536" s="206">
        <f>'5 Driver Data'!K536</f>
        <v>0</v>
      </c>
      <c r="L536" s="1"/>
      <c r="M536" s="216" t="str">
        <f>IF(D536=0,"Blank",'3 Model Input'!E$44*'3 Model Input'!E$45)</f>
        <v>Blank</v>
      </c>
      <c r="N536" s="197" t="str">
        <f t="shared" si="100"/>
        <v>Blank</v>
      </c>
      <c r="O536" s="197" t="str">
        <f>IF(D536=0,"Blank",'3 Model Input'!E$49*(1-'3 Model Input'!E$51))</f>
        <v>Blank</v>
      </c>
      <c r="P536" s="197" t="str">
        <f t="shared" si="101"/>
        <v>Blank</v>
      </c>
      <c r="Q536" s="197" t="str">
        <f>IF(D536=0,"Blank",IF(D536="BEV",E536*(1-'3 Model Input'!E$54), E536))</f>
        <v>Blank</v>
      </c>
      <c r="R536" s="198" t="str">
        <f>IF(D536=0,"Blank",IF(D536="PHEV",F536/G536,F536*(1-'3 Model Input'!E$54)/G536))</f>
        <v>Blank</v>
      </c>
      <c r="S536" s="198" t="str">
        <f>IF(D536=0,"Blank",IF(D536="PHEV",MIN(M536,E536),MIN(M536,(E536*(1-'3 Model Input'!E$54)))))</f>
        <v>Blank</v>
      </c>
      <c r="T536" s="217" t="str">
        <f t="shared" si="102"/>
        <v>Blank</v>
      </c>
      <c r="U536" s="89"/>
      <c r="V536" s="216" t="str">
        <f>IF(D536=0,"Blank",P536*'3 Model Input'!E$50)</f>
        <v>Blank</v>
      </c>
      <c r="W536" s="197" t="str">
        <f t="shared" si="103"/>
        <v>Blank</v>
      </c>
      <c r="X536" s="197" t="str">
        <f t="shared" si="104"/>
        <v>Blank</v>
      </c>
      <c r="Y536" s="197" t="str">
        <f t="shared" si="105"/>
        <v>Blank</v>
      </c>
      <c r="Z536" s="197" t="str">
        <f t="shared" si="106"/>
        <v>Blank</v>
      </c>
      <c r="AA536" s="223" t="str" cm="1">
        <f t="array" ref="AA536">_xlfn.IFS(ISTEXT('3 Model Input'!F$70),"Missing",ISTEXT('3 Model Input'!I$70),"Missing",ISNUMBER('3 Model Input'!K$70),'3 Model Input'!K$70*P536)</f>
        <v>Missing</v>
      </c>
      <c r="AB536" s="89"/>
      <c r="AC536" s="227" t="str" cm="1">
        <f t="array" ref="AC536">IF(D536=0,"Blank",_xlfn.IFS('3 Model Input'!E$61=1,(V536*G536)/T536,'3 Model Input'!E$61=2,(W536*G536)/T536,'3 Model Input'!E$61=3,(X536*G536)/T536,'3 Model Input'!E$61=4,(Y536*G536)/T536,'3 Model Input'!E$61=5,(Z536*G536)/T536, ISTEXT('3 Model Input'!E$61),"Missing",'3 Model Input'!E$61=6,(AA536*G536)/T536))</f>
        <v>Blank</v>
      </c>
      <c r="AD536" s="202" t="str">
        <f t="shared" si="107"/>
        <v>Blank</v>
      </c>
      <c r="AE536" s="202" t="str">
        <f t="shared" si="108"/>
        <v>Blank</v>
      </c>
      <c r="AF536" s="217" t="str">
        <f t="shared" si="109"/>
        <v>Blank</v>
      </c>
      <c r="AG536" s="9" t="str" cm="1">
        <f t="array" ref="AG536">_xlfn.IFS(ISNUMBER(AC536), "", ISNUMBER(SEARCH("Blank", AC536)), "", ISERROR(AC536), "Bad input on tab 3")</f>
        <v/>
      </c>
    </row>
    <row r="537" spans="2:33" ht="15" customHeight="1" x14ac:dyDescent="0.75">
      <c r="B537" s="205" t="str">
        <f>'5 Driver Data'!B537</f>
        <v>0529</v>
      </c>
      <c r="C537" s="193">
        <f>'5 Driver Data'!C537</f>
        <v>0</v>
      </c>
      <c r="D537" s="192">
        <f>'5 Driver Data'!D537</f>
        <v>0</v>
      </c>
      <c r="E537" s="191">
        <f>'5 Driver Data'!E537</f>
        <v>0</v>
      </c>
      <c r="F537" s="191">
        <f>'5 Driver Data'!F537</f>
        <v>0</v>
      </c>
      <c r="G537" s="191">
        <f>'5 Driver Data'!G537</f>
        <v>0</v>
      </c>
      <c r="H537" s="191">
        <f>'5 Driver Data'!H537</f>
        <v>0</v>
      </c>
      <c r="I537" s="191">
        <f>'5 Driver Data'!I537</f>
        <v>0</v>
      </c>
      <c r="J537" s="191">
        <f>'5 Driver Data'!J537</f>
        <v>0</v>
      </c>
      <c r="K537" s="206">
        <f>'5 Driver Data'!K537</f>
        <v>0</v>
      </c>
      <c r="L537" s="1"/>
      <c r="M537" s="216" t="str">
        <f>IF(D537=0,"Blank",'3 Model Input'!E$44*'3 Model Input'!E$45)</f>
        <v>Blank</v>
      </c>
      <c r="N537" s="197" t="str">
        <f t="shared" si="100"/>
        <v>Blank</v>
      </c>
      <c r="O537" s="197" t="str">
        <f>IF(D537=0,"Blank",'3 Model Input'!E$49*(1-'3 Model Input'!E$51))</f>
        <v>Blank</v>
      </c>
      <c r="P537" s="197" t="str">
        <f t="shared" si="101"/>
        <v>Blank</v>
      </c>
      <c r="Q537" s="197" t="str">
        <f>IF(D537=0,"Blank",IF(D537="BEV",E537*(1-'3 Model Input'!E$54), E537))</f>
        <v>Blank</v>
      </c>
      <c r="R537" s="198" t="str">
        <f>IF(D537=0,"Blank",IF(D537="PHEV",F537/G537,F537*(1-'3 Model Input'!E$54)/G537))</f>
        <v>Blank</v>
      </c>
      <c r="S537" s="198" t="str">
        <f>IF(D537=0,"Blank",IF(D537="PHEV",MIN(M537,E537),MIN(M537,(E537*(1-'3 Model Input'!E$54)))))</f>
        <v>Blank</v>
      </c>
      <c r="T537" s="217" t="str">
        <f t="shared" si="102"/>
        <v>Blank</v>
      </c>
      <c r="U537" s="89"/>
      <c r="V537" s="216" t="str">
        <f>IF(D537=0,"Blank",P537*'3 Model Input'!E$50)</f>
        <v>Blank</v>
      </c>
      <c r="W537" s="197" t="str">
        <f t="shared" si="103"/>
        <v>Blank</v>
      </c>
      <c r="X537" s="197" t="str">
        <f t="shared" si="104"/>
        <v>Blank</v>
      </c>
      <c r="Y537" s="197" t="str">
        <f t="shared" si="105"/>
        <v>Blank</v>
      </c>
      <c r="Z537" s="197" t="str">
        <f t="shared" si="106"/>
        <v>Blank</v>
      </c>
      <c r="AA537" s="223" t="str" cm="1">
        <f t="array" ref="AA537">_xlfn.IFS(ISTEXT('3 Model Input'!F$70),"Missing",ISTEXT('3 Model Input'!I$70),"Missing",ISNUMBER('3 Model Input'!K$70),'3 Model Input'!K$70*P537)</f>
        <v>Missing</v>
      </c>
      <c r="AB537" s="89"/>
      <c r="AC537" s="227" t="str" cm="1">
        <f t="array" ref="AC537">IF(D537=0,"Blank",_xlfn.IFS('3 Model Input'!E$61=1,(V537*G537)/T537,'3 Model Input'!E$61=2,(W537*G537)/T537,'3 Model Input'!E$61=3,(X537*G537)/T537,'3 Model Input'!E$61=4,(Y537*G537)/T537,'3 Model Input'!E$61=5,(Z537*G537)/T537, ISTEXT('3 Model Input'!E$61),"Missing",'3 Model Input'!E$61=6,(AA537*G537)/T537))</f>
        <v>Blank</v>
      </c>
      <c r="AD537" s="202" t="str">
        <f t="shared" si="107"/>
        <v>Blank</v>
      </c>
      <c r="AE537" s="202" t="str">
        <f t="shared" si="108"/>
        <v>Blank</v>
      </c>
      <c r="AF537" s="217" t="str">
        <f t="shared" si="109"/>
        <v>Blank</v>
      </c>
      <c r="AG537" s="9" t="str" cm="1">
        <f t="array" ref="AG537">_xlfn.IFS(ISNUMBER(AC537), "", ISNUMBER(SEARCH("Blank", AC537)), "", ISERROR(AC537), "Bad input on tab 3")</f>
        <v/>
      </c>
    </row>
    <row r="538" spans="2:33" ht="15" customHeight="1" x14ac:dyDescent="0.75">
      <c r="B538" s="205" t="str">
        <f>'5 Driver Data'!B538</f>
        <v>0530</v>
      </c>
      <c r="C538" s="193">
        <f>'5 Driver Data'!C538</f>
        <v>0</v>
      </c>
      <c r="D538" s="192">
        <f>'5 Driver Data'!D538</f>
        <v>0</v>
      </c>
      <c r="E538" s="191">
        <f>'5 Driver Data'!E538</f>
        <v>0</v>
      </c>
      <c r="F538" s="191">
        <f>'5 Driver Data'!F538</f>
        <v>0</v>
      </c>
      <c r="G538" s="191">
        <f>'5 Driver Data'!G538</f>
        <v>0</v>
      </c>
      <c r="H538" s="191">
        <f>'5 Driver Data'!H538</f>
        <v>0</v>
      </c>
      <c r="I538" s="191">
        <f>'5 Driver Data'!I538</f>
        <v>0</v>
      </c>
      <c r="J538" s="191">
        <f>'5 Driver Data'!J538</f>
        <v>0</v>
      </c>
      <c r="K538" s="206">
        <f>'5 Driver Data'!K538</f>
        <v>0</v>
      </c>
      <c r="L538" s="1"/>
      <c r="M538" s="216" t="str">
        <f>IF(D538=0,"Blank",'3 Model Input'!E$44*'3 Model Input'!E$45)</f>
        <v>Blank</v>
      </c>
      <c r="N538" s="197" t="str">
        <f t="shared" si="100"/>
        <v>Blank</v>
      </c>
      <c r="O538" s="197" t="str">
        <f>IF(D538=0,"Blank",'3 Model Input'!E$49*(1-'3 Model Input'!E$51))</f>
        <v>Blank</v>
      </c>
      <c r="P538" s="197" t="str">
        <f t="shared" si="101"/>
        <v>Blank</v>
      </c>
      <c r="Q538" s="197" t="str">
        <f>IF(D538=0,"Blank",IF(D538="BEV",E538*(1-'3 Model Input'!E$54), E538))</f>
        <v>Blank</v>
      </c>
      <c r="R538" s="198" t="str">
        <f>IF(D538=0,"Blank",IF(D538="PHEV",F538/G538,F538*(1-'3 Model Input'!E$54)/G538))</f>
        <v>Blank</v>
      </c>
      <c r="S538" s="198" t="str">
        <f>IF(D538=0,"Blank",IF(D538="PHEV",MIN(M538,E538),MIN(M538,(E538*(1-'3 Model Input'!E$54)))))</f>
        <v>Blank</v>
      </c>
      <c r="T538" s="217" t="str">
        <f t="shared" si="102"/>
        <v>Blank</v>
      </c>
      <c r="U538" s="89"/>
      <c r="V538" s="216" t="str">
        <f>IF(D538=0,"Blank",P538*'3 Model Input'!E$50)</f>
        <v>Blank</v>
      </c>
      <c r="W538" s="197" t="str">
        <f t="shared" si="103"/>
        <v>Blank</v>
      </c>
      <c r="X538" s="197" t="str">
        <f t="shared" si="104"/>
        <v>Blank</v>
      </c>
      <c r="Y538" s="197" t="str">
        <f t="shared" si="105"/>
        <v>Blank</v>
      </c>
      <c r="Z538" s="197" t="str">
        <f t="shared" si="106"/>
        <v>Blank</v>
      </c>
      <c r="AA538" s="223" t="str" cm="1">
        <f t="array" ref="AA538">_xlfn.IFS(ISTEXT('3 Model Input'!F$70),"Missing",ISTEXT('3 Model Input'!I$70),"Missing",ISNUMBER('3 Model Input'!K$70),'3 Model Input'!K$70*P538)</f>
        <v>Missing</v>
      </c>
      <c r="AB538" s="89"/>
      <c r="AC538" s="227" t="str" cm="1">
        <f t="array" ref="AC538">IF(D538=0,"Blank",_xlfn.IFS('3 Model Input'!E$61=1,(V538*G538)/T538,'3 Model Input'!E$61=2,(W538*G538)/T538,'3 Model Input'!E$61=3,(X538*G538)/T538,'3 Model Input'!E$61=4,(Y538*G538)/T538,'3 Model Input'!E$61=5,(Z538*G538)/T538, ISTEXT('3 Model Input'!E$61),"Missing",'3 Model Input'!E$61=6,(AA538*G538)/T538))</f>
        <v>Blank</v>
      </c>
      <c r="AD538" s="202" t="str">
        <f t="shared" si="107"/>
        <v>Blank</v>
      </c>
      <c r="AE538" s="202" t="str">
        <f t="shared" si="108"/>
        <v>Blank</v>
      </c>
      <c r="AF538" s="217" t="str">
        <f t="shared" si="109"/>
        <v>Blank</v>
      </c>
      <c r="AG538" s="9" t="str" cm="1">
        <f t="array" ref="AG538">_xlfn.IFS(ISNUMBER(AC538), "", ISNUMBER(SEARCH("Blank", AC538)), "", ISERROR(AC538), "Bad input on tab 3")</f>
        <v/>
      </c>
    </row>
    <row r="539" spans="2:33" ht="15" customHeight="1" x14ac:dyDescent="0.75">
      <c r="B539" s="205" t="str">
        <f>'5 Driver Data'!B539</f>
        <v>0531</v>
      </c>
      <c r="C539" s="193">
        <f>'5 Driver Data'!C539</f>
        <v>0</v>
      </c>
      <c r="D539" s="192">
        <f>'5 Driver Data'!D539</f>
        <v>0</v>
      </c>
      <c r="E539" s="191">
        <f>'5 Driver Data'!E539</f>
        <v>0</v>
      </c>
      <c r="F539" s="191">
        <f>'5 Driver Data'!F539</f>
        <v>0</v>
      </c>
      <c r="G539" s="191">
        <f>'5 Driver Data'!G539</f>
        <v>0</v>
      </c>
      <c r="H539" s="191">
        <f>'5 Driver Data'!H539</f>
        <v>0</v>
      </c>
      <c r="I539" s="191">
        <f>'5 Driver Data'!I539</f>
        <v>0</v>
      </c>
      <c r="J539" s="191">
        <f>'5 Driver Data'!J539</f>
        <v>0</v>
      </c>
      <c r="K539" s="206">
        <f>'5 Driver Data'!K539</f>
        <v>0</v>
      </c>
      <c r="L539" s="1"/>
      <c r="M539" s="216" t="str">
        <f>IF(D539=0,"Blank",'3 Model Input'!E$44*'3 Model Input'!E$45)</f>
        <v>Blank</v>
      </c>
      <c r="N539" s="197" t="str">
        <f t="shared" si="100"/>
        <v>Blank</v>
      </c>
      <c r="O539" s="197" t="str">
        <f>IF(D539=0,"Blank",'3 Model Input'!E$49*(1-'3 Model Input'!E$51))</f>
        <v>Blank</v>
      </c>
      <c r="P539" s="197" t="str">
        <f t="shared" si="101"/>
        <v>Blank</v>
      </c>
      <c r="Q539" s="197" t="str">
        <f>IF(D539=0,"Blank",IF(D539="BEV",E539*(1-'3 Model Input'!E$54), E539))</f>
        <v>Blank</v>
      </c>
      <c r="R539" s="198" t="str">
        <f>IF(D539=0,"Blank",IF(D539="PHEV",F539/G539,F539*(1-'3 Model Input'!E$54)/G539))</f>
        <v>Blank</v>
      </c>
      <c r="S539" s="198" t="str">
        <f>IF(D539=0,"Blank",IF(D539="PHEV",MIN(M539,E539),MIN(M539,(E539*(1-'3 Model Input'!E$54)))))</f>
        <v>Blank</v>
      </c>
      <c r="T539" s="217" t="str">
        <f t="shared" si="102"/>
        <v>Blank</v>
      </c>
      <c r="U539" s="89"/>
      <c r="V539" s="216" t="str">
        <f>IF(D539=0,"Blank",P539*'3 Model Input'!E$50)</f>
        <v>Blank</v>
      </c>
      <c r="W539" s="197" t="str">
        <f t="shared" si="103"/>
        <v>Blank</v>
      </c>
      <c r="X539" s="197" t="str">
        <f t="shared" si="104"/>
        <v>Blank</v>
      </c>
      <c r="Y539" s="197" t="str">
        <f t="shared" si="105"/>
        <v>Blank</v>
      </c>
      <c r="Z539" s="197" t="str">
        <f t="shared" si="106"/>
        <v>Blank</v>
      </c>
      <c r="AA539" s="223" t="str" cm="1">
        <f t="array" ref="AA539">_xlfn.IFS(ISTEXT('3 Model Input'!F$70),"Missing",ISTEXT('3 Model Input'!I$70),"Missing",ISNUMBER('3 Model Input'!K$70),'3 Model Input'!K$70*P539)</f>
        <v>Missing</v>
      </c>
      <c r="AB539" s="89"/>
      <c r="AC539" s="227" t="str" cm="1">
        <f t="array" ref="AC539">IF(D539=0,"Blank",_xlfn.IFS('3 Model Input'!E$61=1,(V539*G539)/T539,'3 Model Input'!E$61=2,(W539*G539)/T539,'3 Model Input'!E$61=3,(X539*G539)/T539,'3 Model Input'!E$61=4,(Y539*G539)/T539,'3 Model Input'!E$61=5,(Z539*G539)/T539, ISTEXT('3 Model Input'!E$61),"Missing",'3 Model Input'!E$61=6,(AA539*G539)/T539))</f>
        <v>Blank</v>
      </c>
      <c r="AD539" s="202" t="str">
        <f t="shared" si="107"/>
        <v>Blank</v>
      </c>
      <c r="AE539" s="202" t="str">
        <f t="shared" si="108"/>
        <v>Blank</v>
      </c>
      <c r="AF539" s="217" t="str">
        <f t="shared" si="109"/>
        <v>Blank</v>
      </c>
      <c r="AG539" s="9" t="str" cm="1">
        <f t="array" ref="AG539">_xlfn.IFS(ISNUMBER(AC539), "", ISNUMBER(SEARCH("Blank", AC539)), "", ISERROR(AC539), "Bad input on tab 3")</f>
        <v/>
      </c>
    </row>
    <row r="540" spans="2:33" ht="15" customHeight="1" x14ac:dyDescent="0.75">
      <c r="B540" s="205" t="str">
        <f>'5 Driver Data'!B540</f>
        <v>0532</v>
      </c>
      <c r="C540" s="193">
        <f>'5 Driver Data'!C540</f>
        <v>0</v>
      </c>
      <c r="D540" s="192">
        <f>'5 Driver Data'!D540</f>
        <v>0</v>
      </c>
      <c r="E540" s="191">
        <f>'5 Driver Data'!E540</f>
        <v>0</v>
      </c>
      <c r="F540" s="191">
        <f>'5 Driver Data'!F540</f>
        <v>0</v>
      </c>
      <c r="G540" s="191">
        <f>'5 Driver Data'!G540</f>
        <v>0</v>
      </c>
      <c r="H540" s="191">
        <f>'5 Driver Data'!H540</f>
        <v>0</v>
      </c>
      <c r="I540" s="191">
        <f>'5 Driver Data'!I540</f>
        <v>0</v>
      </c>
      <c r="J540" s="191">
        <f>'5 Driver Data'!J540</f>
        <v>0</v>
      </c>
      <c r="K540" s="206">
        <f>'5 Driver Data'!K540</f>
        <v>0</v>
      </c>
      <c r="L540" s="1"/>
      <c r="M540" s="216" t="str">
        <f>IF(D540=0,"Blank",'3 Model Input'!E$44*'3 Model Input'!E$45)</f>
        <v>Blank</v>
      </c>
      <c r="N540" s="197" t="str">
        <f t="shared" si="100"/>
        <v>Blank</v>
      </c>
      <c r="O540" s="197" t="str">
        <f>IF(D540=0,"Blank",'3 Model Input'!E$49*(1-'3 Model Input'!E$51))</f>
        <v>Blank</v>
      </c>
      <c r="P540" s="197" t="str">
        <f t="shared" si="101"/>
        <v>Blank</v>
      </c>
      <c r="Q540" s="197" t="str">
        <f>IF(D540=0,"Blank",IF(D540="BEV",E540*(1-'3 Model Input'!E$54), E540))</f>
        <v>Blank</v>
      </c>
      <c r="R540" s="198" t="str">
        <f>IF(D540=0,"Blank",IF(D540="PHEV",F540/G540,F540*(1-'3 Model Input'!E$54)/G540))</f>
        <v>Blank</v>
      </c>
      <c r="S540" s="198" t="str">
        <f>IF(D540=0,"Blank",IF(D540="PHEV",MIN(M540,E540),MIN(M540,(E540*(1-'3 Model Input'!E$54)))))</f>
        <v>Blank</v>
      </c>
      <c r="T540" s="217" t="str">
        <f t="shared" si="102"/>
        <v>Blank</v>
      </c>
      <c r="U540" s="89"/>
      <c r="V540" s="216" t="str">
        <f>IF(D540=0,"Blank",P540*'3 Model Input'!E$50)</f>
        <v>Blank</v>
      </c>
      <c r="W540" s="197" t="str">
        <f t="shared" si="103"/>
        <v>Blank</v>
      </c>
      <c r="X540" s="197" t="str">
        <f t="shared" si="104"/>
        <v>Blank</v>
      </c>
      <c r="Y540" s="197" t="str">
        <f t="shared" si="105"/>
        <v>Blank</v>
      </c>
      <c r="Z540" s="197" t="str">
        <f t="shared" si="106"/>
        <v>Blank</v>
      </c>
      <c r="AA540" s="223" t="str" cm="1">
        <f t="array" ref="AA540">_xlfn.IFS(ISTEXT('3 Model Input'!F$70),"Missing",ISTEXT('3 Model Input'!I$70),"Missing",ISNUMBER('3 Model Input'!K$70),'3 Model Input'!K$70*P540)</f>
        <v>Missing</v>
      </c>
      <c r="AB540" s="89"/>
      <c r="AC540" s="227" t="str" cm="1">
        <f t="array" ref="AC540">IF(D540=0,"Blank",_xlfn.IFS('3 Model Input'!E$61=1,(V540*G540)/T540,'3 Model Input'!E$61=2,(W540*G540)/T540,'3 Model Input'!E$61=3,(X540*G540)/T540,'3 Model Input'!E$61=4,(Y540*G540)/T540,'3 Model Input'!E$61=5,(Z540*G540)/T540, ISTEXT('3 Model Input'!E$61),"Missing",'3 Model Input'!E$61=6,(AA540*G540)/T540))</f>
        <v>Blank</v>
      </c>
      <c r="AD540" s="202" t="str">
        <f t="shared" si="107"/>
        <v>Blank</v>
      </c>
      <c r="AE540" s="202" t="str">
        <f t="shared" si="108"/>
        <v>Blank</v>
      </c>
      <c r="AF540" s="217" t="str">
        <f t="shared" si="109"/>
        <v>Blank</v>
      </c>
      <c r="AG540" s="9" t="str" cm="1">
        <f t="array" ref="AG540">_xlfn.IFS(ISNUMBER(AC540), "", ISNUMBER(SEARCH("Blank", AC540)), "", ISERROR(AC540), "Bad input on tab 3")</f>
        <v/>
      </c>
    </row>
    <row r="541" spans="2:33" ht="15" customHeight="1" x14ac:dyDescent="0.75">
      <c r="B541" s="205" t="str">
        <f>'5 Driver Data'!B541</f>
        <v>0533</v>
      </c>
      <c r="C541" s="193">
        <f>'5 Driver Data'!C541</f>
        <v>0</v>
      </c>
      <c r="D541" s="192">
        <f>'5 Driver Data'!D541</f>
        <v>0</v>
      </c>
      <c r="E541" s="191">
        <f>'5 Driver Data'!E541</f>
        <v>0</v>
      </c>
      <c r="F541" s="191">
        <f>'5 Driver Data'!F541</f>
        <v>0</v>
      </c>
      <c r="G541" s="191">
        <f>'5 Driver Data'!G541</f>
        <v>0</v>
      </c>
      <c r="H541" s="191">
        <f>'5 Driver Data'!H541</f>
        <v>0</v>
      </c>
      <c r="I541" s="191">
        <f>'5 Driver Data'!I541</f>
        <v>0</v>
      </c>
      <c r="J541" s="191">
        <f>'5 Driver Data'!J541</f>
        <v>0</v>
      </c>
      <c r="K541" s="206">
        <f>'5 Driver Data'!K541</f>
        <v>0</v>
      </c>
      <c r="L541" s="1"/>
      <c r="M541" s="216" t="str">
        <f>IF(D541=0,"Blank",'3 Model Input'!E$44*'3 Model Input'!E$45)</f>
        <v>Blank</v>
      </c>
      <c r="N541" s="197" t="str">
        <f t="shared" si="100"/>
        <v>Blank</v>
      </c>
      <c r="O541" s="197" t="str">
        <f>IF(D541=0,"Blank",'3 Model Input'!E$49*(1-'3 Model Input'!E$51))</f>
        <v>Blank</v>
      </c>
      <c r="P541" s="197" t="str">
        <f t="shared" si="101"/>
        <v>Blank</v>
      </c>
      <c r="Q541" s="197" t="str">
        <f>IF(D541=0,"Blank",IF(D541="BEV",E541*(1-'3 Model Input'!E$54), E541))</f>
        <v>Blank</v>
      </c>
      <c r="R541" s="198" t="str">
        <f>IF(D541=0,"Blank",IF(D541="PHEV",F541/G541,F541*(1-'3 Model Input'!E$54)/G541))</f>
        <v>Blank</v>
      </c>
      <c r="S541" s="198" t="str">
        <f>IF(D541=0,"Blank",IF(D541="PHEV",MIN(M541,E541),MIN(M541,(E541*(1-'3 Model Input'!E$54)))))</f>
        <v>Blank</v>
      </c>
      <c r="T541" s="217" t="str">
        <f t="shared" si="102"/>
        <v>Blank</v>
      </c>
      <c r="U541" s="89"/>
      <c r="V541" s="216" t="str">
        <f>IF(D541=0,"Blank",P541*'3 Model Input'!E$50)</f>
        <v>Blank</v>
      </c>
      <c r="W541" s="197" t="str">
        <f t="shared" si="103"/>
        <v>Blank</v>
      </c>
      <c r="X541" s="197" t="str">
        <f t="shared" si="104"/>
        <v>Blank</v>
      </c>
      <c r="Y541" s="197" t="str">
        <f t="shared" si="105"/>
        <v>Blank</v>
      </c>
      <c r="Z541" s="197" t="str">
        <f t="shared" si="106"/>
        <v>Blank</v>
      </c>
      <c r="AA541" s="223" t="str" cm="1">
        <f t="array" ref="AA541">_xlfn.IFS(ISTEXT('3 Model Input'!F$70),"Missing",ISTEXT('3 Model Input'!I$70),"Missing",ISNUMBER('3 Model Input'!K$70),'3 Model Input'!K$70*P541)</f>
        <v>Missing</v>
      </c>
      <c r="AB541" s="89"/>
      <c r="AC541" s="227" t="str" cm="1">
        <f t="array" ref="AC541">IF(D541=0,"Blank",_xlfn.IFS('3 Model Input'!E$61=1,(V541*G541)/T541,'3 Model Input'!E$61=2,(W541*G541)/T541,'3 Model Input'!E$61=3,(X541*G541)/T541,'3 Model Input'!E$61=4,(Y541*G541)/T541,'3 Model Input'!E$61=5,(Z541*G541)/T541, ISTEXT('3 Model Input'!E$61),"Missing",'3 Model Input'!E$61=6,(AA541*G541)/T541))</f>
        <v>Blank</v>
      </c>
      <c r="AD541" s="202" t="str">
        <f t="shared" si="107"/>
        <v>Blank</v>
      </c>
      <c r="AE541" s="202" t="str">
        <f t="shared" si="108"/>
        <v>Blank</v>
      </c>
      <c r="AF541" s="217" t="str">
        <f t="shared" si="109"/>
        <v>Blank</v>
      </c>
      <c r="AG541" s="9" t="str" cm="1">
        <f t="array" ref="AG541">_xlfn.IFS(ISNUMBER(AC541), "", ISNUMBER(SEARCH("Blank", AC541)), "", ISERROR(AC541), "Bad input on tab 3")</f>
        <v/>
      </c>
    </row>
    <row r="542" spans="2:33" ht="15" customHeight="1" x14ac:dyDescent="0.75">
      <c r="B542" s="205" t="str">
        <f>'5 Driver Data'!B542</f>
        <v>0534</v>
      </c>
      <c r="C542" s="193">
        <f>'5 Driver Data'!C542</f>
        <v>0</v>
      </c>
      <c r="D542" s="192">
        <f>'5 Driver Data'!D542</f>
        <v>0</v>
      </c>
      <c r="E542" s="191">
        <f>'5 Driver Data'!E542</f>
        <v>0</v>
      </c>
      <c r="F542" s="191">
        <f>'5 Driver Data'!F542</f>
        <v>0</v>
      </c>
      <c r="G542" s="191">
        <f>'5 Driver Data'!G542</f>
        <v>0</v>
      </c>
      <c r="H542" s="191">
        <f>'5 Driver Data'!H542</f>
        <v>0</v>
      </c>
      <c r="I542" s="191">
        <f>'5 Driver Data'!I542</f>
        <v>0</v>
      </c>
      <c r="J542" s="191">
        <f>'5 Driver Data'!J542</f>
        <v>0</v>
      </c>
      <c r="K542" s="206">
        <f>'5 Driver Data'!K542</f>
        <v>0</v>
      </c>
      <c r="L542" s="1"/>
      <c r="M542" s="216" t="str">
        <f>IF(D542=0,"Blank",'3 Model Input'!E$44*'3 Model Input'!E$45)</f>
        <v>Blank</v>
      </c>
      <c r="N542" s="197" t="str">
        <f t="shared" si="100"/>
        <v>Blank</v>
      </c>
      <c r="O542" s="197" t="str">
        <f>IF(D542=0,"Blank",'3 Model Input'!E$49*(1-'3 Model Input'!E$51))</f>
        <v>Blank</v>
      </c>
      <c r="P542" s="197" t="str">
        <f t="shared" si="101"/>
        <v>Blank</v>
      </c>
      <c r="Q542" s="197" t="str">
        <f>IF(D542=0,"Blank",IF(D542="BEV",E542*(1-'3 Model Input'!E$54), E542))</f>
        <v>Blank</v>
      </c>
      <c r="R542" s="198" t="str">
        <f>IF(D542=0,"Blank",IF(D542="PHEV",F542/G542,F542*(1-'3 Model Input'!E$54)/G542))</f>
        <v>Blank</v>
      </c>
      <c r="S542" s="198" t="str">
        <f>IF(D542=0,"Blank",IF(D542="PHEV",MIN(M542,E542),MIN(M542,(E542*(1-'3 Model Input'!E$54)))))</f>
        <v>Blank</v>
      </c>
      <c r="T542" s="217" t="str">
        <f t="shared" si="102"/>
        <v>Blank</v>
      </c>
      <c r="U542" s="89"/>
      <c r="V542" s="216" t="str">
        <f>IF(D542=0,"Blank",P542*'3 Model Input'!E$50)</f>
        <v>Blank</v>
      </c>
      <c r="W542" s="197" t="str">
        <f t="shared" si="103"/>
        <v>Blank</v>
      </c>
      <c r="X542" s="197" t="str">
        <f t="shared" si="104"/>
        <v>Blank</v>
      </c>
      <c r="Y542" s="197" t="str">
        <f t="shared" si="105"/>
        <v>Blank</v>
      </c>
      <c r="Z542" s="197" t="str">
        <f t="shared" si="106"/>
        <v>Blank</v>
      </c>
      <c r="AA542" s="223" t="str" cm="1">
        <f t="array" ref="AA542">_xlfn.IFS(ISTEXT('3 Model Input'!F$70),"Missing",ISTEXT('3 Model Input'!I$70),"Missing",ISNUMBER('3 Model Input'!K$70),'3 Model Input'!K$70*P542)</f>
        <v>Missing</v>
      </c>
      <c r="AB542" s="89"/>
      <c r="AC542" s="227" t="str" cm="1">
        <f t="array" ref="AC542">IF(D542=0,"Blank",_xlfn.IFS('3 Model Input'!E$61=1,(V542*G542)/T542,'3 Model Input'!E$61=2,(W542*G542)/T542,'3 Model Input'!E$61=3,(X542*G542)/T542,'3 Model Input'!E$61=4,(Y542*G542)/T542,'3 Model Input'!E$61=5,(Z542*G542)/T542, ISTEXT('3 Model Input'!E$61),"Missing",'3 Model Input'!E$61=6,(AA542*G542)/T542))</f>
        <v>Blank</v>
      </c>
      <c r="AD542" s="202" t="str">
        <f t="shared" si="107"/>
        <v>Blank</v>
      </c>
      <c r="AE542" s="202" t="str">
        <f t="shared" si="108"/>
        <v>Blank</v>
      </c>
      <c r="AF542" s="217" t="str">
        <f t="shared" si="109"/>
        <v>Blank</v>
      </c>
      <c r="AG542" s="9" t="str" cm="1">
        <f t="array" ref="AG542">_xlfn.IFS(ISNUMBER(AC542), "", ISNUMBER(SEARCH("Blank", AC542)), "", ISERROR(AC542), "Bad input on tab 3")</f>
        <v/>
      </c>
    </row>
    <row r="543" spans="2:33" ht="15" customHeight="1" x14ac:dyDescent="0.75">
      <c r="B543" s="205" t="str">
        <f>'5 Driver Data'!B543</f>
        <v>0535</v>
      </c>
      <c r="C543" s="193">
        <f>'5 Driver Data'!C543</f>
        <v>0</v>
      </c>
      <c r="D543" s="192">
        <f>'5 Driver Data'!D543</f>
        <v>0</v>
      </c>
      <c r="E543" s="191">
        <f>'5 Driver Data'!E543</f>
        <v>0</v>
      </c>
      <c r="F543" s="191">
        <f>'5 Driver Data'!F543</f>
        <v>0</v>
      </c>
      <c r="G543" s="191">
        <f>'5 Driver Data'!G543</f>
        <v>0</v>
      </c>
      <c r="H543" s="191">
        <f>'5 Driver Data'!H543</f>
        <v>0</v>
      </c>
      <c r="I543" s="191">
        <f>'5 Driver Data'!I543</f>
        <v>0</v>
      </c>
      <c r="J543" s="191">
        <f>'5 Driver Data'!J543</f>
        <v>0</v>
      </c>
      <c r="K543" s="206">
        <f>'5 Driver Data'!K543</f>
        <v>0</v>
      </c>
      <c r="L543" s="1"/>
      <c r="M543" s="216" t="str">
        <f>IF(D543=0,"Blank",'3 Model Input'!E$44*'3 Model Input'!E$45)</f>
        <v>Blank</v>
      </c>
      <c r="N543" s="197" t="str">
        <f t="shared" si="100"/>
        <v>Blank</v>
      </c>
      <c r="O543" s="197" t="str">
        <f>IF(D543=0,"Blank",'3 Model Input'!E$49*(1-'3 Model Input'!E$51))</f>
        <v>Blank</v>
      </c>
      <c r="P543" s="197" t="str">
        <f t="shared" si="101"/>
        <v>Blank</v>
      </c>
      <c r="Q543" s="197" t="str">
        <f>IF(D543=0,"Blank",IF(D543="BEV",E543*(1-'3 Model Input'!E$54), E543))</f>
        <v>Blank</v>
      </c>
      <c r="R543" s="198" t="str">
        <f>IF(D543=0,"Blank",IF(D543="PHEV",F543/G543,F543*(1-'3 Model Input'!E$54)/G543))</f>
        <v>Blank</v>
      </c>
      <c r="S543" s="198" t="str">
        <f>IF(D543=0,"Blank",IF(D543="PHEV",MIN(M543,E543),MIN(M543,(E543*(1-'3 Model Input'!E$54)))))</f>
        <v>Blank</v>
      </c>
      <c r="T543" s="217" t="str">
        <f t="shared" si="102"/>
        <v>Blank</v>
      </c>
      <c r="U543" s="89"/>
      <c r="V543" s="216" t="str">
        <f>IF(D543=0,"Blank",P543*'3 Model Input'!E$50)</f>
        <v>Blank</v>
      </c>
      <c r="W543" s="197" t="str">
        <f t="shared" si="103"/>
        <v>Blank</v>
      </c>
      <c r="X543" s="197" t="str">
        <f t="shared" si="104"/>
        <v>Blank</v>
      </c>
      <c r="Y543" s="197" t="str">
        <f t="shared" si="105"/>
        <v>Blank</v>
      </c>
      <c r="Z543" s="197" t="str">
        <f t="shared" si="106"/>
        <v>Blank</v>
      </c>
      <c r="AA543" s="223" t="str" cm="1">
        <f t="array" ref="AA543">_xlfn.IFS(ISTEXT('3 Model Input'!F$70),"Missing",ISTEXT('3 Model Input'!I$70),"Missing",ISNUMBER('3 Model Input'!K$70),'3 Model Input'!K$70*P543)</f>
        <v>Missing</v>
      </c>
      <c r="AB543" s="89"/>
      <c r="AC543" s="227" t="str" cm="1">
        <f t="array" ref="AC543">IF(D543=0,"Blank",_xlfn.IFS('3 Model Input'!E$61=1,(V543*G543)/T543,'3 Model Input'!E$61=2,(W543*G543)/T543,'3 Model Input'!E$61=3,(X543*G543)/T543,'3 Model Input'!E$61=4,(Y543*G543)/T543,'3 Model Input'!E$61=5,(Z543*G543)/T543, ISTEXT('3 Model Input'!E$61),"Missing",'3 Model Input'!E$61=6,(AA543*G543)/T543))</f>
        <v>Blank</v>
      </c>
      <c r="AD543" s="202" t="str">
        <f t="shared" si="107"/>
        <v>Blank</v>
      </c>
      <c r="AE543" s="202" t="str">
        <f t="shared" si="108"/>
        <v>Blank</v>
      </c>
      <c r="AF543" s="217" t="str">
        <f t="shared" si="109"/>
        <v>Blank</v>
      </c>
      <c r="AG543" s="9" t="str" cm="1">
        <f t="array" ref="AG543">_xlfn.IFS(ISNUMBER(AC543), "", ISNUMBER(SEARCH("Blank", AC543)), "", ISERROR(AC543), "Bad input on tab 3")</f>
        <v/>
      </c>
    </row>
    <row r="544" spans="2:33" ht="15" customHeight="1" x14ac:dyDescent="0.75">
      <c r="B544" s="205" t="str">
        <f>'5 Driver Data'!B544</f>
        <v>0536</v>
      </c>
      <c r="C544" s="193">
        <f>'5 Driver Data'!C544</f>
        <v>0</v>
      </c>
      <c r="D544" s="192">
        <f>'5 Driver Data'!D544</f>
        <v>0</v>
      </c>
      <c r="E544" s="191">
        <f>'5 Driver Data'!E544</f>
        <v>0</v>
      </c>
      <c r="F544" s="191">
        <f>'5 Driver Data'!F544</f>
        <v>0</v>
      </c>
      <c r="G544" s="191">
        <f>'5 Driver Data'!G544</f>
        <v>0</v>
      </c>
      <c r="H544" s="191">
        <f>'5 Driver Data'!H544</f>
        <v>0</v>
      </c>
      <c r="I544" s="191">
        <f>'5 Driver Data'!I544</f>
        <v>0</v>
      </c>
      <c r="J544" s="191">
        <f>'5 Driver Data'!J544</f>
        <v>0</v>
      </c>
      <c r="K544" s="206">
        <f>'5 Driver Data'!K544</f>
        <v>0</v>
      </c>
      <c r="L544" s="1"/>
      <c r="M544" s="216" t="str">
        <f>IF(D544=0,"Blank",'3 Model Input'!E$44*'3 Model Input'!E$45)</f>
        <v>Blank</v>
      </c>
      <c r="N544" s="197" t="str">
        <f t="shared" si="100"/>
        <v>Blank</v>
      </c>
      <c r="O544" s="197" t="str">
        <f>IF(D544=0,"Blank",'3 Model Input'!E$49*(1-'3 Model Input'!E$51))</f>
        <v>Blank</v>
      </c>
      <c r="P544" s="197" t="str">
        <f t="shared" si="101"/>
        <v>Blank</v>
      </c>
      <c r="Q544" s="197" t="str">
        <f>IF(D544=0,"Blank",IF(D544="BEV",E544*(1-'3 Model Input'!E$54), E544))</f>
        <v>Blank</v>
      </c>
      <c r="R544" s="198" t="str">
        <f>IF(D544=0,"Blank",IF(D544="PHEV",F544/G544,F544*(1-'3 Model Input'!E$54)/G544))</f>
        <v>Blank</v>
      </c>
      <c r="S544" s="198" t="str">
        <f>IF(D544=0,"Blank",IF(D544="PHEV",MIN(M544,E544),MIN(M544,(E544*(1-'3 Model Input'!E$54)))))</f>
        <v>Blank</v>
      </c>
      <c r="T544" s="217" t="str">
        <f t="shared" si="102"/>
        <v>Blank</v>
      </c>
      <c r="U544" s="89"/>
      <c r="V544" s="216" t="str">
        <f>IF(D544=0,"Blank",P544*'3 Model Input'!E$50)</f>
        <v>Blank</v>
      </c>
      <c r="W544" s="197" t="str">
        <f t="shared" si="103"/>
        <v>Blank</v>
      </c>
      <c r="X544" s="197" t="str">
        <f t="shared" si="104"/>
        <v>Blank</v>
      </c>
      <c r="Y544" s="197" t="str">
        <f t="shared" si="105"/>
        <v>Blank</v>
      </c>
      <c r="Z544" s="197" t="str">
        <f t="shared" si="106"/>
        <v>Blank</v>
      </c>
      <c r="AA544" s="223" t="str" cm="1">
        <f t="array" ref="AA544">_xlfn.IFS(ISTEXT('3 Model Input'!F$70),"Missing",ISTEXT('3 Model Input'!I$70),"Missing",ISNUMBER('3 Model Input'!K$70),'3 Model Input'!K$70*P544)</f>
        <v>Missing</v>
      </c>
      <c r="AB544" s="89"/>
      <c r="AC544" s="227" t="str" cm="1">
        <f t="array" ref="AC544">IF(D544=0,"Blank",_xlfn.IFS('3 Model Input'!E$61=1,(V544*G544)/T544,'3 Model Input'!E$61=2,(W544*G544)/T544,'3 Model Input'!E$61=3,(X544*G544)/T544,'3 Model Input'!E$61=4,(Y544*G544)/T544,'3 Model Input'!E$61=5,(Z544*G544)/T544, ISTEXT('3 Model Input'!E$61),"Missing",'3 Model Input'!E$61=6,(AA544*G544)/T544))</f>
        <v>Blank</v>
      </c>
      <c r="AD544" s="202" t="str">
        <f t="shared" si="107"/>
        <v>Blank</v>
      </c>
      <c r="AE544" s="202" t="str">
        <f t="shared" si="108"/>
        <v>Blank</v>
      </c>
      <c r="AF544" s="217" t="str">
        <f t="shared" si="109"/>
        <v>Blank</v>
      </c>
      <c r="AG544" s="9" t="str" cm="1">
        <f t="array" ref="AG544">_xlfn.IFS(ISNUMBER(AC544), "", ISNUMBER(SEARCH("Blank", AC544)), "", ISERROR(AC544), "Bad input on tab 3")</f>
        <v/>
      </c>
    </row>
    <row r="545" spans="2:33" ht="15" customHeight="1" x14ac:dyDescent="0.75">
      <c r="B545" s="205" t="str">
        <f>'5 Driver Data'!B545</f>
        <v>0537</v>
      </c>
      <c r="C545" s="193">
        <f>'5 Driver Data'!C545</f>
        <v>0</v>
      </c>
      <c r="D545" s="192">
        <f>'5 Driver Data'!D545</f>
        <v>0</v>
      </c>
      <c r="E545" s="191">
        <f>'5 Driver Data'!E545</f>
        <v>0</v>
      </c>
      <c r="F545" s="191">
        <f>'5 Driver Data'!F545</f>
        <v>0</v>
      </c>
      <c r="G545" s="191">
        <f>'5 Driver Data'!G545</f>
        <v>0</v>
      </c>
      <c r="H545" s="191">
        <f>'5 Driver Data'!H545</f>
        <v>0</v>
      </c>
      <c r="I545" s="191">
        <f>'5 Driver Data'!I545</f>
        <v>0</v>
      </c>
      <c r="J545" s="191">
        <f>'5 Driver Data'!J545</f>
        <v>0</v>
      </c>
      <c r="K545" s="206">
        <f>'5 Driver Data'!K545</f>
        <v>0</v>
      </c>
      <c r="L545" s="1"/>
      <c r="M545" s="216" t="str">
        <f>IF(D545=0,"Blank",'3 Model Input'!E$44*'3 Model Input'!E$45)</f>
        <v>Blank</v>
      </c>
      <c r="N545" s="197" t="str">
        <f t="shared" si="100"/>
        <v>Blank</v>
      </c>
      <c r="O545" s="197" t="str">
        <f>IF(D545=0,"Blank",'3 Model Input'!E$49*(1-'3 Model Input'!E$51))</f>
        <v>Blank</v>
      </c>
      <c r="P545" s="197" t="str">
        <f t="shared" si="101"/>
        <v>Blank</v>
      </c>
      <c r="Q545" s="197" t="str">
        <f>IF(D545=0,"Blank",IF(D545="BEV",E545*(1-'3 Model Input'!E$54), E545))</f>
        <v>Blank</v>
      </c>
      <c r="R545" s="198" t="str">
        <f>IF(D545=0,"Blank",IF(D545="PHEV",F545/G545,F545*(1-'3 Model Input'!E$54)/G545))</f>
        <v>Blank</v>
      </c>
      <c r="S545" s="198" t="str">
        <f>IF(D545=0,"Blank",IF(D545="PHEV",MIN(M545,E545),MIN(M545,(E545*(1-'3 Model Input'!E$54)))))</f>
        <v>Blank</v>
      </c>
      <c r="T545" s="217" t="str">
        <f t="shared" si="102"/>
        <v>Blank</v>
      </c>
      <c r="U545" s="89"/>
      <c r="V545" s="216" t="str">
        <f>IF(D545=0,"Blank",P545*'3 Model Input'!E$50)</f>
        <v>Blank</v>
      </c>
      <c r="W545" s="197" t="str">
        <f t="shared" si="103"/>
        <v>Blank</v>
      </c>
      <c r="X545" s="197" t="str">
        <f t="shared" si="104"/>
        <v>Blank</v>
      </c>
      <c r="Y545" s="197" t="str">
        <f t="shared" si="105"/>
        <v>Blank</v>
      </c>
      <c r="Z545" s="197" t="str">
        <f t="shared" si="106"/>
        <v>Blank</v>
      </c>
      <c r="AA545" s="223" t="str" cm="1">
        <f t="array" ref="AA545">_xlfn.IFS(ISTEXT('3 Model Input'!F$70),"Missing",ISTEXT('3 Model Input'!I$70),"Missing",ISNUMBER('3 Model Input'!K$70),'3 Model Input'!K$70*P545)</f>
        <v>Missing</v>
      </c>
      <c r="AB545" s="89"/>
      <c r="AC545" s="227" t="str" cm="1">
        <f t="array" ref="AC545">IF(D545=0,"Blank",_xlfn.IFS('3 Model Input'!E$61=1,(V545*G545)/T545,'3 Model Input'!E$61=2,(W545*G545)/T545,'3 Model Input'!E$61=3,(X545*G545)/T545,'3 Model Input'!E$61=4,(Y545*G545)/T545,'3 Model Input'!E$61=5,(Z545*G545)/T545, ISTEXT('3 Model Input'!E$61),"Missing",'3 Model Input'!E$61=6,(AA545*G545)/T545))</f>
        <v>Blank</v>
      </c>
      <c r="AD545" s="202" t="str">
        <f t="shared" si="107"/>
        <v>Blank</v>
      </c>
      <c r="AE545" s="202" t="str">
        <f t="shared" si="108"/>
        <v>Blank</v>
      </c>
      <c r="AF545" s="217" t="str">
        <f t="shared" si="109"/>
        <v>Blank</v>
      </c>
      <c r="AG545" s="9" t="str" cm="1">
        <f t="array" ref="AG545">_xlfn.IFS(ISNUMBER(AC545), "", ISNUMBER(SEARCH("Blank", AC545)), "", ISERROR(AC545), "Bad input on tab 3")</f>
        <v/>
      </c>
    </row>
    <row r="546" spans="2:33" ht="15" customHeight="1" x14ac:dyDescent="0.75">
      <c r="B546" s="205" t="str">
        <f>'5 Driver Data'!B546</f>
        <v>0538</v>
      </c>
      <c r="C546" s="193">
        <f>'5 Driver Data'!C546</f>
        <v>0</v>
      </c>
      <c r="D546" s="192">
        <f>'5 Driver Data'!D546</f>
        <v>0</v>
      </c>
      <c r="E546" s="191">
        <f>'5 Driver Data'!E546</f>
        <v>0</v>
      </c>
      <c r="F546" s="191">
        <f>'5 Driver Data'!F546</f>
        <v>0</v>
      </c>
      <c r="G546" s="191">
        <f>'5 Driver Data'!G546</f>
        <v>0</v>
      </c>
      <c r="H546" s="191">
        <f>'5 Driver Data'!H546</f>
        <v>0</v>
      </c>
      <c r="I546" s="191">
        <f>'5 Driver Data'!I546</f>
        <v>0</v>
      </c>
      <c r="J546" s="191">
        <f>'5 Driver Data'!J546</f>
        <v>0</v>
      </c>
      <c r="K546" s="206">
        <f>'5 Driver Data'!K546</f>
        <v>0</v>
      </c>
      <c r="L546" s="1"/>
      <c r="M546" s="216" t="str">
        <f>IF(D546=0,"Blank",'3 Model Input'!E$44*'3 Model Input'!E$45)</f>
        <v>Blank</v>
      </c>
      <c r="N546" s="197" t="str">
        <f t="shared" si="100"/>
        <v>Blank</v>
      </c>
      <c r="O546" s="197" t="str">
        <f>IF(D546=0,"Blank",'3 Model Input'!E$49*(1-'3 Model Input'!E$51))</f>
        <v>Blank</v>
      </c>
      <c r="P546" s="197" t="str">
        <f t="shared" si="101"/>
        <v>Blank</v>
      </c>
      <c r="Q546" s="197" t="str">
        <f>IF(D546=0,"Blank",IF(D546="BEV",E546*(1-'3 Model Input'!E$54), E546))</f>
        <v>Blank</v>
      </c>
      <c r="R546" s="198" t="str">
        <f>IF(D546=0,"Blank",IF(D546="PHEV",F546/G546,F546*(1-'3 Model Input'!E$54)/G546))</f>
        <v>Blank</v>
      </c>
      <c r="S546" s="198" t="str">
        <f>IF(D546=0,"Blank",IF(D546="PHEV",MIN(M546,E546),MIN(M546,(E546*(1-'3 Model Input'!E$54)))))</f>
        <v>Blank</v>
      </c>
      <c r="T546" s="217" t="str">
        <f t="shared" si="102"/>
        <v>Blank</v>
      </c>
      <c r="U546" s="89"/>
      <c r="V546" s="216" t="str">
        <f>IF(D546=0,"Blank",P546*'3 Model Input'!E$50)</f>
        <v>Blank</v>
      </c>
      <c r="W546" s="197" t="str">
        <f t="shared" si="103"/>
        <v>Blank</v>
      </c>
      <c r="X546" s="197" t="str">
        <f t="shared" si="104"/>
        <v>Blank</v>
      </c>
      <c r="Y546" s="197" t="str">
        <f t="shared" si="105"/>
        <v>Blank</v>
      </c>
      <c r="Z546" s="197" t="str">
        <f t="shared" si="106"/>
        <v>Blank</v>
      </c>
      <c r="AA546" s="223" t="str" cm="1">
        <f t="array" ref="AA546">_xlfn.IFS(ISTEXT('3 Model Input'!F$70),"Missing",ISTEXT('3 Model Input'!I$70),"Missing",ISNUMBER('3 Model Input'!K$70),'3 Model Input'!K$70*P546)</f>
        <v>Missing</v>
      </c>
      <c r="AB546" s="89"/>
      <c r="AC546" s="227" t="str" cm="1">
        <f t="array" ref="AC546">IF(D546=0,"Blank",_xlfn.IFS('3 Model Input'!E$61=1,(V546*G546)/T546,'3 Model Input'!E$61=2,(W546*G546)/T546,'3 Model Input'!E$61=3,(X546*G546)/T546,'3 Model Input'!E$61=4,(Y546*G546)/T546,'3 Model Input'!E$61=5,(Z546*G546)/T546, ISTEXT('3 Model Input'!E$61),"Missing",'3 Model Input'!E$61=6,(AA546*G546)/T546))</f>
        <v>Blank</v>
      </c>
      <c r="AD546" s="202" t="str">
        <f t="shared" si="107"/>
        <v>Blank</v>
      </c>
      <c r="AE546" s="202" t="str">
        <f t="shared" si="108"/>
        <v>Blank</v>
      </c>
      <c r="AF546" s="217" t="str">
        <f t="shared" si="109"/>
        <v>Blank</v>
      </c>
      <c r="AG546" s="9" t="str" cm="1">
        <f t="array" ref="AG546">_xlfn.IFS(ISNUMBER(AC546), "", ISNUMBER(SEARCH("Blank", AC546)), "", ISERROR(AC546), "Bad input on tab 3")</f>
        <v/>
      </c>
    </row>
    <row r="547" spans="2:33" ht="15" customHeight="1" x14ac:dyDescent="0.75">
      <c r="B547" s="205" t="str">
        <f>'5 Driver Data'!B547</f>
        <v>0539</v>
      </c>
      <c r="C547" s="193">
        <f>'5 Driver Data'!C547</f>
        <v>0</v>
      </c>
      <c r="D547" s="192">
        <f>'5 Driver Data'!D547</f>
        <v>0</v>
      </c>
      <c r="E547" s="191">
        <f>'5 Driver Data'!E547</f>
        <v>0</v>
      </c>
      <c r="F547" s="191">
        <f>'5 Driver Data'!F547</f>
        <v>0</v>
      </c>
      <c r="G547" s="191">
        <f>'5 Driver Data'!G547</f>
        <v>0</v>
      </c>
      <c r="H547" s="191">
        <f>'5 Driver Data'!H547</f>
        <v>0</v>
      </c>
      <c r="I547" s="191">
        <f>'5 Driver Data'!I547</f>
        <v>0</v>
      </c>
      <c r="J547" s="191">
        <f>'5 Driver Data'!J547</f>
        <v>0</v>
      </c>
      <c r="K547" s="206">
        <f>'5 Driver Data'!K547</f>
        <v>0</v>
      </c>
      <c r="L547" s="1"/>
      <c r="M547" s="216" t="str">
        <f>IF(D547=0,"Blank",'3 Model Input'!E$44*'3 Model Input'!E$45)</f>
        <v>Blank</v>
      </c>
      <c r="N547" s="197" t="str">
        <f t="shared" si="100"/>
        <v>Blank</v>
      </c>
      <c r="O547" s="197" t="str">
        <f>IF(D547=0,"Blank",'3 Model Input'!E$49*(1-'3 Model Input'!E$51))</f>
        <v>Blank</v>
      </c>
      <c r="P547" s="197" t="str">
        <f t="shared" si="101"/>
        <v>Blank</v>
      </c>
      <c r="Q547" s="197" t="str">
        <f>IF(D547=0,"Blank",IF(D547="BEV",E547*(1-'3 Model Input'!E$54), E547))</f>
        <v>Blank</v>
      </c>
      <c r="R547" s="198" t="str">
        <f>IF(D547=0,"Blank",IF(D547="PHEV",F547/G547,F547*(1-'3 Model Input'!E$54)/G547))</f>
        <v>Blank</v>
      </c>
      <c r="S547" s="198" t="str">
        <f>IF(D547=0,"Blank",IF(D547="PHEV",MIN(M547,E547),MIN(M547,(E547*(1-'3 Model Input'!E$54)))))</f>
        <v>Blank</v>
      </c>
      <c r="T547" s="217" t="str">
        <f t="shared" si="102"/>
        <v>Blank</v>
      </c>
      <c r="U547" s="89"/>
      <c r="V547" s="216" t="str">
        <f>IF(D547=0,"Blank",P547*'3 Model Input'!E$50)</f>
        <v>Blank</v>
      </c>
      <c r="W547" s="197" t="str">
        <f t="shared" si="103"/>
        <v>Blank</v>
      </c>
      <c r="X547" s="197" t="str">
        <f t="shared" si="104"/>
        <v>Blank</v>
      </c>
      <c r="Y547" s="197" t="str">
        <f t="shared" si="105"/>
        <v>Blank</v>
      </c>
      <c r="Z547" s="197" t="str">
        <f t="shared" si="106"/>
        <v>Blank</v>
      </c>
      <c r="AA547" s="223" t="str" cm="1">
        <f t="array" ref="AA547">_xlfn.IFS(ISTEXT('3 Model Input'!F$70),"Missing",ISTEXT('3 Model Input'!I$70),"Missing",ISNUMBER('3 Model Input'!K$70),'3 Model Input'!K$70*P547)</f>
        <v>Missing</v>
      </c>
      <c r="AB547" s="89"/>
      <c r="AC547" s="227" t="str" cm="1">
        <f t="array" ref="AC547">IF(D547=0,"Blank",_xlfn.IFS('3 Model Input'!E$61=1,(V547*G547)/T547,'3 Model Input'!E$61=2,(W547*G547)/T547,'3 Model Input'!E$61=3,(X547*G547)/T547,'3 Model Input'!E$61=4,(Y547*G547)/T547,'3 Model Input'!E$61=5,(Z547*G547)/T547, ISTEXT('3 Model Input'!E$61),"Missing",'3 Model Input'!E$61=6,(AA547*G547)/T547))</f>
        <v>Blank</v>
      </c>
      <c r="AD547" s="202" t="str">
        <f t="shared" si="107"/>
        <v>Blank</v>
      </c>
      <c r="AE547" s="202" t="str">
        <f t="shared" si="108"/>
        <v>Blank</v>
      </c>
      <c r="AF547" s="217" t="str">
        <f t="shared" si="109"/>
        <v>Blank</v>
      </c>
      <c r="AG547" s="9" t="str" cm="1">
        <f t="array" ref="AG547">_xlfn.IFS(ISNUMBER(AC547), "", ISNUMBER(SEARCH("Blank", AC547)), "", ISERROR(AC547), "Bad input on tab 3")</f>
        <v/>
      </c>
    </row>
    <row r="548" spans="2:33" ht="15" customHeight="1" x14ac:dyDescent="0.75">
      <c r="B548" s="205" t="str">
        <f>'5 Driver Data'!B548</f>
        <v>0540</v>
      </c>
      <c r="C548" s="193">
        <f>'5 Driver Data'!C548</f>
        <v>0</v>
      </c>
      <c r="D548" s="192">
        <f>'5 Driver Data'!D548</f>
        <v>0</v>
      </c>
      <c r="E548" s="191">
        <f>'5 Driver Data'!E548</f>
        <v>0</v>
      </c>
      <c r="F548" s="191">
        <f>'5 Driver Data'!F548</f>
        <v>0</v>
      </c>
      <c r="G548" s="191">
        <f>'5 Driver Data'!G548</f>
        <v>0</v>
      </c>
      <c r="H548" s="191">
        <f>'5 Driver Data'!H548</f>
        <v>0</v>
      </c>
      <c r="I548" s="191">
        <f>'5 Driver Data'!I548</f>
        <v>0</v>
      </c>
      <c r="J548" s="191">
        <f>'5 Driver Data'!J548</f>
        <v>0</v>
      </c>
      <c r="K548" s="206">
        <f>'5 Driver Data'!K548</f>
        <v>0</v>
      </c>
      <c r="L548" s="1"/>
      <c r="M548" s="216" t="str">
        <f>IF(D548=0,"Blank",'3 Model Input'!E$44*'3 Model Input'!E$45)</f>
        <v>Blank</v>
      </c>
      <c r="N548" s="197" t="str">
        <f t="shared" si="100"/>
        <v>Blank</v>
      </c>
      <c r="O548" s="197" t="str">
        <f>IF(D548=0,"Blank",'3 Model Input'!E$49*(1-'3 Model Input'!E$51))</f>
        <v>Blank</v>
      </c>
      <c r="P548" s="197" t="str">
        <f t="shared" si="101"/>
        <v>Blank</v>
      </c>
      <c r="Q548" s="197" t="str">
        <f>IF(D548=0,"Blank",IF(D548="BEV",E548*(1-'3 Model Input'!E$54), E548))</f>
        <v>Blank</v>
      </c>
      <c r="R548" s="198" t="str">
        <f>IF(D548=0,"Blank",IF(D548="PHEV",F548/G548,F548*(1-'3 Model Input'!E$54)/G548))</f>
        <v>Blank</v>
      </c>
      <c r="S548" s="198" t="str">
        <f>IF(D548=0,"Blank",IF(D548="PHEV",MIN(M548,E548),MIN(M548,(E548*(1-'3 Model Input'!E$54)))))</f>
        <v>Blank</v>
      </c>
      <c r="T548" s="217" t="str">
        <f t="shared" si="102"/>
        <v>Blank</v>
      </c>
      <c r="U548" s="89"/>
      <c r="V548" s="216" t="str">
        <f>IF(D548=0,"Blank",P548*'3 Model Input'!E$50)</f>
        <v>Blank</v>
      </c>
      <c r="W548" s="197" t="str">
        <f t="shared" si="103"/>
        <v>Blank</v>
      </c>
      <c r="X548" s="197" t="str">
        <f t="shared" si="104"/>
        <v>Blank</v>
      </c>
      <c r="Y548" s="197" t="str">
        <f t="shared" si="105"/>
        <v>Blank</v>
      </c>
      <c r="Z548" s="197" t="str">
        <f t="shared" si="106"/>
        <v>Blank</v>
      </c>
      <c r="AA548" s="223" t="str" cm="1">
        <f t="array" ref="AA548">_xlfn.IFS(ISTEXT('3 Model Input'!F$70),"Missing",ISTEXT('3 Model Input'!I$70),"Missing",ISNUMBER('3 Model Input'!K$70),'3 Model Input'!K$70*P548)</f>
        <v>Missing</v>
      </c>
      <c r="AB548" s="89"/>
      <c r="AC548" s="227" t="str" cm="1">
        <f t="array" ref="AC548">IF(D548=0,"Blank",_xlfn.IFS('3 Model Input'!E$61=1,(V548*G548)/T548,'3 Model Input'!E$61=2,(W548*G548)/T548,'3 Model Input'!E$61=3,(X548*G548)/T548,'3 Model Input'!E$61=4,(Y548*G548)/T548,'3 Model Input'!E$61=5,(Z548*G548)/T548, ISTEXT('3 Model Input'!E$61),"Missing",'3 Model Input'!E$61=6,(AA548*G548)/T548))</f>
        <v>Blank</v>
      </c>
      <c r="AD548" s="202" t="str">
        <f t="shared" si="107"/>
        <v>Blank</v>
      </c>
      <c r="AE548" s="202" t="str">
        <f t="shared" si="108"/>
        <v>Blank</v>
      </c>
      <c r="AF548" s="217" t="str">
        <f t="shared" si="109"/>
        <v>Blank</v>
      </c>
      <c r="AG548" s="9" t="str" cm="1">
        <f t="array" ref="AG548">_xlfn.IFS(ISNUMBER(AC548), "", ISNUMBER(SEARCH("Blank", AC548)), "", ISERROR(AC548), "Bad input on tab 3")</f>
        <v/>
      </c>
    </row>
    <row r="549" spans="2:33" ht="15" customHeight="1" x14ac:dyDescent="0.75">
      <c r="B549" s="205" t="str">
        <f>'5 Driver Data'!B549</f>
        <v>0541</v>
      </c>
      <c r="C549" s="193">
        <f>'5 Driver Data'!C549</f>
        <v>0</v>
      </c>
      <c r="D549" s="192">
        <f>'5 Driver Data'!D549</f>
        <v>0</v>
      </c>
      <c r="E549" s="191">
        <f>'5 Driver Data'!E549</f>
        <v>0</v>
      </c>
      <c r="F549" s="191">
        <f>'5 Driver Data'!F549</f>
        <v>0</v>
      </c>
      <c r="G549" s="191">
        <f>'5 Driver Data'!G549</f>
        <v>0</v>
      </c>
      <c r="H549" s="191">
        <f>'5 Driver Data'!H549</f>
        <v>0</v>
      </c>
      <c r="I549" s="191">
        <f>'5 Driver Data'!I549</f>
        <v>0</v>
      </c>
      <c r="J549" s="191">
        <f>'5 Driver Data'!J549</f>
        <v>0</v>
      </c>
      <c r="K549" s="206">
        <f>'5 Driver Data'!K549</f>
        <v>0</v>
      </c>
      <c r="L549" s="1"/>
      <c r="M549" s="216" t="str">
        <f>IF(D549=0,"Blank",'3 Model Input'!E$44*'3 Model Input'!E$45)</f>
        <v>Blank</v>
      </c>
      <c r="N549" s="197" t="str">
        <f t="shared" si="100"/>
        <v>Blank</v>
      </c>
      <c r="O549" s="197" t="str">
        <f>IF(D549=0,"Blank",'3 Model Input'!E$49*(1-'3 Model Input'!E$51))</f>
        <v>Blank</v>
      </c>
      <c r="P549" s="197" t="str">
        <f t="shared" si="101"/>
        <v>Blank</v>
      </c>
      <c r="Q549" s="197" t="str">
        <f>IF(D549=0,"Blank",IF(D549="BEV",E549*(1-'3 Model Input'!E$54), E549))</f>
        <v>Blank</v>
      </c>
      <c r="R549" s="198" t="str">
        <f>IF(D549=0,"Blank",IF(D549="PHEV",F549/G549,F549*(1-'3 Model Input'!E$54)/G549))</f>
        <v>Blank</v>
      </c>
      <c r="S549" s="198" t="str">
        <f>IF(D549=0,"Blank",IF(D549="PHEV",MIN(M549,E549),MIN(M549,(E549*(1-'3 Model Input'!E$54)))))</f>
        <v>Blank</v>
      </c>
      <c r="T549" s="217" t="str">
        <f t="shared" si="102"/>
        <v>Blank</v>
      </c>
      <c r="U549" s="89"/>
      <c r="V549" s="216" t="str">
        <f>IF(D549=0,"Blank",P549*'3 Model Input'!E$50)</f>
        <v>Blank</v>
      </c>
      <c r="W549" s="197" t="str">
        <f t="shared" si="103"/>
        <v>Blank</v>
      </c>
      <c r="X549" s="197" t="str">
        <f t="shared" si="104"/>
        <v>Blank</v>
      </c>
      <c r="Y549" s="197" t="str">
        <f t="shared" si="105"/>
        <v>Blank</v>
      </c>
      <c r="Z549" s="197" t="str">
        <f t="shared" si="106"/>
        <v>Blank</v>
      </c>
      <c r="AA549" s="223" t="str" cm="1">
        <f t="array" ref="AA549">_xlfn.IFS(ISTEXT('3 Model Input'!F$70),"Missing",ISTEXT('3 Model Input'!I$70),"Missing",ISNUMBER('3 Model Input'!K$70),'3 Model Input'!K$70*P549)</f>
        <v>Missing</v>
      </c>
      <c r="AB549" s="89"/>
      <c r="AC549" s="227" t="str" cm="1">
        <f t="array" ref="AC549">IF(D549=0,"Blank",_xlfn.IFS('3 Model Input'!E$61=1,(V549*G549)/T549,'3 Model Input'!E$61=2,(W549*G549)/T549,'3 Model Input'!E$61=3,(X549*G549)/T549,'3 Model Input'!E$61=4,(Y549*G549)/T549,'3 Model Input'!E$61=5,(Z549*G549)/T549, ISTEXT('3 Model Input'!E$61),"Missing",'3 Model Input'!E$61=6,(AA549*G549)/T549))</f>
        <v>Blank</v>
      </c>
      <c r="AD549" s="202" t="str">
        <f t="shared" si="107"/>
        <v>Blank</v>
      </c>
      <c r="AE549" s="202" t="str">
        <f t="shared" si="108"/>
        <v>Blank</v>
      </c>
      <c r="AF549" s="217" t="str">
        <f t="shared" si="109"/>
        <v>Blank</v>
      </c>
      <c r="AG549" s="9" t="str" cm="1">
        <f t="array" ref="AG549">_xlfn.IFS(ISNUMBER(AC549), "", ISNUMBER(SEARCH("Blank", AC549)), "", ISERROR(AC549), "Bad input on tab 3")</f>
        <v/>
      </c>
    </row>
    <row r="550" spans="2:33" ht="15" customHeight="1" x14ac:dyDescent="0.75">
      <c r="B550" s="205" t="str">
        <f>'5 Driver Data'!B550</f>
        <v>0542</v>
      </c>
      <c r="C550" s="193">
        <f>'5 Driver Data'!C550</f>
        <v>0</v>
      </c>
      <c r="D550" s="192">
        <f>'5 Driver Data'!D550</f>
        <v>0</v>
      </c>
      <c r="E550" s="191">
        <f>'5 Driver Data'!E550</f>
        <v>0</v>
      </c>
      <c r="F550" s="191">
        <f>'5 Driver Data'!F550</f>
        <v>0</v>
      </c>
      <c r="G550" s="191">
        <f>'5 Driver Data'!G550</f>
        <v>0</v>
      </c>
      <c r="H550" s="191">
        <f>'5 Driver Data'!H550</f>
        <v>0</v>
      </c>
      <c r="I550" s="191">
        <f>'5 Driver Data'!I550</f>
        <v>0</v>
      </c>
      <c r="J550" s="191">
        <f>'5 Driver Data'!J550</f>
        <v>0</v>
      </c>
      <c r="K550" s="206">
        <f>'5 Driver Data'!K550</f>
        <v>0</v>
      </c>
      <c r="L550" s="1"/>
      <c r="M550" s="216" t="str">
        <f>IF(D550=0,"Blank",'3 Model Input'!E$44*'3 Model Input'!E$45)</f>
        <v>Blank</v>
      </c>
      <c r="N550" s="197" t="str">
        <f t="shared" si="100"/>
        <v>Blank</v>
      </c>
      <c r="O550" s="197" t="str">
        <f>IF(D550=0,"Blank",'3 Model Input'!E$49*(1-'3 Model Input'!E$51))</f>
        <v>Blank</v>
      </c>
      <c r="P550" s="197" t="str">
        <f t="shared" si="101"/>
        <v>Blank</v>
      </c>
      <c r="Q550" s="197" t="str">
        <f>IF(D550=0,"Blank",IF(D550="BEV",E550*(1-'3 Model Input'!E$54), E550))</f>
        <v>Blank</v>
      </c>
      <c r="R550" s="198" t="str">
        <f>IF(D550=0,"Blank",IF(D550="PHEV",F550/G550,F550*(1-'3 Model Input'!E$54)/G550))</f>
        <v>Blank</v>
      </c>
      <c r="S550" s="198" t="str">
        <f>IF(D550=0,"Blank",IF(D550="PHEV",MIN(M550,E550),MIN(M550,(E550*(1-'3 Model Input'!E$54)))))</f>
        <v>Blank</v>
      </c>
      <c r="T550" s="217" t="str">
        <f t="shared" si="102"/>
        <v>Blank</v>
      </c>
      <c r="U550" s="89"/>
      <c r="V550" s="216" t="str">
        <f>IF(D550=0,"Blank",P550*'3 Model Input'!E$50)</f>
        <v>Blank</v>
      </c>
      <c r="W550" s="197" t="str">
        <f t="shared" si="103"/>
        <v>Blank</v>
      </c>
      <c r="X550" s="197" t="str">
        <f t="shared" si="104"/>
        <v>Blank</v>
      </c>
      <c r="Y550" s="197" t="str">
        <f t="shared" si="105"/>
        <v>Blank</v>
      </c>
      <c r="Z550" s="197" t="str">
        <f t="shared" si="106"/>
        <v>Blank</v>
      </c>
      <c r="AA550" s="223" t="str" cm="1">
        <f t="array" ref="AA550">_xlfn.IFS(ISTEXT('3 Model Input'!F$70),"Missing",ISTEXT('3 Model Input'!I$70),"Missing",ISNUMBER('3 Model Input'!K$70),'3 Model Input'!K$70*P550)</f>
        <v>Missing</v>
      </c>
      <c r="AB550" s="89"/>
      <c r="AC550" s="227" t="str" cm="1">
        <f t="array" ref="AC550">IF(D550=0,"Blank",_xlfn.IFS('3 Model Input'!E$61=1,(V550*G550)/T550,'3 Model Input'!E$61=2,(W550*G550)/T550,'3 Model Input'!E$61=3,(X550*G550)/T550,'3 Model Input'!E$61=4,(Y550*G550)/T550,'3 Model Input'!E$61=5,(Z550*G550)/T550, ISTEXT('3 Model Input'!E$61),"Missing",'3 Model Input'!E$61=6,(AA550*G550)/T550))</f>
        <v>Blank</v>
      </c>
      <c r="AD550" s="202" t="str">
        <f t="shared" si="107"/>
        <v>Blank</v>
      </c>
      <c r="AE550" s="202" t="str">
        <f t="shared" si="108"/>
        <v>Blank</v>
      </c>
      <c r="AF550" s="217" t="str">
        <f t="shared" si="109"/>
        <v>Blank</v>
      </c>
      <c r="AG550" s="9" t="str" cm="1">
        <f t="array" ref="AG550">_xlfn.IFS(ISNUMBER(AC550), "", ISNUMBER(SEARCH("Blank", AC550)), "", ISERROR(AC550), "Bad input on tab 3")</f>
        <v/>
      </c>
    </row>
    <row r="551" spans="2:33" ht="15" customHeight="1" x14ac:dyDescent="0.75">
      <c r="B551" s="205" t="str">
        <f>'5 Driver Data'!B551</f>
        <v>0543</v>
      </c>
      <c r="C551" s="193">
        <f>'5 Driver Data'!C551</f>
        <v>0</v>
      </c>
      <c r="D551" s="192">
        <f>'5 Driver Data'!D551</f>
        <v>0</v>
      </c>
      <c r="E551" s="191">
        <f>'5 Driver Data'!E551</f>
        <v>0</v>
      </c>
      <c r="F551" s="191">
        <f>'5 Driver Data'!F551</f>
        <v>0</v>
      </c>
      <c r="G551" s="191">
        <f>'5 Driver Data'!G551</f>
        <v>0</v>
      </c>
      <c r="H551" s="191">
        <f>'5 Driver Data'!H551</f>
        <v>0</v>
      </c>
      <c r="I551" s="191">
        <f>'5 Driver Data'!I551</f>
        <v>0</v>
      </c>
      <c r="J551" s="191">
        <f>'5 Driver Data'!J551</f>
        <v>0</v>
      </c>
      <c r="K551" s="206">
        <f>'5 Driver Data'!K551</f>
        <v>0</v>
      </c>
      <c r="L551" s="1"/>
      <c r="M551" s="216" t="str">
        <f>IF(D551=0,"Blank",'3 Model Input'!E$44*'3 Model Input'!E$45)</f>
        <v>Blank</v>
      </c>
      <c r="N551" s="197" t="str">
        <f t="shared" si="100"/>
        <v>Blank</v>
      </c>
      <c r="O551" s="197" t="str">
        <f>IF(D551=0,"Blank",'3 Model Input'!E$49*(1-'3 Model Input'!E$51))</f>
        <v>Blank</v>
      </c>
      <c r="P551" s="197" t="str">
        <f t="shared" si="101"/>
        <v>Blank</v>
      </c>
      <c r="Q551" s="197" t="str">
        <f>IF(D551=0,"Blank",IF(D551="BEV",E551*(1-'3 Model Input'!E$54), E551))</f>
        <v>Blank</v>
      </c>
      <c r="R551" s="198" t="str">
        <f>IF(D551=0,"Blank",IF(D551="PHEV",F551/G551,F551*(1-'3 Model Input'!E$54)/G551))</f>
        <v>Blank</v>
      </c>
      <c r="S551" s="198" t="str">
        <f>IF(D551=0,"Blank",IF(D551="PHEV",MIN(M551,E551),MIN(M551,(E551*(1-'3 Model Input'!E$54)))))</f>
        <v>Blank</v>
      </c>
      <c r="T551" s="217" t="str">
        <f t="shared" si="102"/>
        <v>Blank</v>
      </c>
      <c r="U551" s="89"/>
      <c r="V551" s="216" t="str">
        <f>IF(D551=0,"Blank",P551*'3 Model Input'!E$50)</f>
        <v>Blank</v>
      </c>
      <c r="W551" s="197" t="str">
        <f t="shared" si="103"/>
        <v>Blank</v>
      </c>
      <c r="X551" s="197" t="str">
        <f t="shared" si="104"/>
        <v>Blank</v>
      </c>
      <c r="Y551" s="197" t="str">
        <f t="shared" si="105"/>
        <v>Blank</v>
      </c>
      <c r="Z551" s="197" t="str">
        <f t="shared" si="106"/>
        <v>Blank</v>
      </c>
      <c r="AA551" s="223" t="str" cm="1">
        <f t="array" ref="AA551">_xlfn.IFS(ISTEXT('3 Model Input'!F$70),"Missing",ISTEXT('3 Model Input'!I$70),"Missing",ISNUMBER('3 Model Input'!K$70),'3 Model Input'!K$70*P551)</f>
        <v>Missing</v>
      </c>
      <c r="AB551" s="89"/>
      <c r="AC551" s="227" t="str" cm="1">
        <f t="array" ref="AC551">IF(D551=0,"Blank",_xlfn.IFS('3 Model Input'!E$61=1,(V551*G551)/T551,'3 Model Input'!E$61=2,(W551*G551)/T551,'3 Model Input'!E$61=3,(X551*G551)/T551,'3 Model Input'!E$61=4,(Y551*G551)/T551,'3 Model Input'!E$61=5,(Z551*G551)/T551, ISTEXT('3 Model Input'!E$61),"Missing",'3 Model Input'!E$61=6,(AA551*G551)/T551))</f>
        <v>Blank</v>
      </c>
      <c r="AD551" s="202" t="str">
        <f t="shared" si="107"/>
        <v>Blank</v>
      </c>
      <c r="AE551" s="202" t="str">
        <f t="shared" si="108"/>
        <v>Blank</v>
      </c>
      <c r="AF551" s="217" t="str">
        <f t="shared" si="109"/>
        <v>Blank</v>
      </c>
      <c r="AG551" s="9" t="str" cm="1">
        <f t="array" ref="AG551">_xlfn.IFS(ISNUMBER(AC551), "", ISNUMBER(SEARCH("Blank", AC551)), "", ISERROR(AC551), "Bad input on tab 3")</f>
        <v/>
      </c>
    </row>
    <row r="552" spans="2:33" ht="15" customHeight="1" x14ac:dyDescent="0.75">
      <c r="B552" s="205" t="str">
        <f>'5 Driver Data'!B552</f>
        <v>0544</v>
      </c>
      <c r="C552" s="193">
        <f>'5 Driver Data'!C552</f>
        <v>0</v>
      </c>
      <c r="D552" s="192">
        <f>'5 Driver Data'!D552</f>
        <v>0</v>
      </c>
      <c r="E552" s="191">
        <f>'5 Driver Data'!E552</f>
        <v>0</v>
      </c>
      <c r="F552" s="191">
        <f>'5 Driver Data'!F552</f>
        <v>0</v>
      </c>
      <c r="G552" s="191">
        <f>'5 Driver Data'!G552</f>
        <v>0</v>
      </c>
      <c r="H552" s="191">
        <f>'5 Driver Data'!H552</f>
        <v>0</v>
      </c>
      <c r="I552" s="191">
        <f>'5 Driver Data'!I552</f>
        <v>0</v>
      </c>
      <c r="J552" s="191">
        <f>'5 Driver Data'!J552</f>
        <v>0</v>
      </c>
      <c r="K552" s="206">
        <f>'5 Driver Data'!K552</f>
        <v>0</v>
      </c>
      <c r="L552" s="1"/>
      <c r="M552" s="216" t="str">
        <f>IF(D552=0,"Blank",'3 Model Input'!E$44*'3 Model Input'!E$45)</f>
        <v>Blank</v>
      </c>
      <c r="N552" s="197" t="str">
        <f t="shared" si="100"/>
        <v>Blank</v>
      </c>
      <c r="O552" s="197" t="str">
        <f>IF(D552=0,"Blank",'3 Model Input'!E$49*(1-'3 Model Input'!E$51))</f>
        <v>Blank</v>
      </c>
      <c r="P552" s="197" t="str">
        <f t="shared" si="101"/>
        <v>Blank</v>
      </c>
      <c r="Q552" s="197" t="str">
        <f>IF(D552=0,"Blank",IF(D552="BEV",E552*(1-'3 Model Input'!E$54), E552))</f>
        <v>Blank</v>
      </c>
      <c r="R552" s="198" t="str">
        <f>IF(D552=0,"Blank",IF(D552="PHEV",F552/G552,F552*(1-'3 Model Input'!E$54)/G552))</f>
        <v>Blank</v>
      </c>
      <c r="S552" s="198" t="str">
        <f>IF(D552=0,"Blank",IF(D552="PHEV",MIN(M552,E552),MIN(M552,(E552*(1-'3 Model Input'!E$54)))))</f>
        <v>Blank</v>
      </c>
      <c r="T552" s="217" t="str">
        <f t="shared" si="102"/>
        <v>Blank</v>
      </c>
      <c r="U552" s="89"/>
      <c r="V552" s="216" t="str">
        <f>IF(D552=0,"Blank",P552*'3 Model Input'!E$50)</f>
        <v>Blank</v>
      </c>
      <c r="W552" s="197" t="str">
        <f t="shared" si="103"/>
        <v>Blank</v>
      </c>
      <c r="X552" s="197" t="str">
        <f t="shared" si="104"/>
        <v>Blank</v>
      </c>
      <c r="Y552" s="197" t="str">
        <f t="shared" si="105"/>
        <v>Blank</v>
      </c>
      <c r="Z552" s="197" t="str">
        <f t="shared" si="106"/>
        <v>Blank</v>
      </c>
      <c r="AA552" s="223" t="str" cm="1">
        <f t="array" ref="AA552">_xlfn.IFS(ISTEXT('3 Model Input'!F$70),"Missing",ISTEXT('3 Model Input'!I$70),"Missing",ISNUMBER('3 Model Input'!K$70),'3 Model Input'!K$70*P552)</f>
        <v>Missing</v>
      </c>
      <c r="AB552" s="89"/>
      <c r="AC552" s="227" t="str" cm="1">
        <f t="array" ref="AC552">IF(D552=0,"Blank",_xlfn.IFS('3 Model Input'!E$61=1,(V552*G552)/T552,'3 Model Input'!E$61=2,(W552*G552)/T552,'3 Model Input'!E$61=3,(X552*G552)/T552,'3 Model Input'!E$61=4,(Y552*G552)/T552,'3 Model Input'!E$61=5,(Z552*G552)/T552, ISTEXT('3 Model Input'!E$61),"Missing",'3 Model Input'!E$61=6,(AA552*G552)/T552))</f>
        <v>Blank</v>
      </c>
      <c r="AD552" s="202" t="str">
        <f t="shared" si="107"/>
        <v>Blank</v>
      </c>
      <c r="AE552" s="202" t="str">
        <f t="shared" si="108"/>
        <v>Blank</v>
      </c>
      <c r="AF552" s="217" t="str">
        <f t="shared" si="109"/>
        <v>Blank</v>
      </c>
      <c r="AG552" s="9" t="str" cm="1">
        <f t="array" ref="AG552">_xlfn.IFS(ISNUMBER(AC552), "", ISNUMBER(SEARCH("Blank", AC552)), "", ISERROR(AC552), "Bad input on tab 3")</f>
        <v/>
      </c>
    </row>
    <row r="553" spans="2:33" ht="15" customHeight="1" x14ac:dyDescent="0.75">
      <c r="B553" s="205" t="str">
        <f>'5 Driver Data'!B553</f>
        <v>0545</v>
      </c>
      <c r="C553" s="193">
        <f>'5 Driver Data'!C553</f>
        <v>0</v>
      </c>
      <c r="D553" s="192">
        <f>'5 Driver Data'!D553</f>
        <v>0</v>
      </c>
      <c r="E553" s="191">
        <f>'5 Driver Data'!E553</f>
        <v>0</v>
      </c>
      <c r="F553" s="191">
        <f>'5 Driver Data'!F553</f>
        <v>0</v>
      </c>
      <c r="G553" s="191">
        <f>'5 Driver Data'!G553</f>
        <v>0</v>
      </c>
      <c r="H553" s="191">
        <f>'5 Driver Data'!H553</f>
        <v>0</v>
      </c>
      <c r="I553" s="191">
        <f>'5 Driver Data'!I553</f>
        <v>0</v>
      </c>
      <c r="J553" s="191">
        <f>'5 Driver Data'!J553</f>
        <v>0</v>
      </c>
      <c r="K553" s="206">
        <f>'5 Driver Data'!K553</f>
        <v>0</v>
      </c>
      <c r="L553" s="1"/>
      <c r="M553" s="216" t="str">
        <f>IF(D553=0,"Blank",'3 Model Input'!E$44*'3 Model Input'!E$45)</f>
        <v>Blank</v>
      </c>
      <c r="N553" s="197" t="str">
        <f t="shared" si="100"/>
        <v>Blank</v>
      </c>
      <c r="O553" s="197" t="str">
        <f>IF(D553=0,"Blank",'3 Model Input'!E$49*(1-'3 Model Input'!E$51))</f>
        <v>Blank</v>
      </c>
      <c r="P553" s="197" t="str">
        <f t="shared" si="101"/>
        <v>Blank</v>
      </c>
      <c r="Q553" s="197" t="str">
        <f>IF(D553=0,"Blank",IF(D553="BEV",E553*(1-'3 Model Input'!E$54), E553))</f>
        <v>Blank</v>
      </c>
      <c r="R553" s="198" t="str">
        <f>IF(D553=0,"Blank",IF(D553="PHEV",F553/G553,F553*(1-'3 Model Input'!E$54)/G553))</f>
        <v>Blank</v>
      </c>
      <c r="S553" s="198" t="str">
        <f>IF(D553=0,"Blank",IF(D553="PHEV",MIN(M553,E553),MIN(M553,(E553*(1-'3 Model Input'!E$54)))))</f>
        <v>Blank</v>
      </c>
      <c r="T553" s="217" t="str">
        <f t="shared" si="102"/>
        <v>Blank</v>
      </c>
      <c r="U553" s="89"/>
      <c r="V553" s="216" t="str">
        <f>IF(D553=0,"Blank",P553*'3 Model Input'!E$50)</f>
        <v>Blank</v>
      </c>
      <c r="W553" s="197" t="str">
        <f t="shared" si="103"/>
        <v>Blank</v>
      </c>
      <c r="X553" s="197" t="str">
        <f t="shared" si="104"/>
        <v>Blank</v>
      </c>
      <c r="Y553" s="197" t="str">
        <f t="shared" si="105"/>
        <v>Blank</v>
      </c>
      <c r="Z553" s="197" t="str">
        <f t="shared" si="106"/>
        <v>Blank</v>
      </c>
      <c r="AA553" s="223" t="str" cm="1">
        <f t="array" ref="AA553">_xlfn.IFS(ISTEXT('3 Model Input'!F$70),"Missing",ISTEXT('3 Model Input'!I$70),"Missing",ISNUMBER('3 Model Input'!K$70),'3 Model Input'!K$70*P553)</f>
        <v>Missing</v>
      </c>
      <c r="AB553" s="89"/>
      <c r="AC553" s="227" t="str" cm="1">
        <f t="array" ref="AC553">IF(D553=0,"Blank",_xlfn.IFS('3 Model Input'!E$61=1,(V553*G553)/T553,'3 Model Input'!E$61=2,(W553*G553)/T553,'3 Model Input'!E$61=3,(X553*G553)/T553,'3 Model Input'!E$61=4,(Y553*G553)/T553,'3 Model Input'!E$61=5,(Z553*G553)/T553, ISTEXT('3 Model Input'!E$61),"Missing",'3 Model Input'!E$61=6,(AA553*G553)/T553))</f>
        <v>Blank</v>
      </c>
      <c r="AD553" s="202" t="str">
        <f t="shared" si="107"/>
        <v>Blank</v>
      </c>
      <c r="AE553" s="202" t="str">
        <f t="shared" si="108"/>
        <v>Blank</v>
      </c>
      <c r="AF553" s="217" t="str">
        <f t="shared" si="109"/>
        <v>Blank</v>
      </c>
      <c r="AG553" s="9" t="str" cm="1">
        <f t="array" ref="AG553">_xlfn.IFS(ISNUMBER(AC553), "", ISNUMBER(SEARCH("Blank", AC553)), "", ISERROR(AC553), "Bad input on tab 3")</f>
        <v/>
      </c>
    </row>
    <row r="554" spans="2:33" ht="15" customHeight="1" x14ac:dyDescent="0.75">
      <c r="B554" s="205" t="str">
        <f>'5 Driver Data'!B554</f>
        <v>0546</v>
      </c>
      <c r="C554" s="193">
        <f>'5 Driver Data'!C554</f>
        <v>0</v>
      </c>
      <c r="D554" s="192">
        <f>'5 Driver Data'!D554</f>
        <v>0</v>
      </c>
      <c r="E554" s="191">
        <f>'5 Driver Data'!E554</f>
        <v>0</v>
      </c>
      <c r="F554" s="191">
        <f>'5 Driver Data'!F554</f>
        <v>0</v>
      </c>
      <c r="G554" s="191">
        <f>'5 Driver Data'!G554</f>
        <v>0</v>
      </c>
      <c r="H554" s="191">
        <f>'5 Driver Data'!H554</f>
        <v>0</v>
      </c>
      <c r="I554" s="191">
        <f>'5 Driver Data'!I554</f>
        <v>0</v>
      </c>
      <c r="J554" s="191">
        <f>'5 Driver Data'!J554</f>
        <v>0</v>
      </c>
      <c r="K554" s="206">
        <f>'5 Driver Data'!K554</f>
        <v>0</v>
      </c>
      <c r="L554" s="1"/>
      <c r="M554" s="216" t="str">
        <f>IF(D554=0,"Blank",'3 Model Input'!E$44*'3 Model Input'!E$45)</f>
        <v>Blank</v>
      </c>
      <c r="N554" s="197" t="str">
        <f t="shared" si="100"/>
        <v>Blank</v>
      </c>
      <c r="O554" s="197" t="str">
        <f>IF(D554=0,"Blank",'3 Model Input'!E$49*(1-'3 Model Input'!E$51))</f>
        <v>Blank</v>
      </c>
      <c r="P554" s="197" t="str">
        <f t="shared" si="101"/>
        <v>Blank</v>
      </c>
      <c r="Q554" s="197" t="str">
        <f>IF(D554=0,"Blank",IF(D554="BEV",E554*(1-'3 Model Input'!E$54), E554))</f>
        <v>Blank</v>
      </c>
      <c r="R554" s="198" t="str">
        <f>IF(D554=0,"Blank",IF(D554="PHEV",F554/G554,F554*(1-'3 Model Input'!E$54)/G554))</f>
        <v>Blank</v>
      </c>
      <c r="S554" s="198" t="str">
        <f>IF(D554=0,"Blank",IF(D554="PHEV",MIN(M554,E554),MIN(M554,(E554*(1-'3 Model Input'!E$54)))))</f>
        <v>Blank</v>
      </c>
      <c r="T554" s="217" t="str">
        <f t="shared" si="102"/>
        <v>Blank</v>
      </c>
      <c r="U554" s="89"/>
      <c r="V554" s="216" t="str">
        <f>IF(D554=0,"Blank",P554*'3 Model Input'!E$50)</f>
        <v>Blank</v>
      </c>
      <c r="W554" s="197" t="str">
        <f t="shared" si="103"/>
        <v>Blank</v>
      </c>
      <c r="X554" s="197" t="str">
        <f t="shared" si="104"/>
        <v>Blank</v>
      </c>
      <c r="Y554" s="197" t="str">
        <f t="shared" si="105"/>
        <v>Blank</v>
      </c>
      <c r="Z554" s="197" t="str">
        <f t="shared" si="106"/>
        <v>Blank</v>
      </c>
      <c r="AA554" s="223" t="str" cm="1">
        <f t="array" ref="AA554">_xlfn.IFS(ISTEXT('3 Model Input'!F$70),"Missing",ISTEXT('3 Model Input'!I$70),"Missing",ISNUMBER('3 Model Input'!K$70),'3 Model Input'!K$70*P554)</f>
        <v>Missing</v>
      </c>
      <c r="AB554" s="89"/>
      <c r="AC554" s="227" t="str" cm="1">
        <f t="array" ref="AC554">IF(D554=0,"Blank",_xlfn.IFS('3 Model Input'!E$61=1,(V554*G554)/T554,'3 Model Input'!E$61=2,(W554*G554)/T554,'3 Model Input'!E$61=3,(X554*G554)/T554,'3 Model Input'!E$61=4,(Y554*G554)/T554,'3 Model Input'!E$61=5,(Z554*G554)/T554, ISTEXT('3 Model Input'!E$61),"Missing",'3 Model Input'!E$61=6,(AA554*G554)/T554))</f>
        <v>Blank</v>
      </c>
      <c r="AD554" s="202" t="str">
        <f t="shared" si="107"/>
        <v>Blank</v>
      </c>
      <c r="AE554" s="202" t="str">
        <f t="shared" si="108"/>
        <v>Blank</v>
      </c>
      <c r="AF554" s="217" t="str">
        <f t="shared" si="109"/>
        <v>Blank</v>
      </c>
      <c r="AG554" s="9" t="str" cm="1">
        <f t="array" ref="AG554">_xlfn.IFS(ISNUMBER(AC554), "", ISNUMBER(SEARCH("Blank", AC554)), "", ISERROR(AC554), "Bad input on tab 3")</f>
        <v/>
      </c>
    </row>
    <row r="555" spans="2:33" ht="15" customHeight="1" x14ac:dyDescent="0.75">
      <c r="B555" s="205" t="str">
        <f>'5 Driver Data'!B555</f>
        <v>0547</v>
      </c>
      <c r="C555" s="193">
        <f>'5 Driver Data'!C555</f>
        <v>0</v>
      </c>
      <c r="D555" s="192">
        <f>'5 Driver Data'!D555</f>
        <v>0</v>
      </c>
      <c r="E555" s="191">
        <f>'5 Driver Data'!E555</f>
        <v>0</v>
      </c>
      <c r="F555" s="191">
        <f>'5 Driver Data'!F555</f>
        <v>0</v>
      </c>
      <c r="G555" s="191">
        <f>'5 Driver Data'!G555</f>
        <v>0</v>
      </c>
      <c r="H555" s="191">
        <f>'5 Driver Data'!H555</f>
        <v>0</v>
      </c>
      <c r="I555" s="191">
        <f>'5 Driver Data'!I555</f>
        <v>0</v>
      </c>
      <c r="J555" s="191">
        <f>'5 Driver Data'!J555</f>
        <v>0</v>
      </c>
      <c r="K555" s="206">
        <f>'5 Driver Data'!K555</f>
        <v>0</v>
      </c>
      <c r="L555" s="1"/>
      <c r="M555" s="216" t="str">
        <f>IF(D555=0,"Blank",'3 Model Input'!E$44*'3 Model Input'!E$45)</f>
        <v>Blank</v>
      </c>
      <c r="N555" s="197" t="str">
        <f t="shared" si="100"/>
        <v>Blank</v>
      </c>
      <c r="O555" s="197" t="str">
        <f>IF(D555=0,"Blank",'3 Model Input'!E$49*(1-'3 Model Input'!E$51))</f>
        <v>Blank</v>
      </c>
      <c r="P555" s="197" t="str">
        <f t="shared" si="101"/>
        <v>Blank</v>
      </c>
      <c r="Q555" s="197" t="str">
        <f>IF(D555=0,"Blank",IF(D555="BEV",E555*(1-'3 Model Input'!E$54), E555))</f>
        <v>Blank</v>
      </c>
      <c r="R555" s="198" t="str">
        <f>IF(D555=0,"Blank",IF(D555="PHEV",F555/G555,F555*(1-'3 Model Input'!E$54)/G555))</f>
        <v>Blank</v>
      </c>
      <c r="S555" s="198" t="str">
        <f>IF(D555=0,"Blank",IF(D555="PHEV",MIN(M555,E555),MIN(M555,(E555*(1-'3 Model Input'!E$54)))))</f>
        <v>Blank</v>
      </c>
      <c r="T555" s="217" t="str">
        <f t="shared" si="102"/>
        <v>Blank</v>
      </c>
      <c r="U555" s="89"/>
      <c r="V555" s="216" t="str">
        <f>IF(D555=0,"Blank",P555*'3 Model Input'!E$50)</f>
        <v>Blank</v>
      </c>
      <c r="W555" s="197" t="str">
        <f t="shared" si="103"/>
        <v>Blank</v>
      </c>
      <c r="X555" s="197" t="str">
        <f t="shared" si="104"/>
        <v>Blank</v>
      </c>
      <c r="Y555" s="197" t="str">
        <f t="shared" si="105"/>
        <v>Blank</v>
      </c>
      <c r="Z555" s="197" t="str">
        <f t="shared" si="106"/>
        <v>Blank</v>
      </c>
      <c r="AA555" s="223" t="str" cm="1">
        <f t="array" ref="AA555">_xlfn.IFS(ISTEXT('3 Model Input'!F$70),"Missing",ISTEXT('3 Model Input'!I$70),"Missing",ISNUMBER('3 Model Input'!K$70),'3 Model Input'!K$70*P555)</f>
        <v>Missing</v>
      </c>
      <c r="AB555" s="89"/>
      <c r="AC555" s="227" t="str" cm="1">
        <f t="array" ref="AC555">IF(D555=0,"Blank",_xlfn.IFS('3 Model Input'!E$61=1,(V555*G555)/T555,'3 Model Input'!E$61=2,(W555*G555)/T555,'3 Model Input'!E$61=3,(X555*G555)/T555,'3 Model Input'!E$61=4,(Y555*G555)/T555,'3 Model Input'!E$61=5,(Z555*G555)/T555, ISTEXT('3 Model Input'!E$61),"Missing",'3 Model Input'!E$61=6,(AA555*G555)/T555))</f>
        <v>Blank</v>
      </c>
      <c r="AD555" s="202" t="str">
        <f t="shared" si="107"/>
        <v>Blank</v>
      </c>
      <c r="AE555" s="202" t="str">
        <f t="shared" si="108"/>
        <v>Blank</v>
      </c>
      <c r="AF555" s="217" t="str">
        <f t="shared" si="109"/>
        <v>Blank</v>
      </c>
      <c r="AG555" s="9" t="str" cm="1">
        <f t="array" ref="AG555">_xlfn.IFS(ISNUMBER(AC555), "", ISNUMBER(SEARCH("Blank", AC555)), "", ISERROR(AC555), "Bad input on tab 3")</f>
        <v/>
      </c>
    </row>
    <row r="556" spans="2:33" ht="15" customHeight="1" x14ac:dyDescent="0.75">
      <c r="B556" s="205" t="str">
        <f>'5 Driver Data'!B556</f>
        <v>0548</v>
      </c>
      <c r="C556" s="193">
        <f>'5 Driver Data'!C556</f>
        <v>0</v>
      </c>
      <c r="D556" s="192">
        <f>'5 Driver Data'!D556</f>
        <v>0</v>
      </c>
      <c r="E556" s="191">
        <f>'5 Driver Data'!E556</f>
        <v>0</v>
      </c>
      <c r="F556" s="191">
        <f>'5 Driver Data'!F556</f>
        <v>0</v>
      </c>
      <c r="G556" s="191">
        <f>'5 Driver Data'!G556</f>
        <v>0</v>
      </c>
      <c r="H556" s="191">
        <f>'5 Driver Data'!H556</f>
        <v>0</v>
      </c>
      <c r="I556" s="191">
        <f>'5 Driver Data'!I556</f>
        <v>0</v>
      </c>
      <c r="J556" s="191">
        <f>'5 Driver Data'!J556</f>
        <v>0</v>
      </c>
      <c r="K556" s="206">
        <f>'5 Driver Data'!K556</f>
        <v>0</v>
      </c>
      <c r="L556" s="1"/>
      <c r="M556" s="216" t="str">
        <f>IF(D556=0,"Blank",'3 Model Input'!E$44*'3 Model Input'!E$45)</f>
        <v>Blank</v>
      </c>
      <c r="N556" s="197" t="str">
        <f t="shared" si="100"/>
        <v>Blank</v>
      </c>
      <c r="O556" s="197" t="str">
        <f>IF(D556=0,"Blank",'3 Model Input'!E$49*(1-'3 Model Input'!E$51))</f>
        <v>Blank</v>
      </c>
      <c r="P556" s="197" t="str">
        <f t="shared" si="101"/>
        <v>Blank</v>
      </c>
      <c r="Q556" s="197" t="str">
        <f>IF(D556=0,"Blank",IF(D556="BEV",E556*(1-'3 Model Input'!E$54), E556))</f>
        <v>Blank</v>
      </c>
      <c r="R556" s="198" t="str">
        <f>IF(D556=0,"Blank",IF(D556="PHEV",F556/G556,F556*(1-'3 Model Input'!E$54)/G556))</f>
        <v>Blank</v>
      </c>
      <c r="S556" s="198" t="str">
        <f>IF(D556=0,"Blank",IF(D556="PHEV",MIN(M556,E556),MIN(M556,(E556*(1-'3 Model Input'!E$54)))))</f>
        <v>Blank</v>
      </c>
      <c r="T556" s="217" t="str">
        <f t="shared" si="102"/>
        <v>Blank</v>
      </c>
      <c r="U556" s="89"/>
      <c r="V556" s="216" t="str">
        <f>IF(D556=0,"Blank",P556*'3 Model Input'!E$50)</f>
        <v>Blank</v>
      </c>
      <c r="W556" s="197" t="str">
        <f t="shared" si="103"/>
        <v>Blank</v>
      </c>
      <c r="X556" s="197" t="str">
        <f t="shared" si="104"/>
        <v>Blank</v>
      </c>
      <c r="Y556" s="197" t="str">
        <f t="shared" si="105"/>
        <v>Blank</v>
      </c>
      <c r="Z556" s="197" t="str">
        <f t="shared" si="106"/>
        <v>Blank</v>
      </c>
      <c r="AA556" s="223" t="str" cm="1">
        <f t="array" ref="AA556">_xlfn.IFS(ISTEXT('3 Model Input'!F$70),"Missing",ISTEXT('3 Model Input'!I$70),"Missing",ISNUMBER('3 Model Input'!K$70),'3 Model Input'!K$70*P556)</f>
        <v>Missing</v>
      </c>
      <c r="AB556" s="89"/>
      <c r="AC556" s="227" t="str" cm="1">
        <f t="array" ref="AC556">IF(D556=0,"Blank",_xlfn.IFS('3 Model Input'!E$61=1,(V556*G556)/T556,'3 Model Input'!E$61=2,(W556*G556)/T556,'3 Model Input'!E$61=3,(X556*G556)/T556,'3 Model Input'!E$61=4,(Y556*G556)/T556,'3 Model Input'!E$61=5,(Z556*G556)/T556, ISTEXT('3 Model Input'!E$61),"Missing",'3 Model Input'!E$61=6,(AA556*G556)/T556))</f>
        <v>Blank</v>
      </c>
      <c r="AD556" s="202" t="str">
        <f t="shared" si="107"/>
        <v>Blank</v>
      </c>
      <c r="AE556" s="202" t="str">
        <f t="shared" si="108"/>
        <v>Blank</v>
      </c>
      <c r="AF556" s="217" t="str">
        <f t="shared" si="109"/>
        <v>Blank</v>
      </c>
      <c r="AG556" s="9" t="str" cm="1">
        <f t="array" ref="AG556">_xlfn.IFS(ISNUMBER(AC556), "", ISNUMBER(SEARCH("Blank", AC556)), "", ISERROR(AC556), "Bad input on tab 3")</f>
        <v/>
      </c>
    </row>
    <row r="557" spans="2:33" ht="15" customHeight="1" x14ac:dyDescent="0.75">
      <c r="B557" s="205" t="str">
        <f>'5 Driver Data'!B557</f>
        <v>0549</v>
      </c>
      <c r="C557" s="193">
        <f>'5 Driver Data'!C557</f>
        <v>0</v>
      </c>
      <c r="D557" s="192">
        <f>'5 Driver Data'!D557</f>
        <v>0</v>
      </c>
      <c r="E557" s="191">
        <f>'5 Driver Data'!E557</f>
        <v>0</v>
      </c>
      <c r="F557" s="191">
        <f>'5 Driver Data'!F557</f>
        <v>0</v>
      </c>
      <c r="G557" s="191">
        <f>'5 Driver Data'!G557</f>
        <v>0</v>
      </c>
      <c r="H557" s="191">
        <f>'5 Driver Data'!H557</f>
        <v>0</v>
      </c>
      <c r="I557" s="191">
        <f>'5 Driver Data'!I557</f>
        <v>0</v>
      </c>
      <c r="J557" s="191">
        <f>'5 Driver Data'!J557</f>
        <v>0</v>
      </c>
      <c r="K557" s="206">
        <f>'5 Driver Data'!K557</f>
        <v>0</v>
      </c>
      <c r="L557" s="1"/>
      <c r="M557" s="216" t="str">
        <f>IF(D557=0,"Blank",'3 Model Input'!E$44*'3 Model Input'!E$45)</f>
        <v>Blank</v>
      </c>
      <c r="N557" s="197" t="str">
        <f t="shared" si="100"/>
        <v>Blank</v>
      </c>
      <c r="O557" s="197" t="str">
        <f>IF(D557=0,"Blank",'3 Model Input'!E$49*(1-'3 Model Input'!E$51))</f>
        <v>Blank</v>
      </c>
      <c r="P557" s="197" t="str">
        <f t="shared" si="101"/>
        <v>Blank</v>
      </c>
      <c r="Q557" s="197" t="str">
        <f>IF(D557=0,"Blank",IF(D557="BEV",E557*(1-'3 Model Input'!E$54), E557))</f>
        <v>Blank</v>
      </c>
      <c r="R557" s="198" t="str">
        <f>IF(D557=0,"Blank",IF(D557="PHEV",F557/G557,F557*(1-'3 Model Input'!E$54)/G557))</f>
        <v>Blank</v>
      </c>
      <c r="S557" s="198" t="str">
        <f>IF(D557=0,"Blank",IF(D557="PHEV",MIN(M557,E557),MIN(M557,(E557*(1-'3 Model Input'!E$54)))))</f>
        <v>Blank</v>
      </c>
      <c r="T557" s="217" t="str">
        <f t="shared" si="102"/>
        <v>Blank</v>
      </c>
      <c r="U557" s="89"/>
      <c r="V557" s="216" t="str">
        <f>IF(D557=0,"Blank",P557*'3 Model Input'!E$50)</f>
        <v>Blank</v>
      </c>
      <c r="W557" s="197" t="str">
        <f t="shared" si="103"/>
        <v>Blank</v>
      </c>
      <c r="X557" s="197" t="str">
        <f t="shared" si="104"/>
        <v>Blank</v>
      </c>
      <c r="Y557" s="197" t="str">
        <f t="shared" si="105"/>
        <v>Blank</v>
      </c>
      <c r="Z557" s="197" t="str">
        <f t="shared" si="106"/>
        <v>Blank</v>
      </c>
      <c r="AA557" s="223" t="str" cm="1">
        <f t="array" ref="AA557">_xlfn.IFS(ISTEXT('3 Model Input'!F$70),"Missing",ISTEXT('3 Model Input'!I$70),"Missing",ISNUMBER('3 Model Input'!K$70),'3 Model Input'!K$70*P557)</f>
        <v>Missing</v>
      </c>
      <c r="AB557" s="89"/>
      <c r="AC557" s="227" t="str" cm="1">
        <f t="array" ref="AC557">IF(D557=0,"Blank",_xlfn.IFS('3 Model Input'!E$61=1,(V557*G557)/T557,'3 Model Input'!E$61=2,(W557*G557)/T557,'3 Model Input'!E$61=3,(X557*G557)/T557,'3 Model Input'!E$61=4,(Y557*G557)/T557,'3 Model Input'!E$61=5,(Z557*G557)/T557, ISTEXT('3 Model Input'!E$61),"Missing",'3 Model Input'!E$61=6,(AA557*G557)/T557))</f>
        <v>Blank</v>
      </c>
      <c r="AD557" s="202" t="str">
        <f t="shared" si="107"/>
        <v>Blank</v>
      </c>
      <c r="AE557" s="202" t="str">
        <f t="shared" si="108"/>
        <v>Blank</v>
      </c>
      <c r="AF557" s="217" t="str">
        <f t="shared" si="109"/>
        <v>Blank</v>
      </c>
      <c r="AG557" s="9" t="str" cm="1">
        <f t="array" ref="AG557">_xlfn.IFS(ISNUMBER(AC557), "", ISNUMBER(SEARCH("Blank", AC557)), "", ISERROR(AC557), "Bad input on tab 3")</f>
        <v/>
      </c>
    </row>
    <row r="558" spans="2:33" ht="15" customHeight="1" x14ac:dyDescent="0.75">
      <c r="B558" s="205" t="str">
        <f>'5 Driver Data'!B558</f>
        <v>0550</v>
      </c>
      <c r="C558" s="193">
        <f>'5 Driver Data'!C558</f>
        <v>0</v>
      </c>
      <c r="D558" s="192">
        <f>'5 Driver Data'!D558</f>
        <v>0</v>
      </c>
      <c r="E558" s="191">
        <f>'5 Driver Data'!E558</f>
        <v>0</v>
      </c>
      <c r="F558" s="191">
        <f>'5 Driver Data'!F558</f>
        <v>0</v>
      </c>
      <c r="G558" s="191">
        <f>'5 Driver Data'!G558</f>
        <v>0</v>
      </c>
      <c r="H558" s="191">
        <f>'5 Driver Data'!H558</f>
        <v>0</v>
      </c>
      <c r="I558" s="191">
        <f>'5 Driver Data'!I558</f>
        <v>0</v>
      </c>
      <c r="J558" s="191">
        <f>'5 Driver Data'!J558</f>
        <v>0</v>
      </c>
      <c r="K558" s="206">
        <f>'5 Driver Data'!K558</f>
        <v>0</v>
      </c>
      <c r="L558" s="1"/>
      <c r="M558" s="216" t="str">
        <f>IF(D558=0,"Blank",'3 Model Input'!E$44*'3 Model Input'!E$45)</f>
        <v>Blank</v>
      </c>
      <c r="N558" s="197" t="str">
        <f t="shared" ref="N558:N621" si="110">IF(D558=0,"Blank",H558*I558*52)</f>
        <v>Blank</v>
      </c>
      <c r="O558" s="197" t="str">
        <f>IF(D558=0,"Blank",'3 Model Input'!E$49*(1-'3 Model Input'!E$51))</f>
        <v>Blank</v>
      </c>
      <c r="P558" s="197" t="str">
        <f t="shared" ref="P558:P621" si="111">IF(D558=0,"Blank",SUM(N558:O558))</f>
        <v>Blank</v>
      </c>
      <c r="Q558" s="197" t="str">
        <f>IF(D558=0,"Blank",IF(D558="BEV",E558*(1-'3 Model Input'!E$54), E558))</f>
        <v>Blank</v>
      </c>
      <c r="R558" s="198" t="str">
        <f>IF(D558=0,"Blank",IF(D558="PHEV",F558/G558,F558*(1-'3 Model Input'!E$54)/G558))</f>
        <v>Blank</v>
      </c>
      <c r="S558" s="198" t="str">
        <f>IF(D558=0,"Blank",IF(D558="PHEV",MIN(M558,E558),MIN(M558,(E558*(1-'3 Model Input'!E$54)))))</f>
        <v>Blank</v>
      </c>
      <c r="T558" s="217" t="str">
        <f t="shared" ref="T558:T621" si="112">IF(D558=0,"Blank",MIN(R558,(S558/E558*F558)))</f>
        <v>Blank</v>
      </c>
      <c r="U558" s="89"/>
      <c r="V558" s="216" t="str">
        <f>IF(D558=0,"Blank",P558*'3 Model Input'!E$50)</f>
        <v>Blank</v>
      </c>
      <c r="W558" s="197" t="str">
        <f t="shared" ref="W558:W621" si="113">IF(D558=0,"Blank",V558*(1-J558))</f>
        <v>Blank</v>
      </c>
      <c r="X558" s="197" t="str">
        <f t="shared" ref="X558:X621" si="114">P558</f>
        <v>Blank</v>
      </c>
      <c r="Y558" s="197" t="str">
        <f t="shared" ref="Y558:Y621" si="115">IF(D558=0,"Blank",P558*(1-J558))</f>
        <v>Blank</v>
      </c>
      <c r="Z558" s="197" t="str">
        <f t="shared" ref="Z558:Z621" si="116">IF(D558=0,"Blank",N558*K558)</f>
        <v>Blank</v>
      </c>
      <c r="AA558" s="223" t="str" cm="1">
        <f t="array" ref="AA558">_xlfn.IFS(ISTEXT('3 Model Input'!F$70),"Missing",ISTEXT('3 Model Input'!I$70),"Missing",ISNUMBER('3 Model Input'!K$70),'3 Model Input'!K$70*P558)</f>
        <v>Missing</v>
      </c>
      <c r="AB558" s="89"/>
      <c r="AC558" s="227" t="str" cm="1">
        <f t="array" ref="AC558">IF(D558=0,"Blank",_xlfn.IFS('3 Model Input'!E$61=1,(V558*G558)/T558,'3 Model Input'!E$61=2,(W558*G558)/T558,'3 Model Input'!E$61=3,(X558*G558)/T558,'3 Model Input'!E$61=4,(Y558*G558)/T558,'3 Model Input'!E$61=5,(Z558*G558)/T558, ISTEXT('3 Model Input'!E$61),"Missing",'3 Model Input'!E$61=6,(AA558*G558)/T558))</f>
        <v>Blank</v>
      </c>
      <c r="AD558" s="202" t="str">
        <f t="shared" ref="AD558:AD621" si="117">IF(D558=0,"Blank",MIN(SUM(AC558/52/H558),1))</f>
        <v>Blank</v>
      </c>
      <c r="AE558" s="202" t="str">
        <f t="shared" ref="AE558:AE621" si="118">IF(D558=0,"Blank",AD558*H558)</f>
        <v>Blank</v>
      </c>
      <c r="AF558" s="217" t="str">
        <f t="shared" ref="AF558:AF621" si="119">IF(D558=0,"Blank",AC558*S558)</f>
        <v>Blank</v>
      </c>
      <c r="AG558" s="9" t="str" cm="1">
        <f t="array" ref="AG558">_xlfn.IFS(ISNUMBER(AC558), "", ISNUMBER(SEARCH("Blank", AC558)), "", ISERROR(AC558), "Bad input on tab 3")</f>
        <v/>
      </c>
    </row>
    <row r="559" spans="2:33" ht="15" customHeight="1" x14ac:dyDescent="0.75">
      <c r="B559" s="205" t="str">
        <f>'5 Driver Data'!B559</f>
        <v>0551</v>
      </c>
      <c r="C559" s="193">
        <f>'5 Driver Data'!C559</f>
        <v>0</v>
      </c>
      <c r="D559" s="192">
        <f>'5 Driver Data'!D559</f>
        <v>0</v>
      </c>
      <c r="E559" s="191">
        <f>'5 Driver Data'!E559</f>
        <v>0</v>
      </c>
      <c r="F559" s="191">
        <f>'5 Driver Data'!F559</f>
        <v>0</v>
      </c>
      <c r="G559" s="191">
        <f>'5 Driver Data'!G559</f>
        <v>0</v>
      </c>
      <c r="H559" s="191">
        <f>'5 Driver Data'!H559</f>
        <v>0</v>
      </c>
      <c r="I559" s="191">
        <f>'5 Driver Data'!I559</f>
        <v>0</v>
      </c>
      <c r="J559" s="191">
        <f>'5 Driver Data'!J559</f>
        <v>0</v>
      </c>
      <c r="K559" s="206">
        <f>'5 Driver Data'!K559</f>
        <v>0</v>
      </c>
      <c r="L559" s="1"/>
      <c r="M559" s="216" t="str">
        <f>IF(D559=0,"Blank",'3 Model Input'!E$44*'3 Model Input'!E$45)</f>
        <v>Blank</v>
      </c>
      <c r="N559" s="197" t="str">
        <f t="shared" si="110"/>
        <v>Blank</v>
      </c>
      <c r="O559" s="197" t="str">
        <f>IF(D559=0,"Blank",'3 Model Input'!E$49*(1-'3 Model Input'!E$51))</f>
        <v>Blank</v>
      </c>
      <c r="P559" s="197" t="str">
        <f t="shared" si="111"/>
        <v>Blank</v>
      </c>
      <c r="Q559" s="197" t="str">
        <f>IF(D559=0,"Blank",IF(D559="BEV",E559*(1-'3 Model Input'!E$54), E559))</f>
        <v>Blank</v>
      </c>
      <c r="R559" s="198" t="str">
        <f>IF(D559=0,"Blank",IF(D559="PHEV",F559/G559,F559*(1-'3 Model Input'!E$54)/G559))</f>
        <v>Blank</v>
      </c>
      <c r="S559" s="198" t="str">
        <f>IF(D559=0,"Blank",IF(D559="PHEV",MIN(M559,E559),MIN(M559,(E559*(1-'3 Model Input'!E$54)))))</f>
        <v>Blank</v>
      </c>
      <c r="T559" s="217" t="str">
        <f t="shared" si="112"/>
        <v>Blank</v>
      </c>
      <c r="U559" s="89"/>
      <c r="V559" s="216" t="str">
        <f>IF(D559=0,"Blank",P559*'3 Model Input'!E$50)</f>
        <v>Blank</v>
      </c>
      <c r="W559" s="197" t="str">
        <f t="shared" si="113"/>
        <v>Blank</v>
      </c>
      <c r="X559" s="197" t="str">
        <f t="shared" si="114"/>
        <v>Blank</v>
      </c>
      <c r="Y559" s="197" t="str">
        <f t="shared" si="115"/>
        <v>Blank</v>
      </c>
      <c r="Z559" s="197" t="str">
        <f t="shared" si="116"/>
        <v>Blank</v>
      </c>
      <c r="AA559" s="223" t="str" cm="1">
        <f t="array" ref="AA559">_xlfn.IFS(ISTEXT('3 Model Input'!F$70),"Missing",ISTEXT('3 Model Input'!I$70),"Missing",ISNUMBER('3 Model Input'!K$70),'3 Model Input'!K$70*P559)</f>
        <v>Missing</v>
      </c>
      <c r="AB559" s="89"/>
      <c r="AC559" s="227" t="str" cm="1">
        <f t="array" ref="AC559">IF(D559=0,"Blank",_xlfn.IFS('3 Model Input'!E$61=1,(V559*G559)/T559,'3 Model Input'!E$61=2,(W559*G559)/T559,'3 Model Input'!E$61=3,(X559*G559)/T559,'3 Model Input'!E$61=4,(Y559*G559)/T559,'3 Model Input'!E$61=5,(Z559*G559)/T559, ISTEXT('3 Model Input'!E$61),"Missing",'3 Model Input'!E$61=6,(AA559*G559)/T559))</f>
        <v>Blank</v>
      </c>
      <c r="AD559" s="202" t="str">
        <f t="shared" si="117"/>
        <v>Blank</v>
      </c>
      <c r="AE559" s="202" t="str">
        <f t="shared" si="118"/>
        <v>Blank</v>
      </c>
      <c r="AF559" s="217" t="str">
        <f t="shared" si="119"/>
        <v>Blank</v>
      </c>
      <c r="AG559" s="9" t="str" cm="1">
        <f t="array" ref="AG559">_xlfn.IFS(ISNUMBER(AC559), "", ISNUMBER(SEARCH("Blank", AC559)), "", ISERROR(AC559), "Bad input on tab 3")</f>
        <v/>
      </c>
    </row>
    <row r="560" spans="2:33" ht="15" customHeight="1" x14ac:dyDescent="0.75">
      <c r="B560" s="205" t="str">
        <f>'5 Driver Data'!B560</f>
        <v>0552</v>
      </c>
      <c r="C560" s="193">
        <f>'5 Driver Data'!C560</f>
        <v>0</v>
      </c>
      <c r="D560" s="192">
        <f>'5 Driver Data'!D560</f>
        <v>0</v>
      </c>
      <c r="E560" s="191">
        <f>'5 Driver Data'!E560</f>
        <v>0</v>
      </c>
      <c r="F560" s="191">
        <f>'5 Driver Data'!F560</f>
        <v>0</v>
      </c>
      <c r="G560" s="191">
        <f>'5 Driver Data'!G560</f>
        <v>0</v>
      </c>
      <c r="H560" s="191">
        <f>'5 Driver Data'!H560</f>
        <v>0</v>
      </c>
      <c r="I560" s="191">
        <f>'5 Driver Data'!I560</f>
        <v>0</v>
      </c>
      <c r="J560" s="191">
        <f>'5 Driver Data'!J560</f>
        <v>0</v>
      </c>
      <c r="K560" s="206">
        <f>'5 Driver Data'!K560</f>
        <v>0</v>
      </c>
      <c r="L560" s="1"/>
      <c r="M560" s="216" t="str">
        <f>IF(D560=0,"Blank",'3 Model Input'!E$44*'3 Model Input'!E$45)</f>
        <v>Blank</v>
      </c>
      <c r="N560" s="197" t="str">
        <f t="shared" si="110"/>
        <v>Blank</v>
      </c>
      <c r="O560" s="197" t="str">
        <f>IF(D560=0,"Blank",'3 Model Input'!E$49*(1-'3 Model Input'!E$51))</f>
        <v>Blank</v>
      </c>
      <c r="P560" s="197" t="str">
        <f t="shared" si="111"/>
        <v>Blank</v>
      </c>
      <c r="Q560" s="197" t="str">
        <f>IF(D560=0,"Blank",IF(D560="BEV",E560*(1-'3 Model Input'!E$54), E560))</f>
        <v>Blank</v>
      </c>
      <c r="R560" s="198" t="str">
        <f>IF(D560=0,"Blank",IF(D560="PHEV",F560/G560,F560*(1-'3 Model Input'!E$54)/G560))</f>
        <v>Blank</v>
      </c>
      <c r="S560" s="198" t="str">
        <f>IF(D560=0,"Blank",IF(D560="PHEV",MIN(M560,E560),MIN(M560,(E560*(1-'3 Model Input'!E$54)))))</f>
        <v>Blank</v>
      </c>
      <c r="T560" s="217" t="str">
        <f t="shared" si="112"/>
        <v>Blank</v>
      </c>
      <c r="U560" s="89"/>
      <c r="V560" s="216" t="str">
        <f>IF(D560=0,"Blank",P560*'3 Model Input'!E$50)</f>
        <v>Blank</v>
      </c>
      <c r="W560" s="197" t="str">
        <f t="shared" si="113"/>
        <v>Blank</v>
      </c>
      <c r="X560" s="197" t="str">
        <f t="shared" si="114"/>
        <v>Blank</v>
      </c>
      <c r="Y560" s="197" t="str">
        <f t="shared" si="115"/>
        <v>Blank</v>
      </c>
      <c r="Z560" s="197" t="str">
        <f t="shared" si="116"/>
        <v>Blank</v>
      </c>
      <c r="AA560" s="223" t="str" cm="1">
        <f t="array" ref="AA560">_xlfn.IFS(ISTEXT('3 Model Input'!F$70),"Missing",ISTEXT('3 Model Input'!I$70),"Missing",ISNUMBER('3 Model Input'!K$70),'3 Model Input'!K$70*P560)</f>
        <v>Missing</v>
      </c>
      <c r="AB560" s="89"/>
      <c r="AC560" s="227" t="str" cm="1">
        <f t="array" ref="AC560">IF(D560=0,"Blank",_xlfn.IFS('3 Model Input'!E$61=1,(V560*G560)/T560,'3 Model Input'!E$61=2,(W560*G560)/T560,'3 Model Input'!E$61=3,(X560*G560)/T560,'3 Model Input'!E$61=4,(Y560*G560)/T560,'3 Model Input'!E$61=5,(Z560*G560)/T560, ISTEXT('3 Model Input'!E$61),"Missing",'3 Model Input'!E$61=6,(AA560*G560)/T560))</f>
        <v>Blank</v>
      </c>
      <c r="AD560" s="202" t="str">
        <f t="shared" si="117"/>
        <v>Blank</v>
      </c>
      <c r="AE560" s="202" t="str">
        <f t="shared" si="118"/>
        <v>Blank</v>
      </c>
      <c r="AF560" s="217" t="str">
        <f t="shared" si="119"/>
        <v>Blank</v>
      </c>
      <c r="AG560" s="9" t="str" cm="1">
        <f t="array" ref="AG560">_xlfn.IFS(ISNUMBER(AC560), "", ISNUMBER(SEARCH("Blank", AC560)), "", ISERROR(AC560), "Bad input on tab 3")</f>
        <v/>
      </c>
    </row>
    <row r="561" spans="2:33" ht="15" customHeight="1" x14ac:dyDescent="0.75">
      <c r="B561" s="205" t="str">
        <f>'5 Driver Data'!B561</f>
        <v>0553</v>
      </c>
      <c r="C561" s="193">
        <f>'5 Driver Data'!C561</f>
        <v>0</v>
      </c>
      <c r="D561" s="192">
        <f>'5 Driver Data'!D561</f>
        <v>0</v>
      </c>
      <c r="E561" s="191">
        <f>'5 Driver Data'!E561</f>
        <v>0</v>
      </c>
      <c r="F561" s="191">
        <f>'5 Driver Data'!F561</f>
        <v>0</v>
      </c>
      <c r="G561" s="191">
        <f>'5 Driver Data'!G561</f>
        <v>0</v>
      </c>
      <c r="H561" s="191">
        <f>'5 Driver Data'!H561</f>
        <v>0</v>
      </c>
      <c r="I561" s="191">
        <f>'5 Driver Data'!I561</f>
        <v>0</v>
      </c>
      <c r="J561" s="191">
        <f>'5 Driver Data'!J561</f>
        <v>0</v>
      </c>
      <c r="K561" s="206">
        <f>'5 Driver Data'!K561</f>
        <v>0</v>
      </c>
      <c r="L561" s="1"/>
      <c r="M561" s="216" t="str">
        <f>IF(D561=0,"Blank",'3 Model Input'!E$44*'3 Model Input'!E$45)</f>
        <v>Blank</v>
      </c>
      <c r="N561" s="197" t="str">
        <f t="shared" si="110"/>
        <v>Blank</v>
      </c>
      <c r="O561" s="197" t="str">
        <f>IF(D561=0,"Blank",'3 Model Input'!E$49*(1-'3 Model Input'!E$51))</f>
        <v>Blank</v>
      </c>
      <c r="P561" s="197" t="str">
        <f t="shared" si="111"/>
        <v>Blank</v>
      </c>
      <c r="Q561" s="197" t="str">
        <f>IF(D561=0,"Blank",IF(D561="BEV",E561*(1-'3 Model Input'!E$54), E561))</f>
        <v>Blank</v>
      </c>
      <c r="R561" s="198" t="str">
        <f>IF(D561=0,"Blank",IF(D561="PHEV",F561/G561,F561*(1-'3 Model Input'!E$54)/G561))</f>
        <v>Blank</v>
      </c>
      <c r="S561" s="198" t="str">
        <f>IF(D561=0,"Blank",IF(D561="PHEV",MIN(M561,E561),MIN(M561,(E561*(1-'3 Model Input'!E$54)))))</f>
        <v>Blank</v>
      </c>
      <c r="T561" s="217" t="str">
        <f t="shared" si="112"/>
        <v>Blank</v>
      </c>
      <c r="U561" s="89"/>
      <c r="V561" s="216" t="str">
        <f>IF(D561=0,"Blank",P561*'3 Model Input'!E$50)</f>
        <v>Blank</v>
      </c>
      <c r="W561" s="197" t="str">
        <f t="shared" si="113"/>
        <v>Blank</v>
      </c>
      <c r="X561" s="197" t="str">
        <f t="shared" si="114"/>
        <v>Blank</v>
      </c>
      <c r="Y561" s="197" t="str">
        <f t="shared" si="115"/>
        <v>Blank</v>
      </c>
      <c r="Z561" s="197" t="str">
        <f t="shared" si="116"/>
        <v>Blank</v>
      </c>
      <c r="AA561" s="223" t="str" cm="1">
        <f t="array" ref="AA561">_xlfn.IFS(ISTEXT('3 Model Input'!F$70),"Missing",ISTEXT('3 Model Input'!I$70),"Missing",ISNUMBER('3 Model Input'!K$70),'3 Model Input'!K$70*P561)</f>
        <v>Missing</v>
      </c>
      <c r="AB561" s="89"/>
      <c r="AC561" s="227" t="str" cm="1">
        <f t="array" ref="AC561">IF(D561=0,"Blank",_xlfn.IFS('3 Model Input'!E$61=1,(V561*G561)/T561,'3 Model Input'!E$61=2,(W561*G561)/T561,'3 Model Input'!E$61=3,(X561*G561)/T561,'3 Model Input'!E$61=4,(Y561*G561)/T561,'3 Model Input'!E$61=5,(Z561*G561)/T561, ISTEXT('3 Model Input'!E$61),"Missing",'3 Model Input'!E$61=6,(AA561*G561)/T561))</f>
        <v>Blank</v>
      </c>
      <c r="AD561" s="202" t="str">
        <f t="shared" si="117"/>
        <v>Blank</v>
      </c>
      <c r="AE561" s="202" t="str">
        <f t="shared" si="118"/>
        <v>Blank</v>
      </c>
      <c r="AF561" s="217" t="str">
        <f t="shared" si="119"/>
        <v>Blank</v>
      </c>
      <c r="AG561" s="9" t="str" cm="1">
        <f t="array" ref="AG561">_xlfn.IFS(ISNUMBER(AC561), "", ISNUMBER(SEARCH("Blank", AC561)), "", ISERROR(AC561), "Bad input on tab 3")</f>
        <v/>
      </c>
    </row>
    <row r="562" spans="2:33" ht="15" customHeight="1" x14ac:dyDescent="0.75">
      <c r="B562" s="205" t="str">
        <f>'5 Driver Data'!B562</f>
        <v>0554</v>
      </c>
      <c r="C562" s="193">
        <f>'5 Driver Data'!C562</f>
        <v>0</v>
      </c>
      <c r="D562" s="192">
        <f>'5 Driver Data'!D562</f>
        <v>0</v>
      </c>
      <c r="E562" s="191">
        <f>'5 Driver Data'!E562</f>
        <v>0</v>
      </c>
      <c r="F562" s="191">
        <f>'5 Driver Data'!F562</f>
        <v>0</v>
      </c>
      <c r="G562" s="191">
        <f>'5 Driver Data'!G562</f>
        <v>0</v>
      </c>
      <c r="H562" s="191">
        <f>'5 Driver Data'!H562</f>
        <v>0</v>
      </c>
      <c r="I562" s="191">
        <f>'5 Driver Data'!I562</f>
        <v>0</v>
      </c>
      <c r="J562" s="191">
        <f>'5 Driver Data'!J562</f>
        <v>0</v>
      </c>
      <c r="K562" s="206">
        <f>'5 Driver Data'!K562</f>
        <v>0</v>
      </c>
      <c r="L562" s="1"/>
      <c r="M562" s="216" t="str">
        <f>IF(D562=0,"Blank",'3 Model Input'!E$44*'3 Model Input'!E$45)</f>
        <v>Blank</v>
      </c>
      <c r="N562" s="197" t="str">
        <f t="shared" si="110"/>
        <v>Blank</v>
      </c>
      <c r="O562" s="197" t="str">
        <f>IF(D562=0,"Blank",'3 Model Input'!E$49*(1-'3 Model Input'!E$51))</f>
        <v>Blank</v>
      </c>
      <c r="P562" s="197" t="str">
        <f t="shared" si="111"/>
        <v>Blank</v>
      </c>
      <c r="Q562" s="197" t="str">
        <f>IF(D562=0,"Blank",IF(D562="BEV",E562*(1-'3 Model Input'!E$54), E562))</f>
        <v>Blank</v>
      </c>
      <c r="R562" s="198" t="str">
        <f>IF(D562=0,"Blank",IF(D562="PHEV",F562/G562,F562*(1-'3 Model Input'!E$54)/G562))</f>
        <v>Blank</v>
      </c>
      <c r="S562" s="198" t="str">
        <f>IF(D562=0,"Blank",IF(D562="PHEV",MIN(M562,E562),MIN(M562,(E562*(1-'3 Model Input'!E$54)))))</f>
        <v>Blank</v>
      </c>
      <c r="T562" s="217" t="str">
        <f t="shared" si="112"/>
        <v>Blank</v>
      </c>
      <c r="U562" s="89"/>
      <c r="V562" s="216" t="str">
        <f>IF(D562=0,"Blank",P562*'3 Model Input'!E$50)</f>
        <v>Blank</v>
      </c>
      <c r="W562" s="197" t="str">
        <f t="shared" si="113"/>
        <v>Blank</v>
      </c>
      <c r="X562" s="197" t="str">
        <f t="shared" si="114"/>
        <v>Blank</v>
      </c>
      <c r="Y562" s="197" t="str">
        <f t="shared" si="115"/>
        <v>Blank</v>
      </c>
      <c r="Z562" s="197" t="str">
        <f t="shared" si="116"/>
        <v>Blank</v>
      </c>
      <c r="AA562" s="223" t="str" cm="1">
        <f t="array" ref="AA562">_xlfn.IFS(ISTEXT('3 Model Input'!F$70),"Missing",ISTEXT('3 Model Input'!I$70),"Missing",ISNUMBER('3 Model Input'!K$70),'3 Model Input'!K$70*P562)</f>
        <v>Missing</v>
      </c>
      <c r="AB562" s="89"/>
      <c r="AC562" s="227" t="str" cm="1">
        <f t="array" ref="AC562">IF(D562=0,"Blank",_xlfn.IFS('3 Model Input'!E$61=1,(V562*G562)/T562,'3 Model Input'!E$61=2,(W562*G562)/T562,'3 Model Input'!E$61=3,(X562*G562)/T562,'3 Model Input'!E$61=4,(Y562*G562)/T562,'3 Model Input'!E$61=5,(Z562*G562)/T562, ISTEXT('3 Model Input'!E$61),"Missing",'3 Model Input'!E$61=6,(AA562*G562)/T562))</f>
        <v>Blank</v>
      </c>
      <c r="AD562" s="202" t="str">
        <f t="shared" si="117"/>
        <v>Blank</v>
      </c>
      <c r="AE562" s="202" t="str">
        <f t="shared" si="118"/>
        <v>Blank</v>
      </c>
      <c r="AF562" s="217" t="str">
        <f t="shared" si="119"/>
        <v>Blank</v>
      </c>
      <c r="AG562" s="9" t="str" cm="1">
        <f t="array" ref="AG562">_xlfn.IFS(ISNUMBER(AC562), "", ISNUMBER(SEARCH("Blank", AC562)), "", ISERROR(AC562), "Bad input on tab 3")</f>
        <v/>
      </c>
    </row>
    <row r="563" spans="2:33" ht="15" customHeight="1" x14ac:dyDescent="0.75">
      <c r="B563" s="205" t="str">
        <f>'5 Driver Data'!B563</f>
        <v>0555</v>
      </c>
      <c r="C563" s="193">
        <f>'5 Driver Data'!C563</f>
        <v>0</v>
      </c>
      <c r="D563" s="192">
        <f>'5 Driver Data'!D563</f>
        <v>0</v>
      </c>
      <c r="E563" s="191">
        <f>'5 Driver Data'!E563</f>
        <v>0</v>
      </c>
      <c r="F563" s="191">
        <f>'5 Driver Data'!F563</f>
        <v>0</v>
      </c>
      <c r="G563" s="191">
        <f>'5 Driver Data'!G563</f>
        <v>0</v>
      </c>
      <c r="H563" s="191">
        <f>'5 Driver Data'!H563</f>
        <v>0</v>
      </c>
      <c r="I563" s="191">
        <f>'5 Driver Data'!I563</f>
        <v>0</v>
      </c>
      <c r="J563" s="191">
        <f>'5 Driver Data'!J563</f>
        <v>0</v>
      </c>
      <c r="K563" s="206">
        <f>'5 Driver Data'!K563</f>
        <v>0</v>
      </c>
      <c r="L563" s="1"/>
      <c r="M563" s="216" t="str">
        <f>IF(D563=0,"Blank",'3 Model Input'!E$44*'3 Model Input'!E$45)</f>
        <v>Blank</v>
      </c>
      <c r="N563" s="197" t="str">
        <f t="shared" si="110"/>
        <v>Blank</v>
      </c>
      <c r="O563" s="197" t="str">
        <f>IF(D563=0,"Blank",'3 Model Input'!E$49*(1-'3 Model Input'!E$51))</f>
        <v>Blank</v>
      </c>
      <c r="P563" s="197" t="str">
        <f t="shared" si="111"/>
        <v>Blank</v>
      </c>
      <c r="Q563" s="197" t="str">
        <f>IF(D563=0,"Blank",IF(D563="BEV",E563*(1-'3 Model Input'!E$54), E563))</f>
        <v>Blank</v>
      </c>
      <c r="R563" s="198" t="str">
        <f>IF(D563=0,"Blank",IF(D563="PHEV",F563/G563,F563*(1-'3 Model Input'!E$54)/G563))</f>
        <v>Blank</v>
      </c>
      <c r="S563" s="198" t="str">
        <f>IF(D563=0,"Blank",IF(D563="PHEV",MIN(M563,E563),MIN(M563,(E563*(1-'3 Model Input'!E$54)))))</f>
        <v>Blank</v>
      </c>
      <c r="T563" s="217" t="str">
        <f t="shared" si="112"/>
        <v>Blank</v>
      </c>
      <c r="U563" s="89"/>
      <c r="V563" s="216" t="str">
        <f>IF(D563=0,"Blank",P563*'3 Model Input'!E$50)</f>
        <v>Blank</v>
      </c>
      <c r="W563" s="197" t="str">
        <f t="shared" si="113"/>
        <v>Blank</v>
      </c>
      <c r="X563" s="197" t="str">
        <f t="shared" si="114"/>
        <v>Blank</v>
      </c>
      <c r="Y563" s="197" t="str">
        <f t="shared" si="115"/>
        <v>Blank</v>
      </c>
      <c r="Z563" s="197" t="str">
        <f t="shared" si="116"/>
        <v>Blank</v>
      </c>
      <c r="AA563" s="223" t="str" cm="1">
        <f t="array" ref="AA563">_xlfn.IFS(ISTEXT('3 Model Input'!F$70),"Missing",ISTEXT('3 Model Input'!I$70),"Missing",ISNUMBER('3 Model Input'!K$70),'3 Model Input'!K$70*P563)</f>
        <v>Missing</v>
      </c>
      <c r="AB563" s="89"/>
      <c r="AC563" s="227" t="str" cm="1">
        <f t="array" ref="AC563">IF(D563=0,"Blank",_xlfn.IFS('3 Model Input'!E$61=1,(V563*G563)/T563,'3 Model Input'!E$61=2,(W563*G563)/T563,'3 Model Input'!E$61=3,(X563*G563)/T563,'3 Model Input'!E$61=4,(Y563*G563)/T563,'3 Model Input'!E$61=5,(Z563*G563)/T563, ISTEXT('3 Model Input'!E$61),"Missing",'3 Model Input'!E$61=6,(AA563*G563)/T563))</f>
        <v>Blank</v>
      </c>
      <c r="AD563" s="202" t="str">
        <f t="shared" si="117"/>
        <v>Blank</v>
      </c>
      <c r="AE563" s="202" t="str">
        <f t="shared" si="118"/>
        <v>Blank</v>
      </c>
      <c r="AF563" s="217" t="str">
        <f t="shared" si="119"/>
        <v>Blank</v>
      </c>
      <c r="AG563" s="9" t="str" cm="1">
        <f t="array" ref="AG563">_xlfn.IFS(ISNUMBER(AC563), "", ISNUMBER(SEARCH("Blank", AC563)), "", ISERROR(AC563), "Bad input on tab 3")</f>
        <v/>
      </c>
    </row>
    <row r="564" spans="2:33" ht="15" customHeight="1" x14ac:dyDescent="0.75">
      <c r="B564" s="205" t="str">
        <f>'5 Driver Data'!B564</f>
        <v>0556</v>
      </c>
      <c r="C564" s="193">
        <f>'5 Driver Data'!C564</f>
        <v>0</v>
      </c>
      <c r="D564" s="192">
        <f>'5 Driver Data'!D564</f>
        <v>0</v>
      </c>
      <c r="E564" s="191">
        <f>'5 Driver Data'!E564</f>
        <v>0</v>
      </c>
      <c r="F564" s="191">
        <f>'5 Driver Data'!F564</f>
        <v>0</v>
      </c>
      <c r="G564" s="191">
        <f>'5 Driver Data'!G564</f>
        <v>0</v>
      </c>
      <c r="H564" s="191">
        <f>'5 Driver Data'!H564</f>
        <v>0</v>
      </c>
      <c r="I564" s="191">
        <f>'5 Driver Data'!I564</f>
        <v>0</v>
      </c>
      <c r="J564" s="191">
        <f>'5 Driver Data'!J564</f>
        <v>0</v>
      </c>
      <c r="K564" s="206">
        <f>'5 Driver Data'!K564</f>
        <v>0</v>
      </c>
      <c r="L564" s="1"/>
      <c r="M564" s="216" t="str">
        <f>IF(D564=0,"Blank",'3 Model Input'!E$44*'3 Model Input'!E$45)</f>
        <v>Blank</v>
      </c>
      <c r="N564" s="197" t="str">
        <f t="shared" si="110"/>
        <v>Blank</v>
      </c>
      <c r="O564" s="197" t="str">
        <f>IF(D564=0,"Blank",'3 Model Input'!E$49*(1-'3 Model Input'!E$51))</f>
        <v>Blank</v>
      </c>
      <c r="P564" s="197" t="str">
        <f t="shared" si="111"/>
        <v>Blank</v>
      </c>
      <c r="Q564" s="197" t="str">
        <f>IF(D564=0,"Blank",IF(D564="BEV",E564*(1-'3 Model Input'!E$54), E564))</f>
        <v>Blank</v>
      </c>
      <c r="R564" s="198" t="str">
        <f>IF(D564=0,"Blank",IF(D564="PHEV",F564/G564,F564*(1-'3 Model Input'!E$54)/G564))</f>
        <v>Blank</v>
      </c>
      <c r="S564" s="198" t="str">
        <f>IF(D564=0,"Blank",IF(D564="PHEV",MIN(M564,E564),MIN(M564,(E564*(1-'3 Model Input'!E$54)))))</f>
        <v>Blank</v>
      </c>
      <c r="T564" s="217" t="str">
        <f t="shared" si="112"/>
        <v>Blank</v>
      </c>
      <c r="U564" s="89"/>
      <c r="V564" s="216" t="str">
        <f>IF(D564=0,"Blank",P564*'3 Model Input'!E$50)</f>
        <v>Blank</v>
      </c>
      <c r="W564" s="197" t="str">
        <f t="shared" si="113"/>
        <v>Blank</v>
      </c>
      <c r="X564" s="197" t="str">
        <f t="shared" si="114"/>
        <v>Blank</v>
      </c>
      <c r="Y564" s="197" t="str">
        <f t="shared" si="115"/>
        <v>Blank</v>
      </c>
      <c r="Z564" s="197" t="str">
        <f t="shared" si="116"/>
        <v>Blank</v>
      </c>
      <c r="AA564" s="223" t="str" cm="1">
        <f t="array" ref="AA564">_xlfn.IFS(ISTEXT('3 Model Input'!F$70),"Missing",ISTEXT('3 Model Input'!I$70),"Missing",ISNUMBER('3 Model Input'!K$70),'3 Model Input'!K$70*P564)</f>
        <v>Missing</v>
      </c>
      <c r="AB564" s="89"/>
      <c r="AC564" s="227" t="str" cm="1">
        <f t="array" ref="AC564">IF(D564=0,"Blank",_xlfn.IFS('3 Model Input'!E$61=1,(V564*G564)/T564,'3 Model Input'!E$61=2,(W564*G564)/T564,'3 Model Input'!E$61=3,(X564*G564)/T564,'3 Model Input'!E$61=4,(Y564*G564)/T564,'3 Model Input'!E$61=5,(Z564*G564)/T564, ISTEXT('3 Model Input'!E$61),"Missing",'3 Model Input'!E$61=6,(AA564*G564)/T564))</f>
        <v>Blank</v>
      </c>
      <c r="AD564" s="202" t="str">
        <f t="shared" si="117"/>
        <v>Blank</v>
      </c>
      <c r="AE564" s="202" t="str">
        <f t="shared" si="118"/>
        <v>Blank</v>
      </c>
      <c r="AF564" s="217" t="str">
        <f t="shared" si="119"/>
        <v>Blank</v>
      </c>
      <c r="AG564" s="9" t="str" cm="1">
        <f t="array" ref="AG564">_xlfn.IFS(ISNUMBER(AC564), "", ISNUMBER(SEARCH("Blank", AC564)), "", ISERROR(AC564), "Bad input on tab 3")</f>
        <v/>
      </c>
    </row>
    <row r="565" spans="2:33" ht="15" customHeight="1" x14ac:dyDescent="0.75">
      <c r="B565" s="205" t="str">
        <f>'5 Driver Data'!B565</f>
        <v>0557</v>
      </c>
      <c r="C565" s="193">
        <f>'5 Driver Data'!C565</f>
        <v>0</v>
      </c>
      <c r="D565" s="192">
        <f>'5 Driver Data'!D565</f>
        <v>0</v>
      </c>
      <c r="E565" s="191">
        <f>'5 Driver Data'!E565</f>
        <v>0</v>
      </c>
      <c r="F565" s="191">
        <f>'5 Driver Data'!F565</f>
        <v>0</v>
      </c>
      <c r="G565" s="191">
        <f>'5 Driver Data'!G565</f>
        <v>0</v>
      </c>
      <c r="H565" s="191">
        <f>'5 Driver Data'!H565</f>
        <v>0</v>
      </c>
      <c r="I565" s="191">
        <f>'5 Driver Data'!I565</f>
        <v>0</v>
      </c>
      <c r="J565" s="191">
        <f>'5 Driver Data'!J565</f>
        <v>0</v>
      </c>
      <c r="K565" s="206">
        <f>'5 Driver Data'!K565</f>
        <v>0</v>
      </c>
      <c r="L565" s="1"/>
      <c r="M565" s="216" t="str">
        <f>IF(D565=0,"Blank",'3 Model Input'!E$44*'3 Model Input'!E$45)</f>
        <v>Blank</v>
      </c>
      <c r="N565" s="197" t="str">
        <f t="shared" si="110"/>
        <v>Blank</v>
      </c>
      <c r="O565" s="197" t="str">
        <f>IF(D565=0,"Blank",'3 Model Input'!E$49*(1-'3 Model Input'!E$51))</f>
        <v>Blank</v>
      </c>
      <c r="P565" s="197" t="str">
        <f t="shared" si="111"/>
        <v>Blank</v>
      </c>
      <c r="Q565" s="197" t="str">
        <f>IF(D565=0,"Blank",IF(D565="BEV",E565*(1-'3 Model Input'!E$54), E565))</f>
        <v>Blank</v>
      </c>
      <c r="R565" s="198" t="str">
        <f>IF(D565=0,"Blank",IF(D565="PHEV",F565/G565,F565*(1-'3 Model Input'!E$54)/G565))</f>
        <v>Blank</v>
      </c>
      <c r="S565" s="198" t="str">
        <f>IF(D565=0,"Blank",IF(D565="PHEV",MIN(M565,E565),MIN(M565,(E565*(1-'3 Model Input'!E$54)))))</f>
        <v>Blank</v>
      </c>
      <c r="T565" s="217" t="str">
        <f t="shared" si="112"/>
        <v>Blank</v>
      </c>
      <c r="U565" s="89"/>
      <c r="V565" s="216" t="str">
        <f>IF(D565=0,"Blank",P565*'3 Model Input'!E$50)</f>
        <v>Blank</v>
      </c>
      <c r="W565" s="197" t="str">
        <f t="shared" si="113"/>
        <v>Blank</v>
      </c>
      <c r="X565" s="197" t="str">
        <f t="shared" si="114"/>
        <v>Blank</v>
      </c>
      <c r="Y565" s="197" t="str">
        <f t="shared" si="115"/>
        <v>Blank</v>
      </c>
      <c r="Z565" s="197" t="str">
        <f t="shared" si="116"/>
        <v>Blank</v>
      </c>
      <c r="AA565" s="223" t="str" cm="1">
        <f t="array" ref="AA565">_xlfn.IFS(ISTEXT('3 Model Input'!F$70),"Missing",ISTEXT('3 Model Input'!I$70),"Missing",ISNUMBER('3 Model Input'!K$70),'3 Model Input'!K$70*P565)</f>
        <v>Missing</v>
      </c>
      <c r="AB565" s="89"/>
      <c r="AC565" s="227" t="str" cm="1">
        <f t="array" ref="AC565">IF(D565=0,"Blank",_xlfn.IFS('3 Model Input'!E$61=1,(V565*G565)/T565,'3 Model Input'!E$61=2,(W565*G565)/T565,'3 Model Input'!E$61=3,(X565*G565)/T565,'3 Model Input'!E$61=4,(Y565*G565)/T565,'3 Model Input'!E$61=5,(Z565*G565)/T565, ISTEXT('3 Model Input'!E$61),"Missing",'3 Model Input'!E$61=6,(AA565*G565)/T565))</f>
        <v>Blank</v>
      </c>
      <c r="AD565" s="202" t="str">
        <f t="shared" si="117"/>
        <v>Blank</v>
      </c>
      <c r="AE565" s="202" t="str">
        <f t="shared" si="118"/>
        <v>Blank</v>
      </c>
      <c r="AF565" s="217" t="str">
        <f t="shared" si="119"/>
        <v>Blank</v>
      </c>
      <c r="AG565" s="9" t="str" cm="1">
        <f t="array" ref="AG565">_xlfn.IFS(ISNUMBER(AC565), "", ISNUMBER(SEARCH("Blank", AC565)), "", ISERROR(AC565), "Bad input on tab 3")</f>
        <v/>
      </c>
    </row>
    <row r="566" spans="2:33" ht="15" customHeight="1" x14ac:dyDescent="0.75">
      <c r="B566" s="205" t="str">
        <f>'5 Driver Data'!B566</f>
        <v>0558</v>
      </c>
      <c r="C566" s="193">
        <f>'5 Driver Data'!C566</f>
        <v>0</v>
      </c>
      <c r="D566" s="192">
        <f>'5 Driver Data'!D566</f>
        <v>0</v>
      </c>
      <c r="E566" s="191">
        <f>'5 Driver Data'!E566</f>
        <v>0</v>
      </c>
      <c r="F566" s="191">
        <f>'5 Driver Data'!F566</f>
        <v>0</v>
      </c>
      <c r="G566" s="191">
        <f>'5 Driver Data'!G566</f>
        <v>0</v>
      </c>
      <c r="H566" s="191">
        <f>'5 Driver Data'!H566</f>
        <v>0</v>
      </c>
      <c r="I566" s="191">
        <f>'5 Driver Data'!I566</f>
        <v>0</v>
      </c>
      <c r="J566" s="191">
        <f>'5 Driver Data'!J566</f>
        <v>0</v>
      </c>
      <c r="K566" s="206">
        <f>'5 Driver Data'!K566</f>
        <v>0</v>
      </c>
      <c r="L566" s="1"/>
      <c r="M566" s="216" t="str">
        <f>IF(D566=0,"Blank",'3 Model Input'!E$44*'3 Model Input'!E$45)</f>
        <v>Blank</v>
      </c>
      <c r="N566" s="197" t="str">
        <f t="shared" si="110"/>
        <v>Blank</v>
      </c>
      <c r="O566" s="197" t="str">
        <f>IF(D566=0,"Blank",'3 Model Input'!E$49*(1-'3 Model Input'!E$51))</f>
        <v>Blank</v>
      </c>
      <c r="P566" s="197" t="str">
        <f t="shared" si="111"/>
        <v>Blank</v>
      </c>
      <c r="Q566" s="197" t="str">
        <f>IF(D566=0,"Blank",IF(D566="BEV",E566*(1-'3 Model Input'!E$54), E566))</f>
        <v>Blank</v>
      </c>
      <c r="R566" s="198" t="str">
        <f>IF(D566=0,"Blank",IF(D566="PHEV",F566/G566,F566*(1-'3 Model Input'!E$54)/G566))</f>
        <v>Blank</v>
      </c>
      <c r="S566" s="198" t="str">
        <f>IF(D566=0,"Blank",IF(D566="PHEV",MIN(M566,E566),MIN(M566,(E566*(1-'3 Model Input'!E$54)))))</f>
        <v>Blank</v>
      </c>
      <c r="T566" s="217" t="str">
        <f t="shared" si="112"/>
        <v>Blank</v>
      </c>
      <c r="U566" s="89"/>
      <c r="V566" s="216" t="str">
        <f>IF(D566=0,"Blank",P566*'3 Model Input'!E$50)</f>
        <v>Blank</v>
      </c>
      <c r="W566" s="197" t="str">
        <f t="shared" si="113"/>
        <v>Blank</v>
      </c>
      <c r="X566" s="197" t="str">
        <f t="shared" si="114"/>
        <v>Blank</v>
      </c>
      <c r="Y566" s="197" t="str">
        <f t="shared" si="115"/>
        <v>Blank</v>
      </c>
      <c r="Z566" s="197" t="str">
        <f t="shared" si="116"/>
        <v>Blank</v>
      </c>
      <c r="AA566" s="223" t="str" cm="1">
        <f t="array" ref="AA566">_xlfn.IFS(ISTEXT('3 Model Input'!F$70),"Missing",ISTEXT('3 Model Input'!I$70),"Missing",ISNUMBER('3 Model Input'!K$70),'3 Model Input'!K$70*P566)</f>
        <v>Missing</v>
      </c>
      <c r="AB566" s="89"/>
      <c r="AC566" s="227" t="str" cm="1">
        <f t="array" ref="AC566">IF(D566=0,"Blank",_xlfn.IFS('3 Model Input'!E$61=1,(V566*G566)/T566,'3 Model Input'!E$61=2,(W566*G566)/T566,'3 Model Input'!E$61=3,(X566*G566)/T566,'3 Model Input'!E$61=4,(Y566*G566)/T566,'3 Model Input'!E$61=5,(Z566*G566)/T566, ISTEXT('3 Model Input'!E$61),"Missing",'3 Model Input'!E$61=6,(AA566*G566)/T566))</f>
        <v>Blank</v>
      </c>
      <c r="AD566" s="202" t="str">
        <f t="shared" si="117"/>
        <v>Blank</v>
      </c>
      <c r="AE566" s="202" t="str">
        <f t="shared" si="118"/>
        <v>Blank</v>
      </c>
      <c r="AF566" s="217" t="str">
        <f t="shared" si="119"/>
        <v>Blank</v>
      </c>
      <c r="AG566" s="9" t="str" cm="1">
        <f t="array" ref="AG566">_xlfn.IFS(ISNUMBER(AC566), "", ISNUMBER(SEARCH("Blank", AC566)), "", ISERROR(AC566), "Bad input on tab 3")</f>
        <v/>
      </c>
    </row>
    <row r="567" spans="2:33" ht="15" customHeight="1" x14ac:dyDescent="0.75">
      <c r="B567" s="205" t="str">
        <f>'5 Driver Data'!B567</f>
        <v>0559</v>
      </c>
      <c r="C567" s="193">
        <f>'5 Driver Data'!C567</f>
        <v>0</v>
      </c>
      <c r="D567" s="192">
        <f>'5 Driver Data'!D567</f>
        <v>0</v>
      </c>
      <c r="E567" s="191">
        <f>'5 Driver Data'!E567</f>
        <v>0</v>
      </c>
      <c r="F567" s="191">
        <f>'5 Driver Data'!F567</f>
        <v>0</v>
      </c>
      <c r="G567" s="191">
        <f>'5 Driver Data'!G567</f>
        <v>0</v>
      </c>
      <c r="H567" s="191">
        <f>'5 Driver Data'!H567</f>
        <v>0</v>
      </c>
      <c r="I567" s="191">
        <f>'5 Driver Data'!I567</f>
        <v>0</v>
      </c>
      <c r="J567" s="191">
        <f>'5 Driver Data'!J567</f>
        <v>0</v>
      </c>
      <c r="K567" s="206">
        <f>'5 Driver Data'!K567</f>
        <v>0</v>
      </c>
      <c r="L567" s="1"/>
      <c r="M567" s="216" t="str">
        <f>IF(D567=0,"Blank",'3 Model Input'!E$44*'3 Model Input'!E$45)</f>
        <v>Blank</v>
      </c>
      <c r="N567" s="197" t="str">
        <f t="shared" si="110"/>
        <v>Blank</v>
      </c>
      <c r="O567" s="197" t="str">
        <f>IF(D567=0,"Blank",'3 Model Input'!E$49*(1-'3 Model Input'!E$51))</f>
        <v>Blank</v>
      </c>
      <c r="P567" s="197" t="str">
        <f t="shared" si="111"/>
        <v>Blank</v>
      </c>
      <c r="Q567" s="197" t="str">
        <f>IF(D567=0,"Blank",IF(D567="BEV",E567*(1-'3 Model Input'!E$54), E567))</f>
        <v>Blank</v>
      </c>
      <c r="R567" s="198" t="str">
        <f>IF(D567=0,"Blank",IF(D567="PHEV",F567/G567,F567*(1-'3 Model Input'!E$54)/G567))</f>
        <v>Blank</v>
      </c>
      <c r="S567" s="198" t="str">
        <f>IF(D567=0,"Blank",IF(D567="PHEV",MIN(M567,E567),MIN(M567,(E567*(1-'3 Model Input'!E$54)))))</f>
        <v>Blank</v>
      </c>
      <c r="T567" s="217" t="str">
        <f t="shared" si="112"/>
        <v>Blank</v>
      </c>
      <c r="U567" s="89"/>
      <c r="V567" s="216" t="str">
        <f>IF(D567=0,"Blank",P567*'3 Model Input'!E$50)</f>
        <v>Blank</v>
      </c>
      <c r="W567" s="197" t="str">
        <f t="shared" si="113"/>
        <v>Blank</v>
      </c>
      <c r="X567" s="197" t="str">
        <f t="shared" si="114"/>
        <v>Blank</v>
      </c>
      <c r="Y567" s="197" t="str">
        <f t="shared" si="115"/>
        <v>Blank</v>
      </c>
      <c r="Z567" s="197" t="str">
        <f t="shared" si="116"/>
        <v>Blank</v>
      </c>
      <c r="AA567" s="223" t="str" cm="1">
        <f t="array" ref="AA567">_xlfn.IFS(ISTEXT('3 Model Input'!F$70),"Missing",ISTEXT('3 Model Input'!I$70),"Missing",ISNUMBER('3 Model Input'!K$70),'3 Model Input'!K$70*P567)</f>
        <v>Missing</v>
      </c>
      <c r="AB567" s="89"/>
      <c r="AC567" s="227" t="str" cm="1">
        <f t="array" ref="AC567">IF(D567=0,"Blank",_xlfn.IFS('3 Model Input'!E$61=1,(V567*G567)/T567,'3 Model Input'!E$61=2,(W567*G567)/T567,'3 Model Input'!E$61=3,(X567*G567)/T567,'3 Model Input'!E$61=4,(Y567*G567)/T567,'3 Model Input'!E$61=5,(Z567*G567)/T567, ISTEXT('3 Model Input'!E$61),"Missing",'3 Model Input'!E$61=6,(AA567*G567)/T567))</f>
        <v>Blank</v>
      </c>
      <c r="AD567" s="202" t="str">
        <f t="shared" si="117"/>
        <v>Blank</v>
      </c>
      <c r="AE567" s="202" t="str">
        <f t="shared" si="118"/>
        <v>Blank</v>
      </c>
      <c r="AF567" s="217" t="str">
        <f t="shared" si="119"/>
        <v>Blank</v>
      </c>
      <c r="AG567" s="9" t="str" cm="1">
        <f t="array" ref="AG567">_xlfn.IFS(ISNUMBER(AC567), "", ISNUMBER(SEARCH("Blank", AC567)), "", ISERROR(AC567), "Bad input on tab 3")</f>
        <v/>
      </c>
    </row>
    <row r="568" spans="2:33" ht="15" customHeight="1" x14ac:dyDescent="0.75">
      <c r="B568" s="205" t="str">
        <f>'5 Driver Data'!B568</f>
        <v>0560</v>
      </c>
      <c r="C568" s="193">
        <f>'5 Driver Data'!C568</f>
        <v>0</v>
      </c>
      <c r="D568" s="192">
        <f>'5 Driver Data'!D568</f>
        <v>0</v>
      </c>
      <c r="E568" s="191">
        <f>'5 Driver Data'!E568</f>
        <v>0</v>
      </c>
      <c r="F568" s="191">
        <f>'5 Driver Data'!F568</f>
        <v>0</v>
      </c>
      <c r="G568" s="191">
        <f>'5 Driver Data'!G568</f>
        <v>0</v>
      </c>
      <c r="H568" s="191">
        <f>'5 Driver Data'!H568</f>
        <v>0</v>
      </c>
      <c r="I568" s="191">
        <f>'5 Driver Data'!I568</f>
        <v>0</v>
      </c>
      <c r="J568" s="191">
        <f>'5 Driver Data'!J568</f>
        <v>0</v>
      </c>
      <c r="K568" s="206">
        <f>'5 Driver Data'!K568</f>
        <v>0</v>
      </c>
      <c r="L568" s="1"/>
      <c r="M568" s="216" t="str">
        <f>IF(D568=0,"Blank",'3 Model Input'!E$44*'3 Model Input'!E$45)</f>
        <v>Blank</v>
      </c>
      <c r="N568" s="197" t="str">
        <f t="shared" si="110"/>
        <v>Blank</v>
      </c>
      <c r="O568" s="197" t="str">
        <f>IF(D568=0,"Blank",'3 Model Input'!E$49*(1-'3 Model Input'!E$51))</f>
        <v>Blank</v>
      </c>
      <c r="P568" s="197" t="str">
        <f t="shared" si="111"/>
        <v>Blank</v>
      </c>
      <c r="Q568" s="197" t="str">
        <f>IF(D568=0,"Blank",IF(D568="BEV",E568*(1-'3 Model Input'!E$54), E568))</f>
        <v>Blank</v>
      </c>
      <c r="R568" s="198" t="str">
        <f>IF(D568=0,"Blank",IF(D568="PHEV",F568/G568,F568*(1-'3 Model Input'!E$54)/G568))</f>
        <v>Blank</v>
      </c>
      <c r="S568" s="198" t="str">
        <f>IF(D568=0,"Blank",IF(D568="PHEV",MIN(M568,E568),MIN(M568,(E568*(1-'3 Model Input'!E$54)))))</f>
        <v>Blank</v>
      </c>
      <c r="T568" s="217" t="str">
        <f t="shared" si="112"/>
        <v>Blank</v>
      </c>
      <c r="U568" s="89"/>
      <c r="V568" s="216" t="str">
        <f>IF(D568=0,"Blank",P568*'3 Model Input'!E$50)</f>
        <v>Blank</v>
      </c>
      <c r="W568" s="197" t="str">
        <f t="shared" si="113"/>
        <v>Blank</v>
      </c>
      <c r="X568" s="197" t="str">
        <f t="shared" si="114"/>
        <v>Blank</v>
      </c>
      <c r="Y568" s="197" t="str">
        <f t="shared" si="115"/>
        <v>Blank</v>
      </c>
      <c r="Z568" s="197" t="str">
        <f t="shared" si="116"/>
        <v>Blank</v>
      </c>
      <c r="AA568" s="223" t="str" cm="1">
        <f t="array" ref="AA568">_xlfn.IFS(ISTEXT('3 Model Input'!F$70),"Missing",ISTEXT('3 Model Input'!I$70),"Missing",ISNUMBER('3 Model Input'!K$70),'3 Model Input'!K$70*P568)</f>
        <v>Missing</v>
      </c>
      <c r="AB568" s="89"/>
      <c r="AC568" s="227" t="str" cm="1">
        <f t="array" ref="AC568">IF(D568=0,"Blank",_xlfn.IFS('3 Model Input'!E$61=1,(V568*G568)/T568,'3 Model Input'!E$61=2,(W568*G568)/T568,'3 Model Input'!E$61=3,(X568*G568)/T568,'3 Model Input'!E$61=4,(Y568*G568)/T568,'3 Model Input'!E$61=5,(Z568*G568)/T568, ISTEXT('3 Model Input'!E$61),"Missing",'3 Model Input'!E$61=6,(AA568*G568)/T568))</f>
        <v>Blank</v>
      </c>
      <c r="AD568" s="202" t="str">
        <f t="shared" si="117"/>
        <v>Blank</v>
      </c>
      <c r="AE568" s="202" t="str">
        <f t="shared" si="118"/>
        <v>Blank</v>
      </c>
      <c r="AF568" s="217" t="str">
        <f t="shared" si="119"/>
        <v>Blank</v>
      </c>
      <c r="AG568" s="9" t="str" cm="1">
        <f t="array" ref="AG568">_xlfn.IFS(ISNUMBER(AC568), "", ISNUMBER(SEARCH("Blank", AC568)), "", ISERROR(AC568), "Bad input on tab 3")</f>
        <v/>
      </c>
    </row>
    <row r="569" spans="2:33" ht="15" customHeight="1" x14ac:dyDescent="0.75">
      <c r="B569" s="205" t="str">
        <f>'5 Driver Data'!B569</f>
        <v>0561</v>
      </c>
      <c r="C569" s="193">
        <f>'5 Driver Data'!C569</f>
        <v>0</v>
      </c>
      <c r="D569" s="192">
        <f>'5 Driver Data'!D569</f>
        <v>0</v>
      </c>
      <c r="E569" s="191">
        <f>'5 Driver Data'!E569</f>
        <v>0</v>
      </c>
      <c r="F569" s="191">
        <f>'5 Driver Data'!F569</f>
        <v>0</v>
      </c>
      <c r="G569" s="191">
        <f>'5 Driver Data'!G569</f>
        <v>0</v>
      </c>
      <c r="H569" s="191">
        <f>'5 Driver Data'!H569</f>
        <v>0</v>
      </c>
      <c r="I569" s="191">
        <f>'5 Driver Data'!I569</f>
        <v>0</v>
      </c>
      <c r="J569" s="191">
        <f>'5 Driver Data'!J569</f>
        <v>0</v>
      </c>
      <c r="K569" s="206">
        <f>'5 Driver Data'!K569</f>
        <v>0</v>
      </c>
      <c r="L569" s="1"/>
      <c r="M569" s="216" t="str">
        <f>IF(D569=0,"Blank",'3 Model Input'!E$44*'3 Model Input'!E$45)</f>
        <v>Blank</v>
      </c>
      <c r="N569" s="197" t="str">
        <f t="shared" si="110"/>
        <v>Blank</v>
      </c>
      <c r="O569" s="197" t="str">
        <f>IF(D569=0,"Blank",'3 Model Input'!E$49*(1-'3 Model Input'!E$51))</f>
        <v>Blank</v>
      </c>
      <c r="P569" s="197" t="str">
        <f t="shared" si="111"/>
        <v>Blank</v>
      </c>
      <c r="Q569" s="197" t="str">
        <f>IF(D569=0,"Blank",IF(D569="BEV",E569*(1-'3 Model Input'!E$54), E569))</f>
        <v>Blank</v>
      </c>
      <c r="R569" s="198" t="str">
        <f>IF(D569=0,"Blank",IF(D569="PHEV",F569/G569,F569*(1-'3 Model Input'!E$54)/G569))</f>
        <v>Blank</v>
      </c>
      <c r="S569" s="198" t="str">
        <f>IF(D569=0,"Blank",IF(D569="PHEV",MIN(M569,E569),MIN(M569,(E569*(1-'3 Model Input'!E$54)))))</f>
        <v>Blank</v>
      </c>
      <c r="T569" s="217" t="str">
        <f t="shared" si="112"/>
        <v>Blank</v>
      </c>
      <c r="U569" s="89"/>
      <c r="V569" s="216" t="str">
        <f>IF(D569=0,"Blank",P569*'3 Model Input'!E$50)</f>
        <v>Blank</v>
      </c>
      <c r="W569" s="197" t="str">
        <f t="shared" si="113"/>
        <v>Blank</v>
      </c>
      <c r="X569" s="197" t="str">
        <f t="shared" si="114"/>
        <v>Blank</v>
      </c>
      <c r="Y569" s="197" t="str">
        <f t="shared" si="115"/>
        <v>Blank</v>
      </c>
      <c r="Z569" s="197" t="str">
        <f t="shared" si="116"/>
        <v>Blank</v>
      </c>
      <c r="AA569" s="223" t="str" cm="1">
        <f t="array" ref="AA569">_xlfn.IFS(ISTEXT('3 Model Input'!F$70),"Missing",ISTEXT('3 Model Input'!I$70),"Missing",ISNUMBER('3 Model Input'!K$70),'3 Model Input'!K$70*P569)</f>
        <v>Missing</v>
      </c>
      <c r="AB569" s="89"/>
      <c r="AC569" s="227" t="str" cm="1">
        <f t="array" ref="AC569">IF(D569=0,"Blank",_xlfn.IFS('3 Model Input'!E$61=1,(V569*G569)/T569,'3 Model Input'!E$61=2,(W569*G569)/T569,'3 Model Input'!E$61=3,(X569*G569)/T569,'3 Model Input'!E$61=4,(Y569*G569)/T569,'3 Model Input'!E$61=5,(Z569*G569)/T569, ISTEXT('3 Model Input'!E$61),"Missing",'3 Model Input'!E$61=6,(AA569*G569)/T569))</f>
        <v>Blank</v>
      </c>
      <c r="AD569" s="202" t="str">
        <f t="shared" si="117"/>
        <v>Blank</v>
      </c>
      <c r="AE569" s="202" t="str">
        <f t="shared" si="118"/>
        <v>Blank</v>
      </c>
      <c r="AF569" s="217" t="str">
        <f t="shared" si="119"/>
        <v>Blank</v>
      </c>
      <c r="AG569" s="9" t="str" cm="1">
        <f t="array" ref="AG569">_xlfn.IFS(ISNUMBER(AC569), "", ISNUMBER(SEARCH("Blank", AC569)), "", ISERROR(AC569), "Bad input on tab 3")</f>
        <v/>
      </c>
    </row>
    <row r="570" spans="2:33" ht="15" customHeight="1" x14ac:dyDescent="0.75">
      <c r="B570" s="205" t="str">
        <f>'5 Driver Data'!B570</f>
        <v>0562</v>
      </c>
      <c r="C570" s="193">
        <f>'5 Driver Data'!C570</f>
        <v>0</v>
      </c>
      <c r="D570" s="192">
        <f>'5 Driver Data'!D570</f>
        <v>0</v>
      </c>
      <c r="E570" s="191">
        <f>'5 Driver Data'!E570</f>
        <v>0</v>
      </c>
      <c r="F570" s="191">
        <f>'5 Driver Data'!F570</f>
        <v>0</v>
      </c>
      <c r="G570" s="191">
        <f>'5 Driver Data'!G570</f>
        <v>0</v>
      </c>
      <c r="H570" s="191">
        <f>'5 Driver Data'!H570</f>
        <v>0</v>
      </c>
      <c r="I570" s="191">
        <f>'5 Driver Data'!I570</f>
        <v>0</v>
      </c>
      <c r="J570" s="191">
        <f>'5 Driver Data'!J570</f>
        <v>0</v>
      </c>
      <c r="K570" s="206">
        <f>'5 Driver Data'!K570</f>
        <v>0</v>
      </c>
      <c r="L570" s="1"/>
      <c r="M570" s="216" t="str">
        <f>IF(D570=0,"Blank",'3 Model Input'!E$44*'3 Model Input'!E$45)</f>
        <v>Blank</v>
      </c>
      <c r="N570" s="197" t="str">
        <f t="shared" si="110"/>
        <v>Blank</v>
      </c>
      <c r="O570" s="197" t="str">
        <f>IF(D570=0,"Blank",'3 Model Input'!E$49*(1-'3 Model Input'!E$51))</f>
        <v>Blank</v>
      </c>
      <c r="P570" s="197" t="str">
        <f t="shared" si="111"/>
        <v>Blank</v>
      </c>
      <c r="Q570" s="197" t="str">
        <f>IF(D570=0,"Blank",IF(D570="BEV",E570*(1-'3 Model Input'!E$54), E570))</f>
        <v>Blank</v>
      </c>
      <c r="R570" s="198" t="str">
        <f>IF(D570=0,"Blank",IF(D570="PHEV",F570/G570,F570*(1-'3 Model Input'!E$54)/G570))</f>
        <v>Blank</v>
      </c>
      <c r="S570" s="198" t="str">
        <f>IF(D570=0,"Blank",IF(D570="PHEV",MIN(M570,E570),MIN(M570,(E570*(1-'3 Model Input'!E$54)))))</f>
        <v>Blank</v>
      </c>
      <c r="T570" s="217" t="str">
        <f t="shared" si="112"/>
        <v>Blank</v>
      </c>
      <c r="U570" s="89"/>
      <c r="V570" s="216" t="str">
        <f>IF(D570=0,"Blank",P570*'3 Model Input'!E$50)</f>
        <v>Blank</v>
      </c>
      <c r="W570" s="197" t="str">
        <f t="shared" si="113"/>
        <v>Blank</v>
      </c>
      <c r="X570" s="197" t="str">
        <f t="shared" si="114"/>
        <v>Blank</v>
      </c>
      <c r="Y570" s="197" t="str">
        <f t="shared" si="115"/>
        <v>Blank</v>
      </c>
      <c r="Z570" s="197" t="str">
        <f t="shared" si="116"/>
        <v>Blank</v>
      </c>
      <c r="AA570" s="223" t="str" cm="1">
        <f t="array" ref="AA570">_xlfn.IFS(ISTEXT('3 Model Input'!F$70),"Missing",ISTEXT('3 Model Input'!I$70),"Missing",ISNUMBER('3 Model Input'!K$70),'3 Model Input'!K$70*P570)</f>
        <v>Missing</v>
      </c>
      <c r="AB570" s="89"/>
      <c r="AC570" s="227" t="str" cm="1">
        <f t="array" ref="AC570">IF(D570=0,"Blank",_xlfn.IFS('3 Model Input'!E$61=1,(V570*G570)/T570,'3 Model Input'!E$61=2,(W570*G570)/T570,'3 Model Input'!E$61=3,(X570*G570)/T570,'3 Model Input'!E$61=4,(Y570*G570)/T570,'3 Model Input'!E$61=5,(Z570*G570)/T570, ISTEXT('3 Model Input'!E$61),"Missing",'3 Model Input'!E$61=6,(AA570*G570)/T570))</f>
        <v>Blank</v>
      </c>
      <c r="AD570" s="202" t="str">
        <f t="shared" si="117"/>
        <v>Blank</v>
      </c>
      <c r="AE570" s="202" t="str">
        <f t="shared" si="118"/>
        <v>Blank</v>
      </c>
      <c r="AF570" s="217" t="str">
        <f t="shared" si="119"/>
        <v>Blank</v>
      </c>
      <c r="AG570" s="9" t="str" cm="1">
        <f t="array" ref="AG570">_xlfn.IFS(ISNUMBER(AC570), "", ISNUMBER(SEARCH("Blank", AC570)), "", ISERROR(AC570), "Bad input on tab 3")</f>
        <v/>
      </c>
    </row>
    <row r="571" spans="2:33" ht="15" customHeight="1" x14ac:dyDescent="0.75">
      <c r="B571" s="205" t="str">
        <f>'5 Driver Data'!B571</f>
        <v>0563</v>
      </c>
      <c r="C571" s="193">
        <f>'5 Driver Data'!C571</f>
        <v>0</v>
      </c>
      <c r="D571" s="192">
        <f>'5 Driver Data'!D571</f>
        <v>0</v>
      </c>
      <c r="E571" s="191">
        <f>'5 Driver Data'!E571</f>
        <v>0</v>
      </c>
      <c r="F571" s="191">
        <f>'5 Driver Data'!F571</f>
        <v>0</v>
      </c>
      <c r="G571" s="191">
        <f>'5 Driver Data'!G571</f>
        <v>0</v>
      </c>
      <c r="H571" s="191">
        <f>'5 Driver Data'!H571</f>
        <v>0</v>
      </c>
      <c r="I571" s="191">
        <f>'5 Driver Data'!I571</f>
        <v>0</v>
      </c>
      <c r="J571" s="191">
        <f>'5 Driver Data'!J571</f>
        <v>0</v>
      </c>
      <c r="K571" s="206">
        <f>'5 Driver Data'!K571</f>
        <v>0</v>
      </c>
      <c r="L571" s="1"/>
      <c r="M571" s="216" t="str">
        <f>IF(D571=0,"Blank",'3 Model Input'!E$44*'3 Model Input'!E$45)</f>
        <v>Blank</v>
      </c>
      <c r="N571" s="197" t="str">
        <f t="shared" si="110"/>
        <v>Blank</v>
      </c>
      <c r="O571" s="197" t="str">
        <f>IF(D571=0,"Blank",'3 Model Input'!E$49*(1-'3 Model Input'!E$51))</f>
        <v>Blank</v>
      </c>
      <c r="P571" s="197" t="str">
        <f t="shared" si="111"/>
        <v>Blank</v>
      </c>
      <c r="Q571" s="197" t="str">
        <f>IF(D571=0,"Blank",IF(D571="BEV",E571*(1-'3 Model Input'!E$54), E571))</f>
        <v>Blank</v>
      </c>
      <c r="R571" s="198" t="str">
        <f>IF(D571=0,"Blank",IF(D571="PHEV",F571/G571,F571*(1-'3 Model Input'!E$54)/G571))</f>
        <v>Blank</v>
      </c>
      <c r="S571" s="198" t="str">
        <f>IF(D571=0,"Blank",IF(D571="PHEV",MIN(M571,E571),MIN(M571,(E571*(1-'3 Model Input'!E$54)))))</f>
        <v>Blank</v>
      </c>
      <c r="T571" s="217" t="str">
        <f t="shared" si="112"/>
        <v>Blank</v>
      </c>
      <c r="U571" s="89"/>
      <c r="V571" s="216" t="str">
        <f>IF(D571=0,"Blank",P571*'3 Model Input'!E$50)</f>
        <v>Blank</v>
      </c>
      <c r="W571" s="197" t="str">
        <f t="shared" si="113"/>
        <v>Blank</v>
      </c>
      <c r="X571" s="197" t="str">
        <f t="shared" si="114"/>
        <v>Blank</v>
      </c>
      <c r="Y571" s="197" t="str">
        <f t="shared" si="115"/>
        <v>Blank</v>
      </c>
      <c r="Z571" s="197" t="str">
        <f t="shared" si="116"/>
        <v>Blank</v>
      </c>
      <c r="AA571" s="223" t="str" cm="1">
        <f t="array" ref="AA571">_xlfn.IFS(ISTEXT('3 Model Input'!F$70),"Missing",ISTEXT('3 Model Input'!I$70),"Missing",ISNUMBER('3 Model Input'!K$70),'3 Model Input'!K$70*P571)</f>
        <v>Missing</v>
      </c>
      <c r="AB571" s="89"/>
      <c r="AC571" s="227" t="str" cm="1">
        <f t="array" ref="AC571">IF(D571=0,"Blank",_xlfn.IFS('3 Model Input'!E$61=1,(V571*G571)/T571,'3 Model Input'!E$61=2,(W571*G571)/T571,'3 Model Input'!E$61=3,(X571*G571)/T571,'3 Model Input'!E$61=4,(Y571*G571)/T571,'3 Model Input'!E$61=5,(Z571*G571)/T571, ISTEXT('3 Model Input'!E$61),"Missing",'3 Model Input'!E$61=6,(AA571*G571)/T571))</f>
        <v>Blank</v>
      </c>
      <c r="AD571" s="202" t="str">
        <f t="shared" si="117"/>
        <v>Blank</v>
      </c>
      <c r="AE571" s="202" t="str">
        <f t="shared" si="118"/>
        <v>Blank</v>
      </c>
      <c r="AF571" s="217" t="str">
        <f t="shared" si="119"/>
        <v>Blank</v>
      </c>
      <c r="AG571" s="9" t="str" cm="1">
        <f t="array" ref="AG571">_xlfn.IFS(ISNUMBER(AC571), "", ISNUMBER(SEARCH("Blank", AC571)), "", ISERROR(AC571), "Bad input on tab 3")</f>
        <v/>
      </c>
    </row>
    <row r="572" spans="2:33" ht="15" customHeight="1" x14ac:dyDescent="0.75">
      <c r="B572" s="205" t="str">
        <f>'5 Driver Data'!B572</f>
        <v>0564</v>
      </c>
      <c r="C572" s="193">
        <f>'5 Driver Data'!C572</f>
        <v>0</v>
      </c>
      <c r="D572" s="192">
        <f>'5 Driver Data'!D572</f>
        <v>0</v>
      </c>
      <c r="E572" s="191">
        <f>'5 Driver Data'!E572</f>
        <v>0</v>
      </c>
      <c r="F572" s="191">
        <f>'5 Driver Data'!F572</f>
        <v>0</v>
      </c>
      <c r="G572" s="191">
        <f>'5 Driver Data'!G572</f>
        <v>0</v>
      </c>
      <c r="H572" s="191">
        <f>'5 Driver Data'!H572</f>
        <v>0</v>
      </c>
      <c r="I572" s="191">
        <f>'5 Driver Data'!I572</f>
        <v>0</v>
      </c>
      <c r="J572" s="191">
        <f>'5 Driver Data'!J572</f>
        <v>0</v>
      </c>
      <c r="K572" s="206">
        <f>'5 Driver Data'!K572</f>
        <v>0</v>
      </c>
      <c r="L572" s="1"/>
      <c r="M572" s="216" t="str">
        <f>IF(D572=0,"Blank",'3 Model Input'!E$44*'3 Model Input'!E$45)</f>
        <v>Blank</v>
      </c>
      <c r="N572" s="197" t="str">
        <f t="shared" si="110"/>
        <v>Blank</v>
      </c>
      <c r="O572" s="197" t="str">
        <f>IF(D572=0,"Blank",'3 Model Input'!E$49*(1-'3 Model Input'!E$51))</f>
        <v>Blank</v>
      </c>
      <c r="P572" s="197" t="str">
        <f t="shared" si="111"/>
        <v>Blank</v>
      </c>
      <c r="Q572" s="197" t="str">
        <f>IF(D572=0,"Blank",IF(D572="BEV",E572*(1-'3 Model Input'!E$54), E572))</f>
        <v>Blank</v>
      </c>
      <c r="R572" s="198" t="str">
        <f>IF(D572=0,"Blank",IF(D572="PHEV",F572/G572,F572*(1-'3 Model Input'!E$54)/G572))</f>
        <v>Blank</v>
      </c>
      <c r="S572" s="198" t="str">
        <f>IF(D572=0,"Blank",IF(D572="PHEV",MIN(M572,E572),MIN(M572,(E572*(1-'3 Model Input'!E$54)))))</f>
        <v>Blank</v>
      </c>
      <c r="T572" s="217" t="str">
        <f t="shared" si="112"/>
        <v>Blank</v>
      </c>
      <c r="U572" s="89"/>
      <c r="V572" s="216" t="str">
        <f>IF(D572=0,"Blank",P572*'3 Model Input'!E$50)</f>
        <v>Blank</v>
      </c>
      <c r="W572" s="197" t="str">
        <f t="shared" si="113"/>
        <v>Blank</v>
      </c>
      <c r="X572" s="197" t="str">
        <f t="shared" si="114"/>
        <v>Blank</v>
      </c>
      <c r="Y572" s="197" t="str">
        <f t="shared" si="115"/>
        <v>Blank</v>
      </c>
      <c r="Z572" s="197" t="str">
        <f t="shared" si="116"/>
        <v>Blank</v>
      </c>
      <c r="AA572" s="223" t="str" cm="1">
        <f t="array" ref="AA572">_xlfn.IFS(ISTEXT('3 Model Input'!F$70),"Missing",ISTEXT('3 Model Input'!I$70),"Missing",ISNUMBER('3 Model Input'!K$70),'3 Model Input'!K$70*P572)</f>
        <v>Missing</v>
      </c>
      <c r="AB572" s="89"/>
      <c r="AC572" s="227" t="str" cm="1">
        <f t="array" ref="AC572">IF(D572=0,"Blank",_xlfn.IFS('3 Model Input'!E$61=1,(V572*G572)/T572,'3 Model Input'!E$61=2,(W572*G572)/T572,'3 Model Input'!E$61=3,(X572*G572)/T572,'3 Model Input'!E$61=4,(Y572*G572)/T572,'3 Model Input'!E$61=5,(Z572*G572)/T572, ISTEXT('3 Model Input'!E$61),"Missing",'3 Model Input'!E$61=6,(AA572*G572)/T572))</f>
        <v>Blank</v>
      </c>
      <c r="AD572" s="202" t="str">
        <f t="shared" si="117"/>
        <v>Blank</v>
      </c>
      <c r="AE572" s="202" t="str">
        <f t="shared" si="118"/>
        <v>Blank</v>
      </c>
      <c r="AF572" s="217" t="str">
        <f t="shared" si="119"/>
        <v>Blank</v>
      </c>
      <c r="AG572" s="9" t="str" cm="1">
        <f t="array" ref="AG572">_xlfn.IFS(ISNUMBER(AC572), "", ISNUMBER(SEARCH("Blank", AC572)), "", ISERROR(AC572), "Bad input on tab 3")</f>
        <v/>
      </c>
    </row>
    <row r="573" spans="2:33" ht="15" customHeight="1" x14ac:dyDescent="0.75">
      <c r="B573" s="205" t="str">
        <f>'5 Driver Data'!B573</f>
        <v>0565</v>
      </c>
      <c r="C573" s="193">
        <f>'5 Driver Data'!C573</f>
        <v>0</v>
      </c>
      <c r="D573" s="192">
        <f>'5 Driver Data'!D573</f>
        <v>0</v>
      </c>
      <c r="E573" s="191">
        <f>'5 Driver Data'!E573</f>
        <v>0</v>
      </c>
      <c r="F573" s="191">
        <f>'5 Driver Data'!F573</f>
        <v>0</v>
      </c>
      <c r="G573" s="191">
        <f>'5 Driver Data'!G573</f>
        <v>0</v>
      </c>
      <c r="H573" s="191">
        <f>'5 Driver Data'!H573</f>
        <v>0</v>
      </c>
      <c r="I573" s="191">
        <f>'5 Driver Data'!I573</f>
        <v>0</v>
      </c>
      <c r="J573" s="191">
        <f>'5 Driver Data'!J573</f>
        <v>0</v>
      </c>
      <c r="K573" s="206">
        <f>'5 Driver Data'!K573</f>
        <v>0</v>
      </c>
      <c r="L573" s="1"/>
      <c r="M573" s="216" t="str">
        <f>IF(D573=0,"Blank",'3 Model Input'!E$44*'3 Model Input'!E$45)</f>
        <v>Blank</v>
      </c>
      <c r="N573" s="197" t="str">
        <f t="shared" si="110"/>
        <v>Blank</v>
      </c>
      <c r="O573" s="197" t="str">
        <f>IF(D573=0,"Blank",'3 Model Input'!E$49*(1-'3 Model Input'!E$51))</f>
        <v>Blank</v>
      </c>
      <c r="P573" s="197" t="str">
        <f t="shared" si="111"/>
        <v>Blank</v>
      </c>
      <c r="Q573" s="197" t="str">
        <f>IF(D573=0,"Blank",IF(D573="BEV",E573*(1-'3 Model Input'!E$54), E573))</f>
        <v>Blank</v>
      </c>
      <c r="R573" s="198" t="str">
        <f>IF(D573=0,"Blank",IF(D573="PHEV",F573/G573,F573*(1-'3 Model Input'!E$54)/G573))</f>
        <v>Blank</v>
      </c>
      <c r="S573" s="198" t="str">
        <f>IF(D573=0,"Blank",IF(D573="PHEV",MIN(M573,E573),MIN(M573,(E573*(1-'3 Model Input'!E$54)))))</f>
        <v>Blank</v>
      </c>
      <c r="T573" s="217" t="str">
        <f t="shared" si="112"/>
        <v>Blank</v>
      </c>
      <c r="U573" s="89"/>
      <c r="V573" s="216" t="str">
        <f>IF(D573=0,"Blank",P573*'3 Model Input'!E$50)</f>
        <v>Blank</v>
      </c>
      <c r="W573" s="197" t="str">
        <f t="shared" si="113"/>
        <v>Blank</v>
      </c>
      <c r="X573" s="197" t="str">
        <f t="shared" si="114"/>
        <v>Blank</v>
      </c>
      <c r="Y573" s="197" t="str">
        <f t="shared" si="115"/>
        <v>Blank</v>
      </c>
      <c r="Z573" s="197" t="str">
        <f t="shared" si="116"/>
        <v>Blank</v>
      </c>
      <c r="AA573" s="223" t="str" cm="1">
        <f t="array" ref="AA573">_xlfn.IFS(ISTEXT('3 Model Input'!F$70),"Missing",ISTEXT('3 Model Input'!I$70),"Missing",ISNUMBER('3 Model Input'!K$70),'3 Model Input'!K$70*P573)</f>
        <v>Missing</v>
      </c>
      <c r="AB573" s="89"/>
      <c r="AC573" s="227" t="str" cm="1">
        <f t="array" ref="AC573">IF(D573=0,"Blank",_xlfn.IFS('3 Model Input'!E$61=1,(V573*G573)/T573,'3 Model Input'!E$61=2,(W573*G573)/T573,'3 Model Input'!E$61=3,(X573*G573)/T573,'3 Model Input'!E$61=4,(Y573*G573)/T573,'3 Model Input'!E$61=5,(Z573*G573)/T573, ISTEXT('3 Model Input'!E$61),"Missing",'3 Model Input'!E$61=6,(AA573*G573)/T573))</f>
        <v>Blank</v>
      </c>
      <c r="AD573" s="202" t="str">
        <f t="shared" si="117"/>
        <v>Blank</v>
      </c>
      <c r="AE573" s="202" t="str">
        <f t="shared" si="118"/>
        <v>Blank</v>
      </c>
      <c r="AF573" s="217" t="str">
        <f t="shared" si="119"/>
        <v>Blank</v>
      </c>
      <c r="AG573" s="9" t="str" cm="1">
        <f t="array" ref="AG573">_xlfn.IFS(ISNUMBER(AC573), "", ISNUMBER(SEARCH("Blank", AC573)), "", ISERROR(AC573), "Bad input on tab 3")</f>
        <v/>
      </c>
    </row>
    <row r="574" spans="2:33" ht="15" customHeight="1" x14ac:dyDescent="0.75">
      <c r="B574" s="205" t="str">
        <f>'5 Driver Data'!B574</f>
        <v>0566</v>
      </c>
      <c r="C574" s="193">
        <f>'5 Driver Data'!C574</f>
        <v>0</v>
      </c>
      <c r="D574" s="192">
        <f>'5 Driver Data'!D574</f>
        <v>0</v>
      </c>
      <c r="E574" s="191">
        <f>'5 Driver Data'!E574</f>
        <v>0</v>
      </c>
      <c r="F574" s="191">
        <f>'5 Driver Data'!F574</f>
        <v>0</v>
      </c>
      <c r="G574" s="191">
        <f>'5 Driver Data'!G574</f>
        <v>0</v>
      </c>
      <c r="H574" s="191">
        <f>'5 Driver Data'!H574</f>
        <v>0</v>
      </c>
      <c r="I574" s="191">
        <f>'5 Driver Data'!I574</f>
        <v>0</v>
      </c>
      <c r="J574" s="191">
        <f>'5 Driver Data'!J574</f>
        <v>0</v>
      </c>
      <c r="K574" s="206">
        <f>'5 Driver Data'!K574</f>
        <v>0</v>
      </c>
      <c r="L574" s="1"/>
      <c r="M574" s="216" t="str">
        <f>IF(D574=0,"Blank",'3 Model Input'!E$44*'3 Model Input'!E$45)</f>
        <v>Blank</v>
      </c>
      <c r="N574" s="197" t="str">
        <f t="shared" si="110"/>
        <v>Blank</v>
      </c>
      <c r="O574" s="197" t="str">
        <f>IF(D574=0,"Blank",'3 Model Input'!E$49*(1-'3 Model Input'!E$51))</f>
        <v>Blank</v>
      </c>
      <c r="P574" s="197" t="str">
        <f t="shared" si="111"/>
        <v>Blank</v>
      </c>
      <c r="Q574" s="197" t="str">
        <f>IF(D574=0,"Blank",IF(D574="BEV",E574*(1-'3 Model Input'!E$54), E574))</f>
        <v>Blank</v>
      </c>
      <c r="R574" s="198" t="str">
        <f>IF(D574=0,"Blank",IF(D574="PHEV",F574/G574,F574*(1-'3 Model Input'!E$54)/G574))</f>
        <v>Blank</v>
      </c>
      <c r="S574" s="198" t="str">
        <f>IF(D574=0,"Blank",IF(D574="PHEV",MIN(M574,E574),MIN(M574,(E574*(1-'3 Model Input'!E$54)))))</f>
        <v>Blank</v>
      </c>
      <c r="T574" s="217" t="str">
        <f t="shared" si="112"/>
        <v>Blank</v>
      </c>
      <c r="U574" s="89"/>
      <c r="V574" s="216" t="str">
        <f>IF(D574=0,"Blank",P574*'3 Model Input'!E$50)</f>
        <v>Blank</v>
      </c>
      <c r="W574" s="197" t="str">
        <f t="shared" si="113"/>
        <v>Blank</v>
      </c>
      <c r="X574" s="197" t="str">
        <f t="shared" si="114"/>
        <v>Blank</v>
      </c>
      <c r="Y574" s="197" t="str">
        <f t="shared" si="115"/>
        <v>Blank</v>
      </c>
      <c r="Z574" s="197" t="str">
        <f t="shared" si="116"/>
        <v>Blank</v>
      </c>
      <c r="AA574" s="223" t="str" cm="1">
        <f t="array" ref="AA574">_xlfn.IFS(ISTEXT('3 Model Input'!F$70),"Missing",ISTEXT('3 Model Input'!I$70),"Missing",ISNUMBER('3 Model Input'!K$70),'3 Model Input'!K$70*P574)</f>
        <v>Missing</v>
      </c>
      <c r="AB574" s="89"/>
      <c r="AC574" s="227" t="str" cm="1">
        <f t="array" ref="AC574">IF(D574=0,"Blank",_xlfn.IFS('3 Model Input'!E$61=1,(V574*G574)/T574,'3 Model Input'!E$61=2,(W574*G574)/T574,'3 Model Input'!E$61=3,(X574*G574)/T574,'3 Model Input'!E$61=4,(Y574*G574)/T574,'3 Model Input'!E$61=5,(Z574*G574)/T574, ISTEXT('3 Model Input'!E$61),"Missing",'3 Model Input'!E$61=6,(AA574*G574)/T574))</f>
        <v>Blank</v>
      </c>
      <c r="AD574" s="202" t="str">
        <f t="shared" si="117"/>
        <v>Blank</v>
      </c>
      <c r="AE574" s="202" t="str">
        <f t="shared" si="118"/>
        <v>Blank</v>
      </c>
      <c r="AF574" s="217" t="str">
        <f t="shared" si="119"/>
        <v>Blank</v>
      </c>
      <c r="AG574" s="9" t="str" cm="1">
        <f t="array" ref="AG574">_xlfn.IFS(ISNUMBER(AC574), "", ISNUMBER(SEARCH("Blank", AC574)), "", ISERROR(AC574), "Bad input on tab 3")</f>
        <v/>
      </c>
    </row>
    <row r="575" spans="2:33" ht="15" customHeight="1" x14ac:dyDescent="0.75">
      <c r="B575" s="205" t="str">
        <f>'5 Driver Data'!B575</f>
        <v>0567</v>
      </c>
      <c r="C575" s="193">
        <f>'5 Driver Data'!C575</f>
        <v>0</v>
      </c>
      <c r="D575" s="192">
        <f>'5 Driver Data'!D575</f>
        <v>0</v>
      </c>
      <c r="E575" s="191">
        <f>'5 Driver Data'!E575</f>
        <v>0</v>
      </c>
      <c r="F575" s="191">
        <f>'5 Driver Data'!F575</f>
        <v>0</v>
      </c>
      <c r="G575" s="191">
        <f>'5 Driver Data'!G575</f>
        <v>0</v>
      </c>
      <c r="H575" s="191">
        <f>'5 Driver Data'!H575</f>
        <v>0</v>
      </c>
      <c r="I575" s="191">
        <f>'5 Driver Data'!I575</f>
        <v>0</v>
      </c>
      <c r="J575" s="191">
        <f>'5 Driver Data'!J575</f>
        <v>0</v>
      </c>
      <c r="K575" s="206">
        <f>'5 Driver Data'!K575</f>
        <v>0</v>
      </c>
      <c r="L575" s="1"/>
      <c r="M575" s="216" t="str">
        <f>IF(D575=0,"Blank",'3 Model Input'!E$44*'3 Model Input'!E$45)</f>
        <v>Blank</v>
      </c>
      <c r="N575" s="197" t="str">
        <f t="shared" si="110"/>
        <v>Blank</v>
      </c>
      <c r="O575" s="197" t="str">
        <f>IF(D575=0,"Blank",'3 Model Input'!E$49*(1-'3 Model Input'!E$51))</f>
        <v>Blank</v>
      </c>
      <c r="P575" s="197" t="str">
        <f t="shared" si="111"/>
        <v>Blank</v>
      </c>
      <c r="Q575" s="197" t="str">
        <f>IF(D575=0,"Blank",IF(D575="BEV",E575*(1-'3 Model Input'!E$54), E575))</f>
        <v>Blank</v>
      </c>
      <c r="R575" s="198" t="str">
        <f>IF(D575=0,"Blank",IF(D575="PHEV",F575/G575,F575*(1-'3 Model Input'!E$54)/G575))</f>
        <v>Blank</v>
      </c>
      <c r="S575" s="198" t="str">
        <f>IF(D575=0,"Blank",IF(D575="PHEV",MIN(M575,E575),MIN(M575,(E575*(1-'3 Model Input'!E$54)))))</f>
        <v>Blank</v>
      </c>
      <c r="T575" s="217" t="str">
        <f t="shared" si="112"/>
        <v>Blank</v>
      </c>
      <c r="U575" s="89"/>
      <c r="V575" s="216" t="str">
        <f>IF(D575=0,"Blank",P575*'3 Model Input'!E$50)</f>
        <v>Blank</v>
      </c>
      <c r="W575" s="197" t="str">
        <f t="shared" si="113"/>
        <v>Blank</v>
      </c>
      <c r="X575" s="197" t="str">
        <f t="shared" si="114"/>
        <v>Blank</v>
      </c>
      <c r="Y575" s="197" t="str">
        <f t="shared" si="115"/>
        <v>Blank</v>
      </c>
      <c r="Z575" s="197" t="str">
        <f t="shared" si="116"/>
        <v>Blank</v>
      </c>
      <c r="AA575" s="223" t="str" cm="1">
        <f t="array" ref="AA575">_xlfn.IFS(ISTEXT('3 Model Input'!F$70),"Missing",ISTEXT('3 Model Input'!I$70),"Missing",ISNUMBER('3 Model Input'!K$70),'3 Model Input'!K$70*P575)</f>
        <v>Missing</v>
      </c>
      <c r="AB575" s="89"/>
      <c r="AC575" s="227" t="str" cm="1">
        <f t="array" ref="AC575">IF(D575=0,"Blank",_xlfn.IFS('3 Model Input'!E$61=1,(V575*G575)/T575,'3 Model Input'!E$61=2,(W575*G575)/T575,'3 Model Input'!E$61=3,(X575*G575)/T575,'3 Model Input'!E$61=4,(Y575*G575)/T575,'3 Model Input'!E$61=5,(Z575*G575)/T575, ISTEXT('3 Model Input'!E$61),"Missing",'3 Model Input'!E$61=6,(AA575*G575)/T575))</f>
        <v>Blank</v>
      </c>
      <c r="AD575" s="202" t="str">
        <f t="shared" si="117"/>
        <v>Blank</v>
      </c>
      <c r="AE575" s="202" t="str">
        <f t="shared" si="118"/>
        <v>Blank</v>
      </c>
      <c r="AF575" s="217" t="str">
        <f t="shared" si="119"/>
        <v>Blank</v>
      </c>
      <c r="AG575" s="9" t="str" cm="1">
        <f t="array" ref="AG575">_xlfn.IFS(ISNUMBER(AC575), "", ISNUMBER(SEARCH("Blank", AC575)), "", ISERROR(AC575), "Bad input on tab 3")</f>
        <v/>
      </c>
    </row>
    <row r="576" spans="2:33" ht="15" customHeight="1" x14ac:dyDescent="0.75">
      <c r="B576" s="205" t="str">
        <f>'5 Driver Data'!B576</f>
        <v>0568</v>
      </c>
      <c r="C576" s="193">
        <f>'5 Driver Data'!C576</f>
        <v>0</v>
      </c>
      <c r="D576" s="192">
        <f>'5 Driver Data'!D576</f>
        <v>0</v>
      </c>
      <c r="E576" s="191">
        <f>'5 Driver Data'!E576</f>
        <v>0</v>
      </c>
      <c r="F576" s="191">
        <f>'5 Driver Data'!F576</f>
        <v>0</v>
      </c>
      <c r="G576" s="191">
        <f>'5 Driver Data'!G576</f>
        <v>0</v>
      </c>
      <c r="H576" s="191">
        <f>'5 Driver Data'!H576</f>
        <v>0</v>
      </c>
      <c r="I576" s="191">
        <f>'5 Driver Data'!I576</f>
        <v>0</v>
      </c>
      <c r="J576" s="191">
        <f>'5 Driver Data'!J576</f>
        <v>0</v>
      </c>
      <c r="K576" s="206">
        <f>'5 Driver Data'!K576</f>
        <v>0</v>
      </c>
      <c r="L576" s="1"/>
      <c r="M576" s="216" t="str">
        <f>IF(D576=0,"Blank",'3 Model Input'!E$44*'3 Model Input'!E$45)</f>
        <v>Blank</v>
      </c>
      <c r="N576" s="197" t="str">
        <f t="shared" si="110"/>
        <v>Blank</v>
      </c>
      <c r="O576" s="197" t="str">
        <f>IF(D576=0,"Blank",'3 Model Input'!E$49*(1-'3 Model Input'!E$51))</f>
        <v>Blank</v>
      </c>
      <c r="P576" s="197" t="str">
        <f t="shared" si="111"/>
        <v>Blank</v>
      </c>
      <c r="Q576" s="197" t="str">
        <f>IF(D576=0,"Blank",IF(D576="BEV",E576*(1-'3 Model Input'!E$54), E576))</f>
        <v>Blank</v>
      </c>
      <c r="R576" s="198" t="str">
        <f>IF(D576=0,"Blank",IF(D576="PHEV",F576/G576,F576*(1-'3 Model Input'!E$54)/G576))</f>
        <v>Blank</v>
      </c>
      <c r="S576" s="198" t="str">
        <f>IF(D576=0,"Blank",IF(D576="PHEV",MIN(M576,E576),MIN(M576,(E576*(1-'3 Model Input'!E$54)))))</f>
        <v>Blank</v>
      </c>
      <c r="T576" s="217" t="str">
        <f t="shared" si="112"/>
        <v>Blank</v>
      </c>
      <c r="U576" s="89"/>
      <c r="V576" s="216" t="str">
        <f>IF(D576=0,"Blank",P576*'3 Model Input'!E$50)</f>
        <v>Blank</v>
      </c>
      <c r="W576" s="197" t="str">
        <f t="shared" si="113"/>
        <v>Blank</v>
      </c>
      <c r="X576" s="197" t="str">
        <f t="shared" si="114"/>
        <v>Blank</v>
      </c>
      <c r="Y576" s="197" t="str">
        <f t="shared" si="115"/>
        <v>Blank</v>
      </c>
      <c r="Z576" s="197" t="str">
        <f t="shared" si="116"/>
        <v>Blank</v>
      </c>
      <c r="AA576" s="223" t="str" cm="1">
        <f t="array" ref="AA576">_xlfn.IFS(ISTEXT('3 Model Input'!F$70),"Missing",ISTEXT('3 Model Input'!I$70),"Missing",ISNUMBER('3 Model Input'!K$70),'3 Model Input'!K$70*P576)</f>
        <v>Missing</v>
      </c>
      <c r="AB576" s="89"/>
      <c r="AC576" s="227" t="str" cm="1">
        <f t="array" ref="AC576">IF(D576=0,"Blank",_xlfn.IFS('3 Model Input'!E$61=1,(V576*G576)/T576,'3 Model Input'!E$61=2,(W576*G576)/T576,'3 Model Input'!E$61=3,(X576*G576)/T576,'3 Model Input'!E$61=4,(Y576*G576)/T576,'3 Model Input'!E$61=5,(Z576*G576)/T576, ISTEXT('3 Model Input'!E$61),"Missing",'3 Model Input'!E$61=6,(AA576*G576)/T576))</f>
        <v>Blank</v>
      </c>
      <c r="AD576" s="202" t="str">
        <f t="shared" si="117"/>
        <v>Blank</v>
      </c>
      <c r="AE576" s="202" t="str">
        <f t="shared" si="118"/>
        <v>Blank</v>
      </c>
      <c r="AF576" s="217" t="str">
        <f t="shared" si="119"/>
        <v>Blank</v>
      </c>
      <c r="AG576" s="9" t="str" cm="1">
        <f t="array" ref="AG576">_xlfn.IFS(ISNUMBER(AC576), "", ISNUMBER(SEARCH("Blank", AC576)), "", ISERROR(AC576), "Bad input on tab 3")</f>
        <v/>
      </c>
    </row>
    <row r="577" spans="2:33" ht="15" customHeight="1" x14ac:dyDescent="0.75">
      <c r="B577" s="205" t="str">
        <f>'5 Driver Data'!B577</f>
        <v>0569</v>
      </c>
      <c r="C577" s="193">
        <f>'5 Driver Data'!C577</f>
        <v>0</v>
      </c>
      <c r="D577" s="192">
        <f>'5 Driver Data'!D577</f>
        <v>0</v>
      </c>
      <c r="E577" s="191">
        <f>'5 Driver Data'!E577</f>
        <v>0</v>
      </c>
      <c r="F577" s="191">
        <f>'5 Driver Data'!F577</f>
        <v>0</v>
      </c>
      <c r="G577" s="191">
        <f>'5 Driver Data'!G577</f>
        <v>0</v>
      </c>
      <c r="H577" s="191">
        <f>'5 Driver Data'!H577</f>
        <v>0</v>
      </c>
      <c r="I577" s="191">
        <f>'5 Driver Data'!I577</f>
        <v>0</v>
      </c>
      <c r="J577" s="191">
        <f>'5 Driver Data'!J577</f>
        <v>0</v>
      </c>
      <c r="K577" s="206">
        <f>'5 Driver Data'!K577</f>
        <v>0</v>
      </c>
      <c r="L577" s="1"/>
      <c r="M577" s="216" t="str">
        <f>IF(D577=0,"Blank",'3 Model Input'!E$44*'3 Model Input'!E$45)</f>
        <v>Blank</v>
      </c>
      <c r="N577" s="197" t="str">
        <f t="shared" si="110"/>
        <v>Blank</v>
      </c>
      <c r="O577" s="197" t="str">
        <f>IF(D577=0,"Blank",'3 Model Input'!E$49*(1-'3 Model Input'!E$51))</f>
        <v>Blank</v>
      </c>
      <c r="P577" s="197" t="str">
        <f t="shared" si="111"/>
        <v>Blank</v>
      </c>
      <c r="Q577" s="197" t="str">
        <f>IF(D577=0,"Blank",IF(D577="BEV",E577*(1-'3 Model Input'!E$54), E577))</f>
        <v>Blank</v>
      </c>
      <c r="R577" s="198" t="str">
        <f>IF(D577=0,"Blank",IF(D577="PHEV",F577/G577,F577*(1-'3 Model Input'!E$54)/G577))</f>
        <v>Blank</v>
      </c>
      <c r="S577" s="198" t="str">
        <f>IF(D577=0,"Blank",IF(D577="PHEV",MIN(M577,E577),MIN(M577,(E577*(1-'3 Model Input'!E$54)))))</f>
        <v>Blank</v>
      </c>
      <c r="T577" s="217" t="str">
        <f t="shared" si="112"/>
        <v>Blank</v>
      </c>
      <c r="U577" s="89"/>
      <c r="V577" s="216" t="str">
        <f>IF(D577=0,"Blank",P577*'3 Model Input'!E$50)</f>
        <v>Blank</v>
      </c>
      <c r="W577" s="197" t="str">
        <f t="shared" si="113"/>
        <v>Blank</v>
      </c>
      <c r="X577" s="197" t="str">
        <f t="shared" si="114"/>
        <v>Blank</v>
      </c>
      <c r="Y577" s="197" t="str">
        <f t="shared" si="115"/>
        <v>Blank</v>
      </c>
      <c r="Z577" s="197" t="str">
        <f t="shared" si="116"/>
        <v>Blank</v>
      </c>
      <c r="AA577" s="223" t="str" cm="1">
        <f t="array" ref="AA577">_xlfn.IFS(ISTEXT('3 Model Input'!F$70),"Missing",ISTEXT('3 Model Input'!I$70),"Missing",ISNUMBER('3 Model Input'!K$70),'3 Model Input'!K$70*P577)</f>
        <v>Missing</v>
      </c>
      <c r="AB577" s="89"/>
      <c r="AC577" s="227" t="str" cm="1">
        <f t="array" ref="AC577">IF(D577=0,"Blank",_xlfn.IFS('3 Model Input'!E$61=1,(V577*G577)/T577,'3 Model Input'!E$61=2,(W577*G577)/T577,'3 Model Input'!E$61=3,(X577*G577)/T577,'3 Model Input'!E$61=4,(Y577*G577)/T577,'3 Model Input'!E$61=5,(Z577*G577)/T577, ISTEXT('3 Model Input'!E$61),"Missing",'3 Model Input'!E$61=6,(AA577*G577)/T577))</f>
        <v>Blank</v>
      </c>
      <c r="AD577" s="202" t="str">
        <f t="shared" si="117"/>
        <v>Blank</v>
      </c>
      <c r="AE577" s="202" t="str">
        <f t="shared" si="118"/>
        <v>Blank</v>
      </c>
      <c r="AF577" s="217" t="str">
        <f t="shared" si="119"/>
        <v>Blank</v>
      </c>
      <c r="AG577" s="9" t="str" cm="1">
        <f t="array" ref="AG577">_xlfn.IFS(ISNUMBER(AC577), "", ISNUMBER(SEARCH("Blank", AC577)), "", ISERROR(AC577), "Bad input on tab 3")</f>
        <v/>
      </c>
    </row>
    <row r="578" spans="2:33" ht="15" customHeight="1" x14ac:dyDescent="0.75">
      <c r="B578" s="205" t="str">
        <f>'5 Driver Data'!B578</f>
        <v>0570</v>
      </c>
      <c r="C578" s="193">
        <f>'5 Driver Data'!C578</f>
        <v>0</v>
      </c>
      <c r="D578" s="192">
        <f>'5 Driver Data'!D578</f>
        <v>0</v>
      </c>
      <c r="E578" s="191">
        <f>'5 Driver Data'!E578</f>
        <v>0</v>
      </c>
      <c r="F578" s="191">
        <f>'5 Driver Data'!F578</f>
        <v>0</v>
      </c>
      <c r="G578" s="191">
        <f>'5 Driver Data'!G578</f>
        <v>0</v>
      </c>
      <c r="H578" s="191">
        <f>'5 Driver Data'!H578</f>
        <v>0</v>
      </c>
      <c r="I578" s="191">
        <f>'5 Driver Data'!I578</f>
        <v>0</v>
      </c>
      <c r="J578" s="191">
        <f>'5 Driver Data'!J578</f>
        <v>0</v>
      </c>
      <c r="K578" s="206">
        <f>'5 Driver Data'!K578</f>
        <v>0</v>
      </c>
      <c r="L578" s="1"/>
      <c r="M578" s="216" t="str">
        <f>IF(D578=0,"Blank",'3 Model Input'!E$44*'3 Model Input'!E$45)</f>
        <v>Blank</v>
      </c>
      <c r="N578" s="197" t="str">
        <f t="shared" si="110"/>
        <v>Blank</v>
      </c>
      <c r="O578" s="197" t="str">
        <f>IF(D578=0,"Blank",'3 Model Input'!E$49*(1-'3 Model Input'!E$51))</f>
        <v>Blank</v>
      </c>
      <c r="P578" s="197" t="str">
        <f t="shared" si="111"/>
        <v>Blank</v>
      </c>
      <c r="Q578" s="197" t="str">
        <f>IF(D578=0,"Blank",IF(D578="BEV",E578*(1-'3 Model Input'!E$54), E578))</f>
        <v>Blank</v>
      </c>
      <c r="R578" s="198" t="str">
        <f>IF(D578=0,"Blank",IF(D578="PHEV",F578/G578,F578*(1-'3 Model Input'!E$54)/G578))</f>
        <v>Blank</v>
      </c>
      <c r="S578" s="198" t="str">
        <f>IF(D578=0,"Blank",IF(D578="PHEV",MIN(M578,E578),MIN(M578,(E578*(1-'3 Model Input'!E$54)))))</f>
        <v>Blank</v>
      </c>
      <c r="T578" s="217" t="str">
        <f t="shared" si="112"/>
        <v>Blank</v>
      </c>
      <c r="U578" s="89"/>
      <c r="V578" s="216" t="str">
        <f>IF(D578=0,"Blank",P578*'3 Model Input'!E$50)</f>
        <v>Blank</v>
      </c>
      <c r="W578" s="197" t="str">
        <f t="shared" si="113"/>
        <v>Blank</v>
      </c>
      <c r="X578" s="197" t="str">
        <f t="shared" si="114"/>
        <v>Blank</v>
      </c>
      <c r="Y578" s="197" t="str">
        <f t="shared" si="115"/>
        <v>Blank</v>
      </c>
      <c r="Z578" s="197" t="str">
        <f t="shared" si="116"/>
        <v>Blank</v>
      </c>
      <c r="AA578" s="223" t="str" cm="1">
        <f t="array" ref="AA578">_xlfn.IFS(ISTEXT('3 Model Input'!F$70),"Missing",ISTEXT('3 Model Input'!I$70),"Missing",ISNUMBER('3 Model Input'!K$70),'3 Model Input'!K$70*P578)</f>
        <v>Missing</v>
      </c>
      <c r="AB578" s="89"/>
      <c r="AC578" s="227" t="str" cm="1">
        <f t="array" ref="AC578">IF(D578=0,"Blank",_xlfn.IFS('3 Model Input'!E$61=1,(V578*G578)/T578,'3 Model Input'!E$61=2,(W578*G578)/T578,'3 Model Input'!E$61=3,(X578*G578)/T578,'3 Model Input'!E$61=4,(Y578*G578)/T578,'3 Model Input'!E$61=5,(Z578*G578)/T578, ISTEXT('3 Model Input'!E$61),"Missing",'3 Model Input'!E$61=6,(AA578*G578)/T578))</f>
        <v>Blank</v>
      </c>
      <c r="AD578" s="202" t="str">
        <f t="shared" si="117"/>
        <v>Blank</v>
      </c>
      <c r="AE578" s="202" t="str">
        <f t="shared" si="118"/>
        <v>Blank</v>
      </c>
      <c r="AF578" s="217" t="str">
        <f t="shared" si="119"/>
        <v>Blank</v>
      </c>
      <c r="AG578" s="9" t="str" cm="1">
        <f t="array" ref="AG578">_xlfn.IFS(ISNUMBER(AC578), "", ISNUMBER(SEARCH("Blank", AC578)), "", ISERROR(AC578), "Bad input on tab 3")</f>
        <v/>
      </c>
    </row>
    <row r="579" spans="2:33" ht="15" customHeight="1" x14ac:dyDescent="0.75">
      <c r="B579" s="205" t="str">
        <f>'5 Driver Data'!B579</f>
        <v>0571</v>
      </c>
      <c r="C579" s="193">
        <f>'5 Driver Data'!C579</f>
        <v>0</v>
      </c>
      <c r="D579" s="192">
        <f>'5 Driver Data'!D579</f>
        <v>0</v>
      </c>
      <c r="E579" s="191">
        <f>'5 Driver Data'!E579</f>
        <v>0</v>
      </c>
      <c r="F579" s="191">
        <f>'5 Driver Data'!F579</f>
        <v>0</v>
      </c>
      <c r="G579" s="191">
        <f>'5 Driver Data'!G579</f>
        <v>0</v>
      </c>
      <c r="H579" s="191">
        <f>'5 Driver Data'!H579</f>
        <v>0</v>
      </c>
      <c r="I579" s="191">
        <f>'5 Driver Data'!I579</f>
        <v>0</v>
      </c>
      <c r="J579" s="191">
        <f>'5 Driver Data'!J579</f>
        <v>0</v>
      </c>
      <c r="K579" s="206">
        <f>'5 Driver Data'!K579</f>
        <v>0</v>
      </c>
      <c r="L579" s="1"/>
      <c r="M579" s="216" t="str">
        <f>IF(D579=0,"Blank",'3 Model Input'!E$44*'3 Model Input'!E$45)</f>
        <v>Blank</v>
      </c>
      <c r="N579" s="197" t="str">
        <f t="shared" si="110"/>
        <v>Blank</v>
      </c>
      <c r="O579" s="197" t="str">
        <f>IF(D579=0,"Blank",'3 Model Input'!E$49*(1-'3 Model Input'!E$51))</f>
        <v>Blank</v>
      </c>
      <c r="P579" s="197" t="str">
        <f t="shared" si="111"/>
        <v>Blank</v>
      </c>
      <c r="Q579" s="197" t="str">
        <f>IF(D579=0,"Blank",IF(D579="BEV",E579*(1-'3 Model Input'!E$54), E579))</f>
        <v>Blank</v>
      </c>
      <c r="R579" s="198" t="str">
        <f>IF(D579=0,"Blank",IF(D579="PHEV",F579/G579,F579*(1-'3 Model Input'!E$54)/G579))</f>
        <v>Blank</v>
      </c>
      <c r="S579" s="198" t="str">
        <f>IF(D579=0,"Blank",IF(D579="PHEV",MIN(M579,E579),MIN(M579,(E579*(1-'3 Model Input'!E$54)))))</f>
        <v>Blank</v>
      </c>
      <c r="T579" s="217" t="str">
        <f t="shared" si="112"/>
        <v>Blank</v>
      </c>
      <c r="U579" s="89"/>
      <c r="V579" s="216" t="str">
        <f>IF(D579=0,"Blank",P579*'3 Model Input'!E$50)</f>
        <v>Blank</v>
      </c>
      <c r="W579" s="197" t="str">
        <f t="shared" si="113"/>
        <v>Blank</v>
      </c>
      <c r="X579" s="197" t="str">
        <f t="shared" si="114"/>
        <v>Blank</v>
      </c>
      <c r="Y579" s="197" t="str">
        <f t="shared" si="115"/>
        <v>Blank</v>
      </c>
      <c r="Z579" s="197" t="str">
        <f t="shared" si="116"/>
        <v>Blank</v>
      </c>
      <c r="AA579" s="223" t="str" cm="1">
        <f t="array" ref="AA579">_xlfn.IFS(ISTEXT('3 Model Input'!F$70),"Missing",ISTEXT('3 Model Input'!I$70),"Missing",ISNUMBER('3 Model Input'!K$70),'3 Model Input'!K$70*P579)</f>
        <v>Missing</v>
      </c>
      <c r="AB579" s="89"/>
      <c r="AC579" s="227" t="str" cm="1">
        <f t="array" ref="AC579">IF(D579=0,"Blank",_xlfn.IFS('3 Model Input'!E$61=1,(V579*G579)/T579,'3 Model Input'!E$61=2,(W579*G579)/T579,'3 Model Input'!E$61=3,(X579*G579)/T579,'3 Model Input'!E$61=4,(Y579*G579)/T579,'3 Model Input'!E$61=5,(Z579*G579)/T579, ISTEXT('3 Model Input'!E$61),"Missing",'3 Model Input'!E$61=6,(AA579*G579)/T579))</f>
        <v>Blank</v>
      </c>
      <c r="AD579" s="202" t="str">
        <f t="shared" si="117"/>
        <v>Blank</v>
      </c>
      <c r="AE579" s="202" t="str">
        <f t="shared" si="118"/>
        <v>Blank</v>
      </c>
      <c r="AF579" s="217" t="str">
        <f t="shared" si="119"/>
        <v>Blank</v>
      </c>
      <c r="AG579" s="9" t="str" cm="1">
        <f t="array" ref="AG579">_xlfn.IFS(ISNUMBER(AC579), "", ISNUMBER(SEARCH("Blank", AC579)), "", ISERROR(AC579), "Bad input on tab 3")</f>
        <v/>
      </c>
    </row>
    <row r="580" spans="2:33" ht="15" customHeight="1" x14ac:dyDescent="0.75">
      <c r="B580" s="205" t="str">
        <f>'5 Driver Data'!B580</f>
        <v>0572</v>
      </c>
      <c r="C580" s="193">
        <f>'5 Driver Data'!C580</f>
        <v>0</v>
      </c>
      <c r="D580" s="192">
        <f>'5 Driver Data'!D580</f>
        <v>0</v>
      </c>
      <c r="E580" s="191">
        <f>'5 Driver Data'!E580</f>
        <v>0</v>
      </c>
      <c r="F580" s="191">
        <f>'5 Driver Data'!F580</f>
        <v>0</v>
      </c>
      <c r="G580" s="191">
        <f>'5 Driver Data'!G580</f>
        <v>0</v>
      </c>
      <c r="H580" s="191">
        <f>'5 Driver Data'!H580</f>
        <v>0</v>
      </c>
      <c r="I580" s="191">
        <f>'5 Driver Data'!I580</f>
        <v>0</v>
      </c>
      <c r="J580" s="191">
        <f>'5 Driver Data'!J580</f>
        <v>0</v>
      </c>
      <c r="K580" s="206">
        <f>'5 Driver Data'!K580</f>
        <v>0</v>
      </c>
      <c r="L580" s="1"/>
      <c r="M580" s="216" t="str">
        <f>IF(D580=0,"Blank",'3 Model Input'!E$44*'3 Model Input'!E$45)</f>
        <v>Blank</v>
      </c>
      <c r="N580" s="197" t="str">
        <f t="shared" si="110"/>
        <v>Blank</v>
      </c>
      <c r="O580" s="197" t="str">
        <f>IF(D580=0,"Blank",'3 Model Input'!E$49*(1-'3 Model Input'!E$51))</f>
        <v>Blank</v>
      </c>
      <c r="P580" s="197" t="str">
        <f t="shared" si="111"/>
        <v>Blank</v>
      </c>
      <c r="Q580" s="197" t="str">
        <f>IF(D580=0,"Blank",IF(D580="BEV",E580*(1-'3 Model Input'!E$54), E580))</f>
        <v>Blank</v>
      </c>
      <c r="R580" s="198" t="str">
        <f>IF(D580=0,"Blank",IF(D580="PHEV",F580/G580,F580*(1-'3 Model Input'!E$54)/G580))</f>
        <v>Blank</v>
      </c>
      <c r="S580" s="198" t="str">
        <f>IF(D580=0,"Blank",IF(D580="PHEV",MIN(M580,E580),MIN(M580,(E580*(1-'3 Model Input'!E$54)))))</f>
        <v>Blank</v>
      </c>
      <c r="T580" s="217" t="str">
        <f t="shared" si="112"/>
        <v>Blank</v>
      </c>
      <c r="U580" s="89"/>
      <c r="V580" s="216" t="str">
        <f>IF(D580=0,"Blank",P580*'3 Model Input'!E$50)</f>
        <v>Blank</v>
      </c>
      <c r="W580" s="197" t="str">
        <f t="shared" si="113"/>
        <v>Blank</v>
      </c>
      <c r="X580" s="197" t="str">
        <f t="shared" si="114"/>
        <v>Blank</v>
      </c>
      <c r="Y580" s="197" t="str">
        <f t="shared" si="115"/>
        <v>Blank</v>
      </c>
      <c r="Z580" s="197" t="str">
        <f t="shared" si="116"/>
        <v>Blank</v>
      </c>
      <c r="AA580" s="223" t="str" cm="1">
        <f t="array" ref="AA580">_xlfn.IFS(ISTEXT('3 Model Input'!F$70),"Missing",ISTEXT('3 Model Input'!I$70),"Missing",ISNUMBER('3 Model Input'!K$70),'3 Model Input'!K$70*P580)</f>
        <v>Missing</v>
      </c>
      <c r="AB580" s="89"/>
      <c r="AC580" s="227" t="str" cm="1">
        <f t="array" ref="AC580">IF(D580=0,"Blank",_xlfn.IFS('3 Model Input'!E$61=1,(V580*G580)/T580,'3 Model Input'!E$61=2,(W580*G580)/T580,'3 Model Input'!E$61=3,(X580*G580)/T580,'3 Model Input'!E$61=4,(Y580*G580)/T580,'3 Model Input'!E$61=5,(Z580*G580)/T580, ISTEXT('3 Model Input'!E$61),"Missing",'3 Model Input'!E$61=6,(AA580*G580)/T580))</f>
        <v>Blank</v>
      </c>
      <c r="AD580" s="202" t="str">
        <f t="shared" si="117"/>
        <v>Blank</v>
      </c>
      <c r="AE580" s="202" t="str">
        <f t="shared" si="118"/>
        <v>Blank</v>
      </c>
      <c r="AF580" s="217" t="str">
        <f t="shared" si="119"/>
        <v>Blank</v>
      </c>
      <c r="AG580" s="9" t="str" cm="1">
        <f t="array" ref="AG580">_xlfn.IFS(ISNUMBER(AC580), "", ISNUMBER(SEARCH("Blank", AC580)), "", ISERROR(AC580), "Bad input on tab 3")</f>
        <v/>
      </c>
    </row>
    <row r="581" spans="2:33" ht="15" customHeight="1" x14ac:dyDescent="0.75">
      <c r="B581" s="205" t="str">
        <f>'5 Driver Data'!B581</f>
        <v>0573</v>
      </c>
      <c r="C581" s="193">
        <f>'5 Driver Data'!C581</f>
        <v>0</v>
      </c>
      <c r="D581" s="192">
        <f>'5 Driver Data'!D581</f>
        <v>0</v>
      </c>
      <c r="E581" s="191">
        <f>'5 Driver Data'!E581</f>
        <v>0</v>
      </c>
      <c r="F581" s="191">
        <f>'5 Driver Data'!F581</f>
        <v>0</v>
      </c>
      <c r="G581" s="191">
        <f>'5 Driver Data'!G581</f>
        <v>0</v>
      </c>
      <c r="H581" s="191">
        <f>'5 Driver Data'!H581</f>
        <v>0</v>
      </c>
      <c r="I581" s="191">
        <f>'5 Driver Data'!I581</f>
        <v>0</v>
      </c>
      <c r="J581" s="191">
        <f>'5 Driver Data'!J581</f>
        <v>0</v>
      </c>
      <c r="K581" s="206">
        <f>'5 Driver Data'!K581</f>
        <v>0</v>
      </c>
      <c r="L581" s="1"/>
      <c r="M581" s="216" t="str">
        <f>IF(D581=0,"Blank",'3 Model Input'!E$44*'3 Model Input'!E$45)</f>
        <v>Blank</v>
      </c>
      <c r="N581" s="197" t="str">
        <f t="shared" si="110"/>
        <v>Blank</v>
      </c>
      <c r="O581" s="197" t="str">
        <f>IF(D581=0,"Blank",'3 Model Input'!E$49*(1-'3 Model Input'!E$51))</f>
        <v>Blank</v>
      </c>
      <c r="P581" s="197" t="str">
        <f t="shared" si="111"/>
        <v>Blank</v>
      </c>
      <c r="Q581" s="197" t="str">
        <f>IF(D581=0,"Blank",IF(D581="BEV",E581*(1-'3 Model Input'!E$54), E581))</f>
        <v>Blank</v>
      </c>
      <c r="R581" s="198" t="str">
        <f>IF(D581=0,"Blank",IF(D581="PHEV",F581/G581,F581*(1-'3 Model Input'!E$54)/G581))</f>
        <v>Blank</v>
      </c>
      <c r="S581" s="198" t="str">
        <f>IF(D581=0,"Blank",IF(D581="PHEV",MIN(M581,E581),MIN(M581,(E581*(1-'3 Model Input'!E$54)))))</f>
        <v>Blank</v>
      </c>
      <c r="T581" s="217" t="str">
        <f t="shared" si="112"/>
        <v>Blank</v>
      </c>
      <c r="U581" s="89"/>
      <c r="V581" s="216" t="str">
        <f>IF(D581=0,"Blank",P581*'3 Model Input'!E$50)</f>
        <v>Blank</v>
      </c>
      <c r="W581" s="197" t="str">
        <f t="shared" si="113"/>
        <v>Blank</v>
      </c>
      <c r="X581" s="197" t="str">
        <f t="shared" si="114"/>
        <v>Blank</v>
      </c>
      <c r="Y581" s="197" t="str">
        <f t="shared" si="115"/>
        <v>Blank</v>
      </c>
      <c r="Z581" s="197" t="str">
        <f t="shared" si="116"/>
        <v>Blank</v>
      </c>
      <c r="AA581" s="223" t="str" cm="1">
        <f t="array" ref="AA581">_xlfn.IFS(ISTEXT('3 Model Input'!F$70),"Missing",ISTEXT('3 Model Input'!I$70),"Missing",ISNUMBER('3 Model Input'!K$70),'3 Model Input'!K$70*P581)</f>
        <v>Missing</v>
      </c>
      <c r="AB581" s="89"/>
      <c r="AC581" s="227" t="str" cm="1">
        <f t="array" ref="AC581">IF(D581=0,"Blank",_xlfn.IFS('3 Model Input'!E$61=1,(V581*G581)/T581,'3 Model Input'!E$61=2,(W581*G581)/T581,'3 Model Input'!E$61=3,(X581*G581)/T581,'3 Model Input'!E$61=4,(Y581*G581)/T581,'3 Model Input'!E$61=5,(Z581*G581)/T581, ISTEXT('3 Model Input'!E$61),"Missing",'3 Model Input'!E$61=6,(AA581*G581)/T581))</f>
        <v>Blank</v>
      </c>
      <c r="AD581" s="202" t="str">
        <f t="shared" si="117"/>
        <v>Blank</v>
      </c>
      <c r="AE581" s="202" t="str">
        <f t="shared" si="118"/>
        <v>Blank</v>
      </c>
      <c r="AF581" s="217" t="str">
        <f t="shared" si="119"/>
        <v>Blank</v>
      </c>
      <c r="AG581" s="9" t="str" cm="1">
        <f t="array" ref="AG581">_xlfn.IFS(ISNUMBER(AC581), "", ISNUMBER(SEARCH("Blank", AC581)), "", ISERROR(AC581), "Bad input on tab 3")</f>
        <v/>
      </c>
    </row>
    <row r="582" spans="2:33" ht="15" customHeight="1" x14ac:dyDescent="0.75">
      <c r="B582" s="205" t="str">
        <f>'5 Driver Data'!B582</f>
        <v>0574</v>
      </c>
      <c r="C582" s="193">
        <f>'5 Driver Data'!C582</f>
        <v>0</v>
      </c>
      <c r="D582" s="192">
        <f>'5 Driver Data'!D582</f>
        <v>0</v>
      </c>
      <c r="E582" s="191">
        <f>'5 Driver Data'!E582</f>
        <v>0</v>
      </c>
      <c r="F582" s="191">
        <f>'5 Driver Data'!F582</f>
        <v>0</v>
      </c>
      <c r="G582" s="191">
        <f>'5 Driver Data'!G582</f>
        <v>0</v>
      </c>
      <c r="H582" s="191">
        <f>'5 Driver Data'!H582</f>
        <v>0</v>
      </c>
      <c r="I582" s="191">
        <f>'5 Driver Data'!I582</f>
        <v>0</v>
      </c>
      <c r="J582" s="191">
        <f>'5 Driver Data'!J582</f>
        <v>0</v>
      </c>
      <c r="K582" s="206">
        <f>'5 Driver Data'!K582</f>
        <v>0</v>
      </c>
      <c r="L582" s="1"/>
      <c r="M582" s="216" t="str">
        <f>IF(D582=0,"Blank",'3 Model Input'!E$44*'3 Model Input'!E$45)</f>
        <v>Blank</v>
      </c>
      <c r="N582" s="197" t="str">
        <f t="shared" si="110"/>
        <v>Blank</v>
      </c>
      <c r="O582" s="197" t="str">
        <f>IF(D582=0,"Blank",'3 Model Input'!E$49*(1-'3 Model Input'!E$51))</f>
        <v>Blank</v>
      </c>
      <c r="P582" s="197" t="str">
        <f t="shared" si="111"/>
        <v>Blank</v>
      </c>
      <c r="Q582" s="197" t="str">
        <f>IF(D582=0,"Blank",IF(D582="BEV",E582*(1-'3 Model Input'!E$54), E582))</f>
        <v>Blank</v>
      </c>
      <c r="R582" s="198" t="str">
        <f>IF(D582=0,"Blank",IF(D582="PHEV",F582/G582,F582*(1-'3 Model Input'!E$54)/G582))</f>
        <v>Blank</v>
      </c>
      <c r="S582" s="198" t="str">
        <f>IF(D582=0,"Blank",IF(D582="PHEV",MIN(M582,E582),MIN(M582,(E582*(1-'3 Model Input'!E$54)))))</f>
        <v>Blank</v>
      </c>
      <c r="T582" s="217" t="str">
        <f t="shared" si="112"/>
        <v>Blank</v>
      </c>
      <c r="U582" s="89"/>
      <c r="V582" s="216" t="str">
        <f>IF(D582=0,"Blank",P582*'3 Model Input'!E$50)</f>
        <v>Blank</v>
      </c>
      <c r="W582" s="197" t="str">
        <f t="shared" si="113"/>
        <v>Blank</v>
      </c>
      <c r="X582" s="197" t="str">
        <f t="shared" si="114"/>
        <v>Blank</v>
      </c>
      <c r="Y582" s="197" t="str">
        <f t="shared" si="115"/>
        <v>Blank</v>
      </c>
      <c r="Z582" s="197" t="str">
        <f t="shared" si="116"/>
        <v>Blank</v>
      </c>
      <c r="AA582" s="223" t="str" cm="1">
        <f t="array" ref="AA582">_xlfn.IFS(ISTEXT('3 Model Input'!F$70),"Missing",ISTEXT('3 Model Input'!I$70),"Missing",ISNUMBER('3 Model Input'!K$70),'3 Model Input'!K$70*P582)</f>
        <v>Missing</v>
      </c>
      <c r="AB582" s="89"/>
      <c r="AC582" s="227" t="str" cm="1">
        <f t="array" ref="AC582">IF(D582=0,"Blank",_xlfn.IFS('3 Model Input'!E$61=1,(V582*G582)/T582,'3 Model Input'!E$61=2,(W582*G582)/T582,'3 Model Input'!E$61=3,(X582*G582)/T582,'3 Model Input'!E$61=4,(Y582*G582)/T582,'3 Model Input'!E$61=5,(Z582*G582)/T582, ISTEXT('3 Model Input'!E$61),"Missing",'3 Model Input'!E$61=6,(AA582*G582)/T582))</f>
        <v>Blank</v>
      </c>
      <c r="AD582" s="202" t="str">
        <f t="shared" si="117"/>
        <v>Blank</v>
      </c>
      <c r="AE582" s="202" t="str">
        <f t="shared" si="118"/>
        <v>Blank</v>
      </c>
      <c r="AF582" s="217" t="str">
        <f t="shared" si="119"/>
        <v>Blank</v>
      </c>
      <c r="AG582" s="9" t="str" cm="1">
        <f t="array" ref="AG582">_xlfn.IFS(ISNUMBER(AC582), "", ISNUMBER(SEARCH("Blank", AC582)), "", ISERROR(AC582), "Bad input on tab 3")</f>
        <v/>
      </c>
    </row>
    <row r="583" spans="2:33" ht="15" customHeight="1" x14ac:dyDescent="0.75">
      <c r="B583" s="205" t="str">
        <f>'5 Driver Data'!B583</f>
        <v>0575</v>
      </c>
      <c r="C583" s="193">
        <f>'5 Driver Data'!C583</f>
        <v>0</v>
      </c>
      <c r="D583" s="192">
        <f>'5 Driver Data'!D583</f>
        <v>0</v>
      </c>
      <c r="E583" s="191">
        <f>'5 Driver Data'!E583</f>
        <v>0</v>
      </c>
      <c r="F583" s="191">
        <f>'5 Driver Data'!F583</f>
        <v>0</v>
      </c>
      <c r="G583" s="191">
        <f>'5 Driver Data'!G583</f>
        <v>0</v>
      </c>
      <c r="H583" s="191">
        <f>'5 Driver Data'!H583</f>
        <v>0</v>
      </c>
      <c r="I583" s="191">
        <f>'5 Driver Data'!I583</f>
        <v>0</v>
      </c>
      <c r="J583" s="191">
        <f>'5 Driver Data'!J583</f>
        <v>0</v>
      </c>
      <c r="K583" s="206">
        <f>'5 Driver Data'!K583</f>
        <v>0</v>
      </c>
      <c r="L583" s="1"/>
      <c r="M583" s="216" t="str">
        <f>IF(D583=0,"Blank",'3 Model Input'!E$44*'3 Model Input'!E$45)</f>
        <v>Blank</v>
      </c>
      <c r="N583" s="197" t="str">
        <f t="shared" si="110"/>
        <v>Blank</v>
      </c>
      <c r="O583" s="197" t="str">
        <f>IF(D583=0,"Blank",'3 Model Input'!E$49*(1-'3 Model Input'!E$51))</f>
        <v>Blank</v>
      </c>
      <c r="P583" s="197" t="str">
        <f t="shared" si="111"/>
        <v>Blank</v>
      </c>
      <c r="Q583" s="197" t="str">
        <f>IF(D583=0,"Blank",IF(D583="BEV",E583*(1-'3 Model Input'!E$54), E583))</f>
        <v>Blank</v>
      </c>
      <c r="R583" s="198" t="str">
        <f>IF(D583=0,"Blank",IF(D583="PHEV",F583/G583,F583*(1-'3 Model Input'!E$54)/G583))</f>
        <v>Blank</v>
      </c>
      <c r="S583" s="198" t="str">
        <f>IF(D583=0,"Blank",IF(D583="PHEV",MIN(M583,E583),MIN(M583,(E583*(1-'3 Model Input'!E$54)))))</f>
        <v>Blank</v>
      </c>
      <c r="T583" s="217" t="str">
        <f t="shared" si="112"/>
        <v>Blank</v>
      </c>
      <c r="U583" s="89"/>
      <c r="V583" s="216" t="str">
        <f>IF(D583=0,"Blank",P583*'3 Model Input'!E$50)</f>
        <v>Blank</v>
      </c>
      <c r="W583" s="197" t="str">
        <f t="shared" si="113"/>
        <v>Blank</v>
      </c>
      <c r="X583" s="197" t="str">
        <f t="shared" si="114"/>
        <v>Blank</v>
      </c>
      <c r="Y583" s="197" t="str">
        <f t="shared" si="115"/>
        <v>Blank</v>
      </c>
      <c r="Z583" s="197" t="str">
        <f t="shared" si="116"/>
        <v>Blank</v>
      </c>
      <c r="AA583" s="223" t="str" cm="1">
        <f t="array" ref="AA583">_xlfn.IFS(ISTEXT('3 Model Input'!F$70),"Missing",ISTEXT('3 Model Input'!I$70),"Missing",ISNUMBER('3 Model Input'!K$70),'3 Model Input'!K$70*P583)</f>
        <v>Missing</v>
      </c>
      <c r="AB583" s="89"/>
      <c r="AC583" s="227" t="str" cm="1">
        <f t="array" ref="AC583">IF(D583=0,"Blank",_xlfn.IFS('3 Model Input'!E$61=1,(V583*G583)/T583,'3 Model Input'!E$61=2,(W583*G583)/T583,'3 Model Input'!E$61=3,(X583*G583)/T583,'3 Model Input'!E$61=4,(Y583*G583)/T583,'3 Model Input'!E$61=5,(Z583*G583)/T583, ISTEXT('3 Model Input'!E$61),"Missing",'3 Model Input'!E$61=6,(AA583*G583)/T583))</f>
        <v>Blank</v>
      </c>
      <c r="AD583" s="202" t="str">
        <f t="shared" si="117"/>
        <v>Blank</v>
      </c>
      <c r="AE583" s="202" t="str">
        <f t="shared" si="118"/>
        <v>Blank</v>
      </c>
      <c r="AF583" s="217" t="str">
        <f t="shared" si="119"/>
        <v>Blank</v>
      </c>
      <c r="AG583" s="9" t="str" cm="1">
        <f t="array" ref="AG583">_xlfn.IFS(ISNUMBER(AC583), "", ISNUMBER(SEARCH("Blank", AC583)), "", ISERROR(AC583), "Bad input on tab 3")</f>
        <v/>
      </c>
    </row>
    <row r="584" spans="2:33" ht="15" customHeight="1" x14ac:dyDescent="0.75">
      <c r="B584" s="205" t="str">
        <f>'5 Driver Data'!B584</f>
        <v>0576</v>
      </c>
      <c r="C584" s="193">
        <f>'5 Driver Data'!C584</f>
        <v>0</v>
      </c>
      <c r="D584" s="192">
        <f>'5 Driver Data'!D584</f>
        <v>0</v>
      </c>
      <c r="E584" s="191">
        <f>'5 Driver Data'!E584</f>
        <v>0</v>
      </c>
      <c r="F584" s="191">
        <f>'5 Driver Data'!F584</f>
        <v>0</v>
      </c>
      <c r="G584" s="191">
        <f>'5 Driver Data'!G584</f>
        <v>0</v>
      </c>
      <c r="H584" s="191">
        <f>'5 Driver Data'!H584</f>
        <v>0</v>
      </c>
      <c r="I584" s="191">
        <f>'5 Driver Data'!I584</f>
        <v>0</v>
      </c>
      <c r="J584" s="191">
        <f>'5 Driver Data'!J584</f>
        <v>0</v>
      </c>
      <c r="K584" s="206">
        <f>'5 Driver Data'!K584</f>
        <v>0</v>
      </c>
      <c r="L584" s="1"/>
      <c r="M584" s="216" t="str">
        <f>IF(D584=0,"Blank",'3 Model Input'!E$44*'3 Model Input'!E$45)</f>
        <v>Blank</v>
      </c>
      <c r="N584" s="197" t="str">
        <f t="shared" si="110"/>
        <v>Blank</v>
      </c>
      <c r="O584" s="197" t="str">
        <f>IF(D584=0,"Blank",'3 Model Input'!E$49*(1-'3 Model Input'!E$51))</f>
        <v>Blank</v>
      </c>
      <c r="P584" s="197" t="str">
        <f t="shared" si="111"/>
        <v>Blank</v>
      </c>
      <c r="Q584" s="197" t="str">
        <f>IF(D584=0,"Blank",IF(D584="BEV",E584*(1-'3 Model Input'!E$54), E584))</f>
        <v>Blank</v>
      </c>
      <c r="R584" s="198" t="str">
        <f>IF(D584=0,"Blank",IF(D584="PHEV",F584/G584,F584*(1-'3 Model Input'!E$54)/G584))</f>
        <v>Blank</v>
      </c>
      <c r="S584" s="198" t="str">
        <f>IF(D584=0,"Blank",IF(D584="PHEV",MIN(M584,E584),MIN(M584,(E584*(1-'3 Model Input'!E$54)))))</f>
        <v>Blank</v>
      </c>
      <c r="T584" s="217" t="str">
        <f t="shared" si="112"/>
        <v>Blank</v>
      </c>
      <c r="U584" s="89"/>
      <c r="V584" s="216" t="str">
        <f>IF(D584=0,"Blank",P584*'3 Model Input'!E$50)</f>
        <v>Blank</v>
      </c>
      <c r="W584" s="197" t="str">
        <f t="shared" si="113"/>
        <v>Blank</v>
      </c>
      <c r="X584" s="197" t="str">
        <f t="shared" si="114"/>
        <v>Blank</v>
      </c>
      <c r="Y584" s="197" t="str">
        <f t="shared" si="115"/>
        <v>Blank</v>
      </c>
      <c r="Z584" s="197" t="str">
        <f t="shared" si="116"/>
        <v>Blank</v>
      </c>
      <c r="AA584" s="223" t="str" cm="1">
        <f t="array" ref="AA584">_xlfn.IFS(ISTEXT('3 Model Input'!F$70),"Missing",ISTEXT('3 Model Input'!I$70),"Missing",ISNUMBER('3 Model Input'!K$70),'3 Model Input'!K$70*P584)</f>
        <v>Missing</v>
      </c>
      <c r="AB584" s="89"/>
      <c r="AC584" s="227" t="str" cm="1">
        <f t="array" ref="AC584">IF(D584=0,"Blank",_xlfn.IFS('3 Model Input'!E$61=1,(V584*G584)/T584,'3 Model Input'!E$61=2,(W584*G584)/T584,'3 Model Input'!E$61=3,(X584*G584)/T584,'3 Model Input'!E$61=4,(Y584*G584)/T584,'3 Model Input'!E$61=5,(Z584*G584)/T584, ISTEXT('3 Model Input'!E$61),"Missing",'3 Model Input'!E$61=6,(AA584*G584)/T584))</f>
        <v>Blank</v>
      </c>
      <c r="AD584" s="202" t="str">
        <f t="shared" si="117"/>
        <v>Blank</v>
      </c>
      <c r="AE584" s="202" t="str">
        <f t="shared" si="118"/>
        <v>Blank</v>
      </c>
      <c r="AF584" s="217" t="str">
        <f t="shared" si="119"/>
        <v>Blank</v>
      </c>
      <c r="AG584" s="9" t="str" cm="1">
        <f t="array" ref="AG584">_xlfn.IFS(ISNUMBER(AC584), "", ISNUMBER(SEARCH("Blank", AC584)), "", ISERROR(AC584), "Bad input on tab 3")</f>
        <v/>
      </c>
    </row>
    <row r="585" spans="2:33" ht="15" customHeight="1" x14ac:dyDescent="0.75">
      <c r="B585" s="205" t="str">
        <f>'5 Driver Data'!B585</f>
        <v>0577</v>
      </c>
      <c r="C585" s="193">
        <f>'5 Driver Data'!C585</f>
        <v>0</v>
      </c>
      <c r="D585" s="192">
        <f>'5 Driver Data'!D585</f>
        <v>0</v>
      </c>
      <c r="E585" s="191">
        <f>'5 Driver Data'!E585</f>
        <v>0</v>
      </c>
      <c r="F585" s="191">
        <f>'5 Driver Data'!F585</f>
        <v>0</v>
      </c>
      <c r="G585" s="191">
        <f>'5 Driver Data'!G585</f>
        <v>0</v>
      </c>
      <c r="H585" s="191">
        <f>'5 Driver Data'!H585</f>
        <v>0</v>
      </c>
      <c r="I585" s="191">
        <f>'5 Driver Data'!I585</f>
        <v>0</v>
      </c>
      <c r="J585" s="191">
        <f>'5 Driver Data'!J585</f>
        <v>0</v>
      </c>
      <c r="K585" s="206">
        <f>'5 Driver Data'!K585</f>
        <v>0</v>
      </c>
      <c r="L585" s="1"/>
      <c r="M585" s="216" t="str">
        <f>IF(D585=0,"Blank",'3 Model Input'!E$44*'3 Model Input'!E$45)</f>
        <v>Blank</v>
      </c>
      <c r="N585" s="197" t="str">
        <f t="shared" si="110"/>
        <v>Blank</v>
      </c>
      <c r="O585" s="197" t="str">
        <f>IF(D585=0,"Blank",'3 Model Input'!E$49*(1-'3 Model Input'!E$51))</f>
        <v>Blank</v>
      </c>
      <c r="P585" s="197" t="str">
        <f t="shared" si="111"/>
        <v>Blank</v>
      </c>
      <c r="Q585" s="197" t="str">
        <f>IF(D585=0,"Blank",IF(D585="BEV",E585*(1-'3 Model Input'!E$54), E585))</f>
        <v>Blank</v>
      </c>
      <c r="R585" s="198" t="str">
        <f>IF(D585=0,"Blank",IF(D585="PHEV",F585/G585,F585*(1-'3 Model Input'!E$54)/G585))</f>
        <v>Blank</v>
      </c>
      <c r="S585" s="198" t="str">
        <f>IF(D585=0,"Blank",IF(D585="PHEV",MIN(M585,E585),MIN(M585,(E585*(1-'3 Model Input'!E$54)))))</f>
        <v>Blank</v>
      </c>
      <c r="T585" s="217" t="str">
        <f t="shared" si="112"/>
        <v>Blank</v>
      </c>
      <c r="U585" s="89"/>
      <c r="V585" s="216" t="str">
        <f>IF(D585=0,"Blank",P585*'3 Model Input'!E$50)</f>
        <v>Blank</v>
      </c>
      <c r="W585" s="197" t="str">
        <f t="shared" si="113"/>
        <v>Blank</v>
      </c>
      <c r="X585" s="197" t="str">
        <f t="shared" si="114"/>
        <v>Blank</v>
      </c>
      <c r="Y585" s="197" t="str">
        <f t="shared" si="115"/>
        <v>Blank</v>
      </c>
      <c r="Z585" s="197" t="str">
        <f t="shared" si="116"/>
        <v>Blank</v>
      </c>
      <c r="AA585" s="223" t="str" cm="1">
        <f t="array" ref="AA585">_xlfn.IFS(ISTEXT('3 Model Input'!F$70),"Missing",ISTEXT('3 Model Input'!I$70),"Missing",ISNUMBER('3 Model Input'!K$70),'3 Model Input'!K$70*P585)</f>
        <v>Missing</v>
      </c>
      <c r="AB585" s="89"/>
      <c r="AC585" s="227" t="str" cm="1">
        <f t="array" ref="AC585">IF(D585=0,"Blank",_xlfn.IFS('3 Model Input'!E$61=1,(V585*G585)/T585,'3 Model Input'!E$61=2,(W585*G585)/T585,'3 Model Input'!E$61=3,(X585*G585)/T585,'3 Model Input'!E$61=4,(Y585*G585)/T585,'3 Model Input'!E$61=5,(Z585*G585)/T585, ISTEXT('3 Model Input'!E$61),"Missing",'3 Model Input'!E$61=6,(AA585*G585)/T585))</f>
        <v>Blank</v>
      </c>
      <c r="AD585" s="202" t="str">
        <f t="shared" si="117"/>
        <v>Blank</v>
      </c>
      <c r="AE585" s="202" t="str">
        <f t="shared" si="118"/>
        <v>Blank</v>
      </c>
      <c r="AF585" s="217" t="str">
        <f t="shared" si="119"/>
        <v>Blank</v>
      </c>
      <c r="AG585" s="9" t="str" cm="1">
        <f t="array" ref="AG585">_xlfn.IFS(ISNUMBER(AC585), "", ISNUMBER(SEARCH("Blank", AC585)), "", ISERROR(AC585), "Bad input on tab 3")</f>
        <v/>
      </c>
    </row>
    <row r="586" spans="2:33" ht="15" customHeight="1" x14ac:dyDescent="0.75">
      <c r="B586" s="205" t="str">
        <f>'5 Driver Data'!B586</f>
        <v>0578</v>
      </c>
      <c r="C586" s="193">
        <f>'5 Driver Data'!C586</f>
        <v>0</v>
      </c>
      <c r="D586" s="192">
        <f>'5 Driver Data'!D586</f>
        <v>0</v>
      </c>
      <c r="E586" s="191">
        <f>'5 Driver Data'!E586</f>
        <v>0</v>
      </c>
      <c r="F586" s="191">
        <f>'5 Driver Data'!F586</f>
        <v>0</v>
      </c>
      <c r="G586" s="191">
        <f>'5 Driver Data'!G586</f>
        <v>0</v>
      </c>
      <c r="H586" s="191">
        <f>'5 Driver Data'!H586</f>
        <v>0</v>
      </c>
      <c r="I586" s="191">
        <f>'5 Driver Data'!I586</f>
        <v>0</v>
      </c>
      <c r="J586" s="191">
        <f>'5 Driver Data'!J586</f>
        <v>0</v>
      </c>
      <c r="K586" s="206">
        <f>'5 Driver Data'!K586</f>
        <v>0</v>
      </c>
      <c r="L586" s="1"/>
      <c r="M586" s="216" t="str">
        <f>IF(D586=0,"Blank",'3 Model Input'!E$44*'3 Model Input'!E$45)</f>
        <v>Blank</v>
      </c>
      <c r="N586" s="197" t="str">
        <f t="shared" si="110"/>
        <v>Blank</v>
      </c>
      <c r="O586" s="197" t="str">
        <f>IF(D586=0,"Blank",'3 Model Input'!E$49*(1-'3 Model Input'!E$51))</f>
        <v>Blank</v>
      </c>
      <c r="P586" s="197" t="str">
        <f t="shared" si="111"/>
        <v>Blank</v>
      </c>
      <c r="Q586" s="197" t="str">
        <f>IF(D586=0,"Blank",IF(D586="BEV",E586*(1-'3 Model Input'!E$54), E586))</f>
        <v>Blank</v>
      </c>
      <c r="R586" s="198" t="str">
        <f>IF(D586=0,"Blank",IF(D586="PHEV",F586/G586,F586*(1-'3 Model Input'!E$54)/G586))</f>
        <v>Blank</v>
      </c>
      <c r="S586" s="198" t="str">
        <f>IF(D586=0,"Blank",IF(D586="PHEV",MIN(M586,E586),MIN(M586,(E586*(1-'3 Model Input'!E$54)))))</f>
        <v>Blank</v>
      </c>
      <c r="T586" s="217" t="str">
        <f t="shared" si="112"/>
        <v>Blank</v>
      </c>
      <c r="U586" s="89"/>
      <c r="V586" s="216" t="str">
        <f>IF(D586=0,"Blank",P586*'3 Model Input'!E$50)</f>
        <v>Blank</v>
      </c>
      <c r="W586" s="197" t="str">
        <f t="shared" si="113"/>
        <v>Blank</v>
      </c>
      <c r="X586" s="197" t="str">
        <f t="shared" si="114"/>
        <v>Blank</v>
      </c>
      <c r="Y586" s="197" t="str">
        <f t="shared" si="115"/>
        <v>Blank</v>
      </c>
      <c r="Z586" s="197" t="str">
        <f t="shared" si="116"/>
        <v>Blank</v>
      </c>
      <c r="AA586" s="223" t="str" cm="1">
        <f t="array" ref="AA586">_xlfn.IFS(ISTEXT('3 Model Input'!F$70),"Missing",ISTEXT('3 Model Input'!I$70),"Missing",ISNUMBER('3 Model Input'!K$70),'3 Model Input'!K$70*P586)</f>
        <v>Missing</v>
      </c>
      <c r="AB586" s="89"/>
      <c r="AC586" s="227" t="str" cm="1">
        <f t="array" ref="AC586">IF(D586=0,"Blank",_xlfn.IFS('3 Model Input'!E$61=1,(V586*G586)/T586,'3 Model Input'!E$61=2,(W586*G586)/T586,'3 Model Input'!E$61=3,(X586*G586)/T586,'3 Model Input'!E$61=4,(Y586*G586)/T586,'3 Model Input'!E$61=5,(Z586*G586)/T586, ISTEXT('3 Model Input'!E$61),"Missing",'3 Model Input'!E$61=6,(AA586*G586)/T586))</f>
        <v>Blank</v>
      </c>
      <c r="AD586" s="202" t="str">
        <f t="shared" si="117"/>
        <v>Blank</v>
      </c>
      <c r="AE586" s="202" t="str">
        <f t="shared" si="118"/>
        <v>Blank</v>
      </c>
      <c r="AF586" s="217" t="str">
        <f t="shared" si="119"/>
        <v>Blank</v>
      </c>
      <c r="AG586" s="9" t="str" cm="1">
        <f t="array" ref="AG586">_xlfn.IFS(ISNUMBER(AC586), "", ISNUMBER(SEARCH("Blank", AC586)), "", ISERROR(AC586), "Bad input on tab 3")</f>
        <v/>
      </c>
    </row>
    <row r="587" spans="2:33" ht="15" customHeight="1" x14ac:dyDescent="0.75">
      <c r="B587" s="205" t="str">
        <f>'5 Driver Data'!B587</f>
        <v>0579</v>
      </c>
      <c r="C587" s="193">
        <f>'5 Driver Data'!C587</f>
        <v>0</v>
      </c>
      <c r="D587" s="192">
        <f>'5 Driver Data'!D587</f>
        <v>0</v>
      </c>
      <c r="E587" s="191">
        <f>'5 Driver Data'!E587</f>
        <v>0</v>
      </c>
      <c r="F587" s="191">
        <f>'5 Driver Data'!F587</f>
        <v>0</v>
      </c>
      <c r="G587" s="191">
        <f>'5 Driver Data'!G587</f>
        <v>0</v>
      </c>
      <c r="H587" s="191">
        <f>'5 Driver Data'!H587</f>
        <v>0</v>
      </c>
      <c r="I587" s="191">
        <f>'5 Driver Data'!I587</f>
        <v>0</v>
      </c>
      <c r="J587" s="191">
        <f>'5 Driver Data'!J587</f>
        <v>0</v>
      </c>
      <c r="K587" s="206">
        <f>'5 Driver Data'!K587</f>
        <v>0</v>
      </c>
      <c r="L587" s="1"/>
      <c r="M587" s="216" t="str">
        <f>IF(D587=0,"Blank",'3 Model Input'!E$44*'3 Model Input'!E$45)</f>
        <v>Blank</v>
      </c>
      <c r="N587" s="197" t="str">
        <f t="shared" si="110"/>
        <v>Blank</v>
      </c>
      <c r="O587" s="197" t="str">
        <f>IF(D587=0,"Blank",'3 Model Input'!E$49*(1-'3 Model Input'!E$51))</f>
        <v>Blank</v>
      </c>
      <c r="P587" s="197" t="str">
        <f t="shared" si="111"/>
        <v>Blank</v>
      </c>
      <c r="Q587" s="197" t="str">
        <f>IF(D587=0,"Blank",IF(D587="BEV",E587*(1-'3 Model Input'!E$54), E587))</f>
        <v>Blank</v>
      </c>
      <c r="R587" s="198" t="str">
        <f>IF(D587=0,"Blank",IF(D587="PHEV",F587/G587,F587*(1-'3 Model Input'!E$54)/G587))</f>
        <v>Blank</v>
      </c>
      <c r="S587" s="198" t="str">
        <f>IF(D587=0,"Blank",IF(D587="PHEV",MIN(M587,E587),MIN(M587,(E587*(1-'3 Model Input'!E$54)))))</f>
        <v>Blank</v>
      </c>
      <c r="T587" s="217" t="str">
        <f t="shared" si="112"/>
        <v>Blank</v>
      </c>
      <c r="U587" s="89"/>
      <c r="V587" s="216" t="str">
        <f>IF(D587=0,"Blank",P587*'3 Model Input'!E$50)</f>
        <v>Blank</v>
      </c>
      <c r="W587" s="197" t="str">
        <f t="shared" si="113"/>
        <v>Blank</v>
      </c>
      <c r="X587" s="197" t="str">
        <f t="shared" si="114"/>
        <v>Blank</v>
      </c>
      <c r="Y587" s="197" t="str">
        <f t="shared" si="115"/>
        <v>Blank</v>
      </c>
      <c r="Z587" s="197" t="str">
        <f t="shared" si="116"/>
        <v>Blank</v>
      </c>
      <c r="AA587" s="223" t="str" cm="1">
        <f t="array" ref="AA587">_xlfn.IFS(ISTEXT('3 Model Input'!F$70),"Missing",ISTEXT('3 Model Input'!I$70),"Missing",ISNUMBER('3 Model Input'!K$70),'3 Model Input'!K$70*P587)</f>
        <v>Missing</v>
      </c>
      <c r="AB587" s="89"/>
      <c r="AC587" s="227" t="str" cm="1">
        <f t="array" ref="AC587">IF(D587=0,"Blank",_xlfn.IFS('3 Model Input'!E$61=1,(V587*G587)/T587,'3 Model Input'!E$61=2,(W587*G587)/T587,'3 Model Input'!E$61=3,(X587*G587)/T587,'3 Model Input'!E$61=4,(Y587*G587)/T587,'3 Model Input'!E$61=5,(Z587*G587)/T587, ISTEXT('3 Model Input'!E$61),"Missing",'3 Model Input'!E$61=6,(AA587*G587)/T587))</f>
        <v>Blank</v>
      </c>
      <c r="AD587" s="202" t="str">
        <f t="shared" si="117"/>
        <v>Blank</v>
      </c>
      <c r="AE587" s="202" t="str">
        <f t="shared" si="118"/>
        <v>Blank</v>
      </c>
      <c r="AF587" s="217" t="str">
        <f t="shared" si="119"/>
        <v>Blank</v>
      </c>
      <c r="AG587" s="9" t="str" cm="1">
        <f t="array" ref="AG587">_xlfn.IFS(ISNUMBER(AC587), "", ISNUMBER(SEARCH("Blank", AC587)), "", ISERROR(AC587), "Bad input on tab 3")</f>
        <v/>
      </c>
    </row>
    <row r="588" spans="2:33" ht="15" customHeight="1" x14ac:dyDescent="0.75">
      <c r="B588" s="205" t="str">
        <f>'5 Driver Data'!B588</f>
        <v>0580</v>
      </c>
      <c r="C588" s="193">
        <f>'5 Driver Data'!C588</f>
        <v>0</v>
      </c>
      <c r="D588" s="192">
        <f>'5 Driver Data'!D588</f>
        <v>0</v>
      </c>
      <c r="E588" s="191">
        <f>'5 Driver Data'!E588</f>
        <v>0</v>
      </c>
      <c r="F588" s="191">
        <f>'5 Driver Data'!F588</f>
        <v>0</v>
      </c>
      <c r="G588" s="191">
        <f>'5 Driver Data'!G588</f>
        <v>0</v>
      </c>
      <c r="H588" s="191">
        <f>'5 Driver Data'!H588</f>
        <v>0</v>
      </c>
      <c r="I588" s="191">
        <f>'5 Driver Data'!I588</f>
        <v>0</v>
      </c>
      <c r="J588" s="191">
        <f>'5 Driver Data'!J588</f>
        <v>0</v>
      </c>
      <c r="K588" s="206">
        <f>'5 Driver Data'!K588</f>
        <v>0</v>
      </c>
      <c r="L588" s="1"/>
      <c r="M588" s="216" t="str">
        <f>IF(D588=0,"Blank",'3 Model Input'!E$44*'3 Model Input'!E$45)</f>
        <v>Blank</v>
      </c>
      <c r="N588" s="197" t="str">
        <f t="shared" si="110"/>
        <v>Blank</v>
      </c>
      <c r="O588" s="197" t="str">
        <f>IF(D588=0,"Blank",'3 Model Input'!E$49*(1-'3 Model Input'!E$51))</f>
        <v>Blank</v>
      </c>
      <c r="P588" s="197" t="str">
        <f t="shared" si="111"/>
        <v>Blank</v>
      </c>
      <c r="Q588" s="197" t="str">
        <f>IF(D588=0,"Blank",IF(D588="BEV",E588*(1-'3 Model Input'!E$54), E588))</f>
        <v>Blank</v>
      </c>
      <c r="R588" s="198" t="str">
        <f>IF(D588=0,"Blank",IF(D588="PHEV",F588/G588,F588*(1-'3 Model Input'!E$54)/G588))</f>
        <v>Blank</v>
      </c>
      <c r="S588" s="198" t="str">
        <f>IF(D588=0,"Blank",IF(D588="PHEV",MIN(M588,E588),MIN(M588,(E588*(1-'3 Model Input'!E$54)))))</f>
        <v>Blank</v>
      </c>
      <c r="T588" s="217" t="str">
        <f t="shared" si="112"/>
        <v>Blank</v>
      </c>
      <c r="U588" s="89"/>
      <c r="V588" s="216" t="str">
        <f>IF(D588=0,"Blank",P588*'3 Model Input'!E$50)</f>
        <v>Blank</v>
      </c>
      <c r="W588" s="197" t="str">
        <f t="shared" si="113"/>
        <v>Blank</v>
      </c>
      <c r="X588" s="197" t="str">
        <f t="shared" si="114"/>
        <v>Blank</v>
      </c>
      <c r="Y588" s="197" t="str">
        <f t="shared" si="115"/>
        <v>Blank</v>
      </c>
      <c r="Z588" s="197" t="str">
        <f t="shared" si="116"/>
        <v>Blank</v>
      </c>
      <c r="AA588" s="223" t="str" cm="1">
        <f t="array" ref="AA588">_xlfn.IFS(ISTEXT('3 Model Input'!F$70),"Missing",ISTEXT('3 Model Input'!I$70),"Missing",ISNUMBER('3 Model Input'!K$70),'3 Model Input'!K$70*P588)</f>
        <v>Missing</v>
      </c>
      <c r="AB588" s="89"/>
      <c r="AC588" s="227" t="str" cm="1">
        <f t="array" ref="AC588">IF(D588=0,"Blank",_xlfn.IFS('3 Model Input'!E$61=1,(V588*G588)/T588,'3 Model Input'!E$61=2,(W588*G588)/T588,'3 Model Input'!E$61=3,(X588*G588)/T588,'3 Model Input'!E$61=4,(Y588*G588)/T588,'3 Model Input'!E$61=5,(Z588*G588)/T588, ISTEXT('3 Model Input'!E$61),"Missing",'3 Model Input'!E$61=6,(AA588*G588)/T588))</f>
        <v>Blank</v>
      </c>
      <c r="AD588" s="202" t="str">
        <f t="shared" si="117"/>
        <v>Blank</v>
      </c>
      <c r="AE588" s="202" t="str">
        <f t="shared" si="118"/>
        <v>Blank</v>
      </c>
      <c r="AF588" s="217" t="str">
        <f t="shared" si="119"/>
        <v>Blank</v>
      </c>
      <c r="AG588" s="9" t="str" cm="1">
        <f t="array" ref="AG588">_xlfn.IFS(ISNUMBER(AC588), "", ISNUMBER(SEARCH("Blank", AC588)), "", ISERROR(AC588), "Bad input on tab 3")</f>
        <v/>
      </c>
    </row>
    <row r="589" spans="2:33" ht="15" customHeight="1" x14ac:dyDescent="0.75">
      <c r="B589" s="205" t="str">
        <f>'5 Driver Data'!B589</f>
        <v>0581</v>
      </c>
      <c r="C589" s="193">
        <f>'5 Driver Data'!C589</f>
        <v>0</v>
      </c>
      <c r="D589" s="192">
        <f>'5 Driver Data'!D589</f>
        <v>0</v>
      </c>
      <c r="E589" s="191">
        <f>'5 Driver Data'!E589</f>
        <v>0</v>
      </c>
      <c r="F589" s="191">
        <f>'5 Driver Data'!F589</f>
        <v>0</v>
      </c>
      <c r="G589" s="191">
        <f>'5 Driver Data'!G589</f>
        <v>0</v>
      </c>
      <c r="H589" s="191">
        <f>'5 Driver Data'!H589</f>
        <v>0</v>
      </c>
      <c r="I589" s="191">
        <f>'5 Driver Data'!I589</f>
        <v>0</v>
      </c>
      <c r="J589" s="191">
        <f>'5 Driver Data'!J589</f>
        <v>0</v>
      </c>
      <c r="K589" s="206">
        <f>'5 Driver Data'!K589</f>
        <v>0</v>
      </c>
      <c r="L589" s="1"/>
      <c r="M589" s="216" t="str">
        <f>IF(D589=0,"Blank",'3 Model Input'!E$44*'3 Model Input'!E$45)</f>
        <v>Blank</v>
      </c>
      <c r="N589" s="197" t="str">
        <f t="shared" si="110"/>
        <v>Blank</v>
      </c>
      <c r="O589" s="197" t="str">
        <f>IF(D589=0,"Blank",'3 Model Input'!E$49*(1-'3 Model Input'!E$51))</f>
        <v>Blank</v>
      </c>
      <c r="P589" s="197" t="str">
        <f t="shared" si="111"/>
        <v>Blank</v>
      </c>
      <c r="Q589" s="197" t="str">
        <f>IF(D589=0,"Blank",IF(D589="BEV",E589*(1-'3 Model Input'!E$54), E589))</f>
        <v>Blank</v>
      </c>
      <c r="R589" s="198" t="str">
        <f>IF(D589=0,"Blank",IF(D589="PHEV",F589/G589,F589*(1-'3 Model Input'!E$54)/G589))</f>
        <v>Blank</v>
      </c>
      <c r="S589" s="198" t="str">
        <f>IF(D589=0,"Blank",IF(D589="PHEV",MIN(M589,E589),MIN(M589,(E589*(1-'3 Model Input'!E$54)))))</f>
        <v>Blank</v>
      </c>
      <c r="T589" s="217" t="str">
        <f t="shared" si="112"/>
        <v>Blank</v>
      </c>
      <c r="U589" s="89"/>
      <c r="V589" s="216" t="str">
        <f>IF(D589=0,"Blank",P589*'3 Model Input'!E$50)</f>
        <v>Blank</v>
      </c>
      <c r="W589" s="197" t="str">
        <f t="shared" si="113"/>
        <v>Blank</v>
      </c>
      <c r="X589" s="197" t="str">
        <f t="shared" si="114"/>
        <v>Blank</v>
      </c>
      <c r="Y589" s="197" t="str">
        <f t="shared" si="115"/>
        <v>Blank</v>
      </c>
      <c r="Z589" s="197" t="str">
        <f t="shared" si="116"/>
        <v>Blank</v>
      </c>
      <c r="AA589" s="223" t="str" cm="1">
        <f t="array" ref="AA589">_xlfn.IFS(ISTEXT('3 Model Input'!F$70),"Missing",ISTEXT('3 Model Input'!I$70),"Missing",ISNUMBER('3 Model Input'!K$70),'3 Model Input'!K$70*P589)</f>
        <v>Missing</v>
      </c>
      <c r="AB589" s="89"/>
      <c r="AC589" s="227" t="str" cm="1">
        <f t="array" ref="AC589">IF(D589=0,"Blank",_xlfn.IFS('3 Model Input'!E$61=1,(V589*G589)/T589,'3 Model Input'!E$61=2,(W589*G589)/T589,'3 Model Input'!E$61=3,(X589*G589)/T589,'3 Model Input'!E$61=4,(Y589*G589)/T589,'3 Model Input'!E$61=5,(Z589*G589)/T589, ISTEXT('3 Model Input'!E$61),"Missing",'3 Model Input'!E$61=6,(AA589*G589)/T589))</f>
        <v>Blank</v>
      </c>
      <c r="AD589" s="202" t="str">
        <f t="shared" si="117"/>
        <v>Blank</v>
      </c>
      <c r="AE589" s="202" t="str">
        <f t="shared" si="118"/>
        <v>Blank</v>
      </c>
      <c r="AF589" s="217" t="str">
        <f t="shared" si="119"/>
        <v>Blank</v>
      </c>
      <c r="AG589" s="9" t="str" cm="1">
        <f t="array" ref="AG589">_xlfn.IFS(ISNUMBER(AC589), "", ISNUMBER(SEARCH("Blank", AC589)), "", ISERROR(AC589), "Bad input on tab 3")</f>
        <v/>
      </c>
    </row>
    <row r="590" spans="2:33" ht="15" customHeight="1" x14ac:dyDescent="0.75">
      <c r="B590" s="205" t="str">
        <f>'5 Driver Data'!B590</f>
        <v>0582</v>
      </c>
      <c r="C590" s="193">
        <f>'5 Driver Data'!C590</f>
        <v>0</v>
      </c>
      <c r="D590" s="192">
        <f>'5 Driver Data'!D590</f>
        <v>0</v>
      </c>
      <c r="E590" s="191">
        <f>'5 Driver Data'!E590</f>
        <v>0</v>
      </c>
      <c r="F590" s="191">
        <f>'5 Driver Data'!F590</f>
        <v>0</v>
      </c>
      <c r="G590" s="191">
        <f>'5 Driver Data'!G590</f>
        <v>0</v>
      </c>
      <c r="H590" s="191">
        <f>'5 Driver Data'!H590</f>
        <v>0</v>
      </c>
      <c r="I590" s="191">
        <f>'5 Driver Data'!I590</f>
        <v>0</v>
      </c>
      <c r="J590" s="191">
        <f>'5 Driver Data'!J590</f>
        <v>0</v>
      </c>
      <c r="K590" s="206">
        <f>'5 Driver Data'!K590</f>
        <v>0</v>
      </c>
      <c r="L590" s="1"/>
      <c r="M590" s="216" t="str">
        <f>IF(D590=0,"Blank",'3 Model Input'!E$44*'3 Model Input'!E$45)</f>
        <v>Blank</v>
      </c>
      <c r="N590" s="197" t="str">
        <f t="shared" si="110"/>
        <v>Blank</v>
      </c>
      <c r="O590" s="197" t="str">
        <f>IF(D590=0,"Blank",'3 Model Input'!E$49*(1-'3 Model Input'!E$51))</f>
        <v>Blank</v>
      </c>
      <c r="P590" s="197" t="str">
        <f t="shared" si="111"/>
        <v>Blank</v>
      </c>
      <c r="Q590" s="197" t="str">
        <f>IF(D590=0,"Blank",IF(D590="BEV",E590*(1-'3 Model Input'!E$54), E590))</f>
        <v>Blank</v>
      </c>
      <c r="R590" s="198" t="str">
        <f>IF(D590=0,"Blank",IF(D590="PHEV",F590/G590,F590*(1-'3 Model Input'!E$54)/G590))</f>
        <v>Blank</v>
      </c>
      <c r="S590" s="198" t="str">
        <f>IF(D590=0,"Blank",IF(D590="PHEV",MIN(M590,E590),MIN(M590,(E590*(1-'3 Model Input'!E$54)))))</f>
        <v>Blank</v>
      </c>
      <c r="T590" s="217" t="str">
        <f t="shared" si="112"/>
        <v>Blank</v>
      </c>
      <c r="U590" s="89"/>
      <c r="V590" s="216" t="str">
        <f>IF(D590=0,"Blank",P590*'3 Model Input'!E$50)</f>
        <v>Blank</v>
      </c>
      <c r="W590" s="197" t="str">
        <f t="shared" si="113"/>
        <v>Blank</v>
      </c>
      <c r="X590" s="197" t="str">
        <f t="shared" si="114"/>
        <v>Blank</v>
      </c>
      <c r="Y590" s="197" t="str">
        <f t="shared" si="115"/>
        <v>Blank</v>
      </c>
      <c r="Z590" s="197" t="str">
        <f t="shared" si="116"/>
        <v>Blank</v>
      </c>
      <c r="AA590" s="223" t="str" cm="1">
        <f t="array" ref="AA590">_xlfn.IFS(ISTEXT('3 Model Input'!F$70),"Missing",ISTEXT('3 Model Input'!I$70),"Missing",ISNUMBER('3 Model Input'!K$70),'3 Model Input'!K$70*P590)</f>
        <v>Missing</v>
      </c>
      <c r="AB590" s="89"/>
      <c r="AC590" s="227" t="str" cm="1">
        <f t="array" ref="AC590">IF(D590=0,"Blank",_xlfn.IFS('3 Model Input'!E$61=1,(V590*G590)/T590,'3 Model Input'!E$61=2,(W590*G590)/T590,'3 Model Input'!E$61=3,(X590*G590)/T590,'3 Model Input'!E$61=4,(Y590*G590)/T590,'3 Model Input'!E$61=5,(Z590*G590)/T590, ISTEXT('3 Model Input'!E$61),"Missing",'3 Model Input'!E$61=6,(AA590*G590)/T590))</f>
        <v>Blank</v>
      </c>
      <c r="AD590" s="202" t="str">
        <f t="shared" si="117"/>
        <v>Blank</v>
      </c>
      <c r="AE590" s="202" t="str">
        <f t="shared" si="118"/>
        <v>Blank</v>
      </c>
      <c r="AF590" s="217" t="str">
        <f t="shared" si="119"/>
        <v>Blank</v>
      </c>
      <c r="AG590" s="9" t="str" cm="1">
        <f t="array" ref="AG590">_xlfn.IFS(ISNUMBER(AC590), "", ISNUMBER(SEARCH("Blank", AC590)), "", ISERROR(AC590), "Bad input on tab 3")</f>
        <v/>
      </c>
    </row>
    <row r="591" spans="2:33" ht="15" customHeight="1" x14ac:dyDescent="0.75">
      <c r="B591" s="205" t="str">
        <f>'5 Driver Data'!B591</f>
        <v>0583</v>
      </c>
      <c r="C591" s="193">
        <f>'5 Driver Data'!C591</f>
        <v>0</v>
      </c>
      <c r="D591" s="192">
        <f>'5 Driver Data'!D591</f>
        <v>0</v>
      </c>
      <c r="E591" s="191">
        <f>'5 Driver Data'!E591</f>
        <v>0</v>
      </c>
      <c r="F591" s="191">
        <f>'5 Driver Data'!F591</f>
        <v>0</v>
      </c>
      <c r="G591" s="191">
        <f>'5 Driver Data'!G591</f>
        <v>0</v>
      </c>
      <c r="H591" s="191">
        <f>'5 Driver Data'!H591</f>
        <v>0</v>
      </c>
      <c r="I591" s="191">
        <f>'5 Driver Data'!I591</f>
        <v>0</v>
      </c>
      <c r="J591" s="191">
        <f>'5 Driver Data'!J591</f>
        <v>0</v>
      </c>
      <c r="K591" s="206">
        <f>'5 Driver Data'!K591</f>
        <v>0</v>
      </c>
      <c r="L591" s="1"/>
      <c r="M591" s="216" t="str">
        <f>IF(D591=0,"Blank",'3 Model Input'!E$44*'3 Model Input'!E$45)</f>
        <v>Blank</v>
      </c>
      <c r="N591" s="197" t="str">
        <f t="shared" si="110"/>
        <v>Blank</v>
      </c>
      <c r="O591" s="197" t="str">
        <f>IF(D591=0,"Blank",'3 Model Input'!E$49*(1-'3 Model Input'!E$51))</f>
        <v>Blank</v>
      </c>
      <c r="P591" s="197" t="str">
        <f t="shared" si="111"/>
        <v>Blank</v>
      </c>
      <c r="Q591" s="197" t="str">
        <f>IF(D591=0,"Blank",IF(D591="BEV",E591*(1-'3 Model Input'!E$54), E591))</f>
        <v>Blank</v>
      </c>
      <c r="R591" s="198" t="str">
        <f>IF(D591=0,"Blank",IF(D591="PHEV",F591/G591,F591*(1-'3 Model Input'!E$54)/G591))</f>
        <v>Blank</v>
      </c>
      <c r="S591" s="198" t="str">
        <f>IF(D591=0,"Blank",IF(D591="PHEV",MIN(M591,E591),MIN(M591,(E591*(1-'3 Model Input'!E$54)))))</f>
        <v>Blank</v>
      </c>
      <c r="T591" s="217" t="str">
        <f t="shared" si="112"/>
        <v>Blank</v>
      </c>
      <c r="U591" s="89"/>
      <c r="V591" s="216" t="str">
        <f>IF(D591=0,"Blank",P591*'3 Model Input'!E$50)</f>
        <v>Blank</v>
      </c>
      <c r="W591" s="197" t="str">
        <f t="shared" si="113"/>
        <v>Blank</v>
      </c>
      <c r="X591" s="197" t="str">
        <f t="shared" si="114"/>
        <v>Blank</v>
      </c>
      <c r="Y591" s="197" t="str">
        <f t="shared" si="115"/>
        <v>Blank</v>
      </c>
      <c r="Z591" s="197" t="str">
        <f t="shared" si="116"/>
        <v>Blank</v>
      </c>
      <c r="AA591" s="223" t="str" cm="1">
        <f t="array" ref="AA591">_xlfn.IFS(ISTEXT('3 Model Input'!F$70),"Missing",ISTEXT('3 Model Input'!I$70),"Missing",ISNUMBER('3 Model Input'!K$70),'3 Model Input'!K$70*P591)</f>
        <v>Missing</v>
      </c>
      <c r="AB591" s="89"/>
      <c r="AC591" s="227" t="str" cm="1">
        <f t="array" ref="AC591">IF(D591=0,"Blank",_xlfn.IFS('3 Model Input'!E$61=1,(V591*G591)/T591,'3 Model Input'!E$61=2,(W591*G591)/T591,'3 Model Input'!E$61=3,(X591*G591)/T591,'3 Model Input'!E$61=4,(Y591*G591)/T591,'3 Model Input'!E$61=5,(Z591*G591)/T591, ISTEXT('3 Model Input'!E$61),"Missing",'3 Model Input'!E$61=6,(AA591*G591)/T591))</f>
        <v>Blank</v>
      </c>
      <c r="AD591" s="202" t="str">
        <f t="shared" si="117"/>
        <v>Blank</v>
      </c>
      <c r="AE591" s="202" t="str">
        <f t="shared" si="118"/>
        <v>Blank</v>
      </c>
      <c r="AF591" s="217" t="str">
        <f t="shared" si="119"/>
        <v>Blank</v>
      </c>
      <c r="AG591" s="9" t="str" cm="1">
        <f t="array" ref="AG591">_xlfn.IFS(ISNUMBER(AC591), "", ISNUMBER(SEARCH("Blank", AC591)), "", ISERROR(AC591), "Bad input on tab 3")</f>
        <v/>
      </c>
    </row>
    <row r="592" spans="2:33" ht="15" customHeight="1" x14ac:dyDescent="0.75">
      <c r="B592" s="205" t="str">
        <f>'5 Driver Data'!B592</f>
        <v>0584</v>
      </c>
      <c r="C592" s="193">
        <f>'5 Driver Data'!C592</f>
        <v>0</v>
      </c>
      <c r="D592" s="192">
        <f>'5 Driver Data'!D592</f>
        <v>0</v>
      </c>
      <c r="E592" s="191">
        <f>'5 Driver Data'!E592</f>
        <v>0</v>
      </c>
      <c r="F592" s="191">
        <f>'5 Driver Data'!F592</f>
        <v>0</v>
      </c>
      <c r="G592" s="191">
        <f>'5 Driver Data'!G592</f>
        <v>0</v>
      </c>
      <c r="H592" s="191">
        <f>'5 Driver Data'!H592</f>
        <v>0</v>
      </c>
      <c r="I592" s="191">
        <f>'5 Driver Data'!I592</f>
        <v>0</v>
      </c>
      <c r="J592" s="191">
        <f>'5 Driver Data'!J592</f>
        <v>0</v>
      </c>
      <c r="K592" s="206">
        <f>'5 Driver Data'!K592</f>
        <v>0</v>
      </c>
      <c r="L592" s="1"/>
      <c r="M592" s="216" t="str">
        <f>IF(D592=0,"Blank",'3 Model Input'!E$44*'3 Model Input'!E$45)</f>
        <v>Blank</v>
      </c>
      <c r="N592" s="197" t="str">
        <f t="shared" si="110"/>
        <v>Blank</v>
      </c>
      <c r="O592" s="197" t="str">
        <f>IF(D592=0,"Blank",'3 Model Input'!E$49*(1-'3 Model Input'!E$51))</f>
        <v>Blank</v>
      </c>
      <c r="P592" s="197" t="str">
        <f t="shared" si="111"/>
        <v>Blank</v>
      </c>
      <c r="Q592" s="197" t="str">
        <f>IF(D592=0,"Blank",IF(D592="BEV",E592*(1-'3 Model Input'!E$54), E592))</f>
        <v>Blank</v>
      </c>
      <c r="R592" s="198" t="str">
        <f>IF(D592=0,"Blank",IF(D592="PHEV",F592/G592,F592*(1-'3 Model Input'!E$54)/G592))</f>
        <v>Blank</v>
      </c>
      <c r="S592" s="198" t="str">
        <f>IF(D592=0,"Blank",IF(D592="PHEV",MIN(M592,E592),MIN(M592,(E592*(1-'3 Model Input'!E$54)))))</f>
        <v>Blank</v>
      </c>
      <c r="T592" s="217" t="str">
        <f t="shared" si="112"/>
        <v>Blank</v>
      </c>
      <c r="U592" s="89"/>
      <c r="V592" s="216" t="str">
        <f>IF(D592=0,"Blank",P592*'3 Model Input'!E$50)</f>
        <v>Blank</v>
      </c>
      <c r="W592" s="197" t="str">
        <f t="shared" si="113"/>
        <v>Blank</v>
      </c>
      <c r="X592" s="197" t="str">
        <f t="shared" si="114"/>
        <v>Blank</v>
      </c>
      <c r="Y592" s="197" t="str">
        <f t="shared" si="115"/>
        <v>Blank</v>
      </c>
      <c r="Z592" s="197" t="str">
        <f t="shared" si="116"/>
        <v>Blank</v>
      </c>
      <c r="AA592" s="223" t="str" cm="1">
        <f t="array" ref="AA592">_xlfn.IFS(ISTEXT('3 Model Input'!F$70),"Missing",ISTEXT('3 Model Input'!I$70),"Missing",ISNUMBER('3 Model Input'!K$70),'3 Model Input'!K$70*P592)</f>
        <v>Missing</v>
      </c>
      <c r="AB592" s="89"/>
      <c r="AC592" s="227" t="str" cm="1">
        <f t="array" ref="AC592">IF(D592=0,"Blank",_xlfn.IFS('3 Model Input'!E$61=1,(V592*G592)/T592,'3 Model Input'!E$61=2,(W592*G592)/T592,'3 Model Input'!E$61=3,(X592*G592)/T592,'3 Model Input'!E$61=4,(Y592*G592)/T592,'3 Model Input'!E$61=5,(Z592*G592)/T592, ISTEXT('3 Model Input'!E$61),"Missing",'3 Model Input'!E$61=6,(AA592*G592)/T592))</f>
        <v>Blank</v>
      </c>
      <c r="AD592" s="202" t="str">
        <f t="shared" si="117"/>
        <v>Blank</v>
      </c>
      <c r="AE592" s="202" t="str">
        <f t="shared" si="118"/>
        <v>Blank</v>
      </c>
      <c r="AF592" s="217" t="str">
        <f t="shared" si="119"/>
        <v>Blank</v>
      </c>
      <c r="AG592" s="9" t="str" cm="1">
        <f t="array" ref="AG592">_xlfn.IFS(ISNUMBER(AC592), "", ISNUMBER(SEARCH("Blank", AC592)), "", ISERROR(AC592), "Bad input on tab 3")</f>
        <v/>
      </c>
    </row>
    <row r="593" spans="2:33" ht="15" customHeight="1" x14ac:dyDescent="0.75">
      <c r="B593" s="205" t="str">
        <f>'5 Driver Data'!B593</f>
        <v>0585</v>
      </c>
      <c r="C593" s="193">
        <f>'5 Driver Data'!C593</f>
        <v>0</v>
      </c>
      <c r="D593" s="192">
        <f>'5 Driver Data'!D593</f>
        <v>0</v>
      </c>
      <c r="E593" s="191">
        <f>'5 Driver Data'!E593</f>
        <v>0</v>
      </c>
      <c r="F593" s="191">
        <f>'5 Driver Data'!F593</f>
        <v>0</v>
      </c>
      <c r="G593" s="191">
        <f>'5 Driver Data'!G593</f>
        <v>0</v>
      </c>
      <c r="H593" s="191">
        <f>'5 Driver Data'!H593</f>
        <v>0</v>
      </c>
      <c r="I593" s="191">
        <f>'5 Driver Data'!I593</f>
        <v>0</v>
      </c>
      <c r="J593" s="191">
        <f>'5 Driver Data'!J593</f>
        <v>0</v>
      </c>
      <c r="K593" s="206">
        <f>'5 Driver Data'!K593</f>
        <v>0</v>
      </c>
      <c r="L593" s="1"/>
      <c r="M593" s="216" t="str">
        <f>IF(D593=0,"Blank",'3 Model Input'!E$44*'3 Model Input'!E$45)</f>
        <v>Blank</v>
      </c>
      <c r="N593" s="197" t="str">
        <f t="shared" si="110"/>
        <v>Blank</v>
      </c>
      <c r="O593" s="197" t="str">
        <f>IF(D593=0,"Blank",'3 Model Input'!E$49*(1-'3 Model Input'!E$51))</f>
        <v>Blank</v>
      </c>
      <c r="P593" s="197" t="str">
        <f t="shared" si="111"/>
        <v>Blank</v>
      </c>
      <c r="Q593" s="197" t="str">
        <f>IF(D593=0,"Blank",IF(D593="BEV",E593*(1-'3 Model Input'!E$54), E593))</f>
        <v>Blank</v>
      </c>
      <c r="R593" s="198" t="str">
        <f>IF(D593=0,"Blank",IF(D593="PHEV",F593/G593,F593*(1-'3 Model Input'!E$54)/G593))</f>
        <v>Blank</v>
      </c>
      <c r="S593" s="198" t="str">
        <f>IF(D593=0,"Blank",IF(D593="PHEV",MIN(M593,E593),MIN(M593,(E593*(1-'3 Model Input'!E$54)))))</f>
        <v>Blank</v>
      </c>
      <c r="T593" s="217" t="str">
        <f t="shared" si="112"/>
        <v>Blank</v>
      </c>
      <c r="U593" s="89"/>
      <c r="V593" s="216" t="str">
        <f>IF(D593=0,"Blank",P593*'3 Model Input'!E$50)</f>
        <v>Blank</v>
      </c>
      <c r="W593" s="197" t="str">
        <f t="shared" si="113"/>
        <v>Blank</v>
      </c>
      <c r="X593" s="197" t="str">
        <f t="shared" si="114"/>
        <v>Blank</v>
      </c>
      <c r="Y593" s="197" t="str">
        <f t="shared" si="115"/>
        <v>Blank</v>
      </c>
      <c r="Z593" s="197" t="str">
        <f t="shared" si="116"/>
        <v>Blank</v>
      </c>
      <c r="AA593" s="223" t="str" cm="1">
        <f t="array" ref="AA593">_xlfn.IFS(ISTEXT('3 Model Input'!F$70),"Missing",ISTEXT('3 Model Input'!I$70),"Missing",ISNUMBER('3 Model Input'!K$70),'3 Model Input'!K$70*P593)</f>
        <v>Missing</v>
      </c>
      <c r="AB593" s="89"/>
      <c r="AC593" s="227" t="str" cm="1">
        <f t="array" ref="AC593">IF(D593=0,"Blank",_xlfn.IFS('3 Model Input'!E$61=1,(V593*G593)/T593,'3 Model Input'!E$61=2,(W593*G593)/T593,'3 Model Input'!E$61=3,(X593*G593)/T593,'3 Model Input'!E$61=4,(Y593*G593)/T593,'3 Model Input'!E$61=5,(Z593*G593)/T593, ISTEXT('3 Model Input'!E$61),"Missing",'3 Model Input'!E$61=6,(AA593*G593)/T593))</f>
        <v>Blank</v>
      </c>
      <c r="AD593" s="202" t="str">
        <f t="shared" si="117"/>
        <v>Blank</v>
      </c>
      <c r="AE593" s="202" t="str">
        <f t="shared" si="118"/>
        <v>Blank</v>
      </c>
      <c r="AF593" s="217" t="str">
        <f t="shared" si="119"/>
        <v>Blank</v>
      </c>
      <c r="AG593" s="9" t="str" cm="1">
        <f t="array" ref="AG593">_xlfn.IFS(ISNUMBER(AC593), "", ISNUMBER(SEARCH("Blank", AC593)), "", ISERROR(AC593), "Bad input on tab 3")</f>
        <v/>
      </c>
    </row>
    <row r="594" spans="2:33" ht="15" customHeight="1" x14ac:dyDescent="0.75">
      <c r="B594" s="205" t="str">
        <f>'5 Driver Data'!B594</f>
        <v>0586</v>
      </c>
      <c r="C594" s="193">
        <f>'5 Driver Data'!C594</f>
        <v>0</v>
      </c>
      <c r="D594" s="192">
        <f>'5 Driver Data'!D594</f>
        <v>0</v>
      </c>
      <c r="E594" s="191">
        <f>'5 Driver Data'!E594</f>
        <v>0</v>
      </c>
      <c r="F594" s="191">
        <f>'5 Driver Data'!F594</f>
        <v>0</v>
      </c>
      <c r="G594" s="191">
        <f>'5 Driver Data'!G594</f>
        <v>0</v>
      </c>
      <c r="H594" s="191">
        <f>'5 Driver Data'!H594</f>
        <v>0</v>
      </c>
      <c r="I594" s="191">
        <f>'5 Driver Data'!I594</f>
        <v>0</v>
      </c>
      <c r="J594" s="191">
        <f>'5 Driver Data'!J594</f>
        <v>0</v>
      </c>
      <c r="K594" s="206">
        <f>'5 Driver Data'!K594</f>
        <v>0</v>
      </c>
      <c r="L594" s="1"/>
      <c r="M594" s="216" t="str">
        <f>IF(D594=0,"Blank",'3 Model Input'!E$44*'3 Model Input'!E$45)</f>
        <v>Blank</v>
      </c>
      <c r="N594" s="197" t="str">
        <f t="shared" si="110"/>
        <v>Blank</v>
      </c>
      <c r="O594" s="197" t="str">
        <f>IF(D594=0,"Blank",'3 Model Input'!E$49*(1-'3 Model Input'!E$51))</f>
        <v>Blank</v>
      </c>
      <c r="P594" s="197" t="str">
        <f t="shared" si="111"/>
        <v>Blank</v>
      </c>
      <c r="Q594" s="197" t="str">
        <f>IF(D594=0,"Blank",IF(D594="BEV",E594*(1-'3 Model Input'!E$54), E594))</f>
        <v>Blank</v>
      </c>
      <c r="R594" s="198" t="str">
        <f>IF(D594=0,"Blank",IF(D594="PHEV",F594/G594,F594*(1-'3 Model Input'!E$54)/G594))</f>
        <v>Blank</v>
      </c>
      <c r="S594" s="198" t="str">
        <f>IF(D594=0,"Blank",IF(D594="PHEV",MIN(M594,E594),MIN(M594,(E594*(1-'3 Model Input'!E$54)))))</f>
        <v>Blank</v>
      </c>
      <c r="T594" s="217" t="str">
        <f t="shared" si="112"/>
        <v>Blank</v>
      </c>
      <c r="U594" s="89"/>
      <c r="V594" s="216" t="str">
        <f>IF(D594=0,"Blank",P594*'3 Model Input'!E$50)</f>
        <v>Blank</v>
      </c>
      <c r="W594" s="197" t="str">
        <f t="shared" si="113"/>
        <v>Blank</v>
      </c>
      <c r="X594" s="197" t="str">
        <f t="shared" si="114"/>
        <v>Blank</v>
      </c>
      <c r="Y594" s="197" t="str">
        <f t="shared" si="115"/>
        <v>Blank</v>
      </c>
      <c r="Z594" s="197" t="str">
        <f t="shared" si="116"/>
        <v>Blank</v>
      </c>
      <c r="AA594" s="223" t="str" cm="1">
        <f t="array" ref="AA594">_xlfn.IFS(ISTEXT('3 Model Input'!F$70),"Missing",ISTEXT('3 Model Input'!I$70),"Missing",ISNUMBER('3 Model Input'!K$70),'3 Model Input'!K$70*P594)</f>
        <v>Missing</v>
      </c>
      <c r="AB594" s="89"/>
      <c r="AC594" s="227" t="str" cm="1">
        <f t="array" ref="AC594">IF(D594=0,"Blank",_xlfn.IFS('3 Model Input'!E$61=1,(V594*G594)/T594,'3 Model Input'!E$61=2,(W594*G594)/T594,'3 Model Input'!E$61=3,(X594*G594)/T594,'3 Model Input'!E$61=4,(Y594*G594)/T594,'3 Model Input'!E$61=5,(Z594*G594)/T594, ISTEXT('3 Model Input'!E$61),"Missing",'3 Model Input'!E$61=6,(AA594*G594)/T594))</f>
        <v>Blank</v>
      </c>
      <c r="AD594" s="202" t="str">
        <f t="shared" si="117"/>
        <v>Blank</v>
      </c>
      <c r="AE594" s="202" t="str">
        <f t="shared" si="118"/>
        <v>Blank</v>
      </c>
      <c r="AF594" s="217" t="str">
        <f t="shared" si="119"/>
        <v>Blank</v>
      </c>
      <c r="AG594" s="9" t="str" cm="1">
        <f t="array" ref="AG594">_xlfn.IFS(ISNUMBER(AC594), "", ISNUMBER(SEARCH("Blank", AC594)), "", ISERROR(AC594), "Bad input on tab 3")</f>
        <v/>
      </c>
    </row>
    <row r="595" spans="2:33" ht="15" customHeight="1" x14ac:dyDescent="0.75">
      <c r="B595" s="205" t="str">
        <f>'5 Driver Data'!B595</f>
        <v>0587</v>
      </c>
      <c r="C595" s="193">
        <f>'5 Driver Data'!C595</f>
        <v>0</v>
      </c>
      <c r="D595" s="192">
        <f>'5 Driver Data'!D595</f>
        <v>0</v>
      </c>
      <c r="E595" s="191">
        <f>'5 Driver Data'!E595</f>
        <v>0</v>
      </c>
      <c r="F595" s="191">
        <f>'5 Driver Data'!F595</f>
        <v>0</v>
      </c>
      <c r="G595" s="191">
        <f>'5 Driver Data'!G595</f>
        <v>0</v>
      </c>
      <c r="H595" s="191">
        <f>'5 Driver Data'!H595</f>
        <v>0</v>
      </c>
      <c r="I595" s="191">
        <f>'5 Driver Data'!I595</f>
        <v>0</v>
      </c>
      <c r="J595" s="191">
        <f>'5 Driver Data'!J595</f>
        <v>0</v>
      </c>
      <c r="K595" s="206">
        <f>'5 Driver Data'!K595</f>
        <v>0</v>
      </c>
      <c r="L595" s="1"/>
      <c r="M595" s="216" t="str">
        <f>IF(D595=0,"Blank",'3 Model Input'!E$44*'3 Model Input'!E$45)</f>
        <v>Blank</v>
      </c>
      <c r="N595" s="197" t="str">
        <f t="shared" si="110"/>
        <v>Blank</v>
      </c>
      <c r="O595" s="197" t="str">
        <f>IF(D595=0,"Blank",'3 Model Input'!E$49*(1-'3 Model Input'!E$51))</f>
        <v>Blank</v>
      </c>
      <c r="P595" s="197" t="str">
        <f t="shared" si="111"/>
        <v>Blank</v>
      </c>
      <c r="Q595" s="197" t="str">
        <f>IF(D595=0,"Blank",IF(D595="BEV",E595*(1-'3 Model Input'!E$54), E595))</f>
        <v>Blank</v>
      </c>
      <c r="R595" s="198" t="str">
        <f>IF(D595=0,"Blank",IF(D595="PHEV",F595/G595,F595*(1-'3 Model Input'!E$54)/G595))</f>
        <v>Blank</v>
      </c>
      <c r="S595" s="198" t="str">
        <f>IF(D595=0,"Blank",IF(D595="PHEV",MIN(M595,E595),MIN(M595,(E595*(1-'3 Model Input'!E$54)))))</f>
        <v>Blank</v>
      </c>
      <c r="T595" s="217" t="str">
        <f t="shared" si="112"/>
        <v>Blank</v>
      </c>
      <c r="U595" s="89"/>
      <c r="V595" s="216" t="str">
        <f>IF(D595=0,"Blank",P595*'3 Model Input'!E$50)</f>
        <v>Blank</v>
      </c>
      <c r="W595" s="197" t="str">
        <f t="shared" si="113"/>
        <v>Blank</v>
      </c>
      <c r="X595" s="197" t="str">
        <f t="shared" si="114"/>
        <v>Blank</v>
      </c>
      <c r="Y595" s="197" t="str">
        <f t="shared" si="115"/>
        <v>Blank</v>
      </c>
      <c r="Z595" s="197" t="str">
        <f t="shared" si="116"/>
        <v>Blank</v>
      </c>
      <c r="AA595" s="223" t="str" cm="1">
        <f t="array" ref="AA595">_xlfn.IFS(ISTEXT('3 Model Input'!F$70),"Missing",ISTEXT('3 Model Input'!I$70),"Missing",ISNUMBER('3 Model Input'!K$70),'3 Model Input'!K$70*P595)</f>
        <v>Missing</v>
      </c>
      <c r="AB595" s="89"/>
      <c r="AC595" s="227" t="str" cm="1">
        <f t="array" ref="AC595">IF(D595=0,"Blank",_xlfn.IFS('3 Model Input'!E$61=1,(V595*G595)/T595,'3 Model Input'!E$61=2,(W595*G595)/T595,'3 Model Input'!E$61=3,(X595*G595)/T595,'3 Model Input'!E$61=4,(Y595*G595)/T595,'3 Model Input'!E$61=5,(Z595*G595)/T595, ISTEXT('3 Model Input'!E$61),"Missing",'3 Model Input'!E$61=6,(AA595*G595)/T595))</f>
        <v>Blank</v>
      </c>
      <c r="AD595" s="202" t="str">
        <f t="shared" si="117"/>
        <v>Blank</v>
      </c>
      <c r="AE595" s="202" t="str">
        <f t="shared" si="118"/>
        <v>Blank</v>
      </c>
      <c r="AF595" s="217" t="str">
        <f t="shared" si="119"/>
        <v>Blank</v>
      </c>
      <c r="AG595" s="9" t="str" cm="1">
        <f t="array" ref="AG595">_xlfn.IFS(ISNUMBER(AC595), "", ISNUMBER(SEARCH("Blank", AC595)), "", ISERROR(AC595), "Bad input on tab 3")</f>
        <v/>
      </c>
    </row>
    <row r="596" spans="2:33" ht="15" customHeight="1" x14ac:dyDescent="0.75">
      <c r="B596" s="205" t="str">
        <f>'5 Driver Data'!B596</f>
        <v>0588</v>
      </c>
      <c r="C596" s="193">
        <f>'5 Driver Data'!C596</f>
        <v>0</v>
      </c>
      <c r="D596" s="192">
        <f>'5 Driver Data'!D596</f>
        <v>0</v>
      </c>
      <c r="E596" s="191">
        <f>'5 Driver Data'!E596</f>
        <v>0</v>
      </c>
      <c r="F596" s="191">
        <f>'5 Driver Data'!F596</f>
        <v>0</v>
      </c>
      <c r="G596" s="191">
        <f>'5 Driver Data'!G596</f>
        <v>0</v>
      </c>
      <c r="H596" s="191">
        <f>'5 Driver Data'!H596</f>
        <v>0</v>
      </c>
      <c r="I596" s="191">
        <f>'5 Driver Data'!I596</f>
        <v>0</v>
      </c>
      <c r="J596" s="191">
        <f>'5 Driver Data'!J596</f>
        <v>0</v>
      </c>
      <c r="K596" s="206">
        <f>'5 Driver Data'!K596</f>
        <v>0</v>
      </c>
      <c r="L596" s="1"/>
      <c r="M596" s="216" t="str">
        <f>IF(D596=0,"Blank",'3 Model Input'!E$44*'3 Model Input'!E$45)</f>
        <v>Blank</v>
      </c>
      <c r="N596" s="197" t="str">
        <f t="shared" si="110"/>
        <v>Blank</v>
      </c>
      <c r="O596" s="197" t="str">
        <f>IF(D596=0,"Blank",'3 Model Input'!E$49*(1-'3 Model Input'!E$51))</f>
        <v>Blank</v>
      </c>
      <c r="P596" s="197" t="str">
        <f t="shared" si="111"/>
        <v>Blank</v>
      </c>
      <c r="Q596" s="197" t="str">
        <f>IF(D596=0,"Blank",IF(D596="BEV",E596*(1-'3 Model Input'!E$54), E596))</f>
        <v>Blank</v>
      </c>
      <c r="R596" s="198" t="str">
        <f>IF(D596=0,"Blank",IF(D596="PHEV",F596/G596,F596*(1-'3 Model Input'!E$54)/G596))</f>
        <v>Blank</v>
      </c>
      <c r="S596" s="198" t="str">
        <f>IF(D596=0,"Blank",IF(D596="PHEV",MIN(M596,E596),MIN(M596,(E596*(1-'3 Model Input'!E$54)))))</f>
        <v>Blank</v>
      </c>
      <c r="T596" s="217" t="str">
        <f t="shared" si="112"/>
        <v>Blank</v>
      </c>
      <c r="U596" s="89"/>
      <c r="V596" s="216" t="str">
        <f>IF(D596=0,"Blank",P596*'3 Model Input'!E$50)</f>
        <v>Blank</v>
      </c>
      <c r="W596" s="197" t="str">
        <f t="shared" si="113"/>
        <v>Blank</v>
      </c>
      <c r="X596" s="197" t="str">
        <f t="shared" si="114"/>
        <v>Blank</v>
      </c>
      <c r="Y596" s="197" t="str">
        <f t="shared" si="115"/>
        <v>Blank</v>
      </c>
      <c r="Z596" s="197" t="str">
        <f t="shared" si="116"/>
        <v>Blank</v>
      </c>
      <c r="AA596" s="223" t="str" cm="1">
        <f t="array" ref="AA596">_xlfn.IFS(ISTEXT('3 Model Input'!F$70),"Missing",ISTEXT('3 Model Input'!I$70),"Missing",ISNUMBER('3 Model Input'!K$70),'3 Model Input'!K$70*P596)</f>
        <v>Missing</v>
      </c>
      <c r="AB596" s="89"/>
      <c r="AC596" s="227" t="str" cm="1">
        <f t="array" ref="AC596">IF(D596=0,"Blank",_xlfn.IFS('3 Model Input'!E$61=1,(V596*G596)/T596,'3 Model Input'!E$61=2,(W596*G596)/T596,'3 Model Input'!E$61=3,(X596*G596)/T596,'3 Model Input'!E$61=4,(Y596*G596)/T596,'3 Model Input'!E$61=5,(Z596*G596)/T596, ISTEXT('3 Model Input'!E$61),"Missing",'3 Model Input'!E$61=6,(AA596*G596)/T596))</f>
        <v>Blank</v>
      </c>
      <c r="AD596" s="202" t="str">
        <f t="shared" si="117"/>
        <v>Blank</v>
      </c>
      <c r="AE596" s="202" t="str">
        <f t="shared" si="118"/>
        <v>Blank</v>
      </c>
      <c r="AF596" s="217" t="str">
        <f t="shared" si="119"/>
        <v>Blank</v>
      </c>
      <c r="AG596" s="9" t="str" cm="1">
        <f t="array" ref="AG596">_xlfn.IFS(ISNUMBER(AC596), "", ISNUMBER(SEARCH("Blank", AC596)), "", ISERROR(AC596), "Bad input on tab 3")</f>
        <v/>
      </c>
    </row>
    <row r="597" spans="2:33" ht="15" customHeight="1" x14ac:dyDescent="0.75">
      <c r="B597" s="205" t="str">
        <f>'5 Driver Data'!B597</f>
        <v>0589</v>
      </c>
      <c r="C597" s="193">
        <f>'5 Driver Data'!C597</f>
        <v>0</v>
      </c>
      <c r="D597" s="192">
        <f>'5 Driver Data'!D597</f>
        <v>0</v>
      </c>
      <c r="E597" s="191">
        <f>'5 Driver Data'!E597</f>
        <v>0</v>
      </c>
      <c r="F597" s="191">
        <f>'5 Driver Data'!F597</f>
        <v>0</v>
      </c>
      <c r="G597" s="191">
        <f>'5 Driver Data'!G597</f>
        <v>0</v>
      </c>
      <c r="H597" s="191">
        <f>'5 Driver Data'!H597</f>
        <v>0</v>
      </c>
      <c r="I597" s="191">
        <f>'5 Driver Data'!I597</f>
        <v>0</v>
      </c>
      <c r="J597" s="191">
        <f>'5 Driver Data'!J597</f>
        <v>0</v>
      </c>
      <c r="K597" s="206">
        <f>'5 Driver Data'!K597</f>
        <v>0</v>
      </c>
      <c r="L597" s="1"/>
      <c r="M597" s="216" t="str">
        <f>IF(D597=0,"Blank",'3 Model Input'!E$44*'3 Model Input'!E$45)</f>
        <v>Blank</v>
      </c>
      <c r="N597" s="197" t="str">
        <f t="shared" si="110"/>
        <v>Blank</v>
      </c>
      <c r="O597" s="197" t="str">
        <f>IF(D597=0,"Blank",'3 Model Input'!E$49*(1-'3 Model Input'!E$51))</f>
        <v>Blank</v>
      </c>
      <c r="P597" s="197" t="str">
        <f t="shared" si="111"/>
        <v>Blank</v>
      </c>
      <c r="Q597" s="197" t="str">
        <f>IF(D597=0,"Blank",IF(D597="BEV",E597*(1-'3 Model Input'!E$54), E597))</f>
        <v>Blank</v>
      </c>
      <c r="R597" s="198" t="str">
        <f>IF(D597=0,"Blank",IF(D597="PHEV",F597/G597,F597*(1-'3 Model Input'!E$54)/G597))</f>
        <v>Blank</v>
      </c>
      <c r="S597" s="198" t="str">
        <f>IF(D597=0,"Blank",IF(D597="PHEV",MIN(M597,E597),MIN(M597,(E597*(1-'3 Model Input'!E$54)))))</f>
        <v>Blank</v>
      </c>
      <c r="T597" s="217" t="str">
        <f t="shared" si="112"/>
        <v>Blank</v>
      </c>
      <c r="U597" s="89"/>
      <c r="V597" s="216" t="str">
        <f>IF(D597=0,"Blank",P597*'3 Model Input'!E$50)</f>
        <v>Blank</v>
      </c>
      <c r="W597" s="197" t="str">
        <f t="shared" si="113"/>
        <v>Blank</v>
      </c>
      <c r="X597" s="197" t="str">
        <f t="shared" si="114"/>
        <v>Blank</v>
      </c>
      <c r="Y597" s="197" t="str">
        <f t="shared" si="115"/>
        <v>Blank</v>
      </c>
      <c r="Z597" s="197" t="str">
        <f t="shared" si="116"/>
        <v>Blank</v>
      </c>
      <c r="AA597" s="223" t="str" cm="1">
        <f t="array" ref="AA597">_xlfn.IFS(ISTEXT('3 Model Input'!F$70),"Missing",ISTEXT('3 Model Input'!I$70),"Missing",ISNUMBER('3 Model Input'!K$70),'3 Model Input'!K$70*P597)</f>
        <v>Missing</v>
      </c>
      <c r="AB597" s="89"/>
      <c r="AC597" s="227" t="str" cm="1">
        <f t="array" ref="AC597">IF(D597=0,"Blank",_xlfn.IFS('3 Model Input'!E$61=1,(V597*G597)/T597,'3 Model Input'!E$61=2,(W597*G597)/T597,'3 Model Input'!E$61=3,(X597*G597)/T597,'3 Model Input'!E$61=4,(Y597*G597)/T597,'3 Model Input'!E$61=5,(Z597*G597)/T597, ISTEXT('3 Model Input'!E$61),"Missing",'3 Model Input'!E$61=6,(AA597*G597)/T597))</f>
        <v>Blank</v>
      </c>
      <c r="AD597" s="202" t="str">
        <f t="shared" si="117"/>
        <v>Blank</v>
      </c>
      <c r="AE597" s="202" t="str">
        <f t="shared" si="118"/>
        <v>Blank</v>
      </c>
      <c r="AF597" s="217" t="str">
        <f t="shared" si="119"/>
        <v>Blank</v>
      </c>
      <c r="AG597" s="9" t="str" cm="1">
        <f t="array" ref="AG597">_xlfn.IFS(ISNUMBER(AC597), "", ISNUMBER(SEARCH("Blank", AC597)), "", ISERROR(AC597), "Bad input on tab 3")</f>
        <v/>
      </c>
    </row>
    <row r="598" spans="2:33" ht="15" customHeight="1" x14ac:dyDescent="0.75">
      <c r="B598" s="205" t="str">
        <f>'5 Driver Data'!B598</f>
        <v>0590</v>
      </c>
      <c r="C598" s="193">
        <f>'5 Driver Data'!C598</f>
        <v>0</v>
      </c>
      <c r="D598" s="192">
        <f>'5 Driver Data'!D598</f>
        <v>0</v>
      </c>
      <c r="E598" s="191">
        <f>'5 Driver Data'!E598</f>
        <v>0</v>
      </c>
      <c r="F598" s="191">
        <f>'5 Driver Data'!F598</f>
        <v>0</v>
      </c>
      <c r="G598" s="191">
        <f>'5 Driver Data'!G598</f>
        <v>0</v>
      </c>
      <c r="H598" s="191">
        <f>'5 Driver Data'!H598</f>
        <v>0</v>
      </c>
      <c r="I598" s="191">
        <f>'5 Driver Data'!I598</f>
        <v>0</v>
      </c>
      <c r="J598" s="191">
        <f>'5 Driver Data'!J598</f>
        <v>0</v>
      </c>
      <c r="K598" s="206">
        <f>'5 Driver Data'!K598</f>
        <v>0</v>
      </c>
      <c r="L598" s="1"/>
      <c r="M598" s="216" t="str">
        <f>IF(D598=0,"Blank",'3 Model Input'!E$44*'3 Model Input'!E$45)</f>
        <v>Blank</v>
      </c>
      <c r="N598" s="197" t="str">
        <f t="shared" si="110"/>
        <v>Blank</v>
      </c>
      <c r="O598" s="197" t="str">
        <f>IF(D598=0,"Blank",'3 Model Input'!E$49*(1-'3 Model Input'!E$51))</f>
        <v>Blank</v>
      </c>
      <c r="P598" s="197" t="str">
        <f t="shared" si="111"/>
        <v>Blank</v>
      </c>
      <c r="Q598" s="197" t="str">
        <f>IF(D598=0,"Blank",IF(D598="BEV",E598*(1-'3 Model Input'!E$54), E598))</f>
        <v>Blank</v>
      </c>
      <c r="R598" s="198" t="str">
        <f>IF(D598=0,"Blank",IF(D598="PHEV",F598/G598,F598*(1-'3 Model Input'!E$54)/G598))</f>
        <v>Blank</v>
      </c>
      <c r="S598" s="198" t="str">
        <f>IF(D598=0,"Blank",IF(D598="PHEV",MIN(M598,E598),MIN(M598,(E598*(1-'3 Model Input'!E$54)))))</f>
        <v>Blank</v>
      </c>
      <c r="T598" s="217" t="str">
        <f t="shared" si="112"/>
        <v>Blank</v>
      </c>
      <c r="U598" s="89"/>
      <c r="V598" s="216" t="str">
        <f>IF(D598=0,"Blank",P598*'3 Model Input'!E$50)</f>
        <v>Blank</v>
      </c>
      <c r="W598" s="197" t="str">
        <f t="shared" si="113"/>
        <v>Blank</v>
      </c>
      <c r="X598" s="197" t="str">
        <f t="shared" si="114"/>
        <v>Blank</v>
      </c>
      <c r="Y598" s="197" t="str">
        <f t="shared" si="115"/>
        <v>Blank</v>
      </c>
      <c r="Z598" s="197" t="str">
        <f t="shared" si="116"/>
        <v>Blank</v>
      </c>
      <c r="AA598" s="223" t="str" cm="1">
        <f t="array" ref="AA598">_xlfn.IFS(ISTEXT('3 Model Input'!F$70),"Missing",ISTEXT('3 Model Input'!I$70),"Missing",ISNUMBER('3 Model Input'!K$70),'3 Model Input'!K$70*P598)</f>
        <v>Missing</v>
      </c>
      <c r="AB598" s="89"/>
      <c r="AC598" s="227" t="str" cm="1">
        <f t="array" ref="AC598">IF(D598=0,"Blank",_xlfn.IFS('3 Model Input'!E$61=1,(V598*G598)/T598,'3 Model Input'!E$61=2,(W598*G598)/T598,'3 Model Input'!E$61=3,(X598*G598)/T598,'3 Model Input'!E$61=4,(Y598*G598)/T598,'3 Model Input'!E$61=5,(Z598*G598)/T598, ISTEXT('3 Model Input'!E$61),"Missing",'3 Model Input'!E$61=6,(AA598*G598)/T598))</f>
        <v>Blank</v>
      </c>
      <c r="AD598" s="202" t="str">
        <f t="shared" si="117"/>
        <v>Blank</v>
      </c>
      <c r="AE598" s="202" t="str">
        <f t="shared" si="118"/>
        <v>Blank</v>
      </c>
      <c r="AF598" s="217" t="str">
        <f t="shared" si="119"/>
        <v>Blank</v>
      </c>
      <c r="AG598" s="9" t="str" cm="1">
        <f t="array" ref="AG598">_xlfn.IFS(ISNUMBER(AC598), "", ISNUMBER(SEARCH("Blank", AC598)), "", ISERROR(AC598), "Bad input on tab 3")</f>
        <v/>
      </c>
    </row>
    <row r="599" spans="2:33" ht="15" customHeight="1" x14ac:dyDescent="0.75">
      <c r="B599" s="205" t="str">
        <f>'5 Driver Data'!B599</f>
        <v>0591</v>
      </c>
      <c r="C599" s="193">
        <f>'5 Driver Data'!C599</f>
        <v>0</v>
      </c>
      <c r="D599" s="192">
        <f>'5 Driver Data'!D599</f>
        <v>0</v>
      </c>
      <c r="E599" s="191">
        <f>'5 Driver Data'!E599</f>
        <v>0</v>
      </c>
      <c r="F599" s="191">
        <f>'5 Driver Data'!F599</f>
        <v>0</v>
      </c>
      <c r="G599" s="191">
        <f>'5 Driver Data'!G599</f>
        <v>0</v>
      </c>
      <c r="H599" s="191">
        <f>'5 Driver Data'!H599</f>
        <v>0</v>
      </c>
      <c r="I599" s="191">
        <f>'5 Driver Data'!I599</f>
        <v>0</v>
      </c>
      <c r="J599" s="191">
        <f>'5 Driver Data'!J599</f>
        <v>0</v>
      </c>
      <c r="K599" s="206">
        <f>'5 Driver Data'!K599</f>
        <v>0</v>
      </c>
      <c r="L599" s="1"/>
      <c r="M599" s="216" t="str">
        <f>IF(D599=0,"Blank",'3 Model Input'!E$44*'3 Model Input'!E$45)</f>
        <v>Blank</v>
      </c>
      <c r="N599" s="197" t="str">
        <f t="shared" si="110"/>
        <v>Blank</v>
      </c>
      <c r="O599" s="197" t="str">
        <f>IF(D599=0,"Blank",'3 Model Input'!E$49*(1-'3 Model Input'!E$51))</f>
        <v>Blank</v>
      </c>
      <c r="P599" s="197" t="str">
        <f t="shared" si="111"/>
        <v>Blank</v>
      </c>
      <c r="Q599" s="197" t="str">
        <f>IF(D599=0,"Blank",IF(D599="BEV",E599*(1-'3 Model Input'!E$54), E599))</f>
        <v>Blank</v>
      </c>
      <c r="R599" s="198" t="str">
        <f>IF(D599=0,"Blank",IF(D599="PHEV",F599/G599,F599*(1-'3 Model Input'!E$54)/G599))</f>
        <v>Blank</v>
      </c>
      <c r="S599" s="198" t="str">
        <f>IF(D599=0,"Blank",IF(D599="PHEV",MIN(M599,E599),MIN(M599,(E599*(1-'3 Model Input'!E$54)))))</f>
        <v>Blank</v>
      </c>
      <c r="T599" s="217" t="str">
        <f t="shared" si="112"/>
        <v>Blank</v>
      </c>
      <c r="U599" s="89"/>
      <c r="V599" s="216" t="str">
        <f>IF(D599=0,"Blank",P599*'3 Model Input'!E$50)</f>
        <v>Blank</v>
      </c>
      <c r="W599" s="197" t="str">
        <f t="shared" si="113"/>
        <v>Blank</v>
      </c>
      <c r="X599" s="197" t="str">
        <f t="shared" si="114"/>
        <v>Blank</v>
      </c>
      <c r="Y599" s="197" t="str">
        <f t="shared" si="115"/>
        <v>Blank</v>
      </c>
      <c r="Z599" s="197" t="str">
        <f t="shared" si="116"/>
        <v>Blank</v>
      </c>
      <c r="AA599" s="223" t="str" cm="1">
        <f t="array" ref="AA599">_xlfn.IFS(ISTEXT('3 Model Input'!F$70),"Missing",ISTEXT('3 Model Input'!I$70),"Missing",ISNUMBER('3 Model Input'!K$70),'3 Model Input'!K$70*P599)</f>
        <v>Missing</v>
      </c>
      <c r="AB599" s="89"/>
      <c r="AC599" s="227" t="str" cm="1">
        <f t="array" ref="AC599">IF(D599=0,"Blank",_xlfn.IFS('3 Model Input'!E$61=1,(V599*G599)/T599,'3 Model Input'!E$61=2,(W599*G599)/T599,'3 Model Input'!E$61=3,(X599*G599)/T599,'3 Model Input'!E$61=4,(Y599*G599)/T599,'3 Model Input'!E$61=5,(Z599*G599)/T599, ISTEXT('3 Model Input'!E$61),"Missing",'3 Model Input'!E$61=6,(AA599*G599)/T599))</f>
        <v>Blank</v>
      </c>
      <c r="AD599" s="202" t="str">
        <f t="shared" si="117"/>
        <v>Blank</v>
      </c>
      <c r="AE599" s="202" t="str">
        <f t="shared" si="118"/>
        <v>Blank</v>
      </c>
      <c r="AF599" s="217" t="str">
        <f t="shared" si="119"/>
        <v>Blank</v>
      </c>
      <c r="AG599" s="9" t="str" cm="1">
        <f t="array" ref="AG599">_xlfn.IFS(ISNUMBER(AC599), "", ISNUMBER(SEARCH("Blank", AC599)), "", ISERROR(AC599), "Bad input on tab 3")</f>
        <v/>
      </c>
    </row>
    <row r="600" spans="2:33" ht="15" customHeight="1" x14ac:dyDescent="0.75">
      <c r="B600" s="205" t="str">
        <f>'5 Driver Data'!B600</f>
        <v>0592</v>
      </c>
      <c r="C600" s="193">
        <f>'5 Driver Data'!C600</f>
        <v>0</v>
      </c>
      <c r="D600" s="192">
        <f>'5 Driver Data'!D600</f>
        <v>0</v>
      </c>
      <c r="E600" s="191">
        <f>'5 Driver Data'!E600</f>
        <v>0</v>
      </c>
      <c r="F600" s="191">
        <f>'5 Driver Data'!F600</f>
        <v>0</v>
      </c>
      <c r="G600" s="191">
        <f>'5 Driver Data'!G600</f>
        <v>0</v>
      </c>
      <c r="H600" s="191">
        <f>'5 Driver Data'!H600</f>
        <v>0</v>
      </c>
      <c r="I600" s="191">
        <f>'5 Driver Data'!I600</f>
        <v>0</v>
      </c>
      <c r="J600" s="191">
        <f>'5 Driver Data'!J600</f>
        <v>0</v>
      </c>
      <c r="K600" s="206">
        <f>'5 Driver Data'!K600</f>
        <v>0</v>
      </c>
      <c r="L600" s="1"/>
      <c r="M600" s="216" t="str">
        <f>IF(D600=0,"Blank",'3 Model Input'!E$44*'3 Model Input'!E$45)</f>
        <v>Blank</v>
      </c>
      <c r="N600" s="197" t="str">
        <f t="shared" si="110"/>
        <v>Blank</v>
      </c>
      <c r="O600" s="197" t="str">
        <f>IF(D600=0,"Blank",'3 Model Input'!E$49*(1-'3 Model Input'!E$51))</f>
        <v>Blank</v>
      </c>
      <c r="P600" s="197" t="str">
        <f t="shared" si="111"/>
        <v>Blank</v>
      </c>
      <c r="Q600" s="197" t="str">
        <f>IF(D600=0,"Blank",IF(D600="BEV",E600*(1-'3 Model Input'!E$54), E600))</f>
        <v>Blank</v>
      </c>
      <c r="R600" s="198" t="str">
        <f>IF(D600=0,"Blank",IF(D600="PHEV",F600/G600,F600*(1-'3 Model Input'!E$54)/G600))</f>
        <v>Blank</v>
      </c>
      <c r="S600" s="198" t="str">
        <f>IF(D600=0,"Blank",IF(D600="PHEV",MIN(M600,E600),MIN(M600,(E600*(1-'3 Model Input'!E$54)))))</f>
        <v>Blank</v>
      </c>
      <c r="T600" s="217" t="str">
        <f t="shared" si="112"/>
        <v>Blank</v>
      </c>
      <c r="U600" s="89"/>
      <c r="V600" s="216" t="str">
        <f>IF(D600=0,"Blank",P600*'3 Model Input'!E$50)</f>
        <v>Blank</v>
      </c>
      <c r="W600" s="197" t="str">
        <f t="shared" si="113"/>
        <v>Blank</v>
      </c>
      <c r="X600" s="197" t="str">
        <f t="shared" si="114"/>
        <v>Blank</v>
      </c>
      <c r="Y600" s="197" t="str">
        <f t="shared" si="115"/>
        <v>Blank</v>
      </c>
      <c r="Z600" s="197" t="str">
        <f t="shared" si="116"/>
        <v>Blank</v>
      </c>
      <c r="AA600" s="223" t="str" cm="1">
        <f t="array" ref="AA600">_xlfn.IFS(ISTEXT('3 Model Input'!F$70),"Missing",ISTEXT('3 Model Input'!I$70),"Missing",ISNUMBER('3 Model Input'!K$70),'3 Model Input'!K$70*P600)</f>
        <v>Missing</v>
      </c>
      <c r="AB600" s="89"/>
      <c r="AC600" s="227" t="str" cm="1">
        <f t="array" ref="AC600">IF(D600=0,"Blank",_xlfn.IFS('3 Model Input'!E$61=1,(V600*G600)/T600,'3 Model Input'!E$61=2,(W600*G600)/T600,'3 Model Input'!E$61=3,(X600*G600)/T600,'3 Model Input'!E$61=4,(Y600*G600)/T600,'3 Model Input'!E$61=5,(Z600*G600)/T600, ISTEXT('3 Model Input'!E$61),"Missing",'3 Model Input'!E$61=6,(AA600*G600)/T600))</f>
        <v>Blank</v>
      </c>
      <c r="AD600" s="202" t="str">
        <f t="shared" si="117"/>
        <v>Blank</v>
      </c>
      <c r="AE600" s="202" t="str">
        <f t="shared" si="118"/>
        <v>Blank</v>
      </c>
      <c r="AF600" s="217" t="str">
        <f t="shared" si="119"/>
        <v>Blank</v>
      </c>
      <c r="AG600" s="9" t="str" cm="1">
        <f t="array" ref="AG600">_xlfn.IFS(ISNUMBER(AC600), "", ISNUMBER(SEARCH("Blank", AC600)), "", ISERROR(AC600), "Bad input on tab 3")</f>
        <v/>
      </c>
    </row>
    <row r="601" spans="2:33" ht="15" customHeight="1" x14ac:dyDescent="0.75">
      <c r="B601" s="205" t="str">
        <f>'5 Driver Data'!B601</f>
        <v>0593</v>
      </c>
      <c r="C601" s="193">
        <f>'5 Driver Data'!C601</f>
        <v>0</v>
      </c>
      <c r="D601" s="192">
        <f>'5 Driver Data'!D601</f>
        <v>0</v>
      </c>
      <c r="E601" s="191">
        <f>'5 Driver Data'!E601</f>
        <v>0</v>
      </c>
      <c r="F601" s="191">
        <f>'5 Driver Data'!F601</f>
        <v>0</v>
      </c>
      <c r="G601" s="191">
        <f>'5 Driver Data'!G601</f>
        <v>0</v>
      </c>
      <c r="H601" s="191">
        <f>'5 Driver Data'!H601</f>
        <v>0</v>
      </c>
      <c r="I601" s="191">
        <f>'5 Driver Data'!I601</f>
        <v>0</v>
      </c>
      <c r="J601" s="191">
        <f>'5 Driver Data'!J601</f>
        <v>0</v>
      </c>
      <c r="K601" s="206">
        <f>'5 Driver Data'!K601</f>
        <v>0</v>
      </c>
      <c r="L601" s="1"/>
      <c r="M601" s="216" t="str">
        <f>IF(D601=0,"Blank",'3 Model Input'!E$44*'3 Model Input'!E$45)</f>
        <v>Blank</v>
      </c>
      <c r="N601" s="197" t="str">
        <f t="shared" si="110"/>
        <v>Blank</v>
      </c>
      <c r="O601" s="197" t="str">
        <f>IF(D601=0,"Blank",'3 Model Input'!E$49*(1-'3 Model Input'!E$51))</f>
        <v>Blank</v>
      </c>
      <c r="P601" s="197" t="str">
        <f t="shared" si="111"/>
        <v>Blank</v>
      </c>
      <c r="Q601" s="197" t="str">
        <f>IF(D601=0,"Blank",IF(D601="BEV",E601*(1-'3 Model Input'!E$54), E601))</f>
        <v>Blank</v>
      </c>
      <c r="R601" s="198" t="str">
        <f>IF(D601=0,"Blank",IF(D601="PHEV",F601/G601,F601*(1-'3 Model Input'!E$54)/G601))</f>
        <v>Blank</v>
      </c>
      <c r="S601" s="198" t="str">
        <f>IF(D601=0,"Blank",IF(D601="PHEV",MIN(M601,E601),MIN(M601,(E601*(1-'3 Model Input'!E$54)))))</f>
        <v>Blank</v>
      </c>
      <c r="T601" s="217" t="str">
        <f t="shared" si="112"/>
        <v>Blank</v>
      </c>
      <c r="U601" s="89"/>
      <c r="V601" s="216" t="str">
        <f>IF(D601=0,"Blank",P601*'3 Model Input'!E$50)</f>
        <v>Blank</v>
      </c>
      <c r="W601" s="197" t="str">
        <f t="shared" si="113"/>
        <v>Blank</v>
      </c>
      <c r="X601" s="197" t="str">
        <f t="shared" si="114"/>
        <v>Blank</v>
      </c>
      <c r="Y601" s="197" t="str">
        <f t="shared" si="115"/>
        <v>Blank</v>
      </c>
      <c r="Z601" s="197" t="str">
        <f t="shared" si="116"/>
        <v>Blank</v>
      </c>
      <c r="AA601" s="223" t="str" cm="1">
        <f t="array" ref="AA601">_xlfn.IFS(ISTEXT('3 Model Input'!F$70),"Missing",ISTEXT('3 Model Input'!I$70),"Missing",ISNUMBER('3 Model Input'!K$70),'3 Model Input'!K$70*P601)</f>
        <v>Missing</v>
      </c>
      <c r="AB601" s="89"/>
      <c r="AC601" s="227" t="str" cm="1">
        <f t="array" ref="AC601">IF(D601=0,"Blank",_xlfn.IFS('3 Model Input'!E$61=1,(V601*G601)/T601,'3 Model Input'!E$61=2,(W601*G601)/T601,'3 Model Input'!E$61=3,(X601*G601)/T601,'3 Model Input'!E$61=4,(Y601*G601)/T601,'3 Model Input'!E$61=5,(Z601*G601)/T601, ISTEXT('3 Model Input'!E$61),"Missing",'3 Model Input'!E$61=6,(AA601*G601)/T601))</f>
        <v>Blank</v>
      </c>
      <c r="AD601" s="202" t="str">
        <f t="shared" si="117"/>
        <v>Blank</v>
      </c>
      <c r="AE601" s="202" t="str">
        <f t="shared" si="118"/>
        <v>Blank</v>
      </c>
      <c r="AF601" s="217" t="str">
        <f t="shared" si="119"/>
        <v>Blank</v>
      </c>
      <c r="AG601" s="9" t="str" cm="1">
        <f t="array" ref="AG601">_xlfn.IFS(ISNUMBER(AC601), "", ISNUMBER(SEARCH("Blank", AC601)), "", ISERROR(AC601), "Bad input on tab 3")</f>
        <v/>
      </c>
    </row>
    <row r="602" spans="2:33" ht="15" customHeight="1" x14ac:dyDescent="0.75">
      <c r="B602" s="205" t="str">
        <f>'5 Driver Data'!B602</f>
        <v>0594</v>
      </c>
      <c r="C602" s="193">
        <f>'5 Driver Data'!C602</f>
        <v>0</v>
      </c>
      <c r="D602" s="192">
        <f>'5 Driver Data'!D602</f>
        <v>0</v>
      </c>
      <c r="E602" s="191">
        <f>'5 Driver Data'!E602</f>
        <v>0</v>
      </c>
      <c r="F602" s="191">
        <f>'5 Driver Data'!F602</f>
        <v>0</v>
      </c>
      <c r="G602" s="191">
        <f>'5 Driver Data'!G602</f>
        <v>0</v>
      </c>
      <c r="H602" s="191">
        <f>'5 Driver Data'!H602</f>
        <v>0</v>
      </c>
      <c r="I602" s="191">
        <f>'5 Driver Data'!I602</f>
        <v>0</v>
      </c>
      <c r="J602" s="191">
        <f>'5 Driver Data'!J602</f>
        <v>0</v>
      </c>
      <c r="K602" s="206">
        <f>'5 Driver Data'!K602</f>
        <v>0</v>
      </c>
      <c r="L602" s="1"/>
      <c r="M602" s="216" t="str">
        <f>IF(D602=0,"Blank",'3 Model Input'!E$44*'3 Model Input'!E$45)</f>
        <v>Blank</v>
      </c>
      <c r="N602" s="197" t="str">
        <f t="shared" si="110"/>
        <v>Blank</v>
      </c>
      <c r="O602" s="197" t="str">
        <f>IF(D602=0,"Blank",'3 Model Input'!E$49*(1-'3 Model Input'!E$51))</f>
        <v>Blank</v>
      </c>
      <c r="P602" s="197" t="str">
        <f t="shared" si="111"/>
        <v>Blank</v>
      </c>
      <c r="Q602" s="197" t="str">
        <f>IF(D602=0,"Blank",IF(D602="BEV",E602*(1-'3 Model Input'!E$54), E602))</f>
        <v>Blank</v>
      </c>
      <c r="R602" s="198" t="str">
        <f>IF(D602=0,"Blank",IF(D602="PHEV",F602/G602,F602*(1-'3 Model Input'!E$54)/G602))</f>
        <v>Blank</v>
      </c>
      <c r="S602" s="198" t="str">
        <f>IF(D602=0,"Blank",IF(D602="PHEV",MIN(M602,E602),MIN(M602,(E602*(1-'3 Model Input'!E$54)))))</f>
        <v>Blank</v>
      </c>
      <c r="T602" s="217" t="str">
        <f t="shared" si="112"/>
        <v>Blank</v>
      </c>
      <c r="U602" s="89"/>
      <c r="V602" s="216" t="str">
        <f>IF(D602=0,"Blank",P602*'3 Model Input'!E$50)</f>
        <v>Blank</v>
      </c>
      <c r="W602" s="197" t="str">
        <f t="shared" si="113"/>
        <v>Blank</v>
      </c>
      <c r="X602" s="197" t="str">
        <f t="shared" si="114"/>
        <v>Blank</v>
      </c>
      <c r="Y602" s="197" t="str">
        <f t="shared" si="115"/>
        <v>Blank</v>
      </c>
      <c r="Z602" s="197" t="str">
        <f t="shared" si="116"/>
        <v>Blank</v>
      </c>
      <c r="AA602" s="223" t="str" cm="1">
        <f t="array" ref="AA602">_xlfn.IFS(ISTEXT('3 Model Input'!F$70),"Missing",ISTEXT('3 Model Input'!I$70),"Missing",ISNUMBER('3 Model Input'!K$70),'3 Model Input'!K$70*P602)</f>
        <v>Missing</v>
      </c>
      <c r="AB602" s="89"/>
      <c r="AC602" s="227" t="str" cm="1">
        <f t="array" ref="AC602">IF(D602=0,"Blank",_xlfn.IFS('3 Model Input'!E$61=1,(V602*G602)/T602,'3 Model Input'!E$61=2,(W602*G602)/T602,'3 Model Input'!E$61=3,(X602*G602)/T602,'3 Model Input'!E$61=4,(Y602*G602)/T602,'3 Model Input'!E$61=5,(Z602*G602)/T602, ISTEXT('3 Model Input'!E$61),"Missing",'3 Model Input'!E$61=6,(AA602*G602)/T602))</f>
        <v>Blank</v>
      </c>
      <c r="AD602" s="202" t="str">
        <f t="shared" si="117"/>
        <v>Blank</v>
      </c>
      <c r="AE602" s="202" t="str">
        <f t="shared" si="118"/>
        <v>Blank</v>
      </c>
      <c r="AF602" s="217" t="str">
        <f t="shared" si="119"/>
        <v>Blank</v>
      </c>
      <c r="AG602" s="9" t="str" cm="1">
        <f t="array" ref="AG602">_xlfn.IFS(ISNUMBER(AC602), "", ISNUMBER(SEARCH("Blank", AC602)), "", ISERROR(AC602), "Bad input on tab 3")</f>
        <v/>
      </c>
    </row>
    <row r="603" spans="2:33" ht="15" customHeight="1" x14ac:dyDescent="0.75">
      <c r="B603" s="205" t="str">
        <f>'5 Driver Data'!B603</f>
        <v>0595</v>
      </c>
      <c r="C603" s="193">
        <f>'5 Driver Data'!C603</f>
        <v>0</v>
      </c>
      <c r="D603" s="192">
        <f>'5 Driver Data'!D603</f>
        <v>0</v>
      </c>
      <c r="E603" s="191">
        <f>'5 Driver Data'!E603</f>
        <v>0</v>
      </c>
      <c r="F603" s="191">
        <f>'5 Driver Data'!F603</f>
        <v>0</v>
      </c>
      <c r="G603" s="191">
        <f>'5 Driver Data'!G603</f>
        <v>0</v>
      </c>
      <c r="H603" s="191">
        <f>'5 Driver Data'!H603</f>
        <v>0</v>
      </c>
      <c r="I603" s="191">
        <f>'5 Driver Data'!I603</f>
        <v>0</v>
      </c>
      <c r="J603" s="191">
        <f>'5 Driver Data'!J603</f>
        <v>0</v>
      </c>
      <c r="K603" s="206">
        <f>'5 Driver Data'!K603</f>
        <v>0</v>
      </c>
      <c r="L603" s="1"/>
      <c r="M603" s="216" t="str">
        <f>IF(D603=0,"Blank",'3 Model Input'!E$44*'3 Model Input'!E$45)</f>
        <v>Blank</v>
      </c>
      <c r="N603" s="197" t="str">
        <f t="shared" si="110"/>
        <v>Blank</v>
      </c>
      <c r="O603" s="197" t="str">
        <f>IF(D603=0,"Blank",'3 Model Input'!E$49*(1-'3 Model Input'!E$51))</f>
        <v>Blank</v>
      </c>
      <c r="P603" s="197" t="str">
        <f t="shared" si="111"/>
        <v>Blank</v>
      </c>
      <c r="Q603" s="197" t="str">
        <f>IF(D603=0,"Blank",IF(D603="BEV",E603*(1-'3 Model Input'!E$54), E603))</f>
        <v>Blank</v>
      </c>
      <c r="R603" s="198" t="str">
        <f>IF(D603=0,"Blank",IF(D603="PHEV",F603/G603,F603*(1-'3 Model Input'!E$54)/G603))</f>
        <v>Blank</v>
      </c>
      <c r="S603" s="198" t="str">
        <f>IF(D603=0,"Blank",IF(D603="PHEV",MIN(M603,E603),MIN(M603,(E603*(1-'3 Model Input'!E$54)))))</f>
        <v>Blank</v>
      </c>
      <c r="T603" s="217" t="str">
        <f t="shared" si="112"/>
        <v>Blank</v>
      </c>
      <c r="U603" s="89"/>
      <c r="V603" s="216" t="str">
        <f>IF(D603=0,"Blank",P603*'3 Model Input'!E$50)</f>
        <v>Blank</v>
      </c>
      <c r="W603" s="197" t="str">
        <f t="shared" si="113"/>
        <v>Blank</v>
      </c>
      <c r="X603" s="197" t="str">
        <f t="shared" si="114"/>
        <v>Blank</v>
      </c>
      <c r="Y603" s="197" t="str">
        <f t="shared" si="115"/>
        <v>Blank</v>
      </c>
      <c r="Z603" s="197" t="str">
        <f t="shared" si="116"/>
        <v>Blank</v>
      </c>
      <c r="AA603" s="223" t="str" cm="1">
        <f t="array" ref="AA603">_xlfn.IFS(ISTEXT('3 Model Input'!F$70),"Missing",ISTEXT('3 Model Input'!I$70),"Missing",ISNUMBER('3 Model Input'!K$70),'3 Model Input'!K$70*P603)</f>
        <v>Missing</v>
      </c>
      <c r="AB603" s="89"/>
      <c r="AC603" s="227" t="str" cm="1">
        <f t="array" ref="AC603">IF(D603=0,"Blank",_xlfn.IFS('3 Model Input'!E$61=1,(V603*G603)/T603,'3 Model Input'!E$61=2,(W603*G603)/T603,'3 Model Input'!E$61=3,(X603*G603)/T603,'3 Model Input'!E$61=4,(Y603*G603)/T603,'3 Model Input'!E$61=5,(Z603*G603)/T603, ISTEXT('3 Model Input'!E$61),"Missing",'3 Model Input'!E$61=6,(AA603*G603)/T603))</f>
        <v>Blank</v>
      </c>
      <c r="AD603" s="202" t="str">
        <f t="shared" si="117"/>
        <v>Blank</v>
      </c>
      <c r="AE603" s="202" t="str">
        <f t="shared" si="118"/>
        <v>Blank</v>
      </c>
      <c r="AF603" s="217" t="str">
        <f t="shared" si="119"/>
        <v>Blank</v>
      </c>
      <c r="AG603" s="9" t="str" cm="1">
        <f t="array" ref="AG603">_xlfn.IFS(ISNUMBER(AC603), "", ISNUMBER(SEARCH("Blank", AC603)), "", ISERROR(AC603), "Bad input on tab 3")</f>
        <v/>
      </c>
    </row>
    <row r="604" spans="2:33" ht="15" customHeight="1" x14ac:dyDescent="0.75">
      <c r="B604" s="205" t="str">
        <f>'5 Driver Data'!B604</f>
        <v>0596</v>
      </c>
      <c r="C604" s="193">
        <f>'5 Driver Data'!C604</f>
        <v>0</v>
      </c>
      <c r="D604" s="192">
        <f>'5 Driver Data'!D604</f>
        <v>0</v>
      </c>
      <c r="E604" s="191">
        <f>'5 Driver Data'!E604</f>
        <v>0</v>
      </c>
      <c r="F604" s="191">
        <f>'5 Driver Data'!F604</f>
        <v>0</v>
      </c>
      <c r="G604" s="191">
        <f>'5 Driver Data'!G604</f>
        <v>0</v>
      </c>
      <c r="H604" s="191">
        <f>'5 Driver Data'!H604</f>
        <v>0</v>
      </c>
      <c r="I604" s="191">
        <f>'5 Driver Data'!I604</f>
        <v>0</v>
      </c>
      <c r="J604" s="191">
        <f>'5 Driver Data'!J604</f>
        <v>0</v>
      </c>
      <c r="K604" s="206">
        <f>'5 Driver Data'!K604</f>
        <v>0</v>
      </c>
      <c r="L604" s="1"/>
      <c r="M604" s="216" t="str">
        <f>IF(D604=0,"Blank",'3 Model Input'!E$44*'3 Model Input'!E$45)</f>
        <v>Blank</v>
      </c>
      <c r="N604" s="197" t="str">
        <f t="shared" si="110"/>
        <v>Blank</v>
      </c>
      <c r="O604" s="197" t="str">
        <f>IF(D604=0,"Blank",'3 Model Input'!E$49*(1-'3 Model Input'!E$51))</f>
        <v>Blank</v>
      </c>
      <c r="P604" s="197" t="str">
        <f t="shared" si="111"/>
        <v>Blank</v>
      </c>
      <c r="Q604" s="197" t="str">
        <f>IF(D604=0,"Blank",IF(D604="BEV",E604*(1-'3 Model Input'!E$54), E604))</f>
        <v>Blank</v>
      </c>
      <c r="R604" s="198" t="str">
        <f>IF(D604=0,"Blank",IF(D604="PHEV",F604/G604,F604*(1-'3 Model Input'!E$54)/G604))</f>
        <v>Blank</v>
      </c>
      <c r="S604" s="198" t="str">
        <f>IF(D604=0,"Blank",IF(D604="PHEV",MIN(M604,E604),MIN(M604,(E604*(1-'3 Model Input'!E$54)))))</f>
        <v>Blank</v>
      </c>
      <c r="T604" s="217" t="str">
        <f t="shared" si="112"/>
        <v>Blank</v>
      </c>
      <c r="U604" s="89"/>
      <c r="V604" s="216" t="str">
        <f>IF(D604=0,"Blank",P604*'3 Model Input'!E$50)</f>
        <v>Blank</v>
      </c>
      <c r="W604" s="197" t="str">
        <f t="shared" si="113"/>
        <v>Blank</v>
      </c>
      <c r="X604" s="197" t="str">
        <f t="shared" si="114"/>
        <v>Blank</v>
      </c>
      <c r="Y604" s="197" t="str">
        <f t="shared" si="115"/>
        <v>Blank</v>
      </c>
      <c r="Z604" s="197" t="str">
        <f t="shared" si="116"/>
        <v>Blank</v>
      </c>
      <c r="AA604" s="223" t="str" cm="1">
        <f t="array" ref="AA604">_xlfn.IFS(ISTEXT('3 Model Input'!F$70),"Missing",ISTEXT('3 Model Input'!I$70),"Missing",ISNUMBER('3 Model Input'!K$70),'3 Model Input'!K$70*P604)</f>
        <v>Missing</v>
      </c>
      <c r="AB604" s="89"/>
      <c r="AC604" s="227" t="str" cm="1">
        <f t="array" ref="AC604">IF(D604=0,"Blank",_xlfn.IFS('3 Model Input'!E$61=1,(V604*G604)/T604,'3 Model Input'!E$61=2,(W604*G604)/T604,'3 Model Input'!E$61=3,(X604*G604)/T604,'3 Model Input'!E$61=4,(Y604*G604)/T604,'3 Model Input'!E$61=5,(Z604*G604)/T604, ISTEXT('3 Model Input'!E$61),"Missing",'3 Model Input'!E$61=6,(AA604*G604)/T604))</f>
        <v>Blank</v>
      </c>
      <c r="AD604" s="202" t="str">
        <f t="shared" si="117"/>
        <v>Blank</v>
      </c>
      <c r="AE604" s="202" t="str">
        <f t="shared" si="118"/>
        <v>Blank</v>
      </c>
      <c r="AF604" s="217" t="str">
        <f t="shared" si="119"/>
        <v>Blank</v>
      </c>
      <c r="AG604" s="9" t="str" cm="1">
        <f t="array" ref="AG604">_xlfn.IFS(ISNUMBER(AC604), "", ISNUMBER(SEARCH("Blank", AC604)), "", ISERROR(AC604), "Bad input on tab 3")</f>
        <v/>
      </c>
    </row>
    <row r="605" spans="2:33" ht="15" customHeight="1" x14ac:dyDescent="0.75">
      <c r="B605" s="205" t="str">
        <f>'5 Driver Data'!B605</f>
        <v>0597</v>
      </c>
      <c r="C605" s="193">
        <f>'5 Driver Data'!C605</f>
        <v>0</v>
      </c>
      <c r="D605" s="192">
        <f>'5 Driver Data'!D605</f>
        <v>0</v>
      </c>
      <c r="E605" s="191">
        <f>'5 Driver Data'!E605</f>
        <v>0</v>
      </c>
      <c r="F605" s="191">
        <f>'5 Driver Data'!F605</f>
        <v>0</v>
      </c>
      <c r="G605" s="191">
        <f>'5 Driver Data'!G605</f>
        <v>0</v>
      </c>
      <c r="H605" s="191">
        <f>'5 Driver Data'!H605</f>
        <v>0</v>
      </c>
      <c r="I605" s="191">
        <f>'5 Driver Data'!I605</f>
        <v>0</v>
      </c>
      <c r="J605" s="191">
        <f>'5 Driver Data'!J605</f>
        <v>0</v>
      </c>
      <c r="K605" s="206">
        <f>'5 Driver Data'!K605</f>
        <v>0</v>
      </c>
      <c r="L605" s="1"/>
      <c r="M605" s="216" t="str">
        <f>IF(D605=0,"Blank",'3 Model Input'!E$44*'3 Model Input'!E$45)</f>
        <v>Blank</v>
      </c>
      <c r="N605" s="197" t="str">
        <f t="shared" si="110"/>
        <v>Blank</v>
      </c>
      <c r="O605" s="197" t="str">
        <f>IF(D605=0,"Blank",'3 Model Input'!E$49*(1-'3 Model Input'!E$51))</f>
        <v>Blank</v>
      </c>
      <c r="P605" s="197" t="str">
        <f t="shared" si="111"/>
        <v>Blank</v>
      </c>
      <c r="Q605" s="197" t="str">
        <f>IF(D605=0,"Blank",IF(D605="BEV",E605*(1-'3 Model Input'!E$54), E605))</f>
        <v>Blank</v>
      </c>
      <c r="R605" s="198" t="str">
        <f>IF(D605=0,"Blank",IF(D605="PHEV",F605/G605,F605*(1-'3 Model Input'!E$54)/G605))</f>
        <v>Blank</v>
      </c>
      <c r="S605" s="198" t="str">
        <f>IF(D605=0,"Blank",IF(D605="PHEV",MIN(M605,E605),MIN(M605,(E605*(1-'3 Model Input'!E$54)))))</f>
        <v>Blank</v>
      </c>
      <c r="T605" s="217" t="str">
        <f t="shared" si="112"/>
        <v>Blank</v>
      </c>
      <c r="U605" s="89"/>
      <c r="V605" s="216" t="str">
        <f>IF(D605=0,"Blank",P605*'3 Model Input'!E$50)</f>
        <v>Blank</v>
      </c>
      <c r="W605" s="197" t="str">
        <f t="shared" si="113"/>
        <v>Blank</v>
      </c>
      <c r="X605" s="197" t="str">
        <f t="shared" si="114"/>
        <v>Blank</v>
      </c>
      <c r="Y605" s="197" t="str">
        <f t="shared" si="115"/>
        <v>Blank</v>
      </c>
      <c r="Z605" s="197" t="str">
        <f t="shared" si="116"/>
        <v>Blank</v>
      </c>
      <c r="AA605" s="223" t="str" cm="1">
        <f t="array" ref="AA605">_xlfn.IFS(ISTEXT('3 Model Input'!F$70),"Missing",ISTEXT('3 Model Input'!I$70),"Missing",ISNUMBER('3 Model Input'!K$70),'3 Model Input'!K$70*P605)</f>
        <v>Missing</v>
      </c>
      <c r="AB605" s="89"/>
      <c r="AC605" s="227" t="str" cm="1">
        <f t="array" ref="AC605">IF(D605=0,"Blank",_xlfn.IFS('3 Model Input'!E$61=1,(V605*G605)/T605,'3 Model Input'!E$61=2,(W605*G605)/T605,'3 Model Input'!E$61=3,(X605*G605)/T605,'3 Model Input'!E$61=4,(Y605*G605)/T605,'3 Model Input'!E$61=5,(Z605*G605)/T605, ISTEXT('3 Model Input'!E$61),"Missing",'3 Model Input'!E$61=6,(AA605*G605)/T605))</f>
        <v>Blank</v>
      </c>
      <c r="AD605" s="202" t="str">
        <f t="shared" si="117"/>
        <v>Blank</v>
      </c>
      <c r="AE605" s="202" t="str">
        <f t="shared" si="118"/>
        <v>Blank</v>
      </c>
      <c r="AF605" s="217" t="str">
        <f t="shared" si="119"/>
        <v>Blank</v>
      </c>
      <c r="AG605" s="9" t="str" cm="1">
        <f t="array" ref="AG605">_xlfn.IFS(ISNUMBER(AC605), "", ISNUMBER(SEARCH("Blank", AC605)), "", ISERROR(AC605), "Bad input on tab 3")</f>
        <v/>
      </c>
    </row>
    <row r="606" spans="2:33" ht="15" customHeight="1" x14ac:dyDescent="0.75">
      <c r="B606" s="205" t="str">
        <f>'5 Driver Data'!B606</f>
        <v>0598</v>
      </c>
      <c r="C606" s="193">
        <f>'5 Driver Data'!C606</f>
        <v>0</v>
      </c>
      <c r="D606" s="192">
        <f>'5 Driver Data'!D606</f>
        <v>0</v>
      </c>
      <c r="E606" s="191">
        <f>'5 Driver Data'!E606</f>
        <v>0</v>
      </c>
      <c r="F606" s="191">
        <f>'5 Driver Data'!F606</f>
        <v>0</v>
      </c>
      <c r="G606" s="191">
        <f>'5 Driver Data'!G606</f>
        <v>0</v>
      </c>
      <c r="H606" s="191">
        <f>'5 Driver Data'!H606</f>
        <v>0</v>
      </c>
      <c r="I606" s="191">
        <f>'5 Driver Data'!I606</f>
        <v>0</v>
      </c>
      <c r="J606" s="191">
        <f>'5 Driver Data'!J606</f>
        <v>0</v>
      </c>
      <c r="K606" s="206">
        <f>'5 Driver Data'!K606</f>
        <v>0</v>
      </c>
      <c r="L606" s="1"/>
      <c r="M606" s="216" t="str">
        <f>IF(D606=0,"Blank",'3 Model Input'!E$44*'3 Model Input'!E$45)</f>
        <v>Blank</v>
      </c>
      <c r="N606" s="197" t="str">
        <f t="shared" si="110"/>
        <v>Blank</v>
      </c>
      <c r="O606" s="197" t="str">
        <f>IF(D606=0,"Blank",'3 Model Input'!E$49*(1-'3 Model Input'!E$51))</f>
        <v>Blank</v>
      </c>
      <c r="P606" s="197" t="str">
        <f t="shared" si="111"/>
        <v>Blank</v>
      </c>
      <c r="Q606" s="197" t="str">
        <f>IF(D606=0,"Blank",IF(D606="BEV",E606*(1-'3 Model Input'!E$54), E606))</f>
        <v>Blank</v>
      </c>
      <c r="R606" s="198" t="str">
        <f>IF(D606=0,"Blank",IF(D606="PHEV",F606/G606,F606*(1-'3 Model Input'!E$54)/G606))</f>
        <v>Blank</v>
      </c>
      <c r="S606" s="198" t="str">
        <f>IF(D606=0,"Blank",IF(D606="PHEV",MIN(M606,E606),MIN(M606,(E606*(1-'3 Model Input'!E$54)))))</f>
        <v>Blank</v>
      </c>
      <c r="T606" s="217" t="str">
        <f t="shared" si="112"/>
        <v>Blank</v>
      </c>
      <c r="U606" s="89"/>
      <c r="V606" s="216" t="str">
        <f>IF(D606=0,"Blank",P606*'3 Model Input'!E$50)</f>
        <v>Blank</v>
      </c>
      <c r="W606" s="197" t="str">
        <f t="shared" si="113"/>
        <v>Blank</v>
      </c>
      <c r="X606" s="197" t="str">
        <f t="shared" si="114"/>
        <v>Blank</v>
      </c>
      <c r="Y606" s="197" t="str">
        <f t="shared" si="115"/>
        <v>Blank</v>
      </c>
      <c r="Z606" s="197" t="str">
        <f t="shared" si="116"/>
        <v>Blank</v>
      </c>
      <c r="AA606" s="223" t="str" cm="1">
        <f t="array" ref="AA606">_xlfn.IFS(ISTEXT('3 Model Input'!F$70),"Missing",ISTEXT('3 Model Input'!I$70),"Missing",ISNUMBER('3 Model Input'!K$70),'3 Model Input'!K$70*P606)</f>
        <v>Missing</v>
      </c>
      <c r="AB606" s="89"/>
      <c r="AC606" s="227" t="str" cm="1">
        <f t="array" ref="AC606">IF(D606=0,"Blank",_xlfn.IFS('3 Model Input'!E$61=1,(V606*G606)/T606,'3 Model Input'!E$61=2,(W606*G606)/T606,'3 Model Input'!E$61=3,(X606*G606)/T606,'3 Model Input'!E$61=4,(Y606*G606)/T606,'3 Model Input'!E$61=5,(Z606*G606)/T606, ISTEXT('3 Model Input'!E$61),"Missing",'3 Model Input'!E$61=6,(AA606*G606)/T606))</f>
        <v>Blank</v>
      </c>
      <c r="AD606" s="202" t="str">
        <f t="shared" si="117"/>
        <v>Blank</v>
      </c>
      <c r="AE606" s="202" t="str">
        <f t="shared" si="118"/>
        <v>Blank</v>
      </c>
      <c r="AF606" s="217" t="str">
        <f t="shared" si="119"/>
        <v>Blank</v>
      </c>
      <c r="AG606" s="9" t="str" cm="1">
        <f t="array" ref="AG606">_xlfn.IFS(ISNUMBER(AC606), "", ISNUMBER(SEARCH("Blank", AC606)), "", ISERROR(AC606), "Bad input on tab 3")</f>
        <v/>
      </c>
    </row>
    <row r="607" spans="2:33" ht="15" customHeight="1" x14ac:dyDescent="0.75">
      <c r="B607" s="205" t="str">
        <f>'5 Driver Data'!B607</f>
        <v>0599</v>
      </c>
      <c r="C607" s="193">
        <f>'5 Driver Data'!C607</f>
        <v>0</v>
      </c>
      <c r="D607" s="192">
        <f>'5 Driver Data'!D607</f>
        <v>0</v>
      </c>
      <c r="E607" s="191">
        <f>'5 Driver Data'!E607</f>
        <v>0</v>
      </c>
      <c r="F607" s="191">
        <f>'5 Driver Data'!F607</f>
        <v>0</v>
      </c>
      <c r="G607" s="191">
        <f>'5 Driver Data'!G607</f>
        <v>0</v>
      </c>
      <c r="H607" s="191">
        <f>'5 Driver Data'!H607</f>
        <v>0</v>
      </c>
      <c r="I607" s="191">
        <f>'5 Driver Data'!I607</f>
        <v>0</v>
      </c>
      <c r="J607" s="191">
        <f>'5 Driver Data'!J607</f>
        <v>0</v>
      </c>
      <c r="K607" s="206">
        <f>'5 Driver Data'!K607</f>
        <v>0</v>
      </c>
      <c r="L607" s="1"/>
      <c r="M607" s="216" t="str">
        <f>IF(D607=0,"Blank",'3 Model Input'!E$44*'3 Model Input'!E$45)</f>
        <v>Blank</v>
      </c>
      <c r="N607" s="197" t="str">
        <f t="shared" si="110"/>
        <v>Blank</v>
      </c>
      <c r="O607" s="197" t="str">
        <f>IF(D607=0,"Blank",'3 Model Input'!E$49*(1-'3 Model Input'!E$51))</f>
        <v>Blank</v>
      </c>
      <c r="P607" s="197" t="str">
        <f t="shared" si="111"/>
        <v>Blank</v>
      </c>
      <c r="Q607" s="197" t="str">
        <f>IF(D607=0,"Blank",IF(D607="BEV",E607*(1-'3 Model Input'!E$54), E607))</f>
        <v>Blank</v>
      </c>
      <c r="R607" s="198" t="str">
        <f>IF(D607=0,"Blank",IF(D607="PHEV",F607/G607,F607*(1-'3 Model Input'!E$54)/G607))</f>
        <v>Blank</v>
      </c>
      <c r="S607" s="198" t="str">
        <f>IF(D607=0,"Blank",IF(D607="PHEV",MIN(M607,E607),MIN(M607,(E607*(1-'3 Model Input'!E$54)))))</f>
        <v>Blank</v>
      </c>
      <c r="T607" s="217" t="str">
        <f t="shared" si="112"/>
        <v>Blank</v>
      </c>
      <c r="U607" s="89"/>
      <c r="V607" s="216" t="str">
        <f>IF(D607=0,"Blank",P607*'3 Model Input'!E$50)</f>
        <v>Blank</v>
      </c>
      <c r="W607" s="197" t="str">
        <f t="shared" si="113"/>
        <v>Blank</v>
      </c>
      <c r="X607" s="197" t="str">
        <f t="shared" si="114"/>
        <v>Blank</v>
      </c>
      <c r="Y607" s="197" t="str">
        <f t="shared" si="115"/>
        <v>Blank</v>
      </c>
      <c r="Z607" s="197" t="str">
        <f t="shared" si="116"/>
        <v>Blank</v>
      </c>
      <c r="AA607" s="223" t="str" cm="1">
        <f t="array" ref="AA607">_xlfn.IFS(ISTEXT('3 Model Input'!F$70),"Missing",ISTEXT('3 Model Input'!I$70),"Missing",ISNUMBER('3 Model Input'!K$70),'3 Model Input'!K$70*P607)</f>
        <v>Missing</v>
      </c>
      <c r="AB607" s="89"/>
      <c r="AC607" s="227" t="str" cm="1">
        <f t="array" ref="AC607">IF(D607=0,"Blank",_xlfn.IFS('3 Model Input'!E$61=1,(V607*G607)/T607,'3 Model Input'!E$61=2,(W607*G607)/T607,'3 Model Input'!E$61=3,(X607*G607)/T607,'3 Model Input'!E$61=4,(Y607*G607)/T607,'3 Model Input'!E$61=5,(Z607*G607)/T607, ISTEXT('3 Model Input'!E$61),"Missing",'3 Model Input'!E$61=6,(AA607*G607)/T607))</f>
        <v>Blank</v>
      </c>
      <c r="AD607" s="202" t="str">
        <f t="shared" si="117"/>
        <v>Blank</v>
      </c>
      <c r="AE607" s="202" t="str">
        <f t="shared" si="118"/>
        <v>Blank</v>
      </c>
      <c r="AF607" s="217" t="str">
        <f t="shared" si="119"/>
        <v>Blank</v>
      </c>
      <c r="AG607" s="9" t="str" cm="1">
        <f t="array" ref="AG607">_xlfn.IFS(ISNUMBER(AC607), "", ISNUMBER(SEARCH("Blank", AC607)), "", ISERROR(AC607), "Bad input on tab 3")</f>
        <v/>
      </c>
    </row>
    <row r="608" spans="2:33" ht="15" customHeight="1" x14ac:dyDescent="0.75">
      <c r="B608" s="205" t="str">
        <f>'5 Driver Data'!B608</f>
        <v>0600</v>
      </c>
      <c r="C608" s="193">
        <f>'5 Driver Data'!C608</f>
        <v>0</v>
      </c>
      <c r="D608" s="192">
        <f>'5 Driver Data'!D608</f>
        <v>0</v>
      </c>
      <c r="E608" s="191">
        <f>'5 Driver Data'!E608</f>
        <v>0</v>
      </c>
      <c r="F608" s="191">
        <f>'5 Driver Data'!F608</f>
        <v>0</v>
      </c>
      <c r="G608" s="191">
        <f>'5 Driver Data'!G608</f>
        <v>0</v>
      </c>
      <c r="H608" s="191">
        <f>'5 Driver Data'!H608</f>
        <v>0</v>
      </c>
      <c r="I608" s="191">
        <f>'5 Driver Data'!I608</f>
        <v>0</v>
      </c>
      <c r="J608" s="191">
        <f>'5 Driver Data'!J608</f>
        <v>0</v>
      </c>
      <c r="K608" s="206">
        <f>'5 Driver Data'!K608</f>
        <v>0</v>
      </c>
      <c r="L608" s="1"/>
      <c r="M608" s="216" t="str">
        <f>IF(D608=0,"Blank",'3 Model Input'!E$44*'3 Model Input'!E$45)</f>
        <v>Blank</v>
      </c>
      <c r="N608" s="197" t="str">
        <f t="shared" si="110"/>
        <v>Blank</v>
      </c>
      <c r="O608" s="197" t="str">
        <f>IF(D608=0,"Blank",'3 Model Input'!E$49*(1-'3 Model Input'!E$51))</f>
        <v>Blank</v>
      </c>
      <c r="P608" s="197" t="str">
        <f t="shared" si="111"/>
        <v>Blank</v>
      </c>
      <c r="Q608" s="197" t="str">
        <f>IF(D608=0,"Blank",IF(D608="BEV",E608*(1-'3 Model Input'!E$54), E608))</f>
        <v>Blank</v>
      </c>
      <c r="R608" s="198" t="str">
        <f>IF(D608=0,"Blank",IF(D608="PHEV",F608/G608,F608*(1-'3 Model Input'!E$54)/G608))</f>
        <v>Blank</v>
      </c>
      <c r="S608" s="198" t="str">
        <f>IF(D608=0,"Blank",IF(D608="PHEV",MIN(M608,E608),MIN(M608,(E608*(1-'3 Model Input'!E$54)))))</f>
        <v>Blank</v>
      </c>
      <c r="T608" s="217" t="str">
        <f t="shared" si="112"/>
        <v>Blank</v>
      </c>
      <c r="U608" s="89"/>
      <c r="V608" s="216" t="str">
        <f>IF(D608=0,"Blank",P608*'3 Model Input'!E$50)</f>
        <v>Blank</v>
      </c>
      <c r="W608" s="197" t="str">
        <f t="shared" si="113"/>
        <v>Blank</v>
      </c>
      <c r="X608" s="197" t="str">
        <f t="shared" si="114"/>
        <v>Blank</v>
      </c>
      <c r="Y608" s="197" t="str">
        <f t="shared" si="115"/>
        <v>Blank</v>
      </c>
      <c r="Z608" s="197" t="str">
        <f t="shared" si="116"/>
        <v>Blank</v>
      </c>
      <c r="AA608" s="223" t="str" cm="1">
        <f t="array" ref="AA608">_xlfn.IFS(ISTEXT('3 Model Input'!F$70),"Missing",ISTEXT('3 Model Input'!I$70),"Missing",ISNUMBER('3 Model Input'!K$70),'3 Model Input'!K$70*P608)</f>
        <v>Missing</v>
      </c>
      <c r="AB608" s="89"/>
      <c r="AC608" s="227" t="str" cm="1">
        <f t="array" ref="AC608">IF(D608=0,"Blank",_xlfn.IFS('3 Model Input'!E$61=1,(V608*G608)/T608,'3 Model Input'!E$61=2,(W608*G608)/T608,'3 Model Input'!E$61=3,(X608*G608)/T608,'3 Model Input'!E$61=4,(Y608*G608)/T608,'3 Model Input'!E$61=5,(Z608*G608)/T608, ISTEXT('3 Model Input'!E$61),"Missing",'3 Model Input'!E$61=6,(AA608*G608)/T608))</f>
        <v>Blank</v>
      </c>
      <c r="AD608" s="202" t="str">
        <f t="shared" si="117"/>
        <v>Blank</v>
      </c>
      <c r="AE608" s="202" t="str">
        <f t="shared" si="118"/>
        <v>Blank</v>
      </c>
      <c r="AF608" s="217" t="str">
        <f t="shared" si="119"/>
        <v>Blank</v>
      </c>
      <c r="AG608" s="9" t="str" cm="1">
        <f t="array" ref="AG608">_xlfn.IFS(ISNUMBER(AC608), "", ISNUMBER(SEARCH("Blank", AC608)), "", ISERROR(AC608), "Bad input on tab 3")</f>
        <v/>
      </c>
    </row>
    <row r="609" spans="2:33" ht="15" customHeight="1" x14ac:dyDescent="0.75">
      <c r="B609" s="205" t="str">
        <f>'5 Driver Data'!B609</f>
        <v>0601</v>
      </c>
      <c r="C609" s="193">
        <f>'5 Driver Data'!C609</f>
        <v>0</v>
      </c>
      <c r="D609" s="192">
        <f>'5 Driver Data'!D609</f>
        <v>0</v>
      </c>
      <c r="E609" s="191">
        <f>'5 Driver Data'!E609</f>
        <v>0</v>
      </c>
      <c r="F609" s="191">
        <f>'5 Driver Data'!F609</f>
        <v>0</v>
      </c>
      <c r="G609" s="191">
        <f>'5 Driver Data'!G609</f>
        <v>0</v>
      </c>
      <c r="H609" s="191">
        <f>'5 Driver Data'!H609</f>
        <v>0</v>
      </c>
      <c r="I609" s="191">
        <f>'5 Driver Data'!I609</f>
        <v>0</v>
      </c>
      <c r="J609" s="191">
        <f>'5 Driver Data'!J609</f>
        <v>0</v>
      </c>
      <c r="K609" s="206">
        <f>'5 Driver Data'!K609</f>
        <v>0</v>
      </c>
      <c r="L609" s="1"/>
      <c r="M609" s="216" t="str">
        <f>IF(D609=0,"Blank",'3 Model Input'!E$44*'3 Model Input'!E$45)</f>
        <v>Blank</v>
      </c>
      <c r="N609" s="197" t="str">
        <f t="shared" si="110"/>
        <v>Blank</v>
      </c>
      <c r="O609" s="197" t="str">
        <f>IF(D609=0,"Blank",'3 Model Input'!E$49*(1-'3 Model Input'!E$51))</f>
        <v>Blank</v>
      </c>
      <c r="P609" s="197" t="str">
        <f t="shared" si="111"/>
        <v>Blank</v>
      </c>
      <c r="Q609" s="197" t="str">
        <f>IF(D609=0,"Blank",IF(D609="BEV",E609*(1-'3 Model Input'!E$54), E609))</f>
        <v>Blank</v>
      </c>
      <c r="R609" s="198" t="str">
        <f>IF(D609=0,"Blank",IF(D609="PHEV",F609/G609,F609*(1-'3 Model Input'!E$54)/G609))</f>
        <v>Blank</v>
      </c>
      <c r="S609" s="198" t="str">
        <f>IF(D609=0,"Blank",IF(D609="PHEV",MIN(M609,E609),MIN(M609,(E609*(1-'3 Model Input'!E$54)))))</f>
        <v>Blank</v>
      </c>
      <c r="T609" s="217" t="str">
        <f t="shared" si="112"/>
        <v>Blank</v>
      </c>
      <c r="U609" s="89"/>
      <c r="V609" s="216" t="str">
        <f>IF(D609=0,"Blank",P609*'3 Model Input'!E$50)</f>
        <v>Blank</v>
      </c>
      <c r="W609" s="197" t="str">
        <f t="shared" si="113"/>
        <v>Blank</v>
      </c>
      <c r="X609" s="197" t="str">
        <f t="shared" si="114"/>
        <v>Blank</v>
      </c>
      <c r="Y609" s="197" t="str">
        <f t="shared" si="115"/>
        <v>Blank</v>
      </c>
      <c r="Z609" s="197" t="str">
        <f t="shared" si="116"/>
        <v>Blank</v>
      </c>
      <c r="AA609" s="223" t="str" cm="1">
        <f t="array" ref="AA609">_xlfn.IFS(ISTEXT('3 Model Input'!F$70),"Missing",ISTEXT('3 Model Input'!I$70),"Missing",ISNUMBER('3 Model Input'!K$70),'3 Model Input'!K$70*P609)</f>
        <v>Missing</v>
      </c>
      <c r="AB609" s="89"/>
      <c r="AC609" s="227" t="str" cm="1">
        <f t="array" ref="AC609">IF(D609=0,"Blank",_xlfn.IFS('3 Model Input'!E$61=1,(V609*G609)/T609,'3 Model Input'!E$61=2,(W609*G609)/T609,'3 Model Input'!E$61=3,(X609*G609)/T609,'3 Model Input'!E$61=4,(Y609*G609)/T609,'3 Model Input'!E$61=5,(Z609*G609)/T609, ISTEXT('3 Model Input'!E$61),"Missing",'3 Model Input'!E$61=6,(AA609*G609)/T609))</f>
        <v>Blank</v>
      </c>
      <c r="AD609" s="202" t="str">
        <f t="shared" si="117"/>
        <v>Blank</v>
      </c>
      <c r="AE609" s="202" t="str">
        <f t="shared" si="118"/>
        <v>Blank</v>
      </c>
      <c r="AF609" s="217" t="str">
        <f t="shared" si="119"/>
        <v>Blank</v>
      </c>
      <c r="AG609" s="9" t="str" cm="1">
        <f t="array" ref="AG609">_xlfn.IFS(ISNUMBER(AC609), "", ISNUMBER(SEARCH("Blank", AC609)), "", ISERROR(AC609), "Bad input on tab 3")</f>
        <v/>
      </c>
    </row>
    <row r="610" spans="2:33" ht="15" customHeight="1" x14ac:dyDescent="0.75">
      <c r="B610" s="205" t="str">
        <f>'5 Driver Data'!B610</f>
        <v>0602</v>
      </c>
      <c r="C610" s="193">
        <f>'5 Driver Data'!C610</f>
        <v>0</v>
      </c>
      <c r="D610" s="192">
        <f>'5 Driver Data'!D610</f>
        <v>0</v>
      </c>
      <c r="E610" s="191">
        <f>'5 Driver Data'!E610</f>
        <v>0</v>
      </c>
      <c r="F610" s="191">
        <f>'5 Driver Data'!F610</f>
        <v>0</v>
      </c>
      <c r="G610" s="191">
        <f>'5 Driver Data'!G610</f>
        <v>0</v>
      </c>
      <c r="H610" s="191">
        <f>'5 Driver Data'!H610</f>
        <v>0</v>
      </c>
      <c r="I610" s="191">
        <f>'5 Driver Data'!I610</f>
        <v>0</v>
      </c>
      <c r="J610" s="191">
        <f>'5 Driver Data'!J610</f>
        <v>0</v>
      </c>
      <c r="K610" s="206">
        <f>'5 Driver Data'!K610</f>
        <v>0</v>
      </c>
      <c r="L610" s="1"/>
      <c r="M610" s="216" t="str">
        <f>IF(D610=0,"Blank",'3 Model Input'!E$44*'3 Model Input'!E$45)</f>
        <v>Blank</v>
      </c>
      <c r="N610" s="197" t="str">
        <f t="shared" si="110"/>
        <v>Blank</v>
      </c>
      <c r="O610" s="197" t="str">
        <f>IF(D610=0,"Blank",'3 Model Input'!E$49*(1-'3 Model Input'!E$51))</f>
        <v>Blank</v>
      </c>
      <c r="P610" s="197" t="str">
        <f t="shared" si="111"/>
        <v>Blank</v>
      </c>
      <c r="Q610" s="197" t="str">
        <f>IF(D610=0,"Blank",IF(D610="BEV",E610*(1-'3 Model Input'!E$54), E610))</f>
        <v>Blank</v>
      </c>
      <c r="R610" s="198" t="str">
        <f>IF(D610=0,"Blank",IF(D610="PHEV",F610/G610,F610*(1-'3 Model Input'!E$54)/G610))</f>
        <v>Blank</v>
      </c>
      <c r="S610" s="198" t="str">
        <f>IF(D610=0,"Blank",IF(D610="PHEV",MIN(M610,E610),MIN(M610,(E610*(1-'3 Model Input'!E$54)))))</f>
        <v>Blank</v>
      </c>
      <c r="T610" s="217" t="str">
        <f t="shared" si="112"/>
        <v>Blank</v>
      </c>
      <c r="U610" s="89"/>
      <c r="V610" s="216" t="str">
        <f>IF(D610=0,"Blank",P610*'3 Model Input'!E$50)</f>
        <v>Blank</v>
      </c>
      <c r="W610" s="197" t="str">
        <f t="shared" si="113"/>
        <v>Blank</v>
      </c>
      <c r="X610" s="197" t="str">
        <f t="shared" si="114"/>
        <v>Blank</v>
      </c>
      <c r="Y610" s="197" t="str">
        <f t="shared" si="115"/>
        <v>Blank</v>
      </c>
      <c r="Z610" s="197" t="str">
        <f t="shared" si="116"/>
        <v>Blank</v>
      </c>
      <c r="AA610" s="223" t="str" cm="1">
        <f t="array" ref="AA610">_xlfn.IFS(ISTEXT('3 Model Input'!F$70),"Missing",ISTEXT('3 Model Input'!I$70),"Missing",ISNUMBER('3 Model Input'!K$70),'3 Model Input'!K$70*P610)</f>
        <v>Missing</v>
      </c>
      <c r="AB610" s="89"/>
      <c r="AC610" s="227" t="str" cm="1">
        <f t="array" ref="AC610">IF(D610=0,"Blank",_xlfn.IFS('3 Model Input'!E$61=1,(V610*G610)/T610,'3 Model Input'!E$61=2,(W610*G610)/T610,'3 Model Input'!E$61=3,(X610*G610)/T610,'3 Model Input'!E$61=4,(Y610*G610)/T610,'3 Model Input'!E$61=5,(Z610*G610)/T610, ISTEXT('3 Model Input'!E$61),"Missing",'3 Model Input'!E$61=6,(AA610*G610)/T610))</f>
        <v>Blank</v>
      </c>
      <c r="AD610" s="202" t="str">
        <f t="shared" si="117"/>
        <v>Blank</v>
      </c>
      <c r="AE610" s="202" t="str">
        <f t="shared" si="118"/>
        <v>Blank</v>
      </c>
      <c r="AF610" s="217" t="str">
        <f t="shared" si="119"/>
        <v>Blank</v>
      </c>
      <c r="AG610" s="9" t="str" cm="1">
        <f t="array" ref="AG610">_xlfn.IFS(ISNUMBER(AC610), "", ISNUMBER(SEARCH("Blank", AC610)), "", ISERROR(AC610), "Bad input on tab 3")</f>
        <v/>
      </c>
    </row>
    <row r="611" spans="2:33" ht="15" customHeight="1" x14ac:dyDescent="0.75">
      <c r="B611" s="205" t="str">
        <f>'5 Driver Data'!B611</f>
        <v>0603</v>
      </c>
      <c r="C611" s="193">
        <f>'5 Driver Data'!C611</f>
        <v>0</v>
      </c>
      <c r="D611" s="192">
        <f>'5 Driver Data'!D611</f>
        <v>0</v>
      </c>
      <c r="E611" s="191">
        <f>'5 Driver Data'!E611</f>
        <v>0</v>
      </c>
      <c r="F611" s="191">
        <f>'5 Driver Data'!F611</f>
        <v>0</v>
      </c>
      <c r="G611" s="191">
        <f>'5 Driver Data'!G611</f>
        <v>0</v>
      </c>
      <c r="H611" s="191">
        <f>'5 Driver Data'!H611</f>
        <v>0</v>
      </c>
      <c r="I611" s="191">
        <f>'5 Driver Data'!I611</f>
        <v>0</v>
      </c>
      <c r="J611" s="191">
        <f>'5 Driver Data'!J611</f>
        <v>0</v>
      </c>
      <c r="K611" s="206">
        <f>'5 Driver Data'!K611</f>
        <v>0</v>
      </c>
      <c r="L611" s="1"/>
      <c r="M611" s="216" t="str">
        <f>IF(D611=0,"Blank",'3 Model Input'!E$44*'3 Model Input'!E$45)</f>
        <v>Blank</v>
      </c>
      <c r="N611" s="197" t="str">
        <f t="shared" si="110"/>
        <v>Blank</v>
      </c>
      <c r="O611" s="197" t="str">
        <f>IF(D611=0,"Blank",'3 Model Input'!E$49*(1-'3 Model Input'!E$51))</f>
        <v>Blank</v>
      </c>
      <c r="P611" s="197" t="str">
        <f t="shared" si="111"/>
        <v>Blank</v>
      </c>
      <c r="Q611" s="197" t="str">
        <f>IF(D611=0,"Blank",IF(D611="BEV",E611*(1-'3 Model Input'!E$54), E611))</f>
        <v>Blank</v>
      </c>
      <c r="R611" s="198" t="str">
        <f>IF(D611=0,"Blank",IF(D611="PHEV",F611/G611,F611*(1-'3 Model Input'!E$54)/G611))</f>
        <v>Blank</v>
      </c>
      <c r="S611" s="198" t="str">
        <f>IF(D611=0,"Blank",IF(D611="PHEV",MIN(M611,E611),MIN(M611,(E611*(1-'3 Model Input'!E$54)))))</f>
        <v>Blank</v>
      </c>
      <c r="T611" s="217" t="str">
        <f t="shared" si="112"/>
        <v>Blank</v>
      </c>
      <c r="U611" s="89"/>
      <c r="V611" s="216" t="str">
        <f>IF(D611=0,"Blank",P611*'3 Model Input'!E$50)</f>
        <v>Blank</v>
      </c>
      <c r="W611" s="197" t="str">
        <f t="shared" si="113"/>
        <v>Blank</v>
      </c>
      <c r="X611" s="197" t="str">
        <f t="shared" si="114"/>
        <v>Blank</v>
      </c>
      <c r="Y611" s="197" t="str">
        <f t="shared" si="115"/>
        <v>Blank</v>
      </c>
      <c r="Z611" s="197" t="str">
        <f t="shared" si="116"/>
        <v>Blank</v>
      </c>
      <c r="AA611" s="223" t="str" cm="1">
        <f t="array" ref="AA611">_xlfn.IFS(ISTEXT('3 Model Input'!F$70),"Missing",ISTEXT('3 Model Input'!I$70),"Missing",ISNUMBER('3 Model Input'!K$70),'3 Model Input'!K$70*P611)</f>
        <v>Missing</v>
      </c>
      <c r="AB611" s="89"/>
      <c r="AC611" s="227" t="str" cm="1">
        <f t="array" ref="AC611">IF(D611=0,"Blank",_xlfn.IFS('3 Model Input'!E$61=1,(V611*G611)/T611,'3 Model Input'!E$61=2,(W611*G611)/T611,'3 Model Input'!E$61=3,(X611*G611)/T611,'3 Model Input'!E$61=4,(Y611*G611)/T611,'3 Model Input'!E$61=5,(Z611*G611)/T611, ISTEXT('3 Model Input'!E$61),"Missing",'3 Model Input'!E$61=6,(AA611*G611)/T611))</f>
        <v>Blank</v>
      </c>
      <c r="AD611" s="202" t="str">
        <f t="shared" si="117"/>
        <v>Blank</v>
      </c>
      <c r="AE611" s="202" t="str">
        <f t="shared" si="118"/>
        <v>Blank</v>
      </c>
      <c r="AF611" s="217" t="str">
        <f t="shared" si="119"/>
        <v>Blank</v>
      </c>
      <c r="AG611" s="9" t="str" cm="1">
        <f t="array" ref="AG611">_xlfn.IFS(ISNUMBER(AC611), "", ISNUMBER(SEARCH("Blank", AC611)), "", ISERROR(AC611), "Bad input on tab 3")</f>
        <v/>
      </c>
    </row>
    <row r="612" spans="2:33" ht="15" customHeight="1" x14ac:dyDescent="0.75">
      <c r="B612" s="205" t="str">
        <f>'5 Driver Data'!B612</f>
        <v>0604</v>
      </c>
      <c r="C612" s="193">
        <f>'5 Driver Data'!C612</f>
        <v>0</v>
      </c>
      <c r="D612" s="192">
        <f>'5 Driver Data'!D612</f>
        <v>0</v>
      </c>
      <c r="E612" s="191">
        <f>'5 Driver Data'!E612</f>
        <v>0</v>
      </c>
      <c r="F612" s="191">
        <f>'5 Driver Data'!F612</f>
        <v>0</v>
      </c>
      <c r="G612" s="191">
        <f>'5 Driver Data'!G612</f>
        <v>0</v>
      </c>
      <c r="H612" s="191">
        <f>'5 Driver Data'!H612</f>
        <v>0</v>
      </c>
      <c r="I612" s="191">
        <f>'5 Driver Data'!I612</f>
        <v>0</v>
      </c>
      <c r="J612" s="191">
        <f>'5 Driver Data'!J612</f>
        <v>0</v>
      </c>
      <c r="K612" s="206">
        <f>'5 Driver Data'!K612</f>
        <v>0</v>
      </c>
      <c r="L612" s="1"/>
      <c r="M612" s="216" t="str">
        <f>IF(D612=0,"Blank",'3 Model Input'!E$44*'3 Model Input'!E$45)</f>
        <v>Blank</v>
      </c>
      <c r="N612" s="197" t="str">
        <f t="shared" si="110"/>
        <v>Blank</v>
      </c>
      <c r="O612" s="197" t="str">
        <f>IF(D612=0,"Blank",'3 Model Input'!E$49*(1-'3 Model Input'!E$51))</f>
        <v>Blank</v>
      </c>
      <c r="P612" s="197" t="str">
        <f t="shared" si="111"/>
        <v>Blank</v>
      </c>
      <c r="Q612" s="197" t="str">
        <f>IF(D612=0,"Blank",IF(D612="BEV",E612*(1-'3 Model Input'!E$54), E612))</f>
        <v>Blank</v>
      </c>
      <c r="R612" s="198" t="str">
        <f>IF(D612=0,"Blank",IF(D612="PHEV",F612/G612,F612*(1-'3 Model Input'!E$54)/G612))</f>
        <v>Blank</v>
      </c>
      <c r="S612" s="198" t="str">
        <f>IF(D612=0,"Blank",IF(D612="PHEV",MIN(M612,E612),MIN(M612,(E612*(1-'3 Model Input'!E$54)))))</f>
        <v>Blank</v>
      </c>
      <c r="T612" s="217" t="str">
        <f t="shared" si="112"/>
        <v>Blank</v>
      </c>
      <c r="U612" s="89"/>
      <c r="V612" s="216" t="str">
        <f>IF(D612=0,"Blank",P612*'3 Model Input'!E$50)</f>
        <v>Blank</v>
      </c>
      <c r="W612" s="197" t="str">
        <f t="shared" si="113"/>
        <v>Blank</v>
      </c>
      <c r="X612" s="197" t="str">
        <f t="shared" si="114"/>
        <v>Blank</v>
      </c>
      <c r="Y612" s="197" t="str">
        <f t="shared" si="115"/>
        <v>Blank</v>
      </c>
      <c r="Z612" s="197" t="str">
        <f t="shared" si="116"/>
        <v>Blank</v>
      </c>
      <c r="AA612" s="223" t="str" cm="1">
        <f t="array" ref="AA612">_xlfn.IFS(ISTEXT('3 Model Input'!F$70),"Missing",ISTEXT('3 Model Input'!I$70),"Missing",ISNUMBER('3 Model Input'!K$70),'3 Model Input'!K$70*P612)</f>
        <v>Missing</v>
      </c>
      <c r="AB612" s="89"/>
      <c r="AC612" s="227" t="str" cm="1">
        <f t="array" ref="AC612">IF(D612=0,"Blank",_xlfn.IFS('3 Model Input'!E$61=1,(V612*G612)/T612,'3 Model Input'!E$61=2,(W612*G612)/T612,'3 Model Input'!E$61=3,(X612*G612)/T612,'3 Model Input'!E$61=4,(Y612*G612)/T612,'3 Model Input'!E$61=5,(Z612*G612)/T612, ISTEXT('3 Model Input'!E$61),"Missing",'3 Model Input'!E$61=6,(AA612*G612)/T612))</f>
        <v>Blank</v>
      </c>
      <c r="AD612" s="202" t="str">
        <f t="shared" si="117"/>
        <v>Blank</v>
      </c>
      <c r="AE612" s="202" t="str">
        <f t="shared" si="118"/>
        <v>Blank</v>
      </c>
      <c r="AF612" s="217" t="str">
        <f t="shared" si="119"/>
        <v>Blank</v>
      </c>
      <c r="AG612" s="9" t="str" cm="1">
        <f t="array" ref="AG612">_xlfn.IFS(ISNUMBER(AC612), "", ISNUMBER(SEARCH("Blank", AC612)), "", ISERROR(AC612), "Bad input on tab 3")</f>
        <v/>
      </c>
    </row>
    <row r="613" spans="2:33" ht="15" customHeight="1" x14ac:dyDescent="0.75">
      <c r="B613" s="205" t="str">
        <f>'5 Driver Data'!B613</f>
        <v>0605</v>
      </c>
      <c r="C613" s="193">
        <f>'5 Driver Data'!C613</f>
        <v>0</v>
      </c>
      <c r="D613" s="192">
        <f>'5 Driver Data'!D613</f>
        <v>0</v>
      </c>
      <c r="E613" s="191">
        <f>'5 Driver Data'!E613</f>
        <v>0</v>
      </c>
      <c r="F613" s="191">
        <f>'5 Driver Data'!F613</f>
        <v>0</v>
      </c>
      <c r="G613" s="191">
        <f>'5 Driver Data'!G613</f>
        <v>0</v>
      </c>
      <c r="H613" s="191">
        <f>'5 Driver Data'!H613</f>
        <v>0</v>
      </c>
      <c r="I613" s="191">
        <f>'5 Driver Data'!I613</f>
        <v>0</v>
      </c>
      <c r="J613" s="191">
        <f>'5 Driver Data'!J613</f>
        <v>0</v>
      </c>
      <c r="K613" s="206">
        <f>'5 Driver Data'!K613</f>
        <v>0</v>
      </c>
      <c r="L613" s="1"/>
      <c r="M613" s="216" t="str">
        <f>IF(D613=0,"Blank",'3 Model Input'!E$44*'3 Model Input'!E$45)</f>
        <v>Blank</v>
      </c>
      <c r="N613" s="197" t="str">
        <f t="shared" si="110"/>
        <v>Blank</v>
      </c>
      <c r="O613" s="197" t="str">
        <f>IF(D613=0,"Blank",'3 Model Input'!E$49*(1-'3 Model Input'!E$51))</f>
        <v>Blank</v>
      </c>
      <c r="P613" s="197" t="str">
        <f t="shared" si="111"/>
        <v>Blank</v>
      </c>
      <c r="Q613" s="197" t="str">
        <f>IF(D613=0,"Blank",IF(D613="BEV",E613*(1-'3 Model Input'!E$54), E613))</f>
        <v>Blank</v>
      </c>
      <c r="R613" s="198" t="str">
        <f>IF(D613=0,"Blank",IF(D613="PHEV",F613/G613,F613*(1-'3 Model Input'!E$54)/G613))</f>
        <v>Blank</v>
      </c>
      <c r="S613" s="198" t="str">
        <f>IF(D613=0,"Blank",IF(D613="PHEV",MIN(M613,E613),MIN(M613,(E613*(1-'3 Model Input'!E$54)))))</f>
        <v>Blank</v>
      </c>
      <c r="T613" s="217" t="str">
        <f t="shared" si="112"/>
        <v>Blank</v>
      </c>
      <c r="U613" s="89"/>
      <c r="V613" s="216" t="str">
        <f>IF(D613=0,"Blank",P613*'3 Model Input'!E$50)</f>
        <v>Blank</v>
      </c>
      <c r="W613" s="197" t="str">
        <f t="shared" si="113"/>
        <v>Blank</v>
      </c>
      <c r="X613" s="197" t="str">
        <f t="shared" si="114"/>
        <v>Blank</v>
      </c>
      <c r="Y613" s="197" t="str">
        <f t="shared" si="115"/>
        <v>Blank</v>
      </c>
      <c r="Z613" s="197" t="str">
        <f t="shared" si="116"/>
        <v>Blank</v>
      </c>
      <c r="AA613" s="223" t="str" cm="1">
        <f t="array" ref="AA613">_xlfn.IFS(ISTEXT('3 Model Input'!F$70),"Missing",ISTEXT('3 Model Input'!I$70),"Missing",ISNUMBER('3 Model Input'!K$70),'3 Model Input'!K$70*P613)</f>
        <v>Missing</v>
      </c>
      <c r="AB613" s="89"/>
      <c r="AC613" s="227" t="str" cm="1">
        <f t="array" ref="AC613">IF(D613=0,"Blank",_xlfn.IFS('3 Model Input'!E$61=1,(V613*G613)/T613,'3 Model Input'!E$61=2,(W613*G613)/T613,'3 Model Input'!E$61=3,(X613*G613)/T613,'3 Model Input'!E$61=4,(Y613*G613)/T613,'3 Model Input'!E$61=5,(Z613*G613)/T613, ISTEXT('3 Model Input'!E$61),"Missing",'3 Model Input'!E$61=6,(AA613*G613)/T613))</f>
        <v>Blank</v>
      </c>
      <c r="AD613" s="202" t="str">
        <f t="shared" si="117"/>
        <v>Blank</v>
      </c>
      <c r="AE613" s="202" t="str">
        <f t="shared" si="118"/>
        <v>Blank</v>
      </c>
      <c r="AF613" s="217" t="str">
        <f t="shared" si="119"/>
        <v>Blank</v>
      </c>
      <c r="AG613" s="9" t="str" cm="1">
        <f t="array" ref="AG613">_xlfn.IFS(ISNUMBER(AC613), "", ISNUMBER(SEARCH("Blank", AC613)), "", ISERROR(AC613), "Bad input on tab 3")</f>
        <v/>
      </c>
    </row>
    <row r="614" spans="2:33" ht="15" customHeight="1" x14ac:dyDescent="0.75">
      <c r="B614" s="205" t="str">
        <f>'5 Driver Data'!B614</f>
        <v>0606</v>
      </c>
      <c r="C614" s="193">
        <f>'5 Driver Data'!C614</f>
        <v>0</v>
      </c>
      <c r="D614" s="192">
        <f>'5 Driver Data'!D614</f>
        <v>0</v>
      </c>
      <c r="E614" s="191">
        <f>'5 Driver Data'!E614</f>
        <v>0</v>
      </c>
      <c r="F614" s="191">
        <f>'5 Driver Data'!F614</f>
        <v>0</v>
      </c>
      <c r="G614" s="191">
        <f>'5 Driver Data'!G614</f>
        <v>0</v>
      </c>
      <c r="H614" s="191">
        <f>'5 Driver Data'!H614</f>
        <v>0</v>
      </c>
      <c r="I614" s="191">
        <f>'5 Driver Data'!I614</f>
        <v>0</v>
      </c>
      <c r="J614" s="191">
        <f>'5 Driver Data'!J614</f>
        <v>0</v>
      </c>
      <c r="K614" s="206">
        <f>'5 Driver Data'!K614</f>
        <v>0</v>
      </c>
      <c r="L614" s="1"/>
      <c r="M614" s="216" t="str">
        <f>IF(D614=0,"Blank",'3 Model Input'!E$44*'3 Model Input'!E$45)</f>
        <v>Blank</v>
      </c>
      <c r="N614" s="197" t="str">
        <f t="shared" si="110"/>
        <v>Blank</v>
      </c>
      <c r="O614" s="197" t="str">
        <f>IF(D614=0,"Blank",'3 Model Input'!E$49*(1-'3 Model Input'!E$51))</f>
        <v>Blank</v>
      </c>
      <c r="P614" s="197" t="str">
        <f t="shared" si="111"/>
        <v>Blank</v>
      </c>
      <c r="Q614" s="197" t="str">
        <f>IF(D614=0,"Blank",IF(D614="BEV",E614*(1-'3 Model Input'!E$54), E614))</f>
        <v>Blank</v>
      </c>
      <c r="R614" s="198" t="str">
        <f>IF(D614=0,"Blank",IF(D614="PHEV",F614/G614,F614*(1-'3 Model Input'!E$54)/G614))</f>
        <v>Blank</v>
      </c>
      <c r="S614" s="198" t="str">
        <f>IF(D614=0,"Blank",IF(D614="PHEV",MIN(M614,E614),MIN(M614,(E614*(1-'3 Model Input'!E$54)))))</f>
        <v>Blank</v>
      </c>
      <c r="T614" s="217" t="str">
        <f t="shared" si="112"/>
        <v>Blank</v>
      </c>
      <c r="U614" s="89"/>
      <c r="V614" s="216" t="str">
        <f>IF(D614=0,"Blank",P614*'3 Model Input'!E$50)</f>
        <v>Blank</v>
      </c>
      <c r="W614" s="197" t="str">
        <f t="shared" si="113"/>
        <v>Blank</v>
      </c>
      <c r="X614" s="197" t="str">
        <f t="shared" si="114"/>
        <v>Blank</v>
      </c>
      <c r="Y614" s="197" t="str">
        <f t="shared" si="115"/>
        <v>Blank</v>
      </c>
      <c r="Z614" s="197" t="str">
        <f t="shared" si="116"/>
        <v>Blank</v>
      </c>
      <c r="AA614" s="223" t="str" cm="1">
        <f t="array" ref="AA614">_xlfn.IFS(ISTEXT('3 Model Input'!F$70),"Missing",ISTEXT('3 Model Input'!I$70),"Missing",ISNUMBER('3 Model Input'!K$70),'3 Model Input'!K$70*P614)</f>
        <v>Missing</v>
      </c>
      <c r="AB614" s="89"/>
      <c r="AC614" s="227" t="str" cm="1">
        <f t="array" ref="AC614">IF(D614=0,"Blank",_xlfn.IFS('3 Model Input'!E$61=1,(V614*G614)/T614,'3 Model Input'!E$61=2,(W614*G614)/T614,'3 Model Input'!E$61=3,(X614*G614)/T614,'3 Model Input'!E$61=4,(Y614*G614)/T614,'3 Model Input'!E$61=5,(Z614*G614)/T614, ISTEXT('3 Model Input'!E$61),"Missing",'3 Model Input'!E$61=6,(AA614*G614)/T614))</f>
        <v>Blank</v>
      </c>
      <c r="AD614" s="202" t="str">
        <f t="shared" si="117"/>
        <v>Blank</v>
      </c>
      <c r="AE614" s="202" t="str">
        <f t="shared" si="118"/>
        <v>Blank</v>
      </c>
      <c r="AF614" s="217" t="str">
        <f t="shared" si="119"/>
        <v>Blank</v>
      </c>
      <c r="AG614" s="9" t="str" cm="1">
        <f t="array" ref="AG614">_xlfn.IFS(ISNUMBER(AC614), "", ISNUMBER(SEARCH("Blank", AC614)), "", ISERROR(AC614), "Bad input on tab 3")</f>
        <v/>
      </c>
    </row>
    <row r="615" spans="2:33" ht="15" customHeight="1" x14ac:dyDescent="0.75">
      <c r="B615" s="205" t="str">
        <f>'5 Driver Data'!B615</f>
        <v>0607</v>
      </c>
      <c r="C615" s="193">
        <f>'5 Driver Data'!C615</f>
        <v>0</v>
      </c>
      <c r="D615" s="192">
        <f>'5 Driver Data'!D615</f>
        <v>0</v>
      </c>
      <c r="E615" s="191">
        <f>'5 Driver Data'!E615</f>
        <v>0</v>
      </c>
      <c r="F615" s="191">
        <f>'5 Driver Data'!F615</f>
        <v>0</v>
      </c>
      <c r="G615" s="191">
        <f>'5 Driver Data'!G615</f>
        <v>0</v>
      </c>
      <c r="H615" s="191">
        <f>'5 Driver Data'!H615</f>
        <v>0</v>
      </c>
      <c r="I615" s="191">
        <f>'5 Driver Data'!I615</f>
        <v>0</v>
      </c>
      <c r="J615" s="191">
        <f>'5 Driver Data'!J615</f>
        <v>0</v>
      </c>
      <c r="K615" s="206">
        <f>'5 Driver Data'!K615</f>
        <v>0</v>
      </c>
      <c r="L615" s="1"/>
      <c r="M615" s="216" t="str">
        <f>IF(D615=0,"Blank",'3 Model Input'!E$44*'3 Model Input'!E$45)</f>
        <v>Blank</v>
      </c>
      <c r="N615" s="197" t="str">
        <f t="shared" si="110"/>
        <v>Blank</v>
      </c>
      <c r="O615" s="197" t="str">
        <f>IF(D615=0,"Blank",'3 Model Input'!E$49*(1-'3 Model Input'!E$51))</f>
        <v>Blank</v>
      </c>
      <c r="P615" s="197" t="str">
        <f t="shared" si="111"/>
        <v>Blank</v>
      </c>
      <c r="Q615" s="197" t="str">
        <f>IF(D615=0,"Blank",IF(D615="BEV",E615*(1-'3 Model Input'!E$54), E615))</f>
        <v>Blank</v>
      </c>
      <c r="R615" s="198" t="str">
        <f>IF(D615=0,"Blank",IF(D615="PHEV",F615/G615,F615*(1-'3 Model Input'!E$54)/G615))</f>
        <v>Blank</v>
      </c>
      <c r="S615" s="198" t="str">
        <f>IF(D615=0,"Blank",IF(D615="PHEV",MIN(M615,E615),MIN(M615,(E615*(1-'3 Model Input'!E$54)))))</f>
        <v>Blank</v>
      </c>
      <c r="T615" s="217" t="str">
        <f t="shared" si="112"/>
        <v>Blank</v>
      </c>
      <c r="U615" s="89"/>
      <c r="V615" s="216" t="str">
        <f>IF(D615=0,"Blank",P615*'3 Model Input'!E$50)</f>
        <v>Blank</v>
      </c>
      <c r="W615" s="197" t="str">
        <f t="shared" si="113"/>
        <v>Blank</v>
      </c>
      <c r="X615" s="197" t="str">
        <f t="shared" si="114"/>
        <v>Blank</v>
      </c>
      <c r="Y615" s="197" t="str">
        <f t="shared" si="115"/>
        <v>Blank</v>
      </c>
      <c r="Z615" s="197" t="str">
        <f t="shared" si="116"/>
        <v>Blank</v>
      </c>
      <c r="AA615" s="223" t="str" cm="1">
        <f t="array" ref="AA615">_xlfn.IFS(ISTEXT('3 Model Input'!F$70),"Missing",ISTEXT('3 Model Input'!I$70),"Missing",ISNUMBER('3 Model Input'!K$70),'3 Model Input'!K$70*P615)</f>
        <v>Missing</v>
      </c>
      <c r="AB615" s="89"/>
      <c r="AC615" s="227" t="str" cm="1">
        <f t="array" ref="AC615">IF(D615=0,"Blank",_xlfn.IFS('3 Model Input'!E$61=1,(V615*G615)/T615,'3 Model Input'!E$61=2,(W615*G615)/T615,'3 Model Input'!E$61=3,(X615*G615)/T615,'3 Model Input'!E$61=4,(Y615*G615)/T615,'3 Model Input'!E$61=5,(Z615*G615)/T615, ISTEXT('3 Model Input'!E$61),"Missing",'3 Model Input'!E$61=6,(AA615*G615)/T615))</f>
        <v>Blank</v>
      </c>
      <c r="AD615" s="202" t="str">
        <f t="shared" si="117"/>
        <v>Blank</v>
      </c>
      <c r="AE615" s="202" t="str">
        <f t="shared" si="118"/>
        <v>Blank</v>
      </c>
      <c r="AF615" s="217" t="str">
        <f t="shared" si="119"/>
        <v>Blank</v>
      </c>
      <c r="AG615" s="9" t="str" cm="1">
        <f t="array" ref="AG615">_xlfn.IFS(ISNUMBER(AC615), "", ISNUMBER(SEARCH("Blank", AC615)), "", ISERROR(AC615), "Bad input on tab 3")</f>
        <v/>
      </c>
    </row>
    <row r="616" spans="2:33" ht="15" customHeight="1" x14ac:dyDescent="0.75">
      <c r="B616" s="205" t="str">
        <f>'5 Driver Data'!B616</f>
        <v>0608</v>
      </c>
      <c r="C616" s="193">
        <f>'5 Driver Data'!C616</f>
        <v>0</v>
      </c>
      <c r="D616" s="192">
        <f>'5 Driver Data'!D616</f>
        <v>0</v>
      </c>
      <c r="E616" s="191">
        <f>'5 Driver Data'!E616</f>
        <v>0</v>
      </c>
      <c r="F616" s="191">
        <f>'5 Driver Data'!F616</f>
        <v>0</v>
      </c>
      <c r="G616" s="191">
        <f>'5 Driver Data'!G616</f>
        <v>0</v>
      </c>
      <c r="H616" s="191">
        <f>'5 Driver Data'!H616</f>
        <v>0</v>
      </c>
      <c r="I616" s="191">
        <f>'5 Driver Data'!I616</f>
        <v>0</v>
      </c>
      <c r="J616" s="191">
        <f>'5 Driver Data'!J616</f>
        <v>0</v>
      </c>
      <c r="K616" s="206">
        <f>'5 Driver Data'!K616</f>
        <v>0</v>
      </c>
      <c r="L616" s="1"/>
      <c r="M616" s="216" t="str">
        <f>IF(D616=0,"Blank",'3 Model Input'!E$44*'3 Model Input'!E$45)</f>
        <v>Blank</v>
      </c>
      <c r="N616" s="197" t="str">
        <f t="shared" si="110"/>
        <v>Blank</v>
      </c>
      <c r="O616" s="197" t="str">
        <f>IF(D616=0,"Blank",'3 Model Input'!E$49*(1-'3 Model Input'!E$51))</f>
        <v>Blank</v>
      </c>
      <c r="P616" s="197" t="str">
        <f t="shared" si="111"/>
        <v>Blank</v>
      </c>
      <c r="Q616" s="197" t="str">
        <f>IF(D616=0,"Blank",IF(D616="BEV",E616*(1-'3 Model Input'!E$54), E616))</f>
        <v>Blank</v>
      </c>
      <c r="R616" s="198" t="str">
        <f>IF(D616=0,"Blank",IF(D616="PHEV",F616/G616,F616*(1-'3 Model Input'!E$54)/G616))</f>
        <v>Blank</v>
      </c>
      <c r="S616" s="198" t="str">
        <f>IF(D616=0,"Blank",IF(D616="PHEV",MIN(M616,E616),MIN(M616,(E616*(1-'3 Model Input'!E$54)))))</f>
        <v>Blank</v>
      </c>
      <c r="T616" s="217" t="str">
        <f t="shared" si="112"/>
        <v>Blank</v>
      </c>
      <c r="U616" s="89"/>
      <c r="V616" s="216" t="str">
        <f>IF(D616=0,"Blank",P616*'3 Model Input'!E$50)</f>
        <v>Blank</v>
      </c>
      <c r="W616" s="197" t="str">
        <f t="shared" si="113"/>
        <v>Blank</v>
      </c>
      <c r="X616" s="197" t="str">
        <f t="shared" si="114"/>
        <v>Blank</v>
      </c>
      <c r="Y616" s="197" t="str">
        <f t="shared" si="115"/>
        <v>Blank</v>
      </c>
      <c r="Z616" s="197" t="str">
        <f t="shared" si="116"/>
        <v>Blank</v>
      </c>
      <c r="AA616" s="223" t="str" cm="1">
        <f t="array" ref="AA616">_xlfn.IFS(ISTEXT('3 Model Input'!F$70),"Missing",ISTEXT('3 Model Input'!I$70),"Missing",ISNUMBER('3 Model Input'!K$70),'3 Model Input'!K$70*P616)</f>
        <v>Missing</v>
      </c>
      <c r="AB616" s="89"/>
      <c r="AC616" s="227" t="str" cm="1">
        <f t="array" ref="AC616">IF(D616=0,"Blank",_xlfn.IFS('3 Model Input'!E$61=1,(V616*G616)/T616,'3 Model Input'!E$61=2,(W616*G616)/T616,'3 Model Input'!E$61=3,(X616*G616)/T616,'3 Model Input'!E$61=4,(Y616*G616)/T616,'3 Model Input'!E$61=5,(Z616*G616)/T616, ISTEXT('3 Model Input'!E$61),"Missing",'3 Model Input'!E$61=6,(AA616*G616)/T616))</f>
        <v>Blank</v>
      </c>
      <c r="AD616" s="202" t="str">
        <f t="shared" si="117"/>
        <v>Blank</v>
      </c>
      <c r="AE616" s="202" t="str">
        <f t="shared" si="118"/>
        <v>Blank</v>
      </c>
      <c r="AF616" s="217" t="str">
        <f t="shared" si="119"/>
        <v>Blank</v>
      </c>
      <c r="AG616" s="9" t="str" cm="1">
        <f t="array" ref="AG616">_xlfn.IFS(ISNUMBER(AC616), "", ISNUMBER(SEARCH("Blank", AC616)), "", ISERROR(AC616), "Bad input on tab 3")</f>
        <v/>
      </c>
    </row>
    <row r="617" spans="2:33" ht="15" customHeight="1" x14ac:dyDescent="0.75">
      <c r="B617" s="205" t="str">
        <f>'5 Driver Data'!B617</f>
        <v>0609</v>
      </c>
      <c r="C617" s="193">
        <f>'5 Driver Data'!C617</f>
        <v>0</v>
      </c>
      <c r="D617" s="192">
        <f>'5 Driver Data'!D617</f>
        <v>0</v>
      </c>
      <c r="E617" s="191">
        <f>'5 Driver Data'!E617</f>
        <v>0</v>
      </c>
      <c r="F617" s="191">
        <f>'5 Driver Data'!F617</f>
        <v>0</v>
      </c>
      <c r="G617" s="191">
        <f>'5 Driver Data'!G617</f>
        <v>0</v>
      </c>
      <c r="H617" s="191">
        <f>'5 Driver Data'!H617</f>
        <v>0</v>
      </c>
      <c r="I617" s="191">
        <f>'5 Driver Data'!I617</f>
        <v>0</v>
      </c>
      <c r="J617" s="191">
        <f>'5 Driver Data'!J617</f>
        <v>0</v>
      </c>
      <c r="K617" s="206">
        <f>'5 Driver Data'!K617</f>
        <v>0</v>
      </c>
      <c r="L617" s="1"/>
      <c r="M617" s="216" t="str">
        <f>IF(D617=0,"Blank",'3 Model Input'!E$44*'3 Model Input'!E$45)</f>
        <v>Blank</v>
      </c>
      <c r="N617" s="197" t="str">
        <f t="shared" si="110"/>
        <v>Blank</v>
      </c>
      <c r="O617" s="197" t="str">
        <f>IF(D617=0,"Blank",'3 Model Input'!E$49*(1-'3 Model Input'!E$51))</f>
        <v>Blank</v>
      </c>
      <c r="P617" s="197" t="str">
        <f t="shared" si="111"/>
        <v>Blank</v>
      </c>
      <c r="Q617" s="197" t="str">
        <f>IF(D617=0,"Blank",IF(D617="BEV",E617*(1-'3 Model Input'!E$54), E617))</f>
        <v>Blank</v>
      </c>
      <c r="R617" s="198" t="str">
        <f>IF(D617=0,"Blank",IF(D617="PHEV",F617/G617,F617*(1-'3 Model Input'!E$54)/G617))</f>
        <v>Blank</v>
      </c>
      <c r="S617" s="198" t="str">
        <f>IF(D617=0,"Blank",IF(D617="PHEV",MIN(M617,E617),MIN(M617,(E617*(1-'3 Model Input'!E$54)))))</f>
        <v>Blank</v>
      </c>
      <c r="T617" s="217" t="str">
        <f t="shared" si="112"/>
        <v>Blank</v>
      </c>
      <c r="U617" s="89"/>
      <c r="V617" s="216" t="str">
        <f>IF(D617=0,"Blank",P617*'3 Model Input'!E$50)</f>
        <v>Blank</v>
      </c>
      <c r="W617" s="197" t="str">
        <f t="shared" si="113"/>
        <v>Blank</v>
      </c>
      <c r="X617" s="197" t="str">
        <f t="shared" si="114"/>
        <v>Blank</v>
      </c>
      <c r="Y617" s="197" t="str">
        <f t="shared" si="115"/>
        <v>Blank</v>
      </c>
      <c r="Z617" s="197" t="str">
        <f t="shared" si="116"/>
        <v>Blank</v>
      </c>
      <c r="AA617" s="223" t="str" cm="1">
        <f t="array" ref="AA617">_xlfn.IFS(ISTEXT('3 Model Input'!F$70),"Missing",ISTEXT('3 Model Input'!I$70),"Missing",ISNUMBER('3 Model Input'!K$70),'3 Model Input'!K$70*P617)</f>
        <v>Missing</v>
      </c>
      <c r="AB617" s="89"/>
      <c r="AC617" s="227" t="str" cm="1">
        <f t="array" ref="AC617">IF(D617=0,"Blank",_xlfn.IFS('3 Model Input'!E$61=1,(V617*G617)/T617,'3 Model Input'!E$61=2,(W617*G617)/T617,'3 Model Input'!E$61=3,(X617*G617)/T617,'3 Model Input'!E$61=4,(Y617*G617)/T617,'3 Model Input'!E$61=5,(Z617*G617)/T617, ISTEXT('3 Model Input'!E$61),"Missing",'3 Model Input'!E$61=6,(AA617*G617)/T617))</f>
        <v>Blank</v>
      </c>
      <c r="AD617" s="202" t="str">
        <f t="shared" si="117"/>
        <v>Blank</v>
      </c>
      <c r="AE617" s="202" t="str">
        <f t="shared" si="118"/>
        <v>Blank</v>
      </c>
      <c r="AF617" s="217" t="str">
        <f t="shared" si="119"/>
        <v>Blank</v>
      </c>
      <c r="AG617" s="9" t="str" cm="1">
        <f t="array" ref="AG617">_xlfn.IFS(ISNUMBER(AC617), "", ISNUMBER(SEARCH("Blank", AC617)), "", ISERROR(AC617), "Bad input on tab 3")</f>
        <v/>
      </c>
    </row>
    <row r="618" spans="2:33" ht="15" customHeight="1" x14ac:dyDescent="0.75">
      <c r="B618" s="205" t="str">
        <f>'5 Driver Data'!B618</f>
        <v>0610</v>
      </c>
      <c r="C618" s="193">
        <f>'5 Driver Data'!C618</f>
        <v>0</v>
      </c>
      <c r="D618" s="192">
        <f>'5 Driver Data'!D618</f>
        <v>0</v>
      </c>
      <c r="E618" s="191">
        <f>'5 Driver Data'!E618</f>
        <v>0</v>
      </c>
      <c r="F618" s="191">
        <f>'5 Driver Data'!F618</f>
        <v>0</v>
      </c>
      <c r="G618" s="191">
        <f>'5 Driver Data'!G618</f>
        <v>0</v>
      </c>
      <c r="H618" s="191">
        <f>'5 Driver Data'!H618</f>
        <v>0</v>
      </c>
      <c r="I618" s="191">
        <f>'5 Driver Data'!I618</f>
        <v>0</v>
      </c>
      <c r="J618" s="191">
        <f>'5 Driver Data'!J618</f>
        <v>0</v>
      </c>
      <c r="K618" s="206">
        <f>'5 Driver Data'!K618</f>
        <v>0</v>
      </c>
      <c r="L618" s="1"/>
      <c r="M618" s="216" t="str">
        <f>IF(D618=0,"Blank",'3 Model Input'!E$44*'3 Model Input'!E$45)</f>
        <v>Blank</v>
      </c>
      <c r="N618" s="197" t="str">
        <f t="shared" si="110"/>
        <v>Blank</v>
      </c>
      <c r="O618" s="197" t="str">
        <f>IF(D618=0,"Blank",'3 Model Input'!E$49*(1-'3 Model Input'!E$51))</f>
        <v>Blank</v>
      </c>
      <c r="P618" s="197" t="str">
        <f t="shared" si="111"/>
        <v>Blank</v>
      </c>
      <c r="Q618" s="197" t="str">
        <f>IF(D618=0,"Blank",IF(D618="BEV",E618*(1-'3 Model Input'!E$54), E618))</f>
        <v>Blank</v>
      </c>
      <c r="R618" s="198" t="str">
        <f>IF(D618=0,"Blank",IF(D618="PHEV",F618/G618,F618*(1-'3 Model Input'!E$54)/G618))</f>
        <v>Blank</v>
      </c>
      <c r="S618" s="198" t="str">
        <f>IF(D618=0,"Blank",IF(D618="PHEV",MIN(M618,E618),MIN(M618,(E618*(1-'3 Model Input'!E$54)))))</f>
        <v>Blank</v>
      </c>
      <c r="T618" s="217" t="str">
        <f t="shared" si="112"/>
        <v>Blank</v>
      </c>
      <c r="U618" s="89"/>
      <c r="V618" s="216" t="str">
        <f>IF(D618=0,"Blank",P618*'3 Model Input'!E$50)</f>
        <v>Blank</v>
      </c>
      <c r="W618" s="197" t="str">
        <f t="shared" si="113"/>
        <v>Blank</v>
      </c>
      <c r="X618" s="197" t="str">
        <f t="shared" si="114"/>
        <v>Blank</v>
      </c>
      <c r="Y618" s="197" t="str">
        <f t="shared" si="115"/>
        <v>Blank</v>
      </c>
      <c r="Z618" s="197" t="str">
        <f t="shared" si="116"/>
        <v>Blank</v>
      </c>
      <c r="AA618" s="223" t="str" cm="1">
        <f t="array" ref="AA618">_xlfn.IFS(ISTEXT('3 Model Input'!F$70),"Missing",ISTEXT('3 Model Input'!I$70),"Missing",ISNUMBER('3 Model Input'!K$70),'3 Model Input'!K$70*P618)</f>
        <v>Missing</v>
      </c>
      <c r="AB618" s="89"/>
      <c r="AC618" s="227" t="str" cm="1">
        <f t="array" ref="AC618">IF(D618=0,"Blank",_xlfn.IFS('3 Model Input'!E$61=1,(V618*G618)/T618,'3 Model Input'!E$61=2,(W618*G618)/T618,'3 Model Input'!E$61=3,(X618*G618)/T618,'3 Model Input'!E$61=4,(Y618*G618)/T618,'3 Model Input'!E$61=5,(Z618*G618)/T618, ISTEXT('3 Model Input'!E$61),"Missing",'3 Model Input'!E$61=6,(AA618*G618)/T618))</f>
        <v>Blank</v>
      </c>
      <c r="AD618" s="202" t="str">
        <f t="shared" si="117"/>
        <v>Blank</v>
      </c>
      <c r="AE618" s="202" t="str">
        <f t="shared" si="118"/>
        <v>Blank</v>
      </c>
      <c r="AF618" s="217" t="str">
        <f t="shared" si="119"/>
        <v>Blank</v>
      </c>
      <c r="AG618" s="9" t="str" cm="1">
        <f t="array" ref="AG618">_xlfn.IFS(ISNUMBER(AC618), "", ISNUMBER(SEARCH("Blank", AC618)), "", ISERROR(AC618), "Bad input on tab 3")</f>
        <v/>
      </c>
    </row>
    <row r="619" spans="2:33" ht="15" customHeight="1" x14ac:dyDescent="0.75">
      <c r="B619" s="205" t="str">
        <f>'5 Driver Data'!B619</f>
        <v>0611</v>
      </c>
      <c r="C619" s="193">
        <f>'5 Driver Data'!C619</f>
        <v>0</v>
      </c>
      <c r="D619" s="192">
        <f>'5 Driver Data'!D619</f>
        <v>0</v>
      </c>
      <c r="E619" s="191">
        <f>'5 Driver Data'!E619</f>
        <v>0</v>
      </c>
      <c r="F619" s="191">
        <f>'5 Driver Data'!F619</f>
        <v>0</v>
      </c>
      <c r="G619" s="191">
        <f>'5 Driver Data'!G619</f>
        <v>0</v>
      </c>
      <c r="H619" s="191">
        <f>'5 Driver Data'!H619</f>
        <v>0</v>
      </c>
      <c r="I619" s="191">
        <f>'5 Driver Data'!I619</f>
        <v>0</v>
      </c>
      <c r="J619" s="191">
        <f>'5 Driver Data'!J619</f>
        <v>0</v>
      </c>
      <c r="K619" s="206">
        <f>'5 Driver Data'!K619</f>
        <v>0</v>
      </c>
      <c r="L619" s="1"/>
      <c r="M619" s="216" t="str">
        <f>IF(D619=0,"Blank",'3 Model Input'!E$44*'3 Model Input'!E$45)</f>
        <v>Blank</v>
      </c>
      <c r="N619" s="197" t="str">
        <f t="shared" si="110"/>
        <v>Blank</v>
      </c>
      <c r="O619" s="197" t="str">
        <f>IF(D619=0,"Blank",'3 Model Input'!E$49*(1-'3 Model Input'!E$51))</f>
        <v>Blank</v>
      </c>
      <c r="P619" s="197" t="str">
        <f t="shared" si="111"/>
        <v>Blank</v>
      </c>
      <c r="Q619" s="197" t="str">
        <f>IF(D619=0,"Blank",IF(D619="BEV",E619*(1-'3 Model Input'!E$54), E619))</f>
        <v>Blank</v>
      </c>
      <c r="R619" s="198" t="str">
        <f>IF(D619=0,"Blank",IF(D619="PHEV",F619/G619,F619*(1-'3 Model Input'!E$54)/G619))</f>
        <v>Blank</v>
      </c>
      <c r="S619" s="198" t="str">
        <f>IF(D619=0,"Blank",IF(D619="PHEV",MIN(M619,E619),MIN(M619,(E619*(1-'3 Model Input'!E$54)))))</f>
        <v>Blank</v>
      </c>
      <c r="T619" s="217" t="str">
        <f t="shared" si="112"/>
        <v>Blank</v>
      </c>
      <c r="U619" s="89"/>
      <c r="V619" s="216" t="str">
        <f>IF(D619=0,"Blank",P619*'3 Model Input'!E$50)</f>
        <v>Blank</v>
      </c>
      <c r="W619" s="197" t="str">
        <f t="shared" si="113"/>
        <v>Blank</v>
      </c>
      <c r="X619" s="197" t="str">
        <f t="shared" si="114"/>
        <v>Blank</v>
      </c>
      <c r="Y619" s="197" t="str">
        <f t="shared" si="115"/>
        <v>Blank</v>
      </c>
      <c r="Z619" s="197" t="str">
        <f t="shared" si="116"/>
        <v>Blank</v>
      </c>
      <c r="AA619" s="223" t="str" cm="1">
        <f t="array" ref="AA619">_xlfn.IFS(ISTEXT('3 Model Input'!F$70),"Missing",ISTEXT('3 Model Input'!I$70),"Missing",ISNUMBER('3 Model Input'!K$70),'3 Model Input'!K$70*P619)</f>
        <v>Missing</v>
      </c>
      <c r="AB619" s="89"/>
      <c r="AC619" s="227" t="str" cm="1">
        <f t="array" ref="AC619">IF(D619=0,"Blank",_xlfn.IFS('3 Model Input'!E$61=1,(V619*G619)/T619,'3 Model Input'!E$61=2,(W619*G619)/T619,'3 Model Input'!E$61=3,(X619*G619)/T619,'3 Model Input'!E$61=4,(Y619*G619)/T619,'3 Model Input'!E$61=5,(Z619*G619)/T619, ISTEXT('3 Model Input'!E$61),"Missing",'3 Model Input'!E$61=6,(AA619*G619)/T619))</f>
        <v>Blank</v>
      </c>
      <c r="AD619" s="202" t="str">
        <f t="shared" si="117"/>
        <v>Blank</v>
      </c>
      <c r="AE619" s="202" t="str">
        <f t="shared" si="118"/>
        <v>Blank</v>
      </c>
      <c r="AF619" s="217" t="str">
        <f t="shared" si="119"/>
        <v>Blank</v>
      </c>
      <c r="AG619" s="9" t="str" cm="1">
        <f t="array" ref="AG619">_xlfn.IFS(ISNUMBER(AC619), "", ISNUMBER(SEARCH("Blank", AC619)), "", ISERROR(AC619), "Bad input on tab 3")</f>
        <v/>
      </c>
    </row>
    <row r="620" spans="2:33" ht="15" customHeight="1" x14ac:dyDescent="0.75">
      <c r="B620" s="205" t="str">
        <f>'5 Driver Data'!B620</f>
        <v>0612</v>
      </c>
      <c r="C620" s="193">
        <f>'5 Driver Data'!C620</f>
        <v>0</v>
      </c>
      <c r="D620" s="192">
        <f>'5 Driver Data'!D620</f>
        <v>0</v>
      </c>
      <c r="E620" s="191">
        <f>'5 Driver Data'!E620</f>
        <v>0</v>
      </c>
      <c r="F620" s="191">
        <f>'5 Driver Data'!F620</f>
        <v>0</v>
      </c>
      <c r="G620" s="191">
        <f>'5 Driver Data'!G620</f>
        <v>0</v>
      </c>
      <c r="H620" s="191">
        <f>'5 Driver Data'!H620</f>
        <v>0</v>
      </c>
      <c r="I620" s="191">
        <f>'5 Driver Data'!I620</f>
        <v>0</v>
      </c>
      <c r="J620" s="191">
        <f>'5 Driver Data'!J620</f>
        <v>0</v>
      </c>
      <c r="K620" s="206">
        <f>'5 Driver Data'!K620</f>
        <v>0</v>
      </c>
      <c r="L620" s="1"/>
      <c r="M620" s="216" t="str">
        <f>IF(D620=0,"Blank",'3 Model Input'!E$44*'3 Model Input'!E$45)</f>
        <v>Blank</v>
      </c>
      <c r="N620" s="197" t="str">
        <f t="shared" si="110"/>
        <v>Blank</v>
      </c>
      <c r="O620" s="197" t="str">
        <f>IF(D620=0,"Blank",'3 Model Input'!E$49*(1-'3 Model Input'!E$51))</f>
        <v>Blank</v>
      </c>
      <c r="P620" s="197" t="str">
        <f t="shared" si="111"/>
        <v>Blank</v>
      </c>
      <c r="Q620" s="197" t="str">
        <f>IF(D620=0,"Blank",IF(D620="BEV",E620*(1-'3 Model Input'!E$54), E620))</f>
        <v>Blank</v>
      </c>
      <c r="R620" s="198" t="str">
        <f>IF(D620=0,"Blank",IF(D620="PHEV",F620/G620,F620*(1-'3 Model Input'!E$54)/G620))</f>
        <v>Blank</v>
      </c>
      <c r="S620" s="198" t="str">
        <f>IF(D620=0,"Blank",IF(D620="PHEV",MIN(M620,E620),MIN(M620,(E620*(1-'3 Model Input'!E$54)))))</f>
        <v>Blank</v>
      </c>
      <c r="T620" s="217" t="str">
        <f t="shared" si="112"/>
        <v>Blank</v>
      </c>
      <c r="U620" s="89"/>
      <c r="V620" s="216" t="str">
        <f>IF(D620=0,"Blank",P620*'3 Model Input'!E$50)</f>
        <v>Blank</v>
      </c>
      <c r="W620" s="197" t="str">
        <f t="shared" si="113"/>
        <v>Blank</v>
      </c>
      <c r="X620" s="197" t="str">
        <f t="shared" si="114"/>
        <v>Blank</v>
      </c>
      <c r="Y620" s="197" t="str">
        <f t="shared" si="115"/>
        <v>Blank</v>
      </c>
      <c r="Z620" s="197" t="str">
        <f t="shared" si="116"/>
        <v>Blank</v>
      </c>
      <c r="AA620" s="223" t="str" cm="1">
        <f t="array" ref="AA620">_xlfn.IFS(ISTEXT('3 Model Input'!F$70),"Missing",ISTEXT('3 Model Input'!I$70),"Missing",ISNUMBER('3 Model Input'!K$70),'3 Model Input'!K$70*P620)</f>
        <v>Missing</v>
      </c>
      <c r="AB620" s="89"/>
      <c r="AC620" s="227" t="str" cm="1">
        <f t="array" ref="AC620">IF(D620=0,"Blank",_xlfn.IFS('3 Model Input'!E$61=1,(V620*G620)/T620,'3 Model Input'!E$61=2,(W620*G620)/T620,'3 Model Input'!E$61=3,(X620*G620)/T620,'3 Model Input'!E$61=4,(Y620*G620)/T620,'3 Model Input'!E$61=5,(Z620*G620)/T620, ISTEXT('3 Model Input'!E$61),"Missing",'3 Model Input'!E$61=6,(AA620*G620)/T620))</f>
        <v>Blank</v>
      </c>
      <c r="AD620" s="202" t="str">
        <f t="shared" si="117"/>
        <v>Blank</v>
      </c>
      <c r="AE620" s="202" t="str">
        <f t="shared" si="118"/>
        <v>Blank</v>
      </c>
      <c r="AF620" s="217" t="str">
        <f t="shared" si="119"/>
        <v>Blank</v>
      </c>
      <c r="AG620" s="9" t="str" cm="1">
        <f t="array" ref="AG620">_xlfn.IFS(ISNUMBER(AC620), "", ISNUMBER(SEARCH("Blank", AC620)), "", ISERROR(AC620), "Bad input on tab 3")</f>
        <v/>
      </c>
    </row>
    <row r="621" spans="2:33" ht="15" customHeight="1" x14ac:dyDescent="0.75">
      <c r="B621" s="205" t="str">
        <f>'5 Driver Data'!B621</f>
        <v>0613</v>
      </c>
      <c r="C621" s="193">
        <f>'5 Driver Data'!C621</f>
        <v>0</v>
      </c>
      <c r="D621" s="192">
        <f>'5 Driver Data'!D621</f>
        <v>0</v>
      </c>
      <c r="E621" s="191">
        <f>'5 Driver Data'!E621</f>
        <v>0</v>
      </c>
      <c r="F621" s="191">
        <f>'5 Driver Data'!F621</f>
        <v>0</v>
      </c>
      <c r="G621" s="191">
        <f>'5 Driver Data'!G621</f>
        <v>0</v>
      </c>
      <c r="H621" s="191">
        <f>'5 Driver Data'!H621</f>
        <v>0</v>
      </c>
      <c r="I621" s="191">
        <f>'5 Driver Data'!I621</f>
        <v>0</v>
      </c>
      <c r="J621" s="191">
        <f>'5 Driver Data'!J621</f>
        <v>0</v>
      </c>
      <c r="K621" s="206">
        <f>'5 Driver Data'!K621</f>
        <v>0</v>
      </c>
      <c r="L621" s="1"/>
      <c r="M621" s="216" t="str">
        <f>IF(D621=0,"Blank",'3 Model Input'!E$44*'3 Model Input'!E$45)</f>
        <v>Blank</v>
      </c>
      <c r="N621" s="197" t="str">
        <f t="shared" si="110"/>
        <v>Blank</v>
      </c>
      <c r="O621" s="197" t="str">
        <f>IF(D621=0,"Blank",'3 Model Input'!E$49*(1-'3 Model Input'!E$51))</f>
        <v>Blank</v>
      </c>
      <c r="P621" s="197" t="str">
        <f t="shared" si="111"/>
        <v>Blank</v>
      </c>
      <c r="Q621" s="197" t="str">
        <f>IF(D621=0,"Blank",IF(D621="BEV",E621*(1-'3 Model Input'!E$54), E621))</f>
        <v>Blank</v>
      </c>
      <c r="R621" s="198" t="str">
        <f>IF(D621=0,"Blank",IF(D621="PHEV",F621/G621,F621*(1-'3 Model Input'!E$54)/G621))</f>
        <v>Blank</v>
      </c>
      <c r="S621" s="198" t="str">
        <f>IF(D621=0,"Blank",IF(D621="PHEV",MIN(M621,E621),MIN(M621,(E621*(1-'3 Model Input'!E$54)))))</f>
        <v>Blank</v>
      </c>
      <c r="T621" s="217" t="str">
        <f t="shared" si="112"/>
        <v>Blank</v>
      </c>
      <c r="U621" s="89"/>
      <c r="V621" s="216" t="str">
        <f>IF(D621=0,"Blank",P621*'3 Model Input'!E$50)</f>
        <v>Blank</v>
      </c>
      <c r="W621" s="197" t="str">
        <f t="shared" si="113"/>
        <v>Blank</v>
      </c>
      <c r="X621" s="197" t="str">
        <f t="shared" si="114"/>
        <v>Blank</v>
      </c>
      <c r="Y621" s="197" t="str">
        <f t="shared" si="115"/>
        <v>Blank</v>
      </c>
      <c r="Z621" s="197" t="str">
        <f t="shared" si="116"/>
        <v>Blank</v>
      </c>
      <c r="AA621" s="223" t="str" cm="1">
        <f t="array" ref="AA621">_xlfn.IFS(ISTEXT('3 Model Input'!F$70),"Missing",ISTEXT('3 Model Input'!I$70),"Missing",ISNUMBER('3 Model Input'!K$70),'3 Model Input'!K$70*P621)</f>
        <v>Missing</v>
      </c>
      <c r="AB621" s="89"/>
      <c r="AC621" s="227" t="str" cm="1">
        <f t="array" ref="AC621">IF(D621=0,"Blank",_xlfn.IFS('3 Model Input'!E$61=1,(V621*G621)/T621,'3 Model Input'!E$61=2,(W621*G621)/T621,'3 Model Input'!E$61=3,(X621*G621)/T621,'3 Model Input'!E$61=4,(Y621*G621)/T621,'3 Model Input'!E$61=5,(Z621*G621)/T621, ISTEXT('3 Model Input'!E$61),"Missing",'3 Model Input'!E$61=6,(AA621*G621)/T621))</f>
        <v>Blank</v>
      </c>
      <c r="AD621" s="202" t="str">
        <f t="shared" si="117"/>
        <v>Blank</v>
      </c>
      <c r="AE621" s="202" t="str">
        <f t="shared" si="118"/>
        <v>Blank</v>
      </c>
      <c r="AF621" s="217" t="str">
        <f t="shared" si="119"/>
        <v>Blank</v>
      </c>
      <c r="AG621" s="9" t="str" cm="1">
        <f t="array" ref="AG621">_xlfn.IFS(ISNUMBER(AC621), "", ISNUMBER(SEARCH("Blank", AC621)), "", ISERROR(AC621), "Bad input on tab 3")</f>
        <v/>
      </c>
    </row>
    <row r="622" spans="2:33" ht="15" customHeight="1" x14ac:dyDescent="0.75">
      <c r="B622" s="205" t="str">
        <f>'5 Driver Data'!B622</f>
        <v>0614</v>
      </c>
      <c r="C622" s="193">
        <f>'5 Driver Data'!C622</f>
        <v>0</v>
      </c>
      <c r="D622" s="192">
        <f>'5 Driver Data'!D622</f>
        <v>0</v>
      </c>
      <c r="E622" s="191">
        <f>'5 Driver Data'!E622</f>
        <v>0</v>
      </c>
      <c r="F622" s="191">
        <f>'5 Driver Data'!F622</f>
        <v>0</v>
      </c>
      <c r="G622" s="191">
        <f>'5 Driver Data'!G622</f>
        <v>0</v>
      </c>
      <c r="H622" s="191">
        <f>'5 Driver Data'!H622</f>
        <v>0</v>
      </c>
      <c r="I622" s="191">
        <f>'5 Driver Data'!I622</f>
        <v>0</v>
      </c>
      <c r="J622" s="191">
        <f>'5 Driver Data'!J622</f>
        <v>0</v>
      </c>
      <c r="K622" s="206">
        <f>'5 Driver Data'!K622</f>
        <v>0</v>
      </c>
      <c r="L622" s="1"/>
      <c r="M622" s="216" t="str">
        <f>IF(D622=0,"Blank",'3 Model Input'!E$44*'3 Model Input'!E$45)</f>
        <v>Blank</v>
      </c>
      <c r="N622" s="197" t="str">
        <f t="shared" ref="N622:N685" si="120">IF(D622=0,"Blank",H622*I622*52)</f>
        <v>Blank</v>
      </c>
      <c r="O622" s="197" t="str">
        <f>IF(D622=0,"Blank",'3 Model Input'!E$49*(1-'3 Model Input'!E$51))</f>
        <v>Blank</v>
      </c>
      <c r="P622" s="197" t="str">
        <f t="shared" ref="P622:P685" si="121">IF(D622=0,"Blank",SUM(N622:O622))</f>
        <v>Blank</v>
      </c>
      <c r="Q622" s="197" t="str">
        <f>IF(D622=0,"Blank",IF(D622="BEV",E622*(1-'3 Model Input'!E$54), E622))</f>
        <v>Blank</v>
      </c>
      <c r="R622" s="198" t="str">
        <f>IF(D622=0,"Blank",IF(D622="PHEV",F622/G622,F622*(1-'3 Model Input'!E$54)/G622))</f>
        <v>Blank</v>
      </c>
      <c r="S622" s="198" t="str">
        <f>IF(D622=0,"Blank",IF(D622="PHEV",MIN(M622,E622),MIN(M622,(E622*(1-'3 Model Input'!E$54)))))</f>
        <v>Blank</v>
      </c>
      <c r="T622" s="217" t="str">
        <f t="shared" ref="T622:T685" si="122">IF(D622=0,"Blank",MIN(R622,(S622/E622*F622)))</f>
        <v>Blank</v>
      </c>
      <c r="U622" s="89"/>
      <c r="V622" s="216" t="str">
        <f>IF(D622=0,"Blank",P622*'3 Model Input'!E$50)</f>
        <v>Blank</v>
      </c>
      <c r="W622" s="197" t="str">
        <f t="shared" ref="W622:W685" si="123">IF(D622=0,"Blank",V622*(1-J622))</f>
        <v>Blank</v>
      </c>
      <c r="X622" s="197" t="str">
        <f t="shared" ref="X622:X685" si="124">P622</f>
        <v>Blank</v>
      </c>
      <c r="Y622" s="197" t="str">
        <f t="shared" ref="Y622:Y685" si="125">IF(D622=0,"Blank",P622*(1-J622))</f>
        <v>Blank</v>
      </c>
      <c r="Z622" s="197" t="str">
        <f t="shared" ref="Z622:Z685" si="126">IF(D622=0,"Blank",N622*K622)</f>
        <v>Blank</v>
      </c>
      <c r="AA622" s="223" t="str" cm="1">
        <f t="array" ref="AA622">_xlfn.IFS(ISTEXT('3 Model Input'!F$70),"Missing",ISTEXT('3 Model Input'!I$70),"Missing",ISNUMBER('3 Model Input'!K$70),'3 Model Input'!K$70*P622)</f>
        <v>Missing</v>
      </c>
      <c r="AB622" s="89"/>
      <c r="AC622" s="227" t="str" cm="1">
        <f t="array" ref="AC622">IF(D622=0,"Blank",_xlfn.IFS('3 Model Input'!E$61=1,(V622*G622)/T622,'3 Model Input'!E$61=2,(W622*G622)/T622,'3 Model Input'!E$61=3,(X622*G622)/T622,'3 Model Input'!E$61=4,(Y622*G622)/T622,'3 Model Input'!E$61=5,(Z622*G622)/T622, ISTEXT('3 Model Input'!E$61),"Missing",'3 Model Input'!E$61=6,(AA622*G622)/T622))</f>
        <v>Blank</v>
      </c>
      <c r="AD622" s="202" t="str">
        <f t="shared" ref="AD622:AD685" si="127">IF(D622=0,"Blank",MIN(SUM(AC622/52/H622),1))</f>
        <v>Blank</v>
      </c>
      <c r="AE622" s="202" t="str">
        <f t="shared" ref="AE622:AE685" si="128">IF(D622=0,"Blank",AD622*H622)</f>
        <v>Blank</v>
      </c>
      <c r="AF622" s="217" t="str">
        <f t="shared" ref="AF622:AF685" si="129">IF(D622=0,"Blank",AC622*S622)</f>
        <v>Blank</v>
      </c>
      <c r="AG622" s="9" t="str" cm="1">
        <f t="array" ref="AG622">_xlfn.IFS(ISNUMBER(AC622), "", ISNUMBER(SEARCH("Blank", AC622)), "", ISERROR(AC622), "Bad input on tab 3")</f>
        <v/>
      </c>
    </row>
    <row r="623" spans="2:33" ht="15" customHeight="1" x14ac:dyDescent="0.75">
      <c r="B623" s="205" t="str">
        <f>'5 Driver Data'!B623</f>
        <v>0615</v>
      </c>
      <c r="C623" s="193">
        <f>'5 Driver Data'!C623</f>
        <v>0</v>
      </c>
      <c r="D623" s="192">
        <f>'5 Driver Data'!D623</f>
        <v>0</v>
      </c>
      <c r="E623" s="191">
        <f>'5 Driver Data'!E623</f>
        <v>0</v>
      </c>
      <c r="F623" s="191">
        <f>'5 Driver Data'!F623</f>
        <v>0</v>
      </c>
      <c r="G623" s="191">
        <f>'5 Driver Data'!G623</f>
        <v>0</v>
      </c>
      <c r="H623" s="191">
        <f>'5 Driver Data'!H623</f>
        <v>0</v>
      </c>
      <c r="I623" s="191">
        <f>'5 Driver Data'!I623</f>
        <v>0</v>
      </c>
      <c r="J623" s="191">
        <f>'5 Driver Data'!J623</f>
        <v>0</v>
      </c>
      <c r="K623" s="206">
        <f>'5 Driver Data'!K623</f>
        <v>0</v>
      </c>
      <c r="L623" s="1"/>
      <c r="M623" s="216" t="str">
        <f>IF(D623=0,"Blank",'3 Model Input'!E$44*'3 Model Input'!E$45)</f>
        <v>Blank</v>
      </c>
      <c r="N623" s="197" t="str">
        <f t="shared" si="120"/>
        <v>Blank</v>
      </c>
      <c r="O623" s="197" t="str">
        <f>IF(D623=0,"Blank",'3 Model Input'!E$49*(1-'3 Model Input'!E$51))</f>
        <v>Blank</v>
      </c>
      <c r="P623" s="197" t="str">
        <f t="shared" si="121"/>
        <v>Blank</v>
      </c>
      <c r="Q623" s="197" t="str">
        <f>IF(D623=0,"Blank",IF(D623="BEV",E623*(1-'3 Model Input'!E$54), E623))</f>
        <v>Blank</v>
      </c>
      <c r="R623" s="198" t="str">
        <f>IF(D623=0,"Blank",IF(D623="PHEV",F623/G623,F623*(1-'3 Model Input'!E$54)/G623))</f>
        <v>Blank</v>
      </c>
      <c r="S623" s="198" t="str">
        <f>IF(D623=0,"Blank",IF(D623="PHEV",MIN(M623,E623),MIN(M623,(E623*(1-'3 Model Input'!E$54)))))</f>
        <v>Blank</v>
      </c>
      <c r="T623" s="217" t="str">
        <f t="shared" si="122"/>
        <v>Blank</v>
      </c>
      <c r="U623" s="89"/>
      <c r="V623" s="216" t="str">
        <f>IF(D623=0,"Blank",P623*'3 Model Input'!E$50)</f>
        <v>Blank</v>
      </c>
      <c r="W623" s="197" t="str">
        <f t="shared" si="123"/>
        <v>Blank</v>
      </c>
      <c r="X623" s="197" t="str">
        <f t="shared" si="124"/>
        <v>Blank</v>
      </c>
      <c r="Y623" s="197" t="str">
        <f t="shared" si="125"/>
        <v>Blank</v>
      </c>
      <c r="Z623" s="197" t="str">
        <f t="shared" si="126"/>
        <v>Blank</v>
      </c>
      <c r="AA623" s="223" t="str" cm="1">
        <f t="array" ref="AA623">_xlfn.IFS(ISTEXT('3 Model Input'!F$70),"Missing",ISTEXT('3 Model Input'!I$70),"Missing",ISNUMBER('3 Model Input'!K$70),'3 Model Input'!K$70*P623)</f>
        <v>Missing</v>
      </c>
      <c r="AB623" s="89"/>
      <c r="AC623" s="227" t="str" cm="1">
        <f t="array" ref="AC623">IF(D623=0,"Blank",_xlfn.IFS('3 Model Input'!E$61=1,(V623*G623)/T623,'3 Model Input'!E$61=2,(W623*G623)/T623,'3 Model Input'!E$61=3,(X623*G623)/T623,'3 Model Input'!E$61=4,(Y623*G623)/T623,'3 Model Input'!E$61=5,(Z623*G623)/T623, ISTEXT('3 Model Input'!E$61),"Missing",'3 Model Input'!E$61=6,(AA623*G623)/T623))</f>
        <v>Blank</v>
      </c>
      <c r="AD623" s="202" t="str">
        <f t="shared" si="127"/>
        <v>Blank</v>
      </c>
      <c r="AE623" s="202" t="str">
        <f t="shared" si="128"/>
        <v>Blank</v>
      </c>
      <c r="AF623" s="217" t="str">
        <f t="shared" si="129"/>
        <v>Blank</v>
      </c>
      <c r="AG623" s="9" t="str" cm="1">
        <f t="array" ref="AG623">_xlfn.IFS(ISNUMBER(AC623), "", ISNUMBER(SEARCH("Blank", AC623)), "", ISERROR(AC623), "Bad input on tab 3")</f>
        <v/>
      </c>
    </row>
    <row r="624" spans="2:33" ht="15" customHeight="1" x14ac:dyDescent="0.75">
      <c r="B624" s="205" t="str">
        <f>'5 Driver Data'!B624</f>
        <v>0616</v>
      </c>
      <c r="C624" s="193">
        <f>'5 Driver Data'!C624</f>
        <v>0</v>
      </c>
      <c r="D624" s="192">
        <f>'5 Driver Data'!D624</f>
        <v>0</v>
      </c>
      <c r="E624" s="191">
        <f>'5 Driver Data'!E624</f>
        <v>0</v>
      </c>
      <c r="F624" s="191">
        <f>'5 Driver Data'!F624</f>
        <v>0</v>
      </c>
      <c r="G624" s="191">
        <f>'5 Driver Data'!G624</f>
        <v>0</v>
      </c>
      <c r="H624" s="191">
        <f>'5 Driver Data'!H624</f>
        <v>0</v>
      </c>
      <c r="I624" s="191">
        <f>'5 Driver Data'!I624</f>
        <v>0</v>
      </c>
      <c r="J624" s="191">
        <f>'5 Driver Data'!J624</f>
        <v>0</v>
      </c>
      <c r="K624" s="206">
        <f>'5 Driver Data'!K624</f>
        <v>0</v>
      </c>
      <c r="L624" s="1"/>
      <c r="M624" s="216" t="str">
        <f>IF(D624=0,"Blank",'3 Model Input'!E$44*'3 Model Input'!E$45)</f>
        <v>Blank</v>
      </c>
      <c r="N624" s="197" t="str">
        <f t="shared" si="120"/>
        <v>Blank</v>
      </c>
      <c r="O624" s="197" t="str">
        <f>IF(D624=0,"Blank",'3 Model Input'!E$49*(1-'3 Model Input'!E$51))</f>
        <v>Blank</v>
      </c>
      <c r="P624" s="197" t="str">
        <f t="shared" si="121"/>
        <v>Blank</v>
      </c>
      <c r="Q624" s="197" t="str">
        <f>IF(D624=0,"Blank",IF(D624="BEV",E624*(1-'3 Model Input'!E$54), E624))</f>
        <v>Blank</v>
      </c>
      <c r="R624" s="198" t="str">
        <f>IF(D624=0,"Blank",IF(D624="PHEV",F624/G624,F624*(1-'3 Model Input'!E$54)/G624))</f>
        <v>Blank</v>
      </c>
      <c r="S624" s="198" t="str">
        <f>IF(D624=0,"Blank",IF(D624="PHEV",MIN(M624,E624),MIN(M624,(E624*(1-'3 Model Input'!E$54)))))</f>
        <v>Blank</v>
      </c>
      <c r="T624" s="217" t="str">
        <f t="shared" si="122"/>
        <v>Blank</v>
      </c>
      <c r="U624" s="89"/>
      <c r="V624" s="216" t="str">
        <f>IF(D624=0,"Blank",P624*'3 Model Input'!E$50)</f>
        <v>Blank</v>
      </c>
      <c r="W624" s="197" t="str">
        <f t="shared" si="123"/>
        <v>Blank</v>
      </c>
      <c r="X624" s="197" t="str">
        <f t="shared" si="124"/>
        <v>Blank</v>
      </c>
      <c r="Y624" s="197" t="str">
        <f t="shared" si="125"/>
        <v>Blank</v>
      </c>
      <c r="Z624" s="197" t="str">
        <f t="shared" si="126"/>
        <v>Blank</v>
      </c>
      <c r="AA624" s="223" t="str" cm="1">
        <f t="array" ref="AA624">_xlfn.IFS(ISTEXT('3 Model Input'!F$70),"Missing",ISTEXT('3 Model Input'!I$70),"Missing",ISNUMBER('3 Model Input'!K$70),'3 Model Input'!K$70*P624)</f>
        <v>Missing</v>
      </c>
      <c r="AB624" s="89"/>
      <c r="AC624" s="227" t="str" cm="1">
        <f t="array" ref="AC624">IF(D624=0,"Blank",_xlfn.IFS('3 Model Input'!E$61=1,(V624*G624)/T624,'3 Model Input'!E$61=2,(W624*G624)/T624,'3 Model Input'!E$61=3,(X624*G624)/T624,'3 Model Input'!E$61=4,(Y624*G624)/T624,'3 Model Input'!E$61=5,(Z624*G624)/T624, ISTEXT('3 Model Input'!E$61),"Missing",'3 Model Input'!E$61=6,(AA624*G624)/T624))</f>
        <v>Blank</v>
      </c>
      <c r="AD624" s="202" t="str">
        <f t="shared" si="127"/>
        <v>Blank</v>
      </c>
      <c r="AE624" s="202" t="str">
        <f t="shared" si="128"/>
        <v>Blank</v>
      </c>
      <c r="AF624" s="217" t="str">
        <f t="shared" si="129"/>
        <v>Blank</v>
      </c>
      <c r="AG624" s="9" t="str" cm="1">
        <f t="array" ref="AG624">_xlfn.IFS(ISNUMBER(AC624), "", ISNUMBER(SEARCH("Blank", AC624)), "", ISERROR(AC624), "Bad input on tab 3")</f>
        <v/>
      </c>
    </row>
    <row r="625" spans="2:33" ht="15" customHeight="1" x14ac:dyDescent="0.75">
      <c r="B625" s="205" t="str">
        <f>'5 Driver Data'!B625</f>
        <v>0617</v>
      </c>
      <c r="C625" s="193">
        <f>'5 Driver Data'!C625</f>
        <v>0</v>
      </c>
      <c r="D625" s="192">
        <f>'5 Driver Data'!D625</f>
        <v>0</v>
      </c>
      <c r="E625" s="191">
        <f>'5 Driver Data'!E625</f>
        <v>0</v>
      </c>
      <c r="F625" s="191">
        <f>'5 Driver Data'!F625</f>
        <v>0</v>
      </c>
      <c r="G625" s="191">
        <f>'5 Driver Data'!G625</f>
        <v>0</v>
      </c>
      <c r="H625" s="191">
        <f>'5 Driver Data'!H625</f>
        <v>0</v>
      </c>
      <c r="I625" s="191">
        <f>'5 Driver Data'!I625</f>
        <v>0</v>
      </c>
      <c r="J625" s="191">
        <f>'5 Driver Data'!J625</f>
        <v>0</v>
      </c>
      <c r="K625" s="206">
        <f>'5 Driver Data'!K625</f>
        <v>0</v>
      </c>
      <c r="L625" s="1"/>
      <c r="M625" s="216" t="str">
        <f>IF(D625=0,"Blank",'3 Model Input'!E$44*'3 Model Input'!E$45)</f>
        <v>Blank</v>
      </c>
      <c r="N625" s="197" t="str">
        <f t="shared" si="120"/>
        <v>Blank</v>
      </c>
      <c r="O625" s="197" t="str">
        <f>IF(D625=0,"Blank",'3 Model Input'!E$49*(1-'3 Model Input'!E$51))</f>
        <v>Blank</v>
      </c>
      <c r="P625" s="197" t="str">
        <f t="shared" si="121"/>
        <v>Blank</v>
      </c>
      <c r="Q625" s="197" t="str">
        <f>IF(D625=0,"Blank",IF(D625="BEV",E625*(1-'3 Model Input'!E$54), E625))</f>
        <v>Blank</v>
      </c>
      <c r="R625" s="198" t="str">
        <f>IF(D625=0,"Blank",IF(D625="PHEV",F625/G625,F625*(1-'3 Model Input'!E$54)/G625))</f>
        <v>Blank</v>
      </c>
      <c r="S625" s="198" t="str">
        <f>IF(D625=0,"Blank",IF(D625="PHEV",MIN(M625,E625),MIN(M625,(E625*(1-'3 Model Input'!E$54)))))</f>
        <v>Blank</v>
      </c>
      <c r="T625" s="217" t="str">
        <f t="shared" si="122"/>
        <v>Blank</v>
      </c>
      <c r="U625" s="89"/>
      <c r="V625" s="216" t="str">
        <f>IF(D625=0,"Blank",P625*'3 Model Input'!E$50)</f>
        <v>Blank</v>
      </c>
      <c r="W625" s="197" t="str">
        <f t="shared" si="123"/>
        <v>Blank</v>
      </c>
      <c r="X625" s="197" t="str">
        <f t="shared" si="124"/>
        <v>Blank</v>
      </c>
      <c r="Y625" s="197" t="str">
        <f t="shared" si="125"/>
        <v>Blank</v>
      </c>
      <c r="Z625" s="197" t="str">
        <f t="shared" si="126"/>
        <v>Blank</v>
      </c>
      <c r="AA625" s="223" t="str" cm="1">
        <f t="array" ref="AA625">_xlfn.IFS(ISTEXT('3 Model Input'!F$70),"Missing",ISTEXT('3 Model Input'!I$70),"Missing",ISNUMBER('3 Model Input'!K$70),'3 Model Input'!K$70*P625)</f>
        <v>Missing</v>
      </c>
      <c r="AB625" s="89"/>
      <c r="AC625" s="227" t="str" cm="1">
        <f t="array" ref="AC625">IF(D625=0,"Blank",_xlfn.IFS('3 Model Input'!E$61=1,(V625*G625)/T625,'3 Model Input'!E$61=2,(W625*G625)/T625,'3 Model Input'!E$61=3,(X625*G625)/T625,'3 Model Input'!E$61=4,(Y625*G625)/T625,'3 Model Input'!E$61=5,(Z625*G625)/T625, ISTEXT('3 Model Input'!E$61),"Missing",'3 Model Input'!E$61=6,(AA625*G625)/T625))</f>
        <v>Blank</v>
      </c>
      <c r="AD625" s="202" t="str">
        <f t="shared" si="127"/>
        <v>Blank</v>
      </c>
      <c r="AE625" s="202" t="str">
        <f t="shared" si="128"/>
        <v>Blank</v>
      </c>
      <c r="AF625" s="217" t="str">
        <f t="shared" si="129"/>
        <v>Blank</v>
      </c>
      <c r="AG625" s="9" t="str" cm="1">
        <f t="array" ref="AG625">_xlfn.IFS(ISNUMBER(AC625), "", ISNUMBER(SEARCH("Blank", AC625)), "", ISERROR(AC625), "Bad input on tab 3")</f>
        <v/>
      </c>
    </row>
    <row r="626" spans="2:33" ht="15" customHeight="1" x14ac:dyDescent="0.75">
      <c r="B626" s="205" t="str">
        <f>'5 Driver Data'!B626</f>
        <v>0618</v>
      </c>
      <c r="C626" s="193">
        <f>'5 Driver Data'!C626</f>
        <v>0</v>
      </c>
      <c r="D626" s="192">
        <f>'5 Driver Data'!D626</f>
        <v>0</v>
      </c>
      <c r="E626" s="191">
        <f>'5 Driver Data'!E626</f>
        <v>0</v>
      </c>
      <c r="F626" s="191">
        <f>'5 Driver Data'!F626</f>
        <v>0</v>
      </c>
      <c r="G626" s="191">
        <f>'5 Driver Data'!G626</f>
        <v>0</v>
      </c>
      <c r="H626" s="191">
        <f>'5 Driver Data'!H626</f>
        <v>0</v>
      </c>
      <c r="I626" s="191">
        <f>'5 Driver Data'!I626</f>
        <v>0</v>
      </c>
      <c r="J626" s="191">
        <f>'5 Driver Data'!J626</f>
        <v>0</v>
      </c>
      <c r="K626" s="206">
        <f>'5 Driver Data'!K626</f>
        <v>0</v>
      </c>
      <c r="L626" s="1"/>
      <c r="M626" s="216" t="str">
        <f>IF(D626=0,"Blank",'3 Model Input'!E$44*'3 Model Input'!E$45)</f>
        <v>Blank</v>
      </c>
      <c r="N626" s="197" t="str">
        <f t="shared" si="120"/>
        <v>Blank</v>
      </c>
      <c r="O626" s="197" t="str">
        <f>IF(D626=0,"Blank",'3 Model Input'!E$49*(1-'3 Model Input'!E$51))</f>
        <v>Blank</v>
      </c>
      <c r="P626" s="197" t="str">
        <f t="shared" si="121"/>
        <v>Blank</v>
      </c>
      <c r="Q626" s="197" t="str">
        <f>IF(D626=0,"Blank",IF(D626="BEV",E626*(1-'3 Model Input'!E$54), E626))</f>
        <v>Blank</v>
      </c>
      <c r="R626" s="198" t="str">
        <f>IF(D626=0,"Blank",IF(D626="PHEV",F626/G626,F626*(1-'3 Model Input'!E$54)/G626))</f>
        <v>Blank</v>
      </c>
      <c r="S626" s="198" t="str">
        <f>IF(D626=0,"Blank",IF(D626="PHEV",MIN(M626,E626),MIN(M626,(E626*(1-'3 Model Input'!E$54)))))</f>
        <v>Blank</v>
      </c>
      <c r="T626" s="217" t="str">
        <f t="shared" si="122"/>
        <v>Blank</v>
      </c>
      <c r="U626" s="89"/>
      <c r="V626" s="216" t="str">
        <f>IF(D626=0,"Blank",P626*'3 Model Input'!E$50)</f>
        <v>Blank</v>
      </c>
      <c r="W626" s="197" t="str">
        <f t="shared" si="123"/>
        <v>Blank</v>
      </c>
      <c r="X626" s="197" t="str">
        <f t="shared" si="124"/>
        <v>Blank</v>
      </c>
      <c r="Y626" s="197" t="str">
        <f t="shared" si="125"/>
        <v>Blank</v>
      </c>
      <c r="Z626" s="197" t="str">
        <f t="shared" si="126"/>
        <v>Blank</v>
      </c>
      <c r="AA626" s="223" t="str" cm="1">
        <f t="array" ref="AA626">_xlfn.IFS(ISTEXT('3 Model Input'!F$70),"Missing",ISTEXT('3 Model Input'!I$70),"Missing",ISNUMBER('3 Model Input'!K$70),'3 Model Input'!K$70*P626)</f>
        <v>Missing</v>
      </c>
      <c r="AB626" s="89"/>
      <c r="AC626" s="227" t="str" cm="1">
        <f t="array" ref="AC626">IF(D626=0,"Blank",_xlfn.IFS('3 Model Input'!E$61=1,(V626*G626)/T626,'3 Model Input'!E$61=2,(W626*G626)/T626,'3 Model Input'!E$61=3,(X626*G626)/T626,'3 Model Input'!E$61=4,(Y626*G626)/T626,'3 Model Input'!E$61=5,(Z626*G626)/T626, ISTEXT('3 Model Input'!E$61),"Missing",'3 Model Input'!E$61=6,(AA626*G626)/T626))</f>
        <v>Blank</v>
      </c>
      <c r="AD626" s="202" t="str">
        <f t="shared" si="127"/>
        <v>Blank</v>
      </c>
      <c r="AE626" s="202" t="str">
        <f t="shared" si="128"/>
        <v>Blank</v>
      </c>
      <c r="AF626" s="217" t="str">
        <f t="shared" si="129"/>
        <v>Blank</v>
      </c>
      <c r="AG626" s="9" t="str" cm="1">
        <f t="array" ref="AG626">_xlfn.IFS(ISNUMBER(AC626), "", ISNUMBER(SEARCH("Blank", AC626)), "", ISERROR(AC626), "Bad input on tab 3")</f>
        <v/>
      </c>
    </row>
    <row r="627" spans="2:33" ht="15" customHeight="1" x14ac:dyDescent="0.75">
      <c r="B627" s="205" t="str">
        <f>'5 Driver Data'!B627</f>
        <v>0619</v>
      </c>
      <c r="C627" s="193">
        <f>'5 Driver Data'!C627</f>
        <v>0</v>
      </c>
      <c r="D627" s="192">
        <f>'5 Driver Data'!D627</f>
        <v>0</v>
      </c>
      <c r="E627" s="191">
        <f>'5 Driver Data'!E627</f>
        <v>0</v>
      </c>
      <c r="F627" s="191">
        <f>'5 Driver Data'!F627</f>
        <v>0</v>
      </c>
      <c r="G627" s="191">
        <f>'5 Driver Data'!G627</f>
        <v>0</v>
      </c>
      <c r="H627" s="191">
        <f>'5 Driver Data'!H627</f>
        <v>0</v>
      </c>
      <c r="I627" s="191">
        <f>'5 Driver Data'!I627</f>
        <v>0</v>
      </c>
      <c r="J627" s="191">
        <f>'5 Driver Data'!J627</f>
        <v>0</v>
      </c>
      <c r="K627" s="206">
        <f>'5 Driver Data'!K627</f>
        <v>0</v>
      </c>
      <c r="L627" s="1"/>
      <c r="M627" s="216" t="str">
        <f>IF(D627=0,"Blank",'3 Model Input'!E$44*'3 Model Input'!E$45)</f>
        <v>Blank</v>
      </c>
      <c r="N627" s="197" t="str">
        <f t="shared" si="120"/>
        <v>Blank</v>
      </c>
      <c r="O627" s="197" t="str">
        <f>IF(D627=0,"Blank",'3 Model Input'!E$49*(1-'3 Model Input'!E$51))</f>
        <v>Blank</v>
      </c>
      <c r="P627" s="197" t="str">
        <f t="shared" si="121"/>
        <v>Blank</v>
      </c>
      <c r="Q627" s="197" t="str">
        <f>IF(D627=0,"Blank",IF(D627="BEV",E627*(1-'3 Model Input'!E$54), E627))</f>
        <v>Blank</v>
      </c>
      <c r="R627" s="198" t="str">
        <f>IF(D627=0,"Blank",IF(D627="PHEV",F627/G627,F627*(1-'3 Model Input'!E$54)/G627))</f>
        <v>Blank</v>
      </c>
      <c r="S627" s="198" t="str">
        <f>IF(D627=0,"Blank",IF(D627="PHEV",MIN(M627,E627),MIN(M627,(E627*(1-'3 Model Input'!E$54)))))</f>
        <v>Blank</v>
      </c>
      <c r="T627" s="217" t="str">
        <f t="shared" si="122"/>
        <v>Blank</v>
      </c>
      <c r="U627" s="89"/>
      <c r="V627" s="216" t="str">
        <f>IF(D627=0,"Blank",P627*'3 Model Input'!E$50)</f>
        <v>Blank</v>
      </c>
      <c r="W627" s="197" t="str">
        <f t="shared" si="123"/>
        <v>Blank</v>
      </c>
      <c r="X627" s="197" t="str">
        <f t="shared" si="124"/>
        <v>Blank</v>
      </c>
      <c r="Y627" s="197" t="str">
        <f t="shared" si="125"/>
        <v>Blank</v>
      </c>
      <c r="Z627" s="197" t="str">
        <f t="shared" si="126"/>
        <v>Blank</v>
      </c>
      <c r="AA627" s="223" t="str" cm="1">
        <f t="array" ref="AA627">_xlfn.IFS(ISTEXT('3 Model Input'!F$70),"Missing",ISTEXT('3 Model Input'!I$70),"Missing",ISNUMBER('3 Model Input'!K$70),'3 Model Input'!K$70*P627)</f>
        <v>Missing</v>
      </c>
      <c r="AB627" s="89"/>
      <c r="AC627" s="227" t="str" cm="1">
        <f t="array" ref="AC627">IF(D627=0,"Blank",_xlfn.IFS('3 Model Input'!E$61=1,(V627*G627)/T627,'3 Model Input'!E$61=2,(W627*G627)/T627,'3 Model Input'!E$61=3,(X627*G627)/T627,'3 Model Input'!E$61=4,(Y627*G627)/T627,'3 Model Input'!E$61=5,(Z627*G627)/T627, ISTEXT('3 Model Input'!E$61),"Missing",'3 Model Input'!E$61=6,(AA627*G627)/T627))</f>
        <v>Blank</v>
      </c>
      <c r="AD627" s="202" t="str">
        <f t="shared" si="127"/>
        <v>Blank</v>
      </c>
      <c r="AE627" s="202" t="str">
        <f t="shared" si="128"/>
        <v>Blank</v>
      </c>
      <c r="AF627" s="217" t="str">
        <f t="shared" si="129"/>
        <v>Blank</v>
      </c>
      <c r="AG627" s="9" t="str" cm="1">
        <f t="array" ref="AG627">_xlfn.IFS(ISNUMBER(AC627), "", ISNUMBER(SEARCH("Blank", AC627)), "", ISERROR(AC627), "Bad input on tab 3")</f>
        <v/>
      </c>
    </row>
    <row r="628" spans="2:33" ht="15" customHeight="1" x14ac:dyDescent="0.75">
      <c r="B628" s="205" t="str">
        <f>'5 Driver Data'!B628</f>
        <v>0620</v>
      </c>
      <c r="C628" s="193">
        <f>'5 Driver Data'!C628</f>
        <v>0</v>
      </c>
      <c r="D628" s="192">
        <f>'5 Driver Data'!D628</f>
        <v>0</v>
      </c>
      <c r="E628" s="191">
        <f>'5 Driver Data'!E628</f>
        <v>0</v>
      </c>
      <c r="F628" s="191">
        <f>'5 Driver Data'!F628</f>
        <v>0</v>
      </c>
      <c r="G628" s="191">
        <f>'5 Driver Data'!G628</f>
        <v>0</v>
      </c>
      <c r="H628" s="191">
        <f>'5 Driver Data'!H628</f>
        <v>0</v>
      </c>
      <c r="I628" s="191">
        <f>'5 Driver Data'!I628</f>
        <v>0</v>
      </c>
      <c r="J628" s="191">
        <f>'5 Driver Data'!J628</f>
        <v>0</v>
      </c>
      <c r="K628" s="206">
        <f>'5 Driver Data'!K628</f>
        <v>0</v>
      </c>
      <c r="L628" s="1"/>
      <c r="M628" s="216" t="str">
        <f>IF(D628=0,"Blank",'3 Model Input'!E$44*'3 Model Input'!E$45)</f>
        <v>Blank</v>
      </c>
      <c r="N628" s="197" t="str">
        <f t="shared" si="120"/>
        <v>Blank</v>
      </c>
      <c r="O628" s="197" t="str">
        <f>IF(D628=0,"Blank",'3 Model Input'!E$49*(1-'3 Model Input'!E$51))</f>
        <v>Blank</v>
      </c>
      <c r="P628" s="197" t="str">
        <f t="shared" si="121"/>
        <v>Blank</v>
      </c>
      <c r="Q628" s="197" t="str">
        <f>IF(D628=0,"Blank",IF(D628="BEV",E628*(1-'3 Model Input'!E$54), E628))</f>
        <v>Blank</v>
      </c>
      <c r="R628" s="198" t="str">
        <f>IF(D628=0,"Blank",IF(D628="PHEV",F628/G628,F628*(1-'3 Model Input'!E$54)/G628))</f>
        <v>Blank</v>
      </c>
      <c r="S628" s="198" t="str">
        <f>IF(D628=0,"Blank",IF(D628="PHEV",MIN(M628,E628),MIN(M628,(E628*(1-'3 Model Input'!E$54)))))</f>
        <v>Blank</v>
      </c>
      <c r="T628" s="217" t="str">
        <f t="shared" si="122"/>
        <v>Blank</v>
      </c>
      <c r="U628" s="89"/>
      <c r="V628" s="216" t="str">
        <f>IF(D628=0,"Blank",P628*'3 Model Input'!E$50)</f>
        <v>Blank</v>
      </c>
      <c r="W628" s="197" t="str">
        <f t="shared" si="123"/>
        <v>Blank</v>
      </c>
      <c r="X628" s="197" t="str">
        <f t="shared" si="124"/>
        <v>Blank</v>
      </c>
      <c r="Y628" s="197" t="str">
        <f t="shared" si="125"/>
        <v>Blank</v>
      </c>
      <c r="Z628" s="197" t="str">
        <f t="shared" si="126"/>
        <v>Blank</v>
      </c>
      <c r="AA628" s="223" t="str" cm="1">
        <f t="array" ref="AA628">_xlfn.IFS(ISTEXT('3 Model Input'!F$70),"Missing",ISTEXT('3 Model Input'!I$70),"Missing",ISNUMBER('3 Model Input'!K$70),'3 Model Input'!K$70*P628)</f>
        <v>Missing</v>
      </c>
      <c r="AB628" s="89"/>
      <c r="AC628" s="227" t="str" cm="1">
        <f t="array" ref="AC628">IF(D628=0,"Blank",_xlfn.IFS('3 Model Input'!E$61=1,(V628*G628)/T628,'3 Model Input'!E$61=2,(W628*G628)/T628,'3 Model Input'!E$61=3,(X628*G628)/T628,'3 Model Input'!E$61=4,(Y628*G628)/T628,'3 Model Input'!E$61=5,(Z628*G628)/T628, ISTEXT('3 Model Input'!E$61),"Missing",'3 Model Input'!E$61=6,(AA628*G628)/T628))</f>
        <v>Blank</v>
      </c>
      <c r="AD628" s="202" t="str">
        <f t="shared" si="127"/>
        <v>Blank</v>
      </c>
      <c r="AE628" s="202" t="str">
        <f t="shared" si="128"/>
        <v>Blank</v>
      </c>
      <c r="AF628" s="217" t="str">
        <f t="shared" si="129"/>
        <v>Blank</v>
      </c>
      <c r="AG628" s="9" t="str" cm="1">
        <f t="array" ref="AG628">_xlfn.IFS(ISNUMBER(AC628), "", ISNUMBER(SEARCH("Blank", AC628)), "", ISERROR(AC628), "Bad input on tab 3")</f>
        <v/>
      </c>
    </row>
    <row r="629" spans="2:33" ht="15" customHeight="1" x14ac:dyDescent="0.75">
      <c r="B629" s="205" t="str">
        <f>'5 Driver Data'!B629</f>
        <v>0621</v>
      </c>
      <c r="C629" s="193">
        <f>'5 Driver Data'!C629</f>
        <v>0</v>
      </c>
      <c r="D629" s="192">
        <f>'5 Driver Data'!D629</f>
        <v>0</v>
      </c>
      <c r="E629" s="191">
        <f>'5 Driver Data'!E629</f>
        <v>0</v>
      </c>
      <c r="F629" s="191">
        <f>'5 Driver Data'!F629</f>
        <v>0</v>
      </c>
      <c r="G629" s="191">
        <f>'5 Driver Data'!G629</f>
        <v>0</v>
      </c>
      <c r="H629" s="191">
        <f>'5 Driver Data'!H629</f>
        <v>0</v>
      </c>
      <c r="I629" s="191">
        <f>'5 Driver Data'!I629</f>
        <v>0</v>
      </c>
      <c r="J629" s="191">
        <f>'5 Driver Data'!J629</f>
        <v>0</v>
      </c>
      <c r="K629" s="206">
        <f>'5 Driver Data'!K629</f>
        <v>0</v>
      </c>
      <c r="L629" s="1"/>
      <c r="M629" s="216" t="str">
        <f>IF(D629=0,"Blank",'3 Model Input'!E$44*'3 Model Input'!E$45)</f>
        <v>Blank</v>
      </c>
      <c r="N629" s="197" t="str">
        <f t="shared" si="120"/>
        <v>Blank</v>
      </c>
      <c r="O629" s="197" t="str">
        <f>IF(D629=0,"Blank",'3 Model Input'!E$49*(1-'3 Model Input'!E$51))</f>
        <v>Blank</v>
      </c>
      <c r="P629" s="197" t="str">
        <f t="shared" si="121"/>
        <v>Blank</v>
      </c>
      <c r="Q629" s="197" t="str">
        <f>IF(D629=0,"Blank",IF(D629="BEV",E629*(1-'3 Model Input'!E$54), E629))</f>
        <v>Blank</v>
      </c>
      <c r="R629" s="198" t="str">
        <f>IF(D629=0,"Blank",IF(D629="PHEV",F629/G629,F629*(1-'3 Model Input'!E$54)/G629))</f>
        <v>Blank</v>
      </c>
      <c r="S629" s="198" t="str">
        <f>IF(D629=0,"Blank",IF(D629="PHEV",MIN(M629,E629),MIN(M629,(E629*(1-'3 Model Input'!E$54)))))</f>
        <v>Blank</v>
      </c>
      <c r="T629" s="217" t="str">
        <f t="shared" si="122"/>
        <v>Blank</v>
      </c>
      <c r="U629" s="89"/>
      <c r="V629" s="216" t="str">
        <f>IF(D629=0,"Blank",P629*'3 Model Input'!E$50)</f>
        <v>Blank</v>
      </c>
      <c r="W629" s="197" t="str">
        <f t="shared" si="123"/>
        <v>Blank</v>
      </c>
      <c r="X629" s="197" t="str">
        <f t="shared" si="124"/>
        <v>Blank</v>
      </c>
      <c r="Y629" s="197" t="str">
        <f t="shared" si="125"/>
        <v>Blank</v>
      </c>
      <c r="Z629" s="197" t="str">
        <f t="shared" si="126"/>
        <v>Blank</v>
      </c>
      <c r="AA629" s="223" t="str" cm="1">
        <f t="array" ref="AA629">_xlfn.IFS(ISTEXT('3 Model Input'!F$70),"Missing",ISTEXT('3 Model Input'!I$70),"Missing",ISNUMBER('3 Model Input'!K$70),'3 Model Input'!K$70*P629)</f>
        <v>Missing</v>
      </c>
      <c r="AB629" s="89"/>
      <c r="AC629" s="227" t="str" cm="1">
        <f t="array" ref="AC629">IF(D629=0,"Blank",_xlfn.IFS('3 Model Input'!E$61=1,(V629*G629)/T629,'3 Model Input'!E$61=2,(W629*G629)/T629,'3 Model Input'!E$61=3,(X629*G629)/T629,'3 Model Input'!E$61=4,(Y629*G629)/T629,'3 Model Input'!E$61=5,(Z629*G629)/T629, ISTEXT('3 Model Input'!E$61),"Missing",'3 Model Input'!E$61=6,(AA629*G629)/T629))</f>
        <v>Blank</v>
      </c>
      <c r="AD629" s="202" t="str">
        <f t="shared" si="127"/>
        <v>Blank</v>
      </c>
      <c r="AE629" s="202" t="str">
        <f t="shared" si="128"/>
        <v>Blank</v>
      </c>
      <c r="AF629" s="217" t="str">
        <f t="shared" si="129"/>
        <v>Blank</v>
      </c>
      <c r="AG629" s="9" t="str" cm="1">
        <f t="array" ref="AG629">_xlfn.IFS(ISNUMBER(AC629), "", ISNUMBER(SEARCH("Blank", AC629)), "", ISERROR(AC629), "Bad input on tab 3")</f>
        <v/>
      </c>
    </row>
    <row r="630" spans="2:33" ht="15" customHeight="1" x14ac:dyDescent="0.75">
      <c r="B630" s="205" t="str">
        <f>'5 Driver Data'!B630</f>
        <v>0622</v>
      </c>
      <c r="C630" s="193">
        <f>'5 Driver Data'!C630</f>
        <v>0</v>
      </c>
      <c r="D630" s="192">
        <f>'5 Driver Data'!D630</f>
        <v>0</v>
      </c>
      <c r="E630" s="191">
        <f>'5 Driver Data'!E630</f>
        <v>0</v>
      </c>
      <c r="F630" s="191">
        <f>'5 Driver Data'!F630</f>
        <v>0</v>
      </c>
      <c r="G630" s="191">
        <f>'5 Driver Data'!G630</f>
        <v>0</v>
      </c>
      <c r="H630" s="191">
        <f>'5 Driver Data'!H630</f>
        <v>0</v>
      </c>
      <c r="I630" s="191">
        <f>'5 Driver Data'!I630</f>
        <v>0</v>
      </c>
      <c r="J630" s="191">
        <f>'5 Driver Data'!J630</f>
        <v>0</v>
      </c>
      <c r="K630" s="206">
        <f>'5 Driver Data'!K630</f>
        <v>0</v>
      </c>
      <c r="L630" s="1"/>
      <c r="M630" s="216" t="str">
        <f>IF(D630=0,"Blank",'3 Model Input'!E$44*'3 Model Input'!E$45)</f>
        <v>Blank</v>
      </c>
      <c r="N630" s="197" t="str">
        <f t="shared" si="120"/>
        <v>Blank</v>
      </c>
      <c r="O630" s="197" t="str">
        <f>IF(D630=0,"Blank",'3 Model Input'!E$49*(1-'3 Model Input'!E$51))</f>
        <v>Blank</v>
      </c>
      <c r="P630" s="197" t="str">
        <f t="shared" si="121"/>
        <v>Blank</v>
      </c>
      <c r="Q630" s="197" t="str">
        <f>IF(D630=0,"Blank",IF(D630="BEV",E630*(1-'3 Model Input'!E$54), E630))</f>
        <v>Blank</v>
      </c>
      <c r="R630" s="198" t="str">
        <f>IF(D630=0,"Blank",IF(D630="PHEV",F630/G630,F630*(1-'3 Model Input'!E$54)/G630))</f>
        <v>Blank</v>
      </c>
      <c r="S630" s="198" t="str">
        <f>IF(D630=0,"Blank",IF(D630="PHEV",MIN(M630,E630),MIN(M630,(E630*(1-'3 Model Input'!E$54)))))</f>
        <v>Blank</v>
      </c>
      <c r="T630" s="217" t="str">
        <f t="shared" si="122"/>
        <v>Blank</v>
      </c>
      <c r="U630" s="89"/>
      <c r="V630" s="216" t="str">
        <f>IF(D630=0,"Blank",P630*'3 Model Input'!E$50)</f>
        <v>Blank</v>
      </c>
      <c r="W630" s="197" t="str">
        <f t="shared" si="123"/>
        <v>Blank</v>
      </c>
      <c r="X630" s="197" t="str">
        <f t="shared" si="124"/>
        <v>Blank</v>
      </c>
      <c r="Y630" s="197" t="str">
        <f t="shared" si="125"/>
        <v>Blank</v>
      </c>
      <c r="Z630" s="197" t="str">
        <f t="shared" si="126"/>
        <v>Blank</v>
      </c>
      <c r="AA630" s="223" t="str" cm="1">
        <f t="array" ref="AA630">_xlfn.IFS(ISTEXT('3 Model Input'!F$70),"Missing",ISTEXT('3 Model Input'!I$70),"Missing",ISNUMBER('3 Model Input'!K$70),'3 Model Input'!K$70*P630)</f>
        <v>Missing</v>
      </c>
      <c r="AB630" s="89"/>
      <c r="AC630" s="227" t="str" cm="1">
        <f t="array" ref="AC630">IF(D630=0,"Blank",_xlfn.IFS('3 Model Input'!E$61=1,(V630*G630)/T630,'3 Model Input'!E$61=2,(W630*G630)/T630,'3 Model Input'!E$61=3,(X630*G630)/T630,'3 Model Input'!E$61=4,(Y630*G630)/T630,'3 Model Input'!E$61=5,(Z630*G630)/T630, ISTEXT('3 Model Input'!E$61),"Missing",'3 Model Input'!E$61=6,(AA630*G630)/T630))</f>
        <v>Blank</v>
      </c>
      <c r="AD630" s="202" t="str">
        <f t="shared" si="127"/>
        <v>Blank</v>
      </c>
      <c r="AE630" s="202" t="str">
        <f t="shared" si="128"/>
        <v>Blank</v>
      </c>
      <c r="AF630" s="217" t="str">
        <f t="shared" si="129"/>
        <v>Blank</v>
      </c>
      <c r="AG630" s="9" t="str" cm="1">
        <f t="array" ref="AG630">_xlfn.IFS(ISNUMBER(AC630), "", ISNUMBER(SEARCH("Blank", AC630)), "", ISERROR(AC630), "Bad input on tab 3")</f>
        <v/>
      </c>
    </row>
    <row r="631" spans="2:33" ht="15" customHeight="1" x14ac:dyDescent="0.75">
      <c r="B631" s="205" t="str">
        <f>'5 Driver Data'!B631</f>
        <v>0623</v>
      </c>
      <c r="C631" s="193">
        <f>'5 Driver Data'!C631</f>
        <v>0</v>
      </c>
      <c r="D631" s="192">
        <f>'5 Driver Data'!D631</f>
        <v>0</v>
      </c>
      <c r="E631" s="191">
        <f>'5 Driver Data'!E631</f>
        <v>0</v>
      </c>
      <c r="F631" s="191">
        <f>'5 Driver Data'!F631</f>
        <v>0</v>
      </c>
      <c r="G631" s="191">
        <f>'5 Driver Data'!G631</f>
        <v>0</v>
      </c>
      <c r="H631" s="191">
        <f>'5 Driver Data'!H631</f>
        <v>0</v>
      </c>
      <c r="I631" s="191">
        <f>'5 Driver Data'!I631</f>
        <v>0</v>
      </c>
      <c r="J631" s="191">
        <f>'5 Driver Data'!J631</f>
        <v>0</v>
      </c>
      <c r="K631" s="206">
        <f>'5 Driver Data'!K631</f>
        <v>0</v>
      </c>
      <c r="L631" s="1"/>
      <c r="M631" s="216" t="str">
        <f>IF(D631=0,"Blank",'3 Model Input'!E$44*'3 Model Input'!E$45)</f>
        <v>Blank</v>
      </c>
      <c r="N631" s="197" t="str">
        <f t="shared" si="120"/>
        <v>Blank</v>
      </c>
      <c r="O631" s="197" t="str">
        <f>IF(D631=0,"Blank",'3 Model Input'!E$49*(1-'3 Model Input'!E$51))</f>
        <v>Blank</v>
      </c>
      <c r="P631" s="197" t="str">
        <f t="shared" si="121"/>
        <v>Blank</v>
      </c>
      <c r="Q631" s="197" t="str">
        <f>IF(D631=0,"Blank",IF(D631="BEV",E631*(1-'3 Model Input'!E$54), E631))</f>
        <v>Blank</v>
      </c>
      <c r="R631" s="198" t="str">
        <f>IF(D631=0,"Blank",IF(D631="PHEV",F631/G631,F631*(1-'3 Model Input'!E$54)/G631))</f>
        <v>Blank</v>
      </c>
      <c r="S631" s="198" t="str">
        <f>IF(D631=0,"Blank",IF(D631="PHEV",MIN(M631,E631),MIN(M631,(E631*(1-'3 Model Input'!E$54)))))</f>
        <v>Blank</v>
      </c>
      <c r="T631" s="217" t="str">
        <f t="shared" si="122"/>
        <v>Blank</v>
      </c>
      <c r="U631" s="89"/>
      <c r="V631" s="216" t="str">
        <f>IF(D631=0,"Blank",P631*'3 Model Input'!E$50)</f>
        <v>Blank</v>
      </c>
      <c r="W631" s="197" t="str">
        <f t="shared" si="123"/>
        <v>Blank</v>
      </c>
      <c r="X631" s="197" t="str">
        <f t="shared" si="124"/>
        <v>Blank</v>
      </c>
      <c r="Y631" s="197" t="str">
        <f t="shared" si="125"/>
        <v>Blank</v>
      </c>
      <c r="Z631" s="197" t="str">
        <f t="shared" si="126"/>
        <v>Blank</v>
      </c>
      <c r="AA631" s="223" t="str" cm="1">
        <f t="array" ref="AA631">_xlfn.IFS(ISTEXT('3 Model Input'!F$70),"Missing",ISTEXT('3 Model Input'!I$70),"Missing",ISNUMBER('3 Model Input'!K$70),'3 Model Input'!K$70*P631)</f>
        <v>Missing</v>
      </c>
      <c r="AB631" s="89"/>
      <c r="AC631" s="227" t="str" cm="1">
        <f t="array" ref="AC631">IF(D631=0,"Blank",_xlfn.IFS('3 Model Input'!E$61=1,(V631*G631)/T631,'3 Model Input'!E$61=2,(W631*G631)/T631,'3 Model Input'!E$61=3,(X631*G631)/T631,'3 Model Input'!E$61=4,(Y631*G631)/T631,'3 Model Input'!E$61=5,(Z631*G631)/T631, ISTEXT('3 Model Input'!E$61),"Missing",'3 Model Input'!E$61=6,(AA631*G631)/T631))</f>
        <v>Blank</v>
      </c>
      <c r="AD631" s="202" t="str">
        <f t="shared" si="127"/>
        <v>Blank</v>
      </c>
      <c r="AE631" s="202" t="str">
        <f t="shared" si="128"/>
        <v>Blank</v>
      </c>
      <c r="AF631" s="217" t="str">
        <f t="shared" si="129"/>
        <v>Blank</v>
      </c>
      <c r="AG631" s="9" t="str" cm="1">
        <f t="array" ref="AG631">_xlfn.IFS(ISNUMBER(AC631), "", ISNUMBER(SEARCH("Blank", AC631)), "", ISERROR(AC631), "Bad input on tab 3")</f>
        <v/>
      </c>
    </row>
    <row r="632" spans="2:33" ht="15" customHeight="1" x14ac:dyDescent="0.75">
      <c r="B632" s="205" t="str">
        <f>'5 Driver Data'!B632</f>
        <v>0624</v>
      </c>
      <c r="C632" s="193">
        <f>'5 Driver Data'!C632</f>
        <v>0</v>
      </c>
      <c r="D632" s="192">
        <f>'5 Driver Data'!D632</f>
        <v>0</v>
      </c>
      <c r="E632" s="191">
        <f>'5 Driver Data'!E632</f>
        <v>0</v>
      </c>
      <c r="F632" s="191">
        <f>'5 Driver Data'!F632</f>
        <v>0</v>
      </c>
      <c r="G632" s="191">
        <f>'5 Driver Data'!G632</f>
        <v>0</v>
      </c>
      <c r="H632" s="191">
        <f>'5 Driver Data'!H632</f>
        <v>0</v>
      </c>
      <c r="I632" s="191">
        <f>'5 Driver Data'!I632</f>
        <v>0</v>
      </c>
      <c r="J632" s="191">
        <f>'5 Driver Data'!J632</f>
        <v>0</v>
      </c>
      <c r="K632" s="206">
        <f>'5 Driver Data'!K632</f>
        <v>0</v>
      </c>
      <c r="L632" s="1"/>
      <c r="M632" s="216" t="str">
        <f>IF(D632=0,"Blank",'3 Model Input'!E$44*'3 Model Input'!E$45)</f>
        <v>Blank</v>
      </c>
      <c r="N632" s="197" t="str">
        <f t="shared" si="120"/>
        <v>Blank</v>
      </c>
      <c r="O632" s="197" t="str">
        <f>IF(D632=0,"Blank",'3 Model Input'!E$49*(1-'3 Model Input'!E$51))</f>
        <v>Blank</v>
      </c>
      <c r="P632" s="197" t="str">
        <f t="shared" si="121"/>
        <v>Blank</v>
      </c>
      <c r="Q632" s="197" t="str">
        <f>IF(D632=0,"Blank",IF(D632="BEV",E632*(1-'3 Model Input'!E$54), E632))</f>
        <v>Blank</v>
      </c>
      <c r="R632" s="198" t="str">
        <f>IF(D632=0,"Blank",IF(D632="PHEV",F632/G632,F632*(1-'3 Model Input'!E$54)/G632))</f>
        <v>Blank</v>
      </c>
      <c r="S632" s="198" t="str">
        <f>IF(D632=0,"Blank",IF(D632="PHEV",MIN(M632,E632),MIN(M632,(E632*(1-'3 Model Input'!E$54)))))</f>
        <v>Blank</v>
      </c>
      <c r="T632" s="217" t="str">
        <f t="shared" si="122"/>
        <v>Blank</v>
      </c>
      <c r="U632" s="89"/>
      <c r="V632" s="216" t="str">
        <f>IF(D632=0,"Blank",P632*'3 Model Input'!E$50)</f>
        <v>Blank</v>
      </c>
      <c r="W632" s="197" t="str">
        <f t="shared" si="123"/>
        <v>Blank</v>
      </c>
      <c r="X632" s="197" t="str">
        <f t="shared" si="124"/>
        <v>Blank</v>
      </c>
      <c r="Y632" s="197" t="str">
        <f t="shared" si="125"/>
        <v>Blank</v>
      </c>
      <c r="Z632" s="197" t="str">
        <f t="shared" si="126"/>
        <v>Blank</v>
      </c>
      <c r="AA632" s="223" t="str" cm="1">
        <f t="array" ref="AA632">_xlfn.IFS(ISTEXT('3 Model Input'!F$70),"Missing",ISTEXT('3 Model Input'!I$70),"Missing",ISNUMBER('3 Model Input'!K$70),'3 Model Input'!K$70*P632)</f>
        <v>Missing</v>
      </c>
      <c r="AB632" s="89"/>
      <c r="AC632" s="227" t="str" cm="1">
        <f t="array" ref="AC632">IF(D632=0,"Blank",_xlfn.IFS('3 Model Input'!E$61=1,(V632*G632)/T632,'3 Model Input'!E$61=2,(W632*G632)/T632,'3 Model Input'!E$61=3,(X632*G632)/T632,'3 Model Input'!E$61=4,(Y632*G632)/T632,'3 Model Input'!E$61=5,(Z632*G632)/T632, ISTEXT('3 Model Input'!E$61),"Missing",'3 Model Input'!E$61=6,(AA632*G632)/T632))</f>
        <v>Blank</v>
      </c>
      <c r="AD632" s="202" t="str">
        <f t="shared" si="127"/>
        <v>Blank</v>
      </c>
      <c r="AE632" s="202" t="str">
        <f t="shared" si="128"/>
        <v>Blank</v>
      </c>
      <c r="AF632" s="217" t="str">
        <f t="shared" si="129"/>
        <v>Blank</v>
      </c>
      <c r="AG632" s="9" t="str" cm="1">
        <f t="array" ref="AG632">_xlfn.IFS(ISNUMBER(AC632), "", ISNUMBER(SEARCH("Blank", AC632)), "", ISERROR(AC632), "Bad input on tab 3")</f>
        <v/>
      </c>
    </row>
    <row r="633" spans="2:33" ht="15" customHeight="1" x14ac:dyDescent="0.75">
      <c r="B633" s="205" t="str">
        <f>'5 Driver Data'!B633</f>
        <v>0625</v>
      </c>
      <c r="C633" s="193">
        <f>'5 Driver Data'!C633</f>
        <v>0</v>
      </c>
      <c r="D633" s="192">
        <f>'5 Driver Data'!D633</f>
        <v>0</v>
      </c>
      <c r="E633" s="191">
        <f>'5 Driver Data'!E633</f>
        <v>0</v>
      </c>
      <c r="F633" s="191">
        <f>'5 Driver Data'!F633</f>
        <v>0</v>
      </c>
      <c r="G633" s="191">
        <f>'5 Driver Data'!G633</f>
        <v>0</v>
      </c>
      <c r="H633" s="191">
        <f>'5 Driver Data'!H633</f>
        <v>0</v>
      </c>
      <c r="I633" s="191">
        <f>'5 Driver Data'!I633</f>
        <v>0</v>
      </c>
      <c r="J633" s="191">
        <f>'5 Driver Data'!J633</f>
        <v>0</v>
      </c>
      <c r="K633" s="206">
        <f>'5 Driver Data'!K633</f>
        <v>0</v>
      </c>
      <c r="L633" s="1"/>
      <c r="M633" s="216" t="str">
        <f>IF(D633=0,"Blank",'3 Model Input'!E$44*'3 Model Input'!E$45)</f>
        <v>Blank</v>
      </c>
      <c r="N633" s="197" t="str">
        <f t="shared" si="120"/>
        <v>Blank</v>
      </c>
      <c r="O633" s="197" t="str">
        <f>IF(D633=0,"Blank",'3 Model Input'!E$49*(1-'3 Model Input'!E$51))</f>
        <v>Blank</v>
      </c>
      <c r="P633" s="197" t="str">
        <f t="shared" si="121"/>
        <v>Blank</v>
      </c>
      <c r="Q633" s="197" t="str">
        <f>IF(D633=0,"Blank",IF(D633="BEV",E633*(1-'3 Model Input'!E$54), E633))</f>
        <v>Blank</v>
      </c>
      <c r="R633" s="198" t="str">
        <f>IF(D633=0,"Blank",IF(D633="PHEV",F633/G633,F633*(1-'3 Model Input'!E$54)/G633))</f>
        <v>Blank</v>
      </c>
      <c r="S633" s="198" t="str">
        <f>IF(D633=0,"Blank",IF(D633="PHEV",MIN(M633,E633),MIN(M633,(E633*(1-'3 Model Input'!E$54)))))</f>
        <v>Blank</v>
      </c>
      <c r="T633" s="217" t="str">
        <f t="shared" si="122"/>
        <v>Blank</v>
      </c>
      <c r="U633" s="89"/>
      <c r="V633" s="216" t="str">
        <f>IF(D633=0,"Blank",P633*'3 Model Input'!E$50)</f>
        <v>Blank</v>
      </c>
      <c r="W633" s="197" t="str">
        <f t="shared" si="123"/>
        <v>Blank</v>
      </c>
      <c r="X633" s="197" t="str">
        <f t="shared" si="124"/>
        <v>Blank</v>
      </c>
      <c r="Y633" s="197" t="str">
        <f t="shared" si="125"/>
        <v>Blank</v>
      </c>
      <c r="Z633" s="197" t="str">
        <f t="shared" si="126"/>
        <v>Blank</v>
      </c>
      <c r="AA633" s="223" t="str" cm="1">
        <f t="array" ref="AA633">_xlfn.IFS(ISTEXT('3 Model Input'!F$70),"Missing",ISTEXT('3 Model Input'!I$70),"Missing",ISNUMBER('3 Model Input'!K$70),'3 Model Input'!K$70*P633)</f>
        <v>Missing</v>
      </c>
      <c r="AB633" s="89"/>
      <c r="AC633" s="227" t="str" cm="1">
        <f t="array" ref="AC633">IF(D633=0,"Blank",_xlfn.IFS('3 Model Input'!E$61=1,(V633*G633)/T633,'3 Model Input'!E$61=2,(W633*G633)/T633,'3 Model Input'!E$61=3,(X633*G633)/T633,'3 Model Input'!E$61=4,(Y633*G633)/T633,'3 Model Input'!E$61=5,(Z633*G633)/T633, ISTEXT('3 Model Input'!E$61),"Missing",'3 Model Input'!E$61=6,(AA633*G633)/T633))</f>
        <v>Blank</v>
      </c>
      <c r="AD633" s="202" t="str">
        <f t="shared" si="127"/>
        <v>Blank</v>
      </c>
      <c r="AE633" s="202" t="str">
        <f t="shared" si="128"/>
        <v>Blank</v>
      </c>
      <c r="AF633" s="217" t="str">
        <f t="shared" si="129"/>
        <v>Blank</v>
      </c>
      <c r="AG633" s="9" t="str" cm="1">
        <f t="array" ref="AG633">_xlfn.IFS(ISNUMBER(AC633), "", ISNUMBER(SEARCH("Blank", AC633)), "", ISERROR(AC633), "Bad input on tab 3")</f>
        <v/>
      </c>
    </row>
    <row r="634" spans="2:33" ht="15" customHeight="1" x14ac:dyDescent="0.75">
      <c r="B634" s="205" t="str">
        <f>'5 Driver Data'!B634</f>
        <v>0626</v>
      </c>
      <c r="C634" s="193">
        <f>'5 Driver Data'!C634</f>
        <v>0</v>
      </c>
      <c r="D634" s="192">
        <f>'5 Driver Data'!D634</f>
        <v>0</v>
      </c>
      <c r="E634" s="191">
        <f>'5 Driver Data'!E634</f>
        <v>0</v>
      </c>
      <c r="F634" s="191">
        <f>'5 Driver Data'!F634</f>
        <v>0</v>
      </c>
      <c r="G634" s="191">
        <f>'5 Driver Data'!G634</f>
        <v>0</v>
      </c>
      <c r="H634" s="191">
        <f>'5 Driver Data'!H634</f>
        <v>0</v>
      </c>
      <c r="I634" s="191">
        <f>'5 Driver Data'!I634</f>
        <v>0</v>
      </c>
      <c r="J634" s="191">
        <f>'5 Driver Data'!J634</f>
        <v>0</v>
      </c>
      <c r="K634" s="206">
        <f>'5 Driver Data'!K634</f>
        <v>0</v>
      </c>
      <c r="L634" s="1"/>
      <c r="M634" s="216" t="str">
        <f>IF(D634=0,"Blank",'3 Model Input'!E$44*'3 Model Input'!E$45)</f>
        <v>Blank</v>
      </c>
      <c r="N634" s="197" t="str">
        <f t="shared" si="120"/>
        <v>Blank</v>
      </c>
      <c r="O634" s="197" t="str">
        <f>IF(D634=0,"Blank",'3 Model Input'!E$49*(1-'3 Model Input'!E$51))</f>
        <v>Blank</v>
      </c>
      <c r="P634" s="197" t="str">
        <f t="shared" si="121"/>
        <v>Blank</v>
      </c>
      <c r="Q634" s="197" t="str">
        <f>IF(D634=0,"Blank",IF(D634="BEV",E634*(1-'3 Model Input'!E$54), E634))</f>
        <v>Blank</v>
      </c>
      <c r="R634" s="198" t="str">
        <f>IF(D634=0,"Blank",IF(D634="PHEV",F634/G634,F634*(1-'3 Model Input'!E$54)/G634))</f>
        <v>Blank</v>
      </c>
      <c r="S634" s="198" t="str">
        <f>IF(D634=0,"Blank",IF(D634="PHEV",MIN(M634,E634),MIN(M634,(E634*(1-'3 Model Input'!E$54)))))</f>
        <v>Blank</v>
      </c>
      <c r="T634" s="217" t="str">
        <f t="shared" si="122"/>
        <v>Blank</v>
      </c>
      <c r="U634" s="89"/>
      <c r="V634" s="216" t="str">
        <f>IF(D634=0,"Blank",P634*'3 Model Input'!E$50)</f>
        <v>Blank</v>
      </c>
      <c r="W634" s="197" t="str">
        <f t="shared" si="123"/>
        <v>Blank</v>
      </c>
      <c r="X634" s="197" t="str">
        <f t="shared" si="124"/>
        <v>Blank</v>
      </c>
      <c r="Y634" s="197" t="str">
        <f t="shared" si="125"/>
        <v>Blank</v>
      </c>
      <c r="Z634" s="197" t="str">
        <f t="shared" si="126"/>
        <v>Blank</v>
      </c>
      <c r="AA634" s="223" t="str" cm="1">
        <f t="array" ref="AA634">_xlfn.IFS(ISTEXT('3 Model Input'!F$70),"Missing",ISTEXT('3 Model Input'!I$70),"Missing",ISNUMBER('3 Model Input'!K$70),'3 Model Input'!K$70*P634)</f>
        <v>Missing</v>
      </c>
      <c r="AB634" s="89"/>
      <c r="AC634" s="227" t="str" cm="1">
        <f t="array" ref="AC634">IF(D634=0,"Blank",_xlfn.IFS('3 Model Input'!E$61=1,(V634*G634)/T634,'3 Model Input'!E$61=2,(W634*G634)/T634,'3 Model Input'!E$61=3,(X634*G634)/T634,'3 Model Input'!E$61=4,(Y634*G634)/T634,'3 Model Input'!E$61=5,(Z634*G634)/T634, ISTEXT('3 Model Input'!E$61),"Missing",'3 Model Input'!E$61=6,(AA634*G634)/T634))</f>
        <v>Blank</v>
      </c>
      <c r="AD634" s="202" t="str">
        <f t="shared" si="127"/>
        <v>Blank</v>
      </c>
      <c r="AE634" s="202" t="str">
        <f t="shared" si="128"/>
        <v>Blank</v>
      </c>
      <c r="AF634" s="217" t="str">
        <f t="shared" si="129"/>
        <v>Blank</v>
      </c>
      <c r="AG634" s="9" t="str" cm="1">
        <f t="array" ref="AG634">_xlfn.IFS(ISNUMBER(AC634), "", ISNUMBER(SEARCH("Blank", AC634)), "", ISERROR(AC634), "Bad input on tab 3")</f>
        <v/>
      </c>
    </row>
    <row r="635" spans="2:33" ht="15" customHeight="1" x14ac:dyDescent="0.75">
      <c r="B635" s="205" t="str">
        <f>'5 Driver Data'!B635</f>
        <v>0627</v>
      </c>
      <c r="C635" s="193">
        <f>'5 Driver Data'!C635</f>
        <v>0</v>
      </c>
      <c r="D635" s="192">
        <f>'5 Driver Data'!D635</f>
        <v>0</v>
      </c>
      <c r="E635" s="191">
        <f>'5 Driver Data'!E635</f>
        <v>0</v>
      </c>
      <c r="F635" s="191">
        <f>'5 Driver Data'!F635</f>
        <v>0</v>
      </c>
      <c r="G635" s="191">
        <f>'5 Driver Data'!G635</f>
        <v>0</v>
      </c>
      <c r="H635" s="191">
        <f>'5 Driver Data'!H635</f>
        <v>0</v>
      </c>
      <c r="I635" s="191">
        <f>'5 Driver Data'!I635</f>
        <v>0</v>
      </c>
      <c r="J635" s="191">
        <f>'5 Driver Data'!J635</f>
        <v>0</v>
      </c>
      <c r="K635" s="206">
        <f>'5 Driver Data'!K635</f>
        <v>0</v>
      </c>
      <c r="L635" s="1"/>
      <c r="M635" s="216" t="str">
        <f>IF(D635=0,"Blank",'3 Model Input'!E$44*'3 Model Input'!E$45)</f>
        <v>Blank</v>
      </c>
      <c r="N635" s="197" t="str">
        <f t="shared" si="120"/>
        <v>Blank</v>
      </c>
      <c r="O635" s="197" t="str">
        <f>IF(D635=0,"Blank",'3 Model Input'!E$49*(1-'3 Model Input'!E$51))</f>
        <v>Blank</v>
      </c>
      <c r="P635" s="197" t="str">
        <f t="shared" si="121"/>
        <v>Blank</v>
      </c>
      <c r="Q635" s="197" t="str">
        <f>IF(D635=0,"Blank",IF(D635="BEV",E635*(1-'3 Model Input'!E$54), E635))</f>
        <v>Blank</v>
      </c>
      <c r="R635" s="198" t="str">
        <f>IF(D635=0,"Blank",IF(D635="PHEV",F635/G635,F635*(1-'3 Model Input'!E$54)/G635))</f>
        <v>Blank</v>
      </c>
      <c r="S635" s="198" t="str">
        <f>IF(D635=0,"Blank",IF(D635="PHEV",MIN(M635,E635),MIN(M635,(E635*(1-'3 Model Input'!E$54)))))</f>
        <v>Blank</v>
      </c>
      <c r="T635" s="217" t="str">
        <f t="shared" si="122"/>
        <v>Blank</v>
      </c>
      <c r="U635" s="89"/>
      <c r="V635" s="216" t="str">
        <f>IF(D635=0,"Blank",P635*'3 Model Input'!E$50)</f>
        <v>Blank</v>
      </c>
      <c r="W635" s="197" t="str">
        <f t="shared" si="123"/>
        <v>Blank</v>
      </c>
      <c r="X635" s="197" t="str">
        <f t="shared" si="124"/>
        <v>Blank</v>
      </c>
      <c r="Y635" s="197" t="str">
        <f t="shared" si="125"/>
        <v>Blank</v>
      </c>
      <c r="Z635" s="197" t="str">
        <f t="shared" si="126"/>
        <v>Blank</v>
      </c>
      <c r="AA635" s="223" t="str" cm="1">
        <f t="array" ref="AA635">_xlfn.IFS(ISTEXT('3 Model Input'!F$70),"Missing",ISTEXT('3 Model Input'!I$70),"Missing",ISNUMBER('3 Model Input'!K$70),'3 Model Input'!K$70*P635)</f>
        <v>Missing</v>
      </c>
      <c r="AB635" s="89"/>
      <c r="AC635" s="227" t="str" cm="1">
        <f t="array" ref="AC635">IF(D635=0,"Blank",_xlfn.IFS('3 Model Input'!E$61=1,(V635*G635)/T635,'3 Model Input'!E$61=2,(W635*G635)/T635,'3 Model Input'!E$61=3,(X635*G635)/T635,'3 Model Input'!E$61=4,(Y635*G635)/T635,'3 Model Input'!E$61=5,(Z635*G635)/T635, ISTEXT('3 Model Input'!E$61),"Missing",'3 Model Input'!E$61=6,(AA635*G635)/T635))</f>
        <v>Blank</v>
      </c>
      <c r="AD635" s="202" t="str">
        <f t="shared" si="127"/>
        <v>Blank</v>
      </c>
      <c r="AE635" s="202" t="str">
        <f t="shared" si="128"/>
        <v>Blank</v>
      </c>
      <c r="AF635" s="217" t="str">
        <f t="shared" si="129"/>
        <v>Blank</v>
      </c>
      <c r="AG635" s="9" t="str" cm="1">
        <f t="array" ref="AG635">_xlfn.IFS(ISNUMBER(AC635), "", ISNUMBER(SEARCH("Blank", AC635)), "", ISERROR(AC635), "Bad input on tab 3")</f>
        <v/>
      </c>
    </row>
    <row r="636" spans="2:33" ht="15" customHeight="1" x14ac:dyDescent="0.75">
      <c r="B636" s="205" t="str">
        <f>'5 Driver Data'!B636</f>
        <v>0628</v>
      </c>
      <c r="C636" s="193">
        <f>'5 Driver Data'!C636</f>
        <v>0</v>
      </c>
      <c r="D636" s="192">
        <f>'5 Driver Data'!D636</f>
        <v>0</v>
      </c>
      <c r="E636" s="191">
        <f>'5 Driver Data'!E636</f>
        <v>0</v>
      </c>
      <c r="F636" s="191">
        <f>'5 Driver Data'!F636</f>
        <v>0</v>
      </c>
      <c r="G636" s="191">
        <f>'5 Driver Data'!G636</f>
        <v>0</v>
      </c>
      <c r="H636" s="191">
        <f>'5 Driver Data'!H636</f>
        <v>0</v>
      </c>
      <c r="I636" s="191">
        <f>'5 Driver Data'!I636</f>
        <v>0</v>
      </c>
      <c r="J636" s="191">
        <f>'5 Driver Data'!J636</f>
        <v>0</v>
      </c>
      <c r="K636" s="206">
        <f>'5 Driver Data'!K636</f>
        <v>0</v>
      </c>
      <c r="L636" s="1"/>
      <c r="M636" s="216" t="str">
        <f>IF(D636=0,"Blank",'3 Model Input'!E$44*'3 Model Input'!E$45)</f>
        <v>Blank</v>
      </c>
      <c r="N636" s="197" t="str">
        <f t="shared" si="120"/>
        <v>Blank</v>
      </c>
      <c r="O636" s="197" t="str">
        <f>IF(D636=0,"Blank",'3 Model Input'!E$49*(1-'3 Model Input'!E$51))</f>
        <v>Blank</v>
      </c>
      <c r="P636" s="197" t="str">
        <f t="shared" si="121"/>
        <v>Blank</v>
      </c>
      <c r="Q636" s="197" t="str">
        <f>IF(D636=0,"Blank",IF(D636="BEV",E636*(1-'3 Model Input'!E$54), E636))</f>
        <v>Blank</v>
      </c>
      <c r="R636" s="198" t="str">
        <f>IF(D636=0,"Blank",IF(D636="PHEV",F636/G636,F636*(1-'3 Model Input'!E$54)/G636))</f>
        <v>Blank</v>
      </c>
      <c r="S636" s="198" t="str">
        <f>IF(D636=0,"Blank",IF(D636="PHEV",MIN(M636,E636),MIN(M636,(E636*(1-'3 Model Input'!E$54)))))</f>
        <v>Blank</v>
      </c>
      <c r="T636" s="217" t="str">
        <f t="shared" si="122"/>
        <v>Blank</v>
      </c>
      <c r="U636" s="89"/>
      <c r="V636" s="216" t="str">
        <f>IF(D636=0,"Blank",P636*'3 Model Input'!E$50)</f>
        <v>Blank</v>
      </c>
      <c r="W636" s="197" t="str">
        <f t="shared" si="123"/>
        <v>Blank</v>
      </c>
      <c r="X636" s="197" t="str">
        <f t="shared" si="124"/>
        <v>Blank</v>
      </c>
      <c r="Y636" s="197" t="str">
        <f t="shared" si="125"/>
        <v>Blank</v>
      </c>
      <c r="Z636" s="197" t="str">
        <f t="shared" si="126"/>
        <v>Blank</v>
      </c>
      <c r="AA636" s="223" t="str" cm="1">
        <f t="array" ref="AA636">_xlfn.IFS(ISTEXT('3 Model Input'!F$70),"Missing",ISTEXT('3 Model Input'!I$70),"Missing",ISNUMBER('3 Model Input'!K$70),'3 Model Input'!K$70*P636)</f>
        <v>Missing</v>
      </c>
      <c r="AB636" s="89"/>
      <c r="AC636" s="227" t="str" cm="1">
        <f t="array" ref="AC636">IF(D636=0,"Blank",_xlfn.IFS('3 Model Input'!E$61=1,(V636*G636)/T636,'3 Model Input'!E$61=2,(W636*G636)/T636,'3 Model Input'!E$61=3,(X636*G636)/T636,'3 Model Input'!E$61=4,(Y636*G636)/T636,'3 Model Input'!E$61=5,(Z636*G636)/T636, ISTEXT('3 Model Input'!E$61),"Missing",'3 Model Input'!E$61=6,(AA636*G636)/T636))</f>
        <v>Blank</v>
      </c>
      <c r="AD636" s="202" t="str">
        <f t="shared" si="127"/>
        <v>Blank</v>
      </c>
      <c r="AE636" s="202" t="str">
        <f t="shared" si="128"/>
        <v>Blank</v>
      </c>
      <c r="AF636" s="217" t="str">
        <f t="shared" si="129"/>
        <v>Blank</v>
      </c>
      <c r="AG636" s="9" t="str" cm="1">
        <f t="array" ref="AG636">_xlfn.IFS(ISNUMBER(AC636), "", ISNUMBER(SEARCH("Blank", AC636)), "", ISERROR(AC636), "Bad input on tab 3")</f>
        <v/>
      </c>
    </row>
    <row r="637" spans="2:33" ht="15" customHeight="1" x14ac:dyDescent="0.75">
      <c r="B637" s="205" t="str">
        <f>'5 Driver Data'!B637</f>
        <v>0629</v>
      </c>
      <c r="C637" s="193">
        <f>'5 Driver Data'!C637</f>
        <v>0</v>
      </c>
      <c r="D637" s="192">
        <f>'5 Driver Data'!D637</f>
        <v>0</v>
      </c>
      <c r="E637" s="191">
        <f>'5 Driver Data'!E637</f>
        <v>0</v>
      </c>
      <c r="F637" s="191">
        <f>'5 Driver Data'!F637</f>
        <v>0</v>
      </c>
      <c r="G637" s="191">
        <f>'5 Driver Data'!G637</f>
        <v>0</v>
      </c>
      <c r="H637" s="191">
        <f>'5 Driver Data'!H637</f>
        <v>0</v>
      </c>
      <c r="I637" s="191">
        <f>'5 Driver Data'!I637</f>
        <v>0</v>
      </c>
      <c r="J637" s="191">
        <f>'5 Driver Data'!J637</f>
        <v>0</v>
      </c>
      <c r="K637" s="206">
        <f>'5 Driver Data'!K637</f>
        <v>0</v>
      </c>
      <c r="L637" s="1"/>
      <c r="M637" s="216" t="str">
        <f>IF(D637=0,"Blank",'3 Model Input'!E$44*'3 Model Input'!E$45)</f>
        <v>Blank</v>
      </c>
      <c r="N637" s="197" t="str">
        <f t="shared" si="120"/>
        <v>Blank</v>
      </c>
      <c r="O637" s="197" t="str">
        <f>IF(D637=0,"Blank",'3 Model Input'!E$49*(1-'3 Model Input'!E$51))</f>
        <v>Blank</v>
      </c>
      <c r="P637" s="197" t="str">
        <f t="shared" si="121"/>
        <v>Blank</v>
      </c>
      <c r="Q637" s="197" t="str">
        <f>IF(D637=0,"Blank",IF(D637="BEV",E637*(1-'3 Model Input'!E$54), E637))</f>
        <v>Blank</v>
      </c>
      <c r="R637" s="198" t="str">
        <f>IF(D637=0,"Blank",IF(D637="PHEV",F637/G637,F637*(1-'3 Model Input'!E$54)/G637))</f>
        <v>Blank</v>
      </c>
      <c r="S637" s="198" t="str">
        <f>IF(D637=0,"Blank",IF(D637="PHEV",MIN(M637,E637),MIN(M637,(E637*(1-'3 Model Input'!E$54)))))</f>
        <v>Blank</v>
      </c>
      <c r="T637" s="217" t="str">
        <f t="shared" si="122"/>
        <v>Blank</v>
      </c>
      <c r="U637" s="89"/>
      <c r="V637" s="216" t="str">
        <f>IF(D637=0,"Blank",P637*'3 Model Input'!E$50)</f>
        <v>Blank</v>
      </c>
      <c r="W637" s="197" t="str">
        <f t="shared" si="123"/>
        <v>Blank</v>
      </c>
      <c r="X637" s="197" t="str">
        <f t="shared" si="124"/>
        <v>Blank</v>
      </c>
      <c r="Y637" s="197" t="str">
        <f t="shared" si="125"/>
        <v>Blank</v>
      </c>
      <c r="Z637" s="197" t="str">
        <f t="shared" si="126"/>
        <v>Blank</v>
      </c>
      <c r="AA637" s="223" t="str" cm="1">
        <f t="array" ref="AA637">_xlfn.IFS(ISTEXT('3 Model Input'!F$70),"Missing",ISTEXT('3 Model Input'!I$70),"Missing",ISNUMBER('3 Model Input'!K$70),'3 Model Input'!K$70*P637)</f>
        <v>Missing</v>
      </c>
      <c r="AB637" s="89"/>
      <c r="AC637" s="227" t="str" cm="1">
        <f t="array" ref="AC637">IF(D637=0,"Blank",_xlfn.IFS('3 Model Input'!E$61=1,(V637*G637)/T637,'3 Model Input'!E$61=2,(W637*G637)/T637,'3 Model Input'!E$61=3,(X637*G637)/T637,'3 Model Input'!E$61=4,(Y637*G637)/T637,'3 Model Input'!E$61=5,(Z637*G637)/T637, ISTEXT('3 Model Input'!E$61),"Missing",'3 Model Input'!E$61=6,(AA637*G637)/T637))</f>
        <v>Blank</v>
      </c>
      <c r="AD637" s="202" t="str">
        <f t="shared" si="127"/>
        <v>Blank</v>
      </c>
      <c r="AE637" s="202" t="str">
        <f t="shared" si="128"/>
        <v>Blank</v>
      </c>
      <c r="AF637" s="217" t="str">
        <f t="shared" si="129"/>
        <v>Blank</v>
      </c>
      <c r="AG637" s="9" t="str" cm="1">
        <f t="array" ref="AG637">_xlfn.IFS(ISNUMBER(AC637), "", ISNUMBER(SEARCH("Blank", AC637)), "", ISERROR(AC637), "Bad input on tab 3")</f>
        <v/>
      </c>
    </row>
    <row r="638" spans="2:33" ht="15" customHeight="1" x14ac:dyDescent="0.75">
      <c r="B638" s="205" t="str">
        <f>'5 Driver Data'!B638</f>
        <v>0630</v>
      </c>
      <c r="C638" s="193">
        <f>'5 Driver Data'!C638</f>
        <v>0</v>
      </c>
      <c r="D638" s="192">
        <f>'5 Driver Data'!D638</f>
        <v>0</v>
      </c>
      <c r="E638" s="191">
        <f>'5 Driver Data'!E638</f>
        <v>0</v>
      </c>
      <c r="F638" s="191">
        <f>'5 Driver Data'!F638</f>
        <v>0</v>
      </c>
      <c r="G638" s="191">
        <f>'5 Driver Data'!G638</f>
        <v>0</v>
      </c>
      <c r="H638" s="191">
        <f>'5 Driver Data'!H638</f>
        <v>0</v>
      </c>
      <c r="I638" s="191">
        <f>'5 Driver Data'!I638</f>
        <v>0</v>
      </c>
      <c r="J638" s="191">
        <f>'5 Driver Data'!J638</f>
        <v>0</v>
      </c>
      <c r="K638" s="206">
        <f>'5 Driver Data'!K638</f>
        <v>0</v>
      </c>
      <c r="L638" s="1"/>
      <c r="M638" s="216" t="str">
        <f>IF(D638=0,"Blank",'3 Model Input'!E$44*'3 Model Input'!E$45)</f>
        <v>Blank</v>
      </c>
      <c r="N638" s="197" t="str">
        <f t="shared" si="120"/>
        <v>Blank</v>
      </c>
      <c r="O638" s="197" t="str">
        <f>IF(D638=0,"Blank",'3 Model Input'!E$49*(1-'3 Model Input'!E$51))</f>
        <v>Blank</v>
      </c>
      <c r="P638" s="197" t="str">
        <f t="shared" si="121"/>
        <v>Blank</v>
      </c>
      <c r="Q638" s="197" t="str">
        <f>IF(D638=0,"Blank",IF(D638="BEV",E638*(1-'3 Model Input'!E$54), E638))</f>
        <v>Blank</v>
      </c>
      <c r="R638" s="198" t="str">
        <f>IF(D638=0,"Blank",IF(D638="PHEV",F638/G638,F638*(1-'3 Model Input'!E$54)/G638))</f>
        <v>Blank</v>
      </c>
      <c r="S638" s="198" t="str">
        <f>IF(D638=0,"Blank",IF(D638="PHEV",MIN(M638,E638),MIN(M638,(E638*(1-'3 Model Input'!E$54)))))</f>
        <v>Blank</v>
      </c>
      <c r="T638" s="217" t="str">
        <f t="shared" si="122"/>
        <v>Blank</v>
      </c>
      <c r="U638" s="89"/>
      <c r="V638" s="216" t="str">
        <f>IF(D638=0,"Blank",P638*'3 Model Input'!E$50)</f>
        <v>Blank</v>
      </c>
      <c r="W638" s="197" t="str">
        <f t="shared" si="123"/>
        <v>Blank</v>
      </c>
      <c r="X638" s="197" t="str">
        <f t="shared" si="124"/>
        <v>Blank</v>
      </c>
      <c r="Y638" s="197" t="str">
        <f t="shared" si="125"/>
        <v>Blank</v>
      </c>
      <c r="Z638" s="197" t="str">
        <f t="shared" si="126"/>
        <v>Blank</v>
      </c>
      <c r="AA638" s="223" t="str" cm="1">
        <f t="array" ref="AA638">_xlfn.IFS(ISTEXT('3 Model Input'!F$70),"Missing",ISTEXT('3 Model Input'!I$70),"Missing",ISNUMBER('3 Model Input'!K$70),'3 Model Input'!K$70*P638)</f>
        <v>Missing</v>
      </c>
      <c r="AB638" s="89"/>
      <c r="AC638" s="227" t="str" cm="1">
        <f t="array" ref="AC638">IF(D638=0,"Blank",_xlfn.IFS('3 Model Input'!E$61=1,(V638*G638)/T638,'3 Model Input'!E$61=2,(W638*G638)/T638,'3 Model Input'!E$61=3,(X638*G638)/T638,'3 Model Input'!E$61=4,(Y638*G638)/T638,'3 Model Input'!E$61=5,(Z638*G638)/T638, ISTEXT('3 Model Input'!E$61),"Missing",'3 Model Input'!E$61=6,(AA638*G638)/T638))</f>
        <v>Blank</v>
      </c>
      <c r="AD638" s="202" t="str">
        <f t="shared" si="127"/>
        <v>Blank</v>
      </c>
      <c r="AE638" s="202" t="str">
        <f t="shared" si="128"/>
        <v>Blank</v>
      </c>
      <c r="AF638" s="217" t="str">
        <f t="shared" si="129"/>
        <v>Blank</v>
      </c>
      <c r="AG638" s="9" t="str" cm="1">
        <f t="array" ref="AG638">_xlfn.IFS(ISNUMBER(AC638), "", ISNUMBER(SEARCH("Blank", AC638)), "", ISERROR(AC638), "Bad input on tab 3")</f>
        <v/>
      </c>
    </row>
    <row r="639" spans="2:33" ht="15" customHeight="1" x14ac:dyDescent="0.75">
      <c r="B639" s="205" t="str">
        <f>'5 Driver Data'!B639</f>
        <v>0631</v>
      </c>
      <c r="C639" s="193">
        <f>'5 Driver Data'!C639</f>
        <v>0</v>
      </c>
      <c r="D639" s="192">
        <f>'5 Driver Data'!D639</f>
        <v>0</v>
      </c>
      <c r="E639" s="191">
        <f>'5 Driver Data'!E639</f>
        <v>0</v>
      </c>
      <c r="F639" s="191">
        <f>'5 Driver Data'!F639</f>
        <v>0</v>
      </c>
      <c r="G639" s="191">
        <f>'5 Driver Data'!G639</f>
        <v>0</v>
      </c>
      <c r="H639" s="191">
        <f>'5 Driver Data'!H639</f>
        <v>0</v>
      </c>
      <c r="I639" s="191">
        <f>'5 Driver Data'!I639</f>
        <v>0</v>
      </c>
      <c r="J639" s="191">
        <f>'5 Driver Data'!J639</f>
        <v>0</v>
      </c>
      <c r="K639" s="206">
        <f>'5 Driver Data'!K639</f>
        <v>0</v>
      </c>
      <c r="L639" s="1"/>
      <c r="M639" s="216" t="str">
        <f>IF(D639=0,"Blank",'3 Model Input'!E$44*'3 Model Input'!E$45)</f>
        <v>Blank</v>
      </c>
      <c r="N639" s="197" t="str">
        <f t="shared" si="120"/>
        <v>Blank</v>
      </c>
      <c r="O639" s="197" t="str">
        <f>IF(D639=0,"Blank",'3 Model Input'!E$49*(1-'3 Model Input'!E$51))</f>
        <v>Blank</v>
      </c>
      <c r="P639" s="197" t="str">
        <f t="shared" si="121"/>
        <v>Blank</v>
      </c>
      <c r="Q639" s="197" t="str">
        <f>IF(D639=0,"Blank",IF(D639="BEV",E639*(1-'3 Model Input'!E$54), E639))</f>
        <v>Blank</v>
      </c>
      <c r="R639" s="198" t="str">
        <f>IF(D639=0,"Blank",IF(D639="PHEV",F639/G639,F639*(1-'3 Model Input'!E$54)/G639))</f>
        <v>Blank</v>
      </c>
      <c r="S639" s="198" t="str">
        <f>IF(D639=0,"Blank",IF(D639="PHEV",MIN(M639,E639),MIN(M639,(E639*(1-'3 Model Input'!E$54)))))</f>
        <v>Blank</v>
      </c>
      <c r="T639" s="217" t="str">
        <f t="shared" si="122"/>
        <v>Blank</v>
      </c>
      <c r="U639" s="89"/>
      <c r="V639" s="216" t="str">
        <f>IF(D639=0,"Blank",P639*'3 Model Input'!E$50)</f>
        <v>Blank</v>
      </c>
      <c r="W639" s="197" t="str">
        <f t="shared" si="123"/>
        <v>Blank</v>
      </c>
      <c r="X639" s="197" t="str">
        <f t="shared" si="124"/>
        <v>Blank</v>
      </c>
      <c r="Y639" s="197" t="str">
        <f t="shared" si="125"/>
        <v>Blank</v>
      </c>
      <c r="Z639" s="197" t="str">
        <f t="shared" si="126"/>
        <v>Blank</v>
      </c>
      <c r="AA639" s="223" t="str" cm="1">
        <f t="array" ref="AA639">_xlfn.IFS(ISTEXT('3 Model Input'!F$70),"Missing",ISTEXT('3 Model Input'!I$70),"Missing",ISNUMBER('3 Model Input'!K$70),'3 Model Input'!K$70*P639)</f>
        <v>Missing</v>
      </c>
      <c r="AB639" s="89"/>
      <c r="AC639" s="227" t="str" cm="1">
        <f t="array" ref="AC639">IF(D639=0,"Blank",_xlfn.IFS('3 Model Input'!E$61=1,(V639*G639)/T639,'3 Model Input'!E$61=2,(W639*G639)/T639,'3 Model Input'!E$61=3,(X639*G639)/T639,'3 Model Input'!E$61=4,(Y639*G639)/T639,'3 Model Input'!E$61=5,(Z639*G639)/T639, ISTEXT('3 Model Input'!E$61),"Missing",'3 Model Input'!E$61=6,(AA639*G639)/T639))</f>
        <v>Blank</v>
      </c>
      <c r="AD639" s="202" t="str">
        <f t="shared" si="127"/>
        <v>Blank</v>
      </c>
      <c r="AE639" s="202" t="str">
        <f t="shared" si="128"/>
        <v>Blank</v>
      </c>
      <c r="AF639" s="217" t="str">
        <f t="shared" si="129"/>
        <v>Blank</v>
      </c>
      <c r="AG639" s="9" t="str" cm="1">
        <f t="array" ref="AG639">_xlfn.IFS(ISNUMBER(AC639), "", ISNUMBER(SEARCH("Blank", AC639)), "", ISERROR(AC639), "Bad input on tab 3")</f>
        <v/>
      </c>
    </row>
    <row r="640" spans="2:33" ht="15" customHeight="1" x14ac:dyDescent="0.75">
      <c r="B640" s="205" t="str">
        <f>'5 Driver Data'!B640</f>
        <v>0632</v>
      </c>
      <c r="C640" s="193">
        <f>'5 Driver Data'!C640</f>
        <v>0</v>
      </c>
      <c r="D640" s="192">
        <f>'5 Driver Data'!D640</f>
        <v>0</v>
      </c>
      <c r="E640" s="191">
        <f>'5 Driver Data'!E640</f>
        <v>0</v>
      </c>
      <c r="F640" s="191">
        <f>'5 Driver Data'!F640</f>
        <v>0</v>
      </c>
      <c r="G640" s="191">
        <f>'5 Driver Data'!G640</f>
        <v>0</v>
      </c>
      <c r="H640" s="191">
        <f>'5 Driver Data'!H640</f>
        <v>0</v>
      </c>
      <c r="I640" s="191">
        <f>'5 Driver Data'!I640</f>
        <v>0</v>
      </c>
      <c r="J640" s="191">
        <f>'5 Driver Data'!J640</f>
        <v>0</v>
      </c>
      <c r="K640" s="206">
        <f>'5 Driver Data'!K640</f>
        <v>0</v>
      </c>
      <c r="L640" s="1"/>
      <c r="M640" s="216" t="str">
        <f>IF(D640=0,"Blank",'3 Model Input'!E$44*'3 Model Input'!E$45)</f>
        <v>Blank</v>
      </c>
      <c r="N640" s="197" t="str">
        <f t="shared" si="120"/>
        <v>Blank</v>
      </c>
      <c r="O640" s="197" t="str">
        <f>IF(D640=0,"Blank",'3 Model Input'!E$49*(1-'3 Model Input'!E$51))</f>
        <v>Blank</v>
      </c>
      <c r="P640" s="197" t="str">
        <f t="shared" si="121"/>
        <v>Blank</v>
      </c>
      <c r="Q640" s="197" t="str">
        <f>IF(D640=0,"Blank",IF(D640="BEV",E640*(1-'3 Model Input'!E$54), E640))</f>
        <v>Blank</v>
      </c>
      <c r="R640" s="198" t="str">
        <f>IF(D640=0,"Blank",IF(D640="PHEV",F640/G640,F640*(1-'3 Model Input'!E$54)/G640))</f>
        <v>Blank</v>
      </c>
      <c r="S640" s="198" t="str">
        <f>IF(D640=0,"Blank",IF(D640="PHEV",MIN(M640,E640),MIN(M640,(E640*(1-'3 Model Input'!E$54)))))</f>
        <v>Blank</v>
      </c>
      <c r="T640" s="217" t="str">
        <f t="shared" si="122"/>
        <v>Blank</v>
      </c>
      <c r="U640" s="89"/>
      <c r="V640" s="216" t="str">
        <f>IF(D640=0,"Blank",P640*'3 Model Input'!E$50)</f>
        <v>Blank</v>
      </c>
      <c r="W640" s="197" t="str">
        <f t="shared" si="123"/>
        <v>Blank</v>
      </c>
      <c r="X640" s="197" t="str">
        <f t="shared" si="124"/>
        <v>Blank</v>
      </c>
      <c r="Y640" s="197" t="str">
        <f t="shared" si="125"/>
        <v>Blank</v>
      </c>
      <c r="Z640" s="197" t="str">
        <f t="shared" si="126"/>
        <v>Blank</v>
      </c>
      <c r="AA640" s="223" t="str" cm="1">
        <f t="array" ref="AA640">_xlfn.IFS(ISTEXT('3 Model Input'!F$70),"Missing",ISTEXT('3 Model Input'!I$70),"Missing",ISNUMBER('3 Model Input'!K$70),'3 Model Input'!K$70*P640)</f>
        <v>Missing</v>
      </c>
      <c r="AB640" s="89"/>
      <c r="AC640" s="227" t="str" cm="1">
        <f t="array" ref="AC640">IF(D640=0,"Blank",_xlfn.IFS('3 Model Input'!E$61=1,(V640*G640)/T640,'3 Model Input'!E$61=2,(W640*G640)/T640,'3 Model Input'!E$61=3,(X640*G640)/T640,'3 Model Input'!E$61=4,(Y640*G640)/T640,'3 Model Input'!E$61=5,(Z640*G640)/T640, ISTEXT('3 Model Input'!E$61),"Missing",'3 Model Input'!E$61=6,(AA640*G640)/T640))</f>
        <v>Blank</v>
      </c>
      <c r="AD640" s="202" t="str">
        <f t="shared" si="127"/>
        <v>Blank</v>
      </c>
      <c r="AE640" s="202" t="str">
        <f t="shared" si="128"/>
        <v>Blank</v>
      </c>
      <c r="AF640" s="217" t="str">
        <f t="shared" si="129"/>
        <v>Blank</v>
      </c>
      <c r="AG640" s="9" t="str" cm="1">
        <f t="array" ref="AG640">_xlfn.IFS(ISNUMBER(AC640), "", ISNUMBER(SEARCH("Blank", AC640)), "", ISERROR(AC640), "Bad input on tab 3")</f>
        <v/>
      </c>
    </row>
    <row r="641" spans="2:33" ht="15" customHeight="1" x14ac:dyDescent="0.75">
      <c r="B641" s="205" t="str">
        <f>'5 Driver Data'!B641</f>
        <v>0633</v>
      </c>
      <c r="C641" s="193">
        <f>'5 Driver Data'!C641</f>
        <v>0</v>
      </c>
      <c r="D641" s="192">
        <f>'5 Driver Data'!D641</f>
        <v>0</v>
      </c>
      <c r="E641" s="191">
        <f>'5 Driver Data'!E641</f>
        <v>0</v>
      </c>
      <c r="F641" s="191">
        <f>'5 Driver Data'!F641</f>
        <v>0</v>
      </c>
      <c r="G641" s="191">
        <f>'5 Driver Data'!G641</f>
        <v>0</v>
      </c>
      <c r="H641" s="191">
        <f>'5 Driver Data'!H641</f>
        <v>0</v>
      </c>
      <c r="I641" s="191">
        <f>'5 Driver Data'!I641</f>
        <v>0</v>
      </c>
      <c r="J641" s="191">
        <f>'5 Driver Data'!J641</f>
        <v>0</v>
      </c>
      <c r="K641" s="206">
        <f>'5 Driver Data'!K641</f>
        <v>0</v>
      </c>
      <c r="L641" s="1"/>
      <c r="M641" s="216" t="str">
        <f>IF(D641=0,"Blank",'3 Model Input'!E$44*'3 Model Input'!E$45)</f>
        <v>Blank</v>
      </c>
      <c r="N641" s="197" t="str">
        <f t="shared" si="120"/>
        <v>Blank</v>
      </c>
      <c r="O641" s="197" t="str">
        <f>IF(D641=0,"Blank",'3 Model Input'!E$49*(1-'3 Model Input'!E$51))</f>
        <v>Blank</v>
      </c>
      <c r="P641" s="197" t="str">
        <f t="shared" si="121"/>
        <v>Blank</v>
      </c>
      <c r="Q641" s="197" t="str">
        <f>IF(D641=0,"Blank",IF(D641="BEV",E641*(1-'3 Model Input'!E$54), E641))</f>
        <v>Blank</v>
      </c>
      <c r="R641" s="198" t="str">
        <f>IF(D641=0,"Blank",IF(D641="PHEV",F641/G641,F641*(1-'3 Model Input'!E$54)/G641))</f>
        <v>Blank</v>
      </c>
      <c r="S641" s="198" t="str">
        <f>IF(D641=0,"Blank",IF(D641="PHEV",MIN(M641,E641),MIN(M641,(E641*(1-'3 Model Input'!E$54)))))</f>
        <v>Blank</v>
      </c>
      <c r="T641" s="217" t="str">
        <f t="shared" si="122"/>
        <v>Blank</v>
      </c>
      <c r="U641" s="89"/>
      <c r="V641" s="216" t="str">
        <f>IF(D641=0,"Blank",P641*'3 Model Input'!E$50)</f>
        <v>Blank</v>
      </c>
      <c r="W641" s="197" t="str">
        <f t="shared" si="123"/>
        <v>Blank</v>
      </c>
      <c r="X641" s="197" t="str">
        <f t="shared" si="124"/>
        <v>Blank</v>
      </c>
      <c r="Y641" s="197" t="str">
        <f t="shared" si="125"/>
        <v>Blank</v>
      </c>
      <c r="Z641" s="197" t="str">
        <f t="shared" si="126"/>
        <v>Blank</v>
      </c>
      <c r="AA641" s="223" t="str" cm="1">
        <f t="array" ref="AA641">_xlfn.IFS(ISTEXT('3 Model Input'!F$70),"Missing",ISTEXT('3 Model Input'!I$70),"Missing",ISNUMBER('3 Model Input'!K$70),'3 Model Input'!K$70*P641)</f>
        <v>Missing</v>
      </c>
      <c r="AB641" s="89"/>
      <c r="AC641" s="227" t="str" cm="1">
        <f t="array" ref="AC641">IF(D641=0,"Blank",_xlfn.IFS('3 Model Input'!E$61=1,(V641*G641)/T641,'3 Model Input'!E$61=2,(W641*G641)/T641,'3 Model Input'!E$61=3,(X641*G641)/T641,'3 Model Input'!E$61=4,(Y641*G641)/T641,'3 Model Input'!E$61=5,(Z641*G641)/T641, ISTEXT('3 Model Input'!E$61),"Missing",'3 Model Input'!E$61=6,(AA641*G641)/T641))</f>
        <v>Blank</v>
      </c>
      <c r="AD641" s="202" t="str">
        <f t="shared" si="127"/>
        <v>Blank</v>
      </c>
      <c r="AE641" s="202" t="str">
        <f t="shared" si="128"/>
        <v>Blank</v>
      </c>
      <c r="AF641" s="217" t="str">
        <f t="shared" si="129"/>
        <v>Blank</v>
      </c>
      <c r="AG641" s="9" t="str" cm="1">
        <f t="array" ref="AG641">_xlfn.IFS(ISNUMBER(AC641), "", ISNUMBER(SEARCH("Blank", AC641)), "", ISERROR(AC641), "Bad input on tab 3")</f>
        <v/>
      </c>
    </row>
    <row r="642" spans="2:33" ht="15" customHeight="1" x14ac:dyDescent="0.75">
      <c r="B642" s="205" t="str">
        <f>'5 Driver Data'!B642</f>
        <v>0634</v>
      </c>
      <c r="C642" s="193">
        <f>'5 Driver Data'!C642</f>
        <v>0</v>
      </c>
      <c r="D642" s="192">
        <f>'5 Driver Data'!D642</f>
        <v>0</v>
      </c>
      <c r="E642" s="191">
        <f>'5 Driver Data'!E642</f>
        <v>0</v>
      </c>
      <c r="F642" s="191">
        <f>'5 Driver Data'!F642</f>
        <v>0</v>
      </c>
      <c r="G642" s="191">
        <f>'5 Driver Data'!G642</f>
        <v>0</v>
      </c>
      <c r="H642" s="191">
        <f>'5 Driver Data'!H642</f>
        <v>0</v>
      </c>
      <c r="I642" s="191">
        <f>'5 Driver Data'!I642</f>
        <v>0</v>
      </c>
      <c r="J642" s="191">
        <f>'5 Driver Data'!J642</f>
        <v>0</v>
      </c>
      <c r="K642" s="206">
        <f>'5 Driver Data'!K642</f>
        <v>0</v>
      </c>
      <c r="L642" s="1"/>
      <c r="M642" s="216" t="str">
        <f>IF(D642=0,"Blank",'3 Model Input'!E$44*'3 Model Input'!E$45)</f>
        <v>Blank</v>
      </c>
      <c r="N642" s="197" t="str">
        <f t="shared" si="120"/>
        <v>Blank</v>
      </c>
      <c r="O642" s="197" t="str">
        <f>IF(D642=0,"Blank",'3 Model Input'!E$49*(1-'3 Model Input'!E$51))</f>
        <v>Blank</v>
      </c>
      <c r="P642" s="197" t="str">
        <f t="shared" si="121"/>
        <v>Blank</v>
      </c>
      <c r="Q642" s="197" t="str">
        <f>IF(D642=0,"Blank",IF(D642="BEV",E642*(1-'3 Model Input'!E$54), E642))</f>
        <v>Blank</v>
      </c>
      <c r="R642" s="198" t="str">
        <f>IF(D642=0,"Blank",IF(D642="PHEV",F642/G642,F642*(1-'3 Model Input'!E$54)/G642))</f>
        <v>Blank</v>
      </c>
      <c r="S642" s="198" t="str">
        <f>IF(D642=0,"Blank",IF(D642="PHEV",MIN(M642,E642),MIN(M642,(E642*(1-'3 Model Input'!E$54)))))</f>
        <v>Blank</v>
      </c>
      <c r="T642" s="217" t="str">
        <f t="shared" si="122"/>
        <v>Blank</v>
      </c>
      <c r="U642" s="89"/>
      <c r="V642" s="216" t="str">
        <f>IF(D642=0,"Blank",P642*'3 Model Input'!E$50)</f>
        <v>Blank</v>
      </c>
      <c r="W642" s="197" t="str">
        <f t="shared" si="123"/>
        <v>Blank</v>
      </c>
      <c r="X642" s="197" t="str">
        <f t="shared" si="124"/>
        <v>Blank</v>
      </c>
      <c r="Y642" s="197" t="str">
        <f t="shared" si="125"/>
        <v>Blank</v>
      </c>
      <c r="Z642" s="197" t="str">
        <f t="shared" si="126"/>
        <v>Blank</v>
      </c>
      <c r="AA642" s="223" t="str" cm="1">
        <f t="array" ref="AA642">_xlfn.IFS(ISTEXT('3 Model Input'!F$70),"Missing",ISTEXT('3 Model Input'!I$70),"Missing",ISNUMBER('3 Model Input'!K$70),'3 Model Input'!K$70*P642)</f>
        <v>Missing</v>
      </c>
      <c r="AB642" s="89"/>
      <c r="AC642" s="227" t="str" cm="1">
        <f t="array" ref="AC642">IF(D642=0,"Blank",_xlfn.IFS('3 Model Input'!E$61=1,(V642*G642)/T642,'3 Model Input'!E$61=2,(W642*G642)/T642,'3 Model Input'!E$61=3,(X642*G642)/T642,'3 Model Input'!E$61=4,(Y642*G642)/T642,'3 Model Input'!E$61=5,(Z642*G642)/T642, ISTEXT('3 Model Input'!E$61),"Missing",'3 Model Input'!E$61=6,(AA642*G642)/T642))</f>
        <v>Blank</v>
      </c>
      <c r="AD642" s="202" t="str">
        <f t="shared" si="127"/>
        <v>Blank</v>
      </c>
      <c r="AE642" s="202" t="str">
        <f t="shared" si="128"/>
        <v>Blank</v>
      </c>
      <c r="AF642" s="217" t="str">
        <f t="shared" si="129"/>
        <v>Blank</v>
      </c>
      <c r="AG642" s="9" t="str" cm="1">
        <f t="array" ref="AG642">_xlfn.IFS(ISNUMBER(AC642), "", ISNUMBER(SEARCH("Blank", AC642)), "", ISERROR(AC642), "Bad input on tab 3")</f>
        <v/>
      </c>
    </row>
    <row r="643" spans="2:33" ht="15" customHeight="1" x14ac:dyDescent="0.75">
      <c r="B643" s="205" t="str">
        <f>'5 Driver Data'!B643</f>
        <v>0635</v>
      </c>
      <c r="C643" s="193">
        <f>'5 Driver Data'!C643</f>
        <v>0</v>
      </c>
      <c r="D643" s="192">
        <f>'5 Driver Data'!D643</f>
        <v>0</v>
      </c>
      <c r="E643" s="191">
        <f>'5 Driver Data'!E643</f>
        <v>0</v>
      </c>
      <c r="F643" s="191">
        <f>'5 Driver Data'!F643</f>
        <v>0</v>
      </c>
      <c r="G643" s="191">
        <f>'5 Driver Data'!G643</f>
        <v>0</v>
      </c>
      <c r="H643" s="191">
        <f>'5 Driver Data'!H643</f>
        <v>0</v>
      </c>
      <c r="I643" s="191">
        <f>'5 Driver Data'!I643</f>
        <v>0</v>
      </c>
      <c r="J643" s="191">
        <f>'5 Driver Data'!J643</f>
        <v>0</v>
      </c>
      <c r="K643" s="206">
        <f>'5 Driver Data'!K643</f>
        <v>0</v>
      </c>
      <c r="L643" s="1"/>
      <c r="M643" s="216" t="str">
        <f>IF(D643=0,"Blank",'3 Model Input'!E$44*'3 Model Input'!E$45)</f>
        <v>Blank</v>
      </c>
      <c r="N643" s="197" t="str">
        <f t="shared" si="120"/>
        <v>Blank</v>
      </c>
      <c r="O643" s="197" t="str">
        <f>IF(D643=0,"Blank",'3 Model Input'!E$49*(1-'3 Model Input'!E$51))</f>
        <v>Blank</v>
      </c>
      <c r="P643" s="197" t="str">
        <f t="shared" si="121"/>
        <v>Blank</v>
      </c>
      <c r="Q643" s="197" t="str">
        <f>IF(D643=0,"Blank",IF(D643="BEV",E643*(1-'3 Model Input'!E$54), E643))</f>
        <v>Blank</v>
      </c>
      <c r="R643" s="198" t="str">
        <f>IF(D643=0,"Blank",IF(D643="PHEV",F643/G643,F643*(1-'3 Model Input'!E$54)/G643))</f>
        <v>Blank</v>
      </c>
      <c r="S643" s="198" t="str">
        <f>IF(D643=0,"Blank",IF(D643="PHEV",MIN(M643,E643),MIN(M643,(E643*(1-'3 Model Input'!E$54)))))</f>
        <v>Blank</v>
      </c>
      <c r="T643" s="217" t="str">
        <f t="shared" si="122"/>
        <v>Blank</v>
      </c>
      <c r="U643" s="89"/>
      <c r="V643" s="216" t="str">
        <f>IF(D643=0,"Blank",P643*'3 Model Input'!E$50)</f>
        <v>Blank</v>
      </c>
      <c r="W643" s="197" t="str">
        <f t="shared" si="123"/>
        <v>Blank</v>
      </c>
      <c r="X643" s="197" t="str">
        <f t="shared" si="124"/>
        <v>Blank</v>
      </c>
      <c r="Y643" s="197" t="str">
        <f t="shared" si="125"/>
        <v>Blank</v>
      </c>
      <c r="Z643" s="197" t="str">
        <f t="shared" si="126"/>
        <v>Blank</v>
      </c>
      <c r="AA643" s="223" t="str" cm="1">
        <f t="array" ref="AA643">_xlfn.IFS(ISTEXT('3 Model Input'!F$70),"Missing",ISTEXT('3 Model Input'!I$70),"Missing",ISNUMBER('3 Model Input'!K$70),'3 Model Input'!K$70*P643)</f>
        <v>Missing</v>
      </c>
      <c r="AB643" s="89"/>
      <c r="AC643" s="227" t="str" cm="1">
        <f t="array" ref="AC643">IF(D643=0,"Blank",_xlfn.IFS('3 Model Input'!E$61=1,(V643*G643)/T643,'3 Model Input'!E$61=2,(W643*G643)/T643,'3 Model Input'!E$61=3,(X643*G643)/T643,'3 Model Input'!E$61=4,(Y643*G643)/T643,'3 Model Input'!E$61=5,(Z643*G643)/T643, ISTEXT('3 Model Input'!E$61),"Missing",'3 Model Input'!E$61=6,(AA643*G643)/T643))</f>
        <v>Blank</v>
      </c>
      <c r="AD643" s="202" t="str">
        <f t="shared" si="127"/>
        <v>Blank</v>
      </c>
      <c r="AE643" s="202" t="str">
        <f t="shared" si="128"/>
        <v>Blank</v>
      </c>
      <c r="AF643" s="217" t="str">
        <f t="shared" si="129"/>
        <v>Blank</v>
      </c>
      <c r="AG643" s="9" t="str" cm="1">
        <f t="array" ref="AG643">_xlfn.IFS(ISNUMBER(AC643), "", ISNUMBER(SEARCH("Blank", AC643)), "", ISERROR(AC643), "Bad input on tab 3")</f>
        <v/>
      </c>
    </row>
    <row r="644" spans="2:33" ht="15" customHeight="1" x14ac:dyDescent="0.75">
      <c r="B644" s="205" t="str">
        <f>'5 Driver Data'!B644</f>
        <v>0636</v>
      </c>
      <c r="C644" s="193">
        <f>'5 Driver Data'!C644</f>
        <v>0</v>
      </c>
      <c r="D644" s="192">
        <f>'5 Driver Data'!D644</f>
        <v>0</v>
      </c>
      <c r="E644" s="191">
        <f>'5 Driver Data'!E644</f>
        <v>0</v>
      </c>
      <c r="F644" s="191">
        <f>'5 Driver Data'!F644</f>
        <v>0</v>
      </c>
      <c r="G644" s="191">
        <f>'5 Driver Data'!G644</f>
        <v>0</v>
      </c>
      <c r="H644" s="191">
        <f>'5 Driver Data'!H644</f>
        <v>0</v>
      </c>
      <c r="I644" s="191">
        <f>'5 Driver Data'!I644</f>
        <v>0</v>
      </c>
      <c r="J644" s="191">
        <f>'5 Driver Data'!J644</f>
        <v>0</v>
      </c>
      <c r="K644" s="206">
        <f>'5 Driver Data'!K644</f>
        <v>0</v>
      </c>
      <c r="L644" s="1"/>
      <c r="M644" s="216" t="str">
        <f>IF(D644=0,"Blank",'3 Model Input'!E$44*'3 Model Input'!E$45)</f>
        <v>Blank</v>
      </c>
      <c r="N644" s="197" t="str">
        <f t="shared" si="120"/>
        <v>Blank</v>
      </c>
      <c r="O644" s="197" t="str">
        <f>IF(D644=0,"Blank",'3 Model Input'!E$49*(1-'3 Model Input'!E$51))</f>
        <v>Blank</v>
      </c>
      <c r="P644" s="197" t="str">
        <f t="shared" si="121"/>
        <v>Blank</v>
      </c>
      <c r="Q644" s="197" t="str">
        <f>IF(D644=0,"Blank",IF(D644="BEV",E644*(1-'3 Model Input'!E$54), E644))</f>
        <v>Blank</v>
      </c>
      <c r="R644" s="198" t="str">
        <f>IF(D644=0,"Blank",IF(D644="PHEV",F644/G644,F644*(1-'3 Model Input'!E$54)/G644))</f>
        <v>Blank</v>
      </c>
      <c r="S644" s="198" t="str">
        <f>IF(D644=0,"Blank",IF(D644="PHEV",MIN(M644,E644),MIN(M644,(E644*(1-'3 Model Input'!E$54)))))</f>
        <v>Blank</v>
      </c>
      <c r="T644" s="217" t="str">
        <f t="shared" si="122"/>
        <v>Blank</v>
      </c>
      <c r="U644" s="89"/>
      <c r="V644" s="216" t="str">
        <f>IF(D644=0,"Blank",P644*'3 Model Input'!E$50)</f>
        <v>Blank</v>
      </c>
      <c r="W644" s="197" t="str">
        <f t="shared" si="123"/>
        <v>Blank</v>
      </c>
      <c r="X644" s="197" t="str">
        <f t="shared" si="124"/>
        <v>Blank</v>
      </c>
      <c r="Y644" s="197" t="str">
        <f t="shared" si="125"/>
        <v>Blank</v>
      </c>
      <c r="Z644" s="197" t="str">
        <f t="shared" si="126"/>
        <v>Blank</v>
      </c>
      <c r="AA644" s="223" t="str" cm="1">
        <f t="array" ref="AA644">_xlfn.IFS(ISTEXT('3 Model Input'!F$70),"Missing",ISTEXT('3 Model Input'!I$70),"Missing",ISNUMBER('3 Model Input'!K$70),'3 Model Input'!K$70*P644)</f>
        <v>Missing</v>
      </c>
      <c r="AB644" s="89"/>
      <c r="AC644" s="227" t="str" cm="1">
        <f t="array" ref="AC644">IF(D644=0,"Blank",_xlfn.IFS('3 Model Input'!E$61=1,(V644*G644)/T644,'3 Model Input'!E$61=2,(W644*G644)/T644,'3 Model Input'!E$61=3,(X644*G644)/T644,'3 Model Input'!E$61=4,(Y644*G644)/T644,'3 Model Input'!E$61=5,(Z644*G644)/T644, ISTEXT('3 Model Input'!E$61),"Missing",'3 Model Input'!E$61=6,(AA644*G644)/T644))</f>
        <v>Blank</v>
      </c>
      <c r="AD644" s="202" t="str">
        <f t="shared" si="127"/>
        <v>Blank</v>
      </c>
      <c r="AE644" s="202" t="str">
        <f t="shared" si="128"/>
        <v>Blank</v>
      </c>
      <c r="AF644" s="217" t="str">
        <f t="shared" si="129"/>
        <v>Blank</v>
      </c>
      <c r="AG644" s="9" t="str" cm="1">
        <f t="array" ref="AG644">_xlfn.IFS(ISNUMBER(AC644), "", ISNUMBER(SEARCH("Blank", AC644)), "", ISERROR(AC644), "Bad input on tab 3")</f>
        <v/>
      </c>
    </row>
    <row r="645" spans="2:33" ht="15" customHeight="1" x14ac:dyDescent="0.75">
      <c r="B645" s="205" t="str">
        <f>'5 Driver Data'!B645</f>
        <v>0637</v>
      </c>
      <c r="C645" s="193">
        <f>'5 Driver Data'!C645</f>
        <v>0</v>
      </c>
      <c r="D645" s="192">
        <f>'5 Driver Data'!D645</f>
        <v>0</v>
      </c>
      <c r="E645" s="191">
        <f>'5 Driver Data'!E645</f>
        <v>0</v>
      </c>
      <c r="F645" s="191">
        <f>'5 Driver Data'!F645</f>
        <v>0</v>
      </c>
      <c r="G645" s="191">
        <f>'5 Driver Data'!G645</f>
        <v>0</v>
      </c>
      <c r="H645" s="191">
        <f>'5 Driver Data'!H645</f>
        <v>0</v>
      </c>
      <c r="I645" s="191">
        <f>'5 Driver Data'!I645</f>
        <v>0</v>
      </c>
      <c r="J645" s="191">
        <f>'5 Driver Data'!J645</f>
        <v>0</v>
      </c>
      <c r="K645" s="206">
        <f>'5 Driver Data'!K645</f>
        <v>0</v>
      </c>
      <c r="L645" s="1"/>
      <c r="M645" s="216" t="str">
        <f>IF(D645=0,"Blank",'3 Model Input'!E$44*'3 Model Input'!E$45)</f>
        <v>Blank</v>
      </c>
      <c r="N645" s="197" t="str">
        <f t="shared" si="120"/>
        <v>Blank</v>
      </c>
      <c r="O645" s="197" t="str">
        <f>IF(D645=0,"Blank",'3 Model Input'!E$49*(1-'3 Model Input'!E$51))</f>
        <v>Blank</v>
      </c>
      <c r="P645" s="197" t="str">
        <f t="shared" si="121"/>
        <v>Blank</v>
      </c>
      <c r="Q645" s="197" t="str">
        <f>IF(D645=0,"Blank",IF(D645="BEV",E645*(1-'3 Model Input'!E$54), E645))</f>
        <v>Blank</v>
      </c>
      <c r="R645" s="198" t="str">
        <f>IF(D645=0,"Blank",IF(D645="PHEV",F645/G645,F645*(1-'3 Model Input'!E$54)/G645))</f>
        <v>Blank</v>
      </c>
      <c r="S645" s="198" t="str">
        <f>IF(D645=0,"Blank",IF(D645="PHEV",MIN(M645,E645),MIN(M645,(E645*(1-'3 Model Input'!E$54)))))</f>
        <v>Blank</v>
      </c>
      <c r="T645" s="217" t="str">
        <f t="shared" si="122"/>
        <v>Blank</v>
      </c>
      <c r="U645" s="89"/>
      <c r="V645" s="216" t="str">
        <f>IF(D645=0,"Blank",P645*'3 Model Input'!E$50)</f>
        <v>Blank</v>
      </c>
      <c r="W645" s="197" t="str">
        <f t="shared" si="123"/>
        <v>Blank</v>
      </c>
      <c r="X645" s="197" t="str">
        <f t="shared" si="124"/>
        <v>Blank</v>
      </c>
      <c r="Y645" s="197" t="str">
        <f t="shared" si="125"/>
        <v>Blank</v>
      </c>
      <c r="Z645" s="197" t="str">
        <f t="shared" si="126"/>
        <v>Blank</v>
      </c>
      <c r="AA645" s="223" t="str" cm="1">
        <f t="array" ref="AA645">_xlfn.IFS(ISTEXT('3 Model Input'!F$70),"Missing",ISTEXT('3 Model Input'!I$70),"Missing",ISNUMBER('3 Model Input'!K$70),'3 Model Input'!K$70*P645)</f>
        <v>Missing</v>
      </c>
      <c r="AB645" s="89"/>
      <c r="AC645" s="227" t="str" cm="1">
        <f t="array" ref="AC645">IF(D645=0,"Blank",_xlfn.IFS('3 Model Input'!E$61=1,(V645*G645)/T645,'3 Model Input'!E$61=2,(W645*G645)/T645,'3 Model Input'!E$61=3,(X645*G645)/T645,'3 Model Input'!E$61=4,(Y645*G645)/T645,'3 Model Input'!E$61=5,(Z645*G645)/T645, ISTEXT('3 Model Input'!E$61),"Missing",'3 Model Input'!E$61=6,(AA645*G645)/T645))</f>
        <v>Blank</v>
      </c>
      <c r="AD645" s="202" t="str">
        <f t="shared" si="127"/>
        <v>Blank</v>
      </c>
      <c r="AE645" s="202" t="str">
        <f t="shared" si="128"/>
        <v>Blank</v>
      </c>
      <c r="AF645" s="217" t="str">
        <f t="shared" si="129"/>
        <v>Blank</v>
      </c>
      <c r="AG645" s="9" t="str" cm="1">
        <f t="array" ref="AG645">_xlfn.IFS(ISNUMBER(AC645), "", ISNUMBER(SEARCH("Blank", AC645)), "", ISERROR(AC645), "Bad input on tab 3")</f>
        <v/>
      </c>
    </row>
    <row r="646" spans="2:33" ht="15" customHeight="1" x14ac:dyDescent="0.75">
      <c r="B646" s="205" t="str">
        <f>'5 Driver Data'!B646</f>
        <v>0638</v>
      </c>
      <c r="C646" s="193">
        <f>'5 Driver Data'!C646</f>
        <v>0</v>
      </c>
      <c r="D646" s="192">
        <f>'5 Driver Data'!D646</f>
        <v>0</v>
      </c>
      <c r="E646" s="191">
        <f>'5 Driver Data'!E646</f>
        <v>0</v>
      </c>
      <c r="F646" s="191">
        <f>'5 Driver Data'!F646</f>
        <v>0</v>
      </c>
      <c r="G646" s="191">
        <f>'5 Driver Data'!G646</f>
        <v>0</v>
      </c>
      <c r="H646" s="191">
        <f>'5 Driver Data'!H646</f>
        <v>0</v>
      </c>
      <c r="I646" s="191">
        <f>'5 Driver Data'!I646</f>
        <v>0</v>
      </c>
      <c r="J646" s="191">
        <f>'5 Driver Data'!J646</f>
        <v>0</v>
      </c>
      <c r="K646" s="206">
        <f>'5 Driver Data'!K646</f>
        <v>0</v>
      </c>
      <c r="L646" s="1"/>
      <c r="M646" s="216" t="str">
        <f>IF(D646=0,"Blank",'3 Model Input'!E$44*'3 Model Input'!E$45)</f>
        <v>Blank</v>
      </c>
      <c r="N646" s="197" t="str">
        <f t="shared" si="120"/>
        <v>Blank</v>
      </c>
      <c r="O646" s="197" t="str">
        <f>IF(D646=0,"Blank",'3 Model Input'!E$49*(1-'3 Model Input'!E$51))</f>
        <v>Blank</v>
      </c>
      <c r="P646" s="197" t="str">
        <f t="shared" si="121"/>
        <v>Blank</v>
      </c>
      <c r="Q646" s="197" t="str">
        <f>IF(D646=0,"Blank",IF(D646="BEV",E646*(1-'3 Model Input'!E$54), E646))</f>
        <v>Blank</v>
      </c>
      <c r="R646" s="198" t="str">
        <f>IF(D646=0,"Blank",IF(D646="PHEV",F646/G646,F646*(1-'3 Model Input'!E$54)/G646))</f>
        <v>Blank</v>
      </c>
      <c r="S646" s="198" t="str">
        <f>IF(D646=0,"Blank",IF(D646="PHEV",MIN(M646,E646),MIN(M646,(E646*(1-'3 Model Input'!E$54)))))</f>
        <v>Blank</v>
      </c>
      <c r="T646" s="217" t="str">
        <f t="shared" si="122"/>
        <v>Blank</v>
      </c>
      <c r="U646" s="89"/>
      <c r="V646" s="216" t="str">
        <f>IF(D646=0,"Blank",P646*'3 Model Input'!E$50)</f>
        <v>Blank</v>
      </c>
      <c r="W646" s="197" t="str">
        <f t="shared" si="123"/>
        <v>Blank</v>
      </c>
      <c r="X646" s="197" t="str">
        <f t="shared" si="124"/>
        <v>Blank</v>
      </c>
      <c r="Y646" s="197" t="str">
        <f t="shared" si="125"/>
        <v>Blank</v>
      </c>
      <c r="Z646" s="197" t="str">
        <f t="shared" si="126"/>
        <v>Blank</v>
      </c>
      <c r="AA646" s="223" t="str" cm="1">
        <f t="array" ref="AA646">_xlfn.IFS(ISTEXT('3 Model Input'!F$70),"Missing",ISTEXT('3 Model Input'!I$70),"Missing",ISNUMBER('3 Model Input'!K$70),'3 Model Input'!K$70*P646)</f>
        <v>Missing</v>
      </c>
      <c r="AB646" s="89"/>
      <c r="AC646" s="227" t="str" cm="1">
        <f t="array" ref="AC646">IF(D646=0,"Blank",_xlfn.IFS('3 Model Input'!E$61=1,(V646*G646)/T646,'3 Model Input'!E$61=2,(W646*G646)/T646,'3 Model Input'!E$61=3,(X646*G646)/T646,'3 Model Input'!E$61=4,(Y646*G646)/T646,'3 Model Input'!E$61=5,(Z646*G646)/T646, ISTEXT('3 Model Input'!E$61),"Missing",'3 Model Input'!E$61=6,(AA646*G646)/T646))</f>
        <v>Blank</v>
      </c>
      <c r="AD646" s="202" t="str">
        <f t="shared" si="127"/>
        <v>Blank</v>
      </c>
      <c r="AE646" s="202" t="str">
        <f t="shared" si="128"/>
        <v>Blank</v>
      </c>
      <c r="AF646" s="217" t="str">
        <f t="shared" si="129"/>
        <v>Blank</v>
      </c>
      <c r="AG646" s="9" t="str" cm="1">
        <f t="array" ref="AG646">_xlfn.IFS(ISNUMBER(AC646), "", ISNUMBER(SEARCH("Blank", AC646)), "", ISERROR(AC646), "Bad input on tab 3")</f>
        <v/>
      </c>
    </row>
    <row r="647" spans="2:33" ht="15" customHeight="1" x14ac:dyDescent="0.75">
      <c r="B647" s="205" t="str">
        <f>'5 Driver Data'!B647</f>
        <v>0639</v>
      </c>
      <c r="C647" s="193">
        <f>'5 Driver Data'!C647</f>
        <v>0</v>
      </c>
      <c r="D647" s="192">
        <f>'5 Driver Data'!D647</f>
        <v>0</v>
      </c>
      <c r="E647" s="191">
        <f>'5 Driver Data'!E647</f>
        <v>0</v>
      </c>
      <c r="F647" s="191">
        <f>'5 Driver Data'!F647</f>
        <v>0</v>
      </c>
      <c r="G647" s="191">
        <f>'5 Driver Data'!G647</f>
        <v>0</v>
      </c>
      <c r="H647" s="191">
        <f>'5 Driver Data'!H647</f>
        <v>0</v>
      </c>
      <c r="I647" s="191">
        <f>'5 Driver Data'!I647</f>
        <v>0</v>
      </c>
      <c r="J647" s="191">
        <f>'5 Driver Data'!J647</f>
        <v>0</v>
      </c>
      <c r="K647" s="206">
        <f>'5 Driver Data'!K647</f>
        <v>0</v>
      </c>
      <c r="L647" s="1"/>
      <c r="M647" s="216" t="str">
        <f>IF(D647=0,"Blank",'3 Model Input'!E$44*'3 Model Input'!E$45)</f>
        <v>Blank</v>
      </c>
      <c r="N647" s="197" t="str">
        <f t="shared" si="120"/>
        <v>Blank</v>
      </c>
      <c r="O647" s="197" t="str">
        <f>IF(D647=0,"Blank",'3 Model Input'!E$49*(1-'3 Model Input'!E$51))</f>
        <v>Blank</v>
      </c>
      <c r="P647" s="197" t="str">
        <f t="shared" si="121"/>
        <v>Blank</v>
      </c>
      <c r="Q647" s="197" t="str">
        <f>IF(D647=0,"Blank",IF(D647="BEV",E647*(1-'3 Model Input'!E$54), E647))</f>
        <v>Blank</v>
      </c>
      <c r="R647" s="198" t="str">
        <f>IF(D647=0,"Blank",IF(D647="PHEV",F647/G647,F647*(1-'3 Model Input'!E$54)/G647))</f>
        <v>Blank</v>
      </c>
      <c r="S647" s="198" t="str">
        <f>IF(D647=0,"Blank",IF(D647="PHEV",MIN(M647,E647),MIN(M647,(E647*(1-'3 Model Input'!E$54)))))</f>
        <v>Blank</v>
      </c>
      <c r="T647" s="217" t="str">
        <f t="shared" si="122"/>
        <v>Blank</v>
      </c>
      <c r="U647" s="89"/>
      <c r="V647" s="216" t="str">
        <f>IF(D647=0,"Blank",P647*'3 Model Input'!E$50)</f>
        <v>Blank</v>
      </c>
      <c r="W647" s="197" t="str">
        <f t="shared" si="123"/>
        <v>Blank</v>
      </c>
      <c r="X647" s="197" t="str">
        <f t="shared" si="124"/>
        <v>Blank</v>
      </c>
      <c r="Y647" s="197" t="str">
        <f t="shared" si="125"/>
        <v>Blank</v>
      </c>
      <c r="Z647" s="197" t="str">
        <f t="shared" si="126"/>
        <v>Blank</v>
      </c>
      <c r="AA647" s="223" t="str" cm="1">
        <f t="array" ref="AA647">_xlfn.IFS(ISTEXT('3 Model Input'!F$70),"Missing",ISTEXT('3 Model Input'!I$70),"Missing",ISNUMBER('3 Model Input'!K$70),'3 Model Input'!K$70*P647)</f>
        <v>Missing</v>
      </c>
      <c r="AB647" s="89"/>
      <c r="AC647" s="227" t="str" cm="1">
        <f t="array" ref="AC647">IF(D647=0,"Blank",_xlfn.IFS('3 Model Input'!E$61=1,(V647*G647)/T647,'3 Model Input'!E$61=2,(W647*G647)/T647,'3 Model Input'!E$61=3,(X647*G647)/T647,'3 Model Input'!E$61=4,(Y647*G647)/T647,'3 Model Input'!E$61=5,(Z647*G647)/T647, ISTEXT('3 Model Input'!E$61),"Missing",'3 Model Input'!E$61=6,(AA647*G647)/T647))</f>
        <v>Blank</v>
      </c>
      <c r="AD647" s="202" t="str">
        <f t="shared" si="127"/>
        <v>Blank</v>
      </c>
      <c r="AE647" s="202" t="str">
        <f t="shared" si="128"/>
        <v>Blank</v>
      </c>
      <c r="AF647" s="217" t="str">
        <f t="shared" si="129"/>
        <v>Blank</v>
      </c>
      <c r="AG647" s="9" t="str" cm="1">
        <f t="array" ref="AG647">_xlfn.IFS(ISNUMBER(AC647), "", ISNUMBER(SEARCH("Blank", AC647)), "", ISERROR(AC647), "Bad input on tab 3")</f>
        <v/>
      </c>
    </row>
    <row r="648" spans="2:33" ht="15" customHeight="1" x14ac:dyDescent="0.75">
      <c r="B648" s="205" t="str">
        <f>'5 Driver Data'!B648</f>
        <v>0640</v>
      </c>
      <c r="C648" s="193">
        <f>'5 Driver Data'!C648</f>
        <v>0</v>
      </c>
      <c r="D648" s="192">
        <f>'5 Driver Data'!D648</f>
        <v>0</v>
      </c>
      <c r="E648" s="191">
        <f>'5 Driver Data'!E648</f>
        <v>0</v>
      </c>
      <c r="F648" s="191">
        <f>'5 Driver Data'!F648</f>
        <v>0</v>
      </c>
      <c r="G648" s="191">
        <f>'5 Driver Data'!G648</f>
        <v>0</v>
      </c>
      <c r="H648" s="191">
        <f>'5 Driver Data'!H648</f>
        <v>0</v>
      </c>
      <c r="I648" s="191">
        <f>'5 Driver Data'!I648</f>
        <v>0</v>
      </c>
      <c r="J648" s="191">
        <f>'5 Driver Data'!J648</f>
        <v>0</v>
      </c>
      <c r="K648" s="206">
        <f>'5 Driver Data'!K648</f>
        <v>0</v>
      </c>
      <c r="L648" s="1"/>
      <c r="M648" s="216" t="str">
        <f>IF(D648=0,"Blank",'3 Model Input'!E$44*'3 Model Input'!E$45)</f>
        <v>Blank</v>
      </c>
      <c r="N648" s="197" t="str">
        <f t="shared" si="120"/>
        <v>Blank</v>
      </c>
      <c r="O648" s="197" t="str">
        <f>IF(D648=0,"Blank",'3 Model Input'!E$49*(1-'3 Model Input'!E$51))</f>
        <v>Blank</v>
      </c>
      <c r="P648" s="197" t="str">
        <f t="shared" si="121"/>
        <v>Blank</v>
      </c>
      <c r="Q648" s="197" t="str">
        <f>IF(D648=0,"Blank",IF(D648="BEV",E648*(1-'3 Model Input'!E$54), E648))</f>
        <v>Blank</v>
      </c>
      <c r="R648" s="198" t="str">
        <f>IF(D648=0,"Blank",IF(D648="PHEV",F648/G648,F648*(1-'3 Model Input'!E$54)/G648))</f>
        <v>Blank</v>
      </c>
      <c r="S648" s="198" t="str">
        <f>IF(D648=0,"Blank",IF(D648="PHEV",MIN(M648,E648),MIN(M648,(E648*(1-'3 Model Input'!E$54)))))</f>
        <v>Blank</v>
      </c>
      <c r="T648" s="217" t="str">
        <f t="shared" si="122"/>
        <v>Blank</v>
      </c>
      <c r="U648" s="89"/>
      <c r="V648" s="216" t="str">
        <f>IF(D648=0,"Blank",P648*'3 Model Input'!E$50)</f>
        <v>Blank</v>
      </c>
      <c r="W648" s="197" t="str">
        <f t="shared" si="123"/>
        <v>Blank</v>
      </c>
      <c r="X648" s="197" t="str">
        <f t="shared" si="124"/>
        <v>Blank</v>
      </c>
      <c r="Y648" s="197" t="str">
        <f t="shared" si="125"/>
        <v>Blank</v>
      </c>
      <c r="Z648" s="197" t="str">
        <f t="shared" si="126"/>
        <v>Blank</v>
      </c>
      <c r="AA648" s="223" t="str" cm="1">
        <f t="array" ref="AA648">_xlfn.IFS(ISTEXT('3 Model Input'!F$70),"Missing",ISTEXT('3 Model Input'!I$70),"Missing",ISNUMBER('3 Model Input'!K$70),'3 Model Input'!K$70*P648)</f>
        <v>Missing</v>
      </c>
      <c r="AB648" s="89"/>
      <c r="AC648" s="227" t="str" cm="1">
        <f t="array" ref="AC648">IF(D648=0,"Blank",_xlfn.IFS('3 Model Input'!E$61=1,(V648*G648)/T648,'3 Model Input'!E$61=2,(W648*G648)/T648,'3 Model Input'!E$61=3,(X648*G648)/T648,'3 Model Input'!E$61=4,(Y648*G648)/T648,'3 Model Input'!E$61=5,(Z648*G648)/T648, ISTEXT('3 Model Input'!E$61),"Missing",'3 Model Input'!E$61=6,(AA648*G648)/T648))</f>
        <v>Blank</v>
      </c>
      <c r="AD648" s="202" t="str">
        <f t="shared" si="127"/>
        <v>Blank</v>
      </c>
      <c r="AE648" s="202" t="str">
        <f t="shared" si="128"/>
        <v>Blank</v>
      </c>
      <c r="AF648" s="217" t="str">
        <f t="shared" si="129"/>
        <v>Blank</v>
      </c>
      <c r="AG648" s="9" t="str" cm="1">
        <f t="array" ref="AG648">_xlfn.IFS(ISNUMBER(AC648), "", ISNUMBER(SEARCH("Blank", AC648)), "", ISERROR(AC648), "Bad input on tab 3")</f>
        <v/>
      </c>
    </row>
    <row r="649" spans="2:33" ht="15" customHeight="1" x14ac:dyDescent="0.75">
      <c r="B649" s="205" t="str">
        <f>'5 Driver Data'!B649</f>
        <v>0641</v>
      </c>
      <c r="C649" s="193">
        <f>'5 Driver Data'!C649</f>
        <v>0</v>
      </c>
      <c r="D649" s="192">
        <f>'5 Driver Data'!D649</f>
        <v>0</v>
      </c>
      <c r="E649" s="191">
        <f>'5 Driver Data'!E649</f>
        <v>0</v>
      </c>
      <c r="F649" s="191">
        <f>'5 Driver Data'!F649</f>
        <v>0</v>
      </c>
      <c r="G649" s="191">
        <f>'5 Driver Data'!G649</f>
        <v>0</v>
      </c>
      <c r="H649" s="191">
        <f>'5 Driver Data'!H649</f>
        <v>0</v>
      </c>
      <c r="I649" s="191">
        <f>'5 Driver Data'!I649</f>
        <v>0</v>
      </c>
      <c r="J649" s="191">
        <f>'5 Driver Data'!J649</f>
        <v>0</v>
      </c>
      <c r="K649" s="206">
        <f>'5 Driver Data'!K649</f>
        <v>0</v>
      </c>
      <c r="L649" s="1"/>
      <c r="M649" s="216" t="str">
        <f>IF(D649=0,"Blank",'3 Model Input'!E$44*'3 Model Input'!E$45)</f>
        <v>Blank</v>
      </c>
      <c r="N649" s="197" t="str">
        <f t="shared" si="120"/>
        <v>Blank</v>
      </c>
      <c r="O649" s="197" t="str">
        <f>IF(D649=0,"Blank",'3 Model Input'!E$49*(1-'3 Model Input'!E$51))</f>
        <v>Blank</v>
      </c>
      <c r="P649" s="197" t="str">
        <f t="shared" si="121"/>
        <v>Blank</v>
      </c>
      <c r="Q649" s="197" t="str">
        <f>IF(D649=0,"Blank",IF(D649="BEV",E649*(1-'3 Model Input'!E$54), E649))</f>
        <v>Blank</v>
      </c>
      <c r="R649" s="198" t="str">
        <f>IF(D649=0,"Blank",IF(D649="PHEV",F649/G649,F649*(1-'3 Model Input'!E$54)/G649))</f>
        <v>Blank</v>
      </c>
      <c r="S649" s="198" t="str">
        <f>IF(D649=0,"Blank",IF(D649="PHEV",MIN(M649,E649),MIN(M649,(E649*(1-'3 Model Input'!E$54)))))</f>
        <v>Blank</v>
      </c>
      <c r="T649" s="217" t="str">
        <f t="shared" si="122"/>
        <v>Blank</v>
      </c>
      <c r="U649" s="89"/>
      <c r="V649" s="216" t="str">
        <f>IF(D649=0,"Blank",P649*'3 Model Input'!E$50)</f>
        <v>Blank</v>
      </c>
      <c r="W649" s="197" t="str">
        <f t="shared" si="123"/>
        <v>Blank</v>
      </c>
      <c r="X649" s="197" t="str">
        <f t="shared" si="124"/>
        <v>Blank</v>
      </c>
      <c r="Y649" s="197" t="str">
        <f t="shared" si="125"/>
        <v>Blank</v>
      </c>
      <c r="Z649" s="197" t="str">
        <f t="shared" si="126"/>
        <v>Blank</v>
      </c>
      <c r="AA649" s="223" t="str" cm="1">
        <f t="array" ref="AA649">_xlfn.IFS(ISTEXT('3 Model Input'!F$70),"Missing",ISTEXT('3 Model Input'!I$70),"Missing",ISNUMBER('3 Model Input'!K$70),'3 Model Input'!K$70*P649)</f>
        <v>Missing</v>
      </c>
      <c r="AB649" s="89"/>
      <c r="AC649" s="227" t="str" cm="1">
        <f t="array" ref="AC649">IF(D649=0,"Blank",_xlfn.IFS('3 Model Input'!E$61=1,(V649*G649)/T649,'3 Model Input'!E$61=2,(W649*G649)/T649,'3 Model Input'!E$61=3,(X649*G649)/T649,'3 Model Input'!E$61=4,(Y649*G649)/T649,'3 Model Input'!E$61=5,(Z649*G649)/T649, ISTEXT('3 Model Input'!E$61),"Missing",'3 Model Input'!E$61=6,(AA649*G649)/T649))</f>
        <v>Blank</v>
      </c>
      <c r="AD649" s="202" t="str">
        <f t="shared" si="127"/>
        <v>Blank</v>
      </c>
      <c r="AE649" s="202" t="str">
        <f t="shared" si="128"/>
        <v>Blank</v>
      </c>
      <c r="AF649" s="217" t="str">
        <f t="shared" si="129"/>
        <v>Blank</v>
      </c>
      <c r="AG649" s="9" t="str" cm="1">
        <f t="array" ref="AG649">_xlfn.IFS(ISNUMBER(AC649), "", ISNUMBER(SEARCH("Blank", AC649)), "", ISERROR(AC649), "Bad input on tab 3")</f>
        <v/>
      </c>
    </row>
    <row r="650" spans="2:33" ht="15" customHeight="1" x14ac:dyDescent="0.75">
      <c r="B650" s="205" t="str">
        <f>'5 Driver Data'!B650</f>
        <v>0642</v>
      </c>
      <c r="C650" s="193">
        <f>'5 Driver Data'!C650</f>
        <v>0</v>
      </c>
      <c r="D650" s="192">
        <f>'5 Driver Data'!D650</f>
        <v>0</v>
      </c>
      <c r="E650" s="191">
        <f>'5 Driver Data'!E650</f>
        <v>0</v>
      </c>
      <c r="F650" s="191">
        <f>'5 Driver Data'!F650</f>
        <v>0</v>
      </c>
      <c r="G650" s="191">
        <f>'5 Driver Data'!G650</f>
        <v>0</v>
      </c>
      <c r="H650" s="191">
        <f>'5 Driver Data'!H650</f>
        <v>0</v>
      </c>
      <c r="I650" s="191">
        <f>'5 Driver Data'!I650</f>
        <v>0</v>
      </c>
      <c r="J650" s="191">
        <f>'5 Driver Data'!J650</f>
        <v>0</v>
      </c>
      <c r="K650" s="206">
        <f>'5 Driver Data'!K650</f>
        <v>0</v>
      </c>
      <c r="L650" s="1"/>
      <c r="M650" s="216" t="str">
        <f>IF(D650=0,"Blank",'3 Model Input'!E$44*'3 Model Input'!E$45)</f>
        <v>Blank</v>
      </c>
      <c r="N650" s="197" t="str">
        <f t="shared" si="120"/>
        <v>Blank</v>
      </c>
      <c r="O650" s="197" t="str">
        <f>IF(D650=0,"Blank",'3 Model Input'!E$49*(1-'3 Model Input'!E$51))</f>
        <v>Blank</v>
      </c>
      <c r="P650" s="197" t="str">
        <f t="shared" si="121"/>
        <v>Blank</v>
      </c>
      <c r="Q650" s="197" t="str">
        <f>IF(D650=0,"Blank",IF(D650="BEV",E650*(1-'3 Model Input'!E$54), E650))</f>
        <v>Blank</v>
      </c>
      <c r="R650" s="198" t="str">
        <f>IF(D650=0,"Blank",IF(D650="PHEV",F650/G650,F650*(1-'3 Model Input'!E$54)/G650))</f>
        <v>Blank</v>
      </c>
      <c r="S650" s="198" t="str">
        <f>IF(D650=0,"Blank",IF(D650="PHEV",MIN(M650,E650),MIN(M650,(E650*(1-'3 Model Input'!E$54)))))</f>
        <v>Blank</v>
      </c>
      <c r="T650" s="217" t="str">
        <f t="shared" si="122"/>
        <v>Blank</v>
      </c>
      <c r="U650" s="89"/>
      <c r="V650" s="216" t="str">
        <f>IF(D650=0,"Blank",P650*'3 Model Input'!E$50)</f>
        <v>Blank</v>
      </c>
      <c r="W650" s="197" t="str">
        <f t="shared" si="123"/>
        <v>Blank</v>
      </c>
      <c r="X650" s="197" t="str">
        <f t="shared" si="124"/>
        <v>Blank</v>
      </c>
      <c r="Y650" s="197" t="str">
        <f t="shared" si="125"/>
        <v>Blank</v>
      </c>
      <c r="Z650" s="197" t="str">
        <f t="shared" si="126"/>
        <v>Blank</v>
      </c>
      <c r="AA650" s="223" t="str" cm="1">
        <f t="array" ref="AA650">_xlfn.IFS(ISTEXT('3 Model Input'!F$70),"Missing",ISTEXT('3 Model Input'!I$70),"Missing",ISNUMBER('3 Model Input'!K$70),'3 Model Input'!K$70*P650)</f>
        <v>Missing</v>
      </c>
      <c r="AB650" s="89"/>
      <c r="AC650" s="227" t="str" cm="1">
        <f t="array" ref="AC650">IF(D650=0,"Blank",_xlfn.IFS('3 Model Input'!E$61=1,(V650*G650)/T650,'3 Model Input'!E$61=2,(W650*G650)/T650,'3 Model Input'!E$61=3,(X650*G650)/T650,'3 Model Input'!E$61=4,(Y650*G650)/T650,'3 Model Input'!E$61=5,(Z650*G650)/T650, ISTEXT('3 Model Input'!E$61),"Missing",'3 Model Input'!E$61=6,(AA650*G650)/T650))</f>
        <v>Blank</v>
      </c>
      <c r="AD650" s="202" t="str">
        <f t="shared" si="127"/>
        <v>Blank</v>
      </c>
      <c r="AE650" s="202" t="str">
        <f t="shared" si="128"/>
        <v>Blank</v>
      </c>
      <c r="AF650" s="217" t="str">
        <f t="shared" si="129"/>
        <v>Blank</v>
      </c>
      <c r="AG650" s="9" t="str" cm="1">
        <f t="array" ref="AG650">_xlfn.IFS(ISNUMBER(AC650), "", ISNUMBER(SEARCH("Blank", AC650)), "", ISERROR(AC650), "Bad input on tab 3")</f>
        <v/>
      </c>
    </row>
    <row r="651" spans="2:33" ht="15" customHeight="1" x14ac:dyDescent="0.75">
      <c r="B651" s="205" t="str">
        <f>'5 Driver Data'!B651</f>
        <v>0643</v>
      </c>
      <c r="C651" s="193">
        <f>'5 Driver Data'!C651</f>
        <v>0</v>
      </c>
      <c r="D651" s="192">
        <f>'5 Driver Data'!D651</f>
        <v>0</v>
      </c>
      <c r="E651" s="191">
        <f>'5 Driver Data'!E651</f>
        <v>0</v>
      </c>
      <c r="F651" s="191">
        <f>'5 Driver Data'!F651</f>
        <v>0</v>
      </c>
      <c r="G651" s="191">
        <f>'5 Driver Data'!G651</f>
        <v>0</v>
      </c>
      <c r="H651" s="191">
        <f>'5 Driver Data'!H651</f>
        <v>0</v>
      </c>
      <c r="I651" s="191">
        <f>'5 Driver Data'!I651</f>
        <v>0</v>
      </c>
      <c r="J651" s="191">
        <f>'5 Driver Data'!J651</f>
        <v>0</v>
      </c>
      <c r="K651" s="206">
        <f>'5 Driver Data'!K651</f>
        <v>0</v>
      </c>
      <c r="L651" s="1"/>
      <c r="M651" s="216" t="str">
        <f>IF(D651=0,"Blank",'3 Model Input'!E$44*'3 Model Input'!E$45)</f>
        <v>Blank</v>
      </c>
      <c r="N651" s="197" t="str">
        <f t="shared" si="120"/>
        <v>Blank</v>
      </c>
      <c r="O651" s="197" t="str">
        <f>IF(D651=0,"Blank",'3 Model Input'!E$49*(1-'3 Model Input'!E$51))</f>
        <v>Blank</v>
      </c>
      <c r="P651" s="197" t="str">
        <f t="shared" si="121"/>
        <v>Blank</v>
      </c>
      <c r="Q651" s="197" t="str">
        <f>IF(D651=0,"Blank",IF(D651="BEV",E651*(1-'3 Model Input'!E$54), E651))</f>
        <v>Blank</v>
      </c>
      <c r="R651" s="198" t="str">
        <f>IF(D651=0,"Blank",IF(D651="PHEV",F651/G651,F651*(1-'3 Model Input'!E$54)/G651))</f>
        <v>Blank</v>
      </c>
      <c r="S651" s="198" t="str">
        <f>IF(D651=0,"Blank",IF(D651="PHEV",MIN(M651,E651),MIN(M651,(E651*(1-'3 Model Input'!E$54)))))</f>
        <v>Blank</v>
      </c>
      <c r="T651" s="217" t="str">
        <f t="shared" si="122"/>
        <v>Blank</v>
      </c>
      <c r="U651" s="89"/>
      <c r="V651" s="216" t="str">
        <f>IF(D651=0,"Blank",P651*'3 Model Input'!E$50)</f>
        <v>Blank</v>
      </c>
      <c r="W651" s="197" t="str">
        <f t="shared" si="123"/>
        <v>Blank</v>
      </c>
      <c r="X651" s="197" t="str">
        <f t="shared" si="124"/>
        <v>Blank</v>
      </c>
      <c r="Y651" s="197" t="str">
        <f t="shared" si="125"/>
        <v>Blank</v>
      </c>
      <c r="Z651" s="197" t="str">
        <f t="shared" si="126"/>
        <v>Blank</v>
      </c>
      <c r="AA651" s="223" t="str" cm="1">
        <f t="array" ref="AA651">_xlfn.IFS(ISTEXT('3 Model Input'!F$70),"Missing",ISTEXT('3 Model Input'!I$70),"Missing",ISNUMBER('3 Model Input'!K$70),'3 Model Input'!K$70*P651)</f>
        <v>Missing</v>
      </c>
      <c r="AB651" s="89"/>
      <c r="AC651" s="227" t="str" cm="1">
        <f t="array" ref="AC651">IF(D651=0,"Blank",_xlfn.IFS('3 Model Input'!E$61=1,(V651*G651)/T651,'3 Model Input'!E$61=2,(W651*G651)/T651,'3 Model Input'!E$61=3,(X651*G651)/T651,'3 Model Input'!E$61=4,(Y651*G651)/T651,'3 Model Input'!E$61=5,(Z651*G651)/T651, ISTEXT('3 Model Input'!E$61),"Missing",'3 Model Input'!E$61=6,(AA651*G651)/T651))</f>
        <v>Blank</v>
      </c>
      <c r="AD651" s="202" t="str">
        <f t="shared" si="127"/>
        <v>Blank</v>
      </c>
      <c r="AE651" s="202" t="str">
        <f t="shared" si="128"/>
        <v>Blank</v>
      </c>
      <c r="AF651" s="217" t="str">
        <f t="shared" si="129"/>
        <v>Blank</v>
      </c>
      <c r="AG651" s="9" t="str" cm="1">
        <f t="array" ref="AG651">_xlfn.IFS(ISNUMBER(AC651), "", ISNUMBER(SEARCH("Blank", AC651)), "", ISERROR(AC651), "Bad input on tab 3")</f>
        <v/>
      </c>
    </row>
    <row r="652" spans="2:33" ht="15" customHeight="1" x14ac:dyDescent="0.75">
      <c r="B652" s="205" t="str">
        <f>'5 Driver Data'!B652</f>
        <v>0644</v>
      </c>
      <c r="C652" s="193">
        <f>'5 Driver Data'!C652</f>
        <v>0</v>
      </c>
      <c r="D652" s="192">
        <f>'5 Driver Data'!D652</f>
        <v>0</v>
      </c>
      <c r="E652" s="191">
        <f>'5 Driver Data'!E652</f>
        <v>0</v>
      </c>
      <c r="F652" s="191">
        <f>'5 Driver Data'!F652</f>
        <v>0</v>
      </c>
      <c r="G652" s="191">
        <f>'5 Driver Data'!G652</f>
        <v>0</v>
      </c>
      <c r="H652" s="191">
        <f>'5 Driver Data'!H652</f>
        <v>0</v>
      </c>
      <c r="I652" s="191">
        <f>'5 Driver Data'!I652</f>
        <v>0</v>
      </c>
      <c r="J652" s="191">
        <f>'5 Driver Data'!J652</f>
        <v>0</v>
      </c>
      <c r="K652" s="206">
        <f>'5 Driver Data'!K652</f>
        <v>0</v>
      </c>
      <c r="L652" s="1"/>
      <c r="M652" s="216" t="str">
        <f>IF(D652=0,"Blank",'3 Model Input'!E$44*'3 Model Input'!E$45)</f>
        <v>Blank</v>
      </c>
      <c r="N652" s="197" t="str">
        <f t="shared" si="120"/>
        <v>Blank</v>
      </c>
      <c r="O652" s="197" t="str">
        <f>IF(D652=0,"Blank",'3 Model Input'!E$49*(1-'3 Model Input'!E$51))</f>
        <v>Blank</v>
      </c>
      <c r="P652" s="197" t="str">
        <f t="shared" si="121"/>
        <v>Blank</v>
      </c>
      <c r="Q652" s="197" t="str">
        <f>IF(D652=0,"Blank",IF(D652="BEV",E652*(1-'3 Model Input'!E$54), E652))</f>
        <v>Blank</v>
      </c>
      <c r="R652" s="198" t="str">
        <f>IF(D652=0,"Blank",IF(D652="PHEV",F652/G652,F652*(1-'3 Model Input'!E$54)/G652))</f>
        <v>Blank</v>
      </c>
      <c r="S652" s="198" t="str">
        <f>IF(D652=0,"Blank",IF(D652="PHEV",MIN(M652,E652),MIN(M652,(E652*(1-'3 Model Input'!E$54)))))</f>
        <v>Blank</v>
      </c>
      <c r="T652" s="217" t="str">
        <f t="shared" si="122"/>
        <v>Blank</v>
      </c>
      <c r="U652" s="89"/>
      <c r="V652" s="216" t="str">
        <f>IF(D652=0,"Blank",P652*'3 Model Input'!E$50)</f>
        <v>Blank</v>
      </c>
      <c r="W652" s="197" t="str">
        <f t="shared" si="123"/>
        <v>Blank</v>
      </c>
      <c r="X652" s="197" t="str">
        <f t="shared" si="124"/>
        <v>Blank</v>
      </c>
      <c r="Y652" s="197" t="str">
        <f t="shared" si="125"/>
        <v>Blank</v>
      </c>
      <c r="Z652" s="197" t="str">
        <f t="shared" si="126"/>
        <v>Blank</v>
      </c>
      <c r="AA652" s="223" t="str" cm="1">
        <f t="array" ref="AA652">_xlfn.IFS(ISTEXT('3 Model Input'!F$70),"Missing",ISTEXT('3 Model Input'!I$70),"Missing",ISNUMBER('3 Model Input'!K$70),'3 Model Input'!K$70*P652)</f>
        <v>Missing</v>
      </c>
      <c r="AB652" s="89"/>
      <c r="AC652" s="227" t="str" cm="1">
        <f t="array" ref="AC652">IF(D652=0,"Blank",_xlfn.IFS('3 Model Input'!E$61=1,(V652*G652)/T652,'3 Model Input'!E$61=2,(W652*G652)/T652,'3 Model Input'!E$61=3,(X652*G652)/T652,'3 Model Input'!E$61=4,(Y652*G652)/T652,'3 Model Input'!E$61=5,(Z652*G652)/T652, ISTEXT('3 Model Input'!E$61),"Missing",'3 Model Input'!E$61=6,(AA652*G652)/T652))</f>
        <v>Blank</v>
      </c>
      <c r="AD652" s="202" t="str">
        <f t="shared" si="127"/>
        <v>Blank</v>
      </c>
      <c r="AE652" s="202" t="str">
        <f t="shared" si="128"/>
        <v>Blank</v>
      </c>
      <c r="AF652" s="217" t="str">
        <f t="shared" si="129"/>
        <v>Blank</v>
      </c>
      <c r="AG652" s="9" t="str" cm="1">
        <f t="array" ref="AG652">_xlfn.IFS(ISNUMBER(AC652), "", ISNUMBER(SEARCH("Blank", AC652)), "", ISERROR(AC652), "Bad input on tab 3")</f>
        <v/>
      </c>
    </row>
    <row r="653" spans="2:33" ht="15" customHeight="1" x14ac:dyDescent="0.75">
      <c r="B653" s="205" t="str">
        <f>'5 Driver Data'!B653</f>
        <v>0645</v>
      </c>
      <c r="C653" s="193">
        <f>'5 Driver Data'!C653</f>
        <v>0</v>
      </c>
      <c r="D653" s="192">
        <f>'5 Driver Data'!D653</f>
        <v>0</v>
      </c>
      <c r="E653" s="191">
        <f>'5 Driver Data'!E653</f>
        <v>0</v>
      </c>
      <c r="F653" s="191">
        <f>'5 Driver Data'!F653</f>
        <v>0</v>
      </c>
      <c r="G653" s="191">
        <f>'5 Driver Data'!G653</f>
        <v>0</v>
      </c>
      <c r="H653" s="191">
        <f>'5 Driver Data'!H653</f>
        <v>0</v>
      </c>
      <c r="I653" s="191">
        <f>'5 Driver Data'!I653</f>
        <v>0</v>
      </c>
      <c r="J653" s="191">
        <f>'5 Driver Data'!J653</f>
        <v>0</v>
      </c>
      <c r="K653" s="206">
        <f>'5 Driver Data'!K653</f>
        <v>0</v>
      </c>
      <c r="L653" s="1"/>
      <c r="M653" s="216" t="str">
        <f>IF(D653=0,"Blank",'3 Model Input'!E$44*'3 Model Input'!E$45)</f>
        <v>Blank</v>
      </c>
      <c r="N653" s="197" t="str">
        <f t="shared" si="120"/>
        <v>Blank</v>
      </c>
      <c r="O653" s="197" t="str">
        <f>IF(D653=0,"Blank",'3 Model Input'!E$49*(1-'3 Model Input'!E$51))</f>
        <v>Blank</v>
      </c>
      <c r="P653" s="197" t="str">
        <f t="shared" si="121"/>
        <v>Blank</v>
      </c>
      <c r="Q653" s="197" t="str">
        <f>IF(D653=0,"Blank",IF(D653="BEV",E653*(1-'3 Model Input'!E$54), E653))</f>
        <v>Blank</v>
      </c>
      <c r="R653" s="198" t="str">
        <f>IF(D653=0,"Blank",IF(D653="PHEV",F653/G653,F653*(1-'3 Model Input'!E$54)/G653))</f>
        <v>Blank</v>
      </c>
      <c r="S653" s="198" t="str">
        <f>IF(D653=0,"Blank",IF(D653="PHEV",MIN(M653,E653),MIN(M653,(E653*(1-'3 Model Input'!E$54)))))</f>
        <v>Blank</v>
      </c>
      <c r="T653" s="217" t="str">
        <f t="shared" si="122"/>
        <v>Blank</v>
      </c>
      <c r="U653" s="89"/>
      <c r="V653" s="216" t="str">
        <f>IF(D653=0,"Blank",P653*'3 Model Input'!E$50)</f>
        <v>Blank</v>
      </c>
      <c r="W653" s="197" t="str">
        <f t="shared" si="123"/>
        <v>Blank</v>
      </c>
      <c r="X653" s="197" t="str">
        <f t="shared" si="124"/>
        <v>Blank</v>
      </c>
      <c r="Y653" s="197" t="str">
        <f t="shared" si="125"/>
        <v>Blank</v>
      </c>
      <c r="Z653" s="197" t="str">
        <f t="shared" si="126"/>
        <v>Blank</v>
      </c>
      <c r="AA653" s="223" t="str" cm="1">
        <f t="array" ref="AA653">_xlfn.IFS(ISTEXT('3 Model Input'!F$70),"Missing",ISTEXT('3 Model Input'!I$70),"Missing",ISNUMBER('3 Model Input'!K$70),'3 Model Input'!K$70*P653)</f>
        <v>Missing</v>
      </c>
      <c r="AB653" s="89"/>
      <c r="AC653" s="227" t="str" cm="1">
        <f t="array" ref="AC653">IF(D653=0,"Blank",_xlfn.IFS('3 Model Input'!E$61=1,(V653*G653)/T653,'3 Model Input'!E$61=2,(W653*G653)/T653,'3 Model Input'!E$61=3,(X653*G653)/T653,'3 Model Input'!E$61=4,(Y653*G653)/T653,'3 Model Input'!E$61=5,(Z653*G653)/T653, ISTEXT('3 Model Input'!E$61),"Missing",'3 Model Input'!E$61=6,(AA653*G653)/T653))</f>
        <v>Blank</v>
      </c>
      <c r="AD653" s="202" t="str">
        <f t="shared" si="127"/>
        <v>Blank</v>
      </c>
      <c r="AE653" s="202" t="str">
        <f t="shared" si="128"/>
        <v>Blank</v>
      </c>
      <c r="AF653" s="217" t="str">
        <f t="shared" si="129"/>
        <v>Blank</v>
      </c>
      <c r="AG653" s="9" t="str" cm="1">
        <f t="array" ref="AG653">_xlfn.IFS(ISNUMBER(AC653), "", ISNUMBER(SEARCH("Blank", AC653)), "", ISERROR(AC653), "Bad input on tab 3")</f>
        <v/>
      </c>
    </row>
    <row r="654" spans="2:33" ht="15" customHeight="1" x14ac:dyDescent="0.75">
      <c r="B654" s="205" t="str">
        <f>'5 Driver Data'!B654</f>
        <v>0646</v>
      </c>
      <c r="C654" s="193">
        <f>'5 Driver Data'!C654</f>
        <v>0</v>
      </c>
      <c r="D654" s="192">
        <f>'5 Driver Data'!D654</f>
        <v>0</v>
      </c>
      <c r="E654" s="191">
        <f>'5 Driver Data'!E654</f>
        <v>0</v>
      </c>
      <c r="F654" s="191">
        <f>'5 Driver Data'!F654</f>
        <v>0</v>
      </c>
      <c r="G654" s="191">
        <f>'5 Driver Data'!G654</f>
        <v>0</v>
      </c>
      <c r="H654" s="191">
        <f>'5 Driver Data'!H654</f>
        <v>0</v>
      </c>
      <c r="I654" s="191">
        <f>'5 Driver Data'!I654</f>
        <v>0</v>
      </c>
      <c r="J654" s="191">
        <f>'5 Driver Data'!J654</f>
        <v>0</v>
      </c>
      <c r="K654" s="206">
        <f>'5 Driver Data'!K654</f>
        <v>0</v>
      </c>
      <c r="L654" s="1"/>
      <c r="M654" s="216" t="str">
        <f>IF(D654=0,"Blank",'3 Model Input'!E$44*'3 Model Input'!E$45)</f>
        <v>Blank</v>
      </c>
      <c r="N654" s="197" t="str">
        <f t="shared" si="120"/>
        <v>Blank</v>
      </c>
      <c r="O654" s="197" t="str">
        <f>IF(D654=0,"Blank",'3 Model Input'!E$49*(1-'3 Model Input'!E$51))</f>
        <v>Blank</v>
      </c>
      <c r="P654" s="197" t="str">
        <f t="shared" si="121"/>
        <v>Blank</v>
      </c>
      <c r="Q654" s="197" t="str">
        <f>IF(D654=0,"Blank",IF(D654="BEV",E654*(1-'3 Model Input'!E$54), E654))</f>
        <v>Blank</v>
      </c>
      <c r="R654" s="198" t="str">
        <f>IF(D654=0,"Blank",IF(D654="PHEV",F654/G654,F654*(1-'3 Model Input'!E$54)/G654))</f>
        <v>Blank</v>
      </c>
      <c r="S654" s="198" t="str">
        <f>IF(D654=0,"Blank",IF(D654="PHEV",MIN(M654,E654),MIN(M654,(E654*(1-'3 Model Input'!E$54)))))</f>
        <v>Blank</v>
      </c>
      <c r="T654" s="217" t="str">
        <f t="shared" si="122"/>
        <v>Blank</v>
      </c>
      <c r="U654" s="89"/>
      <c r="V654" s="216" t="str">
        <f>IF(D654=0,"Blank",P654*'3 Model Input'!E$50)</f>
        <v>Blank</v>
      </c>
      <c r="W654" s="197" t="str">
        <f t="shared" si="123"/>
        <v>Blank</v>
      </c>
      <c r="X654" s="197" t="str">
        <f t="shared" si="124"/>
        <v>Blank</v>
      </c>
      <c r="Y654" s="197" t="str">
        <f t="shared" si="125"/>
        <v>Blank</v>
      </c>
      <c r="Z654" s="197" t="str">
        <f t="shared" si="126"/>
        <v>Blank</v>
      </c>
      <c r="AA654" s="223" t="str" cm="1">
        <f t="array" ref="AA654">_xlfn.IFS(ISTEXT('3 Model Input'!F$70),"Missing",ISTEXT('3 Model Input'!I$70),"Missing",ISNUMBER('3 Model Input'!K$70),'3 Model Input'!K$70*P654)</f>
        <v>Missing</v>
      </c>
      <c r="AB654" s="89"/>
      <c r="AC654" s="227" t="str" cm="1">
        <f t="array" ref="AC654">IF(D654=0,"Blank",_xlfn.IFS('3 Model Input'!E$61=1,(V654*G654)/T654,'3 Model Input'!E$61=2,(W654*G654)/T654,'3 Model Input'!E$61=3,(X654*G654)/T654,'3 Model Input'!E$61=4,(Y654*G654)/T654,'3 Model Input'!E$61=5,(Z654*G654)/T654, ISTEXT('3 Model Input'!E$61),"Missing",'3 Model Input'!E$61=6,(AA654*G654)/T654))</f>
        <v>Blank</v>
      </c>
      <c r="AD654" s="202" t="str">
        <f t="shared" si="127"/>
        <v>Blank</v>
      </c>
      <c r="AE654" s="202" t="str">
        <f t="shared" si="128"/>
        <v>Blank</v>
      </c>
      <c r="AF654" s="217" t="str">
        <f t="shared" si="129"/>
        <v>Blank</v>
      </c>
      <c r="AG654" s="9" t="str" cm="1">
        <f t="array" ref="AG654">_xlfn.IFS(ISNUMBER(AC654), "", ISNUMBER(SEARCH("Blank", AC654)), "", ISERROR(AC654), "Bad input on tab 3")</f>
        <v/>
      </c>
    </row>
    <row r="655" spans="2:33" ht="15" customHeight="1" x14ac:dyDescent="0.75">
      <c r="B655" s="205" t="str">
        <f>'5 Driver Data'!B655</f>
        <v>0647</v>
      </c>
      <c r="C655" s="193">
        <f>'5 Driver Data'!C655</f>
        <v>0</v>
      </c>
      <c r="D655" s="192">
        <f>'5 Driver Data'!D655</f>
        <v>0</v>
      </c>
      <c r="E655" s="191">
        <f>'5 Driver Data'!E655</f>
        <v>0</v>
      </c>
      <c r="F655" s="191">
        <f>'5 Driver Data'!F655</f>
        <v>0</v>
      </c>
      <c r="G655" s="191">
        <f>'5 Driver Data'!G655</f>
        <v>0</v>
      </c>
      <c r="H655" s="191">
        <f>'5 Driver Data'!H655</f>
        <v>0</v>
      </c>
      <c r="I655" s="191">
        <f>'5 Driver Data'!I655</f>
        <v>0</v>
      </c>
      <c r="J655" s="191">
        <f>'5 Driver Data'!J655</f>
        <v>0</v>
      </c>
      <c r="K655" s="206">
        <f>'5 Driver Data'!K655</f>
        <v>0</v>
      </c>
      <c r="L655" s="1"/>
      <c r="M655" s="216" t="str">
        <f>IF(D655=0,"Blank",'3 Model Input'!E$44*'3 Model Input'!E$45)</f>
        <v>Blank</v>
      </c>
      <c r="N655" s="197" t="str">
        <f t="shared" si="120"/>
        <v>Blank</v>
      </c>
      <c r="O655" s="197" t="str">
        <f>IF(D655=0,"Blank",'3 Model Input'!E$49*(1-'3 Model Input'!E$51))</f>
        <v>Blank</v>
      </c>
      <c r="P655" s="197" t="str">
        <f t="shared" si="121"/>
        <v>Blank</v>
      </c>
      <c r="Q655" s="197" t="str">
        <f>IF(D655=0,"Blank",IF(D655="BEV",E655*(1-'3 Model Input'!E$54), E655))</f>
        <v>Blank</v>
      </c>
      <c r="R655" s="198" t="str">
        <f>IF(D655=0,"Blank",IF(D655="PHEV",F655/G655,F655*(1-'3 Model Input'!E$54)/G655))</f>
        <v>Blank</v>
      </c>
      <c r="S655" s="198" t="str">
        <f>IF(D655=0,"Blank",IF(D655="PHEV",MIN(M655,E655),MIN(M655,(E655*(1-'3 Model Input'!E$54)))))</f>
        <v>Blank</v>
      </c>
      <c r="T655" s="217" t="str">
        <f t="shared" si="122"/>
        <v>Blank</v>
      </c>
      <c r="U655" s="89"/>
      <c r="V655" s="216" t="str">
        <f>IF(D655=0,"Blank",P655*'3 Model Input'!E$50)</f>
        <v>Blank</v>
      </c>
      <c r="W655" s="197" t="str">
        <f t="shared" si="123"/>
        <v>Blank</v>
      </c>
      <c r="X655" s="197" t="str">
        <f t="shared" si="124"/>
        <v>Blank</v>
      </c>
      <c r="Y655" s="197" t="str">
        <f t="shared" si="125"/>
        <v>Blank</v>
      </c>
      <c r="Z655" s="197" t="str">
        <f t="shared" si="126"/>
        <v>Blank</v>
      </c>
      <c r="AA655" s="223" t="str" cm="1">
        <f t="array" ref="AA655">_xlfn.IFS(ISTEXT('3 Model Input'!F$70),"Missing",ISTEXT('3 Model Input'!I$70),"Missing",ISNUMBER('3 Model Input'!K$70),'3 Model Input'!K$70*P655)</f>
        <v>Missing</v>
      </c>
      <c r="AB655" s="89"/>
      <c r="AC655" s="227" t="str" cm="1">
        <f t="array" ref="AC655">IF(D655=0,"Blank",_xlfn.IFS('3 Model Input'!E$61=1,(V655*G655)/T655,'3 Model Input'!E$61=2,(W655*G655)/T655,'3 Model Input'!E$61=3,(X655*G655)/T655,'3 Model Input'!E$61=4,(Y655*G655)/T655,'3 Model Input'!E$61=5,(Z655*G655)/T655, ISTEXT('3 Model Input'!E$61),"Missing",'3 Model Input'!E$61=6,(AA655*G655)/T655))</f>
        <v>Blank</v>
      </c>
      <c r="AD655" s="202" t="str">
        <f t="shared" si="127"/>
        <v>Blank</v>
      </c>
      <c r="AE655" s="202" t="str">
        <f t="shared" si="128"/>
        <v>Blank</v>
      </c>
      <c r="AF655" s="217" t="str">
        <f t="shared" si="129"/>
        <v>Blank</v>
      </c>
      <c r="AG655" s="9" t="str" cm="1">
        <f t="array" ref="AG655">_xlfn.IFS(ISNUMBER(AC655), "", ISNUMBER(SEARCH("Blank", AC655)), "", ISERROR(AC655), "Bad input on tab 3")</f>
        <v/>
      </c>
    </row>
    <row r="656" spans="2:33" ht="15" customHeight="1" x14ac:dyDescent="0.75">
      <c r="B656" s="205" t="str">
        <f>'5 Driver Data'!B656</f>
        <v>0648</v>
      </c>
      <c r="C656" s="193">
        <f>'5 Driver Data'!C656</f>
        <v>0</v>
      </c>
      <c r="D656" s="192">
        <f>'5 Driver Data'!D656</f>
        <v>0</v>
      </c>
      <c r="E656" s="191">
        <f>'5 Driver Data'!E656</f>
        <v>0</v>
      </c>
      <c r="F656" s="191">
        <f>'5 Driver Data'!F656</f>
        <v>0</v>
      </c>
      <c r="G656" s="191">
        <f>'5 Driver Data'!G656</f>
        <v>0</v>
      </c>
      <c r="H656" s="191">
        <f>'5 Driver Data'!H656</f>
        <v>0</v>
      </c>
      <c r="I656" s="191">
        <f>'5 Driver Data'!I656</f>
        <v>0</v>
      </c>
      <c r="J656" s="191">
        <f>'5 Driver Data'!J656</f>
        <v>0</v>
      </c>
      <c r="K656" s="206">
        <f>'5 Driver Data'!K656</f>
        <v>0</v>
      </c>
      <c r="L656" s="1"/>
      <c r="M656" s="216" t="str">
        <f>IF(D656=0,"Blank",'3 Model Input'!E$44*'3 Model Input'!E$45)</f>
        <v>Blank</v>
      </c>
      <c r="N656" s="197" t="str">
        <f t="shared" si="120"/>
        <v>Blank</v>
      </c>
      <c r="O656" s="197" t="str">
        <f>IF(D656=0,"Blank",'3 Model Input'!E$49*(1-'3 Model Input'!E$51))</f>
        <v>Blank</v>
      </c>
      <c r="P656" s="197" t="str">
        <f t="shared" si="121"/>
        <v>Blank</v>
      </c>
      <c r="Q656" s="197" t="str">
        <f>IF(D656=0,"Blank",IF(D656="BEV",E656*(1-'3 Model Input'!E$54), E656))</f>
        <v>Blank</v>
      </c>
      <c r="R656" s="198" t="str">
        <f>IF(D656=0,"Blank",IF(D656="PHEV",F656/G656,F656*(1-'3 Model Input'!E$54)/G656))</f>
        <v>Blank</v>
      </c>
      <c r="S656" s="198" t="str">
        <f>IF(D656=0,"Blank",IF(D656="PHEV",MIN(M656,E656),MIN(M656,(E656*(1-'3 Model Input'!E$54)))))</f>
        <v>Blank</v>
      </c>
      <c r="T656" s="217" t="str">
        <f t="shared" si="122"/>
        <v>Blank</v>
      </c>
      <c r="U656" s="89"/>
      <c r="V656" s="216" t="str">
        <f>IF(D656=0,"Blank",P656*'3 Model Input'!E$50)</f>
        <v>Blank</v>
      </c>
      <c r="W656" s="197" t="str">
        <f t="shared" si="123"/>
        <v>Blank</v>
      </c>
      <c r="X656" s="197" t="str">
        <f t="shared" si="124"/>
        <v>Blank</v>
      </c>
      <c r="Y656" s="197" t="str">
        <f t="shared" si="125"/>
        <v>Blank</v>
      </c>
      <c r="Z656" s="197" t="str">
        <f t="shared" si="126"/>
        <v>Blank</v>
      </c>
      <c r="AA656" s="223" t="str" cm="1">
        <f t="array" ref="AA656">_xlfn.IFS(ISTEXT('3 Model Input'!F$70),"Missing",ISTEXT('3 Model Input'!I$70),"Missing",ISNUMBER('3 Model Input'!K$70),'3 Model Input'!K$70*P656)</f>
        <v>Missing</v>
      </c>
      <c r="AB656" s="89"/>
      <c r="AC656" s="227" t="str" cm="1">
        <f t="array" ref="AC656">IF(D656=0,"Blank",_xlfn.IFS('3 Model Input'!E$61=1,(V656*G656)/T656,'3 Model Input'!E$61=2,(W656*G656)/T656,'3 Model Input'!E$61=3,(X656*G656)/T656,'3 Model Input'!E$61=4,(Y656*G656)/T656,'3 Model Input'!E$61=5,(Z656*G656)/T656, ISTEXT('3 Model Input'!E$61),"Missing",'3 Model Input'!E$61=6,(AA656*G656)/T656))</f>
        <v>Blank</v>
      </c>
      <c r="AD656" s="202" t="str">
        <f t="shared" si="127"/>
        <v>Blank</v>
      </c>
      <c r="AE656" s="202" t="str">
        <f t="shared" si="128"/>
        <v>Blank</v>
      </c>
      <c r="AF656" s="217" t="str">
        <f t="shared" si="129"/>
        <v>Blank</v>
      </c>
      <c r="AG656" s="9" t="str" cm="1">
        <f t="array" ref="AG656">_xlfn.IFS(ISNUMBER(AC656), "", ISNUMBER(SEARCH("Blank", AC656)), "", ISERROR(AC656), "Bad input on tab 3")</f>
        <v/>
      </c>
    </row>
    <row r="657" spans="2:33" ht="15" customHeight="1" x14ac:dyDescent="0.75">
      <c r="B657" s="205" t="str">
        <f>'5 Driver Data'!B657</f>
        <v>0649</v>
      </c>
      <c r="C657" s="193">
        <f>'5 Driver Data'!C657</f>
        <v>0</v>
      </c>
      <c r="D657" s="192">
        <f>'5 Driver Data'!D657</f>
        <v>0</v>
      </c>
      <c r="E657" s="191">
        <f>'5 Driver Data'!E657</f>
        <v>0</v>
      </c>
      <c r="F657" s="191">
        <f>'5 Driver Data'!F657</f>
        <v>0</v>
      </c>
      <c r="G657" s="191">
        <f>'5 Driver Data'!G657</f>
        <v>0</v>
      </c>
      <c r="H657" s="191">
        <f>'5 Driver Data'!H657</f>
        <v>0</v>
      </c>
      <c r="I657" s="191">
        <f>'5 Driver Data'!I657</f>
        <v>0</v>
      </c>
      <c r="J657" s="191">
        <f>'5 Driver Data'!J657</f>
        <v>0</v>
      </c>
      <c r="K657" s="206">
        <f>'5 Driver Data'!K657</f>
        <v>0</v>
      </c>
      <c r="L657" s="1"/>
      <c r="M657" s="216" t="str">
        <f>IF(D657=0,"Blank",'3 Model Input'!E$44*'3 Model Input'!E$45)</f>
        <v>Blank</v>
      </c>
      <c r="N657" s="197" t="str">
        <f t="shared" si="120"/>
        <v>Blank</v>
      </c>
      <c r="O657" s="197" t="str">
        <f>IF(D657=0,"Blank",'3 Model Input'!E$49*(1-'3 Model Input'!E$51))</f>
        <v>Blank</v>
      </c>
      <c r="P657" s="197" t="str">
        <f t="shared" si="121"/>
        <v>Blank</v>
      </c>
      <c r="Q657" s="197" t="str">
        <f>IF(D657=0,"Blank",IF(D657="BEV",E657*(1-'3 Model Input'!E$54), E657))</f>
        <v>Blank</v>
      </c>
      <c r="R657" s="198" t="str">
        <f>IF(D657=0,"Blank",IF(D657="PHEV",F657/G657,F657*(1-'3 Model Input'!E$54)/G657))</f>
        <v>Blank</v>
      </c>
      <c r="S657" s="198" t="str">
        <f>IF(D657=0,"Blank",IF(D657="PHEV",MIN(M657,E657),MIN(M657,(E657*(1-'3 Model Input'!E$54)))))</f>
        <v>Blank</v>
      </c>
      <c r="T657" s="217" t="str">
        <f t="shared" si="122"/>
        <v>Blank</v>
      </c>
      <c r="U657" s="89"/>
      <c r="V657" s="216" t="str">
        <f>IF(D657=0,"Blank",P657*'3 Model Input'!E$50)</f>
        <v>Blank</v>
      </c>
      <c r="W657" s="197" t="str">
        <f t="shared" si="123"/>
        <v>Blank</v>
      </c>
      <c r="X657" s="197" t="str">
        <f t="shared" si="124"/>
        <v>Blank</v>
      </c>
      <c r="Y657" s="197" t="str">
        <f t="shared" si="125"/>
        <v>Blank</v>
      </c>
      <c r="Z657" s="197" t="str">
        <f t="shared" si="126"/>
        <v>Blank</v>
      </c>
      <c r="AA657" s="223" t="str" cm="1">
        <f t="array" ref="AA657">_xlfn.IFS(ISTEXT('3 Model Input'!F$70),"Missing",ISTEXT('3 Model Input'!I$70),"Missing",ISNUMBER('3 Model Input'!K$70),'3 Model Input'!K$70*P657)</f>
        <v>Missing</v>
      </c>
      <c r="AB657" s="89"/>
      <c r="AC657" s="227" t="str" cm="1">
        <f t="array" ref="AC657">IF(D657=0,"Blank",_xlfn.IFS('3 Model Input'!E$61=1,(V657*G657)/T657,'3 Model Input'!E$61=2,(W657*G657)/T657,'3 Model Input'!E$61=3,(X657*G657)/T657,'3 Model Input'!E$61=4,(Y657*G657)/T657,'3 Model Input'!E$61=5,(Z657*G657)/T657, ISTEXT('3 Model Input'!E$61),"Missing",'3 Model Input'!E$61=6,(AA657*G657)/T657))</f>
        <v>Blank</v>
      </c>
      <c r="AD657" s="202" t="str">
        <f t="shared" si="127"/>
        <v>Blank</v>
      </c>
      <c r="AE657" s="202" t="str">
        <f t="shared" si="128"/>
        <v>Blank</v>
      </c>
      <c r="AF657" s="217" t="str">
        <f t="shared" si="129"/>
        <v>Blank</v>
      </c>
      <c r="AG657" s="9" t="str" cm="1">
        <f t="array" ref="AG657">_xlfn.IFS(ISNUMBER(AC657), "", ISNUMBER(SEARCH("Blank", AC657)), "", ISERROR(AC657), "Bad input on tab 3")</f>
        <v/>
      </c>
    </row>
    <row r="658" spans="2:33" ht="15" customHeight="1" x14ac:dyDescent="0.75">
      <c r="B658" s="205" t="str">
        <f>'5 Driver Data'!B658</f>
        <v>0650</v>
      </c>
      <c r="C658" s="193">
        <f>'5 Driver Data'!C658</f>
        <v>0</v>
      </c>
      <c r="D658" s="192">
        <f>'5 Driver Data'!D658</f>
        <v>0</v>
      </c>
      <c r="E658" s="191">
        <f>'5 Driver Data'!E658</f>
        <v>0</v>
      </c>
      <c r="F658" s="191">
        <f>'5 Driver Data'!F658</f>
        <v>0</v>
      </c>
      <c r="G658" s="191">
        <f>'5 Driver Data'!G658</f>
        <v>0</v>
      </c>
      <c r="H658" s="191">
        <f>'5 Driver Data'!H658</f>
        <v>0</v>
      </c>
      <c r="I658" s="191">
        <f>'5 Driver Data'!I658</f>
        <v>0</v>
      </c>
      <c r="J658" s="191">
        <f>'5 Driver Data'!J658</f>
        <v>0</v>
      </c>
      <c r="K658" s="206">
        <f>'5 Driver Data'!K658</f>
        <v>0</v>
      </c>
      <c r="L658" s="1"/>
      <c r="M658" s="216" t="str">
        <f>IF(D658=0,"Blank",'3 Model Input'!E$44*'3 Model Input'!E$45)</f>
        <v>Blank</v>
      </c>
      <c r="N658" s="197" t="str">
        <f t="shared" si="120"/>
        <v>Blank</v>
      </c>
      <c r="O658" s="197" t="str">
        <f>IF(D658=0,"Blank",'3 Model Input'!E$49*(1-'3 Model Input'!E$51))</f>
        <v>Blank</v>
      </c>
      <c r="P658" s="197" t="str">
        <f t="shared" si="121"/>
        <v>Blank</v>
      </c>
      <c r="Q658" s="197" t="str">
        <f>IF(D658=0,"Blank",IF(D658="BEV",E658*(1-'3 Model Input'!E$54), E658))</f>
        <v>Blank</v>
      </c>
      <c r="R658" s="198" t="str">
        <f>IF(D658=0,"Blank",IF(D658="PHEV",F658/G658,F658*(1-'3 Model Input'!E$54)/G658))</f>
        <v>Blank</v>
      </c>
      <c r="S658" s="198" t="str">
        <f>IF(D658=0,"Blank",IF(D658="PHEV",MIN(M658,E658),MIN(M658,(E658*(1-'3 Model Input'!E$54)))))</f>
        <v>Blank</v>
      </c>
      <c r="T658" s="217" t="str">
        <f t="shared" si="122"/>
        <v>Blank</v>
      </c>
      <c r="U658" s="89"/>
      <c r="V658" s="216" t="str">
        <f>IF(D658=0,"Blank",P658*'3 Model Input'!E$50)</f>
        <v>Blank</v>
      </c>
      <c r="W658" s="197" t="str">
        <f t="shared" si="123"/>
        <v>Blank</v>
      </c>
      <c r="X658" s="197" t="str">
        <f t="shared" si="124"/>
        <v>Blank</v>
      </c>
      <c r="Y658" s="197" t="str">
        <f t="shared" si="125"/>
        <v>Blank</v>
      </c>
      <c r="Z658" s="197" t="str">
        <f t="shared" si="126"/>
        <v>Blank</v>
      </c>
      <c r="AA658" s="223" t="str" cm="1">
        <f t="array" ref="AA658">_xlfn.IFS(ISTEXT('3 Model Input'!F$70),"Missing",ISTEXT('3 Model Input'!I$70),"Missing",ISNUMBER('3 Model Input'!K$70),'3 Model Input'!K$70*P658)</f>
        <v>Missing</v>
      </c>
      <c r="AB658" s="89"/>
      <c r="AC658" s="227" t="str" cm="1">
        <f t="array" ref="AC658">IF(D658=0,"Blank",_xlfn.IFS('3 Model Input'!E$61=1,(V658*G658)/T658,'3 Model Input'!E$61=2,(W658*G658)/T658,'3 Model Input'!E$61=3,(X658*G658)/T658,'3 Model Input'!E$61=4,(Y658*G658)/T658,'3 Model Input'!E$61=5,(Z658*G658)/T658, ISTEXT('3 Model Input'!E$61),"Missing",'3 Model Input'!E$61=6,(AA658*G658)/T658))</f>
        <v>Blank</v>
      </c>
      <c r="AD658" s="202" t="str">
        <f t="shared" si="127"/>
        <v>Blank</v>
      </c>
      <c r="AE658" s="202" t="str">
        <f t="shared" si="128"/>
        <v>Blank</v>
      </c>
      <c r="AF658" s="217" t="str">
        <f t="shared" si="129"/>
        <v>Blank</v>
      </c>
      <c r="AG658" s="9" t="str" cm="1">
        <f t="array" ref="AG658">_xlfn.IFS(ISNUMBER(AC658), "", ISNUMBER(SEARCH("Blank", AC658)), "", ISERROR(AC658), "Bad input on tab 3")</f>
        <v/>
      </c>
    </row>
    <row r="659" spans="2:33" ht="15" customHeight="1" x14ac:dyDescent="0.75">
      <c r="B659" s="205" t="str">
        <f>'5 Driver Data'!B659</f>
        <v>0651</v>
      </c>
      <c r="C659" s="193">
        <f>'5 Driver Data'!C659</f>
        <v>0</v>
      </c>
      <c r="D659" s="192">
        <f>'5 Driver Data'!D659</f>
        <v>0</v>
      </c>
      <c r="E659" s="191">
        <f>'5 Driver Data'!E659</f>
        <v>0</v>
      </c>
      <c r="F659" s="191">
        <f>'5 Driver Data'!F659</f>
        <v>0</v>
      </c>
      <c r="G659" s="191">
        <f>'5 Driver Data'!G659</f>
        <v>0</v>
      </c>
      <c r="H659" s="191">
        <f>'5 Driver Data'!H659</f>
        <v>0</v>
      </c>
      <c r="I659" s="191">
        <f>'5 Driver Data'!I659</f>
        <v>0</v>
      </c>
      <c r="J659" s="191">
        <f>'5 Driver Data'!J659</f>
        <v>0</v>
      </c>
      <c r="K659" s="206">
        <f>'5 Driver Data'!K659</f>
        <v>0</v>
      </c>
      <c r="L659" s="1"/>
      <c r="M659" s="216" t="str">
        <f>IF(D659=0,"Blank",'3 Model Input'!E$44*'3 Model Input'!E$45)</f>
        <v>Blank</v>
      </c>
      <c r="N659" s="197" t="str">
        <f t="shared" si="120"/>
        <v>Blank</v>
      </c>
      <c r="O659" s="197" t="str">
        <f>IF(D659=0,"Blank",'3 Model Input'!E$49*(1-'3 Model Input'!E$51))</f>
        <v>Blank</v>
      </c>
      <c r="P659" s="197" t="str">
        <f t="shared" si="121"/>
        <v>Blank</v>
      </c>
      <c r="Q659" s="197" t="str">
        <f>IF(D659=0,"Blank",IF(D659="BEV",E659*(1-'3 Model Input'!E$54), E659))</f>
        <v>Blank</v>
      </c>
      <c r="R659" s="198" t="str">
        <f>IF(D659=0,"Blank",IF(D659="PHEV",F659/G659,F659*(1-'3 Model Input'!E$54)/G659))</f>
        <v>Blank</v>
      </c>
      <c r="S659" s="198" t="str">
        <f>IF(D659=0,"Blank",IF(D659="PHEV",MIN(M659,E659),MIN(M659,(E659*(1-'3 Model Input'!E$54)))))</f>
        <v>Blank</v>
      </c>
      <c r="T659" s="217" t="str">
        <f t="shared" si="122"/>
        <v>Blank</v>
      </c>
      <c r="U659" s="89"/>
      <c r="V659" s="216" t="str">
        <f>IF(D659=0,"Blank",P659*'3 Model Input'!E$50)</f>
        <v>Blank</v>
      </c>
      <c r="W659" s="197" t="str">
        <f t="shared" si="123"/>
        <v>Blank</v>
      </c>
      <c r="X659" s="197" t="str">
        <f t="shared" si="124"/>
        <v>Blank</v>
      </c>
      <c r="Y659" s="197" t="str">
        <f t="shared" si="125"/>
        <v>Blank</v>
      </c>
      <c r="Z659" s="197" t="str">
        <f t="shared" si="126"/>
        <v>Blank</v>
      </c>
      <c r="AA659" s="223" t="str" cm="1">
        <f t="array" ref="AA659">_xlfn.IFS(ISTEXT('3 Model Input'!F$70),"Missing",ISTEXT('3 Model Input'!I$70),"Missing",ISNUMBER('3 Model Input'!K$70),'3 Model Input'!K$70*P659)</f>
        <v>Missing</v>
      </c>
      <c r="AB659" s="89"/>
      <c r="AC659" s="227" t="str" cm="1">
        <f t="array" ref="AC659">IF(D659=0,"Blank",_xlfn.IFS('3 Model Input'!E$61=1,(V659*G659)/T659,'3 Model Input'!E$61=2,(W659*G659)/T659,'3 Model Input'!E$61=3,(X659*G659)/T659,'3 Model Input'!E$61=4,(Y659*G659)/T659,'3 Model Input'!E$61=5,(Z659*G659)/T659, ISTEXT('3 Model Input'!E$61),"Missing",'3 Model Input'!E$61=6,(AA659*G659)/T659))</f>
        <v>Blank</v>
      </c>
      <c r="AD659" s="202" t="str">
        <f t="shared" si="127"/>
        <v>Blank</v>
      </c>
      <c r="AE659" s="202" t="str">
        <f t="shared" si="128"/>
        <v>Blank</v>
      </c>
      <c r="AF659" s="217" t="str">
        <f t="shared" si="129"/>
        <v>Blank</v>
      </c>
      <c r="AG659" s="9" t="str" cm="1">
        <f t="array" ref="AG659">_xlfn.IFS(ISNUMBER(AC659), "", ISNUMBER(SEARCH("Blank", AC659)), "", ISERROR(AC659), "Bad input on tab 3")</f>
        <v/>
      </c>
    </row>
    <row r="660" spans="2:33" ht="15" customHeight="1" x14ac:dyDescent="0.75">
      <c r="B660" s="205" t="str">
        <f>'5 Driver Data'!B660</f>
        <v>0652</v>
      </c>
      <c r="C660" s="193">
        <f>'5 Driver Data'!C660</f>
        <v>0</v>
      </c>
      <c r="D660" s="192">
        <f>'5 Driver Data'!D660</f>
        <v>0</v>
      </c>
      <c r="E660" s="191">
        <f>'5 Driver Data'!E660</f>
        <v>0</v>
      </c>
      <c r="F660" s="191">
        <f>'5 Driver Data'!F660</f>
        <v>0</v>
      </c>
      <c r="G660" s="191">
        <f>'5 Driver Data'!G660</f>
        <v>0</v>
      </c>
      <c r="H660" s="191">
        <f>'5 Driver Data'!H660</f>
        <v>0</v>
      </c>
      <c r="I660" s="191">
        <f>'5 Driver Data'!I660</f>
        <v>0</v>
      </c>
      <c r="J660" s="191">
        <f>'5 Driver Data'!J660</f>
        <v>0</v>
      </c>
      <c r="K660" s="206">
        <f>'5 Driver Data'!K660</f>
        <v>0</v>
      </c>
      <c r="L660" s="1"/>
      <c r="M660" s="216" t="str">
        <f>IF(D660=0,"Blank",'3 Model Input'!E$44*'3 Model Input'!E$45)</f>
        <v>Blank</v>
      </c>
      <c r="N660" s="197" t="str">
        <f t="shared" si="120"/>
        <v>Blank</v>
      </c>
      <c r="O660" s="197" t="str">
        <f>IF(D660=0,"Blank",'3 Model Input'!E$49*(1-'3 Model Input'!E$51))</f>
        <v>Blank</v>
      </c>
      <c r="P660" s="197" t="str">
        <f t="shared" si="121"/>
        <v>Blank</v>
      </c>
      <c r="Q660" s="197" t="str">
        <f>IF(D660=0,"Blank",IF(D660="BEV",E660*(1-'3 Model Input'!E$54), E660))</f>
        <v>Blank</v>
      </c>
      <c r="R660" s="198" t="str">
        <f>IF(D660=0,"Blank",IF(D660="PHEV",F660/G660,F660*(1-'3 Model Input'!E$54)/G660))</f>
        <v>Blank</v>
      </c>
      <c r="S660" s="198" t="str">
        <f>IF(D660=0,"Blank",IF(D660="PHEV",MIN(M660,E660),MIN(M660,(E660*(1-'3 Model Input'!E$54)))))</f>
        <v>Blank</v>
      </c>
      <c r="T660" s="217" t="str">
        <f t="shared" si="122"/>
        <v>Blank</v>
      </c>
      <c r="U660" s="89"/>
      <c r="V660" s="216" t="str">
        <f>IF(D660=0,"Blank",P660*'3 Model Input'!E$50)</f>
        <v>Blank</v>
      </c>
      <c r="W660" s="197" t="str">
        <f t="shared" si="123"/>
        <v>Blank</v>
      </c>
      <c r="X660" s="197" t="str">
        <f t="shared" si="124"/>
        <v>Blank</v>
      </c>
      <c r="Y660" s="197" t="str">
        <f t="shared" si="125"/>
        <v>Blank</v>
      </c>
      <c r="Z660" s="197" t="str">
        <f t="shared" si="126"/>
        <v>Blank</v>
      </c>
      <c r="AA660" s="223" t="str" cm="1">
        <f t="array" ref="AA660">_xlfn.IFS(ISTEXT('3 Model Input'!F$70),"Missing",ISTEXT('3 Model Input'!I$70),"Missing",ISNUMBER('3 Model Input'!K$70),'3 Model Input'!K$70*P660)</f>
        <v>Missing</v>
      </c>
      <c r="AB660" s="89"/>
      <c r="AC660" s="227" t="str" cm="1">
        <f t="array" ref="AC660">IF(D660=0,"Blank",_xlfn.IFS('3 Model Input'!E$61=1,(V660*G660)/T660,'3 Model Input'!E$61=2,(W660*G660)/T660,'3 Model Input'!E$61=3,(X660*G660)/T660,'3 Model Input'!E$61=4,(Y660*G660)/T660,'3 Model Input'!E$61=5,(Z660*G660)/T660, ISTEXT('3 Model Input'!E$61),"Missing",'3 Model Input'!E$61=6,(AA660*G660)/T660))</f>
        <v>Blank</v>
      </c>
      <c r="AD660" s="202" t="str">
        <f t="shared" si="127"/>
        <v>Blank</v>
      </c>
      <c r="AE660" s="202" t="str">
        <f t="shared" si="128"/>
        <v>Blank</v>
      </c>
      <c r="AF660" s="217" t="str">
        <f t="shared" si="129"/>
        <v>Blank</v>
      </c>
      <c r="AG660" s="9" t="str" cm="1">
        <f t="array" ref="AG660">_xlfn.IFS(ISNUMBER(AC660), "", ISNUMBER(SEARCH("Blank", AC660)), "", ISERROR(AC660), "Bad input on tab 3")</f>
        <v/>
      </c>
    </row>
    <row r="661" spans="2:33" ht="15" customHeight="1" x14ac:dyDescent="0.75">
      <c r="B661" s="205" t="str">
        <f>'5 Driver Data'!B661</f>
        <v>0653</v>
      </c>
      <c r="C661" s="193">
        <f>'5 Driver Data'!C661</f>
        <v>0</v>
      </c>
      <c r="D661" s="192">
        <f>'5 Driver Data'!D661</f>
        <v>0</v>
      </c>
      <c r="E661" s="191">
        <f>'5 Driver Data'!E661</f>
        <v>0</v>
      </c>
      <c r="F661" s="191">
        <f>'5 Driver Data'!F661</f>
        <v>0</v>
      </c>
      <c r="G661" s="191">
        <f>'5 Driver Data'!G661</f>
        <v>0</v>
      </c>
      <c r="H661" s="191">
        <f>'5 Driver Data'!H661</f>
        <v>0</v>
      </c>
      <c r="I661" s="191">
        <f>'5 Driver Data'!I661</f>
        <v>0</v>
      </c>
      <c r="J661" s="191">
        <f>'5 Driver Data'!J661</f>
        <v>0</v>
      </c>
      <c r="K661" s="206">
        <f>'5 Driver Data'!K661</f>
        <v>0</v>
      </c>
      <c r="L661" s="1"/>
      <c r="M661" s="216" t="str">
        <f>IF(D661=0,"Blank",'3 Model Input'!E$44*'3 Model Input'!E$45)</f>
        <v>Blank</v>
      </c>
      <c r="N661" s="197" t="str">
        <f t="shared" si="120"/>
        <v>Blank</v>
      </c>
      <c r="O661" s="197" t="str">
        <f>IF(D661=0,"Blank",'3 Model Input'!E$49*(1-'3 Model Input'!E$51))</f>
        <v>Blank</v>
      </c>
      <c r="P661" s="197" t="str">
        <f t="shared" si="121"/>
        <v>Blank</v>
      </c>
      <c r="Q661" s="197" t="str">
        <f>IF(D661=0,"Blank",IF(D661="BEV",E661*(1-'3 Model Input'!E$54), E661))</f>
        <v>Blank</v>
      </c>
      <c r="R661" s="198" t="str">
        <f>IF(D661=0,"Blank",IF(D661="PHEV",F661/G661,F661*(1-'3 Model Input'!E$54)/G661))</f>
        <v>Blank</v>
      </c>
      <c r="S661" s="198" t="str">
        <f>IF(D661=0,"Blank",IF(D661="PHEV",MIN(M661,E661),MIN(M661,(E661*(1-'3 Model Input'!E$54)))))</f>
        <v>Blank</v>
      </c>
      <c r="T661" s="217" t="str">
        <f t="shared" si="122"/>
        <v>Blank</v>
      </c>
      <c r="U661" s="89"/>
      <c r="V661" s="216" t="str">
        <f>IF(D661=0,"Blank",P661*'3 Model Input'!E$50)</f>
        <v>Blank</v>
      </c>
      <c r="W661" s="197" t="str">
        <f t="shared" si="123"/>
        <v>Blank</v>
      </c>
      <c r="X661" s="197" t="str">
        <f t="shared" si="124"/>
        <v>Blank</v>
      </c>
      <c r="Y661" s="197" t="str">
        <f t="shared" si="125"/>
        <v>Blank</v>
      </c>
      <c r="Z661" s="197" t="str">
        <f t="shared" si="126"/>
        <v>Blank</v>
      </c>
      <c r="AA661" s="223" t="str" cm="1">
        <f t="array" ref="AA661">_xlfn.IFS(ISTEXT('3 Model Input'!F$70),"Missing",ISTEXT('3 Model Input'!I$70),"Missing",ISNUMBER('3 Model Input'!K$70),'3 Model Input'!K$70*P661)</f>
        <v>Missing</v>
      </c>
      <c r="AB661" s="89"/>
      <c r="AC661" s="227" t="str" cm="1">
        <f t="array" ref="AC661">IF(D661=0,"Blank",_xlfn.IFS('3 Model Input'!E$61=1,(V661*G661)/T661,'3 Model Input'!E$61=2,(W661*G661)/T661,'3 Model Input'!E$61=3,(X661*G661)/T661,'3 Model Input'!E$61=4,(Y661*G661)/T661,'3 Model Input'!E$61=5,(Z661*G661)/T661, ISTEXT('3 Model Input'!E$61),"Missing",'3 Model Input'!E$61=6,(AA661*G661)/T661))</f>
        <v>Blank</v>
      </c>
      <c r="AD661" s="202" t="str">
        <f t="shared" si="127"/>
        <v>Blank</v>
      </c>
      <c r="AE661" s="202" t="str">
        <f t="shared" si="128"/>
        <v>Blank</v>
      </c>
      <c r="AF661" s="217" t="str">
        <f t="shared" si="129"/>
        <v>Blank</v>
      </c>
      <c r="AG661" s="9" t="str" cm="1">
        <f t="array" ref="AG661">_xlfn.IFS(ISNUMBER(AC661), "", ISNUMBER(SEARCH("Blank", AC661)), "", ISERROR(AC661), "Bad input on tab 3")</f>
        <v/>
      </c>
    </row>
    <row r="662" spans="2:33" ht="15" customHeight="1" x14ac:dyDescent="0.75">
      <c r="B662" s="205" t="str">
        <f>'5 Driver Data'!B662</f>
        <v>0654</v>
      </c>
      <c r="C662" s="193">
        <f>'5 Driver Data'!C662</f>
        <v>0</v>
      </c>
      <c r="D662" s="192">
        <f>'5 Driver Data'!D662</f>
        <v>0</v>
      </c>
      <c r="E662" s="191">
        <f>'5 Driver Data'!E662</f>
        <v>0</v>
      </c>
      <c r="F662" s="191">
        <f>'5 Driver Data'!F662</f>
        <v>0</v>
      </c>
      <c r="G662" s="191">
        <f>'5 Driver Data'!G662</f>
        <v>0</v>
      </c>
      <c r="H662" s="191">
        <f>'5 Driver Data'!H662</f>
        <v>0</v>
      </c>
      <c r="I662" s="191">
        <f>'5 Driver Data'!I662</f>
        <v>0</v>
      </c>
      <c r="J662" s="191">
        <f>'5 Driver Data'!J662</f>
        <v>0</v>
      </c>
      <c r="K662" s="206">
        <f>'5 Driver Data'!K662</f>
        <v>0</v>
      </c>
      <c r="L662" s="1"/>
      <c r="M662" s="216" t="str">
        <f>IF(D662=0,"Blank",'3 Model Input'!E$44*'3 Model Input'!E$45)</f>
        <v>Blank</v>
      </c>
      <c r="N662" s="197" t="str">
        <f t="shared" si="120"/>
        <v>Blank</v>
      </c>
      <c r="O662" s="197" t="str">
        <f>IF(D662=0,"Blank",'3 Model Input'!E$49*(1-'3 Model Input'!E$51))</f>
        <v>Blank</v>
      </c>
      <c r="P662" s="197" t="str">
        <f t="shared" si="121"/>
        <v>Blank</v>
      </c>
      <c r="Q662" s="197" t="str">
        <f>IF(D662=0,"Blank",IF(D662="BEV",E662*(1-'3 Model Input'!E$54), E662))</f>
        <v>Blank</v>
      </c>
      <c r="R662" s="198" t="str">
        <f>IF(D662=0,"Blank",IF(D662="PHEV",F662/G662,F662*(1-'3 Model Input'!E$54)/G662))</f>
        <v>Blank</v>
      </c>
      <c r="S662" s="198" t="str">
        <f>IF(D662=0,"Blank",IF(D662="PHEV",MIN(M662,E662),MIN(M662,(E662*(1-'3 Model Input'!E$54)))))</f>
        <v>Blank</v>
      </c>
      <c r="T662" s="217" t="str">
        <f t="shared" si="122"/>
        <v>Blank</v>
      </c>
      <c r="U662" s="89"/>
      <c r="V662" s="216" t="str">
        <f>IF(D662=0,"Blank",P662*'3 Model Input'!E$50)</f>
        <v>Blank</v>
      </c>
      <c r="W662" s="197" t="str">
        <f t="shared" si="123"/>
        <v>Blank</v>
      </c>
      <c r="X662" s="197" t="str">
        <f t="shared" si="124"/>
        <v>Blank</v>
      </c>
      <c r="Y662" s="197" t="str">
        <f t="shared" si="125"/>
        <v>Blank</v>
      </c>
      <c r="Z662" s="197" t="str">
        <f t="shared" si="126"/>
        <v>Blank</v>
      </c>
      <c r="AA662" s="223" t="str" cm="1">
        <f t="array" ref="AA662">_xlfn.IFS(ISTEXT('3 Model Input'!F$70),"Missing",ISTEXT('3 Model Input'!I$70),"Missing",ISNUMBER('3 Model Input'!K$70),'3 Model Input'!K$70*P662)</f>
        <v>Missing</v>
      </c>
      <c r="AB662" s="89"/>
      <c r="AC662" s="227" t="str" cm="1">
        <f t="array" ref="AC662">IF(D662=0,"Blank",_xlfn.IFS('3 Model Input'!E$61=1,(V662*G662)/T662,'3 Model Input'!E$61=2,(W662*G662)/T662,'3 Model Input'!E$61=3,(X662*G662)/T662,'3 Model Input'!E$61=4,(Y662*G662)/T662,'3 Model Input'!E$61=5,(Z662*G662)/T662, ISTEXT('3 Model Input'!E$61),"Missing",'3 Model Input'!E$61=6,(AA662*G662)/T662))</f>
        <v>Blank</v>
      </c>
      <c r="AD662" s="202" t="str">
        <f t="shared" si="127"/>
        <v>Blank</v>
      </c>
      <c r="AE662" s="202" t="str">
        <f t="shared" si="128"/>
        <v>Blank</v>
      </c>
      <c r="AF662" s="217" t="str">
        <f t="shared" si="129"/>
        <v>Blank</v>
      </c>
      <c r="AG662" s="9" t="str" cm="1">
        <f t="array" ref="AG662">_xlfn.IFS(ISNUMBER(AC662), "", ISNUMBER(SEARCH("Blank", AC662)), "", ISERROR(AC662), "Bad input on tab 3")</f>
        <v/>
      </c>
    </row>
    <row r="663" spans="2:33" ht="15" customHeight="1" x14ac:dyDescent="0.75">
      <c r="B663" s="205" t="str">
        <f>'5 Driver Data'!B663</f>
        <v>0655</v>
      </c>
      <c r="C663" s="193">
        <f>'5 Driver Data'!C663</f>
        <v>0</v>
      </c>
      <c r="D663" s="192">
        <f>'5 Driver Data'!D663</f>
        <v>0</v>
      </c>
      <c r="E663" s="191">
        <f>'5 Driver Data'!E663</f>
        <v>0</v>
      </c>
      <c r="F663" s="191">
        <f>'5 Driver Data'!F663</f>
        <v>0</v>
      </c>
      <c r="G663" s="191">
        <f>'5 Driver Data'!G663</f>
        <v>0</v>
      </c>
      <c r="H663" s="191">
        <f>'5 Driver Data'!H663</f>
        <v>0</v>
      </c>
      <c r="I663" s="191">
        <f>'5 Driver Data'!I663</f>
        <v>0</v>
      </c>
      <c r="J663" s="191">
        <f>'5 Driver Data'!J663</f>
        <v>0</v>
      </c>
      <c r="K663" s="206">
        <f>'5 Driver Data'!K663</f>
        <v>0</v>
      </c>
      <c r="L663" s="1"/>
      <c r="M663" s="216" t="str">
        <f>IF(D663=0,"Blank",'3 Model Input'!E$44*'3 Model Input'!E$45)</f>
        <v>Blank</v>
      </c>
      <c r="N663" s="197" t="str">
        <f t="shared" si="120"/>
        <v>Blank</v>
      </c>
      <c r="O663" s="197" t="str">
        <f>IF(D663=0,"Blank",'3 Model Input'!E$49*(1-'3 Model Input'!E$51))</f>
        <v>Blank</v>
      </c>
      <c r="P663" s="197" t="str">
        <f t="shared" si="121"/>
        <v>Blank</v>
      </c>
      <c r="Q663" s="197" t="str">
        <f>IF(D663=0,"Blank",IF(D663="BEV",E663*(1-'3 Model Input'!E$54), E663))</f>
        <v>Blank</v>
      </c>
      <c r="R663" s="198" t="str">
        <f>IF(D663=0,"Blank",IF(D663="PHEV",F663/G663,F663*(1-'3 Model Input'!E$54)/G663))</f>
        <v>Blank</v>
      </c>
      <c r="S663" s="198" t="str">
        <f>IF(D663=0,"Blank",IF(D663="PHEV",MIN(M663,E663),MIN(M663,(E663*(1-'3 Model Input'!E$54)))))</f>
        <v>Blank</v>
      </c>
      <c r="T663" s="217" t="str">
        <f t="shared" si="122"/>
        <v>Blank</v>
      </c>
      <c r="U663" s="89"/>
      <c r="V663" s="216" t="str">
        <f>IF(D663=0,"Blank",P663*'3 Model Input'!E$50)</f>
        <v>Blank</v>
      </c>
      <c r="W663" s="197" t="str">
        <f t="shared" si="123"/>
        <v>Blank</v>
      </c>
      <c r="X663" s="197" t="str">
        <f t="shared" si="124"/>
        <v>Blank</v>
      </c>
      <c r="Y663" s="197" t="str">
        <f t="shared" si="125"/>
        <v>Blank</v>
      </c>
      <c r="Z663" s="197" t="str">
        <f t="shared" si="126"/>
        <v>Blank</v>
      </c>
      <c r="AA663" s="223" t="str" cm="1">
        <f t="array" ref="AA663">_xlfn.IFS(ISTEXT('3 Model Input'!F$70),"Missing",ISTEXT('3 Model Input'!I$70),"Missing",ISNUMBER('3 Model Input'!K$70),'3 Model Input'!K$70*P663)</f>
        <v>Missing</v>
      </c>
      <c r="AB663" s="89"/>
      <c r="AC663" s="227" t="str" cm="1">
        <f t="array" ref="AC663">IF(D663=0,"Blank",_xlfn.IFS('3 Model Input'!E$61=1,(V663*G663)/T663,'3 Model Input'!E$61=2,(W663*G663)/T663,'3 Model Input'!E$61=3,(X663*G663)/T663,'3 Model Input'!E$61=4,(Y663*G663)/T663,'3 Model Input'!E$61=5,(Z663*G663)/T663, ISTEXT('3 Model Input'!E$61),"Missing",'3 Model Input'!E$61=6,(AA663*G663)/T663))</f>
        <v>Blank</v>
      </c>
      <c r="AD663" s="202" t="str">
        <f t="shared" si="127"/>
        <v>Blank</v>
      </c>
      <c r="AE663" s="202" t="str">
        <f t="shared" si="128"/>
        <v>Blank</v>
      </c>
      <c r="AF663" s="217" t="str">
        <f t="shared" si="129"/>
        <v>Blank</v>
      </c>
      <c r="AG663" s="9" t="str" cm="1">
        <f t="array" ref="AG663">_xlfn.IFS(ISNUMBER(AC663), "", ISNUMBER(SEARCH("Blank", AC663)), "", ISERROR(AC663), "Bad input on tab 3")</f>
        <v/>
      </c>
    </row>
    <row r="664" spans="2:33" ht="15" customHeight="1" x14ac:dyDescent="0.75">
      <c r="B664" s="205" t="str">
        <f>'5 Driver Data'!B664</f>
        <v>0656</v>
      </c>
      <c r="C664" s="193">
        <f>'5 Driver Data'!C664</f>
        <v>0</v>
      </c>
      <c r="D664" s="192">
        <f>'5 Driver Data'!D664</f>
        <v>0</v>
      </c>
      <c r="E664" s="191">
        <f>'5 Driver Data'!E664</f>
        <v>0</v>
      </c>
      <c r="F664" s="191">
        <f>'5 Driver Data'!F664</f>
        <v>0</v>
      </c>
      <c r="G664" s="191">
        <f>'5 Driver Data'!G664</f>
        <v>0</v>
      </c>
      <c r="H664" s="191">
        <f>'5 Driver Data'!H664</f>
        <v>0</v>
      </c>
      <c r="I664" s="191">
        <f>'5 Driver Data'!I664</f>
        <v>0</v>
      </c>
      <c r="J664" s="191">
        <f>'5 Driver Data'!J664</f>
        <v>0</v>
      </c>
      <c r="K664" s="206">
        <f>'5 Driver Data'!K664</f>
        <v>0</v>
      </c>
      <c r="L664" s="1"/>
      <c r="M664" s="216" t="str">
        <f>IF(D664=0,"Blank",'3 Model Input'!E$44*'3 Model Input'!E$45)</f>
        <v>Blank</v>
      </c>
      <c r="N664" s="197" t="str">
        <f t="shared" si="120"/>
        <v>Blank</v>
      </c>
      <c r="O664" s="197" t="str">
        <f>IF(D664=0,"Blank",'3 Model Input'!E$49*(1-'3 Model Input'!E$51))</f>
        <v>Blank</v>
      </c>
      <c r="P664" s="197" t="str">
        <f t="shared" si="121"/>
        <v>Blank</v>
      </c>
      <c r="Q664" s="197" t="str">
        <f>IF(D664=0,"Blank",IF(D664="BEV",E664*(1-'3 Model Input'!E$54), E664))</f>
        <v>Blank</v>
      </c>
      <c r="R664" s="198" t="str">
        <f>IF(D664=0,"Blank",IF(D664="PHEV",F664/G664,F664*(1-'3 Model Input'!E$54)/G664))</f>
        <v>Blank</v>
      </c>
      <c r="S664" s="198" t="str">
        <f>IF(D664=0,"Blank",IF(D664="PHEV",MIN(M664,E664),MIN(M664,(E664*(1-'3 Model Input'!E$54)))))</f>
        <v>Blank</v>
      </c>
      <c r="T664" s="217" t="str">
        <f t="shared" si="122"/>
        <v>Blank</v>
      </c>
      <c r="U664" s="89"/>
      <c r="V664" s="216" t="str">
        <f>IF(D664=0,"Blank",P664*'3 Model Input'!E$50)</f>
        <v>Blank</v>
      </c>
      <c r="W664" s="197" t="str">
        <f t="shared" si="123"/>
        <v>Blank</v>
      </c>
      <c r="X664" s="197" t="str">
        <f t="shared" si="124"/>
        <v>Blank</v>
      </c>
      <c r="Y664" s="197" t="str">
        <f t="shared" si="125"/>
        <v>Blank</v>
      </c>
      <c r="Z664" s="197" t="str">
        <f t="shared" si="126"/>
        <v>Blank</v>
      </c>
      <c r="AA664" s="223" t="str" cm="1">
        <f t="array" ref="AA664">_xlfn.IFS(ISTEXT('3 Model Input'!F$70),"Missing",ISTEXT('3 Model Input'!I$70),"Missing",ISNUMBER('3 Model Input'!K$70),'3 Model Input'!K$70*P664)</f>
        <v>Missing</v>
      </c>
      <c r="AB664" s="89"/>
      <c r="AC664" s="227" t="str" cm="1">
        <f t="array" ref="AC664">IF(D664=0,"Blank",_xlfn.IFS('3 Model Input'!E$61=1,(V664*G664)/T664,'3 Model Input'!E$61=2,(W664*G664)/T664,'3 Model Input'!E$61=3,(X664*G664)/T664,'3 Model Input'!E$61=4,(Y664*G664)/T664,'3 Model Input'!E$61=5,(Z664*G664)/T664, ISTEXT('3 Model Input'!E$61),"Missing",'3 Model Input'!E$61=6,(AA664*G664)/T664))</f>
        <v>Blank</v>
      </c>
      <c r="AD664" s="202" t="str">
        <f t="shared" si="127"/>
        <v>Blank</v>
      </c>
      <c r="AE664" s="202" t="str">
        <f t="shared" si="128"/>
        <v>Blank</v>
      </c>
      <c r="AF664" s="217" t="str">
        <f t="shared" si="129"/>
        <v>Blank</v>
      </c>
      <c r="AG664" s="9" t="str" cm="1">
        <f t="array" ref="AG664">_xlfn.IFS(ISNUMBER(AC664), "", ISNUMBER(SEARCH("Blank", AC664)), "", ISERROR(AC664), "Bad input on tab 3")</f>
        <v/>
      </c>
    </row>
    <row r="665" spans="2:33" ht="15" customHeight="1" x14ac:dyDescent="0.75">
      <c r="B665" s="205" t="str">
        <f>'5 Driver Data'!B665</f>
        <v>0657</v>
      </c>
      <c r="C665" s="193">
        <f>'5 Driver Data'!C665</f>
        <v>0</v>
      </c>
      <c r="D665" s="192">
        <f>'5 Driver Data'!D665</f>
        <v>0</v>
      </c>
      <c r="E665" s="191">
        <f>'5 Driver Data'!E665</f>
        <v>0</v>
      </c>
      <c r="F665" s="191">
        <f>'5 Driver Data'!F665</f>
        <v>0</v>
      </c>
      <c r="G665" s="191">
        <f>'5 Driver Data'!G665</f>
        <v>0</v>
      </c>
      <c r="H665" s="191">
        <f>'5 Driver Data'!H665</f>
        <v>0</v>
      </c>
      <c r="I665" s="191">
        <f>'5 Driver Data'!I665</f>
        <v>0</v>
      </c>
      <c r="J665" s="191">
        <f>'5 Driver Data'!J665</f>
        <v>0</v>
      </c>
      <c r="K665" s="206">
        <f>'5 Driver Data'!K665</f>
        <v>0</v>
      </c>
      <c r="L665" s="1"/>
      <c r="M665" s="216" t="str">
        <f>IF(D665=0,"Blank",'3 Model Input'!E$44*'3 Model Input'!E$45)</f>
        <v>Blank</v>
      </c>
      <c r="N665" s="197" t="str">
        <f t="shared" si="120"/>
        <v>Blank</v>
      </c>
      <c r="O665" s="197" t="str">
        <f>IF(D665=0,"Blank",'3 Model Input'!E$49*(1-'3 Model Input'!E$51))</f>
        <v>Blank</v>
      </c>
      <c r="P665" s="197" t="str">
        <f t="shared" si="121"/>
        <v>Blank</v>
      </c>
      <c r="Q665" s="197" t="str">
        <f>IF(D665=0,"Blank",IF(D665="BEV",E665*(1-'3 Model Input'!E$54), E665))</f>
        <v>Blank</v>
      </c>
      <c r="R665" s="198" t="str">
        <f>IF(D665=0,"Blank",IF(D665="PHEV",F665/G665,F665*(1-'3 Model Input'!E$54)/G665))</f>
        <v>Blank</v>
      </c>
      <c r="S665" s="198" t="str">
        <f>IF(D665=0,"Blank",IF(D665="PHEV",MIN(M665,E665),MIN(M665,(E665*(1-'3 Model Input'!E$54)))))</f>
        <v>Blank</v>
      </c>
      <c r="T665" s="217" t="str">
        <f t="shared" si="122"/>
        <v>Blank</v>
      </c>
      <c r="U665" s="89"/>
      <c r="V665" s="216" t="str">
        <f>IF(D665=0,"Blank",P665*'3 Model Input'!E$50)</f>
        <v>Blank</v>
      </c>
      <c r="W665" s="197" t="str">
        <f t="shared" si="123"/>
        <v>Blank</v>
      </c>
      <c r="X665" s="197" t="str">
        <f t="shared" si="124"/>
        <v>Blank</v>
      </c>
      <c r="Y665" s="197" t="str">
        <f t="shared" si="125"/>
        <v>Blank</v>
      </c>
      <c r="Z665" s="197" t="str">
        <f t="shared" si="126"/>
        <v>Blank</v>
      </c>
      <c r="AA665" s="223" t="str" cm="1">
        <f t="array" ref="AA665">_xlfn.IFS(ISTEXT('3 Model Input'!F$70),"Missing",ISTEXT('3 Model Input'!I$70),"Missing",ISNUMBER('3 Model Input'!K$70),'3 Model Input'!K$70*P665)</f>
        <v>Missing</v>
      </c>
      <c r="AB665" s="89"/>
      <c r="AC665" s="227" t="str" cm="1">
        <f t="array" ref="AC665">IF(D665=0,"Blank",_xlfn.IFS('3 Model Input'!E$61=1,(V665*G665)/T665,'3 Model Input'!E$61=2,(W665*G665)/T665,'3 Model Input'!E$61=3,(X665*G665)/T665,'3 Model Input'!E$61=4,(Y665*G665)/T665,'3 Model Input'!E$61=5,(Z665*G665)/T665, ISTEXT('3 Model Input'!E$61),"Missing",'3 Model Input'!E$61=6,(AA665*G665)/T665))</f>
        <v>Blank</v>
      </c>
      <c r="AD665" s="202" t="str">
        <f t="shared" si="127"/>
        <v>Blank</v>
      </c>
      <c r="AE665" s="202" t="str">
        <f t="shared" si="128"/>
        <v>Blank</v>
      </c>
      <c r="AF665" s="217" t="str">
        <f t="shared" si="129"/>
        <v>Blank</v>
      </c>
      <c r="AG665" s="9" t="str" cm="1">
        <f t="array" ref="AG665">_xlfn.IFS(ISNUMBER(AC665), "", ISNUMBER(SEARCH("Blank", AC665)), "", ISERROR(AC665), "Bad input on tab 3")</f>
        <v/>
      </c>
    </row>
    <row r="666" spans="2:33" ht="15" customHeight="1" x14ac:dyDescent="0.75">
      <c r="B666" s="205" t="str">
        <f>'5 Driver Data'!B666</f>
        <v>0658</v>
      </c>
      <c r="C666" s="193">
        <f>'5 Driver Data'!C666</f>
        <v>0</v>
      </c>
      <c r="D666" s="192">
        <f>'5 Driver Data'!D666</f>
        <v>0</v>
      </c>
      <c r="E666" s="191">
        <f>'5 Driver Data'!E666</f>
        <v>0</v>
      </c>
      <c r="F666" s="191">
        <f>'5 Driver Data'!F666</f>
        <v>0</v>
      </c>
      <c r="G666" s="191">
        <f>'5 Driver Data'!G666</f>
        <v>0</v>
      </c>
      <c r="H666" s="191">
        <f>'5 Driver Data'!H666</f>
        <v>0</v>
      </c>
      <c r="I666" s="191">
        <f>'5 Driver Data'!I666</f>
        <v>0</v>
      </c>
      <c r="J666" s="191">
        <f>'5 Driver Data'!J666</f>
        <v>0</v>
      </c>
      <c r="K666" s="206">
        <f>'5 Driver Data'!K666</f>
        <v>0</v>
      </c>
      <c r="L666" s="1"/>
      <c r="M666" s="216" t="str">
        <f>IF(D666=0,"Blank",'3 Model Input'!E$44*'3 Model Input'!E$45)</f>
        <v>Blank</v>
      </c>
      <c r="N666" s="197" t="str">
        <f t="shared" si="120"/>
        <v>Blank</v>
      </c>
      <c r="O666" s="197" t="str">
        <f>IF(D666=0,"Blank",'3 Model Input'!E$49*(1-'3 Model Input'!E$51))</f>
        <v>Blank</v>
      </c>
      <c r="P666" s="197" t="str">
        <f t="shared" si="121"/>
        <v>Blank</v>
      </c>
      <c r="Q666" s="197" t="str">
        <f>IF(D666=0,"Blank",IF(D666="BEV",E666*(1-'3 Model Input'!E$54), E666))</f>
        <v>Blank</v>
      </c>
      <c r="R666" s="198" t="str">
        <f>IF(D666=0,"Blank",IF(D666="PHEV",F666/G666,F666*(1-'3 Model Input'!E$54)/G666))</f>
        <v>Blank</v>
      </c>
      <c r="S666" s="198" t="str">
        <f>IF(D666=0,"Blank",IF(D666="PHEV",MIN(M666,E666),MIN(M666,(E666*(1-'3 Model Input'!E$54)))))</f>
        <v>Blank</v>
      </c>
      <c r="T666" s="217" t="str">
        <f t="shared" si="122"/>
        <v>Blank</v>
      </c>
      <c r="U666" s="89"/>
      <c r="V666" s="216" t="str">
        <f>IF(D666=0,"Blank",P666*'3 Model Input'!E$50)</f>
        <v>Blank</v>
      </c>
      <c r="W666" s="197" t="str">
        <f t="shared" si="123"/>
        <v>Blank</v>
      </c>
      <c r="X666" s="197" t="str">
        <f t="shared" si="124"/>
        <v>Blank</v>
      </c>
      <c r="Y666" s="197" t="str">
        <f t="shared" si="125"/>
        <v>Blank</v>
      </c>
      <c r="Z666" s="197" t="str">
        <f t="shared" si="126"/>
        <v>Blank</v>
      </c>
      <c r="AA666" s="223" t="str" cm="1">
        <f t="array" ref="AA666">_xlfn.IFS(ISTEXT('3 Model Input'!F$70),"Missing",ISTEXT('3 Model Input'!I$70),"Missing",ISNUMBER('3 Model Input'!K$70),'3 Model Input'!K$70*P666)</f>
        <v>Missing</v>
      </c>
      <c r="AB666" s="89"/>
      <c r="AC666" s="227" t="str" cm="1">
        <f t="array" ref="AC666">IF(D666=0,"Blank",_xlfn.IFS('3 Model Input'!E$61=1,(V666*G666)/T666,'3 Model Input'!E$61=2,(W666*G666)/T666,'3 Model Input'!E$61=3,(X666*G666)/T666,'3 Model Input'!E$61=4,(Y666*G666)/T666,'3 Model Input'!E$61=5,(Z666*G666)/T666, ISTEXT('3 Model Input'!E$61),"Missing",'3 Model Input'!E$61=6,(AA666*G666)/T666))</f>
        <v>Blank</v>
      </c>
      <c r="AD666" s="202" t="str">
        <f t="shared" si="127"/>
        <v>Blank</v>
      </c>
      <c r="AE666" s="202" t="str">
        <f t="shared" si="128"/>
        <v>Blank</v>
      </c>
      <c r="AF666" s="217" t="str">
        <f t="shared" si="129"/>
        <v>Blank</v>
      </c>
      <c r="AG666" s="9" t="str" cm="1">
        <f t="array" ref="AG666">_xlfn.IFS(ISNUMBER(AC666), "", ISNUMBER(SEARCH("Blank", AC666)), "", ISERROR(AC666), "Bad input on tab 3")</f>
        <v/>
      </c>
    </row>
    <row r="667" spans="2:33" ht="15" customHeight="1" x14ac:dyDescent="0.75">
      <c r="B667" s="205" t="str">
        <f>'5 Driver Data'!B667</f>
        <v>0659</v>
      </c>
      <c r="C667" s="193">
        <f>'5 Driver Data'!C667</f>
        <v>0</v>
      </c>
      <c r="D667" s="192">
        <f>'5 Driver Data'!D667</f>
        <v>0</v>
      </c>
      <c r="E667" s="191">
        <f>'5 Driver Data'!E667</f>
        <v>0</v>
      </c>
      <c r="F667" s="191">
        <f>'5 Driver Data'!F667</f>
        <v>0</v>
      </c>
      <c r="G667" s="191">
        <f>'5 Driver Data'!G667</f>
        <v>0</v>
      </c>
      <c r="H667" s="191">
        <f>'5 Driver Data'!H667</f>
        <v>0</v>
      </c>
      <c r="I667" s="191">
        <f>'5 Driver Data'!I667</f>
        <v>0</v>
      </c>
      <c r="J667" s="191">
        <f>'5 Driver Data'!J667</f>
        <v>0</v>
      </c>
      <c r="K667" s="206">
        <f>'5 Driver Data'!K667</f>
        <v>0</v>
      </c>
      <c r="L667" s="1"/>
      <c r="M667" s="216" t="str">
        <f>IF(D667=0,"Blank",'3 Model Input'!E$44*'3 Model Input'!E$45)</f>
        <v>Blank</v>
      </c>
      <c r="N667" s="197" t="str">
        <f t="shared" si="120"/>
        <v>Blank</v>
      </c>
      <c r="O667" s="197" t="str">
        <f>IF(D667=0,"Blank",'3 Model Input'!E$49*(1-'3 Model Input'!E$51))</f>
        <v>Blank</v>
      </c>
      <c r="P667" s="197" t="str">
        <f t="shared" si="121"/>
        <v>Blank</v>
      </c>
      <c r="Q667" s="197" t="str">
        <f>IF(D667=0,"Blank",IF(D667="BEV",E667*(1-'3 Model Input'!E$54), E667))</f>
        <v>Blank</v>
      </c>
      <c r="R667" s="198" t="str">
        <f>IF(D667=0,"Blank",IF(D667="PHEV",F667/G667,F667*(1-'3 Model Input'!E$54)/G667))</f>
        <v>Blank</v>
      </c>
      <c r="S667" s="198" t="str">
        <f>IF(D667=0,"Blank",IF(D667="PHEV",MIN(M667,E667),MIN(M667,(E667*(1-'3 Model Input'!E$54)))))</f>
        <v>Blank</v>
      </c>
      <c r="T667" s="217" t="str">
        <f t="shared" si="122"/>
        <v>Blank</v>
      </c>
      <c r="U667" s="89"/>
      <c r="V667" s="216" t="str">
        <f>IF(D667=0,"Blank",P667*'3 Model Input'!E$50)</f>
        <v>Blank</v>
      </c>
      <c r="W667" s="197" t="str">
        <f t="shared" si="123"/>
        <v>Blank</v>
      </c>
      <c r="X667" s="197" t="str">
        <f t="shared" si="124"/>
        <v>Blank</v>
      </c>
      <c r="Y667" s="197" t="str">
        <f t="shared" si="125"/>
        <v>Blank</v>
      </c>
      <c r="Z667" s="197" t="str">
        <f t="shared" si="126"/>
        <v>Blank</v>
      </c>
      <c r="AA667" s="223" t="str" cm="1">
        <f t="array" ref="AA667">_xlfn.IFS(ISTEXT('3 Model Input'!F$70),"Missing",ISTEXT('3 Model Input'!I$70),"Missing",ISNUMBER('3 Model Input'!K$70),'3 Model Input'!K$70*P667)</f>
        <v>Missing</v>
      </c>
      <c r="AB667" s="89"/>
      <c r="AC667" s="227" t="str" cm="1">
        <f t="array" ref="AC667">IF(D667=0,"Blank",_xlfn.IFS('3 Model Input'!E$61=1,(V667*G667)/T667,'3 Model Input'!E$61=2,(W667*G667)/T667,'3 Model Input'!E$61=3,(X667*G667)/T667,'3 Model Input'!E$61=4,(Y667*G667)/T667,'3 Model Input'!E$61=5,(Z667*G667)/T667, ISTEXT('3 Model Input'!E$61),"Missing",'3 Model Input'!E$61=6,(AA667*G667)/T667))</f>
        <v>Blank</v>
      </c>
      <c r="AD667" s="202" t="str">
        <f t="shared" si="127"/>
        <v>Blank</v>
      </c>
      <c r="AE667" s="202" t="str">
        <f t="shared" si="128"/>
        <v>Blank</v>
      </c>
      <c r="AF667" s="217" t="str">
        <f t="shared" si="129"/>
        <v>Blank</v>
      </c>
      <c r="AG667" s="9" t="str" cm="1">
        <f t="array" ref="AG667">_xlfn.IFS(ISNUMBER(AC667), "", ISNUMBER(SEARCH("Blank", AC667)), "", ISERROR(AC667), "Bad input on tab 3")</f>
        <v/>
      </c>
    </row>
    <row r="668" spans="2:33" ht="15" customHeight="1" x14ac:dyDescent="0.75">
      <c r="B668" s="205" t="str">
        <f>'5 Driver Data'!B668</f>
        <v>0660</v>
      </c>
      <c r="C668" s="193">
        <f>'5 Driver Data'!C668</f>
        <v>0</v>
      </c>
      <c r="D668" s="192">
        <f>'5 Driver Data'!D668</f>
        <v>0</v>
      </c>
      <c r="E668" s="191">
        <f>'5 Driver Data'!E668</f>
        <v>0</v>
      </c>
      <c r="F668" s="191">
        <f>'5 Driver Data'!F668</f>
        <v>0</v>
      </c>
      <c r="G668" s="191">
        <f>'5 Driver Data'!G668</f>
        <v>0</v>
      </c>
      <c r="H668" s="191">
        <f>'5 Driver Data'!H668</f>
        <v>0</v>
      </c>
      <c r="I668" s="191">
        <f>'5 Driver Data'!I668</f>
        <v>0</v>
      </c>
      <c r="J668" s="191">
        <f>'5 Driver Data'!J668</f>
        <v>0</v>
      </c>
      <c r="K668" s="206">
        <f>'5 Driver Data'!K668</f>
        <v>0</v>
      </c>
      <c r="L668" s="1"/>
      <c r="M668" s="216" t="str">
        <f>IF(D668=0,"Blank",'3 Model Input'!E$44*'3 Model Input'!E$45)</f>
        <v>Blank</v>
      </c>
      <c r="N668" s="197" t="str">
        <f t="shared" si="120"/>
        <v>Blank</v>
      </c>
      <c r="O668" s="197" t="str">
        <f>IF(D668=0,"Blank",'3 Model Input'!E$49*(1-'3 Model Input'!E$51))</f>
        <v>Blank</v>
      </c>
      <c r="P668" s="197" t="str">
        <f t="shared" si="121"/>
        <v>Blank</v>
      </c>
      <c r="Q668" s="197" t="str">
        <f>IF(D668=0,"Blank",IF(D668="BEV",E668*(1-'3 Model Input'!E$54), E668))</f>
        <v>Blank</v>
      </c>
      <c r="R668" s="198" t="str">
        <f>IF(D668=0,"Blank",IF(D668="PHEV",F668/G668,F668*(1-'3 Model Input'!E$54)/G668))</f>
        <v>Blank</v>
      </c>
      <c r="S668" s="198" t="str">
        <f>IF(D668=0,"Blank",IF(D668="PHEV",MIN(M668,E668),MIN(M668,(E668*(1-'3 Model Input'!E$54)))))</f>
        <v>Blank</v>
      </c>
      <c r="T668" s="217" t="str">
        <f t="shared" si="122"/>
        <v>Blank</v>
      </c>
      <c r="U668" s="89"/>
      <c r="V668" s="216" t="str">
        <f>IF(D668=0,"Blank",P668*'3 Model Input'!E$50)</f>
        <v>Blank</v>
      </c>
      <c r="W668" s="197" t="str">
        <f t="shared" si="123"/>
        <v>Blank</v>
      </c>
      <c r="X668" s="197" t="str">
        <f t="shared" si="124"/>
        <v>Blank</v>
      </c>
      <c r="Y668" s="197" t="str">
        <f t="shared" si="125"/>
        <v>Blank</v>
      </c>
      <c r="Z668" s="197" t="str">
        <f t="shared" si="126"/>
        <v>Blank</v>
      </c>
      <c r="AA668" s="223" t="str" cm="1">
        <f t="array" ref="AA668">_xlfn.IFS(ISTEXT('3 Model Input'!F$70),"Missing",ISTEXT('3 Model Input'!I$70),"Missing",ISNUMBER('3 Model Input'!K$70),'3 Model Input'!K$70*P668)</f>
        <v>Missing</v>
      </c>
      <c r="AB668" s="89"/>
      <c r="AC668" s="227" t="str" cm="1">
        <f t="array" ref="AC668">IF(D668=0,"Blank",_xlfn.IFS('3 Model Input'!E$61=1,(V668*G668)/T668,'3 Model Input'!E$61=2,(W668*G668)/T668,'3 Model Input'!E$61=3,(X668*G668)/T668,'3 Model Input'!E$61=4,(Y668*G668)/T668,'3 Model Input'!E$61=5,(Z668*G668)/T668, ISTEXT('3 Model Input'!E$61),"Missing",'3 Model Input'!E$61=6,(AA668*G668)/T668))</f>
        <v>Blank</v>
      </c>
      <c r="AD668" s="202" t="str">
        <f t="shared" si="127"/>
        <v>Blank</v>
      </c>
      <c r="AE668" s="202" t="str">
        <f t="shared" si="128"/>
        <v>Blank</v>
      </c>
      <c r="AF668" s="217" t="str">
        <f t="shared" si="129"/>
        <v>Blank</v>
      </c>
      <c r="AG668" s="9" t="str" cm="1">
        <f t="array" ref="AG668">_xlfn.IFS(ISNUMBER(AC668), "", ISNUMBER(SEARCH("Blank", AC668)), "", ISERROR(AC668), "Bad input on tab 3")</f>
        <v/>
      </c>
    </row>
    <row r="669" spans="2:33" ht="15" customHeight="1" x14ac:dyDescent="0.75">
      <c r="B669" s="205" t="str">
        <f>'5 Driver Data'!B669</f>
        <v>0661</v>
      </c>
      <c r="C669" s="193">
        <f>'5 Driver Data'!C669</f>
        <v>0</v>
      </c>
      <c r="D669" s="192">
        <f>'5 Driver Data'!D669</f>
        <v>0</v>
      </c>
      <c r="E669" s="191">
        <f>'5 Driver Data'!E669</f>
        <v>0</v>
      </c>
      <c r="F669" s="191">
        <f>'5 Driver Data'!F669</f>
        <v>0</v>
      </c>
      <c r="G669" s="191">
        <f>'5 Driver Data'!G669</f>
        <v>0</v>
      </c>
      <c r="H669" s="191">
        <f>'5 Driver Data'!H669</f>
        <v>0</v>
      </c>
      <c r="I669" s="191">
        <f>'5 Driver Data'!I669</f>
        <v>0</v>
      </c>
      <c r="J669" s="191">
        <f>'5 Driver Data'!J669</f>
        <v>0</v>
      </c>
      <c r="K669" s="206">
        <f>'5 Driver Data'!K669</f>
        <v>0</v>
      </c>
      <c r="L669" s="1"/>
      <c r="M669" s="216" t="str">
        <f>IF(D669=0,"Blank",'3 Model Input'!E$44*'3 Model Input'!E$45)</f>
        <v>Blank</v>
      </c>
      <c r="N669" s="197" t="str">
        <f t="shared" si="120"/>
        <v>Blank</v>
      </c>
      <c r="O669" s="197" t="str">
        <f>IF(D669=0,"Blank",'3 Model Input'!E$49*(1-'3 Model Input'!E$51))</f>
        <v>Blank</v>
      </c>
      <c r="P669" s="197" t="str">
        <f t="shared" si="121"/>
        <v>Blank</v>
      </c>
      <c r="Q669" s="197" t="str">
        <f>IF(D669=0,"Blank",IF(D669="BEV",E669*(1-'3 Model Input'!E$54), E669))</f>
        <v>Blank</v>
      </c>
      <c r="R669" s="198" t="str">
        <f>IF(D669=0,"Blank",IF(D669="PHEV",F669/G669,F669*(1-'3 Model Input'!E$54)/G669))</f>
        <v>Blank</v>
      </c>
      <c r="S669" s="198" t="str">
        <f>IF(D669=0,"Blank",IF(D669="PHEV",MIN(M669,E669),MIN(M669,(E669*(1-'3 Model Input'!E$54)))))</f>
        <v>Blank</v>
      </c>
      <c r="T669" s="217" t="str">
        <f t="shared" si="122"/>
        <v>Blank</v>
      </c>
      <c r="U669" s="89"/>
      <c r="V669" s="216" t="str">
        <f>IF(D669=0,"Blank",P669*'3 Model Input'!E$50)</f>
        <v>Blank</v>
      </c>
      <c r="W669" s="197" t="str">
        <f t="shared" si="123"/>
        <v>Blank</v>
      </c>
      <c r="X669" s="197" t="str">
        <f t="shared" si="124"/>
        <v>Blank</v>
      </c>
      <c r="Y669" s="197" t="str">
        <f t="shared" si="125"/>
        <v>Blank</v>
      </c>
      <c r="Z669" s="197" t="str">
        <f t="shared" si="126"/>
        <v>Blank</v>
      </c>
      <c r="AA669" s="223" t="str" cm="1">
        <f t="array" ref="AA669">_xlfn.IFS(ISTEXT('3 Model Input'!F$70),"Missing",ISTEXT('3 Model Input'!I$70),"Missing",ISNUMBER('3 Model Input'!K$70),'3 Model Input'!K$70*P669)</f>
        <v>Missing</v>
      </c>
      <c r="AB669" s="89"/>
      <c r="AC669" s="227" t="str" cm="1">
        <f t="array" ref="AC669">IF(D669=0,"Blank",_xlfn.IFS('3 Model Input'!E$61=1,(V669*G669)/T669,'3 Model Input'!E$61=2,(W669*G669)/T669,'3 Model Input'!E$61=3,(X669*G669)/T669,'3 Model Input'!E$61=4,(Y669*G669)/T669,'3 Model Input'!E$61=5,(Z669*G669)/T669, ISTEXT('3 Model Input'!E$61),"Missing",'3 Model Input'!E$61=6,(AA669*G669)/T669))</f>
        <v>Blank</v>
      </c>
      <c r="AD669" s="202" t="str">
        <f t="shared" si="127"/>
        <v>Blank</v>
      </c>
      <c r="AE669" s="202" t="str">
        <f t="shared" si="128"/>
        <v>Blank</v>
      </c>
      <c r="AF669" s="217" t="str">
        <f t="shared" si="129"/>
        <v>Blank</v>
      </c>
      <c r="AG669" s="9" t="str" cm="1">
        <f t="array" ref="AG669">_xlfn.IFS(ISNUMBER(AC669), "", ISNUMBER(SEARCH("Blank", AC669)), "", ISERROR(AC669), "Bad input on tab 3")</f>
        <v/>
      </c>
    </row>
    <row r="670" spans="2:33" ht="15" customHeight="1" x14ac:dyDescent="0.75">
      <c r="B670" s="205" t="str">
        <f>'5 Driver Data'!B670</f>
        <v>0662</v>
      </c>
      <c r="C670" s="193">
        <f>'5 Driver Data'!C670</f>
        <v>0</v>
      </c>
      <c r="D670" s="192">
        <f>'5 Driver Data'!D670</f>
        <v>0</v>
      </c>
      <c r="E670" s="191">
        <f>'5 Driver Data'!E670</f>
        <v>0</v>
      </c>
      <c r="F670" s="191">
        <f>'5 Driver Data'!F670</f>
        <v>0</v>
      </c>
      <c r="G670" s="191">
        <f>'5 Driver Data'!G670</f>
        <v>0</v>
      </c>
      <c r="H670" s="191">
        <f>'5 Driver Data'!H670</f>
        <v>0</v>
      </c>
      <c r="I670" s="191">
        <f>'5 Driver Data'!I670</f>
        <v>0</v>
      </c>
      <c r="J670" s="191">
        <f>'5 Driver Data'!J670</f>
        <v>0</v>
      </c>
      <c r="K670" s="206">
        <f>'5 Driver Data'!K670</f>
        <v>0</v>
      </c>
      <c r="L670" s="1"/>
      <c r="M670" s="216" t="str">
        <f>IF(D670=0,"Blank",'3 Model Input'!E$44*'3 Model Input'!E$45)</f>
        <v>Blank</v>
      </c>
      <c r="N670" s="197" t="str">
        <f t="shared" si="120"/>
        <v>Blank</v>
      </c>
      <c r="O670" s="197" t="str">
        <f>IF(D670=0,"Blank",'3 Model Input'!E$49*(1-'3 Model Input'!E$51))</f>
        <v>Blank</v>
      </c>
      <c r="P670" s="197" t="str">
        <f t="shared" si="121"/>
        <v>Blank</v>
      </c>
      <c r="Q670" s="197" t="str">
        <f>IF(D670=0,"Blank",IF(D670="BEV",E670*(1-'3 Model Input'!E$54), E670))</f>
        <v>Blank</v>
      </c>
      <c r="R670" s="198" t="str">
        <f>IF(D670=0,"Blank",IF(D670="PHEV",F670/G670,F670*(1-'3 Model Input'!E$54)/G670))</f>
        <v>Blank</v>
      </c>
      <c r="S670" s="198" t="str">
        <f>IF(D670=0,"Blank",IF(D670="PHEV",MIN(M670,E670),MIN(M670,(E670*(1-'3 Model Input'!E$54)))))</f>
        <v>Blank</v>
      </c>
      <c r="T670" s="217" t="str">
        <f t="shared" si="122"/>
        <v>Blank</v>
      </c>
      <c r="U670" s="89"/>
      <c r="V670" s="216" t="str">
        <f>IF(D670=0,"Blank",P670*'3 Model Input'!E$50)</f>
        <v>Blank</v>
      </c>
      <c r="W670" s="197" t="str">
        <f t="shared" si="123"/>
        <v>Blank</v>
      </c>
      <c r="X670" s="197" t="str">
        <f t="shared" si="124"/>
        <v>Blank</v>
      </c>
      <c r="Y670" s="197" t="str">
        <f t="shared" si="125"/>
        <v>Blank</v>
      </c>
      <c r="Z670" s="197" t="str">
        <f t="shared" si="126"/>
        <v>Blank</v>
      </c>
      <c r="AA670" s="223" t="str" cm="1">
        <f t="array" ref="AA670">_xlfn.IFS(ISTEXT('3 Model Input'!F$70),"Missing",ISTEXT('3 Model Input'!I$70),"Missing",ISNUMBER('3 Model Input'!K$70),'3 Model Input'!K$70*P670)</f>
        <v>Missing</v>
      </c>
      <c r="AB670" s="89"/>
      <c r="AC670" s="227" t="str" cm="1">
        <f t="array" ref="AC670">IF(D670=0,"Blank",_xlfn.IFS('3 Model Input'!E$61=1,(V670*G670)/T670,'3 Model Input'!E$61=2,(W670*G670)/T670,'3 Model Input'!E$61=3,(X670*G670)/T670,'3 Model Input'!E$61=4,(Y670*G670)/T670,'3 Model Input'!E$61=5,(Z670*G670)/T670, ISTEXT('3 Model Input'!E$61),"Missing",'3 Model Input'!E$61=6,(AA670*G670)/T670))</f>
        <v>Blank</v>
      </c>
      <c r="AD670" s="202" t="str">
        <f t="shared" si="127"/>
        <v>Blank</v>
      </c>
      <c r="AE670" s="202" t="str">
        <f t="shared" si="128"/>
        <v>Blank</v>
      </c>
      <c r="AF670" s="217" t="str">
        <f t="shared" si="129"/>
        <v>Blank</v>
      </c>
      <c r="AG670" s="9" t="str" cm="1">
        <f t="array" ref="AG670">_xlfn.IFS(ISNUMBER(AC670), "", ISNUMBER(SEARCH("Blank", AC670)), "", ISERROR(AC670), "Bad input on tab 3")</f>
        <v/>
      </c>
    </row>
    <row r="671" spans="2:33" ht="15" customHeight="1" x14ac:dyDescent="0.75">
      <c r="B671" s="205" t="str">
        <f>'5 Driver Data'!B671</f>
        <v>0663</v>
      </c>
      <c r="C671" s="193">
        <f>'5 Driver Data'!C671</f>
        <v>0</v>
      </c>
      <c r="D671" s="192">
        <f>'5 Driver Data'!D671</f>
        <v>0</v>
      </c>
      <c r="E671" s="191">
        <f>'5 Driver Data'!E671</f>
        <v>0</v>
      </c>
      <c r="F671" s="191">
        <f>'5 Driver Data'!F671</f>
        <v>0</v>
      </c>
      <c r="G671" s="191">
        <f>'5 Driver Data'!G671</f>
        <v>0</v>
      </c>
      <c r="H671" s="191">
        <f>'5 Driver Data'!H671</f>
        <v>0</v>
      </c>
      <c r="I671" s="191">
        <f>'5 Driver Data'!I671</f>
        <v>0</v>
      </c>
      <c r="J671" s="191">
        <f>'5 Driver Data'!J671</f>
        <v>0</v>
      </c>
      <c r="K671" s="206">
        <f>'5 Driver Data'!K671</f>
        <v>0</v>
      </c>
      <c r="L671" s="1"/>
      <c r="M671" s="216" t="str">
        <f>IF(D671=0,"Blank",'3 Model Input'!E$44*'3 Model Input'!E$45)</f>
        <v>Blank</v>
      </c>
      <c r="N671" s="197" t="str">
        <f t="shared" si="120"/>
        <v>Blank</v>
      </c>
      <c r="O671" s="197" t="str">
        <f>IF(D671=0,"Blank",'3 Model Input'!E$49*(1-'3 Model Input'!E$51))</f>
        <v>Blank</v>
      </c>
      <c r="P671" s="197" t="str">
        <f t="shared" si="121"/>
        <v>Blank</v>
      </c>
      <c r="Q671" s="197" t="str">
        <f>IF(D671=0,"Blank",IF(D671="BEV",E671*(1-'3 Model Input'!E$54), E671))</f>
        <v>Blank</v>
      </c>
      <c r="R671" s="198" t="str">
        <f>IF(D671=0,"Blank",IF(D671="PHEV",F671/G671,F671*(1-'3 Model Input'!E$54)/G671))</f>
        <v>Blank</v>
      </c>
      <c r="S671" s="198" t="str">
        <f>IF(D671=0,"Blank",IF(D671="PHEV",MIN(M671,E671),MIN(M671,(E671*(1-'3 Model Input'!E$54)))))</f>
        <v>Blank</v>
      </c>
      <c r="T671" s="217" t="str">
        <f t="shared" si="122"/>
        <v>Blank</v>
      </c>
      <c r="U671" s="89"/>
      <c r="V671" s="216" t="str">
        <f>IF(D671=0,"Blank",P671*'3 Model Input'!E$50)</f>
        <v>Blank</v>
      </c>
      <c r="W671" s="197" t="str">
        <f t="shared" si="123"/>
        <v>Blank</v>
      </c>
      <c r="X671" s="197" t="str">
        <f t="shared" si="124"/>
        <v>Blank</v>
      </c>
      <c r="Y671" s="197" t="str">
        <f t="shared" si="125"/>
        <v>Blank</v>
      </c>
      <c r="Z671" s="197" t="str">
        <f t="shared" si="126"/>
        <v>Blank</v>
      </c>
      <c r="AA671" s="223" t="str" cm="1">
        <f t="array" ref="AA671">_xlfn.IFS(ISTEXT('3 Model Input'!F$70),"Missing",ISTEXT('3 Model Input'!I$70),"Missing",ISNUMBER('3 Model Input'!K$70),'3 Model Input'!K$70*P671)</f>
        <v>Missing</v>
      </c>
      <c r="AB671" s="89"/>
      <c r="AC671" s="227" t="str" cm="1">
        <f t="array" ref="AC671">IF(D671=0,"Blank",_xlfn.IFS('3 Model Input'!E$61=1,(V671*G671)/T671,'3 Model Input'!E$61=2,(W671*G671)/T671,'3 Model Input'!E$61=3,(X671*G671)/T671,'3 Model Input'!E$61=4,(Y671*G671)/T671,'3 Model Input'!E$61=5,(Z671*G671)/T671, ISTEXT('3 Model Input'!E$61),"Missing",'3 Model Input'!E$61=6,(AA671*G671)/T671))</f>
        <v>Blank</v>
      </c>
      <c r="AD671" s="202" t="str">
        <f t="shared" si="127"/>
        <v>Blank</v>
      </c>
      <c r="AE671" s="202" t="str">
        <f t="shared" si="128"/>
        <v>Blank</v>
      </c>
      <c r="AF671" s="217" t="str">
        <f t="shared" si="129"/>
        <v>Blank</v>
      </c>
      <c r="AG671" s="9" t="str" cm="1">
        <f t="array" ref="AG671">_xlfn.IFS(ISNUMBER(AC671), "", ISNUMBER(SEARCH("Blank", AC671)), "", ISERROR(AC671), "Bad input on tab 3")</f>
        <v/>
      </c>
    </row>
    <row r="672" spans="2:33" ht="15" customHeight="1" x14ac:dyDescent="0.75">
      <c r="B672" s="205" t="str">
        <f>'5 Driver Data'!B672</f>
        <v>0664</v>
      </c>
      <c r="C672" s="193">
        <f>'5 Driver Data'!C672</f>
        <v>0</v>
      </c>
      <c r="D672" s="192">
        <f>'5 Driver Data'!D672</f>
        <v>0</v>
      </c>
      <c r="E672" s="191">
        <f>'5 Driver Data'!E672</f>
        <v>0</v>
      </c>
      <c r="F672" s="191">
        <f>'5 Driver Data'!F672</f>
        <v>0</v>
      </c>
      <c r="G672" s="191">
        <f>'5 Driver Data'!G672</f>
        <v>0</v>
      </c>
      <c r="H672" s="191">
        <f>'5 Driver Data'!H672</f>
        <v>0</v>
      </c>
      <c r="I672" s="191">
        <f>'5 Driver Data'!I672</f>
        <v>0</v>
      </c>
      <c r="J672" s="191">
        <f>'5 Driver Data'!J672</f>
        <v>0</v>
      </c>
      <c r="K672" s="206">
        <f>'5 Driver Data'!K672</f>
        <v>0</v>
      </c>
      <c r="L672" s="1"/>
      <c r="M672" s="216" t="str">
        <f>IF(D672=0,"Blank",'3 Model Input'!E$44*'3 Model Input'!E$45)</f>
        <v>Blank</v>
      </c>
      <c r="N672" s="197" t="str">
        <f t="shared" si="120"/>
        <v>Blank</v>
      </c>
      <c r="O672" s="197" t="str">
        <f>IF(D672=0,"Blank",'3 Model Input'!E$49*(1-'3 Model Input'!E$51))</f>
        <v>Blank</v>
      </c>
      <c r="P672" s="197" t="str">
        <f t="shared" si="121"/>
        <v>Blank</v>
      </c>
      <c r="Q672" s="197" t="str">
        <f>IF(D672=0,"Blank",IF(D672="BEV",E672*(1-'3 Model Input'!E$54), E672))</f>
        <v>Blank</v>
      </c>
      <c r="R672" s="198" t="str">
        <f>IF(D672=0,"Blank",IF(D672="PHEV",F672/G672,F672*(1-'3 Model Input'!E$54)/G672))</f>
        <v>Blank</v>
      </c>
      <c r="S672" s="198" t="str">
        <f>IF(D672=0,"Blank",IF(D672="PHEV",MIN(M672,E672),MIN(M672,(E672*(1-'3 Model Input'!E$54)))))</f>
        <v>Blank</v>
      </c>
      <c r="T672" s="217" t="str">
        <f t="shared" si="122"/>
        <v>Blank</v>
      </c>
      <c r="U672" s="89"/>
      <c r="V672" s="216" t="str">
        <f>IF(D672=0,"Blank",P672*'3 Model Input'!E$50)</f>
        <v>Blank</v>
      </c>
      <c r="W672" s="197" t="str">
        <f t="shared" si="123"/>
        <v>Blank</v>
      </c>
      <c r="X672" s="197" t="str">
        <f t="shared" si="124"/>
        <v>Blank</v>
      </c>
      <c r="Y672" s="197" t="str">
        <f t="shared" si="125"/>
        <v>Blank</v>
      </c>
      <c r="Z672" s="197" t="str">
        <f t="shared" si="126"/>
        <v>Blank</v>
      </c>
      <c r="AA672" s="223" t="str" cm="1">
        <f t="array" ref="AA672">_xlfn.IFS(ISTEXT('3 Model Input'!F$70),"Missing",ISTEXT('3 Model Input'!I$70),"Missing",ISNUMBER('3 Model Input'!K$70),'3 Model Input'!K$70*P672)</f>
        <v>Missing</v>
      </c>
      <c r="AB672" s="89"/>
      <c r="AC672" s="227" t="str" cm="1">
        <f t="array" ref="AC672">IF(D672=0,"Blank",_xlfn.IFS('3 Model Input'!E$61=1,(V672*G672)/T672,'3 Model Input'!E$61=2,(W672*G672)/T672,'3 Model Input'!E$61=3,(X672*G672)/T672,'3 Model Input'!E$61=4,(Y672*G672)/T672,'3 Model Input'!E$61=5,(Z672*G672)/T672, ISTEXT('3 Model Input'!E$61),"Missing",'3 Model Input'!E$61=6,(AA672*G672)/T672))</f>
        <v>Blank</v>
      </c>
      <c r="AD672" s="202" t="str">
        <f t="shared" si="127"/>
        <v>Blank</v>
      </c>
      <c r="AE672" s="202" t="str">
        <f t="shared" si="128"/>
        <v>Blank</v>
      </c>
      <c r="AF672" s="217" t="str">
        <f t="shared" si="129"/>
        <v>Blank</v>
      </c>
      <c r="AG672" s="9" t="str" cm="1">
        <f t="array" ref="AG672">_xlfn.IFS(ISNUMBER(AC672), "", ISNUMBER(SEARCH("Blank", AC672)), "", ISERROR(AC672), "Bad input on tab 3")</f>
        <v/>
      </c>
    </row>
    <row r="673" spans="2:33" ht="15" customHeight="1" x14ac:dyDescent="0.75">
      <c r="B673" s="205" t="str">
        <f>'5 Driver Data'!B673</f>
        <v>0665</v>
      </c>
      <c r="C673" s="193">
        <f>'5 Driver Data'!C673</f>
        <v>0</v>
      </c>
      <c r="D673" s="192">
        <f>'5 Driver Data'!D673</f>
        <v>0</v>
      </c>
      <c r="E673" s="191">
        <f>'5 Driver Data'!E673</f>
        <v>0</v>
      </c>
      <c r="F673" s="191">
        <f>'5 Driver Data'!F673</f>
        <v>0</v>
      </c>
      <c r="G673" s="191">
        <f>'5 Driver Data'!G673</f>
        <v>0</v>
      </c>
      <c r="H673" s="191">
        <f>'5 Driver Data'!H673</f>
        <v>0</v>
      </c>
      <c r="I673" s="191">
        <f>'5 Driver Data'!I673</f>
        <v>0</v>
      </c>
      <c r="J673" s="191">
        <f>'5 Driver Data'!J673</f>
        <v>0</v>
      </c>
      <c r="K673" s="206">
        <f>'5 Driver Data'!K673</f>
        <v>0</v>
      </c>
      <c r="L673" s="1"/>
      <c r="M673" s="216" t="str">
        <f>IF(D673=0,"Blank",'3 Model Input'!E$44*'3 Model Input'!E$45)</f>
        <v>Blank</v>
      </c>
      <c r="N673" s="197" t="str">
        <f t="shared" si="120"/>
        <v>Blank</v>
      </c>
      <c r="O673" s="197" t="str">
        <f>IF(D673=0,"Blank",'3 Model Input'!E$49*(1-'3 Model Input'!E$51))</f>
        <v>Blank</v>
      </c>
      <c r="P673" s="197" t="str">
        <f t="shared" si="121"/>
        <v>Blank</v>
      </c>
      <c r="Q673" s="197" t="str">
        <f>IF(D673=0,"Blank",IF(D673="BEV",E673*(1-'3 Model Input'!E$54), E673))</f>
        <v>Blank</v>
      </c>
      <c r="R673" s="198" t="str">
        <f>IF(D673=0,"Blank",IF(D673="PHEV",F673/G673,F673*(1-'3 Model Input'!E$54)/G673))</f>
        <v>Blank</v>
      </c>
      <c r="S673" s="198" t="str">
        <f>IF(D673=0,"Blank",IF(D673="PHEV",MIN(M673,E673),MIN(M673,(E673*(1-'3 Model Input'!E$54)))))</f>
        <v>Blank</v>
      </c>
      <c r="T673" s="217" t="str">
        <f t="shared" si="122"/>
        <v>Blank</v>
      </c>
      <c r="U673" s="89"/>
      <c r="V673" s="216" t="str">
        <f>IF(D673=0,"Blank",P673*'3 Model Input'!E$50)</f>
        <v>Blank</v>
      </c>
      <c r="W673" s="197" t="str">
        <f t="shared" si="123"/>
        <v>Blank</v>
      </c>
      <c r="X673" s="197" t="str">
        <f t="shared" si="124"/>
        <v>Blank</v>
      </c>
      <c r="Y673" s="197" t="str">
        <f t="shared" si="125"/>
        <v>Blank</v>
      </c>
      <c r="Z673" s="197" t="str">
        <f t="shared" si="126"/>
        <v>Blank</v>
      </c>
      <c r="AA673" s="223" t="str" cm="1">
        <f t="array" ref="AA673">_xlfn.IFS(ISTEXT('3 Model Input'!F$70),"Missing",ISTEXT('3 Model Input'!I$70),"Missing",ISNUMBER('3 Model Input'!K$70),'3 Model Input'!K$70*P673)</f>
        <v>Missing</v>
      </c>
      <c r="AB673" s="89"/>
      <c r="AC673" s="227" t="str" cm="1">
        <f t="array" ref="AC673">IF(D673=0,"Blank",_xlfn.IFS('3 Model Input'!E$61=1,(V673*G673)/T673,'3 Model Input'!E$61=2,(W673*G673)/T673,'3 Model Input'!E$61=3,(X673*G673)/T673,'3 Model Input'!E$61=4,(Y673*G673)/T673,'3 Model Input'!E$61=5,(Z673*G673)/T673, ISTEXT('3 Model Input'!E$61),"Missing",'3 Model Input'!E$61=6,(AA673*G673)/T673))</f>
        <v>Blank</v>
      </c>
      <c r="AD673" s="202" t="str">
        <f t="shared" si="127"/>
        <v>Blank</v>
      </c>
      <c r="AE673" s="202" t="str">
        <f t="shared" si="128"/>
        <v>Blank</v>
      </c>
      <c r="AF673" s="217" t="str">
        <f t="shared" si="129"/>
        <v>Blank</v>
      </c>
      <c r="AG673" s="9" t="str" cm="1">
        <f t="array" ref="AG673">_xlfn.IFS(ISNUMBER(AC673), "", ISNUMBER(SEARCH("Blank", AC673)), "", ISERROR(AC673), "Bad input on tab 3")</f>
        <v/>
      </c>
    </row>
    <row r="674" spans="2:33" ht="15" customHeight="1" x14ac:dyDescent="0.75">
      <c r="B674" s="205" t="str">
        <f>'5 Driver Data'!B674</f>
        <v>0666</v>
      </c>
      <c r="C674" s="193">
        <f>'5 Driver Data'!C674</f>
        <v>0</v>
      </c>
      <c r="D674" s="192">
        <f>'5 Driver Data'!D674</f>
        <v>0</v>
      </c>
      <c r="E674" s="191">
        <f>'5 Driver Data'!E674</f>
        <v>0</v>
      </c>
      <c r="F674" s="191">
        <f>'5 Driver Data'!F674</f>
        <v>0</v>
      </c>
      <c r="G674" s="191">
        <f>'5 Driver Data'!G674</f>
        <v>0</v>
      </c>
      <c r="H674" s="191">
        <f>'5 Driver Data'!H674</f>
        <v>0</v>
      </c>
      <c r="I674" s="191">
        <f>'5 Driver Data'!I674</f>
        <v>0</v>
      </c>
      <c r="J674" s="191">
        <f>'5 Driver Data'!J674</f>
        <v>0</v>
      </c>
      <c r="K674" s="206">
        <f>'5 Driver Data'!K674</f>
        <v>0</v>
      </c>
      <c r="L674" s="1"/>
      <c r="M674" s="216" t="str">
        <f>IF(D674=0,"Blank",'3 Model Input'!E$44*'3 Model Input'!E$45)</f>
        <v>Blank</v>
      </c>
      <c r="N674" s="197" t="str">
        <f t="shared" si="120"/>
        <v>Blank</v>
      </c>
      <c r="O674" s="197" t="str">
        <f>IF(D674=0,"Blank",'3 Model Input'!E$49*(1-'3 Model Input'!E$51))</f>
        <v>Blank</v>
      </c>
      <c r="P674" s="197" t="str">
        <f t="shared" si="121"/>
        <v>Blank</v>
      </c>
      <c r="Q674" s="197" t="str">
        <f>IF(D674=0,"Blank",IF(D674="BEV",E674*(1-'3 Model Input'!E$54), E674))</f>
        <v>Blank</v>
      </c>
      <c r="R674" s="198" t="str">
        <f>IF(D674=0,"Blank",IF(D674="PHEV",F674/G674,F674*(1-'3 Model Input'!E$54)/G674))</f>
        <v>Blank</v>
      </c>
      <c r="S674" s="198" t="str">
        <f>IF(D674=0,"Blank",IF(D674="PHEV",MIN(M674,E674),MIN(M674,(E674*(1-'3 Model Input'!E$54)))))</f>
        <v>Blank</v>
      </c>
      <c r="T674" s="217" t="str">
        <f t="shared" si="122"/>
        <v>Blank</v>
      </c>
      <c r="U674" s="89"/>
      <c r="V674" s="216" t="str">
        <f>IF(D674=0,"Blank",P674*'3 Model Input'!E$50)</f>
        <v>Blank</v>
      </c>
      <c r="W674" s="197" t="str">
        <f t="shared" si="123"/>
        <v>Blank</v>
      </c>
      <c r="X674" s="197" t="str">
        <f t="shared" si="124"/>
        <v>Blank</v>
      </c>
      <c r="Y674" s="197" t="str">
        <f t="shared" si="125"/>
        <v>Blank</v>
      </c>
      <c r="Z674" s="197" t="str">
        <f t="shared" si="126"/>
        <v>Blank</v>
      </c>
      <c r="AA674" s="223" t="str" cm="1">
        <f t="array" ref="AA674">_xlfn.IFS(ISTEXT('3 Model Input'!F$70),"Missing",ISTEXT('3 Model Input'!I$70),"Missing",ISNUMBER('3 Model Input'!K$70),'3 Model Input'!K$70*P674)</f>
        <v>Missing</v>
      </c>
      <c r="AB674" s="89"/>
      <c r="AC674" s="227" t="str" cm="1">
        <f t="array" ref="AC674">IF(D674=0,"Blank",_xlfn.IFS('3 Model Input'!E$61=1,(V674*G674)/T674,'3 Model Input'!E$61=2,(W674*G674)/T674,'3 Model Input'!E$61=3,(X674*G674)/T674,'3 Model Input'!E$61=4,(Y674*G674)/T674,'3 Model Input'!E$61=5,(Z674*G674)/T674, ISTEXT('3 Model Input'!E$61),"Missing",'3 Model Input'!E$61=6,(AA674*G674)/T674))</f>
        <v>Blank</v>
      </c>
      <c r="AD674" s="202" t="str">
        <f t="shared" si="127"/>
        <v>Blank</v>
      </c>
      <c r="AE674" s="202" t="str">
        <f t="shared" si="128"/>
        <v>Blank</v>
      </c>
      <c r="AF674" s="217" t="str">
        <f t="shared" si="129"/>
        <v>Blank</v>
      </c>
      <c r="AG674" s="9" t="str" cm="1">
        <f t="array" ref="AG674">_xlfn.IFS(ISNUMBER(AC674), "", ISNUMBER(SEARCH("Blank", AC674)), "", ISERROR(AC674), "Bad input on tab 3")</f>
        <v/>
      </c>
    </row>
    <row r="675" spans="2:33" ht="15" customHeight="1" x14ac:dyDescent="0.75">
      <c r="B675" s="205" t="str">
        <f>'5 Driver Data'!B675</f>
        <v>0667</v>
      </c>
      <c r="C675" s="193">
        <f>'5 Driver Data'!C675</f>
        <v>0</v>
      </c>
      <c r="D675" s="192">
        <f>'5 Driver Data'!D675</f>
        <v>0</v>
      </c>
      <c r="E675" s="191">
        <f>'5 Driver Data'!E675</f>
        <v>0</v>
      </c>
      <c r="F675" s="191">
        <f>'5 Driver Data'!F675</f>
        <v>0</v>
      </c>
      <c r="G675" s="191">
        <f>'5 Driver Data'!G675</f>
        <v>0</v>
      </c>
      <c r="H675" s="191">
        <f>'5 Driver Data'!H675</f>
        <v>0</v>
      </c>
      <c r="I675" s="191">
        <f>'5 Driver Data'!I675</f>
        <v>0</v>
      </c>
      <c r="J675" s="191">
        <f>'5 Driver Data'!J675</f>
        <v>0</v>
      </c>
      <c r="K675" s="206">
        <f>'5 Driver Data'!K675</f>
        <v>0</v>
      </c>
      <c r="L675" s="1"/>
      <c r="M675" s="216" t="str">
        <f>IF(D675=0,"Blank",'3 Model Input'!E$44*'3 Model Input'!E$45)</f>
        <v>Blank</v>
      </c>
      <c r="N675" s="197" t="str">
        <f t="shared" si="120"/>
        <v>Blank</v>
      </c>
      <c r="O675" s="197" t="str">
        <f>IF(D675=0,"Blank",'3 Model Input'!E$49*(1-'3 Model Input'!E$51))</f>
        <v>Blank</v>
      </c>
      <c r="P675" s="197" t="str">
        <f t="shared" si="121"/>
        <v>Blank</v>
      </c>
      <c r="Q675" s="197" t="str">
        <f>IF(D675=0,"Blank",IF(D675="BEV",E675*(1-'3 Model Input'!E$54), E675))</f>
        <v>Blank</v>
      </c>
      <c r="R675" s="198" t="str">
        <f>IF(D675=0,"Blank",IF(D675="PHEV",F675/G675,F675*(1-'3 Model Input'!E$54)/G675))</f>
        <v>Blank</v>
      </c>
      <c r="S675" s="198" t="str">
        <f>IF(D675=0,"Blank",IF(D675="PHEV",MIN(M675,E675),MIN(M675,(E675*(1-'3 Model Input'!E$54)))))</f>
        <v>Blank</v>
      </c>
      <c r="T675" s="217" t="str">
        <f t="shared" si="122"/>
        <v>Blank</v>
      </c>
      <c r="U675" s="89"/>
      <c r="V675" s="216" t="str">
        <f>IF(D675=0,"Blank",P675*'3 Model Input'!E$50)</f>
        <v>Blank</v>
      </c>
      <c r="W675" s="197" t="str">
        <f t="shared" si="123"/>
        <v>Blank</v>
      </c>
      <c r="X675" s="197" t="str">
        <f t="shared" si="124"/>
        <v>Blank</v>
      </c>
      <c r="Y675" s="197" t="str">
        <f t="shared" si="125"/>
        <v>Blank</v>
      </c>
      <c r="Z675" s="197" t="str">
        <f t="shared" si="126"/>
        <v>Blank</v>
      </c>
      <c r="AA675" s="223" t="str" cm="1">
        <f t="array" ref="AA675">_xlfn.IFS(ISTEXT('3 Model Input'!F$70),"Missing",ISTEXT('3 Model Input'!I$70),"Missing",ISNUMBER('3 Model Input'!K$70),'3 Model Input'!K$70*P675)</f>
        <v>Missing</v>
      </c>
      <c r="AB675" s="89"/>
      <c r="AC675" s="227" t="str" cm="1">
        <f t="array" ref="AC675">IF(D675=0,"Blank",_xlfn.IFS('3 Model Input'!E$61=1,(V675*G675)/T675,'3 Model Input'!E$61=2,(W675*G675)/T675,'3 Model Input'!E$61=3,(X675*G675)/T675,'3 Model Input'!E$61=4,(Y675*G675)/T675,'3 Model Input'!E$61=5,(Z675*G675)/T675, ISTEXT('3 Model Input'!E$61),"Missing",'3 Model Input'!E$61=6,(AA675*G675)/T675))</f>
        <v>Blank</v>
      </c>
      <c r="AD675" s="202" t="str">
        <f t="shared" si="127"/>
        <v>Blank</v>
      </c>
      <c r="AE675" s="202" t="str">
        <f t="shared" si="128"/>
        <v>Blank</v>
      </c>
      <c r="AF675" s="217" t="str">
        <f t="shared" si="129"/>
        <v>Blank</v>
      </c>
      <c r="AG675" s="9" t="str" cm="1">
        <f t="array" ref="AG675">_xlfn.IFS(ISNUMBER(AC675), "", ISNUMBER(SEARCH("Blank", AC675)), "", ISERROR(AC675), "Bad input on tab 3")</f>
        <v/>
      </c>
    </row>
    <row r="676" spans="2:33" ht="15" customHeight="1" x14ac:dyDescent="0.75">
      <c r="B676" s="205" t="str">
        <f>'5 Driver Data'!B676</f>
        <v>0668</v>
      </c>
      <c r="C676" s="193">
        <f>'5 Driver Data'!C676</f>
        <v>0</v>
      </c>
      <c r="D676" s="192">
        <f>'5 Driver Data'!D676</f>
        <v>0</v>
      </c>
      <c r="E676" s="191">
        <f>'5 Driver Data'!E676</f>
        <v>0</v>
      </c>
      <c r="F676" s="191">
        <f>'5 Driver Data'!F676</f>
        <v>0</v>
      </c>
      <c r="G676" s="191">
        <f>'5 Driver Data'!G676</f>
        <v>0</v>
      </c>
      <c r="H676" s="191">
        <f>'5 Driver Data'!H676</f>
        <v>0</v>
      </c>
      <c r="I676" s="191">
        <f>'5 Driver Data'!I676</f>
        <v>0</v>
      </c>
      <c r="J676" s="191">
        <f>'5 Driver Data'!J676</f>
        <v>0</v>
      </c>
      <c r="K676" s="206">
        <f>'5 Driver Data'!K676</f>
        <v>0</v>
      </c>
      <c r="L676" s="1"/>
      <c r="M676" s="216" t="str">
        <f>IF(D676=0,"Blank",'3 Model Input'!E$44*'3 Model Input'!E$45)</f>
        <v>Blank</v>
      </c>
      <c r="N676" s="197" t="str">
        <f t="shared" si="120"/>
        <v>Blank</v>
      </c>
      <c r="O676" s="197" t="str">
        <f>IF(D676=0,"Blank",'3 Model Input'!E$49*(1-'3 Model Input'!E$51))</f>
        <v>Blank</v>
      </c>
      <c r="P676" s="197" t="str">
        <f t="shared" si="121"/>
        <v>Blank</v>
      </c>
      <c r="Q676" s="197" t="str">
        <f>IF(D676=0,"Blank",IF(D676="BEV",E676*(1-'3 Model Input'!E$54), E676))</f>
        <v>Blank</v>
      </c>
      <c r="R676" s="198" t="str">
        <f>IF(D676=0,"Blank",IF(D676="PHEV",F676/G676,F676*(1-'3 Model Input'!E$54)/G676))</f>
        <v>Blank</v>
      </c>
      <c r="S676" s="198" t="str">
        <f>IF(D676=0,"Blank",IF(D676="PHEV",MIN(M676,E676),MIN(M676,(E676*(1-'3 Model Input'!E$54)))))</f>
        <v>Blank</v>
      </c>
      <c r="T676" s="217" t="str">
        <f t="shared" si="122"/>
        <v>Blank</v>
      </c>
      <c r="U676" s="89"/>
      <c r="V676" s="216" t="str">
        <f>IF(D676=0,"Blank",P676*'3 Model Input'!E$50)</f>
        <v>Blank</v>
      </c>
      <c r="W676" s="197" t="str">
        <f t="shared" si="123"/>
        <v>Blank</v>
      </c>
      <c r="X676" s="197" t="str">
        <f t="shared" si="124"/>
        <v>Blank</v>
      </c>
      <c r="Y676" s="197" t="str">
        <f t="shared" si="125"/>
        <v>Blank</v>
      </c>
      <c r="Z676" s="197" t="str">
        <f t="shared" si="126"/>
        <v>Blank</v>
      </c>
      <c r="AA676" s="223" t="str" cm="1">
        <f t="array" ref="AA676">_xlfn.IFS(ISTEXT('3 Model Input'!F$70),"Missing",ISTEXT('3 Model Input'!I$70),"Missing",ISNUMBER('3 Model Input'!K$70),'3 Model Input'!K$70*P676)</f>
        <v>Missing</v>
      </c>
      <c r="AB676" s="89"/>
      <c r="AC676" s="227" t="str" cm="1">
        <f t="array" ref="AC676">IF(D676=0,"Blank",_xlfn.IFS('3 Model Input'!E$61=1,(V676*G676)/T676,'3 Model Input'!E$61=2,(W676*G676)/T676,'3 Model Input'!E$61=3,(X676*G676)/T676,'3 Model Input'!E$61=4,(Y676*G676)/T676,'3 Model Input'!E$61=5,(Z676*G676)/T676, ISTEXT('3 Model Input'!E$61),"Missing",'3 Model Input'!E$61=6,(AA676*G676)/T676))</f>
        <v>Blank</v>
      </c>
      <c r="AD676" s="202" t="str">
        <f t="shared" si="127"/>
        <v>Blank</v>
      </c>
      <c r="AE676" s="202" t="str">
        <f t="shared" si="128"/>
        <v>Blank</v>
      </c>
      <c r="AF676" s="217" t="str">
        <f t="shared" si="129"/>
        <v>Blank</v>
      </c>
      <c r="AG676" s="9" t="str" cm="1">
        <f t="array" ref="AG676">_xlfn.IFS(ISNUMBER(AC676), "", ISNUMBER(SEARCH("Blank", AC676)), "", ISERROR(AC676), "Bad input on tab 3")</f>
        <v/>
      </c>
    </row>
    <row r="677" spans="2:33" ht="15" customHeight="1" x14ac:dyDescent="0.75">
      <c r="B677" s="205" t="str">
        <f>'5 Driver Data'!B677</f>
        <v>0669</v>
      </c>
      <c r="C677" s="193">
        <f>'5 Driver Data'!C677</f>
        <v>0</v>
      </c>
      <c r="D677" s="192">
        <f>'5 Driver Data'!D677</f>
        <v>0</v>
      </c>
      <c r="E677" s="191">
        <f>'5 Driver Data'!E677</f>
        <v>0</v>
      </c>
      <c r="F677" s="191">
        <f>'5 Driver Data'!F677</f>
        <v>0</v>
      </c>
      <c r="G677" s="191">
        <f>'5 Driver Data'!G677</f>
        <v>0</v>
      </c>
      <c r="H677" s="191">
        <f>'5 Driver Data'!H677</f>
        <v>0</v>
      </c>
      <c r="I677" s="191">
        <f>'5 Driver Data'!I677</f>
        <v>0</v>
      </c>
      <c r="J677" s="191">
        <f>'5 Driver Data'!J677</f>
        <v>0</v>
      </c>
      <c r="K677" s="206">
        <f>'5 Driver Data'!K677</f>
        <v>0</v>
      </c>
      <c r="L677" s="1"/>
      <c r="M677" s="216" t="str">
        <f>IF(D677=0,"Blank",'3 Model Input'!E$44*'3 Model Input'!E$45)</f>
        <v>Blank</v>
      </c>
      <c r="N677" s="197" t="str">
        <f t="shared" si="120"/>
        <v>Blank</v>
      </c>
      <c r="O677" s="197" t="str">
        <f>IF(D677=0,"Blank",'3 Model Input'!E$49*(1-'3 Model Input'!E$51))</f>
        <v>Blank</v>
      </c>
      <c r="P677" s="197" t="str">
        <f t="shared" si="121"/>
        <v>Blank</v>
      </c>
      <c r="Q677" s="197" t="str">
        <f>IF(D677=0,"Blank",IF(D677="BEV",E677*(1-'3 Model Input'!E$54), E677))</f>
        <v>Blank</v>
      </c>
      <c r="R677" s="198" t="str">
        <f>IF(D677=0,"Blank",IF(D677="PHEV",F677/G677,F677*(1-'3 Model Input'!E$54)/G677))</f>
        <v>Blank</v>
      </c>
      <c r="S677" s="198" t="str">
        <f>IF(D677=0,"Blank",IF(D677="PHEV",MIN(M677,E677),MIN(M677,(E677*(1-'3 Model Input'!E$54)))))</f>
        <v>Blank</v>
      </c>
      <c r="T677" s="217" t="str">
        <f t="shared" si="122"/>
        <v>Blank</v>
      </c>
      <c r="U677" s="89"/>
      <c r="V677" s="216" t="str">
        <f>IF(D677=0,"Blank",P677*'3 Model Input'!E$50)</f>
        <v>Blank</v>
      </c>
      <c r="W677" s="197" t="str">
        <f t="shared" si="123"/>
        <v>Blank</v>
      </c>
      <c r="X677" s="197" t="str">
        <f t="shared" si="124"/>
        <v>Blank</v>
      </c>
      <c r="Y677" s="197" t="str">
        <f t="shared" si="125"/>
        <v>Blank</v>
      </c>
      <c r="Z677" s="197" t="str">
        <f t="shared" si="126"/>
        <v>Blank</v>
      </c>
      <c r="AA677" s="223" t="str" cm="1">
        <f t="array" ref="AA677">_xlfn.IFS(ISTEXT('3 Model Input'!F$70),"Missing",ISTEXT('3 Model Input'!I$70),"Missing",ISNUMBER('3 Model Input'!K$70),'3 Model Input'!K$70*P677)</f>
        <v>Missing</v>
      </c>
      <c r="AB677" s="89"/>
      <c r="AC677" s="227" t="str" cm="1">
        <f t="array" ref="AC677">IF(D677=0,"Blank",_xlfn.IFS('3 Model Input'!E$61=1,(V677*G677)/T677,'3 Model Input'!E$61=2,(W677*G677)/T677,'3 Model Input'!E$61=3,(X677*G677)/T677,'3 Model Input'!E$61=4,(Y677*G677)/T677,'3 Model Input'!E$61=5,(Z677*G677)/T677, ISTEXT('3 Model Input'!E$61),"Missing",'3 Model Input'!E$61=6,(AA677*G677)/T677))</f>
        <v>Blank</v>
      </c>
      <c r="AD677" s="202" t="str">
        <f t="shared" si="127"/>
        <v>Blank</v>
      </c>
      <c r="AE677" s="202" t="str">
        <f t="shared" si="128"/>
        <v>Blank</v>
      </c>
      <c r="AF677" s="217" t="str">
        <f t="shared" si="129"/>
        <v>Blank</v>
      </c>
      <c r="AG677" s="9" t="str" cm="1">
        <f t="array" ref="AG677">_xlfn.IFS(ISNUMBER(AC677), "", ISNUMBER(SEARCH("Blank", AC677)), "", ISERROR(AC677), "Bad input on tab 3")</f>
        <v/>
      </c>
    </row>
    <row r="678" spans="2:33" ht="15" customHeight="1" x14ac:dyDescent="0.75">
      <c r="B678" s="205" t="str">
        <f>'5 Driver Data'!B678</f>
        <v>0670</v>
      </c>
      <c r="C678" s="193">
        <f>'5 Driver Data'!C678</f>
        <v>0</v>
      </c>
      <c r="D678" s="192">
        <f>'5 Driver Data'!D678</f>
        <v>0</v>
      </c>
      <c r="E678" s="191">
        <f>'5 Driver Data'!E678</f>
        <v>0</v>
      </c>
      <c r="F678" s="191">
        <f>'5 Driver Data'!F678</f>
        <v>0</v>
      </c>
      <c r="G678" s="191">
        <f>'5 Driver Data'!G678</f>
        <v>0</v>
      </c>
      <c r="H678" s="191">
        <f>'5 Driver Data'!H678</f>
        <v>0</v>
      </c>
      <c r="I678" s="191">
        <f>'5 Driver Data'!I678</f>
        <v>0</v>
      </c>
      <c r="J678" s="191">
        <f>'5 Driver Data'!J678</f>
        <v>0</v>
      </c>
      <c r="K678" s="206">
        <f>'5 Driver Data'!K678</f>
        <v>0</v>
      </c>
      <c r="L678" s="1"/>
      <c r="M678" s="216" t="str">
        <f>IF(D678=0,"Blank",'3 Model Input'!E$44*'3 Model Input'!E$45)</f>
        <v>Blank</v>
      </c>
      <c r="N678" s="197" t="str">
        <f t="shared" si="120"/>
        <v>Blank</v>
      </c>
      <c r="O678" s="197" t="str">
        <f>IF(D678=0,"Blank",'3 Model Input'!E$49*(1-'3 Model Input'!E$51))</f>
        <v>Blank</v>
      </c>
      <c r="P678" s="197" t="str">
        <f t="shared" si="121"/>
        <v>Blank</v>
      </c>
      <c r="Q678" s="197" t="str">
        <f>IF(D678=0,"Blank",IF(D678="BEV",E678*(1-'3 Model Input'!E$54), E678))</f>
        <v>Blank</v>
      </c>
      <c r="R678" s="198" t="str">
        <f>IF(D678=0,"Blank",IF(D678="PHEV",F678/G678,F678*(1-'3 Model Input'!E$54)/G678))</f>
        <v>Blank</v>
      </c>
      <c r="S678" s="198" t="str">
        <f>IF(D678=0,"Blank",IF(D678="PHEV",MIN(M678,E678),MIN(M678,(E678*(1-'3 Model Input'!E$54)))))</f>
        <v>Blank</v>
      </c>
      <c r="T678" s="217" t="str">
        <f t="shared" si="122"/>
        <v>Blank</v>
      </c>
      <c r="U678" s="89"/>
      <c r="V678" s="216" t="str">
        <f>IF(D678=0,"Blank",P678*'3 Model Input'!E$50)</f>
        <v>Blank</v>
      </c>
      <c r="W678" s="197" t="str">
        <f t="shared" si="123"/>
        <v>Blank</v>
      </c>
      <c r="X678" s="197" t="str">
        <f t="shared" si="124"/>
        <v>Blank</v>
      </c>
      <c r="Y678" s="197" t="str">
        <f t="shared" si="125"/>
        <v>Blank</v>
      </c>
      <c r="Z678" s="197" t="str">
        <f t="shared" si="126"/>
        <v>Blank</v>
      </c>
      <c r="AA678" s="223" t="str" cm="1">
        <f t="array" ref="AA678">_xlfn.IFS(ISTEXT('3 Model Input'!F$70),"Missing",ISTEXT('3 Model Input'!I$70),"Missing",ISNUMBER('3 Model Input'!K$70),'3 Model Input'!K$70*P678)</f>
        <v>Missing</v>
      </c>
      <c r="AB678" s="89"/>
      <c r="AC678" s="227" t="str" cm="1">
        <f t="array" ref="AC678">IF(D678=0,"Blank",_xlfn.IFS('3 Model Input'!E$61=1,(V678*G678)/T678,'3 Model Input'!E$61=2,(W678*G678)/T678,'3 Model Input'!E$61=3,(X678*G678)/T678,'3 Model Input'!E$61=4,(Y678*G678)/T678,'3 Model Input'!E$61=5,(Z678*G678)/T678, ISTEXT('3 Model Input'!E$61),"Missing",'3 Model Input'!E$61=6,(AA678*G678)/T678))</f>
        <v>Blank</v>
      </c>
      <c r="AD678" s="202" t="str">
        <f t="shared" si="127"/>
        <v>Blank</v>
      </c>
      <c r="AE678" s="202" t="str">
        <f t="shared" si="128"/>
        <v>Blank</v>
      </c>
      <c r="AF678" s="217" t="str">
        <f t="shared" si="129"/>
        <v>Blank</v>
      </c>
      <c r="AG678" s="9" t="str" cm="1">
        <f t="array" ref="AG678">_xlfn.IFS(ISNUMBER(AC678), "", ISNUMBER(SEARCH("Blank", AC678)), "", ISERROR(AC678), "Bad input on tab 3")</f>
        <v/>
      </c>
    </row>
    <row r="679" spans="2:33" ht="15" customHeight="1" x14ac:dyDescent="0.75">
      <c r="B679" s="205" t="str">
        <f>'5 Driver Data'!B679</f>
        <v>0671</v>
      </c>
      <c r="C679" s="193">
        <f>'5 Driver Data'!C679</f>
        <v>0</v>
      </c>
      <c r="D679" s="192">
        <f>'5 Driver Data'!D679</f>
        <v>0</v>
      </c>
      <c r="E679" s="191">
        <f>'5 Driver Data'!E679</f>
        <v>0</v>
      </c>
      <c r="F679" s="191">
        <f>'5 Driver Data'!F679</f>
        <v>0</v>
      </c>
      <c r="G679" s="191">
        <f>'5 Driver Data'!G679</f>
        <v>0</v>
      </c>
      <c r="H679" s="191">
        <f>'5 Driver Data'!H679</f>
        <v>0</v>
      </c>
      <c r="I679" s="191">
        <f>'5 Driver Data'!I679</f>
        <v>0</v>
      </c>
      <c r="J679" s="191">
        <f>'5 Driver Data'!J679</f>
        <v>0</v>
      </c>
      <c r="K679" s="206">
        <f>'5 Driver Data'!K679</f>
        <v>0</v>
      </c>
      <c r="L679" s="1"/>
      <c r="M679" s="216" t="str">
        <f>IF(D679=0,"Blank",'3 Model Input'!E$44*'3 Model Input'!E$45)</f>
        <v>Blank</v>
      </c>
      <c r="N679" s="197" t="str">
        <f t="shared" si="120"/>
        <v>Blank</v>
      </c>
      <c r="O679" s="197" t="str">
        <f>IF(D679=0,"Blank",'3 Model Input'!E$49*(1-'3 Model Input'!E$51))</f>
        <v>Blank</v>
      </c>
      <c r="P679" s="197" t="str">
        <f t="shared" si="121"/>
        <v>Blank</v>
      </c>
      <c r="Q679" s="197" t="str">
        <f>IF(D679=0,"Blank",IF(D679="BEV",E679*(1-'3 Model Input'!E$54), E679))</f>
        <v>Blank</v>
      </c>
      <c r="R679" s="198" t="str">
        <f>IF(D679=0,"Blank",IF(D679="PHEV",F679/G679,F679*(1-'3 Model Input'!E$54)/G679))</f>
        <v>Blank</v>
      </c>
      <c r="S679" s="198" t="str">
        <f>IF(D679=0,"Blank",IF(D679="PHEV",MIN(M679,E679),MIN(M679,(E679*(1-'3 Model Input'!E$54)))))</f>
        <v>Blank</v>
      </c>
      <c r="T679" s="217" t="str">
        <f t="shared" si="122"/>
        <v>Blank</v>
      </c>
      <c r="U679" s="89"/>
      <c r="V679" s="216" t="str">
        <f>IF(D679=0,"Blank",P679*'3 Model Input'!E$50)</f>
        <v>Blank</v>
      </c>
      <c r="W679" s="197" t="str">
        <f t="shared" si="123"/>
        <v>Blank</v>
      </c>
      <c r="X679" s="197" t="str">
        <f t="shared" si="124"/>
        <v>Blank</v>
      </c>
      <c r="Y679" s="197" t="str">
        <f t="shared" si="125"/>
        <v>Blank</v>
      </c>
      <c r="Z679" s="197" t="str">
        <f t="shared" si="126"/>
        <v>Blank</v>
      </c>
      <c r="AA679" s="223" t="str" cm="1">
        <f t="array" ref="AA679">_xlfn.IFS(ISTEXT('3 Model Input'!F$70),"Missing",ISTEXT('3 Model Input'!I$70),"Missing",ISNUMBER('3 Model Input'!K$70),'3 Model Input'!K$70*P679)</f>
        <v>Missing</v>
      </c>
      <c r="AB679" s="89"/>
      <c r="AC679" s="227" t="str" cm="1">
        <f t="array" ref="AC679">IF(D679=0,"Blank",_xlfn.IFS('3 Model Input'!E$61=1,(V679*G679)/T679,'3 Model Input'!E$61=2,(W679*G679)/T679,'3 Model Input'!E$61=3,(X679*G679)/T679,'3 Model Input'!E$61=4,(Y679*G679)/T679,'3 Model Input'!E$61=5,(Z679*G679)/T679, ISTEXT('3 Model Input'!E$61),"Missing",'3 Model Input'!E$61=6,(AA679*G679)/T679))</f>
        <v>Blank</v>
      </c>
      <c r="AD679" s="202" t="str">
        <f t="shared" si="127"/>
        <v>Blank</v>
      </c>
      <c r="AE679" s="202" t="str">
        <f t="shared" si="128"/>
        <v>Blank</v>
      </c>
      <c r="AF679" s="217" t="str">
        <f t="shared" si="129"/>
        <v>Blank</v>
      </c>
      <c r="AG679" s="9" t="str" cm="1">
        <f t="array" ref="AG679">_xlfn.IFS(ISNUMBER(AC679), "", ISNUMBER(SEARCH("Blank", AC679)), "", ISERROR(AC679), "Bad input on tab 3")</f>
        <v/>
      </c>
    </row>
    <row r="680" spans="2:33" ht="15" customHeight="1" x14ac:dyDescent="0.75">
      <c r="B680" s="205" t="str">
        <f>'5 Driver Data'!B680</f>
        <v>0672</v>
      </c>
      <c r="C680" s="193">
        <f>'5 Driver Data'!C680</f>
        <v>0</v>
      </c>
      <c r="D680" s="192">
        <f>'5 Driver Data'!D680</f>
        <v>0</v>
      </c>
      <c r="E680" s="191">
        <f>'5 Driver Data'!E680</f>
        <v>0</v>
      </c>
      <c r="F680" s="191">
        <f>'5 Driver Data'!F680</f>
        <v>0</v>
      </c>
      <c r="G680" s="191">
        <f>'5 Driver Data'!G680</f>
        <v>0</v>
      </c>
      <c r="H680" s="191">
        <f>'5 Driver Data'!H680</f>
        <v>0</v>
      </c>
      <c r="I680" s="191">
        <f>'5 Driver Data'!I680</f>
        <v>0</v>
      </c>
      <c r="J680" s="191">
        <f>'5 Driver Data'!J680</f>
        <v>0</v>
      </c>
      <c r="K680" s="206">
        <f>'5 Driver Data'!K680</f>
        <v>0</v>
      </c>
      <c r="L680" s="1"/>
      <c r="M680" s="216" t="str">
        <f>IF(D680=0,"Blank",'3 Model Input'!E$44*'3 Model Input'!E$45)</f>
        <v>Blank</v>
      </c>
      <c r="N680" s="197" t="str">
        <f t="shared" si="120"/>
        <v>Blank</v>
      </c>
      <c r="O680" s="197" t="str">
        <f>IF(D680=0,"Blank",'3 Model Input'!E$49*(1-'3 Model Input'!E$51))</f>
        <v>Blank</v>
      </c>
      <c r="P680" s="197" t="str">
        <f t="shared" si="121"/>
        <v>Blank</v>
      </c>
      <c r="Q680" s="197" t="str">
        <f>IF(D680=0,"Blank",IF(D680="BEV",E680*(1-'3 Model Input'!E$54), E680))</f>
        <v>Blank</v>
      </c>
      <c r="R680" s="198" t="str">
        <f>IF(D680=0,"Blank",IF(D680="PHEV",F680/G680,F680*(1-'3 Model Input'!E$54)/G680))</f>
        <v>Blank</v>
      </c>
      <c r="S680" s="198" t="str">
        <f>IF(D680=0,"Blank",IF(D680="PHEV",MIN(M680,E680),MIN(M680,(E680*(1-'3 Model Input'!E$54)))))</f>
        <v>Blank</v>
      </c>
      <c r="T680" s="217" t="str">
        <f t="shared" si="122"/>
        <v>Blank</v>
      </c>
      <c r="U680" s="89"/>
      <c r="V680" s="216" t="str">
        <f>IF(D680=0,"Blank",P680*'3 Model Input'!E$50)</f>
        <v>Blank</v>
      </c>
      <c r="W680" s="197" t="str">
        <f t="shared" si="123"/>
        <v>Blank</v>
      </c>
      <c r="X680" s="197" t="str">
        <f t="shared" si="124"/>
        <v>Blank</v>
      </c>
      <c r="Y680" s="197" t="str">
        <f t="shared" si="125"/>
        <v>Blank</v>
      </c>
      <c r="Z680" s="197" t="str">
        <f t="shared" si="126"/>
        <v>Blank</v>
      </c>
      <c r="AA680" s="223" t="str" cm="1">
        <f t="array" ref="AA680">_xlfn.IFS(ISTEXT('3 Model Input'!F$70),"Missing",ISTEXT('3 Model Input'!I$70),"Missing",ISNUMBER('3 Model Input'!K$70),'3 Model Input'!K$70*P680)</f>
        <v>Missing</v>
      </c>
      <c r="AB680" s="89"/>
      <c r="AC680" s="227" t="str" cm="1">
        <f t="array" ref="AC680">IF(D680=0,"Blank",_xlfn.IFS('3 Model Input'!E$61=1,(V680*G680)/T680,'3 Model Input'!E$61=2,(W680*G680)/T680,'3 Model Input'!E$61=3,(X680*G680)/T680,'3 Model Input'!E$61=4,(Y680*G680)/T680,'3 Model Input'!E$61=5,(Z680*G680)/T680, ISTEXT('3 Model Input'!E$61),"Missing",'3 Model Input'!E$61=6,(AA680*G680)/T680))</f>
        <v>Blank</v>
      </c>
      <c r="AD680" s="202" t="str">
        <f t="shared" si="127"/>
        <v>Blank</v>
      </c>
      <c r="AE680" s="202" t="str">
        <f t="shared" si="128"/>
        <v>Blank</v>
      </c>
      <c r="AF680" s="217" t="str">
        <f t="shared" si="129"/>
        <v>Blank</v>
      </c>
      <c r="AG680" s="9" t="str" cm="1">
        <f t="array" ref="AG680">_xlfn.IFS(ISNUMBER(AC680), "", ISNUMBER(SEARCH("Blank", AC680)), "", ISERROR(AC680), "Bad input on tab 3")</f>
        <v/>
      </c>
    </row>
    <row r="681" spans="2:33" ht="15" customHeight="1" x14ac:dyDescent="0.75">
      <c r="B681" s="205" t="str">
        <f>'5 Driver Data'!B681</f>
        <v>0673</v>
      </c>
      <c r="C681" s="193">
        <f>'5 Driver Data'!C681</f>
        <v>0</v>
      </c>
      <c r="D681" s="192">
        <f>'5 Driver Data'!D681</f>
        <v>0</v>
      </c>
      <c r="E681" s="191">
        <f>'5 Driver Data'!E681</f>
        <v>0</v>
      </c>
      <c r="F681" s="191">
        <f>'5 Driver Data'!F681</f>
        <v>0</v>
      </c>
      <c r="G681" s="191">
        <f>'5 Driver Data'!G681</f>
        <v>0</v>
      </c>
      <c r="H681" s="191">
        <f>'5 Driver Data'!H681</f>
        <v>0</v>
      </c>
      <c r="I681" s="191">
        <f>'5 Driver Data'!I681</f>
        <v>0</v>
      </c>
      <c r="J681" s="191">
        <f>'5 Driver Data'!J681</f>
        <v>0</v>
      </c>
      <c r="K681" s="206">
        <f>'5 Driver Data'!K681</f>
        <v>0</v>
      </c>
      <c r="L681" s="1"/>
      <c r="M681" s="216" t="str">
        <f>IF(D681=0,"Blank",'3 Model Input'!E$44*'3 Model Input'!E$45)</f>
        <v>Blank</v>
      </c>
      <c r="N681" s="197" t="str">
        <f t="shared" si="120"/>
        <v>Blank</v>
      </c>
      <c r="O681" s="197" t="str">
        <f>IF(D681=0,"Blank",'3 Model Input'!E$49*(1-'3 Model Input'!E$51))</f>
        <v>Blank</v>
      </c>
      <c r="P681" s="197" t="str">
        <f t="shared" si="121"/>
        <v>Blank</v>
      </c>
      <c r="Q681" s="197" t="str">
        <f>IF(D681=0,"Blank",IF(D681="BEV",E681*(1-'3 Model Input'!E$54), E681))</f>
        <v>Blank</v>
      </c>
      <c r="R681" s="198" t="str">
        <f>IF(D681=0,"Blank",IF(D681="PHEV",F681/G681,F681*(1-'3 Model Input'!E$54)/G681))</f>
        <v>Blank</v>
      </c>
      <c r="S681" s="198" t="str">
        <f>IF(D681=0,"Blank",IF(D681="PHEV",MIN(M681,E681),MIN(M681,(E681*(1-'3 Model Input'!E$54)))))</f>
        <v>Blank</v>
      </c>
      <c r="T681" s="217" t="str">
        <f t="shared" si="122"/>
        <v>Blank</v>
      </c>
      <c r="U681" s="89"/>
      <c r="V681" s="216" t="str">
        <f>IF(D681=0,"Blank",P681*'3 Model Input'!E$50)</f>
        <v>Blank</v>
      </c>
      <c r="W681" s="197" t="str">
        <f t="shared" si="123"/>
        <v>Blank</v>
      </c>
      <c r="X681" s="197" t="str">
        <f t="shared" si="124"/>
        <v>Blank</v>
      </c>
      <c r="Y681" s="197" t="str">
        <f t="shared" si="125"/>
        <v>Blank</v>
      </c>
      <c r="Z681" s="197" t="str">
        <f t="shared" si="126"/>
        <v>Blank</v>
      </c>
      <c r="AA681" s="223" t="str" cm="1">
        <f t="array" ref="AA681">_xlfn.IFS(ISTEXT('3 Model Input'!F$70),"Missing",ISTEXT('3 Model Input'!I$70),"Missing",ISNUMBER('3 Model Input'!K$70),'3 Model Input'!K$70*P681)</f>
        <v>Missing</v>
      </c>
      <c r="AB681" s="89"/>
      <c r="AC681" s="227" t="str" cm="1">
        <f t="array" ref="AC681">IF(D681=0,"Blank",_xlfn.IFS('3 Model Input'!E$61=1,(V681*G681)/T681,'3 Model Input'!E$61=2,(W681*G681)/T681,'3 Model Input'!E$61=3,(X681*G681)/T681,'3 Model Input'!E$61=4,(Y681*G681)/T681,'3 Model Input'!E$61=5,(Z681*G681)/T681, ISTEXT('3 Model Input'!E$61),"Missing",'3 Model Input'!E$61=6,(AA681*G681)/T681))</f>
        <v>Blank</v>
      </c>
      <c r="AD681" s="202" t="str">
        <f t="shared" si="127"/>
        <v>Blank</v>
      </c>
      <c r="AE681" s="202" t="str">
        <f t="shared" si="128"/>
        <v>Blank</v>
      </c>
      <c r="AF681" s="217" t="str">
        <f t="shared" si="129"/>
        <v>Blank</v>
      </c>
      <c r="AG681" s="9" t="str" cm="1">
        <f t="array" ref="AG681">_xlfn.IFS(ISNUMBER(AC681), "", ISNUMBER(SEARCH("Blank", AC681)), "", ISERROR(AC681), "Bad input on tab 3")</f>
        <v/>
      </c>
    </row>
    <row r="682" spans="2:33" ht="15" customHeight="1" x14ac:dyDescent="0.75">
      <c r="B682" s="205" t="str">
        <f>'5 Driver Data'!B682</f>
        <v>0674</v>
      </c>
      <c r="C682" s="193">
        <f>'5 Driver Data'!C682</f>
        <v>0</v>
      </c>
      <c r="D682" s="192">
        <f>'5 Driver Data'!D682</f>
        <v>0</v>
      </c>
      <c r="E682" s="191">
        <f>'5 Driver Data'!E682</f>
        <v>0</v>
      </c>
      <c r="F682" s="191">
        <f>'5 Driver Data'!F682</f>
        <v>0</v>
      </c>
      <c r="G682" s="191">
        <f>'5 Driver Data'!G682</f>
        <v>0</v>
      </c>
      <c r="H682" s="191">
        <f>'5 Driver Data'!H682</f>
        <v>0</v>
      </c>
      <c r="I682" s="191">
        <f>'5 Driver Data'!I682</f>
        <v>0</v>
      </c>
      <c r="J682" s="191">
        <f>'5 Driver Data'!J682</f>
        <v>0</v>
      </c>
      <c r="K682" s="206">
        <f>'5 Driver Data'!K682</f>
        <v>0</v>
      </c>
      <c r="L682" s="1"/>
      <c r="M682" s="216" t="str">
        <f>IF(D682=0,"Blank",'3 Model Input'!E$44*'3 Model Input'!E$45)</f>
        <v>Blank</v>
      </c>
      <c r="N682" s="197" t="str">
        <f t="shared" si="120"/>
        <v>Blank</v>
      </c>
      <c r="O682" s="197" t="str">
        <f>IF(D682=0,"Blank",'3 Model Input'!E$49*(1-'3 Model Input'!E$51))</f>
        <v>Blank</v>
      </c>
      <c r="P682" s="197" t="str">
        <f t="shared" si="121"/>
        <v>Blank</v>
      </c>
      <c r="Q682" s="197" t="str">
        <f>IF(D682=0,"Blank",IF(D682="BEV",E682*(1-'3 Model Input'!E$54), E682))</f>
        <v>Blank</v>
      </c>
      <c r="R682" s="198" t="str">
        <f>IF(D682=0,"Blank",IF(D682="PHEV",F682/G682,F682*(1-'3 Model Input'!E$54)/G682))</f>
        <v>Blank</v>
      </c>
      <c r="S682" s="198" t="str">
        <f>IF(D682=0,"Blank",IF(D682="PHEV",MIN(M682,E682),MIN(M682,(E682*(1-'3 Model Input'!E$54)))))</f>
        <v>Blank</v>
      </c>
      <c r="T682" s="217" t="str">
        <f t="shared" si="122"/>
        <v>Blank</v>
      </c>
      <c r="U682" s="89"/>
      <c r="V682" s="216" t="str">
        <f>IF(D682=0,"Blank",P682*'3 Model Input'!E$50)</f>
        <v>Blank</v>
      </c>
      <c r="W682" s="197" t="str">
        <f t="shared" si="123"/>
        <v>Blank</v>
      </c>
      <c r="X682" s="197" t="str">
        <f t="shared" si="124"/>
        <v>Blank</v>
      </c>
      <c r="Y682" s="197" t="str">
        <f t="shared" si="125"/>
        <v>Blank</v>
      </c>
      <c r="Z682" s="197" t="str">
        <f t="shared" si="126"/>
        <v>Blank</v>
      </c>
      <c r="AA682" s="223" t="str" cm="1">
        <f t="array" ref="AA682">_xlfn.IFS(ISTEXT('3 Model Input'!F$70),"Missing",ISTEXT('3 Model Input'!I$70),"Missing",ISNUMBER('3 Model Input'!K$70),'3 Model Input'!K$70*P682)</f>
        <v>Missing</v>
      </c>
      <c r="AB682" s="89"/>
      <c r="AC682" s="227" t="str" cm="1">
        <f t="array" ref="AC682">IF(D682=0,"Blank",_xlfn.IFS('3 Model Input'!E$61=1,(V682*G682)/T682,'3 Model Input'!E$61=2,(W682*G682)/T682,'3 Model Input'!E$61=3,(X682*G682)/T682,'3 Model Input'!E$61=4,(Y682*G682)/T682,'3 Model Input'!E$61=5,(Z682*G682)/T682, ISTEXT('3 Model Input'!E$61),"Missing",'3 Model Input'!E$61=6,(AA682*G682)/T682))</f>
        <v>Blank</v>
      </c>
      <c r="AD682" s="202" t="str">
        <f t="shared" si="127"/>
        <v>Blank</v>
      </c>
      <c r="AE682" s="202" t="str">
        <f t="shared" si="128"/>
        <v>Blank</v>
      </c>
      <c r="AF682" s="217" t="str">
        <f t="shared" si="129"/>
        <v>Blank</v>
      </c>
      <c r="AG682" s="9" t="str" cm="1">
        <f t="array" ref="AG682">_xlfn.IFS(ISNUMBER(AC682), "", ISNUMBER(SEARCH("Blank", AC682)), "", ISERROR(AC682), "Bad input on tab 3")</f>
        <v/>
      </c>
    </row>
    <row r="683" spans="2:33" ht="15" customHeight="1" x14ac:dyDescent="0.75">
      <c r="B683" s="205" t="str">
        <f>'5 Driver Data'!B683</f>
        <v>0675</v>
      </c>
      <c r="C683" s="193">
        <f>'5 Driver Data'!C683</f>
        <v>0</v>
      </c>
      <c r="D683" s="192">
        <f>'5 Driver Data'!D683</f>
        <v>0</v>
      </c>
      <c r="E683" s="191">
        <f>'5 Driver Data'!E683</f>
        <v>0</v>
      </c>
      <c r="F683" s="191">
        <f>'5 Driver Data'!F683</f>
        <v>0</v>
      </c>
      <c r="G683" s="191">
        <f>'5 Driver Data'!G683</f>
        <v>0</v>
      </c>
      <c r="H683" s="191">
        <f>'5 Driver Data'!H683</f>
        <v>0</v>
      </c>
      <c r="I683" s="191">
        <f>'5 Driver Data'!I683</f>
        <v>0</v>
      </c>
      <c r="J683" s="191">
        <f>'5 Driver Data'!J683</f>
        <v>0</v>
      </c>
      <c r="K683" s="206">
        <f>'5 Driver Data'!K683</f>
        <v>0</v>
      </c>
      <c r="L683" s="1"/>
      <c r="M683" s="216" t="str">
        <f>IF(D683=0,"Blank",'3 Model Input'!E$44*'3 Model Input'!E$45)</f>
        <v>Blank</v>
      </c>
      <c r="N683" s="197" t="str">
        <f t="shared" si="120"/>
        <v>Blank</v>
      </c>
      <c r="O683" s="197" t="str">
        <f>IF(D683=0,"Blank",'3 Model Input'!E$49*(1-'3 Model Input'!E$51))</f>
        <v>Blank</v>
      </c>
      <c r="P683" s="197" t="str">
        <f t="shared" si="121"/>
        <v>Blank</v>
      </c>
      <c r="Q683" s="197" t="str">
        <f>IF(D683=0,"Blank",IF(D683="BEV",E683*(1-'3 Model Input'!E$54), E683))</f>
        <v>Blank</v>
      </c>
      <c r="R683" s="198" t="str">
        <f>IF(D683=0,"Blank",IF(D683="PHEV",F683/G683,F683*(1-'3 Model Input'!E$54)/G683))</f>
        <v>Blank</v>
      </c>
      <c r="S683" s="198" t="str">
        <f>IF(D683=0,"Blank",IF(D683="PHEV",MIN(M683,E683),MIN(M683,(E683*(1-'3 Model Input'!E$54)))))</f>
        <v>Blank</v>
      </c>
      <c r="T683" s="217" t="str">
        <f t="shared" si="122"/>
        <v>Blank</v>
      </c>
      <c r="U683" s="89"/>
      <c r="V683" s="216" t="str">
        <f>IF(D683=0,"Blank",P683*'3 Model Input'!E$50)</f>
        <v>Blank</v>
      </c>
      <c r="W683" s="197" t="str">
        <f t="shared" si="123"/>
        <v>Blank</v>
      </c>
      <c r="X683" s="197" t="str">
        <f t="shared" si="124"/>
        <v>Blank</v>
      </c>
      <c r="Y683" s="197" t="str">
        <f t="shared" si="125"/>
        <v>Blank</v>
      </c>
      <c r="Z683" s="197" t="str">
        <f t="shared" si="126"/>
        <v>Blank</v>
      </c>
      <c r="AA683" s="223" t="str" cm="1">
        <f t="array" ref="AA683">_xlfn.IFS(ISTEXT('3 Model Input'!F$70),"Missing",ISTEXT('3 Model Input'!I$70),"Missing",ISNUMBER('3 Model Input'!K$70),'3 Model Input'!K$70*P683)</f>
        <v>Missing</v>
      </c>
      <c r="AB683" s="89"/>
      <c r="AC683" s="227" t="str" cm="1">
        <f t="array" ref="AC683">IF(D683=0,"Blank",_xlfn.IFS('3 Model Input'!E$61=1,(V683*G683)/T683,'3 Model Input'!E$61=2,(W683*G683)/T683,'3 Model Input'!E$61=3,(X683*G683)/T683,'3 Model Input'!E$61=4,(Y683*G683)/T683,'3 Model Input'!E$61=5,(Z683*G683)/T683, ISTEXT('3 Model Input'!E$61),"Missing",'3 Model Input'!E$61=6,(AA683*G683)/T683))</f>
        <v>Blank</v>
      </c>
      <c r="AD683" s="202" t="str">
        <f t="shared" si="127"/>
        <v>Blank</v>
      </c>
      <c r="AE683" s="202" t="str">
        <f t="shared" si="128"/>
        <v>Blank</v>
      </c>
      <c r="AF683" s="217" t="str">
        <f t="shared" si="129"/>
        <v>Blank</v>
      </c>
      <c r="AG683" s="9" t="str" cm="1">
        <f t="array" ref="AG683">_xlfn.IFS(ISNUMBER(AC683), "", ISNUMBER(SEARCH("Blank", AC683)), "", ISERROR(AC683), "Bad input on tab 3")</f>
        <v/>
      </c>
    </row>
    <row r="684" spans="2:33" ht="15" customHeight="1" x14ac:dyDescent="0.75">
      <c r="B684" s="205" t="str">
        <f>'5 Driver Data'!B684</f>
        <v>0676</v>
      </c>
      <c r="C684" s="193">
        <f>'5 Driver Data'!C684</f>
        <v>0</v>
      </c>
      <c r="D684" s="192">
        <f>'5 Driver Data'!D684</f>
        <v>0</v>
      </c>
      <c r="E684" s="191">
        <f>'5 Driver Data'!E684</f>
        <v>0</v>
      </c>
      <c r="F684" s="191">
        <f>'5 Driver Data'!F684</f>
        <v>0</v>
      </c>
      <c r="G684" s="191">
        <f>'5 Driver Data'!G684</f>
        <v>0</v>
      </c>
      <c r="H684" s="191">
        <f>'5 Driver Data'!H684</f>
        <v>0</v>
      </c>
      <c r="I684" s="191">
        <f>'5 Driver Data'!I684</f>
        <v>0</v>
      </c>
      <c r="J684" s="191">
        <f>'5 Driver Data'!J684</f>
        <v>0</v>
      </c>
      <c r="K684" s="206">
        <f>'5 Driver Data'!K684</f>
        <v>0</v>
      </c>
      <c r="L684" s="1"/>
      <c r="M684" s="216" t="str">
        <f>IF(D684=0,"Blank",'3 Model Input'!E$44*'3 Model Input'!E$45)</f>
        <v>Blank</v>
      </c>
      <c r="N684" s="197" t="str">
        <f t="shared" si="120"/>
        <v>Blank</v>
      </c>
      <c r="O684" s="197" t="str">
        <f>IF(D684=0,"Blank",'3 Model Input'!E$49*(1-'3 Model Input'!E$51))</f>
        <v>Blank</v>
      </c>
      <c r="P684" s="197" t="str">
        <f t="shared" si="121"/>
        <v>Blank</v>
      </c>
      <c r="Q684" s="197" t="str">
        <f>IF(D684=0,"Blank",IF(D684="BEV",E684*(1-'3 Model Input'!E$54), E684))</f>
        <v>Blank</v>
      </c>
      <c r="R684" s="198" t="str">
        <f>IF(D684=0,"Blank",IF(D684="PHEV",F684/G684,F684*(1-'3 Model Input'!E$54)/G684))</f>
        <v>Blank</v>
      </c>
      <c r="S684" s="198" t="str">
        <f>IF(D684=0,"Blank",IF(D684="PHEV",MIN(M684,E684),MIN(M684,(E684*(1-'3 Model Input'!E$54)))))</f>
        <v>Blank</v>
      </c>
      <c r="T684" s="217" t="str">
        <f t="shared" si="122"/>
        <v>Blank</v>
      </c>
      <c r="U684" s="89"/>
      <c r="V684" s="216" t="str">
        <f>IF(D684=0,"Blank",P684*'3 Model Input'!E$50)</f>
        <v>Blank</v>
      </c>
      <c r="W684" s="197" t="str">
        <f t="shared" si="123"/>
        <v>Blank</v>
      </c>
      <c r="X684" s="197" t="str">
        <f t="shared" si="124"/>
        <v>Blank</v>
      </c>
      <c r="Y684" s="197" t="str">
        <f t="shared" si="125"/>
        <v>Blank</v>
      </c>
      <c r="Z684" s="197" t="str">
        <f t="shared" si="126"/>
        <v>Blank</v>
      </c>
      <c r="AA684" s="223" t="str" cm="1">
        <f t="array" ref="AA684">_xlfn.IFS(ISTEXT('3 Model Input'!F$70),"Missing",ISTEXT('3 Model Input'!I$70),"Missing",ISNUMBER('3 Model Input'!K$70),'3 Model Input'!K$70*P684)</f>
        <v>Missing</v>
      </c>
      <c r="AB684" s="89"/>
      <c r="AC684" s="227" t="str" cm="1">
        <f t="array" ref="AC684">IF(D684=0,"Blank",_xlfn.IFS('3 Model Input'!E$61=1,(V684*G684)/T684,'3 Model Input'!E$61=2,(W684*G684)/T684,'3 Model Input'!E$61=3,(X684*G684)/T684,'3 Model Input'!E$61=4,(Y684*G684)/T684,'3 Model Input'!E$61=5,(Z684*G684)/T684, ISTEXT('3 Model Input'!E$61),"Missing",'3 Model Input'!E$61=6,(AA684*G684)/T684))</f>
        <v>Blank</v>
      </c>
      <c r="AD684" s="202" t="str">
        <f t="shared" si="127"/>
        <v>Blank</v>
      </c>
      <c r="AE684" s="202" t="str">
        <f t="shared" si="128"/>
        <v>Blank</v>
      </c>
      <c r="AF684" s="217" t="str">
        <f t="shared" si="129"/>
        <v>Blank</v>
      </c>
      <c r="AG684" s="9" t="str" cm="1">
        <f t="array" ref="AG684">_xlfn.IFS(ISNUMBER(AC684), "", ISNUMBER(SEARCH("Blank", AC684)), "", ISERROR(AC684), "Bad input on tab 3")</f>
        <v/>
      </c>
    </row>
    <row r="685" spans="2:33" ht="15" customHeight="1" x14ac:dyDescent="0.75">
      <c r="B685" s="205" t="str">
        <f>'5 Driver Data'!B685</f>
        <v>0677</v>
      </c>
      <c r="C685" s="193">
        <f>'5 Driver Data'!C685</f>
        <v>0</v>
      </c>
      <c r="D685" s="192">
        <f>'5 Driver Data'!D685</f>
        <v>0</v>
      </c>
      <c r="E685" s="191">
        <f>'5 Driver Data'!E685</f>
        <v>0</v>
      </c>
      <c r="F685" s="191">
        <f>'5 Driver Data'!F685</f>
        <v>0</v>
      </c>
      <c r="G685" s="191">
        <f>'5 Driver Data'!G685</f>
        <v>0</v>
      </c>
      <c r="H685" s="191">
        <f>'5 Driver Data'!H685</f>
        <v>0</v>
      </c>
      <c r="I685" s="191">
        <f>'5 Driver Data'!I685</f>
        <v>0</v>
      </c>
      <c r="J685" s="191">
        <f>'5 Driver Data'!J685</f>
        <v>0</v>
      </c>
      <c r="K685" s="206">
        <f>'5 Driver Data'!K685</f>
        <v>0</v>
      </c>
      <c r="L685" s="1"/>
      <c r="M685" s="216" t="str">
        <f>IF(D685=0,"Blank",'3 Model Input'!E$44*'3 Model Input'!E$45)</f>
        <v>Blank</v>
      </c>
      <c r="N685" s="197" t="str">
        <f t="shared" si="120"/>
        <v>Blank</v>
      </c>
      <c r="O685" s="197" t="str">
        <f>IF(D685=0,"Blank",'3 Model Input'!E$49*(1-'3 Model Input'!E$51))</f>
        <v>Blank</v>
      </c>
      <c r="P685" s="197" t="str">
        <f t="shared" si="121"/>
        <v>Blank</v>
      </c>
      <c r="Q685" s="197" t="str">
        <f>IF(D685=0,"Blank",IF(D685="BEV",E685*(1-'3 Model Input'!E$54), E685))</f>
        <v>Blank</v>
      </c>
      <c r="R685" s="198" t="str">
        <f>IF(D685=0,"Blank",IF(D685="PHEV",F685/G685,F685*(1-'3 Model Input'!E$54)/G685))</f>
        <v>Blank</v>
      </c>
      <c r="S685" s="198" t="str">
        <f>IF(D685=0,"Blank",IF(D685="PHEV",MIN(M685,E685),MIN(M685,(E685*(1-'3 Model Input'!E$54)))))</f>
        <v>Blank</v>
      </c>
      <c r="T685" s="217" t="str">
        <f t="shared" si="122"/>
        <v>Blank</v>
      </c>
      <c r="U685" s="89"/>
      <c r="V685" s="216" t="str">
        <f>IF(D685=0,"Blank",P685*'3 Model Input'!E$50)</f>
        <v>Blank</v>
      </c>
      <c r="W685" s="197" t="str">
        <f t="shared" si="123"/>
        <v>Blank</v>
      </c>
      <c r="X685" s="197" t="str">
        <f t="shared" si="124"/>
        <v>Blank</v>
      </c>
      <c r="Y685" s="197" t="str">
        <f t="shared" si="125"/>
        <v>Blank</v>
      </c>
      <c r="Z685" s="197" t="str">
        <f t="shared" si="126"/>
        <v>Blank</v>
      </c>
      <c r="AA685" s="223" t="str" cm="1">
        <f t="array" ref="AA685">_xlfn.IFS(ISTEXT('3 Model Input'!F$70),"Missing",ISTEXT('3 Model Input'!I$70),"Missing",ISNUMBER('3 Model Input'!K$70),'3 Model Input'!K$70*P685)</f>
        <v>Missing</v>
      </c>
      <c r="AB685" s="89"/>
      <c r="AC685" s="227" t="str" cm="1">
        <f t="array" ref="AC685">IF(D685=0,"Blank",_xlfn.IFS('3 Model Input'!E$61=1,(V685*G685)/T685,'3 Model Input'!E$61=2,(W685*G685)/T685,'3 Model Input'!E$61=3,(X685*G685)/T685,'3 Model Input'!E$61=4,(Y685*G685)/T685,'3 Model Input'!E$61=5,(Z685*G685)/T685, ISTEXT('3 Model Input'!E$61),"Missing",'3 Model Input'!E$61=6,(AA685*G685)/T685))</f>
        <v>Blank</v>
      </c>
      <c r="AD685" s="202" t="str">
        <f t="shared" si="127"/>
        <v>Blank</v>
      </c>
      <c r="AE685" s="202" t="str">
        <f t="shared" si="128"/>
        <v>Blank</v>
      </c>
      <c r="AF685" s="217" t="str">
        <f t="shared" si="129"/>
        <v>Blank</v>
      </c>
      <c r="AG685" s="9" t="str" cm="1">
        <f t="array" ref="AG685">_xlfn.IFS(ISNUMBER(AC685), "", ISNUMBER(SEARCH("Blank", AC685)), "", ISERROR(AC685), "Bad input on tab 3")</f>
        <v/>
      </c>
    </row>
    <row r="686" spans="2:33" ht="15" customHeight="1" x14ac:dyDescent="0.75">
      <c r="B686" s="205" t="str">
        <f>'5 Driver Data'!B686</f>
        <v>0678</v>
      </c>
      <c r="C686" s="193">
        <f>'5 Driver Data'!C686</f>
        <v>0</v>
      </c>
      <c r="D686" s="192">
        <f>'5 Driver Data'!D686</f>
        <v>0</v>
      </c>
      <c r="E686" s="191">
        <f>'5 Driver Data'!E686</f>
        <v>0</v>
      </c>
      <c r="F686" s="191">
        <f>'5 Driver Data'!F686</f>
        <v>0</v>
      </c>
      <c r="G686" s="191">
        <f>'5 Driver Data'!G686</f>
        <v>0</v>
      </c>
      <c r="H686" s="191">
        <f>'5 Driver Data'!H686</f>
        <v>0</v>
      </c>
      <c r="I686" s="191">
        <f>'5 Driver Data'!I686</f>
        <v>0</v>
      </c>
      <c r="J686" s="191">
        <f>'5 Driver Data'!J686</f>
        <v>0</v>
      </c>
      <c r="K686" s="206">
        <f>'5 Driver Data'!K686</f>
        <v>0</v>
      </c>
      <c r="L686" s="1"/>
      <c r="M686" s="216" t="str">
        <f>IF(D686=0,"Blank",'3 Model Input'!E$44*'3 Model Input'!E$45)</f>
        <v>Blank</v>
      </c>
      <c r="N686" s="197" t="str">
        <f t="shared" ref="N686:N749" si="130">IF(D686=0,"Blank",H686*I686*52)</f>
        <v>Blank</v>
      </c>
      <c r="O686" s="197" t="str">
        <f>IF(D686=0,"Blank",'3 Model Input'!E$49*(1-'3 Model Input'!E$51))</f>
        <v>Blank</v>
      </c>
      <c r="P686" s="197" t="str">
        <f t="shared" ref="P686:P749" si="131">IF(D686=0,"Blank",SUM(N686:O686))</f>
        <v>Blank</v>
      </c>
      <c r="Q686" s="197" t="str">
        <f>IF(D686=0,"Blank",IF(D686="BEV",E686*(1-'3 Model Input'!E$54), E686))</f>
        <v>Blank</v>
      </c>
      <c r="R686" s="198" t="str">
        <f>IF(D686=0,"Blank",IF(D686="PHEV",F686/G686,F686*(1-'3 Model Input'!E$54)/G686))</f>
        <v>Blank</v>
      </c>
      <c r="S686" s="198" t="str">
        <f>IF(D686=0,"Blank",IF(D686="PHEV",MIN(M686,E686),MIN(M686,(E686*(1-'3 Model Input'!E$54)))))</f>
        <v>Blank</v>
      </c>
      <c r="T686" s="217" t="str">
        <f t="shared" ref="T686:T749" si="132">IF(D686=0,"Blank",MIN(R686,(S686/E686*F686)))</f>
        <v>Blank</v>
      </c>
      <c r="U686" s="89"/>
      <c r="V686" s="216" t="str">
        <f>IF(D686=0,"Blank",P686*'3 Model Input'!E$50)</f>
        <v>Blank</v>
      </c>
      <c r="W686" s="197" t="str">
        <f t="shared" ref="W686:W749" si="133">IF(D686=0,"Blank",V686*(1-J686))</f>
        <v>Blank</v>
      </c>
      <c r="X686" s="197" t="str">
        <f t="shared" ref="X686:X749" si="134">P686</f>
        <v>Blank</v>
      </c>
      <c r="Y686" s="197" t="str">
        <f t="shared" ref="Y686:Y749" si="135">IF(D686=0,"Blank",P686*(1-J686))</f>
        <v>Blank</v>
      </c>
      <c r="Z686" s="197" t="str">
        <f t="shared" ref="Z686:Z749" si="136">IF(D686=0,"Blank",N686*K686)</f>
        <v>Blank</v>
      </c>
      <c r="AA686" s="223" t="str" cm="1">
        <f t="array" ref="AA686">_xlfn.IFS(ISTEXT('3 Model Input'!F$70),"Missing",ISTEXT('3 Model Input'!I$70),"Missing",ISNUMBER('3 Model Input'!K$70),'3 Model Input'!K$70*P686)</f>
        <v>Missing</v>
      </c>
      <c r="AB686" s="89"/>
      <c r="AC686" s="227" t="str" cm="1">
        <f t="array" ref="AC686">IF(D686=0,"Blank",_xlfn.IFS('3 Model Input'!E$61=1,(V686*G686)/T686,'3 Model Input'!E$61=2,(W686*G686)/T686,'3 Model Input'!E$61=3,(X686*G686)/T686,'3 Model Input'!E$61=4,(Y686*G686)/T686,'3 Model Input'!E$61=5,(Z686*G686)/T686, ISTEXT('3 Model Input'!E$61),"Missing",'3 Model Input'!E$61=6,(AA686*G686)/T686))</f>
        <v>Blank</v>
      </c>
      <c r="AD686" s="202" t="str">
        <f t="shared" ref="AD686:AD749" si="137">IF(D686=0,"Blank",MIN(SUM(AC686/52/H686),1))</f>
        <v>Blank</v>
      </c>
      <c r="AE686" s="202" t="str">
        <f t="shared" ref="AE686:AE749" si="138">IF(D686=0,"Blank",AD686*H686)</f>
        <v>Blank</v>
      </c>
      <c r="AF686" s="217" t="str">
        <f t="shared" ref="AF686:AF749" si="139">IF(D686=0,"Blank",AC686*S686)</f>
        <v>Blank</v>
      </c>
      <c r="AG686" s="9" t="str" cm="1">
        <f t="array" ref="AG686">_xlfn.IFS(ISNUMBER(AC686), "", ISNUMBER(SEARCH("Blank", AC686)), "", ISERROR(AC686), "Bad input on tab 3")</f>
        <v/>
      </c>
    </row>
    <row r="687" spans="2:33" ht="15" customHeight="1" x14ac:dyDescent="0.75">
      <c r="B687" s="205" t="str">
        <f>'5 Driver Data'!B687</f>
        <v>0679</v>
      </c>
      <c r="C687" s="193">
        <f>'5 Driver Data'!C687</f>
        <v>0</v>
      </c>
      <c r="D687" s="192">
        <f>'5 Driver Data'!D687</f>
        <v>0</v>
      </c>
      <c r="E687" s="191">
        <f>'5 Driver Data'!E687</f>
        <v>0</v>
      </c>
      <c r="F687" s="191">
        <f>'5 Driver Data'!F687</f>
        <v>0</v>
      </c>
      <c r="G687" s="191">
        <f>'5 Driver Data'!G687</f>
        <v>0</v>
      </c>
      <c r="H687" s="191">
        <f>'5 Driver Data'!H687</f>
        <v>0</v>
      </c>
      <c r="I687" s="191">
        <f>'5 Driver Data'!I687</f>
        <v>0</v>
      </c>
      <c r="J687" s="191">
        <f>'5 Driver Data'!J687</f>
        <v>0</v>
      </c>
      <c r="K687" s="206">
        <f>'5 Driver Data'!K687</f>
        <v>0</v>
      </c>
      <c r="L687" s="1"/>
      <c r="M687" s="216" t="str">
        <f>IF(D687=0,"Blank",'3 Model Input'!E$44*'3 Model Input'!E$45)</f>
        <v>Blank</v>
      </c>
      <c r="N687" s="197" t="str">
        <f t="shared" si="130"/>
        <v>Blank</v>
      </c>
      <c r="O687" s="197" t="str">
        <f>IF(D687=0,"Blank",'3 Model Input'!E$49*(1-'3 Model Input'!E$51))</f>
        <v>Blank</v>
      </c>
      <c r="P687" s="197" t="str">
        <f t="shared" si="131"/>
        <v>Blank</v>
      </c>
      <c r="Q687" s="197" t="str">
        <f>IF(D687=0,"Blank",IF(D687="BEV",E687*(1-'3 Model Input'!E$54), E687))</f>
        <v>Blank</v>
      </c>
      <c r="R687" s="198" t="str">
        <f>IF(D687=0,"Blank",IF(D687="PHEV",F687/G687,F687*(1-'3 Model Input'!E$54)/G687))</f>
        <v>Blank</v>
      </c>
      <c r="S687" s="198" t="str">
        <f>IF(D687=0,"Blank",IF(D687="PHEV",MIN(M687,E687),MIN(M687,(E687*(1-'3 Model Input'!E$54)))))</f>
        <v>Blank</v>
      </c>
      <c r="T687" s="217" t="str">
        <f t="shared" si="132"/>
        <v>Blank</v>
      </c>
      <c r="U687" s="89"/>
      <c r="V687" s="216" t="str">
        <f>IF(D687=0,"Blank",P687*'3 Model Input'!E$50)</f>
        <v>Blank</v>
      </c>
      <c r="W687" s="197" t="str">
        <f t="shared" si="133"/>
        <v>Blank</v>
      </c>
      <c r="X687" s="197" t="str">
        <f t="shared" si="134"/>
        <v>Blank</v>
      </c>
      <c r="Y687" s="197" t="str">
        <f t="shared" si="135"/>
        <v>Blank</v>
      </c>
      <c r="Z687" s="197" t="str">
        <f t="shared" si="136"/>
        <v>Blank</v>
      </c>
      <c r="AA687" s="223" t="str" cm="1">
        <f t="array" ref="AA687">_xlfn.IFS(ISTEXT('3 Model Input'!F$70),"Missing",ISTEXT('3 Model Input'!I$70),"Missing",ISNUMBER('3 Model Input'!K$70),'3 Model Input'!K$70*P687)</f>
        <v>Missing</v>
      </c>
      <c r="AB687" s="89"/>
      <c r="AC687" s="227" t="str" cm="1">
        <f t="array" ref="AC687">IF(D687=0,"Blank",_xlfn.IFS('3 Model Input'!E$61=1,(V687*G687)/T687,'3 Model Input'!E$61=2,(W687*G687)/T687,'3 Model Input'!E$61=3,(X687*G687)/T687,'3 Model Input'!E$61=4,(Y687*G687)/T687,'3 Model Input'!E$61=5,(Z687*G687)/T687, ISTEXT('3 Model Input'!E$61),"Missing",'3 Model Input'!E$61=6,(AA687*G687)/T687))</f>
        <v>Blank</v>
      </c>
      <c r="AD687" s="202" t="str">
        <f t="shared" si="137"/>
        <v>Blank</v>
      </c>
      <c r="AE687" s="202" t="str">
        <f t="shared" si="138"/>
        <v>Blank</v>
      </c>
      <c r="AF687" s="217" t="str">
        <f t="shared" si="139"/>
        <v>Blank</v>
      </c>
      <c r="AG687" s="9" t="str" cm="1">
        <f t="array" ref="AG687">_xlfn.IFS(ISNUMBER(AC687), "", ISNUMBER(SEARCH("Blank", AC687)), "", ISERROR(AC687), "Bad input on tab 3")</f>
        <v/>
      </c>
    </row>
    <row r="688" spans="2:33" ht="15" customHeight="1" x14ac:dyDescent="0.75">
      <c r="B688" s="205" t="str">
        <f>'5 Driver Data'!B688</f>
        <v>0680</v>
      </c>
      <c r="C688" s="193">
        <f>'5 Driver Data'!C688</f>
        <v>0</v>
      </c>
      <c r="D688" s="192">
        <f>'5 Driver Data'!D688</f>
        <v>0</v>
      </c>
      <c r="E688" s="191">
        <f>'5 Driver Data'!E688</f>
        <v>0</v>
      </c>
      <c r="F688" s="191">
        <f>'5 Driver Data'!F688</f>
        <v>0</v>
      </c>
      <c r="G688" s="191">
        <f>'5 Driver Data'!G688</f>
        <v>0</v>
      </c>
      <c r="H688" s="191">
        <f>'5 Driver Data'!H688</f>
        <v>0</v>
      </c>
      <c r="I688" s="191">
        <f>'5 Driver Data'!I688</f>
        <v>0</v>
      </c>
      <c r="J688" s="191">
        <f>'5 Driver Data'!J688</f>
        <v>0</v>
      </c>
      <c r="K688" s="206">
        <f>'5 Driver Data'!K688</f>
        <v>0</v>
      </c>
      <c r="L688" s="1"/>
      <c r="M688" s="216" t="str">
        <f>IF(D688=0,"Blank",'3 Model Input'!E$44*'3 Model Input'!E$45)</f>
        <v>Blank</v>
      </c>
      <c r="N688" s="197" t="str">
        <f t="shared" si="130"/>
        <v>Blank</v>
      </c>
      <c r="O688" s="197" t="str">
        <f>IF(D688=0,"Blank",'3 Model Input'!E$49*(1-'3 Model Input'!E$51))</f>
        <v>Blank</v>
      </c>
      <c r="P688" s="197" t="str">
        <f t="shared" si="131"/>
        <v>Blank</v>
      </c>
      <c r="Q688" s="197" t="str">
        <f>IF(D688=0,"Blank",IF(D688="BEV",E688*(1-'3 Model Input'!E$54), E688))</f>
        <v>Blank</v>
      </c>
      <c r="R688" s="198" t="str">
        <f>IF(D688=0,"Blank",IF(D688="PHEV",F688/G688,F688*(1-'3 Model Input'!E$54)/G688))</f>
        <v>Blank</v>
      </c>
      <c r="S688" s="198" t="str">
        <f>IF(D688=0,"Blank",IF(D688="PHEV",MIN(M688,E688),MIN(M688,(E688*(1-'3 Model Input'!E$54)))))</f>
        <v>Blank</v>
      </c>
      <c r="T688" s="217" t="str">
        <f t="shared" si="132"/>
        <v>Blank</v>
      </c>
      <c r="U688" s="89"/>
      <c r="V688" s="216" t="str">
        <f>IF(D688=0,"Blank",P688*'3 Model Input'!E$50)</f>
        <v>Blank</v>
      </c>
      <c r="W688" s="197" t="str">
        <f t="shared" si="133"/>
        <v>Blank</v>
      </c>
      <c r="X688" s="197" t="str">
        <f t="shared" si="134"/>
        <v>Blank</v>
      </c>
      <c r="Y688" s="197" t="str">
        <f t="shared" si="135"/>
        <v>Blank</v>
      </c>
      <c r="Z688" s="197" t="str">
        <f t="shared" si="136"/>
        <v>Blank</v>
      </c>
      <c r="AA688" s="223" t="str" cm="1">
        <f t="array" ref="AA688">_xlfn.IFS(ISTEXT('3 Model Input'!F$70),"Missing",ISTEXT('3 Model Input'!I$70),"Missing",ISNUMBER('3 Model Input'!K$70),'3 Model Input'!K$70*P688)</f>
        <v>Missing</v>
      </c>
      <c r="AB688" s="89"/>
      <c r="AC688" s="227" t="str" cm="1">
        <f t="array" ref="AC688">IF(D688=0,"Blank",_xlfn.IFS('3 Model Input'!E$61=1,(V688*G688)/T688,'3 Model Input'!E$61=2,(W688*G688)/T688,'3 Model Input'!E$61=3,(X688*G688)/T688,'3 Model Input'!E$61=4,(Y688*G688)/T688,'3 Model Input'!E$61=5,(Z688*G688)/T688, ISTEXT('3 Model Input'!E$61),"Missing",'3 Model Input'!E$61=6,(AA688*G688)/T688))</f>
        <v>Blank</v>
      </c>
      <c r="AD688" s="202" t="str">
        <f t="shared" si="137"/>
        <v>Blank</v>
      </c>
      <c r="AE688" s="202" t="str">
        <f t="shared" si="138"/>
        <v>Blank</v>
      </c>
      <c r="AF688" s="217" t="str">
        <f t="shared" si="139"/>
        <v>Blank</v>
      </c>
      <c r="AG688" s="9" t="str" cm="1">
        <f t="array" ref="AG688">_xlfn.IFS(ISNUMBER(AC688), "", ISNUMBER(SEARCH("Blank", AC688)), "", ISERROR(AC688), "Bad input on tab 3")</f>
        <v/>
      </c>
    </row>
    <row r="689" spans="2:33" ht="15" customHeight="1" x14ac:dyDescent="0.75">
      <c r="B689" s="205" t="str">
        <f>'5 Driver Data'!B689</f>
        <v>0681</v>
      </c>
      <c r="C689" s="193">
        <f>'5 Driver Data'!C689</f>
        <v>0</v>
      </c>
      <c r="D689" s="192">
        <f>'5 Driver Data'!D689</f>
        <v>0</v>
      </c>
      <c r="E689" s="191">
        <f>'5 Driver Data'!E689</f>
        <v>0</v>
      </c>
      <c r="F689" s="191">
        <f>'5 Driver Data'!F689</f>
        <v>0</v>
      </c>
      <c r="G689" s="191">
        <f>'5 Driver Data'!G689</f>
        <v>0</v>
      </c>
      <c r="H689" s="191">
        <f>'5 Driver Data'!H689</f>
        <v>0</v>
      </c>
      <c r="I689" s="191">
        <f>'5 Driver Data'!I689</f>
        <v>0</v>
      </c>
      <c r="J689" s="191">
        <f>'5 Driver Data'!J689</f>
        <v>0</v>
      </c>
      <c r="K689" s="206">
        <f>'5 Driver Data'!K689</f>
        <v>0</v>
      </c>
      <c r="L689" s="1"/>
      <c r="M689" s="216" t="str">
        <f>IF(D689=0,"Blank",'3 Model Input'!E$44*'3 Model Input'!E$45)</f>
        <v>Blank</v>
      </c>
      <c r="N689" s="197" t="str">
        <f t="shared" si="130"/>
        <v>Blank</v>
      </c>
      <c r="O689" s="197" t="str">
        <f>IF(D689=0,"Blank",'3 Model Input'!E$49*(1-'3 Model Input'!E$51))</f>
        <v>Blank</v>
      </c>
      <c r="P689" s="197" t="str">
        <f t="shared" si="131"/>
        <v>Blank</v>
      </c>
      <c r="Q689" s="197" t="str">
        <f>IF(D689=0,"Blank",IF(D689="BEV",E689*(1-'3 Model Input'!E$54), E689))</f>
        <v>Blank</v>
      </c>
      <c r="R689" s="198" t="str">
        <f>IF(D689=0,"Blank",IF(D689="PHEV",F689/G689,F689*(1-'3 Model Input'!E$54)/G689))</f>
        <v>Blank</v>
      </c>
      <c r="S689" s="198" t="str">
        <f>IF(D689=0,"Blank",IF(D689="PHEV",MIN(M689,E689),MIN(M689,(E689*(1-'3 Model Input'!E$54)))))</f>
        <v>Blank</v>
      </c>
      <c r="T689" s="217" t="str">
        <f t="shared" si="132"/>
        <v>Blank</v>
      </c>
      <c r="U689" s="89"/>
      <c r="V689" s="216" t="str">
        <f>IF(D689=0,"Blank",P689*'3 Model Input'!E$50)</f>
        <v>Blank</v>
      </c>
      <c r="W689" s="197" t="str">
        <f t="shared" si="133"/>
        <v>Blank</v>
      </c>
      <c r="X689" s="197" t="str">
        <f t="shared" si="134"/>
        <v>Blank</v>
      </c>
      <c r="Y689" s="197" t="str">
        <f t="shared" si="135"/>
        <v>Blank</v>
      </c>
      <c r="Z689" s="197" t="str">
        <f t="shared" si="136"/>
        <v>Blank</v>
      </c>
      <c r="AA689" s="223" t="str" cm="1">
        <f t="array" ref="AA689">_xlfn.IFS(ISTEXT('3 Model Input'!F$70),"Missing",ISTEXT('3 Model Input'!I$70),"Missing",ISNUMBER('3 Model Input'!K$70),'3 Model Input'!K$70*P689)</f>
        <v>Missing</v>
      </c>
      <c r="AB689" s="89"/>
      <c r="AC689" s="227" t="str" cm="1">
        <f t="array" ref="AC689">IF(D689=0,"Blank",_xlfn.IFS('3 Model Input'!E$61=1,(V689*G689)/T689,'3 Model Input'!E$61=2,(W689*G689)/T689,'3 Model Input'!E$61=3,(X689*G689)/T689,'3 Model Input'!E$61=4,(Y689*G689)/T689,'3 Model Input'!E$61=5,(Z689*G689)/T689, ISTEXT('3 Model Input'!E$61),"Missing",'3 Model Input'!E$61=6,(AA689*G689)/T689))</f>
        <v>Blank</v>
      </c>
      <c r="AD689" s="202" t="str">
        <f t="shared" si="137"/>
        <v>Blank</v>
      </c>
      <c r="AE689" s="202" t="str">
        <f t="shared" si="138"/>
        <v>Blank</v>
      </c>
      <c r="AF689" s="217" t="str">
        <f t="shared" si="139"/>
        <v>Blank</v>
      </c>
      <c r="AG689" s="9" t="str" cm="1">
        <f t="array" ref="AG689">_xlfn.IFS(ISNUMBER(AC689), "", ISNUMBER(SEARCH("Blank", AC689)), "", ISERROR(AC689), "Bad input on tab 3")</f>
        <v/>
      </c>
    </row>
    <row r="690" spans="2:33" ht="15" customHeight="1" x14ac:dyDescent="0.75">
      <c r="B690" s="205" t="str">
        <f>'5 Driver Data'!B690</f>
        <v>0682</v>
      </c>
      <c r="C690" s="193">
        <f>'5 Driver Data'!C690</f>
        <v>0</v>
      </c>
      <c r="D690" s="192">
        <f>'5 Driver Data'!D690</f>
        <v>0</v>
      </c>
      <c r="E690" s="191">
        <f>'5 Driver Data'!E690</f>
        <v>0</v>
      </c>
      <c r="F690" s="191">
        <f>'5 Driver Data'!F690</f>
        <v>0</v>
      </c>
      <c r="G690" s="191">
        <f>'5 Driver Data'!G690</f>
        <v>0</v>
      </c>
      <c r="H690" s="191">
        <f>'5 Driver Data'!H690</f>
        <v>0</v>
      </c>
      <c r="I690" s="191">
        <f>'5 Driver Data'!I690</f>
        <v>0</v>
      </c>
      <c r="J690" s="191">
        <f>'5 Driver Data'!J690</f>
        <v>0</v>
      </c>
      <c r="K690" s="206">
        <f>'5 Driver Data'!K690</f>
        <v>0</v>
      </c>
      <c r="L690" s="1"/>
      <c r="M690" s="216" t="str">
        <f>IF(D690=0,"Blank",'3 Model Input'!E$44*'3 Model Input'!E$45)</f>
        <v>Blank</v>
      </c>
      <c r="N690" s="197" t="str">
        <f t="shared" si="130"/>
        <v>Blank</v>
      </c>
      <c r="O690" s="197" t="str">
        <f>IF(D690=0,"Blank",'3 Model Input'!E$49*(1-'3 Model Input'!E$51))</f>
        <v>Blank</v>
      </c>
      <c r="P690" s="197" t="str">
        <f t="shared" si="131"/>
        <v>Blank</v>
      </c>
      <c r="Q690" s="197" t="str">
        <f>IF(D690=0,"Blank",IF(D690="BEV",E690*(1-'3 Model Input'!E$54), E690))</f>
        <v>Blank</v>
      </c>
      <c r="R690" s="198" t="str">
        <f>IF(D690=0,"Blank",IF(D690="PHEV",F690/G690,F690*(1-'3 Model Input'!E$54)/G690))</f>
        <v>Blank</v>
      </c>
      <c r="S690" s="198" t="str">
        <f>IF(D690=0,"Blank",IF(D690="PHEV",MIN(M690,E690),MIN(M690,(E690*(1-'3 Model Input'!E$54)))))</f>
        <v>Blank</v>
      </c>
      <c r="T690" s="217" t="str">
        <f t="shared" si="132"/>
        <v>Blank</v>
      </c>
      <c r="U690" s="89"/>
      <c r="V690" s="216" t="str">
        <f>IF(D690=0,"Blank",P690*'3 Model Input'!E$50)</f>
        <v>Blank</v>
      </c>
      <c r="W690" s="197" t="str">
        <f t="shared" si="133"/>
        <v>Blank</v>
      </c>
      <c r="X690" s="197" t="str">
        <f t="shared" si="134"/>
        <v>Blank</v>
      </c>
      <c r="Y690" s="197" t="str">
        <f t="shared" si="135"/>
        <v>Blank</v>
      </c>
      <c r="Z690" s="197" t="str">
        <f t="shared" si="136"/>
        <v>Blank</v>
      </c>
      <c r="AA690" s="223" t="str" cm="1">
        <f t="array" ref="AA690">_xlfn.IFS(ISTEXT('3 Model Input'!F$70),"Missing",ISTEXT('3 Model Input'!I$70),"Missing",ISNUMBER('3 Model Input'!K$70),'3 Model Input'!K$70*P690)</f>
        <v>Missing</v>
      </c>
      <c r="AB690" s="89"/>
      <c r="AC690" s="227" t="str" cm="1">
        <f t="array" ref="AC690">IF(D690=0,"Blank",_xlfn.IFS('3 Model Input'!E$61=1,(V690*G690)/T690,'3 Model Input'!E$61=2,(W690*G690)/T690,'3 Model Input'!E$61=3,(X690*G690)/T690,'3 Model Input'!E$61=4,(Y690*G690)/T690,'3 Model Input'!E$61=5,(Z690*G690)/T690, ISTEXT('3 Model Input'!E$61),"Missing",'3 Model Input'!E$61=6,(AA690*G690)/T690))</f>
        <v>Blank</v>
      </c>
      <c r="AD690" s="202" t="str">
        <f t="shared" si="137"/>
        <v>Blank</v>
      </c>
      <c r="AE690" s="202" t="str">
        <f t="shared" si="138"/>
        <v>Blank</v>
      </c>
      <c r="AF690" s="217" t="str">
        <f t="shared" si="139"/>
        <v>Blank</v>
      </c>
      <c r="AG690" s="9" t="str" cm="1">
        <f t="array" ref="AG690">_xlfn.IFS(ISNUMBER(AC690), "", ISNUMBER(SEARCH("Blank", AC690)), "", ISERROR(AC690), "Bad input on tab 3")</f>
        <v/>
      </c>
    </row>
    <row r="691" spans="2:33" ht="15" customHeight="1" x14ac:dyDescent="0.75">
      <c r="B691" s="205" t="str">
        <f>'5 Driver Data'!B691</f>
        <v>0683</v>
      </c>
      <c r="C691" s="193">
        <f>'5 Driver Data'!C691</f>
        <v>0</v>
      </c>
      <c r="D691" s="192">
        <f>'5 Driver Data'!D691</f>
        <v>0</v>
      </c>
      <c r="E691" s="191">
        <f>'5 Driver Data'!E691</f>
        <v>0</v>
      </c>
      <c r="F691" s="191">
        <f>'5 Driver Data'!F691</f>
        <v>0</v>
      </c>
      <c r="G691" s="191">
        <f>'5 Driver Data'!G691</f>
        <v>0</v>
      </c>
      <c r="H691" s="191">
        <f>'5 Driver Data'!H691</f>
        <v>0</v>
      </c>
      <c r="I691" s="191">
        <f>'5 Driver Data'!I691</f>
        <v>0</v>
      </c>
      <c r="J691" s="191">
        <f>'5 Driver Data'!J691</f>
        <v>0</v>
      </c>
      <c r="K691" s="206">
        <f>'5 Driver Data'!K691</f>
        <v>0</v>
      </c>
      <c r="L691" s="1"/>
      <c r="M691" s="216" t="str">
        <f>IF(D691=0,"Blank",'3 Model Input'!E$44*'3 Model Input'!E$45)</f>
        <v>Blank</v>
      </c>
      <c r="N691" s="197" t="str">
        <f t="shared" si="130"/>
        <v>Blank</v>
      </c>
      <c r="O691" s="197" t="str">
        <f>IF(D691=0,"Blank",'3 Model Input'!E$49*(1-'3 Model Input'!E$51))</f>
        <v>Blank</v>
      </c>
      <c r="P691" s="197" t="str">
        <f t="shared" si="131"/>
        <v>Blank</v>
      </c>
      <c r="Q691" s="197" t="str">
        <f>IF(D691=0,"Blank",IF(D691="BEV",E691*(1-'3 Model Input'!E$54), E691))</f>
        <v>Blank</v>
      </c>
      <c r="R691" s="198" t="str">
        <f>IF(D691=0,"Blank",IF(D691="PHEV",F691/G691,F691*(1-'3 Model Input'!E$54)/G691))</f>
        <v>Blank</v>
      </c>
      <c r="S691" s="198" t="str">
        <f>IF(D691=0,"Blank",IF(D691="PHEV",MIN(M691,E691),MIN(M691,(E691*(1-'3 Model Input'!E$54)))))</f>
        <v>Blank</v>
      </c>
      <c r="T691" s="217" t="str">
        <f t="shared" si="132"/>
        <v>Blank</v>
      </c>
      <c r="U691" s="89"/>
      <c r="V691" s="216" t="str">
        <f>IF(D691=0,"Blank",P691*'3 Model Input'!E$50)</f>
        <v>Blank</v>
      </c>
      <c r="W691" s="197" t="str">
        <f t="shared" si="133"/>
        <v>Blank</v>
      </c>
      <c r="X691" s="197" t="str">
        <f t="shared" si="134"/>
        <v>Blank</v>
      </c>
      <c r="Y691" s="197" t="str">
        <f t="shared" si="135"/>
        <v>Blank</v>
      </c>
      <c r="Z691" s="197" t="str">
        <f t="shared" si="136"/>
        <v>Blank</v>
      </c>
      <c r="AA691" s="223" t="str" cm="1">
        <f t="array" ref="AA691">_xlfn.IFS(ISTEXT('3 Model Input'!F$70),"Missing",ISTEXT('3 Model Input'!I$70),"Missing",ISNUMBER('3 Model Input'!K$70),'3 Model Input'!K$70*P691)</f>
        <v>Missing</v>
      </c>
      <c r="AB691" s="89"/>
      <c r="AC691" s="227" t="str" cm="1">
        <f t="array" ref="AC691">IF(D691=0,"Blank",_xlfn.IFS('3 Model Input'!E$61=1,(V691*G691)/T691,'3 Model Input'!E$61=2,(W691*G691)/T691,'3 Model Input'!E$61=3,(X691*G691)/T691,'3 Model Input'!E$61=4,(Y691*G691)/T691,'3 Model Input'!E$61=5,(Z691*G691)/T691, ISTEXT('3 Model Input'!E$61),"Missing",'3 Model Input'!E$61=6,(AA691*G691)/T691))</f>
        <v>Blank</v>
      </c>
      <c r="AD691" s="202" t="str">
        <f t="shared" si="137"/>
        <v>Blank</v>
      </c>
      <c r="AE691" s="202" t="str">
        <f t="shared" si="138"/>
        <v>Blank</v>
      </c>
      <c r="AF691" s="217" t="str">
        <f t="shared" si="139"/>
        <v>Blank</v>
      </c>
      <c r="AG691" s="9" t="str" cm="1">
        <f t="array" ref="AG691">_xlfn.IFS(ISNUMBER(AC691), "", ISNUMBER(SEARCH("Blank", AC691)), "", ISERROR(AC691), "Bad input on tab 3")</f>
        <v/>
      </c>
    </row>
    <row r="692" spans="2:33" ht="15" customHeight="1" x14ac:dyDescent="0.75">
      <c r="B692" s="205" t="str">
        <f>'5 Driver Data'!B692</f>
        <v>0684</v>
      </c>
      <c r="C692" s="193">
        <f>'5 Driver Data'!C692</f>
        <v>0</v>
      </c>
      <c r="D692" s="192">
        <f>'5 Driver Data'!D692</f>
        <v>0</v>
      </c>
      <c r="E692" s="191">
        <f>'5 Driver Data'!E692</f>
        <v>0</v>
      </c>
      <c r="F692" s="191">
        <f>'5 Driver Data'!F692</f>
        <v>0</v>
      </c>
      <c r="G692" s="191">
        <f>'5 Driver Data'!G692</f>
        <v>0</v>
      </c>
      <c r="H692" s="191">
        <f>'5 Driver Data'!H692</f>
        <v>0</v>
      </c>
      <c r="I692" s="191">
        <f>'5 Driver Data'!I692</f>
        <v>0</v>
      </c>
      <c r="J692" s="191">
        <f>'5 Driver Data'!J692</f>
        <v>0</v>
      </c>
      <c r="K692" s="206">
        <f>'5 Driver Data'!K692</f>
        <v>0</v>
      </c>
      <c r="L692" s="1"/>
      <c r="M692" s="216" t="str">
        <f>IF(D692=0,"Blank",'3 Model Input'!E$44*'3 Model Input'!E$45)</f>
        <v>Blank</v>
      </c>
      <c r="N692" s="197" t="str">
        <f t="shared" si="130"/>
        <v>Blank</v>
      </c>
      <c r="O692" s="197" t="str">
        <f>IF(D692=0,"Blank",'3 Model Input'!E$49*(1-'3 Model Input'!E$51))</f>
        <v>Blank</v>
      </c>
      <c r="P692" s="197" t="str">
        <f t="shared" si="131"/>
        <v>Blank</v>
      </c>
      <c r="Q692" s="197" t="str">
        <f>IF(D692=0,"Blank",IF(D692="BEV",E692*(1-'3 Model Input'!E$54), E692))</f>
        <v>Blank</v>
      </c>
      <c r="R692" s="198" t="str">
        <f>IF(D692=0,"Blank",IF(D692="PHEV",F692/G692,F692*(1-'3 Model Input'!E$54)/G692))</f>
        <v>Blank</v>
      </c>
      <c r="S692" s="198" t="str">
        <f>IF(D692=0,"Blank",IF(D692="PHEV",MIN(M692,E692),MIN(M692,(E692*(1-'3 Model Input'!E$54)))))</f>
        <v>Blank</v>
      </c>
      <c r="T692" s="217" t="str">
        <f t="shared" si="132"/>
        <v>Blank</v>
      </c>
      <c r="U692" s="89"/>
      <c r="V692" s="216" t="str">
        <f>IF(D692=0,"Blank",P692*'3 Model Input'!E$50)</f>
        <v>Blank</v>
      </c>
      <c r="W692" s="197" t="str">
        <f t="shared" si="133"/>
        <v>Blank</v>
      </c>
      <c r="X692" s="197" t="str">
        <f t="shared" si="134"/>
        <v>Blank</v>
      </c>
      <c r="Y692" s="197" t="str">
        <f t="shared" si="135"/>
        <v>Blank</v>
      </c>
      <c r="Z692" s="197" t="str">
        <f t="shared" si="136"/>
        <v>Blank</v>
      </c>
      <c r="AA692" s="223" t="str" cm="1">
        <f t="array" ref="AA692">_xlfn.IFS(ISTEXT('3 Model Input'!F$70),"Missing",ISTEXT('3 Model Input'!I$70),"Missing",ISNUMBER('3 Model Input'!K$70),'3 Model Input'!K$70*P692)</f>
        <v>Missing</v>
      </c>
      <c r="AB692" s="89"/>
      <c r="AC692" s="227" t="str" cm="1">
        <f t="array" ref="AC692">IF(D692=0,"Blank",_xlfn.IFS('3 Model Input'!E$61=1,(V692*G692)/T692,'3 Model Input'!E$61=2,(W692*G692)/T692,'3 Model Input'!E$61=3,(X692*G692)/T692,'3 Model Input'!E$61=4,(Y692*G692)/T692,'3 Model Input'!E$61=5,(Z692*G692)/T692, ISTEXT('3 Model Input'!E$61),"Missing",'3 Model Input'!E$61=6,(AA692*G692)/T692))</f>
        <v>Blank</v>
      </c>
      <c r="AD692" s="202" t="str">
        <f t="shared" si="137"/>
        <v>Blank</v>
      </c>
      <c r="AE692" s="202" t="str">
        <f t="shared" si="138"/>
        <v>Blank</v>
      </c>
      <c r="AF692" s="217" t="str">
        <f t="shared" si="139"/>
        <v>Blank</v>
      </c>
      <c r="AG692" s="9" t="str" cm="1">
        <f t="array" ref="AG692">_xlfn.IFS(ISNUMBER(AC692), "", ISNUMBER(SEARCH("Blank", AC692)), "", ISERROR(AC692), "Bad input on tab 3")</f>
        <v/>
      </c>
    </row>
    <row r="693" spans="2:33" ht="15" customHeight="1" x14ac:dyDescent="0.75">
      <c r="B693" s="205" t="str">
        <f>'5 Driver Data'!B693</f>
        <v>0685</v>
      </c>
      <c r="C693" s="193">
        <f>'5 Driver Data'!C693</f>
        <v>0</v>
      </c>
      <c r="D693" s="192">
        <f>'5 Driver Data'!D693</f>
        <v>0</v>
      </c>
      <c r="E693" s="191">
        <f>'5 Driver Data'!E693</f>
        <v>0</v>
      </c>
      <c r="F693" s="191">
        <f>'5 Driver Data'!F693</f>
        <v>0</v>
      </c>
      <c r="G693" s="191">
        <f>'5 Driver Data'!G693</f>
        <v>0</v>
      </c>
      <c r="H693" s="191">
        <f>'5 Driver Data'!H693</f>
        <v>0</v>
      </c>
      <c r="I693" s="191">
        <f>'5 Driver Data'!I693</f>
        <v>0</v>
      </c>
      <c r="J693" s="191">
        <f>'5 Driver Data'!J693</f>
        <v>0</v>
      </c>
      <c r="K693" s="206">
        <f>'5 Driver Data'!K693</f>
        <v>0</v>
      </c>
      <c r="L693" s="1"/>
      <c r="M693" s="216" t="str">
        <f>IF(D693=0,"Blank",'3 Model Input'!E$44*'3 Model Input'!E$45)</f>
        <v>Blank</v>
      </c>
      <c r="N693" s="197" t="str">
        <f t="shared" si="130"/>
        <v>Blank</v>
      </c>
      <c r="O693" s="197" t="str">
        <f>IF(D693=0,"Blank",'3 Model Input'!E$49*(1-'3 Model Input'!E$51))</f>
        <v>Blank</v>
      </c>
      <c r="P693" s="197" t="str">
        <f t="shared" si="131"/>
        <v>Blank</v>
      </c>
      <c r="Q693" s="197" t="str">
        <f>IF(D693=0,"Blank",IF(D693="BEV",E693*(1-'3 Model Input'!E$54), E693))</f>
        <v>Blank</v>
      </c>
      <c r="R693" s="198" t="str">
        <f>IF(D693=0,"Blank",IF(D693="PHEV",F693/G693,F693*(1-'3 Model Input'!E$54)/G693))</f>
        <v>Blank</v>
      </c>
      <c r="S693" s="198" t="str">
        <f>IF(D693=0,"Blank",IF(D693="PHEV",MIN(M693,E693),MIN(M693,(E693*(1-'3 Model Input'!E$54)))))</f>
        <v>Blank</v>
      </c>
      <c r="T693" s="217" t="str">
        <f t="shared" si="132"/>
        <v>Blank</v>
      </c>
      <c r="U693" s="89"/>
      <c r="V693" s="216" t="str">
        <f>IF(D693=0,"Blank",P693*'3 Model Input'!E$50)</f>
        <v>Blank</v>
      </c>
      <c r="W693" s="197" t="str">
        <f t="shared" si="133"/>
        <v>Blank</v>
      </c>
      <c r="X693" s="197" t="str">
        <f t="shared" si="134"/>
        <v>Blank</v>
      </c>
      <c r="Y693" s="197" t="str">
        <f t="shared" si="135"/>
        <v>Blank</v>
      </c>
      <c r="Z693" s="197" t="str">
        <f t="shared" si="136"/>
        <v>Blank</v>
      </c>
      <c r="AA693" s="223" t="str" cm="1">
        <f t="array" ref="AA693">_xlfn.IFS(ISTEXT('3 Model Input'!F$70),"Missing",ISTEXT('3 Model Input'!I$70),"Missing",ISNUMBER('3 Model Input'!K$70),'3 Model Input'!K$70*P693)</f>
        <v>Missing</v>
      </c>
      <c r="AB693" s="89"/>
      <c r="AC693" s="227" t="str" cm="1">
        <f t="array" ref="AC693">IF(D693=0,"Blank",_xlfn.IFS('3 Model Input'!E$61=1,(V693*G693)/T693,'3 Model Input'!E$61=2,(W693*G693)/T693,'3 Model Input'!E$61=3,(X693*G693)/T693,'3 Model Input'!E$61=4,(Y693*G693)/T693,'3 Model Input'!E$61=5,(Z693*G693)/T693, ISTEXT('3 Model Input'!E$61),"Missing",'3 Model Input'!E$61=6,(AA693*G693)/T693))</f>
        <v>Blank</v>
      </c>
      <c r="AD693" s="202" t="str">
        <f t="shared" si="137"/>
        <v>Blank</v>
      </c>
      <c r="AE693" s="202" t="str">
        <f t="shared" si="138"/>
        <v>Blank</v>
      </c>
      <c r="AF693" s="217" t="str">
        <f t="shared" si="139"/>
        <v>Blank</v>
      </c>
      <c r="AG693" s="9" t="str" cm="1">
        <f t="array" ref="AG693">_xlfn.IFS(ISNUMBER(AC693), "", ISNUMBER(SEARCH("Blank", AC693)), "", ISERROR(AC693), "Bad input on tab 3")</f>
        <v/>
      </c>
    </row>
    <row r="694" spans="2:33" ht="15" customHeight="1" x14ac:dyDescent="0.75">
      <c r="B694" s="205" t="str">
        <f>'5 Driver Data'!B694</f>
        <v>0686</v>
      </c>
      <c r="C694" s="193">
        <f>'5 Driver Data'!C694</f>
        <v>0</v>
      </c>
      <c r="D694" s="192">
        <f>'5 Driver Data'!D694</f>
        <v>0</v>
      </c>
      <c r="E694" s="191">
        <f>'5 Driver Data'!E694</f>
        <v>0</v>
      </c>
      <c r="F694" s="191">
        <f>'5 Driver Data'!F694</f>
        <v>0</v>
      </c>
      <c r="G694" s="191">
        <f>'5 Driver Data'!G694</f>
        <v>0</v>
      </c>
      <c r="H694" s="191">
        <f>'5 Driver Data'!H694</f>
        <v>0</v>
      </c>
      <c r="I694" s="191">
        <f>'5 Driver Data'!I694</f>
        <v>0</v>
      </c>
      <c r="J694" s="191">
        <f>'5 Driver Data'!J694</f>
        <v>0</v>
      </c>
      <c r="K694" s="206">
        <f>'5 Driver Data'!K694</f>
        <v>0</v>
      </c>
      <c r="L694" s="1"/>
      <c r="M694" s="216" t="str">
        <f>IF(D694=0,"Blank",'3 Model Input'!E$44*'3 Model Input'!E$45)</f>
        <v>Blank</v>
      </c>
      <c r="N694" s="197" t="str">
        <f t="shared" si="130"/>
        <v>Blank</v>
      </c>
      <c r="O694" s="197" t="str">
        <f>IF(D694=0,"Blank",'3 Model Input'!E$49*(1-'3 Model Input'!E$51))</f>
        <v>Blank</v>
      </c>
      <c r="P694" s="197" t="str">
        <f t="shared" si="131"/>
        <v>Blank</v>
      </c>
      <c r="Q694" s="197" t="str">
        <f>IF(D694=0,"Blank",IF(D694="BEV",E694*(1-'3 Model Input'!E$54), E694))</f>
        <v>Blank</v>
      </c>
      <c r="R694" s="198" t="str">
        <f>IF(D694=0,"Blank",IF(D694="PHEV",F694/G694,F694*(1-'3 Model Input'!E$54)/G694))</f>
        <v>Blank</v>
      </c>
      <c r="S694" s="198" t="str">
        <f>IF(D694=0,"Blank",IF(D694="PHEV",MIN(M694,E694),MIN(M694,(E694*(1-'3 Model Input'!E$54)))))</f>
        <v>Blank</v>
      </c>
      <c r="T694" s="217" t="str">
        <f t="shared" si="132"/>
        <v>Blank</v>
      </c>
      <c r="U694" s="89"/>
      <c r="V694" s="216" t="str">
        <f>IF(D694=0,"Blank",P694*'3 Model Input'!E$50)</f>
        <v>Blank</v>
      </c>
      <c r="W694" s="197" t="str">
        <f t="shared" si="133"/>
        <v>Blank</v>
      </c>
      <c r="X694" s="197" t="str">
        <f t="shared" si="134"/>
        <v>Blank</v>
      </c>
      <c r="Y694" s="197" t="str">
        <f t="shared" si="135"/>
        <v>Blank</v>
      </c>
      <c r="Z694" s="197" t="str">
        <f t="shared" si="136"/>
        <v>Blank</v>
      </c>
      <c r="AA694" s="223" t="str" cm="1">
        <f t="array" ref="AA694">_xlfn.IFS(ISTEXT('3 Model Input'!F$70),"Missing",ISTEXT('3 Model Input'!I$70),"Missing",ISNUMBER('3 Model Input'!K$70),'3 Model Input'!K$70*P694)</f>
        <v>Missing</v>
      </c>
      <c r="AB694" s="89"/>
      <c r="AC694" s="227" t="str" cm="1">
        <f t="array" ref="AC694">IF(D694=0,"Blank",_xlfn.IFS('3 Model Input'!E$61=1,(V694*G694)/T694,'3 Model Input'!E$61=2,(W694*G694)/T694,'3 Model Input'!E$61=3,(X694*G694)/T694,'3 Model Input'!E$61=4,(Y694*G694)/T694,'3 Model Input'!E$61=5,(Z694*G694)/T694, ISTEXT('3 Model Input'!E$61),"Missing",'3 Model Input'!E$61=6,(AA694*G694)/T694))</f>
        <v>Blank</v>
      </c>
      <c r="AD694" s="202" t="str">
        <f t="shared" si="137"/>
        <v>Blank</v>
      </c>
      <c r="AE694" s="202" t="str">
        <f t="shared" si="138"/>
        <v>Blank</v>
      </c>
      <c r="AF694" s="217" t="str">
        <f t="shared" si="139"/>
        <v>Blank</v>
      </c>
      <c r="AG694" s="9" t="str" cm="1">
        <f t="array" ref="AG694">_xlfn.IFS(ISNUMBER(AC694), "", ISNUMBER(SEARCH("Blank", AC694)), "", ISERROR(AC694), "Bad input on tab 3")</f>
        <v/>
      </c>
    </row>
    <row r="695" spans="2:33" ht="15" customHeight="1" x14ac:dyDescent="0.75">
      <c r="B695" s="205" t="str">
        <f>'5 Driver Data'!B695</f>
        <v>0687</v>
      </c>
      <c r="C695" s="193">
        <f>'5 Driver Data'!C695</f>
        <v>0</v>
      </c>
      <c r="D695" s="192">
        <f>'5 Driver Data'!D695</f>
        <v>0</v>
      </c>
      <c r="E695" s="191">
        <f>'5 Driver Data'!E695</f>
        <v>0</v>
      </c>
      <c r="F695" s="191">
        <f>'5 Driver Data'!F695</f>
        <v>0</v>
      </c>
      <c r="G695" s="191">
        <f>'5 Driver Data'!G695</f>
        <v>0</v>
      </c>
      <c r="H695" s="191">
        <f>'5 Driver Data'!H695</f>
        <v>0</v>
      </c>
      <c r="I695" s="191">
        <f>'5 Driver Data'!I695</f>
        <v>0</v>
      </c>
      <c r="J695" s="191">
        <f>'5 Driver Data'!J695</f>
        <v>0</v>
      </c>
      <c r="K695" s="206">
        <f>'5 Driver Data'!K695</f>
        <v>0</v>
      </c>
      <c r="L695" s="1"/>
      <c r="M695" s="216" t="str">
        <f>IF(D695=0,"Blank",'3 Model Input'!E$44*'3 Model Input'!E$45)</f>
        <v>Blank</v>
      </c>
      <c r="N695" s="197" t="str">
        <f t="shared" si="130"/>
        <v>Blank</v>
      </c>
      <c r="O695" s="197" t="str">
        <f>IF(D695=0,"Blank",'3 Model Input'!E$49*(1-'3 Model Input'!E$51))</f>
        <v>Blank</v>
      </c>
      <c r="P695" s="197" t="str">
        <f t="shared" si="131"/>
        <v>Blank</v>
      </c>
      <c r="Q695" s="197" t="str">
        <f>IF(D695=0,"Blank",IF(D695="BEV",E695*(1-'3 Model Input'!E$54), E695))</f>
        <v>Blank</v>
      </c>
      <c r="R695" s="198" t="str">
        <f>IF(D695=0,"Blank",IF(D695="PHEV",F695/G695,F695*(1-'3 Model Input'!E$54)/G695))</f>
        <v>Blank</v>
      </c>
      <c r="S695" s="198" t="str">
        <f>IF(D695=0,"Blank",IF(D695="PHEV",MIN(M695,E695),MIN(M695,(E695*(1-'3 Model Input'!E$54)))))</f>
        <v>Blank</v>
      </c>
      <c r="T695" s="217" t="str">
        <f t="shared" si="132"/>
        <v>Blank</v>
      </c>
      <c r="U695" s="89"/>
      <c r="V695" s="216" t="str">
        <f>IF(D695=0,"Blank",P695*'3 Model Input'!E$50)</f>
        <v>Blank</v>
      </c>
      <c r="W695" s="197" t="str">
        <f t="shared" si="133"/>
        <v>Blank</v>
      </c>
      <c r="X695" s="197" t="str">
        <f t="shared" si="134"/>
        <v>Blank</v>
      </c>
      <c r="Y695" s="197" t="str">
        <f t="shared" si="135"/>
        <v>Blank</v>
      </c>
      <c r="Z695" s="197" t="str">
        <f t="shared" si="136"/>
        <v>Blank</v>
      </c>
      <c r="AA695" s="223" t="str" cm="1">
        <f t="array" ref="AA695">_xlfn.IFS(ISTEXT('3 Model Input'!F$70),"Missing",ISTEXT('3 Model Input'!I$70),"Missing",ISNUMBER('3 Model Input'!K$70),'3 Model Input'!K$70*P695)</f>
        <v>Missing</v>
      </c>
      <c r="AB695" s="89"/>
      <c r="AC695" s="227" t="str" cm="1">
        <f t="array" ref="AC695">IF(D695=0,"Blank",_xlfn.IFS('3 Model Input'!E$61=1,(V695*G695)/T695,'3 Model Input'!E$61=2,(W695*G695)/T695,'3 Model Input'!E$61=3,(X695*G695)/T695,'3 Model Input'!E$61=4,(Y695*G695)/T695,'3 Model Input'!E$61=5,(Z695*G695)/T695, ISTEXT('3 Model Input'!E$61),"Missing",'3 Model Input'!E$61=6,(AA695*G695)/T695))</f>
        <v>Blank</v>
      </c>
      <c r="AD695" s="202" t="str">
        <f t="shared" si="137"/>
        <v>Blank</v>
      </c>
      <c r="AE695" s="202" t="str">
        <f t="shared" si="138"/>
        <v>Blank</v>
      </c>
      <c r="AF695" s="217" t="str">
        <f t="shared" si="139"/>
        <v>Blank</v>
      </c>
      <c r="AG695" s="9" t="str" cm="1">
        <f t="array" ref="AG695">_xlfn.IFS(ISNUMBER(AC695), "", ISNUMBER(SEARCH("Blank", AC695)), "", ISERROR(AC695), "Bad input on tab 3")</f>
        <v/>
      </c>
    </row>
    <row r="696" spans="2:33" ht="15" customHeight="1" x14ac:dyDescent="0.75">
      <c r="B696" s="205" t="str">
        <f>'5 Driver Data'!B696</f>
        <v>0688</v>
      </c>
      <c r="C696" s="193">
        <f>'5 Driver Data'!C696</f>
        <v>0</v>
      </c>
      <c r="D696" s="192">
        <f>'5 Driver Data'!D696</f>
        <v>0</v>
      </c>
      <c r="E696" s="191">
        <f>'5 Driver Data'!E696</f>
        <v>0</v>
      </c>
      <c r="F696" s="191">
        <f>'5 Driver Data'!F696</f>
        <v>0</v>
      </c>
      <c r="G696" s="191">
        <f>'5 Driver Data'!G696</f>
        <v>0</v>
      </c>
      <c r="H696" s="191">
        <f>'5 Driver Data'!H696</f>
        <v>0</v>
      </c>
      <c r="I696" s="191">
        <f>'5 Driver Data'!I696</f>
        <v>0</v>
      </c>
      <c r="J696" s="191">
        <f>'5 Driver Data'!J696</f>
        <v>0</v>
      </c>
      <c r="K696" s="206">
        <f>'5 Driver Data'!K696</f>
        <v>0</v>
      </c>
      <c r="L696" s="1"/>
      <c r="M696" s="216" t="str">
        <f>IF(D696=0,"Blank",'3 Model Input'!E$44*'3 Model Input'!E$45)</f>
        <v>Blank</v>
      </c>
      <c r="N696" s="197" t="str">
        <f t="shared" si="130"/>
        <v>Blank</v>
      </c>
      <c r="O696" s="197" t="str">
        <f>IF(D696=0,"Blank",'3 Model Input'!E$49*(1-'3 Model Input'!E$51))</f>
        <v>Blank</v>
      </c>
      <c r="P696" s="197" t="str">
        <f t="shared" si="131"/>
        <v>Blank</v>
      </c>
      <c r="Q696" s="197" t="str">
        <f>IF(D696=0,"Blank",IF(D696="BEV",E696*(1-'3 Model Input'!E$54), E696))</f>
        <v>Blank</v>
      </c>
      <c r="R696" s="198" t="str">
        <f>IF(D696=0,"Blank",IF(D696="PHEV",F696/G696,F696*(1-'3 Model Input'!E$54)/G696))</f>
        <v>Blank</v>
      </c>
      <c r="S696" s="198" t="str">
        <f>IF(D696=0,"Blank",IF(D696="PHEV",MIN(M696,E696),MIN(M696,(E696*(1-'3 Model Input'!E$54)))))</f>
        <v>Blank</v>
      </c>
      <c r="T696" s="217" t="str">
        <f t="shared" si="132"/>
        <v>Blank</v>
      </c>
      <c r="U696" s="89"/>
      <c r="V696" s="216" t="str">
        <f>IF(D696=0,"Blank",P696*'3 Model Input'!E$50)</f>
        <v>Blank</v>
      </c>
      <c r="W696" s="197" t="str">
        <f t="shared" si="133"/>
        <v>Blank</v>
      </c>
      <c r="X696" s="197" t="str">
        <f t="shared" si="134"/>
        <v>Blank</v>
      </c>
      <c r="Y696" s="197" t="str">
        <f t="shared" si="135"/>
        <v>Blank</v>
      </c>
      <c r="Z696" s="197" t="str">
        <f t="shared" si="136"/>
        <v>Blank</v>
      </c>
      <c r="AA696" s="223" t="str" cm="1">
        <f t="array" ref="AA696">_xlfn.IFS(ISTEXT('3 Model Input'!F$70),"Missing",ISTEXT('3 Model Input'!I$70),"Missing",ISNUMBER('3 Model Input'!K$70),'3 Model Input'!K$70*P696)</f>
        <v>Missing</v>
      </c>
      <c r="AB696" s="89"/>
      <c r="AC696" s="227" t="str" cm="1">
        <f t="array" ref="AC696">IF(D696=0,"Blank",_xlfn.IFS('3 Model Input'!E$61=1,(V696*G696)/T696,'3 Model Input'!E$61=2,(W696*G696)/T696,'3 Model Input'!E$61=3,(X696*G696)/T696,'3 Model Input'!E$61=4,(Y696*G696)/T696,'3 Model Input'!E$61=5,(Z696*G696)/T696, ISTEXT('3 Model Input'!E$61),"Missing",'3 Model Input'!E$61=6,(AA696*G696)/T696))</f>
        <v>Blank</v>
      </c>
      <c r="AD696" s="202" t="str">
        <f t="shared" si="137"/>
        <v>Blank</v>
      </c>
      <c r="AE696" s="202" t="str">
        <f t="shared" si="138"/>
        <v>Blank</v>
      </c>
      <c r="AF696" s="217" t="str">
        <f t="shared" si="139"/>
        <v>Blank</v>
      </c>
      <c r="AG696" s="9" t="str" cm="1">
        <f t="array" ref="AG696">_xlfn.IFS(ISNUMBER(AC696), "", ISNUMBER(SEARCH("Blank", AC696)), "", ISERROR(AC696), "Bad input on tab 3")</f>
        <v/>
      </c>
    </row>
    <row r="697" spans="2:33" ht="15" customHeight="1" x14ac:dyDescent="0.75">
      <c r="B697" s="205" t="str">
        <f>'5 Driver Data'!B697</f>
        <v>0689</v>
      </c>
      <c r="C697" s="193">
        <f>'5 Driver Data'!C697</f>
        <v>0</v>
      </c>
      <c r="D697" s="192">
        <f>'5 Driver Data'!D697</f>
        <v>0</v>
      </c>
      <c r="E697" s="191">
        <f>'5 Driver Data'!E697</f>
        <v>0</v>
      </c>
      <c r="F697" s="191">
        <f>'5 Driver Data'!F697</f>
        <v>0</v>
      </c>
      <c r="G697" s="191">
        <f>'5 Driver Data'!G697</f>
        <v>0</v>
      </c>
      <c r="H697" s="191">
        <f>'5 Driver Data'!H697</f>
        <v>0</v>
      </c>
      <c r="I697" s="191">
        <f>'5 Driver Data'!I697</f>
        <v>0</v>
      </c>
      <c r="J697" s="191">
        <f>'5 Driver Data'!J697</f>
        <v>0</v>
      </c>
      <c r="K697" s="206">
        <f>'5 Driver Data'!K697</f>
        <v>0</v>
      </c>
      <c r="L697" s="1"/>
      <c r="M697" s="216" t="str">
        <f>IF(D697=0,"Blank",'3 Model Input'!E$44*'3 Model Input'!E$45)</f>
        <v>Blank</v>
      </c>
      <c r="N697" s="197" t="str">
        <f t="shared" si="130"/>
        <v>Blank</v>
      </c>
      <c r="O697" s="197" t="str">
        <f>IF(D697=0,"Blank",'3 Model Input'!E$49*(1-'3 Model Input'!E$51))</f>
        <v>Blank</v>
      </c>
      <c r="P697" s="197" t="str">
        <f t="shared" si="131"/>
        <v>Blank</v>
      </c>
      <c r="Q697" s="197" t="str">
        <f>IF(D697=0,"Blank",IF(D697="BEV",E697*(1-'3 Model Input'!E$54), E697))</f>
        <v>Blank</v>
      </c>
      <c r="R697" s="198" t="str">
        <f>IF(D697=0,"Blank",IF(D697="PHEV",F697/G697,F697*(1-'3 Model Input'!E$54)/G697))</f>
        <v>Blank</v>
      </c>
      <c r="S697" s="198" t="str">
        <f>IF(D697=0,"Blank",IF(D697="PHEV",MIN(M697,E697),MIN(M697,(E697*(1-'3 Model Input'!E$54)))))</f>
        <v>Blank</v>
      </c>
      <c r="T697" s="217" t="str">
        <f t="shared" si="132"/>
        <v>Blank</v>
      </c>
      <c r="U697" s="89"/>
      <c r="V697" s="216" t="str">
        <f>IF(D697=0,"Blank",P697*'3 Model Input'!E$50)</f>
        <v>Blank</v>
      </c>
      <c r="W697" s="197" t="str">
        <f t="shared" si="133"/>
        <v>Blank</v>
      </c>
      <c r="X697" s="197" t="str">
        <f t="shared" si="134"/>
        <v>Blank</v>
      </c>
      <c r="Y697" s="197" t="str">
        <f t="shared" si="135"/>
        <v>Blank</v>
      </c>
      <c r="Z697" s="197" t="str">
        <f t="shared" si="136"/>
        <v>Blank</v>
      </c>
      <c r="AA697" s="223" t="str" cm="1">
        <f t="array" ref="AA697">_xlfn.IFS(ISTEXT('3 Model Input'!F$70),"Missing",ISTEXT('3 Model Input'!I$70),"Missing",ISNUMBER('3 Model Input'!K$70),'3 Model Input'!K$70*P697)</f>
        <v>Missing</v>
      </c>
      <c r="AB697" s="89"/>
      <c r="AC697" s="227" t="str" cm="1">
        <f t="array" ref="AC697">IF(D697=0,"Blank",_xlfn.IFS('3 Model Input'!E$61=1,(V697*G697)/T697,'3 Model Input'!E$61=2,(W697*G697)/T697,'3 Model Input'!E$61=3,(X697*G697)/T697,'3 Model Input'!E$61=4,(Y697*G697)/T697,'3 Model Input'!E$61=5,(Z697*G697)/T697, ISTEXT('3 Model Input'!E$61),"Missing",'3 Model Input'!E$61=6,(AA697*G697)/T697))</f>
        <v>Blank</v>
      </c>
      <c r="AD697" s="202" t="str">
        <f t="shared" si="137"/>
        <v>Blank</v>
      </c>
      <c r="AE697" s="202" t="str">
        <f t="shared" si="138"/>
        <v>Blank</v>
      </c>
      <c r="AF697" s="217" t="str">
        <f t="shared" si="139"/>
        <v>Blank</v>
      </c>
      <c r="AG697" s="9" t="str" cm="1">
        <f t="array" ref="AG697">_xlfn.IFS(ISNUMBER(AC697), "", ISNUMBER(SEARCH("Blank", AC697)), "", ISERROR(AC697), "Bad input on tab 3")</f>
        <v/>
      </c>
    </row>
    <row r="698" spans="2:33" ht="15" customHeight="1" x14ac:dyDescent="0.75">
      <c r="B698" s="205" t="str">
        <f>'5 Driver Data'!B698</f>
        <v>0690</v>
      </c>
      <c r="C698" s="193">
        <f>'5 Driver Data'!C698</f>
        <v>0</v>
      </c>
      <c r="D698" s="192">
        <f>'5 Driver Data'!D698</f>
        <v>0</v>
      </c>
      <c r="E698" s="191">
        <f>'5 Driver Data'!E698</f>
        <v>0</v>
      </c>
      <c r="F698" s="191">
        <f>'5 Driver Data'!F698</f>
        <v>0</v>
      </c>
      <c r="G698" s="191">
        <f>'5 Driver Data'!G698</f>
        <v>0</v>
      </c>
      <c r="H698" s="191">
        <f>'5 Driver Data'!H698</f>
        <v>0</v>
      </c>
      <c r="I698" s="191">
        <f>'5 Driver Data'!I698</f>
        <v>0</v>
      </c>
      <c r="J698" s="191">
        <f>'5 Driver Data'!J698</f>
        <v>0</v>
      </c>
      <c r="K698" s="206">
        <f>'5 Driver Data'!K698</f>
        <v>0</v>
      </c>
      <c r="L698" s="1"/>
      <c r="M698" s="216" t="str">
        <f>IF(D698=0,"Blank",'3 Model Input'!E$44*'3 Model Input'!E$45)</f>
        <v>Blank</v>
      </c>
      <c r="N698" s="197" t="str">
        <f t="shared" si="130"/>
        <v>Blank</v>
      </c>
      <c r="O698" s="197" t="str">
        <f>IF(D698=0,"Blank",'3 Model Input'!E$49*(1-'3 Model Input'!E$51))</f>
        <v>Blank</v>
      </c>
      <c r="P698" s="197" t="str">
        <f t="shared" si="131"/>
        <v>Blank</v>
      </c>
      <c r="Q698" s="197" t="str">
        <f>IF(D698=0,"Blank",IF(D698="BEV",E698*(1-'3 Model Input'!E$54), E698))</f>
        <v>Blank</v>
      </c>
      <c r="R698" s="198" t="str">
        <f>IF(D698=0,"Blank",IF(D698="PHEV",F698/G698,F698*(1-'3 Model Input'!E$54)/G698))</f>
        <v>Blank</v>
      </c>
      <c r="S698" s="198" t="str">
        <f>IF(D698=0,"Blank",IF(D698="PHEV",MIN(M698,E698),MIN(M698,(E698*(1-'3 Model Input'!E$54)))))</f>
        <v>Blank</v>
      </c>
      <c r="T698" s="217" t="str">
        <f t="shared" si="132"/>
        <v>Blank</v>
      </c>
      <c r="U698" s="89"/>
      <c r="V698" s="216" t="str">
        <f>IF(D698=0,"Blank",P698*'3 Model Input'!E$50)</f>
        <v>Blank</v>
      </c>
      <c r="W698" s="197" t="str">
        <f t="shared" si="133"/>
        <v>Blank</v>
      </c>
      <c r="X698" s="197" t="str">
        <f t="shared" si="134"/>
        <v>Blank</v>
      </c>
      <c r="Y698" s="197" t="str">
        <f t="shared" si="135"/>
        <v>Blank</v>
      </c>
      <c r="Z698" s="197" t="str">
        <f t="shared" si="136"/>
        <v>Blank</v>
      </c>
      <c r="AA698" s="223" t="str" cm="1">
        <f t="array" ref="AA698">_xlfn.IFS(ISTEXT('3 Model Input'!F$70),"Missing",ISTEXT('3 Model Input'!I$70),"Missing",ISNUMBER('3 Model Input'!K$70),'3 Model Input'!K$70*P698)</f>
        <v>Missing</v>
      </c>
      <c r="AB698" s="89"/>
      <c r="AC698" s="227" t="str" cm="1">
        <f t="array" ref="AC698">IF(D698=0,"Blank",_xlfn.IFS('3 Model Input'!E$61=1,(V698*G698)/T698,'3 Model Input'!E$61=2,(W698*G698)/T698,'3 Model Input'!E$61=3,(X698*G698)/T698,'3 Model Input'!E$61=4,(Y698*G698)/T698,'3 Model Input'!E$61=5,(Z698*G698)/T698, ISTEXT('3 Model Input'!E$61),"Missing",'3 Model Input'!E$61=6,(AA698*G698)/T698))</f>
        <v>Blank</v>
      </c>
      <c r="AD698" s="202" t="str">
        <f t="shared" si="137"/>
        <v>Blank</v>
      </c>
      <c r="AE698" s="202" t="str">
        <f t="shared" si="138"/>
        <v>Blank</v>
      </c>
      <c r="AF698" s="217" t="str">
        <f t="shared" si="139"/>
        <v>Blank</v>
      </c>
      <c r="AG698" s="9" t="str" cm="1">
        <f t="array" ref="AG698">_xlfn.IFS(ISNUMBER(AC698), "", ISNUMBER(SEARCH("Blank", AC698)), "", ISERROR(AC698), "Bad input on tab 3")</f>
        <v/>
      </c>
    </row>
    <row r="699" spans="2:33" ht="15" customHeight="1" x14ac:dyDescent="0.75">
      <c r="B699" s="205" t="str">
        <f>'5 Driver Data'!B699</f>
        <v>0691</v>
      </c>
      <c r="C699" s="193">
        <f>'5 Driver Data'!C699</f>
        <v>0</v>
      </c>
      <c r="D699" s="192">
        <f>'5 Driver Data'!D699</f>
        <v>0</v>
      </c>
      <c r="E699" s="191">
        <f>'5 Driver Data'!E699</f>
        <v>0</v>
      </c>
      <c r="F699" s="191">
        <f>'5 Driver Data'!F699</f>
        <v>0</v>
      </c>
      <c r="G699" s="191">
        <f>'5 Driver Data'!G699</f>
        <v>0</v>
      </c>
      <c r="H699" s="191">
        <f>'5 Driver Data'!H699</f>
        <v>0</v>
      </c>
      <c r="I699" s="191">
        <f>'5 Driver Data'!I699</f>
        <v>0</v>
      </c>
      <c r="J699" s="191">
        <f>'5 Driver Data'!J699</f>
        <v>0</v>
      </c>
      <c r="K699" s="206">
        <f>'5 Driver Data'!K699</f>
        <v>0</v>
      </c>
      <c r="L699" s="1"/>
      <c r="M699" s="216" t="str">
        <f>IF(D699=0,"Blank",'3 Model Input'!E$44*'3 Model Input'!E$45)</f>
        <v>Blank</v>
      </c>
      <c r="N699" s="197" t="str">
        <f t="shared" si="130"/>
        <v>Blank</v>
      </c>
      <c r="O699" s="197" t="str">
        <f>IF(D699=0,"Blank",'3 Model Input'!E$49*(1-'3 Model Input'!E$51))</f>
        <v>Blank</v>
      </c>
      <c r="P699" s="197" t="str">
        <f t="shared" si="131"/>
        <v>Blank</v>
      </c>
      <c r="Q699" s="197" t="str">
        <f>IF(D699=0,"Blank",IF(D699="BEV",E699*(1-'3 Model Input'!E$54), E699))</f>
        <v>Blank</v>
      </c>
      <c r="R699" s="198" t="str">
        <f>IF(D699=0,"Blank",IF(D699="PHEV",F699/G699,F699*(1-'3 Model Input'!E$54)/G699))</f>
        <v>Blank</v>
      </c>
      <c r="S699" s="198" t="str">
        <f>IF(D699=0,"Blank",IF(D699="PHEV",MIN(M699,E699),MIN(M699,(E699*(1-'3 Model Input'!E$54)))))</f>
        <v>Blank</v>
      </c>
      <c r="T699" s="217" t="str">
        <f t="shared" si="132"/>
        <v>Blank</v>
      </c>
      <c r="U699" s="89"/>
      <c r="V699" s="216" t="str">
        <f>IF(D699=0,"Blank",P699*'3 Model Input'!E$50)</f>
        <v>Blank</v>
      </c>
      <c r="W699" s="197" t="str">
        <f t="shared" si="133"/>
        <v>Blank</v>
      </c>
      <c r="X699" s="197" t="str">
        <f t="shared" si="134"/>
        <v>Blank</v>
      </c>
      <c r="Y699" s="197" t="str">
        <f t="shared" si="135"/>
        <v>Blank</v>
      </c>
      <c r="Z699" s="197" t="str">
        <f t="shared" si="136"/>
        <v>Blank</v>
      </c>
      <c r="AA699" s="223" t="str" cm="1">
        <f t="array" ref="AA699">_xlfn.IFS(ISTEXT('3 Model Input'!F$70),"Missing",ISTEXT('3 Model Input'!I$70),"Missing",ISNUMBER('3 Model Input'!K$70),'3 Model Input'!K$70*P699)</f>
        <v>Missing</v>
      </c>
      <c r="AB699" s="89"/>
      <c r="AC699" s="227" t="str" cm="1">
        <f t="array" ref="AC699">IF(D699=0,"Blank",_xlfn.IFS('3 Model Input'!E$61=1,(V699*G699)/T699,'3 Model Input'!E$61=2,(W699*G699)/T699,'3 Model Input'!E$61=3,(X699*G699)/T699,'3 Model Input'!E$61=4,(Y699*G699)/T699,'3 Model Input'!E$61=5,(Z699*G699)/T699, ISTEXT('3 Model Input'!E$61),"Missing",'3 Model Input'!E$61=6,(AA699*G699)/T699))</f>
        <v>Blank</v>
      </c>
      <c r="AD699" s="202" t="str">
        <f t="shared" si="137"/>
        <v>Blank</v>
      </c>
      <c r="AE699" s="202" t="str">
        <f t="shared" si="138"/>
        <v>Blank</v>
      </c>
      <c r="AF699" s="217" t="str">
        <f t="shared" si="139"/>
        <v>Blank</v>
      </c>
      <c r="AG699" s="9" t="str" cm="1">
        <f t="array" ref="AG699">_xlfn.IFS(ISNUMBER(AC699), "", ISNUMBER(SEARCH("Blank", AC699)), "", ISERROR(AC699), "Bad input on tab 3")</f>
        <v/>
      </c>
    </row>
    <row r="700" spans="2:33" ht="15" customHeight="1" x14ac:dyDescent="0.75">
      <c r="B700" s="205" t="str">
        <f>'5 Driver Data'!B700</f>
        <v>0692</v>
      </c>
      <c r="C700" s="193">
        <f>'5 Driver Data'!C700</f>
        <v>0</v>
      </c>
      <c r="D700" s="192">
        <f>'5 Driver Data'!D700</f>
        <v>0</v>
      </c>
      <c r="E700" s="191">
        <f>'5 Driver Data'!E700</f>
        <v>0</v>
      </c>
      <c r="F700" s="191">
        <f>'5 Driver Data'!F700</f>
        <v>0</v>
      </c>
      <c r="G700" s="191">
        <f>'5 Driver Data'!G700</f>
        <v>0</v>
      </c>
      <c r="H700" s="191">
        <f>'5 Driver Data'!H700</f>
        <v>0</v>
      </c>
      <c r="I700" s="191">
        <f>'5 Driver Data'!I700</f>
        <v>0</v>
      </c>
      <c r="J700" s="191">
        <f>'5 Driver Data'!J700</f>
        <v>0</v>
      </c>
      <c r="K700" s="206">
        <f>'5 Driver Data'!K700</f>
        <v>0</v>
      </c>
      <c r="L700" s="1"/>
      <c r="M700" s="216" t="str">
        <f>IF(D700=0,"Blank",'3 Model Input'!E$44*'3 Model Input'!E$45)</f>
        <v>Blank</v>
      </c>
      <c r="N700" s="197" t="str">
        <f t="shared" si="130"/>
        <v>Blank</v>
      </c>
      <c r="O700" s="197" t="str">
        <f>IF(D700=0,"Blank",'3 Model Input'!E$49*(1-'3 Model Input'!E$51))</f>
        <v>Blank</v>
      </c>
      <c r="P700" s="197" t="str">
        <f t="shared" si="131"/>
        <v>Blank</v>
      </c>
      <c r="Q700" s="197" t="str">
        <f>IF(D700=0,"Blank",IF(D700="BEV",E700*(1-'3 Model Input'!E$54), E700))</f>
        <v>Blank</v>
      </c>
      <c r="R700" s="198" t="str">
        <f>IF(D700=0,"Blank",IF(D700="PHEV",F700/G700,F700*(1-'3 Model Input'!E$54)/G700))</f>
        <v>Blank</v>
      </c>
      <c r="S700" s="198" t="str">
        <f>IF(D700=0,"Blank",IF(D700="PHEV",MIN(M700,E700),MIN(M700,(E700*(1-'3 Model Input'!E$54)))))</f>
        <v>Blank</v>
      </c>
      <c r="T700" s="217" t="str">
        <f t="shared" si="132"/>
        <v>Blank</v>
      </c>
      <c r="U700" s="89"/>
      <c r="V700" s="216" t="str">
        <f>IF(D700=0,"Blank",P700*'3 Model Input'!E$50)</f>
        <v>Blank</v>
      </c>
      <c r="W700" s="197" t="str">
        <f t="shared" si="133"/>
        <v>Blank</v>
      </c>
      <c r="X700" s="197" t="str">
        <f t="shared" si="134"/>
        <v>Blank</v>
      </c>
      <c r="Y700" s="197" t="str">
        <f t="shared" si="135"/>
        <v>Blank</v>
      </c>
      <c r="Z700" s="197" t="str">
        <f t="shared" si="136"/>
        <v>Blank</v>
      </c>
      <c r="AA700" s="223" t="str" cm="1">
        <f t="array" ref="AA700">_xlfn.IFS(ISTEXT('3 Model Input'!F$70),"Missing",ISTEXT('3 Model Input'!I$70),"Missing",ISNUMBER('3 Model Input'!K$70),'3 Model Input'!K$70*P700)</f>
        <v>Missing</v>
      </c>
      <c r="AB700" s="89"/>
      <c r="AC700" s="227" t="str" cm="1">
        <f t="array" ref="AC700">IF(D700=0,"Blank",_xlfn.IFS('3 Model Input'!E$61=1,(V700*G700)/T700,'3 Model Input'!E$61=2,(W700*G700)/T700,'3 Model Input'!E$61=3,(X700*G700)/T700,'3 Model Input'!E$61=4,(Y700*G700)/T700,'3 Model Input'!E$61=5,(Z700*G700)/T700, ISTEXT('3 Model Input'!E$61),"Missing",'3 Model Input'!E$61=6,(AA700*G700)/T700))</f>
        <v>Blank</v>
      </c>
      <c r="AD700" s="202" t="str">
        <f t="shared" si="137"/>
        <v>Blank</v>
      </c>
      <c r="AE700" s="202" t="str">
        <f t="shared" si="138"/>
        <v>Blank</v>
      </c>
      <c r="AF700" s="217" t="str">
        <f t="shared" si="139"/>
        <v>Blank</v>
      </c>
      <c r="AG700" s="9" t="str" cm="1">
        <f t="array" ref="AG700">_xlfn.IFS(ISNUMBER(AC700), "", ISNUMBER(SEARCH("Blank", AC700)), "", ISERROR(AC700), "Bad input on tab 3")</f>
        <v/>
      </c>
    </row>
    <row r="701" spans="2:33" ht="15" customHeight="1" x14ac:dyDescent="0.75">
      <c r="B701" s="205" t="str">
        <f>'5 Driver Data'!B701</f>
        <v>0693</v>
      </c>
      <c r="C701" s="193">
        <f>'5 Driver Data'!C701</f>
        <v>0</v>
      </c>
      <c r="D701" s="192">
        <f>'5 Driver Data'!D701</f>
        <v>0</v>
      </c>
      <c r="E701" s="191">
        <f>'5 Driver Data'!E701</f>
        <v>0</v>
      </c>
      <c r="F701" s="191">
        <f>'5 Driver Data'!F701</f>
        <v>0</v>
      </c>
      <c r="G701" s="191">
        <f>'5 Driver Data'!G701</f>
        <v>0</v>
      </c>
      <c r="H701" s="191">
        <f>'5 Driver Data'!H701</f>
        <v>0</v>
      </c>
      <c r="I701" s="191">
        <f>'5 Driver Data'!I701</f>
        <v>0</v>
      </c>
      <c r="J701" s="191">
        <f>'5 Driver Data'!J701</f>
        <v>0</v>
      </c>
      <c r="K701" s="206">
        <f>'5 Driver Data'!K701</f>
        <v>0</v>
      </c>
      <c r="L701" s="1"/>
      <c r="M701" s="216" t="str">
        <f>IF(D701=0,"Blank",'3 Model Input'!E$44*'3 Model Input'!E$45)</f>
        <v>Blank</v>
      </c>
      <c r="N701" s="197" t="str">
        <f t="shared" si="130"/>
        <v>Blank</v>
      </c>
      <c r="O701" s="197" t="str">
        <f>IF(D701=0,"Blank",'3 Model Input'!E$49*(1-'3 Model Input'!E$51))</f>
        <v>Blank</v>
      </c>
      <c r="P701" s="197" t="str">
        <f t="shared" si="131"/>
        <v>Blank</v>
      </c>
      <c r="Q701" s="197" t="str">
        <f>IF(D701=0,"Blank",IF(D701="BEV",E701*(1-'3 Model Input'!E$54), E701))</f>
        <v>Blank</v>
      </c>
      <c r="R701" s="198" t="str">
        <f>IF(D701=0,"Blank",IF(D701="PHEV",F701/G701,F701*(1-'3 Model Input'!E$54)/G701))</f>
        <v>Blank</v>
      </c>
      <c r="S701" s="198" t="str">
        <f>IF(D701=0,"Blank",IF(D701="PHEV",MIN(M701,E701),MIN(M701,(E701*(1-'3 Model Input'!E$54)))))</f>
        <v>Blank</v>
      </c>
      <c r="T701" s="217" t="str">
        <f t="shared" si="132"/>
        <v>Blank</v>
      </c>
      <c r="U701" s="89"/>
      <c r="V701" s="216" t="str">
        <f>IF(D701=0,"Blank",P701*'3 Model Input'!E$50)</f>
        <v>Blank</v>
      </c>
      <c r="W701" s="197" t="str">
        <f t="shared" si="133"/>
        <v>Blank</v>
      </c>
      <c r="X701" s="197" t="str">
        <f t="shared" si="134"/>
        <v>Blank</v>
      </c>
      <c r="Y701" s="197" t="str">
        <f t="shared" si="135"/>
        <v>Blank</v>
      </c>
      <c r="Z701" s="197" t="str">
        <f t="shared" si="136"/>
        <v>Blank</v>
      </c>
      <c r="AA701" s="223" t="str" cm="1">
        <f t="array" ref="AA701">_xlfn.IFS(ISTEXT('3 Model Input'!F$70),"Missing",ISTEXT('3 Model Input'!I$70),"Missing",ISNUMBER('3 Model Input'!K$70),'3 Model Input'!K$70*P701)</f>
        <v>Missing</v>
      </c>
      <c r="AB701" s="89"/>
      <c r="AC701" s="227" t="str" cm="1">
        <f t="array" ref="AC701">IF(D701=0,"Blank",_xlfn.IFS('3 Model Input'!E$61=1,(V701*G701)/T701,'3 Model Input'!E$61=2,(W701*G701)/T701,'3 Model Input'!E$61=3,(X701*G701)/T701,'3 Model Input'!E$61=4,(Y701*G701)/T701,'3 Model Input'!E$61=5,(Z701*G701)/T701, ISTEXT('3 Model Input'!E$61),"Missing",'3 Model Input'!E$61=6,(AA701*G701)/T701))</f>
        <v>Blank</v>
      </c>
      <c r="AD701" s="202" t="str">
        <f t="shared" si="137"/>
        <v>Blank</v>
      </c>
      <c r="AE701" s="202" t="str">
        <f t="shared" si="138"/>
        <v>Blank</v>
      </c>
      <c r="AF701" s="217" t="str">
        <f t="shared" si="139"/>
        <v>Blank</v>
      </c>
      <c r="AG701" s="9" t="str" cm="1">
        <f t="array" ref="AG701">_xlfn.IFS(ISNUMBER(AC701), "", ISNUMBER(SEARCH("Blank", AC701)), "", ISERROR(AC701), "Bad input on tab 3")</f>
        <v/>
      </c>
    </row>
    <row r="702" spans="2:33" ht="15" customHeight="1" x14ac:dyDescent="0.75">
      <c r="B702" s="205" t="str">
        <f>'5 Driver Data'!B702</f>
        <v>0694</v>
      </c>
      <c r="C702" s="193">
        <f>'5 Driver Data'!C702</f>
        <v>0</v>
      </c>
      <c r="D702" s="192">
        <f>'5 Driver Data'!D702</f>
        <v>0</v>
      </c>
      <c r="E702" s="191">
        <f>'5 Driver Data'!E702</f>
        <v>0</v>
      </c>
      <c r="F702" s="191">
        <f>'5 Driver Data'!F702</f>
        <v>0</v>
      </c>
      <c r="G702" s="191">
        <f>'5 Driver Data'!G702</f>
        <v>0</v>
      </c>
      <c r="H702" s="191">
        <f>'5 Driver Data'!H702</f>
        <v>0</v>
      </c>
      <c r="I702" s="191">
        <f>'5 Driver Data'!I702</f>
        <v>0</v>
      </c>
      <c r="J702" s="191">
        <f>'5 Driver Data'!J702</f>
        <v>0</v>
      </c>
      <c r="K702" s="206">
        <f>'5 Driver Data'!K702</f>
        <v>0</v>
      </c>
      <c r="L702" s="1"/>
      <c r="M702" s="216" t="str">
        <f>IF(D702=0,"Blank",'3 Model Input'!E$44*'3 Model Input'!E$45)</f>
        <v>Blank</v>
      </c>
      <c r="N702" s="197" t="str">
        <f t="shared" si="130"/>
        <v>Blank</v>
      </c>
      <c r="O702" s="197" t="str">
        <f>IF(D702=0,"Blank",'3 Model Input'!E$49*(1-'3 Model Input'!E$51))</f>
        <v>Blank</v>
      </c>
      <c r="P702" s="197" t="str">
        <f t="shared" si="131"/>
        <v>Blank</v>
      </c>
      <c r="Q702" s="197" t="str">
        <f>IF(D702=0,"Blank",IF(D702="BEV",E702*(1-'3 Model Input'!E$54), E702))</f>
        <v>Blank</v>
      </c>
      <c r="R702" s="198" t="str">
        <f>IF(D702=0,"Blank",IF(D702="PHEV",F702/G702,F702*(1-'3 Model Input'!E$54)/G702))</f>
        <v>Blank</v>
      </c>
      <c r="S702" s="198" t="str">
        <f>IF(D702=0,"Blank",IF(D702="PHEV",MIN(M702,E702),MIN(M702,(E702*(1-'3 Model Input'!E$54)))))</f>
        <v>Blank</v>
      </c>
      <c r="T702" s="217" t="str">
        <f t="shared" si="132"/>
        <v>Blank</v>
      </c>
      <c r="U702" s="89"/>
      <c r="V702" s="216" t="str">
        <f>IF(D702=0,"Blank",P702*'3 Model Input'!E$50)</f>
        <v>Blank</v>
      </c>
      <c r="W702" s="197" t="str">
        <f t="shared" si="133"/>
        <v>Blank</v>
      </c>
      <c r="X702" s="197" t="str">
        <f t="shared" si="134"/>
        <v>Blank</v>
      </c>
      <c r="Y702" s="197" t="str">
        <f t="shared" si="135"/>
        <v>Blank</v>
      </c>
      <c r="Z702" s="197" t="str">
        <f t="shared" si="136"/>
        <v>Blank</v>
      </c>
      <c r="AA702" s="223" t="str" cm="1">
        <f t="array" ref="AA702">_xlfn.IFS(ISTEXT('3 Model Input'!F$70),"Missing",ISTEXT('3 Model Input'!I$70),"Missing",ISNUMBER('3 Model Input'!K$70),'3 Model Input'!K$70*P702)</f>
        <v>Missing</v>
      </c>
      <c r="AB702" s="89"/>
      <c r="AC702" s="227" t="str" cm="1">
        <f t="array" ref="AC702">IF(D702=0,"Blank",_xlfn.IFS('3 Model Input'!E$61=1,(V702*G702)/T702,'3 Model Input'!E$61=2,(W702*G702)/T702,'3 Model Input'!E$61=3,(X702*G702)/T702,'3 Model Input'!E$61=4,(Y702*G702)/T702,'3 Model Input'!E$61=5,(Z702*G702)/T702, ISTEXT('3 Model Input'!E$61),"Missing",'3 Model Input'!E$61=6,(AA702*G702)/T702))</f>
        <v>Blank</v>
      </c>
      <c r="AD702" s="202" t="str">
        <f t="shared" si="137"/>
        <v>Blank</v>
      </c>
      <c r="AE702" s="202" t="str">
        <f t="shared" si="138"/>
        <v>Blank</v>
      </c>
      <c r="AF702" s="217" t="str">
        <f t="shared" si="139"/>
        <v>Blank</v>
      </c>
      <c r="AG702" s="9" t="str" cm="1">
        <f t="array" ref="AG702">_xlfn.IFS(ISNUMBER(AC702), "", ISNUMBER(SEARCH("Blank", AC702)), "", ISERROR(AC702), "Bad input on tab 3")</f>
        <v/>
      </c>
    </row>
    <row r="703" spans="2:33" ht="15" customHeight="1" x14ac:dyDescent="0.75">
      <c r="B703" s="205" t="str">
        <f>'5 Driver Data'!B703</f>
        <v>0695</v>
      </c>
      <c r="C703" s="193">
        <f>'5 Driver Data'!C703</f>
        <v>0</v>
      </c>
      <c r="D703" s="192">
        <f>'5 Driver Data'!D703</f>
        <v>0</v>
      </c>
      <c r="E703" s="191">
        <f>'5 Driver Data'!E703</f>
        <v>0</v>
      </c>
      <c r="F703" s="191">
        <f>'5 Driver Data'!F703</f>
        <v>0</v>
      </c>
      <c r="G703" s="191">
        <f>'5 Driver Data'!G703</f>
        <v>0</v>
      </c>
      <c r="H703" s="191">
        <f>'5 Driver Data'!H703</f>
        <v>0</v>
      </c>
      <c r="I703" s="191">
        <f>'5 Driver Data'!I703</f>
        <v>0</v>
      </c>
      <c r="J703" s="191">
        <f>'5 Driver Data'!J703</f>
        <v>0</v>
      </c>
      <c r="K703" s="206">
        <f>'5 Driver Data'!K703</f>
        <v>0</v>
      </c>
      <c r="L703" s="1"/>
      <c r="M703" s="216" t="str">
        <f>IF(D703=0,"Blank",'3 Model Input'!E$44*'3 Model Input'!E$45)</f>
        <v>Blank</v>
      </c>
      <c r="N703" s="197" t="str">
        <f t="shared" si="130"/>
        <v>Blank</v>
      </c>
      <c r="O703" s="197" t="str">
        <f>IF(D703=0,"Blank",'3 Model Input'!E$49*(1-'3 Model Input'!E$51))</f>
        <v>Blank</v>
      </c>
      <c r="P703" s="197" t="str">
        <f t="shared" si="131"/>
        <v>Blank</v>
      </c>
      <c r="Q703" s="197" t="str">
        <f>IF(D703=0,"Blank",IF(D703="BEV",E703*(1-'3 Model Input'!E$54), E703))</f>
        <v>Blank</v>
      </c>
      <c r="R703" s="198" t="str">
        <f>IF(D703=0,"Blank",IF(D703="PHEV",F703/G703,F703*(1-'3 Model Input'!E$54)/G703))</f>
        <v>Blank</v>
      </c>
      <c r="S703" s="198" t="str">
        <f>IF(D703=0,"Blank",IF(D703="PHEV",MIN(M703,E703),MIN(M703,(E703*(1-'3 Model Input'!E$54)))))</f>
        <v>Blank</v>
      </c>
      <c r="T703" s="217" t="str">
        <f t="shared" si="132"/>
        <v>Blank</v>
      </c>
      <c r="U703" s="89"/>
      <c r="V703" s="216" t="str">
        <f>IF(D703=0,"Blank",P703*'3 Model Input'!E$50)</f>
        <v>Blank</v>
      </c>
      <c r="W703" s="197" t="str">
        <f t="shared" si="133"/>
        <v>Blank</v>
      </c>
      <c r="X703" s="197" t="str">
        <f t="shared" si="134"/>
        <v>Blank</v>
      </c>
      <c r="Y703" s="197" t="str">
        <f t="shared" si="135"/>
        <v>Blank</v>
      </c>
      <c r="Z703" s="197" t="str">
        <f t="shared" si="136"/>
        <v>Blank</v>
      </c>
      <c r="AA703" s="223" t="str" cm="1">
        <f t="array" ref="AA703">_xlfn.IFS(ISTEXT('3 Model Input'!F$70),"Missing",ISTEXT('3 Model Input'!I$70),"Missing",ISNUMBER('3 Model Input'!K$70),'3 Model Input'!K$70*P703)</f>
        <v>Missing</v>
      </c>
      <c r="AB703" s="89"/>
      <c r="AC703" s="227" t="str" cm="1">
        <f t="array" ref="AC703">IF(D703=0,"Blank",_xlfn.IFS('3 Model Input'!E$61=1,(V703*G703)/T703,'3 Model Input'!E$61=2,(W703*G703)/T703,'3 Model Input'!E$61=3,(X703*G703)/T703,'3 Model Input'!E$61=4,(Y703*G703)/T703,'3 Model Input'!E$61=5,(Z703*G703)/T703, ISTEXT('3 Model Input'!E$61),"Missing",'3 Model Input'!E$61=6,(AA703*G703)/T703))</f>
        <v>Blank</v>
      </c>
      <c r="AD703" s="202" t="str">
        <f t="shared" si="137"/>
        <v>Blank</v>
      </c>
      <c r="AE703" s="202" t="str">
        <f t="shared" si="138"/>
        <v>Blank</v>
      </c>
      <c r="AF703" s="217" t="str">
        <f t="shared" si="139"/>
        <v>Blank</v>
      </c>
      <c r="AG703" s="9" t="str" cm="1">
        <f t="array" ref="AG703">_xlfn.IFS(ISNUMBER(AC703), "", ISNUMBER(SEARCH("Blank", AC703)), "", ISERROR(AC703), "Bad input on tab 3")</f>
        <v/>
      </c>
    </row>
    <row r="704" spans="2:33" ht="15" customHeight="1" x14ac:dyDescent="0.75">
      <c r="B704" s="205" t="str">
        <f>'5 Driver Data'!B704</f>
        <v>0696</v>
      </c>
      <c r="C704" s="193">
        <f>'5 Driver Data'!C704</f>
        <v>0</v>
      </c>
      <c r="D704" s="192">
        <f>'5 Driver Data'!D704</f>
        <v>0</v>
      </c>
      <c r="E704" s="191">
        <f>'5 Driver Data'!E704</f>
        <v>0</v>
      </c>
      <c r="F704" s="191">
        <f>'5 Driver Data'!F704</f>
        <v>0</v>
      </c>
      <c r="G704" s="191">
        <f>'5 Driver Data'!G704</f>
        <v>0</v>
      </c>
      <c r="H704" s="191">
        <f>'5 Driver Data'!H704</f>
        <v>0</v>
      </c>
      <c r="I704" s="191">
        <f>'5 Driver Data'!I704</f>
        <v>0</v>
      </c>
      <c r="J704" s="191">
        <f>'5 Driver Data'!J704</f>
        <v>0</v>
      </c>
      <c r="K704" s="206">
        <f>'5 Driver Data'!K704</f>
        <v>0</v>
      </c>
      <c r="L704" s="1"/>
      <c r="M704" s="216" t="str">
        <f>IF(D704=0,"Blank",'3 Model Input'!E$44*'3 Model Input'!E$45)</f>
        <v>Blank</v>
      </c>
      <c r="N704" s="197" t="str">
        <f t="shared" si="130"/>
        <v>Blank</v>
      </c>
      <c r="O704" s="197" t="str">
        <f>IF(D704=0,"Blank",'3 Model Input'!E$49*(1-'3 Model Input'!E$51))</f>
        <v>Blank</v>
      </c>
      <c r="P704" s="197" t="str">
        <f t="shared" si="131"/>
        <v>Blank</v>
      </c>
      <c r="Q704" s="197" t="str">
        <f>IF(D704=0,"Blank",IF(D704="BEV",E704*(1-'3 Model Input'!E$54), E704))</f>
        <v>Blank</v>
      </c>
      <c r="R704" s="198" t="str">
        <f>IF(D704=0,"Blank",IF(D704="PHEV",F704/G704,F704*(1-'3 Model Input'!E$54)/G704))</f>
        <v>Blank</v>
      </c>
      <c r="S704" s="198" t="str">
        <f>IF(D704=0,"Blank",IF(D704="PHEV",MIN(M704,E704),MIN(M704,(E704*(1-'3 Model Input'!E$54)))))</f>
        <v>Blank</v>
      </c>
      <c r="T704" s="217" t="str">
        <f t="shared" si="132"/>
        <v>Blank</v>
      </c>
      <c r="U704" s="89"/>
      <c r="V704" s="216" t="str">
        <f>IF(D704=0,"Blank",P704*'3 Model Input'!E$50)</f>
        <v>Blank</v>
      </c>
      <c r="W704" s="197" t="str">
        <f t="shared" si="133"/>
        <v>Blank</v>
      </c>
      <c r="X704" s="197" t="str">
        <f t="shared" si="134"/>
        <v>Blank</v>
      </c>
      <c r="Y704" s="197" t="str">
        <f t="shared" si="135"/>
        <v>Blank</v>
      </c>
      <c r="Z704" s="197" t="str">
        <f t="shared" si="136"/>
        <v>Blank</v>
      </c>
      <c r="AA704" s="223" t="str" cm="1">
        <f t="array" ref="AA704">_xlfn.IFS(ISTEXT('3 Model Input'!F$70),"Missing",ISTEXT('3 Model Input'!I$70),"Missing",ISNUMBER('3 Model Input'!K$70),'3 Model Input'!K$70*P704)</f>
        <v>Missing</v>
      </c>
      <c r="AB704" s="89"/>
      <c r="AC704" s="227" t="str" cm="1">
        <f t="array" ref="AC704">IF(D704=0,"Blank",_xlfn.IFS('3 Model Input'!E$61=1,(V704*G704)/T704,'3 Model Input'!E$61=2,(W704*G704)/T704,'3 Model Input'!E$61=3,(X704*G704)/T704,'3 Model Input'!E$61=4,(Y704*G704)/T704,'3 Model Input'!E$61=5,(Z704*G704)/T704, ISTEXT('3 Model Input'!E$61),"Missing",'3 Model Input'!E$61=6,(AA704*G704)/T704))</f>
        <v>Blank</v>
      </c>
      <c r="AD704" s="202" t="str">
        <f t="shared" si="137"/>
        <v>Blank</v>
      </c>
      <c r="AE704" s="202" t="str">
        <f t="shared" si="138"/>
        <v>Blank</v>
      </c>
      <c r="AF704" s="217" t="str">
        <f t="shared" si="139"/>
        <v>Blank</v>
      </c>
      <c r="AG704" s="9" t="str" cm="1">
        <f t="array" ref="AG704">_xlfn.IFS(ISNUMBER(AC704), "", ISNUMBER(SEARCH("Blank", AC704)), "", ISERROR(AC704), "Bad input on tab 3")</f>
        <v/>
      </c>
    </row>
    <row r="705" spans="2:33" ht="15" customHeight="1" x14ac:dyDescent="0.75">
      <c r="B705" s="205" t="str">
        <f>'5 Driver Data'!B705</f>
        <v>0697</v>
      </c>
      <c r="C705" s="193">
        <f>'5 Driver Data'!C705</f>
        <v>0</v>
      </c>
      <c r="D705" s="192">
        <f>'5 Driver Data'!D705</f>
        <v>0</v>
      </c>
      <c r="E705" s="191">
        <f>'5 Driver Data'!E705</f>
        <v>0</v>
      </c>
      <c r="F705" s="191">
        <f>'5 Driver Data'!F705</f>
        <v>0</v>
      </c>
      <c r="G705" s="191">
        <f>'5 Driver Data'!G705</f>
        <v>0</v>
      </c>
      <c r="H705" s="191">
        <f>'5 Driver Data'!H705</f>
        <v>0</v>
      </c>
      <c r="I705" s="191">
        <f>'5 Driver Data'!I705</f>
        <v>0</v>
      </c>
      <c r="J705" s="191">
        <f>'5 Driver Data'!J705</f>
        <v>0</v>
      </c>
      <c r="K705" s="206">
        <f>'5 Driver Data'!K705</f>
        <v>0</v>
      </c>
      <c r="L705" s="1"/>
      <c r="M705" s="216" t="str">
        <f>IF(D705=0,"Blank",'3 Model Input'!E$44*'3 Model Input'!E$45)</f>
        <v>Blank</v>
      </c>
      <c r="N705" s="197" t="str">
        <f t="shared" si="130"/>
        <v>Blank</v>
      </c>
      <c r="O705" s="197" t="str">
        <f>IF(D705=0,"Blank",'3 Model Input'!E$49*(1-'3 Model Input'!E$51))</f>
        <v>Blank</v>
      </c>
      <c r="P705" s="197" t="str">
        <f t="shared" si="131"/>
        <v>Blank</v>
      </c>
      <c r="Q705" s="197" t="str">
        <f>IF(D705=0,"Blank",IF(D705="BEV",E705*(1-'3 Model Input'!E$54), E705))</f>
        <v>Blank</v>
      </c>
      <c r="R705" s="198" t="str">
        <f>IF(D705=0,"Blank",IF(D705="PHEV",F705/G705,F705*(1-'3 Model Input'!E$54)/G705))</f>
        <v>Blank</v>
      </c>
      <c r="S705" s="198" t="str">
        <f>IF(D705=0,"Blank",IF(D705="PHEV",MIN(M705,E705),MIN(M705,(E705*(1-'3 Model Input'!E$54)))))</f>
        <v>Blank</v>
      </c>
      <c r="T705" s="217" t="str">
        <f t="shared" si="132"/>
        <v>Blank</v>
      </c>
      <c r="U705" s="89"/>
      <c r="V705" s="216" t="str">
        <f>IF(D705=0,"Blank",P705*'3 Model Input'!E$50)</f>
        <v>Blank</v>
      </c>
      <c r="W705" s="197" t="str">
        <f t="shared" si="133"/>
        <v>Blank</v>
      </c>
      <c r="X705" s="197" t="str">
        <f t="shared" si="134"/>
        <v>Blank</v>
      </c>
      <c r="Y705" s="197" t="str">
        <f t="shared" si="135"/>
        <v>Blank</v>
      </c>
      <c r="Z705" s="197" t="str">
        <f t="shared" si="136"/>
        <v>Blank</v>
      </c>
      <c r="AA705" s="223" t="str" cm="1">
        <f t="array" ref="AA705">_xlfn.IFS(ISTEXT('3 Model Input'!F$70),"Missing",ISTEXT('3 Model Input'!I$70),"Missing",ISNUMBER('3 Model Input'!K$70),'3 Model Input'!K$70*P705)</f>
        <v>Missing</v>
      </c>
      <c r="AB705" s="89"/>
      <c r="AC705" s="227" t="str" cm="1">
        <f t="array" ref="AC705">IF(D705=0,"Blank",_xlfn.IFS('3 Model Input'!E$61=1,(V705*G705)/T705,'3 Model Input'!E$61=2,(W705*G705)/T705,'3 Model Input'!E$61=3,(X705*G705)/T705,'3 Model Input'!E$61=4,(Y705*G705)/T705,'3 Model Input'!E$61=5,(Z705*G705)/T705, ISTEXT('3 Model Input'!E$61),"Missing",'3 Model Input'!E$61=6,(AA705*G705)/T705))</f>
        <v>Blank</v>
      </c>
      <c r="AD705" s="202" t="str">
        <f t="shared" si="137"/>
        <v>Blank</v>
      </c>
      <c r="AE705" s="202" t="str">
        <f t="shared" si="138"/>
        <v>Blank</v>
      </c>
      <c r="AF705" s="217" t="str">
        <f t="shared" si="139"/>
        <v>Blank</v>
      </c>
      <c r="AG705" s="9" t="str" cm="1">
        <f t="array" ref="AG705">_xlfn.IFS(ISNUMBER(AC705), "", ISNUMBER(SEARCH("Blank", AC705)), "", ISERROR(AC705), "Bad input on tab 3")</f>
        <v/>
      </c>
    </row>
    <row r="706" spans="2:33" ht="15" customHeight="1" x14ac:dyDescent="0.75">
      <c r="B706" s="205" t="str">
        <f>'5 Driver Data'!B706</f>
        <v>0698</v>
      </c>
      <c r="C706" s="193">
        <f>'5 Driver Data'!C706</f>
        <v>0</v>
      </c>
      <c r="D706" s="192">
        <f>'5 Driver Data'!D706</f>
        <v>0</v>
      </c>
      <c r="E706" s="191">
        <f>'5 Driver Data'!E706</f>
        <v>0</v>
      </c>
      <c r="F706" s="191">
        <f>'5 Driver Data'!F706</f>
        <v>0</v>
      </c>
      <c r="G706" s="191">
        <f>'5 Driver Data'!G706</f>
        <v>0</v>
      </c>
      <c r="H706" s="191">
        <f>'5 Driver Data'!H706</f>
        <v>0</v>
      </c>
      <c r="I706" s="191">
        <f>'5 Driver Data'!I706</f>
        <v>0</v>
      </c>
      <c r="J706" s="191">
        <f>'5 Driver Data'!J706</f>
        <v>0</v>
      </c>
      <c r="K706" s="206">
        <f>'5 Driver Data'!K706</f>
        <v>0</v>
      </c>
      <c r="L706" s="1"/>
      <c r="M706" s="216" t="str">
        <f>IF(D706=0,"Blank",'3 Model Input'!E$44*'3 Model Input'!E$45)</f>
        <v>Blank</v>
      </c>
      <c r="N706" s="197" t="str">
        <f t="shared" si="130"/>
        <v>Blank</v>
      </c>
      <c r="O706" s="197" t="str">
        <f>IF(D706=0,"Blank",'3 Model Input'!E$49*(1-'3 Model Input'!E$51))</f>
        <v>Blank</v>
      </c>
      <c r="P706" s="197" t="str">
        <f t="shared" si="131"/>
        <v>Blank</v>
      </c>
      <c r="Q706" s="197" t="str">
        <f>IF(D706=0,"Blank",IF(D706="BEV",E706*(1-'3 Model Input'!E$54), E706))</f>
        <v>Blank</v>
      </c>
      <c r="R706" s="198" t="str">
        <f>IF(D706=0,"Blank",IF(D706="PHEV",F706/G706,F706*(1-'3 Model Input'!E$54)/G706))</f>
        <v>Blank</v>
      </c>
      <c r="S706" s="198" t="str">
        <f>IF(D706=0,"Blank",IF(D706="PHEV",MIN(M706,E706),MIN(M706,(E706*(1-'3 Model Input'!E$54)))))</f>
        <v>Blank</v>
      </c>
      <c r="T706" s="217" t="str">
        <f t="shared" si="132"/>
        <v>Blank</v>
      </c>
      <c r="U706" s="89"/>
      <c r="V706" s="216" t="str">
        <f>IF(D706=0,"Blank",P706*'3 Model Input'!E$50)</f>
        <v>Blank</v>
      </c>
      <c r="W706" s="197" t="str">
        <f t="shared" si="133"/>
        <v>Blank</v>
      </c>
      <c r="X706" s="197" t="str">
        <f t="shared" si="134"/>
        <v>Blank</v>
      </c>
      <c r="Y706" s="197" t="str">
        <f t="shared" si="135"/>
        <v>Blank</v>
      </c>
      <c r="Z706" s="197" t="str">
        <f t="shared" si="136"/>
        <v>Blank</v>
      </c>
      <c r="AA706" s="223" t="str" cm="1">
        <f t="array" ref="AA706">_xlfn.IFS(ISTEXT('3 Model Input'!F$70),"Missing",ISTEXT('3 Model Input'!I$70),"Missing",ISNUMBER('3 Model Input'!K$70),'3 Model Input'!K$70*P706)</f>
        <v>Missing</v>
      </c>
      <c r="AB706" s="89"/>
      <c r="AC706" s="227" t="str" cm="1">
        <f t="array" ref="AC706">IF(D706=0,"Blank",_xlfn.IFS('3 Model Input'!E$61=1,(V706*G706)/T706,'3 Model Input'!E$61=2,(W706*G706)/T706,'3 Model Input'!E$61=3,(X706*G706)/T706,'3 Model Input'!E$61=4,(Y706*G706)/T706,'3 Model Input'!E$61=5,(Z706*G706)/T706, ISTEXT('3 Model Input'!E$61),"Missing",'3 Model Input'!E$61=6,(AA706*G706)/T706))</f>
        <v>Blank</v>
      </c>
      <c r="AD706" s="202" t="str">
        <f t="shared" si="137"/>
        <v>Blank</v>
      </c>
      <c r="AE706" s="202" t="str">
        <f t="shared" si="138"/>
        <v>Blank</v>
      </c>
      <c r="AF706" s="217" t="str">
        <f t="shared" si="139"/>
        <v>Blank</v>
      </c>
      <c r="AG706" s="9" t="str" cm="1">
        <f t="array" ref="AG706">_xlfn.IFS(ISNUMBER(AC706), "", ISNUMBER(SEARCH("Blank", AC706)), "", ISERROR(AC706), "Bad input on tab 3")</f>
        <v/>
      </c>
    </row>
    <row r="707" spans="2:33" ht="15" customHeight="1" x14ac:dyDescent="0.75">
      <c r="B707" s="205" t="str">
        <f>'5 Driver Data'!B707</f>
        <v>0699</v>
      </c>
      <c r="C707" s="193">
        <f>'5 Driver Data'!C707</f>
        <v>0</v>
      </c>
      <c r="D707" s="192">
        <f>'5 Driver Data'!D707</f>
        <v>0</v>
      </c>
      <c r="E707" s="191">
        <f>'5 Driver Data'!E707</f>
        <v>0</v>
      </c>
      <c r="F707" s="191">
        <f>'5 Driver Data'!F707</f>
        <v>0</v>
      </c>
      <c r="G707" s="191">
        <f>'5 Driver Data'!G707</f>
        <v>0</v>
      </c>
      <c r="H707" s="191">
        <f>'5 Driver Data'!H707</f>
        <v>0</v>
      </c>
      <c r="I707" s="191">
        <f>'5 Driver Data'!I707</f>
        <v>0</v>
      </c>
      <c r="J707" s="191">
        <f>'5 Driver Data'!J707</f>
        <v>0</v>
      </c>
      <c r="K707" s="206">
        <f>'5 Driver Data'!K707</f>
        <v>0</v>
      </c>
      <c r="L707" s="1"/>
      <c r="M707" s="216" t="str">
        <f>IF(D707=0,"Blank",'3 Model Input'!E$44*'3 Model Input'!E$45)</f>
        <v>Blank</v>
      </c>
      <c r="N707" s="197" t="str">
        <f t="shared" si="130"/>
        <v>Blank</v>
      </c>
      <c r="O707" s="197" t="str">
        <f>IF(D707=0,"Blank",'3 Model Input'!E$49*(1-'3 Model Input'!E$51))</f>
        <v>Blank</v>
      </c>
      <c r="P707" s="197" t="str">
        <f t="shared" si="131"/>
        <v>Blank</v>
      </c>
      <c r="Q707" s="197" t="str">
        <f>IF(D707=0,"Blank",IF(D707="BEV",E707*(1-'3 Model Input'!E$54), E707))</f>
        <v>Blank</v>
      </c>
      <c r="R707" s="198" t="str">
        <f>IF(D707=0,"Blank",IF(D707="PHEV",F707/G707,F707*(1-'3 Model Input'!E$54)/G707))</f>
        <v>Blank</v>
      </c>
      <c r="S707" s="198" t="str">
        <f>IF(D707=0,"Blank",IF(D707="PHEV",MIN(M707,E707),MIN(M707,(E707*(1-'3 Model Input'!E$54)))))</f>
        <v>Blank</v>
      </c>
      <c r="T707" s="217" t="str">
        <f t="shared" si="132"/>
        <v>Blank</v>
      </c>
      <c r="U707" s="89"/>
      <c r="V707" s="216" t="str">
        <f>IF(D707=0,"Blank",P707*'3 Model Input'!E$50)</f>
        <v>Blank</v>
      </c>
      <c r="W707" s="197" t="str">
        <f t="shared" si="133"/>
        <v>Blank</v>
      </c>
      <c r="X707" s="197" t="str">
        <f t="shared" si="134"/>
        <v>Blank</v>
      </c>
      <c r="Y707" s="197" t="str">
        <f t="shared" si="135"/>
        <v>Blank</v>
      </c>
      <c r="Z707" s="197" t="str">
        <f t="shared" si="136"/>
        <v>Blank</v>
      </c>
      <c r="AA707" s="223" t="str" cm="1">
        <f t="array" ref="AA707">_xlfn.IFS(ISTEXT('3 Model Input'!F$70),"Missing",ISTEXT('3 Model Input'!I$70),"Missing",ISNUMBER('3 Model Input'!K$70),'3 Model Input'!K$70*P707)</f>
        <v>Missing</v>
      </c>
      <c r="AB707" s="89"/>
      <c r="AC707" s="227" t="str" cm="1">
        <f t="array" ref="AC707">IF(D707=0,"Blank",_xlfn.IFS('3 Model Input'!E$61=1,(V707*G707)/T707,'3 Model Input'!E$61=2,(W707*G707)/T707,'3 Model Input'!E$61=3,(X707*G707)/T707,'3 Model Input'!E$61=4,(Y707*G707)/T707,'3 Model Input'!E$61=5,(Z707*G707)/T707, ISTEXT('3 Model Input'!E$61),"Missing",'3 Model Input'!E$61=6,(AA707*G707)/T707))</f>
        <v>Blank</v>
      </c>
      <c r="AD707" s="202" t="str">
        <f t="shared" si="137"/>
        <v>Blank</v>
      </c>
      <c r="AE707" s="202" t="str">
        <f t="shared" si="138"/>
        <v>Blank</v>
      </c>
      <c r="AF707" s="217" t="str">
        <f t="shared" si="139"/>
        <v>Blank</v>
      </c>
      <c r="AG707" s="9" t="str" cm="1">
        <f t="array" ref="AG707">_xlfn.IFS(ISNUMBER(AC707), "", ISNUMBER(SEARCH("Blank", AC707)), "", ISERROR(AC707), "Bad input on tab 3")</f>
        <v/>
      </c>
    </row>
    <row r="708" spans="2:33" ht="15" customHeight="1" x14ac:dyDescent="0.75">
      <c r="B708" s="205" t="str">
        <f>'5 Driver Data'!B708</f>
        <v>0700</v>
      </c>
      <c r="C708" s="193">
        <f>'5 Driver Data'!C708</f>
        <v>0</v>
      </c>
      <c r="D708" s="192">
        <f>'5 Driver Data'!D708</f>
        <v>0</v>
      </c>
      <c r="E708" s="191">
        <f>'5 Driver Data'!E708</f>
        <v>0</v>
      </c>
      <c r="F708" s="191">
        <f>'5 Driver Data'!F708</f>
        <v>0</v>
      </c>
      <c r="G708" s="191">
        <f>'5 Driver Data'!G708</f>
        <v>0</v>
      </c>
      <c r="H708" s="191">
        <f>'5 Driver Data'!H708</f>
        <v>0</v>
      </c>
      <c r="I708" s="191">
        <f>'5 Driver Data'!I708</f>
        <v>0</v>
      </c>
      <c r="J708" s="191">
        <f>'5 Driver Data'!J708</f>
        <v>0</v>
      </c>
      <c r="K708" s="206">
        <f>'5 Driver Data'!K708</f>
        <v>0</v>
      </c>
      <c r="L708" s="1"/>
      <c r="M708" s="216" t="str">
        <f>IF(D708=0,"Blank",'3 Model Input'!E$44*'3 Model Input'!E$45)</f>
        <v>Blank</v>
      </c>
      <c r="N708" s="197" t="str">
        <f t="shared" si="130"/>
        <v>Blank</v>
      </c>
      <c r="O708" s="197" t="str">
        <f>IF(D708=0,"Blank",'3 Model Input'!E$49*(1-'3 Model Input'!E$51))</f>
        <v>Blank</v>
      </c>
      <c r="P708" s="197" t="str">
        <f t="shared" si="131"/>
        <v>Blank</v>
      </c>
      <c r="Q708" s="197" t="str">
        <f>IF(D708=0,"Blank",IF(D708="BEV",E708*(1-'3 Model Input'!E$54), E708))</f>
        <v>Blank</v>
      </c>
      <c r="R708" s="198" t="str">
        <f>IF(D708=0,"Blank",IF(D708="PHEV",F708/G708,F708*(1-'3 Model Input'!E$54)/G708))</f>
        <v>Blank</v>
      </c>
      <c r="S708" s="198" t="str">
        <f>IF(D708=0,"Blank",IF(D708="PHEV",MIN(M708,E708),MIN(M708,(E708*(1-'3 Model Input'!E$54)))))</f>
        <v>Blank</v>
      </c>
      <c r="T708" s="217" t="str">
        <f t="shared" si="132"/>
        <v>Blank</v>
      </c>
      <c r="U708" s="89"/>
      <c r="V708" s="216" t="str">
        <f>IF(D708=0,"Blank",P708*'3 Model Input'!E$50)</f>
        <v>Blank</v>
      </c>
      <c r="W708" s="197" t="str">
        <f t="shared" si="133"/>
        <v>Blank</v>
      </c>
      <c r="X708" s="197" t="str">
        <f t="shared" si="134"/>
        <v>Blank</v>
      </c>
      <c r="Y708" s="197" t="str">
        <f t="shared" si="135"/>
        <v>Blank</v>
      </c>
      <c r="Z708" s="197" t="str">
        <f t="shared" si="136"/>
        <v>Blank</v>
      </c>
      <c r="AA708" s="223" t="str" cm="1">
        <f t="array" ref="AA708">_xlfn.IFS(ISTEXT('3 Model Input'!F$70),"Missing",ISTEXT('3 Model Input'!I$70),"Missing",ISNUMBER('3 Model Input'!K$70),'3 Model Input'!K$70*P708)</f>
        <v>Missing</v>
      </c>
      <c r="AB708" s="89"/>
      <c r="AC708" s="227" t="str" cm="1">
        <f t="array" ref="AC708">IF(D708=0,"Blank",_xlfn.IFS('3 Model Input'!E$61=1,(V708*G708)/T708,'3 Model Input'!E$61=2,(W708*G708)/T708,'3 Model Input'!E$61=3,(X708*G708)/T708,'3 Model Input'!E$61=4,(Y708*G708)/T708,'3 Model Input'!E$61=5,(Z708*G708)/T708, ISTEXT('3 Model Input'!E$61),"Missing",'3 Model Input'!E$61=6,(AA708*G708)/T708))</f>
        <v>Blank</v>
      </c>
      <c r="AD708" s="202" t="str">
        <f t="shared" si="137"/>
        <v>Blank</v>
      </c>
      <c r="AE708" s="202" t="str">
        <f t="shared" si="138"/>
        <v>Blank</v>
      </c>
      <c r="AF708" s="217" t="str">
        <f t="shared" si="139"/>
        <v>Blank</v>
      </c>
      <c r="AG708" s="9" t="str" cm="1">
        <f t="array" ref="AG708">_xlfn.IFS(ISNUMBER(AC708), "", ISNUMBER(SEARCH("Blank", AC708)), "", ISERROR(AC708), "Bad input on tab 3")</f>
        <v/>
      </c>
    </row>
    <row r="709" spans="2:33" ht="15" customHeight="1" x14ac:dyDescent="0.75">
      <c r="B709" s="205" t="str">
        <f>'5 Driver Data'!B709</f>
        <v>0701</v>
      </c>
      <c r="C709" s="193">
        <f>'5 Driver Data'!C709</f>
        <v>0</v>
      </c>
      <c r="D709" s="192">
        <f>'5 Driver Data'!D709</f>
        <v>0</v>
      </c>
      <c r="E709" s="191">
        <f>'5 Driver Data'!E709</f>
        <v>0</v>
      </c>
      <c r="F709" s="191">
        <f>'5 Driver Data'!F709</f>
        <v>0</v>
      </c>
      <c r="G709" s="191">
        <f>'5 Driver Data'!G709</f>
        <v>0</v>
      </c>
      <c r="H709" s="191">
        <f>'5 Driver Data'!H709</f>
        <v>0</v>
      </c>
      <c r="I709" s="191">
        <f>'5 Driver Data'!I709</f>
        <v>0</v>
      </c>
      <c r="J709" s="191">
        <f>'5 Driver Data'!J709</f>
        <v>0</v>
      </c>
      <c r="K709" s="206">
        <f>'5 Driver Data'!K709</f>
        <v>0</v>
      </c>
      <c r="L709" s="1"/>
      <c r="M709" s="216" t="str">
        <f>IF(D709=0,"Blank",'3 Model Input'!E$44*'3 Model Input'!E$45)</f>
        <v>Blank</v>
      </c>
      <c r="N709" s="197" t="str">
        <f t="shared" si="130"/>
        <v>Blank</v>
      </c>
      <c r="O709" s="197" t="str">
        <f>IF(D709=0,"Blank",'3 Model Input'!E$49*(1-'3 Model Input'!E$51))</f>
        <v>Blank</v>
      </c>
      <c r="P709" s="197" t="str">
        <f t="shared" si="131"/>
        <v>Blank</v>
      </c>
      <c r="Q709" s="197" t="str">
        <f>IF(D709=0,"Blank",IF(D709="BEV",E709*(1-'3 Model Input'!E$54), E709))</f>
        <v>Blank</v>
      </c>
      <c r="R709" s="198" t="str">
        <f>IF(D709=0,"Blank",IF(D709="PHEV",F709/G709,F709*(1-'3 Model Input'!E$54)/G709))</f>
        <v>Blank</v>
      </c>
      <c r="S709" s="198" t="str">
        <f>IF(D709=0,"Blank",IF(D709="PHEV",MIN(M709,E709),MIN(M709,(E709*(1-'3 Model Input'!E$54)))))</f>
        <v>Blank</v>
      </c>
      <c r="T709" s="217" t="str">
        <f t="shared" si="132"/>
        <v>Blank</v>
      </c>
      <c r="U709" s="89"/>
      <c r="V709" s="216" t="str">
        <f>IF(D709=0,"Blank",P709*'3 Model Input'!E$50)</f>
        <v>Blank</v>
      </c>
      <c r="W709" s="197" t="str">
        <f t="shared" si="133"/>
        <v>Blank</v>
      </c>
      <c r="X709" s="197" t="str">
        <f t="shared" si="134"/>
        <v>Blank</v>
      </c>
      <c r="Y709" s="197" t="str">
        <f t="shared" si="135"/>
        <v>Blank</v>
      </c>
      <c r="Z709" s="197" t="str">
        <f t="shared" si="136"/>
        <v>Blank</v>
      </c>
      <c r="AA709" s="223" t="str" cm="1">
        <f t="array" ref="AA709">_xlfn.IFS(ISTEXT('3 Model Input'!F$70),"Missing",ISTEXT('3 Model Input'!I$70),"Missing",ISNUMBER('3 Model Input'!K$70),'3 Model Input'!K$70*P709)</f>
        <v>Missing</v>
      </c>
      <c r="AB709" s="89"/>
      <c r="AC709" s="227" t="str" cm="1">
        <f t="array" ref="AC709">IF(D709=0,"Blank",_xlfn.IFS('3 Model Input'!E$61=1,(V709*G709)/T709,'3 Model Input'!E$61=2,(W709*G709)/T709,'3 Model Input'!E$61=3,(X709*G709)/T709,'3 Model Input'!E$61=4,(Y709*G709)/T709,'3 Model Input'!E$61=5,(Z709*G709)/T709, ISTEXT('3 Model Input'!E$61),"Missing",'3 Model Input'!E$61=6,(AA709*G709)/T709))</f>
        <v>Blank</v>
      </c>
      <c r="AD709" s="202" t="str">
        <f t="shared" si="137"/>
        <v>Blank</v>
      </c>
      <c r="AE709" s="202" t="str">
        <f t="shared" si="138"/>
        <v>Blank</v>
      </c>
      <c r="AF709" s="217" t="str">
        <f t="shared" si="139"/>
        <v>Blank</v>
      </c>
      <c r="AG709" s="9" t="str" cm="1">
        <f t="array" ref="AG709">_xlfn.IFS(ISNUMBER(AC709), "", ISNUMBER(SEARCH("Blank", AC709)), "", ISERROR(AC709), "Bad input on tab 3")</f>
        <v/>
      </c>
    </row>
    <row r="710" spans="2:33" ht="15" customHeight="1" x14ac:dyDescent="0.75">
      <c r="B710" s="205" t="str">
        <f>'5 Driver Data'!B710</f>
        <v>0702</v>
      </c>
      <c r="C710" s="193">
        <f>'5 Driver Data'!C710</f>
        <v>0</v>
      </c>
      <c r="D710" s="192">
        <f>'5 Driver Data'!D710</f>
        <v>0</v>
      </c>
      <c r="E710" s="191">
        <f>'5 Driver Data'!E710</f>
        <v>0</v>
      </c>
      <c r="F710" s="191">
        <f>'5 Driver Data'!F710</f>
        <v>0</v>
      </c>
      <c r="G710" s="191">
        <f>'5 Driver Data'!G710</f>
        <v>0</v>
      </c>
      <c r="H710" s="191">
        <f>'5 Driver Data'!H710</f>
        <v>0</v>
      </c>
      <c r="I710" s="191">
        <f>'5 Driver Data'!I710</f>
        <v>0</v>
      </c>
      <c r="J710" s="191">
        <f>'5 Driver Data'!J710</f>
        <v>0</v>
      </c>
      <c r="K710" s="206">
        <f>'5 Driver Data'!K710</f>
        <v>0</v>
      </c>
      <c r="L710" s="1"/>
      <c r="M710" s="216" t="str">
        <f>IF(D710=0,"Blank",'3 Model Input'!E$44*'3 Model Input'!E$45)</f>
        <v>Blank</v>
      </c>
      <c r="N710" s="197" t="str">
        <f t="shared" si="130"/>
        <v>Blank</v>
      </c>
      <c r="O710" s="197" t="str">
        <f>IF(D710=0,"Blank",'3 Model Input'!E$49*(1-'3 Model Input'!E$51))</f>
        <v>Blank</v>
      </c>
      <c r="P710" s="197" t="str">
        <f t="shared" si="131"/>
        <v>Blank</v>
      </c>
      <c r="Q710" s="197" t="str">
        <f>IF(D710=0,"Blank",IF(D710="BEV",E710*(1-'3 Model Input'!E$54), E710))</f>
        <v>Blank</v>
      </c>
      <c r="R710" s="198" t="str">
        <f>IF(D710=0,"Blank",IF(D710="PHEV",F710/G710,F710*(1-'3 Model Input'!E$54)/G710))</f>
        <v>Blank</v>
      </c>
      <c r="S710" s="198" t="str">
        <f>IF(D710=0,"Blank",IF(D710="PHEV",MIN(M710,E710),MIN(M710,(E710*(1-'3 Model Input'!E$54)))))</f>
        <v>Blank</v>
      </c>
      <c r="T710" s="217" t="str">
        <f t="shared" si="132"/>
        <v>Blank</v>
      </c>
      <c r="U710" s="89"/>
      <c r="V710" s="216" t="str">
        <f>IF(D710=0,"Blank",P710*'3 Model Input'!E$50)</f>
        <v>Blank</v>
      </c>
      <c r="W710" s="197" t="str">
        <f t="shared" si="133"/>
        <v>Blank</v>
      </c>
      <c r="X710" s="197" t="str">
        <f t="shared" si="134"/>
        <v>Blank</v>
      </c>
      <c r="Y710" s="197" t="str">
        <f t="shared" si="135"/>
        <v>Blank</v>
      </c>
      <c r="Z710" s="197" t="str">
        <f t="shared" si="136"/>
        <v>Blank</v>
      </c>
      <c r="AA710" s="223" t="str" cm="1">
        <f t="array" ref="AA710">_xlfn.IFS(ISTEXT('3 Model Input'!F$70),"Missing",ISTEXT('3 Model Input'!I$70),"Missing",ISNUMBER('3 Model Input'!K$70),'3 Model Input'!K$70*P710)</f>
        <v>Missing</v>
      </c>
      <c r="AB710" s="89"/>
      <c r="AC710" s="227" t="str" cm="1">
        <f t="array" ref="AC710">IF(D710=0,"Blank",_xlfn.IFS('3 Model Input'!E$61=1,(V710*G710)/T710,'3 Model Input'!E$61=2,(W710*G710)/T710,'3 Model Input'!E$61=3,(X710*G710)/T710,'3 Model Input'!E$61=4,(Y710*G710)/T710,'3 Model Input'!E$61=5,(Z710*G710)/T710, ISTEXT('3 Model Input'!E$61),"Missing",'3 Model Input'!E$61=6,(AA710*G710)/T710))</f>
        <v>Blank</v>
      </c>
      <c r="AD710" s="202" t="str">
        <f t="shared" si="137"/>
        <v>Blank</v>
      </c>
      <c r="AE710" s="202" t="str">
        <f t="shared" si="138"/>
        <v>Blank</v>
      </c>
      <c r="AF710" s="217" t="str">
        <f t="shared" si="139"/>
        <v>Blank</v>
      </c>
      <c r="AG710" s="9" t="str" cm="1">
        <f t="array" ref="AG710">_xlfn.IFS(ISNUMBER(AC710), "", ISNUMBER(SEARCH("Blank", AC710)), "", ISERROR(AC710), "Bad input on tab 3")</f>
        <v/>
      </c>
    </row>
    <row r="711" spans="2:33" ht="15" customHeight="1" x14ac:dyDescent="0.75">
      <c r="B711" s="205" t="str">
        <f>'5 Driver Data'!B711</f>
        <v>0703</v>
      </c>
      <c r="C711" s="193">
        <f>'5 Driver Data'!C711</f>
        <v>0</v>
      </c>
      <c r="D711" s="192">
        <f>'5 Driver Data'!D711</f>
        <v>0</v>
      </c>
      <c r="E711" s="191">
        <f>'5 Driver Data'!E711</f>
        <v>0</v>
      </c>
      <c r="F711" s="191">
        <f>'5 Driver Data'!F711</f>
        <v>0</v>
      </c>
      <c r="G711" s="191">
        <f>'5 Driver Data'!G711</f>
        <v>0</v>
      </c>
      <c r="H711" s="191">
        <f>'5 Driver Data'!H711</f>
        <v>0</v>
      </c>
      <c r="I711" s="191">
        <f>'5 Driver Data'!I711</f>
        <v>0</v>
      </c>
      <c r="J711" s="191">
        <f>'5 Driver Data'!J711</f>
        <v>0</v>
      </c>
      <c r="K711" s="206">
        <f>'5 Driver Data'!K711</f>
        <v>0</v>
      </c>
      <c r="L711" s="1"/>
      <c r="M711" s="216" t="str">
        <f>IF(D711=0,"Blank",'3 Model Input'!E$44*'3 Model Input'!E$45)</f>
        <v>Blank</v>
      </c>
      <c r="N711" s="197" t="str">
        <f t="shared" si="130"/>
        <v>Blank</v>
      </c>
      <c r="O711" s="197" t="str">
        <f>IF(D711=0,"Blank",'3 Model Input'!E$49*(1-'3 Model Input'!E$51))</f>
        <v>Blank</v>
      </c>
      <c r="P711" s="197" t="str">
        <f t="shared" si="131"/>
        <v>Blank</v>
      </c>
      <c r="Q711" s="197" t="str">
        <f>IF(D711=0,"Blank",IF(D711="BEV",E711*(1-'3 Model Input'!E$54), E711))</f>
        <v>Blank</v>
      </c>
      <c r="R711" s="198" t="str">
        <f>IF(D711=0,"Blank",IF(D711="PHEV",F711/G711,F711*(1-'3 Model Input'!E$54)/G711))</f>
        <v>Blank</v>
      </c>
      <c r="S711" s="198" t="str">
        <f>IF(D711=0,"Blank",IF(D711="PHEV",MIN(M711,E711),MIN(M711,(E711*(1-'3 Model Input'!E$54)))))</f>
        <v>Blank</v>
      </c>
      <c r="T711" s="217" t="str">
        <f t="shared" si="132"/>
        <v>Blank</v>
      </c>
      <c r="U711" s="89"/>
      <c r="V711" s="216" t="str">
        <f>IF(D711=0,"Blank",P711*'3 Model Input'!E$50)</f>
        <v>Blank</v>
      </c>
      <c r="W711" s="197" t="str">
        <f t="shared" si="133"/>
        <v>Blank</v>
      </c>
      <c r="X711" s="197" t="str">
        <f t="shared" si="134"/>
        <v>Blank</v>
      </c>
      <c r="Y711" s="197" t="str">
        <f t="shared" si="135"/>
        <v>Blank</v>
      </c>
      <c r="Z711" s="197" t="str">
        <f t="shared" si="136"/>
        <v>Blank</v>
      </c>
      <c r="AA711" s="223" t="str" cm="1">
        <f t="array" ref="AA711">_xlfn.IFS(ISTEXT('3 Model Input'!F$70),"Missing",ISTEXT('3 Model Input'!I$70),"Missing",ISNUMBER('3 Model Input'!K$70),'3 Model Input'!K$70*P711)</f>
        <v>Missing</v>
      </c>
      <c r="AB711" s="89"/>
      <c r="AC711" s="227" t="str" cm="1">
        <f t="array" ref="AC711">IF(D711=0,"Blank",_xlfn.IFS('3 Model Input'!E$61=1,(V711*G711)/T711,'3 Model Input'!E$61=2,(W711*G711)/T711,'3 Model Input'!E$61=3,(X711*G711)/T711,'3 Model Input'!E$61=4,(Y711*G711)/T711,'3 Model Input'!E$61=5,(Z711*G711)/T711, ISTEXT('3 Model Input'!E$61),"Missing",'3 Model Input'!E$61=6,(AA711*G711)/T711))</f>
        <v>Blank</v>
      </c>
      <c r="AD711" s="202" t="str">
        <f t="shared" si="137"/>
        <v>Blank</v>
      </c>
      <c r="AE711" s="202" t="str">
        <f t="shared" si="138"/>
        <v>Blank</v>
      </c>
      <c r="AF711" s="217" t="str">
        <f t="shared" si="139"/>
        <v>Blank</v>
      </c>
      <c r="AG711" s="9" t="str" cm="1">
        <f t="array" ref="AG711">_xlfn.IFS(ISNUMBER(AC711), "", ISNUMBER(SEARCH("Blank", AC711)), "", ISERROR(AC711), "Bad input on tab 3")</f>
        <v/>
      </c>
    </row>
    <row r="712" spans="2:33" ht="15" customHeight="1" x14ac:dyDescent="0.75">
      <c r="B712" s="205" t="str">
        <f>'5 Driver Data'!B712</f>
        <v>0704</v>
      </c>
      <c r="C712" s="193">
        <f>'5 Driver Data'!C712</f>
        <v>0</v>
      </c>
      <c r="D712" s="192">
        <f>'5 Driver Data'!D712</f>
        <v>0</v>
      </c>
      <c r="E712" s="191">
        <f>'5 Driver Data'!E712</f>
        <v>0</v>
      </c>
      <c r="F712" s="191">
        <f>'5 Driver Data'!F712</f>
        <v>0</v>
      </c>
      <c r="G712" s="191">
        <f>'5 Driver Data'!G712</f>
        <v>0</v>
      </c>
      <c r="H712" s="191">
        <f>'5 Driver Data'!H712</f>
        <v>0</v>
      </c>
      <c r="I712" s="191">
        <f>'5 Driver Data'!I712</f>
        <v>0</v>
      </c>
      <c r="J712" s="191">
        <f>'5 Driver Data'!J712</f>
        <v>0</v>
      </c>
      <c r="K712" s="206">
        <f>'5 Driver Data'!K712</f>
        <v>0</v>
      </c>
      <c r="L712" s="1"/>
      <c r="M712" s="216" t="str">
        <f>IF(D712=0,"Blank",'3 Model Input'!E$44*'3 Model Input'!E$45)</f>
        <v>Blank</v>
      </c>
      <c r="N712" s="197" t="str">
        <f t="shared" si="130"/>
        <v>Blank</v>
      </c>
      <c r="O712" s="197" t="str">
        <f>IF(D712=0,"Blank",'3 Model Input'!E$49*(1-'3 Model Input'!E$51))</f>
        <v>Blank</v>
      </c>
      <c r="P712" s="197" t="str">
        <f t="shared" si="131"/>
        <v>Blank</v>
      </c>
      <c r="Q712" s="197" t="str">
        <f>IF(D712=0,"Blank",IF(D712="BEV",E712*(1-'3 Model Input'!E$54), E712))</f>
        <v>Blank</v>
      </c>
      <c r="R712" s="198" t="str">
        <f>IF(D712=0,"Blank",IF(D712="PHEV",F712/G712,F712*(1-'3 Model Input'!E$54)/G712))</f>
        <v>Blank</v>
      </c>
      <c r="S712" s="198" t="str">
        <f>IF(D712=0,"Blank",IF(D712="PHEV",MIN(M712,E712),MIN(M712,(E712*(1-'3 Model Input'!E$54)))))</f>
        <v>Blank</v>
      </c>
      <c r="T712" s="217" t="str">
        <f t="shared" si="132"/>
        <v>Blank</v>
      </c>
      <c r="U712" s="89"/>
      <c r="V712" s="216" t="str">
        <f>IF(D712=0,"Blank",P712*'3 Model Input'!E$50)</f>
        <v>Blank</v>
      </c>
      <c r="W712" s="197" t="str">
        <f t="shared" si="133"/>
        <v>Blank</v>
      </c>
      <c r="X712" s="197" t="str">
        <f t="shared" si="134"/>
        <v>Blank</v>
      </c>
      <c r="Y712" s="197" t="str">
        <f t="shared" si="135"/>
        <v>Blank</v>
      </c>
      <c r="Z712" s="197" t="str">
        <f t="shared" si="136"/>
        <v>Blank</v>
      </c>
      <c r="AA712" s="223" t="str" cm="1">
        <f t="array" ref="AA712">_xlfn.IFS(ISTEXT('3 Model Input'!F$70),"Missing",ISTEXT('3 Model Input'!I$70),"Missing",ISNUMBER('3 Model Input'!K$70),'3 Model Input'!K$70*P712)</f>
        <v>Missing</v>
      </c>
      <c r="AB712" s="89"/>
      <c r="AC712" s="227" t="str" cm="1">
        <f t="array" ref="AC712">IF(D712=0,"Blank",_xlfn.IFS('3 Model Input'!E$61=1,(V712*G712)/T712,'3 Model Input'!E$61=2,(W712*G712)/T712,'3 Model Input'!E$61=3,(X712*G712)/T712,'3 Model Input'!E$61=4,(Y712*G712)/T712,'3 Model Input'!E$61=5,(Z712*G712)/T712, ISTEXT('3 Model Input'!E$61),"Missing",'3 Model Input'!E$61=6,(AA712*G712)/T712))</f>
        <v>Blank</v>
      </c>
      <c r="AD712" s="202" t="str">
        <f t="shared" si="137"/>
        <v>Blank</v>
      </c>
      <c r="AE712" s="202" t="str">
        <f t="shared" si="138"/>
        <v>Blank</v>
      </c>
      <c r="AF712" s="217" t="str">
        <f t="shared" si="139"/>
        <v>Blank</v>
      </c>
      <c r="AG712" s="9" t="str" cm="1">
        <f t="array" ref="AG712">_xlfn.IFS(ISNUMBER(AC712), "", ISNUMBER(SEARCH("Blank", AC712)), "", ISERROR(AC712), "Bad input on tab 3")</f>
        <v/>
      </c>
    </row>
    <row r="713" spans="2:33" ht="15" customHeight="1" x14ac:dyDescent="0.75">
      <c r="B713" s="205" t="str">
        <f>'5 Driver Data'!B713</f>
        <v>0705</v>
      </c>
      <c r="C713" s="193">
        <f>'5 Driver Data'!C713</f>
        <v>0</v>
      </c>
      <c r="D713" s="192">
        <f>'5 Driver Data'!D713</f>
        <v>0</v>
      </c>
      <c r="E713" s="191">
        <f>'5 Driver Data'!E713</f>
        <v>0</v>
      </c>
      <c r="F713" s="191">
        <f>'5 Driver Data'!F713</f>
        <v>0</v>
      </c>
      <c r="G713" s="191">
        <f>'5 Driver Data'!G713</f>
        <v>0</v>
      </c>
      <c r="H713" s="191">
        <f>'5 Driver Data'!H713</f>
        <v>0</v>
      </c>
      <c r="I713" s="191">
        <f>'5 Driver Data'!I713</f>
        <v>0</v>
      </c>
      <c r="J713" s="191">
        <f>'5 Driver Data'!J713</f>
        <v>0</v>
      </c>
      <c r="K713" s="206">
        <f>'5 Driver Data'!K713</f>
        <v>0</v>
      </c>
      <c r="L713" s="1"/>
      <c r="M713" s="216" t="str">
        <f>IF(D713=0,"Blank",'3 Model Input'!E$44*'3 Model Input'!E$45)</f>
        <v>Blank</v>
      </c>
      <c r="N713" s="197" t="str">
        <f t="shared" si="130"/>
        <v>Blank</v>
      </c>
      <c r="O713" s="197" t="str">
        <f>IF(D713=0,"Blank",'3 Model Input'!E$49*(1-'3 Model Input'!E$51))</f>
        <v>Blank</v>
      </c>
      <c r="P713" s="197" t="str">
        <f t="shared" si="131"/>
        <v>Blank</v>
      </c>
      <c r="Q713" s="197" t="str">
        <f>IF(D713=0,"Blank",IF(D713="BEV",E713*(1-'3 Model Input'!E$54), E713))</f>
        <v>Blank</v>
      </c>
      <c r="R713" s="198" t="str">
        <f>IF(D713=0,"Blank",IF(D713="PHEV",F713/G713,F713*(1-'3 Model Input'!E$54)/G713))</f>
        <v>Blank</v>
      </c>
      <c r="S713" s="198" t="str">
        <f>IF(D713=0,"Blank",IF(D713="PHEV",MIN(M713,E713),MIN(M713,(E713*(1-'3 Model Input'!E$54)))))</f>
        <v>Blank</v>
      </c>
      <c r="T713" s="217" t="str">
        <f t="shared" si="132"/>
        <v>Blank</v>
      </c>
      <c r="U713" s="89"/>
      <c r="V713" s="216" t="str">
        <f>IF(D713=0,"Blank",P713*'3 Model Input'!E$50)</f>
        <v>Blank</v>
      </c>
      <c r="W713" s="197" t="str">
        <f t="shared" si="133"/>
        <v>Blank</v>
      </c>
      <c r="X713" s="197" t="str">
        <f t="shared" si="134"/>
        <v>Blank</v>
      </c>
      <c r="Y713" s="197" t="str">
        <f t="shared" si="135"/>
        <v>Blank</v>
      </c>
      <c r="Z713" s="197" t="str">
        <f t="shared" si="136"/>
        <v>Blank</v>
      </c>
      <c r="AA713" s="223" t="str" cm="1">
        <f t="array" ref="AA713">_xlfn.IFS(ISTEXT('3 Model Input'!F$70),"Missing",ISTEXT('3 Model Input'!I$70),"Missing",ISNUMBER('3 Model Input'!K$70),'3 Model Input'!K$70*P713)</f>
        <v>Missing</v>
      </c>
      <c r="AB713" s="89"/>
      <c r="AC713" s="227" t="str" cm="1">
        <f t="array" ref="AC713">IF(D713=0,"Blank",_xlfn.IFS('3 Model Input'!E$61=1,(V713*G713)/T713,'3 Model Input'!E$61=2,(W713*G713)/T713,'3 Model Input'!E$61=3,(X713*G713)/T713,'3 Model Input'!E$61=4,(Y713*G713)/T713,'3 Model Input'!E$61=5,(Z713*G713)/T713, ISTEXT('3 Model Input'!E$61),"Missing",'3 Model Input'!E$61=6,(AA713*G713)/T713))</f>
        <v>Blank</v>
      </c>
      <c r="AD713" s="202" t="str">
        <f t="shared" si="137"/>
        <v>Blank</v>
      </c>
      <c r="AE713" s="202" t="str">
        <f t="shared" si="138"/>
        <v>Blank</v>
      </c>
      <c r="AF713" s="217" t="str">
        <f t="shared" si="139"/>
        <v>Blank</v>
      </c>
      <c r="AG713" s="9" t="str" cm="1">
        <f t="array" ref="AG713">_xlfn.IFS(ISNUMBER(AC713), "", ISNUMBER(SEARCH("Blank", AC713)), "", ISERROR(AC713), "Bad input on tab 3")</f>
        <v/>
      </c>
    </row>
    <row r="714" spans="2:33" ht="15" customHeight="1" x14ac:dyDescent="0.75">
      <c r="B714" s="205" t="str">
        <f>'5 Driver Data'!B714</f>
        <v>0706</v>
      </c>
      <c r="C714" s="193">
        <f>'5 Driver Data'!C714</f>
        <v>0</v>
      </c>
      <c r="D714" s="192">
        <f>'5 Driver Data'!D714</f>
        <v>0</v>
      </c>
      <c r="E714" s="191">
        <f>'5 Driver Data'!E714</f>
        <v>0</v>
      </c>
      <c r="F714" s="191">
        <f>'5 Driver Data'!F714</f>
        <v>0</v>
      </c>
      <c r="G714" s="191">
        <f>'5 Driver Data'!G714</f>
        <v>0</v>
      </c>
      <c r="H714" s="191">
        <f>'5 Driver Data'!H714</f>
        <v>0</v>
      </c>
      <c r="I714" s="191">
        <f>'5 Driver Data'!I714</f>
        <v>0</v>
      </c>
      <c r="J714" s="191">
        <f>'5 Driver Data'!J714</f>
        <v>0</v>
      </c>
      <c r="K714" s="206">
        <f>'5 Driver Data'!K714</f>
        <v>0</v>
      </c>
      <c r="L714" s="1"/>
      <c r="M714" s="216" t="str">
        <f>IF(D714=0,"Blank",'3 Model Input'!E$44*'3 Model Input'!E$45)</f>
        <v>Blank</v>
      </c>
      <c r="N714" s="197" t="str">
        <f t="shared" si="130"/>
        <v>Blank</v>
      </c>
      <c r="O714" s="197" t="str">
        <f>IF(D714=0,"Blank",'3 Model Input'!E$49*(1-'3 Model Input'!E$51))</f>
        <v>Blank</v>
      </c>
      <c r="P714" s="197" t="str">
        <f t="shared" si="131"/>
        <v>Blank</v>
      </c>
      <c r="Q714" s="197" t="str">
        <f>IF(D714=0,"Blank",IF(D714="BEV",E714*(1-'3 Model Input'!E$54), E714))</f>
        <v>Blank</v>
      </c>
      <c r="R714" s="198" t="str">
        <f>IF(D714=0,"Blank",IF(D714="PHEV",F714/G714,F714*(1-'3 Model Input'!E$54)/G714))</f>
        <v>Blank</v>
      </c>
      <c r="S714" s="198" t="str">
        <f>IF(D714=0,"Blank",IF(D714="PHEV",MIN(M714,E714),MIN(M714,(E714*(1-'3 Model Input'!E$54)))))</f>
        <v>Blank</v>
      </c>
      <c r="T714" s="217" t="str">
        <f t="shared" si="132"/>
        <v>Blank</v>
      </c>
      <c r="U714" s="89"/>
      <c r="V714" s="216" t="str">
        <f>IF(D714=0,"Blank",P714*'3 Model Input'!E$50)</f>
        <v>Blank</v>
      </c>
      <c r="W714" s="197" t="str">
        <f t="shared" si="133"/>
        <v>Blank</v>
      </c>
      <c r="X714" s="197" t="str">
        <f t="shared" si="134"/>
        <v>Blank</v>
      </c>
      <c r="Y714" s="197" t="str">
        <f t="shared" si="135"/>
        <v>Blank</v>
      </c>
      <c r="Z714" s="197" t="str">
        <f t="shared" si="136"/>
        <v>Blank</v>
      </c>
      <c r="AA714" s="223" t="str" cm="1">
        <f t="array" ref="AA714">_xlfn.IFS(ISTEXT('3 Model Input'!F$70),"Missing",ISTEXT('3 Model Input'!I$70),"Missing",ISNUMBER('3 Model Input'!K$70),'3 Model Input'!K$70*P714)</f>
        <v>Missing</v>
      </c>
      <c r="AB714" s="89"/>
      <c r="AC714" s="227" t="str" cm="1">
        <f t="array" ref="AC714">IF(D714=0,"Blank",_xlfn.IFS('3 Model Input'!E$61=1,(V714*G714)/T714,'3 Model Input'!E$61=2,(W714*G714)/T714,'3 Model Input'!E$61=3,(X714*G714)/T714,'3 Model Input'!E$61=4,(Y714*G714)/T714,'3 Model Input'!E$61=5,(Z714*G714)/T714, ISTEXT('3 Model Input'!E$61),"Missing",'3 Model Input'!E$61=6,(AA714*G714)/T714))</f>
        <v>Blank</v>
      </c>
      <c r="AD714" s="202" t="str">
        <f t="shared" si="137"/>
        <v>Blank</v>
      </c>
      <c r="AE714" s="202" t="str">
        <f t="shared" si="138"/>
        <v>Blank</v>
      </c>
      <c r="AF714" s="217" t="str">
        <f t="shared" si="139"/>
        <v>Blank</v>
      </c>
      <c r="AG714" s="9" t="str" cm="1">
        <f t="array" ref="AG714">_xlfn.IFS(ISNUMBER(AC714), "", ISNUMBER(SEARCH("Blank", AC714)), "", ISERROR(AC714), "Bad input on tab 3")</f>
        <v/>
      </c>
    </row>
    <row r="715" spans="2:33" ht="15" customHeight="1" x14ac:dyDescent="0.75">
      <c r="B715" s="205" t="str">
        <f>'5 Driver Data'!B715</f>
        <v>0707</v>
      </c>
      <c r="C715" s="193">
        <f>'5 Driver Data'!C715</f>
        <v>0</v>
      </c>
      <c r="D715" s="192">
        <f>'5 Driver Data'!D715</f>
        <v>0</v>
      </c>
      <c r="E715" s="191">
        <f>'5 Driver Data'!E715</f>
        <v>0</v>
      </c>
      <c r="F715" s="191">
        <f>'5 Driver Data'!F715</f>
        <v>0</v>
      </c>
      <c r="G715" s="191">
        <f>'5 Driver Data'!G715</f>
        <v>0</v>
      </c>
      <c r="H715" s="191">
        <f>'5 Driver Data'!H715</f>
        <v>0</v>
      </c>
      <c r="I715" s="191">
        <f>'5 Driver Data'!I715</f>
        <v>0</v>
      </c>
      <c r="J715" s="191">
        <f>'5 Driver Data'!J715</f>
        <v>0</v>
      </c>
      <c r="K715" s="206">
        <f>'5 Driver Data'!K715</f>
        <v>0</v>
      </c>
      <c r="L715" s="1"/>
      <c r="M715" s="216" t="str">
        <f>IF(D715=0,"Blank",'3 Model Input'!E$44*'3 Model Input'!E$45)</f>
        <v>Blank</v>
      </c>
      <c r="N715" s="197" t="str">
        <f t="shared" si="130"/>
        <v>Blank</v>
      </c>
      <c r="O715" s="197" t="str">
        <f>IF(D715=0,"Blank",'3 Model Input'!E$49*(1-'3 Model Input'!E$51))</f>
        <v>Blank</v>
      </c>
      <c r="P715" s="197" t="str">
        <f t="shared" si="131"/>
        <v>Blank</v>
      </c>
      <c r="Q715" s="197" t="str">
        <f>IF(D715=0,"Blank",IF(D715="BEV",E715*(1-'3 Model Input'!E$54), E715))</f>
        <v>Blank</v>
      </c>
      <c r="R715" s="198" t="str">
        <f>IF(D715=0,"Blank",IF(D715="PHEV",F715/G715,F715*(1-'3 Model Input'!E$54)/G715))</f>
        <v>Blank</v>
      </c>
      <c r="S715" s="198" t="str">
        <f>IF(D715=0,"Blank",IF(D715="PHEV",MIN(M715,E715),MIN(M715,(E715*(1-'3 Model Input'!E$54)))))</f>
        <v>Blank</v>
      </c>
      <c r="T715" s="217" t="str">
        <f t="shared" si="132"/>
        <v>Blank</v>
      </c>
      <c r="U715" s="89"/>
      <c r="V715" s="216" t="str">
        <f>IF(D715=0,"Blank",P715*'3 Model Input'!E$50)</f>
        <v>Blank</v>
      </c>
      <c r="W715" s="197" t="str">
        <f t="shared" si="133"/>
        <v>Blank</v>
      </c>
      <c r="X715" s="197" t="str">
        <f t="shared" si="134"/>
        <v>Blank</v>
      </c>
      <c r="Y715" s="197" t="str">
        <f t="shared" si="135"/>
        <v>Blank</v>
      </c>
      <c r="Z715" s="197" t="str">
        <f t="shared" si="136"/>
        <v>Blank</v>
      </c>
      <c r="AA715" s="223" t="str" cm="1">
        <f t="array" ref="AA715">_xlfn.IFS(ISTEXT('3 Model Input'!F$70),"Missing",ISTEXT('3 Model Input'!I$70),"Missing",ISNUMBER('3 Model Input'!K$70),'3 Model Input'!K$70*P715)</f>
        <v>Missing</v>
      </c>
      <c r="AB715" s="89"/>
      <c r="AC715" s="227" t="str" cm="1">
        <f t="array" ref="AC715">IF(D715=0,"Blank",_xlfn.IFS('3 Model Input'!E$61=1,(V715*G715)/T715,'3 Model Input'!E$61=2,(W715*G715)/T715,'3 Model Input'!E$61=3,(X715*G715)/T715,'3 Model Input'!E$61=4,(Y715*G715)/T715,'3 Model Input'!E$61=5,(Z715*G715)/T715, ISTEXT('3 Model Input'!E$61),"Missing",'3 Model Input'!E$61=6,(AA715*G715)/T715))</f>
        <v>Blank</v>
      </c>
      <c r="AD715" s="202" t="str">
        <f t="shared" si="137"/>
        <v>Blank</v>
      </c>
      <c r="AE715" s="202" t="str">
        <f t="shared" si="138"/>
        <v>Blank</v>
      </c>
      <c r="AF715" s="217" t="str">
        <f t="shared" si="139"/>
        <v>Blank</v>
      </c>
      <c r="AG715" s="9" t="str" cm="1">
        <f t="array" ref="AG715">_xlfn.IFS(ISNUMBER(AC715), "", ISNUMBER(SEARCH("Blank", AC715)), "", ISERROR(AC715), "Bad input on tab 3")</f>
        <v/>
      </c>
    </row>
    <row r="716" spans="2:33" ht="15" customHeight="1" x14ac:dyDescent="0.75">
      <c r="B716" s="205" t="str">
        <f>'5 Driver Data'!B716</f>
        <v>0708</v>
      </c>
      <c r="C716" s="193">
        <f>'5 Driver Data'!C716</f>
        <v>0</v>
      </c>
      <c r="D716" s="192">
        <f>'5 Driver Data'!D716</f>
        <v>0</v>
      </c>
      <c r="E716" s="191">
        <f>'5 Driver Data'!E716</f>
        <v>0</v>
      </c>
      <c r="F716" s="191">
        <f>'5 Driver Data'!F716</f>
        <v>0</v>
      </c>
      <c r="G716" s="191">
        <f>'5 Driver Data'!G716</f>
        <v>0</v>
      </c>
      <c r="H716" s="191">
        <f>'5 Driver Data'!H716</f>
        <v>0</v>
      </c>
      <c r="I716" s="191">
        <f>'5 Driver Data'!I716</f>
        <v>0</v>
      </c>
      <c r="J716" s="191">
        <f>'5 Driver Data'!J716</f>
        <v>0</v>
      </c>
      <c r="K716" s="206">
        <f>'5 Driver Data'!K716</f>
        <v>0</v>
      </c>
      <c r="L716" s="1"/>
      <c r="M716" s="216" t="str">
        <f>IF(D716=0,"Blank",'3 Model Input'!E$44*'3 Model Input'!E$45)</f>
        <v>Blank</v>
      </c>
      <c r="N716" s="197" t="str">
        <f t="shared" si="130"/>
        <v>Blank</v>
      </c>
      <c r="O716" s="197" t="str">
        <f>IF(D716=0,"Blank",'3 Model Input'!E$49*(1-'3 Model Input'!E$51))</f>
        <v>Blank</v>
      </c>
      <c r="P716" s="197" t="str">
        <f t="shared" si="131"/>
        <v>Blank</v>
      </c>
      <c r="Q716" s="197" t="str">
        <f>IF(D716=0,"Blank",IF(D716="BEV",E716*(1-'3 Model Input'!E$54), E716))</f>
        <v>Blank</v>
      </c>
      <c r="R716" s="198" t="str">
        <f>IF(D716=0,"Blank",IF(D716="PHEV",F716/G716,F716*(1-'3 Model Input'!E$54)/G716))</f>
        <v>Blank</v>
      </c>
      <c r="S716" s="198" t="str">
        <f>IF(D716=0,"Blank",IF(D716="PHEV",MIN(M716,E716),MIN(M716,(E716*(1-'3 Model Input'!E$54)))))</f>
        <v>Blank</v>
      </c>
      <c r="T716" s="217" t="str">
        <f t="shared" si="132"/>
        <v>Blank</v>
      </c>
      <c r="U716" s="89"/>
      <c r="V716" s="216" t="str">
        <f>IF(D716=0,"Blank",P716*'3 Model Input'!E$50)</f>
        <v>Blank</v>
      </c>
      <c r="W716" s="197" t="str">
        <f t="shared" si="133"/>
        <v>Blank</v>
      </c>
      <c r="X716" s="197" t="str">
        <f t="shared" si="134"/>
        <v>Blank</v>
      </c>
      <c r="Y716" s="197" t="str">
        <f t="shared" si="135"/>
        <v>Blank</v>
      </c>
      <c r="Z716" s="197" t="str">
        <f t="shared" si="136"/>
        <v>Blank</v>
      </c>
      <c r="AA716" s="223" t="str" cm="1">
        <f t="array" ref="AA716">_xlfn.IFS(ISTEXT('3 Model Input'!F$70),"Missing",ISTEXT('3 Model Input'!I$70),"Missing",ISNUMBER('3 Model Input'!K$70),'3 Model Input'!K$70*P716)</f>
        <v>Missing</v>
      </c>
      <c r="AB716" s="89"/>
      <c r="AC716" s="227" t="str" cm="1">
        <f t="array" ref="AC716">IF(D716=0,"Blank",_xlfn.IFS('3 Model Input'!E$61=1,(V716*G716)/T716,'3 Model Input'!E$61=2,(W716*G716)/T716,'3 Model Input'!E$61=3,(X716*G716)/T716,'3 Model Input'!E$61=4,(Y716*G716)/T716,'3 Model Input'!E$61=5,(Z716*G716)/T716, ISTEXT('3 Model Input'!E$61),"Missing",'3 Model Input'!E$61=6,(AA716*G716)/T716))</f>
        <v>Blank</v>
      </c>
      <c r="AD716" s="202" t="str">
        <f t="shared" si="137"/>
        <v>Blank</v>
      </c>
      <c r="AE716" s="202" t="str">
        <f t="shared" si="138"/>
        <v>Blank</v>
      </c>
      <c r="AF716" s="217" t="str">
        <f t="shared" si="139"/>
        <v>Blank</v>
      </c>
      <c r="AG716" s="9" t="str" cm="1">
        <f t="array" ref="AG716">_xlfn.IFS(ISNUMBER(AC716), "", ISNUMBER(SEARCH("Blank", AC716)), "", ISERROR(AC716), "Bad input on tab 3")</f>
        <v/>
      </c>
    </row>
    <row r="717" spans="2:33" ht="15" customHeight="1" x14ac:dyDescent="0.75">
      <c r="B717" s="205" t="str">
        <f>'5 Driver Data'!B717</f>
        <v>0709</v>
      </c>
      <c r="C717" s="193">
        <f>'5 Driver Data'!C717</f>
        <v>0</v>
      </c>
      <c r="D717" s="192">
        <f>'5 Driver Data'!D717</f>
        <v>0</v>
      </c>
      <c r="E717" s="191">
        <f>'5 Driver Data'!E717</f>
        <v>0</v>
      </c>
      <c r="F717" s="191">
        <f>'5 Driver Data'!F717</f>
        <v>0</v>
      </c>
      <c r="G717" s="191">
        <f>'5 Driver Data'!G717</f>
        <v>0</v>
      </c>
      <c r="H717" s="191">
        <f>'5 Driver Data'!H717</f>
        <v>0</v>
      </c>
      <c r="I717" s="191">
        <f>'5 Driver Data'!I717</f>
        <v>0</v>
      </c>
      <c r="J717" s="191">
        <f>'5 Driver Data'!J717</f>
        <v>0</v>
      </c>
      <c r="K717" s="206">
        <f>'5 Driver Data'!K717</f>
        <v>0</v>
      </c>
      <c r="L717" s="1"/>
      <c r="M717" s="216" t="str">
        <f>IF(D717=0,"Blank",'3 Model Input'!E$44*'3 Model Input'!E$45)</f>
        <v>Blank</v>
      </c>
      <c r="N717" s="197" t="str">
        <f t="shared" si="130"/>
        <v>Blank</v>
      </c>
      <c r="O717" s="197" t="str">
        <f>IF(D717=0,"Blank",'3 Model Input'!E$49*(1-'3 Model Input'!E$51))</f>
        <v>Blank</v>
      </c>
      <c r="P717" s="197" t="str">
        <f t="shared" si="131"/>
        <v>Blank</v>
      </c>
      <c r="Q717" s="197" t="str">
        <f>IF(D717=0,"Blank",IF(D717="BEV",E717*(1-'3 Model Input'!E$54), E717))</f>
        <v>Blank</v>
      </c>
      <c r="R717" s="198" t="str">
        <f>IF(D717=0,"Blank",IF(D717="PHEV",F717/G717,F717*(1-'3 Model Input'!E$54)/G717))</f>
        <v>Blank</v>
      </c>
      <c r="S717" s="198" t="str">
        <f>IF(D717=0,"Blank",IF(D717="PHEV",MIN(M717,E717),MIN(M717,(E717*(1-'3 Model Input'!E$54)))))</f>
        <v>Blank</v>
      </c>
      <c r="T717" s="217" t="str">
        <f t="shared" si="132"/>
        <v>Blank</v>
      </c>
      <c r="U717" s="89"/>
      <c r="V717" s="216" t="str">
        <f>IF(D717=0,"Blank",P717*'3 Model Input'!E$50)</f>
        <v>Blank</v>
      </c>
      <c r="W717" s="197" t="str">
        <f t="shared" si="133"/>
        <v>Blank</v>
      </c>
      <c r="X717" s="197" t="str">
        <f t="shared" si="134"/>
        <v>Blank</v>
      </c>
      <c r="Y717" s="197" t="str">
        <f t="shared" si="135"/>
        <v>Blank</v>
      </c>
      <c r="Z717" s="197" t="str">
        <f t="shared" si="136"/>
        <v>Blank</v>
      </c>
      <c r="AA717" s="223" t="str" cm="1">
        <f t="array" ref="AA717">_xlfn.IFS(ISTEXT('3 Model Input'!F$70),"Missing",ISTEXT('3 Model Input'!I$70),"Missing",ISNUMBER('3 Model Input'!K$70),'3 Model Input'!K$70*P717)</f>
        <v>Missing</v>
      </c>
      <c r="AB717" s="89"/>
      <c r="AC717" s="227" t="str" cm="1">
        <f t="array" ref="AC717">IF(D717=0,"Blank",_xlfn.IFS('3 Model Input'!E$61=1,(V717*G717)/T717,'3 Model Input'!E$61=2,(W717*G717)/T717,'3 Model Input'!E$61=3,(X717*G717)/T717,'3 Model Input'!E$61=4,(Y717*G717)/T717,'3 Model Input'!E$61=5,(Z717*G717)/T717, ISTEXT('3 Model Input'!E$61),"Missing",'3 Model Input'!E$61=6,(AA717*G717)/T717))</f>
        <v>Blank</v>
      </c>
      <c r="AD717" s="202" t="str">
        <f t="shared" si="137"/>
        <v>Blank</v>
      </c>
      <c r="AE717" s="202" t="str">
        <f t="shared" si="138"/>
        <v>Blank</v>
      </c>
      <c r="AF717" s="217" t="str">
        <f t="shared" si="139"/>
        <v>Blank</v>
      </c>
      <c r="AG717" s="9" t="str" cm="1">
        <f t="array" ref="AG717">_xlfn.IFS(ISNUMBER(AC717), "", ISNUMBER(SEARCH("Blank", AC717)), "", ISERROR(AC717), "Bad input on tab 3")</f>
        <v/>
      </c>
    </row>
    <row r="718" spans="2:33" ht="15" customHeight="1" x14ac:dyDescent="0.75">
      <c r="B718" s="205" t="str">
        <f>'5 Driver Data'!B718</f>
        <v>0710</v>
      </c>
      <c r="C718" s="193">
        <f>'5 Driver Data'!C718</f>
        <v>0</v>
      </c>
      <c r="D718" s="192">
        <f>'5 Driver Data'!D718</f>
        <v>0</v>
      </c>
      <c r="E718" s="191">
        <f>'5 Driver Data'!E718</f>
        <v>0</v>
      </c>
      <c r="F718" s="191">
        <f>'5 Driver Data'!F718</f>
        <v>0</v>
      </c>
      <c r="G718" s="191">
        <f>'5 Driver Data'!G718</f>
        <v>0</v>
      </c>
      <c r="H718" s="191">
        <f>'5 Driver Data'!H718</f>
        <v>0</v>
      </c>
      <c r="I718" s="191">
        <f>'5 Driver Data'!I718</f>
        <v>0</v>
      </c>
      <c r="J718" s="191">
        <f>'5 Driver Data'!J718</f>
        <v>0</v>
      </c>
      <c r="K718" s="206">
        <f>'5 Driver Data'!K718</f>
        <v>0</v>
      </c>
      <c r="L718" s="1"/>
      <c r="M718" s="216" t="str">
        <f>IF(D718=0,"Blank",'3 Model Input'!E$44*'3 Model Input'!E$45)</f>
        <v>Blank</v>
      </c>
      <c r="N718" s="197" t="str">
        <f t="shared" si="130"/>
        <v>Blank</v>
      </c>
      <c r="O718" s="197" t="str">
        <f>IF(D718=0,"Blank",'3 Model Input'!E$49*(1-'3 Model Input'!E$51))</f>
        <v>Blank</v>
      </c>
      <c r="P718" s="197" t="str">
        <f t="shared" si="131"/>
        <v>Blank</v>
      </c>
      <c r="Q718" s="197" t="str">
        <f>IF(D718=0,"Blank",IF(D718="BEV",E718*(1-'3 Model Input'!E$54), E718))</f>
        <v>Blank</v>
      </c>
      <c r="R718" s="198" t="str">
        <f>IF(D718=0,"Blank",IF(D718="PHEV",F718/G718,F718*(1-'3 Model Input'!E$54)/G718))</f>
        <v>Blank</v>
      </c>
      <c r="S718" s="198" t="str">
        <f>IF(D718=0,"Blank",IF(D718="PHEV",MIN(M718,E718),MIN(M718,(E718*(1-'3 Model Input'!E$54)))))</f>
        <v>Blank</v>
      </c>
      <c r="T718" s="217" t="str">
        <f t="shared" si="132"/>
        <v>Blank</v>
      </c>
      <c r="U718" s="89"/>
      <c r="V718" s="216" t="str">
        <f>IF(D718=0,"Blank",P718*'3 Model Input'!E$50)</f>
        <v>Blank</v>
      </c>
      <c r="W718" s="197" t="str">
        <f t="shared" si="133"/>
        <v>Blank</v>
      </c>
      <c r="X718" s="197" t="str">
        <f t="shared" si="134"/>
        <v>Blank</v>
      </c>
      <c r="Y718" s="197" t="str">
        <f t="shared" si="135"/>
        <v>Blank</v>
      </c>
      <c r="Z718" s="197" t="str">
        <f t="shared" si="136"/>
        <v>Blank</v>
      </c>
      <c r="AA718" s="223" t="str" cm="1">
        <f t="array" ref="AA718">_xlfn.IFS(ISTEXT('3 Model Input'!F$70),"Missing",ISTEXT('3 Model Input'!I$70),"Missing",ISNUMBER('3 Model Input'!K$70),'3 Model Input'!K$70*P718)</f>
        <v>Missing</v>
      </c>
      <c r="AB718" s="89"/>
      <c r="AC718" s="227" t="str" cm="1">
        <f t="array" ref="AC718">IF(D718=0,"Blank",_xlfn.IFS('3 Model Input'!E$61=1,(V718*G718)/T718,'3 Model Input'!E$61=2,(W718*G718)/T718,'3 Model Input'!E$61=3,(X718*G718)/T718,'3 Model Input'!E$61=4,(Y718*G718)/T718,'3 Model Input'!E$61=5,(Z718*G718)/T718, ISTEXT('3 Model Input'!E$61),"Missing",'3 Model Input'!E$61=6,(AA718*G718)/T718))</f>
        <v>Blank</v>
      </c>
      <c r="AD718" s="202" t="str">
        <f t="shared" si="137"/>
        <v>Blank</v>
      </c>
      <c r="AE718" s="202" t="str">
        <f t="shared" si="138"/>
        <v>Blank</v>
      </c>
      <c r="AF718" s="217" t="str">
        <f t="shared" si="139"/>
        <v>Blank</v>
      </c>
      <c r="AG718" s="9" t="str" cm="1">
        <f t="array" ref="AG718">_xlfn.IFS(ISNUMBER(AC718), "", ISNUMBER(SEARCH("Blank", AC718)), "", ISERROR(AC718), "Bad input on tab 3")</f>
        <v/>
      </c>
    </row>
    <row r="719" spans="2:33" ht="15" customHeight="1" x14ac:dyDescent="0.75">
      <c r="B719" s="205" t="str">
        <f>'5 Driver Data'!B719</f>
        <v>0711</v>
      </c>
      <c r="C719" s="193">
        <f>'5 Driver Data'!C719</f>
        <v>0</v>
      </c>
      <c r="D719" s="192">
        <f>'5 Driver Data'!D719</f>
        <v>0</v>
      </c>
      <c r="E719" s="191">
        <f>'5 Driver Data'!E719</f>
        <v>0</v>
      </c>
      <c r="F719" s="191">
        <f>'5 Driver Data'!F719</f>
        <v>0</v>
      </c>
      <c r="G719" s="191">
        <f>'5 Driver Data'!G719</f>
        <v>0</v>
      </c>
      <c r="H719" s="191">
        <f>'5 Driver Data'!H719</f>
        <v>0</v>
      </c>
      <c r="I719" s="191">
        <f>'5 Driver Data'!I719</f>
        <v>0</v>
      </c>
      <c r="J719" s="191">
        <f>'5 Driver Data'!J719</f>
        <v>0</v>
      </c>
      <c r="K719" s="206">
        <f>'5 Driver Data'!K719</f>
        <v>0</v>
      </c>
      <c r="L719" s="1"/>
      <c r="M719" s="216" t="str">
        <f>IF(D719=0,"Blank",'3 Model Input'!E$44*'3 Model Input'!E$45)</f>
        <v>Blank</v>
      </c>
      <c r="N719" s="197" t="str">
        <f t="shared" si="130"/>
        <v>Blank</v>
      </c>
      <c r="O719" s="197" t="str">
        <f>IF(D719=0,"Blank",'3 Model Input'!E$49*(1-'3 Model Input'!E$51))</f>
        <v>Blank</v>
      </c>
      <c r="P719" s="197" t="str">
        <f t="shared" si="131"/>
        <v>Blank</v>
      </c>
      <c r="Q719" s="197" t="str">
        <f>IF(D719=0,"Blank",IF(D719="BEV",E719*(1-'3 Model Input'!E$54), E719))</f>
        <v>Blank</v>
      </c>
      <c r="R719" s="198" t="str">
        <f>IF(D719=0,"Blank",IF(D719="PHEV",F719/G719,F719*(1-'3 Model Input'!E$54)/G719))</f>
        <v>Blank</v>
      </c>
      <c r="S719" s="198" t="str">
        <f>IF(D719=0,"Blank",IF(D719="PHEV",MIN(M719,E719),MIN(M719,(E719*(1-'3 Model Input'!E$54)))))</f>
        <v>Blank</v>
      </c>
      <c r="T719" s="217" t="str">
        <f t="shared" si="132"/>
        <v>Blank</v>
      </c>
      <c r="U719" s="89"/>
      <c r="V719" s="216" t="str">
        <f>IF(D719=0,"Blank",P719*'3 Model Input'!E$50)</f>
        <v>Blank</v>
      </c>
      <c r="W719" s="197" t="str">
        <f t="shared" si="133"/>
        <v>Blank</v>
      </c>
      <c r="X719" s="197" t="str">
        <f t="shared" si="134"/>
        <v>Blank</v>
      </c>
      <c r="Y719" s="197" t="str">
        <f t="shared" si="135"/>
        <v>Blank</v>
      </c>
      <c r="Z719" s="197" t="str">
        <f t="shared" si="136"/>
        <v>Blank</v>
      </c>
      <c r="AA719" s="223" t="str" cm="1">
        <f t="array" ref="AA719">_xlfn.IFS(ISTEXT('3 Model Input'!F$70),"Missing",ISTEXT('3 Model Input'!I$70),"Missing",ISNUMBER('3 Model Input'!K$70),'3 Model Input'!K$70*P719)</f>
        <v>Missing</v>
      </c>
      <c r="AB719" s="89"/>
      <c r="AC719" s="227" t="str" cm="1">
        <f t="array" ref="AC719">IF(D719=0,"Blank",_xlfn.IFS('3 Model Input'!E$61=1,(V719*G719)/T719,'3 Model Input'!E$61=2,(W719*G719)/T719,'3 Model Input'!E$61=3,(X719*G719)/T719,'3 Model Input'!E$61=4,(Y719*G719)/T719,'3 Model Input'!E$61=5,(Z719*G719)/T719, ISTEXT('3 Model Input'!E$61),"Missing",'3 Model Input'!E$61=6,(AA719*G719)/T719))</f>
        <v>Blank</v>
      </c>
      <c r="AD719" s="202" t="str">
        <f t="shared" si="137"/>
        <v>Blank</v>
      </c>
      <c r="AE719" s="202" t="str">
        <f t="shared" si="138"/>
        <v>Blank</v>
      </c>
      <c r="AF719" s="217" t="str">
        <f t="shared" si="139"/>
        <v>Blank</v>
      </c>
      <c r="AG719" s="9" t="str" cm="1">
        <f t="array" ref="AG719">_xlfn.IFS(ISNUMBER(AC719), "", ISNUMBER(SEARCH("Blank", AC719)), "", ISERROR(AC719), "Bad input on tab 3")</f>
        <v/>
      </c>
    </row>
    <row r="720" spans="2:33" ht="15" customHeight="1" x14ac:dyDescent="0.75">
      <c r="B720" s="205" t="str">
        <f>'5 Driver Data'!B720</f>
        <v>0712</v>
      </c>
      <c r="C720" s="193">
        <f>'5 Driver Data'!C720</f>
        <v>0</v>
      </c>
      <c r="D720" s="192">
        <f>'5 Driver Data'!D720</f>
        <v>0</v>
      </c>
      <c r="E720" s="191">
        <f>'5 Driver Data'!E720</f>
        <v>0</v>
      </c>
      <c r="F720" s="191">
        <f>'5 Driver Data'!F720</f>
        <v>0</v>
      </c>
      <c r="G720" s="191">
        <f>'5 Driver Data'!G720</f>
        <v>0</v>
      </c>
      <c r="H720" s="191">
        <f>'5 Driver Data'!H720</f>
        <v>0</v>
      </c>
      <c r="I720" s="191">
        <f>'5 Driver Data'!I720</f>
        <v>0</v>
      </c>
      <c r="J720" s="191">
        <f>'5 Driver Data'!J720</f>
        <v>0</v>
      </c>
      <c r="K720" s="206">
        <f>'5 Driver Data'!K720</f>
        <v>0</v>
      </c>
      <c r="L720" s="1"/>
      <c r="M720" s="216" t="str">
        <f>IF(D720=0,"Blank",'3 Model Input'!E$44*'3 Model Input'!E$45)</f>
        <v>Blank</v>
      </c>
      <c r="N720" s="197" t="str">
        <f t="shared" si="130"/>
        <v>Blank</v>
      </c>
      <c r="O720" s="197" t="str">
        <f>IF(D720=0,"Blank",'3 Model Input'!E$49*(1-'3 Model Input'!E$51))</f>
        <v>Blank</v>
      </c>
      <c r="P720" s="197" t="str">
        <f t="shared" si="131"/>
        <v>Blank</v>
      </c>
      <c r="Q720" s="197" t="str">
        <f>IF(D720=0,"Blank",IF(D720="BEV",E720*(1-'3 Model Input'!E$54), E720))</f>
        <v>Blank</v>
      </c>
      <c r="R720" s="198" t="str">
        <f>IF(D720=0,"Blank",IF(D720="PHEV",F720/G720,F720*(1-'3 Model Input'!E$54)/G720))</f>
        <v>Blank</v>
      </c>
      <c r="S720" s="198" t="str">
        <f>IF(D720=0,"Blank",IF(D720="PHEV",MIN(M720,E720),MIN(M720,(E720*(1-'3 Model Input'!E$54)))))</f>
        <v>Blank</v>
      </c>
      <c r="T720" s="217" t="str">
        <f t="shared" si="132"/>
        <v>Blank</v>
      </c>
      <c r="U720" s="89"/>
      <c r="V720" s="216" t="str">
        <f>IF(D720=0,"Blank",P720*'3 Model Input'!E$50)</f>
        <v>Blank</v>
      </c>
      <c r="W720" s="197" t="str">
        <f t="shared" si="133"/>
        <v>Blank</v>
      </c>
      <c r="X720" s="197" t="str">
        <f t="shared" si="134"/>
        <v>Blank</v>
      </c>
      <c r="Y720" s="197" t="str">
        <f t="shared" si="135"/>
        <v>Blank</v>
      </c>
      <c r="Z720" s="197" t="str">
        <f t="shared" si="136"/>
        <v>Blank</v>
      </c>
      <c r="AA720" s="223" t="str" cm="1">
        <f t="array" ref="AA720">_xlfn.IFS(ISTEXT('3 Model Input'!F$70),"Missing",ISTEXT('3 Model Input'!I$70),"Missing",ISNUMBER('3 Model Input'!K$70),'3 Model Input'!K$70*P720)</f>
        <v>Missing</v>
      </c>
      <c r="AB720" s="89"/>
      <c r="AC720" s="227" t="str" cm="1">
        <f t="array" ref="AC720">IF(D720=0,"Blank",_xlfn.IFS('3 Model Input'!E$61=1,(V720*G720)/T720,'3 Model Input'!E$61=2,(W720*G720)/T720,'3 Model Input'!E$61=3,(X720*G720)/T720,'3 Model Input'!E$61=4,(Y720*G720)/T720,'3 Model Input'!E$61=5,(Z720*G720)/T720, ISTEXT('3 Model Input'!E$61),"Missing",'3 Model Input'!E$61=6,(AA720*G720)/T720))</f>
        <v>Blank</v>
      </c>
      <c r="AD720" s="202" t="str">
        <f t="shared" si="137"/>
        <v>Blank</v>
      </c>
      <c r="AE720" s="202" t="str">
        <f t="shared" si="138"/>
        <v>Blank</v>
      </c>
      <c r="AF720" s="217" t="str">
        <f t="shared" si="139"/>
        <v>Blank</v>
      </c>
      <c r="AG720" s="9" t="str" cm="1">
        <f t="array" ref="AG720">_xlfn.IFS(ISNUMBER(AC720), "", ISNUMBER(SEARCH("Blank", AC720)), "", ISERROR(AC720), "Bad input on tab 3")</f>
        <v/>
      </c>
    </row>
    <row r="721" spans="2:33" ht="15" customHeight="1" x14ac:dyDescent="0.75">
      <c r="B721" s="205" t="str">
        <f>'5 Driver Data'!B721</f>
        <v>0713</v>
      </c>
      <c r="C721" s="193">
        <f>'5 Driver Data'!C721</f>
        <v>0</v>
      </c>
      <c r="D721" s="192">
        <f>'5 Driver Data'!D721</f>
        <v>0</v>
      </c>
      <c r="E721" s="191">
        <f>'5 Driver Data'!E721</f>
        <v>0</v>
      </c>
      <c r="F721" s="191">
        <f>'5 Driver Data'!F721</f>
        <v>0</v>
      </c>
      <c r="G721" s="191">
        <f>'5 Driver Data'!G721</f>
        <v>0</v>
      </c>
      <c r="H721" s="191">
        <f>'5 Driver Data'!H721</f>
        <v>0</v>
      </c>
      <c r="I721" s="191">
        <f>'5 Driver Data'!I721</f>
        <v>0</v>
      </c>
      <c r="J721" s="191">
        <f>'5 Driver Data'!J721</f>
        <v>0</v>
      </c>
      <c r="K721" s="206">
        <f>'5 Driver Data'!K721</f>
        <v>0</v>
      </c>
      <c r="L721" s="1"/>
      <c r="M721" s="216" t="str">
        <f>IF(D721=0,"Blank",'3 Model Input'!E$44*'3 Model Input'!E$45)</f>
        <v>Blank</v>
      </c>
      <c r="N721" s="197" t="str">
        <f t="shared" si="130"/>
        <v>Blank</v>
      </c>
      <c r="O721" s="197" t="str">
        <f>IF(D721=0,"Blank",'3 Model Input'!E$49*(1-'3 Model Input'!E$51))</f>
        <v>Blank</v>
      </c>
      <c r="P721" s="197" t="str">
        <f t="shared" si="131"/>
        <v>Blank</v>
      </c>
      <c r="Q721" s="197" t="str">
        <f>IF(D721=0,"Blank",IF(D721="BEV",E721*(1-'3 Model Input'!E$54), E721))</f>
        <v>Blank</v>
      </c>
      <c r="R721" s="198" t="str">
        <f>IF(D721=0,"Blank",IF(D721="PHEV",F721/G721,F721*(1-'3 Model Input'!E$54)/G721))</f>
        <v>Blank</v>
      </c>
      <c r="S721" s="198" t="str">
        <f>IF(D721=0,"Blank",IF(D721="PHEV",MIN(M721,E721),MIN(M721,(E721*(1-'3 Model Input'!E$54)))))</f>
        <v>Blank</v>
      </c>
      <c r="T721" s="217" t="str">
        <f t="shared" si="132"/>
        <v>Blank</v>
      </c>
      <c r="U721" s="89"/>
      <c r="V721" s="216" t="str">
        <f>IF(D721=0,"Blank",P721*'3 Model Input'!E$50)</f>
        <v>Blank</v>
      </c>
      <c r="W721" s="197" t="str">
        <f t="shared" si="133"/>
        <v>Blank</v>
      </c>
      <c r="X721" s="197" t="str">
        <f t="shared" si="134"/>
        <v>Blank</v>
      </c>
      <c r="Y721" s="197" t="str">
        <f t="shared" si="135"/>
        <v>Blank</v>
      </c>
      <c r="Z721" s="197" t="str">
        <f t="shared" si="136"/>
        <v>Blank</v>
      </c>
      <c r="AA721" s="223" t="str" cm="1">
        <f t="array" ref="AA721">_xlfn.IFS(ISTEXT('3 Model Input'!F$70),"Missing",ISTEXT('3 Model Input'!I$70),"Missing",ISNUMBER('3 Model Input'!K$70),'3 Model Input'!K$70*P721)</f>
        <v>Missing</v>
      </c>
      <c r="AB721" s="89"/>
      <c r="AC721" s="227" t="str" cm="1">
        <f t="array" ref="AC721">IF(D721=0,"Blank",_xlfn.IFS('3 Model Input'!E$61=1,(V721*G721)/T721,'3 Model Input'!E$61=2,(W721*G721)/T721,'3 Model Input'!E$61=3,(X721*G721)/T721,'3 Model Input'!E$61=4,(Y721*G721)/T721,'3 Model Input'!E$61=5,(Z721*G721)/T721, ISTEXT('3 Model Input'!E$61),"Missing",'3 Model Input'!E$61=6,(AA721*G721)/T721))</f>
        <v>Blank</v>
      </c>
      <c r="AD721" s="202" t="str">
        <f t="shared" si="137"/>
        <v>Blank</v>
      </c>
      <c r="AE721" s="202" t="str">
        <f t="shared" si="138"/>
        <v>Blank</v>
      </c>
      <c r="AF721" s="217" t="str">
        <f t="shared" si="139"/>
        <v>Blank</v>
      </c>
      <c r="AG721" s="9" t="str" cm="1">
        <f t="array" ref="AG721">_xlfn.IFS(ISNUMBER(AC721), "", ISNUMBER(SEARCH("Blank", AC721)), "", ISERROR(AC721), "Bad input on tab 3")</f>
        <v/>
      </c>
    </row>
    <row r="722" spans="2:33" ht="15" customHeight="1" x14ac:dyDescent="0.75">
      <c r="B722" s="205" t="str">
        <f>'5 Driver Data'!B722</f>
        <v>0714</v>
      </c>
      <c r="C722" s="193">
        <f>'5 Driver Data'!C722</f>
        <v>0</v>
      </c>
      <c r="D722" s="192">
        <f>'5 Driver Data'!D722</f>
        <v>0</v>
      </c>
      <c r="E722" s="191">
        <f>'5 Driver Data'!E722</f>
        <v>0</v>
      </c>
      <c r="F722" s="191">
        <f>'5 Driver Data'!F722</f>
        <v>0</v>
      </c>
      <c r="G722" s="191">
        <f>'5 Driver Data'!G722</f>
        <v>0</v>
      </c>
      <c r="H722" s="191">
        <f>'5 Driver Data'!H722</f>
        <v>0</v>
      </c>
      <c r="I722" s="191">
        <f>'5 Driver Data'!I722</f>
        <v>0</v>
      </c>
      <c r="J722" s="191">
        <f>'5 Driver Data'!J722</f>
        <v>0</v>
      </c>
      <c r="K722" s="206">
        <f>'5 Driver Data'!K722</f>
        <v>0</v>
      </c>
      <c r="L722" s="1"/>
      <c r="M722" s="216" t="str">
        <f>IF(D722=0,"Blank",'3 Model Input'!E$44*'3 Model Input'!E$45)</f>
        <v>Blank</v>
      </c>
      <c r="N722" s="197" t="str">
        <f t="shared" si="130"/>
        <v>Blank</v>
      </c>
      <c r="O722" s="197" t="str">
        <f>IF(D722=0,"Blank",'3 Model Input'!E$49*(1-'3 Model Input'!E$51))</f>
        <v>Blank</v>
      </c>
      <c r="P722" s="197" t="str">
        <f t="shared" si="131"/>
        <v>Blank</v>
      </c>
      <c r="Q722" s="197" t="str">
        <f>IF(D722=0,"Blank",IF(D722="BEV",E722*(1-'3 Model Input'!E$54), E722))</f>
        <v>Blank</v>
      </c>
      <c r="R722" s="198" t="str">
        <f>IF(D722=0,"Blank",IF(D722="PHEV",F722/G722,F722*(1-'3 Model Input'!E$54)/G722))</f>
        <v>Blank</v>
      </c>
      <c r="S722" s="198" t="str">
        <f>IF(D722=0,"Blank",IF(D722="PHEV",MIN(M722,E722),MIN(M722,(E722*(1-'3 Model Input'!E$54)))))</f>
        <v>Blank</v>
      </c>
      <c r="T722" s="217" t="str">
        <f t="shared" si="132"/>
        <v>Blank</v>
      </c>
      <c r="U722" s="89"/>
      <c r="V722" s="216" t="str">
        <f>IF(D722=0,"Blank",P722*'3 Model Input'!E$50)</f>
        <v>Blank</v>
      </c>
      <c r="W722" s="197" t="str">
        <f t="shared" si="133"/>
        <v>Blank</v>
      </c>
      <c r="X722" s="197" t="str">
        <f t="shared" si="134"/>
        <v>Blank</v>
      </c>
      <c r="Y722" s="197" t="str">
        <f t="shared" si="135"/>
        <v>Blank</v>
      </c>
      <c r="Z722" s="197" t="str">
        <f t="shared" si="136"/>
        <v>Blank</v>
      </c>
      <c r="AA722" s="223" t="str" cm="1">
        <f t="array" ref="AA722">_xlfn.IFS(ISTEXT('3 Model Input'!F$70),"Missing",ISTEXT('3 Model Input'!I$70),"Missing",ISNUMBER('3 Model Input'!K$70),'3 Model Input'!K$70*P722)</f>
        <v>Missing</v>
      </c>
      <c r="AB722" s="89"/>
      <c r="AC722" s="227" t="str" cm="1">
        <f t="array" ref="AC722">IF(D722=0,"Blank",_xlfn.IFS('3 Model Input'!E$61=1,(V722*G722)/T722,'3 Model Input'!E$61=2,(W722*G722)/T722,'3 Model Input'!E$61=3,(X722*G722)/T722,'3 Model Input'!E$61=4,(Y722*G722)/T722,'3 Model Input'!E$61=5,(Z722*G722)/T722, ISTEXT('3 Model Input'!E$61),"Missing",'3 Model Input'!E$61=6,(AA722*G722)/T722))</f>
        <v>Blank</v>
      </c>
      <c r="AD722" s="202" t="str">
        <f t="shared" si="137"/>
        <v>Blank</v>
      </c>
      <c r="AE722" s="202" t="str">
        <f t="shared" si="138"/>
        <v>Blank</v>
      </c>
      <c r="AF722" s="217" t="str">
        <f t="shared" si="139"/>
        <v>Blank</v>
      </c>
      <c r="AG722" s="9" t="str" cm="1">
        <f t="array" ref="AG722">_xlfn.IFS(ISNUMBER(AC722), "", ISNUMBER(SEARCH("Blank", AC722)), "", ISERROR(AC722), "Bad input on tab 3")</f>
        <v/>
      </c>
    </row>
    <row r="723" spans="2:33" ht="15" customHeight="1" x14ac:dyDescent="0.75">
      <c r="B723" s="205" t="str">
        <f>'5 Driver Data'!B723</f>
        <v>0715</v>
      </c>
      <c r="C723" s="193">
        <f>'5 Driver Data'!C723</f>
        <v>0</v>
      </c>
      <c r="D723" s="192">
        <f>'5 Driver Data'!D723</f>
        <v>0</v>
      </c>
      <c r="E723" s="191">
        <f>'5 Driver Data'!E723</f>
        <v>0</v>
      </c>
      <c r="F723" s="191">
        <f>'5 Driver Data'!F723</f>
        <v>0</v>
      </c>
      <c r="G723" s="191">
        <f>'5 Driver Data'!G723</f>
        <v>0</v>
      </c>
      <c r="H723" s="191">
        <f>'5 Driver Data'!H723</f>
        <v>0</v>
      </c>
      <c r="I723" s="191">
        <f>'5 Driver Data'!I723</f>
        <v>0</v>
      </c>
      <c r="J723" s="191">
        <f>'5 Driver Data'!J723</f>
        <v>0</v>
      </c>
      <c r="K723" s="206">
        <f>'5 Driver Data'!K723</f>
        <v>0</v>
      </c>
      <c r="L723" s="1"/>
      <c r="M723" s="216" t="str">
        <f>IF(D723=0,"Blank",'3 Model Input'!E$44*'3 Model Input'!E$45)</f>
        <v>Blank</v>
      </c>
      <c r="N723" s="197" t="str">
        <f t="shared" si="130"/>
        <v>Blank</v>
      </c>
      <c r="O723" s="197" t="str">
        <f>IF(D723=0,"Blank",'3 Model Input'!E$49*(1-'3 Model Input'!E$51))</f>
        <v>Blank</v>
      </c>
      <c r="P723" s="197" t="str">
        <f t="shared" si="131"/>
        <v>Blank</v>
      </c>
      <c r="Q723" s="197" t="str">
        <f>IF(D723=0,"Blank",IF(D723="BEV",E723*(1-'3 Model Input'!E$54), E723))</f>
        <v>Blank</v>
      </c>
      <c r="R723" s="198" t="str">
        <f>IF(D723=0,"Blank",IF(D723="PHEV",F723/G723,F723*(1-'3 Model Input'!E$54)/G723))</f>
        <v>Blank</v>
      </c>
      <c r="S723" s="198" t="str">
        <f>IF(D723=0,"Blank",IF(D723="PHEV",MIN(M723,E723),MIN(M723,(E723*(1-'3 Model Input'!E$54)))))</f>
        <v>Blank</v>
      </c>
      <c r="T723" s="217" t="str">
        <f t="shared" si="132"/>
        <v>Blank</v>
      </c>
      <c r="U723" s="89"/>
      <c r="V723" s="216" t="str">
        <f>IF(D723=0,"Blank",P723*'3 Model Input'!E$50)</f>
        <v>Blank</v>
      </c>
      <c r="W723" s="197" t="str">
        <f t="shared" si="133"/>
        <v>Blank</v>
      </c>
      <c r="X723" s="197" t="str">
        <f t="shared" si="134"/>
        <v>Blank</v>
      </c>
      <c r="Y723" s="197" t="str">
        <f t="shared" si="135"/>
        <v>Blank</v>
      </c>
      <c r="Z723" s="197" t="str">
        <f t="shared" si="136"/>
        <v>Blank</v>
      </c>
      <c r="AA723" s="223" t="str" cm="1">
        <f t="array" ref="AA723">_xlfn.IFS(ISTEXT('3 Model Input'!F$70),"Missing",ISTEXT('3 Model Input'!I$70),"Missing",ISNUMBER('3 Model Input'!K$70),'3 Model Input'!K$70*P723)</f>
        <v>Missing</v>
      </c>
      <c r="AB723" s="89"/>
      <c r="AC723" s="227" t="str" cm="1">
        <f t="array" ref="AC723">IF(D723=0,"Blank",_xlfn.IFS('3 Model Input'!E$61=1,(V723*G723)/T723,'3 Model Input'!E$61=2,(W723*G723)/T723,'3 Model Input'!E$61=3,(X723*G723)/T723,'3 Model Input'!E$61=4,(Y723*G723)/T723,'3 Model Input'!E$61=5,(Z723*G723)/T723, ISTEXT('3 Model Input'!E$61),"Missing",'3 Model Input'!E$61=6,(AA723*G723)/T723))</f>
        <v>Blank</v>
      </c>
      <c r="AD723" s="202" t="str">
        <f t="shared" si="137"/>
        <v>Blank</v>
      </c>
      <c r="AE723" s="202" t="str">
        <f t="shared" si="138"/>
        <v>Blank</v>
      </c>
      <c r="AF723" s="217" t="str">
        <f t="shared" si="139"/>
        <v>Blank</v>
      </c>
      <c r="AG723" s="9" t="str" cm="1">
        <f t="array" ref="AG723">_xlfn.IFS(ISNUMBER(AC723), "", ISNUMBER(SEARCH("Blank", AC723)), "", ISERROR(AC723), "Bad input on tab 3")</f>
        <v/>
      </c>
    </row>
    <row r="724" spans="2:33" ht="15" customHeight="1" x14ac:dyDescent="0.75">
      <c r="B724" s="205" t="str">
        <f>'5 Driver Data'!B724</f>
        <v>0716</v>
      </c>
      <c r="C724" s="193">
        <f>'5 Driver Data'!C724</f>
        <v>0</v>
      </c>
      <c r="D724" s="192">
        <f>'5 Driver Data'!D724</f>
        <v>0</v>
      </c>
      <c r="E724" s="191">
        <f>'5 Driver Data'!E724</f>
        <v>0</v>
      </c>
      <c r="F724" s="191">
        <f>'5 Driver Data'!F724</f>
        <v>0</v>
      </c>
      <c r="G724" s="191">
        <f>'5 Driver Data'!G724</f>
        <v>0</v>
      </c>
      <c r="H724" s="191">
        <f>'5 Driver Data'!H724</f>
        <v>0</v>
      </c>
      <c r="I724" s="191">
        <f>'5 Driver Data'!I724</f>
        <v>0</v>
      </c>
      <c r="J724" s="191">
        <f>'5 Driver Data'!J724</f>
        <v>0</v>
      </c>
      <c r="K724" s="206">
        <f>'5 Driver Data'!K724</f>
        <v>0</v>
      </c>
      <c r="L724" s="1"/>
      <c r="M724" s="216" t="str">
        <f>IF(D724=0,"Blank",'3 Model Input'!E$44*'3 Model Input'!E$45)</f>
        <v>Blank</v>
      </c>
      <c r="N724" s="197" t="str">
        <f t="shared" si="130"/>
        <v>Blank</v>
      </c>
      <c r="O724" s="197" t="str">
        <f>IF(D724=0,"Blank",'3 Model Input'!E$49*(1-'3 Model Input'!E$51))</f>
        <v>Blank</v>
      </c>
      <c r="P724" s="197" t="str">
        <f t="shared" si="131"/>
        <v>Blank</v>
      </c>
      <c r="Q724" s="197" t="str">
        <f>IF(D724=0,"Blank",IF(D724="BEV",E724*(1-'3 Model Input'!E$54), E724))</f>
        <v>Blank</v>
      </c>
      <c r="R724" s="198" t="str">
        <f>IF(D724=0,"Blank",IF(D724="PHEV",F724/G724,F724*(1-'3 Model Input'!E$54)/G724))</f>
        <v>Blank</v>
      </c>
      <c r="S724" s="198" t="str">
        <f>IF(D724=0,"Blank",IF(D724="PHEV",MIN(M724,E724),MIN(M724,(E724*(1-'3 Model Input'!E$54)))))</f>
        <v>Blank</v>
      </c>
      <c r="T724" s="217" t="str">
        <f t="shared" si="132"/>
        <v>Blank</v>
      </c>
      <c r="U724" s="89"/>
      <c r="V724" s="216" t="str">
        <f>IF(D724=0,"Blank",P724*'3 Model Input'!E$50)</f>
        <v>Blank</v>
      </c>
      <c r="W724" s="197" t="str">
        <f t="shared" si="133"/>
        <v>Blank</v>
      </c>
      <c r="X724" s="197" t="str">
        <f t="shared" si="134"/>
        <v>Blank</v>
      </c>
      <c r="Y724" s="197" t="str">
        <f t="shared" si="135"/>
        <v>Blank</v>
      </c>
      <c r="Z724" s="197" t="str">
        <f t="shared" si="136"/>
        <v>Blank</v>
      </c>
      <c r="AA724" s="223" t="str" cm="1">
        <f t="array" ref="AA724">_xlfn.IFS(ISTEXT('3 Model Input'!F$70),"Missing",ISTEXT('3 Model Input'!I$70),"Missing",ISNUMBER('3 Model Input'!K$70),'3 Model Input'!K$70*P724)</f>
        <v>Missing</v>
      </c>
      <c r="AB724" s="89"/>
      <c r="AC724" s="227" t="str" cm="1">
        <f t="array" ref="AC724">IF(D724=0,"Blank",_xlfn.IFS('3 Model Input'!E$61=1,(V724*G724)/T724,'3 Model Input'!E$61=2,(W724*G724)/T724,'3 Model Input'!E$61=3,(X724*G724)/T724,'3 Model Input'!E$61=4,(Y724*G724)/T724,'3 Model Input'!E$61=5,(Z724*G724)/T724, ISTEXT('3 Model Input'!E$61),"Missing",'3 Model Input'!E$61=6,(AA724*G724)/T724))</f>
        <v>Blank</v>
      </c>
      <c r="AD724" s="202" t="str">
        <f t="shared" si="137"/>
        <v>Blank</v>
      </c>
      <c r="AE724" s="202" t="str">
        <f t="shared" si="138"/>
        <v>Blank</v>
      </c>
      <c r="AF724" s="217" t="str">
        <f t="shared" si="139"/>
        <v>Blank</v>
      </c>
      <c r="AG724" s="9" t="str" cm="1">
        <f t="array" ref="AG724">_xlfn.IFS(ISNUMBER(AC724), "", ISNUMBER(SEARCH("Blank", AC724)), "", ISERROR(AC724), "Bad input on tab 3")</f>
        <v/>
      </c>
    </row>
    <row r="725" spans="2:33" ht="15" customHeight="1" x14ac:dyDescent="0.75">
      <c r="B725" s="205" t="str">
        <f>'5 Driver Data'!B725</f>
        <v>0717</v>
      </c>
      <c r="C725" s="193">
        <f>'5 Driver Data'!C725</f>
        <v>0</v>
      </c>
      <c r="D725" s="192">
        <f>'5 Driver Data'!D725</f>
        <v>0</v>
      </c>
      <c r="E725" s="191">
        <f>'5 Driver Data'!E725</f>
        <v>0</v>
      </c>
      <c r="F725" s="191">
        <f>'5 Driver Data'!F725</f>
        <v>0</v>
      </c>
      <c r="G725" s="191">
        <f>'5 Driver Data'!G725</f>
        <v>0</v>
      </c>
      <c r="H725" s="191">
        <f>'5 Driver Data'!H725</f>
        <v>0</v>
      </c>
      <c r="I725" s="191">
        <f>'5 Driver Data'!I725</f>
        <v>0</v>
      </c>
      <c r="J725" s="191">
        <f>'5 Driver Data'!J725</f>
        <v>0</v>
      </c>
      <c r="K725" s="206">
        <f>'5 Driver Data'!K725</f>
        <v>0</v>
      </c>
      <c r="L725" s="1"/>
      <c r="M725" s="216" t="str">
        <f>IF(D725=0,"Blank",'3 Model Input'!E$44*'3 Model Input'!E$45)</f>
        <v>Blank</v>
      </c>
      <c r="N725" s="197" t="str">
        <f t="shared" si="130"/>
        <v>Blank</v>
      </c>
      <c r="O725" s="197" t="str">
        <f>IF(D725=0,"Blank",'3 Model Input'!E$49*(1-'3 Model Input'!E$51))</f>
        <v>Blank</v>
      </c>
      <c r="P725" s="197" t="str">
        <f t="shared" si="131"/>
        <v>Blank</v>
      </c>
      <c r="Q725" s="197" t="str">
        <f>IF(D725=0,"Blank",IF(D725="BEV",E725*(1-'3 Model Input'!E$54), E725))</f>
        <v>Blank</v>
      </c>
      <c r="R725" s="198" t="str">
        <f>IF(D725=0,"Blank",IF(D725="PHEV",F725/G725,F725*(1-'3 Model Input'!E$54)/G725))</f>
        <v>Blank</v>
      </c>
      <c r="S725" s="198" t="str">
        <f>IF(D725=0,"Blank",IF(D725="PHEV",MIN(M725,E725),MIN(M725,(E725*(1-'3 Model Input'!E$54)))))</f>
        <v>Blank</v>
      </c>
      <c r="T725" s="217" t="str">
        <f t="shared" si="132"/>
        <v>Blank</v>
      </c>
      <c r="U725" s="89"/>
      <c r="V725" s="216" t="str">
        <f>IF(D725=0,"Blank",P725*'3 Model Input'!E$50)</f>
        <v>Blank</v>
      </c>
      <c r="W725" s="197" t="str">
        <f t="shared" si="133"/>
        <v>Blank</v>
      </c>
      <c r="X725" s="197" t="str">
        <f t="shared" si="134"/>
        <v>Blank</v>
      </c>
      <c r="Y725" s="197" t="str">
        <f t="shared" si="135"/>
        <v>Blank</v>
      </c>
      <c r="Z725" s="197" t="str">
        <f t="shared" si="136"/>
        <v>Blank</v>
      </c>
      <c r="AA725" s="223" t="str" cm="1">
        <f t="array" ref="AA725">_xlfn.IFS(ISTEXT('3 Model Input'!F$70),"Missing",ISTEXT('3 Model Input'!I$70),"Missing",ISNUMBER('3 Model Input'!K$70),'3 Model Input'!K$70*P725)</f>
        <v>Missing</v>
      </c>
      <c r="AB725" s="89"/>
      <c r="AC725" s="227" t="str" cm="1">
        <f t="array" ref="AC725">IF(D725=0,"Blank",_xlfn.IFS('3 Model Input'!E$61=1,(V725*G725)/T725,'3 Model Input'!E$61=2,(W725*G725)/T725,'3 Model Input'!E$61=3,(X725*G725)/T725,'3 Model Input'!E$61=4,(Y725*G725)/T725,'3 Model Input'!E$61=5,(Z725*G725)/T725, ISTEXT('3 Model Input'!E$61),"Missing",'3 Model Input'!E$61=6,(AA725*G725)/T725))</f>
        <v>Blank</v>
      </c>
      <c r="AD725" s="202" t="str">
        <f t="shared" si="137"/>
        <v>Blank</v>
      </c>
      <c r="AE725" s="202" t="str">
        <f t="shared" si="138"/>
        <v>Blank</v>
      </c>
      <c r="AF725" s="217" t="str">
        <f t="shared" si="139"/>
        <v>Blank</v>
      </c>
      <c r="AG725" s="9" t="str" cm="1">
        <f t="array" ref="AG725">_xlfn.IFS(ISNUMBER(AC725), "", ISNUMBER(SEARCH("Blank", AC725)), "", ISERROR(AC725), "Bad input on tab 3")</f>
        <v/>
      </c>
    </row>
    <row r="726" spans="2:33" ht="15" customHeight="1" x14ac:dyDescent="0.75">
      <c r="B726" s="205" t="str">
        <f>'5 Driver Data'!B726</f>
        <v>0718</v>
      </c>
      <c r="C726" s="193">
        <f>'5 Driver Data'!C726</f>
        <v>0</v>
      </c>
      <c r="D726" s="192">
        <f>'5 Driver Data'!D726</f>
        <v>0</v>
      </c>
      <c r="E726" s="191">
        <f>'5 Driver Data'!E726</f>
        <v>0</v>
      </c>
      <c r="F726" s="191">
        <f>'5 Driver Data'!F726</f>
        <v>0</v>
      </c>
      <c r="G726" s="191">
        <f>'5 Driver Data'!G726</f>
        <v>0</v>
      </c>
      <c r="H726" s="191">
        <f>'5 Driver Data'!H726</f>
        <v>0</v>
      </c>
      <c r="I726" s="191">
        <f>'5 Driver Data'!I726</f>
        <v>0</v>
      </c>
      <c r="J726" s="191">
        <f>'5 Driver Data'!J726</f>
        <v>0</v>
      </c>
      <c r="K726" s="206">
        <f>'5 Driver Data'!K726</f>
        <v>0</v>
      </c>
      <c r="L726" s="1"/>
      <c r="M726" s="216" t="str">
        <f>IF(D726=0,"Blank",'3 Model Input'!E$44*'3 Model Input'!E$45)</f>
        <v>Blank</v>
      </c>
      <c r="N726" s="197" t="str">
        <f t="shared" si="130"/>
        <v>Blank</v>
      </c>
      <c r="O726" s="197" t="str">
        <f>IF(D726=0,"Blank",'3 Model Input'!E$49*(1-'3 Model Input'!E$51))</f>
        <v>Blank</v>
      </c>
      <c r="P726" s="197" t="str">
        <f t="shared" si="131"/>
        <v>Blank</v>
      </c>
      <c r="Q726" s="197" t="str">
        <f>IF(D726=0,"Blank",IF(D726="BEV",E726*(1-'3 Model Input'!E$54), E726))</f>
        <v>Blank</v>
      </c>
      <c r="R726" s="198" t="str">
        <f>IF(D726=0,"Blank",IF(D726="PHEV",F726/G726,F726*(1-'3 Model Input'!E$54)/G726))</f>
        <v>Blank</v>
      </c>
      <c r="S726" s="198" t="str">
        <f>IF(D726=0,"Blank",IF(D726="PHEV",MIN(M726,E726),MIN(M726,(E726*(1-'3 Model Input'!E$54)))))</f>
        <v>Blank</v>
      </c>
      <c r="T726" s="217" t="str">
        <f t="shared" si="132"/>
        <v>Blank</v>
      </c>
      <c r="U726" s="89"/>
      <c r="V726" s="216" t="str">
        <f>IF(D726=0,"Blank",P726*'3 Model Input'!E$50)</f>
        <v>Blank</v>
      </c>
      <c r="W726" s="197" t="str">
        <f t="shared" si="133"/>
        <v>Blank</v>
      </c>
      <c r="X726" s="197" t="str">
        <f t="shared" si="134"/>
        <v>Blank</v>
      </c>
      <c r="Y726" s="197" t="str">
        <f t="shared" si="135"/>
        <v>Blank</v>
      </c>
      <c r="Z726" s="197" t="str">
        <f t="shared" si="136"/>
        <v>Blank</v>
      </c>
      <c r="AA726" s="223" t="str" cm="1">
        <f t="array" ref="AA726">_xlfn.IFS(ISTEXT('3 Model Input'!F$70),"Missing",ISTEXT('3 Model Input'!I$70),"Missing",ISNUMBER('3 Model Input'!K$70),'3 Model Input'!K$70*P726)</f>
        <v>Missing</v>
      </c>
      <c r="AB726" s="89"/>
      <c r="AC726" s="227" t="str" cm="1">
        <f t="array" ref="AC726">IF(D726=0,"Blank",_xlfn.IFS('3 Model Input'!E$61=1,(V726*G726)/T726,'3 Model Input'!E$61=2,(W726*G726)/T726,'3 Model Input'!E$61=3,(X726*G726)/T726,'3 Model Input'!E$61=4,(Y726*G726)/T726,'3 Model Input'!E$61=5,(Z726*G726)/T726, ISTEXT('3 Model Input'!E$61),"Missing",'3 Model Input'!E$61=6,(AA726*G726)/T726))</f>
        <v>Blank</v>
      </c>
      <c r="AD726" s="202" t="str">
        <f t="shared" si="137"/>
        <v>Blank</v>
      </c>
      <c r="AE726" s="202" t="str">
        <f t="shared" si="138"/>
        <v>Blank</v>
      </c>
      <c r="AF726" s="217" t="str">
        <f t="shared" si="139"/>
        <v>Blank</v>
      </c>
      <c r="AG726" s="9" t="str" cm="1">
        <f t="array" ref="AG726">_xlfn.IFS(ISNUMBER(AC726), "", ISNUMBER(SEARCH("Blank", AC726)), "", ISERROR(AC726), "Bad input on tab 3")</f>
        <v/>
      </c>
    </row>
    <row r="727" spans="2:33" ht="15" customHeight="1" x14ac:dyDescent="0.75">
      <c r="B727" s="205" t="str">
        <f>'5 Driver Data'!B727</f>
        <v>0719</v>
      </c>
      <c r="C727" s="193">
        <f>'5 Driver Data'!C727</f>
        <v>0</v>
      </c>
      <c r="D727" s="192">
        <f>'5 Driver Data'!D727</f>
        <v>0</v>
      </c>
      <c r="E727" s="191">
        <f>'5 Driver Data'!E727</f>
        <v>0</v>
      </c>
      <c r="F727" s="191">
        <f>'5 Driver Data'!F727</f>
        <v>0</v>
      </c>
      <c r="G727" s="191">
        <f>'5 Driver Data'!G727</f>
        <v>0</v>
      </c>
      <c r="H727" s="191">
        <f>'5 Driver Data'!H727</f>
        <v>0</v>
      </c>
      <c r="I727" s="191">
        <f>'5 Driver Data'!I727</f>
        <v>0</v>
      </c>
      <c r="J727" s="191">
        <f>'5 Driver Data'!J727</f>
        <v>0</v>
      </c>
      <c r="K727" s="206">
        <f>'5 Driver Data'!K727</f>
        <v>0</v>
      </c>
      <c r="L727" s="1"/>
      <c r="M727" s="216" t="str">
        <f>IF(D727=0,"Blank",'3 Model Input'!E$44*'3 Model Input'!E$45)</f>
        <v>Blank</v>
      </c>
      <c r="N727" s="197" t="str">
        <f t="shared" si="130"/>
        <v>Blank</v>
      </c>
      <c r="O727" s="197" t="str">
        <f>IF(D727=0,"Blank",'3 Model Input'!E$49*(1-'3 Model Input'!E$51))</f>
        <v>Blank</v>
      </c>
      <c r="P727" s="197" t="str">
        <f t="shared" si="131"/>
        <v>Blank</v>
      </c>
      <c r="Q727" s="197" t="str">
        <f>IF(D727=0,"Blank",IF(D727="BEV",E727*(1-'3 Model Input'!E$54), E727))</f>
        <v>Blank</v>
      </c>
      <c r="R727" s="198" t="str">
        <f>IF(D727=0,"Blank",IF(D727="PHEV",F727/G727,F727*(1-'3 Model Input'!E$54)/G727))</f>
        <v>Blank</v>
      </c>
      <c r="S727" s="198" t="str">
        <f>IF(D727=0,"Blank",IF(D727="PHEV",MIN(M727,E727),MIN(M727,(E727*(1-'3 Model Input'!E$54)))))</f>
        <v>Blank</v>
      </c>
      <c r="T727" s="217" t="str">
        <f t="shared" si="132"/>
        <v>Blank</v>
      </c>
      <c r="U727" s="89"/>
      <c r="V727" s="216" t="str">
        <f>IF(D727=0,"Blank",P727*'3 Model Input'!E$50)</f>
        <v>Blank</v>
      </c>
      <c r="W727" s="197" t="str">
        <f t="shared" si="133"/>
        <v>Blank</v>
      </c>
      <c r="X727" s="197" t="str">
        <f t="shared" si="134"/>
        <v>Blank</v>
      </c>
      <c r="Y727" s="197" t="str">
        <f t="shared" si="135"/>
        <v>Blank</v>
      </c>
      <c r="Z727" s="197" t="str">
        <f t="shared" si="136"/>
        <v>Blank</v>
      </c>
      <c r="AA727" s="223" t="str" cm="1">
        <f t="array" ref="AA727">_xlfn.IFS(ISTEXT('3 Model Input'!F$70),"Missing",ISTEXT('3 Model Input'!I$70),"Missing",ISNUMBER('3 Model Input'!K$70),'3 Model Input'!K$70*P727)</f>
        <v>Missing</v>
      </c>
      <c r="AB727" s="89"/>
      <c r="AC727" s="227" t="str" cm="1">
        <f t="array" ref="AC727">IF(D727=0,"Blank",_xlfn.IFS('3 Model Input'!E$61=1,(V727*G727)/T727,'3 Model Input'!E$61=2,(W727*G727)/T727,'3 Model Input'!E$61=3,(X727*G727)/T727,'3 Model Input'!E$61=4,(Y727*G727)/T727,'3 Model Input'!E$61=5,(Z727*G727)/T727, ISTEXT('3 Model Input'!E$61),"Missing",'3 Model Input'!E$61=6,(AA727*G727)/T727))</f>
        <v>Blank</v>
      </c>
      <c r="AD727" s="202" t="str">
        <f t="shared" si="137"/>
        <v>Blank</v>
      </c>
      <c r="AE727" s="202" t="str">
        <f t="shared" si="138"/>
        <v>Blank</v>
      </c>
      <c r="AF727" s="217" t="str">
        <f t="shared" si="139"/>
        <v>Blank</v>
      </c>
      <c r="AG727" s="9" t="str" cm="1">
        <f t="array" ref="AG727">_xlfn.IFS(ISNUMBER(AC727), "", ISNUMBER(SEARCH("Blank", AC727)), "", ISERROR(AC727), "Bad input on tab 3")</f>
        <v/>
      </c>
    </row>
    <row r="728" spans="2:33" ht="15" customHeight="1" x14ac:dyDescent="0.75">
      <c r="B728" s="205" t="str">
        <f>'5 Driver Data'!B728</f>
        <v>0720</v>
      </c>
      <c r="C728" s="193">
        <f>'5 Driver Data'!C728</f>
        <v>0</v>
      </c>
      <c r="D728" s="192">
        <f>'5 Driver Data'!D728</f>
        <v>0</v>
      </c>
      <c r="E728" s="191">
        <f>'5 Driver Data'!E728</f>
        <v>0</v>
      </c>
      <c r="F728" s="191">
        <f>'5 Driver Data'!F728</f>
        <v>0</v>
      </c>
      <c r="G728" s="191">
        <f>'5 Driver Data'!G728</f>
        <v>0</v>
      </c>
      <c r="H728" s="191">
        <f>'5 Driver Data'!H728</f>
        <v>0</v>
      </c>
      <c r="I728" s="191">
        <f>'5 Driver Data'!I728</f>
        <v>0</v>
      </c>
      <c r="J728" s="191">
        <f>'5 Driver Data'!J728</f>
        <v>0</v>
      </c>
      <c r="K728" s="206">
        <f>'5 Driver Data'!K728</f>
        <v>0</v>
      </c>
      <c r="L728" s="1"/>
      <c r="M728" s="216" t="str">
        <f>IF(D728=0,"Blank",'3 Model Input'!E$44*'3 Model Input'!E$45)</f>
        <v>Blank</v>
      </c>
      <c r="N728" s="197" t="str">
        <f t="shared" si="130"/>
        <v>Blank</v>
      </c>
      <c r="O728" s="197" t="str">
        <f>IF(D728=0,"Blank",'3 Model Input'!E$49*(1-'3 Model Input'!E$51))</f>
        <v>Blank</v>
      </c>
      <c r="P728" s="197" t="str">
        <f t="shared" si="131"/>
        <v>Blank</v>
      </c>
      <c r="Q728" s="197" t="str">
        <f>IF(D728=0,"Blank",IF(D728="BEV",E728*(1-'3 Model Input'!E$54), E728))</f>
        <v>Blank</v>
      </c>
      <c r="R728" s="198" t="str">
        <f>IF(D728=0,"Blank",IF(D728="PHEV",F728/G728,F728*(1-'3 Model Input'!E$54)/G728))</f>
        <v>Blank</v>
      </c>
      <c r="S728" s="198" t="str">
        <f>IF(D728=0,"Blank",IF(D728="PHEV",MIN(M728,E728),MIN(M728,(E728*(1-'3 Model Input'!E$54)))))</f>
        <v>Blank</v>
      </c>
      <c r="T728" s="217" t="str">
        <f t="shared" si="132"/>
        <v>Blank</v>
      </c>
      <c r="U728" s="89"/>
      <c r="V728" s="216" t="str">
        <f>IF(D728=0,"Blank",P728*'3 Model Input'!E$50)</f>
        <v>Blank</v>
      </c>
      <c r="W728" s="197" t="str">
        <f t="shared" si="133"/>
        <v>Blank</v>
      </c>
      <c r="X728" s="197" t="str">
        <f t="shared" si="134"/>
        <v>Blank</v>
      </c>
      <c r="Y728" s="197" t="str">
        <f t="shared" si="135"/>
        <v>Blank</v>
      </c>
      <c r="Z728" s="197" t="str">
        <f t="shared" si="136"/>
        <v>Blank</v>
      </c>
      <c r="AA728" s="223" t="str" cm="1">
        <f t="array" ref="AA728">_xlfn.IFS(ISTEXT('3 Model Input'!F$70),"Missing",ISTEXT('3 Model Input'!I$70),"Missing",ISNUMBER('3 Model Input'!K$70),'3 Model Input'!K$70*P728)</f>
        <v>Missing</v>
      </c>
      <c r="AB728" s="89"/>
      <c r="AC728" s="227" t="str" cm="1">
        <f t="array" ref="AC728">IF(D728=0,"Blank",_xlfn.IFS('3 Model Input'!E$61=1,(V728*G728)/T728,'3 Model Input'!E$61=2,(W728*G728)/T728,'3 Model Input'!E$61=3,(X728*G728)/T728,'3 Model Input'!E$61=4,(Y728*G728)/T728,'3 Model Input'!E$61=5,(Z728*G728)/T728, ISTEXT('3 Model Input'!E$61),"Missing",'3 Model Input'!E$61=6,(AA728*G728)/T728))</f>
        <v>Blank</v>
      </c>
      <c r="AD728" s="202" t="str">
        <f t="shared" si="137"/>
        <v>Blank</v>
      </c>
      <c r="AE728" s="202" t="str">
        <f t="shared" si="138"/>
        <v>Blank</v>
      </c>
      <c r="AF728" s="217" t="str">
        <f t="shared" si="139"/>
        <v>Blank</v>
      </c>
      <c r="AG728" s="9" t="str" cm="1">
        <f t="array" ref="AG728">_xlfn.IFS(ISNUMBER(AC728), "", ISNUMBER(SEARCH("Blank", AC728)), "", ISERROR(AC728), "Bad input on tab 3")</f>
        <v/>
      </c>
    </row>
    <row r="729" spans="2:33" ht="15" customHeight="1" x14ac:dyDescent="0.75">
      <c r="B729" s="205" t="str">
        <f>'5 Driver Data'!B729</f>
        <v>0721</v>
      </c>
      <c r="C729" s="193">
        <f>'5 Driver Data'!C729</f>
        <v>0</v>
      </c>
      <c r="D729" s="192">
        <f>'5 Driver Data'!D729</f>
        <v>0</v>
      </c>
      <c r="E729" s="191">
        <f>'5 Driver Data'!E729</f>
        <v>0</v>
      </c>
      <c r="F729" s="191">
        <f>'5 Driver Data'!F729</f>
        <v>0</v>
      </c>
      <c r="G729" s="191">
        <f>'5 Driver Data'!G729</f>
        <v>0</v>
      </c>
      <c r="H729" s="191">
        <f>'5 Driver Data'!H729</f>
        <v>0</v>
      </c>
      <c r="I729" s="191">
        <f>'5 Driver Data'!I729</f>
        <v>0</v>
      </c>
      <c r="J729" s="191">
        <f>'5 Driver Data'!J729</f>
        <v>0</v>
      </c>
      <c r="K729" s="206">
        <f>'5 Driver Data'!K729</f>
        <v>0</v>
      </c>
      <c r="L729" s="1"/>
      <c r="M729" s="216" t="str">
        <f>IF(D729=0,"Blank",'3 Model Input'!E$44*'3 Model Input'!E$45)</f>
        <v>Blank</v>
      </c>
      <c r="N729" s="197" t="str">
        <f t="shared" si="130"/>
        <v>Blank</v>
      </c>
      <c r="O729" s="197" t="str">
        <f>IF(D729=0,"Blank",'3 Model Input'!E$49*(1-'3 Model Input'!E$51))</f>
        <v>Blank</v>
      </c>
      <c r="P729" s="197" t="str">
        <f t="shared" si="131"/>
        <v>Blank</v>
      </c>
      <c r="Q729" s="197" t="str">
        <f>IF(D729=0,"Blank",IF(D729="BEV",E729*(1-'3 Model Input'!E$54), E729))</f>
        <v>Blank</v>
      </c>
      <c r="R729" s="198" t="str">
        <f>IF(D729=0,"Blank",IF(D729="PHEV",F729/G729,F729*(1-'3 Model Input'!E$54)/G729))</f>
        <v>Blank</v>
      </c>
      <c r="S729" s="198" t="str">
        <f>IF(D729=0,"Blank",IF(D729="PHEV",MIN(M729,E729),MIN(M729,(E729*(1-'3 Model Input'!E$54)))))</f>
        <v>Blank</v>
      </c>
      <c r="T729" s="217" t="str">
        <f t="shared" si="132"/>
        <v>Blank</v>
      </c>
      <c r="U729" s="89"/>
      <c r="V729" s="216" t="str">
        <f>IF(D729=0,"Blank",P729*'3 Model Input'!E$50)</f>
        <v>Blank</v>
      </c>
      <c r="W729" s="197" t="str">
        <f t="shared" si="133"/>
        <v>Blank</v>
      </c>
      <c r="X729" s="197" t="str">
        <f t="shared" si="134"/>
        <v>Blank</v>
      </c>
      <c r="Y729" s="197" t="str">
        <f t="shared" si="135"/>
        <v>Blank</v>
      </c>
      <c r="Z729" s="197" t="str">
        <f t="shared" si="136"/>
        <v>Blank</v>
      </c>
      <c r="AA729" s="223" t="str" cm="1">
        <f t="array" ref="AA729">_xlfn.IFS(ISTEXT('3 Model Input'!F$70),"Missing",ISTEXT('3 Model Input'!I$70),"Missing",ISNUMBER('3 Model Input'!K$70),'3 Model Input'!K$70*P729)</f>
        <v>Missing</v>
      </c>
      <c r="AB729" s="89"/>
      <c r="AC729" s="227" t="str" cm="1">
        <f t="array" ref="AC729">IF(D729=0,"Blank",_xlfn.IFS('3 Model Input'!E$61=1,(V729*G729)/T729,'3 Model Input'!E$61=2,(W729*G729)/T729,'3 Model Input'!E$61=3,(X729*G729)/T729,'3 Model Input'!E$61=4,(Y729*G729)/T729,'3 Model Input'!E$61=5,(Z729*G729)/T729, ISTEXT('3 Model Input'!E$61),"Missing",'3 Model Input'!E$61=6,(AA729*G729)/T729))</f>
        <v>Blank</v>
      </c>
      <c r="AD729" s="202" t="str">
        <f t="shared" si="137"/>
        <v>Blank</v>
      </c>
      <c r="AE729" s="202" t="str">
        <f t="shared" si="138"/>
        <v>Blank</v>
      </c>
      <c r="AF729" s="217" t="str">
        <f t="shared" si="139"/>
        <v>Blank</v>
      </c>
      <c r="AG729" s="9" t="str" cm="1">
        <f t="array" ref="AG729">_xlfn.IFS(ISNUMBER(AC729), "", ISNUMBER(SEARCH("Blank", AC729)), "", ISERROR(AC729), "Bad input on tab 3")</f>
        <v/>
      </c>
    </row>
    <row r="730" spans="2:33" ht="15" customHeight="1" x14ac:dyDescent="0.75">
      <c r="B730" s="205" t="str">
        <f>'5 Driver Data'!B730</f>
        <v>0722</v>
      </c>
      <c r="C730" s="193">
        <f>'5 Driver Data'!C730</f>
        <v>0</v>
      </c>
      <c r="D730" s="192">
        <f>'5 Driver Data'!D730</f>
        <v>0</v>
      </c>
      <c r="E730" s="191">
        <f>'5 Driver Data'!E730</f>
        <v>0</v>
      </c>
      <c r="F730" s="191">
        <f>'5 Driver Data'!F730</f>
        <v>0</v>
      </c>
      <c r="G730" s="191">
        <f>'5 Driver Data'!G730</f>
        <v>0</v>
      </c>
      <c r="H730" s="191">
        <f>'5 Driver Data'!H730</f>
        <v>0</v>
      </c>
      <c r="I730" s="191">
        <f>'5 Driver Data'!I730</f>
        <v>0</v>
      </c>
      <c r="J730" s="191">
        <f>'5 Driver Data'!J730</f>
        <v>0</v>
      </c>
      <c r="K730" s="206">
        <f>'5 Driver Data'!K730</f>
        <v>0</v>
      </c>
      <c r="L730" s="1"/>
      <c r="M730" s="216" t="str">
        <f>IF(D730=0,"Blank",'3 Model Input'!E$44*'3 Model Input'!E$45)</f>
        <v>Blank</v>
      </c>
      <c r="N730" s="197" t="str">
        <f t="shared" si="130"/>
        <v>Blank</v>
      </c>
      <c r="O730" s="197" t="str">
        <f>IF(D730=0,"Blank",'3 Model Input'!E$49*(1-'3 Model Input'!E$51))</f>
        <v>Blank</v>
      </c>
      <c r="P730" s="197" t="str">
        <f t="shared" si="131"/>
        <v>Blank</v>
      </c>
      <c r="Q730" s="197" t="str">
        <f>IF(D730=0,"Blank",IF(D730="BEV",E730*(1-'3 Model Input'!E$54), E730))</f>
        <v>Blank</v>
      </c>
      <c r="R730" s="198" t="str">
        <f>IF(D730=0,"Blank",IF(D730="PHEV",F730/G730,F730*(1-'3 Model Input'!E$54)/G730))</f>
        <v>Blank</v>
      </c>
      <c r="S730" s="198" t="str">
        <f>IF(D730=0,"Blank",IF(D730="PHEV",MIN(M730,E730),MIN(M730,(E730*(1-'3 Model Input'!E$54)))))</f>
        <v>Blank</v>
      </c>
      <c r="T730" s="217" t="str">
        <f t="shared" si="132"/>
        <v>Blank</v>
      </c>
      <c r="U730" s="89"/>
      <c r="V730" s="216" t="str">
        <f>IF(D730=0,"Blank",P730*'3 Model Input'!E$50)</f>
        <v>Blank</v>
      </c>
      <c r="W730" s="197" t="str">
        <f t="shared" si="133"/>
        <v>Blank</v>
      </c>
      <c r="X730" s="197" t="str">
        <f t="shared" si="134"/>
        <v>Blank</v>
      </c>
      <c r="Y730" s="197" t="str">
        <f t="shared" si="135"/>
        <v>Blank</v>
      </c>
      <c r="Z730" s="197" t="str">
        <f t="shared" si="136"/>
        <v>Blank</v>
      </c>
      <c r="AA730" s="223" t="str" cm="1">
        <f t="array" ref="AA730">_xlfn.IFS(ISTEXT('3 Model Input'!F$70),"Missing",ISTEXT('3 Model Input'!I$70),"Missing",ISNUMBER('3 Model Input'!K$70),'3 Model Input'!K$70*P730)</f>
        <v>Missing</v>
      </c>
      <c r="AB730" s="89"/>
      <c r="AC730" s="227" t="str" cm="1">
        <f t="array" ref="AC730">IF(D730=0,"Blank",_xlfn.IFS('3 Model Input'!E$61=1,(V730*G730)/T730,'3 Model Input'!E$61=2,(W730*G730)/T730,'3 Model Input'!E$61=3,(X730*G730)/T730,'3 Model Input'!E$61=4,(Y730*G730)/T730,'3 Model Input'!E$61=5,(Z730*G730)/T730, ISTEXT('3 Model Input'!E$61),"Missing",'3 Model Input'!E$61=6,(AA730*G730)/T730))</f>
        <v>Blank</v>
      </c>
      <c r="AD730" s="202" t="str">
        <f t="shared" si="137"/>
        <v>Blank</v>
      </c>
      <c r="AE730" s="202" t="str">
        <f t="shared" si="138"/>
        <v>Blank</v>
      </c>
      <c r="AF730" s="217" t="str">
        <f t="shared" si="139"/>
        <v>Blank</v>
      </c>
      <c r="AG730" s="9" t="str" cm="1">
        <f t="array" ref="AG730">_xlfn.IFS(ISNUMBER(AC730), "", ISNUMBER(SEARCH("Blank", AC730)), "", ISERROR(AC730), "Bad input on tab 3")</f>
        <v/>
      </c>
    </row>
    <row r="731" spans="2:33" ht="15" customHeight="1" x14ac:dyDescent="0.75">
      <c r="B731" s="205" t="str">
        <f>'5 Driver Data'!B731</f>
        <v>0723</v>
      </c>
      <c r="C731" s="193">
        <f>'5 Driver Data'!C731</f>
        <v>0</v>
      </c>
      <c r="D731" s="192">
        <f>'5 Driver Data'!D731</f>
        <v>0</v>
      </c>
      <c r="E731" s="191">
        <f>'5 Driver Data'!E731</f>
        <v>0</v>
      </c>
      <c r="F731" s="191">
        <f>'5 Driver Data'!F731</f>
        <v>0</v>
      </c>
      <c r="G731" s="191">
        <f>'5 Driver Data'!G731</f>
        <v>0</v>
      </c>
      <c r="H731" s="191">
        <f>'5 Driver Data'!H731</f>
        <v>0</v>
      </c>
      <c r="I731" s="191">
        <f>'5 Driver Data'!I731</f>
        <v>0</v>
      </c>
      <c r="J731" s="191">
        <f>'5 Driver Data'!J731</f>
        <v>0</v>
      </c>
      <c r="K731" s="206">
        <f>'5 Driver Data'!K731</f>
        <v>0</v>
      </c>
      <c r="L731" s="1"/>
      <c r="M731" s="216" t="str">
        <f>IF(D731=0,"Blank",'3 Model Input'!E$44*'3 Model Input'!E$45)</f>
        <v>Blank</v>
      </c>
      <c r="N731" s="197" t="str">
        <f t="shared" si="130"/>
        <v>Blank</v>
      </c>
      <c r="O731" s="197" t="str">
        <f>IF(D731=0,"Blank",'3 Model Input'!E$49*(1-'3 Model Input'!E$51))</f>
        <v>Blank</v>
      </c>
      <c r="P731" s="197" t="str">
        <f t="shared" si="131"/>
        <v>Blank</v>
      </c>
      <c r="Q731" s="197" t="str">
        <f>IF(D731=0,"Blank",IF(D731="BEV",E731*(1-'3 Model Input'!E$54), E731))</f>
        <v>Blank</v>
      </c>
      <c r="R731" s="198" t="str">
        <f>IF(D731=0,"Blank",IF(D731="PHEV",F731/G731,F731*(1-'3 Model Input'!E$54)/G731))</f>
        <v>Blank</v>
      </c>
      <c r="S731" s="198" t="str">
        <f>IF(D731=0,"Blank",IF(D731="PHEV",MIN(M731,E731),MIN(M731,(E731*(1-'3 Model Input'!E$54)))))</f>
        <v>Blank</v>
      </c>
      <c r="T731" s="217" t="str">
        <f t="shared" si="132"/>
        <v>Blank</v>
      </c>
      <c r="U731" s="89"/>
      <c r="V731" s="216" t="str">
        <f>IF(D731=0,"Blank",P731*'3 Model Input'!E$50)</f>
        <v>Blank</v>
      </c>
      <c r="W731" s="197" t="str">
        <f t="shared" si="133"/>
        <v>Blank</v>
      </c>
      <c r="X731" s="197" t="str">
        <f t="shared" si="134"/>
        <v>Blank</v>
      </c>
      <c r="Y731" s="197" t="str">
        <f t="shared" si="135"/>
        <v>Blank</v>
      </c>
      <c r="Z731" s="197" t="str">
        <f t="shared" si="136"/>
        <v>Blank</v>
      </c>
      <c r="AA731" s="223" t="str" cm="1">
        <f t="array" ref="AA731">_xlfn.IFS(ISTEXT('3 Model Input'!F$70),"Missing",ISTEXT('3 Model Input'!I$70),"Missing",ISNUMBER('3 Model Input'!K$70),'3 Model Input'!K$70*P731)</f>
        <v>Missing</v>
      </c>
      <c r="AB731" s="89"/>
      <c r="AC731" s="227" t="str" cm="1">
        <f t="array" ref="AC731">IF(D731=0,"Blank",_xlfn.IFS('3 Model Input'!E$61=1,(V731*G731)/T731,'3 Model Input'!E$61=2,(W731*G731)/T731,'3 Model Input'!E$61=3,(X731*G731)/T731,'3 Model Input'!E$61=4,(Y731*G731)/T731,'3 Model Input'!E$61=5,(Z731*G731)/T731, ISTEXT('3 Model Input'!E$61),"Missing",'3 Model Input'!E$61=6,(AA731*G731)/T731))</f>
        <v>Blank</v>
      </c>
      <c r="AD731" s="202" t="str">
        <f t="shared" si="137"/>
        <v>Blank</v>
      </c>
      <c r="AE731" s="202" t="str">
        <f t="shared" si="138"/>
        <v>Blank</v>
      </c>
      <c r="AF731" s="217" t="str">
        <f t="shared" si="139"/>
        <v>Blank</v>
      </c>
      <c r="AG731" s="9" t="str" cm="1">
        <f t="array" ref="AG731">_xlfn.IFS(ISNUMBER(AC731), "", ISNUMBER(SEARCH("Blank", AC731)), "", ISERROR(AC731), "Bad input on tab 3")</f>
        <v/>
      </c>
    </row>
    <row r="732" spans="2:33" ht="15" customHeight="1" x14ac:dyDescent="0.75">
      <c r="B732" s="205" t="str">
        <f>'5 Driver Data'!B732</f>
        <v>0724</v>
      </c>
      <c r="C732" s="193">
        <f>'5 Driver Data'!C732</f>
        <v>0</v>
      </c>
      <c r="D732" s="192">
        <f>'5 Driver Data'!D732</f>
        <v>0</v>
      </c>
      <c r="E732" s="191">
        <f>'5 Driver Data'!E732</f>
        <v>0</v>
      </c>
      <c r="F732" s="191">
        <f>'5 Driver Data'!F732</f>
        <v>0</v>
      </c>
      <c r="G732" s="191">
        <f>'5 Driver Data'!G732</f>
        <v>0</v>
      </c>
      <c r="H732" s="191">
        <f>'5 Driver Data'!H732</f>
        <v>0</v>
      </c>
      <c r="I732" s="191">
        <f>'5 Driver Data'!I732</f>
        <v>0</v>
      </c>
      <c r="J732" s="191">
        <f>'5 Driver Data'!J732</f>
        <v>0</v>
      </c>
      <c r="K732" s="206">
        <f>'5 Driver Data'!K732</f>
        <v>0</v>
      </c>
      <c r="L732" s="1"/>
      <c r="M732" s="216" t="str">
        <f>IF(D732=0,"Blank",'3 Model Input'!E$44*'3 Model Input'!E$45)</f>
        <v>Blank</v>
      </c>
      <c r="N732" s="197" t="str">
        <f t="shared" si="130"/>
        <v>Blank</v>
      </c>
      <c r="O732" s="197" t="str">
        <f>IF(D732=0,"Blank",'3 Model Input'!E$49*(1-'3 Model Input'!E$51))</f>
        <v>Blank</v>
      </c>
      <c r="P732" s="197" t="str">
        <f t="shared" si="131"/>
        <v>Blank</v>
      </c>
      <c r="Q732" s="197" t="str">
        <f>IF(D732=0,"Blank",IF(D732="BEV",E732*(1-'3 Model Input'!E$54), E732))</f>
        <v>Blank</v>
      </c>
      <c r="R732" s="198" t="str">
        <f>IF(D732=0,"Blank",IF(D732="PHEV",F732/G732,F732*(1-'3 Model Input'!E$54)/G732))</f>
        <v>Blank</v>
      </c>
      <c r="S732" s="198" t="str">
        <f>IF(D732=0,"Blank",IF(D732="PHEV",MIN(M732,E732),MIN(M732,(E732*(1-'3 Model Input'!E$54)))))</f>
        <v>Blank</v>
      </c>
      <c r="T732" s="217" t="str">
        <f t="shared" si="132"/>
        <v>Blank</v>
      </c>
      <c r="U732" s="89"/>
      <c r="V732" s="216" t="str">
        <f>IF(D732=0,"Blank",P732*'3 Model Input'!E$50)</f>
        <v>Blank</v>
      </c>
      <c r="W732" s="197" t="str">
        <f t="shared" si="133"/>
        <v>Blank</v>
      </c>
      <c r="X732" s="197" t="str">
        <f t="shared" si="134"/>
        <v>Blank</v>
      </c>
      <c r="Y732" s="197" t="str">
        <f t="shared" si="135"/>
        <v>Blank</v>
      </c>
      <c r="Z732" s="197" t="str">
        <f t="shared" si="136"/>
        <v>Blank</v>
      </c>
      <c r="AA732" s="223" t="str" cm="1">
        <f t="array" ref="AA732">_xlfn.IFS(ISTEXT('3 Model Input'!F$70),"Missing",ISTEXT('3 Model Input'!I$70),"Missing",ISNUMBER('3 Model Input'!K$70),'3 Model Input'!K$70*P732)</f>
        <v>Missing</v>
      </c>
      <c r="AB732" s="89"/>
      <c r="AC732" s="227" t="str" cm="1">
        <f t="array" ref="AC732">IF(D732=0,"Blank",_xlfn.IFS('3 Model Input'!E$61=1,(V732*G732)/T732,'3 Model Input'!E$61=2,(W732*G732)/T732,'3 Model Input'!E$61=3,(X732*G732)/T732,'3 Model Input'!E$61=4,(Y732*G732)/T732,'3 Model Input'!E$61=5,(Z732*G732)/T732, ISTEXT('3 Model Input'!E$61),"Missing",'3 Model Input'!E$61=6,(AA732*G732)/T732))</f>
        <v>Blank</v>
      </c>
      <c r="AD732" s="202" t="str">
        <f t="shared" si="137"/>
        <v>Blank</v>
      </c>
      <c r="AE732" s="202" t="str">
        <f t="shared" si="138"/>
        <v>Blank</v>
      </c>
      <c r="AF732" s="217" t="str">
        <f t="shared" si="139"/>
        <v>Blank</v>
      </c>
      <c r="AG732" s="9" t="str" cm="1">
        <f t="array" ref="AG732">_xlfn.IFS(ISNUMBER(AC732), "", ISNUMBER(SEARCH("Blank", AC732)), "", ISERROR(AC732), "Bad input on tab 3")</f>
        <v/>
      </c>
    </row>
    <row r="733" spans="2:33" ht="15" customHeight="1" x14ac:dyDescent="0.75">
      <c r="B733" s="205" t="str">
        <f>'5 Driver Data'!B733</f>
        <v>0725</v>
      </c>
      <c r="C733" s="193">
        <f>'5 Driver Data'!C733</f>
        <v>0</v>
      </c>
      <c r="D733" s="192">
        <f>'5 Driver Data'!D733</f>
        <v>0</v>
      </c>
      <c r="E733" s="191">
        <f>'5 Driver Data'!E733</f>
        <v>0</v>
      </c>
      <c r="F733" s="191">
        <f>'5 Driver Data'!F733</f>
        <v>0</v>
      </c>
      <c r="G733" s="191">
        <f>'5 Driver Data'!G733</f>
        <v>0</v>
      </c>
      <c r="H733" s="191">
        <f>'5 Driver Data'!H733</f>
        <v>0</v>
      </c>
      <c r="I733" s="191">
        <f>'5 Driver Data'!I733</f>
        <v>0</v>
      </c>
      <c r="J733" s="191">
        <f>'5 Driver Data'!J733</f>
        <v>0</v>
      </c>
      <c r="K733" s="206">
        <f>'5 Driver Data'!K733</f>
        <v>0</v>
      </c>
      <c r="L733" s="1"/>
      <c r="M733" s="216" t="str">
        <f>IF(D733=0,"Blank",'3 Model Input'!E$44*'3 Model Input'!E$45)</f>
        <v>Blank</v>
      </c>
      <c r="N733" s="197" t="str">
        <f t="shared" si="130"/>
        <v>Blank</v>
      </c>
      <c r="O733" s="197" t="str">
        <f>IF(D733=0,"Blank",'3 Model Input'!E$49*(1-'3 Model Input'!E$51))</f>
        <v>Blank</v>
      </c>
      <c r="P733" s="197" t="str">
        <f t="shared" si="131"/>
        <v>Blank</v>
      </c>
      <c r="Q733" s="197" t="str">
        <f>IF(D733=0,"Blank",IF(D733="BEV",E733*(1-'3 Model Input'!E$54), E733))</f>
        <v>Blank</v>
      </c>
      <c r="R733" s="198" t="str">
        <f>IF(D733=0,"Blank",IF(D733="PHEV",F733/G733,F733*(1-'3 Model Input'!E$54)/G733))</f>
        <v>Blank</v>
      </c>
      <c r="S733" s="198" t="str">
        <f>IF(D733=0,"Blank",IF(D733="PHEV",MIN(M733,E733),MIN(M733,(E733*(1-'3 Model Input'!E$54)))))</f>
        <v>Blank</v>
      </c>
      <c r="T733" s="217" t="str">
        <f t="shared" si="132"/>
        <v>Blank</v>
      </c>
      <c r="U733" s="89"/>
      <c r="V733" s="216" t="str">
        <f>IF(D733=0,"Blank",P733*'3 Model Input'!E$50)</f>
        <v>Blank</v>
      </c>
      <c r="W733" s="197" t="str">
        <f t="shared" si="133"/>
        <v>Blank</v>
      </c>
      <c r="X733" s="197" t="str">
        <f t="shared" si="134"/>
        <v>Blank</v>
      </c>
      <c r="Y733" s="197" t="str">
        <f t="shared" si="135"/>
        <v>Blank</v>
      </c>
      <c r="Z733" s="197" t="str">
        <f t="shared" si="136"/>
        <v>Blank</v>
      </c>
      <c r="AA733" s="223" t="str" cm="1">
        <f t="array" ref="AA733">_xlfn.IFS(ISTEXT('3 Model Input'!F$70),"Missing",ISTEXT('3 Model Input'!I$70),"Missing",ISNUMBER('3 Model Input'!K$70),'3 Model Input'!K$70*P733)</f>
        <v>Missing</v>
      </c>
      <c r="AB733" s="89"/>
      <c r="AC733" s="227" t="str" cm="1">
        <f t="array" ref="AC733">IF(D733=0,"Blank",_xlfn.IFS('3 Model Input'!E$61=1,(V733*G733)/T733,'3 Model Input'!E$61=2,(W733*G733)/T733,'3 Model Input'!E$61=3,(X733*G733)/T733,'3 Model Input'!E$61=4,(Y733*G733)/T733,'3 Model Input'!E$61=5,(Z733*G733)/T733, ISTEXT('3 Model Input'!E$61),"Missing",'3 Model Input'!E$61=6,(AA733*G733)/T733))</f>
        <v>Blank</v>
      </c>
      <c r="AD733" s="202" t="str">
        <f t="shared" si="137"/>
        <v>Blank</v>
      </c>
      <c r="AE733" s="202" t="str">
        <f t="shared" si="138"/>
        <v>Blank</v>
      </c>
      <c r="AF733" s="217" t="str">
        <f t="shared" si="139"/>
        <v>Blank</v>
      </c>
      <c r="AG733" s="9" t="str" cm="1">
        <f t="array" ref="AG733">_xlfn.IFS(ISNUMBER(AC733), "", ISNUMBER(SEARCH("Blank", AC733)), "", ISERROR(AC733), "Bad input on tab 3")</f>
        <v/>
      </c>
    </row>
    <row r="734" spans="2:33" ht="15" customHeight="1" x14ac:dyDescent="0.75">
      <c r="B734" s="205" t="str">
        <f>'5 Driver Data'!B734</f>
        <v>0726</v>
      </c>
      <c r="C734" s="193">
        <f>'5 Driver Data'!C734</f>
        <v>0</v>
      </c>
      <c r="D734" s="192">
        <f>'5 Driver Data'!D734</f>
        <v>0</v>
      </c>
      <c r="E734" s="191">
        <f>'5 Driver Data'!E734</f>
        <v>0</v>
      </c>
      <c r="F734" s="191">
        <f>'5 Driver Data'!F734</f>
        <v>0</v>
      </c>
      <c r="G734" s="191">
        <f>'5 Driver Data'!G734</f>
        <v>0</v>
      </c>
      <c r="H734" s="191">
        <f>'5 Driver Data'!H734</f>
        <v>0</v>
      </c>
      <c r="I734" s="191">
        <f>'5 Driver Data'!I734</f>
        <v>0</v>
      </c>
      <c r="J734" s="191">
        <f>'5 Driver Data'!J734</f>
        <v>0</v>
      </c>
      <c r="K734" s="206">
        <f>'5 Driver Data'!K734</f>
        <v>0</v>
      </c>
      <c r="L734" s="1"/>
      <c r="M734" s="216" t="str">
        <f>IF(D734=0,"Blank",'3 Model Input'!E$44*'3 Model Input'!E$45)</f>
        <v>Blank</v>
      </c>
      <c r="N734" s="197" t="str">
        <f t="shared" si="130"/>
        <v>Blank</v>
      </c>
      <c r="O734" s="197" t="str">
        <f>IF(D734=0,"Blank",'3 Model Input'!E$49*(1-'3 Model Input'!E$51))</f>
        <v>Blank</v>
      </c>
      <c r="P734" s="197" t="str">
        <f t="shared" si="131"/>
        <v>Blank</v>
      </c>
      <c r="Q734" s="197" t="str">
        <f>IF(D734=0,"Blank",IF(D734="BEV",E734*(1-'3 Model Input'!E$54), E734))</f>
        <v>Blank</v>
      </c>
      <c r="R734" s="198" t="str">
        <f>IF(D734=0,"Blank",IF(D734="PHEV",F734/G734,F734*(1-'3 Model Input'!E$54)/G734))</f>
        <v>Blank</v>
      </c>
      <c r="S734" s="198" t="str">
        <f>IF(D734=0,"Blank",IF(D734="PHEV",MIN(M734,E734),MIN(M734,(E734*(1-'3 Model Input'!E$54)))))</f>
        <v>Blank</v>
      </c>
      <c r="T734" s="217" t="str">
        <f t="shared" si="132"/>
        <v>Blank</v>
      </c>
      <c r="U734" s="89"/>
      <c r="V734" s="216" t="str">
        <f>IF(D734=0,"Blank",P734*'3 Model Input'!E$50)</f>
        <v>Blank</v>
      </c>
      <c r="W734" s="197" t="str">
        <f t="shared" si="133"/>
        <v>Blank</v>
      </c>
      <c r="X734" s="197" t="str">
        <f t="shared" si="134"/>
        <v>Blank</v>
      </c>
      <c r="Y734" s="197" t="str">
        <f t="shared" si="135"/>
        <v>Blank</v>
      </c>
      <c r="Z734" s="197" t="str">
        <f t="shared" si="136"/>
        <v>Blank</v>
      </c>
      <c r="AA734" s="223" t="str" cm="1">
        <f t="array" ref="AA734">_xlfn.IFS(ISTEXT('3 Model Input'!F$70),"Missing",ISTEXT('3 Model Input'!I$70),"Missing",ISNUMBER('3 Model Input'!K$70),'3 Model Input'!K$70*P734)</f>
        <v>Missing</v>
      </c>
      <c r="AB734" s="89"/>
      <c r="AC734" s="227" t="str" cm="1">
        <f t="array" ref="AC734">IF(D734=0,"Blank",_xlfn.IFS('3 Model Input'!E$61=1,(V734*G734)/T734,'3 Model Input'!E$61=2,(W734*G734)/T734,'3 Model Input'!E$61=3,(X734*G734)/T734,'3 Model Input'!E$61=4,(Y734*G734)/T734,'3 Model Input'!E$61=5,(Z734*G734)/T734, ISTEXT('3 Model Input'!E$61),"Missing",'3 Model Input'!E$61=6,(AA734*G734)/T734))</f>
        <v>Blank</v>
      </c>
      <c r="AD734" s="202" t="str">
        <f t="shared" si="137"/>
        <v>Blank</v>
      </c>
      <c r="AE734" s="202" t="str">
        <f t="shared" si="138"/>
        <v>Blank</v>
      </c>
      <c r="AF734" s="217" t="str">
        <f t="shared" si="139"/>
        <v>Blank</v>
      </c>
      <c r="AG734" s="9" t="str" cm="1">
        <f t="array" ref="AG734">_xlfn.IFS(ISNUMBER(AC734), "", ISNUMBER(SEARCH("Blank", AC734)), "", ISERROR(AC734), "Bad input on tab 3")</f>
        <v/>
      </c>
    </row>
    <row r="735" spans="2:33" ht="15" customHeight="1" x14ac:dyDescent="0.75">
      <c r="B735" s="205" t="str">
        <f>'5 Driver Data'!B735</f>
        <v>0727</v>
      </c>
      <c r="C735" s="193">
        <f>'5 Driver Data'!C735</f>
        <v>0</v>
      </c>
      <c r="D735" s="192">
        <f>'5 Driver Data'!D735</f>
        <v>0</v>
      </c>
      <c r="E735" s="191">
        <f>'5 Driver Data'!E735</f>
        <v>0</v>
      </c>
      <c r="F735" s="191">
        <f>'5 Driver Data'!F735</f>
        <v>0</v>
      </c>
      <c r="G735" s="191">
        <f>'5 Driver Data'!G735</f>
        <v>0</v>
      </c>
      <c r="H735" s="191">
        <f>'5 Driver Data'!H735</f>
        <v>0</v>
      </c>
      <c r="I735" s="191">
        <f>'5 Driver Data'!I735</f>
        <v>0</v>
      </c>
      <c r="J735" s="191">
        <f>'5 Driver Data'!J735</f>
        <v>0</v>
      </c>
      <c r="K735" s="206">
        <f>'5 Driver Data'!K735</f>
        <v>0</v>
      </c>
      <c r="L735" s="1"/>
      <c r="M735" s="216" t="str">
        <f>IF(D735=0,"Blank",'3 Model Input'!E$44*'3 Model Input'!E$45)</f>
        <v>Blank</v>
      </c>
      <c r="N735" s="197" t="str">
        <f t="shared" si="130"/>
        <v>Blank</v>
      </c>
      <c r="O735" s="197" t="str">
        <f>IF(D735=0,"Blank",'3 Model Input'!E$49*(1-'3 Model Input'!E$51))</f>
        <v>Blank</v>
      </c>
      <c r="P735" s="197" t="str">
        <f t="shared" si="131"/>
        <v>Blank</v>
      </c>
      <c r="Q735" s="197" t="str">
        <f>IF(D735=0,"Blank",IF(D735="BEV",E735*(1-'3 Model Input'!E$54), E735))</f>
        <v>Blank</v>
      </c>
      <c r="R735" s="198" t="str">
        <f>IF(D735=0,"Blank",IF(D735="PHEV",F735/G735,F735*(1-'3 Model Input'!E$54)/G735))</f>
        <v>Blank</v>
      </c>
      <c r="S735" s="198" t="str">
        <f>IF(D735=0,"Blank",IF(D735="PHEV",MIN(M735,E735),MIN(M735,(E735*(1-'3 Model Input'!E$54)))))</f>
        <v>Blank</v>
      </c>
      <c r="T735" s="217" t="str">
        <f t="shared" si="132"/>
        <v>Blank</v>
      </c>
      <c r="U735" s="89"/>
      <c r="V735" s="216" t="str">
        <f>IF(D735=0,"Blank",P735*'3 Model Input'!E$50)</f>
        <v>Blank</v>
      </c>
      <c r="W735" s="197" t="str">
        <f t="shared" si="133"/>
        <v>Blank</v>
      </c>
      <c r="X735" s="197" t="str">
        <f t="shared" si="134"/>
        <v>Blank</v>
      </c>
      <c r="Y735" s="197" t="str">
        <f t="shared" si="135"/>
        <v>Blank</v>
      </c>
      <c r="Z735" s="197" t="str">
        <f t="shared" si="136"/>
        <v>Blank</v>
      </c>
      <c r="AA735" s="223" t="str" cm="1">
        <f t="array" ref="AA735">_xlfn.IFS(ISTEXT('3 Model Input'!F$70),"Missing",ISTEXT('3 Model Input'!I$70),"Missing",ISNUMBER('3 Model Input'!K$70),'3 Model Input'!K$70*P735)</f>
        <v>Missing</v>
      </c>
      <c r="AB735" s="89"/>
      <c r="AC735" s="227" t="str" cm="1">
        <f t="array" ref="AC735">IF(D735=0,"Blank",_xlfn.IFS('3 Model Input'!E$61=1,(V735*G735)/T735,'3 Model Input'!E$61=2,(W735*G735)/T735,'3 Model Input'!E$61=3,(X735*G735)/T735,'3 Model Input'!E$61=4,(Y735*G735)/T735,'3 Model Input'!E$61=5,(Z735*G735)/T735, ISTEXT('3 Model Input'!E$61),"Missing",'3 Model Input'!E$61=6,(AA735*G735)/T735))</f>
        <v>Blank</v>
      </c>
      <c r="AD735" s="202" t="str">
        <f t="shared" si="137"/>
        <v>Blank</v>
      </c>
      <c r="AE735" s="202" t="str">
        <f t="shared" si="138"/>
        <v>Blank</v>
      </c>
      <c r="AF735" s="217" t="str">
        <f t="shared" si="139"/>
        <v>Blank</v>
      </c>
      <c r="AG735" s="9" t="str" cm="1">
        <f t="array" ref="AG735">_xlfn.IFS(ISNUMBER(AC735), "", ISNUMBER(SEARCH("Blank", AC735)), "", ISERROR(AC735), "Bad input on tab 3")</f>
        <v/>
      </c>
    </row>
    <row r="736" spans="2:33" ht="15" customHeight="1" x14ac:dyDescent="0.75">
      <c r="B736" s="205" t="str">
        <f>'5 Driver Data'!B736</f>
        <v>0728</v>
      </c>
      <c r="C736" s="193">
        <f>'5 Driver Data'!C736</f>
        <v>0</v>
      </c>
      <c r="D736" s="192">
        <f>'5 Driver Data'!D736</f>
        <v>0</v>
      </c>
      <c r="E736" s="191">
        <f>'5 Driver Data'!E736</f>
        <v>0</v>
      </c>
      <c r="F736" s="191">
        <f>'5 Driver Data'!F736</f>
        <v>0</v>
      </c>
      <c r="G736" s="191">
        <f>'5 Driver Data'!G736</f>
        <v>0</v>
      </c>
      <c r="H736" s="191">
        <f>'5 Driver Data'!H736</f>
        <v>0</v>
      </c>
      <c r="I736" s="191">
        <f>'5 Driver Data'!I736</f>
        <v>0</v>
      </c>
      <c r="J736" s="191">
        <f>'5 Driver Data'!J736</f>
        <v>0</v>
      </c>
      <c r="K736" s="206">
        <f>'5 Driver Data'!K736</f>
        <v>0</v>
      </c>
      <c r="L736" s="1"/>
      <c r="M736" s="216" t="str">
        <f>IF(D736=0,"Blank",'3 Model Input'!E$44*'3 Model Input'!E$45)</f>
        <v>Blank</v>
      </c>
      <c r="N736" s="197" t="str">
        <f t="shared" si="130"/>
        <v>Blank</v>
      </c>
      <c r="O736" s="197" t="str">
        <f>IF(D736=0,"Blank",'3 Model Input'!E$49*(1-'3 Model Input'!E$51))</f>
        <v>Blank</v>
      </c>
      <c r="P736" s="197" t="str">
        <f t="shared" si="131"/>
        <v>Blank</v>
      </c>
      <c r="Q736" s="197" t="str">
        <f>IF(D736=0,"Blank",IF(D736="BEV",E736*(1-'3 Model Input'!E$54), E736))</f>
        <v>Blank</v>
      </c>
      <c r="R736" s="198" t="str">
        <f>IF(D736=0,"Blank",IF(D736="PHEV",F736/G736,F736*(1-'3 Model Input'!E$54)/G736))</f>
        <v>Blank</v>
      </c>
      <c r="S736" s="198" t="str">
        <f>IF(D736=0,"Blank",IF(D736="PHEV",MIN(M736,E736),MIN(M736,(E736*(1-'3 Model Input'!E$54)))))</f>
        <v>Blank</v>
      </c>
      <c r="T736" s="217" t="str">
        <f t="shared" si="132"/>
        <v>Blank</v>
      </c>
      <c r="U736" s="89"/>
      <c r="V736" s="216" t="str">
        <f>IF(D736=0,"Blank",P736*'3 Model Input'!E$50)</f>
        <v>Blank</v>
      </c>
      <c r="W736" s="197" t="str">
        <f t="shared" si="133"/>
        <v>Blank</v>
      </c>
      <c r="X736" s="197" t="str">
        <f t="shared" si="134"/>
        <v>Blank</v>
      </c>
      <c r="Y736" s="197" t="str">
        <f t="shared" si="135"/>
        <v>Blank</v>
      </c>
      <c r="Z736" s="197" t="str">
        <f t="shared" si="136"/>
        <v>Blank</v>
      </c>
      <c r="AA736" s="223" t="str" cm="1">
        <f t="array" ref="AA736">_xlfn.IFS(ISTEXT('3 Model Input'!F$70),"Missing",ISTEXT('3 Model Input'!I$70),"Missing",ISNUMBER('3 Model Input'!K$70),'3 Model Input'!K$70*P736)</f>
        <v>Missing</v>
      </c>
      <c r="AB736" s="89"/>
      <c r="AC736" s="227" t="str" cm="1">
        <f t="array" ref="AC736">IF(D736=0,"Blank",_xlfn.IFS('3 Model Input'!E$61=1,(V736*G736)/T736,'3 Model Input'!E$61=2,(W736*G736)/T736,'3 Model Input'!E$61=3,(X736*G736)/T736,'3 Model Input'!E$61=4,(Y736*G736)/T736,'3 Model Input'!E$61=5,(Z736*G736)/T736, ISTEXT('3 Model Input'!E$61),"Missing",'3 Model Input'!E$61=6,(AA736*G736)/T736))</f>
        <v>Blank</v>
      </c>
      <c r="AD736" s="202" t="str">
        <f t="shared" si="137"/>
        <v>Blank</v>
      </c>
      <c r="AE736" s="202" t="str">
        <f t="shared" si="138"/>
        <v>Blank</v>
      </c>
      <c r="AF736" s="217" t="str">
        <f t="shared" si="139"/>
        <v>Blank</v>
      </c>
      <c r="AG736" s="9" t="str" cm="1">
        <f t="array" ref="AG736">_xlfn.IFS(ISNUMBER(AC736), "", ISNUMBER(SEARCH("Blank", AC736)), "", ISERROR(AC736), "Bad input on tab 3")</f>
        <v/>
      </c>
    </row>
    <row r="737" spans="2:33" ht="15" customHeight="1" x14ac:dyDescent="0.75">
      <c r="B737" s="205" t="str">
        <f>'5 Driver Data'!B737</f>
        <v>0729</v>
      </c>
      <c r="C737" s="193">
        <f>'5 Driver Data'!C737</f>
        <v>0</v>
      </c>
      <c r="D737" s="192">
        <f>'5 Driver Data'!D737</f>
        <v>0</v>
      </c>
      <c r="E737" s="191">
        <f>'5 Driver Data'!E737</f>
        <v>0</v>
      </c>
      <c r="F737" s="191">
        <f>'5 Driver Data'!F737</f>
        <v>0</v>
      </c>
      <c r="G737" s="191">
        <f>'5 Driver Data'!G737</f>
        <v>0</v>
      </c>
      <c r="H737" s="191">
        <f>'5 Driver Data'!H737</f>
        <v>0</v>
      </c>
      <c r="I737" s="191">
        <f>'5 Driver Data'!I737</f>
        <v>0</v>
      </c>
      <c r="J737" s="191">
        <f>'5 Driver Data'!J737</f>
        <v>0</v>
      </c>
      <c r="K737" s="206">
        <f>'5 Driver Data'!K737</f>
        <v>0</v>
      </c>
      <c r="L737" s="1"/>
      <c r="M737" s="216" t="str">
        <f>IF(D737=0,"Blank",'3 Model Input'!E$44*'3 Model Input'!E$45)</f>
        <v>Blank</v>
      </c>
      <c r="N737" s="197" t="str">
        <f t="shared" si="130"/>
        <v>Blank</v>
      </c>
      <c r="O737" s="197" t="str">
        <f>IF(D737=0,"Blank",'3 Model Input'!E$49*(1-'3 Model Input'!E$51))</f>
        <v>Blank</v>
      </c>
      <c r="P737" s="197" t="str">
        <f t="shared" si="131"/>
        <v>Blank</v>
      </c>
      <c r="Q737" s="197" t="str">
        <f>IF(D737=0,"Blank",IF(D737="BEV",E737*(1-'3 Model Input'!E$54), E737))</f>
        <v>Blank</v>
      </c>
      <c r="R737" s="198" t="str">
        <f>IF(D737=0,"Blank",IF(D737="PHEV",F737/G737,F737*(1-'3 Model Input'!E$54)/G737))</f>
        <v>Blank</v>
      </c>
      <c r="S737" s="198" t="str">
        <f>IF(D737=0,"Blank",IF(D737="PHEV",MIN(M737,E737),MIN(M737,(E737*(1-'3 Model Input'!E$54)))))</f>
        <v>Blank</v>
      </c>
      <c r="T737" s="217" t="str">
        <f t="shared" si="132"/>
        <v>Blank</v>
      </c>
      <c r="U737" s="89"/>
      <c r="V737" s="216" t="str">
        <f>IF(D737=0,"Blank",P737*'3 Model Input'!E$50)</f>
        <v>Blank</v>
      </c>
      <c r="W737" s="197" t="str">
        <f t="shared" si="133"/>
        <v>Blank</v>
      </c>
      <c r="X737" s="197" t="str">
        <f t="shared" si="134"/>
        <v>Blank</v>
      </c>
      <c r="Y737" s="197" t="str">
        <f t="shared" si="135"/>
        <v>Blank</v>
      </c>
      <c r="Z737" s="197" t="str">
        <f t="shared" si="136"/>
        <v>Blank</v>
      </c>
      <c r="AA737" s="223" t="str" cm="1">
        <f t="array" ref="AA737">_xlfn.IFS(ISTEXT('3 Model Input'!F$70),"Missing",ISTEXT('3 Model Input'!I$70),"Missing",ISNUMBER('3 Model Input'!K$70),'3 Model Input'!K$70*P737)</f>
        <v>Missing</v>
      </c>
      <c r="AB737" s="89"/>
      <c r="AC737" s="227" t="str" cm="1">
        <f t="array" ref="AC737">IF(D737=0,"Blank",_xlfn.IFS('3 Model Input'!E$61=1,(V737*G737)/T737,'3 Model Input'!E$61=2,(W737*G737)/T737,'3 Model Input'!E$61=3,(X737*G737)/T737,'3 Model Input'!E$61=4,(Y737*G737)/T737,'3 Model Input'!E$61=5,(Z737*G737)/T737, ISTEXT('3 Model Input'!E$61),"Missing",'3 Model Input'!E$61=6,(AA737*G737)/T737))</f>
        <v>Blank</v>
      </c>
      <c r="AD737" s="202" t="str">
        <f t="shared" si="137"/>
        <v>Blank</v>
      </c>
      <c r="AE737" s="202" t="str">
        <f t="shared" si="138"/>
        <v>Blank</v>
      </c>
      <c r="AF737" s="217" t="str">
        <f t="shared" si="139"/>
        <v>Blank</v>
      </c>
      <c r="AG737" s="9" t="str" cm="1">
        <f t="array" ref="AG737">_xlfn.IFS(ISNUMBER(AC737), "", ISNUMBER(SEARCH("Blank", AC737)), "", ISERROR(AC737), "Bad input on tab 3")</f>
        <v/>
      </c>
    </row>
    <row r="738" spans="2:33" ht="15" customHeight="1" x14ac:dyDescent="0.75">
      <c r="B738" s="205" t="str">
        <f>'5 Driver Data'!B738</f>
        <v>0730</v>
      </c>
      <c r="C738" s="193">
        <f>'5 Driver Data'!C738</f>
        <v>0</v>
      </c>
      <c r="D738" s="192">
        <f>'5 Driver Data'!D738</f>
        <v>0</v>
      </c>
      <c r="E738" s="191">
        <f>'5 Driver Data'!E738</f>
        <v>0</v>
      </c>
      <c r="F738" s="191">
        <f>'5 Driver Data'!F738</f>
        <v>0</v>
      </c>
      <c r="G738" s="191">
        <f>'5 Driver Data'!G738</f>
        <v>0</v>
      </c>
      <c r="H738" s="191">
        <f>'5 Driver Data'!H738</f>
        <v>0</v>
      </c>
      <c r="I738" s="191">
        <f>'5 Driver Data'!I738</f>
        <v>0</v>
      </c>
      <c r="J738" s="191">
        <f>'5 Driver Data'!J738</f>
        <v>0</v>
      </c>
      <c r="K738" s="206">
        <f>'5 Driver Data'!K738</f>
        <v>0</v>
      </c>
      <c r="L738" s="1"/>
      <c r="M738" s="216" t="str">
        <f>IF(D738=0,"Blank",'3 Model Input'!E$44*'3 Model Input'!E$45)</f>
        <v>Blank</v>
      </c>
      <c r="N738" s="197" t="str">
        <f t="shared" si="130"/>
        <v>Blank</v>
      </c>
      <c r="O738" s="197" t="str">
        <f>IF(D738=0,"Blank",'3 Model Input'!E$49*(1-'3 Model Input'!E$51))</f>
        <v>Blank</v>
      </c>
      <c r="P738" s="197" t="str">
        <f t="shared" si="131"/>
        <v>Blank</v>
      </c>
      <c r="Q738" s="197" t="str">
        <f>IF(D738=0,"Blank",IF(D738="BEV",E738*(1-'3 Model Input'!E$54), E738))</f>
        <v>Blank</v>
      </c>
      <c r="R738" s="198" t="str">
        <f>IF(D738=0,"Blank",IF(D738="PHEV",F738/G738,F738*(1-'3 Model Input'!E$54)/G738))</f>
        <v>Blank</v>
      </c>
      <c r="S738" s="198" t="str">
        <f>IF(D738=0,"Blank",IF(D738="PHEV",MIN(M738,E738),MIN(M738,(E738*(1-'3 Model Input'!E$54)))))</f>
        <v>Blank</v>
      </c>
      <c r="T738" s="217" t="str">
        <f t="shared" si="132"/>
        <v>Blank</v>
      </c>
      <c r="U738" s="89"/>
      <c r="V738" s="216" t="str">
        <f>IF(D738=0,"Blank",P738*'3 Model Input'!E$50)</f>
        <v>Blank</v>
      </c>
      <c r="W738" s="197" t="str">
        <f t="shared" si="133"/>
        <v>Blank</v>
      </c>
      <c r="X738" s="197" t="str">
        <f t="shared" si="134"/>
        <v>Blank</v>
      </c>
      <c r="Y738" s="197" t="str">
        <f t="shared" si="135"/>
        <v>Blank</v>
      </c>
      <c r="Z738" s="197" t="str">
        <f t="shared" si="136"/>
        <v>Blank</v>
      </c>
      <c r="AA738" s="223" t="str" cm="1">
        <f t="array" ref="AA738">_xlfn.IFS(ISTEXT('3 Model Input'!F$70),"Missing",ISTEXT('3 Model Input'!I$70),"Missing",ISNUMBER('3 Model Input'!K$70),'3 Model Input'!K$70*P738)</f>
        <v>Missing</v>
      </c>
      <c r="AB738" s="89"/>
      <c r="AC738" s="227" t="str" cm="1">
        <f t="array" ref="AC738">IF(D738=0,"Blank",_xlfn.IFS('3 Model Input'!E$61=1,(V738*G738)/T738,'3 Model Input'!E$61=2,(W738*G738)/T738,'3 Model Input'!E$61=3,(X738*G738)/T738,'3 Model Input'!E$61=4,(Y738*G738)/T738,'3 Model Input'!E$61=5,(Z738*G738)/T738, ISTEXT('3 Model Input'!E$61),"Missing",'3 Model Input'!E$61=6,(AA738*G738)/T738))</f>
        <v>Blank</v>
      </c>
      <c r="AD738" s="202" t="str">
        <f t="shared" si="137"/>
        <v>Blank</v>
      </c>
      <c r="AE738" s="202" t="str">
        <f t="shared" si="138"/>
        <v>Blank</v>
      </c>
      <c r="AF738" s="217" t="str">
        <f t="shared" si="139"/>
        <v>Blank</v>
      </c>
      <c r="AG738" s="9" t="str" cm="1">
        <f t="array" ref="AG738">_xlfn.IFS(ISNUMBER(AC738), "", ISNUMBER(SEARCH("Blank", AC738)), "", ISERROR(AC738), "Bad input on tab 3")</f>
        <v/>
      </c>
    </row>
    <row r="739" spans="2:33" ht="15" customHeight="1" x14ac:dyDescent="0.75">
      <c r="B739" s="205" t="str">
        <f>'5 Driver Data'!B739</f>
        <v>0731</v>
      </c>
      <c r="C739" s="193">
        <f>'5 Driver Data'!C739</f>
        <v>0</v>
      </c>
      <c r="D739" s="192">
        <f>'5 Driver Data'!D739</f>
        <v>0</v>
      </c>
      <c r="E739" s="191">
        <f>'5 Driver Data'!E739</f>
        <v>0</v>
      </c>
      <c r="F739" s="191">
        <f>'5 Driver Data'!F739</f>
        <v>0</v>
      </c>
      <c r="G739" s="191">
        <f>'5 Driver Data'!G739</f>
        <v>0</v>
      </c>
      <c r="H739" s="191">
        <f>'5 Driver Data'!H739</f>
        <v>0</v>
      </c>
      <c r="I739" s="191">
        <f>'5 Driver Data'!I739</f>
        <v>0</v>
      </c>
      <c r="J739" s="191">
        <f>'5 Driver Data'!J739</f>
        <v>0</v>
      </c>
      <c r="K739" s="206">
        <f>'5 Driver Data'!K739</f>
        <v>0</v>
      </c>
      <c r="L739" s="1"/>
      <c r="M739" s="216" t="str">
        <f>IF(D739=0,"Blank",'3 Model Input'!E$44*'3 Model Input'!E$45)</f>
        <v>Blank</v>
      </c>
      <c r="N739" s="197" t="str">
        <f t="shared" si="130"/>
        <v>Blank</v>
      </c>
      <c r="O739" s="197" t="str">
        <f>IF(D739=0,"Blank",'3 Model Input'!E$49*(1-'3 Model Input'!E$51))</f>
        <v>Blank</v>
      </c>
      <c r="P739" s="197" t="str">
        <f t="shared" si="131"/>
        <v>Blank</v>
      </c>
      <c r="Q739" s="197" t="str">
        <f>IF(D739=0,"Blank",IF(D739="BEV",E739*(1-'3 Model Input'!E$54), E739))</f>
        <v>Blank</v>
      </c>
      <c r="R739" s="198" t="str">
        <f>IF(D739=0,"Blank",IF(D739="PHEV",F739/G739,F739*(1-'3 Model Input'!E$54)/G739))</f>
        <v>Blank</v>
      </c>
      <c r="S739" s="198" t="str">
        <f>IF(D739=0,"Blank",IF(D739="PHEV",MIN(M739,E739),MIN(M739,(E739*(1-'3 Model Input'!E$54)))))</f>
        <v>Blank</v>
      </c>
      <c r="T739" s="217" t="str">
        <f t="shared" si="132"/>
        <v>Blank</v>
      </c>
      <c r="U739" s="89"/>
      <c r="V739" s="216" t="str">
        <f>IF(D739=0,"Blank",P739*'3 Model Input'!E$50)</f>
        <v>Blank</v>
      </c>
      <c r="W739" s="197" t="str">
        <f t="shared" si="133"/>
        <v>Blank</v>
      </c>
      <c r="X739" s="197" t="str">
        <f t="shared" si="134"/>
        <v>Blank</v>
      </c>
      <c r="Y739" s="197" t="str">
        <f t="shared" si="135"/>
        <v>Blank</v>
      </c>
      <c r="Z739" s="197" t="str">
        <f t="shared" si="136"/>
        <v>Blank</v>
      </c>
      <c r="AA739" s="223" t="str" cm="1">
        <f t="array" ref="AA739">_xlfn.IFS(ISTEXT('3 Model Input'!F$70),"Missing",ISTEXT('3 Model Input'!I$70),"Missing",ISNUMBER('3 Model Input'!K$70),'3 Model Input'!K$70*P739)</f>
        <v>Missing</v>
      </c>
      <c r="AB739" s="89"/>
      <c r="AC739" s="227" t="str" cm="1">
        <f t="array" ref="AC739">IF(D739=0,"Blank",_xlfn.IFS('3 Model Input'!E$61=1,(V739*G739)/T739,'3 Model Input'!E$61=2,(W739*G739)/T739,'3 Model Input'!E$61=3,(X739*G739)/T739,'3 Model Input'!E$61=4,(Y739*G739)/T739,'3 Model Input'!E$61=5,(Z739*G739)/T739, ISTEXT('3 Model Input'!E$61),"Missing",'3 Model Input'!E$61=6,(AA739*G739)/T739))</f>
        <v>Blank</v>
      </c>
      <c r="AD739" s="202" t="str">
        <f t="shared" si="137"/>
        <v>Blank</v>
      </c>
      <c r="AE739" s="202" t="str">
        <f t="shared" si="138"/>
        <v>Blank</v>
      </c>
      <c r="AF739" s="217" t="str">
        <f t="shared" si="139"/>
        <v>Blank</v>
      </c>
      <c r="AG739" s="9" t="str" cm="1">
        <f t="array" ref="AG739">_xlfn.IFS(ISNUMBER(AC739), "", ISNUMBER(SEARCH("Blank", AC739)), "", ISERROR(AC739), "Bad input on tab 3")</f>
        <v/>
      </c>
    </row>
    <row r="740" spans="2:33" ht="15" customHeight="1" x14ac:dyDescent="0.75">
      <c r="B740" s="205" t="str">
        <f>'5 Driver Data'!B740</f>
        <v>0732</v>
      </c>
      <c r="C740" s="193">
        <f>'5 Driver Data'!C740</f>
        <v>0</v>
      </c>
      <c r="D740" s="192">
        <f>'5 Driver Data'!D740</f>
        <v>0</v>
      </c>
      <c r="E740" s="191">
        <f>'5 Driver Data'!E740</f>
        <v>0</v>
      </c>
      <c r="F740" s="191">
        <f>'5 Driver Data'!F740</f>
        <v>0</v>
      </c>
      <c r="G740" s="191">
        <f>'5 Driver Data'!G740</f>
        <v>0</v>
      </c>
      <c r="H740" s="191">
        <f>'5 Driver Data'!H740</f>
        <v>0</v>
      </c>
      <c r="I740" s="191">
        <f>'5 Driver Data'!I740</f>
        <v>0</v>
      </c>
      <c r="J740" s="191">
        <f>'5 Driver Data'!J740</f>
        <v>0</v>
      </c>
      <c r="K740" s="206">
        <f>'5 Driver Data'!K740</f>
        <v>0</v>
      </c>
      <c r="L740" s="1"/>
      <c r="M740" s="216" t="str">
        <f>IF(D740=0,"Blank",'3 Model Input'!E$44*'3 Model Input'!E$45)</f>
        <v>Blank</v>
      </c>
      <c r="N740" s="197" t="str">
        <f t="shared" si="130"/>
        <v>Blank</v>
      </c>
      <c r="O740" s="197" t="str">
        <f>IF(D740=0,"Blank",'3 Model Input'!E$49*(1-'3 Model Input'!E$51))</f>
        <v>Blank</v>
      </c>
      <c r="P740" s="197" t="str">
        <f t="shared" si="131"/>
        <v>Blank</v>
      </c>
      <c r="Q740" s="197" t="str">
        <f>IF(D740=0,"Blank",IF(D740="BEV",E740*(1-'3 Model Input'!E$54), E740))</f>
        <v>Blank</v>
      </c>
      <c r="R740" s="198" t="str">
        <f>IF(D740=0,"Blank",IF(D740="PHEV",F740/G740,F740*(1-'3 Model Input'!E$54)/G740))</f>
        <v>Blank</v>
      </c>
      <c r="S740" s="198" t="str">
        <f>IF(D740=0,"Blank",IF(D740="PHEV",MIN(M740,E740),MIN(M740,(E740*(1-'3 Model Input'!E$54)))))</f>
        <v>Blank</v>
      </c>
      <c r="T740" s="217" t="str">
        <f t="shared" si="132"/>
        <v>Blank</v>
      </c>
      <c r="U740" s="89"/>
      <c r="V740" s="216" t="str">
        <f>IF(D740=0,"Blank",P740*'3 Model Input'!E$50)</f>
        <v>Blank</v>
      </c>
      <c r="W740" s="197" t="str">
        <f t="shared" si="133"/>
        <v>Blank</v>
      </c>
      <c r="X740" s="197" t="str">
        <f t="shared" si="134"/>
        <v>Blank</v>
      </c>
      <c r="Y740" s="197" t="str">
        <f t="shared" si="135"/>
        <v>Blank</v>
      </c>
      <c r="Z740" s="197" t="str">
        <f t="shared" si="136"/>
        <v>Blank</v>
      </c>
      <c r="AA740" s="223" t="str" cm="1">
        <f t="array" ref="AA740">_xlfn.IFS(ISTEXT('3 Model Input'!F$70),"Missing",ISTEXT('3 Model Input'!I$70),"Missing",ISNUMBER('3 Model Input'!K$70),'3 Model Input'!K$70*P740)</f>
        <v>Missing</v>
      </c>
      <c r="AB740" s="89"/>
      <c r="AC740" s="227" t="str" cm="1">
        <f t="array" ref="AC740">IF(D740=0,"Blank",_xlfn.IFS('3 Model Input'!E$61=1,(V740*G740)/T740,'3 Model Input'!E$61=2,(W740*G740)/T740,'3 Model Input'!E$61=3,(X740*G740)/T740,'3 Model Input'!E$61=4,(Y740*G740)/T740,'3 Model Input'!E$61=5,(Z740*G740)/T740, ISTEXT('3 Model Input'!E$61),"Missing",'3 Model Input'!E$61=6,(AA740*G740)/T740))</f>
        <v>Blank</v>
      </c>
      <c r="AD740" s="202" t="str">
        <f t="shared" si="137"/>
        <v>Blank</v>
      </c>
      <c r="AE740" s="202" t="str">
        <f t="shared" si="138"/>
        <v>Blank</v>
      </c>
      <c r="AF740" s="217" t="str">
        <f t="shared" si="139"/>
        <v>Blank</v>
      </c>
      <c r="AG740" s="9" t="str" cm="1">
        <f t="array" ref="AG740">_xlfn.IFS(ISNUMBER(AC740), "", ISNUMBER(SEARCH("Blank", AC740)), "", ISERROR(AC740), "Bad input on tab 3")</f>
        <v/>
      </c>
    </row>
    <row r="741" spans="2:33" ht="15" customHeight="1" x14ac:dyDescent="0.75">
      <c r="B741" s="205" t="str">
        <f>'5 Driver Data'!B741</f>
        <v>0733</v>
      </c>
      <c r="C741" s="193">
        <f>'5 Driver Data'!C741</f>
        <v>0</v>
      </c>
      <c r="D741" s="192">
        <f>'5 Driver Data'!D741</f>
        <v>0</v>
      </c>
      <c r="E741" s="191">
        <f>'5 Driver Data'!E741</f>
        <v>0</v>
      </c>
      <c r="F741" s="191">
        <f>'5 Driver Data'!F741</f>
        <v>0</v>
      </c>
      <c r="G741" s="191">
        <f>'5 Driver Data'!G741</f>
        <v>0</v>
      </c>
      <c r="H741" s="191">
        <f>'5 Driver Data'!H741</f>
        <v>0</v>
      </c>
      <c r="I741" s="191">
        <f>'5 Driver Data'!I741</f>
        <v>0</v>
      </c>
      <c r="J741" s="191">
        <f>'5 Driver Data'!J741</f>
        <v>0</v>
      </c>
      <c r="K741" s="206">
        <f>'5 Driver Data'!K741</f>
        <v>0</v>
      </c>
      <c r="L741" s="1"/>
      <c r="M741" s="216" t="str">
        <f>IF(D741=0,"Blank",'3 Model Input'!E$44*'3 Model Input'!E$45)</f>
        <v>Blank</v>
      </c>
      <c r="N741" s="197" t="str">
        <f t="shared" si="130"/>
        <v>Blank</v>
      </c>
      <c r="O741" s="197" t="str">
        <f>IF(D741=0,"Blank",'3 Model Input'!E$49*(1-'3 Model Input'!E$51))</f>
        <v>Blank</v>
      </c>
      <c r="P741" s="197" t="str">
        <f t="shared" si="131"/>
        <v>Blank</v>
      </c>
      <c r="Q741" s="197" t="str">
        <f>IF(D741=0,"Blank",IF(D741="BEV",E741*(1-'3 Model Input'!E$54), E741))</f>
        <v>Blank</v>
      </c>
      <c r="R741" s="198" t="str">
        <f>IF(D741=0,"Blank",IF(D741="PHEV",F741/G741,F741*(1-'3 Model Input'!E$54)/G741))</f>
        <v>Blank</v>
      </c>
      <c r="S741" s="198" t="str">
        <f>IF(D741=0,"Blank",IF(D741="PHEV",MIN(M741,E741),MIN(M741,(E741*(1-'3 Model Input'!E$54)))))</f>
        <v>Blank</v>
      </c>
      <c r="T741" s="217" t="str">
        <f t="shared" si="132"/>
        <v>Blank</v>
      </c>
      <c r="U741" s="89"/>
      <c r="V741" s="216" t="str">
        <f>IF(D741=0,"Blank",P741*'3 Model Input'!E$50)</f>
        <v>Blank</v>
      </c>
      <c r="W741" s="197" t="str">
        <f t="shared" si="133"/>
        <v>Blank</v>
      </c>
      <c r="X741" s="197" t="str">
        <f t="shared" si="134"/>
        <v>Blank</v>
      </c>
      <c r="Y741" s="197" t="str">
        <f t="shared" si="135"/>
        <v>Blank</v>
      </c>
      <c r="Z741" s="197" t="str">
        <f t="shared" si="136"/>
        <v>Blank</v>
      </c>
      <c r="AA741" s="223" t="str" cm="1">
        <f t="array" ref="AA741">_xlfn.IFS(ISTEXT('3 Model Input'!F$70),"Missing",ISTEXT('3 Model Input'!I$70),"Missing",ISNUMBER('3 Model Input'!K$70),'3 Model Input'!K$70*P741)</f>
        <v>Missing</v>
      </c>
      <c r="AB741" s="89"/>
      <c r="AC741" s="227" t="str" cm="1">
        <f t="array" ref="AC741">IF(D741=0,"Blank",_xlfn.IFS('3 Model Input'!E$61=1,(V741*G741)/T741,'3 Model Input'!E$61=2,(W741*G741)/T741,'3 Model Input'!E$61=3,(X741*G741)/T741,'3 Model Input'!E$61=4,(Y741*G741)/T741,'3 Model Input'!E$61=5,(Z741*G741)/T741, ISTEXT('3 Model Input'!E$61),"Missing",'3 Model Input'!E$61=6,(AA741*G741)/T741))</f>
        <v>Blank</v>
      </c>
      <c r="AD741" s="202" t="str">
        <f t="shared" si="137"/>
        <v>Blank</v>
      </c>
      <c r="AE741" s="202" t="str">
        <f t="shared" si="138"/>
        <v>Blank</v>
      </c>
      <c r="AF741" s="217" t="str">
        <f t="shared" si="139"/>
        <v>Blank</v>
      </c>
      <c r="AG741" s="9" t="str" cm="1">
        <f t="array" ref="AG741">_xlfn.IFS(ISNUMBER(AC741), "", ISNUMBER(SEARCH("Blank", AC741)), "", ISERROR(AC741), "Bad input on tab 3")</f>
        <v/>
      </c>
    </row>
    <row r="742" spans="2:33" ht="15" customHeight="1" x14ac:dyDescent="0.75">
      <c r="B742" s="205" t="str">
        <f>'5 Driver Data'!B742</f>
        <v>0734</v>
      </c>
      <c r="C742" s="193">
        <f>'5 Driver Data'!C742</f>
        <v>0</v>
      </c>
      <c r="D742" s="192">
        <f>'5 Driver Data'!D742</f>
        <v>0</v>
      </c>
      <c r="E742" s="191">
        <f>'5 Driver Data'!E742</f>
        <v>0</v>
      </c>
      <c r="F742" s="191">
        <f>'5 Driver Data'!F742</f>
        <v>0</v>
      </c>
      <c r="G742" s="191">
        <f>'5 Driver Data'!G742</f>
        <v>0</v>
      </c>
      <c r="H742" s="191">
        <f>'5 Driver Data'!H742</f>
        <v>0</v>
      </c>
      <c r="I742" s="191">
        <f>'5 Driver Data'!I742</f>
        <v>0</v>
      </c>
      <c r="J742" s="191">
        <f>'5 Driver Data'!J742</f>
        <v>0</v>
      </c>
      <c r="K742" s="206">
        <f>'5 Driver Data'!K742</f>
        <v>0</v>
      </c>
      <c r="L742" s="1"/>
      <c r="M742" s="216" t="str">
        <f>IF(D742=0,"Blank",'3 Model Input'!E$44*'3 Model Input'!E$45)</f>
        <v>Blank</v>
      </c>
      <c r="N742" s="197" t="str">
        <f t="shared" si="130"/>
        <v>Blank</v>
      </c>
      <c r="O742" s="197" t="str">
        <f>IF(D742=0,"Blank",'3 Model Input'!E$49*(1-'3 Model Input'!E$51))</f>
        <v>Blank</v>
      </c>
      <c r="P742" s="197" t="str">
        <f t="shared" si="131"/>
        <v>Blank</v>
      </c>
      <c r="Q742" s="197" t="str">
        <f>IF(D742=0,"Blank",IF(D742="BEV",E742*(1-'3 Model Input'!E$54), E742))</f>
        <v>Blank</v>
      </c>
      <c r="R742" s="198" t="str">
        <f>IF(D742=0,"Blank",IF(D742="PHEV",F742/G742,F742*(1-'3 Model Input'!E$54)/G742))</f>
        <v>Blank</v>
      </c>
      <c r="S742" s="198" t="str">
        <f>IF(D742=0,"Blank",IF(D742="PHEV",MIN(M742,E742),MIN(M742,(E742*(1-'3 Model Input'!E$54)))))</f>
        <v>Blank</v>
      </c>
      <c r="T742" s="217" t="str">
        <f t="shared" si="132"/>
        <v>Blank</v>
      </c>
      <c r="U742" s="89"/>
      <c r="V742" s="216" t="str">
        <f>IF(D742=0,"Blank",P742*'3 Model Input'!E$50)</f>
        <v>Blank</v>
      </c>
      <c r="W742" s="197" t="str">
        <f t="shared" si="133"/>
        <v>Blank</v>
      </c>
      <c r="X742" s="197" t="str">
        <f t="shared" si="134"/>
        <v>Blank</v>
      </c>
      <c r="Y742" s="197" t="str">
        <f t="shared" si="135"/>
        <v>Blank</v>
      </c>
      <c r="Z742" s="197" t="str">
        <f t="shared" si="136"/>
        <v>Blank</v>
      </c>
      <c r="AA742" s="223" t="str" cm="1">
        <f t="array" ref="AA742">_xlfn.IFS(ISTEXT('3 Model Input'!F$70),"Missing",ISTEXT('3 Model Input'!I$70),"Missing",ISNUMBER('3 Model Input'!K$70),'3 Model Input'!K$70*P742)</f>
        <v>Missing</v>
      </c>
      <c r="AB742" s="89"/>
      <c r="AC742" s="227" t="str" cm="1">
        <f t="array" ref="AC742">IF(D742=0,"Blank",_xlfn.IFS('3 Model Input'!E$61=1,(V742*G742)/T742,'3 Model Input'!E$61=2,(W742*G742)/T742,'3 Model Input'!E$61=3,(X742*G742)/T742,'3 Model Input'!E$61=4,(Y742*G742)/T742,'3 Model Input'!E$61=5,(Z742*G742)/T742, ISTEXT('3 Model Input'!E$61),"Missing",'3 Model Input'!E$61=6,(AA742*G742)/T742))</f>
        <v>Blank</v>
      </c>
      <c r="AD742" s="202" t="str">
        <f t="shared" si="137"/>
        <v>Blank</v>
      </c>
      <c r="AE742" s="202" t="str">
        <f t="shared" si="138"/>
        <v>Blank</v>
      </c>
      <c r="AF742" s="217" t="str">
        <f t="shared" si="139"/>
        <v>Blank</v>
      </c>
      <c r="AG742" s="9" t="str" cm="1">
        <f t="array" ref="AG742">_xlfn.IFS(ISNUMBER(AC742), "", ISNUMBER(SEARCH("Blank", AC742)), "", ISERROR(AC742), "Bad input on tab 3")</f>
        <v/>
      </c>
    </row>
    <row r="743" spans="2:33" ht="15" customHeight="1" x14ac:dyDescent="0.75">
      <c r="B743" s="205" t="str">
        <f>'5 Driver Data'!B743</f>
        <v>0735</v>
      </c>
      <c r="C743" s="193">
        <f>'5 Driver Data'!C743</f>
        <v>0</v>
      </c>
      <c r="D743" s="192">
        <f>'5 Driver Data'!D743</f>
        <v>0</v>
      </c>
      <c r="E743" s="191">
        <f>'5 Driver Data'!E743</f>
        <v>0</v>
      </c>
      <c r="F743" s="191">
        <f>'5 Driver Data'!F743</f>
        <v>0</v>
      </c>
      <c r="G743" s="191">
        <f>'5 Driver Data'!G743</f>
        <v>0</v>
      </c>
      <c r="H743" s="191">
        <f>'5 Driver Data'!H743</f>
        <v>0</v>
      </c>
      <c r="I743" s="191">
        <f>'5 Driver Data'!I743</f>
        <v>0</v>
      </c>
      <c r="J743" s="191">
        <f>'5 Driver Data'!J743</f>
        <v>0</v>
      </c>
      <c r="K743" s="206">
        <f>'5 Driver Data'!K743</f>
        <v>0</v>
      </c>
      <c r="L743" s="1"/>
      <c r="M743" s="216" t="str">
        <f>IF(D743=0,"Blank",'3 Model Input'!E$44*'3 Model Input'!E$45)</f>
        <v>Blank</v>
      </c>
      <c r="N743" s="197" t="str">
        <f t="shared" si="130"/>
        <v>Blank</v>
      </c>
      <c r="O743" s="197" t="str">
        <f>IF(D743=0,"Blank",'3 Model Input'!E$49*(1-'3 Model Input'!E$51))</f>
        <v>Blank</v>
      </c>
      <c r="P743" s="197" t="str">
        <f t="shared" si="131"/>
        <v>Blank</v>
      </c>
      <c r="Q743" s="197" t="str">
        <f>IF(D743=0,"Blank",IF(D743="BEV",E743*(1-'3 Model Input'!E$54), E743))</f>
        <v>Blank</v>
      </c>
      <c r="R743" s="198" t="str">
        <f>IF(D743=0,"Blank",IF(D743="PHEV",F743/G743,F743*(1-'3 Model Input'!E$54)/G743))</f>
        <v>Blank</v>
      </c>
      <c r="S743" s="198" t="str">
        <f>IF(D743=0,"Blank",IF(D743="PHEV",MIN(M743,E743),MIN(M743,(E743*(1-'3 Model Input'!E$54)))))</f>
        <v>Blank</v>
      </c>
      <c r="T743" s="217" t="str">
        <f t="shared" si="132"/>
        <v>Blank</v>
      </c>
      <c r="U743" s="89"/>
      <c r="V743" s="216" t="str">
        <f>IF(D743=0,"Blank",P743*'3 Model Input'!E$50)</f>
        <v>Blank</v>
      </c>
      <c r="W743" s="197" t="str">
        <f t="shared" si="133"/>
        <v>Blank</v>
      </c>
      <c r="X743" s="197" t="str">
        <f t="shared" si="134"/>
        <v>Blank</v>
      </c>
      <c r="Y743" s="197" t="str">
        <f t="shared" si="135"/>
        <v>Blank</v>
      </c>
      <c r="Z743" s="197" t="str">
        <f t="shared" si="136"/>
        <v>Blank</v>
      </c>
      <c r="AA743" s="223" t="str" cm="1">
        <f t="array" ref="AA743">_xlfn.IFS(ISTEXT('3 Model Input'!F$70),"Missing",ISTEXT('3 Model Input'!I$70),"Missing",ISNUMBER('3 Model Input'!K$70),'3 Model Input'!K$70*P743)</f>
        <v>Missing</v>
      </c>
      <c r="AB743" s="89"/>
      <c r="AC743" s="227" t="str" cm="1">
        <f t="array" ref="AC743">IF(D743=0,"Blank",_xlfn.IFS('3 Model Input'!E$61=1,(V743*G743)/T743,'3 Model Input'!E$61=2,(W743*G743)/T743,'3 Model Input'!E$61=3,(X743*G743)/T743,'3 Model Input'!E$61=4,(Y743*G743)/T743,'3 Model Input'!E$61=5,(Z743*G743)/T743, ISTEXT('3 Model Input'!E$61),"Missing",'3 Model Input'!E$61=6,(AA743*G743)/T743))</f>
        <v>Blank</v>
      </c>
      <c r="AD743" s="202" t="str">
        <f t="shared" si="137"/>
        <v>Blank</v>
      </c>
      <c r="AE743" s="202" t="str">
        <f t="shared" si="138"/>
        <v>Blank</v>
      </c>
      <c r="AF743" s="217" t="str">
        <f t="shared" si="139"/>
        <v>Blank</v>
      </c>
      <c r="AG743" s="9" t="str" cm="1">
        <f t="array" ref="AG743">_xlfn.IFS(ISNUMBER(AC743), "", ISNUMBER(SEARCH("Blank", AC743)), "", ISERROR(AC743), "Bad input on tab 3")</f>
        <v/>
      </c>
    </row>
    <row r="744" spans="2:33" ht="15" customHeight="1" x14ac:dyDescent="0.75">
      <c r="B744" s="205" t="str">
        <f>'5 Driver Data'!B744</f>
        <v>0736</v>
      </c>
      <c r="C744" s="193">
        <f>'5 Driver Data'!C744</f>
        <v>0</v>
      </c>
      <c r="D744" s="192">
        <f>'5 Driver Data'!D744</f>
        <v>0</v>
      </c>
      <c r="E744" s="191">
        <f>'5 Driver Data'!E744</f>
        <v>0</v>
      </c>
      <c r="F744" s="191">
        <f>'5 Driver Data'!F744</f>
        <v>0</v>
      </c>
      <c r="G744" s="191">
        <f>'5 Driver Data'!G744</f>
        <v>0</v>
      </c>
      <c r="H744" s="191">
        <f>'5 Driver Data'!H744</f>
        <v>0</v>
      </c>
      <c r="I744" s="191">
        <f>'5 Driver Data'!I744</f>
        <v>0</v>
      </c>
      <c r="J744" s="191">
        <f>'5 Driver Data'!J744</f>
        <v>0</v>
      </c>
      <c r="K744" s="206">
        <f>'5 Driver Data'!K744</f>
        <v>0</v>
      </c>
      <c r="L744" s="1"/>
      <c r="M744" s="216" t="str">
        <f>IF(D744=0,"Blank",'3 Model Input'!E$44*'3 Model Input'!E$45)</f>
        <v>Blank</v>
      </c>
      <c r="N744" s="197" t="str">
        <f t="shared" si="130"/>
        <v>Blank</v>
      </c>
      <c r="O744" s="197" t="str">
        <f>IF(D744=0,"Blank",'3 Model Input'!E$49*(1-'3 Model Input'!E$51))</f>
        <v>Blank</v>
      </c>
      <c r="P744" s="197" t="str">
        <f t="shared" si="131"/>
        <v>Blank</v>
      </c>
      <c r="Q744" s="197" t="str">
        <f>IF(D744=0,"Blank",IF(D744="BEV",E744*(1-'3 Model Input'!E$54), E744))</f>
        <v>Blank</v>
      </c>
      <c r="R744" s="198" t="str">
        <f>IF(D744=0,"Blank",IF(D744="PHEV",F744/G744,F744*(1-'3 Model Input'!E$54)/G744))</f>
        <v>Blank</v>
      </c>
      <c r="S744" s="198" t="str">
        <f>IF(D744=0,"Blank",IF(D744="PHEV",MIN(M744,E744),MIN(M744,(E744*(1-'3 Model Input'!E$54)))))</f>
        <v>Blank</v>
      </c>
      <c r="T744" s="217" t="str">
        <f t="shared" si="132"/>
        <v>Blank</v>
      </c>
      <c r="U744" s="89"/>
      <c r="V744" s="216" t="str">
        <f>IF(D744=0,"Blank",P744*'3 Model Input'!E$50)</f>
        <v>Blank</v>
      </c>
      <c r="W744" s="197" t="str">
        <f t="shared" si="133"/>
        <v>Blank</v>
      </c>
      <c r="X744" s="197" t="str">
        <f t="shared" si="134"/>
        <v>Blank</v>
      </c>
      <c r="Y744" s="197" t="str">
        <f t="shared" si="135"/>
        <v>Blank</v>
      </c>
      <c r="Z744" s="197" t="str">
        <f t="shared" si="136"/>
        <v>Blank</v>
      </c>
      <c r="AA744" s="223" t="str" cm="1">
        <f t="array" ref="AA744">_xlfn.IFS(ISTEXT('3 Model Input'!F$70),"Missing",ISTEXT('3 Model Input'!I$70),"Missing",ISNUMBER('3 Model Input'!K$70),'3 Model Input'!K$70*P744)</f>
        <v>Missing</v>
      </c>
      <c r="AB744" s="89"/>
      <c r="AC744" s="227" t="str" cm="1">
        <f t="array" ref="AC744">IF(D744=0,"Blank",_xlfn.IFS('3 Model Input'!E$61=1,(V744*G744)/T744,'3 Model Input'!E$61=2,(W744*G744)/T744,'3 Model Input'!E$61=3,(X744*G744)/T744,'3 Model Input'!E$61=4,(Y744*G744)/T744,'3 Model Input'!E$61=5,(Z744*G744)/T744, ISTEXT('3 Model Input'!E$61),"Missing",'3 Model Input'!E$61=6,(AA744*G744)/T744))</f>
        <v>Blank</v>
      </c>
      <c r="AD744" s="202" t="str">
        <f t="shared" si="137"/>
        <v>Blank</v>
      </c>
      <c r="AE744" s="202" t="str">
        <f t="shared" si="138"/>
        <v>Blank</v>
      </c>
      <c r="AF744" s="217" t="str">
        <f t="shared" si="139"/>
        <v>Blank</v>
      </c>
      <c r="AG744" s="9" t="str" cm="1">
        <f t="array" ref="AG744">_xlfn.IFS(ISNUMBER(AC744), "", ISNUMBER(SEARCH("Blank", AC744)), "", ISERROR(AC744), "Bad input on tab 3")</f>
        <v/>
      </c>
    </row>
    <row r="745" spans="2:33" ht="15" customHeight="1" x14ac:dyDescent="0.75">
      <c r="B745" s="205" t="str">
        <f>'5 Driver Data'!B745</f>
        <v>0737</v>
      </c>
      <c r="C745" s="193">
        <f>'5 Driver Data'!C745</f>
        <v>0</v>
      </c>
      <c r="D745" s="192">
        <f>'5 Driver Data'!D745</f>
        <v>0</v>
      </c>
      <c r="E745" s="191">
        <f>'5 Driver Data'!E745</f>
        <v>0</v>
      </c>
      <c r="F745" s="191">
        <f>'5 Driver Data'!F745</f>
        <v>0</v>
      </c>
      <c r="G745" s="191">
        <f>'5 Driver Data'!G745</f>
        <v>0</v>
      </c>
      <c r="H745" s="191">
        <f>'5 Driver Data'!H745</f>
        <v>0</v>
      </c>
      <c r="I745" s="191">
        <f>'5 Driver Data'!I745</f>
        <v>0</v>
      </c>
      <c r="J745" s="191">
        <f>'5 Driver Data'!J745</f>
        <v>0</v>
      </c>
      <c r="K745" s="206">
        <f>'5 Driver Data'!K745</f>
        <v>0</v>
      </c>
      <c r="L745" s="1"/>
      <c r="M745" s="216" t="str">
        <f>IF(D745=0,"Blank",'3 Model Input'!E$44*'3 Model Input'!E$45)</f>
        <v>Blank</v>
      </c>
      <c r="N745" s="197" t="str">
        <f t="shared" si="130"/>
        <v>Blank</v>
      </c>
      <c r="O745" s="197" t="str">
        <f>IF(D745=0,"Blank",'3 Model Input'!E$49*(1-'3 Model Input'!E$51))</f>
        <v>Blank</v>
      </c>
      <c r="P745" s="197" t="str">
        <f t="shared" si="131"/>
        <v>Blank</v>
      </c>
      <c r="Q745" s="197" t="str">
        <f>IF(D745=0,"Blank",IF(D745="BEV",E745*(1-'3 Model Input'!E$54), E745))</f>
        <v>Blank</v>
      </c>
      <c r="R745" s="198" t="str">
        <f>IF(D745=0,"Blank",IF(D745="PHEV",F745/G745,F745*(1-'3 Model Input'!E$54)/G745))</f>
        <v>Blank</v>
      </c>
      <c r="S745" s="198" t="str">
        <f>IF(D745=0,"Blank",IF(D745="PHEV",MIN(M745,E745),MIN(M745,(E745*(1-'3 Model Input'!E$54)))))</f>
        <v>Blank</v>
      </c>
      <c r="T745" s="217" t="str">
        <f t="shared" si="132"/>
        <v>Blank</v>
      </c>
      <c r="U745" s="89"/>
      <c r="V745" s="216" t="str">
        <f>IF(D745=0,"Blank",P745*'3 Model Input'!E$50)</f>
        <v>Blank</v>
      </c>
      <c r="W745" s="197" t="str">
        <f t="shared" si="133"/>
        <v>Blank</v>
      </c>
      <c r="X745" s="197" t="str">
        <f t="shared" si="134"/>
        <v>Blank</v>
      </c>
      <c r="Y745" s="197" t="str">
        <f t="shared" si="135"/>
        <v>Blank</v>
      </c>
      <c r="Z745" s="197" t="str">
        <f t="shared" si="136"/>
        <v>Blank</v>
      </c>
      <c r="AA745" s="223" t="str" cm="1">
        <f t="array" ref="AA745">_xlfn.IFS(ISTEXT('3 Model Input'!F$70),"Missing",ISTEXT('3 Model Input'!I$70),"Missing",ISNUMBER('3 Model Input'!K$70),'3 Model Input'!K$70*P745)</f>
        <v>Missing</v>
      </c>
      <c r="AB745" s="89"/>
      <c r="AC745" s="227" t="str" cm="1">
        <f t="array" ref="AC745">IF(D745=0,"Blank",_xlfn.IFS('3 Model Input'!E$61=1,(V745*G745)/T745,'3 Model Input'!E$61=2,(W745*G745)/T745,'3 Model Input'!E$61=3,(X745*G745)/T745,'3 Model Input'!E$61=4,(Y745*G745)/T745,'3 Model Input'!E$61=5,(Z745*G745)/T745, ISTEXT('3 Model Input'!E$61),"Missing",'3 Model Input'!E$61=6,(AA745*G745)/T745))</f>
        <v>Blank</v>
      </c>
      <c r="AD745" s="202" t="str">
        <f t="shared" si="137"/>
        <v>Blank</v>
      </c>
      <c r="AE745" s="202" t="str">
        <f t="shared" si="138"/>
        <v>Blank</v>
      </c>
      <c r="AF745" s="217" t="str">
        <f t="shared" si="139"/>
        <v>Blank</v>
      </c>
      <c r="AG745" s="9" t="str" cm="1">
        <f t="array" ref="AG745">_xlfn.IFS(ISNUMBER(AC745), "", ISNUMBER(SEARCH("Blank", AC745)), "", ISERROR(AC745), "Bad input on tab 3")</f>
        <v/>
      </c>
    </row>
    <row r="746" spans="2:33" ht="15" customHeight="1" x14ac:dyDescent="0.75">
      <c r="B746" s="205" t="str">
        <f>'5 Driver Data'!B746</f>
        <v>0738</v>
      </c>
      <c r="C746" s="193">
        <f>'5 Driver Data'!C746</f>
        <v>0</v>
      </c>
      <c r="D746" s="192">
        <f>'5 Driver Data'!D746</f>
        <v>0</v>
      </c>
      <c r="E746" s="191">
        <f>'5 Driver Data'!E746</f>
        <v>0</v>
      </c>
      <c r="F746" s="191">
        <f>'5 Driver Data'!F746</f>
        <v>0</v>
      </c>
      <c r="G746" s="191">
        <f>'5 Driver Data'!G746</f>
        <v>0</v>
      </c>
      <c r="H746" s="191">
        <f>'5 Driver Data'!H746</f>
        <v>0</v>
      </c>
      <c r="I746" s="191">
        <f>'5 Driver Data'!I746</f>
        <v>0</v>
      </c>
      <c r="J746" s="191">
        <f>'5 Driver Data'!J746</f>
        <v>0</v>
      </c>
      <c r="K746" s="206">
        <f>'5 Driver Data'!K746</f>
        <v>0</v>
      </c>
      <c r="L746" s="1"/>
      <c r="M746" s="216" t="str">
        <f>IF(D746=0,"Blank",'3 Model Input'!E$44*'3 Model Input'!E$45)</f>
        <v>Blank</v>
      </c>
      <c r="N746" s="197" t="str">
        <f t="shared" si="130"/>
        <v>Blank</v>
      </c>
      <c r="O746" s="197" t="str">
        <f>IF(D746=0,"Blank",'3 Model Input'!E$49*(1-'3 Model Input'!E$51))</f>
        <v>Blank</v>
      </c>
      <c r="P746" s="197" t="str">
        <f t="shared" si="131"/>
        <v>Blank</v>
      </c>
      <c r="Q746" s="197" t="str">
        <f>IF(D746=0,"Blank",IF(D746="BEV",E746*(1-'3 Model Input'!E$54), E746))</f>
        <v>Blank</v>
      </c>
      <c r="R746" s="198" t="str">
        <f>IF(D746=0,"Blank",IF(D746="PHEV",F746/G746,F746*(1-'3 Model Input'!E$54)/G746))</f>
        <v>Blank</v>
      </c>
      <c r="S746" s="198" t="str">
        <f>IF(D746=0,"Blank",IF(D746="PHEV",MIN(M746,E746),MIN(M746,(E746*(1-'3 Model Input'!E$54)))))</f>
        <v>Blank</v>
      </c>
      <c r="T746" s="217" t="str">
        <f t="shared" si="132"/>
        <v>Blank</v>
      </c>
      <c r="U746" s="89"/>
      <c r="V746" s="216" t="str">
        <f>IF(D746=0,"Blank",P746*'3 Model Input'!E$50)</f>
        <v>Blank</v>
      </c>
      <c r="W746" s="197" t="str">
        <f t="shared" si="133"/>
        <v>Blank</v>
      </c>
      <c r="X746" s="197" t="str">
        <f t="shared" si="134"/>
        <v>Blank</v>
      </c>
      <c r="Y746" s="197" t="str">
        <f t="shared" si="135"/>
        <v>Blank</v>
      </c>
      <c r="Z746" s="197" t="str">
        <f t="shared" si="136"/>
        <v>Blank</v>
      </c>
      <c r="AA746" s="223" t="str" cm="1">
        <f t="array" ref="AA746">_xlfn.IFS(ISTEXT('3 Model Input'!F$70),"Missing",ISTEXT('3 Model Input'!I$70),"Missing",ISNUMBER('3 Model Input'!K$70),'3 Model Input'!K$70*P746)</f>
        <v>Missing</v>
      </c>
      <c r="AB746" s="89"/>
      <c r="AC746" s="227" t="str" cm="1">
        <f t="array" ref="AC746">IF(D746=0,"Blank",_xlfn.IFS('3 Model Input'!E$61=1,(V746*G746)/T746,'3 Model Input'!E$61=2,(W746*G746)/T746,'3 Model Input'!E$61=3,(X746*G746)/T746,'3 Model Input'!E$61=4,(Y746*G746)/T746,'3 Model Input'!E$61=5,(Z746*G746)/T746, ISTEXT('3 Model Input'!E$61),"Missing",'3 Model Input'!E$61=6,(AA746*G746)/T746))</f>
        <v>Blank</v>
      </c>
      <c r="AD746" s="202" t="str">
        <f t="shared" si="137"/>
        <v>Blank</v>
      </c>
      <c r="AE746" s="202" t="str">
        <f t="shared" si="138"/>
        <v>Blank</v>
      </c>
      <c r="AF746" s="217" t="str">
        <f t="shared" si="139"/>
        <v>Blank</v>
      </c>
      <c r="AG746" s="9" t="str" cm="1">
        <f t="array" ref="AG746">_xlfn.IFS(ISNUMBER(AC746), "", ISNUMBER(SEARCH("Blank", AC746)), "", ISERROR(AC746), "Bad input on tab 3")</f>
        <v/>
      </c>
    </row>
    <row r="747" spans="2:33" ht="15" customHeight="1" x14ac:dyDescent="0.75">
      <c r="B747" s="205" t="str">
        <f>'5 Driver Data'!B747</f>
        <v>0739</v>
      </c>
      <c r="C747" s="193">
        <f>'5 Driver Data'!C747</f>
        <v>0</v>
      </c>
      <c r="D747" s="192">
        <f>'5 Driver Data'!D747</f>
        <v>0</v>
      </c>
      <c r="E747" s="191">
        <f>'5 Driver Data'!E747</f>
        <v>0</v>
      </c>
      <c r="F747" s="191">
        <f>'5 Driver Data'!F747</f>
        <v>0</v>
      </c>
      <c r="G747" s="191">
        <f>'5 Driver Data'!G747</f>
        <v>0</v>
      </c>
      <c r="H747" s="191">
        <f>'5 Driver Data'!H747</f>
        <v>0</v>
      </c>
      <c r="I747" s="191">
        <f>'5 Driver Data'!I747</f>
        <v>0</v>
      </c>
      <c r="J747" s="191">
        <f>'5 Driver Data'!J747</f>
        <v>0</v>
      </c>
      <c r="K747" s="206">
        <f>'5 Driver Data'!K747</f>
        <v>0</v>
      </c>
      <c r="L747" s="1"/>
      <c r="M747" s="216" t="str">
        <f>IF(D747=0,"Blank",'3 Model Input'!E$44*'3 Model Input'!E$45)</f>
        <v>Blank</v>
      </c>
      <c r="N747" s="197" t="str">
        <f t="shared" si="130"/>
        <v>Blank</v>
      </c>
      <c r="O747" s="197" t="str">
        <f>IF(D747=0,"Blank",'3 Model Input'!E$49*(1-'3 Model Input'!E$51))</f>
        <v>Blank</v>
      </c>
      <c r="P747" s="197" t="str">
        <f t="shared" si="131"/>
        <v>Blank</v>
      </c>
      <c r="Q747" s="197" t="str">
        <f>IF(D747=0,"Blank",IF(D747="BEV",E747*(1-'3 Model Input'!E$54), E747))</f>
        <v>Blank</v>
      </c>
      <c r="R747" s="198" t="str">
        <f>IF(D747=0,"Blank",IF(D747="PHEV",F747/G747,F747*(1-'3 Model Input'!E$54)/G747))</f>
        <v>Blank</v>
      </c>
      <c r="S747" s="198" t="str">
        <f>IF(D747=0,"Blank",IF(D747="PHEV",MIN(M747,E747),MIN(M747,(E747*(1-'3 Model Input'!E$54)))))</f>
        <v>Blank</v>
      </c>
      <c r="T747" s="217" t="str">
        <f t="shared" si="132"/>
        <v>Blank</v>
      </c>
      <c r="U747" s="89"/>
      <c r="V747" s="216" t="str">
        <f>IF(D747=0,"Blank",P747*'3 Model Input'!E$50)</f>
        <v>Blank</v>
      </c>
      <c r="W747" s="197" t="str">
        <f t="shared" si="133"/>
        <v>Blank</v>
      </c>
      <c r="X747" s="197" t="str">
        <f t="shared" si="134"/>
        <v>Blank</v>
      </c>
      <c r="Y747" s="197" t="str">
        <f t="shared" si="135"/>
        <v>Blank</v>
      </c>
      <c r="Z747" s="197" t="str">
        <f t="shared" si="136"/>
        <v>Blank</v>
      </c>
      <c r="AA747" s="223" t="str" cm="1">
        <f t="array" ref="AA747">_xlfn.IFS(ISTEXT('3 Model Input'!F$70),"Missing",ISTEXT('3 Model Input'!I$70),"Missing",ISNUMBER('3 Model Input'!K$70),'3 Model Input'!K$70*P747)</f>
        <v>Missing</v>
      </c>
      <c r="AB747" s="89"/>
      <c r="AC747" s="227" t="str" cm="1">
        <f t="array" ref="AC747">IF(D747=0,"Blank",_xlfn.IFS('3 Model Input'!E$61=1,(V747*G747)/T747,'3 Model Input'!E$61=2,(W747*G747)/T747,'3 Model Input'!E$61=3,(X747*G747)/T747,'3 Model Input'!E$61=4,(Y747*G747)/T747,'3 Model Input'!E$61=5,(Z747*G747)/T747, ISTEXT('3 Model Input'!E$61),"Missing",'3 Model Input'!E$61=6,(AA747*G747)/T747))</f>
        <v>Blank</v>
      </c>
      <c r="AD747" s="202" t="str">
        <f t="shared" si="137"/>
        <v>Blank</v>
      </c>
      <c r="AE747" s="202" t="str">
        <f t="shared" si="138"/>
        <v>Blank</v>
      </c>
      <c r="AF747" s="217" t="str">
        <f t="shared" si="139"/>
        <v>Blank</v>
      </c>
      <c r="AG747" s="9" t="str" cm="1">
        <f t="array" ref="AG747">_xlfn.IFS(ISNUMBER(AC747), "", ISNUMBER(SEARCH("Blank", AC747)), "", ISERROR(AC747), "Bad input on tab 3")</f>
        <v/>
      </c>
    </row>
    <row r="748" spans="2:33" ht="15" customHeight="1" x14ac:dyDescent="0.75">
      <c r="B748" s="205" t="str">
        <f>'5 Driver Data'!B748</f>
        <v>0740</v>
      </c>
      <c r="C748" s="193">
        <f>'5 Driver Data'!C748</f>
        <v>0</v>
      </c>
      <c r="D748" s="192">
        <f>'5 Driver Data'!D748</f>
        <v>0</v>
      </c>
      <c r="E748" s="191">
        <f>'5 Driver Data'!E748</f>
        <v>0</v>
      </c>
      <c r="F748" s="191">
        <f>'5 Driver Data'!F748</f>
        <v>0</v>
      </c>
      <c r="G748" s="191">
        <f>'5 Driver Data'!G748</f>
        <v>0</v>
      </c>
      <c r="H748" s="191">
        <f>'5 Driver Data'!H748</f>
        <v>0</v>
      </c>
      <c r="I748" s="191">
        <f>'5 Driver Data'!I748</f>
        <v>0</v>
      </c>
      <c r="J748" s="191">
        <f>'5 Driver Data'!J748</f>
        <v>0</v>
      </c>
      <c r="K748" s="206">
        <f>'5 Driver Data'!K748</f>
        <v>0</v>
      </c>
      <c r="L748" s="1"/>
      <c r="M748" s="216" t="str">
        <f>IF(D748=0,"Blank",'3 Model Input'!E$44*'3 Model Input'!E$45)</f>
        <v>Blank</v>
      </c>
      <c r="N748" s="197" t="str">
        <f t="shared" si="130"/>
        <v>Blank</v>
      </c>
      <c r="O748" s="197" t="str">
        <f>IF(D748=0,"Blank",'3 Model Input'!E$49*(1-'3 Model Input'!E$51))</f>
        <v>Blank</v>
      </c>
      <c r="P748" s="197" t="str">
        <f t="shared" si="131"/>
        <v>Blank</v>
      </c>
      <c r="Q748" s="197" t="str">
        <f>IF(D748=0,"Blank",IF(D748="BEV",E748*(1-'3 Model Input'!E$54), E748))</f>
        <v>Blank</v>
      </c>
      <c r="R748" s="198" t="str">
        <f>IF(D748=0,"Blank",IF(D748="PHEV",F748/G748,F748*(1-'3 Model Input'!E$54)/G748))</f>
        <v>Blank</v>
      </c>
      <c r="S748" s="198" t="str">
        <f>IF(D748=0,"Blank",IF(D748="PHEV",MIN(M748,E748),MIN(M748,(E748*(1-'3 Model Input'!E$54)))))</f>
        <v>Blank</v>
      </c>
      <c r="T748" s="217" t="str">
        <f t="shared" si="132"/>
        <v>Blank</v>
      </c>
      <c r="U748" s="89"/>
      <c r="V748" s="216" t="str">
        <f>IF(D748=0,"Blank",P748*'3 Model Input'!E$50)</f>
        <v>Blank</v>
      </c>
      <c r="W748" s="197" t="str">
        <f t="shared" si="133"/>
        <v>Blank</v>
      </c>
      <c r="X748" s="197" t="str">
        <f t="shared" si="134"/>
        <v>Blank</v>
      </c>
      <c r="Y748" s="197" t="str">
        <f t="shared" si="135"/>
        <v>Blank</v>
      </c>
      <c r="Z748" s="197" t="str">
        <f t="shared" si="136"/>
        <v>Blank</v>
      </c>
      <c r="AA748" s="223" t="str" cm="1">
        <f t="array" ref="AA748">_xlfn.IFS(ISTEXT('3 Model Input'!F$70),"Missing",ISTEXT('3 Model Input'!I$70),"Missing",ISNUMBER('3 Model Input'!K$70),'3 Model Input'!K$70*P748)</f>
        <v>Missing</v>
      </c>
      <c r="AB748" s="89"/>
      <c r="AC748" s="227" t="str" cm="1">
        <f t="array" ref="AC748">IF(D748=0,"Blank",_xlfn.IFS('3 Model Input'!E$61=1,(V748*G748)/T748,'3 Model Input'!E$61=2,(W748*G748)/T748,'3 Model Input'!E$61=3,(X748*G748)/T748,'3 Model Input'!E$61=4,(Y748*G748)/T748,'3 Model Input'!E$61=5,(Z748*G748)/T748, ISTEXT('3 Model Input'!E$61),"Missing",'3 Model Input'!E$61=6,(AA748*G748)/T748))</f>
        <v>Blank</v>
      </c>
      <c r="AD748" s="202" t="str">
        <f t="shared" si="137"/>
        <v>Blank</v>
      </c>
      <c r="AE748" s="202" t="str">
        <f t="shared" si="138"/>
        <v>Blank</v>
      </c>
      <c r="AF748" s="217" t="str">
        <f t="shared" si="139"/>
        <v>Blank</v>
      </c>
      <c r="AG748" s="9" t="str" cm="1">
        <f t="array" ref="AG748">_xlfn.IFS(ISNUMBER(AC748), "", ISNUMBER(SEARCH("Blank", AC748)), "", ISERROR(AC748), "Bad input on tab 3")</f>
        <v/>
      </c>
    </row>
    <row r="749" spans="2:33" ht="15" customHeight="1" x14ac:dyDescent="0.75">
      <c r="B749" s="205" t="str">
        <f>'5 Driver Data'!B749</f>
        <v>0741</v>
      </c>
      <c r="C749" s="193">
        <f>'5 Driver Data'!C749</f>
        <v>0</v>
      </c>
      <c r="D749" s="192">
        <f>'5 Driver Data'!D749</f>
        <v>0</v>
      </c>
      <c r="E749" s="191">
        <f>'5 Driver Data'!E749</f>
        <v>0</v>
      </c>
      <c r="F749" s="191">
        <f>'5 Driver Data'!F749</f>
        <v>0</v>
      </c>
      <c r="G749" s="191">
        <f>'5 Driver Data'!G749</f>
        <v>0</v>
      </c>
      <c r="H749" s="191">
        <f>'5 Driver Data'!H749</f>
        <v>0</v>
      </c>
      <c r="I749" s="191">
        <f>'5 Driver Data'!I749</f>
        <v>0</v>
      </c>
      <c r="J749" s="191">
        <f>'5 Driver Data'!J749</f>
        <v>0</v>
      </c>
      <c r="K749" s="206">
        <f>'5 Driver Data'!K749</f>
        <v>0</v>
      </c>
      <c r="L749" s="1"/>
      <c r="M749" s="216" t="str">
        <f>IF(D749=0,"Blank",'3 Model Input'!E$44*'3 Model Input'!E$45)</f>
        <v>Blank</v>
      </c>
      <c r="N749" s="197" t="str">
        <f t="shared" si="130"/>
        <v>Blank</v>
      </c>
      <c r="O749" s="197" t="str">
        <f>IF(D749=0,"Blank",'3 Model Input'!E$49*(1-'3 Model Input'!E$51))</f>
        <v>Blank</v>
      </c>
      <c r="P749" s="197" t="str">
        <f t="shared" si="131"/>
        <v>Blank</v>
      </c>
      <c r="Q749" s="197" t="str">
        <f>IF(D749=0,"Blank",IF(D749="BEV",E749*(1-'3 Model Input'!E$54), E749))</f>
        <v>Blank</v>
      </c>
      <c r="R749" s="198" t="str">
        <f>IF(D749=0,"Blank",IF(D749="PHEV",F749/G749,F749*(1-'3 Model Input'!E$54)/G749))</f>
        <v>Blank</v>
      </c>
      <c r="S749" s="198" t="str">
        <f>IF(D749=0,"Blank",IF(D749="PHEV",MIN(M749,E749),MIN(M749,(E749*(1-'3 Model Input'!E$54)))))</f>
        <v>Blank</v>
      </c>
      <c r="T749" s="217" t="str">
        <f t="shared" si="132"/>
        <v>Blank</v>
      </c>
      <c r="U749" s="89"/>
      <c r="V749" s="216" t="str">
        <f>IF(D749=0,"Blank",P749*'3 Model Input'!E$50)</f>
        <v>Blank</v>
      </c>
      <c r="W749" s="197" t="str">
        <f t="shared" si="133"/>
        <v>Blank</v>
      </c>
      <c r="X749" s="197" t="str">
        <f t="shared" si="134"/>
        <v>Blank</v>
      </c>
      <c r="Y749" s="197" t="str">
        <f t="shared" si="135"/>
        <v>Blank</v>
      </c>
      <c r="Z749" s="197" t="str">
        <f t="shared" si="136"/>
        <v>Blank</v>
      </c>
      <c r="AA749" s="223" t="str" cm="1">
        <f t="array" ref="AA749">_xlfn.IFS(ISTEXT('3 Model Input'!F$70),"Missing",ISTEXT('3 Model Input'!I$70),"Missing",ISNUMBER('3 Model Input'!K$70),'3 Model Input'!K$70*P749)</f>
        <v>Missing</v>
      </c>
      <c r="AB749" s="89"/>
      <c r="AC749" s="227" t="str" cm="1">
        <f t="array" ref="AC749">IF(D749=0,"Blank",_xlfn.IFS('3 Model Input'!E$61=1,(V749*G749)/T749,'3 Model Input'!E$61=2,(W749*G749)/T749,'3 Model Input'!E$61=3,(X749*G749)/T749,'3 Model Input'!E$61=4,(Y749*G749)/T749,'3 Model Input'!E$61=5,(Z749*G749)/T749, ISTEXT('3 Model Input'!E$61),"Missing",'3 Model Input'!E$61=6,(AA749*G749)/T749))</f>
        <v>Blank</v>
      </c>
      <c r="AD749" s="202" t="str">
        <f t="shared" si="137"/>
        <v>Blank</v>
      </c>
      <c r="AE749" s="202" t="str">
        <f t="shared" si="138"/>
        <v>Blank</v>
      </c>
      <c r="AF749" s="217" t="str">
        <f t="shared" si="139"/>
        <v>Blank</v>
      </c>
      <c r="AG749" s="9" t="str" cm="1">
        <f t="array" ref="AG749">_xlfn.IFS(ISNUMBER(AC749), "", ISNUMBER(SEARCH("Blank", AC749)), "", ISERROR(AC749), "Bad input on tab 3")</f>
        <v/>
      </c>
    </row>
    <row r="750" spans="2:33" ht="15" customHeight="1" x14ac:dyDescent="0.75">
      <c r="B750" s="205" t="str">
        <f>'5 Driver Data'!B750</f>
        <v>0742</v>
      </c>
      <c r="C750" s="193">
        <f>'5 Driver Data'!C750</f>
        <v>0</v>
      </c>
      <c r="D750" s="192">
        <f>'5 Driver Data'!D750</f>
        <v>0</v>
      </c>
      <c r="E750" s="191">
        <f>'5 Driver Data'!E750</f>
        <v>0</v>
      </c>
      <c r="F750" s="191">
        <f>'5 Driver Data'!F750</f>
        <v>0</v>
      </c>
      <c r="G750" s="191">
        <f>'5 Driver Data'!G750</f>
        <v>0</v>
      </c>
      <c r="H750" s="191">
        <f>'5 Driver Data'!H750</f>
        <v>0</v>
      </c>
      <c r="I750" s="191">
        <f>'5 Driver Data'!I750</f>
        <v>0</v>
      </c>
      <c r="J750" s="191">
        <f>'5 Driver Data'!J750</f>
        <v>0</v>
      </c>
      <c r="K750" s="206">
        <f>'5 Driver Data'!K750</f>
        <v>0</v>
      </c>
      <c r="L750" s="1"/>
      <c r="M750" s="216" t="str">
        <f>IF(D750=0,"Blank",'3 Model Input'!E$44*'3 Model Input'!E$45)</f>
        <v>Blank</v>
      </c>
      <c r="N750" s="197" t="str">
        <f t="shared" ref="N750:N813" si="140">IF(D750=0,"Blank",H750*I750*52)</f>
        <v>Blank</v>
      </c>
      <c r="O750" s="197" t="str">
        <f>IF(D750=0,"Blank",'3 Model Input'!E$49*(1-'3 Model Input'!E$51))</f>
        <v>Blank</v>
      </c>
      <c r="P750" s="197" t="str">
        <f t="shared" ref="P750:P813" si="141">IF(D750=0,"Blank",SUM(N750:O750))</f>
        <v>Blank</v>
      </c>
      <c r="Q750" s="197" t="str">
        <f>IF(D750=0,"Blank",IF(D750="BEV",E750*(1-'3 Model Input'!E$54), E750))</f>
        <v>Blank</v>
      </c>
      <c r="R750" s="198" t="str">
        <f>IF(D750=0,"Blank",IF(D750="PHEV",F750/G750,F750*(1-'3 Model Input'!E$54)/G750))</f>
        <v>Blank</v>
      </c>
      <c r="S750" s="198" t="str">
        <f>IF(D750=0,"Blank",IF(D750="PHEV",MIN(M750,E750),MIN(M750,(E750*(1-'3 Model Input'!E$54)))))</f>
        <v>Blank</v>
      </c>
      <c r="T750" s="217" t="str">
        <f t="shared" ref="T750:T813" si="142">IF(D750=0,"Blank",MIN(R750,(S750/E750*F750)))</f>
        <v>Blank</v>
      </c>
      <c r="U750" s="89"/>
      <c r="V750" s="216" t="str">
        <f>IF(D750=0,"Blank",P750*'3 Model Input'!E$50)</f>
        <v>Blank</v>
      </c>
      <c r="W750" s="197" t="str">
        <f t="shared" ref="W750:W813" si="143">IF(D750=0,"Blank",V750*(1-J750))</f>
        <v>Blank</v>
      </c>
      <c r="X750" s="197" t="str">
        <f t="shared" ref="X750:X813" si="144">P750</f>
        <v>Blank</v>
      </c>
      <c r="Y750" s="197" t="str">
        <f t="shared" ref="Y750:Y813" si="145">IF(D750=0,"Blank",P750*(1-J750))</f>
        <v>Blank</v>
      </c>
      <c r="Z750" s="197" t="str">
        <f t="shared" ref="Z750:Z813" si="146">IF(D750=0,"Blank",N750*K750)</f>
        <v>Blank</v>
      </c>
      <c r="AA750" s="223" t="str" cm="1">
        <f t="array" ref="AA750">_xlfn.IFS(ISTEXT('3 Model Input'!F$70),"Missing",ISTEXT('3 Model Input'!I$70),"Missing",ISNUMBER('3 Model Input'!K$70),'3 Model Input'!K$70*P750)</f>
        <v>Missing</v>
      </c>
      <c r="AB750" s="89"/>
      <c r="AC750" s="227" t="str" cm="1">
        <f t="array" ref="AC750">IF(D750=0,"Blank",_xlfn.IFS('3 Model Input'!E$61=1,(V750*G750)/T750,'3 Model Input'!E$61=2,(W750*G750)/T750,'3 Model Input'!E$61=3,(X750*G750)/T750,'3 Model Input'!E$61=4,(Y750*G750)/T750,'3 Model Input'!E$61=5,(Z750*G750)/T750, ISTEXT('3 Model Input'!E$61),"Missing",'3 Model Input'!E$61=6,(AA750*G750)/T750))</f>
        <v>Blank</v>
      </c>
      <c r="AD750" s="202" t="str">
        <f t="shared" ref="AD750:AD813" si="147">IF(D750=0,"Blank",MIN(SUM(AC750/52/H750),1))</f>
        <v>Blank</v>
      </c>
      <c r="AE750" s="202" t="str">
        <f t="shared" ref="AE750:AE813" si="148">IF(D750=0,"Blank",AD750*H750)</f>
        <v>Blank</v>
      </c>
      <c r="AF750" s="217" t="str">
        <f t="shared" ref="AF750:AF813" si="149">IF(D750=0,"Blank",AC750*S750)</f>
        <v>Blank</v>
      </c>
      <c r="AG750" s="9" t="str" cm="1">
        <f t="array" ref="AG750">_xlfn.IFS(ISNUMBER(AC750), "", ISNUMBER(SEARCH("Blank", AC750)), "", ISERROR(AC750), "Bad input on tab 3")</f>
        <v/>
      </c>
    </row>
    <row r="751" spans="2:33" ht="15" customHeight="1" x14ac:dyDescent="0.75">
      <c r="B751" s="205" t="str">
        <f>'5 Driver Data'!B751</f>
        <v>0743</v>
      </c>
      <c r="C751" s="193">
        <f>'5 Driver Data'!C751</f>
        <v>0</v>
      </c>
      <c r="D751" s="192">
        <f>'5 Driver Data'!D751</f>
        <v>0</v>
      </c>
      <c r="E751" s="191">
        <f>'5 Driver Data'!E751</f>
        <v>0</v>
      </c>
      <c r="F751" s="191">
        <f>'5 Driver Data'!F751</f>
        <v>0</v>
      </c>
      <c r="G751" s="191">
        <f>'5 Driver Data'!G751</f>
        <v>0</v>
      </c>
      <c r="H751" s="191">
        <f>'5 Driver Data'!H751</f>
        <v>0</v>
      </c>
      <c r="I751" s="191">
        <f>'5 Driver Data'!I751</f>
        <v>0</v>
      </c>
      <c r="J751" s="191">
        <f>'5 Driver Data'!J751</f>
        <v>0</v>
      </c>
      <c r="K751" s="206">
        <f>'5 Driver Data'!K751</f>
        <v>0</v>
      </c>
      <c r="L751" s="1"/>
      <c r="M751" s="216" t="str">
        <f>IF(D751=0,"Blank",'3 Model Input'!E$44*'3 Model Input'!E$45)</f>
        <v>Blank</v>
      </c>
      <c r="N751" s="197" t="str">
        <f t="shared" si="140"/>
        <v>Blank</v>
      </c>
      <c r="O751" s="197" t="str">
        <f>IF(D751=0,"Blank",'3 Model Input'!E$49*(1-'3 Model Input'!E$51))</f>
        <v>Blank</v>
      </c>
      <c r="P751" s="197" t="str">
        <f t="shared" si="141"/>
        <v>Blank</v>
      </c>
      <c r="Q751" s="197" t="str">
        <f>IF(D751=0,"Blank",IF(D751="BEV",E751*(1-'3 Model Input'!E$54), E751))</f>
        <v>Blank</v>
      </c>
      <c r="R751" s="198" t="str">
        <f>IF(D751=0,"Blank",IF(D751="PHEV",F751/G751,F751*(1-'3 Model Input'!E$54)/G751))</f>
        <v>Blank</v>
      </c>
      <c r="S751" s="198" t="str">
        <f>IF(D751=0,"Blank",IF(D751="PHEV",MIN(M751,E751),MIN(M751,(E751*(1-'3 Model Input'!E$54)))))</f>
        <v>Blank</v>
      </c>
      <c r="T751" s="217" t="str">
        <f t="shared" si="142"/>
        <v>Blank</v>
      </c>
      <c r="U751" s="89"/>
      <c r="V751" s="216" t="str">
        <f>IF(D751=0,"Blank",P751*'3 Model Input'!E$50)</f>
        <v>Blank</v>
      </c>
      <c r="W751" s="197" t="str">
        <f t="shared" si="143"/>
        <v>Blank</v>
      </c>
      <c r="X751" s="197" t="str">
        <f t="shared" si="144"/>
        <v>Blank</v>
      </c>
      <c r="Y751" s="197" t="str">
        <f t="shared" si="145"/>
        <v>Blank</v>
      </c>
      <c r="Z751" s="197" t="str">
        <f t="shared" si="146"/>
        <v>Blank</v>
      </c>
      <c r="AA751" s="223" t="str" cm="1">
        <f t="array" ref="AA751">_xlfn.IFS(ISTEXT('3 Model Input'!F$70),"Missing",ISTEXT('3 Model Input'!I$70),"Missing",ISNUMBER('3 Model Input'!K$70),'3 Model Input'!K$70*P751)</f>
        <v>Missing</v>
      </c>
      <c r="AB751" s="89"/>
      <c r="AC751" s="227" t="str" cm="1">
        <f t="array" ref="AC751">IF(D751=0,"Blank",_xlfn.IFS('3 Model Input'!E$61=1,(V751*G751)/T751,'3 Model Input'!E$61=2,(W751*G751)/T751,'3 Model Input'!E$61=3,(X751*G751)/T751,'3 Model Input'!E$61=4,(Y751*G751)/T751,'3 Model Input'!E$61=5,(Z751*G751)/T751, ISTEXT('3 Model Input'!E$61),"Missing",'3 Model Input'!E$61=6,(AA751*G751)/T751))</f>
        <v>Blank</v>
      </c>
      <c r="AD751" s="202" t="str">
        <f t="shared" si="147"/>
        <v>Blank</v>
      </c>
      <c r="AE751" s="202" t="str">
        <f t="shared" si="148"/>
        <v>Blank</v>
      </c>
      <c r="AF751" s="217" t="str">
        <f t="shared" si="149"/>
        <v>Blank</v>
      </c>
      <c r="AG751" s="9" t="str" cm="1">
        <f t="array" ref="AG751">_xlfn.IFS(ISNUMBER(AC751), "", ISNUMBER(SEARCH("Blank", AC751)), "", ISERROR(AC751), "Bad input on tab 3")</f>
        <v/>
      </c>
    </row>
    <row r="752" spans="2:33" ht="15" customHeight="1" x14ac:dyDescent="0.75">
      <c r="B752" s="205" t="str">
        <f>'5 Driver Data'!B752</f>
        <v>0744</v>
      </c>
      <c r="C752" s="193">
        <f>'5 Driver Data'!C752</f>
        <v>0</v>
      </c>
      <c r="D752" s="192">
        <f>'5 Driver Data'!D752</f>
        <v>0</v>
      </c>
      <c r="E752" s="191">
        <f>'5 Driver Data'!E752</f>
        <v>0</v>
      </c>
      <c r="F752" s="191">
        <f>'5 Driver Data'!F752</f>
        <v>0</v>
      </c>
      <c r="G752" s="191">
        <f>'5 Driver Data'!G752</f>
        <v>0</v>
      </c>
      <c r="H752" s="191">
        <f>'5 Driver Data'!H752</f>
        <v>0</v>
      </c>
      <c r="I752" s="191">
        <f>'5 Driver Data'!I752</f>
        <v>0</v>
      </c>
      <c r="J752" s="191">
        <f>'5 Driver Data'!J752</f>
        <v>0</v>
      </c>
      <c r="K752" s="206">
        <f>'5 Driver Data'!K752</f>
        <v>0</v>
      </c>
      <c r="L752" s="1"/>
      <c r="M752" s="216" t="str">
        <f>IF(D752=0,"Blank",'3 Model Input'!E$44*'3 Model Input'!E$45)</f>
        <v>Blank</v>
      </c>
      <c r="N752" s="197" t="str">
        <f t="shared" si="140"/>
        <v>Blank</v>
      </c>
      <c r="O752" s="197" t="str">
        <f>IF(D752=0,"Blank",'3 Model Input'!E$49*(1-'3 Model Input'!E$51))</f>
        <v>Blank</v>
      </c>
      <c r="P752" s="197" t="str">
        <f t="shared" si="141"/>
        <v>Blank</v>
      </c>
      <c r="Q752" s="197" t="str">
        <f>IF(D752=0,"Blank",IF(D752="BEV",E752*(1-'3 Model Input'!E$54), E752))</f>
        <v>Blank</v>
      </c>
      <c r="R752" s="198" t="str">
        <f>IF(D752=0,"Blank",IF(D752="PHEV",F752/G752,F752*(1-'3 Model Input'!E$54)/G752))</f>
        <v>Blank</v>
      </c>
      <c r="S752" s="198" t="str">
        <f>IF(D752=0,"Blank",IF(D752="PHEV",MIN(M752,E752),MIN(M752,(E752*(1-'3 Model Input'!E$54)))))</f>
        <v>Blank</v>
      </c>
      <c r="T752" s="217" t="str">
        <f t="shared" si="142"/>
        <v>Blank</v>
      </c>
      <c r="U752" s="89"/>
      <c r="V752" s="216" t="str">
        <f>IF(D752=0,"Blank",P752*'3 Model Input'!E$50)</f>
        <v>Blank</v>
      </c>
      <c r="W752" s="197" t="str">
        <f t="shared" si="143"/>
        <v>Blank</v>
      </c>
      <c r="X752" s="197" t="str">
        <f t="shared" si="144"/>
        <v>Blank</v>
      </c>
      <c r="Y752" s="197" t="str">
        <f t="shared" si="145"/>
        <v>Blank</v>
      </c>
      <c r="Z752" s="197" t="str">
        <f t="shared" si="146"/>
        <v>Blank</v>
      </c>
      <c r="AA752" s="223" t="str" cm="1">
        <f t="array" ref="AA752">_xlfn.IFS(ISTEXT('3 Model Input'!F$70),"Missing",ISTEXT('3 Model Input'!I$70),"Missing",ISNUMBER('3 Model Input'!K$70),'3 Model Input'!K$70*P752)</f>
        <v>Missing</v>
      </c>
      <c r="AB752" s="89"/>
      <c r="AC752" s="227" t="str" cm="1">
        <f t="array" ref="AC752">IF(D752=0,"Blank",_xlfn.IFS('3 Model Input'!E$61=1,(V752*G752)/T752,'3 Model Input'!E$61=2,(W752*G752)/T752,'3 Model Input'!E$61=3,(X752*G752)/T752,'3 Model Input'!E$61=4,(Y752*G752)/T752,'3 Model Input'!E$61=5,(Z752*G752)/T752, ISTEXT('3 Model Input'!E$61),"Missing",'3 Model Input'!E$61=6,(AA752*G752)/T752))</f>
        <v>Blank</v>
      </c>
      <c r="AD752" s="202" t="str">
        <f t="shared" si="147"/>
        <v>Blank</v>
      </c>
      <c r="AE752" s="202" t="str">
        <f t="shared" si="148"/>
        <v>Blank</v>
      </c>
      <c r="AF752" s="217" t="str">
        <f t="shared" si="149"/>
        <v>Blank</v>
      </c>
      <c r="AG752" s="9" t="str" cm="1">
        <f t="array" ref="AG752">_xlfn.IFS(ISNUMBER(AC752), "", ISNUMBER(SEARCH("Blank", AC752)), "", ISERROR(AC752), "Bad input on tab 3")</f>
        <v/>
      </c>
    </row>
    <row r="753" spans="2:33" ht="15" customHeight="1" x14ac:dyDescent="0.75">
      <c r="B753" s="205" t="str">
        <f>'5 Driver Data'!B753</f>
        <v>0745</v>
      </c>
      <c r="C753" s="193">
        <f>'5 Driver Data'!C753</f>
        <v>0</v>
      </c>
      <c r="D753" s="192">
        <f>'5 Driver Data'!D753</f>
        <v>0</v>
      </c>
      <c r="E753" s="191">
        <f>'5 Driver Data'!E753</f>
        <v>0</v>
      </c>
      <c r="F753" s="191">
        <f>'5 Driver Data'!F753</f>
        <v>0</v>
      </c>
      <c r="G753" s="191">
        <f>'5 Driver Data'!G753</f>
        <v>0</v>
      </c>
      <c r="H753" s="191">
        <f>'5 Driver Data'!H753</f>
        <v>0</v>
      </c>
      <c r="I753" s="191">
        <f>'5 Driver Data'!I753</f>
        <v>0</v>
      </c>
      <c r="J753" s="191">
        <f>'5 Driver Data'!J753</f>
        <v>0</v>
      </c>
      <c r="K753" s="206">
        <f>'5 Driver Data'!K753</f>
        <v>0</v>
      </c>
      <c r="L753" s="1"/>
      <c r="M753" s="216" t="str">
        <f>IF(D753=0,"Blank",'3 Model Input'!E$44*'3 Model Input'!E$45)</f>
        <v>Blank</v>
      </c>
      <c r="N753" s="197" t="str">
        <f t="shared" si="140"/>
        <v>Blank</v>
      </c>
      <c r="O753" s="197" t="str">
        <f>IF(D753=0,"Blank",'3 Model Input'!E$49*(1-'3 Model Input'!E$51))</f>
        <v>Blank</v>
      </c>
      <c r="P753" s="197" t="str">
        <f t="shared" si="141"/>
        <v>Blank</v>
      </c>
      <c r="Q753" s="197" t="str">
        <f>IF(D753=0,"Blank",IF(D753="BEV",E753*(1-'3 Model Input'!E$54), E753))</f>
        <v>Blank</v>
      </c>
      <c r="R753" s="198" t="str">
        <f>IF(D753=0,"Blank",IF(D753="PHEV",F753/G753,F753*(1-'3 Model Input'!E$54)/G753))</f>
        <v>Blank</v>
      </c>
      <c r="S753" s="198" t="str">
        <f>IF(D753=0,"Blank",IF(D753="PHEV",MIN(M753,E753),MIN(M753,(E753*(1-'3 Model Input'!E$54)))))</f>
        <v>Blank</v>
      </c>
      <c r="T753" s="217" t="str">
        <f t="shared" si="142"/>
        <v>Blank</v>
      </c>
      <c r="U753" s="89"/>
      <c r="V753" s="216" t="str">
        <f>IF(D753=0,"Blank",P753*'3 Model Input'!E$50)</f>
        <v>Blank</v>
      </c>
      <c r="W753" s="197" t="str">
        <f t="shared" si="143"/>
        <v>Blank</v>
      </c>
      <c r="X753" s="197" t="str">
        <f t="shared" si="144"/>
        <v>Blank</v>
      </c>
      <c r="Y753" s="197" t="str">
        <f t="shared" si="145"/>
        <v>Blank</v>
      </c>
      <c r="Z753" s="197" t="str">
        <f t="shared" si="146"/>
        <v>Blank</v>
      </c>
      <c r="AA753" s="223" t="str" cm="1">
        <f t="array" ref="AA753">_xlfn.IFS(ISTEXT('3 Model Input'!F$70),"Missing",ISTEXT('3 Model Input'!I$70),"Missing",ISNUMBER('3 Model Input'!K$70),'3 Model Input'!K$70*P753)</f>
        <v>Missing</v>
      </c>
      <c r="AB753" s="89"/>
      <c r="AC753" s="227" t="str" cm="1">
        <f t="array" ref="AC753">IF(D753=0,"Blank",_xlfn.IFS('3 Model Input'!E$61=1,(V753*G753)/T753,'3 Model Input'!E$61=2,(W753*G753)/T753,'3 Model Input'!E$61=3,(X753*G753)/T753,'3 Model Input'!E$61=4,(Y753*G753)/T753,'3 Model Input'!E$61=5,(Z753*G753)/T753, ISTEXT('3 Model Input'!E$61),"Missing",'3 Model Input'!E$61=6,(AA753*G753)/T753))</f>
        <v>Blank</v>
      </c>
      <c r="AD753" s="202" t="str">
        <f t="shared" si="147"/>
        <v>Blank</v>
      </c>
      <c r="AE753" s="202" t="str">
        <f t="shared" si="148"/>
        <v>Blank</v>
      </c>
      <c r="AF753" s="217" t="str">
        <f t="shared" si="149"/>
        <v>Blank</v>
      </c>
      <c r="AG753" s="9" t="str" cm="1">
        <f t="array" ref="AG753">_xlfn.IFS(ISNUMBER(AC753), "", ISNUMBER(SEARCH("Blank", AC753)), "", ISERROR(AC753), "Bad input on tab 3")</f>
        <v/>
      </c>
    </row>
    <row r="754" spans="2:33" ht="15" customHeight="1" x14ac:dyDescent="0.75">
      <c r="B754" s="205" t="str">
        <f>'5 Driver Data'!B754</f>
        <v>0746</v>
      </c>
      <c r="C754" s="193">
        <f>'5 Driver Data'!C754</f>
        <v>0</v>
      </c>
      <c r="D754" s="192">
        <f>'5 Driver Data'!D754</f>
        <v>0</v>
      </c>
      <c r="E754" s="191">
        <f>'5 Driver Data'!E754</f>
        <v>0</v>
      </c>
      <c r="F754" s="191">
        <f>'5 Driver Data'!F754</f>
        <v>0</v>
      </c>
      <c r="G754" s="191">
        <f>'5 Driver Data'!G754</f>
        <v>0</v>
      </c>
      <c r="H754" s="191">
        <f>'5 Driver Data'!H754</f>
        <v>0</v>
      </c>
      <c r="I754" s="191">
        <f>'5 Driver Data'!I754</f>
        <v>0</v>
      </c>
      <c r="J754" s="191">
        <f>'5 Driver Data'!J754</f>
        <v>0</v>
      </c>
      <c r="K754" s="206">
        <f>'5 Driver Data'!K754</f>
        <v>0</v>
      </c>
      <c r="L754" s="1"/>
      <c r="M754" s="216" t="str">
        <f>IF(D754=0,"Blank",'3 Model Input'!E$44*'3 Model Input'!E$45)</f>
        <v>Blank</v>
      </c>
      <c r="N754" s="197" t="str">
        <f t="shared" si="140"/>
        <v>Blank</v>
      </c>
      <c r="O754" s="197" t="str">
        <f>IF(D754=0,"Blank",'3 Model Input'!E$49*(1-'3 Model Input'!E$51))</f>
        <v>Blank</v>
      </c>
      <c r="P754" s="197" t="str">
        <f t="shared" si="141"/>
        <v>Blank</v>
      </c>
      <c r="Q754" s="197" t="str">
        <f>IF(D754=0,"Blank",IF(D754="BEV",E754*(1-'3 Model Input'!E$54), E754))</f>
        <v>Blank</v>
      </c>
      <c r="R754" s="198" t="str">
        <f>IF(D754=0,"Blank",IF(D754="PHEV",F754/G754,F754*(1-'3 Model Input'!E$54)/G754))</f>
        <v>Blank</v>
      </c>
      <c r="S754" s="198" t="str">
        <f>IF(D754=0,"Blank",IF(D754="PHEV",MIN(M754,E754),MIN(M754,(E754*(1-'3 Model Input'!E$54)))))</f>
        <v>Blank</v>
      </c>
      <c r="T754" s="217" t="str">
        <f t="shared" si="142"/>
        <v>Blank</v>
      </c>
      <c r="U754" s="89"/>
      <c r="V754" s="216" t="str">
        <f>IF(D754=0,"Blank",P754*'3 Model Input'!E$50)</f>
        <v>Blank</v>
      </c>
      <c r="W754" s="197" t="str">
        <f t="shared" si="143"/>
        <v>Blank</v>
      </c>
      <c r="X754" s="197" t="str">
        <f t="shared" si="144"/>
        <v>Blank</v>
      </c>
      <c r="Y754" s="197" t="str">
        <f t="shared" si="145"/>
        <v>Blank</v>
      </c>
      <c r="Z754" s="197" t="str">
        <f t="shared" si="146"/>
        <v>Blank</v>
      </c>
      <c r="AA754" s="223" t="str" cm="1">
        <f t="array" ref="AA754">_xlfn.IFS(ISTEXT('3 Model Input'!F$70),"Missing",ISTEXT('3 Model Input'!I$70),"Missing",ISNUMBER('3 Model Input'!K$70),'3 Model Input'!K$70*P754)</f>
        <v>Missing</v>
      </c>
      <c r="AB754" s="89"/>
      <c r="AC754" s="227" t="str" cm="1">
        <f t="array" ref="AC754">IF(D754=0,"Blank",_xlfn.IFS('3 Model Input'!E$61=1,(V754*G754)/T754,'3 Model Input'!E$61=2,(W754*G754)/T754,'3 Model Input'!E$61=3,(X754*G754)/T754,'3 Model Input'!E$61=4,(Y754*G754)/T754,'3 Model Input'!E$61=5,(Z754*G754)/T754, ISTEXT('3 Model Input'!E$61),"Missing",'3 Model Input'!E$61=6,(AA754*G754)/T754))</f>
        <v>Blank</v>
      </c>
      <c r="AD754" s="202" t="str">
        <f t="shared" si="147"/>
        <v>Blank</v>
      </c>
      <c r="AE754" s="202" t="str">
        <f t="shared" si="148"/>
        <v>Blank</v>
      </c>
      <c r="AF754" s="217" t="str">
        <f t="shared" si="149"/>
        <v>Blank</v>
      </c>
      <c r="AG754" s="9" t="str" cm="1">
        <f t="array" ref="AG754">_xlfn.IFS(ISNUMBER(AC754), "", ISNUMBER(SEARCH("Blank", AC754)), "", ISERROR(AC754), "Bad input on tab 3")</f>
        <v/>
      </c>
    </row>
    <row r="755" spans="2:33" ht="15" customHeight="1" x14ac:dyDescent="0.75">
      <c r="B755" s="205" t="str">
        <f>'5 Driver Data'!B755</f>
        <v>0747</v>
      </c>
      <c r="C755" s="193">
        <f>'5 Driver Data'!C755</f>
        <v>0</v>
      </c>
      <c r="D755" s="192">
        <f>'5 Driver Data'!D755</f>
        <v>0</v>
      </c>
      <c r="E755" s="191">
        <f>'5 Driver Data'!E755</f>
        <v>0</v>
      </c>
      <c r="F755" s="191">
        <f>'5 Driver Data'!F755</f>
        <v>0</v>
      </c>
      <c r="G755" s="191">
        <f>'5 Driver Data'!G755</f>
        <v>0</v>
      </c>
      <c r="H755" s="191">
        <f>'5 Driver Data'!H755</f>
        <v>0</v>
      </c>
      <c r="I755" s="191">
        <f>'5 Driver Data'!I755</f>
        <v>0</v>
      </c>
      <c r="J755" s="191">
        <f>'5 Driver Data'!J755</f>
        <v>0</v>
      </c>
      <c r="K755" s="206">
        <f>'5 Driver Data'!K755</f>
        <v>0</v>
      </c>
      <c r="L755" s="1"/>
      <c r="M755" s="216" t="str">
        <f>IF(D755=0,"Blank",'3 Model Input'!E$44*'3 Model Input'!E$45)</f>
        <v>Blank</v>
      </c>
      <c r="N755" s="197" t="str">
        <f t="shared" si="140"/>
        <v>Blank</v>
      </c>
      <c r="O755" s="197" t="str">
        <f>IF(D755=0,"Blank",'3 Model Input'!E$49*(1-'3 Model Input'!E$51))</f>
        <v>Blank</v>
      </c>
      <c r="P755" s="197" t="str">
        <f t="shared" si="141"/>
        <v>Blank</v>
      </c>
      <c r="Q755" s="197" t="str">
        <f>IF(D755=0,"Blank",IF(D755="BEV",E755*(1-'3 Model Input'!E$54), E755))</f>
        <v>Blank</v>
      </c>
      <c r="R755" s="198" t="str">
        <f>IF(D755=0,"Blank",IF(D755="PHEV",F755/G755,F755*(1-'3 Model Input'!E$54)/G755))</f>
        <v>Blank</v>
      </c>
      <c r="S755" s="198" t="str">
        <f>IF(D755=0,"Blank",IF(D755="PHEV",MIN(M755,E755),MIN(M755,(E755*(1-'3 Model Input'!E$54)))))</f>
        <v>Blank</v>
      </c>
      <c r="T755" s="217" t="str">
        <f t="shared" si="142"/>
        <v>Blank</v>
      </c>
      <c r="U755" s="89"/>
      <c r="V755" s="216" t="str">
        <f>IF(D755=0,"Blank",P755*'3 Model Input'!E$50)</f>
        <v>Blank</v>
      </c>
      <c r="W755" s="197" t="str">
        <f t="shared" si="143"/>
        <v>Blank</v>
      </c>
      <c r="X755" s="197" t="str">
        <f t="shared" si="144"/>
        <v>Blank</v>
      </c>
      <c r="Y755" s="197" t="str">
        <f t="shared" si="145"/>
        <v>Blank</v>
      </c>
      <c r="Z755" s="197" t="str">
        <f t="shared" si="146"/>
        <v>Blank</v>
      </c>
      <c r="AA755" s="223" t="str" cm="1">
        <f t="array" ref="AA755">_xlfn.IFS(ISTEXT('3 Model Input'!F$70),"Missing",ISTEXT('3 Model Input'!I$70),"Missing",ISNUMBER('3 Model Input'!K$70),'3 Model Input'!K$70*P755)</f>
        <v>Missing</v>
      </c>
      <c r="AB755" s="89"/>
      <c r="AC755" s="227" t="str" cm="1">
        <f t="array" ref="AC755">IF(D755=0,"Blank",_xlfn.IFS('3 Model Input'!E$61=1,(V755*G755)/T755,'3 Model Input'!E$61=2,(W755*G755)/T755,'3 Model Input'!E$61=3,(X755*G755)/T755,'3 Model Input'!E$61=4,(Y755*G755)/T755,'3 Model Input'!E$61=5,(Z755*G755)/T755, ISTEXT('3 Model Input'!E$61),"Missing",'3 Model Input'!E$61=6,(AA755*G755)/T755))</f>
        <v>Blank</v>
      </c>
      <c r="AD755" s="202" t="str">
        <f t="shared" si="147"/>
        <v>Blank</v>
      </c>
      <c r="AE755" s="202" t="str">
        <f t="shared" si="148"/>
        <v>Blank</v>
      </c>
      <c r="AF755" s="217" t="str">
        <f t="shared" si="149"/>
        <v>Blank</v>
      </c>
      <c r="AG755" s="9" t="str" cm="1">
        <f t="array" ref="AG755">_xlfn.IFS(ISNUMBER(AC755), "", ISNUMBER(SEARCH("Blank", AC755)), "", ISERROR(AC755), "Bad input on tab 3")</f>
        <v/>
      </c>
    </row>
    <row r="756" spans="2:33" ht="15" customHeight="1" x14ac:dyDescent="0.75">
      <c r="B756" s="205" t="str">
        <f>'5 Driver Data'!B756</f>
        <v>0748</v>
      </c>
      <c r="C756" s="193">
        <f>'5 Driver Data'!C756</f>
        <v>0</v>
      </c>
      <c r="D756" s="192">
        <f>'5 Driver Data'!D756</f>
        <v>0</v>
      </c>
      <c r="E756" s="191">
        <f>'5 Driver Data'!E756</f>
        <v>0</v>
      </c>
      <c r="F756" s="191">
        <f>'5 Driver Data'!F756</f>
        <v>0</v>
      </c>
      <c r="G756" s="191">
        <f>'5 Driver Data'!G756</f>
        <v>0</v>
      </c>
      <c r="H756" s="191">
        <f>'5 Driver Data'!H756</f>
        <v>0</v>
      </c>
      <c r="I756" s="191">
        <f>'5 Driver Data'!I756</f>
        <v>0</v>
      </c>
      <c r="J756" s="191">
        <f>'5 Driver Data'!J756</f>
        <v>0</v>
      </c>
      <c r="K756" s="206">
        <f>'5 Driver Data'!K756</f>
        <v>0</v>
      </c>
      <c r="L756" s="1"/>
      <c r="M756" s="216" t="str">
        <f>IF(D756=0,"Blank",'3 Model Input'!E$44*'3 Model Input'!E$45)</f>
        <v>Blank</v>
      </c>
      <c r="N756" s="197" t="str">
        <f t="shared" si="140"/>
        <v>Blank</v>
      </c>
      <c r="O756" s="197" t="str">
        <f>IF(D756=0,"Blank",'3 Model Input'!E$49*(1-'3 Model Input'!E$51))</f>
        <v>Blank</v>
      </c>
      <c r="P756" s="197" t="str">
        <f t="shared" si="141"/>
        <v>Blank</v>
      </c>
      <c r="Q756" s="197" t="str">
        <f>IF(D756=0,"Blank",IF(D756="BEV",E756*(1-'3 Model Input'!E$54), E756))</f>
        <v>Blank</v>
      </c>
      <c r="R756" s="198" t="str">
        <f>IF(D756=0,"Blank",IF(D756="PHEV",F756/G756,F756*(1-'3 Model Input'!E$54)/G756))</f>
        <v>Blank</v>
      </c>
      <c r="S756" s="198" t="str">
        <f>IF(D756=0,"Blank",IF(D756="PHEV",MIN(M756,E756),MIN(M756,(E756*(1-'3 Model Input'!E$54)))))</f>
        <v>Blank</v>
      </c>
      <c r="T756" s="217" t="str">
        <f t="shared" si="142"/>
        <v>Blank</v>
      </c>
      <c r="U756" s="89"/>
      <c r="V756" s="216" t="str">
        <f>IF(D756=0,"Blank",P756*'3 Model Input'!E$50)</f>
        <v>Blank</v>
      </c>
      <c r="W756" s="197" t="str">
        <f t="shared" si="143"/>
        <v>Blank</v>
      </c>
      <c r="X756" s="197" t="str">
        <f t="shared" si="144"/>
        <v>Blank</v>
      </c>
      <c r="Y756" s="197" t="str">
        <f t="shared" si="145"/>
        <v>Blank</v>
      </c>
      <c r="Z756" s="197" t="str">
        <f t="shared" si="146"/>
        <v>Blank</v>
      </c>
      <c r="AA756" s="223" t="str" cm="1">
        <f t="array" ref="AA756">_xlfn.IFS(ISTEXT('3 Model Input'!F$70),"Missing",ISTEXT('3 Model Input'!I$70),"Missing",ISNUMBER('3 Model Input'!K$70),'3 Model Input'!K$70*P756)</f>
        <v>Missing</v>
      </c>
      <c r="AB756" s="89"/>
      <c r="AC756" s="227" t="str" cm="1">
        <f t="array" ref="AC756">IF(D756=0,"Blank",_xlfn.IFS('3 Model Input'!E$61=1,(V756*G756)/T756,'3 Model Input'!E$61=2,(W756*G756)/T756,'3 Model Input'!E$61=3,(X756*G756)/T756,'3 Model Input'!E$61=4,(Y756*G756)/T756,'3 Model Input'!E$61=5,(Z756*G756)/T756, ISTEXT('3 Model Input'!E$61),"Missing",'3 Model Input'!E$61=6,(AA756*G756)/T756))</f>
        <v>Blank</v>
      </c>
      <c r="AD756" s="202" t="str">
        <f t="shared" si="147"/>
        <v>Blank</v>
      </c>
      <c r="AE756" s="202" t="str">
        <f t="shared" si="148"/>
        <v>Blank</v>
      </c>
      <c r="AF756" s="217" t="str">
        <f t="shared" si="149"/>
        <v>Blank</v>
      </c>
      <c r="AG756" s="9" t="str" cm="1">
        <f t="array" ref="AG756">_xlfn.IFS(ISNUMBER(AC756), "", ISNUMBER(SEARCH("Blank", AC756)), "", ISERROR(AC756), "Bad input on tab 3")</f>
        <v/>
      </c>
    </row>
    <row r="757" spans="2:33" ht="15" customHeight="1" x14ac:dyDescent="0.75">
      <c r="B757" s="205" t="str">
        <f>'5 Driver Data'!B757</f>
        <v>0749</v>
      </c>
      <c r="C757" s="193">
        <f>'5 Driver Data'!C757</f>
        <v>0</v>
      </c>
      <c r="D757" s="192">
        <f>'5 Driver Data'!D757</f>
        <v>0</v>
      </c>
      <c r="E757" s="191">
        <f>'5 Driver Data'!E757</f>
        <v>0</v>
      </c>
      <c r="F757" s="191">
        <f>'5 Driver Data'!F757</f>
        <v>0</v>
      </c>
      <c r="G757" s="191">
        <f>'5 Driver Data'!G757</f>
        <v>0</v>
      </c>
      <c r="H757" s="191">
        <f>'5 Driver Data'!H757</f>
        <v>0</v>
      </c>
      <c r="I757" s="191">
        <f>'5 Driver Data'!I757</f>
        <v>0</v>
      </c>
      <c r="J757" s="191">
        <f>'5 Driver Data'!J757</f>
        <v>0</v>
      </c>
      <c r="K757" s="206">
        <f>'5 Driver Data'!K757</f>
        <v>0</v>
      </c>
      <c r="L757" s="1"/>
      <c r="M757" s="216" t="str">
        <f>IF(D757=0,"Blank",'3 Model Input'!E$44*'3 Model Input'!E$45)</f>
        <v>Blank</v>
      </c>
      <c r="N757" s="197" t="str">
        <f t="shared" si="140"/>
        <v>Blank</v>
      </c>
      <c r="O757" s="197" t="str">
        <f>IF(D757=0,"Blank",'3 Model Input'!E$49*(1-'3 Model Input'!E$51))</f>
        <v>Blank</v>
      </c>
      <c r="P757" s="197" t="str">
        <f t="shared" si="141"/>
        <v>Blank</v>
      </c>
      <c r="Q757" s="197" t="str">
        <f>IF(D757=0,"Blank",IF(D757="BEV",E757*(1-'3 Model Input'!E$54), E757))</f>
        <v>Blank</v>
      </c>
      <c r="R757" s="198" t="str">
        <f>IF(D757=0,"Blank",IF(D757="PHEV",F757/G757,F757*(1-'3 Model Input'!E$54)/G757))</f>
        <v>Blank</v>
      </c>
      <c r="S757" s="198" t="str">
        <f>IF(D757=0,"Blank",IF(D757="PHEV",MIN(M757,E757),MIN(M757,(E757*(1-'3 Model Input'!E$54)))))</f>
        <v>Blank</v>
      </c>
      <c r="T757" s="217" t="str">
        <f t="shared" si="142"/>
        <v>Blank</v>
      </c>
      <c r="U757" s="89"/>
      <c r="V757" s="216" t="str">
        <f>IF(D757=0,"Blank",P757*'3 Model Input'!E$50)</f>
        <v>Blank</v>
      </c>
      <c r="W757" s="197" t="str">
        <f t="shared" si="143"/>
        <v>Blank</v>
      </c>
      <c r="X757" s="197" t="str">
        <f t="shared" si="144"/>
        <v>Blank</v>
      </c>
      <c r="Y757" s="197" t="str">
        <f t="shared" si="145"/>
        <v>Blank</v>
      </c>
      <c r="Z757" s="197" t="str">
        <f t="shared" si="146"/>
        <v>Blank</v>
      </c>
      <c r="AA757" s="223" t="str" cm="1">
        <f t="array" ref="AA757">_xlfn.IFS(ISTEXT('3 Model Input'!F$70),"Missing",ISTEXT('3 Model Input'!I$70),"Missing",ISNUMBER('3 Model Input'!K$70),'3 Model Input'!K$70*P757)</f>
        <v>Missing</v>
      </c>
      <c r="AB757" s="89"/>
      <c r="AC757" s="227" t="str" cm="1">
        <f t="array" ref="AC757">IF(D757=0,"Blank",_xlfn.IFS('3 Model Input'!E$61=1,(V757*G757)/T757,'3 Model Input'!E$61=2,(W757*G757)/T757,'3 Model Input'!E$61=3,(X757*G757)/T757,'3 Model Input'!E$61=4,(Y757*G757)/T757,'3 Model Input'!E$61=5,(Z757*G757)/T757, ISTEXT('3 Model Input'!E$61),"Missing",'3 Model Input'!E$61=6,(AA757*G757)/T757))</f>
        <v>Blank</v>
      </c>
      <c r="AD757" s="202" t="str">
        <f t="shared" si="147"/>
        <v>Blank</v>
      </c>
      <c r="AE757" s="202" t="str">
        <f t="shared" si="148"/>
        <v>Blank</v>
      </c>
      <c r="AF757" s="217" t="str">
        <f t="shared" si="149"/>
        <v>Blank</v>
      </c>
      <c r="AG757" s="9" t="str" cm="1">
        <f t="array" ref="AG757">_xlfn.IFS(ISNUMBER(AC757), "", ISNUMBER(SEARCH("Blank", AC757)), "", ISERROR(AC757), "Bad input on tab 3")</f>
        <v/>
      </c>
    </row>
    <row r="758" spans="2:33" ht="15" customHeight="1" x14ac:dyDescent="0.75">
      <c r="B758" s="205" t="str">
        <f>'5 Driver Data'!B758</f>
        <v>0750</v>
      </c>
      <c r="C758" s="193">
        <f>'5 Driver Data'!C758</f>
        <v>0</v>
      </c>
      <c r="D758" s="192">
        <f>'5 Driver Data'!D758</f>
        <v>0</v>
      </c>
      <c r="E758" s="191">
        <f>'5 Driver Data'!E758</f>
        <v>0</v>
      </c>
      <c r="F758" s="191">
        <f>'5 Driver Data'!F758</f>
        <v>0</v>
      </c>
      <c r="G758" s="191">
        <f>'5 Driver Data'!G758</f>
        <v>0</v>
      </c>
      <c r="H758" s="191">
        <f>'5 Driver Data'!H758</f>
        <v>0</v>
      </c>
      <c r="I758" s="191">
        <f>'5 Driver Data'!I758</f>
        <v>0</v>
      </c>
      <c r="J758" s="191">
        <f>'5 Driver Data'!J758</f>
        <v>0</v>
      </c>
      <c r="K758" s="206">
        <f>'5 Driver Data'!K758</f>
        <v>0</v>
      </c>
      <c r="L758" s="1"/>
      <c r="M758" s="216" t="str">
        <f>IF(D758=0,"Blank",'3 Model Input'!E$44*'3 Model Input'!E$45)</f>
        <v>Blank</v>
      </c>
      <c r="N758" s="197" t="str">
        <f t="shared" si="140"/>
        <v>Blank</v>
      </c>
      <c r="O758" s="197" t="str">
        <f>IF(D758=0,"Blank",'3 Model Input'!E$49*(1-'3 Model Input'!E$51))</f>
        <v>Blank</v>
      </c>
      <c r="P758" s="197" t="str">
        <f t="shared" si="141"/>
        <v>Blank</v>
      </c>
      <c r="Q758" s="197" t="str">
        <f>IF(D758=0,"Blank",IF(D758="BEV",E758*(1-'3 Model Input'!E$54), E758))</f>
        <v>Blank</v>
      </c>
      <c r="R758" s="198" t="str">
        <f>IF(D758=0,"Blank",IF(D758="PHEV",F758/G758,F758*(1-'3 Model Input'!E$54)/G758))</f>
        <v>Blank</v>
      </c>
      <c r="S758" s="198" t="str">
        <f>IF(D758=0,"Blank",IF(D758="PHEV",MIN(M758,E758),MIN(M758,(E758*(1-'3 Model Input'!E$54)))))</f>
        <v>Blank</v>
      </c>
      <c r="T758" s="217" t="str">
        <f t="shared" si="142"/>
        <v>Blank</v>
      </c>
      <c r="U758" s="89"/>
      <c r="V758" s="216" t="str">
        <f>IF(D758=0,"Blank",P758*'3 Model Input'!E$50)</f>
        <v>Blank</v>
      </c>
      <c r="W758" s="197" t="str">
        <f t="shared" si="143"/>
        <v>Blank</v>
      </c>
      <c r="X758" s="197" t="str">
        <f t="shared" si="144"/>
        <v>Blank</v>
      </c>
      <c r="Y758" s="197" t="str">
        <f t="shared" si="145"/>
        <v>Blank</v>
      </c>
      <c r="Z758" s="197" t="str">
        <f t="shared" si="146"/>
        <v>Blank</v>
      </c>
      <c r="AA758" s="223" t="str" cm="1">
        <f t="array" ref="AA758">_xlfn.IFS(ISTEXT('3 Model Input'!F$70),"Missing",ISTEXT('3 Model Input'!I$70),"Missing",ISNUMBER('3 Model Input'!K$70),'3 Model Input'!K$70*P758)</f>
        <v>Missing</v>
      </c>
      <c r="AB758" s="89"/>
      <c r="AC758" s="227" t="str" cm="1">
        <f t="array" ref="AC758">IF(D758=0,"Blank",_xlfn.IFS('3 Model Input'!E$61=1,(V758*G758)/T758,'3 Model Input'!E$61=2,(W758*G758)/T758,'3 Model Input'!E$61=3,(X758*G758)/T758,'3 Model Input'!E$61=4,(Y758*G758)/T758,'3 Model Input'!E$61=5,(Z758*G758)/T758, ISTEXT('3 Model Input'!E$61),"Missing",'3 Model Input'!E$61=6,(AA758*G758)/T758))</f>
        <v>Blank</v>
      </c>
      <c r="AD758" s="202" t="str">
        <f t="shared" si="147"/>
        <v>Blank</v>
      </c>
      <c r="AE758" s="202" t="str">
        <f t="shared" si="148"/>
        <v>Blank</v>
      </c>
      <c r="AF758" s="217" t="str">
        <f t="shared" si="149"/>
        <v>Blank</v>
      </c>
      <c r="AG758" s="9" t="str" cm="1">
        <f t="array" ref="AG758">_xlfn.IFS(ISNUMBER(AC758), "", ISNUMBER(SEARCH("Blank", AC758)), "", ISERROR(AC758), "Bad input on tab 3")</f>
        <v/>
      </c>
    </row>
    <row r="759" spans="2:33" ht="15" customHeight="1" x14ac:dyDescent="0.75">
      <c r="B759" s="205" t="str">
        <f>'5 Driver Data'!B759</f>
        <v>0751</v>
      </c>
      <c r="C759" s="193">
        <f>'5 Driver Data'!C759</f>
        <v>0</v>
      </c>
      <c r="D759" s="192">
        <f>'5 Driver Data'!D759</f>
        <v>0</v>
      </c>
      <c r="E759" s="191">
        <f>'5 Driver Data'!E759</f>
        <v>0</v>
      </c>
      <c r="F759" s="191">
        <f>'5 Driver Data'!F759</f>
        <v>0</v>
      </c>
      <c r="G759" s="191">
        <f>'5 Driver Data'!G759</f>
        <v>0</v>
      </c>
      <c r="H759" s="191">
        <f>'5 Driver Data'!H759</f>
        <v>0</v>
      </c>
      <c r="I759" s="191">
        <f>'5 Driver Data'!I759</f>
        <v>0</v>
      </c>
      <c r="J759" s="191">
        <f>'5 Driver Data'!J759</f>
        <v>0</v>
      </c>
      <c r="K759" s="206">
        <f>'5 Driver Data'!K759</f>
        <v>0</v>
      </c>
      <c r="L759" s="1"/>
      <c r="M759" s="216" t="str">
        <f>IF(D759=0,"Blank",'3 Model Input'!E$44*'3 Model Input'!E$45)</f>
        <v>Blank</v>
      </c>
      <c r="N759" s="197" t="str">
        <f t="shared" si="140"/>
        <v>Blank</v>
      </c>
      <c r="O759" s="197" t="str">
        <f>IF(D759=0,"Blank",'3 Model Input'!E$49*(1-'3 Model Input'!E$51))</f>
        <v>Blank</v>
      </c>
      <c r="P759" s="197" t="str">
        <f t="shared" si="141"/>
        <v>Blank</v>
      </c>
      <c r="Q759" s="197" t="str">
        <f>IF(D759=0,"Blank",IF(D759="BEV",E759*(1-'3 Model Input'!E$54), E759))</f>
        <v>Blank</v>
      </c>
      <c r="R759" s="198" t="str">
        <f>IF(D759=0,"Blank",IF(D759="PHEV",F759/G759,F759*(1-'3 Model Input'!E$54)/G759))</f>
        <v>Blank</v>
      </c>
      <c r="S759" s="198" t="str">
        <f>IF(D759=0,"Blank",IF(D759="PHEV",MIN(M759,E759),MIN(M759,(E759*(1-'3 Model Input'!E$54)))))</f>
        <v>Blank</v>
      </c>
      <c r="T759" s="217" t="str">
        <f t="shared" si="142"/>
        <v>Blank</v>
      </c>
      <c r="U759" s="89"/>
      <c r="V759" s="216" t="str">
        <f>IF(D759=0,"Blank",P759*'3 Model Input'!E$50)</f>
        <v>Blank</v>
      </c>
      <c r="W759" s="197" t="str">
        <f t="shared" si="143"/>
        <v>Blank</v>
      </c>
      <c r="X759" s="197" t="str">
        <f t="shared" si="144"/>
        <v>Blank</v>
      </c>
      <c r="Y759" s="197" t="str">
        <f t="shared" si="145"/>
        <v>Blank</v>
      </c>
      <c r="Z759" s="197" t="str">
        <f t="shared" si="146"/>
        <v>Blank</v>
      </c>
      <c r="AA759" s="223" t="str" cm="1">
        <f t="array" ref="AA759">_xlfn.IFS(ISTEXT('3 Model Input'!F$70),"Missing",ISTEXT('3 Model Input'!I$70),"Missing",ISNUMBER('3 Model Input'!K$70),'3 Model Input'!K$70*P759)</f>
        <v>Missing</v>
      </c>
      <c r="AB759" s="89"/>
      <c r="AC759" s="227" t="str" cm="1">
        <f t="array" ref="AC759">IF(D759=0,"Blank",_xlfn.IFS('3 Model Input'!E$61=1,(V759*G759)/T759,'3 Model Input'!E$61=2,(W759*G759)/T759,'3 Model Input'!E$61=3,(X759*G759)/T759,'3 Model Input'!E$61=4,(Y759*G759)/T759,'3 Model Input'!E$61=5,(Z759*G759)/T759, ISTEXT('3 Model Input'!E$61),"Missing",'3 Model Input'!E$61=6,(AA759*G759)/T759))</f>
        <v>Blank</v>
      </c>
      <c r="AD759" s="202" t="str">
        <f t="shared" si="147"/>
        <v>Blank</v>
      </c>
      <c r="AE759" s="202" t="str">
        <f t="shared" si="148"/>
        <v>Blank</v>
      </c>
      <c r="AF759" s="217" t="str">
        <f t="shared" si="149"/>
        <v>Blank</v>
      </c>
      <c r="AG759" s="9" t="str" cm="1">
        <f t="array" ref="AG759">_xlfn.IFS(ISNUMBER(AC759), "", ISNUMBER(SEARCH("Blank", AC759)), "", ISERROR(AC759), "Bad input on tab 3")</f>
        <v/>
      </c>
    </row>
    <row r="760" spans="2:33" ht="15" customHeight="1" x14ac:dyDescent="0.75">
      <c r="B760" s="205" t="str">
        <f>'5 Driver Data'!B760</f>
        <v>0752</v>
      </c>
      <c r="C760" s="193">
        <f>'5 Driver Data'!C760</f>
        <v>0</v>
      </c>
      <c r="D760" s="192">
        <f>'5 Driver Data'!D760</f>
        <v>0</v>
      </c>
      <c r="E760" s="191">
        <f>'5 Driver Data'!E760</f>
        <v>0</v>
      </c>
      <c r="F760" s="191">
        <f>'5 Driver Data'!F760</f>
        <v>0</v>
      </c>
      <c r="G760" s="191">
        <f>'5 Driver Data'!G760</f>
        <v>0</v>
      </c>
      <c r="H760" s="191">
        <f>'5 Driver Data'!H760</f>
        <v>0</v>
      </c>
      <c r="I760" s="191">
        <f>'5 Driver Data'!I760</f>
        <v>0</v>
      </c>
      <c r="J760" s="191">
        <f>'5 Driver Data'!J760</f>
        <v>0</v>
      </c>
      <c r="K760" s="206">
        <f>'5 Driver Data'!K760</f>
        <v>0</v>
      </c>
      <c r="L760" s="1"/>
      <c r="M760" s="216" t="str">
        <f>IF(D760=0,"Blank",'3 Model Input'!E$44*'3 Model Input'!E$45)</f>
        <v>Blank</v>
      </c>
      <c r="N760" s="197" t="str">
        <f t="shared" si="140"/>
        <v>Blank</v>
      </c>
      <c r="O760" s="197" t="str">
        <f>IF(D760=0,"Blank",'3 Model Input'!E$49*(1-'3 Model Input'!E$51))</f>
        <v>Blank</v>
      </c>
      <c r="P760" s="197" t="str">
        <f t="shared" si="141"/>
        <v>Blank</v>
      </c>
      <c r="Q760" s="197" t="str">
        <f>IF(D760=0,"Blank",IF(D760="BEV",E760*(1-'3 Model Input'!E$54), E760))</f>
        <v>Blank</v>
      </c>
      <c r="R760" s="198" t="str">
        <f>IF(D760=0,"Blank",IF(D760="PHEV",F760/G760,F760*(1-'3 Model Input'!E$54)/G760))</f>
        <v>Blank</v>
      </c>
      <c r="S760" s="198" t="str">
        <f>IF(D760=0,"Blank",IF(D760="PHEV",MIN(M760,E760),MIN(M760,(E760*(1-'3 Model Input'!E$54)))))</f>
        <v>Blank</v>
      </c>
      <c r="T760" s="217" t="str">
        <f t="shared" si="142"/>
        <v>Blank</v>
      </c>
      <c r="U760" s="89"/>
      <c r="V760" s="216" t="str">
        <f>IF(D760=0,"Blank",P760*'3 Model Input'!E$50)</f>
        <v>Blank</v>
      </c>
      <c r="W760" s="197" t="str">
        <f t="shared" si="143"/>
        <v>Blank</v>
      </c>
      <c r="X760" s="197" t="str">
        <f t="shared" si="144"/>
        <v>Blank</v>
      </c>
      <c r="Y760" s="197" t="str">
        <f t="shared" si="145"/>
        <v>Blank</v>
      </c>
      <c r="Z760" s="197" t="str">
        <f t="shared" si="146"/>
        <v>Blank</v>
      </c>
      <c r="AA760" s="223" t="str" cm="1">
        <f t="array" ref="AA760">_xlfn.IFS(ISTEXT('3 Model Input'!F$70),"Missing",ISTEXT('3 Model Input'!I$70),"Missing",ISNUMBER('3 Model Input'!K$70),'3 Model Input'!K$70*P760)</f>
        <v>Missing</v>
      </c>
      <c r="AB760" s="89"/>
      <c r="AC760" s="227" t="str" cm="1">
        <f t="array" ref="AC760">IF(D760=0,"Blank",_xlfn.IFS('3 Model Input'!E$61=1,(V760*G760)/T760,'3 Model Input'!E$61=2,(W760*G760)/T760,'3 Model Input'!E$61=3,(X760*G760)/T760,'3 Model Input'!E$61=4,(Y760*G760)/T760,'3 Model Input'!E$61=5,(Z760*G760)/T760, ISTEXT('3 Model Input'!E$61),"Missing",'3 Model Input'!E$61=6,(AA760*G760)/T760))</f>
        <v>Blank</v>
      </c>
      <c r="AD760" s="202" t="str">
        <f t="shared" si="147"/>
        <v>Blank</v>
      </c>
      <c r="AE760" s="202" t="str">
        <f t="shared" si="148"/>
        <v>Blank</v>
      </c>
      <c r="AF760" s="217" t="str">
        <f t="shared" si="149"/>
        <v>Blank</v>
      </c>
      <c r="AG760" s="9" t="str" cm="1">
        <f t="array" ref="AG760">_xlfn.IFS(ISNUMBER(AC760), "", ISNUMBER(SEARCH("Blank", AC760)), "", ISERROR(AC760), "Bad input on tab 3")</f>
        <v/>
      </c>
    </row>
    <row r="761" spans="2:33" ht="15" customHeight="1" x14ac:dyDescent="0.75">
      <c r="B761" s="205" t="str">
        <f>'5 Driver Data'!B761</f>
        <v>0753</v>
      </c>
      <c r="C761" s="193">
        <f>'5 Driver Data'!C761</f>
        <v>0</v>
      </c>
      <c r="D761" s="192">
        <f>'5 Driver Data'!D761</f>
        <v>0</v>
      </c>
      <c r="E761" s="191">
        <f>'5 Driver Data'!E761</f>
        <v>0</v>
      </c>
      <c r="F761" s="191">
        <f>'5 Driver Data'!F761</f>
        <v>0</v>
      </c>
      <c r="G761" s="191">
        <f>'5 Driver Data'!G761</f>
        <v>0</v>
      </c>
      <c r="H761" s="191">
        <f>'5 Driver Data'!H761</f>
        <v>0</v>
      </c>
      <c r="I761" s="191">
        <f>'5 Driver Data'!I761</f>
        <v>0</v>
      </c>
      <c r="J761" s="191">
        <f>'5 Driver Data'!J761</f>
        <v>0</v>
      </c>
      <c r="K761" s="206">
        <f>'5 Driver Data'!K761</f>
        <v>0</v>
      </c>
      <c r="L761" s="1"/>
      <c r="M761" s="216" t="str">
        <f>IF(D761=0,"Blank",'3 Model Input'!E$44*'3 Model Input'!E$45)</f>
        <v>Blank</v>
      </c>
      <c r="N761" s="197" t="str">
        <f t="shared" si="140"/>
        <v>Blank</v>
      </c>
      <c r="O761" s="197" t="str">
        <f>IF(D761=0,"Blank",'3 Model Input'!E$49*(1-'3 Model Input'!E$51))</f>
        <v>Blank</v>
      </c>
      <c r="P761" s="197" t="str">
        <f t="shared" si="141"/>
        <v>Blank</v>
      </c>
      <c r="Q761" s="197" t="str">
        <f>IF(D761=0,"Blank",IF(D761="BEV",E761*(1-'3 Model Input'!E$54), E761))</f>
        <v>Blank</v>
      </c>
      <c r="R761" s="198" t="str">
        <f>IF(D761=0,"Blank",IF(D761="PHEV",F761/G761,F761*(1-'3 Model Input'!E$54)/G761))</f>
        <v>Blank</v>
      </c>
      <c r="S761" s="198" t="str">
        <f>IF(D761=0,"Blank",IF(D761="PHEV",MIN(M761,E761),MIN(M761,(E761*(1-'3 Model Input'!E$54)))))</f>
        <v>Blank</v>
      </c>
      <c r="T761" s="217" t="str">
        <f t="shared" si="142"/>
        <v>Blank</v>
      </c>
      <c r="U761" s="89"/>
      <c r="V761" s="216" t="str">
        <f>IF(D761=0,"Blank",P761*'3 Model Input'!E$50)</f>
        <v>Blank</v>
      </c>
      <c r="W761" s="197" t="str">
        <f t="shared" si="143"/>
        <v>Blank</v>
      </c>
      <c r="X761" s="197" t="str">
        <f t="shared" si="144"/>
        <v>Blank</v>
      </c>
      <c r="Y761" s="197" t="str">
        <f t="shared" si="145"/>
        <v>Blank</v>
      </c>
      <c r="Z761" s="197" t="str">
        <f t="shared" si="146"/>
        <v>Blank</v>
      </c>
      <c r="AA761" s="223" t="str" cm="1">
        <f t="array" ref="AA761">_xlfn.IFS(ISTEXT('3 Model Input'!F$70),"Missing",ISTEXT('3 Model Input'!I$70),"Missing",ISNUMBER('3 Model Input'!K$70),'3 Model Input'!K$70*P761)</f>
        <v>Missing</v>
      </c>
      <c r="AB761" s="89"/>
      <c r="AC761" s="227" t="str" cm="1">
        <f t="array" ref="AC761">IF(D761=0,"Blank",_xlfn.IFS('3 Model Input'!E$61=1,(V761*G761)/T761,'3 Model Input'!E$61=2,(W761*G761)/T761,'3 Model Input'!E$61=3,(X761*G761)/T761,'3 Model Input'!E$61=4,(Y761*G761)/T761,'3 Model Input'!E$61=5,(Z761*G761)/T761, ISTEXT('3 Model Input'!E$61),"Missing",'3 Model Input'!E$61=6,(AA761*G761)/T761))</f>
        <v>Blank</v>
      </c>
      <c r="AD761" s="202" t="str">
        <f t="shared" si="147"/>
        <v>Blank</v>
      </c>
      <c r="AE761" s="202" t="str">
        <f t="shared" si="148"/>
        <v>Blank</v>
      </c>
      <c r="AF761" s="217" t="str">
        <f t="shared" si="149"/>
        <v>Blank</v>
      </c>
      <c r="AG761" s="9" t="str" cm="1">
        <f t="array" ref="AG761">_xlfn.IFS(ISNUMBER(AC761), "", ISNUMBER(SEARCH("Blank", AC761)), "", ISERROR(AC761), "Bad input on tab 3")</f>
        <v/>
      </c>
    </row>
    <row r="762" spans="2:33" ht="15" customHeight="1" x14ac:dyDescent="0.75">
      <c r="B762" s="205" t="str">
        <f>'5 Driver Data'!B762</f>
        <v>0754</v>
      </c>
      <c r="C762" s="193">
        <f>'5 Driver Data'!C762</f>
        <v>0</v>
      </c>
      <c r="D762" s="192">
        <f>'5 Driver Data'!D762</f>
        <v>0</v>
      </c>
      <c r="E762" s="191">
        <f>'5 Driver Data'!E762</f>
        <v>0</v>
      </c>
      <c r="F762" s="191">
        <f>'5 Driver Data'!F762</f>
        <v>0</v>
      </c>
      <c r="G762" s="191">
        <f>'5 Driver Data'!G762</f>
        <v>0</v>
      </c>
      <c r="H762" s="191">
        <f>'5 Driver Data'!H762</f>
        <v>0</v>
      </c>
      <c r="I762" s="191">
        <f>'5 Driver Data'!I762</f>
        <v>0</v>
      </c>
      <c r="J762" s="191">
        <f>'5 Driver Data'!J762</f>
        <v>0</v>
      </c>
      <c r="K762" s="206">
        <f>'5 Driver Data'!K762</f>
        <v>0</v>
      </c>
      <c r="L762" s="1"/>
      <c r="M762" s="216" t="str">
        <f>IF(D762=0,"Blank",'3 Model Input'!E$44*'3 Model Input'!E$45)</f>
        <v>Blank</v>
      </c>
      <c r="N762" s="197" t="str">
        <f t="shared" si="140"/>
        <v>Blank</v>
      </c>
      <c r="O762" s="197" t="str">
        <f>IF(D762=0,"Blank",'3 Model Input'!E$49*(1-'3 Model Input'!E$51))</f>
        <v>Blank</v>
      </c>
      <c r="P762" s="197" t="str">
        <f t="shared" si="141"/>
        <v>Blank</v>
      </c>
      <c r="Q762" s="197" t="str">
        <f>IF(D762=0,"Blank",IF(D762="BEV",E762*(1-'3 Model Input'!E$54), E762))</f>
        <v>Blank</v>
      </c>
      <c r="R762" s="198" t="str">
        <f>IF(D762=0,"Blank",IF(D762="PHEV",F762/G762,F762*(1-'3 Model Input'!E$54)/G762))</f>
        <v>Blank</v>
      </c>
      <c r="S762" s="198" t="str">
        <f>IF(D762=0,"Blank",IF(D762="PHEV",MIN(M762,E762),MIN(M762,(E762*(1-'3 Model Input'!E$54)))))</f>
        <v>Blank</v>
      </c>
      <c r="T762" s="217" t="str">
        <f t="shared" si="142"/>
        <v>Blank</v>
      </c>
      <c r="U762" s="89"/>
      <c r="V762" s="216" t="str">
        <f>IF(D762=0,"Blank",P762*'3 Model Input'!E$50)</f>
        <v>Blank</v>
      </c>
      <c r="W762" s="197" t="str">
        <f t="shared" si="143"/>
        <v>Blank</v>
      </c>
      <c r="X762" s="197" t="str">
        <f t="shared" si="144"/>
        <v>Blank</v>
      </c>
      <c r="Y762" s="197" t="str">
        <f t="shared" si="145"/>
        <v>Blank</v>
      </c>
      <c r="Z762" s="197" t="str">
        <f t="shared" si="146"/>
        <v>Blank</v>
      </c>
      <c r="AA762" s="223" t="str" cm="1">
        <f t="array" ref="AA762">_xlfn.IFS(ISTEXT('3 Model Input'!F$70),"Missing",ISTEXT('3 Model Input'!I$70),"Missing",ISNUMBER('3 Model Input'!K$70),'3 Model Input'!K$70*P762)</f>
        <v>Missing</v>
      </c>
      <c r="AB762" s="89"/>
      <c r="AC762" s="227" t="str" cm="1">
        <f t="array" ref="AC762">IF(D762=0,"Blank",_xlfn.IFS('3 Model Input'!E$61=1,(V762*G762)/T762,'3 Model Input'!E$61=2,(W762*G762)/T762,'3 Model Input'!E$61=3,(X762*G762)/T762,'3 Model Input'!E$61=4,(Y762*G762)/T762,'3 Model Input'!E$61=5,(Z762*G762)/T762, ISTEXT('3 Model Input'!E$61),"Missing",'3 Model Input'!E$61=6,(AA762*G762)/T762))</f>
        <v>Blank</v>
      </c>
      <c r="AD762" s="202" t="str">
        <f t="shared" si="147"/>
        <v>Blank</v>
      </c>
      <c r="AE762" s="202" t="str">
        <f t="shared" si="148"/>
        <v>Blank</v>
      </c>
      <c r="AF762" s="217" t="str">
        <f t="shared" si="149"/>
        <v>Blank</v>
      </c>
      <c r="AG762" s="9" t="str" cm="1">
        <f t="array" ref="AG762">_xlfn.IFS(ISNUMBER(AC762), "", ISNUMBER(SEARCH("Blank", AC762)), "", ISERROR(AC762), "Bad input on tab 3")</f>
        <v/>
      </c>
    </row>
    <row r="763" spans="2:33" ht="15" customHeight="1" x14ac:dyDescent="0.75">
      <c r="B763" s="205" t="str">
        <f>'5 Driver Data'!B763</f>
        <v>0755</v>
      </c>
      <c r="C763" s="193">
        <f>'5 Driver Data'!C763</f>
        <v>0</v>
      </c>
      <c r="D763" s="192">
        <f>'5 Driver Data'!D763</f>
        <v>0</v>
      </c>
      <c r="E763" s="191">
        <f>'5 Driver Data'!E763</f>
        <v>0</v>
      </c>
      <c r="F763" s="191">
        <f>'5 Driver Data'!F763</f>
        <v>0</v>
      </c>
      <c r="G763" s="191">
        <f>'5 Driver Data'!G763</f>
        <v>0</v>
      </c>
      <c r="H763" s="191">
        <f>'5 Driver Data'!H763</f>
        <v>0</v>
      </c>
      <c r="I763" s="191">
        <f>'5 Driver Data'!I763</f>
        <v>0</v>
      </c>
      <c r="J763" s="191">
        <f>'5 Driver Data'!J763</f>
        <v>0</v>
      </c>
      <c r="K763" s="206">
        <f>'5 Driver Data'!K763</f>
        <v>0</v>
      </c>
      <c r="L763" s="1"/>
      <c r="M763" s="216" t="str">
        <f>IF(D763=0,"Blank",'3 Model Input'!E$44*'3 Model Input'!E$45)</f>
        <v>Blank</v>
      </c>
      <c r="N763" s="197" t="str">
        <f t="shared" si="140"/>
        <v>Blank</v>
      </c>
      <c r="O763" s="197" t="str">
        <f>IF(D763=0,"Blank",'3 Model Input'!E$49*(1-'3 Model Input'!E$51))</f>
        <v>Blank</v>
      </c>
      <c r="P763" s="197" t="str">
        <f t="shared" si="141"/>
        <v>Blank</v>
      </c>
      <c r="Q763" s="197" t="str">
        <f>IF(D763=0,"Blank",IF(D763="BEV",E763*(1-'3 Model Input'!E$54), E763))</f>
        <v>Blank</v>
      </c>
      <c r="R763" s="198" t="str">
        <f>IF(D763=0,"Blank",IF(D763="PHEV",F763/G763,F763*(1-'3 Model Input'!E$54)/G763))</f>
        <v>Blank</v>
      </c>
      <c r="S763" s="198" t="str">
        <f>IF(D763=0,"Blank",IF(D763="PHEV",MIN(M763,E763),MIN(M763,(E763*(1-'3 Model Input'!E$54)))))</f>
        <v>Blank</v>
      </c>
      <c r="T763" s="217" t="str">
        <f t="shared" si="142"/>
        <v>Blank</v>
      </c>
      <c r="U763" s="89"/>
      <c r="V763" s="216" t="str">
        <f>IF(D763=0,"Blank",P763*'3 Model Input'!E$50)</f>
        <v>Blank</v>
      </c>
      <c r="W763" s="197" t="str">
        <f t="shared" si="143"/>
        <v>Blank</v>
      </c>
      <c r="X763" s="197" t="str">
        <f t="shared" si="144"/>
        <v>Blank</v>
      </c>
      <c r="Y763" s="197" t="str">
        <f t="shared" si="145"/>
        <v>Blank</v>
      </c>
      <c r="Z763" s="197" t="str">
        <f t="shared" si="146"/>
        <v>Blank</v>
      </c>
      <c r="AA763" s="223" t="str" cm="1">
        <f t="array" ref="AA763">_xlfn.IFS(ISTEXT('3 Model Input'!F$70),"Missing",ISTEXT('3 Model Input'!I$70),"Missing",ISNUMBER('3 Model Input'!K$70),'3 Model Input'!K$70*P763)</f>
        <v>Missing</v>
      </c>
      <c r="AB763" s="89"/>
      <c r="AC763" s="227" t="str" cm="1">
        <f t="array" ref="AC763">IF(D763=0,"Blank",_xlfn.IFS('3 Model Input'!E$61=1,(V763*G763)/T763,'3 Model Input'!E$61=2,(W763*G763)/T763,'3 Model Input'!E$61=3,(X763*G763)/T763,'3 Model Input'!E$61=4,(Y763*G763)/T763,'3 Model Input'!E$61=5,(Z763*G763)/T763, ISTEXT('3 Model Input'!E$61),"Missing",'3 Model Input'!E$61=6,(AA763*G763)/T763))</f>
        <v>Blank</v>
      </c>
      <c r="AD763" s="202" t="str">
        <f t="shared" si="147"/>
        <v>Blank</v>
      </c>
      <c r="AE763" s="202" t="str">
        <f t="shared" si="148"/>
        <v>Blank</v>
      </c>
      <c r="AF763" s="217" t="str">
        <f t="shared" si="149"/>
        <v>Blank</v>
      </c>
      <c r="AG763" s="9" t="str" cm="1">
        <f t="array" ref="AG763">_xlfn.IFS(ISNUMBER(AC763), "", ISNUMBER(SEARCH("Blank", AC763)), "", ISERROR(AC763), "Bad input on tab 3")</f>
        <v/>
      </c>
    </row>
    <row r="764" spans="2:33" ht="15" customHeight="1" x14ac:dyDescent="0.75">
      <c r="B764" s="205" t="str">
        <f>'5 Driver Data'!B764</f>
        <v>0756</v>
      </c>
      <c r="C764" s="193">
        <f>'5 Driver Data'!C764</f>
        <v>0</v>
      </c>
      <c r="D764" s="192">
        <f>'5 Driver Data'!D764</f>
        <v>0</v>
      </c>
      <c r="E764" s="191">
        <f>'5 Driver Data'!E764</f>
        <v>0</v>
      </c>
      <c r="F764" s="191">
        <f>'5 Driver Data'!F764</f>
        <v>0</v>
      </c>
      <c r="G764" s="191">
        <f>'5 Driver Data'!G764</f>
        <v>0</v>
      </c>
      <c r="H764" s="191">
        <f>'5 Driver Data'!H764</f>
        <v>0</v>
      </c>
      <c r="I764" s="191">
        <f>'5 Driver Data'!I764</f>
        <v>0</v>
      </c>
      <c r="J764" s="191">
        <f>'5 Driver Data'!J764</f>
        <v>0</v>
      </c>
      <c r="K764" s="206">
        <f>'5 Driver Data'!K764</f>
        <v>0</v>
      </c>
      <c r="L764" s="1"/>
      <c r="M764" s="216" t="str">
        <f>IF(D764=0,"Blank",'3 Model Input'!E$44*'3 Model Input'!E$45)</f>
        <v>Blank</v>
      </c>
      <c r="N764" s="197" t="str">
        <f t="shared" si="140"/>
        <v>Blank</v>
      </c>
      <c r="O764" s="197" t="str">
        <f>IF(D764=0,"Blank",'3 Model Input'!E$49*(1-'3 Model Input'!E$51))</f>
        <v>Blank</v>
      </c>
      <c r="P764" s="197" t="str">
        <f t="shared" si="141"/>
        <v>Blank</v>
      </c>
      <c r="Q764" s="197" t="str">
        <f>IF(D764=0,"Blank",IF(D764="BEV",E764*(1-'3 Model Input'!E$54), E764))</f>
        <v>Blank</v>
      </c>
      <c r="R764" s="198" t="str">
        <f>IF(D764=0,"Blank",IF(D764="PHEV",F764/G764,F764*(1-'3 Model Input'!E$54)/G764))</f>
        <v>Blank</v>
      </c>
      <c r="S764" s="198" t="str">
        <f>IF(D764=0,"Blank",IF(D764="PHEV",MIN(M764,E764),MIN(M764,(E764*(1-'3 Model Input'!E$54)))))</f>
        <v>Blank</v>
      </c>
      <c r="T764" s="217" t="str">
        <f t="shared" si="142"/>
        <v>Blank</v>
      </c>
      <c r="U764" s="89"/>
      <c r="V764" s="216" t="str">
        <f>IF(D764=0,"Blank",P764*'3 Model Input'!E$50)</f>
        <v>Blank</v>
      </c>
      <c r="W764" s="197" t="str">
        <f t="shared" si="143"/>
        <v>Blank</v>
      </c>
      <c r="X764" s="197" t="str">
        <f t="shared" si="144"/>
        <v>Blank</v>
      </c>
      <c r="Y764" s="197" t="str">
        <f t="shared" si="145"/>
        <v>Blank</v>
      </c>
      <c r="Z764" s="197" t="str">
        <f t="shared" si="146"/>
        <v>Blank</v>
      </c>
      <c r="AA764" s="223" t="str" cm="1">
        <f t="array" ref="AA764">_xlfn.IFS(ISTEXT('3 Model Input'!F$70),"Missing",ISTEXT('3 Model Input'!I$70),"Missing",ISNUMBER('3 Model Input'!K$70),'3 Model Input'!K$70*P764)</f>
        <v>Missing</v>
      </c>
      <c r="AB764" s="89"/>
      <c r="AC764" s="227" t="str" cm="1">
        <f t="array" ref="AC764">IF(D764=0,"Blank",_xlfn.IFS('3 Model Input'!E$61=1,(V764*G764)/T764,'3 Model Input'!E$61=2,(W764*G764)/T764,'3 Model Input'!E$61=3,(X764*G764)/T764,'3 Model Input'!E$61=4,(Y764*G764)/T764,'3 Model Input'!E$61=5,(Z764*G764)/T764, ISTEXT('3 Model Input'!E$61),"Missing",'3 Model Input'!E$61=6,(AA764*G764)/T764))</f>
        <v>Blank</v>
      </c>
      <c r="AD764" s="202" t="str">
        <f t="shared" si="147"/>
        <v>Blank</v>
      </c>
      <c r="AE764" s="202" t="str">
        <f t="shared" si="148"/>
        <v>Blank</v>
      </c>
      <c r="AF764" s="217" t="str">
        <f t="shared" si="149"/>
        <v>Blank</v>
      </c>
      <c r="AG764" s="9" t="str" cm="1">
        <f t="array" ref="AG764">_xlfn.IFS(ISNUMBER(AC764), "", ISNUMBER(SEARCH("Blank", AC764)), "", ISERROR(AC764), "Bad input on tab 3")</f>
        <v/>
      </c>
    </row>
    <row r="765" spans="2:33" ht="15" customHeight="1" x14ac:dyDescent="0.75">
      <c r="B765" s="205" t="str">
        <f>'5 Driver Data'!B765</f>
        <v>0757</v>
      </c>
      <c r="C765" s="193">
        <f>'5 Driver Data'!C765</f>
        <v>0</v>
      </c>
      <c r="D765" s="192">
        <f>'5 Driver Data'!D765</f>
        <v>0</v>
      </c>
      <c r="E765" s="191">
        <f>'5 Driver Data'!E765</f>
        <v>0</v>
      </c>
      <c r="F765" s="191">
        <f>'5 Driver Data'!F765</f>
        <v>0</v>
      </c>
      <c r="G765" s="191">
        <f>'5 Driver Data'!G765</f>
        <v>0</v>
      </c>
      <c r="H765" s="191">
        <f>'5 Driver Data'!H765</f>
        <v>0</v>
      </c>
      <c r="I765" s="191">
        <f>'5 Driver Data'!I765</f>
        <v>0</v>
      </c>
      <c r="J765" s="191">
        <f>'5 Driver Data'!J765</f>
        <v>0</v>
      </c>
      <c r="K765" s="206">
        <f>'5 Driver Data'!K765</f>
        <v>0</v>
      </c>
      <c r="L765" s="1"/>
      <c r="M765" s="216" t="str">
        <f>IF(D765=0,"Blank",'3 Model Input'!E$44*'3 Model Input'!E$45)</f>
        <v>Blank</v>
      </c>
      <c r="N765" s="197" t="str">
        <f t="shared" si="140"/>
        <v>Blank</v>
      </c>
      <c r="O765" s="197" t="str">
        <f>IF(D765=0,"Blank",'3 Model Input'!E$49*(1-'3 Model Input'!E$51))</f>
        <v>Blank</v>
      </c>
      <c r="P765" s="197" t="str">
        <f t="shared" si="141"/>
        <v>Blank</v>
      </c>
      <c r="Q765" s="197" t="str">
        <f>IF(D765=0,"Blank",IF(D765="BEV",E765*(1-'3 Model Input'!E$54), E765))</f>
        <v>Blank</v>
      </c>
      <c r="R765" s="198" t="str">
        <f>IF(D765=0,"Blank",IF(D765="PHEV",F765/G765,F765*(1-'3 Model Input'!E$54)/G765))</f>
        <v>Blank</v>
      </c>
      <c r="S765" s="198" t="str">
        <f>IF(D765=0,"Blank",IF(D765="PHEV",MIN(M765,E765),MIN(M765,(E765*(1-'3 Model Input'!E$54)))))</f>
        <v>Blank</v>
      </c>
      <c r="T765" s="217" t="str">
        <f t="shared" si="142"/>
        <v>Blank</v>
      </c>
      <c r="U765" s="89"/>
      <c r="V765" s="216" t="str">
        <f>IF(D765=0,"Blank",P765*'3 Model Input'!E$50)</f>
        <v>Blank</v>
      </c>
      <c r="W765" s="197" t="str">
        <f t="shared" si="143"/>
        <v>Blank</v>
      </c>
      <c r="X765" s="197" t="str">
        <f t="shared" si="144"/>
        <v>Blank</v>
      </c>
      <c r="Y765" s="197" t="str">
        <f t="shared" si="145"/>
        <v>Blank</v>
      </c>
      <c r="Z765" s="197" t="str">
        <f t="shared" si="146"/>
        <v>Blank</v>
      </c>
      <c r="AA765" s="223" t="str" cm="1">
        <f t="array" ref="AA765">_xlfn.IFS(ISTEXT('3 Model Input'!F$70),"Missing",ISTEXT('3 Model Input'!I$70),"Missing",ISNUMBER('3 Model Input'!K$70),'3 Model Input'!K$70*P765)</f>
        <v>Missing</v>
      </c>
      <c r="AB765" s="89"/>
      <c r="AC765" s="227" t="str" cm="1">
        <f t="array" ref="AC765">IF(D765=0,"Blank",_xlfn.IFS('3 Model Input'!E$61=1,(V765*G765)/T765,'3 Model Input'!E$61=2,(W765*G765)/T765,'3 Model Input'!E$61=3,(X765*G765)/T765,'3 Model Input'!E$61=4,(Y765*G765)/T765,'3 Model Input'!E$61=5,(Z765*G765)/T765, ISTEXT('3 Model Input'!E$61),"Missing",'3 Model Input'!E$61=6,(AA765*G765)/T765))</f>
        <v>Blank</v>
      </c>
      <c r="AD765" s="202" t="str">
        <f t="shared" si="147"/>
        <v>Blank</v>
      </c>
      <c r="AE765" s="202" t="str">
        <f t="shared" si="148"/>
        <v>Blank</v>
      </c>
      <c r="AF765" s="217" t="str">
        <f t="shared" si="149"/>
        <v>Blank</v>
      </c>
      <c r="AG765" s="9" t="str" cm="1">
        <f t="array" ref="AG765">_xlfn.IFS(ISNUMBER(AC765), "", ISNUMBER(SEARCH("Blank", AC765)), "", ISERROR(AC765), "Bad input on tab 3")</f>
        <v/>
      </c>
    </row>
    <row r="766" spans="2:33" ht="15" customHeight="1" x14ac:dyDescent="0.75">
      <c r="B766" s="205" t="str">
        <f>'5 Driver Data'!B766</f>
        <v>0758</v>
      </c>
      <c r="C766" s="193">
        <f>'5 Driver Data'!C766</f>
        <v>0</v>
      </c>
      <c r="D766" s="192">
        <f>'5 Driver Data'!D766</f>
        <v>0</v>
      </c>
      <c r="E766" s="191">
        <f>'5 Driver Data'!E766</f>
        <v>0</v>
      </c>
      <c r="F766" s="191">
        <f>'5 Driver Data'!F766</f>
        <v>0</v>
      </c>
      <c r="G766" s="191">
        <f>'5 Driver Data'!G766</f>
        <v>0</v>
      </c>
      <c r="H766" s="191">
        <f>'5 Driver Data'!H766</f>
        <v>0</v>
      </c>
      <c r="I766" s="191">
        <f>'5 Driver Data'!I766</f>
        <v>0</v>
      </c>
      <c r="J766" s="191">
        <f>'5 Driver Data'!J766</f>
        <v>0</v>
      </c>
      <c r="K766" s="206">
        <f>'5 Driver Data'!K766</f>
        <v>0</v>
      </c>
      <c r="L766" s="1"/>
      <c r="M766" s="216" t="str">
        <f>IF(D766=0,"Blank",'3 Model Input'!E$44*'3 Model Input'!E$45)</f>
        <v>Blank</v>
      </c>
      <c r="N766" s="197" t="str">
        <f t="shared" si="140"/>
        <v>Blank</v>
      </c>
      <c r="O766" s="197" t="str">
        <f>IF(D766=0,"Blank",'3 Model Input'!E$49*(1-'3 Model Input'!E$51))</f>
        <v>Blank</v>
      </c>
      <c r="P766" s="197" t="str">
        <f t="shared" si="141"/>
        <v>Blank</v>
      </c>
      <c r="Q766" s="197" t="str">
        <f>IF(D766=0,"Blank",IF(D766="BEV",E766*(1-'3 Model Input'!E$54), E766))</f>
        <v>Blank</v>
      </c>
      <c r="R766" s="198" t="str">
        <f>IF(D766=0,"Blank",IF(D766="PHEV",F766/G766,F766*(1-'3 Model Input'!E$54)/G766))</f>
        <v>Blank</v>
      </c>
      <c r="S766" s="198" t="str">
        <f>IF(D766=0,"Blank",IF(D766="PHEV",MIN(M766,E766),MIN(M766,(E766*(1-'3 Model Input'!E$54)))))</f>
        <v>Blank</v>
      </c>
      <c r="T766" s="217" t="str">
        <f t="shared" si="142"/>
        <v>Blank</v>
      </c>
      <c r="U766" s="89"/>
      <c r="V766" s="216" t="str">
        <f>IF(D766=0,"Blank",P766*'3 Model Input'!E$50)</f>
        <v>Blank</v>
      </c>
      <c r="W766" s="197" t="str">
        <f t="shared" si="143"/>
        <v>Blank</v>
      </c>
      <c r="X766" s="197" t="str">
        <f t="shared" si="144"/>
        <v>Blank</v>
      </c>
      <c r="Y766" s="197" t="str">
        <f t="shared" si="145"/>
        <v>Blank</v>
      </c>
      <c r="Z766" s="197" t="str">
        <f t="shared" si="146"/>
        <v>Blank</v>
      </c>
      <c r="AA766" s="223" t="str" cm="1">
        <f t="array" ref="AA766">_xlfn.IFS(ISTEXT('3 Model Input'!F$70),"Missing",ISTEXT('3 Model Input'!I$70),"Missing",ISNUMBER('3 Model Input'!K$70),'3 Model Input'!K$70*P766)</f>
        <v>Missing</v>
      </c>
      <c r="AB766" s="89"/>
      <c r="AC766" s="227" t="str" cm="1">
        <f t="array" ref="AC766">IF(D766=0,"Blank",_xlfn.IFS('3 Model Input'!E$61=1,(V766*G766)/T766,'3 Model Input'!E$61=2,(W766*G766)/T766,'3 Model Input'!E$61=3,(X766*G766)/T766,'3 Model Input'!E$61=4,(Y766*G766)/T766,'3 Model Input'!E$61=5,(Z766*G766)/T766, ISTEXT('3 Model Input'!E$61),"Missing",'3 Model Input'!E$61=6,(AA766*G766)/T766))</f>
        <v>Blank</v>
      </c>
      <c r="AD766" s="202" t="str">
        <f t="shared" si="147"/>
        <v>Blank</v>
      </c>
      <c r="AE766" s="202" t="str">
        <f t="shared" si="148"/>
        <v>Blank</v>
      </c>
      <c r="AF766" s="217" t="str">
        <f t="shared" si="149"/>
        <v>Blank</v>
      </c>
      <c r="AG766" s="9" t="str" cm="1">
        <f t="array" ref="AG766">_xlfn.IFS(ISNUMBER(AC766), "", ISNUMBER(SEARCH("Blank", AC766)), "", ISERROR(AC766), "Bad input on tab 3")</f>
        <v/>
      </c>
    </row>
    <row r="767" spans="2:33" ht="15" customHeight="1" x14ac:dyDescent="0.75">
      <c r="B767" s="205" t="str">
        <f>'5 Driver Data'!B767</f>
        <v>0759</v>
      </c>
      <c r="C767" s="193">
        <f>'5 Driver Data'!C767</f>
        <v>0</v>
      </c>
      <c r="D767" s="192">
        <f>'5 Driver Data'!D767</f>
        <v>0</v>
      </c>
      <c r="E767" s="191">
        <f>'5 Driver Data'!E767</f>
        <v>0</v>
      </c>
      <c r="F767" s="191">
        <f>'5 Driver Data'!F767</f>
        <v>0</v>
      </c>
      <c r="G767" s="191">
        <f>'5 Driver Data'!G767</f>
        <v>0</v>
      </c>
      <c r="H767" s="191">
        <f>'5 Driver Data'!H767</f>
        <v>0</v>
      </c>
      <c r="I767" s="191">
        <f>'5 Driver Data'!I767</f>
        <v>0</v>
      </c>
      <c r="J767" s="191">
        <f>'5 Driver Data'!J767</f>
        <v>0</v>
      </c>
      <c r="K767" s="206">
        <f>'5 Driver Data'!K767</f>
        <v>0</v>
      </c>
      <c r="L767" s="1"/>
      <c r="M767" s="216" t="str">
        <f>IF(D767=0,"Blank",'3 Model Input'!E$44*'3 Model Input'!E$45)</f>
        <v>Blank</v>
      </c>
      <c r="N767" s="197" t="str">
        <f t="shared" si="140"/>
        <v>Blank</v>
      </c>
      <c r="O767" s="197" t="str">
        <f>IF(D767=0,"Blank",'3 Model Input'!E$49*(1-'3 Model Input'!E$51))</f>
        <v>Blank</v>
      </c>
      <c r="P767" s="197" t="str">
        <f t="shared" si="141"/>
        <v>Blank</v>
      </c>
      <c r="Q767" s="197" t="str">
        <f>IF(D767=0,"Blank",IF(D767="BEV",E767*(1-'3 Model Input'!E$54), E767))</f>
        <v>Blank</v>
      </c>
      <c r="R767" s="198" t="str">
        <f>IF(D767=0,"Blank",IF(D767="PHEV",F767/G767,F767*(1-'3 Model Input'!E$54)/G767))</f>
        <v>Blank</v>
      </c>
      <c r="S767" s="198" t="str">
        <f>IF(D767=0,"Blank",IF(D767="PHEV",MIN(M767,E767),MIN(M767,(E767*(1-'3 Model Input'!E$54)))))</f>
        <v>Blank</v>
      </c>
      <c r="T767" s="217" t="str">
        <f t="shared" si="142"/>
        <v>Blank</v>
      </c>
      <c r="U767" s="89"/>
      <c r="V767" s="216" t="str">
        <f>IF(D767=0,"Blank",P767*'3 Model Input'!E$50)</f>
        <v>Blank</v>
      </c>
      <c r="W767" s="197" t="str">
        <f t="shared" si="143"/>
        <v>Blank</v>
      </c>
      <c r="X767" s="197" t="str">
        <f t="shared" si="144"/>
        <v>Blank</v>
      </c>
      <c r="Y767" s="197" t="str">
        <f t="shared" si="145"/>
        <v>Blank</v>
      </c>
      <c r="Z767" s="197" t="str">
        <f t="shared" si="146"/>
        <v>Blank</v>
      </c>
      <c r="AA767" s="223" t="str" cm="1">
        <f t="array" ref="AA767">_xlfn.IFS(ISTEXT('3 Model Input'!F$70),"Missing",ISTEXT('3 Model Input'!I$70),"Missing",ISNUMBER('3 Model Input'!K$70),'3 Model Input'!K$70*P767)</f>
        <v>Missing</v>
      </c>
      <c r="AB767" s="89"/>
      <c r="AC767" s="227" t="str" cm="1">
        <f t="array" ref="AC767">IF(D767=0,"Blank",_xlfn.IFS('3 Model Input'!E$61=1,(V767*G767)/T767,'3 Model Input'!E$61=2,(W767*G767)/T767,'3 Model Input'!E$61=3,(X767*G767)/T767,'3 Model Input'!E$61=4,(Y767*G767)/T767,'3 Model Input'!E$61=5,(Z767*G767)/T767, ISTEXT('3 Model Input'!E$61),"Missing",'3 Model Input'!E$61=6,(AA767*G767)/T767))</f>
        <v>Blank</v>
      </c>
      <c r="AD767" s="202" t="str">
        <f t="shared" si="147"/>
        <v>Blank</v>
      </c>
      <c r="AE767" s="202" t="str">
        <f t="shared" si="148"/>
        <v>Blank</v>
      </c>
      <c r="AF767" s="217" t="str">
        <f t="shared" si="149"/>
        <v>Blank</v>
      </c>
      <c r="AG767" s="9" t="str" cm="1">
        <f t="array" ref="AG767">_xlfn.IFS(ISNUMBER(AC767), "", ISNUMBER(SEARCH("Blank", AC767)), "", ISERROR(AC767), "Bad input on tab 3")</f>
        <v/>
      </c>
    </row>
    <row r="768" spans="2:33" ht="15" customHeight="1" x14ac:dyDescent="0.75">
      <c r="B768" s="205" t="str">
        <f>'5 Driver Data'!B768</f>
        <v>0760</v>
      </c>
      <c r="C768" s="193">
        <f>'5 Driver Data'!C768</f>
        <v>0</v>
      </c>
      <c r="D768" s="192">
        <f>'5 Driver Data'!D768</f>
        <v>0</v>
      </c>
      <c r="E768" s="191">
        <f>'5 Driver Data'!E768</f>
        <v>0</v>
      </c>
      <c r="F768" s="191">
        <f>'5 Driver Data'!F768</f>
        <v>0</v>
      </c>
      <c r="G768" s="191">
        <f>'5 Driver Data'!G768</f>
        <v>0</v>
      </c>
      <c r="H768" s="191">
        <f>'5 Driver Data'!H768</f>
        <v>0</v>
      </c>
      <c r="I768" s="191">
        <f>'5 Driver Data'!I768</f>
        <v>0</v>
      </c>
      <c r="J768" s="191">
        <f>'5 Driver Data'!J768</f>
        <v>0</v>
      </c>
      <c r="K768" s="206">
        <f>'5 Driver Data'!K768</f>
        <v>0</v>
      </c>
      <c r="L768" s="1"/>
      <c r="M768" s="216" t="str">
        <f>IF(D768=0,"Blank",'3 Model Input'!E$44*'3 Model Input'!E$45)</f>
        <v>Blank</v>
      </c>
      <c r="N768" s="197" t="str">
        <f t="shared" si="140"/>
        <v>Blank</v>
      </c>
      <c r="O768" s="197" t="str">
        <f>IF(D768=0,"Blank",'3 Model Input'!E$49*(1-'3 Model Input'!E$51))</f>
        <v>Blank</v>
      </c>
      <c r="P768" s="197" t="str">
        <f t="shared" si="141"/>
        <v>Blank</v>
      </c>
      <c r="Q768" s="197" t="str">
        <f>IF(D768=0,"Blank",IF(D768="BEV",E768*(1-'3 Model Input'!E$54), E768))</f>
        <v>Blank</v>
      </c>
      <c r="R768" s="198" t="str">
        <f>IF(D768=0,"Blank",IF(D768="PHEV",F768/G768,F768*(1-'3 Model Input'!E$54)/G768))</f>
        <v>Blank</v>
      </c>
      <c r="S768" s="198" t="str">
        <f>IF(D768=0,"Blank",IF(D768="PHEV",MIN(M768,E768),MIN(M768,(E768*(1-'3 Model Input'!E$54)))))</f>
        <v>Blank</v>
      </c>
      <c r="T768" s="217" t="str">
        <f t="shared" si="142"/>
        <v>Blank</v>
      </c>
      <c r="U768" s="89"/>
      <c r="V768" s="216" t="str">
        <f>IF(D768=0,"Blank",P768*'3 Model Input'!E$50)</f>
        <v>Blank</v>
      </c>
      <c r="W768" s="197" t="str">
        <f t="shared" si="143"/>
        <v>Blank</v>
      </c>
      <c r="X768" s="197" t="str">
        <f t="shared" si="144"/>
        <v>Blank</v>
      </c>
      <c r="Y768" s="197" t="str">
        <f t="shared" si="145"/>
        <v>Blank</v>
      </c>
      <c r="Z768" s="197" t="str">
        <f t="shared" si="146"/>
        <v>Blank</v>
      </c>
      <c r="AA768" s="223" t="str" cm="1">
        <f t="array" ref="AA768">_xlfn.IFS(ISTEXT('3 Model Input'!F$70),"Missing",ISTEXT('3 Model Input'!I$70),"Missing",ISNUMBER('3 Model Input'!K$70),'3 Model Input'!K$70*P768)</f>
        <v>Missing</v>
      </c>
      <c r="AB768" s="89"/>
      <c r="AC768" s="227" t="str" cm="1">
        <f t="array" ref="AC768">IF(D768=0,"Blank",_xlfn.IFS('3 Model Input'!E$61=1,(V768*G768)/T768,'3 Model Input'!E$61=2,(W768*G768)/T768,'3 Model Input'!E$61=3,(X768*G768)/T768,'3 Model Input'!E$61=4,(Y768*G768)/T768,'3 Model Input'!E$61=5,(Z768*G768)/T768, ISTEXT('3 Model Input'!E$61),"Missing",'3 Model Input'!E$61=6,(AA768*G768)/T768))</f>
        <v>Blank</v>
      </c>
      <c r="AD768" s="202" t="str">
        <f t="shared" si="147"/>
        <v>Blank</v>
      </c>
      <c r="AE768" s="202" t="str">
        <f t="shared" si="148"/>
        <v>Blank</v>
      </c>
      <c r="AF768" s="217" t="str">
        <f t="shared" si="149"/>
        <v>Blank</v>
      </c>
      <c r="AG768" s="9" t="str" cm="1">
        <f t="array" ref="AG768">_xlfn.IFS(ISNUMBER(AC768), "", ISNUMBER(SEARCH("Blank", AC768)), "", ISERROR(AC768), "Bad input on tab 3")</f>
        <v/>
      </c>
    </row>
    <row r="769" spans="2:33" ht="15" customHeight="1" x14ac:dyDescent="0.75">
      <c r="B769" s="205" t="str">
        <f>'5 Driver Data'!B769</f>
        <v>0761</v>
      </c>
      <c r="C769" s="193">
        <f>'5 Driver Data'!C769</f>
        <v>0</v>
      </c>
      <c r="D769" s="192">
        <f>'5 Driver Data'!D769</f>
        <v>0</v>
      </c>
      <c r="E769" s="191">
        <f>'5 Driver Data'!E769</f>
        <v>0</v>
      </c>
      <c r="F769" s="191">
        <f>'5 Driver Data'!F769</f>
        <v>0</v>
      </c>
      <c r="G769" s="191">
        <f>'5 Driver Data'!G769</f>
        <v>0</v>
      </c>
      <c r="H769" s="191">
        <f>'5 Driver Data'!H769</f>
        <v>0</v>
      </c>
      <c r="I769" s="191">
        <f>'5 Driver Data'!I769</f>
        <v>0</v>
      </c>
      <c r="J769" s="191">
        <f>'5 Driver Data'!J769</f>
        <v>0</v>
      </c>
      <c r="K769" s="206">
        <f>'5 Driver Data'!K769</f>
        <v>0</v>
      </c>
      <c r="L769" s="1"/>
      <c r="M769" s="216" t="str">
        <f>IF(D769=0,"Blank",'3 Model Input'!E$44*'3 Model Input'!E$45)</f>
        <v>Blank</v>
      </c>
      <c r="N769" s="197" t="str">
        <f t="shared" si="140"/>
        <v>Blank</v>
      </c>
      <c r="O769" s="197" t="str">
        <f>IF(D769=0,"Blank",'3 Model Input'!E$49*(1-'3 Model Input'!E$51))</f>
        <v>Blank</v>
      </c>
      <c r="P769" s="197" t="str">
        <f t="shared" si="141"/>
        <v>Blank</v>
      </c>
      <c r="Q769" s="197" t="str">
        <f>IF(D769=0,"Blank",IF(D769="BEV",E769*(1-'3 Model Input'!E$54), E769))</f>
        <v>Blank</v>
      </c>
      <c r="R769" s="198" t="str">
        <f>IF(D769=0,"Blank",IF(D769="PHEV",F769/G769,F769*(1-'3 Model Input'!E$54)/G769))</f>
        <v>Blank</v>
      </c>
      <c r="S769" s="198" t="str">
        <f>IF(D769=0,"Blank",IF(D769="PHEV",MIN(M769,E769),MIN(M769,(E769*(1-'3 Model Input'!E$54)))))</f>
        <v>Blank</v>
      </c>
      <c r="T769" s="217" t="str">
        <f t="shared" si="142"/>
        <v>Blank</v>
      </c>
      <c r="U769" s="89"/>
      <c r="V769" s="216" t="str">
        <f>IF(D769=0,"Blank",P769*'3 Model Input'!E$50)</f>
        <v>Blank</v>
      </c>
      <c r="W769" s="197" t="str">
        <f t="shared" si="143"/>
        <v>Blank</v>
      </c>
      <c r="X769" s="197" t="str">
        <f t="shared" si="144"/>
        <v>Blank</v>
      </c>
      <c r="Y769" s="197" t="str">
        <f t="shared" si="145"/>
        <v>Blank</v>
      </c>
      <c r="Z769" s="197" t="str">
        <f t="shared" si="146"/>
        <v>Blank</v>
      </c>
      <c r="AA769" s="223" t="str" cm="1">
        <f t="array" ref="AA769">_xlfn.IFS(ISTEXT('3 Model Input'!F$70),"Missing",ISTEXT('3 Model Input'!I$70),"Missing",ISNUMBER('3 Model Input'!K$70),'3 Model Input'!K$70*P769)</f>
        <v>Missing</v>
      </c>
      <c r="AB769" s="89"/>
      <c r="AC769" s="227" t="str" cm="1">
        <f t="array" ref="AC769">IF(D769=0,"Blank",_xlfn.IFS('3 Model Input'!E$61=1,(V769*G769)/T769,'3 Model Input'!E$61=2,(W769*G769)/T769,'3 Model Input'!E$61=3,(X769*G769)/T769,'3 Model Input'!E$61=4,(Y769*G769)/T769,'3 Model Input'!E$61=5,(Z769*G769)/T769, ISTEXT('3 Model Input'!E$61),"Missing",'3 Model Input'!E$61=6,(AA769*G769)/T769))</f>
        <v>Blank</v>
      </c>
      <c r="AD769" s="202" t="str">
        <f t="shared" si="147"/>
        <v>Blank</v>
      </c>
      <c r="AE769" s="202" t="str">
        <f t="shared" si="148"/>
        <v>Blank</v>
      </c>
      <c r="AF769" s="217" t="str">
        <f t="shared" si="149"/>
        <v>Blank</v>
      </c>
      <c r="AG769" s="9" t="str" cm="1">
        <f t="array" ref="AG769">_xlfn.IFS(ISNUMBER(AC769), "", ISNUMBER(SEARCH("Blank", AC769)), "", ISERROR(AC769), "Bad input on tab 3")</f>
        <v/>
      </c>
    </row>
    <row r="770" spans="2:33" ht="15" customHeight="1" x14ac:dyDescent="0.75">
      <c r="B770" s="205" t="str">
        <f>'5 Driver Data'!B770</f>
        <v>0762</v>
      </c>
      <c r="C770" s="193">
        <f>'5 Driver Data'!C770</f>
        <v>0</v>
      </c>
      <c r="D770" s="192">
        <f>'5 Driver Data'!D770</f>
        <v>0</v>
      </c>
      <c r="E770" s="191">
        <f>'5 Driver Data'!E770</f>
        <v>0</v>
      </c>
      <c r="F770" s="191">
        <f>'5 Driver Data'!F770</f>
        <v>0</v>
      </c>
      <c r="G770" s="191">
        <f>'5 Driver Data'!G770</f>
        <v>0</v>
      </c>
      <c r="H770" s="191">
        <f>'5 Driver Data'!H770</f>
        <v>0</v>
      </c>
      <c r="I770" s="191">
        <f>'5 Driver Data'!I770</f>
        <v>0</v>
      </c>
      <c r="J770" s="191">
        <f>'5 Driver Data'!J770</f>
        <v>0</v>
      </c>
      <c r="K770" s="206">
        <f>'5 Driver Data'!K770</f>
        <v>0</v>
      </c>
      <c r="L770" s="1"/>
      <c r="M770" s="216" t="str">
        <f>IF(D770=0,"Blank",'3 Model Input'!E$44*'3 Model Input'!E$45)</f>
        <v>Blank</v>
      </c>
      <c r="N770" s="197" t="str">
        <f t="shared" si="140"/>
        <v>Blank</v>
      </c>
      <c r="O770" s="197" t="str">
        <f>IF(D770=0,"Blank",'3 Model Input'!E$49*(1-'3 Model Input'!E$51))</f>
        <v>Blank</v>
      </c>
      <c r="P770" s="197" t="str">
        <f t="shared" si="141"/>
        <v>Blank</v>
      </c>
      <c r="Q770" s="197" t="str">
        <f>IF(D770=0,"Blank",IF(D770="BEV",E770*(1-'3 Model Input'!E$54), E770))</f>
        <v>Blank</v>
      </c>
      <c r="R770" s="198" t="str">
        <f>IF(D770=0,"Blank",IF(D770="PHEV",F770/G770,F770*(1-'3 Model Input'!E$54)/G770))</f>
        <v>Blank</v>
      </c>
      <c r="S770" s="198" t="str">
        <f>IF(D770=0,"Blank",IF(D770="PHEV",MIN(M770,E770),MIN(M770,(E770*(1-'3 Model Input'!E$54)))))</f>
        <v>Blank</v>
      </c>
      <c r="T770" s="217" t="str">
        <f t="shared" si="142"/>
        <v>Blank</v>
      </c>
      <c r="U770" s="89"/>
      <c r="V770" s="216" t="str">
        <f>IF(D770=0,"Blank",P770*'3 Model Input'!E$50)</f>
        <v>Blank</v>
      </c>
      <c r="W770" s="197" t="str">
        <f t="shared" si="143"/>
        <v>Blank</v>
      </c>
      <c r="X770" s="197" t="str">
        <f t="shared" si="144"/>
        <v>Blank</v>
      </c>
      <c r="Y770" s="197" t="str">
        <f t="shared" si="145"/>
        <v>Blank</v>
      </c>
      <c r="Z770" s="197" t="str">
        <f t="shared" si="146"/>
        <v>Blank</v>
      </c>
      <c r="AA770" s="223" t="str" cm="1">
        <f t="array" ref="AA770">_xlfn.IFS(ISTEXT('3 Model Input'!F$70),"Missing",ISTEXT('3 Model Input'!I$70),"Missing",ISNUMBER('3 Model Input'!K$70),'3 Model Input'!K$70*P770)</f>
        <v>Missing</v>
      </c>
      <c r="AB770" s="89"/>
      <c r="AC770" s="227" t="str" cm="1">
        <f t="array" ref="AC770">IF(D770=0,"Blank",_xlfn.IFS('3 Model Input'!E$61=1,(V770*G770)/T770,'3 Model Input'!E$61=2,(W770*G770)/T770,'3 Model Input'!E$61=3,(X770*G770)/T770,'3 Model Input'!E$61=4,(Y770*G770)/T770,'3 Model Input'!E$61=5,(Z770*G770)/T770, ISTEXT('3 Model Input'!E$61),"Missing",'3 Model Input'!E$61=6,(AA770*G770)/T770))</f>
        <v>Blank</v>
      </c>
      <c r="AD770" s="202" t="str">
        <f t="shared" si="147"/>
        <v>Blank</v>
      </c>
      <c r="AE770" s="202" t="str">
        <f t="shared" si="148"/>
        <v>Blank</v>
      </c>
      <c r="AF770" s="217" t="str">
        <f t="shared" si="149"/>
        <v>Blank</v>
      </c>
      <c r="AG770" s="9" t="str" cm="1">
        <f t="array" ref="AG770">_xlfn.IFS(ISNUMBER(AC770), "", ISNUMBER(SEARCH("Blank", AC770)), "", ISERROR(AC770), "Bad input on tab 3")</f>
        <v/>
      </c>
    </row>
    <row r="771" spans="2:33" ht="15" customHeight="1" x14ac:dyDescent="0.75">
      <c r="B771" s="205" t="str">
        <f>'5 Driver Data'!B771</f>
        <v>0763</v>
      </c>
      <c r="C771" s="193">
        <f>'5 Driver Data'!C771</f>
        <v>0</v>
      </c>
      <c r="D771" s="192">
        <f>'5 Driver Data'!D771</f>
        <v>0</v>
      </c>
      <c r="E771" s="191">
        <f>'5 Driver Data'!E771</f>
        <v>0</v>
      </c>
      <c r="F771" s="191">
        <f>'5 Driver Data'!F771</f>
        <v>0</v>
      </c>
      <c r="G771" s="191">
        <f>'5 Driver Data'!G771</f>
        <v>0</v>
      </c>
      <c r="H771" s="191">
        <f>'5 Driver Data'!H771</f>
        <v>0</v>
      </c>
      <c r="I771" s="191">
        <f>'5 Driver Data'!I771</f>
        <v>0</v>
      </c>
      <c r="J771" s="191">
        <f>'5 Driver Data'!J771</f>
        <v>0</v>
      </c>
      <c r="K771" s="206">
        <f>'5 Driver Data'!K771</f>
        <v>0</v>
      </c>
      <c r="L771" s="1"/>
      <c r="M771" s="216" t="str">
        <f>IF(D771=0,"Blank",'3 Model Input'!E$44*'3 Model Input'!E$45)</f>
        <v>Blank</v>
      </c>
      <c r="N771" s="197" t="str">
        <f t="shared" si="140"/>
        <v>Blank</v>
      </c>
      <c r="O771" s="197" t="str">
        <f>IF(D771=0,"Blank",'3 Model Input'!E$49*(1-'3 Model Input'!E$51))</f>
        <v>Blank</v>
      </c>
      <c r="P771" s="197" t="str">
        <f t="shared" si="141"/>
        <v>Blank</v>
      </c>
      <c r="Q771" s="197" t="str">
        <f>IF(D771=0,"Blank",IF(D771="BEV",E771*(1-'3 Model Input'!E$54), E771))</f>
        <v>Blank</v>
      </c>
      <c r="R771" s="198" t="str">
        <f>IF(D771=0,"Blank",IF(D771="PHEV",F771/G771,F771*(1-'3 Model Input'!E$54)/G771))</f>
        <v>Blank</v>
      </c>
      <c r="S771" s="198" t="str">
        <f>IF(D771=0,"Blank",IF(D771="PHEV",MIN(M771,E771),MIN(M771,(E771*(1-'3 Model Input'!E$54)))))</f>
        <v>Blank</v>
      </c>
      <c r="T771" s="217" t="str">
        <f t="shared" si="142"/>
        <v>Blank</v>
      </c>
      <c r="U771" s="89"/>
      <c r="V771" s="216" t="str">
        <f>IF(D771=0,"Blank",P771*'3 Model Input'!E$50)</f>
        <v>Blank</v>
      </c>
      <c r="W771" s="197" t="str">
        <f t="shared" si="143"/>
        <v>Blank</v>
      </c>
      <c r="X771" s="197" t="str">
        <f t="shared" si="144"/>
        <v>Blank</v>
      </c>
      <c r="Y771" s="197" t="str">
        <f t="shared" si="145"/>
        <v>Blank</v>
      </c>
      <c r="Z771" s="197" t="str">
        <f t="shared" si="146"/>
        <v>Blank</v>
      </c>
      <c r="AA771" s="223" t="str" cm="1">
        <f t="array" ref="AA771">_xlfn.IFS(ISTEXT('3 Model Input'!F$70),"Missing",ISTEXT('3 Model Input'!I$70),"Missing",ISNUMBER('3 Model Input'!K$70),'3 Model Input'!K$70*P771)</f>
        <v>Missing</v>
      </c>
      <c r="AB771" s="89"/>
      <c r="AC771" s="227" t="str" cm="1">
        <f t="array" ref="AC771">IF(D771=0,"Blank",_xlfn.IFS('3 Model Input'!E$61=1,(V771*G771)/T771,'3 Model Input'!E$61=2,(W771*G771)/T771,'3 Model Input'!E$61=3,(X771*G771)/T771,'3 Model Input'!E$61=4,(Y771*G771)/T771,'3 Model Input'!E$61=5,(Z771*G771)/T771, ISTEXT('3 Model Input'!E$61),"Missing",'3 Model Input'!E$61=6,(AA771*G771)/T771))</f>
        <v>Blank</v>
      </c>
      <c r="AD771" s="202" t="str">
        <f t="shared" si="147"/>
        <v>Blank</v>
      </c>
      <c r="AE771" s="202" t="str">
        <f t="shared" si="148"/>
        <v>Blank</v>
      </c>
      <c r="AF771" s="217" t="str">
        <f t="shared" si="149"/>
        <v>Blank</v>
      </c>
      <c r="AG771" s="9" t="str" cm="1">
        <f t="array" ref="AG771">_xlfn.IFS(ISNUMBER(AC771), "", ISNUMBER(SEARCH("Blank", AC771)), "", ISERROR(AC771), "Bad input on tab 3")</f>
        <v/>
      </c>
    </row>
    <row r="772" spans="2:33" ht="15" customHeight="1" x14ac:dyDescent="0.75">
      <c r="B772" s="205" t="str">
        <f>'5 Driver Data'!B772</f>
        <v>0764</v>
      </c>
      <c r="C772" s="193">
        <f>'5 Driver Data'!C772</f>
        <v>0</v>
      </c>
      <c r="D772" s="192">
        <f>'5 Driver Data'!D772</f>
        <v>0</v>
      </c>
      <c r="E772" s="191">
        <f>'5 Driver Data'!E772</f>
        <v>0</v>
      </c>
      <c r="F772" s="191">
        <f>'5 Driver Data'!F772</f>
        <v>0</v>
      </c>
      <c r="G772" s="191">
        <f>'5 Driver Data'!G772</f>
        <v>0</v>
      </c>
      <c r="H772" s="191">
        <f>'5 Driver Data'!H772</f>
        <v>0</v>
      </c>
      <c r="I772" s="191">
        <f>'5 Driver Data'!I772</f>
        <v>0</v>
      </c>
      <c r="J772" s="191">
        <f>'5 Driver Data'!J772</f>
        <v>0</v>
      </c>
      <c r="K772" s="206">
        <f>'5 Driver Data'!K772</f>
        <v>0</v>
      </c>
      <c r="L772" s="1"/>
      <c r="M772" s="216" t="str">
        <f>IF(D772=0,"Blank",'3 Model Input'!E$44*'3 Model Input'!E$45)</f>
        <v>Blank</v>
      </c>
      <c r="N772" s="197" t="str">
        <f t="shared" si="140"/>
        <v>Blank</v>
      </c>
      <c r="O772" s="197" t="str">
        <f>IF(D772=0,"Blank",'3 Model Input'!E$49*(1-'3 Model Input'!E$51))</f>
        <v>Blank</v>
      </c>
      <c r="P772" s="197" t="str">
        <f t="shared" si="141"/>
        <v>Blank</v>
      </c>
      <c r="Q772" s="197" t="str">
        <f>IF(D772=0,"Blank",IF(D772="BEV",E772*(1-'3 Model Input'!E$54), E772))</f>
        <v>Blank</v>
      </c>
      <c r="R772" s="198" t="str">
        <f>IF(D772=0,"Blank",IF(D772="PHEV",F772/G772,F772*(1-'3 Model Input'!E$54)/G772))</f>
        <v>Blank</v>
      </c>
      <c r="S772" s="198" t="str">
        <f>IF(D772=0,"Blank",IF(D772="PHEV",MIN(M772,E772),MIN(M772,(E772*(1-'3 Model Input'!E$54)))))</f>
        <v>Blank</v>
      </c>
      <c r="T772" s="217" t="str">
        <f t="shared" si="142"/>
        <v>Blank</v>
      </c>
      <c r="U772" s="89"/>
      <c r="V772" s="216" t="str">
        <f>IF(D772=0,"Blank",P772*'3 Model Input'!E$50)</f>
        <v>Blank</v>
      </c>
      <c r="W772" s="197" t="str">
        <f t="shared" si="143"/>
        <v>Blank</v>
      </c>
      <c r="X772" s="197" t="str">
        <f t="shared" si="144"/>
        <v>Blank</v>
      </c>
      <c r="Y772" s="197" t="str">
        <f t="shared" si="145"/>
        <v>Blank</v>
      </c>
      <c r="Z772" s="197" t="str">
        <f t="shared" si="146"/>
        <v>Blank</v>
      </c>
      <c r="AA772" s="223" t="str" cm="1">
        <f t="array" ref="AA772">_xlfn.IFS(ISTEXT('3 Model Input'!F$70),"Missing",ISTEXT('3 Model Input'!I$70),"Missing",ISNUMBER('3 Model Input'!K$70),'3 Model Input'!K$70*P772)</f>
        <v>Missing</v>
      </c>
      <c r="AB772" s="89"/>
      <c r="AC772" s="227" t="str" cm="1">
        <f t="array" ref="AC772">IF(D772=0,"Blank",_xlfn.IFS('3 Model Input'!E$61=1,(V772*G772)/T772,'3 Model Input'!E$61=2,(W772*G772)/T772,'3 Model Input'!E$61=3,(X772*G772)/T772,'3 Model Input'!E$61=4,(Y772*G772)/T772,'3 Model Input'!E$61=5,(Z772*G772)/T772, ISTEXT('3 Model Input'!E$61),"Missing",'3 Model Input'!E$61=6,(AA772*G772)/T772))</f>
        <v>Blank</v>
      </c>
      <c r="AD772" s="202" t="str">
        <f t="shared" si="147"/>
        <v>Blank</v>
      </c>
      <c r="AE772" s="202" t="str">
        <f t="shared" si="148"/>
        <v>Blank</v>
      </c>
      <c r="AF772" s="217" t="str">
        <f t="shared" si="149"/>
        <v>Blank</v>
      </c>
      <c r="AG772" s="9" t="str" cm="1">
        <f t="array" ref="AG772">_xlfn.IFS(ISNUMBER(AC772), "", ISNUMBER(SEARCH("Blank", AC772)), "", ISERROR(AC772), "Bad input on tab 3")</f>
        <v/>
      </c>
    </row>
    <row r="773" spans="2:33" ht="15" customHeight="1" x14ac:dyDescent="0.75">
      <c r="B773" s="205" t="str">
        <f>'5 Driver Data'!B773</f>
        <v>0765</v>
      </c>
      <c r="C773" s="193">
        <f>'5 Driver Data'!C773</f>
        <v>0</v>
      </c>
      <c r="D773" s="192">
        <f>'5 Driver Data'!D773</f>
        <v>0</v>
      </c>
      <c r="E773" s="191">
        <f>'5 Driver Data'!E773</f>
        <v>0</v>
      </c>
      <c r="F773" s="191">
        <f>'5 Driver Data'!F773</f>
        <v>0</v>
      </c>
      <c r="G773" s="191">
        <f>'5 Driver Data'!G773</f>
        <v>0</v>
      </c>
      <c r="H773" s="191">
        <f>'5 Driver Data'!H773</f>
        <v>0</v>
      </c>
      <c r="I773" s="191">
        <f>'5 Driver Data'!I773</f>
        <v>0</v>
      </c>
      <c r="J773" s="191">
        <f>'5 Driver Data'!J773</f>
        <v>0</v>
      </c>
      <c r="K773" s="206">
        <f>'5 Driver Data'!K773</f>
        <v>0</v>
      </c>
      <c r="L773" s="1"/>
      <c r="M773" s="216" t="str">
        <f>IF(D773=0,"Blank",'3 Model Input'!E$44*'3 Model Input'!E$45)</f>
        <v>Blank</v>
      </c>
      <c r="N773" s="197" t="str">
        <f t="shared" si="140"/>
        <v>Blank</v>
      </c>
      <c r="O773" s="197" t="str">
        <f>IF(D773=0,"Blank",'3 Model Input'!E$49*(1-'3 Model Input'!E$51))</f>
        <v>Blank</v>
      </c>
      <c r="P773" s="197" t="str">
        <f t="shared" si="141"/>
        <v>Blank</v>
      </c>
      <c r="Q773" s="197" t="str">
        <f>IF(D773=0,"Blank",IF(D773="BEV",E773*(1-'3 Model Input'!E$54), E773))</f>
        <v>Blank</v>
      </c>
      <c r="R773" s="198" t="str">
        <f>IF(D773=0,"Blank",IF(D773="PHEV",F773/G773,F773*(1-'3 Model Input'!E$54)/G773))</f>
        <v>Blank</v>
      </c>
      <c r="S773" s="198" t="str">
        <f>IF(D773=0,"Blank",IF(D773="PHEV",MIN(M773,E773),MIN(M773,(E773*(1-'3 Model Input'!E$54)))))</f>
        <v>Blank</v>
      </c>
      <c r="T773" s="217" t="str">
        <f t="shared" si="142"/>
        <v>Blank</v>
      </c>
      <c r="U773" s="89"/>
      <c r="V773" s="216" t="str">
        <f>IF(D773=0,"Blank",P773*'3 Model Input'!E$50)</f>
        <v>Blank</v>
      </c>
      <c r="W773" s="197" t="str">
        <f t="shared" si="143"/>
        <v>Blank</v>
      </c>
      <c r="X773" s="197" t="str">
        <f t="shared" si="144"/>
        <v>Blank</v>
      </c>
      <c r="Y773" s="197" t="str">
        <f t="shared" si="145"/>
        <v>Blank</v>
      </c>
      <c r="Z773" s="197" t="str">
        <f t="shared" si="146"/>
        <v>Blank</v>
      </c>
      <c r="AA773" s="223" t="str" cm="1">
        <f t="array" ref="AA773">_xlfn.IFS(ISTEXT('3 Model Input'!F$70),"Missing",ISTEXT('3 Model Input'!I$70),"Missing",ISNUMBER('3 Model Input'!K$70),'3 Model Input'!K$70*P773)</f>
        <v>Missing</v>
      </c>
      <c r="AB773" s="89"/>
      <c r="AC773" s="227" t="str" cm="1">
        <f t="array" ref="AC773">IF(D773=0,"Blank",_xlfn.IFS('3 Model Input'!E$61=1,(V773*G773)/T773,'3 Model Input'!E$61=2,(W773*G773)/T773,'3 Model Input'!E$61=3,(X773*G773)/T773,'3 Model Input'!E$61=4,(Y773*G773)/T773,'3 Model Input'!E$61=5,(Z773*G773)/T773, ISTEXT('3 Model Input'!E$61),"Missing",'3 Model Input'!E$61=6,(AA773*G773)/T773))</f>
        <v>Blank</v>
      </c>
      <c r="AD773" s="202" t="str">
        <f t="shared" si="147"/>
        <v>Blank</v>
      </c>
      <c r="AE773" s="202" t="str">
        <f t="shared" si="148"/>
        <v>Blank</v>
      </c>
      <c r="AF773" s="217" t="str">
        <f t="shared" si="149"/>
        <v>Blank</v>
      </c>
      <c r="AG773" s="9" t="str" cm="1">
        <f t="array" ref="AG773">_xlfn.IFS(ISNUMBER(AC773), "", ISNUMBER(SEARCH("Blank", AC773)), "", ISERROR(AC773), "Bad input on tab 3")</f>
        <v/>
      </c>
    </row>
    <row r="774" spans="2:33" ht="15" customHeight="1" x14ac:dyDescent="0.75">
      <c r="B774" s="205" t="str">
        <f>'5 Driver Data'!B774</f>
        <v>0766</v>
      </c>
      <c r="C774" s="193">
        <f>'5 Driver Data'!C774</f>
        <v>0</v>
      </c>
      <c r="D774" s="192">
        <f>'5 Driver Data'!D774</f>
        <v>0</v>
      </c>
      <c r="E774" s="191">
        <f>'5 Driver Data'!E774</f>
        <v>0</v>
      </c>
      <c r="F774" s="191">
        <f>'5 Driver Data'!F774</f>
        <v>0</v>
      </c>
      <c r="G774" s="191">
        <f>'5 Driver Data'!G774</f>
        <v>0</v>
      </c>
      <c r="H774" s="191">
        <f>'5 Driver Data'!H774</f>
        <v>0</v>
      </c>
      <c r="I774" s="191">
        <f>'5 Driver Data'!I774</f>
        <v>0</v>
      </c>
      <c r="J774" s="191">
        <f>'5 Driver Data'!J774</f>
        <v>0</v>
      </c>
      <c r="K774" s="206">
        <f>'5 Driver Data'!K774</f>
        <v>0</v>
      </c>
      <c r="L774" s="1"/>
      <c r="M774" s="216" t="str">
        <f>IF(D774=0,"Blank",'3 Model Input'!E$44*'3 Model Input'!E$45)</f>
        <v>Blank</v>
      </c>
      <c r="N774" s="197" t="str">
        <f t="shared" si="140"/>
        <v>Blank</v>
      </c>
      <c r="O774" s="197" t="str">
        <f>IF(D774=0,"Blank",'3 Model Input'!E$49*(1-'3 Model Input'!E$51))</f>
        <v>Blank</v>
      </c>
      <c r="P774" s="197" t="str">
        <f t="shared" si="141"/>
        <v>Blank</v>
      </c>
      <c r="Q774" s="197" t="str">
        <f>IF(D774=0,"Blank",IF(D774="BEV",E774*(1-'3 Model Input'!E$54), E774))</f>
        <v>Blank</v>
      </c>
      <c r="R774" s="198" t="str">
        <f>IF(D774=0,"Blank",IF(D774="PHEV",F774/G774,F774*(1-'3 Model Input'!E$54)/G774))</f>
        <v>Blank</v>
      </c>
      <c r="S774" s="198" t="str">
        <f>IF(D774=0,"Blank",IF(D774="PHEV",MIN(M774,E774),MIN(M774,(E774*(1-'3 Model Input'!E$54)))))</f>
        <v>Blank</v>
      </c>
      <c r="T774" s="217" t="str">
        <f t="shared" si="142"/>
        <v>Blank</v>
      </c>
      <c r="U774" s="89"/>
      <c r="V774" s="216" t="str">
        <f>IF(D774=0,"Blank",P774*'3 Model Input'!E$50)</f>
        <v>Blank</v>
      </c>
      <c r="W774" s="197" t="str">
        <f t="shared" si="143"/>
        <v>Blank</v>
      </c>
      <c r="X774" s="197" t="str">
        <f t="shared" si="144"/>
        <v>Blank</v>
      </c>
      <c r="Y774" s="197" t="str">
        <f t="shared" si="145"/>
        <v>Blank</v>
      </c>
      <c r="Z774" s="197" t="str">
        <f t="shared" si="146"/>
        <v>Blank</v>
      </c>
      <c r="AA774" s="223" t="str" cm="1">
        <f t="array" ref="AA774">_xlfn.IFS(ISTEXT('3 Model Input'!F$70),"Missing",ISTEXT('3 Model Input'!I$70),"Missing",ISNUMBER('3 Model Input'!K$70),'3 Model Input'!K$70*P774)</f>
        <v>Missing</v>
      </c>
      <c r="AB774" s="89"/>
      <c r="AC774" s="227" t="str" cm="1">
        <f t="array" ref="AC774">IF(D774=0,"Blank",_xlfn.IFS('3 Model Input'!E$61=1,(V774*G774)/T774,'3 Model Input'!E$61=2,(W774*G774)/T774,'3 Model Input'!E$61=3,(X774*G774)/T774,'3 Model Input'!E$61=4,(Y774*G774)/T774,'3 Model Input'!E$61=5,(Z774*G774)/T774, ISTEXT('3 Model Input'!E$61),"Missing",'3 Model Input'!E$61=6,(AA774*G774)/T774))</f>
        <v>Blank</v>
      </c>
      <c r="AD774" s="202" t="str">
        <f t="shared" si="147"/>
        <v>Blank</v>
      </c>
      <c r="AE774" s="202" t="str">
        <f t="shared" si="148"/>
        <v>Blank</v>
      </c>
      <c r="AF774" s="217" t="str">
        <f t="shared" si="149"/>
        <v>Blank</v>
      </c>
      <c r="AG774" s="9" t="str" cm="1">
        <f t="array" ref="AG774">_xlfn.IFS(ISNUMBER(AC774), "", ISNUMBER(SEARCH("Blank", AC774)), "", ISERROR(AC774), "Bad input on tab 3")</f>
        <v/>
      </c>
    </row>
    <row r="775" spans="2:33" ht="15" customHeight="1" x14ac:dyDescent="0.75">
      <c r="B775" s="205" t="str">
        <f>'5 Driver Data'!B775</f>
        <v>0767</v>
      </c>
      <c r="C775" s="193">
        <f>'5 Driver Data'!C775</f>
        <v>0</v>
      </c>
      <c r="D775" s="192">
        <f>'5 Driver Data'!D775</f>
        <v>0</v>
      </c>
      <c r="E775" s="191">
        <f>'5 Driver Data'!E775</f>
        <v>0</v>
      </c>
      <c r="F775" s="191">
        <f>'5 Driver Data'!F775</f>
        <v>0</v>
      </c>
      <c r="G775" s="191">
        <f>'5 Driver Data'!G775</f>
        <v>0</v>
      </c>
      <c r="H775" s="191">
        <f>'5 Driver Data'!H775</f>
        <v>0</v>
      </c>
      <c r="I775" s="191">
        <f>'5 Driver Data'!I775</f>
        <v>0</v>
      </c>
      <c r="J775" s="191">
        <f>'5 Driver Data'!J775</f>
        <v>0</v>
      </c>
      <c r="K775" s="206">
        <f>'5 Driver Data'!K775</f>
        <v>0</v>
      </c>
      <c r="L775" s="1"/>
      <c r="M775" s="216" t="str">
        <f>IF(D775=0,"Blank",'3 Model Input'!E$44*'3 Model Input'!E$45)</f>
        <v>Blank</v>
      </c>
      <c r="N775" s="197" t="str">
        <f t="shared" si="140"/>
        <v>Blank</v>
      </c>
      <c r="O775" s="197" t="str">
        <f>IF(D775=0,"Blank",'3 Model Input'!E$49*(1-'3 Model Input'!E$51))</f>
        <v>Blank</v>
      </c>
      <c r="P775" s="197" t="str">
        <f t="shared" si="141"/>
        <v>Blank</v>
      </c>
      <c r="Q775" s="197" t="str">
        <f>IF(D775=0,"Blank",IF(D775="BEV",E775*(1-'3 Model Input'!E$54), E775))</f>
        <v>Blank</v>
      </c>
      <c r="R775" s="198" t="str">
        <f>IF(D775=0,"Blank",IF(D775="PHEV",F775/G775,F775*(1-'3 Model Input'!E$54)/G775))</f>
        <v>Blank</v>
      </c>
      <c r="S775" s="198" t="str">
        <f>IF(D775=0,"Blank",IF(D775="PHEV",MIN(M775,E775),MIN(M775,(E775*(1-'3 Model Input'!E$54)))))</f>
        <v>Blank</v>
      </c>
      <c r="T775" s="217" t="str">
        <f t="shared" si="142"/>
        <v>Blank</v>
      </c>
      <c r="U775" s="89"/>
      <c r="V775" s="216" t="str">
        <f>IF(D775=0,"Blank",P775*'3 Model Input'!E$50)</f>
        <v>Blank</v>
      </c>
      <c r="W775" s="197" t="str">
        <f t="shared" si="143"/>
        <v>Blank</v>
      </c>
      <c r="X775" s="197" t="str">
        <f t="shared" si="144"/>
        <v>Blank</v>
      </c>
      <c r="Y775" s="197" t="str">
        <f t="shared" si="145"/>
        <v>Blank</v>
      </c>
      <c r="Z775" s="197" t="str">
        <f t="shared" si="146"/>
        <v>Blank</v>
      </c>
      <c r="AA775" s="223" t="str" cm="1">
        <f t="array" ref="AA775">_xlfn.IFS(ISTEXT('3 Model Input'!F$70),"Missing",ISTEXT('3 Model Input'!I$70),"Missing",ISNUMBER('3 Model Input'!K$70),'3 Model Input'!K$70*P775)</f>
        <v>Missing</v>
      </c>
      <c r="AB775" s="89"/>
      <c r="AC775" s="227" t="str" cm="1">
        <f t="array" ref="AC775">IF(D775=0,"Blank",_xlfn.IFS('3 Model Input'!E$61=1,(V775*G775)/T775,'3 Model Input'!E$61=2,(W775*G775)/T775,'3 Model Input'!E$61=3,(X775*G775)/T775,'3 Model Input'!E$61=4,(Y775*G775)/T775,'3 Model Input'!E$61=5,(Z775*G775)/T775, ISTEXT('3 Model Input'!E$61),"Missing",'3 Model Input'!E$61=6,(AA775*G775)/T775))</f>
        <v>Blank</v>
      </c>
      <c r="AD775" s="202" t="str">
        <f t="shared" si="147"/>
        <v>Blank</v>
      </c>
      <c r="AE775" s="202" t="str">
        <f t="shared" si="148"/>
        <v>Blank</v>
      </c>
      <c r="AF775" s="217" t="str">
        <f t="shared" si="149"/>
        <v>Blank</v>
      </c>
      <c r="AG775" s="9" t="str" cm="1">
        <f t="array" ref="AG775">_xlfn.IFS(ISNUMBER(AC775), "", ISNUMBER(SEARCH("Blank", AC775)), "", ISERROR(AC775), "Bad input on tab 3")</f>
        <v/>
      </c>
    </row>
    <row r="776" spans="2:33" ht="15" customHeight="1" x14ac:dyDescent="0.75">
      <c r="B776" s="205" t="str">
        <f>'5 Driver Data'!B776</f>
        <v>0768</v>
      </c>
      <c r="C776" s="193">
        <f>'5 Driver Data'!C776</f>
        <v>0</v>
      </c>
      <c r="D776" s="192">
        <f>'5 Driver Data'!D776</f>
        <v>0</v>
      </c>
      <c r="E776" s="191">
        <f>'5 Driver Data'!E776</f>
        <v>0</v>
      </c>
      <c r="F776" s="191">
        <f>'5 Driver Data'!F776</f>
        <v>0</v>
      </c>
      <c r="G776" s="191">
        <f>'5 Driver Data'!G776</f>
        <v>0</v>
      </c>
      <c r="H776" s="191">
        <f>'5 Driver Data'!H776</f>
        <v>0</v>
      </c>
      <c r="I776" s="191">
        <f>'5 Driver Data'!I776</f>
        <v>0</v>
      </c>
      <c r="J776" s="191">
        <f>'5 Driver Data'!J776</f>
        <v>0</v>
      </c>
      <c r="K776" s="206">
        <f>'5 Driver Data'!K776</f>
        <v>0</v>
      </c>
      <c r="L776" s="1"/>
      <c r="M776" s="216" t="str">
        <f>IF(D776=0,"Blank",'3 Model Input'!E$44*'3 Model Input'!E$45)</f>
        <v>Blank</v>
      </c>
      <c r="N776" s="197" t="str">
        <f t="shared" si="140"/>
        <v>Blank</v>
      </c>
      <c r="O776" s="197" t="str">
        <f>IF(D776=0,"Blank",'3 Model Input'!E$49*(1-'3 Model Input'!E$51))</f>
        <v>Blank</v>
      </c>
      <c r="P776" s="197" t="str">
        <f t="shared" si="141"/>
        <v>Blank</v>
      </c>
      <c r="Q776" s="197" t="str">
        <f>IF(D776=0,"Blank",IF(D776="BEV",E776*(1-'3 Model Input'!E$54), E776))</f>
        <v>Blank</v>
      </c>
      <c r="R776" s="198" t="str">
        <f>IF(D776=0,"Blank",IF(D776="PHEV",F776/G776,F776*(1-'3 Model Input'!E$54)/G776))</f>
        <v>Blank</v>
      </c>
      <c r="S776" s="198" t="str">
        <f>IF(D776=0,"Blank",IF(D776="PHEV",MIN(M776,E776),MIN(M776,(E776*(1-'3 Model Input'!E$54)))))</f>
        <v>Blank</v>
      </c>
      <c r="T776" s="217" t="str">
        <f t="shared" si="142"/>
        <v>Blank</v>
      </c>
      <c r="U776" s="89"/>
      <c r="V776" s="216" t="str">
        <f>IF(D776=0,"Blank",P776*'3 Model Input'!E$50)</f>
        <v>Blank</v>
      </c>
      <c r="W776" s="197" t="str">
        <f t="shared" si="143"/>
        <v>Blank</v>
      </c>
      <c r="X776" s="197" t="str">
        <f t="shared" si="144"/>
        <v>Blank</v>
      </c>
      <c r="Y776" s="197" t="str">
        <f t="shared" si="145"/>
        <v>Blank</v>
      </c>
      <c r="Z776" s="197" t="str">
        <f t="shared" si="146"/>
        <v>Blank</v>
      </c>
      <c r="AA776" s="223" t="str" cm="1">
        <f t="array" ref="AA776">_xlfn.IFS(ISTEXT('3 Model Input'!F$70),"Missing",ISTEXT('3 Model Input'!I$70),"Missing",ISNUMBER('3 Model Input'!K$70),'3 Model Input'!K$70*P776)</f>
        <v>Missing</v>
      </c>
      <c r="AB776" s="89"/>
      <c r="AC776" s="227" t="str" cm="1">
        <f t="array" ref="AC776">IF(D776=0,"Blank",_xlfn.IFS('3 Model Input'!E$61=1,(V776*G776)/T776,'3 Model Input'!E$61=2,(W776*G776)/T776,'3 Model Input'!E$61=3,(X776*G776)/T776,'3 Model Input'!E$61=4,(Y776*G776)/T776,'3 Model Input'!E$61=5,(Z776*G776)/T776, ISTEXT('3 Model Input'!E$61),"Missing",'3 Model Input'!E$61=6,(AA776*G776)/T776))</f>
        <v>Blank</v>
      </c>
      <c r="AD776" s="202" t="str">
        <f t="shared" si="147"/>
        <v>Blank</v>
      </c>
      <c r="AE776" s="202" t="str">
        <f t="shared" si="148"/>
        <v>Blank</v>
      </c>
      <c r="AF776" s="217" t="str">
        <f t="shared" si="149"/>
        <v>Blank</v>
      </c>
      <c r="AG776" s="9" t="str" cm="1">
        <f t="array" ref="AG776">_xlfn.IFS(ISNUMBER(AC776), "", ISNUMBER(SEARCH("Blank", AC776)), "", ISERROR(AC776), "Bad input on tab 3")</f>
        <v/>
      </c>
    </row>
    <row r="777" spans="2:33" ht="15" customHeight="1" x14ac:dyDescent="0.75">
      <c r="B777" s="205" t="str">
        <f>'5 Driver Data'!B777</f>
        <v>0769</v>
      </c>
      <c r="C777" s="193">
        <f>'5 Driver Data'!C777</f>
        <v>0</v>
      </c>
      <c r="D777" s="192">
        <f>'5 Driver Data'!D777</f>
        <v>0</v>
      </c>
      <c r="E777" s="191">
        <f>'5 Driver Data'!E777</f>
        <v>0</v>
      </c>
      <c r="F777" s="191">
        <f>'5 Driver Data'!F777</f>
        <v>0</v>
      </c>
      <c r="G777" s="191">
        <f>'5 Driver Data'!G777</f>
        <v>0</v>
      </c>
      <c r="H777" s="191">
        <f>'5 Driver Data'!H777</f>
        <v>0</v>
      </c>
      <c r="I777" s="191">
        <f>'5 Driver Data'!I777</f>
        <v>0</v>
      </c>
      <c r="J777" s="191">
        <f>'5 Driver Data'!J777</f>
        <v>0</v>
      </c>
      <c r="K777" s="206">
        <f>'5 Driver Data'!K777</f>
        <v>0</v>
      </c>
      <c r="L777" s="1"/>
      <c r="M777" s="216" t="str">
        <f>IF(D777=0,"Blank",'3 Model Input'!E$44*'3 Model Input'!E$45)</f>
        <v>Blank</v>
      </c>
      <c r="N777" s="197" t="str">
        <f t="shared" si="140"/>
        <v>Blank</v>
      </c>
      <c r="O777" s="197" t="str">
        <f>IF(D777=0,"Blank",'3 Model Input'!E$49*(1-'3 Model Input'!E$51))</f>
        <v>Blank</v>
      </c>
      <c r="P777" s="197" t="str">
        <f t="shared" si="141"/>
        <v>Blank</v>
      </c>
      <c r="Q777" s="197" t="str">
        <f>IF(D777=0,"Blank",IF(D777="BEV",E777*(1-'3 Model Input'!E$54), E777))</f>
        <v>Blank</v>
      </c>
      <c r="R777" s="198" t="str">
        <f>IF(D777=0,"Blank",IF(D777="PHEV",F777/G777,F777*(1-'3 Model Input'!E$54)/G777))</f>
        <v>Blank</v>
      </c>
      <c r="S777" s="198" t="str">
        <f>IF(D777=0,"Blank",IF(D777="PHEV",MIN(M777,E777),MIN(M777,(E777*(1-'3 Model Input'!E$54)))))</f>
        <v>Blank</v>
      </c>
      <c r="T777" s="217" t="str">
        <f t="shared" si="142"/>
        <v>Blank</v>
      </c>
      <c r="U777" s="89"/>
      <c r="V777" s="216" t="str">
        <f>IF(D777=0,"Blank",P777*'3 Model Input'!E$50)</f>
        <v>Blank</v>
      </c>
      <c r="W777" s="197" t="str">
        <f t="shared" si="143"/>
        <v>Blank</v>
      </c>
      <c r="X777" s="197" t="str">
        <f t="shared" si="144"/>
        <v>Blank</v>
      </c>
      <c r="Y777" s="197" t="str">
        <f t="shared" si="145"/>
        <v>Blank</v>
      </c>
      <c r="Z777" s="197" t="str">
        <f t="shared" si="146"/>
        <v>Blank</v>
      </c>
      <c r="AA777" s="223" t="str" cm="1">
        <f t="array" ref="AA777">_xlfn.IFS(ISTEXT('3 Model Input'!F$70),"Missing",ISTEXT('3 Model Input'!I$70),"Missing",ISNUMBER('3 Model Input'!K$70),'3 Model Input'!K$70*P777)</f>
        <v>Missing</v>
      </c>
      <c r="AB777" s="89"/>
      <c r="AC777" s="227" t="str" cm="1">
        <f t="array" ref="AC777">IF(D777=0,"Blank",_xlfn.IFS('3 Model Input'!E$61=1,(V777*G777)/T777,'3 Model Input'!E$61=2,(W777*G777)/T777,'3 Model Input'!E$61=3,(X777*G777)/T777,'3 Model Input'!E$61=4,(Y777*G777)/T777,'3 Model Input'!E$61=5,(Z777*G777)/T777, ISTEXT('3 Model Input'!E$61),"Missing",'3 Model Input'!E$61=6,(AA777*G777)/T777))</f>
        <v>Blank</v>
      </c>
      <c r="AD777" s="202" t="str">
        <f t="shared" si="147"/>
        <v>Blank</v>
      </c>
      <c r="AE777" s="202" t="str">
        <f t="shared" si="148"/>
        <v>Blank</v>
      </c>
      <c r="AF777" s="217" t="str">
        <f t="shared" si="149"/>
        <v>Blank</v>
      </c>
      <c r="AG777" s="9" t="str" cm="1">
        <f t="array" ref="AG777">_xlfn.IFS(ISNUMBER(AC777), "", ISNUMBER(SEARCH("Blank", AC777)), "", ISERROR(AC777), "Bad input on tab 3")</f>
        <v/>
      </c>
    </row>
    <row r="778" spans="2:33" ht="15" customHeight="1" x14ac:dyDescent="0.75">
      <c r="B778" s="205" t="str">
        <f>'5 Driver Data'!B778</f>
        <v>0770</v>
      </c>
      <c r="C778" s="193">
        <f>'5 Driver Data'!C778</f>
        <v>0</v>
      </c>
      <c r="D778" s="192">
        <f>'5 Driver Data'!D778</f>
        <v>0</v>
      </c>
      <c r="E778" s="191">
        <f>'5 Driver Data'!E778</f>
        <v>0</v>
      </c>
      <c r="F778" s="191">
        <f>'5 Driver Data'!F778</f>
        <v>0</v>
      </c>
      <c r="G778" s="191">
        <f>'5 Driver Data'!G778</f>
        <v>0</v>
      </c>
      <c r="H778" s="191">
        <f>'5 Driver Data'!H778</f>
        <v>0</v>
      </c>
      <c r="I778" s="191">
        <f>'5 Driver Data'!I778</f>
        <v>0</v>
      </c>
      <c r="J778" s="191">
        <f>'5 Driver Data'!J778</f>
        <v>0</v>
      </c>
      <c r="K778" s="206">
        <f>'5 Driver Data'!K778</f>
        <v>0</v>
      </c>
      <c r="L778" s="1"/>
      <c r="M778" s="216" t="str">
        <f>IF(D778=0,"Blank",'3 Model Input'!E$44*'3 Model Input'!E$45)</f>
        <v>Blank</v>
      </c>
      <c r="N778" s="197" t="str">
        <f t="shared" si="140"/>
        <v>Blank</v>
      </c>
      <c r="O778" s="197" t="str">
        <f>IF(D778=0,"Blank",'3 Model Input'!E$49*(1-'3 Model Input'!E$51))</f>
        <v>Blank</v>
      </c>
      <c r="P778" s="197" t="str">
        <f t="shared" si="141"/>
        <v>Blank</v>
      </c>
      <c r="Q778" s="197" t="str">
        <f>IF(D778=0,"Blank",IF(D778="BEV",E778*(1-'3 Model Input'!E$54), E778))</f>
        <v>Blank</v>
      </c>
      <c r="R778" s="198" t="str">
        <f>IF(D778=0,"Blank",IF(D778="PHEV",F778/G778,F778*(1-'3 Model Input'!E$54)/G778))</f>
        <v>Blank</v>
      </c>
      <c r="S778" s="198" t="str">
        <f>IF(D778=0,"Blank",IF(D778="PHEV",MIN(M778,E778),MIN(M778,(E778*(1-'3 Model Input'!E$54)))))</f>
        <v>Blank</v>
      </c>
      <c r="T778" s="217" t="str">
        <f t="shared" si="142"/>
        <v>Blank</v>
      </c>
      <c r="U778" s="89"/>
      <c r="V778" s="216" t="str">
        <f>IF(D778=0,"Blank",P778*'3 Model Input'!E$50)</f>
        <v>Blank</v>
      </c>
      <c r="W778" s="197" t="str">
        <f t="shared" si="143"/>
        <v>Blank</v>
      </c>
      <c r="X778" s="197" t="str">
        <f t="shared" si="144"/>
        <v>Blank</v>
      </c>
      <c r="Y778" s="197" t="str">
        <f t="shared" si="145"/>
        <v>Blank</v>
      </c>
      <c r="Z778" s="197" t="str">
        <f t="shared" si="146"/>
        <v>Blank</v>
      </c>
      <c r="AA778" s="223" t="str" cm="1">
        <f t="array" ref="AA778">_xlfn.IFS(ISTEXT('3 Model Input'!F$70),"Missing",ISTEXT('3 Model Input'!I$70),"Missing",ISNUMBER('3 Model Input'!K$70),'3 Model Input'!K$70*P778)</f>
        <v>Missing</v>
      </c>
      <c r="AB778" s="89"/>
      <c r="AC778" s="227" t="str" cm="1">
        <f t="array" ref="AC778">IF(D778=0,"Blank",_xlfn.IFS('3 Model Input'!E$61=1,(V778*G778)/T778,'3 Model Input'!E$61=2,(W778*G778)/T778,'3 Model Input'!E$61=3,(X778*G778)/T778,'3 Model Input'!E$61=4,(Y778*G778)/T778,'3 Model Input'!E$61=5,(Z778*G778)/T778, ISTEXT('3 Model Input'!E$61),"Missing",'3 Model Input'!E$61=6,(AA778*G778)/T778))</f>
        <v>Blank</v>
      </c>
      <c r="AD778" s="202" t="str">
        <f t="shared" si="147"/>
        <v>Blank</v>
      </c>
      <c r="AE778" s="202" t="str">
        <f t="shared" si="148"/>
        <v>Blank</v>
      </c>
      <c r="AF778" s="217" t="str">
        <f t="shared" si="149"/>
        <v>Blank</v>
      </c>
      <c r="AG778" s="9" t="str" cm="1">
        <f t="array" ref="AG778">_xlfn.IFS(ISNUMBER(AC778), "", ISNUMBER(SEARCH("Blank", AC778)), "", ISERROR(AC778), "Bad input on tab 3")</f>
        <v/>
      </c>
    </row>
    <row r="779" spans="2:33" ht="15" customHeight="1" x14ac:dyDescent="0.75">
      <c r="B779" s="205" t="str">
        <f>'5 Driver Data'!B779</f>
        <v>0771</v>
      </c>
      <c r="C779" s="193">
        <f>'5 Driver Data'!C779</f>
        <v>0</v>
      </c>
      <c r="D779" s="192">
        <f>'5 Driver Data'!D779</f>
        <v>0</v>
      </c>
      <c r="E779" s="191">
        <f>'5 Driver Data'!E779</f>
        <v>0</v>
      </c>
      <c r="F779" s="191">
        <f>'5 Driver Data'!F779</f>
        <v>0</v>
      </c>
      <c r="G779" s="191">
        <f>'5 Driver Data'!G779</f>
        <v>0</v>
      </c>
      <c r="H779" s="191">
        <f>'5 Driver Data'!H779</f>
        <v>0</v>
      </c>
      <c r="I779" s="191">
        <f>'5 Driver Data'!I779</f>
        <v>0</v>
      </c>
      <c r="J779" s="191">
        <f>'5 Driver Data'!J779</f>
        <v>0</v>
      </c>
      <c r="K779" s="206">
        <f>'5 Driver Data'!K779</f>
        <v>0</v>
      </c>
      <c r="L779" s="1"/>
      <c r="M779" s="216" t="str">
        <f>IF(D779=0,"Blank",'3 Model Input'!E$44*'3 Model Input'!E$45)</f>
        <v>Blank</v>
      </c>
      <c r="N779" s="197" t="str">
        <f t="shared" si="140"/>
        <v>Blank</v>
      </c>
      <c r="O779" s="197" t="str">
        <f>IF(D779=0,"Blank",'3 Model Input'!E$49*(1-'3 Model Input'!E$51))</f>
        <v>Blank</v>
      </c>
      <c r="P779" s="197" t="str">
        <f t="shared" si="141"/>
        <v>Blank</v>
      </c>
      <c r="Q779" s="197" t="str">
        <f>IF(D779=0,"Blank",IF(D779="BEV",E779*(1-'3 Model Input'!E$54), E779))</f>
        <v>Blank</v>
      </c>
      <c r="R779" s="198" t="str">
        <f>IF(D779=0,"Blank",IF(D779="PHEV",F779/G779,F779*(1-'3 Model Input'!E$54)/G779))</f>
        <v>Blank</v>
      </c>
      <c r="S779" s="198" t="str">
        <f>IF(D779=0,"Blank",IF(D779="PHEV",MIN(M779,E779),MIN(M779,(E779*(1-'3 Model Input'!E$54)))))</f>
        <v>Blank</v>
      </c>
      <c r="T779" s="217" t="str">
        <f t="shared" si="142"/>
        <v>Blank</v>
      </c>
      <c r="U779" s="89"/>
      <c r="V779" s="216" t="str">
        <f>IF(D779=0,"Blank",P779*'3 Model Input'!E$50)</f>
        <v>Blank</v>
      </c>
      <c r="W779" s="197" t="str">
        <f t="shared" si="143"/>
        <v>Blank</v>
      </c>
      <c r="X779" s="197" t="str">
        <f t="shared" si="144"/>
        <v>Blank</v>
      </c>
      <c r="Y779" s="197" t="str">
        <f t="shared" si="145"/>
        <v>Blank</v>
      </c>
      <c r="Z779" s="197" t="str">
        <f t="shared" si="146"/>
        <v>Blank</v>
      </c>
      <c r="AA779" s="223" t="str" cm="1">
        <f t="array" ref="AA779">_xlfn.IFS(ISTEXT('3 Model Input'!F$70),"Missing",ISTEXT('3 Model Input'!I$70),"Missing",ISNUMBER('3 Model Input'!K$70),'3 Model Input'!K$70*P779)</f>
        <v>Missing</v>
      </c>
      <c r="AB779" s="89"/>
      <c r="AC779" s="227" t="str" cm="1">
        <f t="array" ref="AC779">IF(D779=0,"Blank",_xlfn.IFS('3 Model Input'!E$61=1,(V779*G779)/T779,'3 Model Input'!E$61=2,(W779*G779)/T779,'3 Model Input'!E$61=3,(X779*G779)/T779,'3 Model Input'!E$61=4,(Y779*G779)/T779,'3 Model Input'!E$61=5,(Z779*G779)/T779, ISTEXT('3 Model Input'!E$61),"Missing",'3 Model Input'!E$61=6,(AA779*G779)/T779))</f>
        <v>Blank</v>
      </c>
      <c r="AD779" s="202" t="str">
        <f t="shared" si="147"/>
        <v>Blank</v>
      </c>
      <c r="AE779" s="202" t="str">
        <f t="shared" si="148"/>
        <v>Blank</v>
      </c>
      <c r="AF779" s="217" t="str">
        <f t="shared" si="149"/>
        <v>Blank</v>
      </c>
      <c r="AG779" s="9" t="str" cm="1">
        <f t="array" ref="AG779">_xlfn.IFS(ISNUMBER(AC779), "", ISNUMBER(SEARCH("Blank", AC779)), "", ISERROR(AC779), "Bad input on tab 3")</f>
        <v/>
      </c>
    </row>
    <row r="780" spans="2:33" ht="15" customHeight="1" x14ac:dyDescent="0.75">
      <c r="B780" s="205" t="str">
        <f>'5 Driver Data'!B780</f>
        <v>0772</v>
      </c>
      <c r="C780" s="193">
        <f>'5 Driver Data'!C780</f>
        <v>0</v>
      </c>
      <c r="D780" s="192">
        <f>'5 Driver Data'!D780</f>
        <v>0</v>
      </c>
      <c r="E780" s="191">
        <f>'5 Driver Data'!E780</f>
        <v>0</v>
      </c>
      <c r="F780" s="191">
        <f>'5 Driver Data'!F780</f>
        <v>0</v>
      </c>
      <c r="G780" s="191">
        <f>'5 Driver Data'!G780</f>
        <v>0</v>
      </c>
      <c r="H780" s="191">
        <f>'5 Driver Data'!H780</f>
        <v>0</v>
      </c>
      <c r="I780" s="191">
        <f>'5 Driver Data'!I780</f>
        <v>0</v>
      </c>
      <c r="J780" s="191">
        <f>'5 Driver Data'!J780</f>
        <v>0</v>
      </c>
      <c r="K780" s="206">
        <f>'5 Driver Data'!K780</f>
        <v>0</v>
      </c>
      <c r="L780" s="1"/>
      <c r="M780" s="216" t="str">
        <f>IF(D780=0,"Blank",'3 Model Input'!E$44*'3 Model Input'!E$45)</f>
        <v>Blank</v>
      </c>
      <c r="N780" s="197" t="str">
        <f t="shared" si="140"/>
        <v>Blank</v>
      </c>
      <c r="O780" s="197" t="str">
        <f>IF(D780=0,"Blank",'3 Model Input'!E$49*(1-'3 Model Input'!E$51))</f>
        <v>Blank</v>
      </c>
      <c r="P780" s="197" t="str">
        <f t="shared" si="141"/>
        <v>Blank</v>
      </c>
      <c r="Q780" s="197" t="str">
        <f>IF(D780=0,"Blank",IF(D780="BEV",E780*(1-'3 Model Input'!E$54), E780))</f>
        <v>Blank</v>
      </c>
      <c r="R780" s="198" t="str">
        <f>IF(D780=0,"Blank",IF(D780="PHEV",F780/G780,F780*(1-'3 Model Input'!E$54)/G780))</f>
        <v>Blank</v>
      </c>
      <c r="S780" s="198" t="str">
        <f>IF(D780=0,"Blank",IF(D780="PHEV",MIN(M780,E780),MIN(M780,(E780*(1-'3 Model Input'!E$54)))))</f>
        <v>Blank</v>
      </c>
      <c r="T780" s="217" t="str">
        <f t="shared" si="142"/>
        <v>Blank</v>
      </c>
      <c r="U780" s="89"/>
      <c r="V780" s="216" t="str">
        <f>IF(D780=0,"Blank",P780*'3 Model Input'!E$50)</f>
        <v>Blank</v>
      </c>
      <c r="W780" s="197" t="str">
        <f t="shared" si="143"/>
        <v>Blank</v>
      </c>
      <c r="X780" s="197" t="str">
        <f t="shared" si="144"/>
        <v>Blank</v>
      </c>
      <c r="Y780" s="197" t="str">
        <f t="shared" si="145"/>
        <v>Blank</v>
      </c>
      <c r="Z780" s="197" t="str">
        <f t="shared" si="146"/>
        <v>Blank</v>
      </c>
      <c r="AA780" s="223" t="str" cm="1">
        <f t="array" ref="AA780">_xlfn.IFS(ISTEXT('3 Model Input'!F$70),"Missing",ISTEXT('3 Model Input'!I$70),"Missing",ISNUMBER('3 Model Input'!K$70),'3 Model Input'!K$70*P780)</f>
        <v>Missing</v>
      </c>
      <c r="AB780" s="89"/>
      <c r="AC780" s="227" t="str" cm="1">
        <f t="array" ref="AC780">IF(D780=0,"Blank",_xlfn.IFS('3 Model Input'!E$61=1,(V780*G780)/T780,'3 Model Input'!E$61=2,(W780*G780)/T780,'3 Model Input'!E$61=3,(X780*G780)/T780,'3 Model Input'!E$61=4,(Y780*G780)/T780,'3 Model Input'!E$61=5,(Z780*G780)/T780, ISTEXT('3 Model Input'!E$61),"Missing",'3 Model Input'!E$61=6,(AA780*G780)/T780))</f>
        <v>Blank</v>
      </c>
      <c r="AD780" s="202" t="str">
        <f t="shared" si="147"/>
        <v>Blank</v>
      </c>
      <c r="AE780" s="202" t="str">
        <f t="shared" si="148"/>
        <v>Blank</v>
      </c>
      <c r="AF780" s="217" t="str">
        <f t="shared" si="149"/>
        <v>Blank</v>
      </c>
      <c r="AG780" s="9" t="str" cm="1">
        <f t="array" ref="AG780">_xlfn.IFS(ISNUMBER(AC780), "", ISNUMBER(SEARCH("Blank", AC780)), "", ISERROR(AC780), "Bad input on tab 3")</f>
        <v/>
      </c>
    </row>
    <row r="781" spans="2:33" ht="15" customHeight="1" x14ac:dyDescent="0.75">
      <c r="B781" s="205" t="str">
        <f>'5 Driver Data'!B781</f>
        <v>0773</v>
      </c>
      <c r="C781" s="193">
        <f>'5 Driver Data'!C781</f>
        <v>0</v>
      </c>
      <c r="D781" s="192">
        <f>'5 Driver Data'!D781</f>
        <v>0</v>
      </c>
      <c r="E781" s="191">
        <f>'5 Driver Data'!E781</f>
        <v>0</v>
      </c>
      <c r="F781" s="191">
        <f>'5 Driver Data'!F781</f>
        <v>0</v>
      </c>
      <c r="G781" s="191">
        <f>'5 Driver Data'!G781</f>
        <v>0</v>
      </c>
      <c r="H781" s="191">
        <f>'5 Driver Data'!H781</f>
        <v>0</v>
      </c>
      <c r="I781" s="191">
        <f>'5 Driver Data'!I781</f>
        <v>0</v>
      </c>
      <c r="J781" s="191">
        <f>'5 Driver Data'!J781</f>
        <v>0</v>
      </c>
      <c r="K781" s="206">
        <f>'5 Driver Data'!K781</f>
        <v>0</v>
      </c>
      <c r="L781" s="1"/>
      <c r="M781" s="216" t="str">
        <f>IF(D781=0,"Blank",'3 Model Input'!E$44*'3 Model Input'!E$45)</f>
        <v>Blank</v>
      </c>
      <c r="N781" s="197" t="str">
        <f t="shared" si="140"/>
        <v>Blank</v>
      </c>
      <c r="O781" s="197" t="str">
        <f>IF(D781=0,"Blank",'3 Model Input'!E$49*(1-'3 Model Input'!E$51))</f>
        <v>Blank</v>
      </c>
      <c r="P781" s="197" t="str">
        <f t="shared" si="141"/>
        <v>Blank</v>
      </c>
      <c r="Q781" s="197" t="str">
        <f>IF(D781=0,"Blank",IF(D781="BEV",E781*(1-'3 Model Input'!E$54), E781))</f>
        <v>Blank</v>
      </c>
      <c r="R781" s="198" t="str">
        <f>IF(D781=0,"Blank",IF(D781="PHEV",F781/G781,F781*(1-'3 Model Input'!E$54)/G781))</f>
        <v>Blank</v>
      </c>
      <c r="S781" s="198" t="str">
        <f>IF(D781=0,"Blank",IF(D781="PHEV",MIN(M781,E781),MIN(M781,(E781*(1-'3 Model Input'!E$54)))))</f>
        <v>Blank</v>
      </c>
      <c r="T781" s="217" t="str">
        <f t="shared" si="142"/>
        <v>Blank</v>
      </c>
      <c r="U781" s="89"/>
      <c r="V781" s="216" t="str">
        <f>IF(D781=0,"Blank",P781*'3 Model Input'!E$50)</f>
        <v>Blank</v>
      </c>
      <c r="W781" s="197" t="str">
        <f t="shared" si="143"/>
        <v>Blank</v>
      </c>
      <c r="X781" s="197" t="str">
        <f t="shared" si="144"/>
        <v>Blank</v>
      </c>
      <c r="Y781" s="197" t="str">
        <f t="shared" si="145"/>
        <v>Blank</v>
      </c>
      <c r="Z781" s="197" t="str">
        <f t="shared" si="146"/>
        <v>Blank</v>
      </c>
      <c r="AA781" s="223" t="str" cm="1">
        <f t="array" ref="AA781">_xlfn.IFS(ISTEXT('3 Model Input'!F$70),"Missing",ISTEXT('3 Model Input'!I$70),"Missing",ISNUMBER('3 Model Input'!K$70),'3 Model Input'!K$70*P781)</f>
        <v>Missing</v>
      </c>
      <c r="AB781" s="89"/>
      <c r="AC781" s="227" t="str" cm="1">
        <f t="array" ref="AC781">IF(D781=0,"Blank",_xlfn.IFS('3 Model Input'!E$61=1,(V781*G781)/T781,'3 Model Input'!E$61=2,(W781*G781)/T781,'3 Model Input'!E$61=3,(X781*G781)/T781,'3 Model Input'!E$61=4,(Y781*G781)/T781,'3 Model Input'!E$61=5,(Z781*G781)/T781, ISTEXT('3 Model Input'!E$61),"Missing",'3 Model Input'!E$61=6,(AA781*G781)/T781))</f>
        <v>Blank</v>
      </c>
      <c r="AD781" s="202" t="str">
        <f t="shared" si="147"/>
        <v>Blank</v>
      </c>
      <c r="AE781" s="202" t="str">
        <f t="shared" si="148"/>
        <v>Blank</v>
      </c>
      <c r="AF781" s="217" t="str">
        <f t="shared" si="149"/>
        <v>Blank</v>
      </c>
      <c r="AG781" s="9" t="str" cm="1">
        <f t="array" ref="AG781">_xlfn.IFS(ISNUMBER(AC781), "", ISNUMBER(SEARCH("Blank", AC781)), "", ISERROR(AC781), "Bad input on tab 3")</f>
        <v/>
      </c>
    </row>
    <row r="782" spans="2:33" ht="15" customHeight="1" x14ac:dyDescent="0.75">
      <c r="B782" s="205" t="str">
        <f>'5 Driver Data'!B782</f>
        <v>0774</v>
      </c>
      <c r="C782" s="193">
        <f>'5 Driver Data'!C782</f>
        <v>0</v>
      </c>
      <c r="D782" s="192">
        <f>'5 Driver Data'!D782</f>
        <v>0</v>
      </c>
      <c r="E782" s="191">
        <f>'5 Driver Data'!E782</f>
        <v>0</v>
      </c>
      <c r="F782" s="191">
        <f>'5 Driver Data'!F782</f>
        <v>0</v>
      </c>
      <c r="G782" s="191">
        <f>'5 Driver Data'!G782</f>
        <v>0</v>
      </c>
      <c r="H782" s="191">
        <f>'5 Driver Data'!H782</f>
        <v>0</v>
      </c>
      <c r="I782" s="191">
        <f>'5 Driver Data'!I782</f>
        <v>0</v>
      </c>
      <c r="J782" s="191">
        <f>'5 Driver Data'!J782</f>
        <v>0</v>
      </c>
      <c r="K782" s="206">
        <f>'5 Driver Data'!K782</f>
        <v>0</v>
      </c>
      <c r="L782" s="1"/>
      <c r="M782" s="216" t="str">
        <f>IF(D782=0,"Blank",'3 Model Input'!E$44*'3 Model Input'!E$45)</f>
        <v>Blank</v>
      </c>
      <c r="N782" s="197" t="str">
        <f t="shared" si="140"/>
        <v>Blank</v>
      </c>
      <c r="O782" s="197" t="str">
        <f>IF(D782=0,"Blank",'3 Model Input'!E$49*(1-'3 Model Input'!E$51))</f>
        <v>Blank</v>
      </c>
      <c r="P782" s="197" t="str">
        <f t="shared" si="141"/>
        <v>Blank</v>
      </c>
      <c r="Q782" s="197" t="str">
        <f>IF(D782=0,"Blank",IF(D782="BEV",E782*(1-'3 Model Input'!E$54), E782))</f>
        <v>Blank</v>
      </c>
      <c r="R782" s="198" t="str">
        <f>IF(D782=0,"Blank",IF(D782="PHEV",F782/G782,F782*(1-'3 Model Input'!E$54)/G782))</f>
        <v>Blank</v>
      </c>
      <c r="S782" s="198" t="str">
        <f>IF(D782=0,"Blank",IF(D782="PHEV",MIN(M782,E782),MIN(M782,(E782*(1-'3 Model Input'!E$54)))))</f>
        <v>Blank</v>
      </c>
      <c r="T782" s="217" t="str">
        <f t="shared" si="142"/>
        <v>Blank</v>
      </c>
      <c r="U782" s="89"/>
      <c r="V782" s="216" t="str">
        <f>IF(D782=0,"Blank",P782*'3 Model Input'!E$50)</f>
        <v>Blank</v>
      </c>
      <c r="W782" s="197" t="str">
        <f t="shared" si="143"/>
        <v>Blank</v>
      </c>
      <c r="X782" s="197" t="str">
        <f t="shared" si="144"/>
        <v>Blank</v>
      </c>
      <c r="Y782" s="197" t="str">
        <f t="shared" si="145"/>
        <v>Blank</v>
      </c>
      <c r="Z782" s="197" t="str">
        <f t="shared" si="146"/>
        <v>Blank</v>
      </c>
      <c r="AA782" s="223" t="str" cm="1">
        <f t="array" ref="AA782">_xlfn.IFS(ISTEXT('3 Model Input'!F$70),"Missing",ISTEXT('3 Model Input'!I$70),"Missing",ISNUMBER('3 Model Input'!K$70),'3 Model Input'!K$70*P782)</f>
        <v>Missing</v>
      </c>
      <c r="AB782" s="89"/>
      <c r="AC782" s="227" t="str" cm="1">
        <f t="array" ref="AC782">IF(D782=0,"Blank",_xlfn.IFS('3 Model Input'!E$61=1,(V782*G782)/T782,'3 Model Input'!E$61=2,(W782*G782)/T782,'3 Model Input'!E$61=3,(X782*G782)/T782,'3 Model Input'!E$61=4,(Y782*G782)/T782,'3 Model Input'!E$61=5,(Z782*G782)/T782, ISTEXT('3 Model Input'!E$61),"Missing",'3 Model Input'!E$61=6,(AA782*G782)/T782))</f>
        <v>Blank</v>
      </c>
      <c r="AD782" s="202" t="str">
        <f t="shared" si="147"/>
        <v>Blank</v>
      </c>
      <c r="AE782" s="202" t="str">
        <f t="shared" si="148"/>
        <v>Blank</v>
      </c>
      <c r="AF782" s="217" t="str">
        <f t="shared" si="149"/>
        <v>Blank</v>
      </c>
      <c r="AG782" s="9" t="str" cm="1">
        <f t="array" ref="AG782">_xlfn.IFS(ISNUMBER(AC782), "", ISNUMBER(SEARCH("Blank", AC782)), "", ISERROR(AC782), "Bad input on tab 3")</f>
        <v/>
      </c>
    </row>
    <row r="783" spans="2:33" ht="15" customHeight="1" x14ac:dyDescent="0.75">
      <c r="B783" s="205" t="str">
        <f>'5 Driver Data'!B783</f>
        <v>0775</v>
      </c>
      <c r="C783" s="193">
        <f>'5 Driver Data'!C783</f>
        <v>0</v>
      </c>
      <c r="D783" s="192">
        <f>'5 Driver Data'!D783</f>
        <v>0</v>
      </c>
      <c r="E783" s="191">
        <f>'5 Driver Data'!E783</f>
        <v>0</v>
      </c>
      <c r="F783" s="191">
        <f>'5 Driver Data'!F783</f>
        <v>0</v>
      </c>
      <c r="G783" s="191">
        <f>'5 Driver Data'!G783</f>
        <v>0</v>
      </c>
      <c r="H783" s="191">
        <f>'5 Driver Data'!H783</f>
        <v>0</v>
      </c>
      <c r="I783" s="191">
        <f>'5 Driver Data'!I783</f>
        <v>0</v>
      </c>
      <c r="J783" s="191">
        <f>'5 Driver Data'!J783</f>
        <v>0</v>
      </c>
      <c r="K783" s="206">
        <f>'5 Driver Data'!K783</f>
        <v>0</v>
      </c>
      <c r="L783" s="1"/>
      <c r="M783" s="216" t="str">
        <f>IF(D783=0,"Blank",'3 Model Input'!E$44*'3 Model Input'!E$45)</f>
        <v>Blank</v>
      </c>
      <c r="N783" s="197" t="str">
        <f t="shared" si="140"/>
        <v>Blank</v>
      </c>
      <c r="O783" s="197" t="str">
        <f>IF(D783=0,"Blank",'3 Model Input'!E$49*(1-'3 Model Input'!E$51))</f>
        <v>Blank</v>
      </c>
      <c r="P783" s="197" t="str">
        <f t="shared" si="141"/>
        <v>Blank</v>
      </c>
      <c r="Q783" s="197" t="str">
        <f>IF(D783=0,"Blank",IF(D783="BEV",E783*(1-'3 Model Input'!E$54), E783))</f>
        <v>Blank</v>
      </c>
      <c r="R783" s="198" t="str">
        <f>IF(D783=0,"Blank",IF(D783="PHEV",F783/G783,F783*(1-'3 Model Input'!E$54)/G783))</f>
        <v>Blank</v>
      </c>
      <c r="S783" s="198" t="str">
        <f>IF(D783=0,"Blank",IF(D783="PHEV",MIN(M783,E783),MIN(M783,(E783*(1-'3 Model Input'!E$54)))))</f>
        <v>Blank</v>
      </c>
      <c r="T783" s="217" t="str">
        <f t="shared" si="142"/>
        <v>Blank</v>
      </c>
      <c r="U783" s="89"/>
      <c r="V783" s="216" t="str">
        <f>IF(D783=0,"Blank",P783*'3 Model Input'!E$50)</f>
        <v>Blank</v>
      </c>
      <c r="W783" s="197" t="str">
        <f t="shared" si="143"/>
        <v>Blank</v>
      </c>
      <c r="X783" s="197" t="str">
        <f t="shared" si="144"/>
        <v>Blank</v>
      </c>
      <c r="Y783" s="197" t="str">
        <f t="shared" si="145"/>
        <v>Blank</v>
      </c>
      <c r="Z783" s="197" t="str">
        <f t="shared" si="146"/>
        <v>Blank</v>
      </c>
      <c r="AA783" s="223" t="str" cm="1">
        <f t="array" ref="AA783">_xlfn.IFS(ISTEXT('3 Model Input'!F$70),"Missing",ISTEXT('3 Model Input'!I$70),"Missing",ISNUMBER('3 Model Input'!K$70),'3 Model Input'!K$70*P783)</f>
        <v>Missing</v>
      </c>
      <c r="AB783" s="89"/>
      <c r="AC783" s="227" t="str" cm="1">
        <f t="array" ref="AC783">IF(D783=0,"Blank",_xlfn.IFS('3 Model Input'!E$61=1,(V783*G783)/T783,'3 Model Input'!E$61=2,(W783*G783)/T783,'3 Model Input'!E$61=3,(X783*G783)/T783,'3 Model Input'!E$61=4,(Y783*G783)/T783,'3 Model Input'!E$61=5,(Z783*G783)/T783, ISTEXT('3 Model Input'!E$61),"Missing",'3 Model Input'!E$61=6,(AA783*G783)/T783))</f>
        <v>Blank</v>
      </c>
      <c r="AD783" s="202" t="str">
        <f t="shared" si="147"/>
        <v>Blank</v>
      </c>
      <c r="AE783" s="202" t="str">
        <f t="shared" si="148"/>
        <v>Blank</v>
      </c>
      <c r="AF783" s="217" t="str">
        <f t="shared" si="149"/>
        <v>Blank</v>
      </c>
      <c r="AG783" s="9" t="str" cm="1">
        <f t="array" ref="AG783">_xlfn.IFS(ISNUMBER(AC783), "", ISNUMBER(SEARCH("Blank", AC783)), "", ISERROR(AC783), "Bad input on tab 3")</f>
        <v/>
      </c>
    </row>
    <row r="784" spans="2:33" ht="15" customHeight="1" x14ac:dyDescent="0.75">
      <c r="B784" s="205" t="str">
        <f>'5 Driver Data'!B784</f>
        <v>0776</v>
      </c>
      <c r="C784" s="193">
        <f>'5 Driver Data'!C784</f>
        <v>0</v>
      </c>
      <c r="D784" s="192">
        <f>'5 Driver Data'!D784</f>
        <v>0</v>
      </c>
      <c r="E784" s="191">
        <f>'5 Driver Data'!E784</f>
        <v>0</v>
      </c>
      <c r="F784" s="191">
        <f>'5 Driver Data'!F784</f>
        <v>0</v>
      </c>
      <c r="G784" s="191">
        <f>'5 Driver Data'!G784</f>
        <v>0</v>
      </c>
      <c r="H784" s="191">
        <f>'5 Driver Data'!H784</f>
        <v>0</v>
      </c>
      <c r="I784" s="191">
        <f>'5 Driver Data'!I784</f>
        <v>0</v>
      </c>
      <c r="J784" s="191">
        <f>'5 Driver Data'!J784</f>
        <v>0</v>
      </c>
      <c r="K784" s="206">
        <f>'5 Driver Data'!K784</f>
        <v>0</v>
      </c>
      <c r="L784" s="1"/>
      <c r="M784" s="216" t="str">
        <f>IF(D784=0,"Blank",'3 Model Input'!E$44*'3 Model Input'!E$45)</f>
        <v>Blank</v>
      </c>
      <c r="N784" s="197" t="str">
        <f t="shared" si="140"/>
        <v>Blank</v>
      </c>
      <c r="O784" s="197" t="str">
        <f>IF(D784=0,"Blank",'3 Model Input'!E$49*(1-'3 Model Input'!E$51))</f>
        <v>Blank</v>
      </c>
      <c r="P784" s="197" t="str">
        <f t="shared" si="141"/>
        <v>Blank</v>
      </c>
      <c r="Q784" s="197" t="str">
        <f>IF(D784=0,"Blank",IF(D784="BEV",E784*(1-'3 Model Input'!E$54), E784))</f>
        <v>Blank</v>
      </c>
      <c r="R784" s="198" t="str">
        <f>IF(D784=0,"Blank",IF(D784="PHEV",F784/G784,F784*(1-'3 Model Input'!E$54)/G784))</f>
        <v>Blank</v>
      </c>
      <c r="S784" s="198" t="str">
        <f>IF(D784=0,"Blank",IF(D784="PHEV",MIN(M784,E784),MIN(M784,(E784*(1-'3 Model Input'!E$54)))))</f>
        <v>Blank</v>
      </c>
      <c r="T784" s="217" t="str">
        <f t="shared" si="142"/>
        <v>Blank</v>
      </c>
      <c r="U784" s="89"/>
      <c r="V784" s="216" t="str">
        <f>IF(D784=0,"Blank",P784*'3 Model Input'!E$50)</f>
        <v>Blank</v>
      </c>
      <c r="W784" s="197" t="str">
        <f t="shared" si="143"/>
        <v>Blank</v>
      </c>
      <c r="X784" s="197" t="str">
        <f t="shared" si="144"/>
        <v>Blank</v>
      </c>
      <c r="Y784" s="197" t="str">
        <f t="shared" si="145"/>
        <v>Blank</v>
      </c>
      <c r="Z784" s="197" t="str">
        <f t="shared" si="146"/>
        <v>Blank</v>
      </c>
      <c r="AA784" s="223" t="str" cm="1">
        <f t="array" ref="AA784">_xlfn.IFS(ISTEXT('3 Model Input'!F$70),"Missing",ISTEXT('3 Model Input'!I$70),"Missing",ISNUMBER('3 Model Input'!K$70),'3 Model Input'!K$70*P784)</f>
        <v>Missing</v>
      </c>
      <c r="AB784" s="89"/>
      <c r="AC784" s="227" t="str" cm="1">
        <f t="array" ref="AC784">IF(D784=0,"Blank",_xlfn.IFS('3 Model Input'!E$61=1,(V784*G784)/T784,'3 Model Input'!E$61=2,(W784*G784)/T784,'3 Model Input'!E$61=3,(X784*G784)/T784,'3 Model Input'!E$61=4,(Y784*G784)/T784,'3 Model Input'!E$61=5,(Z784*G784)/T784, ISTEXT('3 Model Input'!E$61),"Missing",'3 Model Input'!E$61=6,(AA784*G784)/T784))</f>
        <v>Blank</v>
      </c>
      <c r="AD784" s="202" t="str">
        <f t="shared" si="147"/>
        <v>Blank</v>
      </c>
      <c r="AE784" s="202" t="str">
        <f t="shared" si="148"/>
        <v>Blank</v>
      </c>
      <c r="AF784" s="217" t="str">
        <f t="shared" si="149"/>
        <v>Blank</v>
      </c>
      <c r="AG784" s="9" t="str" cm="1">
        <f t="array" ref="AG784">_xlfn.IFS(ISNUMBER(AC784), "", ISNUMBER(SEARCH("Blank", AC784)), "", ISERROR(AC784), "Bad input on tab 3")</f>
        <v/>
      </c>
    </row>
    <row r="785" spans="2:33" ht="15" customHeight="1" x14ac:dyDescent="0.75">
      <c r="B785" s="205" t="str">
        <f>'5 Driver Data'!B785</f>
        <v>0777</v>
      </c>
      <c r="C785" s="193">
        <f>'5 Driver Data'!C785</f>
        <v>0</v>
      </c>
      <c r="D785" s="192">
        <f>'5 Driver Data'!D785</f>
        <v>0</v>
      </c>
      <c r="E785" s="191">
        <f>'5 Driver Data'!E785</f>
        <v>0</v>
      </c>
      <c r="F785" s="191">
        <f>'5 Driver Data'!F785</f>
        <v>0</v>
      </c>
      <c r="G785" s="191">
        <f>'5 Driver Data'!G785</f>
        <v>0</v>
      </c>
      <c r="H785" s="191">
        <f>'5 Driver Data'!H785</f>
        <v>0</v>
      </c>
      <c r="I785" s="191">
        <f>'5 Driver Data'!I785</f>
        <v>0</v>
      </c>
      <c r="J785" s="191">
        <f>'5 Driver Data'!J785</f>
        <v>0</v>
      </c>
      <c r="K785" s="206">
        <f>'5 Driver Data'!K785</f>
        <v>0</v>
      </c>
      <c r="L785" s="1"/>
      <c r="M785" s="216" t="str">
        <f>IF(D785=0,"Blank",'3 Model Input'!E$44*'3 Model Input'!E$45)</f>
        <v>Blank</v>
      </c>
      <c r="N785" s="197" t="str">
        <f t="shared" si="140"/>
        <v>Blank</v>
      </c>
      <c r="O785" s="197" t="str">
        <f>IF(D785=0,"Blank",'3 Model Input'!E$49*(1-'3 Model Input'!E$51))</f>
        <v>Blank</v>
      </c>
      <c r="P785" s="197" t="str">
        <f t="shared" si="141"/>
        <v>Blank</v>
      </c>
      <c r="Q785" s="197" t="str">
        <f>IF(D785=0,"Blank",IF(D785="BEV",E785*(1-'3 Model Input'!E$54), E785))</f>
        <v>Blank</v>
      </c>
      <c r="R785" s="198" t="str">
        <f>IF(D785=0,"Blank",IF(D785="PHEV",F785/G785,F785*(1-'3 Model Input'!E$54)/G785))</f>
        <v>Blank</v>
      </c>
      <c r="S785" s="198" t="str">
        <f>IF(D785=0,"Blank",IF(D785="PHEV",MIN(M785,E785),MIN(M785,(E785*(1-'3 Model Input'!E$54)))))</f>
        <v>Blank</v>
      </c>
      <c r="T785" s="217" t="str">
        <f t="shared" si="142"/>
        <v>Blank</v>
      </c>
      <c r="U785" s="89"/>
      <c r="V785" s="216" t="str">
        <f>IF(D785=0,"Blank",P785*'3 Model Input'!E$50)</f>
        <v>Blank</v>
      </c>
      <c r="W785" s="197" t="str">
        <f t="shared" si="143"/>
        <v>Blank</v>
      </c>
      <c r="X785" s="197" t="str">
        <f t="shared" si="144"/>
        <v>Blank</v>
      </c>
      <c r="Y785" s="197" t="str">
        <f t="shared" si="145"/>
        <v>Blank</v>
      </c>
      <c r="Z785" s="197" t="str">
        <f t="shared" si="146"/>
        <v>Blank</v>
      </c>
      <c r="AA785" s="223" t="str" cm="1">
        <f t="array" ref="AA785">_xlfn.IFS(ISTEXT('3 Model Input'!F$70),"Missing",ISTEXT('3 Model Input'!I$70),"Missing",ISNUMBER('3 Model Input'!K$70),'3 Model Input'!K$70*P785)</f>
        <v>Missing</v>
      </c>
      <c r="AB785" s="89"/>
      <c r="AC785" s="227" t="str" cm="1">
        <f t="array" ref="AC785">IF(D785=0,"Blank",_xlfn.IFS('3 Model Input'!E$61=1,(V785*G785)/T785,'3 Model Input'!E$61=2,(W785*G785)/T785,'3 Model Input'!E$61=3,(X785*G785)/T785,'3 Model Input'!E$61=4,(Y785*G785)/T785,'3 Model Input'!E$61=5,(Z785*G785)/T785, ISTEXT('3 Model Input'!E$61),"Missing",'3 Model Input'!E$61=6,(AA785*G785)/T785))</f>
        <v>Blank</v>
      </c>
      <c r="AD785" s="202" t="str">
        <f t="shared" si="147"/>
        <v>Blank</v>
      </c>
      <c r="AE785" s="202" t="str">
        <f t="shared" si="148"/>
        <v>Blank</v>
      </c>
      <c r="AF785" s="217" t="str">
        <f t="shared" si="149"/>
        <v>Blank</v>
      </c>
      <c r="AG785" s="9" t="str" cm="1">
        <f t="array" ref="AG785">_xlfn.IFS(ISNUMBER(AC785), "", ISNUMBER(SEARCH("Blank", AC785)), "", ISERROR(AC785), "Bad input on tab 3")</f>
        <v/>
      </c>
    </row>
    <row r="786" spans="2:33" ht="15" customHeight="1" x14ac:dyDescent="0.75">
      <c r="B786" s="205" t="str">
        <f>'5 Driver Data'!B786</f>
        <v>0778</v>
      </c>
      <c r="C786" s="193">
        <f>'5 Driver Data'!C786</f>
        <v>0</v>
      </c>
      <c r="D786" s="192">
        <f>'5 Driver Data'!D786</f>
        <v>0</v>
      </c>
      <c r="E786" s="191">
        <f>'5 Driver Data'!E786</f>
        <v>0</v>
      </c>
      <c r="F786" s="191">
        <f>'5 Driver Data'!F786</f>
        <v>0</v>
      </c>
      <c r="G786" s="191">
        <f>'5 Driver Data'!G786</f>
        <v>0</v>
      </c>
      <c r="H786" s="191">
        <f>'5 Driver Data'!H786</f>
        <v>0</v>
      </c>
      <c r="I786" s="191">
        <f>'5 Driver Data'!I786</f>
        <v>0</v>
      </c>
      <c r="J786" s="191">
        <f>'5 Driver Data'!J786</f>
        <v>0</v>
      </c>
      <c r="K786" s="206">
        <f>'5 Driver Data'!K786</f>
        <v>0</v>
      </c>
      <c r="L786" s="1"/>
      <c r="M786" s="216" t="str">
        <f>IF(D786=0,"Blank",'3 Model Input'!E$44*'3 Model Input'!E$45)</f>
        <v>Blank</v>
      </c>
      <c r="N786" s="197" t="str">
        <f t="shared" si="140"/>
        <v>Blank</v>
      </c>
      <c r="O786" s="197" t="str">
        <f>IF(D786=0,"Blank",'3 Model Input'!E$49*(1-'3 Model Input'!E$51))</f>
        <v>Blank</v>
      </c>
      <c r="P786" s="197" t="str">
        <f t="shared" si="141"/>
        <v>Blank</v>
      </c>
      <c r="Q786" s="197" t="str">
        <f>IF(D786=0,"Blank",IF(D786="BEV",E786*(1-'3 Model Input'!E$54), E786))</f>
        <v>Blank</v>
      </c>
      <c r="R786" s="198" t="str">
        <f>IF(D786=0,"Blank",IF(D786="PHEV",F786/G786,F786*(1-'3 Model Input'!E$54)/G786))</f>
        <v>Blank</v>
      </c>
      <c r="S786" s="198" t="str">
        <f>IF(D786=0,"Blank",IF(D786="PHEV",MIN(M786,E786),MIN(M786,(E786*(1-'3 Model Input'!E$54)))))</f>
        <v>Blank</v>
      </c>
      <c r="T786" s="217" t="str">
        <f t="shared" si="142"/>
        <v>Blank</v>
      </c>
      <c r="U786" s="89"/>
      <c r="V786" s="216" t="str">
        <f>IF(D786=0,"Blank",P786*'3 Model Input'!E$50)</f>
        <v>Blank</v>
      </c>
      <c r="W786" s="197" t="str">
        <f t="shared" si="143"/>
        <v>Blank</v>
      </c>
      <c r="X786" s="197" t="str">
        <f t="shared" si="144"/>
        <v>Blank</v>
      </c>
      <c r="Y786" s="197" t="str">
        <f t="shared" si="145"/>
        <v>Blank</v>
      </c>
      <c r="Z786" s="197" t="str">
        <f t="shared" si="146"/>
        <v>Blank</v>
      </c>
      <c r="AA786" s="223" t="str" cm="1">
        <f t="array" ref="AA786">_xlfn.IFS(ISTEXT('3 Model Input'!F$70),"Missing",ISTEXT('3 Model Input'!I$70),"Missing",ISNUMBER('3 Model Input'!K$70),'3 Model Input'!K$70*P786)</f>
        <v>Missing</v>
      </c>
      <c r="AB786" s="89"/>
      <c r="AC786" s="227" t="str" cm="1">
        <f t="array" ref="AC786">IF(D786=0,"Blank",_xlfn.IFS('3 Model Input'!E$61=1,(V786*G786)/T786,'3 Model Input'!E$61=2,(W786*G786)/T786,'3 Model Input'!E$61=3,(X786*G786)/T786,'3 Model Input'!E$61=4,(Y786*G786)/T786,'3 Model Input'!E$61=5,(Z786*G786)/T786, ISTEXT('3 Model Input'!E$61),"Missing",'3 Model Input'!E$61=6,(AA786*G786)/T786))</f>
        <v>Blank</v>
      </c>
      <c r="AD786" s="202" t="str">
        <f t="shared" si="147"/>
        <v>Blank</v>
      </c>
      <c r="AE786" s="202" t="str">
        <f t="shared" si="148"/>
        <v>Blank</v>
      </c>
      <c r="AF786" s="217" t="str">
        <f t="shared" si="149"/>
        <v>Blank</v>
      </c>
      <c r="AG786" s="9" t="str" cm="1">
        <f t="array" ref="AG786">_xlfn.IFS(ISNUMBER(AC786), "", ISNUMBER(SEARCH("Blank", AC786)), "", ISERROR(AC786), "Bad input on tab 3")</f>
        <v/>
      </c>
    </row>
    <row r="787" spans="2:33" ht="15" customHeight="1" x14ac:dyDescent="0.75">
      <c r="B787" s="205" t="str">
        <f>'5 Driver Data'!B787</f>
        <v>0779</v>
      </c>
      <c r="C787" s="193">
        <f>'5 Driver Data'!C787</f>
        <v>0</v>
      </c>
      <c r="D787" s="192">
        <f>'5 Driver Data'!D787</f>
        <v>0</v>
      </c>
      <c r="E787" s="191">
        <f>'5 Driver Data'!E787</f>
        <v>0</v>
      </c>
      <c r="F787" s="191">
        <f>'5 Driver Data'!F787</f>
        <v>0</v>
      </c>
      <c r="G787" s="191">
        <f>'5 Driver Data'!G787</f>
        <v>0</v>
      </c>
      <c r="H787" s="191">
        <f>'5 Driver Data'!H787</f>
        <v>0</v>
      </c>
      <c r="I787" s="191">
        <f>'5 Driver Data'!I787</f>
        <v>0</v>
      </c>
      <c r="J787" s="191">
        <f>'5 Driver Data'!J787</f>
        <v>0</v>
      </c>
      <c r="K787" s="206">
        <f>'5 Driver Data'!K787</f>
        <v>0</v>
      </c>
      <c r="L787" s="1"/>
      <c r="M787" s="216" t="str">
        <f>IF(D787=0,"Blank",'3 Model Input'!E$44*'3 Model Input'!E$45)</f>
        <v>Blank</v>
      </c>
      <c r="N787" s="197" t="str">
        <f t="shared" si="140"/>
        <v>Blank</v>
      </c>
      <c r="O787" s="197" t="str">
        <f>IF(D787=0,"Blank",'3 Model Input'!E$49*(1-'3 Model Input'!E$51))</f>
        <v>Blank</v>
      </c>
      <c r="P787" s="197" t="str">
        <f t="shared" si="141"/>
        <v>Blank</v>
      </c>
      <c r="Q787" s="197" t="str">
        <f>IF(D787=0,"Blank",IF(D787="BEV",E787*(1-'3 Model Input'!E$54), E787))</f>
        <v>Blank</v>
      </c>
      <c r="R787" s="198" t="str">
        <f>IF(D787=0,"Blank",IF(D787="PHEV",F787/G787,F787*(1-'3 Model Input'!E$54)/G787))</f>
        <v>Blank</v>
      </c>
      <c r="S787" s="198" t="str">
        <f>IF(D787=0,"Blank",IF(D787="PHEV",MIN(M787,E787),MIN(M787,(E787*(1-'3 Model Input'!E$54)))))</f>
        <v>Blank</v>
      </c>
      <c r="T787" s="217" t="str">
        <f t="shared" si="142"/>
        <v>Blank</v>
      </c>
      <c r="U787" s="89"/>
      <c r="V787" s="216" t="str">
        <f>IF(D787=0,"Blank",P787*'3 Model Input'!E$50)</f>
        <v>Blank</v>
      </c>
      <c r="W787" s="197" t="str">
        <f t="shared" si="143"/>
        <v>Blank</v>
      </c>
      <c r="X787" s="197" t="str">
        <f t="shared" si="144"/>
        <v>Blank</v>
      </c>
      <c r="Y787" s="197" t="str">
        <f t="shared" si="145"/>
        <v>Blank</v>
      </c>
      <c r="Z787" s="197" t="str">
        <f t="shared" si="146"/>
        <v>Blank</v>
      </c>
      <c r="AA787" s="223" t="str" cm="1">
        <f t="array" ref="AA787">_xlfn.IFS(ISTEXT('3 Model Input'!F$70),"Missing",ISTEXT('3 Model Input'!I$70),"Missing",ISNUMBER('3 Model Input'!K$70),'3 Model Input'!K$70*P787)</f>
        <v>Missing</v>
      </c>
      <c r="AB787" s="89"/>
      <c r="AC787" s="227" t="str" cm="1">
        <f t="array" ref="AC787">IF(D787=0,"Blank",_xlfn.IFS('3 Model Input'!E$61=1,(V787*G787)/T787,'3 Model Input'!E$61=2,(W787*G787)/T787,'3 Model Input'!E$61=3,(X787*G787)/T787,'3 Model Input'!E$61=4,(Y787*G787)/T787,'3 Model Input'!E$61=5,(Z787*G787)/T787, ISTEXT('3 Model Input'!E$61),"Missing",'3 Model Input'!E$61=6,(AA787*G787)/T787))</f>
        <v>Blank</v>
      </c>
      <c r="AD787" s="202" t="str">
        <f t="shared" si="147"/>
        <v>Blank</v>
      </c>
      <c r="AE787" s="202" t="str">
        <f t="shared" si="148"/>
        <v>Blank</v>
      </c>
      <c r="AF787" s="217" t="str">
        <f t="shared" si="149"/>
        <v>Blank</v>
      </c>
      <c r="AG787" s="9" t="str" cm="1">
        <f t="array" ref="AG787">_xlfn.IFS(ISNUMBER(AC787), "", ISNUMBER(SEARCH("Blank", AC787)), "", ISERROR(AC787), "Bad input on tab 3")</f>
        <v/>
      </c>
    </row>
    <row r="788" spans="2:33" ht="15" customHeight="1" x14ac:dyDescent="0.75">
      <c r="B788" s="205" t="str">
        <f>'5 Driver Data'!B788</f>
        <v>0780</v>
      </c>
      <c r="C788" s="193">
        <f>'5 Driver Data'!C788</f>
        <v>0</v>
      </c>
      <c r="D788" s="192">
        <f>'5 Driver Data'!D788</f>
        <v>0</v>
      </c>
      <c r="E788" s="191">
        <f>'5 Driver Data'!E788</f>
        <v>0</v>
      </c>
      <c r="F788" s="191">
        <f>'5 Driver Data'!F788</f>
        <v>0</v>
      </c>
      <c r="G788" s="191">
        <f>'5 Driver Data'!G788</f>
        <v>0</v>
      </c>
      <c r="H788" s="191">
        <f>'5 Driver Data'!H788</f>
        <v>0</v>
      </c>
      <c r="I788" s="191">
        <f>'5 Driver Data'!I788</f>
        <v>0</v>
      </c>
      <c r="J788" s="191">
        <f>'5 Driver Data'!J788</f>
        <v>0</v>
      </c>
      <c r="K788" s="206">
        <f>'5 Driver Data'!K788</f>
        <v>0</v>
      </c>
      <c r="L788" s="1"/>
      <c r="M788" s="216" t="str">
        <f>IF(D788=0,"Blank",'3 Model Input'!E$44*'3 Model Input'!E$45)</f>
        <v>Blank</v>
      </c>
      <c r="N788" s="197" t="str">
        <f t="shared" si="140"/>
        <v>Blank</v>
      </c>
      <c r="O788" s="197" t="str">
        <f>IF(D788=0,"Blank",'3 Model Input'!E$49*(1-'3 Model Input'!E$51))</f>
        <v>Blank</v>
      </c>
      <c r="P788" s="197" t="str">
        <f t="shared" si="141"/>
        <v>Blank</v>
      </c>
      <c r="Q788" s="197" t="str">
        <f>IF(D788=0,"Blank",IF(D788="BEV",E788*(1-'3 Model Input'!E$54), E788))</f>
        <v>Blank</v>
      </c>
      <c r="R788" s="198" t="str">
        <f>IF(D788=0,"Blank",IF(D788="PHEV",F788/G788,F788*(1-'3 Model Input'!E$54)/G788))</f>
        <v>Blank</v>
      </c>
      <c r="S788" s="198" t="str">
        <f>IF(D788=0,"Blank",IF(D788="PHEV",MIN(M788,E788),MIN(M788,(E788*(1-'3 Model Input'!E$54)))))</f>
        <v>Blank</v>
      </c>
      <c r="T788" s="217" t="str">
        <f t="shared" si="142"/>
        <v>Blank</v>
      </c>
      <c r="U788" s="89"/>
      <c r="V788" s="216" t="str">
        <f>IF(D788=0,"Blank",P788*'3 Model Input'!E$50)</f>
        <v>Blank</v>
      </c>
      <c r="W788" s="197" t="str">
        <f t="shared" si="143"/>
        <v>Blank</v>
      </c>
      <c r="X788" s="197" t="str">
        <f t="shared" si="144"/>
        <v>Blank</v>
      </c>
      <c r="Y788" s="197" t="str">
        <f t="shared" si="145"/>
        <v>Blank</v>
      </c>
      <c r="Z788" s="197" t="str">
        <f t="shared" si="146"/>
        <v>Blank</v>
      </c>
      <c r="AA788" s="223" t="str" cm="1">
        <f t="array" ref="AA788">_xlfn.IFS(ISTEXT('3 Model Input'!F$70),"Missing",ISTEXT('3 Model Input'!I$70),"Missing",ISNUMBER('3 Model Input'!K$70),'3 Model Input'!K$70*P788)</f>
        <v>Missing</v>
      </c>
      <c r="AB788" s="89"/>
      <c r="AC788" s="227" t="str" cm="1">
        <f t="array" ref="AC788">IF(D788=0,"Blank",_xlfn.IFS('3 Model Input'!E$61=1,(V788*G788)/T788,'3 Model Input'!E$61=2,(W788*G788)/T788,'3 Model Input'!E$61=3,(X788*G788)/T788,'3 Model Input'!E$61=4,(Y788*G788)/T788,'3 Model Input'!E$61=5,(Z788*G788)/T788, ISTEXT('3 Model Input'!E$61),"Missing",'3 Model Input'!E$61=6,(AA788*G788)/T788))</f>
        <v>Blank</v>
      </c>
      <c r="AD788" s="202" t="str">
        <f t="shared" si="147"/>
        <v>Blank</v>
      </c>
      <c r="AE788" s="202" t="str">
        <f t="shared" si="148"/>
        <v>Blank</v>
      </c>
      <c r="AF788" s="217" t="str">
        <f t="shared" si="149"/>
        <v>Blank</v>
      </c>
      <c r="AG788" s="9" t="str" cm="1">
        <f t="array" ref="AG788">_xlfn.IFS(ISNUMBER(AC788), "", ISNUMBER(SEARCH("Blank", AC788)), "", ISERROR(AC788), "Bad input on tab 3")</f>
        <v/>
      </c>
    </row>
    <row r="789" spans="2:33" ht="15" customHeight="1" x14ac:dyDescent="0.75">
      <c r="B789" s="205" t="str">
        <f>'5 Driver Data'!B789</f>
        <v>0781</v>
      </c>
      <c r="C789" s="193">
        <f>'5 Driver Data'!C789</f>
        <v>0</v>
      </c>
      <c r="D789" s="192">
        <f>'5 Driver Data'!D789</f>
        <v>0</v>
      </c>
      <c r="E789" s="191">
        <f>'5 Driver Data'!E789</f>
        <v>0</v>
      </c>
      <c r="F789" s="191">
        <f>'5 Driver Data'!F789</f>
        <v>0</v>
      </c>
      <c r="G789" s="191">
        <f>'5 Driver Data'!G789</f>
        <v>0</v>
      </c>
      <c r="H789" s="191">
        <f>'5 Driver Data'!H789</f>
        <v>0</v>
      </c>
      <c r="I789" s="191">
        <f>'5 Driver Data'!I789</f>
        <v>0</v>
      </c>
      <c r="J789" s="191">
        <f>'5 Driver Data'!J789</f>
        <v>0</v>
      </c>
      <c r="K789" s="206">
        <f>'5 Driver Data'!K789</f>
        <v>0</v>
      </c>
      <c r="L789" s="1"/>
      <c r="M789" s="216" t="str">
        <f>IF(D789=0,"Blank",'3 Model Input'!E$44*'3 Model Input'!E$45)</f>
        <v>Blank</v>
      </c>
      <c r="N789" s="197" t="str">
        <f t="shared" si="140"/>
        <v>Blank</v>
      </c>
      <c r="O789" s="197" t="str">
        <f>IF(D789=0,"Blank",'3 Model Input'!E$49*(1-'3 Model Input'!E$51))</f>
        <v>Blank</v>
      </c>
      <c r="P789" s="197" t="str">
        <f t="shared" si="141"/>
        <v>Blank</v>
      </c>
      <c r="Q789" s="197" t="str">
        <f>IF(D789=0,"Blank",IF(D789="BEV",E789*(1-'3 Model Input'!E$54), E789))</f>
        <v>Blank</v>
      </c>
      <c r="R789" s="198" t="str">
        <f>IF(D789=0,"Blank",IF(D789="PHEV",F789/G789,F789*(1-'3 Model Input'!E$54)/G789))</f>
        <v>Blank</v>
      </c>
      <c r="S789" s="198" t="str">
        <f>IF(D789=0,"Blank",IF(D789="PHEV",MIN(M789,E789),MIN(M789,(E789*(1-'3 Model Input'!E$54)))))</f>
        <v>Blank</v>
      </c>
      <c r="T789" s="217" t="str">
        <f t="shared" si="142"/>
        <v>Blank</v>
      </c>
      <c r="U789" s="89"/>
      <c r="V789" s="216" t="str">
        <f>IF(D789=0,"Blank",P789*'3 Model Input'!E$50)</f>
        <v>Blank</v>
      </c>
      <c r="W789" s="197" t="str">
        <f t="shared" si="143"/>
        <v>Blank</v>
      </c>
      <c r="X789" s="197" t="str">
        <f t="shared" si="144"/>
        <v>Blank</v>
      </c>
      <c r="Y789" s="197" t="str">
        <f t="shared" si="145"/>
        <v>Blank</v>
      </c>
      <c r="Z789" s="197" t="str">
        <f t="shared" si="146"/>
        <v>Blank</v>
      </c>
      <c r="AA789" s="223" t="str" cm="1">
        <f t="array" ref="AA789">_xlfn.IFS(ISTEXT('3 Model Input'!F$70),"Missing",ISTEXT('3 Model Input'!I$70),"Missing",ISNUMBER('3 Model Input'!K$70),'3 Model Input'!K$70*P789)</f>
        <v>Missing</v>
      </c>
      <c r="AB789" s="89"/>
      <c r="AC789" s="227" t="str" cm="1">
        <f t="array" ref="AC789">IF(D789=0,"Blank",_xlfn.IFS('3 Model Input'!E$61=1,(V789*G789)/T789,'3 Model Input'!E$61=2,(W789*G789)/T789,'3 Model Input'!E$61=3,(X789*G789)/T789,'3 Model Input'!E$61=4,(Y789*G789)/T789,'3 Model Input'!E$61=5,(Z789*G789)/T789, ISTEXT('3 Model Input'!E$61),"Missing",'3 Model Input'!E$61=6,(AA789*G789)/T789))</f>
        <v>Blank</v>
      </c>
      <c r="AD789" s="202" t="str">
        <f t="shared" si="147"/>
        <v>Blank</v>
      </c>
      <c r="AE789" s="202" t="str">
        <f t="shared" si="148"/>
        <v>Blank</v>
      </c>
      <c r="AF789" s="217" t="str">
        <f t="shared" si="149"/>
        <v>Blank</v>
      </c>
      <c r="AG789" s="9" t="str" cm="1">
        <f t="array" ref="AG789">_xlfn.IFS(ISNUMBER(AC789), "", ISNUMBER(SEARCH("Blank", AC789)), "", ISERROR(AC789), "Bad input on tab 3")</f>
        <v/>
      </c>
    </row>
    <row r="790" spans="2:33" ht="15" customHeight="1" x14ac:dyDescent="0.75">
      <c r="B790" s="205" t="str">
        <f>'5 Driver Data'!B790</f>
        <v>0782</v>
      </c>
      <c r="C790" s="193">
        <f>'5 Driver Data'!C790</f>
        <v>0</v>
      </c>
      <c r="D790" s="192">
        <f>'5 Driver Data'!D790</f>
        <v>0</v>
      </c>
      <c r="E790" s="191">
        <f>'5 Driver Data'!E790</f>
        <v>0</v>
      </c>
      <c r="F790" s="191">
        <f>'5 Driver Data'!F790</f>
        <v>0</v>
      </c>
      <c r="G790" s="191">
        <f>'5 Driver Data'!G790</f>
        <v>0</v>
      </c>
      <c r="H790" s="191">
        <f>'5 Driver Data'!H790</f>
        <v>0</v>
      </c>
      <c r="I790" s="191">
        <f>'5 Driver Data'!I790</f>
        <v>0</v>
      </c>
      <c r="J790" s="191">
        <f>'5 Driver Data'!J790</f>
        <v>0</v>
      </c>
      <c r="K790" s="206">
        <f>'5 Driver Data'!K790</f>
        <v>0</v>
      </c>
      <c r="L790" s="1"/>
      <c r="M790" s="216" t="str">
        <f>IF(D790=0,"Blank",'3 Model Input'!E$44*'3 Model Input'!E$45)</f>
        <v>Blank</v>
      </c>
      <c r="N790" s="197" t="str">
        <f t="shared" si="140"/>
        <v>Blank</v>
      </c>
      <c r="O790" s="197" t="str">
        <f>IF(D790=0,"Blank",'3 Model Input'!E$49*(1-'3 Model Input'!E$51))</f>
        <v>Blank</v>
      </c>
      <c r="P790" s="197" t="str">
        <f t="shared" si="141"/>
        <v>Blank</v>
      </c>
      <c r="Q790" s="197" t="str">
        <f>IF(D790=0,"Blank",IF(D790="BEV",E790*(1-'3 Model Input'!E$54), E790))</f>
        <v>Blank</v>
      </c>
      <c r="R790" s="198" t="str">
        <f>IF(D790=0,"Blank",IF(D790="PHEV",F790/G790,F790*(1-'3 Model Input'!E$54)/G790))</f>
        <v>Blank</v>
      </c>
      <c r="S790" s="198" t="str">
        <f>IF(D790=0,"Blank",IF(D790="PHEV",MIN(M790,E790),MIN(M790,(E790*(1-'3 Model Input'!E$54)))))</f>
        <v>Blank</v>
      </c>
      <c r="T790" s="217" t="str">
        <f t="shared" si="142"/>
        <v>Blank</v>
      </c>
      <c r="U790" s="89"/>
      <c r="V790" s="216" t="str">
        <f>IF(D790=0,"Blank",P790*'3 Model Input'!E$50)</f>
        <v>Blank</v>
      </c>
      <c r="W790" s="197" t="str">
        <f t="shared" si="143"/>
        <v>Blank</v>
      </c>
      <c r="X790" s="197" t="str">
        <f t="shared" si="144"/>
        <v>Blank</v>
      </c>
      <c r="Y790" s="197" t="str">
        <f t="shared" si="145"/>
        <v>Blank</v>
      </c>
      <c r="Z790" s="197" t="str">
        <f t="shared" si="146"/>
        <v>Blank</v>
      </c>
      <c r="AA790" s="223" t="str" cm="1">
        <f t="array" ref="AA790">_xlfn.IFS(ISTEXT('3 Model Input'!F$70),"Missing",ISTEXT('3 Model Input'!I$70),"Missing",ISNUMBER('3 Model Input'!K$70),'3 Model Input'!K$70*P790)</f>
        <v>Missing</v>
      </c>
      <c r="AB790" s="89"/>
      <c r="AC790" s="227" t="str" cm="1">
        <f t="array" ref="AC790">IF(D790=0,"Blank",_xlfn.IFS('3 Model Input'!E$61=1,(V790*G790)/T790,'3 Model Input'!E$61=2,(W790*G790)/T790,'3 Model Input'!E$61=3,(X790*G790)/T790,'3 Model Input'!E$61=4,(Y790*G790)/T790,'3 Model Input'!E$61=5,(Z790*G790)/T790, ISTEXT('3 Model Input'!E$61),"Missing",'3 Model Input'!E$61=6,(AA790*G790)/T790))</f>
        <v>Blank</v>
      </c>
      <c r="AD790" s="202" t="str">
        <f t="shared" si="147"/>
        <v>Blank</v>
      </c>
      <c r="AE790" s="202" t="str">
        <f t="shared" si="148"/>
        <v>Blank</v>
      </c>
      <c r="AF790" s="217" t="str">
        <f t="shared" si="149"/>
        <v>Blank</v>
      </c>
      <c r="AG790" s="9" t="str" cm="1">
        <f t="array" ref="AG790">_xlfn.IFS(ISNUMBER(AC790), "", ISNUMBER(SEARCH("Blank", AC790)), "", ISERROR(AC790), "Bad input on tab 3")</f>
        <v/>
      </c>
    </row>
    <row r="791" spans="2:33" ht="15" customHeight="1" x14ac:dyDescent="0.75">
      <c r="B791" s="205" t="str">
        <f>'5 Driver Data'!B791</f>
        <v>0783</v>
      </c>
      <c r="C791" s="193">
        <f>'5 Driver Data'!C791</f>
        <v>0</v>
      </c>
      <c r="D791" s="192">
        <f>'5 Driver Data'!D791</f>
        <v>0</v>
      </c>
      <c r="E791" s="191">
        <f>'5 Driver Data'!E791</f>
        <v>0</v>
      </c>
      <c r="F791" s="191">
        <f>'5 Driver Data'!F791</f>
        <v>0</v>
      </c>
      <c r="G791" s="191">
        <f>'5 Driver Data'!G791</f>
        <v>0</v>
      </c>
      <c r="H791" s="191">
        <f>'5 Driver Data'!H791</f>
        <v>0</v>
      </c>
      <c r="I791" s="191">
        <f>'5 Driver Data'!I791</f>
        <v>0</v>
      </c>
      <c r="J791" s="191">
        <f>'5 Driver Data'!J791</f>
        <v>0</v>
      </c>
      <c r="K791" s="206">
        <f>'5 Driver Data'!K791</f>
        <v>0</v>
      </c>
      <c r="L791" s="1"/>
      <c r="M791" s="216" t="str">
        <f>IF(D791=0,"Blank",'3 Model Input'!E$44*'3 Model Input'!E$45)</f>
        <v>Blank</v>
      </c>
      <c r="N791" s="197" t="str">
        <f t="shared" si="140"/>
        <v>Blank</v>
      </c>
      <c r="O791" s="197" t="str">
        <f>IF(D791=0,"Blank",'3 Model Input'!E$49*(1-'3 Model Input'!E$51))</f>
        <v>Blank</v>
      </c>
      <c r="P791" s="197" t="str">
        <f t="shared" si="141"/>
        <v>Blank</v>
      </c>
      <c r="Q791" s="197" t="str">
        <f>IF(D791=0,"Blank",IF(D791="BEV",E791*(1-'3 Model Input'!E$54), E791))</f>
        <v>Blank</v>
      </c>
      <c r="R791" s="198" t="str">
        <f>IF(D791=0,"Blank",IF(D791="PHEV",F791/G791,F791*(1-'3 Model Input'!E$54)/G791))</f>
        <v>Blank</v>
      </c>
      <c r="S791" s="198" t="str">
        <f>IF(D791=0,"Blank",IF(D791="PHEV",MIN(M791,E791),MIN(M791,(E791*(1-'3 Model Input'!E$54)))))</f>
        <v>Blank</v>
      </c>
      <c r="T791" s="217" t="str">
        <f t="shared" si="142"/>
        <v>Blank</v>
      </c>
      <c r="U791" s="89"/>
      <c r="V791" s="216" t="str">
        <f>IF(D791=0,"Blank",P791*'3 Model Input'!E$50)</f>
        <v>Blank</v>
      </c>
      <c r="W791" s="197" t="str">
        <f t="shared" si="143"/>
        <v>Blank</v>
      </c>
      <c r="X791" s="197" t="str">
        <f t="shared" si="144"/>
        <v>Blank</v>
      </c>
      <c r="Y791" s="197" t="str">
        <f t="shared" si="145"/>
        <v>Blank</v>
      </c>
      <c r="Z791" s="197" t="str">
        <f t="shared" si="146"/>
        <v>Blank</v>
      </c>
      <c r="AA791" s="223" t="str" cm="1">
        <f t="array" ref="AA791">_xlfn.IFS(ISTEXT('3 Model Input'!F$70),"Missing",ISTEXT('3 Model Input'!I$70),"Missing",ISNUMBER('3 Model Input'!K$70),'3 Model Input'!K$70*P791)</f>
        <v>Missing</v>
      </c>
      <c r="AB791" s="89"/>
      <c r="AC791" s="227" t="str" cm="1">
        <f t="array" ref="AC791">IF(D791=0,"Blank",_xlfn.IFS('3 Model Input'!E$61=1,(V791*G791)/T791,'3 Model Input'!E$61=2,(W791*G791)/T791,'3 Model Input'!E$61=3,(X791*G791)/T791,'3 Model Input'!E$61=4,(Y791*G791)/T791,'3 Model Input'!E$61=5,(Z791*G791)/T791, ISTEXT('3 Model Input'!E$61),"Missing",'3 Model Input'!E$61=6,(AA791*G791)/T791))</f>
        <v>Blank</v>
      </c>
      <c r="AD791" s="202" t="str">
        <f t="shared" si="147"/>
        <v>Blank</v>
      </c>
      <c r="AE791" s="202" t="str">
        <f t="shared" si="148"/>
        <v>Blank</v>
      </c>
      <c r="AF791" s="217" t="str">
        <f t="shared" si="149"/>
        <v>Blank</v>
      </c>
      <c r="AG791" s="9" t="str" cm="1">
        <f t="array" ref="AG791">_xlfn.IFS(ISNUMBER(AC791), "", ISNUMBER(SEARCH("Blank", AC791)), "", ISERROR(AC791), "Bad input on tab 3")</f>
        <v/>
      </c>
    </row>
    <row r="792" spans="2:33" ht="15" customHeight="1" x14ac:dyDescent="0.75">
      <c r="B792" s="205" t="str">
        <f>'5 Driver Data'!B792</f>
        <v>0784</v>
      </c>
      <c r="C792" s="193">
        <f>'5 Driver Data'!C792</f>
        <v>0</v>
      </c>
      <c r="D792" s="192">
        <f>'5 Driver Data'!D792</f>
        <v>0</v>
      </c>
      <c r="E792" s="191">
        <f>'5 Driver Data'!E792</f>
        <v>0</v>
      </c>
      <c r="F792" s="191">
        <f>'5 Driver Data'!F792</f>
        <v>0</v>
      </c>
      <c r="G792" s="191">
        <f>'5 Driver Data'!G792</f>
        <v>0</v>
      </c>
      <c r="H792" s="191">
        <f>'5 Driver Data'!H792</f>
        <v>0</v>
      </c>
      <c r="I792" s="191">
        <f>'5 Driver Data'!I792</f>
        <v>0</v>
      </c>
      <c r="J792" s="191">
        <f>'5 Driver Data'!J792</f>
        <v>0</v>
      </c>
      <c r="K792" s="206">
        <f>'5 Driver Data'!K792</f>
        <v>0</v>
      </c>
      <c r="L792" s="1"/>
      <c r="M792" s="216" t="str">
        <f>IF(D792=0,"Blank",'3 Model Input'!E$44*'3 Model Input'!E$45)</f>
        <v>Blank</v>
      </c>
      <c r="N792" s="197" t="str">
        <f t="shared" si="140"/>
        <v>Blank</v>
      </c>
      <c r="O792" s="197" t="str">
        <f>IF(D792=0,"Blank",'3 Model Input'!E$49*(1-'3 Model Input'!E$51))</f>
        <v>Blank</v>
      </c>
      <c r="P792" s="197" t="str">
        <f t="shared" si="141"/>
        <v>Blank</v>
      </c>
      <c r="Q792" s="197" t="str">
        <f>IF(D792=0,"Blank",IF(D792="BEV",E792*(1-'3 Model Input'!E$54), E792))</f>
        <v>Blank</v>
      </c>
      <c r="R792" s="198" t="str">
        <f>IF(D792=0,"Blank",IF(D792="PHEV",F792/G792,F792*(1-'3 Model Input'!E$54)/G792))</f>
        <v>Blank</v>
      </c>
      <c r="S792" s="198" t="str">
        <f>IF(D792=0,"Blank",IF(D792="PHEV",MIN(M792,E792),MIN(M792,(E792*(1-'3 Model Input'!E$54)))))</f>
        <v>Blank</v>
      </c>
      <c r="T792" s="217" t="str">
        <f t="shared" si="142"/>
        <v>Blank</v>
      </c>
      <c r="U792" s="89"/>
      <c r="V792" s="216" t="str">
        <f>IF(D792=0,"Blank",P792*'3 Model Input'!E$50)</f>
        <v>Blank</v>
      </c>
      <c r="W792" s="197" t="str">
        <f t="shared" si="143"/>
        <v>Blank</v>
      </c>
      <c r="X792" s="197" t="str">
        <f t="shared" si="144"/>
        <v>Blank</v>
      </c>
      <c r="Y792" s="197" t="str">
        <f t="shared" si="145"/>
        <v>Blank</v>
      </c>
      <c r="Z792" s="197" t="str">
        <f t="shared" si="146"/>
        <v>Blank</v>
      </c>
      <c r="AA792" s="223" t="str" cm="1">
        <f t="array" ref="AA792">_xlfn.IFS(ISTEXT('3 Model Input'!F$70),"Missing",ISTEXT('3 Model Input'!I$70),"Missing",ISNUMBER('3 Model Input'!K$70),'3 Model Input'!K$70*P792)</f>
        <v>Missing</v>
      </c>
      <c r="AB792" s="89"/>
      <c r="AC792" s="227" t="str" cm="1">
        <f t="array" ref="AC792">IF(D792=0,"Blank",_xlfn.IFS('3 Model Input'!E$61=1,(V792*G792)/T792,'3 Model Input'!E$61=2,(W792*G792)/T792,'3 Model Input'!E$61=3,(X792*G792)/T792,'3 Model Input'!E$61=4,(Y792*G792)/T792,'3 Model Input'!E$61=5,(Z792*G792)/T792, ISTEXT('3 Model Input'!E$61),"Missing",'3 Model Input'!E$61=6,(AA792*G792)/T792))</f>
        <v>Blank</v>
      </c>
      <c r="AD792" s="202" t="str">
        <f t="shared" si="147"/>
        <v>Blank</v>
      </c>
      <c r="AE792" s="202" t="str">
        <f t="shared" si="148"/>
        <v>Blank</v>
      </c>
      <c r="AF792" s="217" t="str">
        <f t="shared" si="149"/>
        <v>Blank</v>
      </c>
      <c r="AG792" s="9" t="str" cm="1">
        <f t="array" ref="AG792">_xlfn.IFS(ISNUMBER(AC792), "", ISNUMBER(SEARCH("Blank", AC792)), "", ISERROR(AC792), "Bad input on tab 3")</f>
        <v/>
      </c>
    </row>
    <row r="793" spans="2:33" ht="15" customHeight="1" x14ac:dyDescent="0.75">
      <c r="B793" s="205" t="str">
        <f>'5 Driver Data'!B793</f>
        <v>0785</v>
      </c>
      <c r="C793" s="193">
        <f>'5 Driver Data'!C793</f>
        <v>0</v>
      </c>
      <c r="D793" s="192">
        <f>'5 Driver Data'!D793</f>
        <v>0</v>
      </c>
      <c r="E793" s="191">
        <f>'5 Driver Data'!E793</f>
        <v>0</v>
      </c>
      <c r="F793" s="191">
        <f>'5 Driver Data'!F793</f>
        <v>0</v>
      </c>
      <c r="G793" s="191">
        <f>'5 Driver Data'!G793</f>
        <v>0</v>
      </c>
      <c r="H793" s="191">
        <f>'5 Driver Data'!H793</f>
        <v>0</v>
      </c>
      <c r="I793" s="191">
        <f>'5 Driver Data'!I793</f>
        <v>0</v>
      </c>
      <c r="J793" s="191">
        <f>'5 Driver Data'!J793</f>
        <v>0</v>
      </c>
      <c r="K793" s="206">
        <f>'5 Driver Data'!K793</f>
        <v>0</v>
      </c>
      <c r="L793" s="1"/>
      <c r="M793" s="216" t="str">
        <f>IF(D793=0,"Blank",'3 Model Input'!E$44*'3 Model Input'!E$45)</f>
        <v>Blank</v>
      </c>
      <c r="N793" s="197" t="str">
        <f t="shared" si="140"/>
        <v>Blank</v>
      </c>
      <c r="O793" s="197" t="str">
        <f>IF(D793=0,"Blank",'3 Model Input'!E$49*(1-'3 Model Input'!E$51))</f>
        <v>Blank</v>
      </c>
      <c r="P793" s="197" t="str">
        <f t="shared" si="141"/>
        <v>Blank</v>
      </c>
      <c r="Q793" s="197" t="str">
        <f>IF(D793=0,"Blank",IF(D793="BEV",E793*(1-'3 Model Input'!E$54), E793))</f>
        <v>Blank</v>
      </c>
      <c r="R793" s="198" t="str">
        <f>IF(D793=0,"Blank",IF(D793="PHEV",F793/G793,F793*(1-'3 Model Input'!E$54)/G793))</f>
        <v>Blank</v>
      </c>
      <c r="S793" s="198" t="str">
        <f>IF(D793=0,"Blank",IF(D793="PHEV",MIN(M793,E793),MIN(M793,(E793*(1-'3 Model Input'!E$54)))))</f>
        <v>Blank</v>
      </c>
      <c r="T793" s="217" t="str">
        <f t="shared" si="142"/>
        <v>Blank</v>
      </c>
      <c r="U793" s="89"/>
      <c r="V793" s="216" t="str">
        <f>IF(D793=0,"Blank",P793*'3 Model Input'!E$50)</f>
        <v>Blank</v>
      </c>
      <c r="W793" s="197" t="str">
        <f t="shared" si="143"/>
        <v>Blank</v>
      </c>
      <c r="X793" s="197" t="str">
        <f t="shared" si="144"/>
        <v>Blank</v>
      </c>
      <c r="Y793" s="197" t="str">
        <f t="shared" si="145"/>
        <v>Blank</v>
      </c>
      <c r="Z793" s="197" t="str">
        <f t="shared" si="146"/>
        <v>Blank</v>
      </c>
      <c r="AA793" s="223" t="str" cm="1">
        <f t="array" ref="AA793">_xlfn.IFS(ISTEXT('3 Model Input'!F$70),"Missing",ISTEXT('3 Model Input'!I$70),"Missing",ISNUMBER('3 Model Input'!K$70),'3 Model Input'!K$70*P793)</f>
        <v>Missing</v>
      </c>
      <c r="AB793" s="89"/>
      <c r="AC793" s="227" t="str" cm="1">
        <f t="array" ref="AC793">IF(D793=0,"Blank",_xlfn.IFS('3 Model Input'!E$61=1,(V793*G793)/T793,'3 Model Input'!E$61=2,(W793*G793)/T793,'3 Model Input'!E$61=3,(X793*G793)/T793,'3 Model Input'!E$61=4,(Y793*G793)/T793,'3 Model Input'!E$61=5,(Z793*G793)/T793, ISTEXT('3 Model Input'!E$61),"Missing",'3 Model Input'!E$61=6,(AA793*G793)/T793))</f>
        <v>Blank</v>
      </c>
      <c r="AD793" s="202" t="str">
        <f t="shared" si="147"/>
        <v>Blank</v>
      </c>
      <c r="AE793" s="202" t="str">
        <f t="shared" si="148"/>
        <v>Blank</v>
      </c>
      <c r="AF793" s="217" t="str">
        <f t="shared" si="149"/>
        <v>Blank</v>
      </c>
      <c r="AG793" s="9" t="str" cm="1">
        <f t="array" ref="AG793">_xlfn.IFS(ISNUMBER(AC793), "", ISNUMBER(SEARCH("Blank", AC793)), "", ISERROR(AC793), "Bad input on tab 3")</f>
        <v/>
      </c>
    </row>
    <row r="794" spans="2:33" ht="15" customHeight="1" x14ac:dyDescent="0.75">
      <c r="B794" s="205" t="str">
        <f>'5 Driver Data'!B794</f>
        <v>0786</v>
      </c>
      <c r="C794" s="193">
        <f>'5 Driver Data'!C794</f>
        <v>0</v>
      </c>
      <c r="D794" s="192">
        <f>'5 Driver Data'!D794</f>
        <v>0</v>
      </c>
      <c r="E794" s="191">
        <f>'5 Driver Data'!E794</f>
        <v>0</v>
      </c>
      <c r="F794" s="191">
        <f>'5 Driver Data'!F794</f>
        <v>0</v>
      </c>
      <c r="G794" s="191">
        <f>'5 Driver Data'!G794</f>
        <v>0</v>
      </c>
      <c r="H794" s="191">
        <f>'5 Driver Data'!H794</f>
        <v>0</v>
      </c>
      <c r="I794" s="191">
        <f>'5 Driver Data'!I794</f>
        <v>0</v>
      </c>
      <c r="J794" s="191">
        <f>'5 Driver Data'!J794</f>
        <v>0</v>
      </c>
      <c r="K794" s="206">
        <f>'5 Driver Data'!K794</f>
        <v>0</v>
      </c>
      <c r="L794" s="1"/>
      <c r="M794" s="216" t="str">
        <f>IF(D794=0,"Blank",'3 Model Input'!E$44*'3 Model Input'!E$45)</f>
        <v>Blank</v>
      </c>
      <c r="N794" s="197" t="str">
        <f t="shared" si="140"/>
        <v>Blank</v>
      </c>
      <c r="O794" s="197" t="str">
        <f>IF(D794=0,"Blank",'3 Model Input'!E$49*(1-'3 Model Input'!E$51))</f>
        <v>Blank</v>
      </c>
      <c r="P794" s="197" t="str">
        <f t="shared" si="141"/>
        <v>Blank</v>
      </c>
      <c r="Q794" s="197" t="str">
        <f>IF(D794=0,"Blank",IF(D794="BEV",E794*(1-'3 Model Input'!E$54), E794))</f>
        <v>Blank</v>
      </c>
      <c r="R794" s="198" t="str">
        <f>IF(D794=0,"Blank",IF(D794="PHEV",F794/G794,F794*(1-'3 Model Input'!E$54)/G794))</f>
        <v>Blank</v>
      </c>
      <c r="S794" s="198" t="str">
        <f>IF(D794=0,"Blank",IF(D794="PHEV",MIN(M794,E794),MIN(M794,(E794*(1-'3 Model Input'!E$54)))))</f>
        <v>Blank</v>
      </c>
      <c r="T794" s="217" t="str">
        <f t="shared" si="142"/>
        <v>Blank</v>
      </c>
      <c r="U794" s="89"/>
      <c r="V794" s="216" t="str">
        <f>IF(D794=0,"Blank",P794*'3 Model Input'!E$50)</f>
        <v>Blank</v>
      </c>
      <c r="W794" s="197" t="str">
        <f t="shared" si="143"/>
        <v>Blank</v>
      </c>
      <c r="X794" s="197" t="str">
        <f t="shared" si="144"/>
        <v>Blank</v>
      </c>
      <c r="Y794" s="197" t="str">
        <f t="shared" si="145"/>
        <v>Blank</v>
      </c>
      <c r="Z794" s="197" t="str">
        <f t="shared" si="146"/>
        <v>Blank</v>
      </c>
      <c r="AA794" s="223" t="str" cm="1">
        <f t="array" ref="AA794">_xlfn.IFS(ISTEXT('3 Model Input'!F$70),"Missing",ISTEXT('3 Model Input'!I$70),"Missing",ISNUMBER('3 Model Input'!K$70),'3 Model Input'!K$70*P794)</f>
        <v>Missing</v>
      </c>
      <c r="AB794" s="89"/>
      <c r="AC794" s="227" t="str" cm="1">
        <f t="array" ref="AC794">IF(D794=0,"Blank",_xlfn.IFS('3 Model Input'!E$61=1,(V794*G794)/T794,'3 Model Input'!E$61=2,(W794*G794)/T794,'3 Model Input'!E$61=3,(X794*G794)/T794,'3 Model Input'!E$61=4,(Y794*G794)/T794,'3 Model Input'!E$61=5,(Z794*G794)/T794, ISTEXT('3 Model Input'!E$61),"Missing",'3 Model Input'!E$61=6,(AA794*G794)/T794))</f>
        <v>Blank</v>
      </c>
      <c r="AD794" s="202" t="str">
        <f t="shared" si="147"/>
        <v>Blank</v>
      </c>
      <c r="AE794" s="202" t="str">
        <f t="shared" si="148"/>
        <v>Blank</v>
      </c>
      <c r="AF794" s="217" t="str">
        <f t="shared" si="149"/>
        <v>Blank</v>
      </c>
      <c r="AG794" s="9" t="str" cm="1">
        <f t="array" ref="AG794">_xlfn.IFS(ISNUMBER(AC794), "", ISNUMBER(SEARCH("Blank", AC794)), "", ISERROR(AC794), "Bad input on tab 3")</f>
        <v/>
      </c>
    </row>
    <row r="795" spans="2:33" ht="15" customHeight="1" x14ac:dyDescent="0.75">
      <c r="B795" s="205" t="str">
        <f>'5 Driver Data'!B795</f>
        <v>0787</v>
      </c>
      <c r="C795" s="193">
        <f>'5 Driver Data'!C795</f>
        <v>0</v>
      </c>
      <c r="D795" s="192">
        <f>'5 Driver Data'!D795</f>
        <v>0</v>
      </c>
      <c r="E795" s="191">
        <f>'5 Driver Data'!E795</f>
        <v>0</v>
      </c>
      <c r="F795" s="191">
        <f>'5 Driver Data'!F795</f>
        <v>0</v>
      </c>
      <c r="G795" s="191">
        <f>'5 Driver Data'!G795</f>
        <v>0</v>
      </c>
      <c r="H795" s="191">
        <f>'5 Driver Data'!H795</f>
        <v>0</v>
      </c>
      <c r="I795" s="191">
        <f>'5 Driver Data'!I795</f>
        <v>0</v>
      </c>
      <c r="J795" s="191">
        <f>'5 Driver Data'!J795</f>
        <v>0</v>
      </c>
      <c r="K795" s="206">
        <f>'5 Driver Data'!K795</f>
        <v>0</v>
      </c>
      <c r="L795" s="1"/>
      <c r="M795" s="216" t="str">
        <f>IF(D795=0,"Blank",'3 Model Input'!E$44*'3 Model Input'!E$45)</f>
        <v>Blank</v>
      </c>
      <c r="N795" s="197" t="str">
        <f t="shared" si="140"/>
        <v>Blank</v>
      </c>
      <c r="O795" s="197" t="str">
        <f>IF(D795=0,"Blank",'3 Model Input'!E$49*(1-'3 Model Input'!E$51))</f>
        <v>Blank</v>
      </c>
      <c r="P795" s="197" t="str">
        <f t="shared" si="141"/>
        <v>Blank</v>
      </c>
      <c r="Q795" s="197" t="str">
        <f>IF(D795=0,"Blank",IF(D795="BEV",E795*(1-'3 Model Input'!E$54), E795))</f>
        <v>Blank</v>
      </c>
      <c r="R795" s="198" t="str">
        <f>IF(D795=0,"Blank",IF(D795="PHEV",F795/G795,F795*(1-'3 Model Input'!E$54)/G795))</f>
        <v>Blank</v>
      </c>
      <c r="S795" s="198" t="str">
        <f>IF(D795=0,"Blank",IF(D795="PHEV",MIN(M795,E795),MIN(M795,(E795*(1-'3 Model Input'!E$54)))))</f>
        <v>Blank</v>
      </c>
      <c r="T795" s="217" t="str">
        <f t="shared" si="142"/>
        <v>Blank</v>
      </c>
      <c r="U795" s="89"/>
      <c r="V795" s="216" t="str">
        <f>IF(D795=0,"Blank",P795*'3 Model Input'!E$50)</f>
        <v>Blank</v>
      </c>
      <c r="W795" s="197" t="str">
        <f t="shared" si="143"/>
        <v>Blank</v>
      </c>
      <c r="X795" s="197" t="str">
        <f t="shared" si="144"/>
        <v>Blank</v>
      </c>
      <c r="Y795" s="197" t="str">
        <f t="shared" si="145"/>
        <v>Blank</v>
      </c>
      <c r="Z795" s="197" t="str">
        <f t="shared" si="146"/>
        <v>Blank</v>
      </c>
      <c r="AA795" s="223" t="str" cm="1">
        <f t="array" ref="AA795">_xlfn.IFS(ISTEXT('3 Model Input'!F$70),"Missing",ISTEXT('3 Model Input'!I$70),"Missing",ISNUMBER('3 Model Input'!K$70),'3 Model Input'!K$70*P795)</f>
        <v>Missing</v>
      </c>
      <c r="AB795" s="89"/>
      <c r="AC795" s="227" t="str" cm="1">
        <f t="array" ref="AC795">IF(D795=0,"Blank",_xlfn.IFS('3 Model Input'!E$61=1,(V795*G795)/T795,'3 Model Input'!E$61=2,(W795*G795)/T795,'3 Model Input'!E$61=3,(X795*G795)/T795,'3 Model Input'!E$61=4,(Y795*G795)/T795,'3 Model Input'!E$61=5,(Z795*G795)/T795, ISTEXT('3 Model Input'!E$61),"Missing",'3 Model Input'!E$61=6,(AA795*G795)/T795))</f>
        <v>Blank</v>
      </c>
      <c r="AD795" s="202" t="str">
        <f t="shared" si="147"/>
        <v>Blank</v>
      </c>
      <c r="AE795" s="202" t="str">
        <f t="shared" si="148"/>
        <v>Blank</v>
      </c>
      <c r="AF795" s="217" t="str">
        <f t="shared" si="149"/>
        <v>Blank</v>
      </c>
      <c r="AG795" s="9" t="str" cm="1">
        <f t="array" ref="AG795">_xlfn.IFS(ISNUMBER(AC795), "", ISNUMBER(SEARCH("Blank", AC795)), "", ISERROR(AC795), "Bad input on tab 3")</f>
        <v/>
      </c>
    </row>
    <row r="796" spans="2:33" ht="15" customHeight="1" x14ac:dyDescent="0.75">
      <c r="B796" s="205" t="str">
        <f>'5 Driver Data'!B796</f>
        <v>0788</v>
      </c>
      <c r="C796" s="193">
        <f>'5 Driver Data'!C796</f>
        <v>0</v>
      </c>
      <c r="D796" s="192">
        <f>'5 Driver Data'!D796</f>
        <v>0</v>
      </c>
      <c r="E796" s="191">
        <f>'5 Driver Data'!E796</f>
        <v>0</v>
      </c>
      <c r="F796" s="191">
        <f>'5 Driver Data'!F796</f>
        <v>0</v>
      </c>
      <c r="G796" s="191">
        <f>'5 Driver Data'!G796</f>
        <v>0</v>
      </c>
      <c r="H796" s="191">
        <f>'5 Driver Data'!H796</f>
        <v>0</v>
      </c>
      <c r="I796" s="191">
        <f>'5 Driver Data'!I796</f>
        <v>0</v>
      </c>
      <c r="J796" s="191">
        <f>'5 Driver Data'!J796</f>
        <v>0</v>
      </c>
      <c r="K796" s="206">
        <f>'5 Driver Data'!K796</f>
        <v>0</v>
      </c>
      <c r="L796" s="1"/>
      <c r="M796" s="216" t="str">
        <f>IF(D796=0,"Blank",'3 Model Input'!E$44*'3 Model Input'!E$45)</f>
        <v>Blank</v>
      </c>
      <c r="N796" s="197" t="str">
        <f t="shared" si="140"/>
        <v>Blank</v>
      </c>
      <c r="O796" s="197" t="str">
        <f>IF(D796=0,"Blank",'3 Model Input'!E$49*(1-'3 Model Input'!E$51))</f>
        <v>Blank</v>
      </c>
      <c r="P796" s="197" t="str">
        <f t="shared" si="141"/>
        <v>Blank</v>
      </c>
      <c r="Q796" s="197" t="str">
        <f>IF(D796=0,"Blank",IF(D796="BEV",E796*(1-'3 Model Input'!E$54), E796))</f>
        <v>Blank</v>
      </c>
      <c r="R796" s="198" t="str">
        <f>IF(D796=0,"Blank",IF(D796="PHEV",F796/G796,F796*(1-'3 Model Input'!E$54)/G796))</f>
        <v>Blank</v>
      </c>
      <c r="S796" s="198" t="str">
        <f>IF(D796=0,"Blank",IF(D796="PHEV",MIN(M796,E796),MIN(M796,(E796*(1-'3 Model Input'!E$54)))))</f>
        <v>Blank</v>
      </c>
      <c r="T796" s="217" t="str">
        <f t="shared" si="142"/>
        <v>Blank</v>
      </c>
      <c r="U796" s="89"/>
      <c r="V796" s="216" t="str">
        <f>IF(D796=0,"Blank",P796*'3 Model Input'!E$50)</f>
        <v>Blank</v>
      </c>
      <c r="W796" s="197" t="str">
        <f t="shared" si="143"/>
        <v>Blank</v>
      </c>
      <c r="X796" s="197" t="str">
        <f t="shared" si="144"/>
        <v>Blank</v>
      </c>
      <c r="Y796" s="197" t="str">
        <f t="shared" si="145"/>
        <v>Blank</v>
      </c>
      <c r="Z796" s="197" t="str">
        <f t="shared" si="146"/>
        <v>Blank</v>
      </c>
      <c r="AA796" s="223" t="str" cm="1">
        <f t="array" ref="AA796">_xlfn.IFS(ISTEXT('3 Model Input'!F$70),"Missing",ISTEXT('3 Model Input'!I$70),"Missing",ISNUMBER('3 Model Input'!K$70),'3 Model Input'!K$70*P796)</f>
        <v>Missing</v>
      </c>
      <c r="AB796" s="89"/>
      <c r="AC796" s="227" t="str" cm="1">
        <f t="array" ref="AC796">IF(D796=0,"Blank",_xlfn.IFS('3 Model Input'!E$61=1,(V796*G796)/T796,'3 Model Input'!E$61=2,(W796*G796)/T796,'3 Model Input'!E$61=3,(X796*G796)/T796,'3 Model Input'!E$61=4,(Y796*G796)/T796,'3 Model Input'!E$61=5,(Z796*G796)/T796, ISTEXT('3 Model Input'!E$61),"Missing",'3 Model Input'!E$61=6,(AA796*G796)/T796))</f>
        <v>Blank</v>
      </c>
      <c r="AD796" s="202" t="str">
        <f t="shared" si="147"/>
        <v>Blank</v>
      </c>
      <c r="AE796" s="202" t="str">
        <f t="shared" si="148"/>
        <v>Blank</v>
      </c>
      <c r="AF796" s="217" t="str">
        <f t="shared" si="149"/>
        <v>Blank</v>
      </c>
      <c r="AG796" s="9" t="str" cm="1">
        <f t="array" ref="AG796">_xlfn.IFS(ISNUMBER(AC796), "", ISNUMBER(SEARCH("Blank", AC796)), "", ISERROR(AC796), "Bad input on tab 3")</f>
        <v/>
      </c>
    </row>
    <row r="797" spans="2:33" ht="15" customHeight="1" x14ac:dyDescent="0.75">
      <c r="B797" s="205" t="str">
        <f>'5 Driver Data'!B797</f>
        <v>0789</v>
      </c>
      <c r="C797" s="193">
        <f>'5 Driver Data'!C797</f>
        <v>0</v>
      </c>
      <c r="D797" s="192">
        <f>'5 Driver Data'!D797</f>
        <v>0</v>
      </c>
      <c r="E797" s="191">
        <f>'5 Driver Data'!E797</f>
        <v>0</v>
      </c>
      <c r="F797" s="191">
        <f>'5 Driver Data'!F797</f>
        <v>0</v>
      </c>
      <c r="G797" s="191">
        <f>'5 Driver Data'!G797</f>
        <v>0</v>
      </c>
      <c r="H797" s="191">
        <f>'5 Driver Data'!H797</f>
        <v>0</v>
      </c>
      <c r="I797" s="191">
        <f>'5 Driver Data'!I797</f>
        <v>0</v>
      </c>
      <c r="J797" s="191">
        <f>'5 Driver Data'!J797</f>
        <v>0</v>
      </c>
      <c r="K797" s="206">
        <f>'5 Driver Data'!K797</f>
        <v>0</v>
      </c>
      <c r="L797" s="1"/>
      <c r="M797" s="216" t="str">
        <f>IF(D797=0,"Blank",'3 Model Input'!E$44*'3 Model Input'!E$45)</f>
        <v>Blank</v>
      </c>
      <c r="N797" s="197" t="str">
        <f t="shared" si="140"/>
        <v>Blank</v>
      </c>
      <c r="O797" s="197" t="str">
        <f>IF(D797=0,"Blank",'3 Model Input'!E$49*(1-'3 Model Input'!E$51))</f>
        <v>Blank</v>
      </c>
      <c r="P797" s="197" t="str">
        <f t="shared" si="141"/>
        <v>Blank</v>
      </c>
      <c r="Q797" s="197" t="str">
        <f>IF(D797=0,"Blank",IF(D797="BEV",E797*(1-'3 Model Input'!E$54), E797))</f>
        <v>Blank</v>
      </c>
      <c r="R797" s="198" t="str">
        <f>IF(D797=0,"Blank",IF(D797="PHEV",F797/G797,F797*(1-'3 Model Input'!E$54)/G797))</f>
        <v>Blank</v>
      </c>
      <c r="S797" s="198" t="str">
        <f>IF(D797=0,"Blank",IF(D797="PHEV",MIN(M797,E797),MIN(M797,(E797*(1-'3 Model Input'!E$54)))))</f>
        <v>Blank</v>
      </c>
      <c r="T797" s="217" t="str">
        <f t="shared" si="142"/>
        <v>Blank</v>
      </c>
      <c r="U797" s="89"/>
      <c r="V797" s="216" t="str">
        <f>IF(D797=0,"Blank",P797*'3 Model Input'!E$50)</f>
        <v>Blank</v>
      </c>
      <c r="W797" s="197" t="str">
        <f t="shared" si="143"/>
        <v>Blank</v>
      </c>
      <c r="X797" s="197" t="str">
        <f t="shared" si="144"/>
        <v>Blank</v>
      </c>
      <c r="Y797" s="197" t="str">
        <f t="shared" si="145"/>
        <v>Blank</v>
      </c>
      <c r="Z797" s="197" t="str">
        <f t="shared" si="146"/>
        <v>Blank</v>
      </c>
      <c r="AA797" s="223" t="str" cm="1">
        <f t="array" ref="AA797">_xlfn.IFS(ISTEXT('3 Model Input'!F$70),"Missing",ISTEXT('3 Model Input'!I$70),"Missing",ISNUMBER('3 Model Input'!K$70),'3 Model Input'!K$70*P797)</f>
        <v>Missing</v>
      </c>
      <c r="AB797" s="89"/>
      <c r="AC797" s="227" t="str" cm="1">
        <f t="array" ref="AC797">IF(D797=0,"Blank",_xlfn.IFS('3 Model Input'!E$61=1,(V797*G797)/T797,'3 Model Input'!E$61=2,(W797*G797)/T797,'3 Model Input'!E$61=3,(X797*G797)/T797,'3 Model Input'!E$61=4,(Y797*G797)/T797,'3 Model Input'!E$61=5,(Z797*G797)/T797, ISTEXT('3 Model Input'!E$61),"Missing",'3 Model Input'!E$61=6,(AA797*G797)/T797))</f>
        <v>Blank</v>
      </c>
      <c r="AD797" s="202" t="str">
        <f t="shared" si="147"/>
        <v>Blank</v>
      </c>
      <c r="AE797" s="202" t="str">
        <f t="shared" si="148"/>
        <v>Blank</v>
      </c>
      <c r="AF797" s="217" t="str">
        <f t="shared" si="149"/>
        <v>Blank</v>
      </c>
      <c r="AG797" s="9" t="str" cm="1">
        <f t="array" ref="AG797">_xlfn.IFS(ISNUMBER(AC797), "", ISNUMBER(SEARCH("Blank", AC797)), "", ISERROR(AC797), "Bad input on tab 3")</f>
        <v/>
      </c>
    </row>
    <row r="798" spans="2:33" ht="15" customHeight="1" x14ac:dyDescent="0.75">
      <c r="B798" s="205" t="str">
        <f>'5 Driver Data'!B798</f>
        <v>0790</v>
      </c>
      <c r="C798" s="193">
        <f>'5 Driver Data'!C798</f>
        <v>0</v>
      </c>
      <c r="D798" s="192">
        <f>'5 Driver Data'!D798</f>
        <v>0</v>
      </c>
      <c r="E798" s="191">
        <f>'5 Driver Data'!E798</f>
        <v>0</v>
      </c>
      <c r="F798" s="191">
        <f>'5 Driver Data'!F798</f>
        <v>0</v>
      </c>
      <c r="G798" s="191">
        <f>'5 Driver Data'!G798</f>
        <v>0</v>
      </c>
      <c r="H798" s="191">
        <f>'5 Driver Data'!H798</f>
        <v>0</v>
      </c>
      <c r="I798" s="191">
        <f>'5 Driver Data'!I798</f>
        <v>0</v>
      </c>
      <c r="J798" s="191">
        <f>'5 Driver Data'!J798</f>
        <v>0</v>
      </c>
      <c r="K798" s="206">
        <f>'5 Driver Data'!K798</f>
        <v>0</v>
      </c>
      <c r="L798" s="1"/>
      <c r="M798" s="216" t="str">
        <f>IF(D798=0,"Blank",'3 Model Input'!E$44*'3 Model Input'!E$45)</f>
        <v>Blank</v>
      </c>
      <c r="N798" s="197" t="str">
        <f t="shared" si="140"/>
        <v>Blank</v>
      </c>
      <c r="O798" s="197" t="str">
        <f>IF(D798=0,"Blank",'3 Model Input'!E$49*(1-'3 Model Input'!E$51))</f>
        <v>Blank</v>
      </c>
      <c r="P798" s="197" t="str">
        <f t="shared" si="141"/>
        <v>Blank</v>
      </c>
      <c r="Q798" s="197" t="str">
        <f>IF(D798=0,"Blank",IF(D798="BEV",E798*(1-'3 Model Input'!E$54), E798))</f>
        <v>Blank</v>
      </c>
      <c r="R798" s="198" t="str">
        <f>IF(D798=0,"Blank",IF(D798="PHEV",F798/G798,F798*(1-'3 Model Input'!E$54)/G798))</f>
        <v>Blank</v>
      </c>
      <c r="S798" s="198" t="str">
        <f>IF(D798=0,"Blank",IF(D798="PHEV",MIN(M798,E798),MIN(M798,(E798*(1-'3 Model Input'!E$54)))))</f>
        <v>Blank</v>
      </c>
      <c r="T798" s="217" t="str">
        <f t="shared" si="142"/>
        <v>Blank</v>
      </c>
      <c r="U798" s="89"/>
      <c r="V798" s="216" t="str">
        <f>IF(D798=0,"Blank",P798*'3 Model Input'!E$50)</f>
        <v>Blank</v>
      </c>
      <c r="W798" s="197" t="str">
        <f t="shared" si="143"/>
        <v>Blank</v>
      </c>
      <c r="X798" s="197" t="str">
        <f t="shared" si="144"/>
        <v>Blank</v>
      </c>
      <c r="Y798" s="197" t="str">
        <f t="shared" si="145"/>
        <v>Blank</v>
      </c>
      <c r="Z798" s="197" t="str">
        <f t="shared" si="146"/>
        <v>Blank</v>
      </c>
      <c r="AA798" s="223" t="str" cm="1">
        <f t="array" ref="AA798">_xlfn.IFS(ISTEXT('3 Model Input'!F$70),"Missing",ISTEXT('3 Model Input'!I$70),"Missing",ISNUMBER('3 Model Input'!K$70),'3 Model Input'!K$70*P798)</f>
        <v>Missing</v>
      </c>
      <c r="AB798" s="89"/>
      <c r="AC798" s="227" t="str" cm="1">
        <f t="array" ref="AC798">IF(D798=0,"Blank",_xlfn.IFS('3 Model Input'!E$61=1,(V798*G798)/T798,'3 Model Input'!E$61=2,(W798*G798)/T798,'3 Model Input'!E$61=3,(X798*G798)/T798,'3 Model Input'!E$61=4,(Y798*G798)/T798,'3 Model Input'!E$61=5,(Z798*G798)/T798, ISTEXT('3 Model Input'!E$61),"Missing",'3 Model Input'!E$61=6,(AA798*G798)/T798))</f>
        <v>Blank</v>
      </c>
      <c r="AD798" s="202" t="str">
        <f t="shared" si="147"/>
        <v>Blank</v>
      </c>
      <c r="AE798" s="202" t="str">
        <f t="shared" si="148"/>
        <v>Blank</v>
      </c>
      <c r="AF798" s="217" t="str">
        <f t="shared" si="149"/>
        <v>Blank</v>
      </c>
      <c r="AG798" s="9" t="str" cm="1">
        <f t="array" ref="AG798">_xlfn.IFS(ISNUMBER(AC798), "", ISNUMBER(SEARCH("Blank", AC798)), "", ISERROR(AC798), "Bad input on tab 3")</f>
        <v/>
      </c>
    </row>
    <row r="799" spans="2:33" ht="15" customHeight="1" x14ac:dyDescent="0.75">
      <c r="B799" s="205" t="str">
        <f>'5 Driver Data'!B799</f>
        <v>0791</v>
      </c>
      <c r="C799" s="193">
        <f>'5 Driver Data'!C799</f>
        <v>0</v>
      </c>
      <c r="D799" s="192">
        <f>'5 Driver Data'!D799</f>
        <v>0</v>
      </c>
      <c r="E799" s="191">
        <f>'5 Driver Data'!E799</f>
        <v>0</v>
      </c>
      <c r="F799" s="191">
        <f>'5 Driver Data'!F799</f>
        <v>0</v>
      </c>
      <c r="G799" s="191">
        <f>'5 Driver Data'!G799</f>
        <v>0</v>
      </c>
      <c r="H799" s="191">
        <f>'5 Driver Data'!H799</f>
        <v>0</v>
      </c>
      <c r="I799" s="191">
        <f>'5 Driver Data'!I799</f>
        <v>0</v>
      </c>
      <c r="J799" s="191">
        <f>'5 Driver Data'!J799</f>
        <v>0</v>
      </c>
      <c r="K799" s="206">
        <f>'5 Driver Data'!K799</f>
        <v>0</v>
      </c>
      <c r="L799" s="1"/>
      <c r="M799" s="216" t="str">
        <f>IF(D799=0,"Blank",'3 Model Input'!E$44*'3 Model Input'!E$45)</f>
        <v>Blank</v>
      </c>
      <c r="N799" s="197" t="str">
        <f t="shared" si="140"/>
        <v>Blank</v>
      </c>
      <c r="O799" s="197" t="str">
        <f>IF(D799=0,"Blank",'3 Model Input'!E$49*(1-'3 Model Input'!E$51))</f>
        <v>Blank</v>
      </c>
      <c r="P799" s="197" t="str">
        <f t="shared" si="141"/>
        <v>Blank</v>
      </c>
      <c r="Q799" s="197" t="str">
        <f>IF(D799=0,"Blank",IF(D799="BEV",E799*(1-'3 Model Input'!E$54), E799))</f>
        <v>Blank</v>
      </c>
      <c r="R799" s="198" t="str">
        <f>IF(D799=0,"Blank",IF(D799="PHEV",F799/G799,F799*(1-'3 Model Input'!E$54)/G799))</f>
        <v>Blank</v>
      </c>
      <c r="S799" s="198" t="str">
        <f>IF(D799=0,"Blank",IF(D799="PHEV",MIN(M799,E799),MIN(M799,(E799*(1-'3 Model Input'!E$54)))))</f>
        <v>Blank</v>
      </c>
      <c r="T799" s="217" t="str">
        <f t="shared" si="142"/>
        <v>Blank</v>
      </c>
      <c r="U799" s="89"/>
      <c r="V799" s="216" t="str">
        <f>IF(D799=0,"Blank",P799*'3 Model Input'!E$50)</f>
        <v>Blank</v>
      </c>
      <c r="W799" s="197" t="str">
        <f t="shared" si="143"/>
        <v>Blank</v>
      </c>
      <c r="X799" s="197" t="str">
        <f t="shared" si="144"/>
        <v>Blank</v>
      </c>
      <c r="Y799" s="197" t="str">
        <f t="shared" si="145"/>
        <v>Blank</v>
      </c>
      <c r="Z799" s="197" t="str">
        <f t="shared" si="146"/>
        <v>Blank</v>
      </c>
      <c r="AA799" s="223" t="str" cm="1">
        <f t="array" ref="AA799">_xlfn.IFS(ISTEXT('3 Model Input'!F$70),"Missing",ISTEXT('3 Model Input'!I$70),"Missing",ISNUMBER('3 Model Input'!K$70),'3 Model Input'!K$70*P799)</f>
        <v>Missing</v>
      </c>
      <c r="AB799" s="89"/>
      <c r="AC799" s="227" t="str" cm="1">
        <f t="array" ref="AC799">IF(D799=0,"Blank",_xlfn.IFS('3 Model Input'!E$61=1,(V799*G799)/T799,'3 Model Input'!E$61=2,(W799*G799)/T799,'3 Model Input'!E$61=3,(X799*G799)/T799,'3 Model Input'!E$61=4,(Y799*G799)/T799,'3 Model Input'!E$61=5,(Z799*G799)/T799, ISTEXT('3 Model Input'!E$61),"Missing",'3 Model Input'!E$61=6,(AA799*G799)/T799))</f>
        <v>Blank</v>
      </c>
      <c r="AD799" s="202" t="str">
        <f t="shared" si="147"/>
        <v>Blank</v>
      </c>
      <c r="AE799" s="202" t="str">
        <f t="shared" si="148"/>
        <v>Blank</v>
      </c>
      <c r="AF799" s="217" t="str">
        <f t="shared" si="149"/>
        <v>Blank</v>
      </c>
      <c r="AG799" s="9" t="str" cm="1">
        <f t="array" ref="AG799">_xlfn.IFS(ISNUMBER(AC799), "", ISNUMBER(SEARCH("Blank", AC799)), "", ISERROR(AC799), "Bad input on tab 3")</f>
        <v/>
      </c>
    </row>
    <row r="800" spans="2:33" ht="15" customHeight="1" x14ac:dyDescent="0.75">
      <c r="B800" s="205" t="str">
        <f>'5 Driver Data'!B800</f>
        <v>0792</v>
      </c>
      <c r="C800" s="193">
        <f>'5 Driver Data'!C800</f>
        <v>0</v>
      </c>
      <c r="D800" s="192">
        <f>'5 Driver Data'!D800</f>
        <v>0</v>
      </c>
      <c r="E800" s="191">
        <f>'5 Driver Data'!E800</f>
        <v>0</v>
      </c>
      <c r="F800" s="191">
        <f>'5 Driver Data'!F800</f>
        <v>0</v>
      </c>
      <c r="G800" s="191">
        <f>'5 Driver Data'!G800</f>
        <v>0</v>
      </c>
      <c r="H800" s="191">
        <f>'5 Driver Data'!H800</f>
        <v>0</v>
      </c>
      <c r="I800" s="191">
        <f>'5 Driver Data'!I800</f>
        <v>0</v>
      </c>
      <c r="J800" s="191">
        <f>'5 Driver Data'!J800</f>
        <v>0</v>
      </c>
      <c r="K800" s="206">
        <f>'5 Driver Data'!K800</f>
        <v>0</v>
      </c>
      <c r="L800" s="1"/>
      <c r="M800" s="216" t="str">
        <f>IF(D800=0,"Blank",'3 Model Input'!E$44*'3 Model Input'!E$45)</f>
        <v>Blank</v>
      </c>
      <c r="N800" s="197" t="str">
        <f t="shared" si="140"/>
        <v>Blank</v>
      </c>
      <c r="O800" s="197" t="str">
        <f>IF(D800=0,"Blank",'3 Model Input'!E$49*(1-'3 Model Input'!E$51))</f>
        <v>Blank</v>
      </c>
      <c r="P800" s="197" t="str">
        <f t="shared" si="141"/>
        <v>Blank</v>
      </c>
      <c r="Q800" s="197" t="str">
        <f>IF(D800=0,"Blank",IF(D800="BEV",E800*(1-'3 Model Input'!E$54), E800))</f>
        <v>Blank</v>
      </c>
      <c r="R800" s="198" t="str">
        <f>IF(D800=0,"Blank",IF(D800="PHEV",F800/G800,F800*(1-'3 Model Input'!E$54)/G800))</f>
        <v>Blank</v>
      </c>
      <c r="S800" s="198" t="str">
        <f>IF(D800=0,"Blank",IF(D800="PHEV",MIN(M800,E800),MIN(M800,(E800*(1-'3 Model Input'!E$54)))))</f>
        <v>Blank</v>
      </c>
      <c r="T800" s="217" t="str">
        <f t="shared" si="142"/>
        <v>Blank</v>
      </c>
      <c r="U800" s="89"/>
      <c r="V800" s="216" t="str">
        <f>IF(D800=0,"Blank",P800*'3 Model Input'!E$50)</f>
        <v>Blank</v>
      </c>
      <c r="W800" s="197" t="str">
        <f t="shared" si="143"/>
        <v>Blank</v>
      </c>
      <c r="X800" s="197" t="str">
        <f t="shared" si="144"/>
        <v>Blank</v>
      </c>
      <c r="Y800" s="197" t="str">
        <f t="shared" si="145"/>
        <v>Blank</v>
      </c>
      <c r="Z800" s="197" t="str">
        <f t="shared" si="146"/>
        <v>Blank</v>
      </c>
      <c r="AA800" s="223" t="str" cm="1">
        <f t="array" ref="AA800">_xlfn.IFS(ISTEXT('3 Model Input'!F$70),"Missing",ISTEXT('3 Model Input'!I$70),"Missing",ISNUMBER('3 Model Input'!K$70),'3 Model Input'!K$70*P800)</f>
        <v>Missing</v>
      </c>
      <c r="AB800" s="89"/>
      <c r="AC800" s="227" t="str" cm="1">
        <f t="array" ref="AC800">IF(D800=0,"Blank",_xlfn.IFS('3 Model Input'!E$61=1,(V800*G800)/T800,'3 Model Input'!E$61=2,(W800*G800)/T800,'3 Model Input'!E$61=3,(X800*G800)/T800,'3 Model Input'!E$61=4,(Y800*G800)/T800,'3 Model Input'!E$61=5,(Z800*G800)/T800, ISTEXT('3 Model Input'!E$61),"Missing",'3 Model Input'!E$61=6,(AA800*G800)/T800))</f>
        <v>Blank</v>
      </c>
      <c r="AD800" s="202" t="str">
        <f t="shared" si="147"/>
        <v>Blank</v>
      </c>
      <c r="AE800" s="202" t="str">
        <f t="shared" si="148"/>
        <v>Blank</v>
      </c>
      <c r="AF800" s="217" t="str">
        <f t="shared" si="149"/>
        <v>Blank</v>
      </c>
      <c r="AG800" s="9" t="str" cm="1">
        <f t="array" ref="AG800">_xlfn.IFS(ISNUMBER(AC800), "", ISNUMBER(SEARCH("Blank", AC800)), "", ISERROR(AC800), "Bad input on tab 3")</f>
        <v/>
      </c>
    </row>
    <row r="801" spans="2:33" ht="15" customHeight="1" x14ac:dyDescent="0.75">
      <c r="B801" s="205" t="str">
        <f>'5 Driver Data'!B801</f>
        <v>0793</v>
      </c>
      <c r="C801" s="193">
        <f>'5 Driver Data'!C801</f>
        <v>0</v>
      </c>
      <c r="D801" s="192">
        <f>'5 Driver Data'!D801</f>
        <v>0</v>
      </c>
      <c r="E801" s="191">
        <f>'5 Driver Data'!E801</f>
        <v>0</v>
      </c>
      <c r="F801" s="191">
        <f>'5 Driver Data'!F801</f>
        <v>0</v>
      </c>
      <c r="G801" s="191">
        <f>'5 Driver Data'!G801</f>
        <v>0</v>
      </c>
      <c r="H801" s="191">
        <f>'5 Driver Data'!H801</f>
        <v>0</v>
      </c>
      <c r="I801" s="191">
        <f>'5 Driver Data'!I801</f>
        <v>0</v>
      </c>
      <c r="J801" s="191">
        <f>'5 Driver Data'!J801</f>
        <v>0</v>
      </c>
      <c r="K801" s="206">
        <f>'5 Driver Data'!K801</f>
        <v>0</v>
      </c>
      <c r="L801" s="1"/>
      <c r="M801" s="216" t="str">
        <f>IF(D801=0,"Blank",'3 Model Input'!E$44*'3 Model Input'!E$45)</f>
        <v>Blank</v>
      </c>
      <c r="N801" s="197" t="str">
        <f t="shared" si="140"/>
        <v>Blank</v>
      </c>
      <c r="O801" s="197" t="str">
        <f>IF(D801=0,"Blank",'3 Model Input'!E$49*(1-'3 Model Input'!E$51))</f>
        <v>Blank</v>
      </c>
      <c r="P801" s="197" t="str">
        <f t="shared" si="141"/>
        <v>Blank</v>
      </c>
      <c r="Q801" s="197" t="str">
        <f>IF(D801=0,"Blank",IF(D801="BEV",E801*(1-'3 Model Input'!E$54), E801))</f>
        <v>Blank</v>
      </c>
      <c r="R801" s="198" t="str">
        <f>IF(D801=0,"Blank",IF(D801="PHEV",F801/G801,F801*(1-'3 Model Input'!E$54)/G801))</f>
        <v>Blank</v>
      </c>
      <c r="S801" s="198" t="str">
        <f>IF(D801=0,"Blank",IF(D801="PHEV",MIN(M801,E801),MIN(M801,(E801*(1-'3 Model Input'!E$54)))))</f>
        <v>Blank</v>
      </c>
      <c r="T801" s="217" t="str">
        <f t="shared" si="142"/>
        <v>Blank</v>
      </c>
      <c r="U801" s="89"/>
      <c r="V801" s="216" t="str">
        <f>IF(D801=0,"Blank",P801*'3 Model Input'!E$50)</f>
        <v>Blank</v>
      </c>
      <c r="W801" s="197" t="str">
        <f t="shared" si="143"/>
        <v>Blank</v>
      </c>
      <c r="X801" s="197" t="str">
        <f t="shared" si="144"/>
        <v>Blank</v>
      </c>
      <c r="Y801" s="197" t="str">
        <f t="shared" si="145"/>
        <v>Blank</v>
      </c>
      <c r="Z801" s="197" t="str">
        <f t="shared" si="146"/>
        <v>Blank</v>
      </c>
      <c r="AA801" s="223" t="str" cm="1">
        <f t="array" ref="AA801">_xlfn.IFS(ISTEXT('3 Model Input'!F$70),"Missing",ISTEXT('3 Model Input'!I$70),"Missing",ISNUMBER('3 Model Input'!K$70),'3 Model Input'!K$70*P801)</f>
        <v>Missing</v>
      </c>
      <c r="AB801" s="89"/>
      <c r="AC801" s="227" t="str" cm="1">
        <f t="array" ref="AC801">IF(D801=0,"Blank",_xlfn.IFS('3 Model Input'!E$61=1,(V801*G801)/T801,'3 Model Input'!E$61=2,(W801*G801)/T801,'3 Model Input'!E$61=3,(X801*G801)/T801,'3 Model Input'!E$61=4,(Y801*G801)/T801,'3 Model Input'!E$61=5,(Z801*G801)/T801, ISTEXT('3 Model Input'!E$61),"Missing",'3 Model Input'!E$61=6,(AA801*G801)/T801))</f>
        <v>Blank</v>
      </c>
      <c r="AD801" s="202" t="str">
        <f t="shared" si="147"/>
        <v>Blank</v>
      </c>
      <c r="AE801" s="202" t="str">
        <f t="shared" si="148"/>
        <v>Blank</v>
      </c>
      <c r="AF801" s="217" t="str">
        <f t="shared" si="149"/>
        <v>Blank</v>
      </c>
      <c r="AG801" s="9" t="str" cm="1">
        <f t="array" ref="AG801">_xlfn.IFS(ISNUMBER(AC801), "", ISNUMBER(SEARCH("Blank", AC801)), "", ISERROR(AC801), "Bad input on tab 3")</f>
        <v/>
      </c>
    </row>
    <row r="802" spans="2:33" ht="15" customHeight="1" x14ac:dyDescent="0.75">
      <c r="B802" s="205" t="str">
        <f>'5 Driver Data'!B802</f>
        <v>0794</v>
      </c>
      <c r="C802" s="193">
        <f>'5 Driver Data'!C802</f>
        <v>0</v>
      </c>
      <c r="D802" s="192">
        <f>'5 Driver Data'!D802</f>
        <v>0</v>
      </c>
      <c r="E802" s="191">
        <f>'5 Driver Data'!E802</f>
        <v>0</v>
      </c>
      <c r="F802" s="191">
        <f>'5 Driver Data'!F802</f>
        <v>0</v>
      </c>
      <c r="G802" s="191">
        <f>'5 Driver Data'!G802</f>
        <v>0</v>
      </c>
      <c r="H802" s="191">
        <f>'5 Driver Data'!H802</f>
        <v>0</v>
      </c>
      <c r="I802" s="191">
        <f>'5 Driver Data'!I802</f>
        <v>0</v>
      </c>
      <c r="J802" s="191">
        <f>'5 Driver Data'!J802</f>
        <v>0</v>
      </c>
      <c r="K802" s="206">
        <f>'5 Driver Data'!K802</f>
        <v>0</v>
      </c>
      <c r="L802" s="1"/>
      <c r="M802" s="216" t="str">
        <f>IF(D802=0,"Blank",'3 Model Input'!E$44*'3 Model Input'!E$45)</f>
        <v>Blank</v>
      </c>
      <c r="N802" s="197" t="str">
        <f t="shared" si="140"/>
        <v>Blank</v>
      </c>
      <c r="O802" s="197" t="str">
        <f>IF(D802=0,"Blank",'3 Model Input'!E$49*(1-'3 Model Input'!E$51))</f>
        <v>Blank</v>
      </c>
      <c r="P802" s="197" t="str">
        <f t="shared" si="141"/>
        <v>Blank</v>
      </c>
      <c r="Q802" s="197" t="str">
        <f>IF(D802=0,"Blank",IF(D802="BEV",E802*(1-'3 Model Input'!E$54), E802))</f>
        <v>Blank</v>
      </c>
      <c r="R802" s="198" t="str">
        <f>IF(D802=0,"Blank",IF(D802="PHEV",F802/G802,F802*(1-'3 Model Input'!E$54)/G802))</f>
        <v>Blank</v>
      </c>
      <c r="S802" s="198" t="str">
        <f>IF(D802=0,"Blank",IF(D802="PHEV",MIN(M802,E802),MIN(M802,(E802*(1-'3 Model Input'!E$54)))))</f>
        <v>Blank</v>
      </c>
      <c r="T802" s="217" t="str">
        <f t="shared" si="142"/>
        <v>Blank</v>
      </c>
      <c r="U802" s="89"/>
      <c r="V802" s="216" t="str">
        <f>IF(D802=0,"Blank",P802*'3 Model Input'!E$50)</f>
        <v>Blank</v>
      </c>
      <c r="W802" s="197" t="str">
        <f t="shared" si="143"/>
        <v>Blank</v>
      </c>
      <c r="X802" s="197" t="str">
        <f t="shared" si="144"/>
        <v>Blank</v>
      </c>
      <c r="Y802" s="197" t="str">
        <f t="shared" si="145"/>
        <v>Blank</v>
      </c>
      <c r="Z802" s="197" t="str">
        <f t="shared" si="146"/>
        <v>Blank</v>
      </c>
      <c r="AA802" s="223" t="str" cm="1">
        <f t="array" ref="AA802">_xlfn.IFS(ISTEXT('3 Model Input'!F$70),"Missing",ISTEXT('3 Model Input'!I$70),"Missing",ISNUMBER('3 Model Input'!K$70),'3 Model Input'!K$70*P802)</f>
        <v>Missing</v>
      </c>
      <c r="AB802" s="89"/>
      <c r="AC802" s="227" t="str" cm="1">
        <f t="array" ref="AC802">IF(D802=0,"Blank",_xlfn.IFS('3 Model Input'!E$61=1,(V802*G802)/T802,'3 Model Input'!E$61=2,(W802*G802)/T802,'3 Model Input'!E$61=3,(X802*G802)/T802,'3 Model Input'!E$61=4,(Y802*G802)/T802,'3 Model Input'!E$61=5,(Z802*G802)/T802, ISTEXT('3 Model Input'!E$61),"Missing",'3 Model Input'!E$61=6,(AA802*G802)/T802))</f>
        <v>Blank</v>
      </c>
      <c r="AD802" s="202" t="str">
        <f t="shared" si="147"/>
        <v>Blank</v>
      </c>
      <c r="AE802" s="202" t="str">
        <f t="shared" si="148"/>
        <v>Blank</v>
      </c>
      <c r="AF802" s="217" t="str">
        <f t="shared" si="149"/>
        <v>Blank</v>
      </c>
      <c r="AG802" s="9" t="str" cm="1">
        <f t="array" ref="AG802">_xlfn.IFS(ISNUMBER(AC802), "", ISNUMBER(SEARCH("Blank", AC802)), "", ISERROR(AC802), "Bad input on tab 3")</f>
        <v/>
      </c>
    </row>
    <row r="803" spans="2:33" ht="15" customHeight="1" x14ac:dyDescent="0.75">
      <c r="B803" s="205" t="str">
        <f>'5 Driver Data'!B803</f>
        <v>0795</v>
      </c>
      <c r="C803" s="193">
        <f>'5 Driver Data'!C803</f>
        <v>0</v>
      </c>
      <c r="D803" s="192">
        <f>'5 Driver Data'!D803</f>
        <v>0</v>
      </c>
      <c r="E803" s="191">
        <f>'5 Driver Data'!E803</f>
        <v>0</v>
      </c>
      <c r="F803" s="191">
        <f>'5 Driver Data'!F803</f>
        <v>0</v>
      </c>
      <c r="G803" s="191">
        <f>'5 Driver Data'!G803</f>
        <v>0</v>
      </c>
      <c r="H803" s="191">
        <f>'5 Driver Data'!H803</f>
        <v>0</v>
      </c>
      <c r="I803" s="191">
        <f>'5 Driver Data'!I803</f>
        <v>0</v>
      </c>
      <c r="J803" s="191">
        <f>'5 Driver Data'!J803</f>
        <v>0</v>
      </c>
      <c r="K803" s="206">
        <f>'5 Driver Data'!K803</f>
        <v>0</v>
      </c>
      <c r="L803" s="1"/>
      <c r="M803" s="216" t="str">
        <f>IF(D803=0,"Blank",'3 Model Input'!E$44*'3 Model Input'!E$45)</f>
        <v>Blank</v>
      </c>
      <c r="N803" s="197" t="str">
        <f t="shared" si="140"/>
        <v>Blank</v>
      </c>
      <c r="O803" s="197" t="str">
        <f>IF(D803=0,"Blank",'3 Model Input'!E$49*(1-'3 Model Input'!E$51))</f>
        <v>Blank</v>
      </c>
      <c r="P803" s="197" t="str">
        <f t="shared" si="141"/>
        <v>Blank</v>
      </c>
      <c r="Q803" s="197" t="str">
        <f>IF(D803=0,"Blank",IF(D803="BEV",E803*(1-'3 Model Input'!E$54), E803))</f>
        <v>Blank</v>
      </c>
      <c r="R803" s="198" t="str">
        <f>IF(D803=0,"Blank",IF(D803="PHEV",F803/G803,F803*(1-'3 Model Input'!E$54)/G803))</f>
        <v>Blank</v>
      </c>
      <c r="S803" s="198" t="str">
        <f>IF(D803=0,"Blank",IF(D803="PHEV",MIN(M803,E803),MIN(M803,(E803*(1-'3 Model Input'!E$54)))))</f>
        <v>Blank</v>
      </c>
      <c r="T803" s="217" t="str">
        <f t="shared" si="142"/>
        <v>Blank</v>
      </c>
      <c r="U803" s="89"/>
      <c r="V803" s="216" t="str">
        <f>IF(D803=0,"Blank",P803*'3 Model Input'!E$50)</f>
        <v>Blank</v>
      </c>
      <c r="W803" s="197" t="str">
        <f t="shared" si="143"/>
        <v>Blank</v>
      </c>
      <c r="X803" s="197" t="str">
        <f t="shared" si="144"/>
        <v>Blank</v>
      </c>
      <c r="Y803" s="197" t="str">
        <f t="shared" si="145"/>
        <v>Blank</v>
      </c>
      <c r="Z803" s="197" t="str">
        <f t="shared" si="146"/>
        <v>Blank</v>
      </c>
      <c r="AA803" s="223" t="str" cm="1">
        <f t="array" ref="AA803">_xlfn.IFS(ISTEXT('3 Model Input'!F$70),"Missing",ISTEXT('3 Model Input'!I$70),"Missing",ISNUMBER('3 Model Input'!K$70),'3 Model Input'!K$70*P803)</f>
        <v>Missing</v>
      </c>
      <c r="AB803" s="89"/>
      <c r="AC803" s="227" t="str" cm="1">
        <f t="array" ref="AC803">IF(D803=0,"Blank",_xlfn.IFS('3 Model Input'!E$61=1,(V803*G803)/T803,'3 Model Input'!E$61=2,(W803*G803)/T803,'3 Model Input'!E$61=3,(X803*G803)/T803,'3 Model Input'!E$61=4,(Y803*G803)/T803,'3 Model Input'!E$61=5,(Z803*G803)/T803, ISTEXT('3 Model Input'!E$61),"Missing",'3 Model Input'!E$61=6,(AA803*G803)/T803))</f>
        <v>Blank</v>
      </c>
      <c r="AD803" s="202" t="str">
        <f t="shared" si="147"/>
        <v>Blank</v>
      </c>
      <c r="AE803" s="202" t="str">
        <f t="shared" si="148"/>
        <v>Blank</v>
      </c>
      <c r="AF803" s="217" t="str">
        <f t="shared" si="149"/>
        <v>Blank</v>
      </c>
      <c r="AG803" s="9" t="str" cm="1">
        <f t="array" ref="AG803">_xlfn.IFS(ISNUMBER(AC803), "", ISNUMBER(SEARCH("Blank", AC803)), "", ISERROR(AC803), "Bad input on tab 3")</f>
        <v/>
      </c>
    </row>
    <row r="804" spans="2:33" ht="15" customHeight="1" x14ac:dyDescent="0.75">
      <c r="B804" s="205" t="str">
        <f>'5 Driver Data'!B804</f>
        <v>0796</v>
      </c>
      <c r="C804" s="193">
        <f>'5 Driver Data'!C804</f>
        <v>0</v>
      </c>
      <c r="D804" s="192">
        <f>'5 Driver Data'!D804</f>
        <v>0</v>
      </c>
      <c r="E804" s="191">
        <f>'5 Driver Data'!E804</f>
        <v>0</v>
      </c>
      <c r="F804" s="191">
        <f>'5 Driver Data'!F804</f>
        <v>0</v>
      </c>
      <c r="G804" s="191">
        <f>'5 Driver Data'!G804</f>
        <v>0</v>
      </c>
      <c r="H804" s="191">
        <f>'5 Driver Data'!H804</f>
        <v>0</v>
      </c>
      <c r="I804" s="191">
        <f>'5 Driver Data'!I804</f>
        <v>0</v>
      </c>
      <c r="J804" s="191">
        <f>'5 Driver Data'!J804</f>
        <v>0</v>
      </c>
      <c r="K804" s="206">
        <f>'5 Driver Data'!K804</f>
        <v>0</v>
      </c>
      <c r="L804" s="1"/>
      <c r="M804" s="216" t="str">
        <f>IF(D804=0,"Blank",'3 Model Input'!E$44*'3 Model Input'!E$45)</f>
        <v>Blank</v>
      </c>
      <c r="N804" s="197" t="str">
        <f t="shared" si="140"/>
        <v>Blank</v>
      </c>
      <c r="O804" s="197" t="str">
        <f>IF(D804=0,"Blank",'3 Model Input'!E$49*(1-'3 Model Input'!E$51))</f>
        <v>Blank</v>
      </c>
      <c r="P804" s="197" t="str">
        <f t="shared" si="141"/>
        <v>Blank</v>
      </c>
      <c r="Q804" s="197" t="str">
        <f>IF(D804=0,"Blank",IF(D804="BEV",E804*(1-'3 Model Input'!E$54), E804))</f>
        <v>Blank</v>
      </c>
      <c r="R804" s="198" t="str">
        <f>IF(D804=0,"Blank",IF(D804="PHEV",F804/G804,F804*(1-'3 Model Input'!E$54)/G804))</f>
        <v>Blank</v>
      </c>
      <c r="S804" s="198" t="str">
        <f>IF(D804=0,"Blank",IF(D804="PHEV",MIN(M804,E804),MIN(M804,(E804*(1-'3 Model Input'!E$54)))))</f>
        <v>Blank</v>
      </c>
      <c r="T804" s="217" t="str">
        <f t="shared" si="142"/>
        <v>Blank</v>
      </c>
      <c r="U804" s="89"/>
      <c r="V804" s="216" t="str">
        <f>IF(D804=0,"Blank",P804*'3 Model Input'!E$50)</f>
        <v>Blank</v>
      </c>
      <c r="W804" s="197" t="str">
        <f t="shared" si="143"/>
        <v>Blank</v>
      </c>
      <c r="X804" s="197" t="str">
        <f t="shared" si="144"/>
        <v>Blank</v>
      </c>
      <c r="Y804" s="197" t="str">
        <f t="shared" si="145"/>
        <v>Blank</v>
      </c>
      <c r="Z804" s="197" t="str">
        <f t="shared" si="146"/>
        <v>Blank</v>
      </c>
      <c r="AA804" s="223" t="str" cm="1">
        <f t="array" ref="AA804">_xlfn.IFS(ISTEXT('3 Model Input'!F$70),"Missing",ISTEXT('3 Model Input'!I$70),"Missing",ISNUMBER('3 Model Input'!K$70),'3 Model Input'!K$70*P804)</f>
        <v>Missing</v>
      </c>
      <c r="AB804" s="89"/>
      <c r="AC804" s="227" t="str" cm="1">
        <f t="array" ref="AC804">IF(D804=0,"Blank",_xlfn.IFS('3 Model Input'!E$61=1,(V804*G804)/T804,'3 Model Input'!E$61=2,(W804*G804)/T804,'3 Model Input'!E$61=3,(X804*G804)/T804,'3 Model Input'!E$61=4,(Y804*G804)/T804,'3 Model Input'!E$61=5,(Z804*G804)/T804, ISTEXT('3 Model Input'!E$61),"Missing",'3 Model Input'!E$61=6,(AA804*G804)/T804))</f>
        <v>Blank</v>
      </c>
      <c r="AD804" s="202" t="str">
        <f t="shared" si="147"/>
        <v>Blank</v>
      </c>
      <c r="AE804" s="202" t="str">
        <f t="shared" si="148"/>
        <v>Blank</v>
      </c>
      <c r="AF804" s="217" t="str">
        <f t="shared" si="149"/>
        <v>Blank</v>
      </c>
      <c r="AG804" s="9" t="str" cm="1">
        <f t="array" ref="AG804">_xlfn.IFS(ISNUMBER(AC804), "", ISNUMBER(SEARCH("Blank", AC804)), "", ISERROR(AC804), "Bad input on tab 3")</f>
        <v/>
      </c>
    </row>
    <row r="805" spans="2:33" ht="15" customHeight="1" x14ac:dyDescent="0.75">
      <c r="B805" s="205" t="str">
        <f>'5 Driver Data'!B805</f>
        <v>0797</v>
      </c>
      <c r="C805" s="193">
        <f>'5 Driver Data'!C805</f>
        <v>0</v>
      </c>
      <c r="D805" s="192">
        <f>'5 Driver Data'!D805</f>
        <v>0</v>
      </c>
      <c r="E805" s="191">
        <f>'5 Driver Data'!E805</f>
        <v>0</v>
      </c>
      <c r="F805" s="191">
        <f>'5 Driver Data'!F805</f>
        <v>0</v>
      </c>
      <c r="G805" s="191">
        <f>'5 Driver Data'!G805</f>
        <v>0</v>
      </c>
      <c r="H805" s="191">
        <f>'5 Driver Data'!H805</f>
        <v>0</v>
      </c>
      <c r="I805" s="191">
        <f>'5 Driver Data'!I805</f>
        <v>0</v>
      </c>
      <c r="J805" s="191">
        <f>'5 Driver Data'!J805</f>
        <v>0</v>
      </c>
      <c r="K805" s="206">
        <f>'5 Driver Data'!K805</f>
        <v>0</v>
      </c>
      <c r="L805" s="1"/>
      <c r="M805" s="216" t="str">
        <f>IF(D805=0,"Blank",'3 Model Input'!E$44*'3 Model Input'!E$45)</f>
        <v>Blank</v>
      </c>
      <c r="N805" s="197" t="str">
        <f t="shared" si="140"/>
        <v>Blank</v>
      </c>
      <c r="O805" s="197" t="str">
        <f>IF(D805=0,"Blank",'3 Model Input'!E$49*(1-'3 Model Input'!E$51))</f>
        <v>Blank</v>
      </c>
      <c r="P805" s="197" t="str">
        <f t="shared" si="141"/>
        <v>Blank</v>
      </c>
      <c r="Q805" s="197" t="str">
        <f>IF(D805=0,"Blank",IF(D805="BEV",E805*(1-'3 Model Input'!E$54), E805))</f>
        <v>Blank</v>
      </c>
      <c r="R805" s="198" t="str">
        <f>IF(D805=0,"Blank",IF(D805="PHEV",F805/G805,F805*(1-'3 Model Input'!E$54)/G805))</f>
        <v>Blank</v>
      </c>
      <c r="S805" s="198" t="str">
        <f>IF(D805=0,"Blank",IF(D805="PHEV",MIN(M805,E805),MIN(M805,(E805*(1-'3 Model Input'!E$54)))))</f>
        <v>Blank</v>
      </c>
      <c r="T805" s="217" t="str">
        <f t="shared" si="142"/>
        <v>Blank</v>
      </c>
      <c r="U805" s="89"/>
      <c r="V805" s="216" t="str">
        <f>IF(D805=0,"Blank",P805*'3 Model Input'!E$50)</f>
        <v>Blank</v>
      </c>
      <c r="W805" s="197" t="str">
        <f t="shared" si="143"/>
        <v>Blank</v>
      </c>
      <c r="X805" s="197" t="str">
        <f t="shared" si="144"/>
        <v>Blank</v>
      </c>
      <c r="Y805" s="197" t="str">
        <f t="shared" si="145"/>
        <v>Blank</v>
      </c>
      <c r="Z805" s="197" t="str">
        <f t="shared" si="146"/>
        <v>Blank</v>
      </c>
      <c r="AA805" s="223" t="str" cm="1">
        <f t="array" ref="AA805">_xlfn.IFS(ISTEXT('3 Model Input'!F$70),"Missing",ISTEXT('3 Model Input'!I$70),"Missing",ISNUMBER('3 Model Input'!K$70),'3 Model Input'!K$70*P805)</f>
        <v>Missing</v>
      </c>
      <c r="AB805" s="89"/>
      <c r="AC805" s="227" t="str" cm="1">
        <f t="array" ref="AC805">IF(D805=0,"Blank",_xlfn.IFS('3 Model Input'!E$61=1,(V805*G805)/T805,'3 Model Input'!E$61=2,(W805*G805)/T805,'3 Model Input'!E$61=3,(X805*G805)/T805,'3 Model Input'!E$61=4,(Y805*G805)/T805,'3 Model Input'!E$61=5,(Z805*G805)/T805, ISTEXT('3 Model Input'!E$61),"Missing",'3 Model Input'!E$61=6,(AA805*G805)/T805))</f>
        <v>Blank</v>
      </c>
      <c r="AD805" s="202" t="str">
        <f t="shared" si="147"/>
        <v>Blank</v>
      </c>
      <c r="AE805" s="202" t="str">
        <f t="shared" si="148"/>
        <v>Blank</v>
      </c>
      <c r="AF805" s="217" t="str">
        <f t="shared" si="149"/>
        <v>Blank</v>
      </c>
      <c r="AG805" s="9" t="str" cm="1">
        <f t="array" ref="AG805">_xlfn.IFS(ISNUMBER(AC805), "", ISNUMBER(SEARCH("Blank", AC805)), "", ISERROR(AC805), "Bad input on tab 3")</f>
        <v/>
      </c>
    </row>
    <row r="806" spans="2:33" ht="15" customHeight="1" x14ac:dyDescent="0.75">
      <c r="B806" s="205" t="str">
        <f>'5 Driver Data'!B806</f>
        <v>0798</v>
      </c>
      <c r="C806" s="193">
        <f>'5 Driver Data'!C806</f>
        <v>0</v>
      </c>
      <c r="D806" s="192">
        <f>'5 Driver Data'!D806</f>
        <v>0</v>
      </c>
      <c r="E806" s="191">
        <f>'5 Driver Data'!E806</f>
        <v>0</v>
      </c>
      <c r="F806" s="191">
        <f>'5 Driver Data'!F806</f>
        <v>0</v>
      </c>
      <c r="G806" s="191">
        <f>'5 Driver Data'!G806</f>
        <v>0</v>
      </c>
      <c r="H806" s="191">
        <f>'5 Driver Data'!H806</f>
        <v>0</v>
      </c>
      <c r="I806" s="191">
        <f>'5 Driver Data'!I806</f>
        <v>0</v>
      </c>
      <c r="J806" s="191">
        <f>'5 Driver Data'!J806</f>
        <v>0</v>
      </c>
      <c r="K806" s="206">
        <f>'5 Driver Data'!K806</f>
        <v>0</v>
      </c>
      <c r="L806" s="1"/>
      <c r="M806" s="216" t="str">
        <f>IF(D806=0,"Blank",'3 Model Input'!E$44*'3 Model Input'!E$45)</f>
        <v>Blank</v>
      </c>
      <c r="N806" s="197" t="str">
        <f t="shared" si="140"/>
        <v>Blank</v>
      </c>
      <c r="O806" s="197" t="str">
        <f>IF(D806=0,"Blank",'3 Model Input'!E$49*(1-'3 Model Input'!E$51))</f>
        <v>Blank</v>
      </c>
      <c r="P806" s="197" t="str">
        <f t="shared" si="141"/>
        <v>Blank</v>
      </c>
      <c r="Q806" s="197" t="str">
        <f>IF(D806=0,"Blank",IF(D806="BEV",E806*(1-'3 Model Input'!E$54), E806))</f>
        <v>Blank</v>
      </c>
      <c r="R806" s="198" t="str">
        <f>IF(D806=0,"Blank",IF(D806="PHEV",F806/G806,F806*(1-'3 Model Input'!E$54)/G806))</f>
        <v>Blank</v>
      </c>
      <c r="S806" s="198" t="str">
        <f>IF(D806=0,"Blank",IF(D806="PHEV",MIN(M806,E806),MIN(M806,(E806*(1-'3 Model Input'!E$54)))))</f>
        <v>Blank</v>
      </c>
      <c r="T806" s="217" t="str">
        <f t="shared" si="142"/>
        <v>Blank</v>
      </c>
      <c r="U806" s="89"/>
      <c r="V806" s="216" t="str">
        <f>IF(D806=0,"Blank",P806*'3 Model Input'!E$50)</f>
        <v>Blank</v>
      </c>
      <c r="W806" s="197" t="str">
        <f t="shared" si="143"/>
        <v>Blank</v>
      </c>
      <c r="X806" s="197" t="str">
        <f t="shared" si="144"/>
        <v>Blank</v>
      </c>
      <c r="Y806" s="197" t="str">
        <f t="shared" si="145"/>
        <v>Blank</v>
      </c>
      <c r="Z806" s="197" t="str">
        <f t="shared" si="146"/>
        <v>Blank</v>
      </c>
      <c r="AA806" s="223" t="str" cm="1">
        <f t="array" ref="AA806">_xlfn.IFS(ISTEXT('3 Model Input'!F$70),"Missing",ISTEXT('3 Model Input'!I$70),"Missing",ISNUMBER('3 Model Input'!K$70),'3 Model Input'!K$70*P806)</f>
        <v>Missing</v>
      </c>
      <c r="AB806" s="89"/>
      <c r="AC806" s="227" t="str" cm="1">
        <f t="array" ref="AC806">IF(D806=0,"Blank",_xlfn.IFS('3 Model Input'!E$61=1,(V806*G806)/T806,'3 Model Input'!E$61=2,(W806*G806)/T806,'3 Model Input'!E$61=3,(X806*G806)/T806,'3 Model Input'!E$61=4,(Y806*G806)/T806,'3 Model Input'!E$61=5,(Z806*G806)/T806, ISTEXT('3 Model Input'!E$61),"Missing",'3 Model Input'!E$61=6,(AA806*G806)/T806))</f>
        <v>Blank</v>
      </c>
      <c r="AD806" s="202" t="str">
        <f t="shared" si="147"/>
        <v>Blank</v>
      </c>
      <c r="AE806" s="202" t="str">
        <f t="shared" si="148"/>
        <v>Blank</v>
      </c>
      <c r="AF806" s="217" t="str">
        <f t="shared" si="149"/>
        <v>Blank</v>
      </c>
      <c r="AG806" s="9" t="str" cm="1">
        <f t="array" ref="AG806">_xlfn.IFS(ISNUMBER(AC806), "", ISNUMBER(SEARCH("Blank", AC806)), "", ISERROR(AC806), "Bad input on tab 3")</f>
        <v/>
      </c>
    </row>
    <row r="807" spans="2:33" ht="15" customHeight="1" x14ac:dyDescent="0.75">
      <c r="B807" s="205" t="str">
        <f>'5 Driver Data'!B807</f>
        <v>0799</v>
      </c>
      <c r="C807" s="193">
        <f>'5 Driver Data'!C807</f>
        <v>0</v>
      </c>
      <c r="D807" s="192">
        <f>'5 Driver Data'!D807</f>
        <v>0</v>
      </c>
      <c r="E807" s="191">
        <f>'5 Driver Data'!E807</f>
        <v>0</v>
      </c>
      <c r="F807" s="191">
        <f>'5 Driver Data'!F807</f>
        <v>0</v>
      </c>
      <c r="G807" s="191">
        <f>'5 Driver Data'!G807</f>
        <v>0</v>
      </c>
      <c r="H807" s="191">
        <f>'5 Driver Data'!H807</f>
        <v>0</v>
      </c>
      <c r="I807" s="191">
        <f>'5 Driver Data'!I807</f>
        <v>0</v>
      </c>
      <c r="J807" s="191">
        <f>'5 Driver Data'!J807</f>
        <v>0</v>
      </c>
      <c r="K807" s="206">
        <f>'5 Driver Data'!K807</f>
        <v>0</v>
      </c>
      <c r="L807" s="1"/>
      <c r="M807" s="216" t="str">
        <f>IF(D807=0,"Blank",'3 Model Input'!E$44*'3 Model Input'!E$45)</f>
        <v>Blank</v>
      </c>
      <c r="N807" s="197" t="str">
        <f t="shared" si="140"/>
        <v>Blank</v>
      </c>
      <c r="O807" s="197" t="str">
        <f>IF(D807=0,"Blank",'3 Model Input'!E$49*(1-'3 Model Input'!E$51))</f>
        <v>Blank</v>
      </c>
      <c r="P807" s="197" t="str">
        <f t="shared" si="141"/>
        <v>Blank</v>
      </c>
      <c r="Q807" s="197" t="str">
        <f>IF(D807=0,"Blank",IF(D807="BEV",E807*(1-'3 Model Input'!E$54), E807))</f>
        <v>Blank</v>
      </c>
      <c r="R807" s="198" t="str">
        <f>IF(D807=0,"Blank",IF(D807="PHEV",F807/G807,F807*(1-'3 Model Input'!E$54)/G807))</f>
        <v>Blank</v>
      </c>
      <c r="S807" s="198" t="str">
        <f>IF(D807=0,"Blank",IF(D807="PHEV",MIN(M807,E807),MIN(M807,(E807*(1-'3 Model Input'!E$54)))))</f>
        <v>Blank</v>
      </c>
      <c r="T807" s="217" t="str">
        <f t="shared" si="142"/>
        <v>Blank</v>
      </c>
      <c r="U807" s="89"/>
      <c r="V807" s="216" t="str">
        <f>IF(D807=0,"Blank",P807*'3 Model Input'!E$50)</f>
        <v>Blank</v>
      </c>
      <c r="W807" s="197" t="str">
        <f t="shared" si="143"/>
        <v>Blank</v>
      </c>
      <c r="X807" s="197" t="str">
        <f t="shared" si="144"/>
        <v>Blank</v>
      </c>
      <c r="Y807" s="197" t="str">
        <f t="shared" si="145"/>
        <v>Blank</v>
      </c>
      <c r="Z807" s="197" t="str">
        <f t="shared" si="146"/>
        <v>Blank</v>
      </c>
      <c r="AA807" s="223" t="str" cm="1">
        <f t="array" ref="AA807">_xlfn.IFS(ISTEXT('3 Model Input'!F$70),"Missing",ISTEXT('3 Model Input'!I$70),"Missing",ISNUMBER('3 Model Input'!K$70),'3 Model Input'!K$70*P807)</f>
        <v>Missing</v>
      </c>
      <c r="AB807" s="89"/>
      <c r="AC807" s="227" t="str" cm="1">
        <f t="array" ref="AC807">IF(D807=0,"Blank",_xlfn.IFS('3 Model Input'!E$61=1,(V807*G807)/T807,'3 Model Input'!E$61=2,(W807*G807)/T807,'3 Model Input'!E$61=3,(X807*G807)/T807,'3 Model Input'!E$61=4,(Y807*G807)/T807,'3 Model Input'!E$61=5,(Z807*G807)/T807, ISTEXT('3 Model Input'!E$61),"Missing",'3 Model Input'!E$61=6,(AA807*G807)/T807))</f>
        <v>Blank</v>
      </c>
      <c r="AD807" s="202" t="str">
        <f t="shared" si="147"/>
        <v>Blank</v>
      </c>
      <c r="AE807" s="202" t="str">
        <f t="shared" si="148"/>
        <v>Blank</v>
      </c>
      <c r="AF807" s="217" t="str">
        <f t="shared" si="149"/>
        <v>Blank</v>
      </c>
      <c r="AG807" s="9" t="str" cm="1">
        <f t="array" ref="AG807">_xlfn.IFS(ISNUMBER(AC807), "", ISNUMBER(SEARCH("Blank", AC807)), "", ISERROR(AC807), "Bad input on tab 3")</f>
        <v/>
      </c>
    </row>
    <row r="808" spans="2:33" ht="15" customHeight="1" x14ac:dyDescent="0.75">
      <c r="B808" s="205" t="str">
        <f>'5 Driver Data'!B808</f>
        <v>0800</v>
      </c>
      <c r="C808" s="193">
        <f>'5 Driver Data'!C808</f>
        <v>0</v>
      </c>
      <c r="D808" s="192">
        <f>'5 Driver Data'!D808</f>
        <v>0</v>
      </c>
      <c r="E808" s="191">
        <f>'5 Driver Data'!E808</f>
        <v>0</v>
      </c>
      <c r="F808" s="191">
        <f>'5 Driver Data'!F808</f>
        <v>0</v>
      </c>
      <c r="G808" s="191">
        <f>'5 Driver Data'!G808</f>
        <v>0</v>
      </c>
      <c r="H808" s="191">
        <f>'5 Driver Data'!H808</f>
        <v>0</v>
      </c>
      <c r="I808" s="191">
        <f>'5 Driver Data'!I808</f>
        <v>0</v>
      </c>
      <c r="J808" s="191">
        <f>'5 Driver Data'!J808</f>
        <v>0</v>
      </c>
      <c r="K808" s="206">
        <f>'5 Driver Data'!K808</f>
        <v>0</v>
      </c>
      <c r="L808" s="1"/>
      <c r="M808" s="216" t="str">
        <f>IF(D808=0,"Blank",'3 Model Input'!E$44*'3 Model Input'!E$45)</f>
        <v>Blank</v>
      </c>
      <c r="N808" s="197" t="str">
        <f t="shared" si="140"/>
        <v>Blank</v>
      </c>
      <c r="O808" s="197" t="str">
        <f>IF(D808=0,"Blank",'3 Model Input'!E$49*(1-'3 Model Input'!E$51))</f>
        <v>Blank</v>
      </c>
      <c r="P808" s="197" t="str">
        <f t="shared" si="141"/>
        <v>Blank</v>
      </c>
      <c r="Q808" s="197" t="str">
        <f>IF(D808=0,"Blank",IF(D808="BEV",E808*(1-'3 Model Input'!E$54), E808))</f>
        <v>Blank</v>
      </c>
      <c r="R808" s="198" t="str">
        <f>IF(D808=0,"Blank",IF(D808="PHEV",F808/G808,F808*(1-'3 Model Input'!E$54)/G808))</f>
        <v>Blank</v>
      </c>
      <c r="S808" s="198" t="str">
        <f>IF(D808=0,"Blank",IF(D808="PHEV",MIN(M808,E808),MIN(M808,(E808*(1-'3 Model Input'!E$54)))))</f>
        <v>Blank</v>
      </c>
      <c r="T808" s="217" t="str">
        <f t="shared" si="142"/>
        <v>Blank</v>
      </c>
      <c r="U808" s="89"/>
      <c r="V808" s="216" t="str">
        <f>IF(D808=0,"Blank",P808*'3 Model Input'!E$50)</f>
        <v>Blank</v>
      </c>
      <c r="W808" s="197" t="str">
        <f t="shared" si="143"/>
        <v>Blank</v>
      </c>
      <c r="X808" s="197" t="str">
        <f t="shared" si="144"/>
        <v>Blank</v>
      </c>
      <c r="Y808" s="197" t="str">
        <f t="shared" si="145"/>
        <v>Blank</v>
      </c>
      <c r="Z808" s="197" t="str">
        <f t="shared" si="146"/>
        <v>Blank</v>
      </c>
      <c r="AA808" s="223" t="str" cm="1">
        <f t="array" ref="AA808">_xlfn.IFS(ISTEXT('3 Model Input'!F$70),"Missing",ISTEXT('3 Model Input'!I$70),"Missing",ISNUMBER('3 Model Input'!K$70),'3 Model Input'!K$70*P808)</f>
        <v>Missing</v>
      </c>
      <c r="AB808" s="89"/>
      <c r="AC808" s="227" t="str" cm="1">
        <f t="array" ref="AC808">IF(D808=0,"Blank",_xlfn.IFS('3 Model Input'!E$61=1,(V808*G808)/T808,'3 Model Input'!E$61=2,(W808*G808)/T808,'3 Model Input'!E$61=3,(X808*G808)/T808,'3 Model Input'!E$61=4,(Y808*G808)/T808,'3 Model Input'!E$61=5,(Z808*G808)/T808, ISTEXT('3 Model Input'!E$61),"Missing",'3 Model Input'!E$61=6,(AA808*G808)/T808))</f>
        <v>Blank</v>
      </c>
      <c r="AD808" s="202" t="str">
        <f t="shared" si="147"/>
        <v>Blank</v>
      </c>
      <c r="AE808" s="202" t="str">
        <f t="shared" si="148"/>
        <v>Blank</v>
      </c>
      <c r="AF808" s="217" t="str">
        <f t="shared" si="149"/>
        <v>Blank</v>
      </c>
      <c r="AG808" s="9" t="str" cm="1">
        <f t="array" ref="AG808">_xlfn.IFS(ISNUMBER(AC808), "", ISNUMBER(SEARCH("Blank", AC808)), "", ISERROR(AC808), "Bad input on tab 3")</f>
        <v/>
      </c>
    </row>
    <row r="809" spans="2:33" ht="15" customHeight="1" x14ac:dyDescent="0.75">
      <c r="B809" s="205" t="str">
        <f>'5 Driver Data'!B809</f>
        <v>0801</v>
      </c>
      <c r="C809" s="193">
        <f>'5 Driver Data'!C809</f>
        <v>0</v>
      </c>
      <c r="D809" s="192">
        <f>'5 Driver Data'!D809</f>
        <v>0</v>
      </c>
      <c r="E809" s="191">
        <f>'5 Driver Data'!E809</f>
        <v>0</v>
      </c>
      <c r="F809" s="191">
        <f>'5 Driver Data'!F809</f>
        <v>0</v>
      </c>
      <c r="G809" s="191">
        <f>'5 Driver Data'!G809</f>
        <v>0</v>
      </c>
      <c r="H809" s="191">
        <f>'5 Driver Data'!H809</f>
        <v>0</v>
      </c>
      <c r="I809" s="191">
        <f>'5 Driver Data'!I809</f>
        <v>0</v>
      </c>
      <c r="J809" s="191">
        <f>'5 Driver Data'!J809</f>
        <v>0</v>
      </c>
      <c r="K809" s="206">
        <f>'5 Driver Data'!K809</f>
        <v>0</v>
      </c>
      <c r="L809" s="1"/>
      <c r="M809" s="216" t="str">
        <f>IF(D809=0,"Blank",'3 Model Input'!E$44*'3 Model Input'!E$45)</f>
        <v>Blank</v>
      </c>
      <c r="N809" s="197" t="str">
        <f t="shared" si="140"/>
        <v>Blank</v>
      </c>
      <c r="O809" s="197" t="str">
        <f>IF(D809=0,"Blank",'3 Model Input'!E$49*(1-'3 Model Input'!E$51))</f>
        <v>Blank</v>
      </c>
      <c r="P809" s="197" t="str">
        <f t="shared" si="141"/>
        <v>Blank</v>
      </c>
      <c r="Q809" s="197" t="str">
        <f>IF(D809=0,"Blank",IF(D809="BEV",E809*(1-'3 Model Input'!E$54), E809))</f>
        <v>Blank</v>
      </c>
      <c r="R809" s="198" t="str">
        <f>IF(D809=0,"Blank",IF(D809="PHEV",F809/G809,F809*(1-'3 Model Input'!E$54)/G809))</f>
        <v>Blank</v>
      </c>
      <c r="S809" s="198" t="str">
        <f>IF(D809=0,"Blank",IF(D809="PHEV",MIN(M809,E809),MIN(M809,(E809*(1-'3 Model Input'!E$54)))))</f>
        <v>Blank</v>
      </c>
      <c r="T809" s="217" t="str">
        <f t="shared" si="142"/>
        <v>Blank</v>
      </c>
      <c r="U809" s="89"/>
      <c r="V809" s="216" t="str">
        <f>IF(D809=0,"Blank",P809*'3 Model Input'!E$50)</f>
        <v>Blank</v>
      </c>
      <c r="W809" s="197" t="str">
        <f t="shared" si="143"/>
        <v>Blank</v>
      </c>
      <c r="X809" s="197" t="str">
        <f t="shared" si="144"/>
        <v>Blank</v>
      </c>
      <c r="Y809" s="197" t="str">
        <f t="shared" si="145"/>
        <v>Blank</v>
      </c>
      <c r="Z809" s="197" t="str">
        <f t="shared" si="146"/>
        <v>Blank</v>
      </c>
      <c r="AA809" s="223" t="str" cm="1">
        <f t="array" ref="AA809">_xlfn.IFS(ISTEXT('3 Model Input'!F$70),"Missing",ISTEXT('3 Model Input'!I$70),"Missing",ISNUMBER('3 Model Input'!K$70),'3 Model Input'!K$70*P809)</f>
        <v>Missing</v>
      </c>
      <c r="AB809" s="89"/>
      <c r="AC809" s="227" t="str" cm="1">
        <f t="array" ref="AC809">IF(D809=0,"Blank",_xlfn.IFS('3 Model Input'!E$61=1,(V809*G809)/T809,'3 Model Input'!E$61=2,(W809*G809)/T809,'3 Model Input'!E$61=3,(X809*G809)/T809,'3 Model Input'!E$61=4,(Y809*G809)/T809,'3 Model Input'!E$61=5,(Z809*G809)/T809, ISTEXT('3 Model Input'!E$61),"Missing",'3 Model Input'!E$61=6,(AA809*G809)/T809))</f>
        <v>Blank</v>
      </c>
      <c r="AD809" s="202" t="str">
        <f t="shared" si="147"/>
        <v>Blank</v>
      </c>
      <c r="AE809" s="202" t="str">
        <f t="shared" si="148"/>
        <v>Blank</v>
      </c>
      <c r="AF809" s="217" t="str">
        <f t="shared" si="149"/>
        <v>Blank</v>
      </c>
      <c r="AG809" s="9" t="str" cm="1">
        <f t="array" ref="AG809">_xlfn.IFS(ISNUMBER(AC809), "", ISNUMBER(SEARCH("Blank", AC809)), "", ISERROR(AC809), "Bad input on tab 3")</f>
        <v/>
      </c>
    </row>
    <row r="810" spans="2:33" ht="15" customHeight="1" x14ac:dyDescent="0.75">
      <c r="B810" s="205" t="str">
        <f>'5 Driver Data'!B810</f>
        <v>0802</v>
      </c>
      <c r="C810" s="193">
        <f>'5 Driver Data'!C810</f>
        <v>0</v>
      </c>
      <c r="D810" s="192">
        <f>'5 Driver Data'!D810</f>
        <v>0</v>
      </c>
      <c r="E810" s="191">
        <f>'5 Driver Data'!E810</f>
        <v>0</v>
      </c>
      <c r="F810" s="191">
        <f>'5 Driver Data'!F810</f>
        <v>0</v>
      </c>
      <c r="G810" s="191">
        <f>'5 Driver Data'!G810</f>
        <v>0</v>
      </c>
      <c r="H810" s="191">
        <f>'5 Driver Data'!H810</f>
        <v>0</v>
      </c>
      <c r="I810" s="191">
        <f>'5 Driver Data'!I810</f>
        <v>0</v>
      </c>
      <c r="J810" s="191">
        <f>'5 Driver Data'!J810</f>
        <v>0</v>
      </c>
      <c r="K810" s="206">
        <f>'5 Driver Data'!K810</f>
        <v>0</v>
      </c>
      <c r="L810" s="1"/>
      <c r="M810" s="216" t="str">
        <f>IF(D810=0,"Blank",'3 Model Input'!E$44*'3 Model Input'!E$45)</f>
        <v>Blank</v>
      </c>
      <c r="N810" s="197" t="str">
        <f t="shared" si="140"/>
        <v>Blank</v>
      </c>
      <c r="O810" s="197" t="str">
        <f>IF(D810=0,"Blank",'3 Model Input'!E$49*(1-'3 Model Input'!E$51))</f>
        <v>Blank</v>
      </c>
      <c r="P810" s="197" t="str">
        <f t="shared" si="141"/>
        <v>Blank</v>
      </c>
      <c r="Q810" s="197" t="str">
        <f>IF(D810=0,"Blank",IF(D810="BEV",E810*(1-'3 Model Input'!E$54), E810))</f>
        <v>Blank</v>
      </c>
      <c r="R810" s="198" t="str">
        <f>IF(D810=0,"Blank",IF(D810="PHEV",F810/G810,F810*(1-'3 Model Input'!E$54)/G810))</f>
        <v>Blank</v>
      </c>
      <c r="S810" s="198" t="str">
        <f>IF(D810=0,"Blank",IF(D810="PHEV",MIN(M810,E810),MIN(M810,(E810*(1-'3 Model Input'!E$54)))))</f>
        <v>Blank</v>
      </c>
      <c r="T810" s="217" t="str">
        <f t="shared" si="142"/>
        <v>Blank</v>
      </c>
      <c r="U810" s="89"/>
      <c r="V810" s="216" t="str">
        <f>IF(D810=0,"Blank",P810*'3 Model Input'!E$50)</f>
        <v>Blank</v>
      </c>
      <c r="W810" s="197" t="str">
        <f t="shared" si="143"/>
        <v>Blank</v>
      </c>
      <c r="X810" s="197" t="str">
        <f t="shared" si="144"/>
        <v>Blank</v>
      </c>
      <c r="Y810" s="197" t="str">
        <f t="shared" si="145"/>
        <v>Blank</v>
      </c>
      <c r="Z810" s="197" t="str">
        <f t="shared" si="146"/>
        <v>Blank</v>
      </c>
      <c r="AA810" s="223" t="str" cm="1">
        <f t="array" ref="AA810">_xlfn.IFS(ISTEXT('3 Model Input'!F$70),"Missing",ISTEXT('3 Model Input'!I$70),"Missing",ISNUMBER('3 Model Input'!K$70),'3 Model Input'!K$70*P810)</f>
        <v>Missing</v>
      </c>
      <c r="AB810" s="89"/>
      <c r="AC810" s="227" t="str" cm="1">
        <f t="array" ref="AC810">IF(D810=0,"Blank",_xlfn.IFS('3 Model Input'!E$61=1,(V810*G810)/T810,'3 Model Input'!E$61=2,(W810*G810)/T810,'3 Model Input'!E$61=3,(X810*G810)/T810,'3 Model Input'!E$61=4,(Y810*G810)/T810,'3 Model Input'!E$61=5,(Z810*G810)/T810, ISTEXT('3 Model Input'!E$61),"Missing",'3 Model Input'!E$61=6,(AA810*G810)/T810))</f>
        <v>Blank</v>
      </c>
      <c r="AD810" s="202" t="str">
        <f t="shared" si="147"/>
        <v>Blank</v>
      </c>
      <c r="AE810" s="202" t="str">
        <f t="shared" si="148"/>
        <v>Blank</v>
      </c>
      <c r="AF810" s="217" t="str">
        <f t="shared" si="149"/>
        <v>Blank</v>
      </c>
      <c r="AG810" s="9" t="str" cm="1">
        <f t="array" ref="AG810">_xlfn.IFS(ISNUMBER(AC810), "", ISNUMBER(SEARCH("Blank", AC810)), "", ISERROR(AC810), "Bad input on tab 3")</f>
        <v/>
      </c>
    </row>
    <row r="811" spans="2:33" ht="15" customHeight="1" x14ac:dyDescent="0.75">
      <c r="B811" s="205" t="str">
        <f>'5 Driver Data'!B811</f>
        <v>0803</v>
      </c>
      <c r="C811" s="193">
        <f>'5 Driver Data'!C811</f>
        <v>0</v>
      </c>
      <c r="D811" s="192">
        <f>'5 Driver Data'!D811</f>
        <v>0</v>
      </c>
      <c r="E811" s="191">
        <f>'5 Driver Data'!E811</f>
        <v>0</v>
      </c>
      <c r="F811" s="191">
        <f>'5 Driver Data'!F811</f>
        <v>0</v>
      </c>
      <c r="G811" s="191">
        <f>'5 Driver Data'!G811</f>
        <v>0</v>
      </c>
      <c r="H811" s="191">
        <f>'5 Driver Data'!H811</f>
        <v>0</v>
      </c>
      <c r="I811" s="191">
        <f>'5 Driver Data'!I811</f>
        <v>0</v>
      </c>
      <c r="J811" s="191">
        <f>'5 Driver Data'!J811</f>
        <v>0</v>
      </c>
      <c r="K811" s="206">
        <f>'5 Driver Data'!K811</f>
        <v>0</v>
      </c>
      <c r="L811" s="1"/>
      <c r="M811" s="216" t="str">
        <f>IF(D811=0,"Blank",'3 Model Input'!E$44*'3 Model Input'!E$45)</f>
        <v>Blank</v>
      </c>
      <c r="N811" s="197" t="str">
        <f t="shared" si="140"/>
        <v>Blank</v>
      </c>
      <c r="O811" s="197" t="str">
        <f>IF(D811=0,"Blank",'3 Model Input'!E$49*(1-'3 Model Input'!E$51))</f>
        <v>Blank</v>
      </c>
      <c r="P811" s="197" t="str">
        <f t="shared" si="141"/>
        <v>Blank</v>
      </c>
      <c r="Q811" s="197" t="str">
        <f>IF(D811=0,"Blank",IF(D811="BEV",E811*(1-'3 Model Input'!E$54), E811))</f>
        <v>Blank</v>
      </c>
      <c r="R811" s="198" t="str">
        <f>IF(D811=0,"Blank",IF(D811="PHEV",F811/G811,F811*(1-'3 Model Input'!E$54)/G811))</f>
        <v>Blank</v>
      </c>
      <c r="S811" s="198" t="str">
        <f>IF(D811=0,"Blank",IF(D811="PHEV",MIN(M811,E811),MIN(M811,(E811*(1-'3 Model Input'!E$54)))))</f>
        <v>Blank</v>
      </c>
      <c r="T811" s="217" t="str">
        <f t="shared" si="142"/>
        <v>Blank</v>
      </c>
      <c r="U811" s="89"/>
      <c r="V811" s="216" t="str">
        <f>IF(D811=0,"Blank",P811*'3 Model Input'!E$50)</f>
        <v>Blank</v>
      </c>
      <c r="W811" s="197" t="str">
        <f t="shared" si="143"/>
        <v>Blank</v>
      </c>
      <c r="X811" s="197" t="str">
        <f t="shared" si="144"/>
        <v>Blank</v>
      </c>
      <c r="Y811" s="197" t="str">
        <f t="shared" si="145"/>
        <v>Blank</v>
      </c>
      <c r="Z811" s="197" t="str">
        <f t="shared" si="146"/>
        <v>Blank</v>
      </c>
      <c r="AA811" s="223" t="str" cm="1">
        <f t="array" ref="AA811">_xlfn.IFS(ISTEXT('3 Model Input'!F$70),"Missing",ISTEXT('3 Model Input'!I$70),"Missing",ISNUMBER('3 Model Input'!K$70),'3 Model Input'!K$70*P811)</f>
        <v>Missing</v>
      </c>
      <c r="AB811" s="89"/>
      <c r="AC811" s="227" t="str" cm="1">
        <f t="array" ref="AC811">IF(D811=0,"Blank",_xlfn.IFS('3 Model Input'!E$61=1,(V811*G811)/T811,'3 Model Input'!E$61=2,(W811*G811)/T811,'3 Model Input'!E$61=3,(X811*G811)/T811,'3 Model Input'!E$61=4,(Y811*G811)/T811,'3 Model Input'!E$61=5,(Z811*G811)/T811, ISTEXT('3 Model Input'!E$61),"Missing",'3 Model Input'!E$61=6,(AA811*G811)/T811))</f>
        <v>Blank</v>
      </c>
      <c r="AD811" s="202" t="str">
        <f t="shared" si="147"/>
        <v>Blank</v>
      </c>
      <c r="AE811" s="202" t="str">
        <f t="shared" si="148"/>
        <v>Blank</v>
      </c>
      <c r="AF811" s="217" t="str">
        <f t="shared" si="149"/>
        <v>Blank</v>
      </c>
      <c r="AG811" s="9" t="str" cm="1">
        <f t="array" ref="AG811">_xlfn.IFS(ISNUMBER(AC811), "", ISNUMBER(SEARCH("Blank", AC811)), "", ISERROR(AC811), "Bad input on tab 3")</f>
        <v/>
      </c>
    </row>
    <row r="812" spans="2:33" ht="15" customHeight="1" x14ac:dyDescent="0.75">
      <c r="B812" s="205" t="str">
        <f>'5 Driver Data'!B812</f>
        <v>0804</v>
      </c>
      <c r="C812" s="193">
        <f>'5 Driver Data'!C812</f>
        <v>0</v>
      </c>
      <c r="D812" s="192">
        <f>'5 Driver Data'!D812</f>
        <v>0</v>
      </c>
      <c r="E812" s="191">
        <f>'5 Driver Data'!E812</f>
        <v>0</v>
      </c>
      <c r="F812" s="191">
        <f>'5 Driver Data'!F812</f>
        <v>0</v>
      </c>
      <c r="G812" s="191">
        <f>'5 Driver Data'!G812</f>
        <v>0</v>
      </c>
      <c r="H812" s="191">
        <f>'5 Driver Data'!H812</f>
        <v>0</v>
      </c>
      <c r="I812" s="191">
        <f>'5 Driver Data'!I812</f>
        <v>0</v>
      </c>
      <c r="J812" s="191">
        <f>'5 Driver Data'!J812</f>
        <v>0</v>
      </c>
      <c r="K812" s="206">
        <f>'5 Driver Data'!K812</f>
        <v>0</v>
      </c>
      <c r="L812" s="1"/>
      <c r="M812" s="216" t="str">
        <f>IF(D812=0,"Blank",'3 Model Input'!E$44*'3 Model Input'!E$45)</f>
        <v>Blank</v>
      </c>
      <c r="N812" s="197" t="str">
        <f t="shared" si="140"/>
        <v>Blank</v>
      </c>
      <c r="O812" s="197" t="str">
        <f>IF(D812=0,"Blank",'3 Model Input'!E$49*(1-'3 Model Input'!E$51))</f>
        <v>Blank</v>
      </c>
      <c r="P812" s="197" t="str">
        <f t="shared" si="141"/>
        <v>Blank</v>
      </c>
      <c r="Q812" s="197" t="str">
        <f>IF(D812=0,"Blank",IF(D812="BEV",E812*(1-'3 Model Input'!E$54), E812))</f>
        <v>Blank</v>
      </c>
      <c r="R812" s="198" t="str">
        <f>IF(D812=0,"Blank",IF(D812="PHEV",F812/G812,F812*(1-'3 Model Input'!E$54)/G812))</f>
        <v>Blank</v>
      </c>
      <c r="S812" s="198" t="str">
        <f>IF(D812=0,"Blank",IF(D812="PHEV",MIN(M812,E812),MIN(M812,(E812*(1-'3 Model Input'!E$54)))))</f>
        <v>Blank</v>
      </c>
      <c r="T812" s="217" t="str">
        <f t="shared" si="142"/>
        <v>Blank</v>
      </c>
      <c r="U812" s="89"/>
      <c r="V812" s="216" t="str">
        <f>IF(D812=0,"Blank",P812*'3 Model Input'!E$50)</f>
        <v>Blank</v>
      </c>
      <c r="W812" s="197" t="str">
        <f t="shared" si="143"/>
        <v>Blank</v>
      </c>
      <c r="X812" s="197" t="str">
        <f t="shared" si="144"/>
        <v>Blank</v>
      </c>
      <c r="Y812" s="197" t="str">
        <f t="shared" si="145"/>
        <v>Blank</v>
      </c>
      <c r="Z812" s="197" t="str">
        <f t="shared" si="146"/>
        <v>Blank</v>
      </c>
      <c r="AA812" s="223" t="str" cm="1">
        <f t="array" ref="AA812">_xlfn.IFS(ISTEXT('3 Model Input'!F$70),"Missing",ISTEXT('3 Model Input'!I$70),"Missing",ISNUMBER('3 Model Input'!K$70),'3 Model Input'!K$70*P812)</f>
        <v>Missing</v>
      </c>
      <c r="AB812" s="89"/>
      <c r="AC812" s="227" t="str" cm="1">
        <f t="array" ref="AC812">IF(D812=0,"Blank",_xlfn.IFS('3 Model Input'!E$61=1,(V812*G812)/T812,'3 Model Input'!E$61=2,(W812*G812)/T812,'3 Model Input'!E$61=3,(X812*G812)/T812,'3 Model Input'!E$61=4,(Y812*G812)/T812,'3 Model Input'!E$61=5,(Z812*G812)/T812, ISTEXT('3 Model Input'!E$61),"Missing",'3 Model Input'!E$61=6,(AA812*G812)/T812))</f>
        <v>Blank</v>
      </c>
      <c r="AD812" s="202" t="str">
        <f t="shared" si="147"/>
        <v>Blank</v>
      </c>
      <c r="AE812" s="202" t="str">
        <f t="shared" si="148"/>
        <v>Blank</v>
      </c>
      <c r="AF812" s="217" t="str">
        <f t="shared" si="149"/>
        <v>Blank</v>
      </c>
      <c r="AG812" s="9" t="str" cm="1">
        <f t="array" ref="AG812">_xlfn.IFS(ISNUMBER(AC812), "", ISNUMBER(SEARCH("Blank", AC812)), "", ISERROR(AC812), "Bad input on tab 3")</f>
        <v/>
      </c>
    </row>
    <row r="813" spans="2:33" ht="15" customHeight="1" x14ac:dyDescent="0.75">
      <c r="B813" s="205" t="str">
        <f>'5 Driver Data'!B813</f>
        <v>0805</v>
      </c>
      <c r="C813" s="193">
        <f>'5 Driver Data'!C813</f>
        <v>0</v>
      </c>
      <c r="D813" s="192">
        <f>'5 Driver Data'!D813</f>
        <v>0</v>
      </c>
      <c r="E813" s="191">
        <f>'5 Driver Data'!E813</f>
        <v>0</v>
      </c>
      <c r="F813" s="191">
        <f>'5 Driver Data'!F813</f>
        <v>0</v>
      </c>
      <c r="G813" s="191">
        <f>'5 Driver Data'!G813</f>
        <v>0</v>
      </c>
      <c r="H813" s="191">
        <f>'5 Driver Data'!H813</f>
        <v>0</v>
      </c>
      <c r="I813" s="191">
        <f>'5 Driver Data'!I813</f>
        <v>0</v>
      </c>
      <c r="J813" s="191">
        <f>'5 Driver Data'!J813</f>
        <v>0</v>
      </c>
      <c r="K813" s="206">
        <f>'5 Driver Data'!K813</f>
        <v>0</v>
      </c>
      <c r="L813" s="1"/>
      <c r="M813" s="216" t="str">
        <f>IF(D813=0,"Blank",'3 Model Input'!E$44*'3 Model Input'!E$45)</f>
        <v>Blank</v>
      </c>
      <c r="N813" s="197" t="str">
        <f t="shared" si="140"/>
        <v>Blank</v>
      </c>
      <c r="O813" s="197" t="str">
        <f>IF(D813=0,"Blank",'3 Model Input'!E$49*(1-'3 Model Input'!E$51))</f>
        <v>Blank</v>
      </c>
      <c r="P813" s="197" t="str">
        <f t="shared" si="141"/>
        <v>Blank</v>
      </c>
      <c r="Q813" s="197" t="str">
        <f>IF(D813=0,"Blank",IF(D813="BEV",E813*(1-'3 Model Input'!E$54), E813))</f>
        <v>Blank</v>
      </c>
      <c r="R813" s="198" t="str">
        <f>IF(D813=0,"Blank",IF(D813="PHEV",F813/G813,F813*(1-'3 Model Input'!E$54)/G813))</f>
        <v>Blank</v>
      </c>
      <c r="S813" s="198" t="str">
        <f>IF(D813=0,"Blank",IF(D813="PHEV",MIN(M813,E813),MIN(M813,(E813*(1-'3 Model Input'!E$54)))))</f>
        <v>Blank</v>
      </c>
      <c r="T813" s="217" t="str">
        <f t="shared" si="142"/>
        <v>Blank</v>
      </c>
      <c r="U813" s="89"/>
      <c r="V813" s="216" t="str">
        <f>IF(D813=0,"Blank",P813*'3 Model Input'!E$50)</f>
        <v>Blank</v>
      </c>
      <c r="W813" s="197" t="str">
        <f t="shared" si="143"/>
        <v>Blank</v>
      </c>
      <c r="X813" s="197" t="str">
        <f t="shared" si="144"/>
        <v>Blank</v>
      </c>
      <c r="Y813" s="197" t="str">
        <f t="shared" si="145"/>
        <v>Blank</v>
      </c>
      <c r="Z813" s="197" t="str">
        <f t="shared" si="146"/>
        <v>Blank</v>
      </c>
      <c r="AA813" s="223" t="str" cm="1">
        <f t="array" ref="AA813">_xlfn.IFS(ISTEXT('3 Model Input'!F$70),"Missing",ISTEXT('3 Model Input'!I$70),"Missing",ISNUMBER('3 Model Input'!K$70),'3 Model Input'!K$70*P813)</f>
        <v>Missing</v>
      </c>
      <c r="AB813" s="89"/>
      <c r="AC813" s="227" t="str" cm="1">
        <f t="array" ref="AC813">IF(D813=0,"Blank",_xlfn.IFS('3 Model Input'!E$61=1,(V813*G813)/T813,'3 Model Input'!E$61=2,(W813*G813)/T813,'3 Model Input'!E$61=3,(X813*G813)/T813,'3 Model Input'!E$61=4,(Y813*G813)/T813,'3 Model Input'!E$61=5,(Z813*G813)/T813, ISTEXT('3 Model Input'!E$61),"Missing",'3 Model Input'!E$61=6,(AA813*G813)/T813))</f>
        <v>Blank</v>
      </c>
      <c r="AD813" s="202" t="str">
        <f t="shared" si="147"/>
        <v>Blank</v>
      </c>
      <c r="AE813" s="202" t="str">
        <f t="shared" si="148"/>
        <v>Blank</v>
      </c>
      <c r="AF813" s="217" t="str">
        <f t="shared" si="149"/>
        <v>Blank</v>
      </c>
      <c r="AG813" s="9" t="str" cm="1">
        <f t="array" ref="AG813">_xlfn.IFS(ISNUMBER(AC813), "", ISNUMBER(SEARCH("Blank", AC813)), "", ISERROR(AC813), "Bad input on tab 3")</f>
        <v/>
      </c>
    </row>
    <row r="814" spans="2:33" ht="15" customHeight="1" x14ac:dyDescent="0.75">
      <c r="B814" s="205" t="str">
        <f>'5 Driver Data'!B814</f>
        <v>0806</v>
      </c>
      <c r="C814" s="193">
        <f>'5 Driver Data'!C814</f>
        <v>0</v>
      </c>
      <c r="D814" s="192">
        <f>'5 Driver Data'!D814</f>
        <v>0</v>
      </c>
      <c r="E814" s="191">
        <f>'5 Driver Data'!E814</f>
        <v>0</v>
      </c>
      <c r="F814" s="191">
        <f>'5 Driver Data'!F814</f>
        <v>0</v>
      </c>
      <c r="G814" s="191">
        <f>'5 Driver Data'!G814</f>
        <v>0</v>
      </c>
      <c r="H814" s="191">
        <f>'5 Driver Data'!H814</f>
        <v>0</v>
      </c>
      <c r="I814" s="191">
        <f>'5 Driver Data'!I814</f>
        <v>0</v>
      </c>
      <c r="J814" s="191">
        <f>'5 Driver Data'!J814</f>
        <v>0</v>
      </c>
      <c r="K814" s="206">
        <f>'5 Driver Data'!K814</f>
        <v>0</v>
      </c>
      <c r="L814" s="1"/>
      <c r="M814" s="216" t="str">
        <f>IF(D814=0,"Blank",'3 Model Input'!E$44*'3 Model Input'!E$45)</f>
        <v>Blank</v>
      </c>
      <c r="N814" s="197" t="str">
        <f t="shared" ref="N814:N877" si="150">IF(D814=0,"Blank",H814*I814*52)</f>
        <v>Blank</v>
      </c>
      <c r="O814" s="197" t="str">
        <f>IF(D814=0,"Blank",'3 Model Input'!E$49*(1-'3 Model Input'!E$51))</f>
        <v>Blank</v>
      </c>
      <c r="P814" s="197" t="str">
        <f t="shared" ref="P814:P877" si="151">IF(D814=0,"Blank",SUM(N814:O814))</f>
        <v>Blank</v>
      </c>
      <c r="Q814" s="197" t="str">
        <f>IF(D814=0,"Blank",IF(D814="BEV",E814*(1-'3 Model Input'!E$54), E814))</f>
        <v>Blank</v>
      </c>
      <c r="R814" s="198" t="str">
        <f>IF(D814=0,"Blank",IF(D814="PHEV",F814/G814,F814*(1-'3 Model Input'!E$54)/G814))</f>
        <v>Blank</v>
      </c>
      <c r="S814" s="198" t="str">
        <f>IF(D814=0,"Blank",IF(D814="PHEV",MIN(M814,E814),MIN(M814,(E814*(1-'3 Model Input'!E$54)))))</f>
        <v>Blank</v>
      </c>
      <c r="T814" s="217" t="str">
        <f t="shared" ref="T814:T877" si="152">IF(D814=0,"Blank",MIN(R814,(S814/E814*F814)))</f>
        <v>Blank</v>
      </c>
      <c r="U814" s="89"/>
      <c r="V814" s="216" t="str">
        <f>IF(D814=0,"Blank",P814*'3 Model Input'!E$50)</f>
        <v>Blank</v>
      </c>
      <c r="W814" s="197" t="str">
        <f t="shared" ref="W814:W877" si="153">IF(D814=0,"Blank",V814*(1-J814))</f>
        <v>Blank</v>
      </c>
      <c r="X814" s="197" t="str">
        <f t="shared" ref="X814:X877" si="154">P814</f>
        <v>Blank</v>
      </c>
      <c r="Y814" s="197" t="str">
        <f t="shared" ref="Y814:Y877" si="155">IF(D814=0,"Blank",P814*(1-J814))</f>
        <v>Blank</v>
      </c>
      <c r="Z814" s="197" t="str">
        <f t="shared" ref="Z814:Z877" si="156">IF(D814=0,"Blank",N814*K814)</f>
        <v>Blank</v>
      </c>
      <c r="AA814" s="223" t="str" cm="1">
        <f t="array" ref="AA814">_xlfn.IFS(ISTEXT('3 Model Input'!F$70),"Missing",ISTEXT('3 Model Input'!I$70),"Missing",ISNUMBER('3 Model Input'!K$70),'3 Model Input'!K$70*P814)</f>
        <v>Missing</v>
      </c>
      <c r="AB814" s="89"/>
      <c r="AC814" s="227" t="str" cm="1">
        <f t="array" ref="AC814">IF(D814=0,"Blank",_xlfn.IFS('3 Model Input'!E$61=1,(V814*G814)/T814,'3 Model Input'!E$61=2,(W814*G814)/T814,'3 Model Input'!E$61=3,(X814*G814)/T814,'3 Model Input'!E$61=4,(Y814*G814)/T814,'3 Model Input'!E$61=5,(Z814*G814)/T814, ISTEXT('3 Model Input'!E$61),"Missing",'3 Model Input'!E$61=6,(AA814*G814)/T814))</f>
        <v>Blank</v>
      </c>
      <c r="AD814" s="202" t="str">
        <f t="shared" ref="AD814:AD877" si="157">IF(D814=0,"Blank",MIN(SUM(AC814/52/H814),1))</f>
        <v>Blank</v>
      </c>
      <c r="AE814" s="202" t="str">
        <f t="shared" ref="AE814:AE877" si="158">IF(D814=0,"Blank",AD814*H814)</f>
        <v>Blank</v>
      </c>
      <c r="AF814" s="217" t="str">
        <f t="shared" ref="AF814:AF877" si="159">IF(D814=0,"Blank",AC814*S814)</f>
        <v>Blank</v>
      </c>
      <c r="AG814" s="9" t="str" cm="1">
        <f t="array" ref="AG814">_xlfn.IFS(ISNUMBER(AC814), "", ISNUMBER(SEARCH("Blank", AC814)), "", ISERROR(AC814), "Bad input on tab 3")</f>
        <v/>
      </c>
    </row>
    <row r="815" spans="2:33" ht="15" customHeight="1" x14ac:dyDescent="0.75">
      <c r="B815" s="205" t="str">
        <f>'5 Driver Data'!B815</f>
        <v>0807</v>
      </c>
      <c r="C815" s="193">
        <f>'5 Driver Data'!C815</f>
        <v>0</v>
      </c>
      <c r="D815" s="192">
        <f>'5 Driver Data'!D815</f>
        <v>0</v>
      </c>
      <c r="E815" s="191">
        <f>'5 Driver Data'!E815</f>
        <v>0</v>
      </c>
      <c r="F815" s="191">
        <f>'5 Driver Data'!F815</f>
        <v>0</v>
      </c>
      <c r="G815" s="191">
        <f>'5 Driver Data'!G815</f>
        <v>0</v>
      </c>
      <c r="H815" s="191">
        <f>'5 Driver Data'!H815</f>
        <v>0</v>
      </c>
      <c r="I815" s="191">
        <f>'5 Driver Data'!I815</f>
        <v>0</v>
      </c>
      <c r="J815" s="191">
        <f>'5 Driver Data'!J815</f>
        <v>0</v>
      </c>
      <c r="K815" s="206">
        <f>'5 Driver Data'!K815</f>
        <v>0</v>
      </c>
      <c r="L815" s="1"/>
      <c r="M815" s="216" t="str">
        <f>IF(D815=0,"Blank",'3 Model Input'!E$44*'3 Model Input'!E$45)</f>
        <v>Blank</v>
      </c>
      <c r="N815" s="197" t="str">
        <f t="shared" si="150"/>
        <v>Blank</v>
      </c>
      <c r="O815" s="197" t="str">
        <f>IF(D815=0,"Blank",'3 Model Input'!E$49*(1-'3 Model Input'!E$51))</f>
        <v>Blank</v>
      </c>
      <c r="P815" s="197" t="str">
        <f t="shared" si="151"/>
        <v>Blank</v>
      </c>
      <c r="Q815" s="197" t="str">
        <f>IF(D815=0,"Blank",IF(D815="BEV",E815*(1-'3 Model Input'!E$54), E815))</f>
        <v>Blank</v>
      </c>
      <c r="R815" s="198" t="str">
        <f>IF(D815=0,"Blank",IF(D815="PHEV",F815/G815,F815*(1-'3 Model Input'!E$54)/G815))</f>
        <v>Blank</v>
      </c>
      <c r="S815" s="198" t="str">
        <f>IF(D815=0,"Blank",IF(D815="PHEV",MIN(M815,E815),MIN(M815,(E815*(1-'3 Model Input'!E$54)))))</f>
        <v>Blank</v>
      </c>
      <c r="T815" s="217" t="str">
        <f t="shared" si="152"/>
        <v>Blank</v>
      </c>
      <c r="U815" s="89"/>
      <c r="V815" s="216" t="str">
        <f>IF(D815=0,"Blank",P815*'3 Model Input'!E$50)</f>
        <v>Blank</v>
      </c>
      <c r="W815" s="197" t="str">
        <f t="shared" si="153"/>
        <v>Blank</v>
      </c>
      <c r="X815" s="197" t="str">
        <f t="shared" si="154"/>
        <v>Blank</v>
      </c>
      <c r="Y815" s="197" t="str">
        <f t="shared" si="155"/>
        <v>Blank</v>
      </c>
      <c r="Z815" s="197" t="str">
        <f t="shared" si="156"/>
        <v>Blank</v>
      </c>
      <c r="AA815" s="223" t="str" cm="1">
        <f t="array" ref="AA815">_xlfn.IFS(ISTEXT('3 Model Input'!F$70),"Missing",ISTEXT('3 Model Input'!I$70),"Missing",ISNUMBER('3 Model Input'!K$70),'3 Model Input'!K$70*P815)</f>
        <v>Missing</v>
      </c>
      <c r="AB815" s="89"/>
      <c r="AC815" s="227" t="str" cm="1">
        <f t="array" ref="AC815">IF(D815=0,"Blank",_xlfn.IFS('3 Model Input'!E$61=1,(V815*G815)/T815,'3 Model Input'!E$61=2,(W815*G815)/T815,'3 Model Input'!E$61=3,(X815*G815)/T815,'3 Model Input'!E$61=4,(Y815*G815)/T815,'3 Model Input'!E$61=5,(Z815*G815)/T815, ISTEXT('3 Model Input'!E$61),"Missing",'3 Model Input'!E$61=6,(AA815*G815)/T815))</f>
        <v>Blank</v>
      </c>
      <c r="AD815" s="202" t="str">
        <f t="shared" si="157"/>
        <v>Blank</v>
      </c>
      <c r="AE815" s="202" t="str">
        <f t="shared" si="158"/>
        <v>Blank</v>
      </c>
      <c r="AF815" s="217" t="str">
        <f t="shared" si="159"/>
        <v>Blank</v>
      </c>
      <c r="AG815" s="9" t="str" cm="1">
        <f t="array" ref="AG815">_xlfn.IFS(ISNUMBER(AC815), "", ISNUMBER(SEARCH("Blank", AC815)), "", ISERROR(AC815), "Bad input on tab 3")</f>
        <v/>
      </c>
    </row>
    <row r="816" spans="2:33" ht="15" customHeight="1" x14ac:dyDescent="0.75">
      <c r="B816" s="205" t="str">
        <f>'5 Driver Data'!B816</f>
        <v>0808</v>
      </c>
      <c r="C816" s="193">
        <f>'5 Driver Data'!C816</f>
        <v>0</v>
      </c>
      <c r="D816" s="192">
        <f>'5 Driver Data'!D816</f>
        <v>0</v>
      </c>
      <c r="E816" s="191">
        <f>'5 Driver Data'!E816</f>
        <v>0</v>
      </c>
      <c r="F816" s="191">
        <f>'5 Driver Data'!F816</f>
        <v>0</v>
      </c>
      <c r="G816" s="191">
        <f>'5 Driver Data'!G816</f>
        <v>0</v>
      </c>
      <c r="H816" s="191">
        <f>'5 Driver Data'!H816</f>
        <v>0</v>
      </c>
      <c r="I816" s="191">
        <f>'5 Driver Data'!I816</f>
        <v>0</v>
      </c>
      <c r="J816" s="191">
        <f>'5 Driver Data'!J816</f>
        <v>0</v>
      </c>
      <c r="K816" s="206">
        <f>'5 Driver Data'!K816</f>
        <v>0</v>
      </c>
      <c r="L816" s="1"/>
      <c r="M816" s="216" t="str">
        <f>IF(D816=0,"Blank",'3 Model Input'!E$44*'3 Model Input'!E$45)</f>
        <v>Blank</v>
      </c>
      <c r="N816" s="197" t="str">
        <f t="shared" si="150"/>
        <v>Blank</v>
      </c>
      <c r="O816" s="197" t="str">
        <f>IF(D816=0,"Blank",'3 Model Input'!E$49*(1-'3 Model Input'!E$51))</f>
        <v>Blank</v>
      </c>
      <c r="P816" s="197" t="str">
        <f t="shared" si="151"/>
        <v>Blank</v>
      </c>
      <c r="Q816" s="197" t="str">
        <f>IF(D816=0,"Blank",IF(D816="BEV",E816*(1-'3 Model Input'!E$54), E816))</f>
        <v>Blank</v>
      </c>
      <c r="R816" s="198" t="str">
        <f>IF(D816=0,"Blank",IF(D816="PHEV",F816/G816,F816*(1-'3 Model Input'!E$54)/G816))</f>
        <v>Blank</v>
      </c>
      <c r="S816" s="198" t="str">
        <f>IF(D816=0,"Blank",IF(D816="PHEV",MIN(M816,E816),MIN(M816,(E816*(1-'3 Model Input'!E$54)))))</f>
        <v>Blank</v>
      </c>
      <c r="T816" s="217" t="str">
        <f t="shared" si="152"/>
        <v>Blank</v>
      </c>
      <c r="U816" s="89"/>
      <c r="V816" s="216" t="str">
        <f>IF(D816=0,"Blank",P816*'3 Model Input'!E$50)</f>
        <v>Blank</v>
      </c>
      <c r="W816" s="197" t="str">
        <f t="shared" si="153"/>
        <v>Blank</v>
      </c>
      <c r="X816" s="197" t="str">
        <f t="shared" si="154"/>
        <v>Blank</v>
      </c>
      <c r="Y816" s="197" t="str">
        <f t="shared" si="155"/>
        <v>Blank</v>
      </c>
      <c r="Z816" s="197" t="str">
        <f t="shared" si="156"/>
        <v>Blank</v>
      </c>
      <c r="AA816" s="223" t="str" cm="1">
        <f t="array" ref="AA816">_xlfn.IFS(ISTEXT('3 Model Input'!F$70),"Missing",ISTEXT('3 Model Input'!I$70),"Missing",ISNUMBER('3 Model Input'!K$70),'3 Model Input'!K$70*P816)</f>
        <v>Missing</v>
      </c>
      <c r="AB816" s="89"/>
      <c r="AC816" s="227" t="str" cm="1">
        <f t="array" ref="AC816">IF(D816=0,"Blank",_xlfn.IFS('3 Model Input'!E$61=1,(V816*G816)/T816,'3 Model Input'!E$61=2,(W816*G816)/T816,'3 Model Input'!E$61=3,(X816*G816)/T816,'3 Model Input'!E$61=4,(Y816*G816)/T816,'3 Model Input'!E$61=5,(Z816*G816)/T816, ISTEXT('3 Model Input'!E$61),"Missing",'3 Model Input'!E$61=6,(AA816*G816)/T816))</f>
        <v>Blank</v>
      </c>
      <c r="AD816" s="202" t="str">
        <f t="shared" si="157"/>
        <v>Blank</v>
      </c>
      <c r="AE816" s="202" t="str">
        <f t="shared" si="158"/>
        <v>Blank</v>
      </c>
      <c r="AF816" s="217" t="str">
        <f t="shared" si="159"/>
        <v>Blank</v>
      </c>
      <c r="AG816" s="9" t="str" cm="1">
        <f t="array" ref="AG816">_xlfn.IFS(ISNUMBER(AC816), "", ISNUMBER(SEARCH("Blank", AC816)), "", ISERROR(AC816), "Bad input on tab 3")</f>
        <v/>
      </c>
    </row>
    <row r="817" spans="2:33" ht="15" customHeight="1" x14ac:dyDescent="0.75">
      <c r="B817" s="205" t="str">
        <f>'5 Driver Data'!B817</f>
        <v>0809</v>
      </c>
      <c r="C817" s="193">
        <f>'5 Driver Data'!C817</f>
        <v>0</v>
      </c>
      <c r="D817" s="192">
        <f>'5 Driver Data'!D817</f>
        <v>0</v>
      </c>
      <c r="E817" s="191">
        <f>'5 Driver Data'!E817</f>
        <v>0</v>
      </c>
      <c r="F817" s="191">
        <f>'5 Driver Data'!F817</f>
        <v>0</v>
      </c>
      <c r="G817" s="191">
        <f>'5 Driver Data'!G817</f>
        <v>0</v>
      </c>
      <c r="H817" s="191">
        <f>'5 Driver Data'!H817</f>
        <v>0</v>
      </c>
      <c r="I817" s="191">
        <f>'5 Driver Data'!I817</f>
        <v>0</v>
      </c>
      <c r="J817" s="191">
        <f>'5 Driver Data'!J817</f>
        <v>0</v>
      </c>
      <c r="K817" s="206">
        <f>'5 Driver Data'!K817</f>
        <v>0</v>
      </c>
      <c r="L817" s="1"/>
      <c r="M817" s="216" t="str">
        <f>IF(D817=0,"Blank",'3 Model Input'!E$44*'3 Model Input'!E$45)</f>
        <v>Blank</v>
      </c>
      <c r="N817" s="197" t="str">
        <f t="shared" si="150"/>
        <v>Blank</v>
      </c>
      <c r="O817" s="197" t="str">
        <f>IF(D817=0,"Blank",'3 Model Input'!E$49*(1-'3 Model Input'!E$51))</f>
        <v>Blank</v>
      </c>
      <c r="P817" s="197" t="str">
        <f t="shared" si="151"/>
        <v>Blank</v>
      </c>
      <c r="Q817" s="197" t="str">
        <f>IF(D817=0,"Blank",IF(D817="BEV",E817*(1-'3 Model Input'!E$54), E817))</f>
        <v>Blank</v>
      </c>
      <c r="R817" s="198" t="str">
        <f>IF(D817=0,"Blank",IF(D817="PHEV",F817/G817,F817*(1-'3 Model Input'!E$54)/G817))</f>
        <v>Blank</v>
      </c>
      <c r="S817" s="198" t="str">
        <f>IF(D817=0,"Blank",IF(D817="PHEV",MIN(M817,E817),MIN(M817,(E817*(1-'3 Model Input'!E$54)))))</f>
        <v>Blank</v>
      </c>
      <c r="T817" s="217" t="str">
        <f t="shared" si="152"/>
        <v>Blank</v>
      </c>
      <c r="U817" s="89"/>
      <c r="V817" s="216" t="str">
        <f>IF(D817=0,"Blank",P817*'3 Model Input'!E$50)</f>
        <v>Blank</v>
      </c>
      <c r="W817" s="197" t="str">
        <f t="shared" si="153"/>
        <v>Blank</v>
      </c>
      <c r="X817" s="197" t="str">
        <f t="shared" si="154"/>
        <v>Blank</v>
      </c>
      <c r="Y817" s="197" t="str">
        <f t="shared" si="155"/>
        <v>Blank</v>
      </c>
      <c r="Z817" s="197" t="str">
        <f t="shared" si="156"/>
        <v>Blank</v>
      </c>
      <c r="AA817" s="223" t="str" cm="1">
        <f t="array" ref="AA817">_xlfn.IFS(ISTEXT('3 Model Input'!F$70),"Missing",ISTEXT('3 Model Input'!I$70),"Missing",ISNUMBER('3 Model Input'!K$70),'3 Model Input'!K$70*P817)</f>
        <v>Missing</v>
      </c>
      <c r="AB817" s="89"/>
      <c r="AC817" s="227" t="str" cm="1">
        <f t="array" ref="AC817">IF(D817=0,"Blank",_xlfn.IFS('3 Model Input'!E$61=1,(V817*G817)/T817,'3 Model Input'!E$61=2,(W817*G817)/T817,'3 Model Input'!E$61=3,(X817*G817)/T817,'3 Model Input'!E$61=4,(Y817*G817)/T817,'3 Model Input'!E$61=5,(Z817*G817)/T817, ISTEXT('3 Model Input'!E$61),"Missing",'3 Model Input'!E$61=6,(AA817*G817)/T817))</f>
        <v>Blank</v>
      </c>
      <c r="AD817" s="202" t="str">
        <f t="shared" si="157"/>
        <v>Blank</v>
      </c>
      <c r="AE817" s="202" t="str">
        <f t="shared" si="158"/>
        <v>Blank</v>
      </c>
      <c r="AF817" s="217" t="str">
        <f t="shared" si="159"/>
        <v>Blank</v>
      </c>
      <c r="AG817" s="9" t="str" cm="1">
        <f t="array" ref="AG817">_xlfn.IFS(ISNUMBER(AC817), "", ISNUMBER(SEARCH("Blank", AC817)), "", ISERROR(AC817), "Bad input on tab 3")</f>
        <v/>
      </c>
    </row>
    <row r="818" spans="2:33" ht="15" customHeight="1" x14ac:dyDescent="0.75">
      <c r="B818" s="205" t="str">
        <f>'5 Driver Data'!B818</f>
        <v>0810</v>
      </c>
      <c r="C818" s="193">
        <f>'5 Driver Data'!C818</f>
        <v>0</v>
      </c>
      <c r="D818" s="192">
        <f>'5 Driver Data'!D818</f>
        <v>0</v>
      </c>
      <c r="E818" s="191">
        <f>'5 Driver Data'!E818</f>
        <v>0</v>
      </c>
      <c r="F818" s="191">
        <f>'5 Driver Data'!F818</f>
        <v>0</v>
      </c>
      <c r="G818" s="191">
        <f>'5 Driver Data'!G818</f>
        <v>0</v>
      </c>
      <c r="H818" s="191">
        <f>'5 Driver Data'!H818</f>
        <v>0</v>
      </c>
      <c r="I818" s="191">
        <f>'5 Driver Data'!I818</f>
        <v>0</v>
      </c>
      <c r="J818" s="191">
        <f>'5 Driver Data'!J818</f>
        <v>0</v>
      </c>
      <c r="K818" s="206">
        <f>'5 Driver Data'!K818</f>
        <v>0</v>
      </c>
      <c r="L818" s="1"/>
      <c r="M818" s="216" t="str">
        <f>IF(D818=0,"Blank",'3 Model Input'!E$44*'3 Model Input'!E$45)</f>
        <v>Blank</v>
      </c>
      <c r="N818" s="197" t="str">
        <f t="shared" si="150"/>
        <v>Blank</v>
      </c>
      <c r="O818" s="197" t="str">
        <f>IF(D818=0,"Blank",'3 Model Input'!E$49*(1-'3 Model Input'!E$51))</f>
        <v>Blank</v>
      </c>
      <c r="P818" s="197" t="str">
        <f t="shared" si="151"/>
        <v>Blank</v>
      </c>
      <c r="Q818" s="197" t="str">
        <f>IF(D818=0,"Blank",IF(D818="BEV",E818*(1-'3 Model Input'!E$54), E818))</f>
        <v>Blank</v>
      </c>
      <c r="R818" s="198" t="str">
        <f>IF(D818=0,"Blank",IF(D818="PHEV",F818/G818,F818*(1-'3 Model Input'!E$54)/G818))</f>
        <v>Blank</v>
      </c>
      <c r="S818" s="198" t="str">
        <f>IF(D818=0,"Blank",IF(D818="PHEV",MIN(M818,E818),MIN(M818,(E818*(1-'3 Model Input'!E$54)))))</f>
        <v>Blank</v>
      </c>
      <c r="T818" s="217" t="str">
        <f t="shared" si="152"/>
        <v>Blank</v>
      </c>
      <c r="U818" s="89"/>
      <c r="V818" s="216" t="str">
        <f>IF(D818=0,"Blank",P818*'3 Model Input'!E$50)</f>
        <v>Blank</v>
      </c>
      <c r="W818" s="197" t="str">
        <f t="shared" si="153"/>
        <v>Blank</v>
      </c>
      <c r="X818" s="197" t="str">
        <f t="shared" si="154"/>
        <v>Blank</v>
      </c>
      <c r="Y818" s="197" t="str">
        <f t="shared" si="155"/>
        <v>Blank</v>
      </c>
      <c r="Z818" s="197" t="str">
        <f t="shared" si="156"/>
        <v>Blank</v>
      </c>
      <c r="AA818" s="223" t="str" cm="1">
        <f t="array" ref="AA818">_xlfn.IFS(ISTEXT('3 Model Input'!F$70),"Missing",ISTEXT('3 Model Input'!I$70),"Missing",ISNUMBER('3 Model Input'!K$70),'3 Model Input'!K$70*P818)</f>
        <v>Missing</v>
      </c>
      <c r="AB818" s="89"/>
      <c r="AC818" s="227" t="str" cm="1">
        <f t="array" ref="AC818">IF(D818=0,"Blank",_xlfn.IFS('3 Model Input'!E$61=1,(V818*G818)/T818,'3 Model Input'!E$61=2,(W818*G818)/T818,'3 Model Input'!E$61=3,(X818*G818)/T818,'3 Model Input'!E$61=4,(Y818*G818)/T818,'3 Model Input'!E$61=5,(Z818*G818)/T818, ISTEXT('3 Model Input'!E$61),"Missing",'3 Model Input'!E$61=6,(AA818*G818)/T818))</f>
        <v>Blank</v>
      </c>
      <c r="AD818" s="202" t="str">
        <f t="shared" si="157"/>
        <v>Blank</v>
      </c>
      <c r="AE818" s="202" t="str">
        <f t="shared" si="158"/>
        <v>Blank</v>
      </c>
      <c r="AF818" s="217" t="str">
        <f t="shared" si="159"/>
        <v>Blank</v>
      </c>
      <c r="AG818" s="9" t="str" cm="1">
        <f t="array" ref="AG818">_xlfn.IFS(ISNUMBER(AC818), "", ISNUMBER(SEARCH("Blank", AC818)), "", ISERROR(AC818), "Bad input on tab 3")</f>
        <v/>
      </c>
    </row>
    <row r="819" spans="2:33" ht="15" customHeight="1" x14ac:dyDescent="0.75">
      <c r="B819" s="205" t="str">
        <f>'5 Driver Data'!B819</f>
        <v>0811</v>
      </c>
      <c r="C819" s="193">
        <f>'5 Driver Data'!C819</f>
        <v>0</v>
      </c>
      <c r="D819" s="192">
        <f>'5 Driver Data'!D819</f>
        <v>0</v>
      </c>
      <c r="E819" s="191">
        <f>'5 Driver Data'!E819</f>
        <v>0</v>
      </c>
      <c r="F819" s="191">
        <f>'5 Driver Data'!F819</f>
        <v>0</v>
      </c>
      <c r="G819" s="191">
        <f>'5 Driver Data'!G819</f>
        <v>0</v>
      </c>
      <c r="H819" s="191">
        <f>'5 Driver Data'!H819</f>
        <v>0</v>
      </c>
      <c r="I819" s="191">
        <f>'5 Driver Data'!I819</f>
        <v>0</v>
      </c>
      <c r="J819" s="191">
        <f>'5 Driver Data'!J819</f>
        <v>0</v>
      </c>
      <c r="K819" s="206">
        <f>'5 Driver Data'!K819</f>
        <v>0</v>
      </c>
      <c r="L819" s="1"/>
      <c r="M819" s="216" t="str">
        <f>IF(D819=0,"Blank",'3 Model Input'!E$44*'3 Model Input'!E$45)</f>
        <v>Blank</v>
      </c>
      <c r="N819" s="197" t="str">
        <f t="shared" si="150"/>
        <v>Blank</v>
      </c>
      <c r="O819" s="197" t="str">
        <f>IF(D819=0,"Blank",'3 Model Input'!E$49*(1-'3 Model Input'!E$51))</f>
        <v>Blank</v>
      </c>
      <c r="P819" s="197" t="str">
        <f t="shared" si="151"/>
        <v>Blank</v>
      </c>
      <c r="Q819" s="197" t="str">
        <f>IF(D819=0,"Blank",IF(D819="BEV",E819*(1-'3 Model Input'!E$54), E819))</f>
        <v>Blank</v>
      </c>
      <c r="R819" s="198" t="str">
        <f>IF(D819=0,"Blank",IF(D819="PHEV",F819/G819,F819*(1-'3 Model Input'!E$54)/G819))</f>
        <v>Blank</v>
      </c>
      <c r="S819" s="198" t="str">
        <f>IF(D819=0,"Blank",IF(D819="PHEV",MIN(M819,E819),MIN(M819,(E819*(1-'3 Model Input'!E$54)))))</f>
        <v>Blank</v>
      </c>
      <c r="T819" s="217" t="str">
        <f t="shared" si="152"/>
        <v>Blank</v>
      </c>
      <c r="U819" s="89"/>
      <c r="V819" s="216" t="str">
        <f>IF(D819=0,"Blank",P819*'3 Model Input'!E$50)</f>
        <v>Blank</v>
      </c>
      <c r="W819" s="197" t="str">
        <f t="shared" si="153"/>
        <v>Blank</v>
      </c>
      <c r="X819" s="197" t="str">
        <f t="shared" si="154"/>
        <v>Blank</v>
      </c>
      <c r="Y819" s="197" t="str">
        <f t="shared" si="155"/>
        <v>Blank</v>
      </c>
      <c r="Z819" s="197" t="str">
        <f t="shared" si="156"/>
        <v>Blank</v>
      </c>
      <c r="AA819" s="223" t="str" cm="1">
        <f t="array" ref="AA819">_xlfn.IFS(ISTEXT('3 Model Input'!F$70),"Missing",ISTEXT('3 Model Input'!I$70),"Missing",ISNUMBER('3 Model Input'!K$70),'3 Model Input'!K$70*P819)</f>
        <v>Missing</v>
      </c>
      <c r="AB819" s="89"/>
      <c r="AC819" s="227" t="str" cm="1">
        <f t="array" ref="AC819">IF(D819=0,"Blank",_xlfn.IFS('3 Model Input'!E$61=1,(V819*G819)/T819,'3 Model Input'!E$61=2,(W819*G819)/T819,'3 Model Input'!E$61=3,(X819*G819)/T819,'3 Model Input'!E$61=4,(Y819*G819)/T819,'3 Model Input'!E$61=5,(Z819*G819)/T819, ISTEXT('3 Model Input'!E$61),"Missing",'3 Model Input'!E$61=6,(AA819*G819)/T819))</f>
        <v>Blank</v>
      </c>
      <c r="AD819" s="202" t="str">
        <f t="shared" si="157"/>
        <v>Blank</v>
      </c>
      <c r="AE819" s="202" t="str">
        <f t="shared" si="158"/>
        <v>Blank</v>
      </c>
      <c r="AF819" s="217" t="str">
        <f t="shared" si="159"/>
        <v>Blank</v>
      </c>
      <c r="AG819" s="9" t="str" cm="1">
        <f t="array" ref="AG819">_xlfn.IFS(ISNUMBER(AC819), "", ISNUMBER(SEARCH("Blank", AC819)), "", ISERROR(AC819), "Bad input on tab 3")</f>
        <v/>
      </c>
    </row>
    <row r="820" spans="2:33" ht="15" customHeight="1" x14ac:dyDescent="0.75">
      <c r="B820" s="205" t="str">
        <f>'5 Driver Data'!B820</f>
        <v>0812</v>
      </c>
      <c r="C820" s="193">
        <f>'5 Driver Data'!C820</f>
        <v>0</v>
      </c>
      <c r="D820" s="192">
        <f>'5 Driver Data'!D820</f>
        <v>0</v>
      </c>
      <c r="E820" s="191">
        <f>'5 Driver Data'!E820</f>
        <v>0</v>
      </c>
      <c r="F820" s="191">
        <f>'5 Driver Data'!F820</f>
        <v>0</v>
      </c>
      <c r="G820" s="191">
        <f>'5 Driver Data'!G820</f>
        <v>0</v>
      </c>
      <c r="H820" s="191">
        <f>'5 Driver Data'!H820</f>
        <v>0</v>
      </c>
      <c r="I820" s="191">
        <f>'5 Driver Data'!I820</f>
        <v>0</v>
      </c>
      <c r="J820" s="191">
        <f>'5 Driver Data'!J820</f>
        <v>0</v>
      </c>
      <c r="K820" s="206">
        <f>'5 Driver Data'!K820</f>
        <v>0</v>
      </c>
      <c r="L820" s="1"/>
      <c r="M820" s="216" t="str">
        <f>IF(D820=0,"Blank",'3 Model Input'!E$44*'3 Model Input'!E$45)</f>
        <v>Blank</v>
      </c>
      <c r="N820" s="197" t="str">
        <f t="shared" si="150"/>
        <v>Blank</v>
      </c>
      <c r="O820" s="197" t="str">
        <f>IF(D820=0,"Blank",'3 Model Input'!E$49*(1-'3 Model Input'!E$51))</f>
        <v>Blank</v>
      </c>
      <c r="P820" s="197" t="str">
        <f t="shared" si="151"/>
        <v>Blank</v>
      </c>
      <c r="Q820" s="197" t="str">
        <f>IF(D820=0,"Blank",IF(D820="BEV",E820*(1-'3 Model Input'!E$54), E820))</f>
        <v>Blank</v>
      </c>
      <c r="R820" s="198" t="str">
        <f>IF(D820=0,"Blank",IF(D820="PHEV",F820/G820,F820*(1-'3 Model Input'!E$54)/G820))</f>
        <v>Blank</v>
      </c>
      <c r="S820" s="198" t="str">
        <f>IF(D820=0,"Blank",IF(D820="PHEV",MIN(M820,E820),MIN(M820,(E820*(1-'3 Model Input'!E$54)))))</f>
        <v>Blank</v>
      </c>
      <c r="T820" s="217" t="str">
        <f t="shared" si="152"/>
        <v>Blank</v>
      </c>
      <c r="U820" s="89"/>
      <c r="V820" s="216" t="str">
        <f>IF(D820=0,"Blank",P820*'3 Model Input'!E$50)</f>
        <v>Blank</v>
      </c>
      <c r="W820" s="197" t="str">
        <f t="shared" si="153"/>
        <v>Blank</v>
      </c>
      <c r="X820" s="197" t="str">
        <f t="shared" si="154"/>
        <v>Blank</v>
      </c>
      <c r="Y820" s="197" t="str">
        <f t="shared" si="155"/>
        <v>Blank</v>
      </c>
      <c r="Z820" s="197" t="str">
        <f t="shared" si="156"/>
        <v>Blank</v>
      </c>
      <c r="AA820" s="223" t="str" cm="1">
        <f t="array" ref="AA820">_xlfn.IFS(ISTEXT('3 Model Input'!F$70),"Missing",ISTEXT('3 Model Input'!I$70),"Missing",ISNUMBER('3 Model Input'!K$70),'3 Model Input'!K$70*P820)</f>
        <v>Missing</v>
      </c>
      <c r="AB820" s="89"/>
      <c r="AC820" s="227" t="str" cm="1">
        <f t="array" ref="AC820">IF(D820=0,"Blank",_xlfn.IFS('3 Model Input'!E$61=1,(V820*G820)/T820,'3 Model Input'!E$61=2,(W820*G820)/T820,'3 Model Input'!E$61=3,(X820*G820)/T820,'3 Model Input'!E$61=4,(Y820*G820)/T820,'3 Model Input'!E$61=5,(Z820*G820)/T820, ISTEXT('3 Model Input'!E$61),"Missing",'3 Model Input'!E$61=6,(AA820*G820)/T820))</f>
        <v>Blank</v>
      </c>
      <c r="AD820" s="202" t="str">
        <f t="shared" si="157"/>
        <v>Blank</v>
      </c>
      <c r="AE820" s="202" t="str">
        <f t="shared" si="158"/>
        <v>Blank</v>
      </c>
      <c r="AF820" s="217" t="str">
        <f t="shared" si="159"/>
        <v>Blank</v>
      </c>
      <c r="AG820" s="9" t="str" cm="1">
        <f t="array" ref="AG820">_xlfn.IFS(ISNUMBER(AC820), "", ISNUMBER(SEARCH("Blank", AC820)), "", ISERROR(AC820), "Bad input on tab 3")</f>
        <v/>
      </c>
    </row>
    <row r="821" spans="2:33" ht="15" customHeight="1" x14ac:dyDescent="0.75">
      <c r="B821" s="205" t="str">
        <f>'5 Driver Data'!B821</f>
        <v>0813</v>
      </c>
      <c r="C821" s="193">
        <f>'5 Driver Data'!C821</f>
        <v>0</v>
      </c>
      <c r="D821" s="192">
        <f>'5 Driver Data'!D821</f>
        <v>0</v>
      </c>
      <c r="E821" s="191">
        <f>'5 Driver Data'!E821</f>
        <v>0</v>
      </c>
      <c r="F821" s="191">
        <f>'5 Driver Data'!F821</f>
        <v>0</v>
      </c>
      <c r="G821" s="191">
        <f>'5 Driver Data'!G821</f>
        <v>0</v>
      </c>
      <c r="H821" s="191">
        <f>'5 Driver Data'!H821</f>
        <v>0</v>
      </c>
      <c r="I821" s="191">
        <f>'5 Driver Data'!I821</f>
        <v>0</v>
      </c>
      <c r="J821" s="191">
        <f>'5 Driver Data'!J821</f>
        <v>0</v>
      </c>
      <c r="K821" s="206">
        <f>'5 Driver Data'!K821</f>
        <v>0</v>
      </c>
      <c r="L821" s="1"/>
      <c r="M821" s="216" t="str">
        <f>IF(D821=0,"Blank",'3 Model Input'!E$44*'3 Model Input'!E$45)</f>
        <v>Blank</v>
      </c>
      <c r="N821" s="197" t="str">
        <f t="shared" si="150"/>
        <v>Blank</v>
      </c>
      <c r="O821" s="197" t="str">
        <f>IF(D821=0,"Blank",'3 Model Input'!E$49*(1-'3 Model Input'!E$51))</f>
        <v>Blank</v>
      </c>
      <c r="P821" s="197" t="str">
        <f t="shared" si="151"/>
        <v>Blank</v>
      </c>
      <c r="Q821" s="197" t="str">
        <f>IF(D821=0,"Blank",IF(D821="BEV",E821*(1-'3 Model Input'!E$54), E821))</f>
        <v>Blank</v>
      </c>
      <c r="R821" s="198" t="str">
        <f>IF(D821=0,"Blank",IF(D821="PHEV",F821/G821,F821*(1-'3 Model Input'!E$54)/G821))</f>
        <v>Blank</v>
      </c>
      <c r="S821" s="198" t="str">
        <f>IF(D821=0,"Blank",IF(D821="PHEV",MIN(M821,E821),MIN(M821,(E821*(1-'3 Model Input'!E$54)))))</f>
        <v>Blank</v>
      </c>
      <c r="T821" s="217" t="str">
        <f t="shared" si="152"/>
        <v>Blank</v>
      </c>
      <c r="U821" s="89"/>
      <c r="V821" s="216" t="str">
        <f>IF(D821=0,"Blank",P821*'3 Model Input'!E$50)</f>
        <v>Blank</v>
      </c>
      <c r="W821" s="197" t="str">
        <f t="shared" si="153"/>
        <v>Blank</v>
      </c>
      <c r="X821" s="197" t="str">
        <f t="shared" si="154"/>
        <v>Blank</v>
      </c>
      <c r="Y821" s="197" t="str">
        <f t="shared" si="155"/>
        <v>Blank</v>
      </c>
      <c r="Z821" s="197" t="str">
        <f t="shared" si="156"/>
        <v>Blank</v>
      </c>
      <c r="AA821" s="223" t="str" cm="1">
        <f t="array" ref="AA821">_xlfn.IFS(ISTEXT('3 Model Input'!F$70),"Missing",ISTEXT('3 Model Input'!I$70),"Missing",ISNUMBER('3 Model Input'!K$70),'3 Model Input'!K$70*P821)</f>
        <v>Missing</v>
      </c>
      <c r="AB821" s="89"/>
      <c r="AC821" s="227" t="str" cm="1">
        <f t="array" ref="AC821">IF(D821=0,"Blank",_xlfn.IFS('3 Model Input'!E$61=1,(V821*G821)/T821,'3 Model Input'!E$61=2,(W821*G821)/T821,'3 Model Input'!E$61=3,(X821*G821)/T821,'3 Model Input'!E$61=4,(Y821*G821)/T821,'3 Model Input'!E$61=5,(Z821*G821)/T821, ISTEXT('3 Model Input'!E$61),"Missing",'3 Model Input'!E$61=6,(AA821*G821)/T821))</f>
        <v>Blank</v>
      </c>
      <c r="AD821" s="202" t="str">
        <f t="shared" si="157"/>
        <v>Blank</v>
      </c>
      <c r="AE821" s="202" t="str">
        <f t="shared" si="158"/>
        <v>Blank</v>
      </c>
      <c r="AF821" s="217" t="str">
        <f t="shared" si="159"/>
        <v>Blank</v>
      </c>
      <c r="AG821" s="9" t="str" cm="1">
        <f t="array" ref="AG821">_xlfn.IFS(ISNUMBER(AC821), "", ISNUMBER(SEARCH("Blank", AC821)), "", ISERROR(AC821), "Bad input on tab 3")</f>
        <v/>
      </c>
    </row>
    <row r="822" spans="2:33" ht="15" customHeight="1" x14ac:dyDescent="0.75">
      <c r="B822" s="205" t="str">
        <f>'5 Driver Data'!B822</f>
        <v>0814</v>
      </c>
      <c r="C822" s="193">
        <f>'5 Driver Data'!C822</f>
        <v>0</v>
      </c>
      <c r="D822" s="192">
        <f>'5 Driver Data'!D822</f>
        <v>0</v>
      </c>
      <c r="E822" s="191">
        <f>'5 Driver Data'!E822</f>
        <v>0</v>
      </c>
      <c r="F822" s="191">
        <f>'5 Driver Data'!F822</f>
        <v>0</v>
      </c>
      <c r="G822" s="191">
        <f>'5 Driver Data'!G822</f>
        <v>0</v>
      </c>
      <c r="H822" s="191">
        <f>'5 Driver Data'!H822</f>
        <v>0</v>
      </c>
      <c r="I822" s="191">
        <f>'5 Driver Data'!I822</f>
        <v>0</v>
      </c>
      <c r="J822" s="191">
        <f>'5 Driver Data'!J822</f>
        <v>0</v>
      </c>
      <c r="K822" s="206">
        <f>'5 Driver Data'!K822</f>
        <v>0</v>
      </c>
      <c r="L822" s="1"/>
      <c r="M822" s="216" t="str">
        <f>IF(D822=0,"Blank",'3 Model Input'!E$44*'3 Model Input'!E$45)</f>
        <v>Blank</v>
      </c>
      <c r="N822" s="197" t="str">
        <f t="shared" si="150"/>
        <v>Blank</v>
      </c>
      <c r="O822" s="197" t="str">
        <f>IF(D822=0,"Blank",'3 Model Input'!E$49*(1-'3 Model Input'!E$51))</f>
        <v>Blank</v>
      </c>
      <c r="P822" s="197" t="str">
        <f t="shared" si="151"/>
        <v>Blank</v>
      </c>
      <c r="Q822" s="197" t="str">
        <f>IF(D822=0,"Blank",IF(D822="BEV",E822*(1-'3 Model Input'!E$54), E822))</f>
        <v>Blank</v>
      </c>
      <c r="R822" s="198" t="str">
        <f>IF(D822=0,"Blank",IF(D822="PHEV",F822/G822,F822*(1-'3 Model Input'!E$54)/G822))</f>
        <v>Blank</v>
      </c>
      <c r="S822" s="198" t="str">
        <f>IF(D822=0,"Blank",IF(D822="PHEV",MIN(M822,E822),MIN(M822,(E822*(1-'3 Model Input'!E$54)))))</f>
        <v>Blank</v>
      </c>
      <c r="T822" s="217" t="str">
        <f t="shared" si="152"/>
        <v>Blank</v>
      </c>
      <c r="U822" s="89"/>
      <c r="V822" s="216" t="str">
        <f>IF(D822=0,"Blank",P822*'3 Model Input'!E$50)</f>
        <v>Blank</v>
      </c>
      <c r="W822" s="197" t="str">
        <f t="shared" si="153"/>
        <v>Blank</v>
      </c>
      <c r="X822" s="197" t="str">
        <f t="shared" si="154"/>
        <v>Blank</v>
      </c>
      <c r="Y822" s="197" t="str">
        <f t="shared" si="155"/>
        <v>Blank</v>
      </c>
      <c r="Z822" s="197" t="str">
        <f t="shared" si="156"/>
        <v>Blank</v>
      </c>
      <c r="AA822" s="223" t="str" cm="1">
        <f t="array" ref="AA822">_xlfn.IFS(ISTEXT('3 Model Input'!F$70),"Missing",ISTEXT('3 Model Input'!I$70),"Missing",ISNUMBER('3 Model Input'!K$70),'3 Model Input'!K$70*P822)</f>
        <v>Missing</v>
      </c>
      <c r="AB822" s="89"/>
      <c r="AC822" s="227" t="str" cm="1">
        <f t="array" ref="AC822">IF(D822=0,"Blank",_xlfn.IFS('3 Model Input'!E$61=1,(V822*G822)/T822,'3 Model Input'!E$61=2,(W822*G822)/T822,'3 Model Input'!E$61=3,(X822*G822)/T822,'3 Model Input'!E$61=4,(Y822*G822)/T822,'3 Model Input'!E$61=5,(Z822*G822)/T822, ISTEXT('3 Model Input'!E$61),"Missing",'3 Model Input'!E$61=6,(AA822*G822)/T822))</f>
        <v>Blank</v>
      </c>
      <c r="AD822" s="202" t="str">
        <f t="shared" si="157"/>
        <v>Blank</v>
      </c>
      <c r="AE822" s="202" t="str">
        <f t="shared" si="158"/>
        <v>Blank</v>
      </c>
      <c r="AF822" s="217" t="str">
        <f t="shared" si="159"/>
        <v>Blank</v>
      </c>
      <c r="AG822" s="9" t="str" cm="1">
        <f t="array" ref="AG822">_xlfn.IFS(ISNUMBER(AC822), "", ISNUMBER(SEARCH("Blank", AC822)), "", ISERROR(AC822), "Bad input on tab 3")</f>
        <v/>
      </c>
    </row>
    <row r="823" spans="2:33" ht="15" customHeight="1" x14ac:dyDescent="0.75">
      <c r="B823" s="205" t="str">
        <f>'5 Driver Data'!B823</f>
        <v>0815</v>
      </c>
      <c r="C823" s="193">
        <f>'5 Driver Data'!C823</f>
        <v>0</v>
      </c>
      <c r="D823" s="192">
        <f>'5 Driver Data'!D823</f>
        <v>0</v>
      </c>
      <c r="E823" s="191">
        <f>'5 Driver Data'!E823</f>
        <v>0</v>
      </c>
      <c r="F823" s="191">
        <f>'5 Driver Data'!F823</f>
        <v>0</v>
      </c>
      <c r="G823" s="191">
        <f>'5 Driver Data'!G823</f>
        <v>0</v>
      </c>
      <c r="H823" s="191">
        <f>'5 Driver Data'!H823</f>
        <v>0</v>
      </c>
      <c r="I823" s="191">
        <f>'5 Driver Data'!I823</f>
        <v>0</v>
      </c>
      <c r="J823" s="191">
        <f>'5 Driver Data'!J823</f>
        <v>0</v>
      </c>
      <c r="K823" s="206">
        <f>'5 Driver Data'!K823</f>
        <v>0</v>
      </c>
      <c r="L823" s="1"/>
      <c r="M823" s="216" t="str">
        <f>IF(D823=0,"Blank",'3 Model Input'!E$44*'3 Model Input'!E$45)</f>
        <v>Blank</v>
      </c>
      <c r="N823" s="197" t="str">
        <f t="shared" si="150"/>
        <v>Blank</v>
      </c>
      <c r="O823" s="197" t="str">
        <f>IF(D823=0,"Blank",'3 Model Input'!E$49*(1-'3 Model Input'!E$51))</f>
        <v>Blank</v>
      </c>
      <c r="P823" s="197" t="str">
        <f t="shared" si="151"/>
        <v>Blank</v>
      </c>
      <c r="Q823" s="197" t="str">
        <f>IF(D823=0,"Blank",IF(D823="BEV",E823*(1-'3 Model Input'!E$54), E823))</f>
        <v>Blank</v>
      </c>
      <c r="R823" s="198" t="str">
        <f>IF(D823=0,"Blank",IF(D823="PHEV",F823/G823,F823*(1-'3 Model Input'!E$54)/G823))</f>
        <v>Blank</v>
      </c>
      <c r="S823" s="198" t="str">
        <f>IF(D823=0,"Blank",IF(D823="PHEV",MIN(M823,E823),MIN(M823,(E823*(1-'3 Model Input'!E$54)))))</f>
        <v>Blank</v>
      </c>
      <c r="T823" s="217" t="str">
        <f t="shared" si="152"/>
        <v>Blank</v>
      </c>
      <c r="U823" s="89"/>
      <c r="V823" s="216" t="str">
        <f>IF(D823=0,"Blank",P823*'3 Model Input'!E$50)</f>
        <v>Blank</v>
      </c>
      <c r="W823" s="197" t="str">
        <f t="shared" si="153"/>
        <v>Blank</v>
      </c>
      <c r="X823" s="197" t="str">
        <f t="shared" si="154"/>
        <v>Blank</v>
      </c>
      <c r="Y823" s="197" t="str">
        <f t="shared" si="155"/>
        <v>Blank</v>
      </c>
      <c r="Z823" s="197" t="str">
        <f t="shared" si="156"/>
        <v>Blank</v>
      </c>
      <c r="AA823" s="223" t="str" cm="1">
        <f t="array" ref="AA823">_xlfn.IFS(ISTEXT('3 Model Input'!F$70),"Missing",ISTEXT('3 Model Input'!I$70),"Missing",ISNUMBER('3 Model Input'!K$70),'3 Model Input'!K$70*P823)</f>
        <v>Missing</v>
      </c>
      <c r="AB823" s="89"/>
      <c r="AC823" s="227" t="str" cm="1">
        <f t="array" ref="AC823">IF(D823=0,"Blank",_xlfn.IFS('3 Model Input'!E$61=1,(V823*G823)/T823,'3 Model Input'!E$61=2,(W823*G823)/T823,'3 Model Input'!E$61=3,(X823*G823)/T823,'3 Model Input'!E$61=4,(Y823*G823)/T823,'3 Model Input'!E$61=5,(Z823*G823)/T823, ISTEXT('3 Model Input'!E$61),"Missing",'3 Model Input'!E$61=6,(AA823*G823)/T823))</f>
        <v>Blank</v>
      </c>
      <c r="AD823" s="202" t="str">
        <f t="shared" si="157"/>
        <v>Blank</v>
      </c>
      <c r="AE823" s="202" t="str">
        <f t="shared" si="158"/>
        <v>Blank</v>
      </c>
      <c r="AF823" s="217" t="str">
        <f t="shared" si="159"/>
        <v>Blank</v>
      </c>
      <c r="AG823" s="9" t="str" cm="1">
        <f t="array" ref="AG823">_xlfn.IFS(ISNUMBER(AC823), "", ISNUMBER(SEARCH("Blank", AC823)), "", ISERROR(AC823), "Bad input on tab 3")</f>
        <v/>
      </c>
    </row>
    <row r="824" spans="2:33" ht="15" customHeight="1" x14ac:dyDescent="0.75">
      <c r="B824" s="205" t="str">
        <f>'5 Driver Data'!B824</f>
        <v>0816</v>
      </c>
      <c r="C824" s="193">
        <f>'5 Driver Data'!C824</f>
        <v>0</v>
      </c>
      <c r="D824" s="192">
        <f>'5 Driver Data'!D824</f>
        <v>0</v>
      </c>
      <c r="E824" s="191">
        <f>'5 Driver Data'!E824</f>
        <v>0</v>
      </c>
      <c r="F824" s="191">
        <f>'5 Driver Data'!F824</f>
        <v>0</v>
      </c>
      <c r="G824" s="191">
        <f>'5 Driver Data'!G824</f>
        <v>0</v>
      </c>
      <c r="H824" s="191">
        <f>'5 Driver Data'!H824</f>
        <v>0</v>
      </c>
      <c r="I824" s="191">
        <f>'5 Driver Data'!I824</f>
        <v>0</v>
      </c>
      <c r="J824" s="191">
        <f>'5 Driver Data'!J824</f>
        <v>0</v>
      </c>
      <c r="K824" s="206">
        <f>'5 Driver Data'!K824</f>
        <v>0</v>
      </c>
      <c r="L824" s="1"/>
      <c r="M824" s="216" t="str">
        <f>IF(D824=0,"Blank",'3 Model Input'!E$44*'3 Model Input'!E$45)</f>
        <v>Blank</v>
      </c>
      <c r="N824" s="197" t="str">
        <f t="shared" si="150"/>
        <v>Blank</v>
      </c>
      <c r="O824" s="197" t="str">
        <f>IF(D824=0,"Blank",'3 Model Input'!E$49*(1-'3 Model Input'!E$51))</f>
        <v>Blank</v>
      </c>
      <c r="P824" s="197" t="str">
        <f t="shared" si="151"/>
        <v>Blank</v>
      </c>
      <c r="Q824" s="197" t="str">
        <f>IF(D824=0,"Blank",IF(D824="BEV",E824*(1-'3 Model Input'!E$54), E824))</f>
        <v>Blank</v>
      </c>
      <c r="R824" s="198" t="str">
        <f>IF(D824=0,"Blank",IF(D824="PHEV",F824/G824,F824*(1-'3 Model Input'!E$54)/G824))</f>
        <v>Blank</v>
      </c>
      <c r="S824" s="198" t="str">
        <f>IF(D824=0,"Blank",IF(D824="PHEV",MIN(M824,E824),MIN(M824,(E824*(1-'3 Model Input'!E$54)))))</f>
        <v>Blank</v>
      </c>
      <c r="T824" s="217" t="str">
        <f t="shared" si="152"/>
        <v>Blank</v>
      </c>
      <c r="U824" s="89"/>
      <c r="V824" s="216" t="str">
        <f>IF(D824=0,"Blank",P824*'3 Model Input'!E$50)</f>
        <v>Blank</v>
      </c>
      <c r="W824" s="197" t="str">
        <f t="shared" si="153"/>
        <v>Blank</v>
      </c>
      <c r="X824" s="197" t="str">
        <f t="shared" si="154"/>
        <v>Blank</v>
      </c>
      <c r="Y824" s="197" t="str">
        <f t="shared" si="155"/>
        <v>Blank</v>
      </c>
      <c r="Z824" s="197" t="str">
        <f t="shared" si="156"/>
        <v>Blank</v>
      </c>
      <c r="AA824" s="223" t="str" cm="1">
        <f t="array" ref="AA824">_xlfn.IFS(ISTEXT('3 Model Input'!F$70),"Missing",ISTEXT('3 Model Input'!I$70),"Missing",ISNUMBER('3 Model Input'!K$70),'3 Model Input'!K$70*P824)</f>
        <v>Missing</v>
      </c>
      <c r="AB824" s="89"/>
      <c r="AC824" s="227" t="str" cm="1">
        <f t="array" ref="AC824">IF(D824=0,"Blank",_xlfn.IFS('3 Model Input'!E$61=1,(V824*G824)/T824,'3 Model Input'!E$61=2,(W824*G824)/T824,'3 Model Input'!E$61=3,(X824*G824)/T824,'3 Model Input'!E$61=4,(Y824*G824)/T824,'3 Model Input'!E$61=5,(Z824*G824)/T824, ISTEXT('3 Model Input'!E$61),"Missing",'3 Model Input'!E$61=6,(AA824*G824)/T824))</f>
        <v>Blank</v>
      </c>
      <c r="AD824" s="202" t="str">
        <f t="shared" si="157"/>
        <v>Blank</v>
      </c>
      <c r="AE824" s="202" t="str">
        <f t="shared" si="158"/>
        <v>Blank</v>
      </c>
      <c r="AF824" s="217" t="str">
        <f t="shared" si="159"/>
        <v>Blank</v>
      </c>
      <c r="AG824" s="9" t="str" cm="1">
        <f t="array" ref="AG824">_xlfn.IFS(ISNUMBER(AC824), "", ISNUMBER(SEARCH("Blank", AC824)), "", ISERROR(AC824), "Bad input on tab 3")</f>
        <v/>
      </c>
    </row>
    <row r="825" spans="2:33" ht="15" customHeight="1" x14ac:dyDescent="0.75">
      <c r="B825" s="205" t="str">
        <f>'5 Driver Data'!B825</f>
        <v>0817</v>
      </c>
      <c r="C825" s="193">
        <f>'5 Driver Data'!C825</f>
        <v>0</v>
      </c>
      <c r="D825" s="192">
        <f>'5 Driver Data'!D825</f>
        <v>0</v>
      </c>
      <c r="E825" s="191">
        <f>'5 Driver Data'!E825</f>
        <v>0</v>
      </c>
      <c r="F825" s="191">
        <f>'5 Driver Data'!F825</f>
        <v>0</v>
      </c>
      <c r="G825" s="191">
        <f>'5 Driver Data'!G825</f>
        <v>0</v>
      </c>
      <c r="H825" s="191">
        <f>'5 Driver Data'!H825</f>
        <v>0</v>
      </c>
      <c r="I825" s="191">
        <f>'5 Driver Data'!I825</f>
        <v>0</v>
      </c>
      <c r="J825" s="191">
        <f>'5 Driver Data'!J825</f>
        <v>0</v>
      </c>
      <c r="K825" s="206">
        <f>'5 Driver Data'!K825</f>
        <v>0</v>
      </c>
      <c r="L825" s="1"/>
      <c r="M825" s="216" t="str">
        <f>IF(D825=0,"Blank",'3 Model Input'!E$44*'3 Model Input'!E$45)</f>
        <v>Blank</v>
      </c>
      <c r="N825" s="197" t="str">
        <f t="shared" si="150"/>
        <v>Blank</v>
      </c>
      <c r="O825" s="197" t="str">
        <f>IF(D825=0,"Blank",'3 Model Input'!E$49*(1-'3 Model Input'!E$51))</f>
        <v>Blank</v>
      </c>
      <c r="P825" s="197" t="str">
        <f t="shared" si="151"/>
        <v>Blank</v>
      </c>
      <c r="Q825" s="197" t="str">
        <f>IF(D825=0,"Blank",IF(D825="BEV",E825*(1-'3 Model Input'!E$54), E825))</f>
        <v>Blank</v>
      </c>
      <c r="R825" s="198" t="str">
        <f>IF(D825=0,"Blank",IF(D825="PHEV",F825/G825,F825*(1-'3 Model Input'!E$54)/G825))</f>
        <v>Blank</v>
      </c>
      <c r="S825" s="198" t="str">
        <f>IF(D825=0,"Blank",IF(D825="PHEV",MIN(M825,E825),MIN(M825,(E825*(1-'3 Model Input'!E$54)))))</f>
        <v>Blank</v>
      </c>
      <c r="T825" s="217" t="str">
        <f t="shared" si="152"/>
        <v>Blank</v>
      </c>
      <c r="U825" s="89"/>
      <c r="V825" s="216" t="str">
        <f>IF(D825=0,"Blank",P825*'3 Model Input'!E$50)</f>
        <v>Blank</v>
      </c>
      <c r="W825" s="197" t="str">
        <f t="shared" si="153"/>
        <v>Blank</v>
      </c>
      <c r="X825" s="197" t="str">
        <f t="shared" si="154"/>
        <v>Blank</v>
      </c>
      <c r="Y825" s="197" t="str">
        <f t="shared" si="155"/>
        <v>Blank</v>
      </c>
      <c r="Z825" s="197" t="str">
        <f t="shared" si="156"/>
        <v>Blank</v>
      </c>
      <c r="AA825" s="223" t="str" cm="1">
        <f t="array" ref="AA825">_xlfn.IFS(ISTEXT('3 Model Input'!F$70),"Missing",ISTEXT('3 Model Input'!I$70),"Missing",ISNUMBER('3 Model Input'!K$70),'3 Model Input'!K$70*P825)</f>
        <v>Missing</v>
      </c>
      <c r="AB825" s="89"/>
      <c r="AC825" s="227" t="str" cm="1">
        <f t="array" ref="AC825">IF(D825=0,"Blank",_xlfn.IFS('3 Model Input'!E$61=1,(V825*G825)/T825,'3 Model Input'!E$61=2,(W825*G825)/T825,'3 Model Input'!E$61=3,(X825*G825)/T825,'3 Model Input'!E$61=4,(Y825*G825)/T825,'3 Model Input'!E$61=5,(Z825*G825)/T825, ISTEXT('3 Model Input'!E$61),"Missing",'3 Model Input'!E$61=6,(AA825*G825)/T825))</f>
        <v>Blank</v>
      </c>
      <c r="AD825" s="202" t="str">
        <f t="shared" si="157"/>
        <v>Blank</v>
      </c>
      <c r="AE825" s="202" t="str">
        <f t="shared" si="158"/>
        <v>Blank</v>
      </c>
      <c r="AF825" s="217" t="str">
        <f t="shared" si="159"/>
        <v>Blank</v>
      </c>
      <c r="AG825" s="9" t="str" cm="1">
        <f t="array" ref="AG825">_xlfn.IFS(ISNUMBER(AC825), "", ISNUMBER(SEARCH("Blank", AC825)), "", ISERROR(AC825), "Bad input on tab 3")</f>
        <v/>
      </c>
    </row>
    <row r="826" spans="2:33" ht="15" customHeight="1" x14ac:dyDescent="0.75">
      <c r="B826" s="205" t="str">
        <f>'5 Driver Data'!B826</f>
        <v>0818</v>
      </c>
      <c r="C826" s="193">
        <f>'5 Driver Data'!C826</f>
        <v>0</v>
      </c>
      <c r="D826" s="192">
        <f>'5 Driver Data'!D826</f>
        <v>0</v>
      </c>
      <c r="E826" s="191">
        <f>'5 Driver Data'!E826</f>
        <v>0</v>
      </c>
      <c r="F826" s="191">
        <f>'5 Driver Data'!F826</f>
        <v>0</v>
      </c>
      <c r="G826" s="191">
        <f>'5 Driver Data'!G826</f>
        <v>0</v>
      </c>
      <c r="H826" s="191">
        <f>'5 Driver Data'!H826</f>
        <v>0</v>
      </c>
      <c r="I826" s="191">
        <f>'5 Driver Data'!I826</f>
        <v>0</v>
      </c>
      <c r="J826" s="191">
        <f>'5 Driver Data'!J826</f>
        <v>0</v>
      </c>
      <c r="K826" s="206">
        <f>'5 Driver Data'!K826</f>
        <v>0</v>
      </c>
      <c r="L826" s="1"/>
      <c r="M826" s="216" t="str">
        <f>IF(D826=0,"Blank",'3 Model Input'!E$44*'3 Model Input'!E$45)</f>
        <v>Blank</v>
      </c>
      <c r="N826" s="197" t="str">
        <f t="shared" si="150"/>
        <v>Blank</v>
      </c>
      <c r="O826" s="197" t="str">
        <f>IF(D826=0,"Blank",'3 Model Input'!E$49*(1-'3 Model Input'!E$51))</f>
        <v>Blank</v>
      </c>
      <c r="P826" s="197" t="str">
        <f t="shared" si="151"/>
        <v>Blank</v>
      </c>
      <c r="Q826" s="197" t="str">
        <f>IF(D826=0,"Blank",IF(D826="BEV",E826*(1-'3 Model Input'!E$54), E826))</f>
        <v>Blank</v>
      </c>
      <c r="R826" s="198" t="str">
        <f>IF(D826=0,"Blank",IF(D826="PHEV",F826/G826,F826*(1-'3 Model Input'!E$54)/G826))</f>
        <v>Blank</v>
      </c>
      <c r="S826" s="198" t="str">
        <f>IF(D826=0,"Blank",IF(D826="PHEV",MIN(M826,E826),MIN(M826,(E826*(1-'3 Model Input'!E$54)))))</f>
        <v>Blank</v>
      </c>
      <c r="T826" s="217" t="str">
        <f t="shared" si="152"/>
        <v>Blank</v>
      </c>
      <c r="U826" s="89"/>
      <c r="V826" s="216" t="str">
        <f>IF(D826=0,"Blank",P826*'3 Model Input'!E$50)</f>
        <v>Blank</v>
      </c>
      <c r="W826" s="197" t="str">
        <f t="shared" si="153"/>
        <v>Blank</v>
      </c>
      <c r="X826" s="197" t="str">
        <f t="shared" si="154"/>
        <v>Blank</v>
      </c>
      <c r="Y826" s="197" t="str">
        <f t="shared" si="155"/>
        <v>Blank</v>
      </c>
      <c r="Z826" s="197" t="str">
        <f t="shared" si="156"/>
        <v>Blank</v>
      </c>
      <c r="AA826" s="223" t="str" cm="1">
        <f t="array" ref="AA826">_xlfn.IFS(ISTEXT('3 Model Input'!F$70),"Missing",ISTEXT('3 Model Input'!I$70),"Missing",ISNUMBER('3 Model Input'!K$70),'3 Model Input'!K$70*P826)</f>
        <v>Missing</v>
      </c>
      <c r="AB826" s="89"/>
      <c r="AC826" s="227" t="str" cm="1">
        <f t="array" ref="AC826">IF(D826=0,"Blank",_xlfn.IFS('3 Model Input'!E$61=1,(V826*G826)/T826,'3 Model Input'!E$61=2,(W826*G826)/T826,'3 Model Input'!E$61=3,(X826*G826)/T826,'3 Model Input'!E$61=4,(Y826*G826)/T826,'3 Model Input'!E$61=5,(Z826*G826)/T826, ISTEXT('3 Model Input'!E$61),"Missing",'3 Model Input'!E$61=6,(AA826*G826)/T826))</f>
        <v>Blank</v>
      </c>
      <c r="AD826" s="202" t="str">
        <f t="shared" si="157"/>
        <v>Blank</v>
      </c>
      <c r="AE826" s="202" t="str">
        <f t="shared" si="158"/>
        <v>Blank</v>
      </c>
      <c r="AF826" s="217" t="str">
        <f t="shared" si="159"/>
        <v>Blank</v>
      </c>
      <c r="AG826" s="9" t="str" cm="1">
        <f t="array" ref="AG826">_xlfn.IFS(ISNUMBER(AC826), "", ISNUMBER(SEARCH("Blank", AC826)), "", ISERROR(AC826), "Bad input on tab 3")</f>
        <v/>
      </c>
    </row>
    <row r="827" spans="2:33" ht="15" customHeight="1" x14ac:dyDescent="0.75">
      <c r="B827" s="205" t="str">
        <f>'5 Driver Data'!B827</f>
        <v>0819</v>
      </c>
      <c r="C827" s="193">
        <f>'5 Driver Data'!C827</f>
        <v>0</v>
      </c>
      <c r="D827" s="192">
        <f>'5 Driver Data'!D827</f>
        <v>0</v>
      </c>
      <c r="E827" s="191">
        <f>'5 Driver Data'!E827</f>
        <v>0</v>
      </c>
      <c r="F827" s="191">
        <f>'5 Driver Data'!F827</f>
        <v>0</v>
      </c>
      <c r="G827" s="191">
        <f>'5 Driver Data'!G827</f>
        <v>0</v>
      </c>
      <c r="H827" s="191">
        <f>'5 Driver Data'!H827</f>
        <v>0</v>
      </c>
      <c r="I827" s="191">
        <f>'5 Driver Data'!I827</f>
        <v>0</v>
      </c>
      <c r="J827" s="191">
        <f>'5 Driver Data'!J827</f>
        <v>0</v>
      </c>
      <c r="K827" s="206">
        <f>'5 Driver Data'!K827</f>
        <v>0</v>
      </c>
      <c r="L827" s="1"/>
      <c r="M827" s="216" t="str">
        <f>IF(D827=0,"Blank",'3 Model Input'!E$44*'3 Model Input'!E$45)</f>
        <v>Blank</v>
      </c>
      <c r="N827" s="197" t="str">
        <f t="shared" si="150"/>
        <v>Blank</v>
      </c>
      <c r="O827" s="197" t="str">
        <f>IF(D827=0,"Blank",'3 Model Input'!E$49*(1-'3 Model Input'!E$51))</f>
        <v>Blank</v>
      </c>
      <c r="P827" s="197" t="str">
        <f t="shared" si="151"/>
        <v>Blank</v>
      </c>
      <c r="Q827" s="197" t="str">
        <f>IF(D827=0,"Blank",IF(D827="BEV",E827*(1-'3 Model Input'!E$54), E827))</f>
        <v>Blank</v>
      </c>
      <c r="R827" s="198" t="str">
        <f>IF(D827=0,"Blank",IF(D827="PHEV",F827/G827,F827*(1-'3 Model Input'!E$54)/G827))</f>
        <v>Blank</v>
      </c>
      <c r="S827" s="198" t="str">
        <f>IF(D827=0,"Blank",IF(D827="PHEV",MIN(M827,E827),MIN(M827,(E827*(1-'3 Model Input'!E$54)))))</f>
        <v>Blank</v>
      </c>
      <c r="T827" s="217" t="str">
        <f t="shared" si="152"/>
        <v>Blank</v>
      </c>
      <c r="U827" s="89"/>
      <c r="V827" s="216" t="str">
        <f>IF(D827=0,"Blank",P827*'3 Model Input'!E$50)</f>
        <v>Blank</v>
      </c>
      <c r="W827" s="197" t="str">
        <f t="shared" si="153"/>
        <v>Blank</v>
      </c>
      <c r="X827" s="197" t="str">
        <f t="shared" si="154"/>
        <v>Blank</v>
      </c>
      <c r="Y827" s="197" t="str">
        <f t="shared" si="155"/>
        <v>Blank</v>
      </c>
      <c r="Z827" s="197" t="str">
        <f t="shared" si="156"/>
        <v>Blank</v>
      </c>
      <c r="AA827" s="223" t="str" cm="1">
        <f t="array" ref="AA827">_xlfn.IFS(ISTEXT('3 Model Input'!F$70),"Missing",ISTEXT('3 Model Input'!I$70),"Missing",ISNUMBER('3 Model Input'!K$70),'3 Model Input'!K$70*P827)</f>
        <v>Missing</v>
      </c>
      <c r="AB827" s="89"/>
      <c r="AC827" s="227" t="str" cm="1">
        <f t="array" ref="AC827">IF(D827=0,"Blank",_xlfn.IFS('3 Model Input'!E$61=1,(V827*G827)/T827,'3 Model Input'!E$61=2,(W827*G827)/T827,'3 Model Input'!E$61=3,(X827*G827)/T827,'3 Model Input'!E$61=4,(Y827*G827)/T827,'3 Model Input'!E$61=5,(Z827*G827)/T827, ISTEXT('3 Model Input'!E$61),"Missing",'3 Model Input'!E$61=6,(AA827*G827)/T827))</f>
        <v>Blank</v>
      </c>
      <c r="AD827" s="202" t="str">
        <f t="shared" si="157"/>
        <v>Blank</v>
      </c>
      <c r="AE827" s="202" t="str">
        <f t="shared" si="158"/>
        <v>Blank</v>
      </c>
      <c r="AF827" s="217" t="str">
        <f t="shared" si="159"/>
        <v>Blank</v>
      </c>
      <c r="AG827" s="9" t="str" cm="1">
        <f t="array" ref="AG827">_xlfn.IFS(ISNUMBER(AC827), "", ISNUMBER(SEARCH("Blank", AC827)), "", ISERROR(AC827), "Bad input on tab 3")</f>
        <v/>
      </c>
    </row>
    <row r="828" spans="2:33" ht="15" customHeight="1" x14ac:dyDescent="0.75">
      <c r="B828" s="205" t="str">
        <f>'5 Driver Data'!B828</f>
        <v>0820</v>
      </c>
      <c r="C828" s="193">
        <f>'5 Driver Data'!C828</f>
        <v>0</v>
      </c>
      <c r="D828" s="192">
        <f>'5 Driver Data'!D828</f>
        <v>0</v>
      </c>
      <c r="E828" s="191">
        <f>'5 Driver Data'!E828</f>
        <v>0</v>
      </c>
      <c r="F828" s="191">
        <f>'5 Driver Data'!F828</f>
        <v>0</v>
      </c>
      <c r="G828" s="191">
        <f>'5 Driver Data'!G828</f>
        <v>0</v>
      </c>
      <c r="H828" s="191">
        <f>'5 Driver Data'!H828</f>
        <v>0</v>
      </c>
      <c r="I828" s="191">
        <f>'5 Driver Data'!I828</f>
        <v>0</v>
      </c>
      <c r="J828" s="191">
        <f>'5 Driver Data'!J828</f>
        <v>0</v>
      </c>
      <c r="K828" s="206">
        <f>'5 Driver Data'!K828</f>
        <v>0</v>
      </c>
      <c r="L828" s="1"/>
      <c r="M828" s="216" t="str">
        <f>IF(D828=0,"Blank",'3 Model Input'!E$44*'3 Model Input'!E$45)</f>
        <v>Blank</v>
      </c>
      <c r="N828" s="197" t="str">
        <f t="shared" si="150"/>
        <v>Blank</v>
      </c>
      <c r="O828" s="197" t="str">
        <f>IF(D828=0,"Blank",'3 Model Input'!E$49*(1-'3 Model Input'!E$51))</f>
        <v>Blank</v>
      </c>
      <c r="P828" s="197" t="str">
        <f t="shared" si="151"/>
        <v>Blank</v>
      </c>
      <c r="Q828" s="197" t="str">
        <f>IF(D828=0,"Blank",IF(D828="BEV",E828*(1-'3 Model Input'!E$54), E828))</f>
        <v>Blank</v>
      </c>
      <c r="R828" s="198" t="str">
        <f>IF(D828=0,"Blank",IF(D828="PHEV",F828/G828,F828*(1-'3 Model Input'!E$54)/G828))</f>
        <v>Blank</v>
      </c>
      <c r="S828" s="198" t="str">
        <f>IF(D828=0,"Blank",IF(D828="PHEV",MIN(M828,E828),MIN(M828,(E828*(1-'3 Model Input'!E$54)))))</f>
        <v>Blank</v>
      </c>
      <c r="T828" s="217" t="str">
        <f t="shared" si="152"/>
        <v>Blank</v>
      </c>
      <c r="U828" s="89"/>
      <c r="V828" s="216" t="str">
        <f>IF(D828=0,"Blank",P828*'3 Model Input'!E$50)</f>
        <v>Blank</v>
      </c>
      <c r="W828" s="197" t="str">
        <f t="shared" si="153"/>
        <v>Blank</v>
      </c>
      <c r="X828" s="197" t="str">
        <f t="shared" si="154"/>
        <v>Blank</v>
      </c>
      <c r="Y828" s="197" t="str">
        <f t="shared" si="155"/>
        <v>Blank</v>
      </c>
      <c r="Z828" s="197" t="str">
        <f t="shared" si="156"/>
        <v>Blank</v>
      </c>
      <c r="AA828" s="223" t="str" cm="1">
        <f t="array" ref="AA828">_xlfn.IFS(ISTEXT('3 Model Input'!F$70),"Missing",ISTEXT('3 Model Input'!I$70),"Missing",ISNUMBER('3 Model Input'!K$70),'3 Model Input'!K$70*P828)</f>
        <v>Missing</v>
      </c>
      <c r="AB828" s="89"/>
      <c r="AC828" s="227" t="str" cm="1">
        <f t="array" ref="AC828">IF(D828=0,"Blank",_xlfn.IFS('3 Model Input'!E$61=1,(V828*G828)/T828,'3 Model Input'!E$61=2,(W828*G828)/T828,'3 Model Input'!E$61=3,(X828*G828)/T828,'3 Model Input'!E$61=4,(Y828*G828)/T828,'3 Model Input'!E$61=5,(Z828*G828)/T828, ISTEXT('3 Model Input'!E$61),"Missing",'3 Model Input'!E$61=6,(AA828*G828)/T828))</f>
        <v>Blank</v>
      </c>
      <c r="AD828" s="202" t="str">
        <f t="shared" si="157"/>
        <v>Blank</v>
      </c>
      <c r="AE828" s="202" t="str">
        <f t="shared" si="158"/>
        <v>Blank</v>
      </c>
      <c r="AF828" s="217" t="str">
        <f t="shared" si="159"/>
        <v>Blank</v>
      </c>
      <c r="AG828" s="9" t="str" cm="1">
        <f t="array" ref="AG828">_xlfn.IFS(ISNUMBER(AC828), "", ISNUMBER(SEARCH("Blank", AC828)), "", ISERROR(AC828), "Bad input on tab 3")</f>
        <v/>
      </c>
    </row>
    <row r="829" spans="2:33" ht="15" customHeight="1" x14ac:dyDescent="0.75">
      <c r="B829" s="205" t="str">
        <f>'5 Driver Data'!B829</f>
        <v>0821</v>
      </c>
      <c r="C829" s="193">
        <f>'5 Driver Data'!C829</f>
        <v>0</v>
      </c>
      <c r="D829" s="192">
        <f>'5 Driver Data'!D829</f>
        <v>0</v>
      </c>
      <c r="E829" s="191">
        <f>'5 Driver Data'!E829</f>
        <v>0</v>
      </c>
      <c r="F829" s="191">
        <f>'5 Driver Data'!F829</f>
        <v>0</v>
      </c>
      <c r="G829" s="191">
        <f>'5 Driver Data'!G829</f>
        <v>0</v>
      </c>
      <c r="H829" s="191">
        <f>'5 Driver Data'!H829</f>
        <v>0</v>
      </c>
      <c r="I829" s="191">
        <f>'5 Driver Data'!I829</f>
        <v>0</v>
      </c>
      <c r="J829" s="191">
        <f>'5 Driver Data'!J829</f>
        <v>0</v>
      </c>
      <c r="K829" s="206">
        <f>'5 Driver Data'!K829</f>
        <v>0</v>
      </c>
      <c r="L829" s="1"/>
      <c r="M829" s="216" t="str">
        <f>IF(D829=0,"Blank",'3 Model Input'!E$44*'3 Model Input'!E$45)</f>
        <v>Blank</v>
      </c>
      <c r="N829" s="197" t="str">
        <f t="shared" si="150"/>
        <v>Blank</v>
      </c>
      <c r="O829" s="197" t="str">
        <f>IF(D829=0,"Blank",'3 Model Input'!E$49*(1-'3 Model Input'!E$51))</f>
        <v>Blank</v>
      </c>
      <c r="P829" s="197" t="str">
        <f t="shared" si="151"/>
        <v>Blank</v>
      </c>
      <c r="Q829" s="197" t="str">
        <f>IF(D829=0,"Blank",IF(D829="BEV",E829*(1-'3 Model Input'!E$54), E829))</f>
        <v>Blank</v>
      </c>
      <c r="R829" s="198" t="str">
        <f>IF(D829=0,"Blank",IF(D829="PHEV",F829/G829,F829*(1-'3 Model Input'!E$54)/G829))</f>
        <v>Blank</v>
      </c>
      <c r="S829" s="198" t="str">
        <f>IF(D829=0,"Blank",IF(D829="PHEV",MIN(M829,E829),MIN(M829,(E829*(1-'3 Model Input'!E$54)))))</f>
        <v>Blank</v>
      </c>
      <c r="T829" s="217" t="str">
        <f t="shared" si="152"/>
        <v>Blank</v>
      </c>
      <c r="U829" s="89"/>
      <c r="V829" s="216" t="str">
        <f>IF(D829=0,"Blank",P829*'3 Model Input'!E$50)</f>
        <v>Blank</v>
      </c>
      <c r="W829" s="197" t="str">
        <f t="shared" si="153"/>
        <v>Blank</v>
      </c>
      <c r="X829" s="197" t="str">
        <f t="shared" si="154"/>
        <v>Blank</v>
      </c>
      <c r="Y829" s="197" t="str">
        <f t="shared" si="155"/>
        <v>Blank</v>
      </c>
      <c r="Z829" s="197" t="str">
        <f t="shared" si="156"/>
        <v>Blank</v>
      </c>
      <c r="AA829" s="223" t="str" cm="1">
        <f t="array" ref="AA829">_xlfn.IFS(ISTEXT('3 Model Input'!F$70),"Missing",ISTEXT('3 Model Input'!I$70),"Missing",ISNUMBER('3 Model Input'!K$70),'3 Model Input'!K$70*P829)</f>
        <v>Missing</v>
      </c>
      <c r="AB829" s="89"/>
      <c r="AC829" s="227" t="str" cm="1">
        <f t="array" ref="AC829">IF(D829=0,"Blank",_xlfn.IFS('3 Model Input'!E$61=1,(V829*G829)/T829,'3 Model Input'!E$61=2,(W829*G829)/T829,'3 Model Input'!E$61=3,(X829*G829)/T829,'3 Model Input'!E$61=4,(Y829*G829)/T829,'3 Model Input'!E$61=5,(Z829*G829)/T829, ISTEXT('3 Model Input'!E$61),"Missing",'3 Model Input'!E$61=6,(AA829*G829)/T829))</f>
        <v>Blank</v>
      </c>
      <c r="AD829" s="202" t="str">
        <f t="shared" si="157"/>
        <v>Blank</v>
      </c>
      <c r="AE829" s="202" t="str">
        <f t="shared" si="158"/>
        <v>Blank</v>
      </c>
      <c r="AF829" s="217" t="str">
        <f t="shared" si="159"/>
        <v>Blank</v>
      </c>
      <c r="AG829" s="9" t="str" cm="1">
        <f t="array" ref="AG829">_xlfn.IFS(ISNUMBER(AC829), "", ISNUMBER(SEARCH("Blank", AC829)), "", ISERROR(AC829), "Bad input on tab 3")</f>
        <v/>
      </c>
    </row>
    <row r="830" spans="2:33" ht="15" customHeight="1" x14ac:dyDescent="0.75">
      <c r="B830" s="205" t="str">
        <f>'5 Driver Data'!B830</f>
        <v>0822</v>
      </c>
      <c r="C830" s="193">
        <f>'5 Driver Data'!C830</f>
        <v>0</v>
      </c>
      <c r="D830" s="192">
        <f>'5 Driver Data'!D830</f>
        <v>0</v>
      </c>
      <c r="E830" s="191">
        <f>'5 Driver Data'!E830</f>
        <v>0</v>
      </c>
      <c r="F830" s="191">
        <f>'5 Driver Data'!F830</f>
        <v>0</v>
      </c>
      <c r="G830" s="191">
        <f>'5 Driver Data'!G830</f>
        <v>0</v>
      </c>
      <c r="H830" s="191">
        <f>'5 Driver Data'!H830</f>
        <v>0</v>
      </c>
      <c r="I830" s="191">
        <f>'5 Driver Data'!I830</f>
        <v>0</v>
      </c>
      <c r="J830" s="191">
        <f>'5 Driver Data'!J830</f>
        <v>0</v>
      </c>
      <c r="K830" s="206">
        <f>'5 Driver Data'!K830</f>
        <v>0</v>
      </c>
      <c r="L830" s="1"/>
      <c r="M830" s="216" t="str">
        <f>IF(D830=0,"Blank",'3 Model Input'!E$44*'3 Model Input'!E$45)</f>
        <v>Blank</v>
      </c>
      <c r="N830" s="197" t="str">
        <f t="shared" si="150"/>
        <v>Blank</v>
      </c>
      <c r="O830" s="197" t="str">
        <f>IF(D830=0,"Blank",'3 Model Input'!E$49*(1-'3 Model Input'!E$51))</f>
        <v>Blank</v>
      </c>
      <c r="P830" s="197" t="str">
        <f t="shared" si="151"/>
        <v>Blank</v>
      </c>
      <c r="Q830" s="197" t="str">
        <f>IF(D830=0,"Blank",IF(D830="BEV",E830*(1-'3 Model Input'!E$54), E830))</f>
        <v>Blank</v>
      </c>
      <c r="R830" s="198" t="str">
        <f>IF(D830=0,"Blank",IF(D830="PHEV",F830/G830,F830*(1-'3 Model Input'!E$54)/G830))</f>
        <v>Blank</v>
      </c>
      <c r="S830" s="198" t="str">
        <f>IF(D830=0,"Blank",IF(D830="PHEV",MIN(M830,E830),MIN(M830,(E830*(1-'3 Model Input'!E$54)))))</f>
        <v>Blank</v>
      </c>
      <c r="T830" s="217" t="str">
        <f t="shared" si="152"/>
        <v>Blank</v>
      </c>
      <c r="U830" s="89"/>
      <c r="V830" s="216" t="str">
        <f>IF(D830=0,"Blank",P830*'3 Model Input'!E$50)</f>
        <v>Blank</v>
      </c>
      <c r="W830" s="197" t="str">
        <f t="shared" si="153"/>
        <v>Blank</v>
      </c>
      <c r="X830" s="197" t="str">
        <f t="shared" si="154"/>
        <v>Blank</v>
      </c>
      <c r="Y830" s="197" t="str">
        <f t="shared" si="155"/>
        <v>Blank</v>
      </c>
      <c r="Z830" s="197" t="str">
        <f t="shared" si="156"/>
        <v>Blank</v>
      </c>
      <c r="AA830" s="223" t="str" cm="1">
        <f t="array" ref="AA830">_xlfn.IFS(ISTEXT('3 Model Input'!F$70),"Missing",ISTEXT('3 Model Input'!I$70),"Missing",ISNUMBER('3 Model Input'!K$70),'3 Model Input'!K$70*P830)</f>
        <v>Missing</v>
      </c>
      <c r="AB830" s="89"/>
      <c r="AC830" s="227" t="str" cm="1">
        <f t="array" ref="AC830">IF(D830=0,"Blank",_xlfn.IFS('3 Model Input'!E$61=1,(V830*G830)/T830,'3 Model Input'!E$61=2,(W830*G830)/T830,'3 Model Input'!E$61=3,(X830*G830)/T830,'3 Model Input'!E$61=4,(Y830*G830)/T830,'3 Model Input'!E$61=5,(Z830*G830)/T830, ISTEXT('3 Model Input'!E$61),"Missing",'3 Model Input'!E$61=6,(AA830*G830)/T830))</f>
        <v>Blank</v>
      </c>
      <c r="AD830" s="202" t="str">
        <f t="shared" si="157"/>
        <v>Blank</v>
      </c>
      <c r="AE830" s="202" t="str">
        <f t="shared" si="158"/>
        <v>Blank</v>
      </c>
      <c r="AF830" s="217" t="str">
        <f t="shared" si="159"/>
        <v>Blank</v>
      </c>
      <c r="AG830" s="9" t="str" cm="1">
        <f t="array" ref="AG830">_xlfn.IFS(ISNUMBER(AC830), "", ISNUMBER(SEARCH("Blank", AC830)), "", ISERROR(AC830), "Bad input on tab 3")</f>
        <v/>
      </c>
    </row>
    <row r="831" spans="2:33" ht="15" customHeight="1" x14ac:dyDescent="0.75">
      <c r="B831" s="205" t="str">
        <f>'5 Driver Data'!B831</f>
        <v>0823</v>
      </c>
      <c r="C831" s="193">
        <f>'5 Driver Data'!C831</f>
        <v>0</v>
      </c>
      <c r="D831" s="192">
        <f>'5 Driver Data'!D831</f>
        <v>0</v>
      </c>
      <c r="E831" s="191">
        <f>'5 Driver Data'!E831</f>
        <v>0</v>
      </c>
      <c r="F831" s="191">
        <f>'5 Driver Data'!F831</f>
        <v>0</v>
      </c>
      <c r="G831" s="191">
        <f>'5 Driver Data'!G831</f>
        <v>0</v>
      </c>
      <c r="H831" s="191">
        <f>'5 Driver Data'!H831</f>
        <v>0</v>
      </c>
      <c r="I831" s="191">
        <f>'5 Driver Data'!I831</f>
        <v>0</v>
      </c>
      <c r="J831" s="191">
        <f>'5 Driver Data'!J831</f>
        <v>0</v>
      </c>
      <c r="K831" s="206">
        <f>'5 Driver Data'!K831</f>
        <v>0</v>
      </c>
      <c r="L831" s="1"/>
      <c r="M831" s="216" t="str">
        <f>IF(D831=0,"Blank",'3 Model Input'!E$44*'3 Model Input'!E$45)</f>
        <v>Blank</v>
      </c>
      <c r="N831" s="197" t="str">
        <f t="shared" si="150"/>
        <v>Blank</v>
      </c>
      <c r="O831" s="197" t="str">
        <f>IF(D831=0,"Blank",'3 Model Input'!E$49*(1-'3 Model Input'!E$51))</f>
        <v>Blank</v>
      </c>
      <c r="P831" s="197" t="str">
        <f t="shared" si="151"/>
        <v>Blank</v>
      </c>
      <c r="Q831" s="197" t="str">
        <f>IF(D831=0,"Blank",IF(D831="BEV",E831*(1-'3 Model Input'!E$54), E831))</f>
        <v>Blank</v>
      </c>
      <c r="R831" s="198" t="str">
        <f>IF(D831=0,"Blank",IF(D831="PHEV",F831/G831,F831*(1-'3 Model Input'!E$54)/G831))</f>
        <v>Blank</v>
      </c>
      <c r="S831" s="198" t="str">
        <f>IF(D831=0,"Blank",IF(D831="PHEV",MIN(M831,E831),MIN(M831,(E831*(1-'3 Model Input'!E$54)))))</f>
        <v>Blank</v>
      </c>
      <c r="T831" s="217" t="str">
        <f t="shared" si="152"/>
        <v>Blank</v>
      </c>
      <c r="U831" s="89"/>
      <c r="V831" s="216" t="str">
        <f>IF(D831=0,"Blank",P831*'3 Model Input'!E$50)</f>
        <v>Blank</v>
      </c>
      <c r="W831" s="197" t="str">
        <f t="shared" si="153"/>
        <v>Blank</v>
      </c>
      <c r="X831" s="197" t="str">
        <f t="shared" si="154"/>
        <v>Blank</v>
      </c>
      <c r="Y831" s="197" t="str">
        <f t="shared" si="155"/>
        <v>Blank</v>
      </c>
      <c r="Z831" s="197" t="str">
        <f t="shared" si="156"/>
        <v>Blank</v>
      </c>
      <c r="AA831" s="223" t="str" cm="1">
        <f t="array" ref="AA831">_xlfn.IFS(ISTEXT('3 Model Input'!F$70),"Missing",ISTEXT('3 Model Input'!I$70),"Missing",ISNUMBER('3 Model Input'!K$70),'3 Model Input'!K$70*P831)</f>
        <v>Missing</v>
      </c>
      <c r="AB831" s="89"/>
      <c r="AC831" s="227" t="str" cm="1">
        <f t="array" ref="AC831">IF(D831=0,"Blank",_xlfn.IFS('3 Model Input'!E$61=1,(V831*G831)/T831,'3 Model Input'!E$61=2,(W831*G831)/T831,'3 Model Input'!E$61=3,(X831*G831)/T831,'3 Model Input'!E$61=4,(Y831*G831)/T831,'3 Model Input'!E$61=5,(Z831*G831)/T831, ISTEXT('3 Model Input'!E$61),"Missing",'3 Model Input'!E$61=6,(AA831*G831)/T831))</f>
        <v>Blank</v>
      </c>
      <c r="AD831" s="202" t="str">
        <f t="shared" si="157"/>
        <v>Blank</v>
      </c>
      <c r="AE831" s="202" t="str">
        <f t="shared" si="158"/>
        <v>Blank</v>
      </c>
      <c r="AF831" s="217" t="str">
        <f t="shared" si="159"/>
        <v>Blank</v>
      </c>
      <c r="AG831" s="9" t="str" cm="1">
        <f t="array" ref="AG831">_xlfn.IFS(ISNUMBER(AC831), "", ISNUMBER(SEARCH("Blank", AC831)), "", ISERROR(AC831), "Bad input on tab 3")</f>
        <v/>
      </c>
    </row>
    <row r="832" spans="2:33" ht="15" customHeight="1" x14ac:dyDescent="0.75">
      <c r="B832" s="205" t="str">
        <f>'5 Driver Data'!B832</f>
        <v>0824</v>
      </c>
      <c r="C832" s="193">
        <f>'5 Driver Data'!C832</f>
        <v>0</v>
      </c>
      <c r="D832" s="192">
        <f>'5 Driver Data'!D832</f>
        <v>0</v>
      </c>
      <c r="E832" s="191">
        <f>'5 Driver Data'!E832</f>
        <v>0</v>
      </c>
      <c r="F832" s="191">
        <f>'5 Driver Data'!F832</f>
        <v>0</v>
      </c>
      <c r="G832" s="191">
        <f>'5 Driver Data'!G832</f>
        <v>0</v>
      </c>
      <c r="H832" s="191">
        <f>'5 Driver Data'!H832</f>
        <v>0</v>
      </c>
      <c r="I832" s="191">
        <f>'5 Driver Data'!I832</f>
        <v>0</v>
      </c>
      <c r="J832" s="191">
        <f>'5 Driver Data'!J832</f>
        <v>0</v>
      </c>
      <c r="K832" s="206">
        <f>'5 Driver Data'!K832</f>
        <v>0</v>
      </c>
      <c r="L832" s="1"/>
      <c r="M832" s="216" t="str">
        <f>IF(D832=0,"Blank",'3 Model Input'!E$44*'3 Model Input'!E$45)</f>
        <v>Blank</v>
      </c>
      <c r="N832" s="197" t="str">
        <f t="shared" si="150"/>
        <v>Blank</v>
      </c>
      <c r="O832" s="197" t="str">
        <f>IF(D832=0,"Blank",'3 Model Input'!E$49*(1-'3 Model Input'!E$51))</f>
        <v>Blank</v>
      </c>
      <c r="P832" s="197" t="str">
        <f t="shared" si="151"/>
        <v>Blank</v>
      </c>
      <c r="Q832" s="197" t="str">
        <f>IF(D832=0,"Blank",IF(D832="BEV",E832*(1-'3 Model Input'!E$54), E832))</f>
        <v>Blank</v>
      </c>
      <c r="R832" s="198" t="str">
        <f>IF(D832=0,"Blank",IF(D832="PHEV",F832/G832,F832*(1-'3 Model Input'!E$54)/G832))</f>
        <v>Blank</v>
      </c>
      <c r="S832" s="198" t="str">
        <f>IF(D832=0,"Blank",IF(D832="PHEV",MIN(M832,E832),MIN(M832,(E832*(1-'3 Model Input'!E$54)))))</f>
        <v>Blank</v>
      </c>
      <c r="T832" s="217" t="str">
        <f t="shared" si="152"/>
        <v>Blank</v>
      </c>
      <c r="U832" s="89"/>
      <c r="V832" s="216" t="str">
        <f>IF(D832=0,"Blank",P832*'3 Model Input'!E$50)</f>
        <v>Blank</v>
      </c>
      <c r="W832" s="197" t="str">
        <f t="shared" si="153"/>
        <v>Blank</v>
      </c>
      <c r="X832" s="197" t="str">
        <f t="shared" si="154"/>
        <v>Blank</v>
      </c>
      <c r="Y832" s="197" t="str">
        <f t="shared" si="155"/>
        <v>Blank</v>
      </c>
      <c r="Z832" s="197" t="str">
        <f t="shared" si="156"/>
        <v>Blank</v>
      </c>
      <c r="AA832" s="223" t="str" cm="1">
        <f t="array" ref="AA832">_xlfn.IFS(ISTEXT('3 Model Input'!F$70),"Missing",ISTEXT('3 Model Input'!I$70),"Missing",ISNUMBER('3 Model Input'!K$70),'3 Model Input'!K$70*P832)</f>
        <v>Missing</v>
      </c>
      <c r="AB832" s="89"/>
      <c r="AC832" s="227" t="str" cm="1">
        <f t="array" ref="AC832">IF(D832=0,"Blank",_xlfn.IFS('3 Model Input'!E$61=1,(V832*G832)/T832,'3 Model Input'!E$61=2,(W832*G832)/T832,'3 Model Input'!E$61=3,(X832*G832)/T832,'3 Model Input'!E$61=4,(Y832*G832)/T832,'3 Model Input'!E$61=5,(Z832*G832)/T832, ISTEXT('3 Model Input'!E$61),"Missing",'3 Model Input'!E$61=6,(AA832*G832)/T832))</f>
        <v>Blank</v>
      </c>
      <c r="AD832" s="202" t="str">
        <f t="shared" si="157"/>
        <v>Blank</v>
      </c>
      <c r="AE832" s="202" t="str">
        <f t="shared" si="158"/>
        <v>Blank</v>
      </c>
      <c r="AF832" s="217" t="str">
        <f t="shared" si="159"/>
        <v>Blank</v>
      </c>
      <c r="AG832" s="9" t="str" cm="1">
        <f t="array" ref="AG832">_xlfn.IFS(ISNUMBER(AC832), "", ISNUMBER(SEARCH("Blank", AC832)), "", ISERROR(AC832), "Bad input on tab 3")</f>
        <v/>
      </c>
    </row>
    <row r="833" spans="2:33" ht="15" customHeight="1" x14ac:dyDescent="0.75">
      <c r="B833" s="205" t="str">
        <f>'5 Driver Data'!B833</f>
        <v>0825</v>
      </c>
      <c r="C833" s="193">
        <f>'5 Driver Data'!C833</f>
        <v>0</v>
      </c>
      <c r="D833" s="192">
        <f>'5 Driver Data'!D833</f>
        <v>0</v>
      </c>
      <c r="E833" s="191">
        <f>'5 Driver Data'!E833</f>
        <v>0</v>
      </c>
      <c r="F833" s="191">
        <f>'5 Driver Data'!F833</f>
        <v>0</v>
      </c>
      <c r="G833" s="191">
        <f>'5 Driver Data'!G833</f>
        <v>0</v>
      </c>
      <c r="H833" s="191">
        <f>'5 Driver Data'!H833</f>
        <v>0</v>
      </c>
      <c r="I833" s="191">
        <f>'5 Driver Data'!I833</f>
        <v>0</v>
      </c>
      <c r="J833" s="191">
        <f>'5 Driver Data'!J833</f>
        <v>0</v>
      </c>
      <c r="K833" s="206">
        <f>'5 Driver Data'!K833</f>
        <v>0</v>
      </c>
      <c r="L833" s="1"/>
      <c r="M833" s="216" t="str">
        <f>IF(D833=0,"Blank",'3 Model Input'!E$44*'3 Model Input'!E$45)</f>
        <v>Blank</v>
      </c>
      <c r="N833" s="197" t="str">
        <f t="shared" si="150"/>
        <v>Blank</v>
      </c>
      <c r="O833" s="197" t="str">
        <f>IF(D833=0,"Blank",'3 Model Input'!E$49*(1-'3 Model Input'!E$51))</f>
        <v>Blank</v>
      </c>
      <c r="P833" s="197" t="str">
        <f t="shared" si="151"/>
        <v>Blank</v>
      </c>
      <c r="Q833" s="197" t="str">
        <f>IF(D833=0,"Blank",IF(D833="BEV",E833*(1-'3 Model Input'!E$54), E833))</f>
        <v>Blank</v>
      </c>
      <c r="R833" s="198" t="str">
        <f>IF(D833=0,"Blank",IF(D833="PHEV",F833/G833,F833*(1-'3 Model Input'!E$54)/G833))</f>
        <v>Blank</v>
      </c>
      <c r="S833" s="198" t="str">
        <f>IF(D833=0,"Blank",IF(D833="PHEV",MIN(M833,E833),MIN(M833,(E833*(1-'3 Model Input'!E$54)))))</f>
        <v>Blank</v>
      </c>
      <c r="T833" s="217" t="str">
        <f t="shared" si="152"/>
        <v>Blank</v>
      </c>
      <c r="U833" s="89"/>
      <c r="V833" s="216" t="str">
        <f>IF(D833=0,"Blank",P833*'3 Model Input'!E$50)</f>
        <v>Blank</v>
      </c>
      <c r="W833" s="197" t="str">
        <f t="shared" si="153"/>
        <v>Blank</v>
      </c>
      <c r="X833" s="197" t="str">
        <f t="shared" si="154"/>
        <v>Blank</v>
      </c>
      <c r="Y833" s="197" t="str">
        <f t="shared" si="155"/>
        <v>Blank</v>
      </c>
      <c r="Z833" s="197" t="str">
        <f t="shared" si="156"/>
        <v>Blank</v>
      </c>
      <c r="AA833" s="223" t="str" cm="1">
        <f t="array" ref="AA833">_xlfn.IFS(ISTEXT('3 Model Input'!F$70),"Missing",ISTEXT('3 Model Input'!I$70),"Missing",ISNUMBER('3 Model Input'!K$70),'3 Model Input'!K$70*P833)</f>
        <v>Missing</v>
      </c>
      <c r="AB833" s="89"/>
      <c r="AC833" s="227" t="str" cm="1">
        <f t="array" ref="AC833">IF(D833=0,"Blank",_xlfn.IFS('3 Model Input'!E$61=1,(V833*G833)/T833,'3 Model Input'!E$61=2,(W833*G833)/T833,'3 Model Input'!E$61=3,(X833*G833)/T833,'3 Model Input'!E$61=4,(Y833*G833)/T833,'3 Model Input'!E$61=5,(Z833*G833)/T833, ISTEXT('3 Model Input'!E$61),"Missing",'3 Model Input'!E$61=6,(AA833*G833)/T833))</f>
        <v>Blank</v>
      </c>
      <c r="AD833" s="202" t="str">
        <f t="shared" si="157"/>
        <v>Blank</v>
      </c>
      <c r="AE833" s="202" t="str">
        <f t="shared" si="158"/>
        <v>Blank</v>
      </c>
      <c r="AF833" s="217" t="str">
        <f t="shared" si="159"/>
        <v>Blank</v>
      </c>
      <c r="AG833" s="9" t="str" cm="1">
        <f t="array" ref="AG833">_xlfn.IFS(ISNUMBER(AC833), "", ISNUMBER(SEARCH("Blank", AC833)), "", ISERROR(AC833), "Bad input on tab 3")</f>
        <v/>
      </c>
    </row>
    <row r="834" spans="2:33" ht="15" customHeight="1" x14ac:dyDescent="0.75">
      <c r="B834" s="205" t="str">
        <f>'5 Driver Data'!B834</f>
        <v>0826</v>
      </c>
      <c r="C834" s="193">
        <f>'5 Driver Data'!C834</f>
        <v>0</v>
      </c>
      <c r="D834" s="192">
        <f>'5 Driver Data'!D834</f>
        <v>0</v>
      </c>
      <c r="E834" s="191">
        <f>'5 Driver Data'!E834</f>
        <v>0</v>
      </c>
      <c r="F834" s="191">
        <f>'5 Driver Data'!F834</f>
        <v>0</v>
      </c>
      <c r="G834" s="191">
        <f>'5 Driver Data'!G834</f>
        <v>0</v>
      </c>
      <c r="H834" s="191">
        <f>'5 Driver Data'!H834</f>
        <v>0</v>
      </c>
      <c r="I834" s="191">
        <f>'5 Driver Data'!I834</f>
        <v>0</v>
      </c>
      <c r="J834" s="191">
        <f>'5 Driver Data'!J834</f>
        <v>0</v>
      </c>
      <c r="K834" s="206">
        <f>'5 Driver Data'!K834</f>
        <v>0</v>
      </c>
      <c r="L834" s="1"/>
      <c r="M834" s="216" t="str">
        <f>IF(D834=0,"Blank",'3 Model Input'!E$44*'3 Model Input'!E$45)</f>
        <v>Blank</v>
      </c>
      <c r="N834" s="197" t="str">
        <f t="shared" si="150"/>
        <v>Blank</v>
      </c>
      <c r="O834" s="197" t="str">
        <f>IF(D834=0,"Blank",'3 Model Input'!E$49*(1-'3 Model Input'!E$51))</f>
        <v>Blank</v>
      </c>
      <c r="P834" s="197" t="str">
        <f t="shared" si="151"/>
        <v>Blank</v>
      </c>
      <c r="Q834" s="197" t="str">
        <f>IF(D834=0,"Blank",IF(D834="BEV",E834*(1-'3 Model Input'!E$54), E834))</f>
        <v>Blank</v>
      </c>
      <c r="R834" s="198" t="str">
        <f>IF(D834=0,"Blank",IF(D834="PHEV",F834/G834,F834*(1-'3 Model Input'!E$54)/G834))</f>
        <v>Blank</v>
      </c>
      <c r="S834" s="198" t="str">
        <f>IF(D834=0,"Blank",IF(D834="PHEV",MIN(M834,E834),MIN(M834,(E834*(1-'3 Model Input'!E$54)))))</f>
        <v>Blank</v>
      </c>
      <c r="T834" s="217" t="str">
        <f t="shared" si="152"/>
        <v>Blank</v>
      </c>
      <c r="U834" s="89"/>
      <c r="V834" s="216" t="str">
        <f>IF(D834=0,"Blank",P834*'3 Model Input'!E$50)</f>
        <v>Blank</v>
      </c>
      <c r="W834" s="197" t="str">
        <f t="shared" si="153"/>
        <v>Blank</v>
      </c>
      <c r="X834" s="197" t="str">
        <f t="shared" si="154"/>
        <v>Blank</v>
      </c>
      <c r="Y834" s="197" t="str">
        <f t="shared" si="155"/>
        <v>Blank</v>
      </c>
      <c r="Z834" s="197" t="str">
        <f t="shared" si="156"/>
        <v>Blank</v>
      </c>
      <c r="AA834" s="223" t="str" cm="1">
        <f t="array" ref="AA834">_xlfn.IFS(ISTEXT('3 Model Input'!F$70),"Missing",ISTEXT('3 Model Input'!I$70),"Missing",ISNUMBER('3 Model Input'!K$70),'3 Model Input'!K$70*P834)</f>
        <v>Missing</v>
      </c>
      <c r="AB834" s="89"/>
      <c r="AC834" s="227" t="str" cm="1">
        <f t="array" ref="AC834">IF(D834=0,"Blank",_xlfn.IFS('3 Model Input'!E$61=1,(V834*G834)/T834,'3 Model Input'!E$61=2,(W834*G834)/T834,'3 Model Input'!E$61=3,(X834*G834)/T834,'3 Model Input'!E$61=4,(Y834*G834)/T834,'3 Model Input'!E$61=5,(Z834*G834)/T834, ISTEXT('3 Model Input'!E$61),"Missing",'3 Model Input'!E$61=6,(AA834*G834)/T834))</f>
        <v>Blank</v>
      </c>
      <c r="AD834" s="202" t="str">
        <f t="shared" si="157"/>
        <v>Blank</v>
      </c>
      <c r="AE834" s="202" t="str">
        <f t="shared" si="158"/>
        <v>Blank</v>
      </c>
      <c r="AF834" s="217" t="str">
        <f t="shared" si="159"/>
        <v>Blank</v>
      </c>
      <c r="AG834" s="9" t="str" cm="1">
        <f t="array" ref="AG834">_xlfn.IFS(ISNUMBER(AC834), "", ISNUMBER(SEARCH("Blank", AC834)), "", ISERROR(AC834), "Bad input on tab 3")</f>
        <v/>
      </c>
    </row>
    <row r="835" spans="2:33" ht="15" customHeight="1" x14ac:dyDescent="0.75">
      <c r="B835" s="205" t="str">
        <f>'5 Driver Data'!B835</f>
        <v>0827</v>
      </c>
      <c r="C835" s="193">
        <f>'5 Driver Data'!C835</f>
        <v>0</v>
      </c>
      <c r="D835" s="192">
        <f>'5 Driver Data'!D835</f>
        <v>0</v>
      </c>
      <c r="E835" s="191">
        <f>'5 Driver Data'!E835</f>
        <v>0</v>
      </c>
      <c r="F835" s="191">
        <f>'5 Driver Data'!F835</f>
        <v>0</v>
      </c>
      <c r="G835" s="191">
        <f>'5 Driver Data'!G835</f>
        <v>0</v>
      </c>
      <c r="H835" s="191">
        <f>'5 Driver Data'!H835</f>
        <v>0</v>
      </c>
      <c r="I835" s="191">
        <f>'5 Driver Data'!I835</f>
        <v>0</v>
      </c>
      <c r="J835" s="191">
        <f>'5 Driver Data'!J835</f>
        <v>0</v>
      </c>
      <c r="K835" s="206">
        <f>'5 Driver Data'!K835</f>
        <v>0</v>
      </c>
      <c r="L835" s="1"/>
      <c r="M835" s="216" t="str">
        <f>IF(D835=0,"Blank",'3 Model Input'!E$44*'3 Model Input'!E$45)</f>
        <v>Blank</v>
      </c>
      <c r="N835" s="197" t="str">
        <f t="shared" si="150"/>
        <v>Blank</v>
      </c>
      <c r="O835" s="197" t="str">
        <f>IF(D835=0,"Blank",'3 Model Input'!E$49*(1-'3 Model Input'!E$51))</f>
        <v>Blank</v>
      </c>
      <c r="P835" s="197" t="str">
        <f t="shared" si="151"/>
        <v>Blank</v>
      </c>
      <c r="Q835" s="197" t="str">
        <f>IF(D835=0,"Blank",IF(D835="BEV",E835*(1-'3 Model Input'!E$54), E835))</f>
        <v>Blank</v>
      </c>
      <c r="R835" s="198" t="str">
        <f>IF(D835=0,"Blank",IF(D835="PHEV",F835/G835,F835*(1-'3 Model Input'!E$54)/G835))</f>
        <v>Blank</v>
      </c>
      <c r="S835" s="198" t="str">
        <f>IF(D835=0,"Blank",IF(D835="PHEV",MIN(M835,E835),MIN(M835,(E835*(1-'3 Model Input'!E$54)))))</f>
        <v>Blank</v>
      </c>
      <c r="T835" s="217" t="str">
        <f t="shared" si="152"/>
        <v>Blank</v>
      </c>
      <c r="U835" s="89"/>
      <c r="V835" s="216" t="str">
        <f>IF(D835=0,"Blank",P835*'3 Model Input'!E$50)</f>
        <v>Blank</v>
      </c>
      <c r="W835" s="197" t="str">
        <f t="shared" si="153"/>
        <v>Blank</v>
      </c>
      <c r="X835" s="197" t="str">
        <f t="shared" si="154"/>
        <v>Blank</v>
      </c>
      <c r="Y835" s="197" t="str">
        <f t="shared" si="155"/>
        <v>Blank</v>
      </c>
      <c r="Z835" s="197" t="str">
        <f t="shared" si="156"/>
        <v>Blank</v>
      </c>
      <c r="AA835" s="223" t="str" cm="1">
        <f t="array" ref="AA835">_xlfn.IFS(ISTEXT('3 Model Input'!F$70),"Missing",ISTEXT('3 Model Input'!I$70),"Missing",ISNUMBER('3 Model Input'!K$70),'3 Model Input'!K$70*P835)</f>
        <v>Missing</v>
      </c>
      <c r="AB835" s="89"/>
      <c r="AC835" s="227" t="str" cm="1">
        <f t="array" ref="AC835">IF(D835=0,"Blank",_xlfn.IFS('3 Model Input'!E$61=1,(V835*G835)/T835,'3 Model Input'!E$61=2,(W835*G835)/T835,'3 Model Input'!E$61=3,(X835*G835)/T835,'3 Model Input'!E$61=4,(Y835*G835)/T835,'3 Model Input'!E$61=5,(Z835*G835)/T835, ISTEXT('3 Model Input'!E$61),"Missing",'3 Model Input'!E$61=6,(AA835*G835)/T835))</f>
        <v>Blank</v>
      </c>
      <c r="AD835" s="202" t="str">
        <f t="shared" si="157"/>
        <v>Blank</v>
      </c>
      <c r="AE835" s="202" t="str">
        <f t="shared" si="158"/>
        <v>Blank</v>
      </c>
      <c r="AF835" s="217" t="str">
        <f t="shared" si="159"/>
        <v>Blank</v>
      </c>
      <c r="AG835" s="9" t="str" cm="1">
        <f t="array" ref="AG835">_xlfn.IFS(ISNUMBER(AC835), "", ISNUMBER(SEARCH("Blank", AC835)), "", ISERROR(AC835), "Bad input on tab 3")</f>
        <v/>
      </c>
    </row>
    <row r="836" spans="2:33" ht="15" customHeight="1" x14ac:dyDescent="0.75">
      <c r="B836" s="205" t="str">
        <f>'5 Driver Data'!B836</f>
        <v>0828</v>
      </c>
      <c r="C836" s="193">
        <f>'5 Driver Data'!C836</f>
        <v>0</v>
      </c>
      <c r="D836" s="192">
        <f>'5 Driver Data'!D836</f>
        <v>0</v>
      </c>
      <c r="E836" s="191">
        <f>'5 Driver Data'!E836</f>
        <v>0</v>
      </c>
      <c r="F836" s="191">
        <f>'5 Driver Data'!F836</f>
        <v>0</v>
      </c>
      <c r="G836" s="191">
        <f>'5 Driver Data'!G836</f>
        <v>0</v>
      </c>
      <c r="H836" s="191">
        <f>'5 Driver Data'!H836</f>
        <v>0</v>
      </c>
      <c r="I836" s="191">
        <f>'5 Driver Data'!I836</f>
        <v>0</v>
      </c>
      <c r="J836" s="191">
        <f>'5 Driver Data'!J836</f>
        <v>0</v>
      </c>
      <c r="K836" s="206">
        <f>'5 Driver Data'!K836</f>
        <v>0</v>
      </c>
      <c r="L836" s="1"/>
      <c r="M836" s="216" t="str">
        <f>IF(D836=0,"Blank",'3 Model Input'!E$44*'3 Model Input'!E$45)</f>
        <v>Blank</v>
      </c>
      <c r="N836" s="197" t="str">
        <f t="shared" si="150"/>
        <v>Blank</v>
      </c>
      <c r="O836" s="197" t="str">
        <f>IF(D836=0,"Blank",'3 Model Input'!E$49*(1-'3 Model Input'!E$51))</f>
        <v>Blank</v>
      </c>
      <c r="P836" s="197" t="str">
        <f t="shared" si="151"/>
        <v>Blank</v>
      </c>
      <c r="Q836" s="197" t="str">
        <f>IF(D836=0,"Blank",IF(D836="BEV",E836*(1-'3 Model Input'!E$54), E836))</f>
        <v>Blank</v>
      </c>
      <c r="R836" s="198" t="str">
        <f>IF(D836=0,"Blank",IF(D836="PHEV",F836/G836,F836*(1-'3 Model Input'!E$54)/G836))</f>
        <v>Blank</v>
      </c>
      <c r="S836" s="198" t="str">
        <f>IF(D836=0,"Blank",IF(D836="PHEV",MIN(M836,E836),MIN(M836,(E836*(1-'3 Model Input'!E$54)))))</f>
        <v>Blank</v>
      </c>
      <c r="T836" s="217" t="str">
        <f t="shared" si="152"/>
        <v>Blank</v>
      </c>
      <c r="U836" s="89"/>
      <c r="V836" s="216" t="str">
        <f>IF(D836=0,"Blank",P836*'3 Model Input'!E$50)</f>
        <v>Blank</v>
      </c>
      <c r="W836" s="197" t="str">
        <f t="shared" si="153"/>
        <v>Blank</v>
      </c>
      <c r="X836" s="197" t="str">
        <f t="shared" si="154"/>
        <v>Blank</v>
      </c>
      <c r="Y836" s="197" t="str">
        <f t="shared" si="155"/>
        <v>Blank</v>
      </c>
      <c r="Z836" s="197" t="str">
        <f t="shared" si="156"/>
        <v>Blank</v>
      </c>
      <c r="AA836" s="223" t="str" cm="1">
        <f t="array" ref="AA836">_xlfn.IFS(ISTEXT('3 Model Input'!F$70),"Missing",ISTEXT('3 Model Input'!I$70),"Missing",ISNUMBER('3 Model Input'!K$70),'3 Model Input'!K$70*P836)</f>
        <v>Missing</v>
      </c>
      <c r="AB836" s="89"/>
      <c r="AC836" s="227" t="str" cm="1">
        <f t="array" ref="AC836">IF(D836=0,"Blank",_xlfn.IFS('3 Model Input'!E$61=1,(V836*G836)/T836,'3 Model Input'!E$61=2,(W836*G836)/T836,'3 Model Input'!E$61=3,(X836*G836)/T836,'3 Model Input'!E$61=4,(Y836*G836)/T836,'3 Model Input'!E$61=5,(Z836*G836)/T836, ISTEXT('3 Model Input'!E$61),"Missing",'3 Model Input'!E$61=6,(AA836*G836)/T836))</f>
        <v>Blank</v>
      </c>
      <c r="AD836" s="202" t="str">
        <f t="shared" si="157"/>
        <v>Blank</v>
      </c>
      <c r="AE836" s="202" t="str">
        <f t="shared" si="158"/>
        <v>Blank</v>
      </c>
      <c r="AF836" s="217" t="str">
        <f t="shared" si="159"/>
        <v>Blank</v>
      </c>
      <c r="AG836" s="9" t="str" cm="1">
        <f t="array" ref="AG836">_xlfn.IFS(ISNUMBER(AC836), "", ISNUMBER(SEARCH("Blank", AC836)), "", ISERROR(AC836), "Bad input on tab 3")</f>
        <v/>
      </c>
    </row>
    <row r="837" spans="2:33" ht="15" customHeight="1" x14ac:dyDescent="0.75">
      <c r="B837" s="205" t="str">
        <f>'5 Driver Data'!B837</f>
        <v>0829</v>
      </c>
      <c r="C837" s="193">
        <f>'5 Driver Data'!C837</f>
        <v>0</v>
      </c>
      <c r="D837" s="192">
        <f>'5 Driver Data'!D837</f>
        <v>0</v>
      </c>
      <c r="E837" s="191">
        <f>'5 Driver Data'!E837</f>
        <v>0</v>
      </c>
      <c r="F837" s="191">
        <f>'5 Driver Data'!F837</f>
        <v>0</v>
      </c>
      <c r="G837" s="191">
        <f>'5 Driver Data'!G837</f>
        <v>0</v>
      </c>
      <c r="H837" s="191">
        <f>'5 Driver Data'!H837</f>
        <v>0</v>
      </c>
      <c r="I837" s="191">
        <f>'5 Driver Data'!I837</f>
        <v>0</v>
      </c>
      <c r="J837" s="191">
        <f>'5 Driver Data'!J837</f>
        <v>0</v>
      </c>
      <c r="K837" s="206">
        <f>'5 Driver Data'!K837</f>
        <v>0</v>
      </c>
      <c r="L837" s="1"/>
      <c r="M837" s="216" t="str">
        <f>IF(D837=0,"Blank",'3 Model Input'!E$44*'3 Model Input'!E$45)</f>
        <v>Blank</v>
      </c>
      <c r="N837" s="197" t="str">
        <f t="shared" si="150"/>
        <v>Blank</v>
      </c>
      <c r="O837" s="197" t="str">
        <f>IF(D837=0,"Blank",'3 Model Input'!E$49*(1-'3 Model Input'!E$51))</f>
        <v>Blank</v>
      </c>
      <c r="P837" s="197" t="str">
        <f t="shared" si="151"/>
        <v>Blank</v>
      </c>
      <c r="Q837" s="197" t="str">
        <f>IF(D837=0,"Blank",IF(D837="BEV",E837*(1-'3 Model Input'!E$54), E837))</f>
        <v>Blank</v>
      </c>
      <c r="R837" s="198" t="str">
        <f>IF(D837=0,"Blank",IF(D837="PHEV",F837/G837,F837*(1-'3 Model Input'!E$54)/G837))</f>
        <v>Blank</v>
      </c>
      <c r="S837" s="198" t="str">
        <f>IF(D837=0,"Blank",IF(D837="PHEV",MIN(M837,E837),MIN(M837,(E837*(1-'3 Model Input'!E$54)))))</f>
        <v>Blank</v>
      </c>
      <c r="T837" s="217" t="str">
        <f t="shared" si="152"/>
        <v>Blank</v>
      </c>
      <c r="U837" s="89"/>
      <c r="V837" s="216" t="str">
        <f>IF(D837=0,"Blank",P837*'3 Model Input'!E$50)</f>
        <v>Blank</v>
      </c>
      <c r="W837" s="197" t="str">
        <f t="shared" si="153"/>
        <v>Blank</v>
      </c>
      <c r="X837" s="197" t="str">
        <f t="shared" si="154"/>
        <v>Blank</v>
      </c>
      <c r="Y837" s="197" t="str">
        <f t="shared" si="155"/>
        <v>Blank</v>
      </c>
      <c r="Z837" s="197" t="str">
        <f t="shared" si="156"/>
        <v>Blank</v>
      </c>
      <c r="AA837" s="223" t="str" cm="1">
        <f t="array" ref="AA837">_xlfn.IFS(ISTEXT('3 Model Input'!F$70),"Missing",ISTEXT('3 Model Input'!I$70),"Missing",ISNUMBER('3 Model Input'!K$70),'3 Model Input'!K$70*P837)</f>
        <v>Missing</v>
      </c>
      <c r="AB837" s="89"/>
      <c r="AC837" s="227" t="str" cm="1">
        <f t="array" ref="AC837">IF(D837=0,"Blank",_xlfn.IFS('3 Model Input'!E$61=1,(V837*G837)/T837,'3 Model Input'!E$61=2,(W837*G837)/T837,'3 Model Input'!E$61=3,(X837*G837)/T837,'3 Model Input'!E$61=4,(Y837*G837)/T837,'3 Model Input'!E$61=5,(Z837*G837)/T837, ISTEXT('3 Model Input'!E$61),"Missing",'3 Model Input'!E$61=6,(AA837*G837)/T837))</f>
        <v>Blank</v>
      </c>
      <c r="AD837" s="202" t="str">
        <f t="shared" si="157"/>
        <v>Blank</v>
      </c>
      <c r="AE837" s="202" t="str">
        <f t="shared" si="158"/>
        <v>Blank</v>
      </c>
      <c r="AF837" s="217" t="str">
        <f t="shared" si="159"/>
        <v>Blank</v>
      </c>
      <c r="AG837" s="9" t="str" cm="1">
        <f t="array" ref="AG837">_xlfn.IFS(ISNUMBER(AC837), "", ISNUMBER(SEARCH("Blank", AC837)), "", ISERROR(AC837), "Bad input on tab 3")</f>
        <v/>
      </c>
    </row>
    <row r="838" spans="2:33" ht="15" customHeight="1" x14ac:dyDescent="0.75">
      <c r="B838" s="205" t="str">
        <f>'5 Driver Data'!B838</f>
        <v>0830</v>
      </c>
      <c r="C838" s="193">
        <f>'5 Driver Data'!C838</f>
        <v>0</v>
      </c>
      <c r="D838" s="192">
        <f>'5 Driver Data'!D838</f>
        <v>0</v>
      </c>
      <c r="E838" s="191">
        <f>'5 Driver Data'!E838</f>
        <v>0</v>
      </c>
      <c r="F838" s="191">
        <f>'5 Driver Data'!F838</f>
        <v>0</v>
      </c>
      <c r="G838" s="191">
        <f>'5 Driver Data'!G838</f>
        <v>0</v>
      </c>
      <c r="H838" s="191">
        <f>'5 Driver Data'!H838</f>
        <v>0</v>
      </c>
      <c r="I838" s="191">
        <f>'5 Driver Data'!I838</f>
        <v>0</v>
      </c>
      <c r="J838" s="191">
        <f>'5 Driver Data'!J838</f>
        <v>0</v>
      </c>
      <c r="K838" s="206">
        <f>'5 Driver Data'!K838</f>
        <v>0</v>
      </c>
      <c r="L838" s="1"/>
      <c r="M838" s="216" t="str">
        <f>IF(D838=0,"Blank",'3 Model Input'!E$44*'3 Model Input'!E$45)</f>
        <v>Blank</v>
      </c>
      <c r="N838" s="197" t="str">
        <f t="shared" si="150"/>
        <v>Blank</v>
      </c>
      <c r="O838" s="197" t="str">
        <f>IF(D838=0,"Blank",'3 Model Input'!E$49*(1-'3 Model Input'!E$51))</f>
        <v>Blank</v>
      </c>
      <c r="P838" s="197" t="str">
        <f t="shared" si="151"/>
        <v>Blank</v>
      </c>
      <c r="Q838" s="197" t="str">
        <f>IF(D838=0,"Blank",IF(D838="BEV",E838*(1-'3 Model Input'!E$54), E838))</f>
        <v>Blank</v>
      </c>
      <c r="R838" s="198" t="str">
        <f>IF(D838=0,"Blank",IF(D838="PHEV",F838/G838,F838*(1-'3 Model Input'!E$54)/G838))</f>
        <v>Blank</v>
      </c>
      <c r="S838" s="198" t="str">
        <f>IF(D838=0,"Blank",IF(D838="PHEV",MIN(M838,E838),MIN(M838,(E838*(1-'3 Model Input'!E$54)))))</f>
        <v>Blank</v>
      </c>
      <c r="T838" s="217" t="str">
        <f t="shared" si="152"/>
        <v>Blank</v>
      </c>
      <c r="U838" s="89"/>
      <c r="V838" s="216" t="str">
        <f>IF(D838=0,"Blank",P838*'3 Model Input'!E$50)</f>
        <v>Blank</v>
      </c>
      <c r="W838" s="197" t="str">
        <f t="shared" si="153"/>
        <v>Blank</v>
      </c>
      <c r="X838" s="197" t="str">
        <f t="shared" si="154"/>
        <v>Blank</v>
      </c>
      <c r="Y838" s="197" t="str">
        <f t="shared" si="155"/>
        <v>Blank</v>
      </c>
      <c r="Z838" s="197" t="str">
        <f t="shared" si="156"/>
        <v>Blank</v>
      </c>
      <c r="AA838" s="223" t="str" cm="1">
        <f t="array" ref="AA838">_xlfn.IFS(ISTEXT('3 Model Input'!F$70),"Missing",ISTEXT('3 Model Input'!I$70),"Missing",ISNUMBER('3 Model Input'!K$70),'3 Model Input'!K$70*P838)</f>
        <v>Missing</v>
      </c>
      <c r="AB838" s="89"/>
      <c r="AC838" s="227" t="str" cm="1">
        <f t="array" ref="AC838">IF(D838=0,"Blank",_xlfn.IFS('3 Model Input'!E$61=1,(V838*G838)/T838,'3 Model Input'!E$61=2,(W838*G838)/T838,'3 Model Input'!E$61=3,(X838*G838)/T838,'3 Model Input'!E$61=4,(Y838*G838)/T838,'3 Model Input'!E$61=5,(Z838*G838)/T838, ISTEXT('3 Model Input'!E$61),"Missing",'3 Model Input'!E$61=6,(AA838*G838)/T838))</f>
        <v>Blank</v>
      </c>
      <c r="AD838" s="202" t="str">
        <f t="shared" si="157"/>
        <v>Blank</v>
      </c>
      <c r="AE838" s="202" t="str">
        <f t="shared" si="158"/>
        <v>Blank</v>
      </c>
      <c r="AF838" s="217" t="str">
        <f t="shared" si="159"/>
        <v>Blank</v>
      </c>
      <c r="AG838" s="9" t="str" cm="1">
        <f t="array" ref="AG838">_xlfn.IFS(ISNUMBER(AC838), "", ISNUMBER(SEARCH("Blank", AC838)), "", ISERROR(AC838), "Bad input on tab 3")</f>
        <v/>
      </c>
    </row>
    <row r="839" spans="2:33" ht="15" customHeight="1" x14ac:dyDescent="0.75">
      <c r="B839" s="205" t="str">
        <f>'5 Driver Data'!B839</f>
        <v>0831</v>
      </c>
      <c r="C839" s="193">
        <f>'5 Driver Data'!C839</f>
        <v>0</v>
      </c>
      <c r="D839" s="192">
        <f>'5 Driver Data'!D839</f>
        <v>0</v>
      </c>
      <c r="E839" s="191">
        <f>'5 Driver Data'!E839</f>
        <v>0</v>
      </c>
      <c r="F839" s="191">
        <f>'5 Driver Data'!F839</f>
        <v>0</v>
      </c>
      <c r="G839" s="191">
        <f>'5 Driver Data'!G839</f>
        <v>0</v>
      </c>
      <c r="H839" s="191">
        <f>'5 Driver Data'!H839</f>
        <v>0</v>
      </c>
      <c r="I839" s="191">
        <f>'5 Driver Data'!I839</f>
        <v>0</v>
      </c>
      <c r="J839" s="191">
        <f>'5 Driver Data'!J839</f>
        <v>0</v>
      </c>
      <c r="K839" s="206">
        <f>'5 Driver Data'!K839</f>
        <v>0</v>
      </c>
      <c r="L839" s="1"/>
      <c r="M839" s="216" t="str">
        <f>IF(D839=0,"Blank",'3 Model Input'!E$44*'3 Model Input'!E$45)</f>
        <v>Blank</v>
      </c>
      <c r="N839" s="197" t="str">
        <f t="shared" si="150"/>
        <v>Blank</v>
      </c>
      <c r="O839" s="197" t="str">
        <f>IF(D839=0,"Blank",'3 Model Input'!E$49*(1-'3 Model Input'!E$51))</f>
        <v>Blank</v>
      </c>
      <c r="P839" s="197" t="str">
        <f t="shared" si="151"/>
        <v>Blank</v>
      </c>
      <c r="Q839" s="197" t="str">
        <f>IF(D839=0,"Blank",IF(D839="BEV",E839*(1-'3 Model Input'!E$54), E839))</f>
        <v>Blank</v>
      </c>
      <c r="R839" s="198" t="str">
        <f>IF(D839=0,"Blank",IF(D839="PHEV",F839/G839,F839*(1-'3 Model Input'!E$54)/G839))</f>
        <v>Blank</v>
      </c>
      <c r="S839" s="198" t="str">
        <f>IF(D839=0,"Blank",IF(D839="PHEV",MIN(M839,E839),MIN(M839,(E839*(1-'3 Model Input'!E$54)))))</f>
        <v>Blank</v>
      </c>
      <c r="T839" s="217" t="str">
        <f t="shared" si="152"/>
        <v>Blank</v>
      </c>
      <c r="U839" s="89"/>
      <c r="V839" s="216" t="str">
        <f>IF(D839=0,"Blank",P839*'3 Model Input'!E$50)</f>
        <v>Blank</v>
      </c>
      <c r="W839" s="197" t="str">
        <f t="shared" si="153"/>
        <v>Blank</v>
      </c>
      <c r="X839" s="197" t="str">
        <f t="shared" si="154"/>
        <v>Blank</v>
      </c>
      <c r="Y839" s="197" t="str">
        <f t="shared" si="155"/>
        <v>Blank</v>
      </c>
      <c r="Z839" s="197" t="str">
        <f t="shared" si="156"/>
        <v>Blank</v>
      </c>
      <c r="AA839" s="223" t="str" cm="1">
        <f t="array" ref="AA839">_xlfn.IFS(ISTEXT('3 Model Input'!F$70),"Missing",ISTEXT('3 Model Input'!I$70),"Missing",ISNUMBER('3 Model Input'!K$70),'3 Model Input'!K$70*P839)</f>
        <v>Missing</v>
      </c>
      <c r="AB839" s="89"/>
      <c r="AC839" s="227" t="str" cm="1">
        <f t="array" ref="AC839">IF(D839=0,"Blank",_xlfn.IFS('3 Model Input'!E$61=1,(V839*G839)/T839,'3 Model Input'!E$61=2,(W839*G839)/T839,'3 Model Input'!E$61=3,(X839*G839)/T839,'3 Model Input'!E$61=4,(Y839*G839)/T839,'3 Model Input'!E$61=5,(Z839*G839)/T839, ISTEXT('3 Model Input'!E$61),"Missing",'3 Model Input'!E$61=6,(AA839*G839)/T839))</f>
        <v>Blank</v>
      </c>
      <c r="AD839" s="202" t="str">
        <f t="shared" si="157"/>
        <v>Blank</v>
      </c>
      <c r="AE839" s="202" t="str">
        <f t="shared" si="158"/>
        <v>Blank</v>
      </c>
      <c r="AF839" s="217" t="str">
        <f t="shared" si="159"/>
        <v>Blank</v>
      </c>
      <c r="AG839" s="9" t="str" cm="1">
        <f t="array" ref="AG839">_xlfn.IFS(ISNUMBER(AC839), "", ISNUMBER(SEARCH("Blank", AC839)), "", ISERROR(AC839), "Bad input on tab 3")</f>
        <v/>
      </c>
    </row>
    <row r="840" spans="2:33" ht="15" customHeight="1" x14ac:dyDescent="0.75">
      <c r="B840" s="205" t="str">
        <f>'5 Driver Data'!B840</f>
        <v>0832</v>
      </c>
      <c r="C840" s="193">
        <f>'5 Driver Data'!C840</f>
        <v>0</v>
      </c>
      <c r="D840" s="192">
        <f>'5 Driver Data'!D840</f>
        <v>0</v>
      </c>
      <c r="E840" s="191">
        <f>'5 Driver Data'!E840</f>
        <v>0</v>
      </c>
      <c r="F840" s="191">
        <f>'5 Driver Data'!F840</f>
        <v>0</v>
      </c>
      <c r="G840" s="191">
        <f>'5 Driver Data'!G840</f>
        <v>0</v>
      </c>
      <c r="H840" s="191">
        <f>'5 Driver Data'!H840</f>
        <v>0</v>
      </c>
      <c r="I840" s="191">
        <f>'5 Driver Data'!I840</f>
        <v>0</v>
      </c>
      <c r="J840" s="191">
        <f>'5 Driver Data'!J840</f>
        <v>0</v>
      </c>
      <c r="K840" s="206">
        <f>'5 Driver Data'!K840</f>
        <v>0</v>
      </c>
      <c r="L840" s="1"/>
      <c r="M840" s="216" t="str">
        <f>IF(D840=0,"Blank",'3 Model Input'!E$44*'3 Model Input'!E$45)</f>
        <v>Blank</v>
      </c>
      <c r="N840" s="197" t="str">
        <f t="shared" si="150"/>
        <v>Blank</v>
      </c>
      <c r="O840" s="197" t="str">
        <f>IF(D840=0,"Blank",'3 Model Input'!E$49*(1-'3 Model Input'!E$51))</f>
        <v>Blank</v>
      </c>
      <c r="P840" s="197" t="str">
        <f t="shared" si="151"/>
        <v>Blank</v>
      </c>
      <c r="Q840" s="197" t="str">
        <f>IF(D840=0,"Blank",IF(D840="BEV",E840*(1-'3 Model Input'!E$54), E840))</f>
        <v>Blank</v>
      </c>
      <c r="R840" s="198" t="str">
        <f>IF(D840=0,"Blank",IF(D840="PHEV",F840/G840,F840*(1-'3 Model Input'!E$54)/G840))</f>
        <v>Blank</v>
      </c>
      <c r="S840" s="198" t="str">
        <f>IF(D840=0,"Blank",IF(D840="PHEV",MIN(M840,E840),MIN(M840,(E840*(1-'3 Model Input'!E$54)))))</f>
        <v>Blank</v>
      </c>
      <c r="T840" s="217" t="str">
        <f t="shared" si="152"/>
        <v>Blank</v>
      </c>
      <c r="U840" s="89"/>
      <c r="V840" s="216" t="str">
        <f>IF(D840=0,"Blank",P840*'3 Model Input'!E$50)</f>
        <v>Blank</v>
      </c>
      <c r="W840" s="197" t="str">
        <f t="shared" si="153"/>
        <v>Blank</v>
      </c>
      <c r="X840" s="197" t="str">
        <f t="shared" si="154"/>
        <v>Blank</v>
      </c>
      <c r="Y840" s="197" t="str">
        <f t="shared" si="155"/>
        <v>Blank</v>
      </c>
      <c r="Z840" s="197" t="str">
        <f t="shared" si="156"/>
        <v>Blank</v>
      </c>
      <c r="AA840" s="223" t="str" cm="1">
        <f t="array" ref="AA840">_xlfn.IFS(ISTEXT('3 Model Input'!F$70),"Missing",ISTEXT('3 Model Input'!I$70),"Missing",ISNUMBER('3 Model Input'!K$70),'3 Model Input'!K$70*P840)</f>
        <v>Missing</v>
      </c>
      <c r="AB840" s="89"/>
      <c r="AC840" s="227" t="str" cm="1">
        <f t="array" ref="AC840">IF(D840=0,"Blank",_xlfn.IFS('3 Model Input'!E$61=1,(V840*G840)/T840,'3 Model Input'!E$61=2,(W840*G840)/T840,'3 Model Input'!E$61=3,(X840*G840)/T840,'3 Model Input'!E$61=4,(Y840*G840)/T840,'3 Model Input'!E$61=5,(Z840*G840)/T840, ISTEXT('3 Model Input'!E$61),"Missing",'3 Model Input'!E$61=6,(AA840*G840)/T840))</f>
        <v>Blank</v>
      </c>
      <c r="AD840" s="202" t="str">
        <f t="shared" si="157"/>
        <v>Blank</v>
      </c>
      <c r="AE840" s="202" t="str">
        <f t="shared" si="158"/>
        <v>Blank</v>
      </c>
      <c r="AF840" s="217" t="str">
        <f t="shared" si="159"/>
        <v>Blank</v>
      </c>
      <c r="AG840" s="9" t="str" cm="1">
        <f t="array" ref="AG840">_xlfn.IFS(ISNUMBER(AC840), "", ISNUMBER(SEARCH("Blank", AC840)), "", ISERROR(AC840), "Bad input on tab 3")</f>
        <v/>
      </c>
    </row>
    <row r="841" spans="2:33" ht="15" customHeight="1" x14ac:dyDescent="0.75">
      <c r="B841" s="205" t="str">
        <f>'5 Driver Data'!B841</f>
        <v>0833</v>
      </c>
      <c r="C841" s="193">
        <f>'5 Driver Data'!C841</f>
        <v>0</v>
      </c>
      <c r="D841" s="192">
        <f>'5 Driver Data'!D841</f>
        <v>0</v>
      </c>
      <c r="E841" s="191">
        <f>'5 Driver Data'!E841</f>
        <v>0</v>
      </c>
      <c r="F841" s="191">
        <f>'5 Driver Data'!F841</f>
        <v>0</v>
      </c>
      <c r="G841" s="191">
        <f>'5 Driver Data'!G841</f>
        <v>0</v>
      </c>
      <c r="H841" s="191">
        <f>'5 Driver Data'!H841</f>
        <v>0</v>
      </c>
      <c r="I841" s="191">
        <f>'5 Driver Data'!I841</f>
        <v>0</v>
      </c>
      <c r="J841" s="191">
        <f>'5 Driver Data'!J841</f>
        <v>0</v>
      </c>
      <c r="K841" s="206">
        <f>'5 Driver Data'!K841</f>
        <v>0</v>
      </c>
      <c r="L841" s="1"/>
      <c r="M841" s="216" t="str">
        <f>IF(D841=0,"Blank",'3 Model Input'!E$44*'3 Model Input'!E$45)</f>
        <v>Blank</v>
      </c>
      <c r="N841" s="197" t="str">
        <f t="shared" si="150"/>
        <v>Blank</v>
      </c>
      <c r="O841" s="197" t="str">
        <f>IF(D841=0,"Blank",'3 Model Input'!E$49*(1-'3 Model Input'!E$51))</f>
        <v>Blank</v>
      </c>
      <c r="P841" s="197" t="str">
        <f t="shared" si="151"/>
        <v>Blank</v>
      </c>
      <c r="Q841" s="197" t="str">
        <f>IF(D841=0,"Blank",IF(D841="BEV",E841*(1-'3 Model Input'!E$54), E841))</f>
        <v>Blank</v>
      </c>
      <c r="R841" s="198" t="str">
        <f>IF(D841=0,"Blank",IF(D841="PHEV",F841/G841,F841*(1-'3 Model Input'!E$54)/G841))</f>
        <v>Blank</v>
      </c>
      <c r="S841" s="198" t="str">
        <f>IF(D841=0,"Blank",IF(D841="PHEV",MIN(M841,E841),MIN(M841,(E841*(1-'3 Model Input'!E$54)))))</f>
        <v>Blank</v>
      </c>
      <c r="T841" s="217" t="str">
        <f t="shared" si="152"/>
        <v>Blank</v>
      </c>
      <c r="U841" s="89"/>
      <c r="V841" s="216" t="str">
        <f>IF(D841=0,"Blank",P841*'3 Model Input'!E$50)</f>
        <v>Blank</v>
      </c>
      <c r="W841" s="197" t="str">
        <f t="shared" si="153"/>
        <v>Blank</v>
      </c>
      <c r="X841" s="197" t="str">
        <f t="shared" si="154"/>
        <v>Blank</v>
      </c>
      <c r="Y841" s="197" t="str">
        <f t="shared" si="155"/>
        <v>Blank</v>
      </c>
      <c r="Z841" s="197" t="str">
        <f t="shared" si="156"/>
        <v>Blank</v>
      </c>
      <c r="AA841" s="223" t="str" cm="1">
        <f t="array" ref="AA841">_xlfn.IFS(ISTEXT('3 Model Input'!F$70),"Missing",ISTEXT('3 Model Input'!I$70),"Missing",ISNUMBER('3 Model Input'!K$70),'3 Model Input'!K$70*P841)</f>
        <v>Missing</v>
      </c>
      <c r="AB841" s="89"/>
      <c r="AC841" s="227" t="str" cm="1">
        <f t="array" ref="AC841">IF(D841=0,"Blank",_xlfn.IFS('3 Model Input'!E$61=1,(V841*G841)/T841,'3 Model Input'!E$61=2,(W841*G841)/T841,'3 Model Input'!E$61=3,(X841*G841)/T841,'3 Model Input'!E$61=4,(Y841*G841)/T841,'3 Model Input'!E$61=5,(Z841*G841)/T841, ISTEXT('3 Model Input'!E$61),"Missing",'3 Model Input'!E$61=6,(AA841*G841)/T841))</f>
        <v>Blank</v>
      </c>
      <c r="AD841" s="202" t="str">
        <f t="shared" si="157"/>
        <v>Blank</v>
      </c>
      <c r="AE841" s="202" t="str">
        <f t="shared" si="158"/>
        <v>Blank</v>
      </c>
      <c r="AF841" s="217" t="str">
        <f t="shared" si="159"/>
        <v>Blank</v>
      </c>
      <c r="AG841" s="9" t="str" cm="1">
        <f t="array" ref="AG841">_xlfn.IFS(ISNUMBER(AC841), "", ISNUMBER(SEARCH("Blank", AC841)), "", ISERROR(AC841), "Bad input on tab 3")</f>
        <v/>
      </c>
    </row>
    <row r="842" spans="2:33" ht="15" customHeight="1" x14ac:dyDescent="0.75">
      <c r="B842" s="205" t="str">
        <f>'5 Driver Data'!B842</f>
        <v>0834</v>
      </c>
      <c r="C842" s="193">
        <f>'5 Driver Data'!C842</f>
        <v>0</v>
      </c>
      <c r="D842" s="192">
        <f>'5 Driver Data'!D842</f>
        <v>0</v>
      </c>
      <c r="E842" s="191">
        <f>'5 Driver Data'!E842</f>
        <v>0</v>
      </c>
      <c r="F842" s="191">
        <f>'5 Driver Data'!F842</f>
        <v>0</v>
      </c>
      <c r="G842" s="191">
        <f>'5 Driver Data'!G842</f>
        <v>0</v>
      </c>
      <c r="H842" s="191">
        <f>'5 Driver Data'!H842</f>
        <v>0</v>
      </c>
      <c r="I842" s="191">
        <f>'5 Driver Data'!I842</f>
        <v>0</v>
      </c>
      <c r="J842" s="191">
        <f>'5 Driver Data'!J842</f>
        <v>0</v>
      </c>
      <c r="K842" s="206">
        <f>'5 Driver Data'!K842</f>
        <v>0</v>
      </c>
      <c r="L842" s="1"/>
      <c r="M842" s="216" t="str">
        <f>IF(D842=0,"Blank",'3 Model Input'!E$44*'3 Model Input'!E$45)</f>
        <v>Blank</v>
      </c>
      <c r="N842" s="197" t="str">
        <f t="shared" si="150"/>
        <v>Blank</v>
      </c>
      <c r="O842" s="197" t="str">
        <f>IF(D842=0,"Blank",'3 Model Input'!E$49*(1-'3 Model Input'!E$51))</f>
        <v>Blank</v>
      </c>
      <c r="P842" s="197" t="str">
        <f t="shared" si="151"/>
        <v>Blank</v>
      </c>
      <c r="Q842" s="197" t="str">
        <f>IF(D842=0,"Blank",IF(D842="BEV",E842*(1-'3 Model Input'!E$54), E842))</f>
        <v>Blank</v>
      </c>
      <c r="R842" s="198" t="str">
        <f>IF(D842=0,"Blank",IF(D842="PHEV",F842/G842,F842*(1-'3 Model Input'!E$54)/G842))</f>
        <v>Blank</v>
      </c>
      <c r="S842" s="198" t="str">
        <f>IF(D842=0,"Blank",IF(D842="PHEV",MIN(M842,E842),MIN(M842,(E842*(1-'3 Model Input'!E$54)))))</f>
        <v>Blank</v>
      </c>
      <c r="T842" s="217" t="str">
        <f t="shared" si="152"/>
        <v>Blank</v>
      </c>
      <c r="U842" s="89"/>
      <c r="V842" s="216" t="str">
        <f>IF(D842=0,"Blank",P842*'3 Model Input'!E$50)</f>
        <v>Blank</v>
      </c>
      <c r="W842" s="197" t="str">
        <f t="shared" si="153"/>
        <v>Blank</v>
      </c>
      <c r="X842" s="197" t="str">
        <f t="shared" si="154"/>
        <v>Blank</v>
      </c>
      <c r="Y842" s="197" t="str">
        <f t="shared" si="155"/>
        <v>Blank</v>
      </c>
      <c r="Z842" s="197" t="str">
        <f t="shared" si="156"/>
        <v>Blank</v>
      </c>
      <c r="AA842" s="223" t="str" cm="1">
        <f t="array" ref="AA842">_xlfn.IFS(ISTEXT('3 Model Input'!F$70),"Missing",ISTEXT('3 Model Input'!I$70),"Missing",ISNUMBER('3 Model Input'!K$70),'3 Model Input'!K$70*P842)</f>
        <v>Missing</v>
      </c>
      <c r="AB842" s="89"/>
      <c r="AC842" s="227" t="str" cm="1">
        <f t="array" ref="AC842">IF(D842=0,"Blank",_xlfn.IFS('3 Model Input'!E$61=1,(V842*G842)/T842,'3 Model Input'!E$61=2,(W842*G842)/T842,'3 Model Input'!E$61=3,(X842*G842)/T842,'3 Model Input'!E$61=4,(Y842*G842)/T842,'3 Model Input'!E$61=5,(Z842*G842)/T842, ISTEXT('3 Model Input'!E$61),"Missing",'3 Model Input'!E$61=6,(AA842*G842)/T842))</f>
        <v>Blank</v>
      </c>
      <c r="AD842" s="202" t="str">
        <f t="shared" si="157"/>
        <v>Blank</v>
      </c>
      <c r="AE842" s="202" t="str">
        <f t="shared" si="158"/>
        <v>Blank</v>
      </c>
      <c r="AF842" s="217" t="str">
        <f t="shared" si="159"/>
        <v>Blank</v>
      </c>
      <c r="AG842" s="9" t="str" cm="1">
        <f t="array" ref="AG842">_xlfn.IFS(ISNUMBER(AC842), "", ISNUMBER(SEARCH("Blank", AC842)), "", ISERROR(AC842), "Bad input on tab 3")</f>
        <v/>
      </c>
    </row>
    <row r="843" spans="2:33" ht="15" customHeight="1" x14ac:dyDescent="0.75">
      <c r="B843" s="205" t="str">
        <f>'5 Driver Data'!B843</f>
        <v>0835</v>
      </c>
      <c r="C843" s="193">
        <f>'5 Driver Data'!C843</f>
        <v>0</v>
      </c>
      <c r="D843" s="192">
        <f>'5 Driver Data'!D843</f>
        <v>0</v>
      </c>
      <c r="E843" s="191">
        <f>'5 Driver Data'!E843</f>
        <v>0</v>
      </c>
      <c r="F843" s="191">
        <f>'5 Driver Data'!F843</f>
        <v>0</v>
      </c>
      <c r="G843" s="191">
        <f>'5 Driver Data'!G843</f>
        <v>0</v>
      </c>
      <c r="H843" s="191">
        <f>'5 Driver Data'!H843</f>
        <v>0</v>
      </c>
      <c r="I843" s="191">
        <f>'5 Driver Data'!I843</f>
        <v>0</v>
      </c>
      <c r="J843" s="191">
        <f>'5 Driver Data'!J843</f>
        <v>0</v>
      </c>
      <c r="K843" s="206">
        <f>'5 Driver Data'!K843</f>
        <v>0</v>
      </c>
      <c r="L843" s="1"/>
      <c r="M843" s="216" t="str">
        <f>IF(D843=0,"Blank",'3 Model Input'!E$44*'3 Model Input'!E$45)</f>
        <v>Blank</v>
      </c>
      <c r="N843" s="197" t="str">
        <f t="shared" si="150"/>
        <v>Blank</v>
      </c>
      <c r="O843" s="197" t="str">
        <f>IF(D843=0,"Blank",'3 Model Input'!E$49*(1-'3 Model Input'!E$51))</f>
        <v>Blank</v>
      </c>
      <c r="P843" s="197" t="str">
        <f t="shared" si="151"/>
        <v>Blank</v>
      </c>
      <c r="Q843" s="197" t="str">
        <f>IF(D843=0,"Blank",IF(D843="BEV",E843*(1-'3 Model Input'!E$54), E843))</f>
        <v>Blank</v>
      </c>
      <c r="R843" s="198" t="str">
        <f>IF(D843=0,"Blank",IF(D843="PHEV",F843/G843,F843*(1-'3 Model Input'!E$54)/G843))</f>
        <v>Blank</v>
      </c>
      <c r="S843" s="198" t="str">
        <f>IF(D843=0,"Blank",IF(D843="PHEV",MIN(M843,E843),MIN(M843,(E843*(1-'3 Model Input'!E$54)))))</f>
        <v>Blank</v>
      </c>
      <c r="T843" s="217" t="str">
        <f t="shared" si="152"/>
        <v>Blank</v>
      </c>
      <c r="U843" s="89"/>
      <c r="V843" s="216" t="str">
        <f>IF(D843=0,"Blank",P843*'3 Model Input'!E$50)</f>
        <v>Blank</v>
      </c>
      <c r="W843" s="197" t="str">
        <f t="shared" si="153"/>
        <v>Blank</v>
      </c>
      <c r="X843" s="197" t="str">
        <f t="shared" si="154"/>
        <v>Blank</v>
      </c>
      <c r="Y843" s="197" t="str">
        <f t="shared" si="155"/>
        <v>Blank</v>
      </c>
      <c r="Z843" s="197" t="str">
        <f t="shared" si="156"/>
        <v>Blank</v>
      </c>
      <c r="AA843" s="223" t="str" cm="1">
        <f t="array" ref="AA843">_xlfn.IFS(ISTEXT('3 Model Input'!F$70),"Missing",ISTEXT('3 Model Input'!I$70),"Missing",ISNUMBER('3 Model Input'!K$70),'3 Model Input'!K$70*P843)</f>
        <v>Missing</v>
      </c>
      <c r="AB843" s="89"/>
      <c r="AC843" s="227" t="str" cm="1">
        <f t="array" ref="AC843">IF(D843=0,"Blank",_xlfn.IFS('3 Model Input'!E$61=1,(V843*G843)/T843,'3 Model Input'!E$61=2,(W843*G843)/T843,'3 Model Input'!E$61=3,(X843*G843)/T843,'3 Model Input'!E$61=4,(Y843*G843)/T843,'3 Model Input'!E$61=5,(Z843*G843)/T843, ISTEXT('3 Model Input'!E$61),"Missing",'3 Model Input'!E$61=6,(AA843*G843)/T843))</f>
        <v>Blank</v>
      </c>
      <c r="AD843" s="202" t="str">
        <f t="shared" si="157"/>
        <v>Blank</v>
      </c>
      <c r="AE843" s="202" t="str">
        <f t="shared" si="158"/>
        <v>Blank</v>
      </c>
      <c r="AF843" s="217" t="str">
        <f t="shared" si="159"/>
        <v>Blank</v>
      </c>
      <c r="AG843" s="9" t="str" cm="1">
        <f t="array" ref="AG843">_xlfn.IFS(ISNUMBER(AC843), "", ISNUMBER(SEARCH("Blank", AC843)), "", ISERROR(AC843), "Bad input on tab 3")</f>
        <v/>
      </c>
    </row>
    <row r="844" spans="2:33" ht="15" customHeight="1" x14ac:dyDescent="0.75">
      <c r="B844" s="205" t="str">
        <f>'5 Driver Data'!B844</f>
        <v>0836</v>
      </c>
      <c r="C844" s="193">
        <f>'5 Driver Data'!C844</f>
        <v>0</v>
      </c>
      <c r="D844" s="192">
        <f>'5 Driver Data'!D844</f>
        <v>0</v>
      </c>
      <c r="E844" s="191">
        <f>'5 Driver Data'!E844</f>
        <v>0</v>
      </c>
      <c r="F844" s="191">
        <f>'5 Driver Data'!F844</f>
        <v>0</v>
      </c>
      <c r="G844" s="191">
        <f>'5 Driver Data'!G844</f>
        <v>0</v>
      </c>
      <c r="H844" s="191">
        <f>'5 Driver Data'!H844</f>
        <v>0</v>
      </c>
      <c r="I844" s="191">
        <f>'5 Driver Data'!I844</f>
        <v>0</v>
      </c>
      <c r="J844" s="191">
        <f>'5 Driver Data'!J844</f>
        <v>0</v>
      </c>
      <c r="K844" s="206">
        <f>'5 Driver Data'!K844</f>
        <v>0</v>
      </c>
      <c r="L844" s="1"/>
      <c r="M844" s="216" t="str">
        <f>IF(D844=0,"Blank",'3 Model Input'!E$44*'3 Model Input'!E$45)</f>
        <v>Blank</v>
      </c>
      <c r="N844" s="197" t="str">
        <f t="shared" si="150"/>
        <v>Blank</v>
      </c>
      <c r="O844" s="197" t="str">
        <f>IF(D844=0,"Blank",'3 Model Input'!E$49*(1-'3 Model Input'!E$51))</f>
        <v>Blank</v>
      </c>
      <c r="P844" s="197" t="str">
        <f t="shared" si="151"/>
        <v>Blank</v>
      </c>
      <c r="Q844" s="197" t="str">
        <f>IF(D844=0,"Blank",IF(D844="BEV",E844*(1-'3 Model Input'!E$54), E844))</f>
        <v>Blank</v>
      </c>
      <c r="R844" s="198" t="str">
        <f>IF(D844=0,"Blank",IF(D844="PHEV",F844/G844,F844*(1-'3 Model Input'!E$54)/G844))</f>
        <v>Blank</v>
      </c>
      <c r="S844" s="198" t="str">
        <f>IF(D844=0,"Blank",IF(D844="PHEV",MIN(M844,E844),MIN(M844,(E844*(1-'3 Model Input'!E$54)))))</f>
        <v>Blank</v>
      </c>
      <c r="T844" s="217" t="str">
        <f t="shared" si="152"/>
        <v>Blank</v>
      </c>
      <c r="U844" s="89"/>
      <c r="V844" s="216" t="str">
        <f>IF(D844=0,"Blank",P844*'3 Model Input'!E$50)</f>
        <v>Blank</v>
      </c>
      <c r="W844" s="197" t="str">
        <f t="shared" si="153"/>
        <v>Blank</v>
      </c>
      <c r="X844" s="197" t="str">
        <f t="shared" si="154"/>
        <v>Blank</v>
      </c>
      <c r="Y844" s="197" t="str">
        <f t="shared" si="155"/>
        <v>Blank</v>
      </c>
      <c r="Z844" s="197" t="str">
        <f t="shared" si="156"/>
        <v>Blank</v>
      </c>
      <c r="AA844" s="223" t="str" cm="1">
        <f t="array" ref="AA844">_xlfn.IFS(ISTEXT('3 Model Input'!F$70),"Missing",ISTEXT('3 Model Input'!I$70),"Missing",ISNUMBER('3 Model Input'!K$70),'3 Model Input'!K$70*P844)</f>
        <v>Missing</v>
      </c>
      <c r="AB844" s="89"/>
      <c r="AC844" s="227" t="str" cm="1">
        <f t="array" ref="AC844">IF(D844=0,"Blank",_xlfn.IFS('3 Model Input'!E$61=1,(V844*G844)/T844,'3 Model Input'!E$61=2,(W844*G844)/T844,'3 Model Input'!E$61=3,(X844*G844)/T844,'3 Model Input'!E$61=4,(Y844*G844)/T844,'3 Model Input'!E$61=5,(Z844*G844)/T844, ISTEXT('3 Model Input'!E$61),"Missing",'3 Model Input'!E$61=6,(AA844*G844)/T844))</f>
        <v>Blank</v>
      </c>
      <c r="AD844" s="202" t="str">
        <f t="shared" si="157"/>
        <v>Blank</v>
      </c>
      <c r="AE844" s="202" t="str">
        <f t="shared" si="158"/>
        <v>Blank</v>
      </c>
      <c r="AF844" s="217" t="str">
        <f t="shared" si="159"/>
        <v>Blank</v>
      </c>
      <c r="AG844" s="9" t="str" cm="1">
        <f t="array" ref="AG844">_xlfn.IFS(ISNUMBER(AC844), "", ISNUMBER(SEARCH("Blank", AC844)), "", ISERROR(AC844), "Bad input on tab 3")</f>
        <v/>
      </c>
    </row>
    <row r="845" spans="2:33" ht="15" customHeight="1" x14ac:dyDescent="0.75">
      <c r="B845" s="205" t="str">
        <f>'5 Driver Data'!B845</f>
        <v>0837</v>
      </c>
      <c r="C845" s="193">
        <f>'5 Driver Data'!C845</f>
        <v>0</v>
      </c>
      <c r="D845" s="192">
        <f>'5 Driver Data'!D845</f>
        <v>0</v>
      </c>
      <c r="E845" s="191">
        <f>'5 Driver Data'!E845</f>
        <v>0</v>
      </c>
      <c r="F845" s="191">
        <f>'5 Driver Data'!F845</f>
        <v>0</v>
      </c>
      <c r="G845" s="191">
        <f>'5 Driver Data'!G845</f>
        <v>0</v>
      </c>
      <c r="H845" s="191">
        <f>'5 Driver Data'!H845</f>
        <v>0</v>
      </c>
      <c r="I845" s="191">
        <f>'5 Driver Data'!I845</f>
        <v>0</v>
      </c>
      <c r="J845" s="191">
        <f>'5 Driver Data'!J845</f>
        <v>0</v>
      </c>
      <c r="K845" s="206">
        <f>'5 Driver Data'!K845</f>
        <v>0</v>
      </c>
      <c r="L845" s="1"/>
      <c r="M845" s="216" t="str">
        <f>IF(D845=0,"Blank",'3 Model Input'!E$44*'3 Model Input'!E$45)</f>
        <v>Blank</v>
      </c>
      <c r="N845" s="197" t="str">
        <f t="shared" si="150"/>
        <v>Blank</v>
      </c>
      <c r="O845" s="197" t="str">
        <f>IF(D845=0,"Blank",'3 Model Input'!E$49*(1-'3 Model Input'!E$51))</f>
        <v>Blank</v>
      </c>
      <c r="P845" s="197" t="str">
        <f t="shared" si="151"/>
        <v>Blank</v>
      </c>
      <c r="Q845" s="197" t="str">
        <f>IF(D845=0,"Blank",IF(D845="BEV",E845*(1-'3 Model Input'!E$54), E845))</f>
        <v>Blank</v>
      </c>
      <c r="R845" s="198" t="str">
        <f>IF(D845=0,"Blank",IF(D845="PHEV",F845/G845,F845*(1-'3 Model Input'!E$54)/G845))</f>
        <v>Blank</v>
      </c>
      <c r="S845" s="198" t="str">
        <f>IF(D845=0,"Blank",IF(D845="PHEV",MIN(M845,E845),MIN(M845,(E845*(1-'3 Model Input'!E$54)))))</f>
        <v>Blank</v>
      </c>
      <c r="T845" s="217" t="str">
        <f t="shared" si="152"/>
        <v>Blank</v>
      </c>
      <c r="U845" s="89"/>
      <c r="V845" s="216" t="str">
        <f>IF(D845=0,"Blank",P845*'3 Model Input'!E$50)</f>
        <v>Blank</v>
      </c>
      <c r="W845" s="197" t="str">
        <f t="shared" si="153"/>
        <v>Blank</v>
      </c>
      <c r="X845" s="197" t="str">
        <f t="shared" si="154"/>
        <v>Blank</v>
      </c>
      <c r="Y845" s="197" t="str">
        <f t="shared" si="155"/>
        <v>Blank</v>
      </c>
      <c r="Z845" s="197" t="str">
        <f t="shared" si="156"/>
        <v>Blank</v>
      </c>
      <c r="AA845" s="223" t="str" cm="1">
        <f t="array" ref="AA845">_xlfn.IFS(ISTEXT('3 Model Input'!F$70),"Missing",ISTEXT('3 Model Input'!I$70),"Missing",ISNUMBER('3 Model Input'!K$70),'3 Model Input'!K$70*P845)</f>
        <v>Missing</v>
      </c>
      <c r="AB845" s="89"/>
      <c r="AC845" s="227" t="str" cm="1">
        <f t="array" ref="AC845">IF(D845=0,"Blank",_xlfn.IFS('3 Model Input'!E$61=1,(V845*G845)/T845,'3 Model Input'!E$61=2,(W845*G845)/T845,'3 Model Input'!E$61=3,(X845*G845)/T845,'3 Model Input'!E$61=4,(Y845*G845)/T845,'3 Model Input'!E$61=5,(Z845*G845)/T845, ISTEXT('3 Model Input'!E$61),"Missing",'3 Model Input'!E$61=6,(AA845*G845)/T845))</f>
        <v>Blank</v>
      </c>
      <c r="AD845" s="202" t="str">
        <f t="shared" si="157"/>
        <v>Blank</v>
      </c>
      <c r="AE845" s="202" t="str">
        <f t="shared" si="158"/>
        <v>Blank</v>
      </c>
      <c r="AF845" s="217" t="str">
        <f t="shared" si="159"/>
        <v>Blank</v>
      </c>
      <c r="AG845" s="9" t="str" cm="1">
        <f t="array" ref="AG845">_xlfn.IFS(ISNUMBER(AC845), "", ISNUMBER(SEARCH("Blank", AC845)), "", ISERROR(AC845), "Bad input on tab 3")</f>
        <v/>
      </c>
    </row>
    <row r="846" spans="2:33" ht="15" customHeight="1" x14ac:dyDescent="0.75">
      <c r="B846" s="205" t="str">
        <f>'5 Driver Data'!B846</f>
        <v>0838</v>
      </c>
      <c r="C846" s="193">
        <f>'5 Driver Data'!C846</f>
        <v>0</v>
      </c>
      <c r="D846" s="192">
        <f>'5 Driver Data'!D846</f>
        <v>0</v>
      </c>
      <c r="E846" s="191">
        <f>'5 Driver Data'!E846</f>
        <v>0</v>
      </c>
      <c r="F846" s="191">
        <f>'5 Driver Data'!F846</f>
        <v>0</v>
      </c>
      <c r="G846" s="191">
        <f>'5 Driver Data'!G846</f>
        <v>0</v>
      </c>
      <c r="H846" s="191">
        <f>'5 Driver Data'!H846</f>
        <v>0</v>
      </c>
      <c r="I846" s="191">
        <f>'5 Driver Data'!I846</f>
        <v>0</v>
      </c>
      <c r="J846" s="191">
        <f>'5 Driver Data'!J846</f>
        <v>0</v>
      </c>
      <c r="K846" s="206">
        <f>'5 Driver Data'!K846</f>
        <v>0</v>
      </c>
      <c r="L846" s="1"/>
      <c r="M846" s="216" t="str">
        <f>IF(D846=0,"Blank",'3 Model Input'!E$44*'3 Model Input'!E$45)</f>
        <v>Blank</v>
      </c>
      <c r="N846" s="197" t="str">
        <f t="shared" si="150"/>
        <v>Blank</v>
      </c>
      <c r="O846" s="197" t="str">
        <f>IF(D846=0,"Blank",'3 Model Input'!E$49*(1-'3 Model Input'!E$51))</f>
        <v>Blank</v>
      </c>
      <c r="P846" s="197" t="str">
        <f t="shared" si="151"/>
        <v>Blank</v>
      </c>
      <c r="Q846" s="197" t="str">
        <f>IF(D846=0,"Blank",IF(D846="BEV",E846*(1-'3 Model Input'!E$54), E846))</f>
        <v>Blank</v>
      </c>
      <c r="R846" s="198" t="str">
        <f>IF(D846=0,"Blank",IF(D846="PHEV",F846/G846,F846*(1-'3 Model Input'!E$54)/G846))</f>
        <v>Blank</v>
      </c>
      <c r="S846" s="198" t="str">
        <f>IF(D846=0,"Blank",IF(D846="PHEV",MIN(M846,E846),MIN(M846,(E846*(1-'3 Model Input'!E$54)))))</f>
        <v>Blank</v>
      </c>
      <c r="T846" s="217" t="str">
        <f t="shared" si="152"/>
        <v>Blank</v>
      </c>
      <c r="U846" s="89"/>
      <c r="V846" s="216" t="str">
        <f>IF(D846=0,"Blank",P846*'3 Model Input'!E$50)</f>
        <v>Blank</v>
      </c>
      <c r="W846" s="197" t="str">
        <f t="shared" si="153"/>
        <v>Blank</v>
      </c>
      <c r="X846" s="197" t="str">
        <f t="shared" si="154"/>
        <v>Blank</v>
      </c>
      <c r="Y846" s="197" t="str">
        <f t="shared" si="155"/>
        <v>Blank</v>
      </c>
      <c r="Z846" s="197" t="str">
        <f t="shared" si="156"/>
        <v>Blank</v>
      </c>
      <c r="AA846" s="223" t="str" cm="1">
        <f t="array" ref="AA846">_xlfn.IFS(ISTEXT('3 Model Input'!F$70),"Missing",ISTEXT('3 Model Input'!I$70),"Missing",ISNUMBER('3 Model Input'!K$70),'3 Model Input'!K$70*P846)</f>
        <v>Missing</v>
      </c>
      <c r="AB846" s="89"/>
      <c r="AC846" s="227" t="str" cm="1">
        <f t="array" ref="AC846">IF(D846=0,"Blank",_xlfn.IFS('3 Model Input'!E$61=1,(V846*G846)/T846,'3 Model Input'!E$61=2,(W846*G846)/T846,'3 Model Input'!E$61=3,(X846*G846)/T846,'3 Model Input'!E$61=4,(Y846*G846)/T846,'3 Model Input'!E$61=5,(Z846*G846)/T846, ISTEXT('3 Model Input'!E$61),"Missing",'3 Model Input'!E$61=6,(AA846*G846)/T846))</f>
        <v>Blank</v>
      </c>
      <c r="AD846" s="202" t="str">
        <f t="shared" si="157"/>
        <v>Blank</v>
      </c>
      <c r="AE846" s="202" t="str">
        <f t="shared" si="158"/>
        <v>Blank</v>
      </c>
      <c r="AF846" s="217" t="str">
        <f t="shared" si="159"/>
        <v>Blank</v>
      </c>
      <c r="AG846" s="9" t="str" cm="1">
        <f t="array" ref="AG846">_xlfn.IFS(ISNUMBER(AC846), "", ISNUMBER(SEARCH("Blank", AC846)), "", ISERROR(AC846), "Bad input on tab 3")</f>
        <v/>
      </c>
    </row>
    <row r="847" spans="2:33" ht="15" customHeight="1" x14ac:dyDescent="0.75">
      <c r="B847" s="205" t="str">
        <f>'5 Driver Data'!B847</f>
        <v>0839</v>
      </c>
      <c r="C847" s="193">
        <f>'5 Driver Data'!C847</f>
        <v>0</v>
      </c>
      <c r="D847" s="192">
        <f>'5 Driver Data'!D847</f>
        <v>0</v>
      </c>
      <c r="E847" s="191">
        <f>'5 Driver Data'!E847</f>
        <v>0</v>
      </c>
      <c r="F847" s="191">
        <f>'5 Driver Data'!F847</f>
        <v>0</v>
      </c>
      <c r="G847" s="191">
        <f>'5 Driver Data'!G847</f>
        <v>0</v>
      </c>
      <c r="H847" s="191">
        <f>'5 Driver Data'!H847</f>
        <v>0</v>
      </c>
      <c r="I847" s="191">
        <f>'5 Driver Data'!I847</f>
        <v>0</v>
      </c>
      <c r="J847" s="191">
        <f>'5 Driver Data'!J847</f>
        <v>0</v>
      </c>
      <c r="K847" s="206">
        <f>'5 Driver Data'!K847</f>
        <v>0</v>
      </c>
      <c r="L847" s="1"/>
      <c r="M847" s="216" t="str">
        <f>IF(D847=0,"Blank",'3 Model Input'!E$44*'3 Model Input'!E$45)</f>
        <v>Blank</v>
      </c>
      <c r="N847" s="197" t="str">
        <f t="shared" si="150"/>
        <v>Blank</v>
      </c>
      <c r="O847" s="197" t="str">
        <f>IF(D847=0,"Blank",'3 Model Input'!E$49*(1-'3 Model Input'!E$51))</f>
        <v>Blank</v>
      </c>
      <c r="P847" s="197" t="str">
        <f t="shared" si="151"/>
        <v>Blank</v>
      </c>
      <c r="Q847" s="197" t="str">
        <f>IF(D847=0,"Blank",IF(D847="BEV",E847*(1-'3 Model Input'!E$54), E847))</f>
        <v>Blank</v>
      </c>
      <c r="R847" s="198" t="str">
        <f>IF(D847=0,"Blank",IF(D847="PHEV",F847/G847,F847*(1-'3 Model Input'!E$54)/G847))</f>
        <v>Blank</v>
      </c>
      <c r="S847" s="198" t="str">
        <f>IF(D847=0,"Blank",IF(D847="PHEV",MIN(M847,E847),MIN(M847,(E847*(1-'3 Model Input'!E$54)))))</f>
        <v>Blank</v>
      </c>
      <c r="T847" s="217" t="str">
        <f t="shared" si="152"/>
        <v>Blank</v>
      </c>
      <c r="U847" s="89"/>
      <c r="V847" s="216" t="str">
        <f>IF(D847=0,"Blank",P847*'3 Model Input'!E$50)</f>
        <v>Blank</v>
      </c>
      <c r="W847" s="197" t="str">
        <f t="shared" si="153"/>
        <v>Blank</v>
      </c>
      <c r="X847" s="197" t="str">
        <f t="shared" si="154"/>
        <v>Blank</v>
      </c>
      <c r="Y847" s="197" t="str">
        <f t="shared" si="155"/>
        <v>Blank</v>
      </c>
      <c r="Z847" s="197" t="str">
        <f t="shared" si="156"/>
        <v>Blank</v>
      </c>
      <c r="AA847" s="223" t="str" cm="1">
        <f t="array" ref="AA847">_xlfn.IFS(ISTEXT('3 Model Input'!F$70),"Missing",ISTEXT('3 Model Input'!I$70),"Missing",ISNUMBER('3 Model Input'!K$70),'3 Model Input'!K$70*P847)</f>
        <v>Missing</v>
      </c>
      <c r="AB847" s="89"/>
      <c r="AC847" s="227" t="str" cm="1">
        <f t="array" ref="AC847">IF(D847=0,"Blank",_xlfn.IFS('3 Model Input'!E$61=1,(V847*G847)/T847,'3 Model Input'!E$61=2,(W847*G847)/T847,'3 Model Input'!E$61=3,(X847*G847)/T847,'3 Model Input'!E$61=4,(Y847*G847)/T847,'3 Model Input'!E$61=5,(Z847*G847)/T847, ISTEXT('3 Model Input'!E$61),"Missing",'3 Model Input'!E$61=6,(AA847*G847)/T847))</f>
        <v>Blank</v>
      </c>
      <c r="AD847" s="202" t="str">
        <f t="shared" si="157"/>
        <v>Blank</v>
      </c>
      <c r="AE847" s="202" t="str">
        <f t="shared" si="158"/>
        <v>Blank</v>
      </c>
      <c r="AF847" s="217" t="str">
        <f t="shared" si="159"/>
        <v>Blank</v>
      </c>
      <c r="AG847" s="9" t="str" cm="1">
        <f t="array" ref="AG847">_xlfn.IFS(ISNUMBER(AC847), "", ISNUMBER(SEARCH("Blank", AC847)), "", ISERROR(AC847), "Bad input on tab 3")</f>
        <v/>
      </c>
    </row>
    <row r="848" spans="2:33" ht="15" customHeight="1" x14ac:dyDescent="0.75">
      <c r="B848" s="205" t="str">
        <f>'5 Driver Data'!B848</f>
        <v>0840</v>
      </c>
      <c r="C848" s="193">
        <f>'5 Driver Data'!C848</f>
        <v>0</v>
      </c>
      <c r="D848" s="192">
        <f>'5 Driver Data'!D848</f>
        <v>0</v>
      </c>
      <c r="E848" s="191">
        <f>'5 Driver Data'!E848</f>
        <v>0</v>
      </c>
      <c r="F848" s="191">
        <f>'5 Driver Data'!F848</f>
        <v>0</v>
      </c>
      <c r="G848" s="191">
        <f>'5 Driver Data'!G848</f>
        <v>0</v>
      </c>
      <c r="H848" s="191">
        <f>'5 Driver Data'!H848</f>
        <v>0</v>
      </c>
      <c r="I848" s="191">
        <f>'5 Driver Data'!I848</f>
        <v>0</v>
      </c>
      <c r="J848" s="191">
        <f>'5 Driver Data'!J848</f>
        <v>0</v>
      </c>
      <c r="K848" s="206">
        <f>'5 Driver Data'!K848</f>
        <v>0</v>
      </c>
      <c r="L848" s="1"/>
      <c r="M848" s="216" t="str">
        <f>IF(D848=0,"Blank",'3 Model Input'!E$44*'3 Model Input'!E$45)</f>
        <v>Blank</v>
      </c>
      <c r="N848" s="197" t="str">
        <f t="shared" si="150"/>
        <v>Blank</v>
      </c>
      <c r="O848" s="197" t="str">
        <f>IF(D848=0,"Blank",'3 Model Input'!E$49*(1-'3 Model Input'!E$51))</f>
        <v>Blank</v>
      </c>
      <c r="P848" s="197" t="str">
        <f t="shared" si="151"/>
        <v>Blank</v>
      </c>
      <c r="Q848" s="197" t="str">
        <f>IF(D848=0,"Blank",IF(D848="BEV",E848*(1-'3 Model Input'!E$54), E848))</f>
        <v>Blank</v>
      </c>
      <c r="R848" s="198" t="str">
        <f>IF(D848=0,"Blank",IF(D848="PHEV",F848/G848,F848*(1-'3 Model Input'!E$54)/G848))</f>
        <v>Blank</v>
      </c>
      <c r="S848" s="198" t="str">
        <f>IF(D848=0,"Blank",IF(D848="PHEV",MIN(M848,E848),MIN(M848,(E848*(1-'3 Model Input'!E$54)))))</f>
        <v>Blank</v>
      </c>
      <c r="T848" s="217" t="str">
        <f t="shared" si="152"/>
        <v>Blank</v>
      </c>
      <c r="U848" s="89"/>
      <c r="V848" s="216" t="str">
        <f>IF(D848=0,"Blank",P848*'3 Model Input'!E$50)</f>
        <v>Blank</v>
      </c>
      <c r="W848" s="197" t="str">
        <f t="shared" si="153"/>
        <v>Blank</v>
      </c>
      <c r="X848" s="197" t="str">
        <f t="shared" si="154"/>
        <v>Blank</v>
      </c>
      <c r="Y848" s="197" t="str">
        <f t="shared" si="155"/>
        <v>Blank</v>
      </c>
      <c r="Z848" s="197" t="str">
        <f t="shared" si="156"/>
        <v>Blank</v>
      </c>
      <c r="AA848" s="223" t="str" cm="1">
        <f t="array" ref="AA848">_xlfn.IFS(ISTEXT('3 Model Input'!F$70),"Missing",ISTEXT('3 Model Input'!I$70),"Missing",ISNUMBER('3 Model Input'!K$70),'3 Model Input'!K$70*P848)</f>
        <v>Missing</v>
      </c>
      <c r="AB848" s="89"/>
      <c r="AC848" s="227" t="str" cm="1">
        <f t="array" ref="AC848">IF(D848=0,"Blank",_xlfn.IFS('3 Model Input'!E$61=1,(V848*G848)/T848,'3 Model Input'!E$61=2,(W848*G848)/T848,'3 Model Input'!E$61=3,(X848*G848)/T848,'3 Model Input'!E$61=4,(Y848*G848)/T848,'3 Model Input'!E$61=5,(Z848*G848)/T848, ISTEXT('3 Model Input'!E$61),"Missing",'3 Model Input'!E$61=6,(AA848*G848)/T848))</f>
        <v>Blank</v>
      </c>
      <c r="AD848" s="202" t="str">
        <f t="shared" si="157"/>
        <v>Blank</v>
      </c>
      <c r="AE848" s="202" t="str">
        <f t="shared" si="158"/>
        <v>Blank</v>
      </c>
      <c r="AF848" s="217" t="str">
        <f t="shared" si="159"/>
        <v>Blank</v>
      </c>
      <c r="AG848" s="9" t="str" cm="1">
        <f t="array" ref="AG848">_xlfn.IFS(ISNUMBER(AC848), "", ISNUMBER(SEARCH("Blank", AC848)), "", ISERROR(AC848), "Bad input on tab 3")</f>
        <v/>
      </c>
    </row>
    <row r="849" spans="2:33" ht="15" customHeight="1" x14ac:dyDescent="0.75">
      <c r="B849" s="205" t="str">
        <f>'5 Driver Data'!B849</f>
        <v>0841</v>
      </c>
      <c r="C849" s="193">
        <f>'5 Driver Data'!C849</f>
        <v>0</v>
      </c>
      <c r="D849" s="192">
        <f>'5 Driver Data'!D849</f>
        <v>0</v>
      </c>
      <c r="E849" s="191">
        <f>'5 Driver Data'!E849</f>
        <v>0</v>
      </c>
      <c r="F849" s="191">
        <f>'5 Driver Data'!F849</f>
        <v>0</v>
      </c>
      <c r="G849" s="191">
        <f>'5 Driver Data'!G849</f>
        <v>0</v>
      </c>
      <c r="H849" s="191">
        <f>'5 Driver Data'!H849</f>
        <v>0</v>
      </c>
      <c r="I849" s="191">
        <f>'5 Driver Data'!I849</f>
        <v>0</v>
      </c>
      <c r="J849" s="191">
        <f>'5 Driver Data'!J849</f>
        <v>0</v>
      </c>
      <c r="K849" s="206">
        <f>'5 Driver Data'!K849</f>
        <v>0</v>
      </c>
      <c r="L849" s="1"/>
      <c r="M849" s="216" t="str">
        <f>IF(D849=0,"Blank",'3 Model Input'!E$44*'3 Model Input'!E$45)</f>
        <v>Blank</v>
      </c>
      <c r="N849" s="197" t="str">
        <f t="shared" si="150"/>
        <v>Blank</v>
      </c>
      <c r="O849" s="197" t="str">
        <f>IF(D849=0,"Blank",'3 Model Input'!E$49*(1-'3 Model Input'!E$51))</f>
        <v>Blank</v>
      </c>
      <c r="P849" s="197" t="str">
        <f t="shared" si="151"/>
        <v>Blank</v>
      </c>
      <c r="Q849" s="197" t="str">
        <f>IF(D849=0,"Blank",IF(D849="BEV",E849*(1-'3 Model Input'!E$54), E849))</f>
        <v>Blank</v>
      </c>
      <c r="R849" s="198" t="str">
        <f>IF(D849=0,"Blank",IF(D849="PHEV",F849/G849,F849*(1-'3 Model Input'!E$54)/G849))</f>
        <v>Blank</v>
      </c>
      <c r="S849" s="198" t="str">
        <f>IF(D849=0,"Blank",IF(D849="PHEV",MIN(M849,E849),MIN(M849,(E849*(1-'3 Model Input'!E$54)))))</f>
        <v>Blank</v>
      </c>
      <c r="T849" s="217" t="str">
        <f t="shared" si="152"/>
        <v>Blank</v>
      </c>
      <c r="U849" s="89"/>
      <c r="V849" s="216" t="str">
        <f>IF(D849=0,"Blank",P849*'3 Model Input'!E$50)</f>
        <v>Blank</v>
      </c>
      <c r="W849" s="197" t="str">
        <f t="shared" si="153"/>
        <v>Blank</v>
      </c>
      <c r="X849" s="197" t="str">
        <f t="shared" si="154"/>
        <v>Blank</v>
      </c>
      <c r="Y849" s="197" t="str">
        <f t="shared" si="155"/>
        <v>Blank</v>
      </c>
      <c r="Z849" s="197" t="str">
        <f t="shared" si="156"/>
        <v>Blank</v>
      </c>
      <c r="AA849" s="223" t="str" cm="1">
        <f t="array" ref="AA849">_xlfn.IFS(ISTEXT('3 Model Input'!F$70),"Missing",ISTEXT('3 Model Input'!I$70),"Missing",ISNUMBER('3 Model Input'!K$70),'3 Model Input'!K$70*P849)</f>
        <v>Missing</v>
      </c>
      <c r="AB849" s="89"/>
      <c r="AC849" s="227" t="str" cm="1">
        <f t="array" ref="AC849">IF(D849=0,"Blank",_xlfn.IFS('3 Model Input'!E$61=1,(V849*G849)/T849,'3 Model Input'!E$61=2,(W849*G849)/T849,'3 Model Input'!E$61=3,(X849*G849)/T849,'3 Model Input'!E$61=4,(Y849*G849)/T849,'3 Model Input'!E$61=5,(Z849*G849)/T849, ISTEXT('3 Model Input'!E$61),"Missing",'3 Model Input'!E$61=6,(AA849*G849)/T849))</f>
        <v>Blank</v>
      </c>
      <c r="AD849" s="202" t="str">
        <f t="shared" si="157"/>
        <v>Blank</v>
      </c>
      <c r="AE849" s="202" t="str">
        <f t="shared" si="158"/>
        <v>Blank</v>
      </c>
      <c r="AF849" s="217" t="str">
        <f t="shared" si="159"/>
        <v>Blank</v>
      </c>
      <c r="AG849" s="9" t="str" cm="1">
        <f t="array" ref="AG849">_xlfn.IFS(ISNUMBER(AC849), "", ISNUMBER(SEARCH("Blank", AC849)), "", ISERROR(AC849), "Bad input on tab 3")</f>
        <v/>
      </c>
    </row>
    <row r="850" spans="2:33" ht="15" customHeight="1" x14ac:dyDescent="0.75">
      <c r="B850" s="205" t="str">
        <f>'5 Driver Data'!B850</f>
        <v>0842</v>
      </c>
      <c r="C850" s="193">
        <f>'5 Driver Data'!C850</f>
        <v>0</v>
      </c>
      <c r="D850" s="192">
        <f>'5 Driver Data'!D850</f>
        <v>0</v>
      </c>
      <c r="E850" s="191">
        <f>'5 Driver Data'!E850</f>
        <v>0</v>
      </c>
      <c r="F850" s="191">
        <f>'5 Driver Data'!F850</f>
        <v>0</v>
      </c>
      <c r="G850" s="191">
        <f>'5 Driver Data'!G850</f>
        <v>0</v>
      </c>
      <c r="H850" s="191">
        <f>'5 Driver Data'!H850</f>
        <v>0</v>
      </c>
      <c r="I850" s="191">
        <f>'5 Driver Data'!I850</f>
        <v>0</v>
      </c>
      <c r="J850" s="191">
        <f>'5 Driver Data'!J850</f>
        <v>0</v>
      </c>
      <c r="K850" s="206">
        <f>'5 Driver Data'!K850</f>
        <v>0</v>
      </c>
      <c r="L850" s="1"/>
      <c r="M850" s="216" t="str">
        <f>IF(D850=0,"Blank",'3 Model Input'!E$44*'3 Model Input'!E$45)</f>
        <v>Blank</v>
      </c>
      <c r="N850" s="197" t="str">
        <f t="shared" si="150"/>
        <v>Blank</v>
      </c>
      <c r="O850" s="197" t="str">
        <f>IF(D850=0,"Blank",'3 Model Input'!E$49*(1-'3 Model Input'!E$51))</f>
        <v>Blank</v>
      </c>
      <c r="P850" s="197" t="str">
        <f t="shared" si="151"/>
        <v>Blank</v>
      </c>
      <c r="Q850" s="197" t="str">
        <f>IF(D850=0,"Blank",IF(D850="BEV",E850*(1-'3 Model Input'!E$54), E850))</f>
        <v>Blank</v>
      </c>
      <c r="R850" s="198" t="str">
        <f>IF(D850=0,"Blank",IF(D850="PHEV",F850/G850,F850*(1-'3 Model Input'!E$54)/G850))</f>
        <v>Blank</v>
      </c>
      <c r="S850" s="198" t="str">
        <f>IF(D850=0,"Blank",IF(D850="PHEV",MIN(M850,E850),MIN(M850,(E850*(1-'3 Model Input'!E$54)))))</f>
        <v>Blank</v>
      </c>
      <c r="T850" s="217" t="str">
        <f t="shared" si="152"/>
        <v>Blank</v>
      </c>
      <c r="U850" s="89"/>
      <c r="V850" s="216" t="str">
        <f>IF(D850=0,"Blank",P850*'3 Model Input'!E$50)</f>
        <v>Blank</v>
      </c>
      <c r="W850" s="197" t="str">
        <f t="shared" si="153"/>
        <v>Blank</v>
      </c>
      <c r="X850" s="197" t="str">
        <f t="shared" si="154"/>
        <v>Blank</v>
      </c>
      <c r="Y850" s="197" t="str">
        <f t="shared" si="155"/>
        <v>Blank</v>
      </c>
      <c r="Z850" s="197" t="str">
        <f t="shared" si="156"/>
        <v>Blank</v>
      </c>
      <c r="AA850" s="223" t="str" cm="1">
        <f t="array" ref="AA850">_xlfn.IFS(ISTEXT('3 Model Input'!F$70),"Missing",ISTEXT('3 Model Input'!I$70),"Missing",ISNUMBER('3 Model Input'!K$70),'3 Model Input'!K$70*P850)</f>
        <v>Missing</v>
      </c>
      <c r="AB850" s="89"/>
      <c r="AC850" s="227" t="str" cm="1">
        <f t="array" ref="AC850">IF(D850=0,"Blank",_xlfn.IFS('3 Model Input'!E$61=1,(V850*G850)/T850,'3 Model Input'!E$61=2,(W850*G850)/T850,'3 Model Input'!E$61=3,(X850*G850)/T850,'3 Model Input'!E$61=4,(Y850*G850)/T850,'3 Model Input'!E$61=5,(Z850*G850)/T850, ISTEXT('3 Model Input'!E$61),"Missing",'3 Model Input'!E$61=6,(AA850*G850)/T850))</f>
        <v>Blank</v>
      </c>
      <c r="AD850" s="202" t="str">
        <f t="shared" si="157"/>
        <v>Blank</v>
      </c>
      <c r="AE850" s="202" t="str">
        <f t="shared" si="158"/>
        <v>Blank</v>
      </c>
      <c r="AF850" s="217" t="str">
        <f t="shared" si="159"/>
        <v>Blank</v>
      </c>
      <c r="AG850" s="9" t="str" cm="1">
        <f t="array" ref="AG850">_xlfn.IFS(ISNUMBER(AC850), "", ISNUMBER(SEARCH("Blank", AC850)), "", ISERROR(AC850), "Bad input on tab 3")</f>
        <v/>
      </c>
    </row>
    <row r="851" spans="2:33" ht="15" customHeight="1" x14ac:dyDescent="0.75">
      <c r="B851" s="205" t="str">
        <f>'5 Driver Data'!B851</f>
        <v>0843</v>
      </c>
      <c r="C851" s="193">
        <f>'5 Driver Data'!C851</f>
        <v>0</v>
      </c>
      <c r="D851" s="192">
        <f>'5 Driver Data'!D851</f>
        <v>0</v>
      </c>
      <c r="E851" s="191">
        <f>'5 Driver Data'!E851</f>
        <v>0</v>
      </c>
      <c r="F851" s="191">
        <f>'5 Driver Data'!F851</f>
        <v>0</v>
      </c>
      <c r="G851" s="191">
        <f>'5 Driver Data'!G851</f>
        <v>0</v>
      </c>
      <c r="H851" s="191">
        <f>'5 Driver Data'!H851</f>
        <v>0</v>
      </c>
      <c r="I851" s="191">
        <f>'5 Driver Data'!I851</f>
        <v>0</v>
      </c>
      <c r="J851" s="191">
        <f>'5 Driver Data'!J851</f>
        <v>0</v>
      </c>
      <c r="K851" s="206">
        <f>'5 Driver Data'!K851</f>
        <v>0</v>
      </c>
      <c r="L851" s="1"/>
      <c r="M851" s="216" t="str">
        <f>IF(D851=0,"Blank",'3 Model Input'!E$44*'3 Model Input'!E$45)</f>
        <v>Blank</v>
      </c>
      <c r="N851" s="197" t="str">
        <f t="shared" si="150"/>
        <v>Blank</v>
      </c>
      <c r="O851" s="197" t="str">
        <f>IF(D851=0,"Blank",'3 Model Input'!E$49*(1-'3 Model Input'!E$51))</f>
        <v>Blank</v>
      </c>
      <c r="P851" s="197" t="str">
        <f t="shared" si="151"/>
        <v>Blank</v>
      </c>
      <c r="Q851" s="197" t="str">
        <f>IF(D851=0,"Blank",IF(D851="BEV",E851*(1-'3 Model Input'!E$54), E851))</f>
        <v>Blank</v>
      </c>
      <c r="R851" s="198" t="str">
        <f>IF(D851=0,"Blank",IF(D851="PHEV",F851/G851,F851*(1-'3 Model Input'!E$54)/G851))</f>
        <v>Blank</v>
      </c>
      <c r="S851" s="198" t="str">
        <f>IF(D851=0,"Blank",IF(D851="PHEV",MIN(M851,E851),MIN(M851,(E851*(1-'3 Model Input'!E$54)))))</f>
        <v>Blank</v>
      </c>
      <c r="T851" s="217" t="str">
        <f t="shared" si="152"/>
        <v>Blank</v>
      </c>
      <c r="U851" s="89"/>
      <c r="V851" s="216" t="str">
        <f>IF(D851=0,"Blank",P851*'3 Model Input'!E$50)</f>
        <v>Blank</v>
      </c>
      <c r="W851" s="197" t="str">
        <f t="shared" si="153"/>
        <v>Blank</v>
      </c>
      <c r="X851" s="197" t="str">
        <f t="shared" si="154"/>
        <v>Blank</v>
      </c>
      <c r="Y851" s="197" t="str">
        <f t="shared" si="155"/>
        <v>Blank</v>
      </c>
      <c r="Z851" s="197" t="str">
        <f t="shared" si="156"/>
        <v>Blank</v>
      </c>
      <c r="AA851" s="223" t="str" cm="1">
        <f t="array" ref="AA851">_xlfn.IFS(ISTEXT('3 Model Input'!F$70),"Missing",ISTEXT('3 Model Input'!I$70),"Missing",ISNUMBER('3 Model Input'!K$70),'3 Model Input'!K$70*P851)</f>
        <v>Missing</v>
      </c>
      <c r="AB851" s="89"/>
      <c r="AC851" s="227" t="str" cm="1">
        <f t="array" ref="AC851">IF(D851=0,"Blank",_xlfn.IFS('3 Model Input'!E$61=1,(V851*G851)/T851,'3 Model Input'!E$61=2,(W851*G851)/T851,'3 Model Input'!E$61=3,(X851*G851)/T851,'3 Model Input'!E$61=4,(Y851*G851)/T851,'3 Model Input'!E$61=5,(Z851*G851)/T851, ISTEXT('3 Model Input'!E$61),"Missing",'3 Model Input'!E$61=6,(AA851*G851)/T851))</f>
        <v>Blank</v>
      </c>
      <c r="AD851" s="202" t="str">
        <f t="shared" si="157"/>
        <v>Blank</v>
      </c>
      <c r="AE851" s="202" t="str">
        <f t="shared" si="158"/>
        <v>Blank</v>
      </c>
      <c r="AF851" s="217" t="str">
        <f t="shared" si="159"/>
        <v>Blank</v>
      </c>
      <c r="AG851" s="9" t="str" cm="1">
        <f t="array" ref="AG851">_xlfn.IFS(ISNUMBER(AC851), "", ISNUMBER(SEARCH("Blank", AC851)), "", ISERROR(AC851), "Bad input on tab 3")</f>
        <v/>
      </c>
    </row>
    <row r="852" spans="2:33" ht="15" customHeight="1" x14ac:dyDescent="0.75">
      <c r="B852" s="205" t="str">
        <f>'5 Driver Data'!B852</f>
        <v>0844</v>
      </c>
      <c r="C852" s="193">
        <f>'5 Driver Data'!C852</f>
        <v>0</v>
      </c>
      <c r="D852" s="192">
        <f>'5 Driver Data'!D852</f>
        <v>0</v>
      </c>
      <c r="E852" s="191">
        <f>'5 Driver Data'!E852</f>
        <v>0</v>
      </c>
      <c r="F852" s="191">
        <f>'5 Driver Data'!F852</f>
        <v>0</v>
      </c>
      <c r="G852" s="191">
        <f>'5 Driver Data'!G852</f>
        <v>0</v>
      </c>
      <c r="H852" s="191">
        <f>'5 Driver Data'!H852</f>
        <v>0</v>
      </c>
      <c r="I852" s="191">
        <f>'5 Driver Data'!I852</f>
        <v>0</v>
      </c>
      <c r="J852" s="191">
        <f>'5 Driver Data'!J852</f>
        <v>0</v>
      </c>
      <c r="K852" s="206">
        <f>'5 Driver Data'!K852</f>
        <v>0</v>
      </c>
      <c r="L852" s="1"/>
      <c r="M852" s="216" t="str">
        <f>IF(D852=0,"Blank",'3 Model Input'!E$44*'3 Model Input'!E$45)</f>
        <v>Blank</v>
      </c>
      <c r="N852" s="197" t="str">
        <f t="shared" si="150"/>
        <v>Blank</v>
      </c>
      <c r="O852" s="197" t="str">
        <f>IF(D852=0,"Blank",'3 Model Input'!E$49*(1-'3 Model Input'!E$51))</f>
        <v>Blank</v>
      </c>
      <c r="P852" s="197" t="str">
        <f t="shared" si="151"/>
        <v>Blank</v>
      </c>
      <c r="Q852" s="197" t="str">
        <f>IF(D852=0,"Blank",IF(D852="BEV",E852*(1-'3 Model Input'!E$54), E852))</f>
        <v>Blank</v>
      </c>
      <c r="R852" s="198" t="str">
        <f>IF(D852=0,"Blank",IF(D852="PHEV",F852/G852,F852*(1-'3 Model Input'!E$54)/G852))</f>
        <v>Blank</v>
      </c>
      <c r="S852" s="198" t="str">
        <f>IF(D852=0,"Blank",IF(D852="PHEV",MIN(M852,E852),MIN(M852,(E852*(1-'3 Model Input'!E$54)))))</f>
        <v>Blank</v>
      </c>
      <c r="T852" s="217" t="str">
        <f t="shared" si="152"/>
        <v>Blank</v>
      </c>
      <c r="U852" s="89"/>
      <c r="V852" s="216" t="str">
        <f>IF(D852=0,"Blank",P852*'3 Model Input'!E$50)</f>
        <v>Blank</v>
      </c>
      <c r="W852" s="197" t="str">
        <f t="shared" si="153"/>
        <v>Blank</v>
      </c>
      <c r="X852" s="197" t="str">
        <f t="shared" si="154"/>
        <v>Blank</v>
      </c>
      <c r="Y852" s="197" t="str">
        <f t="shared" si="155"/>
        <v>Blank</v>
      </c>
      <c r="Z852" s="197" t="str">
        <f t="shared" si="156"/>
        <v>Blank</v>
      </c>
      <c r="AA852" s="223" t="str" cm="1">
        <f t="array" ref="AA852">_xlfn.IFS(ISTEXT('3 Model Input'!F$70),"Missing",ISTEXT('3 Model Input'!I$70),"Missing",ISNUMBER('3 Model Input'!K$70),'3 Model Input'!K$70*P852)</f>
        <v>Missing</v>
      </c>
      <c r="AB852" s="89"/>
      <c r="AC852" s="227" t="str" cm="1">
        <f t="array" ref="AC852">IF(D852=0,"Blank",_xlfn.IFS('3 Model Input'!E$61=1,(V852*G852)/T852,'3 Model Input'!E$61=2,(W852*G852)/T852,'3 Model Input'!E$61=3,(X852*G852)/T852,'3 Model Input'!E$61=4,(Y852*G852)/T852,'3 Model Input'!E$61=5,(Z852*G852)/T852, ISTEXT('3 Model Input'!E$61),"Missing",'3 Model Input'!E$61=6,(AA852*G852)/T852))</f>
        <v>Blank</v>
      </c>
      <c r="AD852" s="202" t="str">
        <f t="shared" si="157"/>
        <v>Blank</v>
      </c>
      <c r="AE852" s="202" t="str">
        <f t="shared" si="158"/>
        <v>Blank</v>
      </c>
      <c r="AF852" s="217" t="str">
        <f t="shared" si="159"/>
        <v>Blank</v>
      </c>
      <c r="AG852" s="9" t="str" cm="1">
        <f t="array" ref="AG852">_xlfn.IFS(ISNUMBER(AC852), "", ISNUMBER(SEARCH("Blank", AC852)), "", ISERROR(AC852), "Bad input on tab 3")</f>
        <v/>
      </c>
    </row>
    <row r="853" spans="2:33" ht="15" customHeight="1" x14ac:dyDescent="0.75">
      <c r="B853" s="205" t="str">
        <f>'5 Driver Data'!B853</f>
        <v>0845</v>
      </c>
      <c r="C853" s="193">
        <f>'5 Driver Data'!C853</f>
        <v>0</v>
      </c>
      <c r="D853" s="192">
        <f>'5 Driver Data'!D853</f>
        <v>0</v>
      </c>
      <c r="E853" s="191">
        <f>'5 Driver Data'!E853</f>
        <v>0</v>
      </c>
      <c r="F853" s="191">
        <f>'5 Driver Data'!F853</f>
        <v>0</v>
      </c>
      <c r="G853" s="191">
        <f>'5 Driver Data'!G853</f>
        <v>0</v>
      </c>
      <c r="H853" s="191">
        <f>'5 Driver Data'!H853</f>
        <v>0</v>
      </c>
      <c r="I853" s="191">
        <f>'5 Driver Data'!I853</f>
        <v>0</v>
      </c>
      <c r="J853" s="191">
        <f>'5 Driver Data'!J853</f>
        <v>0</v>
      </c>
      <c r="K853" s="206">
        <f>'5 Driver Data'!K853</f>
        <v>0</v>
      </c>
      <c r="L853" s="1"/>
      <c r="M853" s="216" t="str">
        <f>IF(D853=0,"Blank",'3 Model Input'!E$44*'3 Model Input'!E$45)</f>
        <v>Blank</v>
      </c>
      <c r="N853" s="197" t="str">
        <f t="shared" si="150"/>
        <v>Blank</v>
      </c>
      <c r="O853" s="197" t="str">
        <f>IF(D853=0,"Blank",'3 Model Input'!E$49*(1-'3 Model Input'!E$51))</f>
        <v>Blank</v>
      </c>
      <c r="P853" s="197" t="str">
        <f t="shared" si="151"/>
        <v>Blank</v>
      </c>
      <c r="Q853" s="197" t="str">
        <f>IF(D853=0,"Blank",IF(D853="BEV",E853*(1-'3 Model Input'!E$54), E853))</f>
        <v>Blank</v>
      </c>
      <c r="R853" s="198" t="str">
        <f>IF(D853=0,"Blank",IF(D853="PHEV",F853/G853,F853*(1-'3 Model Input'!E$54)/G853))</f>
        <v>Blank</v>
      </c>
      <c r="S853" s="198" t="str">
        <f>IF(D853=0,"Blank",IF(D853="PHEV",MIN(M853,E853),MIN(M853,(E853*(1-'3 Model Input'!E$54)))))</f>
        <v>Blank</v>
      </c>
      <c r="T853" s="217" t="str">
        <f t="shared" si="152"/>
        <v>Blank</v>
      </c>
      <c r="U853" s="89"/>
      <c r="V853" s="216" t="str">
        <f>IF(D853=0,"Blank",P853*'3 Model Input'!E$50)</f>
        <v>Blank</v>
      </c>
      <c r="W853" s="197" t="str">
        <f t="shared" si="153"/>
        <v>Blank</v>
      </c>
      <c r="X853" s="197" t="str">
        <f t="shared" si="154"/>
        <v>Blank</v>
      </c>
      <c r="Y853" s="197" t="str">
        <f t="shared" si="155"/>
        <v>Blank</v>
      </c>
      <c r="Z853" s="197" t="str">
        <f t="shared" si="156"/>
        <v>Blank</v>
      </c>
      <c r="AA853" s="223" t="str" cm="1">
        <f t="array" ref="AA853">_xlfn.IFS(ISTEXT('3 Model Input'!F$70),"Missing",ISTEXT('3 Model Input'!I$70),"Missing",ISNUMBER('3 Model Input'!K$70),'3 Model Input'!K$70*P853)</f>
        <v>Missing</v>
      </c>
      <c r="AB853" s="89"/>
      <c r="AC853" s="227" t="str" cm="1">
        <f t="array" ref="AC853">IF(D853=0,"Blank",_xlfn.IFS('3 Model Input'!E$61=1,(V853*G853)/T853,'3 Model Input'!E$61=2,(W853*G853)/T853,'3 Model Input'!E$61=3,(X853*G853)/T853,'3 Model Input'!E$61=4,(Y853*G853)/T853,'3 Model Input'!E$61=5,(Z853*G853)/T853, ISTEXT('3 Model Input'!E$61),"Missing",'3 Model Input'!E$61=6,(AA853*G853)/T853))</f>
        <v>Blank</v>
      </c>
      <c r="AD853" s="202" t="str">
        <f t="shared" si="157"/>
        <v>Blank</v>
      </c>
      <c r="AE853" s="202" t="str">
        <f t="shared" si="158"/>
        <v>Blank</v>
      </c>
      <c r="AF853" s="217" t="str">
        <f t="shared" si="159"/>
        <v>Blank</v>
      </c>
      <c r="AG853" s="9" t="str" cm="1">
        <f t="array" ref="AG853">_xlfn.IFS(ISNUMBER(AC853), "", ISNUMBER(SEARCH("Blank", AC853)), "", ISERROR(AC853), "Bad input on tab 3")</f>
        <v/>
      </c>
    </row>
    <row r="854" spans="2:33" ht="15" customHeight="1" x14ac:dyDescent="0.75">
      <c r="B854" s="205" t="str">
        <f>'5 Driver Data'!B854</f>
        <v>0846</v>
      </c>
      <c r="C854" s="193">
        <f>'5 Driver Data'!C854</f>
        <v>0</v>
      </c>
      <c r="D854" s="192">
        <f>'5 Driver Data'!D854</f>
        <v>0</v>
      </c>
      <c r="E854" s="191">
        <f>'5 Driver Data'!E854</f>
        <v>0</v>
      </c>
      <c r="F854" s="191">
        <f>'5 Driver Data'!F854</f>
        <v>0</v>
      </c>
      <c r="G854" s="191">
        <f>'5 Driver Data'!G854</f>
        <v>0</v>
      </c>
      <c r="H854" s="191">
        <f>'5 Driver Data'!H854</f>
        <v>0</v>
      </c>
      <c r="I854" s="191">
        <f>'5 Driver Data'!I854</f>
        <v>0</v>
      </c>
      <c r="J854" s="191">
        <f>'5 Driver Data'!J854</f>
        <v>0</v>
      </c>
      <c r="K854" s="206">
        <f>'5 Driver Data'!K854</f>
        <v>0</v>
      </c>
      <c r="L854" s="1"/>
      <c r="M854" s="216" t="str">
        <f>IF(D854=0,"Blank",'3 Model Input'!E$44*'3 Model Input'!E$45)</f>
        <v>Blank</v>
      </c>
      <c r="N854" s="197" t="str">
        <f t="shared" si="150"/>
        <v>Blank</v>
      </c>
      <c r="O854" s="197" t="str">
        <f>IF(D854=0,"Blank",'3 Model Input'!E$49*(1-'3 Model Input'!E$51))</f>
        <v>Blank</v>
      </c>
      <c r="P854" s="197" t="str">
        <f t="shared" si="151"/>
        <v>Blank</v>
      </c>
      <c r="Q854" s="197" t="str">
        <f>IF(D854=0,"Blank",IF(D854="BEV",E854*(1-'3 Model Input'!E$54), E854))</f>
        <v>Blank</v>
      </c>
      <c r="R854" s="198" t="str">
        <f>IF(D854=0,"Blank",IF(D854="PHEV",F854/G854,F854*(1-'3 Model Input'!E$54)/G854))</f>
        <v>Blank</v>
      </c>
      <c r="S854" s="198" t="str">
        <f>IF(D854=0,"Blank",IF(D854="PHEV",MIN(M854,E854),MIN(M854,(E854*(1-'3 Model Input'!E$54)))))</f>
        <v>Blank</v>
      </c>
      <c r="T854" s="217" t="str">
        <f t="shared" si="152"/>
        <v>Blank</v>
      </c>
      <c r="U854" s="89"/>
      <c r="V854" s="216" t="str">
        <f>IF(D854=0,"Blank",P854*'3 Model Input'!E$50)</f>
        <v>Blank</v>
      </c>
      <c r="W854" s="197" t="str">
        <f t="shared" si="153"/>
        <v>Blank</v>
      </c>
      <c r="X854" s="197" t="str">
        <f t="shared" si="154"/>
        <v>Blank</v>
      </c>
      <c r="Y854" s="197" t="str">
        <f t="shared" si="155"/>
        <v>Blank</v>
      </c>
      <c r="Z854" s="197" t="str">
        <f t="shared" si="156"/>
        <v>Blank</v>
      </c>
      <c r="AA854" s="223" t="str" cm="1">
        <f t="array" ref="AA854">_xlfn.IFS(ISTEXT('3 Model Input'!F$70),"Missing",ISTEXT('3 Model Input'!I$70),"Missing",ISNUMBER('3 Model Input'!K$70),'3 Model Input'!K$70*P854)</f>
        <v>Missing</v>
      </c>
      <c r="AB854" s="89"/>
      <c r="AC854" s="227" t="str" cm="1">
        <f t="array" ref="AC854">IF(D854=0,"Blank",_xlfn.IFS('3 Model Input'!E$61=1,(V854*G854)/T854,'3 Model Input'!E$61=2,(W854*G854)/T854,'3 Model Input'!E$61=3,(X854*G854)/T854,'3 Model Input'!E$61=4,(Y854*G854)/T854,'3 Model Input'!E$61=5,(Z854*G854)/T854, ISTEXT('3 Model Input'!E$61),"Missing",'3 Model Input'!E$61=6,(AA854*G854)/T854))</f>
        <v>Blank</v>
      </c>
      <c r="AD854" s="202" t="str">
        <f t="shared" si="157"/>
        <v>Blank</v>
      </c>
      <c r="AE854" s="202" t="str">
        <f t="shared" si="158"/>
        <v>Blank</v>
      </c>
      <c r="AF854" s="217" t="str">
        <f t="shared" si="159"/>
        <v>Blank</v>
      </c>
      <c r="AG854" s="9" t="str" cm="1">
        <f t="array" ref="AG854">_xlfn.IFS(ISNUMBER(AC854), "", ISNUMBER(SEARCH("Blank", AC854)), "", ISERROR(AC854), "Bad input on tab 3")</f>
        <v/>
      </c>
    </row>
    <row r="855" spans="2:33" ht="15" customHeight="1" x14ac:dyDescent="0.75">
      <c r="B855" s="205" t="str">
        <f>'5 Driver Data'!B855</f>
        <v>0847</v>
      </c>
      <c r="C855" s="193">
        <f>'5 Driver Data'!C855</f>
        <v>0</v>
      </c>
      <c r="D855" s="192">
        <f>'5 Driver Data'!D855</f>
        <v>0</v>
      </c>
      <c r="E855" s="191">
        <f>'5 Driver Data'!E855</f>
        <v>0</v>
      </c>
      <c r="F855" s="191">
        <f>'5 Driver Data'!F855</f>
        <v>0</v>
      </c>
      <c r="G855" s="191">
        <f>'5 Driver Data'!G855</f>
        <v>0</v>
      </c>
      <c r="H855" s="191">
        <f>'5 Driver Data'!H855</f>
        <v>0</v>
      </c>
      <c r="I855" s="191">
        <f>'5 Driver Data'!I855</f>
        <v>0</v>
      </c>
      <c r="J855" s="191">
        <f>'5 Driver Data'!J855</f>
        <v>0</v>
      </c>
      <c r="K855" s="206">
        <f>'5 Driver Data'!K855</f>
        <v>0</v>
      </c>
      <c r="L855" s="1"/>
      <c r="M855" s="216" t="str">
        <f>IF(D855=0,"Blank",'3 Model Input'!E$44*'3 Model Input'!E$45)</f>
        <v>Blank</v>
      </c>
      <c r="N855" s="197" t="str">
        <f t="shared" si="150"/>
        <v>Blank</v>
      </c>
      <c r="O855" s="197" t="str">
        <f>IF(D855=0,"Blank",'3 Model Input'!E$49*(1-'3 Model Input'!E$51))</f>
        <v>Blank</v>
      </c>
      <c r="P855" s="197" t="str">
        <f t="shared" si="151"/>
        <v>Blank</v>
      </c>
      <c r="Q855" s="197" t="str">
        <f>IF(D855=0,"Blank",IF(D855="BEV",E855*(1-'3 Model Input'!E$54), E855))</f>
        <v>Blank</v>
      </c>
      <c r="R855" s="198" t="str">
        <f>IF(D855=0,"Blank",IF(D855="PHEV",F855/G855,F855*(1-'3 Model Input'!E$54)/G855))</f>
        <v>Blank</v>
      </c>
      <c r="S855" s="198" t="str">
        <f>IF(D855=0,"Blank",IF(D855="PHEV",MIN(M855,E855),MIN(M855,(E855*(1-'3 Model Input'!E$54)))))</f>
        <v>Blank</v>
      </c>
      <c r="T855" s="217" t="str">
        <f t="shared" si="152"/>
        <v>Blank</v>
      </c>
      <c r="U855" s="89"/>
      <c r="V855" s="216" t="str">
        <f>IF(D855=0,"Blank",P855*'3 Model Input'!E$50)</f>
        <v>Blank</v>
      </c>
      <c r="W855" s="197" t="str">
        <f t="shared" si="153"/>
        <v>Blank</v>
      </c>
      <c r="X855" s="197" t="str">
        <f t="shared" si="154"/>
        <v>Blank</v>
      </c>
      <c r="Y855" s="197" t="str">
        <f t="shared" si="155"/>
        <v>Blank</v>
      </c>
      <c r="Z855" s="197" t="str">
        <f t="shared" si="156"/>
        <v>Blank</v>
      </c>
      <c r="AA855" s="223" t="str" cm="1">
        <f t="array" ref="AA855">_xlfn.IFS(ISTEXT('3 Model Input'!F$70),"Missing",ISTEXT('3 Model Input'!I$70),"Missing",ISNUMBER('3 Model Input'!K$70),'3 Model Input'!K$70*P855)</f>
        <v>Missing</v>
      </c>
      <c r="AB855" s="89"/>
      <c r="AC855" s="227" t="str" cm="1">
        <f t="array" ref="AC855">IF(D855=0,"Blank",_xlfn.IFS('3 Model Input'!E$61=1,(V855*G855)/T855,'3 Model Input'!E$61=2,(W855*G855)/T855,'3 Model Input'!E$61=3,(X855*G855)/T855,'3 Model Input'!E$61=4,(Y855*G855)/T855,'3 Model Input'!E$61=5,(Z855*G855)/T855, ISTEXT('3 Model Input'!E$61),"Missing",'3 Model Input'!E$61=6,(AA855*G855)/T855))</f>
        <v>Blank</v>
      </c>
      <c r="AD855" s="202" t="str">
        <f t="shared" si="157"/>
        <v>Blank</v>
      </c>
      <c r="AE855" s="202" t="str">
        <f t="shared" si="158"/>
        <v>Blank</v>
      </c>
      <c r="AF855" s="217" t="str">
        <f t="shared" si="159"/>
        <v>Blank</v>
      </c>
      <c r="AG855" s="9" t="str" cm="1">
        <f t="array" ref="AG855">_xlfn.IFS(ISNUMBER(AC855), "", ISNUMBER(SEARCH("Blank", AC855)), "", ISERROR(AC855), "Bad input on tab 3")</f>
        <v/>
      </c>
    </row>
    <row r="856" spans="2:33" ht="15" customHeight="1" x14ac:dyDescent="0.75">
      <c r="B856" s="205" t="str">
        <f>'5 Driver Data'!B856</f>
        <v>0848</v>
      </c>
      <c r="C856" s="193">
        <f>'5 Driver Data'!C856</f>
        <v>0</v>
      </c>
      <c r="D856" s="192">
        <f>'5 Driver Data'!D856</f>
        <v>0</v>
      </c>
      <c r="E856" s="191">
        <f>'5 Driver Data'!E856</f>
        <v>0</v>
      </c>
      <c r="F856" s="191">
        <f>'5 Driver Data'!F856</f>
        <v>0</v>
      </c>
      <c r="G856" s="191">
        <f>'5 Driver Data'!G856</f>
        <v>0</v>
      </c>
      <c r="H856" s="191">
        <f>'5 Driver Data'!H856</f>
        <v>0</v>
      </c>
      <c r="I856" s="191">
        <f>'5 Driver Data'!I856</f>
        <v>0</v>
      </c>
      <c r="J856" s="191">
        <f>'5 Driver Data'!J856</f>
        <v>0</v>
      </c>
      <c r="K856" s="206">
        <f>'5 Driver Data'!K856</f>
        <v>0</v>
      </c>
      <c r="L856" s="1"/>
      <c r="M856" s="216" t="str">
        <f>IF(D856=0,"Blank",'3 Model Input'!E$44*'3 Model Input'!E$45)</f>
        <v>Blank</v>
      </c>
      <c r="N856" s="197" t="str">
        <f t="shared" si="150"/>
        <v>Blank</v>
      </c>
      <c r="O856" s="197" t="str">
        <f>IF(D856=0,"Blank",'3 Model Input'!E$49*(1-'3 Model Input'!E$51))</f>
        <v>Blank</v>
      </c>
      <c r="P856" s="197" t="str">
        <f t="shared" si="151"/>
        <v>Blank</v>
      </c>
      <c r="Q856" s="197" t="str">
        <f>IF(D856=0,"Blank",IF(D856="BEV",E856*(1-'3 Model Input'!E$54), E856))</f>
        <v>Blank</v>
      </c>
      <c r="R856" s="198" t="str">
        <f>IF(D856=0,"Blank",IF(D856="PHEV",F856/G856,F856*(1-'3 Model Input'!E$54)/G856))</f>
        <v>Blank</v>
      </c>
      <c r="S856" s="198" t="str">
        <f>IF(D856=0,"Blank",IF(D856="PHEV",MIN(M856,E856),MIN(M856,(E856*(1-'3 Model Input'!E$54)))))</f>
        <v>Blank</v>
      </c>
      <c r="T856" s="217" t="str">
        <f t="shared" si="152"/>
        <v>Blank</v>
      </c>
      <c r="U856" s="89"/>
      <c r="V856" s="216" t="str">
        <f>IF(D856=0,"Blank",P856*'3 Model Input'!E$50)</f>
        <v>Blank</v>
      </c>
      <c r="W856" s="197" t="str">
        <f t="shared" si="153"/>
        <v>Blank</v>
      </c>
      <c r="X856" s="197" t="str">
        <f t="shared" si="154"/>
        <v>Blank</v>
      </c>
      <c r="Y856" s="197" t="str">
        <f t="shared" si="155"/>
        <v>Blank</v>
      </c>
      <c r="Z856" s="197" t="str">
        <f t="shared" si="156"/>
        <v>Blank</v>
      </c>
      <c r="AA856" s="223" t="str" cm="1">
        <f t="array" ref="AA856">_xlfn.IFS(ISTEXT('3 Model Input'!F$70),"Missing",ISTEXT('3 Model Input'!I$70),"Missing",ISNUMBER('3 Model Input'!K$70),'3 Model Input'!K$70*P856)</f>
        <v>Missing</v>
      </c>
      <c r="AB856" s="89"/>
      <c r="AC856" s="227" t="str" cm="1">
        <f t="array" ref="AC856">IF(D856=0,"Blank",_xlfn.IFS('3 Model Input'!E$61=1,(V856*G856)/T856,'3 Model Input'!E$61=2,(W856*G856)/T856,'3 Model Input'!E$61=3,(X856*G856)/T856,'3 Model Input'!E$61=4,(Y856*G856)/T856,'3 Model Input'!E$61=5,(Z856*G856)/T856, ISTEXT('3 Model Input'!E$61),"Missing",'3 Model Input'!E$61=6,(AA856*G856)/T856))</f>
        <v>Blank</v>
      </c>
      <c r="AD856" s="202" t="str">
        <f t="shared" si="157"/>
        <v>Blank</v>
      </c>
      <c r="AE856" s="202" t="str">
        <f t="shared" si="158"/>
        <v>Blank</v>
      </c>
      <c r="AF856" s="217" t="str">
        <f t="shared" si="159"/>
        <v>Blank</v>
      </c>
      <c r="AG856" s="9" t="str" cm="1">
        <f t="array" ref="AG856">_xlfn.IFS(ISNUMBER(AC856), "", ISNUMBER(SEARCH("Blank", AC856)), "", ISERROR(AC856), "Bad input on tab 3")</f>
        <v/>
      </c>
    </row>
    <row r="857" spans="2:33" ht="15" customHeight="1" x14ac:dyDescent="0.75">
      <c r="B857" s="205" t="str">
        <f>'5 Driver Data'!B857</f>
        <v>0849</v>
      </c>
      <c r="C857" s="193">
        <f>'5 Driver Data'!C857</f>
        <v>0</v>
      </c>
      <c r="D857" s="192">
        <f>'5 Driver Data'!D857</f>
        <v>0</v>
      </c>
      <c r="E857" s="191">
        <f>'5 Driver Data'!E857</f>
        <v>0</v>
      </c>
      <c r="F857" s="191">
        <f>'5 Driver Data'!F857</f>
        <v>0</v>
      </c>
      <c r="G857" s="191">
        <f>'5 Driver Data'!G857</f>
        <v>0</v>
      </c>
      <c r="H857" s="191">
        <f>'5 Driver Data'!H857</f>
        <v>0</v>
      </c>
      <c r="I857" s="191">
        <f>'5 Driver Data'!I857</f>
        <v>0</v>
      </c>
      <c r="J857" s="191">
        <f>'5 Driver Data'!J857</f>
        <v>0</v>
      </c>
      <c r="K857" s="206">
        <f>'5 Driver Data'!K857</f>
        <v>0</v>
      </c>
      <c r="L857" s="1"/>
      <c r="M857" s="216" t="str">
        <f>IF(D857=0,"Blank",'3 Model Input'!E$44*'3 Model Input'!E$45)</f>
        <v>Blank</v>
      </c>
      <c r="N857" s="197" t="str">
        <f t="shared" si="150"/>
        <v>Blank</v>
      </c>
      <c r="O857" s="197" t="str">
        <f>IF(D857=0,"Blank",'3 Model Input'!E$49*(1-'3 Model Input'!E$51))</f>
        <v>Blank</v>
      </c>
      <c r="P857" s="197" t="str">
        <f t="shared" si="151"/>
        <v>Blank</v>
      </c>
      <c r="Q857" s="197" t="str">
        <f>IF(D857=0,"Blank",IF(D857="BEV",E857*(1-'3 Model Input'!E$54), E857))</f>
        <v>Blank</v>
      </c>
      <c r="R857" s="198" t="str">
        <f>IF(D857=0,"Blank",IF(D857="PHEV",F857/G857,F857*(1-'3 Model Input'!E$54)/G857))</f>
        <v>Blank</v>
      </c>
      <c r="S857" s="198" t="str">
        <f>IF(D857=0,"Blank",IF(D857="PHEV",MIN(M857,E857),MIN(M857,(E857*(1-'3 Model Input'!E$54)))))</f>
        <v>Blank</v>
      </c>
      <c r="T857" s="217" t="str">
        <f t="shared" si="152"/>
        <v>Blank</v>
      </c>
      <c r="U857" s="89"/>
      <c r="V857" s="216" t="str">
        <f>IF(D857=0,"Blank",P857*'3 Model Input'!E$50)</f>
        <v>Blank</v>
      </c>
      <c r="W857" s="197" t="str">
        <f t="shared" si="153"/>
        <v>Blank</v>
      </c>
      <c r="X857" s="197" t="str">
        <f t="shared" si="154"/>
        <v>Blank</v>
      </c>
      <c r="Y857" s="197" t="str">
        <f t="shared" si="155"/>
        <v>Blank</v>
      </c>
      <c r="Z857" s="197" t="str">
        <f t="shared" si="156"/>
        <v>Blank</v>
      </c>
      <c r="AA857" s="223" t="str" cm="1">
        <f t="array" ref="AA857">_xlfn.IFS(ISTEXT('3 Model Input'!F$70),"Missing",ISTEXT('3 Model Input'!I$70),"Missing",ISNUMBER('3 Model Input'!K$70),'3 Model Input'!K$70*P857)</f>
        <v>Missing</v>
      </c>
      <c r="AB857" s="89"/>
      <c r="AC857" s="227" t="str" cm="1">
        <f t="array" ref="AC857">IF(D857=0,"Blank",_xlfn.IFS('3 Model Input'!E$61=1,(V857*G857)/T857,'3 Model Input'!E$61=2,(W857*G857)/T857,'3 Model Input'!E$61=3,(X857*G857)/T857,'3 Model Input'!E$61=4,(Y857*G857)/T857,'3 Model Input'!E$61=5,(Z857*G857)/T857, ISTEXT('3 Model Input'!E$61),"Missing",'3 Model Input'!E$61=6,(AA857*G857)/T857))</f>
        <v>Blank</v>
      </c>
      <c r="AD857" s="202" t="str">
        <f t="shared" si="157"/>
        <v>Blank</v>
      </c>
      <c r="AE857" s="202" t="str">
        <f t="shared" si="158"/>
        <v>Blank</v>
      </c>
      <c r="AF857" s="217" t="str">
        <f t="shared" si="159"/>
        <v>Blank</v>
      </c>
      <c r="AG857" s="9" t="str" cm="1">
        <f t="array" ref="AG857">_xlfn.IFS(ISNUMBER(AC857), "", ISNUMBER(SEARCH("Blank", AC857)), "", ISERROR(AC857), "Bad input on tab 3")</f>
        <v/>
      </c>
    </row>
    <row r="858" spans="2:33" ht="15" customHeight="1" x14ac:dyDescent="0.75">
      <c r="B858" s="205" t="str">
        <f>'5 Driver Data'!B858</f>
        <v>0850</v>
      </c>
      <c r="C858" s="193">
        <f>'5 Driver Data'!C858</f>
        <v>0</v>
      </c>
      <c r="D858" s="192">
        <f>'5 Driver Data'!D858</f>
        <v>0</v>
      </c>
      <c r="E858" s="191">
        <f>'5 Driver Data'!E858</f>
        <v>0</v>
      </c>
      <c r="F858" s="191">
        <f>'5 Driver Data'!F858</f>
        <v>0</v>
      </c>
      <c r="G858" s="191">
        <f>'5 Driver Data'!G858</f>
        <v>0</v>
      </c>
      <c r="H858" s="191">
        <f>'5 Driver Data'!H858</f>
        <v>0</v>
      </c>
      <c r="I858" s="191">
        <f>'5 Driver Data'!I858</f>
        <v>0</v>
      </c>
      <c r="J858" s="191">
        <f>'5 Driver Data'!J858</f>
        <v>0</v>
      </c>
      <c r="K858" s="206">
        <f>'5 Driver Data'!K858</f>
        <v>0</v>
      </c>
      <c r="L858" s="1"/>
      <c r="M858" s="216" t="str">
        <f>IF(D858=0,"Blank",'3 Model Input'!E$44*'3 Model Input'!E$45)</f>
        <v>Blank</v>
      </c>
      <c r="N858" s="197" t="str">
        <f t="shared" si="150"/>
        <v>Blank</v>
      </c>
      <c r="O858" s="197" t="str">
        <f>IF(D858=0,"Blank",'3 Model Input'!E$49*(1-'3 Model Input'!E$51))</f>
        <v>Blank</v>
      </c>
      <c r="P858" s="197" t="str">
        <f t="shared" si="151"/>
        <v>Blank</v>
      </c>
      <c r="Q858" s="197" t="str">
        <f>IF(D858=0,"Blank",IF(D858="BEV",E858*(1-'3 Model Input'!E$54), E858))</f>
        <v>Blank</v>
      </c>
      <c r="R858" s="198" t="str">
        <f>IF(D858=0,"Blank",IF(D858="PHEV",F858/G858,F858*(1-'3 Model Input'!E$54)/G858))</f>
        <v>Blank</v>
      </c>
      <c r="S858" s="198" t="str">
        <f>IF(D858=0,"Blank",IF(D858="PHEV",MIN(M858,E858),MIN(M858,(E858*(1-'3 Model Input'!E$54)))))</f>
        <v>Blank</v>
      </c>
      <c r="T858" s="217" t="str">
        <f t="shared" si="152"/>
        <v>Blank</v>
      </c>
      <c r="U858" s="89"/>
      <c r="V858" s="216" t="str">
        <f>IF(D858=0,"Blank",P858*'3 Model Input'!E$50)</f>
        <v>Blank</v>
      </c>
      <c r="W858" s="197" t="str">
        <f t="shared" si="153"/>
        <v>Blank</v>
      </c>
      <c r="X858" s="197" t="str">
        <f t="shared" si="154"/>
        <v>Blank</v>
      </c>
      <c r="Y858" s="197" t="str">
        <f t="shared" si="155"/>
        <v>Blank</v>
      </c>
      <c r="Z858" s="197" t="str">
        <f t="shared" si="156"/>
        <v>Blank</v>
      </c>
      <c r="AA858" s="223" t="str" cm="1">
        <f t="array" ref="AA858">_xlfn.IFS(ISTEXT('3 Model Input'!F$70),"Missing",ISTEXT('3 Model Input'!I$70),"Missing",ISNUMBER('3 Model Input'!K$70),'3 Model Input'!K$70*P858)</f>
        <v>Missing</v>
      </c>
      <c r="AB858" s="89"/>
      <c r="AC858" s="227" t="str" cm="1">
        <f t="array" ref="AC858">IF(D858=0,"Blank",_xlfn.IFS('3 Model Input'!E$61=1,(V858*G858)/T858,'3 Model Input'!E$61=2,(W858*G858)/T858,'3 Model Input'!E$61=3,(X858*G858)/T858,'3 Model Input'!E$61=4,(Y858*G858)/T858,'3 Model Input'!E$61=5,(Z858*G858)/T858, ISTEXT('3 Model Input'!E$61),"Missing",'3 Model Input'!E$61=6,(AA858*G858)/T858))</f>
        <v>Blank</v>
      </c>
      <c r="AD858" s="202" t="str">
        <f t="shared" si="157"/>
        <v>Blank</v>
      </c>
      <c r="AE858" s="202" t="str">
        <f t="shared" si="158"/>
        <v>Blank</v>
      </c>
      <c r="AF858" s="217" t="str">
        <f t="shared" si="159"/>
        <v>Blank</v>
      </c>
      <c r="AG858" s="9" t="str" cm="1">
        <f t="array" ref="AG858">_xlfn.IFS(ISNUMBER(AC858), "", ISNUMBER(SEARCH("Blank", AC858)), "", ISERROR(AC858), "Bad input on tab 3")</f>
        <v/>
      </c>
    </row>
    <row r="859" spans="2:33" ht="15" customHeight="1" x14ac:dyDescent="0.75">
      <c r="B859" s="205" t="str">
        <f>'5 Driver Data'!B859</f>
        <v>0851</v>
      </c>
      <c r="C859" s="193">
        <f>'5 Driver Data'!C859</f>
        <v>0</v>
      </c>
      <c r="D859" s="192">
        <f>'5 Driver Data'!D859</f>
        <v>0</v>
      </c>
      <c r="E859" s="191">
        <f>'5 Driver Data'!E859</f>
        <v>0</v>
      </c>
      <c r="F859" s="191">
        <f>'5 Driver Data'!F859</f>
        <v>0</v>
      </c>
      <c r="G859" s="191">
        <f>'5 Driver Data'!G859</f>
        <v>0</v>
      </c>
      <c r="H859" s="191">
        <f>'5 Driver Data'!H859</f>
        <v>0</v>
      </c>
      <c r="I859" s="191">
        <f>'5 Driver Data'!I859</f>
        <v>0</v>
      </c>
      <c r="J859" s="191">
        <f>'5 Driver Data'!J859</f>
        <v>0</v>
      </c>
      <c r="K859" s="206">
        <f>'5 Driver Data'!K859</f>
        <v>0</v>
      </c>
      <c r="L859" s="1"/>
      <c r="M859" s="216" t="str">
        <f>IF(D859=0,"Blank",'3 Model Input'!E$44*'3 Model Input'!E$45)</f>
        <v>Blank</v>
      </c>
      <c r="N859" s="197" t="str">
        <f t="shared" si="150"/>
        <v>Blank</v>
      </c>
      <c r="O859" s="197" t="str">
        <f>IF(D859=0,"Blank",'3 Model Input'!E$49*(1-'3 Model Input'!E$51))</f>
        <v>Blank</v>
      </c>
      <c r="P859" s="197" t="str">
        <f t="shared" si="151"/>
        <v>Blank</v>
      </c>
      <c r="Q859" s="197" t="str">
        <f>IF(D859=0,"Blank",IF(D859="BEV",E859*(1-'3 Model Input'!E$54), E859))</f>
        <v>Blank</v>
      </c>
      <c r="R859" s="198" t="str">
        <f>IF(D859=0,"Blank",IF(D859="PHEV",F859/G859,F859*(1-'3 Model Input'!E$54)/G859))</f>
        <v>Blank</v>
      </c>
      <c r="S859" s="198" t="str">
        <f>IF(D859=0,"Blank",IF(D859="PHEV",MIN(M859,E859),MIN(M859,(E859*(1-'3 Model Input'!E$54)))))</f>
        <v>Blank</v>
      </c>
      <c r="T859" s="217" t="str">
        <f t="shared" si="152"/>
        <v>Blank</v>
      </c>
      <c r="U859" s="89"/>
      <c r="V859" s="216" t="str">
        <f>IF(D859=0,"Blank",P859*'3 Model Input'!E$50)</f>
        <v>Blank</v>
      </c>
      <c r="W859" s="197" t="str">
        <f t="shared" si="153"/>
        <v>Blank</v>
      </c>
      <c r="X859" s="197" t="str">
        <f t="shared" si="154"/>
        <v>Blank</v>
      </c>
      <c r="Y859" s="197" t="str">
        <f t="shared" si="155"/>
        <v>Blank</v>
      </c>
      <c r="Z859" s="197" t="str">
        <f t="shared" si="156"/>
        <v>Blank</v>
      </c>
      <c r="AA859" s="223" t="str" cm="1">
        <f t="array" ref="AA859">_xlfn.IFS(ISTEXT('3 Model Input'!F$70),"Missing",ISTEXT('3 Model Input'!I$70),"Missing",ISNUMBER('3 Model Input'!K$70),'3 Model Input'!K$70*P859)</f>
        <v>Missing</v>
      </c>
      <c r="AB859" s="89"/>
      <c r="AC859" s="227" t="str" cm="1">
        <f t="array" ref="AC859">IF(D859=0,"Blank",_xlfn.IFS('3 Model Input'!E$61=1,(V859*G859)/T859,'3 Model Input'!E$61=2,(W859*G859)/T859,'3 Model Input'!E$61=3,(X859*G859)/T859,'3 Model Input'!E$61=4,(Y859*G859)/T859,'3 Model Input'!E$61=5,(Z859*G859)/T859, ISTEXT('3 Model Input'!E$61),"Missing",'3 Model Input'!E$61=6,(AA859*G859)/T859))</f>
        <v>Blank</v>
      </c>
      <c r="AD859" s="202" t="str">
        <f t="shared" si="157"/>
        <v>Blank</v>
      </c>
      <c r="AE859" s="202" t="str">
        <f t="shared" si="158"/>
        <v>Blank</v>
      </c>
      <c r="AF859" s="217" t="str">
        <f t="shared" si="159"/>
        <v>Blank</v>
      </c>
      <c r="AG859" s="9" t="str" cm="1">
        <f t="array" ref="AG859">_xlfn.IFS(ISNUMBER(AC859), "", ISNUMBER(SEARCH("Blank", AC859)), "", ISERROR(AC859), "Bad input on tab 3")</f>
        <v/>
      </c>
    </row>
    <row r="860" spans="2:33" ht="15" customHeight="1" x14ac:dyDescent="0.75">
      <c r="B860" s="205" t="str">
        <f>'5 Driver Data'!B860</f>
        <v>0852</v>
      </c>
      <c r="C860" s="193">
        <f>'5 Driver Data'!C860</f>
        <v>0</v>
      </c>
      <c r="D860" s="192">
        <f>'5 Driver Data'!D860</f>
        <v>0</v>
      </c>
      <c r="E860" s="191">
        <f>'5 Driver Data'!E860</f>
        <v>0</v>
      </c>
      <c r="F860" s="191">
        <f>'5 Driver Data'!F860</f>
        <v>0</v>
      </c>
      <c r="G860" s="191">
        <f>'5 Driver Data'!G860</f>
        <v>0</v>
      </c>
      <c r="H860" s="191">
        <f>'5 Driver Data'!H860</f>
        <v>0</v>
      </c>
      <c r="I860" s="191">
        <f>'5 Driver Data'!I860</f>
        <v>0</v>
      </c>
      <c r="J860" s="191">
        <f>'5 Driver Data'!J860</f>
        <v>0</v>
      </c>
      <c r="K860" s="206">
        <f>'5 Driver Data'!K860</f>
        <v>0</v>
      </c>
      <c r="L860" s="1"/>
      <c r="M860" s="216" t="str">
        <f>IF(D860=0,"Blank",'3 Model Input'!E$44*'3 Model Input'!E$45)</f>
        <v>Blank</v>
      </c>
      <c r="N860" s="197" t="str">
        <f t="shared" si="150"/>
        <v>Blank</v>
      </c>
      <c r="O860" s="197" t="str">
        <f>IF(D860=0,"Blank",'3 Model Input'!E$49*(1-'3 Model Input'!E$51))</f>
        <v>Blank</v>
      </c>
      <c r="P860" s="197" t="str">
        <f t="shared" si="151"/>
        <v>Blank</v>
      </c>
      <c r="Q860" s="197" t="str">
        <f>IF(D860=0,"Blank",IF(D860="BEV",E860*(1-'3 Model Input'!E$54), E860))</f>
        <v>Blank</v>
      </c>
      <c r="R860" s="198" t="str">
        <f>IF(D860=0,"Blank",IF(D860="PHEV",F860/G860,F860*(1-'3 Model Input'!E$54)/G860))</f>
        <v>Blank</v>
      </c>
      <c r="S860" s="198" t="str">
        <f>IF(D860=0,"Blank",IF(D860="PHEV",MIN(M860,E860),MIN(M860,(E860*(1-'3 Model Input'!E$54)))))</f>
        <v>Blank</v>
      </c>
      <c r="T860" s="217" t="str">
        <f t="shared" si="152"/>
        <v>Blank</v>
      </c>
      <c r="U860" s="89"/>
      <c r="V860" s="216" t="str">
        <f>IF(D860=0,"Blank",P860*'3 Model Input'!E$50)</f>
        <v>Blank</v>
      </c>
      <c r="W860" s="197" t="str">
        <f t="shared" si="153"/>
        <v>Blank</v>
      </c>
      <c r="X860" s="197" t="str">
        <f t="shared" si="154"/>
        <v>Blank</v>
      </c>
      <c r="Y860" s="197" t="str">
        <f t="shared" si="155"/>
        <v>Blank</v>
      </c>
      <c r="Z860" s="197" t="str">
        <f t="shared" si="156"/>
        <v>Blank</v>
      </c>
      <c r="AA860" s="223" t="str" cm="1">
        <f t="array" ref="AA860">_xlfn.IFS(ISTEXT('3 Model Input'!F$70),"Missing",ISTEXT('3 Model Input'!I$70),"Missing",ISNUMBER('3 Model Input'!K$70),'3 Model Input'!K$70*P860)</f>
        <v>Missing</v>
      </c>
      <c r="AB860" s="89"/>
      <c r="AC860" s="227" t="str" cm="1">
        <f t="array" ref="AC860">IF(D860=0,"Blank",_xlfn.IFS('3 Model Input'!E$61=1,(V860*G860)/T860,'3 Model Input'!E$61=2,(W860*G860)/T860,'3 Model Input'!E$61=3,(X860*G860)/T860,'3 Model Input'!E$61=4,(Y860*G860)/T860,'3 Model Input'!E$61=5,(Z860*G860)/T860, ISTEXT('3 Model Input'!E$61),"Missing",'3 Model Input'!E$61=6,(AA860*G860)/T860))</f>
        <v>Blank</v>
      </c>
      <c r="AD860" s="202" t="str">
        <f t="shared" si="157"/>
        <v>Blank</v>
      </c>
      <c r="AE860" s="202" t="str">
        <f t="shared" si="158"/>
        <v>Blank</v>
      </c>
      <c r="AF860" s="217" t="str">
        <f t="shared" si="159"/>
        <v>Blank</v>
      </c>
      <c r="AG860" s="9" t="str" cm="1">
        <f t="array" ref="AG860">_xlfn.IFS(ISNUMBER(AC860), "", ISNUMBER(SEARCH("Blank", AC860)), "", ISERROR(AC860), "Bad input on tab 3")</f>
        <v/>
      </c>
    </row>
    <row r="861" spans="2:33" ht="15" customHeight="1" x14ac:dyDescent="0.75">
      <c r="B861" s="205" t="str">
        <f>'5 Driver Data'!B861</f>
        <v>0853</v>
      </c>
      <c r="C861" s="193">
        <f>'5 Driver Data'!C861</f>
        <v>0</v>
      </c>
      <c r="D861" s="192">
        <f>'5 Driver Data'!D861</f>
        <v>0</v>
      </c>
      <c r="E861" s="191">
        <f>'5 Driver Data'!E861</f>
        <v>0</v>
      </c>
      <c r="F861" s="191">
        <f>'5 Driver Data'!F861</f>
        <v>0</v>
      </c>
      <c r="G861" s="191">
        <f>'5 Driver Data'!G861</f>
        <v>0</v>
      </c>
      <c r="H861" s="191">
        <f>'5 Driver Data'!H861</f>
        <v>0</v>
      </c>
      <c r="I861" s="191">
        <f>'5 Driver Data'!I861</f>
        <v>0</v>
      </c>
      <c r="J861" s="191">
        <f>'5 Driver Data'!J861</f>
        <v>0</v>
      </c>
      <c r="K861" s="206">
        <f>'5 Driver Data'!K861</f>
        <v>0</v>
      </c>
      <c r="L861" s="1"/>
      <c r="M861" s="216" t="str">
        <f>IF(D861=0,"Blank",'3 Model Input'!E$44*'3 Model Input'!E$45)</f>
        <v>Blank</v>
      </c>
      <c r="N861" s="197" t="str">
        <f t="shared" si="150"/>
        <v>Blank</v>
      </c>
      <c r="O861" s="197" t="str">
        <f>IF(D861=0,"Blank",'3 Model Input'!E$49*(1-'3 Model Input'!E$51))</f>
        <v>Blank</v>
      </c>
      <c r="P861" s="197" t="str">
        <f t="shared" si="151"/>
        <v>Blank</v>
      </c>
      <c r="Q861" s="197" t="str">
        <f>IF(D861=0,"Blank",IF(D861="BEV",E861*(1-'3 Model Input'!E$54), E861))</f>
        <v>Blank</v>
      </c>
      <c r="R861" s="198" t="str">
        <f>IF(D861=0,"Blank",IF(D861="PHEV",F861/G861,F861*(1-'3 Model Input'!E$54)/G861))</f>
        <v>Blank</v>
      </c>
      <c r="S861" s="198" t="str">
        <f>IF(D861=0,"Blank",IF(D861="PHEV",MIN(M861,E861),MIN(M861,(E861*(1-'3 Model Input'!E$54)))))</f>
        <v>Blank</v>
      </c>
      <c r="T861" s="217" t="str">
        <f t="shared" si="152"/>
        <v>Blank</v>
      </c>
      <c r="U861" s="89"/>
      <c r="V861" s="216" t="str">
        <f>IF(D861=0,"Blank",P861*'3 Model Input'!E$50)</f>
        <v>Blank</v>
      </c>
      <c r="W861" s="197" t="str">
        <f t="shared" si="153"/>
        <v>Blank</v>
      </c>
      <c r="X861" s="197" t="str">
        <f t="shared" si="154"/>
        <v>Blank</v>
      </c>
      <c r="Y861" s="197" t="str">
        <f t="shared" si="155"/>
        <v>Blank</v>
      </c>
      <c r="Z861" s="197" t="str">
        <f t="shared" si="156"/>
        <v>Blank</v>
      </c>
      <c r="AA861" s="223" t="str" cm="1">
        <f t="array" ref="AA861">_xlfn.IFS(ISTEXT('3 Model Input'!F$70),"Missing",ISTEXT('3 Model Input'!I$70),"Missing",ISNUMBER('3 Model Input'!K$70),'3 Model Input'!K$70*P861)</f>
        <v>Missing</v>
      </c>
      <c r="AB861" s="89"/>
      <c r="AC861" s="227" t="str" cm="1">
        <f t="array" ref="AC861">IF(D861=0,"Blank",_xlfn.IFS('3 Model Input'!E$61=1,(V861*G861)/T861,'3 Model Input'!E$61=2,(W861*G861)/T861,'3 Model Input'!E$61=3,(X861*G861)/T861,'3 Model Input'!E$61=4,(Y861*G861)/T861,'3 Model Input'!E$61=5,(Z861*G861)/T861, ISTEXT('3 Model Input'!E$61),"Missing",'3 Model Input'!E$61=6,(AA861*G861)/T861))</f>
        <v>Blank</v>
      </c>
      <c r="AD861" s="202" t="str">
        <f t="shared" si="157"/>
        <v>Blank</v>
      </c>
      <c r="AE861" s="202" t="str">
        <f t="shared" si="158"/>
        <v>Blank</v>
      </c>
      <c r="AF861" s="217" t="str">
        <f t="shared" si="159"/>
        <v>Blank</v>
      </c>
      <c r="AG861" s="9" t="str" cm="1">
        <f t="array" ref="AG861">_xlfn.IFS(ISNUMBER(AC861), "", ISNUMBER(SEARCH("Blank", AC861)), "", ISERROR(AC861), "Bad input on tab 3")</f>
        <v/>
      </c>
    </row>
    <row r="862" spans="2:33" ht="15" customHeight="1" x14ac:dyDescent="0.75">
      <c r="B862" s="205" t="str">
        <f>'5 Driver Data'!B862</f>
        <v>0854</v>
      </c>
      <c r="C862" s="193">
        <f>'5 Driver Data'!C862</f>
        <v>0</v>
      </c>
      <c r="D862" s="192">
        <f>'5 Driver Data'!D862</f>
        <v>0</v>
      </c>
      <c r="E862" s="191">
        <f>'5 Driver Data'!E862</f>
        <v>0</v>
      </c>
      <c r="F862" s="191">
        <f>'5 Driver Data'!F862</f>
        <v>0</v>
      </c>
      <c r="G862" s="191">
        <f>'5 Driver Data'!G862</f>
        <v>0</v>
      </c>
      <c r="H862" s="191">
        <f>'5 Driver Data'!H862</f>
        <v>0</v>
      </c>
      <c r="I862" s="191">
        <f>'5 Driver Data'!I862</f>
        <v>0</v>
      </c>
      <c r="J862" s="191">
        <f>'5 Driver Data'!J862</f>
        <v>0</v>
      </c>
      <c r="K862" s="206">
        <f>'5 Driver Data'!K862</f>
        <v>0</v>
      </c>
      <c r="L862" s="1"/>
      <c r="M862" s="216" t="str">
        <f>IF(D862=0,"Blank",'3 Model Input'!E$44*'3 Model Input'!E$45)</f>
        <v>Blank</v>
      </c>
      <c r="N862" s="197" t="str">
        <f t="shared" si="150"/>
        <v>Blank</v>
      </c>
      <c r="O862" s="197" t="str">
        <f>IF(D862=0,"Blank",'3 Model Input'!E$49*(1-'3 Model Input'!E$51))</f>
        <v>Blank</v>
      </c>
      <c r="P862" s="197" t="str">
        <f t="shared" si="151"/>
        <v>Blank</v>
      </c>
      <c r="Q862" s="197" t="str">
        <f>IF(D862=0,"Blank",IF(D862="BEV",E862*(1-'3 Model Input'!E$54), E862))</f>
        <v>Blank</v>
      </c>
      <c r="R862" s="198" t="str">
        <f>IF(D862=0,"Blank",IF(D862="PHEV",F862/G862,F862*(1-'3 Model Input'!E$54)/G862))</f>
        <v>Blank</v>
      </c>
      <c r="S862" s="198" t="str">
        <f>IF(D862=0,"Blank",IF(D862="PHEV",MIN(M862,E862),MIN(M862,(E862*(1-'3 Model Input'!E$54)))))</f>
        <v>Blank</v>
      </c>
      <c r="T862" s="217" t="str">
        <f t="shared" si="152"/>
        <v>Blank</v>
      </c>
      <c r="U862" s="89"/>
      <c r="V862" s="216" t="str">
        <f>IF(D862=0,"Blank",P862*'3 Model Input'!E$50)</f>
        <v>Blank</v>
      </c>
      <c r="W862" s="197" t="str">
        <f t="shared" si="153"/>
        <v>Blank</v>
      </c>
      <c r="X862" s="197" t="str">
        <f t="shared" si="154"/>
        <v>Blank</v>
      </c>
      <c r="Y862" s="197" t="str">
        <f t="shared" si="155"/>
        <v>Blank</v>
      </c>
      <c r="Z862" s="197" t="str">
        <f t="shared" si="156"/>
        <v>Blank</v>
      </c>
      <c r="AA862" s="223" t="str" cm="1">
        <f t="array" ref="AA862">_xlfn.IFS(ISTEXT('3 Model Input'!F$70),"Missing",ISTEXT('3 Model Input'!I$70),"Missing",ISNUMBER('3 Model Input'!K$70),'3 Model Input'!K$70*P862)</f>
        <v>Missing</v>
      </c>
      <c r="AB862" s="89"/>
      <c r="AC862" s="227" t="str" cm="1">
        <f t="array" ref="AC862">IF(D862=0,"Blank",_xlfn.IFS('3 Model Input'!E$61=1,(V862*G862)/T862,'3 Model Input'!E$61=2,(W862*G862)/T862,'3 Model Input'!E$61=3,(X862*G862)/T862,'3 Model Input'!E$61=4,(Y862*G862)/T862,'3 Model Input'!E$61=5,(Z862*G862)/T862, ISTEXT('3 Model Input'!E$61),"Missing",'3 Model Input'!E$61=6,(AA862*G862)/T862))</f>
        <v>Blank</v>
      </c>
      <c r="AD862" s="202" t="str">
        <f t="shared" si="157"/>
        <v>Blank</v>
      </c>
      <c r="AE862" s="202" t="str">
        <f t="shared" si="158"/>
        <v>Blank</v>
      </c>
      <c r="AF862" s="217" t="str">
        <f t="shared" si="159"/>
        <v>Blank</v>
      </c>
      <c r="AG862" s="9" t="str" cm="1">
        <f t="array" ref="AG862">_xlfn.IFS(ISNUMBER(AC862), "", ISNUMBER(SEARCH("Blank", AC862)), "", ISERROR(AC862), "Bad input on tab 3")</f>
        <v/>
      </c>
    </row>
    <row r="863" spans="2:33" ht="15" customHeight="1" x14ac:dyDescent="0.75">
      <c r="B863" s="205" t="str">
        <f>'5 Driver Data'!B863</f>
        <v>0855</v>
      </c>
      <c r="C863" s="193">
        <f>'5 Driver Data'!C863</f>
        <v>0</v>
      </c>
      <c r="D863" s="192">
        <f>'5 Driver Data'!D863</f>
        <v>0</v>
      </c>
      <c r="E863" s="191">
        <f>'5 Driver Data'!E863</f>
        <v>0</v>
      </c>
      <c r="F863" s="191">
        <f>'5 Driver Data'!F863</f>
        <v>0</v>
      </c>
      <c r="G863" s="191">
        <f>'5 Driver Data'!G863</f>
        <v>0</v>
      </c>
      <c r="H863" s="191">
        <f>'5 Driver Data'!H863</f>
        <v>0</v>
      </c>
      <c r="I863" s="191">
        <f>'5 Driver Data'!I863</f>
        <v>0</v>
      </c>
      <c r="J863" s="191">
        <f>'5 Driver Data'!J863</f>
        <v>0</v>
      </c>
      <c r="K863" s="206">
        <f>'5 Driver Data'!K863</f>
        <v>0</v>
      </c>
      <c r="L863" s="1"/>
      <c r="M863" s="216" t="str">
        <f>IF(D863=0,"Blank",'3 Model Input'!E$44*'3 Model Input'!E$45)</f>
        <v>Blank</v>
      </c>
      <c r="N863" s="197" t="str">
        <f t="shared" si="150"/>
        <v>Blank</v>
      </c>
      <c r="O863" s="197" t="str">
        <f>IF(D863=0,"Blank",'3 Model Input'!E$49*(1-'3 Model Input'!E$51))</f>
        <v>Blank</v>
      </c>
      <c r="P863" s="197" t="str">
        <f t="shared" si="151"/>
        <v>Blank</v>
      </c>
      <c r="Q863" s="197" t="str">
        <f>IF(D863=0,"Blank",IF(D863="BEV",E863*(1-'3 Model Input'!E$54), E863))</f>
        <v>Blank</v>
      </c>
      <c r="R863" s="198" t="str">
        <f>IF(D863=0,"Blank",IF(D863="PHEV",F863/G863,F863*(1-'3 Model Input'!E$54)/G863))</f>
        <v>Blank</v>
      </c>
      <c r="S863" s="198" t="str">
        <f>IF(D863=0,"Blank",IF(D863="PHEV",MIN(M863,E863),MIN(M863,(E863*(1-'3 Model Input'!E$54)))))</f>
        <v>Blank</v>
      </c>
      <c r="T863" s="217" t="str">
        <f t="shared" si="152"/>
        <v>Blank</v>
      </c>
      <c r="U863" s="89"/>
      <c r="V863" s="216" t="str">
        <f>IF(D863=0,"Blank",P863*'3 Model Input'!E$50)</f>
        <v>Blank</v>
      </c>
      <c r="W863" s="197" t="str">
        <f t="shared" si="153"/>
        <v>Blank</v>
      </c>
      <c r="X863" s="197" t="str">
        <f t="shared" si="154"/>
        <v>Blank</v>
      </c>
      <c r="Y863" s="197" t="str">
        <f t="shared" si="155"/>
        <v>Blank</v>
      </c>
      <c r="Z863" s="197" t="str">
        <f t="shared" si="156"/>
        <v>Blank</v>
      </c>
      <c r="AA863" s="223" t="str" cm="1">
        <f t="array" ref="AA863">_xlfn.IFS(ISTEXT('3 Model Input'!F$70),"Missing",ISTEXT('3 Model Input'!I$70),"Missing",ISNUMBER('3 Model Input'!K$70),'3 Model Input'!K$70*P863)</f>
        <v>Missing</v>
      </c>
      <c r="AB863" s="89"/>
      <c r="AC863" s="227" t="str" cm="1">
        <f t="array" ref="AC863">IF(D863=0,"Blank",_xlfn.IFS('3 Model Input'!E$61=1,(V863*G863)/T863,'3 Model Input'!E$61=2,(W863*G863)/T863,'3 Model Input'!E$61=3,(X863*G863)/T863,'3 Model Input'!E$61=4,(Y863*G863)/T863,'3 Model Input'!E$61=5,(Z863*G863)/T863, ISTEXT('3 Model Input'!E$61),"Missing",'3 Model Input'!E$61=6,(AA863*G863)/T863))</f>
        <v>Blank</v>
      </c>
      <c r="AD863" s="202" t="str">
        <f t="shared" si="157"/>
        <v>Blank</v>
      </c>
      <c r="AE863" s="202" t="str">
        <f t="shared" si="158"/>
        <v>Blank</v>
      </c>
      <c r="AF863" s="217" t="str">
        <f t="shared" si="159"/>
        <v>Blank</v>
      </c>
      <c r="AG863" s="9" t="str" cm="1">
        <f t="array" ref="AG863">_xlfn.IFS(ISNUMBER(AC863), "", ISNUMBER(SEARCH("Blank", AC863)), "", ISERROR(AC863), "Bad input on tab 3")</f>
        <v/>
      </c>
    </row>
    <row r="864" spans="2:33" ht="15" customHeight="1" x14ac:dyDescent="0.75">
      <c r="B864" s="205" t="str">
        <f>'5 Driver Data'!B864</f>
        <v>0856</v>
      </c>
      <c r="C864" s="193">
        <f>'5 Driver Data'!C864</f>
        <v>0</v>
      </c>
      <c r="D864" s="192">
        <f>'5 Driver Data'!D864</f>
        <v>0</v>
      </c>
      <c r="E864" s="191">
        <f>'5 Driver Data'!E864</f>
        <v>0</v>
      </c>
      <c r="F864" s="191">
        <f>'5 Driver Data'!F864</f>
        <v>0</v>
      </c>
      <c r="G864" s="191">
        <f>'5 Driver Data'!G864</f>
        <v>0</v>
      </c>
      <c r="H864" s="191">
        <f>'5 Driver Data'!H864</f>
        <v>0</v>
      </c>
      <c r="I864" s="191">
        <f>'5 Driver Data'!I864</f>
        <v>0</v>
      </c>
      <c r="J864" s="191">
        <f>'5 Driver Data'!J864</f>
        <v>0</v>
      </c>
      <c r="K864" s="206">
        <f>'5 Driver Data'!K864</f>
        <v>0</v>
      </c>
      <c r="L864" s="1"/>
      <c r="M864" s="216" t="str">
        <f>IF(D864=0,"Blank",'3 Model Input'!E$44*'3 Model Input'!E$45)</f>
        <v>Blank</v>
      </c>
      <c r="N864" s="197" t="str">
        <f t="shared" si="150"/>
        <v>Blank</v>
      </c>
      <c r="O864" s="197" t="str">
        <f>IF(D864=0,"Blank",'3 Model Input'!E$49*(1-'3 Model Input'!E$51))</f>
        <v>Blank</v>
      </c>
      <c r="P864" s="197" t="str">
        <f t="shared" si="151"/>
        <v>Blank</v>
      </c>
      <c r="Q864" s="197" t="str">
        <f>IF(D864=0,"Blank",IF(D864="BEV",E864*(1-'3 Model Input'!E$54), E864))</f>
        <v>Blank</v>
      </c>
      <c r="R864" s="198" t="str">
        <f>IF(D864=0,"Blank",IF(D864="PHEV",F864/G864,F864*(1-'3 Model Input'!E$54)/G864))</f>
        <v>Blank</v>
      </c>
      <c r="S864" s="198" t="str">
        <f>IF(D864=0,"Blank",IF(D864="PHEV",MIN(M864,E864),MIN(M864,(E864*(1-'3 Model Input'!E$54)))))</f>
        <v>Blank</v>
      </c>
      <c r="T864" s="217" t="str">
        <f t="shared" si="152"/>
        <v>Blank</v>
      </c>
      <c r="U864" s="89"/>
      <c r="V864" s="216" t="str">
        <f>IF(D864=0,"Blank",P864*'3 Model Input'!E$50)</f>
        <v>Blank</v>
      </c>
      <c r="W864" s="197" t="str">
        <f t="shared" si="153"/>
        <v>Blank</v>
      </c>
      <c r="X864" s="197" t="str">
        <f t="shared" si="154"/>
        <v>Blank</v>
      </c>
      <c r="Y864" s="197" t="str">
        <f t="shared" si="155"/>
        <v>Blank</v>
      </c>
      <c r="Z864" s="197" t="str">
        <f t="shared" si="156"/>
        <v>Blank</v>
      </c>
      <c r="AA864" s="223" t="str" cm="1">
        <f t="array" ref="AA864">_xlfn.IFS(ISTEXT('3 Model Input'!F$70),"Missing",ISTEXT('3 Model Input'!I$70),"Missing",ISNUMBER('3 Model Input'!K$70),'3 Model Input'!K$70*P864)</f>
        <v>Missing</v>
      </c>
      <c r="AB864" s="89"/>
      <c r="AC864" s="227" t="str" cm="1">
        <f t="array" ref="AC864">IF(D864=0,"Blank",_xlfn.IFS('3 Model Input'!E$61=1,(V864*G864)/T864,'3 Model Input'!E$61=2,(W864*G864)/T864,'3 Model Input'!E$61=3,(X864*G864)/T864,'3 Model Input'!E$61=4,(Y864*G864)/T864,'3 Model Input'!E$61=5,(Z864*G864)/T864, ISTEXT('3 Model Input'!E$61),"Missing",'3 Model Input'!E$61=6,(AA864*G864)/T864))</f>
        <v>Blank</v>
      </c>
      <c r="AD864" s="202" t="str">
        <f t="shared" si="157"/>
        <v>Blank</v>
      </c>
      <c r="AE864" s="202" t="str">
        <f t="shared" si="158"/>
        <v>Blank</v>
      </c>
      <c r="AF864" s="217" t="str">
        <f t="shared" si="159"/>
        <v>Blank</v>
      </c>
      <c r="AG864" s="9" t="str" cm="1">
        <f t="array" ref="AG864">_xlfn.IFS(ISNUMBER(AC864), "", ISNUMBER(SEARCH("Blank", AC864)), "", ISERROR(AC864), "Bad input on tab 3")</f>
        <v/>
      </c>
    </row>
    <row r="865" spans="2:33" ht="15" customHeight="1" x14ac:dyDescent="0.75">
      <c r="B865" s="205" t="str">
        <f>'5 Driver Data'!B865</f>
        <v>0857</v>
      </c>
      <c r="C865" s="193">
        <f>'5 Driver Data'!C865</f>
        <v>0</v>
      </c>
      <c r="D865" s="192">
        <f>'5 Driver Data'!D865</f>
        <v>0</v>
      </c>
      <c r="E865" s="191">
        <f>'5 Driver Data'!E865</f>
        <v>0</v>
      </c>
      <c r="F865" s="191">
        <f>'5 Driver Data'!F865</f>
        <v>0</v>
      </c>
      <c r="G865" s="191">
        <f>'5 Driver Data'!G865</f>
        <v>0</v>
      </c>
      <c r="H865" s="191">
        <f>'5 Driver Data'!H865</f>
        <v>0</v>
      </c>
      <c r="I865" s="191">
        <f>'5 Driver Data'!I865</f>
        <v>0</v>
      </c>
      <c r="J865" s="191">
        <f>'5 Driver Data'!J865</f>
        <v>0</v>
      </c>
      <c r="K865" s="206">
        <f>'5 Driver Data'!K865</f>
        <v>0</v>
      </c>
      <c r="L865" s="1"/>
      <c r="M865" s="216" t="str">
        <f>IF(D865=0,"Blank",'3 Model Input'!E$44*'3 Model Input'!E$45)</f>
        <v>Blank</v>
      </c>
      <c r="N865" s="197" t="str">
        <f t="shared" si="150"/>
        <v>Blank</v>
      </c>
      <c r="O865" s="197" t="str">
        <f>IF(D865=0,"Blank",'3 Model Input'!E$49*(1-'3 Model Input'!E$51))</f>
        <v>Blank</v>
      </c>
      <c r="P865" s="197" t="str">
        <f t="shared" si="151"/>
        <v>Blank</v>
      </c>
      <c r="Q865" s="197" t="str">
        <f>IF(D865=0,"Blank",IF(D865="BEV",E865*(1-'3 Model Input'!E$54), E865))</f>
        <v>Blank</v>
      </c>
      <c r="R865" s="198" t="str">
        <f>IF(D865=0,"Blank",IF(D865="PHEV",F865/G865,F865*(1-'3 Model Input'!E$54)/G865))</f>
        <v>Blank</v>
      </c>
      <c r="S865" s="198" t="str">
        <f>IF(D865=0,"Blank",IF(D865="PHEV",MIN(M865,E865),MIN(M865,(E865*(1-'3 Model Input'!E$54)))))</f>
        <v>Blank</v>
      </c>
      <c r="T865" s="217" t="str">
        <f t="shared" si="152"/>
        <v>Blank</v>
      </c>
      <c r="U865" s="89"/>
      <c r="V865" s="216" t="str">
        <f>IF(D865=0,"Blank",P865*'3 Model Input'!E$50)</f>
        <v>Blank</v>
      </c>
      <c r="W865" s="197" t="str">
        <f t="shared" si="153"/>
        <v>Blank</v>
      </c>
      <c r="X865" s="197" t="str">
        <f t="shared" si="154"/>
        <v>Blank</v>
      </c>
      <c r="Y865" s="197" t="str">
        <f t="shared" si="155"/>
        <v>Blank</v>
      </c>
      <c r="Z865" s="197" t="str">
        <f t="shared" si="156"/>
        <v>Blank</v>
      </c>
      <c r="AA865" s="223" t="str" cm="1">
        <f t="array" ref="AA865">_xlfn.IFS(ISTEXT('3 Model Input'!F$70),"Missing",ISTEXT('3 Model Input'!I$70),"Missing",ISNUMBER('3 Model Input'!K$70),'3 Model Input'!K$70*P865)</f>
        <v>Missing</v>
      </c>
      <c r="AB865" s="89"/>
      <c r="AC865" s="227" t="str" cm="1">
        <f t="array" ref="AC865">IF(D865=0,"Blank",_xlfn.IFS('3 Model Input'!E$61=1,(V865*G865)/T865,'3 Model Input'!E$61=2,(W865*G865)/T865,'3 Model Input'!E$61=3,(X865*G865)/T865,'3 Model Input'!E$61=4,(Y865*G865)/T865,'3 Model Input'!E$61=5,(Z865*G865)/T865, ISTEXT('3 Model Input'!E$61),"Missing",'3 Model Input'!E$61=6,(AA865*G865)/T865))</f>
        <v>Blank</v>
      </c>
      <c r="AD865" s="202" t="str">
        <f t="shared" si="157"/>
        <v>Blank</v>
      </c>
      <c r="AE865" s="202" t="str">
        <f t="shared" si="158"/>
        <v>Blank</v>
      </c>
      <c r="AF865" s="217" t="str">
        <f t="shared" si="159"/>
        <v>Blank</v>
      </c>
      <c r="AG865" s="9" t="str" cm="1">
        <f t="array" ref="AG865">_xlfn.IFS(ISNUMBER(AC865), "", ISNUMBER(SEARCH("Blank", AC865)), "", ISERROR(AC865), "Bad input on tab 3")</f>
        <v/>
      </c>
    </row>
    <row r="866" spans="2:33" ht="15" customHeight="1" x14ac:dyDescent="0.75">
      <c r="B866" s="205" t="str">
        <f>'5 Driver Data'!B866</f>
        <v>0858</v>
      </c>
      <c r="C866" s="193">
        <f>'5 Driver Data'!C866</f>
        <v>0</v>
      </c>
      <c r="D866" s="192">
        <f>'5 Driver Data'!D866</f>
        <v>0</v>
      </c>
      <c r="E866" s="191">
        <f>'5 Driver Data'!E866</f>
        <v>0</v>
      </c>
      <c r="F866" s="191">
        <f>'5 Driver Data'!F866</f>
        <v>0</v>
      </c>
      <c r="G866" s="191">
        <f>'5 Driver Data'!G866</f>
        <v>0</v>
      </c>
      <c r="H866" s="191">
        <f>'5 Driver Data'!H866</f>
        <v>0</v>
      </c>
      <c r="I866" s="191">
        <f>'5 Driver Data'!I866</f>
        <v>0</v>
      </c>
      <c r="J866" s="191">
        <f>'5 Driver Data'!J866</f>
        <v>0</v>
      </c>
      <c r="K866" s="206">
        <f>'5 Driver Data'!K866</f>
        <v>0</v>
      </c>
      <c r="L866" s="1"/>
      <c r="M866" s="216" t="str">
        <f>IF(D866=0,"Blank",'3 Model Input'!E$44*'3 Model Input'!E$45)</f>
        <v>Blank</v>
      </c>
      <c r="N866" s="197" t="str">
        <f t="shared" si="150"/>
        <v>Blank</v>
      </c>
      <c r="O866" s="197" t="str">
        <f>IF(D866=0,"Blank",'3 Model Input'!E$49*(1-'3 Model Input'!E$51))</f>
        <v>Blank</v>
      </c>
      <c r="P866" s="197" t="str">
        <f t="shared" si="151"/>
        <v>Blank</v>
      </c>
      <c r="Q866" s="197" t="str">
        <f>IF(D866=0,"Blank",IF(D866="BEV",E866*(1-'3 Model Input'!E$54), E866))</f>
        <v>Blank</v>
      </c>
      <c r="R866" s="198" t="str">
        <f>IF(D866=0,"Blank",IF(D866="PHEV",F866/G866,F866*(1-'3 Model Input'!E$54)/G866))</f>
        <v>Blank</v>
      </c>
      <c r="S866" s="198" t="str">
        <f>IF(D866=0,"Blank",IF(D866="PHEV",MIN(M866,E866),MIN(M866,(E866*(1-'3 Model Input'!E$54)))))</f>
        <v>Blank</v>
      </c>
      <c r="T866" s="217" t="str">
        <f t="shared" si="152"/>
        <v>Blank</v>
      </c>
      <c r="U866" s="89"/>
      <c r="V866" s="216" t="str">
        <f>IF(D866=0,"Blank",P866*'3 Model Input'!E$50)</f>
        <v>Blank</v>
      </c>
      <c r="W866" s="197" t="str">
        <f t="shared" si="153"/>
        <v>Blank</v>
      </c>
      <c r="X866" s="197" t="str">
        <f t="shared" si="154"/>
        <v>Blank</v>
      </c>
      <c r="Y866" s="197" t="str">
        <f t="shared" si="155"/>
        <v>Blank</v>
      </c>
      <c r="Z866" s="197" t="str">
        <f t="shared" si="156"/>
        <v>Blank</v>
      </c>
      <c r="AA866" s="223" t="str" cm="1">
        <f t="array" ref="AA866">_xlfn.IFS(ISTEXT('3 Model Input'!F$70),"Missing",ISTEXT('3 Model Input'!I$70),"Missing",ISNUMBER('3 Model Input'!K$70),'3 Model Input'!K$70*P866)</f>
        <v>Missing</v>
      </c>
      <c r="AB866" s="89"/>
      <c r="AC866" s="227" t="str" cm="1">
        <f t="array" ref="AC866">IF(D866=0,"Blank",_xlfn.IFS('3 Model Input'!E$61=1,(V866*G866)/T866,'3 Model Input'!E$61=2,(W866*G866)/T866,'3 Model Input'!E$61=3,(X866*G866)/T866,'3 Model Input'!E$61=4,(Y866*G866)/T866,'3 Model Input'!E$61=5,(Z866*G866)/T866, ISTEXT('3 Model Input'!E$61),"Missing",'3 Model Input'!E$61=6,(AA866*G866)/T866))</f>
        <v>Blank</v>
      </c>
      <c r="AD866" s="202" t="str">
        <f t="shared" si="157"/>
        <v>Blank</v>
      </c>
      <c r="AE866" s="202" t="str">
        <f t="shared" si="158"/>
        <v>Blank</v>
      </c>
      <c r="AF866" s="217" t="str">
        <f t="shared" si="159"/>
        <v>Blank</v>
      </c>
      <c r="AG866" s="9" t="str" cm="1">
        <f t="array" ref="AG866">_xlfn.IFS(ISNUMBER(AC866), "", ISNUMBER(SEARCH("Blank", AC866)), "", ISERROR(AC866), "Bad input on tab 3")</f>
        <v/>
      </c>
    </row>
    <row r="867" spans="2:33" ht="15" customHeight="1" x14ac:dyDescent="0.75">
      <c r="B867" s="205" t="str">
        <f>'5 Driver Data'!B867</f>
        <v>0859</v>
      </c>
      <c r="C867" s="193">
        <f>'5 Driver Data'!C867</f>
        <v>0</v>
      </c>
      <c r="D867" s="192">
        <f>'5 Driver Data'!D867</f>
        <v>0</v>
      </c>
      <c r="E867" s="191">
        <f>'5 Driver Data'!E867</f>
        <v>0</v>
      </c>
      <c r="F867" s="191">
        <f>'5 Driver Data'!F867</f>
        <v>0</v>
      </c>
      <c r="G867" s="191">
        <f>'5 Driver Data'!G867</f>
        <v>0</v>
      </c>
      <c r="H867" s="191">
        <f>'5 Driver Data'!H867</f>
        <v>0</v>
      </c>
      <c r="I867" s="191">
        <f>'5 Driver Data'!I867</f>
        <v>0</v>
      </c>
      <c r="J867" s="191">
        <f>'5 Driver Data'!J867</f>
        <v>0</v>
      </c>
      <c r="K867" s="206">
        <f>'5 Driver Data'!K867</f>
        <v>0</v>
      </c>
      <c r="L867" s="1"/>
      <c r="M867" s="216" t="str">
        <f>IF(D867=0,"Blank",'3 Model Input'!E$44*'3 Model Input'!E$45)</f>
        <v>Blank</v>
      </c>
      <c r="N867" s="197" t="str">
        <f t="shared" si="150"/>
        <v>Blank</v>
      </c>
      <c r="O867" s="197" t="str">
        <f>IF(D867=0,"Blank",'3 Model Input'!E$49*(1-'3 Model Input'!E$51))</f>
        <v>Blank</v>
      </c>
      <c r="P867" s="197" t="str">
        <f t="shared" si="151"/>
        <v>Blank</v>
      </c>
      <c r="Q867" s="197" t="str">
        <f>IF(D867=0,"Blank",IF(D867="BEV",E867*(1-'3 Model Input'!E$54), E867))</f>
        <v>Blank</v>
      </c>
      <c r="R867" s="198" t="str">
        <f>IF(D867=0,"Blank",IF(D867="PHEV",F867/G867,F867*(1-'3 Model Input'!E$54)/G867))</f>
        <v>Blank</v>
      </c>
      <c r="S867" s="198" t="str">
        <f>IF(D867=0,"Blank",IF(D867="PHEV",MIN(M867,E867),MIN(M867,(E867*(1-'3 Model Input'!E$54)))))</f>
        <v>Blank</v>
      </c>
      <c r="T867" s="217" t="str">
        <f t="shared" si="152"/>
        <v>Blank</v>
      </c>
      <c r="U867" s="89"/>
      <c r="V867" s="216" t="str">
        <f>IF(D867=0,"Blank",P867*'3 Model Input'!E$50)</f>
        <v>Blank</v>
      </c>
      <c r="W867" s="197" t="str">
        <f t="shared" si="153"/>
        <v>Blank</v>
      </c>
      <c r="X867" s="197" t="str">
        <f t="shared" si="154"/>
        <v>Blank</v>
      </c>
      <c r="Y867" s="197" t="str">
        <f t="shared" si="155"/>
        <v>Blank</v>
      </c>
      <c r="Z867" s="197" t="str">
        <f t="shared" si="156"/>
        <v>Blank</v>
      </c>
      <c r="AA867" s="223" t="str" cm="1">
        <f t="array" ref="AA867">_xlfn.IFS(ISTEXT('3 Model Input'!F$70),"Missing",ISTEXT('3 Model Input'!I$70),"Missing",ISNUMBER('3 Model Input'!K$70),'3 Model Input'!K$70*P867)</f>
        <v>Missing</v>
      </c>
      <c r="AB867" s="89"/>
      <c r="AC867" s="227" t="str" cm="1">
        <f t="array" ref="AC867">IF(D867=0,"Blank",_xlfn.IFS('3 Model Input'!E$61=1,(V867*G867)/T867,'3 Model Input'!E$61=2,(W867*G867)/T867,'3 Model Input'!E$61=3,(X867*G867)/T867,'3 Model Input'!E$61=4,(Y867*G867)/T867,'3 Model Input'!E$61=5,(Z867*G867)/T867, ISTEXT('3 Model Input'!E$61),"Missing",'3 Model Input'!E$61=6,(AA867*G867)/T867))</f>
        <v>Blank</v>
      </c>
      <c r="AD867" s="202" t="str">
        <f t="shared" si="157"/>
        <v>Blank</v>
      </c>
      <c r="AE867" s="202" t="str">
        <f t="shared" si="158"/>
        <v>Blank</v>
      </c>
      <c r="AF867" s="217" t="str">
        <f t="shared" si="159"/>
        <v>Blank</v>
      </c>
      <c r="AG867" s="9" t="str" cm="1">
        <f t="array" ref="AG867">_xlfn.IFS(ISNUMBER(AC867), "", ISNUMBER(SEARCH("Blank", AC867)), "", ISERROR(AC867), "Bad input on tab 3")</f>
        <v/>
      </c>
    </row>
    <row r="868" spans="2:33" ht="15" customHeight="1" x14ac:dyDescent="0.75">
      <c r="B868" s="205" t="str">
        <f>'5 Driver Data'!B868</f>
        <v>0860</v>
      </c>
      <c r="C868" s="193">
        <f>'5 Driver Data'!C868</f>
        <v>0</v>
      </c>
      <c r="D868" s="192">
        <f>'5 Driver Data'!D868</f>
        <v>0</v>
      </c>
      <c r="E868" s="191">
        <f>'5 Driver Data'!E868</f>
        <v>0</v>
      </c>
      <c r="F868" s="191">
        <f>'5 Driver Data'!F868</f>
        <v>0</v>
      </c>
      <c r="G868" s="191">
        <f>'5 Driver Data'!G868</f>
        <v>0</v>
      </c>
      <c r="H868" s="191">
        <f>'5 Driver Data'!H868</f>
        <v>0</v>
      </c>
      <c r="I868" s="191">
        <f>'5 Driver Data'!I868</f>
        <v>0</v>
      </c>
      <c r="J868" s="191">
        <f>'5 Driver Data'!J868</f>
        <v>0</v>
      </c>
      <c r="K868" s="206">
        <f>'5 Driver Data'!K868</f>
        <v>0</v>
      </c>
      <c r="L868" s="1"/>
      <c r="M868" s="216" t="str">
        <f>IF(D868=0,"Blank",'3 Model Input'!E$44*'3 Model Input'!E$45)</f>
        <v>Blank</v>
      </c>
      <c r="N868" s="197" t="str">
        <f t="shared" si="150"/>
        <v>Blank</v>
      </c>
      <c r="O868" s="197" t="str">
        <f>IF(D868=0,"Blank",'3 Model Input'!E$49*(1-'3 Model Input'!E$51))</f>
        <v>Blank</v>
      </c>
      <c r="P868" s="197" t="str">
        <f t="shared" si="151"/>
        <v>Blank</v>
      </c>
      <c r="Q868" s="197" t="str">
        <f>IF(D868=0,"Blank",IF(D868="BEV",E868*(1-'3 Model Input'!E$54), E868))</f>
        <v>Blank</v>
      </c>
      <c r="R868" s="198" t="str">
        <f>IF(D868=0,"Blank",IF(D868="PHEV",F868/G868,F868*(1-'3 Model Input'!E$54)/G868))</f>
        <v>Blank</v>
      </c>
      <c r="S868" s="198" t="str">
        <f>IF(D868=0,"Blank",IF(D868="PHEV",MIN(M868,E868),MIN(M868,(E868*(1-'3 Model Input'!E$54)))))</f>
        <v>Blank</v>
      </c>
      <c r="T868" s="217" t="str">
        <f t="shared" si="152"/>
        <v>Blank</v>
      </c>
      <c r="U868" s="89"/>
      <c r="V868" s="216" t="str">
        <f>IF(D868=0,"Blank",P868*'3 Model Input'!E$50)</f>
        <v>Blank</v>
      </c>
      <c r="W868" s="197" t="str">
        <f t="shared" si="153"/>
        <v>Blank</v>
      </c>
      <c r="X868" s="197" t="str">
        <f t="shared" si="154"/>
        <v>Blank</v>
      </c>
      <c r="Y868" s="197" t="str">
        <f t="shared" si="155"/>
        <v>Blank</v>
      </c>
      <c r="Z868" s="197" t="str">
        <f t="shared" si="156"/>
        <v>Blank</v>
      </c>
      <c r="AA868" s="223" t="str" cm="1">
        <f t="array" ref="AA868">_xlfn.IFS(ISTEXT('3 Model Input'!F$70),"Missing",ISTEXT('3 Model Input'!I$70),"Missing",ISNUMBER('3 Model Input'!K$70),'3 Model Input'!K$70*P868)</f>
        <v>Missing</v>
      </c>
      <c r="AB868" s="89"/>
      <c r="AC868" s="227" t="str" cm="1">
        <f t="array" ref="AC868">IF(D868=0,"Blank",_xlfn.IFS('3 Model Input'!E$61=1,(V868*G868)/T868,'3 Model Input'!E$61=2,(W868*G868)/T868,'3 Model Input'!E$61=3,(X868*G868)/T868,'3 Model Input'!E$61=4,(Y868*G868)/T868,'3 Model Input'!E$61=5,(Z868*G868)/T868, ISTEXT('3 Model Input'!E$61),"Missing",'3 Model Input'!E$61=6,(AA868*G868)/T868))</f>
        <v>Blank</v>
      </c>
      <c r="AD868" s="202" t="str">
        <f t="shared" si="157"/>
        <v>Blank</v>
      </c>
      <c r="AE868" s="202" t="str">
        <f t="shared" si="158"/>
        <v>Blank</v>
      </c>
      <c r="AF868" s="217" t="str">
        <f t="shared" si="159"/>
        <v>Blank</v>
      </c>
      <c r="AG868" s="9" t="str" cm="1">
        <f t="array" ref="AG868">_xlfn.IFS(ISNUMBER(AC868), "", ISNUMBER(SEARCH("Blank", AC868)), "", ISERROR(AC868), "Bad input on tab 3")</f>
        <v/>
      </c>
    </row>
    <row r="869" spans="2:33" ht="15" customHeight="1" x14ac:dyDescent="0.75">
      <c r="B869" s="205" t="str">
        <f>'5 Driver Data'!B869</f>
        <v>0861</v>
      </c>
      <c r="C869" s="193">
        <f>'5 Driver Data'!C869</f>
        <v>0</v>
      </c>
      <c r="D869" s="192">
        <f>'5 Driver Data'!D869</f>
        <v>0</v>
      </c>
      <c r="E869" s="191">
        <f>'5 Driver Data'!E869</f>
        <v>0</v>
      </c>
      <c r="F869" s="191">
        <f>'5 Driver Data'!F869</f>
        <v>0</v>
      </c>
      <c r="G869" s="191">
        <f>'5 Driver Data'!G869</f>
        <v>0</v>
      </c>
      <c r="H869" s="191">
        <f>'5 Driver Data'!H869</f>
        <v>0</v>
      </c>
      <c r="I869" s="191">
        <f>'5 Driver Data'!I869</f>
        <v>0</v>
      </c>
      <c r="J869" s="191">
        <f>'5 Driver Data'!J869</f>
        <v>0</v>
      </c>
      <c r="K869" s="206">
        <f>'5 Driver Data'!K869</f>
        <v>0</v>
      </c>
      <c r="L869" s="1"/>
      <c r="M869" s="216" t="str">
        <f>IF(D869=0,"Blank",'3 Model Input'!E$44*'3 Model Input'!E$45)</f>
        <v>Blank</v>
      </c>
      <c r="N869" s="197" t="str">
        <f t="shared" si="150"/>
        <v>Blank</v>
      </c>
      <c r="O869" s="197" t="str">
        <f>IF(D869=0,"Blank",'3 Model Input'!E$49*(1-'3 Model Input'!E$51))</f>
        <v>Blank</v>
      </c>
      <c r="P869" s="197" t="str">
        <f t="shared" si="151"/>
        <v>Blank</v>
      </c>
      <c r="Q869" s="197" t="str">
        <f>IF(D869=0,"Blank",IF(D869="BEV",E869*(1-'3 Model Input'!E$54), E869))</f>
        <v>Blank</v>
      </c>
      <c r="R869" s="198" t="str">
        <f>IF(D869=0,"Blank",IF(D869="PHEV",F869/G869,F869*(1-'3 Model Input'!E$54)/G869))</f>
        <v>Blank</v>
      </c>
      <c r="S869" s="198" t="str">
        <f>IF(D869=0,"Blank",IF(D869="PHEV",MIN(M869,E869),MIN(M869,(E869*(1-'3 Model Input'!E$54)))))</f>
        <v>Blank</v>
      </c>
      <c r="T869" s="217" t="str">
        <f t="shared" si="152"/>
        <v>Blank</v>
      </c>
      <c r="U869" s="89"/>
      <c r="V869" s="216" t="str">
        <f>IF(D869=0,"Blank",P869*'3 Model Input'!E$50)</f>
        <v>Blank</v>
      </c>
      <c r="W869" s="197" t="str">
        <f t="shared" si="153"/>
        <v>Blank</v>
      </c>
      <c r="X869" s="197" t="str">
        <f t="shared" si="154"/>
        <v>Blank</v>
      </c>
      <c r="Y869" s="197" t="str">
        <f t="shared" si="155"/>
        <v>Blank</v>
      </c>
      <c r="Z869" s="197" t="str">
        <f t="shared" si="156"/>
        <v>Blank</v>
      </c>
      <c r="AA869" s="223" t="str" cm="1">
        <f t="array" ref="AA869">_xlfn.IFS(ISTEXT('3 Model Input'!F$70),"Missing",ISTEXT('3 Model Input'!I$70),"Missing",ISNUMBER('3 Model Input'!K$70),'3 Model Input'!K$70*P869)</f>
        <v>Missing</v>
      </c>
      <c r="AB869" s="89"/>
      <c r="AC869" s="227" t="str" cm="1">
        <f t="array" ref="AC869">IF(D869=0,"Blank",_xlfn.IFS('3 Model Input'!E$61=1,(V869*G869)/T869,'3 Model Input'!E$61=2,(W869*G869)/T869,'3 Model Input'!E$61=3,(X869*G869)/T869,'3 Model Input'!E$61=4,(Y869*G869)/T869,'3 Model Input'!E$61=5,(Z869*G869)/T869, ISTEXT('3 Model Input'!E$61),"Missing",'3 Model Input'!E$61=6,(AA869*G869)/T869))</f>
        <v>Blank</v>
      </c>
      <c r="AD869" s="202" t="str">
        <f t="shared" si="157"/>
        <v>Blank</v>
      </c>
      <c r="AE869" s="202" t="str">
        <f t="shared" si="158"/>
        <v>Blank</v>
      </c>
      <c r="AF869" s="217" t="str">
        <f t="shared" si="159"/>
        <v>Blank</v>
      </c>
      <c r="AG869" s="9" t="str" cm="1">
        <f t="array" ref="AG869">_xlfn.IFS(ISNUMBER(AC869), "", ISNUMBER(SEARCH("Blank", AC869)), "", ISERROR(AC869), "Bad input on tab 3")</f>
        <v/>
      </c>
    </row>
    <row r="870" spans="2:33" ht="15" customHeight="1" x14ac:dyDescent="0.75">
      <c r="B870" s="205" t="str">
        <f>'5 Driver Data'!B870</f>
        <v>0862</v>
      </c>
      <c r="C870" s="193">
        <f>'5 Driver Data'!C870</f>
        <v>0</v>
      </c>
      <c r="D870" s="192">
        <f>'5 Driver Data'!D870</f>
        <v>0</v>
      </c>
      <c r="E870" s="191">
        <f>'5 Driver Data'!E870</f>
        <v>0</v>
      </c>
      <c r="F870" s="191">
        <f>'5 Driver Data'!F870</f>
        <v>0</v>
      </c>
      <c r="G870" s="191">
        <f>'5 Driver Data'!G870</f>
        <v>0</v>
      </c>
      <c r="H870" s="191">
        <f>'5 Driver Data'!H870</f>
        <v>0</v>
      </c>
      <c r="I870" s="191">
        <f>'5 Driver Data'!I870</f>
        <v>0</v>
      </c>
      <c r="J870" s="191">
        <f>'5 Driver Data'!J870</f>
        <v>0</v>
      </c>
      <c r="K870" s="206">
        <f>'5 Driver Data'!K870</f>
        <v>0</v>
      </c>
      <c r="L870" s="1"/>
      <c r="M870" s="216" t="str">
        <f>IF(D870=0,"Blank",'3 Model Input'!E$44*'3 Model Input'!E$45)</f>
        <v>Blank</v>
      </c>
      <c r="N870" s="197" t="str">
        <f t="shared" si="150"/>
        <v>Blank</v>
      </c>
      <c r="O870" s="197" t="str">
        <f>IF(D870=0,"Blank",'3 Model Input'!E$49*(1-'3 Model Input'!E$51))</f>
        <v>Blank</v>
      </c>
      <c r="P870" s="197" t="str">
        <f t="shared" si="151"/>
        <v>Blank</v>
      </c>
      <c r="Q870" s="197" t="str">
        <f>IF(D870=0,"Blank",IF(D870="BEV",E870*(1-'3 Model Input'!E$54), E870))</f>
        <v>Blank</v>
      </c>
      <c r="R870" s="198" t="str">
        <f>IF(D870=0,"Blank",IF(D870="PHEV",F870/G870,F870*(1-'3 Model Input'!E$54)/G870))</f>
        <v>Blank</v>
      </c>
      <c r="S870" s="198" t="str">
        <f>IF(D870=0,"Blank",IF(D870="PHEV",MIN(M870,E870),MIN(M870,(E870*(1-'3 Model Input'!E$54)))))</f>
        <v>Blank</v>
      </c>
      <c r="T870" s="217" t="str">
        <f t="shared" si="152"/>
        <v>Blank</v>
      </c>
      <c r="U870" s="89"/>
      <c r="V870" s="216" t="str">
        <f>IF(D870=0,"Blank",P870*'3 Model Input'!E$50)</f>
        <v>Blank</v>
      </c>
      <c r="W870" s="197" t="str">
        <f t="shared" si="153"/>
        <v>Blank</v>
      </c>
      <c r="X870" s="197" t="str">
        <f t="shared" si="154"/>
        <v>Blank</v>
      </c>
      <c r="Y870" s="197" t="str">
        <f t="shared" si="155"/>
        <v>Blank</v>
      </c>
      <c r="Z870" s="197" t="str">
        <f t="shared" si="156"/>
        <v>Blank</v>
      </c>
      <c r="AA870" s="223" t="str" cm="1">
        <f t="array" ref="AA870">_xlfn.IFS(ISTEXT('3 Model Input'!F$70),"Missing",ISTEXT('3 Model Input'!I$70),"Missing",ISNUMBER('3 Model Input'!K$70),'3 Model Input'!K$70*P870)</f>
        <v>Missing</v>
      </c>
      <c r="AB870" s="89"/>
      <c r="AC870" s="227" t="str" cm="1">
        <f t="array" ref="AC870">IF(D870=0,"Blank",_xlfn.IFS('3 Model Input'!E$61=1,(V870*G870)/T870,'3 Model Input'!E$61=2,(W870*G870)/T870,'3 Model Input'!E$61=3,(X870*G870)/T870,'3 Model Input'!E$61=4,(Y870*G870)/T870,'3 Model Input'!E$61=5,(Z870*G870)/T870, ISTEXT('3 Model Input'!E$61),"Missing",'3 Model Input'!E$61=6,(AA870*G870)/T870))</f>
        <v>Blank</v>
      </c>
      <c r="AD870" s="202" t="str">
        <f t="shared" si="157"/>
        <v>Blank</v>
      </c>
      <c r="AE870" s="202" t="str">
        <f t="shared" si="158"/>
        <v>Blank</v>
      </c>
      <c r="AF870" s="217" t="str">
        <f t="shared" si="159"/>
        <v>Blank</v>
      </c>
      <c r="AG870" s="9" t="str" cm="1">
        <f t="array" ref="AG870">_xlfn.IFS(ISNUMBER(AC870), "", ISNUMBER(SEARCH("Blank", AC870)), "", ISERROR(AC870), "Bad input on tab 3")</f>
        <v/>
      </c>
    </row>
    <row r="871" spans="2:33" ht="15" customHeight="1" x14ac:dyDescent="0.75">
      <c r="B871" s="205" t="str">
        <f>'5 Driver Data'!B871</f>
        <v>0863</v>
      </c>
      <c r="C871" s="193">
        <f>'5 Driver Data'!C871</f>
        <v>0</v>
      </c>
      <c r="D871" s="192">
        <f>'5 Driver Data'!D871</f>
        <v>0</v>
      </c>
      <c r="E871" s="191">
        <f>'5 Driver Data'!E871</f>
        <v>0</v>
      </c>
      <c r="F871" s="191">
        <f>'5 Driver Data'!F871</f>
        <v>0</v>
      </c>
      <c r="G871" s="191">
        <f>'5 Driver Data'!G871</f>
        <v>0</v>
      </c>
      <c r="H871" s="191">
        <f>'5 Driver Data'!H871</f>
        <v>0</v>
      </c>
      <c r="I871" s="191">
        <f>'5 Driver Data'!I871</f>
        <v>0</v>
      </c>
      <c r="J871" s="191">
        <f>'5 Driver Data'!J871</f>
        <v>0</v>
      </c>
      <c r="K871" s="206">
        <f>'5 Driver Data'!K871</f>
        <v>0</v>
      </c>
      <c r="L871" s="1"/>
      <c r="M871" s="216" t="str">
        <f>IF(D871=0,"Blank",'3 Model Input'!E$44*'3 Model Input'!E$45)</f>
        <v>Blank</v>
      </c>
      <c r="N871" s="197" t="str">
        <f t="shared" si="150"/>
        <v>Blank</v>
      </c>
      <c r="O871" s="197" t="str">
        <f>IF(D871=0,"Blank",'3 Model Input'!E$49*(1-'3 Model Input'!E$51))</f>
        <v>Blank</v>
      </c>
      <c r="P871" s="197" t="str">
        <f t="shared" si="151"/>
        <v>Blank</v>
      </c>
      <c r="Q871" s="197" t="str">
        <f>IF(D871=0,"Blank",IF(D871="BEV",E871*(1-'3 Model Input'!E$54), E871))</f>
        <v>Blank</v>
      </c>
      <c r="R871" s="198" t="str">
        <f>IF(D871=0,"Blank",IF(D871="PHEV",F871/G871,F871*(1-'3 Model Input'!E$54)/G871))</f>
        <v>Blank</v>
      </c>
      <c r="S871" s="198" t="str">
        <f>IF(D871=0,"Blank",IF(D871="PHEV",MIN(M871,E871),MIN(M871,(E871*(1-'3 Model Input'!E$54)))))</f>
        <v>Blank</v>
      </c>
      <c r="T871" s="217" t="str">
        <f t="shared" si="152"/>
        <v>Blank</v>
      </c>
      <c r="U871" s="89"/>
      <c r="V871" s="216" t="str">
        <f>IF(D871=0,"Blank",P871*'3 Model Input'!E$50)</f>
        <v>Blank</v>
      </c>
      <c r="W871" s="197" t="str">
        <f t="shared" si="153"/>
        <v>Blank</v>
      </c>
      <c r="X871" s="197" t="str">
        <f t="shared" si="154"/>
        <v>Blank</v>
      </c>
      <c r="Y871" s="197" t="str">
        <f t="shared" si="155"/>
        <v>Blank</v>
      </c>
      <c r="Z871" s="197" t="str">
        <f t="shared" si="156"/>
        <v>Blank</v>
      </c>
      <c r="AA871" s="223" t="str" cm="1">
        <f t="array" ref="AA871">_xlfn.IFS(ISTEXT('3 Model Input'!F$70),"Missing",ISTEXT('3 Model Input'!I$70),"Missing",ISNUMBER('3 Model Input'!K$70),'3 Model Input'!K$70*P871)</f>
        <v>Missing</v>
      </c>
      <c r="AB871" s="89"/>
      <c r="AC871" s="227" t="str" cm="1">
        <f t="array" ref="AC871">IF(D871=0,"Blank",_xlfn.IFS('3 Model Input'!E$61=1,(V871*G871)/T871,'3 Model Input'!E$61=2,(W871*G871)/T871,'3 Model Input'!E$61=3,(X871*G871)/T871,'3 Model Input'!E$61=4,(Y871*G871)/T871,'3 Model Input'!E$61=5,(Z871*G871)/T871, ISTEXT('3 Model Input'!E$61),"Missing",'3 Model Input'!E$61=6,(AA871*G871)/T871))</f>
        <v>Blank</v>
      </c>
      <c r="AD871" s="202" t="str">
        <f t="shared" si="157"/>
        <v>Blank</v>
      </c>
      <c r="AE871" s="202" t="str">
        <f t="shared" si="158"/>
        <v>Blank</v>
      </c>
      <c r="AF871" s="217" t="str">
        <f t="shared" si="159"/>
        <v>Blank</v>
      </c>
      <c r="AG871" s="9" t="str" cm="1">
        <f t="array" ref="AG871">_xlfn.IFS(ISNUMBER(AC871), "", ISNUMBER(SEARCH("Blank", AC871)), "", ISERROR(AC871), "Bad input on tab 3")</f>
        <v/>
      </c>
    </row>
    <row r="872" spans="2:33" ht="15" customHeight="1" x14ac:dyDescent="0.75">
      <c r="B872" s="205" t="str">
        <f>'5 Driver Data'!B872</f>
        <v>0864</v>
      </c>
      <c r="C872" s="193">
        <f>'5 Driver Data'!C872</f>
        <v>0</v>
      </c>
      <c r="D872" s="192">
        <f>'5 Driver Data'!D872</f>
        <v>0</v>
      </c>
      <c r="E872" s="191">
        <f>'5 Driver Data'!E872</f>
        <v>0</v>
      </c>
      <c r="F872" s="191">
        <f>'5 Driver Data'!F872</f>
        <v>0</v>
      </c>
      <c r="G872" s="191">
        <f>'5 Driver Data'!G872</f>
        <v>0</v>
      </c>
      <c r="H872" s="191">
        <f>'5 Driver Data'!H872</f>
        <v>0</v>
      </c>
      <c r="I872" s="191">
        <f>'5 Driver Data'!I872</f>
        <v>0</v>
      </c>
      <c r="J872" s="191">
        <f>'5 Driver Data'!J872</f>
        <v>0</v>
      </c>
      <c r="K872" s="206">
        <f>'5 Driver Data'!K872</f>
        <v>0</v>
      </c>
      <c r="L872" s="1"/>
      <c r="M872" s="216" t="str">
        <f>IF(D872=0,"Blank",'3 Model Input'!E$44*'3 Model Input'!E$45)</f>
        <v>Blank</v>
      </c>
      <c r="N872" s="197" t="str">
        <f t="shared" si="150"/>
        <v>Blank</v>
      </c>
      <c r="O872" s="197" t="str">
        <f>IF(D872=0,"Blank",'3 Model Input'!E$49*(1-'3 Model Input'!E$51))</f>
        <v>Blank</v>
      </c>
      <c r="P872" s="197" t="str">
        <f t="shared" si="151"/>
        <v>Blank</v>
      </c>
      <c r="Q872" s="197" t="str">
        <f>IF(D872=0,"Blank",IF(D872="BEV",E872*(1-'3 Model Input'!E$54), E872))</f>
        <v>Blank</v>
      </c>
      <c r="R872" s="198" t="str">
        <f>IF(D872=0,"Blank",IF(D872="PHEV",F872/G872,F872*(1-'3 Model Input'!E$54)/G872))</f>
        <v>Blank</v>
      </c>
      <c r="S872" s="198" t="str">
        <f>IF(D872=0,"Blank",IF(D872="PHEV",MIN(M872,E872),MIN(M872,(E872*(1-'3 Model Input'!E$54)))))</f>
        <v>Blank</v>
      </c>
      <c r="T872" s="217" t="str">
        <f t="shared" si="152"/>
        <v>Blank</v>
      </c>
      <c r="U872" s="89"/>
      <c r="V872" s="216" t="str">
        <f>IF(D872=0,"Blank",P872*'3 Model Input'!E$50)</f>
        <v>Blank</v>
      </c>
      <c r="W872" s="197" t="str">
        <f t="shared" si="153"/>
        <v>Blank</v>
      </c>
      <c r="X872" s="197" t="str">
        <f t="shared" si="154"/>
        <v>Blank</v>
      </c>
      <c r="Y872" s="197" t="str">
        <f t="shared" si="155"/>
        <v>Blank</v>
      </c>
      <c r="Z872" s="197" t="str">
        <f t="shared" si="156"/>
        <v>Blank</v>
      </c>
      <c r="AA872" s="223" t="str" cm="1">
        <f t="array" ref="AA872">_xlfn.IFS(ISTEXT('3 Model Input'!F$70),"Missing",ISTEXT('3 Model Input'!I$70),"Missing",ISNUMBER('3 Model Input'!K$70),'3 Model Input'!K$70*P872)</f>
        <v>Missing</v>
      </c>
      <c r="AB872" s="89"/>
      <c r="AC872" s="227" t="str" cm="1">
        <f t="array" ref="AC872">IF(D872=0,"Blank",_xlfn.IFS('3 Model Input'!E$61=1,(V872*G872)/T872,'3 Model Input'!E$61=2,(W872*G872)/T872,'3 Model Input'!E$61=3,(X872*G872)/T872,'3 Model Input'!E$61=4,(Y872*G872)/T872,'3 Model Input'!E$61=5,(Z872*G872)/T872, ISTEXT('3 Model Input'!E$61),"Missing",'3 Model Input'!E$61=6,(AA872*G872)/T872))</f>
        <v>Blank</v>
      </c>
      <c r="AD872" s="202" t="str">
        <f t="shared" si="157"/>
        <v>Blank</v>
      </c>
      <c r="AE872" s="202" t="str">
        <f t="shared" si="158"/>
        <v>Blank</v>
      </c>
      <c r="AF872" s="217" t="str">
        <f t="shared" si="159"/>
        <v>Blank</v>
      </c>
      <c r="AG872" s="9" t="str" cm="1">
        <f t="array" ref="AG872">_xlfn.IFS(ISNUMBER(AC872), "", ISNUMBER(SEARCH("Blank", AC872)), "", ISERROR(AC872), "Bad input on tab 3")</f>
        <v/>
      </c>
    </row>
    <row r="873" spans="2:33" ht="15" customHeight="1" x14ac:dyDescent="0.75">
      <c r="B873" s="205" t="str">
        <f>'5 Driver Data'!B873</f>
        <v>0865</v>
      </c>
      <c r="C873" s="193">
        <f>'5 Driver Data'!C873</f>
        <v>0</v>
      </c>
      <c r="D873" s="192">
        <f>'5 Driver Data'!D873</f>
        <v>0</v>
      </c>
      <c r="E873" s="191">
        <f>'5 Driver Data'!E873</f>
        <v>0</v>
      </c>
      <c r="F873" s="191">
        <f>'5 Driver Data'!F873</f>
        <v>0</v>
      </c>
      <c r="G873" s="191">
        <f>'5 Driver Data'!G873</f>
        <v>0</v>
      </c>
      <c r="H873" s="191">
        <f>'5 Driver Data'!H873</f>
        <v>0</v>
      </c>
      <c r="I873" s="191">
        <f>'5 Driver Data'!I873</f>
        <v>0</v>
      </c>
      <c r="J873" s="191">
        <f>'5 Driver Data'!J873</f>
        <v>0</v>
      </c>
      <c r="K873" s="206">
        <f>'5 Driver Data'!K873</f>
        <v>0</v>
      </c>
      <c r="L873" s="1"/>
      <c r="M873" s="216" t="str">
        <f>IF(D873=0,"Blank",'3 Model Input'!E$44*'3 Model Input'!E$45)</f>
        <v>Blank</v>
      </c>
      <c r="N873" s="197" t="str">
        <f t="shared" si="150"/>
        <v>Blank</v>
      </c>
      <c r="O873" s="197" t="str">
        <f>IF(D873=0,"Blank",'3 Model Input'!E$49*(1-'3 Model Input'!E$51))</f>
        <v>Blank</v>
      </c>
      <c r="P873" s="197" t="str">
        <f t="shared" si="151"/>
        <v>Blank</v>
      </c>
      <c r="Q873" s="197" t="str">
        <f>IF(D873=0,"Blank",IF(D873="BEV",E873*(1-'3 Model Input'!E$54), E873))</f>
        <v>Blank</v>
      </c>
      <c r="R873" s="198" t="str">
        <f>IF(D873=0,"Blank",IF(D873="PHEV",F873/G873,F873*(1-'3 Model Input'!E$54)/G873))</f>
        <v>Blank</v>
      </c>
      <c r="S873" s="198" t="str">
        <f>IF(D873=0,"Blank",IF(D873="PHEV",MIN(M873,E873),MIN(M873,(E873*(1-'3 Model Input'!E$54)))))</f>
        <v>Blank</v>
      </c>
      <c r="T873" s="217" t="str">
        <f t="shared" si="152"/>
        <v>Blank</v>
      </c>
      <c r="U873" s="89"/>
      <c r="V873" s="216" t="str">
        <f>IF(D873=0,"Blank",P873*'3 Model Input'!E$50)</f>
        <v>Blank</v>
      </c>
      <c r="W873" s="197" t="str">
        <f t="shared" si="153"/>
        <v>Blank</v>
      </c>
      <c r="X873" s="197" t="str">
        <f t="shared" si="154"/>
        <v>Blank</v>
      </c>
      <c r="Y873" s="197" t="str">
        <f t="shared" si="155"/>
        <v>Blank</v>
      </c>
      <c r="Z873" s="197" t="str">
        <f t="shared" si="156"/>
        <v>Blank</v>
      </c>
      <c r="AA873" s="223" t="str" cm="1">
        <f t="array" ref="AA873">_xlfn.IFS(ISTEXT('3 Model Input'!F$70),"Missing",ISTEXT('3 Model Input'!I$70),"Missing",ISNUMBER('3 Model Input'!K$70),'3 Model Input'!K$70*P873)</f>
        <v>Missing</v>
      </c>
      <c r="AB873" s="89"/>
      <c r="AC873" s="227" t="str" cm="1">
        <f t="array" ref="AC873">IF(D873=0,"Blank",_xlfn.IFS('3 Model Input'!E$61=1,(V873*G873)/T873,'3 Model Input'!E$61=2,(W873*G873)/T873,'3 Model Input'!E$61=3,(X873*G873)/T873,'3 Model Input'!E$61=4,(Y873*G873)/T873,'3 Model Input'!E$61=5,(Z873*G873)/T873, ISTEXT('3 Model Input'!E$61),"Missing",'3 Model Input'!E$61=6,(AA873*G873)/T873))</f>
        <v>Blank</v>
      </c>
      <c r="AD873" s="202" t="str">
        <f t="shared" si="157"/>
        <v>Blank</v>
      </c>
      <c r="AE873" s="202" t="str">
        <f t="shared" si="158"/>
        <v>Blank</v>
      </c>
      <c r="AF873" s="217" t="str">
        <f t="shared" si="159"/>
        <v>Blank</v>
      </c>
      <c r="AG873" s="9" t="str" cm="1">
        <f t="array" ref="AG873">_xlfn.IFS(ISNUMBER(AC873), "", ISNUMBER(SEARCH("Blank", AC873)), "", ISERROR(AC873), "Bad input on tab 3")</f>
        <v/>
      </c>
    </row>
    <row r="874" spans="2:33" ht="15" customHeight="1" x14ac:dyDescent="0.75">
      <c r="B874" s="205" t="str">
        <f>'5 Driver Data'!B874</f>
        <v>0866</v>
      </c>
      <c r="C874" s="193">
        <f>'5 Driver Data'!C874</f>
        <v>0</v>
      </c>
      <c r="D874" s="192">
        <f>'5 Driver Data'!D874</f>
        <v>0</v>
      </c>
      <c r="E874" s="191">
        <f>'5 Driver Data'!E874</f>
        <v>0</v>
      </c>
      <c r="F874" s="191">
        <f>'5 Driver Data'!F874</f>
        <v>0</v>
      </c>
      <c r="G874" s="191">
        <f>'5 Driver Data'!G874</f>
        <v>0</v>
      </c>
      <c r="H874" s="191">
        <f>'5 Driver Data'!H874</f>
        <v>0</v>
      </c>
      <c r="I874" s="191">
        <f>'5 Driver Data'!I874</f>
        <v>0</v>
      </c>
      <c r="J874" s="191">
        <f>'5 Driver Data'!J874</f>
        <v>0</v>
      </c>
      <c r="K874" s="206">
        <f>'5 Driver Data'!K874</f>
        <v>0</v>
      </c>
      <c r="L874" s="1"/>
      <c r="M874" s="216" t="str">
        <f>IF(D874=0,"Blank",'3 Model Input'!E$44*'3 Model Input'!E$45)</f>
        <v>Blank</v>
      </c>
      <c r="N874" s="197" t="str">
        <f t="shared" si="150"/>
        <v>Blank</v>
      </c>
      <c r="O874" s="197" t="str">
        <f>IF(D874=0,"Blank",'3 Model Input'!E$49*(1-'3 Model Input'!E$51))</f>
        <v>Blank</v>
      </c>
      <c r="P874" s="197" t="str">
        <f t="shared" si="151"/>
        <v>Blank</v>
      </c>
      <c r="Q874" s="197" t="str">
        <f>IF(D874=0,"Blank",IF(D874="BEV",E874*(1-'3 Model Input'!E$54), E874))</f>
        <v>Blank</v>
      </c>
      <c r="R874" s="198" t="str">
        <f>IF(D874=0,"Blank",IF(D874="PHEV",F874/G874,F874*(1-'3 Model Input'!E$54)/G874))</f>
        <v>Blank</v>
      </c>
      <c r="S874" s="198" t="str">
        <f>IF(D874=0,"Blank",IF(D874="PHEV",MIN(M874,E874),MIN(M874,(E874*(1-'3 Model Input'!E$54)))))</f>
        <v>Blank</v>
      </c>
      <c r="T874" s="217" t="str">
        <f t="shared" si="152"/>
        <v>Blank</v>
      </c>
      <c r="U874" s="89"/>
      <c r="V874" s="216" t="str">
        <f>IF(D874=0,"Blank",P874*'3 Model Input'!E$50)</f>
        <v>Blank</v>
      </c>
      <c r="W874" s="197" t="str">
        <f t="shared" si="153"/>
        <v>Blank</v>
      </c>
      <c r="X874" s="197" t="str">
        <f t="shared" si="154"/>
        <v>Blank</v>
      </c>
      <c r="Y874" s="197" t="str">
        <f t="shared" si="155"/>
        <v>Blank</v>
      </c>
      <c r="Z874" s="197" t="str">
        <f t="shared" si="156"/>
        <v>Blank</v>
      </c>
      <c r="AA874" s="223" t="str" cm="1">
        <f t="array" ref="AA874">_xlfn.IFS(ISTEXT('3 Model Input'!F$70),"Missing",ISTEXT('3 Model Input'!I$70),"Missing",ISNUMBER('3 Model Input'!K$70),'3 Model Input'!K$70*P874)</f>
        <v>Missing</v>
      </c>
      <c r="AB874" s="89"/>
      <c r="AC874" s="227" t="str" cm="1">
        <f t="array" ref="AC874">IF(D874=0,"Blank",_xlfn.IFS('3 Model Input'!E$61=1,(V874*G874)/T874,'3 Model Input'!E$61=2,(W874*G874)/T874,'3 Model Input'!E$61=3,(X874*G874)/T874,'3 Model Input'!E$61=4,(Y874*G874)/T874,'3 Model Input'!E$61=5,(Z874*G874)/T874, ISTEXT('3 Model Input'!E$61),"Missing",'3 Model Input'!E$61=6,(AA874*G874)/T874))</f>
        <v>Blank</v>
      </c>
      <c r="AD874" s="202" t="str">
        <f t="shared" si="157"/>
        <v>Blank</v>
      </c>
      <c r="AE874" s="202" t="str">
        <f t="shared" si="158"/>
        <v>Blank</v>
      </c>
      <c r="AF874" s="217" t="str">
        <f t="shared" si="159"/>
        <v>Blank</v>
      </c>
      <c r="AG874" s="9" t="str" cm="1">
        <f t="array" ref="AG874">_xlfn.IFS(ISNUMBER(AC874), "", ISNUMBER(SEARCH("Blank", AC874)), "", ISERROR(AC874), "Bad input on tab 3")</f>
        <v/>
      </c>
    </row>
    <row r="875" spans="2:33" ht="15" customHeight="1" x14ac:dyDescent="0.75">
      <c r="B875" s="205" t="str">
        <f>'5 Driver Data'!B875</f>
        <v>0867</v>
      </c>
      <c r="C875" s="193">
        <f>'5 Driver Data'!C875</f>
        <v>0</v>
      </c>
      <c r="D875" s="192">
        <f>'5 Driver Data'!D875</f>
        <v>0</v>
      </c>
      <c r="E875" s="191">
        <f>'5 Driver Data'!E875</f>
        <v>0</v>
      </c>
      <c r="F875" s="191">
        <f>'5 Driver Data'!F875</f>
        <v>0</v>
      </c>
      <c r="G875" s="191">
        <f>'5 Driver Data'!G875</f>
        <v>0</v>
      </c>
      <c r="H875" s="191">
        <f>'5 Driver Data'!H875</f>
        <v>0</v>
      </c>
      <c r="I875" s="191">
        <f>'5 Driver Data'!I875</f>
        <v>0</v>
      </c>
      <c r="J875" s="191">
        <f>'5 Driver Data'!J875</f>
        <v>0</v>
      </c>
      <c r="K875" s="206">
        <f>'5 Driver Data'!K875</f>
        <v>0</v>
      </c>
      <c r="L875" s="1"/>
      <c r="M875" s="216" t="str">
        <f>IF(D875=0,"Blank",'3 Model Input'!E$44*'3 Model Input'!E$45)</f>
        <v>Blank</v>
      </c>
      <c r="N875" s="197" t="str">
        <f t="shared" si="150"/>
        <v>Blank</v>
      </c>
      <c r="O875" s="197" t="str">
        <f>IF(D875=0,"Blank",'3 Model Input'!E$49*(1-'3 Model Input'!E$51))</f>
        <v>Blank</v>
      </c>
      <c r="P875" s="197" t="str">
        <f t="shared" si="151"/>
        <v>Blank</v>
      </c>
      <c r="Q875" s="197" t="str">
        <f>IF(D875=0,"Blank",IF(D875="BEV",E875*(1-'3 Model Input'!E$54), E875))</f>
        <v>Blank</v>
      </c>
      <c r="R875" s="198" t="str">
        <f>IF(D875=0,"Blank",IF(D875="PHEV",F875/G875,F875*(1-'3 Model Input'!E$54)/G875))</f>
        <v>Blank</v>
      </c>
      <c r="S875" s="198" t="str">
        <f>IF(D875=0,"Blank",IF(D875="PHEV",MIN(M875,E875),MIN(M875,(E875*(1-'3 Model Input'!E$54)))))</f>
        <v>Blank</v>
      </c>
      <c r="T875" s="217" t="str">
        <f t="shared" si="152"/>
        <v>Blank</v>
      </c>
      <c r="U875" s="89"/>
      <c r="V875" s="216" t="str">
        <f>IF(D875=0,"Blank",P875*'3 Model Input'!E$50)</f>
        <v>Blank</v>
      </c>
      <c r="W875" s="197" t="str">
        <f t="shared" si="153"/>
        <v>Blank</v>
      </c>
      <c r="X875" s="197" t="str">
        <f t="shared" si="154"/>
        <v>Blank</v>
      </c>
      <c r="Y875" s="197" t="str">
        <f t="shared" si="155"/>
        <v>Blank</v>
      </c>
      <c r="Z875" s="197" t="str">
        <f t="shared" si="156"/>
        <v>Blank</v>
      </c>
      <c r="AA875" s="223" t="str" cm="1">
        <f t="array" ref="AA875">_xlfn.IFS(ISTEXT('3 Model Input'!F$70),"Missing",ISTEXT('3 Model Input'!I$70),"Missing",ISNUMBER('3 Model Input'!K$70),'3 Model Input'!K$70*P875)</f>
        <v>Missing</v>
      </c>
      <c r="AB875" s="89"/>
      <c r="AC875" s="227" t="str" cm="1">
        <f t="array" ref="AC875">IF(D875=0,"Blank",_xlfn.IFS('3 Model Input'!E$61=1,(V875*G875)/T875,'3 Model Input'!E$61=2,(W875*G875)/T875,'3 Model Input'!E$61=3,(X875*G875)/T875,'3 Model Input'!E$61=4,(Y875*G875)/T875,'3 Model Input'!E$61=5,(Z875*G875)/T875, ISTEXT('3 Model Input'!E$61),"Missing",'3 Model Input'!E$61=6,(AA875*G875)/T875))</f>
        <v>Blank</v>
      </c>
      <c r="AD875" s="202" t="str">
        <f t="shared" si="157"/>
        <v>Blank</v>
      </c>
      <c r="AE875" s="202" t="str">
        <f t="shared" si="158"/>
        <v>Blank</v>
      </c>
      <c r="AF875" s="217" t="str">
        <f t="shared" si="159"/>
        <v>Blank</v>
      </c>
      <c r="AG875" s="9" t="str" cm="1">
        <f t="array" ref="AG875">_xlfn.IFS(ISNUMBER(AC875), "", ISNUMBER(SEARCH("Blank", AC875)), "", ISERROR(AC875), "Bad input on tab 3")</f>
        <v/>
      </c>
    </row>
    <row r="876" spans="2:33" ht="15" customHeight="1" x14ac:dyDescent="0.75">
      <c r="B876" s="205" t="str">
        <f>'5 Driver Data'!B876</f>
        <v>0868</v>
      </c>
      <c r="C876" s="193">
        <f>'5 Driver Data'!C876</f>
        <v>0</v>
      </c>
      <c r="D876" s="192">
        <f>'5 Driver Data'!D876</f>
        <v>0</v>
      </c>
      <c r="E876" s="191">
        <f>'5 Driver Data'!E876</f>
        <v>0</v>
      </c>
      <c r="F876" s="191">
        <f>'5 Driver Data'!F876</f>
        <v>0</v>
      </c>
      <c r="G876" s="191">
        <f>'5 Driver Data'!G876</f>
        <v>0</v>
      </c>
      <c r="H876" s="191">
        <f>'5 Driver Data'!H876</f>
        <v>0</v>
      </c>
      <c r="I876" s="191">
        <f>'5 Driver Data'!I876</f>
        <v>0</v>
      </c>
      <c r="J876" s="191">
        <f>'5 Driver Data'!J876</f>
        <v>0</v>
      </c>
      <c r="K876" s="206">
        <f>'5 Driver Data'!K876</f>
        <v>0</v>
      </c>
      <c r="L876" s="1"/>
      <c r="M876" s="216" t="str">
        <f>IF(D876=0,"Blank",'3 Model Input'!E$44*'3 Model Input'!E$45)</f>
        <v>Blank</v>
      </c>
      <c r="N876" s="197" t="str">
        <f t="shared" si="150"/>
        <v>Blank</v>
      </c>
      <c r="O876" s="197" t="str">
        <f>IF(D876=0,"Blank",'3 Model Input'!E$49*(1-'3 Model Input'!E$51))</f>
        <v>Blank</v>
      </c>
      <c r="P876" s="197" t="str">
        <f t="shared" si="151"/>
        <v>Blank</v>
      </c>
      <c r="Q876" s="197" t="str">
        <f>IF(D876=0,"Blank",IF(D876="BEV",E876*(1-'3 Model Input'!E$54), E876))</f>
        <v>Blank</v>
      </c>
      <c r="R876" s="198" t="str">
        <f>IF(D876=0,"Blank",IF(D876="PHEV",F876/G876,F876*(1-'3 Model Input'!E$54)/G876))</f>
        <v>Blank</v>
      </c>
      <c r="S876" s="198" t="str">
        <f>IF(D876=0,"Blank",IF(D876="PHEV",MIN(M876,E876),MIN(M876,(E876*(1-'3 Model Input'!E$54)))))</f>
        <v>Blank</v>
      </c>
      <c r="T876" s="217" t="str">
        <f t="shared" si="152"/>
        <v>Blank</v>
      </c>
      <c r="U876" s="89"/>
      <c r="V876" s="216" t="str">
        <f>IF(D876=0,"Blank",P876*'3 Model Input'!E$50)</f>
        <v>Blank</v>
      </c>
      <c r="W876" s="197" t="str">
        <f t="shared" si="153"/>
        <v>Blank</v>
      </c>
      <c r="X876" s="197" t="str">
        <f t="shared" si="154"/>
        <v>Blank</v>
      </c>
      <c r="Y876" s="197" t="str">
        <f t="shared" si="155"/>
        <v>Blank</v>
      </c>
      <c r="Z876" s="197" t="str">
        <f t="shared" si="156"/>
        <v>Blank</v>
      </c>
      <c r="AA876" s="223" t="str" cm="1">
        <f t="array" ref="AA876">_xlfn.IFS(ISTEXT('3 Model Input'!F$70),"Missing",ISTEXT('3 Model Input'!I$70),"Missing",ISNUMBER('3 Model Input'!K$70),'3 Model Input'!K$70*P876)</f>
        <v>Missing</v>
      </c>
      <c r="AB876" s="89"/>
      <c r="AC876" s="227" t="str" cm="1">
        <f t="array" ref="AC876">IF(D876=0,"Blank",_xlfn.IFS('3 Model Input'!E$61=1,(V876*G876)/T876,'3 Model Input'!E$61=2,(W876*G876)/T876,'3 Model Input'!E$61=3,(X876*G876)/T876,'3 Model Input'!E$61=4,(Y876*G876)/T876,'3 Model Input'!E$61=5,(Z876*G876)/T876, ISTEXT('3 Model Input'!E$61),"Missing",'3 Model Input'!E$61=6,(AA876*G876)/T876))</f>
        <v>Blank</v>
      </c>
      <c r="AD876" s="202" t="str">
        <f t="shared" si="157"/>
        <v>Blank</v>
      </c>
      <c r="AE876" s="202" t="str">
        <f t="shared" si="158"/>
        <v>Blank</v>
      </c>
      <c r="AF876" s="217" t="str">
        <f t="shared" si="159"/>
        <v>Blank</v>
      </c>
      <c r="AG876" s="9" t="str" cm="1">
        <f t="array" ref="AG876">_xlfn.IFS(ISNUMBER(AC876), "", ISNUMBER(SEARCH("Blank", AC876)), "", ISERROR(AC876), "Bad input on tab 3")</f>
        <v/>
      </c>
    </row>
    <row r="877" spans="2:33" ht="15" customHeight="1" x14ac:dyDescent="0.75">
      <c r="B877" s="205" t="str">
        <f>'5 Driver Data'!B877</f>
        <v>0869</v>
      </c>
      <c r="C877" s="193">
        <f>'5 Driver Data'!C877</f>
        <v>0</v>
      </c>
      <c r="D877" s="192">
        <f>'5 Driver Data'!D877</f>
        <v>0</v>
      </c>
      <c r="E877" s="191">
        <f>'5 Driver Data'!E877</f>
        <v>0</v>
      </c>
      <c r="F877" s="191">
        <f>'5 Driver Data'!F877</f>
        <v>0</v>
      </c>
      <c r="G877" s="191">
        <f>'5 Driver Data'!G877</f>
        <v>0</v>
      </c>
      <c r="H877" s="191">
        <f>'5 Driver Data'!H877</f>
        <v>0</v>
      </c>
      <c r="I877" s="191">
        <f>'5 Driver Data'!I877</f>
        <v>0</v>
      </c>
      <c r="J877" s="191">
        <f>'5 Driver Data'!J877</f>
        <v>0</v>
      </c>
      <c r="K877" s="206">
        <f>'5 Driver Data'!K877</f>
        <v>0</v>
      </c>
      <c r="L877" s="1"/>
      <c r="M877" s="216" t="str">
        <f>IF(D877=0,"Blank",'3 Model Input'!E$44*'3 Model Input'!E$45)</f>
        <v>Blank</v>
      </c>
      <c r="N877" s="197" t="str">
        <f t="shared" si="150"/>
        <v>Blank</v>
      </c>
      <c r="O877" s="197" t="str">
        <f>IF(D877=0,"Blank",'3 Model Input'!E$49*(1-'3 Model Input'!E$51))</f>
        <v>Blank</v>
      </c>
      <c r="P877" s="197" t="str">
        <f t="shared" si="151"/>
        <v>Blank</v>
      </c>
      <c r="Q877" s="197" t="str">
        <f>IF(D877=0,"Blank",IF(D877="BEV",E877*(1-'3 Model Input'!E$54), E877))</f>
        <v>Blank</v>
      </c>
      <c r="R877" s="198" t="str">
        <f>IF(D877=0,"Blank",IF(D877="PHEV",F877/G877,F877*(1-'3 Model Input'!E$54)/G877))</f>
        <v>Blank</v>
      </c>
      <c r="S877" s="198" t="str">
        <f>IF(D877=0,"Blank",IF(D877="PHEV",MIN(M877,E877),MIN(M877,(E877*(1-'3 Model Input'!E$54)))))</f>
        <v>Blank</v>
      </c>
      <c r="T877" s="217" t="str">
        <f t="shared" si="152"/>
        <v>Blank</v>
      </c>
      <c r="U877" s="89"/>
      <c r="V877" s="216" t="str">
        <f>IF(D877=0,"Blank",P877*'3 Model Input'!E$50)</f>
        <v>Blank</v>
      </c>
      <c r="W877" s="197" t="str">
        <f t="shared" si="153"/>
        <v>Blank</v>
      </c>
      <c r="X877" s="197" t="str">
        <f t="shared" si="154"/>
        <v>Blank</v>
      </c>
      <c r="Y877" s="197" t="str">
        <f t="shared" si="155"/>
        <v>Blank</v>
      </c>
      <c r="Z877" s="197" t="str">
        <f t="shared" si="156"/>
        <v>Blank</v>
      </c>
      <c r="AA877" s="223" t="str" cm="1">
        <f t="array" ref="AA877">_xlfn.IFS(ISTEXT('3 Model Input'!F$70),"Missing",ISTEXT('3 Model Input'!I$70),"Missing",ISNUMBER('3 Model Input'!K$70),'3 Model Input'!K$70*P877)</f>
        <v>Missing</v>
      </c>
      <c r="AB877" s="89"/>
      <c r="AC877" s="227" t="str" cm="1">
        <f t="array" ref="AC877">IF(D877=0,"Blank",_xlfn.IFS('3 Model Input'!E$61=1,(V877*G877)/T877,'3 Model Input'!E$61=2,(W877*G877)/T877,'3 Model Input'!E$61=3,(X877*G877)/T877,'3 Model Input'!E$61=4,(Y877*G877)/T877,'3 Model Input'!E$61=5,(Z877*G877)/T877, ISTEXT('3 Model Input'!E$61),"Missing",'3 Model Input'!E$61=6,(AA877*G877)/T877))</f>
        <v>Blank</v>
      </c>
      <c r="AD877" s="202" t="str">
        <f t="shared" si="157"/>
        <v>Blank</v>
      </c>
      <c r="AE877" s="202" t="str">
        <f t="shared" si="158"/>
        <v>Blank</v>
      </c>
      <c r="AF877" s="217" t="str">
        <f t="shared" si="159"/>
        <v>Blank</v>
      </c>
      <c r="AG877" s="9" t="str" cm="1">
        <f t="array" ref="AG877">_xlfn.IFS(ISNUMBER(AC877), "", ISNUMBER(SEARCH("Blank", AC877)), "", ISERROR(AC877), "Bad input on tab 3")</f>
        <v/>
      </c>
    </row>
    <row r="878" spans="2:33" ht="15" customHeight="1" x14ac:dyDescent="0.75">
      <c r="B878" s="205" t="str">
        <f>'5 Driver Data'!B878</f>
        <v>0870</v>
      </c>
      <c r="C878" s="193">
        <f>'5 Driver Data'!C878</f>
        <v>0</v>
      </c>
      <c r="D878" s="192">
        <f>'5 Driver Data'!D878</f>
        <v>0</v>
      </c>
      <c r="E878" s="191">
        <f>'5 Driver Data'!E878</f>
        <v>0</v>
      </c>
      <c r="F878" s="191">
        <f>'5 Driver Data'!F878</f>
        <v>0</v>
      </c>
      <c r="G878" s="191">
        <f>'5 Driver Data'!G878</f>
        <v>0</v>
      </c>
      <c r="H878" s="191">
        <f>'5 Driver Data'!H878</f>
        <v>0</v>
      </c>
      <c r="I878" s="191">
        <f>'5 Driver Data'!I878</f>
        <v>0</v>
      </c>
      <c r="J878" s="191">
        <f>'5 Driver Data'!J878</f>
        <v>0</v>
      </c>
      <c r="K878" s="206">
        <f>'5 Driver Data'!K878</f>
        <v>0</v>
      </c>
      <c r="L878" s="1"/>
      <c r="M878" s="216" t="str">
        <f>IF(D878=0,"Blank",'3 Model Input'!E$44*'3 Model Input'!E$45)</f>
        <v>Blank</v>
      </c>
      <c r="N878" s="197" t="str">
        <f t="shared" ref="N878:N941" si="160">IF(D878=0,"Blank",H878*I878*52)</f>
        <v>Blank</v>
      </c>
      <c r="O878" s="197" t="str">
        <f>IF(D878=0,"Blank",'3 Model Input'!E$49*(1-'3 Model Input'!E$51))</f>
        <v>Blank</v>
      </c>
      <c r="P878" s="197" t="str">
        <f t="shared" ref="P878:P941" si="161">IF(D878=0,"Blank",SUM(N878:O878))</f>
        <v>Blank</v>
      </c>
      <c r="Q878" s="197" t="str">
        <f>IF(D878=0,"Blank",IF(D878="BEV",E878*(1-'3 Model Input'!E$54), E878))</f>
        <v>Blank</v>
      </c>
      <c r="R878" s="198" t="str">
        <f>IF(D878=0,"Blank",IF(D878="PHEV",F878/G878,F878*(1-'3 Model Input'!E$54)/G878))</f>
        <v>Blank</v>
      </c>
      <c r="S878" s="198" t="str">
        <f>IF(D878=0,"Blank",IF(D878="PHEV",MIN(M878,E878),MIN(M878,(E878*(1-'3 Model Input'!E$54)))))</f>
        <v>Blank</v>
      </c>
      <c r="T878" s="217" t="str">
        <f t="shared" ref="T878:T941" si="162">IF(D878=0,"Blank",MIN(R878,(S878/E878*F878)))</f>
        <v>Blank</v>
      </c>
      <c r="U878" s="89"/>
      <c r="V878" s="216" t="str">
        <f>IF(D878=0,"Blank",P878*'3 Model Input'!E$50)</f>
        <v>Blank</v>
      </c>
      <c r="W878" s="197" t="str">
        <f t="shared" ref="W878:W941" si="163">IF(D878=0,"Blank",V878*(1-J878))</f>
        <v>Blank</v>
      </c>
      <c r="X878" s="197" t="str">
        <f t="shared" ref="X878:X941" si="164">P878</f>
        <v>Blank</v>
      </c>
      <c r="Y878" s="197" t="str">
        <f t="shared" ref="Y878:Y941" si="165">IF(D878=0,"Blank",P878*(1-J878))</f>
        <v>Blank</v>
      </c>
      <c r="Z878" s="197" t="str">
        <f t="shared" ref="Z878:Z941" si="166">IF(D878=0,"Blank",N878*K878)</f>
        <v>Blank</v>
      </c>
      <c r="AA878" s="223" t="str" cm="1">
        <f t="array" ref="AA878">_xlfn.IFS(ISTEXT('3 Model Input'!F$70),"Missing",ISTEXT('3 Model Input'!I$70),"Missing",ISNUMBER('3 Model Input'!K$70),'3 Model Input'!K$70*P878)</f>
        <v>Missing</v>
      </c>
      <c r="AB878" s="89"/>
      <c r="AC878" s="227" t="str" cm="1">
        <f t="array" ref="AC878">IF(D878=0,"Blank",_xlfn.IFS('3 Model Input'!E$61=1,(V878*G878)/T878,'3 Model Input'!E$61=2,(W878*G878)/T878,'3 Model Input'!E$61=3,(X878*G878)/T878,'3 Model Input'!E$61=4,(Y878*G878)/T878,'3 Model Input'!E$61=5,(Z878*G878)/T878, ISTEXT('3 Model Input'!E$61),"Missing",'3 Model Input'!E$61=6,(AA878*G878)/T878))</f>
        <v>Blank</v>
      </c>
      <c r="AD878" s="202" t="str">
        <f t="shared" ref="AD878:AD941" si="167">IF(D878=0,"Blank",MIN(SUM(AC878/52/H878),1))</f>
        <v>Blank</v>
      </c>
      <c r="AE878" s="202" t="str">
        <f t="shared" ref="AE878:AE941" si="168">IF(D878=0,"Blank",AD878*H878)</f>
        <v>Blank</v>
      </c>
      <c r="AF878" s="217" t="str">
        <f t="shared" ref="AF878:AF941" si="169">IF(D878=0,"Blank",AC878*S878)</f>
        <v>Blank</v>
      </c>
      <c r="AG878" s="9" t="str" cm="1">
        <f t="array" ref="AG878">_xlfn.IFS(ISNUMBER(AC878), "", ISNUMBER(SEARCH("Blank", AC878)), "", ISERROR(AC878), "Bad input on tab 3")</f>
        <v/>
      </c>
    </row>
    <row r="879" spans="2:33" ht="15" customHeight="1" x14ac:dyDescent="0.75">
      <c r="B879" s="205" t="str">
        <f>'5 Driver Data'!B879</f>
        <v>0871</v>
      </c>
      <c r="C879" s="193">
        <f>'5 Driver Data'!C879</f>
        <v>0</v>
      </c>
      <c r="D879" s="192">
        <f>'5 Driver Data'!D879</f>
        <v>0</v>
      </c>
      <c r="E879" s="191">
        <f>'5 Driver Data'!E879</f>
        <v>0</v>
      </c>
      <c r="F879" s="191">
        <f>'5 Driver Data'!F879</f>
        <v>0</v>
      </c>
      <c r="G879" s="191">
        <f>'5 Driver Data'!G879</f>
        <v>0</v>
      </c>
      <c r="H879" s="191">
        <f>'5 Driver Data'!H879</f>
        <v>0</v>
      </c>
      <c r="I879" s="191">
        <f>'5 Driver Data'!I879</f>
        <v>0</v>
      </c>
      <c r="J879" s="191">
        <f>'5 Driver Data'!J879</f>
        <v>0</v>
      </c>
      <c r="K879" s="206">
        <f>'5 Driver Data'!K879</f>
        <v>0</v>
      </c>
      <c r="L879" s="1"/>
      <c r="M879" s="216" t="str">
        <f>IF(D879=0,"Blank",'3 Model Input'!E$44*'3 Model Input'!E$45)</f>
        <v>Blank</v>
      </c>
      <c r="N879" s="197" t="str">
        <f t="shared" si="160"/>
        <v>Blank</v>
      </c>
      <c r="O879" s="197" t="str">
        <f>IF(D879=0,"Blank",'3 Model Input'!E$49*(1-'3 Model Input'!E$51))</f>
        <v>Blank</v>
      </c>
      <c r="P879" s="197" t="str">
        <f t="shared" si="161"/>
        <v>Blank</v>
      </c>
      <c r="Q879" s="197" t="str">
        <f>IF(D879=0,"Blank",IF(D879="BEV",E879*(1-'3 Model Input'!E$54), E879))</f>
        <v>Blank</v>
      </c>
      <c r="R879" s="198" t="str">
        <f>IF(D879=0,"Blank",IF(D879="PHEV",F879/G879,F879*(1-'3 Model Input'!E$54)/G879))</f>
        <v>Blank</v>
      </c>
      <c r="S879" s="198" t="str">
        <f>IF(D879=0,"Blank",IF(D879="PHEV",MIN(M879,E879),MIN(M879,(E879*(1-'3 Model Input'!E$54)))))</f>
        <v>Blank</v>
      </c>
      <c r="T879" s="217" t="str">
        <f t="shared" si="162"/>
        <v>Blank</v>
      </c>
      <c r="U879" s="89"/>
      <c r="V879" s="216" t="str">
        <f>IF(D879=0,"Blank",P879*'3 Model Input'!E$50)</f>
        <v>Blank</v>
      </c>
      <c r="W879" s="197" t="str">
        <f t="shared" si="163"/>
        <v>Blank</v>
      </c>
      <c r="X879" s="197" t="str">
        <f t="shared" si="164"/>
        <v>Blank</v>
      </c>
      <c r="Y879" s="197" t="str">
        <f t="shared" si="165"/>
        <v>Blank</v>
      </c>
      <c r="Z879" s="197" t="str">
        <f t="shared" si="166"/>
        <v>Blank</v>
      </c>
      <c r="AA879" s="223" t="str" cm="1">
        <f t="array" ref="AA879">_xlfn.IFS(ISTEXT('3 Model Input'!F$70),"Missing",ISTEXT('3 Model Input'!I$70),"Missing",ISNUMBER('3 Model Input'!K$70),'3 Model Input'!K$70*P879)</f>
        <v>Missing</v>
      </c>
      <c r="AB879" s="89"/>
      <c r="AC879" s="227" t="str" cm="1">
        <f t="array" ref="AC879">IF(D879=0,"Blank",_xlfn.IFS('3 Model Input'!E$61=1,(V879*G879)/T879,'3 Model Input'!E$61=2,(W879*G879)/T879,'3 Model Input'!E$61=3,(X879*G879)/T879,'3 Model Input'!E$61=4,(Y879*G879)/T879,'3 Model Input'!E$61=5,(Z879*G879)/T879, ISTEXT('3 Model Input'!E$61),"Missing",'3 Model Input'!E$61=6,(AA879*G879)/T879))</f>
        <v>Blank</v>
      </c>
      <c r="AD879" s="202" t="str">
        <f t="shared" si="167"/>
        <v>Blank</v>
      </c>
      <c r="AE879" s="202" t="str">
        <f t="shared" si="168"/>
        <v>Blank</v>
      </c>
      <c r="AF879" s="217" t="str">
        <f t="shared" si="169"/>
        <v>Blank</v>
      </c>
      <c r="AG879" s="9" t="str" cm="1">
        <f t="array" ref="AG879">_xlfn.IFS(ISNUMBER(AC879), "", ISNUMBER(SEARCH("Blank", AC879)), "", ISERROR(AC879), "Bad input on tab 3")</f>
        <v/>
      </c>
    </row>
    <row r="880" spans="2:33" ht="15" customHeight="1" x14ac:dyDescent="0.75">
      <c r="B880" s="205" t="str">
        <f>'5 Driver Data'!B880</f>
        <v>0872</v>
      </c>
      <c r="C880" s="193">
        <f>'5 Driver Data'!C880</f>
        <v>0</v>
      </c>
      <c r="D880" s="192">
        <f>'5 Driver Data'!D880</f>
        <v>0</v>
      </c>
      <c r="E880" s="191">
        <f>'5 Driver Data'!E880</f>
        <v>0</v>
      </c>
      <c r="F880" s="191">
        <f>'5 Driver Data'!F880</f>
        <v>0</v>
      </c>
      <c r="G880" s="191">
        <f>'5 Driver Data'!G880</f>
        <v>0</v>
      </c>
      <c r="H880" s="191">
        <f>'5 Driver Data'!H880</f>
        <v>0</v>
      </c>
      <c r="I880" s="191">
        <f>'5 Driver Data'!I880</f>
        <v>0</v>
      </c>
      <c r="J880" s="191">
        <f>'5 Driver Data'!J880</f>
        <v>0</v>
      </c>
      <c r="K880" s="206">
        <f>'5 Driver Data'!K880</f>
        <v>0</v>
      </c>
      <c r="L880" s="1"/>
      <c r="M880" s="216" t="str">
        <f>IF(D880=0,"Blank",'3 Model Input'!E$44*'3 Model Input'!E$45)</f>
        <v>Blank</v>
      </c>
      <c r="N880" s="197" t="str">
        <f t="shared" si="160"/>
        <v>Blank</v>
      </c>
      <c r="O880" s="197" t="str">
        <f>IF(D880=0,"Blank",'3 Model Input'!E$49*(1-'3 Model Input'!E$51))</f>
        <v>Blank</v>
      </c>
      <c r="P880" s="197" t="str">
        <f t="shared" si="161"/>
        <v>Blank</v>
      </c>
      <c r="Q880" s="197" t="str">
        <f>IF(D880=0,"Blank",IF(D880="BEV",E880*(1-'3 Model Input'!E$54), E880))</f>
        <v>Blank</v>
      </c>
      <c r="R880" s="198" t="str">
        <f>IF(D880=0,"Blank",IF(D880="PHEV",F880/G880,F880*(1-'3 Model Input'!E$54)/G880))</f>
        <v>Blank</v>
      </c>
      <c r="S880" s="198" t="str">
        <f>IF(D880=0,"Blank",IF(D880="PHEV",MIN(M880,E880),MIN(M880,(E880*(1-'3 Model Input'!E$54)))))</f>
        <v>Blank</v>
      </c>
      <c r="T880" s="217" t="str">
        <f t="shared" si="162"/>
        <v>Blank</v>
      </c>
      <c r="U880" s="89"/>
      <c r="V880" s="216" t="str">
        <f>IF(D880=0,"Blank",P880*'3 Model Input'!E$50)</f>
        <v>Blank</v>
      </c>
      <c r="W880" s="197" t="str">
        <f t="shared" si="163"/>
        <v>Blank</v>
      </c>
      <c r="X880" s="197" t="str">
        <f t="shared" si="164"/>
        <v>Blank</v>
      </c>
      <c r="Y880" s="197" t="str">
        <f t="shared" si="165"/>
        <v>Blank</v>
      </c>
      <c r="Z880" s="197" t="str">
        <f t="shared" si="166"/>
        <v>Blank</v>
      </c>
      <c r="AA880" s="223" t="str" cm="1">
        <f t="array" ref="AA880">_xlfn.IFS(ISTEXT('3 Model Input'!F$70),"Missing",ISTEXT('3 Model Input'!I$70),"Missing",ISNUMBER('3 Model Input'!K$70),'3 Model Input'!K$70*P880)</f>
        <v>Missing</v>
      </c>
      <c r="AB880" s="89"/>
      <c r="AC880" s="227" t="str" cm="1">
        <f t="array" ref="AC880">IF(D880=0,"Blank",_xlfn.IFS('3 Model Input'!E$61=1,(V880*G880)/T880,'3 Model Input'!E$61=2,(W880*G880)/T880,'3 Model Input'!E$61=3,(X880*G880)/T880,'3 Model Input'!E$61=4,(Y880*G880)/T880,'3 Model Input'!E$61=5,(Z880*G880)/T880, ISTEXT('3 Model Input'!E$61),"Missing",'3 Model Input'!E$61=6,(AA880*G880)/T880))</f>
        <v>Blank</v>
      </c>
      <c r="AD880" s="202" t="str">
        <f t="shared" si="167"/>
        <v>Blank</v>
      </c>
      <c r="AE880" s="202" t="str">
        <f t="shared" si="168"/>
        <v>Blank</v>
      </c>
      <c r="AF880" s="217" t="str">
        <f t="shared" si="169"/>
        <v>Blank</v>
      </c>
      <c r="AG880" s="9" t="str" cm="1">
        <f t="array" ref="AG880">_xlfn.IFS(ISNUMBER(AC880), "", ISNUMBER(SEARCH("Blank", AC880)), "", ISERROR(AC880), "Bad input on tab 3")</f>
        <v/>
      </c>
    </row>
    <row r="881" spans="2:33" ht="15" customHeight="1" x14ac:dyDescent="0.75">
      <c r="B881" s="205" t="str">
        <f>'5 Driver Data'!B881</f>
        <v>0873</v>
      </c>
      <c r="C881" s="193">
        <f>'5 Driver Data'!C881</f>
        <v>0</v>
      </c>
      <c r="D881" s="192">
        <f>'5 Driver Data'!D881</f>
        <v>0</v>
      </c>
      <c r="E881" s="191">
        <f>'5 Driver Data'!E881</f>
        <v>0</v>
      </c>
      <c r="F881" s="191">
        <f>'5 Driver Data'!F881</f>
        <v>0</v>
      </c>
      <c r="G881" s="191">
        <f>'5 Driver Data'!G881</f>
        <v>0</v>
      </c>
      <c r="H881" s="191">
        <f>'5 Driver Data'!H881</f>
        <v>0</v>
      </c>
      <c r="I881" s="191">
        <f>'5 Driver Data'!I881</f>
        <v>0</v>
      </c>
      <c r="J881" s="191">
        <f>'5 Driver Data'!J881</f>
        <v>0</v>
      </c>
      <c r="K881" s="206">
        <f>'5 Driver Data'!K881</f>
        <v>0</v>
      </c>
      <c r="L881" s="1"/>
      <c r="M881" s="216" t="str">
        <f>IF(D881=0,"Blank",'3 Model Input'!E$44*'3 Model Input'!E$45)</f>
        <v>Blank</v>
      </c>
      <c r="N881" s="197" t="str">
        <f t="shared" si="160"/>
        <v>Blank</v>
      </c>
      <c r="O881" s="197" t="str">
        <f>IF(D881=0,"Blank",'3 Model Input'!E$49*(1-'3 Model Input'!E$51))</f>
        <v>Blank</v>
      </c>
      <c r="P881" s="197" t="str">
        <f t="shared" si="161"/>
        <v>Blank</v>
      </c>
      <c r="Q881" s="197" t="str">
        <f>IF(D881=0,"Blank",IF(D881="BEV",E881*(1-'3 Model Input'!E$54), E881))</f>
        <v>Blank</v>
      </c>
      <c r="R881" s="198" t="str">
        <f>IF(D881=0,"Blank",IF(D881="PHEV",F881/G881,F881*(1-'3 Model Input'!E$54)/G881))</f>
        <v>Blank</v>
      </c>
      <c r="S881" s="198" t="str">
        <f>IF(D881=0,"Blank",IF(D881="PHEV",MIN(M881,E881),MIN(M881,(E881*(1-'3 Model Input'!E$54)))))</f>
        <v>Blank</v>
      </c>
      <c r="T881" s="217" t="str">
        <f t="shared" si="162"/>
        <v>Blank</v>
      </c>
      <c r="U881" s="89"/>
      <c r="V881" s="216" t="str">
        <f>IF(D881=0,"Blank",P881*'3 Model Input'!E$50)</f>
        <v>Blank</v>
      </c>
      <c r="W881" s="197" t="str">
        <f t="shared" si="163"/>
        <v>Blank</v>
      </c>
      <c r="X881" s="197" t="str">
        <f t="shared" si="164"/>
        <v>Blank</v>
      </c>
      <c r="Y881" s="197" t="str">
        <f t="shared" si="165"/>
        <v>Blank</v>
      </c>
      <c r="Z881" s="197" t="str">
        <f t="shared" si="166"/>
        <v>Blank</v>
      </c>
      <c r="AA881" s="223" t="str" cm="1">
        <f t="array" ref="AA881">_xlfn.IFS(ISTEXT('3 Model Input'!F$70),"Missing",ISTEXT('3 Model Input'!I$70),"Missing",ISNUMBER('3 Model Input'!K$70),'3 Model Input'!K$70*P881)</f>
        <v>Missing</v>
      </c>
      <c r="AB881" s="89"/>
      <c r="AC881" s="227" t="str" cm="1">
        <f t="array" ref="AC881">IF(D881=0,"Blank",_xlfn.IFS('3 Model Input'!E$61=1,(V881*G881)/T881,'3 Model Input'!E$61=2,(W881*G881)/T881,'3 Model Input'!E$61=3,(X881*G881)/T881,'3 Model Input'!E$61=4,(Y881*G881)/T881,'3 Model Input'!E$61=5,(Z881*G881)/T881, ISTEXT('3 Model Input'!E$61),"Missing",'3 Model Input'!E$61=6,(AA881*G881)/T881))</f>
        <v>Blank</v>
      </c>
      <c r="AD881" s="202" t="str">
        <f t="shared" si="167"/>
        <v>Blank</v>
      </c>
      <c r="AE881" s="202" t="str">
        <f t="shared" si="168"/>
        <v>Blank</v>
      </c>
      <c r="AF881" s="217" t="str">
        <f t="shared" si="169"/>
        <v>Blank</v>
      </c>
      <c r="AG881" s="9" t="str" cm="1">
        <f t="array" ref="AG881">_xlfn.IFS(ISNUMBER(AC881), "", ISNUMBER(SEARCH("Blank", AC881)), "", ISERROR(AC881), "Bad input on tab 3")</f>
        <v/>
      </c>
    </row>
    <row r="882" spans="2:33" ht="15" customHeight="1" x14ac:dyDescent="0.75">
      <c r="B882" s="205" t="str">
        <f>'5 Driver Data'!B882</f>
        <v>0874</v>
      </c>
      <c r="C882" s="193">
        <f>'5 Driver Data'!C882</f>
        <v>0</v>
      </c>
      <c r="D882" s="192">
        <f>'5 Driver Data'!D882</f>
        <v>0</v>
      </c>
      <c r="E882" s="191">
        <f>'5 Driver Data'!E882</f>
        <v>0</v>
      </c>
      <c r="F882" s="191">
        <f>'5 Driver Data'!F882</f>
        <v>0</v>
      </c>
      <c r="G882" s="191">
        <f>'5 Driver Data'!G882</f>
        <v>0</v>
      </c>
      <c r="H882" s="191">
        <f>'5 Driver Data'!H882</f>
        <v>0</v>
      </c>
      <c r="I882" s="191">
        <f>'5 Driver Data'!I882</f>
        <v>0</v>
      </c>
      <c r="J882" s="191">
        <f>'5 Driver Data'!J882</f>
        <v>0</v>
      </c>
      <c r="K882" s="206">
        <f>'5 Driver Data'!K882</f>
        <v>0</v>
      </c>
      <c r="L882" s="1"/>
      <c r="M882" s="216" t="str">
        <f>IF(D882=0,"Blank",'3 Model Input'!E$44*'3 Model Input'!E$45)</f>
        <v>Blank</v>
      </c>
      <c r="N882" s="197" t="str">
        <f t="shared" si="160"/>
        <v>Blank</v>
      </c>
      <c r="O882" s="197" t="str">
        <f>IF(D882=0,"Blank",'3 Model Input'!E$49*(1-'3 Model Input'!E$51))</f>
        <v>Blank</v>
      </c>
      <c r="P882" s="197" t="str">
        <f t="shared" si="161"/>
        <v>Blank</v>
      </c>
      <c r="Q882" s="197" t="str">
        <f>IF(D882=0,"Blank",IF(D882="BEV",E882*(1-'3 Model Input'!E$54), E882))</f>
        <v>Blank</v>
      </c>
      <c r="R882" s="198" t="str">
        <f>IF(D882=0,"Blank",IF(D882="PHEV",F882/G882,F882*(1-'3 Model Input'!E$54)/G882))</f>
        <v>Blank</v>
      </c>
      <c r="S882" s="198" t="str">
        <f>IF(D882=0,"Blank",IF(D882="PHEV",MIN(M882,E882),MIN(M882,(E882*(1-'3 Model Input'!E$54)))))</f>
        <v>Blank</v>
      </c>
      <c r="T882" s="217" t="str">
        <f t="shared" si="162"/>
        <v>Blank</v>
      </c>
      <c r="U882" s="89"/>
      <c r="V882" s="216" t="str">
        <f>IF(D882=0,"Blank",P882*'3 Model Input'!E$50)</f>
        <v>Blank</v>
      </c>
      <c r="W882" s="197" t="str">
        <f t="shared" si="163"/>
        <v>Blank</v>
      </c>
      <c r="X882" s="197" t="str">
        <f t="shared" si="164"/>
        <v>Blank</v>
      </c>
      <c r="Y882" s="197" t="str">
        <f t="shared" si="165"/>
        <v>Blank</v>
      </c>
      <c r="Z882" s="197" t="str">
        <f t="shared" si="166"/>
        <v>Blank</v>
      </c>
      <c r="AA882" s="223" t="str" cm="1">
        <f t="array" ref="AA882">_xlfn.IFS(ISTEXT('3 Model Input'!F$70),"Missing",ISTEXT('3 Model Input'!I$70),"Missing",ISNUMBER('3 Model Input'!K$70),'3 Model Input'!K$70*P882)</f>
        <v>Missing</v>
      </c>
      <c r="AB882" s="89"/>
      <c r="AC882" s="227" t="str" cm="1">
        <f t="array" ref="AC882">IF(D882=0,"Blank",_xlfn.IFS('3 Model Input'!E$61=1,(V882*G882)/T882,'3 Model Input'!E$61=2,(W882*G882)/T882,'3 Model Input'!E$61=3,(X882*G882)/T882,'3 Model Input'!E$61=4,(Y882*G882)/T882,'3 Model Input'!E$61=5,(Z882*G882)/T882, ISTEXT('3 Model Input'!E$61),"Missing",'3 Model Input'!E$61=6,(AA882*G882)/T882))</f>
        <v>Blank</v>
      </c>
      <c r="AD882" s="202" t="str">
        <f t="shared" si="167"/>
        <v>Blank</v>
      </c>
      <c r="AE882" s="202" t="str">
        <f t="shared" si="168"/>
        <v>Blank</v>
      </c>
      <c r="AF882" s="217" t="str">
        <f t="shared" si="169"/>
        <v>Blank</v>
      </c>
      <c r="AG882" s="9" t="str" cm="1">
        <f t="array" ref="AG882">_xlfn.IFS(ISNUMBER(AC882), "", ISNUMBER(SEARCH("Blank", AC882)), "", ISERROR(AC882), "Bad input on tab 3")</f>
        <v/>
      </c>
    </row>
    <row r="883" spans="2:33" ht="15" customHeight="1" x14ac:dyDescent="0.75">
      <c r="B883" s="205" t="str">
        <f>'5 Driver Data'!B883</f>
        <v>0875</v>
      </c>
      <c r="C883" s="193">
        <f>'5 Driver Data'!C883</f>
        <v>0</v>
      </c>
      <c r="D883" s="192">
        <f>'5 Driver Data'!D883</f>
        <v>0</v>
      </c>
      <c r="E883" s="191">
        <f>'5 Driver Data'!E883</f>
        <v>0</v>
      </c>
      <c r="F883" s="191">
        <f>'5 Driver Data'!F883</f>
        <v>0</v>
      </c>
      <c r="G883" s="191">
        <f>'5 Driver Data'!G883</f>
        <v>0</v>
      </c>
      <c r="H883" s="191">
        <f>'5 Driver Data'!H883</f>
        <v>0</v>
      </c>
      <c r="I883" s="191">
        <f>'5 Driver Data'!I883</f>
        <v>0</v>
      </c>
      <c r="J883" s="191">
        <f>'5 Driver Data'!J883</f>
        <v>0</v>
      </c>
      <c r="K883" s="206">
        <f>'5 Driver Data'!K883</f>
        <v>0</v>
      </c>
      <c r="L883" s="1"/>
      <c r="M883" s="216" t="str">
        <f>IF(D883=0,"Blank",'3 Model Input'!E$44*'3 Model Input'!E$45)</f>
        <v>Blank</v>
      </c>
      <c r="N883" s="197" t="str">
        <f t="shared" si="160"/>
        <v>Blank</v>
      </c>
      <c r="O883" s="197" t="str">
        <f>IF(D883=0,"Blank",'3 Model Input'!E$49*(1-'3 Model Input'!E$51))</f>
        <v>Blank</v>
      </c>
      <c r="P883" s="197" t="str">
        <f t="shared" si="161"/>
        <v>Blank</v>
      </c>
      <c r="Q883" s="197" t="str">
        <f>IF(D883=0,"Blank",IF(D883="BEV",E883*(1-'3 Model Input'!E$54), E883))</f>
        <v>Blank</v>
      </c>
      <c r="R883" s="198" t="str">
        <f>IF(D883=0,"Blank",IF(D883="PHEV",F883/G883,F883*(1-'3 Model Input'!E$54)/G883))</f>
        <v>Blank</v>
      </c>
      <c r="S883" s="198" t="str">
        <f>IF(D883=0,"Blank",IF(D883="PHEV",MIN(M883,E883),MIN(M883,(E883*(1-'3 Model Input'!E$54)))))</f>
        <v>Blank</v>
      </c>
      <c r="T883" s="217" t="str">
        <f t="shared" si="162"/>
        <v>Blank</v>
      </c>
      <c r="U883" s="89"/>
      <c r="V883" s="216" t="str">
        <f>IF(D883=0,"Blank",P883*'3 Model Input'!E$50)</f>
        <v>Blank</v>
      </c>
      <c r="W883" s="197" t="str">
        <f t="shared" si="163"/>
        <v>Blank</v>
      </c>
      <c r="X883" s="197" t="str">
        <f t="shared" si="164"/>
        <v>Blank</v>
      </c>
      <c r="Y883" s="197" t="str">
        <f t="shared" si="165"/>
        <v>Blank</v>
      </c>
      <c r="Z883" s="197" t="str">
        <f t="shared" si="166"/>
        <v>Blank</v>
      </c>
      <c r="AA883" s="223" t="str" cm="1">
        <f t="array" ref="AA883">_xlfn.IFS(ISTEXT('3 Model Input'!F$70),"Missing",ISTEXT('3 Model Input'!I$70),"Missing",ISNUMBER('3 Model Input'!K$70),'3 Model Input'!K$70*P883)</f>
        <v>Missing</v>
      </c>
      <c r="AB883" s="89"/>
      <c r="AC883" s="227" t="str" cm="1">
        <f t="array" ref="AC883">IF(D883=0,"Blank",_xlfn.IFS('3 Model Input'!E$61=1,(V883*G883)/T883,'3 Model Input'!E$61=2,(W883*G883)/T883,'3 Model Input'!E$61=3,(X883*G883)/T883,'3 Model Input'!E$61=4,(Y883*G883)/T883,'3 Model Input'!E$61=5,(Z883*G883)/T883, ISTEXT('3 Model Input'!E$61),"Missing",'3 Model Input'!E$61=6,(AA883*G883)/T883))</f>
        <v>Blank</v>
      </c>
      <c r="AD883" s="202" t="str">
        <f t="shared" si="167"/>
        <v>Blank</v>
      </c>
      <c r="AE883" s="202" t="str">
        <f t="shared" si="168"/>
        <v>Blank</v>
      </c>
      <c r="AF883" s="217" t="str">
        <f t="shared" si="169"/>
        <v>Blank</v>
      </c>
      <c r="AG883" s="9" t="str" cm="1">
        <f t="array" ref="AG883">_xlfn.IFS(ISNUMBER(AC883), "", ISNUMBER(SEARCH("Blank", AC883)), "", ISERROR(AC883), "Bad input on tab 3")</f>
        <v/>
      </c>
    </row>
    <row r="884" spans="2:33" ht="15" customHeight="1" x14ac:dyDescent="0.75">
      <c r="B884" s="205" t="str">
        <f>'5 Driver Data'!B884</f>
        <v>0876</v>
      </c>
      <c r="C884" s="193">
        <f>'5 Driver Data'!C884</f>
        <v>0</v>
      </c>
      <c r="D884" s="192">
        <f>'5 Driver Data'!D884</f>
        <v>0</v>
      </c>
      <c r="E884" s="191">
        <f>'5 Driver Data'!E884</f>
        <v>0</v>
      </c>
      <c r="F884" s="191">
        <f>'5 Driver Data'!F884</f>
        <v>0</v>
      </c>
      <c r="G884" s="191">
        <f>'5 Driver Data'!G884</f>
        <v>0</v>
      </c>
      <c r="H884" s="191">
        <f>'5 Driver Data'!H884</f>
        <v>0</v>
      </c>
      <c r="I884" s="191">
        <f>'5 Driver Data'!I884</f>
        <v>0</v>
      </c>
      <c r="J884" s="191">
        <f>'5 Driver Data'!J884</f>
        <v>0</v>
      </c>
      <c r="K884" s="206">
        <f>'5 Driver Data'!K884</f>
        <v>0</v>
      </c>
      <c r="L884" s="1"/>
      <c r="M884" s="216" t="str">
        <f>IF(D884=0,"Blank",'3 Model Input'!E$44*'3 Model Input'!E$45)</f>
        <v>Blank</v>
      </c>
      <c r="N884" s="197" t="str">
        <f t="shared" si="160"/>
        <v>Blank</v>
      </c>
      <c r="O884" s="197" t="str">
        <f>IF(D884=0,"Blank",'3 Model Input'!E$49*(1-'3 Model Input'!E$51))</f>
        <v>Blank</v>
      </c>
      <c r="P884" s="197" t="str">
        <f t="shared" si="161"/>
        <v>Blank</v>
      </c>
      <c r="Q884" s="197" t="str">
        <f>IF(D884=0,"Blank",IF(D884="BEV",E884*(1-'3 Model Input'!E$54), E884))</f>
        <v>Blank</v>
      </c>
      <c r="R884" s="198" t="str">
        <f>IF(D884=0,"Blank",IF(D884="PHEV",F884/G884,F884*(1-'3 Model Input'!E$54)/G884))</f>
        <v>Blank</v>
      </c>
      <c r="S884" s="198" t="str">
        <f>IF(D884=0,"Blank",IF(D884="PHEV",MIN(M884,E884),MIN(M884,(E884*(1-'3 Model Input'!E$54)))))</f>
        <v>Blank</v>
      </c>
      <c r="T884" s="217" t="str">
        <f t="shared" si="162"/>
        <v>Blank</v>
      </c>
      <c r="U884" s="89"/>
      <c r="V884" s="216" t="str">
        <f>IF(D884=0,"Blank",P884*'3 Model Input'!E$50)</f>
        <v>Blank</v>
      </c>
      <c r="W884" s="197" t="str">
        <f t="shared" si="163"/>
        <v>Blank</v>
      </c>
      <c r="X884" s="197" t="str">
        <f t="shared" si="164"/>
        <v>Blank</v>
      </c>
      <c r="Y884" s="197" t="str">
        <f t="shared" si="165"/>
        <v>Blank</v>
      </c>
      <c r="Z884" s="197" t="str">
        <f t="shared" si="166"/>
        <v>Blank</v>
      </c>
      <c r="AA884" s="223" t="str" cm="1">
        <f t="array" ref="AA884">_xlfn.IFS(ISTEXT('3 Model Input'!F$70),"Missing",ISTEXT('3 Model Input'!I$70),"Missing",ISNUMBER('3 Model Input'!K$70),'3 Model Input'!K$70*P884)</f>
        <v>Missing</v>
      </c>
      <c r="AB884" s="89"/>
      <c r="AC884" s="227" t="str" cm="1">
        <f t="array" ref="AC884">IF(D884=0,"Blank",_xlfn.IFS('3 Model Input'!E$61=1,(V884*G884)/T884,'3 Model Input'!E$61=2,(W884*G884)/T884,'3 Model Input'!E$61=3,(X884*G884)/T884,'3 Model Input'!E$61=4,(Y884*G884)/T884,'3 Model Input'!E$61=5,(Z884*G884)/T884, ISTEXT('3 Model Input'!E$61),"Missing",'3 Model Input'!E$61=6,(AA884*G884)/T884))</f>
        <v>Blank</v>
      </c>
      <c r="AD884" s="202" t="str">
        <f t="shared" si="167"/>
        <v>Blank</v>
      </c>
      <c r="AE884" s="202" t="str">
        <f t="shared" si="168"/>
        <v>Blank</v>
      </c>
      <c r="AF884" s="217" t="str">
        <f t="shared" si="169"/>
        <v>Blank</v>
      </c>
      <c r="AG884" s="9" t="str" cm="1">
        <f t="array" ref="AG884">_xlfn.IFS(ISNUMBER(AC884), "", ISNUMBER(SEARCH("Blank", AC884)), "", ISERROR(AC884), "Bad input on tab 3")</f>
        <v/>
      </c>
    </row>
    <row r="885" spans="2:33" ht="15" customHeight="1" x14ac:dyDescent="0.75">
      <c r="B885" s="205" t="str">
        <f>'5 Driver Data'!B885</f>
        <v>0877</v>
      </c>
      <c r="C885" s="193">
        <f>'5 Driver Data'!C885</f>
        <v>0</v>
      </c>
      <c r="D885" s="192">
        <f>'5 Driver Data'!D885</f>
        <v>0</v>
      </c>
      <c r="E885" s="191">
        <f>'5 Driver Data'!E885</f>
        <v>0</v>
      </c>
      <c r="F885" s="191">
        <f>'5 Driver Data'!F885</f>
        <v>0</v>
      </c>
      <c r="G885" s="191">
        <f>'5 Driver Data'!G885</f>
        <v>0</v>
      </c>
      <c r="H885" s="191">
        <f>'5 Driver Data'!H885</f>
        <v>0</v>
      </c>
      <c r="I885" s="191">
        <f>'5 Driver Data'!I885</f>
        <v>0</v>
      </c>
      <c r="J885" s="191">
        <f>'5 Driver Data'!J885</f>
        <v>0</v>
      </c>
      <c r="K885" s="206">
        <f>'5 Driver Data'!K885</f>
        <v>0</v>
      </c>
      <c r="L885" s="1"/>
      <c r="M885" s="216" t="str">
        <f>IF(D885=0,"Blank",'3 Model Input'!E$44*'3 Model Input'!E$45)</f>
        <v>Blank</v>
      </c>
      <c r="N885" s="197" t="str">
        <f t="shared" si="160"/>
        <v>Blank</v>
      </c>
      <c r="O885" s="197" t="str">
        <f>IF(D885=0,"Blank",'3 Model Input'!E$49*(1-'3 Model Input'!E$51))</f>
        <v>Blank</v>
      </c>
      <c r="P885" s="197" t="str">
        <f t="shared" si="161"/>
        <v>Blank</v>
      </c>
      <c r="Q885" s="197" t="str">
        <f>IF(D885=0,"Blank",IF(D885="BEV",E885*(1-'3 Model Input'!E$54), E885))</f>
        <v>Blank</v>
      </c>
      <c r="R885" s="198" t="str">
        <f>IF(D885=0,"Blank",IF(D885="PHEV",F885/G885,F885*(1-'3 Model Input'!E$54)/G885))</f>
        <v>Blank</v>
      </c>
      <c r="S885" s="198" t="str">
        <f>IF(D885=0,"Blank",IF(D885="PHEV",MIN(M885,E885),MIN(M885,(E885*(1-'3 Model Input'!E$54)))))</f>
        <v>Blank</v>
      </c>
      <c r="T885" s="217" t="str">
        <f t="shared" si="162"/>
        <v>Blank</v>
      </c>
      <c r="U885" s="89"/>
      <c r="V885" s="216" t="str">
        <f>IF(D885=0,"Blank",P885*'3 Model Input'!E$50)</f>
        <v>Blank</v>
      </c>
      <c r="W885" s="197" t="str">
        <f t="shared" si="163"/>
        <v>Blank</v>
      </c>
      <c r="X885" s="197" t="str">
        <f t="shared" si="164"/>
        <v>Blank</v>
      </c>
      <c r="Y885" s="197" t="str">
        <f t="shared" si="165"/>
        <v>Blank</v>
      </c>
      <c r="Z885" s="197" t="str">
        <f t="shared" si="166"/>
        <v>Blank</v>
      </c>
      <c r="AA885" s="223" t="str" cm="1">
        <f t="array" ref="AA885">_xlfn.IFS(ISTEXT('3 Model Input'!F$70),"Missing",ISTEXT('3 Model Input'!I$70),"Missing",ISNUMBER('3 Model Input'!K$70),'3 Model Input'!K$70*P885)</f>
        <v>Missing</v>
      </c>
      <c r="AB885" s="89"/>
      <c r="AC885" s="227" t="str" cm="1">
        <f t="array" ref="AC885">IF(D885=0,"Blank",_xlfn.IFS('3 Model Input'!E$61=1,(V885*G885)/T885,'3 Model Input'!E$61=2,(W885*G885)/T885,'3 Model Input'!E$61=3,(X885*G885)/T885,'3 Model Input'!E$61=4,(Y885*G885)/T885,'3 Model Input'!E$61=5,(Z885*G885)/T885, ISTEXT('3 Model Input'!E$61),"Missing",'3 Model Input'!E$61=6,(AA885*G885)/T885))</f>
        <v>Blank</v>
      </c>
      <c r="AD885" s="202" t="str">
        <f t="shared" si="167"/>
        <v>Blank</v>
      </c>
      <c r="AE885" s="202" t="str">
        <f t="shared" si="168"/>
        <v>Blank</v>
      </c>
      <c r="AF885" s="217" t="str">
        <f t="shared" si="169"/>
        <v>Blank</v>
      </c>
      <c r="AG885" s="9" t="str" cm="1">
        <f t="array" ref="AG885">_xlfn.IFS(ISNUMBER(AC885), "", ISNUMBER(SEARCH("Blank", AC885)), "", ISERROR(AC885), "Bad input on tab 3")</f>
        <v/>
      </c>
    </row>
    <row r="886" spans="2:33" ht="15" customHeight="1" x14ac:dyDescent="0.75">
      <c r="B886" s="205" t="str">
        <f>'5 Driver Data'!B886</f>
        <v>0878</v>
      </c>
      <c r="C886" s="193">
        <f>'5 Driver Data'!C886</f>
        <v>0</v>
      </c>
      <c r="D886" s="192">
        <f>'5 Driver Data'!D886</f>
        <v>0</v>
      </c>
      <c r="E886" s="191">
        <f>'5 Driver Data'!E886</f>
        <v>0</v>
      </c>
      <c r="F886" s="191">
        <f>'5 Driver Data'!F886</f>
        <v>0</v>
      </c>
      <c r="G886" s="191">
        <f>'5 Driver Data'!G886</f>
        <v>0</v>
      </c>
      <c r="H886" s="191">
        <f>'5 Driver Data'!H886</f>
        <v>0</v>
      </c>
      <c r="I886" s="191">
        <f>'5 Driver Data'!I886</f>
        <v>0</v>
      </c>
      <c r="J886" s="191">
        <f>'5 Driver Data'!J886</f>
        <v>0</v>
      </c>
      <c r="K886" s="206">
        <f>'5 Driver Data'!K886</f>
        <v>0</v>
      </c>
      <c r="L886" s="1"/>
      <c r="M886" s="216" t="str">
        <f>IF(D886=0,"Blank",'3 Model Input'!E$44*'3 Model Input'!E$45)</f>
        <v>Blank</v>
      </c>
      <c r="N886" s="197" t="str">
        <f t="shared" si="160"/>
        <v>Blank</v>
      </c>
      <c r="O886" s="197" t="str">
        <f>IF(D886=0,"Blank",'3 Model Input'!E$49*(1-'3 Model Input'!E$51))</f>
        <v>Blank</v>
      </c>
      <c r="P886" s="197" t="str">
        <f t="shared" si="161"/>
        <v>Blank</v>
      </c>
      <c r="Q886" s="197" t="str">
        <f>IF(D886=0,"Blank",IF(D886="BEV",E886*(1-'3 Model Input'!E$54), E886))</f>
        <v>Blank</v>
      </c>
      <c r="R886" s="198" t="str">
        <f>IF(D886=0,"Blank",IF(D886="PHEV",F886/G886,F886*(1-'3 Model Input'!E$54)/G886))</f>
        <v>Blank</v>
      </c>
      <c r="S886" s="198" t="str">
        <f>IF(D886=0,"Blank",IF(D886="PHEV",MIN(M886,E886),MIN(M886,(E886*(1-'3 Model Input'!E$54)))))</f>
        <v>Blank</v>
      </c>
      <c r="T886" s="217" t="str">
        <f t="shared" si="162"/>
        <v>Blank</v>
      </c>
      <c r="U886" s="89"/>
      <c r="V886" s="216" t="str">
        <f>IF(D886=0,"Blank",P886*'3 Model Input'!E$50)</f>
        <v>Blank</v>
      </c>
      <c r="W886" s="197" t="str">
        <f t="shared" si="163"/>
        <v>Blank</v>
      </c>
      <c r="X886" s="197" t="str">
        <f t="shared" si="164"/>
        <v>Blank</v>
      </c>
      <c r="Y886" s="197" t="str">
        <f t="shared" si="165"/>
        <v>Blank</v>
      </c>
      <c r="Z886" s="197" t="str">
        <f t="shared" si="166"/>
        <v>Blank</v>
      </c>
      <c r="AA886" s="223" t="str" cm="1">
        <f t="array" ref="AA886">_xlfn.IFS(ISTEXT('3 Model Input'!F$70),"Missing",ISTEXT('3 Model Input'!I$70),"Missing",ISNUMBER('3 Model Input'!K$70),'3 Model Input'!K$70*P886)</f>
        <v>Missing</v>
      </c>
      <c r="AB886" s="89"/>
      <c r="AC886" s="227" t="str" cm="1">
        <f t="array" ref="AC886">IF(D886=0,"Blank",_xlfn.IFS('3 Model Input'!E$61=1,(V886*G886)/T886,'3 Model Input'!E$61=2,(W886*G886)/T886,'3 Model Input'!E$61=3,(X886*G886)/T886,'3 Model Input'!E$61=4,(Y886*G886)/T886,'3 Model Input'!E$61=5,(Z886*G886)/T886, ISTEXT('3 Model Input'!E$61),"Missing",'3 Model Input'!E$61=6,(AA886*G886)/T886))</f>
        <v>Blank</v>
      </c>
      <c r="AD886" s="202" t="str">
        <f t="shared" si="167"/>
        <v>Blank</v>
      </c>
      <c r="AE886" s="202" t="str">
        <f t="shared" si="168"/>
        <v>Blank</v>
      </c>
      <c r="AF886" s="217" t="str">
        <f t="shared" si="169"/>
        <v>Blank</v>
      </c>
      <c r="AG886" s="9" t="str" cm="1">
        <f t="array" ref="AG886">_xlfn.IFS(ISNUMBER(AC886), "", ISNUMBER(SEARCH("Blank", AC886)), "", ISERROR(AC886), "Bad input on tab 3")</f>
        <v/>
      </c>
    </row>
    <row r="887" spans="2:33" ht="15" customHeight="1" x14ac:dyDescent="0.75">
      <c r="B887" s="205" t="str">
        <f>'5 Driver Data'!B887</f>
        <v>0879</v>
      </c>
      <c r="C887" s="193">
        <f>'5 Driver Data'!C887</f>
        <v>0</v>
      </c>
      <c r="D887" s="192">
        <f>'5 Driver Data'!D887</f>
        <v>0</v>
      </c>
      <c r="E887" s="191">
        <f>'5 Driver Data'!E887</f>
        <v>0</v>
      </c>
      <c r="F887" s="191">
        <f>'5 Driver Data'!F887</f>
        <v>0</v>
      </c>
      <c r="G887" s="191">
        <f>'5 Driver Data'!G887</f>
        <v>0</v>
      </c>
      <c r="H887" s="191">
        <f>'5 Driver Data'!H887</f>
        <v>0</v>
      </c>
      <c r="I887" s="191">
        <f>'5 Driver Data'!I887</f>
        <v>0</v>
      </c>
      <c r="J887" s="191">
        <f>'5 Driver Data'!J887</f>
        <v>0</v>
      </c>
      <c r="K887" s="206">
        <f>'5 Driver Data'!K887</f>
        <v>0</v>
      </c>
      <c r="L887" s="1"/>
      <c r="M887" s="216" t="str">
        <f>IF(D887=0,"Blank",'3 Model Input'!E$44*'3 Model Input'!E$45)</f>
        <v>Blank</v>
      </c>
      <c r="N887" s="197" t="str">
        <f t="shared" si="160"/>
        <v>Blank</v>
      </c>
      <c r="O887" s="197" t="str">
        <f>IF(D887=0,"Blank",'3 Model Input'!E$49*(1-'3 Model Input'!E$51))</f>
        <v>Blank</v>
      </c>
      <c r="P887" s="197" t="str">
        <f t="shared" si="161"/>
        <v>Blank</v>
      </c>
      <c r="Q887" s="197" t="str">
        <f>IF(D887=0,"Blank",IF(D887="BEV",E887*(1-'3 Model Input'!E$54), E887))</f>
        <v>Blank</v>
      </c>
      <c r="R887" s="198" t="str">
        <f>IF(D887=0,"Blank",IF(D887="PHEV",F887/G887,F887*(1-'3 Model Input'!E$54)/G887))</f>
        <v>Blank</v>
      </c>
      <c r="S887" s="198" t="str">
        <f>IF(D887=0,"Blank",IF(D887="PHEV",MIN(M887,E887),MIN(M887,(E887*(1-'3 Model Input'!E$54)))))</f>
        <v>Blank</v>
      </c>
      <c r="T887" s="217" t="str">
        <f t="shared" si="162"/>
        <v>Blank</v>
      </c>
      <c r="U887" s="89"/>
      <c r="V887" s="216" t="str">
        <f>IF(D887=0,"Blank",P887*'3 Model Input'!E$50)</f>
        <v>Blank</v>
      </c>
      <c r="W887" s="197" t="str">
        <f t="shared" si="163"/>
        <v>Blank</v>
      </c>
      <c r="X887" s="197" t="str">
        <f t="shared" si="164"/>
        <v>Blank</v>
      </c>
      <c r="Y887" s="197" t="str">
        <f t="shared" si="165"/>
        <v>Blank</v>
      </c>
      <c r="Z887" s="197" t="str">
        <f t="shared" si="166"/>
        <v>Blank</v>
      </c>
      <c r="AA887" s="223" t="str" cm="1">
        <f t="array" ref="AA887">_xlfn.IFS(ISTEXT('3 Model Input'!F$70),"Missing",ISTEXT('3 Model Input'!I$70),"Missing",ISNUMBER('3 Model Input'!K$70),'3 Model Input'!K$70*P887)</f>
        <v>Missing</v>
      </c>
      <c r="AB887" s="89"/>
      <c r="AC887" s="227" t="str" cm="1">
        <f t="array" ref="AC887">IF(D887=0,"Blank",_xlfn.IFS('3 Model Input'!E$61=1,(V887*G887)/T887,'3 Model Input'!E$61=2,(W887*G887)/T887,'3 Model Input'!E$61=3,(X887*G887)/T887,'3 Model Input'!E$61=4,(Y887*G887)/T887,'3 Model Input'!E$61=5,(Z887*G887)/T887, ISTEXT('3 Model Input'!E$61),"Missing",'3 Model Input'!E$61=6,(AA887*G887)/T887))</f>
        <v>Blank</v>
      </c>
      <c r="AD887" s="202" t="str">
        <f t="shared" si="167"/>
        <v>Blank</v>
      </c>
      <c r="AE887" s="202" t="str">
        <f t="shared" si="168"/>
        <v>Blank</v>
      </c>
      <c r="AF887" s="217" t="str">
        <f t="shared" si="169"/>
        <v>Blank</v>
      </c>
      <c r="AG887" s="9" t="str" cm="1">
        <f t="array" ref="AG887">_xlfn.IFS(ISNUMBER(AC887), "", ISNUMBER(SEARCH("Blank", AC887)), "", ISERROR(AC887), "Bad input on tab 3")</f>
        <v/>
      </c>
    </row>
    <row r="888" spans="2:33" ht="15" customHeight="1" x14ac:dyDescent="0.75">
      <c r="B888" s="205" t="str">
        <f>'5 Driver Data'!B888</f>
        <v>0880</v>
      </c>
      <c r="C888" s="193">
        <f>'5 Driver Data'!C888</f>
        <v>0</v>
      </c>
      <c r="D888" s="192">
        <f>'5 Driver Data'!D888</f>
        <v>0</v>
      </c>
      <c r="E888" s="191">
        <f>'5 Driver Data'!E888</f>
        <v>0</v>
      </c>
      <c r="F888" s="191">
        <f>'5 Driver Data'!F888</f>
        <v>0</v>
      </c>
      <c r="G888" s="191">
        <f>'5 Driver Data'!G888</f>
        <v>0</v>
      </c>
      <c r="H888" s="191">
        <f>'5 Driver Data'!H888</f>
        <v>0</v>
      </c>
      <c r="I888" s="191">
        <f>'5 Driver Data'!I888</f>
        <v>0</v>
      </c>
      <c r="J888" s="191">
        <f>'5 Driver Data'!J888</f>
        <v>0</v>
      </c>
      <c r="K888" s="206">
        <f>'5 Driver Data'!K888</f>
        <v>0</v>
      </c>
      <c r="L888" s="1"/>
      <c r="M888" s="216" t="str">
        <f>IF(D888=0,"Blank",'3 Model Input'!E$44*'3 Model Input'!E$45)</f>
        <v>Blank</v>
      </c>
      <c r="N888" s="197" t="str">
        <f t="shared" si="160"/>
        <v>Blank</v>
      </c>
      <c r="O888" s="197" t="str">
        <f>IF(D888=0,"Blank",'3 Model Input'!E$49*(1-'3 Model Input'!E$51))</f>
        <v>Blank</v>
      </c>
      <c r="P888" s="197" t="str">
        <f t="shared" si="161"/>
        <v>Blank</v>
      </c>
      <c r="Q888" s="197" t="str">
        <f>IF(D888=0,"Blank",IF(D888="BEV",E888*(1-'3 Model Input'!E$54), E888))</f>
        <v>Blank</v>
      </c>
      <c r="R888" s="198" t="str">
        <f>IF(D888=0,"Blank",IF(D888="PHEV",F888/G888,F888*(1-'3 Model Input'!E$54)/G888))</f>
        <v>Blank</v>
      </c>
      <c r="S888" s="198" t="str">
        <f>IF(D888=0,"Blank",IF(D888="PHEV",MIN(M888,E888),MIN(M888,(E888*(1-'3 Model Input'!E$54)))))</f>
        <v>Blank</v>
      </c>
      <c r="T888" s="217" t="str">
        <f t="shared" si="162"/>
        <v>Blank</v>
      </c>
      <c r="U888" s="89"/>
      <c r="V888" s="216" t="str">
        <f>IF(D888=0,"Blank",P888*'3 Model Input'!E$50)</f>
        <v>Blank</v>
      </c>
      <c r="W888" s="197" t="str">
        <f t="shared" si="163"/>
        <v>Blank</v>
      </c>
      <c r="X888" s="197" t="str">
        <f t="shared" si="164"/>
        <v>Blank</v>
      </c>
      <c r="Y888" s="197" t="str">
        <f t="shared" si="165"/>
        <v>Blank</v>
      </c>
      <c r="Z888" s="197" t="str">
        <f t="shared" si="166"/>
        <v>Blank</v>
      </c>
      <c r="AA888" s="223" t="str" cm="1">
        <f t="array" ref="AA888">_xlfn.IFS(ISTEXT('3 Model Input'!F$70),"Missing",ISTEXT('3 Model Input'!I$70),"Missing",ISNUMBER('3 Model Input'!K$70),'3 Model Input'!K$70*P888)</f>
        <v>Missing</v>
      </c>
      <c r="AB888" s="89"/>
      <c r="AC888" s="227" t="str" cm="1">
        <f t="array" ref="AC888">IF(D888=0,"Blank",_xlfn.IFS('3 Model Input'!E$61=1,(V888*G888)/T888,'3 Model Input'!E$61=2,(W888*G888)/T888,'3 Model Input'!E$61=3,(X888*G888)/T888,'3 Model Input'!E$61=4,(Y888*G888)/T888,'3 Model Input'!E$61=5,(Z888*G888)/T888, ISTEXT('3 Model Input'!E$61),"Missing",'3 Model Input'!E$61=6,(AA888*G888)/T888))</f>
        <v>Blank</v>
      </c>
      <c r="AD888" s="202" t="str">
        <f t="shared" si="167"/>
        <v>Blank</v>
      </c>
      <c r="AE888" s="202" t="str">
        <f t="shared" si="168"/>
        <v>Blank</v>
      </c>
      <c r="AF888" s="217" t="str">
        <f t="shared" si="169"/>
        <v>Blank</v>
      </c>
      <c r="AG888" s="9" t="str" cm="1">
        <f t="array" ref="AG888">_xlfn.IFS(ISNUMBER(AC888), "", ISNUMBER(SEARCH("Blank", AC888)), "", ISERROR(AC888), "Bad input on tab 3")</f>
        <v/>
      </c>
    </row>
    <row r="889" spans="2:33" ht="15" customHeight="1" x14ac:dyDescent="0.75">
      <c r="B889" s="205" t="str">
        <f>'5 Driver Data'!B889</f>
        <v>0881</v>
      </c>
      <c r="C889" s="193">
        <f>'5 Driver Data'!C889</f>
        <v>0</v>
      </c>
      <c r="D889" s="192">
        <f>'5 Driver Data'!D889</f>
        <v>0</v>
      </c>
      <c r="E889" s="191">
        <f>'5 Driver Data'!E889</f>
        <v>0</v>
      </c>
      <c r="F889" s="191">
        <f>'5 Driver Data'!F889</f>
        <v>0</v>
      </c>
      <c r="G889" s="191">
        <f>'5 Driver Data'!G889</f>
        <v>0</v>
      </c>
      <c r="H889" s="191">
        <f>'5 Driver Data'!H889</f>
        <v>0</v>
      </c>
      <c r="I889" s="191">
        <f>'5 Driver Data'!I889</f>
        <v>0</v>
      </c>
      <c r="J889" s="191">
        <f>'5 Driver Data'!J889</f>
        <v>0</v>
      </c>
      <c r="K889" s="206">
        <f>'5 Driver Data'!K889</f>
        <v>0</v>
      </c>
      <c r="L889" s="1"/>
      <c r="M889" s="216" t="str">
        <f>IF(D889=0,"Blank",'3 Model Input'!E$44*'3 Model Input'!E$45)</f>
        <v>Blank</v>
      </c>
      <c r="N889" s="197" t="str">
        <f t="shared" si="160"/>
        <v>Blank</v>
      </c>
      <c r="O889" s="197" t="str">
        <f>IF(D889=0,"Blank",'3 Model Input'!E$49*(1-'3 Model Input'!E$51))</f>
        <v>Blank</v>
      </c>
      <c r="P889" s="197" t="str">
        <f t="shared" si="161"/>
        <v>Blank</v>
      </c>
      <c r="Q889" s="197" t="str">
        <f>IF(D889=0,"Blank",IF(D889="BEV",E889*(1-'3 Model Input'!E$54), E889))</f>
        <v>Blank</v>
      </c>
      <c r="R889" s="198" t="str">
        <f>IF(D889=0,"Blank",IF(D889="PHEV",F889/G889,F889*(1-'3 Model Input'!E$54)/G889))</f>
        <v>Blank</v>
      </c>
      <c r="S889" s="198" t="str">
        <f>IF(D889=0,"Blank",IF(D889="PHEV",MIN(M889,E889),MIN(M889,(E889*(1-'3 Model Input'!E$54)))))</f>
        <v>Blank</v>
      </c>
      <c r="T889" s="217" t="str">
        <f t="shared" si="162"/>
        <v>Blank</v>
      </c>
      <c r="U889" s="89"/>
      <c r="V889" s="216" t="str">
        <f>IF(D889=0,"Blank",P889*'3 Model Input'!E$50)</f>
        <v>Blank</v>
      </c>
      <c r="W889" s="197" t="str">
        <f t="shared" si="163"/>
        <v>Blank</v>
      </c>
      <c r="X889" s="197" t="str">
        <f t="shared" si="164"/>
        <v>Blank</v>
      </c>
      <c r="Y889" s="197" t="str">
        <f t="shared" si="165"/>
        <v>Blank</v>
      </c>
      <c r="Z889" s="197" t="str">
        <f t="shared" si="166"/>
        <v>Blank</v>
      </c>
      <c r="AA889" s="223" t="str" cm="1">
        <f t="array" ref="AA889">_xlfn.IFS(ISTEXT('3 Model Input'!F$70),"Missing",ISTEXT('3 Model Input'!I$70),"Missing",ISNUMBER('3 Model Input'!K$70),'3 Model Input'!K$70*P889)</f>
        <v>Missing</v>
      </c>
      <c r="AB889" s="89"/>
      <c r="AC889" s="227" t="str" cm="1">
        <f t="array" ref="AC889">IF(D889=0,"Blank",_xlfn.IFS('3 Model Input'!E$61=1,(V889*G889)/T889,'3 Model Input'!E$61=2,(W889*G889)/T889,'3 Model Input'!E$61=3,(X889*G889)/T889,'3 Model Input'!E$61=4,(Y889*G889)/T889,'3 Model Input'!E$61=5,(Z889*G889)/T889, ISTEXT('3 Model Input'!E$61),"Missing",'3 Model Input'!E$61=6,(AA889*G889)/T889))</f>
        <v>Blank</v>
      </c>
      <c r="AD889" s="202" t="str">
        <f t="shared" si="167"/>
        <v>Blank</v>
      </c>
      <c r="AE889" s="202" t="str">
        <f t="shared" si="168"/>
        <v>Blank</v>
      </c>
      <c r="AF889" s="217" t="str">
        <f t="shared" si="169"/>
        <v>Blank</v>
      </c>
      <c r="AG889" s="9" t="str" cm="1">
        <f t="array" ref="AG889">_xlfn.IFS(ISNUMBER(AC889), "", ISNUMBER(SEARCH("Blank", AC889)), "", ISERROR(AC889), "Bad input on tab 3")</f>
        <v/>
      </c>
    </row>
    <row r="890" spans="2:33" ht="15" customHeight="1" x14ac:dyDescent="0.75">
      <c r="B890" s="205" t="str">
        <f>'5 Driver Data'!B890</f>
        <v>0882</v>
      </c>
      <c r="C890" s="193">
        <f>'5 Driver Data'!C890</f>
        <v>0</v>
      </c>
      <c r="D890" s="192">
        <f>'5 Driver Data'!D890</f>
        <v>0</v>
      </c>
      <c r="E890" s="191">
        <f>'5 Driver Data'!E890</f>
        <v>0</v>
      </c>
      <c r="F890" s="191">
        <f>'5 Driver Data'!F890</f>
        <v>0</v>
      </c>
      <c r="G890" s="191">
        <f>'5 Driver Data'!G890</f>
        <v>0</v>
      </c>
      <c r="H890" s="191">
        <f>'5 Driver Data'!H890</f>
        <v>0</v>
      </c>
      <c r="I890" s="191">
        <f>'5 Driver Data'!I890</f>
        <v>0</v>
      </c>
      <c r="J890" s="191">
        <f>'5 Driver Data'!J890</f>
        <v>0</v>
      </c>
      <c r="K890" s="206">
        <f>'5 Driver Data'!K890</f>
        <v>0</v>
      </c>
      <c r="L890" s="1"/>
      <c r="M890" s="216" t="str">
        <f>IF(D890=0,"Blank",'3 Model Input'!E$44*'3 Model Input'!E$45)</f>
        <v>Blank</v>
      </c>
      <c r="N890" s="197" t="str">
        <f t="shared" si="160"/>
        <v>Blank</v>
      </c>
      <c r="O890" s="197" t="str">
        <f>IF(D890=0,"Blank",'3 Model Input'!E$49*(1-'3 Model Input'!E$51))</f>
        <v>Blank</v>
      </c>
      <c r="P890" s="197" t="str">
        <f t="shared" si="161"/>
        <v>Blank</v>
      </c>
      <c r="Q890" s="197" t="str">
        <f>IF(D890=0,"Blank",IF(D890="BEV",E890*(1-'3 Model Input'!E$54), E890))</f>
        <v>Blank</v>
      </c>
      <c r="R890" s="198" t="str">
        <f>IF(D890=0,"Blank",IF(D890="PHEV",F890/G890,F890*(1-'3 Model Input'!E$54)/G890))</f>
        <v>Blank</v>
      </c>
      <c r="S890" s="198" t="str">
        <f>IF(D890=0,"Blank",IF(D890="PHEV",MIN(M890,E890),MIN(M890,(E890*(1-'3 Model Input'!E$54)))))</f>
        <v>Blank</v>
      </c>
      <c r="T890" s="217" t="str">
        <f t="shared" si="162"/>
        <v>Blank</v>
      </c>
      <c r="U890" s="89"/>
      <c r="V890" s="216" t="str">
        <f>IF(D890=0,"Blank",P890*'3 Model Input'!E$50)</f>
        <v>Blank</v>
      </c>
      <c r="W890" s="197" t="str">
        <f t="shared" si="163"/>
        <v>Blank</v>
      </c>
      <c r="X890" s="197" t="str">
        <f t="shared" si="164"/>
        <v>Blank</v>
      </c>
      <c r="Y890" s="197" t="str">
        <f t="shared" si="165"/>
        <v>Blank</v>
      </c>
      <c r="Z890" s="197" t="str">
        <f t="shared" si="166"/>
        <v>Blank</v>
      </c>
      <c r="AA890" s="223" t="str" cm="1">
        <f t="array" ref="AA890">_xlfn.IFS(ISTEXT('3 Model Input'!F$70),"Missing",ISTEXT('3 Model Input'!I$70),"Missing",ISNUMBER('3 Model Input'!K$70),'3 Model Input'!K$70*P890)</f>
        <v>Missing</v>
      </c>
      <c r="AB890" s="89"/>
      <c r="AC890" s="227" t="str" cm="1">
        <f t="array" ref="AC890">IF(D890=0,"Blank",_xlfn.IFS('3 Model Input'!E$61=1,(V890*G890)/T890,'3 Model Input'!E$61=2,(W890*G890)/T890,'3 Model Input'!E$61=3,(X890*G890)/T890,'3 Model Input'!E$61=4,(Y890*G890)/T890,'3 Model Input'!E$61=5,(Z890*G890)/T890, ISTEXT('3 Model Input'!E$61),"Missing",'3 Model Input'!E$61=6,(AA890*G890)/T890))</f>
        <v>Blank</v>
      </c>
      <c r="AD890" s="202" t="str">
        <f t="shared" si="167"/>
        <v>Blank</v>
      </c>
      <c r="AE890" s="202" t="str">
        <f t="shared" si="168"/>
        <v>Blank</v>
      </c>
      <c r="AF890" s="217" t="str">
        <f t="shared" si="169"/>
        <v>Blank</v>
      </c>
      <c r="AG890" s="9" t="str" cm="1">
        <f t="array" ref="AG890">_xlfn.IFS(ISNUMBER(AC890), "", ISNUMBER(SEARCH("Blank", AC890)), "", ISERROR(AC890), "Bad input on tab 3")</f>
        <v/>
      </c>
    </row>
    <row r="891" spans="2:33" ht="15" customHeight="1" x14ac:dyDescent="0.75">
      <c r="B891" s="205" t="str">
        <f>'5 Driver Data'!B891</f>
        <v>0883</v>
      </c>
      <c r="C891" s="193">
        <f>'5 Driver Data'!C891</f>
        <v>0</v>
      </c>
      <c r="D891" s="192">
        <f>'5 Driver Data'!D891</f>
        <v>0</v>
      </c>
      <c r="E891" s="191">
        <f>'5 Driver Data'!E891</f>
        <v>0</v>
      </c>
      <c r="F891" s="191">
        <f>'5 Driver Data'!F891</f>
        <v>0</v>
      </c>
      <c r="G891" s="191">
        <f>'5 Driver Data'!G891</f>
        <v>0</v>
      </c>
      <c r="H891" s="191">
        <f>'5 Driver Data'!H891</f>
        <v>0</v>
      </c>
      <c r="I891" s="191">
        <f>'5 Driver Data'!I891</f>
        <v>0</v>
      </c>
      <c r="J891" s="191">
        <f>'5 Driver Data'!J891</f>
        <v>0</v>
      </c>
      <c r="K891" s="206">
        <f>'5 Driver Data'!K891</f>
        <v>0</v>
      </c>
      <c r="L891" s="1"/>
      <c r="M891" s="216" t="str">
        <f>IF(D891=0,"Blank",'3 Model Input'!E$44*'3 Model Input'!E$45)</f>
        <v>Blank</v>
      </c>
      <c r="N891" s="197" t="str">
        <f t="shared" si="160"/>
        <v>Blank</v>
      </c>
      <c r="O891" s="197" t="str">
        <f>IF(D891=0,"Blank",'3 Model Input'!E$49*(1-'3 Model Input'!E$51))</f>
        <v>Blank</v>
      </c>
      <c r="P891" s="197" t="str">
        <f t="shared" si="161"/>
        <v>Blank</v>
      </c>
      <c r="Q891" s="197" t="str">
        <f>IF(D891=0,"Blank",IF(D891="BEV",E891*(1-'3 Model Input'!E$54), E891))</f>
        <v>Blank</v>
      </c>
      <c r="R891" s="198" t="str">
        <f>IF(D891=0,"Blank",IF(D891="PHEV",F891/G891,F891*(1-'3 Model Input'!E$54)/G891))</f>
        <v>Blank</v>
      </c>
      <c r="S891" s="198" t="str">
        <f>IF(D891=0,"Blank",IF(D891="PHEV",MIN(M891,E891),MIN(M891,(E891*(1-'3 Model Input'!E$54)))))</f>
        <v>Blank</v>
      </c>
      <c r="T891" s="217" t="str">
        <f t="shared" si="162"/>
        <v>Blank</v>
      </c>
      <c r="U891" s="89"/>
      <c r="V891" s="216" t="str">
        <f>IF(D891=0,"Blank",P891*'3 Model Input'!E$50)</f>
        <v>Blank</v>
      </c>
      <c r="W891" s="197" t="str">
        <f t="shared" si="163"/>
        <v>Blank</v>
      </c>
      <c r="X891" s="197" t="str">
        <f t="shared" si="164"/>
        <v>Blank</v>
      </c>
      <c r="Y891" s="197" t="str">
        <f t="shared" si="165"/>
        <v>Blank</v>
      </c>
      <c r="Z891" s="197" t="str">
        <f t="shared" si="166"/>
        <v>Blank</v>
      </c>
      <c r="AA891" s="223" t="str" cm="1">
        <f t="array" ref="AA891">_xlfn.IFS(ISTEXT('3 Model Input'!F$70),"Missing",ISTEXT('3 Model Input'!I$70),"Missing",ISNUMBER('3 Model Input'!K$70),'3 Model Input'!K$70*P891)</f>
        <v>Missing</v>
      </c>
      <c r="AB891" s="89"/>
      <c r="AC891" s="227" t="str" cm="1">
        <f t="array" ref="AC891">IF(D891=0,"Blank",_xlfn.IFS('3 Model Input'!E$61=1,(V891*G891)/T891,'3 Model Input'!E$61=2,(W891*G891)/T891,'3 Model Input'!E$61=3,(X891*G891)/T891,'3 Model Input'!E$61=4,(Y891*G891)/T891,'3 Model Input'!E$61=5,(Z891*G891)/T891, ISTEXT('3 Model Input'!E$61),"Missing",'3 Model Input'!E$61=6,(AA891*G891)/T891))</f>
        <v>Blank</v>
      </c>
      <c r="AD891" s="202" t="str">
        <f t="shared" si="167"/>
        <v>Blank</v>
      </c>
      <c r="AE891" s="202" t="str">
        <f t="shared" si="168"/>
        <v>Blank</v>
      </c>
      <c r="AF891" s="217" t="str">
        <f t="shared" si="169"/>
        <v>Blank</v>
      </c>
      <c r="AG891" s="9" t="str" cm="1">
        <f t="array" ref="AG891">_xlfn.IFS(ISNUMBER(AC891), "", ISNUMBER(SEARCH("Blank", AC891)), "", ISERROR(AC891), "Bad input on tab 3")</f>
        <v/>
      </c>
    </row>
    <row r="892" spans="2:33" ht="15" customHeight="1" x14ac:dyDescent="0.75">
      <c r="B892" s="205" t="str">
        <f>'5 Driver Data'!B892</f>
        <v>0884</v>
      </c>
      <c r="C892" s="193">
        <f>'5 Driver Data'!C892</f>
        <v>0</v>
      </c>
      <c r="D892" s="192">
        <f>'5 Driver Data'!D892</f>
        <v>0</v>
      </c>
      <c r="E892" s="191">
        <f>'5 Driver Data'!E892</f>
        <v>0</v>
      </c>
      <c r="F892" s="191">
        <f>'5 Driver Data'!F892</f>
        <v>0</v>
      </c>
      <c r="G892" s="191">
        <f>'5 Driver Data'!G892</f>
        <v>0</v>
      </c>
      <c r="H892" s="191">
        <f>'5 Driver Data'!H892</f>
        <v>0</v>
      </c>
      <c r="I892" s="191">
        <f>'5 Driver Data'!I892</f>
        <v>0</v>
      </c>
      <c r="J892" s="191">
        <f>'5 Driver Data'!J892</f>
        <v>0</v>
      </c>
      <c r="K892" s="206">
        <f>'5 Driver Data'!K892</f>
        <v>0</v>
      </c>
      <c r="L892" s="1"/>
      <c r="M892" s="216" t="str">
        <f>IF(D892=0,"Blank",'3 Model Input'!E$44*'3 Model Input'!E$45)</f>
        <v>Blank</v>
      </c>
      <c r="N892" s="197" t="str">
        <f t="shared" si="160"/>
        <v>Blank</v>
      </c>
      <c r="O892" s="197" t="str">
        <f>IF(D892=0,"Blank",'3 Model Input'!E$49*(1-'3 Model Input'!E$51))</f>
        <v>Blank</v>
      </c>
      <c r="P892" s="197" t="str">
        <f t="shared" si="161"/>
        <v>Blank</v>
      </c>
      <c r="Q892" s="197" t="str">
        <f>IF(D892=0,"Blank",IF(D892="BEV",E892*(1-'3 Model Input'!E$54), E892))</f>
        <v>Blank</v>
      </c>
      <c r="R892" s="198" t="str">
        <f>IF(D892=0,"Blank",IF(D892="PHEV",F892/G892,F892*(1-'3 Model Input'!E$54)/G892))</f>
        <v>Blank</v>
      </c>
      <c r="S892" s="198" t="str">
        <f>IF(D892=0,"Blank",IF(D892="PHEV",MIN(M892,E892),MIN(M892,(E892*(1-'3 Model Input'!E$54)))))</f>
        <v>Blank</v>
      </c>
      <c r="T892" s="217" t="str">
        <f t="shared" si="162"/>
        <v>Blank</v>
      </c>
      <c r="U892" s="89"/>
      <c r="V892" s="216" t="str">
        <f>IF(D892=0,"Blank",P892*'3 Model Input'!E$50)</f>
        <v>Blank</v>
      </c>
      <c r="W892" s="197" t="str">
        <f t="shared" si="163"/>
        <v>Blank</v>
      </c>
      <c r="X892" s="197" t="str">
        <f t="shared" si="164"/>
        <v>Blank</v>
      </c>
      <c r="Y892" s="197" t="str">
        <f t="shared" si="165"/>
        <v>Blank</v>
      </c>
      <c r="Z892" s="197" t="str">
        <f t="shared" si="166"/>
        <v>Blank</v>
      </c>
      <c r="AA892" s="223" t="str" cm="1">
        <f t="array" ref="AA892">_xlfn.IFS(ISTEXT('3 Model Input'!F$70),"Missing",ISTEXT('3 Model Input'!I$70),"Missing",ISNUMBER('3 Model Input'!K$70),'3 Model Input'!K$70*P892)</f>
        <v>Missing</v>
      </c>
      <c r="AB892" s="89"/>
      <c r="AC892" s="227" t="str" cm="1">
        <f t="array" ref="AC892">IF(D892=0,"Blank",_xlfn.IFS('3 Model Input'!E$61=1,(V892*G892)/T892,'3 Model Input'!E$61=2,(W892*G892)/T892,'3 Model Input'!E$61=3,(X892*G892)/T892,'3 Model Input'!E$61=4,(Y892*G892)/T892,'3 Model Input'!E$61=5,(Z892*G892)/T892, ISTEXT('3 Model Input'!E$61),"Missing",'3 Model Input'!E$61=6,(AA892*G892)/T892))</f>
        <v>Blank</v>
      </c>
      <c r="AD892" s="202" t="str">
        <f t="shared" si="167"/>
        <v>Blank</v>
      </c>
      <c r="AE892" s="202" t="str">
        <f t="shared" si="168"/>
        <v>Blank</v>
      </c>
      <c r="AF892" s="217" t="str">
        <f t="shared" si="169"/>
        <v>Blank</v>
      </c>
      <c r="AG892" s="9" t="str" cm="1">
        <f t="array" ref="AG892">_xlfn.IFS(ISNUMBER(AC892), "", ISNUMBER(SEARCH("Blank", AC892)), "", ISERROR(AC892), "Bad input on tab 3")</f>
        <v/>
      </c>
    </row>
    <row r="893" spans="2:33" ht="15" customHeight="1" x14ac:dyDescent="0.75">
      <c r="B893" s="205" t="str">
        <f>'5 Driver Data'!B893</f>
        <v>0885</v>
      </c>
      <c r="C893" s="193">
        <f>'5 Driver Data'!C893</f>
        <v>0</v>
      </c>
      <c r="D893" s="192">
        <f>'5 Driver Data'!D893</f>
        <v>0</v>
      </c>
      <c r="E893" s="191">
        <f>'5 Driver Data'!E893</f>
        <v>0</v>
      </c>
      <c r="F893" s="191">
        <f>'5 Driver Data'!F893</f>
        <v>0</v>
      </c>
      <c r="G893" s="191">
        <f>'5 Driver Data'!G893</f>
        <v>0</v>
      </c>
      <c r="H893" s="191">
        <f>'5 Driver Data'!H893</f>
        <v>0</v>
      </c>
      <c r="I893" s="191">
        <f>'5 Driver Data'!I893</f>
        <v>0</v>
      </c>
      <c r="J893" s="191">
        <f>'5 Driver Data'!J893</f>
        <v>0</v>
      </c>
      <c r="K893" s="206">
        <f>'5 Driver Data'!K893</f>
        <v>0</v>
      </c>
      <c r="L893" s="1"/>
      <c r="M893" s="216" t="str">
        <f>IF(D893=0,"Blank",'3 Model Input'!E$44*'3 Model Input'!E$45)</f>
        <v>Blank</v>
      </c>
      <c r="N893" s="197" t="str">
        <f t="shared" si="160"/>
        <v>Blank</v>
      </c>
      <c r="O893" s="197" t="str">
        <f>IF(D893=0,"Blank",'3 Model Input'!E$49*(1-'3 Model Input'!E$51))</f>
        <v>Blank</v>
      </c>
      <c r="P893" s="197" t="str">
        <f t="shared" si="161"/>
        <v>Blank</v>
      </c>
      <c r="Q893" s="197" t="str">
        <f>IF(D893=0,"Blank",IF(D893="BEV",E893*(1-'3 Model Input'!E$54), E893))</f>
        <v>Blank</v>
      </c>
      <c r="R893" s="198" t="str">
        <f>IF(D893=0,"Blank",IF(D893="PHEV",F893/G893,F893*(1-'3 Model Input'!E$54)/G893))</f>
        <v>Blank</v>
      </c>
      <c r="S893" s="198" t="str">
        <f>IF(D893=0,"Blank",IF(D893="PHEV",MIN(M893,E893),MIN(M893,(E893*(1-'3 Model Input'!E$54)))))</f>
        <v>Blank</v>
      </c>
      <c r="T893" s="217" t="str">
        <f t="shared" si="162"/>
        <v>Blank</v>
      </c>
      <c r="U893" s="89"/>
      <c r="V893" s="216" t="str">
        <f>IF(D893=0,"Blank",P893*'3 Model Input'!E$50)</f>
        <v>Blank</v>
      </c>
      <c r="W893" s="197" t="str">
        <f t="shared" si="163"/>
        <v>Blank</v>
      </c>
      <c r="X893" s="197" t="str">
        <f t="shared" si="164"/>
        <v>Blank</v>
      </c>
      <c r="Y893" s="197" t="str">
        <f t="shared" si="165"/>
        <v>Blank</v>
      </c>
      <c r="Z893" s="197" t="str">
        <f t="shared" si="166"/>
        <v>Blank</v>
      </c>
      <c r="AA893" s="223" t="str" cm="1">
        <f t="array" ref="AA893">_xlfn.IFS(ISTEXT('3 Model Input'!F$70),"Missing",ISTEXT('3 Model Input'!I$70),"Missing",ISNUMBER('3 Model Input'!K$70),'3 Model Input'!K$70*P893)</f>
        <v>Missing</v>
      </c>
      <c r="AB893" s="89"/>
      <c r="AC893" s="227" t="str" cm="1">
        <f t="array" ref="AC893">IF(D893=0,"Blank",_xlfn.IFS('3 Model Input'!E$61=1,(V893*G893)/T893,'3 Model Input'!E$61=2,(W893*G893)/T893,'3 Model Input'!E$61=3,(X893*G893)/T893,'3 Model Input'!E$61=4,(Y893*G893)/T893,'3 Model Input'!E$61=5,(Z893*G893)/T893, ISTEXT('3 Model Input'!E$61),"Missing",'3 Model Input'!E$61=6,(AA893*G893)/T893))</f>
        <v>Blank</v>
      </c>
      <c r="AD893" s="202" t="str">
        <f t="shared" si="167"/>
        <v>Blank</v>
      </c>
      <c r="AE893" s="202" t="str">
        <f t="shared" si="168"/>
        <v>Blank</v>
      </c>
      <c r="AF893" s="217" t="str">
        <f t="shared" si="169"/>
        <v>Blank</v>
      </c>
      <c r="AG893" s="9" t="str" cm="1">
        <f t="array" ref="AG893">_xlfn.IFS(ISNUMBER(AC893), "", ISNUMBER(SEARCH("Blank", AC893)), "", ISERROR(AC893), "Bad input on tab 3")</f>
        <v/>
      </c>
    </row>
    <row r="894" spans="2:33" ht="15" customHeight="1" x14ac:dyDescent="0.75">
      <c r="B894" s="205" t="str">
        <f>'5 Driver Data'!B894</f>
        <v>0886</v>
      </c>
      <c r="C894" s="193">
        <f>'5 Driver Data'!C894</f>
        <v>0</v>
      </c>
      <c r="D894" s="192">
        <f>'5 Driver Data'!D894</f>
        <v>0</v>
      </c>
      <c r="E894" s="191">
        <f>'5 Driver Data'!E894</f>
        <v>0</v>
      </c>
      <c r="F894" s="191">
        <f>'5 Driver Data'!F894</f>
        <v>0</v>
      </c>
      <c r="G894" s="191">
        <f>'5 Driver Data'!G894</f>
        <v>0</v>
      </c>
      <c r="H894" s="191">
        <f>'5 Driver Data'!H894</f>
        <v>0</v>
      </c>
      <c r="I894" s="191">
        <f>'5 Driver Data'!I894</f>
        <v>0</v>
      </c>
      <c r="J894" s="191">
        <f>'5 Driver Data'!J894</f>
        <v>0</v>
      </c>
      <c r="K894" s="206">
        <f>'5 Driver Data'!K894</f>
        <v>0</v>
      </c>
      <c r="L894" s="1"/>
      <c r="M894" s="216" t="str">
        <f>IF(D894=0,"Blank",'3 Model Input'!E$44*'3 Model Input'!E$45)</f>
        <v>Blank</v>
      </c>
      <c r="N894" s="197" t="str">
        <f t="shared" si="160"/>
        <v>Blank</v>
      </c>
      <c r="O894" s="197" t="str">
        <f>IF(D894=0,"Blank",'3 Model Input'!E$49*(1-'3 Model Input'!E$51))</f>
        <v>Blank</v>
      </c>
      <c r="P894" s="197" t="str">
        <f t="shared" si="161"/>
        <v>Blank</v>
      </c>
      <c r="Q894" s="197" t="str">
        <f>IF(D894=0,"Blank",IF(D894="BEV",E894*(1-'3 Model Input'!E$54), E894))</f>
        <v>Blank</v>
      </c>
      <c r="R894" s="198" t="str">
        <f>IF(D894=0,"Blank",IF(D894="PHEV",F894/G894,F894*(1-'3 Model Input'!E$54)/G894))</f>
        <v>Blank</v>
      </c>
      <c r="S894" s="198" t="str">
        <f>IF(D894=0,"Blank",IF(D894="PHEV",MIN(M894,E894),MIN(M894,(E894*(1-'3 Model Input'!E$54)))))</f>
        <v>Blank</v>
      </c>
      <c r="T894" s="217" t="str">
        <f t="shared" si="162"/>
        <v>Blank</v>
      </c>
      <c r="U894" s="89"/>
      <c r="V894" s="216" t="str">
        <f>IF(D894=0,"Blank",P894*'3 Model Input'!E$50)</f>
        <v>Blank</v>
      </c>
      <c r="W894" s="197" t="str">
        <f t="shared" si="163"/>
        <v>Blank</v>
      </c>
      <c r="X894" s="197" t="str">
        <f t="shared" si="164"/>
        <v>Blank</v>
      </c>
      <c r="Y894" s="197" t="str">
        <f t="shared" si="165"/>
        <v>Blank</v>
      </c>
      <c r="Z894" s="197" t="str">
        <f t="shared" si="166"/>
        <v>Blank</v>
      </c>
      <c r="AA894" s="223" t="str" cm="1">
        <f t="array" ref="AA894">_xlfn.IFS(ISTEXT('3 Model Input'!F$70),"Missing",ISTEXT('3 Model Input'!I$70),"Missing",ISNUMBER('3 Model Input'!K$70),'3 Model Input'!K$70*P894)</f>
        <v>Missing</v>
      </c>
      <c r="AB894" s="89"/>
      <c r="AC894" s="227" t="str" cm="1">
        <f t="array" ref="AC894">IF(D894=0,"Blank",_xlfn.IFS('3 Model Input'!E$61=1,(V894*G894)/T894,'3 Model Input'!E$61=2,(W894*G894)/T894,'3 Model Input'!E$61=3,(X894*G894)/T894,'3 Model Input'!E$61=4,(Y894*G894)/T894,'3 Model Input'!E$61=5,(Z894*G894)/T894, ISTEXT('3 Model Input'!E$61),"Missing",'3 Model Input'!E$61=6,(AA894*G894)/T894))</f>
        <v>Blank</v>
      </c>
      <c r="AD894" s="202" t="str">
        <f t="shared" si="167"/>
        <v>Blank</v>
      </c>
      <c r="AE894" s="202" t="str">
        <f t="shared" si="168"/>
        <v>Blank</v>
      </c>
      <c r="AF894" s="217" t="str">
        <f t="shared" si="169"/>
        <v>Blank</v>
      </c>
      <c r="AG894" s="9" t="str" cm="1">
        <f t="array" ref="AG894">_xlfn.IFS(ISNUMBER(AC894), "", ISNUMBER(SEARCH("Blank", AC894)), "", ISERROR(AC894), "Bad input on tab 3")</f>
        <v/>
      </c>
    </row>
    <row r="895" spans="2:33" ht="15" customHeight="1" x14ac:dyDescent="0.75">
      <c r="B895" s="205" t="str">
        <f>'5 Driver Data'!B895</f>
        <v>0887</v>
      </c>
      <c r="C895" s="193">
        <f>'5 Driver Data'!C895</f>
        <v>0</v>
      </c>
      <c r="D895" s="192">
        <f>'5 Driver Data'!D895</f>
        <v>0</v>
      </c>
      <c r="E895" s="191">
        <f>'5 Driver Data'!E895</f>
        <v>0</v>
      </c>
      <c r="F895" s="191">
        <f>'5 Driver Data'!F895</f>
        <v>0</v>
      </c>
      <c r="G895" s="191">
        <f>'5 Driver Data'!G895</f>
        <v>0</v>
      </c>
      <c r="H895" s="191">
        <f>'5 Driver Data'!H895</f>
        <v>0</v>
      </c>
      <c r="I895" s="191">
        <f>'5 Driver Data'!I895</f>
        <v>0</v>
      </c>
      <c r="J895" s="191">
        <f>'5 Driver Data'!J895</f>
        <v>0</v>
      </c>
      <c r="K895" s="206">
        <f>'5 Driver Data'!K895</f>
        <v>0</v>
      </c>
      <c r="L895" s="1"/>
      <c r="M895" s="216" t="str">
        <f>IF(D895=0,"Blank",'3 Model Input'!E$44*'3 Model Input'!E$45)</f>
        <v>Blank</v>
      </c>
      <c r="N895" s="197" t="str">
        <f t="shared" si="160"/>
        <v>Blank</v>
      </c>
      <c r="O895" s="197" t="str">
        <f>IF(D895=0,"Blank",'3 Model Input'!E$49*(1-'3 Model Input'!E$51))</f>
        <v>Blank</v>
      </c>
      <c r="P895" s="197" t="str">
        <f t="shared" si="161"/>
        <v>Blank</v>
      </c>
      <c r="Q895" s="197" t="str">
        <f>IF(D895=0,"Blank",IF(D895="BEV",E895*(1-'3 Model Input'!E$54), E895))</f>
        <v>Blank</v>
      </c>
      <c r="R895" s="198" t="str">
        <f>IF(D895=0,"Blank",IF(D895="PHEV",F895/G895,F895*(1-'3 Model Input'!E$54)/G895))</f>
        <v>Blank</v>
      </c>
      <c r="S895" s="198" t="str">
        <f>IF(D895=0,"Blank",IF(D895="PHEV",MIN(M895,E895),MIN(M895,(E895*(1-'3 Model Input'!E$54)))))</f>
        <v>Blank</v>
      </c>
      <c r="T895" s="217" t="str">
        <f t="shared" si="162"/>
        <v>Blank</v>
      </c>
      <c r="U895" s="89"/>
      <c r="V895" s="216" t="str">
        <f>IF(D895=0,"Blank",P895*'3 Model Input'!E$50)</f>
        <v>Blank</v>
      </c>
      <c r="W895" s="197" t="str">
        <f t="shared" si="163"/>
        <v>Blank</v>
      </c>
      <c r="X895" s="197" t="str">
        <f t="shared" si="164"/>
        <v>Blank</v>
      </c>
      <c r="Y895" s="197" t="str">
        <f t="shared" si="165"/>
        <v>Blank</v>
      </c>
      <c r="Z895" s="197" t="str">
        <f t="shared" si="166"/>
        <v>Blank</v>
      </c>
      <c r="AA895" s="223" t="str" cm="1">
        <f t="array" ref="AA895">_xlfn.IFS(ISTEXT('3 Model Input'!F$70),"Missing",ISTEXT('3 Model Input'!I$70),"Missing",ISNUMBER('3 Model Input'!K$70),'3 Model Input'!K$70*P895)</f>
        <v>Missing</v>
      </c>
      <c r="AB895" s="89"/>
      <c r="AC895" s="227" t="str" cm="1">
        <f t="array" ref="AC895">IF(D895=0,"Blank",_xlfn.IFS('3 Model Input'!E$61=1,(V895*G895)/T895,'3 Model Input'!E$61=2,(W895*G895)/T895,'3 Model Input'!E$61=3,(X895*G895)/T895,'3 Model Input'!E$61=4,(Y895*G895)/T895,'3 Model Input'!E$61=5,(Z895*G895)/T895, ISTEXT('3 Model Input'!E$61),"Missing",'3 Model Input'!E$61=6,(AA895*G895)/T895))</f>
        <v>Blank</v>
      </c>
      <c r="AD895" s="202" t="str">
        <f t="shared" si="167"/>
        <v>Blank</v>
      </c>
      <c r="AE895" s="202" t="str">
        <f t="shared" si="168"/>
        <v>Blank</v>
      </c>
      <c r="AF895" s="217" t="str">
        <f t="shared" si="169"/>
        <v>Blank</v>
      </c>
      <c r="AG895" s="9" t="str" cm="1">
        <f t="array" ref="AG895">_xlfn.IFS(ISNUMBER(AC895), "", ISNUMBER(SEARCH("Blank", AC895)), "", ISERROR(AC895), "Bad input on tab 3")</f>
        <v/>
      </c>
    </row>
    <row r="896" spans="2:33" ht="15" customHeight="1" x14ac:dyDescent="0.75">
      <c r="B896" s="205" t="str">
        <f>'5 Driver Data'!B896</f>
        <v>0888</v>
      </c>
      <c r="C896" s="193">
        <f>'5 Driver Data'!C896</f>
        <v>0</v>
      </c>
      <c r="D896" s="192">
        <f>'5 Driver Data'!D896</f>
        <v>0</v>
      </c>
      <c r="E896" s="191">
        <f>'5 Driver Data'!E896</f>
        <v>0</v>
      </c>
      <c r="F896" s="191">
        <f>'5 Driver Data'!F896</f>
        <v>0</v>
      </c>
      <c r="G896" s="191">
        <f>'5 Driver Data'!G896</f>
        <v>0</v>
      </c>
      <c r="H896" s="191">
        <f>'5 Driver Data'!H896</f>
        <v>0</v>
      </c>
      <c r="I896" s="191">
        <f>'5 Driver Data'!I896</f>
        <v>0</v>
      </c>
      <c r="J896" s="191">
        <f>'5 Driver Data'!J896</f>
        <v>0</v>
      </c>
      <c r="K896" s="206">
        <f>'5 Driver Data'!K896</f>
        <v>0</v>
      </c>
      <c r="L896" s="1"/>
      <c r="M896" s="216" t="str">
        <f>IF(D896=0,"Blank",'3 Model Input'!E$44*'3 Model Input'!E$45)</f>
        <v>Blank</v>
      </c>
      <c r="N896" s="197" t="str">
        <f t="shared" si="160"/>
        <v>Blank</v>
      </c>
      <c r="O896" s="197" t="str">
        <f>IF(D896=0,"Blank",'3 Model Input'!E$49*(1-'3 Model Input'!E$51))</f>
        <v>Blank</v>
      </c>
      <c r="P896" s="197" t="str">
        <f t="shared" si="161"/>
        <v>Blank</v>
      </c>
      <c r="Q896" s="197" t="str">
        <f>IF(D896=0,"Blank",IF(D896="BEV",E896*(1-'3 Model Input'!E$54), E896))</f>
        <v>Blank</v>
      </c>
      <c r="R896" s="198" t="str">
        <f>IF(D896=0,"Blank",IF(D896="PHEV",F896/G896,F896*(1-'3 Model Input'!E$54)/G896))</f>
        <v>Blank</v>
      </c>
      <c r="S896" s="198" t="str">
        <f>IF(D896=0,"Blank",IF(D896="PHEV",MIN(M896,E896),MIN(M896,(E896*(1-'3 Model Input'!E$54)))))</f>
        <v>Blank</v>
      </c>
      <c r="T896" s="217" t="str">
        <f t="shared" si="162"/>
        <v>Blank</v>
      </c>
      <c r="U896" s="89"/>
      <c r="V896" s="216" t="str">
        <f>IF(D896=0,"Blank",P896*'3 Model Input'!E$50)</f>
        <v>Blank</v>
      </c>
      <c r="W896" s="197" t="str">
        <f t="shared" si="163"/>
        <v>Blank</v>
      </c>
      <c r="X896" s="197" t="str">
        <f t="shared" si="164"/>
        <v>Blank</v>
      </c>
      <c r="Y896" s="197" t="str">
        <f t="shared" si="165"/>
        <v>Blank</v>
      </c>
      <c r="Z896" s="197" t="str">
        <f t="shared" si="166"/>
        <v>Blank</v>
      </c>
      <c r="AA896" s="223" t="str" cm="1">
        <f t="array" ref="AA896">_xlfn.IFS(ISTEXT('3 Model Input'!F$70),"Missing",ISTEXT('3 Model Input'!I$70),"Missing",ISNUMBER('3 Model Input'!K$70),'3 Model Input'!K$70*P896)</f>
        <v>Missing</v>
      </c>
      <c r="AB896" s="89"/>
      <c r="AC896" s="227" t="str" cm="1">
        <f t="array" ref="AC896">IF(D896=0,"Blank",_xlfn.IFS('3 Model Input'!E$61=1,(V896*G896)/T896,'3 Model Input'!E$61=2,(W896*G896)/T896,'3 Model Input'!E$61=3,(X896*G896)/T896,'3 Model Input'!E$61=4,(Y896*G896)/T896,'3 Model Input'!E$61=5,(Z896*G896)/T896, ISTEXT('3 Model Input'!E$61),"Missing",'3 Model Input'!E$61=6,(AA896*G896)/T896))</f>
        <v>Blank</v>
      </c>
      <c r="AD896" s="202" t="str">
        <f t="shared" si="167"/>
        <v>Blank</v>
      </c>
      <c r="AE896" s="202" t="str">
        <f t="shared" si="168"/>
        <v>Blank</v>
      </c>
      <c r="AF896" s="217" t="str">
        <f t="shared" si="169"/>
        <v>Blank</v>
      </c>
      <c r="AG896" s="9" t="str" cm="1">
        <f t="array" ref="AG896">_xlfn.IFS(ISNUMBER(AC896), "", ISNUMBER(SEARCH("Blank", AC896)), "", ISERROR(AC896), "Bad input on tab 3")</f>
        <v/>
      </c>
    </row>
    <row r="897" spans="2:33" ht="15" customHeight="1" x14ac:dyDescent="0.75">
      <c r="B897" s="205" t="str">
        <f>'5 Driver Data'!B897</f>
        <v>0889</v>
      </c>
      <c r="C897" s="193">
        <f>'5 Driver Data'!C897</f>
        <v>0</v>
      </c>
      <c r="D897" s="192">
        <f>'5 Driver Data'!D897</f>
        <v>0</v>
      </c>
      <c r="E897" s="191">
        <f>'5 Driver Data'!E897</f>
        <v>0</v>
      </c>
      <c r="F897" s="191">
        <f>'5 Driver Data'!F897</f>
        <v>0</v>
      </c>
      <c r="G897" s="191">
        <f>'5 Driver Data'!G897</f>
        <v>0</v>
      </c>
      <c r="H897" s="191">
        <f>'5 Driver Data'!H897</f>
        <v>0</v>
      </c>
      <c r="I897" s="191">
        <f>'5 Driver Data'!I897</f>
        <v>0</v>
      </c>
      <c r="J897" s="191">
        <f>'5 Driver Data'!J897</f>
        <v>0</v>
      </c>
      <c r="K897" s="206">
        <f>'5 Driver Data'!K897</f>
        <v>0</v>
      </c>
      <c r="L897" s="1"/>
      <c r="M897" s="216" t="str">
        <f>IF(D897=0,"Blank",'3 Model Input'!E$44*'3 Model Input'!E$45)</f>
        <v>Blank</v>
      </c>
      <c r="N897" s="197" t="str">
        <f t="shared" si="160"/>
        <v>Blank</v>
      </c>
      <c r="O897" s="197" t="str">
        <f>IF(D897=0,"Blank",'3 Model Input'!E$49*(1-'3 Model Input'!E$51))</f>
        <v>Blank</v>
      </c>
      <c r="P897" s="197" t="str">
        <f t="shared" si="161"/>
        <v>Blank</v>
      </c>
      <c r="Q897" s="197" t="str">
        <f>IF(D897=0,"Blank",IF(D897="BEV",E897*(1-'3 Model Input'!E$54), E897))</f>
        <v>Blank</v>
      </c>
      <c r="R897" s="198" t="str">
        <f>IF(D897=0,"Blank",IF(D897="PHEV",F897/G897,F897*(1-'3 Model Input'!E$54)/G897))</f>
        <v>Blank</v>
      </c>
      <c r="S897" s="198" t="str">
        <f>IF(D897=0,"Blank",IF(D897="PHEV",MIN(M897,E897),MIN(M897,(E897*(1-'3 Model Input'!E$54)))))</f>
        <v>Blank</v>
      </c>
      <c r="T897" s="217" t="str">
        <f t="shared" si="162"/>
        <v>Blank</v>
      </c>
      <c r="U897" s="89"/>
      <c r="V897" s="216" t="str">
        <f>IF(D897=0,"Blank",P897*'3 Model Input'!E$50)</f>
        <v>Blank</v>
      </c>
      <c r="W897" s="197" t="str">
        <f t="shared" si="163"/>
        <v>Blank</v>
      </c>
      <c r="X897" s="197" t="str">
        <f t="shared" si="164"/>
        <v>Blank</v>
      </c>
      <c r="Y897" s="197" t="str">
        <f t="shared" si="165"/>
        <v>Blank</v>
      </c>
      <c r="Z897" s="197" t="str">
        <f t="shared" si="166"/>
        <v>Blank</v>
      </c>
      <c r="AA897" s="223" t="str" cm="1">
        <f t="array" ref="AA897">_xlfn.IFS(ISTEXT('3 Model Input'!F$70),"Missing",ISTEXT('3 Model Input'!I$70),"Missing",ISNUMBER('3 Model Input'!K$70),'3 Model Input'!K$70*P897)</f>
        <v>Missing</v>
      </c>
      <c r="AB897" s="89"/>
      <c r="AC897" s="227" t="str" cm="1">
        <f t="array" ref="AC897">IF(D897=0,"Blank",_xlfn.IFS('3 Model Input'!E$61=1,(V897*G897)/T897,'3 Model Input'!E$61=2,(W897*G897)/T897,'3 Model Input'!E$61=3,(X897*G897)/T897,'3 Model Input'!E$61=4,(Y897*G897)/T897,'3 Model Input'!E$61=5,(Z897*G897)/T897, ISTEXT('3 Model Input'!E$61),"Missing",'3 Model Input'!E$61=6,(AA897*G897)/T897))</f>
        <v>Blank</v>
      </c>
      <c r="AD897" s="202" t="str">
        <f t="shared" si="167"/>
        <v>Blank</v>
      </c>
      <c r="AE897" s="202" t="str">
        <f t="shared" si="168"/>
        <v>Blank</v>
      </c>
      <c r="AF897" s="217" t="str">
        <f t="shared" si="169"/>
        <v>Blank</v>
      </c>
      <c r="AG897" s="9" t="str" cm="1">
        <f t="array" ref="AG897">_xlfn.IFS(ISNUMBER(AC897), "", ISNUMBER(SEARCH("Blank", AC897)), "", ISERROR(AC897), "Bad input on tab 3")</f>
        <v/>
      </c>
    </row>
    <row r="898" spans="2:33" ht="15" customHeight="1" x14ac:dyDescent="0.75">
      <c r="B898" s="205" t="str">
        <f>'5 Driver Data'!B898</f>
        <v>0890</v>
      </c>
      <c r="C898" s="193">
        <f>'5 Driver Data'!C898</f>
        <v>0</v>
      </c>
      <c r="D898" s="192">
        <f>'5 Driver Data'!D898</f>
        <v>0</v>
      </c>
      <c r="E898" s="191">
        <f>'5 Driver Data'!E898</f>
        <v>0</v>
      </c>
      <c r="F898" s="191">
        <f>'5 Driver Data'!F898</f>
        <v>0</v>
      </c>
      <c r="G898" s="191">
        <f>'5 Driver Data'!G898</f>
        <v>0</v>
      </c>
      <c r="H898" s="191">
        <f>'5 Driver Data'!H898</f>
        <v>0</v>
      </c>
      <c r="I898" s="191">
        <f>'5 Driver Data'!I898</f>
        <v>0</v>
      </c>
      <c r="J898" s="191">
        <f>'5 Driver Data'!J898</f>
        <v>0</v>
      </c>
      <c r="K898" s="206">
        <f>'5 Driver Data'!K898</f>
        <v>0</v>
      </c>
      <c r="L898" s="1"/>
      <c r="M898" s="216" t="str">
        <f>IF(D898=0,"Blank",'3 Model Input'!E$44*'3 Model Input'!E$45)</f>
        <v>Blank</v>
      </c>
      <c r="N898" s="197" t="str">
        <f t="shared" si="160"/>
        <v>Blank</v>
      </c>
      <c r="O898" s="197" t="str">
        <f>IF(D898=0,"Blank",'3 Model Input'!E$49*(1-'3 Model Input'!E$51))</f>
        <v>Blank</v>
      </c>
      <c r="P898" s="197" t="str">
        <f t="shared" si="161"/>
        <v>Blank</v>
      </c>
      <c r="Q898" s="197" t="str">
        <f>IF(D898=0,"Blank",IF(D898="BEV",E898*(1-'3 Model Input'!E$54), E898))</f>
        <v>Blank</v>
      </c>
      <c r="R898" s="198" t="str">
        <f>IF(D898=0,"Blank",IF(D898="PHEV",F898/G898,F898*(1-'3 Model Input'!E$54)/G898))</f>
        <v>Blank</v>
      </c>
      <c r="S898" s="198" t="str">
        <f>IF(D898=0,"Blank",IF(D898="PHEV",MIN(M898,E898),MIN(M898,(E898*(1-'3 Model Input'!E$54)))))</f>
        <v>Blank</v>
      </c>
      <c r="T898" s="217" t="str">
        <f t="shared" si="162"/>
        <v>Blank</v>
      </c>
      <c r="U898" s="89"/>
      <c r="V898" s="216" t="str">
        <f>IF(D898=0,"Blank",P898*'3 Model Input'!E$50)</f>
        <v>Blank</v>
      </c>
      <c r="W898" s="197" t="str">
        <f t="shared" si="163"/>
        <v>Blank</v>
      </c>
      <c r="X898" s="197" t="str">
        <f t="shared" si="164"/>
        <v>Blank</v>
      </c>
      <c r="Y898" s="197" t="str">
        <f t="shared" si="165"/>
        <v>Blank</v>
      </c>
      <c r="Z898" s="197" t="str">
        <f t="shared" si="166"/>
        <v>Blank</v>
      </c>
      <c r="AA898" s="223" t="str" cm="1">
        <f t="array" ref="AA898">_xlfn.IFS(ISTEXT('3 Model Input'!F$70),"Missing",ISTEXT('3 Model Input'!I$70),"Missing",ISNUMBER('3 Model Input'!K$70),'3 Model Input'!K$70*P898)</f>
        <v>Missing</v>
      </c>
      <c r="AB898" s="89"/>
      <c r="AC898" s="227" t="str" cm="1">
        <f t="array" ref="AC898">IF(D898=0,"Blank",_xlfn.IFS('3 Model Input'!E$61=1,(V898*G898)/T898,'3 Model Input'!E$61=2,(W898*G898)/T898,'3 Model Input'!E$61=3,(X898*G898)/T898,'3 Model Input'!E$61=4,(Y898*G898)/T898,'3 Model Input'!E$61=5,(Z898*G898)/T898, ISTEXT('3 Model Input'!E$61),"Missing",'3 Model Input'!E$61=6,(AA898*G898)/T898))</f>
        <v>Blank</v>
      </c>
      <c r="AD898" s="202" t="str">
        <f t="shared" si="167"/>
        <v>Blank</v>
      </c>
      <c r="AE898" s="202" t="str">
        <f t="shared" si="168"/>
        <v>Blank</v>
      </c>
      <c r="AF898" s="217" t="str">
        <f t="shared" si="169"/>
        <v>Blank</v>
      </c>
      <c r="AG898" s="9" t="str" cm="1">
        <f t="array" ref="AG898">_xlfn.IFS(ISNUMBER(AC898), "", ISNUMBER(SEARCH("Blank", AC898)), "", ISERROR(AC898), "Bad input on tab 3")</f>
        <v/>
      </c>
    </row>
    <row r="899" spans="2:33" ht="15" customHeight="1" x14ac:dyDescent="0.75">
      <c r="B899" s="205" t="str">
        <f>'5 Driver Data'!B899</f>
        <v>0891</v>
      </c>
      <c r="C899" s="193">
        <f>'5 Driver Data'!C899</f>
        <v>0</v>
      </c>
      <c r="D899" s="192">
        <f>'5 Driver Data'!D899</f>
        <v>0</v>
      </c>
      <c r="E899" s="191">
        <f>'5 Driver Data'!E899</f>
        <v>0</v>
      </c>
      <c r="F899" s="191">
        <f>'5 Driver Data'!F899</f>
        <v>0</v>
      </c>
      <c r="G899" s="191">
        <f>'5 Driver Data'!G899</f>
        <v>0</v>
      </c>
      <c r="H899" s="191">
        <f>'5 Driver Data'!H899</f>
        <v>0</v>
      </c>
      <c r="I899" s="191">
        <f>'5 Driver Data'!I899</f>
        <v>0</v>
      </c>
      <c r="J899" s="191">
        <f>'5 Driver Data'!J899</f>
        <v>0</v>
      </c>
      <c r="K899" s="206">
        <f>'5 Driver Data'!K899</f>
        <v>0</v>
      </c>
      <c r="L899" s="1"/>
      <c r="M899" s="216" t="str">
        <f>IF(D899=0,"Blank",'3 Model Input'!E$44*'3 Model Input'!E$45)</f>
        <v>Blank</v>
      </c>
      <c r="N899" s="197" t="str">
        <f t="shared" si="160"/>
        <v>Blank</v>
      </c>
      <c r="O899" s="197" t="str">
        <f>IF(D899=0,"Blank",'3 Model Input'!E$49*(1-'3 Model Input'!E$51))</f>
        <v>Blank</v>
      </c>
      <c r="P899" s="197" t="str">
        <f t="shared" si="161"/>
        <v>Blank</v>
      </c>
      <c r="Q899" s="197" t="str">
        <f>IF(D899=0,"Blank",IF(D899="BEV",E899*(1-'3 Model Input'!E$54), E899))</f>
        <v>Blank</v>
      </c>
      <c r="R899" s="198" t="str">
        <f>IF(D899=0,"Blank",IF(D899="PHEV",F899/G899,F899*(1-'3 Model Input'!E$54)/G899))</f>
        <v>Blank</v>
      </c>
      <c r="S899" s="198" t="str">
        <f>IF(D899=0,"Blank",IF(D899="PHEV",MIN(M899,E899),MIN(M899,(E899*(1-'3 Model Input'!E$54)))))</f>
        <v>Blank</v>
      </c>
      <c r="T899" s="217" t="str">
        <f t="shared" si="162"/>
        <v>Blank</v>
      </c>
      <c r="U899" s="89"/>
      <c r="V899" s="216" t="str">
        <f>IF(D899=0,"Blank",P899*'3 Model Input'!E$50)</f>
        <v>Blank</v>
      </c>
      <c r="W899" s="197" t="str">
        <f t="shared" si="163"/>
        <v>Blank</v>
      </c>
      <c r="X899" s="197" t="str">
        <f t="shared" si="164"/>
        <v>Blank</v>
      </c>
      <c r="Y899" s="197" t="str">
        <f t="shared" si="165"/>
        <v>Blank</v>
      </c>
      <c r="Z899" s="197" t="str">
        <f t="shared" si="166"/>
        <v>Blank</v>
      </c>
      <c r="AA899" s="223" t="str" cm="1">
        <f t="array" ref="AA899">_xlfn.IFS(ISTEXT('3 Model Input'!F$70),"Missing",ISTEXT('3 Model Input'!I$70),"Missing",ISNUMBER('3 Model Input'!K$70),'3 Model Input'!K$70*P899)</f>
        <v>Missing</v>
      </c>
      <c r="AB899" s="89"/>
      <c r="AC899" s="227" t="str" cm="1">
        <f t="array" ref="AC899">IF(D899=0,"Blank",_xlfn.IFS('3 Model Input'!E$61=1,(V899*G899)/T899,'3 Model Input'!E$61=2,(W899*G899)/T899,'3 Model Input'!E$61=3,(X899*G899)/T899,'3 Model Input'!E$61=4,(Y899*G899)/T899,'3 Model Input'!E$61=5,(Z899*G899)/T899, ISTEXT('3 Model Input'!E$61),"Missing",'3 Model Input'!E$61=6,(AA899*G899)/T899))</f>
        <v>Blank</v>
      </c>
      <c r="AD899" s="202" t="str">
        <f t="shared" si="167"/>
        <v>Blank</v>
      </c>
      <c r="AE899" s="202" t="str">
        <f t="shared" si="168"/>
        <v>Blank</v>
      </c>
      <c r="AF899" s="217" t="str">
        <f t="shared" si="169"/>
        <v>Blank</v>
      </c>
      <c r="AG899" s="9" t="str" cm="1">
        <f t="array" ref="AG899">_xlfn.IFS(ISNUMBER(AC899), "", ISNUMBER(SEARCH("Blank", AC899)), "", ISERROR(AC899), "Bad input on tab 3")</f>
        <v/>
      </c>
    </row>
    <row r="900" spans="2:33" ht="15" customHeight="1" x14ac:dyDescent="0.75">
      <c r="B900" s="205" t="str">
        <f>'5 Driver Data'!B900</f>
        <v>0892</v>
      </c>
      <c r="C900" s="193">
        <f>'5 Driver Data'!C900</f>
        <v>0</v>
      </c>
      <c r="D900" s="192">
        <f>'5 Driver Data'!D900</f>
        <v>0</v>
      </c>
      <c r="E900" s="191">
        <f>'5 Driver Data'!E900</f>
        <v>0</v>
      </c>
      <c r="F900" s="191">
        <f>'5 Driver Data'!F900</f>
        <v>0</v>
      </c>
      <c r="G900" s="191">
        <f>'5 Driver Data'!G900</f>
        <v>0</v>
      </c>
      <c r="H900" s="191">
        <f>'5 Driver Data'!H900</f>
        <v>0</v>
      </c>
      <c r="I900" s="191">
        <f>'5 Driver Data'!I900</f>
        <v>0</v>
      </c>
      <c r="J900" s="191">
        <f>'5 Driver Data'!J900</f>
        <v>0</v>
      </c>
      <c r="K900" s="206">
        <f>'5 Driver Data'!K900</f>
        <v>0</v>
      </c>
      <c r="L900" s="1"/>
      <c r="M900" s="216" t="str">
        <f>IF(D900=0,"Blank",'3 Model Input'!E$44*'3 Model Input'!E$45)</f>
        <v>Blank</v>
      </c>
      <c r="N900" s="197" t="str">
        <f t="shared" si="160"/>
        <v>Blank</v>
      </c>
      <c r="O900" s="197" t="str">
        <f>IF(D900=0,"Blank",'3 Model Input'!E$49*(1-'3 Model Input'!E$51))</f>
        <v>Blank</v>
      </c>
      <c r="P900" s="197" t="str">
        <f t="shared" si="161"/>
        <v>Blank</v>
      </c>
      <c r="Q900" s="197" t="str">
        <f>IF(D900=0,"Blank",IF(D900="BEV",E900*(1-'3 Model Input'!E$54), E900))</f>
        <v>Blank</v>
      </c>
      <c r="R900" s="198" t="str">
        <f>IF(D900=0,"Blank",IF(D900="PHEV",F900/G900,F900*(1-'3 Model Input'!E$54)/G900))</f>
        <v>Blank</v>
      </c>
      <c r="S900" s="198" t="str">
        <f>IF(D900=0,"Blank",IF(D900="PHEV",MIN(M900,E900),MIN(M900,(E900*(1-'3 Model Input'!E$54)))))</f>
        <v>Blank</v>
      </c>
      <c r="T900" s="217" t="str">
        <f t="shared" si="162"/>
        <v>Blank</v>
      </c>
      <c r="U900" s="89"/>
      <c r="V900" s="216" t="str">
        <f>IF(D900=0,"Blank",P900*'3 Model Input'!E$50)</f>
        <v>Blank</v>
      </c>
      <c r="W900" s="197" t="str">
        <f t="shared" si="163"/>
        <v>Blank</v>
      </c>
      <c r="X900" s="197" t="str">
        <f t="shared" si="164"/>
        <v>Blank</v>
      </c>
      <c r="Y900" s="197" t="str">
        <f t="shared" si="165"/>
        <v>Blank</v>
      </c>
      <c r="Z900" s="197" t="str">
        <f t="shared" si="166"/>
        <v>Blank</v>
      </c>
      <c r="AA900" s="223" t="str" cm="1">
        <f t="array" ref="AA900">_xlfn.IFS(ISTEXT('3 Model Input'!F$70),"Missing",ISTEXT('3 Model Input'!I$70),"Missing",ISNUMBER('3 Model Input'!K$70),'3 Model Input'!K$70*P900)</f>
        <v>Missing</v>
      </c>
      <c r="AB900" s="89"/>
      <c r="AC900" s="227" t="str" cm="1">
        <f t="array" ref="AC900">IF(D900=0,"Blank",_xlfn.IFS('3 Model Input'!E$61=1,(V900*G900)/T900,'3 Model Input'!E$61=2,(W900*G900)/T900,'3 Model Input'!E$61=3,(X900*G900)/T900,'3 Model Input'!E$61=4,(Y900*G900)/T900,'3 Model Input'!E$61=5,(Z900*G900)/T900, ISTEXT('3 Model Input'!E$61),"Missing",'3 Model Input'!E$61=6,(AA900*G900)/T900))</f>
        <v>Blank</v>
      </c>
      <c r="AD900" s="202" t="str">
        <f t="shared" si="167"/>
        <v>Blank</v>
      </c>
      <c r="AE900" s="202" t="str">
        <f t="shared" si="168"/>
        <v>Blank</v>
      </c>
      <c r="AF900" s="217" t="str">
        <f t="shared" si="169"/>
        <v>Blank</v>
      </c>
      <c r="AG900" s="9" t="str" cm="1">
        <f t="array" ref="AG900">_xlfn.IFS(ISNUMBER(AC900), "", ISNUMBER(SEARCH("Blank", AC900)), "", ISERROR(AC900), "Bad input on tab 3")</f>
        <v/>
      </c>
    </row>
    <row r="901" spans="2:33" ht="15" customHeight="1" x14ac:dyDescent="0.75">
      <c r="B901" s="205" t="str">
        <f>'5 Driver Data'!B901</f>
        <v>0893</v>
      </c>
      <c r="C901" s="193">
        <f>'5 Driver Data'!C901</f>
        <v>0</v>
      </c>
      <c r="D901" s="192">
        <f>'5 Driver Data'!D901</f>
        <v>0</v>
      </c>
      <c r="E901" s="191">
        <f>'5 Driver Data'!E901</f>
        <v>0</v>
      </c>
      <c r="F901" s="191">
        <f>'5 Driver Data'!F901</f>
        <v>0</v>
      </c>
      <c r="G901" s="191">
        <f>'5 Driver Data'!G901</f>
        <v>0</v>
      </c>
      <c r="H901" s="191">
        <f>'5 Driver Data'!H901</f>
        <v>0</v>
      </c>
      <c r="I901" s="191">
        <f>'5 Driver Data'!I901</f>
        <v>0</v>
      </c>
      <c r="J901" s="191">
        <f>'5 Driver Data'!J901</f>
        <v>0</v>
      </c>
      <c r="K901" s="206">
        <f>'5 Driver Data'!K901</f>
        <v>0</v>
      </c>
      <c r="L901" s="1"/>
      <c r="M901" s="216" t="str">
        <f>IF(D901=0,"Blank",'3 Model Input'!E$44*'3 Model Input'!E$45)</f>
        <v>Blank</v>
      </c>
      <c r="N901" s="197" t="str">
        <f t="shared" si="160"/>
        <v>Blank</v>
      </c>
      <c r="O901" s="197" t="str">
        <f>IF(D901=0,"Blank",'3 Model Input'!E$49*(1-'3 Model Input'!E$51))</f>
        <v>Blank</v>
      </c>
      <c r="P901" s="197" t="str">
        <f t="shared" si="161"/>
        <v>Blank</v>
      </c>
      <c r="Q901" s="197" t="str">
        <f>IF(D901=0,"Blank",IF(D901="BEV",E901*(1-'3 Model Input'!E$54), E901))</f>
        <v>Blank</v>
      </c>
      <c r="R901" s="198" t="str">
        <f>IF(D901=0,"Blank",IF(D901="PHEV",F901/G901,F901*(1-'3 Model Input'!E$54)/G901))</f>
        <v>Blank</v>
      </c>
      <c r="S901" s="198" t="str">
        <f>IF(D901=0,"Blank",IF(D901="PHEV",MIN(M901,E901),MIN(M901,(E901*(1-'3 Model Input'!E$54)))))</f>
        <v>Blank</v>
      </c>
      <c r="T901" s="217" t="str">
        <f t="shared" si="162"/>
        <v>Blank</v>
      </c>
      <c r="U901" s="89"/>
      <c r="V901" s="216" t="str">
        <f>IF(D901=0,"Blank",P901*'3 Model Input'!E$50)</f>
        <v>Blank</v>
      </c>
      <c r="W901" s="197" t="str">
        <f t="shared" si="163"/>
        <v>Blank</v>
      </c>
      <c r="X901" s="197" t="str">
        <f t="shared" si="164"/>
        <v>Blank</v>
      </c>
      <c r="Y901" s="197" t="str">
        <f t="shared" si="165"/>
        <v>Blank</v>
      </c>
      <c r="Z901" s="197" t="str">
        <f t="shared" si="166"/>
        <v>Blank</v>
      </c>
      <c r="AA901" s="223" t="str" cm="1">
        <f t="array" ref="AA901">_xlfn.IFS(ISTEXT('3 Model Input'!F$70),"Missing",ISTEXT('3 Model Input'!I$70),"Missing",ISNUMBER('3 Model Input'!K$70),'3 Model Input'!K$70*P901)</f>
        <v>Missing</v>
      </c>
      <c r="AB901" s="89"/>
      <c r="AC901" s="227" t="str" cm="1">
        <f t="array" ref="AC901">IF(D901=0,"Blank",_xlfn.IFS('3 Model Input'!E$61=1,(V901*G901)/T901,'3 Model Input'!E$61=2,(W901*G901)/T901,'3 Model Input'!E$61=3,(X901*G901)/T901,'3 Model Input'!E$61=4,(Y901*G901)/T901,'3 Model Input'!E$61=5,(Z901*G901)/T901, ISTEXT('3 Model Input'!E$61),"Missing",'3 Model Input'!E$61=6,(AA901*G901)/T901))</f>
        <v>Blank</v>
      </c>
      <c r="AD901" s="202" t="str">
        <f t="shared" si="167"/>
        <v>Blank</v>
      </c>
      <c r="AE901" s="202" t="str">
        <f t="shared" si="168"/>
        <v>Blank</v>
      </c>
      <c r="AF901" s="217" t="str">
        <f t="shared" si="169"/>
        <v>Blank</v>
      </c>
      <c r="AG901" s="9" t="str" cm="1">
        <f t="array" ref="AG901">_xlfn.IFS(ISNUMBER(AC901), "", ISNUMBER(SEARCH("Blank", AC901)), "", ISERROR(AC901), "Bad input on tab 3")</f>
        <v/>
      </c>
    </row>
    <row r="902" spans="2:33" ht="15" customHeight="1" x14ac:dyDescent="0.75">
      <c r="B902" s="205" t="str">
        <f>'5 Driver Data'!B902</f>
        <v>0894</v>
      </c>
      <c r="C902" s="193">
        <f>'5 Driver Data'!C902</f>
        <v>0</v>
      </c>
      <c r="D902" s="192">
        <f>'5 Driver Data'!D902</f>
        <v>0</v>
      </c>
      <c r="E902" s="191">
        <f>'5 Driver Data'!E902</f>
        <v>0</v>
      </c>
      <c r="F902" s="191">
        <f>'5 Driver Data'!F902</f>
        <v>0</v>
      </c>
      <c r="G902" s="191">
        <f>'5 Driver Data'!G902</f>
        <v>0</v>
      </c>
      <c r="H902" s="191">
        <f>'5 Driver Data'!H902</f>
        <v>0</v>
      </c>
      <c r="I902" s="191">
        <f>'5 Driver Data'!I902</f>
        <v>0</v>
      </c>
      <c r="J902" s="191">
        <f>'5 Driver Data'!J902</f>
        <v>0</v>
      </c>
      <c r="K902" s="206">
        <f>'5 Driver Data'!K902</f>
        <v>0</v>
      </c>
      <c r="L902" s="1"/>
      <c r="M902" s="216" t="str">
        <f>IF(D902=0,"Blank",'3 Model Input'!E$44*'3 Model Input'!E$45)</f>
        <v>Blank</v>
      </c>
      <c r="N902" s="197" t="str">
        <f t="shared" si="160"/>
        <v>Blank</v>
      </c>
      <c r="O902" s="197" t="str">
        <f>IF(D902=0,"Blank",'3 Model Input'!E$49*(1-'3 Model Input'!E$51))</f>
        <v>Blank</v>
      </c>
      <c r="P902" s="197" t="str">
        <f t="shared" si="161"/>
        <v>Blank</v>
      </c>
      <c r="Q902" s="197" t="str">
        <f>IF(D902=0,"Blank",IF(D902="BEV",E902*(1-'3 Model Input'!E$54), E902))</f>
        <v>Blank</v>
      </c>
      <c r="R902" s="198" t="str">
        <f>IF(D902=0,"Blank",IF(D902="PHEV",F902/G902,F902*(1-'3 Model Input'!E$54)/G902))</f>
        <v>Blank</v>
      </c>
      <c r="S902" s="198" t="str">
        <f>IF(D902=0,"Blank",IF(D902="PHEV",MIN(M902,E902),MIN(M902,(E902*(1-'3 Model Input'!E$54)))))</f>
        <v>Blank</v>
      </c>
      <c r="T902" s="217" t="str">
        <f t="shared" si="162"/>
        <v>Blank</v>
      </c>
      <c r="U902" s="89"/>
      <c r="V902" s="216" t="str">
        <f>IF(D902=0,"Blank",P902*'3 Model Input'!E$50)</f>
        <v>Blank</v>
      </c>
      <c r="W902" s="197" t="str">
        <f t="shared" si="163"/>
        <v>Blank</v>
      </c>
      <c r="X902" s="197" t="str">
        <f t="shared" si="164"/>
        <v>Blank</v>
      </c>
      <c r="Y902" s="197" t="str">
        <f t="shared" si="165"/>
        <v>Blank</v>
      </c>
      <c r="Z902" s="197" t="str">
        <f t="shared" si="166"/>
        <v>Blank</v>
      </c>
      <c r="AA902" s="223" t="str" cm="1">
        <f t="array" ref="AA902">_xlfn.IFS(ISTEXT('3 Model Input'!F$70),"Missing",ISTEXT('3 Model Input'!I$70),"Missing",ISNUMBER('3 Model Input'!K$70),'3 Model Input'!K$70*P902)</f>
        <v>Missing</v>
      </c>
      <c r="AB902" s="89"/>
      <c r="AC902" s="227" t="str" cm="1">
        <f t="array" ref="AC902">IF(D902=0,"Blank",_xlfn.IFS('3 Model Input'!E$61=1,(V902*G902)/T902,'3 Model Input'!E$61=2,(W902*G902)/T902,'3 Model Input'!E$61=3,(X902*G902)/T902,'3 Model Input'!E$61=4,(Y902*G902)/T902,'3 Model Input'!E$61=5,(Z902*G902)/T902, ISTEXT('3 Model Input'!E$61),"Missing",'3 Model Input'!E$61=6,(AA902*G902)/T902))</f>
        <v>Blank</v>
      </c>
      <c r="AD902" s="202" t="str">
        <f t="shared" si="167"/>
        <v>Blank</v>
      </c>
      <c r="AE902" s="202" t="str">
        <f t="shared" si="168"/>
        <v>Blank</v>
      </c>
      <c r="AF902" s="217" t="str">
        <f t="shared" si="169"/>
        <v>Blank</v>
      </c>
      <c r="AG902" s="9" t="str" cm="1">
        <f t="array" ref="AG902">_xlfn.IFS(ISNUMBER(AC902), "", ISNUMBER(SEARCH("Blank", AC902)), "", ISERROR(AC902), "Bad input on tab 3")</f>
        <v/>
      </c>
    </row>
    <row r="903" spans="2:33" ht="15" customHeight="1" x14ac:dyDescent="0.75">
      <c r="B903" s="205" t="str">
        <f>'5 Driver Data'!B903</f>
        <v>0895</v>
      </c>
      <c r="C903" s="193">
        <f>'5 Driver Data'!C903</f>
        <v>0</v>
      </c>
      <c r="D903" s="192">
        <f>'5 Driver Data'!D903</f>
        <v>0</v>
      </c>
      <c r="E903" s="191">
        <f>'5 Driver Data'!E903</f>
        <v>0</v>
      </c>
      <c r="F903" s="191">
        <f>'5 Driver Data'!F903</f>
        <v>0</v>
      </c>
      <c r="G903" s="191">
        <f>'5 Driver Data'!G903</f>
        <v>0</v>
      </c>
      <c r="H903" s="191">
        <f>'5 Driver Data'!H903</f>
        <v>0</v>
      </c>
      <c r="I903" s="191">
        <f>'5 Driver Data'!I903</f>
        <v>0</v>
      </c>
      <c r="J903" s="191">
        <f>'5 Driver Data'!J903</f>
        <v>0</v>
      </c>
      <c r="K903" s="206">
        <f>'5 Driver Data'!K903</f>
        <v>0</v>
      </c>
      <c r="L903" s="1"/>
      <c r="M903" s="216" t="str">
        <f>IF(D903=0,"Blank",'3 Model Input'!E$44*'3 Model Input'!E$45)</f>
        <v>Blank</v>
      </c>
      <c r="N903" s="197" t="str">
        <f t="shared" si="160"/>
        <v>Blank</v>
      </c>
      <c r="O903" s="197" t="str">
        <f>IF(D903=0,"Blank",'3 Model Input'!E$49*(1-'3 Model Input'!E$51))</f>
        <v>Blank</v>
      </c>
      <c r="P903" s="197" t="str">
        <f t="shared" si="161"/>
        <v>Blank</v>
      </c>
      <c r="Q903" s="197" t="str">
        <f>IF(D903=0,"Blank",IF(D903="BEV",E903*(1-'3 Model Input'!E$54), E903))</f>
        <v>Blank</v>
      </c>
      <c r="R903" s="198" t="str">
        <f>IF(D903=0,"Blank",IF(D903="PHEV",F903/G903,F903*(1-'3 Model Input'!E$54)/G903))</f>
        <v>Blank</v>
      </c>
      <c r="S903" s="198" t="str">
        <f>IF(D903=0,"Blank",IF(D903="PHEV",MIN(M903,E903),MIN(M903,(E903*(1-'3 Model Input'!E$54)))))</f>
        <v>Blank</v>
      </c>
      <c r="T903" s="217" t="str">
        <f t="shared" si="162"/>
        <v>Blank</v>
      </c>
      <c r="U903" s="89"/>
      <c r="V903" s="216" t="str">
        <f>IF(D903=0,"Blank",P903*'3 Model Input'!E$50)</f>
        <v>Blank</v>
      </c>
      <c r="W903" s="197" t="str">
        <f t="shared" si="163"/>
        <v>Blank</v>
      </c>
      <c r="X903" s="197" t="str">
        <f t="shared" si="164"/>
        <v>Blank</v>
      </c>
      <c r="Y903" s="197" t="str">
        <f t="shared" si="165"/>
        <v>Blank</v>
      </c>
      <c r="Z903" s="197" t="str">
        <f t="shared" si="166"/>
        <v>Blank</v>
      </c>
      <c r="AA903" s="223" t="str" cm="1">
        <f t="array" ref="AA903">_xlfn.IFS(ISTEXT('3 Model Input'!F$70),"Missing",ISTEXT('3 Model Input'!I$70),"Missing",ISNUMBER('3 Model Input'!K$70),'3 Model Input'!K$70*P903)</f>
        <v>Missing</v>
      </c>
      <c r="AB903" s="89"/>
      <c r="AC903" s="227" t="str" cm="1">
        <f t="array" ref="AC903">IF(D903=0,"Blank",_xlfn.IFS('3 Model Input'!E$61=1,(V903*G903)/T903,'3 Model Input'!E$61=2,(W903*G903)/T903,'3 Model Input'!E$61=3,(X903*G903)/T903,'3 Model Input'!E$61=4,(Y903*G903)/T903,'3 Model Input'!E$61=5,(Z903*G903)/T903, ISTEXT('3 Model Input'!E$61),"Missing",'3 Model Input'!E$61=6,(AA903*G903)/T903))</f>
        <v>Blank</v>
      </c>
      <c r="AD903" s="202" t="str">
        <f t="shared" si="167"/>
        <v>Blank</v>
      </c>
      <c r="AE903" s="202" t="str">
        <f t="shared" si="168"/>
        <v>Blank</v>
      </c>
      <c r="AF903" s="217" t="str">
        <f t="shared" si="169"/>
        <v>Blank</v>
      </c>
      <c r="AG903" s="9" t="str" cm="1">
        <f t="array" ref="AG903">_xlfn.IFS(ISNUMBER(AC903), "", ISNUMBER(SEARCH("Blank", AC903)), "", ISERROR(AC903), "Bad input on tab 3")</f>
        <v/>
      </c>
    </row>
    <row r="904" spans="2:33" ht="15" customHeight="1" x14ac:dyDescent="0.75">
      <c r="B904" s="205" t="str">
        <f>'5 Driver Data'!B904</f>
        <v>0896</v>
      </c>
      <c r="C904" s="193">
        <f>'5 Driver Data'!C904</f>
        <v>0</v>
      </c>
      <c r="D904" s="192">
        <f>'5 Driver Data'!D904</f>
        <v>0</v>
      </c>
      <c r="E904" s="191">
        <f>'5 Driver Data'!E904</f>
        <v>0</v>
      </c>
      <c r="F904" s="191">
        <f>'5 Driver Data'!F904</f>
        <v>0</v>
      </c>
      <c r="G904" s="191">
        <f>'5 Driver Data'!G904</f>
        <v>0</v>
      </c>
      <c r="H904" s="191">
        <f>'5 Driver Data'!H904</f>
        <v>0</v>
      </c>
      <c r="I904" s="191">
        <f>'5 Driver Data'!I904</f>
        <v>0</v>
      </c>
      <c r="J904" s="191">
        <f>'5 Driver Data'!J904</f>
        <v>0</v>
      </c>
      <c r="K904" s="206">
        <f>'5 Driver Data'!K904</f>
        <v>0</v>
      </c>
      <c r="L904" s="1"/>
      <c r="M904" s="216" t="str">
        <f>IF(D904=0,"Blank",'3 Model Input'!E$44*'3 Model Input'!E$45)</f>
        <v>Blank</v>
      </c>
      <c r="N904" s="197" t="str">
        <f t="shared" si="160"/>
        <v>Blank</v>
      </c>
      <c r="O904" s="197" t="str">
        <f>IF(D904=0,"Blank",'3 Model Input'!E$49*(1-'3 Model Input'!E$51))</f>
        <v>Blank</v>
      </c>
      <c r="P904" s="197" t="str">
        <f t="shared" si="161"/>
        <v>Blank</v>
      </c>
      <c r="Q904" s="197" t="str">
        <f>IF(D904=0,"Blank",IF(D904="BEV",E904*(1-'3 Model Input'!E$54), E904))</f>
        <v>Blank</v>
      </c>
      <c r="R904" s="198" t="str">
        <f>IF(D904=0,"Blank",IF(D904="PHEV",F904/G904,F904*(1-'3 Model Input'!E$54)/G904))</f>
        <v>Blank</v>
      </c>
      <c r="S904" s="198" t="str">
        <f>IF(D904=0,"Blank",IF(D904="PHEV",MIN(M904,E904),MIN(M904,(E904*(1-'3 Model Input'!E$54)))))</f>
        <v>Blank</v>
      </c>
      <c r="T904" s="217" t="str">
        <f t="shared" si="162"/>
        <v>Blank</v>
      </c>
      <c r="U904" s="89"/>
      <c r="V904" s="216" t="str">
        <f>IF(D904=0,"Blank",P904*'3 Model Input'!E$50)</f>
        <v>Blank</v>
      </c>
      <c r="W904" s="197" t="str">
        <f t="shared" si="163"/>
        <v>Blank</v>
      </c>
      <c r="X904" s="197" t="str">
        <f t="shared" si="164"/>
        <v>Blank</v>
      </c>
      <c r="Y904" s="197" t="str">
        <f t="shared" si="165"/>
        <v>Blank</v>
      </c>
      <c r="Z904" s="197" t="str">
        <f t="shared" si="166"/>
        <v>Blank</v>
      </c>
      <c r="AA904" s="223" t="str" cm="1">
        <f t="array" ref="AA904">_xlfn.IFS(ISTEXT('3 Model Input'!F$70),"Missing",ISTEXT('3 Model Input'!I$70),"Missing",ISNUMBER('3 Model Input'!K$70),'3 Model Input'!K$70*P904)</f>
        <v>Missing</v>
      </c>
      <c r="AB904" s="89"/>
      <c r="AC904" s="227" t="str" cm="1">
        <f t="array" ref="AC904">IF(D904=0,"Blank",_xlfn.IFS('3 Model Input'!E$61=1,(V904*G904)/T904,'3 Model Input'!E$61=2,(W904*G904)/T904,'3 Model Input'!E$61=3,(X904*G904)/T904,'3 Model Input'!E$61=4,(Y904*G904)/T904,'3 Model Input'!E$61=5,(Z904*G904)/T904, ISTEXT('3 Model Input'!E$61),"Missing",'3 Model Input'!E$61=6,(AA904*G904)/T904))</f>
        <v>Blank</v>
      </c>
      <c r="AD904" s="202" t="str">
        <f t="shared" si="167"/>
        <v>Blank</v>
      </c>
      <c r="AE904" s="202" t="str">
        <f t="shared" si="168"/>
        <v>Blank</v>
      </c>
      <c r="AF904" s="217" t="str">
        <f t="shared" si="169"/>
        <v>Blank</v>
      </c>
      <c r="AG904" s="9" t="str" cm="1">
        <f t="array" ref="AG904">_xlfn.IFS(ISNUMBER(AC904), "", ISNUMBER(SEARCH("Blank", AC904)), "", ISERROR(AC904), "Bad input on tab 3")</f>
        <v/>
      </c>
    </row>
    <row r="905" spans="2:33" ht="15" customHeight="1" x14ac:dyDescent="0.75">
      <c r="B905" s="205" t="str">
        <f>'5 Driver Data'!B905</f>
        <v>0897</v>
      </c>
      <c r="C905" s="193">
        <f>'5 Driver Data'!C905</f>
        <v>0</v>
      </c>
      <c r="D905" s="192">
        <f>'5 Driver Data'!D905</f>
        <v>0</v>
      </c>
      <c r="E905" s="191">
        <f>'5 Driver Data'!E905</f>
        <v>0</v>
      </c>
      <c r="F905" s="191">
        <f>'5 Driver Data'!F905</f>
        <v>0</v>
      </c>
      <c r="G905" s="191">
        <f>'5 Driver Data'!G905</f>
        <v>0</v>
      </c>
      <c r="H905" s="191">
        <f>'5 Driver Data'!H905</f>
        <v>0</v>
      </c>
      <c r="I905" s="191">
        <f>'5 Driver Data'!I905</f>
        <v>0</v>
      </c>
      <c r="J905" s="191">
        <f>'5 Driver Data'!J905</f>
        <v>0</v>
      </c>
      <c r="K905" s="206">
        <f>'5 Driver Data'!K905</f>
        <v>0</v>
      </c>
      <c r="L905" s="1"/>
      <c r="M905" s="216" t="str">
        <f>IF(D905=0,"Blank",'3 Model Input'!E$44*'3 Model Input'!E$45)</f>
        <v>Blank</v>
      </c>
      <c r="N905" s="197" t="str">
        <f t="shared" si="160"/>
        <v>Blank</v>
      </c>
      <c r="O905" s="197" t="str">
        <f>IF(D905=0,"Blank",'3 Model Input'!E$49*(1-'3 Model Input'!E$51))</f>
        <v>Blank</v>
      </c>
      <c r="P905" s="197" t="str">
        <f t="shared" si="161"/>
        <v>Blank</v>
      </c>
      <c r="Q905" s="197" t="str">
        <f>IF(D905=0,"Blank",IF(D905="BEV",E905*(1-'3 Model Input'!E$54), E905))</f>
        <v>Blank</v>
      </c>
      <c r="R905" s="198" t="str">
        <f>IF(D905=0,"Blank",IF(D905="PHEV",F905/G905,F905*(1-'3 Model Input'!E$54)/G905))</f>
        <v>Blank</v>
      </c>
      <c r="S905" s="198" t="str">
        <f>IF(D905=0,"Blank",IF(D905="PHEV",MIN(M905,E905),MIN(M905,(E905*(1-'3 Model Input'!E$54)))))</f>
        <v>Blank</v>
      </c>
      <c r="T905" s="217" t="str">
        <f t="shared" si="162"/>
        <v>Blank</v>
      </c>
      <c r="U905" s="89"/>
      <c r="V905" s="216" t="str">
        <f>IF(D905=0,"Blank",P905*'3 Model Input'!E$50)</f>
        <v>Blank</v>
      </c>
      <c r="W905" s="197" t="str">
        <f t="shared" si="163"/>
        <v>Blank</v>
      </c>
      <c r="X905" s="197" t="str">
        <f t="shared" si="164"/>
        <v>Blank</v>
      </c>
      <c r="Y905" s="197" t="str">
        <f t="shared" si="165"/>
        <v>Blank</v>
      </c>
      <c r="Z905" s="197" t="str">
        <f t="shared" si="166"/>
        <v>Blank</v>
      </c>
      <c r="AA905" s="223" t="str" cm="1">
        <f t="array" ref="AA905">_xlfn.IFS(ISTEXT('3 Model Input'!F$70),"Missing",ISTEXT('3 Model Input'!I$70),"Missing",ISNUMBER('3 Model Input'!K$70),'3 Model Input'!K$70*P905)</f>
        <v>Missing</v>
      </c>
      <c r="AB905" s="89"/>
      <c r="AC905" s="227" t="str" cm="1">
        <f t="array" ref="AC905">IF(D905=0,"Blank",_xlfn.IFS('3 Model Input'!E$61=1,(V905*G905)/T905,'3 Model Input'!E$61=2,(W905*G905)/T905,'3 Model Input'!E$61=3,(X905*G905)/T905,'3 Model Input'!E$61=4,(Y905*G905)/T905,'3 Model Input'!E$61=5,(Z905*G905)/T905, ISTEXT('3 Model Input'!E$61),"Missing",'3 Model Input'!E$61=6,(AA905*G905)/T905))</f>
        <v>Blank</v>
      </c>
      <c r="AD905" s="202" t="str">
        <f t="shared" si="167"/>
        <v>Blank</v>
      </c>
      <c r="AE905" s="202" t="str">
        <f t="shared" si="168"/>
        <v>Blank</v>
      </c>
      <c r="AF905" s="217" t="str">
        <f t="shared" si="169"/>
        <v>Blank</v>
      </c>
      <c r="AG905" s="9" t="str" cm="1">
        <f t="array" ref="AG905">_xlfn.IFS(ISNUMBER(AC905), "", ISNUMBER(SEARCH("Blank", AC905)), "", ISERROR(AC905), "Bad input on tab 3")</f>
        <v/>
      </c>
    </row>
    <row r="906" spans="2:33" ht="15" customHeight="1" x14ac:dyDescent="0.75">
      <c r="B906" s="205" t="str">
        <f>'5 Driver Data'!B906</f>
        <v>0898</v>
      </c>
      <c r="C906" s="193">
        <f>'5 Driver Data'!C906</f>
        <v>0</v>
      </c>
      <c r="D906" s="192">
        <f>'5 Driver Data'!D906</f>
        <v>0</v>
      </c>
      <c r="E906" s="191">
        <f>'5 Driver Data'!E906</f>
        <v>0</v>
      </c>
      <c r="F906" s="191">
        <f>'5 Driver Data'!F906</f>
        <v>0</v>
      </c>
      <c r="G906" s="191">
        <f>'5 Driver Data'!G906</f>
        <v>0</v>
      </c>
      <c r="H906" s="191">
        <f>'5 Driver Data'!H906</f>
        <v>0</v>
      </c>
      <c r="I906" s="191">
        <f>'5 Driver Data'!I906</f>
        <v>0</v>
      </c>
      <c r="J906" s="191">
        <f>'5 Driver Data'!J906</f>
        <v>0</v>
      </c>
      <c r="K906" s="206">
        <f>'5 Driver Data'!K906</f>
        <v>0</v>
      </c>
      <c r="L906" s="1"/>
      <c r="M906" s="216" t="str">
        <f>IF(D906=0,"Blank",'3 Model Input'!E$44*'3 Model Input'!E$45)</f>
        <v>Blank</v>
      </c>
      <c r="N906" s="197" t="str">
        <f t="shared" si="160"/>
        <v>Blank</v>
      </c>
      <c r="O906" s="197" t="str">
        <f>IF(D906=0,"Blank",'3 Model Input'!E$49*(1-'3 Model Input'!E$51))</f>
        <v>Blank</v>
      </c>
      <c r="P906" s="197" t="str">
        <f t="shared" si="161"/>
        <v>Blank</v>
      </c>
      <c r="Q906" s="197" t="str">
        <f>IF(D906=0,"Blank",IF(D906="BEV",E906*(1-'3 Model Input'!E$54), E906))</f>
        <v>Blank</v>
      </c>
      <c r="R906" s="198" t="str">
        <f>IF(D906=0,"Blank",IF(D906="PHEV",F906/G906,F906*(1-'3 Model Input'!E$54)/G906))</f>
        <v>Blank</v>
      </c>
      <c r="S906" s="198" t="str">
        <f>IF(D906=0,"Blank",IF(D906="PHEV",MIN(M906,E906),MIN(M906,(E906*(1-'3 Model Input'!E$54)))))</f>
        <v>Blank</v>
      </c>
      <c r="T906" s="217" t="str">
        <f t="shared" si="162"/>
        <v>Blank</v>
      </c>
      <c r="U906" s="89"/>
      <c r="V906" s="216" t="str">
        <f>IF(D906=0,"Blank",P906*'3 Model Input'!E$50)</f>
        <v>Blank</v>
      </c>
      <c r="W906" s="197" t="str">
        <f t="shared" si="163"/>
        <v>Blank</v>
      </c>
      <c r="X906" s="197" t="str">
        <f t="shared" si="164"/>
        <v>Blank</v>
      </c>
      <c r="Y906" s="197" t="str">
        <f t="shared" si="165"/>
        <v>Blank</v>
      </c>
      <c r="Z906" s="197" t="str">
        <f t="shared" si="166"/>
        <v>Blank</v>
      </c>
      <c r="AA906" s="223" t="str" cm="1">
        <f t="array" ref="AA906">_xlfn.IFS(ISTEXT('3 Model Input'!F$70),"Missing",ISTEXT('3 Model Input'!I$70),"Missing",ISNUMBER('3 Model Input'!K$70),'3 Model Input'!K$70*P906)</f>
        <v>Missing</v>
      </c>
      <c r="AB906" s="89"/>
      <c r="AC906" s="227" t="str" cm="1">
        <f t="array" ref="AC906">IF(D906=0,"Blank",_xlfn.IFS('3 Model Input'!E$61=1,(V906*G906)/T906,'3 Model Input'!E$61=2,(W906*G906)/T906,'3 Model Input'!E$61=3,(X906*G906)/T906,'3 Model Input'!E$61=4,(Y906*G906)/T906,'3 Model Input'!E$61=5,(Z906*G906)/T906, ISTEXT('3 Model Input'!E$61),"Missing",'3 Model Input'!E$61=6,(AA906*G906)/T906))</f>
        <v>Blank</v>
      </c>
      <c r="AD906" s="202" t="str">
        <f t="shared" si="167"/>
        <v>Blank</v>
      </c>
      <c r="AE906" s="202" t="str">
        <f t="shared" si="168"/>
        <v>Blank</v>
      </c>
      <c r="AF906" s="217" t="str">
        <f t="shared" si="169"/>
        <v>Blank</v>
      </c>
      <c r="AG906" s="9" t="str" cm="1">
        <f t="array" ref="AG906">_xlfn.IFS(ISNUMBER(AC906), "", ISNUMBER(SEARCH("Blank", AC906)), "", ISERROR(AC906), "Bad input on tab 3")</f>
        <v/>
      </c>
    </row>
    <row r="907" spans="2:33" ht="15" customHeight="1" x14ac:dyDescent="0.75">
      <c r="B907" s="205" t="str">
        <f>'5 Driver Data'!B907</f>
        <v>0899</v>
      </c>
      <c r="C907" s="193">
        <f>'5 Driver Data'!C907</f>
        <v>0</v>
      </c>
      <c r="D907" s="192">
        <f>'5 Driver Data'!D907</f>
        <v>0</v>
      </c>
      <c r="E907" s="191">
        <f>'5 Driver Data'!E907</f>
        <v>0</v>
      </c>
      <c r="F907" s="191">
        <f>'5 Driver Data'!F907</f>
        <v>0</v>
      </c>
      <c r="G907" s="191">
        <f>'5 Driver Data'!G907</f>
        <v>0</v>
      </c>
      <c r="H907" s="191">
        <f>'5 Driver Data'!H907</f>
        <v>0</v>
      </c>
      <c r="I907" s="191">
        <f>'5 Driver Data'!I907</f>
        <v>0</v>
      </c>
      <c r="J907" s="191">
        <f>'5 Driver Data'!J907</f>
        <v>0</v>
      </c>
      <c r="K907" s="206">
        <f>'5 Driver Data'!K907</f>
        <v>0</v>
      </c>
      <c r="L907" s="1"/>
      <c r="M907" s="216" t="str">
        <f>IF(D907=0,"Blank",'3 Model Input'!E$44*'3 Model Input'!E$45)</f>
        <v>Blank</v>
      </c>
      <c r="N907" s="197" t="str">
        <f t="shared" si="160"/>
        <v>Blank</v>
      </c>
      <c r="O907" s="197" t="str">
        <f>IF(D907=0,"Blank",'3 Model Input'!E$49*(1-'3 Model Input'!E$51))</f>
        <v>Blank</v>
      </c>
      <c r="P907" s="197" t="str">
        <f t="shared" si="161"/>
        <v>Blank</v>
      </c>
      <c r="Q907" s="197" t="str">
        <f>IF(D907=0,"Blank",IF(D907="BEV",E907*(1-'3 Model Input'!E$54), E907))</f>
        <v>Blank</v>
      </c>
      <c r="R907" s="198" t="str">
        <f>IF(D907=0,"Blank",IF(D907="PHEV",F907/G907,F907*(1-'3 Model Input'!E$54)/G907))</f>
        <v>Blank</v>
      </c>
      <c r="S907" s="198" t="str">
        <f>IF(D907=0,"Blank",IF(D907="PHEV",MIN(M907,E907),MIN(M907,(E907*(1-'3 Model Input'!E$54)))))</f>
        <v>Blank</v>
      </c>
      <c r="T907" s="217" t="str">
        <f t="shared" si="162"/>
        <v>Blank</v>
      </c>
      <c r="U907" s="89"/>
      <c r="V907" s="216" t="str">
        <f>IF(D907=0,"Blank",P907*'3 Model Input'!E$50)</f>
        <v>Blank</v>
      </c>
      <c r="W907" s="197" t="str">
        <f t="shared" si="163"/>
        <v>Blank</v>
      </c>
      <c r="X907" s="197" t="str">
        <f t="shared" si="164"/>
        <v>Blank</v>
      </c>
      <c r="Y907" s="197" t="str">
        <f t="shared" si="165"/>
        <v>Blank</v>
      </c>
      <c r="Z907" s="197" t="str">
        <f t="shared" si="166"/>
        <v>Blank</v>
      </c>
      <c r="AA907" s="223" t="str" cm="1">
        <f t="array" ref="AA907">_xlfn.IFS(ISTEXT('3 Model Input'!F$70),"Missing",ISTEXT('3 Model Input'!I$70),"Missing",ISNUMBER('3 Model Input'!K$70),'3 Model Input'!K$70*P907)</f>
        <v>Missing</v>
      </c>
      <c r="AB907" s="89"/>
      <c r="AC907" s="227" t="str" cm="1">
        <f t="array" ref="AC907">IF(D907=0,"Blank",_xlfn.IFS('3 Model Input'!E$61=1,(V907*G907)/T907,'3 Model Input'!E$61=2,(W907*G907)/T907,'3 Model Input'!E$61=3,(X907*G907)/T907,'3 Model Input'!E$61=4,(Y907*G907)/T907,'3 Model Input'!E$61=5,(Z907*G907)/T907, ISTEXT('3 Model Input'!E$61),"Missing",'3 Model Input'!E$61=6,(AA907*G907)/T907))</f>
        <v>Blank</v>
      </c>
      <c r="AD907" s="202" t="str">
        <f t="shared" si="167"/>
        <v>Blank</v>
      </c>
      <c r="AE907" s="202" t="str">
        <f t="shared" si="168"/>
        <v>Blank</v>
      </c>
      <c r="AF907" s="217" t="str">
        <f t="shared" si="169"/>
        <v>Blank</v>
      </c>
      <c r="AG907" s="9" t="str" cm="1">
        <f t="array" ref="AG907">_xlfn.IFS(ISNUMBER(AC907), "", ISNUMBER(SEARCH("Blank", AC907)), "", ISERROR(AC907), "Bad input on tab 3")</f>
        <v/>
      </c>
    </row>
    <row r="908" spans="2:33" ht="15" customHeight="1" x14ac:dyDescent="0.75">
      <c r="B908" s="205" t="str">
        <f>'5 Driver Data'!B908</f>
        <v>0900</v>
      </c>
      <c r="C908" s="193">
        <f>'5 Driver Data'!C908</f>
        <v>0</v>
      </c>
      <c r="D908" s="192">
        <f>'5 Driver Data'!D908</f>
        <v>0</v>
      </c>
      <c r="E908" s="191">
        <f>'5 Driver Data'!E908</f>
        <v>0</v>
      </c>
      <c r="F908" s="191">
        <f>'5 Driver Data'!F908</f>
        <v>0</v>
      </c>
      <c r="G908" s="191">
        <f>'5 Driver Data'!G908</f>
        <v>0</v>
      </c>
      <c r="H908" s="191">
        <f>'5 Driver Data'!H908</f>
        <v>0</v>
      </c>
      <c r="I908" s="191">
        <f>'5 Driver Data'!I908</f>
        <v>0</v>
      </c>
      <c r="J908" s="191">
        <f>'5 Driver Data'!J908</f>
        <v>0</v>
      </c>
      <c r="K908" s="206">
        <f>'5 Driver Data'!K908</f>
        <v>0</v>
      </c>
      <c r="L908" s="1"/>
      <c r="M908" s="216" t="str">
        <f>IF(D908=0,"Blank",'3 Model Input'!E$44*'3 Model Input'!E$45)</f>
        <v>Blank</v>
      </c>
      <c r="N908" s="197" t="str">
        <f t="shared" si="160"/>
        <v>Blank</v>
      </c>
      <c r="O908" s="197" t="str">
        <f>IF(D908=0,"Blank",'3 Model Input'!E$49*(1-'3 Model Input'!E$51))</f>
        <v>Blank</v>
      </c>
      <c r="P908" s="197" t="str">
        <f t="shared" si="161"/>
        <v>Blank</v>
      </c>
      <c r="Q908" s="197" t="str">
        <f>IF(D908=0,"Blank",IF(D908="BEV",E908*(1-'3 Model Input'!E$54), E908))</f>
        <v>Blank</v>
      </c>
      <c r="R908" s="198" t="str">
        <f>IF(D908=0,"Blank",IF(D908="PHEV",F908/G908,F908*(1-'3 Model Input'!E$54)/G908))</f>
        <v>Blank</v>
      </c>
      <c r="S908" s="198" t="str">
        <f>IF(D908=0,"Blank",IF(D908="PHEV",MIN(M908,E908),MIN(M908,(E908*(1-'3 Model Input'!E$54)))))</f>
        <v>Blank</v>
      </c>
      <c r="T908" s="217" t="str">
        <f t="shared" si="162"/>
        <v>Blank</v>
      </c>
      <c r="U908" s="89"/>
      <c r="V908" s="216" t="str">
        <f>IF(D908=0,"Blank",P908*'3 Model Input'!E$50)</f>
        <v>Blank</v>
      </c>
      <c r="W908" s="197" t="str">
        <f t="shared" si="163"/>
        <v>Blank</v>
      </c>
      <c r="X908" s="197" t="str">
        <f t="shared" si="164"/>
        <v>Blank</v>
      </c>
      <c r="Y908" s="197" t="str">
        <f t="shared" si="165"/>
        <v>Blank</v>
      </c>
      <c r="Z908" s="197" t="str">
        <f t="shared" si="166"/>
        <v>Blank</v>
      </c>
      <c r="AA908" s="223" t="str" cm="1">
        <f t="array" ref="AA908">_xlfn.IFS(ISTEXT('3 Model Input'!F$70),"Missing",ISTEXT('3 Model Input'!I$70),"Missing",ISNUMBER('3 Model Input'!K$70),'3 Model Input'!K$70*P908)</f>
        <v>Missing</v>
      </c>
      <c r="AB908" s="89"/>
      <c r="AC908" s="227" t="str" cm="1">
        <f t="array" ref="AC908">IF(D908=0,"Blank",_xlfn.IFS('3 Model Input'!E$61=1,(V908*G908)/T908,'3 Model Input'!E$61=2,(W908*G908)/T908,'3 Model Input'!E$61=3,(X908*G908)/T908,'3 Model Input'!E$61=4,(Y908*G908)/T908,'3 Model Input'!E$61=5,(Z908*G908)/T908, ISTEXT('3 Model Input'!E$61),"Missing",'3 Model Input'!E$61=6,(AA908*G908)/T908))</f>
        <v>Blank</v>
      </c>
      <c r="AD908" s="202" t="str">
        <f t="shared" si="167"/>
        <v>Blank</v>
      </c>
      <c r="AE908" s="202" t="str">
        <f t="shared" si="168"/>
        <v>Blank</v>
      </c>
      <c r="AF908" s="217" t="str">
        <f t="shared" si="169"/>
        <v>Blank</v>
      </c>
      <c r="AG908" s="9" t="str" cm="1">
        <f t="array" ref="AG908">_xlfn.IFS(ISNUMBER(AC908), "", ISNUMBER(SEARCH("Blank", AC908)), "", ISERROR(AC908), "Bad input on tab 3")</f>
        <v/>
      </c>
    </row>
    <row r="909" spans="2:33" ht="15" customHeight="1" x14ac:dyDescent="0.75">
      <c r="B909" s="205" t="str">
        <f>'5 Driver Data'!B909</f>
        <v>0901</v>
      </c>
      <c r="C909" s="193">
        <f>'5 Driver Data'!C909</f>
        <v>0</v>
      </c>
      <c r="D909" s="192">
        <f>'5 Driver Data'!D909</f>
        <v>0</v>
      </c>
      <c r="E909" s="191">
        <f>'5 Driver Data'!E909</f>
        <v>0</v>
      </c>
      <c r="F909" s="191">
        <f>'5 Driver Data'!F909</f>
        <v>0</v>
      </c>
      <c r="G909" s="191">
        <f>'5 Driver Data'!G909</f>
        <v>0</v>
      </c>
      <c r="H909" s="191">
        <f>'5 Driver Data'!H909</f>
        <v>0</v>
      </c>
      <c r="I909" s="191">
        <f>'5 Driver Data'!I909</f>
        <v>0</v>
      </c>
      <c r="J909" s="191">
        <f>'5 Driver Data'!J909</f>
        <v>0</v>
      </c>
      <c r="K909" s="206">
        <f>'5 Driver Data'!K909</f>
        <v>0</v>
      </c>
      <c r="L909" s="1"/>
      <c r="M909" s="216" t="str">
        <f>IF(D909=0,"Blank",'3 Model Input'!E$44*'3 Model Input'!E$45)</f>
        <v>Blank</v>
      </c>
      <c r="N909" s="197" t="str">
        <f t="shared" si="160"/>
        <v>Blank</v>
      </c>
      <c r="O909" s="197" t="str">
        <f>IF(D909=0,"Blank",'3 Model Input'!E$49*(1-'3 Model Input'!E$51))</f>
        <v>Blank</v>
      </c>
      <c r="P909" s="197" t="str">
        <f t="shared" si="161"/>
        <v>Blank</v>
      </c>
      <c r="Q909" s="197" t="str">
        <f>IF(D909=0,"Blank",IF(D909="BEV",E909*(1-'3 Model Input'!E$54), E909))</f>
        <v>Blank</v>
      </c>
      <c r="R909" s="198" t="str">
        <f>IF(D909=0,"Blank",IF(D909="PHEV",F909/G909,F909*(1-'3 Model Input'!E$54)/G909))</f>
        <v>Blank</v>
      </c>
      <c r="S909" s="198" t="str">
        <f>IF(D909=0,"Blank",IF(D909="PHEV",MIN(M909,E909),MIN(M909,(E909*(1-'3 Model Input'!E$54)))))</f>
        <v>Blank</v>
      </c>
      <c r="T909" s="217" t="str">
        <f t="shared" si="162"/>
        <v>Blank</v>
      </c>
      <c r="U909" s="89"/>
      <c r="V909" s="216" t="str">
        <f>IF(D909=0,"Blank",P909*'3 Model Input'!E$50)</f>
        <v>Blank</v>
      </c>
      <c r="W909" s="197" t="str">
        <f t="shared" si="163"/>
        <v>Blank</v>
      </c>
      <c r="X909" s="197" t="str">
        <f t="shared" si="164"/>
        <v>Blank</v>
      </c>
      <c r="Y909" s="197" t="str">
        <f t="shared" si="165"/>
        <v>Blank</v>
      </c>
      <c r="Z909" s="197" t="str">
        <f t="shared" si="166"/>
        <v>Blank</v>
      </c>
      <c r="AA909" s="223" t="str" cm="1">
        <f t="array" ref="AA909">_xlfn.IFS(ISTEXT('3 Model Input'!F$70),"Missing",ISTEXT('3 Model Input'!I$70),"Missing",ISNUMBER('3 Model Input'!K$70),'3 Model Input'!K$70*P909)</f>
        <v>Missing</v>
      </c>
      <c r="AB909" s="89"/>
      <c r="AC909" s="227" t="str" cm="1">
        <f t="array" ref="AC909">IF(D909=0,"Blank",_xlfn.IFS('3 Model Input'!E$61=1,(V909*G909)/T909,'3 Model Input'!E$61=2,(W909*G909)/T909,'3 Model Input'!E$61=3,(X909*G909)/T909,'3 Model Input'!E$61=4,(Y909*G909)/T909,'3 Model Input'!E$61=5,(Z909*G909)/T909, ISTEXT('3 Model Input'!E$61),"Missing",'3 Model Input'!E$61=6,(AA909*G909)/T909))</f>
        <v>Blank</v>
      </c>
      <c r="AD909" s="202" t="str">
        <f t="shared" si="167"/>
        <v>Blank</v>
      </c>
      <c r="AE909" s="202" t="str">
        <f t="shared" si="168"/>
        <v>Blank</v>
      </c>
      <c r="AF909" s="217" t="str">
        <f t="shared" si="169"/>
        <v>Blank</v>
      </c>
      <c r="AG909" s="9" t="str" cm="1">
        <f t="array" ref="AG909">_xlfn.IFS(ISNUMBER(AC909), "", ISNUMBER(SEARCH("Blank", AC909)), "", ISERROR(AC909), "Bad input on tab 3")</f>
        <v/>
      </c>
    </row>
    <row r="910" spans="2:33" ht="15" customHeight="1" x14ac:dyDescent="0.75">
      <c r="B910" s="205" t="str">
        <f>'5 Driver Data'!B910</f>
        <v>0902</v>
      </c>
      <c r="C910" s="193">
        <f>'5 Driver Data'!C910</f>
        <v>0</v>
      </c>
      <c r="D910" s="192">
        <f>'5 Driver Data'!D910</f>
        <v>0</v>
      </c>
      <c r="E910" s="191">
        <f>'5 Driver Data'!E910</f>
        <v>0</v>
      </c>
      <c r="F910" s="191">
        <f>'5 Driver Data'!F910</f>
        <v>0</v>
      </c>
      <c r="G910" s="191">
        <f>'5 Driver Data'!G910</f>
        <v>0</v>
      </c>
      <c r="H910" s="191">
        <f>'5 Driver Data'!H910</f>
        <v>0</v>
      </c>
      <c r="I910" s="191">
        <f>'5 Driver Data'!I910</f>
        <v>0</v>
      </c>
      <c r="J910" s="191">
        <f>'5 Driver Data'!J910</f>
        <v>0</v>
      </c>
      <c r="K910" s="206">
        <f>'5 Driver Data'!K910</f>
        <v>0</v>
      </c>
      <c r="L910" s="1"/>
      <c r="M910" s="216" t="str">
        <f>IF(D910=0,"Blank",'3 Model Input'!E$44*'3 Model Input'!E$45)</f>
        <v>Blank</v>
      </c>
      <c r="N910" s="197" t="str">
        <f t="shared" si="160"/>
        <v>Blank</v>
      </c>
      <c r="O910" s="197" t="str">
        <f>IF(D910=0,"Blank",'3 Model Input'!E$49*(1-'3 Model Input'!E$51))</f>
        <v>Blank</v>
      </c>
      <c r="P910" s="197" t="str">
        <f t="shared" si="161"/>
        <v>Blank</v>
      </c>
      <c r="Q910" s="197" t="str">
        <f>IF(D910=0,"Blank",IF(D910="BEV",E910*(1-'3 Model Input'!E$54), E910))</f>
        <v>Blank</v>
      </c>
      <c r="R910" s="198" t="str">
        <f>IF(D910=0,"Blank",IF(D910="PHEV",F910/G910,F910*(1-'3 Model Input'!E$54)/G910))</f>
        <v>Blank</v>
      </c>
      <c r="S910" s="198" t="str">
        <f>IF(D910=0,"Blank",IF(D910="PHEV",MIN(M910,E910),MIN(M910,(E910*(1-'3 Model Input'!E$54)))))</f>
        <v>Blank</v>
      </c>
      <c r="T910" s="217" t="str">
        <f t="shared" si="162"/>
        <v>Blank</v>
      </c>
      <c r="U910" s="89"/>
      <c r="V910" s="216" t="str">
        <f>IF(D910=0,"Blank",P910*'3 Model Input'!E$50)</f>
        <v>Blank</v>
      </c>
      <c r="W910" s="197" t="str">
        <f t="shared" si="163"/>
        <v>Blank</v>
      </c>
      <c r="X910" s="197" t="str">
        <f t="shared" si="164"/>
        <v>Blank</v>
      </c>
      <c r="Y910" s="197" t="str">
        <f t="shared" si="165"/>
        <v>Blank</v>
      </c>
      <c r="Z910" s="197" t="str">
        <f t="shared" si="166"/>
        <v>Blank</v>
      </c>
      <c r="AA910" s="223" t="str" cm="1">
        <f t="array" ref="AA910">_xlfn.IFS(ISTEXT('3 Model Input'!F$70),"Missing",ISTEXT('3 Model Input'!I$70),"Missing",ISNUMBER('3 Model Input'!K$70),'3 Model Input'!K$70*P910)</f>
        <v>Missing</v>
      </c>
      <c r="AB910" s="89"/>
      <c r="AC910" s="227" t="str" cm="1">
        <f t="array" ref="AC910">IF(D910=0,"Blank",_xlfn.IFS('3 Model Input'!E$61=1,(V910*G910)/T910,'3 Model Input'!E$61=2,(W910*G910)/T910,'3 Model Input'!E$61=3,(X910*G910)/T910,'3 Model Input'!E$61=4,(Y910*G910)/T910,'3 Model Input'!E$61=5,(Z910*G910)/T910, ISTEXT('3 Model Input'!E$61),"Missing",'3 Model Input'!E$61=6,(AA910*G910)/T910))</f>
        <v>Blank</v>
      </c>
      <c r="AD910" s="202" t="str">
        <f t="shared" si="167"/>
        <v>Blank</v>
      </c>
      <c r="AE910" s="202" t="str">
        <f t="shared" si="168"/>
        <v>Blank</v>
      </c>
      <c r="AF910" s="217" t="str">
        <f t="shared" si="169"/>
        <v>Blank</v>
      </c>
      <c r="AG910" s="9" t="str" cm="1">
        <f t="array" ref="AG910">_xlfn.IFS(ISNUMBER(AC910), "", ISNUMBER(SEARCH("Blank", AC910)), "", ISERROR(AC910), "Bad input on tab 3")</f>
        <v/>
      </c>
    </row>
    <row r="911" spans="2:33" ht="15" customHeight="1" x14ac:dyDescent="0.75">
      <c r="B911" s="205" t="str">
        <f>'5 Driver Data'!B911</f>
        <v>0903</v>
      </c>
      <c r="C911" s="193">
        <f>'5 Driver Data'!C911</f>
        <v>0</v>
      </c>
      <c r="D911" s="192">
        <f>'5 Driver Data'!D911</f>
        <v>0</v>
      </c>
      <c r="E911" s="191">
        <f>'5 Driver Data'!E911</f>
        <v>0</v>
      </c>
      <c r="F911" s="191">
        <f>'5 Driver Data'!F911</f>
        <v>0</v>
      </c>
      <c r="G911" s="191">
        <f>'5 Driver Data'!G911</f>
        <v>0</v>
      </c>
      <c r="H911" s="191">
        <f>'5 Driver Data'!H911</f>
        <v>0</v>
      </c>
      <c r="I911" s="191">
        <f>'5 Driver Data'!I911</f>
        <v>0</v>
      </c>
      <c r="J911" s="191">
        <f>'5 Driver Data'!J911</f>
        <v>0</v>
      </c>
      <c r="K911" s="206">
        <f>'5 Driver Data'!K911</f>
        <v>0</v>
      </c>
      <c r="L911" s="1"/>
      <c r="M911" s="216" t="str">
        <f>IF(D911=0,"Blank",'3 Model Input'!E$44*'3 Model Input'!E$45)</f>
        <v>Blank</v>
      </c>
      <c r="N911" s="197" t="str">
        <f t="shared" si="160"/>
        <v>Blank</v>
      </c>
      <c r="O911" s="197" t="str">
        <f>IF(D911=0,"Blank",'3 Model Input'!E$49*(1-'3 Model Input'!E$51))</f>
        <v>Blank</v>
      </c>
      <c r="P911" s="197" t="str">
        <f t="shared" si="161"/>
        <v>Blank</v>
      </c>
      <c r="Q911" s="197" t="str">
        <f>IF(D911=0,"Blank",IF(D911="BEV",E911*(1-'3 Model Input'!E$54), E911))</f>
        <v>Blank</v>
      </c>
      <c r="R911" s="198" t="str">
        <f>IF(D911=0,"Blank",IF(D911="PHEV",F911/G911,F911*(1-'3 Model Input'!E$54)/G911))</f>
        <v>Blank</v>
      </c>
      <c r="S911" s="198" t="str">
        <f>IF(D911=0,"Blank",IF(D911="PHEV",MIN(M911,E911),MIN(M911,(E911*(1-'3 Model Input'!E$54)))))</f>
        <v>Blank</v>
      </c>
      <c r="T911" s="217" t="str">
        <f t="shared" si="162"/>
        <v>Blank</v>
      </c>
      <c r="U911" s="89"/>
      <c r="V911" s="216" t="str">
        <f>IF(D911=0,"Blank",P911*'3 Model Input'!E$50)</f>
        <v>Blank</v>
      </c>
      <c r="W911" s="197" t="str">
        <f t="shared" si="163"/>
        <v>Blank</v>
      </c>
      <c r="X911" s="197" t="str">
        <f t="shared" si="164"/>
        <v>Blank</v>
      </c>
      <c r="Y911" s="197" t="str">
        <f t="shared" si="165"/>
        <v>Blank</v>
      </c>
      <c r="Z911" s="197" t="str">
        <f t="shared" si="166"/>
        <v>Blank</v>
      </c>
      <c r="AA911" s="223" t="str" cm="1">
        <f t="array" ref="AA911">_xlfn.IFS(ISTEXT('3 Model Input'!F$70),"Missing",ISTEXT('3 Model Input'!I$70),"Missing",ISNUMBER('3 Model Input'!K$70),'3 Model Input'!K$70*P911)</f>
        <v>Missing</v>
      </c>
      <c r="AB911" s="89"/>
      <c r="AC911" s="227" t="str" cm="1">
        <f t="array" ref="AC911">IF(D911=0,"Blank",_xlfn.IFS('3 Model Input'!E$61=1,(V911*G911)/T911,'3 Model Input'!E$61=2,(W911*G911)/T911,'3 Model Input'!E$61=3,(X911*G911)/T911,'3 Model Input'!E$61=4,(Y911*G911)/T911,'3 Model Input'!E$61=5,(Z911*G911)/T911, ISTEXT('3 Model Input'!E$61),"Missing",'3 Model Input'!E$61=6,(AA911*G911)/T911))</f>
        <v>Blank</v>
      </c>
      <c r="AD911" s="202" t="str">
        <f t="shared" si="167"/>
        <v>Blank</v>
      </c>
      <c r="AE911" s="202" t="str">
        <f t="shared" si="168"/>
        <v>Blank</v>
      </c>
      <c r="AF911" s="217" t="str">
        <f t="shared" si="169"/>
        <v>Blank</v>
      </c>
      <c r="AG911" s="9" t="str" cm="1">
        <f t="array" ref="AG911">_xlfn.IFS(ISNUMBER(AC911), "", ISNUMBER(SEARCH("Blank", AC911)), "", ISERROR(AC911), "Bad input on tab 3")</f>
        <v/>
      </c>
    </row>
    <row r="912" spans="2:33" ht="15" customHeight="1" x14ac:dyDescent="0.75">
      <c r="B912" s="205" t="str">
        <f>'5 Driver Data'!B912</f>
        <v>0904</v>
      </c>
      <c r="C912" s="193">
        <f>'5 Driver Data'!C912</f>
        <v>0</v>
      </c>
      <c r="D912" s="192">
        <f>'5 Driver Data'!D912</f>
        <v>0</v>
      </c>
      <c r="E912" s="191">
        <f>'5 Driver Data'!E912</f>
        <v>0</v>
      </c>
      <c r="F912" s="191">
        <f>'5 Driver Data'!F912</f>
        <v>0</v>
      </c>
      <c r="G912" s="191">
        <f>'5 Driver Data'!G912</f>
        <v>0</v>
      </c>
      <c r="H912" s="191">
        <f>'5 Driver Data'!H912</f>
        <v>0</v>
      </c>
      <c r="I912" s="191">
        <f>'5 Driver Data'!I912</f>
        <v>0</v>
      </c>
      <c r="J912" s="191">
        <f>'5 Driver Data'!J912</f>
        <v>0</v>
      </c>
      <c r="K912" s="206">
        <f>'5 Driver Data'!K912</f>
        <v>0</v>
      </c>
      <c r="L912" s="1"/>
      <c r="M912" s="216" t="str">
        <f>IF(D912=0,"Blank",'3 Model Input'!E$44*'3 Model Input'!E$45)</f>
        <v>Blank</v>
      </c>
      <c r="N912" s="197" t="str">
        <f t="shared" si="160"/>
        <v>Blank</v>
      </c>
      <c r="O912" s="197" t="str">
        <f>IF(D912=0,"Blank",'3 Model Input'!E$49*(1-'3 Model Input'!E$51))</f>
        <v>Blank</v>
      </c>
      <c r="P912" s="197" t="str">
        <f t="shared" si="161"/>
        <v>Blank</v>
      </c>
      <c r="Q912" s="197" t="str">
        <f>IF(D912=0,"Blank",IF(D912="BEV",E912*(1-'3 Model Input'!E$54), E912))</f>
        <v>Blank</v>
      </c>
      <c r="R912" s="198" t="str">
        <f>IF(D912=0,"Blank",IF(D912="PHEV",F912/G912,F912*(1-'3 Model Input'!E$54)/G912))</f>
        <v>Blank</v>
      </c>
      <c r="S912" s="198" t="str">
        <f>IF(D912=0,"Blank",IF(D912="PHEV",MIN(M912,E912),MIN(M912,(E912*(1-'3 Model Input'!E$54)))))</f>
        <v>Blank</v>
      </c>
      <c r="T912" s="217" t="str">
        <f t="shared" si="162"/>
        <v>Blank</v>
      </c>
      <c r="U912" s="89"/>
      <c r="V912" s="216" t="str">
        <f>IF(D912=0,"Blank",P912*'3 Model Input'!E$50)</f>
        <v>Blank</v>
      </c>
      <c r="W912" s="197" t="str">
        <f t="shared" si="163"/>
        <v>Blank</v>
      </c>
      <c r="X912" s="197" t="str">
        <f t="shared" si="164"/>
        <v>Blank</v>
      </c>
      <c r="Y912" s="197" t="str">
        <f t="shared" si="165"/>
        <v>Blank</v>
      </c>
      <c r="Z912" s="197" t="str">
        <f t="shared" si="166"/>
        <v>Blank</v>
      </c>
      <c r="AA912" s="223" t="str" cm="1">
        <f t="array" ref="AA912">_xlfn.IFS(ISTEXT('3 Model Input'!F$70),"Missing",ISTEXT('3 Model Input'!I$70),"Missing",ISNUMBER('3 Model Input'!K$70),'3 Model Input'!K$70*P912)</f>
        <v>Missing</v>
      </c>
      <c r="AB912" s="89"/>
      <c r="AC912" s="227" t="str" cm="1">
        <f t="array" ref="AC912">IF(D912=0,"Blank",_xlfn.IFS('3 Model Input'!E$61=1,(V912*G912)/T912,'3 Model Input'!E$61=2,(W912*G912)/T912,'3 Model Input'!E$61=3,(X912*G912)/T912,'3 Model Input'!E$61=4,(Y912*G912)/T912,'3 Model Input'!E$61=5,(Z912*G912)/T912, ISTEXT('3 Model Input'!E$61),"Missing",'3 Model Input'!E$61=6,(AA912*G912)/T912))</f>
        <v>Blank</v>
      </c>
      <c r="AD912" s="202" t="str">
        <f t="shared" si="167"/>
        <v>Blank</v>
      </c>
      <c r="AE912" s="202" t="str">
        <f t="shared" si="168"/>
        <v>Blank</v>
      </c>
      <c r="AF912" s="217" t="str">
        <f t="shared" si="169"/>
        <v>Blank</v>
      </c>
      <c r="AG912" s="9" t="str" cm="1">
        <f t="array" ref="AG912">_xlfn.IFS(ISNUMBER(AC912), "", ISNUMBER(SEARCH("Blank", AC912)), "", ISERROR(AC912), "Bad input on tab 3")</f>
        <v/>
      </c>
    </row>
    <row r="913" spans="2:33" ht="15" customHeight="1" x14ac:dyDescent="0.75">
      <c r="B913" s="205" t="str">
        <f>'5 Driver Data'!B913</f>
        <v>0905</v>
      </c>
      <c r="C913" s="193">
        <f>'5 Driver Data'!C913</f>
        <v>0</v>
      </c>
      <c r="D913" s="192">
        <f>'5 Driver Data'!D913</f>
        <v>0</v>
      </c>
      <c r="E913" s="191">
        <f>'5 Driver Data'!E913</f>
        <v>0</v>
      </c>
      <c r="F913" s="191">
        <f>'5 Driver Data'!F913</f>
        <v>0</v>
      </c>
      <c r="G913" s="191">
        <f>'5 Driver Data'!G913</f>
        <v>0</v>
      </c>
      <c r="H913" s="191">
        <f>'5 Driver Data'!H913</f>
        <v>0</v>
      </c>
      <c r="I913" s="191">
        <f>'5 Driver Data'!I913</f>
        <v>0</v>
      </c>
      <c r="J913" s="191">
        <f>'5 Driver Data'!J913</f>
        <v>0</v>
      </c>
      <c r="K913" s="206">
        <f>'5 Driver Data'!K913</f>
        <v>0</v>
      </c>
      <c r="L913" s="1"/>
      <c r="M913" s="216" t="str">
        <f>IF(D913=0,"Blank",'3 Model Input'!E$44*'3 Model Input'!E$45)</f>
        <v>Blank</v>
      </c>
      <c r="N913" s="197" t="str">
        <f t="shared" si="160"/>
        <v>Blank</v>
      </c>
      <c r="O913" s="197" t="str">
        <f>IF(D913=0,"Blank",'3 Model Input'!E$49*(1-'3 Model Input'!E$51))</f>
        <v>Blank</v>
      </c>
      <c r="P913" s="197" t="str">
        <f t="shared" si="161"/>
        <v>Blank</v>
      </c>
      <c r="Q913" s="197" t="str">
        <f>IF(D913=0,"Blank",IF(D913="BEV",E913*(1-'3 Model Input'!E$54), E913))</f>
        <v>Blank</v>
      </c>
      <c r="R913" s="198" t="str">
        <f>IF(D913=0,"Blank",IF(D913="PHEV",F913/G913,F913*(1-'3 Model Input'!E$54)/G913))</f>
        <v>Blank</v>
      </c>
      <c r="S913" s="198" t="str">
        <f>IF(D913=0,"Blank",IF(D913="PHEV",MIN(M913,E913),MIN(M913,(E913*(1-'3 Model Input'!E$54)))))</f>
        <v>Blank</v>
      </c>
      <c r="T913" s="217" t="str">
        <f t="shared" si="162"/>
        <v>Blank</v>
      </c>
      <c r="U913" s="89"/>
      <c r="V913" s="216" t="str">
        <f>IF(D913=0,"Blank",P913*'3 Model Input'!E$50)</f>
        <v>Blank</v>
      </c>
      <c r="W913" s="197" t="str">
        <f t="shared" si="163"/>
        <v>Blank</v>
      </c>
      <c r="X913" s="197" t="str">
        <f t="shared" si="164"/>
        <v>Blank</v>
      </c>
      <c r="Y913" s="197" t="str">
        <f t="shared" si="165"/>
        <v>Blank</v>
      </c>
      <c r="Z913" s="197" t="str">
        <f t="shared" si="166"/>
        <v>Blank</v>
      </c>
      <c r="AA913" s="223" t="str" cm="1">
        <f t="array" ref="AA913">_xlfn.IFS(ISTEXT('3 Model Input'!F$70),"Missing",ISTEXT('3 Model Input'!I$70),"Missing",ISNUMBER('3 Model Input'!K$70),'3 Model Input'!K$70*P913)</f>
        <v>Missing</v>
      </c>
      <c r="AB913" s="89"/>
      <c r="AC913" s="227" t="str" cm="1">
        <f t="array" ref="AC913">IF(D913=0,"Blank",_xlfn.IFS('3 Model Input'!E$61=1,(V913*G913)/T913,'3 Model Input'!E$61=2,(W913*G913)/T913,'3 Model Input'!E$61=3,(X913*G913)/T913,'3 Model Input'!E$61=4,(Y913*G913)/T913,'3 Model Input'!E$61=5,(Z913*G913)/T913, ISTEXT('3 Model Input'!E$61),"Missing",'3 Model Input'!E$61=6,(AA913*G913)/T913))</f>
        <v>Blank</v>
      </c>
      <c r="AD913" s="202" t="str">
        <f t="shared" si="167"/>
        <v>Blank</v>
      </c>
      <c r="AE913" s="202" t="str">
        <f t="shared" si="168"/>
        <v>Blank</v>
      </c>
      <c r="AF913" s="217" t="str">
        <f t="shared" si="169"/>
        <v>Blank</v>
      </c>
      <c r="AG913" s="9" t="str" cm="1">
        <f t="array" ref="AG913">_xlfn.IFS(ISNUMBER(AC913), "", ISNUMBER(SEARCH("Blank", AC913)), "", ISERROR(AC913), "Bad input on tab 3")</f>
        <v/>
      </c>
    </row>
    <row r="914" spans="2:33" ht="15" customHeight="1" x14ac:dyDescent="0.75">
      <c r="B914" s="205" t="str">
        <f>'5 Driver Data'!B914</f>
        <v>0906</v>
      </c>
      <c r="C914" s="193">
        <f>'5 Driver Data'!C914</f>
        <v>0</v>
      </c>
      <c r="D914" s="192">
        <f>'5 Driver Data'!D914</f>
        <v>0</v>
      </c>
      <c r="E914" s="191">
        <f>'5 Driver Data'!E914</f>
        <v>0</v>
      </c>
      <c r="F914" s="191">
        <f>'5 Driver Data'!F914</f>
        <v>0</v>
      </c>
      <c r="G914" s="191">
        <f>'5 Driver Data'!G914</f>
        <v>0</v>
      </c>
      <c r="H914" s="191">
        <f>'5 Driver Data'!H914</f>
        <v>0</v>
      </c>
      <c r="I914" s="191">
        <f>'5 Driver Data'!I914</f>
        <v>0</v>
      </c>
      <c r="J914" s="191">
        <f>'5 Driver Data'!J914</f>
        <v>0</v>
      </c>
      <c r="K914" s="206">
        <f>'5 Driver Data'!K914</f>
        <v>0</v>
      </c>
      <c r="L914" s="1"/>
      <c r="M914" s="216" t="str">
        <f>IF(D914=0,"Blank",'3 Model Input'!E$44*'3 Model Input'!E$45)</f>
        <v>Blank</v>
      </c>
      <c r="N914" s="197" t="str">
        <f t="shared" si="160"/>
        <v>Blank</v>
      </c>
      <c r="O914" s="197" t="str">
        <f>IF(D914=0,"Blank",'3 Model Input'!E$49*(1-'3 Model Input'!E$51))</f>
        <v>Blank</v>
      </c>
      <c r="P914" s="197" t="str">
        <f t="shared" si="161"/>
        <v>Blank</v>
      </c>
      <c r="Q914" s="197" t="str">
        <f>IF(D914=0,"Blank",IF(D914="BEV",E914*(1-'3 Model Input'!E$54), E914))</f>
        <v>Blank</v>
      </c>
      <c r="R914" s="198" t="str">
        <f>IF(D914=0,"Blank",IF(D914="PHEV",F914/G914,F914*(1-'3 Model Input'!E$54)/G914))</f>
        <v>Blank</v>
      </c>
      <c r="S914" s="198" t="str">
        <f>IF(D914=0,"Blank",IF(D914="PHEV",MIN(M914,E914),MIN(M914,(E914*(1-'3 Model Input'!E$54)))))</f>
        <v>Blank</v>
      </c>
      <c r="T914" s="217" t="str">
        <f t="shared" si="162"/>
        <v>Blank</v>
      </c>
      <c r="U914" s="89"/>
      <c r="V914" s="216" t="str">
        <f>IF(D914=0,"Blank",P914*'3 Model Input'!E$50)</f>
        <v>Blank</v>
      </c>
      <c r="W914" s="197" t="str">
        <f t="shared" si="163"/>
        <v>Blank</v>
      </c>
      <c r="X914" s="197" t="str">
        <f t="shared" si="164"/>
        <v>Blank</v>
      </c>
      <c r="Y914" s="197" t="str">
        <f t="shared" si="165"/>
        <v>Blank</v>
      </c>
      <c r="Z914" s="197" t="str">
        <f t="shared" si="166"/>
        <v>Blank</v>
      </c>
      <c r="AA914" s="223" t="str" cm="1">
        <f t="array" ref="AA914">_xlfn.IFS(ISTEXT('3 Model Input'!F$70),"Missing",ISTEXT('3 Model Input'!I$70),"Missing",ISNUMBER('3 Model Input'!K$70),'3 Model Input'!K$70*P914)</f>
        <v>Missing</v>
      </c>
      <c r="AB914" s="89"/>
      <c r="AC914" s="227" t="str" cm="1">
        <f t="array" ref="AC914">IF(D914=0,"Blank",_xlfn.IFS('3 Model Input'!E$61=1,(V914*G914)/T914,'3 Model Input'!E$61=2,(W914*G914)/T914,'3 Model Input'!E$61=3,(X914*G914)/T914,'3 Model Input'!E$61=4,(Y914*G914)/T914,'3 Model Input'!E$61=5,(Z914*G914)/T914, ISTEXT('3 Model Input'!E$61),"Missing",'3 Model Input'!E$61=6,(AA914*G914)/T914))</f>
        <v>Blank</v>
      </c>
      <c r="AD914" s="202" t="str">
        <f t="shared" si="167"/>
        <v>Blank</v>
      </c>
      <c r="AE914" s="202" t="str">
        <f t="shared" si="168"/>
        <v>Blank</v>
      </c>
      <c r="AF914" s="217" t="str">
        <f t="shared" si="169"/>
        <v>Blank</v>
      </c>
      <c r="AG914" s="9" t="str" cm="1">
        <f t="array" ref="AG914">_xlfn.IFS(ISNUMBER(AC914), "", ISNUMBER(SEARCH("Blank", AC914)), "", ISERROR(AC914), "Bad input on tab 3")</f>
        <v/>
      </c>
    </row>
    <row r="915" spans="2:33" ht="15" customHeight="1" x14ac:dyDescent="0.75">
      <c r="B915" s="205" t="str">
        <f>'5 Driver Data'!B915</f>
        <v>0907</v>
      </c>
      <c r="C915" s="193">
        <f>'5 Driver Data'!C915</f>
        <v>0</v>
      </c>
      <c r="D915" s="192">
        <f>'5 Driver Data'!D915</f>
        <v>0</v>
      </c>
      <c r="E915" s="191">
        <f>'5 Driver Data'!E915</f>
        <v>0</v>
      </c>
      <c r="F915" s="191">
        <f>'5 Driver Data'!F915</f>
        <v>0</v>
      </c>
      <c r="G915" s="191">
        <f>'5 Driver Data'!G915</f>
        <v>0</v>
      </c>
      <c r="H915" s="191">
        <f>'5 Driver Data'!H915</f>
        <v>0</v>
      </c>
      <c r="I915" s="191">
        <f>'5 Driver Data'!I915</f>
        <v>0</v>
      </c>
      <c r="J915" s="191">
        <f>'5 Driver Data'!J915</f>
        <v>0</v>
      </c>
      <c r="K915" s="206">
        <f>'5 Driver Data'!K915</f>
        <v>0</v>
      </c>
      <c r="L915" s="1"/>
      <c r="M915" s="216" t="str">
        <f>IF(D915=0,"Blank",'3 Model Input'!E$44*'3 Model Input'!E$45)</f>
        <v>Blank</v>
      </c>
      <c r="N915" s="197" t="str">
        <f t="shared" si="160"/>
        <v>Blank</v>
      </c>
      <c r="O915" s="197" t="str">
        <f>IF(D915=0,"Blank",'3 Model Input'!E$49*(1-'3 Model Input'!E$51))</f>
        <v>Blank</v>
      </c>
      <c r="P915" s="197" t="str">
        <f t="shared" si="161"/>
        <v>Blank</v>
      </c>
      <c r="Q915" s="197" t="str">
        <f>IF(D915=0,"Blank",IF(D915="BEV",E915*(1-'3 Model Input'!E$54), E915))</f>
        <v>Blank</v>
      </c>
      <c r="R915" s="198" t="str">
        <f>IF(D915=0,"Blank",IF(D915="PHEV",F915/G915,F915*(1-'3 Model Input'!E$54)/G915))</f>
        <v>Blank</v>
      </c>
      <c r="S915" s="198" t="str">
        <f>IF(D915=0,"Blank",IF(D915="PHEV",MIN(M915,E915),MIN(M915,(E915*(1-'3 Model Input'!E$54)))))</f>
        <v>Blank</v>
      </c>
      <c r="T915" s="217" t="str">
        <f t="shared" si="162"/>
        <v>Blank</v>
      </c>
      <c r="U915" s="89"/>
      <c r="V915" s="216" t="str">
        <f>IF(D915=0,"Blank",P915*'3 Model Input'!E$50)</f>
        <v>Blank</v>
      </c>
      <c r="W915" s="197" t="str">
        <f t="shared" si="163"/>
        <v>Blank</v>
      </c>
      <c r="X915" s="197" t="str">
        <f t="shared" si="164"/>
        <v>Blank</v>
      </c>
      <c r="Y915" s="197" t="str">
        <f t="shared" si="165"/>
        <v>Blank</v>
      </c>
      <c r="Z915" s="197" t="str">
        <f t="shared" si="166"/>
        <v>Blank</v>
      </c>
      <c r="AA915" s="223" t="str" cm="1">
        <f t="array" ref="AA915">_xlfn.IFS(ISTEXT('3 Model Input'!F$70),"Missing",ISTEXT('3 Model Input'!I$70),"Missing",ISNUMBER('3 Model Input'!K$70),'3 Model Input'!K$70*P915)</f>
        <v>Missing</v>
      </c>
      <c r="AB915" s="89"/>
      <c r="AC915" s="227" t="str" cm="1">
        <f t="array" ref="AC915">IF(D915=0,"Blank",_xlfn.IFS('3 Model Input'!E$61=1,(V915*G915)/T915,'3 Model Input'!E$61=2,(W915*G915)/T915,'3 Model Input'!E$61=3,(X915*G915)/T915,'3 Model Input'!E$61=4,(Y915*G915)/T915,'3 Model Input'!E$61=5,(Z915*G915)/T915, ISTEXT('3 Model Input'!E$61),"Missing",'3 Model Input'!E$61=6,(AA915*G915)/T915))</f>
        <v>Blank</v>
      </c>
      <c r="AD915" s="202" t="str">
        <f t="shared" si="167"/>
        <v>Blank</v>
      </c>
      <c r="AE915" s="202" t="str">
        <f t="shared" si="168"/>
        <v>Blank</v>
      </c>
      <c r="AF915" s="217" t="str">
        <f t="shared" si="169"/>
        <v>Blank</v>
      </c>
      <c r="AG915" s="9" t="str" cm="1">
        <f t="array" ref="AG915">_xlfn.IFS(ISNUMBER(AC915), "", ISNUMBER(SEARCH("Blank", AC915)), "", ISERROR(AC915), "Bad input on tab 3")</f>
        <v/>
      </c>
    </row>
    <row r="916" spans="2:33" ht="15" customHeight="1" x14ac:dyDescent="0.75">
      <c r="B916" s="205" t="str">
        <f>'5 Driver Data'!B916</f>
        <v>0908</v>
      </c>
      <c r="C916" s="193">
        <f>'5 Driver Data'!C916</f>
        <v>0</v>
      </c>
      <c r="D916" s="192">
        <f>'5 Driver Data'!D916</f>
        <v>0</v>
      </c>
      <c r="E916" s="191">
        <f>'5 Driver Data'!E916</f>
        <v>0</v>
      </c>
      <c r="F916" s="191">
        <f>'5 Driver Data'!F916</f>
        <v>0</v>
      </c>
      <c r="G916" s="191">
        <f>'5 Driver Data'!G916</f>
        <v>0</v>
      </c>
      <c r="H916" s="191">
        <f>'5 Driver Data'!H916</f>
        <v>0</v>
      </c>
      <c r="I916" s="191">
        <f>'5 Driver Data'!I916</f>
        <v>0</v>
      </c>
      <c r="J916" s="191">
        <f>'5 Driver Data'!J916</f>
        <v>0</v>
      </c>
      <c r="K916" s="206">
        <f>'5 Driver Data'!K916</f>
        <v>0</v>
      </c>
      <c r="L916" s="1"/>
      <c r="M916" s="216" t="str">
        <f>IF(D916=0,"Blank",'3 Model Input'!E$44*'3 Model Input'!E$45)</f>
        <v>Blank</v>
      </c>
      <c r="N916" s="197" t="str">
        <f t="shared" si="160"/>
        <v>Blank</v>
      </c>
      <c r="O916" s="197" t="str">
        <f>IF(D916=0,"Blank",'3 Model Input'!E$49*(1-'3 Model Input'!E$51))</f>
        <v>Blank</v>
      </c>
      <c r="P916" s="197" t="str">
        <f t="shared" si="161"/>
        <v>Blank</v>
      </c>
      <c r="Q916" s="197" t="str">
        <f>IF(D916=0,"Blank",IF(D916="BEV",E916*(1-'3 Model Input'!E$54), E916))</f>
        <v>Blank</v>
      </c>
      <c r="R916" s="198" t="str">
        <f>IF(D916=0,"Blank",IF(D916="PHEV",F916/G916,F916*(1-'3 Model Input'!E$54)/G916))</f>
        <v>Blank</v>
      </c>
      <c r="S916" s="198" t="str">
        <f>IF(D916=0,"Blank",IF(D916="PHEV",MIN(M916,E916),MIN(M916,(E916*(1-'3 Model Input'!E$54)))))</f>
        <v>Blank</v>
      </c>
      <c r="T916" s="217" t="str">
        <f t="shared" si="162"/>
        <v>Blank</v>
      </c>
      <c r="U916" s="89"/>
      <c r="V916" s="216" t="str">
        <f>IF(D916=0,"Blank",P916*'3 Model Input'!E$50)</f>
        <v>Blank</v>
      </c>
      <c r="W916" s="197" t="str">
        <f t="shared" si="163"/>
        <v>Blank</v>
      </c>
      <c r="X916" s="197" t="str">
        <f t="shared" si="164"/>
        <v>Blank</v>
      </c>
      <c r="Y916" s="197" t="str">
        <f t="shared" si="165"/>
        <v>Blank</v>
      </c>
      <c r="Z916" s="197" t="str">
        <f t="shared" si="166"/>
        <v>Blank</v>
      </c>
      <c r="AA916" s="223" t="str" cm="1">
        <f t="array" ref="AA916">_xlfn.IFS(ISTEXT('3 Model Input'!F$70),"Missing",ISTEXT('3 Model Input'!I$70),"Missing",ISNUMBER('3 Model Input'!K$70),'3 Model Input'!K$70*P916)</f>
        <v>Missing</v>
      </c>
      <c r="AB916" s="89"/>
      <c r="AC916" s="227" t="str" cm="1">
        <f t="array" ref="AC916">IF(D916=0,"Blank",_xlfn.IFS('3 Model Input'!E$61=1,(V916*G916)/T916,'3 Model Input'!E$61=2,(W916*G916)/T916,'3 Model Input'!E$61=3,(X916*G916)/T916,'3 Model Input'!E$61=4,(Y916*G916)/T916,'3 Model Input'!E$61=5,(Z916*G916)/T916, ISTEXT('3 Model Input'!E$61),"Missing",'3 Model Input'!E$61=6,(AA916*G916)/T916))</f>
        <v>Blank</v>
      </c>
      <c r="AD916" s="202" t="str">
        <f t="shared" si="167"/>
        <v>Blank</v>
      </c>
      <c r="AE916" s="202" t="str">
        <f t="shared" si="168"/>
        <v>Blank</v>
      </c>
      <c r="AF916" s="217" t="str">
        <f t="shared" si="169"/>
        <v>Blank</v>
      </c>
      <c r="AG916" s="9" t="str" cm="1">
        <f t="array" ref="AG916">_xlfn.IFS(ISNUMBER(AC916), "", ISNUMBER(SEARCH("Blank", AC916)), "", ISERROR(AC916), "Bad input on tab 3")</f>
        <v/>
      </c>
    </row>
    <row r="917" spans="2:33" ht="15" customHeight="1" x14ac:dyDescent="0.75">
      <c r="B917" s="205" t="str">
        <f>'5 Driver Data'!B917</f>
        <v>0909</v>
      </c>
      <c r="C917" s="193">
        <f>'5 Driver Data'!C917</f>
        <v>0</v>
      </c>
      <c r="D917" s="192">
        <f>'5 Driver Data'!D917</f>
        <v>0</v>
      </c>
      <c r="E917" s="191">
        <f>'5 Driver Data'!E917</f>
        <v>0</v>
      </c>
      <c r="F917" s="191">
        <f>'5 Driver Data'!F917</f>
        <v>0</v>
      </c>
      <c r="G917" s="191">
        <f>'5 Driver Data'!G917</f>
        <v>0</v>
      </c>
      <c r="H917" s="191">
        <f>'5 Driver Data'!H917</f>
        <v>0</v>
      </c>
      <c r="I917" s="191">
        <f>'5 Driver Data'!I917</f>
        <v>0</v>
      </c>
      <c r="J917" s="191">
        <f>'5 Driver Data'!J917</f>
        <v>0</v>
      </c>
      <c r="K917" s="206">
        <f>'5 Driver Data'!K917</f>
        <v>0</v>
      </c>
      <c r="L917" s="1"/>
      <c r="M917" s="216" t="str">
        <f>IF(D917=0,"Blank",'3 Model Input'!E$44*'3 Model Input'!E$45)</f>
        <v>Blank</v>
      </c>
      <c r="N917" s="197" t="str">
        <f t="shared" si="160"/>
        <v>Blank</v>
      </c>
      <c r="O917" s="197" t="str">
        <f>IF(D917=0,"Blank",'3 Model Input'!E$49*(1-'3 Model Input'!E$51))</f>
        <v>Blank</v>
      </c>
      <c r="P917" s="197" t="str">
        <f t="shared" si="161"/>
        <v>Blank</v>
      </c>
      <c r="Q917" s="197" t="str">
        <f>IF(D917=0,"Blank",IF(D917="BEV",E917*(1-'3 Model Input'!E$54), E917))</f>
        <v>Blank</v>
      </c>
      <c r="R917" s="198" t="str">
        <f>IF(D917=0,"Blank",IF(D917="PHEV",F917/G917,F917*(1-'3 Model Input'!E$54)/G917))</f>
        <v>Blank</v>
      </c>
      <c r="S917" s="198" t="str">
        <f>IF(D917=0,"Blank",IF(D917="PHEV",MIN(M917,E917),MIN(M917,(E917*(1-'3 Model Input'!E$54)))))</f>
        <v>Blank</v>
      </c>
      <c r="T917" s="217" t="str">
        <f t="shared" si="162"/>
        <v>Blank</v>
      </c>
      <c r="U917" s="89"/>
      <c r="V917" s="216" t="str">
        <f>IF(D917=0,"Blank",P917*'3 Model Input'!E$50)</f>
        <v>Blank</v>
      </c>
      <c r="W917" s="197" t="str">
        <f t="shared" si="163"/>
        <v>Blank</v>
      </c>
      <c r="X917" s="197" t="str">
        <f t="shared" si="164"/>
        <v>Blank</v>
      </c>
      <c r="Y917" s="197" t="str">
        <f t="shared" si="165"/>
        <v>Blank</v>
      </c>
      <c r="Z917" s="197" t="str">
        <f t="shared" si="166"/>
        <v>Blank</v>
      </c>
      <c r="AA917" s="223" t="str" cm="1">
        <f t="array" ref="AA917">_xlfn.IFS(ISTEXT('3 Model Input'!F$70),"Missing",ISTEXT('3 Model Input'!I$70),"Missing",ISNUMBER('3 Model Input'!K$70),'3 Model Input'!K$70*P917)</f>
        <v>Missing</v>
      </c>
      <c r="AB917" s="89"/>
      <c r="AC917" s="227" t="str" cm="1">
        <f t="array" ref="AC917">IF(D917=0,"Blank",_xlfn.IFS('3 Model Input'!E$61=1,(V917*G917)/T917,'3 Model Input'!E$61=2,(W917*G917)/T917,'3 Model Input'!E$61=3,(X917*G917)/T917,'3 Model Input'!E$61=4,(Y917*G917)/T917,'3 Model Input'!E$61=5,(Z917*G917)/T917, ISTEXT('3 Model Input'!E$61),"Missing",'3 Model Input'!E$61=6,(AA917*G917)/T917))</f>
        <v>Blank</v>
      </c>
      <c r="AD917" s="202" t="str">
        <f t="shared" si="167"/>
        <v>Blank</v>
      </c>
      <c r="AE917" s="202" t="str">
        <f t="shared" si="168"/>
        <v>Blank</v>
      </c>
      <c r="AF917" s="217" t="str">
        <f t="shared" si="169"/>
        <v>Blank</v>
      </c>
      <c r="AG917" s="9" t="str" cm="1">
        <f t="array" ref="AG917">_xlfn.IFS(ISNUMBER(AC917), "", ISNUMBER(SEARCH("Blank", AC917)), "", ISERROR(AC917), "Bad input on tab 3")</f>
        <v/>
      </c>
    </row>
    <row r="918" spans="2:33" ht="15" customHeight="1" x14ac:dyDescent="0.75">
      <c r="B918" s="205" t="str">
        <f>'5 Driver Data'!B918</f>
        <v>0910</v>
      </c>
      <c r="C918" s="193">
        <f>'5 Driver Data'!C918</f>
        <v>0</v>
      </c>
      <c r="D918" s="192">
        <f>'5 Driver Data'!D918</f>
        <v>0</v>
      </c>
      <c r="E918" s="191">
        <f>'5 Driver Data'!E918</f>
        <v>0</v>
      </c>
      <c r="F918" s="191">
        <f>'5 Driver Data'!F918</f>
        <v>0</v>
      </c>
      <c r="G918" s="191">
        <f>'5 Driver Data'!G918</f>
        <v>0</v>
      </c>
      <c r="H918" s="191">
        <f>'5 Driver Data'!H918</f>
        <v>0</v>
      </c>
      <c r="I918" s="191">
        <f>'5 Driver Data'!I918</f>
        <v>0</v>
      </c>
      <c r="J918" s="191">
        <f>'5 Driver Data'!J918</f>
        <v>0</v>
      </c>
      <c r="K918" s="206">
        <f>'5 Driver Data'!K918</f>
        <v>0</v>
      </c>
      <c r="L918" s="1"/>
      <c r="M918" s="216" t="str">
        <f>IF(D918=0,"Blank",'3 Model Input'!E$44*'3 Model Input'!E$45)</f>
        <v>Blank</v>
      </c>
      <c r="N918" s="197" t="str">
        <f t="shared" si="160"/>
        <v>Blank</v>
      </c>
      <c r="O918" s="197" t="str">
        <f>IF(D918=0,"Blank",'3 Model Input'!E$49*(1-'3 Model Input'!E$51))</f>
        <v>Blank</v>
      </c>
      <c r="P918" s="197" t="str">
        <f t="shared" si="161"/>
        <v>Blank</v>
      </c>
      <c r="Q918" s="197" t="str">
        <f>IF(D918=0,"Blank",IF(D918="BEV",E918*(1-'3 Model Input'!E$54), E918))</f>
        <v>Blank</v>
      </c>
      <c r="R918" s="198" t="str">
        <f>IF(D918=0,"Blank",IF(D918="PHEV",F918/G918,F918*(1-'3 Model Input'!E$54)/G918))</f>
        <v>Blank</v>
      </c>
      <c r="S918" s="198" t="str">
        <f>IF(D918=0,"Blank",IF(D918="PHEV",MIN(M918,E918),MIN(M918,(E918*(1-'3 Model Input'!E$54)))))</f>
        <v>Blank</v>
      </c>
      <c r="T918" s="217" t="str">
        <f t="shared" si="162"/>
        <v>Blank</v>
      </c>
      <c r="U918" s="89"/>
      <c r="V918" s="216" t="str">
        <f>IF(D918=0,"Blank",P918*'3 Model Input'!E$50)</f>
        <v>Blank</v>
      </c>
      <c r="W918" s="197" t="str">
        <f t="shared" si="163"/>
        <v>Blank</v>
      </c>
      <c r="X918" s="197" t="str">
        <f t="shared" si="164"/>
        <v>Blank</v>
      </c>
      <c r="Y918" s="197" t="str">
        <f t="shared" si="165"/>
        <v>Blank</v>
      </c>
      <c r="Z918" s="197" t="str">
        <f t="shared" si="166"/>
        <v>Blank</v>
      </c>
      <c r="AA918" s="223" t="str" cm="1">
        <f t="array" ref="AA918">_xlfn.IFS(ISTEXT('3 Model Input'!F$70),"Missing",ISTEXT('3 Model Input'!I$70),"Missing",ISNUMBER('3 Model Input'!K$70),'3 Model Input'!K$70*P918)</f>
        <v>Missing</v>
      </c>
      <c r="AB918" s="89"/>
      <c r="AC918" s="227" t="str" cm="1">
        <f t="array" ref="AC918">IF(D918=0,"Blank",_xlfn.IFS('3 Model Input'!E$61=1,(V918*G918)/T918,'3 Model Input'!E$61=2,(W918*G918)/T918,'3 Model Input'!E$61=3,(X918*G918)/T918,'3 Model Input'!E$61=4,(Y918*G918)/T918,'3 Model Input'!E$61=5,(Z918*G918)/T918, ISTEXT('3 Model Input'!E$61),"Missing",'3 Model Input'!E$61=6,(AA918*G918)/T918))</f>
        <v>Blank</v>
      </c>
      <c r="AD918" s="202" t="str">
        <f t="shared" si="167"/>
        <v>Blank</v>
      </c>
      <c r="AE918" s="202" t="str">
        <f t="shared" si="168"/>
        <v>Blank</v>
      </c>
      <c r="AF918" s="217" t="str">
        <f t="shared" si="169"/>
        <v>Blank</v>
      </c>
      <c r="AG918" s="9" t="str" cm="1">
        <f t="array" ref="AG918">_xlfn.IFS(ISNUMBER(AC918), "", ISNUMBER(SEARCH("Blank", AC918)), "", ISERROR(AC918), "Bad input on tab 3")</f>
        <v/>
      </c>
    </row>
    <row r="919" spans="2:33" ht="15" customHeight="1" x14ac:dyDescent="0.75">
      <c r="B919" s="205" t="str">
        <f>'5 Driver Data'!B919</f>
        <v>0911</v>
      </c>
      <c r="C919" s="193">
        <f>'5 Driver Data'!C919</f>
        <v>0</v>
      </c>
      <c r="D919" s="192">
        <f>'5 Driver Data'!D919</f>
        <v>0</v>
      </c>
      <c r="E919" s="191">
        <f>'5 Driver Data'!E919</f>
        <v>0</v>
      </c>
      <c r="F919" s="191">
        <f>'5 Driver Data'!F919</f>
        <v>0</v>
      </c>
      <c r="G919" s="191">
        <f>'5 Driver Data'!G919</f>
        <v>0</v>
      </c>
      <c r="H919" s="191">
        <f>'5 Driver Data'!H919</f>
        <v>0</v>
      </c>
      <c r="I919" s="191">
        <f>'5 Driver Data'!I919</f>
        <v>0</v>
      </c>
      <c r="J919" s="191">
        <f>'5 Driver Data'!J919</f>
        <v>0</v>
      </c>
      <c r="K919" s="206">
        <f>'5 Driver Data'!K919</f>
        <v>0</v>
      </c>
      <c r="L919" s="1"/>
      <c r="M919" s="216" t="str">
        <f>IF(D919=0,"Blank",'3 Model Input'!E$44*'3 Model Input'!E$45)</f>
        <v>Blank</v>
      </c>
      <c r="N919" s="197" t="str">
        <f t="shared" si="160"/>
        <v>Blank</v>
      </c>
      <c r="O919" s="197" t="str">
        <f>IF(D919=0,"Blank",'3 Model Input'!E$49*(1-'3 Model Input'!E$51))</f>
        <v>Blank</v>
      </c>
      <c r="P919" s="197" t="str">
        <f t="shared" si="161"/>
        <v>Blank</v>
      </c>
      <c r="Q919" s="197" t="str">
        <f>IF(D919=0,"Blank",IF(D919="BEV",E919*(1-'3 Model Input'!E$54), E919))</f>
        <v>Blank</v>
      </c>
      <c r="R919" s="198" t="str">
        <f>IF(D919=0,"Blank",IF(D919="PHEV",F919/G919,F919*(1-'3 Model Input'!E$54)/G919))</f>
        <v>Blank</v>
      </c>
      <c r="S919" s="198" t="str">
        <f>IF(D919=0,"Blank",IF(D919="PHEV",MIN(M919,E919),MIN(M919,(E919*(1-'3 Model Input'!E$54)))))</f>
        <v>Blank</v>
      </c>
      <c r="T919" s="217" t="str">
        <f t="shared" si="162"/>
        <v>Blank</v>
      </c>
      <c r="U919" s="89"/>
      <c r="V919" s="216" t="str">
        <f>IF(D919=0,"Blank",P919*'3 Model Input'!E$50)</f>
        <v>Blank</v>
      </c>
      <c r="W919" s="197" t="str">
        <f t="shared" si="163"/>
        <v>Blank</v>
      </c>
      <c r="X919" s="197" t="str">
        <f t="shared" si="164"/>
        <v>Blank</v>
      </c>
      <c r="Y919" s="197" t="str">
        <f t="shared" si="165"/>
        <v>Blank</v>
      </c>
      <c r="Z919" s="197" t="str">
        <f t="shared" si="166"/>
        <v>Blank</v>
      </c>
      <c r="AA919" s="223" t="str" cm="1">
        <f t="array" ref="AA919">_xlfn.IFS(ISTEXT('3 Model Input'!F$70),"Missing",ISTEXT('3 Model Input'!I$70),"Missing",ISNUMBER('3 Model Input'!K$70),'3 Model Input'!K$70*P919)</f>
        <v>Missing</v>
      </c>
      <c r="AB919" s="89"/>
      <c r="AC919" s="227" t="str" cm="1">
        <f t="array" ref="AC919">IF(D919=0,"Blank",_xlfn.IFS('3 Model Input'!E$61=1,(V919*G919)/T919,'3 Model Input'!E$61=2,(W919*G919)/T919,'3 Model Input'!E$61=3,(X919*G919)/T919,'3 Model Input'!E$61=4,(Y919*G919)/T919,'3 Model Input'!E$61=5,(Z919*G919)/T919, ISTEXT('3 Model Input'!E$61),"Missing",'3 Model Input'!E$61=6,(AA919*G919)/T919))</f>
        <v>Blank</v>
      </c>
      <c r="AD919" s="202" t="str">
        <f t="shared" si="167"/>
        <v>Blank</v>
      </c>
      <c r="AE919" s="202" t="str">
        <f t="shared" si="168"/>
        <v>Blank</v>
      </c>
      <c r="AF919" s="217" t="str">
        <f t="shared" si="169"/>
        <v>Blank</v>
      </c>
      <c r="AG919" s="9" t="str" cm="1">
        <f t="array" ref="AG919">_xlfn.IFS(ISNUMBER(AC919), "", ISNUMBER(SEARCH("Blank", AC919)), "", ISERROR(AC919), "Bad input on tab 3")</f>
        <v/>
      </c>
    </row>
    <row r="920" spans="2:33" ht="15" customHeight="1" x14ac:dyDescent="0.75">
      <c r="B920" s="205" t="str">
        <f>'5 Driver Data'!B920</f>
        <v>0912</v>
      </c>
      <c r="C920" s="193">
        <f>'5 Driver Data'!C920</f>
        <v>0</v>
      </c>
      <c r="D920" s="192">
        <f>'5 Driver Data'!D920</f>
        <v>0</v>
      </c>
      <c r="E920" s="191">
        <f>'5 Driver Data'!E920</f>
        <v>0</v>
      </c>
      <c r="F920" s="191">
        <f>'5 Driver Data'!F920</f>
        <v>0</v>
      </c>
      <c r="G920" s="191">
        <f>'5 Driver Data'!G920</f>
        <v>0</v>
      </c>
      <c r="H920" s="191">
        <f>'5 Driver Data'!H920</f>
        <v>0</v>
      </c>
      <c r="I920" s="191">
        <f>'5 Driver Data'!I920</f>
        <v>0</v>
      </c>
      <c r="J920" s="191">
        <f>'5 Driver Data'!J920</f>
        <v>0</v>
      </c>
      <c r="K920" s="206">
        <f>'5 Driver Data'!K920</f>
        <v>0</v>
      </c>
      <c r="L920" s="1"/>
      <c r="M920" s="216" t="str">
        <f>IF(D920=0,"Blank",'3 Model Input'!E$44*'3 Model Input'!E$45)</f>
        <v>Blank</v>
      </c>
      <c r="N920" s="197" t="str">
        <f t="shared" si="160"/>
        <v>Blank</v>
      </c>
      <c r="O920" s="197" t="str">
        <f>IF(D920=0,"Blank",'3 Model Input'!E$49*(1-'3 Model Input'!E$51))</f>
        <v>Blank</v>
      </c>
      <c r="P920" s="197" t="str">
        <f t="shared" si="161"/>
        <v>Blank</v>
      </c>
      <c r="Q920" s="197" t="str">
        <f>IF(D920=0,"Blank",IF(D920="BEV",E920*(1-'3 Model Input'!E$54), E920))</f>
        <v>Blank</v>
      </c>
      <c r="R920" s="198" t="str">
        <f>IF(D920=0,"Blank",IF(D920="PHEV",F920/G920,F920*(1-'3 Model Input'!E$54)/G920))</f>
        <v>Blank</v>
      </c>
      <c r="S920" s="198" t="str">
        <f>IF(D920=0,"Blank",IF(D920="PHEV",MIN(M920,E920),MIN(M920,(E920*(1-'3 Model Input'!E$54)))))</f>
        <v>Blank</v>
      </c>
      <c r="T920" s="217" t="str">
        <f t="shared" si="162"/>
        <v>Blank</v>
      </c>
      <c r="U920" s="89"/>
      <c r="V920" s="216" t="str">
        <f>IF(D920=0,"Blank",P920*'3 Model Input'!E$50)</f>
        <v>Blank</v>
      </c>
      <c r="W920" s="197" t="str">
        <f t="shared" si="163"/>
        <v>Blank</v>
      </c>
      <c r="X920" s="197" t="str">
        <f t="shared" si="164"/>
        <v>Blank</v>
      </c>
      <c r="Y920" s="197" t="str">
        <f t="shared" si="165"/>
        <v>Blank</v>
      </c>
      <c r="Z920" s="197" t="str">
        <f t="shared" si="166"/>
        <v>Blank</v>
      </c>
      <c r="AA920" s="223" t="str" cm="1">
        <f t="array" ref="AA920">_xlfn.IFS(ISTEXT('3 Model Input'!F$70),"Missing",ISTEXT('3 Model Input'!I$70),"Missing",ISNUMBER('3 Model Input'!K$70),'3 Model Input'!K$70*P920)</f>
        <v>Missing</v>
      </c>
      <c r="AB920" s="89"/>
      <c r="AC920" s="227" t="str" cm="1">
        <f t="array" ref="AC920">IF(D920=0,"Blank",_xlfn.IFS('3 Model Input'!E$61=1,(V920*G920)/T920,'3 Model Input'!E$61=2,(W920*G920)/T920,'3 Model Input'!E$61=3,(X920*G920)/T920,'3 Model Input'!E$61=4,(Y920*G920)/T920,'3 Model Input'!E$61=5,(Z920*G920)/T920, ISTEXT('3 Model Input'!E$61),"Missing",'3 Model Input'!E$61=6,(AA920*G920)/T920))</f>
        <v>Blank</v>
      </c>
      <c r="AD920" s="202" t="str">
        <f t="shared" si="167"/>
        <v>Blank</v>
      </c>
      <c r="AE920" s="202" t="str">
        <f t="shared" si="168"/>
        <v>Blank</v>
      </c>
      <c r="AF920" s="217" t="str">
        <f t="shared" si="169"/>
        <v>Blank</v>
      </c>
      <c r="AG920" s="9" t="str" cm="1">
        <f t="array" ref="AG920">_xlfn.IFS(ISNUMBER(AC920), "", ISNUMBER(SEARCH("Blank", AC920)), "", ISERROR(AC920), "Bad input on tab 3")</f>
        <v/>
      </c>
    </row>
    <row r="921" spans="2:33" ht="15" customHeight="1" x14ac:dyDescent="0.75">
      <c r="B921" s="205" t="str">
        <f>'5 Driver Data'!B921</f>
        <v>0913</v>
      </c>
      <c r="C921" s="193">
        <f>'5 Driver Data'!C921</f>
        <v>0</v>
      </c>
      <c r="D921" s="192">
        <f>'5 Driver Data'!D921</f>
        <v>0</v>
      </c>
      <c r="E921" s="191">
        <f>'5 Driver Data'!E921</f>
        <v>0</v>
      </c>
      <c r="F921" s="191">
        <f>'5 Driver Data'!F921</f>
        <v>0</v>
      </c>
      <c r="G921" s="191">
        <f>'5 Driver Data'!G921</f>
        <v>0</v>
      </c>
      <c r="H921" s="191">
        <f>'5 Driver Data'!H921</f>
        <v>0</v>
      </c>
      <c r="I921" s="191">
        <f>'5 Driver Data'!I921</f>
        <v>0</v>
      </c>
      <c r="J921" s="191">
        <f>'5 Driver Data'!J921</f>
        <v>0</v>
      </c>
      <c r="K921" s="206">
        <f>'5 Driver Data'!K921</f>
        <v>0</v>
      </c>
      <c r="L921" s="1"/>
      <c r="M921" s="216" t="str">
        <f>IF(D921=0,"Blank",'3 Model Input'!E$44*'3 Model Input'!E$45)</f>
        <v>Blank</v>
      </c>
      <c r="N921" s="197" t="str">
        <f t="shared" si="160"/>
        <v>Blank</v>
      </c>
      <c r="O921" s="197" t="str">
        <f>IF(D921=0,"Blank",'3 Model Input'!E$49*(1-'3 Model Input'!E$51))</f>
        <v>Blank</v>
      </c>
      <c r="P921" s="197" t="str">
        <f t="shared" si="161"/>
        <v>Blank</v>
      </c>
      <c r="Q921" s="197" t="str">
        <f>IF(D921=0,"Blank",IF(D921="BEV",E921*(1-'3 Model Input'!E$54), E921))</f>
        <v>Blank</v>
      </c>
      <c r="R921" s="198" t="str">
        <f>IF(D921=0,"Blank",IF(D921="PHEV",F921/G921,F921*(1-'3 Model Input'!E$54)/G921))</f>
        <v>Blank</v>
      </c>
      <c r="S921" s="198" t="str">
        <f>IF(D921=0,"Blank",IF(D921="PHEV",MIN(M921,E921),MIN(M921,(E921*(1-'3 Model Input'!E$54)))))</f>
        <v>Blank</v>
      </c>
      <c r="T921" s="217" t="str">
        <f t="shared" si="162"/>
        <v>Blank</v>
      </c>
      <c r="U921" s="89"/>
      <c r="V921" s="216" t="str">
        <f>IF(D921=0,"Blank",P921*'3 Model Input'!E$50)</f>
        <v>Blank</v>
      </c>
      <c r="W921" s="197" t="str">
        <f t="shared" si="163"/>
        <v>Blank</v>
      </c>
      <c r="X921" s="197" t="str">
        <f t="shared" si="164"/>
        <v>Blank</v>
      </c>
      <c r="Y921" s="197" t="str">
        <f t="shared" si="165"/>
        <v>Blank</v>
      </c>
      <c r="Z921" s="197" t="str">
        <f t="shared" si="166"/>
        <v>Blank</v>
      </c>
      <c r="AA921" s="223" t="str" cm="1">
        <f t="array" ref="AA921">_xlfn.IFS(ISTEXT('3 Model Input'!F$70),"Missing",ISTEXT('3 Model Input'!I$70),"Missing",ISNUMBER('3 Model Input'!K$70),'3 Model Input'!K$70*P921)</f>
        <v>Missing</v>
      </c>
      <c r="AB921" s="89"/>
      <c r="AC921" s="227" t="str" cm="1">
        <f t="array" ref="AC921">IF(D921=0,"Blank",_xlfn.IFS('3 Model Input'!E$61=1,(V921*G921)/T921,'3 Model Input'!E$61=2,(W921*G921)/T921,'3 Model Input'!E$61=3,(X921*G921)/T921,'3 Model Input'!E$61=4,(Y921*G921)/T921,'3 Model Input'!E$61=5,(Z921*G921)/T921, ISTEXT('3 Model Input'!E$61),"Missing",'3 Model Input'!E$61=6,(AA921*G921)/T921))</f>
        <v>Blank</v>
      </c>
      <c r="AD921" s="202" t="str">
        <f t="shared" si="167"/>
        <v>Blank</v>
      </c>
      <c r="AE921" s="202" t="str">
        <f t="shared" si="168"/>
        <v>Blank</v>
      </c>
      <c r="AF921" s="217" t="str">
        <f t="shared" si="169"/>
        <v>Blank</v>
      </c>
      <c r="AG921" s="9" t="str" cm="1">
        <f t="array" ref="AG921">_xlfn.IFS(ISNUMBER(AC921), "", ISNUMBER(SEARCH("Blank", AC921)), "", ISERROR(AC921), "Bad input on tab 3")</f>
        <v/>
      </c>
    </row>
    <row r="922" spans="2:33" ht="15" customHeight="1" x14ac:dyDescent="0.75">
      <c r="B922" s="205" t="str">
        <f>'5 Driver Data'!B922</f>
        <v>0914</v>
      </c>
      <c r="C922" s="193">
        <f>'5 Driver Data'!C922</f>
        <v>0</v>
      </c>
      <c r="D922" s="192">
        <f>'5 Driver Data'!D922</f>
        <v>0</v>
      </c>
      <c r="E922" s="191">
        <f>'5 Driver Data'!E922</f>
        <v>0</v>
      </c>
      <c r="F922" s="191">
        <f>'5 Driver Data'!F922</f>
        <v>0</v>
      </c>
      <c r="G922" s="191">
        <f>'5 Driver Data'!G922</f>
        <v>0</v>
      </c>
      <c r="H922" s="191">
        <f>'5 Driver Data'!H922</f>
        <v>0</v>
      </c>
      <c r="I922" s="191">
        <f>'5 Driver Data'!I922</f>
        <v>0</v>
      </c>
      <c r="J922" s="191">
        <f>'5 Driver Data'!J922</f>
        <v>0</v>
      </c>
      <c r="K922" s="206">
        <f>'5 Driver Data'!K922</f>
        <v>0</v>
      </c>
      <c r="L922" s="1"/>
      <c r="M922" s="216" t="str">
        <f>IF(D922=0,"Blank",'3 Model Input'!E$44*'3 Model Input'!E$45)</f>
        <v>Blank</v>
      </c>
      <c r="N922" s="197" t="str">
        <f t="shared" si="160"/>
        <v>Blank</v>
      </c>
      <c r="O922" s="197" t="str">
        <f>IF(D922=0,"Blank",'3 Model Input'!E$49*(1-'3 Model Input'!E$51))</f>
        <v>Blank</v>
      </c>
      <c r="P922" s="197" t="str">
        <f t="shared" si="161"/>
        <v>Blank</v>
      </c>
      <c r="Q922" s="197" t="str">
        <f>IF(D922=0,"Blank",IF(D922="BEV",E922*(1-'3 Model Input'!E$54), E922))</f>
        <v>Blank</v>
      </c>
      <c r="R922" s="198" t="str">
        <f>IF(D922=0,"Blank",IF(D922="PHEV",F922/G922,F922*(1-'3 Model Input'!E$54)/G922))</f>
        <v>Blank</v>
      </c>
      <c r="S922" s="198" t="str">
        <f>IF(D922=0,"Blank",IF(D922="PHEV",MIN(M922,E922),MIN(M922,(E922*(1-'3 Model Input'!E$54)))))</f>
        <v>Blank</v>
      </c>
      <c r="T922" s="217" t="str">
        <f t="shared" si="162"/>
        <v>Blank</v>
      </c>
      <c r="U922" s="89"/>
      <c r="V922" s="216" t="str">
        <f>IF(D922=0,"Blank",P922*'3 Model Input'!E$50)</f>
        <v>Blank</v>
      </c>
      <c r="W922" s="197" t="str">
        <f t="shared" si="163"/>
        <v>Blank</v>
      </c>
      <c r="X922" s="197" t="str">
        <f t="shared" si="164"/>
        <v>Blank</v>
      </c>
      <c r="Y922" s="197" t="str">
        <f t="shared" si="165"/>
        <v>Blank</v>
      </c>
      <c r="Z922" s="197" t="str">
        <f t="shared" si="166"/>
        <v>Blank</v>
      </c>
      <c r="AA922" s="223" t="str" cm="1">
        <f t="array" ref="AA922">_xlfn.IFS(ISTEXT('3 Model Input'!F$70),"Missing",ISTEXT('3 Model Input'!I$70),"Missing",ISNUMBER('3 Model Input'!K$70),'3 Model Input'!K$70*P922)</f>
        <v>Missing</v>
      </c>
      <c r="AB922" s="89"/>
      <c r="AC922" s="227" t="str" cm="1">
        <f t="array" ref="AC922">IF(D922=0,"Blank",_xlfn.IFS('3 Model Input'!E$61=1,(V922*G922)/T922,'3 Model Input'!E$61=2,(W922*G922)/T922,'3 Model Input'!E$61=3,(X922*G922)/T922,'3 Model Input'!E$61=4,(Y922*G922)/T922,'3 Model Input'!E$61=5,(Z922*G922)/T922, ISTEXT('3 Model Input'!E$61),"Missing",'3 Model Input'!E$61=6,(AA922*G922)/T922))</f>
        <v>Blank</v>
      </c>
      <c r="AD922" s="202" t="str">
        <f t="shared" si="167"/>
        <v>Blank</v>
      </c>
      <c r="AE922" s="202" t="str">
        <f t="shared" si="168"/>
        <v>Blank</v>
      </c>
      <c r="AF922" s="217" t="str">
        <f t="shared" si="169"/>
        <v>Blank</v>
      </c>
      <c r="AG922" s="9" t="str" cm="1">
        <f t="array" ref="AG922">_xlfn.IFS(ISNUMBER(AC922), "", ISNUMBER(SEARCH("Blank", AC922)), "", ISERROR(AC922), "Bad input on tab 3")</f>
        <v/>
      </c>
    </row>
    <row r="923" spans="2:33" ht="15" customHeight="1" x14ac:dyDescent="0.75">
      <c r="B923" s="205" t="str">
        <f>'5 Driver Data'!B923</f>
        <v>0915</v>
      </c>
      <c r="C923" s="193">
        <f>'5 Driver Data'!C923</f>
        <v>0</v>
      </c>
      <c r="D923" s="192">
        <f>'5 Driver Data'!D923</f>
        <v>0</v>
      </c>
      <c r="E923" s="191">
        <f>'5 Driver Data'!E923</f>
        <v>0</v>
      </c>
      <c r="F923" s="191">
        <f>'5 Driver Data'!F923</f>
        <v>0</v>
      </c>
      <c r="G923" s="191">
        <f>'5 Driver Data'!G923</f>
        <v>0</v>
      </c>
      <c r="H923" s="191">
        <f>'5 Driver Data'!H923</f>
        <v>0</v>
      </c>
      <c r="I923" s="191">
        <f>'5 Driver Data'!I923</f>
        <v>0</v>
      </c>
      <c r="J923" s="191">
        <f>'5 Driver Data'!J923</f>
        <v>0</v>
      </c>
      <c r="K923" s="206">
        <f>'5 Driver Data'!K923</f>
        <v>0</v>
      </c>
      <c r="L923" s="1"/>
      <c r="M923" s="216" t="str">
        <f>IF(D923=0,"Blank",'3 Model Input'!E$44*'3 Model Input'!E$45)</f>
        <v>Blank</v>
      </c>
      <c r="N923" s="197" t="str">
        <f t="shared" si="160"/>
        <v>Blank</v>
      </c>
      <c r="O923" s="197" t="str">
        <f>IF(D923=0,"Blank",'3 Model Input'!E$49*(1-'3 Model Input'!E$51))</f>
        <v>Blank</v>
      </c>
      <c r="P923" s="197" t="str">
        <f t="shared" si="161"/>
        <v>Blank</v>
      </c>
      <c r="Q923" s="197" t="str">
        <f>IF(D923=0,"Blank",IF(D923="BEV",E923*(1-'3 Model Input'!E$54), E923))</f>
        <v>Blank</v>
      </c>
      <c r="R923" s="198" t="str">
        <f>IF(D923=0,"Blank",IF(D923="PHEV",F923/G923,F923*(1-'3 Model Input'!E$54)/G923))</f>
        <v>Blank</v>
      </c>
      <c r="S923" s="198" t="str">
        <f>IF(D923=0,"Blank",IF(D923="PHEV",MIN(M923,E923),MIN(M923,(E923*(1-'3 Model Input'!E$54)))))</f>
        <v>Blank</v>
      </c>
      <c r="T923" s="217" t="str">
        <f t="shared" si="162"/>
        <v>Blank</v>
      </c>
      <c r="U923" s="89"/>
      <c r="V923" s="216" t="str">
        <f>IF(D923=0,"Blank",P923*'3 Model Input'!E$50)</f>
        <v>Blank</v>
      </c>
      <c r="W923" s="197" t="str">
        <f t="shared" si="163"/>
        <v>Blank</v>
      </c>
      <c r="X923" s="197" t="str">
        <f t="shared" si="164"/>
        <v>Blank</v>
      </c>
      <c r="Y923" s="197" t="str">
        <f t="shared" si="165"/>
        <v>Blank</v>
      </c>
      <c r="Z923" s="197" t="str">
        <f t="shared" si="166"/>
        <v>Blank</v>
      </c>
      <c r="AA923" s="223" t="str" cm="1">
        <f t="array" ref="AA923">_xlfn.IFS(ISTEXT('3 Model Input'!F$70),"Missing",ISTEXT('3 Model Input'!I$70),"Missing",ISNUMBER('3 Model Input'!K$70),'3 Model Input'!K$70*P923)</f>
        <v>Missing</v>
      </c>
      <c r="AB923" s="89"/>
      <c r="AC923" s="227" t="str" cm="1">
        <f t="array" ref="AC923">IF(D923=0,"Blank",_xlfn.IFS('3 Model Input'!E$61=1,(V923*G923)/T923,'3 Model Input'!E$61=2,(W923*G923)/T923,'3 Model Input'!E$61=3,(X923*G923)/T923,'3 Model Input'!E$61=4,(Y923*G923)/T923,'3 Model Input'!E$61=5,(Z923*G923)/T923, ISTEXT('3 Model Input'!E$61),"Missing",'3 Model Input'!E$61=6,(AA923*G923)/T923))</f>
        <v>Blank</v>
      </c>
      <c r="AD923" s="202" t="str">
        <f t="shared" si="167"/>
        <v>Blank</v>
      </c>
      <c r="AE923" s="202" t="str">
        <f t="shared" si="168"/>
        <v>Blank</v>
      </c>
      <c r="AF923" s="217" t="str">
        <f t="shared" si="169"/>
        <v>Blank</v>
      </c>
      <c r="AG923" s="9" t="str" cm="1">
        <f t="array" ref="AG923">_xlfn.IFS(ISNUMBER(AC923), "", ISNUMBER(SEARCH("Blank", AC923)), "", ISERROR(AC923), "Bad input on tab 3")</f>
        <v/>
      </c>
    </row>
    <row r="924" spans="2:33" ht="15" customHeight="1" x14ac:dyDescent="0.75">
      <c r="B924" s="205" t="str">
        <f>'5 Driver Data'!B924</f>
        <v>0916</v>
      </c>
      <c r="C924" s="193">
        <f>'5 Driver Data'!C924</f>
        <v>0</v>
      </c>
      <c r="D924" s="192">
        <f>'5 Driver Data'!D924</f>
        <v>0</v>
      </c>
      <c r="E924" s="191">
        <f>'5 Driver Data'!E924</f>
        <v>0</v>
      </c>
      <c r="F924" s="191">
        <f>'5 Driver Data'!F924</f>
        <v>0</v>
      </c>
      <c r="G924" s="191">
        <f>'5 Driver Data'!G924</f>
        <v>0</v>
      </c>
      <c r="H924" s="191">
        <f>'5 Driver Data'!H924</f>
        <v>0</v>
      </c>
      <c r="I924" s="191">
        <f>'5 Driver Data'!I924</f>
        <v>0</v>
      </c>
      <c r="J924" s="191">
        <f>'5 Driver Data'!J924</f>
        <v>0</v>
      </c>
      <c r="K924" s="206">
        <f>'5 Driver Data'!K924</f>
        <v>0</v>
      </c>
      <c r="L924" s="1"/>
      <c r="M924" s="216" t="str">
        <f>IF(D924=0,"Blank",'3 Model Input'!E$44*'3 Model Input'!E$45)</f>
        <v>Blank</v>
      </c>
      <c r="N924" s="197" t="str">
        <f t="shared" si="160"/>
        <v>Blank</v>
      </c>
      <c r="O924" s="197" t="str">
        <f>IF(D924=0,"Blank",'3 Model Input'!E$49*(1-'3 Model Input'!E$51))</f>
        <v>Blank</v>
      </c>
      <c r="P924" s="197" t="str">
        <f t="shared" si="161"/>
        <v>Blank</v>
      </c>
      <c r="Q924" s="197" t="str">
        <f>IF(D924=0,"Blank",IF(D924="BEV",E924*(1-'3 Model Input'!E$54), E924))</f>
        <v>Blank</v>
      </c>
      <c r="R924" s="198" t="str">
        <f>IF(D924=0,"Blank",IF(D924="PHEV",F924/G924,F924*(1-'3 Model Input'!E$54)/G924))</f>
        <v>Blank</v>
      </c>
      <c r="S924" s="198" t="str">
        <f>IF(D924=0,"Blank",IF(D924="PHEV",MIN(M924,E924),MIN(M924,(E924*(1-'3 Model Input'!E$54)))))</f>
        <v>Blank</v>
      </c>
      <c r="T924" s="217" t="str">
        <f t="shared" si="162"/>
        <v>Blank</v>
      </c>
      <c r="U924" s="89"/>
      <c r="V924" s="216" t="str">
        <f>IF(D924=0,"Blank",P924*'3 Model Input'!E$50)</f>
        <v>Blank</v>
      </c>
      <c r="W924" s="197" t="str">
        <f t="shared" si="163"/>
        <v>Blank</v>
      </c>
      <c r="X924" s="197" t="str">
        <f t="shared" si="164"/>
        <v>Blank</v>
      </c>
      <c r="Y924" s="197" t="str">
        <f t="shared" si="165"/>
        <v>Blank</v>
      </c>
      <c r="Z924" s="197" t="str">
        <f t="shared" si="166"/>
        <v>Blank</v>
      </c>
      <c r="AA924" s="223" t="str" cm="1">
        <f t="array" ref="AA924">_xlfn.IFS(ISTEXT('3 Model Input'!F$70),"Missing",ISTEXT('3 Model Input'!I$70),"Missing",ISNUMBER('3 Model Input'!K$70),'3 Model Input'!K$70*P924)</f>
        <v>Missing</v>
      </c>
      <c r="AB924" s="89"/>
      <c r="AC924" s="227" t="str" cm="1">
        <f t="array" ref="AC924">IF(D924=0,"Blank",_xlfn.IFS('3 Model Input'!E$61=1,(V924*G924)/T924,'3 Model Input'!E$61=2,(W924*G924)/T924,'3 Model Input'!E$61=3,(X924*G924)/T924,'3 Model Input'!E$61=4,(Y924*G924)/T924,'3 Model Input'!E$61=5,(Z924*G924)/T924, ISTEXT('3 Model Input'!E$61),"Missing",'3 Model Input'!E$61=6,(AA924*G924)/T924))</f>
        <v>Blank</v>
      </c>
      <c r="AD924" s="202" t="str">
        <f t="shared" si="167"/>
        <v>Blank</v>
      </c>
      <c r="AE924" s="202" t="str">
        <f t="shared" si="168"/>
        <v>Blank</v>
      </c>
      <c r="AF924" s="217" t="str">
        <f t="shared" si="169"/>
        <v>Blank</v>
      </c>
      <c r="AG924" s="9" t="str" cm="1">
        <f t="array" ref="AG924">_xlfn.IFS(ISNUMBER(AC924), "", ISNUMBER(SEARCH("Blank", AC924)), "", ISERROR(AC924), "Bad input on tab 3")</f>
        <v/>
      </c>
    </row>
    <row r="925" spans="2:33" ht="15" customHeight="1" x14ac:dyDescent="0.75">
      <c r="B925" s="205" t="str">
        <f>'5 Driver Data'!B925</f>
        <v>0917</v>
      </c>
      <c r="C925" s="193">
        <f>'5 Driver Data'!C925</f>
        <v>0</v>
      </c>
      <c r="D925" s="192">
        <f>'5 Driver Data'!D925</f>
        <v>0</v>
      </c>
      <c r="E925" s="191">
        <f>'5 Driver Data'!E925</f>
        <v>0</v>
      </c>
      <c r="F925" s="191">
        <f>'5 Driver Data'!F925</f>
        <v>0</v>
      </c>
      <c r="G925" s="191">
        <f>'5 Driver Data'!G925</f>
        <v>0</v>
      </c>
      <c r="H925" s="191">
        <f>'5 Driver Data'!H925</f>
        <v>0</v>
      </c>
      <c r="I925" s="191">
        <f>'5 Driver Data'!I925</f>
        <v>0</v>
      </c>
      <c r="J925" s="191">
        <f>'5 Driver Data'!J925</f>
        <v>0</v>
      </c>
      <c r="K925" s="206">
        <f>'5 Driver Data'!K925</f>
        <v>0</v>
      </c>
      <c r="L925" s="1"/>
      <c r="M925" s="216" t="str">
        <f>IF(D925=0,"Blank",'3 Model Input'!E$44*'3 Model Input'!E$45)</f>
        <v>Blank</v>
      </c>
      <c r="N925" s="197" t="str">
        <f t="shared" si="160"/>
        <v>Blank</v>
      </c>
      <c r="O925" s="197" t="str">
        <f>IF(D925=0,"Blank",'3 Model Input'!E$49*(1-'3 Model Input'!E$51))</f>
        <v>Blank</v>
      </c>
      <c r="P925" s="197" t="str">
        <f t="shared" si="161"/>
        <v>Blank</v>
      </c>
      <c r="Q925" s="197" t="str">
        <f>IF(D925=0,"Blank",IF(D925="BEV",E925*(1-'3 Model Input'!E$54), E925))</f>
        <v>Blank</v>
      </c>
      <c r="R925" s="198" t="str">
        <f>IF(D925=0,"Blank",IF(D925="PHEV",F925/G925,F925*(1-'3 Model Input'!E$54)/G925))</f>
        <v>Blank</v>
      </c>
      <c r="S925" s="198" t="str">
        <f>IF(D925=0,"Blank",IF(D925="PHEV",MIN(M925,E925),MIN(M925,(E925*(1-'3 Model Input'!E$54)))))</f>
        <v>Blank</v>
      </c>
      <c r="T925" s="217" t="str">
        <f t="shared" si="162"/>
        <v>Blank</v>
      </c>
      <c r="U925" s="89"/>
      <c r="V925" s="216" t="str">
        <f>IF(D925=0,"Blank",P925*'3 Model Input'!E$50)</f>
        <v>Blank</v>
      </c>
      <c r="W925" s="197" t="str">
        <f t="shared" si="163"/>
        <v>Blank</v>
      </c>
      <c r="X925" s="197" t="str">
        <f t="shared" si="164"/>
        <v>Blank</v>
      </c>
      <c r="Y925" s="197" t="str">
        <f t="shared" si="165"/>
        <v>Blank</v>
      </c>
      <c r="Z925" s="197" t="str">
        <f t="shared" si="166"/>
        <v>Blank</v>
      </c>
      <c r="AA925" s="223" t="str" cm="1">
        <f t="array" ref="AA925">_xlfn.IFS(ISTEXT('3 Model Input'!F$70),"Missing",ISTEXT('3 Model Input'!I$70),"Missing",ISNUMBER('3 Model Input'!K$70),'3 Model Input'!K$70*P925)</f>
        <v>Missing</v>
      </c>
      <c r="AB925" s="89"/>
      <c r="AC925" s="227" t="str" cm="1">
        <f t="array" ref="AC925">IF(D925=0,"Blank",_xlfn.IFS('3 Model Input'!E$61=1,(V925*G925)/T925,'3 Model Input'!E$61=2,(W925*G925)/T925,'3 Model Input'!E$61=3,(X925*G925)/T925,'3 Model Input'!E$61=4,(Y925*G925)/T925,'3 Model Input'!E$61=5,(Z925*G925)/T925, ISTEXT('3 Model Input'!E$61),"Missing",'3 Model Input'!E$61=6,(AA925*G925)/T925))</f>
        <v>Blank</v>
      </c>
      <c r="AD925" s="202" t="str">
        <f t="shared" si="167"/>
        <v>Blank</v>
      </c>
      <c r="AE925" s="202" t="str">
        <f t="shared" si="168"/>
        <v>Blank</v>
      </c>
      <c r="AF925" s="217" t="str">
        <f t="shared" si="169"/>
        <v>Blank</v>
      </c>
      <c r="AG925" s="9" t="str" cm="1">
        <f t="array" ref="AG925">_xlfn.IFS(ISNUMBER(AC925), "", ISNUMBER(SEARCH("Blank", AC925)), "", ISERROR(AC925), "Bad input on tab 3")</f>
        <v/>
      </c>
    </row>
    <row r="926" spans="2:33" ht="15" customHeight="1" x14ac:dyDescent="0.75">
      <c r="B926" s="205" t="str">
        <f>'5 Driver Data'!B926</f>
        <v>0918</v>
      </c>
      <c r="C926" s="193">
        <f>'5 Driver Data'!C926</f>
        <v>0</v>
      </c>
      <c r="D926" s="192">
        <f>'5 Driver Data'!D926</f>
        <v>0</v>
      </c>
      <c r="E926" s="191">
        <f>'5 Driver Data'!E926</f>
        <v>0</v>
      </c>
      <c r="F926" s="191">
        <f>'5 Driver Data'!F926</f>
        <v>0</v>
      </c>
      <c r="G926" s="191">
        <f>'5 Driver Data'!G926</f>
        <v>0</v>
      </c>
      <c r="H926" s="191">
        <f>'5 Driver Data'!H926</f>
        <v>0</v>
      </c>
      <c r="I926" s="191">
        <f>'5 Driver Data'!I926</f>
        <v>0</v>
      </c>
      <c r="J926" s="191">
        <f>'5 Driver Data'!J926</f>
        <v>0</v>
      </c>
      <c r="K926" s="206">
        <f>'5 Driver Data'!K926</f>
        <v>0</v>
      </c>
      <c r="L926" s="1"/>
      <c r="M926" s="216" t="str">
        <f>IF(D926=0,"Blank",'3 Model Input'!E$44*'3 Model Input'!E$45)</f>
        <v>Blank</v>
      </c>
      <c r="N926" s="197" t="str">
        <f t="shared" si="160"/>
        <v>Blank</v>
      </c>
      <c r="O926" s="197" t="str">
        <f>IF(D926=0,"Blank",'3 Model Input'!E$49*(1-'3 Model Input'!E$51))</f>
        <v>Blank</v>
      </c>
      <c r="P926" s="197" t="str">
        <f t="shared" si="161"/>
        <v>Blank</v>
      </c>
      <c r="Q926" s="197" t="str">
        <f>IF(D926=0,"Blank",IF(D926="BEV",E926*(1-'3 Model Input'!E$54), E926))</f>
        <v>Blank</v>
      </c>
      <c r="R926" s="198" t="str">
        <f>IF(D926=0,"Blank",IF(D926="PHEV",F926/G926,F926*(1-'3 Model Input'!E$54)/G926))</f>
        <v>Blank</v>
      </c>
      <c r="S926" s="198" t="str">
        <f>IF(D926=0,"Blank",IF(D926="PHEV",MIN(M926,E926),MIN(M926,(E926*(1-'3 Model Input'!E$54)))))</f>
        <v>Blank</v>
      </c>
      <c r="T926" s="217" t="str">
        <f t="shared" si="162"/>
        <v>Blank</v>
      </c>
      <c r="U926" s="89"/>
      <c r="V926" s="216" t="str">
        <f>IF(D926=0,"Blank",P926*'3 Model Input'!E$50)</f>
        <v>Blank</v>
      </c>
      <c r="W926" s="197" t="str">
        <f t="shared" si="163"/>
        <v>Blank</v>
      </c>
      <c r="X926" s="197" t="str">
        <f t="shared" si="164"/>
        <v>Blank</v>
      </c>
      <c r="Y926" s="197" t="str">
        <f t="shared" si="165"/>
        <v>Blank</v>
      </c>
      <c r="Z926" s="197" t="str">
        <f t="shared" si="166"/>
        <v>Blank</v>
      </c>
      <c r="AA926" s="223" t="str" cm="1">
        <f t="array" ref="AA926">_xlfn.IFS(ISTEXT('3 Model Input'!F$70),"Missing",ISTEXT('3 Model Input'!I$70),"Missing",ISNUMBER('3 Model Input'!K$70),'3 Model Input'!K$70*P926)</f>
        <v>Missing</v>
      </c>
      <c r="AB926" s="89"/>
      <c r="AC926" s="227" t="str" cm="1">
        <f t="array" ref="AC926">IF(D926=0,"Blank",_xlfn.IFS('3 Model Input'!E$61=1,(V926*G926)/T926,'3 Model Input'!E$61=2,(W926*G926)/T926,'3 Model Input'!E$61=3,(X926*G926)/T926,'3 Model Input'!E$61=4,(Y926*G926)/T926,'3 Model Input'!E$61=5,(Z926*G926)/T926, ISTEXT('3 Model Input'!E$61),"Missing",'3 Model Input'!E$61=6,(AA926*G926)/T926))</f>
        <v>Blank</v>
      </c>
      <c r="AD926" s="202" t="str">
        <f t="shared" si="167"/>
        <v>Blank</v>
      </c>
      <c r="AE926" s="202" t="str">
        <f t="shared" si="168"/>
        <v>Blank</v>
      </c>
      <c r="AF926" s="217" t="str">
        <f t="shared" si="169"/>
        <v>Blank</v>
      </c>
      <c r="AG926" s="9" t="str" cm="1">
        <f t="array" ref="AG926">_xlfn.IFS(ISNUMBER(AC926), "", ISNUMBER(SEARCH("Blank", AC926)), "", ISERROR(AC926), "Bad input on tab 3")</f>
        <v/>
      </c>
    </row>
    <row r="927" spans="2:33" ht="15" customHeight="1" x14ac:dyDescent="0.75">
      <c r="B927" s="205" t="str">
        <f>'5 Driver Data'!B927</f>
        <v>0919</v>
      </c>
      <c r="C927" s="193">
        <f>'5 Driver Data'!C927</f>
        <v>0</v>
      </c>
      <c r="D927" s="192">
        <f>'5 Driver Data'!D927</f>
        <v>0</v>
      </c>
      <c r="E927" s="191">
        <f>'5 Driver Data'!E927</f>
        <v>0</v>
      </c>
      <c r="F927" s="191">
        <f>'5 Driver Data'!F927</f>
        <v>0</v>
      </c>
      <c r="G927" s="191">
        <f>'5 Driver Data'!G927</f>
        <v>0</v>
      </c>
      <c r="H927" s="191">
        <f>'5 Driver Data'!H927</f>
        <v>0</v>
      </c>
      <c r="I927" s="191">
        <f>'5 Driver Data'!I927</f>
        <v>0</v>
      </c>
      <c r="J927" s="191">
        <f>'5 Driver Data'!J927</f>
        <v>0</v>
      </c>
      <c r="K927" s="206">
        <f>'5 Driver Data'!K927</f>
        <v>0</v>
      </c>
      <c r="L927" s="1"/>
      <c r="M927" s="216" t="str">
        <f>IF(D927=0,"Blank",'3 Model Input'!E$44*'3 Model Input'!E$45)</f>
        <v>Blank</v>
      </c>
      <c r="N927" s="197" t="str">
        <f t="shared" si="160"/>
        <v>Blank</v>
      </c>
      <c r="O927" s="197" t="str">
        <f>IF(D927=0,"Blank",'3 Model Input'!E$49*(1-'3 Model Input'!E$51))</f>
        <v>Blank</v>
      </c>
      <c r="P927" s="197" t="str">
        <f t="shared" si="161"/>
        <v>Blank</v>
      </c>
      <c r="Q927" s="197" t="str">
        <f>IF(D927=0,"Blank",IF(D927="BEV",E927*(1-'3 Model Input'!E$54), E927))</f>
        <v>Blank</v>
      </c>
      <c r="R927" s="198" t="str">
        <f>IF(D927=0,"Blank",IF(D927="PHEV",F927/G927,F927*(1-'3 Model Input'!E$54)/G927))</f>
        <v>Blank</v>
      </c>
      <c r="S927" s="198" t="str">
        <f>IF(D927=0,"Blank",IF(D927="PHEV",MIN(M927,E927),MIN(M927,(E927*(1-'3 Model Input'!E$54)))))</f>
        <v>Blank</v>
      </c>
      <c r="T927" s="217" t="str">
        <f t="shared" si="162"/>
        <v>Blank</v>
      </c>
      <c r="U927" s="89"/>
      <c r="V927" s="216" t="str">
        <f>IF(D927=0,"Blank",P927*'3 Model Input'!E$50)</f>
        <v>Blank</v>
      </c>
      <c r="W927" s="197" t="str">
        <f t="shared" si="163"/>
        <v>Blank</v>
      </c>
      <c r="X927" s="197" t="str">
        <f t="shared" si="164"/>
        <v>Blank</v>
      </c>
      <c r="Y927" s="197" t="str">
        <f t="shared" si="165"/>
        <v>Blank</v>
      </c>
      <c r="Z927" s="197" t="str">
        <f t="shared" si="166"/>
        <v>Blank</v>
      </c>
      <c r="AA927" s="223" t="str" cm="1">
        <f t="array" ref="AA927">_xlfn.IFS(ISTEXT('3 Model Input'!F$70),"Missing",ISTEXT('3 Model Input'!I$70),"Missing",ISNUMBER('3 Model Input'!K$70),'3 Model Input'!K$70*P927)</f>
        <v>Missing</v>
      </c>
      <c r="AB927" s="89"/>
      <c r="AC927" s="227" t="str" cm="1">
        <f t="array" ref="AC927">IF(D927=0,"Blank",_xlfn.IFS('3 Model Input'!E$61=1,(V927*G927)/T927,'3 Model Input'!E$61=2,(W927*G927)/T927,'3 Model Input'!E$61=3,(X927*G927)/T927,'3 Model Input'!E$61=4,(Y927*G927)/T927,'3 Model Input'!E$61=5,(Z927*G927)/T927, ISTEXT('3 Model Input'!E$61),"Missing",'3 Model Input'!E$61=6,(AA927*G927)/T927))</f>
        <v>Blank</v>
      </c>
      <c r="AD927" s="202" t="str">
        <f t="shared" si="167"/>
        <v>Blank</v>
      </c>
      <c r="AE927" s="202" t="str">
        <f t="shared" si="168"/>
        <v>Blank</v>
      </c>
      <c r="AF927" s="217" t="str">
        <f t="shared" si="169"/>
        <v>Blank</v>
      </c>
      <c r="AG927" s="9" t="str" cm="1">
        <f t="array" ref="AG927">_xlfn.IFS(ISNUMBER(AC927), "", ISNUMBER(SEARCH("Blank", AC927)), "", ISERROR(AC927), "Bad input on tab 3")</f>
        <v/>
      </c>
    </row>
    <row r="928" spans="2:33" ht="15" customHeight="1" x14ac:dyDescent="0.75">
      <c r="B928" s="205" t="str">
        <f>'5 Driver Data'!B928</f>
        <v>0920</v>
      </c>
      <c r="C928" s="193">
        <f>'5 Driver Data'!C928</f>
        <v>0</v>
      </c>
      <c r="D928" s="192">
        <f>'5 Driver Data'!D928</f>
        <v>0</v>
      </c>
      <c r="E928" s="191">
        <f>'5 Driver Data'!E928</f>
        <v>0</v>
      </c>
      <c r="F928" s="191">
        <f>'5 Driver Data'!F928</f>
        <v>0</v>
      </c>
      <c r="G928" s="191">
        <f>'5 Driver Data'!G928</f>
        <v>0</v>
      </c>
      <c r="H928" s="191">
        <f>'5 Driver Data'!H928</f>
        <v>0</v>
      </c>
      <c r="I928" s="191">
        <f>'5 Driver Data'!I928</f>
        <v>0</v>
      </c>
      <c r="J928" s="191">
        <f>'5 Driver Data'!J928</f>
        <v>0</v>
      </c>
      <c r="K928" s="206">
        <f>'5 Driver Data'!K928</f>
        <v>0</v>
      </c>
      <c r="L928" s="1"/>
      <c r="M928" s="216" t="str">
        <f>IF(D928=0,"Blank",'3 Model Input'!E$44*'3 Model Input'!E$45)</f>
        <v>Blank</v>
      </c>
      <c r="N928" s="197" t="str">
        <f t="shared" si="160"/>
        <v>Blank</v>
      </c>
      <c r="O928" s="197" t="str">
        <f>IF(D928=0,"Blank",'3 Model Input'!E$49*(1-'3 Model Input'!E$51))</f>
        <v>Blank</v>
      </c>
      <c r="P928" s="197" t="str">
        <f t="shared" si="161"/>
        <v>Blank</v>
      </c>
      <c r="Q928" s="197" t="str">
        <f>IF(D928=0,"Blank",IF(D928="BEV",E928*(1-'3 Model Input'!E$54), E928))</f>
        <v>Blank</v>
      </c>
      <c r="R928" s="198" t="str">
        <f>IF(D928=0,"Blank",IF(D928="PHEV",F928/G928,F928*(1-'3 Model Input'!E$54)/G928))</f>
        <v>Blank</v>
      </c>
      <c r="S928" s="198" t="str">
        <f>IF(D928=0,"Blank",IF(D928="PHEV",MIN(M928,E928),MIN(M928,(E928*(1-'3 Model Input'!E$54)))))</f>
        <v>Blank</v>
      </c>
      <c r="T928" s="217" t="str">
        <f t="shared" si="162"/>
        <v>Blank</v>
      </c>
      <c r="U928" s="89"/>
      <c r="V928" s="216" t="str">
        <f>IF(D928=0,"Blank",P928*'3 Model Input'!E$50)</f>
        <v>Blank</v>
      </c>
      <c r="W928" s="197" t="str">
        <f t="shared" si="163"/>
        <v>Blank</v>
      </c>
      <c r="X928" s="197" t="str">
        <f t="shared" si="164"/>
        <v>Blank</v>
      </c>
      <c r="Y928" s="197" t="str">
        <f t="shared" si="165"/>
        <v>Blank</v>
      </c>
      <c r="Z928" s="197" t="str">
        <f t="shared" si="166"/>
        <v>Blank</v>
      </c>
      <c r="AA928" s="223" t="str" cm="1">
        <f t="array" ref="AA928">_xlfn.IFS(ISTEXT('3 Model Input'!F$70),"Missing",ISTEXT('3 Model Input'!I$70),"Missing",ISNUMBER('3 Model Input'!K$70),'3 Model Input'!K$70*P928)</f>
        <v>Missing</v>
      </c>
      <c r="AB928" s="89"/>
      <c r="AC928" s="227" t="str" cm="1">
        <f t="array" ref="AC928">IF(D928=0,"Blank",_xlfn.IFS('3 Model Input'!E$61=1,(V928*G928)/T928,'3 Model Input'!E$61=2,(W928*G928)/T928,'3 Model Input'!E$61=3,(X928*G928)/T928,'3 Model Input'!E$61=4,(Y928*G928)/T928,'3 Model Input'!E$61=5,(Z928*G928)/T928, ISTEXT('3 Model Input'!E$61),"Missing",'3 Model Input'!E$61=6,(AA928*G928)/T928))</f>
        <v>Blank</v>
      </c>
      <c r="AD928" s="202" t="str">
        <f t="shared" si="167"/>
        <v>Blank</v>
      </c>
      <c r="AE928" s="202" t="str">
        <f t="shared" si="168"/>
        <v>Blank</v>
      </c>
      <c r="AF928" s="217" t="str">
        <f t="shared" si="169"/>
        <v>Blank</v>
      </c>
      <c r="AG928" s="9" t="str" cm="1">
        <f t="array" ref="AG928">_xlfn.IFS(ISNUMBER(AC928), "", ISNUMBER(SEARCH("Blank", AC928)), "", ISERROR(AC928), "Bad input on tab 3")</f>
        <v/>
      </c>
    </row>
    <row r="929" spans="2:33" ht="15" customHeight="1" x14ac:dyDescent="0.75">
      <c r="B929" s="205" t="str">
        <f>'5 Driver Data'!B929</f>
        <v>0921</v>
      </c>
      <c r="C929" s="193">
        <f>'5 Driver Data'!C929</f>
        <v>0</v>
      </c>
      <c r="D929" s="192">
        <f>'5 Driver Data'!D929</f>
        <v>0</v>
      </c>
      <c r="E929" s="191">
        <f>'5 Driver Data'!E929</f>
        <v>0</v>
      </c>
      <c r="F929" s="191">
        <f>'5 Driver Data'!F929</f>
        <v>0</v>
      </c>
      <c r="G929" s="191">
        <f>'5 Driver Data'!G929</f>
        <v>0</v>
      </c>
      <c r="H929" s="191">
        <f>'5 Driver Data'!H929</f>
        <v>0</v>
      </c>
      <c r="I929" s="191">
        <f>'5 Driver Data'!I929</f>
        <v>0</v>
      </c>
      <c r="J929" s="191">
        <f>'5 Driver Data'!J929</f>
        <v>0</v>
      </c>
      <c r="K929" s="206">
        <f>'5 Driver Data'!K929</f>
        <v>0</v>
      </c>
      <c r="L929" s="1"/>
      <c r="M929" s="216" t="str">
        <f>IF(D929=0,"Blank",'3 Model Input'!E$44*'3 Model Input'!E$45)</f>
        <v>Blank</v>
      </c>
      <c r="N929" s="197" t="str">
        <f t="shared" si="160"/>
        <v>Blank</v>
      </c>
      <c r="O929" s="197" t="str">
        <f>IF(D929=0,"Blank",'3 Model Input'!E$49*(1-'3 Model Input'!E$51))</f>
        <v>Blank</v>
      </c>
      <c r="P929" s="197" t="str">
        <f t="shared" si="161"/>
        <v>Blank</v>
      </c>
      <c r="Q929" s="197" t="str">
        <f>IF(D929=0,"Blank",IF(D929="BEV",E929*(1-'3 Model Input'!E$54), E929))</f>
        <v>Blank</v>
      </c>
      <c r="R929" s="198" t="str">
        <f>IF(D929=0,"Blank",IF(D929="PHEV",F929/G929,F929*(1-'3 Model Input'!E$54)/G929))</f>
        <v>Blank</v>
      </c>
      <c r="S929" s="198" t="str">
        <f>IF(D929=0,"Blank",IF(D929="PHEV",MIN(M929,E929),MIN(M929,(E929*(1-'3 Model Input'!E$54)))))</f>
        <v>Blank</v>
      </c>
      <c r="T929" s="217" t="str">
        <f t="shared" si="162"/>
        <v>Blank</v>
      </c>
      <c r="U929" s="89"/>
      <c r="V929" s="216" t="str">
        <f>IF(D929=0,"Blank",P929*'3 Model Input'!E$50)</f>
        <v>Blank</v>
      </c>
      <c r="W929" s="197" t="str">
        <f t="shared" si="163"/>
        <v>Blank</v>
      </c>
      <c r="X929" s="197" t="str">
        <f t="shared" si="164"/>
        <v>Blank</v>
      </c>
      <c r="Y929" s="197" t="str">
        <f t="shared" si="165"/>
        <v>Blank</v>
      </c>
      <c r="Z929" s="197" t="str">
        <f t="shared" si="166"/>
        <v>Blank</v>
      </c>
      <c r="AA929" s="223" t="str" cm="1">
        <f t="array" ref="AA929">_xlfn.IFS(ISTEXT('3 Model Input'!F$70),"Missing",ISTEXT('3 Model Input'!I$70),"Missing",ISNUMBER('3 Model Input'!K$70),'3 Model Input'!K$70*P929)</f>
        <v>Missing</v>
      </c>
      <c r="AB929" s="89"/>
      <c r="AC929" s="227" t="str" cm="1">
        <f t="array" ref="AC929">IF(D929=0,"Blank",_xlfn.IFS('3 Model Input'!E$61=1,(V929*G929)/T929,'3 Model Input'!E$61=2,(W929*G929)/T929,'3 Model Input'!E$61=3,(X929*G929)/T929,'3 Model Input'!E$61=4,(Y929*G929)/T929,'3 Model Input'!E$61=5,(Z929*G929)/T929, ISTEXT('3 Model Input'!E$61),"Missing",'3 Model Input'!E$61=6,(AA929*G929)/T929))</f>
        <v>Blank</v>
      </c>
      <c r="AD929" s="202" t="str">
        <f t="shared" si="167"/>
        <v>Blank</v>
      </c>
      <c r="AE929" s="202" t="str">
        <f t="shared" si="168"/>
        <v>Blank</v>
      </c>
      <c r="AF929" s="217" t="str">
        <f t="shared" si="169"/>
        <v>Blank</v>
      </c>
      <c r="AG929" s="9" t="str" cm="1">
        <f t="array" ref="AG929">_xlfn.IFS(ISNUMBER(AC929), "", ISNUMBER(SEARCH("Blank", AC929)), "", ISERROR(AC929), "Bad input on tab 3")</f>
        <v/>
      </c>
    </row>
    <row r="930" spans="2:33" ht="15" customHeight="1" x14ac:dyDescent="0.75">
      <c r="B930" s="205" t="str">
        <f>'5 Driver Data'!B930</f>
        <v>0922</v>
      </c>
      <c r="C930" s="193">
        <f>'5 Driver Data'!C930</f>
        <v>0</v>
      </c>
      <c r="D930" s="192">
        <f>'5 Driver Data'!D930</f>
        <v>0</v>
      </c>
      <c r="E930" s="191">
        <f>'5 Driver Data'!E930</f>
        <v>0</v>
      </c>
      <c r="F930" s="191">
        <f>'5 Driver Data'!F930</f>
        <v>0</v>
      </c>
      <c r="G930" s="191">
        <f>'5 Driver Data'!G930</f>
        <v>0</v>
      </c>
      <c r="H930" s="191">
        <f>'5 Driver Data'!H930</f>
        <v>0</v>
      </c>
      <c r="I930" s="191">
        <f>'5 Driver Data'!I930</f>
        <v>0</v>
      </c>
      <c r="J930" s="191">
        <f>'5 Driver Data'!J930</f>
        <v>0</v>
      </c>
      <c r="K930" s="206">
        <f>'5 Driver Data'!K930</f>
        <v>0</v>
      </c>
      <c r="L930" s="1"/>
      <c r="M930" s="216" t="str">
        <f>IF(D930=0,"Blank",'3 Model Input'!E$44*'3 Model Input'!E$45)</f>
        <v>Blank</v>
      </c>
      <c r="N930" s="197" t="str">
        <f t="shared" si="160"/>
        <v>Blank</v>
      </c>
      <c r="O930" s="197" t="str">
        <f>IF(D930=0,"Blank",'3 Model Input'!E$49*(1-'3 Model Input'!E$51))</f>
        <v>Blank</v>
      </c>
      <c r="P930" s="197" t="str">
        <f t="shared" si="161"/>
        <v>Blank</v>
      </c>
      <c r="Q930" s="197" t="str">
        <f>IF(D930=0,"Blank",IF(D930="BEV",E930*(1-'3 Model Input'!E$54), E930))</f>
        <v>Blank</v>
      </c>
      <c r="R930" s="198" t="str">
        <f>IF(D930=0,"Blank",IF(D930="PHEV",F930/G930,F930*(1-'3 Model Input'!E$54)/G930))</f>
        <v>Blank</v>
      </c>
      <c r="S930" s="198" t="str">
        <f>IF(D930=0,"Blank",IF(D930="PHEV",MIN(M930,E930),MIN(M930,(E930*(1-'3 Model Input'!E$54)))))</f>
        <v>Blank</v>
      </c>
      <c r="T930" s="217" t="str">
        <f t="shared" si="162"/>
        <v>Blank</v>
      </c>
      <c r="U930" s="89"/>
      <c r="V930" s="216" t="str">
        <f>IF(D930=0,"Blank",P930*'3 Model Input'!E$50)</f>
        <v>Blank</v>
      </c>
      <c r="W930" s="197" t="str">
        <f t="shared" si="163"/>
        <v>Blank</v>
      </c>
      <c r="X930" s="197" t="str">
        <f t="shared" si="164"/>
        <v>Blank</v>
      </c>
      <c r="Y930" s="197" t="str">
        <f t="shared" si="165"/>
        <v>Blank</v>
      </c>
      <c r="Z930" s="197" t="str">
        <f t="shared" si="166"/>
        <v>Blank</v>
      </c>
      <c r="AA930" s="223" t="str" cm="1">
        <f t="array" ref="AA930">_xlfn.IFS(ISTEXT('3 Model Input'!F$70),"Missing",ISTEXT('3 Model Input'!I$70),"Missing",ISNUMBER('3 Model Input'!K$70),'3 Model Input'!K$70*P930)</f>
        <v>Missing</v>
      </c>
      <c r="AB930" s="89"/>
      <c r="AC930" s="227" t="str" cm="1">
        <f t="array" ref="AC930">IF(D930=0,"Blank",_xlfn.IFS('3 Model Input'!E$61=1,(V930*G930)/T930,'3 Model Input'!E$61=2,(W930*G930)/T930,'3 Model Input'!E$61=3,(X930*G930)/T930,'3 Model Input'!E$61=4,(Y930*G930)/T930,'3 Model Input'!E$61=5,(Z930*G930)/T930, ISTEXT('3 Model Input'!E$61),"Missing",'3 Model Input'!E$61=6,(AA930*G930)/T930))</f>
        <v>Blank</v>
      </c>
      <c r="AD930" s="202" t="str">
        <f t="shared" si="167"/>
        <v>Blank</v>
      </c>
      <c r="AE930" s="202" t="str">
        <f t="shared" si="168"/>
        <v>Blank</v>
      </c>
      <c r="AF930" s="217" t="str">
        <f t="shared" si="169"/>
        <v>Blank</v>
      </c>
      <c r="AG930" s="9" t="str" cm="1">
        <f t="array" ref="AG930">_xlfn.IFS(ISNUMBER(AC930), "", ISNUMBER(SEARCH("Blank", AC930)), "", ISERROR(AC930), "Bad input on tab 3")</f>
        <v/>
      </c>
    </row>
    <row r="931" spans="2:33" ht="15" customHeight="1" x14ac:dyDescent="0.75">
      <c r="B931" s="205" t="str">
        <f>'5 Driver Data'!B931</f>
        <v>0923</v>
      </c>
      <c r="C931" s="193">
        <f>'5 Driver Data'!C931</f>
        <v>0</v>
      </c>
      <c r="D931" s="192">
        <f>'5 Driver Data'!D931</f>
        <v>0</v>
      </c>
      <c r="E931" s="191">
        <f>'5 Driver Data'!E931</f>
        <v>0</v>
      </c>
      <c r="F931" s="191">
        <f>'5 Driver Data'!F931</f>
        <v>0</v>
      </c>
      <c r="G931" s="191">
        <f>'5 Driver Data'!G931</f>
        <v>0</v>
      </c>
      <c r="H931" s="191">
        <f>'5 Driver Data'!H931</f>
        <v>0</v>
      </c>
      <c r="I931" s="191">
        <f>'5 Driver Data'!I931</f>
        <v>0</v>
      </c>
      <c r="J931" s="191">
        <f>'5 Driver Data'!J931</f>
        <v>0</v>
      </c>
      <c r="K931" s="206">
        <f>'5 Driver Data'!K931</f>
        <v>0</v>
      </c>
      <c r="L931" s="1"/>
      <c r="M931" s="216" t="str">
        <f>IF(D931=0,"Blank",'3 Model Input'!E$44*'3 Model Input'!E$45)</f>
        <v>Blank</v>
      </c>
      <c r="N931" s="197" t="str">
        <f t="shared" si="160"/>
        <v>Blank</v>
      </c>
      <c r="O931" s="197" t="str">
        <f>IF(D931=0,"Blank",'3 Model Input'!E$49*(1-'3 Model Input'!E$51))</f>
        <v>Blank</v>
      </c>
      <c r="P931" s="197" t="str">
        <f t="shared" si="161"/>
        <v>Blank</v>
      </c>
      <c r="Q931" s="197" t="str">
        <f>IF(D931=0,"Blank",IF(D931="BEV",E931*(1-'3 Model Input'!E$54), E931))</f>
        <v>Blank</v>
      </c>
      <c r="R931" s="198" t="str">
        <f>IF(D931=0,"Blank",IF(D931="PHEV",F931/G931,F931*(1-'3 Model Input'!E$54)/G931))</f>
        <v>Blank</v>
      </c>
      <c r="S931" s="198" t="str">
        <f>IF(D931=0,"Blank",IF(D931="PHEV",MIN(M931,E931),MIN(M931,(E931*(1-'3 Model Input'!E$54)))))</f>
        <v>Blank</v>
      </c>
      <c r="T931" s="217" t="str">
        <f t="shared" si="162"/>
        <v>Blank</v>
      </c>
      <c r="U931" s="89"/>
      <c r="V931" s="216" t="str">
        <f>IF(D931=0,"Blank",P931*'3 Model Input'!E$50)</f>
        <v>Blank</v>
      </c>
      <c r="W931" s="197" t="str">
        <f t="shared" si="163"/>
        <v>Blank</v>
      </c>
      <c r="X931" s="197" t="str">
        <f t="shared" si="164"/>
        <v>Blank</v>
      </c>
      <c r="Y931" s="197" t="str">
        <f t="shared" si="165"/>
        <v>Blank</v>
      </c>
      <c r="Z931" s="197" t="str">
        <f t="shared" si="166"/>
        <v>Blank</v>
      </c>
      <c r="AA931" s="223" t="str" cm="1">
        <f t="array" ref="AA931">_xlfn.IFS(ISTEXT('3 Model Input'!F$70),"Missing",ISTEXT('3 Model Input'!I$70),"Missing",ISNUMBER('3 Model Input'!K$70),'3 Model Input'!K$70*P931)</f>
        <v>Missing</v>
      </c>
      <c r="AB931" s="89"/>
      <c r="AC931" s="227" t="str" cm="1">
        <f t="array" ref="AC931">IF(D931=0,"Blank",_xlfn.IFS('3 Model Input'!E$61=1,(V931*G931)/T931,'3 Model Input'!E$61=2,(W931*G931)/T931,'3 Model Input'!E$61=3,(X931*G931)/T931,'3 Model Input'!E$61=4,(Y931*G931)/T931,'3 Model Input'!E$61=5,(Z931*G931)/T931, ISTEXT('3 Model Input'!E$61),"Missing",'3 Model Input'!E$61=6,(AA931*G931)/T931))</f>
        <v>Blank</v>
      </c>
      <c r="AD931" s="202" t="str">
        <f t="shared" si="167"/>
        <v>Blank</v>
      </c>
      <c r="AE931" s="202" t="str">
        <f t="shared" si="168"/>
        <v>Blank</v>
      </c>
      <c r="AF931" s="217" t="str">
        <f t="shared" si="169"/>
        <v>Blank</v>
      </c>
      <c r="AG931" s="9" t="str" cm="1">
        <f t="array" ref="AG931">_xlfn.IFS(ISNUMBER(AC931), "", ISNUMBER(SEARCH("Blank", AC931)), "", ISERROR(AC931), "Bad input on tab 3")</f>
        <v/>
      </c>
    </row>
    <row r="932" spans="2:33" ht="15" customHeight="1" x14ac:dyDescent="0.75">
      <c r="B932" s="205" t="str">
        <f>'5 Driver Data'!B932</f>
        <v>0924</v>
      </c>
      <c r="C932" s="193">
        <f>'5 Driver Data'!C932</f>
        <v>0</v>
      </c>
      <c r="D932" s="192">
        <f>'5 Driver Data'!D932</f>
        <v>0</v>
      </c>
      <c r="E932" s="191">
        <f>'5 Driver Data'!E932</f>
        <v>0</v>
      </c>
      <c r="F932" s="191">
        <f>'5 Driver Data'!F932</f>
        <v>0</v>
      </c>
      <c r="G932" s="191">
        <f>'5 Driver Data'!G932</f>
        <v>0</v>
      </c>
      <c r="H932" s="191">
        <f>'5 Driver Data'!H932</f>
        <v>0</v>
      </c>
      <c r="I932" s="191">
        <f>'5 Driver Data'!I932</f>
        <v>0</v>
      </c>
      <c r="J932" s="191">
        <f>'5 Driver Data'!J932</f>
        <v>0</v>
      </c>
      <c r="K932" s="206">
        <f>'5 Driver Data'!K932</f>
        <v>0</v>
      </c>
      <c r="L932" s="1"/>
      <c r="M932" s="216" t="str">
        <f>IF(D932=0,"Blank",'3 Model Input'!E$44*'3 Model Input'!E$45)</f>
        <v>Blank</v>
      </c>
      <c r="N932" s="197" t="str">
        <f t="shared" si="160"/>
        <v>Blank</v>
      </c>
      <c r="O932" s="197" t="str">
        <f>IF(D932=0,"Blank",'3 Model Input'!E$49*(1-'3 Model Input'!E$51))</f>
        <v>Blank</v>
      </c>
      <c r="P932" s="197" t="str">
        <f t="shared" si="161"/>
        <v>Blank</v>
      </c>
      <c r="Q932" s="197" t="str">
        <f>IF(D932=0,"Blank",IF(D932="BEV",E932*(1-'3 Model Input'!E$54), E932))</f>
        <v>Blank</v>
      </c>
      <c r="R932" s="198" t="str">
        <f>IF(D932=0,"Blank",IF(D932="PHEV",F932/G932,F932*(1-'3 Model Input'!E$54)/G932))</f>
        <v>Blank</v>
      </c>
      <c r="S932" s="198" t="str">
        <f>IF(D932=0,"Blank",IF(D932="PHEV",MIN(M932,E932),MIN(M932,(E932*(1-'3 Model Input'!E$54)))))</f>
        <v>Blank</v>
      </c>
      <c r="T932" s="217" t="str">
        <f t="shared" si="162"/>
        <v>Blank</v>
      </c>
      <c r="U932" s="89"/>
      <c r="V932" s="216" t="str">
        <f>IF(D932=0,"Blank",P932*'3 Model Input'!E$50)</f>
        <v>Blank</v>
      </c>
      <c r="W932" s="197" t="str">
        <f t="shared" si="163"/>
        <v>Blank</v>
      </c>
      <c r="X932" s="197" t="str">
        <f t="shared" si="164"/>
        <v>Blank</v>
      </c>
      <c r="Y932" s="197" t="str">
        <f t="shared" si="165"/>
        <v>Blank</v>
      </c>
      <c r="Z932" s="197" t="str">
        <f t="shared" si="166"/>
        <v>Blank</v>
      </c>
      <c r="AA932" s="223" t="str" cm="1">
        <f t="array" ref="AA932">_xlfn.IFS(ISTEXT('3 Model Input'!F$70),"Missing",ISTEXT('3 Model Input'!I$70),"Missing",ISNUMBER('3 Model Input'!K$70),'3 Model Input'!K$70*P932)</f>
        <v>Missing</v>
      </c>
      <c r="AB932" s="89"/>
      <c r="AC932" s="227" t="str" cm="1">
        <f t="array" ref="AC932">IF(D932=0,"Blank",_xlfn.IFS('3 Model Input'!E$61=1,(V932*G932)/T932,'3 Model Input'!E$61=2,(W932*G932)/T932,'3 Model Input'!E$61=3,(X932*G932)/T932,'3 Model Input'!E$61=4,(Y932*G932)/T932,'3 Model Input'!E$61=5,(Z932*G932)/T932, ISTEXT('3 Model Input'!E$61),"Missing",'3 Model Input'!E$61=6,(AA932*G932)/T932))</f>
        <v>Blank</v>
      </c>
      <c r="AD932" s="202" t="str">
        <f t="shared" si="167"/>
        <v>Blank</v>
      </c>
      <c r="AE932" s="202" t="str">
        <f t="shared" si="168"/>
        <v>Blank</v>
      </c>
      <c r="AF932" s="217" t="str">
        <f t="shared" si="169"/>
        <v>Blank</v>
      </c>
      <c r="AG932" s="9" t="str" cm="1">
        <f t="array" ref="AG932">_xlfn.IFS(ISNUMBER(AC932), "", ISNUMBER(SEARCH("Blank", AC932)), "", ISERROR(AC932), "Bad input on tab 3")</f>
        <v/>
      </c>
    </row>
    <row r="933" spans="2:33" ht="15" customHeight="1" x14ac:dyDescent="0.75">
      <c r="B933" s="205" t="str">
        <f>'5 Driver Data'!B933</f>
        <v>0925</v>
      </c>
      <c r="C933" s="193">
        <f>'5 Driver Data'!C933</f>
        <v>0</v>
      </c>
      <c r="D933" s="192">
        <f>'5 Driver Data'!D933</f>
        <v>0</v>
      </c>
      <c r="E933" s="191">
        <f>'5 Driver Data'!E933</f>
        <v>0</v>
      </c>
      <c r="F933" s="191">
        <f>'5 Driver Data'!F933</f>
        <v>0</v>
      </c>
      <c r="G933" s="191">
        <f>'5 Driver Data'!G933</f>
        <v>0</v>
      </c>
      <c r="H933" s="191">
        <f>'5 Driver Data'!H933</f>
        <v>0</v>
      </c>
      <c r="I933" s="191">
        <f>'5 Driver Data'!I933</f>
        <v>0</v>
      </c>
      <c r="J933" s="191">
        <f>'5 Driver Data'!J933</f>
        <v>0</v>
      </c>
      <c r="K933" s="206">
        <f>'5 Driver Data'!K933</f>
        <v>0</v>
      </c>
      <c r="L933" s="1"/>
      <c r="M933" s="216" t="str">
        <f>IF(D933=0,"Blank",'3 Model Input'!E$44*'3 Model Input'!E$45)</f>
        <v>Blank</v>
      </c>
      <c r="N933" s="197" t="str">
        <f t="shared" si="160"/>
        <v>Blank</v>
      </c>
      <c r="O933" s="197" t="str">
        <f>IF(D933=0,"Blank",'3 Model Input'!E$49*(1-'3 Model Input'!E$51))</f>
        <v>Blank</v>
      </c>
      <c r="P933" s="197" t="str">
        <f t="shared" si="161"/>
        <v>Blank</v>
      </c>
      <c r="Q933" s="197" t="str">
        <f>IF(D933=0,"Blank",IF(D933="BEV",E933*(1-'3 Model Input'!E$54), E933))</f>
        <v>Blank</v>
      </c>
      <c r="R933" s="198" t="str">
        <f>IF(D933=0,"Blank",IF(D933="PHEV",F933/G933,F933*(1-'3 Model Input'!E$54)/G933))</f>
        <v>Blank</v>
      </c>
      <c r="S933" s="198" t="str">
        <f>IF(D933=0,"Blank",IF(D933="PHEV",MIN(M933,E933),MIN(M933,(E933*(1-'3 Model Input'!E$54)))))</f>
        <v>Blank</v>
      </c>
      <c r="T933" s="217" t="str">
        <f t="shared" si="162"/>
        <v>Blank</v>
      </c>
      <c r="U933" s="89"/>
      <c r="V933" s="216" t="str">
        <f>IF(D933=0,"Blank",P933*'3 Model Input'!E$50)</f>
        <v>Blank</v>
      </c>
      <c r="W933" s="197" t="str">
        <f t="shared" si="163"/>
        <v>Blank</v>
      </c>
      <c r="X933" s="197" t="str">
        <f t="shared" si="164"/>
        <v>Blank</v>
      </c>
      <c r="Y933" s="197" t="str">
        <f t="shared" si="165"/>
        <v>Blank</v>
      </c>
      <c r="Z933" s="197" t="str">
        <f t="shared" si="166"/>
        <v>Blank</v>
      </c>
      <c r="AA933" s="223" t="str" cm="1">
        <f t="array" ref="AA933">_xlfn.IFS(ISTEXT('3 Model Input'!F$70),"Missing",ISTEXT('3 Model Input'!I$70),"Missing",ISNUMBER('3 Model Input'!K$70),'3 Model Input'!K$70*P933)</f>
        <v>Missing</v>
      </c>
      <c r="AB933" s="89"/>
      <c r="AC933" s="227" t="str" cm="1">
        <f t="array" ref="AC933">IF(D933=0,"Blank",_xlfn.IFS('3 Model Input'!E$61=1,(V933*G933)/T933,'3 Model Input'!E$61=2,(W933*G933)/T933,'3 Model Input'!E$61=3,(X933*G933)/T933,'3 Model Input'!E$61=4,(Y933*G933)/T933,'3 Model Input'!E$61=5,(Z933*G933)/T933, ISTEXT('3 Model Input'!E$61),"Missing",'3 Model Input'!E$61=6,(AA933*G933)/T933))</f>
        <v>Blank</v>
      </c>
      <c r="AD933" s="202" t="str">
        <f t="shared" si="167"/>
        <v>Blank</v>
      </c>
      <c r="AE933" s="202" t="str">
        <f t="shared" si="168"/>
        <v>Blank</v>
      </c>
      <c r="AF933" s="217" t="str">
        <f t="shared" si="169"/>
        <v>Blank</v>
      </c>
      <c r="AG933" s="9" t="str" cm="1">
        <f t="array" ref="AG933">_xlfn.IFS(ISNUMBER(AC933), "", ISNUMBER(SEARCH("Blank", AC933)), "", ISERROR(AC933), "Bad input on tab 3")</f>
        <v/>
      </c>
    </row>
    <row r="934" spans="2:33" ht="15" customHeight="1" x14ac:dyDescent="0.75">
      <c r="B934" s="205" t="str">
        <f>'5 Driver Data'!B934</f>
        <v>0926</v>
      </c>
      <c r="C934" s="193">
        <f>'5 Driver Data'!C934</f>
        <v>0</v>
      </c>
      <c r="D934" s="192">
        <f>'5 Driver Data'!D934</f>
        <v>0</v>
      </c>
      <c r="E934" s="191">
        <f>'5 Driver Data'!E934</f>
        <v>0</v>
      </c>
      <c r="F934" s="191">
        <f>'5 Driver Data'!F934</f>
        <v>0</v>
      </c>
      <c r="G934" s="191">
        <f>'5 Driver Data'!G934</f>
        <v>0</v>
      </c>
      <c r="H934" s="191">
        <f>'5 Driver Data'!H934</f>
        <v>0</v>
      </c>
      <c r="I934" s="191">
        <f>'5 Driver Data'!I934</f>
        <v>0</v>
      </c>
      <c r="J934" s="191">
        <f>'5 Driver Data'!J934</f>
        <v>0</v>
      </c>
      <c r="K934" s="206">
        <f>'5 Driver Data'!K934</f>
        <v>0</v>
      </c>
      <c r="L934" s="1"/>
      <c r="M934" s="216" t="str">
        <f>IF(D934=0,"Blank",'3 Model Input'!E$44*'3 Model Input'!E$45)</f>
        <v>Blank</v>
      </c>
      <c r="N934" s="197" t="str">
        <f t="shared" si="160"/>
        <v>Blank</v>
      </c>
      <c r="O934" s="197" t="str">
        <f>IF(D934=0,"Blank",'3 Model Input'!E$49*(1-'3 Model Input'!E$51))</f>
        <v>Blank</v>
      </c>
      <c r="P934" s="197" t="str">
        <f t="shared" si="161"/>
        <v>Blank</v>
      </c>
      <c r="Q934" s="197" t="str">
        <f>IF(D934=0,"Blank",IF(D934="BEV",E934*(1-'3 Model Input'!E$54), E934))</f>
        <v>Blank</v>
      </c>
      <c r="R934" s="198" t="str">
        <f>IF(D934=0,"Blank",IF(D934="PHEV",F934/G934,F934*(1-'3 Model Input'!E$54)/G934))</f>
        <v>Blank</v>
      </c>
      <c r="S934" s="198" t="str">
        <f>IF(D934=0,"Blank",IF(D934="PHEV",MIN(M934,E934),MIN(M934,(E934*(1-'3 Model Input'!E$54)))))</f>
        <v>Blank</v>
      </c>
      <c r="T934" s="217" t="str">
        <f t="shared" si="162"/>
        <v>Blank</v>
      </c>
      <c r="U934" s="89"/>
      <c r="V934" s="216" t="str">
        <f>IF(D934=0,"Blank",P934*'3 Model Input'!E$50)</f>
        <v>Blank</v>
      </c>
      <c r="W934" s="197" t="str">
        <f t="shared" si="163"/>
        <v>Blank</v>
      </c>
      <c r="X934" s="197" t="str">
        <f t="shared" si="164"/>
        <v>Blank</v>
      </c>
      <c r="Y934" s="197" t="str">
        <f t="shared" si="165"/>
        <v>Blank</v>
      </c>
      <c r="Z934" s="197" t="str">
        <f t="shared" si="166"/>
        <v>Blank</v>
      </c>
      <c r="AA934" s="223" t="str" cm="1">
        <f t="array" ref="AA934">_xlfn.IFS(ISTEXT('3 Model Input'!F$70),"Missing",ISTEXT('3 Model Input'!I$70),"Missing",ISNUMBER('3 Model Input'!K$70),'3 Model Input'!K$70*P934)</f>
        <v>Missing</v>
      </c>
      <c r="AB934" s="89"/>
      <c r="AC934" s="227" t="str" cm="1">
        <f t="array" ref="AC934">IF(D934=0,"Blank",_xlfn.IFS('3 Model Input'!E$61=1,(V934*G934)/T934,'3 Model Input'!E$61=2,(W934*G934)/T934,'3 Model Input'!E$61=3,(X934*G934)/T934,'3 Model Input'!E$61=4,(Y934*G934)/T934,'3 Model Input'!E$61=5,(Z934*G934)/T934, ISTEXT('3 Model Input'!E$61),"Missing",'3 Model Input'!E$61=6,(AA934*G934)/T934))</f>
        <v>Blank</v>
      </c>
      <c r="AD934" s="202" t="str">
        <f t="shared" si="167"/>
        <v>Blank</v>
      </c>
      <c r="AE934" s="202" t="str">
        <f t="shared" si="168"/>
        <v>Blank</v>
      </c>
      <c r="AF934" s="217" t="str">
        <f t="shared" si="169"/>
        <v>Blank</v>
      </c>
      <c r="AG934" s="9" t="str" cm="1">
        <f t="array" ref="AG934">_xlfn.IFS(ISNUMBER(AC934), "", ISNUMBER(SEARCH("Blank", AC934)), "", ISERROR(AC934), "Bad input on tab 3")</f>
        <v/>
      </c>
    </row>
    <row r="935" spans="2:33" ht="15" customHeight="1" x14ac:dyDescent="0.75">
      <c r="B935" s="205" t="str">
        <f>'5 Driver Data'!B935</f>
        <v>0927</v>
      </c>
      <c r="C935" s="193">
        <f>'5 Driver Data'!C935</f>
        <v>0</v>
      </c>
      <c r="D935" s="192">
        <f>'5 Driver Data'!D935</f>
        <v>0</v>
      </c>
      <c r="E935" s="191">
        <f>'5 Driver Data'!E935</f>
        <v>0</v>
      </c>
      <c r="F935" s="191">
        <f>'5 Driver Data'!F935</f>
        <v>0</v>
      </c>
      <c r="G935" s="191">
        <f>'5 Driver Data'!G935</f>
        <v>0</v>
      </c>
      <c r="H935" s="191">
        <f>'5 Driver Data'!H935</f>
        <v>0</v>
      </c>
      <c r="I935" s="191">
        <f>'5 Driver Data'!I935</f>
        <v>0</v>
      </c>
      <c r="J935" s="191">
        <f>'5 Driver Data'!J935</f>
        <v>0</v>
      </c>
      <c r="K935" s="206">
        <f>'5 Driver Data'!K935</f>
        <v>0</v>
      </c>
      <c r="L935" s="1"/>
      <c r="M935" s="216" t="str">
        <f>IF(D935=0,"Blank",'3 Model Input'!E$44*'3 Model Input'!E$45)</f>
        <v>Blank</v>
      </c>
      <c r="N935" s="197" t="str">
        <f t="shared" si="160"/>
        <v>Blank</v>
      </c>
      <c r="O935" s="197" t="str">
        <f>IF(D935=0,"Blank",'3 Model Input'!E$49*(1-'3 Model Input'!E$51))</f>
        <v>Blank</v>
      </c>
      <c r="P935" s="197" t="str">
        <f t="shared" si="161"/>
        <v>Blank</v>
      </c>
      <c r="Q935" s="197" t="str">
        <f>IF(D935=0,"Blank",IF(D935="BEV",E935*(1-'3 Model Input'!E$54), E935))</f>
        <v>Blank</v>
      </c>
      <c r="R935" s="198" t="str">
        <f>IF(D935=0,"Blank",IF(D935="PHEV",F935/G935,F935*(1-'3 Model Input'!E$54)/G935))</f>
        <v>Blank</v>
      </c>
      <c r="S935" s="198" t="str">
        <f>IF(D935=0,"Blank",IF(D935="PHEV",MIN(M935,E935),MIN(M935,(E935*(1-'3 Model Input'!E$54)))))</f>
        <v>Blank</v>
      </c>
      <c r="T935" s="217" t="str">
        <f t="shared" si="162"/>
        <v>Blank</v>
      </c>
      <c r="U935" s="89"/>
      <c r="V935" s="216" t="str">
        <f>IF(D935=0,"Blank",P935*'3 Model Input'!E$50)</f>
        <v>Blank</v>
      </c>
      <c r="W935" s="197" t="str">
        <f t="shared" si="163"/>
        <v>Blank</v>
      </c>
      <c r="X935" s="197" t="str">
        <f t="shared" si="164"/>
        <v>Blank</v>
      </c>
      <c r="Y935" s="197" t="str">
        <f t="shared" si="165"/>
        <v>Blank</v>
      </c>
      <c r="Z935" s="197" t="str">
        <f t="shared" si="166"/>
        <v>Blank</v>
      </c>
      <c r="AA935" s="223" t="str" cm="1">
        <f t="array" ref="AA935">_xlfn.IFS(ISTEXT('3 Model Input'!F$70),"Missing",ISTEXT('3 Model Input'!I$70),"Missing",ISNUMBER('3 Model Input'!K$70),'3 Model Input'!K$70*P935)</f>
        <v>Missing</v>
      </c>
      <c r="AB935" s="89"/>
      <c r="AC935" s="227" t="str" cm="1">
        <f t="array" ref="AC935">IF(D935=0,"Blank",_xlfn.IFS('3 Model Input'!E$61=1,(V935*G935)/T935,'3 Model Input'!E$61=2,(W935*G935)/T935,'3 Model Input'!E$61=3,(X935*G935)/T935,'3 Model Input'!E$61=4,(Y935*G935)/T935,'3 Model Input'!E$61=5,(Z935*G935)/T935, ISTEXT('3 Model Input'!E$61),"Missing",'3 Model Input'!E$61=6,(AA935*G935)/T935))</f>
        <v>Blank</v>
      </c>
      <c r="AD935" s="202" t="str">
        <f t="shared" si="167"/>
        <v>Blank</v>
      </c>
      <c r="AE935" s="202" t="str">
        <f t="shared" si="168"/>
        <v>Blank</v>
      </c>
      <c r="AF935" s="217" t="str">
        <f t="shared" si="169"/>
        <v>Blank</v>
      </c>
      <c r="AG935" s="9" t="str" cm="1">
        <f t="array" ref="AG935">_xlfn.IFS(ISNUMBER(AC935), "", ISNUMBER(SEARCH("Blank", AC935)), "", ISERROR(AC935), "Bad input on tab 3")</f>
        <v/>
      </c>
    </row>
    <row r="936" spans="2:33" ht="15" customHeight="1" x14ac:dyDescent="0.75">
      <c r="B936" s="205" t="str">
        <f>'5 Driver Data'!B936</f>
        <v>0928</v>
      </c>
      <c r="C936" s="193">
        <f>'5 Driver Data'!C936</f>
        <v>0</v>
      </c>
      <c r="D936" s="192">
        <f>'5 Driver Data'!D936</f>
        <v>0</v>
      </c>
      <c r="E936" s="191">
        <f>'5 Driver Data'!E936</f>
        <v>0</v>
      </c>
      <c r="F936" s="191">
        <f>'5 Driver Data'!F936</f>
        <v>0</v>
      </c>
      <c r="G936" s="191">
        <f>'5 Driver Data'!G936</f>
        <v>0</v>
      </c>
      <c r="H936" s="191">
        <f>'5 Driver Data'!H936</f>
        <v>0</v>
      </c>
      <c r="I936" s="191">
        <f>'5 Driver Data'!I936</f>
        <v>0</v>
      </c>
      <c r="J936" s="191">
        <f>'5 Driver Data'!J936</f>
        <v>0</v>
      </c>
      <c r="K936" s="206">
        <f>'5 Driver Data'!K936</f>
        <v>0</v>
      </c>
      <c r="L936" s="1"/>
      <c r="M936" s="216" t="str">
        <f>IF(D936=0,"Blank",'3 Model Input'!E$44*'3 Model Input'!E$45)</f>
        <v>Blank</v>
      </c>
      <c r="N936" s="197" t="str">
        <f t="shared" si="160"/>
        <v>Blank</v>
      </c>
      <c r="O936" s="197" t="str">
        <f>IF(D936=0,"Blank",'3 Model Input'!E$49*(1-'3 Model Input'!E$51))</f>
        <v>Blank</v>
      </c>
      <c r="P936" s="197" t="str">
        <f t="shared" si="161"/>
        <v>Blank</v>
      </c>
      <c r="Q936" s="197" t="str">
        <f>IF(D936=0,"Blank",IF(D936="BEV",E936*(1-'3 Model Input'!E$54), E936))</f>
        <v>Blank</v>
      </c>
      <c r="R936" s="198" t="str">
        <f>IF(D936=0,"Blank",IF(D936="PHEV",F936/G936,F936*(1-'3 Model Input'!E$54)/G936))</f>
        <v>Blank</v>
      </c>
      <c r="S936" s="198" t="str">
        <f>IF(D936=0,"Blank",IF(D936="PHEV",MIN(M936,E936),MIN(M936,(E936*(1-'3 Model Input'!E$54)))))</f>
        <v>Blank</v>
      </c>
      <c r="T936" s="217" t="str">
        <f t="shared" si="162"/>
        <v>Blank</v>
      </c>
      <c r="U936" s="89"/>
      <c r="V936" s="216" t="str">
        <f>IF(D936=0,"Blank",P936*'3 Model Input'!E$50)</f>
        <v>Blank</v>
      </c>
      <c r="W936" s="197" t="str">
        <f t="shared" si="163"/>
        <v>Blank</v>
      </c>
      <c r="X936" s="197" t="str">
        <f t="shared" si="164"/>
        <v>Blank</v>
      </c>
      <c r="Y936" s="197" t="str">
        <f t="shared" si="165"/>
        <v>Blank</v>
      </c>
      <c r="Z936" s="197" t="str">
        <f t="shared" si="166"/>
        <v>Blank</v>
      </c>
      <c r="AA936" s="223" t="str" cm="1">
        <f t="array" ref="AA936">_xlfn.IFS(ISTEXT('3 Model Input'!F$70),"Missing",ISTEXT('3 Model Input'!I$70),"Missing",ISNUMBER('3 Model Input'!K$70),'3 Model Input'!K$70*P936)</f>
        <v>Missing</v>
      </c>
      <c r="AB936" s="89"/>
      <c r="AC936" s="227" t="str" cm="1">
        <f t="array" ref="AC936">IF(D936=0,"Blank",_xlfn.IFS('3 Model Input'!E$61=1,(V936*G936)/T936,'3 Model Input'!E$61=2,(W936*G936)/T936,'3 Model Input'!E$61=3,(X936*G936)/T936,'3 Model Input'!E$61=4,(Y936*G936)/T936,'3 Model Input'!E$61=5,(Z936*G936)/T936, ISTEXT('3 Model Input'!E$61),"Missing",'3 Model Input'!E$61=6,(AA936*G936)/T936))</f>
        <v>Blank</v>
      </c>
      <c r="AD936" s="202" t="str">
        <f t="shared" si="167"/>
        <v>Blank</v>
      </c>
      <c r="AE936" s="202" t="str">
        <f t="shared" si="168"/>
        <v>Blank</v>
      </c>
      <c r="AF936" s="217" t="str">
        <f t="shared" si="169"/>
        <v>Blank</v>
      </c>
      <c r="AG936" s="9" t="str" cm="1">
        <f t="array" ref="AG936">_xlfn.IFS(ISNUMBER(AC936), "", ISNUMBER(SEARCH("Blank", AC936)), "", ISERROR(AC936), "Bad input on tab 3")</f>
        <v/>
      </c>
    </row>
    <row r="937" spans="2:33" ht="15" customHeight="1" x14ac:dyDescent="0.75">
      <c r="B937" s="205" t="str">
        <f>'5 Driver Data'!B937</f>
        <v>0929</v>
      </c>
      <c r="C937" s="193">
        <f>'5 Driver Data'!C937</f>
        <v>0</v>
      </c>
      <c r="D937" s="192">
        <f>'5 Driver Data'!D937</f>
        <v>0</v>
      </c>
      <c r="E937" s="191">
        <f>'5 Driver Data'!E937</f>
        <v>0</v>
      </c>
      <c r="F937" s="191">
        <f>'5 Driver Data'!F937</f>
        <v>0</v>
      </c>
      <c r="G937" s="191">
        <f>'5 Driver Data'!G937</f>
        <v>0</v>
      </c>
      <c r="H937" s="191">
        <f>'5 Driver Data'!H937</f>
        <v>0</v>
      </c>
      <c r="I937" s="191">
        <f>'5 Driver Data'!I937</f>
        <v>0</v>
      </c>
      <c r="J937" s="191">
        <f>'5 Driver Data'!J937</f>
        <v>0</v>
      </c>
      <c r="K937" s="206">
        <f>'5 Driver Data'!K937</f>
        <v>0</v>
      </c>
      <c r="L937" s="1"/>
      <c r="M937" s="216" t="str">
        <f>IF(D937=0,"Blank",'3 Model Input'!E$44*'3 Model Input'!E$45)</f>
        <v>Blank</v>
      </c>
      <c r="N937" s="197" t="str">
        <f t="shared" si="160"/>
        <v>Blank</v>
      </c>
      <c r="O937" s="197" t="str">
        <f>IF(D937=0,"Blank",'3 Model Input'!E$49*(1-'3 Model Input'!E$51))</f>
        <v>Blank</v>
      </c>
      <c r="P937" s="197" t="str">
        <f t="shared" si="161"/>
        <v>Blank</v>
      </c>
      <c r="Q937" s="197" t="str">
        <f>IF(D937=0,"Blank",IF(D937="BEV",E937*(1-'3 Model Input'!E$54), E937))</f>
        <v>Blank</v>
      </c>
      <c r="R937" s="198" t="str">
        <f>IF(D937=0,"Blank",IF(D937="PHEV",F937/G937,F937*(1-'3 Model Input'!E$54)/G937))</f>
        <v>Blank</v>
      </c>
      <c r="S937" s="198" t="str">
        <f>IF(D937=0,"Blank",IF(D937="PHEV",MIN(M937,E937),MIN(M937,(E937*(1-'3 Model Input'!E$54)))))</f>
        <v>Blank</v>
      </c>
      <c r="T937" s="217" t="str">
        <f t="shared" si="162"/>
        <v>Blank</v>
      </c>
      <c r="U937" s="89"/>
      <c r="V937" s="216" t="str">
        <f>IF(D937=0,"Blank",P937*'3 Model Input'!E$50)</f>
        <v>Blank</v>
      </c>
      <c r="W937" s="197" t="str">
        <f t="shared" si="163"/>
        <v>Blank</v>
      </c>
      <c r="X937" s="197" t="str">
        <f t="shared" si="164"/>
        <v>Blank</v>
      </c>
      <c r="Y937" s="197" t="str">
        <f t="shared" si="165"/>
        <v>Blank</v>
      </c>
      <c r="Z937" s="197" t="str">
        <f t="shared" si="166"/>
        <v>Blank</v>
      </c>
      <c r="AA937" s="223" t="str" cm="1">
        <f t="array" ref="AA937">_xlfn.IFS(ISTEXT('3 Model Input'!F$70),"Missing",ISTEXT('3 Model Input'!I$70),"Missing",ISNUMBER('3 Model Input'!K$70),'3 Model Input'!K$70*P937)</f>
        <v>Missing</v>
      </c>
      <c r="AB937" s="89"/>
      <c r="AC937" s="227" t="str" cm="1">
        <f t="array" ref="AC937">IF(D937=0,"Blank",_xlfn.IFS('3 Model Input'!E$61=1,(V937*G937)/T937,'3 Model Input'!E$61=2,(W937*G937)/T937,'3 Model Input'!E$61=3,(X937*G937)/T937,'3 Model Input'!E$61=4,(Y937*G937)/T937,'3 Model Input'!E$61=5,(Z937*G937)/T937, ISTEXT('3 Model Input'!E$61),"Missing",'3 Model Input'!E$61=6,(AA937*G937)/T937))</f>
        <v>Blank</v>
      </c>
      <c r="AD937" s="202" t="str">
        <f t="shared" si="167"/>
        <v>Blank</v>
      </c>
      <c r="AE937" s="202" t="str">
        <f t="shared" si="168"/>
        <v>Blank</v>
      </c>
      <c r="AF937" s="217" t="str">
        <f t="shared" si="169"/>
        <v>Blank</v>
      </c>
      <c r="AG937" s="9" t="str" cm="1">
        <f t="array" ref="AG937">_xlfn.IFS(ISNUMBER(AC937), "", ISNUMBER(SEARCH("Blank", AC937)), "", ISERROR(AC937), "Bad input on tab 3")</f>
        <v/>
      </c>
    </row>
    <row r="938" spans="2:33" ht="15" customHeight="1" x14ac:dyDescent="0.75">
      <c r="B938" s="205" t="str">
        <f>'5 Driver Data'!B938</f>
        <v>0930</v>
      </c>
      <c r="C938" s="193">
        <f>'5 Driver Data'!C938</f>
        <v>0</v>
      </c>
      <c r="D938" s="192">
        <f>'5 Driver Data'!D938</f>
        <v>0</v>
      </c>
      <c r="E938" s="191">
        <f>'5 Driver Data'!E938</f>
        <v>0</v>
      </c>
      <c r="F938" s="191">
        <f>'5 Driver Data'!F938</f>
        <v>0</v>
      </c>
      <c r="G938" s="191">
        <f>'5 Driver Data'!G938</f>
        <v>0</v>
      </c>
      <c r="H938" s="191">
        <f>'5 Driver Data'!H938</f>
        <v>0</v>
      </c>
      <c r="I938" s="191">
        <f>'5 Driver Data'!I938</f>
        <v>0</v>
      </c>
      <c r="J938" s="191">
        <f>'5 Driver Data'!J938</f>
        <v>0</v>
      </c>
      <c r="K938" s="206">
        <f>'5 Driver Data'!K938</f>
        <v>0</v>
      </c>
      <c r="L938" s="1"/>
      <c r="M938" s="216" t="str">
        <f>IF(D938=0,"Blank",'3 Model Input'!E$44*'3 Model Input'!E$45)</f>
        <v>Blank</v>
      </c>
      <c r="N938" s="197" t="str">
        <f t="shared" si="160"/>
        <v>Blank</v>
      </c>
      <c r="O938" s="197" t="str">
        <f>IF(D938=0,"Blank",'3 Model Input'!E$49*(1-'3 Model Input'!E$51))</f>
        <v>Blank</v>
      </c>
      <c r="P938" s="197" t="str">
        <f t="shared" si="161"/>
        <v>Blank</v>
      </c>
      <c r="Q938" s="197" t="str">
        <f>IF(D938=0,"Blank",IF(D938="BEV",E938*(1-'3 Model Input'!E$54), E938))</f>
        <v>Blank</v>
      </c>
      <c r="R938" s="198" t="str">
        <f>IF(D938=0,"Blank",IF(D938="PHEV",F938/G938,F938*(1-'3 Model Input'!E$54)/G938))</f>
        <v>Blank</v>
      </c>
      <c r="S938" s="198" t="str">
        <f>IF(D938=0,"Blank",IF(D938="PHEV",MIN(M938,E938),MIN(M938,(E938*(1-'3 Model Input'!E$54)))))</f>
        <v>Blank</v>
      </c>
      <c r="T938" s="217" t="str">
        <f t="shared" si="162"/>
        <v>Blank</v>
      </c>
      <c r="U938" s="89"/>
      <c r="V938" s="216" t="str">
        <f>IF(D938=0,"Blank",P938*'3 Model Input'!E$50)</f>
        <v>Blank</v>
      </c>
      <c r="W938" s="197" t="str">
        <f t="shared" si="163"/>
        <v>Blank</v>
      </c>
      <c r="X938" s="197" t="str">
        <f t="shared" si="164"/>
        <v>Blank</v>
      </c>
      <c r="Y938" s="197" t="str">
        <f t="shared" si="165"/>
        <v>Blank</v>
      </c>
      <c r="Z938" s="197" t="str">
        <f t="shared" si="166"/>
        <v>Blank</v>
      </c>
      <c r="AA938" s="223" t="str" cm="1">
        <f t="array" ref="AA938">_xlfn.IFS(ISTEXT('3 Model Input'!F$70),"Missing",ISTEXT('3 Model Input'!I$70),"Missing",ISNUMBER('3 Model Input'!K$70),'3 Model Input'!K$70*P938)</f>
        <v>Missing</v>
      </c>
      <c r="AB938" s="89"/>
      <c r="AC938" s="227" t="str" cm="1">
        <f t="array" ref="AC938">IF(D938=0,"Blank",_xlfn.IFS('3 Model Input'!E$61=1,(V938*G938)/T938,'3 Model Input'!E$61=2,(W938*G938)/T938,'3 Model Input'!E$61=3,(X938*G938)/T938,'3 Model Input'!E$61=4,(Y938*G938)/T938,'3 Model Input'!E$61=5,(Z938*G938)/T938, ISTEXT('3 Model Input'!E$61),"Missing",'3 Model Input'!E$61=6,(AA938*G938)/T938))</f>
        <v>Blank</v>
      </c>
      <c r="AD938" s="202" t="str">
        <f t="shared" si="167"/>
        <v>Blank</v>
      </c>
      <c r="AE938" s="202" t="str">
        <f t="shared" si="168"/>
        <v>Blank</v>
      </c>
      <c r="AF938" s="217" t="str">
        <f t="shared" si="169"/>
        <v>Blank</v>
      </c>
      <c r="AG938" s="9" t="str" cm="1">
        <f t="array" ref="AG938">_xlfn.IFS(ISNUMBER(AC938), "", ISNUMBER(SEARCH("Blank", AC938)), "", ISERROR(AC938), "Bad input on tab 3")</f>
        <v/>
      </c>
    </row>
    <row r="939" spans="2:33" ht="15" customHeight="1" x14ac:dyDescent="0.75">
      <c r="B939" s="205" t="str">
        <f>'5 Driver Data'!B939</f>
        <v>0931</v>
      </c>
      <c r="C939" s="193">
        <f>'5 Driver Data'!C939</f>
        <v>0</v>
      </c>
      <c r="D939" s="192">
        <f>'5 Driver Data'!D939</f>
        <v>0</v>
      </c>
      <c r="E939" s="191">
        <f>'5 Driver Data'!E939</f>
        <v>0</v>
      </c>
      <c r="F939" s="191">
        <f>'5 Driver Data'!F939</f>
        <v>0</v>
      </c>
      <c r="G939" s="191">
        <f>'5 Driver Data'!G939</f>
        <v>0</v>
      </c>
      <c r="H939" s="191">
        <f>'5 Driver Data'!H939</f>
        <v>0</v>
      </c>
      <c r="I939" s="191">
        <f>'5 Driver Data'!I939</f>
        <v>0</v>
      </c>
      <c r="J939" s="191">
        <f>'5 Driver Data'!J939</f>
        <v>0</v>
      </c>
      <c r="K939" s="206">
        <f>'5 Driver Data'!K939</f>
        <v>0</v>
      </c>
      <c r="L939" s="1"/>
      <c r="M939" s="216" t="str">
        <f>IF(D939=0,"Blank",'3 Model Input'!E$44*'3 Model Input'!E$45)</f>
        <v>Blank</v>
      </c>
      <c r="N939" s="197" t="str">
        <f t="shared" si="160"/>
        <v>Blank</v>
      </c>
      <c r="O939" s="197" t="str">
        <f>IF(D939=0,"Blank",'3 Model Input'!E$49*(1-'3 Model Input'!E$51))</f>
        <v>Blank</v>
      </c>
      <c r="P939" s="197" t="str">
        <f t="shared" si="161"/>
        <v>Blank</v>
      </c>
      <c r="Q939" s="197" t="str">
        <f>IF(D939=0,"Blank",IF(D939="BEV",E939*(1-'3 Model Input'!E$54), E939))</f>
        <v>Blank</v>
      </c>
      <c r="R939" s="198" t="str">
        <f>IF(D939=0,"Blank",IF(D939="PHEV",F939/G939,F939*(1-'3 Model Input'!E$54)/G939))</f>
        <v>Blank</v>
      </c>
      <c r="S939" s="198" t="str">
        <f>IF(D939=0,"Blank",IF(D939="PHEV",MIN(M939,E939),MIN(M939,(E939*(1-'3 Model Input'!E$54)))))</f>
        <v>Blank</v>
      </c>
      <c r="T939" s="217" t="str">
        <f t="shared" si="162"/>
        <v>Blank</v>
      </c>
      <c r="U939" s="89"/>
      <c r="V939" s="216" t="str">
        <f>IF(D939=0,"Blank",P939*'3 Model Input'!E$50)</f>
        <v>Blank</v>
      </c>
      <c r="W939" s="197" t="str">
        <f t="shared" si="163"/>
        <v>Blank</v>
      </c>
      <c r="X939" s="197" t="str">
        <f t="shared" si="164"/>
        <v>Blank</v>
      </c>
      <c r="Y939" s="197" t="str">
        <f t="shared" si="165"/>
        <v>Blank</v>
      </c>
      <c r="Z939" s="197" t="str">
        <f t="shared" si="166"/>
        <v>Blank</v>
      </c>
      <c r="AA939" s="223" t="str" cm="1">
        <f t="array" ref="AA939">_xlfn.IFS(ISTEXT('3 Model Input'!F$70),"Missing",ISTEXT('3 Model Input'!I$70),"Missing",ISNUMBER('3 Model Input'!K$70),'3 Model Input'!K$70*P939)</f>
        <v>Missing</v>
      </c>
      <c r="AB939" s="89"/>
      <c r="AC939" s="227" t="str" cm="1">
        <f t="array" ref="AC939">IF(D939=0,"Blank",_xlfn.IFS('3 Model Input'!E$61=1,(V939*G939)/T939,'3 Model Input'!E$61=2,(W939*G939)/T939,'3 Model Input'!E$61=3,(X939*G939)/T939,'3 Model Input'!E$61=4,(Y939*G939)/T939,'3 Model Input'!E$61=5,(Z939*G939)/T939, ISTEXT('3 Model Input'!E$61),"Missing",'3 Model Input'!E$61=6,(AA939*G939)/T939))</f>
        <v>Blank</v>
      </c>
      <c r="AD939" s="202" t="str">
        <f t="shared" si="167"/>
        <v>Blank</v>
      </c>
      <c r="AE939" s="202" t="str">
        <f t="shared" si="168"/>
        <v>Blank</v>
      </c>
      <c r="AF939" s="217" t="str">
        <f t="shared" si="169"/>
        <v>Blank</v>
      </c>
      <c r="AG939" s="9" t="str" cm="1">
        <f t="array" ref="AG939">_xlfn.IFS(ISNUMBER(AC939), "", ISNUMBER(SEARCH("Blank", AC939)), "", ISERROR(AC939), "Bad input on tab 3")</f>
        <v/>
      </c>
    </row>
    <row r="940" spans="2:33" ht="15" customHeight="1" x14ac:dyDescent="0.75">
      <c r="B940" s="205" t="str">
        <f>'5 Driver Data'!B940</f>
        <v>0932</v>
      </c>
      <c r="C940" s="193">
        <f>'5 Driver Data'!C940</f>
        <v>0</v>
      </c>
      <c r="D940" s="192">
        <f>'5 Driver Data'!D940</f>
        <v>0</v>
      </c>
      <c r="E940" s="191">
        <f>'5 Driver Data'!E940</f>
        <v>0</v>
      </c>
      <c r="F940" s="191">
        <f>'5 Driver Data'!F940</f>
        <v>0</v>
      </c>
      <c r="G940" s="191">
        <f>'5 Driver Data'!G940</f>
        <v>0</v>
      </c>
      <c r="H940" s="191">
        <f>'5 Driver Data'!H940</f>
        <v>0</v>
      </c>
      <c r="I940" s="191">
        <f>'5 Driver Data'!I940</f>
        <v>0</v>
      </c>
      <c r="J940" s="191">
        <f>'5 Driver Data'!J940</f>
        <v>0</v>
      </c>
      <c r="K940" s="206">
        <f>'5 Driver Data'!K940</f>
        <v>0</v>
      </c>
      <c r="L940" s="1"/>
      <c r="M940" s="216" t="str">
        <f>IF(D940=0,"Blank",'3 Model Input'!E$44*'3 Model Input'!E$45)</f>
        <v>Blank</v>
      </c>
      <c r="N940" s="197" t="str">
        <f t="shared" si="160"/>
        <v>Blank</v>
      </c>
      <c r="O940" s="197" t="str">
        <f>IF(D940=0,"Blank",'3 Model Input'!E$49*(1-'3 Model Input'!E$51))</f>
        <v>Blank</v>
      </c>
      <c r="P940" s="197" t="str">
        <f t="shared" si="161"/>
        <v>Blank</v>
      </c>
      <c r="Q940" s="197" t="str">
        <f>IF(D940=0,"Blank",IF(D940="BEV",E940*(1-'3 Model Input'!E$54), E940))</f>
        <v>Blank</v>
      </c>
      <c r="R940" s="198" t="str">
        <f>IF(D940=0,"Blank",IF(D940="PHEV",F940/G940,F940*(1-'3 Model Input'!E$54)/G940))</f>
        <v>Blank</v>
      </c>
      <c r="S940" s="198" t="str">
        <f>IF(D940=0,"Blank",IF(D940="PHEV",MIN(M940,E940),MIN(M940,(E940*(1-'3 Model Input'!E$54)))))</f>
        <v>Blank</v>
      </c>
      <c r="T940" s="217" t="str">
        <f t="shared" si="162"/>
        <v>Blank</v>
      </c>
      <c r="U940" s="89"/>
      <c r="V940" s="216" t="str">
        <f>IF(D940=0,"Blank",P940*'3 Model Input'!E$50)</f>
        <v>Blank</v>
      </c>
      <c r="W940" s="197" t="str">
        <f t="shared" si="163"/>
        <v>Blank</v>
      </c>
      <c r="X940" s="197" t="str">
        <f t="shared" si="164"/>
        <v>Blank</v>
      </c>
      <c r="Y940" s="197" t="str">
        <f t="shared" si="165"/>
        <v>Blank</v>
      </c>
      <c r="Z940" s="197" t="str">
        <f t="shared" si="166"/>
        <v>Blank</v>
      </c>
      <c r="AA940" s="223" t="str" cm="1">
        <f t="array" ref="AA940">_xlfn.IFS(ISTEXT('3 Model Input'!F$70),"Missing",ISTEXT('3 Model Input'!I$70),"Missing",ISNUMBER('3 Model Input'!K$70),'3 Model Input'!K$70*P940)</f>
        <v>Missing</v>
      </c>
      <c r="AB940" s="89"/>
      <c r="AC940" s="227" t="str" cm="1">
        <f t="array" ref="AC940">IF(D940=0,"Blank",_xlfn.IFS('3 Model Input'!E$61=1,(V940*G940)/T940,'3 Model Input'!E$61=2,(W940*G940)/T940,'3 Model Input'!E$61=3,(X940*G940)/T940,'3 Model Input'!E$61=4,(Y940*G940)/T940,'3 Model Input'!E$61=5,(Z940*G940)/T940, ISTEXT('3 Model Input'!E$61),"Missing",'3 Model Input'!E$61=6,(AA940*G940)/T940))</f>
        <v>Blank</v>
      </c>
      <c r="AD940" s="202" t="str">
        <f t="shared" si="167"/>
        <v>Blank</v>
      </c>
      <c r="AE940" s="202" t="str">
        <f t="shared" si="168"/>
        <v>Blank</v>
      </c>
      <c r="AF940" s="217" t="str">
        <f t="shared" si="169"/>
        <v>Blank</v>
      </c>
      <c r="AG940" s="9" t="str" cm="1">
        <f t="array" ref="AG940">_xlfn.IFS(ISNUMBER(AC940), "", ISNUMBER(SEARCH("Blank", AC940)), "", ISERROR(AC940), "Bad input on tab 3")</f>
        <v/>
      </c>
    </row>
    <row r="941" spans="2:33" ht="15" customHeight="1" x14ac:dyDescent="0.75">
      <c r="B941" s="205" t="str">
        <f>'5 Driver Data'!B941</f>
        <v>0933</v>
      </c>
      <c r="C941" s="193">
        <f>'5 Driver Data'!C941</f>
        <v>0</v>
      </c>
      <c r="D941" s="192">
        <f>'5 Driver Data'!D941</f>
        <v>0</v>
      </c>
      <c r="E941" s="191">
        <f>'5 Driver Data'!E941</f>
        <v>0</v>
      </c>
      <c r="F941" s="191">
        <f>'5 Driver Data'!F941</f>
        <v>0</v>
      </c>
      <c r="G941" s="191">
        <f>'5 Driver Data'!G941</f>
        <v>0</v>
      </c>
      <c r="H941" s="191">
        <f>'5 Driver Data'!H941</f>
        <v>0</v>
      </c>
      <c r="I941" s="191">
        <f>'5 Driver Data'!I941</f>
        <v>0</v>
      </c>
      <c r="J941" s="191">
        <f>'5 Driver Data'!J941</f>
        <v>0</v>
      </c>
      <c r="K941" s="206">
        <f>'5 Driver Data'!K941</f>
        <v>0</v>
      </c>
      <c r="L941" s="1"/>
      <c r="M941" s="216" t="str">
        <f>IF(D941=0,"Blank",'3 Model Input'!E$44*'3 Model Input'!E$45)</f>
        <v>Blank</v>
      </c>
      <c r="N941" s="197" t="str">
        <f t="shared" si="160"/>
        <v>Blank</v>
      </c>
      <c r="O941" s="197" t="str">
        <f>IF(D941=0,"Blank",'3 Model Input'!E$49*(1-'3 Model Input'!E$51))</f>
        <v>Blank</v>
      </c>
      <c r="P941" s="197" t="str">
        <f t="shared" si="161"/>
        <v>Blank</v>
      </c>
      <c r="Q941" s="197" t="str">
        <f>IF(D941=0,"Blank",IF(D941="BEV",E941*(1-'3 Model Input'!E$54), E941))</f>
        <v>Blank</v>
      </c>
      <c r="R941" s="198" t="str">
        <f>IF(D941=0,"Blank",IF(D941="PHEV",F941/G941,F941*(1-'3 Model Input'!E$54)/G941))</f>
        <v>Blank</v>
      </c>
      <c r="S941" s="198" t="str">
        <f>IF(D941=0,"Blank",IF(D941="PHEV",MIN(M941,E941),MIN(M941,(E941*(1-'3 Model Input'!E$54)))))</f>
        <v>Blank</v>
      </c>
      <c r="T941" s="217" t="str">
        <f t="shared" si="162"/>
        <v>Blank</v>
      </c>
      <c r="U941" s="89"/>
      <c r="V941" s="216" t="str">
        <f>IF(D941=0,"Blank",P941*'3 Model Input'!E$50)</f>
        <v>Blank</v>
      </c>
      <c r="W941" s="197" t="str">
        <f t="shared" si="163"/>
        <v>Blank</v>
      </c>
      <c r="X941" s="197" t="str">
        <f t="shared" si="164"/>
        <v>Blank</v>
      </c>
      <c r="Y941" s="197" t="str">
        <f t="shared" si="165"/>
        <v>Blank</v>
      </c>
      <c r="Z941" s="197" t="str">
        <f t="shared" si="166"/>
        <v>Blank</v>
      </c>
      <c r="AA941" s="223" t="str" cm="1">
        <f t="array" ref="AA941">_xlfn.IFS(ISTEXT('3 Model Input'!F$70),"Missing",ISTEXT('3 Model Input'!I$70),"Missing",ISNUMBER('3 Model Input'!K$70),'3 Model Input'!K$70*P941)</f>
        <v>Missing</v>
      </c>
      <c r="AB941" s="89"/>
      <c r="AC941" s="227" t="str" cm="1">
        <f t="array" ref="AC941">IF(D941=0,"Blank",_xlfn.IFS('3 Model Input'!E$61=1,(V941*G941)/T941,'3 Model Input'!E$61=2,(W941*G941)/T941,'3 Model Input'!E$61=3,(X941*G941)/T941,'3 Model Input'!E$61=4,(Y941*G941)/T941,'3 Model Input'!E$61=5,(Z941*G941)/T941, ISTEXT('3 Model Input'!E$61),"Missing",'3 Model Input'!E$61=6,(AA941*G941)/T941))</f>
        <v>Blank</v>
      </c>
      <c r="AD941" s="202" t="str">
        <f t="shared" si="167"/>
        <v>Blank</v>
      </c>
      <c r="AE941" s="202" t="str">
        <f t="shared" si="168"/>
        <v>Blank</v>
      </c>
      <c r="AF941" s="217" t="str">
        <f t="shared" si="169"/>
        <v>Blank</v>
      </c>
      <c r="AG941" s="9" t="str" cm="1">
        <f t="array" ref="AG941">_xlfn.IFS(ISNUMBER(AC941), "", ISNUMBER(SEARCH("Blank", AC941)), "", ISERROR(AC941), "Bad input on tab 3")</f>
        <v/>
      </c>
    </row>
    <row r="942" spans="2:33" ht="15" customHeight="1" x14ac:dyDescent="0.75">
      <c r="B942" s="205" t="str">
        <f>'5 Driver Data'!B942</f>
        <v>0934</v>
      </c>
      <c r="C942" s="193">
        <f>'5 Driver Data'!C942</f>
        <v>0</v>
      </c>
      <c r="D942" s="192">
        <f>'5 Driver Data'!D942</f>
        <v>0</v>
      </c>
      <c r="E942" s="191">
        <f>'5 Driver Data'!E942</f>
        <v>0</v>
      </c>
      <c r="F942" s="191">
        <f>'5 Driver Data'!F942</f>
        <v>0</v>
      </c>
      <c r="G942" s="191">
        <f>'5 Driver Data'!G942</f>
        <v>0</v>
      </c>
      <c r="H942" s="191">
        <f>'5 Driver Data'!H942</f>
        <v>0</v>
      </c>
      <c r="I942" s="191">
        <f>'5 Driver Data'!I942</f>
        <v>0</v>
      </c>
      <c r="J942" s="191">
        <f>'5 Driver Data'!J942</f>
        <v>0</v>
      </c>
      <c r="K942" s="206">
        <f>'5 Driver Data'!K942</f>
        <v>0</v>
      </c>
      <c r="L942" s="1"/>
      <c r="M942" s="216" t="str">
        <f>IF(D942=0,"Blank",'3 Model Input'!E$44*'3 Model Input'!E$45)</f>
        <v>Blank</v>
      </c>
      <c r="N942" s="197" t="str">
        <f t="shared" ref="N942:N1005" si="170">IF(D942=0,"Blank",H942*I942*52)</f>
        <v>Blank</v>
      </c>
      <c r="O942" s="197" t="str">
        <f>IF(D942=0,"Blank",'3 Model Input'!E$49*(1-'3 Model Input'!E$51))</f>
        <v>Blank</v>
      </c>
      <c r="P942" s="197" t="str">
        <f t="shared" ref="P942:P1005" si="171">IF(D942=0,"Blank",SUM(N942:O942))</f>
        <v>Blank</v>
      </c>
      <c r="Q942" s="197" t="str">
        <f>IF(D942=0,"Blank",IF(D942="BEV",E942*(1-'3 Model Input'!E$54), E942))</f>
        <v>Blank</v>
      </c>
      <c r="R942" s="198" t="str">
        <f>IF(D942=0,"Blank",IF(D942="PHEV",F942/G942,F942*(1-'3 Model Input'!E$54)/G942))</f>
        <v>Blank</v>
      </c>
      <c r="S942" s="198" t="str">
        <f>IF(D942=0,"Blank",IF(D942="PHEV",MIN(M942,E942),MIN(M942,(E942*(1-'3 Model Input'!E$54)))))</f>
        <v>Blank</v>
      </c>
      <c r="T942" s="217" t="str">
        <f t="shared" ref="T942:T1005" si="172">IF(D942=0,"Blank",MIN(R942,(S942/E942*F942)))</f>
        <v>Blank</v>
      </c>
      <c r="U942" s="89"/>
      <c r="V942" s="216" t="str">
        <f>IF(D942=0,"Blank",P942*'3 Model Input'!E$50)</f>
        <v>Blank</v>
      </c>
      <c r="W942" s="197" t="str">
        <f t="shared" ref="W942:W1005" si="173">IF(D942=0,"Blank",V942*(1-J942))</f>
        <v>Blank</v>
      </c>
      <c r="X942" s="197" t="str">
        <f t="shared" ref="X942:X1005" si="174">P942</f>
        <v>Blank</v>
      </c>
      <c r="Y942" s="197" t="str">
        <f t="shared" ref="Y942:Y1005" si="175">IF(D942=0,"Blank",P942*(1-J942))</f>
        <v>Blank</v>
      </c>
      <c r="Z942" s="197" t="str">
        <f t="shared" ref="Z942:Z1005" si="176">IF(D942=0,"Blank",N942*K942)</f>
        <v>Blank</v>
      </c>
      <c r="AA942" s="223" t="str" cm="1">
        <f t="array" ref="AA942">_xlfn.IFS(ISTEXT('3 Model Input'!F$70),"Missing",ISTEXT('3 Model Input'!I$70),"Missing",ISNUMBER('3 Model Input'!K$70),'3 Model Input'!K$70*P942)</f>
        <v>Missing</v>
      </c>
      <c r="AB942" s="89"/>
      <c r="AC942" s="227" t="str" cm="1">
        <f t="array" ref="AC942">IF(D942=0,"Blank",_xlfn.IFS('3 Model Input'!E$61=1,(V942*G942)/T942,'3 Model Input'!E$61=2,(W942*G942)/T942,'3 Model Input'!E$61=3,(X942*G942)/T942,'3 Model Input'!E$61=4,(Y942*G942)/T942,'3 Model Input'!E$61=5,(Z942*G942)/T942, ISTEXT('3 Model Input'!E$61),"Missing",'3 Model Input'!E$61=6,(AA942*G942)/T942))</f>
        <v>Blank</v>
      </c>
      <c r="AD942" s="202" t="str">
        <f t="shared" ref="AD942:AD1005" si="177">IF(D942=0,"Blank",MIN(SUM(AC942/52/H942),1))</f>
        <v>Blank</v>
      </c>
      <c r="AE942" s="202" t="str">
        <f t="shared" ref="AE942:AE1005" si="178">IF(D942=0,"Blank",AD942*H942)</f>
        <v>Blank</v>
      </c>
      <c r="AF942" s="217" t="str">
        <f t="shared" ref="AF942:AF1005" si="179">IF(D942=0,"Blank",AC942*S942)</f>
        <v>Blank</v>
      </c>
      <c r="AG942" s="9" t="str" cm="1">
        <f t="array" ref="AG942">_xlfn.IFS(ISNUMBER(AC942), "", ISNUMBER(SEARCH("Blank", AC942)), "", ISERROR(AC942), "Bad input on tab 3")</f>
        <v/>
      </c>
    </row>
    <row r="943" spans="2:33" ht="15" customHeight="1" x14ac:dyDescent="0.75">
      <c r="B943" s="205" t="str">
        <f>'5 Driver Data'!B943</f>
        <v>0935</v>
      </c>
      <c r="C943" s="193">
        <f>'5 Driver Data'!C943</f>
        <v>0</v>
      </c>
      <c r="D943" s="192">
        <f>'5 Driver Data'!D943</f>
        <v>0</v>
      </c>
      <c r="E943" s="191">
        <f>'5 Driver Data'!E943</f>
        <v>0</v>
      </c>
      <c r="F943" s="191">
        <f>'5 Driver Data'!F943</f>
        <v>0</v>
      </c>
      <c r="G943" s="191">
        <f>'5 Driver Data'!G943</f>
        <v>0</v>
      </c>
      <c r="H943" s="191">
        <f>'5 Driver Data'!H943</f>
        <v>0</v>
      </c>
      <c r="I943" s="191">
        <f>'5 Driver Data'!I943</f>
        <v>0</v>
      </c>
      <c r="J943" s="191">
        <f>'5 Driver Data'!J943</f>
        <v>0</v>
      </c>
      <c r="K943" s="206">
        <f>'5 Driver Data'!K943</f>
        <v>0</v>
      </c>
      <c r="L943" s="1"/>
      <c r="M943" s="216" t="str">
        <f>IF(D943=0,"Blank",'3 Model Input'!E$44*'3 Model Input'!E$45)</f>
        <v>Blank</v>
      </c>
      <c r="N943" s="197" t="str">
        <f t="shared" si="170"/>
        <v>Blank</v>
      </c>
      <c r="O943" s="197" t="str">
        <f>IF(D943=0,"Blank",'3 Model Input'!E$49*(1-'3 Model Input'!E$51))</f>
        <v>Blank</v>
      </c>
      <c r="P943" s="197" t="str">
        <f t="shared" si="171"/>
        <v>Blank</v>
      </c>
      <c r="Q943" s="197" t="str">
        <f>IF(D943=0,"Blank",IF(D943="BEV",E943*(1-'3 Model Input'!E$54), E943))</f>
        <v>Blank</v>
      </c>
      <c r="R943" s="198" t="str">
        <f>IF(D943=0,"Blank",IF(D943="PHEV",F943/G943,F943*(1-'3 Model Input'!E$54)/G943))</f>
        <v>Blank</v>
      </c>
      <c r="S943" s="198" t="str">
        <f>IF(D943=0,"Blank",IF(D943="PHEV",MIN(M943,E943),MIN(M943,(E943*(1-'3 Model Input'!E$54)))))</f>
        <v>Blank</v>
      </c>
      <c r="T943" s="217" t="str">
        <f t="shared" si="172"/>
        <v>Blank</v>
      </c>
      <c r="U943" s="89"/>
      <c r="V943" s="216" t="str">
        <f>IF(D943=0,"Blank",P943*'3 Model Input'!E$50)</f>
        <v>Blank</v>
      </c>
      <c r="W943" s="197" t="str">
        <f t="shared" si="173"/>
        <v>Blank</v>
      </c>
      <c r="X943" s="197" t="str">
        <f t="shared" si="174"/>
        <v>Blank</v>
      </c>
      <c r="Y943" s="197" t="str">
        <f t="shared" si="175"/>
        <v>Blank</v>
      </c>
      <c r="Z943" s="197" t="str">
        <f t="shared" si="176"/>
        <v>Blank</v>
      </c>
      <c r="AA943" s="223" t="str" cm="1">
        <f t="array" ref="AA943">_xlfn.IFS(ISTEXT('3 Model Input'!F$70),"Missing",ISTEXT('3 Model Input'!I$70),"Missing",ISNUMBER('3 Model Input'!K$70),'3 Model Input'!K$70*P943)</f>
        <v>Missing</v>
      </c>
      <c r="AB943" s="89"/>
      <c r="AC943" s="227" t="str" cm="1">
        <f t="array" ref="AC943">IF(D943=0,"Blank",_xlfn.IFS('3 Model Input'!E$61=1,(V943*G943)/T943,'3 Model Input'!E$61=2,(W943*G943)/T943,'3 Model Input'!E$61=3,(X943*G943)/T943,'3 Model Input'!E$61=4,(Y943*G943)/T943,'3 Model Input'!E$61=5,(Z943*G943)/T943, ISTEXT('3 Model Input'!E$61),"Missing",'3 Model Input'!E$61=6,(AA943*G943)/T943))</f>
        <v>Blank</v>
      </c>
      <c r="AD943" s="202" t="str">
        <f t="shared" si="177"/>
        <v>Blank</v>
      </c>
      <c r="AE943" s="202" t="str">
        <f t="shared" si="178"/>
        <v>Blank</v>
      </c>
      <c r="AF943" s="217" t="str">
        <f t="shared" si="179"/>
        <v>Blank</v>
      </c>
      <c r="AG943" s="9" t="str" cm="1">
        <f t="array" ref="AG943">_xlfn.IFS(ISNUMBER(AC943), "", ISNUMBER(SEARCH("Blank", AC943)), "", ISERROR(AC943), "Bad input on tab 3")</f>
        <v/>
      </c>
    </row>
    <row r="944" spans="2:33" ht="15" customHeight="1" x14ac:dyDescent="0.75">
      <c r="B944" s="205" t="str">
        <f>'5 Driver Data'!B944</f>
        <v>0936</v>
      </c>
      <c r="C944" s="193">
        <f>'5 Driver Data'!C944</f>
        <v>0</v>
      </c>
      <c r="D944" s="192">
        <f>'5 Driver Data'!D944</f>
        <v>0</v>
      </c>
      <c r="E944" s="191">
        <f>'5 Driver Data'!E944</f>
        <v>0</v>
      </c>
      <c r="F944" s="191">
        <f>'5 Driver Data'!F944</f>
        <v>0</v>
      </c>
      <c r="G944" s="191">
        <f>'5 Driver Data'!G944</f>
        <v>0</v>
      </c>
      <c r="H944" s="191">
        <f>'5 Driver Data'!H944</f>
        <v>0</v>
      </c>
      <c r="I944" s="191">
        <f>'5 Driver Data'!I944</f>
        <v>0</v>
      </c>
      <c r="J944" s="191">
        <f>'5 Driver Data'!J944</f>
        <v>0</v>
      </c>
      <c r="K944" s="206">
        <f>'5 Driver Data'!K944</f>
        <v>0</v>
      </c>
      <c r="L944" s="1"/>
      <c r="M944" s="216" t="str">
        <f>IF(D944=0,"Blank",'3 Model Input'!E$44*'3 Model Input'!E$45)</f>
        <v>Blank</v>
      </c>
      <c r="N944" s="197" t="str">
        <f t="shared" si="170"/>
        <v>Blank</v>
      </c>
      <c r="O944" s="197" t="str">
        <f>IF(D944=0,"Blank",'3 Model Input'!E$49*(1-'3 Model Input'!E$51))</f>
        <v>Blank</v>
      </c>
      <c r="P944" s="197" t="str">
        <f t="shared" si="171"/>
        <v>Blank</v>
      </c>
      <c r="Q944" s="197" t="str">
        <f>IF(D944=0,"Blank",IF(D944="BEV",E944*(1-'3 Model Input'!E$54), E944))</f>
        <v>Blank</v>
      </c>
      <c r="R944" s="198" t="str">
        <f>IF(D944=0,"Blank",IF(D944="PHEV",F944/G944,F944*(1-'3 Model Input'!E$54)/G944))</f>
        <v>Blank</v>
      </c>
      <c r="S944" s="198" t="str">
        <f>IF(D944=0,"Blank",IF(D944="PHEV",MIN(M944,E944),MIN(M944,(E944*(1-'3 Model Input'!E$54)))))</f>
        <v>Blank</v>
      </c>
      <c r="T944" s="217" t="str">
        <f t="shared" si="172"/>
        <v>Blank</v>
      </c>
      <c r="U944" s="89"/>
      <c r="V944" s="216" t="str">
        <f>IF(D944=0,"Blank",P944*'3 Model Input'!E$50)</f>
        <v>Blank</v>
      </c>
      <c r="W944" s="197" t="str">
        <f t="shared" si="173"/>
        <v>Blank</v>
      </c>
      <c r="X944" s="197" t="str">
        <f t="shared" si="174"/>
        <v>Blank</v>
      </c>
      <c r="Y944" s="197" t="str">
        <f t="shared" si="175"/>
        <v>Blank</v>
      </c>
      <c r="Z944" s="197" t="str">
        <f t="shared" si="176"/>
        <v>Blank</v>
      </c>
      <c r="AA944" s="223" t="str" cm="1">
        <f t="array" ref="AA944">_xlfn.IFS(ISTEXT('3 Model Input'!F$70),"Missing",ISTEXT('3 Model Input'!I$70),"Missing",ISNUMBER('3 Model Input'!K$70),'3 Model Input'!K$70*P944)</f>
        <v>Missing</v>
      </c>
      <c r="AB944" s="89"/>
      <c r="AC944" s="227" t="str" cm="1">
        <f t="array" ref="AC944">IF(D944=0,"Blank",_xlfn.IFS('3 Model Input'!E$61=1,(V944*G944)/T944,'3 Model Input'!E$61=2,(W944*G944)/T944,'3 Model Input'!E$61=3,(X944*G944)/T944,'3 Model Input'!E$61=4,(Y944*G944)/T944,'3 Model Input'!E$61=5,(Z944*G944)/T944, ISTEXT('3 Model Input'!E$61),"Missing",'3 Model Input'!E$61=6,(AA944*G944)/T944))</f>
        <v>Blank</v>
      </c>
      <c r="AD944" s="202" t="str">
        <f t="shared" si="177"/>
        <v>Blank</v>
      </c>
      <c r="AE944" s="202" t="str">
        <f t="shared" si="178"/>
        <v>Blank</v>
      </c>
      <c r="AF944" s="217" t="str">
        <f t="shared" si="179"/>
        <v>Blank</v>
      </c>
      <c r="AG944" s="9" t="str" cm="1">
        <f t="array" ref="AG944">_xlfn.IFS(ISNUMBER(AC944), "", ISNUMBER(SEARCH("Blank", AC944)), "", ISERROR(AC944), "Bad input on tab 3")</f>
        <v/>
      </c>
    </row>
    <row r="945" spans="2:33" ht="15" customHeight="1" x14ac:dyDescent="0.75">
      <c r="B945" s="205" t="str">
        <f>'5 Driver Data'!B945</f>
        <v>0937</v>
      </c>
      <c r="C945" s="193">
        <f>'5 Driver Data'!C945</f>
        <v>0</v>
      </c>
      <c r="D945" s="192">
        <f>'5 Driver Data'!D945</f>
        <v>0</v>
      </c>
      <c r="E945" s="191">
        <f>'5 Driver Data'!E945</f>
        <v>0</v>
      </c>
      <c r="F945" s="191">
        <f>'5 Driver Data'!F945</f>
        <v>0</v>
      </c>
      <c r="G945" s="191">
        <f>'5 Driver Data'!G945</f>
        <v>0</v>
      </c>
      <c r="H945" s="191">
        <f>'5 Driver Data'!H945</f>
        <v>0</v>
      </c>
      <c r="I945" s="191">
        <f>'5 Driver Data'!I945</f>
        <v>0</v>
      </c>
      <c r="J945" s="191">
        <f>'5 Driver Data'!J945</f>
        <v>0</v>
      </c>
      <c r="K945" s="206">
        <f>'5 Driver Data'!K945</f>
        <v>0</v>
      </c>
      <c r="L945" s="1"/>
      <c r="M945" s="216" t="str">
        <f>IF(D945=0,"Blank",'3 Model Input'!E$44*'3 Model Input'!E$45)</f>
        <v>Blank</v>
      </c>
      <c r="N945" s="197" t="str">
        <f t="shared" si="170"/>
        <v>Blank</v>
      </c>
      <c r="O945" s="197" t="str">
        <f>IF(D945=0,"Blank",'3 Model Input'!E$49*(1-'3 Model Input'!E$51))</f>
        <v>Blank</v>
      </c>
      <c r="P945" s="197" t="str">
        <f t="shared" si="171"/>
        <v>Blank</v>
      </c>
      <c r="Q945" s="197" t="str">
        <f>IF(D945=0,"Blank",IF(D945="BEV",E945*(1-'3 Model Input'!E$54), E945))</f>
        <v>Blank</v>
      </c>
      <c r="R945" s="198" t="str">
        <f>IF(D945=0,"Blank",IF(D945="PHEV",F945/G945,F945*(1-'3 Model Input'!E$54)/G945))</f>
        <v>Blank</v>
      </c>
      <c r="S945" s="198" t="str">
        <f>IF(D945=0,"Blank",IF(D945="PHEV",MIN(M945,E945),MIN(M945,(E945*(1-'3 Model Input'!E$54)))))</f>
        <v>Blank</v>
      </c>
      <c r="T945" s="217" t="str">
        <f t="shared" si="172"/>
        <v>Blank</v>
      </c>
      <c r="U945" s="89"/>
      <c r="V945" s="216" t="str">
        <f>IF(D945=0,"Blank",P945*'3 Model Input'!E$50)</f>
        <v>Blank</v>
      </c>
      <c r="W945" s="197" t="str">
        <f t="shared" si="173"/>
        <v>Blank</v>
      </c>
      <c r="X945" s="197" t="str">
        <f t="shared" si="174"/>
        <v>Blank</v>
      </c>
      <c r="Y945" s="197" t="str">
        <f t="shared" si="175"/>
        <v>Blank</v>
      </c>
      <c r="Z945" s="197" t="str">
        <f t="shared" si="176"/>
        <v>Blank</v>
      </c>
      <c r="AA945" s="223" t="str" cm="1">
        <f t="array" ref="AA945">_xlfn.IFS(ISTEXT('3 Model Input'!F$70),"Missing",ISTEXT('3 Model Input'!I$70),"Missing",ISNUMBER('3 Model Input'!K$70),'3 Model Input'!K$70*P945)</f>
        <v>Missing</v>
      </c>
      <c r="AB945" s="89"/>
      <c r="AC945" s="227" t="str" cm="1">
        <f t="array" ref="AC945">IF(D945=0,"Blank",_xlfn.IFS('3 Model Input'!E$61=1,(V945*G945)/T945,'3 Model Input'!E$61=2,(W945*G945)/T945,'3 Model Input'!E$61=3,(X945*G945)/T945,'3 Model Input'!E$61=4,(Y945*G945)/T945,'3 Model Input'!E$61=5,(Z945*G945)/T945, ISTEXT('3 Model Input'!E$61),"Missing",'3 Model Input'!E$61=6,(AA945*G945)/T945))</f>
        <v>Blank</v>
      </c>
      <c r="AD945" s="202" t="str">
        <f t="shared" si="177"/>
        <v>Blank</v>
      </c>
      <c r="AE945" s="202" t="str">
        <f t="shared" si="178"/>
        <v>Blank</v>
      </c>
      <c r="AF945" s="217" t="str">
        <f t="shared" si="179"/>
        <v>Blank</v>
      </c>
      <c r="AG945" s="9" t="str" cm="1">
        <f t="array" ref="AG945">_xlfn.IFS(ISNUMBER(AC945), "", ISNUMBER(SEARCH("Blank", AC945)), "", ISERROR(AC945), "Bad input on tab 3")</f>
        <v/>
      </c>
    </row>
    <row r="946" spans="2:33" ht="15" customHeight="1" x14ac:dyDescent="0.75">
      <c r="B946" s="205" t="str">
        <f>'5 Driver Data'!B946</f>
        <v>0938</v>
      </c>
      <c r="C946" s="193">
        <f>'5 Driver Data'!C946</f>
        <v>0</v>
      </c>
      <c r="D946" s="192">
        <f>'5 Driver Data'!D946</f>
        <v>0</v>
      </c>
      <c r="E946" s="191">
        <f>'5 Driver Data'!E946</f>
        <v>0</v>
      </c>
      <c r="F946" s="191">
        <f>'5 Driver Data'!F946</f>
        <v>0</v>
      </c>
      <c r="G946" s="191">
        <f>'5 Driver Data'!G946</f>
        <v>0</v>
      </c>
      <c r="H946" s="191">
        <f>'5 Driver Data'!H946</f>
        <v>0</v>
      </c>
      <c r="I946" s="191">
        <f>'5 Driver Data'!I946</f>
        <v>0</v>
      </c>
      <c r="J946" s="191">
        <f>'5 Driver Data'!J946</f>
        <v>0</v>
      </c>
      <c r="K946" s="206">
        <f>'5 Driver Data'!K946</f>
        <v>0</v>
      </c>
      <c r="L946" s="1"/>
      <c r="M946" s="216" t="str">
        <f>IF(D946=0,"Blank",'3 Model Input'!E$44*'3 Model Input'!E$45)</f>
        <v>Blank</v>
      </c>
      <c r="N946" s="197" t="str">
        <f t="shared" si="170"/>
        <v>Blank</v>
      </c>
      <c r="O946" s="197" t="str">
        <f>IF(D946=0,"Blank",'3 Model Input'!E$49*(1-'3 Model Input'!E$51))</f>
        <v>Blank</v>
      </c>
      <c r="P946" s="197" t="str">
        <f t="shared" si="171"/>
        <v>Blank</v>
      </c>
      <c r="Q946" s="197" t="str">
        <f>IF(D946=0,"Blank",IF(D946="BEV",E946*(1-'3 Model Input'!E$54), E946))</f>
        <v>Blank</v>
      </c>
      <c r="R946" s="198" t="str">
        <f>IF(D946=0,"Blank",IF(D946="PHEV",F946/G946,F946*(1-'3 Model Input'!E$54)/G946))</f>
        <v>Blank</v>
      </c>
      <c r="S946" s="198" t="str">
        <f>IF(D946=0,"Blank",IF(D946="PHEV",MIN(M946,E946),MIN(M946,(E946*(1-'3 Model Input'!E$54)))))</f>
        <v>Blank</v>
      </c>
      <c r="T946" s="217" t="str">
        <f t="shared" si="172"/>
        <v>Blank</v>
      </c>
      <c r="U946" s="89"/>
      <c r="V946" s="216" t="str">
        <f>IF(D946=0,"Blank",P946*'3 Model Input'!E$50)</f>
        <v>Blank</v>
      </c>
      <c r="W946" s="197" t="str">
        <f t="shared" si="173"/>
        <v>Blank</v>
      </c>
      <c r="X946" s="197" t="str">
        <f t="shared" si="174"/>
        <v>Blank</v>
      </c>
      <c r="Y946" s="197" t="str">
        <f t="shared" si="175"/>
        <v>Blank</v>
      </c>
      <c r="Z946" s="197" t="str">
        <f t="shared" si="176"/>
        <v>Blank</v>
      </c>
      <c r="AA946" s="223" t="str" cm="1">
        <f t="array" ref="AA946">_xlfn.IFS(ISTEXT('3 Model Input'!F$70),"Missing",ISTEXT('3 Model Input'!I$70),"Missing",ISNUMBER('3 Model Input'!K$70),'3 Model Input'!K$70*P946)</f>
        <v>Missing</v>
      </c>
      <c r="AB946" s="89"/>
      <c r="AC946" s="227" t="str" cm="1">
        <f t="array" ref="AC946">IF(D946=0,"Blank",_xlfn.IFS('3 Model Input'!E$61=1,(V946*G946)/T946,'3 Model Input'!E$61=2,(W946*G946)/T946,'3 Model Input'!E$61=3,(X946*G946)/T946,'3 Model Input'!E$61=4,(Y946*G946)/T946,'3 Model Input'!E$61=5,(Z946*G946)/T946, ISTEXT('3 Model Input'!E$61),"Missing",'3 Model Input'!E$61=6,(AA946*G946)/T946))</f>
        <v>Blank</v>
      </c>
      <c r="AD946" s="202" t="str">
        <f t="shared" si="177"/>
        <v>Blank</v>
      </c>
      <c r="AE946" s="202" t="str">
        <f t="shared" si="178"/>
        <v>Blank</v>
      </c>
      <c r="AF946" s="217" t="str">
        <f t="shared" si="179"/>
        <v>Blank</v>
      </c>
      <c r="AG946" s="9" t="str" cm="1">
        <f t="array" ref="AG946">_xlfn.IFS(ISNUMBER(AC946), "", ISNUMBER(SEARCH("Blank", AC946)), "", ISERROR(AC946), "Bad input on tab 3")</f>
        <v/>
      </c>
    </row>
    <row r="947" spans="2:33" ht="15" customHeight="1" x14ac:dyDescent="0.75">
      <c r="B947" s="205" t="str">
        <f>'5 Driver Data'!B947</f>
        <v>0939</v>
      </c>
      <c r="C947" s="193">
        <f>'5 Driver Data'!C947</f>
        <v>0</v>
      </c>
      <c r="D947" s="192">
        <f>'5 Driver Data'!D947</f>
        <v>0</v>
      </c>
      <c r="E947" s="191">
        <f>'5 Driver Data'!E947</f>
        <v>0</v>
      </c>
      <c r="F947" s="191">
        <f>'5 Driver Data'!F947</f>
        <v>0</v>
      </c>
      <c r="G947" s="191">
        <f>'5 Driver Data'!G947</f>
        <v>0</v>
      </c>
      <c r="H947" s="191">
        <f>'5 Driver Data'!H947</f>
        <v>0</v>
      </c>
      <c r="I947" s="191">
        <f>'5 Driver Data'!I947</f>
        <v>0</v>
      </c>
      <c r="J947" s="191">
        <f>'5 Driver Data'!J947</f>
        <v>0</v>
      </c>
      <c r="K947" s="206">
        <f>'5 Driver Data'!K947</f>
        <v>0</v>
      </c>
      <c r="L947" s="1"/>
      <c r="M947" s="216" t="str">
        <f>IF(D947=0,"Blank",'3 Model Input'!E$44*'3 Model Input'!E$45)</f>
        <v>Blank</v>
      </c>
      <c r="N947" s="197" t="str">
        <f t="shared" si="170"/>
        <v>Blank</v>
      </c>
      <c r="O947" s="197" t="str">
        <f>IF(D947=0,"Blank",'3 Model Input'!E$49*(1-'3 Model Input'!E$51))</f>
        <v>Blank</v>
      </c>
      <c r="P947" s="197" t="str">
        <f t="shared" si="171"/>
        <v>Blank</v>
      </c>
      <c r="Q947" s="197" t="str">
        <f>IF(D947=0,"Blank",IF(D947="BEV",E947*(1-'3 Model Input'!E$54), E947))</f>
        <v>Blank</v>
      </c>
      <c r="R947" s="198" t="str">
        <f>IF(D947=0,"Blank",IF(D947="PHEV",F947/G947,F947*(1-'3 Model Input'!E$54)/G947))</f>
        <v>Blank</v>
      </c>
      <c r="S947" s="198" t="str">
        <f>IF(D947=0,"Blank",IF(D947="PHEV",MIN(M947,E947),MIN(M947,(E947*(1-'3 Model Input'!E$54)))))</f>
        <v>Blank</v>
      </c>
      <c r="T947" s="217" t="str">
        <f t="shared" si="172"/>
        <v>Blank</v>
      </c>
      <c r="U947" s="89"/>
      <c r="V947" s="216" t="str">
        <f>IF(D947=0,"Blank",P947*'3 Model Input'!E$50)</f>
        <v>Blank</v>
      </c>
      <c r="W947" s="197" t="str">
        <f t="shared" si="173"/>
        <v>Blank</v>
      </c>
      <c r="X947" s="197" t="str">
        <f t="shared" si="174"/>
        <v>Blank</v>
      </c>
      <c r="Y947" s="197" t="str">
        <f t="shared" si="175"/>
        <v>Blank</v>
      </c>
      <c r="Z947" s="197" t="str">
        <f t="shared" si="176"/>
        <v>Blank</v>
      </c>
      <c r="AA947" s="223" t="str" cm="1">
        <f t="array" ref="AA947">_xlfn.IFS(ISTEXT('3 Model Input'!F$70),"Missing",ISTEXT('3 Model Input'!I$70),"Missing",ISNUMBER('3 Model Input'!K$70),'3 Model Input'!K$70*P947)</f>
        <v>Missing</v>
      </c>
      <c r="AB947" s="89"/>
      <c r="AC947" s="227" t="str" cm="1">
        <f t="array" ref="AC947">IF(D947=0,"Blank",_xlfn.IFS('3 Model Input'!E$61=1,(V947*G947)/T947,'3 Model Input'!E$61=2,(W947*G947)/T947,'3 Model Input'!E$61=3,(X947*G947)/T947,'3 Model Input'!E$61=4,(Y947*G947)/T947,'3 Model Input'!E$61=5,(Z947*G947)/T947, ISTEXT('3 Model Input'!E$61),"Missing",'3 Model Input'!E$61=6,(AA947*G947)/T947))</f>
        <v>Blank</v>
      </c>
      <c r="AD947" s="202" t="str">
        <f t="shared" si="177"/>
        <v>Blank</v>
      </c>
      <c r="AE947" s="202" t="str">
        <f t="shared" si="178"/>
        <v>Blank</v>
      </c>
      <c r="AF947" s="217" t="str">
        <f t="shared" si="179"/>
        <v>Blank</v>
      </c>
      <c r="AG947" s="9" t="str" cm="1">
        <f t="array" ref="AG947">_xlfn.IFS(ISNUMBER(AC947), "", ISNUMBER(SEARCH("Blank", AC947)), "", ISERROR(AC947), "Bad input on tab 3")</f>
        <v/>
      </c>
    </row>
    <row r="948" spans="2:33" ht="15" customHeight="1" x14ac:dyDescent="0.75">
      <c r="B948" s="205" t="str">
        <f>'5 Driver Data'!B948</f>
        <v>0940</v>
      </c>
      <c r="C948" s="193">
        <f>'5 Driver Data'!C948</f>
        <v>0</v>
      </c>
      <c r="D948" s="192">
        <f>'5 Driver Data'!D948</f>
        <v>0</v>
      </c>
      <c r="E948" s="191">
        <f>'5 Driver Data'!E948</f>
        <v>0</v>
      </c>
      <c r="F948" s="191">
        <f>'5 Driver Data'!F948</f>
        <v>0</v>
      </c>
      <c r="G948" s="191">
        <f>'5 Driver Data'!G948</f>
        <v>0</v>
      </c>
      <c r="H948" s="191">
        <f>'5 Driver Data'!H948</f>
        <v>0</v>
      </c>
      <c r="I948" s="191">
        <f>'5 Driver Data'!I948</f>
        <v>0</v>
      </c>
      <c r="J948" s="191">
        <f>'5 Driver Data'!J948</f>
        <v>0</v>
      </c>
      <c r="K948" s="206">
        <f>'5 Driver Data'!K948</f>
        <v>0</v>
      </c>
      <c r="L948" s="1"/>
      <c r="M948" s="216" t="str">
        <f>IF(D948=0,"Blank",'3 Model Input'!E$44*'3 Model Input'!E$45)</f>
        <v>Blank</v>
      </c>
      <c r="N948" s="197" t="str">
        <f t="shared" si="170"/>
        <v>Blank</v>
      </c>
      <c r="O948" s="197" t="str">
        <f>IF(D948=0,"Blank",'3 Model Input'!E$49*(1-'3 Model Input'!E$51))</f>
        <v>Blank</v>
      </c>
      <c r="P948" s="197" t="str">
        <f t="shared" si="171"/>
        <v>Blank</v>
      </c>
      <c r="Q948" s="197" t="str">
        <f>IF(D948=0,"Blank",IF(D948="BEV",E948*(1-'3 Model Input'!E$54), E948))</f>
        <v>Blank</v>
      </c>
      <c r="R948" s="198" t="str">
        <f>IF(D948=0,"Blank",IF(D948="PHEV",F948/G948,F948*(1-'3 Model Input'!E$54)/G948))</f>
        <v>Blank</v>
      </c>
      <c r="S948" s="198" t="str">
        <f>IF(D948=0,"Blank",IF(D948="PHEV",MIN(M948,E948),MIN(M948,(E948*(1-'3 Model Input'!E$54)))))</f>
        <v>Blank</v>
      </c>
      <c r="T948" s="217" t="str">
        <f t="shared" si="172"/>
        <v>Blank</v>
      </c>
      <c r="U948" s="89"/>
      <c r="V948" s="216" t="str">
        <f>IF(D948=0,"Blank",P948*'3 Model Input'!E$50)</f>
        <v>Blank</v>
      </c>
      <c r="W948" s="197" t="str">
        <f t="shared" si="173"/>
        <v>Blank</v>
      </c>
      <c r="X948" s="197" t="str">
        <f t="shared" si="174"/>
        <v>Blank</v>
      </c>
      <c r="Y948" s="197" t="str">
        <f t="shared" si="175"/>
        <v>Blank</v>
      </c>
      <c r="Z948" s="197" t="str">
        <f t="shared" si="176"/>
        <v>Blank</v>
      </c>
      <c r="AA948" s="223" t="str" cm="1">
        <f t="array" ref="AA948">_xlfn.IFS(ISTEXT('3 Model Input'!F$70),"Missing",ISTEXT('3 Model Input'!I$70),"Missing",ISNUMBER('3 Model Input'!K$70),'3 Model Input'!K$70*P948)</f>
        <v>Missing</v>
      </c>
      <c r="AB948" s="89"/>
      <c r="AC948" s="227" t="str" cm="1">
        <f t="array" ref="AC948">IF(D948=0,"Blank",_xlfn.IFS('3 Model Input'!E$61=1,(V948*G948)/T948,'3 Model Input'!E$61=2,(W948*G948)/T948,'3 Model Input'!E$61=3,(X948*G948)/T948,'3 Model Input'!E$61=4,(Y948*G948)/T948,'3 Model Input'!E$61=5,(Z948*G948)/T948, ISTEXT('3 Model Input'!E$61),"Missing",'3 Model Input'!E$61=6,(AA948*G948)/T948))</f>
        <v>Blank</v>
      </c>
      <c r="AD948" s="202" t="str">
        <f t="shared" si="177"/>
        <v>Blank</v>
      </c>
      <c r="AE948" s="202" t="str">
        <f t="shared" si="178"/>
        <v>Blank</v>
      </c>
      <c r="AF948" s="217" t="str">
        <f t="shared" si="179"/>
        <v>Blank</v>
      </c>
      <c r="AG948" s="9" t="str" cm="1">
        <f t="array" ref="AG948">_xlfn.IFS(ISNUMBER(AC948), "", ISNUMBER(SEARCH("Blank", AC948)), "", ISERROR(AC948), "Bad input on tab 3")</f>
        <v/>
      </c>
    </row>
    <row r="949" spans="2:33" ht="15" customHeight="1" x14ac:dyDescent="0.75">
      <c r="B949" s="205" t="str">
        <f>'5 Driver Data'!B949</f>
        <v>0941</v>
      </c>
      <c r="C949" s="193">
        <f>'5 Driver Data'!C949</f>
        <v>0</v>
      </c>
      <c r="D949" s="192">
        <f>'5 Driver Data'!D949</f>
        <v>0</v>
      </c>
      <c r="E949" s="191">
        <f>'5 Driver Data'!E949</f>
        <v>0</v>
      </c>
      <c r="F949" s="191">
        <f>'5 Driver Data'!F949</f>
        <v>0</v>
      </c>
      <c r="G949" s="191">
        <f>'5 Driver Data'!G949</f>
        <v>0</v>
      </c>
      <c r="H949" s="191">
        <f>'5 Driver Data'!H949</f>
        <v>0</v>
      </c>
      <c r="I949" s="191">
        <f>'5 Driver Data'!I949</f>
        <v>0</v>
      </c>
      <c r="J949" s="191">
        <f>'5 Driver Data'!J949</f>
        <v>0</v>
      </c>
      <c r="K949" s="206">
        <f>'5 Driver Data'!K949</f>
        <v>0</v>
      </c>
      <c r="L949" s="1"/>
      <c r="M949" s="216" t="str">
        <f>IF(D949=0,"Blank",'3 Model Input'!E$44*'3 Model Input'!E$45)</f>
        <v>Blank</v>
      </c>
      <c r="N949" s="197" t="str">
        <f t="shared" si="170"/>
        <v>Blank</v>
      </c>
      <c r="O949" s="197" t="str">
        <f>IF(D949=0,"Blank",'3 Model Input'!E$49*(1-'3 Model Input'!E$51))</f>
        <v>Blank</v>
      </c>
      <c r="P949" s="197" t="str">
        <f t="shared" si="171"/>
        <v>Blank</v>
      </c>
      <c r="Q949" s="197" t="str">
        <f>IF(D949=0,"Blank",IF(D949="BEV",E949*(1-'3 Model Input'!E$54), E949))</f>
        <v>Blank</v>
      </c>
      <c r="R949" s="198" t="str">
        <f>IF(D949=0,"Blank",IF(D949="PHEV",F949/G949,F949*(1-'3 Model Input'!E$54)/G949))</f>
        <v>Blank</v>
      </c>
      <c r="S949" s="198" t="str">
        <f>IF(D949=0,"Blank",IF(D949="PHEV",MIN(M949,E949),MIN(M949,(E949*(1-'3 Model Input'!E$54)))))</f>
        <v>Blank</v>
      </c>
      <c r="T949" s="217" t="str">
        <f t="shared" si="172"/>
        <v>Blank</v>
      </c>
      <c r="U949" s="89"/>
      <c r="V949" s="216" t="str">
        <f>IF(D949=0,"Blank",P949*'3 Model Input'!E$50)</f>
        <v>Blank</v>
      </c>
      <c r="W949" s="197" t="str">
        <f t="shared" si="173"/>
        <v>Blank</v>
      </c>
      <c r="X949" s="197" t="str">
        <f t="shared" si="174"/>
        <v>Blank</v>
      </c>
      <c r="Y949" s="197" t="str">
        <f t="shared" si="175"/>
        <v>Blank</v>
      </c>
      <c r="Z949" s="197" t="str">
        <f t="shared" si="176"/>
        <v>Blank</v>
      </c>
      <c r="AA949" s="223" t="str" cm="1">
        <f t="array" ref="AA949">_xlfn.IFS(ISTEXT('3 Model Input'!F$70),"Missing",ISTEXT('3 Model Input'!I$70),"Missing",ISNUMBER('3 Model Input'!K$70),'3 Model Input'!K$70*P949)</f>
        <v>Missing</v>
      </c>
      <c r="AB949" s="89"/>
      <c r="AC949" s="227" t="str" cm="1">
        <f t="array" ref="AC949">IF(D949=0,"Blank",_xlfn.IFS('3 Model Input'!E$61=1,(V949*G949)/T949,'3 Model Input'!E$61=2,(W949*G949)/T949,'3 Model Input'!E$61=3,(X949*G949)/T949,'3 Model Input'!E$61=4,(Y949*G949)/T949,'3 Model Input'!E$61=5,(Z949*G949)/T949, ISTEXT('3 Model Input'!E$61),"Missing",'3 Model Input'!E$61=6,(AA949*G949)/T949))</f>
        <v>Blank</v>
      </c>
      <c r="AD949" s="202" t="str">
        <f t="shared" si="177"/>
        <v>Blank</v>
      </c>
      <c r="AE949" s="202" t="str">
        <f t="shared" si="178"/>
        <v>Blank</v>
      </c>
      <c r="AF949" s="217" t="str">
        <f t="shared" si="179"/>
        <v>Blank</v>
      </c>
      <c r="AG949" s="9" t="str" cm="1">
        <f t="array" ref="AG949">_xlfn.IFS(ISNUMBER(AC949), "", ISNUMBER(SEARCH("Blank", AC949)), "", ISERROR(AC949), "Bad input on tab 3")</f>
        <v/>
      </c>
    </row>
    <row r="950" spans="2:33" ht="15" customHeight="1" x14ac:dyDescent="0.75">
      <c r="B950" s="205" t="str">
        <f>'5 Driver Data'!B950</f>
        <v>0942</v>
      </c>
      <c r="C950" s="193">
        <f>'5 Driver Data'!C950</f>
        <v>0</v>
      </c>
      <c r="D950" s="192">
        <f>'5 Driver Data'!D950</f>
        <v>0</v>
      </c>
      <c r="E950" s="191">
        <f>'5 Driver Data'!E950</f>
        <v>0</v>
      </c>
      <c r="F950" s="191">
        <f>'5 Driver Data'!F950</f>
        <v>0</v>
      </c>
      <c r="G950" s="191">
        <f>'5 Driver Data'!G950</f>
        <v>0</v>
      </c>
      <c r="H950" s="191">
        <f>'5 Driver Data'!H950</f>
        <v>0</v>
      </c>
      <c r="I950" s="191">
        <f>'5 Driver Data'!I950</f>
        <v>0</v>
      </c>
      <c r="J950" s="191">
        <f>'5 Driver Data'!J950</f>
        <v>0</v>
      </c>
      <c r="K950" s="206">
        <f>'5 Driver Data'!K950</f>
        <v>0</v>
      </c>
      <c r="L950" s="1"/>
      <c r="M950" s="216" t="str">
        <f>IF(D950=0,"Blank",'3 Model Input'!E$44*'3 Model Input'!E$45)</f>
        <v>Blank</v>
      </c>
      <c r="N950" s="197" t="str">
        <f t="shared" si="170"/>
        <v>Blank</v>
      </c>
      <c r="O950" s="197" t="str">
        <f>IF(D950=0,"Blank",'3 Model Input'!E$49*(1-'3 Model Input'!E$51))</f>
        <v>Blank</v>
      </c>
      <c r="P950" s="197" t="str">
        <f t="shared" si="171"/>
        <v>Blank</v>
      </c>
      <c r="Q950" s="197" t="str">
        <f>IF(D950=0,"Blank",IF(D950="BEV",E950*(1-'3 Model Input'!E$54), E950))</f>
        <v>Blank</v>
      </c>
      <c r="R950" s="198" t="str">
        <f>IF(D950=0,"Blank",IF(D950="PHEV",F950/G950,F950*(1-'3 Model Input'!E$54)/G950))</f>
        <v>Blank</v>
      </c>
      <c r="S950" s="198" t="str">
        <f>IF(D950=0,"Blank",IF(D950="PHEV",MIN(M950,E950),MIN(M950,(E950*(1-'3 Model Input'!E$54)))))</f>
        <v>Blank</v>
      </c>
      <c r="T950" s="217" t="str">
        <f t="shared" si="172"/>
        <v>Blank</v>
      </c>
      <c r="U950" s="89"/>
      <c r="V950" s="216" t="str">
        <f>IF(D950=0,"Blank",P950*'3 Model Input'!E$50)</f>
        <v>Blank</v>
      </c>
      <c r="W950" s="197" t="str">
        <f t="shared" si="173"/>
        <v>Blank</v>
      </c>
      <c r="X950" s="197" t="str">
        <f t="shared" si="174"/>
        <v>Blank</v>
      </c>
      <c r="Y950" s="197" t="str">
        <f t="shared" si="175"/>
        <v>Blank</v>
      </c>
      <c r="Z950" s="197" t="str">
        <f t="shared" si="176"/>
        <v>Blank</v>
      </c>
      <c r="AA950" s="223" t="str" cm="1">
        <f t="array" ref="AA950">_xlfn.IFS(ISTEXT('3 Model Input'!F$70),"Missing",ISTEXT('3 Model Input'!I$70),"Missing",ISNUMBER('3 Model Input'!K$70),'3 Model Input'!K$70*P950)</f>
        <v>Missing</v>
      </c>
      <c r="AB950" s="89"/>
      <c r="AC950" s="227" t="str" cm="1">
        <f t="array" ref="AC950">IF(D950=0,"Blank",_xlfn.IFS('3 Model Input'!E$61=1,(V950*G950)/T950,'3 Model Input'!E$61=2,(W950*G950)/T950,'3 Model Input'!E$61=3,(X950*G950)/T950,'3 Model Input'!E$61=4,(Y950*G950)/T950,'3 Model Input'!E$61=5,(Z950*G950)/T950, ISTEXT('3 Model Input'!E$61),"Missing",'3 Model Input'!E$61=6,(AA950*G950)/T950))</f>
        <v>Blank</v>
      </c>
      <c r="AD950" s="202" t="str">
        <f t="shared" si="177"/>
        <v>Blank</v>
      </c>
      <c r="AE950" s="202" t="str">
        <f t="shared" si="178"/>
        <v>Blank</v>
      </c>
      <c r="AF950" s="217" t="str">
        <f t="shared" si="179"/>
        <v>Blank</v>
      </c>
      <c r="AG950" s="9" t="str" cm="1">
        <f t="array" ref="AG950">_xlfn.IFS(ISNUMBER(AC950), "", ISNUMBER(SEARCH("Blank", AC950)), "", ISERROR(AC950), "Bad input on tab 3")</f>
        <v/>
      </c>
    </row>
    <row r="951" spans="2:33" ht="15" customHeight="1" x14ac:dyDescent="0.75">
      <c r="B951" s="205" t="str">
        <f>'5 Driver Data'!B951</f>
        <v>0943</v>
      </c>
      <c r="C951" s="193">
        <f>'5 Driver Data'!C951</f>
        <v>0</v>
      </c>
      <c r="D951" s="192">
        <f>'5 Driver Data'!D951</f>
        <v>0</v>
      </c>
      <c r="E951" s="191">
        <f>'5 Driver Data'!E951</f>
        <v>0</v>
      </c>
      <c r="F951" s="191">
        <f>'5 Driver Data'!F951</f>
        <v>0</v>
      </c>
      <c r="G951" s="191">
        <f>'5 Driver Data'!G951</f>
        <v>0</v>
      </c>
      <c r="H951" s="191">
        <f>'5 Driver Data'!H951</f>
        <v>0</v>
      </c>
      <c r="I951" s="191">
        <f>'5 Driver Data'!I951</f>
        <v>0</v>
      </c>
      <c r="J951" s="191">
        <f>'5 Driver Data'!J951</f>
        <v>0</v>
      </c>
      <c r="K951" s="206">
        <f>'5 Driver Data'!K951</f>
        <v>0</v>
      </c>
      <c r="L951" s="1"/>
      <c r="M951" s="216" t="str">
        <f>IF(D951=0,"Blank",'3 Model Input'!E$44*'3 Model Input'!E$45)</f>
        <v>Blank</v>
      </c>
      <c r="N951" s="197" t="str">
        <f t="shared" si="170"/>
        <v>Blank</v>
      </c>
      <c r="O951" s="197" t="str">
        <f>IF(D951=0,"Blank",'3 Model Input'!E$49*(1-'3 Model Input'!E$51))</f>
        <v>Blank</v>
      </c>
      <c r="P951" s="197" t="str">
        <f t="shared" si="171"/>
        <v>Blank</v>
      </c>
      <c r="Q951" s="197" t="str">
        <f>IF(D951=0,"Blank",IF(D951="BEV",E951*(1-'3 Model Input'!E$54), E951))</f>
        <v>Blank</v>
      </c>
      <c r="R951" s="198" t="str">
        <f>IF(D951=0,"Blank",IF(D951="PHEV",F951/G951,F951*(1-'3 Model Input'!E$54)/G951))</f>
        <v>Blank</v>
      </c>
      <c r="S951" s="198" t="str">
        <f>IF(D951=0,"Blank",IF(D951="PHEV",MIN(M951,E951),MIN(M951,(E951*(1-'3 Model Input'!E$54)))))</f>
        <v>Blank</v>
      </c>
      <c r="T951" s="217" t="str">
        <f t="shared" si="172"/>
        <v>Blank</v>
      </c>
      <c r="U951" s="89"/>
      <c r="V951" s="216" t="str">
        <f>IF(D951=0,"Blank",P951*'3 Model Input'!E$50)</f>
        <v>Blank</v>
      </c>
      <c r="W951" s="197" t="str">
        <f t="shared" si="173"/>
        <v>Blank</v>
      </c>
      <c r="X951" s="197" t="str">
        <f t="shared" si="174"/>
        <v>Blank</v>
      </c>
      <c r="Y951" s="197" t="str">
        <f t="shared" si="175"/>
        <v>Blank</v>
      </c>
      <c r="Z951" s="197" t="str">
        <f t="shared" si="176"/>
        <v>Blank</v>
      </c>
      <c r="AA951" s="223" t="str" cm="1">
        <f t="array" ref="AA951">_xlfn.IFS(ISTEXT('3 Model Input'!F$70),"Missing",ISTEXT('3 Model Input'!I$70),"Missing",ISNUMBER('3 Model Input'!K$70),'3 Model Input'!K$70*P951)</f>
        <v>Missing</v>
      </c>
      <c r="AB951" s="89"/>
      <c r="AC951" s="227" t="str" cm="1">
        <f t="array" ref="AC951">IF(D951=0,"Blank",_xlfn.IFS('3 Model Input'!E$61=1,(V951*G951)/T951,'3 Model Input'!E$61=2,(W951*G951)/T951,'3 Model Input'!E$61=3,(X951*G951)/T951,'3 Model Input'!E$61=4,(Y951*G951)/T951,'3 Model Input'!E$61=5,(Z951*G951)/T951, ISTEXT('3 Model Input'!E$61),"Missing",'3 Model Input'!E$61=6,(AA951*G951)/T951))</f>
        <v>Blank</v>
      </c>
      <c r="AD951" s="202" t="str">
        <f t="shared" si="177"/>
        <v>Blank</v>
      </c>
      <c r="AE951" s="202" t="str">
        <f t="shared" si="178"/>
        <v>Blank</v>
      </c>
      <c r="AF951" s="217" t="str">
        <f t="shared" si="179"/>
        <v>Blank</v>
      </c>
      <c r="AG951" s="9" t="str" cm="1">
        <f t="array" ref="AG951">_xlfn.IFS(ISNUMBER(AC951), "", ISNUMBER(SEARCH("Blank", AC951)), "", ISERROR(AC951), "Bad input on tab 3")</f>
        <v/>
      </c>
    </row>
    <row r="952" spans="2:33" ht="15" customHeight="1" x14ac:dyDescent="0.75">
      <c r="B952" s="205" t="str">
        <f>'5 Driver Data'!B952</f>
        <v>0944</v>
      </c>
      <c r="C952" s="193">
        <f>'5 Driver Data'!C952</f>
        <v>0</v>
      </c>
      <c r="D952" s="192">
        <f>'5 Driver Data'!D952</f>
        <v>0</v>
      </c>
      <c r="E952" s="191">
        <f>'5 Driver Data'!E952</f>
        <v>0</v>
      </c>
      <c r="F952" s="191">
        <f>'5 Driver Data'!F952</f>
        <v>0</v>
      </c>
      <c r="G952" s="191">
        <f>'5 Driver Data'!G952</f>
        <v>0</v>
      </c>
      <c r="H952" s="191">
        <f>'5 Driver Data'!H952</f>
        <v>0</v>
      </c>
      <c r="I952" s="191">
        <f>'5 Driver Data'!I952</f>
        <v>0</v>
      </c>
      <c r="J952" s="191">
        <f>'5 Driver Data'!J952</f>
        <v>0</v>
      </c>
      <c r="K952" s="206">
        <f>'5 Driver Data'!K952</f>
        <v>0</v>
      </c>
      <c r="L952" s="1"/>
      <c r="M952" s="216" t="str">
        <f>IF(D952=0,"Blank",'3 Model Input'!E$44*'3 Model Input'!E$45)</f>
        <v>Blank</v>
      </c>
      <c r="N952" s="197" t="str">
        <f t="shared" si="170"/>
        <v>Blank</v>
      </c>
      <c r="O952" s="197" t="str">
        <f>IF(D952=0,"Blank",'3 Model Input'!E$49*(1-'3 Model Input'!E$51))</f>
        <v>Blank</v>
      </c>
      <c r="P952" s="197" t="str">
        <f t="shared" si="171"/>
        <v>Blank</v>
      </c>
      <c r="Q952" s="197" t="str">
        <f>IF(D952=0,"Blank",IF(D952="BEV",E952*(1-'3 Model Input'!E$54), E952))</f>
        <v>Blank</v>
      </c>
      <c r="R952" s="198" t="str">
        <f>IF(D952=0,"Blank",IF(D952="PHEV",F952/G952,F952*(1-'3 Model Input'!E$54)/G952))</f>
        <v>Blank</v>
      </c>
      <c r="S952" s="198" t="str">
        <f>IF(D952=0,"Blank",IF(D952="PHEV",MIN(M952,E952),MIN(M952,(E952*(1-'3 Model Input'!E$54)))))</f>
        <v>Blank</v>
      </c>
      <c r="T952" s="217" t="str">
        <f t="shared" si="172"/>
        <v>Blank</v>
      </c>
      <c r="U952" s="89"/>
      <c r="V952" s="216" t="str">
        <f>IF(D952=0,"Blank",P952*'3 Model Input'!E$50)</f>
        <v>Blank</v>
      </c>
      <c r="W952" s="197" t="str">
        <f t="shared" si="173"/>
        <v>Blank</v>
      </c>
      <c r="X952" s="197" t="str">
        <f t="shared" si="174"/>
        <v>Blank</v>
      </c>
      <c r="Y952" s="197" t="str">
        <f t="shared" si="175"/>
        <v>Blank</v>
      </c>
      <c r="Z952" s="197" t="str">
        <f t="shared" si="176"/>
        <v>Blank</v>
      </c>
      <c r="AA952" s="223" t="str" cm="1">
        <f t="array" ref="AA952">_xlfn.IFS(ISTEXT('3 Model Input'!F$70),"Missing",ISTEXT('3 Model Input'!I$70),"Missing",ISNUMBER('3 Model Input'!K$70),'3 Model Input'!K$70*P952)</f>
        <v>Missing</v>
      </c>
      <c r="AB952" s="89"/>
      <c r="AC952" s="227" t="str" cm="1">
        <f t="array" ref="AC952">IF(D952=0,"Blank",_xlfn.IFS('3 Model Input'!E$61=1,(V952*G952)/T952,'3 Model Input'!E$61=2,(W952*G952)/T952,'3 Model Input'!E$61=3,(X952*G952)/T952,'3 Model Input'!E$61=4,(Y952*G952)/T952,'3 Model Input'!E$61=5,(Z952*G952)/T952, ISTEXT('3 Model Input'!E$61),"Missing",'3 Model Input'!E$61=6,(AA952*G952)/T952))</f>
        <v>Blank</v>
      </c>
      <c r="AD952" s="202" t="str">
        <f t="shared" si="177"/>
        <v>Blank</v>
      </c>
      <c r="AE952" s="202" t="str">
        <f t="shared" si="178"/>
        <v>Blank</v>
      </c>
      <c r="AF952" s="217" t="str">
        <f t="shared" si="179"/>
        <v>Blank</v>
      </c>
      <c r="AG952" s="9" t="str" cm="1">
        <f t="array" ref="AG952">_xlfn.IFS(ISNUMBER(AC952), "", ISNUMBER(SEARCH("Blank", AC952)), "", ISERROR(AC952), "Bad input on tab 3")</f>
        <v/>
      </c>
    </row>
    <row r="953" spans="2:33" ht="15" customHeight="1" x14ac:dyDescent="0.75">
      <c r="B953" s="205" t="str">
        <f>'5 Driver Data'!B953</f>
        <v>0945</v>
      </c>
      <c r="C953" s="193">
        <f>'5 Driver Data'!C953</f>
        <v>0</v>
      </c>
      <c r="D953" s="192">
        <f>'5 Driver Data'!D953</f>
        <v>0</v>
      </c>
      <c r="E953" s="191">
        <f>'5 Driver Data'!E953</f>
        <v>0</v>
      </c>
      <c r="F953" s="191">
        <f>'5 Driver Data'!F953</f>
        <v>0</v>
      </c>
      <c r="G953" s="191">
        <f>'5 Driver Data'!G953</f>
        <v>0</v>
      </c>
      <c r="H953" s="191">
        <f>'5 Driver Data'!H953</f>
        <v>0</v>
      </c>
      <c r="I953" s="191">
        <f>'5 Driver Data'!I953</f>
        <v>0</v>
      </c>
      <c r="J953" s="191">
        <f>'5 Driver Data'!J953</f>
        <v>0</v>
      </c>
      <c r="K953" s="206">
        <f>'5 Driver Data'!K953</f>
        <v>0</v>
      </c>
      <c r="L953" s="1"/>
      <c r="M953" s="216" t="str">
        <f>IF(D953=0,"Blank",'3 Model Input'!E$44*'3 Model Input'!E$45)</f>
        <v>Blank</v>
      </c>
      <c r="N953" s="197" t="str">
        <f t="shared" si="170"/>
        <v>Blank</v>
      </c>
      <c r="O953" s="197" t="str">
        <f>IF(D953=0,"Blank",'3 Model Input'!E$49*(1-'3 Model Input'!E$51))</f>
        <v>Blank</v>
      </c>
      <c r="P953" s="197" t="str">
        <f t="shared" si="171"/>
        <v>Blank</v>
      </c>
      <c r="Q953" s="197" t="str">
        <f>IF(D953=0,"Blank",IF(D953="BEV",E953*(1-'3 Model Input'!E$54), E953))</f>
        <v>Blank</v>
      </c>
      <c r="R953" s="198" t="str">
        <f>IF(D953=0,"Blank",IF(D953="PHEV",F953/G953,F953*(1-'3 Model Input'!E$54)/G953))</f>
        <v>Blank</v>
      </c>
      <c r="S953" s="198" t="str">
        <f>IF(D953=0,"Blank",IF(D953="PHEV",MIN(M953,E953),MIN(M953,(E953*(1-'3 Model Input'!E$54)))))</f>
        <v>Blank</v>
      </c>
      <c r="T953" s="217" t="str">
        <f t="shared" si="172"/>
        <v>Blank</v>
      </c>
      <c r="U953" s="89"/>
      <c r="V953" s="216" t="str">
        <f>IF(D953=0,"Blank",P953*'3 Model Input'!E$50)</f>
        <v>Blank</v>
      </c>
      <c r="W953" s="197" t="str">
        <f t="shared" si="173"/>
        <v>Blank</v>
      </c>
      <c r="X953" s="197" t="str">
        <f t="shared" si="174"/>
        <v>Blank</v>
      </c>
      <c r="Y953" s="197" t="str">
        <f t="shared" si="175"/>
        <v>Blank</v>
      </c>
      <c r="Z953" s="197" t="str">
        <f t="shared" si="176"/>
        <v>Blank</v>
      </c>
      <c r="AA953" s="223" t="str" cm="1">
        <f t="array" ref="AA953">_xlfn.IFS(ISTEXT('3 Model Input'!F$70),"Missing",ISTEXT('3 Model Input'!I$70),"Missing",ISNUMBER('3 Model Input'!K$70),'3 Model Input'!K$70*P953)</f>
        <v>Missing</v>
      </c>
      <c r="AB953" s="89"/>
      <c r="AC953" s="227" t="str" cm="1">
        <f t="array" ref="AC953">IF(D953=0,"Blank",_xlfn.IFS('3 Model Input'!E$61=1,(V953*G953)/T953,'3 Model Input'!E$61=2,(W953*G953)/T953,'3 Model Input'!E$61=3,(X953*G953)/T953,'3 Model Input'!E$61=4,(Y953*G953)/T953,'3 Model Input'!E$61=5,(Z953*G953)/T953, ISTEXT('3 Model Input'!E$61),"Missing",'3 Model Input'!E$61=6,(AA953*G953)/T953))</f>
        <v>Blank</v>
      </c>
      <c r="AD953" s="202" t="str">
        <f t="shared" si="177"/>
        <v>Blank</v>
      </c>
      <c r="AE953" s="202" t="str">
        <f t="shared" si="178"/>
        <v>Blank</v>
      </c>
      <c r="AF953" s="217" t="str">
        <f t="shared" si="179"/>
        <v>Blank</v>
      </c>
      <c r="AG953" s="9" t="str" cm="1">
        <f t="array" ref="AG953">_xlfn.IFS(ISNUMBER(AC953), "", ISNUMBER(SEARCH("Blank", AC953)), "", ISERROR(AC953), "Bad input on tab 3")</f>
        <v/>
      </c>
    </row>
    <row r="954" spans="2:33" ht="15" customHeight="1" x14ac:dyDescent="0.75">
      <c r="B954" s="205" t="str">
        <f>'5 Driver Data'!B954</f>
        <v>0946</v>
      </c>
      <c r="C954" s="193">
        <f>'5 Driver Data'!C954</f>
        <v>0</v>
      </c>
      <c r="D954" s="192">
        <f>'5 Driver Data'!D954</f>
        <v>0</v>
      </c>
      <c r="E954" s="191">
        <f>'5 Driver Data'!E954</f>
        <v>0</v>
      </c>
      <c r="F954" s="191">
        <f>'5 Driver Data'!F954</f>
        <v>0</v>
      </c>
      <c r="G954" s="191">
        <f>'5 Driver Data'!G954</f>
        <v>0</v>
      </c>
      <c r="H954" s="191">
        <f>'5 Driver Data'!H954</f>
        <v>0</v>
      </c>
      <c r="I954" s="191">
        <f>'5 Driver Data'!I954</f>
        <v>0</v>
      </c>
      <c r="J954" s="191">
        <f>'5 Driver Data'!J954</f>
        <v>0</v>
      </c>
      <c r="K954" s="206">
        <f>'5 Driver Data'!K954</f>
        <v>0</v>
      </c>
      <c r="L954" s="1"/>
      <c r="M954" s="216" t="str">
        <f>IF(D954=0,"Blank",'3 Model Input'!E$44*'3 Model Input'!E$45)</f>
        <v>Blank</v>
      </c>
      <c r="N954" s="197" t="str">
        <f t="shared" si="170"/>
        <v>Blank</v>
      </c>
      <c r="O954" s="197" t="str">
        <f>IF(D954=0,"Blank",'3 Model Input'!E$49*(1-'3 Model Input'!E$51))</f>
        <v>Blank</v>
      </c>
      <c r="P954" s="197" t="str">
        <f t="shared" si="171"/>
        <v>Blank</v>
      </c>
      <c r="Q954" s="197" t="str">
        <f>IF(D954=0,"Blank",IF(D954="BEV",E954*(1-'3 Model Input'!E$54), E954))</f>
        <v>Blank</v>
      </c>
      <c r="R954" s="198" t="str">
        <f>IF(D954=0,"Blank",IF(D954="PHEV",F954/G954,F954*(1-'3 Model Input'!E$54)/G954))</f>
        <v>Blank</v>
      </c>
      <c r="S954" s="198" t="str">
        <f>IF(D954=0,"Blank",IF(D954="PHEV",MIN(M954,E954),MIN(M954,(E954*(1-'3 Model Input'!E$54)))))</f>
        <v>Blank</v>
      </c>
      <c r="T954" s="217" t="str">
        <f t="shared" si="172"/>
        <v>Blank</v>
      </c>
      <c r="U954" s="89"/>
      <c r="V954" s="216" t="str">
        <f>IF(D954=0,"Blank",P954*'3 Model Input'!E$50)</f>
        <v>Blank</v>
      </c>
      <c r="W954" s="197" t="str">
        <f t="shared" si="173"/>
        <v>Blank</v>
      </c>
      <c r="X954" s="197" t="str">
        <f t="shared" si="174"/>
        <v>Blank</v>
      </c>
      <c r="Y954" s="197" t="str">
        <f t="shared" si="175"/>
        <v>Blank</v>
      </c>
      <c r="Z954" s="197" t="str">
        <f t="shared" si="176"/>
        <v>Blank</v>
      </c>
      <c r="AA954" s="223" t="str" cm="1">
        <f t="array" ref="AA954">_xlfn.IFS(ISTEXT('3 Model Input'!F$70),"Missing",ISTEXT('3 Model Input'!I$70),"Missing",ISNUMBER('3 Model Input'!K$70),'3 Model Input'!K$70*P954)</f>
        <v>Missing</v>
      </c>
      <c r="AB954" s="89"/>
      <c r="AC954" s="227" t="str" cm="1">
        <f t="array" ref="AC954">IF(D954=0,"Blank",_xlfn.IFS('3 Model Input'!E$61=1,(V954*G954)/T954,'3 Model Input'!E$61=2,(W954*G954)/T954,'3 Model Input'!E$61=3,(X954*G954)/T954,'3 Model Input'!E$61=4,(Y954*G954)/T954,'3 Model Input'!E$61=5,(Z954*G954)/T954, ISTEXT('3 Model Input'!E$61),"Missing",'3 Model Input'!E$61=6,(AA954*G954)/T954))</f>
        <v>Blank</v>
      </c>
      <c r="AD954" s="202" t="str">
        <f t="shared" si="177"/>
        <v>Blank</v>
      </c>
      <c r="AE954" s="202" t="str">
        <f t="shared" si="178"/>
        <v>Blank</v>
      </c>
      <c r="AF954" s="217" t="str">
        <f t="shared" si="179"/>
        <v>Blank</v>
      </c>
      <c r="AG954" s="9" t="str" cm="1">
        <f t="array" ref="AG954">_xlfn.IFS(ISNUMBER(AC954), "", ISNUMBER(SEARCH("Blank", AC954)), "", ISERROR(AC954), "Bad input on tab 3")</f>
        <v/>
      </c>
    </row>
    <row r="955" spans="2:33" ht="15" customHeight="1" x14ac:dyDescent="0.75">
      <c r="B955" s="205" t="str">
        <f>'5 Driver Data'!B955</f>
        <v>0947</v>
      </c>
      <c r="C955" s="193">
        <f>'5 Driver Data'!C955</f>
        <v>0</v>
      </c>
      <c r="D955" s="192">
        <f>'5 Driver Data'!D955</f>
        <v>0</v>
      </c>
      <c r="E955" s="191">
        <f>'5 Driver Data'!E955</f>
        <v>0</v>
      </c>
      <c r="F955" s="191">
        <f>'5 Driver Data'!F955</f>
        <v>0</v>
      </c>
      <c r="G955" s="191">
        <f>'5 Driver Data'!G955</f>
        <v>0</v>
      </c>
      <c r="H955" s="191">
        <f>'5 Driver Data'!H955</f>
        <v>0</v>
      </c>
      <c r="I955" s="191">
        <f>'5 Driver Data'!I955</f>
        <v>0</v>
      </c>
      <c r="J955" s="191">
        <f>'5 Driver Data'!J955</f>
        <v>0</v>
      </c>
      <c r="K955" s="206">
        <f>'5 Driver Data'!K955</f>
        <v>0</v>
      </c>
      <c r="L955" s="1"/>
      <c r="M955" s="216" t="str">
        <f>IF(D955=0,"Blank",'3 Model Input'!E$44*'3 Model Input'!E$45)</f>
        <v>Blank</v>
      </c>
      <c r="N955" s="197" t="str">
        <f t="shared" si="170"/>
        <v>Blank</v>
      </c>
      <c r="O955" s="197" t="str">
        <f>IF(D955=0,"Blank",'3 Model Input'!E$49*(1-'3 Model Input'!E$51))</f>
        <v>Blank</v>
      </c>
      <c r="P955" s="197" t="str">
        <f t="shared" si="171"/>
        <v>Blank</v>
      </c>
      <c r="Q955" s="197" t="str">
        <f>IF(D955=0,"Blank",IF(D955="BEV",E955*(1-'3 Model Input'!E$54), E955))</f>
        <v>Blank</v>
      </c>
      <c r="R955" s="198" t="str">
        <f>IF(D955=0,"Blank",IF(D955="PHEV",F955/G955,F955*(1-'3 Model Input'!E$54)/G955))</f>
        <v>Blank</v>
      </c>
      <c r="S955" s="198" t="str">
        <f>IF(D955=0,"Blank",IF(D955="PHEV",MIN(M955,E955),MIN(M955,(E955*(1-'3 Model Input'!E$54)))))</f>
        <v>Blank</v>
      </c>
      <c r="T955" s="217" t="str">
        <f t="shared" si="172"/>
        <v>Blank</v>
      </c>
      <c r="U955" s="89"/>
      <c r="V955" s="216" t="str">
        <f>IF(D955=0,"Blank",P955*'3 Model Input'!E$50)</f>
        <v>Blank</v>
      </c>
      <c r="W955" s="197" t="str">
        <f t="shared" si="173"/>
        <v>Blank</v>
      </c>
      <c r="X955" s="197" t="str">
        <f t="shared" si="174"/>
        <v>Blank</v>
      </c>
      <c r="Y955" s="197" t="str">
        <f t="shared" si="175"/>
        <v>Blank</v>
      </c>
      <c r="Z955" s="197" t="str">
        <f t="shared" si="176"/>
        <v>Blank</v>
      </c>
      <c r="AA955" s="223" t="str" cm="1">
        <f t="array" ref="AA955">_xlfn.IFS(ISTEXT('3 Model Input'!F$70),"Missing",ISTEXT('3 Model Input'!I$70),"Missing",ISNUMBER('3 Model Input'!K$70),'3 Model Input'!K$70*P955)</f>
        <v>Missing</v>
      </c>
      <c r="AB955" s="89"/>
      <c r="AC955" s="227" t="str" cm="1">
        <f t="array" ref="AC955">IF(D955=0,"Blank",_xlfn.IFS('3 Model Input'!E$61=1,(V955*G955)/T955,'3 Model Input'!E$61=2,(W955*G955)/T955,'3 Model Input'!E$61=3,(X955*G955)/T955,'3 Model Input'!E$61=4,(Y955*G955)/T955,'3 Model Input'!E$61=5,(Z955*G955)/T955, ISTEXT('3 Model Input'!E$61),"Missing",'3 Model Input'!E$61=6,(AA955*G955)/T955))</f>
        <v>Blank</v>
      </c>
      <c r="AD955" s="202" t="str">
        <f t="shared" si="177"/>
        <v>Blank</v>
      </c>
      <c r="AE955" s="202" t="str">
        <f t="shared" si="178"/>
        <v>Blank</v>
      </c>
      <c r="AF955" s="217" t="str">
        <f t="shared" si="179"/>
        <v>Blank</v>
      </c>
      <c r="AG955" s="9" t="str" cm="1">
        <f t="array" ref="AG955">_xlfn.IFS(ISNUMBER(AC955), "", ISNUMBER(SEARCH("Blank", AC955)), "", ISERROR(AC955), "Bad input on tab 3")</f>
        <v/>
      </c>
    </row>
    <row r="956" spans="2:33" ht="15" customHeight="1" x14ac:dyDescent="0.75">
      <c r="B956" s="205" t="str">
        <f>'5 Driver Data'!B956</f>
        <v>0948</v>
      </c>
      <c r="C956" s="193">
        <f>'5 Driver Data'!C956</f>
        <v>0</v>
      </c>
      <c r="D956" s="192">
        <f>'5 Driver Data'!D956</f>
        <v>0</v>
      </c>
      <c r="E956" s="191">
        <f>'5 Driver Data'!E956</f>
        <v>0</v>
      </c>
      <c r="F956" s="191">
        <f>'5 Driver Data'!F956</f>
        <v>0</v>
      </c>
      <c r="G956" s="191">
        <f>'5 Driver Data'!G956</f>
        <v>0</v>
      </c>
      <c r="H956" s="191">
        <f>'5 Driver Data'!H956</f>
        <v>0</v>
      </c>
      <c r="I956" s="191">
        <f>'5 Driver Data'!I956</f>
        <v>0</v>
      </c>
      <c r="J956" s="191">
        <f>'5 Driver Data'!J956</f>
        <v>0</v>
      </c>
      <c r="K956" s="206">
        <f>'5 Driver Data'!K956</f>
        <v>0</v>
      </c>
      <c r="L956" s="1"/>
      <c r="M956" s="216" t="str">
        <f>IF(D956=0,"Blank",'3 Model Input'!E$44*'3 Model Input'!E$45)</f>
        <v>Blank</v>
      </c>
      <c r="N956" s="197" t="str">
        <f t="shared" si="170"/>
        <v>Blank</v>
      </c>
      <c r="O956" s="197" t="str">
        <f>IF(D956=0,"Blank",'3 Model Input'!E$49*(1-'3 Model Input'!E$51))</f>
        <v>Blank</v>
      </c>
      <c r="P956" s="197" t="str">
        <f t="shared" si="171"/>
        <v>Blank</v>
      </c>
      <c r="Q956" s="197" t="str">
        <f>IF(D956=0,"Blank",IF(D956="BEV",E956*(1-'3 Model Input'!E$54), E956))</f>
        <v>Blank</v>
      </c>
      <c r="R956" s="198" t="str">
        <f>IF(D956=0,"Blank",IF(D956="PHEV",F956/G956,F956*(1-'3 Model Input'!E$54)/G956))</f>
        <v>Blank</v>
      </c>
      <c r="S956" s="198" t="str">
        <f>IF(D956=0,"Blank",IF(D956="PHEV",MIN(M956,E956),MIN(M956,(E956*(1-'3 Model Input'!E$54)))))</f>
        <v>Blank</v>
      </c>
      <c r="T956" s="217" t="str">
        <f t="shared" si="172"/>
        <v>Blank</v>
      </c>
      <c r="U956" s="89"/>
      <c r="V956" s="216" t="str">
        <f>IF(D956=0,"Blank",P956*'3 Model Input'!E$50)</f>
        <v>Blank</v>
      </c>
      <c r="W956" s="197" t="str">
        <f t="shared" si="173"/>
        <v>Blank</v>
      </c>
      <c r="X956" s="197" t="str">
        <f t="shared" si="174"/>
        <v>Blank</v>
      </c>
      <c r="Y956" s="197" t="str">
        <f t="shared" si="175"/>
        <v>Blank</v>
      </c>
      <c r="Z956" s="197" t="str">
        <f t="shared" si="176"/>
        <v>Blank</v>
      </c>
      <c r="AA956" s="223" t="str" cm="1">
        <f t="array" ref="AA956">_xlfn.IFS(ISTEXT('3 Model Input'!F$70),"Missing",ISTEXT('3 Model Input'!I$70),"Missing",ISNUMBER('3 Model Input'!K$70),'3 Model Input'!K$70*P956)</f>
        <v>Missing</v>
      </c>
      <c r="AB956" s="89"/>
      <c r="AC956" s="227" t="str" cm="1">
        <f t="array" ref="AC956">IF(D956=0,"Blank",_xlfn.IFS('3 Model Input'!E$61=1,(V956*G956)/T956,'3 Model Input'!E$61=2,(W956*G956)/T956,'3 Model Input'!E$61=3,(X956*G956)/T956,'3 Model Input'!E$61=4,(Y956*G956)/T956,'3 Model Input'!E$61=5,(Z956*G956)/T956, ISTEXT('3 Model Input'!E$61),"Missing",'3 Model Input'!E$61=6,(AA956*G956)/T956))</f>
        <v>Blank</v>
      </c>
      <c r="AD956" s="202" t="str">
        <f t="shared" si="177"/>
        <v>Blank</v>
      </c>
      <c r="AE956" s="202" t="str">
        <f t="shared" si="178"/>
        <v>Blank</v>
      </c>
      <c r="AF956" s="217" t="str">
        <f t="shared" si="179"/>
        <v>Blank</v>
      </c>
      <c r="AG956" s="9" t="str" cm="1">
        <f t="array" ref="AG956">_xlfn.IFS(ISNUMBER(AC956), "", ISNUMBER(SEARCH("Blank", AC956)), "", ISERROR(AC956), "Bad input on tab 3")</f>
        <v/>
      </c>
    </row>
    <row r="957" spans="2:33" ht="15" customHeight="1" x14ac:dyDescent="0.75">
      <c r="B957" s="205" t="str">
        <f>'5 Driver Data'!B957</f>
        <v>0949</v>
      </c>
      <c r="C957" s="193">
        <f>'5 Driver Data'!C957</f>
        <v>0</v>
      </c>
      <c r="D957" s="192">
        <f>'5 Driver Data'!D957</f>
        <v>0</v>
      </c>
      <c r="E957" s="191">
        <f>'5 Driver Data'!E957</f>
        <v>0</v>
      </c>
      <c r="F957" s="191">
        <f>'5 Driver Data'!F957</f>
        <v>0</v>
      </c>
      <c r="G957" s="191">
        <f>'5 Driver Data'!G957</f>
        <v>0</v>
      </c>
      <c r="H957" s="191">
        <f>'5 Driver Data'!H957</f>
        <v>0</v>
      </c>
      <c r="I957" s="191">
        <f>'5 Driver Data'!I957</f>
        <v>0</v>
      </c>
      <c r="J957" s="191">
        <f>'5 Driver Data'!J957</f>
        <v>0</v>
      </c>
      <c r="K957" s="206">
        <f>'5 Driver Data'!K957</f>
        <v>0</v>
      </c>
      <c r="L957" s="1"/>
      <c r="M957" s="216" t="str">
        <f>IF(D957=0,"Blank",'3 Model Input'!E$44*'3 Model Input'!E$45)</f>
        <v>Blank</v>
      </c>
      <c r="N957" s="197" t="str">
        <f t="shared" si="170"/>
        <v>Blank</v>
      </c>
      <c r="O957" s="197" t="str">
        <f>IF(D957=0,"Blank",'3 Model Input'!E$49*(1-'3 Model Input'!E$51))</f>
        <v>Blank</v>
      </c>
      <c r="P957" s="197" t="str">
        <f t="shared" si="171"/>
        <v>Blank</v>
      </c>
      <c r="Q957" s="197" t="str">
        <f>IF(D957=0,"Blank",IF(D957="BEV",E957*(1-'3 Model Input'!E$54), E957))</f>
        <v>Blank</v>
      </c>
      <c r="R957" s="198" t="str">
        <f>IF(D957=0,"Blank",IF(D957="PHEV",F957/G957,F957*(1-'3 Model Input'!E$54)/G957))</f>
        <v>Blank</v>
      </c>
      <c r="S957" s="198" t="str">
        <f>IF(D957=0,"Blank",IF(D957="PHEV",MIN(M957,E957),MIN(M957,(E957*(1-'3 Model Input'!E$54)))))</f>
        <v>Blank</v>
      </c>
      <c r="T957" s="217" t="str">
        <f t="shared" si="172"/>
        <v>Blank</v>
      </c>
      <c r="U957" s="89"/>
      <c r="V957" s="216" t="str">
        <f>IF(D957=0,"Blank",P957*'3 Model Input'!E$50)</f>
        <v>Blank</v>
      </c>
      <c r="W957" s="197" t="str">
        <f t="shared" si="173"/>
        <v>Blank</v>
      </c>
      <c r="X957" s="197" t="str">
        <f t="shared" si="174"/>
        <v>Blank</v>
      </c>
      <c r="Y957" s="197" t="str">
        <f t="shared" si="175"/>
        <v>Blank</v>
      </c>
      <c r="Z957" s="197" t="str">
        <f t="shared" si="176"/>
        <v>Blank</v>
      </c>
      <c r="AA957" s="223" t="str" cm="1">
        <f t="array" ref="AA957">_xlfn.IFS(ISTEXT('3 Model Input'!F$70),"Missing",ISTEXT('3 Model Input'!I$70),"Missing",ISNUMBER('3 Model Input'!K$70),'3 Model Input'!K$70*P957)</f>
        <v>Missing</v>
      </c>
      <c r="AB957" s="89"/>
      <c r="AC957" s="227" t="str" cm="1">
        <f t="array" ref="AC957">IF(D957=0,"Blank",_xlfn.IFS('3 Model Input'!E$61=1,(V957*G957)/T957,'3 Model Input'!E$61=2,(W957*G957)/T957,'3 Model Input'!E$61=3,(X957*G957)/T957,'3 Model Input'!E$61=4,(Y957*G957)/T957,'3 Model Input'!E$61=5,(Z957*G957)/T957, ISTEXT('3 Model Input'!E$61),"Missing",'3 Model Input'!E$61=6,(AA957*G957)/T957))</f>
        <v>Blank</v>
      </c>
      <c r="AD957" s="202" t="str">
        <f t="shared" si="177"/>
        <v>Blank</v>
      </c>
      <c r="AE957" s="202" t="str">
        <f t="shared" si="178"/>
        <v>Blank</v>
      </c>
      <c r="AF957" s="217" t="str">
        <f t="shared" si="179"/>
        <v>Blank</v>
      </c>
      <c r="AG957" s="9" t="str" cm="1">
        <f t="array" ref="AG957">_xlfn.IFS(ISNUMBER(AC957), "", ISNUMBER(SEARCH("Blank", AC957)), "", ISERROR(AC957), "Bad input on tab 3")</f>
        <v/>
      </c>
    </row>
    <row r="958" spans="2:33" ht="15" customHeight="1" x14ac:dyDescent="0.75">
      <c r="B958" s="205" t="str">
        <f>'5 Driver Data'!B958</f>
        <v>0950</v>
      </c>
      <c r="C958" s="193">
        <f>'5 Driver Data'!C958</f>
        <v>0</v>
      </c>
      <c r="D958" s="192">
        <f>'5 Driver Data'!D958</f>
        <v>0</v>
      </c>
      <c r="E958" s="191">
        <f>'5 Driver Data'!E958</f>
        <v>0</v>
      </c>
      <c r="F958" s="191">
        <f>'5 Driver Data'!F958</f>
        <v>0</v>
      </c>
      <c r="G958" s="191">
        <f>'5 Driver Data'!G958</f>
        <v>0</v>
      </c>
      <c r="H958" s="191">
        <f>'5 Driver Data'!H958</f>
        <v>0</v>
      </c>
      <c r="I958" s="191">
        <f>'5 Driver Data'!I958</f>
        <v>0</v>
      </c>
      <c r="J958" s="191">
        <f>'5 Driver Data'!J958</f>
        <v>0</v>
      </c>
      <c r="K958" s="206">
        <f>'5 Driver Data'!K958</f>
        <v>0</v>
      </c>
      <c r="L958" s="1"/>
      <c r="M958" s="216" t="str">
        <f>IF(D958=0,"Blank",'3 Model Input'!E$44*'3 Model Input'!E$45)</f>
        <v>Blank</v>
      </c>
      <c r="N958" s="197" t="str">
        <f t="shared" si="170"/>
        <v>Blank</v>
      </c>
      <c r="O958" s="197" t="str">
        <f>IF(D958=0,"Blank",'3 Model Input'!E$49*(1-'3 Model Input'!E$51))</f>
        <v>Blank</v>
      </c>
      <c r="P958" s="197" t="str">
        <f t="shared" si="171"/>
        <v>Blank</v>
      </c>
      <c r="Q958" s="197" t="str">
        <f>IF(D958=0,"Blank",IF(D958="BEV",E958*(1-'3 Model Input'!E$54), E958))</f>
        <v>Blank</v>
      </c>
      <c r="R958" s="198" t="str">
        <f>IF(D958=0,"Blank",IF(D958="PHEV",F958/G958,F958*(1-'3 Model Input'!E$54)/G958))</f>
        <v>Blank</v>
      </c>
      <c r="S958" s="198" t="str">
        <f>IF(D958=0,"Blank",IF(D958="PHEV",MIN(M958,E958),MIN(M958,(E958*(1-'3 Model Input'!E$54)))))</f>
        <v>Blank</v>
      </c>
      <c r="T958" s="217" t="str">
        <f t="shared" si="172"/>
        <v>Blank</v>
      </c>
      <c r="U958" s="89"/>
      <c r="V958" s="216" t="str">
        <f>IF(D958=0,"Blank",P958*'3 Model Input'!E$50)</f>
        <v>Blank</v>
      </c>
      <c r="W958" s="197" t="str">
        <f t="shared" si="173"/>
        <v>Blank</v>
      </c>
      <c r="X958" s="197" t="str">
        <f t="shared" si="174"/>
        <v>Blank</v>
      </c>
      <c r="Y958" s="197" t="str">
        <f t="shared" si="175"/>
        <v>Blank</v>
      </c>
      <c r="Z958" s="197" t="str">
        <f t="shared" si="176"/>
        <v>Blank</v>
      </c>
      <c r="AA958" s="223" t="str" cm="1">
        <f t="array" ref="AA958">_xlfn.IFS(ISTEXT('3 Model Input'!F$70),"Missing",ISTEXT('3 Model Input'!I$70),"Missing",ISNUMBER('3 Model Input'!K$70),'3 Model Input'!K$70*P958)</f>
        <v>Missing</v>
      </c>
      <c r="AB958" s="89"/>
      <c r="AC958" s="227" t="str" cm="1">
        <f t="array" ref="AC958">IF(D958=0,"Blank",_xlfn.IFS('3 Model Input'!E$61=1,(V958*G958)/T958,'3 Model Input'!E$61=2,(W958*G958)/T958,'3 Model Input'!E$61=3,(X958*G958)/T958,'3 Model Input'!E$61=4,(Y958*G958)/T958,'3 Model Input'!E$61=5,(Z958*G958)/T958, ISTEXT('3 Model Input'!E$61),"Missing",'3 Model Input'!E$61=6,(AA958*G958)/T958))</f>
        <v>Blank</v>
      </c>
      <c r="AD958" s="202" t="str">
        <f t="shared" si="177"/>
        <v>Blank</v>
      </c>
      <c r="AE958" s="202" t="str">
        <f t="shared" si="178"/>
        <v>Blank</v>
      </c>
      <c r="AF958" s="217" t="str">
        <f t="shared" si="179"/>
        <v>Blank</v>
      </c>
      <c r="AG958" s="9" t="str" cm="1">
        <f t="array" ref="AG958">_xlfn.IFS(ISNUMBER(AC958), "", ISNUMBER(SEARCH("Blank", AC958)), "", ISERROR(AC958), "Bad input on tab 3")</f>
        <v/>
      </c>
    </row>
    <row r="959" spans="2:33" ht="15" customHeight="1" x14ac:dyDescent="0.75">
      <c r="B959" s="205" t="str">
        <f>'5 Driver Data'!B959</f>
        <v>0951</v>
      </c>
      <c r="C959" s="193">
        <f>'5 Driver Data'!C959</f>
        <v>0</v>
      </c>
      <c r="D959" s="192">
        <f>'5 Driver Data'!D959</f>
        <v>0</v>
      </c>
      <c r="E959" s="191">
        <f>'5 Driver Data'!E959</f>
        <v>0</v>
      </c>
      <c r="F959" s="191">
        <f>'5 Driver Data'!F959</f>
        <v>0</v>
      </c>
      <c r="G959" s="191">
        <f>'5 Driver Data'!G959</f>
        <v>0</v>
      </c>
      <c r="H959" s="191">
        <f>'5 Driver Data'!H959</f>
        <v>0</v>
      </c>
      <c r="I959" s="191">
        <f>'5 Driver Data'!I959</f>
        <v>0</v>
      </c>
      <c r="J959" s="191">
        <f>'5 Driver Data'!J959</f>
        <v>0</v>
      </c>
      <c r="K959" s="206">
        <f>'5 Driver Data'!K959</f>
        <v>0</v>
      </c>
      <c r="L959" s="1"/>
      <c r="M959" s="216" t="str">
        <f>IF(D959=0,"Blank",'3 Model Input'!E$44*'3 Model Input'!E$45)</f>
        <v>Blank</v>
      </c>
      <c r="N959" s="197" t="str">
        <f t="shared" si="170"/>
        <v>Blank</v>
      </c>
      <c r="O959" s="197" t="str">
        <f>IF(D959=0,"Blank",'3 Model Input'!E$49*(1-'3 Model Input'!E$51))</f>
        <v>Blank</v>
      </c>
      <c r="P959" s="197" t="str">
        <f t="shared" si="171"/>
        <v>Blank</v>
      </c>
      <c r="Q959" s="197" t="str">
        <f>IF(D959=0,"Blank",IF(D959="BEV",E959*(1-'3 Model Input'!E$54), E959))</f>
        <v>Blank</v>
      </c>
      <c r="R959" s="198" t="str">
        <f>IF(D959=0,"Blank",IF(D959="PHEV",F959/G959,F959*(1-'3 Model Input'!E$54)/G959))</f>
        <v>Blank</v>
      </c>
      <c r="S959" s="198" t="str">
        <f>IF(D959=0,"Blank",IF(D959="PHEV",MIN(M959,E959),MIN(M959,(E959*(1-'3 Model Input'!E$54)))))</f>
        <v>Blank</v>
      </c>
      <c r="T959" s="217" t="str">
        <f t="shared" si="172"/>
        <v>Blank</v>
      </c>
      <c r="U959" s="89"/>
      <c r="V959" s="216" t="str">
        <f>IF(D959=0,"Blank",P959*'3 Model Input'!E$50)</f>
        <v>Blank</v>
      </c>
      <c r="W959" s="197" t="str">
        <f t="shared" si="173"/>
        <v>Blank</v>
      </c>
      <c r="X959" s="197" t="str">
        <f t="shared" si="174"/>
        <v>Blank</v>
      </c>
      <c r="Y959" s="197" t="str">
        <f t="shared" si="175"/>
        <v>Blank</v>
      </c>
      <c r="Z959" s="197" t="str">
        <f t="shared" si="176"/>
        <v>Blank</v>
      </c>
      <c r="AA959" s="223" t="str" cm="1">
        <f t="array" ref="AA959">_xlfn.IFS(ISTEXT('3 Model Input'!F$70),"Missing",ISTEXT('3 Model Input'!I$70),"Missing",ISNUMBER('3 Model Input'!K$70),'3 Model Input'!K$70*P959)</f>
        <v>Missing</v>
      </c>
      <c r="AB959" s="89"/>
      <c r="AC959" s="227" t="str" cm="1">
        <f t="array" ref="AC959">IF(D959=0,"Blank",_xlfn.IFS('3 Model Input'!E$61=1,(V959*G959)/T959,'3 Model Input'!E$61=2,(W959*G959)/T959,'3 Model Input'!E$61=3,(X959*G959)/T959,'3 Model Input'!E$61=4,(Y959*G959)/T959,'3 Model Input'!E$61=5,(Z959*G959)/T959, ISTEXT('3 Model Input'!E$61),"Missing",'3 Model Input'!E$61=6,(AA959*G959)/T959))</f>
        <v>Blank</v>
      </c>
      <c r="AD959" s="202" t="str">
        <f t="shared" si="177"/>
        <v>Blank</v>
      </c>
      <c r="AE959" s="202" t="str">
        <f t="shared" si="178"/>
        <v>Blank</v>
      </c>
      <c r="AF959" s="217" t="str">
        <f t="shared" si="179"/>
        <v>Blank</v>
      </c>
      <c r="AG959" s="9" t="str" cm="1">
        <f t="array" ref="AG959">_xlfn.IFS(ISNUMBER(AC959), "", ISNUMBER(SEARCH("Blank", AC959)), "", ISERROR(AC959), "Bad input on tab 3")</f>
        <v/>
      </c>
    </row>
    <row r="960" spans="2:33" ht="15" customHeight="1" x14ac:dyDescent="0.75">
      <c r="B960" s="205" t="str">
        <f>'5 Driver Data'!B960</f>
        <v>0952</v>
      </c>
      <c r="C960" s="193">
        <f>'5 Driver Data'!C960</f>
        <v>0</v>
      </c>
      <c r="D960" s="192">
        <f>'5 Driver Data'!D960</f>
        <v>0</v>
      </c>
      <c r="E960" s="191">
        <f>'5 Driver Data'!E960</f>
        <v>0</v>
      </c>
      <c r="F960" s="191">
        <f>'5 Driver Data'!F960</f>
        <v>0</v>
      </c>
      <c r="G960" s="191">
        <f>'5 Driver Data'!G960</f>
        <v>0</v>
      </c>
      <c r="H960" s="191">
        <f>'5 Driver Data'!H960</f>
        <v>0</v>
      </c>
      <c r="I960" s="191">
        <f>'5 Driver Data'!I960</f>
        <v>0</v>
      </c>
      <c r="J960" s="191">
        <f>'5 Driver Data'!J960</f>
        <v>0</v>
      </c>
      <c r="K960" s="206">
        <f>'5 Driver Data'!K960</f>
        <v>0</v>
      </c>
      <c r="L960" s="1"/>
      <c r="M960" s="216" t="str">
        <f>IF(D960=0,"Blank",'3 Model Input'!E$44*'3 Model Input'!E$45)</f>
        <v>Blank</v>
      </c>
      <c r="N960" s="197" t="str">
        <f t="shared" si="170"/>
        <v>Blank</v>
      </c>
      <c r="O960" s="197" t="str">
        <f>IF(D960=0,"Blank",'3 Model Input'!E$49*(1-'3 Model Input'!E$51))</f>
        <v>Blank</v>
      </c>
      <c r="P960" s="197" t="str">
        <f t="shared" si="171"/>
        <v>Blank</v>
      </c>
      <c r="Q960" s="197" t="str">
        <f>IF(D960=0,"Blank",IF(D960="BEV",E960*(1-'3 Model Input'!E$54), E960))</f>
        <v>Blank</v>
      </c>
      <c r="R960" s="198" t="str">
        <f>IF(D960=0,"Blank",IF(D960="PHEV",F960/G960,F960*(1-'3 Model Input'!E$54)/G960))</f>
        <v>Blank</v>
      </c>
      <c r="S960" s="198" t="str">
        <f>IF(D960=0,"Blank",IF(D960="PHEV",MIN(M960,E960),MIN(M960,(E960*(1-'3 Model Input'!E$54)))))</f>
        <v>Blank</v>
      </c>
      <c r="T960" s="217" t="str">
        <f t="shared" si="172"/>
        <v>Blank</v>
      </c>
      <c r="U960" s="89"/>
      <c r="V960" s="216" t="str">
        <f>IF(D960=0,"Blank",P960*'3 Model Input'!E$50)</f>
        <v>Blank</v>
      </c>
      <c r="W960" s="197" t="str">
        <f t="shared" si="173"/>
        <v>Blank</v>
      </c>
      <c r="X960" s="197" t="str">
        <f t="shared" si="174"/>
        <v>Blank</v>
      </c>
      <c r="Y960" s="197" t="str">
        <f t="shared" si="175"/>
        <v>Blank</v>
      </c>
      <c r="Z960" s="197" t="str">
        <f t="shared" si="176"/>
        <v>Blank</v>
      </c>
      <c r="AA960" s="223" t="str" cm="1">
        <f t="array" ref="AA960">_xlfn.IFS(ISTEXT('3 Model Input'!F$70),"Missing",ISTEXT('3 Model Input'!I$70),"Missing",ISNUMBER('3 Model Input'!K$70),'3 Model Input'!K$70*P960)</f>
        <v>Missing</v>
      </c>
      <c r="AB960" s="89"/>
      <c r="AC960" s="227" t="str" cm="1">
        <f t="array" ref="AC960">IF(D960=0,"Blank",_xlfn.IFS('3 Model Input'!E$61=1,(V960*G960)/T960,'3 Model Input'!E$61=2,(W960*G960)/T960,'3 Model Input'!E$61=3,(X960*G960)/T960,'3 Model Input'!E$61=4,(Y960*G960)/T960,'3 Model Input'!E$61=5,(Z960*G960)/T960, ISTEXT('3 Model Input'!E$61),"Missing",'3 Model Input'!E$61=6,(AA960*G960)/T960))</f>
        <v>Blank</v>
      </c>
      <c r="AD960" s="202" t="str">
        <f t="shared" si="177"/>
        <v>Blank</v>
      </c>
      <c r="AE960" s="202" t="str">
        <f t="shared" si="178"/>
        <v>Blank</v>
      </c>
      <c r="AF960" s="217" t="str">
        <f t="shared" si="179"/>
        <v>Blank</v>
      </c>
      <c r="AG960" s="9" t="str" cm="1">
        <f t="array" ref="AG960">_xlfn.IFS(ISNUMBER(AC960), "", ISNUMBER(SEARCH("Blank", AC960)), "", ISERROR(AC960), "Bad input on tab 3")</f>
        <v/>
      </c>
    </row>
    <row r="961" spans="2:33" ht="15" customHeight="1" x14ac:dyDescent="0.75">
      <c r="B961" s="205" t="str">
        <f>'5 Driver Data'!B961</f>
        <v>0953</v>
      </c>
      <c r="C961" s="193">
        <f>'5 Driver Data'!C961</f>
        <v>0</v>
      </c>
      <c r="D961" s="192">
        <f>'5 Driver Data'!D961</f>
        <v>0</v>
      </c>
      <c r="E961" s="191">
        <f>'5 Driver Data'!E961</f>
        <v>0</v>
      </c>
      <c r="F961" s="191">
        <f>'5 Driver Data'!F961</f>
        <v>0</v>
      </c>
      <c r="G961" s="191">
        <f>'5 Driver Data'!G961</f>
        <v>0</v>
      </c>
      <c r="H961" s="191">
        <f>'5 Driver Data'!H961</f>
        <v>0</v>
      </c>
      <c r="I961" s="191">
        <f>'5 Driver Data'!I961</f>
        <v>0</v>
      </c>
      <c r="J961" s="191">
        <f>'5 Driver Data'!J961</f>
        <v>0</v>
      </c>
      <c r="K961" s="206">
        <f>'5 Driver Data'!K961</f>
        <v>0</v>
      </c>
      <c r="L961" s="1"/>
      <c r="M961" s="216" t="str">
        <f>IF(D961=0,"Blank",'3 Model Input'!E$44*'3 Model Input'!E$45)</f>
        <v>Blank</v>
      </c>
      <c r="N961" s="197" t="str">
        <f t="shared" si="170"/>
        <v>Blank</v>
      </c>
      <c r="O961" s="197" t="str">
        <f>IF(D961=0,"Blank",'3 Model Input'!E$49*(1-'3 Model Input'!E$51))</f>
        <v>Blank</v>
      </c>
      <c r="P961" s="197" t="str">
        <f t="shared" si="171"/>
        <v>Blank</v>
      </c>
      <c r="Q961" s="197" t="str">
        <f>IF(D961=0,"Blank",IF(D961="BEV",E961*(1-'3 Model Input'!E$54), E961))</f>
        <v>Blank</v>
      </c>
      <c r="R961" s="198" t="str">
        <f>IF(D961=0,"Blank",IF(D961="PHEV",F961/G961,F961*(1-'3 Model Input'!E$54)/G961))</f>
        <v>Blank</v>
      </c>
      <c r="S961" s="198" t="str">
        <f>IF(D961=0,"Blank",IF(D961="PHEV",MIN(M961,E961),MIN(M961,(E961*(1-'3 Model Input'!E$54)))))</f>
        <v>Blank</v>
      </c>
      <c r="T961" s="217" t="str">
        <f t="shared" si="172"/>
        <v>Blank</v>
      </c>
      <c r="U961" s="89"/>
      <c r="V961" s="216" t="str">
        <f>IF(D961=0,"Blank",P961*'3 Model Input'!E$50)</f>
        <v>Blank</v>
      </c>
      <c r="W961" s="197" t="str">
        <f t="shared" si="173"/>
        <v>Blank</v>
      </c>
      <c r="X961" s="197" t="str">
        <f t="shared" si="174"/>
        <v>Blank</v>
      </c>
      <c r="Y961" s="197" t="str">
        <f t="shared" si="175"/>
        <v>Blank</v>
      </c>
      <c r="Z961" s="197" t="str">
        <f t="shared" si="176"/>
        <v>Blank</v>
      </c>
      <c r="AA961" s="223" t="str" cm="1">
        <f t="array" ref="AA961">_xlfn.IFS(ISTEXT('3 Model Input'!F$70),"Missing",ISTEXT('3 Model Input'!I$70),"Missing",ISNUMBER('3 Model Input'!K$70),'3 Model Input'!K$70*P961)</f>
        <v>Missing</v>
      </c>
      <c r="AB961" s="89"/>
      <c r="AC961" s="227" t="str" cm="1">
        <f t="array" ref="AC961">IF(D961=0,"Blank",_xlfn.IFS('3 Model Input'!E$61=1,(V961*G961)/T961,'3 Model Input'!E$61=2,(W961*G961)/T961,'3 Model Input'!E$61=3,(X961*G961)/T961,'3 Model Input'!E$61=4,(Y961*G961)/T961,'3 Model Input'!E$61=5,(Z961*G961)/T961, ISTEXT('3 Model Input'!E$61),"Missing",'3 Model Input'!E$61=6,(AA961*G961)/T961))</f>
        <v>Blank</v>
      </c>
      <c r="AD961" s="202" t="str">
        <f t="shared" si="177"/>
        <v>Blank</v>
      </c>
      <c r="AE961" s="202" t="str">
        <f t="shared" si="178"/>
        <v>Blank</v>
      </c>
      <c r="AF961" s="217" t="str">
        <f t="shared" si="179"/>
        <v>Blank</v>
      </c>
      <c r="AG961" s="9" t="str" cm="1">
        <f t="array" ref="AG961">_xlfn.IFS(ISNUMBER(AC961), "", ISNUMBER(SEARCH("Blank", AC961)), "", ISERROR(AC961), "Bad input on tab 3")</f>
        <v/>
      </c>
    </row>
    <row r="962" spans="2:33" ht="15" customHeight="1" x14ac:dyDescent="0.75">
      <c r="B962" s="205" t="str">
        <f>'5 Driver Data'!B962</f>
        <v>0954</v>
      </c>
      <c r="C962" s="193">
        <f>'5 Driver Data'!C962</f>
        <v>0</v>
      </c>
      <c r="D962" s="192">
        <f>'5 Driver Data'!D962</f>
        <v>0</v>
      </c>
      <c r="E962" s="191">
        <f>'5 Driver Data'!E962</f>
        <v>0</v>
      </c>
      <c r="F962" s="191">
        <f>'5 Driver Data'!F962</f>
        <v>0</v>
      </c>
      <c r="G962" s="191">
        <f>'5 Driver Data'!G962</f>
        <v>0</v>
      </c>
      <c r="H962" s="191">
        <f>'5 Driver Data'!H962</f>
        <v>0</v>
      </c>
      <c r="I962" s="191">
        <f>'5 Driver Data'!I962</f>
        <v>0</v>
      </c>
      <c r="J962" s="191">
        <f>'5 Driver Data'!J962</f>
        <v>0</v>
      </c>
      <c r="K962" s="206">
        <f>'5 Driver Data'!K962</f>
        <v>0</v>
      </c>
      <c r="L962" s="1"/>
      <c r="M962" s="216" t="str">
        <f>IF(D962=0,"Blank",'3 Model Input'!E$44*'3 Model Input'!E$45)</f>
        <v>Blank</v>
      </c>
      <c r="N962" s="197" t="str">
        <f t="shared" si="170"/>
        <v>Blank</v>
      </c>
      <c r="O962" s="197" t="str">
        <f>IF(D962=0,"Blank",'3 Model Input'!E$49*(1-'3 Model Input'!E$51))</f>
        <v>Blank</v>
      </c>
      <c r="P962" s="197" t="str">
        <f t="shared" si="171"/>
        <v>Blank</v>
      </c>
      <c r="Q962" s="197" t="str">
        <f>IF(D962=0,"Blank",IF(D962="BEV",E962*(1-'3 Model Input'!E$54), E962))</f>
        <v>Blank</v>
      </c>
      <c r="R962" s="198" t="str">
        <f>IF(D962=0,"Blank",IF(D962="PHEV",F962/G962,F962*(1-'3 Model Input'!E$54)/G962))</f>
        <v>Blank</v>
      </c>
      <c r="S962" s="198" t="str">
        <f>IF(D962=0,"Blank",IF(D962="PHEV",MIN(M962,E962),MIN(M962,(E962*(1-'3 Model Input'!E$54)))))</f>
        <v>Blank</v>
      </c>
      <c r="T962" s="217" t="str">
        <f t="shared" si="172"/>
        <v>Blank</v>
      </c>
      <c r="U962" s="89"/>
      <c r="V962" s="216" t="str">
        <f>IF(D962=0,"Blank",P962*'3 Model Input'!E$50)</f>
        <v>Blank</v>
      </c>
      <c r="W962" s="197" t="str">
        <f t="shared" si="173"/>
        <v>Blank</v>
      </c>
      <c r="X962" s="197" t="str">
        <f t="shared" si="174"/>
        <v>Blank</v>
      </c>
      <c r="Y962" s="197" t="str">
        <f t="shared" si="175"/>
        <v>Blank</v>
      </c>
      <c r="Z962" s="197" t="str">
        <f t="shared" si="176"/>
        <v>Blank</v>
      </c>
      <c r="AA962" s="223" t="str" cm="1">
        <f t="array" ref="AA962">_xlfn.IFS(ISTEXT('3 Model Input'!F$70),"Missing",ISTEXT('3 Model Input'!I$70),"Missing",ISNUMBER('3 Model Input'!K$70),'3 Model Input'!K$70*P962)</f>
        <v>Missing</v>
      </c>
      <c r="AB962" s="89"/>
      <c r="AC962" s="227" t="str" cm="1">
        <f t="array" ref="AC962">IF(D962=0,"Blank",_xlfn.IFS('3 Model Input'!E$61=1,(V962*G962)/T962,'3 Model Input'!E$61=2,(W962*G962)/T962,'3 Model Input'!E$61=3,(X962*G962)/T962,'3 Model Input'!E$61=4,(Y962*G962)/T962,'3 Model Input'!E$61=5,(Z962*G962)/T962, ISTEXT('3 Model Input'!E$61),"Missing",'3 Model Input'!E$61=6,(AA962*G962)/T962))</f>
        <v>Blank</v>
      </c>
      <c r="AD962" s="202" t="str">
        <f t="shared" si="177"/>
        <v>Blank</v>
      </c>
      <c r="AE962" s="202" t="str">
        <f t="shared" si="178"/>
        <v>Blank</v>
      </c>
      <c r="AF962" s="217" t="str">
        <f t="shared" si="179"/>
        <v>Blank</v>
      </c>
      <c r="AG962" s="9" t="str" cm="1">
        <f t="array" ref="AG962">_xlfn.IFS(ISNUMBER(AC962), "", ISNUMBER(SEARCH("Blank", AC962)), "", ISERROR(AC962), "Bad input on tab 3")</f>
        <v/>
      </c>
    </row>
    <row r="963" spans="2:33" ht="15" customHeight="1" x14ac:dyDescent="0.75">
      <c r="B963" s="205" t="str">
        <f>'5 Driver Data'!B963</f>
        <v>0955</v>
      </c>
      <c r="C963" s="193">
        <f>'5 Driver Data'!C963</f>
        <v>0</v>
      </c>
      <c r="D963" s="192">
        <f>'5 Driver Data'!D963</f>
        <v>0</v>
      </c>
      <c r="E963" s="191">
        <f>'5 Driver Data'!E963</f>
        <v>0</v>
      </c>
      <c r="F963" s="191">
        <f>'5 Driver Data'!F963</f>
        <v>0</v>
      </c>
      <c r="G963" s="191">
        <f>'5 Driver Data'!G963</f>
        <v>0</v>
      </c>
      <c r="H963" s="191">
        <f>'5 Driver Data'!H963</f>
        <v>0</v>
      </c>
      <c r="I963" s="191">
        <f>'5 Driver Data'!I963</f>
        <v>0</v>
      </c>
      <c r="J963" s="191">
        <f>'5 Driver Data'!J963</f>
        <v>0</v>
      </c>
      <c r="K963" s="206">
        <f>'5 Driver Data'!K963</f>
        <v>0</v>
      </c>
      <c r="L963" s="1"/>
      <c r="M963" s="216" t="str">
        <f>IF(D963=0,"Blank",'3 Model Input'!E$44*'3 Model Input'!E$45)</f>
        <v>Blank</v>
      </c>
      <c r="N963" s="197" t="str">
        <f t="shared" si="170"/>
        <v>Blank</v>
      </c>
      <c r="O963" s="197" t="str">
        <f>IF(D963=0,"Blank",'3 Model Input'!E$49*(1-'3 Model Input'!E$51))</f>
        <v>Blank</v>
      </c>
      <c r="P963" s="197" t="str">
        <f t="shared" si="171"/>
        <v>Blank</v>
      </c>
      <c r="Q963" s="197" t="str">
        <f>IF(D963=0,"Blank",IF(D963="BEV",E963*(1-'3 Model Input'!E$54), E963))</f>
        <v>Blank</v>
      </c>
      <c r="R963" s="198" t="str">
        <f>IF(D963=0,"Blank",IF(D963="PHEV",F963/G963,F963*(1-'3 Model Input'!E$54)/G963))</f>
        <v>Blank</v>
      </c>
      <c r="S963" s="198" t="str">
        <f>IF(D963=0,"Blank",IF(D963="PHEV",MIN(M963,E963),MIN(M963,(E963*(1-'3 Model Input'!E$54)))))</f>
        <v>Blank</v>
      </c>
      <c r="T963" s="217" t="str">
        <f t="shared" si="172"/>
        <v>Blank</v>
      </c>
      <c r="U963" s="89"/>
      <c r="V963" s="216" t="str">
        <f>IF(D963=0,"Blank",P963*'3 Model Input'!E$50)</f>
        <v>Blank</v>
      </c>
      <c r="W963" s="197" t="str">
        <f t="shared" si="173"/>
        <v>Blank</v>
      </c>
      <c r="X963" s="197" t="str">
        <f t="shared" si="174"/>
        <v>Blank</v>
      </c>
      <c r="Y963" s="197" t="str">
        <f t="shared" si="175"/>
        <v>Blank</v>
      </c>
      <c r="Z963" s="197" t="str">
        <f t="shared" si="176"/>
        <v>Blank</v>
      </c>
      <c r="AA963" s="223" t="str" cm="1">
        <f t="array" ref="AA963">_xlfn.IFS(ISTEXT('3 Model Input'!F$70),"Missing",ISTEXT('3 Model Input'!I$70),"Missing",ISNUMBER('3 Model Input'!K$70),'3 Model Input'!K$70*P963)</f>
        <v>Missing</v>
      </c>
      <c r="AB963" s="89"/>
      <c r="AC963" s="227" t="str" cm="1">
        <f t="array" ref="AC963">IF(D963=0,"Blank",_xlfn.IFS('3 Model Input'!E$61=1,(V963*G963)/T963,'3 Model Input'!E$61=2,(W963*G963)/T963,'3 Model Input'!E$61=3,(X963*G963)/T963,'3 Model Input'!E$61=4,(Y963*G963)/T963,'3 Model Input'!E$61=5,(Z963*G963)/T963, ISTEXT('3 Model Input'!E$61),"Missing",'3 Model Input'!E$61=6,(AA963*G963)/T963))</f>
        <v>Blank</v>
      </c>
      <c r="AD963" s="202" t="str">
        <f t="shared" si="177"/>
        <v>Blank</v>
      </c>
      <c r="AE963" s="202" t="str">
        <f t="shared" si="178"/>
        <v>Blank</v>
      </c>
      <c r="AF963" s="217" t="str">
        <f t="shared" si="179"/>
        <v>Blank</v>
      </c>
      <c r="AG963" s="9" t="str" cm="1">
        <f t="array" ref="AG963">_xlfn.IFS(ISNUMBER(AC963), "", ISNUMBER(SEARCH("Blank", AC963)), "", ISERROR(AC963), "Bad input on tab 3")</f>
        <v/>
      </c>
    </row>
    <row r="964" spans="2:33" ht="15" customHeight="1" x14ac:dyDescent="0.75">
      <c r="B964" s="205" t="str">
        <f>'5 Driver Data'!B964</f>
        <v>0956</v>
      </c>
      <c r="C964" s="193">
        <f>'5 Driver Data'!C964</f>
        <v>0</v>
      </c>
      <c r="D964" s="192">
        <f>'5 Driver Data'!D964</f>
        <v>0</v>
      </c>
      <c r="E964" s="191">
        <f>'5 Driver Data'!E964</f>
        <v>0</v>
      </c>
      <c r="F964" s="191">
        <f>'5 Driver Data'!F964</f>
        <v>0</v>
      </c>
      <c r="G964" s="191">
        <f>'5 Driver Data'!G964</f>
        <v>0</v>
      </c>
      <c r="H964" s="191">
        <f>'5 Driver Data'!H964</f>
        <v>0</v>
      </c>
      <c r="I964" s="191">
        <f>'5 Driver Data'!I964</f>
        <v>0</v>
      </c>
      <c r="J964" s="191">
        <f>'5 Driver Data'!J964</f>
        <v>0</v>
      </c>
      <c r="K964" s="206">
        <f>'5 Driver Data'!K964</f>
        <v>0</v>
      </c>
      <c r="L964" s="1"/>
      <c r="M964" s="216" t="str">
        <f>IF(D964=0,"Blank",'3 Model Input'!E$44*'3 Model Input'!E$45)</f>
        <v>Blank</v>
      </c>
      <c r="N964" s="197" t="str">
        <f t="shared" si="170"/>
        <v>Blank</v>
      </c>
      <c r="O964" s="197" t="str">
        <f>IF(D964=0,"Blank",'3 Model Input'!E$49*(1-'3 Model Input'!E$51))</f>
        <v>Blank</v>
      </c>
      <c r="P964" s="197" t="str">
        <f t="shared" si="171"/>
        <v>Blank</v>
      </c>
      <c r="Q964" s="197" t="str">
        <f>IF(D964=0,"Blank",IF(D964="BEV",E964*(1-'3 Model Input'!E$54), E964))</f>
        <v>Blank</v>
      </c>
      <c r="R964" s="198" t="str">
        <f>IF(D964=0,"Blank",IF(D964="PHEV",F964/G964,F964*(1-'3 Model Input'!E$54)/G964))</f>
        <v>Blank</v>
      </c>
      <c r="S964" s="198" t="str">
        <f>IF(D964=0,"Blank",IF(D964="PHEV",MIN(M964,E964),MIN(M964,(E964*(1-'3 Model Input'!E$54)))))</f>
        <v>Blank</v>
      </c>
      <c r="T964" s="217" t="str">
        <f t="shared" si="172"/>
        <v>Blank</v>
      </c>
      <c r="U964" s="89"/>
      <c r="V964" s="216" t="str">
        <f>IF(D964=0,"Blank",P964*'3 Model Input'!E$50)</f>
        <v>Blank</v>
      </c>
      <c r="W964" s="197" t="str">
        <f t="shared" si="173"/>
        <v>Blank</v>
      </c>
      <c r="X964" s="197" t="str">
        <f t="shared" si="174"/>
        <v>Blank</v>
      </c>
      <c r="Y964" s="197" t="str">
        <f t="shared" si="175"/>
        <v>Blank</v>
      </c>
      <c r="Z964" s="197" t="str">
        <f t="shared" si="176"/>
        <v>Blank</v>
      </c>
      <c r="AA964" s="223" t="str" cm="1">
        <f t="array" ref="AA964">_xlfn.IFS(ISTEXT('3 Model Input'!F$70),"Missing",ISTEXT('3 Model Input'!I$70),"Missing",ISNUMBER('3 Model Input'!K$70),'3 Model Input'!K$70*P964)</f>
        <v>Missing</v>
      </c>
      <c r="AB964" s="89"/>
      <c r="AC964" s="227" t="str" cm="1">
        <f t="array" ref="AC964">IF(D964=0,"Blank",_xlfn.IFS('3 Model Input'!E$61=1,(V964*G964)/T964,'3 Model Input'!E$61=2,(W964*G964)/T964,'3 Model Input'!E$61=3,(X964*G964)/T964,'3 Model Input'!E$61=4,(Y964*G964)/T964,'3 Model Input'!E$61=5,(Z964*G964)/T964, ISTEXT('3 Model Input'!E$61),"Missing",'3 Model Input'!E$61=6,(AA964*G964)/T964))</f>
        <v>Blank</v>
      </c>
      <c r="AD964" s="202" t="str">
        <f t="shared" si="177"/>
        <v>Blank</v>
      </c>
      <c r="AE964" s="202" t="str">
        <f t="shared" si="178"/>
        <v>Blank</v>
      </c>
      <c r="AF964" s="217" t="str">
        <f t="shared" si="179"/>
        <v>Blank</v>
      </c>
      <c r="AG964" s="9" t="str" cm="1">
        <f t="array" ref="AG964">_xlfn.IFS(ISNUMBER(AC964), "", ISNUMBER(SEARCH("Blank", AC964)), "", ISERROR(AC964), "Bad input on tab 3")</f>
        <v/>
      </c>
    </row>
    <row r="965" spans="2:33" ht="15" customHeight="1" x14ac:dyDescent="0.75">
      <c r="B965" s="205" t="str">
        <f>'5 Driver Data'!B965</f>
        <v>0957</v>
      </c>
      <c r="C965" s="193">
        <f>'5 Driver Data'!C965</f>
        <v>0</v>
      </c>
      <c r="D965" s="192">
        <f>'5 Driver Data'!D965</f>
        <v>0</v>
      </c>
      <c r="E965" s="191">
        <f>'5 Driver Data'!E965</f>
        <v>0</v>
      </c>
      <c r="F965" s="191">
        <f>'5 Driver Data'!F965</f>
        <v>0</v>
      </c>
      <c r="G965" s="191">
        <f>'5 Driver Data'!G965</f>
        <v>0</v>
      </c>
      <c r="H965" s="191">
        <f>'5 Driver Data'!H965</f>
        <v>0</v>
      </c>
      <c r="I965" s="191">
        <f>'5 Driver Data'!I965</f>
        <v>0</v>
      </c>
      <c r="J965" s="191">
        <f>'5 Driver Data'!J965</f>
        <v>0</v>
      </c>
      <c r="K965" s="206">
        <f>'5 Driver Data'!K965</f>
        <v>0</v>
      </c>
      <c r="L965" s="1"/>
      <c r="M965" s="216" t="str">
        <f>IF(D965=0,"Blank",'3 Model Input'!E$44*'3 Model Input'!E$45)</f>
        <v>Blank</v>
      </c>
      <c r="N965" s="197" t="str">
        <f t="shared" si="170"/>
        <v>Blank</v>
      </c>
      <c r="O965" s="197" t="str">
        <f>IF(D965=0,"Blank",'3 Model Input'!E$49*(1-'3 Model Input'!E$51))</f>
        <v>Blank</v>
      </c>
      <c r="P965" s="197" t="str">
        <f t="shared" si="171"/>
        <v>Blank</v>
      </c>
      <c r="Q965" s="197" t="str">
        <f>IF(D965=0,"Blank",IF(D965="BEV",E965*(1-'3 Model Input'!E$54), E965))</f>
        <v>Blank</v>
      </c>
      <c r="R965" s="198" t="str">
        <f>IF(D965=0,"Blank",IF(D965="PHEV",F965/G965,F965*(1-'3 Model Input'!E$54)/G965))</f>
        <v>Blank</v>
      </c>
      <c r="S965" s="198" t="str">
        <f>IF(D965=0,"Blank",IF(D965="PHEV",MIN(M965,E965),MIN(M965,(E965*(1-'3 Model Input'!E$54)))))</f>
        <v>Blank</v>
      </c>
      <c r="T965" s="217" t="str">
        <f t="shared" si="172"/>
        <v>Blank</v>
      </c>
      <c r="U965" s="89"/>
      <c r="V965" s="216" t="str">
        <f>IF(D965=0,"Blank",P965*'3 Model Input'!E$50)</f>
        <v>Blank</v>
      </c>
      <c r="W965" s="197" t="str">
        <f t="shared" si="173"/>
        <v>Blank</v>
      </c>
      <c r="X965" s="197" t="str">
        <f t="shared" si="174"/>
        <v>Blank</v>
      </c>
      <c r="Y965" s="197" t="str">
        <f t="shared" si="175"/>
        <v>Blank</v>
      </c>
      <c r="Z965" s="197" t="str">
        <f t="shared" si="176"/>
        <v>Blank</v>
      </c>
      <c r="AA965" s="223" t="str" cm="1">
        <f t="array" ref="AA965">_xlfn.IFS(ISTEXT('3 Model Input'!F$70),"Missing",ISTEXT('3 Model Input'!I$70),"Missing",ISNUMBER('3 Model Input'!K$70),'3 Model Input'!K$70*P965)</f>
        <v>Missing</v>
      </c>
      <c r="AB965" s="89"/>
      <c r="AC965" s="227" t="str" cm="1">
        <f t="array" ref="AC965">IF(D965=0,"Blank",_xlfn.IFS('3 Model Input'!E$61=1,(V965*G965)/T965,'3 Model Input'!E$61=2,(W965*G965)/T965,'3 Model Input'!E$61=3,(X965*G965)/T965,'3 Model Input'!E$61=4,(Y965*G965)/T965,'3 Model Input'!E$61=5,(Z965*G965)/T965, ISTEXT('3 Model Input'!E$61),"Missing",'3 Model Input'!E$61=6,(AA965*G965)/T965))</f>
        <v>Blank</v>
      </c>
      <c r="AD965" s="202" t="str">
        <f t="shared" si="177"/>
        <v>Blank</v>
      </c>
      <c r="AE965" s="202" t="str">
        <f t="shared" si="178"/>
        <v>Blank</v>
      </c>
      <c r="AF965" s="217" t="str">
        <f t="shared" si="179"/>
        <v>Blank</v>
      </c>
      <c r="AG965" s="9" t="str" cm="1">
        <f t="array" ref="AG965">_xlfn.IFS(ISNUMBER(AC965), "", ISNUMBER(SEARCH("Blank", AC965)), "", ISERROR(AC965), "Bad input on tab 3")</f>
        <v/>
      </c>
    </row>
    <row r="966" spans="2:33" ht="15" customHeight="1" x14ac:dyDescent="0.75">
      <c r="B966" s="205" t="str">
        <f>'5 Driver Data'!B966</f>
        <v>0958</v>
      </c>
      <c r="C966" s="193">
        <f>'5 Driver Data'!C966</f>
        <v>0</v>
      </c>
      <c r="D966" s="192">
        <f>'5 Driver Data'!D966</f>
        <v>0</v>
      </c>
      <c r="E966" s="191">
        <f>'5 Driver Data'!E966</f>
        <v>0</v>
      </c>
      <c r="F966" s="191">
        <f>'5 Driver Data'!F966</f>
        <v>0</v>
      </c>
      <c r="G966" s="191">
        <f>'5 Driver Data'!G966</f>
        <v>0</v>
      </c>
      <c r="H966" s="191">
        <f>'5 Driver Data'!H966</f>
        <v>0</v>
      </c>
      <c r="I966" s="191">
        <f>'5 Driver Data'!I966</f>
        <v>0</v>
      </c>
      <c r="J966" s="191">
        <f>'5 Driver Data'!J966</f>
        <v>0</v>
      </c>
      <c r="K966" s="206">
        <f>'5 Driver Data'!K966</f>
        <v>0</v>
      </c>
      <c r="L966" s="1"/>
      <c r="M966" s="216" t="str">
        <f>IF(D966=0,"Blank",'3 Model Input'!E$44*'3 Model Input'!E$45)</f>
        <v>Blank</v>
      </c>
      <c r="N966" s="197" t="str">
        <f t="shared" si="170"/>
        <v>Blank</v>
      </c>
      <c r="O966" s="197" t="str">
        <f>IF(D966=0,"Blank",'3 Model Input'!E$49*(1-'3 Model Input'!E$51))</f>
        <v>Blank</v>
      </c>
      <c r="P966" s="197" t="str">
        <f t="shared" si="171"/>
        <v>Blank</v>
      </c>
      <c r="Q966" s="197" t="str">
        <f>IF(D966=0,"Blank",IF(D966="BEV",E966*(1-'3 Model Input'!E$54), E966))</f>
        <v>Blank</v>
      </c>
      <c r="R966" s="198" t="str">
        <f>IF(D966=0,"Blank",IF(D966="PHEV",F966/G966,F966*(1-'3 Model Input'!E$54)/G966))</f>
        <v>Blank</v>
      </c>
      <c r="S966" s="198" t="str">
        <f>IF(D966=0,"Blank",IF(D966="PHEV",MIN(M966,E966),MIN(M966,(E966*(1-'3 Model Input'!E$54)))))</f>
        <v>Blank</v>
      </c>
      <c r="T966" s="217" t="str">
        <f t="shared" si="172"/>
        <v>Blank</v>
      </c>
      <c r="U966" s="89"/>
      <c r="V966" s="216" t="str">
        <f>IF(D966=0,"Blank",P966*'3 Model Input'!E$50)</f>
        <v>Blank</v>
      </c>
      <c r="W966" s="197" t="str">
        <f t="shared" si="173"/>
        <v>Blank</v>
      </c>
      <c r="X966" s="197" t="str">
        <f t="shared" si="174"/>
        <v>Blank</v>
      </c>
      <c r="Y966" s="197" t="str">
        <f t="shared" si="175"/>
        <v>Blank</v>
      </c>
      <c r="Z966" s="197" t="str">
        <f t="shared" si="176"/>
        <v>Blank</v>
      </c>
      <c r="AA966" s="223" t="str" cm="1">
        <f t="array" ref="AA966">_xlfn.IFS(ISTEXT('3 Model Input'!F$70),"Missing",ISTEXT('3 Model Input'!I$70),"Missing",ISNUMBER('3 Model Input'!K$70),'3 Model Input'!K$70*P966)</f>
        <v>Missing</v>
      </c>
      <c r="AB966" s="89"/>
      <c r="AC966" s="227" t="str" cm="1">
        <f t="array" ref="AC966">IF(D966=0,"Blank",_xlfn.IFS('3 Model Input'!E$61=1,(V966*G966)/T966,'3 Model Input'!E$61=2,(W966*G966)/T966,'3 Model Input'!E$61=3,(X966*G966)/T966,'3 Model Input'!E$61=4,(Y966*G966)/T966,'3 Model Input'!E$61=5,(Z966*G966)/T966, ISTEXT('3 Model Input'!E$61),"Missing",'3 Model Input'!E$61=6,(AA966*G966)/T966))</f>
        <v>Blank</v>
      </c>
      <c r="AD966" s="202" t="str">
        <f t="shared" si="177"/>
        <v>Blank</v>
      </c>
      <c r="AE966" s="202" t="str">
        <f t="shared" si="178"/>
        <v>Blank</v>
      </c>
      <c r="AF966" s="217" t="str">
        <f t="shared" si="179"/>
        <v>Blank</v>
      </c>
      <c r="AG966" s="9" t="str" cm="1">
        <f t="array" ref="AG966">_xlfn.IFS(ISNUMBER(AC966), "", ISNUMBER(SEARCH("Blank", AC966)), "", ISERROR(AC966), "Bad input on tab 3")</f>
        <v/>
      </c>
    </row>
    <row r="967" spans="2:33" ht="15" customHeight="1" x14ac:dyDescent="0.75">
      <c r="B967" s="205" t="str">
        <f>'5 Driver Data'!B967</f>
        <v>0959</v>
      </c>
      <c r="C967" s="193">
        <f>'5 Driver Data'!C967</f>
        <v>0</v>
      </c>
      <c r="D967" s="192">
        <f>'5 Driver Data'!D967</f>
        <v>0</v>
      </c>
      <c r="E967" s="191">
        <f>'5 Driver Data'!E967</f>
        <v>0</v>
      </c>
      <c r="F967" s="191">
        <f>'5 Driver Data'!F967</f>
        <v>0</v>
      </c>
      <c r="G967" s="191">
        <f>'5 Driver Data'!G967</f>
        <v>0</v>
      </c>
      <c r="H967" s="191">
        <f>'5 Driver Data'!H967</f>
        <v>0</v>
      </c>
      <c r="I967" s="191">
        <f>'5 Driver Data'!I967</f>
        <v>0</v>
      </c>
      <c r="J967" s="191">
        <f>'5 Driver Data'!J967</f>
        <v>0</v>
      </c>
      <c r="K967" s="206">
        <f>'5 Driver Data'!K967</f>
        <v>0</v>
      </c>
      <c r="L967" s="1"/>
      <c r="M967" s="216" t="str">
        <f>IF(D967=0,"Blank",'3 Model Input'!E$44*'3 Model Input'!E$45)</f>
        <v>Blank</v>
      </c>
      <c r="N967" s="197" t="str">
        <f t="shared" si="170"/>
        <v>Blank</v>
      </c>
      <c r="O967" s="197" t="str">
        <f>IF(D967=0,"Blank",'3 Model Input'!E$49*(1-'3 Model Input'!E$51))</f>
        <v>Blank</v>
      </c>
      <c r="P967" s="197" t="str">
        <f t="shared" si="171"/>
        <v>Blank</v>
      </c>
      <c r="Q967" s="197" t="str">
        <f>IF(D967=0,"Blank",IF(D967="BEV",E967*(1-'3 Model Input'!E$54), E967))</f>
        <v>Blank</v>
      </c>
      <c r="R967" s="198" t="str">
        <f>IF(D967=0,"Blank",IF(D967="PHEV",F967/G967,F967*(1-'3 Model Input'!E$54)/G967))</f>
        <v>Blank</v>
      </c>
      <c r="S967" s="198" t="str">
        <f>IF(D967=0,"Blank",IF(D967="PHEV",MIN(M967,E967),MIN(M967,(E967*(1-'3 Model Input'!E$54)))))</f>
        <v>Blank</v>
      </c>
      <c r="T967" s="217" t="str">
        <f t="shared" si="172"/>
        <v>Blank</v>
      </c>
      <c r="U967" s="89"/>
      <c r="V967" s="216" t="str">
        <f>IF(D967=0,"Blank",P967*'3 Model Input'!E$50)</f>
        <v>Blank</v>
      </c>
      <c r="W967" s="197" t="str">
        <f t="shared" si="173"/>
        <v>Blank</v>
      </c>
      <c r="X967" s="197" t="str">
        <f t="shared" si="174"/>
        <v>Blank</v>
      </c>
      <c r="Y967" s="197" t="str">
        <f t="shared" si="175"/>
        <v>Blank</v>
      </c>
      <c r="Z967" s="197" t="str">
        <f t="shared" si="176"/>
        <v>Blank</v>
      </c>
      <c r="AA967" s="223" t="str" cm="1">
        <f t="array" ref="AA967">_xlfn.IFS(ISTEXT('3 Model Input'!F$70),"Missing",ISTEXT('3 Model Input'!I$70),"Missing",ISNUMBER('3 Model Input'!K$70),'3 Model Input'!K$70*P967)</f>
        <v>Missing</v>
      </c>
      <c r="AB967" s="89"/>
      <c r="AC967" s="227" t="str" cm="1">
        <f t="array" ref="AC967">IF(D967=0,"Blank",_xlfn.IFS('3 Model Input'!E$61=1,(V967*G967)/T967,'3 Model Input'!E$61=2,(W967*G967)/T967,'3 Model Input'!E$61=3,(X967*G967)/T967,'3 Model Input'!E$61=4,(Y967*G967)/T967,'3 Model Input'!E$61=5,(Z967*G967)/T967, ISTEXT('3 Model Input'!E$61),"Missing",'3 Model Input'!E$61=6,(AA967*G967)/T967))</f>
        <v>Blank</v>
      </c>
      <c r="AD967" s="202" t="str">
        <f t="shared" si="177"/>
        <v>Blank</v>
      </c>
      <c r="AE967" s="202" t="str">
        <f t="shared" si="178"/>
        <v>Blank</v>
      </c>
      <c r="AF967" s="217" t="str">
        <f t="shared" si="179"/>
        <v>Blank</v>
      </c>
      <c r="AG967" s="9" t="str" cm="1">
        <f t="array" ref="AG967">_xlfn.IFS(ISNUMBER(AC967), "", ISNUMBER(SEARCH("Blank", AC967)), "", ISERROR(AC967), "Bad input on tab 3")</f>
        <v/>
      </c>
    </row>
    <row r="968" spans="2:33" ht="15" customHeight="1" x14ac:dyDescent="0.75">
      <c r="B968" s="205" t="str">
        <f>'5 Driver Data'!B968</f>
        <v>0960</v>
      </c>
      <c r="C968" s="193">
        <f>'5 Driver Data'!C968</f>
        <v>0</v>
      </c>
      <c r="D968" s="192">
        <f>'5 Driver Data'!D968</f>
        <v>0</v>
      </c>
      <c r="E968" s="191">
        <f>'5 Driver Data'!E968</f>
        <v>0</v>
      </c>
      <c r="F968" s="191">
        <f>'5 Driver Data'!F968</f>
        <v>0</v>
      </c>
      <c r="G968" s="191">
        <f>'5 Driver Data'!G968</f>
        <v>0</v>
      </c>
      <c r="H968" s="191">
        <f>'5 Driver Data'!H968</f>
        <v>0</v>
      </c>
      <c r="I968" s="191">
        <f>'5 Driver Data'!I968</f>
        <v>0</v>
      </c>
      <c r="J968" s="191">
        <f>'5 Driver Data'!J968</f>
        <v>0</v>
      </c>
      <c r="K968" s="206">
        <f>'5 Driver Data'!K968</f>
        <v>0</v>
      </c>
      <c r="L968" s="1"/>
      <c r="M968" s="216" t="str">
        <f>IF(D968=0,"Blank",'3 Model Input'!E$44*'3 Model Input'!E$45)</f>
        <v>Blank</v>
      </c>
      <c r="N968" s="197" t="str">
        <f t="shared" si="170"/>
        <v>Blank</v>
      </c>
      <c r="O968" s="197" t="str">
        <f>IF(D968=0,"Blank",'3 Model Input'!E$49*(1-'3 Model Input'!E$51))</f>
        <v>Blank</v>
      </c>
      <c r="P968" s="197" t="str">
        <f t="shared" si="171"/>
        <v>Blank</v>
      </c>
      <c r="Q968" s="197" t="str">
        <f>IF(D968=0,"Blank",IF(D968="BEV",E968*(1-'3 Model Input'!E$54), E968))</f>
        <v>Blank</v>
      </c>
      <c r="R968" s="198" t="str">
        <f>IF(D968=0,"Blank",IF(D968="PHEV",F968/G968,F968*(1-'3 Model Input'!E$54)/G968))</f>
        <v>Blank</v>
      </c>
      <c r="S968" s="198" t="str">
        <f>IF(D968=0,"Blank",IF(D968="PHEV",MIN(M968,E968),MIN(M968,(E968*(1-'3 Model Input'!E$54)))))</f>
        <v>Blank</v>
      </c>
      <c r="T968" s="217" t="str">
        <f t="shared" si="172"/>
        <v>Blank</v>
      </c>
      <c r="U968" s="89"/>
      <c r="V968" s="216" t="str">
        <f>IF(D968=0,"Blank",P968*'3 Model Input'!E$50)</f>
        <v>Blank</v>
      </c>
      <c r="W968" s="197" t="str">
        <f t="shared" si="173"/>
        <v>Blank</v>
      </c>
      <c r="X968" s="197" t="str">
        <f t="shared" si="174"/>
        <v>Blank</v>
      </c>
      <c r="Y968" s="197" t="str">
        <f t="shared" si="175"/>
        <v>Blank</v>
      </c>
      <c r="Z968" s="197" t="str">
        <f t="shared" si="176"/>
        <v>Blank</v>
      </c>
      <c r="AA968" s="223" t="str" cm="1">
        <f t="array" ref="AA968">_xlfn.IFS(ISTEXT('3 Model Input'!F$70),"Missing",ISTEXT('3 Model Input'!I$70),"Missing",ISNUMBER('3 Model Input'!K$70),'3 Model Input'!K$70*P968)</f>
        <v>Missing</v>
      </c>
      <c r="AB968" s="89"/>
      <c r="AC968" s="227" t="str" cm="1">
        <f t="array" ref="AC968">IF(D968=0,"Blank",_xlfn.IFS('3 Model Input'!E$61=1,(V968*G968)/T968,'3 Model Input'!E$61=2,(W968*G968)/T968,'3 Model Input'!E$61=3,(X968*G968)/T968,'3 Model Input'!E$61=4,(Y968*G968)/T968,'3 Model Input'!E$61=5,(Z968*G968)/T968, ISTEXT('3 Model Input'!E$61),"Missing",'3 Model Input'!E$61=6,(AA968*G968)/T968))</f>
        <v>Blank</v>
      </c>
      <c r="AD968" s="202" t="str">
        <f t="shared" si="177"/>
        <v>Blank</v>
      </c>
      <c r="AE968" s="202" t="str">
        <f t="shared" si="178"/>
        <v>Blank</v>
      </c>
      <c r="AF968" s="217" t="str">
        <f t="shared" si="179"/>
        <v>Blank</v>
      </c>
      <c r="AG968" s="9" t="str" cm="1">
        <f t="array" ref="AG968">_xlfn.IFS(ISNUMBER(AC968), "", ISNUMBER(SEARCH("Blank", AC968)), "", ISERROR(AC968), "Bad input on tab 3")</f>
        <v/>
      </c>
    </row>
    <row r="969" spans="2:33" ht="15" customHeight="1" x14ac:dyDescent="0.75">
      <c r="B969" s="205" t="str">
        <f>'5 Driver Data'!B969</f>
        <v>0961</v>
      </c>
      <c r="C969" s="193">
        <f>'5 Driver Data'!C969</f>
        <v>0</v>
      </c>
      <c r="D969" s="192">
        <f>'5 Driver Data'!D969</f>
        <v>0</v>
      </c>
      <c r="E969" s="191">
        <f>'5 Driver Data'!E969</f>
        <v>0</v>
      </c>
      <c r="F969" s="191">
        <f>'5 Driver Data'!F969</f>
        <v>0</v>
      </c>
      <c r="G969" s="191">
        <f>'5 Driver Data'!G969</f>
        <v>0</v>
      </c>
      <c r="H969" s="191">
        <f>'5 Driver Data'!H969</f>
        <v>0</v>
      </c>
      <c r="I969" s="191">
        <f>'5 Driver Data'!I969</f>
        <v>0</v>
      </c>
      <c r="J969" s="191">
        <f>'5 Driver Data'!J969</f>
        <v>0</v>
      </c>
      <c r="K969" s="206">
        <f>'5 Driver Data'!K969</f>
        <v>0</v>
      </c>
      <c r="L969" s="1"/>
      <c r="M969" s="216" t="str">
        <f>IF(D969=0,"Blank",'3 Model Input'!E$44*'3 Model Input'!E$45)</f>
        <v>Blank</v>
      </c>
      <c r="N969" s="197" t="str">
        <f t="shared" si="170"/>
        <v>Blank</v>
      </c>
      <c r="O969" s="197" t="str">
        <f>IF(D969=0,"Blank",'3 Model Input'!E$49*(1-'3 Model Input'!E$51))</f>
        <v>Blank</v>
      </c>
      <c r="P969" s="197" t="str">
        <f t="shared" si="171"/>
        <v>Blank</v>
      </c>
      <c r="Q969" s="197" t="str">
        <f>IF(D969=0,"Blank",IF(D969="BEV",E969*(1-'3 Model Input'!E$54), E969))</f>
        <v>Blank</v>
      </c>
      <c r="R969" s="198" t="str">
        <f>IF(D969=0,"Blank",IF(D969="PHEV",F969/G969,F969*(1-'3 Model Input'!E$54)/G969))</f>
        <v>Blank</v>
      </c>
      <c r="S969" s="198" t="str">
        <f>IF(D969=0,"Blank",IF(D969="PHEV",MIN(M969,E969),MIN(M969,(E969*(1-'3 Model Input'!E$54)))))</f>
        <v>Blank</v>
      </c>
      <c r="T969" s="217" t="str">
        <f t="shared" si="172"/>
        <v>Blank</v>
      </c>
      <c r="U969" s="89"/>
      <c r="V969" s="216" t="str">
        <f>IF(D969=0,"Blank",P969*'3 Model Input'!E$50)</f>
        <v>Blank</v>
      </c>
      <c r="W969" s="197" t="str">
        <f t="shared" si="173"/>
        <v>Blank</v>
      </c>
      <c r="X969" s="197" t="str">
        <f t="shared" si="174"/>
        <v>Blank</v>
      </c>
      <c r="Y969" s="197" t="str">
        <f t="shared" si="175"/>
        <v>Blank</v>
      </c>
      <c r="Z969" s="197" t="str">
        <f t="shared" si="176"/>
        <v>Blank</v>
      </c>
      <c r="AA969" s="223" t="str" cm="1">
        <f t="array" ref="AA969">_xlfn.IFS(ISTEXT('3 Model Input'!F$70),"Missing",ISTEXT('3 Model Input'!I$70),"Missing",ISNUMBER('3 Model Input'!K$70),'3 Model Input'!K$70*P969)</f>
        <v>Missing</v>
      </c>
      <c r="AB969" s="89"/>
      <c r="AC969" s="227" t="str" cm="1">
        <f t="array" ref="AC969">IF(D969=0,"Blank",_xlfn.IFS('3 Model Input'!E$61=1,(V969*G969)/T969,'3 Model Input'!E$61=2,(W969*G969)/T969,'3 Model Input'!E$61=3,(X969*G969)/T969,'3 Model Input'!E$61=4,(Y969*G969)/T969,'3 Model Input'!E$61=5,(Z969*G969)/T969, ISTEXT('3 Model Input'!E$61),"Missing",'3 Model Input'!E$61=6,(AA969*G969)/T969))</f>
        <v>Blank</v>
      </c>
      <c r="AD969" s="202" t="str">
        <f t="shared" si="177"/>
        <v>Blank</v>
      </c>
      <c r="AE969" s="202" t="str">
        <f t="shared" si="178"/>
        <v>Blank</v>
      </c>
      <c r="AF969" s="217" t="str">
        <f t="shared" si="179"/>
        <v>Blank</v>
      </c>
      <c r="AG969" s="9" t="str" cm="1">
        <f t="array" ref="AG969">_xlfn.IFS(ISNUMBER(AC969), "", ISNUMBER(SEARCH("Blank", AC969)), "", ISERROR(AC969), "Bad input on tab 3")</f>
        <v/>
      </c>
    </row>
    <row r="970" spans="2:33" ht="15" customHeight="1" x14ac:dyDescent="0.75">
      <c r="B970" s="205" t="str">
        <f>'5 Driver Data'!B970</f>
        <v>0962</v>
      </c>
      <c r="C970" s="193">
        <f>'5 Driver Data'!C970</f>
        <v>0</v>
      </c>
      <c r="D970" s="192">
        <f>'5 Driver Data'!D970</f>
        <v>0</v>
      </c>
      <c r="E970" s="191">
        <f>'5 Driver Data'!E970</f>
        <v>0</v>
      </c>
      <c r="F970" s="191">
        <f>'5 Driver Data'!F970</f>
        <v>0</v>
      </c>
      <c r="G970" s="191">
        <f>'5 Driver Data'!G970</f>
        <v>0</v>
      </c>
      <c r="H970" s="191">
        <f>'5 Driver Data'!H970</f>
        <v>0</v>
      </c>
      <c r="I970" s="191">
        <f>'5 Driver Data'!I970</f>
        <v>0</v>
      </c>
      <c r="J970" s="191">
        <f>'5 Driver Data'!J970</f>
        <v>0</v>
      </c>
      <c r="K970" s="206">
        <f>'5 Driver Data'!K970</f>
        <v>0</v>
      </c>
      <c r="L970" s="1"/>
      <c r="M970" s="216" t="str">
        <f>IF(D970=0,"Blank",'3 Model Input'!E$44*'3 Model Input'!E$45)</f>
        <v>Blank</v>
      </c>
      <c r="N970" s="197" t="str">
        <f t="shared" si="170"/>
        <v>Blank</v>
      </c>
      <c r="O970" s="197" t="str">
        <f>IF(D970=0,"Blank",'3 Model Input'!E$49*(1-'3 Model Input'!E$51))</f>
        <v>Blank</v>
      </c>
      <c r="P970" s="197" t="str">
        <f t="shared" si="171"/>
        <v>Blank</v>
      </c>
      <c r="Q970" s="197" t="str">
        <f>IF(D970=0,"Blank",IF(D970="BEV",E970*(1-'3 Model Input'!E$54), E970))</f>
        <v>Blank</v>
      </c>
      <c r="R970" s="198" t="str">
        <f>IF(D970=0,"Blank",IF(D970="PHEV",F970/G970,F970*(1-'3 Model Input'!E$54)/G970))</f>
        <v>Blank</v>
      </c>
      <c r="S970" s="198" t="str">
        <f>IF(D970=0,"Blank",IF(D970="PHEV",MIN(M970,E970),MIN(M970,(E970*(1-'3 Model Input'!E$54)))))</f>
        <v>Blank</v>
      </c>
      <c r="T970" s="217" t="str">
        <f t="shared" si="172"/>
        <v>Blank</v>
      </c>
      <c r="U970" s="89"/>
      <c r="V970" s="216" t="str">
        <f>IF(D970=0,"Blank",P970*'3 Model Input'!E$50)</f>
        <v>Blank</v>
      </c>
      <c r="W970" s="197" t="str">
        <f t="shared" si="173"/>
        <v>Blank</v>
      </c>
      <c r="X970" s="197" t="str">
        <f t="shared" si="174"/>
        <v>Blank</v>
      </c>
      <c r="Y970" s="197" t="str">
        <f t="shared" si="175"/>
        <v>Blank</v>
      </c>
      <c r="Z970" s="197" t="str">
        <f t="shared" si="176"/>
        <v>Blank</v>
      </c>
      <c r="AA970" s="223" t="str" cm="1">
        <f t="array" ref="AA970">_xlfn.IFS(ISTEXT('3 Model Input'!F$70),"Missing",ISTEXT('3 Model Input'!I$70),"Missing",ISNUMBER('3 Model Input'!K$70),'3 Model Input'!K$70*P970)</f>
        <v>Missing</v>
      </c>
      <c r="AB970" s="89"/>
      <c r="AC970" s="227" t="str" cm="1">
        <f t="array" ref="AC970">IF(D970=0,"Blank",_xlfn.IFS('3 Model Input'!E$61=1,(V970*G970)/T970,'3 Model Input'!E$61=2,(W970*G970)/T970,'3 Model Input'!E$61=3,(X970*G970)/T970,'3 Model Input'!E$61=4,(Y970*G970)/T970,'3 Model Input'!E$61=5,(Z970*G970)/T970, ISTEXT('3 Model Input'!E$61),"Missing",'3 Model Input'!E$61=6,(AA970*G970)/T970))</f>
        <v>Blank</v>
      </c>
      <c r="AD970" s="202" t="str">
        <f t="shared" si="177"/>
        <v>Blank</v>
      </c>
      <c r="AE970" s="202" t="str">
        <f t="shared" si="178"/>
        <v>Blank</v>
      </c>
      <c r="AF970" s="217" t="str">
        <f t="shared" si="179"/>
        <v>Blank</v>
      </c>
      <c r="AG970" s="9" t="str" cm="1">
        <f t="array" ref="AG970">_xlfn.IFS(ISNUMBER(AC970), "", ISNUMBER(SEARCH("Blank", AC970)), "", ISERROR(AC970), "Bad input on tab 3")</f>
        <v/>
      </c>
    </row>
    <row r="971" spans="2:33" ht="15" customHeight="1" x14ac:dyDescent="0.75">
      <c r="B971" s="205" t="str">
        <f>'5 Driver Data'!B971</f>
        <v>0963</v>
      </c>
      <c r="C971" s="193">
        <f>'5 Driver Data'!C971</f>
        <v>0</v>
      </c>
      <c r="D971" s="192">
        <f>'5 Driver Data'!D971</f>
        <v>0</v>
      </c>
      <c r="E971" s="191">
        <f>'5 Driver Data'!E971</f>
        <v>0</v>
      </c>
      <c r="F971" s="191">
        <f>'5 Driver Data'!F971</f>
        <v>0</v>
      </c>
      <c r="G971" s="191">
        <f>'5 Driver Data'!G971</f>
        <v>0</v>
      </c>
      <c r="H971" s="191">
        <f>'5 Driver Data'!H971</f>
        <v>0</v>
      </c>
      <c r="I971" s="191">
        <f>'5 Driver Data'!I971</f>
        <v>0</v>
      </c>
      <c r="J971" s="191">
        <f>'5 Driver Data'!J971</f>
        <v>0</v>
      </c>
      <c r="K971" s="206">
        <f>'5 Driver Data'!K971</f>
        <v>0</v>
      </c>
      <c r="L971" s="1"/>
      <c r="M971" s="216" t="str">
        <f>IF(D971=0,"Blank",'3 Model Input'!E$44*'3 Model Input'!E$45)</f>
        <v>Blank</v>
      </c>
      <c r="N971" s="197" t="str">
        <f t="shared" si="170"/>
        <v>Blank</v>
      </c>
      <c r="O971" s="197" t="str">
        <f>IF(D971=0,"Blank",'3 Model Input'!E$49*(1-'3 Model Input'!E$51))</f>
        <v>Blank</v>
      </c>
      <c r="P971" s="197" t="str">
        <f t="shared" si="171"/>
        <v>Blank</v>
      </c>
      <c r="Q971" s="197" t="str">
        <f>IF(D971=0,"Blank",IF(D971="BEV",E971*(1-'3 Model Input'!E$54), E971))</f>
        <v>Blank</v>
      </c>
      <c r="R971" s="198" t="str">
        <f>IF(D971=0,"Blank",IF(D971="PHEV",F971/G971,F971*(1-'3 Model Input'!E$54)/G971))</f>
        <v>Blank</v>
      </c>
      <c r="S971" s="198" t="str">
        <f>IF(D971=0,"Blank",IF(D971="PHEV",MIN(M971,E971),MIN(M971,(E971*(1-'3 Model Input'!E$54)))))</f>
        <v>Blank</v>
      </c>
      <c r="T971" s="217" t="str">
        <f t="shared" si="172"/>
        <v>Blank</v>
      </c>
      <c r="U971" s="89"/>
      <c r="V971" s="216" t="str">
        <f>IF(D971=0,"Blank",P971*'3 Model Input'!E$50)</f>
        <v>Blank</v>
      </c>
      <c r="W971" s="197" t="str">
        <f t="shared" si="173"/>
        <v>Blank</v>
      </c>
      <c r="X971" s="197" t="str">
        <f t="shared" si="174"/>
        <v>Blank</v>
      </c>
      <c r="Y971" s="197" t="str">
        <f t="shared" si="175"/>
        <v>Blank</v>
      </c>
      <c r="Z971" s="197" t="str">
        <f t="shared" si="176"/>
        <v>Blank</v>
      </c>
      <c r="AA971" s="223" t="str" cm="1">
        <f t="array" ref="AA971">_xlfn.IFS(ISTEXT('3 Model Input'!F$70),"Missing",ISTEXT('3 Model Input'!I$70),"Missing",ISNUMBER('3 Model Input'!K$70),'3 Model Input'!K$70*P971)</f>
        <v>Missing</v>
      </c>
      <c r="AB971" s="89"/>
      <c r="AC971" s="227" t="str" cm="1">
        <f t="array" ref="AC971">IF(D971=0,"Blank",_xlfn.IFS('3 Model Input'!E$61=1,(V971*G971)/T971,'3 Model Input'!E$61=2,(W971*G971)/T971,'3 Model Input'!E$61=3,(X971*G971)/T971,'3 Model Input'!E$61=4,(Y971*G971)/T971,'3 Model Input'!E$61=5,(Z971*G971)/T971, ISTEXT('3 Model Input'!E$61),"Missing",'3 Model Input'!E$61=6,(AA971*G971)/T971))</f>
        <v>Blank</v>
      </c>
      <c r="AD971" s="202" t="str">
        <f t="shared" si="177"/>
        <v>Blank</v>
      </c>
      <c r="AE971" s="202" t="str">
        <f t="shared" si="178"/>
        <v>Blank</v>
      </c>
      <c r="AF971" s="217" t="str">
        <f t="shared" si="179"/>
        <v>Blank</v>
      </c>
      <c r="AG971" s="9" t="str" cm="1">
        <f t="array" ref="AG971">_xlfn.IFS(ISNUMBER(AC971), "", ISNUMBER(SEARCH("Blank", AC971)), "", ISERROR(AC971), "Bad input on tab 3")</f>
        <v/>
      </c>
    </row>
    <row r="972" spans="2:33" ht="15" customHeight="1" x14ac:dyDescent="0.75">
      <c r="B972" s="205" t="str">
        <f>'5 Driver Data'!B972</f>
        <v>0964</v>
      </c>
      <c r="C972" s="193">
        <f>'5 Driver Data'!C972</f>
        <v>0</v>
      </c>
      <c r="D972" s="192">
        <f>'5 Driver Data'!D972</f>
        <v>0</v>
      </c>
      <c r="E972" s="191">
        <f>'5 Driver Data'!E972</f>
        <v>0</v>
      </c>
      <c r="F972" s="191">
        <f>'5 Driver Data'!F972</f>
        <v>0</v>
      </c>
      <c r="G972" s="191">
        <f>'5 Driver Data'!G972</f>
        <v>0</v>
      </c>
      <c r="H972" s="191">
        <f>'5 Driver Data'!H972</f>
        <v>0</v>
      </c>
      <c r="I972" s="191">
        <f>'5 Driver Data'!I972</f>
        <v>0</v>
      </c>
      <c r="J972" s="191">
        <f>'5 Driver Data'!J972</f>
        <v>0</v>
      </c>
      <c r="K972" s="206">
        <f>'5 Driver Data'!K972</f>
        <v>0</v>
      </c>
      <c r="L972" s="1"/>
      <c r="M972" s="216" t="str">
        <f>IF(D972=0,"Blank",'3 Model Input'!E$44*'3 Model Input'!E$45)</f>
        <v>Blank</v>
      </c>
      <c r="N972" s="197" t="str">
        <f t="shared" si="170"/>
        <v>Blank</v>
      </c>
      <c r="O972" s="197" t="str">
        <f>IF(D972=0,"Blank",'3 Model Input'!E$49*(1-'3 Model Input'!E$51))</f>
        <v>Blank</v>
      </c>
      <c r="P972" s="197" t="str">
        <f t="shared" si="171"/>
        <v>Blank</v>
      </c>
      <c r="Q972" s="197" t="str">
        <f>IF(D972=0,"Blank",IF(D972="BEV",E972*(1-'3 Model Input'!E$54), E972))</f>
        <v>Blank</v>
      </c>
      <c r="R972" s="198" t="str">
        <f>IF(D972=0,"Blank",IF(D972="PHEV",F972/G972,F972*(1-'3 Model Input'!E$54)/G972))</f>
        <v>Blank</v>
      </c>
      <c r="S972" s="198" t="str">
        <f>IF(D972=0,"Blank",IF(D972="PHEV",MIN(M972,E972),MIN(M972,(E972*(1-'3 Model Input'!E$54)))))</f>
        <v>Blank</v>
      </c>
      <c r="T972" s="217" t="str">
        <f t="shared" si="172"/>
        <v>Blank</v>
      </c>
      <c r="U972" s="89"/>
      <c r="V972" s="216" t="str">
        <f>IF(D972=0,"Blank",P972*'3 Model Input'!E$50)</f>
        <v>Blank</v>
      </c>
      <c r="W972" s="197" t="str">
        <f t="shared" si="173"/>
        <v>Blank</v>
      </c>
      <c r="X972" s="197" t="str">
        <f t="shared" si="174"/>
        <v>Blank</v>
      </c>
      <c r="Y972" s="197" t="str">
        <f t="shared" si="175"/>
        <v>Blank</v>
      </c>
      <c r="Z972" s="197" t="str">
        <f t="shared" si="176"/>
        <v>Blank</v>
      </c>
      <c r="AA972" s="223" t="str" cm="1">
        <f t="array" ref="AA972">_xlfn.IFS(ISTEXT('3 Model Input'!F$70),"Missing",ISTEXT('3 Model Input'!I$70),"Missing",ISNUMBER('3 Model Input'!K$70),'3 Model Input'!K$70*P972)</f>
        <v>Missing</v>
      </c>
      <c r="AB972" s="89"/>
      <c r="AC972" s="227" t="str" cm="1">
        <f t="array" ref="AC972">IF(D972=0,"Blank",_xlfn.IFS('3 Model Input'!E$61=1,(V972*G972)/T972,'3 Model Input'!E$61=2,(W972*G972)/T972,'3 Model Input'!E$61=3,(X972*G972)/T972,'3 Model Input'!E$61=4,(Y972*G972)/T972,'3 Model Input'!E$61=5,(Z972*G972)/T972, ISTEXT('3 Model Input'!E$61),"Missing",'3 Model Input'!E$61=6,(AA972*G972)/T972))</f>
        <v>Blank</v>
      </c>
      <c r="AD972" s="202" t="str">
        <f t="shared" si="177"/>
        <v>Blank</v>
      </c>
      <c r="AE972" s="202" t="str">
        <f t="shared" si="178"/>
        <v>Blank</v>
      </c>
      <c r="AF972" s="217" t="str">
        <f t="shared" si="179"/>
        <v>Blank</v>
      </c>
      <c r="AG972" s="9" t="str" cm="1">
        <f t="array" ref="AG972">_xlfn.IFS(ISNUMBER(AC972), "", ISNUMBER(SEARCH("Blank", AC972)), "", ISERROR(AC972), "Bad input on tab 3")</f>
        <v/>
      </c>
    </row>
    <row r="973" spans="2:33" ht="15" customHeight="1" x14ac:dyDescent="0.75">
      <c r="B973" s="205" t="str">
        <f>'5 Driver Data'!B973</f>
        <v>0965</v>
      </c>
      <c r="C973" s="193">
        <f>'5 Driver Data'!C973</f>
        <v>0</v>
      </c>
      <c r="D973" s="192">
        <f>'5 Driver Data'!D973</f>
        <v>0</v>
      </c>
      <c r="E973" s="191">
        <f>'5 Driver Data'!E973</f>
        <v>0</v>
      </c>
      <c r="F973" s="191">
        <f>'5 Driver Data'!F973</f>
        <v>0</v>
      </c>
      <c r="G973" s="191">
        <f>'5 Driver Data'!G973</f>
        <v>0</v>
      </c>
      <c r="H973" s="191">
        <f>'5 Driver Data'!H973</f>
        <v>0</v>
      </c>
      <c r="I973" s="191">
        <f>'5 Driver Data'!I973</f>
        <v>0</v>
      </c>
      <c r="J973" s="191">
        <f>'5 Driver Data'!J973</f>
        <v>0</v>
      </c>
      <c r="K973" s="206">
        <f>'5 Driver Data'!K973</f>
        <v>0</v>
      </c>
      <c r="L973" s="1"/>
      <c r="M973" s="216" t="str">
        <f>IF(D973=0,"Blank",'3 Model Input'!E$44*'3 Model Input'!E$45)</f>
        <v>Blank</v>
      </c>
      <c r="N973" s="197" t="str">
        <f t="shared" si="170"/>
        <v>Blank</v>
      </c>
      <c r="O973" s="197" t="str">
        <f>IF(D973=0,"Blank",'3 Model Input'!E$49*(1-'3 Model Input'!E$51))</f>
        <v>Blank</v>
      </c>
      <c r="P973" s="197" t="str">
        <f t="shared" si="171"/>
        <v>Blank</v>
      </c>
      <c r="Q973" s="197" t="str">
        <f>IF(D973=0,"Blank",IF(D973="BEV",E973*(1-'3 Model Input'!E$54), E973))</f>
        <v>Blank</v>
      </c>
      <c r="R973" s="198" t="str">
        <f>IF(D973=0,"Blank",IF(D973="PHEV",F973/G973,F973*(1-'3 Model Input'!E$54)/G973))</f>
        <v>Blank</v>
      </c>
      <c r="S973" s="198" t="str">
        <f>IF(D973=0,"Blank",IF(D973="PHEV",MIN(M973,E973),MIN(M973,(E973*(1-'3 Model Input'!E$54)))))</f>
        <v>Blank</v>
      </c>
      <c r="T973" s="217" t="str">
        <f t="shared" si="172"/>
        <v>Blank</v>
      </c>
      <c r="U973" s="89"/>
      <c r="V973" s="216" t="str">
        <f>IF(D973=0,"Blank",P973*'3 Model Input'!E$50)</f>
        <v>Blank</v>
      </c>
      <c r="W973" s="197" t="str">
        <f t="shared" si="173"/>
        <v>Blank</v>
      </c>
      <c r="X973" s="197" t="str">
        <f t="shared" si="174"/>
        <v>Blank</v>
      </c>
      <c r="Y973" s="197" t="str">
        <f t="shared" si="175"/>
        <v>Blank</v>
      </c>
      <c r="Z973" s="197" t="str">
        <f t="shared" si="176"/>
        <v>Blank</v>
      </c>
      <c r="AA973" s="223" t="str" cm="1">
        <f t="array" ref="AA973">_xlfn.IFS(ISTEXT('3 Model Input'!F$70),"Missing",ISTEXT('3 Model Input'!I$70),"Missing",ISNUMBER('3 Model Input'!K$70),'3 Model Input'!K$70*P973)</f>
        <v>Missing</v>
      </c>
      <c r="AB973" s="89"/>
      <c r="AC973" s="227" t="str" cm="1">
        <f t="array" ref="AC973">IF(D973=0,"Blank",_xlfn.IFS('3 Model Input'!E$61=1,(V973*G973)/T973,'3 Model Input'!E$61=2,(W973*G973)/T973,'3 Model Input'!E$61=3,(X973*G973)/T973,'3 Model Input'!E$61=4,(Y973*G973)/T973,'3 Model Input'!E$61=5,(Z973*G973)/T973, ISTEXT('3 Model Input'!E$61),"Missing",'3 Model Input'!E$61=6,(AA973*G973)/T973))</f>
        <v>Blank</v>
      </c>
      <c r="AD973" s="202" t="str">
        <f t="shared" si="177"/>
        <v>Blank</v>
      </c>
      <c r="AE973" s="202" t="str">
        <f t="shared" si="178"/>
        <v>Blank</v>
      </c>
      <c r="AF973" s="217" t="str">
        <f t="shared" si="179"/>
        <v>Blank</v>
      </c>
      <c r="AG973" s="9" t="str" cm="1">
        <f t="array" ref="AG973">_xlfn.IFS(ISNUMBER(AC973), "", ISNUMBER(SEARCH("Blank", AC973)), "", ISERROR(AC973), "Bad input on tab 3")</f>
        <v/>
      </c>
    </row>
    <row r="974" spans="2:33" ht="15" customHeight="1" x14ac:dyDescent="0.75">
      <c r="B974" s="205" t="str">
        <f>'5 Driver Data'!B974</f>
        <v>0966</v>
      </c>
      <c r="C974" s="193">
        <f>'5 Driver Data'!C974</f>
        <v>0</v>
      </c>
      <c r="D974" s="192">
        <f>'5 Driver Data'!D974</f>
        <v>0</v>
      </c>
      <c r="E974" s="191">
        <f>'5 Driver Data'!E974</f>
        <v>0</v>
      </c>
      <c r="F974" s="191">
        <f>'5 Driver Data'!F974</f>
        <v>0</v>
      </c>
      <c r="G974" s="191">
        <f>'5 Driver Data'!G974</f>
        <v>0</v>
      </c>
      <c r="H974" s="191">
        <f>'5 Driver Data'!H974</f>
        <v>0</v>
      </c>
      <c r="I974" s="191">
        <f>'5 Driver Data'!I974</f>
        <v>0</v>
      </c>
      <c r="J974" s="191">
        <f>'5 Driver Data'!J974</f>
        <v>0</v>
      </c>
      <c r="K974" s="206">
        <f>'5 Driver Data'!K974</f>
        <v>0</v>
      </c>
      <c r="L974" s="1"/>
      <c r="M974" s="216" t="str">
        <f>IF(D974=0,"Blank",'3 Model Input'!E$44*'3 Model Input'!E$45)</f>
        <v>Blank</v>
      </c>
      <c r="N974" s="197" t="str">
        <f t="shared" si="170"/>
        <v>Blank</v>
      </c>
      <c r="O974" s="197" t="str">
        <f>IF(D974=0,"Blank",'3 Model Input'!E$49*(1-'3 Model Input'!E$51))</f>
        <v>Blank</v>
      </c>
      <c r="P974" s="197" t="str">
        <f t="shared" si="171"/>
        <v>Blank</v>
      </c>
      <c r="Q974" s="197" t="str">
        <f>IF(D974=0,"Blank",IF(D974="BEV",E974*(1-'3 Model Input'!E$54), E974))</f>
        <v>Blank</v>
      </c>
      <c r="R974" s="198" t="str">
        <f>IF(D974=0,"Blank",IF(D974="PHEV",F974/G974,F974*(1-'3 Model Input'!E$54)/G974))</f>
        <v>Blank</v>
      </c>
      <c r="S974" s="198" t="str">
        <f>IF(D974=0,"Blank",IF(D974="PHEV",MIN(M974,E974),MIN(M974,(E974*(1-'3 Model Input'!E$54)))))</f>
        <v>Blank</v>
      </c>
      <c r="T974" s="217" t="str">
        <f t="shared" si="172"/>
        <v>Blank</v>
      </c>
      <c r="U974" s="89"/>
      <c r="V974" s="216" t="str">
        <f>IF(D974=0,"Blank",P974*'3 Model Input'!E$50)</f>
        <v>Blank</v>
      </c>
      <c r="W974" s="197" t="str">
        <f t="shared" si="173"/>
        <v>Blank</v>
      </c>
      <c r="X974" s="197" t="str">
        <f t="shared" si="174"/>
        <v>Blank</v>
      </c>
      <c r="Y974" s="197" t="str">
        <f t="shared" si="175"/>
        <v>Blank</v>
      </c>
      <c r="Z974" s="197" t="str">
        <f t="shared" si="176"/>
        <v>Blank</v>
      </c>
      <c r="AA974" s="223" t="str" cm="1">
        <f t="array" ref="AA974">_xlfn.IFS(ISTEXT('3 Model Input'!F$70),"Missing",ISTEXT('3 Model Input'!I$70),"Missing",ISNUMBER('3 Model Input'!K$70),'3 Model Input'!K$70*P974)</f>
        <v>Missing</v>
      </c>
      <c r="AB974" s="89"/>
      <c r="AC974" s="227" t="str" cm="1">
        <f t="array" ref="AC974">IF(D974=0,"Blank",_xlfn.IFS('3 Model Input'!E$61=1,(V974*G974)/T974,'3 Model Input'!E$61=2,(W974*G974)/T974,'3 Model Input'!E$61=3,(X974*G974)/T974,'3 Model Input'!E$61=4,(Y974*G974)/T974,'3 Model Input'!E$61=5,(Z974*G974)/T974, ISTEXT('3 Model Input'!E$61),"Missing",'3 Model Input'!E$61=6,(AA974*G974)/T974))</f>
        <v>Blank</v>
      </c>
      <c r="AD974" s="202" t="str">
        <f t="shared" si="177"/>
        <v>Blank</v>
      </c>
      <c r="AE974" s="202" t="str">
        <f t="shared" si="178"/>
        <v>Blank</v>
      </c>
      <c r="AF974" s="217" t="str">
        <f t="shared" si="179"/>
        <v>Blank</v>
      </c>
      <c r="AG974" s="9" t="str" cm="1">
        <f t="array" ref="AG974">_xlfn.IFS(ISNUMBER(AC974), "", ISNUMBER(SEARCH("Blank", AC974)), "", ISERROR(AC974), "Bad input on tab 3")</f>
        <v/>
      </c>
    </row>
    <row r="975" spans="2:33" ht="15" customHeight="1" x14ac:dyDescent="0.75">
      <c r="B975" s="205" t="str">
        <f>'5 Driver Data'!B975</f>
        <v>0967</v>
      </c>
      <c r="C975" s="193">
        <f>'5 Driver Data'!C975</f>
        <v>0</v>
      </c>
      <c r="D975" s="192">
        <f>'5 Driver Data'!D975</f>
        <v>0</v>
      </c>
      <c r="E975" s="191">
        <f>'5 Driver Data'!E975</f>
        <v>0</v>
      </c>
      <c r="F975" s="191">
        <f>'5 Driver Data'!F975</f>
        <v>0</v>
      </c>
      <c r="G975" s="191">
        <f>'5 Driver Data'!G975</f>
        <v>0</v>
      </c>
      <c r="H975" s="191">
        <f>'5 Driver Data'!H975</f>
        <v>0</v>
      </c>
      <c r="I975" s="191">
        <f>'5 Driver Data'!I975</f>
        <v>0</v>
      </c>
      <c r="J975" s="191">
        <f>'5 Driver Data'!J975</f>
        <v>0</v>
      </c>
      <c r="K975" s="206">
        <f>'5 Driver Data'!K975</f>
        <v>0</v>
      </c>
      <c r="L975" s="1"/>
      <c r="M975" s="216" t="str">
        <f>IF(D975=0,"Blank",'3 Model Input'!E$44*'3 Model Input'!E$45)</f>
        <v>Blank</v>
      </c>
      <c r="N975" s="197" t="str">
        <f t="shared" si="170"/>
        <v>Blank</v>
      </c>
      <c r="O975" s="197" t="str">
        <f>IF(D975=0,"Blank",'3 Model Input'!E$49*(1-'3 Model Input'!E$51))</f>
        <v>Blank</v>
      </c>
      <c r="P975" s="197" t="str">
        <f t="shared" si="171"/>
        <v>Blank</v>
      </c>
      <c r="Q975" s="197" t="str">
        <f>IF(D975=0,"Blank",IF(D975="BEV",E975*(1-'3 Model Input'!E$54), E975))</f>
        <v>Blank</v>
      </c>
      <c r="R975" s="198" t="str">
        <f>IF(D975=0,"Blank",IF(D975="PHEV",F975/G975,F975*(1-'3 Model Input'!E$54)/G975))</f>
        <v>Blank</v>
      </c>
      <c r="S975" s="198" t="str">
        <f>IF(D975=0,"Blank",IF(D975="PHEV",MIN(M975,E975),MIN(M975,(E975*(1-'3 Model Input'!E$54)))))</f>
        <v>Blank</v>
      </c>
      <c r="T975" s="217" t="str">
        <f t="shared" si="172"/>
        <v>Blank</v>
      </c>
      <c r="U975" s="89"/>
      <c r="V975" s="216" t="str">
        <f>IF(D975=0,"Blank",P975*'3 Model Input'!E$50)</f>
        <v>Blank</v>
      </c>
      <c r="W975" s="197" t="str">
        <f t="shared" si="173"/>
        <v>Blank</v>
      </c>
      <c r="X975" s="197" t="str">
        <f t="shared" si="174"/>
        <v>Blank</v>
      </c>
      <c r="Y975" s="197" t="str">
        <f t="shared" si="175"/>
        <v>Blank</v>
      </c>
      <c r="Z975" s="197" t="str">
        <f t="shared" si="176"/>
        <v>Blank</v>
      </c>
      <c r="AA975" s="223" t="str" cm="1">
        <f t="array" ref="AA975">_xlfn.IFS(ISTEXT('3 Model Input'!F$70),"Missing",ISTEXT('3 Model Input'!I$70),"Missing",ISNUMBER('3 Model Input'!K$70),'3 Model Input'!K$70*P975)</f>
        <v>Missing</v>
      </c>
      <c r="AB975" s="89"/>
      <c r="AC975" s="227" t="str" cm="1">
        <f t="array" ref="AC975">IF(D975=0,"Blank",_xlfn.IFS('3 Model Input'!E$61=1,(V975*G975)/T975,'3 Model Input'!E$61=2,(W975*G975)/T975,'3 Model Input'!E$61=3,(X975*G975)/T975,'3 Model Input'!E$61=4,(Y975*G975)/T975,'3 Model Input'!E$61=5,(Z975*G975)/T975, ISTEXT('3 Model Input'!E$61),"Missing",'3 Model Input'!E$61=6,(AA975*G975)/T975))</f>
        <v>Blank</v>
      </c>
      <c r="AD975" s="202" t="str">
        <f t="shared" si="177"/>
        <v>Blank</v>
      </c>
      <c r="AE975" s="202" t="str">
        <f t="shared" si="178"/>
        <v>Blank</v>
      </c>
      <c r="AF975" s="217" t="str">
        <f t="shared" si="179"/>
        <v>Blank</v>
      </c>
      <c r="AG975" s="9" t="str" cm="1">
        <f t="array" ref="AG975">_xlfn.IFS(ISNUMBER(AC975), "", ISNUMBER(SEARCH("Blank", AC975)), "", ISERROR(AC975), "Bad input on tab 3")</f>
        <v/>
      </c>
    </row>
    <row r="976" spans="2:33" ht="15" customHeight="1" x14ac:dyDescent="0.75">
      <c r="B976" s="205" t="str">
        <f>'5 Driver Data'!B976</f>
        <v>0968</v>
      </c>
      <c r="C976" s="193">
        <f>'5 Driver Data'!C976</f>
        <v>0</v>
      </c>
      <c r="D976" s="192">
        <f>'5 Driver Data'!D976</f>
        <v>0</v>
      </c>
      <c r="E976" s="191">
        <f>'5 Driver Data'!E976</f>
        <v>0</v>
      </c>
      <c r="F976" s="191">
        <f>'5 Driver Data'!F976</f>
        <v>0</v>
      </c>
      <c r="G976" s="191">
        <f>'5 Driver Data'!G976</f>
        <v>0</v>
      </c>
      <c r="H976" s="191">
        <f>'5 Driver Data'!H976</f>
        <v>0</v>
      </c>
      <c r="I976" s="191">
        <f>'5 Driver Data'!I976</f>
        <v>0</v>
      </c>
      <c r="J976" s="191">
        <f>'5 Driver Data'!J976</f>
        <v>0</v>
      </c>
      <c r="K976" s="206">
        <f>'5 Driver Data'!K976</f>
        <v>0</v>
      </c>
      <c r="L976" s="1"/>
      <c r="M976" s="216" t="str">
        <f>IF(D976=0,"Blank",'3 Model Input'!E$44*'3 Model Input'!E$45)</f>
        <v>Blank</v>
      </c>
      <c r="N976" s="197" t="str">
        <f t="shared" si="170"/>
        <v>Blank</v>
      </c>
      <c r="O976" s="197" t="str">
        <f>IF(D976=0,"Blank",'3 Model Input'!E$49*(1-'3 Model Input'!E$51))</f>
        <v>Blank</v>
      </c>
      <c r="P976" s="197" t="str">
        <f t="shared" si="171"/>
        <v>Blank</v>
      </c>
      <c r="Q976" s="197" t="str">
        <f>IF(D976=0,"Blank",IF(D976="BEV",E976*(1-'3 Model Input'!E$54), E976))</f>
        <v>Blank</v>
      </c>
      <c r="R976" s="198" t="str">
        <f>IF(D976=0,"Blank",IF(D976="PHEV",F976/G976,F976*(1-'3 Model Input'!E$54)/G976))</f>
        <v>Blank</v>
      </c>
      <c r="S976" s="198" t="str">
        <f>IF(D976=0,"Blank",IF(D976="PHEV",MIN(M976,E976),MIN(M976,(E976*(1-'3 Model Input'!E$54)))))</f>
        <v>Blank</v>
      </c>
      <c r="T976" s="217" t="str">
        <f t="shared" si="172"/>
        <v>Blank</v>
      </c>
      <c r="U976" s="89"/>
      <c r="V976" s="216" t="str">
        <f>IF(D976=0,"Blank",P976*'3 Model Input'!E$50)</f>
        <v>Blank</v>
      </c>
      <c r="W976" s="197" t="str">
        <f t="shared" si="173"/>
        <v>Blank</v>
      </c>
      <c r="X976" s="197" t="str">
        <f t="shared" si="174"/>
        <v>Blank</v>
      </c>
      <c r="Y976" s="197" t="str">
        <f t="shared" si="175"/>
        <v>Blank</v>
      </c>
      <c r="Z976" s="197" t="str">
        <f t="shared" si="176"/>
        <v>Blank</v>
      </c>
      <c r="AA976" s="223" t="str" cm="1">
        <f t="array" ref="AA976">_xlfn.IFS(ISTEXT('3 Model Input'!F$70),"Missing",ISTEXT('3 Model Input'!I$70),"Missing",ISNUMBER('3 Model Input'!K$70),'3 Model Input'!K$70*P976)</f>
        <v>Missing</v>
      </c>
      <c r="AB976" s="89"/>
      <c r="AC976" s="227" t="str" cm="1">
        <f t="array" ref="AC976">IF(D976=0,"Blank",_xlfn.IFS('3 Model Input'!E$61=1,(V976*G976)/T976,'3 Model Input'!E$61=2,(W976*G976)/T976,'3 Model Input'!E$61=3,(X976*G976)/T976,'3 Model Input'!E$61=4,(Y976*G976)/T976,'3 Model Input'!E$61=5,(Z976*G976)/T976, ISTEXT('3 Model Input'!E$61),"Missing",'3 Model Input'!E$61=6,(AA976*G976)/T976))</f>
        <v>Blank</v>
      </c>
      <c r="AD976" s="202" t="str">
        <f t="shared" si="177"/>
        <v>Blank</v>
      </c>
      <c r="AE976" s="202" t="str">
        <f t="shared" si="178"/>
        <v>Blank</v>
      </c>
      <c r="AF976" s="217" t="str">
        <f t="shared" si="179"/>
        <v>Blank</v>
      </c>
      <c r="AG976" s="9" t="str" cm="1">
        <f t="array" ref="AG976">_xlfn.IFS(ISNUMBER(AC976), "", ISNUMBER(SEARCH("Blank", AC976)), "", ISERROR(AC976), "Bad input on tab 3")</f>
        <v/>
      </c>
    </row>
    <row r="977" spans="2:33" ht="15" customHeight="1" x14ac:dyDescent="0.75">
      <c r="B977" s="205" t="str">
        <f>'5 Driver Data'!B977</f>
        <v>0969</v>
      </c>
      <c r="C977" s="193">
        <f>'5 Driver Data'!C977</f>
        <v>0</v>
      </c>
      <c r="D977" s="192">
        <f>'5 Driver Data'!D977</f>
        <v>0</v>
      </c>
      <c r="E977" s="191">
        <f>'5 Driver Data'!E977</f>
        <v>0</v>
      </c>
      <c r="F977" s="191">
        <f>'5 Driver Data'!F977</f>
        <v>0</v>
      </c>
      <c r="G977" s="191">
        <f>'5 Driver Data'!G977</f>
        <v>0</v>
      </c>
      <c r="H977" s="191">
        <f>'5 Driver Data'!H977</f>
        <v>0</v>
      </c>
      <c r="I977" s="191">
        <f>'5 Driver Data'!I977</f>
        <v>0</v>
      </c>
      <c r="J977" s="191">
        <f>'5 Driver Data'!J977</f>
        <v>0</v>
      </c>
      <c r="K977" s="206">
        <f>'5 Driver Data'!K977</f>
        <v>0</v>
      </c>
      <c r="L977" s="1"/>
      <c r="M977" s="216" t="str">
        <f>IF(D977=0,"Blank",'3 Model Input'!E$44*'3 Model Input'!E$45)</f>
        <v>Blank</v>
      </c>
      <c r="N977" s="197" t="str">
        <f t="shared" si="170"/>
        <v>Blank</v>
      </c>
      <c r="O977" s="197" t="str">
        <f>IF(D977=0,"Blank",'3 Model Input'!E$49*(1-'3 Model Input'!E$51))</f>
        <v>Blank</v>
      </c>
      <c r="P977" s="197" t="str">
        <f t="shared" si="171"/>
        <v>Blank</v>
      </c>
      <c r="Q977" s="197" t="str">
        <f>IF(D977=0,"Blank",IF(D977="BEV",E977*(1-'3 Model Input'!E$54), E977))</f>
        <v>Blank</v>
      </c>
      <c r="R977" s="198" t="str">
        <f>IF(D977=0,"Blank",IF(D977="PHEV",F977/G977,F977*(1-'3 Model Input'!E$54)/G977))</f>
        <v>Blank</v>
      </c>
      <c r="S977" s="198" t="str">
        <f>IF(D977=0,"Blank",IF(D977="PHEV",MIN(M977,E977),MIN(M977,(E977*(1-'3 Model Input'!E$54)))))</f>
        <v>Blank</v>
      </c>
      <c r="T977" s="217" t="str">
        <f t="shared" si="172"/>
        <v>Blank</v>
      </c>
      <c r="U977" s="89"/>
      <c r="V977" s="216" t="str">
        <f>IF(D977=0,"Blank",P977*'3 Model Input'!E$50)</f>
        <v>Blank</v>
      </c>
      <c r="W977" s="197" t="str">
        <f t="shared" si="173"/>
        <v>Blank</v>
      </c>
      <c r="X977" s="197" t="str">
        <f t="shared" si="174"/>
        <v>Blank</v>
      </c>
      <c r="Y977" s="197" t="str">
        <f t="shared" si="175"/>
        <v>Blank</v>
      </c>
      <c r="Z977" s="197" t="str">
        <f t="shared" si="176"/>
        <v>Blank</v>
      </c>
      <c r="AA977" s="223" t="str" cm="1">
        <f t="array" ref="AA977">_xlfn.IFS(ISTEXT('3 Model Input'!F$70),"Missing",ISTEXT('3 Model Input'!I$70),"Missing",ISNUMBER('3 Model Input'!K$70),'3 Model Input'!K$70*P977)</f>
        <v>Missing</v>
      </c>
      <c r="AB977" s="89"/>
      <c r="AC977" s="227" t="str" cm="1">
        <f t="array" ref="AC977">IF(D977=0,"Blank",_xlfn.IFS('3 Model Input'!E$61=1,(V977*G977)/T977,'3 Model Input'!E$61=2,(W977*G977)/T977,'3 Model Input'!E$61=3,(X977*G977)/T977,'3 Model Input'!E$61=4,(Y977*G977)/T977,'3 Model Input'!E$61=5,(Z977*G977)/T977, ISTEXT('3 Model Input'!E$61),"Missing",'3 Model Input'!E$61=6,(AA977*G977)/T977))</f>
        <v>Blank</v>
      </c>
      <c r="AD977" s="202" t="str">
        <f t="shared" si="177"/>
        <v>Blank</v>
      </c>
      <c r="AE977" s="202" t="str">
        <f t="shared" si="178"/>
        <v>Blank</v>
      </c>
      <c r="AF977" s="217" t="str">
        <f t="shared" si="179"/>
        <v>Blank</v>
      </c>
      <c r="AG977" s="9" t="str" cm="1">
        <f t="array" ref="AG977">_xlfn.IFS(ISNUMBER(AC977), "", ISNUMBER(SEARCH("Blank", AC977)), "", ISERROR(AC977), "Bad input on tab 3")</f>
        <v/>
      </c>
    </row>
    <row r="978" spans="2:33" ht="15" customHeight="1" x14ac:dyDescent="0.75">
      <c r="B978" s="205" t="str">
        <f>'5 Driver Data'!B978</f>
        <v>0970</v>
      </c>
      <c r="C978" s="193">
        <f>'5 Driver Data'!C978</f>
        <v>0</v>
      </c>
      <c r="D978" s="192">
        <f>'5 Driver Data'!D978</f>
        <v>0</v>
      </c>
      <c r="E978" s="191">
        <f>'5 Driver Data'!E978</f>
        <v>0</v>
      </c>
      <c r="F978" s="191">
        <f>'5 Driver Data'!F978</f>
        <v>0</v>
      </c>
      <c r="G978" s="191">
        <f>'5 Driver Data'!G978</f>
        <v>0</v>
      </c>
      <c r="H978" s="191">
        <f>'5 Driver Data'!H978</f>
        <v>0</v>
      </c>
      <c r="I978" s="191">
        <f>'5 Driver Data'!I978</f>
        <v>0</v>
      </c>
      <c r="J978" s="191">
        <f>'5 Driver Data'!J978</f>
        <v>0</v>
      </c>
      <c r="K978" s="206">
        <f>'5 Driver Data'!K978</f>
        <v>0</v>
      </c>
      <c r="L978" s="1"/>
      <c r="M978" s="216" t="str">
        <f>IF(D978=0,"Blank",'3 Model Input'!E$44*'3 Model Input'!E$45)</f>
        <v>Blank</v>
      </c>
      <c r="N978" s="197" t="str">
        <f t="shared" si="170"/>
        <v>Blank</v>
      </c>
      <c r="O978" s="197" t="str">
        <f>IF(D978=0,"Blank",'3 Model Input'!E$49*(1-'3 Model Input'!E$51))</f>
        <v>Blank</v>
      </c>
      <c r="P978" s="197" t="str">
        <f t="shared" si="171"/>
        <v>Blank</v>
      </c>
      <c r="Q978" s="197" t="str">
        <f>IF(D978=0,"Blank",IF(D978="BEV",E978*(1-'3 Model Input'!E$54), E978))</f>
        <v>Blank</v>
      </c>
      <c r="R978" s="198" t="str">
        <f>IF(D978=0,"Blank",IF(D978="PHEV",F978/G978,F978*(1-'3 Model Input'!E$54)/G978))</f>
        <v>Blank</v>
      </c>
      <c r="S978" s="198" t="str">
        <f>IF(D978=0,"Blank",IF(D978="PHEV",MIN(M978,E978),MIN(M978,(E978*(1-'3 Model Input'!E$54)))))</f>
        <v>Blank</v>
      </c>
      <c r="T978" s="217" t="str">
        <f t="shared" si="172"/>
        <v>Blank</v>
      </c>
      <c r="U978" s="89"/>
      <c r="V978" s="216" t="str">
        <f>IF(D978=0,"Blank",P978*'3 Model Input'!E$50)</f>
        <v>Blank</v>
      </c>
      <c r="W978" s="197" t="str">
        <f t="shared" si="173"/>
        <v>Blank</v>
      </c>
      <c r="X978" s="197" t="str">
        <f t="shared" si="174"/>
        <v>Blank</v>
      </c>
      <c r="Y978" s="197" t="str">
        <f t="shared" si="175"/>
        <v>Blank</v>
      </c>
      <c r="Z978" s="197" t="str">
        <f t="shared" si="176"/>
        <v>Blank</v>
      </c>
      <c r="AA978" s="223" t="str" cm="1">
        <f t="array" ref="AA978">_xlfn.IFS(ISTEXT('3 Model Input'!F$70),"Missing",ISTEXT('3 Model Input'!I$70),"Missing",ISNUMBER('3 Model Input'!K$70),'3 Model Input'!K$70*P978)</f>
        <v>Missing</v>
      </c>
      <c r="AB978" s="89"/>
      <c r="AC978" s="227" t="str" cm="1">
        <f t="array" ref="AC978">IF(D978=0,"Blank",_xlfn.IFS('3 Model Input'!E$61=1,(V978*G978)/T978,'3 Model Input'!E$61=2,(W978*G978)/T978,'3 Model Input'!E$61=3,(X978*G978)/T978,'3 Model Input'!E$61=4,(Y978*G978)/T978,'3 Model Input'!E$61=5,(Z978*G978)/T978, ISTEXT('3 Model Input'!E$61),"Missing",'3 Model Input'!E$61=6,(AA978*G978)/T978))</f>
        <v>Blank</v>
      </c>
      <c r="AD978" s="202" t="str">
        <f t="shared" si="177"/>
        <v>Blank</v>
      </c>
      <c r="AE978" s="202" t="str">
        <f t="shared" si="178"/>
        <v>Blank</v>
      </c>
      <c r="AF978" s="217" t="str">
        <f t="shared" si="179"/>
        <v>Blank</v>
      </c>
      <c r="AG978" s="9" t="str" cm="1">
        <f t="array" ref="AG978">_xlfn.IFS(ISNUMBER(AC978), "", ISNUMBER(SEARCH("Blank", AC978)), "", ISERROR(AC978), "Bad input on tab 3")</f>
        <v/>
      </c>
    </row>
    <row r="979" spans="2:33" ht="15" customHeight="1" x14ac:dyDescent="0.75">
      <c r="B979" s="205" t="str">
        <f>'5 Driver Data'!B979</f>
        <v>0971</v>
      </c>
      <c r="C979" s="193">
        <f>'5 Driver Data'!C979</f>
        <v>0</v>
      </c>
      <c r="D979" s="192">
        <f>'5 Driver Data'!D979</f>
        <v>0</v>
      </c>
      <c r="E979" s="191">
        <f>'5 Driver Data'!E979</f>
        <v>0</v>
      </c>
      <c r="F979" s="191">
        <f>'5 Driver Data'!F979</f>
        <v>0</v>
      </c>
      <c r="G979" s="191">
        <f>'5 Driver Data'!G979</f>
        <v>0</v>
      </c>
      <c r="H979" s="191">
        <f>'5 Driver Data'!H979</f>
        <v>0</v>
      </c>
      <c r="I979" s="191">
        <f>'5 Driver Data'!I979</f>
        <v>0</v>
      </c>
      <c r="J979" s="191">
        <f>'5 Driver Data'!J979</f>
        <v>0</v>
      </c>
      <c r="K979" s="206">
        <f>'5 Driver Data'!K979</f>
        <v>0</v>
      </c>
      <c r="L979" s="1"/>
      <c r="M979" s="216" t="str">
        <f>IF(D979=0,"Blank",'3 Model Input'!E$44*'3 Model Input'!E$45)</f>
        <v>Blank</v>
      </c>
      <c r="N979" s="197" t="str">
        <f t="shared" si="170"/>
        <v>Blank</v>
      </c>
      <c r="O979" s="197" t="str">
        <f>IF(D979=0,"Blank",'3 Model Input'!E$49*(1-'3 Model Input'!E$51))</f>
        <v>Blank</v>
      </c>
      <c r="P979" s="197" t="str">
        <f t="shared" si="171"/>
        <v>Blank</v>
      </c>
      <c r="Q979" s="197" t="str">
        <f>IF(D979=0,"Blank",IF(D979="BEV",E979*(1-'3 Model Input'!E$54), E979))</f>
        <v>Blank</v>
      </c>
      <c r="R979" s="198" t="str">
        <f>IF(D979=0,"Blank",IF(D979="PHEV",F979/G979,F979*(1-'3 Model Input'!E$54)/G979))</f>
        <v>Blank</v>
      </c>
      <c r="S979" s="198" t="str">
        <f>IF(D979=0,"Blank",IF(D979="PHEV",MIN(M979,E979),MIN(M979,(E979*(1-'3 Model Input'!E$54)))))</f>
        <v>Blank</v>
      </c>
      <c r="T979" s="217" t="str">
        <f t="shared" si="172"/>
        <v>Blank</v>
      </c>
      <c r="U979" s="89"/>
      <c r="V979" s="216" t="str">
        <f>IF(D979=0,"Blank",P979*'3 Model Input'!E$50)</f>
        <v>Blank</v>
      </c>
      <c r="W979" s="197" t="str">
        <f t="shared" si="173"/>
        <v>Blank</v>
      </c>
      <c r="X979" s="197" t="str">
        <f t="shared" si="174"/>
        <v>Blank</v>
      </c>
      <c r="Y979" s="197" t="str">
        <f t="shared" si="175"/>
        <v>Blank</v>
      </c>
      <c r="Z979" s="197" t="str">
        <f t="shared" si="176"/>
        <v>Blank</v>
      </c>
      <c r="AA979" s="223" t="str" cm="1">
        <f t="array" ref="AA979">_xlfn.IFS(ISTEXT('3 Model Input'!F$70),"Missing",ISTEXT('3 Model Input'!I$70),"Missing",ISNUMBER('3 Model Input'!K$70),'3 Model Input'!K$70*P979)</f>
        <v>Missing</v>
      </c>
      <c r="AB979" s="89"/>
      <c r="AC979" s="227" t="str" cm="1">
        <f t="array" ref="AC979">IF(D979=0,"Blank",_xlfn.IFS('3 Model Input'!E$61=1,(V979*G979)/T979,'3 Model Input'!E$61=2,(W979*G979)/T979,'3 Model Input'!E$61=3,(X979*G979)/T979,'3 Model Input'!E$61=4,(Y979*G979)/T979,'3 Model Input'!E$61=5,(Z979*G979)/T979, ISTEXT('3 Model Input'!E$61),"Missing",'3 Model Input'!E$61=6,(AA979*G979)/T979))</f>
        <v>Blank</v>
      </c>
      <c r="AD979" s="202" t="str">
        <f t="shared" si="177"/>
        <v>Blank</v>
      </c>
      <c r="AE979" s="202" t="str">
        <f t="shared" si="178"/>
        <v>Blank</v>
      </c>
      <c r="AF979" s="217" t="str">
        <f t="shared" si="179"/>
        <v>Blank</v>
      </c>
      <c r="AG979" s="9" t="str" cm="1">
        <f t="array" ref="AG979">_xlfn.IFS(ISNUMBER(AC979), "", ISNUMBER(SEARCH("Blank", AC979)), "", ISERROR(AC979), "Bad input on tab 3")</f>
        <v/>
      </c>
    </row>
    <row r="980" spans="2:33" ht="15" customHeight="1" x14ac:dyDescent="0.75">
      <c r="B980" s="205" t="str">
        <f>'5 Driver Data'!B980</f>
        <v>0972</v>
      </c>
      <c r="C980" s="193">
        <f>'5 Driver Data'!C980</f>
        <v>0</v>
      </c>
      <c r="D980" s="192">
        <f>'5 Driver Data'!D980</f>
        <v>0</v>
      </c>
      <c r="E980" s="191">
        <f>'5 Driver Data'!E980</f>
        <v>0</v>
      </c>
      <c r="F980" s="191">
        <f>'5 Driver Data'!F980</f>
        <v>0</v>
      </c>
      <c r="G980" s="191">
        <f>'5 Driver Data'!G980</f>
        <v>0</v>
      </c>
      <c r="H980" s="191">
        <f>'5 Driver Data'!H980</f>
        <v>0</v>
      </c>
      <c r="I980" s="191">
        <f>'5 Driver Data'!I980</f>
        <v>0</v>
      </c>
      <c r="J980" s="191">
        <f>'5 Driver Data'!J980</f>
        <v>0</v>
      </c>
      <c r="K980" s="206">
        <f>'5 Driver Data'!K980</f>
        <v>0</v>
      </c>
      <c r="L980" s="1"/>
      <c r="M980" s="216" t="str">
        <f>IF(D980=0,"Blank",'3 Model Input'!E$44*'3 Model Input'!E$45)</f>
        <v>Blank</v>
      </c>
      <c r="N980" s="197" t="str">
        <f t="shared" si="170"/>
        <v>Blank</v>
      </c>
      <c r="O980" s="197" t="str">
        <f>IF(D980=0,"Blank",'3 Model Input'!E$49*(1-'3 Model Input'!E$51))</f>
        <v>Blank</v>
      </c>
      <c r="P980" s="197" t="str">
        <f t="shared" si="171"/>
        <v>Blank</v>
      </c>
      <c r="Q980" s="197" t="str">
        <f>IF(D980=0,"Blank",IF(D980="BEV",E980*(1-'3 Model Input'!E$54), E980))</f>
        <v>Blank</v>
      </c>
      <c r="R980" s="198" t="str">
        <f>IF(D980=0,"Blank",IF(D980="PHEV",F980/G980,F980*(1-'3 Model Input'!E$54)/G980))</f>
        <v>Blank</v>
      </c>
      <c r="S980" s="198" t="str">
        <f>IF(D980=0,"Blank",IF(D980="PHEV",MIN(M980,E980),MIN(M980,(E980*(1-'3 Model Input'!E$54)))))</f>
        <v>Blank</v>
      </c>
      <c r="T980" s="217" t="str">
        <f t="shared" si="172"/>
        <v>Blank</v>
      </c>
      <c r="U980" s="89"/>
      <c r="V980" s="216" t="str">
        <f>IF(D980=0,"Blank",P980*'3 Model Input'!E$50)</f>
        <v>Blank</v>
      </c>
      <c r="W980" s="197" t="str">
        <f t="shared" si="173"/>
        <v>Blank</v>
      </c>
      <c r="X980" s="197" t="str">
        <f t="shared" si="174"/>
        <v>Blank</v>
      </c>
      <c r="Y980" s="197" t="str">
        <f t="shared" si="175"/>
        <v>Blank</v>
      </c>
      <c r="Z980" s="197" t="str">
        <f t="shared" si="176"/>
        <v>Blank</v>
      </c>
      <c r="AA980" s="223" t="str" cm="1">
        <f t="array" ref="AA980">_xlfn.IFS(ISTEXT('3 Model Input'!F$70),"Missing",ISTEXT('3 Model Input'!I$70),"Missing",ISNUMBER('3 Model Input'!K$70),'3 Model Input'!K$70*P980)</f>
        <v>Missing</v>
      </c>
      <c r="AB980" s="89"/>
      <c r="AC980" s="227" t="str" cm="1">
        <f t="array" ref="AC980">IF(D980=0,"Blank",_xlfn.IFS('3 Model Input'!E$61=1,(V980*G980)/T980,'3 Model Input'!E$61=2,(W980*G980)/T980,'3 Model Input'!E$61=3,(X980*G980)/T980,'3 Model Input'!E$61=4,(Y980*G980)/T980,'3 Model Input'!E$61=5,(Z980*G980)/T980, ISTEXT('3 Model Input'!E$61),"Missing",'3 Model Input'!E$61=6,(AA980*G980)/T980))</f>
        <v>Blank</v>
      </c>
      <c r="AD980" s="202" t="str">
        <f t="shared" si="177"/>
        <v>Blank</v>
      </c>
      <c r="AE980" s="202" t="str">
        <f t="shared" si="178"/>
        <v>Blank</v>
      </c>
      <c r="AF980" s="217" t="str">
        <f t="shared" si="179"/>
        <v>Blank</v>
      </c>
      <c r="AG980" s="9" t="str" cm="1">
        <f t="array" ref="AG980">_xlfn.IFS(ISNUMBER(AC980), "", ISNUMBER(SEARCH("Blank", AC980)), "", ISERROR(AC980), "Bad input on tab 3")</f>
        <v/>
      </c>
    </row>
    <row r="981" spans="2:33" ht="15" customHeight="1" x14ac:dyDescent="0.75">
      <c r="B981" s="205" t="str">
        <f>'5 Driver Data'!B981</f>
        <v>0973</v>
      </c>
      <c r="C981" s="193">
        <f>'5 Driver Data'!C981</f>
        <v>0</v>
      </c>
      <c r="D981" s="192">
        <f>'5 Driver Data'!D981</f>
        <v>0</v>
      </c>
      <c r="E981" s="191">
        <f>'5 Driver Data'!E981</f>
        <v>0</v>
      </c>
      <c r="F981" s="191">
        <f>'5 Driver Data'!F981</f>
        <v>0</v>
      </c>
      <c r="G981" s="191">
        <f>'5 Driver Data'!G981</f>
        <v>0</v>
      </c>
      <c r="H981" s="191">
        <f>'5 Driver Data'!H981</f>
        <v>0</v>
      </c>
      <c r="I981" s="191">
        <f>'5 Driver Data'!I981</f>
        <v>0</v>
      </c>
      <c r="J981" s="191">
        <f>'5 Driver Data'!J981</f>
        <v>0</v>
      </c>
      <c r="K981" s="206">
        <f>'5 Driver Data'!K981</f>
        <v>0</v>
      </c>
      <c r="L981" s="1"/>
      <c r="M981" s="216" t="str">
        <f>IF(D981=0,"Blank",'3 Model Input'!E$44*'3 Model Input'!E$45)</f>
        <v>Blank</v>
      </c>
      <c r="N981" s="197" t="str">
        <f t="shared" si="170"/>
        <v>Blank</v>
      </c>
      <c r="O981" s="197" t="str">
        <f>IF(D981=0,"Blank",'3 Model Input'!E$49*(1-'3 Model Input'!E$51))</f>
        <v>Blank</v>
      </c>
      <c r="P981" s="197" t="str">
        <f t="shared" si="171"/>
        <v>Blank</v>
      </c>
      <c r="Q981" s="197" t="str">
        <f>IF(D981=0,"Blank",IF(D981="BEV",E981*(1-'3 Model Input'!E$54), E981))</f>
        <v>Blank</v>
      </c>
      <c r="R981" s="198" t="str">
        <f>IF(D981=0,"Blank",IF(D981="PHEV",F981/G981,F981*(1-'3 Model Input'!E$54)/G981))</f>
        <v>Blank</v>
      </c>
      <c r="S981" s="198" t="str">
        <f>IF(D981=0,"Blank",IF(D981="PHEV",MIN(M981,E981),MIN(M981,(E981*(1-'3 Model Input'!E$54)))))</f>
        <v>Blank</v>
      </c>
      <c r="T981" s="217" t="str">
        <f t="shared" si="172"/>
        <v>Blank</v>
      </c>
      <c r="U981" s="89"/>
      <c r="V981" s="216" t="str">
        <f>IF(D981=0,"Blank",P981*'3 Model Input'!E$50)</f>
        <v>Blank</v>
      </c>
      <c r="W981" s="197" t="str">
        <f t="shared" si="173"/>
        <v>Blank</v>
      </c>
      <c r="X981" s="197" t="str">
        <f t="shared" si="174"/>
        <v>Blank</v>
      </c>
      <c r="Y981" s="197" t="str">
        <f t="shared" si="175"/>
        <v>Blank</v>
      </c>
      <c r="Z981" s="197" t="str">
        <f t="shared" si="176"/>
        <v>Blank</v>
      </c>
      <c r="AA981" s="223" t="str" cm="1">
        <f t="array" ref="AA981">_xlfn.IFS(ISTEXT('3 Model Input'!F$70),"Missing",ISTEXT('3 Model Input'!I$70),"Missing",ISNUMBER('3 Model Input'!K$70),'3 Model Input'!K$70*P981)</f>
        <v>Missing</v>
      </c>
      <c r="AB981" s="89"/>
      <c r="AC981" s="227" t="str" cm="1">
        <f t="array" ref="AC981">IF(D981=0,"Blank",_xlfn.IFS('3 Model Input'!E$61=1,(V981*G981)/T981,'3 Model Input'!E$61=2,(W981*G981)/T981,'3 Model Input'!E$61=3,(X981*G981)/T981,'3 Model Input'!E$61=4,(Y981*G981)/T981,'3 Model Input'!E$61=5,(Z981*G981)/T981, ISTEXT('3 Model Input'!E$61),"Missing",'3 Model Input'!E$61=6,(AA981*G981)/T981))</f>
        <v>Blank</v>
      </c>
      <c r="AD981" s="202" t="str">
        <f t="shared" si="177"/>
        <v>Blank</v>
      </c>
      <c r="AE981" s="202" t="str">
        <f t="shared" si="178"/>
        <v>Blank</v>
      </c>
      <c r="AF981" s="217" t="str">
        <f t="shared" si="179"/>
        <v>Blank</v>
      </c>
      <c r="AG981" s="9" t="str" cm="1">
        <f t="array" ref="AG981">_xlfn.IFS(ISNUMBER(AC981), "", ISNUMBER(SEARCH("Blank", AC981)), "", ISERROR(AC981), "Bad input on tab 3")</f>
        <v/>
      </c>
    </row>
    <row r="982" spans="2:33" ht="15" customHeight="1" x14ac:dyDescent="0.75">
      <c r="B982" s="205" t="str">
        <f>'5 Driver Data'!B982</f>
        <v>0974</v>
      </c>
      <c r="C982" s="193">
        <f>'5 Driver Data'!C982</f>
        <v>0</v>
      </c>
      <c r="D982" s="192">
        <f>'5 Driver Data'!D982</f>
        <v>0</v>
      </c>
      <c r="E982" s="191">
        <f>'5 Driver Data'!E982</f>
        <v>0</v>
      </c>
      <c r="F982" s="191">
        <f>'5 Driver Data'!F982</f>
        <v>0</v>
      </c>
      <c r="G982" s="191">
        <f>'5 Driver Data'!G982</f>
        <v>0</v>
      </c>
      <c r="H982" s="191">
        <f>'5 Driver Data'!H982</f>
        <v>0</v>
      </c>
      <c r="I982" s="191">
        <f>'5 Driver Data'!I982</f>
        <v>0</v>
      </c>
      <c r="J982" s="191">
        <f>'5 Driver Data'!J982</f>
        <v>0</v>
      </c>
      <c r="K982" s="206">
        <f>'5 Driver Data'!K982</f>
        <v>0</v>
      </c>
      <c r="L982" s="1"/>
      <c r="M982" s="216" t="str">
        <f>IF(D982=0,"Blank",'3 Model Input'!E$44*'3 Model Input'!E$45)</f>
        <v>Blank</v>
      </c>
      <c r="N982" s="197" t="str">
        <f t="shared" si="170"/>
        <v>Blank</v>
      </c>
      <c r="O982" s="197" t="str">
        <f>IF(D982=0,"Blank",'3 Model Input'!E$49*(1-'3 Model Input'!E$51))</f>
        <v>Blank</v>
      </c>
      <c r="P982" s="197" t="str">
        <f t="shared" si="171"/>
        <v>Blank</v>
      </c>
      <c r="Q982" s="197" t="str">
        <f>IF(D982=0,"Blank",IF(D982="BEV",E982*(1-'3 Model Input'!E$54), E982))</f>
        <v>Blank</v>
      </c>
      <c r="R982" s="198" t="str">
        <f>IF(D982=0,"Blank",IF(D982="PHEV",F982/G982,F982*(1-'3 Model Input'!E$54)/G982))</f>
        <v>Blank</v>
      </c>
      <c r="S982" s="198" t="str">
        <f>IF(D982=0,"Blank",IF(D982="PHEV",MIN(M982,E982),MIN(M982,(E982*(1-'3 Model Input'!E$54)))))</f>
        <v>Blank</v>
      </c>
      <c r="T982" s="217" t="str">
        <f t="shared" si="172"/>
        <v>Blank</v>
      </c>
      <c r="U982" s="89"/>
      <c r="V982" s="216" t="str">
        <f>IF(D982=0,"Blank",P982*'3 Model Input'!E$50)</f>
        <v>Blank</v>
      </c>
      <c r="W982" s="197" t="str">
        <f t="shared" si="173"/>
        <v>Blank</v>
      </c>
      <c r="X982" s="197" t="str">
        <f t="shared" si="174"/>
        <v>Blank</v>
      </c>
      <c r="Y982" s="197" t="str">
        <f t="shared" si="175"/>
        <v>Blank</v>
      </c>
      <c r="Z982" s="197" t="str">
        <f t="shared" si="176"/>
        <v>Blank</v>
      </c>
      <c r="AA982" s="223" t="str" cm="1">
        <f t="array" ref="AA982">_xlfn.IFS(ISTEXT('3 Model Input'!F$70),"Missing",ISTEXT('3 Model Input'!I$70),"Missing",ISNUMBER('3 Model Input'!K$70),'3 Model Input'!K$70*P982)</f>
        <v>Missing</v>
      </c>
      <c r="AB982" s="89"/>
      <c r="AC982" s="227" t="str" cm="1">
        <f t="array" ref="AC982">IF(D982=0,"Blank",_xlfn.IFS('3 Model Input'!E$61=1,(V982*G982)/T982,'3 Model Input'!E$61=2,(W982*G982)/T982,'3 Model Input'!E$61=3,(X982*G982)/T982,'3 Model Input'!E$61=4,(Y982*G982)/T982,'3 Model Input'!E$61=5,(Z982*G982)/T982, ISTEXT('3 Model Input'!E$61),"Missing",'3 Model Input'!E$61=6,(AA982*G982)/T982))</f>
        <v>Blank</v>
      </c>
      <c r="AD982" s="202" t="str">
        <f t="shared" si="177"/>
        <v>Blank</v>
      </c>
      <c r="AE982" s="202" t="str">
        <f t="shared" si="178"/>
        <v>Blank</v>
      </c>
      <c r="AF982" s="217" t="str">
        <f t="shared" si="179"/>
        <v>Blank</v>
      </c>
      <c r="AG982" s="9" t="str" cm="1">
        <f t="array" ref="AG982">_xlfn.IFS(ISNUMBER(AC982), "", ISNUMBER(SEARCH("Blank", AC982)), "", ISERROR(AC982), "Bad input on tab 3")</f>
        <v/>
      </c>
    </row>
    <row r="983" spans="2:33" ht="15" customHeight="1" x14ac:dyDescent="0.75">
      <c r="B983" s="205" t="str">
        <f>'5 Driver Data'!B983</f>
        <v>0975</v>
      </c>
      <c r="C983" s="193">
        <f>'5 Driver Data'!C983</f>
        <v>0</v>
      </c>
      <c r="D983" s="192">
        <f>'5 Driver Data'!D983</f>
        <v>0</v>
      </c>
      <c r="E983" s="191">
        <f>'5 Driver Data'!E983</f>
        <v>0</v>
      </c>
      <c r="F983" s="191">
        <f>'5 Driver Data'!F983</f>
        <v>0</v>
      </c>
      <c r="G983" s="191">
        <f>'5 Driver Data'!G983</f>
        <v>0</v>
      </c>
      <c r="H983" s="191">
        <f>'5 Driver Data'!H983</f>
        <v>0</v>
      </c>
      <c r="I983" s="191">
        <f>'5 Driver Data'!I983</f>
        <v>0</v>
      </c>
      <c r="J983" s="191">
        <f>'5 Driver Data'!J983</f>
        <v>0</v>
      </c>
      <c r="K983" s="206">
        <f>'5 Driver Data'!K983</f>
        <v>0</v>
      </c>
      <c r="L983" s="1"/>
      <c r="M983" s="216" t="str">
        <f>IF(D983=0,"Blank",'3 Model Input'!E$44*'3 Model Input'!E$45)</f>
        <v>Blank</v>
      </c>
      <c r="N983" s="197" t="str">
        <f t="shared" si="170"/>
        <v>Blank</v>
      </c>
      <c r="O983" s="197" t="str">
        <f>IF(D983=0,"Blank",'3 Model Input'!E$49*(1-'3 Model Input'!E$51))</f>
        <v>Blank</v>
      </c>
      <c r="P983" s="197" t="str">
        <f t="shared" si="171"/>
        <v>Blank</v>
      </c>
      <c r="Q983" s="197" t="str">
        <f>IF(D983=0,"Blank",IF(D983="BEV",E983*(1-'3 Model Input'!E$54), E983))</f>
        <v>Blank</v>
      </c>
      <c r="R983" s="198" t="str">
        <f>IF(D983=0,"Blank",IF(D983="PHEV",F983/G983,F983*(1-'3 Model Input'!E$54)/G983))</f>
        <v>Blank</v>
      </c>
      <c r="S983" s="198" t="str">
        <f>IF(D983=0,"Blank",IF(D983="PHEV",MIN(M983,E983),MIN(M983,(E983*(1-'3 Model Input'!E$54)))))</f>
        <v>Blank</v>
      </c>
      <c r="T983" s="217" t="str">
        <f t="shared" si="172"/>
        <v>Blank</v>
      </c>
      <c r="U983" s="89"/>
      <c r="V983" s="216" t="str">
        <f>IF(D983=0,"Blank",P983*'3 Model Input'!E$50)</f>
        <v>Blank</v>
      </c>
      <c r="W983" s="197" t="str">
        <f t="shared" si="173"/>
        <v>Blank</v>
      </c>
      <c r="X983" s="197" t="str">
        <f t="shared" si="174"/>
        <v>Blank</v>
      </c>
      <c r="Y983" s="197" t="str">
        <f t="shared" si="175"/>
        <v>Blank</v>
      </c>
      <c r="Z983" s="197" t="str">
        <f t="shared" si="176"/>
        <v>Blank</v>
      </c>
      <c r="AA983" s="223" t="str" cm="1">
        <f t="array" ref="AA983">_xlfn.IFS(ISTEXT('3 Model Input'!F$70),"Missing",ISTEXT('3 Model Input'!I$70),"Missing",ISNUMBER('3 Model Input'!K$70),'3 Model Input'!K$70*P983)</f>
        <v>Missing</v>
      </c>
      <c r="AB983" s="89"/>
      <c r="AC983" s="227" t="str" cm="1">
        <f t="array" ref="AC983">IF(D983=0,"Blank",_xlfn.IFS('3 Model Input'!E$61=1,(V983*G983)/T983,'3 Model Input'!E$61=2,(W983*G983)/T983,'3 Model Input'!E$61=3,(X983*G983)/T983,'3 Model Input'!E$61=4,(Y983*G983)/T983,'3 Model Input'!E$61=5,(Z983*G983)/T983, ISTEXT('3 Model Input'!E$61),"Missing",'3 Model Input'!E$61=6,(AA983*G983)/T983))</f>
        <v>Blank</v>
      </c>
      <c r="AD983" s="202" t="str">
        <f t="shared" si="177"/>
        <v>Blank</v>
      </c>
      <c r="AE983" s="202" t="str">
        <f t="shared" si="178"/>
        <v>Blank</v>
      </c>
      <c r="AF983" s="217" t="str">
        <f t="shared" si="179"/>
        <v>Blank</v>
      </c>
      <c r="AG983" s="9" t="str" cm="1">
        <f t="array" ref="AG983">_xlfn.IFS(ISNUMBER(AC983), "", ISNUMBER(SEARCH("Blank", AC983)), "", ISERROR(AC983), "Bad input on tab 3")</f>
        <v/>
      </c>
    </row>
    <row r="984" spans="2:33" ht="15" customHeight="1" x14ac:dyDescent="0.75">
      <c r="B984" s="205" t="str">
        <f>'5 Driver Data'!B984</f>
        <v>0976</v>
      </c>
      <c r="C984" s="193">
        <f>'5 Driver Data'!C984</f>
        <v>0</v>
      </c>
      <c r="D984" s="192">
        <f>'5 Driver Data'!D984</f>
        <v>0</v>
      </c>
      <c r="E984" s="191">
        <f>'5 Driver Data'!E984</f>
        <v>0</v>
      </c>
      <c r="F984" s="191">
        <f>'5 Driver Data'!F984</f>
        <v>0</v>
      </c>
      <c r="G984" s="191">
        <f>'5 Driver Data'!G984</f>
        <v>0</v>
      </c>
      <c r="H984" s="191">
        <f>'5 Driver Data'!H984</f>
        <v>0</v>
      </c>
      <c r="I984" s="191">
        <f>'5 Driver Data'!I984</f>
        <v>0</v>
      </c>
      <c r="J984" s="191">
        <f>'5 Driver Data'!J984</f>
        <v>0</v>
      </c>
      <c r="K984" s="206">
        <f>'5 Driver Data'!K984</f>
        <v>0</v>
      </c>
      <c r="L984" s="1"/>
      <c r="M984" s="216" t="str">
        <f>IF(D984=0,"Blank",'3 Model Input'!E$44*'3 Model Input'!E$45)</f>
        <v>Blank</v>
      </c>
      <c r="N984" s="197" t="str">
        <f t="shared" si="170"/>
        <v>Blank</v>
      </c>
      <c r="O984" s="197" t="str">
        <f>IF(D984=0,"Blank",'3 Model Input'!E$49*(1-'3 Model Input'!E$51))</f>
        <v>Blank</v>
      </c>
      <c r="P984" s="197" t="str">
        <f t="shared" si="171"/>
        <v>Blank</v>
      </c>
      <c r="Q984" s="197" t="str">
        <f>IF(D984=0,"Blank",IF(D984="BEV",E984*(1-'3 Model Input'!E$54), E984))</f>
        <v>Blank</v>
      </c>
      <c r="R984" s="198" t="str">
        <f>IF(D984=0,"Blank",IF(D984="PHEV",F984/G984,F984*(1-'3 Model Input'!E$54)/G984))</f>
        <v>Blank</v>
      </c>
      <c r="S984" s="198" t="str">
        <f>IF(D984=0,"Blank",IF(D984="PHEV",MIN(M984,E984),MIN(M984,(E984*(1-'3 Model Input'!E$54)))))</f>
        <v>Blank</v>
      </c>
      <c r="T984" s="217" t="str">
        <f t="shared" si="172"/>
        <v>Blank</v>
      </c>
      <c r="U984" s="89"/>
      <c r="V984" s="216" t="str">
        <f>IF(D984=0,"Blank",P984*'3 Model Input'!E$50)</f>
        <v>Blank</v>
      </c>
      <c r="W984" s="197" t="str">
        <f t="shared" si="173"/>
        <v>Blank</v>
      </c>
      <c r="X984" s="197" t="str">
        <f t="shared" si="174"/>
        <v>Blank</v>
      </c>
      <c r="Y984" s="197" t="str">
        <f t="shared" si="175"/>
        <v>Blank</v>
      </c>
      <c r="Z984" s="197" t="str">
        <f t="shared" si="176"/>
        <v>Blank</v>
      </c>
      <c r="AA984" s="223" t="str" cm="1">
        <f t="array" ref="AA984">_xlfn.IFS(ISTEXT('3 Model Input'!F$70),"Missing",ISTEXT('3 Model Input'!I$70),"Missing",ISNUMBER('3 Model Input'!K$70),'3 Model Input'!K$70*P984)</f>
        <v>Missing</v>
      </c>
      <c r="AB984" s="89"/>
      <c r="AC984" s="227" t="str" cm="1">
        <f t="array" ref="AC984">IF(D984=0,"Blank",_xlfn.IFS('3 Model Input'!E$61=1,(V984*G984)/T984,'3 Model Input'!E$61=2,(W984*G984)/T984,'3 Model Input'!E$61=3,(X984*G984)/T984,'3 Model Input'!E$61=4,(Y984*G984)/T984,'3 Model Input'!E$61=5,(Z984*G984)/T984, ISTEXT('3 Model Input'!E$61),"Missing",'3 Model Input'!E$61=6,(AA984*G984)/T984))</f>
        <v>Blank</v>
      </c>
      <c r="AD984" s="202" t="str">
        <f t="shared" si="177"/>
        <v>Blank</v>
      </c>
      <c r="AE984" s="202" t="str">
        <f t="shared" si="178"/>
        <v>Blank</v>
      </c>
      <c r="AF984" s="217" t="str">
        <f t="shared" si="179"/>
        <v>Blank</v>
      </c>
      <c r="AG984" s="9" t="str" cm="1">
        <f t="array" ref="AG984">_xlfn.IFS(ISNUMBER(AC984), "", ISNUMBER(SEARCH("Blank", AC984)), "", ISERROR(AC984), "Bad input on tab 3")</f>
        <v/>
      </c>
    </row>
    <row r="985" spans="2:33" ht="15" customHeight="1" x14ac:dyDescent="0.75">
      <c r="B985" s="205" t="str">
        <f>'5 Driver Data'!B985</f>
        <v>0977</v>
      </c>
      <c r="C985" s="193">
        <f>'5 Driver Data'!C985</f>
        <v>0</v>
      </c>
      <c r="D985" s="192">
        <f>'5 Driver Data'!D985</f>
        <v>0</v>
      </c>
      <c r="E985" s="191">
        <f>'5 Driver Data'!E985</f>
        <v>0</v>
      </c>
      <c r="F985" s="191">
        <f>'5 Driver Data'!F985</f>
        <v>0</v>
      </c>
      <c r="G985" s="191">
        <f>'5 Driver Data'!G985</f>
        <v>0</v>
      </c>
      <c r="H985" s="191">
        <f>'5 Driver Data'!H985</f>
        <v>0</v>
      </c>
      <c r="I985" s="191">
        <f>'5 Driver Data'!I985</f>
        <v>0</v>
      </c>
      <c r="J985" s="191">
        <f>'5 Driver Data'!J985</f>
        <v>0</v>
      </c>
      <c r="K985" s="206">
        <f>'5 Driver Data'!K985</f>
        <v>0</v>
      </c>
      <c r="L985" s="1"/>
      <c r="M985" s="216" t="str">
        <f>IF(D985=0,"Blank",'3 Model Input'!E$44*'3 Model Input'!E$45)</f>
        <v>Blank</v>
      </c>
      <c r="N985" s="197" t="str">
        <f t="shared" si="170"/>
        <v>Blank</v>
      </c>
      <c r="O985" s="197" t="str">
        <f>IF(D985=0,"Blank",'3 Model Input'!E$49*(1-'3 Model Input'!E$51))</f>
        <v>Blank</v>
      </c>
      <c r="P985" s="197" t="str">
        <f t="shared" si="171"/>
        <v>Blank</v>
      </c>
      <c r="Q985" s="197" t="str">
        <f>IF(D985=0,"Blank",IF(D985="BEV",E985*(1-'3 Model Input'!E$54), E985))</f>
        <v>Blank</v>
      </c>
      <c r="R985" s="198" t="str">
        <f>IF(D985=0,"Blank",IF(D985="PHEV",F985/G985,F985*(1-'3 Model Input'!E$54)/G985))</f>
        <v>Blank</v>
      </c>
      <c r="S985" s="198" t="str">
        <f>IF(D985=0,"Blank",IF(D985="PHEV",MIN(M985,E985),MIN(M985,(E985*(1-'3 Model Input'!E$54)))))</f>
        <v>Blank</v>
      </c>
      <c r="T985" s="217" t="str">
        <f t="shared" si="172"/>
        <v>Blank</v>
      </c>
      <c r="U985" s="89"/>
      <c r="V985" s="216" t="str">
        <f>IF(D985=0,"Blank",P985*'3 Model Input'!E$50)</f>
        <v>Blank</v>
      </c>
      <c r="W985" s="197" t="str">
        <f t="shared" si="173"/>
        <v>Blank</v>
      </c>
      <c r="X985" s="197" t="str">
        <f t="shared" si="174"/>
        <v>Blank</v>
      </c>
      <c r="Y985" s="197" t="str">
        <f t="shared" si="175"/>
        <v>Blank</v>
      </c>
      <c r="Z985" s="197" t="str">
        <f t="shared" si="176"/>
        <v>Blank</v>
      </c>
      <c r="AA985" s="223" t="str" cm="1">
        <f t="array" ref="AA985">_xlfn.IFS(ISTEXT('3 Model Input'!F$70),"Missing",ISTEXT('3 Model Input'!I$70),"Missing",ISNUMBER('3 Model Input'!K$70),'3 Model Input'!K$70*P985)</f>
        <v>Missing</v>
      </c>
      <c r="AB985" s="89"/>
      <c r="AC985" s="227" t="str" cm="1">
        <f t="array" ref="AC985">IF(D985=0,"Blank",_xlfn.IFS('3 Model Input'!E$61=1,(V985*G985)/T985,'3 Model Input'!E$61=2,(W985*G985)/T985,'3 Model Input'!E$61=3,(X985*G985)/T985,'3 Model Input'!E$61=4,(Y985*G985)/T985,'3 Model Input'!E$61=5,(Z985*G985)/T985, ISTEXT('3 Model Input'!E$61),"Missing",'3 Model Input'!E$61=6,(AA985*G985)/T985))</f>
        <v>Blank</v>
      </c>
      <c r="AD985" s="202" t="str">
        <f t="shared" si="177"/>
        <v>Blank</v>
      </c>
      <c r="AE985" s="202" t="str">
        <f t="shared" si="178"/>
        <v>Blank</v>
      </c>
      <c r="AF985" s="217" t="str">
        <f t="shared" si="179"/>
        <v>Blank</v>
      </c>
      <c r="AG985" s="9" t="str" cm="1">
        <f t="array" ref="AG985">_xlfn.IFS(ISNUMBER(AC985), "", ISNUMBER(SEARCH("Blank", AC985)), "", ISERROR(AC985), "Bad input on tab 3")</f>
        <v/>
      </c>
    </row>
    <row r="986" spans="2:33" ht="15" customHeight="1" x14ac:dyDescent="0.75">
      <c r="B986" s="205" t="str">
        <f>'5 Driver Data'!B986</f>
        <v>0978</v>
      </c>
      <c r="C986" s="193">
        <f>'5 Driver Data'!C986</f>
        <v>0</v>
      </c>
      <c r="D986" s="192">
        <f>'5 Driver Data'!D986</f>
        <v>0</v>
      </c>
      <c r="E986" s="191">
        <f>'5 Driver Data'!E986</f>
        <v>0</v>
      </c>
      <c r="F986" s="191">
        <f>'5 Driver Data'!F986</f>
        <v>0</v>
      </c>
      <c r="G986" s="191">
        <f>'5 Driver Data'!G986</f>
        <v>0</v>
      </c>
      <c r="H986" s="191">
        <f>'5 Driver Data'!H986</f>
        <v>0</v>
      </c>
      <c r="I986" s="191">
        <f>'5 Driver Data'!I986</f>
        <v>0</v>
      </c>
      <c r="J986" s="191">
        <f>'5 Driver Data'!J986</f>
        <v>0</v>
      </c>
      <c r="K986" s="206">
        <f>'5 Driver Data'!K986</f>
        <v>0</v>
      </c>
      <c r="L986" s="1"/>
      <c r="M986" s="216" t="str">
        <f>IF(D986=0,"Blank",'3 Model Input'!E$44*'3 Model Input'!E$45)</f>
        <v>Blank</v>
      </c>
      <c r="N986" s="197" t="str">
        <f t="shared" si="170"/>
        <v>Blank</v>
      </c>
      <c r="O986" s="197" t="str">
        <f>IF(D986=0,"Blank",'3 Model Input'!E$49*(1-'3 Model Input'!E$51))</f>
        <v>Blank</v>
      </c>
      <c r="P986" s="197" t="str">
        <f t="shared" si="171"/>
        <v>Blank</v>
      </c>
      <c r="Q986" s="197" t="str">
        <f>IF(D986=0,"Blank",IF(D986="BEV",E986*(1-'3 Model Input'!E$54), E986))</f>
        <v>Blank</v>
      </c>
      <c r="R986" s="198" t="str">
        <f>IF(D986=0,"Blank",IF(D986="PHEV",F986/G986,F986*(1-'3 Model Input'!E$54)/G986))</f>
        <v>Blank</v>
      </c>
      <c r="S986" s="198" t="str">
        <f>IF(D986=0,"Blank",IF(D986="PHEV",MIN(M986,E986),MIN(M986,(E986*(1-'3 Model Input'!E$54)))))</f>
        <v>Blank</v>
      </c>
      <c r="T986" s="217" t="str">
        <f t="shared" si="172"/>
        <v>Blank</v>
      </c>
      <c r="U986" s="89"/>
      <c r="V986" s="216" t="str">
        <f>IF(D986=0,"Blank",P986*'3 Model Input'!E$50)</f>
        <v>Blank</v>
      </c>
      <c r="W986" s="197" t="str">
        <f t="shared" si="173"/>
        <v>Blank</v>
      </c>
      <c r="X986" s="197" t="str">
        <f t="shared" si="174"/>
        <v>Blank</v>
      </c>
      <c r="Y986" s="197" t="str">
        <f t="shared" si="175"/>
        <v>Blank</v>
      </c>
      <c r="Z986" s="197" t="str">
        <f t="shared" si="176"/>
        <v>Blank</v>
      </c>
      <c r="AA986" s="223" t="str" cm="1">
        <f t="array" ref="AA986">_xlfn.IFS(ISTEXT('3 Model Input'!F$70),"Missing",ISTEXT('3 Model Input'!I$70),"Missing",ISNUMBER('3 Model Input'!K$70),'3 Model Input'!K$70*P986)</f>
        <v>Missing</v>
      </c>
      <c r="AB986" s="89"/>
      <c r="AC986" s="227" t="str" cm="1">
        <f t="array" ref="AC986">IF(D986=0,"Blank",_xlfn.IFS('3 Model Input'!E$61=1,(V986*G986)/T986,'3 Model Input'!E$61=2,(W986*G986)/T986,'3 Model Input'!E$61=3,(X986*G986)/T986,'3 Model Input'!E$61=4,(Y986*G986)/T986,'3 Model Input'!E$61=5,(Z986*G986)/T986, ISTEXT('3 Model Input'!E$61),"Missing",'3 Model Input'!E$61=6,(AA986*G986)/T986))</f>
        <v>Blank</v>
      </c>
      <c r="AD986" s="202" t="str">
        <f t="shared" si="177"/>
        <v>Blank</v>
      </c>
      <c r="AE986" s="202" t="str">
        <f t="shared" si="178"/>
        <v>Blank</v>
      </c>
      <c r="AF986" s="217" t="str">
        <f t="shared" si="179"/>
        <v>Blank</v>
      </c>
      <c r="AG986" s="9" t="str" cm="1">
        <f t="array" ref="AG986">_xlfn.IFS(ISNUMBER(AC986), "", ISNUMBER(SEARCH("Blank", AC986)), "", ISERROR(AC986), "Bad input on tab 3")</f>
        <v/>
      </c>
    </row>
    <row r="987" spans="2:33" ht="15" customHeight="1" x14ac:dyDescent="0.75">
      <c r="B987" s="205" t="str">
        <f>'5 Driver Data'!B987</f>
        <v>0979</v>
      </c>
      <c r="C987" s="193">
        <f>'5 Driver Data'!C987</f>
        <v>0</v>
      </c>
      <c r="D987" s="192">
        <f>'5 Driver Data'!D987</f>
        <v>0</v>
      </c>
      <c r="E987" s="191">
        <f>'5 Driver Data'!E987</f>
        <v>0</v>
      </c>
      <c r="F987" s="191">
        <f>'5 Driver Data'!F987</f>
        <v>0</v>
      </c>
      <c r="G987" s="191">
        <f>'5 Driver Data'!G987</f>
        <v>0</v>
      </c>
      <c r="H987" s="191">
        <f>'5 Driver Data'!H987</f>
        <v>0</v>
      </c>
      <c r="I987" s="191">
        <f>'5 Driver Data'!I987</f>
        <v>0</v>
      </c>
      <c r="J987" s="191">
        <f>'5 Driver Data'!J987</f>
        <v>0</v>
      </c>
      <c r="K987" s="206">
        <f>'5 Driver Data'!K987</f>
        <v>0</v>
      </c>
      <c r="L987" s="1"/>
      <c r="M987" s="216" t="str">
        <f>IF(D987=0,"Blank",'3 Model Input'!E$44*'3 Model Input'!E$45)</f>
        <v>Blank</v>
      </c>
      <c r="N987" s="197" t="str">
        <f t="shared" si="170"/>
        <v>Blank</v>
      </c>
      <c r="O987" s="197" t="str">
        <f>IF(D987=0,"Blank",'3 Model Input'!E$49*(1-'3 Model Input'!E$51))</f>
        <v>Blank</v>
      </c>
      <c r="P987" s="197" t="str">
        <f t="shared" si="171"/>
        <v>Blank</v>
      </c>
      <c r="Q987" s="197" t="str">
        <f>IF(D987=0,"Blank",IF(D987="BEV",E987*(1-'3 Model Input'!E$54), E987))</f>
        <v>Blank</v>
      </c>
      <c r="R987" s="198" t="str">
        <f>IF(D987=0,"Blank",IF(D987="PHEV",F987/G987,F987*(1-'3 Model Input'!E$54)/G987))</f>
        <v>Blank</v>
      </c>
      <c r="S987" s="198" t="str">
        <f>IF(D987=0,"Blank",IF(D987="PHEV",MIN(M987,E987),MIN(M987,(E987*(1-'3 Model Input'!E$54)))))</f>
        <v>Blank</v>
      </c>
      <c r="T987" s="217" t="str">
        <f t="shared" si="172"/>
        <v>Blank</v>
      </c>
      <c r="U987" s="89"/>
      <c r="V987" s="216" t="str">
        <f>IF(D987=0,"Blank",P987*'3 Model Input'!E$50)</f>
        <v>Blank</v>
      </c>
      <c r="W987" s="197" t="str">
        <f t="shared" si="173"/>
        <v>Blank</v>
      </c>
      <c r="X987" s="197" t="str">
        <f t="shared" si="174"/>
        <v>Blank</v>
      </c>
      <c r="Y987" s="197" t="str">
        <f t="shared" si="175"/>
        <v>Blank</v>
      </c>
      <c r="Z987" s="197" t="str">
        <f t="shared" si="176"/>
        <v>Blank</v>
      </c>
      <c r="AA987" s="223" t="str" cm="1">
        <f t="array" ref="AA987">_xlfn.IFS(ISTEXT('3 Model Input'!F$70),"Missing",ISTEXT('3 Model Input'!I$70),"Missing",ISNUMBER('3 Model Input'!K$70),'3 Model Input'!K$70*P987)</f>
        <v>Missing</v>
      </c>
      <c r="AB987" s="89"/>
      <c r="AC987" s="227" t="str" cm="1">
        <f t="array" ref="AC987">IF(D987=0,"Blank",_xlfn.IFS('3 Model Input'!E$61=1,(V987*G987)/T987,'3 Model Input'!E$61=2,(W987*G987)/T987,'3 Model Input'!E$61=3,(X987*G987)/T987,'3 Model Input'!E$61=4,(Y987*G987)/T987,'3 Model Input'!E$61=5,(Z987*G987)/T987, ISTEXT('3 Model Input'!E$61),"Missing",'3 Model Input'!E$61=6,(AA987*G987)/T987))</f>
        <v>Blank</v>
      </c>
      <c r="AD987" s="202" t="str">
        <f t="shared" si="177"/>
        <v>Blank</v>
      </c>
      <c r="AE987" s="202" t="str">
        <f t="shared" si="178"/>
        <v>Blank</v>
      </c>
      <c r="AF987" s="217" t="str">
        <f t="shared" si="179"/>
        <v>Blank</v>
      </c>
      <c r="AG987" s="9" t="str" cm="1">
        <f t="array" ref="AG987">_xlfn.IFS(ISNUMBER(AC987), "", ISNUMBER(SEARCH("Blank", AC987)), "", ISERROR(AC987), "Bad input on tab 3")</f>
        <v/>
      </c>
    </row>
    <row r="988" spans="2:33" ht="15" customHeight="1" x14ac:dyDescent="0.75">
      <c r="B988" s="205" t="str">
        <f>'5 Driver Data'!B988</f>
        <v>0980</v>
      </c>
      <c r="C988" s="193">
        <f>'5 Driver Data'!C988</f>
        <v>0</v>
      </c>
      <c r="D988" s="192">
        <f>'5 Driver Data'!D988</f>
        <v>0</v>
      </c>
      <c r="E988" s="191">
        <f>'5 Driver Data'!E988</f>
        <v>0</v>
      </c>
      <c r="F988" s="191">
        <f>'5 Driver Data'!F988</f>
        <v>0</v>
      </c>
      <c r="G988" s="191">
        <f>'5 Driver Data'!G988</f>
        <v>0</v>
      </c>
      <c r="H988" s="191">
        <f>'5 Driver Data'!H988</f>
        <v>0</v>
      </c>
      <c r="I988" s="191">
        <f>'5 Driver Data'!I988</f>
        <v>0</v>
      </c>
      <c r="J988" s="191">
        <f>'5 Driver Data'!J988</f>
        <v>0</v>
      </c>
      <c r="K988" s="206">
        <f>'5 Driver Data'!K988</f>
        <v>0</v>
      </c>
      <c r="L988" s="1"/>
      <c r="M988" s="216" t="str">
        <f>IF(D988=0,"Blank",'3 Model Input'!E$44*'3 Model Input'!E$45)</f>
        <v>Blank</v>
      </c>
      <c r="N988" s="197" t="str">
        <f t="shared" si="170"/>
        <v>Blank</v>
      </c>
      <c r="O988" s="197" t="str">
        <f>IF(D988=0,"Blank",'3 Model Input'!E$49*(1-'3 Model Input'!E$51))</f>
        <v>Blank</v>
      </c>
      <c r="P988" s="197" t="str">
        <f t="shared" si="171"/>
        <v>Blank</v>
      </c>
      <c r="Q988" s="197" t="str">
        <f>IF(D988=0,"Blank",IF(D988="BEV",E988*(1-'3 Model Input'!E$54), E988))</f>
        <v>Blank</v>
      </c>
      <c r="R988" s="198" t="str">
        <f>IF(D988=0,"Blank",IF(D988="PHEV",F988/G988,F988*(1-'3 Model Input'!E$54)/G988))</f>
        <v>Blank</v>
      </c>
      <c r="S988" s="198" t="str">
        <f>IF(D988=0,"Blank",IF(D988="PHEV",MIN(M988,E988),MIN(M988,(E988*(1-'3 Model Input'!E$54)))))</f>
        <v>Blank</v>
      </c>
      <c r="T988" s="217" t="str">
        <f t="shared" si="172"/>
        <v>Blank</v>
      </c>
      <c r="U988" s="89"/>
      <c r="V988" s="216" t="str">
        <f>IF(D988=0,"Blank",P988*'3 Model Input'!E$50)</f>
        <v>Blank</v>
      </c>
      <c r="W988" s="197" t="str">
        <f t="shared" si="173"/>
        <v>Blank</v>
      </c>
      <c r="X988" s="197" t="str">
        <f t="shared" si="174"/>
        <v>Blank</v>
      </c>
      <c r="Y988" s="197" t="str">
        <f t="shared" si="175"/>
        <v>Blank</v>
      </c>
      <c r="Z988" s="197" t="str">
        <f t="shared" si="176"/>
        <v>Blank</v>
      </c>
      <c r="AA988" s="223" t="str" cm="1">
        <f t="array" ref="AA988">_xlfn.IFS(ISTEXT('3 Model Input'!F$70),"Missing",ISTEXT('3 Model Input'!I$70),"Missing",ISNUMBER('3 Model Input'!K$70),'3 Model Input'!K$70*P988)</f>
        <v>Missing</v>
      </c>
      <c r="AB988" s="89"/>
      <c r="AC988" s="227" t="str" cm="1">
        <f t="array" ref="AC988">IF(D988=0,"Blank",_xlfn.IFS('3 Model Input'!E$61=1,(V988*G988)/T988,'3 Model Input'!E$61=2,(W988*G988)/T988,'3 Model Input'!E$61=3,(X988*G988)/T988,'3 Model Input'!E$61=4,(Y988*G988)/T988,'3 Model Input'!E$61=5,(Z988*G988)/T988, ISTEXT('3 Model Input'!E$61),"Missing",'3 Model Input'!E$61=6,(AA988*G988)/T988))</f>
        <v>Blank</v>
      </c>
      <c r="AD988" s="202" t="str">
        <f t="shared" si="177"/>
        <v>Blank</v>
      </c>
      <c r="AE988" s="202" t="str">
        <f t="shared" si="178"/>
        <v>Blank</v>
      </c>
      <c r="AF988" s="217" t="str">
        <f t="shared" si="179"/>
        <v>Blank</v>
      </c>
      <c r="AG988" s="9" t="str" cm="1">
        <f t="array" ref="AG988">_xlfn.IFS(ISNUMBER(AC988), "", ISNUMBER(SEARCH("Blank", AC988)), "", ISERROR(AC988), "Bad input on tab 3")</f>
        <v/>
      </c>
    </row>
    <row r="989" spans="2:33" ht="15" customHeight="1" x14ac:dyDescent="0.75">
      <c r="B989" s="205" t="str">
        <f>'5 Driver Data'!B989</f>
        <v>0981</v>
      </c>
      <c r="C989" s="193">
        <f>'5 Driver Data'!C989</f>
        <v>0</v>
      </c>
      <c r="D989" s="192">
        <f>'5 Driver Data'!D989</f>
        <v>0</v>
      </c>
      <c r="E989" s="191">
        <f>'5 Driver Data'!E989</f>
        <v>0</v>
      </c>
      <c r="F989" s="191">
        <f>'5 Driver Data'!F989</f>
        <v>0</v>
      </c>
      <c r="G989" s="191">
        <f>'5 Driver Data'!G989</f>
        <v>0</v>
      </c>
      <c r="H989" s="191">
        <f>'5 Driver Data'!H989</f>
        <v>0</v>
      </c>
      <c r="I989" s="191">
        <f>'5 Driver Data'!I989</f>
        <v>0</v>
      </c>
      <c r="J989" s="191">
        <f>'5 Driver Data'!J989</f>
        <v>0</v>
      </c>
      <c r="K989" s="206">
        <f>'5 Driver Data'!K989</f>
        <v>0</v>
      </c>
      <c r="L989" s="1"/>
      <c r="M989" s="216" t="str">
        <f>IF(D989=0,"Blank",'3 Model Input'!E$44*'3 Model Input'!E$45)</f>
        <v>Blank</v>
      </c>
      <c r="N989" s="197" t="str">
        <f t="shared" si="170"/>
        <v>Blank</v>
      </c>
      <c r="O989" s="197" t="str">
        <f>IF(D989=0,"Blank",'3 Model Input'!E$49*(1-'3 Model Input'!E$51))</f>
        <v>Blank</v>
      </c>
      <c r="P989" s="197" t="str">
        <f t="shared" si="171"/>
        <v>Blank</v>
      </c>
      <c r="Q989" s="197" t="str">
        <f>IF(D989=0,"Blank",IF(D989="BEV",E989*(1-'3 Model Input'!E$54), E989))</f>
        <v>Blank</v>
      </c>
      <c r="R989" s="198" t="str">
        <f>IF(D989=0,"Blank",IF(D989="PHEV",F989/G989,F989*(1-'3 Model Input'!E$54)/G989))</f>
        <v>Blank</v>
      </c>
      <c r="S989" s="198" t="str">
        <f>IF(D989=0,"Blank",IF(D989="PHEV",MIN(M989,E989),MIN(M989,(E989*(1-'3 Model Input'!E$54)))))</f>
        <v>Blank</v>
      </c>
      <c r="T989" s="217" t="str">
        <f t="shared" si="172"/>
        <v>Blank</v>
      </c>
      <c r="U989" s="89"/>
      <c r="V989" s="216" t="str">
        <f>IF(D989=0,"Blank",P989*'3 Model Input'!E$50)</f>
        <v>Blank</v>
      </c>
      <c r="W989" s="197" t="str">
        <f t="shared" si="173"/>
        <v>Blank</v>
      </c>
      <c r="X989" s="197" t="str">
        <f t="shared" si="174"/>
        <v>Blank</v>
      </c>
      <c r="Y989" s="197" t="str">
        <f t="shared" si="175"/>
        <v>Blank</v>
      </c>
      <c r="Z989" s="197" t="str">
        <f t="shared" si="176"/>
        <v>Blank</v>
      </c>
      <c r="AA989" s="223" t="str" cm="1">
        <f t="array" ref="AA989">_xlfn.IFS(ISTEXT('3 Model Input'!F$70),"Missing",ISTEXT('3 Model Input'!I$70),"Missing",ISNUMBER('3 Model Input'!K$70),'3 Model Input'!K$70*P989)</f>
        <v>Missing</v>
      </c>
      <c r="AB989" s="89"/>
      <c r="AC989" s="227" t="str" cm="1">
        <f t="array" ref="AC989">IF(D989=0,"Blank",_xlfn.IFS('3 Model Input'!E$61=1,(V989*G989)/T989,'3 Model Input'!E$61=2,(W989*G989)/T989,'3 Model Input'!E$61=3,(X989*G989)/T989,'3 Model Input'!E$61=4,(Y989*G989)/T989,'3 Model Input'!E$61=5,(Z989*G989)/T989, ISTEXT('3 Model Input'!E$61),"Missing",'3 Model Input'!E$61=6,(AA989*G989)/T989))</f>
        <v>Blank</v>
      </c>
      <c r="AD989" s="202" t="str">
        <f t="shared" si="177"/>
        <v>Blank</v>
      </c>
      <c r="AE989" s="202" t="str">
        <f t="shared" si="178"/>
        <v>Blank</v>
      </c>
      <c r="AF989" s="217" t="str">
        <f t="shared" si="179"/>
        <v>Blank</v>
      </c>
      <c r="AG989" s="9" t="str" cm="1">
        <f t="array" ref="AG989">_xlfn.IFS(ISNUMBER(AC989), "", ISNUMBER(SEARCH("Blank", AC989)), "", ISERROR(AC989), "Bad input on tab 3")</f>
        <v/>
      </c>
    </row>
    <row r="990" spans="2:33" ht="15" customHeight="1" x14ac:dyDescent="0.75">
      <c r="B990" s="205" t="str">
        <f>'5 Driver Data'!B990</f>
        <v>0982</v>
      </c>
      <c r="C990" s="193">
        <f>'5 Driver Data'!C990</f>
        <v>0</v>
      </c>
      <c r="D990" s="192">
        <f>'5 Driver Data'!D990</f>
        <v>0</v>
      </c>
      <c r="E990" s="191">
        <f>'5 Driver Data'!E990</f>
        <v>0</v>
      </c>
      <c r="F990" s="191">
        <f>'5 Driver Data'!F990</f>
        <v>0</v>
      </c>
      <c r="G990" s="191">
        <f>'5 Driver Data'!G990</f>
        <v>0</v>
      </c>
      <c r="H990" s="191">
        <f>'5 Driver Data'!H990</f>
        <v>0</v>
      </c>
      <c r="I990" s="191">
        <f>'5 Driver Data'!I990</f>
        <v>0</v>
      </c>
      <c r="J990" s="191">
        <f>'5 Driver Data'!J990</f>
        <v>0</v>
      </c>
      <c r="K990" s="206">
        <f>'5 Driver Data'!K990</f>
        <v>0</v>
      </c>
      <c r="L990" s="1"/>
      <c r="M990" s="216" t="str">
        <f>IF(D990=0,"Blank",'3 Model Input'!E$44*'3 Model Input'!E$45)</f>
        <v>Blank</v>
      </c>
      <c r="N990" s="197" t="str">
        <f t="shared" si="170"/>
        <v>Blank</v>
      </c>
      <c r="O990" s="197" t="str">
        <f>IF(D990=0,"Blank",'3 Model Input'!E$49*(1-'3 Model Input'!E$51))</f>
        <v>Blank</v>
      </c>
      <c r="P990" s="197" t="str">
        <f t="shared" si="171"/>
        <v>Blank</v>
      </c>
      <c r="Q990" s="197" t="str">
        <f>IF(D990=0,"Blank",IF(D990="BEV",E990*(1-'3 Model Input'!E$54), E990))</f>
        <v>Blank</v>
      </c>
      <c r="R990" s="198" t="str">
        <f>IF(D990=0,"Blank",IF(D990="PHEV",F990/G990,F990*(1-'3 Model Input'!E$54)/G990))</f>
        <v>Blank</v>
      </c>
      <c r="S990" s="198" t="str">
        <f>IF(D990=0,"Blank",IF(D990="PHEV",MIN(M990,E990),MIN(M990,(E990*(1-'3 Model Input'!E$54)))))</f>
        <v>Blank</v>
      </c>
      <c r="T990" s="217" t="str">
        <f t="shared" si="172"/>
        <v>Blank</v>
      </c>
      <c r="U990" s="89"/>
      <c r="V990" s="216" t="str">
        <f>IF(D990=0,"Blank",P990*'3 Model Input'!E$50)</f>
        <v>Blank</v>
      </c>
      <c r="W990" s="197" t="str">
        <f t="shared" si="173"/>
        <v>Blank</v>
      </c>
      <c r="X990" s="197" t="str">
        <f t="shared" si="174"/>
        <v>Blank</v>
      </c>
      <c r="Y990" s="197" t="str">
        <f t="shared" si="175"/>
        <v>Blank</v>
      </c>
      <c r="Z990" s="197" t="str">
        <f t="shared" si="176"/>
        <v>Blank</v>
      </c>
      <c r="AA990" s="223" t="str" cm="1">
        <f t="array" ref="AA990">_xlfn.IFS(ISTEXT('3 Model Input'!F$70),"Missing",ISTEXT('3 Model Input'!I$70),"Missing",ISNUMBER('3 Model Input'!K$70),'3 Model Input'!K$70*P990)</f>
        <v>Missing</v>
      </c>
      <c r="AB990" s="89"/>
      <c r="AC990" s="227" t="str" cm="1">
        <f t="array" ref="AC990">IF(D990=0,"Blank",_xlfn.IFS('3 Model Input'!E$61=1,(V990*G990)/T990,'3 Model Input'!E$61=2,(W990*G990)/T990,'3 Model Input'!E$61=3,(X990*G990)/T990,'3 Model Input'!E$61=4,(Y990*G990)/T990,'3 Model Input'!E$61=5,(Z990*G990)/T990, ISTEXT('3 Model Input'!E$61),"Missing",'3 Model Input'!E$61=6,(AA990*G990)/T990))</f>
        <v>Blank</v>
      </c>
      <c r="AD990" s="202" t="str">
        <f t="shared" si="177"/>
        <v>Blank</v>
      </c>
      <c r="AE990" s="202" t="str">
        <f t="shared" si="178"/>
        <v>Blank</v>
      </c>
      <c r="AF990" s="217" t="str">
        <f t="shared" si="179"/>
        <v>Blank</v>
      </c>
      <c r="AG990" s="9" t="str" cm="1">
        <f t="array" ref="AG990">_xlfn.IFS(ISNUMBER(AC990), "", ISNUMBER(SEARCH("Blank", AC990)), "", ISERROR(AC990), "Bad input on tab 3")</f>
        <v/>
      </c>
    </row>
    <row r="991" spans="2:33" ht="15" customHeight="1" x14ac:dyDescent="0.75">
      <c r="B991" s="205" t="str">
        <f>'5 Driver Data'!B991</f>
        <v>0983</v>
      </c>
      <c r="C991" s="193">
        <f>'5 Driver Data'!C991</f>
        <v>0</v>
      </c>
      <c r="D991" s="192">
        <f>'5 Driver Data'!D991</f>
        <v>0</v>
      </c>
      <c r="E991" s="191">
        <f>'5 Driver Data'!E991</f>
        <v>0</v>
      </c>
      <c r="F991" s="191">
        <f>'5 Driver Data'!F991</f>
        <v>0</v>
      </c>
      <c r="G991" s="191">
        <f>'5 Driver Data'!G991</f>
        <v>0</v>
      </c>
      <c r="H991" s="191">
        <f>'5 Driver Data'!H991</f>
        <v>0</v>
      </c>
      <c r="I991" s="191">
        <f>'5 Driver Data'!I991</f>
        <v>0</v>
      </c>
      <c r="J991" s="191">
        <f>'5 Driver Data'!J991</f>
        <v>0</v>
      </c>
      <c r="K991" s="206">
        <f>'5 Driver Data'!K991</f>
        <v>0</v>
      </c>
      <c r="L991" s="1"/>
      <c r="M991" s="216" t="str">
        <f>IF(D991=0,"Blank",'3 Model Input'!E$44*'3 Model Input'!E$45)</f>
        <v>Blank</v>
      </c>
      <c r="N991" s="197" t="str">
        <f t="shared" si="170"/>
        <v>Blank</v>
      </c>
      <c r="O991" s="197" t="str">
        <f>IF(D991=0,"Blank",'3 Model Input'!E$49*(1-'3 Model Input'!E$51))</f>
        <v>Blank</v>
      </c>
      <c r="P991" s="197" t="str">
        <f t="shared" si="171"/>
        <v>Blank</v>
      </c>
      <c r="Q991" s="197" t="str">
        <f>IF(D991=0,"Blank",IF(D991="BEV",E991*(1-'3 Model Input'!E$54), E991))</f>
        <v>Blank</v>
      </c>
      <c r="R991" s="198" t="str">
        <f>IF(D991=0,"Blank",IF(D991="PHEV",F991/G991,F991*(1-'3 Model Input'!E$54)/G991))</f>
        <v>Blank</v>
      </c>
      <c r="S991" s="198" t="str">
        <f>IF(D991=0,"Blank",IF(D991="PHEV",MIN(M991,E991),MIN(M991,(E991*(1-'3 Model Input'!E$54)))))</f>
        <v>Blank</v>
      </c>
      <c r="T991" s="217" t="str">
        <f t="shared" si="172"/>
        <v>Blank</v>
      </c>
      <c r="U991" s="89"/>
      <c r="V991" s="216" t="str">
        <f>IF(D991=0,"Blank",P991*'3 Model Input'!E$50)</f>
        <v>Blank</v>
      </c>
      <c r="W991" s="197" t="str">
        <f t="shared" si="173"/>
        <v>Blank</v>
      </c>
      <c r="X991" s="197" t="str">
        <f t="shared" si="174"/>
        <v>Blank</v>
      </c>
      <c r="Y991" s="197" t="str">
        <f t="shared" si="175"/>
        <v>Blank</v>
      </c>
      <c r="Z991" s="197" t="str">
        <f t="shared" si="176"/>
        <v>Blank</v>
      </c>
      <c r="AA991" s="223" t="str" cm="1">
        <f t="array" ref="AA991">_xlfn.IFS(ISTEXT('3 Model Input'!F$70),"Missing",ISTEXT('3 Model Input'!I$70),"Missing",ISNUMBER('3 Model Input'!K$70),'3 Model Input'!K$70*P991)</f>
        <v>Missing</v>
      </c>
      <c r="AB991" s="89"/>
      <c r="AC991" s="227" t="str" cm="1">
        <f t="array" ref="AC991">IF(D991=0,"Blank",_xlfn.IFS('3 Model Input'!E$61=1,(V991*G991)/T991,'3 Model Input'!E$61=2,(W991*G991)/T991,'3 Model Input'!E$61=3,(X991*G991)/T991,'3 Model Input'!E$61=4,(Y991*G991)/T991,'3 Model Input'!E$61=5,(Z991*G991)/T991, ISTEXT('3 Model Input'!E$61),"Missing",'3 Model Input'!E$61=6,(AA991*G991)/T991))</f>
        <v>Blank</v>
      </c>
      <c r="AD991" s="202" t="str">
        <f t="shared" si="177"/>
        <v>Blank</v>
      </c>
      <c r="AE991" s="202" t="str">
        <f t="shared" si="178"/>
        <v>Blank</v>
      </c>
      <c r="AF991" s="217" t="str">
        <f t="shared" si="179"/>
        <v>Blank</v>
      </c>
      <c r="AG991" s="9" t="str" cm="1">
        <f t="array" ref="AG991">_xlfn.IFS(ISNUMBER(AC991), "", ISNUMBER(SEARCH("Blank", AC991)), "", ISERROR(AC991), "Bad input on tab 3")</f>
        <v/>
      </c>
    </row>
    <row r="992" spans="2:33" ht="15" customHeight="1" x14ac:dyDescent="0.75">
      <c r="B992" s="205" t="str">
        <f>'5 Driver Data'!B992</f>
        <v>0984</v>
      </c>
      <c r="C992" s="193">
        <f>'5 Driver Data'!C992</f>
        <v>0</v>
      </c>
      <c r="D992" s="192">
        <f>'5 Driver Data'!D992</f>
        <v>0</v>
      </c>
      <c r="E992" s="191">
        <f>'5 Driver Data'!E992</f>
        <v>0</v>
      </c>
      <c r="F992" s="191">
        <f>'5 Driver Data'!F992</f>
        <v>0</v>
      </c>
      <c r="G992" s="191">
        <f>'5 Driver Data'!G992</f>
        <v>0</v>
      </c>
      <c r="H992" s="191">
        <f>'5 Driver Data'!H992</f>
        <v>0</v>
      </c>
      <c r="I992" s="191">
        <f>'5 Driver Data'!I992</f>
        <v>0</v>
      </c>
      <c r="J992" s="191">
        <f>'5 Driver Data'!J992</f>
        <v>0</v>
      </c>
      <c r="K992" s="206">
        <f>'5 Driver Data'!K992</f>
        <v>0</v>
      </c>
      <c r="L992" s="1"/>
      <c r="M992" s="216" t="str">
        <f>IF(D992=0,"Blank",'3 Model Input'!E$44*'3 Model Input'!E$45)</f>
        <v>Blank</v>
      </c>
      <c r="N992" s="197" t="str">
        <f t="shared" si="170"/>
        <v>Blank</v>
      </c>
      <c r="O992" s="197" t="str">
        <f>IF(D992=0,"Blank",'3 Model Input'!E$49*(1-'3 Model Input'!E$51))</f>
        <v>Blank</v>
      </c>
      <c r="P992" s="197" t="str">
        <f t="shared" si="171"/>
        <v>Blank</v>
      </c>
      <c r="Q992" s="197" t="str">
        <f>IF(D992=0,"Blank",IF(D992="BEV",E992*(1-'3 Model Input'!E$54), E992))</f>
        <v>Blank</v>
      </c>
      <c r="R992" s="198" t="str">
        <f>IF(D992=0,"Blank",IF(D992="PHEV",F992/G992,F992*(1-'3 Model Input'!E$54)/G992))</f>
        <v>Blank</v>
      </c>
      <c r="S992" s="198" t="str">
        <f>IF(D992=0,"Blank",IF(D992="PHEV",MIN(M992,E992),MIN(M992,(E992*(1-'3 Model Input'!E$54)))))</f>
        <v>Blank</v>
      </c>
      <c r="T992" s="217" t="str">
        <f t="shared" si="172"/>
        <v>Blank</v>
      </c>
      <c r="U992" s="89"/>
      <c r="V992" s="216" t="str">
        <f>IF(D992=0,"Blank",P992*'3 Model Input'!E$50)</f>
        <v>Blank</v>
      </c>
      <c r="W992" s="197" t="str">
        <f t="shared" si="173"/>
        <v>Blank</v>
      </c>
      <c r="X992" s="197" t="str">
        <f t="shared" si="174"/>
        <v>Blank</v>
      </c>
      <c r="Y992" s="197" t="str">
        <f t="shared" si="175"/>
        <v>Blank</v>
      </c>
      <c r="Z992" s="197" t="str">
        <f t="shared" si="176"/>
        <v>Blank</v>
      </c>
      <c r="AA992" s="223" t="str" cm="1">
        <f t="array" ref="AA992">_xlfn.IFS(ISTEXT('3 Model Input'!F$70),"Missing",ISTEXT('3 Model Input'!I$70),"Missing",ISNUMBER('3 Model Input'!K$70),'3 Model Input'!K$70*P992)</f>
        <v>Missing</v>
      </c>
      <c r="AB992" s="89"/>
      <c r="AC992" s="227" t="str" cm="1">
        <f t="array" ref="AC992">IF(D992=0,"Blank",_xlfn.IFS('3 Model Input'!E$61=1,(V992*G992)/T992,'3 Model Input'!E$61=2,(W992*G992)/T992,'3 Model Input'!E$61=3,(X992*G992)/T992,'3 Model Input'!E$61=4,(Y992*G992)/T992,'3 Model Input'!E$61=5,(Z992*G992)/T992, ISTEXT('3 Model Input'!E$61),"Missing",'3 Model Input'!E$61=6,(AA992*G992)/T992))</f>
        <v>Blank</v>
      </c>
      <c r="AD992" s="202" t="str">
        <f t="shared" si="177"/>
        <v>Blank</v>
      </c>
      <c r="AE992" s="202" t="str">
        <f t="shared" si="178"/>
        <v>Blank</v>
      </c>
      <c r="AF992" s="217" t="str">
        <f t="shared" si="179"/>
        <v>Blank</v>
      </c>
      <c r="AG992" s="9" t="str" cm="1">
        <f t="array" ref="AG992">_xlfn.IFS(ISNUMBER(AC992), "", ISNUMBER(SEARCH("Blank", AC992)), "", ISERROR(AC992), "Bad input on tab 3")</f>
        <v/>
      </c>
    </row>
    <row r="993" spans="1:33" ht="15" customHeight="1" x14ac:dyDescent="0.75">
      <c r="B993" s="205" t="str">
        <f>'5 Driver Data'!B993</f>
        <v>0985</v>
      </c>
      <c r="C993" s="193">
        <f>'5 Driver Data'!C993</f>
        <v>0</v>
      </c>
      <c r="D993" s="192">
        <f>'5 Driver Data'!D993</f>
        <v>0</v>
      </c>
      <c r="E993" s="191">
        <f>'5 Driver Data'!E993</f>
        <v>0</v>
      </c>
      <c r="F993" s="191">
        <f>'5 Driver Data'!F993</f>
        <v>0</v>
      </c>
      <c r="G993" s="191">
        <f>'5 Driver Data'!G993</f>
        <v>0</v>
      </c>
      <c r="H993" s="191">
        <f>'5 Driver Data'!H993</f>
        <v>0</v>
      </c>
      <c r="I993" s="191">
        <f>'5 Driver Data'!I993</f>
        <v>0</v>
      </c>
      <c r="J993" s="191">
        <f>'5 Driver Data'!J993</f>
        <v>0</v>
      </c>
      <c r="K993" s="206">
        <f>'5 Driver Data'!K993</f>
        <v>0</v>
      </c>
      <c r="L993" s="1"/>
      <c r="M993" s="216" t="str">
        <f>IF(D993=0,"Blank",'3 Model Input'!E$44*'3 Model Input'!E$45)</f>
        <v>Blank</v>
      </c>
      <c r="N993" s="197" t="str">
        <f t="shared" si="170"/>
        <v>Blank</v>
      </c>
      <c r="O993" s="197" t="str">
        <f>IF(D993=0,"Blank",'3 Model Input'!E$49*(1-'3 Model Input'!E$51))</f>
        <v>Blank</v>
      </c>
      <c r="P993" s="197" t="str">
        <f t="shared" si="171"/>
        <v>Blank</v>
      </c>
      <c r="Q993" s="197" t="str">
        <f>IF(D993=0,"Blank",IF(D993="BEV",E993*(1-'3 Model Input'!E$54), E993))</f>
        <v>Blank</v>
      </c>
      <c r="R993" s="198" t="str">
        <f>IF(D993=0,"Blank",IF(D993="PHEV",F993/G993,F993*(1-'3 Model Input'!E$54)/G993))</f>
        <v>Blank</v>
      </c>
      <c r="S993" s="198" t="str">
        <f>IF(D993=0,"Blank",IF(D993="PHEV",MIN(M993,E993),MIN(M993,(E993*(1-'3 Model Input'!E$54)))))</f>
        <v>Blank</v>
      </c>
      <c r="T993" s="217" t="str">
        <f t="shared" si="172"/>
        <v>Blank</v>
      </c>
      <c r="U993" s="89"/>
      <c r="V993" s="216" t="str">
        <f>IF(D993=0,"Blank",P993*'3 Model Input'!E$50)</f>
        <v>Blank</v>
      </c>
      <c r="W993" s="197" t="str">
        <f t="shared" si="173"/>
        <v>Blank</v>
      </c>
      <c r="X993" s="197" t="str">
        <f t="shared" si="174"/>
        <v>Blank</v>
      </c>
      <c r="Y993" s="197" t="str">
        <f t="shared" si="175"/>
        <v>Blank</v>
      </c>
      <c r="Z993" s="197" t="str">
        <f t="shared" si="176"/>
        <v>Blank</v>
      </c>
      <c r="AA993" s="223" t="str" cm="1">
        <f t="array" ref="AA993">_xlfn.IFS(ISTEXT('3 Model Input'!F$70),"Missing",ISTEXT('3 Model Input'!I$70),"Missing",ISNUMBER('3 Model Input'!K$70),'3 Model Input'!K$70*P993)</f>
        <v>Missing</v>
      </c>
      <c r="AB993" s="89"/>
      <c r="AC993" s="227" t="str" cm="1">
        <f t="array" ref="AC993">IF(D993=0,"Blank",_xlfn.IFS('3 Model Input'!E$61=1,(V993*G993)/T993,'3 Model Input'!E$61=2,(W993*G993)/T993,'3 Model Input'!E$61=3,(X993*G993)/T993,'3 Model Input'!E$61=4,(Y993*G993)/T993,'3 Model Input'!E$61=5,(Z993*G993)/T993, ISTEXT('3 Model Input'!E$61),"Missing",'3 Model Input'!E$61=6,(AA993*G993)/T993))</f>
        <v>Blank</v>
      </c>
      <c r="AD993" s="202" t="str">
        <f t="shared" si="177"/>
        <v>Blank</v>
      </c>
      <c r="AE993" s="202" t="str">
        <f t="shared" si="178"/>
        <v>Blank</v>
      </c>
      <c r="AF993" s="217" t="str">
        <f t="shared" si="179"/>
        <v>Blank</v>
      </c>
      <c r="AG993" s="9" t="str" cm="1">
        <f t="array" ref="AG993">_xlfn.IFS(ISNUMBER(AC993), "", ISNUMBER(SEARCH("Blank", AC993)), "", ISERROR(AC993), "Bad input on tab 3")</f>
        <v/>
      </c>
    </row>
    <row r="994" spans="1:33" ht="15" customHeight="1" x14ac:dyDescent="0.75">
      <c r="B994" s="205" t="str">
        <f>'5 Driver Data'!B994</f>
        <v>0986</v>
      </c>
      <c r="C994" s="193">
        <f>'5 Driver Data'!C994</f>
        <v>0</v>
      </c>
      <c r="D994" s="192">
        <f>'5 Driver Data'!D994</f>
        <v>0</v>
      </c>
      <c r="E994" s="191">
        <f>'5 Driver Data'!E994</f>
        <v>0</v>
      </c>
      <c r="F994" s="191">
        <f>'5 Driver Data'!F994</f>
        <v>0</v>
      </c>
      <c r="G994" s="191">
        <f>'5 Driver Data'!G994</f>
        <v>0</v>
      </c>
      <c r="H994" s="191">
        <f>'5 Driver Data'!H994</f>
        <v>0</v>
      </c>
      <c r="I994" s="191">
        <f>'5 Driver Data'!I994</f>
        <v>0</v>
      </c>
      <c r="J994" s="191">
        <f>'5 Driver Data'!J994</f>
        <v>0</v>
      </c>
      <c r="K994" s="206">
        <f>'5 Driver Data'!K994</f>
        <v>0</v>
      </c>
      <c r="L994" s="1"/>
      <c r="M994" s="216" t="str">
        <f>IF(D994=0,"Blank",'3 Model Input'!E$44*'3 Model Input'!E$45)</f>
        <v>Blank</v>
      </c>
      <c r="N994" s="197" t="str">
        <f t="shared" si="170"/>
        <v>Blank</v>
      </c>
      <c r="O994" s="197" t="str">
        <f>IF(D994=0,"Blank",'3 Model Input'!E$49*(1-'3 Model Input'!E$51))</f>
        <v>Blank</v>
      </c>
      <c r="P994" s="197" t="str">
        <f t="shared" si="171"/>
        <v>Blank</v>
      </c>
      <c r="Q994" s="197" t="str">
        <f>IF(D994=0,"Blank",IF(D994="BEV",E994*(1-'3 Model Input'!E$54), E994))</f>
        <v>Blank</v>
      </c>
      <c r="R994" s="198" t="str">
        <f>IF(D994=0,"Blank",IF(D994="PHEV",F994/G994,F994*(1-'3 Model Input'!E$54)/G994))</f>
        <v>Blank</v>
      </c>
      <c r="S994" s="198" t="str">
        <f>IF(D994=0,"Blank",IF(D994="PHEV",MIN(M994,E994),MIN(M994,(E994*(1-'3 Model Input'!E$54)))))</f>
        <v>Blank</v>
      </c>
      <c r="T994" s="217" t="str">
        <f t="shared" si="172"/>
        <v>Blank</v>
      </c>
      <c r="U994" s="89"/>
      <c r="V994" s="216" t="str">
        <f>IF(D994=0,"Blank",P994*'3 Model Input'!E$50)</f>
        <v>Blank</v>
      </c>
      <c r="W994" s="197" t="str">
        <f t="shared" si="173"/>
        <v>Blank</v>
      </c>
      <c r="X994" s="197" t="str">
        <f t="shared" si="174"/>
        <v>Blank</v>
      </c>
      <c r="Y994" s="197" t="str">
        <f t="shared" si="175"/>
        <v>Blank</v>
      </c>
      <c r="Z994" s="197" t="str">
        <f t="shared" si="176"/>
        <v>Blank</v>
      </c>
      <c r="AA994" s="223" t="str" cm="1">
        <f t="array" ref="AA994">_xlfn.IFS(ISTEXT('3 Model Input'!F$70),"Missing",ISTEXT('3 Model Input'!I$70),"Missing",ISNUMBER('3 Model Input'!K$70),'3 Model Input'!K$70*P994)</f>
        <v>Missing</v>
      </c>
      <c r="AB994" s="89"/>
      <c r="AC994" s="227" t="str" cm="1">
        <f t="array" ref="AC994">IF(D994=0,"Blank",_xlfn.IFS('3 Model Input'!E$61=1,(V994*G994)/T994,'3 Model Input'!E$61=2,(W994*G994)/T994,'3 Model Input'!E$61=3,(X994*G994)/T994,'3 Model Input'!E$61=4,(Y994*G994)/T994,'3 Model Input'!E$61=5,(Z994*G994)/T994, ISTEXT('3 Model Input'!E$61),"Missing",'3 Model Input'!E$61=6,(AA994*G994)/T994))</f>
        <v>Blank</v>
      </c>
      <c r="AD994" s="202" t="str">
        <f t="shared" si="177"/>
        <v>Blank</v>
      </c>
      <c r="AE994" s="202" t="str">
        <f t="shared" si="178"/>
        <v>Blank</v>
      </c>
      <c r="AF994" s="217" t="str">
        <f t="shared" si="179"/>
        <v>Blank</v>
      </c>
      <c r="AG994" s="9" t="str" cm="1">
        <f t="array" ref="AG994">_xlfn.IFS(ISNUMBER(AC994), "", ISNUMBER(SEARCH("Blank", AC994)), "", ISERROR(AC994), "Bad input on tab 3")</f>
        <v/>
      </c>
    </row>
    <row r="995" spans="1:33" ht="15" customHeight="1" x14ac:dyDescent="0.75">
      <c r="B995" s="205" t="str">
        <f>'5 Driver Data'!B995</f>
        <v>0987</v>
      </c>
      <c r="C995" s="193">
        <f>'5 Driver Data'!C995</f>
        <v>0</v>
      </c>
      <c r="D995" s="192">
        <f>'5 Driver Data'!D995</f>
        <v>0</v>
      </c>
      <c r="E995" s="191">
        <f>'5 Driver Data'!E995</f>
        <v>0</v>
      </c>
      <c r="F995" s="191">
        <f>'5 Driver Data'!F995</f>
        <v>0</v>
      </c>
      <c r="G995" s="191">
        <f>'5 Driver Data'!G995</f>
        <v>0</v>
      </c>
      <c r="H995" s="191">
        <f>'5 Driver Data'!H995</f>
        <v>0</v>
      </c>
      <c r="I995" s="191">
        <f>'5 Driver Data'!I995</f>
        <v>0</v>
      </c>
      <c r="J995" s="191">
        <f>'5 Driver Data'!J995</f>
        <v>0</v>
      </c>
      <c r="K995" s="206">
        <f>'5 Driver Data'!K995</f>
        <v>0</v>
      </c>
      <c r="L995" s="1"/>
      <c r="M995" s="216" t="str">
        <f>IF(D995=0,"Blank",'3 Model Input'!E$44*'3 Model Input'!E$45)</f>
        <v>Blank</v>
      </c>
      <c r="N995" s="197" t="str">
        <f t="shared" si="170"/>
        <v>Blank</v>
      </c>
      <c r="O995" s="197" t="str">
        <f>IF(D995=0,"Blank",'3 Model Input'!E$49*(1-'3 Model Input'!E$51))</f>
        <v>Blank</v>
      </c>
      <c r="P995" s="197" t="str">
        <f t="shared" si="171"/>
        <v>Blank</v>
      </c>
      <c r="Q995" s="197" t="str">
        <f>IF(D995=0,"Blank",IF(D995="BEV",E995*(1-'3 Model Input'!E$54), E995))</f>
        <v>Blank</v>
      </c>
      <c r="R995" s="198" t="str">
        <f>IF(D995=0,"Blank",IF(D995="PHEV",F995/G995,F995*(1-'3 Model Input'!E$54)/G995))</f>
        <v>Blank</v>
      </c>
      <c r="S995" s="198" t="str">
        <f>IF(D995=0,"Blank",IF(D995="PHEV",MIN(M995,E995),MIN(M995,(E995*(1-'3 Model Input'!E$54)))))</f>
        <v>Blank</v>
      </c>
      <c r="T995" s="217" t="str">
        <f t="shared" si="172"/>
        <v>Blank</v>
      </c>
      <c r="U995" s="89"/>
      <c r="V995" s="216" t="str">
        <f>IF(D995=0,"Blank",P995*'3 Model Input'!E$50)</f>
        <v>Blank</v>
      </c>
      <c r="W995" s="197" t="str">
        <f t="shared" si="173"/>
        <v>Blank</v>
      </c>
      <c r="X995" s="197" t="str">
        <f t="shared" si="174"/>
        <v>Blank</v>
      </c>
      <c r="Y995" s="197" t="str">
        <f t="shared" si="175"/>
        <v>Blank</v>
      </c>
      <c r="Z995" s="197" t="str">
        <f t="shared" si="176"/>
        <v>Blank</v>
      </c>
      <c r="AA995" s="223" t="str" cm="1">
        <f t="array" ref="AA995">_xlfn.IFS(ISTEXT('3 Model Input'!F$70),"Missing",ISTEXT('3 Model Input'!I$70),"Missing",ISNUMBER('3 Model Input'!K$70),'3 Model Input'!K$70*P995)</f>
        <v>Missing</v>
      </c>
      <c r="AB995" s="89"/>
      <c r="AC995" s="227" t="str" cm="1">
        <f t="array" ref="AC995">IF(D995=0,"Blank",_xlfn.IFS('3 Model Input'!E$61=1,(V995*G995)/T995,'3 Model Input'!E$61=2,(W995*G995)/T995,'3 Model Input'!E$61=3,(X995*G995)/T995,'3 Model Input'!E$61=4,(Y995*G995)/T995,'3 Model Input'!E$61=5,(Z995*G995)/T995, ISTEXT('3 Model Input'!E$61),"Missing",'3 Model Input'!E$61=6,(AA995*G995)/T995))</f>
        <v>Blank</v>
      </c>
      <c r="AD995" s="202" t="str">
        <f t="shared" si="177"/>
        <v>Blank</v>
      </c>
      <c r="AE995" s="202" t="str">
        <f t="shared" si="178"/>
        <v>Blank</v>
      </c>
      <c r="AF995" s="217" t="str">
        <f t="shared" si="179"/>
        <v>Blank</v>
      </c>
      <c r="AG995" s="9" t="str" cm="1">
        <f t="array" ref="AG995">_xlfn.IFS(ISNUMBER(AC995), "", ISNUMBER(SEARCH("Blank", AC995)), "", ISERROR(AC995), "Bad input on tab 3")</f>
        <v/>
      </c>
    </row>
    <row r="996" spans="1:33" ht="15" customHeight="1" x14ac:dyDescent="0.75">
      <c r="B996" s="205" t="str">
        <f>'5 Driver Data'!B996</f>
        <v>0988</v>
      </c>
      <c r="C996" s="193">
        <f>'5 Driver Data'!C996</f>
        <v>0</v>
      </c>
      <c r="D996" s="192">
        <f>'5 Driver Data'!D996</f>
        <v>0</v>
      </c>
      <c r="E996" s="191">
        <f>'5 Driver Data'!E996</f>
        <v>0</v>
      </c>
      <c r="F996" s="191">
        <f>'5 Driver Data'!F996</f>
        <v>0</v>
      </c>
      <c r="G996" s="191">
        <f>'5 Driver Data'!G996</f>
        <v>0</v>
      </c>
      <c r="H996" s="191">
        <f>'5 Driver Data'!H996</f>
        <v>0</v>
      </c>
      <c r="I996" s="191">
        <f>'5 Driver Data'!I996</f>
        <v>0</v>
      </c>
      <c r="J996" s="191">
        <f>'5 Driver Data'!J996</f>
        <v>0</v>
      </c>
      <c r="K996" s="206">
        <f>'5 Driver Data'!K996</f>
        <v>0</v>
      </c>
      <c r="L996" s="1"/>
      <c r="M996" s="216" t="str">
        <f>IF(D996=0,"Blank",'3 Model Input'!E$44*'3 Model Input'!E$45)</f>
        <v>Blank</v>
      </c>
      <c r="N996" s="197" t="str">
        <f t="shared" si="170"/>
        <v>Blank</v>
      </c>
      <c r="O996" s="197" t="str">
        <f>IF(D996=0,"Blank",'3 Model Input'!E$49*(1-'3 Model Input'!E$51))</f>
        <v>Blank</v>
      </c>
      <c r="P996" s="197" t="str">
        <f t="shared" si="171"/>
        <v>Blank</v>
      </c>
      <c r="Q996" s="197" t="str">
        <f>IF(D996=0,"Blank",IF(D996="BEV",E996*(1-'3 Model Input'!E$54), E996))</f>
        <v>Blank</v>
      </c>
      <c r="R996" s="198" t="str">
        <f>IF(D996=0,"Blank",IF(D996="PHEV",F996/G996,F996*(1-'3 Model Input'!E$54)/G996))</f>
        <v>Blank</v>
      </c>
      <c r="S996" s="198" t="str">
        <f>IF(D996=0,"Blank",IF(D996="PHEV",MIN(M996,E996),MIN(M996,(E996*(1-'3 Model Input'!E$54)))))</f>
        <v>Blank</v>
      </c>
      <c r="T996" s="217" t="str">
        <f t="shared" si="172"/>
        <v>Blank</v>
      </c>
      <c r="U996" s="89"/>
      <c r="V996" s="216" t="str">
        <f>IF(D996=0,"Blank",P996*'3 Model Input'!E$50)</f>
        <v>Blank</v>
      </c>
      <c r="W996" s="197" t="str">
        <f t="shared" si="173"/>
        <v>Blank</v>
      </c>
      <c r="X996" s="197" t="str">
        <f t="shared" si="174"/>
        <v>Blank</v>
      </c>
      <c r="Y996" s="197" t="str">
        <f t="shared" si="175"/>
        <v>Blank</v>
      </c>
      <c r="Z996" s="197" t="str">
        <f t="shared" si="176"/>
        <v>Blank</v>
      </c>
      <c r="AA996" s="223" t="str" cm="1">
        <f t="array" ref="AA996">_xlfn.IFS(ISTEXT('3 Model Input'!F$70),"Missing",ISTEXT('3 Model Input'!I$70),"Missing",ISNUMBER('3 Model Input'!K$70),'3 Model Input'!K$70*P996)</f>
        <v>Missing</v>
      </c>
      <c r="AB996" s="89"/>
      <c r="AC996" s="227" t="str" cm="1">
        <f t="array" ref="AC996">IF(D996=0,"Blank",_xlfn.IFS('3 Model Input'!E$61=1,(V996*G996)/T996,'3 Model Input'!E$61=2,(W996*G996)/T996,'3 Model Input'!E$61=3,(X996*G996)/T996,'3 Model Input'!E$61=4,(Y996*G996)/T996,'3 Model Input'!E$61=5,(Z996*G996)/T996, ISTEXT('3 Model Input'!E$61),"Missing",'3 Model Input'!E$61=6,(AA996*G996)/T996))</f>
        <v>Blank</v>
      </c>
      <c r="AD996" s="202" t="str">
        <f t="shared" si="177"/>
        <v>Blank</v>
      </c>
      <c r="AE996" s="202" t="str">
        <f t="shared" si="178"/>
        <v>Blank</v>
      </c>
      <c r="AF996" s="217" t="str">
        <f t="shared" si="179"/>
        <v>Blank</v>
      </c>
      <c r="AG996" s="9" t="str" cm="1">
        <f t="array" ref="AG996">_xlfn.IFS(ISNUMBER(AC996), "", ISNUMBER(SEARCH("Blank", AC996)), "", ISERROR(AC996), "Bad input on tab 3")</f>
        <v/>
      </c>
    </row>
    <row r="997" spans="1:33" ht="15" customHeight="1" x14ac:dyDescent="0.75">
      <c r="B997" s="205" t="str">
        <f>'5 Driver Data'!B997</f>
        <v>0989</v>
      </c>
      <c r="C997" s="193">
        <f>'5 Driver Data'!C997</f>
        <v>0</v>
      </c>
      <c r="D997" s="192">
        <f>'5 Driver Data'!D997</f>
        <v>0</v>
      </c>
      <c r="E997" s="191">
        <f>'5 Driver Data'!E997</f>
        <v>0</v>
      </c>
      <c r="F997" s="191">
        <f>'5 Driver Data'!F997</f>
        <v>0</v>
      </c>
      <c r="G997" s="191">
        <f>'5 Driver Data'!G997</f>
        <v>0</v>
      </c>
      <c r="H997" s="191">
        <f>'5 Driver Data'!H997</f>
        <v>0</v>
      </c>
      <c r="I997" s="191">
        <f>'5 Driver Data'!I997</f>
        <v>0</v>
      </c>
      <c r="J997" s="191">
        <f>'5 Driver Data'!J997</f>
        <v>0</v>
      </c>
      <c r="K997" s="206">
        <f>'5 Driver Data'!K997</f>
        <v>0</v>
      </c>
      <c r="L997" s="1"/>
      <c r="M997" s="216" t="str">
        <f>IF(D997=0,"Blank",'3 Model Input'!E$44*'3 Model Input'!E$45)</f>
        <v>Blank</v>
      </c>
      <c r="N997" s="197" t="str">
        <f t="shared" si="170"/>
        <v>Blank</v>
      </c>
      <c r="O997" s="197" t="str">
        <f>IF(D997=0,"Blank",'3 Model Input'!E$49*(1-'3 Model Input'!E$51))</f>
        <v>Blank</v>
      </c>
      <c r="P997" s="197" t="str">
        <f t="shared" si="171"/>
        <v>Blank</v>
      </c>
      <c r="Q997" s="197" t="str">
        <f>IF(D997=0,"Blank",IF(D997="BEV",E997*(1-'3 Model Input'!E$54), E997))</f>
        <v>Blank</v>
      </c>
      <c r="R997" s="198" t="str">
        <f>IF(D997=0,"Blank",IF(D997="PHEV",F997/G997,F997*(1-'3 Model Input'!E$54)/G997))</f>
        <v>Blank</v>
      </c>
      <c r="S997" s="198" t="str">
        <f>IF(D997=0,"Blank",IF(D997="PHEV",MIN(M997,E997),MIN(M997,(E997*(1-'3 Model Input'!E$54)))))</f>
        <v>Blank</v>
      </c>
      <c r="T997" s="217" t="str">
        <f t="shared" si="172"/>
        <v>Blank</v>
      </c>
      <c r="U997" s="89"/>
      <c r="V997" s="216" t="str">
        <f>IF(D997=0,"Blank",P997*'3 Model Input'!E$50)</f>
        <v>Blank</v>
      </c>
      <c r="W997" s="197" t="str">
        <f t="shared" si="173"/>
        <v>Blank</v>
      </c>
      <c r="X997" s="197" t="str">
        <f t="shared" si="174"/>
        <v>Blank</v>
      </c>
      <c r="Y997" s="197" t="str">
        <f t="shared" si="175"/>
        <v>Blank</v>
      </c>
      <c r="Z997" s="197" t="str">
        <f t="shared" si="176"/>
        <v>Blank</v>
      </c>
      <c r="AA997" s="223" t="str" cm="1">
        <f t="array" ref="AA997">_xlfn.IFS(ISTEXT('3 Model Input'!F$70),"Missing",ISTEXT('3 Model Input'!I$70),"Missing",ISNUMBER('3 Model Input'!K$70),'3 Model Input'!K$70*P997)</f>
        <v>Missing</v>
      </c>
      <c r="AB997" s="89"/>
      <c r="AC997" s="227" t="str" cm="1">
        <f t="array" ref="AC997">IF(D997=0,"Blank",_xlfn.IFS('3 Model Input'!E$61=1,(V997*G997)/T997,'3 Model Input'!E$61=2,(W997*G997)/T997,'3 Model Input'!E$61=3,(X997*G997)/T997,'3 Model Input'!E$61=4,(Y997*G997)/T997,'3 Model Input'!E$61=5,(Z997*G997)/T997, ISTEXT('3 Model Input'!E$61),"Missing",'3 Model Input'!E$61=6,(AA997*G997)/T997))</f>
        <v>Blank</v>
      </c>
      <c r="AD997" s="202" t="str">
        <f t="shared" si="177"/>
        <v>Blank</v>
      </c>
      <c r="AE997" s="202" t="str">
        <f t="shared" si="178"/>
        <v>Blank</v>
      </c>
      <c r="AF997" s="217" t="str">
        <f t="shared" si="179"/>
        <v>Blank</v>
      </c>
      <c r="AG997" s="9" t="str" cm="1">
        <f t="array" ref="AG997">_xlfn.IFS(ISNUMBER(AC997), "", ISNUMBER(SEARCH("Blank", AC997)), "", ISERROR(AC997), "Bad input on tab 3")</f>
        <v/>
      </c>
    </row>
    <row r="998" spans="1:33" ht="15" customHeight="1" x14ac:dyDescent="0.75">
      <c r="B998" s="205" t="str">
        <f>'5 Driver Data'!B998</f>
        <v>0990</v>
      </c>
      <c r="C998" s="193">
        <f>'5 Driver Data'!C998</f>
        <v>0</v>
      </c>
      <c r="D998" s="192">
        <f>'5 Driver Data'!D998</f>
        <v>0</v>
      </c>
      <c r="E998" s="191">
        <f>'5 Driver Data'!E998</f>
        <v>0</v>
      </c>
      <c r="F998" s="191">
        <f>'5 Driver Data'!F998</f>
        <v>0</v>
      </c>
      <c r="G998" s="191">
        <f>'5 Driver Data'!G998</f>
        <v>0</v>
      </c>
      <c r="H998" s="191">
        <f>'5 Driver Data'!H998</f>
        <v>0</v>
      </c>
      <c r="I998" s="191">
        <f>'5 Driver Data'!I998</f>
        <v>0</v>
      </c>
      <c r="J998" s="191">
        <f>'5 Driver Data'!J998</f>
        <v>0</v>
      </c>
      <c r="K998" s="206">
        <f>'5 Driver Data'!K998</f>
        <v>0</v>
      </c>
      <c r="L998" s="1"/>
      <c r="M998" s="216" t="str">
        <f>IF(D998=0,"Blank",'3 Model Input'!E$44*'3 Model Input'!E$45)</f>
        <v>Blank</v>
      </c>
      <c r="N998" s="197" t="str">
        <f t="shared" si="170"/>
        <v>Blank</v>
      </c>
      <c r="O998" s="197" t="str">
        <f>IF(D998=0,"Blank",'3 Model Input'!E$49*(1-'3 Model Input'!E$51))</f>
        <v>Blank</v>
      </c>
      <c r="P998" s="197" t="str">
        <f t="shared" si="171"/>
        <v>Blank</v>
      </c>
      <c r="Q998" s="197" t="str">
        <f>IF(D998=0,"Blank",IF(D998="BEV",E998*(1-'3 Model Input'!E$54), E998))</f>
        <v>Blank</v>
      </c>
      <c r="R998" s="198" t="str">
        <f>IF(D998=0,"Blank",IF(D998="PHEV",F998/G998,F998*(1-'3 Model Input'!E$54)/G998))</f>
        <v>Blank</v>
      </c>
      <c r="S998" s="198" t="str">
        <f>IF(D998=0,"Blank",IF(D998="PHEV",MIN(M998,E998),MIN(M998,(E998*(1-'3 Model Input'!E$54)))))</f>
        <v>Blank</v>
      </c>
      <c r="T998" s="217" t="str">
        <f t="shared" si="172"/>
        <v>Blank</v>
      </c>
      <c r="U998" s="89"/>
      <c r="V998" s="216" t="str">
        <f>IF(D998=0,"Blank",P998*'3 Model Input'!E$50)</f>
        <v>Blank</v>
      </c>
      <c r="W998" s="197" t="str">
        <f t="shared" si="173"/>
        <v>Blank</v>
      </c>
      <c r="X998" s="197" t="str">
        <f t="shared" si="174"/>
        <v>Blank</v>
      </c>
      <c r="Y998" s="197" t="str">
        <f t="shared" si="175"/>
        <v>Blank</v>
      </c>
      <c r="Z998" s="197" t="str">
        <f t="shared" si="176"/>
        <v>Blank</v>
      </c>
      <c r="AA998" s="223" t="str" cm="1">
        <f t="array" ref="AA998">_xlfn.IFS(ISTEXT('3 Model Input'!F$70),"Missing",ISTEXT('3 Model Input'!I$70),"Missing",ISNUMBER('3 Model Input'!K$70),'3 Model Input'!K$70*P998)</f>
        <v>Missing</v>
      </c>
      <c r="AB998" s="89"/>
      <c r="AC998" s="227" t="str" cm="1">
        <f t="array" ref="AC998">IF(D998=0,"Blank",_xlfn.IFS('3 Model Input'!E$61=1,(V998*G998)/T998,'3 Model Input'!E$61=2,(W998*G998)/T998,'3 Model Input'!E$61=3,(X998*G998)/T998,'3 Model Input'!E$61=4,(Y998*G998)/T998,'3 Model Input'!E$61=5,(Z998*G998)/T998, ISTEXT('3 Model Input'!E$61),"Missing",'3 Model Input'!E$61=6,(AA998*G998)/T998))</f>
        <v>Blank</v>
      </c>
      <c r="AD998" s="202" t="str">
        <f t="shared" si="177"/>
        <v>Blank</v>
      </c>
      <c r="AE998" s="202" t="str">
        <f t="shared" si="178"/>
        <v>Blank</v>
      </c>
      <c r="AF998" s="217" t="str">
        <f t="shared" si="179"/>
        <v>Blank</v>
      </c>
      <c r="AG998" s="9" t="str" cm="1">
        <f t="array" ref="AG998">_xlfn.IFS(ISNUMBER(AC998), "", ISNUMBER(SEARCH("Blank", AC998)), "", ISERROR(AC998), "Bad input on tab 3")</f>
        <v/>
      </c>
    </row>
    <row r="999" spans="1:33" ht="15" customHeight="1" x14ac:dyDescent="0.75">
      <c r="B999" s="205" t="str">
        <f>'5 Driver Data'!B999</f>
        <v>0991</v>
      </c>
      <c r="C999" s="193">
        <f>'5 Driver Data'!C999</f>
        <v>0</v>
      </c>
      <c r="D999" s="192">
        <f>'5 Driver Data'!D999</f>
        <v>0</v>
      </c>
      <c r="E999" s="191">
        <f>'5 Driver Data'!E999</f>
        <v>0</v>
      </c>
      <c r="F999" s="191">
        <f>'5 Driver Data'!F999</f>
        <v>0</v>
      </c>
      <c r="G999" s="191">
        <f>'5 Driver Data'!G999</f>
        <v>0</v>
      </c>
      <c r="H999" s="191">
        <f>'5 Driver Data'!H999</f>
        <v>0</v>
      </c>
      <c r="I999" s="191">
        <f>'5 Driver Data'!I999</f>
        <v>0</v>
      </c>
      <c r="J999" s="191">
        <f>'5 Driver Data'!J999</f>
        <v>0</v>
      </c>
      <c r="K999" s="206">
        <f>'5 Driver Data'!K999</f>
        <v>0</v>
      </c>
      <c r="L999" s="1"/>
      <c r="M999" s="216" t="str">
        <f>IF(D999=0,"Blank",'3 Model Input'!E$44*'3 Model Input'!E$45)</f>
        <v>Blank</v>
      </c>
      <c r="N999" s="197" t="str">
        <f t="shared" si="170"/>
        <v>Blank</v>
      </c>
      <c r="O999" s="197" t="str">
        <f>IF(D999=0,"Blank",'3 Model Input'!E$49*(1-'3 Model Input'!E$51))</f>
        <v>Blank</v>
      </c>
      <c r="P999" s="197" t="str">
        <f t="shared" si="171"/>
        <v>Blank</v>
      </c>
      <c r="Q999" s="197" t="str">
        <f>IF(D999=0,"Blank",IF(D999="BEV",E999*(1-'3 Model Input'!E$54), E999))</f>
        <v>Blank</v>
      </c>
      <c r="R999" s="198" t="str">
        <f>IF(D999=0,"Blank",IF(D999="PHEV",F999/G999,F999*(1-'3 Model Input'!E$54)/G999))</f>
        <v>Blank</v>
      </c>
      <c r="S999" s="198" t="str">
        <f>IF(D999=0,"Blank",IF(D999="PHEV",MIN(M999,E999),MIN(M999,(E999*(1-'3 Model Input'!E$54)))))</f>
        <v>Blank</v>
      </c>
      <c r="T999" s="217" t="str">
        <f t="shared" si="172"/>
        <v>Blank</v>
      </c>
      <c r="U999" s="89"/>
      <c r="V999" s="216" t="str">
        <f>IF(D999=0,"Blank",P999*'3 Model Input'!E$50)</f>
        <v>Blank</v>
      </c>
      <c r="W999" s="197" t="str">
        <f t="shared" si="173"/>
        <v>Blank</v>
      </c>
      <c r="X999" s="197" t="str">
        <f t="shared" si="174"/>
        <v>Blank</v>
      </c>
      <c r="Y999" s="197" t="str">
        <f t="shared" si="175"/>
        <v>Blank</v>
      </c>
      <c r="Z999" s="197" t="str">
        <f t="shared" si="176"/>
        <v>Blank</v>
      </c>
      <c r="AA999" s="223" t="str" cm="1">
        <f t="array" ref="AA999">_xlfn.IFS(ISTEXT('3 Model Input'!F$70),"Missing",ISTEXT('3 Model Input'!I$70),"Missing",ISNUMBER('3 Model Input'!K$70),'3 Model Input'!K$70*P999)</f>
        <v>Missing</v>
      </c>
      <c r="AB999" s="89"/>
      <c r="AC999" s="227" t="str" cm="1">
        <f t="array" ref="AC999">IF(D999=0,"Blank",_xlfn.IFS('3 Model Input'!E$61=1,(V999*G999)/T999,'3 Model Input'!E$61=2,(W999*G999)/T999,'3 Model Input'!E$61=3,(X999*G999)/T999,'3 Model Input'!E$61=4,(Y999*G999)/T999,'3 Model Input'!E$61=5,(Z999*G999)/T999, ISTEXT('3 Model Input'!E$61),"Missing",'3 Model Input'!E$61=6,(AA999*G999)/T999))</f>
        <v>Blank</v>
      </c>
      <c r="AD999" s="202" t="str">
        <f t="shared" si="177"/>
        <v>Blank</v>
      </c>
      <c r="AE999" s="202" t="str">
        <f t="shared" si="178"/>
        <v>Blank</v>
      </c>
      <c r="AF999" s="217" t="str">
        <f t="shared" si="179"/>
        <v>Blank</v>
      </c>
      <c r="AG999" s="9" t="str" cm="1">
        <f t="array" ref="AG999">_xlfn.IFS(ISNUMBER(AC999), "", ISNUMBER(SEARCH("Blank", AC999)), "", ISERROR(AC999), "Bad input on tab 3")</f>
        <v/>
      </c>
    </row>
    <row r="1000" spans="1:33" ht="15" customHeight="1" x14ac:dyDescent="0.75">
      <c r="B1000" s="205" t="str">
        <f>'5 Driver Data'!B1000</f>
        <v>0992</v>
      </c>
      <c r="C1000" s="193">
        <f>'5 Driver Data'!C1000</f>
        <v>0</v>
      </c>
      <c r="D1000" s="192">
        <f>'5 Driver Data'!D1000</f>
        <v>0</v>
      </c>
      <c r="E1000" s="191">
        <f>'5 Driver Data'!E1000</f>
        <v>0</v>
      </c>
      <c r="F1000" s="191">
        <f>'5 Driver Data'!F1000</f>
        <v>0</v>
      </c>
      <c r="G1000" s="191">
        <f>'5 Driver Data'!G1000</f>
        <v>0</v>
      </c>
      <c r="H1000" s="191">
        <f>'5 Driver Data'!H1000</f>
        <v>0</v>
      </c>
      <c r="I1000" s="191">
        <f>'5 Driver Data'!I1000</f>
        <v>0</v>
      </c>
      <c r="J1000" s="191">
        <f>'5 Driver Data'!J1000</f>
        <v>0</v>
      </c>
      <c r="K1000" s="206">
        <f>'5 Driver Data'!K1000</f>
        <v>0</v>
      </c>
      <c r="L1000" s="1"/>
      <c r="M1000" s="216" t="str">
        <f>IF(D1000=0,"Blank",'3 Model Input'!E$44*'3 Model Input'!E$45)</f>
        <v>Blank</v>
      </c>
      <c r="N1000" s="197" t="str">
        <f t="shared" si="170"/>
        <v>Blank</v>
      </c>
      <c r="O1000" s="197" t="str">
        <f>IF(D1000=0,"Blank",'3 Model Input'!E$49*(1-'3 Model Input'!E$51))</f>
        <v>Blank</v>
      </c>
      <c r="P1000" s="197" t="str">
        <f t="shared" si="171"/>
        <v>Blank</v>
      </c>
      <c r="Q1000" s="197" t="str">
        <f>IF(D1000=0,"Blank",IF(D1000="BEV",E1000*(1-'3 Model Input'!E$54), E1000))</f>
        <v>Blank</v>
      </c>
      <c r="R1000" s="198" t="str">
        <f>IF(D1000=0,"Blank",IF(D1000="PHEV",F1000/G1000,F1000*(1-'3 Model Input'!E$54)/G1000))</f>
        <v>Blank</v>
      </c>
      <c r="S1000" s="198" t="str">
        <f>IF(D1000=0,"Blank",IF(D1000="PHEV",MIN(M1000,E1000),MIN(M1000,(E1000*(1-'3 Model Input'!E$54)))))</f>
        <v>Blank</v>
      </c>
      <c r="T1000" s="217" t="str">
        <f t="shared" si="172"/>
        <v>Blank</v>
      </c>
      <c r="U1000" s="89"/>
      <c r="V1000" s="216" t="str">
        <f>IF(D1000=0,"Blank",P1000*'3 Model Input'!E$50)</f>
        <v>Blank</v>
      </c>
      <c r="W1000" s="197" t="str">
        <f t="shared" si="173"/>
        <v>Blank</v>
      </c>
      <c r="X1000" s="197" t="str">
        <f t="shared" si="174"/>
        <v>Blank</v>
      </c>
      <c r="Y1000" s="197" t="str">
        <f t="shared" si="175"/>
        <v>Blank</v>
      </c>
      <c r="Z1000" s="197" t="str">
        <f t="shared" si="176"/>
        <v>Blank</v>
      </c>
      <c r="AA1000" s="223" t="str" cm="1">
        <f t="array" ref="AA1000">_xlfn.IFS(ISTEXT('3 Model Input'!F$70),"Missing",ISTEXT('3 Model Input'!I$70),"Missing",ISNUMBER('3 Model Input'!K$70),'3 Model Input'!K$70*P1000)</f>
        <v>Missing</v>
      </c>
      <c r="AB1000" s="89"/>
      <c r="AC1000" s="227" t="str" cm="1">
        <f t="array" ref="AC1000">IF(D1000=0,"Blank",_xlfn.IFS('3 Model Input'!E$61=1,(V1000*G1000)/T1000,'3 Model Input'!E$61=2,(W1000*G1000)/T1000,'3 Model Input'!E$61=3,(X1000*G1000)/T1000,'3 Model Input'!E$61=4,(Y1000*G1000)/T1000,'3 Model Input'!E$61=5,(Z1000*G1000)/T1000, ISTEXT('3 Model Input'!E$61),"Missing",'3 Model Input'!E$61=6,(AA1000*G1000)/T1000))</f>
        <v>Blank</v>
      </c>
      <c r="AD1000" s="202" t="str">
        <f t="shared" si="177"/>
        <v>Blank</v>
      </c>
      <c r="AE1000" s="202" t="str">
        <f t="shared" si="178"/>
        <v>Blank</v>
      </c>
      <c r="AF1000" s="217" t="str">
        <f t="shared" si="179"/>
        <v>Blank</v>
      </c>
      <c r="AG1000" s="9" t="str" cm="1">
        <f t="array" ref="AG1000">_xlfn.IFS(ISNUMBER(AC1000), "", ISNUMBER(SEARCH("Blank", AC1000)), "", ISERROR(AC1000), "Bad input on tab 3")</f>
        <v/>
      </c>
    </row>
    <row r="1001" spans="1:33" ht="15" customHeight="1" x14ac:dyDescent="0.75">
      <c r="B1001" s="205" t="str">
        <f>'5 Driver Data'!B1001</f>
        <v>0993</v>
      </c>
      <c r="C1001" s="193">
        <f>'5 Driver Data'!C1001</f>
        <v>0</v>
      </c>
      <c r="D1001" s="192">
        <f>'5 Driver Data'!D1001</f>
        <v>0</v>
      </c>
      <c r="E1001" s="191">
        <f>'5 Driver Data'!E1001</f>
        <v>0</v>
      </c>
      <c r="F1001" s="191">
        <f>'5 Driver Data'!F1001</f>
        <v>0</v>
      </c>
      <c r="G1001" s="191">
        <f>'5 Driver Data'!G1001</f>
        <v>0</v>
      </c>
      <c r="H1001" s="191">
        <f>'5 Driver Data'!H1001</f>
        <v>0</v>
      </c>
      <c r="I1001" s="191">
        <f>'5 Driver Data'!I1001</f>
        <v>0</v>
      </c>
      <c r="J1001" s="191">
        <f>'5 Driver Data'!J1001</f>
        <v>0</v>
      </c>
      <c r="K1001" s="206">
        <f>'5 Driver Data'!K1001</f>
        <v>0</v>
      </c>
      <c r="L1001" s="1"/>
      <c r="M1001" s="216" t="str">
        <f>IF(D1001=0,"Blank",'3 Model Input'!E$44*'3 Model Input'!E$45)</f>
        <v>Blank</v>
      </c>
      <c r="N1001" s="197" t="str">
        <f t="shared" si="170"/>
        <v>Blank</v>
      </c>
      <c r="O1001" s="197" t="str">
        <f>IF(D1001=0,"Blank",'3 Model Input'!E$49*(1-'3 Model Input'!E$51))</f>
        <v>Blank</v>
      </c>
      <c r="P1001" s="197" t="str">
        <f t="shared" si="171"/>
        <v>Blank</v>
      </c>
      <c r="Q1001" s="197" t="str">
        <f>IF(D1001=0,"Blank",IF(D1001="BEV",E1001*(1-'3 Model Input'!E$54), E1001))</f>
        <v>Blank</v>
      </c>
      <c r="R1001" s="198" t="str">
        <f>IF(D1001=0,"Blank",IF(D1001="PHEV",F1001/G1001,F1001*(1-'3 Model Input'!E$54)/G1001))</f>
        <v>Blank</v>
      </c>
      <c r="S1001" s="198" t="str">
        <f>IF(D1001=0,"Blank",IF(D1001="PHEV",MIN(M1001,E1001),MIN(M1001,(E1001*(1-'3 Model Input'!E$54)))))</f>
        <v>Blank</v>
      </c>
      <c r="T1001" s="217" t="str">
        <f t="shared" si="172"/>
        <v>Blank</v>
      </c>
      <c r="U1001" s="89"/>
      <c r="V1001" s="216" t="str">
        <f>IF(D1001=0,"Blank",P1001*'3 Model Input'!E$50)</f>
        <v>Blank</v>
      </c>
      <c r="W1001" s="197" t="str">
        <f t="shared" si="173"/>
        <v>Blank</v>
      </c>
      <c r="X1001" s="197" t="str">
        <f t="shared" si="174"/>
        <v>Blank</v>
      </c>
      <c r="Y1001" s="197" t="str">
        <f t="shared" si="175"/>
        <v>Blank</v>
      </c>
      <c r="Z1001" s="197" t="str">
        <f t="shared" si="176"/>
        <v>Blank</v>
      </c>
      <c r="AA1001" s="223" t="str" cm="1">
        <f t="array" ref="AA1001">_xlfn.IFS(ISTEXT('3 Model Input'!F$70),"Missing",ISTEXT('3 Model Input'!I$70),"Missing",ISNUMBER('3 Model Input'!K$70),'3 Model Input'!K$70*P1001)</f>
        <v>Missing</v>
      </c>
      <c r="AB1001" s="89"/>
      <c r="AC1001" s="227" t="str" cm="1">
        <f t="array" ref="AC1001">IF(D1001=0,"Blank",_xlfn.IFS('3 Model Input'!E$61=1,(V1001*G1001)/T1001,'3 Model Input'!E$61=2,(W1001*G1001)/T1001,'3 Model Input'!E$61=3,(X1001*G1001)/T1001,'3 Model Input'!E$61=4,(Y1001*G1001)/T1001,'3 Model Input'!E$61=5,(Z1001*G1001)/T1001, ISTEXT('3 Model Input'!E$61),"Missing",'3 Model Input'!E$61=6,(AA1001*G1001)/T1001))</f>
        <v>Blank</v>
      </c>
      <c r="AD1001" s="202" t="str">
        <f t="shared" si="177"/>
        <v>Blank</v>
      </c>
      <c r="AE1001" s="202" t="str">
        <f t="shared" si="178"/>
        <v>Blank</v>
      </c>
      <c r="AF1001" s="217" t="str">
        <f t="shared" si="179"/>
        <v>Blank</v>
      </c>
      <c r="AG1001" s="9" t="str" cm="1">
        <f t="array" ref="AG1001">_xlfn.IFS(ISNUMBER(AC1001), "", ISNUMBER(SEARCH("Blank", AC1001)), "", ISERROR(AC1001), "Bad input on tab 3")</f>
        <v/>
      </c>
    </row>
    <row r="1002" spans="1:33" ht="15" customHeight="1" x14ac:dyDescent="0.75">
      <c r="B1002" s="205" t="str">
        <f>'5 Driver Data'!B1002</f>
        <v>0994</v>
      </c>
      <c r="C1002" s="193">
        <f>'5 Driver Data'!C1002</f>
        <v>0</v>
      </c>
      <c r="D1002" s="192">
        <f>'5 Driver Data'!D1002</f>
        <v>0</v>
      </c>
      <c r="E1002" s="191">
        <f>'5 Driver Data'!E1002</f>
        <v>0</v>
      </c>
      <c r="F1002" s="191">
        <f>'5 Driver Data'!F1002</f>
        <v>0</v>
      </c>
      <c r="G1002" s="191">
        <f>'5 Driver Data'!G1002</f>
        <v>0</v>
      </c>
      <c r="H1002" s="191">
        <f>'5 Driver Data'!H1002</f>
        <v>0</v>
      </c>
      <c r="I1002" s="191">
        <f>'5 Driver Data'!I1002</f>
        <v>0</v>
      </c>
      <c r="J1002" s="191">
        <f>'5 Driver Data'!J1002</f>
        <v>0</v>
      </c>
      <c r="K1002" s="206">
        <f>'5 Driver Data'!K1002</f>
        <v>0</v>
      </c>
      <c r="L1002" s="1"/>
      <c r="M1002" s="216" t="str">
        <f>IF(D1002=0,"Blank",'3 Model Input'!E$44*'3 Model Input'!E$45)</f>
        <v>Blank</v>
      </c>
      <c r="N1002" s="197" t="str">
        <f t="shared" si="170"/>
        <v>Blank</v>
      </c>
      <c r="O1002" s="197" t="str">
        <f>IF(D1002=0,"Blank",'3 Model Input'!E$49*(1-'3 Model Input'!E$51))</f>
        <v>Blank</v>
      </c>
      <c r="P1002" s="197" t="str">
        <f t="shared" si="171"/>
        <v>Blank</v>
      </c>
      <c r="Q1002" s="197" t="str">
        <f>IF(D1002=0,"Blank",IF(D1002="BEV",E1002*(1-'3 Model Input'!E$54), E1002))</f>
        <v>Blank</v>
      </c>
      <c r="R1002" s="198" t="str">
        <f>IF(D1002=0,"Blank",IF(D1002="PHEV",F1002/G1002,F1002*(1-'3 Model Input'!E$54)/G1002))</f>
        <v>Blank</v>
      </c>
      <c r="S1002" s="198" t="str">
        <f>IF(D1002=0,"Blank",IF(D1002="PHEV",MIN(M1002,E1002),MIN(M1002,(E1002*(1-'3 Model Input'!E$54)))))</f>
        <v>Blank</v>
      </c>
      <c r="T1002" s="217" t="str">
        <f t="shared" si="172"/>
        <v>Blank</v>
      </c>
      <c r="U1002" s="89"/>
      <c r="V1002" s="216" t="str">
        <f>IF(D1002=0,"Blank",P1002*'3 Model Input'!E$50)</f>
        <v>Blank</v>
      </c>
      <c r="W1002" s="197" t="str">
        <f t="shared" si="173"/>
        <v>Blank</v>
      </c>
      <c r="X1002" s="197" t="str">
        <f t="shared" si="174"/>
        <v>Blank</v>
      </c>
      <c r="Y1002" s="197" t="str">
        <f t="shared" si="175"/>
        <v>Blank</v>
      </c>
      <c r="Z1002" s="197" t="str">
        <f t="shared" si="176"/>
        <v>Blank</v>
      </c>
      <c r="AA1002" s="223" t="str" cm="1">
        <f t="array" ref="AA1002">_xlfn.IFS(ISTEXT('3 Model Input'!F$70),"Missing",ISTEXT('3 Model Input'!I$70),"Missing",ISNUMBER('3 Model Input'!K$70),'3 Model Input'!K$70*P1002)</f>
        <v>Missing</v>
      </c>
      <c r="AB1002" s="89"/>
      <c r="AC1002" s="227" t="str" cm="1">
        <f t="array" ref="AC1002">IF(D1002=0,"Blank",_xlfn.IFS('3 Model Input'!E$61=1,(V1002*G1002)/T1002,'3 Model Input'!E$61=2,(W1002*G1002)/T1002,'3 Model Input'!E$61=3,(X1002*G1002)/T1002,'3 Model Input'!E$61=4,(Y1002*G1002)/T1002,'3 Model Input'!E$61=5,(Z1002*G1002)/T1002, ISTEXT('3 Model Input'!E$61),"Missing",'3 Model Input'!E$61=6,(AA1002*G1002)/T1002))</f>
        <v>Blank</v>
      </c>
      <c r="AD1002" s="202" t="str">
        <f t="shared" si="177"/>
        <v>Blank</v>
      </c>
      <c r="AE1002" s="202" t="str">
        <f t="shared" si="178"/>
        <v>Blank</v>
      </c>
      <c r="AF1002" s="217" t="str">
        <f t="shared" si="179"/>
        <v>Blank</v>
      </c>
      <c r="AG1002" s="9" t="str" cm="1">
        <f t="array" ref="AG1002">_xlfn.IFS(ISNUMBER(AC1002), "", ISNUMBER(SEARCH("Blank", AC1002)), "", ISERROR(AC1002), "Bad input on tab 3")</f>
        <v/>
      </c>
    </row>
    <row r="1003" spans="1:33" ht="15" customHeight="1" x14ac:dyDescent="0.75">
      <c r="B1003" s="205" t="str">
        <f>'5 Driver Data'!B1003</f>
        <v>0995</v>
      </c>
      <c r="C1003" s="193">
        <f>'5 Driver Data'!C1003</f>
        <v>0</v>
      </c>
      <c r="D1003" s="192">
        <f>'5 Driver Data'!D1003</f>
        <v>0</v>
      </c>
      <c r="E1003" s="191">
        <f>'5 Driver Data'!E1003</f>
        <v>0</v>
      </c>
      <c r="F1003" s="191">
        <f>'5 Driver Data'!F1003</f>
        <v>0</v>
      </c>
      <c r="G1003" s="191">
        <f>'5 Driver Data'!G1003</f>
        <v>0</v>
      </c>
      <c r="H1003" s="191">
        <f>'5 Driver Data'!H1003</f>
        <v>0</v>
      </c>
      <c r="I1003" s="191">
        <f>'5 Driver Data'!I1003</f>
        <v>0</v>
      </c>
      <c r="J1003" s="191">
        <f>'5 Driver Data'!J1003</f>
        <v>0</v>
      </c>
      <c r="K1003" s="206">
        <f>'5 Driver Data'!K1003</f>
        <v>0</v>
      </c>
      <c r="L1003" s="1"/>
      <c r="M1003" s="216" t="str">
        <f>IF(D1003=0,"Blank",'3 Model Input'!E$44*'3 Model Input'!E$45)</f>
        <v>Blank</v>
      </c>
      <c r="N1003" s="197" t="str">
        <f t="shared" si="170"/>
        <v>Blank</v>
      </c>
      <c r="O1003" s="197" t="str">
        <f>IF(D1003=0,"Blank",'3 Model Input'!E$49*(1-'3 Model Input'!E$51))</f>
        <v>Blank</v>
      </c>
      <c r="P1003" s="197" t="str">
        <f t="shared" si="171"/>
        <v>Blank</v>
      </c>
      <c r="Q1003" s="197" t="str">
        <f>IF(D1003=0,"Blank",IF(D1003="BEV",E1003*(1-'3 Model Input'!E$54), E1003))</f>
        <v>Blank</v>
      </c>
      <c r="R1003" s="198" t="str">
        <f>IF(D1003=0,"Blank",IF(D1003="PHEV",F1003/G1003,F1003*(1-'3 Model Input'!E$54)/G1003))</f>
        <v>Blank</v>
      </c>
      <c r="S1003" s="198" t="str">
        <f>IF(D1003=0,"Blank",IF(D1003="PHEV",MIN(M1003,E1003),MIN(M1003,(E1003*(1-'3 Model Input'!E$54)))))</f>
        <v>Blank</v>
      </c>
      <c r="T1003" s="217" t="str">
        <f t="shared" si="172"/>
        <v>Blank</v>
      </c>
      <c r="U1003" s="89"/>
      <c r="V1003" s="216" t="str">
        <f>IF(D1003=0,"Blank",P1003*'3 Model Input'!E$50)</f>
        <v>Blank</v>
      </c>
      <c r="W1003" s="197" t="str">
        <f t="shared" si="173"/>
        <v>Blank</v>
      </c>
      <c r="X1003" s="197" t="str">
        <f t="shared" si="174"/>
        <v>Blank</v>
      </c>
      <c r="Y1003" s="197" t="str">
        <f t="shared" si="175"/>
        <v>Blank</v>
      </c>
      <c r="Z1003" s="197" t="str">
        <f t="shared" si="176"/>
        <v>Blank</v>
      </c>
      <c r="AA1003" s="223" t="str" cm="1">
        <f t="array" ref="AA1003">_xlfn.IFS(ISTEXT('3 Model Input'!F$70),"Missing",ISTEXT('3 Model Input'!I$70),"Missing",ISNUMBER('3 Model Input'!K$70),'3 Model Input'!K$70*P1003)</f>
        <v>Missing</v>
      </c>
      <c r="AB1003" s="89"/>
      <c r="AC1003" s="227" t="str" cm="1">
        <f t="array" ref="AC1003">IF(D1003=0,"Blank",_xlfn.IFS('3 Model Input'!E$61=1,(V1003*G1003)/T1003,'3 Model Input'!E$61=2,(W1003*G1003)/T1003,'3 Model Input'!E$61=3,(X1003*G1003)/T1003,'3 Model Input'!E$61=4,(Y1003*G1003)/T1003,'3 Model Input'!E$61=5,(Z1003*G1003)/T1003, ISTEXT('3 Model Input'!E$61),"Missing",'3 Model Input'!E$61=6,(AA1003*G1003)/T1003))</f>
        <v>Blank</v>
      </c>
      <c r="AD1003" s="202" t="str">
        <f t="shared" si="177"/>
        <v>Blank</v>
      </c>
      <c r="AE1003" s="202" t="str">
        <f t="shared" si="178"/>
        <v>Blank</v>
      </c>
      <c r="AF1003" s="217" t="str">
        <f t="shared" si="179"/>
        <v>Blank</v>
      </c>
      <c r="AG1003" s="9" t="str" cm="1">
        <f t="array" ref="AG1003">_xlfn.IFS(ISNUMBER(AC1003), "", ISNUMBER(SEARCH("Blank", AC1003)), "", ISERROR(AC1003), "Bad input on tab 3")</f>
        <v/>
      </c>
    </row>
    <row r="1004" spans="1:33" ht="15" customHeight="1" x14ac:dyDescent="0.75">
      <c r="B1004" s="205" t="str">
        <f>'5 Driver Data'!B1004</f>
        <v>0996</v>
      </c>
      <c r="C1004" s="193">
        <f>'5 Driver Data'!C1004</f>
        <v>0</v>
      </c>
      <c r="D1004" s="192">
        <f>'5 Driver Data'!D1004</f>
        <v>0</v>
      </c>
      <c r="E1004" s="191">
        <f>'5 Driver Data'!E1004</f>
        <v>0</v>
      </c>
      <c r="F1004" s="191">
        <f>'5 Driver Data'!F1004</f>
        <v>0</v>
      </c>
      <c r="G1004" s="191">
        <f>'5 Driver Data'!G1004</f>
        <v>0</v>
      </c>
      <c r="H1004" s="191">
        <f>'5 Driver Data'!H1004</f>
        <v>0</v>
      </c>
      <c r="I1004" s="191">
        <f>'5 Driver Data'!I1004</f>
        <v>0</v>
      </c>
      <c r="J1004" s="191">
        <f>'5 Driver Data'!J1004</f>
        <v>0</v>
      </c>
      <c r="K1004" s="206">
        <f>'5 Driver Data'!K1004</f>
        <v>0</v>
      </c>
      <c r="L1004" s="1"/>
      <c r="M1004" s="216" t="str">
        <f>IF(D1004=0,"Blank",'3 Model Input'!E$44*'3 Model Input'!E$45)</f>
        <v>Blank</v>
      </c>
      <c r="N1004" s="197" t="str">
        <f t="shared" si="170"/>
        <v>Blank</v>
      </c>
      <c r="O1004" s="197" t="str">
        <f>IF(D1004=0,"Blank",'3 Model Input'!E$49*(1-'3 Model Input'!E$51))</f>
        <v>Blank</v>
      </c>
      <c r="P1004" s="197" t="str">
        <f t="shared" si="171"/>
        <v>Blank</v>
      </c>
      <c r="Q1004" s="197" t="str">
        <f>IF(D1004=0,"Blank",IF(D1004="BEV",E1004*(1-'3 Model Input'!E$54), E1004))</f>
        <v>Blank</v>
      </c>
      <c r="R1004" s="198" t="str">
        <f>IF(D1004=0,"Blank",IF(D1004="PHEV",F1004/G1004,F1004*(1-'3 Model Input'!E$54)/G1004))</f>
        <v>Blank</v>
      </c>
      <c r="S1004" s="198" t="str">
        <f>IF(D1004=0,"Blank",IF(D1004="PHEV",MIN(M1004,E1004),MIN(M1004,(E1004*(1-'3 Model Input'!E$54)))))</f>
        <v>Blank</v>
      </c>
      <c r="T1004" s="217" t="str">
        <f t="shared" si="172"/>
        <v>Blank</v>
      </c>
      <c r="U1004" s="89"/>
      <c r="V1004" s="216" t="str">
        <f>IF(D1004=0,"Blank",P1004*'3 Model Input'!E$50)</f>
        <v>Blank</v>
      </c>
      <c r="W1004" s="197" t="str">
        <f t="shared" si="173"/>
        <v>Blank</v>
      </c>
      <c r="X1004" s="197" t="str">
        <f t="shared" si="174"/>
        <v>Blank</v>
      </c>
      <c r="Y1004" s="197" t="str">
        <f t="shared" si="175"/>
        <v>Blank</v>
      </c>
      <c r="Z1004" s="197" t="str">
        <f t="shared" si="176"/>
        <v>Blank</v>
      </c>
      <c r="AA1004" s="223" t="str" cm="1">
        <f t="array" ref="AA1004">_xlfn.IFS(ISTEXT('3 Model Input'!F$70),"Missing",ISTEXT('3 Model Input'!I$70),"Missing",ISNUMBER('3 Model Input'!K$70),'3 Model Input'!K$70*P1004)</f>
        <v>Missing</v>
      </c>
      <c r="AB1004" s="89"/>
      <c r="AC1004" s="227" t="str" cm="1">
        <f t="array" ref="AC1004">IF(D1004=0,"Blank",_xlfn.IFS('3 Model Input'!E$61=1,(V1004*G1004)/T1004,'3 Model Input'!E$61=2,(W1004*G1004)/T1004,'3 Model Input'!E$61=3,(X1004*G1004)/T1004,'3 Model Input'!E$61=4,(Y1004*G1004)/T1004,'3 Model Input'!E$61=5,(Z1004*G1004)/T1004, ISTEXT('3 Model Input'!E$61),"Missing",'3 Model Input'!E$61=6,(AA1004*G1004)/T1004))</f>
        <v>Blank</v>
      </c>
      <c r="AD1004" s="202" t="str">
        <f t="shared" si="177"/>
        <v>Blank</v>
      </c>
      <c r="AE1004" s="202" t="str">
        <f t="shared" si="178"/>
        <v>Blank</v>
      </c>
      <c r="AF1004" s="217" t="str">
        <f t="shared" si="179"/>
        <v>Blank</v>
      </c>
      <c r="AG1004" s="9" t="str" cm="1">
        <f t="array" ref="AG1004">_xlfn.IFS(ISNUMBER(AC1004), "", ISNUMBER(SEARCH("Blank", AC1004)), "", ISERROR(AC1004), "Bad input on tab 3")</f>
        <v/>
      </c>
    </row>
    <row r="1005" spans="1:33" ht="15" customHeight="1" x14ac:dyDescent="0.75">
      <c r="B1005" s="205" t="str">
        <f>'5 Driver Data'!B1005</f>
        <v>0997</v>
      </c>
      <c r="C1005" s="193">
        <f>'5 Driver Data'!C1005</f>
        <v>0</v>
      </c>
      <c r="D1005" s="192">
        <f>'5 Driver Data'!D1005</f>
        <v>0</v>
      </c>
      <c r="E1005" s="191">
        <f>'5 Driver Data'!E1005</f>
        <v>0</v>
      </c>
      <c r="F1005" s="191">
        <f>'5 Driver Data'!F1005</f>
        <v>0</v>
      </c>
      <c r="G1005" s="191">
        <f>'5 Driver Data'!G1005</f>
        <v>0</v>
      </c>
      <c r="H1005" s="191">
        <f>'5 Driver Data'!H1005</f>
        <v>0</v>
      </c>
      <c r="I1005" s="191">
        <f>'5 Driver Data'!I1005</f>
        <v>0</v>
      </c>
      <c r="J1005" s="191">
        <f>'5 Driver Data'!J1005</f>
        <v>0</v>
      </c>
      <c r="K1005" s="206">
        <f>'5 Driver Data'!K1005</f>
        <v>0</v>
      </c>
      <c r="L1005" s="1"/>
      <c r="M1005" s="216" t="str">
        <f>IF(D1005=0,"Blank",'3 Model Input'!E$44*'3 Model Input'!E$45)</f>
        <v>Blank</v>
      </c>
      <c r="N1005" s="197" t="str">
        <f t="shared" si="170"/>
        <v>Blank</v>
      </c>
      <c r="O1005" s="197" t="str">
        <f>IF(D1005=0,"Blank",'3 Model Input'!E$49*(1-'3 Model Input'!E$51))</f>
        <v>Blank</v>
      </c>
      <c r="P1005" s="197" t="str">
        <f t="shared" si="171"/>
        <v>Blank</v>
      </c>
      <c r="Q1005" s="197" t="str">
        <f>IF(D1005=0,"Blank",IF(D1005="BEV",E1005*(1-'3 Model Input'!E$54), E1005))</f>
        <v>Blank</v>
      </c>
      <c r="R1005" s="198" t="str">
        <f>IF(D1005=0,"Blank",IF(D1005="PHEV",F1005/G1005,F1005*(1-'3 Model Input'!E$54)/G1005))</f>
        <v>Blank</v>
      </c>
      <c r="S1005" s="198" t="str">
        <f>IF(D1005=0,"Blank",IF(D1005="PHEV",MIN(M1005,E1005),MIN(M1005,(E1005*(1-'3 Model Input'!E$54)))))</f>
        <v>Blank</v>
      </c>
      <c r="T1005" s="217" t="str">
        <f t="shared" si="172"/>
        <v>Blank</v>
      </c>
      <c r="U1005" s="89"/>
      <c r="V1005" s="216" t="str">
        <f>IF(D1005=0,"Blank",P1005*'3 Model Input'!E$50)</f>
        <v>Blank</v>
      </c>
      <c r="W1005" s="197" t="str">
        <f t="shared" si="173"/>
        <v>Blank</v>
      </c>
      <c r="X1005" s="197" t="str">
        <f t="shared" si="174"/>
        <v>Blank</v>
      </c>
      <c r="Y1005" s="197" t="str">
        <f t="shared" si="175"/>
        <v>Blank</v>
      </c>
      <c r="Z1005" s="197" t="str">
        <f t="shared" si="176"/>
        <v>Blank</v>
      </c>
      <c r="AA1005" s="223" t="str" cm="1">
        <f t="array" ref="AA1005">_xlfn.IFS(ISTEXT('3 Model Input'!F$70),"Missing",ISTEXT('3 Model Input'!I$70),"Missing",ISNUMBER('3 Model Input'!K$70),'3 Model Input'!K$70*P1005)</f>
        <v>Missing</v>
      </c>
      <c r="AB1005" s="89"/>
      <c r="AC1005" s="227" t="str" cm="1">
        <f t="array" ref="AC1005">IF(D1005=0,"Blank",_xlfn.IFS('3 Model Input'!E$61=1,(V1005*G1005)/T1005,'3 Model Input'!E$61=2,(W1005*G1005)/T1005,'3 Model Input'!E$61=3,(X1005*G1005)/T1005,'3 Model Input'!E$61=4,(Y1005*G1005)/T1005,'3 Model Input'!E$61=5,(Z1005*G1005)/T1005, ISTEXT('3 Model Input'!E$61),"Missing",'3 Model Input'!E$61=6,(AA1005*G1005)/T1005))</f>
        <v>Blank</v>
      </c>
      <c r="AD1005" s="202" t="str">
        <f t="shared" si="177"/>
        <v>Blank</v>
      </c>
      <c r="AE1005" s="202" t="str">
        <f t="shared" si="178"/>
        <v>Blank</v>
      </c>
      <c r="AF1005" s="217" t="str">
        <f t="shared" si="179"/>
        <v>Blank</v>
      </c>
      <c r="AG1005" s="9" t="str" cm="1">
        <f t="array" ref="AG1005">_xlfn.IFS(ISNUMBER(AC1005), "", ISNUMBER(SEARCH("Blank", AC1005)), "", ISERROR(AC1005), "Bad input on tab 3")</f>
        <v/>
      </c>
    </row>
    <row r="1006" spans="1:33" ht="15" customHeight="1" x14ac:dyDescent="0.75">
      <c r="B1006" s="205" t="str">
        <f>'5 Driver Data'!B1006</f>
        <v>0998</v>
      </c>
      <c r="C1006" s="193">
        <f>'5 Driver Data'!C1006</f>
        <v>0</v>
      </c>
      <c r="D1006" s="192">
        <f>'5 Driver Data'!D1006</f>
        <v>0</v>
      </c>
      <c r="E1006" s="191">
        <f>'5 Driver Data'!E1006</f>
        <v>0</v>
      </c>
      <c r="F1006" s="191">
        <f>'5 Driver Data'!F1006</f>
        <v>0</v>
      </c>
      <c r="G1006" s="191">
        <f>'5 Driver Data'!G1006</f>
        <v>0</v>
      </c>
      <c r="H1006" s="191">
        <f>'5 Driver Data'!H1006</f>
        <v>0</v>
      </c>
      <c r="I1006" s="191">
        <f>'5 Driver Data'!I1006</f>
        <v>0</v>
      </c>
      <c r="J1006" s="191">
        <f>'5 Driver Data'!J1006</f>
        <v>0</v>
      </c>
      <c r="K1006" s="206">
        <f>'5 Driver Data'!K1006</f>
        <v>0</v>
      </c>
      <c r="L1006" s="1"/>
      <c r="M1006" s="216" t="str">
        <f>IF(D1006=0,"Blank",'3 Model Input'!E$44*'3 Model Input'!E$45)</f>
        <v>Blank</v>
      </c>
      <c r="N1006" s="197" t="str">
        <f t="shared" ref="N1006:N1069" si="180">IF(D1006=0,"Blank",H1006*I1006*52)</f>
        <v>Blank</v>
      </c>
      <c r="O1006" s="197" t="str">
        <f>IF(D1006=0,"Blank",'3 Model Input'!E$49*(1-'3 Model Input'!E$51))</f>
        <v>Blank</v>
      </c>
      <c r="P1006" s="197" t="str">
        <f t="shared" ref="P1006:P1069" si="181">IF(D1006=0,"Blank",SUM(N1006:O1006))</f>
        <v>Blank</v>
      </c>
      <c r="Q1006" s="197" t="str">
        <f>IF(D1006=0,"Blank",IF(D1006="BEV",E1006*(1-'3 Model Input'!E$54), E1006))</f>
        <v>Blank</v>
      </c>
      <c r="R1006" s="198" t="str">
        <f>IF(D1006=0,"Blank",IF(D1006="PHEV",F1006/G1006,F1006*(1-'3 Model Input'!E$54)/G1006))</f>
        <v>Blank</v>
      </c>
      <c r="S1006" s="198" t="str">
        <f>IF(D1006=0,"Blank",IF(D1006="PHEV",MIN(M1006,E1006),MIN(M1006,(E1006*(1-'3 Model Input'!E$54)))))</f>
        <v>Blank</v>
      </c>
      <c r="T1006" s="217" t="str">
        <f t="shared" ref="T1006:T1069" si="182">IF(D1006=0,"Blank",MIN(R1006,(S1006/E1006*F1006)))</f>
        <v>Blank</v>
      </c>
      <c r="U1006" s="89"/>
      <c r="V1006" s="216" t="str">
        <f>IF(D1006=0,"Blank",P1006*'3 Model Input'!E$50)</f>
        <v>Blank</v>
      </c>
      <c r="W1006" s="197" t="str">
        <f t="shared" ref="W1006:W1069" si="183">IF(D1006=0,"Blank",V1006*(1-J1006))</f>
        <v>Blank</v>
      </c>
      <c r="X1006" s="197" t="str">
        <f t="shared" ref="X1006:X1069" si="184">P1006</f>
        <v>Blank</v>
      </c>
      <c r="Y1006" s="197" t="str">
        <f t="shared" ref="Y1006:Y1069" si="185">IF(D1006=0,"Blank",P1006*(1-J1006))</f>
        <v>Blank</v>
      </c>
      <c r="Z1006" s="197" t="str">
        <f t="shared" ref="Z1006:Z1069" si="186">IF(D1006=0,"Blank",N1006*K1006)</f>
        <v>Blank</v>
      </c>
      <c r="AA1006" s="223" t="str" cm="1">
        <f t="array" ref="AA1006">_xlfn.IFS(ISTEXT('3 Model Input'!F$70),"Missing",ISTEXT('3 Model Input'!I$70),"Missing",ISNUMBER('3 Model Input'!K$70),'3 Model Input'!K$70*P1006)</f>
        <v>Missing</v>
      </c>
      <c r="AB1006" s="89"/>
      <c r="AC1006" s="227" t="str" cm="1">
        <f t="array" ref="AC1006">IF(D1006=0,"Blank",_xlfn.IFS('3 Model Input'!E$61=1,(V1006*G1006)/T1006,'3 Model Input'!E$61=2,(W1006*G1006)/T1006,'3 Model Input'!E$61=3,(X1006*G1006)/T1006,'3 Model Input'!E$61=4,(Y1006*G1006)/T1006,'3 Model Input'!E$61=5,(Z1006*G1006)/T1006, ISTEXT('3 Model Input'!E$61),"Missing",'3 Model Input'!E$61=6,(AA1006*G1006)/T1006))</f>
        <v>Blank</v>
      </c>
      <c r="AD1006" s="202" t="str">
        <f t="shared" ref="AD1006:AD1069" si="187">IF(D1006=0,"Blank",MIN(SUM(AC1006/52/H1006),1))</f>
        <v>Blank</v>
      </c>
      <c r="AE1006" s="202" t="str">
        <f t="shared" ref="AE1006:AE1069" si="188">IF(D1006=0,"Blank",AD1006*H1006)</f>
        <v>Blank</v>
      </c>
      <c r="AF1006" s="217" t="str">
        <f t="shared" ref="AF1006:AF1069" si="189">IF(D1006=0,"Blank",AC1006*S1006)</f>
        <v>Blank</v>
      </c>
      <c r="AG1006" s="9" t="str" cm="1">
        <f t="array" ref="AG1006">_xlfn.IFS(ISNUMBER(AC1006), "", ISNUMBER(SEARCH("Blank", AC1006)), "", ISERROR(AC1006), "Bad input on tab 3")</f>
        <v/>
      </c>
    </row>
    <row r="1007" spans="1:33" ht="15" customHeight="1" x14ac:dyDescent="0.75">
      <c r="A1007" s="23"/>
      <c r="B1007" s="205" t="str">
        <f>'5 Driver Data'!B1007</f>
        <v>0999</v>
      </c>
      <c r="C1007" s="193">
        <f>'5 Driver Data'!C1007</f>
        <v>0</v>
      </c>
      <c r="D1007" s="192">
        <f>'5 Driver Data'!D1007</f>
        <v>0</v>
      </c>
      <c r="E1007" s="191">
        <f>'5 Driver Data'!E1007</f>
        <v>0</v>
      </c>
      <c r="F1007" s="191">
        <f>'5 Driver Data'!F1007</f>
        <v>0</v>
      </c>
      <c r="G1007" s="191">
        <f>'5 Driver Data'!G1007</f>
        <v>0</v>
      </c>
      <c r="H1007" s="191">
        <f>'5 Driver Data'!H1007</f>
        <v>0</v>
      </c>
      <c r="I1007" s="191">
        <f>'5 Driver Data'!I1007</f>
        <v>0</v>
      </c>
      <c r="J1007" s="191">
        <f>'5 Driver Data'!J1007</f>
        <v>0</v>
      </c>
      <c r="K1007" s="206">
        <f>'5 Driver Data'!K1007</f>
        <v>0</v>
      </c>
      <c r="L1007" s="1"/>
      <c r="M1007" s="216" t="str">
        <f>IF(D1007=0,"Blank",'3 Model Input'!E$44*'3 Model Input'!E$45)</f>
        <v>Blank</v>
      </c>
      <c r="N1007" s="197" t="str">
        <f t="shared" si="180"/>
        <v>Blank</v>
      </c>
      <c r="O1007" s="197" t="str">
        <f>IF(D1007=0,"Blank",'3 Model Input'!E$49*(1-'3 Model Input'!E$51))</f>
        <v>Blank</v>
      </c>
      <c r="P1007" s="197" t="str">
        <f t="shared" si="181"/>
        <v>Blank</v>
      </c>
      <c r="Q1007" s="197" t="str">
        <f>IF(D1007=0,"Blank",IF(D1007="BEV",E1007*(1-'3 Model Input'!E$54), E1007))</f>
        <v>Blank</v>
      </c>
      <c r="R1007" s="198" t="str">
        <f>IF(D1007=0,"Blank",IF(D1007="PHEV",F1007/G1007,F1007*(1-'3 Model Input'!E$54)/G1007))</f>
        <v>Blank</v>
      </c>
      <c r="S1007" s="198" t="str">
        <f>IF(D1007=0,"Blank",IF(D1007="PHEV",MIN(M1007,E1007),MIN(M1007,(E1007*(1-'3 Model Input'!E$54)))))</f>
        <v>Blank</v>
      </c>
      <c r="T1007" s="217" t="str">
        <f t="shared" si="182"/>
        <v>Blank</v>
      </c>
      <c r="U1007" s="89"/>
      <c r="V1007" s="216" t="str">
        <f>IF(D1007=0,"Blank",P1007*'3 Model Input'!E$50)</f>
        <v>Blank</v>
      </c>
      <c r="W1007" s="197" t="str">
        <f t="shared" si="183"/>
        <v>Blank</v>
      </c>
      <c r="X1007" s="197" t="str">
        <f t="shared" si="184"/>
        <v>Blank</v>
      </c>
      <c r="Y1007" s="197" t="str">
        <f t="shared" si="185"/>
        <v>Blank</v>
      </c>
      <c r="Z1007" s="197" t="str">
        <f t="shared" si="186"/>
        <v>Blank</v>
      </c>
      <c r="AA1007" s="223" t="str" cm="1">
        <f t="array" ref="AA1007">_xlfn.IFS(ISTEXT('3 Model Input'!F$70),"Missing",ISTEXT('3 Model Input'!I$70),"Missing",ISNUMBER('3 Model Input'!K$70),'3 Model Input'!K$70*P1007)</f>
        <v>Missing</v>
      </c>
      <c r="AB1007" s="89"/>
      <c r="AC1007" s="227" t="str" cm="1">
        <f t="array" ref="AC1007">IF(D1007=0,"Blank",_xlfn.IFS('3 Model Input'!E$61=1,(V1007*G1007)/T1007,'3 Model Input'!E$61=2,(W1007*G1007)/T1007,'3 Model Input'!E$61=3,(X1007*G1007)/T1007,'3 Model Input'!E$61=4,(Y1007*G1007)/T1007,'3 Model Input'!E$61=5,(Z1007*G1007)/T1007, ISTEXT('3 Model Input'!E$61),"Missing",'3 Model Input'!E$61=6,(AA1007*G1007)/T1007))</f>
        <v>Blank</v>
      </c>
      <c r="AD1007" s="202" t="str">
        <f t="shared" si="187"/>
        <v>Blank</v>
      </c>
      <c r="AE1007" s="202" t="str">
        <f t="shared" si="188"/>
        <v>Blank</v>
      </c>
      <c r="AF1007" s="217" t="str">
        <f t="shared" si="189"/>
        <v>Blank</v>
      </c>
      <c r="AG1007" s="9" t="str" cm="1">
        <f t="array" ref="AG1007">_xlfn.IFS(ISNUMBER(AC1007), "", ISNUMBER(SEARCH("Blank", AC1007)), "", ISERROR(AC1007), "Bad input on tab 3")</f>
        <v/>
      </c>
    </row>
    <row r="1008" spans="1:33" ht="15" customHeight="1" x14ac:dyDescent="0.75">
      <c r="B1008" s="205" t="str">
        <f>'5 Driver Data'!B1008</f>
        <v>1000</v>
      </c>
      <c r="C1008" s="193">
        <f>'5 Driver Data'!C1008</f>
        <v>0</v>
      </c>
      <c r="D1008" s="192">
        <f>'5 Driver Data'!D1008</f>
        <v>0</v>
      </c>
      <c r="E1008" s="191">
        <f>'5 Driver Data'!E1008</f>
        <v>0</v>
      </c>
      <c r="F1008" s="191">
        <f>'5 Driver Data'!F1008</f>
        <v>0</v>
      </c>
      <c r="G1008" s="191">
        <f>'5 Driver Data'!G1008</f>
        <v>0</v>
      </c>
      <c r="H1008" s="191">
        <f>'5 Driver Data'!H1008</f>
        <v>0</v>
      </c>
      <c r="I1008" s="191">
        <f>'5 Driver Data'!I1008</f>
        <v>0</v>
      </c>
      <c r="J1008" s="191">
        <f>'5 Driver Data'!J1008</f>
        <v>0</v>
      </c>
      <c r="K1008" s="206">
        <f>'5 Driver Data'!K1008</f>
        <v>0</v>
      </c>
      <c r="L1008" s="1"/>
      <c r="M1008" s="216" t="str">
        <f>IF(D1008=0,"Blank",'3 Model Input'!E$44*'3 Model Input'!E$45)</f>
        <v>Blank</v>
      </c>
      <c r="N1008" s="197" t="str">
        <f t="shared" si="180"/>
        <v>Blank</v>
      </c>
      <c r="O1008" s="197" t="str">
        <f>IF(D1008=0,"Blank",'3 Model Input'!E$49*(1-'3 Model Input'!E$51))</f>
        <v>Blank</v>
      </c>
      <c r="P1008" s="197" t="str">
        <f t="shared" si="181"/>
        <v>Blank</v>
      </c>
      <c r="Q1008" s="197" t="str">
        <f>IF(D1008=0,"Blank",IF(D1008="BEV",E1008*(1-'3 Model Input'!E$54), E1008))</f>
        <v>Blank</v>
      </c>
      <c r="R1008" s="198" t="str">
        <f>IF(D1008=0,"Blank",IF(D1008="PHEV",F1008/G1008,F1008*(1-'3 Model Input'!E$54)/G1008))</f>
        <v>Blank</v>
      </c>
      <c r="S1008" s="198" t="str">
        <f>IF(D1008=0,"Blank",IF(D1008="PHEV",MIN(M1008,E1008),MIN(M1008,(E1008*(1-'3 Model Input'!E$54)))))</f>
        <v>Blank</v>
      </c>
      <c r="T1008" s="217" t="str">
        <f t="shared" si="182"/>
        <v>Blank</v>
      </c>
      <c r="U1008" s="89"/>
      <c r="V1008" s="216" t="str">
        <f>IF(D1008=0,"Blank",P1008*'3 Model Input'!E$50)</f>
        <v>Blank</v>
      </c>
      <c r="W1008" s="197" t="str">
        <f t="shared" si="183"/>
        <v>Blank</v>
      </c>
      <c r="X1008" s="197" t="str">
        <f t="shared" si="184"/>
        <v>Blank</v>
      </c>
      <c r="Y1008" s="197" t="str">
        <f t="shared" si="185"/>
        <v>Blank</v>
      </c>
      <c r="Z1008" s="197" t="str">
        <f t="shared" si="186"/>
        <v>Blank</v>
      </c>
      <c r="AA1008" s="223" t="str" cm="1">
        <f t="array" ref="AA1008">_xlfn.IFS(ISTEXT('3 Model Input'!F$70),"Missing",ISTEXT('3 Model Input'!I$70),"Missing",ISNUMBER('3 Model Input'!K$70),'3 Model Input'!K$70*P1008)</f>
        <v>Missing</v>
      </c>
      <c r="AB1008" s="89"/>
      <c r="AC1008" s="227" t="str" cm="1">
        <f t="array" ref="AC1008">IF(D1008=0,"Blank",_xlfn.IFS('3 Model Input'!E$61=1,(V1008*G1008)/T1008,'3 Model Input'!E$61=2,(W1008*G1008)/T1008,'3 Model Input'!E$61=3,(X1008*G1008)/T1008,'3 Model Input'!E$61=4,(Y1008*G1008)/T1008,'3 Model Input'!E$61=5,(Z1008*G1008)/T1008, ISTEXT('3 Model Input'!E$61),"Missing",'3 Model Input'!E$61=6,(AA1008*G1008)/T1008))</f>
        <v>Blank</v>
      </c>
      <c r="AD1008" s="202" t="str">
        <f t="shared" si="187"/>
        <v>Blank</v>
      </c>
      <c r="AE1008" s="202" t="str">
        <f t="shared" si="188"/>
        <v>Blank</v>
      </c>
      <c r="AF1008" s="217" t="str">
        <f t="shared" si="189"/>
        <v>Blank</v>
      </c>
      <c r="AG1008" s="9" t="str" cm="1">
        <f t="array" ref="AG1008">_xlfn.IFS(ISNUMBER(AC1008), "", ISNUMBER(SEARCH("Blank", AC1008)), "", ISERROR(AC1008), "Bad input on tab 3")</f>
        <v/>
      </c>
    </row>
    <row r="1009" spans="2:33" ht="15" customHeight="1" x14ac:dyDescent="0.75">
      <c r="B1009" s="205" t="str">
        <f>'5 Driver Data'!B1009</f>
        <v>1001</v>
      </c>
      <c r="C1009" s="193">
        <f>'5 Driver Data'!C1009</f>
        <v>0</v>
      </c>
      <c r="D1009" s="192">
        <f>'5 Driver Data'!D1009</f>
        <v>0</v>
      </c>
      <c r="E1009" s="191">
        <f>'5 Driver Data'!E1009</f>
        <v>0</v>
      </c>
      <c r="F1009" s="191">
        <f>'5 Driver Data'!F1009</f>
        <v>0</v>
      </c>
      <c r="G1009" s="191">
        <f>'5 Driver Data'!G1009</f>
        <v>0</v>
      </c>
      <c r="H1009" s="191">
        <f>'5 Driver Data'!H1009</f>
        <v>0</v>
      </c>
      <c r="I1009" s="191">
        <f>'5 Driver Data'!I1009</f>
        <v>0</v>
      </c>
      <c r="J1009" s="191">
        <f>'5 Driver Data'!J1009</f>
        <v>0</v>
      </c>
      <c r="K1009" s="206">
        <f>'5 Driver Data'!K1009</f>
        <v>0</v>
      </c>
      <c r="L1009" s="1"/>
      <c r="M1009" s="216" t="str">
        <f>IF(D1009=0,"Blank",'3 Model Input'!E$44*'3 Model Input'!E$45)</f>
        <v>Blank</v>
      </c>
      <c r="N1009" s="197" t="str">
        <f t="shared" si="180"/>
        <v>Blank</v>
      </c>
      <c r="O1009" s="197" t="str">
        <f>IF(D1009=0,"Blank",'3 Model Input'!E$49*(1-'3 Model Input'!E$51))</f>
        <v>Blank</v>
      </c>
      <c r="P1009" s="197" t="str">
        <f t="shared" si="181"/>
        <v>Blank</v>
      </c>
      <c r="Q1009" s="197" t="str">
        <f>IF(D1009=0,"Blank",IF(D1009="BEV",E1009*(1-'3 Model Input'!E$54), E1009))</f>
        <v>Blank</v>
      </c>
      <c r="R1009" s="198" t="str">
        <f>IF(D1009=0,"Blank",IF(D1009="PHEV",F1009/G1009,F1009*(1-'3 Model Input'!E$54)/G1009))</f>
        <v>Blank</v>
      </c>
      <c r="S1009" s="198" t="str">
        <f>IF(D1009=0,"Blank",IF(D1009="PHEV",MIN(M1009,E1009),MIN(M1009,(E1009*(1-'3 Model Input'!E$54)))))</f>
        <v>Blank</v>
      </c>
      <c r="T1009" s="217" t="str">
        <f t="shared" si="182"/>
        <v>Blank</v>
      </c>
      <c r="U1009" s="89"/>
      <c r="V1009" s="216" t="str">
        <f>IF(D1009=0,"Blank",P1009*'3 Model Input'!E$50)</f>
        <v>Blank</v>
      </c>
      <c r="W1009" s="197" t="str">
        <f t="shared" si="183"/>
        <v>Blank</v>
      </c>
      <c r="X1009" s="197" t="str">
        <f t="shared" si="184"/>
        <v>Blank</v>
      </c>
      <c r="Y1009" s="197" t="str">
        <f t="shared" si="185"/>
        <v>Blank</v>
      </c>
      <c r="Z1009" s="197" t="str">
        <f t="shared" si="186"/>
        <v>Blank</v>
      </c>
      <c r="AA1009" s="223" t="str" cm="1">
        <f t="array" ref="AA1009">_xlfn.IFS(ISTEXT('3 Model Input'!F$70),"Missing",ISTEXT('3 Model Input'!I$70),"Missing",ISNUMBER('3 Model Input'!K$70),'3 Model Input'!K$70*P1009)</f>
        <v>Missing</v>
      </c>
      <c r="AB1009" s="89"/>
      <c r="AC1009" s="227" t="str" cm="1">
        <f t="array" ref="AC1009">IF(D1009=0,"Blank",_xlfn.IFS('3 Model Input'!E$61=1,(V1009*G1009)/T1009,'3 Model Input'!E$61=2,(W1009*G1009)/T1009,'3 Model Input'!E$61=3,(X1009*G1009)/T1009,'3 Model Input'!E$61=4,(Y1009*G1009)/T1009,'3 Model Input'!E$61=5,(Z1009*G1009)/T1009, ISTEXT('3 Model Input'!E$61),"Missing",'3 Model Input'!E$61=6,(AA1009*G1009)/T1009))</f>
        <v>Blank</v>
      </c>
      <c r="AD1009" s="202" t="str">
        <f t="shared" si="187"/>
        <v>Blank</v>
      </c>
      <c r="AE1009" s="202" t="str">
        <f t="shared" si="188"/>
        <v>Blank</v>
      </c>
      <c r="AF1009" s="217" t="str">
        <f t="shared" si="189"/>
        <v>Blank</v>
      </c>
      <c r="AG1009" s="9" t="str" cm="1">
        <f t="array" ref="AG1009">_xlfn.IFS(ISNUMBER(AC1009), "", ISNUMBER(SEARCH("Blank", AC1009)), "", ISERROR(AC1009), "Bad input on tab 3")</f>
        <v/>
      </c>
    </row>
    <row r="1010" spans="2:33" ht="15" customHeight="1" x14ac:dyDescent="0.75">
      <c r="B1010" s="205" t="e">
        <f>'5 Driver Data'!#REF!</f>
        <v>#REF!</v>
      </c>
      <c r="C1010" s="193">
        <f>'5 Driver Data'!C1010</f>
        <v>0</v>
      </c>
      <c r="D1010" s="192">
        <f>'5 Driver Data'!D1010</f>
        <v>0</v>
      </c>
      <c r="E1010" s="191">
        <f>'5 Driver Data'!E1010</f>
        <v>0</v>
      </c>
      <c r="F1010" s="191">
        <f>'5 Driver Data'!F1010</f>
        <v>0</v>
      </c>
      <c r="G1010" s="191">
        <f>'5 Driver Data'!G1010</f>
        <v>0</v>
      </c>
      <c r="H1010" s="191">
        <f>'5 Driver Data'!H1010</f>
        <v>0</v>
      </c>
      <c r="I1010" s="191">
        <f>'5 Driver Data'!I1010</f>
        <v>0</v>
      </c>
      <c r="J1010" s="191">
        <f>'5 Driver Data'!J1010</f>
        <v>0</v>
      </c>
      <c r="K1010" s="206">
        <f>'5 Driver Data'!K1010</f>
        <v>0</v>
      </c>
      <c r="L1010" s="1"/>
      <c r="M1010" s="216" t="str">
        <f>IF(D1010=0,"Blank",'3 Model Input'!E$44*'3 Model Input'!E$45)</f>
        <v>Blank</v>
      </c>
      <c r="N1010" s="197" t="str">
        <f t="shared" si="180"/>
        <v>Blank</v>
      </c>
      <c r="O1010" s="197" t="str">
        <f>IF(D1010=0,"Blank",'3 Model Input'!E$49*(1-'3 Model Input'!E$51))</f>
        <v>Blank</v>
      </c>
      <c r="P1010" s="197" t="str">
        <f t="shared" si="181"/>
        <v>Blank</v>
      </c>
      <c r="Q1010" s="197" t="str">
        <f>IF(D1010=0,"Blank",IF(D1010="BEV",E1010*(1-'3 Model Input'!E$54), E1010))</f>
        <v>Blank</v>
      </c>
      <c r="R1010" s="198" t="str">
        <f>IF(D1010=0,"Blank",IF(D1010="PHEV",F1010/G1010,F1010*(1-'3 Model Input'!E$54)/G1010))</f>
        <v>Blank</v>
      </c>
      <c r="S1010" s="198" t="str">
        <f>IF(D1010=0,"Blank",IF(D1010="PHEV",MIN(M1010,E1010),MIN(M1010,(E1010*(1-'3 Model Input'!E$54)))))</f>
        <v>Blank</v>
      </c>
      <c r="T1010" s="217" t="str">
        <f t="shared" si="182"/>
        <v>Blank</v>
      </c>
      <c r="U1010" s="89"/>
      <c r="V1010" s="216" t="str">
        <f>IF(D1010=0,"Blank",P1010*'3 Model Input'!E$50)</f>
        <v>Blank</v>
      </c>
      <c r="W1010" s="197" t="str">
        <f t="shared" si="183"/>
        <v>Blank</v>
      </c>
      <c r="X1010" s="197" t="str">
        <f t="shared" si="184"/>
        <v>Blank</v>
      </c>
      <c r="Y1010" s="197" t="str">
        <f t="shared" si="185"/>
        <v>Blank</v>
      </c>
      <c r="Z1010" s="197" t="str">
        <f t="shared" si="186"/>
        <v>Blank</v>
      </c>
      <c r="AA1010" s="223" t="str" cm="1">
        <f t="array" ref="AA1010">_xlfn.IFS(ISTEXT('3 Model Input'!F$70),"Missing",ISTEXT('3 Model Input'!I$70),"Missing",ISNUMBER('3 Model Input'!K$70),'3 Model Input'!K$70*P1010)</f>
        <v>Missing</v>
      </c>
      <c r="AB1010" s="89"/>
      <c r="AC1010" s="227" t="str" cm="1">
        <f t="array" ref="AC1010">IF(D1010=0,"Blank",_xlfn.IFS('3 Model Input'!E$61=1,(V1010*G1010)/T1010,'3 Model Input'!E$61=2,(W1010*G1010)/T1010,'3 Model Input'!E$61=3,(X1010*G1010)/T1010,'3 Model Input'!E$61=4,(Y1010*G1010)/T1010,'3 Model Input'!E$61=5,(Z1010*G1010)/T1010, ISTEXT('3 Model Input'!E$61),"Missing",'3 Model Input'!E$61=6,(AA1010*G1010)/T1010))</f>
        <v>Blank</v>
      </c>
      <c r="AD1010" s="202" t="str">
        <f t="shared" si="187"/>
        <v>Blank</v>
      </c>
      <c r="AE1010" s="202" t="str">
        <f t="shared" si="188"/>
        <v>Blank</v>
      </c>
      <c r="AF1010" s="217" t="str">
        <f t="shared" si="189"/>
        <v>Blank</v>
      </c>
      <c r="AG1010" s="9" t="str" cm="1">
        <f t="array" ref="AG1010">_xlfn.IFS(ISNUMBER(AC1010), "", ISNUMBER(SEARCH("Blank", AC1010)), "", ISERROR(AC1010), "Bad input on tab 3")</f>
        <v/>
      </c>
    </row>
    <row r="1011" spans="2:33" ht="15" customHeight="1" x14ac:dyDescent="0.75">
      <c r="B1011" s="205" t="str">
        <f>'5 Driver Data'!B1011</f>
        <v>1003</v>
      </c>
      <c r="C1011" s="193">
        <f>'5 Driver Data'!C1011</f>
        <v>0</v>
      </c>
      <c r="D1011" s="192">
        <f>'5 Driver Data'!D1011</f>
        <v>0</v>
      </c>
      <c r="E1011" s="191">
        <f>'5 Driver Data'!E1011</f>
        <v>0</v>
      </c>
      <c r="F1011" s="191">
        <f>'5 Driver Data'!F1011</f>
        <v>0</v>
      </c>
      <c r="G1011" s="191">
        <f>'5 Driver Data'!G1011</f>
        <v>0</v>
      </c>
      <c r="H1011" s="191">
        <f>'5 Driver Data'!H1011</f>
        <v>0</v>
      </c>
      <c r="I1011" s="191">
        <f>'5 Driver Data'!I1011</f>
        <v>0</v>
      </c>
      <c r="J1011" s="191">
        <f>'5 Driver Data'!J1011</f>
        <v>0</v>
      </c>
      <c r="K1011" s="206">
        <f>'5 Driver Data'!K1011</f>
        <v>0</v>
      </c>
      <c r="L1011" s="1"/>
      <c r="M1011" s="216" t="str">
        <f>IF(D1011=0,"Blank",'3 Model Input'!E$44*'3 Model Input'!E$45)</f>
        <v>Blank</v>
      </c>
      <c r="N1011" s="197" t="str">
        <f t="shared" si="180"/>
        <v>Blank</v>
      </c>
      <c r="O1011" s="197" t="str">
        <f>IF(D1011=0,"Blank",'3 Model Input'!E$49*(1-'3 Model Input'!E$51))</f>
        <v>Blank</v>
      </c>
      <c r="P1011" s="197" t="str">
        <f t="shared" si="181"/>
        <v>Blank</v>
      </c>
      <c r="Q1011" s="197" t="str">
        <f>IF(D1011=0,"Blank",IF(D1011="BEV",E1011*(1-'3 Model Input'!E$54), E1011))</f>
        <v>Blank</v>
      </c>
      <c r="R1011" s="198" t="str">
        <f>IF(D1011=0,"Blank",IF(D1011="PHEV",F1011/G1011,F1011*(1-'3 Model Input'!E$54)/G1011))</f>
        <v>Blank</v>
      </c>
      <c r="S1011" s="198" t="str">
        <f>IF(D1011=0,"Blank",IF(D1011="PHEV",MIN(M1011,E1011),MIN(M1011,(E1011*(1-'3 Model Input'!E$54)))))</f>
        <v>Blank</v>
      </c>
      <c r="T1011" s="217" t="str">
        <f t="shared" si="182"/>
        <v>Blank</v>
      </c>
      <c r="U1011" s="89"/>
      <c r="V1011" s="216" t="str">
        <f>IF(D1011=0,"Blank",P1011*'3 Model Input'!E$50)</f>
        <v>Blank</v>
      </c>
      <c r="W1011" s="197" t="str">
        <f t="shared" si="183"/>
        <v>Blank</v>
      </c>
      <c r="X1011" s="197" t="str">
        <f t="shared" si="184"/>
        <v>Blank</v>
      </c>
      <c r="Y1011" s="197" t="str">
        <f t="shared" si="185"/>
        <v>Blank</v>
      </c>
      <c r="Z1011" s="197" t="str">
        <f t="shared" si="186"/>
        <v>Blank</v>
      </c>
      <c r="AA1011" s="223" t="str" cm="1">
        <f t="array" ref="AA1011">_xlfn.IFS(ISTEXT('3 Model Input'!F$70),"Missing",ISTEXT('3 Model Input'!I$70),"Missing",ISNUMBER('3 Model Input'!K$70),'3 Model Input'!K$70*P1011)</f>
        <v>Missing</v>
      </c>
      <c r="AB1011" s="89"/>
      <c r="AC1011" s="227" t="str" cm="1">
        <f t="array" ref="AC1011">IF(D1011=0,"Blank",_xlfn.IFS('3 Model Input'!E$61=1,(V1011*G1011)/T1011,'3 Model Input'!E$61=2,(W1011*G1011)/T1011,'3 Model Input'!E$61=3,(X1011*G1011)/T1011,'3 Model Input'!E$61=4,(Y1011*G1011)/T1011,'3 Model Input'!E$61=5,(Z1011*G1011)/T1011, ISTEXT('3 Model Input'!E$61),"Missing",'3 Model Input'!E$61=6,(AA1011*G1011)/T1011))</f>
        <v>Blank</v>
      </c>
      <c r="AD1011" s="202" t="str">
        <f t="shared" si="187"/>
        <v>Blank</v>
      </c>
      <c r="AE1011" s="202" t="str">
        <f t="shared" si="188"/>
        <v>Blank</v>
      </c>
      <c r="AF1011" s="217" t="str">
        <f t="shared" si="189"/>
        <v>Blank</v>
      </c>
      <c r="AG1011" s="9" t="str" cm="1">
        <f t="array" ref="AG1011">_xlfn.IFS(ISNUMBER(AC1011), "", ISNUMBER(SEARCH("Blank", AC1011)), "", ISERROR(AC1011), "Bad input on tab 3")</f>
        <v/>
      </c>
    </row>
    <row r="1012" spans="2:33" ht="15" customHeight="1" x14ac:dyDescent="0.75">
      <c r="B1012" s="205" t="str">
        <f>'5 Driver Data'!B1012</f>
        <v>1004</v>
      </c>
      <c r="C1012" s="193">
        <f>'5 Driver Data'!C1012</f>
        <v>0</v>
      </c>
      <c r="D1012" s="192">
        <f>'5 Driver Data'!D1012</f>
        <v>0</v>
      </c>
      <c r="E1012" s="191">
        <f>'5 Driver Data'!E1012</f>
        <v>0</v>
      </c>
      <c r="F1012" s="191">
        <f>'5 Driver Data'!F1012</f>
        <v>0</v>
      </c>
      <c r="G1012" s="191">
        <f>'5 Driver Data'!G1012</f>
        <v>0</v>
      </c>
      <c r="H1012" s="191">
        <f>'5 Driver Data'!H1012</f>
        <v>0</v>
      </c>
      <c r="I1012" s="191">
        <f>'5 Driver Data'!I1012</f>
        <v>0</v>
      </c>
      <c r="J1012" s="191">
        <f>'5 Driver Data'!J1012</f>
        <v>0</v>
      </c>
      <c r="K1012" s="206">
        <f>'5 Driver Data'!K1012</f>
        <v>0</v>
      </c>
      <c r="L1012" s="1"/>
      <c r="M1012" s="216" t="str">
        <f>IF(D1012=0,"Blank",'3 Model Input'!E$44*'3 Model Input'!E$45)</f>
        <v>Blank</v>
      </c>
      <c r="N1012" s="197" t="str">
        <f t="shared" si="180"/>
        <v>Blank</v>
      </c>
      <c r="O1012" s="197" t="str">
        <f>IF(D1012=0,"Blank",'3 Model Input'!E$49*(1-'3 Model Input'!E$51))</f>
        <v>Blank</v>
      </c>
      <c r="P1012" s="197" t="str">
        <f t="shared" si="181"/>
        <v>Blank</v>
      </c>
      <c r="Q1012" s="197" t="str">
        <f>IF(D1012=0,"Blank",IF(D1012="BEV",E1012*(1-'3 Model Input'!E$54), E1012))</f>
        <v>Blank</v>
      </c>
      <c r="R1012" s="198" t="str">
        <f>IF(D1012=0,"Blank",IF(D1012="PHEV",F1012/G1012,F1012*(1-'3 Model Input'!E$54)/G1012))</f>
        <v>Blank</v>
      </c>
      <c r="S1012" s="198" t="str">
        <f>IF(D1012=0,"Blank",IF(D1012="PHEV",MIN(M1012,E1012),MIN(M1012,(E1012*(1-'3 Model Input'!E$54)))))</f>
        <v>Blank</v>
      </c>
      <c r="T1012" s="217" t="str">
        <f t="shared" si="182"/>
        <v>Blank</v>
      </c>
      <c r="U1012" s="89"/>
      <c r="V1012" s="216" t="str">
        <f>IF(D1012=0,"Blank",P1012*'3 Model Input'!E$50)</f>
        <v>Blank</v>
      </c>
      <c r="W1012" s="197" t="str">
        <f t="shared" si="183"/>
        <v>Blank</v>
      </c>
      <c r="X1012" s="197" t="str">
        <f t="shared" si="184"/>
        <v>Blank</v>
      </c>
      <c r="Y1012" s="197" t="str">
        <f t="shared" si="185"/>
        <v>Blank</v>
      </c>
      <c r="Z1012" s="197" t="str">
        <f t="shared" si="186"/>
        <v>Blank</v>
      </c>
      <c r="AA1012" s="223" t="str" cm="1">
        <f t="array" ref="AA1012">_xlfn.IFS(ISTEXT('3 Model Input'!F$70),"Missing",ISTEXT('3 Model Input'!I$70),"Missing",ISNUMBER('3 Model Input'!K$70),'3 Model Input'!K$70*P1012)</f>
        <v>Missing</v>
      </c>
      <c r="AB1012" s="89"/>
      <c r="AC1012" s="227" t="str" cm="1">
        <f t="array" ref="AC1012">IF(D1012=0,"Blank",_xlfn.IFS('3 Model Input'!E$61=1,(V1012*G1012)/T1012,'3 Model Input'!E$61=2,(W1012*G1012)/T1012,'3 Model Input'!E$61=3,(X1012*G1012)/T1012,'3 Model Input'!E$61=4,(Y1012*G1012)/T1012,'3 Model Input'!E$61=5,(Z1012*G1012)/T1012, ISTEXT('3 Model Input'!E$61),"Missing",'3 Model Input'!E$61=6,(AA1012*G1012)/T1012))</f>
        <v>Blank</v>
      </c>
      <c r="AD1012" s="202" t="str">
        <f t="shared" si="187"/>
        <v>Blank</v>
      </c>
      <c r="AE1012" s="202" t="str">
        <f t="shared" si="188"/>
        <v>Blank</v>
      </c>
      <c r="AF1012" s="217" t="str">
        <f t="shared" si="189"/>
        <v>Blank</v>
      </c>
      <c r="AG1012" s="9" t="str" cm="1">
        <f t="array" ref="AG1012">_xlfn.IFS(ISNUMBER(AC1012), "", ISNUMBER(SEARCH("Blank", AC1012)), "", ISERROR(AC1012), "Bad input on tab 3")</f>
        <v/>
      </c>
    </row>
    <row r="1013" spans="2:33" ht="15" customHeight="1" x14ac:dyDescent="0.75">
      <c r="B1013" s="205" t="str">
        <f>'5 Driver Data'!B1013</f>
        <v>1005</v>
      </c>
      <c r="C1013" s="193">
        <f>'5 Driver Data'!C1013</f>
        <v>0</v>
      </c>
      <c r="D1013" s="192">
        <f>'5 Driver Data'!D1013</f>
        <v>0</v>
      </c>
      <c r="E1013" s="191">
        <f>'5 Driver Data'!E1013</f>
        <v>0</v>
      </c>
      <c r="F1013" s="191">
        <f>'5 Driver Data'!F1013</f>
        <v>0</v>
      </c>
      <c r="G1013" s="191">
        <f>'5 Driver Data'!G1013</f>
        <v>0</v>
      </c>
      <c r="H1013" s="191">
        <f>'5 Driver Data'!H1013</f>
        <v>0</v>
      </c>
      <c r="I1013" s="191">
        <f>'5 Driver Data'!I1013</f>
        <v>0</v>
      </c>
      <c r="J1013" s="191">
        <f>'5 Driver Data'!J1013</f>
        <v>0</v>
      </c>
      <c r="K1013" s="206">
        <f>'5 Driver Data'!K1013</f>
        <v>0</v>
      </c>
      <c r="L1013" s="1"/>
      <c r="M1013" s="216" t="str">
        <f>IF(D1013=0,"Blank",'3 Model Input'!E$44*'3 Model Input'!E$45)</f>
        <v>Blank</v>
      </c>
      <c r="N1013" s="197" t="str">
        <f t="shared" si="180"/>
        <v>Blank</v>
      </c>
      <c r="O1013" s="197" t="str">
        <f>IF(D1013=0,"Blank",'3 Model Input'!E$49*(1-'3 Model Input'!E$51))</f>
        <v>Blank</v>
      </c>
      <c r="P1013" s="197" t="str">
        <f t="shared" si="181"/>
        <v>Blank</v>
      </c>
      <c r="Q1013" s="197" t="str">
        <f>IF(D1013=0,"Blank",IF(D1013="BEV",E1013*(1-'3 Model Input'!E$54), E1013))</f>
        <v>Blank</v>
      </c>
      <c r="R1013" s="198" t="str">
        <f>IF(D1013=0,"Blank",IF(D1013="PHEV",F1013/G1013,F1013*(1-'3 Model Input'!E$54)/G1013))</f>
        <v>Blank</v>
      </c>
      <c r="S1013" s="198" t="str">
        <f>IF(D1013=0,"Blank",IF(D1013="PHEV",MIN(M1013,E1013),MIN(M1013,(E1013*(1-'3 Model Input'!E$54)))))</f>
        <v>Blank</v>
      </c>
      <c r="T1013" s="217" t="str">
        <f t="shared" si="182"/>
        <v>Blank</v>
      </c>
      <c r="U1013" s="89"/>
      <c r="V1013" s="216" t="str">
        <f>IF(D1013=0,"Blank",P1013*'3 Model Input'!E$50)</f>
        <v>Blank</v>
      </c>
      <c r="W1013" s="197" t="str">
        <f t="shared" si="183"/>
        <v>Blank</v>
      </c>
      <c r="X1013" s="197" t="str">
        <f t="shared" si="184"/>
        <v>Blank</v>
      </c>
      <c r="Y1013" s="197" t="str">
        <f t="shared" si="185"/>
        <v>Blank</v>
      </c>
      <c r="Z1013" s="197" t="str">
        <f t="shared" si="186"/>
        <v>Blank</v>
      </c>
      <c r="AA1013" s="223" t="str" cm="1">
        <f t="array" ref="AA1013">_xlfn.IFS(ISTEXT('3 Model Input'!F$70),"Missing",ISTEXT('3 Model Input'!I$70),"Missing",ISNUMBER('3 Model Input'!K$70),'3 Model Input'!K$70*P1013)</f>
        <v>Missing</v>
      </c>
      <c r="AB1013" s="89"/>
      <c r="AC1013" s="227" t="str" cm="1">
        <f t="array" ref="AC1013">IF(D1013=0,"Blank",_xlfn.IFS('3 Model Input'!E$61=1,(V1013*G1013)/T1013,'3 Model Input'!E$61=2,(W1013*G1013)/T1013,'3 Model Input'!E$61=3,(X1013*G1013)/T1013,'3 Model Input'!E$61=4,(Y1013*G1013)/T1013,'3 Model Input'!E$61=5,(Z1013*G1013)/T1013, ISTEXT('3 Model Input'!E$61),"Missing",'3 Model Input'!E$61=6,(AA1013*G1013)/T1013))</f>
        <v>Blank</v>
      </c>
      <c r="AD1013" s="202" t="str">
        <f t="shared" si="187"/>
        <v>Blank</v>
      </c>
      <c r="AE1013" s="202" t="str">
        <f t="shared" si="188"/>
        <v>Blank</v>
      </c>
      <c r="AF1013" s="217" t="str">
        <f t="shared" si="189"/>
        <v>Blank</v>
      </c>
      <c r="AG1013" s="9" t="str" cm="1">
        <f t="array" ref="AG1013">_xlfn.IFS(ISNUMBER(AC1013), "", ISNUMBER(SEARCH("Blank", AC1013)), "", ISERROR(AC1013), "Bad input on tab 3")</f>
        <v/>
      </c>
    </row>
    <row r="1014" spans="2:33" ht="15" customHeight="1" x14ac:dyDescent="0.75">
      <c r="B1014" s="205" t="str">
        <f>'5 Driver Data'!B1014</f>
        <v>1006</v>
      </c>
      <c r="C1014" s="193">
        <f>'5 Driver Data'!C1014</f>
        <v>0</v>
      </c>
      <c r="D1014" s="192">
        <f>'5 Driver Data'!D1014</f>
        <v>0</v>
      </c>
      <c r="E1014" s="191">
        <f>'5 Driver Data'!E1014</f>
        <v>0</v>
      </c>
      <c r="F1014" s="191">
        <f>'5 Driver Data'!F1014</f>
        <v>0</v>
      </c>
      <c r="G1014" s="191">
        <f>'5 Driver Data'!G1014</f>
        <v>0</v>
      </c>
      <c r="H1014" s="191">
        <f>'5 Driver Data'!H1014</f>
        <v>0</v>
      </c>
      <c r="I1014" s="191">
        <f>'5 Driver Data'!I1014</f>
        <v>0</v>
      </c>
      <c r="J1014" s="191">
        <f>'5 Driver Data'!J1014</f>
        <v>0</v>
      </c>
      <c r="K1014" s="206">
        <f>'5 Driver Data'!K1014</f>
        <v>0</v>
      </c>
      <c r="L1014" s="1"/>
      <c r="M1014" s="216" t="str">
        <f>IF(D1014=0,"Blank",'3 Model Input'!E$44*'3 Model Input'!E$45)</f>
        <v>Blank</v>
      </c>
      <c r="N1014" s="197" t="str">
        <f t="shared" si="180"/>
        <v>Blank</v>
      </c>
      <c r="O1014" s="197" t="str">
        <f>IF(D1014=0,"Blank",'3 Model Input'!E$49*(1-'3 Model Input'!E$51))</f>
        <v>Blank</v>
      </c>
      <c r="P1014" s="197" t="str">
        <f t="shared" si="181"/>
        <v>Blank</v>
      </c>
      <c r="Q1014" s="197" t="str">
        <f>IF(D1014=0,"Blank",IF(D1014="BEV",E1014*(1-'3 Model Input'!E$54), E1014))</f>
        <v>Blank</v>
      </c>
      <c r="R1014" s="198" t="str">
        <f>IF(D1014=0,"Blank",IF(D1014="PHEV",F1014/G1014,F1014*(1-'3 Model Input'!E$54)/G1014))</f>
        <v>Blank</v>
      </c>
      <c r="S1014" s="198" t="str">
        <f>IF(D1014=0,"Blank",IF(D1014="PHEV",MIN(M1014,E1014),MIN(M1014,(E1014*(1-'3 Model Input'!E$54)))))</f>
        <v>Blank</v>
      </c>
      <c r="T1014" s="217" t="str">
        <f t="shared" si="182"/>
        <v>Blank</v>
      </c>
      <c r="U1014" s="89"/>
      <c r="V1014" s="216" t="str">
        <f>IF(D1014=0,"Blank",P1014*'3 Model Input'!E$50)</f>
        <v>Blank</v>
      </c>
      <c r="W1014" s="197" t="str">
        <f t="shared" si="183"/>
        <v>Blank</v>
      </c>
      <c r="X1014" s="197" t="str">
        <f t="shared" si="184"/>
        <v>Blank</v>
      </c>
      <c r="Y1014" s="197" t="str">
        <f t="shared" si="185"/>
        <v>Blank</v>
      </c>
      <c r="Z1014" s="197" t="str">
        <f t="shared" si="186"/>
        <v>Blank</v>
      </c>
      <c r="AA1014" s="223" t="str" cm="1">
        <f t="array" ref="AA1014">_xlfn.IFS(ISTEXT('3 Model Input'!F$70),"Missing",ISTEXT('3 Model Input'!I$70),"Missing",ISNUMBER('3 Model Input'!K$70),'3 Model Input'!K$70*P1014)</f>
        <v>Missing</v>
      </c>
      <c r="AB1014" s="89"/>
      <c r="AC1014" s="227" t="str" cm="1">
        <f t="array" ref="AC1014">IF(D1014=0,"Blank",_xlfn.IFS('3 Model Input'!E$61=1,(V1014*G1014)/T1014,'3 Model Input'!E$61=2,(W1014*G1014)/T1014,'3 Model Input'!E$61=3,(X1014*G1014)/T1014,'3 Model Input'!E$61=4,(Y1014*G1014)/T1014,'3 Model Input'!E$61=5,(Z1014*G1014)/T1014, ISTEXT('3 Model Input'!E$61),"Missing",'3 Model Input'!E$61=6,(AA1014*G1014)/T1014))</f>
        <v>Blank</v>
      </c>
      <c r="AD1014" s="202" t="str">
        <f t="shared" si="187"/>
        <v>Blank</v>
      </c>
      <c r="AE1014" s="202" t="str">
        <f t="shared" si="188"/>
        <v>Blank</v>
      </c>
      <c r="AF1014" s="217" t="str">
        <f t="shared" si="189"/>
        <v>Blank</v>
      </c>
      <c r="AG1014" s="9" t="str" cm="1">
        <f t="array" ref="AG1014">_xlfn.IFS(ISNUMBER(AC1014), "", ISNUMBER(SEARCH("Blank", AC1014)), "", ISERROR(AC1014), "Bad input on tab 3")</f>
        <v/>
      </c>
    </row>
    <row r="1015" spans="2:33" ht="15" customHeight="1" x14ac:dyDescent="0.75">
      <c r="B1015" s="205" t="str">
        <f>'5 Driver Data'!B1015</f>
        <v>1007</v>
      </c>
      <c r="C1015" s="193">
        <f>'5 Driver Data'!C1015</f>
        <v>0</v>
      </c>
      <c r="D1015" s="192">
        <f>'5 Driver Data'!D1015</f>
        <v>0</v>
      </c>
      <c r="E1015" s="191">
        <f>'5 Driver Data'!E1015</f>
        <v>0</v>
      </c>
      <c r="F1015" s="191">
        <f>'5 Driver Data'!F1015</f>
        <v>0</v>
      </c>
      <c r="G1015" s="191">
        <f>'5 Driver Data'!G1015</f>
        <v>0</v>
      </c>
      <c r="H1015" s="191">
        <f>'5 Driver Data'!H1015</f>
        <v>0</v>
      </c>
      <c r="I1015" s="191">
        <f>'5 Driver Data'!I1015</f>
        <v>0</v>
      </c>
      <c r="J1015" s="191">
        <f>'5 Driver Data'!J1015</f>
        <v>0</v>
      </c>
      <c r="K1015" s="206">
        <f>'5 Driver Data'!K1015</f>
        <v>0</v>
      </c>
      <c r="L1015" s="1"/>
      <c r="M1015" s="216" t="str">
        <f>IF(D1015=0,"Blank",'3 Model Input'!E$44*'3 Model Input'!E$45)</f>
        <v>Blank</v>
      </c>
      <c r="N1015" s="197" t="str">
        <f t="shared" si="180"/>
        <v>Blank</v>
      </c>
      <c r="O1015" s="197" t="str">
        <f>IF(D1015=0,"Blank",'3 Model Input'!E$49*(1-'3 Model Input'!E$51))</f>
        <v>Blank</v>
      </c>
      <c r="P1015" s="197" t="str">
        <f t="shared" si="181"/>
        <v>Blank</v>
      </c>
      <c r="Q1015" s="197" t="str">
        <f>IF(D1015=0,"Blank",IF(D1015="BEV",E1015*(1-'3 Model Input'!E$54), E1015))</f>
        <v>Blank</v>
      </c>
      <c r="R1015" s="198" t="str">
        <f>IF(D1015=0,"Blank",IF(D1015="PHEV",F1015/G1015,F1015*(1-'3 Model Input'!E$54)/G1015))</f>
        <v>Blank</v>
      </c>
      <c r="S1015" s="198" t="str">
        <f>IF(D1015=0,"Blank",IF(D1015="PHEV",MIN(M1015,E1015),MIN(M1015,(E1015*(1-'3 Model Input'!E$54)))))</f>
        <v>Blank</v>
      </c>
      <c r="T1015" s="217" t="str">
        <f t="shared" si="182"/>
        <v>Blank</v>
      </c>
      <c r="U1015" s="89"/>
      <c r="V1015" s="216" t="str">
        <f>IF(D1015=0,"Blank",P1015*'3 Model Input'!E$50)</f>
        <v>Blank</v>
      </c>
      <c r="W1015" s="197" t="str">
        <f t="shared" si="183"/>
        <v>Blank</v>
      </c>
      <c r="X1015" s="197" t="str">
        <f t="shared" si="184"/>
        <v>Blank</v>
      </c>
      <c r="Y1015" s="197" t="str">
        <f t="shared" si="185"/>
        <v>Blank</v>
      </c>
      <c r="Z1015" s="197" t="str">
        <f t="shared" si="186"/>
        <v>Blank</v>
      </c>
      <c r="AA1015" s="223" t="str" cm="1">
        <f t="array" ref="AA1015">_xlfn.IFS(ISTEXT('3 Model Input'!F$70),"Missing",ISTEXT('3 Model Input'!I$70),"Missing",ISNUMBER('3 Model Input'!K$70),'3 Model Input'!K$70*P1015)</f>
        <v>Missing</v>
      </c>
      <c r="AB1015" s="89"/>
      <c r="AC1015" s="227" t="str" cm="1">
        <f t="array" ref="AC1015">IF(D1015=0,"Blank",_xlfn.IFS('3 Model Input'!E$61=1,(V1015*G1015)/T1015,'3 Model Input'!E$61=2,(W1015*G1015)/T1015,'3 Model Input'!E$61=3,(X1015*G1015)/T1015,'3 Model Input'!E$61=4,(Y1015*G1015)/T1015,'3 Model Input'!E$61=5,(Z1015*G1015)/T1015, ISTEXT('3 Model Input'!E$61),"Missing",'3 Model Input'!E$61=6,(AA1015*G1015)/T1015))</f>
        <v>Blank</v>
      </c>
      <c r="AD1015" s="202" t="str">
        <f t="shared" si="187"/>
        <v>Blank</v>
      </c>
      <c r="AE1015" s="202" t="str">
        <f t="shared" si="188"/>
        <v>Blank</v>
      </c>
      <c r="AF1015" s="217" t="str">
        <f t="shared" si="189"/>
        <v>Blank</v>
      </c>
      <c r="AG1015" s="9" t="str" cm="1">
        <f t="array" ref="AG1015">_xlfn.IFS(ISNUMBER(AC1015), "", ISNUMBER(SEARCH("Blank", AC1015)), "", ISERROR(AC1015), "Bad input on tab 3")</f>
        <v/>
      </c>
    </row>
    <row r="1016" spans="2:33" ht="15" customHeight="1" x14ac:dyDescent="0.75">
      <c r="B1016" s="205" t="str">
        <f>'5 Driver Data'!B1016</f>
        <v>1008</v>
      </c>
      <c r="C1016" s="193">
        <f>'5 Driver Data'!C1016</f>
        <v>0</v>
      </c>
      <c r="D1016" s="192">
        <f>'5 Driver Data'!D1016</f>
        <v>0</v>
      </c>
      <c r="E1016" s="191">
        <f>'5 Driver Data'!E1016</f>
        <v>0</v>
      </c>
      <c r="F1016" s="191">
        <f>'5 Driver Data'!F1016</f>
        <v>0</v>
      </c>
      <c r="G1016" s="191">
        <f>'5 Driver Data'!G1016</f>
        <v>0</v>
      </c>
      <c r="H1016" s="191">
        <f>'5 Driver Data'!H1016</f>
        <v>0</v>
      </c>
      <c r="I1016" s="191">
        <f>'5 Driver Data'!I1016</f>
        <v>0</v>
      </c>
      <c r="J1016" s="191">
        <f>'5 Driver Data'!J1016</f>
        <v>0</v>
      </c>
      <c r="K1016" s="206">
        <f>'5 Driver Data'!K1016</f>
        <v>0</v>
      </c>
      <c r="L1016" s="1"/>
      <c r="M1016" s="216" t="str">
        <f>IF(D1016=0,"Blank",'3 Model Input'!E$44*'3 Model Input'!E$45)</f>
        <v>Blank</v>
      </c>
      <c r="N1016" s="197" t="str">
        <f t="shared" si="180"/>
        <v>Blank</v>
      </c>
      <c r="O1016" s="197" t="str">
        <f>IF(D1016=0,"Blank",'3 Model Input'!E$49*(1-'3 Model Input'!E$51))</f>
        <v>Blank</v>
      </c>
      <c r="P1016" s="197" t="str">
        <f t="shared" si="181"/>
        <v>Blank</v>
      </c>
      <c r="Q1016" s="197" t="str">
        <f>IF(D1016=0,"Blank",IF(D1016="BEV",E1016*(1-'3 Model Input'!E$54), E1016))</f>
        <v>Blank</v>
      </c>
      <c r="R1016" s="198" t="str">
        <f>IF(D1016=0,"Blank",IF(D1016="PHEV",F1016/G1016,F1016*(1-'3 Model Input'!E$54)/G1016))</f>
        <v>Blank</v>
      </c>
      <c r="S1016" s="198" t="str">
        <f>IF(D1016=0,"Blank",IF(D1016="PHEV",MIN(M1016,E1016),MIN(M1016,(E1016*(1-'3 Model Input'!E$54)))))</f>
        <v>Blank</v>
      </c>
      <c r="T1016" s="217" t="str">
        <f t="shared" si="182"/>
        <v>Blank</v>
      </c>
      <c r="U1016" s="89"/>
      <c r="V1016" s="216" t="str">
        <f>IF(D1016=0,"Blank",P1016*'3 Model Input'!E$50)</f>
        <v>Blank</v>
      </c>
      <c r="W1016" s="197" t="str">
        <f t="shared" si="183"/>
        <v>Blank</v>
      </c>
      <c r="X1016" s="197" t="str">
        <f t="shared" si="184"/>
        <v>Blank</v>
      </c>
      <c r="Y1016" s="197" t="str">
        <f t="shared" si="185"/>
        <v>Blank</v>
      </c>
      <c r="Z1016" s="197" t="str">
        <f t="shared" si="186"/>
        <v>Blank</v>
      </c>
      <c r="AA1016" s="223" t="str" cm="1">
        <f t="array" ref="AA1016">_xlfn.IFS(ISTEXT('3 Model Input'!F$70),"Missing",ISTEXT('3 Model Input'!I$70),"Missing",ISNUMBER('3 Model Input'!K$70),'3 Model Input'!K$70*P1016)</f>
        <v>Missing</v>
      </c>
      <c r="AB1016" s="89"/>
      <c r="AC1016" s="227" t="str" cm="1">
        <f t="array" ref="AC1016">IF(D1016=0,"Blank",_xlfn.IFS('3 Model Input'!E$61=1,(V1016*G1016)/T1016,'3 Model Input'!E$61=2,(W1016*G1016)/T1016,'3 Model Input'!E$61=3,(X1016*G1016)/T1016,'3 Model Input'!E$61=4,(Y1016*G1016)/T1016,'3 Model Input'!E$61=5,(Z1016*G1016)/T1016, ISTEXT('3 Model Input'!E$61),"Missing",'3 Model Input'!E$61=6,(AA1016*G1016)/T1016))</f>
        <v>Blank</v>
      </c>
      <c r="AD1016" s="202" t="str">
        <f t="shared" si="187"/>
        <v>Blank</v>
      </c>
      <c r="AE1016" s="202" t="str">
        <f t="shared" si="188"/>
        <v>Blank</v>
      </c>
      <c r="AF1016" s="217" t="str">
        <f t="shared" si="189"/>
        <v>Blank</v>
      </c>
      <c r="AG1016" s="9" t="str" cm="1">
        <f t="array" ref="AG1016">_xlfn.IFS(ISNUMBER(AC1016), "", ISNUMBER(SEARCH("Blank", AC1016)), "", ISERROR(AC1016), "Bad input on tab 3")</f>
        <v/>
      </c>
    </row>
    <row r="1017" spans="2:33" ht="15" customHeight="1" x14ac:dyDescent="0.75">
      <c r="B1017" s="205" t="str">
        <f>'5 Driver Data'!B1017</f>
        <v>1009</v>
      </c>
      <c r="C1017" s="193">
        <f>'5 Driver Data'!C1017</f>
        <v>0</v>
      </c>
      <c r="D1017" s="192">
        <f>'5 Driver Data'!D1017</f>
        <v>0</v>
      </c>
      <c r="E1017" s="191">
        <f>'5 Driver Data'!E1017</f>
        <v>0</v>
      </c>
      <c r="F1017" s="191">
        <f>'5 Driver Data'!F1017</f>
        <v>0</v>
      </c>
      <c r="G1017" s="191">
        <f>'5 Driver Data'!G1017</f>
        <v>0</v>
      </c>
      <c r="H1017" s="191">
        <f>'5 Driver Data'!H1017</f>
        <v>0</v>
      </c>
      <c r="I1017" s="191">
        <f>'5 Driver Data'!I1017</f>
        <v>0</v>
      </c>
      <c r="J1017" s="191">
        <f>'5 Driver Data'!J1017</f>
        <v>0</v>
      </c>
      <c r="K1017" s="206">
        <f>'5 Driver Data'!K1017</f>
        <v>0</v>
      </c>
      <c r="L1017" s="1"/>
      <c r="M1017" s="216" t="str">
        <f>IF(D1017=0,"Blank",'3 Model Input'!E$44*'3 Model Input'!E$45)</f>
        <v>Blank</v>
      </c>
      <c r="N1017" s="197" t="str">
        <f t="shared" si="180"/>
        <v>Blank</v>
      </c>
      <c r="O1017" s="197" t="str">
        <f>IF(D1017=0,"Blank",'3 Model Input'!E$49*(1-'3 Model Input'!E$51))</f>
        <v>Blank</v>
      </c>
      <c r="P1017" s="197" t="str">
        <f t="shared" si="181"/>
        <v>Blank</v>
      </c>
      <c r="Q1017" s="197" t="str">
        <f>IF(D1017=0,"Blank",IF(D1017="BEV",E1017*(1-'3 Model Input'!E$54), E1017))</f>
        <v>Blank</v>
      </c>
      <c r="R1017" s="198" t="str">
        <f>IF(D1017=0,"Blank",IF(D1017="PHEV",F1017/G1017,F1017*(1-'3 Model Input'!E$54)/G1017))</f>
        <v>Blank</v>
      </c>
      <c r="S1017" s="198" t="str">
        <f>IF(D1017=0,"Blank",IF(D1017="PHEV",MIN(M1017,E1017),MIN(M1017,(E1017*(1-'3 Model Input'!E$54)))))</f>
        <v>Blank</v>
      </c>
      <c r="T1017" s="217" t="str">
        <f t="shared" si="182"/>
        <v>Blank</v>
      </c>
      <c r="U1017" s="89"/>
      <c r="V1017" s="216" t="str">
        <f>IF(D1017=0,"Blank",P1017*'3 Model Input'!E$50)</f>
        <v>Blank</v>
      </c>
      <c r="W1017" s="197" t="str">
        <f t="shared" si="183"/>
        <v>Blank</v>
      </c>
      <c r="X1017" s="197" t="str">
        <f t="shared" si="184"/>
        <v>Blank</v>
      </c>
      <c r="Y1017" s="197" t="str">
        <f t="shared" si="185"/>
        <v>Blank</v>
      </c>
      <c r="Z1017" s="197" t="str">
        <f t="shared" si="186"/>
        <v>Blank</v>
      </c>
      <c r="AA1017" s="223" t="str" cm="1">
        <f t="array" ref="AA1017">_xlfn.IFS(ISTEXT('3 Model Input'!F$70),"Missing",ISTEXT('3 Model Input'!I$70),"Missing",ISNUMBER('3 Model Input'!K$70),'3 Model Input'!K$70*P1017)</f>
        <v>Missing</v>
      </c>
      <c r="AB1017" s="89"/>
      <c r="AC1017" s="227" t="str" cm="1">
        <f t="array" ref="AC1017">IF(D1017=0,"Blank",_xlfn.IFS('3 Model Input'!E$61=1,(V1017*G1017)/T1017,'3 Model Input'!E$61=2,(W1017*G1017)/T1017,'3 Model Input'!E$61=3,(X1017*G1017)/T1017,'3 Model Input'!E$61=4,(Y1017*G1017)/T1017,'3 Model Input'!E$61=5,(Z1017*G1017)/T1017, ISTEXT('3 Model Input'!E$61),"Missing",'3 Model Input'!E$61=6,(AA1017*G1017)/T1017))</f>
        <v>Blank</v>
      </c>
      <c r="AD1017" s="202" t="str">
        <f t="shared" si="187"/>
        <v>Blank</v>
      </c>
      <c r="AE1017" s="202" t="str">
        <f t="shared" si="188"/>
        <v>Blank</v>
      </c>
      <c r="AF1017" s="217" t="str">
        <f t="shared" si="189"/>
        <v>Blank</v>
      </c>
      <c r="AG1017" s="9" t="str" cm="1">
        <f t="array" ref="AG1017">_xlfn.IFS(ISNUMBER(AC1017), "", ISNUMBER(SEARCH("Blank", AC1017)), "", ISERROR(AC1017), "Bad input on tab 3")</f>
        <v/>
      </c>
    </row>
    <row r="1018" spans="2:33" ht="15" customHeight="1" x14ac:dyDescent="0.75">
      <c r="B1018" s="205" t="str">
        <f>'5 Driver Data'!B1018</f>
        <v>1010</v>
      </c>
      <c r="C1018" s="193">
        <f>'5 Driver Data'!C1018</f>
        <v>0</v>
      </c>
      <c r="D1018" s="192">
        <f>'5 Driver Data'!D1018</f>
        <v>0</v>
      </c>
      <c r="E1018" s="191">
        <f>'5 Driver Data'!E1018</f>
        <v>0</v>
      </c>
      <c r="F1018" s="191">
        <f>'5 Driver Data'!F1018</f>
        <v>0</v>
      </c>
      <c r="G1018" s="191">
        <f>'5 Driver Data'!G1018</f>
        <v>0</v>
      </c>
      <c r="H1018" s="191">
        <f>'5 Driver Data'!H1018</f>
        <v>0</v>
      </c>
      <c r="I1018" s="191">
        <f>'5 Driver Data'!I1018</f>
        <v>0</v>
      </c>
      <c r="J1018" s="191">
        <f>'5 Driver Data'!J1018</f>
        <v>0</v>
      </c>
      <c r="K1018" s="206">
        <f>'5 Driver Data'!K1018</f>
        <v>0</v>
      </c>
      <c r="L1018" s="1"/>
      <c r="M1018" s="216" t="str">
        <f>IF(D1018=0,"Blank",'3 Model Input'!E$44*'3 Model Input'!E$45)</f>
        <v>Blank</v>
      </c>
      <c r="N1018" s="197" t="str">
        <f t="shared" si="180"/>
        <v>Blank</v>
      </c>
      <c r="O1018" s="197" t="str">
        <f>IF(D1018=0,"Blank",'3 Model Input'!E$49*(1-'3 Model Input'!E$51))</f>
        <v>Blank</v>
      </c>
      <c r="P1018" s="197" t="str">
        <f t="shared" si="181"/>
        <v>Blank</v>
      </c>
      <c r="Q1018" s="197" t="str">
        <f>IF(D1018=0,"Blank",IF(D1018="BEV",E1018*(1-'3 Model Input'!E$54), E1018))</f>
        <v>Blank</v>
      </c>
      <c r="R1018" s="198" t="str">
        <f>IF(D1018=0,"Blank",IF(D1018="PHEV",F1018/G1018,F1018*(1-'3 Model Input'!E$54)/G1018))</f>
        <v>Blank</v>
      </c>
      <c r="S1018" s="198" t="str">
        <f>IF(D1018=0,"Blank",IF(D1018="PHEV",MIN(M1018,E1018),MIN(M1018,(E1018*(1-'3 Model Input'!E$54)))))</f>
        <v>Blank</v>
      </c>
      <c r="T1018" s="217" t="str">
        <f t="shared" si="182"/>
        <v>Blank</v>
      </c>
      <c r="U1018" s="89"/>
      <c r="V1018" s="216" t="str">
        <f>IF(D1018=0,"Blank",P1018*'3 Model Input'!E$50)</f>
        <v>Blank</v>
      </c>
      <c r="W1018" s="197" t="str">
        <f t="shared" si="183"/>
        <v>Blank</v>
      </c>
      <c r="X1018" s="197" t="str">
        <f t="shared" si="184"/>
        <v>Blank</v>
      </c>
      <c r="Y1018" s="197" t="str">
        <f t="shared" si="185"/>
        <v>Blank</v>
      </c>
      <c r="Z1018" s="197" t="str">
        <f t="shared" si="186"/>
        <v>Blank</v>
      </c>
      <c r="AA1018" s="223" t="str" cm="1">
        <f t="array" ref="AA1018">_xlfn.IFS(ISTEXT('3 Model Input'!F$70),"Missing",ISTEXT('3 Model Input'!I$70),"Missing",ISNUMBER('3 Model Input'!K$70),'3 Model Input'!K$70*P1018)</f>
        <v>Missing</v>
      </c>
      <c r="AB1018" s="89"/>
      <c r="AC1018" s="227" t="str" cm="1">
        <f t="array" ref="AC1018">IF(D1018=0,"Blank",_xlfn.IFS('3 Model Input'!E$61=1,(V1018*G1018)/T1018,'3 Model Input'!E$61=2,(W1018*G1018)/T1018,'3 Model Input'!E$61=3,(X1018*G1018)/T1018,'3 Model Input'!E$61=4,(Y1018*G1018)/T1018,'3 Model Input'!E$61=5,(Z1018*G1018)/T1018, ISTEXT('3 Model Input'!E$61),"Missing",'3 Model Input'!E$61=6,(AA1018*G1018)/T1018))</f>
        <v>Blank</v>
      </c>
      <c r="AD1018" s="202" t="str">
        <f t="shared" si="187"/>
        <v>Blank</v>
      </c>
      <c r="AE1018" s="202" t="str">
        <f t="shared" si="188"/>
        <v>Blank</v>
      </c>
      <c r="AF1018" s="217" t="str">
        <f t="shared" si="189"/>
        <v>Blank</v>
      </c>
      <c r="AG1018" s="9" t="str" cm="1">
        <f t="array" ref="AG1018">_xlfn.IFS(ISNUMBER(AC1018), "", ISNUMBER(SEARCH("Blank", AC1018)), "", ISERROR(AC1018), "Bad input on tab 3")</f>
        <v/>
      </c>
    </row>
    <row r="1019" spans="2:33" ht="15" customHeight="1" x14ac:dyDescent="0.75">
      <c r="B1019" s="205" t="str">
        <f>'5 Driver Data'!B1019</f>
        <v>1011</v>
      </c>
      <c r="C1019" s="193">
        <f>'5 Driver Data'!C1019</f>
        <v>0</v>
      </c>
      <c r="D1019" s="192">
        <f>'5 Driver Data'!D1019</f>
        <v>0</v>
      </c>
      <c r="E1019" s="191">
        <f>'5 Driver Data'!E1019</f>
        <v>0</v>
      </c>
      <c r="F1019" s="191">
        <f>'5 Driver Data'!F1019</f>
        <v>0</v>
      </c>
      <c r="G1019" s="191">
        <f>'5 Driver Data'!G1019</f>
        <v>0</v>
      </c>
      <c r="H1019" s="191">
        <f>'5 Driver Data'!H1019</f>
        <v>0</v>
      </c>
      <c r="I1019" s="191">
        <f>'5 Driver Data'!I1019</f>
        <v>0</v>
      </c>
      <c r="J1019" s="191">
        <f>'5 Driver Data'!J1019</f>
        <v>0</v>
      </c>
      <c r="K1019" s="206">
        <f>'5 Driver Data'!K1019</f>
        <v>0</v>
      </c>
      <c r="L1019" s="1"/>
      <c r="M1019" s="216" t="str">
        <f>IF(D1019=0,"Blank",'3 Model Input'!E$44*'3 Model Input'!E$45)</f>
        <v>Blank</v>
      </c>
      <c r="N1019" s="197" t="str">
        <f t="shared" si="180"/>
        <v>Blank</v>
      </c>
      <c r="O1019" s="197" t="str">
        <f>IF(D1019=0,"Blank",'3 Model Input'!E$49*(1-'3 Model Input'!E$51))</f>
        <v>Blank</v>
      </c>
      <c r="P1019" s="197" t="str">
        <f t="shared" si="181"/>
        <v>Blank</v>
      </c>
      <c r="Q1019" s="197" t="str">
        <f>IF(D1019=0,"Blank",IF(D1019="BEV",E1019*(1-'3 Model Input'!E$54), E1019))</f>
        <v>Blank</v>
      </c>
      <c r="R1019" s="198" t="str">
        <f>IF(D1019=0,"Blank",IF(D1019="PHEV",F1019/G1019,F1019*(1-'3 Model Input'!E$54)/G1019))</f>
        <v>Blank</v>
      </c>
      <c r="S1019" s="198" t="str">
        <f>IF(D1019=0,"Blank",IF(D1019="PHEV",MIN(M1019,E1019),MIN(M1019,(E1019*(1-'3 Model Input'!E$54)))))</f>
        <v>Blank</v>
      </c>
      <c r="T1019" s="217" t="str">
        <f t="shared" si="182"/>
        <v>Blank</v>
      </c>
      <c r="U1019" s="89"/>
      <c r="V1019" s="216" t="str">
        <f>IF(D1019=0,"Blank",P1019*'3 Model Input'!E$50)</f>
        <v>Blank</v>
      </c>
      <c r="W1019" s="197" t="str">
        <f t="shared" si="183"/>
        <v>Blank</v>
      </c>
      <c r="X1019" s="197" t="str">
        <f t="shared" si="184"/>
        <v>Blank</v>
      </c>
      <c r="Y1019" s="197" t="str">
        <f t="shared" si="185"/>
        <v>Blank</v>
      </c>
      <c r="Z1019" s="197" t="str">
        <f t="shared" si="186"/>
        <v>Blank</v>
      </c>
      <c r="AA1019" s="223" t="str" cm="1">
        <f t="array" ref="AA1019">_xlfn.IFS(ISTEXT('3 Model Input'!F$70),"Missing",ISTEXT('3 Model Input'!I$70),"Missing",ISNUMBER('3 Model Input'!K$70),'3 Model Input'!K$70*P1019)</f>
        <v>Missing</v>
      </c>
      <c r="AB1019" s="89"/>
      <c r="AC1019" s="227" t="str" cm="1">
        <f t="array" ref="AC1019">IF(D1019=0,"Blank",_xlfn.IFS('3 Model Input'!E$61=1,(V1019*G1019)/T1019,'3 Model Input'!E$61=2,(W1019*G1019)/T1019,'3 Model Input'!E$61=3,(X1019*G1019)/T1019,'3 Model Input'!E$61=4,(Y1019*G1019)/T1019,'3 Model Input'!E$61=5,(Z1019*G1019)/T1019, ISTEXT('3 Model Input'!E$61),"Missing",'3 Model Input'!E$61=6,(AA1019*G1019)/T1019))</f>
        <v>Blank</v>
      </c>
      <c r="AD1019" s="202" t="str">
        <f t="shared" si="187"/>
        <v>Blank</v>
      </c>
      <c r="AE1019" s="202" t="str">
        <f t="shared" si="188"/>
        <v>Blank</v>
      </c>
      <c r="AF1019" s="217" t="str">
        <f t="shared" si="189"/>
        <v>Blank</v>
      </c>
      <c r="AG1019" s="9" t="str" cm="1">
        <f t="array" ref="AG1019">_xlfn.IFS(ISNUMBER(AC1019), "", ISNUMBER(SEARCH("Blank", AC1019)), "", ISERROR(AC1019), "Bad input on tab 3")</f>
        <v/>
      </c>
    </row>
    <row r="1020" spans="2:33" ht="15" customHeight="1" x14ac:dyDescent="0.75">
      <c r="B1020" s="205" t="str">
        <f>'5 Driver Data'!B1020</f>
        <v>1012</v>
      </c>
      <c r="C1020" s="193">
        <f>'5 Driver Data'!C1020</f>
        <v>0</v>
      </c>
      <c r="D1020" s="192">
        <f>'5 Driver Data'!D1020</f>
        <v>0</v>
      </c>
      <c r="E1020" s="191">
        <f>'5 Driver Data'!E1020</f>
        <v>0</v>
      </c>
      <c r="F1020" s="191">
        <f>'5 Driver Data'!F1020</f>
        <v>0</v>
      </c>
      <c r="G1020" s="191">
        <f>'5 Driver Data'!G1020</f>
        <v>0</v>
      </c>
      <c r="H1020" s="191">
        <f>'5 Driver Data'!H1020</f>
        <v>0</v>
      </c>
      <c r="I1020" s="191">
        <f>'5 Driver Data'!I1020</f>
        <v>0</v>
      </c>
      <c r="J1020" s="191">
        <f>'5 Driver Data'!J1020</f>
        <v>0</v>
      </c>
      <c r="K1020" s="206">
        <f>'5 Driver Data'!K1020</f>
        <v>0</v>
      </c>
      <c r="L1020" s="1"/>
      <c r="M1020" s="216" t="str">
        <f>IF(D1020=0,"Blank",'3 Model Input'!E$44*'3 Model Input'!E$45)</f>
        <v>Blank</v>
      </c>
      <c r="N1020" s="197" t="str">
        <f t="shared" si="180"/>
        <v>Blank</v>
      </c>
      <c r="O1020" s="197" t="str">
        <f>IF(D1020=0,"Blank",'3 Model Input'!E$49*(1-'3 Model Input'!E$51))</f>
        <v>Blank</v>
      </c>
      <c r="P1020" s="197" t="str">
        <f t="shared" si="181"/>
        <v>Blank</v>
      </c>
      <c r="Q1020" s="197" t="str">
        <f>IF(D1020=0,"Blank",IF(D1020="BEV",E1020*(1-'3 Model Input'!E$54), E1020))</f>
        <v>Blank</v>
      </c>
      <c r="R1020" s="198" t="str">
        <f>IF(D1020=0,"Blank",IF(D1020="PHEV",F1020/G1020,F1020*(1-'3 Model Input'!E$54)/G1020))</f>
        <v>Blank</v>
      </c>
      <c r="S1020" s="198" t="str">
        <f>IF(D1020=0,"Blank",IF(D1020="PHEV",MIN(M1020,E1020),MIN(M1020,(E1020*(1-'3 Model Input'!E$54)))))</f>
        <v>Blank</v>
      </c>
      <c r="T1020" s="217" t="str">
        <f t="shared" si="182"/>
        <v>Blank</v>
      </c>
      <c r="U1020" s="89"/>
      <c r="V1020" s="216" t="str">
        <f>IF(D1020=0,"Blank",P1020*'3 Model Input'!E$50)</f>
        <v>Blank</v>
      </c>
      <c r="W1020" s="197" t="str">
        <f t="shared" si="183"/>
        <v>Blank</v>
      </c>
      <c r="X1020" s="197" t="str">
        <f t="shared" si="184"/>
        <v>Blank</v>
      </c>
      <c r="Y1020" s="197" t="str">
        <f t="shared" si="185"/>
        <v>Blank</v>
      </c>
      <c r="Z1020" s="197" t="str">
        <f t="shared" si="186"/>
        <v>Blank</v>
      </c>
      <c r="AA1020" s="223" t="str" cm="1">
        <f t="array" ref="AA1020">_xlfn.IFS(ISTEXT('3 Model Input'!F$70),"Missing",ISTEXT('3 Model Input'!I$70),"Missing",ISNUMBER('3 Model Input'!K$70),'3 Model Input'!K$70*P1020)</f>
        <v>Missing</v>
      </c>
      <c r="AB1020" s="89"/>
      <c r="AC1020" s="227" t="str" cm="1">
        <f t="array" ref="AC1020">IF(D1020=0,"Blank",_xlfn.IFS('3 Model Input'!E$61=1,(V1020*G1020)/T1020,'3 Model Input'!E$61=2,(W1020*G1020)/T1020,'3 Model Input'!E$61=3,(X1020*G1020)/T1020,'3 Model Input'!E$61=4,(Y1020*G1020)/T1020,'3 Model Input'!E$61=5,(Z1020*G1020)/T1020, ISTEXT('3 Model Input'!E$61),"Missing",'3 Model Input'!E$61=6,(AA1020*G1020)/T1020))</f>
        <v>Blank</v>
      </c>
      <c r="AD1020" s="202" t="str">
        <f t="shared" si="187"/>
        <v>Blank</v>
      </c>
      <c r="AE1020" s="202" t="str">
        <f t="shared" si="188"/>
        <v>Blank</v>
      </c>
      <c r="AF1020" s="217" t="str">
        <f t="shared" si="189"/>
        <v>Blank</v>
      </c>
      <c r="AG1020" s="9" t="str" cm="1">
        <f t="array" ref="AG1020">_xlfn.IFS(ISNUMBER(AC1020), "", ISNUMBER(SEARCH("Blank", AC1020)), "", ISERROR(AC1020), "Bad input on tab 3")</f>
        <v/>
      </c>
    </row>
    <row r="1021" spans="2:33" ht="15" customHeight="1" x14ac:dyDescent="0.75">
      <c r="B1021" s="205" t="str">
        <f>'5 Driver Data'!B1021</f>
        <v>1013</v>
      </c>
      <c r="C1021" s="193">
        <f>'5 Driver Data'!C1021</f>
        <v>0</v>
      </c>
      <c r="D1021" s="192">
        <f>'5 Driver Data'!D1021</f>
        <v>0</v>
      </c>
      <c r="E1021" s="191">
        <f>'5 Driver Data'!E1021</f>
        <v>0</v>
      </c>
      <c r="F1021" s="191">
        <f>'5 Driver Data'!F1021</f>
        <v>0</v>
      </c>
      <c r="G1021" s="191">
        <f>'5 Driver Data'!G1021</f>
        <v>0</v>
      </c>
      <c r="H1021" s="191">
        <f>'5 Driver Data'!H1021</f>
        <v>0</v>
      </c>
      <c r="I1021" s="191">
        <f>'5 Driver Data'!I1021</f>
        <v>0</v>
      </c>
      <c r="J1021" s="191">
        <f>'5 Driver Data'!J1021</f>
        <v>0</v>
      </c>
      <c r="K1021" s="206">
        <f>'5 Driver Data'!K1021</f>
        <v>0</v>
      </c>
      <c r="L1021" s="1"/>
      <c r="M1021" s="216" t="str">
        <f>IF(D1021=0,"Blank",'3 Model Input'!E$44*'3 Model Input'!E$45)</f>
        <v>Blank</v>
      </c>
      <c r="N1021" s="197" t="str">
        <f t="shared" si="180"/>
        <v>Blank</v>
      </c>
      <c r="O1021" s="197" t="str">
        <f>IF(D1021=0,"Blank",'3 Model Input'!E$49*(1-'3 Model Input'!E$51))</f>
        <v>Blank</v>
      </c>
      <c r="P1021" s="197" t="str">
        <f t="shared" si="181"/>
        <v>Blank</v>
      </c>
      <c r="Q1021" s="197" t="str">
        <f>IF(D1021=0,"Blank",IF(D1021="BEV",E1021*(1-'3 Model Input'!E$54), E1021))</f>
        <v>Blank</v>
      </c>
      <c r="R1021" s="198" t="str">
        <f>IF(D1021=0,"Blank",IF(D1021="PHEV",F1021/G1021,F1021*(1-'3 Model Input'!E$54)/G1021))</f>
        <v>Blank</v>
      </c>
      <c r="S1021" s="198" t="str">
        <f>IF(D1021=0,"Blank",IF(D1021="PHEV",MIN(M1021,E1021),MIN(M1021,(E1021*(1-'3 Model Input'!E$54)))))</f>
        <v>Blank</v>
      </c>
      <c r="T1021" s="217" t="str">
        <f t="shared" si="182"/>
        <v>Blank</v>
      </c>
      <c r="U1021" s="89"/>
      <c r="V1021" s="216" t="str">
        <f>IF(D1021=0,"Blank",P1021*'3 Model Input'!E$50)</f>
        <v>Blank</v>
      </c>
      <c r="W1021" s="197" t="str">
        <f t="shared" si="183"/>
        <v>Blank</v>
      </c>
      <c r="X1021" s="197" t="str">
        <f t="shared" si="184"/>
        <v>Blank</v>
      </c>
      <c r="Y1021" s="197" t="str">
        <f t="shared" si="185"/>
        <v>Blank</v>
      </c>
      <c r="Z1021" s="197" t="str">
        <f t="shared" si="186"/>
        <v>Blank</v>
      </c>
      <c r="AA1021" s="223" t="str" cm="1">
        <f t="array" ref="AA1021">_xlfn.IFS(ISTEXT('3 Model Input'!F$70),"Missing",ISTEXT('3 Model Input'!I$70),"Missing",ISNUMBER('3 Model Input'!K$70),'3 Model Input'!K$70*P1021)</f>
        <v>Missing</v>
      </c>
      <c r="AB1021" s="89"/>
      <c r="AC1021" s="227" t="str" cm="1">
        <f t="array" ref="AC1021">IF(D1021=0,"Blank",_xlfn.IFS('3 Model Input'!E$61=1,(V1021*G1021)/T1021,'3 Model Input'!E$61=2,(W1021*G1021)/T1021,'3 Model Input'!E$61=3,(X1021*G1021)/T1021,'3 Model Input'!E$61=4,(Y1021*G1021)/T1021,'3 Model Input'!E$61=5,(Z1021*G1021)/T1021, ISTEXT('3 Model Input'!E$61),"Missing",'3 Model Input'!E$61=6,(AA1021*G1021)/T1021))</f>
        <v>Blank</v>
      </c>
      <c r="AD1021" s="202" t="str">
        <f t="shared" si="187"/>
        <v>Blank</v>
      </c>
      <c r="AE1021" s="202" t="str">
        <f t="shared" si="188"/>
        <v>Blank</v>
      </c>
      <c r="AF1021" s="217" t="str">
        <f t="shared" si="189"/>
        <v>Blank</v>
      </c>
      <c r="AG1021" s="9" t="str" cm="1">
        <f t="array" ref="AG1021">_xlfn.IFS(ISNUMBER(AC1021), "", ISNUMBER(SEARCH("Blank", AC1021)), "", ISERROR(AC1021), "Bad input on tab 3")</f>
        <v/>
      </c>
    </row>
    <row r="1022" spans="2:33" ht="15" customHeight="1" x14ac:dyDescent="0.75">
      <c r="B1022" s="205" t="str">
        <f>'5 Driver Data'!B1022</f>
        <v>1014</v>
      </c>
      <c r="C1022" s="193">
        <f>'5 Driver Data'!C1022</f>
        <v>0</v>
      </c>
      <c r="D1022" s="192">
        <f>'5 Driver Data'!D1022</f>
        <v>0</v>
      </c>
      <c r="E1022" s="191">
        <f>'5 Driver Data'!E1022</f>
        <v>0</v>
      </c>
      <c r="F1022" s="191">
        <f>'5 Driver Data'!F1022</f>
        <v>0</v>
      </c>
      <c r="G1022" s="191">
        <f>'5 Driver Data'!G1022</f>
        <v>0</v>
      </c>
      <c r="H1022" s="191">
        <f>'5 Driver Data'!H1022</f>
        <v>0</v>
      </c>
      <c r="I1022" s="191">
        <f>'5 Driver Data'!I1022</f>
        <v>0</v>
      </c>
      <c r="J1022" s="191">
        <f>'5 Driver Data'!J1022</f>
        <v>0</v>
      </c>
      <c r="K1022" s="206">
        <f>'5 Driver Data'!K1022</f>
        <v>0</v>
      </c>
      <c r="L1022" s="1"/>
      <c r="M1022" s="216" t="str">
        <f>IF(D1022=0,"Blank",'3 Model Input'!E$44*'3 Model Input'!E$45)</f>
        <v>Blank</v>
      </c>
      <c r="N1022" s="197" t="str">
        <f t="shared" si="180"/>
        <v>Blank</v>
      </c>
      <c r="O1022" s="197" t="str">
        <f>IF(D1022=0,"Blank",'3 Model Input'!E$49*(1-'3 Model Input'!E$51))</f>
        <v>Blank</v>
      </c>
      <c r="P1022" s="197" t="str">
        <f t="shared" si="181"/>
        <v>Blank</v>
      </c>
      <c r="Q1022" s="197" t="str">
        <f>IF(D1022=0,"Blank",IF(D1022="BEV",E1022*(1-'3 Model Input'!E$54), E1022))</f>
        <v>Blank</v>
      </c>
      <c r="R1022" s="198" t="str">
        <f>IF(D1022=0,"Blank",IF(D1022="PHEV",F1022/G1022,F1022*(1-'3 Model Input'!E$54)/G1022))</f>
        <v>Blank</v>
      </c>
      <c r="S1022" s="198" t="str">
        <f>IF(D1022=0,"Blank",IF(D1022="PHEV",MIN(M1022,E1022),MIN(M1022,(E1022*(1-'3 Model Input'!E$54)))))</f>
        <v>Blank</v>
      </c>
      <c r="T1022" s="217" t="str">
        <f t="shared" si="182"/>
        <v>Blank</v>
      </c>
      <c r="U1022" s="89"/>
      <c r="V1022" s="216" t="str">
        <f>IF(D1022=0,"Blank",P1022*'3 Model Input'!E$50)</f>
        <v>Blank</v>
      </c>
      <c r="W1022" s="197" t="str">
        <f t="shared" si="183"/>
        <v>Blank</v>
      </c>
      <c r="X1022" s="197" t="str">
        <f t="shared" si="184"/>
        <v>Blank</v>
      </c>
      <c r="Y1022" s="197" t="str">
        <f t="shared" si="185"/>
        <v>Blank</v>
      </c>
      <c r="Z1022" s="197" t="str">
        <f t="shared" si="186"/>
        <v>Blank</v>
      </c>
      <c r="AA1022" s="223" t="str" cm="1">
        <f t="array" ref="AA1022">_xlfn.IFS(ISTEXT('3 Model Input'!F$70),"Missing",ISTEXT('3 Model Input'!I$70),"Missing",ISNUMBER('3 Model Input'!K$70),'3 Model Input'!K$70*P1022)</f>
        <v>Missing</v>
      </c>
      <c r="AB1022" s="89"/>
      <c r="AC1022" s="227" t="str" cm="1">
        <f t="array" ref="AC1022">IF(D1022=0,"Blank",_xlfn.IFS('3 Model Input'!E$61=1,(V1022*G1022)/T1022,'3 Model Input'!E$61=2,(W1022*G1022)/T1022,'3 Model Input'!E$61=3,(X1022*G1022)/T1022,'3 Model Input'!E$61=4,(Y1022*G1022)/T1022,'3 Model Input'!E$61=5,(Z1022*G1022)/T1022, ISTEXT('3 Model Input'!E$61),"Missing",'3 Model Input'!E$61=6,(AA1022*G1022)/T1022))</f>
        <v>Blank</v>
      </c>
      <c r="AD1022" s="202" t="str">
        <f t="shared" si="187"/>
        <v>Blank</v>
      </c>
      <c r="AE1022" s="202" t="str">
        <f t="shared" si="188"/>
        <v>Blank</v>
      </c>
      <c r="AF1022" s="217" t="str">
        <f t="shared" si="189"/>
        <v>Blank</v>
      </c>
      <c r="AG1022" s="9" t="str" cm="1">
        <f t="array" ref="AG1022">_xlfn.IFS(ISNUMBER(AC1022), "", ISNUMBER(SEARCH("Blank", AC1022)), "", ISERROR(AC1022), "Bad input on tab 3")</f>
        <v/>
      </c>
    </row>
    <row r="1023" spans="2:33" ht="15" customHeight="1" x14ac:dyDescent="0.75">
      <c r="B1023" s="205" t="str">
        <f>'5 Driver Data'!B1023</f>
        <v>1015</v>
      </c>
      <c r="C1023" s="193">
        <f>'5 Driver Data'!C1023</f>
        <v>0</v>
      </c>
      <c r="D1023" s="192">
        <f>'5 Driver Data'!D1023</f>
        <v>0</v>
      </c>
      <c r="E1023" s="191">
        <f>'5 Driver Data'!E1023</f>
        <v>0</v>
      </c>
      <c r="F1023" s="191">
        <f>'5 Driver Data'!F1023</f>
        <v>0</v>
      </c>
      <c r="G1023" s="191">
        <f>'5 Driver Data'!G1023</f>
        <v>0</v>
      </c>
      <c r="H1023" s="191">
        <f>'5 Driver Data'!H1023</f>
        <v>0</v>
      </c>
      <c r="I1023" s="191">
        <f>'5 Driver Data'!I1023</f>
        <v>0</v>
      </c>
      <c r="J1023" s="191">
        <f>'5 Driver Data'!J1023</f>
        <v>0</v>
      </c>
      <c r="K1023" s="206">
        <f>'5 Driver Data'!K1023</f>
        <v>0</v>
      </c>
      <c r="L1023" s="1"/>
      <c r="M1023" s="216" t="str">
        <f>IF(D1023=0,"Blank",'3 Model Input'!E$44*'3 Model Input'!E$45)</f>
        <v>Blank</v>
      </c>
      <c r="N1023" s="197" t="str">
        <f t="shared" si="180"/>
        <v>Blank</v>
      </c>
      <c r="O1023" s="197" t="str">
        <f>IF(D1023=0,"Blank",'3 Model Input'!E$49*(1-'3 Model Input'!E$51))</f>
        <v>Blank</v>
      </c>
      <c r="P1023" s="197" t="str">
        <f t="shared" si="181"/>
        <v>Blank</v>
      </c>
      <c r="Q1023" s="197" t="str">
        <f>IF(D1023=0,"Blank",IF(D1023="BEV",E1023*(1-'3 Model Input'!E$54), E1023))</f>
        <v>Blank</v>
      </c>
      <c r="R1023" s="198" t="str">
        <f>IF(D1023=0,"Blank",IF(D1023="PHEV",F1023/G1023,F1023*(1-'3 Model Input'!E$54)/G1023))</f>
        <v>Blank</v>
      </c>
      <c r="S1023" s="198" t="str">
        <f>IF(D1023=0,"Blank",IF(D1023="PHEV",MIN(M1023,E1023),MIN(M1023,(E1023*(1-'3 Model Input'!E$54)))))</f>
        <v>Blank</v>
      </c>
      <c r="T1023" s="217" t="str">
        <f t="shared" si="182"/>
        <v>Blank</v>
      </c>
      <c r="U1023" s="89"/>
      <c r="V1023" s="216" t="str">
        <f>IF(D1023=0,"Blank",P1023*'3 Model Input'!E$50)</f>
        <v>Blank</v>
      </c>
      <c r="W1023" s="197" t="str">
        <f t="shared" si="183"/>
        <v>Blank</v>
      </c>
      <c r="X1023" s="197" t="str">
        <f t="shared" si="184"/>
        <v>Blank</v>
      </c>
      <c r="Y1023" s="197" t="str">
        <f t="shared" si="185"/>
        <v>Blank</v>
      </c>
      <c r="Z1023" s="197" t="str">
        <f t="shared" si="186"/>
        <v>Blank</v>
      </c>
      <c r="AA1023" s="223" t="str" cm="1">
        <f t="array" ref="AA1023">_xlfn.IFS(ISTEXT('3 Model Input'!F$70),"Missing",ISTEXT('3 Model Input'!I$70),"Missing",ISNUMBER('3 Model Input'!K$70),'3 Model Input'!K$70*P1023)</f>
        <v>Missing</v>
      </c>
      <c r="AB1023" s="89"/>
      <c r="AC1023" s="227" t="str" cm="1">
        <f t="array" ref="AC1023">IF(D1023=0,"Blank",_xlfn.IFS('3 Model Input'!E$61=1,(V1023*G1023)/T1023,'3 Model Input'!E$61=2,(W1023*G1023)/T1023,'3 Model Input'!E$61=3,(X1023*G1023)/T1023,'3 Model Input'!E$61=4,(Y1023*G1023)/T1023,'3 Model Input'!E$61=5,(Z1023*G1023)/T1023, ISTEXT('3 Model Input'!E$61),"Missing",'3 Model Input'!E$61=6,(AA1023*G1023)/T1023))</f>
        <v>Blank</v>
      </c>
      <c r="AD1023" s="202" t="str">
        <f t="shared" si="187"/>
        <v>Blank</v>
      </c>
      <c r="AE1023" s="202" t="str">
        <f t="shared" si="188"/>
        <v>Blank</v>
      </c>
      <c r="AF1023" s="217" t="str">
        <f t="shared" si="189"/>
        <v>Blank</v>
      </c>
      <c r="AG1023" s="9" t="str" cm="1">
        <f t="array" ref="AG1023">_xlfn.IFS(ISNUMBER(AC1023), "", ISNUMBER(SEARCH("Blank", AC1023)), "", ISERROR(AC1023), "Bad input on tab 3")</f>
        <v/>
      </c>
    </row>
    <row r="1024" spans="2:33" ht="15" customHeight="1" x14ac:dyDescent="0.75">
      <c r="B1024" s="205" t="str">
        <f>'5 Driver Data'!B1024</f>
        <v>1016</v>
      </c>
      <c r="C1024" s="193">
        <f>'5 Driver Data'!C1024</f>
        <v>0</v>
      </c>
      <c r="D1024" s="192">
        <f>'5 Driver Data'!D1024</f>
        <v>0</v>
      </c>
      <c r="E1024" s="191">
        <f>'5 Driver Data'!E1024</f>
        <v>0</v>
      </c>
      <c r="F1024" s="191">
        <f>'5 Driver Data'!F1024</f>
        <v>0</v>
      </c>
      <c r="G1024" s="191">
        <f>'5 Driver Data'!G1024</f>
        <v>0</v>
      </c>
      <c r="H1024" s="191">
        <f>'5 Driver Data'!H1024</f>
        <v>0</v>
      </c>
      <c r="I1024" s="191">
        <f>'5 Driver Data'!I1024</f>
        <v>0</v>
      </c>
      <c r="J1024" s="191">
        <f>'5 Driver Data'!J1024</f>
        <v>0</v>
      </c>
      <c r="K1024" s="206">
        <f>'5 Driver Data'!K1024</f>
        <v>0</v>
      </c>
      <c r="L1024" s="1"/>
      <c r="M1024" s="216" t="str">
        <f>IF(D1024=0,"Blank",'3 Model Input'!E$44*'3 Model Input'!E$45)</f>
        <v>Blank</v>
      </c>
      <c r="N1024" s="197" t="str">
        <f t="shared" si="180"/>
        <v>Blank</v>
      </c>
      <c r="O1024" s="197" t="str">
        <f>IF(D1024=0,"Blank",'3 Model Input'!E$49*(1-'3 Model Input'!E$51))</f>
        <v>Blank</v>
      </c>
      <c r="P1024" s="197" t="str">
        <f t="shared" si="181"/>
        <v>Blank</v>
      </c>
      <c r="Q1024" s="197" t="str">
        <f>IF(D1024=0,"Blank",IF(D1024="BEV",E1024*(1-'3 Model Input'!E$54), E1024))</f>
        <v>Blank</v>
      </c>
      <c r="R1024" s="198" t="str">
        <f>IF(D1024=0,"Blank",IF(D1024="PHEV",F1024/G1024,F1024*(1-'3 Model Input'!E$54)/G1024))</f>
        <v>Blank</v>
      </c>
      <c r="S1024" s="198" t="str">
        <f>IF(D1024=0,"Blank",IF(D1024="PHEV",MIN(M1024,E1024),MIN(M1024,(E1024*(1-'3 Model Input'!E$54)))))</f>
        <v>Blank</v>
      </c>
      <c r="T1024" s="217" t="str">
        <f t="shared" si="182"/>
        <v>Blank</v>
      </c>
      <c r="U1024" s="89"/>
      <c r="V1024" s="216" t="str">
        <f>IF(D1024=0,"Blank",P1024*'3 Model Input'!E$50)</f>
        <v>Blank</v>
      </c>
      <c r="W1024" s="197" t="str">
        <f t="shared" si="183"/>
        <v>Blank</v>
      </c>
      <c r="X1024" s="197" t="str">
        <f t="shared" si="184"/>
        <v>Blank</v>
      </c>
      <c r="Y1024" s="197" t="str">
        <f t="shared" si="185"/>
        <v>Blank</v>
      </c>
      <c r="Z1024" s="197" t="str">
        <f t="shared" si="186"/>
        <v>Blank</v>
      </c>
      <c r="AA1024" s="223" t="str" cm="1">
        <f t="array" ref="AA1024">_xlfn.IFS(ISTEXT('3 Model Input'!F$70),"Missing",ISTEXT('3 Model Input'!I$70),"Missing",ISNUMBER('3 Model Input'!K$70),'3 Model Input'!K$70*P1024)</f>
        <v>Missing</v>
      </c>
      <c r="AB1024" s="89"/>
      <c r="AC1024" s="227" t="str" cm="1">
        <f t="array" ref="AC1024">IF(D1024=0,"Blank",_xlfn.IFS('3 Model Input'!E$61=1,(V1024*G1024)/T1024,'3 Model Input'!E$61=2,(W1024*G1024)/T1024,'3 Model Input'!E$61=3,(X1024*G1024)/T1024,'3 Model Input'!E$61=4,(Y1024*G1024)/T1024,'3 Model Input'!E$61=5,(Z1024*G1024)/T1024, ISTEXT('3 Model Input'!E$61),"Missing",'3 Model Input'!E$61=6,(AA1024*G1024)/T1024))</f>
        <v>Blank</v>
      </c>
      <c r="AD1024" s="202" t="str">
        <f t="shared" si="187"/>
        <v>Blank</v>
      </c>
      <c r="AE1024" s="202" t="str">
        <f t="shared" si="188"/>
        <v>Blank</v>
      </c>
      <c r="AF1024" s="217" t="str">
        <f t="shared" si="189"/>
        <v>Blank</v>
      </c>
      <c r="AG1024" s="9" t="str" cm="1">
        <f t="array" ref="AG1024">_xlfn.IFS(ISNUMBER(AC1024), "", ISNUMBER(SEARCH("Blank", AC1024)), "", ISERROR(AC1024), "Bad input on tab 3")</f>
        <v/>
      </c>
    </row>
    <row r="1025" spans="2:33" ht="15" customHeight="1" x14ac:dyDescent="0.75">
      <c r="B1025" s="205" t="str">
        <f>'5 Driver Data'!B1025</f>
        <v>1017</v>
      </c>
      <c r="C1025" s="193">
        <f>'5 Driver Data'!C1025</f>
        <v>0</v>
      </c>
      <c r="D1025" s="192">
        <f>'5 Driver Data'!D1025</f>
        <v>0</v>
      </c>
      <c r="E1025" s="191">
        <f>'5 Driver Data'!E1025</f>
        <v>0</v>
      </c>
      <c r="F1025" s="191">
        <f>'5 Driver Data'!F1025</f>
        <v>0</v>
      </c>
      <c r="G1025" s="191">
        <f>'5 Driver Data'!G1025</f>
        <v>0</v>
      </c>
      <c r="H1025" s="191">
        <f>'5 Driver Data'!H1025</f>
        <v>0</v>
      </c>
      <c r="I1025" s="191">
        <f>'5 Driver Data'!I1025</f>
        <v>0</v>
      </c>
      <c r="J1025" s="191">
        <f>'5 Driver Data'!J1025</f>
        <v>0</v>
      </c>
      <c r="K1025" s="206">
        <f>'5 Driver Data'!K1025</f>
        <v>0</v>
      </c>
      <c r="L1025" s="1"/>
      <c r="M1025" s="216" t="str">
        <f>IF(D1025=0,"Blank",'3 Model Input'!E$44*'3 Model Input'!E$45)</f>
        <v>Blank</v>
      </c>
      <c r="N1025" s="197" t="str">
        <f t="shared" si="180"/>
        <v>Blank</v>
      </c>
      <c r="O1025" s="197" t="str">
        <f>IF(D1025=0,"Blank",'3 Model Input'!E$49*(1-'3 Model Input'!E$51))</f>
        <v>Blank</v>
      </c>
      <c r="P1025" s="197" t="str">
        <f t="shared" si="181"/>
        <v>Blank</v>
      </c>
      <c r="Q1025" s="197" t="str">
        <f>IF(D1025=0,"Blank",IF(D1025="BEV",E1025*(1-'3 Model Input'!E$54), E1025))</f>
        <v>Blank</v>
      </c>
      <c r="R1025" s="198" t="str">
        <f>IF(D1025=0,"Blank",IF(D1025="PHEV",F1025/G1025,F1025*(1-'3 Model Input'!E$54)/G1025))</f>
        <v>Blank</v>
      </c>
      <c r="S1025" s="198" t="str">
        <f>IF(D1025=0,"Blank",IF(D1025="PHEV",MIN(M1025,E1025),MIN(M1025,(E1025*(1-'3 Model Input'!E$54)))))</f>
        <v>Blank</v>
      </c>
      <c r="T1025" s="217" t="str">
        <f t="shared" si="182"/>
        <v>Blank</v>
      </c>
      <c r="U1025" s="89"/>
      <c r="V1025" s="216" t="str">
        <f>IF(D1025=0,"Blank",P1025*'3 Model Input'!E$50)</f>
        <v>Blank</v>
      </c>
      <c r="W1025" s="197" t="str">
        <f t="shared" si="183"/>
        <v>Blank</v>
      </c>
      <c r="X1025" s="197" t="str">
        <f t="shared" si="184"/>
        <v>Blank</v>
      </c>
      <c r="Y1025" s="197" t="str">
        <f t="shared" si="185"/>
        <v>Blank</v>
      </c>
      <c r="Z1025" s="197" t="str">
        <f t="shared" si="186"/>
        <v>Blank</v>
      </c>
      <c r="AA1025" s="223" t="str" cm="1">
        <f t="array" ref="AA1025">_xlfn.IFS(ISTEXT('3 Model Input'!F$70),"Missing",ISTEXT('3 Model Input'!I$70),"Missing",ISNUMBER('3 Model Input'!K$70),'3 Model Input'!K$70*P1025)</f>
        <v>Missing</v>
      </c>
      <c r="AB1025" s="89"/>
      <c r="AC1025" s="227" t="str" cm="1">
        <f t="array" ref="AC1025">IF(D1025=0,"Blank",_xlfn.IFS('3 Model Input'!E$61=1,(V1025*G1025)/T1025,'3 Model Input'!E$61=2,(W1025*G1025)/T1025,'3 Model Input'!E$61=3,(X1025*G1025)/T1025,'3 Model Input'!E$61=4,(Y1025*G1025)/T1025,'3 Model Input'!E$61=5,(Z1025*G1025)/T1025, ISTEXT('3 Model Input'!E$61),"Missing",'3 Model Input'!E$61=6,(AA1025*G1025)/T1025))</f>
        <v>Blank</v>
      </c>
      <c r="AD1025" s="202" t="str">
        <f t="shared" si="187"/>
        <v>Blank</v>
      </c>
      <c r="AE1025" s="202" t="str">
        <f t="shared" si="188"/>
        <v>Blank</v>
      </c>
      <c r="AF1025" s="217" t="str">
        <f t="shared" si="189"/>
        <v>Blank</v>
      </c>
      <c r="AG1025" s="9" t="str" cm="1">
        <f t="array" ref="AG1025">_xlfn.IFS(ISNUMBER(AC1025), "", ISNUMBER(SEARCH("Blank", AC1025)), "", ISERROR(AC1025), "Bad input on tab 3")</f>
        <v/>
      </c>
    </row>
    <row r="1026" spans="2:33" ht="15" customHeight="1" x14ac:dyDescent="0.75">
      <c r="B1026" s="205" t="str">
        <f>'5 Driver Data'!B1026</f>
        <v>1018</v>
      </c>
      <c r="C1026" s="193">
        <f>'5 Driver Data'!C1026</f>
        <v>0</v>
      </c>
      <c r="D1026" s="192">
        <f>'5 Driver Data'!D1026</f>
        <v>0</v>
      </c>
      <c r="E1026" s="191">
        <f>'5 Driver Data'!E1026</f>
        <v>0</v>
      </c>
      <c r="F1026" s="191">
        <f>'5 Driver Data'!F1026</f>
        <v>0</v>
      </c>
      <c r="G1026" s="191">
        <f>'5 Driver Data'!G1026</f>
        <v>0</v>
      </c>
      <c r="H1026" s="191">
        <f>'5 Driver Data'!H1026</f>
        <v>0</v>
      </c>
      <c r="I1026" s="191">
        <f>'5 Driver Data'!I1026</f>
        <v>0</v>
      </c>
      <c r="J1026" s="191">
        <f>'5 Driver Data'!J1026</f>
        <v>0</v>
      </c>
      <c r="K1026" s="206">
        <f>'5 Driver Data'!K1026</f>
        <v>0</v>
      </c>
      <c r="L1026" s="1"/>
      <c r="M1026" s="216" t="str">
        <f>IF(D1026=0,"Blank",'3 Model Input'!E$44*'3 Model Input'!E$45)</f>
        <v>Blank</v>
      </c>
      <c r="N1026" s="197" t="str">
        <f t="shared" si="180"/>
        <v>Blank</v>
      </c>
      <c r="O1026" s="197" t="str">
        <f>IF(D1026=0,"Blank",'3 Model Input'!E$49*(1-'3 Model Input'!E$51))</f>
        <v>Blank</v>
      </c>
      <c r="P1026" s="197" t="str">
        <f t="shared" si="181"/>
        <v>Blank</v>
      </c>
      <c r="Q1026" s="197" t="str">
        <f>IF(D1026=0,"Blank",IF(D1026="BEV",E1026*(1-'3 Model Input'!E$54), E1026))</f>
        <v>Blank</v>
      </c>
      <c r="R1026" s="198" t="str">
        <f>IF(D1026=0,"Blank",IF(D1026="PHEV",F1026/G1026,F1026*(1-'3 Model Input'!E$54)/G1026))</f>
        <v>Blank</v>
      </c>
      <c r="S1026" s="198" t="str">
        <f>IF(D1026=0,"Blank",IF(D1026="PHEV",MIN(M1026,E1026),MIN(M1026,(E1026*(1-'3 Model Input'!E$54)))))</f>
        <v>Blank</v>
      </c>
      <c r="T1026" s="217" t="str">
        <f t="shared" si="182"/>
        <v>Blank</v>
      </c>
      <c r="U1026" s="89"/>
      <c r="V1026" s="216" t="str">
        <f>IF(D1026=0,"Blank",P1026*'3 Model Input'!E$50)</f>
        <v>Blank</v>
      </c>
      <c r="W1026" s="197" t="str">
        <f t="shared" si="183"/>
        <v>Blank</v>
      </c>
      <c r="X1026" s="197" t="str">
        <f t="shared" si="184"/>
        <v>Blank</v>
      </c>
      <c r="Y1026" s="197" t="str">
        <f t="shared" si="185"/>
        <v>Blank</v>
      </c>
      <c r="Z1026" s="197" t="str">
        <f t="shared" si="186"/>
        <v>Blank</v>
      </c>
      <c r="AA1026" s="223" t="str" cm="1">
        <f t="array" ref="AA1026">_xlfn.IFS(ISTEXT('3 Model Input'!F$70),"Missing",ISTEXT('3 Model Input'!I$70),"Missing",ISNUMBER('3 Model Input'!K$70),'3 Model Input'!K$70*P1026)</f>
        <v>Missing</v>
      </c>
      <c r="AB1026" s="89"/>
      <c r="AC1026" s="227" t="str" cm="1">
        <f t="array" ref="AC1026">IF(D1026=0,"Blank",_xlfn.IFS('3 Model Input'!E$61=1,(V1026*G1026)/T1026,'3 Model Input'!E$61=2,(W1026*G1026)/T1026,'3 Model Input'!E$61=3,(X1026*G1026)/T1026,'3 Model Input'!E$61=4,(Y1026*G1026)/T1026,'3 Model Input'!E$61=5,(Z1026*G1026)/T1026, ISTEXT('3 Model Input'!E$61),"Missing",'3 Model Input'!E$61=6,(AA1026*G1026)/T1026))</f>
        <v>Blank</v>
      </c>
      <c r="AD1026" s="202" t="str">
        <f t="shared" si="187"/>
        <v>Blank</v>
      </c>
      <c r="AE1026" s="202" t="str">
        <f t="shared" si="188"/>
        <v>Blank</v>
      </c>
      <c r="AF1026" s="217" t="str">
        <f t="shared" si="189"/>
        <v>Blank</v>
      </c>
      <c r="AG1026" s="9" t="str" cm="1">
        <f t="array" ref="AG1026">_xlfn.IFS(ISNUMBER(AC1026), "", ISNUMBER(SEARCH("Blank", AC1026)), "", ISERROR(AC1026), "Bad input on tab 3")</f>
        <v/>
      </c>
    </row>
    <row r="1027" spans="2:33" ht="15" customHeight="1" x14ac:dyDescent="0.75">
      <c r="B1027" s="205" t="str">
        <f>'5 Driver Data'!B1027</f>
        <v>1019</v>
      </c>
      <c r="C1027" s="193">
        <f>'5 Driver Data'!C1027</f>
        <v>0</v>
      </c>
      <c r="D1027" s="192">
        <f>'5 Driver Data'!D1027</f>
        <v>0</v>
      </c>
      <c r="E1027" s="191">
        <f>'5 Driver Data'!E1027</f>
        <v>0</v>
      </c>
      <c r="F1027" s="191">
        <f>'5 Driver Data'!F1027</f>
        <v>0</v>
      </c>
      <c r="G1027" s="191">
        <f>'5 Driver Data'!G1027</f>
        <v>0</v>
      </c>
      <c r="H1027" s="191">
        <f>'5 Driver Data'!H1027</f>
        <v>0</v>
      </c>
      <c r="I1027" s="191">
        <f>'5 Driver Data'!I1027</f>
        <v>0</v>
      </c>
      <c r="J1027" s="191">
        <f>'5 Driver Data'!J1027</f>
        <v>0</v>
      </c>
      <c r="K1027" s="206">
        <f>'5 Driver Data'!K1027</f>
        <v>0</v>
      </c>
      <c r="L1027" s="1"/>
      <c r="M1027" s="216" t="str">
        <f>IF(D1027=0,"Blank",'3 Model Input'!E$44*'3 Model Input'!E$45)</f>
        <v>Blank</v>
      </c>
      <c r="N1027" s="197" t="str">
        <f t="shared" si="180"/>
        <v>Blank</v>
      </c>
      <c r="O1027" s="197" t="str">
        <f>IF(D1027=0,"Blank",'3 Model Input'!E$49*(1-'3 Model Input'!E$51))</f>
        <v>Blank</v>
      </c>
      <c r="P1027" s="197" t="str">
        <f t="shared" si="181"/>
        <v>Blank</v>
      </c>
      <c r="Q1027" s="197" t="str">
        <f>IF(D1027=0,"Blank",IF(D1027="BEV",E1027*(1-'3 Model Input'!E$54), E1027))</f>
        <v>Blank</v>
      </c>
      <c r="R1027" s="198" t="str">
        <f>IF(D1027=0,"Blank",IF(D1027="PHEV",F1027/G1027,F1027*(1-'3 Model Input'!E$54)/G1027))</f>
        <v>Blank</v>
      </c>
      <c r="S1027" s="198" t="str">
        <f>IF(D1027=0,"Blank",IF(D1027="PHEV",MIN(M1027,E1027),MIN(M1027,(E1027*(1-'3 Model Input'!E$54)))))</f>
        <v>Blank</v>
      </c>
      <c r="T1027" s="217" t="str">
        <f t="shared" si="182"/>
        <v>Blank</v>
      </c>
      <c r="U1027" s="89"/>
      <c r="V1027" s="216" t="str">
        <f>IF(D1027=0,"Blank",P1027*'3 Model Input'!E$50)</f>
        <v>Blank</v>
      </c>
      <c r="W1027" s="197" t="str">
        <f t="shared" si="183"/>
        <v>Blank</v>
      </c>
      <c r="X1027" s="197" t="str">
        <f t="shared" si="184"/>
        <v>Blank</v>
      </c>
      <c r="Y1027" s="197" t="str">
        <f t="shared" si="185"/>
        <v>Blank</v>
      </c>
      <c r="Z1027" s="197" t="str">
        <f t="shared" si="186"/>
        <v>Blank</v>
      </c>
      <c r="AA1027" s="223" t="str" cm="1">
        <f t="array" ref="AA1027">_xlfn.IFS(ISTEXT('3 Model Input'!F$70),"Missing",ISTEXT('3 Model Input'!I$70),"Missing",ISNUMBER('3 Model Input'!K$70),'3 Model Input'!K$70*P1027)</f>
        <v>Missing</v>
      </c>
      <c r="AB1027" s="89"/>
      <c r="AC1027" s="227" t="str" cm="1">
        <f t="array" ref="AC1027">IF(D1027=0,"Blank",_xlfn.IFS('3 Model Input'!E$61=1,(V1027*G1027)/T1027,'3 Model Input'!E$61=2,(W1027*G1027)/T1027,'3 Model Input'!E$61=3,(X1027*G1027)/T1027,'3 Model Input'!E$61=4,(Y1027*G1027)/T1027,'3 Model Input'!E$61=5,(Z1027*G1027)/T1027, ISTEXT('3 Model Input'!E$61),"Missing",'3 Model Input'!E$61=6,(AA1027*G1027)/T1027))</f>
        <v>Blank</v>
      </c>
      <c r="AD1027" s="202" t="str">
        <f t="shared" si="187"/>
        <v>Blank</v>
      </c>
      <c r="AE1027" s="202" t="str">
        <f t="shared" si="188"/>
        <v>Blank</v>
      </c>
      <c r="AF1027" s="217" t="str">
        <f t="shared" si="189"/>
        <v>Blank</v>
      </c>
      <c r="AG1027" s="9" t="str" cm="1">
        <f t="array" ref="AG1027">_xlfn.IFS(ISNUMBER(AC1027), "", ISNUMBER(SEARCH("Blank", AC1027)), "", ISERROR(AC1027), "Bad input on tab 3")</f>
        <v/>
      </c>
    </row>
    <row r="1028" spans="2:33" ht="15" customHeight="1" x14ac:dyDescent="0.75">
      <c r="B1028" s="205" t="str">
        <f>'5 Driver Data'!B1028</f>
        <v>1020</v>
      </c>
      <c r="C1028" s="193">
        <f>'5 Driver Data'!C1028</f>
        <v>0</v>
      </c>
      <c r="D1028" s="192">
        <f>'5 Driver Data'!D1028</f>
        <v>0</v>
      </c>
      <c r="E1028" s="191">
        <f>'5 Driver Data'!E1028</f>
        <v>0</v>
      </c>
      <c r="F1028" s="191">
        <f>'5 Driver Data'!F1028</f>
        <v>0</v>
      </c>
      <c r="G1028" s="191">
        <f>'5 Driver Data'!G1028</f>
        <v>0</v>
      </c>
      <c r="H1028" s="191">
        <f>'5 Driver Data'!H1028</f>
        <v>0</v>
      </c>
      <c r="I1028" s="191">
        <f>'5 Driver Data'!I1028</f>
        <v>0</v>
      </c>
      <c r="J1028" s="191">
        <f>'5 Driver Data'!J1028</f>
        <v>0</v>
      </c>
      <c r="K1028" s="206">
        <f>'5 Driver Data'!K1028</f>
        <v>0</v>
      </c>
      <c r="L1028" s="1"/>
      <c r="M1028" s="216" t="str">
        <f>IF(D1028=0,"Blank",'3 Model Input'!E$44*'3 Model Input'!E$45)</f>
        <v>Blank</v>
      </c>
      <c r="N1028" s="197" t="str">
        <f t="shared" si="180"/>
        <v>Blank</v>
      </c>
      <c r="O1028" s="197" t="str">
        <f>IF(D1028=0,"Blank",'3 Model Input'!E$49*(1-'3 Model Input'!E$51))</f>
        <v>Blank</v>
      </c>
      <c r="P1028" s="197" t="str">
        <f t="shared" si="181"/>
        <v>Blank</v>
      </c>
      <c r="Q1028" s="197" t="str">
        <f>IF(D1028=0,"Blank",IF(D1028="BEV",E1028*(1-'3 Model Input'!E$54), E1028))</f>
        <v>Blank</v>
      </c>
      <c r="R1028" s="198" t="str">
        <f>IF(D1028=0,"Blank",IF(D1028="PHEV",F1028/G1028,F1028*(1-'3 Model Input'!E$54)/G1028))</f>
        <v>Blank</v>
      </c>
      <c r="S1028" s="198" t="str">
        <f>IF(D1028=0,"Blank",IF(D1028="PHEV",MIN(M1028,E1028),MIN(M1028,(E1028*(1-'3 Model Input'!E$54)))))</f>
        <v>Blank</v>
      </c>
      <c r="T1028" s="217" t="str">
        <f t="shared" si="182"/>
        <v>Blank</v>
      </c>
      <c r="U1028" s="89"/>
      <c r="V1028" s="216" t="str">
        <f>IF(D1028=0,"Blank",P1028*'3 Model Input'!E$50)</f>
        <v>Blank</v>
      </c>
      <c r="W1028" s="197" t="str">
        <f t="shared" si="183"/>
        <v>Blank</v>
      </c>
      <c r="X1028" s="197" t="str">
        <f t="shared" si="184"/>
        <v>Blank</v>
      </c>
      <c r="Y1028" s="197" t="str">
        <f t="shared" si="185"/>
        <v>Blank</v>
      </c>
      <c r="Z1028" s="197" t="str">
        <f t="shared" si="186"/>
        <v>Blank</v>
      </c>
      <c r="AA1028" s="223" t="str" cm="1">
        <f t="array" ref="AA1028">_xlfn.IFS(ISTEXT('3 Model Input'!F$70),"Missing",ISTEXT('3 Model Input'!I$70),"Missing",ISNUMBER('3 Model Input'!K$70),'3 Model Input'!K$70*P1028)</f>
        <v>Missing</v>
      </c>
      <c r="AB1028" s="89"/>
      <c r="AC1028" s="227" t="str" cm="1">
        <f t="array" ref="AC1028">IF(D1028=0,"Blank",_xlfn.IFS('3 Model Input'!E$61=1,(V1028*G1028)/T1028,'3 Model Input'!E$61=2,(W1028*G1028)/T1028,'3 Model Input'!E$61=3,(X1028*G1028)/T1028,'3 Model Input'!E$61=4,(Y1028*G1028)/T1028,'3 Model Input'!E$61=5,(Z1028*G1028)/T1028, ISTEXT('3 Model Input'!E$61),"Missing",'3 Model Input'!E$61=6,(AA1028*G1028)/T1028))</f>
        <v>Blank</v>
      </c>
      <c r="AD1028" s="202" t="str">
        <f t="shared" si="187"/>
        <v>Blank</v>
      </c>
      <c r="AE1028" s="202" t="str">
        <f t="shared" si="188"/>
        <v>Blank</v>
      </c>
      <c r="AF1028" s="217" t="str">
        <f t="shared" si="189"/>
        <v>Blank</v>
      </c>
      <c r="AG1028" s="9" t="str" cm="1">
        <f t="array" ref="AG1028">_xlfn.IFS(ISNUMBER(AC1028), "", ISNUMBER(SEARCH("Blank", AC1028)), "", ISERROR(AC1028), "Bad input on tab 3")</f>
        <v/>
      </c>
    </row>
    <row r="1029" spans="2:33" ht="15" customHeight="1" x14ac:dyDescent="0.75">
      <c r="B1029" s="205" t="str">
        <f>'5 Driver Data'!B1029</f>
        <v>1021</v>
      </c>
      <c r="C1029" s="193">
        <f>'5 Driver Data'!C1029</f>
        <v>0</v>
      </c>
      <c r="D1029" s="192">
        <f>'5 Driver Data'!D1029</f>
        <v>0</v>
      </c>
      <c r="E1029" s="191">
        <f>'5 Driver Data'!E1029</f>
        <v>0</v>
      </c>
      <c r="F1029" s="191">
        <f>'5 Driver Data'!F1029</f>
        <v>0</v>
      </c>
      <c r="G1029" s="191">
        <f>'5 Driver Data'!G1029</f>
        <v>0</v>
      </c>
      <c r="H1029" s="191">
        <f>'5 Driver Data'!H1029</f>
        <v>0</v>
      </c>
      <c r="I1029" s="191">
        <f>'5 Driver Data'!I1029</f>
        <v>0</v>
      </c>
      <c r="J1029" s="191">
        <f>'5 Driver Data'!J1029</f>
        <v>0</v>
      </c>
      <c r="K1029" s="206">
        <f>'5 Driver Data'!K1029</f>
        <v>0</v>
      </c>
      <c r="L1029" s="1"/>
      <c r="M1029" s="216" t="str">
        <f>IF(D1029=0,"Blank",'3 Model Input'!E$44*'3 Model Input'!E$45)</f>
        <v>Blank</v>
      </c>
      <c r="N1029" s="197" t="str">
        <f t="shared" si="180"/>
        <v>Blank</v>
      </c>
      <c r="O1029" s="197" t="str">
        <f>IF(D1029=0,"Blank",'3 Model Input'!E$49*(1-'3 Model Input'!E$51))</f>
        <v>Blank</v>
      </c>
      <c r="P1029" s="197" t="str">
        <f t="shared" si="181"/>
        <v>Blank</v>
      </c>
      <c r="Q1029" s="197" t="str">
        <f>IF(D1029=0,"Blank",IF(D1029="BEV",E1029*(1-'3 Model Input'!E$54), E1029))</f>
        <v>Blank</v>
      </c>
      <c r="R1029" s="198" t="str">
        <f>IF(D1029=0,"Blank",IF(D1029="PHEV",F1029/G1029,F1029*(1-'3 Model Input'!E$54)/G1029))</f>
        <v>Blank</v>
      </c>
      <c r="S1029" s="198" t="str">
        <f>IF(D1029=0,"Blank",IF(D1029="PHEV",MIN(M1029,E1029),MIN(M1029,(E1029*(1-'3 Model Input'!E$54)))))</f>
        <v>Blank</v>
      </c>
      <c r="T1029" s="217" t="str">
        <f t="shared" si="182"/>
        <v>Blank</v>
      </c>
      <c r="U1029" s="89"/>
      <c r="V1029" s="216" t="str">
        <f>IF(D1029=0,"Blank",P1029*'3 Model Input'!E$50)</f>
        <v>Blank</v>
      </c>
      <c r="W1029" s="197" t="str">
        <f t="shared" si="183"/>
        <v>Blank</v>
      </c>
      <c r="X1029" s="197" t="str">
        <f t="shared" si="184"/>
        <v>Blank</v>
      </c>
      <c r="Y1029" s="197" t="str">
        <f t="shared" si="185"/>
        <v>Blank</v>
      </c>
      <c r="Z1029" s="197" t="str">
        <f t="shared" si="186"/>
        <v>Blank</v>
      </c>
      <c r="AA1029" s="223" t="str" cm="1">
        <f t="array" ref="AA1029">_xlfn.IFS(ISTEXT('3 Model Input'!F$70),"Missing",ISTEXT('3 Model Input'!I$70),"Missing",ISNUMBER('3 Model Input'!K$70),'3 Model Input'!K$70*P1029)</f>
        <v>Missing</v>
      </c>
      <c r="AB1029" s="89"/>
      <c r="AC1029" s="227" t="str" cm="1">
        <f t="array" ref="AC1029">IF(D1029=0,"Blank",_xlfn.IFS('3 Model Input'!E$61=1,(V1029*G1029)/T1029,'3 Model Input'!E$61=2,(W1029*G1029)/T1029,'3 Model Input'!E$61=3,(X1029*G1029)/T1029,'3 Model Input'!E$61=4,(Y1029*G1029)/T1029,'3 Model Input'!E$61=5,(Z1029*G1029)/T1029, ISTEXT('3 Model Input'!E$61),"Missing",'3 Model Input'!E$61=6,(AA1029*G1029)/T1029))</f>
        <v>Blank</v>
      </c>
      <c r="AD1029" s="202" t="str">
        <f t="shared" si="187"/>
        <v>Blank</v>
      </c>
      <c r="AE1029" s="202" t="str">
        <f t="shared" si="188"/>
        <v>Blank</v>
      </c>
      <c r="AF1029" s="217" t="str">
        <f t="shared" si="189"/>
        <v>Blank</v>
      </c>
      <c r="AG1029" s="9" t="str" cm="1">
        <f t="array" ref="AG1029">_xlfn.IFS(ISNUMBER(AC1029), "", ISNUMBER(SEARCH("Blank", AC1029)), "", ISERROR(AC1029), "Bad input on tab 3")</f>
        <v/>
      </c>
    </row>
    <row r="1030" spans="2:33" ht="15" customHeight="1" x14ac:dyDescent="0.75">
      <c r="B1030" s="205" t="str">
        <f>'5 Driver Data'!B1030</f>
        <v>1022</v>
      </c>
      <c r="C1030" s="193">
        <f>'5 Driver Data'!C1030</f>
        <v>0</v>
      </c>
      <c r="D1030" s="192">
        <f>'5 Driver Data'!D1030</f>
        <v>0</v>
      </c>
      <c r="E1030" s="191">
        <f>'5 Driver Data'!E1030</f>
        <v>0</v>
      </c>
      <c r="F1030" s="191">
        <f>'5 Driver Data'!F1030</f>
        <v>0</v>
      </c>
      <c r="G1030" s="191">
        <f>'5 Driver Data'!G1030</f>
        <v>0</v>
      </c>
      <c r="H1030" s="191">
        <f>'5 Driver Data'!H1030</f>
        <v>0</v>
      </c>
      <c r="I1030" s="191">
        <f>'5 Driver Data'!I1030</f>
        <v>0</v>
      </c>
      <c r="J1030" s="191">
        <f>'5 Driver Data'!J1030</f>
        <v>0</v>
      </c>
      <c r="K1030" s="206">
        <f>'5 Driver Data'!K1030</f>
        <v>0</v>
      </c>
      <c r="L1030" s="1"/>
      <c r="M1030" s="216" t="str">
        <f>IF(D1030=0,"Blank",'3 Model Input'!E$44*'3 Model Input'!E$45)</f>
        <v>Blank</v>
      </c>
      <c r="N1030" s="197" t="str">
        <f t="shared" si="180"/>
        <v>Blank</v>
      </c>
      <c r="O1030" s="197" t="str">
        <f>IF(D1030=0,"Blank",'3 Model Input'!E$49*(1-'3 Model Input'!E$51))</f>
        <v>Blank</v>
      </c>
      <c r="P1030" s="197" t="str">
        <f t="shared" si="181"/>
        <v>Blank</v>
      </c>
      <c r="Q1030" s="197" t="str">
        <f>IF(D1030=0,"Blank",IF(D1030="BEV",E1030*(1-'3 Model Input'!E$54), E1030))</f>
        <v>Blank</v>
      </c>
      <c r="R1030" s="198" t="str">
        <f>IF(D1030=0,"Blank",IF(D1030="PHEV",F1030/G1030,F1030*(1-'3 Model Input'!E$54)/G1030))</f>
        <v>Blank</v>
      </c>
      <c r="S1030" s="198" t="str">
        <f>IF(D1030=0,"Blank",IF(D1030="PHEV",MIN(M1030,E1030),MIN(M1030,(E1030*(1-'3 Model Input'!E$54)))))</f>
        <v>Blank</v>
      </c>
      <c r="T1030" s="217" t="str">
        <f t="shared" si="182"/>
        <v>Blank</v>
      </c>
      <c r="U1030" s="89"/>
      <c r="V1030" s="216" t="str">
        <f>IF(D1030=0,"Blank",P1030*'3 Model Input'!E$50)</f>
        <v>Blank</v>
      </c>
      <c r="W1030" s="197" t="str">
        <f t="shared" si="183"/>
        <v>Blank</v>
      </c>
      <c r="X1030" s="197" t="str">
        <f t="shared" si="184"/>
        <v>Blank</v>
      </c>
      <c r="Y1030" s="197" t="str">
        <f t="shared" si="185"/>
        <v>Blank</v>
      </c>
      <c r="Z1030" s="197" t="str">
        <f t="shared" si="186"/>
        <v>Blank</v>
      </c>
      <c r="AA1030" s="223" t="str" cm="1">
        <f t="array" ref="AA1030">_xlfn.IFS(ISTEXT('3 Model Input'!F$70),"Missing",ISTEXT('3 Model Input'!I$70),"Missing",ISNUMBER('3 Model Input'!K$70),'3 Model Input'!K$70*P1030)</f>
        <v>Missing</v>
      </c>
      <c r="AB1030" s="89"/>
      <c r="AC1030" s="227" t="str" cm="1">
        <f t="array" ref="AC1030">IF(D1030=0,"Blank",_xlfn.IFS('3 Model Input'!E$61=1,(V1030*G1030)/T1030,'3 Model Input'!E$61=2,(W1030*G1030)/T1030,'3 Model Input'!E$61=3,(X1030*G1030)/T1030,'3 Model Input'!E$61=4,(Y1030*G1030)/T1030,'3 Model Input'!E$61=5,(Z1030*G1030)/T1030, ISTEXT('3 Model Input'!E$61),"Missing",'3 Model Input'!E$61=6,(AA1030*G1030)/T1030))</f>
        <v>Blank</v>
      </c>
      <c r="AD1030" s="202" t="str">
        <f t="shared" si="187"/>
        <v>Blank</v>
      </c>
      <c r="AE1030" s="202" t="str">
        <f t="shared" si="188"/>
        <v>Blank</v>
      </c>
      <c r="AF1030" s="217" t="str">
        <f t="shared" si="189"/>
        <v>Blank</v>
      </c>
      <c r="AG1030" s="9" t="str" cm="1">
        <f t="array" ref="AG1030">_xlfn.IFS(ISNUMBER(AC1030), "", ISNUMBER(SEARCH("Blank", AC1030)), "", ISERROR(AC1030), "Bad input on tab 3")</f>
        <v/>
      </c>
    </row>
    <row r="1031" spans="2:33" ht="15" customHeight="1" x14ac:dyDescent="0.75">
      <c r="B1031" s="205" t="str">
        <f>'5 Driver Data'!B1031</f>
        <v>1023</v>
      </c>
      <c r="C1031" s="193">
        <f>'5 Driver Data'!C1031</f>
        <v>0</v>
      </c>
      <c r="D1031" s="192">
        <f>'5 Driver Data'!D1031</f>
        <v>0</v>
      </c>
      <c r="E1031" s="191">
        <f>'5 Driver Data'!E1031</f>
        <v>0</v>
      </c>
      <c r="F1031" s="191">
        <f>'5 Driver Data'!F1031</f>
        <v>0</v>
      </c>
      <c r="G1031" s="191">
        <f>'5 Driver Data'!G1031</f>
        <v>0</v>
      </c>
      <c r="H1031" s="191">
        <f>'5 Driver Data'!H1031</f>
        <v>0</v>
      </c>
      <c r="I1031" s="191">
        <f>'5 Driver Data'!I1031</f>
        <v>0</v>
      </c>
      <c r="J1031" s="191">
        <f>'5 Driver Data'!J1031</f>
        <v>0</v>
      </c>
      <c r="K1031" s="206">
        <f>'5 Driver Data'!K1031</f>
        <v>0</v>
      </c>
      <c r="L1031" s="1"/>
      <c r="M1031" s="216" t="str">
        <f>IF(D1031=0,"Blank",'3 Model Input'!E$44*'3 Model Input'!E$45)</f>
        <v>Blank</v>
      </c>
      <c r="N1031" s="197" t="str">
        <f t="shared" si="180"/>
        <v>Blank</v>
      </c>
      <c r="O1031" s="197" t="str">
        <f>IF(D1031=0,"Blank",'3 Model Input'!E$49*(1-'3 Model Input'!E$51))</f>
        <v>Blank</v>
      </c>
      <c r="P1031" s="197" t="str">
        <f t="shared" si="181"/>
        <v>Blank</v>
      </c>
      <c r="Q1031" s="197" t="str">
        <f>IF(D1031=0,"Blank",IF(D1031="BEV",E1031*(1-'3 Model Input'!E$54), E1031))</f>
        <v>Blank</v>
      </c>
      <c r="R1031" s="198" t="str">
        <f>IF(D1031=0,"Blank",IF(D1031="PHEV",F1031/G1031,F1031*(1-'3 Model Input'!E$54)/G1031))</f>
        <v>Blank</v>
      </c>
      <c r="S1031" s="198" t="str">
        <f>IF(D1031=0,"Blank",IF(D1031="PHEV",MIN(M1031,E1031),MIN(M1031,(E1031*(1-'3 Model Input'!E$54)))))</f>
        <v>Blank</v>
      </c>
      <c r="T1031" s="217" t="str">
        <f t="shared" si="182"/>
        <v>Blank</v>
      </c>
      <c r="U1031" s="89"/>
      <c r="V1031" s="216" t="str">
        <f>IF(D1031=0,"Blank",P1031*'3 Model Input'!E$50)</f>
        <v>Blank</v>
      </c>
      <c r="W1031" s="197" t="str">
        <f t="shared" si="183"/>
        <v>Blank</v>
      </c>
      <c r="X1031" s="197" t="str">
        <f t="shared" si="184"/>
        <v>Blank</v>
      </c>
      <c r="Y1031" s="197" t="str">
        <f t="shared" si="185"/>
        <v>Blank</v>
      </c>
      <c r="Z1031" s="197" t="str">
        <f t="shared" si="186"/>
        <v>Blank</v>
      </c>
      <c r="AA1031" s="223" t="str" cm="1">
        <f t="array" ref="AA1031">_xlfn.IFS(ISTEXT('3 Model Input'!F$70),"Missing",ISTEXT('3 Model Input'!I$70),"Missing",ISNUMBER('3 Model Input'!K$70),'3 Model Input'!K$70*P1031)</f>
        <v>Missing</v>
      </c>
      <c r="AB1031" s="89"/>
      <c r="AC1031" s="227" t="str" cm="1">
        <f t="array" ref="AC1031">IF(D1031=0,"Blank",_xlfn.IFS('3 Model Input'!E$61=1,(V1031*G1031)/T1031,'3 Model Input'!E$61=2,(W1031*G1031)/T1031,'3 Model Input'!E$61=3,(X1031*G1031)/T1031,'3 Model Input'!E$61=4,(Y1031*G1031)/T1031,'3 Model Input'!E$61=5,(Z1031*G1031)/T1031, ISTEXT('3 Model Input'!E$61),"Missing",'3 Model Input'!E$61=6,(AA1031*G1031)/T1031))</f>
        <v>Blank</v>
      </c>
      <c r="AD1031" s="202" t="str">
        <f t="shared" si="187"/>
        <v>Blank</v>
      </c>
      <c r="AE1031" s="202" t="str">
        <f t="shared" si="188"/>
        <v>Blank</v>
      </c>
      <c r="AF1031" s="217" t="str">
        <f t="shared" si="189"/>
        <v>Blank</v>
      </c>
      <c r="AG1031" s="9" t="str" cm="1">
        <f t="array" ref="AG1031">_xlfn.IFS(ISNUMBER(AC1031), "", ISNUMBER(SEARCH("Blank", AC1031)), "", ISERROR(AC1031), "Bad input on tab 3")</f>
        <v/>
      </c>
    </row>
    <row r="1032" spans="2:33" ht="15" customHeight="1" x14ac:dyDescent="0.75">
      <c r="B1032" s="205" t="str">
        <f>'5 Driver Data'!B1032</f>
        <v>1024</v>
      </c>
      <c r="C1032" s="193">
        <f>'5 Driver Data'!C1032</f>
        <v>0</v>
      </c>
      <c r="D1032" s="192">
        <f>'5 Driver Data'!D1032</f>
        <v>0</v>
      </c>
      <c r="E1032" s="191">
        <f>'5 Driver Data'!E1032</f>
        <v>0</v>
      </c>
      <c r="F1032" s="191">
        <f>'5 Driver Data'!F1032</f>
        <v>0</v>
      </c>
      <c r="G1032" s="191">
        <f>'5 Driver Data'!G1032</f>
        <v>0</v>
      </c>
      <c r="H1032" s="191">
        <f>'5 Driver Data'!H1032</f>
        <v>0</v>
      </c>
      <c r="I1032" s="191">
        <f>'5 Driver Data'!I1032</f>
        <v>0</v>
      </c>
      <c r="J1032" s="191">
        <f>'5 Driver Data'!J1032</f>
        <v>0</v>
      </c>
      <c r="K1032" s="206">
        <f>'5 Driver Data'!K1032</f>
        <v>0</v>
      </c>
      <c r="L1032" s="1"/>
      <c r="M1032" s="216" t="str">
        <f>IF(D1032=0,"Blank",'3 Model Input'!E$44*'3 Model Input'!E$45)</f>
        <v>Blank</v>
      </c>
      <c r="N1032" s="197" t="str">
        <f t="shared" si="180"/>
        <v>Blank</v>
      </c>
      <c r="O1032" s="197" t="str">
        <f>IF(D1032=0,"Blank",'3 Model Input'!E$49*(1-'3 Model Input'!E$51))</f>
        <v>Blank</v>
      </c>
      <c r="P1032" s="197" t="str">
        <f t="shared" si="181"/>
        <v>Blank</v>
      </c>
      <c r="Q1032" s="197" t="str">
        <f>IF(D1032=0,"Blank",IF(D1032="BEV",E1032*(1-'3 Model Input'!E$54), E1032))</f>
        <v>Blank</v>
      </c>
      <c r="R1032" s="198" t="str">
        <f>IF(D1032=0,"Blank",IF(D1032="PHEV",F1032/G1032,F1032*(1-'3 Model Input'!E$54)/G1032))</f>
        <v>Blank</v>
      </c>
      <c r="S1032" s="198" t="str">
        <f>IF(D1032=0,"Blank",IF(D1032="PHEV",MIN(M1032,E1032),MIN(M1032,(E1032*(1-'3 Model Input'!E$54)))))</f>
        <v>Blank</v>
      </c>
      <c r="T1032" s="217" t="str">
        <f t="shared" si="182"/>
        <v>Blank</v>
      </c>
      <c r="U1032" s="89"/>
      <c r="V1032" s="216" t="str">
        <f>IF(D1032=0,"Blank",P1032*'3 Model Input'!E$50)</f>
        <v>Blank</v>
      </c>
      <c r="W1032" s="197" t="str">
        <f t="shared" si="183"/>
        <v>Blank</v>
      </c>
      <c r="X1032" s="197" t="str">
        <f t="shared" si="184"/>
        <v>Blank</v>
      </c>
      <c r="Y1032" s="197" t="str">
        <f t="shared" si="185"/>
        <v>Blank</v>
      </c>
      <c r="Z1032" s="197" t="str">
        <f t="shared" si="186"/>
        <v>Blank</v>
      </c>
      <c r="AA1032" s="223" t="str" cm="1">
        <f t="array" ref="AA1032">_xlfn.IFS(ISTEXT('3 Model Input'!F$70),"Missing",ISTEXT('3 Model Input'!I$70),"Missing",ISNUMBER('3 Model Input'!K$70),'3 Model Input'!K$70*P1032)</f>
        <v>Missing</v>
      </c>
      <c r="AB1032" s="89"/>
      <c r="AC1032" s="227" t="str" cm="1">
        <f t="array" ref="AC1032">IF(D1032=0,"Blank",_xlfn.IFS('3 Model Input'!E$61=1,(V1032*G1032)/T1032,'3 Model Input'!E$61=2,(W1032*G1032)/T1032,'3 Model Input'!E$61=3,(X1032*G1032)/T1032,'3 Model Input'!E$61=4,(Y1032*G1032)/T1032,'3 Model Input'!E$61=5,(Z1032*G1032)/T1032, ISTEXT('3 Model Input'!E$61),"Missing",'3 Model Input'!E$61=6,(AA1032*G1032)/T1032))</f>
        <v>Blank</v>
      </c>
      <c r="AD1032" s="202" t="str">
        <f t="shared" si="187"/>
        <v>Blank</v>
      </c>
      <c r="AE1032" s="202" t="str">
        <f t="shared" si="188"/>
        <v>Blank</v>
      </c>
      <c r="AF1032" s="217" t="str">
        <f t="shared" si="189"/>
        <v>Blank</v>
      </c>
      <c r="AG1032" s="9" t="str" cm="1">
        <f t="array" ref="AG1032">_xlfn.IFS(ISNUMBER(AC1032), "", ISNUMBER(SEARCH("Blank", AC1032)), "", ISERROR(AC1032), "Bad input on tab 3")</f>
        <v/>
      </c>
    </row>
    <row r="1033" spans="2:33" ht="15" customHeight="1" x14ac:dyDescent="0.75">
      <c r="B1033" s="205" t="str">
        <f>'5 Driver Data'!B1033</f>
        <v>1025</v>
      </c>
      <c r="C1033" s="193">
        <f>'5 Driver Data'!C1033</f>
        <v>0</v>
      </c>
      <c r="D1033" s="192">
        <f>'5 Driver Data'!D1033</f>
        <v>0</v>
      </c>
      <c r="E1033" s="191">
        <f>'5 Driver Data'!E1033</f>
        <v>0</v>
      </c>
      <c r="F1033" s="191">
        <f>'5 Driver Data'!F1033</f>
        <v>0</v>
      </c>
      <c r="G1033" s="191">
        <f>'5 Driver Data'!G1033</f>
        <v>0</v>
      </c>
      <c r="H1033" s="191">
        <f>'5 Driver Data'!H1033</f>
        <v>0</v>
      </c>
      <c r="I1033" s="191">
        <f>'5 Driver Data'!I1033</f>
        <v>0</v>
      </c>
      <c r="J1033" s="191">
        <f>'5 Driver Data'!J1033</f>
        <v>0</v>
      </c>
      <c r="K1033" s="206">
        <f>'5 Driver Data'!K1033</f>
        <v>0</v>
      </c>
      <c r="L1033" s="1"/>
      <c r="M1033" s="216" t="str">
        <f>IF(D1033=0,"Blank",'3 Model Input'!E$44*'3 Model Input'!E$45)</f>
        <v>Blank</v>
      </c>
      <c r="N1033" s="197" t="str">
        <f t="shared" si="180"/>
        <v>Blank</v>
      </c>
      <c r="O1033" s="197" t="str">
        <f>IF(D1033=0,"Blank",'3 Model Input'!E$49*(1-'3 Model Input'!E$51))</f>
        <v>Blank</v>
      </c>
      <c r="P1033" s="197" t="str">
        <f t="shared" si="181"/>
        <v>Blank</v>
      </c>
      <c r="Q1033" s="197" t="str">
        <f>IF(D1033=0,"Blank",IF(D1033="BEV",E1033*(1-'3 Model Input'!E$54), E1033))</f>
        <v>Blank</v>
      </c>
      <c r="R1033" s="198" t="str">
        <f>IF(D1033=0,"Blank",IF(D1033="PHEV",F1033/G1033,F1033*(1-'3 Model Input'!E$54)/G1033))</f>
        <v>Blank</v>
      </c>
      <c r="S1033" s="198" t="str">
        <f>IF(D1033=0,"Blank",IF(D1033="PHEV",MIN(M1033,E1033),MIN(M1033,(E1033*(1-'3 Model Input'!E$54)))))</f>
        <v>Blank</v>
      </c>
      <c r="T1033" s="217" t="str">
        <f t="shared" si="182"/>
        <v>Blank</v>
      </c>
      <c r="U1033" s="89"/>
      <c r="V1033" s="216" t="str">
        <f>IF(D1033=0,"Blank",P1033*'3 Model Input'!E$50)</f>
        <v>Blank</v>
      </c>
      <c r="W1033" s="197" t="str">
        <f t="shared" si="183"/>
        <v>Blank</v>
      </c>
      <c r="X1033" s="197" t="str">
        <f t="shared" si="184"/>
        <v>Blank</v>
      </c>
      <c r="Y1033" s="197" t="str">
        <f t="shared" si="185"/>
        <v>Blank</v>
      </c>
      <c r="Z1033" s="197" t="str">
        <f t="shared" si="186"/>
        <v>Blank</v>
      </c>
      <c r="AA1033" s="223" t="str" cm="1">
        <f t="array" ref="AA1033">_xlfn.IFS(ISTEXT('3 Model Input'!F$70),"Missing",ISTEXT('3 Model Input'!I$70),"Missing",ISNUMBER('3 Model Input'!K$70),'3 Model Input'!K$70*P1033)</f>
        <v>Missing</v>
      </c>
      <c r="AB1033" s="89"/>
      <c r="AC1033" s="227" t="str" cm="1">
        <f t="array" ref="AC1033">IF(D1033=0,"Blank",_xlfn.IFS('3 Model Input'!E$61=1,(V1033*G1033)/T1033,'3 Model Input'!E$61=2,(W1033*G1033)/T1033,'3 Model Input'!E$61=3,(X1033*G1033)/T1033,'3 Model Input'!E$61=4,(Y1033*G1033)/T1033,'3 Model Input'!E$61=5,(Z1033*G1033)/T1033, ISTEXT('3 Model Input'!E$61),"Missing",'3 Model Input'!E$61=6,(AA1033*G1033)/T1033))</f>
        <v>Blank</v>
      </c>
      <c r="AD1033" s="202" t="str">
        <f t="shared" si="187"/>
        <v>Blank</v>
      </c>
      <c r="AE1033" s="202" t="str">
        <f t="shared" si="188"/>
        <v>Blank</v>
      </c>
      <c r="AF1033" s="217" t="str">
        <f t="shared" si="189"/>
        <v>Blank</v>
      </c>
      <c r="AG1033" s="9" t="str" cm="1">
        <f t="array" ref="AG1033">_xlfn.IFS(ISNUMBER(AC1033), "", ISNUMBER(SEARCH("Blank", AC1033)), "", ISERROR(AC1033), "Bad input on tab 3")</f>
        <v/>
      </c>
    </row>
    <row r="1034" spans="2:33" ht="15" customHeight="1" x14ac:dyDescent="0.75">
      <c r="B1034" s="205" t="str">
        <f>'5 Driver Data'!B1034</f>
        <v>1026</v>
      </c>
      <c r="C1034" s="193">
        <f>'5 Driver Data'!C1034</f>
        <v>0</v>
      </c>
      <c r="D1034" s="192">
        <f>'5 Driver Data'!D1034</f>
        <v>0</v>
      </c>
      <c r="E1034" s="191">
        <f>'5 Driver Data'!E1034</f>
        <v>0</v>
      </c>
      <c r="F1034" s="191">
        <f>'5 Driver Data'!F1034</f>
        <v>0</v>
      </c>
      <c r="G1034" s="191">
        <f>'5 Driver Data'!G1034</f>
        <v>0</v>
      </c>
      <c r="H1034" s="191">
        <f>'5 Driver Data'!H1034</f>
        <v>0</v>
      </c>
      <c r="I1034" s="191">
        <f>'5 Driver Data'!I1034</f>
        <v>0</v>
      </c>
      <c r="J1034" s="191">
        <f>'5 Driver Data'!J1034</f>
        <v>0</v>
      </c>
      <c r="K1034" s="206">
        <f>'5 Driver Data'!K1034</f>
        <v>0</v>
      </c>
      <c r="L1034" s="1"/>
      <c r="M1034" s="216" t="str">
        <f>IF(D1034=0,"Blank",'3 Model Input'!E$44*'3 Model Input'!E$45)</f>
        <v>Blank</v>
      </c>
      <c r="N1034" s="197" t="str">
        <f t="shared" si="180"/>
        <v>Blank</v>
      </c>
      <c r="O1034" s="197" t="str">
        <f>IF(D1034=0,"Blank",'3 Model Input'!E$49*(1-'3 Model Input'!E$51))</f>
        <v>Blank</v>
      </c>
      <c r="P1034" s="197" t="str">
        <f t="shared" si="181"/>
        <v>Blank</v>
      </c>
      <c r="Q1034" s="197" t="str">
        <f>IF(D1034=0,"Blank",IF(D1034="BEV",E1034*(1-'3 Model Input'!E$54), E1034))</f>
        <v>Blank</v>
      </c>
      <c r="R1034" s="198" t="str">
        <f>IF(D1034=0,"Blank",IF(D1034="PHEV",F1034/G1034,F1034*(1-'3 Model Input'!E$54)/G1034))</f>
        <v>Blank</v>
      </c>
      <c r="S1034" s="198" t="str">
        <f>IF(D1034=0,"Blank",IF(D1034="PHEV",MIN(M1034,E1034),MIN(M1034,(E1034*(1-'3 Model Input'!E$54)))))</f>
        <v>Blank</v>
      </c>
      <c r="T1034" s="217" t="str">
        <f t="shared" si="182"/>
        <v>Blank</v>
      </c>
      <c r="U1034" s="89"/>
      <c r="V1034" s="216" t="str">
        <f>IF(D1034=0,"Blank",P1034*'3 Model Input'!E$50)</f>
        <v>Blank</v>
      </c>
      <c r="W1034" s="197" t="str">
        <f t="shared" si="183"/>
        <v>Blank</v>
      </c>
      <c r="X1034" s="197" t="str">
        <f t="shared" si="184"/>
        <v>Blank</v>
      </c>
      <c r="Y1034" s="197" t="str">
        <f t="shared" si="185"/>
        <v>Blank</v>
      </c>
      <c r="Z1034" s="197" t="str">
        <f t="shared" si="186"/>
        <v>Blank</v>
      </c>
      <c r="AA1034" s="223" t="str" cm="1">
        <f t="array" ref="AA1034">_xlfn.IFS(ISTEXT('3 Model Input'!F$70),"Missing",ISTEXT('3 Model Input'!I$70),"Missing",ISNUMBER('3 Model Input'!K$70),'3 Model Input'!K$70*P1034)</f>
        <v>Missing</v>
      </c>
      <c r="AB1034" s="89"/>
      <c r="AC1034" s="227" t="str" cm="1">
        <f t="array" ref="AC1034">IF(D1034=0,"Blank",_xlfn.IFS('3 Model Input'!E$61=1,(V1034*G1034)/T1034,'3 Model Input'!E$61=2,(W1034*G1034)/T1034,'3 Model Input'!E$61=3,(X1034*G1034)/T1034,'3 Model Input'!E$61=4,(Y1034*G1034)/T1034,'3 Model Input'!E$61=5,(Z1034*G1034)/T1034, ISTEXT('3 Model Input'!E$61),"Missing",'3 Model Input'!E$61=6,(AA1034*G1034)/T1034))</f>
        <v>Blank</v>
      </c>
      <c r="AD1034" s="202" t="str">
        <f t="shared" si="187"/>
        <v>Blank</v>
      </c>
      <c r="AE1034" s="202" t="str">
        <f t="shared" si="188"/>
        <v>Blank</v>
      </c>
      <c r="AF1034" s="217" t="str">
        <f t="shared" si="189"/>
        <v>Blank</v>
      </c>
      <c r="AG1034" s="9" t="str" cm="1">
        <f t="array" ref="AG1034">_xlfn.IFS(ISNUMBER(AC1034), "", ISNUMBER(SEARCH("Blank", AC1034)), "", ISERROR(AC1034), "Bad input on tab 3")</f>
        <v/>
      </c>
    </row>
    <row r="1035" spans="2:33" ht="15" customHeight="1" x14ac:dyDescent="0.75">
      <c r="B1035" s="205" t="str">
        <f>'5 Driver Data'!B1035</f>
        <v>1027</v>
      </c>
      <c r="C1035" s="193">
        <f>'5 Driver Data'!C1035</f>
        <v>0</v>
      </c>
      <c r="D1035" s="192">
        <f>'5 Driver Data'!D1035</f>
        <v>0</v>
      </c>
      <c r="E1035" s="191">
        <f>'5 Driver Data'!E1035</f>
        <v>0</v>
      </c>
      <c r="F1035" s="191">
        <f>'5 Driver Data'!F1035</f>
        <v>0</v>
      </c>
      <c r="G1035" s="191">
        <f>'5 Driver Data'!G1035</f>
        <v>0</v>
      </c>
      <c r="H1035" s="191">
        <f>'5 Driver Data'!H1035</f>
        <v>0</v>
      </c>
      <c r="I1035" s="191">
        <f>'5 Driver Data'!I1035</f>
        <v>0</v>
      </c>
      <c r="J1035" s="191">
        <f>'5 Driver Data'!J1035</f>
        <v>0</v>
      </c>
      <c r="K1035" s="206">
        <f>'5 Driver Data'!K1035</f>
        <v>0</v>
      </c>
      <c r="L1035" s="1"/>
      <c r="M1035" s="216" t="str">
        <f>IF(D1035=0,"Blank",'3 Model Input'!E$44*'3 Model Input'!E$45)</f>
        <v>Blank</v>
      </c>
      <c r="N1035" s="197" t="str">
        <f t="shared" si="180"/>
        <v>Blank</v>
      </c>
      <c r="O1035" s="197" t="str">
        <f>IF(D1035=0,"Blank",'3 Model Input'!E$49*(1-'3 Model Input'!E$51))</f>
        <v>Blank</v>
      </c>
      <c r="P1035" s="197" t="str">
        <f t="shared" si="181"/>
        <v>Blank</v>
      </c>
      <c r="Q1035" s="197" t="str">
        <f>IF(D1035=0,"Blank",IF(D1035="BEV",E1035*(1-'3 Model Input'!E$54), E1035))</f>
        <v>Blank</v>
      </c>
      <c r="R1035" s="198" t="str">
        <f>IF(D1035=0,"Blank",IF(D1035="PHEV",F1035/G1035,F1035*(1-'3 Model Input'!E$54)/G1035))</f>
        <v>Blank</v>
      </c>
      <c r="S1035" s="198" t="str">
        <f>IF(D1035=0,"Blank",IF(D1035="PHEV",MIN(M1035,E1035),MIN(M1035,(E1035*(1-'3 Model Input'!E$54)))))</f>
        <v>Blank</v>
      </c>
      <c r="T1035" s="217" t="str">
        <f t="shared" si="182"/>
        <v>Blank</v>
      </c>
      <c r="U1035" s="89"/>
      <c r="V1035" s="216" t="str">
        <f>IF(D1035=0,"Blank",P1035*'3 Model Input'!E$50)</f>
        <v>Blank</v>
      </c>
      <c r="W1035" s="197" t="str">
        <f t="shared" si="183"/>
        <v>Blank</v>
      </c>
      <c r="X1035" s="197" t="str">
        <f t="shared" si="184"/>
        <v>Blank</v>
      </c>
      <c r="Y1035" s="197" t="str">
        <f t="shared" si="185"/>
        <v>Blank</v>
      </c>
      <c r="Z1035" s="197" t="str">
        <f t="shared" si="186"/>
        <v>Blank</v>
      </c>
      <c r="AA1035" s="223" t="str" cm="1">
        <f t="array" ref="AA1035">_xlfn.IFS(ISTEXT('3 Model Input'!F$70),"Missing",ISTEXT('3 Model Input'!I$70),"Missing",ISNUMBER('3 Model Input'!K$70),'3 Model Input'!K$70*P1035)</f>
        <v>Missing</v>
      </c>
      <c r="AB1035" s="89"/>
      <c r="AC1035" s="227" t="str" cm="1">
        <f t="array" ref="AC1035">IF(D1035=0,"Blank",_xlfn.IFS('3 Model Input'!E$61=1,(V1035*G1035)/T1035,'3 Model Input'!E$61=2,(W1035*G1035)/T1035,'3 Model Input'!E$61=3,(X1035*G1035)/T1035,'3 Model Input'!E$61=4,(Y1035*G1035)/T1035,'3 Model Input'!E$61=5,(Z1035*G1035)/T1035, ISTEXT('3 Model Input'!E$61),"Missing",'3 Model Input'!E$61=6,(AA1035*G1035)/T1035))</f>
        <v>Blank</v>
      </c>
      <c r="AD1035" s="202" t="str">
        <f t="shared" si="187"/>
        <v>Blank</v>
      </c>
      <c r="AE1035" s="202" t="str">
        <f t="shared" si="188"/>
        <v>Blank</v>
      </c>
      <c r="AF1035" s="217" t="str">
        <f t="shared" si="189"/>
        <v>Blank</v>
      </c>
      <c r="AG1035" s="9" t="str" cm="1">
        <f t="array" ref="AG1035">_xlfn.IFS(ISNUMBER(AC1035), "", ISNUMBER(SEARCH("Blank", AC1035)), "", ISERROR(AC1035), "Bad input on tab 3")</f>
        <v/>
      </c>
    </row>
    <row r="1036" spans="2:33" ht="15" customHeight="1" x14ac:dyDescent="0.75">
      <c r="B1036" s="205" t="str">
        <f>'5 Driver Data'!B1036</f>
        <v>1028</v>
      </c>
      <c r="C1036" s="193">
        <f>'5 Driver Data'!C1036</f>
        <v>0</v>
      </c>
      <c r="D1036" s="192">
        <f>'5 Driver Data'!D1036</f>
        <v>0</v>
      </c>
      <c r="E1036" s="191">
        <f>'5 Driver Data'!E1036</f>
        <v>0</v>
      </c>
      <c r="F1036" s="191">
        <f>'5 Driver Data'!F1036</f>
        <v>0</v>
      </c>
      <c r="G1036" s="191">
        <f>'5 Driver Data'!G1036</f>
        <v>0</v>
      </c>
      <c r="H1036" s="191">
        <f>'5 Driver Data'!H1036</f>
        <v>0</v>
      </c>
      <c r="I1036" s="191">
        <f>'5 Driver Data'!I1036</f>
        <v>0</v>
      </c>
      <c r="J1036" s="191">
        <f>'5 Driver Data'!J1036</f>
        <v>0</v>
      </c>
      <c r="K1036" s="206">
        <f>'5 Driver Data'!K1036</f>
        <v>0</v>
      </c>
      <c r="L1036" s="1"/>
      <c r="M1036" s="216" t="str">
        <f>IF(D1036=0,"Blank",'3 Model Input'!E$44*'3 Model Input'!E$45)</f>
        <v>Blank</v>
      </c>
      <c r="N1036" s="197" t="str">
        <f t="shared" si="180"/>
        <v>Blank</v>
      </c>
      <c r="O1036" s="197" t="str">
        <f>IF(D1036=0,"Blank",'3 Model Input'!E$49*(1-'3 Model Input'!E$51))</f>
        <v>Blank</v>
      </c>
      <c r="P1036" s="197" t="str">
        <f t="shared" si="181"/>
        <v>Blank</v>
      </c>
      <c r="Q1036" s="197" t="str">
        <f>IF(D1036=0,"Blank",IF(D1036="BEV",E1036*(1-'3 Model Input'!E$54), E1036))</f>
        <v>Blank</v>
      </c>
      <c r="R1036" s="198" t="str">
        <f>IF(D1036=0,"Blank",IF(D1036="PHEV",F1036/G1036,F1036*(1-'3 Model Input'!E$54)/G1036))</f>
        <v>Blank</v>
      </c>
      <c r="S1036" s="198" t="str">
        <f>IF(D1036=0,"Blank",IF(D1036="PHEV",MIN(M1036,E1036),MIN(M1036,(E1036*(1-'3 Model Input'!E$54)))))</f>
        <v>Blank</v>
      </c>
      <c r="T1036" s="217" t="str">
        <f t="shared" si="182"/>
        <v>Blank</v>
      </c>
      <c r="U1036" s="89"/>
      <c r="V1036" s="216" t="str">
        <f>IF(D1036=0,"Blank",P1036*'3 Model Input'!E$50)</f>
        <v>Blank</v>
      </c>
      <c r="W1036" s="197" t="str">
        <f t="shared" si="183"/>
        <v>Blank</v>
      </c>
      <c r="X1036" s="197" t="str">
        <f t="shared" si="184"/>
        <v>Blank</v>
      </c>
      <c r="Y1036" s="197" t="str">
        <f t="shared" si="185"/>
        <v>Blank</v>
      </c>
      <c r="Z1036" s="197" t="str">
        <f t="shared" si="186"/>
        <v>Blank</v>
      </c>
      <c r="AA1036" s="223" t="str" cm="1">
        <f t="array" ref="AA1036">_xlfn.IFS(ISTEXT('3 Model Input'!F$70),"Missing",ISTEXT('3 Model Input'!I$70),"Missing",ISNUMBER('3 Model Input'!K$70),'3 Model Input'!K$70*P1036)</f>
        <v>Missing</v>
      </c>
      <c r="AB1036" s="89"/>
      <c r="AC1036" s="227" t="str" cm="1">
        <f t="array" ref="AC1036">IF(D1036=0,"Blank",_xlfn.IFS('3 Model Input'!E$61=1,(V1036*G1036)/T1036,'3 Model Input'!E$61=2,(W1036*G1036)/T1036,'3 Model Input'!E$61=3,(X1036*G1036)/T1036,'3 Model Input'!E$61=4,(Y1036*G1036)/T1036,'3 Model Input'!E$61=5,(Z1036*G1036)/T1036, ISTEXT('3 Model Input'!E$61),"Missing",'3 Model Input'!E$61=6,(AA1036*G1036)/T1036))</f>
        <v>Blank</v>
      </c>
      <c r="AD1036" s="202" t="str">
        <f t="shared" si="187"/>
        <v>Blank</v>
      </c>
      <c r="AE1036" s="202" t="str">
        <f t="shared" si="188"/>
        <v>Blank</v>
      </c>
      <c r="AF1036" s="217" t="str">
        <f t="shared" si="189"/>
        <v>Blank</v>
      </c>
      <c r="AG1036" s="9" t="str" cm="1">
        <f t="array" ref="AG1036">_xlfn.IFS(ISNUMBER(AC1036), "", ISNUMBER(SEARCH("Blank", AC1036)), "", ISERROR(AC1036), "Bad input on tab 3")</f>
        <v/>
      </c>
    </row>
    <row r="1037" spans="2:33" ht="15" customHeight="1" x14ac:dyDescent="0.75">
      <c r="B1037" s="205" t="str">
        <f>'5 Driver Data'!B1037</f>
        <v>1029</v>
      </c>
      <c r="C1037" s="193">
        <f>'5 Driver Data'!C1037</f>
        <v>0</v>
      </c>
      <c r="D1037" s="192">
        <f>'5 Driver Data'!D1037</f>
        <v>0</v>
      </c>
      <c r="E1037" s="191">
        <f>'5 Driver Data'!E1037</f>
        <v>0</v>
      </c>
      <c r="F1037" s="191">
        <f>'5 Driver Data'!F1037</f>
        <v>0</v>
      </c>
      <c r="G1037" s="191">
        <f>'5 Driver Data'!G1037</f>
        <v>0</v>
      </c>
      <c r="H1037" s="191">
        <f>'5 Driver Data'!H1037</f>
        <v>0</v>
      </c>
      <c r="I1037" s="191">
        <f>'5 Driver Data'!I1037</f>
        <v>0</v>
      </c>
      <c r="J1037" s="191">
        <f>'5 Driver Data'!J1037</f>
        <v>0</v>
      </c>
      <c r="K1037" s="206">
        <f>'5 Driver Data'!K1037</f>
        <v>0</v>
      </c>
      <c r="L1037" s="1"/>
      <c r="M1037" s="216" t="str">
        <f>IF(D1037=0,"Blank",'3 Model Input'!E$44*'3 Model Input'!E$45)</f>
        <v>Blank</v>
      </c>
      <c r="N1037" s="197" t="str">
        <f t="shared" si="180"/>
        <v>Blank</v>
      </c>
      <c r="O1037" s="197" t="str">
        <f>IF(D1037=0,"Blank",'3 Model Input'!E$49*(1-'3 Model Input'!E$51))</f>
        <v>Blank</v>
      </c>
      <c r="P1037" s="197" t="str">
        <f t="shared" si="181"/>
        <v>Blank</v>
      </c>
      <c r="Q1037" s="197" t="str">
        <f>IF(D1037=0,"Blank",IF(D1037="BEV",E1037*(1-'3 Model Input'!E$54), E1037))</f>
        <v>Blank</v>
      </c>
      <c r="R1037" s="198" t="str">
        <f>IF(D1037=0,"Blank",IF(D1037="PHEV",F1037/G1037,F1037*(1-'3 Model Input'!E$54)/G1037))</f>
        <v>Blank</v>
      </c>
      <c r="S1037" s="198" t="str">
        <f>IF(D1037=0,"Blank",IF(D1037="PHEV",MIN(M1037,E1037),MIN(M1037,(E1037*(1-'3 Model Input'!E$54)))))</f>
        <v>Blank</v>
      </c>
      <c r="T1037" s="217" t="str">
        <f t="shared" si="182"/>
        <v>Blank</v>
      </c>
      <c r="U1037" s="89"/>
      <c r="V1037" s="216" t="str">
        <f>IF(D1037=0,"Blank",P1037*'3 Model Input'!E$50)</f>
        <v>Blank</v>
      </c>
      <c r="W1037" s="197" t="str">
        <f t="shared" si="183"/>
        <v>Blank</v>
      </c>
      <c r="X1037" s="197" t="str">
        <f t="shared" si="184"/>
        <v>Blank</v>
      </c>
      <c r="Y1037" s="197" t="str">
        <f t="shared" si="185"/>
        <v>Blank</v>
      </c>
      <c r="Z1037" s="197" t="str">
        <f t="shared" si="186"/>
        <v>Blank</v>
      </c>
      <c r="AA1037" s="223" t="str" cm="1">
        <f t="array" ref="AA1037">_xlfn.IFS(ISTEXT('3 Model Input'!F$70),"Missing",ISTEXT('3 Model Input'!I$70),"Missing",ISNUMBER('3 Model Input'!K$70),'3 Model Input'!K$70*P1037)</f>
        <v>Missing</v>
      </c>
      <c r="AB1037" s="89"/>
      <c r="AC1037" s="227" t="str" cm="1">
        <f t="array" ref="AC1037">IF(D1037=0,"Blank",_xlfn.IFS('3 Model Input'!E$61=1,(V1037*G1037)/T1037,'3 Model Input'!E$61=2,(W1037*G1037)/T1037,'3 Model Input'!E$61=3,(X1037*G1037)/T1037,'3 Model Input'!E$61=4,(Y1037*G1037)/T1037,'3 Model Input'!E$61=5,(Z1037*G1037)/T1037, ISTEXT('3 Model Input'!E$61),"Missing",'3 Model Input'!E$61=6,(AA1037*G1037)/T1037))</f>
        <v>Blank</v>
      </c>
      <c r="AD1037" s="202" t="str">
        <f t="shared" si="187"/>
        <v>Blank</v>
      </c>
      <c r="AE1037" s="202" t="str">
        <f t="shared" si="188"/>
        <v>Blank</v>
      </c>
      <c r="AF1037" s="217" t="str">
        <f t="shared" si="189"/>
        <v>Blank</v>
      </c>
      <c r="AG1037" s="9" t="str" cm="1">
        <f t="array" ref="AG1037">_xlfn.IFS(ISNUMBER(AC1037), "", ISNUMBER(SEARCH("Blank", AC1037)), "", ISERROR(AC1037), "Bad input on tab 3")</f>
        <v/>
      </c>
    </row>
    <row r="1038" spans="2:33" ht="15" customHeight="1" x14ac:dyDescent="0.75">
      <c r="B1038" s="205" t="str">
        <f>'5 Driver Data'!B1038</f>
        <v>1030</v>
      </c>
      <c r="C1038" s="193">
        <f>'5 Driver Data'!C1038</f>
        <v>0</v>
      </c>
      <c r="D1038" s="192">
        <f>'5 Driver Data'!D1038</f>
        <v>0</v>
      </c>
      <c r="E1038" s="191">
        <f>'5 Driver Data'!E1038</f>
        <v>0</v>
      </c>
      <c r="F1038" s="191">
        <f>'5 Driver Data'!F1038</f>
        <v>0</v>
      </c>
      <c r="G1038" s="191">
        <f>'5 Driver Data'!G1038</f>
        <v>0</v>
      </c>
      <c r="H1038" s="191">
        <f>'5 Driver Data'!H1038</f>
        <v>0</v>
      </c>
      <c r="I1038" s="191">
        <f>'5 Driver Data'!I1038</f>
        <v>0</v>
      </c>
      <c r="J1038" s="191">
        <f>'5 Driver Data'!J1038</f>
        <v>0</v>
      </c>
      <c r="K1038" s="206">
        <f>'5 Driver Data'!K1038</f>
        <v>0</v>
      </c>
      <c r="L1038" s="1"/>
      <c r="M1038" s="216" t="str">
        <f>IF(D1038=0,"Blank",'3 Model Input'!E$44*'3 Model Input'!E$45)</f>
        <v>Blank</v>
      </c>
      <c r="N1038" s="197" t="str">
        <f t="shared" si="180"/>
        <v>Blank</v>
      </c>
      <c r="O1038" s="197" t="str">
        <f>IF(D1038=0,"Blank",'3 Model Input'!E$49*(1-'3 Model Input'!E$51))</f>
        <v>Blank</v>
      </c>
      <c r="P1038" s="197" t="str">
        <f t="shared" si="181"/>
        <v>Blank</v>
      </c>
      <c r="Q1038" s="197" t="str">
        <f>IF(D1038=0,"Blank",IF(D1038="BEV",E1038*(1-'3 Model Input'!E$54), E1038))</f>
        <v>Blank</v>
      </c>
      <c r="R1038" s="198" t="str">
        <f>IF(D1038=0,"Blank",IF(D1038="PHEV",F1038/G1038,F1038*(1-'3 Model Input'!E$54)/G1038))</f>
        <v>Blank</v>
      </c>
      <c r="S1038" s="198" t="str">
        <f>IF(D1038=0,"Blank",IF(D1038="PHEV",MIN(M1038,E1038),MIN(M1038,(E1038*(1-'3 Model Input'!E$54)))))</f>
        <v>Blank</v>
      </c>
      <c r="T1038" s="217" t="str">
        <f t="shared" si="182"/>
        <v>Blank</v>
      </c>
      <c r="U1038" s="89"/>
      <c r="V1038" s="216" t="str">
        <f>IF(D1038=0,"Blank",P1038*'3 Model Input'!E$50)</f>
        <v>Blank</v>
      </c>
      <c r="W1038" s="197" t="str">
        <f t="shared" si="183"/>
        <v>Blank</v>
      </c>
      <c r="X1038" s="197" t="str">
        <f t="shared" si="184"/>
        <v>Blank</v>
      </c>
      <c r="Y1038" s="197" t="str">
        <f t="shared" si="185"/>
        <v>Blank</v>
      </c>
      <c r="Z1038" s="197" t="str">
        <f t="shared" si="186"/>
        <v>Blank</v>
      </c>
      <c r="AA1038" s="223" t="str" cm="1">
        <f t="array" ref="AA1038">_xlfn.IFS(ISTEXT('3 Model Input'!F$70),"Missing",ISTEXT('3 Model Input'!I$70),"Missing",ISNUMBER('3 Model Input'!K$70),'3 Model Input'!K$70*P1038)</f>
        <v>Missing</v>
      </c>
      <c r="AB1038" s="89"/>
      <c r="AC1038" s="227" t="str" cm="1">
        <f t="array" ref="AC1038">IF(D1038=0,"Blank",_xlfn.IFS('3 Model Input'!E$61=1,(V1038*G1038)/T1038,'3 Model Input'!E$61=2,(W1038*G1038)/T1038,'3 Model Input'!E$61=3,(X1038*G1038)/T1038,'3 Model Input'!E$61=4,(Y1038*G1038)/T1038,'3 Model Input'!E$61=5,(Z1038*G1038)/T1038, ISTEXT('3 Model Input'!E$61),"Missing",'3 Model Input'!E$61=6,(AA1038*G1038)/T1038))</f>
        <v>Blank</v>
      </c>
      <c r="AD1038" s="202" t="str">
        <f t="shared" si="187"/>
        <v>Blank</v>
      </c>
      <c r="AE1038" s="202" t="str">
        <f t="shared" si="188"/>
        <v>Blank</v>
      </c>
      <c r="AF1038" s="217" t="str">
        <f t="shared" si="189"/>
        <v>Blank</v>
      </c>
      <c r="AG1038" s="9" t="str" cm="1">
        <f t="array" ref="AG1038">_xlfn.IFS(ISNUMBER(AC1038), "", ISNUMBER(SEARCH("Blank", AC1038)), "", ISERROR(AC1038), "Bad input on tab 3")</f>
        <v/>
      </c>
    </row>
    <row r="1039" spans="2:33" ht="15" customHeight="1" x14ac:dyDescent="0.75">
      <c r="B1039" s="205" t="str">
        <f>'5 Driver Data'!B1039</f>
        <v>1031</v>
      </c>
      <c r="C1039" s="193">
        <f>'5 Driver Data'!C1039</f>
        <v>0</v>
      </c>
      <c r="D1039" s="192">
        <f>'5 Driver Data'!D1039</f>
        <v>0</v>
      </c>
      <c r="E1039" s="191">
        <f>'5 Driver Data'!E1039</f>
        <v>0</v>
      </c>
      <c r="F1039" s="191">
        <f>'5 Driver Data'!F1039</f>
        <v>0</v>
      </c>
      <c r="G1039" s="191">
        <f>'5 Driver Data'!G1039</f>
        <v>0</v>
      </c>
      <c r="H1039" s="191">
        <f>'5 Driver Data'!H1039</f>
        <v>0</v>
      </c>
      <c r="I1039" s="191">
        <f>'5 Driver Data'!I1039</f>
        <v>0</v>
      </c>
      <c r="J1039" s="191">
        <f>'5 Driver Data'!J1039</f>
        <v>0</v>
      </c>
      <c r="K1039" s="206">
        <f>'5 Driver Data'!K1039</f>
        <v>0</v>
      </c>
      <c r="L1039" s="1"/>
      <c r="M1039" s="216" t="str">
        <f>IF(D1039=0,"Blank",'3 Model Input'!E$44*'3 Model Input'!E$45)</f>
        <v>Blank</v>
      </c>
      <c r="N1039" s="197" t="str">
        <f t="shared" si="180"/>
        <v>Blank</v>
      </c>
      <c r="O1039" s="197" t="str">
        <f>IF(D1039=0,"Blank",'3 Model Input'!E$49*(1-'3 Model Input'!E$51))</f>
        <v>Blank</v>
      </c>
      <c r="P1039" s="197" t="str">
        <f t="shared" si="181"/>
        <v>Blank</v>
      </c>
      <c r="Q1039" s="197" t="str">
        <f>IF(D1039=0,"Blank",IF(D1039="BEV",E1039*(1-'3 Model Input'!E$54), E1039))</f>
        <v>Blank</v>
      </c>
      <c r="R1039" s="198" t="str">
        <f>IF(D1039=0,"Blank",IF(D1039="PHEV",F1039/G1039,F1039*(1-'3 Model Input'!E$54)/G1039))</f>
        <v>Blank</v>
      </c>
      <c r="S1039" s="198" t="str">
        <f>IF(D1039=0,"Blank",IF(D1039="PHEV",MIN(M1039,E1039),MIN(M1039,(E1039*(1-'3 Model Input'!E$54)))))</f>
        <v>Blank</v>
      </c>
      <c r="T1039" s="217" t="str">
        <f t="shared" si="182"/>
        <v>Blank</v>
      </c>
      <c r="U1039" s="89"/>
      <c r="V1039" s="216" t="str">
        <f>IF(D1039=0,"Blank",P1039*'3 Model Input'!E$50)</f>
        <v>Blank</v>
      </c>
      <c r="W1039" s="197" t="str">
        <f t="shared" si="183"/>
        <v>Blank</v>
      </c>
      <c r="X1039" s="197" t="str">
        <f t="shared" si="184"/>
        <v>Blank</v>
      </c>
      <c r="Y1039" s="197" t="str">
        <f t="shared" si="185"/>
        <v>Blank</v>
      </c>
      <c r="Z1039" s="197" t="str">
        <f t="shared" si="186"/>
        <v>Blank</v>
      </c>
      <c r="AA1039" s="223" t="str" cm="1">
        <f t="array" ref="AA1039">_xlfn.IFS(ISTEXT('3 Model Input'!F$70),"Missing",ISTEXT('3 Model Input'!I$70),"Missing",ISNUMBER('3 Model Input'!K$70),'3 Model Input'!K$70*P1039)</f>
        <v>Missing</v>
      </c>
      <c r="AB1039" s="89"/>
      <c r="AC1039" s="227" t="str" cm="1">
        <f t="array" ref="AC1039">IF(D1039=0,"Blank",_xlfn.IFS('3 Model Input'!E$61=1,(V1039*G1039)/T1039,'3 Model Input'!E$61=2,(W1039*G1039)/T1039,'3 Model Input'!E$61=3,(X1039*G1039)/T1039,'3 Model Input'!E$61=4,(Y1039*G1039)/T1039,'3 Model Input'!E$61=5,(Z1039*G1039)/T1039, ISTEXT('3 Model Input'!E$61),"Missing",'3 Model Input'!E$61=6,(AA1039*G1039)/T1039))</f>
        <v>Blank</v>
      </c>
      <c r="AD1039" s="202" t="str">
        <f t="shared" si="187"/>
        <v>Blank</v>
      </c>
      <c r="AE1039" s="202" t="str">
        <f t="shared" si="188"/>
        <v>Blank</v>
      </c>
      <c r="AF1039" s="217" t="str">
        <f t="shared" si="189"/>
        <v>Blank</v>
      </c>
      <c r="AG1039" s="9" t="str" cm="1">
        <f t="array" ref="AG1039">_xlfn.IFS(ISNUMBER(AC1039), "", ISNUMBER(SEARCH("Blank", AC1039)), "", ISERROR(AC1039), "Bad input on tab 3")</f>
        <v/>
      </c>
    </row>
    <row r="1040" spans="2:33" ht="15" customHeight="1" x14ac:dyDescent="0.75">
      <c r="B1040" s="205" t="str">
        <f>'5 Driver Data'!B1040</f>
        <v>1032</v>
      </c>
      <c r="C1040" s="193">
        <f>'5 Driver Data'!C1040</f>
        <v>0</v>
      </c>
      <c r="D1040" s="192">
        <f>'5 Driver Data'!D1040</f>
        <v>0</v>
      </c>
      <c r="E1040" s="191">
        <f>'5 Driver Data'!E1040</f>
        <v>0</v>
      </c>
      <c r="F1040" s="191">
        <f>'5 Driver Data'!F1040</f>
        <v>0</v>
      </c>
      <c r="G1040" s="191">
        <f>'5 Driver Data'!G1040</f>
        <v>0</v>
      </c>
      <c r="H1040" s="191">
        <f>'5 Driver Data'!H1040</f>
        <v>0</v>
      </c>
      <c r="I1040" s="191">
        <f>'5 Driver Data'!I1040</f>
        <v>0</v>
      </c>
      <c r="J1040" s="191">
        <f>'5 Driver Data'!J1040</f>
        <v>0</v>
      </c>
      <c r="K1040" s="206">
        <f>'5 Driver Data'!K1040</f>
        <v>0</v>
      </c>
      <c r="L1040" s="1"/>
      <c r="M1040" s="216" t="str">
        <f>IF(D1040=0,"Blank",'3 Model Input'!E$44*'3 Model Input'!E$45)</f>
        <v>Blank</v>
      </c>
      <c r="N1040" s="197" t="str">
        <f t="shared" si="180"/>
        <v>Blank</v>
      </c>
      <c r="O1040" s="197" t="str">
        <f>IF(D1040=0,"Blank",'3 Model Input'!E$49*(1-'3 Model Input'!E$51))</f>
        <v>Blank</v>
      </c>
      <c r="P1040" s="197" t="str">
        <f t="shared" si="181"/>
        <v>Blank</v>
      </c>
      <c r="Q1040" s="197" t="str">
        <f>IF(D1040=0,"Blank",IF(D1040="BEV",E1040*(1-'3 Model Input'!E$54), E1040))</f>
        <v>Blank</v>
      </c>
      <c r="R1040" s="198" t="str">
        <f>IF(D1040=0,"Blank",IF(D1040="PHEV",F1040/G1040,F1040*(1-'3 Model Input'!E$54)/G1040))</f>
        <v>Blank</v>
      </c>
      <c r="S1040" s="198" t="str">
        <f>IF(D1040=0,"Blank",IF(D1040="PHEV",MIN(M1040,E1040),MIN(M1040,(E1040*(1-'3 Model Input'!E$54)))))</f>
        <v>Blank</v>
      </c>
      <c r="T1040" s="217" t="str">
        <f t="shared" si="182"/>
        <v>Blank</v>
      </c>
      <c r="U1040" s="89"/>
      <c r="V1040" s="216" t="str">
        <f>IF(D1040=0,"Blank",P1040*'3 Model Input'!E$50)</f>
        <v>Blank</v>
      </c>
      <c r="W1040" s="197" t="str">
        <f t="shared" si="183"/>
        <v>Blank</v>
      </c>
      <c r="X1040" s="197" t="str">
        <f t="shared" si="184"/>
        <v>Blank</v>
      </c>
      <c r="Y1040" s="197" t="str">
        <f t="shared" si="185"/>
        <v>Blank</v>
      </c>
      <c r="Z1040" s="197" t="str">
        <f t="shared" si="186"/>
        <v>Blank</v>
      </c>
      <c r="AA1040" s="223" t="str" cm="1">
        <f t="array" ref="AA1040">_xlfn.IFS(ISTEXT('3 Model Input'!F$70),"Missing",ISTEXT('3 Model Input'!I$70),"Missing",ISNUMBER('3 Model Input'!K$70),'3 Model Input'!K$70*P1040)</f>
        <v>Missing</v>
      </c>
      <c r="AB1040" s="89"/>
      <c r="AC1040" s="227" t="str" cm="1">
        <f t="array" ref="AC1040">IF(D1040=0,"Blank",_xlfn.IFS('3 Model Input'!E$61=1,(V1040*G1040)/T1040,'3 Model Input'!E$61=2,(W1040*G1040)/T1040,'3 Model Input'!E$61=3,(X1040*G1040)/T1040,'3 Model Input'!E$61=4,(Y1040*G1040)/T1040,'3 Model Input'!E$61=5,(Z1040*G1040)/T1040, ISTEXT('3 Model Input'!E$61),"Missing",'3 Model Input'!E$61=6,(AA1040*G1040)/T1040))</f>
        <v>Blank</v>
      </c>
      <c r="AD1040" s="202" t="str">
        <f t="shared" si="187"/>
        <v>Blank</v>
      </c>
      <c r="AE1040" s="202" t="str">
        <f t="shared" si="188"/>
        <v>Blank</v>
      </c>
      <c r="AF1040" s="217" t="str">
        <f t="shared" si="189"/>
        <v>Blank</v>
      </c>
      <c r="AG1040" s="9" t="str" cm="1">
        <f t="array" ref="AG1040">_xlfn.IFS(ISNUMBER(AC1040), "", ISNUMBER(SEARCH("Blank", AC1040)), "", ISERROR(AC1040), "Bad input on tab 3")</f>
        <v/>
      </c>
    </row>
    <row r="1041" spans="2:33" ht="15" customHeight="1" x14ac:dyDescent="0.75">
      <c r="B1041" s="205" t="str">
        <f>'5 Driver Data'!B1041</f>
        <v>1033</v>
      </c>
      <c r="C1041" s="193">
        <f>'5 Driver Data'!C1041</f>
        <v>0</v>
      </c>
      <c r="D1041" s="192">
        <f>'5 Driver Data'!D1041</f>
        <v>0</v>
      </c>
      <c r="E1041" s="191">
        <f>'5 Driver Data'!E1041</f>
        <v>0</v>
      </c>
      <c r="F1041" s="191">
        <f>'5 Driver Data'!F1041</f>
        <v>0</v>
      </c>
      <c r="G1041" s="191">
        <f>'5 Driver Data'!G1041</f>
        <v>0</v>
      </c>
      <c r="H1041" s="191">
        <f>'5 Driver Data'!H1041</f>
        <v>0</v>
      </c>
      <c r="I1041" s="191">
        <f>'5 Driver Data'!I1041</f>
        <v>0</v>
      </c>
      <c r="J1041" s="191">
        <f>'5 Driver Data'!J1041</f>
        <v>0</v>
      </c>
      <c r="K1041" s="206">
        <f>'5 Driver Data'!K1041</f>
        <v>0</v>
      </c>
      <c r="L1041" s="1"/>
      <c r="M1041" s="216" t="str">
        <f>IF(D1041=0,"Blank",'3 Model Input'!E$44*'3 Model Input'!E$45)</f>
        <v>Blank</v>
      </c>
      <c r="N1041" s="197" t="str">
        <f t="shared" si="180"/>
        <v>Blank</v>
      </c>
      <c r="O1041" s="197" t="str">
        <f>IF(D1041=0,"Blank",'3 Model Input'!E$49*(1-'3 Model Input'!E$51))</f>
        <v>Blank</v>
      </c>
      <c r="P1041" s="197" t="str">
        <f t="shared" si="181"/>
        <v>Blank</v>
      </c>
      <c r="Q1041" s="197" t="str">
        <f>IF(D1041=0,"Blank",IF(D1041="BEV",E1041*(1-'3 Model Input'!E$54), E1041))</f>
        <v>Blank</v>
      </c>
      <c r="R1041" s="198" t="str">
        <f>IF(D1041=0,"Blank",IF(D1041="PHEV",F1041/G1041,F1041*(1-'3 Model Input'!E$54)/G1041))</f>
        <v>Blank</v>
      </c>
      <c r="S1041" s="198" t="str">
        <f>IF(D1041=0,"Blank",IF(D1041="PHEV",MIN(M1041,E1041),MIN(M1041,(E1041*(1-'3 Model Input'!E$54)))))</f>
        <v>Blank</v>
      </c>
      <c r="T1041" s="217" t="str">
        <f t="shared" si="182"/>
        <v>Blank</v>
      </c>
      <c r="U1041" s="89"/>
      <c r="V1041" s="216" t="str">
        <f>IF(D1041=0,"Blank",P1041*'3 Model Input'!E$50)</f>
        <v>Blank</v>
      </c>
      <c r="W1041" s="197" t="str">
        <f t="shared" si="183"/>
        <v>Blank</v>
      </c>
      <c r="X1041" s="197" t="str">
        <f t="shared" si="184"/>
        <v>Blank</v>
      </c>
      <c r="Y1041" s="197" t="str">
        <f t="shared" si="185"/>
        <v>Blank</v>
      </c>
      <c r="Z1041" s="197" t="str">
        <f t="shared" si="186"/>
        <v>Blank</v>
      </c>
      <c r="AA1041" s="223" t="str" cm="1">
        <f t="array" ref="AA1041">_xlfn.IFS(ISTEXT('3 Model Input'!F$70),"Missing",ISTEXT('3 Model Input'!I$70),"Missing",ISNUMBER('3 Model Input'!K$70),'3 Model Input'!K$70*P1041)</f>
        <v>Missing</v>
      </c>
      <c r="AB1041" s="89"/>
      <c r="AC1041" s="227" t="str" cm="1">
        <f t="array" ref="AC1041">IF(D1041=0,"Blank",_xlfn.IFS('3 Model Input'!E$61=1,(V1041*G1041)/T1041,'3 Model Input'!E$61=2,(W1041*G1041)/T1041,'3 Model Input'!E$61=3,(X1041*G1041)/T1041,'3 Model Input'!E$61=4,(Y1041*G1041)/T1041,'3 Model Input'!E$61=5,(Z1041*G1041)/T1041, ISTEXT('3 Model Input'!E$61),"Missing",'3 Model Input'!E$61=6,(AA1041*G1041)/T1041))</f>
        <v>Blank</v>
      </c>
      <c r="AD1041" s="202" t="str">
        <f t="shared" si="187"/>
        <v>Blank</v>
      </c>
      <c r="AE1041" s="202" t="str">
        <f t="shared" si="188"/>
        <v>Blank</v>
      </c>
      <c r="AF1041" s="217" t="str">
        <f t="shared" si="189"/>
        <v>Blank</v>
      </c>
      <c r="AG1041" s="9" t="str" cm="1">
        <f t="array" ref="AG1041">_xlfn.IFS(ISNUMBER(AC1041), "", ISNUMBER(SEARCH("Blank", AC1041)), "", ISERROR(AC1041), "Bad input on tab 3")</f>
        <v/>
      </c>
    </row>
    <row r="1042" spans="2:33" ht="15" customHeight="1" x14ac:dyDescent="0.75">
      <c r="B1042" s="205" t="str">
        <f>'5 Driver Data'!B1042</f>
        <v>1034</v>
      </c>
      <c r="C1042" s="193">
        <f>'5 Driver Data'!C1042</f>
        <v>0</v>
      </c>
      <c r="D1042" s="192">
        <f>'5 Driver Data'!D1042</f>
        <v>0</v>
      </c>
      <c r="E1042" s="191">
        <f>'5 Driver Data'!E1042</f>
        <v>0</v>
      </c>
      <c r="F1042" s="191">
        <f>'5 Driver Data'!F1042</f>
        <v>0</v>
      </c>
      <c r="G1042" s="191">
        <f>'5 Driver Data'!G1042</f>
        <v>0</v>
      </c>
      <c r="H1042" s="191">
        <f>'5 Driver Data'!H1042</f>
        <v>0</v>
      </c>
      <c r="I1042" s="191">
        <f>'5 Driver Data'!I1042</f>
        <v>0</v>
      </c>
      <c r="J1042" s="191">
        <f>'5 Driver Data'!J1042</f>
        <v>0</v>
      </c>
      <c r="K1042" s="206">
        <f>'5 Driver Data'!K1042</f>
        <v>0</v>
      </c>
      <c r="L1042" s="1"/>
      <c r="M1042" s="216" t="str">
        <f>IF(D1042=0,"Blank",'3 Model Input'!E$44*'3 Model Input'!E$45)</f>
        <v>Blank</v>
      </c>
      <c r="N1042" s="197" t="str">
        <f t="shared" si="180"/>
        <v>Blank</v>
      </c>
      <c r="O1042" s="197" t="str">
        <f>IF(D1042=0,"Blank",'3 Model Input'!E$49*(1-'3 Model Input'!E$51))</f>
        <v>Blank</v>
      </c>
      <c r="P1042" s="197" t="str">
        <f t="shared" si="181"/>
        <v>Blank</v>
      </c>
      <c r="Q1042" s="197" t="str">
        <f>IF(D1042=0,"Blank",IF(D1042="BEV",E1042*(1-'3 Model Input'!E$54), E1042))</f>
        <v>Blank</v>
      </c>
      <c r="R1042" s="198" t="str">
        <f>IF(D1042=0,"Blank",IF(D1042="PHEV",F1042/G1042,F1042*(1-'3 Model Input'!E$54)/G1042))</f>
        <v>Blank</v>
      </c>
      <c r="S1042" s="198" t="str">
        <f>IF(D1042=0,"Blank",IF(D1042="PHEV",MIN(M1042,E1042),MIN(M1042,(E1042*(1-'3 Model Input'!E$54)))))</f>
        <v>Blank</v>
      </c>
      <c r="T1042" s="217" t="str">
        <f t="shared" si="182"/>
        <v>Blank</v>
      </c>
      <c r="U1042" s="89"/>
      <c r="V1042" s="216" t="str">
        <f>IF(D1042=0,"Blank",P1042*'3 Model Input'!E$50)</f>
        <v>Blank</v>
      </c>
      <c r="W1042" s="197" t="str">
        <f t="shared" si="183"/>
        <v>Blank</v>
      </c>
      <c r="X1042" s="197" t="str">
        <f t="shared" si="184"/>
        <v>Blank</v>
      </c>
      <c r="Y1042" s="197" t="str">
        <f t="shared" si="185"/>
        <v>Blank</v>
      </c>
      <c r="Z1042" s="197" t="str">
        <f t="shared" si="186"/>
        <v>Blank</v>
      </c>
      <c r="AA1042" s="223" t="str" cm="1">
        <f t="array" ref="AA1042">_xlfn.IFS(ISTEXT('3 Model Input'!F$70),"Missing",ISTEXT('3 Model Input'!I$70),"Missing",ISNUMBER('3 Model Input'!K$70),'3 Model Input'!K$70*P1042)</f>
        <v>Missing</v>
      </c>
      <c r="AB1042" s="89"/>
      <c r="AC1042" s="227" t="str" cm="1">
        <f t="array" ref="AC1042">IF(D1042=0,"Blank",_xlfn.IFS('3 Model Input'!E$61=1,(V1042*G1042)/T1042,'3 Model Input'!E$61=2,(W1042*G1042)/T1042,'3 Model Input'!E$61=3,(X1042*G1042)/T1042,'3 Model Input'!E$61=4,(Y1042*G1042)/T1042,'3 Model Input'!E$61=5,(Z1042*G1042)/T1042, ISTEXT('3 Model Input'!E$61),"Missing",'3 Model Input'!E$61=6,(AA1042*G1042)/T1042))</f>
        <v>Blank</v>
      </c>
      <c r="AD1042" s="202" t="str">
        <f t="shared" si="187"/>
        <v>Blank</v>
      </c>
      <c r="AE1042" s="202" t="str">
        <f t="shared" si="188"/>
        <v>Blank</v>
      </c>
      <c r="AF1042" s="217" t="str">
        <f t="shared" si="189"/>
        <v>Blank</v>
      </c>
      <c r="AG1042" s="9" t="str" cm="1">
        <f t="array" ref="AG1042">_xlfn.IFS(ISNUMBER(AC1042), "", ISNUMBER(SEARCH("Blank", AC1042)), "", ISERROR(AC1042), "Bad input on tab 3")</f>
        <v/>
      </c>
    </row>
    <row r="1043" spans="2:33" ht="15" customHeight="1" x14ac:dyDescent="0.75">
      <c r="B1043" s="205" t="str">
        <f>'5 Driver Data'!B1043</f>
        <v>1035</v>
      </c>
      <c r="C1043" s="193">
        <f>'5 Driver Data'!C1043</f>
        <v>0</v>
      </c>
      <c r="D1043" s="192">
        <f>'5 Driver Data'!D1043</f>
        <v>0</v>
      </c>
      <c r="E1043" s="191">
        <f>'5 Driver Data'!E1043</f>
        <v>0</v>
      </c>
      <c r="F1043" s="191">
        <f>'5 Driver Data'!F1043</f>
        <v>0</v>
      </c>
      <c r="G1043" s="191">
        <f>'5 Driver Data'!G1043</f>
        <v>0</v>
      </c>
      <c r="H1043" s="191">
        <f>'5 Driver Data'!H1043</f>
        <v>0</v>
      </c>
      <c r="I1043" s="191">
        <f>'5 Driver Data'!I1043</f>
        <v>0</v>
      </c>
      <c r="J1043" s="191">
        <f>'5 Driver Data'!J1043</f>
        <v>0</v>
      </c>
      <c r="K1043" s="206">
        <f>'5 Driver Data'!K1043</f>
        <v>0</v>
      </c>
      <c r="L1043" s="1"/>
      <c r="M1043" s="216" t="str">
        <f>IF(D1043=0,"Blank",'3 Model Input'!E$44*'3 Model Input'!E$45)</f>
        <v>Blank</v>
      </c>
      <c r="N1043" s="197" t="str">
        <f t="shared" si="180"/>
        <v>Blank</v>
      </c>
      <c r="O1043" s="197" t="str">
        <f>IF(D1043=0,"Blank",'3 Model Input'!E$49*(1-'3 Model Input'!E$51))</f>
        <v>Blank</v>
      </c>
      <c r="P1043" s="197" t="str">
        <f t="shared" si="181"/>
        <v>Blank</v>
      </c>
      <c r="Q1043" s="197" t="str">
        <f>IF(D1043=0,"Blank",IF(D1043="BEV",E1043*(1-'3 Model Input'!E$54), E1043))</f>
        <v>Blank</v>
      </c>
      <c r="R1043" s="198" t="str">
        <f>IF(D1043=0,"Blank",IF(D1043="PHEV",F1043/G1043,F1043*(1-'3 Model Input'!E$54)/G1043))</f>
        <v>Blank</v>
      </c>
      <c r="S1043" s="198" t="str">
        <f>IF(D1043=0,"Blank",IF(D1043="PHEV",MIN(M1043,E1043),MIN(M1043,(E1043*(1-'3 Model Input'!E$54)))))</f>
        <v>Blank</v>
      </c>
      <c r="T1043" s="217" t="str">
        <f t="shared" si="182"/>
        <v>Blank</v>
      </c>
      <c r="U1043" s="89"/>
      <c r="V1043" s="216" t="str">
        <f>IF(D1043=0,"Blank",P1043*'3 Model Input'!E$50)</f>
        <v>Blank</v>
      </c>
      <c r="W1043" s="197" t="str">
        <f t="shared" si="183"/>
        <v>Blank</v>
      </c>
      <c r="X1043" s="197" t="str">
        <f t="shared" si="184"/>
        <v>Blank</v>
      </c>
      <c r="Y1043" s="197" t="str">
        <f t="shared" si="185"/>
        <v>Blank</v>
      </c>
      <c r="Z1043" s="197" t="str">
        <f t="shared" si="186"/>
        <v>Blank</v>
      </c>
      <c r="AA1043" s="223" t="str" cm="1">
        <f t="array" ref="AA1043">_xlfn.IFS(ISTEXT('3 Model Input'!F$70),"Missing",ISTEXT('3 Model Input'!I$70),"Missing",ISNUMBER('3 Model Input'!K$70),'3 Model Input'!K$70*P1043)</f>
        <v>Missing</v>
      </c>
      <c r="AB1043" s="89"/>
      <c r="AC1043" s="227" t="str" cm="1">
        <f t="array" ref="AC1043">IF(D1043=0,"Blank",_xlfn.IFS('3 Model Input'!E$61=1,(V1043*G1043)/T1043,'3 Model Input'!E$61=2,(W1043*G1043)/T1043,'3 Model Input'!E$61=3,(X1043*G1043)/T1043,'3 Model Input'!E$61=4,(Y1043*G1043)/T1043,'3 Model Input'!E$61=5,(Z1043*G1043)/T1043, ISTEXT('3 Model Input'!E$61),"Missing",'3 Model Input'!E$61=6,(AA1043*G1043)/T1043))</f>
        <v>Blank</v>
      </c>
      <c r="AD1043" s="202" t="str">
        <f t="shared" si="187"/>
        <v>Blank</v>
      </c>
      <c r="AE1043" s="202" t="str">
        <f t="shared" si="188"/>
        <v>Blank</v>
      </c>
      <c r="AF1043" s="217" t="str">
        <f t="shared" si="189"/>
        <v>Blank</v>
      </c>
      <c r="AG1043" s="9" t="str" cm="1">
        <f t="array" ref="AG1043">_xlfn.IFS(ISNUMBER(AC1043), "", ISNUMBER(SEARCH("Blank", AC1043)), "", ISERROR(AC1043), "Bad input on tab 3")</f>
        <v/>
      </c>
    </row>
    <row r="1044" spans="2:33" ht="15" customHeight="1" x14ac:dyDescent="0.75">
      <c r="B1044" s="205" t="str">
        <f>'5 Driver Data'!B1044</f>
        <v>1036</v>
      </c>
      <c r="C1044" s="193">
        <f>'5 Driver Data'!C1044</f>
        <v>0</v>
      </c>
      <c r="D1044" s="192">
        <f>'5 Driver Data'!D1044</f>
        <v>0</v>
      </c>
      <c r="E1044" s="191">
        <f>'5 Driver Data'!E1044</f>
        <v>0</v>
      </c>
      <c r="F1044" s="191">
        <f>'5 Driver Data'!F1044</f>
        <v>0</v>
      </c>
      <c r="G1044" s="191">
        <f>'5 Driver Data'!G1044</f>
        <v>0</v>
      </c>
      <c r="H1044" s="191">
        <f>'5 Driver Data'!H1044</f>
        <v>0</v>
      </c>
      <c r="I1044" s="191">
        <f>'5 Driver Data'!I1044</f>
        <v>0</v>
      </c>
      <c r="J1044" s="191">
        <f>'5 Driver Data'!J1044</f>
        <v>0</v>
      </c>
      <c r="K1044" s="206">
        <f>'5 Driver Data'!K1044</f>
        <v>0</v>
      </c>
      <c r="L1044" s="1"/>
      <c r="M1044" s="216" t="str">
        <f>IF(D1044=0,"Blank",'3 Model Input'!E$44*'3 Model Input'!E$45)</f>
        <v>Blank</v>
      </c>
      <c r="N1044" s="197" t="str">
        <f t="shared" si="180"/>
        <v>Blank</v>
      </c>
      <c r="O1044" s="197" t="str">
        <f>IF(D1044=0,"Blank",'3 Model Input'!E$49*(1-'3 Model Input'!E$51))</f>
        <v>Blank</v>
      </c>
      <c r="P1044" s="197" t="str">
        <f t="shared" si="181"/>
        <v>Blank</v>
      </c>
      <c r="Q1044" s="197" t="str">
        <f>IF(D1044=0,"Blank",IF(D1044="BEV",E1044*(1-'3 Model Input'!E$54), E1044))</f>
        <v>Blank</v>
      </c>
      <c r="R1044" s="198" t="str">
        <f>IF(D1044=0,"Blank",IF(D1044="PHEV",F1044/G1044,F1044*(1-'3 Model Input'!E$54)/G1044))</f>
        <v>Blank</v>
      </c>
      <c r="S1044" s="198" t="str">
        <f>IF(D1044=0,"Blank",IF(D1044="PHEV",MIN(M1044,E1044),MIN(M1044,(E1044*(1-'3 Model Input'!E$54)))))</f>
        <v>Blank</v>
      </c>
      <c r="T1044" s="217" t="str">
        <f t="shared" si="182"/>
        <v>Blank</v>
      </c>
      <c r="U1044" s="89"/>
      <c r="V1044" s="216" t="str">
        <f>IF(D1044=0,"Blank",P1044*'3 Model Input'!E$50)</f>
        <v>Blank</v>
      </c>
      <c r="W1044" s="197" t="str">
        <f t="shared" si="183"/>
        <v>Blank</v>
      </c>
      <c r="X1044" s="197" t="str">
        <f t="shared" si="184"/>
        <v>Blank</v>
      </c>
      <c r="Y1044" s="197" t="str">
        <f t="shared" si="185"/>
        <v>Blank</v>
      </c>
      <c r="Z1044" s="197" t="str">
        <f t="shared" si="186"/>
        <v>Blank</v>
      </c>
      <c r="AA1044" s="223" t="str" cm="1">
        <f t="array" ref="AA1044">_xlfn.IFS(ISTEXT('3 Model Input'!F$70),"Missing",ISTEXT('3 Model Input'!I$70),"Missing",ISNUMBER('3 Model Input'!K$70),'3 Model Input'!K$70*P1044)</f>
        <v>Missing</v>
      </c>
      <c r="AB1044" s="89"/>
      <c r="AC1044" s="227" t="str" cm="1">
        <f t="array" ref="AC1044">IF(D1044=0,"Blank",_xlfn.IFS('3 Model Input'!E$61=1,(V1044*G1044)/T1044,'3 Model Input'!E$61=2,(W1044*G1044)/T1044,'3 Model Input'!E$61=3,(X1044*G1044)/T1044,'3 Model Input'!E$61=4,(Y1044*G1044)/T1044,'3 Model Input'!E$61=5,(Z1044*G1044)/T1044, ISTEXT('3 Model Input'!E$61),"Missing",'3 Model Input'!E$61=6,(AA1044*G1044)/T1044))</f>
        <v>Blank</v>
      </c>
      <c r="AD1044" s="202" t="str">
        <f t="shared" si="187"/>
        <v>Blank</v>
      </c>
      <c r="AE1044" s="202" t="str">
        <f t="shared" si="188"/>
        <v>Blank</v>
      </c>
      <c r="AF1044" s="217" t="str">
        <f t="shared" si="189"/>
        <v>Blank</v>
      </c>
      <c r="AG1044" s="9" t="str" cm="1">
        <f t="array" ref="AG1044">_xlfn.IFS(ISNUMBER(AC1044), "", ISNUMBER(SEARCH("Blank", AC1044)), "", ISERROR(AC1044), "Bad input on tab 3")</f>
        <v/>
      </c>
    </row>
    <row r="1045" spans="2:33" ht="15" customHeight="1" x14ac:dyDescent="0.75">
      <c r="B1045" s="205" t="str">
        <f>'5 Driver Data'!B1045</f>
        <v>1037</v>
      </c>
      <c r="C1045" s="193">
        <f>'5 Driver Data'!C1045</f>
        <v>0</v>
      </c>
      <c r="D1045" s="192">
        <f>'5 Driver Data'!D1045</f>
        <v>0</v>
      </c>
      <c r="E1045" s="191">
        <f>'5 Driver Data'!E1045</f>
        <v>0</v>
      </c>
      <c r="F1045" s="191">
        <f>'5 Driver Data'!F1045</f>
        <v>0</v>
      </c>
      <c r="G1045" s="191">
        <f>'5 Driver Data'!G1045</f>
        <v>0</v>
      </c>
      <c r="H1045" s="191">
        <f>'5 Driver Data'!H1045</f>
        <v>0</v>
      </c>
      <c r="I1045" s="191">
        <f>'5 Driver Data'!I1045</f>
        <v>0</v>
      </c>
      <c r="J1045" s="191">
        <f>'5 Driver Data'!J1045</f>
        <v>0</v>
      </c>
      <c r="K1045" s="206">
        <f>'5 Driver Data'!K1045</f>
        <v>0</v>
      </c>
      <c r="L1045" s="1"/>
      <c r="M1045" s="216" t="str">
        <f>IF(D1045=0,"Blank",'3 Model Input'!E$44*'3 Model Input'!E$45)</f>
        <v>Blank</v>
      </c>
      <c r="N1045" s="197" t="str">
        <f t="shared" si="180"/>
        <v>Blank</v>
      </c>
      <c r="O1045" s="197" t="str">
        <f>IF(D1045=0,"Blank",'3 Model Input'!E$49*(1-'3 Model Input'!E$51))</f>
        <v>Blank</v>
      </c>
      <c r="P1045" s="197" t="str">
        <f t="shared" si="181"/>
        <v>Blank</v>
      </c>
      <c r="Q1045" s="197" t="str">
        <f>IF(D1045=0,"Blank",IF(D1045="BEV",E1045*(1-'3 Model Input'!E$54), E1045))</f>
        <v>Blank</v>
      </c>
      <c r="R1045" s="198" t="str">
        <f>IF(D1045=0,"Blank",IF(D1045="PHEV",F1045/G1045,F1045*(1-'3 Model Input'!E$54)/G1045))</f>
        <v>Blank</v>
      </c>
      <c r="S1045" s="198" t="str">
        <f>IF(D1045=0,"Blank",IF(D1045="PHEV",MIN(M1045,E1045),MIN(M1045,(E1045*(1-'3 Model Input'!E$54)))))</f>
        <v>Blank</v>
      </c>
      <c r="T1045" s="217" t="str">
        <f t="shared" si="182"/>
        <v>Blank</v>
      </c>
      <c r="U1045" s="89"/>
      <c r="V1045" s="216" t="str">
        <f>IF(D1045=0,"Blank",P1045*'3 Model Input'!E$50)</f>
        <v>Blank</v>
      </c>
      <c r="W1045" s="197" t="str">
        <f t="shared" si="183"/>
        <v>Blank</v>
      </c>
      <c r="X1045" s="197" t="str">
        <f t="shared" si="184"/>
        <v>Blank</v>
      </c>
      <c r="Y1045" s="197" t="str">
        <f t="shared" si="185"/>
        <v>Blank</v>
      </c>
      <c r="Z1045" s="197" t="str">
        <f t="shared" si="186"/>
        <v>Blank</v>
      </c>
      <c r="AA1045" s="223" t="str" cm="1">
        <f t="array" ref="AA1045">_xlfn.IFS(ISTEXT('3 Model Input'!F$70),"Missing",ISTEXT('3 Model Input'!I$70),"Missing",ISNUMBER('3 Model Input'!K$70),'3 Model Input'!K$70*P1045)</f>
        <v>Missing</v>
      </c>
      <c r="AB1045" s="89"/>
      <c r="AC1045" s="227" t="str" cm="1">
        <f t="array" ref="AC1045">IF(D1045=0,"Blank",_xlfn.IFS('3 Model Input'!E$61=1,(V1045*G1045)/T1045,'3 Model Input'!E$61=2,(W1045*G1045)/T1045,'3 Model Input'!E$61=3,(X1045*G1045)/T1045,'3 Model Input'!E$61=4,(Y1045*G1045)/T1045,'3 Model Input'!E$61=5,(Z1045*G1045)/T1045, ISTEXT('3 Model Input'!E$61),"Missing",'3 Model Input'!E$61=6,(AA1045*G1045)/T1045))</f>
        <v>Blank</v>
      </c>
      <c r="AD1045" s="202" t="str">
        <f t="shared" si="187"/>
        <v>Blank</v>
      </c>
      <c r="AE1045" s="202" t="str">
        <f t="shared" si="188"/>
        <v>Blank</v>
      </c>
      <c r="AF1045" s="217" t="str">
        <f t="shared" si="189"/>
        <v>Blank</v>
      </c>
      <c r="AG1045" s="9" t="str" cm="1">
        <f t="array" ref="AG1045">_xlfn.IFS(ISNUMBER(AC1045), "", ISNUMBER(SEARCH("Blank", AC1045)), "", ISERROR(AC1045), "Bad input on tab 3")</f>
        <v/>
      </c>
    </row>
    <row r="1046" spans="2:33" ht="15" customHeight="1" x14ac:dyDescent="0.75">
      <c r="B1046" s="205" t="str">
        <f>'5 Driver Data'!B1046</f>
        <v>1038</v>
      </c>
      <c r="C1046" s="193">
        <f>'5 Driver Data'!C1046</f>
        <v>0</v>
      </c>
      <c r="D1046" s="192">
        <f>'5 Driver Data'!D1046</f>
        <v>0</v>
      </c>
      <c r="E1046" s="191">
        <f>'5 Driver Data'!E1046</f>
        <v>0</v>
      </c>
      <c r="F1046" s="191">
        <f>'5 Driver Data'!F1046</f>
        <v>0</v>
      </c>
      <c r="G1046" s="191">
        <f>'5 Driver Data'!G1046</f>
        <v>0</v>
      </c>
      <c r="H1046" s="191">
        <f>'5 Driver Data'!H1046</f>
        <v>0</v>
      </c>
      <c r="I1046" s="191">
        <f>'5 Driver Data'!I1046</f>
        <v>0</v>
      </c>
      <c r="J1046" s="191">
        <f>'5 Driver Data'!J1046</f>
        <v>0</v>
      </c>
      <c r="K1046" s="206">
        <f>'5 Driver Data'!K1046</f>
        <v>0</v>
      </c>
      <c r="L1046" s="1"/>
      <c r="M1046" s="216" t="str">
        <f>IF(D1046=0,"Blank",'3 Model Input'!E$44*'3 Model Input'!E$45)</f>
        <v>Blank</v>
      </c>
      <c r="N1046" s="197" t="str">
        <f t="shared" si="180"/>
        <v>Blank</v>
      </c>
      <c r="O1046" s="197" t="str">
        <f>IF(D1046=0,"Blank",'3 Model Input'!E$49*(1-'3 Model Input'!E$51))</f>
        <v>Blank</v>
      </c>
      <c r="P1046" s="197" t="str">
        <f t="shared" si="181"/>
        <v>Blank</v>
      </c>
      <c r="Q1046" s="197" t="str">
        <f>IF(D1046=0,"Blank",IF(D1046="BEV",E1046*(1-'3 Model Input'!E$54), E1046))</f>
        <v>Blank</v>
      </c>
      <c r="R1046" s="198" t="str">
        <f>IF(D1046=0,"Blank",IF(D1046="PHEV",F1046/G1046,F1046*(1-'3 Model Input'!E$54)/G1046))</f>
        <v>Blank</v>
      </c>
      <c r="S1046" s="198" t="str">
        <f>IF(D1046=0,"Blank",IF(D1046="PHEV",MIN(M1046,E1046),MIN(M1046,(E1046*(1-'3 Model Input'!E$54)))))</f>
        <v>Blank</v>
      </c>
      <c r="T1046" s="217" t="str">
        <f t="shared" si="182"/>
        <v>Blank</v>
      </c>
      <c r="U1046" s="89"/>
      <c r="V1046" s="216" t="str">
        <f>IF(D1046=0,"Blank",P1046*'3 Model Input'!E$50)</f>
        <v>Blank</v>
      </c>
      <c r="W1046" s="197" t="str">
        <f t="shared" si="183"/>
        <v>Blank</v>
      </c>
      <c r="X1046" s="197" t="str">
        <f t="shared" si="184"/>
        <v>Blank</v>
      </c>
      <c r="Y1046" s="197" t="str">
        <f t="shared" si="185"/>
        <v>Blank</v>
      </c>
      <c r="Z1046" s="197" t="str">
        <f t="shared" si="186"/>
        <v>Blank</v>
      </c>
      <c r="AA1046" s="223" t="str" cm="1">
        <f t="array" ref="AA1046">_xlfn.IFS(ISTEXT('3 Model Input'!F$70),"Missing",ISTEXT('3 Model Input'!I$70),"Missing",ISNUMBER('3 Model Input'!K$70),'3 Model Input'!K$70*P1046)</f>
        <v>Missing</v>
      </c>
      <c r="AB1046" s="89"/>
      <c r="AC1046" s="227" t="str" cm="1">
        <f t="array" ref="AC1046">IF(D1046=0,"Blank",_xlfn.IFS('3 Model Input'!E$61=1,(V1046*G1046)/T1046,'3 Model Input'!E$61=2,(W1046*G1046)/T1046,'3 Model Input'!E$61=3,(X1046*G1046)/T1046,'3 Model Input'!E$61=4,(Y1046*G1046)/T1046,'3 Model Input'!E$61=5,(Z1046*G1046)/T1046, ISTEXT('3 Model Input'!E$61),"Missing",'3 Model Input'!E$61=6,(AA1046*G1046)/T1046))</f>
        <v>Blank</v>
      </c>
      <c r="AD1046" s="202" t="str">
        <f t="shared" si="187"/>
        <v>Blank</v>
      </c>
      <c r="AE1046" s="202" t="str">
        <f t="shared" si="188"/>
        <v>Blank</v>
      </c>
      <c r="AF1046" s="217" t="str">
        <f t="shared" si="189"/>
        <v>Blank</v>
      </c>
      <c r="AG1046" s="9" t="str" cm="1">
        <f t="array" ref="AG1046">_xlfn.IFS(ISNUMBER(AC1046), "", ISNUMBER(SEARCH("Blank", AC1046)), "", ISERROR(AC1046), "Bad input on tab 3")</f>
        <v/>
      </c>
    </row>
    <row r="1047" spans="2:33" ht="15" customHeight="1" x14ac:dyDescent="0.75">
      <c r="B1047" s="205" t="str">
        <f>'5 Driver Data'!B1047</f>
        <v>1039</v>
      </c>
      <c r="C1047" s="193">
        <f>'5 Driver Data'!C1047</f>
        <v>0</v>
      </c>
      <c r="D1047" s="192">
        <f>'5 Driver Data'!D1047</f>
        <v>0</v>
      </c>
      <c r="E1047" s="191">
        <f>'5 Driver Data'!E1047</f>
        <v>0</v>
      </c>
      <c r="F1047" s="191">
        <f>'5 Driver Data'!F1047</f>
        <v>0</v>
      </c>
      <c r="G1047" s="191">
        <f>'5 Driver Data'!G1047</f>
        <v>0</v>
      </c>
      <c r="H1047" s="191">
        <f>'5 Driver Data'!H1047</f>
        <v>0</v>
      </c>
      <c r="I1047" s="191">
        <f>'5 Driver Data'!I1047</f>
        <v>0</v>
      </c>
      <c r="J1047" s="191">
        <f>'5 Driver Data'!J1047</f>
        <v>0</v>
      </c>
      <c r="K1047" s="206">
        <f>'5 Driver Data'!K1047</f>
        <v>0</v>
      </c>
      <c r="L1047" s="1"/>
      <c r="M1047" s="216" t="str">
        <f>IF(D1047=0,"Blank",'3 Model Input'!E$44*'3 Model Input'!E$45)</f>
        <v>Blank</v>
      </c>
      <c r="N1047" s="197" t="str">
        <f t="shared" si="180"/>
        <v>Blank</v>
      </c>
      <c r="O1047" s="197" t="str">
        <f>IF(D1047=0,"Blank",'3 Model Input'!E$49*(1-'3 Model Input'!E$51))</f>
        <v>Blank</v>
      </c>
      <c r="P1047" s="197" t="str">
        <f t="shared" si="181"/>
        <v>Blank</v>
      </c>
      <c r="Q1047" s="197" t="str">
        <f>IF(D1047=0,"Blank",IF(D1047="BEV",E1047*(1-'3 Model Input'!E$54), E1047))</f>
        <v>Blank</v>
      </c>
      <c r="R1047" s="198" t="str">
        <f>IF(D1047=0,"Blank",IF(D1047="PHEV",F1047/G1047,F1047*(1-'3 Model Input'!E$54)/G1047))</f>
        <v>Blank</v>
      </c>
      <c r="S1047" s="198" t="str">
        <f>IF(D1047=0,"Blank",IF(D1047="PHEV",MIN(M1047,E1047),MIN(M1047,(E1047*(1-'3 Model Input'!E$54)))))</f>
        <v>Blank</v>
      </c>
      <c r="T1047" s="217" t="str">
        <f t="shared" si="182"/>
        <v>Blank</v>
      </c>
      <c r="U1047" s="89"/>
      <c r="V1047" s="216" t="str">
        <f>IF(D1047=0,"Blank",P1047*'3 Model Input'!E$50)</f>
        <v>Blank</v>
      </c>
      <c r="W1047" s="197" t="str">
        <f t="shared" si="183"/>
        <v>Blank</v>
      </c>
      <c r="X1047" s="197" t="str">
        <f t="shared" si="184"/>
        <v>Blank</v>
      </c>
      <c r="Y1047" s="197" t="str">
        <f t="shared" si="185"/>
        <v>Blank</v>
      </c>
      <c r="Z1047" s="197" t="str">
        <f t="shared" si="186"/>
        <v>Blank</v>
      </c>
      <c r="AA1047" s="223" t="str" cm="1">
        <f t="array" ref="AA1047">_xlfn.IFS(ISTEXT('3 Model Input'!F$70),"Missing",ISTEXT('3 Model Input'!I$70),"Missing",ISNUMBER('3 Model Input'!K$70),'3 Model Input'!K$70*P1047)</f>
        <v>Missing</v>
      </c>
      <c r="AB1047" s="89"/>
      <c r="AC1047" s="227" t="str" cm="1">
        <f t="array" ref="AC1047">IF(D1047=0,"Blank",_xlfn.IFS('3 Model Input'!E$61=1,(V1047*G1047)/T1047,'3 Model Input'!E$61=2,(W1047*G1047)/T1047,'3 Model Input'!E$61=3,(X1047*G1047)/T1047,'3 Model Input'!E$61=4,(Y1047*G1047)/T1047,'3 Model Input'!E$61=5,(Z1047*G1047)/T1047, ISTEXT('3 Model Input'!E$61),"Missing",'3 Model Input'!E$61=6,(AA1047*G1047)/T1047))</f>
        <v>Blank</v>
      </c>
      <c r="AD1047" s="202" t="str">
        <f t="shared" si="187"/>
        <v>Blank</v>
      </c>
      <c r="AE1047" s="202" t="str">
        <f t="shared" si="188"/>
        <v>Blank</v>
      </c>
      <c r="AF1047" s="217" t="str">
        <f t="shared" si="189"/>
        <v>Blank</v>
      </c>
      <c r="AG1047" s="9" t="str" cm="1">
        <f t="array" ref="AG1047">_xlfn.IFS(ISNUMBER(AC1047), "", ISNUMBER(SEARCH("Blank", AC1047)), "", ISERROR(AC1047), "Bad input on tab 3")</f>
        <v/>
      </c>
    </row>
    <row r="1048" spans="2:33" ht="15" customHeight="1" x14ac:dyDescent="0.75">
      <c r="B1048" s="205" t="str">
        <f>'5 Driver Data'!B1048</f>
        <v>1040</v>
      </c>
      <c r="C1048" s="193">
        <f>'5 Driver Data'!C1048</f>
        <v>0</v>
      </c>
      <c r="D1048" s="192">
        <f>'5 Driver Data'!D1048</f>
        <v>0</v>
      </c>
      <c r="E1048" s="191">
        <f>'5 Driver Data'!E1048</f>
        <v>0</v>
      </c>
      <c r="F1048" s="191">
        <f>'5 Driver Data'!F1048</f>
        <v>0</v>
      </c>
      <c r="G1048" s="191">
        <f>'5 Driver Data'!G1048</f>
        <v>0</v>
      </c>
      <c r="H1048" s="191">
        <f>'5 Driver Data'!H1048</f>
        <v>0</v>
      </c>
      <c r="I1048" s="191">
        <f>'5 Driver Data'!I1048</f>
        <v>0</v>
      </c>
      <c r="J1048" s="191">
        <f>'5 Driver Data'!J1048</f>
        <v>0</v>
      </c>
      <c r="K1048" s="206">
        <f>'5 Driver Data'!K1048</f>
        <v>0</v>
      </c>
      <c r="L1048" s="1"/>
      <c r="M1048" s="216" t="str">
        <f>IF(D1048=0,"Blank",'3 Model Input'!E$44*'3 Model Input'!E$45)</f>
        <v>Blank</v>
      </c>
      <c r="N1048" s="197" t="str">
        <f t="shared" si="180"/>
        <v>Blank</v>
      </c>
      <c r="O1048" s="197" t="str">
        <f>IF(D1048=0,"Blank",'3 Model Input'!E$49*(1-'3 Model Input'!E$51))</f>
        <v>Blank</v>
      </c>
      <c r="P1048" s="197" t="str">
        <f t="shared" si="181"/>
        <v>Blank</v>
      </c>
      <c r="Q1048" s="197" t="str">
        <f>IF(D1048=0,"Blank",IF(D1048="BEV",E1048*(1-'3 Model Input'!E$54), E1048))</f>
        <v>Blank</v>
      </c>
      <c r="R1048" s="198" t="str">
        <f>IF(D1048=0,"Blank",IF(D1048="PHEV",F1048/G1048,F1048*(1-'3 Model Input'!E$54)/G1048))</f>
        <v>Blank</v>
      </c>
      <c r="S1048" s="198" t="str">
        <f>IF(D1048=0,"Blank",IF(D1048="PHEV",MIN(M1048,E1048),MIN(M1048,(E1048*(1-'3 Model Input'!E$54)))))</f>
        <v>Blank</v>
      </c>
      <c r="T1048" s="217" t="str">
        <f t="shared" si="182"/>
        <v>Blank</v>
      </c>
      <c r="U1048" s="89"/>
      <c r="V1048" s="216" t="str">
        <f>IF(D1048=0,"Blank",P1048*'3 Model Input'!E$50)</f>
        <v>Blank</v>
      </c>
      <c r="W1048" s="197" t="str">
        <f t="shared" si="183"/>
        <v>Blank</v>
      </c>
      <c r="X1048" s="197" t="str">
        <f t="shared" si="184"/>
        <v>Blank</v>
      </c>
      <c r="Y1048" s="197" t="str">
        <f t="shared" si="185"/>
        <v>Blank</v>
      </c>
      <c r="Z1048" s="197" t="str">
        <f t="shared" si="186"/>
        <v>Blank</v>
      </c>
      <c r="AA1048" s="223" t="str" cm="1">
        <f t="array" ref="AA1048">_xlfn.IFS(ISTEXT('3 Model Input'!F$70),"Missing",ISTEXT('3 Model Input'!I$70),"Missing",ISNUMBER('3 Model Input'!K$70),'3 Model Input'!K$70*P1048)</f>
        <v>Missing</v>
      </c>
      <c r="AB1048" s="89"/>
      <c r="AC1048" s="227" t="str" cm="1">
        <f t="array" ref="AC1048">IF(D1048=0,"Blank",_xlfn.IFS('3 Model Input'!E$61=1,(V1048*G1048)/T1048,'3 Model Input'!E$61=2,(W1048*G1048)/T1048,'3 Model Input'!E$61=3,(X1048*G1048)/T1048,'3 Model Input'!E$61=4,(Y1048*G1048)/T1048,'3 Model Input'!E$61=5,(Z1048*G1048)/T1048, ISTEXT('3 Model Input'!E$61),"Missing",'3 Model Input'!E$61=6,(AA1048*G1048)/T1048))</f>
        <v>Blank</v>
      </c>
      <c r="AD1048" s="202" t="str">
        <f t="shared" si="187"/>
        <v>Blank</v>
      </c>
      <c r="AE1048" s="202" t="str">
        <f t="shared" si="188"/>
        <v>Blank</v>
      </c>
      <c r="AF1048" s="217" t="str">
        <f t="shared" si="189"/>
        <v>Blank</v>
      </c>
      <c r="AG1048" s="9" t="str" cm="1">
        <f t="array" ref="AG1048">_xlfn.IFS(ISNUMBER(AC1048), "", ISNUMBER(SEARCH("Blank", AC1048)), "", ISERROR(AC1048), "Bad input on tab 3")</f>
        <v/>
      </c>
    </row>
    <row r="1049" spans="2:33" ht="15" customHeight="1" x14ac:dyDescent="0.75">
      <c r="B1049" s="205" t="str">
        <f>'5 Driver Data'!B1049</f>
        <v>1041</v>
      </c>
      <c r="C1049" s="193">
        <f>'5 Driver Data'!C1049</f>
        <v>0</v>
      </c>
      <c r="D1049" s="192">
        <f>'5 Driver Data'!D1049</f>
        <v>0</v>
      </c>
      <c r="E1049" s="191">
        <f>'5 Driver Data'!E1049</f>
        <v>0</v>
      </c>
      <c r="F1049" s="191">
        <f>'5 Driver Data'!F1049</f>
        <v>0</v>
      </c>
      <c r="G1049" s="191">
        <f>'5 Driver Data'!G1049</f>
        <v>0</v>
      </c>
      <c r="H1049" s="191">
        <f>'5 Driver Data'!H1049</f>
        <v>0</v>
      </c>
      <c r="I1049" s="191">
        <f>'5 Driver Data'!I1049</f>
        <v>0</v>
      </c>
      <c r="J1049" s="191">
        <f>'5 Driver Data'!J1049</f>
        <v>0</v>
      </c>
      <c r="K1049" s="206">
        <f>'5 Driver Data'!K1049</f>
        <v>0</v>
      </c>
      <c r="L1049" s="1"/>
      <c r="M1049" s="216" t="str">
        <f>IF(D1049=0,"Blank",'3 Model Input'!E$44*'3 Model Input'!E$45)</f>
        <v>Blank</v>
      </c>
      <c r="N1049" s="197" t="str">
        <f t="shared" si="180"/>
        <v>Blank</v>
      </c>
      <c r="O1049" s="197" t="str">
        <f>IF(D1049=0,"Blank",'3 Model Input'!E$49*(1-'3 Model Input'!E$51))</f>
        <v>Blank</v>
      </c>
      <c r="P1049" s="197" t="str">
        <f t="shared" si="181"/>
        <v>Blank</v>
      </c>
      <c r="Q1049" s="197" t="str">
        <f>IF(D1049=0,"Blank",IF(D1049="BEV",E1049*(1-'3 Model Input'!E$54), E1049))</f>
        <v>Blank</v>
      </c>
      <c r="R1049" s="198" t="str">
        <f>IF(D1049=0,"Blank",IF(D1049="PHEV",F1049/G1049,F1049*(1-'3 Model Input'!E$54)/G1049))</f>
        <v>Blank</v>
      </c>
      <c r="S1049" s="198" t="str">
        <f>IF(D1049=0,"Blank",IF(D1049="PHEV",MIN(M1049,E1049),MIN(M1049,(E1049*(1-'3 Model Input'!E$54)))))</f>
        <v>Blank</v>
      </c>
      <c r="T1049" s="217" t="str">
        <f t="shared" si="182"/>
        <v>Blank</v>
      </c>
      <c r="U1049" s="89"/>
      <c r="V1049" s="216" t="str">
        <f>IF(D1049=0,"Blank",P1049*'3 Model Input'!E$50)</f>
        <v>Blank</v>
      </c>
      <c r="W1049" s="197" t="str">
        <f t="shared" si="183"/>
        <v>Blank</v>
      </c>
      <c r="X1049" s="197" t="str">
        <f t="shared" si="184"/>
        <v>Blank</v>
      </c>
      <c r="Y1049" s="197" t="str">
        <f t="shared" si="185"/>
        <v>Blank</v>
      </c>
      <c r="Z1049" s="197" t="str">
        <f t="shared" si="186"/>
        <v>Blank</v>
      </c>
      <c r="AA1049" s="223" t="str" cm="1">
        <f t="array" ref="AA1049">_xlfn.IFS(ISTEXT('3 Model Input'!F$70),"Missing",ISTEXT('3 Model Input'!I$70),"Missing",ISNUMBER('3 Model Input'!K$70),'3 Model Input'!K$70*P1049)</f>
        <v>Missing</v>
      </c>
      <c r="AB1049" s="89"/>
      <c r="AC1049" s="227" t="str" cm="1">
        <f t="array" ref="AC1049">IF(D1049=0,"Blank",_xlfn.IFS('3 Model Input'!E$61=1,(V1049*G1049)/T1049,'3 Model Input'!E$61=2,(W1049*G1049)/T1049,'3 Model Input'!E$61=3,(X1049*G1049)/T1049,'3 Model Input'!E$61=4,(Y1049*G1049)/T1049,'3 Model Input'!E$61=5,(Z1049*G1049)/T1049, ISTEXT('3 Model Input'!E$61),"Missing",'3 Model Input'!E$61=6,(AA1049*G1049)/T1049))</f>
        <v>Blank</v>
      </c>
      <c r="AD1049" s="202" t="str">
        <f t="shared" si="187"/>
        <v>Blank</v>
      </c>
      <c r="AE1049" s="202" t="str">
        <f t="shared" si="188"/>
        <v>Blank</v>
      </c>
      <c r="AF1049" s="217" t="str">
        <f t="shared" si="189"/>
        <v>Blank</v>
      </c>
      <c r="AG1049" s="9" t="str" cm="1">
        <f t="array" ref="AG1049">_xlfn.IFS(ISNUMBER(AC1049), "", ISNUMBER(SEARCH("Blank", AC1049)), "", ISERROR(AC1049), "Bad input on tab 3")</f>
        <v/>
      </c>
    </row>
    <row r="1050" spans="2:33" ht="15" customHeight="1" x14ac:dyDescent="0.75">
      <c r="B1050" s="205" t="str">
        <f>'5 Driver Data'!B1050</f>
        <v>1042</v>
      </c>
      <c r="C1050" s="193">
        <f>'5 Driver Data'!C1050</f>
        <v>0</v>
      </c>
      <c r="D1050" s="192">
        <f>'5 Driver Data'!D1050</f>
        <v>0</v>
      </c>
      <c r="E1050" s="191">
        <f>'5 Driver Data'!E1050</f>
        <v>0</v>
      </c>
      <c r="F1050" s="191">
        <f>'5 Driver Data'!F1050</f>
        <v>0</v>
      </c>
      <c r="G1050" s="191">
        <f>'5 Driver Data'!G1050</f>
        <v>0</v>
      </c>
      <c r="H1050" s="191">
        <f>'5 Driver Data'!H1050</f>
        <v>0</v>
      </c>
      <c r="I1050" s="191">
        <f>'5 Driver Data'!I1050</f>
        <v>0</v>
      </c>
      <c r="J1050" s="191">
        <f>'5 Driver Data'!J1050</f>
        <v>0</v>
      </c>
      <c r="K1050" s="206">
        <f>'5 Driver Data'!K1050</f>
        <v>0</v>
      </c>
      <c r="L1050" s="1"/>
      <c r="M1050" s="216" t="str">
        <f>IF(D1050=0,"Blank",'3 Model Input'!E$44*'3 Model Input'!E$45)</f>
        <v>Blank</v>
      </c>
      <c r="N1050" s="197" t="str">
        <f t="shared" si="180"/>
        <v>Blank</v>
      </c>
      <c r="O1050" s="197" t="str">
        <f>IF(D1050=0,"Blank",'3 Model Input'!E$49*(1-'3 Model Input'!E$51))</f>
        <v>Blank</v>
      </c>
      <c r="P1050" s="197" t="str">
        <f t="shared" si="181"/>
        <v>Blank</v>
      </c>
      <c r="Q1050" s="197" t="str">
        <f>IF(D1050=0,"Blank",IF(D1050="BEV",E1050*(1-'3 Model Input'!E$54), E1050))</f>
        <v>Blank</v>
      </c>
      <c r="R1050" s="198" t="str">
        <f>IF(D1050=0,"Blank",IF(D1050="PHEV",F1050/G1050,F1050*(1-'3 Model Input'!E$54)/G1050))</f>
        <v>Blank</v>
      </c>
      <c r="S1050" s="198" t="str">
        <f>IF(D1050=0,"Blank",IF(D1050="PHEV",MIN(M1050,E1050),MIN(M1050,(E1050*(1-'3 Model Input'!E$54)))))</f>
        <v>Blank</v>
      </c>
      <c r="T1050" s="217" t="str">
        <f t="shared" si="182"/>
        <v>Blank</v>
      </c>
      <c r="U1050" s="89"/>
      <c r="V1050" s="216" t="str">
        <f>IF(D1050=0,"Blank",P1050*'3 Model Input'!E$50)</f>
        <v>Blank</v>
      </c>
      <c r="W1050" s="197" t="str">
        <f t="shared" si="183"/>
        <v>Blank</v>
      </c>
      <c r="X1050" s="197" t="str">
        <f t="shared" si="184"/>
        <v>Blank</v>
      </c>
      <c r="Y1050" s="197" t="str">
        <f t="shared" si="185"/>
        <v>Blank</v>
      </c>
      <c r="Z1050" s="197" t="str">
        <f t="shared" si="186"/>
        <v>Blank</v>
      </c>
      <c r="AA1050" s="223" t="str" cm="1">
        <f t="array" ref="AA1050">_xlfn.IFS(ISTEXT('3 Model Input'!F$70),"Missing",ISTEXT('3 Model Input'!I$70),"Missing",ISNUMBER('3 Model Input'!K$70),'3 Model Input'!K$70*P1050)</f>
        <v>Missing</v>
      </c>
      <c r="AB1050" s="89"/>
      <c r="AC1050" s="227" t="str" cm="1">
        <f t="array" ref="AC1050">IF(D1050=0,"Blank",_xlfn.IFS('3 Model Input'!E$61=1,(V1050*G1050)/T1050,'3 Model Input'!E$61=2,(W1050*G1050)/T1050,'3 Model Input'!E$61=3,(X1050*G1050)/T1050,'3 Model Input'!E$61=4,(Y1050*G1050)/T1050,'3 Model Input'!E$61=5,(Z1050*G1050)/T1050, ISTEXT('3 Model Input'!E$61),"Missing",'3 Model Input'!E$61=6,(AA1050*G1050)/T1050))</f>
        <v>Blank</v>
      </c>
      <c r="AD1050" s="202" t="str">
        <f t="shared" si="187"/>
        <v>Blank</v>
      </c>
      <c r="AE1050" s="202" t="str">
        <f t="shared" si="188"/>
        <v>Blank</v>
      </c>
      <c r="AF1050" s="217" t="str">
        <f t="shared" si="189"/>
        <v>Blank</v>
      </c>
      <c r="AG1050" s="9" t="str" cm="1">
        <f t="array" ref="AG1050">_xlfn.IFS(ISNUMBER(AC1050), "", ISNUMBER(SEARCH("Blank", AC1050)), "", ISERROR(AC1050), "Bad input on tab 3")</f>
        <v/>
      </c>
    </row>
    <row r="1051" spans="2:33" ht="15" customHeight="1" x14ac:dyDescent="0.75">
      <c r="B1051" s="205" t="str">
        <f>'5 Driver Data'!B1051</f>
        <v>1043</v>
      </c>
      <c r="C1051" s="193">
        <f>'5 Driver Data'!C1051</f>
        <v>0</v>
      </c>
      <c r="D1051" s="192">
        <f>'5 Driver Data'!D1051</f>
        <v>0</v>
      </c>
      <c r="E1051" s="191">
        <f>'5 Driver Data'!E1051</f>
        <v>0</v>
      </c>
      <c r="F1051" s="191">
        <f>'5 Driver Data'!F1051</f>
        <v>0</v>
      </c>
      <c r="G1051" s="191">
        <f>'5 Driver Data'!G1051</f>
        <v>0</v>
      </c>
      <c r="H1051" s="191">
        <f>'5 Driver Data'!H1051</f>
        <v>0</v>
      </c>
      <c r="I1051" s="191">
        <f>'5 Driver Data'!I1051</f>
        <v>0</v>
      </c>
      <c r="J1051" s="191">
        <f>'5 Driver Data'!J1051</f>
        <v>0</v>
      </c>
      <c r="K1051" s="206">
        <f>'5 Driver Data'!K1051</f>
        <v>0</v>
      </c>
      <c r="L1051" s="1"/>
      <c r="M1051" s="216" t="str">
        <f>IF(D1051=0,"Blank",'3 Model Input'!E$44*'3 Model Input'!E$45)</f>
        <v>Blank</v>
      </c>
      <c r="N1051" s="197" t="str">
        <f t="shared" si="180"/>
        <v>Blank</v>
      </c>
      <c r="O1051" s="197" t="str">
        <f>IF(D1051=0,"Blank",'3 Model Input'!E$49*(1-'3 Model Input'!E$51))</f>
        <v>Blank</v>
      </c>
      <c r="P1051" s="197" t="str">
        <f t="shared" si="181"/>
        <v>Blank</v>
      </c>
      <c r="Q1051" s="197" t="str">
        <f>IF(D1051=0,"Blank",IF(D1051="BEV",E1051*(1-'3 Model Input'!E$54), E1051))</f>
        <v>Blank</v>
      </c>
      <c r="R1051" s="198" t="str">
        <f>IF(D1051=0,"Blank",IF(D1051="PHEV",F1051/G1051,F1051*(1-'3 Model Input'!E$54)/G1051))</f>
        <v>Blank</v>
      </c>
      <c r="S1051" s="198" t="str">
        <f>IF(D1051=0,"Blank",IF(D1051="PHEV",MIN(M1051,E1051),MIN(M1051,(E1051*(1-'3 Model Input'!E$54)))))</f>
        <v>Blank</v>
      </c>
      <c r="T1051" s="217" t="str">
        <f t="shared" si="182"/>
        <v>Blank</v>
      </c>
      <c r="U1051" s="89"/>
      <c r="V1051" s="216" t="str">
        <f>IF(D1051=0,"Blank",P1051*'3 Model Input'!E$50)</f>
        <v>Blank</v>
      </c>
      <c r="W1051" s="197" t="str">
        <f t="shared" si="183"/>
        <v>Blank</v>
      </c>
      <c r="X1051" s="197" t="str">
        <f t="shared" si="184"/>
        <v>Blank</v>
      </c>
      <c r="Y1051" s="197" t="str">
        <f t="shared" si="185"/>
        <v>Blank</v>
      </c>
      <c r="Z1051" s="197" t="str">
        <f t="shared" si="186"/>
        <v>Blank</v>
      </c>
      <c r="AA1051" s="223" t="str" cm="1">
        <f t="array" ref="AA1051">_xlfn.IFS(ISTEXT('3 Model Input'!F$70),"Missing",ISTEXT('3 Model Input'!I$70),"Missing",ISNUMBER('3 Model Input'!K$70),'3 Model Input'!K$70*P1051)</f>
        <v>Missing</v>
      </c>
      <c r="AB1051" s="89"/>
      <c r="AC1051" s="227" t="str" cm="1">
        <f t="array" ref="AC1051">IF(D1051=0,"Blank",_xlfn.IFS('3 Model Input'!E$61=1,(V1051*G1051)/T1051,'3 Model Input'!E$61=2,(W1051*G1051)/T1051,'3 Model Input'!E$61=3,(X1051*G1051)/T1051,'3 Model Input'!E$61=4,(Y1051*G1051)/T1051,'3 Model Input'!E$61=5,(Z1051*G1051)/T1051, ISTEXT('3 Model Input'!E$61),"Missing",'3 Model Input'!E$61=6,(AA1051*G1051)/T1051))</f>
        <v>Blank</v>
      </c>
      <c r="AD1051" s="202" t="str">
        <f t="shared" si="187"/>
        <v>Blank</v>
      </c>
      <c r="AE1051" s="202" t="str">
        <f t="shared" si="188"/>
        <v>Blank</v>
      </c>
      <c r="AF1051" s="217" t="str">
        <f t="shared" si="189"/>
        <v>Blank</v>
      </c>
      <c r="AG1051" s="9" t="str" cm="1">
        <f t="array" ref="AG1051">_xlfn.IFS(ISNUMBER(AC1051), "", ISNUMBER(SEARCH("Blank", AC1051)), "", ISERROR(AC1051), "Bad input on tab 3")</f>
        <v/>
      </c>
    </row>
    <row r="1052" spans="2:33" ht="15" customHeight="1" x14ac:dyDescent="0.75">
      <c r="B1052" s="205" t="str">
        <f>'5 Driver Data'!B1052</f>
        <v>1044</v>
      </c>
      <c r="C1052" s="193">
        <f>'5 Driver Data'!C1052</f>
        <v>0</v>
      </c>
      <c r="D1052" s="192">
        <f>'5 Driver Data'!D1052</f>
        <v>0</v>
      </c>
      <c r="E1052" s="191">
        <f>'5 Driver Data'!E1052</f>
        <v>0</v>
      </c>
      <c r="F1052" s="191">
        <f>'5 Driver Data'!F1052</f>
        <v>0</v>
      </c>
      <c r="G1052" s="191">
        <f>'5 Driver Data'!G1052</f>
        <v>0</v>
      </c>
      <c r="H1052" s="191">
        <f>'5 Driver Data'!H1052</f>
        <v>0</v>
      </c>
      <c r="I1052" s="191">
        <f>'5 Driver Data'!I1052</f>
        <v>0</v>
      </c>
      <c r="J1052" s="191">
        <f>'5 Driver Data'!J1052</f>
        <v>0</v>
      </c>
      <c r="K1052" s="206">
        <f>'5 Driver Data'!K1052</f>
        <v>0</v>
      </c>
      <c r="L1052" s="1"/>
      <c r="M1052" s="216" t="str">
        <f>IF(D1052=0,"Blank",'3 Model Input'!E$44*'3 Model Input'!E$45)</f>
        <v>Blank</v>
      </c>
      <c r="N1052" s="197" t="str">
        <f t="shared" si="180"/>
        <v>Blank</v>
      </c>
      <c r="O1052" s="197" t="str">
        <f>IF(D1052=0,"Blank",'3 Model Input'!E$49*(1-'3 Model Input'!E$51))</f>
        <v>Blank</v>
      </c>
      <c r="P1052" s="197" t="str">
        <f t="shared" si="181"/>
        <v>Blank</v>
      </c>
      <c r="Q1052" s="197" t="str">
        <f>IF(D1052=0,"Blank",IF(D1052="BEV",E1052*(1-'3 Model Input'!E$54), E1052))</f>
        <v>Blank</v>
      </c>
      <c r="R1052" s="198" t="str">
        <f>IF(D1052=0,"Blank",IF(D1052="PHEV",F1052/G1052,F1052*(1-'3 Model Input'!E$54)/G1052))</f>
        <v>Blank</v>
      </c>
      <c r="S1052" s="198" t="str">
        <f>IF(D1052=0,"Blank",IF(D1052="PHEV",MIN(M1052,E1052),MIN(M1052,(E1052*(1-'3 Model Input'!E$54)))))</f>
        <v>Blank</v>
      </c>
      <c r="T1052" s="217" t="str">
        <f t="shared" si="182"/>
        <v>Blank</v>
      </c>
      <c r="U1052" s="89"/>
      <c r="V1052" s="216" t="str">
        <f>IF(D1052=0,"Blank",P1052*'3 Model Input'!E$50)</f>
        <v>Blank</v>
      </c>
      <c r="W1052" s="197" t="str">
        <f t="shared" si="183"/>
        <v>Blank</v>
      </c>
      <c r="X1052" s="197" t="str">
        <f t="shared" si="184"/>
        <v>Blank</v>
      </c>
      <c r="Y1052" s="197" t="str">
        <f t="shared" si="185"/>
        <v>Blank</v>
      </c>
      <c r="Z1052" s="197" t="str">
        <f t="shared" si="186"/>
        <v>Blank</v>
      </c>
      <c r="AA1052" s="223" t="str" cm="1">
        <f t="array" ref="AA1052">_xlfn.IFS(ISTEXT('3 Model Input'!F$70),"Missing",ISTEXT('3 Model Input'!I$70),"Missing",ISNUMBER('3 Model Input'!K$70),'3 Model Input'!K$70*P1052)</f>
        <v>Missing</v>
      </c>
      <c r="AB1052" s="89"/>
      <c r="AC1052" s="227" t="str" cm="1">
        <f t="array" ref="AC1052">IF(D1052=0,"Blank",_xlfn.IFS('3 Model Input'!E$61=1,(V1052*G1052)/T1052,'3 Model Input'!E$61=2,(W1052*G1052)/T1052,'3 Model Input'!E$61=3,(X1052*G1052)/T1052,'3 Model Input'!E$61=4,(Y1052*G1052)/T1052,'3 Model Input'!E$61=5,(Z1052*G1052)/T1052, ISTEXT('3 Model Input'!E$61),"Missing",'3 Model Input'!E$61=6,(AA1052*G1052)/T1052))</f>
        <v>Blank</v>
      </c>
      <c r="AD1052" s="202" t="str">
        <f t="shared" si="187"/>
        <v>Blank</v>
      </c>
      <c r="AE1052" s="202" t="str">
        <f t="shared" si="188"/>
        <v>Blank</v>
      </c>
      <c r="AF1052" s="217" t="str">
        <f t="shared" si="189"/>
        <v>Blank</v>
      </c>
      <c r="AG1052" s="9" t="str" cm="1">
        <f t="array" ref="AG1052">_xlfn.IFS(ISNUMBER(AC1052), "", ISNUMBER(SEARCH("Blank", AC1052)), "", ISERROR(AC1052), "Bad input on tab 3")</f>
        <v/>
      </c>
    </row>
    <row r="1053" spans="2:33" ht="15" customHeight="1" x14ac:dyDescent="0.75">
      <c r="B1053" s="205" t="str">
        <f>'5 Driver Data'!B1053</f>
        <v>1045</v>
      </c>
      <c r="C1053" s="193">
        <f>'5 Driver Data'!C1053</f>
        <v>0</v>
      </c>
      <c r="D1053" s="192">
        <f>'5 Driver Data'!D1053</f>
        <v>0</v>
      </c>
      <c r="E1053" s="191">
        <f>'5 Driver Data'!E1053</f>
        <v>0</v>
      </c>
      <c r="F1053" s="191">
        <f>'5 Driver Data'!F1053</f>
        <v>0</v>
      </c>
      <c r="G1053" s="191">
        <f>'5 Driver Data'!G1053</f>
        <v>0</v>
      </c>
      <c r="H1053" s="191">
        <f>'5 Driver Data'!H1053</f>
        <v>0</v>
      </c>
      <c r="I1053" s="191">
        <f>'5 Driver Data'!I1053</f>
        <v>0</v>
      </c>
      <c r="J1053" s="191">
        <f>'5 Driver Data'!J1053</f>
        <v>0</v>
      </c>
      <c r="K1053" s="206">
        <f>'5 Driver Data'!K1053</f>
        <v>0</v>
      </c>
      <c r="L1053" s="1"/>
      <c r="M1053" s="216" t="str">
        <f>IF(D1053=0,"Blank",'3 Model Input'!E$44*'3 Model Input'!E$45)</f>
        <v>Blank</v>
      </c>
      <c r="N1053" s="197" t="str">
        <f t="shared" si="180"/>
        <v>Blank</v>
      </c>
      <c r="O1053" s="197" t="str">
        <f>IF(D1053=0,"Blank",'3 Model Input'!E$49*(1-'3 Model Input'!E$51))</f>
        <v>Blank</v>
      </c>
      <c r="P1053" s="197" t="str">
        <f t="shared" si="181"/>
        <v>Blank</v>
      </c>
      <c r="Q1053" s="197" t="str">
        <f>IF(D1053=0,"Blank",IF(D1053="BEV",E1053*(1-'3 Model Input'!E$54), E1053))</f>
        <v>Blank</v>
      </c>
      <c r="R1053" s="198" t="str">
        <f>IF(D1053=0,"Blank",IF(D1053="PHEV",F1053/G1053,F1053*(1-'3 Model Input'!E$54)/G1053))</f>
        <v>Blank</v>
      </c>
      <c r="S1053" s="198" t="str">
        <f>IF(D1053=0,"Blank",IF(D1053="PHEV",MIN(M1053,E1053),MIN(M1053,(E1053*(1-'3 Model Input'!E$54)))))</f>
        <v>Blank</v>
      </c>
      <c r="T1053" s="217" t="str">
        <f t="shared" si="182"/>
        <v>Blank</v>
      </c>
      <c r="U1053" s="89"/>
      <c r="V1053" s="216" t="str">
        <f>IF(D1053=0,"Blank",P1053*'3 Model Input'!E$50)</f>
        <v>Blank</v>
      </c>
      <c r="W1053" s="197" t="str">
        <f t="shared" si="183"/>
        <v>Blank</v>
      </c>
      <c r="X1053" s="197" t="str">
        <f t="shared" si="184"/>
        <v>Blank</v>
      </c>
      <c r="Y1053" s="197" t="str">
        <f t="shared" si="185"/>
        <v>Blank</v>
      </c>
      <c r="Z1053" s="197" t="str">
        <f t="shared" si="186"/>
        <v>Blank</v>
      </c>
      <c r="AA1053" s="223" t="str" cm="1">
        <f t="array" ref="AA1053">_xlfn.IFS(ISTEXT('3 Model Input'!F$70),"Missing",ISTEXT('3 Model Input'!I$70),"Missing",ISNUMBER('3 Model Input'!K$70),'3 Model Input'!K$70*P1053)</f>
        <v>Missing</v>
      </c>
      <c r="AB1053" s="89"/>
      <c r="AC1053" s="227" t="str" cm="1">
        <f t="array" ref="AC1053">IF(D1053=0,"Blank",_xlfn.IFS('3 Model Input'!E$61=1,(V1053*G1053)/T1053,'3 Model Input'!E$61=2,(W1053*G1053)/T1053,'3 Model Input'!E$61=3,(X1053*G1053)/T1053,'3 Model Input'!E$61=4,(Y1053*G1053)/T1053,'3 Model Input'!E$61=5,(Z1053*G1053)/T1053, ISTEXT('3 Model Input'!E$61),"Missing",'3 Model Input'!E$61=6,(AA1053*G1053)/T1053))</f>
        <v>Blank</v>
      </c>
      <c r="AD1053" s="202" t="str">
        <f t="shared" si="187"/>
        <v>Blank</v>
      </c>
      <c r="AE1053" s="202" t="str">
        <f t="shared" si="188"/>
        <v>Blank</v>
      </c>
      <c r="AF1053" s="217" t="str">
        <f t="shared" si="189"/>
        <v>Blank</v>
      </c>
      <c r="AG1053" s="9" t="str" cm="1">
        <f t="array" ref="AG1053">_xlfn.IFS(ISNUMBER(AC1053), "", ISNUMBER(SEARCH("Blank", AC1053)), "", ISERROR(AC1053), "Bad input on tab 3")</f>
        <v/>
      </c>
    </row>
    <row r="1054" spans="2:33" ht="15" customHeight="1" x14ac:dyDescent="0.75">
      <c r="B1054" s="205" t="str">
        <f>'5 Driver Data'!B1054</f>
        <v>1046</v>
      </c>
      <c r="C1054" s="193">
        <f>'5 Driver Data'!C1054</f>
        <v>0</v>
      </c>
      <c r="D1054" s="192">
        <f>'5 Driver Data'!D1054</f>
        <v>0</v>
      </c>
      <c r="E1054" s="191">
        <f>'5 Driver Data'!E1054</f>
        <v>0</v>
      </c>
      <c r="F1054" s="191">
        <f>'5 Driver Data'!F1054</f>
        <v>0</v>
      </c>
      <c r="G1054" s="191">
        <f>'5 Driver Data'!G1054</f>
        <v>0</v>
      </c>
      <c r="H1054" s="191">
        <f>'5 Driver Data'!H1054</f>
        <v>0</v>
      </c>
      <c r="I1054" s="191">
        <f>'5 Driver Data'!I1054</f>
        <v>0</v>
      </c>
      <c r="J1054" s="191">
        <f>'5 Driver Data'!J1054</f>
        <v>0</v>
      </c>
      <c r="K1054" s="206">
        <f>'5 Driver Data'!K1054</f>
        <v>0</v>
      </c>
      <c r="L1054" s="1"/>
      <c r="M1054" s="216" t="str">
        <f>IF(D1054=0,"Blank",'3 Model Input'!E$44*'3 Model Input'!E$45)</f>
        <v>Blank</v>
      </c>
      <c r="N1054" s="197" t="str">
        <f t="shared" si="180"/>
        <v>Blank</v>
      </c>
      <c r="O1054" s="197" t="str">
        <f>IF(D1054=0,"Blank",'3 Model Input'!E$49*(1-'3 Model Input'!E$51))</f>
        <v>Blank</v>
      </c>
      <c r="P1054" s="197" t="str">
        <f t="shared" si="181"/>
        <v>Blank</v>
      </c>
      <c r="Q1054" s="197" t="str">
        <f>IF(D1054=0,"Blank",IF(D1054="BEV",E1054*(1-'3 Model Input'!E$54), E1054))</f>
        <v>Blank</v>
      </c>
      <c r="R1054" s="198" t="str">
        <f>IF(D1054=0,"Blank",IF(D1054="PHEV",F1054/G1054,F1054*(1-'3 Model Input'!E$54)/G1054))</f>
        <v>Blank</v>
      </c>
      <c r="S1054" s="198" t="str">
        <f>IF(D1054=0,"Blank",IF(D1054="PHEV",MIN(M1054,E1054),MIN(M1054,(E1054*(1-'3 Model Input'!E$54)))))</f>
        <v>Blank</v>
      </c>
      <c r="T1054" s="217" t="str">
        <f t="shared" si="182"/>
        <v>Blank</v>
      </c>
      <c r="U1054" s="89"/>
      <c r="V1054" s="216" t="str">
        <f>IF(D1054=0,"Blank",P1054*'3 Model Input'!E$50)</f>
        <v>Blank</v>
      </c>
      <c r="W1054" s="197" t="str">
        <f t="shared" si="183"/>
        <v>Blank</v>
      </c>
      <c r="X1054" s="197" t="str">
        <f t="shared" si="184"/>
        <v>Blank</v>
      </c>
      <c r="Y1054" s="197" t="str">
        <f t="shared" si="185"/>
        <v>Blank</v>
      </c>
      <c r="Z1054" s="197" t="str">
        <f t="shared" si="186"/>
        <v>Blank</v>
      </c>
      <c r="AA1054" s="223" t="str" cm="1">
        <f t="array" ref="AA1054">_xlfn.IFS(ISTEXT('3 Model Input'!F$70),"Missing",ISTEXT('3 Model Input'!I$70),"Missing",ISNUMBER('3 Model Input'!K$70),'3 Model Input'!K$70*P1054)</f>
        <v>Missing</v>
      </c>
      <c r="AB1054" s="89"/>
      <c r="AC1054" s="227" t="str" cm="1">
        <f t="array" ref="AC1054">IF(D1054=0,"Blank",_xlfn.IFS('3 Model Input'!E$61=1,(V1054*G1054)/T1054,'3 Model Input'!E$61=2,(W1054*G1054)/T1054,'3 Model Input'!E$61=3,(X1054*G1054)/T1054,'3 Model Input'!E$61=4,(Y1054*G1054)/T1054,'3 Model Input'!E$61=5,(Z1054*G1054)/T1054, ISTEXT('3 Model Input'!E$61),"Missing",'3 Model Input'!E$61=6,(AA1054*G1054)/T1054))</f>
        <v>Blank</v>
      </c>
      <c r="AD1054" s="202" t="str">
        <f t="shared" si="187"/>
        <v>Blank</v>
      </c>
      <c r="AE1054" s="202" t="str">
        <f t="shared" si="188"/>
        <v>Blank</v>
      </c>
      <c r="AF1054" s="217" t="str">
        <f t="shared" si="189"/>
        <v>Blank</v>
      </c>
      <c r="AG1054" s="9" t="str" cm="1">
        <f t="array" ref="AG1054">_xlfn.IFS(ISNUMBER(AC1054), "", ISNUMBER(SEARCH("Blank", AC1054)), "", ISERROR(AC1054), "Bad input on tab 3")</f>
        <v/>
      </c>
    </row>
    <row r="1055" spans="2:33" ht="15" customHeight="1" x14ac:dyDescent="0.75">
      <c r="B1055" s="205" t="str">
        <f>'5 Driver Data'!B1055</f>
        <v>1047</v>
      </c>
      <c r="C1055" s="193">
        <f>'5 Driver Data'!C1055</f>
        <v>0</v>
      </c>
      <c r="D1055" s="192">
        <f>'5 Driver Data'!D1055</f>
        <v>0</v>
      </c>
      <c r="E1055" s="191">
        <f>'5 Driver Data'!E1055</f>
        <v>0</v>
      </c>
      <c r="F1055" s="191">
        <f>'5 Driver Data'!F1055</f>
        <v>0</v>
      </c>
      <c r="G1055" s="191">
        <f>'5 Driver Data'!G1055</f>
        <v>0</v>
      </c>
      <c r="H1055" s="191">
        <f>'5 Driver Data'!H1055</f>
        <v>0</v>
      </c>
      <c r="I1055" s="191">
        <f>'5 Driver Data'!I1055</f>
        <v>0</v>
      </c>
      <c r="J1055" s="191">
        <f>'5 Driver Data'!J1055</f>
        <v>0</v>
      </c>
      <c r="K1055" s="206">
        <f>'5 Driver Data'!K1055</f>
        <v>0</v>
      </c>
      <c r="L1055" s="1"/>
      <c r="M1055" s="216" t="str">
        <f>IF(D1055=0,"Blank",'3 Model Input'!E$44*'3 Model Input'!E$45)</f>
        <v>Blank</v>
      </c>
      <c r="N1055" s="197" t="str">
        <f t="shared" si="180"/>
        <v>Blank</v>
      </c>
      <c r="O1055" s="197" t="str">
        <f>IF(D1055=0,"Blank",'3 Model Input'!E$49*(1-'3 Model Input'!E$51))</f>
        <v>Blank</v>
      </c>
      <c r="P1055" s="197" t="str">
        <f t="shared" si="181"/>
        <v>Blank</v>
      </c>
      <c r="Q1055" s="197" t="str">
        <f>IF(D1055=0,"Blank",IF(D1055="BEV",E1055*(1-'3 Model Input'!E$54), E1055))</f>
        <v>Blank</v>
      </c>
      <c r="R1055" s="198" t="str">
        <f>IF(D1055=0,"Blank",IF(D1055="PHEV",F1055/G1055,F1055*(1-'3 Model Input'!E$54)/G1055))</f>
        <v>Blank</v>
      </c>
      <c r="S1055" s="198" t="str">
        <f>IF(D1055=0,"Blank",IF(D1055="PHEV",MIN(M1055,E1055),MIN(M1055,(E1055*(1-'3 Model Input'!E$54)))))</f>
        <v>Blank</v>
      </c>
      <c r="T1055" s="217" t="str">
        <f t="shared" si="182"/>
        <v>Blank</v>
      </c>
      <c r="U1055" s="89"/>
      <c r="V1055" s="216" t="str">
        <f>IF(D1055=0,"Blank",P1055*'3 Model Input'!E$50)</f>
        <v>Blank</v>
      </c>
      <c r="W1055" s="197" t="str">
        <f t="shared" si="183"/>
        <v>Blank</v>
      </c>
      <c r="X1055" s="197" t="str">
        <f t="shared" si="184"/>
        <v>Blank</v>
      </c>
      <c r="Y1055" s="197" t="str">
        <f t="shared" si="185"/>
        <v>Blank</v>
      </c>
      <c r="Z1055" s="197" t="str">
        <f t="shared" si="186"/>
        <v>Blank</v>
      </c>
      <c r="AA1055" s="223" t="str" cm="1">
        <f t="array" ref="AA1055">_xlfn.IFS(ISTEXT('3 Model Input'!F$70),"Missing",ISTEXT('3 Model Input'!I$70),"Missing",ISNUMBER('3 Model Input'!K$70),'3 Model Input'!K$70*P1055)</f>
        <v>Missing</v>
      </c>
      <c r="AB1055" s="89"/>
      <c r="AC1055" s="227" t="str" cm="1">
        <f t="array" ref="AC1055">IF(D1055=0,"Blank",_xlfn.IFS('3 Model Input'!E$61=1,(V1055*G1055)/T1055,'3 Model Input'!E$61=2,(W1055*G1055)/T1055,'3 Model Input'!E$61=3,(X1055*G1055)/T1055,'3 Model Input'!E$61=4,(Y1055*G1055)/T1055,'3 Model Input'!E$61=5,(Z1055*G1055)/T1055, ISTEXT('3 Model Input'!E$61),"Missing",'3 Model Input'!E$61=6,(AA1055*G1055)/T1055))</f>
        <v>Blank</v>
      </c>
      <c r="AD1055" s="202" t="str">
        <f t="shared" si="187"/>
        <v>Blank</v>
      </c>
      <c r="AE1055" s="202" t="str">
        <f t="shared" si="188"/>
        <v>Blank</v>
      </c>
      <c r="AF1055" s="217" t="str">
        <f t="shared" si="189"/>
        <v>Blank</v>
      </c>
      <c r="AG1055" s="9" t="str" cm="1">
        <f t="array" ref="AG1055">_xlfn.IFS(ISNUMBER(AC1055), "", ISNUMBER(SEARCH("Blank", AC1055)), "", ISERROR(AC1055), "Bad input on tab 3")</f>
        <v/>
      </c>
    </row>
    <row r="1056" spans="2:33" ht="15" customHeight="1" x14ac:dyDescent="0.75">
      <c r="B1056" s="205" t="str">
        <f>'5 Driver Data'!B1056</f>
        <v>1048</v>
      </c>
      <c r="C1056" s="193">
        <f>'5 Driver Data'!C1056</f>
        <v>0</v>
      </c>
      <c r="D1056" s="192">
        <f>'5 Driver Data'!D1056</f>
        <v>0</v>
      </c>
      <c r="E1056" s="191">
        <f>'5 Driver Data'!E1056</f>
        <v>0</v>
      </c>
      <c r="F1056" s="191">
        <f>'5 Driver Data'!F1056</f>
        <v>0</v>
      </c>
      <c r="G1056" s="191">
        <f>'5 Driver Data'!G1056</f>
        <v>0</v>
      </c>
      <c r="H1056" s="191">
        <f>'5 Driver Data'!H1056</f>
        <v>0</v>
      </c>
      <c r="I1056" s="191">
        <f>'5 Driver Data'!I1056</f>
        <v>0</v>
      </c>
      <c r="J1056" s="191">
        <f>'5 Driver Data'!J1056</f>
        <v>0</v>
      </c>
      <c r="K1056" s="206">
        <f>'5 Driver Data'!K1056</f>
        <v>0</v>
      </c>
      <c r="L1056" s="1"/>
      <c r="M1056" s="216" t="str">
        <f>IF(D1056=0,"Blank",'3 Model Input'!E$44*'3 Model Input'!E$45)</f>
        <v>Blank</v>
      </c>
      <c r="N1056" s="197" t="str">
        <f t="shared" si="180"/>
        <v>Blank</v>
      </c>
      <c r="O1056" s="197" t="str">
        <f>IF(D1056=0,"Blank",'3 Model Input'!E$49*(1-'3 Model Input'!E$51))</f>
        <v>Blank</v>
      </c>
      <c r="P1056" s="197" t="str">
        <f t="shared" si="181"/>
        <v>Blank</v>
      </c>
      <c r="Q1056" s="197" t="str">
        <f>IF(D1056=0,"Blank",IF(D1056="BEV",E1056*(1-'3 Model Input'!E$54), E1056))</f>
        <v>Blank</v>
      </c>
      <c r="R1056" s="198" t="str">
        <f>IF(D1056=0,"Blank",IF(D1056="PHEV",F1056/G1056,F1056*(1-'3 Model Input'!E$54)/G1056))</f>
        <v>Blank</v>
      </c>
      <c r="S1056" s="198" t="str">
        <f>IF(D1056=0,"Blank",IF(D1056="PHEV",MIN(M1056,E1056),MIN(M1056,(E1056*(1-'3 Model Input'!E$54)))))</f>
        <v>Blank</v>
      </c>
      <c r="T1056" s="217" t="str">
        <f t="shared" si="182"/>
        <v>Blank</v>
      </c>
      <c r="U1056" s="89"/>
      <c r="V1056" s="216" t="str">
        <f>IF(D1056=0,"Blank",P1056*'3 Model Input'!E$50)</f>
        <v>Blank</v>
      </c>
      <c r="W1056" s="197" t="str">
        <f t="shared" si="183"/>
        <v>Blank</v>
      </c>
      <c r="X1056" s="197" t="str">
        <f t="shared" si="184"/>
        <v>Blank</v>
      </c>
      <c r="Y1056" s="197" t="str">
        <f t="shared" si="185"/>
        <v>Blank</v>
      </c>
      <c r="Z1056" s="197" t="str">
        <f t="shared" si="186"/>
        <v>Blank</v>
      </c>
      <c r="AA1056" s="223" t="str" cm="1">
        <f t="array" ref="AA1056">_xlfn.IFS(ISTEXT('3 Model Input'!F$70),"Missing",ISTEXT('3 Model Input'!I$70),"Missing",ISNUMBER('3 Model Input'!K$70),'3 Model Input'!K$70*P1056)</f>
        <v>Missing</v>
      </c>
      <c r="AB1056" s="89"/>
      <c r="AC1056" s="227" t="str" cm="1">
        <f t="array" ref="AC1056">IF(D1056=0,"Blank",_xlfn.IFS('3 Model Input'!E$61=1,(V1056*G1056)/T1056,'3 Model Input'!E$61=2,(W1056*G1056)/T1056,'3 Model Input'!E$61=3,(X1056*G1056)/T1056,'3 Model Input'!E$61=4,(Y1056*G1056)/T1056,'3 Model Input'!E$61=5,(Z1056*G1056)/T1056, ISTEXT('3 Model Input'!E$61),"Missing",'3 Model Input'!E$61=6,(AA1056*G1056)/T1056))</f>
        <v>Blank</v>
      </c>
      <c r="AD1056" s="202" t="str">
        <f t="shared" si="187"/>
        <v>Blank</v>
      </c>
      <c r="AE1056" s="202" t="str">
        <f t="shared" si="188"/>
        <v>Blank</v>
      </c>
      <c r="AF1056" s="217" t="str">
        <f t="shared" si="189"/>
        <v>Blank</v>
      </c>
      <c r="AG1056" s="9" t="str" cm="1">
        <f t="array" ref="AG1056">_xlfn.IFS(ISNUMBER(AC1056), "", ISNUMBER(SEARCH("Blank", AC1056)), "", ISERROR(AC1056), "Bad input on tab 3")</f>
        <v/>
      </c>
    </row>
    <row r="1057" spans="2:33" ht="15" customHeight="1" x14ac:dyDescent="0.75">
      <c r="B1057" s="205" t="str">
        <f>'5 Driver Data'!B1057</f>
        <v>1049</v>
      </c>
      <c r="C1057" s="193">
        <f>'5 Driver Data'!C1057</f>
        <v>0</v>
      </c>
      <c r="D1057" s="192">
        <f>'5 Driver Data'!D1057</f>
        <v>0</v>
      </c>
      <c r="E1057" s="191">
        <f>'5 Driver Data'!E1057</f>
        <v>0</v>
      </c>
      <c r="F1057" s="191">
        <f>'5 Driver Data'!F1057</f>
        <v>0</v>
      </c>
      <c r="G1057" s="191">
        <f>'5 Driver Data'!G1057</f>
        <v>0</v>
      </c>
      <c r="H1057" s="191">
        <f>'5 Driver Data'!H1057</f>
        <v>0</v>
      </c>
      <c r="I1057" s="191">
        <f>'5 Driver Data'!I1057</f>
        <v>0</v>
      </c>
      <c r="J1057" s="191">
        <f>'5 Driver Data'!J1057</f>
        <v>0</v>
      </c>
      <c r="K1057" s="206">
        <f>'5 Driver Data'!K1057</f>
        <v>0</v>
      </c>
      <c r="L1057" s="1"/>
      <c r="M1057" s="216" t="str">
        <f>IF(D1057=0,"Blank",'3 Model Input'!E$44*'3 Model Input'!E$45)</f>
        <v>Blank</v>
      </c>
      <c r="N1057" s="197" t="str">
        <f t="shared" si="180"/>
        <v>Blank</v>
      </c>
      <c r="O1057" s="197" t="str">
        <f>IF(D1057=0,"Blank",'3 Model Input'!E$49*(1-'3 Model Input'!E$51))</f>
        <v>Blank</v>
      </c>
      <c r="P1057" s="197" t="str">
        <f t="shared" si="181"/>
        <v>Blank</v>
      </c>
      <c r="Q1057" s="197" t="str">
        <f>IF(D1057=0,"Blank",IF(D1057="BEV",E1057*(1-'3 Model Input'!E$54), E1057))</f>
        <v>Blank</v>
      </c>
      <c r="R1057" s="198" t="str">
        <f>IF(D1057=0,"Blank",IF(D1057="PHEV",F1057/G1057,F1057*(1-'3 Model Input'!E$54)/G1057))</f>
        <v>Blank</v>
      </c>
      <c r="S1057" s="198" t="str">
        <f>IF(D1057=0,"Blank",IF(D1057="PHEV",MIN(M1057,E1057),MIN(M1057,(E1057*(1-'3 Model Input'!E$54)))))</f>
        <v>Blank</v>
      </c>
      <c r="T1057" s="217" t="str">
        <f t="shared" si="182"/>
        <v>Blank</v>
      </c>
      <c r="U1057" s="89"/>
      <c r="V1057" s="216" t="str">
        <f>IF(D1057=0,"Blank",P1057*'3 Model Input'!E$50)</f>
        <v>Blank</v>
      </c>
      <c r="W1057" s="197" t="str">
        <f t="shared" si="183"/>
        <v>Blank</v>
      </c>
      <c r="X1057" s="197" t="str">
        <f t="shared" si="184"/>
        <v>Blank</v>
      </c>
      <c r="Y1057" s="197" t="str">
        <f t="shared" si="185"/>
        <v>Blank</v>
      </c>
      <c r="Z1057" s="197" t="str">
        <f t="shared" si="186"/>
        <v>Blank</v>
      </c>
      <c r="AA1057" s="223" t="str" cm="1">
        <f t="array" ref="AA1057">_xlfn.IFS(ISTEXT('3 Model Input'!F$70),"Missing",ISTEXT('3 Model Input'!I$70),"Missing",ISNUMBER('3 Model Input'!K$70),'3 Model Input'!K$70*P1057)</f>
        <v>Missing</v>
      </c>
      <c r="AB1057" s="89"/>
      <c r="AC1057" s="227" t="str" cm="1">
        <f t="array" ref="AC1057">IF(D1057=0,"Blank",_xlfn.IFS('3 Model Input'!E$61=1,(V1057*G1057)/T1057,'3 Model Input'!E$61=2,(W1057*G1057)/T1057,'3 Model Input'!E$61=3,(X1057*G1057)/T1057,'3 Model Input'!E$61=4,(Y1057*G1057)/T1057,'3 Model Input'!E$61=5,(Z1057*G1057)/T1057, ISTEXT('3 Model Input'!E$61),"Missing",'3 Model Input'!E$61=6,(AA1057*G1057)/T1057))</f>
        <v>Blank</v>
      </c>
      <c r="AD1057" s="202" t="str">
        <f t="shared" si="187"/>
        <v>Blank</v>
      </c>
      <c r="AE1057" s="202" t="str">
        <f t="shared" si="188"/>
        <v>Blank</v>
      </c>
      <c r="AF1057" s="217" t="str">
        <f t="shared" si="189"/>
        <v>Blank</v>
      </c>
      <c r="AG1057" s="9" t="str" cm="1">
        <f t="array" ref="AG1057">_xlfn.IFS(ISNUMBER(AC1057), "", ISNUMBER(SEARCH("Blank", AC1057)), "", ISERROR(AC1057), "Bad input on tab 3")</f>
        <v/>
      </c>
    </row>
    <row r="1058" spans="2:33" ht="15" customHeight="1" x14ac:dyDescent="0.75">
      <c r="B1058" s="205" t="str">
        <f>'5 Driver Data'!B1058</f>
        <v>1050</v>
      </c>
      <c r="C1058" s="193">
        <f>'5 Driver Data'!C1058</f>
        <v>0</v>
      </c>
      <c r="D1058" s="192">
        <f>'5 Driver Data'!D1058</f>
        <v>0</v>
      </c>
      <c r="E1058" s="191">
        <f>'5 Driver Data'!E1058</f>
        <v>0</v>
      </c>
      <c r="F1058" s="191">
        <f>'5 Driver Data'!F1058</f>
        <v>0</v>
      </c>
      <c r="G1058" s="191">
        <f>'5 Driver Data'!G1058</f>
        <v>0</v>
      </c>
      <c r="H1058" s="191">
        <f>'5 Driver Data'!H1058</f>
        <v>0</v>
      </c>
      <c r="I1058" s="191">
        <f>'5 Driver Data'!I1058</f>
        <v>0</v>
      </c>
      <c r="J1058" s="191">
        <f>'5 Driver Data'!J1058</f>
        <v>0</v>
      </c>
      <c r="K1058" s="206">
        <f>'5 Driver Data'!K1058</f>
        <v>0</v>
      </c>
      <c r="L1058" s="1"/>
      <c r="M1058" s="216" t="str">
        <f>IF(D1058=0,"Blank",'3 Model Input'!E$44*'3 Model Input'!E$45)</f>
        <v>Blank</v>
      </c>
      <c r="N1058" s="197" t="str">
        <f t="shared" si="180"/>
        <v>Blank</v>
      </c>
      <c r="O1058" s="197" t="str">
        <f>IF(D1058=0,"Blank",'3 Model Input'!E$49*(1-'3 Model Input'!E$51))</f>
        <v>Blank</v>
      </c>
      <c r="P1058" s="197" t="str">
        <f t="shared" si="181"/>
        <v>Blank</v>
      </c>
      <c r="Q1058" s="197" t="str">
        <f>IF(D1058=0,"Blank",IF(D1058="BEV",E1058*(1-'3 Model Input'!E$54), E1058))</f>
        <v>Blank</v>
      </c>
      <c r="R1058" s="198" t="str">
        <f>IF(D1058=0,"Blank",IF(D1058="PHEV",F1058/G1058,F1058*(1-'3 Model Input'!E$54)/G1058))</f>
        <v>Blank</v>
      </c>
      <c r="S1058" s="198" t="str">
        <f>IF(D1058=0,"Blank",IF(D1058="PHEV",MIN(M1058,E1058),MIN(M1058,(E1058*(1-'3 Model Input'!E$54)))))</f>
        <v>Blank</v>
      </c>
      <c r="T1058" s="217" t="str">
        <f t="shared" si="182"/>
        <v>Blank</v>
      </c>
      <c r="U1058" s="89"/>
      <c r="V1058" s="216" t="str">
        <f>IF(D1058=0,"Blank",P1058*'3 Model Input'!E$50)</f>
        <v>Blank</v>
      </c>
      <c r="W1058" s="197" t="str">
        <f t="shared" si="183"/>
        <v>Blank</v>
      </c>
      <c r="X1058" s="197" t="str">
        <f t="shared" si="184"/>
        <v>Blank</v>
      </c>
      <c r="Y1058" s="197" t="str">
        <f t="shared" si="185"/>
        <v>Blank</v>
      </c>
      <c r="Z1058" s="197" t="str">
        <f t="shared" si="186"/>
        <v>Blank</v>
      </c>
      <c r="AA1058" s="223" t="str" cm="1">
        <f t="array" ref="AA1058">_xlfn.IFS(ISTEXT('3 Model Input'!F$70),"Missing",ISTEXT('3 Model Input'!I$70),"Missing",ISNUMBER('3 Model Input'!K$70),'3 Model Input'!K$70*P1058)</f>
        <v>Missing</v>
      </c>
      <c r="AB1058" s="89"/>
      <c r="AC1058" s="227" t="str" cm="1">
        <f t="array" ref="AC1058">IF(D1058=0,"Blank",_xlfn.IFS('3 Model Input'!E$61=1,(V1058*G1058)/T1058,'3 Model Input'!E$61=2,(W1058*G1058)/T1058,'3 Model Input'!E$61=3,(X1058*G1058)/T1058,'3 Model Input'!E$61=4,(Y1058*G1058)/T1058,'3 Model Input'!E$61=5,(Z1058*G1058)/T1058, ISTEXT('3 Model Input'!E$61),"Missing",'3 Model Input'!E$61=6,(AA1058*G1058)/T1058))</f>
        <v>Blank</v>
      </c>
      <c r="AD1058" s="202" t="str">
        <f t="shared" si="187"/>
        <v>Blank</v>
      </c>
      <c r="AE1058" s="202" t="str">
        <f t="shared" si="188"/>
        <v>Blank</v>
      </c>
      <c r="AF1058" s="217" t="str">
        <f t="shared" si="189"/>
        <v>Blank</v>
      </c>
      <c r="AG1058" s="9" t="str" cm="1">
        <f t="array" ref="AG1058">_xlfn.IFS(ISNUMBER(AC1058), "", ISNUMBER(SEARCH("Blank", AC1058)), "", ISERROR(AC1058), "Bad input on tab 3")</f>
        <v/>
      </c>
    </row>
    <row r="1059" spans="2:33" ht="15" customHeight="1" x14ac:dyDescent="0.75">
      <c r="B1059" s="205" t="str">
        <f>'5 Driver Data'!B1059</f>
        <v>1051</v>
      </c>
      <c r="C1059" s="193">
        <f>'5 Driver Data'!C1059</f>
        <v>0</v>
      </c>
      <c r="D1059" s="192">
        <f>'5 Driver Data'!D1059</f>
        <v>0</v>
      </c>
      <c r="E1059" s="191">
        <f>'5 Driver Data'!E1059</f>
        <v>0</v>
      </c>
      <c r="F1059" s="191">
        <f>'5 Driver Data'!F1059</f>
        <v>0</v>
      </c>
      <c r="G1059" s="191">
        <f>'5 Driver Data'!G1059</f>
        <v>0</v>
      </c>
      <c r="H1059" s="191">
        <f>'5 Driver Data'!H1059</f>
        <v>0</v>
      </c>
      <c r="I1059" s="191">
        <f>'5 Driver Data'!I1059</f>
        <v>0</v>
      </c>
      <c r="J1059" s="191">
        <f>'5 Driver Data'!J1059</f>
        <v>0</v>
      </c>
      <c r="K1059" s="206">
        <f>'5 Driver Data'!K1059</f>
        <v>0</v>
      </c>
      <c r="L1059" s="1"/>
      <c r="M1059" s="216" t="str">
        <f>IF(D1059=0,"Blank",'3 Model Input'!E$44*'3 Model Input'!E$45)</f>
        <v>Blank</v>
      </c>
      <c r="N1059" s="197" t="str">
        <f t="shared" si="180"/>
        <v>Blank</v>
      </c>
      <c r="O1059" s="197" t="str">
        <f>IF(D1059=0,"Blank",'3 Model Input'!E$49*(1-'3 Model Input'!E$51))</f>
        <v>Blank</v>
      </c>
      <c r="P1059" s="197" t="str">
        <f t="shared" si="181"/>
        <v>Blank</v>
      </c>
      <c r="Q1059" s="197" t="str">
        <f>IF(D1059=0,"Blank",IF(D1059="BEV",E1059*(1-'3 Model Input'!E$54), E1059))</f>
        <v>Blank</v>
      </c>
      <c r="R1059" s="198" t="str">
        <f>IF(D1059=0,"Blank",IF(D1059="PHEV",F1059/G1059,F1059*(1-'3 Model Input'!E$54)/G1059))</f>
        <v>Blank</v>
      </c>
      <c r="S1059" s="198" t="str">
        <f>IF(D1059=0,"Blank",IF(D1059="PHEV",MIN(M1059,E1059),MIN(M1059,(E1059*(1-'3 Model Input'!E$54)))))</f>
        <v>Blank</v>
      </c>
      <c r="T1059" s="217" t="str">
        <f t="shared" si="182"/>
        <v>Blank</v>
      </c>
      <c r="U1059" s="89"/>
      <c r="V1059" s="216" t="str">
        <f>IF(D1059=0,"Blank",P1059*'3 Model Input'!E$50)</f>
        <v>Blank</v>
      </c>
      <c r="W1059" s="197" t="str">
        <f t="shared" si="183"/>
        <v>Blank</v>
      </c>
      <c r="X1059" s="197" t="str">
        <f t="shared" si="184"/>
        <v>Blank</v>
      </c>
      <c r="Y1059" s="197" t="str">
        <f t="shared" si="185"/>
        <v>Blank</v>
      </c>
      <c r="Z1059" s="197" t="str">
        <f t="shared" si="186"/>
        <v>Blank</v>
      </c>
      <c r="AA1059" s="223" t="str" cm="1">
        <f t="array" ref="AA1059">_xlfn.IFS(ISTEXT('3 Model Input'!F$70),"Missing",ISTEXT('3 Model Input'!I$70),"Missing",ISNUMBER('3 Model Input'!K$70),'3 Model Input'!K$70*P1059)</f>
        <v>Missing</v>
      </c>
      <c r="AB1059" s="89"/>
      <c r="AC1059" s="227" t="str" cm="1">
        <f t="array" ref="AC1059">IF(D1059=0,"Blank",_xlfn.IFS('3 Model Input'!E$61=1,(V1059*G1059)/T1059,'3 Model Input'!E$61=2,(W1059*G1059)/T1059,'3 Model Input'!E$61=3,(X1059*G1059)/T1059,'3 Model Input'!E$61=4,(Y1059*G1059)/T1059,'3 Model Input'!E$61=5,(Z1059*G1059)/T1059, ISTEXT('3 Model Input'!E$61),"Missing",'3 Model Input'!E$61=6,(AA1059*G1059)/T1059))</f>
        <v>Blank</v>
      </c>
      <c r="AD1059" s="202" t="str">
        <f t="shared" si="187"/>
        <v>Blank</v>
      </c>
      <c r="AE1059" s="202" t="str">
        <f t="shared" si="188"/>
        <v>Blank</v>
      </c>
      <c r="AF1059" s="217" t="str">
        <f t="shared" si="189"/>
        <v>Blank</v>
      </c>
      <c r="AG1059" s="9" t="str" cm="1">
        <f t="array" ref="AG1059">_xlfn.IFS(ISNUMBER(AC1059), "", ISNUMBER(SEARCH("Blank", AC1059)), "", ISERROR(AC1059), "Bad input on tab 3")</f>
        <v/>
      </c>
    </row>
    <row r="1060" spans="2:33" ht="15" customHeight="1" x14ac:dyDescent="0.75">
      <c r="B1060" s="205" t="str">
        <f>'5 Driver Data'!B1060</f>
        <v>1052</v>
      </c>
      <c r="C1060" s="193">
        <f>'5 Driver Data'!C1060</f>
        <v>0</v>
      </c>
      <c r="D1060" s="192">
        <f>'5 Driver Data'!D1060</f>
        <v>0</v>
      </c>
      <c r="E1060" s="191">
        <f>'5 Driver Data'!E1060</f>
        <v>0</v>
      </c>
      <c r="F1060" s="191">
        <f>'5 Driver Data'!F1060</f>
        <v>0</v>
      </c>
      <c r="G1060" s="191">
        <f>'5 Driver Data'!G1060</f>
        <v>0</v>
      </c>
      <c r="H1060" s="191">
        <f>'5 Driver Data'!H1060</f>
        <v>0</v>
      </c>
      <c r="I1060" s="191">
        <f>'5 Driver Data'!I1060</f>
        <v>0</v>
      </c>
      <c r="J1060" s="191">
        <f>'5 Driver Data'!J1060</f>
        <v>0</v>
      </c>
      <c r="K1060" s="206">
        <f>'5 Driver Data'!K1060</f>
        <v>0</v>
      </c>
      <c r="L1060" s="1"/>
      <c r="M1060" s="216" t="str">
        <f>IF(D1060=0,"Blank",'3 Model Input'!E$44*'3 Model Input'!E$45)</f>
        <v>Blank</v>
      </c>
      <c r="N1060" s="197" t="str">
        <f t="shared" si="180"/>
        <v>Blank</v>
      </c>
      <c r="O1060" s="197" t="str">
        <f>IF(D1060=0,"Blank",'3 Model Input'!E$49*(1-'3 Model Input'!E$51))</f>
        <v>Blank</v>
      </c>
      <c r="P1060" s="197" t="str">
        <f t="shared" si="181"/>
        <v>Blank</v>
      </c>
      <c r="Q1060" s="197" t="str">
        <f>IF(D1060=0,"Blank",IF(D1060="BEV",E1060*(1-'3 Model Input'!E$54), E1060))</f>
        <v>Blank</v>
      </c>
      <c r="R1060" s="198" t="str">
        <f>IF(D1060=0,"Blank",IF(D1060="PHEV",F1060/G1060,F1060*(1-'3 Model Input'!E$54)/G1060))</f>
        <v>Blank</v>
      </c>
      <c r="S1060" s="198" t="str">
        <f>IF(D1060=0,"Blank",IF(D1060="PHEV",MIN(M1060,E1060),MIN(M1060,(E1060*(1-'3 Model Input'!E$54)))))</f>
        <v>Blank</v>
      </c>
      <c r="T1060" s="217" t="str">
        <f t="shared" si="182"/>
        <v>Blank</v>
      </c>
      <c r="U1060" s="89"/>
      <c r="V1060" s="216" t="str">
        <f>IF(D1060=0,"Blank",P1060*'3 Model Input'!E$50)</f>
        <v>Blank</v>
      </c>
      <c r="W1060" s="197" t="str">
        <f t="shared" si="183"/>
        <v>Blank</v>
      </c>
      <c r="X1060" s="197" t="str">
        <f t="shared" si="184"/>
        <v>Blank</v>
      </c>
      <c r="Y1060" s="197" t="str">
        <f t="shared" si="185"/>
        <v>Blank</v>
      </c>
      <c r="Z1060" s="197" t="str">
        <f t="shared" si="186"/>
        <v>Blank</v>
      </c>
      <c r="AA1060" s="223" t="str" cm="1">
        <f t="array" ref="AA1060">_xlfn.IFS(ISTEXT('3 Model Input'!F$70),"Missing",ISTEXT('3 Model Input'!I$70),"Missing",ISNUMBER('3 Model Input'!K$70),'3 Model Input'!K$70*P1060)</f>
        <v>Missing</v>
      </c>
      <c r="AB1060" s="89"/>
      <c r="AC1060" s="227" t="str" cm="1">
        <f t="array" ref="AC1060">IF(D1060=0,"Blank",_xlfn.IFS('3 Model Input'!E$61=1,(V1060*G1060)/T1060,'3 Model Input'!E$61=2,(W1060*G1060)/T1060,'3 Model Input'!E$61=3,(X1060*G1060)/T1060,'3 Model Input'!E$61=4,(Y1060*G1060)/T1060,'3 Model Input'!E$61=5,(Z1060*G1060)/T1060, ISTEXT('3 Model Input'!E$61),"Missing",'3 Model Input'!E$61=6,(AA1060*G1060)/T1060))</f>
        <v>Blank</v>
      </c>
      <c r="AD1060" s="202" t="str">
        <f t="shared" si="187"/>
        <v>Blank</v>
      </c>
      <c r="AE1060" s="202" t="str">
        <f t="shared" si="188"/>
        <v>Blank</v>
      </c>
      <c r="AF1060" s="217" t="str">
        <f t="shared" si="189"/>
        <v>Blank</v>
      </c>
      <c r="AG1060" s="9" t="str" cm="1">
        <f t="array" ref="AG1060">_xlfn.IFS(ISNUMBER(AC1060), "", ISNUMBER(SEARCH("Blank", AC1060)), "", ISERROR(AC1060), "Bad input on tab 3")</f>
        <v/>
      </c>
    </row>
    <row r="1061" spans="2:33" ht="15" customHeight="1" x14ac:dyDescent="0.75">
      <c r="B1061" s="205" t="str">
        <f>'5 Driver Data'!B1061</f>
        <v>1053</v>
      </c>
      <c r="C1061" s="193">
        <f>'5 Driver Data'!C1061</f>
        <v>0</v>
      </c>
      <c r="D1061" s="192">
        <f>'5 Driver Data'!D1061</f>
        <v>0</v>
      </c>
      <c r="E1061" s="191">
        <f>'5 Driver Data'!E1061</f>
        <v>0</v>
      </c>
      <c r="F1061" s="191">
        <f>'5 Driver Data'!F1061</f>
        <v>0</v>
      </c>
      <c r="G1061" s="191">
        <f>'5 Driver Data'!G1061</f>
        <v>0</v>
      </c>
      <c r="H1061" s="191">
        <f>'5 Driver Data'!H1061</f>
        <v>0</v>
      </c>
      <c r="I1061" s="191">
        <f>'5 Driver Data'!I1061</f>
        <v>0</v>
      </c>
      <c r="J1061" s="191">
        <f>'5 Driver Data'!J1061</f>
        <v>0</v>
      </c>
      <c r="K1061" s="206">
        <f>'5 Driver Data'!K1061</f>
        <v>0</v>
      </c>
      <c r="L1061" s="1"/>
      <c r="M1061" s="216" t="str">
        <f>IF(D1061=0,"Blank",'3 Model Input'!E$44*'3 Model Input'!E$45)</f>
        <v>Blank</v>
      </c>
      <c r="N1061" s="197" t="str">
        <f t="shared" si="180"/>
        <v>Blank</v>
      </c>
      <c r="O1061" s="197" t="str">
        <f>IF(D1061=0,"Blank",'3 Model Input'!E$49*(1-'3 Model Input'!E$51))</f>
        <v>Blank</v>
      </c>
      <c r="P1061" s="197" t="str">
        <f t="shared" si="181"/>
        <v>Blank</v>
      </c>
      <c r="Q1061" s="197" t="str">
        <f>IF(D1061=0,"Blank",IF(D1061="BEV",E1061*(1-'3 Model Input'!E$54), E1061))</f>
        <v>Blank</v>
      </c>
      <c r="R1061" s="198" t="str">
        <f>IF(D1061=0,"Blank",IF(D1061="PHEV",F1061/G1061,F1061*(1-'3 Model Input'!E$54)/G1061))</f>
        <v>Blank</v>
      </c>
      <c r="S1061" s="198" t="str">
        <f>IF(D1061=0,"Blank",IF(D1061="PHEV",MIN(M1061,E1061),MIN(M1061,(E1061*(1-'3 Model Input'!E$54)))))</f>
        <v>Blank</v>
      </c>
      <c r="T1061" s="217" t="str">
        <f t="shared" si="182"/>
        <v>Blank</v>
      </c>
      <c r="U1061" s="89"/>
      <c r="V1061" s="216" t="str">
        <f>IF(D1061=0,"Blank",P1061*'3 Model Input'!E$50)</f>
        <v>Blank</v>
      </c>
      <c r="W1061" s="197" t="str">
        <f t="shared" si="183"/>
        <v>Blank</v>
      </c>
      <c r="X1061" s="197" t="str">
        <f t="shared" si="184"/>
        <v>Blank</v>
      </c>
      <c r="Y1061" s="197" t="str">
        <f t="shared" si="185"/>
        <v>Blank</v>
      </c>
      <c r="Z1061" s="197" t="str">
        <f t="shared" si="186"/>
        <v>Blank</v>
      </c>
      <c r="AA1061" s="223" t="str" cm="1">
        <f t="array" ref="AA1061">_xlfn.IFS(ISTEXT('3 Model Input'!F$70),"Missing",ISTEXT('3 Model Input'!I$70),"Missing",ISNUMBER('3 Model Input'!K$70),'3 Model Input'!K$70*P1061)</f>
        <v>Missing</v>
      </c>
      <c r="AB1061" s="89"/>
      <c r="AC1061" s="227" t="str" cm="1">
        <f t="array" ref="AC1061">IF(D1061=0,"Blank",_xlfn.IFS('3 Model Input'!E$61=1,(V1061*G1061)/T1061,'3 Model Input'!E$61=2,(W1061*G1061)/T1061,'3 Model Input'!E$61=3,(X1061*G1061)/T1061,'3 Model Input'!E$61=4,(Y1061*G1061)/T1061,'3 Model Input'!E$61=5,(Z1061*G1061)/T1061, ISTEXT('3 Model Input'!E$61),"Missing",'3 Model Input'!E$61=6,(AA1061*G1061)/T1061))</f>
        <v>Blank</v>
      </c>
      <c r="AD1061" s="202" t="str">
        <f t="shared" si="187"/>
        <v>Blank</v>
      </c>
      <c r="AE1061" s="202" t="str">
        <f t="shared" si="188"/>
        <v>Blank</v>
      </c>
      <c r="AF1061" s="217" t="str">
        <f t="shared" si="189"/>
        <v>Blank</v>
      </c>
      <c r="AG1061" s="9" t="str" cm="1">
        <f t="array" ref="AG1061">_xlfn.IFS(ISNUMBER(AC1061), "", ISNUMBER(SEARCH("Blank", AC1061)), "", ISERROR(AC1061), "Bad input on tab 3")</f>
        <v/>
      </c>
    </row>
    <row r="1062" spans="2:33" ht="15" customHeight="1" x14ac:dyDescent="0.75">
      <c r="B1062" s="205" t="str">
        <f>'5 Driver Data'!B1062</f>
        <v>1054</v>
      </c>
      <c r="C1062" s="193">
        <f>'5 Driver Data'!C1062</f>
        <v>0</v>
      </c>
      <c r="D1062" s="192">
        <f>'5 Driver Data'!D1062</f>
        <v>0</v>
      </c>
      <c r="E1062" s="191">
        <f>'5 Driver Data'!E1062</f>
        <v>0</v>
      </c>
      <c r="F1062" s="191">
        <f>'5 Driver Data'!F1062</f>
        <v>0</v>
      </c>
      <c r="G1062" s="191">
        <f>'5 Driver Data'!G1062</f>
        <v>0</v>
      </c>
      <c r="H1062" s="191">
        <f>'5 Driver Data'!H1062</f>
        <v>0</v>
      </c>
      <c r="I1062" s="191">
        <f>'5 Driver Data'!I1062</f>
        <v>0</v>
      </c>
      <c r="J1062" s="191">
        <f>'5 Driver Data'!J1062</f>
        <v>0</v>
      </c>
      <c r="K1062" s="206">
        <f>'5 Driver Data'!K1062</f>
        <v>0</v>
      </c>
      <c r="L1062" s="1"/>
      <c r="M1062" s="216" t="str">
        <f>IF(D1062=0,"Blank",'3 Model Input'!E$44*'3 Model Input'!E$45)</f>
        <v>Blank</v>
      </c>
      <c r="N1062" s="197" t="str">
        <f t="shared" si="180"/>
        <v>Blank</v>
      </c>
      <c r="O1062" s="197" t="str">
        <f>IF(D1062=0,"Blank",'3 Model Input'!E$49*(1-'3 Model Input'!E$51))</f>
        <v>Blank</v>
      </c>
      <c r="P1062" s="197" t="str">
        <f t="shared" si="181"/>
        <v>Blank</v>
      </c>
      <c r="Q1062" s="197" t="str">
        <f>IF(D1062=0,"Blank",IF(D1062="BEV",E1062*(1-'3 Model Input'!E$54), E1062))</f>
        <v>Blank</v>
      </c>
      <c r="R1062" s="198" t="str">
        <f>IF(D1062=0,"Blank",IF(D1062="PHEV",F1062/G1062,F1062*(1-'3 Model Input'!E$54)/G1062))</f>
        <v>Blank</v>
      </c>
      <c r="S1062" s="198" t="str">
        <f>IF(D1062=0,"Blank",IF(D1062="PHEV",MIN(M1062,E1062),MIN(M1062,(E1062*(1-'3 Model Input'!E$54)))))</f>
        <v>Blank</v>
      </c>
      <c r="T1062" s="217" t="str">
        <f t="shared" si="182"/>
        <v>Blank</v>
      </c>
      <c r="U1062" s="89"/>
      <c r="V1062" s="216" t="str">
        <f>IF(D1062=0,"Blank",P1062*'3 Model Input'!E$50)</f>
        <v>Blank</v>
      </c>
      <c r="W1062" s="197" t="str">
        <f t="shared" si="183"/>
        <v>Blank</v>
      </c>
      <c r="X1062" s="197" t="str">
        <f t="shared" si="184"/>
        <v>Blank</v>
      </c>
      <c r="Y1062" s="197" t="str">
        <f t="shared" si="185"/>
        <v>Blank</v>
      </c>
      <c r="Z1062" s="197" t="str">
        <f t="shared" si="186"/>
        <v>Blank</v>
      </c>
      <c r="AA1062" s="223" t="str" cm="1">
        <f t="array" ref="AA1062">_xlfn.IFS(ISTEXT('3 Model Input'!F$70),"Missing",ISTEXT('3 Model Input'!I$70),"Missing",ISNUMBER('3 Model Input'!K$70),'3 Model Input'!K$70*P1062)</f>
        <v>Missing</v>
      </c>
      <c r="AB1062" s="89"/>
      <c r="AC1062" s="227" t="str" cm="1">
        <f t="array" ref="AC1062">IF(D1062=0,"Blank",_xlfn.IFS('3 Model Input'!E$61=1,(V1062*G1062)/T1062,'3 Model Input'!E$61=2,(W1062*G1062)/T1062,'3 Model Input'!E$61=3,(X1062*G1062)/T1062,'3 Model Input'!E$61=4,(Y1062*G1062)/T1062,'3 Model Input'!E$61=5,(Z1062*G1062)/T1062, ISTEXT('3 Model Input'!E$61),"Missing",'3 Model Input'!E$61=6,(AA1062*G1062)/T1062))</f>
        <v>Blank</v>
      </c>
      <c r="AD1062" s="202" t="str">
        <f t="shared" si="187"/>
        <v>Blank</v>
      </c>
      <c r="AE1062" s="202" t="str">
        <f t="shared" si="188"/>
        <v>Blank</v>
      </c>
      <c r="AF1062" s="217" t="str">
        <f t="shared" si="189"/>
        <v>Blank</v>
      </c>
      <c r="AG1062" s="9" t="str" cm="1">
        <f t="array" ref="AG1062">_xlfn.IFS(ISNUMBER(AC1062), "", ISNUMBER(SEARCH("Blank", AC1062)), "", ISERROR(AC1062), "Bad input on tab 3")</f>
        <v/>
      </c>
    </row>
    <row r="1063" spans="2:33" ht="15" customHeight="1" x14ac:dyDescent="0.75">
      <c r="B1063" s="205" t="str">
        <f>'5 Driver Data'!B1063</f>
        <v>1055</v>
      </c>
      <c r="C1063" s="193">
        <f>'5 Driver Data'!C1063</f>
        <v>0</v>
      </c>
      <c r="D1063" s="192">
        <f>'5 Driver Data'!D1063</f>
        <v>0</v>
      </c>
      <c r="E1063" s="191">
        <f>'5 Driver Data'!E1063</f>
        <v>0</v>
      </c>
      <c r="F1063" s="191">
        <f>'5 Driver Data'!F1063</f>
        <v>0</v>
      </c>
      <c r="G1063" s="191">
        <f>'5 Driver Data'!G1063</f>
        <v>0</v>
      </c>
      <c r="H1063" s="191">
        <f>'5 Driver Data'!H1063</f>
        <v>0</v>
      </c>
      <c r="I1063" s="191">
        <f>'5 Driver Data'!I1063</f>
        <v>0</v>
      </c>
      <c r="J1063" s="191">
        <f>'5 Driver Data'!J1063</f>
        <v>0</v>
      </c>
      <c r="K1063" s="206">
        <f>'5 Driver Data'!K1063</f>
        <v>0</v>
      </c>
      <c r="L1063" s="1"/>
      <c r="M1063" s="216" t="str">
        <f>IF(D1063=0,"Blank",'3 Model Input'!E$44*'3 Model Input'!E$45)</f>
        <v>Blank</v>
      </c>
      <c r="N1063" s="197" t="str">
        <f t="shared" si="180"/>
        <v>Blank</v>
      </c>
      <c r="O1063" s="197" t="str">
        <f>IF(D1063=0,"Blank",'3 Model Input'!E$49*(1-'3 Model Input'!E$51))</f>
        <v>Blank</v>
      </c>
      <c r="P1063" s="197" t="str">
        <f t="shared" si="181"/>
        <v>Blank</v>
      </c>
      <c r="Q1063" s="197" t="str">
        <f>IF(D1063=0,"Blank",IF(D1063="BEV",E1063*(1-'3 Model Input'!E$54), E1063))</f>
        <v>Blank</v>
      </c>
      <c r="R1063" s="198" t="str">
        <f>IF(D1063=0,"Blank",IF(D1063="PHEV",F1063/G1063,F1063*(1-'3 Model Input'!E$54)/G1063))</f>
        <v>Blank</v>
      </c>
      <c r="S1063" s="198" t="str">
        <f>IF(D1063=0,"Blank",IF(D1063="PHEV",MIN(M1063,E1063),MIN(M1063,(E1063*(1-'3 Model Input'!E$54)))))</f>
        <v>Blank</v>
      </c>
      <c r="T1063" s="217" t="str">
        <f t="shared" si="182"/>
        <v>Blank</v>
      </c>
      <c r="U1063" s="89"/>
      <c r="V1063" s="216" t="str">
        <f>IF(D1063=0,"Blank",P1063*'3 Model Input'!E$50)</f>
        <v>Blank</v>
      </c>
      <c r="W1063" s="197" t="str">
        <f t="shared" si="183"/>
        <v>Blank</v>
      </c>
      <c r="X1063" s="197" t="str">
        <f t="shared" si="184"/>
        <v>Blank</v>
      </c>
      <c r="Y1063" s="197" t="str">
        <f t="shared" si="185"/>
        <v>Blank</v>
      </c>
      <c r="Z1063" s="197" t="str">
        <f t="shared" si="186"/>
        <v>Blank</v>
      </c>
      <c r="AA1063" s="223" t="str" cm="1">
        <f t="array" ref="AA1063">_xlfn.IFS(ISTEXT('3 Model Input'!F$70),"Missing",ISTEXT('3 Model Input'!I$70),"Missing",ISNUMBER('3 Model Input'!K$70),'3 Model Input'!K$70*P1063)</f>
        <v>Missing</v>
      </c>
      <c r="AB1063" s="89"/>
      <c r="AC1063" s="227" t="str" cm="1">
        <f t="array" ref="AC1063">IF(D1063=0,"Blank",_xlfn.IFS('3 Model Input'!E$61=1,(V1063*G1063)/T1063,'3 Model Input'!E$61=2,(W1063*G1063)/T1063,'3 Model Input'!E$61=3,(X1063*G1063)/T1063,'3 Model Input'!E$61=4,(Y1063*G1063)/T1063,'3 Model Input'!E$61=5,(Z1063*G1063)/T1063, ISTEXT('3 Model Input'!E$61),"Missing",'3 Model Input'!E$61=6,(AA1063*G1063)/T1063))</f>
        <v>Blank</v>
      </c>
      <c r="AD1063" s="202" t="str">
        <f t="shared" si="187"/>
        <v>Blank</v>
      </c>
      <c r="AE1063" s="202" t="str">
        <f t="shared" si="188"/>
        <v>Blank</v>
      </c>
      <c r="AF1063" s="217" t="str">
        <f t="shared" si="189"/>
        <v>Blank</v>
      </c>
      <c r="AG1063" s="9" t="str" cm="1">
        <f t="array" ref="AG1063">_xlfn.IFS(ISNUMBER(AC1063), "", ISNUMBER(SEARCH("Blank", AC1063)), "", ISERROR(AC1063), "Bad input on tab 3")</f>
        <v/>
      </c>
    </row>
    <row r="1064" spans="2:33" ht="15" customHeight="1" x14ac:dyDescent="0.75">
      <c r="B1064" s="205" t="str">
        <f>'5 Driver Data'!B1064</f>
        <v>1056</v>
      </c>
      <c r="C1064" s="193">
        <f>'5 Driver Data'!C1064</f>
        <v>0</v>
      </c>
      <c r="D1064" s="192">
        <f>'5 Driver Data'!D1064</f>
        <v>0</v>
      </c>
      <c r="E1064" s="191">
        <f>'5 Driver Data'!E1064</f>
        <v>0</v>
      </c>
      <c r="F1064" s="191">
        <f>'5 Driver Data'!F1064</f>
        <v>0</v>
      </c>
      <c r="G1064" s="191">
        <f>'5 Driver Data'!G1064</f>
        <v>0</v>
      </c>
      <c r="H1064" s="191">
        <f>'5 Driver Data'!H1064</f>
        <v>0</v>
      </c>
      <c r="I1064" s="191">
        <f>'5 Driver Data'!I1064</f>
        <v>0</v>
      </c>
      <c r="J1064" s="191">
        <f>'5 Driver Data'!J1064</f>
        <v>0</v>
      </c>
      <c r="K1064" s="206">
        <f>'5 Driver Data'!K1064</f>
        <v>0</v>
      </c>
      <c r="L1064" s="1"/>
      <c r="M1064" s="216" t="str">
        <f>IF(D1064=0,"Blank",'3 Model Input'!E$44*'3 Model Input'!E$45)</f>
        <v>Blank</v>
      </c>
      <c r="N1064" s="197" t="str">
        <f t="shared" si="180"/>
        <v>Blank</v>
      </c>
      <c r="O1064" s="197" t="str">
        <f>IF(D1064=0,"Blank",'3 Model Input'!E$49*(1-'3 Model Input'!E$51))</f>
        <v>Blank</v>
      </c>
      <c r="P1064" s="197" t="str">
        <f t="shared" si="181"/>
        <v>Blank</v>
      </c>
      <c r="Q1064" s="197" t="str">
        <f>IF(D1064=0,"Blank",IF(D1064="BEV",E1064*(1-'3 Model Input'!E$54), E1064))</f>
        <v>Blank</v>
      </c>
      <c r="R1064" s="198" t="str">
        <f>IF(D1064=0,"Blank",IF(D1064="PHEV",F1064/G1064,F1064*(1-'3 Model Input'!E$54)/G1064))</f>
        <v>Blank</v>
      </c>
      <c r="S1064" s="198" t="str">
        <f>IF(D1064=0,"Blank",IF(D1064="PHEV",MIN(M1064,E1064),MIN(M1064,(E1064*(1-'3 Model Input'!E$54)))))</f>
        <v>Blank</v>
      </c>
      <c r="T1064" s="217" t="str">
        <f t="shared" si="182"/>
        <v>Blank</v>
      </c>
      <c r="U1064" s="89"/>
      <c r="V1064" s="216" t="str">
        <f>IF(D1064=0,"Blank",P1064*'3 Model Input'!E$50)</f>
        <v>Blank</v>
      </c>
      <c r="W1064" s="197" t="str">
        <f t="shared" si="183"/>
        <v>Blank</v>
      </c>
      <c r="X1064" s="197" t="str">
        <f t="shared" si="184"/>
        <v>Blank</v>
      </c>
      <c r="Y1064" s="197" t="str">
        <f t="shared" si="185"/>
        <v>Blank</v>
      </c>
      <c r="Z1064" s="197" t="str">
        <f t="shared" si="186"/>
        <v>Blank</v>
      </c>
      <c r="AA1064" s="223" t="str" cm="1">
        <f t="array" ref="AA1064">_xlfn.IFS(ISTEXT('3 Model Input'!F$70),"Missing",ISTEXT('3 Model Input'!I$70),"Missing",ISNUMBER('3 Model Input'!K$70),'3 Model Input'!K$70*P1064)</f>
        <v>Missing</v>
      </c>
      <c r="AB1064" s="89"/>
      <c r="AC1064" s="227" t="str" cm="1">
        <f t="array" ref="AC1064">IF(D1064=0,"Blank",_xlfn.IFS('3 Model Input'!E$61=1,(V1064*G1064)/T1064,'3 Model Input'!E$61=2,(W1064*G1064)/T1064,'3 Model Input'!E$61=3,(X1064*G1064)/T1064,'3 Model Input'!E$61=4,(Y1064*G1064)/T1064,'3 Model Input'!E$61=5,(Z1064*G1064)/T1064, ISTEXT('3 Model Input'!E$61),"Missing",'3 Model Input'!E$61=6,(AA1064*G1064)/T1064))</f>
        <v>Blank</v>
      </c>
      <c r="AD1064" s="202" t="str">
        <f t="shared" si="187"/>
        <v>Blank</v>
      </c>
      <c r="AE1064" s="202" t="str">
        <f t="shared" si="188"/>
        <v>Blank</v>
      </c>
      <c r="AF1064" s="217" t="str">
        <f t="shared" si="189"/>
        <v>Blank</v>
      </c>
      <c r="AG1064" s="9" t="str" cm="1">
        <f t="array" ref="AG1064">_xlfn.IFS(ISNUMBER(AC1064), "", ISNUMBER(SEARCH("Blank", AC1064)), "", ISERROR(AC1064), "Bad input on tab 3")</f>
        <v/>
      </c>
    </row>
    <row r="1065" spans="2:33" ht="15" customHeight="1" x14ac:dyDescent="0.75">
      <c r="B1065" s="205" t="str">
        <f>'5 Driver Data'!B1065</f>
        <v>1057</v>
      </c>
      <c r="C1065" s="193">
        <f>'5 Driver Data'!C1065</f>
        <v>0</v>
      </c>
      <c r="D1065" s="192">
        <f>'5 Driver Data'!D1065</f>
        <v>0</v>
      </c>
      <c r="E1065" s="191">
        <f>'5 Driver Data'!E1065</f>
        <v>0</v>
      </c>
      <c r="F1065" s="191">
        <f>'5 Driver Data'!F1065</f>
        <v>0</v>
      </c>
      <c r="G1065" s="191">
        <f>'5 Driver Data'!G1065</f>
        <v>0</v>
      </c>
      <c r="H1065" s="191">
        <f>'5 Driver Data'!H1065</f>
        <v>0</v>
      </c>
      <c r="I1065" s="191">
        <f>'5 Driver Data'!I1065</f>
        <v>0</v>
      </c>
      <c r="J1065" s="191">
        <f>'5 Driver Data'!J1065</f>
        <v>0</v>
      </c>
      <c r="K1065" s="206">
        <f>'5 Driver Data'!K1065</f>
        <v>0</v>
      </c>
      <c r="L1065" s="1"/>
      <c r="M1065" s="216" t="str">
        <f>IF(D1065=0,"Blank",'3 Model Input'!E$44*'3 Model Input'!E$45)</f>
        <v>Blank</v>
      </c>
      <c r="N1065" s="197" t="str">
        <f t="shared" si="180"/>
        <v>Blank</v>
      </c>
      <c r="O1065" s="197" t="str">
        <f>IF(D1065=0,"Blank",'3 Model Input'!E$49*(1-'3 Model Input'!E$51))</f>
        <v>Blank</v>
      </c>
      <c r="P1065" s="197" t="str">
        <f t="shared" si="181"/>
        <v>Blank</v>
      </c>
      <c r="Q1065" s="197" t="str">
        <f>IF(D1065=0,"Blank",IF(D1065="BEV",E1065*(1-'3 Model Input'!E$54), E1065))</f>
        <v>Blank</v>
      </c>
      <c r="R1065" s="198" t="str">
        <f>IF(D1065=0,"Blank",IF(D1065="PHEV",F1065/G1065,F1065*(1-'3 Model Input'!E$54)/G1065))</f>
        <v>Blank</v>
      </c>
      <c r="S1065" s="198" t="str">
        <f>IF(D1065=0,"Blank",IF(D1065="PHEV",MIN(M1065,E1065),MIN(M1065,(E1065*(1-'3 Model Input'!E$54)))))</f>
        <v>Blank</v>
      </c>
      <c r="T1065" s="217" t="str">
        <f t="shared" si="182"/>
        <v>Blank</v>
      </c>
      <c r="U1065" s="89"/>
      <c r="V1065" s="216" t="str">
        <f>IF(D1065=0,"Blank",P1065*'3 Model Input'!E$50)</f>
        <v>Blank</v>
      </c>
      <c r="W1065" s="197" t="str">
        <f t="shared" si="183"/>
        <v>Blank</v>
      </c>
      <c r="X1065" s="197" t="str">
        <f t="shared" si="184"/>
        <v>Blank</v>
      </c>
      <c r="Y1065" s="197" t="str">
        <f t="shared" si="185"/>
        <v>Blank</v>
      </c>
      <c r="Z1065" s="197" t="str">
        <f t="shared" si="186"/>
        <v>Blank</v>
      </c>
      <c r="AA1065" s="223" t="str" cm="1">
        <f t="array" ref="AA1065">_xlfn.IFS(ISTEXT('3 Model Input'!F$70),"Missing",ISTEXT('3 Model Input'!I$70),"Missing",ISNUMBER('3 Model Input'!K$70),'3 Model Input'!K$70*P1065)</f>
        <v>Missing</v>
      </c>
      <c r="AB1065" s="89"/>
      <c r="AC1065" s="227" t="str" cm="1">
        <f t="array" ref="AC1065">IF(D1065=0,"Blank",_xlfn.IFS('3 Model Input'!E$61=1,(V1065*G1065)/T1065,'3 Model Input'!E$61=2,(W1065*G1065)/T1065,'3 Model Input'!E$61=3,(X1065*G1065)/T1065,'3 Model Input'!E$61=4,(Y1065*G1065)/T1065,'3 Model Input'!E$61=5,(Z1065*G1065)/T1065, ISTEXT('3 Model Input'!E$61),"Missing",'3 Model Input'!E$61=6,(AA1065*G1065)/T1065))</f>
        <v>Blank</v>
      </c>
      <c r="AD1065" s="202" t="str">
        <f t="shared" si="187"/>
        <v>Blank</v>
      </c>
      <c r="AE1065" s="202" t="str">
        <f t="shared" si="188"/>
        <v>Blank</v>
      </c>
      <c r="AF1065" s="217" t="str">
        <f t="shared" si="189"/>
        <v>Blank</v>
      </c>
      <c r="AG1065" s="9" t="str" cm="1">
        <f t="array" ref="AG1065">_xlfn.IFS(ISNUMBER(AC1065), "", ISNUMBER(SEARCH("Blank", AC1065)), "", ISERROR(AC1065), "Bad input on tab 3")</f>
        <v/>
      </c>
    </row>
    <row r="1066" spans="2:33" ht="15" customHeight="1" x14ac:dyDescent="0.75">
      <c r="B1066" s="205" t="str">
        <f>'5 Driver Data'!B1066</f>
        <v>1058</v>
      </c>
      <c r="C1066" s="193">
        <f>'5 Driver Data'!C1066</f>
        <v>0</v>
      </c>
      <c r="D1066" s="192">
        <f>'5 Driver Data'!D1066</f>
        <v>0</v>
      </c>
      <c r="E1066" s="191">
        <f>'5 Driver Data'!E1066</f>
        <v>0</v>
      </c>
      <c r="F1066" s="191">
        <f>'5 Driver Data'!F1066</f>
        <v>0</v>
      </c>
      <c r="G1066" s="191">
        <f>'5 Driver Data'!G1066</f>
        <v>0</v>
      </c>
      <c r="H1066" s="191">
        <f>'5 Driver Data'!H1066</f>
        <v>0</v>
      </c>
      <c r="I1066" s="191">
        <f>'5 Driver Data'!I1066</f>
        <v>0</v>
      </c>
      <c r="J1066" s="191">
        <f>'5 Driver Data'!J1066</f>
        <v>0</v>
      </c>
      <c r="K1066" s="206">
        <f>'5 Driver Data'!K1066</f>
        <v>0</v>
      </c>
      <c r="L1066" s="1"/>
      <c r="M1066" s="216" t="str">
        <f>IF(D1066=0,"Blank",'3 Model Input'!E$44*'3 Model Input'!E$45)</f>
        <v>Blank</v>
      </c>
      <c r="N1066" s="197" t="str">
        <f t="shared" si="180"/>
        <v>Blank</v>
      </c>
      <c r="O1066" s="197" t="str">
        <f>IF(D1066=0,"Blank",'3 Model Input'!E$49*(1-'3 Model Input'!E$51))</f>
        <v>Blank</v>
      </c>
      <c r="P1066" s="197" t="str">
        <f t="shared" si="181"/>
        <v>Blank</v>
      </c>
      <c r="Q1066" s="197" t="str">
        <f>IF(D1066=0,"Blank",IF(D1066="BEV",E1066*(1-'3 Model Input'!E$54), E1066))</f>
        <v>Blank</v>
      </c>
      <c r="R1066" s="198" t="str">
        <f>IF(D1066=0,"Blank",IF(D1066="PHEV",F1066/G1066,F1066*(1-'3 Model Input'!E$54)/G1066))</f>
        <v>Blank</v>
      </c>
      <c r="S1066" s="198" t="str">
        <f>IF(D1066=0,"Blank",IF(D1066="PHEV",MIN(M1066,E1066),MIN(M1066,(E1066*(1-'3 Model Input'!E$54)))))</f>
        <v>Blank</v>
      </c>
      <c r="T1066" s="217" t="str">
        <f t="shared" si="182"/>
        <v>Blank</v>
      </c>
      <c r="U1066" s="89"/>
      <c r="V1066" s="216" t="str">
        <f>IF(D1066=0,"Blank",P1066*'3 Model Input'!E$50)</f>
        <v>Blank</v>
      </c>
      <c r="W1066" s="197" t="str">
        <f t="shared" si="183"/>
        <v>Blank</v>
      </c>
      <c r="X1066" s="197" t="str">
        <f t="shared" si="184"/>
        <v>Blank</v>
      </c>
      <c r="Y1066" s="197" t="str">
        <f t="shared" si="185"/>
        <v>Blank</v>
      </c>
      <c r="Z1066" s="197" t="str">
        <f t="shared" si="186"/>
        <v>Blank</v>
      </c>
      <c r="AA1066" s="223" t="str" cm="1">
        <f t="array" ref="AA1066">_xlfn.IFS(ISTEXT('3 Model Input'!F$70),"Missing",ISTEXT('3 Model Input'!I$70),"Missing",ISNUMBER('3 Model Input'!K$70),'3 Model Input'!K$70*P1066)</f>
        <v>Missing</v>
      </c>
      <c r="AB1066" s="89"/>
      <c r="AC1066" s="227" t="str" cm="1">
        <f t="array" ref="AC1066">IF(D1066=0,"Blank",_xlfn.IFS('3 Model Input'!E$61=1,(V1066*G1066)/T1066,'3 Model Input'!E$61=2,(W1066*G1066)/T1066,'3 Model Input'!E$61=3,(X1066*G1066)/T1066,'3 Model Input'!E$61=4,(Y1066*G1066)/T1066,'3 Model Input'!E$61=5,(Z1066*G1066)/T1066, ISTEXT('3 Model Input'!E$61),"Missing",'3 Model Input'!E$61=6,(AA1066*G1066)/T1066))</f>
        <v>Blank</v>
      </c>
      <c r="AD1066" s="202" t="str">
        <f t="shared" si="187"/>
        <v>Blank</v>
      </c>
      <c r="AE1066" s="202" t="str">
        <f t="shared" si="188"/>
        <v>Blank</v>
      </c>
      <c r="AF1066" s="217" t="str">
        <f t="shared" si="189"/>
        <v>Blank</v>
      </c>
      <c r="AG1066" s="9" t="str" cm="1">
        <f t="array" ref="AG1066">_xlfn.IFS(ISNUMBER(AC1066), "", ISNUMBER(SEARCH("Blank", AC1066)), "", ISERROR(AC1066), "Bad input on tab 3")</f>
        <v/>
      </c>
    </row>
    <row r="1067" spans="2:33" ht="15" customHeight="1" x14ac:dyDescent="0.75">
      <c r="B1067" s="205" t="str">
        <f>'5 Driver Data'!B1067</f>
        <v>1059</v>
      </c>
      <c r="C1067" s="193">
        <f>'5 Driver Data'!C1067</f>
        <v>0</v>
      </c>
      <c r="D1067" s="192">
        <f>'5 Driver Data'!D1067</f>
        <v>0</v>
      </c>
      <c r="E1067" s="191">
        <f>'5 Driver Data'!E1067</f>
        <v>0</v>
      </c>
      <c r="F1067" s="191">
        <f>'5 Driver Data'!F1067</f>
        <v>0</v>
      </c>
      <c r="G1067" s="191">
        <f>'5 Driver Data'!G1067</f>
        <v>0</v>
      </c>
      <c r="H1067" s="191">
        <f>'5 Driver Data'!H1067</f>
        <v>0</v>
      </c>
      <c r="I1067" s="191">
        <f>'5 Driver Data'!I1067</f>
        <v>0</v>
      </c>
      <c r="J1067" s="191">
        <f>'5 Driver Data'!J1067</f>
        <v>0</v>
      </c>
      <c r="K1067" s="206">
        <f>'5 Driver Data'!K1067</f>
        <v>0</v>
      </c>
      <c r="L1067" s="1"/>
      <c r="M1067" s="216" t="str">
        <f>IF(D1067=0,"Blank",'3 Model Input'!E$44*'3 Model Input'!E$45)</f>
        <v>Blank</v>
      </c>
      <c r="N1067" s="197" t="str">
        <f t="shared" si="180"/>
        <v>Blank</v>
      </c>
      <c r="O1067" s="197" t="str">
        <f>IF(D1067=0,"Blank",'3 Model Input'!E$49*(1-'3 Model Input'!E$51))</f>
        <v>Blank</v>
      </c>
      <c r="P1067" s="197" t="str">
        <f t="shared" si="181"/>
        <v>Blank</v>
      </c>
      <c r="Q1067" s="197" t="str">
        <f>IF(D1067=0,"Blank",IF(D1067="BEV",E1067*(1-'3 Model Input'!E$54), E1067))</f>
        <v>Blank</v>
      </c>
      <c r="R1067" s="198" t="str">
        <f>IF(D1067=0,"Blank",IF(D1067="PHEV",F1067/G1067,F1067*(1-'3 Model Input'!E$54)/G1067))</f>
        <v>Blank</v>
      </c>
      <c r="S1067" s="198" t="str">
        <f>IF(D1067=0,"Blank",IF(D1067="PHEV",MIN(M1067,E1067),MIN(M1067,(E1067*(1-'3 Model Input'!E$54)))))</f>
        <v>Blank</v>
      </c>
      <c r="T1067" s="217" t="str">
        <f t="shared" si="182"/>
        <v>Blank</v>
      </c>
      <c r="U1067" s="89"/>
      <c r="V1067" s="216" t="str">
        <f>IF(D1067=0,"Blank",P1067*'3 Model Input'!E$50)</f>
        <v>Blank</v>
      </c>
      <c r="W1067" s="197" t="str">
        <f t="shared" si="183"/>
        <v>Blank</v>
      </c>
      <c r="X1067" s="197" t="str">
        <f t="shared" si="184"/>
        <v>Blank</v>
      </c>
      <c r="Y1067" s="197" t="str">
        <f t="shared" si="185"/>
        <v>Blank</v>
      </c>
      <c r="Z1067" s="197" t="str">
        <f t="shared" si="186"/>
        <v>Blank</v>
      </c>
      <c r="AA1067" s="223" t="str" cm="1">
        <f t="array" ref="AA1067">_xlfn.IFS(ISTEXT('3 Model Input'!F$70),"Missing",ISTEXT('3 Model Input'!I$70),"Missing",ISNUMBER('3 Model Input'!K$70),'3 Model Input'!K$70*P1067)</f>
        <v>Missing</v>
      </c>
      <c r="AB1067" s="89"/>
      <c r="AC1067" s="227" t="str" cm="1">
        <f t="array" ref="AC1067">IF(D1067=0,"Blank",_xlfn.IFS('3 Model Input'!E$61=1,(V1067*G1067)/T1067,'3 Model Input'!E$61=2,(W1067*G1067)/T1067,'3 Model Input'!E$61=3,(X1067*G1067)/T1067,'3 Model Input'!E$61=4,(Y1067*G1067)/T1067,'3 Model Input'!E$61=5,(Z1067*G1067)/T1067, ISTEXT('3 Model Input'!E$61),"Missing",'3 Model Input'!E$61=6,(AA1067*G1067)/T1067))</f>
        <v>Blank</v>
      </c>
      <c r="AD1067" s="202" t="str">
        <f t="shared" si="187"/>
        <v>Blank</v>
      </c>
      <c r="AE1067" s="202" t="str">
        <f t="shared" si="188"/>
        <v>Blank</v>
      </c>
      <c r="AF1067" s="217" t="str">
        <f t="shared" si="189"/>
        <v>Blank</v>
      </c>
      <c r="AG1067" s="9" t="str" cm="1">
        <f t="array" ref="AG1067">_xlfn.IFS(ISNUMBER(AC1067), "", ISNUMBER(SEARCH("Blank", AC1067)), "", ISERROR(AC1067), "Bad input on tab 3")</f>
        <v/>
      </c>
    </row>
    <row r="1068" spans="2:33" ht="15" customHeight="1" x14ac:dyDescent="0.75">
      <c r="B1068" s="205" t="str">
        <f>'5 Driver Data'!B1068</f>
        <v>1060</v>
      </c>
      <c r="C1068" s="193">
        <f>'5 Driver Data'!C1068</f>
        <v>0</v>
      </c>
      <c r="D1068" s="192">
        <f>'5 Driver Data'!D1068</f>
        <v>0</v>
      </c>
      <c r="E1068" s="191">
        <f>'5 Driver Data'!E1068</f>
        <v>0</v>
      </c>
      <c r="F1068" s="191">
        <f>'5 Driver Data'!F1068</f>
        <v>0</v>
      </c>
      <c r="G1068" s="191">
        <f>'5 Driver Data'!G1068</f>
        <v>0</v>
      </c>
      <c r="H1068" s="191">
        <f>'5 Driver Data'!H1068</f>
        <v>0</v>
      </c>
      <c r="I1068" s="191">
        <f>'5 Driver Data'!I1068</f>
        <v>0</v>
      </c>
      <c r="J1068" s="191">
        <f>'5 Driver Data'!J1068</f>
        <v>0</v>
      </c>
      <c r="K1068" s="206">
        <f>'5 Driver Data'!K1068</f>
        <v>0</v>
      </c>
      <c r="L1068" s="1"/>
      <c r="M1068" s="216" t="str">
        <f>IF(D1068=0,"Blank",'3 Model Input'!E$44*'3 Model Input'!E$45)</f>
        <v>Blank</v>
      </c>
      <c r="N1068" s="197" t="str">
        <f t="shared" si="180"/>
        <v>Blank</v>
      </c>
      <c r="O1068" s="197" t="str">
        <f>IF(D1068=0,"Blank",'3 Model Input'!E$49*(1-'3 Model Input'!E$51))</f>
        <v>Blank</v>
      </c>
      <c r="P1068" s="197" t="str">
        <f t="shared" si="181"/>
        <v>Blank</v>
      </c>
      <c r="Q1068" s="197" t="str">
        <f>IF(D1068=0,"Blank",IF(D1068="BEV",E1068*(1-'3 Model Input'!E$54), E1068))</f>
        <v>Blank</v>
      </c>
      <c r="R1068" s="198" t="str">
        <f>IF(D1068=0,"Blank",IF(D1068="PHEV",F1068/G1068,F1068*(1-'3 Model Input'!E$54)/G1068))</f>
        <v>Blank</v>
      </c>
      <c r="S1068" s="198" t="str">
        <f>IF(D1068=0,"Blank",IF(D1068="PHEV",MIN(M1068,E1068),MIN(M1068,(E1068*(1-'3 Model Input'!E$54)))))</f>
        <v>Blank</v>
      </c>
      <c r="T1068" s="217" t="str">
        <f t="shared" si="182"/>
        <v>Blank</v>
      </c>
      <c r="U1068" s="89"/>
      <c r="V1068" s="216" t="str">
        <f>IF(D1068=0,"Blank",P1068*'3 Model Input'!E$50)</f>
        <v>Blank</v>
      </c>
      <c r="W1068" s="197" t="str">
        <f t="shared" si="183"/>
        <v>Blank</v>
      </c>
      <c r="X1068" s="197" t="str">
        <f t="shared" si="184"/>
        <v>Blank</v>
      </c>
      <c r="Y1068" s="197" t="str">
        <f t="shared" si="185"/>
        <v>Blank</v>
      </c>
      <c r="Z1068" s="197" t="str">
        <f t="shared" si="186"/>
        <v>Blank</v>
      </c>
      <c r="AA1068" s="223" t="str" cm="1">
        <f t="array" ref="AA1068">_xlfn.IFS(ISTEXT('3 Model Input'!F$70),"Missing",ISTEXT('3 Model Input'!I$70),"Missing",ISNUMBER('3 Model Input'!K$70),'3 Model Input'!K$70*P1068)</f>
        <v>Missing</v>
      </c>
      <c r="AB1068" s="89"/>
      <c r="AC1068" s="227" t="str" cm="1">
        <f t="array" ref="AC1068">IF(D1068=0,"Blank",_xlfn.IFS('3 Model Input'!E$61=1,(V1068*G1068)/T1068,'3 Model Input'!E$61=2,(W1068*G1068)/T1068,'3 Model Input'!E$61=3,(X1068*G1068)/T1068,'3 Model Input'!E$61=4,(Y1068*G1068)/T1068,'3 Model Input'!E$61=5,(Z1068*G1068)/T1068, ISTEXT('3 Model Input'!E$61),"Missing",'3 Model Input'!E$61=6,(AA1068*G1068)/T1068))</f>
        <v>Blank</v>
      </c>
      <c r="AD1068" s="202" t="str">
        <f t="shared" si="187"/>
        <v>Blank</v>
      </c>
      <c r="AE1068" s="202" t="str">
        <f t="shared" si="188"/>
        <v>Blank</v>
      </c>
      <c r="AF1068" s="217" t="str">
        <f t="shared" si="189"/>
        <v>Blank</v>
      </c>
      <c r="AG1068" s="9" t="str" cm="1">
        <f t="array" ref="AG1068">_xlfn.IFS(ISNUMBER(AC1068), "", ISNUMBER(SEARCH("Blank", AC1068)), "", ISERROR(AC1068), "Bad input on tab 3")</f>
        <v/>
      </c>
    </row>
    <row r="1069" spans="2:33" ht="15" customHeight="1" x14ac:dyDescent="0.75">
      <c r="B1069" s="205" t="str">
        <f>'5 Driver Data'!B1069</f>
        <v>1061</v>
      </c>
      <c r="C1069" s="193">
        <f>'5 Driver Data'!C1069</f>
        <v>0</v>
      </c>
      <c r="D1069" s="192">
        <f>'5 Driver Data'!D1069</f>
        <v>0</v>
      </c>
      <c r="E1069" s="191">
        <f>'5 Driver Data'!E1069</f>
        <v>0</v>
      </c>
      <c r="F1069" s="191">
        <f>'5 Driver Data'!F1069</f>
        <v>0</v>
      </c>
      <c r="G1069" s="191">
        <f>'5 Driver Data'!G1069</f>
        <v>0</v>
      </c>
      <c r="H1069" s="191">
        <f>'5 Driver Data'!H1069</f>
        <v>0</v>
      </c>
      <c r="I1069" s="191">
        <f>'5 Driver Data'!I1069</f>
        <v>0</v>
      </c>
      <c r="J1069" s="191">
        <f>'5 Driver Data'!J1069</f>
        <v>0</v>
      </c>
      <c r="K1069" s="206">
        <f>'5 Driver Data'!K1069</f>
        <v>0</v>
      </c>
      <c r="L1069" s="1"/>
      <c r="M1069" s="216" t="str">
        <f>IF(D1069=0,"Blank",'3 Model Input'!E$44*'3 Model Input'!E$45)</f>
        <v>Blank</v>
      </c>
      <c r="N1069" s="197" t="str">
        <f t="shared" si="180"/>
        <v>Blank</v>
      </c>
      <c r="O1069" s="197" t="str">
        <f>IF(D1069=0,"Blank",'3 Model Input'!E$49*(1-'3 Model Input'!E$51))</f>
        <v>Blank</v>
      </c>
      <c r="P1069" s="197" t="str">
        <f t="shared" si="181"/>
        <v>Blank</v>
      </c>
      <c r="Q1069" s="197" t="str">
        <f>IF(D1069=0,"Blank",IF(D1069="BEV",E1069*(1-'3 Model Input'!E$54), E1069))</f>
        <v>Blank</v>
      </c>
      <c r="R1069" s="198" t="str">
        <f>IF(D1069=0,"Blank",IF(D1069="PHEV",F1069/G1069,F1069*(1-'3 Model Input'!E$54)/G1069))</f>
        <v>Blank</v>
      </c>
      <c r="S1069" s="198" t="str">
        <f>IF(D1069=0,"Blank",IF(D1069="PHEV",MIN(M1069,E1069),MIN(M1069,(E1069*(1-'3 Model Input'!E$54)))))</f>
        <v>Blank</v>
      </c>
      <c r="T1069" s="217" t="str">
        <f t="shared" si="182"/>
        <v>Blank</v>
      </c>
      <c r="U1069" s="89"/>
      <c r="V1069" s="216" t="str">
        <f>IF(D1069=0,"Blank",P1069*'3 Model Input'!E$50)</f>
        <v>Blank</v>
      </c>
      <c r="W1069" s="197" t="str">
        <f t="shared" si="183"/>
        <v>Blank</v>
      </c>
      <c r="X1069" s="197" t="str">
        <f t="shared" si="184"/>
        <v>Blank</v>
      </c>
      <c r="Y1069" s="197" t="str">
        <f t="shared" si="185"/>
        <v>Blank</v>
      </c>
      <c r="Z1069" s="197" t="str">
        <f t="shared" si="186"/>
        <v>Blank</v>
      </c>
      <c r="AA1069" s="223" t="str" cm="1">
        <f t="array" ref="AA1069">_xlfn.IFS(ISTEXT('3 Model Input'!F$70),"Missing",ISTEXT('3 Model Input'!I$70),"Missing",ISNUMBER('3 Model Input'!K$70),'3 Model Input'!K$70*P1069)</f>
        <v>Missing</v>
      </c>
      <c r="AB1069" s="89"/>
      <c r="AC1069" s="227" t="str" cm="1">
        <f t="array" ref="AC1069">IF(D1069=0,"Blank",_xlfn.IFS('3 Model Input'!E$61=1,(V1069*G1069)/T1069,'3 Model Input'!E$61=2,(W1069*G1069)/T1069,'3 Model Input'!E$61=3,(X1069*G1069)/T1069,'3 Model Input'!E$61=4,(Y1069*G1069)/T1069,'3 Model Input'!E$61=5,(Z1069*G1069)/T1069, ISTEXT('3 Model Input'!E$61),"Missing",'3 Model Input'!E$61=6,(AA1069*G1069)/T1069))</f>
        <v>Blank</v>
      </c>
      <c r="AD1069" s="202" t="str">
        <f t="shared" si="187"/>
        <v>Blank</v>
      </c>
      <c r="AE1069" s="202" t="str">
        <f t="shared" si="188"/>
        <v>Blank</v>
      </c>
      <c r="AF1069" s="217" t="str">
        <f t="shared" si="189"/>
        <v>Blank</v>
      </c>
      <c r="AG1069" s="9" t="str" cm="1">
        <f t="array" ref="AG1069">_xlfn.IFS(ISNUMBER(AC1069), "", ISNUMBER(SEARCH("Blank", AC1069)), "", ISERROR(AC1069), "Bad input on tab 3")</f>
        <v/>
      </c>
    </row>
    <row r="1070" spans="2:33" ht="15" customHeight="1" x14ac:dyDescent="0.75">
      <c r="B1070" s="205" t="str">
        <f>'5 Driver Data'!B1070</f>
        <v>1062</v>
      </c>
      <c r="C1070" s="193">
        <f>'5 Driver Data'!C1070</f>
        <v>0</v>
      </c>
      <c r="D1070" s="192">
        <f>'5 Driver Data'!D1070</f>
        <v>0</v>
      </c>
      <c r="E1070" s="191">
        <f>'5 Driver Data'!E1070</f>
        <v>0</v>
      </c>
      <c r="F1070" s="191">
        <f>'5 Driver Data'!F1070</f>
        <v>0</v>
      </c>
      <c r="G1070" s="191">
        <f>'5 Driver Data'!G1070</f>
        <v>0</v>
      </c>
      <c r="H1070" s="191">
        <f>'5 Driver Data'!H1070</f>
        <v>0</v>
      </c>
      <c r="I1070" s="191">
        <f>'5 Driver Data'!I1070</f>
        <v>0</v>
      </c>
      <c r="J1070" s="191">
        <f>'5 Driver Data'!J1070</f>
        <v>0</v>
      </c>
      <c r="K1070" s="206">
        <f>'5 Driver Data'!K1070</f>
        <v>0</v>
      </c>
      <c r="L1070" s="1"/>
      <c r="M1070" s="216" t="str">
        <f>IF(D1070=0,"Blank",'3 Model Input'!E$44*'3 Model Input'!E$45)</f>
        <v>Blank</v>
      </c>
      <c r="N1070" s="197" t="str">
        <f t="shared" ref="N1070:N1133" si="190">IF(D1070=0,"Blank",H1070*I1070*52)</f>
        <v>Blank</v>
      </c>
      <c r="O1070" s="197" t="str">
        <f>IF(D1070=0,"Blank",'3 Model Input'!E$49*(1-'3 Model Input'!E$51))</f>
        <v>Blank</v>
      </c>
      <c r="P1070" s="197" t="str">
        <f t="shared" ref="P1070:P1133" si="191">IF(D1070=0,"Blank",SUM(N1070:O1070))</f>
        <v>Blank</v>
      </c>
      <c r="Q1070" s="197" t="str">
        <f>IF(D1070=0,"Blank",IF(D1070="BEV",E1070*(1-'3 Model Input'!E$54), E1070))</f>
        <v>Blank</v>
      </c>
      <c r="R1070" s="198" t="str">
        <f>IF(D1070=0,"Blank",IF(D1070="PHEV",F1070/G1070,F1070*(1-'3 Model Input'!E$54)/G1070))</f>
        <v>Blank</v>
      </c>
      <c r="S1070" s="198" t="str">
        <f>IF(D1070=0,"Blank",IF(D1070="PHEV",MIN(M1070,E1070),MIN(M1070,(E1070*(1-'3 Model Input'!E$54)))))</f>
        <v>Blank</v>
      </c>
      <c r="T1070" s="217" t="str">
        <f t="shared" ref="T1070:T1133" si="192">IF(D1070=0,"Blank",MIN(R1070,(S1070/E1070*F1070)))</f>
        <v>Blank</v>
      </c>
      <c r="U1070" s="89"/>
      <c r="V1070" s="216" t="str">
        <f>IF(D1070=0,"Blank",P1070*'3 Model Input'!E$50)</f>
        <v>Blank</v>
      </c>
      <c r="W1070" s="197" t="str">
        <f t="shared" ref="W1070:W1133" si="193">IF(D1070=0,"Blank",V1070*(1-J1070))</f>
        <v>Blank</v>
      </c>
      <c r="X1070" s="197" t="str">
        <f t="shared" ref="X1070:X1133" si="194">P1070</f>
        <v>Blank</v>
      </c>
      <c r="Y1070" s="197" t="str">
        <f t="shared" ref="Y1070:Y1133" si="195">IF(D1070=0,"Blank",P1070*(1-J1070))</f>
        <v>Blank</v>
      </c>
      <c r="Z1070" s="197" t="str">
        <f t="shared" ref="Z1070:Z1133" si="196">IF(D1070=0,"Blank",N1070*K1070)</f>
        <v>Blank</v>
      </c>
      <c r="AA1070" s="223" t="str" cm="1">
        <f t="array" ref="AA1070">_xlfn.IFS(ISTEXT('3 Model Input'!F$70),"Missing",ISTEXT('3 Model Input'!I$70),"Missing",ISNUMBER('3 Model Input'!K$70),'3 Model Input'!K$70*P1070)</f>
        <v>Missing</v>
      </c>
      <c r="AB1070" s="89"/>
      <c r="AC1070" s="227" t="str" cm="1">
        <f t="array" ref="AC1070">IF(D1070=0,"Blank",_xlfn.IFS('3 Model Input'!E$61=1,(V1070*G1070)/T1070,'3 Model Input'!E$61=2,(W1070*G1070)/T1070,'3 Model Input'!E$61=3,(X1070*G1070)/T1070,'3 Model Input'!E$61=4,(Y1070*G1070)/T1070,'3 Model Input'!E$61=5,(Z1070*G1070)/T1070, ISTEXT('3 Model Input'!E$61),"Missing",'3 Model Input'!E$61=6,(AA1070*G1070)/T1070))</f>
        <v>Blank</v>
      </c>
      <c r="AD1070" s="202" t="str">
        <f t="shared" ref="AD1070:AD1133" si="197">IF(D1070=0,"Blank",MIN(SUM(AC1070/52/H1070),1))</f>
        <v>Blank</v>
      </c>
      <c r="AE1070" s="202" t="str">
        <f t="shared" ref="AE1070:AE1133" si="198">IF(D1070=0,"Blank",AD1070*H1070)</f>
        <v>Blank</v>
      </c>
      <c r="AF1070" s="217" t="str">
        <f t="shared" ref="AF1070:AF1133" si="199">IF(D1070=0,"Blank",AC1070*S1070)</f>
        <v>Blank</v>
      </c>
      <c r="AG1070" s="9" t="str" cm="1">
        <f t="array" ref="AG1070">_xlfn.IFS(ISNUMBER(AC1070), "", ISNUMBER(SEARCH("Blank", AC1070)), "", ISERROR(AC1070), "Bad input on tab 3")</f>
        <v/>
      </c>
    </row>
    <row r="1071" spans="2:33" ht="15" customHeight="1" x14ac:dyDescent="0.75">
      <c r="B1071" s="205" t="str">
        <f>'5 Driver Data'!B1071</f>
        <v>1063</v>
      </c>
      <c r="C1071" s="193">
        <f>'5 Driver Data'!C1071</f>
        <v>0</v>
      </c>
      <c r="D1071" s="192">
        <f>'5 Driver Data'!D1071</f>
        <v>0</v>
      </c>
      <c r="E1071" s="191">
        <f>'5 Driver Data'!E1071</f>
        <v>0</v>
      </c>
      <c r="F1071" s="191">
        <f>'5 Driver Data'!F1071</f>
        <v>0</v>
      </c>
      <c r="G1071" s="191">
        <f>'5 Driver Data'!G1071</f>
        <v>0</v>
      </c>
      <c r="H1071" s="191">
        <f>'5 Driver Data'!H1071</f>
        <v>0</v>
      </c>
      <c r="I1071" s="191">
        <f>'5 Driver Data'!I1071</f>
        <v>0</v>
      </c>
      <c r="J1071" s="191">
        <f>'5 Driver Data'!J1071</f>
        <v>0</v>
      </c>
      <c r="K1071" s="206">
        <f>'5 Driver Data'!K1071</f>
        <v>0</v>
      </c>
      <c r="L1071" s="1"/>
      <c r="M1071" s="216" t="str">
        <f>IF(D1071=0,"Blank",'3 Model Input'!E$44*'3 Model Input'!E$45)</f>
        <v>Blank</v>
      </c>
      <c r="N1071" s="197" t="str">
        <f t="shared" si="190"/>
        <v>Blank</v>
      </c>
      <c r="O1071" s="197" t="str">
        <f>IF(D1071=0,"Blank",'3 Model Input'!E$49*(1-'3 Model Input'!E$51))</f>
        <v>Blank</v>
      </c>
      <c r="P1071" s="197" t="str">
        <f t="shared" si="191"/>
        <v>Blank</v>
      </c>
      <c r="Q1071" s="197" t="str">
        <f>IF(D1071=0,"Blank",IF(D1071="BEV",E1071*(1-'3 Model Input'!E$54), E1071))</f>
        <v>Blank</v>
      </c>
      <c r="R1071" s="198" t="str">
        <f>IF(D1071=0,"Blank",IF(D1071="PHEV",F1071/G1071,F1071*(1-'3 Model Input'!E$54)/G1071))</f>
        <v>Blank</v>
      </c>
      <c r="S1071" s="198" t="str">
        <f>IF(D1071=0,"Blank",IF(D1071="PHEV",MIN(M1071,E1071),MIN(M1071,(E1071*(1-'3 Model Input'!E$54)))))</f>
        <v>Blank</v>
      </c>
      <c r="T1071" s="217" t="str">
        <f t="shared" si="192"/>
        <v>Blank</v>
      </c>
      <c r="U1071" s="89"/>
      <c r="V1071" s="216" t="str">
        <f>IF(D1071=0,"Blank",P1071*'3 Model Input'!E$50)</f>
        <v>Blank</v>
      </c>
      <c r="W1071" s="197" t="str">
        <f t="shared" si="193"/>
        <v>Blank</v>
      </c>
      <c r="X1071" s="197" t="str">
        <f t="shared" si="194"/>
        <v>Blank</v>
      </c>
      <c r="Y1071" s="197" t="str">
        <f t="shared" si="195"/>
        <v>Blank</v>
      </c>
      <c r="Z1071" s="197" t="str">
        <f t="shared" si="196"/>
        <v>Blank</v>
      </c>
      <c r="AA1071" s="223" t="str" cm="1">
        <f t="array" ref="AA1071">_xlfn.IFS(ISTEXT('3 Model Input'!F$70),"Missing",ISTEXT('3 Model Input'!I$70),"Missing",ISNUMBER('3 Model Input'!K$70),'3 Model Input'!K$70*P1071)</f>
        <v>Missing</v>
      </c>
      <c r="AB1071" s="89"/>
      <c r="AC1071" s="227" t="str" cm="1">
        <f t="array" ref="AC1071">IF(D1071=0,"Blank",_xlfn.IFS('3 Model Input'!E$61=1,(V1071*G1071)/T1071,'3 Model Input'!E$61=2,(W1071*G1071)/T1071,'3 Model Input'!E$61=3,(X1071*G1071)/T1071,'3 Model Input'!E$61=4,(Y1071*G1071)/T1071,'3 Model Input'!E$61=5,(Z1071*G1071)/T1071, ISTEXT('3 Model Input'!E$61),"Missing",'3 Model Input'!E$61=6,(AA1071*G1071)/T1071))</f>
        <v>Blank</v>
      </c>
      <c r="AD1071" s="202" t="str">
        <f t="shared" si="197"/>
        <v>Blank</v>
      </c>
      <c r="AE1071" s="202" t="str">
        <f t="shared" si="198"/>
        <v>Blank</v>
      </c>
      <c r="AF1071" s="217" t="str">
        <f t="shared" si="199"/>
        <v>Blank</v>
      </c>
      <c r="AG1071" s="9" t="str" cm="1">
        <f t="array" ref="AG1071">_xlfn.IFS(ISNUMBER(AC1071), "", ISNUMBER(SEARCH("Blank", AC1071)), "", ISERROR(AC1071), "Bad input on tab 3")</f>
        <v/>
      </c>
    </row>
    <row r="1072" spans="2:33" ht="15" customHeight="1" x14ac:dyDescent="0.75">
      <c r="B1072" s="205" t="str">
        <f>'5 Driver Data'!B1072</f>
        <v>1064</v>
      </c>
      <c r="C1072" s="193">
        <f>'5 Driver Data'!C1072</f>
        <v>0</v>
      </c>
      <c r="D1072" s="192">
        <f>'5 Driver Data'!D1072</f>
        <v>0</v>
      </c>
      <c r="E1072" s="191">
        <f>'5 Driver Data'!E1072</f>
        <v>0</v>
      </c>
      <c r="F1072" s="191">
        <f>'5 Driver Data'!F1072</f>
        <v>0</v>
      </c>
      <c r="G1072" s="191">
        <f>'5 Driver Data'!G1072</f>
        <v>0</v>
      </c>
      <c r="H1072" s="191">
        <f>'5 Driver Data'!H1072</f>
        <v>0</v>
      </c>
      <c r="I1072" s="191">
        <f>'5 Driver Data'!I1072</f>
        <v>0</v>
      </c>
      <c r="J1072" s="191">
        <f>'5 Driver Data'!J1072</f>
        <v>0</v>
      </c>
      <c r="K1072" s="206">
        <f>'5 Driver Data'!K1072</f>
        <v>0</v>
      </c>
      <c r="L1072" s="1"/>
      <c r="M1072" s="216" t="str">
        <f>IF(D1072=0,"Blank",'3 Model Input'!E$44*'3 Model Input'!E$45)</f>
        <v>Blank</v>
      </c>
      <c r="N1072" s="197" t="str">
        <f t="shared" si="190"/>
        <v>Blank</v>
      </c>
      <c r="O1072" s="197" t="str">
        <f>IF(D1072=0,"Blank",'3 Model Input'!E$49*(1-'3 Model Input'!E$51))</f>
        <v>Blank</v>
      </c>
      <c r="P1072" s="197" t="str">
        <f t="shared" si="191"/>
        <v>Blank</v>
      </c>
      <c r="Q1072" s="197" t="str">
        <f>IF(D1072=0,"Blank",IF(D1072="BEV",E1072*(1-'3 Model Input'!E$54), E1072))</f>
        <v>Blank</v>
      </c>
      <c r="R1072" s="198" t="str">
        <f>IF(D1072=0,"Blank",IF(D1072="PHEV",F1072/G1072,F1072*(1-'3 Model Input'!E$54)/G1072))</f>
        <v>Blank</v>
      </c>
      <c r="S1072" s="198" t="str">
        <f>IF(D1072=0,"Blank",IF(D1072="PHEV",MIN(M1072,E1072),MIN(M1072,(E1072*(1-'3 Model Input'!E$54)))))</f>
        <v>Blank</v>
      </c>
      <c r="T1072" s="217" t="str">
        <f t="shared" si="192"/>
        <v>Blank</v>
      </c>
      <c r="U1072" s="89"/>
      <c r="V1072" s="216" t="str">
        <f>IF(D1072=0,"Blank",P1072*'3 Model Input'!E$50)</f>
        <v>Blank</v>
      </c>
      <c r="W1072" s="197" t="str">
        <f t="shared" si="193"/>
        <v>Blank</v>
      </c>
      <c r="X1072" s="197" t="str">
        <f t="shared" si="194"/>
        <v>Blank</v>
      </c>
      <c r="Y1072" s="197" t="str">
        <f t="shared" si="195"/>
        <v>Blank</v>
      </c>
      <c r="Z1072" s="197" t="str">
        <f t="shared" si="196"/>
        <v>Blank</v>
      </c>
      <c r="AA1072" s="223" t="str" cm="1">
        <f t="array" ref="AA1072">_xlfn.IFS(ISTEXT('3 Model Input'!F$70),"Missing",ISTEXT('3 Model Input'!I$70),"Missing",ISNUMBER('3 Model Input'!K$70),'3 Model Input'!K$70*P1072)</f>
        <v>Missing</v>
      </c>
      <c r="AB1072" s="89"/>
      <c r="AC1072" s="227" t="str" cm="1">
        <f t="array" ref="AC1072">IF(D1072=0,"Blank",_xlfn.IFS('3 Model Input'!E$61=1,(V1072*G1072)/T1072,'3 Model Input'!E$61=2,(W1072*G1072)/T1072,'3 Model Input'!E$61=3,(X1072*G1072)/T1072,'3 Model Input'!E$61=4,(Y1072*G1072)/T1072,'3 Model Input'!E$61=5,(Z1072*G1072)/T1072, ISTEXT('3 Model Input'!E$61),"Missing",'3 Model Input'!E$61=6,(AA1072*G1072)/T1072))</f>
        <v>Blank</v>
      </c>
      <c r="AD1072" s="202" t="str">
        <f t="shared" si="197"/>
        <v>Blank</v>
      </c>
      <c r="AE1072" s="202" t="str">
        <f t="shared" si="198"/>
        <v>Blank</v>
      </c>
      <c r="AF1072" s="217" t="str">
        <f t="shared" si="199"/>
        <v>Blank</v>
      </c>
      <c r="AG1072" s="9" t="str" cm="1">
        <f t="array" ref="AG1072">_xlfn.IFS(ISNUMBER(AC1072), "", ISNUMBER(SEARCH("Blank", AC1072)), "", ISERROR(AC1072), "Bad input on tab 3")</f>
        <v/>
      </c>
    </row>
    <row r="1073" spans="2:33" ht="15" customHeight="1" x14ac:dyDescent="0.75">
      <c r="B1073" s="205" t="str">
        <f>'5 Driver Data'!B1073</f>
        <v>1065</v>
      </c>
      <c r="C1073" s="193">
        <f>'5 Driver Data'!C1073</f>
        <v>0</v>
      </c>
      <c r="D1073" s="192">
        <f>'5 Driver Data'!D1073</f>
        <v>0</v>
      </c>
      <c r="E1073" s="191">
        <f>'5 Driver Data'!E1073</f>
        <v>0</v>
      </c>
      <c r="F1073" s="191">
        <f>'5 Driver Data'!F1073</f>
        <v>0</v>
      </c>
      <c r="G1073" s="191">
        <f>'5 Driver Data'!G1073</f>
        <v>0</v>
      </c>
      <c r="H1073" s="191">
        <f>'5 Driver Data'!H1073</f>
        <v>0</v>
      </c>
      <c r="I1073" s="191">
        <f>'5 Driver Data'!I1073</f>
        <v>0</v>
      </c>
      <c r="J1073" s="191">
        <f>'5 Driver Data'!J1073</f>
        <v>0</v>
      </c>
      <c r="K1073" s="206">
        <f>'5 Driver Data'!K1073</f>
        <v>0</v>
      </c>
      <c r="L1073" s="1"/>
      <c r="M1073" s="216" t="str">
        <f>IF(D1073=0,"Blank",'3 Model Input'!E$44*'3 Model Input'!E$45)</f>
        <v>Blank</v>
      </c>
      <c r="N1073" s="197" t="str">
        <f t="shared" si="190"/>
        <v>Blank</v>
      </c>
      <c r="O1073" s="197" t="str">
        <f>IF(D1073=0,"Blank",'3 Model Input'!E$49*(1-'3 Model Input'!E$51))</f>
        <v>Blank</v>
      </c>
      <c r="P1073" s="197" t="str">
        <f t="shared" si="191"/>
        <v>Blank</v>
      </c>
      <c r="Q1073" s="197" t="str">
        <f>IF(D1073=0,"Blank",IF(D1073="BEV",E1073*(1-'3 Model Input'!E$54), E1073))</f>
        <v>Blank</v>
      </c>
      <c r="R1073" s="198" t="str">
        <f>IF(D1073=0,"Blank",IF(D1073="PHEV",F1073/G1073,F1073*(1-'3 Model Input'!E$54)/G1073))</f>
        <v>Blank</v>
      </c>
      <c r="S1073" s="198" t="str">
        <f>IF(D1073=0,"Blank",IF(D1073="PHEV",MIN(M1073,E1073),MIN(M1073,(E1073*(1-'3 Model Input'!E$54)))))</f>
        <v>Blank</v>
      </c>
      <c r="T1073" s="217" t="str">
        <f t="shared" si="192"/>
        <v>Blank</v>
      </c>
      <c r="U1073" s="89"/>
      <c r="V1073" s="216" t="str">
        <f>IF(D1073=0,"Blank",P1073*'3 Model Input'!E$50)</f>
        <v>Blank</v>
      </c>
      <c r="W1073" s="197" t="str">
        <f t="shared" si="193"/>
        <v>Blank</v>
      </c>
      <c r="X1073" s="197" t="str">
        <f t="shared" si="194"/>
        <v>Blank</v>
      </c>
      <c r="Y1073" s="197" t="str">
        <f t="shared" si="195"/>
        <v>Blank</v>
      </c>
      <c r="Z1073" s="197" t="str">
        <f t="shared" si="196"/>
        <v>Blank</v>
      </c>
      <c r="AA1073" s="223" t="str" cm="1">
        <f t="array" ref="AA1073">_xlfn.IFS(ISTEXT('3 Model Input'!F$70),"Missing",ISTEXT('3 Model Input'!I$70),"Missing",ISNUMBER('3 Model Input'!K$70),'3 Model Input'!K$70*P1073)</f>
        <v>Missing</v>
      </c>
      <c r="AB1073" s="89"/>
      <c r="AC1073" s="227" t="str" cm="1">
        <f t="array" ref="AC1073">IF(D1073=0,"Blank",_xlfn.IFS('3 Model Input'!E$61=1,(V1073*G1073)/T1073,'3 Model Input'!E$61=2,(W1073*G1073)/T1073,'3 Model Input'!E$61=3,(X1073*G1073)/T1073,'3 Model Input'!E$61=4,(Y1073*G1073)/T1073,'3 Model Input'!E$61=5,(Z1073*G1073)/T1073, ISTEXT('3 Model Input'!E$61),"Missing",'3 Model Input'!E$61=6,(AA1073*G1073)/T1073))</f>
        <v>Blank</v>
      </c>
      <c r="AD1073" s="202" t="str">
        <f t="shared" si="197"/>
        <v>Blank</v>
      </c>
      <c r="AE1073" s="202" t="str">
        <f t="shared" si="198"/>
        <v>Blank</v>
      </c>
      <c r="AF1073" s="217" t="str">
        <f t="shared" si="199"/>
        <v>Blank</v>
      </c>
      <c r="AG1073" s="9" t="str" cm="1">
        <f t="array" ref="AG1073">_xlfn.IFS(ISNUMBER(AC1073), "", ISNUMBER(SEARCH("Blank", AC1073)), "", ISERROR(AC1073), "Bad input on tab 3")</f>
        <v/>
      </c>
    </row>
    <row r="1074" spans="2:33" ht="15" customHeight="1" x14ac:dyDescent="0.75">
      <c r="B1074" s="205" t="str">
        <f>'5 Driver Data'!B1074</f>
        <v>1066</v>
      </c>
      <c r="C1074" s="193">
        <f>'5 Driver Data'!C1074</f>
        <v>0</v>
      </c>
      <c r="D1074" s="192">
        <f>'5 Driver Data'!D1074</f>
        <v>0</v>
      </c>
      <c r="E1074" s="191">
        <f>'5 Driver Data'!E1074</f>
        <v>0</v>
      </c>
      <c r="F1074" s="191">
        <f>'5 Driver Data'!F1074</f>
        <v>0</v>
      </c>
      <c r="G1074" s="191">
        <f>'5 Driver Data'!G1074</f>
        <v>0</v>
      </c>
      <c r="H1074" s="191">
        <f>'5 Driver Data'!H1074</f>
        <v>0</v>
      </c>
      <c r="I1074" s="191">
        <f>'5 Driver Data'!I1074</f>
        <v>0</v>
      </c>
      <c r="J1074" s="191">
        <f>'5 Driver Data'!J1074</f>
        <v>0</v>
      </c>
      <c r="K1074" s="206">
        <f>'5 Driver Data'!K1074</f>
        <v>0</v>
      </c>
      <c r="L1074" s="1"/>
      <c r="M1074" s="216" t="str">
        <f>IF(D1074=0,"Blank",'3 Model Input'!E$44*'3 Model Input'!E$45)</f>
        <v>Blank</v>
      </c>
      <c r="N1074" s="197" t="str">
        <f t="shared" si="190"/>
        <v>Blank</v>
      </c>
      <c r="O1074" s="197" t="str">
        <f>IF(D1074=0,"Blank",'3 Model Input'!E$49*(1-'3 Model Input'!E$51))</f>
        <v>Blank</v>
      </c>
      <c r="P1074" s="197" t="str">
        <f t="shared" si="191"/>
        <v>Blank</v>
      </c>
      <c r="Q1074" s="197" t="str">
        <f>IF(D1074=0,"Blank",IF(D1074="BEV",E1074*(1-'3 Model Input'!E$54), E1074))</f>
        <v>Blank</v>
      </c>
      <c r="R1074" s="198" t="str">
        <f>IF(D1074=0,"Blank",IF(D1074="PHEV",F1074/G1074,F1074*(1-'3 Model Input'!E$54)/G1074))</f>
        <v>Blank</v>
      </c>
      <c r="S1074" s="198" t="str">
        <f>IF(D1074=0,"Blank",IF(D1074="PHEV",MIN(M1074,E1074),MIN(M1074,(E1074*(1-'3 Model Input'!E$54)))))</f>
        <v>Blank</v>
      </c>
      <c r="T1074" s="217" t="str">
        <f t="shared" si="192"/>
        <v>Blank</v>
      </c>
      <c r="U1074" s="89"/>
      <c r="V1074" s="216" t="str">
        <f>IF(D1074=0,"Blank",P1074*'3 Model Input'!E$50)</f>
        <v>Blank</v>
      </c>
      <c r="W1074" s="197" t="str">
        <f t="shared" si="193"/>
        <v>Blank</v>
      </c>
      <c r="X1074" s="197" t="str">
        <f t="shared" si="194"/>
        <v>Blank</v>
      </c>
      <c r="Y1074" s="197" t="str">
        <f t="shared" si="195"/>
        <v>Blank</v>
      </c>
      <c r="Z1074" s="197" t="str">
        <f t="shared" si="196"/>
        <v>Blank</v>
      </c>
      <c r="AA1074" s="223" t="str" cm="1">
        <f t="array" ref="AA1074">_xlfn.IFS(ISTEXT('3 Model Input'!F$70),"Missing",ISTEXT('3 Model Input'!I$70),"Missing",ISNUMBER('3 Model Input'!K$70),'3 Model Input'!K$70*P1074)</f>
        <v>Missing</v>
      </c>
      <c r="AB1074" s="89"/>
      <c r="AC1074" s="227" t="str" cm="1">
        <f t="array" ref="AC1074">IF(D1074=0,"Blank",_xlfn.IFS('3 Model Input'!E$61=1,(V1074*G1074)/T1074,'3 Model Input'!E$61=2,(W1074*G1074)/T1074,'3 Model Input'!E$61=3,(X1074*G1074)/T1074,'3 Model Input'!E$61=4,(Y1074*G1074)/T1074,'3 Model Input'!E$61=5,(Z1074*G1074)/T1074, ISTEXT('3 Model Input'!E$61),"Missing",'3 Model Input'!E$61=6,(AA1074*G1074)/T1074))</f>
        <v>Blank</v>
      </c>
      <c r="AD1074" s="202" t="str">
        <f t="shared" si="197"/>
        <v>Blank</v>
      </c>
      <c r="AE1074" s="202" t="str">
        <f t="shared" si="198"/>
        <v>Blank</v>
      </c>
      <c r="AF1074" s="217" t="str">
        <f t="shared" si="199"/>
        <v>Blank</v>
      </c>
      <c r="AG1074" s="9" t="str" cm="1">
        <f t="array" ref="AG1074">_xlfn.IFS(ISNUMBER(AC1074), "", ISNUMBER(SEARCH("Blank", AC1074)), "", ISERROR(AC1074), "Bad input on tab 3")</f>
        <v/>
      </c>
    </row>
    <row r="1075" spans="2:33" ht="15" customHeight="1" x14ac:dyDescent="0.75">
      <c r="B1075" s="205" t="str">
        <f>'5 Driver Data'!B1075</f>
        <v>1067</v>
      </c>
      <c r="C1075" s="193">
        <f>'5 Driver Data'!C1075</f>
        <v>0</v>
      </c>
      <c r="D1075" s="192">
        <f>'5 Driver Data'!D1075</f>
        <v>0</v>
      </c>
      <c r="E1075" s="191">
        <f>'5 Driver Data'!E1075</f>
        <v>0</v>
      </c>
      <c r="F1075" s="191">
        <f>'5 Driver Data'!F1075</f>
        <v>0</v>
      </c>
      <c r="G1075" s="191">
        <f>'5 Driver Data'!G1075</f>
        <v>0</v>
      </c>
      <c r="H1075" s="191">
        <f>'5 Driver Data'!H1075</f>
        <v>0</v>
      </c>
      <c r="I1075" s="191">
        <f>'5 Driver Data'!I1075</f>
        <v>0</v>
      </c>
      <c r="J1075" s="191">
        <f>'5 Driver Data'!J1075</f>
        <v>0</v>
      </c>
      <c r="K1075" s="206">
        <f>'5 Driver Data'!K1075</f>
        <v>0</v>
      </c>
      <c r="L1075" s="1"/>
      <c r="M1075" s="216" t="str">
        <f>IF(D1075=0,"Blank",'3 Model Input'!E$44*'3 Model Input'!E$45)</f>
        <v>Blank</v>
      </c>
      <c r="N1075" s="197" t="str">
        <f t="shared" si="190"/>
        <v>Blank</v>
      </c>
      <c r="O1075" s="197" t="str">
        <f>IF(D1075=0,"Blank",'3 Model Input'!E$49*(1-'3 Model Input'!E$51))</f>
        <v>Blank</v>
      </c>
      <c r="P1075" s="197" t="str">
        <f t="shared" si="191"/>
        <v>Blank</v>
      </c>
      <c r="Q1075" s="197" t="str">
        <f>IF(D1075=0,"Blank",IF(D1075="BEV",E1075*(1-'3 Model Input'!E$54), E1075))</f>
        <v>Blank</v>
      </c>
      <c r="R1075" s="198" t="str">
        <f>IF(D1075=0,"Blank",IF(D1075="PHEV",F1075/G1075,F1075*(1-'3 Model Input'!E$54)/G1075))</f>
        <v>Blank</v>
      </c>
      <c r="S1075" s="198" t="str">
        <f>IF(D1075=0,"Blank",IF(D1075="PHEV",MIN(M1075,E1075),MIN(M1075,(E1075*(1-'3 Model Input'!E$54)))))</f>
        <v>Blank</v>
      </c>
      <c r="T1075" s="217" t="str">
        <f t="shared" si="192"/>
        <v>Blank</v>
      </c>
      <c r="U1075" s="89"/>
      <c r="V1075" s="216" t="str">
        <f>IF(D1075=0,"Blank",P1075*'3 Model Input'!E$50)</f>
        <v>Blank</v>
      </c>
      <c r="W1075" s="197" t="str">
        <f t="shared" si="193"/>
        <v>Blank</v>
      </c>
      <c r="X1075" s="197" t="str">
        <f t="shared" si="194"/>
        <v>Blank</v>
      </c>
      <c r="Y1075" s="197" t="str">
        <f t="shared" si="195"/>
        <v>Blank</v>
      </c>
      <c r="Z1075" s="197" t="str">
        <f t="shared" si="196"/>
        <v>Blank</v>
      </c>
      <c r="AA1075" s="223" t="str" cm="1">
        <f t="array" ref="AA1075">_xlfn.IFS(ISTEXT('3 Model Input'!F$70),"Missing",ISTEXT('3 Model Input'!I$70),"Missing",ISNUMBER('3 Model Input'!K$70),'3 Model Input'!K$70*P1075)</f>
        <v>Missing</v>
      </c>
      <c r="AB1075" s="89"/>
      <c r="AC1075" s="227" t="str" cm="1">
        <f t="array" ref="AC1075">IF(D1075=0,"Blank",_xlfn.IFS('3 Model Input'!E$61=1,(V1075*G1075)/T1075,'3 Model Input'!E$61=2,(W1075*G1075)/T1075,'3 Model Input'!E$61=3,(X1075*G1075)/T1075,'3 Model Input'!E$61=4,(Y1075*G1075)/T1075,'3 Model Input'!E$61=5,(Z1075*G1075)/T1075, ISTEXT('3 Model Input'!E$61),"Missing",'3 Model Input'!E$61=6,(AA1075*G1075)/T1075))</f>
        <v>Blank</v>
      </c>
      <c r="AD1075" s="202" t="str">
        <f t="shared" si="197"/>
        <v>Blank</v>
      </c>
      <c r="AE1075" s="202" t="str">
        <f t="shared" si="198"/>
        <v>Blank</v>
      </c>
      <c r="AF1075" s="217" t="str">
        <f t="shared" si="199"/>
        <v>Blank</v>
      </c>
      <c r="AG1075" s="9" t="str" cm="1">
        <f t="array" ref="AG1075">_xlfn.IFS(ISNUMBER(AC1075), "", ISNUMBER(SEARCH("Blank", AC1075)), "", ISERROR(AC1075), "Bad input on tab 3")</f>
        <v/>
      </c>
    </row>
    <row r="1076" spans="2:33" ht="15" customHeight="1" x14ac:dyDescent="0.75">
      <c r="B1076" s="205" t="str">
        <f>'5 Driver Data'!B1076</f>
        <v>1068</v>
      </c>
      <c r="C1076" s="193">
        <f>'5 Driver Data'!C1076</f>
        <v>0</v>
      </c>
      <c r="D1076" s="192">
        <f>'5 Driver Data'!D1076</f>
        <v>0</v>
      </c>
      <c r="E1076" s="191">
        <f>'5 Driver Data'!E1076</f>
        <v>0</v>
      </c>
      <c r="F1076" s="191">
        <f>'5 Driver Data'!F1076</f>
        <v>0</v>
      </c>
      <c r="G1076" s="191">
        <f>'5 Driver Data'!G1076</f>
        <v>0</v>
      </c>
      <c r="H1076" s="191">
        <f>'5 Driver Data'!H1076</f>
        <v>0</v>
      </c>
      <c r="I1076" s="191">
        <f>'5 Driver Data'!I1076</f>
        <v>0</v>
      </c>
      <c r="J1076" s="191">
        <f>'5 Driver Data'!J1076</f>
        <v>0</v>
      </c>
      <c r="K1076" s="206">
        <f>'5 Driver Data'!K1076</f>
        <v>0</v>
      </c>
      <c r="L1076" s="1"/>
      <c r="M1076" s="216" t="str">
        <f>IF(D1076=0,"Blank",'3 Model Input'!E$44*'3 Model Input'!E$45)</f>
        <v>Blank</v>
      </c>
      <c r="N1076" s="197" t="str">
        <f t="shared" si="190"/>
        <v>Blank</v>
      </c>
      <c r="O1076" s="197" t="str">
        <f>IF(D1076=0,"Blank",'3 Model Input'!E$49*(1-'3 Model Input'!E$51))</f>
        <v>Blank</v>
      </c>
      <c r="P1076" s="197" t="str">
        <f t="shared" si="191"/>
        <v>Blank</v>
      </c>
      <c r="Q1076" s="197" t="str">
        <f>IF(D1076=0,"Blank",IF(D1076="BEV",E1076*(1-'3 Model Input'!E$54), E1076))</f>
        <v>Blank</v>
      </c>
      <c r="R1076" s="198" t="str">
        <f>IF(D1076=0,"Blank",IF(D1076="PHEV",F1076/G1076,F1076*(1-'3 Model Input'!E$54)/G1076))</f>
        <v>Blank</v>
      </c>
      <c r="S1076" s="198" t="str">
        <f>IF(D1076=0,"Blank",IF(D1076="PHEV",MIN(M1076,E1076),MIN(M1076,(E1076*(1-'3 Model Input'!E$54)))))</f>
        <v>Blank</v>
      </c>
      <c r="T1076" s="217" t="str">
        <f t="shared" si="192"/>
        <v>Blank</v>
      </c>
      <c r="U1076" s="89"/>
      <c r="V1076" s="216" t="str">
        <f>IF(D1076=0,"Blank",P1076*'3 Model Input'!E$50)</f>
        <v>Blank</v>
      </c>
      <c r="W1076" s="197" t="str">
        <f t="shared" si="193"/>
        <v>Blank</v>
      </c>
      <c r="X1076" s="197" t="str">
        <f t="shared" si="194"/>
        <v>Blank</v>
      </c>
      <c r="Y1076" s="197" t="str">
        <f t="shared" si="195"/>
        <v>Blank</v>
      </c>
      <c r="Z1076" s="197" t="str">
        <f t="shared" si="196"/>
        <v>Blank</v>
      </c>
      <c r="AA1076" s="223" t="str" cm="1">
        <f t="array" ref="AA1076">_xlfn.IFS(ISTEXT('3 Model Input'!F$70),"Missing",ISTEXT('3 Model Input'!I$70),"Missing",ISNUMBER('3 Model Input'!K$70),'3 Model Input'!K$70*P1076)</f>
        <v>Missing</v>
      </c>
      <c r="AB1076" s="89"/>
      <c r="AC1076" s="227" t="str" cm="1">
        <f t="array" ref="AC1076">IF(D1076=0,"Blank",_xlfn.IFS('3 Model Input'!E$61=1,(V1076*G1076)/T1076,'3 Model Input'!E$61=2,(W1076*G1076)/T1076,'3 Model Input'!E$61=3,(X1076*G1076)/T1076,'3 Model Input'!E$61=4,(Y1076*G1076)/T1076,'3 Model Input'!E$61=5,(Z1076*G1076)/T1076, ISTEXT('3 Model Input'!E$61),"Missing",'3 Model Input'!E$61=6,(AA1076*G1076)/T1076))</f>
        <v>Blank</v>
      </c>
      <c r="AD1076" s="202" t="str">
        <f t="shared" si="197"/>
        <v>Blank</v>
      </c>
      <c r="AE1076" s="202" t="str">
        <f t="shared" si="198"/>
        <v>Blank</v>
      </c>
      <c r="AF1076" s="217" t="str">
        <f t="shared" si="199"/>
        <v>Blank</v>
      </c>
      <c r="AG1076" s="9" t="str" cm="1">
        <f t="array" ref="AG1076">_xlfn.IFS(ISNUMBER(AC1076), "", ISNUMBER(SEARCH("Blank", AC1076)), "", ISERROR(AC1076), "Bad input on tab 3")</f>
        <v/>
      </c>
    </row>
    <row r="1077" spans="2:33" ht="15" customHeight="1" x14ac:dyDescent="0.75">
      <c r="B1077" s="205" t="str">
        <f>'5 Driver Data'!B1077</f>
        <v>1069</v>
      </c>
      <c r="C1077" s="193">
        <f>'5 Driver Data'!C1077</f>
        <v>0</v>
      </c>
      <c r="D1077" s="192">
        <f>'5 Driver Data'!D1077</f>
        <v>0</v>
      </c>
      <c r="E1077" s="191">
        <f>'5 Driver Data'!E1077</f>
        <v>0</v>
      </c>
      <c r="F1077" s="191">
        <f>'5 Driver Data'!F1077</f>
        <v>0</v>
      </c>
      <c r="G1077" s="191">
        <f>'5 Driver Data'!G1077</f>
        <v>0</v>
      </c>
      <c r="H1077" s="191">
        <f>'5 Driver Data'!H1077</f>
        <v>0</v>
      </c>
      <c r="I1077" s="191">
        <f>'5 Driver Data'!I1077</f>
        <v>0</v>
      </c>
      <c r="J1077" s="191">
        <f>'5 Driver Data'!J1077</f>
        <v>0</v>
      </c>
      <c r="K1077" s="206">
        <f>'5 Driver Data'!K1077</f>
        <v>0</v>
      </c>
      <c r="L1077" s="1"/>
      <c r="M1077" s="216" t="str">
        <f>IF(D1077=0,"Blank",'3 Model Input'!E$44*'3 Model Input'!E$45)</f>
        <v>Blank</v>
      </c>
      <c r="N1077" s="197" t="str">
        <f t="shared" si="190"/>
        <v>Blank</v>
      </c>
      <c r="O1077" s="197" t="str">
        <f>IF(D1077=0,"Blank",'3 Model Input'!E$49*(1-'3 Model Input'!E$51))</f>
        <v>Blank</v>
      </c>
      <c r="P1077" s="197" t="str">
        <f t="shared" si="191"/>
        <v>Blank</v>
      </c>
      <c r="Q1077" s="197" t="str">
        <f>IF(D1077=0,"Blank",IF(D1077="BEV",E1077*(1-'3 Model Input'!E$54), E1077))</f>
        <v>Blank</v>
      </c>
      <c r="R1077" s="198" t="str">
        <f>IF(D1077=0,"Blank",IF(D1077="PHEV",F1077/G1077,F1077*(1-'3 Model Input'!E$54)/G1077))</f>
        <v>Blank</v>
      </c>
      <c r="S1077" s="198" t="str">
        <f>IF(D1077=0,"Blank",IF(D1077="PHEV",MIN(M1077,E1077),MIN(M1077,(E1077*(1-'3 Model Input'!E$54)))))</f>
        <v>Blank</v>
      </c>
      <c r="T1077" s="217" t="str">
        <f t="shared" si="192"/>
        <v>Blank</v>
      </c>
      <c r="U1077" s="89"/>
      <c r="V1077" s="216" t="str">
        <f>IF(D1077=0,"Blank",P1077*'3 Model Input'!E$50)</f>
        <v>Blank</v>
      </c>
      <c r="W1077" s="197" t="str">
        <f t="shared" si="193"/>
        <v>Blank</v>
      </c>
      <c r="X1077" s="197" t="str">
        <f t="shared" si="194"/>
        <v>Blank</v>
      </c>
      <c r="Y1077" s="197" t="str">
        <f t="shared" si="195"/>
        <v>Blank</v>
      </c>
      <c r="Z1077" s="197" t="str">
        <f t="shared" si="196"/>
        <v>Blank</v>
      </c>
      <c r="AA1077" s="223" t="str" cm="1">
        <f t="array" ref="AA1077">_xlfn.IFS(ISTEXT('3 Model Input'!F$70),"Missing",ISTEXT('3 Model Input'!I$70),"Missing",ISNUMBER('3 Model Input'!K$70),'3 Model Input'!K$70*P1077)</f>
        <v>Missing</v>
      </c>
      <c r="AB1077" s="89"/>
      <c r="AC1077" s="227" t="str" cm="1">
        <f t="array" ref="AC1077">IF(D1077=0,"Blank",_xlfn.IFS('3 Model Input'!E$61=1,(V1077*G1077)/T1077,'3 Model Input'!E$61=2,(W1077*G1077)/T1077,'3 Model Input'!E$61=3,(X1077*G1077)/T1077,'3 Model Input'!E$61=4,(Y1077*G1077)/T1077,'3 Model Input'!E$61=5,(Z1077*G1077)/T1077, ISTEXT('3 Model Input'!E$61),"Missing",'3 Model Input'!E$61=6,(AA1077*G1077)/T1077))</f>
        <v>Blank</v>
      </c>
      <c r="AD1077" s="202" t="str">
        <f t="shared" si="197"/>
        <v>Blank</v>
      </c>
      <c r="AE1077" s="202" t="str">
        <f t="shared" si="198"/>
        <v>Blank</v>
      </c>
      <c r="AF1077" s="217" t="str">
        <f t="shared" si="199"/>
        <v>Blank</v>
      </c>
      <c r="AG1077" s="9" t="str" cm="1">
        <f t="array" ref="AG1077">_xlfn.IFS(ISNUMBER(AC1077), "", ISNUMBER(SEARCH("Blank", AC1077)), "", ISERROR(AC1077), "Bad input on tab 3")</f>
        <v/>
      </c>
    </row>
    <row r="1078" spans="2:33" ht="15" customHeight="1" x14ac:dyDescent="0.75">
      <c r="B1078" s="205" t="str">
        <f>'5 Driver Data'!B1078</f>
        <v>1070</v>
      </c>
      <c r="C1078" s="193">
        <f>'5 Driver Data'!C1078</f>
        <v>0</v>
      </c>
      <c r="D1078" s="192">
        <f>'5 Driver Data'!D1078</f>
        <v>0</v>
      </c>
      <c r="E1078" s="191">
        <f>'5 Driver Data'!E1078</f>
        <v>0</v>
      </c>
      <c r="F1078" s="191">
        <f>'5 Driver Data'!F1078</f>
        <v>0</v>
      </c>
      <c r="G1078" s="191">
        <f>'5 Driver Data'!G1078</f>
        <v>0</v>
      </c>
      <c r="H1078" s="191">
        <f>'5 Driver Data'!H1078</f>
        <v>0</v>
      </c>
      <c r="I1078" s="191">
        <f>'5 Driver Data'!I1078</f>
        <v>0</v>
      </c>
      <c r="J1078" s="191">
        <f>'5 Driver Data'!J1078</f>
        <v>0</v>
      </c>
      <c r="K1078" s="206">
        <f>'5 Driver Data'!K1078</f>
        <v>0</v>
      </c>
      <c r="L1078" s="1"/>
      <c r="M1078" s="216" t="str">
        <f>IF(D1078=0,"Blank",'3 Model Input'!E$44*'3 Model Input'!E$45)</f>
        <v>Blank</v>
      </c>
      <c r="N1078" s="197" t="str">
        <f t="shared" si="190"/>
        <v>Blank</v>
      </c>
      <c r="O1078" s="197" t="str">
        <f>IF(D1078=0,"Blank",'3 Model Input'!E$49*(1-'3 Model Input'!E$51))</f>
        <v>Blank</v>
      </c>
      <c r="P1078" s="197" t="str">
        <f t="shared" si="191"/>
        <v>Blank</v>
      </c>
      <c r="Q1078" s="197" t="str">
        <f>IF(D1078=0,"Blank",IF(D1078="BEV",E1078*(1-'3 Model Input'!E$54), E1078))</f>
        <v>Blank</v>
      </c>
      <c r="R1078" s="198" t="str">
        <f>IF(D1078=0,"Blank",IF(D1078="PHEV",F1078/G1078,F1078*(1-'3 Model Input'!E$54)/G1078))</f>
        <v>Blank</v>
      </c>
      <c r="S1078" s="198" t="str">
        <f>IF(D1078=0,"Blank",IF(D1078="PHEV",MIN(M1078,E1078),MIN(M1078,(E1078*(1-'3 Model Input'!E$54)))))</f>
        <v>Blank</v>
      </c>
      <c r="T1078" s="217" t="str">
        <f t="shared" si="192"/>
        <v>Blank</v>
      </c>
      <c r="U1078" s="89"/>
      <c r="V1078" s="216" t="str">
        <f>IF(D1078=0,"Blank",P1078*'3 Model Input'!E$50)</f>
        <v>Blank</v>
      </c>
      <c r="W1078" s="197" t="str">
        <f t="shared" si="193"/>
        <v>Blank</v>
      </c>
      <c r="X1078" s="197" t="str">
        <f t="shared" si="194"/>
        <v>Blank</v>
      </c>
      <c r="Y1078" s="197" t="str">
        <f t="shared" si="195"/>
        <v>Blank</v>
      </c>
      <c r="Z1078" s="197" t="str">
        <f t="shared" si="196"/>
        <v>Blank</v>
      </c>
      <c r="AA1078" s="223" t="str" cm="1">
        <f t="array" ref="AA1078">_xlfn.IFS(ISTEXT('3 Model Input'!F$70),"Missing",ISTEXT('3 Model Input'!I$70),"Missing",ISNUMBER('3 Model Input'!K$70),'3 Model Input'!K$70*P1078)</f>
        <v>Missing</v>
      </c>
      <c r="AB1078" s="89"/>
      <c r="AC1078" s="227" t="str" cm="1">
        <f t="array" ref="AC1078">IF(D1078=0,"Blank",_xlfn.IFS('3 Model Input'!E$61=1,(V1078*G1078)/T1078,'3 Model Input'!E$61=2,(W1078*G1078)/T1078,'3 Model Input'!E$61=3,(X1078*G1078)/T1078,'3 Model Input'!E$61=4,(Y1078*G1078)/T1078,'3 Model Input'!E$61=5,(Z1078*G1078)/T1078, ISTEXT('3 Model Input'!E$61),"Missing",'3 Model Input'!E$61=6,(AA1078*G1078)/T1078))</f>
        <v>Blank</v>
      </c>
      <c r="AD1078" s="202" t="str">
        <f t="shared" si="197"/>
        <v>Blank</v>
      </c>
      <c r="AE1078" s="202" t="str">
        <f t="shared" si="198"/>
        <v>Blank</v>
      </c>
      <c r="AF1078" s="217" t="str">
        <f t="shared" si="199"/>
        <v>Blank</v>
      </c>
      <c r="AG1078" s="9" t="str" cm="1">
        <f t="array" ref="AG1078">_xlfn.IFS(ISNUMBER(AC1078), "", ISNUMBER(SEARCH("Blank", AC1078)), "", ISERROR(AC1078), "Bad input on tab 3")</f>
        <v/>
      </c>
    </row>
    <row r="1079" spans="2:33" ht="15" customHeight="1" x14ac:dyDescent="0.75">
      <c r="B1079" s="205" t="str">
        <f>'5 Driver Data'!B1079</f>
        <v>1071</v>
      </c>
      <c r="C1079" s="193">
        <f>'5 Driver Data'!C1079</f>
        <v>0</v>
      </c>
      <c r="D1079" s="192">
        <f>'5 Driver Data'!D1079</f>
        <v>0</v>
      </c>
      <c r="E1079" s="191">
        <f>'5 Driver Data'!E1079</f>
        <v>0</v>
      </c>
      <c r="F1079" s="191">
        <f>'5 Driver Data'!F1079</f>
        <v>0</v>
      </c>
      <c r="G1079" s="191">
        <f>'5 Driver Data'!G1079</f>
        <v>0</v>
      </c>
      <c r="H1079" s="191">
        <f>'5 Driver Data'!H1079</f>
        <v>0</v>
      </c>
      <c r="I1079" s="191">
        <f>'5 Driver Data'!I1079</f>
        <v>0</v>
      </c>
      <c r="J1079" s="191">
        <f>'5 Driver Data'!J1079</f>
        <v>0</v>
      </c>
      <c r="K1079" s="206">
        <f>'5 Driver Data'!K1079</f>
        <v>0</v>
      </c>
      <c r="L1079" s="1"/>
      <c r="M1079" s="216" t="str">
        <f>IF(D1079=0,"Blank",'3 Model Input'!E$44*'3 Model Input'!E$45)</f>
        <v>Blank</v>
      </c>
      <c r="N1079" s="197" t="str">
        <f t="shared" si="190"/>
        <v>Blank</v>
      </c>
      <c r="O1079" s="197" t="str">
        <f>IF(D1079=0,"Blank",'3 Model Input'!E$49*(1-'3 Model Input'!E$51))</f>
        <v>Blank</v>
      </c>
      <c r="P1079" s="197" t="str">
        <f t="shared" si="191"/>
        <v>Blank</v>
      </c>
      <c r="Q1079" s="197" t="str">
        <f>IF(D1079=0,"Blank",IF(D1079="BEV",E1079*(1-'3 Model Input'!E$54), E1079))</f>
        <v>Blank</v>
      </c>
      <c r="R1079" s="198" t="str">
        <f>IF(D1079=0,"Blank",IF(D1079="PHEV",F1079/G1079,F1079*(1-'3 Model Input'!E$54)/G1079))</f>
        <v>Blank</v>
      </c>
      <c r="S1079" s="198" t="str">
        <f>IF(D1079=0,"Blank",IF(D1079="PHEV",MIN(M1079,E1079),MIN(M1079,(E1079*(1-'3 Model Input'!E$54)))))</f>
        <v>Blank</v>
      </c>
      <c r="T1079" s="217" t="str">
        <f t="shared" si="192"/>
        <v>Blank</v>
      </c>
      <c r="U1079" s="89"/>
      <c r="V1079" s="216" t="str">
        <f>IF(D1079=0,"Blank",P1079*'3 Model Input'!E$50)</f>
        <v>Blank</v>
      </c>
      <c r="W1079" s="197" t="str">
        <f t="shared" si="193"/>
        <v>Blank</v>
      </c>
      <c r="X1079" s="197" t="str">
        <f t="shared" si="194"/>
        <v>Blank</v>
      </c>
      <c r="Y1079" s="197" t="str">
        <f t="shared" si="195"/>
        <v>Blank</v>
      </c>
      <c r="Z1079" s="197" t="str">
        <f t="shared" si="196"/>
        <v>Blank</v>
      </c>
      <c r="AA1079" s="223" t="str" cm="1">
        <f t="array" ref="AA1079">_xlfn.IFS(ISTEXT('3 Model Input'!F$70),"Missing",ISTEXT('3 Model Input'!I$70),"Missing",ISNUMBER('3 Model Input'!K$70),'3 Model Input'!K$70*P1079)</f>
        <v>Missing</v>
      </c>
      <c r="AB1079" s="89"/>
      <c r="AC1079" s="227" t="str" cm="1">
        <f t="array" ref="AC1079">IF(D1079=0,"Blank",_xlfn.IFS('3 Model Input'!E$61=1,(V1079*G1079)/T1079,'3 Model Input'!E$61=2,(W1079*G1079)/T1079,'3 Model Input'!E$61=3,(X1079*G1079)/T1079,'3 Model Input'!E$61=4,(Y1079*G1079)/T1079,'3 Model Input'!E$61=5,(Z1079*G1079)/T1079, ISTEXT('3 Model Input'!E$61),"Missing",'3 Model Input'!E$61=6,(AA1079*G1079)/T1079))</f>
        <v>Blank</v>
      </c>
      <c r="AD1079" s="202" t="str">
        <f t="shared" si="197"/>
        <v>Blank</v>
      </c>
      <c r="AE1079" s="202" t="str">
        <f t="shared" si="198"/>
        <v>Blank</v>
      </c>
      <c r="AF1079" s="217" t="str">
        <f t="shared" si="199"/>
        <v>Blank</v>
      </c>
      <c r="AG1079" s="9" t="str" cm="1">
        <f t="array" ref="AG1079">_xlfn.IFS(ISNUMBER(AC1079), "", ISNUMBER(SEARCH("Blank", AC1079)), "", ISERROR(AC1079), "Bad input on tab 3")</f>
        <v/>
      </c>
    </row>
    <row r="1080" spans="2:33" ht="15" customHeight="1" x14ac:dyDescent="0.75">
      <c r="B1080" s="205" t="str">
        <f>'5 Driver Data'!B1080</f>
        <v>1072</v>
      </c>
      <c r="C1080" s="193">
        <f>'5 Driver Data'!C1080</f>
        <v>0</v>
      </c>
      <c r="D1080" s="192">
        <f>'5 Driver Data'!D1080</f>
        <v>0</v>
      </c>
      <c r="E1080" s="191">
        <f>'5 Driver Data'!E1080</f>
        <v>0</v>
      </c>
      <c r="F1080" s="191">
        <f>'5 Driver Data'!F1080</f>
        <v>0</v>
      </c>
      <c r="G1080" s="191">
        <f>'5 Driver Data'!G1080</f>
        <v>0</v>
      </c>
      <c r="H1080" s="191">
        <f>'5 Driver Data'!H1080</f>
        <v>0</v>
      </c>
      <c r="I1080" s="191">
        <f>'5 Driver Data'!I1080</f>
        <v>0</v>
      </c>
      <c r="J1080" s="191">
        <f>'5 Driver Data'!J1080</f>
        <v>0</v>
      </c>
      <c r="K1080" s="206">
        <f>'5 Driver Data'!K1080</f>
        <v>0</v>
      </c>
      <c r="L1080" s="1"/>
      <c r="M1080" s="216" t="str">
        <f>IF(D1080=0,"Blank",'3 Model Input'!E$44*'3 Model Input'!E$45)</f>
        <v>Blank</v>
      </c>
      <c r="N1080" s="197" t="str">
        <f t="shared" si="190"/>
        <v>Blank</v>
      </c>
      <c r="O1080" s="197" t="str">
        <f>IF(D1080=0,"Blank",'3 Model Input'!E$49*(1-'3 Model Input'!E$51))</f>
        <v>Blank</v>
      </c>
      <c r="P1080" s="197" t="str">
        <f t="shared" si="191"/>
        <v>Blank</v>
      </c>
      <c r="Q1080" s="197" t="str">
        <f>IF(D1080=0,"Blank",IF(D1080="BEV",E1080*(1-'3 Model Input'!E$54), E1080))</f>
        <v>Blank</v>
      </c>
      <c r="R1080" s="198" t="str">
        <f>IF(D1080=0,"Blank",IF(D1080="PHEV",F1080/G1080,F1080*(1-'3 Model Input'!E$54)/G1080))</f>
        <v>Blank</v>
      </c>
      <c r="S1080" s="198" t="str">
        <f>IF(D1080=0,"Blank",IF(D1080="PHEV",MIN(M1080,E1080),MIN(M1080,(E1080*(1-'3 Model Input'!E$54)))))</f>
        <v>Blank</v>
      </c>
      <c r="T1080" s="217" t="str">
        <f t="shared" si="192"/>
        <v>Blank</v>
      </c>
      <c r="U1080" s="89"/>
      <c r="V1080" s="216" t="str">
        <f>IF(D1080=0,"Blank",P1080*'3 Model Input'!E$50)</f>
        <v>Blank</v>
      </c>
      <c r="W1080" s="197" t="str">
        <f t="shared" si="193"/>
        <v>Blank</v>
      </c>
      <c r="X1080" s="197" t="str">
        <f t="shared" si="194"/>
        <v>Blank</v>
      </c>
      <c r="Y1080" s="197" t="str">
        <f t="shared" si="195"/>
        <v>Blank</v>
      </c>
      <c r="Z1080" s="197" t="str">
        <f t="shared" si="196"/>
        <v>Blank</v>
      </c>
      <c r="AA1080" s="223" t="str" cm="1">
        <f t="array" ref="AA1080">_xlfn.IFS(ISTEXT('3 Model Input'!F$70),"Missing",ISTEXT('3 Model Input'!I$70),"Missing",ISNUMBER('3 Model Input'!K$70),'3 Model Input'!K$70*P1080)</f>
        <v>Missing</v>
      </c>
      <c r="AB1080" s="89"/>
      <c r="AC1080" s="227" t="str" cm="1">
        <f t="array" ref="AC1080">IF(D1080=0,"Blank",_xlfn.IFS('3 Model Input'!E$61=1,(V1080*G1080)/T1080,'3 Model Input'!E$61=2,(W1080*G1080)/T1080,'3 Model Input'!E$61=3,(X1080*G1080)/T1080,'3 Model Input'!E$61=4,(Y1080*G1080)/T1080,'3 Model Input'!E$61=5,(Z1080*G1080)/T1080, ISTEXT('3 Model Input'!E$61),"Missing",'3 Model Input'!E$61=6,(AA1080*G1080)/T1080))</f>
        <v>Blank</v>
      </c>
      <c r="AD1080" s="202" t="str">
        <f t="shared" si="197"/>
        <v>Blank</v>
      </c>
      <c r="AE1080" s="202" t="str">
        <f t="shared" si="198"/>
        <v>Blank</v>
      </c>
      <c r="AF1080" s="217" t="str">
        <f t="shared" si="199"/>
        <v>Blank</v>
      </c>
      <c r="AG1080" s="9" t="str" cm="1">
        <f t="array" ref="AG1080">_xlfn.IFS(ISNUMBER(AC1080), "", ISNUMBER(SEARCH("Blank", AC1080)), "", ISERROR(AC1080), "Bad input on tab 3")</f>
        <v/>
      </c>
    </row>
    <row r="1081" spans="2:33" ht="15" customHeight="1" x14ac:dyDescent="0.75">
      <c r="B1081" s="205" t="str">
        <f>'5 Driver Data'!B1081</f>
        <v>1073</v>
      </c>
      <c r="C1081" s="193">
        <f>'5 Driver Data'!C1081</f>
        <v>0</v>
      </c>
      <c r="D1081" s="192">
        <f>'5 Driver Data'!D1081</f>
        <v>0</v>
      </c>
      <c r="E1081" s="191">
        <f>'5 Driver Data'!E1081</f>
        <v>0</v>
      </c>
      <c r="F1081" s="191">
        <f>'5 Driver Data'!F1081</f>
        <v>0</v>
      </c>
      <c r="G1081" s="191">
        <f>'5 Driver Data'!G1081</f>
        <v>0</v>
      </c>
      <c r="H1081" s="191">
        <f>'5 Driver Data'!H1081</f>
        <v>0</v>
      </c>
      <c r="I1081" s="191">
        <f>'5 Driver Data'!I1081</f>
        <v>0</v>
      </c>
      <c r="J1081" s="191">
        <f>'5 Driver Data'!J1081</f>
        <v>0</v>
      </c>
      <c r="K1081" s="206">
        <f>'5 Driver Data'!K1081</f>
        <v>0</v>
      </c>
      <c r="L1081" s="1"/>
      <c r="M1081" s="216" t="str">
        <f>IF(D1081=0,"Blank",'3 Model Input'!E$44*'3 Model Input'!E$45)</f>
        <v>Blank</v>
      </c>
      <c r="N1081" s="197" t="str">
        <f t="shared" si="190"/>
        <v>Blank</v>
      </c>
      <c r="O1081" s="197" t="str">
        <f>IF(D1081=0,"Blank",'3 Model Input'!E$49*(1-'3 Model Input'!E$51))</f>
        <v>Blank</v>
      </c>
      <c r="P1081" s="197" t="str">
        <f t="shared" si="191"/>
        <v>Blank</v>
      </c>
      <c r="Q1081" s="197" t="str">
        <f>IF(D1081=0,"Blank",IF(D1081="BEV",E1081*(1-'3 Model Input'!E$54), E1081))</f>
        <v>Blank</v>
      </c>
      <c r="R1081" s="198" t="str">
        <f>IF(D1081=0,"Blank",IF(D1081="PHEV",F1081/G1081,F1081*(1-'3 Model Input'!E$54)/G1081))</f>
        <v>Blank</v>
      </c>
      <c r="S1081" s="198" t="str">
        <f>IF(D1081=0,"Blank",IF(D1081="PHEV",MIN(M1081,E1081),MIN(M1081,(E1081*(1-'3 Model Input'!E$54)))))</f>
        <v>Blank</v>
      </c>
      <c r="T1081" s="217" t="str">
        <f t="shared" si="192"/>
        <v>Blank</v>
      </c>
      <c r="U1081" s="89"/>
      <c r="V1081" s="216" t="str">
        <f>IF(D1081=0,"Blank",P1081*'3 Model Input'!E$50)</f>
        <v>Blank</v>
      </c>
      <c r="W1081" s="197" t="str">
        <f t="shared" si="193"/>
        <v>Blank</v>
      </c>
      <c r="X1081" s="197" t="str">
        <f t="shared" si="194"/>
        <v>Blank</v>
      </c>
      <c r="Y1081" s="197" t="str">
        <f t="shared" si="195"/>
        <v>Blank</v>
      </c>
      <c r="Z1081" s="197" t="str">
        <f t="shared" si="196"/>
        <v>Blank</v>
      </c>
      <c r="AA1081" s="223" t="str" cm="1">
        <f t="array" ref="AA1081">_xlfn.IFS(ISTEXT('3 Model Input'!F$70),"Missing",ISTEXT('3 Model Input'!I$70),"Missing",ISNUMBER('3 Model Input'!K$70),'3 Model Input'!K$70*P1081)</f>
        <v>Missing</v>
      </c>
      <c r="AB1081" s="89"/>
      <c r="AC1081" s="227" t="str" cm="1">
        <f t="array" ref="AC1081">IF(D1081=0,"Blank",_xlfn.IFS('3 Model Input'!E$61=1,(V1081*G1081)/T1081,'3 Model Input'!E$61=2,(W1081*G1081)/T1081,'3 Model Input'!E$61=3,(X1081*G1081)/T1081,'3 Model Input'!E$61=4,(Y1081*G1081)/T1081,'3 Model Input'!E$61=5,(Z1081*G1081)/T1081, ISTEXT('3 Model Input'!E$61),"Missing",'3 Model Input'!E$61=6,(AA1081*G1081)/T1081))</f>
        <v>Blank</v>
      </c>
      <c r="AD1081" s="202" t="str">
        <f t="shared" si="197"/>
        <v>Blank</v>
      </c>
      <c r="AE1081" s="202" t="str">
        <f t="shared" si="198"/>
        <v>Blank</v>
      </c>
      <c r="AF1081" s="217" t="str">
        <f t="shared" si="199"/>
        <v>Blank</v>
      </c>
      <c r="AG1081" s="9" t="str" cm="1">
        <f t="array" ref="AG1081">_xlfn.IFS(ISNUMBER(AC1081), "", ISNUMBER(SEARCH("Blank", AC1081)), "", ISERROR(AC1081), "Bad input on tab 3")</f>
        <v/>
      </c>
    </row>
    <row r="1082" spans="2:33" ht="15" customHeight="1" x14ac:dyDescent="0.75">
      <c r="B1082" s="205" t="str">
        <f>'5 Driver Data'!B1082</f>
        <v>1074</v>
      </c>
      <c r="C1082" s="193">
        <f>'5 Driver Data'!C1082</f>
        <v>0</v>
      </c>
      <c r="D1082" s="192">
        <f>'5 Driver Data'!D1082</f>
        <v>0</v>
      </c>
      <c r="E1082" s="191">
        <f>'5 Driver Data'!E1082</f>
        <v>0</v>
      </c>
      <c r="F1082" s="191">
        <f>'5 Driver Data'!F1082</f>
        <v>0</v>
      </c>
      <c r="G1082" s="191">
        <f>'5 Driver Data'!G1082</f>
        <v>0</v>
      </c>
      <c r="H1082" s="191">
        <f>'5 Driver Data'!H1082</f>
        <v>0</v>
      </c>
      <c r="I1082" s="191">
        <f>'5 Driver Data'!I1082</f>
        <v>0</v>
      </c>
      <c r="J1082" s="191">
        <f>'5 Driver Data'!J1082</f>
        <v>0</v>
      </c>
      <c r="K1082" s="206">
        <f>'5 Driver Data'!K1082</f>
        <v>0</v>
      </c>
      <c r="L1082" s="1"/>
      <c r="M1082" s="216" t="str">
        <f>IF(D1082=0,"Blank",'3 Model Input'!E$44*'3 Model Input'!E$45)</f>
        <v>Blank</v>
      </c>
      <c r="N1082" s="197" t="str">
        <f t="shared" si="190"/>
        <v>Blank</v>
      </c>
      <c r="O1082" s="197" t="str">
        <f>IF(D1082=0,"Blank",'3 Model Input'!E$49*(1-'3 Model Input'!E$51))</f>
        <v>Blank</v>
      </c>
      <c r="P1082" s="197" t="str">
        <f t="shared" si="191"/>
        <v>Blank</v>
      </c>
      <c r="Q1082" s="197" t="str">
        <f>IF(D1082=0,"Blank",IF(D1082="BEV",E1082*(1-'3 Model Input'!E$54), E1082))</f>
        <v>Blank</v>
      </c>
      <c r="R1082" s="198" t="str">
        <f>IF(D1082=0,"Blank",IF(D1082="PHEV",F1082/G1082,F1082*(1-'3 Model Input'!E$54)/G1082))</f>
        <v>Blank</v>
      </c>
      <c r="S1082" s="198" t="str">
        <f>IF(D1082=0,"Blank",IF(D1082="PHEV",MIN(M1082,E1082),MIN(M1082,(E1082*(1-'3 Model Input'!E$54)))))</f>
        <v>Blank</v>
      </c>
      <c r="T1082" s="217" t="str">
        <f t="shared" si="192"/>
        <v>Blank</v>
      </c>
      <c r="U1082" s="89"/>
      <c r="V1082" s="216" t="str">
        <f>IF(D1082=0,"Blank",P1082*'3 Model Input'!E$50)</f>
        <v>Blank</v>
      </c>
      <c r="W1082" s="197" t="str">
        <f t="shared" si="193"/>
        <v>Blank</v>
      </c>
      <c r="X1082" s="197" t="str">
        <f t="shared" si="194"/>
        <v>Blank</v>
      </c>
      <c r="Y1082" s="197" t="str">
        <f t="shared" si="195"/>
        <v>Blank</v>
      </c>
      <c r="Z1082" s="197" t="str">
        <f t="shared" si="196"/>
        <v>Blank</v>
      </c>
      <c r="AA1082" s="223" t="str" cm="1">
        <f t="array" ref="AA1082">_xlfn.IFS(ISTEXT('3 Model Input'!F$70),"Missing",ISTEXT('3 Model Input'!I$70),"Missing",ISNUMBER('3 Model Input'!K$70),'3 Model Input'!K$70*P1082)</f>
        <v>Missing</v>
      </c>
      <c r="AB1082" s="89"/>
      <c r="AC1082" s="227" t="str" cm="1">
        <f t="array" ref="AC1082">IF(D1082=0,"Blank",_xlfn.IFS('3 Model Input'!E$61=1,(V1082*G1082)/T1082,'3 Model Input'!E$61=2,(W1082*G1082)/T1082,'3 Model Input'!E$61=3,(X1082*G1082)/T1082,'3 Model Input'!E$61=4,(Y1082*G1082)/T1082,'3 Model Input'!E$61=5,(Z1082*G1082)/T1082, ISTEXT('3 Model Input'!E$61),"Missing",'3 Model Input'!E$61=6,(AA1082*G1082)/T1082))</f>
        <v>Blank</v>
      </c>
      <c r="AD1082" s="202" t="str">
        <f t="shared" si="197"/>
        <v>Blank</v>
      </c>
      <c r="AE1082" s="202" t="str">
        <f t="shared" si="198"/>
        <v>Blank</v>
      </c>
      <c r="AF1082" s="217" t="str">
        <f t="shared" si="199"/>
        <v>Blank</v>
      </c>
      <c r="AG1082" s="9" t="str" cm="1">
        <f t="array" ref="AG1082">_xlfn.IFS(ISNUMBER(AC1082), "", ISNUMBER(SEARCH("Blank", AC1082)), "", ISERROR(AC1082), "Bad input on tab 3")</f>
        <v/>
      </c>
    </row>
    <row r="1083" spans="2:33" ht="15" customHeight="1" x14ac:dyDescent="0.75">
      <c r="B1083" s="205" t="str">
        <f>'5 Driver Data'!B1083</f>
        <v>1075</v>
      </c>
      <c r="C1083" s="193">
        <f>'5 Driver Data'!C1083</f>
        <v>0</v>
      </c>
      <c r="D1083" s="192">
        <f>'5 Driver Data'!D1083</f>
        <v>0</v>
      </c>
      <c r="E1083" s="191">
        <f>'5 Driver Data'!E1083</f>
        <v>0</v>
      </c>
      <c r="F1083" s="191">
        <f>'5 Driver Data'!F1083</f>
        <v>0</v>
      </c>
      <c r="G1083" s="191">
        <f>'5 Driver Data'!G1083</f>
        <v>0</v>
      </c>
      <c r="H1083" s="191">
        <f>'5 Driver Data'!H1083</f>
        <v>0</v>
      </c>
      <c r="I1083" s="191">
        <f>'5 Driver Data'!I1083</f>
        <v>0</v>
      </c>
      <c r="J1083" s="191">
        <f>'5 Driver Data'!J1083</f>
        <v>0</v>
      </c>
      <c r="K1083" s="206">
        <f>'5 Driver Data'!K1083</f>
        <v>0</v>
      </c>
      <c r="L1083" s="1"/>
      <c r="M1083" s="216" t="str">
        <f>IF(D1083=0,"Blank",'3 Model Input'!E$44*'3 Model Input'!E$45)</f>
        <v>Blank</v>
      </c>
      <c r="N1083" s="197" t="str">
        <f t="shared" si="190"/>
        <v>Blank</v>
      </c>
      <c r="O1083" s="197" t="str">
        <f>IF(D1083=0,"Blank",'3 Model Input'!E$49*(1-'3 Model Input'!E$51))</f>
        <v>Blank</v>
      </c>
      <c r="P1083" s="197" t="str">
        <f t="shared" si="191"/>
        <v>Blank</v>
      </c>
      <c r="Q1083" s="197" t="str">
        <f>IF(D1083=0,"Blank",IF(D1083="BEV",E1083*(1-'3 Model Input'!E$54), E1083))</f>
        <v>Blank</v>
      </c>
      <c r="R1083" s="198" t="str">
        <f>IF(D1083=0,"Blank",IF(D1083="PHEV",F1083/G1083,F1083*(1-'3 Model Input'!E$54)/G1083))</f>
        <v>Blank</v>
      </c>
      <c r="S1083" s="198" t="str">
        <f>IF(D1083=0,"Blank",IF(D1083="PHEV",MIN(M1083,E1083),MIN(M1083,(E1083*(1-'3 Model Input'!E$54)))))</f>
        <v>Blank</v>
      </c>
      <c r="T1083" s="217" t="str">
        <f t="shared" si="192"/>
        <v>Blank</v>
      </c>
      <c r="U1083" s="89"/>
      <c r="V1083" s="216" t="str">
        <f>IF(D1083=0,"Blank",P1083*'3 Model Input'!E$50)</f>
        <v>Blank</v>
      </c>
      <c r="W1083" s="197" t="str">
        <f t="shared" si="193"/>
        <v>Blank</v>
      </c>
      <c r="X1083" s="197" t="str">
        <f t="shared" si="194"/>
        <v>Blank</v>
      </c>
      <c r="Y1083" s="197" t="str">
        <f t="shared" si="195"/>
        <v>Blank</v>
      </c>
      <c r="Z1083" s="197" t="str">
        <f t="shared" si="196"/>
        <v>Blank</v>
      </c>
      <c r="AA1083" s="223" t="str" cm="1">
        <f t="array" ref="AA1083">_xlfn.IFS(ISTEXT('3 Model Input'!F$70),"Missing",ISTEXT('3 Model Input'!I$70),"Missing",ISNUMBER('3 Model Input'!K$70),'3 Model Input'!K$70*P1083)</f>
        <v>Missing</v>
      </c>
      <c r="AB1083" s="89"/>
      <c r="AC1083" s="227" t="str" cm="1">
        <f t="array" ref="AC1083">IF(D1083=0,"Blank",_xlfn.IFS('3 Model Input'!E$61=1,(V1083*G1083)/T1083,'3 Model Input'!E$61=2,(W1083*G1083)/T1083,'3 Model Input'!E$61=3,(X1083*G1083)/T1083,'3 Model Input'!E$61=4,(Y1083*G1083)/T1083,'3 Model Input'!E$61=5,(Z1083*G1083)/T1083, ISTEXT('3 Model Input'!E$61),"Missing",'3 Model Input'!E$61=6,(AA1083*G1083)/T1083))</f>
        <v>Blank</v>
      </c>
      <c r="AD1083" s="202" t="str">
        <f t="shared" si="197"/>
        <v>Blank</v>
      </c>
      <c r="AE1083" s="202" t="str">
        <f t="shared" si="198"/>
        <v>Blank</v>
      </c>
      <c r="AF1083" s="217" t="str">
        <f t="shared" si="199"/>
        <v>Blank</v>
      </c>
      <c r="AG1083" s="9" t="str" cm="1">
        <f t="array" ref="AG1083">_xlfn.IFS(ISNUMBER(AC1083), "", ISNUMBER(SEARCH("Blank", AC1083)), "", ISERROR(AC1083), "Bad input on tab 3")</f>
        <v/>
      </c>
    </row>
    <row r="1084" spans="2:33" ht="15" customHeight="1" x14ac:dyDescent="0.75">
      <c r="B1084" s="205" t="str">
        <f>'5 Driver Data'!B1084</f>
        <v>1076</v>
      </c>
      <c r="C1084" s="193">
        <f>'5 Driver Data'!C1084</f>
        <v>0</v>
      </c>
      <c r="D1084" s="192">
        <f>'5 Driver Data'!D1084</f>
        <v>0</v>
      </c>
      <c r="E1084" s="191">
        <f>'5 Driver Data'!E1084</f>
        <v>0</v>
      </c>
      <c r="F1084" s="191">
        <f>'5 Driver Data'!F1084</f>
        <v>0</v>
      </c>
      <c r="G1084" s="191">
        <f>'5 Driver Data'!G1084</f>
        <v>0</v>
      </c>
      <c r="H1084" s="191">
        <f>'5 Driver Data'!H1084</f>
        <v>0</v>
      </c>
      <c r="I1084" s="191">
        <f>'5 Driver Data'!I1084</f>
        <v>0</v>
      </c>
      <c r="J1084" s="191">
        <f>'5 Driver Data'!J1084</f>
        <v>0</v>
      </c>
      <c r="K1084" s="206">
        <f>'5 Driver Data'!K1084</f>
        <v>0</v>
      </c>
      <c r="L1084" s="1"/>
      <c r="M1084" s="216" t="str">
        <f>IF(D1084=0,"Blank",'3 Model Input'!E$44*'3 Model Input'!E$45)</f>
        <v>Blank</v>
      </c>
      <c r="N1084" s="197" t="str">
        <f t="shared" si="190"/>
        <v>Blank</v>
      </c>
      <c r="O1084" s="197" t="str">
        <f>IF(D1084=0,"Blank",'3 Model Input'!E$49*(1-'3 Model Input'!E$51))</f>
        <v>Blank</v>
      </c>
      <c r="P1084" s="197" t="str">
        <f t="shared" si="191"/>
        <v>Blank</v>
      </c>
      <c r="Q1084" s="197" t="str">
        <f>IF(D1084=0,"Blank",IF(D1084="BEV",E1084*(1-'3 Model Input'!E$54), E1084))</f>
        <v>Blank</v>
      </c>
      <c r="R1084" s="198" t="str">
        <f>IF(D1084=0,"Blank",IF(D1084="PHEV",F1084/G1084,F1084*(1-'3 Model Input'!E$54)/G1084))</f>
        <v>Blank</v>
      </c>
      <c r="S1084" s="198" t="str">
        <f>IF(D1084=0,"Blank",IF(D1084="PHEV",MIN(M1084,E1084),MIN(M1084,(E1084*(1-'3 Model Input'!E$54)))))</f>
        <v>Blank</v>
      </c>
      <c r="T1084" s="217" t="str">
        <f t="shared" si="192"/>
        <v>Blank</v>
      </c>
      <c r="U1084" s="89"/>
      <c r="V1084" s="216" t="str">
        <f>IF(D1084=0,"Blank",P1084*'3 Model Input'!E$50)</f>
        <v>Blank</v>
      </c>
      <c r="W1084" s="197" t="str">
        <f t="shared" si="193"/>
        <v>Blank</v>
      </c>
      <c r="X1084" s="197" t="str">
        <f t="shared" si="194"/>
        <v>Blank</v>
      </c>
      <c r="Y1084" s="197" t="str">
        <f t="shared" si="195"/>
        <v>Blank</v>
      </c>
      <c r="Z1084" s="197" t="str">
        <f t="shared" si="196"/>
        <v>Blank</v>
      </c>
      <c r="AA1084" s="223" t="str" cm="1">
        <f t="array" ref="AA1084">_xlfn.IFS(ISTEXT('3 Model Input'!F$70),"Missing",ISTEXT('3 Model Input'!I$70),"Missing",ISNUMBER('3 Model Input'!K$70),'3 Model Input'!K$70*P1084)</f>
        <v>Missing</v>
      </c>
      <c r="AB1084" s="89"/>
      <c r="AC1084" s="227" t="str" cm="1">
        <f t="array" ref="AC1084">IF(D1084=0,"Blank",_xlfn.IFS('3 Model Input'!E$61=1,(V1084*G1084)/T1084,'3 Model Input'!E$61=2,(W1084*G1084)/T1084,'3 Model Input'!E$61=3,(X1084*G1084)/T1084,'3 Model Input'!E$61=4,(Y1084*G1084)/T1084,'3 Model Input'!E$61=5,(Z1084*G1084)/T1084, ISTEXT('3 Model Input'!E$61),"Missing",'3 Model Input'!E$61=6,(AA1084*G1084)/T1084))</f>
        <v>Blank</v>
      </c>
      <c r="AD1084" s="202" t="str">
        <f t="shared" si="197"/>
        <v>Blank</v>
      </c>
      <c r="AE1084" s="202" t="str">
        <f t="shared" si="198"/>
        <v>Blank</v>
      </c>
      <c r="AF1084" s="217" t="str">
        <f t="shared" si="199"/>
        <v>Blank</v>
      </c>
      <c r="AG1084" s="9" t="str" cm="1">
        <f t="array" ref="AG1084">_xlfn.IFS(ISNUMBER(AC1084), "", ISNUMBER(SEARCH("Blank", AC1084)), "", ISERROR(AC1084), "Bad input on tab 3")</f>
        <v/>
      </c>
    </row>
    <row r="1085" spans="2:33" ht="15" customHeight="1" x14ac:dyDescent="0.75">
      <c r="B1085" s="205" t="str">
        <f>'5 Driver Data'!B1085</f>
        <v>1077</v>
      </c>
      <c r="C1085" s="193">
        <f>'5 Driver Data'!C1085</f>
        <v>0</v>
      </c>
      <c r="D1085" s="192">
        <f>'5 Driver Data'!D1085</f>
        <v>0</v>
      </c>
      <c r="E1085" s="191">
        <f>'5 Driver Data'!E1085</f>
        <v>0</v>
      </c>
      <c r="F1085" s="191">
        <f>'5 Driver Data'!F1085</f>
        <v>0</v>
      </c>
      <c r="G1085" s="191">
        <f>'5 Driver Data'!G1085</f>
        <v>0</v>
      </c>
      <c r="H1085" s="191">
        <f>'5 Driver Data'!H1085</f>
        <v>0</v>
      </c>
      <c r="I1085" s="191">
        <f>'5 Driver Data'!I1085</f>
        <v>0</v>
      </c>
      <c r="J1085" s="191">
        <f>'5 Driver Data'!J1085</f>
        <v>0</v>
      </c>
      <c r="K1085" s="206">
        <f>'5 Driver Data'!K1085</f>
        <v>0</v>
      </c>
      <c r="L1085" s="1"/>
      <c r="M1085" s="216" t="str">
        <f>IF(D1085=0,"Blank",'3 Model Input'!E$44*'3 Model Input'!E$45)</f>
        <v>Blank</v>
      </c>
      <c r="N1085" s="197" t="str">
        <f t="shared" si="190"/>
        <v>Blank</v>
      </c>
      <c r="O1085" s="197" t="str">
        <f>IF(D1085=0,"Blank",'3 Model Input'!E$49*(1-'3 Model Input'!E$51))</f>
        <v>Blank</v>
      </c>
      <c r="P1085" s="197" t="str">
        <f t="shared" si="191"/>
        <v>Blank</v>
      </c>
      <c r="Q1085" s="197" t="str">
        <f>IF(D1085=0,"Blank",IF(D1085="BEV",E1085*(1-'3 Model Input'!E$54), E1085))</f>
        <v>Blank</v>
      </c>
      <c r="R1085" s="198" t="str">
        <f>IF(D1085=0,"Blank",IF(D1085="PHEV",F1085/G1085,F1085*(1-'3 Model Input'!E$54)/G1085))</f>
        <v>Blank</v>
      </c>
      <c r="S1085" s="198" t="str">
        <f>IF(D1085=0,"Blank",IF(D1085="PHEV",MIN(M1085,E1085),MIN(M1085,(E1085*(1-'3 Model Input'!E$54)))))</f>
        <v>Blank</v>
      </c>
      <c r="T1085" s="217" t="str">
        <f t="shared" si="192"/>
        <v>Blank</v>
      </c>
      <c r="U1085" s="89"/>
      <c r="V1085" s="216" t="str">
        <f>IF(D1085=0,"Blank",P1085*'3 Model Input'!E$50)</f>
        <v>Blank</v>
      </c>
      <c r="W1085" s="197" t="str">
        <f t="shared" si="193"/>
        <v>Blank</v>
      </c>
      <c r="X1085" s="197" t="str">
        <f t="shared" si="194"/>
        <v>Blank</v>
      </c>
      <c r="Y1085" s="197" t="str">
        <f t="shared" si="195"/>
        <v>Blank</v>
      </c>
      <c r="Z1085" s="197" t="str">
        <f t="shared" si="196"/>
        <v>Blank</v>
      </c>
      <c r="AA1085" s="223" t="str" cm="1">
        <f t="array" ref="AA1085">_xlfn.IFS(ISTEXT('3 Model Input'!F$70),"Missing",ISTEXT('3 Model Input'!I$70),"Missing",ISNUMBER('3 Model Input'!K$70),'3 Model Input'!K$70*P1085)</f>
        <v>Missing</v>
      </c>
      <c r="AB1085" s="89"/>
      <c r="AC1085" s="227" t="str" cm="1">
        <f t="array" ref="AC1085">IF(D1085=0,"Blank",_xlfn.IFS('3 Model Input'!E$61=1,(V1085*G1085)/T1085,'3 Model Input'!E$61=2,(W1085*G1085)/T1085,'3 Model Input'!E$61=3,(X1085*G1085)/T1085,'3 Model Input'!E$61=4,(Y1085*G1085)/T1085,'3 Model Input'!E$61=5,(Z1085*G1085)/T1085, ISTEXT('3 Model Input'!E$61),"Missing",'3 Model Input'!E$61=6,(AA1085*G1085)/T1085))</f>
        <v>Blank</v>
      </c>
      <c r="AD1085" s="202" t="str">
        <f t="shared" si="197"/>
        <v>Blank</v>
      </c>
      <c r="AE1085" s="202" t="str">
        <f t="shared" si="198"/>
        <v>Blank</v>
      </c>
      <c r="AF1085" s="217" t="str">
        <f t="shared" si="199"/>
        <v>Blank</v>
      </c>
      <c r="AG1085" s="9" t="str" cm="1">
        <f t="array" ref="AG1085">_xlfn.IFS(ISNUMBER(AC1085), "", ISNUMBER(SEARCH("Blank", AC1085)), "", ISERROR(AC1085), "Bad input on tab 3")</f>
        <v/>
      </c>
    </row>
    <row r="1086" spans="2:33" ht="15" customHeight="1" x14ac:dyDescent="0.75">
      <c r="B1086" s="205" t="str">
        <f>'5 Driver Data'!B1086</f>
        <v>1078</v>
      </c>
      <c r="C1086" s="193">
        <f>'5 Driver Data'!C1086</f>
        <v>0</v>
      </c>
      <c r="D1086" s="192">
        <f>'5 Driver Data'!D1086</f>
        <v>0</v>
      </c>
      <c r="E1086" s="191">
        <f>'5 Driver Data'!E1086</f>
        <v>0</v>
      </c>
      <c r="F1086" s="191">
        <f>'5 Driver Data'!F1086</f>
        <v>0</v>
      </c>
      <c r="G1086" s="191">
        <f>'5 Driver Data'!G1086</f>
        <v>0</v>
      </c>
      <c r="H1086" s="191">
        <f>'5 Driver Data'!H1086</f>
        <v>0</v>
      </c>
      <c r="I1086" s="191">
        <f>'5 Driver Data'!I1086</f>
        <v>0</v>
      </c>
      <c r="J1086" s="191">
        <f>'5 Driver Data'!J1086</f>
        <v>0</v>
      </c>
      <c r="K1086" s="206">
        <f>'5 Driver Data'!K1086</f>
        <v>0</v>
      </c>
      <c r="L1086" s="1"/>
      <c r="M1086" s="216" t="str">
        <f>IF(D1086=0,"Blank",'3 Model Input'!E$44*'3 Model Input'!E$45)</f>
        <v>Blank</v>
      </c>
      <c r="N1086" s="197" t="str">
        <f t="shared" si="190"/>
        <v>Blank</v>
      </c>
      <c r="O1086" s="197" t="str">
        <f>IF(D1086=0,"Blank",'3 Model Input'!E$49*(1-'3 Model Input'!E$51))</f>
        <v>Blank</v>
      </c>
      <c r="P1086" s="197" t="str">
        <f t="shared" si="191"/>
        <v>Blank</v>
      </c>
      <c r="Q1086" s="197" t="str">
        <f>IF(D1086=0,"Blank",IF(D1086="BEV",E1086*(1-'3 Model Input'!E$54), E1086))</f>
        <v>Blank</v>
      </c>
      <c r="R1086" s="198" t="str">
        <f>IF(D1086=0,"Blank",IF(D1086="PHEV",F1086/G1086,F1086*(1-'3 Model Input'!E$54)/G1086))</f>
        <v>Blank</v>
      </c>
      <c r="S1086" s="198" t="str">
        <f>IF(D1086=0,"Blank",IF(D1086="PHEV",MIN(M1086,E1086),MIN(M1086,(E1086*(1-'3 Model Input'!E$54)))))</f>
        <v>Blank</v>
      </c>
      <c r="T1086" s="217" t="str">
        <f t="shared" si="192"/>
        <v>Blank</v>
      </c>
      <c r="U1086" s="89"/>
      <c r="V1086" s="216" t="str">
        <f>IF(D1086=0,"Blank",P1086*'3 Model Input'!E$50)</f>
        <v>Blank</v>
      </c>
      <c r="W1086" s="197" t="str">
        <f t="shared" si="193"/>
        <v>Blank</v>
      </c>
      <c r="X1086" s="197" t="str">
        <f t="shared" si="194"/>
        <v>Blank</v>
      </c>
      <c r="Y1086" s="197" t="str">
        <f t="shared" si="195"/>
        <v>Blank</v>
      </c>
      <c r="Z1086" s="197" t="str">
        <f t="shared" si="196"/>
        <v>Blank</v>
      </c>
      <c r="AA1086" s="223" t="str" cm="1">
        <f t="array" ref="AA1086">_xlfn.IFS(ISTEXT('3 Model Input'!F$70),"Missing",ISTEXT('3 Model Input'!I$70),"Missing",ISNUMBER('3 Model Input'!K$70),'3 Model Input'!K$70*P1086)</f>
        <v>Missing</v>
      </c>
      <c r="AB1086" s="89"/>
      <c r="AC1086" s="227" t="str" cm="1">
        <f t="array" ref="AC1086">IF(D1086=0,"Blank",_xlfn.IFS('3 Model Input'!E$61=1,(V1086*G1086)/T1086,'3 Model Input'!E$61=2,(W1086*G1086)/T1086,'3 Model Input'!E$61=3,(X1086*G1086)/T1086,'3 Model Input'!E$61=4,(Y1086*G1086)/T1086,'3 Model Input'!E$61=5,(Z1086*G1086)/T1086, ISTEXT('3 Model Input'!E$61),"Missing",'3 Model Input'!E$61=6,(AA1086*G1086)/T1086))</f>
        <v>Blank</v>
      </c>
      <c r="AD1086" s="202" t="str">
        <f t="shared" si="197"/>
        <v>Blank</v>
      </c>
      <c r="AE1086" s="202" t="str">
        <f t="shared" si="198"/>
        <v>Blank</v>
      </c>
      <c r="AF1086" s="217" t="str">
        <f t="shared" si="199"/>
        <v>Blank</v>
      </c>
      <c r="AG1086" s="9" t="str" cm="1">
        <f t="array" ref="AG1086">_xlfn.IFS(ISNUMBER(AC1086), "", ISNUMBER(SEARCH("Blank", AC1086)), "", ISERROR(AC1086), "Bad input on tab 3")</f>
        <v/>
      </c>
    </row>
    <row r="1087" spans="2:33" ht="15" customHeight="1" x14ac:dyDescent="0.75">
      <c r="B1087" s="205" t="str">
        <f>'5 Driver Data'!B1087</f>
        <v>1079</v>
      </c>
      <c r="C1087" s="193">
        <f>'5 Driver Data'!C1087</f>
        <v>0</v>
      </c>
      <c r="D1087" s="192">
        <f>'5 Driver Data'!D1087</f>
        <v>0</v>
      </c>
      <c r="E1087" s="191">
        <f>'5 Driver Data'!E1087</f>
        <v>0</v>
      </c>
      <c r="F1087" s="191">
        <f>'5 Driver Data'!F1087</f>
        <v>0</v>
      </c>
      <c r="G1087" s="191">
        <f>'5 Driver Data'!G1087</f>
        <v>0</v>
      </c>
      <c r="H1087" s="191">
        <f>'5 Driver Data'!H1087</f>
        <v>0</v>
      </c>
      <c r="I1087" s="191">
        <f>'5 Driver Data'!I1087</f>
        <v>0</v>
      </c>
      <c r="J1087" s="191">
        <f>'5 Driver Data'!J1087</f>
        <v>0</v>
      </c>
      <c r="K1087" s="206">
        <f>'5 Driver Data'!K1087</f>
        <v>0</v>
      </c>
      <c r="L1087" s="1"/>
      <c r="M1087" s="216" t="str">
        <f>IF(D1087=0,"Blank",'3 Model Input'!E$44*'3 Model Input'!E$45)</f>
        <v>Blank</v>
      </c>
      <c r="N1087" s="197" t="str">
        <f t="shared" si="190"/>
        <v>Blank</v>
      </c>
      <c r="O1087" s="197" t="str">
        <f>IF(D1087=0,"Blank",'3 Model Input'!E$49*(1-'3 Model Input'!E$51))</f>
        <v>Blank</v>
      </c>
      <c r="P1087" s="197" t="str">
        <f t="shared" si="191"/>
        <v>Blank</v>
      </c>
      <c r="Q1087" s="197" t="str">
        <f>IF(D1087=0,"Blank",IF(D1087="BEV",E1087*(1-'3 Model Input'!E$54), E1087))</f>
        <v>Blank</v>
      </c>
      <c r="R1087" s="198" t="str">
        <f>IF(D1087=0,"Blank",IF(D1087="PHEV",F1087/G1087,F1087*(1-'3 Model Input'!E$54)/G1087))</f>
        <v>Blank</v>
      </c>
      <c r="S1087" s="198" t="str">
        <f>IF(D1087=0,"Blank",IF(D1087="PHEV",MIN(M1087,E1087),MIN(M1087,(E1087*(1-'3 Model Input'!E$54)))))</f>
        <v>Blank</v>
      </c>
      <c r="T1087" s="217" t="str">
        <f t="shared" si="192"/>
        <v>Blank</v>
      </c>
      <c r="U1087" s="89"/>
      <c r="V1087" s="216" t="str">
        <f>IF(D1087=0,"Blank",P1087*'3 Model Input'!E$50)</f>
        <v>Blank</v>
      </c>
      <c r="W1087" s="197" t="str">
        <f t="shared" si="193"/>
        <v>Blank</v>
      </c>
      <c r="X1087" s="197" t="str">
        <f t="shared" si="194"/>
        <v>Blank</v>
      </c>
      <c r="Y1087" s="197" t="str">
        <f t="shared" si="195"/>
        <v>Blank</v>
      </c>
      <c r="Z1087" s="197" t="str">
        <f t="shared" si="196"/>
        <v>Blank</v>
      </c>
      <c r="AA1087" s="223" t="str" cm="1">
        <f t="array" ref="AA1087">_xlfn.IFS(ISTEXT('3 Model Input'!F$70),"Missing",ISTEXT('3 Model Input'!I$70),"Missing",ISNUMBER('3 Model Input'!K$70),'3 Model Input'!K$70*P1087)</f>
        <v>Missing</v>
      </c>
      <c r="AB1087" s="89"/>
      <c r="AC1087" s="227" t="str" cm="1">
        <f t="array" ref="AC1087">IF(D1087=0,"Blank",_xlfn.IFS('3 Model Input'!E$61=1,(V1087*G1087)/T1087,'3 Model Input'!E$61=2,(W1087*G1087)/T1087,'3 Model Input'!E$61=3,(X1087*G1087)/T1087,'3 Model Input'!E$61=4,(Y1087*G1087)/T1087,'3 Model Input'!E$61=5,(Z1087*G1087)/T1087, ISTEXT('3 Model Input'!E$61),"Missing",'3 Model Input'!E$61=6,(AA1087*G1087)/T1087))</f>
        <v>Blank</v>
      </c>
      <c r="AD1087" s="202" t="str">
        <f t="shared" si="197"/>
        <v>Blank</v>
      </c>
      <c r="AE1087" s="202" t="str">
        <f t="shared" si="198"/>
        <v>Blank</v>
      </c>
      <c r="AF1087" s="217" t="str">
        <f t="shared" si="199"/>
        <v>Blank</v>
      </c>
      <c r="AG1087" s="9" t="str" cm="1">
        <f t="array" ref="AG1087">_xlfn.IFS(ISNUMBER(AC1087), "", ISNUMBER(SEARCH("Blank", AC1087)), "", ISERROR(AC1087), "Bad input on tab 3")</f>
        <v/>
      </c>
    </row>
    <row r="1088" spans="2:33" ht="15" customHeight="1" x14ac:dyDescent="0.75">
      <c r="B1088" s="205" t="str">
        <f>'5 Driver Data'!B1088</f>
        <v>1080</v>
      </c>
      <c r="C1088" s="193">
        <f>'5 Driver Data'!C1088</f>
        <v>0</v>
      </c>
      <c r="D1088" s="192">
        <f>'5 Driver Data'!D1088</f>
        <v>0</v>
      </c>
      <c r="E1088" s="191">
        <f>'5 Driver Data'!E1088</f>
        <v>0</v>
      </c>
      <c r="F1088" s="191">
        <f>'5 Driver Data'!F1088</f>
        <v>0</v>
      </c>
      <c r="G1088" s="191">
        <f>'5 Driver Data'!G1088</f>
        <v>0</v>
      </c>
      <c r="H1088" s="191">
        <f>'5 Driver Data'!H1088</f>
        <v>0</v>
      </c>
      <c r="I1088" s="191">
        <f>'5 Driver Data'!I1088</f>
        <v>0</v>
      </c>
      <c r="J1088" s="191">
        <f>'5 Driver Data'!J1088</f>
        <v>0</v>
      </c>
      <c r="K1088" s="206">
        <f>'5 Driver Data'!K1088</f>
        <v>0</v>
      </c>
      <c r="L1088" s="1"/>
      <c r="M1088" s="216" t="str">
        <f>IF(D1088=0,"Blank",'3 Model Input'!E$44*'3 Model Input'!E$45)</f>
        <v>Blank</v>
      </c>
      <c r="N1088" s="197" t="str">
        <f t="shared" si="190"/>
        <v>Blank</v>
      </c>
      <c r="O1088" s="197" t="str">
        <f>IF(D1088=0,"Blank",'3 Model Input'!E$49*(1-'3 Model Input'!E$51))</f>
        <v>Blank</v>
      </c>
      <c r="P1088" s="197" t="str">
        <f t="shared" si="191"/>
        <v>Blank</v>
      </c>
      <c r="Q1088" s="197" t="str">
        <f>IF(D1088=0,"Blank",IF(D1088="BEV",E1088*(1-'3 Model Input'!E$54), E1088))</f>
        <v>Blank</v>
      </c>
      <c r="R1088" s="198" t="str">
        <f>IF(D1088=0,"Blank",IF(D1088="PHEV",F1088/G1088,F1088*(1-'3 Model Input'!E$54)/G1088))</f>
        <v>Blank</v>
      </c>
      <c r="S1088" s="198" t="str">
        <f>IF(D1088=0,"Blank",IF(D1088="PHEV",MIN(M1088,E1088),MIN(M1088,(E1088*(1-'3 Model Input'!E$54)))))</f>
        <v>Blank</v>
      </c>
      <c r="T1088" s="217" t="str">
        <f t="shared" si="192"/>
        <v>Blank</v>
      </c>
      <c r="U1088" s="89"/>
      <c r="V1088" s="216" t="str">
        <f>IF(D1088=0,"Blank",P1088*'3 Model Input'!E$50)</f>
        <v>Blank</v>
      </c>
      <c r="W1088" s="197" t="str">
        <f t="shared" si="193"/>
        <v>Blank</v>
      </c>
      <c r="X1088" s="197" t="str">
        <f t="shared" si="194"/>
        <v>Blank</v>
      </c>
      <c r="Y1088" s="197" t="str">
        <f t="shared" si="195"/>
        <v>Blank</v>
      </c>
      <c r="Z1088" s="197" t="str">
        <f t="shared" si="196"/>
        <v>Blank</v>
      </c>
      <c r="AA1088" s="223" t="str" cm="1">
        <f t="array" ref="AA1088">_xlfn.IFS(ISTEXT('3 Model Input'!F$70),"Missing",ISTEXT('3 Model Input'!I$70),"Missing",ISNUMBER('3 Model Input'!K$70),'3 Model Input'!K$70*P1088)</f>
        <v>Missing</v>
      </c>
      <c r="AB1088" s="89"/>
      <c r="AC1088" s="227" t="str" cm="1">
        <f t="array" ref="AC1088">IF(D1088=0,"Blank",_xlfn.IFS('3 Model Input'!E$61=1,(V1088*G1088)/T1088,'3 Model Input'!E$61=2,(W1088*G1088)/T1088,'3 Model Input'!E$61=3,(X1088*G1088)/T1088,'3 Model Input'!E$61=4,(Y1088*G1088)/T1088,'3 Model Input'!E$61=5,(Z1088*G1088)/T1088, ISTEXT('3 Model Input'!E$61),"Missing",'3 Model Input'!E$61=6,(AA1088*G1088)/T1088))</f>
        <v>Blank</v>
      </c>
      <c r="AD1088" s="202" t="str">
        <f t="shared" si="197"/>
        <v>Blank</v>
      </c>
      <c r="AE1088" s="202" t="str">
        <f t="shared" si="198"/>
        <v>Blank</v>
      </c>
      <c r="AF1088" s="217" t="str">
        <f t="shared" si="199"/>
        <v>Blank</v>
      </c>
      <c r="AG1088" s="9" t="str" cm="1">
        <f t="array" ref="AG1088">_xlfn.IFS(ISNUMBER(AC1088), "", ISNUMBER(SEARCH("Blank", AC1088)), "", ISERROR(AC1088), "Bad input on tab 3")</f>
        <v/>
      </c>
    </row>
    <row r="1089" spans="2:33" ht="15" customHeight="1" x14ac:dyDescent="0.75">
      <c r="B1089" s="205" t="str">
        <f>'5 Driver Data'!B1089</f>
        <v>1081</v>
      </c>
      <c r="C1089" s="193">
        <f>'5 Driver Data'!C1089</f>
        <v>0</v>
      </c>
      <c r="D1089" s="192">
        <f>'5 Driver Data'!D1089</f>
        <v>0</v>
      </c>
      <c r="E1089" s="191">
        <f>'5 Driver Data'!E1089</f>
        <v>0</v>
      </c>
      <c r="F1089" s="191">
        <f>'5 Driver Data'!F1089</f>
        <v>0</v>
      </c>
      <c r="G1089" s="191">
        <f>'5 Driver Data'!G1089</f>
        <v>0</v>
      </c>
      <c r="H1089" s="191">
        <f>'5 Driver Data'!H1089</f>
        <v>0</v>
      </c>
      <c r="I1089" s="191">
        <f>'5 Driver Data'!I1089</f>
        <v>0</v>
      </c>
      <c r="J1089" s="191">
        <f>'5 Driver Data'!J1089</f>
        <v>0</v>
      </c>
      <c r="K1089" s="206">
        <f>'5 Driver Data'!K1089</f>
        <v>0</v>
      </c>
      <c r="L1089" s="1"/>
      <c r="M1089" s="216" t="str">
        <f>IF(D1089=0,"Blank",'3 Model Input'!E$44*'3 Model Input'!E$45)</f>
        <v>Blank</v>
      </c>
      <c r="N1089" s="197" t="str">
        <f t="shared" si="190"/>
        <v>Blank</v>
      </c>
      <c r="O1089" s="197" t="str">
        <f>IF(D1089=0,"Blank",'3 Model Input'!E$49*(1-'3 Model Input'!E$51))</f>
        <v>Blank</v>
      </c>
      <c r="P1089" s="197" t="str">
        <f t="shared" si="191"/>
        <v>Blank</v>
      </c>
      <c r="Q1089" s="197" t="str">
        <f>IF(D1089=0,"Blank",IF(D1089="BEV",E1089*(1-'3 Model Input'!E$54), E1089))</f>
        <v>Blank</v>
      </c>
      <c r="R1089" s="198" t="str">
        <f>IF(D1089=0,"Blank",IF(D1089="PHEV",F1089/G1089,F1089*(1-'3 Model Input'!E$54)/G1089))</f>
        <v>Blank</v>
      </c>
      <c r="S1089" s="198" t="str">
        <f>IF(D1089=0,"Blank",IF(D1089="PHEV",MIN(M1089,E1089),MIN(M1089,(E1089*(1-'3 Model Input'!E$54)))))</f>
        <v>Blank</v>
      </c>
      <c r="T1089" s="217" t="str">
        <f t="shared" si="192"/>
        <v>Blank</v>
      </c>
      <c r="U1089" s="89"/>
      <c r="V1089" s="216" t="str">
        <f>IF(D1089=0,"Blank",P1089*'3 Model Input'!E$50)</f>
        <v>Blank</v>
      </c>
      <c r="W1089" s="197" t="str">
        <f t="shared" si="193"/>
        <v>Blank</v>
      </c>
      <c r="X1089" s="197" t="str">
        <f t="shared" si="194"/>
        <v>Blank</v>
      </c>
      <c r="Y1089" s="197" t="str">
        <f t="shared" si="195"/>
        <v>Blank</v>
      </c>
      <c r="Z1089" s="197" t="str">
        <f t="shared" si="196"/>
        <v>Blank</v>
      </c>
      <c r="AA1089" s="223" t="str" cm="1">
        <f t="array" ref="AA1089">_xlfn.IFS(ISTEXT('3 Model Input'!F$70),"Missing",ISTEXT('3 Model Input'!I$70),"Missing",ISNUMBER('3 Model Input'!K$70),'3 Model Input'!K$70*P1089)</f>
        <v>Missing</v>
      </c>
      <c r="AB1089" s="89"/>
      <c r="AC1089" s="227" t="str" cm="1">
        <f t="array" ref="AC1089">IF(D1089=0,"Blank",_xlfn.IFS('3 Model Input'!E$61=1,(V1089*G1089)/T1089,'3 Model Input'!E$61=2,(W1089*G1089)/T1089,'3 Model Input'!E$61=3,(X1089*G1089)/T1089,'3 Model Input'!E$61=4,(Y1089*G1089)/T1089,'3 Model Input'!E$61=5,(Z1089*G1089)/T1089, ISTEXT('3 Model Input'!E$61),"Missing",'3 Model Input'!E$61=6,(AA1089*G1089)/T1089))</f>
        <v>Blank</v>
      </c>
      <c r="AD1089" s="202" t="str">
        <f t="shared" si="197"/>
        <v>Blank</v>
      </c>
      <c r="AE1089" s="202" t="str">
        <f t="shared" si="198"/>
        <v>Blank</v>
      </c>
      <c r="AF1089" s="217" t="str">
        <f t="shared" si="199"/>
        <v>Blank</v>
      </c>
      <c r="AG1089" s="9" t="str" cm="1">
        <f t="array" ref="AG1089">_xlfn.IFS(ISNUMBER(AC1089), "", ISNUMBER(SEARCH("Blank", AC1089)), "", ISERROR(AC1089), "Bad input on tab 3")</f>
        <v/>
      </c>
    </row>
    <row r="1090" spans="2:33" ht="15" customHeight="1" x14ac:dyDescent="0.75">
      <c r="B1090" s="205" t="str">
        <f>'5 Driver Data'!B1090</f>
        <v>1082</v>
      </c>
      <c r="C1090" s="193">
        <f>'5 Driver Data'!C1090</f>
        <v>0</v>
      </c>
      <c r="D1090" s="192">
        <f>'5 Driver Data'!D1090</f>
        <v>0</v>
      </c>
      <c r="E1090" s="191">
        <f>'5 Driver Data'!E1090</f>
        <v>0</v>
      </c>
      <c r="F1090" s="191">
        <f>'5 Driver Data'!F1090</f>
        <v>0</v>
      </c>
      <c r="G1090" s="191">
        <f>'5 Driver Data'!G1090</f>
        <v>0</v>
      </c>
      <c r="H1090" s="191">
        <f>'5 Driver Data'!H1090</f>
        <v>0</v>
      </c>
      <c r="I1090" s="191">
        <f>'5 Driver Data'!I1090</f>
        <v>0</v>
      </c>
      <c r="J1090" s="191">
        <f>'5 Driver Data'!J1090</f>
        <v>0</v>
      </c>
      <c r="K1090" s="206">
        <f>'5 Driver Data'!K1090</f>
        <v>0</v>
      </c>
      <c r="L1090" s="1"/>
      <c r="M1090" s="216" t="str">
        <f>IF(D1090=0,"Blank",'3 Model Input'!E$44*'3 Model Input'!E$45)</f>
        <v>Blank</v>
      </c>
      <c r="N1090" s="197" t="str">
        <f t="shared" si="190"/>
        <v>Blank</v>
      </c>
      <c r="O1090" s="197" t="str">
        <f>IF(D1090=0,"Blank",'3 Model Input'!E$49*(1-'3 Model Input'!E$51))</f>
        <v>Blank</v>
      </c>
      <c r="P1090" s="197" t="str">
        <f t="shared" si="191"/>
        <v>Blank</v>
      </c>
      <c r="Q1090" s="197" t="str">
        <f>IF(D1090=0,"Blank",IF(D1090="BEV",E1090*(1-'3 Model Input'!E$54), E1090))</f>
        <v>Blank</v>
      </c>
      <c r="R1090" s="198" t="str">
        <f>IF(D1090=0,"Blank",IF(D1090="PHEV",F1090/G1090,F1090*(1-'3 Model Input'!E$54)/G1090))</f>
        <v>Blank</v>
      </c>
      <c r="S1090" s="198" t="str">
        <f>IF(D1090=0,"Blank",IF(D1090="PHEV",MIN(M1090,E1090),MIN(M1090,(E1090*(1-'3 Model Input'!E$54)))))</f>
        <v>Blank</v>
      </c>
      <c r="T1090" s="217" t="str">
        <f t="shared" si="192"/>
        <v>Blank</v>
      </c>
      <c r="U1090" s="89"/>
      <c r="V1090" s="216" t="str">
        <f>IF(D1090=0,"Blank",P1090*'3 Model Input'!E$50)</f>
        <v>Blank</v>
      </c>
      <c r="W1090" s="197" t="str">
        <f t="shared" si="193"/>
        <v>Blank</v>
      </c>
      <c r="X1090" s="197" t="str">
        <f t="shared" si="194"/>
        <v>Blank</v>
      </c>
      <c r="Y1090" s="197" t="str">
        <f t="shared" si="195"/>
        <v>Blank</v>
      </c>
      <c r="Z1090" s="197" t="str">
        <f t="shared" si="196"/>
        <v>Blank</v>
      </c>
      <c r="AA1090" s="223" t="str" cm="1">
        <f t="array" ref="AA1090">_xlfn.IFS(ISTEXT('3 Model Input'!F$70),"Missing",ISTEXT('3 Model Input'!I$70),"Missing",ISNUMBER('3 Model Input'!K$70),'3 Model Input'!K$70*P1090)</f>
        <v>Missing</v>
      </c>
      <c r="AB1090" s="89"/>
      <c r="AC1090" s="227" t="str" cm="1">
        <f t="array" ref="AC1090">IF(D1090=0,"Blank",_xlfn.IFS('3 Model Input'!E$61=1,(V1090*G1090)/T1090,'3 Model Input'!E$61=2,(W1090*G1090)/T1090,'3 Model Input'!E$61=3,(X1090*G1090)/T1090,'3 Model Input'!E$61=4,(Y1090*G1090)/T1090,'3 Model Input'!E$61=5,(Z1090*G1090)/T1090, ISTEXT('3 Model Input'!E$61),"Missing",'3 Model Input'!E$61=6,(AA1090*G1090)/T1090))</f>
        <v>Blank</v>
      </c>
      <c r="AD1090" s="202" t="str">
        <f t="shared" si="197"/>
        <v>Blank</v>
      </c>
      <c r="AE1090" s="202" t="str">
        <f t="shared" si="198"/>
        <v>Blank</v>
      </c>
      <c r="AF1090" s="217" t="str">
        <f t="shared" si="199"/>
        <v>Blank</v>
      </c>
      <c r="AG1090" s="9" t="str" cm="1">
        <f t="array" ref="AG1090">_xlfn.IFS(ISNUMBER(AC1090), "", ISNUMBER(SEARCH("Blank", AC1090)), "", ISERROR(AC1090), "Bad input on tab 3")</f>
        <v/>
      </c>
    </row>
    <row r="1091" spans="2:33" ht="15" customHeight="1" x14ac:dyDescent="0.75">
      <c r="B1091" s="205" t="str">
        <f>'5 Driver Data'!B1091</f>
        <v>1083</v>
      </c>
      <c r="C1091" s="193">
        <f>'5 Driver Data'!C1091</f>
        <v>0</v>
      </c>
      <c r="D1091" s="192">
        <f>'5 Driver Data'!D1091</f>
        <v>0</v>
      </c>
      <c r="E1091" s="191">
        <f>'5 Driver Data'!E1091</f>
        <v>0</v>
      </c>
      <c r="F1091" s="191">
        <f>'5 Driver Data'!F1091</f>
        <v>0</v>
      </c>
      <c r="G1091" s="191">
        <f>'5 Driver Data'!G1091</f>
        <v>0</v>
      </c>
      <c r="H1091" s="191">
        <f>'5 Driver Data'!H1091</f>
        <v>0</v>
      </c>
      <c r="I1091" s="191">
        <f>'5 Driver Data'!I1091</f>
        <v>0</v>
      </c>
      <c r="J1091" s="191">
        <f>'5 Driver Data'!J1091</f>
        <v>0</v>
      </c>
      <c r="K1091" s="206">
        <f>'5 Driver Data'!K1091</f>
        <v>0</v>
      </c>
      <c r="L1091" s="1"/>
      <c r="M1091" s="216" t="str">
        <f>IF(D1091=0,"Blank",'3 Model Input'!E$44*'3 Model Input'!E$45)</f>
        <v>Blank</v>
      </c>
      <c r="N1091" s="197" t="str">
        <f t="shared" si="190"/>
        <v>Blank</v>
      </c>
      <c r="O1091" s="197" t="str">
        <f>IF(D1091=0,"Blank",'3 Model Input'!E$49*(1-'3 Model Input'!E$51))</f>
        <v>Blank</v>
      </c>
      <c r="P1091" s="197" t="str">
        <f t="shared" si="191"/>
        <v>Blank</v>
      </c>
      <c r="Q1091" s="197" t="str">
        <f>IF(D1091=0,"Blank",IF(D1091="BEV",E1091*(1-'3 Model Input'!E$54), E1091))</f>
        <v>Blank</v>
      </c>
      <c r="R1091" s="198" t="str">
        <f>IF(D1091=0,"Blank",IF(D1091="PHEV",F1091/G1091,F1091*(1-'3 Model Input'!E$54)/G1091))</f>
        <v>Blank</v>
      </c>
      <c r="S1091" s="198" t="str">
        <f>IF(D1091=0,"Blank",IF(D1091="PHEV",MIN(M1091,E1091),MIN(M1091,(E1091*(1-'3 Model Input'!E$54)))))</f>
        <v>Blank</v>
      </c>
      <c r="T1091" s="217" t="str">
        <f t="shared" si="192"/>
        <v>Blank</v>
      </c>
      <c r="U1091" s="89"/>
      <c r="V1091" s="216" t="str">
        <f>IF(D1091=0,"Blank",P1091*'3 Model Input'!E$50)</f>
        <v>Blank</v>
      </c>
      <c r="W1091" s="197" t="str">
        <f t="shared" si="193"/>
        <v>Blank</v>
      </c>
      <c r="X1091" s="197" t="str">
        <f t="shared" si="194"/>
        <v>Blank</v>
      </c>
      <c r="Y1091" s="197" t="str">
        <f t="shared" si="195"/>
        <v>Blank</v>
      </c>
      <c r="Z1091" s="197" t="str">
        <f t="shared" si="196"/>
        <v>Blank</v>
      </c>
      <c r="AA1091" s="223" t="str" cm="1">
        <f t="array" ref="AA1091">_xlfn.IFS(ISTEXT('3 Model Input'!F$70),"Missing",ISTEXT('3 Model Input'!I$70),"Missing",ISNUMBER('3 Model Input'!K$70),'3 Model Input'!K$70*P1091)</f>
        <v>Missing</v>
      </c>
      <c r="AB1091" s="89"/>
      <c r="AC1091" s="227" t="str" cm="1">
        <f t="array" ref="AC1091">IF(D1091=0,"Blank",_xlfn.IFS('3 Model Input'!E$61=1,(V1091*G1091)/T1091,'3 Model Input'!E$61=2,(W1091*G1091)/T1091,'3 Model Input'!E$61=3,(X1091*G1091)/T1091,'3 Model Input'!E$61=4,(Y1091*G1091)/T1091,'3 Model Input'!E$61=5,(Z1091*G1091)/T1091, ISTEXT('3 Model Input'!E$61),"Missing",'3 Model Input'!E$61=6,(AA1091*G1091)/T1091))</f>
        <v>Blank</v>
      </c>
      <c r="AD1091" s="202" t="str">
        <f t="shared" si="197"/>
        <v>Blank</v>
      </c>
      <c r="AE1091" s="202" t="str">
        <f t="shared" si="198"/>
        <v>Blank</v>
      </c>
      <c r="AF1091" s="217" t="str">
        <f t="shared" si="199"/>
        <v>Blank</v>
      </c>
      <c r="AG1091" s="9" t="str" cm="1">
        <f t="array" ref="AG1091">_xlfn.IFS(ISNUMBER(AC1091), "", ISNUMBER(SEARCH("Blank", AC1091)), "", ISERROR(AC1091), "Bad input on tab 3")</f>
        <v/>
      </c>
    </row>
    <row r="1092" spans="2:33" ht="15" customHeight="1" x14ac:dyDescent="0.75">
      <c r="B1092" s="205" t="str">
        <f>'5 Driver Data'!B1092</f>
        <v>1084</v>
      </c>
      <c r="C1092" s="193">
        <f>'5 Driver Data'!C1092</f>
        <v>0</v>
      </c>
      <c r="D1092" s="192">
        <f>'5 Driver Data'!D1092</f>
        <v>0</v>
      </c>
      <c r="E1092" s="191">
        <f>'5 Driver Data'!E1092</f>
        <v>0</v>
      </c>
      <c r="F1092" s="191">
        <f>'5 Driver Data'!F1092</f>
        <v>0</v>
      </c>
      <c r="G1092" s="191">
        <f>'5 Driver Data'!G1092</f>
        <v>0</v>
      </c>
      <c r="H1092" s="191">
        <f>'5 Driver Data'!H1092</f>
        <v>0</v>
      </c>
      <c r="I1092" s="191">
        <f>'5 Driver Data'!I1092</f>
        <v>0</v>
      </c>
      <c r="J1092" s="191">
        <f>'5 Driver Data'!J1092</f>
        <v>0</v>
      </c>
      <c r="K1092" s="206">
        <f>'5 Driver Data'!K1092</f>
        <v>0</v>
      </c>
      <c r="L1092" s="1"/>
      <c r="M1092" s="216" t="str">
        <f>IF(D1092=0,"Blank",'3 Model Input'!E$44*'3 Model Input'!E$45)</f>
        <v>Blank</v>
      </c>
      <c r="N1092" s="197" t="str">
        <f t="shared" si="190"/>
        <v>Blank</v>
      </c>
      <c r="O1092" s="197" t="str">
        <f>IF(D1092=0,"Blank",'3 Model Input'!E$49*(1-'3 Model Input'!E$51))</f>
        <v>Blank</v>
      </c>
      <c r="P1092" s="197" t="str">
        <f t="shared" si="191"/>
        <v>Blank</v>
      </c>
      <c r="Q1092" s="197" t="str">
        <f>IF(D1092=0,"Blank",IF(D1092="BEV",E1092*(1-'3 Model Input'!E$54), E1092))</f>
        <v>Blank</v>
      </c>
      <c r="R1092" s="198" t="str">
        <f>IF(D1092=0,"Blank",IF(D1092="PHEV",F1092/G1092,F1092*(1-'3 Model Input'!E$54)/G1092))</f>
        <v>Blank</v>
      </c>
      <c r="S1092" s="198" t="str">
        <f>IF(D1092=0,"Blank",IF(D1092="PHEV",MIN(M1092,E1092),MIN(M1092,(E1092*(1-'3 Model Input'!E$54)))))</f>
        <v>Blank</v>
      </c>
      <c r="T1092" s="217" t="str">
        <f t="shared" si="192"/>
        <v>Blank</v>
      </c>
      <c r="U1092" s="89"/>
      <c r="V1092" s="216" t="str">
        <f>IF(D1092=0,"Blank",P1092*'3 Model Input'!E$50)</f>
        <v>Blank</v>
      </c>
      <c r="W1092" s="197" t="str">
        <f t="shared" si="193"/>
        <v>Blank</v>
      </c>
      <c r="X1092" s="197" t="str">
        <f t="shared" si="194"/>
        <v>Blank</v>
      </c>
      <c r="Y1092" s="197" t="str">
        <f t="shared" si="195"/>
        <v>Blank</v>
      </c>
      <c r="Z1092" s="197" t="str">
        <f t="shared" si="196"/>
        <v>Blank</v>
      </c>
      <c r="AA1092" s="223" t="str" cm="1">
        <f t="array" ref="AA1092">_xlfn.IFS(ISTEXT('3 Model Input'!F$70),"Missing",ISTEXT('3 Model Input'!I$70),"Missing",ISNUMBER('3 Model Input'!K$70),'3 Model Input'!K$70*P1092)</f>
        <v>Missing</v>
      </c>
      <c r="AB1092" s="89"/>
      <c r="AC1092" s="227" t="str" cm="1">
        <f t="array" ref="AC1092">IF(D1092=0,"Blank",_xlfn.IFS('3 Model Input'!E$61=1,(V1092*G1092)/T1092,'3 Model Input'!E$61=2,(W1092*G1092)/T1092,'3 Model Input'!E$61=3,(X1092*G1092)/T1092,'3 Model Input'!E$61=4,(Y1092*G1092)/T1092,'3 Model Input'!E$61=5,(Z1092*G1092)/T1092, ISTEXT('3 Model Input'!E$61),"Missing",'3 Model Input'!E$61=6,(AA1092*G1092)/T1092))</f>
        <v>Blank</v>
      </c>
      <c r="AD1092" s="202" t="str">
        <f t="shared" si="197"/>
        <v>Blank</v>
      </c>
      <c r="AE1092" s="202" t="str">
        <f t="shared" si="198"/>
        <v>Blank</v>
      </c>
      <c r="AF1092" s="217" t="str">
        <f t="shared" si="199"/>
        <v>Blank</v>
      </c>
      <c r="AG1092" s="9" t="str" cm="1">
        <f t="array" ref="AG1092">_xlfn.IFS(ISNUMBER(AC1092), "", ISNUMBER(SEARCH("Blank", AC1092)), "", ISERROR(AC1092), "Bad input on tab 3")</f>
        <v/>
      </c>
    </row>
    <row r="1093" spans="2:33" ht="15" customHeight="1" x14ac:dyDescent="0.75">
      <c r="B1093" s="205" t="str">
        <f>'5 Driver Data'!B1093</f>
        <v>1085</v>
      </c>
      <c r="C1093" s="193">
        <f>'5 Driver Data'!C1093</f>
        <v>0</v>
      </c>
      <c r="D1093" s="192">
        <f>'5 Driver Data'!D1093</f>
        <v>0</v>
      </c>
      <c r="E1093" s="191">
        <f>'5 Driver Data'!E1093</f>
        <v>0</v>
      </c>
      <c r="F1093" s="191">
        <f>'5 Driver Data'!F1093</f>
        <v>0</v>
      </c>
      <c r="G1093" s="191">
        <f>'5 Driver Data'!G1093</f>
        <v>0</v>
      </c>
      <c r="H1093" s="191">
        <f>'5 Driver Data'!H1093</f>
        <v>0</v>
      </c>
      <c r="I1093" s="191">
        <f>'5 Driver Data'!I1093</f>
        <v>0</v>
      </c>
      <c r="J1093" s="191">
        <f>'5 Driver Data'!J1093</f>
        <v>0</v>
      </c>
      <c r="K1093" s="206">
        <f>'5 Driver Data'!K1093</f>
        <v>0</v>
      </c>
      <c r="L1093" s="1"/>
      <c r="M1093" s="216" t="str">
        <f>IF(D1093=0,"Blank",'3 Model Input'!E$44*'3 Model Input'!E$45)</f>
        <v>Blank</v>
      </c>
      <c r="N1093" s="197" t="str">
        <f t="shared" si="190"/>
        <v>Blank</v>
      </c>
      <c r="O1093" s="197" t="str">
        <f>IF(D1093=0,"Blank",'3 Model Input'!E$49*(1-'3 Model Input'!E$51))</f>
        <v>Blank</v>
      </c>
      <c r="P1093" s="197" t="str">
        <f t="shared" si="191"/>
        <v>Blank</v>
      </c>
      <c r="Q1093" s="197" t="str">
        <f>IF(D1093=0,"Blank",IF(D1093="BEV",E1093*(1-'3 Model Input'!E$54), E1093))</f>
        <v>Blank</v>
      </c>
      <c r="R1093" s="198" t="str">
        <f>IF(D1093=0,"Blank",IF(D1093="PHEV",F1093/G1093,F1093*(1-'3 Model Input'!E$54)/G1093))</f>
        <v>Blank</v>
      </c>
      <c r="S1093" s="198" t="str">
        <f>IF(D1093=0,"Blank",IF(D1093="PHEV",MIN(M1093,E1093),MIN(M1093,(E1093*(1-'3 Model Input'!E$54)))))</f>
        <v>Blank</v>
      </c>
      <c r="T1093" s="217" t="str">
        <f t="shared" si="192"/>
        <v>Blank</v>
      </c>
      <c r="U1093" s="89"/>
      <c r="V1093" s="216" t="str">
        <f>IF(D1093=0,"Blank",P1093*'3 Model Input'!E$50)</f>
        <v>Blank</v>
      </c>
      <c r="W1093" s="197" t="str">
        <f t="shared" si="193"/>
        <v>Blank</v>
      </c>
      <c r="X1093" s="197" t="str">
        <f t="shared" si="194"/>
        <v>Blank</v>
      </c>
      <c r="Y1093" s="197" t="str">
        <f t="shared" si="195"/>
        <v>Blank</v>
      </c>
      <c r="Z1093" s="197" t="str">
        <f t="shared" si="196"/>
        <v>Blank</v>
      </c>
      <c r="AA1093" s="223" t="str" cm="1">
        <f t="array" ref="AA1093">_xlfn.IFS(ISTEXT('3 Model Input'!F$70),"Missing",ISTEXT('3 Model Input'!I$70),"Missing",ISNUMBER('3 Model Input'!K$70),'3 Model Input'!K$70*P1093)</f>
        <v>Missing</v>
      </c>
      <c r="AB1093" s="89"/>
      <c r="AC1093" s="227" t="str" cm="1">
        <f t="array" ref="AC1093">IF(D1093=0,"Blank",_xlfn.IFS('3 Model Input'!E$61=1,(V1093*G1093)/T1093,'3 Model Input'!E$61=2,(W1093*G1093)/T1093,'3 Model Input'!E$61=3,(X1093*G1093)/T1093,'3 Model Input'!E$61=4,(Y1093*G1093)/T1093,'3 Model Input'!E$61=5,(Z1093*G1093)/T1093, ISTEXT('3 Model Input'!E$61),"Missing",'3 Model Input'!E$61=6,(AA1093*G1093)/T1093))</f>
        <v>Blank</v>
      </c>
      <c r="AD1093" s="202" t="str">
        <f t="shared" si="197"/>
        <v>Blank</v>
      </c>
      <c r="AE1093" s="202" t="str">
        <f t="shared" si="198"/>
        <v>Blank</v>
      </c>
      <c r="AF1093" s="217" t="str">
        <f t="shared" si="199"/>
        <v>Blank</v>
      </c>
      <c r="AG1093" s="9" t="str" cm="1">
        <f t="array" ref="AG1093">_xlfn.IFS(ISNUMBER(AC1093), "", ISNUMBER(SEARCH("Blank", AC1093)), "", ISERROR(AC1093), "Bad input on tab 3")</f>
        <v/>
      </c>
    </row>
    <row r="1094" spans="2:33" ht="15" customHeight="1" x14ac:dyDescent="0.75">
      <c r="B1094" s="205" t="str">
        <f>'5 Driver Data'!B1094</f>
        <v>1086</v>
      </c>
      <c r="C1094" s="193">
        <f>'5 Driver Data'!C1094</f>
        <v>0</v>
      </c>
      <c r="D1094" s="192">
        <f>'5 Driver Data'!D1094</f>
        <v>0</v>
      </c>
      <c r="E1094" s="191">
        <f>'5 Driver Data'!E1094</f>
        <v>0</v>
      </c>
      <c r="F1094" s="191">
        <f>'5 Driver Data'!F1094</f>
        <v>0</v>
      </c>
      <c r="G1094" s="191">
        <f>'5 Driver Data'!G1094</f>
        <v>0</v>
      </c>
      <c r="H1094" s="191">
        <f>'5 Driver Data'!H1094</f>
        <v>0</v>
      </c>
      <c r="I1094" s="191">
        <f>'5 Driver Data'!I1094</f>
        <v>0</v>
      </c>
      <c r="J1094" s="191">
        <f>'5 Driver Data'!J1094</f>
        <v>0</v>
      </c>
      <c r="K1094" s="206">
        <f>'5 Driver Data'!K1094</f>
        <v>0</v>
      </c>
      <c r="L1094" s="1"/>
      <c r="M1094" s="216" t="str">
        <f>IF(D1094=0,"Blank",'3 Model Input'!E$44*'3 Model Input'!E$45)</f>
        <v>Blank</v>
      </c>
      <c r="N1094" s="197" t="str">
        <f t="shared" si="190"/>
        <v>Blank</v>
      </c>
      <c r="O1094" s="197" t="str">
        <f>IF(D1094=0,"Blank",'3 Model Input'!E$49*(1-'3 Model Input'!E$51))</f>
        <v>Blank</v>
      </c>
      <c r="P1094" s="197" t="str">
        <f t="shared" si="191"/>
        <v>Blank</v>
      </c>
      <c r="Q1094" s="197" t="str">
        <f>IF(D1094=0,"Blank",IF(D1094="BEV",E1094*(1-'3 Model Input'!E$54), E1094))</f>
        <v>Blank</v>
      </c>
      <c r="R1094" s="198" t="str">
        <f>IF(D1094=0,"Blank",IF(D1094="PHEV",F1094/G1094,F1094*(1-'3 Model Input'!E$54)/G1094))</f>
        <v>Blank</v>
      </c>
      <c r="S1094" s="198" t="str">
        <f>IF(D1094=0,"Blank",IF(D1094="PHEV",MIN(M1094,E1094),MIN(M1094,(E1094*(1-'3 Model Input'!E$54)))))</f>
        <v>Blank</v>
      </c>
      <c r="T1094" s="217" t="str">
        <f t="shared" si="192"/>
        <v>Blank</v>
      </c>
      <c r="U1094" s="89"/>
      <c r="V1094" s="216" t="str">
        <f>IF(D1094=0,"Blank",P1094*'3 Model Input'!E$50)</f>
        <v>Blank</v>
      </c>
      <c r="W1094" s="197" t="str">
        <f t="shared" si="193"/>
        <v>Blank</v>
      </c>
      <c r="X1094" s="197" t="str">
        <f t="shared" si="194"/>
        <v>Blank</v>
      </c>
      <c r="Y1094" s="197" t="str">
        <f t="shared" si="195"/>
        <v>Blank</v>
      </c>
      <c r="Z1094" s="197" t="str">
        <f t="shared" si="196"/>
        <v>Blank</v>
      </c>
      <c r="AA1094" s="223" t="str" cm="1">
        <f t="array" ref="AA1094">_xlfn.IFS(ISTEXT('3 Model Input'!F$70),"Missing",ISTEXT('3 Model Input'!I$70),"Missing",ISNUMBER('3 Model Input'!K$70),'3 Model Input'!K$70*P1094)</f>
        <v>Missing</v>
      </c>
      <c r="AB1094" s="89"/>
      <c r="AC1094" s="227" t="str" cm="1">
        <f t="array" ref="AC1094">IF(D1094=0,"Blank",_xlfn.IFS('3 Model Input'!E$61=1,(V1094*G1094)/T1094,'3 Model Input'!E$61=2,(W1094*G1094)/T1094,'3 Model Input'!E$61=3,(X1094*G1094)/T1094,'3 Model Input'!E$61=4,(Y1094*G1094)/T1094,'3 Model Input'!E$61=5,(Z1094*G1094)/T1094, ISTEXT('3 Model Input'!E$61),"Missing",'3 Model Input'!E$61=6,(AA1094*G1094)/T1094))</f>
        <v>Blank</v>
      </c>
      <c r="AD1094" s="202" t="str">
        <f t="shared" si="197"/>
        <v>Blank</v>
      </c>
      <c r="AE1094" s="202" t="str">
        <f t="shared" si="198"/>
        <v>Blank</v>
      </c>
      <c r="AF1094" s="217" t="str">
        <f t="shared" si="199"/>
        <v>Blank</v>
      </c>
      <c r="AG1094" s="9" t="str" cm="1">
        <f t="array" ref="AG1094">_xlfn.IFS(ISNUMBER(AC1094), "", ISNUMBER(SEARCH("Blank", AC1094)), "", ISERROR(AC1094), "Bad input on tab 3")</f>
        <v/>
      </c>
    </row>
    <row r="1095" spans="2:33" ht="15" customHeight="1" x14ac:dyDescent="0.75">
      <c r="B1095" s="205" t="str">
        <f>'5 Driver Data'!B1095</f>
        <v>1087</v>
      </c>
      <c r="C1095" s="193">
        <f>'5 Driver Data'!C1095</f>
        <v>0</v>
      </c>
      <c r="D1095" s="192">
        <f>'5 Driver Data'!D1095</f>
        <v>0</v>
      </c>
      <c r="E1095" s="191">
        <f>'5 Driver Data'!E1095</f>
        <v>0</v>
      </c>
      <c r="F1095" s="191">
        <f>'5 Driver Data'!F1095</f>
        <v>0</v>
      </c>
      <c r="G1095" s="191">
        <f>'5 Driver Data'!G1095</f>
        <v>0</v>
      </c>
      <c r="H1095" s="191">
        <f>'5 Driver Data'!H1095</f>
        <v>0</v>
      </c>
      <c r="I1095" s="191">
        <f>'5 Driver Data'!I1095</f>
        <v>0</v>
      </c>
      <c r="J1095" s="191">
        <f>'5 Driver Data'!J1095</f>
        <v>0</v>
      </c>
      <c r="K1095" s="206">
        <f>'5 Driver Data'!K1095</f>
        <v>0</v>
      </c>
      <c r="L1095" s="1"/>
      <c r="M1095" s="216" t="str">
        <f>IF(D1095=0,"Blank",'3 Model Input'!E$44*'3 Model Input'!E$45)</f>
        <v>Blank</v>
      </c>
      <c r="N1095" s="197" t="str">
        <f t="shared" si="190"/>
        <v>Blank</v>
      </c>
      <c r="O1095" s="197" t="str">
        <f>IF(D1095=0,"Blank",'3 Model Input'!E$49*(1-'3 Model Input'!E$51))</f>
        <v>Blank</v>
      </c>
      <c r="P1095" s="197" t="str">
        <f t="shared" si="191"/>
        <v>Blank</v>
      </c>
      <c r="Q1095" s="197" t="str">
        <f>IF(D1095=0,"Blank",IF(D1095="BEV",E1095*(1-'3 Model Input'!E$54), E1095))</f>
        <v>Blank</v>
      </c>
      <c r="R1095" s="198" t="str">
        <f>IF(D1095=0,"Blank",IF(D1095="PHEV",F1095/G1095,F1095*(1-'3 Model Input'!E$54)/G1095))</f>
        <v>Blank</v>
      </c>
      <c r="S1095" s="198" t="str">
        <f>IF(D1095=0,"Blank",IF(D1095="PHEV",MIN(M1095,E1095),MIN(M1095,(E1095*(1-'3 Model Input'!E$54)))))</f>
        <v>Blank</v>
      </c>
      <c r="T1095" s="217" t="str">
        <f t="shared" si="192"/>
        <v>Blank</v>
      </c>
      <c r="U1095" s="89"/>
      <c r="V1095" s="216" t="str">
        <f>IF(D1095=0,"Blank",P1095*'3 Model Input'!E$50)</f>
        <v>Blank</v>
      </c>
      <c r="W1095" s="197" t="str">
        <f t="shared" si="193"/>
        <v>Blank</v>
      </c>
      <c r="X1095" s="197" t="str">
        <f t="shared" si="194"/>
        <v>Blank</v>
      </c>
      <c r="Y1095" s="197" t="str">
        <f t="shared" si="195"/>
        <v>Blank</v>
      </c>
      <c r="Z1095" s="197" t="str">
        <f t="shared" si="196"/>
        <v>Blank</v>
      </c>
      <c r="AA1095" s="223" t="str" cm="1">
        <f t="array" ref="AA1095">_xlfn.IFS(ISTEXT('3 Model Input'!F$70),"Missing",ISTEXT('3 Model Input'!I$70),"Missing",ISNUMBER('3 Model Input'!K$70),'3 Model Input'!K$70*P1095)</f>
        <v>Missing</v>
      </c>
      <c r="AB1095" s="89"/>
      <c r="AC1095" s="227" t="str" cm="1">
        <f t="array" ref="AC1095">IF(D1095=0,"Blank",_xlfn.IFS('3 Model Input'!E$61=1,(V1095*G1095)/T1095,'3 Model Input'!E$61=2,(W1095*G1095)/T1095,'3 Model Input'!E$61=3,(X1095*G1095)/T1095,'3 Model Input'!E$61=4,(Y1095*G1095)/T1095,'3 Model Input'!E$61=5,(Z1095*G1095)/T1095, ISTEXT('3 Model Input'!E$61),"Missing",'3 Model Input'!E$61=6,(AA1095*G1095)/T1095))</f>
        <v>Blank</v>
      </c>
      <c r="AD1095" s="202" t="str">
        <f t="shared" si="197"/>
        <v>Blank</v>
      </c>
      <c r="AE1095" s="202" t="str">
        <f t="shared" si="198"/>
        <v>Blank</v>
      </c>
      <c r="AF1095" s="217" t="str">
        <f t="shared" si="199"/>
        <v>Blank</v>
      </c>
      <c r="AG1095" s="9" t="str" cm="1">
        <f t="array" ref="AG1095">_xlfn.IFS(ISNUMBER(AC1095), "", ISNUMBER(SEARCH("Blank", AC1095)), "", ISERROR(AC1095), "Bad input on tab 3")</f>
        <v/>
      </c>
    </row>
    <row r="1096" spans="2:33" ht="15" customHeight="1" x14ac:dyDescent="0.75">
      <c r="B1096" s="205" t="str">
        <f>'5 Driver Data'!B1096</f>
        <v>1088</v>
      </c>
      <c r="C1096" s="193">
        <f>'5 Driver Data'!C1096</f>
        <v>0</v>
      </c>
      <c r="D1096" s="192">
        <f>'5 Driver Data'!D1096</f>
        <v>0</v>
      </c>
      <c r="E1096" s="191">
        <f>'5 Driver Data'!E1096</f>
        <v>0</v>
      </c>
      <c r="F1096" s="191">
        <f>'5 Driver Data'!F1096</f>
        <v>0</v>
      </c>
      <c r="G1096" s="191">
        <f>'5 Driver Data'!G1096</f>
        <v>0</v>
      </c>
      <c r="H1096" s="191">
        <f>'5 Driver Data'!H1096</f>
        <v>0</v>
      </c>
      <c r="I1096" s="191">
        <f>'5 Driver Data'!I1096</f>
        <v>0</v>
      </c>
      <c r="J1096" s="191">
        <f>'5 Driver Data'!J1096</f>
        <v>0</v>
      </c>
      <c r="K1096" s="206">
        <f>'5 Driver Data'!K1096</f>
        <v>0</v>
      </c>
      <c r="L1096" s="1"/>
      <c r="M1096" s="216" t="str">
        <f>IF(D1096=0,"Blank",'3 Model Input'!E$44*'3 Model Input'!E$45)</f>
        <v>Blank</v>
      </c>
      <c r="N1096" s="197" t="str">
        <f t="shared" si="190"/>
        <v>Blank</v>
      </c>
      <c r="O1096" s="197" t="str">
        <f>IF(D1096=0,"Blank",'3 Model Input'!E$49*(1-'3 Model Input'!E$51))</f>
        <v>Blank</v>
      </c>
      <c r="P1096" s="197" t="str">
        <f t="shared" si="191"/>
        <v>Blank</v>
      </c>
      <c r="Q1096" s="197" t="str">
        <f>IF(D1096=0,"Blank",IF(D1096="BEV",E1096*(1-'3 Model Input'!E$54), E1096))</f>
        <v>Blank</v>
      </c>
      <c r="R1096" s="198" t="str">
        <f>IF(D1096=0,"Blank",IF(D1096="PHEV",F1096/G1096,F1096*(1-'3 Model Input'!E$54)/G1096))</f>
        <v>Blank</v>
      </c>
      <c r="S1096" s="198" t="str">
        <f>IF(D1096=0,"Blank",IF(D1096="PHEV",MIN(M1096,E1096),MIN(M1096,(E1096*(1-'3 Model Input'!E$54)))))</f>
        <v>Blank</v>
      </c>
      <c r="T1096" s="217" t="str">
        <f t="shared" si="192"/>
        <v>Blank</v>
      </c>
      <c r="U1096" s="89"/>
      <c r="V1096" s="216" t="str">
        <f>IF(D1096=0,"Blank",P1096*'3 Model Input'!E$50)</f>
        <v>Blank</v>
      </c>
      <c r="W1096" s="197" t="str">
        <f t="shared" si="193"/>
        <v>Blank</v>
      </c>
      <c r="X1096" s="197" t="str">
        <f t="shared" si="194"/>
        <v>Blank</v>
      </c>
      <c r="Y1096" s="197" t="str">
        <f t="shared" si="195"/>
        <v>Blank</v>
      </c>
      <c r="Z1096" s="197" t="str">
        <f t="shared" si="196"/>
        <v>Blank</v>
      </c>
      <c r="AA1096" s="223" t="str" cm="1">
        <f t="array" ref="AA1096">_xlfn.IFS(ISTEXT('3 Model Input'!F$70),"Missing",ISTEXT('3 Model Input'!I$70),"Missing",ISNUMBER('3 Model Input'!K$70),'3 Model Input'!K$70*P1096)</f>
        <v>Missing</v>
      </c>
      <c r="AB1096" s="89"/>
      <c r="AC1096" s="227" t="str" cm="1">
        <f t="array" ref="AC1096">IF(D1096=0,"Blank",_xlfn.IFS('3 Model Input'!E$61=1,(V1096*G1096)/T1096,'3 Model Input'!E$61=2,(W1096*G1096)/T1096,'3 Model Input'!E$61=3,(X1096*G1096)/T1096,'3 Model Input'!E$61=4,(Y1096*G1096)/T1096,'3 Model Input'!E$61=5,(Z1096*G1096)/T1096, ISTEXT('3 Model Input'!E$61),"Missing",'3 Model Input'!E$61=6,(AA1096*G1096)/T1096))</f>
        <v>Blank</v>
      </c>
      <c r="AD1096" s="202" t="str">
        <f t="shared" si="197"/>
        <v>Blank</v>
      </c>
      <c r="AE1096" s="202" t="str">
        <f t="shared" si="198"/>
        <v>Blank</v>
      </c>
      <c r="AF1096" s="217" t="str">
        <f t="shared" si="199"/>
        <v>Blank</v>
      </c>
      <c r="AG1096" s="9" t="str" cm="1">
        <f t="array" ref="AG1096">_xlfn.IFS(ISNUMBER(AC1096), "", ISNUMBER(SEARCH("Blank", AC1096)), "", ISERROR(AC1096), "Bad input on tab 3")</f>
        <v/>
      </c>
    </row>
    <row r="1097" spans="2:33" ht="15" customHeight="1" x14ac:dyDescent="0.75">
      <c r="B1097" s="205" t="str">
        <f>'5 Driver Data'!B1097</f>
        <v>1089</v>
      </c>
      <c r="C1097" s="193">
        <f>'5 Driver Data'!C1097</f>
        <v>0</v>
      </c>
      <c r="D1097" s="192">
        <f>'5 Driver Data'!D1097</f>
        <v>0</v>
      </c>
      <c r="E1097" s="191">
        <f>'5 Driver Data'!E1097</f>
        <v>0</v>
      </c>
      <c r="F1097" s="191">
        <f>'5 Driver Data'!F1097</f>
        <v>0</v>
      </c>
      <c r="G1097" s="191">
        <f>'5 Driver Data'!G1097</f>
        <v>0</v>
      </c>
      <c r="H1097" s="191">
        <f>'5 Driver Data'!H1097</f>
        <v>0</v>
      </c>
      <c r="I1097" s="191">
        <f>'5 Driver Data'!I1097</f>
        <v>0</v>
      </c>
      <c r="J1097" s="191">
        <f>'5 Driver Data'!J1097</f>
        <v>0</v>
      </c>
      <c r="K1097" s="206">
        <f>'5 Driver Data'!K1097</f>
        <v>0</v>
      </c>
      <c r="L1097" s="1"/>
      <c r="M1097" s="216" t="str">
        <f>IF(D1097=0,"Blank",'3 Model Input'!E$44*'3 Model Input'!E$45)</f>
        <v>Blank</v>
      </c>
      <c r="N1097" s="197" t="str">
        <f t="shared" si="190"/>
        <v>Blank</v>
      </c>
      <c r="O1097" s="197" t="str">
        <f>IF(D1097=0,"Blank",'3 Model Input'!E$49*(1-'3 Model Input'!E$51))</f>
        <v>Blank</v>
      </c>
      <c r="P1097" s="197" t="str">
        <f t="shared" si="191"/>
        <v>Blank</v>
      </c>
      <c r="Q1097" s="197" t="str">
        <f>IF(D1097=0,"Blank",IF(D1097="BEV",E1097*(1-'3 Model Input'!E$54), E1097))</f>
        <v>Blank</v>
      </c>
      <c r="R1097" s="198" t="str">
        <f>IF(D1097=0,"Blank",IF(D1097="PHEV",F1097/G1097,F1097*(1-'3 Model Input'!E$54)/G1097))</f>
        <v>Blank</v>
      </c>
      <c r="S1097" s="198" t="str">
        <f>IF(D1097=0,"Blank",IF(D1097="PHEV",MIN(M1097,E1097),MIN(M1097,(E1097*(1-'3 Model Input'!E$54)))))</f>
        <v>Blank</v>
      </c>
      <c r="T1097" s="217" t="str">
        <f t="shared" si="192"/>
        <v>Blank</v>
      </c>
      <c r="U1097" s="89"/>
      <c r="V1097" s="216" t="str">
        <f>IF(D1097=0,"Blank",P1097*'3 Model Input'!E$50)</f>
        <v>Blank</v>
      </c>
      <c r="W1097" s="197" t="str">
        <f t="shared" si="193"/>
        <v>Blank</v>
      </c>
      <c r="X1097" s="197" t="str">
        <f t="shared" si="194"/>
        <v>Blank</v>
      </c>
      <c r="Y1097" s="197" t="str">
        <f t="shared" si="195"/>
        <v>Blank</v>
      </c>
      <c r="Z1097" s="197" t="str">
        <f t="shared" si="196"/>
        <v>Blank</v>
      </c>
      <c r="AA1097" s="223" t="str" cm="1">
        <f t="array" ref="AA1097">_xlfn.IFS(ISTEXT('3 Model Input'!F$70),"Missing",ISTEXT('3 Model Input'!I$70),"Missing",ISNUMBER('3 Model Input'!K$70),'3 Model Input'!K$70*P1097)</f>
        <v>Missing</v>
      </c>
      <c r="AB1097" s="89"/>
      <c r="AC1097" s="227" t="str" cm="1">
        <f t="array" ref="AC1097">IF(D1097=0,"Blank",_xlfn.IFS('3 Model Input'!E$61=1,(V1097*G1097)/T1097,'3 Model Input'!E$61=2,(W1097*G1097)/T1097,'3 Model Input'!E$61=3,(X1097*G1097)/T1097,'3 Model Input'!E$61=4,(Y1097*G1097)/T1097,'3 Model Input'!E$61=5,(Z1097*G1097)/T1097, ISTEXT('3 Model Input'!E$61),"Missing",'3 Model Input'!E$61=6,(AA1097*G1097)/T1097))</f>
        <v>Blank</v>
      </c>
      <c r="AD1097" s="202" t="str">
        <f t="shared" si="197"/>
        <v>Blank</v>
      </c>
      <c r="AE1097" s="202" t="str">
        <f t="shared" si="198"/>
        <v>Blank</v>
      </c>
      <c r="AF1097" s="217" t="str">
        <f t="shared" si="199"/>
        <v>Blank</v>
      </c>
      <c r="AG1097" s="9" t="str" cm="1">
        <f t="array" ref="AG1097">_xlfn.IFS(ISNUMBER(AC1097), "", ISNUMBER(SEARCH("Blank", AC1097)), "", ISERROR(AC1097), "Bad input on tab 3")</f>
        <v/>
      </c>
    </row>
    <row r="1098" spans="2:33" ht="15" customHeight="1" x14ac:dyDescent="0.75">
      <c r="B1098" s="205" t="str">
        <f>'5 Driver Data'!B1098</f>
        <v>1090</v>
      </c>
      <c r="C1098" s="193">
        <f>'5 Driver Data'!C1098</f>
        <v>0</v>
      </c>
      <c r="D1098" s="192">
        <f>'5 Driver Data'!D1098</f>
        <v>0</v>
      </c>
      <c r="E1098" s="191">
        <f>'5 Driver Data'!E1098</f>
        <v>0</v>
      </c>
      <c r="F1098" s="191">
        <f>'5 Driver Data'!F1098</f>
        <v>0</v>
      </c>
      <c r="G1098" s="191">
        <f>'5 Driver Data'!G1098</f>
        <v>0</v>
      </c>
      <c r="H1098" s="191">
        <f>'5 Driver Data'!H1098</f>
        <v>0</v>
      </c>
      <c r="I1098" s="191">
        <f>'5 Driver Data'!I1098</f>
        <v>0</v>
      </c>
      <c r="J1098" s="191">
        <f>'5 Driver Data'!J1098</f>
        <v>0</v>
      </c>
      <c r="K1098" s="206">
        <f>'5 Driver Data'!K1098</f>
        <v>0</v>
      </c>
      <c r="L1098" s="1"/>
      <c r="M1098" s="216" t="str">
        <f>IF(D1098=0,"Blank",'3 Model Input'!E$44*'3 Model Input'!E$45)</f>
        <v>Blank</v>
      </c>
      <c r="N1098" s="197" t="str">
        <f t="shared" si="190"/>
        <v>Blank</v>
      </c>
      <c r="O1098" s="197" t="str">
        <f>IF(D1098=0,"Blank",'3 Model Input'!E$49*(1-'3 Model Input'!E$51))</f>
        <v>Blank</v>
      </c>
      <c r="P1098" s="197" t="str">
        <f t="shared" si="191"/>
        <v>Blank</v>
      </c>
      <c r="Q1098" s="197" t="str">
        <f>IF(D1098=0,"Blank",IF(D1098="BEV",E1098*(1-'3 Model Input'!E$54), E1098))</f>
        <v>Blank</v>
      </c>
      <c r="R1098" s="198" t="str">
        <f>IF(D1098=0,"Blank",IF(D1098="PHEV",F1098/G1098,F1098*(1-'3 Model Input'!E$54)/G1098))</f>
        <v>Blank</v>
      </c>
      <c r="S1098" s="198" t="str">
        <f>IF(D1098=0,"Blank",IF(D1098="PHEV",MIN(M1098,E1098),MIN(M1098,(E1098*(1-'3 Model Input'!E$54)))))</f>
        <v>Blank</v>
      </c>
      <c r="T1098" s="217" t="str">
        <f t="shared" si="192"/>
        <v>Blank</v>
      </c>
      <c r="U1098" s="89"/>
      <c r="V1098" s="216" t="str">
        <f>IF(D1098=0,"Blank",P1098*'3 Model Input'!E$50)</f>
        <v>Blank</v>
      </c>
      <c r="W1098" s="197" t="str">
        <f t="shared" si="193"/>
        <v>Blank</v>
      </c>
      <c r="X1098" s="197" t="str">
        <f t="shared" si="194"/>
        <v>Blank</v>
      </c>
      <c r="Y1098" s="197" t="str">
        <f t="shared" si="195"/>
        <v>Blank</v>
      </c>
      <c r="Z1098" s="197" t="str">
        <f t="shared" si="196"/>
        <v>Blank</v>
      </c>
      <c r="AA1098" s="223" t="str" cm="1">
        <f t="array" ref="AA1098">_xlfn.IFS(ISTEXT('3 Model Input'!F$70),"Missing",ISTEXT('3 Model Input'!I$70),"Missing",ISNUMBER('3 Model Input'!K$70),'3 Model Input'!K$70*P1098)</f>
        <v>Missing</v>
      </c>
      <c r="AB1098" s="89"/>
      <c r="AC1098" s="227" t="str" cm="1">
        <f t="array" ref="AC1098">IF(D1098=0,"Blank",_xlfn.IFS('3 Model Input'!E$61=1,(V1098*G1098)/T1098,'3 Model Input'!E$61=2,(W1098*G1098)/T1098,'3 Model Input'!E$61=3,(X1098*G1098)/T1098,'3 Model Input'!E$61=4,(Y1098*G1098)/T1098,'3 Model Input'!E$61=5,(Z1098*G1098)/T1098, ISTEXT('3 Model Input'!E$61),"Missing",'3 Model Input'!E$61=6,(AA1098*G1098)/T1098))</f>
        <v>Blank</v>
      </c>
      <c r="AD1098" s="202" t="str">
        <f t="shared" si="197"/>
        <v>Blank</v>
      </c>
      <c r="AE1098" s="202" t="str">
        <f t="shared" si="198"/>
        <v>Blank</v>
      </c>
      <c r="AF1098" s="217" t="str">
        <f t="shared" si="199"/>
        <v>Blank</v>
      </c>
      <c r="AG1098" s="9" t="str" cm="1">
        <f t="array" ref="AG1098">_xlfn.IFS(ISNUMBER(AC1098), "", ISNUMBER(SEARCH("Blank", AC1098)), "", ISERROR(AC1098), "Bad input on tab 3")</f>
        <v/>
      </c>
    </row>
    <row r="1099" spans="2:33" ht="15" customHeight="1" x14ac:dyDescent="0.75">
      <c r="B1099" s="205" t="str">
        <f>'5 Driver Data'!B1099</f>
        <v>1091</v>
      </c>
      <c r="C1099" s="193">
        <f>'5 Driver Data'!C1099</f>
        <v>0</v>
      </c>
      <c r="D1099" s="192">
        <f>'5 Driver Data'!D1099</f>
        <v>0</v>
      </c>
      <c r="E1099" s="191">
        <f>'5 Driver Data'!E1099</f>
        <v>0</v>
      </c>
      <c r="F1099" s="191">
        <f>'5 Driver Data'!F1099</f>
        <v>0</v>
      </c>
      <c r="G1099" s="191">
        <f>'5 Driver Data'!G1099</f>
        <v>0</v>
      </c>
      <c r="H1099" s="191">
        <f>'5 Driver Data'!H1099</f>
        <v>0</v>
      </c>
      <c r="I1099" s="191">
        <f>'5 Driver Data'!I1099</f>
        <v>0</v>
      </c>
      <c r="J1099" s="191">
        <f>'5 Driver Data'!J1099</f>
        <v>0</v>
      </c>
      <c r="K1099" s="206">
        <f>'5 Driver Data'!K1099</f>
        <v>0</v>
      </c>
      <c r="L1099" s="1"/>
      <c r="M1099" s="216" t="str">
        <f>IF(D1099=0,"Blank",'3 Model Input'!E$44*'3 Model Input'!E$45)</f>
        <v>Blank</v>
      </c>
      <c r="N1099" s="197" t="str">
        <f t="shared" si="190"/>
        <v>Blank</v>
      </c>
      <c r="O1099" s="197" t="str">
        <f>IF(D1099=0,"Blank",'3 Model Input'!E$49*(1-'3 Model Input'!E$51))</f>
        <v>Blank</v>
      </c>
      <c r="P1099" s="197" t="str">
        <f t="shared" si="191"/>
        <v>Blank</v>
      </c>
      <c r="Q1099" s="197" t="str">
        <f>IF(D1099=0,"Blank",IF(D1099="BEV",E1099*(1-'3 Model Input'!E$54), E1099))</f>
        <v>Blank</v>
      </c>
      <c r="R1099" s="198" t="str">
        <f>IF(D1099=0,"Blank",IF(D1099="PHEV",F1099/G1099,F1099*(1-'3 Model Input'!E$54)/G1099))</f>
        <v>Blank</v>
      </c>
      <c r="S1099" s="198" t="str">
        <f>IF(D1099=0,"Blank",IF(D1099="PHEV",MIN(M1099,E1099),MIN(M1099,(E1099*(1-'3 Model Input'!E$54)))))</f>
        <v>Blank</v>
      </c>
      <c r="T1099" s="217" t="str">
        <f t="shared" si="192"/>
        <v>Blank</v>
      </c>
      <c r="U1099" s="89"/>
      <c r="V1099" s="216" t="str">
        <f>IF(D1099=0,"Blank",P1099*'3 Model Input'!E$50)</f>
        <v>Blank</v>
      </c>
      <c r="W1099" s="197" t="str">
        <f t="shared" si="193"/>
        <v>Blank</v>
      </c>
      <c r="X1099" s="197" t="str">
        <f t="shared" si="194"/>
        <v>Blank</v>
      </c>
      <c r="Y1099" s="197" t="str">
        <f t="shared" si="195"/>
        <v>Blank</v>
      </c>
      <c r="Z1099" s="197" t="str">
        <f t="shared" si="196"/>
        <v>Blank</v>
      </c>
      <c r="AA1099" s="223" t="str" cm="1">
        <f t="array" ref="AA1099">_xlfn.IFS(ISTEXT('3 Model Input'!F$70),"Missing",ISTEXT('3 Model Input'!I$70),"Missing",ISNUMBER('3 Model Input'!K$70),'3 Model Input'!K$70*P1099)</f>
        <v>Missing</v>
      </c>
      <c r="AB1099" s="89"/>
      <c r="AC1099" s="227" t="str" cm="1">
        <f t="array" ref="AC1099">IF(D1099=0,"Blank",_xlfn.IFS('3 Model Input'!E$61=1,(V1099*G1099)/T1099,'3 Model Input'!E$61=2,(W1099*G1099)/T1099,'3 Model Input'!E$61=3,(X1099*G1099)/T1099,'3 Model Input'!E$61=4,(Y1099*G1099)/T1099,'3 Model Input'!E$61=5,(Z1099*G1099)/T1099, ISTEXT('3 Model Input'!E$61),"Missing",'3 Model Input'!E$61=6,(AA1099*G1099)/T1099))</f>
        <v>Blank</v>
      </c>
      <c r="AD1099" s="202" t="str">
        <f t="shared" si="197"/>
        <v>Blank</v>
      </c>
      <c r="AE1099" s="202" t="str">
        <f t="shared" si="198"/>
        <v>Blank</v>
      </c>
      <c r="AF1099" s="217" t="str">
        <f t="shared" si="199"/>
        <v>Blank</v>
      </c>
      <c r="AG1099" s="9" t="str" cm="1">
        <f t="array" ref="AG1099">_xlfn.IFS(ISNUMBER(AC1099), "", ISNUMBER(SEARCH("Blank", AC1099)), "", ISERROR(AC1099), "Bad input on tab 3")</f>
        <v/>
      </c>
    </row>
    <row r="1100" spans="2:33" ht="15" customHeight="1" x14ac:dyDescent="0.75">
      <c r="B1100" s="205" t="str">
        <f>'5 Driver Data'!B1100</f>
        <v>1092</v>
      </c>
      <c r="C1100" s="193">
        <f>'5 Driver Data'!C1100</f>
        <v>0</v>
      </c>
      <c r="D1100" s="192">
        <f>'5 Driver Data'!D1100</f>
        <v>0</v>
      </c>
      <c r="E1100" s="191">
        <f>'5 Driver Data'!E1100</f>
        <v>0</v>
      </c>
      <c r="F1100" s="191">
        <f>'5 Driver Data'!F1100</f>
        <v>0</v>
      </c>
      <c r="G1100" s="191">
        <f>'5 Driver Data'!G1100</f>
        <v>0</v>
      </c>
      <c r="H1100" s="191">
        <f>'5 Driver Data'!H1100</f>
        <v>0</v>
      </c>
      <c r="I1100" s="191">
        <f>'5 Driver Data'!I1100</f>
        <v>0</v>
      </c>
      <c r="J1100" s="191">
        <f>'5 Driver Data'!J1100</f>
        <v>0</v>
      </c>
      <c r="K1100" s="206">
        <f>'5 Driver Data'!K1100</f>
        <v>0</v>
      </c>
      <c r="L1100" s="1"/>
      <c r="M1100" s="216" t="str">
        <f>IF(D1100=0,"Blank",'3 Model Input'!E$44*'3 Model Input'!E$45)</f>
        <v>Blank</v>
      </c>
      <c r="N1100" s="197" t="str">
        <f t="shared" si="190"/>
        <v>Blank</v>
      </c>
      <c r="O1100" s="197" t="str">
        <f>IF(D1100=0,"Blank",'3 Model Input'!E$49*(1-'3 Model Input'!E$51))</f>
        <v>Blank</v>
      </c>
      <c r="P1100" s="197" t="str">
        <f t="shared" si="191"/>
        <v>Blank</v>
      </c>
      <c r="Q1100" s="197" t="str">
        <f>IF(D1100=0,"Blank",IF(D1100="BEV",E1100*(1-'3 Model Input'!E$54), E1100))</f>
        <v>Blank</v>
      </c>
      <c r="R1100" s="198" t="str">
        <f>IF(D1100=0,"Blank",IF(D1100="PHEV",F1100/G1100,F1100*(1-'3 Model Input'!E$54)/G1100))</f>
        <v>Blank</v>
      </c>
      <c r="S1100" s="198" t="str">
        <f>IF(D1100=0,"Blank",IF(D1100="PHEV",MIN(M1100,E1100),MIN(M1100,(E1100*(1-'3 Model Input'!E$54)))))</f>
        <v>Blank</v>
      </c>
      <c r="T1100" s="217" t="str">
        <f t="shared" si="192"/>
        <v>Blank</v>
      </c>
      <c r="U1100" s="89"/>
      <c r="V1100" s="216" t="str">
        <f>IF(D1100=0,"Blank",P1100*'3 Model Input'!E$50)</f>
        <v>Blank</v>
      </c>
      <c r="W1100" s="197" t="str">
        <f t="shared" si="193"/>
        <v>Blank</v>
      </c>
      <c r="X1100" s="197" t="str">
        <f t="shared" si="194"/>
        <v>Blank</v>
      </c>
      <c r="Y1100" s="197" t="str">
        <f t="shared" si="195"/>
        <v>Blank</v>
      </c>
      <c r="Z1100" s="197" t="str">
        <f t="shared" si="196"/>
        <v>Blank</v>
      </c>
      <c r="AA1100" s="223" t="str" cm="1">
        <f t="array" ref="AA1100">_xlfn.IFS(ISTEXT('3 Model Input'!F$70),"Missing",ISTEXT('3 Model Input'!I$70),"Missing",ISNUMBER('3 Model Input'!K$70),'3 Model Input'!K$70*P1100)</f>
        <v>Missing</v>
      </c>
      <c r="AB1100" s="89"/>
      <c r="AC1100" s="227" t="str" cm="1">
        <f t="array" ref="AC1100">IF(D1100=0,"Blank",_xlfn.IFS('3 Model Input'!E$61=1,(V1100*G1100)/T1100,'3 Model Input'!E$61=2,(W1100*G1100)/T1100,'3 Model Input'!E$61=3,(X1100*G1100)/T1100,'3 Model Input'!E$61=4,(Y1100*G1100)/T1100,'3 Model Input'!E$61=5,(Z1100*G1100)/T1100, ISTEXT('3 Model Input'!E$61),"Missing",'3 Model Input'!E$61=6,(AA1100*G1100)/T1100))</f>
        <v>Blank</v>
      </c>
      <c r="AD1100" s="202" t="str">
        <f t="shared" si="197"/>
        <v>Blank</v>
      </c>
      <c r="AE1100" s="202" t="str">
        <f t="shared" si="198"/>
        <v>Blank</v>
      </c>
      <c r="AF1100" s="217" t="str">
        <f t="shared" si="199"/>
        <v>Blank</v>
      </c>
      <c r="AG1100" s="9" t="str" cm="1">
        <f t="array" ref="AG1100">_xlfn.IFS(ISNUMBER(AC1100), "", ISNUMBER(SEARCH("Blank", AC1100)), "", ISERROR(AC1100), "Bad input on tab 3")</f>
        <v/>
      </c>
    </row>
    <row r="1101" spans="2:33" ht="15" customHeight="1" x14ac:dyDescent="0.75">
      <c r="B1101" s="205" t="str">
        <f>'5 Driver Data'!B1101</f>
        <v>1093</v>
      </c>
      <c r="C1101" s="193">
        <f>'5 Driver Data'!C1101</f>
        <v>0</v>
      </c>
      <c r="D1101" s="192">
        <f>'5 Driver Data'!D1101</f>
        <v>0</v>
      </c>
      <c r="E1101" s="191">
        <f>'5 Driver Data'!E1101</f>
        <v>0</v>
      </c>
      <c r="F1101" s="191">
        <f>'5 Driver Data'!F1101</f>
        <v>0</v>
      </c>
      <c r="G1101" s="191">
        <f>'5 Driver Data'!G1101</f>
        <v>0</v>
      </c>
      <c r="H1101" s="191">
        <f>'5 Driver Data'!H1101</f>
        <v>0</v>
      </c>
      <c r="I1101" s="191">
        <f>'5 Driver Data'!I1101</f>
        <v>0</v>
      </c>
      <c r="J1101" s="191">
        <f>'5 Driver Data'!J1101</f>
        <v>0</v>
      </c>
      <c r="K1101" s="206">
        <f>'5 Driver Data'!K1101</f>
        <v>0</v>
      </c>
      <c r="L1101" s="1"/>
      <c r="M1101" s="216" t="str">
        <f>IF(D1101=0,"Blank",'3 Model Input'!E$44*'3 Model Input'!E$45)</f>
        <v>Blank</v>
      </c>
      <c r="N1101" s="197" t="str">
        <f t="shared" si="190"/>
        <v>Blank</v>
      </c>
      <c r="O1101" s="197" t="str">
        <f>IF(D1101=0,"Blank",'3 Model Input'!E$49*(1-'3 Model Input'!E$51))</f>
        <v>Blank</v>
      </c>
      <c r="P1101" s="197" t="str">
        <f t="shared" si="191"/>
        <v>Blank</v>
      </c>
      <c r="Q1101" s="197" t="str">
        <f>IF(D1101=0,"Blank",IF(D1101="BEV",E1101*(1-'3 Model Input'!E$54), E1101))</f>
        <v>Blank</v>
      </c>
      <c r="R1101" s="198" t="str">
        <f>IF(D1101=0,"Blank",IF(D1101="PHEV",F1101/G1101,F1101*(1-'3 Model Input'!E$54)/G1101))</f>
        <v>Blank</v>
      </c>
      <c r="S1101" s="198" t="str">
        <f>IF(D1101=0,"Blank",IF(D1101="PHEV",MIN(M1101,E1101),MIN(M1101,(E1101*(1-'3 Model Input'!E$54)))))</f>
        <v>Blank</v>
      </c>
      <c r="T1101" s="217" t="str">
        <f t="shared" si="192"/>
        <v>Blank</v>
      </c>
      <c r="U1101" s="89"/>
      <c r="V1101" s="216" t="str">
        <f>IF(D1101=0,"Blank",P1101*'3 Model Input'!E$50)</f>
        <v>Blank</v>
      </c>
      <c r="W1101" s="197" t="str">
        <f t="shared" si="193"/>
        <v>Blank</v>
      </c>
      <c r="X1101" s="197" t="str">
        <f t="shared" si="194"/>
        <v>Blank</v>
      </c>
      <c r="Y1101" s="197" t="str">
        <f t="shared" si="195"/>
        <v>Blank</v>
      </c>
      <c r="Z1101" s="197" t="str">
        <f t="shared" si="196"/>
        <v>Blank</v>
      </c>
      <c r="AA1101" s="223" t="str" cm="1">
        <f t="array" ref="AA1101">_xlfn.IFS(ISTEXT('3 Model Input'!F$70),"Missing",ISTEXT('3 Model Input'!I$70),"Missing",ISNUMBER('3 Model Input'!K$70),'3 Model Input'!K$70*P1101)</f>
        <v>Missing</v>
      </c>
      <c r="AB1101" s="89"/>
      <c r="AC1101" s="227" t="str" cm="1">
        <f t="array" ref="AC1101">IF(D1101=0,"Blank",_xlfn.IFS('3 Model Input'!E$61=1,(V1101*G1101)/T1101,'3 Model Input'!E$61=2,(W1101*G1101)/T1101,'3 Model Input'!E$61=3,(X1101*G1101)/T1101,'3 Model Input'!E$61=4,(Y1101*G1101)/T1101,'3 Model Input'!E$61=5,(Z1101*G1101)/T1101, ISTEXT('3 Model Input'!E$61),"Missing",'3 Model Input'!E$61=6,(AA1101*G1101)/T1101))</f>
        <v>Blank</v>
      </c>
      <c r="AD1101" s="202" t="str">
        <f t="shared" si="197"/>
        <v>Blank</v>
      </c>
      <c r="AE1101" s="202" t="str">
        <f t="shared" si="198"/>
        <v>Blank</v>
      </c>
      <c r="AF1101" s="217" t="str">
        <f t="shared" si="199"/>
        <v>Blank</v>
      </c>
      <c r="AG1101" s="9" t="str" cm="1">
        <f t="array" ref="AG1101">_xlfn.IFS(ISNUMBER(AC1101), "", ISNUMBER(SEARCH("Blank", AC1101)), "", ISERROR(AC1101), "Bad input on tab 3")</f>
        <v/>
      </c>
    </row>
    <row r="1102" spans="2:33" ht="15" customHeight="1" x14ac:dyDescent="0.75">
      <c r="B1102" s="205" t="str">
        <f>'5 Driver Data'!B1102</f>
        <v>1094</v>
      </c>
      <c r="C1102" s="193">
        <f>'5 Driver Data'!C1102</f>
        <v>0</v>
      </c>
      <c r="D1102" s="192">
        <f>'5 Driver Data'!D1102</f>
        <v>0</v>
      </c>
      <c r="E1102" s="191">
        <f>'5 Driver Data'!E1102</f>
        <v>0</v>
      </c>
      <c r="F1102" s="191">
        <f>'5 Driver Data'!F1102</f>
        <v>0</v>
      </c>
      <c r="G1102" s="191">
        <f>'5 Driver Data'!G1102</f>
        <v>0</v>
      </c>
      <c r="H1102" s="191">
        <f>'5 Driver Data'!H1102</f>
        <v>0</v>
      </c>
      <c r="I1102" s="191">
        <f>'5 Driver Data'!I1102</f>
        <v>0</v>
      </c>
      <c r="J1102" s="191">
        <f>'5 Driver Data'!J1102</f>
        <v>0</v>
      </c>
      <c r="K1102" s="206">
        <f>'5 Driver Data'!K1102</f>
        <v>0</v>
      </c>
      <c r="L1102" s="1"/>
      <c r="M1102" s="216" t="str">
        <f>IF(D1102=0,"Blank",'3 Model Input'!E$44*'3 Model Input'!E$45)</f>
        <v>Blank</v>
      </c>
      <c r="N1102" s="197" t="str">
        <f t="shared" si="190"/>
        <v>Blank</v>
      </c>
      <c r="O1102" s="197" t="str">
        <f>IF(D1102=0,"Blank",'3 Model Input'!E$49*(1-'3 Model Input'!E$51))</f>
        <v>Blank</v>
      </c>
      <c r="P1102" s="197" t="str">
        <f t="shared" si="191"/>
        <v>Blank</v>
      </c>
      <c r="Q1102" s="197" t="str">
        <f>IF(D1102=0,"Blank",IF(D1102="BEV",E1102*(1-'3 Model Input'!E$54), E1102))</f>
        <v>Blank</v>
      </c>
      <c r="R1102" s="198" t="str">
        <f>IF(D1102=0,"Blank",IF(D1102="PHEV",F1102/G1102,F1102*(1-'3 Model Input'!E$54)/G1102))</f>
        <v>Blank</v>
      </c>
      <c r="S1102" s="198" t="str">
        <f>IF(D1102=0,"Blank",IF(D1102="PHEV",MIN(M1102,E1102),MIN(M1102,(E1102*(1-'3 Model Input'!E$54)))))</f>
        <v>Blank</v>
      </c>
      <c r="T1102" s="217" t="str">
        <f t="shared" si="192"/>
        <v>Blank</v>
      </c>
      <c r="U1102" s="89"/>
      <c r="V1102" s="216" t="str">
        <f>IF(D1102=0,"Blank",P1102*'3 Model Input'!E$50)</f>
        <v>Blank</v>
      </c>
      <c r="W1102" s="197" t="str">
        <f t="shared" si="193"/>
        <v>Blank</v>
      </c>
      <c r="X1102" s="197" t="str">
        <f t="shared" si="194"/>
        <v>Blank</v>
      </c>
      <c r="Y1102" s="197" t="str">
        <f t="shared" si="195"/>
        <v>Blank</v>
      </c>
      <c r="Z1102" s="197" t="str">
        <f t="shared" si="196"/>
        <v>Blank</v>
      </c>
      <c r="AA1102" s="223" t="str" cm="1">
        <f t="array" ref="AA1102">_xlfn.IFS(ISTEXT('3 Model Input'!F$70),"Missing",ISTEXT('3 Model Input'!I$70),"Missing",ISNUMBER('3 Model Input'!K$70),'3 Model Input'!K$70*P1102)</f>
        <v>Missing</v>
      </c>
      <c r="AB1102" s="89"/>
      <c r="AC1102" s="227" t="str" cm="1">
        <f t="array" ref="AC1102">IF(D1102=0,"Blank",_xlfn.IFS('3 Model Input'!E$61=1,(V1102*G1102)/T1102,'3 Model Input'!E$61=2,(W1102*G1102)/T1102,'3 Model Input'!E$61=3,(X1102*G1102)/T1102,'3 Model Input'!E$61=4,(Y1102*G1102)/T1102,'3 Model Input'!E$61=5,(Z1102*G1102)/T1102, ISTEXT('3 Model Input'!E$61),"Missing",'3 Model Input'!E$61=6,(AA1102*G1102)/T1102))</f>
        <v>Blank</v>
      </c>
      <c r="AD1102" s="202" t="str">
        <f t="shared" si="197"/>
        <v>Blank</v>
      </c>
      <c r="AE1102" s="202" t="str">
        <f t="shared" si="198"/>
        <v>Blank</v>
      </c>
      <c r="AF1102" s="217" t="str">
        <f t="shared" si="199"/>
        <v>Blank</v>
      </c>
      <c r="AG1102" s="9" t="str" cm="1">
        <f t="array" ref="AG1102">_xlfn.IFS(ISNUMBER(AC1102), "", ISNUMBER(SEARCH("Blank", AC1102)), "", ISERROR(AC1102), "Bad input on tab 3")</f>
        <v/>
      </c>
    </row>
    <row r="1103" spans="2:33" ht="15" customHeight="1" x14ac:dyDescent="0.75">
      <c r="B1103" s="205" t="str">
        <f>'5 Driver Data'!B1103</f>
        <v>1095</v>
      </c>
      <c r="C1103" s="193">
        <f>'5 Driver Data'!C1103</f>
        <v>0</v>
      </c>
      <c r="D1103" s="192">
        <f>'5 Driver Data'!D1103</f>
        <v>0</v>
      </c>
      <c r="E1103" s="191">
        <f>'5 Driver Data'!E1103</f>
        <v>0</v>
      </c>
      <c r="F1103" s="191">
        <f>'5 Driver Data'!F1103</f>
        <v>0</v>
      </c>
      <c r="G1103" s="191">
        <f>'5 Driver Data'!G1103</f>
        <v>0</v>
      </c>
      <c r="H1103" s="191">
        <f>'5 Driver Data'!H1103</f>
        <v>0</v>
      </c>
      <c r="I1103" s="191">
        <f>'5 Driver Data'!I1103</f>
        <v>0</v>
      </c>
      <c r="J1103" s="191">
        <f>'5 Driver Data'!J1103</f>
        <v>0</v>
      </c>
      <c r="K1103" s="206">
        <f>'5 Driver Data'!K1103</f>
        <v>0</v>
      </c>
      <c r="L1103" s="1"/>
      <c r="M1103" s="216" t="str">
        <f>IF(D1103=0,"Blank",'3 Model Input'!E$44*'3 Model Input'!E$45)</f>
        <v>Blank</v>
      </c>
      <c r="N1103" s="197" t="str">
        <f t="shared" si="190"/>
        <v>Blank</v>
      </c>
      <c r="O1103" s="197" t="str">
        <f>IF(D1103=0,"Blank",'3 Model Input'!E$49*(1-'3 Model Input'!E$51))</f>
        <v>Blank</v>
      </c>
      <c r="P1103" s="197" t="str">
        <f t="shared" si="191"/>
        <v>Blank</v>
      </c>
      <c r="Q1103" s="197" t="str">
        <f>IF(D1103=0,"Blank",IF(D1103="BEV",E1103*(1-'3 Model Input'!E$54), E1103))</f>
        <v>Blank</v>
      </c>
      <c r="R1103" s="198" t="str">
        <f>IF(D1103=0,"Blank",IF(D1103="PHEV",F1103/G1103,F1103*(1-'3 Model Input'!E$54)/G1103))</f>
        <v>Blank</v>
      </c>
      <c r="S1103" s="198" t="str">
        <f>IF(D1103=0,"Blank",IF(D1103="PHEV",MIN(M1103,E1103),MIN(M1103,(E1103*(1-'3 Model Input'!E$54)))))</f>
        <v>Blank</v>
      </c>
      <c r="T1103" s="217" t="str">
        <f t="shared" si="192"/>
        <v>Blank</v>
      </c>
      <c r="U1103" s="89"/>
      <c r="V1103" s="216" t="str">
        <f>IF(D1103=0,"Blank",P1103*'3 Model Input'!E$50)</f>
        <v>Blank</v>
      </c>
      <c r="W1103" s="197" t="str">
        <f t="shared" si="193"/>
        <v>Blank</v>
      </c>
      <c r="X1103" s="197" t="str">
        <f t="shared" si="194"/>
        <v>Blank</v>
      </c>
      <c r="Y1103" s="197" t="str">
        <f t="shared" si="195"/>
        <v>Blank</v>
      </c>
      <c r="Z1103" s="197" t="str">
        <f t="shared" si="196"/>
        <v>Blank</v>
      </c>
      <c r="AA1103" s="223" t="str" cm="1">
        <f t="array" ref="AA1103">_xlfn.IFS(ISTEXT('3 Model Input'!F$70),"Missing",ISTEXT('3 Model Input'!I$70),"Missing",ISNUMBER('3 Model Input'!K$70),'3 Model Input'!K$70*P1103)</f>
        <v>Missing</v>
      </c>
      <c r="AB1103" s="89"/>
      <c r="AC1103" s="227" t="str" cm="1">
        <f t="array" ref="AC1103">IF(D1103=0,"Blank",_xlfn.IFS('3 Model Input'!E$61=1,(V1103*G1103)/T1103,'3 Model Input'!E$61=2,(W1103*G1103)/T1103,'3 Model Input'!E$61=3,(X1103*G1103)/T1103,'3 Model Input'!E$61=4,(Y1103*G1103)/T1103,'3 Model Input'!E$61=5,(Z1103*G1103)/T1103, ISTEXT('3 Model Input'!E$61),"Missing",'3 Model Input'!E$61=6,(AA1103*G1103)/T1103))</f>
        <v>Blank</v>
      </c>
      <c r="AD1103" s="202" t="str">
        <f t="shared" si="197"/>
        <v>Blank</v>
      </c>
      <c r="AE1103" s="202" t="str">
        <f t="shared" si="198"/>
        <v>Blank</v>
      </c>
      <c r="AF1103" s="217" t="str">
        <f t="shared" si="199"/>
        <v>Blank</v>
      </c>
      <c r="AG1103" s="9" t="str" cm="1">
        <f t="array" ref="AG1103">_xlfn.IFS(ISNUMBER(AC1103), "", ISNUMBER(SEARCH("Blank", AC1103)), "", ISERROR(AC1103), "Bad input on tab 3")</f>
        <v/>
      </c>
    </row>
    <row r="1104" spans="2:33" ht="15" customHeight="1" x14ac:dyDescent="0.75">
      <c r="B1104" s="205" t="str">
        <f>'5 Driver Data'!B1104</f>
        <v>1096</v>
      </c>
      <c r="C1104" s="193">
        <f>'5 Driver Data'!C1104</f>
        <v>0</v>
      </c>
      <c r="D1104" s="192">
        <f>'5 Driver Data'!D1104</f>
        <v>0</v>
      </c>
      <c r="E1104" s="191">
        <f>'5 Driver Data'!E1104</f>
        <v>0</v>
      </c>
      <c r="F1104" s="191">
        <f>'5 Driver Data'!F1104</f>
        <v>0</v>
      </c>
      <c r="G1104" s="191">
        <f>'5 Driver Data'!G1104</f>
        <v>0</v>
      </c>
      <c r="H1104" s="191">
        <f>'5 Driver Data'!H1104</f>
        <v>0</v>
      </c>
      <c r="I1104" s="191">
        <f>'5 Driver Data'!I1104</f>
        <v>0</v>
      </c>
      <c r="J1104" s="191">
        <f>'5 Driver Data'!J1104</f>
        <v>0</v>
      </c>
      <c r="K1104" s="206">
        <f>'5 Driver Data'!K1104</f>
        <v>0</v>
      </c>
      <c r="L1104" s="1"/>
      <c r="M1104" s="216" t="str">
        <f>IF(D1104=0,"Blank",'3 Model Input'!E$44*'3 Model Input'!E$45)</f>
        <v>Blank</v>
      </c>
      <c r="N1104" s="197" t="str">
        <f t="shared" si="190"/>
        <v>Blank</v>
      </c>
      <c r="O1104" s="197" t="str">
        <f>IF(D1104=0,"Blank",'3 Model Input'!E$49*(1-'3 Model Input'!E$51))</f>
        <v>Blank</v>
      </c>
      <c r="P1104" s="197" t="str">
        <f t="shared" si="191"/>
        <v>Blank</v>
      </c>
      <c r="Q1104" s="197" t="str">
        <f>IF(D1104=0,"Blank",IF(D1104="BEV",E1104*(1-'3 Model Input'!E$54), E1104))</f>
        <v>Blank</v>
      </c>
      <c r="R1104" s="198" t="str">
        <f>IF(D1104=0,"Blank",IF(D1104="PHEV",F1104/G1104,F1104*(1-'3 Model Input'!E$54)/G1104))</f>
        <v>Blank</v>
      </c>
      <c r="S1104" s="198" t="str">
        <f>IF(D1104=0,"Blank",IF(D1104="PHEV",MIN(M1104,E1104),MIN(M1104,(E1104*(1-'3 Model Input'!E$54)))))</f>
        <v>Blank</v>
      </c>
      <c r="T1104" s="217" t="str">
        <f t="shared" si="192"/>
        <v>Blank</v>
      </c>
      <c r="U1104" s="89"/>
      <c r="V1104" s="216" t="str">
        <f>IF(D1104=0,"Blank",P1104*'3 Model Input'!E$50)</f>
        <v>Blank</v>
      </c>
      <c r="W1104" s="197" t="str">
        <f t="shared" si="193"/>
        <v>Blank</v>
      </c>
      <c r="X1104" s="197" t="str">
        <f t="shared" si="194"/>
        <v>Blank</v>
      </c>
      <c r="Y1104" s="197" t="str">
        <f t="shared" si="195"/>
        <v>Blank</v>
      </c>
      <c r="Z1104" s="197" t="str">
        <f t="shared" si="196"/>
        <v>Blank</v>
      </c>
      <c r="AA1104" s="223" t="str" cm="1">
        <f t="array" ref="AA1104">_xlfn.IFS(ISTEXT('3 Model Input'!F$70),"Missing",ISTEXT('3 Model Input'!I$70),"Missing",ISNUMBER('3 Model Input'!K$70),'3 Model Input'!K$70*P1104)</f>
        <v>Missing</v>
      </c>
      <c r="AB1104" s="89"/>
      <c r="AC1104" s="227" t="str" cm="1">
        <f t="array" ref="AC1104">IF(D1104=0,"Blank",_xlfn.IFS('3 Model Input'!E$61=1,(V1104*G1104)/T1104,'3 Model Input'!E$61=2,(W1104*G1104)/T1104,'3 Model Input'!E$61=3,(X1104*G1104)/T1104,'3 Model Input'!E$61=4,(Y1104*G1104)/T1104,'3 Model Input'!E$61=5,(Z1104*G1104)/T1104, ISTEXT('3 Model Input'!E$61),"Missing",'3 Model Input'!E$61=6,(AA1104*G1104)/T1104))</f>
        <v>Blank</v>
      </c>
      <c r="AD1104" s="202" t="str">
        <f t="shared" si="197"/>
        <v>Blank</v>
      </c>
      <c r="AE1104" s="202" t="str">
        <f t="shared" si="198"/>
        <v>Blank</v>
      </c>
      <c r="AF1104" s="217" t="str">
        <f t="shared" si="199"/>
        <v>Blank</v>
      </c>
      <c r="AG1104" s="9" t="str" cm="1">
        <f t="array" ref="AG1104">_xlfn.IFS(ISNUMBER(AC1104), "", ISNUMBER(SEARCH("Blank", AC1104)), "", ISERROR(AC1104), "Bad input on tab 3")</f>
        <v/>
      </c>
    </row>
    <row r="1105" spans="2:33" ht="15" customHeight="1" x14ac:dyDescent="0.75">
      <c r="B1105" s="205" t="str">
        <f>'5 Driver Data'!B1105</f>
        <v>1097</v>
      </c>
      <c r="C1105" s="193">
        <f>'5 Driver Data'!C1105</f>
        <v>0</v>
      </c>
      <c r="D1105" s="192">
        <f>'5 Driver Data'!D1105</f>
        <v>0</v>
      </c>
      <c r="E1105" s="191">
        <f>'5 Driver Data'!E1105</f>
        <v>0</v>
      </c>
      <c r="F1105" s="191">
        <f>'5 Driver Data'!F1105</f>
        <v>0</v>
      </c>
      <c r="G1105" s="191">
        <f>'5 Driver Data'!G1105</f>
        <v>0</v>
      </c>
      <c r="H1105" s="191">
        <f>'5 Driver Data'!H1105</f>
        <v>0</v>
      </c>
      <c r="I1105" s="191">
        <f>'5 Driver Data'!I1105</f>
        <v>0</v>
      </c>
      <c r="J1105" s="191">
        <f>'5 Driver Data'!J1105</f>
        <v>0</v>
      </c>
      <c r="K1105" s="206">
        <f>'5 Driver Data'!K1105</f>
        <v>0</v>
      </c>
      <c r="L1105" s="1"/>
      <c r="M1105" s="216" t="str">
        <f>IF(D1105=0,"Blank",'3 Model Input'!E$44*'3 Model Input'!E$45)</f>
        <v>Blank</v>
      </c>
      <c r="N1105" s="197" t="str">
        <f t="shared" si="190"/>
        <v>Blank</v>
      </c>
      <c r="O1105" s="197" t="str">
        <f>IF(D1105=0,"Blank",'3 Model Input'!E$49*(1-'3 Model Input'!E$51))</f>
        <v>Blank</v>
      </c>
      <c r="P1105" s="197" t="str">
        <f t="shared" si="191"/>
        <v>Blank</v>
      </c>
      <c r="Q1105" s="197" t="str">
        <f>IF(D1105=0,"Blank",IF(D1105="BEV",E1105*(1-'3 Model Input'!E$54), E1105))</f>
        <v>Blank</v>
      </c>
      <c r="R1105" s="198" t="str">
        <f>IF(D1105=0,"Blank",IF(D1105="PHEV",F1105/G1105,F1105*(1-'3 Model Input'!E$54)/G1105))</f>
        <v>Blank</v>
      </c>
      <c r="S1105" s="198" t="str">
        <f>IF(D1105=0,"Blank",IF(D1105="PHEV",MIN(M1105,E1105),MIN(M1105,(E1105*(1-'3 Model Input'!E$54)))))</f>
        <v>Blank</v>
      </c>
      <c r="T1105" s="217" t="str">
        <f t="shared" si="192"/>
        <v>Blank</v>
      </c>
      <c r="U1105" s="89"/>
      <c r="V1105" s="216" t="str">
        <f>IF(D1105=0,"Blank",P1105*'3 Model Input'!E$50)</f>
        <v>Blank</v>
      </c>
      <c r="W1105" s="197" t="str">
        <f t="shared" si="193"/>
        <v>Blank</v>
      </c>
      <c r="X1105" s="197" t="str">
        <f t="shared" si="194"/>
        <v>Blank</v>
      </c>
      <c r="Y1105" s="197" t="str">
        <f t="shared" si="195"/>
        <v>Blank</v>
      </c>
      <c r="Z1105" s="197" t="str">
        <f t="shared" si="196"/>
        <v>Blank</v>
      </c>
      <c r="AA1105" s="223" t="str" cm="1">
        <f t="array" ref="AA1105">_xlfn.IFS(ISTEXT('3 Model Input'!F$70),"Missing",ISTEXT('3 Model Input'!I$70),"Missing",ISNUMBER('3 Model Input'!K$70),'3 Model Input'!K$70*P1105)</f>
        <v>Missing</v>
      </c>
      <c r="AB1105" s="89"/>
      <c r="AC1105" s="227" t="str" cm="1">
        <f t="array" ref="AC1105">IF(D1105=0,"Blank",_xlfn.IFS('3 Model Input'!E$61=1,(V1105*G1105)/T1105,'3 Model Input'!E$61=2,(W1105*G1105)/T1105,'3 Model Input'!E$61=3,(X1105*G1105)/T1105,'3 Model Input'!E$61=4,(Y1105*G1105)/T1105,'3 Model Input'!E$61=5,(Z1105*G1105)/T1105, ISTEXT('3 Model Input'!E$61),"Missing",'3 Model Input'!E$61=6,(AA1105*G1105)/T1105))</f>
        <v>Blank</v>
      </c>
      <c r="AD1105" s="202" t="str">
        <f t="shared" si="197"/>
        <v>Blank</v>
      </c>
      <c r="AE1105" s="202" t="str">
        <f t="shared" si="198"/>
        <v>Blank</v>
      </c>
      <c r="AF1105" s="217" t="str">
        <f t="shared" si="199"/>
        <v>Blank</v>
      </c>
      <c r="AG1105" s="9" t="str" cm="1">
        <f t="array" ref="AG1105">_xlfn.IFS(ISNUMBER(AC1105), "", ISNUMBER(SEARCH("Blank", AC1105)), "", ISERROR(AC1105), "Bad input on tab 3")</f>
        <v/>
      </c>
    </row>
    <row r="1106" spans="2:33" ht="15" customHeight="1" x14ac:dyDescent="0.75">
      <c r="B1106" s="205" t="str">
        <f>'5 Driver Data'!B1106</f>
        <v>1098</v>
      </c>
      <c r="C1106" s="193">
        <f>'5 Driver Data'!C1106</f>
        <v>0</v>
      </c>
      <c r="D1106" s="192">
        <f>'5 Driver Data'!D1106</f>
        <v>0</v>
      </c>
      <c r="E1106" s="191">
        <f>'5 Driver Data'!E1106</f>
        <v>0</v>
      </c>
      <c r="F1106" s="191">
        <f>'5 Driver Data'!F1106</f>
        <v>0</v>
      </c>
      <c r="G1106" s="191">
        <f>'5 Driver Data'!G1106</f>
        <v>0</v>
      </c>
      <c r="H1106" s="191">
        <f>'5 Driver Data'!H1106</f>
        <v>0</v>
      </c>
      <c r="I1106" s="191">
        <f>'5 Driver Data'!I1106</f>
        <v>0</v>
      </c>
      <c r="J1106" s="191">
        <f>'5 Driver Data'!J1106</f>
        <v>0</v>
      </c>
      <c r="K1106" s="206">
        <f>'5 Driver Data'!K1106</f>
        <v>0</v>
      </c>
      <c r="L1106" s="1"/>
      <c r="M1106" s="216" t="str">
        <f>IF(D1106=0,"Blank",'3 Model Input'!E$44*'3 Model Input'!E$45)</f>
        <v>Blank</v>
      </c>
      <c r="N1106" s="197" t="str">
        <f t="shared" si="190"/>
        <v>Blank</v>
      </c>
      <c r="O1106" s="197" t="str">
        <f>IF(D1106=0,"Blank",'3 Model Input'!E$49*(1-'3 Model Input'!E$51))</f>
        <v>Blank</v>
      </c>
      <c r="P1106" s="197" t="str">
        <f t="shared" si="191"/>
        <v>Blank</v>
      </c>
      <c r="Q1106" s="197" t="str">
        <f>IF(D1106=0,"Blank",IF(D1106="BEV",E1106*(1-'3 Model Input'!E$54), E1106))</f>
        <v>Blank</v>
      </c>
      <c r="R1106" s="198" t="str">
        <f>IF(D1106=0,"Blank",IF(D1106="PHEV",F1106/G1106,F1106*(1-'3 Model Input'!E$54)/G1106))</f>
        <v>Blank</v>
      </c>
      <c r="S1106" s="198" t="str">
        <f>IF(D1106=0,"Blank",IF(D1106="PHEV",MIN(M1106,E1106),MIN(M1106,(E1106*(1-'3 Model Input'!E$54)))))</f>
        <v>Blank</v>
      </c>
      <c r="T1106" s="217" t="str">
        <f t="shared" si="192"/>
        <v>Blank</v>
      </c>
      <c r="U1106" s="89"/>
      <c r="V1106" s="216" t="str">
        <f>IF(D1106=0,"Blank",P1106*'3 Model Input'!E$50)</f>
        <v>Blank</v>
      </c>
      <c r="W1106" s="197" t="str">
        <f t="shared" si="193"/>
        <v>Blank</v>
      </c>
      <c r="X1106" s="197" t="str">
        <f t="shared" si="194"/>
        <v>Blank</v>
      </c>
      <c r="Y1106" s="197" t="str">
        <f t="shared" si="195"/>
        <v>Blank</v>
      </c>
      <c r="Z1106" s="197" t="str">
        <f t="shared" si="196"/>
        <v>Blank</v>
      </c>
      <c r="AA1106" s="223" t="str" cm="1">
        <f t="array" ref="AA1106">_xlfn.IFS(ISTEXT('3 Model Input'!F$70),"Missing",ISTEXT('3 Model Input'!I$70),"Missing",ISNUMBER('3 Model Input'!K$70),'3 Model Input'!K$70*P1106)</f>
        <v>Missing</v>
      </c>
      <c r="AB1106" s="89"/>
      <c r="AC1106" s="227" t="str" cm="1">
        <f t="array" ref="AC1106">IF(D1106=0,"Blank",_xlfn.IFS('3 Model Input'!E$61=1,(V1106*G1106)/T1106,'3 Model Input'!E$61=2,(W1106*G1106)/T1106,'3 Model Input'!E$61=3,(X1106*G1106)/T1106,'3 Model Input'!E$61=4,(Y1106*G1106)/T1106,'3 Model Input'!E$61=5,(Z1106*G1106)/T1106, ISTEXT('3 Model Input'!E$61),"Missing",'3 Model Input'!E$61=6,(AA1106*G1106)/T1106))</f>
        <v>Blank</v>
      </c>
      <c r="AD1106" s="202" t="str">
        <f t="shared" si="197"/>
        <v>Blank</v>
      </c>
      <c r="AE1106" s="202" t="str">
        <f t="shared" si="198"/>
        <v>Blank</v>
      </c>
      <c r="AF1106" s="217" t="str">
        <f t="shared" si="199"/>
        <v>Blank</v>
      </c>
      <c r="AG1106" s="9" t="str" cm="1">
        <f t="array" ref="AG1106">_xlfn.IFS(ISNUMBER(AC1106), "", ISNUMBER(SEARCH("Blank", AC1106)), "", ISERROR(AC1106), "Bad input on tab 3")</f>
        <v/>
      </c>
    </row>
    <row r="1107" spans="2:33" ht="15" customHeight="1" x14ac:dyDescent="0.75">
      <c r="B1107" s="205" t="str">
        <f>'5 Driver Data'!B1107</f>
        <v>1099</v>
      </c>
      <c r="C1107" s="193">
        <f>'5 Driver Data'!C1107</f>
        <v>0</v>
      </c>
      <c r="D1107" s="192">
        <f>'5 Driver Data'!D1107</f>
        <v>0</v>
      </c>
      <c r="E1107" s="191">
        <f>'5 Driver Data'!E1107</f>
        <v>0</v>
      </c>
      <c r="F1107" s="191">
        <f>'5 Driver Data'!F1107</f>
        <v>0</v>
      </c>
      <c r="G1107" s="191">
        <f>'5 Driver Data'!G1107</f>
        <v>0</v>
      </c>
      <c r="H1107" s="191">
        <f>'5 Driver Data'!H1107</f>
        <v>0</v>
      </c>
      <c r="I1107" s="191">
        <f>'5 Driver Data'!I1107</f>
        <v>0</v>
      </c>
      <c r="J1107" s="191">
        <f>'5 Driver Data'!J1107</f>
        <v>0</v>
      </c>
      <c r="K1107" s="206">
        <f>'5 Driver Data'!K1107</f>
        <v>0</v>
      </c>
      <c r="L1107" s="1"/>
      <c r="M1107" s="216" t="str">
        <f>IF(D1107=0,"Blank",'3 Model Input'!E$44*'3 Model Input'!E$45)</f>
        <v>Blank</v>
      </c>
      <c r="N1107" s="197" t="str">
        <f t="shared" si="190"/>
        <v>Blank</v>
      </c>
      <c r="O1107" s="197" t="str">
        <f>IF(D1107=0,"Blank",'3 Model Input'!E$49*(1-'3 Model Input'!E$51))</f>
        <v>Blank</v>
      </c>
      <c r="P1107" s="197" t="str">
        <f t="shared" si="191"/>
        <v>Blank</v>
      </c>
      <c r="Q1107" s="197" t="str">
        <f>IF(D1107=0,"Blank",IF(D1107="BEV",E1107*(1-'3 Model Input'!E$54), E1107))</f>
        <v>Blank</v>
      </c>
      <c r="R1107" s="198" t="str">
        <f>IF(D1107=0,"Blank",IF(D1107="PHEV",F1107/G1107,F1107*(1-'3 Model Input'!E$54)/G1107))</f>
        <v>Blank</v>
      </c>
      <c r="S1107" s="198" t="str">
        <f>IF(D1107=0,"Blank",IF(D1107="PHEV",MIN(M1107,E1107),MIN(M1107,(E1107*(1-'3 Model Input'!E$54)))))</f>
        <v>Blank</v>
      </c>
      <c r="T1107" s="217" t="str">
        <f t="shared" si="192"/>
        <v>Blank</v>
      </c>
      <c r="U1107" s="89"/>
      <c r="V1107" s="216" t="str">
        <f>IF(D1107=0,"Blank",P1107*'3 Model Input'!E$50)</f>
        <v>Blank</v>
      </c>
      <c r="W1107" s="197" t="str">
        <f t="shared" si="193"/>
        <v>Blank</v>
      </c>
      <c r="X1107" s="197" t="str">
        <f t="shared" si="194"/>
        <v>Blank</v>
      </c>
      <c r="Y1107" s="197" t="str">
        <f t="shared" si="195"/>
        <v>Blank</v>
      </c>
      <c r="Z1107" s="197" t="str">
        <f t="shared" si="196"/>
        <v>Blank</v>
      </c>
      <c r="AA1107" s="223" t="str" cm="1">
        <f t="array" ref="AA1107">_xlfn.IFS(ISTEXT('3 Model Input'!F$70),"Missing",ISTEXT('3 Model Input'!I$70),"Missing",ISNUMBER('3 Model Input'!K$70),'3 Model Input'!K$70*P1107)</f>
        <v>Missing</v>
      </c>
      <c r="AB1107" s="89"/>
      <c r="AC1107" s="227" t="str" cm="1">
        <f t="array" ref="AC1107">IF(D1107=0,"Blank",_xlfn.IFS('3 Model Input'!E$61=1,(V1107*G1107)/T1107,'3 Model Input'!E$61=2,(W1107*G1107)/T1107,'3 Model Input'!E$61=3,(X1107*G1107)/T1107,'3 Model Input'!E$61=4,(Y1107*G1107)/T1107,'3 Model Input'!E$61=5,(Z1107*G1107)/T1107, ISTEXT('3 Model Input'!E$61),"Missing",'3 Model Input'!E$61=6,(AA1107*G1107)/T1107))</f>
        <v>Blank</v>
      </c>
      <c r="AD1107" s="202" t="str">
        <f t="shared" si="197"/>
        <v>Blank</v>
      </c>
      <c r="AE1107" s="202" t="str">
        <f t="shared" si="198"/>
        <v>Blank</v>
      </c>
      <c r="AF1107" s="217" t="str">
        <f t="shared" si="199"/>
        <v>Blank</v>
      </c>
      <c r="AG1107" s="9" t="str" cm="1">
        <f t="array" ref="AG1107">_xlfn.IFS(ISNUMBER(AC1107), "", ISNUMBER(SEARCH("Blank", AC1107)), "", ISERROR(AC1107), "Bad input on tab 3")</f>
        <v/>
      </c>
    </row>
    <row r="1108" spans="2:33" ht="15" customHeight="1" x14ac:dyDescent="0.75">
      <c r="B1108" s="205" t="str">
        <f>'5 Driver Data'!B1108</f>
        <v>1100</v>
      </c>
      <c r="C1108" s="193">
        <f>'5 Driver Data'!C1108</f>
        <v>0</v>
      </c>
      <c r="D1108" s="192">
        <f>'5 Driver Data'!D1108</f>
        <v>0</v>
      </c>
      <c r="E1108" s="191">
        <f>'5 Driver Data'!E1108</f>
        <v>0</v>
      </c>
      <c r="F1108" s="191">
        <f>'5 Driver Data'!F1108</f>
        <v>0</v>
      </c>
      <c r="G1108" s="191">
        <f>'5 Driver Data'!G1108</f>
        <v>0</v>
      </c>
      <c r="H1108" s="191">
        <f>'5 Driver Data'!H1108</f>
        <v>0</v>
      </c>
      <c r="I1108" s="191">
        <f>'5 Driver Data'!I1108</f>
        <v>0</v>
      </c>
      <c r="J1108" s="191">
        <f>'5 Driver Data'!J1108</f>
        <v>0</v>
      </c>
      <c r="K1108" s="206">
        <f>'5 Driver Data'!K1108</f>
        <v>0</v>
      </c>
      <c r="L1108" s="1"/>
      <c r="M1108" s="216" t="str">
        <f>IF(D1108=0,"Blank",'3 Model Input'!E$44*'3 Model Input'!E$45)</f>
        <v>Blank</v>
      </c>
      <c r="N1108" s="197" t="str">
        <f t="shared" si="190"/>
        <v>Blank</v>
      </c>
      <c r="O1108" s="197" t="str">
        <f>IF(D1108=0,"Blank",'3 Model Input'!E$49*(1-'3 Model Input'!E$51))</f>
        <v>Blank</v>
      </c>
      <c r="P1108" s="197" t="str">
        <f t="shared" si="191"/>
        <v>Blank</v>
      </c>
      <c r="Q1108" s="197" t="str">
        <f>IF(D1108=0,"Blank",IF(D1108="BEV",E1108*(1-'3 Model Input'!E$54), E1108))</f>
        <v>Blank</v>
      </c>
      <c r="R1108" s="198" t="str">
        <f>IF(D1108=0,"Blank",IF(D1108="PHEV",F1108/G1108,F1108*(1-'3 Model Input'!E$54)/G1108))</f>
        <v>Blank</v>
      </c>
      <c r="S1108" s="198" t="str">
        <f>IF(D1108=0,"Blank",IF(D1108="PHEV",MIN(M1108,E1108),MIN(M1108,(E1108*(1-'3 Model Input'!E$54)))))</f>
        <v>Blank</v>
      </c>
      <c r="T1108" s="217" t="str">
        <f t="shared" si="192"/>
        <v>Blank</v>
      </c>
      <c r="U1108" s="89"/>
      <c r="V1108" s="216" t="str">
        <f>IF(D1108=0,"Blank",P1108*'3 Model Input'!E$50)</f>
        <v>Blank</v>
      </c>
      <c r="W1108" s="197" t="str">
        <f t="shared" si="193"/>
        <v>Blank</v>
      </c>
      <c r="X1108" s="197" t="str">
        <f t="shared" si="194"/>
        <v>Blank</v>
      </c>
      <c r="Y1108" s="197" t="str">
        <f t="shared" si="195"/>
        <v>Blank</v>
      </c>
      <c r="Z1108" s="197" t="str">
        <f t="shared" si="196"/>
        <v>Blank</v>
      </c>
      <c r="AA1108" s="223" t="str" cm="1">
        <f t="array" ref="AA1108">_xlfn.IFS(ISTEXT('3 Model Input'!F$70),"Missing",ISTEXT('3 Model Input'!I$70),"Missing",ISNUMBER('3 Model Input'!K$70),'3 Model Input'!K$70*P1108)</f>
        <v>Missing</v>
      </c>
      <c r="AB1108" s="89"/>
      <c r="AC1108" s="227" t="str" cm="1">
        <f t="array" ref="AC1108">IF(D1108=0,"Blank",_xlfn.IFS('3 Model Input'!E$61=1,(V1108*G1108)/T1108,'3 Model Input'!E$61=2,(W1108*G1108)/T1108,'3 Model Input'!E$61=3,(X1108*G1108)/T1108,'3 Model Input'!E$61=4,(Y1108*G1108)/T1108,'3 Model Input'!E$61=5,(Z1108*G1108)/T1108, ISTEXT('3 Model Input'!E$61),"Missing",'3 Model Input'!E$61=6,(AA1108*G1108)/T1108))</f>
        <v>Blank</v>
      </c>
      <c r="AD1108" s="202" t="str">
        <f t="shared" si="197"/>
        <v>Blank</v>
      </c>
      <c r="AE1108" s="202" t="str">
        <f t="shared" si="198"/>
        <v>Blank</v>
      </c>
      <c r="AF1108" s="217" t="str">
        <f t="shared" si="199"/>
        <v>Blank</v>
      </c>
      <c r="AG1108" s="9" t="str" cm="1">
        <f t="array" ref="AG1108">_xlfn.IFS(ISNUMBER(AC1108), "", ISNUMBER(SEARCH("Blank", AC1108)), "", ISERROR(AC1108), "Bad input on tab 3")</f>
        <v/>
      </c>
    </row>
    <row r="1109" spans="2:33" ht="15" customHeight="1" x14ac:dyDescent="0.75">
      <c r="B1109" s="205" t="str">
        <f>'5 Driver Data'!B1109</f>
        <v>1101</v>
      </c>
      <c r="C1109" s="193">
        <f>'5 Driver Data'!C1109</f>
        <v>0</v>
      </c>
      <c r="D1109" s="192">
        <f>'5 Driver Data'!D1109</f>
        <v>0</v>
      </c>
      <c r="E1109" s="191">
        <f>'5 Driver Data'!E1109</f>
        <v>0</v>
      </c>
      <c r="F1109" s="191">
        <f>'5 Driver Data'!F1109</f>
        <v>0</v>
      </c>
      <c r="G1109" s="191">
        <f>'5 Driver Data'!G1109</f>
        <v>0</v>
      </c>
      <c r="H1109" s="191">
        <f>'5 Driver Data'!H1109</f>
        <v>0</v>
      </c>
      <c r="I1109" s="191">
        <f>'5 Driver Data'!I1109</f>
        <v>0</v>
      </c>
      <c r="J1109" s="191">
        <f>'5 Driver Data'!J1109</f>
        <v>0</v>
      </c>
      <c r="K1109" s="206">
        <f>'5 Driver Data'!K1109</f>
        <v>0</v>
      </c>
      <c r="L1109" s="1"/>
      <c r="M1109" s="216" t="str">
        <f>IF(D1109=0,"Blank",'3 Model Input'!E$44*'3 Model Input'!E$45)</f>
        <v>Blank</v>
      </c>
      <c r="N1109" s="197" t="str">
        <f t="shared" si="190"/>
        <v>Blank</v>
      </c>
      <c r="O1109" s="197" t="str">
        <f>IF(D1109=0,"Blank",'3 Model Input'!E$49*(1-'3 Model Input'!E$51))</f>
        <v>Blank</v>
      </c>
      <c r="P1109" s="197" t="str">
        <f t="shared" si="191"/>
        <v>Blank</v>
      </c>
      <c r="Q1109" s="197" t="str">
        <f>IF(D1109=0,"Blank",IF(D1109="BEV",E1109*(1-'3 Model Input'!E$54), E1109))</f>
        <v>Blank</v>
      </c>
      <c r="R1109" s="198" t="str">
        <f>IF(D1109=0,"Blank",IF(D1109="PHEV",F1109/G1109,F1109*(1-'3 Model Input'!E$54)/G1109))</f>
        <v>Blank</v>
      </c>
      <c r="S1109" s="198" t="str">
        <f>IF(D1109=0,"Blank",IF(D1109="PHEV",MIN(M1109,E1109),MIN(M1109,(E1109*(1-'3 Model Input'!E$54)))))</f>
        <v>Blank</v>
      </c>
      <c r="T1109" s="217" t="str">
        <f t="shared" si="192"/>
        <v>Blank</v>
      </c>
      <c r="U1109" s="89"/>
      <c r="V1109" s="216" t="str">
        <f>IF(D1109=0,"Blank",P1109*'3 Model Input'!E$50)</f>
        <v>Blank</v>
      </c>
      <c r="W1109" s="197" t="str">
        <f t="shared" si="193"/>
        <v>Blank</v>
      </c>
      <c r="X1109" s="197" t="str">
        <f t="shared" si="194"/>
        <v>Blank</v>
      </c>
      <c r="Y1109" s="197" t="str">
        <f t="shared" si="195"/>
        <v>Blank</v>
      </c>
      <c r="Z1109" s="197" t="str">
        <f t="shared" si="196"/>
        <v>Blank</v>
      </c>
      <c r="AA1109" s="223" t="str" cm="1">
        <f t="array" ref="AA1109">_xlfn.IFS(ISTEXT('3 Model Input'!F$70),"Missing",ISTEXT('3 Model Input'!I$70),"Missing",ISNUMBER('3 Model Input'!K$70),'3 Model Input'!K$70*P1109)</f>
        <v>Missing</v>
      </c>
      <c r="AB1109" s="89"/>
      <c r="AC1109" s="227" t="str" cm="1">
        <f t="array" ref="AC1109">IF(D1109=0,"Blank",_xlfn.IFS('3 Model Input'!E$61=1,(V1109*G1109)/T1109,'3 Model Input'!E$61=2,(W1109*G1109)/T1109,'3 Model Input'!E$61=3,(X1109*G1109)/T1109,'3 Model Input'!E$61=4,(Y1109*G1109)/T1109,'3 Model Input'!E$61=5,(Z1109*G1109)/T1109, ISTEXT('3 Model Input'!E$61),"Missing",'3 Model Input'!E$61=6,(AA1109*G1109)/T1109))</f>
        <v>Blank</v>
      </c>
      <c r="AD1109" s="202" t="str">
        <f t="shared" si="197"/>
        <v>Blank</v>
      </c>
      <c r="AE1109" s="202" t="str">
        <f t="shared" si="198"/>
        <v>Blank</v>
      </c>
      <c r="AF1109" s="217" t="str">
        <f t="shared" si="199"/>
        <v>Blank</v>
      </c>
      <c r="AG1109" s="9" t="str" cm="1">
        <f t="array" ref="AG1109">_xlfn.IFS(ISNUMBER(AC1109), "", ISNUMBER(SEARCH("Blank", AC1109)), "", ISERROR(AC1109), "Bad input on tab 3")</f>
        <v/>
      </c>
    </row>
    <row r="1110" spans="2:33" ht="15" customHeight="1" x14ac:dyDescent="0.75">
      <c r="B1110" s="205" t="str">
        <f>'5 Driver Data'!B1110</f>
        <v>1102</v>
      </c>
      <c r="C1110" s="193">
        <f>'5 Driver Data'!C1110</f>
        <v>0</v>
      </c>
      <c r="D1110" s="192">
        <f>'5 Driver Data'!D1110</f>
        <v>0</v>
      </c>
      <c r="E1110" s="191">
        <f>'5 Driver Data'!E1110</f>
        <v>0</v>
      </c>
      <c r="F1110" s="191">
        <f>'5 Driver Data'!F1110</f>
        <v>0</v>
      </c>
      <c r="G1110" s="191">
        <f>'5 Driver Data'!G1110</f>
        <v>0</v>
      </c>
      <c r="H1110" s="191">
        <f>'5 Driver Data'!H1110</f>
        <v>0</v>
      </c>
      <c r="I1110" s="191">
        <f>'5 Driver Data'!I1110</f>
        <v>0</v>
      </c>
      <c r="J1110" s="191">
        <f>'5 Driver Data'!J1110</f>
        <v>0</v>
      </c>
      <c r="K1110" s="206">
        <f>'5 Driver Data'!K1110</f>
        <v>0</v>
      </c>
      <c r="L1110" s="1"/>
      <c r="M1110" s="216" t="str">
        <f>IF(D1110=0,"Blank",'3 Model Input'!E$44*'3 Model Input'!E$45)</f>
        <v>Blank</v>
      </c>
      <c r="N1110" s="197" t="str">
        <f t="shared" si="190"/>
        <v>Blank</v>
      </c>
      <c r="O1110" s="197" t="str">
        <f>IF(D1110=0,"Blank",'3 Model Input'!E$49*(1-'3 Model Input'!E$51))</f>
        <v>Blank</v>
      </c>
      <c r="P1110" s="197" t="str">
        <f t="shared" si="191"/>
        <v>Blank</v>
      </c>
      <c r="Q1110" s="197" t="str">
        <f>IF(D1110=0,"Blank",IF(D1110="BEV",E1110*(1-'3 Model Input'!E$54), E1110))</f>
        <v>Blank</v>
      </c>
      <c r="R1110" s="198" t="str">
        <f>IF(D1110=0,"Blank",IF(D1110="PHEV",F1110/G1110,F1110*(1-'3 Model Input'!E$54)/G1110))</f>
        <v>Blank</v>
      </c>
      <c r="S1110" s="198" t="str">
        <f>IF(D1110=0,"Blank",IF(D1110="PHEV",MIN(M1110,E1110),MIN(M1110,(E1110*(1-'3 Model Input'!E$54)))))</f>
        <v>Blank</v>
      </c>
      <c r="T1110" s="217" t="str">
        <f t="shared" si="192"/>
        <v>Blank</v>
      </c>
      <c r="U1110" s="89"/>
      <c r="V1110" s="216" t="str">
        <f>IF(D1110=0,"Blank",P1110*'3 Model Input'!E$50)</f>
        <v>Blank</v>
      </c>
      <c r="W1110" s="197" t="str">
        <f t="shared" si="193"/>
        <v>Blank</v>
      </c>
      <c r="X1110" s="197" t="str">
        <f t="shared" si="194"/>
        <v>Blank</v>
      </c>
      <c r="Y1110" s="197" t="str">
        <f t="shared" si="195"/>
        <v>Blank</v>
      </c>
      <c r="Z1110" s="197" t="str">
        <f t="shared" si="196"/>
        <v>Blank</v>
      </c>
      <c r="AA1110" s="223" t="str" cm="1">
        <f t="array" ref="AA1110">_xlfn.IFS(ISTEXT('3 Model Input'!F$70),"Missing",ISTEXT('3 Model Input'!I$70),"Missing",ISNUMBER('3 Model Input'!K$70),'3 Model Input'!K$70*P1110)</f>
        <v>Missing</v>
      </c>
      <c r="AB1110" s="89"/>
      <c r="AC1110" s="227" t="str" cm="1">
        <f t="array" ref="AC1110">IF(D1110=0,"Blank",_xlfn.IFS('3 Model Input'!E$61=1,(V1110*G1110)/T1110,'3 Model Input'!E$61=2,(W1110*G1110)/T1110,'3 Model Input'!E$61=3,(X1110*G1110)/T1110,'3 Model Input'!E$61=4,(Y1110*G1110)/T1110,'3 Model Input'!E$61=5,(Z1110*G1110)/T1110, ISTEXT('3 Model Input'!E$61),"Missing",'3 Model Input'!E$61=6,(AA1110*G1110)/T1110))</f>
        <v>Blank</v>
      </c>
      <c r="AD1110" s="202" t="str">
        <f t="shared" si="197"/>
        <v>Blank</v>
      </c>
      <c r="AE1110" s="202" t="str">
        <f t="shared" si="198"/>
        <v>Blank</v>
      </c>
      <c r="AF1110" s="217" t="str">
        <f t="shared" si="199"/>
        <v>Blank</v>
      </c>
      <c r="AG1110" s="9" t="str" cm="1">
        <f t="array" ref="AG1110">_xlfn.IFS(ISNUMBER(AC1110), "", ISNUMBER(SEARCH("Blank", AC1110)), "", ISERROR(AC1110), "Bad input on tab 3")</f>
        <v/>
      </c>
    </row>
    <row r="1111" spans="2:33" ht="15" customHeight="1" x14ac:dyDescent="0.75">
      <c r="B1111" s="205" t="str">
        <f>'5 Driver Data'!B1111</f>
        <v>1103</v>
      </c>
      <c r="C1111" s="193">
        <f>'5 Driver Data'!C1111</f>
        <v>0</v>
      </c>
      <c r="D1111" s="192">
        <f>'5 Driver Data'!D1111</f>
        <v>0</v>
      </c>
      <c r="E1111" s="191">
        <f>'5 Driver Data'!E1111</f>
        <v>0</v>
      </c>
      <c r="F1111" s="191">
        <f>'5 Driver Data'!F1111</f>
        <v>0</v>
      </c>
      <c r="G1111" s="191">
        <f>'5 Driver Data'!G1111</f>
        <v>0</v>
      </c>
      <c r="H1111" s="191">
        <f>'5 Driver Data'!H1111</f>
        <v>0</v>
      </c>
      <c r="I1111" s="191">
        <f>'5 Driver Data'!I1111</f>
        <v>0</v>
      </c>
      <c r="J1111" s="191">
        <f>'5 Driver Data'!J1111</f>
        <v>0</v>
      </c>
      <c r="K1111" s="206">
        <f>'5 Driver Data'!K1111</f>
        <v>0</v>
      </c>
      <c r="L1111" s="1"/>
      <c r="M1111" s="216" t="str">
        <f>IF(D1111=0,"Blank",'3 Model Input'!E$44*'3 Model Input'!E$45)</f>
        <v>Blank</v>
      </c>
      <c r="N1111" s="197" t="str">
        <f t="shared" si="190"/>
        <v>Blank</v>
      </c>
      <c r="O1111" s="197" t="str">
        <f>IF(D1111=0,"Blank",'3 Model Input'!E$49*(1-'3 Model Input'!E$51))</f>
        <v>Blank</v>
      </c>
      <c r="P1111" s="197" t="str">
        <f t="shared" si="191"/>
        <v>Blank</v>
      </c>
      <c r="Q1111" s="197" t="str">
        <f>IF(D1111=0,"Blank",IF(D1111="BEV",E1111*(1-'3 Model Input'!E$54), E1111))</f>
        <v>Blank</v>
      </c>
      <c r="R1111" s="198" t="str">
        <f>IF(D1111=0,"Blank",IF(D1111="PHEV",F1111/G1111,F1111*(1-'3 Model Input'!E$54)/G1111))</f>
        <v>Blank</v>
      </c>
      <c r="S1111" s="198" t="str">
        <f>IF(D1111=0,"Blank",IF(D1111="PHEV",MIN(M1111,E1111),MIN(M1111,(E1111*(1-'3 Model Input'!E$54)))))</f>
        <v>Blank</v>
      </c>
      <c r="T1111" s="217" t="str">
        <f t="shared" si="192"/>
        <v>Blank</v>
      </c>
      <c r="U1111" s="89"/>
      <c r="V1111" s="216" t="str">
        <f>IF(D1111=0,"Blank",P1111*'3 Model Input'!E$50)</f>
        <v>Blank</v>
      </c>
      <c r="W1111" s="197" t="str">
        <f t="shared" si="193"/>
        <v>Blank</v>
      </c>
      <c r="X1111" s="197" t="str">
        <f t="shared" si="194"/>
        <v>Blank</v>
      </c>
      <c r="Y1111" s="197" t="str">
        <f t="shared" si="195"/>
        <v>Blank</v>
      </c>
      <c r="Z1111" s="197" t="str">
        <f t="shared" si="196"/>
        <v>Blank</v>
      </c>
      <c r="AA1111" s="223" t="str" cm="1">
        <f t="array" ref="AA1111">_xlfn.IFS(ISTEXT('3 Model Input'!F$70),"Missing",ISTEXT('3 Model Input'!I$70),"Missing",ISNUMBER('3 Model Input'!K$70),'3 Model Input'!K$70*P1111)</f>
        <v>Missing</v>
      </c>
      <c r="AB1111" s="89"/>
      <c r="AC1111" s="227" t="str" cm="1">
        <f t="array" ref="AC1111">IF(D1111=0,"Blank",_xlfn.IFS('3 Model Input'!E$61=1,(V1111*G1111)/T1111,'3 Model Input'!E$61=2,(W1111*G1111)/T1111,'3 Model Input'!E$61=3,(X1111*G1111)/T1111,'3 Model Input'!E$61=4,(Y1111*G1111)/T1111,'3 Model Input'!E$61=5,(Z1111*G1111)/T1111, ISTEXT('3 Model Input'!E$61),"Missing",'3 Model Input'!E$61=6,(AA1111*G1111)/T1111))</f>
        <v>Blank</v>
      </c>
      <c r="AD1111" s="202" t="str">
        <f t="shared" si="197"/>
        <v>Blank</v>
      </c>
      <c r="AE1111" s="202" t="str">
        <f t="shared" si="198"/>
        <v>Blank</v>
      </c>
      <c r="AF1111" s="217" t="str">
        <f t="shared" si="199"/>
        <v>Blank</v>
      </c>
      <c r="AG1111" s="9" t="str" cm="1">
        <f t="array" ref="AG1111">_xlfn.IFS(ISNUMBER(AC1111), "", ISNUMBER(SEARCH("Blank", AC1111)), "", ISERROR(AC1111), "Bad input on tab 3")</f>
        <v/>
      </c>
    </row>
    <row r="1112" spans="2:33" ht="15" customHeight="1" x14ac:dyDescent="0.75">
      <c r="B1112" s="205" t="str">
        <f>'5 Driver Data'!B1112</f>
        <v>1104</v>
      </c>
      <c r="C1112" s="193">
        <f>'5 Driver Data'!C1112</f>
        <v>0</v>
      </c>
      <c r="D1112" s="192">
        <f>'5 Driver Data'!D1112</f>
        <v>0</v>
      </c>
      <c r="E1112" s="191">
        <f>'5 Driver Data'!E1112</f>
        <v>0</v>
      </c>
      <c r="F1112" s="191">
        <f>'5 Driver Data'!F1112</f>
        <v>0</v>
      </c>
      <c r="G1112" s="191">
        <f>'5 Driver Data'!G1112</f>
        <v>0</v>
      </c>
      <c r="H1112" s="191">
        <f>'5 Driver Data'!H1112</f>
        <v>0</v>
      </c>
      <c r="I1112" s="191">
        <f>'5 Driver Data'!I1112</f>
        <v>0</v>
      </c>
      <c r="J1112" s="191">
        <f>'5 Driver Data'!J1112</f>
        <v>0</v>
      </c>
      <c r="K1112" s="206">
        <f>'5 Driver Data'!K1112</f>
        <v>0</v>
      </c>
      <c r="L1112" s="1"/>
      <c r="M1112" s="216" t="str">
        <f>IF(D1112=0,"Blank",'3 Model Input'!E$44*'3 Model Input'!E$45)</f>
        <v>Blank</v>
      </c>
      <c r="N1112" s="197" t="str">
        <f t="shared" si="190"/>
        <v>Blank</v>
      </c>
      <c r="O1112" s="197" t="str">
        <f>IF(D1112=0,"Blank",'3 Model Input'!E$49*(1-'3 Model Input'!E$51))</f>
        <v>Blank</v>
      </c>
      <c r="P1112" s="197" t="str">
        <f t="shared" si="191"/>
        <v>Blank</v>
      </c>
      <c r="Q1112" s="197" t="str">
        <f>IF(D1112=0,"Blank",IF(D1112="BEV",E1112*(1-'3 Model Input'!E$54), E1112))</f>
        <v>Blank</v>
      </c>
      <c r="R1112" s="198" t="str">
        <f>IF(D1112=0,"Blank",IF(D1112="PHEV",F1112/G1112,F1112*(1-'3 Model Input'!E$54)/G1112))</f>
        <v>Blank</v>
      </c>
      <c r="S1112" s="198" t="str">
        <f>IF(D1112=0,"Blank",IF(D1112="PHEV",MIN(M1112,E1112),MIN(M1112,(E1112*(1-'3 Model Input'!E$54)))))</f>
        <v>Blank</v>
      </c>
      <c r="T1112" s="217" t="str">
        <f t="shared" si="192"/>
        <v>Blank</v>
      </c>
      <c r="U1112" s="89"/>
      <c r="V1112" s="216" t="str">
        <f>IF(D1112=0,"Blank",P1112*'3 Model Input'!E$50)</f>
        <v>Blank</v>
      </c>
      <c r="W1112" s="197" t="str">
        <f t="shared" si="193"/>
        <v>Blank</v>
      </c>
      <c r="X1112" s="197" t="str">
        <f t="shared" si="194"/>
        <v>Blank</v>
      </c>
      <c r="Y1112" s="197" t="str">
        <f t="shared" si="195"/>
        <v>Blank</v>
      </c>
      <c r="Z1112" s="197" t="str">
        <f t="shared" si="196"/>
        <v>Blank</v>
      </c>
      <c r="AA1112" s="223" t="str" cm="1">
        <f t="array" ref="AA1112">_xlfn.IFS(ISTEXT('3 Model Input'!F$70),"Missing",ISTEXT('3 Model Input'!I$70),"Missing",ISNUMBER('3 Model Input'!K$70),'3 Model Input'!K$70*P1112)</f>
        <v>Missing</v>
      </c>
      <c r="AB1112" s="89"/>
      <c r="AC1112" s="227" t="str" cm="1">
        <f t="array" ref="AC1112">IF(D1112=0,"Blank",_xlfn.IFS('3 Model Input'!E$61=1,(V1112*G1112)/T1112,'3 Model Input'!E$61=2,(W1112*G1112)/T1112,'3 Model Input'!E$61=3,(X1112*G1112)/T1112,'3 Model Input'!E$61=4,(Y1112*G1112)/T1112,'3 Model Input'!E$61=5,(Z1112*G1112)/T1112, ISTEXT('3 Model Input'!E$61),"Missing",'3 Model Input'!E$61=6,(AA1112*G1112)/T1112))</f>
        <v>Blank</v>
      </c>
      <c r="AD1112" s="202" t="str">
        <f t="shared" si="197"/>
        <v>Blank</v>
      </c>
      <c r="AE1112" s="202" t="str">
        <f t="shared" si="198"/>
        <v>Blank</v>
      </c>
      <c r="AF1112" s="217" t="str">
        <f t="shared" si="199"/>
        <v>Blank</v>
      </c>
      <c r="AG1112" s="9" t="str" cm="1">
        <f t="array" ref="AG1112">_xlfn.IFS(ISNUMBER(AC1112), "", ISNUMBER(SEARCH("Blank", AC1112)), "", ISERROR(AC1112), "Bad input on tab 3")</f>
        <v/>
      </c>
    </row>
    <row r="1113" spans="2:33" ht="15" customHeight="1" x14ac:dyDescent="0.75">
      <c r="B1113" s="205" t="str">
        <f>'5 Driver Data'!B1113</f>
        <v>1105</v>
      </c>
      <c r="C1113" s="193">
        <f>'5 Driver Data'!C1113</f>
        <v>0</v>
      </c>
      <c r="D1113" s="192">
        <f>'5 Driver Data'!D1113</f>
        <v>0</v>
      </c>
      <c r="E1113" s="191">
        <f>'5 Driver Data'!E1113</f>
        <v>0</v>
      </c>
      <c r="F1113" s="191">
        <f>'5 Driver Data'!F1113</f>
        <v>0</v>
      </c>
      <c r="G1113" s="191">
        <f>'5 Driver Data'!G1113</f>
        <v>0</v>
      </c>
      <c r="H1113" s="191">
        <f>'5 Driver Data'!H1113</f>
        <v>0</v>
      </c>
      <c r="I1113" s="191">
        <f>'5 Driver Data'!I1113</f>
        <v>0</v>
      </c>
      <c r="J1113" s="191">
        <f>'5 Driver Data'!J1113</f>
        <v>0</v>
      </c>
      <c r="K1113" s="206">
        <f>'5 Driver Data'!K1113</f>
        <v>0</v>
      </c>
      <c r="L1113" s="1"/>
      <c r="M1113" s="216" t="str">
        <f>IF(D1113=0,"Blank",'3 Model Input'!E$44*'3 Model Input'!E$45)</f>
        <v>Blank</v>
      </c>
      <c r="N1113" s="197" t="str">
        <f t="shared" si="190"/>
        <v>Blank</v>
      </c>
      <c r="O1113" s="197" t="str">
        <f>IF(D1113=0,"Blank",'3 Model Input'!E$49*(1-'3 Model Input'!E$51))</f>
        <v>Blank</v>
      </c>
      <c r="P1113" s="197" t="str">
        <f t="shared" si="191"/>
        <v>Blank</v>
      </c>
      <c r="Q1113" s="197" t="str">
        <f>IF(D1113=0,"Blank",IF(D1113="BEV",E1113*(1-'3 Model Input'!E$54), E1113))</f>
        <v>Blank</v>
      </c>
      <c r="R1113" s="198" t="str">
        <f>IF(D1113=0,"Blank",IF(D1113="PHEV",F1113/G1113,F1113*(1-'3 Model Input'!E$54)/G1113))</f>
        <v>Blank</v>
      </c>
      <c r="S1113" s="198" t="str">
        <f>IF(D1113=0,"Blank",IF(D1113="PHEV",MIN(M1113,E1113),MIN(M1113,(E1113*(1-'3 Model Input'!E$54)))))</f>
        <v>Blank</v>
      </c>
      <c r="T1113" s="217" t="str">
        <f t="shared" si="192"/>
        <v>Blank</v>
      </c>
      <c r="U1113" s="89"/>
      <c r="V1113" s="216" t="str">
        <f>IF(D1113=0,"Blank",P1113*'3 Model Input'!E$50)</f>
        <v>Blank</v>
      </c>
      <c r="W1113" s="197" t="str">
        <f t="shared" si="193"/>
        <v>Blank</v>
      </c>
      <c r="X1113" s="197" t="str">
        <f t="shared" si="194"/>
        <v>Blank</v>
      </c>
      <c r="Y1113" s="197" t="str">
        <f t="shared" si="195"/>
        <v>Blank</v>
      </c>
      <c r="Z1113" s="197" t="str">
        <f t="shared" si="196"/>
        <v>Blank</v>
      </c>
      <c r="AA1113" s="223" t="str" cm="1">
        <f t="array" ref="AA1113">_xlfn.IFS(ISTEXT('3 Model Input'!F$70),"Missing",ISTEXT('3 Model Input'!I$70),"Missing",ISNUMBER('3 Model Input'!K$70),'3 Model Input'!K$70*P1113)</f>
        <v>Missing</v>
      </c>
      <c r="AB1113" s="89"/>
      <c r="AC1113" s="227" t="str" cm="1">
        <f t="array" ref="AC1113">IF(D1113=0,"Blank",_xlfn.IFS('3 Model Input'!E$61=1,(V1113*G1113)/T1113,'3 Model Input'!E$61=2,(W1113*G1113)/T1113,'3 Model Input'!E$61=3,(X1113*G1113)/T1113,'3 Model Input'!E$61=4,(Y1113*G1113)/T1113,'3 Model Input'!E$61=5,(Z1113*G1113)/T1113, ISTEXT('3 Model Input'!E$61),"Missing",'3 Model Input'!E$61=6,(AA1113*G1113)/T1113))</f>
        <v>Blank</v>
      </c>
      <c r="AD1113" s="202" t="str">
        <f t="shared" si="197"/>
        <v>Blank</v>
      </c>
      <c r="AE1113" s="202" t="str">
        <f t="shared" si="198"/>
        <v>Blank</v>
      </c>
      <c r="AF1113" s="217" t="str">
        <f t="shared" si="199"/>
        <v>Blank</v>
      </c>
      <c r="AG1113" s="9" t="str" cm="1">
        <f t="array" ref="AG1113">_xlfn.IFS(ISNUMBER(AC1113), "", ISNUMBER(SEARCH("Blank", AC1113)), "", ISERROR(AC1113), "Bad input on tab 3")</f>
        <v/>
      </c>
    </row>
    <row r="1114" spans="2:33" ht="15" customHeight="1" x14ac:dyDescent="0.75">
      <c r="B1114" s="205" t="str">
        <f>'5 Driver Data'!B1114</f>
        <v>1106</v>
      </c>
      <c r="C1114" s="193">
        <f>'5 Driver Data'!C1114</f>
        <v>0</v>
      </c>
      <c r="D1114" s="192">
        <f>'5 Driver Data'!D1114</f>
        <v>0</v>
      </c>
      <c r="E1114" s="191">
        <f>'5 Driver Data'!E1114</f>
        <v>0</v>
      </c>
      <c r="F1114" s="191">
        <f>'5 Driver Data'!F1114</f>
        <v>0</v>
      </c>
      <c r="G1114" s="191">
        <f>'5 Driver Data'!G1114</f>
        <v>0</v>
      </c>
      <c r="H1114" s="191">
        <f>'5 Driver Data'!H1114</f>
        <v>0</v>
      </c>
      <c r="I1114" s="191">
        <f>'5 Driver Data'!I1114</f>
        <v>0</v>
      </c>
      <c r="J1114" s="191">
        <f>'5 Driver Data'!J1114</f>
        <v>0</v>
      </c>
      <c r="K1114" s="206">
        <f>'5 Driver Data'!K1114</f>
        <v>0</v>
      </c>
      <c r="L1114" s="1"/>
      <c r="M1114" s="216" t="str">
        <f>IF(D1114=0,"Blank",'3 Model Input'!E$44*'3 Model Input'!E$45)</f>
        <v>Blank</v>
      </c>
      <c r="N1114" s="197" t="str">
        <f t="shared" si="190"/>
        <v>Blank</v>
      </c>
      <c r="O1114" s="197" t="str">
        <f>IF(D1114=0,"Blank",'3 Model Input'!E$49*(1-'3 Model Input'!E$51))</f>
        <v>Blank</v>
      </c>
      <c r="P1114" s="197" t="str">
        <f t="shared" si="191"/>
        <v>Blank</v>
      </c>
      <c r="Q1114" s="197" t="str">
        <f>IF(D1114=0,"Blank",IF(D1114="BEV",E1114*(1-'3 Model Input'!E$54), E1114))</f>
        <v>Blank</v>
      </c>
      <c r="R1114" s="198" t="str">
        <f>IF(D1114=0,"Blank",IF(D1114="PHEV",F1114/G1114,F1114*(1-'3 Model Input'!E$54)/G1114))</f>
        <v>Blank</v>
      </c>
      <c r="S1114" s="198" t="str">
        <f>IF(D1114=0,"Blank",IF(D1114="PHEV",MIN(M1114,E1114),MIN(M1114,(E1114*(1-'3 Model Input'!E$54)))))</f>
        <v>Blank</v>
      </c>
      <c r="T1114" s="217" t="str">
        <f t="shared" si="192"/>
        <v>Blank</v>
      </c>
      <c r="U1114" s="89"/>
      <c r="V1114" s="216" t="str">
        <f>IF(D1114=0,"Blank",P1114*'3 Model Input'!E$50)</f>
        <v>Blank</v>
      </c>
      <c r="W1114" s="197" t="str">
        <f t="shared" si="193"/>
        <v>Blank</v>
      </c>
      <c r="X1114" s="197" t="str">
        <f t="shared" si="194"/>
        <v>Blank</v>
      </c>
      <c r="Y1114" s="197" t="str">
        <f t="shared" si="195"/>
        <v>Blank</v>
      </c>
      <c r="Z1114" s="197" t="str">
        <f t="shared" si="196"/>
        <v>Blank</v>
      </c>
      <c r="AA1114" s="223" t="str" cm="1">
        <f t="array" ref="AA1114">_xlfn.IFS(ISTEXT('3 Model Input'!F$70),"Missing",ISTEXT('3 Model Input'!I$70),"Missing",ISNUMBER('3 Model Input'!K$70),'3 Model Input'!K$70*P1114)</f>
        <v>Missing</v>
      </c>
      <c r="AB1114" s="89"/>
      <c r="AC1114" s="227" t="str" cm="1">
        <f t="array" ref="AC1114">IF(D1114=0,"Blank",_xlfn.IFS('3 Model Input'!E$61=1,(V1114*G1114)/T1114,'3 Model Input'!E$61=2,(W1114*G1114)/T1114,'3 Model Input'!E$61=3,(X1114*G1114)/T1114,'3 Model Input'!E$61=4,(Y1114*G1114)/T1114,'3 Model Input'!E$61=5,(Z1114*G1114)/T1114, ISTEXT('3 Model Input'!E$61),"Missing",'3 Model Input'!E$61=6,(AA1114*G1114)/T1114))</f>
        <v>Blank</v>
      </c>
      <c r="AD1114" s="202" t="str">
        <f t="shared" si="197"/>
        <v>Blank</v>
      </c>
      <c r="AE1114" s="202" t="str">
        <f t="shared" si="198"/>
        <v>Blank</v>
      </c>
      <c r="AF1114" s="217" t="str">
        <f t="shared" si="199"/>
        <v>Blank</v>
      </c>
      <c r="AG1114" s="9" t="str" cm="1">
        <f t="array" ref="AG1114">_xlfn.IFS(ISNUMBER(AC1114), "", ISNUMBER(SEARCH("Blank", AC1114)), "", ISERROR(AC1114), "Bad input on tab 3")</f>
        <v/>
      </c>
    </row>
    <row r="1115" spans="2:33" ht="15" customHeight="1" x14ac:dyDescent="0.75">
      <c r="B1115" s="205" t="str">
        <f>'5 Driver Data'!B1115</f>
        <v>1107</v>
      </c>
      <c r="C1115" s="193">
        <f>'5 Driver Data'!C1115</f>
        <v>0</v>
      </c>
      <c r="D1115" s="192">
        <f>'5 Driver Data'!D1115</f>
        <v>0</v>
      </c>
      <c r="E1115" s="191">
        <f>'5 Driver Data'!E1115</f>
        <v>0</v>
      </c>
      <c r="F1115" s="191">
        <f>'5 Driver Data'!F1115</f>
        <v>0</v>
      </c>
      <c r="G1115" s="191">
        <f>'5 Driver Data'!G1115</f>
        <v>0</v>
      </c>
      <c r="H1115" s="191">
        <f>'5 Driver Data'!H1115</f>
        <v>0</v>
      </c>
      <c r="I1115" s="191">
        <f>'5 Driver Data'!I1115</f>
        <v>0</v>
      </c>
      <c r="J1115" s="191">
        <f>'5 Driver Data'!J1115</f>
        <v>0</v>
      </c>
      <c r="K1115" s="206">
        <f>'5 Driver Data'!K1115</f>
        <v>0</v>
      </c>
      <c r="L1115" s="1"/>
      <c r="M1115" s="216" t="str">
        <f>IF(D1115=0,"Blank",'3 Model Input'!E$44*'3 Model Input'!E$45)</f>
        <v>Blank</v>
      </c>
      <c r="N1115" s="197" t="str">
        <f t="shared" si="190"/>
        <v>Blank</v>
      </c>
      <c r="O1115" s="197" t="str">
        <f>IF(D1115=0,"Blank",'3 Model Input'!E$49*(1-'3 Model Input'!E$51))</f>
        <v>Blank</v>
      </c>
      <c r="P1115" s="197" t="str">
        <f t="shared" si="191"/>
        <v>Blank</v>
      </c>
      <c r="Q1115" s="197" t="str">
        <f>IF(D1115=0,"Blank",IF(D1115="BEV",E1115*(1-'3 Model Input'!E$54), E1115))</f>
        <v>Blank</v>
      </c>
      <c r="R1115" s="198" t="str">
        <f>IF(D1115=0,"Blank",IF(D1115="PHEV",F1115/G1115,F1115*(1-'3 Model Input'!E$54)/G1115))</f>
        <v>Blank</v>
      </c>
      <c r="S1115" s="198" t="str">
        <f>IF(D1115=0,"Blank",IF(D1115="PHEV",MIN(M1115,E1115),MIN(M1115,(E1115*(1-'3 Model Input'!E$54)))))</f>
        <v>Blank</v>
      </c>
      <c r="T1115" s="217" t="str">
        <f t="shared" si="192"/>
        <v>Blank</v>
      </c>
      <c r="U1115" s="89"/>
      <c r="V1115" s="216" t="str">
        <f>IF(D1115=0,"Blank",P1115*'3 Model Input'!E$50)</f>
        <v>Blank</v>
      </c>
      <c r="W1115" s="197" t="str">
        <f t="shared" si="193"/>
        <v>Blank</v>
      </c>
      <c r="X1115" s="197" t="str">
        <f t="shared" si="194"/>
        <v>Blank</v>
      </c>
      <c r="Y1115" s="197" t="str">
        <f t="shared" si="195"/>
        <v>Blank</v>
      </c>
      <c r="Z1115" s="197" t="str">
        <f t="shared" si="196"/>
        <v>Blank</v>
      </c>
      <c r="AA1115" s="223" t="str" cm="1">
        <f t="array" ref="AA1115">_xlfn.IFS(ISTEXT('3 Model Input'!F$70),"Missing",ISTEXT('3 Model Input'!I$70),"Missing",ISNUMBER('3 Model Input'!K$70),'3 Model Input'!K$70*P1115)</f>
        <v>Missing</v>
      </c>
      <c r="AB1115" s="89"/>
      <c r="AC1115" s="227" t="str" cm="1">
        <f t="array" ref="AC1115">IF(D1115=0,"Blank",_xlfn.IFS('3 Model Input'!E$61=1,(V1115*G1115)/T1115,'3 Model Input'!E$61=2,(W1115*G1115)/T1115,'3 Model Input'!E$61=3,(X1115*G1115)/T1115,'3 Model Input'!E$61=4,(Y1115*G1115)/T1115,'3 Model Input'!E$61=5,(Z1115*G1115)/T1115, ISTEXT('3 Model Input'!E$61),"Missing",'3 Model Input'!E$61=6,(AA1115*G1115)/T1115))</f>
        <v>Blank</v>
      </c>
      <c r="AD1115" s="202" t="str">
        <f t="shared" si="197"/>
        <v>Blank</v>
      </c>
      <c r="AE1115" s="202" t="str">
        <f t="shared" si="198"/>
        <v>Blank</v>
      </c>
      <c r="AF1115" s="217" t="str">
        <f t="shared" si="199"/>
        <v>Blank</v>
      </c>
      <c r="AG1115" s="9" t="str" cm="1">
        <f t="array" ref="AG1115">_xlfn.IFS(ISNUMBER(AC1115), "", ISNUMBER(SEARCH("Blank", AC1115)), "", ISERROR(AC1115), "Bad input on tab 3")</f>
        <v/>
      </c>
    </row>
    <row r="1116" spans="2:33" ht="15" customHeight="1" x14ac:dyDescent="0.75">
      <c r="B1116" s="205" t="str">
        <f>'5 Driver Data'!B1116</f>
        <v>1108</v>
      </c>
      <c r="C1116" s="193">
        <f>'5 Driver Data'!C1116</f>
        <v>0</v>
      </c>
      <c r="D1116" s="192">
        <f>'5 Driver Data'!D1116</f>
        <v>0</v>
      </c>
      <c r="E1116" s="191">
        <f>'5 Driver Data'!E1116</f>
        <v>0</v>
      </c>
      <c r="F1116" s="191">
        <f>'5 Driver Data'!F1116</f>
        <v>0</v>
      </c>
      <c r="G1116" s="191">
        <f>'5 Driver Data'!G1116</f>
        <v>0</v>
      </c>
      <c r="H1116" s="191">
        <f>'5 Driver Data'!H1116</f>
        <v>0</v>
      </c>
      <c r="I1116" s="191">
        <f>'5 Driver Data'!I1116</f>
        <v>0</v>
      </c>
      <c r="J1116" s="191">
        <f>'5 Driver Data'!J1116</f>
        <v>0</v>
      </c>
      <c r="K1116" s="206">
        <f>'5 Driver Data'!K1116</f>
        <v>0</v>
      </c>
      <c r="L1116" s="1"/>
      <c r="M1116" s="216" t="str">
        <f>IF(D1116=0,"Blank",'3 Model Input'!E$44*'3 Model Input'!E$45)</f>
        <v>Blank</v>
      </c>
      <c r="N1116" s="197" t="str">
        <f t="shared" si="190"/>
        <v>Blank</v>
      </c>
      <c r="O1116" s="197" t="str">
        <f>IF(D1116=0,"Blank",'3 Model Input'!E$49*(1-'3 Model Input'!E$51))</f>
        <v>Blank</v>
      </c>
      <c r="P1116" s="197" t="str">
        <f t="shared" si="191"/>
        <v>Blank</v>
      </c>
      <c r="Q1116" s="197" t="str">
        <f>IF(D1116=0,"Blank",IF(D1116="BEV",E1116*(1-'3 Model Input'!E$54), E1116))</f>
        <v>Blank</v>
      </c>
      <c r="R1116" s="198" t="str">
        <f>IF(D1116=0,"Blank",IF(D1116="PHEV",F1116/G1116,F1116*(1-'3 Model Input'!E$54)/G1116))</f>
        <v>Blank</v>
      </c>
      <c r="S1116" s="198" t="str">
        <f>IF(D1116=0,"Blank",IF(D1116="PHEV",MIN(M1116,E1116),MIN(M1116,(E1116*(1-'3 Model Input'!E$54)))))</f>
        <v>Blank</v>
      </c>
      <c r="T1116" s="217" t="str">
        <f t="shared" si="192"/>
        <v>Blank</v>
      </c>
      <c r="U1116" s="89"/>
      <c r="V1116" s="216" t="str">
        <f>IF(D1116=0,"Blank",P1116*'3 Model Input'!E$50)</f>
        <v>Blank</v>
      </c>
      <c r="W1116" s="197" t="str">
        <f t="shared" si="193"/>
        <v>Blank</v>
      </c>
      <c r="X1116" s="197" t="str">
        <f t="shared" si="194"/>
        <v>Blank</v>
      </c>
      <c r="Y1116" s="197" t="str">
        <f t="shared" si="195"/>
        <v>Blank</v>
      </c>
      <c r="Z1116" s="197" t="str">
        <f t="shared" si="196"/>
        <v>Blank</v>
      </c>
      <c r="AA1116" s="223" t="str" cm="1">
        <f t="array" ref="AA1116">_xlfn.IFS(ISTEXT('3 Model Input'!F$70),"Missing",ISTEXT('3 Model Input'!I$70),"Missing",ISNUMBER('3 Model Input'!K$70),'3 Model Input'!K$70*P1116)</f>
        <v>Missing</v>
      </c>
      <c r="AB1116" s="89"/>
      <c r="AC1116" s="227" t="str" cm="1">
        <f t="array" ref="AC1116">IF(D1116=0,"Blank",_xlfn.IFS('3 Model Input'!E$61=1,(V1116*G1116)/T1116,'3 Model Input'!E$61=2,(W1116*G1116)/T1116,'3 Model Input'!E$61=3,(X1116*G1116)/T1116,'3 Model Input'!E$61=4,(Y1116*G1116)/T1116,'3 Model Input'!E$61=5,(Z1116*G1116)/T1116, ISTEXT('3 Model Input'!E$61),"Missing",'3 Model Input'!E$61=6,(AA1116*G1116)/T1116))</f>
        <v>Blank</v>
      </c>
      <c r="AD1116" s="202" t="str">
        <f t="shared" si="197"/>
        <v>Blank</v>
      </c>
      <c r="AE1116" s="202" t="str">
        <f t="shared" si="198"/>
        <v>Blank</v>
      </c>
      <c r="AF1116" s="217" t="str">
        <f t="shared" si="199"/>
        <v>Blank</v>
      </c>
      <c r="AG1116" s="9" t="str" cm="1">
        <f t="array" ref="AG1116">_xlfn.IFS(ISNUMBER(AC1116), "", ISNUMBER(SEARCH("Blank", AC1116)), "", ISERROR(AC1116), "Bad input on tab 3")</f>
        <v/>
      </c>
    </row>
    <row r="1117" spans="2:33" ht="15" customHeight="1" x14ac:dyDescent="0.75">
      <c r="B1117" s="205" t="str">
        <f>'5 Driver Data'!B1117</f>
        <v>1109</v>
      </c>
      <c r="C1117" s="193">
        <f>'5 Driver Data'!C1117</f>
        <v>0</v>
      </c>
      <c r="D1117" s="192">
        <f>'5 Driver Data'!D1117</f>
        <v>0</v>
      </c>
      <c r="E1117" s="191">
        <f>'5 Driver Data'!E1117</f>
        <v>0</v>
      </c>
      <c r="F1117" s="191">
        <f>'5 Driver Data'!F1117</f>
        <v>0</v>
      </c>
      <c r="G1117" s="191">
        <f>'5 Driver Data'!G1117</f>
        <v>0</v>
      </c>
      <c r="H1117" s="191">
        <f>'5 Driver Data'!H1117</f>
        <v>0</v>
      </c>
      <c r="I1117" s="191">
        <f>'5 Driver Data'!I1117</f>
        <v>0</v>
      </c>
      <c r="J1117" s="191">
        <f>'5 Driver Data'!J1117</f>
        <v>0</v>
      </c>
      <c r="K1117" s="206">
        <f>'5 Driver Data'!K1117</f>
        <v>0</v>
      </c>
      <c r="L1117" s="1"/>
      <c r="M1117" s="216" t="str">
        <f>IF(D1117=0,"Blank",'3 Model Input'!E$44*'3 Model Input'!E$45)</f>
        <v>Blank</v>
      </c>
      <c r="N1117" s="197" t="str">
        <f t="shared" si="190"/>
        <v>Blank</v>
      </c>
      <c r="O1117" s="197" t="str">
        <f>IF(D1117=0,"Blank",'3 Model Input'!E$49*(1-'3 Model Input'!E$51))</f>
        <v>Blank</v>
      </c>
      <c r="P1117" s="197" t="str">
        <f t="shared" si="191"/>
        <v>Blank</v>
      </c>
      <c r="Q1117" s="197" t="str">
        <f>IF(D1117=0,"Blank",IF(D1117="BEV",E1117*(1-'3 Model Input'!E$54), E1117))</f>
        <v>Blank</v>
      </c>
      <c r="R1117" s="198" t="str">
        <f>IF(D1117=0,"Blank",IF(D1117="PHEV",F1117/G1117,F1117*(1-'3 Model Input'!E$54)/G1117))</f>
        <v>Blank</v>
      </c>
      <c r="S1117" s="198" t="str">
        <f>IF(D1117=0,"Blank",IF(D1117="PHEV",MIN(M1117,E1117),MIN(M1117,(E1117*(1-'3 Model Input'!E$54)))))</f>
        <v>Blank</v>
      </c>
      <c r="T1117" s="217" t="str">
        <f t="shared" si="192"/>
        <v>Blank</v>
      </c>
      <c r="U1117" s="89"/>
      <c r="V1117" s="216" t="str">
        <f>IF(D1117=0,"Blank",P1117*'3 Model Input'!E$50)</f>
        <v>Blank</v>
      </c>
      <c r="W1117" s="197" t="str">
        <f t="shared" si="193"/>
        <v>Blank</v>
      </c>
      <c r="X1117" s="197" t="str">
        <f t="shared" si="194"/>
        <v>Blank</v>
      </c>
      <c r="Y1117" s="197" t="str">
        <f t="shared" si="195"/>
        <v>Blank</v>
      </c>
      <c r="Z1117" s="197" t="str">
        <f t="shared" si="196"/>
        <v>Blank</v>
      </c>
      <c r="AA1117" s="223" t="str" cm="1">
        <f t="array" ref="AA1117">_xlfn.IFS(ISTEXT('3 Model Input'!F$70),"Missing",ISTEXT('3 Model Input'!I$70),"Missing",ISNUMBER('3 Model Input'!K$70),'3 Model Input'!K$70*P1117)</f>
        <v>Missing</v>
      </c>
      <c r="AB1117" s="89"/>
      <c r="AC1117" s="227" t="str" cm="1">
        <f t="array" ref="AC1117">IF(D1117=0,"Blank",_xlfn.IFS('3 Model Input'!E$61=1,(V1117*G1117)/T1117,'3 Model Input'!E$61=2,(W1117*G1117)/T1117,'3 Model Input'!E$61=3,(X1117*G1117)/T1117,'3 Model Input'!E$61=4,(Y1117*G1117)/T1117,'3 Model Input'!E$61=5,(Z1117*G1117)/T1117, ISTEXT('3 Model Input'!E$61),"Missing",'3 Model Input'!E$61=6,(AA1117*G1117)/T1117))</f>
        <v>Blank</v>
      </c>
      <c r="AD1117" s="202" t="str">
        <f t="shared" si="197"/>
        <v>Blank</v>
      </c>
      <c r="AE1117" s="202" t="str">
        <f t="shared" si="198"/>
        <v>Blank</v>
      </c>
      <c r="AF1117" s="217" t="str">
        <f t="shared" si="199"/>
        <v>Blank</v>
      </c>
      <c r="AG1117" s="9" t="str" cm="1">
        <f t="array" ref="AG1117">_xlfn.IFS(ISNUMBER(AC1117), "", ISNUMBER(SEARCH("Blank", AC1117)), "", ISERROR(AC1117), "Bad input on tab 3")</f>
        <v/>
      </c>
    </row>
    <row r="1118" spans="2:33" ht="15" customHeight="1" x14ac:dyDescent="0.75">
      <c r="B1118" s="205" t="str">
        <f>'5 Driver Data'!B1118</f>
        <v>1110</v>
      </c>
      <c r="C1118" s="193">
        <f>'5 Driver Data'!C1118</f>
        <v>0</v>
      </c>
      <c r="D1118" s="192">
        <f>'5 Driver Data'!D1118</f>
        <v>0</v>
      </c>
      <c r="E1118" s="191">
        <f>'5 Driver Data'!E1118</f>
        <v>0</v>
      </c>
      <c r="F1118" s="191">
        <f>'5 Driver Data'!F1118</f>
        <v>0</v>
      </c>
      <c r="G1118" s="191">
        <f>'5 Driver Data'!G1118</f>
        <v>0</v>
      </c>
      <c r="H1118" s="191">
        <f>'5 Driver Data'!H1118</f>
        <v>0</v>
      </c>
      <c r="I1118" s="191">
        <f>'5 Driver Data'!I1118</f>
        <v>0</v>
      </c>
      <c r="J1118" s="191">
        <f>'5 Driver Data'!J1118</f>
        <v>0</v>
      </c>
      <c r="K1118" s="206">
        <f>'5 Driver Data'!K1118</f>
        <v>0</v>
      </c>
      <c r="L1118" s="1"/>
      <c r="M1118" s="216" t="str">
        <f>IF(D1118=0,"Blank",'3 Model Input'!E$44*'3 Model Input'!E$45)</f>
        <v>Blank</v>
      </c>
      <c r="N1118" s="197" t="str">
        <f t="shared" si="190"/>
        <v>Blank</v>
      </c>
      <c r="O1118" s="197" t="str">
        <f>IF(D1118=0,"Blank",'3 Model Input'!E$49*(1-'3 Model Input'!E$51))</f>
        <v>Blank</v>
      </c>
      <c r="P1118" s="197" t="str">
        <f t="shared" si="191"/>
        <v>Blank</v>
      </c>
      <c r="Q1118" s="197" t="str">
        <f>IF(D1118=0,"Blank",IF(D1118="BEV",E1118*(1-'3 Model Input'!E$54), E1118))</f>
        <v>Blank</v>
      </c>
      <c r="R1118" s="198" t="str">
        <f>IF(D1118=0,"Blank",IF(D1118="PHEV",F1118/G1118,F1118*(1-'3 Model Input'!E$54)/G1118))</f>
        <v>Blank</v>
      </c>
      <c r="S1118" s="198" t="str">
        <f>IF(D1118=0,"Blank",IF(D1118="PHEV",MIN(M1118,E1118),MIN(M1118,(E1118*(1-'3 Model Input'!E$54)))))</f>
        <v>Blank</v>
      </c>
      <c r="T1118" s="217" t="str">
        <f t="shared" si="192"/>
        <v>Blank</v>
      </c>
      <c r="U1118" s="89"/>
      <c r="V1118" s="216" t="str">
        <f>IF(D1118=0,"Blank",P1118*'3 Model Input'!E$50)</f>
        <v>Blank</v>
      </c>
      <c r="W1118" s="197" t="str">
        <f t="shared" si="193"/>
        <v>Blank</v>
      </c>
      <c r="X1118" s="197" t="str">
        <f t="shared" si="194"/>
        <v>Blank</v>
      </c>
      <c r="Y1118" s="197" t="str">
        <f t="shared" si="195"/>
        <v>Blank</v>
      </c>
      <c r="Z1118" s="197" t="str">
        <f t="shared" si="196"/>
        <v>Blank</v>
      </c>
      <c r="AA1118" s="223" t="str" cm="1">
        <f t="array" ref="AA1118">_xlfn.IFS(ISTEXT('3 Model Input'!F$70),"Missing",ISTEXT('3 Model Input'!I$70),"Missing",ISNUMBER('3 Model Input'!K$70),'3 Model Input'!K$70*P1118)</f>
        <v>Missing</v>
      </c>
      <c r="AB1118" s="89"/>
      <c r="AC1118" s="227" t="str" cm="1">
        <f t="array" ref="AC1118">IF(D1118=0,"Blank",_xlfn.IFS('3 Model Input'!E$61=1,(V1118*G1118)/T1118,'3 Model Input'!E$61=2,(W1118*G1118)/T1118,'3 Model Input'!E$61=3,(X1118*G1118)/T1118,'3 Model Input'!E$61=4,(Y1118*G1118)/T1118,'3 Model Input'!E$61=5,(Z1118*G1118)/T1118, ISTEXT('3 Model Input'!E$61),"Missing",'3 Model Input'!E$61=6,(AA1118*G1118)/T1118))</f>
        <v>Blank</v>
      </c>
      <c r="AD1118" s="202" t="str">
        <f t="shared" si="197"/>
        <v>Blank</v>
      </c>
      <c r="AE1118" s="202" t="str">
        <f t="shared" si="198"/>
        <v>Blank</v>
      </c>
      <c r="AF1118" s="217" t="str">
        <f t="shared" si="199"/>
        <v>Blank</v>
      </c>
      <c r="AG1118" s="9" t="str" cm="1">
        <f t="array" ref="AG1118">_xlfn.IFS(ISNUMBER(AC1118), "", ISNUMBER(SEARCH("Blank", AC1118)), "", ISERROR(AC1118), "Bad input on tab 3")</f>
        <v/>
      </c>
    </row>
    <row r="1119" spans="2:33" ht="15" customHeight="1" x14ac:dyDescent="0.75">
      <c r="B1119" s="205" t="str">
        <f>'5 Driver Data'!B1119</f>
        <v>1111</v>
      </c>
      <c r="C1119" s="193">
        <f>'5 Driver Data'!C1119</f>
        <v>0</v>
      </c>
      <c r="D1119" s="192">
        <f>'5 Driver Data'!D1119</f>
        <v>0</v>
      </c>
      <c r="E1119" s="191">
        <f>'5 Driver Data'!E1119</f>
        <v>0</v>
      </c>
      <c r="F1119" s="191">
        <f>'5 Driver Data'!F1119</f>
        <v>0</v>
      </c>
      <c r="G1119" s="191">
        <f>'5 Driver Data'!G1119</f>
        <v>0</v>
      </c>
      <c r="H1119" s="191">
        <f>'5 Driver Data'!H1119</f>
        <v>0</v>
      </c>
      <c r="I1119" s="191">
        <f>'5 Driver Data'!I1119</f>
        <v>0</v>
      </c>
      <c r="J1119" s="191">
        <f>'5 Driver Data'!J1119</f>
        <v>0</v>
      </c>
      <c r="K1119" s="206">
        <f>'5 Driver Data'!K1119</f>
        <v>0</v>
      </c>
      <c r="L1119" s="1"/>
      <c r="M1119" s="216" t="str">
        <f>IF(D1119=0,"Blank",'3 Model Input'!E$44*'3 Model Input'!E$45)</f>
        <v>Blank</v>
      </c>
      <c r="N1119" s="197" t="str">
        <f t="shared" si="190"/>
        <v>Blank</v>
      </c>
      <c r="O1119" s="197" t="str">
        <f>IF(D1119=0,"Blank",'3 Model Input'!E$49*(1-'3 Model Input'!E$51))</f>
        <v>Blank</v>
      </c>
      <c r="P1119" s="197" t="str">
        <f t="shared" si="191"/>
        <v>Blank</v>
      </c>
      <c r="Q1119" s="197" t="str">
        <f>IF(D1119=0,"Blank",IF(D1119="BEV",E1119*(1-'3 Model Input'!E$54), E1119))</f>
        <v>Blank</v>
      </c>
      <c r="R1119" s="198" t="str">
        <f>IF(D1119=0,"Blank",IF(D1119="PHEV",F1119/G1119,F1119*(1-'3 Model Input'!E$54)/G1119))</f>
        <v>Blank</v>
      </c>
      <c r="S1119" s="198" t="str">
        <f>IF(D1119=0,"Blank",IF(D1119="PHEV",MIN(M1119,E1119),MIN(M1119,(E1119*(1-'3 Model Input'!E$54)))))</f>
        <v>Blank</v>
      </c>
      <c r="T1119" s="217" t="str">
        <f t="shared" si="192"/>
        <v>Blank</v>
      </c>
      <c r="U1119" s="89"/>
      <c r="V1119" s="216" t="str">
        <f>IF(D1119=0,"Blank",P1119*'3 Model Input'!E$50)</f>
        <v>Blank</v>
      </c>
      <c r="W1119" s="197" t="str">
        <f t="shared" si="193"/>
        <v>Blank</v>
      </c>
      <c r="X1119" s="197" t="str">
        <f t="shared" si="194"/>
        <v>Blank</v>
      </c>
      <c r="Y1119" s="197" t="str">
        <f t="shared" si="195"/>
        <v>Blank</v>
      </c>
      <c r="Z1119" s="197" t="str">
        <f t="shared" si="196"/>
        <v>Blank</v>
      </c>
      <c r="AA1119" s="223" t="str" cm="1">
        <f t="array" ref="AA1119">_xlfn.IFS(ISTEXT('3 Model Input'!F$70),"Missing",ISTEXT('3 Model Input'!I$70),"Missing",ISNUMBER('3 Model Input'!K$70),'3 Model Input'!K$70*P1119)</f>
        <v>Missing</v>
      </c>
      <c r="AB1119" s="89"/>
      <c r="AC1119" s="227" t="str" cm="1">
        <f t="array" ref="AC1119">IF(D1119=0,"Blank",_xlfn.IFS('3 Model Input'!E$61=1,(V1119*G1119)/T1119,'3 Model Input'!E$61=2,(W1119*G1119)/T1119,'3 Model Input'!E$61=3,(X1119*G1119)/T1119,'3 Model Input'!E$61=4,(Y1119*G1119)/T1119,'3 Model Input'!E$61=5,(Z1119*G1119)/T1119, ISTEXT('3 Model Input'!E$61),"Missing",'3 Model Input'!E$61=6,(AA1119*G1119)/T1119))</f>
        <v>Blank</v>
      </c>
      <c r="AD1119" s="202" t="str">
        <f t="shared" si="197"/>
        <v>Blank</v>
      </c>
      <c r="AE1119" s="202" t="str">
        <f t="shared" si="198"/>
        <v>Blank</v>
      </c>
      <c r="AF1119" s="217" t="str">
        <f t="shared" si="199"/>
        <v>Blank</v>
      </c>
      <c r="AG1119" s="9" t="str" cm="1">
        <f t="array" ref="AG1119">_xlfn.IFS(ISNUMBER(AC1119), "", ISNUMBER(SEARCH("Blank", AC1119)), "", ISERROR(AC1119), "Bad input on tab 3")</f>
        <v/>
      </c>
    </row>
    <row r="1120" spans="2:33" ht="15" customHeight="1" x14ac:dyDescent="0.75">
      <c r="B1120" s="205" t="str">
        <f>'5 Driver Data'!B1120</f>
        <v>1112</v>
      </c>
      <c r="C1120" s="193">
        <f>'5 Driver Data'!C1120</f>
        <v>0</v>
      </c>
      <c r="D1120" s="192">
        <f>'5 Driver Data'!D1120</f>
        <v>0</v>
      </c>
      <c r="E1120" s="191">
        <f>'5 Driver Data'!E1120</f>
        <v>0</v>
      </c>
      <c r="F1120" s="191">
        <f>'5 Driver Data'!F1120</f>
        <v>0</v>
      </c>
      <c r="G1120" s="191">
        <f>'5 Driver Data'!G1120</f>
        <v>0</v>
      </c>
      <c r="H1120" s="191">
        <f>'5 Driver Data'!H1120</f>
        <v>0</v>
      </c>
      <c r="I1120" s="191">
        <f>'5 Driver Data'!I1120</f>
        <v>0</v>
      </c>
      <c r="J1120" s="191">
        <f>'5 Driver Data'!J1120</f>
        <v>0</v>
      </c>
      <c r="K1120" s="206">
        <f>'5 Driver Data'!K1120</f>
        <v>0</v>
      </c>
      <c r="L1120" s="1"/>
      <c r="M1120" s="216" t="str">
        <f>IF(D1120=0,"Blank",'3 Model Input'!E$44*'3 Model Input'!E$45)</f>
        <v>Blank</v>
      </c>
      <c r="N1120" s="197" t="str">
        <f t="shared" si="190"/>
        <v>Blank</v>
      </c>
      <c r="O1120" s="197" t="str">
        <f>IF(D1120=0,"Blank",'3 Model Input'!E$49*(1-'3 Model Input'!E$51))</f>
        <v>Blank</v>
      </c>
      <c r="P1120" s="197" t="str">
        <f t="shared" si="191"/>
        <v>Blank</v>
      </c>
      <c r="Q1120" s="197" t="str">
        <f>IF(D1120=0,"Blank",IF(D1120="BEV",E1120*(1-'3 Model Input'!E$54), E1120))</f>
        <v>Blank</v>
      </c>
      <c r="R1120" s="198" t="str">
        <f>IF(D1120=0,"Blank",IF(D1120="PHEV",F1120/G1120,F1120*(1-'3 Model Input'!E$54)/G1120))</f>
        <v>Blank</v>
      </c>
      <c r="S1120" s="198" t="str">
        <f>IF(D1120=0,"Blank",IF(D1120="PHEV",MIN(M1120,E1120),MIN(M1120,(E1120*(1-'3 Model Input'!E$54)))))</f>
        <v>Blank</v>
      </c>
      <c r="T1120" s="217" t="str">
        <f t="shared" si="192"/>
        <v>Blank</v>
      </c>
      <c r="U1120" s="89"/>
      <c r="V1120" s="216" t="str">
        <f>IF(D1120=0,"Blank",P1120*'3 Model Input'!E$50)</f>
        <v>Blank</v>
      </c>
      <c r="W1120" s="197" t="str">
        <f t="shared" si="193"/>
        <v>Blank</v>
      </c>
      <c r="X1120" s="197" t="str">
        <f t="shared" si="194"/>
        <v>Blank</v>
      </c>
      <c r="Y1120" s="197" t="str">
        <f t="shared" si="195"/>
        <v>Blank</v>
      </c>
      <c r="Z1120" s="197" t="str">
        <f t="shared" si="196"/>
        <v>Blank</v>
      </c>
      <c r="AA1120" s="223" t="str" cm="1">
        <f t="array" ref="AA1120">_xlfn.IFS(ISTEXT('3 Model Input'!F$70),"Missing",ISTEXT('3 Model Input'!I$70),"Missing",ISNUMBER('3 Model Input'!K$70),'3 Model Input'!K$70*P1120)</f>
        <v>Missing</v>
      </c>
      <c r="AB1120" s="89"/>
      <c r="AC1120" s="227" t="str" cm="1">
        <f t="array" ref="AC1120">IF(D1120=0,"Blank",_xlfn.IFS('3 Model Input'!E$61=1,(V1120*G1120)/T1120,'3 Model Input'!E$61=2,(W1120*G1120)/T1120,'3 Model Input'!E$61=3,(X1120*G1120)/T1120,'3 Model Input'!E$61=4,(Y1120*G1120)/T1120,'3 Model Input'!E$61=5,(Z1120*G1120)/T1120, ISTEXT('3 Model Input'!E$61),"Missing",'3 Model Input'!E$61=6,(AA1120*G1120)/T1120))</f>
        <v>Blank</v>
      </c>
      <c r="AD1120" s="202" t="str">
        <f t="shared" si="197"/>
        <v>Blank</v>
      </c>
      <c r="AE1120" s="202" t="str">
        <f t="shared" si="198"/>
        <v>Blank</v>
      </c>
      <c r="AF1120" s="217" t="str">
        <f t="shared" si="199"/>
        <v>Blank</v>
      </c>
      <c r="AG1120" s="9" t="str" cm="1">
        <f t="array" ref="AG1120">_xlfn.IFS(ISNUMBER(AC1120), "", ISNUMBER(SEARCH("Blank", AC1120)), "", ISERROR(AC1120), "Bad input on tab 3")</f>
        <v/>
      </c>
    </row>
    <row r="1121" spans="2:33" ht="15" customHeight="1" x14ac:dyDescent="0.75">
      <c r="B1121" s="205" t="str">
        <f>'5 Driver Data'!B1121</f>
        <v>1113</v>
      </c>
      <c r="C1121" s="193">
        <f>'5 Driver Data'!C1121</f>
        <v>0</v>
      </c>
      <c r="D1121" s="192">
        <f>'5 Driver Data'!D1121</f>
        <v>0</v>
      </c>
      <c r="E1121" s="191">
        <f>'5 Driver Data'!E1121</f>
        <v>0</v>
      </c>
      <c r="F1121" s="191">
        <f>'5 Driver Data'!F1121</f>
        <v>0</v>
      </c>
      <c r="G1121" s="191">
        <f>'5 Driver Data'!G1121</f>
        <v>0</v>
      </c>
      <c r="H1121" s="191">
        <f>'5 Driver Data'!H1121</f>
        <v>0</v>
      </c>
      <c r="I1121" s="191">
        <f>'5 Driver Data'!I1121</f>
        <v>0</v>
      </c>
      <c r="J1121" s="191">
        <f>'5 Driver Data'!J1121</f>
        <v>0</v>
      </c>
      <c r="K1121" s="206">
        <f>'5 Driver Data'!K1121</f>
        <v>0</v>
      </c>
      <c r="L1121" s="1"/>
      <c r="M1121" s="216" t="str">
        <f>IF(D1121=0,"Blank",'3 Model Input'!E$44*'3 Model Input'!E$45)</f>
        <v>Blank</v>
      </c>
      <c r="N1121" s="197" t="str">
        <f t="shared" si="190"/>
        <v>Blank</v>
      </c>
      <c r="O1121" s="197" t="str">
        <f>IF(D1121=0,"Blank",'3 Model Input'!E$49*(1-'3 Model Input'!E$51))</f>
        <v>Blank</v>
      </c>
      <c r="P1121" s="197" t="str">
        <f t="shared" si="191"/>
        <v>Blank</v>
      </c>
      <c r="Q1121" s="197" t="str">
        <f>IF(D1121=0,"Blank",IF(D1121="BEV",E1121*(1-'3 Model Input'!E$54), E1121))</f>
        <v>Blank</v>
      </c>
      <c r="R1121" s="198" t="str">
        <f>IF(D1121=0,"Blank",IF(D1121="PHEV",F1121/G1121,F1121*(1-'3 Model Input'!E$54)/G1121))</f>
        <v>Blank</v>
      </c>
      <c r="S1121" s="198" t="str">
        <f>IF(D1121=0,"Blank",IF(D1121="PHEV",MIN(M1121,E1121),MIN(M1121,(E1121*(1-'3 Model Input'!E$54)))))</f>
        <v>Blank</v>
      </c>
      <c r="T1121" s="217" t="str">
        <f t="shared" si="192"/>
        <v>Blank</v>
      </c>
      <c r="U1121" s="89"/>
      <c r="V1121" s="216" t="str">
        <f>IF(D1121=0,"Blank",P1121*'3 Model Input'!E$50)</f>
        <v>Blank</v>
      </c>
      <c r="W1121" s="197" t="str">
        <f t="shared" si="193"/>
        <v>Blank</v>
      </c>
      <c r="X1121" s="197" t="str">
        <f t="shared" si="194"/>
        <v>Blank</v>
      </c>
      <c r="Y1121" s="197" t="str">
        <f t="shared" si="195"/>
        <v>Blank</v>
      </c>
      <c r="Z1121" s="197" t="str">
        <f t="shared" si="196"/>
        <v>Blank</v>
      </c>
      <c r="AA1121" s="223" t="str" cm="1">
        <f t="array" ref="AA1121">_xlfn.IFS(ISTEXT('3 Model Input'!F$70),"Missing",ISTEXT('3 Model Input'!I$70),"Missing",ISNUMBER('3 Model Input'!K$70),'3 Model Input'!K$70*P1121)</f>
        <v>Missing</v>
      </c>
      <c r="AB1121" s="89"/>
      <c r="AC1121" s="227" t="str" cm="1">
        <f t="array" ref="AC1121">IF(D1121=0,"Blank",_xlfn.IFS('3 Model Input'!E$61=1,(V1121*G1121)/T1121,'3 Model Input'!E$61=2,(W1121*G1121)/T1121,'3 Model Input'!E$61=3,(X1121*G1121)/T1121,'3 Model Input'!E$61=4,(Y1121*G1121)/T1121,'3 Model Input'!E$61=5,(Z1121*G1121)/T1121, ISTEXT('3 Model Input'!E$61),"Missing",'3 Model Input'!E$61=6,(AA1121*G1121)/T1121))</f>
        <v>Blank</v>
      </c>
      <c r="AD1121" s="202" t="str">
        <f t="shared" si="197"/>
        <v>Blank</v>
      </c>
      <c r="AE1121" s="202" t="str">
        <f t="shared" si="198"/>
        <v>Blank</v>
      </c>
      <c r="AF1121" s="217" t="str">
        <f t="shared" si="199"/>
        <v>Blank</v>
      </c>
      <c r="AG1121" s="9" t="str" cm="1">
        <f t="array" ref="AG1121">_xlfn.IFS(ISNUMBER(AC1121), "", ISNUMBER(SEARCH("Blank", AC1121)), "", ISERROR(AC1121), "Bad input on tab 3")</f>
        <v/>
      </c>
    </row>
    <row r="1122" spans="2:33" ht="15" customHeight="1" x14ac:dyDescent="0.75">
      <c r="B1122" s="205" t="str">
        <f>'5 Driver Data'!B1122</f>
        <v>1114</v>
      </c>
      <c r="C1122" s="193">
        <f>'5 Driver Data'!C1122</f>
        <v>0</v>
      </c>
      <c r="D1122" s="192">
        <f>'5 Driver Data'!D1122</f>
        <v>0</v>
      </c>
      <c r="E1122" s="191">
        <f>'5 Driver Data'!E1122</f>
        <v>0</v>
      </c>
      <c r="F1122" s="191">
        <f>'5 Driver Data'!F1122</f>
        <v>0</v>
      </c>
      <c r="G1122" s="191">
        <f>'5 Driver Data'!G1122</f>
        <v>0</v>
      </c>
      <c r="H1122" s="191">
        <f>'5 Driver Data'!H1122</f>
        <v>0</v>
      </c>
      <c r="I1122" s="191">
        <f>'5 Driver Data'!I1122</f>
        <v>0</v>
      </c>
      <c r="J1122" s="191">
        <f>'5 Driver Data'!J1122</f>
        <v>0</v>
      </c>
      <c r="K1122" s="206">
        <f>'5 Driver Data'!K1122</f>
        <v>0</v>
      </c>
      <c r="L1122" s="1"/>
      <c r="M1122" s="216" t="str">
        <f>IF(D1122=0,"Blank",'3 Model Input'!E$44*'3 Model Input'!E$45)</f>
        <v>Blank</v>
      </c>
      <c r="N1122" s="197" t="str">
        <f t="shared" si="190"/>
        <v>Blank</v>
      </c>
      <c r="O1122" s="197" t="str">
        <f>IF(D1122=0,"Blank",'3 Model Input'!E$49*(1-'3 Model Input'!E$51))</f>
        <v>Blank</v>
      </c>
      <c r="P1122" s="197" t="str">
        <f t="shared" si="191"/>
        <v>Blank</v>
      </c>
      <c r="Q1122" s="197" t="str">
        <f>IF(D1122=0,"Blank",IF(D1122="BEV",E1122*(1-'3 Model Input'!E$54), E1122))</f>
        <v>Blank</v>
      </c>
      <c r="R1122" s="198" t="str">
        <f>IF(D1122=0,"Blank",IF(D1122="PHEV",F1122/G1122,F1122*(1-'3 Model Input'!E$54)/G1122))</f>
        <v>Blank</v>
      </c>
      <c r="S1122" s="198" t="str">
        <f>IF(D1122=0,"Blank",IF(D1122="PHEV",MIN(M1122,E1122),MIN(M1122,(E1122*(1-'3 Model Input'!E$54)))))</f>
        <v>Blank</v>
      </c>
      <c r="T1122" s="217" t="str">
        <f t="shared" si="192"/>
        <v>Blank</v>
      </c>
      <c r="U1122" s="89"/>
      <c r="V1122" s="216" t="str">
        <f>IF(D1122=0,"Blank",P1122*'3 Model Input'!E$50)</f>
        <v>Blank</v>
      </c>
      <c r="W1122" s="197" t="str">
        <f t="shared" si="193"/>
        <v>Blank</v>
      </c>
      <c r="X1122" s="197" t="str">
        <f t="shared" si="194"/>
        <v>Blank</v>
      </c>
      <c r="Y1122" s="197" t="str">
        <f t="shared" si="195"/>
        <v>Blank</v>
      </c>
      <c r="Z1122" s="197" t="str">
        <f t="shared" si="196"/>
        <v>Blank</v>
      </c>
      <c r="AA1122" s="223" t="str" cm="1">
        <f t="array" ref="AA1122">_xlfn.IFS(ISTEXT('3 Model Input'!F$70),"Missing",ISTEXT('3 Model Input'!I$70),"Missing",ISNUMBER('3 Model Input'!K$70),'3 Model Input'!K$70*P1122)</f>
        <v>Missing</v>
      </c>
      <c r="AB1122" s="89"/>
      <c r="AC1122" s="227" t="str" cm="1">
        <f t="array" ref="AC1122">IF(D1122=0,"Blank",_xlfn.IFS('3 Model Input'!E$61=1,(V1122*G1122)/T1122,'3 Model Input'!E$61=2,(W1122*G1122)/T1122,'3 Model Input'!E$61=3,(X1122*G1122)/T1122,'3 Model Input'!E$61=4,(Y1122*G1122)/T1122,'3 Model Input'!E$61=5,(Z1122*G1122)/T1122, ISTEXT('3 Model Input'!E$61),"Missing",'3 Model Input'!E$61=6,(AA1122*G1122)/T1122))</f>
        <v>Blank</v>
      </c>
      <c r="AD1122" s="202" t="str">
        <f t="shared" si="197"/>
        <v>Blank</v>
      </c>
      <c r="AE1122" s="202" t="str">
        <f t="shared" si="198"/>
        <v>Blank</v>
      </c>
      <c r="AF1122" s="217" t="str">
        <f t="shared" si="199"/>
        <v>Blank</v>
      </c>
      <c r="AG1122" s="9" t="str" cm="1">
        <f t="array" ref="AG1122">_xlfn.IFS(ISNUMBER(AC1122), "", ISNUMBER(SEARCH("Blank", AC1122)), "", ISERROR(AC1122), "Bad input on tab 3")</f>
        <v/>
      </c>
    </row>
    <row r="1123" spans="2:33" ht="15" customHeight="1" x14ac:dyDescent="0.75">
      <c r="B1123" s="205" t="str">
        <f>'5 Driver Data'!B1123</f>
        <v>1115</v>
      </c>
      <c r="C1123" s="193">
        <f>'5 Driver Data'!C1123</f>
        <v>0</v>
      </c>
      <c r="D1123" s="192">
        <f>'5 Driver Data'!D1123</f>
        <v>0</v>
      </c>
      <c r="E1123" s="191">
        <f>'5 Driver Data'!E1123</f>
        <v>0</v>
      </c>
      <c r="F1123" s="191">
        <f>'5 Driver Data'!F1123</f>
        <v>0</v>
      </c>
      <c r="G1123" s="191">
        <f>'5 Driver Data'!G1123</f>
        <v>0</v>
      </c>
      <c r="H1123" s="191">
        <f>'5 Driver Data'!H1123</f>
        <v>0</v>
      </c>
      <c r="I1123" s="191">
        <f>'5 Driver Data'!I1123</f>
        <v>0</v>
      </c>
      <c r="J1123" s="191">
        <f>'5 Driver Data'!J1123</f>
        <v>0</v>
      </c>
      <c r="K1123" s="206">
        <f>'5 Driver Data'!K1123</f>
        <v>0</v>
      </c>
      <c r="L1123" s="1"/>
      <c r="M1123" s="216" t="str">
        <f>IF(D1123=0,"Blank",'3 Model Input'!E$44*'3 Model Input'!E$45)</f>
        <v>Blank</v>
      </c>
      <c r="N1123" s="197" t="str">
        <f t="shared" si="190"/>
        <v>Blank</v>
      </c>
      <c r="O1123" s="197" t="str">
        <f>IF(D1123=0,"Blank",'3 Model Input'!E$49*(1-'3 Model Input'!E$51))</f>
        <v>Blank</v>
      </c>
      <c r="P1123" s="197" t="str">
        <f t="shared" si="191"/>
        <v>Blank</v>
      </c>
      <c r="Q1123" s="197" t="str">
        <f>IF(D1123=0,"Blank",IF(D1123="BEV",E1123*(1-'3 Model Input'!E$54), E1123))</f>
        <v>Blank</v>
      </c>
      <c r="R1123" s="198" t="str">
        <f>IF(D1123=0,"Blank",IF(D1123="PHEV",F1123/G1123,F1123*(1-'3 Model Input'!E$54)/G1123))</f>
        <v>Blank</v>
      </c>
      <c r="S1123" s="198" t="str">
        <f>IF(D1123=0,"Blank",IF(D1123="PHEV",MIN(M1123,E1123),MIN(M1123,(E1123*(1-'3 Model Input'!E$54)))))</f>
        <v>Blank</v>
      </c>
      <c r="T1123" s="217" t="str">
        <f t="shared" si="192"/>
        <v>Blank</v>
      </c>
      <c r="U1123" s="89"/>
      <c r="V1123" s="216" t="str">
        <f>IF(D1123=0,"Blank",P1123*'3 Model Input'!E$50)</f>
        <v>Blank</v>
      </c>
      <c r="W1123" s="197" t="str">
        <f t="shared" si="193"/>
        <v>Blank</v>
      </c>
      <c r="X1123" s="197" t="str">
        <f t="shared" si="194"/>
        <v>Blank</v>
      </c>
      <c r="Y1123" s="197" t="str">
        <f t="shared" si="195"/>
        <v>Blank</v>
      </c>
      <c r="Z1123" s="197" t="str">
        <f t="shared" si="196"/>
        <v>Blank</v>
      </c>
      <c r="AA1123" s="223" t="str" cm="1">
        <f t="array" ref="AA1123">_xlfn.IFS(ISTEXT('3 Model Input'!F$70),"Missing",ISTEXT('3 Model Input'!I$70),"Missing",ISNUMBER('3 Model Input'!K$70),'3 Model Input'!K$70*P1123)</f>
        <v>Missing</v>
      </c>
      <c r="AB1123" s="89"/>
      <c r="AC1123" s="227" t="str" cm="1">
        <f t="array" ref="AC1123">IF(D1123=0,"Blank",_xlfn.IFS('3 Model Input'!E$61=1,(V1123*G1123)/T1123,'3 Model Input'!E$61=2,(W1123*G1123)/T1123,'3 Model Input'!E$61=3,(X1123*G1123)/T1123,'3 Model Input'!E$61=4,(Y1123*G1123)/T1123,'3 Model Input'!E$61=5,(Z1123*G1123)/T1123, ISTEXT('3 Model Input'!E$61),"Missing",'3 Model Input'!E$61=6,(AA1123*G1123)/T1123))</f>
        <v>Blank</v>
      </c>
      <c r="AD1123" s="202" t="str">
        <f t="shared" si="197"/>
        <v>Blank</v>
      </c>
      <c r="AE1123" s="202" t="str">
        <f t="shared" si="198"/>
        <v>Blank</v>
      </c>
      <c r="AF1123" s="217" t="str">
        <f t="shared" si="199"/>
        <v>Blank</v>
      </c>
      <c r="AG1123" s="9" t="str" cm="1">
        <f t="array" ref="AG1123">_xlfn.IFS(ISNUMBER(AC1123), "", ISNUMBER(SEARCH("Blank", AC1123)), "", ISERROR(AC1123), "Bad input on tab 3")</f>
        <v/>
      </c>
    </row>
    <row r="1124" spans="2:33" ht="15" customHeight="1" x14ac:dyDescent="0.75">
      <c r="B1124" s="205" t="str">
        <f>'5 Driver Data'!B1124</f>
        <v>1116</v>
      </c>
      <c r="C1124" s="193">
        <f>'5 Driver Data'!C1124</f>
        <v>0</v>
      </c>
      <c r="D1124" s="192">
        <f>'5 Driver Data'!D1124</f>
        <v>0</v>
      </c>
      <c r="E1124" s="191">
        <f>'5 Driver Data'!E1124</f>
        <v>0</v>
      </c>
      <c r="F1124" s="191">
        <f>'5 Driver Data'!F1124</f>
        <v>0</v>
      </c>
      <c r="G1124" s="191">
        <f>'5 Driver Data'!G1124</f>
        <v>0</v>
      </c>
      <c r="H1124" s="191">
        <f>'5 Driver Data'!H1124</f>
        <v>0</v>
      </c>
      <c r="I1124" s="191">
        <f>'5 Driver Data'!I1124</f>
        <v>0</v>
      </c>
      <c r="J1124" s="191">
        <f>'5 Driver Data'!J1124</f>
        <v>0</v>
      </c>
      <c r="K1124" s="206">
        <f>'5 Driver Data'!K1124</f>
        <v>0</v>
      </c>
      <c r="L1124" s="1"/>
      <c r="M1124" s="216" t="str">
        <f>IF(D1124=0,"Blank",'3 Model Input'!E$44*'3 Model Input'!E$45)</f>
        <v>Blank</v>
      </c>
      <c r="N1124" s="197" t="str">
        <f t="shared" si="190"/>
        <v>Blank</v>
      </c>
      <c r="O1124" s="197" t="str">
        <f>IF(D1124=0,"Blank",'3 Model Input'!E$49*(1-'3 Model Input'!E$51))</f>
        <v>Blank</v>
      </c>
      <c r="P1124" s="197" t="str">
        <f t="shared" si="191"/>
        <v>Blank</v>
      </c>
      <c r="Q1124" s="197" t="str">
        <f>IF(D1124=0,"Blank",IF(D1124="BEV",E1124*(1-'3 Model Input'!E$54), E1124))</f>
        <v>Blank</v>
      </c>
      <c r="R1124" s="198" t="str">
        <f>IF(D1124=0,"Blank",IF(D1124="PHEV",F1124/G1124,F1124*(1-'3 Model Input'!E$54)/G1124))</f>
        <v>Blank</v>
      </c>
      <c r="S1124" s="198" t="str">
        <f>IF(D1124=0,"Blank",IF(D1124="PHEV",MIN(M1124,E1124),MIN(M1124,(E1124*(1-'3 Model Input'!E$54)))))</f>
        <v>Blank</v>
      </c>
      <c r="T1124" s="217" t="str">
        <f t="shared" si="192"/>
        <v>Blank</v>
      </c>
      <c r="U1124" s="89"/>
      <c r="V1124" s="216" t="str">
        <f>IF(D1124=0,"Blank",P1124*'3 Model Input'!E$50)</f>
        <v>Blank</v>
      </c>
      <c r="W1124" s="197" t="str">
        <f t="shared" si="193"/>
        <v>Blank</v>
      </c>
      <c r="X1124" s="197" t="str">
        <f t="shared" si="194"/>
        <v>Blank</v>
      </c>
      <c r="Y1124" s="197" t="str">
        <f t="shared" si="195"/>
        <v>Blank</v>
      </c>
      <c r="Z1124" s="197" t="str">
        <f t="shared" si="196"/>
        <v>Blank</v>
      </c>
      <c r="AA1124" s="223" t="str" cm="1">
        <f t="array" ref="AA1124">_xlfn.IFS(ISTEXT('3 Model Input'!F$70),"Missing",ISTEXT('3 Model Input'!I$70),"Missing",ISNUMBER('3 Model Input'!K$70),'3 Model Input'!K$70*P1124)</f>
        <v>Missing</v>
      </c>
      <c r="AB1124" s="89"/>
      <c r="AC1124" s="227" t="str" cm="1">
        <f t="array" ref="AC1124">IF(D1124=0,"Blank",_xlfn.IFS('3 Model Input'!E$61=1,(V1124*G1124)/T1124,'3 Model Input'!E$61=2,(W1124*G1124)/T1124,'3 Model Input'!E$61=3,(X1124*G1124)/T1124,'3 Model Input'!E$61=4,(Y1124*G1124)/T1124,'3 Model Input'!E$61=5,(Z1124*G1124)/T1124, ISTEXT('3 Model Input'!E$61),"Missing",'3 Model Input'!E$61=6,(AA1124*G1124)/T1124))</f>
        <v>Blank</v>
      </c>
      <c r="AD1124" s="202" t="str">
        <f t="shared" si="197"/>
        <v>Blank</v>
      </c>
      <c r="AE1124" s="202" t="str">
        <f t="shared" si="198"/>
        <v>Blank</v>
      </c>
      <c r="AF1124" s="217" t="str">
        <f t="shared" si="199"/>
        <v>Blank</v>
      </c>
      <c r="AG1124" s="9" t="str" cm="1">
        <f t="array" ref="AG1124">_xlfn.IFS(ISNUMBER(AC1124), "", ISNUMBER(SEARCH("Blank", AC1124)), "", ISERROR(AC1124), "Bad input on tab 3")</f>
        <v/>
      </c>
    </row>
    <row r="1125" spans="2:33" ht="15" customHeight="1" x14ac:dyDescent="0.75">
      <c r="B1125" s="205" t="str">
        <f>'5 Driver Data'!B1125</f>
        <v>1117</v>
      </c>
      <c r="C1125" s="193">
        <f>'5 Driver Data'!C1125</f>
        <v>0</v>
      </c>
      <c r="D1125" s="192">
        <f>'5 Driver Data'!D1125</f>
        <v>0</v>
      </c>
      <c r="E1125" s="191">
        <f>'5 Driver Data'!E1125</f>
        <v>0</v>
      </c>
      <c r="F1125" s="191">
        <f>'5 Driver Data'!F1125</f>
        <v>0</v>
      </c>
      <c r="G1125" s="191">
        <f>'5 Driver Data'!G1125</f>
        <v>0</v>
      </c>
      <c r="H1125" s="191">
        <f>'5 Driver Data'!H1125</f>
        <v>0</v>
      </c>
      <c r="I1125" s="191">
        <f>'5 Driver Data'!I1125</f>
        <v>0</v>
      </c>
      <c r="J1125" s="191">
        <f>'5 Driver Data'!J1125</f>
        <v>0</v>
      </c>
      <c r="K1125" s="206">
        <f>'5 Driver Data'!K1125</f>
        <v>0</v>
      </c>
      <c r="L1125" s="1"/>
      <c r="M1125" s="216" t="str">
        <f>IF(D1125=0,"Blank",'3 Model Input'!E$44*'3 Model Input'!E$45)</f>
        <v>Blank</v>
      </c>
      <c r="N1125" s="197" t="str">
        <f t="shared" si="190"/>
        <v>Blank</v>
      </c>
      <c r="O1125" s="197" t="str">
        <f>IF(D1125=0,"Blank",'3 Model Input'!E$49*(1-'3 Model Input'!E$51))</f>
        <v>Blank</v>
      </c>
      <c r="P1125" s="197" t="str">
        <f t="shared" si="191"/>
        <v>Blank</v>
      </c>
      <c r="Q1125" s="197" t="str">
        <f>IF(D1125=0,"Blank",IF(D1125="BEV",E1125*(1-'3 Model Input'!E$54), E1125))</f>
        <v>Blank</v>
      </c>
      <c r="R1125" s="198" t="str">
        <f>IF(D1125=0,"Blank",IF(D1125="PHEV",F1125/G1125,F1125*(1-'3 Model Input'!E$54)/G1125))</f>
        <v>Blank</v>
      </c>
      <c r="S1125" s="198" t="str">
        <f>IF(D1125=0,"Blank",IF(D1125="PHEV",MIN(M1125,E1125),MIN(M1125,(E1125*(1-'3 Model Input'!E$54)))))</f>
        <v>Blank</v>
      </c>
      <c r="T1125" s="217" t="str">
        <f t="shared" si="192"/>
        <v>Blank</v>
      </c>
      <c r="U1125" s="89"/>
      <c r="V1125" s="216" t="str">
        <f>IF(D1125=0,"Blank",P1125*'3 Model Input'!E$50)</f>
        <v>Blank</v>
      </c>
      <c r="W1125" s="197" t="str">
        <f t="shared" si="193"/>
        <v>Blank</v>
      </c>
      <c r="X1125" s="197" t="str">
        <f t="shared" si="194"/>
        <v>Blank</v>
      </c>
      <c r="Y1125" s="197" t="str">
        <f t="shared" si="195"/>
        <v>Blank</v>
      </c>
      <c r="Z1125" s="197" t="str">
        <f t="shared" si="196"/>
        <v>Blank</v>
      </c>
      <c r="AA1125" s="223" t="str" cm="1">
        <f t="array" ref="AA1125">_xlfn.IFS(ISTEXT('3 Model Input'!F$70),"Missing",ISTEXT('3 Model Input'!I$70),"Missing",ISNUMBER('3 Model Input'!K$70),'3 Model Input'!K$70*P1125)</f>
        <v>Missing</v>
      </c>
      <c r="AB1125" s="89"/>
      <c r="AC1125" s="227" t="str" cm="1">
        <f t="array" ref="AC1125">IF(D1125=0,"Blank",_xlfn.IFS('3 Model Input'!E$61=1,(V1125*G1125)/T1125,'3 Model Input'!E$61=2,(W1125*G1125)/T1125,'3 Model Input'!E$61=3,(X1125*G1125)/T1125,'3 Model Input'!E$61=4,(Y1125*G1125)/T1125,'3 Model Input'!E$61=5,(Z1125*G1125)/T1125, ISTEXT('3 Model Input'!E$61),"Missing",'3 Model Input'!E$61=6,(AA1125*G1125)/T1125))</f>
        <v>Blank</v>
      </c>
      <c r="AD1125" s="202" t="str">
        <f t="shared" si="197"/>
        <v>Blank</v>
      </c>
      <c r="AE1125" s="202" t="str">
        <f t="shared" si="198"/>
        <v>Blank</v>
      </c>
      <c r="AF1125" s="217" t="str">
        <f t="shared" si="199"/>
        <v>Blank</v>
      </c>
      <c r="AG1125" s="9" t="str" cm="1">
        <f t="array" ref="AG1125">_xlfn.IFS(ISNUMBER(AC1125), "", ISNUMBER(SEARCH("Blank", AC1125)), "", ISERROR(AC1125), "Bad input on tab 3")</f>
        <v/>
      </c>
    </row>
    <row r="1126" spans="2:33" ht="15" customHeight="1" x14ac:dyDescent="0.75">
      <c r="B1126" s="205" t="str">
        <f>'5 Driver Data'!B1126</f>
        <v>1118</v>
      </c>
      <c r="C1126" s="193">
        <f>'5 Driver Data'!C1126</f>
        <v>0</v>
      </c>
      <c r="D1126" s="192">
        <f>'5 Driver Data'!D1126</f>
        <v>0</v>
      </c>
      <c r="E1126" s="191">
        <f>'5 Driver Data'!E1126</f>
        <v>0</v>
      </c>
      <c r="F1126" s="191">
        <f>'5 Driver Data'!F1126</f>
        <v>0</v>
      </c>
      <c r="G1126" s="191">
        <f>'5 Driver Data'!G1126</f>
        <v>0</v>
      </c>
      <c r="H1126" s="191">
        <f>'5 Driver Data'!H1126</f>
        <v>0</v>
      </c>
      <c r="I1126" s="191">
        <f>'5 Driver Data'!I1126</f>
        <v>0</v>
      </c>
      <c r="J1126" s="191">
        <f>'5 Driver Data'!J1126</f>
        <v>0</v>
      </c>
      <c r="K1126" s="206">
        <f>'5 Driver Data'!K1126</f>
        <v>0</v>
      </c>
      <c r="L1126" s="1"/>
      <c r="M1126" s="216" t="str">
        <f>IF(D1126=0,"Blank",'3 Model Input'!E$44*'3 Model Input'!E$45)</f>
        <v>Blank</v>
      </c>
      <c r="N1126" s="197" t="str">
        <f t="shared" si="190"/>
        <v>Blank</v>
      </c>
      <c r="O1126" s="197" t="str">
        <f>IF(D1126=0,"Blank",'3 Model Input'!E$49*(1-'3 Model Input'!E$51))</f>
        <v>Blank</v>
      </c>
      <c r="P1126" s="197" t="str">
        <f t="shared" si="191"/>
        <v>Blank</v>
      </c>
      <c r="Q1126" s="197" t="str">
        <f>IF(D1126=0,"Blank",IF(D1126="BEV",E1126*(1-'3 Model Input'!E$54), E1126))</f>
        <v>Blank</v>
      </c>
      <c r="R1126" s="198" t="str">
        <f>IF(D1126=0,"Blank",IF(D1126="PHEV",F1126/G1126,F1126*(1-'3 Model Input'!E$54)/G1126))</f>
        <v>Blank</v>
      </c>
      <c r="S1126" s="198" t="str">
        <f>IF(D1126=0,"Blank",IF(D1126="PHEV",MIN(M1126,E1126),MIN(M1126,(E1126*(1-'3 Model Input'!E$54)))))</f>
        <v>Blank</v>
      </c>
      <c r="T1126" s="217" t="str">
        <f t="shared" si="192"/>
        <v>Blank</v>
      </c>
      <c r="U1126" s="89"/>
      <c r="V1126" s="216" t="str">
        <f>IF(D1126=0,"Blank",P1126*'3 Model Input'!E$50)</f>
        <v>Blank</v>
      </c>
      <c r="W1126" s="197" t="str">
        <f t="shared" si="193"/>
        <v>Blank</v>
      </c>
      <c r="X1126" s="197" t="str">
        <f t="shared" si="194"/>
        <v>Blank</v>
      </c>
      <c r="Y1126" s="197" t="str">
        <f t="shared" si="195"/>
        <v>Blank</v>
      </c>
      <c r="Z1126" s="197" t="str">
        <f t="shared" si="196"/>
        <v>Blank</v>
      </c>
      <c r="AA1126" s="223" t="str" cm="1">
        <f t="array" ref="AA1126">_xlfn.IFS(ISTEXT('3 Model Input'!F$70),"Missing",ISTEXT('3 Model Input'!I$70),"Missing",ISNUMBER('3 Model Input'!K$70),'3 Model Input'!K$70*P1126)</f>
        <v>Missing</v>
      </c>
      <c r="AB1126" s="89"/>
      <c r="AC1126" s="227" t="str" cm="1">
        <f t="array" ref="AC1126">IF(D1126=0,"Blank",_xlfn.IFS('3 Model Input'!E$61=1,(V1126*G1126)/T1126,'3 Model Input'!E$61=2,(W1126*G1126)/T1126,'3 Model Input'!E$61=3,(X1126*G1126)/T1126,'3 Model Input'!E$61=4,(Y1126*G1126)/T1126,'3 Model Input'!E$61=5,(Z1126*G1126)/T1126, ISTEXT('3 Model Input'!E$61),"Missing",'3 Model Input'!E$61=6,(AA1126*G1126)/T1126))</f>
        <v>Blank</v>
      </c>
      <c r="AD1126" s="202" t="str">
        <f t="shared" si="197"/>
        <v>Blank</v>
      </c>
      <c r="AE1126" s="202" t="str">
        <f t="shared" si="198"/>
        <v>Blank</v>
      </c>
      <c r="AF1126" s="217" t="str">
        <f t="shared" si="199"/>
        <v>Blank</v>
      </c>
      <c r="AG1126" s="9" t="str" cm="1">
        <f t="array" ref="AG1126">_xlfn.IFS(ISNUMBER(AC1126), "", ISNUMBER(SEARCH("Blank", AC1126)), "", ISERROR(AC1126), "Bad input on tab 3")</f>
        <v/>
      </c>
    </row>
    <row r="1127" spans="2:33" ht="15" customHeight="1" x14ac:dyDescent="0.75">
      <c r="B1127" s="205" t="str">
        <f>'5 Driver Data'!B1127</f>
        <v>1119</v>
      </c>
      <c r="C1127" s="193">
        <f>'5 Driver Data'!C1127</f>
        <v>0</v>
      </c>
      <c r="D1127" s="192">
        <f>'5 Driver Data'!D1127</f>
        <v>0</v>
      </c>
      <c r="E1127" s="191">
        <f>'5 Driver Data'!E1127</f>
        <v>0</v>
      </c>
      <c r="F1127" s="191">
        <f>'5 Driver Data'!F1127</f>
        <v>0</v>
      </c>
      <c r="G1127" s="191">
        <f>'5 Driver Data'!G1127</f>
        <v>0</v>
      </c>
      <c r="H1127" s="191">
        <f>'5 Driver Data'!H1127</f>
        <v>0</v>
      </c>
      <c r="I1127" s="191">
        <f>'5 Driver Data'!I1127</f>
        <v>0</v>
      </c>
      <c r="J1127" s="191">
        <f>'5 Driver Data'!J1127</f>
        <v>0</v>
      </c>
      <c r="K1127" s="206">
        <f>'5 Driver Data'!K1127</f>
        <v>0</v>
      </c>
      <c r="L1127" s="1"/>
      <c r="M1127" s="216" t="str">
        <f>IF(D1127=0,"Blank",'3 Model Input'!E$44*'3 Model Input'!E$45)</f>
        <v>Blank</v>
      </c>
      <c r="N1127" s="197" t="str">
        <f t="shared" si="190"/>
        <v>Blank</v>
      </c>
      <c r="O1127" s="197" t="str">
        <f>IF(D1127=0,"Blank",'3 Model Input'!E$49*(1-'3 Model Input'!E$51))</f>
        <v>Blank</v>
      </c>
      <c r="P1127" s="197" t="str">
        <f t="shared" si="191"/>
        <v>Blank</v>
      </c>
      <c r="Q1127" s="197" t="str">
        <f>IF(D1127=0,"Blank",IF(D1127="BEV",E1127*(1-'3 Model Input'!E$54), E1127))</f>
        <v>Blank</v>
      </c>
      <c r="R1127" s="198" t="str">
        <f>IF(D1127=0,"Blank",IF(D1127="PHEV",F1127/G1127,F1127*(1-'3 Model Input'!E$54)/G1127))</f>
        <v>Blank</v>
      </c>
      <c r="S1127" s="198" t="str">
        <f>IF(D1127=0,"Blank",IF(D1127="PHEV",MIN(M1127,E1127),MIN(M1127,(E1127*(1-'3 Model Input'!E$54)))))</f>
        <v>Blank</v>
      </c>
      <c r="T1127" s="217" t="str">
        <f t="shared" si="192"/>
        <v>Blank</v>
      </c>
      <c r="U1127" s="89"/>
      <c r="V1127" s="216" t="str">
        <f>IF(D1127=0,"Blank",P1127*'3 Model Input'!E$50)</f>
        <v>Blank</v>
      </c>
      <c r="W1127" s="197" t="str">
        <f t="shared" si="193"/>
        <v>Blank</v>
      </c>
      <c r="X1127" s="197" t="str">
        <f t="shared" si="194"/>
        <v>Blank</v>
      </c>
      <c r="Y1127" s="197" t="str">
        <f t="shared" si="195"/>
        <v>Blank</v>
      </c>
      <c r="Z1127" s="197" t="str">
        <f t="shared" si="196"/>
        <v>Blank</v>
      </c>
      <c r="AA1127" s="223" t="str" cm="1">
        <f t="array" ref="AA1127">_xlfn.IFS(ISTEXT('3 Model Input'!F$70),"Missing",ISTEXT('3 Model Input'!I$70),"Missing",ISNUMBER('3 Model Input'!K$70),'3 Model Input'!K$70*P1127)</f>
        <v>Missing</v>
      </c>
      <c r="AB1127" s="89"/>
      <c r="AC1127" s="227" t="str" cm="1">
        <f t="array" ref="AC1127">IF(D1127=0,"Blank",_xlfn.IFS('3 Model Input'!E$61=1,(V1127*G1127)/T1127,'3 Model Input'!E$61=2,(W1127*G1127)/T1127,'3 Model Input'!E$61=3,(X1127*G1127)/T1127,'3 Model Input'!E$61=4,(Y1127*G1127)/T1127,'3 Model Input'!E$61=5,(Z1127*G1127)/T1127, ISTEXT('3 Model Input'!E$61),"Missing",'3 Model Input'!E$61=6,(AA1127*G1127)/T1127))</f>
        <v>Blank</v>
      </c>
      <c r="AD1127" s="202" t="str">
        <f t="shared" si="197"/>
        <v>Blank</v>
      </c>
      <c r="AE1127" s="202" t="str">
        <f t="shared" si="198"/>
        <v>Blank</v>
      </c>
      <c r="AF1127" s="217" t="str">
        <f t="shared" si="199"/>
        <v>Blank</v>
      </c>
      <c r="AG1127" s="9" t="str" cm="1">
        <f t="array" ref="AG1127">_xlfn.IFS(ISNUMBER(AC1127), "", ISNUMBER(SEARCH("Blank", AC1127)), "", ISERROR(AC1127), "Bad input on tab 3")</f>
        <v/>
      </c>
    </row>
    <row r="1128" spans="2:33" ht="15" customHeight="1" x14ac:dyDescent="0.75">
      <c r="B1128" s="205" t="str">
        <f>'5 Driver Data'!B1128</f>
        <v>1120</v>
      </c>
      <c r="C1128" s="193">
        <f>'5 Driver Data'!C1128</f>
        <v>0</v>
      </c>
      <c r="D1128" s="192">
        <f>'5 Driver Data'!D1128</f>
        <v>0</v>
      </c>
      <c r="E1128" s="191">
        <f>'5 Driver Data'!E1128</f>
        <v>0</v>
      </c>
      <c r="F1128" s="191">
        <f>'5 Driver Data'!F1128</f>
        <v>0</v>
      </c>
      <c r="G1128" s="191">
        <f>'5 Driver Data'!G1128</f>
        <v>0</v>
      </c>
      <c r="H1128" s="191">
        <f>'5 Driver Data'!H1128</f>
        <v>0</v>
      </c>
      <c r="I1128" s="191">
        <f>'5 Driver Data'!I1128</f>
        <v>0</v>
      </c>
      <c r="J1128" s="191">
        <f>'5 Driver Data'!J1128</f>
        <v>0</v>
      </c>
      <c r="K1128" s="206">
        <f>'5 Driver Data'!K1128</f>
        <v>0</v>
      </c>
      <c r="L1128" s="1"/>
      <c r="M1128" s="216" t="str">
        <f>IF(D1128=0,"Blank",'3 Model Input'!E$44*'3 Model Input'!E$45)</f>
        <v>Blank</v>
      </c>
      <c r="N1128" s="197" t="str">
        <f t="shared" si="190"/>
        <v>Blank</v>
      </c>
      <c r="O1128" s="197" t="str">
        <f>IF(D1128=0,"Blank",'3 Model Input'!E$49*(1-'3 Model Input'!E$51))</f>
        <v>Blank</v>
      </c>
      <c r="P1128" s="197" t="str">
        <f t="shared" si="191"/>
        <v>Blank</v>
      </c>
      <c r="Q1128" s="197" t="str">
        <f>IF(D1128=0,"Blank",IF(D1128="BEV",E1128*(1-'3 Model Input'!E$54), E1128))</f>
        <v>Blank</v>
      </c>
      <c r="R1128" s="198" t="str">
        <f>IF(D1128=0,"Blank",IF(D1128="PHEV",F1128/G1128,F1128*(1-'3 Model Input'!E$54)/G1128))</f>
        <v>Blank</v>
      </c>
      <c r="S1128" s="198" t="str">
        <f>IF(D1128=0,"Blank",IF(D1128="PHEV",MIN(M1128,E1128),MIN(M1128,(E1128*(1-'3 Model Input'!E$54)))))</f>
        <v>Blank</v>
      </c>
      <c r="T1128" s="217" t="str">
        <f t="shared" si="192"/>
        <v>Blank</v>
      </c>
      <c r="U1128" s="89"/>
      <c r="V1128" s="216" t="str">
        <f>IF(D1128=0,"Blank",P1128*'3 Model Input'!E$50)</f>
        <v>Blank</v>
      </c>
      <c r="W1128" s="197" t="str">
        <f t="shared" si="193"/>
        <v>Blank</v>
      </c>
      <c r="X1128" s="197" t="str">
        <f t="shared" si="194"/>
        <v>Blank</v>
      </c>
      <c r="Y1128" s="197" t="str">
        <f t="shared" si="195"/>
        <v>Blank</v>
      </c>
      <c r="Z1128" s="197" t="str">
        <f t="shared" si="196"/>
        <v>Blank</v>
      </c>
      <c r="AA1128" s="223" t="str" cm="1">
        <f t="array" ref="AA1128">_xlfn.IFS(ISTEXT('3 Model Input'!F$70),"Missing",ISTEXT('3 Model Input'!I$70),"Missing",ISNUMBER('3 Model Input'!K$70),'3 Model Input'!K$70*P1128)</f>
        <v>Missing</v>
      </c>
      <c r="AB1128" s="89"/>
      <c r="AC1128" s="227" t="str" cm="1">
        <f t="array" ref="AC1128">IF(D1128=0,"Blank",_xlfn.IFS('3 Model Input'!E$61=1,(V1128*G1128)/T1128,'3 Model Input'!E$61=2,(W1128*G1128)/T1128,'3 Model Input'!E$61=3,(X1128*G1128)/T1128,'3 Model Input'!E$61=4,(Y1128*G1128)/T1128,'3 Model Input'!E$61=5,(Z1128*G1128)/T1128, ISTEXT('3 Model Input'!E$61),"Missing",'3 Model Input'!E$61=6,(AA1128*G1128)/T1128))</f>
        <v>Blank</v>
      </c>
      <c r="AD1128" s="202" t="str">
        <f t="shared" si="197"/>
        <v>Blank</v>
      </c>
      <c r="AE1128" s="202" t="str">
        <f t="shared" si="198"/>
        <v>Blank</v>
      </c>
      <c r="AF1128" s="217" t="str">
        <f t="shared" si="199"/>
        <v>Blank</v>
      </c>
      <c r="AG1128" s="9" t="str" cm="1">
        <f t="array" ref="AG1128">_xlfn.IFS(ISNUMBER(AC1128), "", ISNUMBER(SEARCH("Blank", AC1128)), "", ISERROR(AC1128), "Bad input on tab 3")</f>
        <v/>
      </c>
    </row>
    <row r="1129" spans="2:33" ht="15" customHeight="1" x14ac:dyDescent="0.75">
      <c r="B1129" s="205" t="str">
        <f>'5 Driver Data'!B1129</f>
        <v>1121</v>
      </c>
      <c r="C1129" s="193">
        <f>'5 Driver Data'!C1129</f>
        <v>0</v>
      </c>
      <c r="D1129" s="192">
        <f>'5 Driver Data'!D1129</f>
        <v>0</v>
      </c>
      <c r="E1129" s="191">
        <f>'5 Driver Data'!E1129</f>
        <v>0</v>
      </c>
      <c r="F1129" s="191">
        <f>'5 Driver Data'!F1129</f>
        <v>0</v>
      </c>
      <c r="G1129" s="191">
        <f>'5 Driver Data'!G1129</f>
        <v>0</v>
      </c>
      <c r="H1129" s="191">
        <f>'5 Driver Data'!H1129</f>
        <v>0</v>
      </c>
      <c r="I1129" s="191">
        <f>'5 Driver Data'!I1129</f>
        <v>0</v>
      </c>
      <c r="J1129" s="191">
        <f>'5 Driver Data'!J1129</f>
        <v>0</v>
      </c>
      <c r="K1129" s="206">
        <f>'5 Driver Data'!K1129</f>
        <v>0</v>
      </c>
      <c r="L1129" s="1"/>
      <c r="M1129" s="216" t="str">
        <f>IF(D1129=0,"Blank",'3 Model Input'!E$44*'3 Model Input'!E$45)</f>
        <v>Blank</v>
      </c>
      <c r="N1129" s="197" t="str">
        <f t="shared" si="190"/>
        <v>Blank</v>
      </c>
      <c r="O1129" s="197" t="str">
        <f>IF(D1129=0,"Blank",'3 Model Input'!E$49*(1-'3 Model Input'!E$51))</f>
        <v>Blank</v>
      </c>
      <c r="P1129" s="197" t="str">
        <f t="shared" si="191"/>
        <v>Blank</v>
      </c>
      <c r="Q1129" s="197" t="str">
        <f>IF(D1129=0,"Blank",IF(D1129="BEV",E1129*(1-'3 Model Input'!E$54), E1129))</f>
        <v>Blank</v>
      </c>
      <c r="R1129" s="198" t="str">
        <f>IF(D1129=0,"Blank",IF(D1129="PHEV",F1129/G1129,F1129*(1-'3 Model Input'!E$54)/G1129))</f>
        <v>Blank</v>
      </c>
      <c r="S1129" s="198" t="str">
        <f>IF(D1129=0,"Blank",IF(D1129="PHEV",MIN(M1129,E1129),MIN(M1129,(E1129*(1-'3 Model Input'!E$54)))))</f>
        <v>Blank</v>
      </c>
      <c r="T1129" s="217" t="str">
        <f t="shared" si="192"/>
        <v>Blank</v>
      </c>
      <c r="U1129" s="89"/>
      <c r="V1129" s="216" t="str">
        <f>IF(D1129=0,"Blank",P1129*'3 Model Input'!E$50)</f>
        <v>Blank</v>
      </c>
      <c r="W1129" s="197" t="str">
        <f t="shared" si="193"/>
        <v>Blank</v>
      </c>
      <c r="X1129" s="197" t="str">
        <f t="shared" si="194"/>
        <v>Blank</v>
      </c>
      <c r="Y1129" s="197" t="str">
        <f t="shared" si="195"/>
        <v>Blank</v>
      </c>
      <c r="Z1129" s="197" t="str">
        <f t="shared" si="196"/>
        <v>Blank</v>
      </c>
      <c r="AA1129" s="223" t="str" cm="1">
        <f t="array" ref="AA1129">_xlfn.IFS(ISTEXT('3 Model Input'!F$70),"Missing",ISTEXT('3 Model Input'!I$70),"Missing",ISNUMBER('3 Model Input'!K$70),'3 Model Input'!K$70*P1129)</f>
        <v>Missing</v>
      </c>
      <c r="AB1129" s="89"/>
      <c r="AC1129" s="227" t="str" cm="1">
        <f t="array" ref="AC1129">IF(D1129=0,"Blank",_xlfn.IFS('3 Model Input'!E$61=1,(V1129*G1129)/T1129,'3 Model Input'!E$61=2,(W1129*G1129)/T1129,'3 Model Input'!E$61=3,(X1129*G1129)/T1129,'3 Model Input'!E$61=4,(Y1129*G1129)/T1129,'3 Model Input'!E$61=5,(Z1129*G1129)/T1129, ISTEXT('3 Model Input'!E$61),"Missing",'3 Model Input'!E$61=6,(AA1129*G1129)/T1129))</f>
        <v>Blank</v>
      </c>
      <c r="AD1129" s="202" t="str">
        <f t="shared" si="197"/>
        <v>Blank</v>
      </c>
      <c r="AE1129" s="202" t="str">
        <f t="shared" si="198"/>
        <v>Blank</v>
      </c>
      <c r="AF1129" s="217" t="str">
        <f t="shared" si="199"/>
        <v>Blank</v>
      </c>
      <c r="AG1129" s="9" t="str" cm="1">
        <f t="array" ref="AG1129">_xlfn.IFS(ISNUMBER(AC1129), "", ISNUMBER(SEARCH("Blank", AC1129)), "", ISERROR(AC1129), "Bad input on tab 3")</f>
        <v/>
      </c>
    </row>
    <row r="1130" spans="2:33" ht="15" customHeight="1" x14ac:dyDescent="0.75">
      <c r="B1130" s="205" t="str">
        <f>'5 Driver Data'!B1130</f>
        <v>1122</v>
      </c>
      <c r="C1130" s="193">
        <f>'5 Driver Data'!C1130</f>
        <v>0</v>
      </c>
      <c r="D1130" s="192">
        <f>'5 Driver Data'!D1130</f>
        <v>0</v>
      </c>
      <c r="E1130" s="191">
        <f>'5 Driver Data'!E1130</f>
        <v>0</v>
      </c>
      <c r="F1130" s="191">
        <f>'5 Driver Data'!F1130</f>
        <v>0</v>
      </c>
      <c r="G1130" s="191">
        <f>'5 Driver Data'!G1130</f>
        <v>0</v>
      </c>
      <c r="H1130" s="191">
        <f>'5 Driver Data'!H1130</f>
        <v>0</v>
      </c>
      <c r="I1130" s="191">
        <f>'5 Driver Data'!I1130</f>
        <v>0</v>
      </c>
      <c r="J1130" s="191">
        <f>'5 Driver Data'!J1130</f>
        <v>0</v>
      </c>
      <c r="K1130" s="206">
        <f>'5 Driver Data'!K1130</f>
        <v>0</v>
      </c>
      <c r="L1130" s="1"/>
      <c r="M1130" s="216" t="str">
        <f>IF(D1130=0,"Blank",'3 Model Input'!E$44*'3 Model Input'!E$45)</f>
        <v>Blank</v>
      </c>
      <c r="N1130" s="197" t="str">
        <f t="shared" si="190"/>
        <v>Blank</v>
      </c>
      <c r="O1130" s="197" t="str">
        <f>IF(D1130=0,"Blank",'3 Model Input'!E$49*(1-'3 Model Input'!E$51))</f>
        <v>Blank</v>
      </c>
      <c r="P1130" s="197" t="str">
        <f t="shared" si="191"/>
        <v>Blank</v>
      </c>
      <c r="Q1130" s="197" t="str">
        <f>IF(D1130=0,"Blank",IF(D1130="BEV",E1130*(1-'3 Model Input'!E$54), E1130))</f>
        <v>Blank</v>
      </c>
      <c r="R1130" s="198" t="str">
        <f>IF(D1130=0,"Blank",IF(D1130="PHEV",F1130/G1130,F1130*(1-'3 Model Input'!E$54)/G1130))</f>
        <v>Blank</v>
      </c>
      <c r="S1130" s="198" t="str">
        <f>IF(D1130=0,"Blank",IF(D1130="PHEV",MIN(M1130,E1130),MIN(M1130,(E1130*(1-'3 Model Input'!E$54)))))</f>
        <v>Blank</v>
      </c>
      <c r="T1130" s="217" t="str">
        <f t="shared" si="192"/>
        <v>Blank</v>
      </c>
      <c r="U1130" s="89"/>
      <c r="V1130" s="216" t="str">
        <f>IF(D1130=0,"Blank",P1130*'3 Model Input'!E$50)</f>
        <v>Blank</v>
      </c>
      <c r="W1130" s="197" t="str">
        <f t="shared" si="193"/>
        <v>Blank</v>
      </c>
      <c r="X1130" s="197" t="str">
        <f t="shared" si="194"/>
        <v>Blank</v>
      </c>
      <c r="Y1130" s="197" t="str">
        <f t="shared" si="195"/>
        <v>Blank</v>
      </c>
      <c r="Z1130" s="197" t="str">
        <f t="shared" si="196"/>
        <v>Blank</v>
      </c>
      <c r="AA1130" s="223" t="str" cm="1">
        <f t="array" ref="AA1130">_xlfn.IFS(ISTEXT('3 Model Input'!F$70),"Missing",ISTEXT('3 Model Input'!I$70),"Missing",ISNUMBER('3 Model Input'!K$70),'3 Model Input'!K$70*P1130)</f>
        <v>Missing</v>
      </c>
      <c r="AB1130" s="89"/>
      <c r="AC1130" s="227" t="str" cm="1">
        <f t="array" ref="AC1130">IF(D1130=0,"Blank",_xlfn.IFS('3 Model Input'!E$61=1,(V1130*G1130)/T1130,'3 Model Input'!E$61=2,(W1130*G1130)/T1130,'3 Model Input'!E$61=3,(X1130*G1130)/T1130,'3 Model Input'!E$61=4,(Y1130*G1130)/T1130,'3 Model Input'!E$61=5,(Z1130*G1130)/T1130, ISTEXT('3 Model Input'!E$61),"Missing",'3 Model Input'!E$61=6,(AA1130*G1130)/T1130))</f>
        <v>Blank</v>
      </c>
      <c r="AD1130" s="202" t="str">
        <f t="shared" si="197"/>
        <v>Blank</v>
      </c>
      <c r="AE1130" s="202" t="str">
        <f t="shared" si="198"/>
        <v>Blank</v>
      </c>
      <c r="AF1130" s="217" t="str">
        <f t="shared" si="199"/>
        <v>Blank</v>
      </c>
      <c r="AG1130" s="9" t="str" cm="1">
        <f t="array" ref="AG1130">_xlfn.IFS(ISNUMBER(AC1130), "", ISNUMBER(SEARCH("Blank", AC1130)), "", ISERROR(AC1130), "Bad input on tab 3")</f>
        <v/>
      </c>
    </row>
    <row r="1131" spans="2:33" ht="15" customHeight="1" x14ac:dyDescent="0.75">
      <c r="B1131" s="205" t="str">
        <f>'5 Driver Data'!B1131</f>
        <v>1123</v>
      </c>
      <c r="C1131" s="193">
        <f>'5 Driver Data'!C1131</f>
        <v>0</v>
      </c>
      <c r="D1131" s="192">
        <f>'5 Driver Data'!D1131</f>
        <v>0</v>
      </c>
      <c r="E1131" s="191">
        <f>'5 Driver Data'!E1131</f>
        <v>0</v>
      </c>
      <c r="F1131" s="191">
        <f>'5 Driver Data'!F1131</f>
        <v>0</v>
      </c>
      <c r="G1131" s="191">
        <f>'5 Driver Data'!G1131</f>
        <v>0</v>
      </c>
      <c r="H1131" s="191">
        <f>'5 Driver Data'!H1131</f>
        <v>0</v>
      </c>
      <c r="I1131" s="191">
        <f>'5 Driver Data'!I1131</f>
        <v>0</v>
      </c>
      <c r="J1131" s="191">
        <f>'5 Driver Data'!J1131</f>
        <v>0</v>
      </c>
      <c r="K1131" s="206">
        <f>'5 Driver Data'!K1131</f>
        <v>0</v>
      </c>
      <c r="L1131" s="1"/>
      <c r="M1131" s="216" t="str">
        <f>IF(D1131=0,"Blank",'3 Model Input'!E$44*'3 Model Input'!E$45)</f>
        <v>Blank</v>
      </c>
      <c r="N1131" s="197" t="str">
        <f t="shared" si="190"/>
        <v>Blank</v>
      </c>
      <c r="O1131" s="197" t="str">
        <f>IF(D1131=0,"Blank",'3 Model Input'!E$49*(1-'3 Model Input'!E$51))</f>
        <v>Blank</v>
      </c>
      <c r="P1131" s="197" t="str">
        <f t="shared" si="191"/>
        <v>Blank</v>
      </c>
      <c r="Q1131" s="197" t="str">
        <f>IF(D1131=0,"Blank",IF(D1131="BEV",E1131*(1-'3 Model Input'!E$54), E1131))</f>
        <v>Blank</v>
      </c>
      <c r="R1131" s="198" t="str">
        <f>IF(D1131=0,"Blank",IF(D1131="PHEV",F1131/G1131,F1131*(1-'3 Model Input'!E$54)/G1131))</f>
        <v>Blank</v>
      </c>
      <c r="S1131" s="198" t="str">
        <f>IF(D1131=0,"Blank",IF(D1131="PHEV",MIN(M1131,E1131),MIN(M1131,(E1131*(1-'3 Model Input'!E$54)))))</f>
        <v>Blank</v>
      </c>
      <c r="T1131" s="217" t="str">
        <f t="shared" si="192"/>
        <v>Blank</v>
      </c>
      <c r="U1131" s="89"/>
      <c r="V1131" s="216" t="str">
        <f>IF(D1131=0,"Blank",P1131*'3 Model Input'!E$50)</f>
        <v>Blank</v>
      </c>
      <c r="W1131" s="197" t="str">
        <f t="shared" si="193"/>
        <v>Blank</v>
      </c>
      <c r="X1131" s="197" t="str">
        <f t="shared" si="194"/>
        <v>Blank</v>
      </c>
      <c r="Y1131" s="197" t="str">
        <f t="shared" si="195"/>
        <v>Blank</v>
      </c>
      <c r="Z1131" s="197" t="str">
        <f t="shared" si="196"/>
        <v>Blank</v>
      </c>
      <c r="AA1131" s="223" t="str" cm="1">
        <f t="array" ref="AA1131">_xlfn.IFS(ISTEXT('3 Model Input'!F$70),"Missing",ISTEXT('3 Model Input'!I$70),"Missing",ISNUMBER('3 Model Input'!K$70),'3 Model Input'!K$70*P1131)</f>
        <v>Missing</v>
      </c>
      <c r="AB1131" s="89"/>
      <c r="AC1131" s="227" t="str" cm="1">
        <f t="array" ref="AC1131">IF(D1131=0,"Blank",_xlfn.IFS('3 Model Input'!E$61=1,(V1131*G1131)/T1131,'3 Model Input'!E$61=2,(W1131*G1131)/T1131,'3 Model Input'!E$61=3,(X1131*G1131)/T1131,'3 Model Input'!E$61=4,(Y1131*G1131)/T1131,'3 Model Input'!E$61=5,(Z1131*G1131)/T1131, ISTEXT('3 Model Input'!E$61),"Missing",'3 Model Input'!E$61=6,(AA1131*G1131)/T1131))</f>
        <v>Blank</v>
      </c>
      <c r="AD1131" s="202" t="str">
        <f t="shared" si="197"/>
        <v>Blank</v>
      </c>
      <c r="AE1131" s="202" t="str">
        <f t="shared" si="198"/>
        <v>Blank</v>
      </c>
      <c r="AF1131" s="217" t="str">
        <f t="shared" si="199"/>
        <v>Blank</v>
      </c>
      <c r="AG1131" s="9" t="str" cm="1">
        <f t="array" ref="AG1131">_xlfn.IFS(ISNUMBER(AC1131), "", ISNUMBER(SEARCH("Blank", AC1131)), "", ISERROR(AC1131), "Bad input on tab 3")</f>
        <v/>
      </c>
    </row>
    <row r="1132" spans="2:33" ht="15" customHeight="1" x14ac:dyDescent="0.75">
      <c r="B1132" s="205" t="str">
        <f>'5 Driver Data'!B1132</f>
        <v>1124</v>
      </c>
      <c r="C1132" s="193">
        <f>'5 Driver Data'!C1132</f>
        <v>0</v>
      </c>
      <c r="D1132" s="192">
        <f>'5 Driver Data'!D1132</f>
        <v>0</v>
      </c>
      <c r="E1132" s="191">
        <f>'5 Driver Data'!E1132</f>
        <v>0</v>
      </c>
      <c r="F1132" s="191">
        <f>'5 Driver Data'!F1132</f>
        <v>0</v>
      </c>
      <c r="G1132" s="191">
        <f>'5 Driver Data'!G1132</f>
        <v>0</v>
      </c>
      <c r="H1132" s="191">
        <f>'5 Driver Data'!H1132</f>
        <v>0</v>
      </c>
      <c r="I1132" s="191">
        <f>'5 Driver Data'!I1132</f>
        <v>0</v>
      </c>
      <c r="J1132" s="191">
        <f>'5 Driver Data'!J1132</f>
        <v>0</v>
      </c>
      <c r="K1132" s="206">
        <f>'5 Driver Data'!K1132</f>
        <v>0</v>
      </c>
      <c r="L1132" s="1"/>
      <c r="M1132" s="216" t="str">
        <f>IF(D1132=0,"Blank",'3 Model Input'!E$44*'3 Model Input'!E$45)</f>
        <v>Blank</v>
      </c>
      <c r="N1132" s="197" t="str">
        <f t="shared" si="190"/>
        <v>Blank</v>
      </c>
      <c r="O1132" s="197" t="str">
        <f>IF(D1132=0,"Blank",'3 Model Input'!E$49*(1-'3 Model Input'!E$51))</f>
        <v>Blank</v>
      </c>
      <c r="P1132" s="197" t="str">
        <f t="shared" si="191"/>
        <v>Blank</v>
      </c>
      <c r="Q1132" s="197" t="str">
        <f>IF(D1132=0,"Blank",IF(D1132="BEV",E1132*(1-'3 Model Input'!E$54), E1132))</f>
        <v>Blank</v>
      </c>
      <c r="R1132" s="198" t="str">
        <f>IF(D1132=0,"Blank",IF(D1132="PHEV",F1132/G1132,F1132*(1-'3 Model Input'!E$54)/G1132))</f>
        <v>Blank</v>
      </c>
      <c r="S1132" s="198" t="str">
        <f>IF(D1132=0,"Blank",IF(D1132="PHEV",MIN(M1132,E1132),MIN(M1132,(E1132*(1-'3 Model Input'!E$54)))))</f>
        <v>Blank</v>
      </c>
      <c r="T1132" s="217" t="str">
        <f t="shared" si="192"/>
        <v>Blank</v>
      </c>
      <c r="U1132" s="89"/>
      <c r="V1132" s="216" t="str">
        <f>IF(D1132=0,"Blank",P1132*'3 Model Input'!E$50)</f>
        <v>Blank</v>
      </c>
      <c r="W1132" s="197" t="str">
        <f t="shared" si="193"/>
        <v>Blank</v>
      </c>
      <c r="X1132" s="197" t="str">
        <f t="shared" si="194"/>
        <v>Blank</v>
      </c>
      <c r="Y1132" s="197" t="str">
        <f t="shared" si="195"/>
        <v>Blank</v>
      </c>
      <c r="Z1132" s="197" t="str">
        <f t="shared" si="196"/>
        <v>Blank</v>
      </c>
      <c r="AA1132" s="223" t="str" cm="1">
        <f t="array" ref="AA1132">_xlfn.IFS(ISTEXT('3 Model Input'!F$70),"Missing",ISTEXT('3 Model Input'!I$70),"Missing",ISNUMBER('3 Model Input'!K$70),'3 Model Input'!K$70*P1132)</f>
        <v>Missing</v>
      </c>
      <c r="AB1132" s="89"/>
      <c r="AC1132" s="227" t="str" cm="1">
        <f t="array" ref="AC1132">IF(D1132=0,"Blank",_xlfn.IFS('3 Model Input'!E$61=1,(V1132*G1132)/T1132,'3 Model Input'!E$61=2,(W1132*G1132)/T1132,'3 Model Input'!E$61=3,(X1132*G1132)/T1132,'3 Model Input'!E$61=4,(Y1132*G1132)/T1132,'3 Model Input'!E$61=5,(Z1132*G1132)/T1132, ISTEXT('3 Model Input'!E$61),"Missing",'3 Model Input'!E$61=6,(AA1132*G1132)/T1132))</f>
        <v>Blank</v>
      </c>
      <c r="AD1132" s="202" t="str">
        <f t="shared" si="197"/>
        <v>Blank</v>
      </c>
      <c r="AE1132" s="202" t="str">
        <f t="shared" si="198"/>
        <v>Blank</v>
      </c>
      <c r="AF1132" s="217" t="str">
        <f t="shared" si="199"/>
        <v>Blank</v>
      </c>
      <c r="AG1132" s="9" t="str" cm="1">
        <f t="array" ref="AG1132">_xlfn.IFS(ISNUMBER(AC1132), "", ISNUMBER(SEARCH("Blank", AC1132)), "", ISERROR(AC1132), "Bad input on tab 3")</f>
        <v/>
      </c>
    </row>
    <row r="1133" spans="2:33" ht="15" customHeight="1" x14ac:dyDescent="0.75">
      <c r="B1133" s="205" t="str">
        <f>'5 Driver Data'!B1133</f>
        <v>1125</v>
      </c>
      <c r="C1133" s="193">
        <f>'5 Driver Data'!C1133</f>
        <v>0</v>
      </c>
      <c r="D1133" s="192">
        <f>'5 Driver Data'!D1133</f>
        <v>0</v>
      </c>
      <c r="E1133" s="191">
        <f>'5 Driver Data'!E1133</f>
        <v>0</v>
      </c>
      <c r="F1133" s="191">
        <f>'5 Driver Data'!F1133</f>
        <v>0</v>
      </c>
      <c r="G1133" s="191">
        <f>'5 Driver Data'!G1133</f>
        <v>0</v>
      </c>
      <c r="H1133" s="191">
        <f>'5 Driver Data'!H1133</f>
        <v>0</v>
      </c>
      <c r="I1133" s="191">
        <f>'5 Driver Data'!I1133</f>
        <v>0</v>
      </c>
      <c r="J1133" s="191">
        <f>'5 Driver Data'!J1133</f>
        <v>0</v>
      </c>
      <c r="K1133" s="206">
        <f>'5 Driver Data'!K1133</f>
        <v>0</v>
      </c>
      <c r="L1133" s="1"/>
      <c r="M1133" s="216" t="str">
        <f>IF(D1133=0,"Blank",'3 Model Input'!E$44*'3 Model Input'!E$45)</f>
        <v>Blank</v>
      </c>
      <c r="N1133" s="197" t="str">
        <f t="shared" si="190"/>
        <v>Blank</v>
      </c>
      <c r="O1133" s="197" t="str">
        <f>IF(D1133=0,"Blank",'3 Model Input'!E$49*(1-'3 Model Input'!E$51))</f>
        <v>Blank</v>
      </c>
      <c r="P1133" s="197" t="str">
        <f t="shared" si="191"/>
        <v>Blank</v>
      </c>
      <c r="Q1133" s="197" t="str">
        <f>IF(D1133=0,"Blank",IF(D1133="BEV",E1133*(1-'3 Model Input'!E$54), E1133))</f>
        <v>Blank</v>
      </c>
      <c r="R1133" s="198" t="str">
        <f>IF(D1133=0,"Blank",IF(D1133="PHEV",F1133/G1133,F1133*(1-'3 Model Input'!E$54)/G1133))</f>
        <v>Blank</v>
      </c>
      <c r="S1133" s="198" t="str">
        <f>IF(D1133=0,"Blank",IF(D1133="PHEV",MIN(M1133,E1133),MIN(M1133,(E1133*(1-'3 Model Input'!E$54)))))</f>
        <v>Blank</v>
      </c>
      <c r="T1133" s="217" t="str">
        <f t="shared" si="192"/>
        <v>Blank</v>
      </c>
      <c r="U1133" s="89"/>
      <c r="V1133" s="216" t="str">
        <f>IF(D1133=0,"Blank",P1133*'3 Model Input'!E$50)</f>
        <v>Blank</v>
      </c>
      <c r="W1133" s="197" t="str">
        <f t="shared" si="193"/>
        <v>Blank</v>
      </c>
      <c r="X1133" s="197" t="str">
        <f t="shared" si="194"/>
        <v>Blank</v>
      </c>
      <c r="Y1133" s="197" t="str">
        <f t="shared" si="195"/>
        <v>Blank</v>
      </c>
      <c r="Z1133" s="197" t="str">
        <f t="shared" si="196"/>
        <v>Blank</v>
      </c>
      <c r="AA1133" s="223" t="str" cm="1">
        <f t="array" ref="AA1133">_xlfn.IFS(ISTEXT('3 Model Input'!F$70),"Missing",ISTEXT('3 Model Input'!I$70),"Missing",ISNUMBER('3 Model Input'!K$70),'3 Model Input'!K$70*P1133)</f>
        <v>Missing</v>
      </c>
      <c r="AB1133" s="89"/>
      <c r="AC1133" s="227" t="str" cm="1">
        <f t="array" ref="AC1133">IF(D1133=0,"Blank",_xlfn.IFS('3 Model Input'!E$61=1,(V1133*G1133)/T1133,'3 Model Input'!E$61=2,(W1133*G1133)/T1133,'3 Model Input'!E$61=3,(X1133*G1133)/T1133,'3 Model Input'!E$61=4,(Y1133*G1133)/T1133,'3 Model Input'!E$61=5,(Z1133*G1133)/T1133, ISTEXT('3 Model Input'!E$61),"Missing",'3 Model Input'!E$61=6,(AA1133*G1133)/T1133))</f>
        <v>Blank</v>
      </c>
      <c r="AD1133" s="202" t="str">
        <f t="shared" si="197"/>
        <v>Blank</v>
      </c>
      <c r="AE1133" s="202" t="str">
        <f t="shared" si="198"/>
        <v>Blank</v>
      </c>
      <c r="AF1133" s="217" t="str">
        <f t="shared" si="199"/>
        <v>Blank</v>
      </c>
      <c r="AG1133" s="9" t="str" cm="1">
        <f t="array" ref="AG1133">_xlfn.IFS(ISNUMBER(AC1133), "", ISNUMBER(SEARCH("Blank", AC1133)), "", ISERROR(AC1133), "Bad input on tab 3")</f>
        <v/>
      </c>
    </row>
    <row r="1134" spans="2:33" ht="15" customHeight="1" x14ac:dyDescent="0.75">
      <c r="B1134" s="205" t="str">
        <f>'5 Driver Data'!B1134</f>
        <v>1126</v>
      </c>
      <c r="C1134" s="193">
        <f>'5 Driver Data'!C1134</f>
        <v>0</v>
      </c>
      <c r="D1134" s="192">
        <f>'5 Driver Data'!D1134</f>
        <v>0</v>
      </c>
      <c r="E1134" s="191">
        <f>'5 Driver Data'!E1134</f>
        <v>0</v>
      </c>
      <c r="F1134" s="191">
        <f>'5 Driver Data'!F1134</f>
        <v>0</v>
      </c>
      <c r="G1134" s="191">
        <f>'5 Driver Data'!G1134</f>
        <v>0</v>
      </c>
      <c r="H1134" s="191">
        <f>'5 Driver Data'!H1134</f>
        <v>0</v>
      </c>
      <c r="I1134" s="191">
        <f>'5 Driver Data'!I1134</f>
        <v>0</v>
      </c>
      <c r="J1134" s="191">
        <f>'5 Driver Data'!J1134</f>
        <v>0</v>
      </c>
      <c r="K1134" s="206">
        <f>'5 Driver Data'!K1134</f>
        <v>0</v>
      </c>
      <c r="L1134" s="1"/>
      <c r="M1134" s="216" t="str">
        <f>IF(D1134=0,"Blank",'3 Model Input'!E$44*'3 Model Input'!E$45)</f>
        <v>Blank</v>
      </c>
      <c r="N1134" s="197" t="str">
        <f t="shared" ref="N1134:N1197" si="200">IF(D1134=0,"Blank",H1134*I1134*52)</f>
        <v>Blank</v>
      </c>
      <c r="O1134" s="197" t="str">
        <f>IF(D1134=0,"Blank",'3 Model Input'!E$49*(1-'3 Model Input'!E$51))</f>
        <v>Blank</v>
      </c>
      <c r="P1134" s="197" t="str">
        <f t="shared" ref="P1134:P1197" si="201">IF(D1134=0,"Blank",SUM(N1134:O1134))</f>
        <v>Blank</v>
      </c>
      <c r="Q1134" s="197" t="str">
        <f>IF(D1134=0,"Blank",IF(D1134="BEV",E1134*(1-'3 Model Input'!E$54), E1134))</f>
        <v>Blank</v>
      </c>
      <c r="R1134" s="198" t="str">
        <f>IF(D1134=0,"Blank",IF(D1134="PHEV",F1134/G1134,F1134*(1-'3 Model Input'!E$54)/G1134))</f>
        <v>Blank</v>
      </c>
      <c r="S1134" s="198" t="str">
        <f>IF(D1134=0,"Blank",IF(D1134="PHEV",MIN(M1134,E1134),MIN(M1134,(E1134*(1-'3 Model Input'!E$54)))))</f>
        <v>Blank</v>
      </c>
      <c r="T1134" s="217" t="str">
        <f t="shared" ref="T1134:T1197" si="202">IF(D1134=0,"Blank",MIN(R1134,(S1134/E1134*F1134)))</f>
        <v>Blank</v>
      </c>
      <c r="U1134" s="89"/>
      <c r="V1134" s="216" t="str">
        <f>IF(D1134=0,"Blank",P1134*'3 Model Input'!E$50)</f>
        <v>Blank</v>
      </c>
      <c r="W1134" s="197" t="str">
        <f t="shared" ref="W1134:W1197" si="203">IF(D1134=0,"Blank",V1134*(1-J1134))</f>
        <v>Blank</v>
      </c>
      <c r="X1134" s="197" t="str">
        <f t="shared" ref="X1134:X1197" si="204">P1134</f>
        <v>Blank</v>
      </c>
      <c r="Y1134" s="197" t="str">
        <f t="shared" ref="Y1134:Y1197" si="205">IF(D1134=0,"Blank",P1134*(1-J1134))</f>
        <v>Blank</v>
      </c>
      <c r="Z1134" s="197" t="str">
        <f t="shared" ref="Z1134:Z1197" si="206">IF(D1134=0,"Blank",N1134*K1134)</f>
        <v>Blank</v>
      </c>
      <c r="AA1134" s="223" t="str" cm="1">
        <f t="array" ref="AA1134">_xlfn.IFS(ISTEXT('3 Model Input'!F$70),"Missing",ISTEXT('3 Model Input'!I$70),"Missing",ISNUMBER('3 Model Input'!K$70),'3 Model Input'!K$70*P1134)</f>
        <v>Missing</v>
      </c>
      <c r="AB1134" s="89"/>
      <c r="AC1134" s="227" t="str" cm="1">
        <f t="array" ref="AC1134">IF(D1134=0,"Blank",_xlfn.IFS('3 Model Input'!E$61=1,(V1134*G1134)/T1134,'3 Model Input'!E$61=2,(W1134*G1134)/T1134,'3 Model Input'!E$61=3,(X1134*G1134)/T1134,'3 Model Input'!E$61=4,(Y1134*G1134)/T1134,'3 Model Input'!E$61=5,(Z1134*G1134)/T1134, ISTEXT('3 Model Input'!E$61),"Missing",'3 Model Input'!E$61=6,(AA1134*G1134)/T1134))</f>
        <v>Blank</v>
      </c>
      <c r="AD1134" s="202" t="str">
        <f t="shared" ref="AD1134:AD1197" si="207">IF(D1134=0,"Blank",MIN(SUM(AC1134/52/H1134),1))</f>
        <v>Blank</v>
      </c>
      <c r="AE1134" s="202" t="str">
        <f t="shared" ref="AE1134:AE1197" si="208">IF(D1134=0,"Blank",AD1134*H1134)</f>
        <v>Blank</v>
      </c>
      <c r="AF1134" s="217" t="str">
        <f t="shared" ref="AF1134:AF1197" si="209">IF(D1134=0,"Blank",AC1134*S1134)</f>
        <v>Blank</v>
      </c>
      <c r="AG1134" s="9" t="str" cm="1">
        <f t="array" ref="AG1134">_xlfn.IFS(ISNUMBER(AC1134), "", ISNUMBER(SEARCH("Blank", AC1134)), "", ISERROR(AC1134), "Bad input on tab 3")</f>
        <v/>
      </c>
    </row>
    <row r="1135" spans="2:33" ht="15" customHeight="1" x14ac:dyDescent="0.75">
      <c r="B1135" s="205" t="str">
        <f>'5 Driver Data'!B1135</f>
        <v>1127</v>
      </c>
      <c r="C1135" s="193">
        <f>'5 Driver Data'!C1135</f>
        <v>0</v>
      </c>
      <c r="D1135" s="192">
        <f>'5 Driver Data'!D1135</f>
        <v>0</v>
      </c>
      <c r="E1135" s="191">
        <f>'5 Driver Data'!E1135</f>
        <v>0</v>
      </c>
      <c r="F1135" s="191">
        <f>'5 Driver Data'!F1135</f>
        <v>0</v>
      </c>
      <c r="G1135" s="191">
        <f>'5 Driver Data'!G1135</f>
        <v>0</v>
      </c>
      <c r="H1135" s="191">
        <f>'5 Driver Data'!H1135</f>
        <v>0</v>
      </c>
      <c r="I1135" s="191">
        <f>'5 Driver Data'!I1135</f>
        <v>0</v>
      </c>
      <c r="J1135" s="191">
        <f>'5 Driver Data'!J1135</f>
        <v>0</v>
      </c>
      <c r="K1135" s="206">
        <f>'5 Driver Data'!K1135</f>
        <v>0</v>
      </c>
      <c r="L1135" s="1"/>
      <c r="M1135" s="216" t="str">
        <f>IF(D1135=0,"Blank",'3 Model Input'!E$44*'3 Model Input'!E$45)</f>
        <v>Blank</v>
      </c>
      <c r="N1135" s="197" t="str">
        <f t="shared" si="200"/>
        <v>Blank</v>
      </c>
      <c r="O1135" s="197" t="str">
        <f>IF(D1135=0,"Blank",'3 Model Input'!E$49*(1-'3 Model Input'!E$51))</f>
        <v>Blank</v>
      </c>
      <c r="P1135" s="197" t="str">
        <f t="shared" si="201"/>
        <v>Blank</v>
      </c>
      <c r="Q1135" s="197" t="str">
        <f>IF(D1135=0,"Blank",IF(D1135="BEV",E1135*(1-'3 Model Input'!E$54), E1135))</f>
        <v>Blank</v>
      </c>
      <c r="R1135" s="198" t="str">
        <f>IF(D1135=0,"Blank",IF(D1135="PHEV",F1135/G1135,F1135*(1-'3 Model Input'!E$54)/G1135))</f>
        <v>Blank</v>
      </c>
      <c r="S1135" s="198" t="str">
        <f>IF(D1135=0,"Blank",IF(D1135="PHEV",MIN(M1135,E1135),MIN(M1135,(E1135*(1-'3 Model Input'!E$54)))))</f>
        <v>Blank</v>
      </c>
      <c r="T1135" s="217" t="str">
        <f t="shared" si="202"/>
        <v>Blank</v>
      </c>
      <c r="U1135" s="89"/>
      <c r="V1135" s="216" t="str">
        <f>IF(D1135=0,"Blank",P1135*'3 Model Input'!E$50)</f>
        <v>Blank</v>
      </c>
      <c r="W1135" s="197" t="str">
        <f t="shared" si="203"/>
        <v>Blank</v>
      </c>
      <c r="X1135" s="197" t="str">
        <f t="shared" si="204"/>
        <v>Blank</v>
      </c>
      <c r="Y1135" s="197" t="str">
        <f t="shared" si="205"/>
        <v>Blank</v>
      </c>
      <c r="Z1135" s="197" t="str">
        <f t="shared" si="206"/>
        <v>Blank</v>
      </c>
      <c r="AA1135" s="223" t="str" cm="1">
        <f t="array" ref="AA1135">_xlfn.IFS(ISTEXT('3 Model Input'!F$70),"Missing",ISTEXT('3 Model Input'!I$70),"Missing",ISNUMBER('3 Model Input'!K$70),'3 Model Input'!K$70*P1135)</f>
        <v>Missing</v>
      </c>
      <c r="AB1135" s="89"/>
      <c r="AC1135" s="227" t="str" cm="1">
        <f t="array" ref="AC1135">IF(D1135=0,"Blank",_xlfn.IFS('3 Model Input'!E$61=1,(V1135*G1135)/T1135,'3 Model Input'!E$61=2,(W1135*G1135)/T1135,'3 Model Input'!E$61=3,(X1135*G1135)/T1135,'3 Model Input'!E$61=4,(Y1135*G1135)/T1135,'3 Model Input'!E$61=5,(Z1135*G1135)/T1135, ISTEXT('3 Model Input'!E$61),"Missing",'3 Model Input'!E$61=6,(AA1135*G1135)/T1135))</f>
        <v>Blank</v>
      </c>
      <c r="AD1135" s="202" t="str">
        <f t="shared" si="207"/>
        <v>Blank</v>
      </c>
      <c r="AE1135" s="202" t="str">
        <f t="shared" si="208"/>
        <v>Blank</v>
      </c>
      <c r="AF1135" s="217" t="str">
        <f t="shared" si="209"/>
        <v>Blank</v>
      </c>
      <c r="AG1135" s="9" t="str" cm="1">
        <f t="array" ref="AG1135">_xlfn.IFS(ISNUMBER(AC1135), "", ISNUMBER(SEARCH("Blank", AC1135)), "", ISERROR(AC1135), "Bad input on tab 3")</f>
        <v/>
      </c>
    </row>
    <row r="1136" spans="2:33" ht="15" customHeight="1" x14ac:dyDescent="0.75">
      <c r="B1136" s="205" t="str">
        <f>'5 Driver Data'!B1136</f>
        <v>1128</v>
      </c>
      <c r="C1136" s="193">
        <f>'5 Driver Data'!C1136</f>
        <v>0</v>
      </c>
      <c r="D1136" s="192">
        <f>'5 Driver Data'!D1136</f>
        <v>0</v>
      </c>
      <c r="E1136" s="191">
        <f>'5 Driver Data'!E1136</f>
        <v>0</v>
      </c>
      <c r="F1136" s="191">
        <f>'5 Driver Data'!F1136</f>
        <v>0</v>
      </c>
      <c r="G1136" s="191">
        <f>'5 Driver Data'!G1136</f>
        <v>0</v>
      </c>
      <c r="H1136" s="191">
        <f>'5 Driver Data'!H1136</f>
        <v>0</v>
      </c>
      <c r="I1136" s="191">
        <f>'5 Driver Data'!I1136</f>
        <v>0</v>
      </c>
      <c r="J1136" s="191">
        <f>'5 Driver Data'!J1136</f>
        <v>0</v>
      </c>
      <c r="K1136" s="206">
        <f>'5 Driver Data'!K1136</f>
        <v>0</v>
      </c>
      <c r="L1136" s="1"/>
      <c r="M1136" s="216" t="str">
        <f>IF(D1136=0,"Blank",'3 Model Input'!E$44*'3 Model Input'!E$45)</f>
        <v>Blank</v>
      </c>
      <c r="N1136" s="197" t="str">
        <f t="shared" si="200"/>
        <v>Blank</v>
      </c>
      <c r="O1136" s="197" t="str">
        <f>IF(D1136=0,"Blank",'3 Model Input'!E$49*(1-'3 Model Input'!E$51))</f>
        <v>Blank</v>
      </c>
      <c r="P1136" s="197" t="str">
        <f t="shared" si="201"/>
        <v>Blank</v>
      </c>
      <c r="Q1136" s="197" t="str">
        <f>IF(D1136=0,"Blank",IF(D1136="BEV",E1136*(1-'3 Model Input'!E$54), E1136))</f>
        <v>Blank</v>
      </c>
      <c r="R1136" s="198" t="str">
        <f>IF(D1136=0,"Blank",IF(D1136="PHEV",F1136/G1136,F1136*(1-'3 Model Input'!E$54)/G1136))</f>
        <v>Blank</v>
      </c>
      <c r="S1136" s="198" t="str">
        <f>IF(D1136=0,"Blank",IF(D1136="PHEV",MIN(M1136,E1136),MIN(M1136,(E1136*(1-'3 Model Input'!E$54)))))</f>
        <v>Blank</v>
      </c>
      <c r="T1136" s="217" t="str">
        <f t="shared" si="202"/>
        <v>Blank</v>
      </c>
      <c r="U1136" s="89"/>
      <c r="V1136" s="216" t="str">
        <f>IF(D1136=0,"Blank",P1136*'3 Model Input'!E$50)</f>
        <v>Blank</v>
      </c>
      <c r="W1136" s="197" t="str">
        <f t="shared" si="203"/>
        <v>Blank</v>
      </c>
      <c r="X1136" s="197" t="str">
        <f t="shared" si="204"/>
        <v>Blank</v>
      </c>
      <c r="Y1136" s="197" t="str">
        <f t="shared" si="205"/>
        <v>Blank</v>
      </c>
      <c r="Z1136" s="197" t="str">
        <f t="shared" si="206"/>
        <v>Blank</v>
      </c>
      <c r="AA1136" s="223" t="str" cm="1">
        <f t="array" ref="AA1136">_xlfn.IFS(ISTEXT('3 Model Input'!F$70),"Missing",ISTEXT('3 Model Input'!I$70),"Missing",ISNUMBER('3 Model Input'!K$70),'3 Model Input'!K$70*P1136)</f>
        <v>Missing</v>
      </c>
      <c r="AB1136" s="89"/>
      <c r="AC1136" s="227" t="str" cm="1">
        <f t="array" ref="AC1136">IF(D1136=0,"Blank",_xlfn.IFS('3 Model Input'!E$61=1,(V1136*G1136)/T1136,'3 Model Input'!E$61=2,(W1136*G1136)/T1136,'3 Model Input'!E$61=3,(X1136*G1136)/T1136,'3 Model Input'!E$61=4,(Y1136*G1136)/T1136,'3 Model Input'!E$61=5,(Z1136*G1136)/T1136, ISTEXT('3 Model Input'!E$61),"Missing",'3 Model Input'!E$61=6,(AA1136*G1136)/T1136))</f>
        <v>Blank</v>
      </c>
      <c r="AD1136" s="202" t="str">
        <f t="shared" si="207"/>
        <v>Blank</v>
      </c>
      <c r="AE1136" s="202" t="str">
        <f t="shared" si="208"/>
        <v>Blank</v>
      </c>
      <c r="AF1136" s="217" t="str">
        <f t="shared" si="209"/>
        <v>Blank</v>
      </c>
      <c r="AG1136" s="9" t="str" cm="1">
        <f t="array" ref="AG1136">_xlfn.IFS(ISNUMBER(AC1136), "", ISNUMBER(SEARCH("Blank", AC1136)), "", ISERROR(AC1136), "Bad input on tab 3")</f>
        <v/>
      </c>
    </row>
    <row r="1137" spans="2:33" ht="15" customHeight="1" x14ac:dyDescent="0.75">
      <c r="B1137" s="205" t="str">
        <f>'5 Driver Data'!B1137</f>
        <v>1129</v>
      </c>
      <c r="C1137" s="193">
        <f>'5 Driver Data'!C1137</f>
        <v>0</v>
      </c>
      <c r="D1137" s="192">
        <f>'5 Driver Data'!D1137</f>
        <v>0</v>
      </c>
      <c r="E1137" s="191">
        <f>'5 Driver Data'!E1137</f>
        <v>0</v>
      </c>
      <c r="F1137" s="191">
        <f>'5 Driver Data'!F1137</f>
        <v>0</v>
      </c>
      <c r="G1137" s="191">
        <f>'5 Driver Data'!G1137</f>
        <v>0</v>
      </c>
      <c r="H1137" s="191">
        <f>'5 Driver Data'!H1137</f>
        <v>0</v>
      </c>
      <c r="I1137" s="191">
        <f>'5 Driver Data'!I1137</f>
        <v>0</v>
      </c>
      <c r="J1137" s="191">
        <f>'5 Driver Data'!J1137</f>
        <v>0</v>
      </c>
      <c r="K1137" s="206">
        <f>'5 Driver Data'!K1137</f>
        <v>0</v>
      </c>
      <c r="L1137" s="1"/>
      <c r="M1137" s="216" t="str">
        <f>IF(D1137=0,"Blank",'3 Model Input'!E$44*'3 Model Input'!E$45)</f>
        <v>Blank</v>
      </c>
      <c r="N1137" s="197" t="str">
        <f t="shared" si="200"/>
        <v>Blank</v>
      </c>
      <c r="O1137" s="197" t="str">
        <f>IF(D1137=0,"Blank",'3 Model Input'!E$49*(1-'3 Model Input'!E$51))</f>
        <v>Blank</v>
      </c>
      <c r="P1137" s="197" t="str">
        <f t="shared" si="201"/>
        <v>Blank</v>
      </c>
      <c r="Q1137" s="197" t="str">
        <f>IF(D1137=0,"Blank",IF(D1137="BEV",E1137*(1-'3 Model Input'!E$54), E1137))</f>
        <v>Blank</v>
      </c>
      <c r="R1137" s="198" t="str">
        <f>IF(D1137=0,"Blank",IF(D1137="PHEV",F1137/G1137,F1137*(1-'3 Model Input'!E$54)/G1137))</f>
        <v>Blank</v>
      </c>
      <c r="S1137" s="198" t="str">
        <f>IF(D1137=0,"Blank",IF(D1137="PHEV",MIN(M1137,E1137),MIN(M1137,(E1137*(1-'3 Model Input'!E$54)))))</f>
        <v>Blank</v>
      </c>
      <c r="T1137" s="217" t="str">
        <f t="shared" si="202"/>
        <v>Blank</v>
      </c>
      <c r="U1137" s="89"/>
      <c r="V1137" s="216" t="str">
        <f>IF(D1137=0,"Blank",P1137*'3 Model Input'!E$50)</f>
        <v>Blank</v>
      </c>
      <c r="W1137" s="197" t="str">
        <f t="shared" si="203"/>
        <v>Blank</v>
      </c>
      <c r="X1137" s="197" t="str">
        <f t="shared" si="204"/>
        <v>Blank</v>
      </c>
      <c r="Y1137" s="197" t="str">
        <f t="shared" si="205"/>
        <v>Blank</v>
      </c>
      <c r="Z1137" s="197" t="str">
        <f t="shared" si="206"/>
        <v>Blank</v>
      </c>
      <c r="AA1137" s="223" t="str" cm="1">
        <f t="array" ref="AA1137">_xlfn.IFS(ISTEXT('3 Model Input'!F$70),"Missing",ISTEXT('3 Model Input'!I$70),"Missing",ISNUMBER('3 Model Input'!K$70),'3 Model Input'!K$70*P1137)</f>
        <v>Missing</v>
      </c>
      <c r="AB1137" s="89"/>
      <c r="AC1137" s="227" t="str" cm="1">
        <f t="array" ref="AC1137">IF(D1137=0,"Blank",_xlfn.IFS('3 Model Input'!E$61=1,(V1137*G1137)/T1137,'3 Model Input'!E$61=2,(W1137*G1137)/T1137,'3 Model Input'!E$61=3,(X1137*G1137)/T1137,'3 Model Input'!E$61=4,(Y1137*G1137)/T1137,'3 Model Input'!E$61=5,(Z1137*G1137)/T1137, ISTEXT('3 Model Input'!E$61),"Missing",'3 Model Input'!E$61=6,(AA1137*G1137)/T1137))</f>
        <v>Blank</v>
      </c>
      <c r="AD1137" s="202" t="str">
        <f t="shared" si="207"/>
        <v>Blank</v>
      </c>
      <c r="AE1137" s="202" t="str">
        <f t="shared" si="208"/>
        <v>Blank</v>
      </c>
      <c r="AF1137" s="217" t="str">
        <f t="shared" si="209"/>
        <v>Blank</v>
      </c>
      <c r="AG1137" s="9" t="str" cm="1">
        <f t="array" ref="AG1137">_xlfn.IFS(ISNUMBER(AC1137), "", ISNUMBER(SEARCH("Blank", AC1137)), "", ISERROR(AC1137), "Bad input on tab 3")</f>
        <v/>
      </c>
    </row>
    <row r="1138" spans="2:33" ht="15" customHeight="1" x14ac:dyDescent="0.75">
      <c r="B1138" s="205" t="str">
        <f>'5 Driver Data'!B1138</f>
        <v>1130</v>
      </c>
      <c r="C1138" s="193">
        <f>'5 Driver Data'!C1138</f>
        <v>0</v>
      </c>
      <c r="D1138" s="192">
        <f>'5 Driver Data'!D1138</f>
        <v>0</v>
      </c>
      <c r="E1138" s="191">
        <f>'5 Driver Data'!E1138</f>
        <v>0</v>
      </c>
      <c r="F1138" s="191">
        <f>'5 Driver Data'!F1138</f>
        <v>0</v>
      </c>
      <c r="G1138" s="191">
        <f>'5 Driver Data'!G1138</f>
        <v>0</v>
      </c>
      <c r="H1138" s="191">
        <f>'5 Driver Data'!H1138</f>
        <v>0</v>
      </c>
      <c r="I1138" s="191">
        <f>'5 Driver Data'!I1138</f>
        <v>0</v>
      </c>
      <c r="J1138" s="191">
        <f>'5 Driver Data'!J1138</f>
        <v>0</v>
      </c>
      <c r="K1138" s="206">
        <f>'5 Driver Data'!K1138</f>
        <v>0</v>
      </c>
      <c r="L1138" s="1"/>
      <c r="M1138" s="216" t="str">
        <f>IF(D1138=0,"Blank",'3 Model Input'!E$44*'3 Model Input'!E$45)</f>
        <v>Blank</v>
      </c>
      <c r="N1138" s="197" t="str">
        <f t="shared" si="200"/>
        <v>Blank</v>
      </c>
      <c r="O1138" s="197" t="str">
        <f>IF(D1138=0,"Blank",'3 Model Input'!E$49*(1-'3 Model Input'!E$51))</f>
        <v>Blank</v>
      </c>
      <c r="P1138" s="197" t="str">
        <f t="shared" si="201"/>
        <v>Blank</v>
      </c>
      <c r="Q1138" s="197" t="str">
        <f>IF(D1138=0,"Blank",IF(D1138="BEV",E1138*(1-'3 Model Input'!E$54), E1138))</f>
        <v>Blank</v>
      </c>
      <c r="R1138" s="198" t="str">
        <f>IF(D1138=0,"Blank",IF(D1138="PHEV",F1138/G1138,F1138*(1-'3 Model Input'!E$54)/G1138))</f>
        <v>Blank</v>
      </c>
      <c r="S1138" s="198" t="str">
        <f>IF(D1138=0,"Blank",IF(D1138="PHEV",MIN(M1138,E1138),MIN(M1138,(E1138*(1-'3 Model Input'!E$54)))))</f>
        <v>Blank</v>
      </c>
      <c r="T1138" s="217" t="str">
        <f t="shared" si="202"/>
        <v>Blank</v>
      </c>
      <c r="U1138" s="89"/>
      <c r="V1138" s="216" t="str">
        <f>IF(D1138=0,"Blank",P1138*'3 Model Input'!E$50)</f>
        <v>Blank</v>
      </c>
      <c r="W1138" s="197" t="str">
        <f t="shared" si="203"/>
        <v>Blank</v>
      </c>
      <c r="X1138" s="197" t="str">
        <f t="shared" si="204"/>
        <v>Blank</v>
      </c>
      <c r="Y1138" s="197" t="str">
        <f t="shared" si="205"/>
        <v>Blank</v>
      </c>
      <c r="Z1138" s="197" t="str">
        <f t="shared" si="206"/>
        <v>Blank</v>
      </c>
      <c r="AA1138" s="223" t="str" cm="1">
        <f t="array" ref="AA1138">_xlfn.IFS(ISTEXT('3 Model Input'!F$70),"Missing",ISTEXT('3 Model Input'!I$70),"Missing",ISNUMBER('3 Model Input'!K$70),'3 Model Input'!K$70*P1138)</f>
        <v>Missing</v>
      </c>
      <c r="AB1138" s="89"/>
      <c r="AC1138" s="227" t="str" cm="1">
        <f t="array" ref="AC1138">IF(D1138=0,"Blank",_xlfn.IFS('3 Model Input'!E$61=1,(V1138*G1138)/T1138,'3 Model Input'!E$61=2,(W1138*G1138)/T1138,'3 Model Input'!E$61=3,(X1138*G1138)/T1138,'3 Model Input'!E$61=4,(Y1138*G1138)/T1138,'3 Model Input'!E$61=5,(Z1138*G1138)/T1138, ISTEXT('3 Model Input'!E$61),"Missing",'3 Model Input'!E$61=6,(AA1138*G1138)/T1138))</f>
        <v>Blank</v>
      </c>
      <c r="AD1138" s="202" t="str">
        <f t="shared" si="207"/>
        <v>Blank</v>
      </c>
      <c r="AE1138" s="202" t="str">
        <f t="shared" si="208"/>
        <v>Blank</v>
      </c>
      <c r="AF1138" s="217" t="str">
        <f t="shared" si="209"/>
        <v>Blank</v>
      </c>
      <c r="AG1138" s="9" t="str" cm="1">
        <f t="array" ref="AG1138">_xlfn.IFS(ISNUMBER(AC1138), "", ISNUMBER(SEARCH("Blank", AC1138)), "", ISERROR(AC1138), "Bad input on tab 3")</f>
        <v/>
      </c>
    </row>
    <row r="1139" spans="2:33" ht="15" customHeight="1" x14ac:dyDescent="0.75">
      <c r="B1139" s="205" t="str">
        <f>'5 Driver Data'!B1139</f>
        <v>1131</v>
      </c>
      <c r="C1139" s="193">
        <f>'5 Driver Data'!C1139</f>
        <v>0</v>
      </c>
      <c r="D1139" s="192">
        <f>'5 Driver Data'!D1139</f>
        <v>0</v>
      </c>
      <c r="E1139" s="191">
        <f>'5 Driver Data'!E1139</f>
        <v>0</v>
      </c>
      <c r="F1139" s="191">
        <f>'5 Driver Data'!F1139</f>
        <v>0</v>
      </c>
      <c r="G1139" s="191">
        <f>'5 Driver Data'!G1139</f>
        <v>0</v>
      </c>
      <c r="H1139" s="191">
        <f>'5 Driver Data'!H1139</f>
        <v>0</v>
      </c>
      <c r="I1139" s="191">
        <f>'5 Driver Data'!I1139</f>
        <v>0</v>
      </c>
      <c r="J1139" s="191">
        <f>'5 Driver Data'!J1139</f>
        <v>0</v>
      </c>
      <c r="K1139" s="206">
        <f>'5 Driver Data'!K1139</f>
        <v>0</v>
      </c>
      <c r="L1139" s="1"/>
      <c r="M1139" s="216" t="str">
        <f>IF(D1139=0,"Blank",'3 Model Input'!E$44*'3 Model Input'!E$45)</f>
        <v>Blank</v>
      </c>
      <c r="N1139" s="197" t="str">
        <f t="shared" si="200"/>
        <v>Blank</v>
      </c>
      <c r="O1139" s="197" t="str">
        <f>IF(D1139=0,"Blank",'3 Model Input'!E$49*(1-'3 Model Input'!E$51))</f>
        <v>Blank</v>
      </c>
      <c r="P1139" s="197" t="str">
        <f t="shared" si="201"/>
        <v>Blank</v>
      </c>
      <c r="Q1139" s="197" t="str">
        <f>IF(D1139=0,"Blank",IF(D1139="BEV",E1139*(1-'3 Model Input'!E$54), E1139))</f>
        <v>Blank</v>
      </c>
      <c r="R1139" s="198" t="str">
        <f>IF(D1139=0,"Blank",IF(D1139="PHEV",F1139/G1139,F1139*(1-'3 Model Input'!E$54)/G1139))</f>
        <v>Blank</v>
      </c>
      <c r="S1139" s="198" t="str">
        <f>IF(D1139=0,"Blank",IF(D1139="PHEV",MIN(M1139,E1139),MIN(M1139,(E1139*(1-'3 Model Input'!E$54)))))</f>
        <v>Blank</v>
      </c>
      <c r="T1139" s="217" t="str">
        <f t="shared" si="202"/>
        <v>Blank</v>
      </c>
      <c r="U1139" s="89"/>
      <c r="V1139" s="216" t="str">
        <f>IF(D1139=0,"Blank",P1139*'3 Model Input'!E$50)</f>
        <v>Blank</v>
      </c>
      <c r="W1139" s="197" t="str">
        <f t="shared" si="203"/>
        <v>Blank</v>
      </c>
      <c r="X1139" s="197" t="str">
        <f t="shared" si="204"/>
        <v>Blank</v>
      </c>
      <c r="Y1139" s="197" t="str">
        <f t="shared" si="205"/>
        <v>Blank</v>
      </c>
      <c r="Z1139" s="197" t="str">
        <f t="shared" si="206"/>
        <v>Blank</v>
      </c>
      <c r="AA1139" s="223" t="str" cm="1">
        <f t="array" ref="AA1139">_xlfn.IFS(ISTEXT('3 Model Input'!F$70),"Missing",ISTEXT('3 Model Input'!I$70),"Missing",ISNUMBER('3 Model Input'!K$70),'3 Model Input'!K$70*P1139)</f>
        <v>Missing</v>
      </c>
      <c r="AB1139" s="89"/>
      <c r="AC1139" s="227" t="str" cm="1">
        <f t="array" ref="AC1139">IF(D1139=0,"Blank",_xlfn.IFS('3 Model Input'!E$61=1,(V1139*G1139)/T1139,'3 Model Input'!E$61=2,(W1139*G1139)/T1139,'3 Model Input'!E$61=3,(X1139*G1139)/T1139,'3 Model Input'!E$61=4,(Y1139*G1139)/T1139,'3 Model Input'!E$61=5,(Z1139*G1139)/T1139, ISTEXT('3 Model Input'!E$61),"Missing",'3 Model Input'!E$61=6,(AA1139*G1139)/T1139))</f>
        <v>Blank</v>
      </c>
      <c r="AD1139" s="202" t="str">
        <f t="shared" si="207"/>
        <v>Blank</v>
      </c>
      <c r="AE1139" s="202" t="str">
        <f t="shared" si="208"/>
        <v>Blank</v>
      </c>
      <c r="AF1139" s="217" t="str">
        <f t="shared" si="209"/>
        <v>Blank</v>
      </c>
      <c r="AG1139" s="9" t="str" cm="1">
        <f t="array" ref="AG1139">_xlfn.IFS(ISNUMBER(AC1139), "", ISNUMBER(SEARCH("Blank", AC1139)), "", ISERROR(AC1139), "Bad input on tab 3")</f>
        <v/>
      </c>
    </row>
    <row r="1140" spans="2:33" ht="15" customHeight="1" x14ac:dyDescent="0.75">
      <c r="B1140" s="205" t="str">
        <f>'5 Driver Data'!B1140</f>
        <v>1132</v>
      </c>
      <c r="C1140" s="193">
        <f>'5 Driver Data'!C1140</f>
        <v>0</v>
      </c>
      <c r="D1140" s="192">
        <f>'5 Driver Data'!D1140</f>
        <v>0</v>
      </c>
      <c r="E1140" s="191">
        <f>'5 Driver Data'!E1140</f>
        <v>0</v>
      </c>
      <c r="F1140" s="191">
        <f>'5 Driver Data'!F1140</f>
        <v>0</v>
      </c>
      <c r="G1140" s="191">
        <f>'5 Driver Data'!G1140</f>
        <v>0</v>
      </c>
      <c r="H1140" s="191">
        <f>'5 Driver Data'!H1140</f>
        <v>0</v>
      </c>
      <c r="I1140" s="191">
        <f>'5 Driver Data'!I1140</f>
        <v>0</v>
      </c>
      <c r="J1140" s="191">
        <f>'5 Driver Data'!J1140</f>
        <v>0</v>
      </c>
      <c r="K1140" s="206">
        <f>'5 Driver Data'!K1140</f>
        <v>0</v>
      </c>
      <c r="L1140" s="1"/>
      <c r="M1140" s="216" t="str">
        <f>IF(D1140=0,"Blank",'3 Model Input'!E$44*'3 Model Input'!E$45)</f>
        <v>Blank</v>
      </c>
      <c r="N1140" s="197" t="str">
        <f t="shared" si="200"/>
        <v>Blank</v>
      </c>
      <c r="O1140" s="197" t="str">
        <f>IF(D1140=0,"Blank",'3 Model Input'!E$49*(1-'3 Model Input'!E$51))</f>
        <v>Blank</v>
      </c>
      <c r="P1140" s="197" t="str">
        <f t="shared" si="201"/>
        <v>Blank</v>
      </c>
      <c r="Q1140" s="197" t="str">
        <f>IF(D1140=0,"Blank",IF(D1140="BEV",E1140*(1-'3 Model Input'!E$54), E1140))</f>
        <v>Blank</v>
      </c>
      <c r="R1140" s="198" t="str">
        <f>IF(D1140=0,"Blank",IF(D1140="PHEV",F1140/G1140,F1140*(1-'3 Model Input'!E$54)/G1140))</f>
        <v>Blank</v>
      </c>
      <c r="S1140" s="198" t="str">
        <f>IF(D1140=0,"Blank",IF(D1140="PHEV",MIN(M1140,E1140),MIN(M1140,(E1140*(1-'3 Model Input'!E$54)))))</f>
        <v>Blank</v>
      </c>
      <c r="T1140" s="217" t="str">
        <f t="shared" si="202"/>
        <v>Blank</v>
      </c>
      <c r="U1140" s="89"/>
      <c r="V1140" s="216" t="str">
        <f>IF(D1140=0,"Blank",P1140*'3 Model Input'!E$50)</f>
        <v>Blank</v>
      </c>
      <c r="W1140" s="197" t="str">
        <f t="shared" si="203"/>
        <v>Blank</v>
      </c>
      <c r="X1140" s="197" t="str">
        <f t="shared" si="204"/>
        <v>Blank</v>
      </c>
      <c r="Y1140" s="197" t="str">
        <f t="shared" si="205"/>
        <v>Blank</v>
      </c>
      <c r="Z1140" s="197" t="str">
        <f t="shared" si="206"/>
        <v>Blank</v>
      </c>
      <c r="AA1140" s="223" t="str" cm="1">
        <f t="array" ref="AA1140">_xlfn.IFS(ISTEXT('3 Model Input'!F$70),"Missing",ISTEXT('3 Model Input'!I$70),"Missing",ISNUMBER('3 Model Input'!K$70),'3 Model Input'!K$70*P1140)</f>
        <v>Missing</v>
      </c>
      <c r="AB1140" s="89"/>
      <c r="AC1140" s="227" t="str" cm="1">
        <f t="array" ref="AC1140">IF(D1140=0,"Blank",_xlfn.IFS('3 Model Input'!E$61=1,(V1140*G1140)/T1140,'3 Model Input'!E$61=2,(W1140*G1140)/T1140,'3 Model Input'!E$61=3,(X1140*G1140)/T1140,'3 Model Input'!E$61=4,(Y1140*G1140)/T1140,'3 Model Input'!E$61=5,(Z1140*G1140)/T1140, ISTEXT('3 Model Input'!E$61),"Missing",'3 Model Input'!E$61=6,(AA1140*G1140)/T1140))</f>
        <v>Blank</v>
      </c>
      <c r="AD1140" s="202" t="str">
        <f t="shared" si="207"/>
        <v>Blank</v>
      </c>
      <c r="AE1140" s="202" t="str">
        <f t="shared" si="208"/>
        <v>Blank</v>
      </c>
      <c r="AF1140" s="217" t="str">
        <f t="shared" si="209"/>
        <v>Blank</v>
      </c>
      <c r="AG1140" s="9" t="str" cm="1">
        <f t="array" ref="AG1140">_xlfn.IFS(ISNUMBER(AC1140), "", ISNUMBER(SEARCH("Blank", AC1140)), "", ISERROR(AC1140), "Bad input on tab 3")</f>
        <v/>
      </c>
    </row>
    <row r="1141" spans="2:33" ht="15" customHeight="1" x14ac:dyDescent="0.75">
      <c r="B1141" s="205" t="str">
        <f>'5 Driver Data'!B1141</f>
        <v>1133</v>
      </c>
      <c r="C1141" s="193">
        <f>'5 Driver Data'!C1141</f>
        <v>0</v>
      </c>
      <c r="D1141" s="192">
        <f>'5 Driver Data'!D1141</f>
        <v>0</v>
      </c>
      <c r="E1141" s="191">
        <f>'5 Driver Data'!E1141</f>
        <v>0</v>
      </c>
      <c r="F1141" s="191">
        <f>'5 Driver Data'!F1141</f>
        <v>0</v>
      </c>
      <c r="G1141" s="191">
        <f>'5 Driver Data'!G1141</f>
        <v>0</v>
      </c>
      <c r="H1141" s="191">
        <f>'5 Driver Data'!H1141</f>
        <v>0</v>
      </c>
      <c r="I1141" s="191">
        <f>'5 Driver Data'!I1141</f>
        <v>0</v>
      </c>
      <c r="J1141" s="191">
        <f>'5 Driver Data'!J1141</f>
        <v>0</v>
      </c>
      <c r="K1141" s="206">
        <f>'5 Driver Data'!K1141</f>
        <v>0</v>
      </c>
      <c r="L1141" s="1"/>
      <c r="M1141" s="216" t="str">
        <f>IF(D1141=0,"Blank",'3 Model Input'!E$44*'3 Model Input'!E$45)</f>
        <v>Blank</v>
      </c>
      <c r="N1141" s="197" t="str">
        <f t="shared" si="200"/>
        <v>Blank</v>
      </c>
      <c r="O1141" s="197" t="str">
        <f>IF(D1141=0,"Blank",'3 Model Input'!E$49*(1-'3 Model Input'!E$51))</f>
        <v>Blank</v>
      </c>
      <c r="P1141" s="197" t="str">
        <f t="shared" si="201"/>
        <v>Blank</v>
      </c>
      <c r="Q1141" s="197" t="str">
        <f>IF(D1141=0,"Blank",IF(D1141="BEV",E1141*(1-'3 Model Input'!E$54), E1141))</f>
        <v>Blank</v>
      </c>
      <c r="R1141" s="198" t="str">
        <f>IF(D1141=0,"Blank",IF(D1141="PHEV",F1141/G1141,F1141*(1-'3 Model Input'!E$54)/G1141))</f>
        <v>Blank</v>
      </c>
      <c r="S1141" s="198" t="str">
        <f>IF(D1141=0,"Blank",IF(D1141="PHEV",MIN(M1141,E1141),MIN(M1141,(E1141*(1-'3 Model Input'!E$54)))))</f>
        <v>Blank</v>
      </c>
      <c r="T1141" s="217" t="str">
        <f t="shared" si="202"/>
        <v>Blank</v>
      </c>
      <c r="U1141" s="89"/>
      <c r="V1141" s="216" t="str">
        <f>IF(D1141=0,"Blank",P1141*'3 Model Input'!E$50)</f>
        <v>Blank</v>
      </c>
      <c r="W1141" s="197" t="str">
        <f t="shared" si="203"/>
        <v>Blank</v>
      </c>
      <c r="X1141" s="197" t="str">
        <f t="shared" si="204"/>
        <v>Blank</v>
      </c>
      <c r="Y1141" s="197" t="str">
        <f t="shared" si="205"/>
        <v>Blank</v>
      </c>
      <c r="Z1141" s="197" t="str">
        <f t="shared" si="206"/>
        <v>Blank</v>
      </c>
      <c r="AA1141" s="223" t="str" cm="1">
        <f t="array" ref="AA1141">_xlfn.IFS(ISTEXT('3 Model Input'!F$70),"Missing",ISTEXT('3 Model Input'!I$70),"Missing",ISNUMBER('3 Model Input'!K$70),'3 Model Input'!K$70*P1141)</f>
        <v>Missing</v>
      </c>
      <c r="AB1141" s="89"/>
      <c r="AC1141" s="227" t="str" cm="1">
        <f t="array" ref="AC1141">IF(D1141=0,"Blank",_xlfn.IFS('3 Model Input'!E$61=1,(V1141*G1141)/T1141,'3 Model Input'!E$61=2,(W1141*G1141)/T1141,'3 Model Input'!E$61=3,(X1141*G1141)/T1141,'3 Model Input'!E$61=4,(Y1141*G1141)/T1141,'3 Model Input'!E$61=5,(Z1141*G1141)/T1141, ISTEXT('3 Model Input'!E$61),"Missing",'3 Model Input'!E$61=6,(AA1141*G1141)/T1141))</f>
        <v>Blank</v>
      </c>
      <c r="AD1141" s="202" t="str">
        <f t="shared" si="207"/>
        <v>Blank</v>
      </c>
      <c r="AE1141" s="202" t="str">
        <f t="shared" si="208"/>
        <v>Blank</v>
      </c>
      <c r="AF1141" s="217" t="str">
        <f t="shared" si="209"/>
        <v>Blank</v>
      </c>
      <c r="AG1141" s="9" t="str" cm="1">
        <f t="array" ref="AG1141">_xlfn.IFS(ISNUMBER(AC1141), "", ISNUMBER(SEARCH("Blank", AC1141)), "", ISERROR(AC1141), "Bad input on tab 3")</f>
        <v/>
      </c>
    </row>
    <row r="1142" spans="2:33" ht="15" customHeight="1" x14ac:dyDescent="0.75">
      <c r="B1142" s="205" t="str">
        <f>'5 Driver Data'!B1142</f>
        <v>1134</v>
      </c>
      <c r="C1142" s="193">
        <f>'5 Driver Data'!C1142</f>
        <v>0</v>
      </c>
      <c r="D1142" s="192">
        <f>'5 Driver Data'!D1142</f>
        <v>0</v>
      </c>
      <c r="E1142" s="191">
        <f>'5 Driver Data'!E1142</f>
        <v>0</v>
      </c>
      <c r="F1142" s="191">
        <f>'5 Driver Data'!F1142</f>
        <v>0</v>
      </c>
      <c r="G1142" s="191">
        <f>'5 Driver Data'!G1142</f>
        <v>0</v>
      </c>
      <c r="H1142" s="191">
        <f>'5 Driver Data'!H1142</f>
        <v>0</v>
      </c>
      <c r="I1142" s="191">
        <f>'5 Driver Data'!I1142</f>
        <v>0</v>
      </c>
      <c r="J1142" s="191">
        <f>'5 Driver Data'!J1142</f>
        <v>0</v>
      </c>
      <c r="K1142" s="206">
        <f>'5 Driver Data'!K1142</f>
        <v>0</v>
      </c>
      <c r="L1142" s="1"/>
      <c r="M1142" s="216" t="str">
        <f>IF(D1142=0,"Blank",'3 Model Input'!E$44*'3 Model Input'!E$45)</f>
        <v>Blank</v>
      </c>
      <c r="N1142" s="197" t="str">
        <f t="shared" si="200"/>
        <v>Blank</v>
      </c>
      <c r="O1142" s="197" t="str">
        <f>IF(D1142=0,"Blank",'3 Model Input'!E$49*(1-'3 Model Input'!E$51))</f>
        <v>Blank</v>
      </c>
      <c r="P1142" s="197" t="str">
        <f t="shared" si="201"/>
        <v>Blank</v>
      </c>
      <c r="Q1142" s="197" t="str">
        <f>IF(D1142=0,"Blank",IF(D1142="BEV",E1142*(1-'3 Model Input'!E$54), E1142))</f>
        <v>Blank</v>
      </c>
      <c r="R1142" s="198" t="str">
        <f>IF(D1142=0,"Blank",IF(D1142="PHEV",F1142/G1142,F1142*(1-'3 Model Input'!E$54)/G1142))</f>
        <v>Blank</v>
      </c>
      <c r="S1142" s="198" t="str">
        <f>IF(D1142=0,"Blank",IF(D1142="PHEV",MIN(M1142,E1142),MIN(M1142,(E1142*(1-'3 Model Input'!E$54)))))</f>
        <v>Blank</v>
      </c>
      <c r="T1142" s="217" t="str">
        <f t="shared" si="202"/>
        <v>Blank</v>
      </c>
      <c r="U1142" s="89"/>
      <c r="V1142" s="216" t="str">
        <f>IF(D1142=0,"Blank",P1142*'3 Model Input'!E$50)</f>
        <v>Blank</v>
      </c>
      <c r="W1142" s="197" t="str">
        <f t="shared" si="203"/>
        <v>Blank</v>
      </c>
      <c r="X1142" s="197" t="str">
        <f t="shared" si="204"/>
        <v>Blank</v>
      </c>
      <c r="Y1142" s="197" t="str">
        <f t="shared" si="205"/>
        <v>Blank</v>
      </c>
      <c r="Z1142" s="197" t="str">
        <f t="shared" si="206"/>
        <v>Blank</v>
      </c>
      <c r="AA1142" s="223" t="str" cm="1">
        <f t="array" ref="AA1142">_xlfn.IFS(ISTEXT('3 Model Input'!F$70),"Missing",ISTEXT('3 Model Input'!I$70),"Missing",ISNUMBER('3 Model Input'!K$70),'3 Model Input'!K$70*P1142)</f>
        <v>Missing</v>
      </c>
      <c r="AB1142" s="89"/>
      <c r="AC1142" s="227" t="str" cm="1">
        <f t="array" ref="AC1142">IF(D1142=0,"Blank",_xlfn.IFS('3 Model Input'!E$61=1,(V1142*G1142)/T1142,'3 Model Input'!E$61=2,(W1142*G1142)/T1142,'3 Model Input'!E$61=3,(X1142*G1142)/T1142,'3 Model Input'!E$61=4,(Y1142*G1142)/T1142,'3 Model Input'!E$61=5,(Z1142*G1142)/T1142, ISTEXT('3 Model Input'!E$61),"Missing",'3 Model Input'!E$61=6,(AA1142*G1142)/T1142))</f>
        <v>Blank</v>
      </c>
      <c r="AD1142" s="202" t="str">
        <f t="shared" si="207"/>
        <v>Blank</v>
      </c>
      <c r="AE1142" s="202" t="str">
        <f t="shared" si="208"/>
        <v>Blank</v>
      </c>
      <c r="AF1142" s="217" t="str">
        <f t="shared" si="209"/>
        <v>Blank</v>
      </c>
      <c r="AG1142" s="9" t="str" cm="1">
        <f t="array" ref="AG1142">_xlfn.IFS(ISNUMBER(AC1142), "", ISNUMBER(SEARCH("Blank", AC1142)), "", ISERROR(AC1142), "Bad input on tab 3")</f>
        <v/>
      </c>
    </row>
    <row r="1143" spans="2:33" ht="15" customHeight="1" x14ac:dyDescent="0.75">
      <c r="B1143" s="205" t="str">
        <f>'5 Driver Data'!B1143</f>
        <v>1135</v>
      </c>
      <c r="C1143" s="193">
        <f>'5 Driver Data'!C1143</f>
        <v>0</v>
      </c>
      <c r="D1143" s="192">
        <f>'5 Driver Data'!D1143</f>
        <v>0</v>
      </c>
      <c r="E1143" s="191">
        <f>'5 Driver Data'!E1143</f>
        <v>0</v>
      </c>
      <c r="F1143" s="191">
        <f>'5 Driver Data'!F1143</f>
        <v>0</v>
      </c>
      <c r="G1143" s="191">
        <f>'5 Driver Data'!G1143</f>
        <v>0</v>
      </c>
      <c r="H1143" s="191">
        <f>'5 Driver Data'!H1143</f>
        <v>0</v>
      </c>
      <c r="I1143" s="191">
        <f>'5 Driver Data'!I1143</f>
        <v>0</v>
      </c>
      <c r="J1143" s="191">
        <f>'5 Driver Data'!J1143</f>
        <v>0</v>
      </c>
      <c r="K1143" s="206">
        <f>'5 Driver Data'!K1143</f>
        <v>0</v>
      </c>
      <c r="L1143" s="1"/>
      <c r="M1143" s="216" t="str">
        <f>IF(D1143=0,"Blank",'3 Model Input'!E$44*'3 Model Input'!E$45)</f>
        <v>Blank</v>
      </c>
      <c r="N1143" s="197" t="str">
        <f t="shared" si="200"/>
        <v>Blank</v>
      </c>
      <c r="O1143" s="197" t="str">
        <f>IF(D1143=0,"Blank",'3 Model Input'!E$49*(1-'3 Model Input'!E$51))</f>
        <v>Blank</v>
      </c>
      <c r="P1143" s="197" t="str">
        <f t="shared" si="201"/>
        <v>Blank</v>
      </c>
      <c r="Q1143" s="197" t="str">
        <f>IF(D1143=0,"Blank",IF(D1143="BEV",E1143*(1-'3 Model Input'!E$54), E1143))</f>
        <v>Blank</v>
      </c>
      <c r="R1143" s="198" t="str">
        <f>IF(D1143=0,"Blank",IF(D1143="PHEV",F1143/G1143,F1143*(1-'3 Model Input'!E$54)/G1143))</f>
        <v>Blank</v>
      </c>
      <c r="S1143" s="198" t="str">
        <f>IF(D1143=0,"Blank",IF(D1143="PHEV",MIN(M1143,E1143),MIN(M1143,(E1143*(1-'3 Model Input'!E$54)))))</f>
        <v>Blank</v>
      </c>
      <c r="T1143" s="217" t="str">
        <f t="shared" si="202"/>
        <v>Blank</v>
      </c>
      <c r="U1143" s="89"/>
      <c r="V1143" s="216" t="str">
        <f>IF(D1143=0,"Blank",P1143*'3 Model Input'!E$50)</f>
        <v>Blank</v>
      </c>
      <c r="W1143" s="197" t="str">
        <f t="shared" si="203"/>
        <v>Blank</v>
      </c>
      <c r="X1143" s="197" t="str">
        <f t="shared" si="204"/>
        <v>Blank</v>
      </c>
      <c r="Y1143" s="197" t="str">
        <f t="shared" si="205"/>
        <v>Blank</v>
      </c>
      <c r="Z1143" s="197" t="str">
        <f t="shared" si="206"/>
        <v>Blank</v>
      </c>
      <c r="AA1143" s="223" t="str" cm="1">
        <f t="array" ref="AA1143">_xlfn.IFS(ISTEXT('3 Model Input'!F$70),"Missing",ISTEXT('3 Model Input'!I$70),"Missing",ISNUMBER('3 Model Input'!K$70),'3 Model Input'!K$70*P1143)</f>
        <v>Missing</v>
      </c>
      <c r="AB1143" s="89"/>
      <c r="AC1143" s="227" t="str" cm="1">
        <f t="array" ref="AC1143">IF(D1143=0,"Blank",_xlfn.IFS('3 Model Input'!E$61=1,(V1143*G1143)/T1143,'3 Model Input'!E$61=2,(W1143*G1143)/T1143,'3 Model Input'!E$61=3,(X1143*G1143)/T1143,'3 Model Input'!E$61=4,(Y1143*G1143)/T1143,'3 Model Input'!E$61=5,(Z1143*G1143)/T1143, ISTEXT('3 Model Input'!E$61),"Missing",'3 Model Input'!E$61=6,(AA1143*G1143)/T1143))</f>
        <v>Blank</v>
      </c>
      <c r="AD1143" s="202" t="str">
        <f t="shared" si="207"/>
        <v>Blank</v>
      </c>
      <c r="AE1143" s="202" t="str">
        <f t="shared" si="208"/>
        <v>Blank</v>
      </c>
      <c r="AF1143" s="217" t="str">
        <f t="shared" si="209"/>
        <v>Blank</v>
      </c>
      <c r="AG1143" s="9" t="str" cm="1">
        <f t="array" ref="AG1143">_xlfn.IFS(ISNUMBER(AC1143), "", ISNUMBER(SEARCH("Blank", AC1143)), "", ISERROR(AC1143), "Bad input on tab 3")</f>
        <v/>
      </c>
    </row>
    <row r="1144" spans="2:33" ht="15" customHeight="1" x14ac:dyDescent="0.75">
      <c r="B1144" s="205" t="str">
        <f>'5 Driver Data'!B1144</f>
        <v>1136</v>
      </c>
      <c r="C1144" s="193">
        <f>'5 Driver Data'!C1144</f>
        <v>0</v>
      </c>
      <c r="D1144" s="192">
        <f>'5 Driver Data'!D1144</f>
        <v>0</v>
      </c>
      <c r="E1144" s="191">
        <f>'5 Driver Data'!E1144</f>
        <v>0</v>
      </c>
      <c r="F1144" s="191">
        <f>'5 Driver Data'!F1144</f>
        <v>0</v>
      </c>
      <c r="G1144" s="191">
        <f>'5 Driver Data'!G1144</f>
        <v>0</v>
      </c>
      <c r="H1144" s="191">
        <f>'5 Driver Data'!H1144</f>
        <v>0</v>
      </c>
      <c r="I1144" s="191">
        <f>'5 Driver Data'!I1144</f>
        <v>0</v>
      </c>
      <c r="J1144" s="191">
        <f>'5 Driver Data'!J1144</f>
        <v>0</v>
      </c>
      <c r="K1144" s="206">
        <f>'5 Driver Data'!K1144</f>
        <v>0</v>
      </c>
      <c r="L1144" s="1"/>
      <c r="M1144" s="216" t="str">
        <f>IF(D1144=0,"Blank",'3 Model Input'!E$44*'3 Model Input'!E$45)</f>
        <v>Blank</v>
      </c>
      <c r="N1144" s="197" t="str">
        <f t="shared" si="200"/>
        <v>Blank</v>
      </c>
      <c r="O1144" s="197" t="str">
        <f>IF(D1144=0,"Blank",'3 Model Input'!E$49*(1-'3 Model Input'!E$51))</f>
        <v>Blank</v>
      </c>
      <c r="P1144" s="197" t="str">
        <f t="shared" si="201"/>
        <v>Blank</v>
      </c>
      <c r="Q1144" s="197" t="str">
        <f>IF(D1144=0,"Blank",IF(D1144="BEV",E1144*(1-'3 Model Input'!E$54), E1144))</f>
        <v>Blank</v>
      </c>
      <c r="R1144" s="198" t="str">
        <f>IF(D1144=0,"Blank",IF(D1144="PHEV",F1144/G1144,F1144*(1-'3 Model Input'!E$54)/G1144))</f>
        <v>Blank</v>
      </c>
      <c r="S1144" s="198" t="str">
        <f>IF(D1144=0,"Blank",IF(D1144="PHEV",MIN(M1144,E1144),MIN(M1144,(E1144*(1-'3 Model Input'!E$54)))))</f>
        <v>Blank</v>
      </c>
      <c r="T1144" s="217" t="str">
        <f t="shared" si="202"/>
        <v>Blank</v>
      </c>
      <c r="U1144" s="89"/>
      <c r="V1144" s="216" t="str">
        <f>IF(D1144=0,"Blank",P1144*'3 Model Input'!E$50)</f>
        <v>Blank</v>
      </c>
      <c r="W1144" s="197" t="str">
        <f t="shared" si="203"/>
        <v>Blank</v>
      </c>
      <c r="X1144" s="197" t="str">
        <f t="shared" si="204"/>
        <v>Blank</v>
      </c>
      <c r="Y1144" s="197" t="str">
        <f t="shared" si="205"/>
        <v>Blank</v>
      </c>
      <c r="Z1144" s="197" t="str">
        <f t="shared" si="206"/>
        <v>Blank</v>
      </c>
      <c r="AA1144" s="223" t="str" cm="1">
        <f t="array" ref="AA1144">_xlfn.IFS(ISTEXT('3 Model Input'!F$70),"Missing",ISTEXT('3 Model Input'!I$70),"Missing",ISNUMBER('3 Model Input'!K$70),'3 Model Input'!K$70*P1144)</f>
        <v>Missing</v>
      </c>
      <c r="AB1144" s="89"/>
      <c r="AC1144" s="227" t="str" cm="1">
        <f t="array" ref="AC1144">IF(D1144=0,"Blank",_xlfn.IFS('3 Model Input'!E$61=1,(V1144*G1144)/T1144,'3 Model Input'!E$61=2,(W1144*G1144)/T1144,'3 Model Input'!E$61=3,(X1144*G1144)/T1144,'3 Model Input'!E$61=4,(Y1144*G1144)/T1144,'3 Model Input'!E$61=5,(Z1144*G1144)/T1144, ISTEXT('3 Model Input'!E$61),"Missing",'3 Model Input'!E$61=6,(AA1144*G1144)/T1144))</f>
        <v>Blank</v>
      </c>
      <c r="AD1144" s="202" t="str">
        <f t="shared" si="207"/>
        <v>Blank</v>
      </c>
      <c r="AE1144" s="202" t="str">
        <f t="shared" si="208"/>
        <v>Blank</v>
      </c>
      <c r="AF1144" s="217" t="str">
        <f t="shared" si="209"/>
        <v>Blank</v>
      </c>
      <c r="AG1144" s="9" t="str" cm="1">
        <f t="array" ref="AG1144">_xlfn.IFS(ISNUMBER(AC1144), "", ISNUMBER(SEARCH("Blank", AC1144)), "", ISERROR(AC1144), "Bad input on tab 3")</f>
        <v/>
      </c>
    </row>
    <row r="1145" spans="2:33" ht="15" customHeight="1" x14ac:dyDescent="0.75">
      <c r="B1145" s="205" t="str">
        <f>'5 Driver Data'!B1145</f>
        <v>1137</v>
      </c>
      <c r="C1145" s="193">
        <f>'5 Driver Data'!C1145</f>
        <v>0</v>
      </c>
      <c r="D1145" s="192">
        <f>'5 Driver Data'!D1145</f>
        <v>0</v>
      </c>
      <c r="E1145" s="191">
        <f>'5 Driver Data'!E1145</f>
        <v>0</v>
      </c>
      <c r="F1145" s="191">
        <f>'5 Driver Data'!F1145</f>
        <v>0</v>
      </c>
      <c r="G1145" s="191">
        <f>'5 Driver Data'!G1145</f>
        <v>0</v>
      </c>
      <c r="H1145" s="191">
        <f>'5 Driver Data'!H1145</f>
        <v>0</v>
      </c>
      <c r="I1145" s="191">
        <f>'5 Driver Data'!I1145</f>
        <v>0</v>
      </c>
      <c r="J1145" s="191">
        <f>'5 Driver Data'!J1145</f>
        <v>0</v>
      </c>
      <c r="K1145" s="206">
        <f>'5 Driver Data'!K1145</f>
        <v>0</v>
      </c>
      <c r="L1145" s="1"/>
      <c r="M1145" s="216" t="str">
        <f>IF(D1145=0,"Blank",'3 Model Input'!E$44*'3 Model Input'!E$45)</f>
        <v>Blank</v>
      </c>
      <c r="N1145" s="197" t="str">
        <f t="shared" si="200"/>
        <v>Blank</v>
      </c>
      <c r="O1145" s="197" t="str">
        <f>IF(D1145=0,"Blank",'3 Model Input'!E$49*(1-'3 Model Input'!E$51))</f>
        <v>Blank</v>
      </c>
      <c r="P1145" s="197" t="str">
        <f t="shared" si="201"/>
        <v>Blank</v>
      </c>
      <c r="Q1145" s="197" t="str">
        <f>IF(D1145=0,"Blank",IF(D1145="BEV",E1145*(1-'3 Model Input'!E$54), E1145))</f>
        <v>Blank</v>
      </c>
      <c r="R1145" s="198" t="str">
        <f>IF(D1145=0,"Blank",IF(D1145="PHEV",F1145/G1145,F1145*(1-'3 Model Input'!E$54)/G1145))</f>
        <v>Blank</v>
      </c>
      <c r="S1145" s="198" t="str">
        <f>IF(D1145=0,"Blank",IF(D1145="PHEV",MIN(M1145,E1145),MIN(M1145,(E1145*(1-'3 Model Input'!E$54)))))</f>
        <v>Blank</v>
      </c>
      <c r="T1145" s="217" t="str">
        <f t="shared" si="202"/>
        <v>Blank</v>
      </c>
      <c r="U1145" s="89"/>
      <c r="V1145" s="216" t="str">
        <f>IF(D1145=0,"Blank",P1145*'3 Model Input'!E$50)</f>
        <v>Blank</v>
      </c>
      <c r="W1145" s="197" t="str">
        <f t="shared" si="203"/>
        <v>Blank</v>
      </c>
      <c r="X1145" s="197" t="str">
        <f t="shared" si="204"/>
        <v>Blank</v>
      </c>
      <c r="Y1145" s="197" t="str">
        <f t="shared" si="205"/>
        <v>Blank</v>
      </c>
      <c r="Z1145" s="197" t="str">
        <f t="shared" si="206"/>
        <v>Blank</v>
      </c>
      <c r="AA1145" s="223" t="str" cm="1">
        <f t="array" ref="AA1145">_xlfn.IFS(ISTEXT('3 Model Input'!F$70),"Missing",ISTEXT('3 Model Input'!I$70),"Missing",ISNUMBER('3 Model Input'!K$70),'3 Model Input'!K$70*P1145)</f>
        <v>Missing</v>
      </c>
      <c r="AB1145" s="89"/>
      <c r="AC1145" s="227" t="str" cm="1">
        <f t="array" ref="AC1145">IF(D1145=0,"Blank",_xlfn.IFS('3 Model Input'!E$61=1,(V1145*G1145)/T1145,'3 Model Input'!E$61=2,(W1145*G1145)/T1145,'3 Model Input'!E$61=3,(X1145*G1145)/T1145,'3 Model Input'!E$61=4,(Y1145*G1145)/T1145,'3 Model Input'!E$61=5,(Z1145*G1145)/T1145, ISTEXT('3 Model Input'!E$61),"Missing",'3 Model Input'!E$61=6,(AA1145*G1145)/T1145))</f>
        <v>Blank</v>
      </c>
      <c r="AD1145" s="202" t="str">
        <f t="shared" si="207"/>
        <v>Blank</v>
      </c>
      <c r="AE1145" s="202" t="str">
        <f t="shared" si="208"/>
        <v>Blank</v>
      </c>
      <c r="AF1145" s="217" t="str">
        <f t="shared" si="209"/>
        <v>Blank</v>
      </c>
      <c r="AG1145" s="9" t="str" cm="1">
        <f t="array" ref="AG1145">_xlfn.IFS(ISNUMBER(AC1145), "", ISNUMBER(SEARCH("Blank", AC1145)), "", ISERROR(AC1145), "Bad input on tab 3")</f>
        <v/>
      </c>
    </row>
    <row r="1146" spans="2:33" ht="15" customHeight="1" x14ac:dyDescent="0.75">
      <c r="B1146" s="205" t="str">
        <f>'5 Driver Data'!B1146</f>
        <v>1138</v>
      </c>
      <c r="C1146" s="193">
        <f>'5 Driver Data'!C1146</f>
        <v>0</v>
      </c>
      <c r="D1146" s="192">
        <f>'5 Driver Data'!D1146</f>
        <v>0</v>
      </c>
      <c r="E1146" s="191">
        <f>'5 Driver Data'!E1146</f>
        <v>0</v>
      </c>
      <c r="F1146" s="191">
        <f>'5 Driver Data'!F1146</f>
        <v>0</v>
      </c>
      <c r="G1146" s="191">
        <f>'5 Driver Data'!G1146</f>
        <v>0</v>
      </c>
      <c r="H1146" s="191">
        <f>'5 Driver Data'!H1146</f>
        <v>0</v>
      </c>
      <c r="I1146" s="191">
        <f>'5 Driver Data'!I1146</f>
        <v>0</v>
      </c>
      <c r="J1146" s="191">
        <f>'5 Driver Data'!J1146</f>
        <v>0</v>
      </c>
      <c r="K1146" s="206">
        <f>'5 Driver Data'!K1146</f>
        <v>0</v>
      </c>
      <c r="L1146" s="1"/>
      <c r="M1146" s="216" t="str">
        <f>IF(D1146=0,"Blank",'3 Model Input'!E$44*'3 Model Input'!E$45)</f>
        <v>Blank</v>
      </c>
      <c r="N1146" s="197" t="str">
        <f t="shared" si="200"/>
        <v>Blank</v>
      </c>
      <c r="O1146" s="197" t="str">
        <f>IF(D1146=0,"Blank",'3 Model Input'!E$49*(1-'3 Model Input'!E$51))</f>
        <v>Blank</v>
      </c>
      <c r="P1146" s="197" t="str">
        <f t="shared" si="201"/>
        <v>Blank</v>
      </c>
      <c r="Q1146" s="197" t="str">
        <f>IF(D1146=0,"Blank",IF(D1146="BEV",E1146*(1-'3 Model Input'!E$54), E1146))</f>
        <v>Blank</v>
      </c>
      <c r="R1146" s="198" t="str">
        <f>IF(D1146=0,"Blank",IF(D1146="PHEV",F1146/G1146,F1146*(1-'3 Model Input'!E$54)/G1146))</f>
        <v>Blank</v>
      </c>
      <c r="S1146" s="198" t="str">
        <f>IF(D1146=0,"Blank",IF(D1146="PHEV",MIN(M1146,E1146),MIN(M1146,(E1146*(1-'3 Model Input'!E$54)))))</f>
        <v>Blank</v>
      </c>
      <c r="T1146" s="217" t="str">
        <f t="shared" si="202"/>
        <v>Blank</v>
      </c>
      <c r="U1146" s="89"/>
      <c r="V1146" s="216" t="str">
        <f>IF(D1146=0,"Blank",P1146*'3 Model Input'!E$50)</f>
        <v>Blank</v>
      </c>
      <c r="W1146" s="197" t="str">
        <f t="shared" si="203"/>
        <v>Blank</v>
      </c>
      <c r="X1146" s="197" t="str">
        <f t="shared" si="204"/>
        <v>Blank</v>
      </c>
      <c r="Y1146" s="197" t="str">
        <f t="shared" si="205"/>
        <v>Blank</v>
      </c>
      <c r="Z1146" s="197" t="str">
        <f t="shared" si="206"/>
        <v>Blank</v>
      </c>
      <c r="AA1146" s="223" t="str" cm="1">
        <f t="array" ref="AA1146">_xlfn.IFS(ISTEXT('3 Model Input'!F$70),"Missing",ISTEXT('3 Model Input'!I$70),"Missing",ISNUMBER('3 Model Input'!K$70),'3 Model Input'!K$70*P1146)</f>
        <v>Missing</v>
      </c>
      <c r="AB1146" s="89"/>
      <c r="AC1146" s="227" t="str" cm="1">
        <f t="array" ref="AC1146">IF(D1146=0,"Blank",_xlfn.IFS('3 Model Input'!E$61=1,(V1146*G1146)/T1146,'3 Model Input'!E$61=2,(W1146*G1146)/T1146,'3 Model Input'!E$61=3,(X1146*G1146)/T1146,'3 Model Input'!E$61=4,(Y1146*G1146)/T1146,'3 Model Input'!E$61=5,(Z1146*G1146)/T1146, ISTEXT('3 Model Input'!E$61),"Missing",'3 Model Input'!E$61=6,(AA1146*G1146)/T1146))</f>
        <v>Blank</v>
      </c>
      <c r="AD1146" s="202" t="str">
        <f t="shared" si="207"/>
        <v>Blank</v>
      </c>
      <c r="AE1146" s="202" t="str">
        <f t="shared" si="208"/>
        <v>Blank</v>
      </c>
      <c r="AF1146" s="217" t="str">
        <f t="shared" si="209"/>
        <v>Blank</v>
      </c>
      <c r="AG1146" s="9" t="str" cm="1">
        <f t="array" ref="AG1146">_xlfn.IFS(ISNUMBER(AC1146), "", ISNUMBER(SEARCH("Blank", AC1146)), "", ISERROR(AC1146), "Bad input on tab 3")</f>
        <v/>
      </c>
    </row>
    <row r="1147" spans="2:33" ht="15" customHeight="1" x14ac:dyDescent="0.75">
      <c r="B1147" s="205" t="str">
        <f>'5 Driver Data'!B1147</f>
        <v>1139</v>
      </c>
      <c r="C1147" s="193">
        <f>'5 Driver Data'!C1147</f>
        <v>0</v>
      </c>
      <c r="D1147" s="192">
        <f>'5 Driver Data'!D1147</f>
        <v>0</v>
      </c>
      <c r="E1147" s="191">
        <f>'5 Driver Data'!E1147</f>
        <v>0</v>
      </c>
      <c r="F1147" s="191">
        <f>'5 Driver Data'!F1147</f>
        <v>0</v>
      </c>
      <c r="G1147" s="191">
        <f>'5 Driver Data'!G1147</f>
        <v>0</v>
      </c>
      <c r="H1147" s="191">
        <f>'5 Driver Data'!H1147</f>
        <v>0</v>
      </c>
      <c r="I1147" s="191">
        <f>'5 Driver Data'!I1147</f>
        <v>0</v>
      </c>
      <c r="J1147" s="191">
        <f>'5 Driver Data'!J1147</f>
        <v>0</v>
      </c>
      <c r="K1147" s="206">
        <f>'5 Driver Data'!K1147</f>
        <v>0</v>
      </c>
      <c r="L1147" s="1"/>
      <c r="M1147" s="216" t="str">
        <f>IF(D1147=0,"Blank",'3 Model Input'!E$44*'3 Model Input'!E$45)</f>
        <v>Blank</v>
      </c>
      <c r="N1147" s="197" t="str">
        <f t="shared" si="200"/>
        <v>Blank</v>
      </c>
      <c r="O1147" s="197" t="str">
        <f>IF(D1147=0,"Blank",'3 Model Input'!E$49*(1-'3 Model Input'!E$51))</f>
        <v>Blank</v>
      </c>
      <c r="P1147" s="197" t="str">
        <f t="shared" si="201"/>
        <v>Blank</v>
      </c>
      <c r="Q1147" s="197" t="str">
        <f>IF(D1147=0,"Blank",IF(D1147="BEV",E1147*(1-'3 Model Input'!E$54), E1147))</f>
        <v>Blank</v>
      </c>
      <c r="R1147" s="198" t="str">
        <f>IF(D1147=0,"Blank",IF(D1147="PHEV",F1147/G1147,F1147*(1-'3 Model Input'!E$54)/G1147))</f>
        <v>Blank</v>
      </c>
      <c r="S1147" s="198" t="str">
        <f>IF(D1147=0,"Blank",IF(D1147="PHEV",MIN(M1147,E1147),MIN(M1147,(E1147*(1-'3 Model Input'!E$54)))))</f>
        <v>Blank</v>
      </c>
      <c r="T1147" s="217" t="str">
        <f t="shared" si="202"/>
        <v>Blank</v>
      </c>
      <c r="U1147" s="89"/>
      <c r="V1147" s="216" t="str">
        <f>IF(D1147=0,"Blank",P1147*'3 Model Input'!E$50)</f>
        <v>Blank</v>
      </c>
      <c r="W1147" s="197" t="str">
        <f t="shared" si="203"/>
        <v>Blank</v>
      </c>
      <c r="X1147" s="197" t="str">
        <f t="shared" si="204"/>
        <v>Blank</v>
      </c>
      <c r="Y1147" s="197" t="str">
        <f t="shared" si="205"/>
        <v>Blank</v>
      </c>
      <c r="Z1147" s="197" t="str">
        <f t="shared" si="206"/>
        <v>Blank</v>
      </c>
      <c r="AA1147" s="223" t="str" cm="1">
        <f t="array" ref="AA1147">_xlfn.IFS(ISTEXT('3 Model Input'!F$70),"Missing",ISTEXT('3 Model Input'!I$70),"Missing",ISNUMBER('3 Model Input'!K$70),'3 Model Input'!K$70*P1147)</f>
        <v>Missing</v>
      </c>
      <c r="AB1147" s="89"/>
      <c r="AC1147" s="227" t="str" cm="1">
        <f t="array" ref="AC1147">IF(D1147=0,"Blank",_xlfn.IFS('3 Model Input'!E$61=1,(V1147*G1147)/T1147,'3 Model Input'!E$61=2,(W1147*G1147)/T1147,'3 Model Input'!E$61=3,(X1147*G1147)/T1147,'3 Model Input'!E$61=4,(Y1147*G1147)/T1147,'3 Model Input'!E$61=5,(Z1147*G1147)/T1147, ISTEXT('3 Model Input'!E$61),"Missing",'3 Model Input'!E$61=6,(AA1147*G1147)/T1147))</f>
        <v>Blank</v>
      </c>
      <c r="AD1147" s="202" t="str">
        <f t="shared" si="207"/>
        <v>Blank</v>
      </c>
      <c r="AE1147" s="202" t="str">
        <f t="shared" si="208"/>
        <v>Blank</v>
      </c>
      <c r="AF1147" s="217" t="str">
        <f t="shared" si="209"/>
        <v>Blank</v>
      </c>
      <c r="AG1147" s="9" t="str" cm="1">
        <f t="array" ref="AG1147">_xlfn.IFS(ISNUMBER(AC1147), "", ISNUMBER(SEARCH("Blank", AC1147)), "", ISERROR(AC1147), "Bad input on tab 3")</f>
        <v/>
      </c>
    </row>
    <row r="1148" spans="2:33" ht="15" customHeight="1" x14ac:dyDescent="0.75">
      <c r="B1148" s="205" t="str">
        <f>'5 Driver Data'!B1148</f>
        <v>1140</v>
      </c>
      <c r="C1148" s="193">
        <f>'5 Driver Data'!C1148</f>
        <v>0</v>
      </c>
      <c r="D1148" s="192">
        <f>'5 Driver Data'!D1148</f>
        <v>0</v>
      </c>
      <c r="E1148" s="191">
        <f>'5 Driver Data'!E1148</f>
        <v>0</v>
      </c>
      <c r="F1148" s="191">
        <f>'5 Driver Data'!F1148</f>
        <v>0</v>
      </c>
      <c r="G1148" s="191">
        <f>'5 Driver Data'!G1148</f>
        <v>0</v>
      </c>
      <c r="H1148" s="191">
        <f>'5 Driver Data'!H1148</f>
        <v>0</v>
      </c>
      <c r="I1148" s="191">
        <f>'5 Driver Data'!I1148</f>
        <v>0</v>
      </c>
      <c r="J1148" s="191">
        <f>'5 Driver Data'!J1148</f>
        <v>0</v>
      </c>
      <c r="K1148" s="206">
        <f>'5 Driver Data'!K1148</f>
        <v>0</v>
      </c>
      <c r="L1148" s="1"/>
      <c r="M1148" s="216" t="str">
        <f>IF(D1148=0,"Blank",'3 Model Input'!E$44*'3 Model Input'!E$45)</f>
        <v>Blank</v>
      </c>
      <c r="N1148" s="197" t="str">
        <f t="shared" si="200"/>
        <v>Blank</v>
      </c>
      <c r="O1148" s="197" t="str">
        <f>IF(D1148=0,"Blank",'3 Model Input'!E$49*(1-'3 Model Input'!E$51))</f>
        <v>Blank</v>
      </c>
      <c r="P1148" s="197" t="str">
        <f t="shared" si="201"/>
        <v>Blank</v>
      </c>
      <c r="Q1148" s="197" t="str">
        <f>IF(D1148=0,"Blank",IF(D1148="BEV",E1148*(1-'3 Model Input'!E$54), E1148))</f>
        <v>Blank</v>
      </c>
      <c r="R1148" s="198" t="str">
        <f>IF(D1148=0,"Blank",IF(D1148="PHEV",F1148/G1148,F1148*(1-'3 Model Input'!E$54)/G1148))</f>
        <v>Blank</v>
      </c>
      <c r="S1148" s="198" t="str">
        <f>IF(D1148=0,"Blank",IF(D1148="PHEV",MIN(M1148,E1148),MIN(M1148,(E1148*(1-'3 Model Input'!E$54)))))</f>
        <v>Blank</v>
      </c>
      <c r="T1148" s="217" t="str">
        <f t="shared" si="202"/>
        <v>Blank</v>
      </c>
      <c r="U1148" s="89"/>
      <c r="V1148" s="216" t="str">
        <f>IF(D1148=0,"Blank",P1148*'3 Model Input'!E$50)</f>
        <v>Blank</v>
      </c>
      <c r="W1148" s="197" t="str">
        <f t="shared" si="203"/>
        <v>Blank</v>
      </c>
      <c r="X1148" s="197" t="str">
        <f t="shared" si="204"/>
        <v>Blank</v>
      </c>
      <c r="Y1148" s="197" t="str">
        <f t="shared" si="205"/>
        <v>Blank</v>
      </c>
      <c r="Z1148" s="197" t="str">
        <f t="shared" si="206"/>
        <v>Blank</v>
      </c>
      <c r="AA1148" s="223" t="str" cm="1">
        <f t="array" ref="AA1148">_xlfn.IFS(ISTEXT('3 Model Input'!F$70),"Missing",ISTEXT('3 Model Input'!I$70),"Missing",ISNUMBER('3 Model Input'!K$70),'3 Model Input'!K$70*P1148)</f>
        <v>Missing</v>
      </c>
      <c r="AB1148" s="89"/>
      <c r="AC1148" s="227" t="str" cm="1">
        <f t="array" ref="AC1148">IF(D1148=0,"Blank",_xlfn.IFS('3 Model Input'!E$61=1,(V1148*G1148)/T1148,'3 Model Input'!E$61=2,(W1148*G1148)/T1148,'3 Model Input'!E$61=3,(X1148*G1148)/T1148,'3 Model Input'!E$61=4,(Y1148*G1148)/T1148,'3 Model Input'!E$61=5,(Z1148*G1148)/T1148, ISTEXT('3 Model Input'!E$61),"Missing",'3 Model Input'!E$61=6,(AA1148*G1148)/T1148))</f>
        <v>Blank</v>
      </c>
      <c r="AD1148" s="202" t="str">
        <f t="shared" si="207"/>
        <v>Blank</v>
      </c>
      <c r="AE1148" s="202" t="str">
        <f t="shared" si="208"/>
        <v>Blank</v>
      </c>
      <c r="AF1148" s="217" t="str">
        <f t="shared" si="209"/>
        <v>Blank</v>
      </c>
      <c r="AG1148" s="9" t="str" cm="1">
        <f t="array" ref="AG1148">_xlfn.IFS(ISNUMBER(AC1148), "", ISNUMBER(SEARCH("Blank", AC1148)), "", ISERROR(AC1148), "Bad input on tab 3")</f>
        <v/>
      </c>
    </row>
    <row r="1149" spans="2:33" ht="15" customHeight="1" x14ac:dyDescent="0.75">
      <c r="B1149" s="205" t="str">
        <f>'5 Driver Data'!B1149</f>
        <v>1141</v>
      </c>
      <c r="C1149" s="193">
        <f>'5 Driver Data'!C1149</f>
        <v>0</v>
      </c>
      <c r="D1149" s="192">
        <f>'5 Driver Data'!D1149</f>
        <v>0</v>
      </c>
      <c r="E1149" s="191">
        <f>'5 Driver Data'!E1149</f>
        <v>0</v>
      </c>
      <c r="F1149" s="191">
        <f>'5 Driver Data'!F1149</f>
        <v>0</v>
      </c>
      <c r="G1149" s="191">
        <f>'5 Driver Data'!G1149</f>
        <v>0</v>
      </c>
      <c r="H1149" s="191">
        <f>'5 Driver Data'!H1149</f>
        <v>0</v>
      </c>
      <c r="I1149" s="191">
        <f>'5 Driver Data'!I1149</f>
        <v>0</v>
      </c>
      <c r="J1149" s="191">
        <f>'5 Driver Data'!J1149</f>
        <v>0</v>
      </c>
      <c r="K1149" s="206">
        <f>'5 Driver Data'!K1149</f>
        <v>0</v>
      </c>
      <c r="L1149" s="1"/>
      <c r="M1149" s="216" t="str">
        <f>IF(D1149=0,"Blank",'3 Model Input'!E$44*'3 Model Input'!E$45)</f>
        <v>Blank</v>
      </c>
      <c r="N1149" s="197" t="str">
        <f t="shared" si="200"/>
        <v>Blank</v>
      </c>
      <c r="O1149" s="197" t="str">
        <f>IF(D1149=0,"Blank",'3 Model Input'!E$49*(1-'3 Model Input'!E$51))</f>
        <v>Blank</v>
      </c>
      <c r="P1149" s="197" t="str">
        <f t="shared" si="201"/>
        <v>Blank</v>
      </c>
      <c r="Q1149" s="197" t="str">
        <f>IF(D1149=0,"Blank",IF(D1149="BEV",E1149*(1-'3 Model Input'!E$54), E1149))</f>
        <v>Blank</v>
      </c>
      <c r="R1149" s="198" t="str">
        <f>IF(D1149=0,"Blank",IF(D1149="PHEV",F1149/G1149,F1149*(1-'3 Model Input'!E$54)/G1149))</f>
        <v>Blank</v>
      </c>
      <c r="S1149" s="198" t="str">
        <f>IF(D1149=0,"Blank",IF(D1149="PHEV",MIN(M1149,E1149),MIN(M1149,(E1149*(1-'3 Model Input'!E$54)))))</f>
        <v>Blank</v>
      </c>
      <c r="T1149" s="217" t="str">
        <f t="shared" si="202"/>
        <v>Blank</v>
      </c>
      <c r="U1149" s="89"/>
      <c r="V1149" s="216" t="str">
        <f>IF(D1149=0,"Blank",P1149*'3 Model Input'!E$50)</f>
        <v>Blank</v>
      </c>
      <c r="W1149" s="197" t="str">
        <f t="shared" si="203"/>
        <v>Blank</v>
      </c>
      <c r="X1149" s="197" t="str">
        <f t="shared" si="204"/>
        <v>Blank</v>
      </c>
      <c r="Y1149" s="197" t="str">
        <f t="shared" si="205"/>
        <v>Blank</v>
      </c>
      <c r="Z1149" s="197" t="str">
        <f t="shared" si="206"/>
        <v>Blank</v>
      </c>
      <c r="AA1149" s="223" t="str" cm="1">
        <f t="array" ref="AA1149">_xlfn.IFS(ISTEXT('3 Model Input'!F$70),"Missing",ISTEXT('3 Model Input'!I$70),"Missing",ISNUMBER('3 Model Input'!K$70),'3 Model Input'!K$70*P1149)</f>
        <v>Missing</v>
      </c>
      <c r="AB1149" s="89"/>
      <c r="AC1149" s="227" t="str" cm="1">
        <f t="array" ref="AC1149">IF(D1149=0,"Blank",_xlfn.IFS('3 Model Input'!E$61=1,(V1149*G1149)/T1149,'3 Model Input'!E$61=2,(W1149*G1149)/T1149,'3 Model Input'!E$61=3,(X1149*G1149)/T1149,'3 Model Input'!E$61=4,(Y1149*G1149)/T1149,'3 Model Input'!E$61=5,(Z1149*G1149)/T1149, ISTEXT('3 Model Input'!E$61),"Missing",'3 Model Input'!E$61=6,(AA1149*G1149)/T1149))</f>
        <v>Blank</v>
      </c>
      <c r="AD1149" s="202" t="str">
        <f t="shared" si="207"/>
        <v>Blank</v>
      </c>
      <c r="AE1149" s="202" t="str">
        <f t="shared" si="208"/>
        <v>Blank</v>
      </c>
      <c r="AF1149" s="217" t="str">
        <f t="shared" si="209"/>
        <v>Blank</v>
      </c>
      <c r="AG1149" s="9" t="str" cm="1">
        <f t="array" ref="AG1149">_xlfn.IFS(ISNUMBER(AC1149), "", ISNUMBER(SEARCH("Blank", AC1149)), "", ISERROR(AC1149), "Bad input on tab 3")</f>
        <v/>
      </c>
    </row>
    <row r="1150" spans="2:33" ht="15" customHeight="1" x14ac:dyDescent="0.75">
      <c r="B1150" s="205" t="str">
        <f>'5 Driver Data'!B1150</f>
        <v>1142</v>
      </c>
      <c r="C1150" s="193">
        <f>'5 Driver Data'!C1150</f>
        <v>0</v>
      </c>
      <c r="D1150" s="192">
        <f>'5 Driver Data'!D1150</f>
        <v>0</v>
      </c>
      <c r="E1150" s="191">
        <f>'5 Driver Data'!E1150</f>
        <v>0</v>
      </c>
      <c r="F1150" s="191">
        <f>'5 Driver Data'!F1150</f>
        <v>0</v>
      </c>
      <c r="G1150" s="191">
        <f>'5 Driver Data'!G1150</f>
        <v>0</v>
      </c>
      <c r="H1150" s="191">
        <f>'5 Driver Data'!H1150</f>
        <v>0</v>
      </c>
      <c r="I1150" s="191">
        <f>'5 Driver Data'!I1150</f>
        <v>0</v>
      </c>
      <c r="J1150" s="191">
        <f>'5 Driver Data'!J1150</f>
        <v>0</v>
      </c>
      <c r="K1150" s="206">
        <f>'5 Driver Data'!K1150</f>
        <v>0</v>
      </c>
      <c r="L1150" s="1"/>
      <c r="M1150" s="216" t="str">
        <f>IF(D1150=0,"Blank",'3 Model Input'!E$44*'3 Model Input'!E$45)</f>
        <v>Blank</v>
      </c>
      <c r="N1150" s="197" t="str">
        <f t="shared" si="200"/>
        <v>Blank</v>
      </c>
      <c r="O1150" s="197" t="str">
        <f>IF(D1150=0,"Blank",'3 Model Input'!E$49*(1-'3 Model Input'!E$51))</f>
        <v>Blank</v>
      </c>
      <c r="P1150" s="197" t="str">
        <f t="shared" si="201"/>
        <v>Blank</v>
      </c>
      <c r="Q1150" s="197" t="str">
        <f>IF(D1150=0,"Blank",IF(D1150="BEV",E1150*(1-'3 Model Input'!E$54), E1150))</f>
        <v>Blank</v>
      </c>
      <c r="R1150" s="198" t="str">
        <f>IF(D1150=0,"Blank",IF(D1150="PHEV",F1150/G1150,F1150*(1-'3 Model Input'!E$54)/G1150))</f>
        <v>Blank</v>
      </c>
      <c r="S1150" s="198" t="str">
        <f>IF(D1150=0,"Blank",IF(D1150="PHEV",MIN(M1150,E1150),MIN(M1150,(E1150*(1-'3 Model Input'!E$54)))))</f>
        <v>Blank</v>
      </c>
      <c r="T1150" s="217" t="str">
        <f t="shared" si="202"/>
        <v>Blank</v>
      </c>
      <c r="U1150" s="89"/>
      <c r="V1150" s="216" t="str">
        <f>IF(D1150=0,"Blank",P1150*'3 Model Input'!E$50)</f>
        <v>Blank</v>
      </c>
      <c r="W1150" s="197" t="str">
        <f t="shared" si="203"/>
        <v>Blank</v>
      </c>
      <c r="X1150" s="197" t="str">
        <f t="shared" si="204"/>
        <v>Blank</v>
      </c>
      <c r="Y1150" s="197" t="str">
        <f t="shared" si="205"/>
        <v>Blank</v>
      </c>
      <c r="Z1150" s="197" t="str">
        <f t="shared" si="206"/>
        <v>Blank</v>
      </c>
      <c r="AA1150" s="223" t="str" cm="1">
        <f t="array" ref="AA1150">_xlfn.IFS(ISTEXT('3 Model Input'!F$70),"Missing",ISTEXT('3 Model Input'!I$70),"Missing",ISNUMBER('3 Model Input'!K$70),'3 Model Input'!K$70*P1150)</f>
        <v>Missing</v>
      </c>
      <c r="AB1150" s="89"/>
      <c r="AC1150" s="227" t="str" cm="1">
        <f t="array" ref="AC1150">IF(D1150=0,"Blank",_xlfn.IFS('3 Model Input'!E$61=1,(V1150*G1150)/T1150,'3 Model Input'!E$61=2,(W1150*G1150)/T1150,'3 Model Input'!E$61=3,(X1150*G1150)/T1150,'3 Model Input'!E$61=4,(Y1150*G1150)/T1150,'3 Model Input'!E$61=5,(Z1150*G1150)/T1150, ISTEXT('3 Model Input'!E$61),"Missing",'3 Model Input'!E$61=6,(AA1150*G1150)/T1150))</f>
        <v>Blank</v>
      </c>
      <c r="AD1150" s="202" t="str">
        <f t="shared" si="207"/>
        <v>Blank</v>
      </c>
      <c r="AE1150" s="202" t="str">
        <f t="shared" si="208"/>
        <v>Blank</v>
      </c>
      <c r="AF1150" s="217" t="str">
        <f t="shared" si="209"/>
        <v>Blank</v>
      </c>
      <c r="AG1150" s="9" t="str" cm="1">
        <f t="array" ref="AG1150">_xlfn.IFS(ISNUMBER(AC1150), "", ISNUMBER(SEARCH("Blank", AC1150)), "", ISERROR(AC1150), "Bad input on tab 3")</f>
        <v/>
      </c>
    </row>
    <row r="1151" spans="2:33" ht="15" customHeight="1" x14ac:dyDescent="0.75">
      <c r="B1151" s="205" t="str">
        <f>'5 Driver Data'!B1151</f>
        <v>1143</v>
      </c>
      <c r="C1151" s="193">
        <f>'5 Driver Data'!C1151</f>
        <v>0</v>
      </c>
      <c r="D1151" s="192">
        <f>'5 Driver Data'!D1151</f>
        <v>0</v>
      </c>
      <c r="E1151" s="191">
        <f>'5 Driver Data'!E1151</f>
        <v>0</v>
      </c>
      <c r="F1151" s="191">
        <f>'5 Driver Data'!F1151</f>
        <v>0</v>
      </c>
      <c r="G1151" s="191">
        <f>'5 Driver Data'!G1151</f>
        <v>0</v>
      </c>
      <c r="H1151" s="191">
        <f>'5 Driver Data'!H1151</f>
        <v>0</v>
      </c>
      <c r="I1151" s="191">
        <f>'5 Driver Data'!I1151</f>
        <v>0</v>
      </c>
      <c r="J1151" s="191">
        <f>'5 Driver Data'!J1151</f>
        <v>0</v>
      </c>
      <c r="K1151" s="206">
        <f>'5 Driver Data'!K1151</f>
        <v>0</v>
      </c>
      <c r="L1151" s="1"/>
      <c r="M1151" s="216" t="str">
        <f>IF(D1151=0,"Blank",'3 Model Input'!E$44*'3 Model Input'!E$45)</f>
        <v>Blank</v>
      </c>
      <c r="N1151" s="197" t="str">
        <f t="shared" si="200"/>
        <v>Blank</v>
      </c>
      <c r="O1151" s="197" t="str">
        <f>IF(D1151=0,"Blank",'3 Model Input'!E$49*(1-'3 Model Input'!E$51))</f>
        <v>Blank</v>
      </c>
      <c r="P1151" s="197" t="str">
        <f t="shared" si="201"/>
        <v>Blank</v>
      </c>
      <c r="Q1151" s="197" t="str">
        <f>IF(D1151=0,"Blank",IF(D1151="BEV",E1151*(1-'3 Model Input'!E$54), E1151))</f>
        <v>Blank</v>
      </c>
      <c r="R1151" s="198" t="str">
        <f>IF(D1151=0,"Blank",IF(D1151="PHEV",F1151/G1151,F1151*(1-'3 Model Input'!E$54)/G1151))</f>
        <v>Blank</v>
      </c>
      <c r="S1151" s="198" t="str">
        <f>IF(D1151=0,"Blank",IF(D1151="PHEV",MIN(M1151,E1151),MIN(M1151,(E1151*(1-'3 Model Input'!E$54)))))</f>
        <v>Blank</v>
      </c>
      <c r="T1151" s="217" t="str">
        <f t="shared" si="202"/>
        <v>Blank</v>
      </c>
      <c r="U1151" s="89"/>
      <c r="V1151" s="216" t="str">
        <f>IF(D1151=0,"Blank",P1151*'3 Model Input'!E$50)</f>
        <v>Blank</v>
      </c>
      <c r="W1151" s="197" t="str">
        <f t="shared" si="203"/>
        <v>Blank</v>
      </c>
      <c r="X1151" s="197" t="str">
        <f t="shared" si="204"/>
        <v>Blank</v>
      </c>
      <c r="Y1151" s="197" t="str">
        <f t="shared" si="205"/>
        <v>Blank</v>
      </c>
      <c r="Z1151" s="197" t="str">
        <f t="shared" si="206"/>
        <v>Blank</v>
      </c>
      <c r="AA1151" s="223" t="str" cm="1">
        <f t="array" ref="AA1151">_xlfn.IFS(ISTEXT('3 Model Input'!F$70),"Missing",ISTEXT('3 Model Input'!I$70),"Missing",ISNUMBER('3 Model Input'!K$70),'3 Model Input'!K$70*P1151)</f>
        <v>Missing</v>
      </c>
      <c r="AB1151" s="89"/>
      <c r="AC1151" s="227" t="str" cm="1">
        <f t="array" ref="AC1151">IF(D1151=0,"Blank",_xlfn.IFS('3 Model Input'!E$61=1,(V1151*G1151)/T1151,'3 Model Input'!E$61=2,(W1151*G1151)/T1151,'3 Model Input'!E$61=3,(X1151*G1151)/T1151,'3 Model Input'!E$61=4,(Y1151*G1151)/T1151,'3 Model Input'!E$61=5,(Z1151*G1151)/T1151, ISTEXT('3 Model Input'!E$61),"Missing",'3 Model Input'!E$61=6,(AA1151*G1151)/T1151))</f>
        <v>Blank</v>
      </c>
      <c r="AD1151" s="202" t="str">
        <f t="shared" si="207"/>
        <v>Blank</v>
      </c>
      <c r="AE1151" s="202" t="str">
        <f t="shared" si="208"/>
        <v>Blank</v>
      </c>
      <c r="AF1151" s="217" t="str">
        <f t="shared" si="209"/>
        <v>Blank</v>
      </c>
      <c r="AG1151" s="9" t="str" cm="1">
        <f t="array" ref="AG1151">_xlfn.IFS(ISNUMBER(AC1151), "", ISNUMBER(SEARCH("Blank", AC1151)), "", ISERROR(AC1151), "Bad input on tab 3")</f>
        <v/>
      </c>
    </row>
    <row r="1152" spans="2:33" ht="15" customHeight="1" x14ac:dyDescent="0.75">
      <c r="B1152" s="205" t="str">
        <f>'5 Driver Data'!B1152</f>
        <v>1144</v>
      </c>
      <c r="C1152" s="193">
        <f>'5 Driver Data'!C1152</f>
        <v>0</v>
      </c>
      <c r="D1152" s="192">
        <f>'5 Driver Data'!D1152</f>
        <v>0</v>
      </c>
      <c r="E1152" s="191">
        <f>'5 Driver Data'!E1152</f>
        <v>0</v>
      </c>
      <c r="F1152" s="191">
        <f>'5 Driver Data'!F1152</f>
        <v>0</v>
      </c>
      <c r="G1152" s="191">
        <f>'5 Driver Data'!G1152</f>
        <v>0</v>
      </c>
      <c r="H1152" s="191">
        <f>'5 Driver Data'!H1152</f>
        <v>0</v>
      </c>
      <c r="I1152" s="191">
        <f>'5 Driver Data'!I1152</f>
        <v>0</v>
      </c>
      <c r="J1152" s="191">
        <f>'5 Driver Data'!J1152</f>
        <v>0</v>
      </c>
      <c r="K1152" s="206">
        <f>'5 Driver Data'!K1152</f>
        <v>0</v>
      </c>
      <c r="L1152" s="1"/>
      <c r="M1152" s="216" t="str">
        <f>IF(D1152=0,"Blank",'3 Model Input'!E$44*'3 Model Input'!E$45)</f>
        <v>Blank</v>
      </c>
      <c r="N1152" s="197" t="str">
        <f t="shared" si="200"/>
        <v>Blank</v>
      </c>
      <c r="O1152" s="197" t="str">
        <f>IF(D1152=0,"Blank",'3 Model Input'!E$49*(1-'3 Model Input'!E$51))</f>
        <v>Blank</v>
      </c>
      <c r="P1152" s="197" t="str">
        <f t="shared" si="201"/>
        <v>Blank</v>
      </c>
      <c r="Q1152" s="197" t="str">
        <f>IF(D1152=0,"Blank",IF(D1152="BEV",E1152*(1-'3 Model Input'!E$54), E1152))</f>
        <v>Blank</v>
      </c>
      <c r="R1152" s="198" t="str">
        <f>IF(D1152=0,"Blank",IF(D1152="PHEV",F1152/G1152,F1152*(1-'3 Model Input'!E$54)/G1152))</f>
        <v>Blank</v>
      </c>
      <c r="S1152" s="198" t="str">
        <f>IF(D1152=0,"Blank",IF(D1152="PHEV",MIN(M1152,E1152),MIN(M1152,(E1152*(1-'3 Model Input'!E$54)))))</f>
        <v>Blank</v>
      </c>
      <c r="T1152" s="217" t="str">
        <f t="shared" si="202"/>
        <v>Blank</v>
      </c>
      <c r="U1152" s="89"/>
      <c r="V1152" s="216" t="str">
        <f>IF(D1152=0,"Blank",P1152*'3 Model Input'!E$50)</f>
        <v>Blank</v>
      </c>
      <c r="W1152" s="197" t="str">
        <f t="shared" si="203"/>
        <v>Blank</v>
      </c>
      <c r="X1152" s="197" t="str">
        <f t="shared" si="204"/>
        <v>Blank</v>
      </c>
      <c r="Y1152" s="197" t="str">
        <f t="shared" si="205"/>
        <v>Blank</v>
      </c>
      <c r="Z1152" s="197" t="str">
        <f t="shared" si="206"/>
        <v>Blank</v>
      </c>
      <c r="AA1152" s="223" t="str" cm="1">
        <f t="array" ref="AA1152">_xlfn.IFS(ISTEXT('3 Model Input'!F$70),"Missing",ISTEXT('3 Model Input'!I$70),"Missing",ISNUMBER('3 Model Input'!K$70),'3 Model Input'!K$70*P1152)</f>
        <v>Missing</v>
      </c>
      <c r="AB1152" s="89"/>
      <c r="AC1152" s="227" t="str" cm="1">
        <f t="array" ref="AC1152">IF(D1152=0,"Blank",_xlfn.IFS('3 Model Input'!E$61=1,(V1152*G1152)/T1152,'3 Model Input'!E$61=2,(W1152*G1152)/T1152,'3 Model Input'!E$61=3,(X1152*G1152)/T1152,'3 Model Input'!E$61=4,(Y1152*G1152)/T1152,'3 Model Input'!E$61=5,(Z1152*G1152)/T1152, ISTEXT('3 Model Input'!E$61),"Missing",'3 Model Input'!E$61=6,(AA1152*G1152)/T1152))</f>
        <v>Blank</v>
      </c>
      <c r="AD1152" s="202" t="str">
        <f t="shared" si="207"/>
        <v>Blank</v>
      </c>
      <c r="AE1152" s="202" t="str">
        <f t="shared" si="208"/>
        <v>Blank</v>
      </c>
      <c r="AF1152" s="217" t="str">
        <f t="shared" si="209"/>
        <v>Blank</v>
      </c>
      <c r="AG1152" s="9" t="str" cm="1">
        <f t="array" ref="AG1152">_xlfn.IFS(ISNUMBER(AC1152), "", ISNUMBER(SEARCH("Blank", AC1152)), "", ISERROR(AC1152), "Bad input on tab 3")</f>
        <v/>
      </c>
    </row>
    <row r="1153" spans="2:33" ht="15" customHeight="1" x14ac:dyDescent="0.75">
      <c r="B1153" s="205" t="str">
        <f>'5 Driver Data'!B1153</f>
        <v>1145</v>
      </c>
      <c r="C1153" s="193">
        <f>'5 Driver Data'!C1153</f>
        <v>0</v>
      </c>
      <c r="D1153" s="192">
        <f>'5 Driver Data'!D1153</f>
        <v>0</v>
      </c>
      <c r="E1153" s="191">
        <f>'5 Driver Data'!E1153</f>
        <v>0</v>
      </c>
      <c r="F1153" s="191">
        <f>'5 Driver Data'!F1153</f>
        <v>0</v>
      </c>
      <c r="G1153" s="191">
        <f>'5 Driver Data'!G1153</f>
        <v>0</v>
      </c>
      <c r="H1153" s="191">
        <f>'5 Driver Data'!H1153</f>
        <v>0</v>
      </c>
      <c r="I1153" s="191">
        <f>'5 Driver Data'!I1153</f>
        <v>0</v>
      </c>
      <c r="J1153" s="191">
        <f>'5 Driver Data'!J1153</f>
        <v>0</v>
      </c>
      <c r="K1153" s="206">
        <f>'5 Driver Data'!K1153</f>
        <v>0</v>
      </c>
      <c r="L1153" s="1"/>
      <c r="M1153" s="216" t="str">
        <f>IF(D1153=0,"Blank",'3 Model Input'!E$44*'3 Model Input'!E$45)</f>
        <v>Blank</v>
      </c>
      <c r="N1153" s="197" t="str">
        <f t="shared" si="200"/>
        <v>Blank</v>
      </c>
      <c r="O1153" s="197" t="str">
        <f>IF(D1153=0,"Blank",'3 Model Input'!E$49*(1-'3 Model Input'!E$51))</f>
        <v>Blank</v>
      </c>
      <c r="P1153" s="197" t="str">
        <f t="shared" si="201"/>
        <v>Blank</v>
      </c>
      <c r="Q1153" s="197" t="str">
        <f>IF(D1153=0,"Blank",IF(D1153="BEV",E1153*(1-'3 Model Input'!E$54), E1153))</f>
        <v>Blank</v>
      </c>
      <c r="R1153" s="198" t="str">
        <f>IF(D1153=0,"Blank",IF(D1153="PHEV",F1153/G1153,F1153*(1-'3 Model Input'!E$54)/G1153))</f>
        <v>Blank</v>
      </c>
      <c r="S1153" s="198" t="str">
        <f>IF(D1153=0,"Blank",IF(D1153="PHEV",MIN(M1153,E1153),MIN(M1153,(E1153*(1-'3 Model Input'!E$54)))))</f>
        <v>Blank</v>
      </c>
      <c r="T1153" s="217" t="str">
        <f t="shared" si="202"/>
        <v>Blank</v>
      </c>
      <c r="U1153" s="89"/>
      <c r="V1153" s="216" t="str">
        <f>IF(D1153=0,"Blank",P1153*'3 Model Input'!E$50)</f>
        <v>Blank</v>
      </c>
      <c r="W1153" s="197" t="str">
        <f t="shared" si="203"/>
        <v>Blank</v>
      </c>
      <c r="X1153" s="197" t="str">
        <f t="shared" si="204"/>
        <v>Blank</v>
      </c>
      <c r="Y1153" s="197" t="str">
        <f t="shared" si="205"/>
        <v>Blank</v>
      </c>
      <c r="Z1153" s="197" t="str">
        <f t="shared" si="206"/>
        <v>Blank</v>
      </c>
      <c r="AA1153" s="223" t="str" cm="1">
        <f t="array" ref="AA1153">_xlfn.IFS(ISTEXT('3 Model Input'!F$70),"Missing",ISTEXT('3 Model Input'!I$70),"Missing",ISNUMBER('3 Model Input'!K$70),'3 Model Input'!K$70*P1153)</f>
        <v>Missing</v>
      </c>
      <c r="AB1153" s="89"/>
      <c r="AC1153" s="227" t="str" cm="1">
        <f t="array" ref="AC1153">IF(D1153=0,"Blank",_xlfn.IFS('3 Model Input'!E$61=1,(V1153*G1153)/T1153,'3 Model Input'!E$61=2,(W1153*G1153)/T1153,'3 Model Input'!E$61=3,(X1153*G1153)/T1153,'3 Model Input'!E$61=4,(Y1153*G1153)/T1153,'3 Model Input'!E$61=5,(Z1153*G1153)/T1153, ISTEXT('3 Model Input'!E$61),"Missing",'3 Model Input'!E$61=6,(AA1153*G1153)/T1153))</f>
        <v>Blank</v>
      </c>
      <c r="AD1153" s="202" t="str">
        <f t="shared" si="207"/>
        <v>Blank</v>
      </c>
      <c r="AE1153" s="202" t="str">
        <f t="shared" si="208"/>
        <v>Blank</v>
      </c>
      <c r="AF1153" s="217" t="str">
        <f t="shared" si="209"/>
        <v>Blank</v>
      </c>
      <c r="AG1153" s="9" t="str" cm="1">
        <f t="array" ref="AG1153">_xlfn.IFS(ISNUMBER(AC1153), "", ISNUMBER(SEARCH("Blank", AC1153)), "", ISERROR(AC1153), "Bad input on tab 3")</f>
        <v/>
      </c>
    </row>
    <row r="1154" spans="2:33" ht="15" customHeight="1" x14ac:dyDescent="0.75">
      <c r="B1154" s="205" t="str">
        <f>'5 Driver Data'!B1154</f>
        <v>1146</v>
      </c>
      <c r="C1154" s="193">
        <f>'5 Driver Data'!C1154</f>
        <v>0</v>
      </c>
      <c r="D1154" s="192">
        <f>'5 Driver Data'!D1154</f>
        <v>0</v>
      </c>
      <c r="E1154" s="191">
        <f>'5 Driver Data'!E1154</f>
        <v>0</v>
      </c>
      <c r="F1154" s="191">
        <f>'5 Driver Data'!F1154</f>
        <v>0</v>
      </c>
      <c r="G1154" s="191">
        <f>'5 Driver Data'!G1154</f>
        <v>0</v>
      </c>
      <c r="H1154" s="191">
        <f>'5 Driver Data'!H1154</f>
        <v>0</v>
      </c>
      <c r="I1154" s="191">
        <f>'5 Driver Data'!I1154</f>
        <v>0</v>
      </c>
      <c r="J1154" s="191">
        <f>'5 Driver Data'!J1154</f>
        <v>0</v>
      </c>
      <c r="K1154" s="206">
        <f>'5 Driver Data'!K1154</f>
        <v>0</v>
      </c>
      <c r="L1154" s="1"/>
      <c r="M1154" s="216" t="str">
        <f>IF(D1154=0,"Blank",'3 Model Input'!E$44*'3 Model Input'!E$45)</f>
        <v>Blank</v>
      </c>
      <c r="N1154" s="197" t="str">
        <f t="shared" si="200"/>
        <v>Blank</v>
      </c>
      <c r="O1154" s="197" t="str">
        <f>IF(D1154=0,"Blank",'3 Model Input'!E$49*(1-'3 Model Input'!E$51))</f>
        <v>Blank</v>
      </c>
      <c r="P1154" s="197" t="str">
        <f t="shared" si="201"/>
        <v>Blank</v>
      </c>
      <c r="Q1154" s="197" t="str">
        <f>IF(D1154=0,"Blank",IF(D1154="BEV",E1154*(1-'3 Model Input'!E$54), E1154))</f>
        <v>Blank</v>
      </c>
      <c r="R1154" s="198" t="str">
        <f>IF(D1154=0,"Blank",IF(D1154="PHEV",F1154/G1154,F1154*(1-'3 Model Input'!E$54)/G1154))</f>
        <v>Blank</v>
      </c>
      <c r="S1154" s="198" t="str">
        <f>IF(D1154=0,"Blank",IF(D1154="PHEV",MIN(M1154,E1154),MIN(M1154,(E1154*(1-'3 Model Input'!E$54)))))</f>
        <v>Blank</v>
      </c>
      <c r="T1154" s="217" t="str">
        <f t="shared" si="202"/>
        <v>Blank</v>
      </c>
      <c r="U1154" s="89"/>
      <c r="V1154" s="216" t="str">
        <f>IF(D1154=0,"Blank",P1154*'3 Model Input'!E$50)</f>
        <v>Blank</v>
      </c>
      <c r="W1154" s="197" t="str">
        <f t="shared" si="203"/>
        <v>Blank</v>
      </c>
      <c r="X1154" s="197" t="str">
        <f t="shared" si="204"/>
        <v>Blank</v>
      </c>
      <c r="Y1154" s="197" t="str">
        <f t="shared" si="205"/>
        <v>Blank</v>
      </c>
      <c r="Z1154" s="197" t="str">
        <f t="shared" si="206"/>
        <v>Blank</v>
      </c>
      <c r="AA1154" s="223" t="str" cm="1">
        <f t="array" ref="AA1154">_xlfn.IFS(ISTEXT('3 Model Input'!F$70),"Missing",ISTEXT('3 Model Input'!I$70),"Missing",ISNUMBER('3 Model Input'!K$70),'3 Model Input'!K$70*P1154)</f>
        <v>Missing</v>
      </c>
      <c r="AB1154" s="89"/>
      <c r="AC1154" s="227" t="str" cm="1">
        <f t="array" ref="AC1154">IF(D1154=0,"Blank",_xlfn.IFS('3 Model Input'!E$61=1,(V1154*G1154)/T1154,'3 Model Input'!E$61=2,(W1154*G1154)/T1154,'3 Model Input'!E$61=3,(X1154*G1154)/T1154,'3 Model Input'!E$61=4,(Y1154*G1154)/T1154,'3 Model Input'!E$61=5,(Z1154*G1154)/T1154, ISTEXT('3 Model Input'!E$61),"Missing",'3 Model Input'!E$61=6,(AA1154*G1154)/T1154))</f>
        <v>Blank</v>
      </c>
      <c r="AD1154" s="202" t="str">
        <f t="shared" si="207"/>
        <v>Blank</v>
      </c>
      <c r="AE1154" s="202" t="str">
        <f t="shared" si="208"/>
        <v>Blank</v>
      </c>
      <c r="AF1154" s="217" t="str">
        <f t="shared" si="209"/>
        <v>Blank</v>
      </c>
      <c r="AG1154" s="9" t="str" cm="1">
        <f t="array" ref="AG1154">_xlfn.IFS(ISNUMBER(AC1154), "", ISNUMBER(SEARCH("Blank", AC1154)), "", ISERROR(AC1154), "Bad input on tab 3")</f>
        <v/>
      </c>
    </row>
    <row r="1155" spans="2:33" ht="15" customHeight="1" x14ac:dyDescent="0.75">
      <c r="B1155" s="205" t="str">
        <f>'5 Driver Data'!B1155</f>
        <v>1147</v>
      </c>
      <c r="C1155" s="193">
        <f>'5 Driver Data'!C1155</f>
        <v>0</v>
      </c>
      <c r="D1155" s="192">
        <f>'5 Driver Data'!D1155</f>
        <v>0</v>
      </c>
      <c r="E1155" s="191">
        <f>'5 Driver Data'!E1155</f>
        <v>0</v>
      </c>
      <c r="F1155" s="191">
        <f>'5 Driver Data'!F1155</f>
        <v>0</v>
      </c>
      <c r="G1155" s="191">
        <f>'5 Driver Data'!G1155</f>
        <v>0</v>
      </c>
      <c r="H1155" s="191">
        <f>'5 Driver Data'!H1155</f>
        <v>0</v>
      </c>
      <c r="I1155" s="191">
        <f>'5 Driver Data'!I1155</f>
        <v>0</v>
      </c>
      <c r="J1155" s="191">
        <f>'5 Driver Data'!J1155</f>
        <v>0</v>
      </c>
      <c r="K1155" s="206">
        <f>'5 Driver Data'!K1155</f>
        <v>0</v>
      </c>
      <c r="L1155" s="1"/>
      <c r="M1155" s="216" t="str">
        <f>IF(D1155=0,"Blank",'3 Model Input'!E$44*'3 Model Input'!E$45)</f>
        <v>Blank</v>
      </c>
      <c r="N1155" s="197" t="str">
        <f t="shared" si="200"/>
        <v>Blank</v>
      </c>
      <c r="O1155" s="197" t="str">
        <f>IF(D1155=0,"Blank",'3 Model Input'!E$49*(1-'3 Model Input'!E$51))</f>
        <v>Blank</v>
      </c>
      <c r="P1155" s="197" t="str">
        <f t="shared" si="201"/>
        <v>Blank</v>
      </c>
      <c r="Q1155" s="197" t="str">
        <f>IF(D1155=0,"Blank",IF(D1155="BEV",E1155*(1-'3 Model Input'!E$54), E1155))</f>
        <v>Blank</v>
      </c>
      <c r="R1155" s="198" t="str">
        <f>IF(D1155=0,"Blank",IF(D1155="PHEV",F1155/G1155,F1155*(1-'3 Model Input'!E$54)/G1155))</f>
        <v>Blank</v>
      </c>
      <c r="S1155" s="198" t="str">
        <f>IF(D1155=0,"Blank",IF(D1155="PHEV",MIN(M1155,E1155),MIN(M1155,(E1155*(1-'3 Model Input'!E$54)))))</f>
        <v>Blank</v>
      </c>
      <c r="T1155" s="217" t="str">
        <f t="shared" si="202"/>
        <v>Blank</v>
      </c>
      <c r="U1155" s="89"/>
      <c r="V1155" s="216" t="str">
        <f>IF(D1155=0,"Blank",P1155*'3 Model Input'!E$50)</f>
        <v>Blank</v>
      </c>
      <c r="W1155" s="197" t="str">
        <f t="shared" si="203"/>
        <v>Blank</v>
      </c>
      <c r="X1155" s="197" t="str">
        <f t="shared" si="204"/>
        <v>Blank</v>
      </c>
      <c r="Y1155" s="197" t="str">
        <f t="shared" si="205"/>
        <v>Blank</v>
      </c>
      <c r="Z1155" s="197" t="str">
        <f t="shared" si="206"/>
        <v>Blank</v>
      </c>
      <c r="AA1155" s="223" t="str" cm="1">
        <f t="array" ref="AA1155">_xlfn.IFS(ISTEXT('3 Model Input'!F$70),"Missing",ISTEXT('3 Model Input'!I$70),"Missing",ISNUMBER('3 Model Input'!K$70),'3 Model Input'!K$70*P1155)</f>
        <v>Missing</v>
      </c>
      <c r="AB1155" s="89"/>
      <c r="AC1155" s="227" t="str" cm="1">
        <f t="array" ref="AC1155">IF(D1155=0,"Blank",_xlfn.IFS('3 Model Input'!E$61=1,(V1155*G1155)/T1155,'3 Model Input'!E$61=2,(W1155*G1155)/T1155,'3 Model Input'!E$61=3,(X1155*G1155)/T1155,'3 Model Input'!E$61=4,(Y1155*G1155)/T1155,'3 Model Input'!E$61=5,(Z1155*G1155)/T1155, ISTEXT('3 Model Input'!E$61),"Missing",'3 Model Input'!E$61=6,(AA1155*G1155)/T1155))</f>
        <v>Blank</v>
      </c>
      <c r="AD1155" s="202" t="str">
        <f t="shared" si="207"/>
        <v>Blank</v>
      </c>
      <c r="AE1155" s="202" t="str">
        <f t="shared" si="208"/>
        <v>Blank</v>
      </c>
      <c r="AF1155" s="217" t="str">
        <f t="shared" si="209"/>
        <v>Blank</v>
      </c>
      <c r="AG1155" s="9" t="str" cm="1">
        <f t="array" ref="AG1155">_xlfn.IFS(ISNUMBER(AC1155), "", ISNUMBER(SEARCH("Blank", AC1155)), "", ISERROR(AC1155), "Bad input on tab 3")</f>
        <v/>
      </c>
    </row>
    <row r="1156" spans="2:33" ht="15" customHeight="1" x14ac:dyDescent="0.75">
      <c r="B1156" s="205" t="str">
        <f>'5 Driver Data'!B1156</f>
        <v>1148</v>
      </c>
      <c r="C1156" s="193">
        <f>'5 Driver Data'!C1156</f>
        <v>0</v>
      </c>
      <c r="D1156" s="192">
        <f>'5 Driver Data'!D1156</f>
        <v>0</v>
      </c>
      <c r="E1156" s="191">
        <f>'5 Driver Data'!E1156</f>
        <v>0</v>
      </c>
      <c r="F1156" s="191">
        <f>'5 Driver Data'!F1156</f>
        <v>0</v>
      </c>
      <c r="G1156" s="191">
        <f>'5 Driver Data'!G1156</f>
        <v>0</v>
      </c>
      <c r="H1156" s="191">
        <f>'5 Driver Data'!H1156</f>
        <v>0</v>
      </c>
      <c r="I1156" s="191">
        <f>'5 Driver Data'!I1156</f>
        <v>0</v>
      </c>
      <c r="J1156" s="191">
        <f>'5 Driver Data'!J1156</f>
        <v>0</v>
      </c>
      <c r="K1156" s="206">
        <f>'5 Driver Data'!K1156</f>
        <v>0</v>
      </c>
      <c r="L1156" s="1"/>
      <c r="M1156" s="216" t="str">
        <f>IF(D1156=0,"Blank",'3 Model Input'!E$44*'3 Model Input'!E$45)</f>
        <v>Blank</v>
      </c>
      <c r="N1156" s="197" t="str">
        <f t="shared" si="200"/>
        <v>Blank</v>
      </c>
      <c r="O1156" s="197" t="str">
        <f>IF(D1156=0,"Blank",'3 Model Input'!E$49*(1-'3 Model Input'!E$51))</f>
        <v>Blank</v>
      </c>
      <c r="P1156" s="197" t="str">
        <f t="shared" si="201"/>
        <v>Blank</v>
      </c>
      <c r="Q1156" s="197" t="str">
        <f>IF(D1156=0,"Blank",IF(D1156="BEV",E1156*(1-'3 Model Input'!E$54), E1156))</f>
        <v>Blank</v>
      </c>
      <c r="R1156" s="198" t="str">
        <f>IF(D1156=0,"Blank",IF(D1156="PHEV",F1156/G1156,F1156*(1-'3 Model Input'!E$54)/G1156))</f>
        <v>Blank</v>
      </c>
      <c r="S1156" s="198" t="str">
        <f>IF(D1156=0,"Blank",IF(D1156="PHEV",MIN(M1156,E1156),MIN(M1156,(E1156*(1-'3 Model Input'!E$54)))))</f>
        <v>Blank</v>
      </c>
      <c r="T1156" s="217" t="str">
        <f t="shared" si="202"/>
        <v>Blank</v>
      </c>
      <c r="U1156" s="89"/>
      <c r="V1156" s="216" t="str">
        <f>IF(D1156=0,"Blank",P1156*'3 Model Input'!E$50)</f>
        <v>Blank</v>
      </c>
      <c r="W1156" s="197" t="str">
        <f t="shared" si="203"/>
        <v>Blank</v>
      </c>
      <c r="X1156" s="197" t="str">
        <f t="shared" si="204"/>
        <v>Blank</v>
      </c>
      <c r="Y1156" s="197" t="str">
        <f t="shared" si="205"/>
        <v>Blank</v>
      </c>
      <c r="Z1156" s="197" t="str">
        <f t="shared" si="206"/>
        <v>Blank</v>
      </c>
      <c r="AA1156" s="223" t="str" cm="1">
        <f t="array" ref="AA1156">_xlfn.IFS(ISTEXT('3 Model Input'!F$70),"Missing",ISTEXT('3 Model Input'!I$70),"Missing",ISNUMBER('3 Model Input'!K$70),'3 Model Input'!K$70*P1156)</f>
        <v>Missing</v>
      </c>
      <c r="AB1156" s="89"/>
      <c r="AC1156" s="227" t="str" cm="1">
        <f t="array" ref="AC1156">IF(D1156=0,"Blank",_xlfn.IFS('3 Model Input'!E$61=1,(V1156*G1156)/T1156,'3 Model Input'!E$61=2,(W1156*G1156)/T1156,'3 Model Input'!E$61=3,(X1156*G1156)/T1156,'3 Model Input'!E$61=4,(Y1156*G1156)/T1156,'3 Model Input'!E$61=5,(Z1156*G1156)/T1156, ISTEXT('3 Model Input'!E$61),"Missing",'3 Model Input'!E$61=6,(AA1156*G1156)/T1156))</f>
        <v>Blank</v>
      </c>
      <c r="AD1156" s="202" t="str">
        <f t="shared" si="207"/>
        <v>Blank</v>
      </c>
      <c r="AE1156" s="202" t="str">
        <f t="shared" si="208"/>
        <v>Blank</v>
      </c>
      <c r="AF1156" s="217" t="str">
        <f t="shared" si="209"/>
        <v>Blank</v>
      </c>
      <c r="AG1156" s="9" t="str" cm="1">
        <f t="array" ref="AG1156">_xlfn.IFS(ISNUMBER(AC1156), "", ISNUMBER(SEARCH("Blank", AC1156)), "", ISERROR(AC1156), "Bad input on tab 3")</f>
        <v/>
      </c>
    </row>
    <row r="1157" spans="2:33" ht="15" customHeight="1" x14ac:dyDescent="0.75">
      <c r="B1157" s="205" t="str">
        <f>'5 Driver Data'!B1157</f>
        <v>1149</v>
      </c>
      <c r="C1157" s="193">
        <f>'5 Driver Data'!C1157</f>
        <v>0</v>
      </c>
      <c r="D1157" s="192">
        <f>'5 Driver Data'!D1157</f>
        <v>0</v>
      </c>
      <c r="E1157" s="191">
        <f>'5 Driver Data'!E1157</f>
        <v>0</v>
      </c>
      <c r="F1157" s="191">
        <f>'5 Driver Data'!F1157</f>
        <v>0</v>
      </c>
      <c r="G1157" s="191">
        <f>'5 Driver Data'!G1157</f>
        <v>0</v>
      </c>
      <c r="H1157" s="191">
        <f>'5 Driver Data'!H1157</f>
        <v>0</v>
      </c>
      <c r="I1157" s="191">
        <f>'5 Driver Data'!I1157</f>
        <v>0</v>
      </c>
      <c r="J1157" s="191">
        <f>'5 Driver Data'!J1157</f>
        <v>0</v>
      </c>
      <c r="K1157" s="206">
        <f>'5 Driver Data'!K1157</f>
        <v>0</v>
      </c>
      <c r="L1157" s="1"/>
      <c r="M1157" s="216" t="str">
        <f>IF(D1157=0,"Blank",'3 Model Input'!E$44*'3 Model Input'!E$45)</f>
        <v>Blank</v>
      </c>
      <c r="N1157" s="197" t="str">
        <f t="shared" si="200"/>
        <v>Blank</v>
      </c>
      <c r="O1157" s="197" t="str">
        <f>IF(D1157=0,"Blank",'3 Model Input'!E$49*(1-'3 Model Input'!E$51))</f>
        <v>Blank</v>
      </c>
      <c r="P1157" s="197" t="str">
        <f t="shared" si="201"/>
        <v>Blank</v>
      </c>
      <c r="Q1157" s="197" t="str">
        <f>IF(D1157=0,"Blank",IF(D1157="BEV",E1157*(1-'3 Model Input'!E$54), E1157))</f>
        <v>Blank</v>
      </c>
      <c r="R1157" s="198" t="str">
        <f>IF(D1157=0,"Blank",IF(D1157="PHEV",F1157/G1157,F1157*(1-'3 Model Input'!E$54)/G1157))</f>
        <v>Blank</v>
      </c>
      <c r="S1157" s="198" t="str">
        <f>IF(D1157=0,"Blank",IF(D1157="PHEV",MIN(M1157,E1157),MIN(M1157,(E1157*(1-'3 Model Input'!E$54)))))</f>
        <v>Blank</v>
      </c>
      <c r="T1157" s="217" t="str">
        <f t="shared" si="202"/>
        <v>Blank</v>
      </c>
      <c r="U1157" s="89"/>
      <c r="V1157" s="216" t="str">
        <f>IF(D1157=0,"Blank",P1157*'3 Model Input'!E$50)</f>
        <v>Blank</v>
      </c>
      <c r="W1157" s="197" t="str">
        <f t="shared" si="203"/>
        <v>Blank</v>
      </c>
      <c r="X1157" s="197" t="str">
        <f t="shared" si="204"/>
        <v>Blank</v>
      </c>
      <c r="Y1157" s="197" t="str">
        <f t="shared" si="205"/>
        <v>Blank</v>
      </c>
      <c r="Z1157" s="197" t="str">
        <f t="shared" si="206"/>
        <v>Blank</v>
      </c>
      <c r="AA1157" s="223" t="str" cm="1">
        <f t="array" ref="AA1157">_xlfn.IFS(ISTEXT('3 Model Input'!F$70),"Missing",ISTEXT('3 Model Input'!I$70),"Missing",ISNUMBER('3 Model Input'!K$70),'3 Model Input'!K$70*P1157)</f>
        <v>Missing</v>
      </c>
      <c r="AB1157" s="89"/>
      <c r="AC1157" s="227" t="str" cm="1">
        <f t="array" ref="AC1157">IF(D1157=0,"Blank",_xlfn.IFS('3 Model Input'!E$61=1,(V1157*G1157)/T1157,'3 Model Input'!E$61=2,(W1157*G1157)/T1157,'3 Model Input'!E$61=3,(X1157*G1157)/T1157,'3 Model Input'!E$61=4,(Y1157*G1157)/T1157,'3 Model Input'!E$61=5,(Z1157*G1157)/T1157, ISTEXT('3 Model Input'!E$61),"Missing",'3 Model Input'!E$61=6,(AA1157*G1157)/T1157))</f>
        <v>Blank</v>
      </c>
      <c r="AD1157" s="202" t="str">
        <f t="shared" si="207"/>
        <v>Blank</v>
      </c>
      <c r="AE1157" s="202" t="str">
        <f t="shared" si="208"/>
        <v>Blank</v>
      </c>
      <c r="AF1157" s="217" t="str">
        <f t="shared" si="209"/>
        <v>Blank</v>
      </c>
      <c r="AG1157" s="9" t="str" cm="1">
        <f t="array" ref="AG1157">_xlfn.IFS(ISNUMBER(AC1157), "", ISNUMBER(SEARCH("Blank", AC1157)), "", ISERROR(AC1157), "Bad input on tab 3")</f>
        <v/>
      </c>
    </row>
    <row r="1158" spans="2:33" ht="15" customHeight="1" x14ac:dyDescent="0.75">
      <c r="B1158" s="205" t="str">
        <f>'5 Driver Data'!B1158</f>
        <v>1150</v>
      </c>
      <c r="C1158" s="193">
        <f>'5 Driver Data'!C1158</f>
        <v>0</v>
      </c>
      <c r="D1158" s="192">
        <f>'5 Driver Data'!D1158</f>
        <v>0</v>
      </c>
      <c r="E1158" s="191">
        <f>'5 Driver Data'!E1158</f>
        <v>0</v>
      </c>
      <c r="F1158" s="191">
        <f>'5 Driver Data'!F1158</f>
        <v>0</v>
      </c>
      <c r="G1158" s="191">
        <f>'5 Driver Data'!G1158</f>
        <v>0</v>
      </c>
      <c r="H1158" s="191">
        <f>'5 Driver Data'!H1158</f>
        <v>0</v>
      </c>
      <c r="I1158" s="191">
        <f>'5 Driver Data'!I1158</f>
        <v>0</v>
      </c>
      <c r="J1158" s="191">
        <f>'5 Driver Data'!J1158</f>
        <v>0</v>
      </c>
      <c r="K1158" s="206">
        <f>'5 Driver Data'!K1158</f>
        <v>0</v>
      </c>
      <c r="L1158" s="1"/>
      <c r="M1158" s="216" t="str">
        <f>IF(D1158=0,"Blank",'3 Model Input'!E$44*'3 Model Input'!E$45)</f>
        <v>Blank</v>
      </c>
      <c r="N1158" s="197" t="str">
        <f t="shared" si="200"/>
        <v>Blank</v>
      </c>
      <c r="O1158" s="197" t="str">
        <f>IF(D1158=0,"Blank",'3 Model Input'!E$49*(1-'3 Model Input'!E$51))</f>
        <v>Blank</v>
      </c>
      <c r="P1158" s="197" t="str">
        <f t="shared" si="201"/>
        <v>Blank</v>
      </c>
      <c r="Q1158" s="197" t="str">
        <f>IF(D1158=0,"Blank",IF(D1158="BEV",E1158*(1-'3 Model Input'!E$54), E1158))</f>
        <v>Blank</v>
      </c>
      <c r="R1158" s="198" t="str">
        <f>IF(D1158=0,"Blank",IF(D1158="PHEV",F1158/G1158,F1158*(1-'3 Model Input'!E$54)/G1158))</f>
        <v>Blank</v>
      </c>
      <c r="S1158" s="198" t="str">
        <f>IF(D1158=0,"Blank",IF(D1158="PHEV",MIN(M1158,E1158),MIN(M1158,(E1158*(1-'3 Model Input'!E$54)))))</f>
        <v>Blank</v>
      </c>
      <c r="T1158" s="217" t="str">
        <f t="shared" si="202"/>
        <v>Blank</v>
      </c>
      <c r="U1158" s="89"/>
      <c r="V1158" s="216" t="str">
        <f>IF(D1158=0,"Blank",P1158*'3 Model Input'!E$50)</f>
        <v>Blank</v>
      </c>
      <c r="W1158" s="197" t="str">
        <f t="shared" si="203"/>
        <v>Blank</v>
      </c>
      <c r="X1158" s="197" t="str">
        <f t="shared" si="204"/>
        <v>Blank</v>
      </c>
      <c r="Y1158" s="197" t="str">
        <f t="shared" si="205"/>
        <v>Blank</v>
      </c>
      <c r="Z1158" s="197" t="str">
        <f t="shared" si="206"/>
        <v>Blank</v>
      </c>
      <c r="AA1158" s="223" t="str" cm="1">
        <f t="array" ref="AA1158">_xlfn.IFS(ISTEXT('3 Model Input'!F$70),"Missing",ISTEXT('3 Model Input'!I$70),"Missing",ISNUMBER('3 Model Input'!K$70),'3 Model Input'!K$70*P1158)</f>
        <v>Missing</v>
      </c>
      <c r="AB1158" s="89"/>
      <c r="AC1158" s="227" t="str" cm="1">
        <f t="array" ref="AC1158">IF(D1158=0,"Blank",_xlfn.IFS('3 Model Input'!E$61=1,(V1158*G1158)/T1158,'3 Model Input'!E$61=2,(W1158*G1158)/T1158,'3 Model Input'!E$61=3,(X1158*G1158)/T1158,'3 Model Input'!E$61=4,(Y1158*G1158)/T1158,'3 Model Input'!E$61=5,(Z1158*G1158)/T1158, ISTEXT('3 Model Input'!E$61),"Missing",'3 Model Input'!E$61=6,(AA1158*G1158)/T1158))</f>
        <v>Blank</v>
      </c>
      <c r="AD1158" s="202" t="str">
        <f t="shared" si="207"/>
        <v>Blank</v>
      </c>
      <c r="AE1158" s="202" t="str">
        <f t="shared" si="208"/>
        <v>Blank</v>
      </c>
      <c r="AF1158" s="217" t="str">
        <f t="shared" si="209"/>
        <v>Blank</v>
      </c>
      <c r="AG1158" s="9" t="str" cm="1">
        <f t="array" ref="AG1158">_xlfn.IFS(ISNUMBER(AC1158), "", ISNUMBER(SEARCH("Blank", AC1158)), "", ISERROR(AC1158), "Bad input on tab 3")</f>
        <v/>
      </c>
    </row>
    <row r="1159" spans="2:33" ht="15" customHeight="1" x14ac:dyDescent="0.75">
      <c r="B1159" s="205" t="str">
        <f>'5 Driver Data'!B1159</f>
        <v>1151</v>
      </c>
      <c r="C1159" s="193">
        <f>'5 Driver Data'!C1159</f>
        <v>0</v>
      </c>
      <c r="D1159" s="192">
        <f>'5 Driver Data'!D1159</f>
        <v>0</v>
      </c>
      <c r="E1159" s="191">
        <f>'5 Driver Data'!E1159</f>
        <v>0</v>
      </c>
      <c r="F1159" s="191">
        <f>'5 Driver Data'!F1159</f>
        <v>0</v>
      </c>
      <c r="G1159" s="191">
        <f>'5 Driver Data'!G1159</f>
        <v>0</v>
      </c>
      <c r="H1159" s="191">
        <f>'5 Driver Data'!H1159</f>
        <v>0</v>
      </c>
      <c r="I1159" s="191">
        <f>'5 Driver Data'!I1159</f>
        <v>0</v>
      </c>
      <c r="J1159" s="191">
        <f>'5 Driver Data'!J1159</f>
        <v>0</v>
      </c>
      <c r="K1159" s="206">
        <f>'5 Driver Data'!K1159</f>
        <v>0</v>
      </c>
      <c r="L1159" s="1"/>
      <c r="M1159" s="216" t="str">
        <f>IF(D1159=0,"Blank",'3 Model Input'!E$44*'3 Model Input'!E$45)</f>
        <v>Blank</v>
      </c>
      <c r="N1159" s="197" t="str">
        <f t="shared" si="200"/>
        <v>Blank</v>
      </c>
      <c r="O1159" s="197" t="str">
        <f>IF(D1159=0,"Blank",'3 Model Input'!E$49*(1-'3 Model Input'!E$51))</f>
        <v>Blank</v>
      </c>
      <c r="P1159" s="197" t="str">
        <f t="shared" si="201"/>
        <v>Blank</v>
      </c>
      <c r="Q1159" s="197" t="str">
        <f>IF(D1159=0,"Blank",IF(D1159="BEV",E1159*(1-'3 Model Input'!E$54), E1159))</f>
        <v>Blank</v>
      </c>
      <c r="R1159" s="198" t="str">
        <f>IF(D1159=0,"Blank",IF(D1159="PHEV",F1159/G1159,F1159*(1-'3 Model Input'!E$54)/G1159))</f>
        <v>Blank</v>
      </c>
      <c r="S1159" s="198" t="str">
        <f>IF(D1159=0,"Blank",IF(D1159="PHEV",MIN(M1159,E1159),MIN(M1159,(E1159*(1-'3 Model Input'!E$54)))))</f>
        <v>Blank</v>
      </c>
      <c r="T1159" s="217" t="str">
        <f t="shared" si="202"/>
        <v>Blank</v>
      </c>
      <c r="U1159" s="89"/>
      <c r="V1159" s="216" t="str">
        <f>IF(D1159=0,"Blank",P1159*'3 Model Input'!E$50)</f>
        <v>Blank</v>
      </c>
      <c r="W1159" s="197" t="str">
        <f t="shared" si="203"/>
        <v>Blank</v>
      </c>
      <c r="X1159" s="197" t="str">
        <f t="shared" si="204"/>
        <v>Blank</v>
      </c>
      <c r="Y1159" s="197" t="str">
        <f t="shared" si="205"/>
        <v>Blank</v>
      </c>
      <c r="Z1159" s="197" t="str">
        <f t="shared" si="206"/>
        <v>Blank</v>
      </c>
      <c r="AA1159" s="223" t="str" cm="1">
        <f t="array" ref="AA1159">_xlfn.IFS(ISTEXT('3 Model Input'!F$70),"Missing",ISTEXT('3 Model Input'!I$70),"Missing",ISNUMBER('3 Model Input'!K$70),'3 Model Input'!K$70*P1159)</f>
        <v>Missing</v>
      </c>
      <c r="AB1159" s="89"/>
      <c r="AC1159" s="227" t="str" cm="1">
        <f t="array" ref="AC1159">IF(D1159=0,"Blank",_xlfn.IFS('3 Model Input'!E$61=1,(V1159*G1159)/T1159,'3 Model Input'!E$61=2,(W1159*G1159)/T1159,'3 Model Input'!E$61=3,(X1159*G1159)/T1159,'3 Model Input'!E$61=4,(Y1159*G1159)/T1159,'3 Model Input'!E$61=5,(Z1159*G1159)/T1159, ISTEXT('3 Model Input'!E$61),"Missing",'3 Model Input'!E$61=6,(AA1159*G1159)/T1159))</f>
        <v>Blank</v>
      </c>
      <c r="AD1159" s="202" t="str">
        <f t="shared" si="207"/>
        <v>Blank</v>
      </c>
      <c r="AE1159" s="202" t="str">
        <f t="shared" si="208"/>
        <v>Blank</v>
      </c>
      <c r="AF1159" s="217" t="str">
        <f t="shared" si="209"/>
        <v>Blank</v>
      </c>
      <c r="AG1159" s="9" t="str" cm="1">
        <f t="array" ref="AG1159">_xlfn.IFS(ISNUMBER(AC1159), "", ISNUMBER(SEARCH("Blank", AC1159)), "", ISERROR(AC1159), "Bad input on tab 3")</f>
        <v/>
      </c>
    </row>
    <row r="1160" spans="2:33" ht="15" customHeight="1" x14ac:dyDescent="0.75">
      <c r="B1160" s="205" t="str">
        <f>'5 Driver Data'!B1160</f>
        <v>1152</v>
      </c>
      <c r="C1160" s="193">
        <f>'5 Driver Data'!C1160</f>
        <v>0</v>
      </c>
      <c r="D1160" s="192">
        <f>'5 Driver Data'!D1160</f>
        <v>0</v>
      </c>
      <c r="E1160" s="191">
        <f>'5 Driver Data'!E1160</f>
        <v>0</v>
      </c>
      <c r="F1160" s="191">
        <f>'5 Driver Data'!F1160</f>
        <v>0</v>
      </c>
      <c r="G1160" s="191">
        <f>'5 Driver Data'!G1160</f>
        <v>0</v>
      </c>
      <c r="H1160" s="191">
        <f>'5 Driver Data'!H1160</f>
        <v>0</v>
      </c>
      <c r="I1160" s="191">
        <f>'5 Driver Data'!I1160</f>
        <v>0</v>
      </c>
      <c r="J1160" s="191">
        <f>'5 Driver Data'!J1160</f>
        <v>0</v>
      </c>
      <c r="K1160" s="206">
        <f>'5 Driver Data'!K1160</f>
        <v>0</v>
      </c>
      <c r="L1160" s="1"/>
      <c r="M1160" s="216" t="str">
        <f>IF(D1160=0,"Blank",'3 Model Input'!E$44*'3 Model Input'!E$45)</f>
        <v>Blank</v>
      </c>
      <c r="N1160" s="197" t="str">
        <f t="shared" si="200"/>
        <v>Blank</v>
      </c>
      <c r="O1160" s="197" t="str">
        <f>IF(D1160=0,"Blank",'3 Model Input'!E$49*(1-'3 Model Input'!E$51))</f>
        <v>Blank</v>
      </c>
      <c r="P1160" s="197" t="str">
        <f t="shared" si="201"/>
        <v>Blank</v>
      </c>
      <c r="Q1160" s="197" t="str">
        <f>IF(D1160=0,"Blank",IF(D1160="BEV",E1160*(1-'3 Model Input'!E$54), E1160))</f>
        <v>Blank</v>
      </c>
      <c r="R1160" s="198" t="str">
        <f>IF(D1160=0,"Blank",IF(D1160="PHEV",F1160/G1160,F1160*(1-'3 Model Input'!E$54)/G1160))</f>
        <v>Blank</v>
      </c>
      <c r="S1160" s="198" t="str">
        <f>IF(D1160=0,"Blank",IF(D1160="PHEV",MIN(M1160,E1160),MIN(M1160,(E1160*(1-'3 Model Input'!E$54)))))</f>
        <v>Blank</v>
      </c>
      <c r="T1160" s="217" t="str">
        <f t="shared" si="202"/>
        <v>Blank</v>
      </c>
      <c r="U1160" s="89"/>
      <c r="V1160" s="216" t="str">
        <f>IF(D1160=0,"Blank",P1160*'3 Model Input'!E$50)</f>
        <v>Blank</v>
      </c>
      <c r="W1160" s="197" t="str">
        <f t="shared" si="203"/>
        <v>Blank</v>
      </c>
      <c r="X1160" s="197" t="str">
        <f t="shared" si="204"/>
        <v>Blank</v>
      </c>
      <c r="Y1160" s="197" t="str">
        <f t="shared" si="205"/>
        <v>Blank</v>
      </c>
      <c r="Z1160" s="197" t="str">
        <f t="shared" si="206"/>
        <v>Blank</v>
      </c>
      <c r="AA1160" s="223" t="str" cm="1">
        <f t="array" ref="AA1160">_xlfn.IFS(ISTEXT('3 Model Input'!F$70),"Missing",ISTEXT('3 Model Input'!I$70),"Missing",ISNUMBER('3 Model Input'!K$70),'3 Model Input'!K$70*P1160)</f>
        <v>Missing</v>
      </c>
      <c r="AB1160" s="89"/>
      <c r="AC1160" s="227" t="str" cm="1">
        <f t="array" ref="AC1160">IF(D1160=0,"Blank",_xlfn.IFS('3 Model Input'!E$61=1,(V1160*G1160)/T1160,'3 Model Input'!E$61=2,(W1160*G1160)/T1160,'3 Model Input'!E$61=3,(X1160*G1160)/T1160,'3 Model Input'!E$61=4,(Y1160*G1160)/T1160,'3 Model Input'!E$61=5,(Z1160*G1160)/T1160, ISTEXT('3 Model Input'!E$61),"Missing",'3 Model Input'!E$61=6,(AA1160*G1160)/T1160))</f>
        <v>Blank</v>
      </c>
      <c r="AD1160" s="202" t="str">
        <f t="shared" si="207"/>
        <v>Blank</v>
      </c>
      <c r="AE1160" s="202" t="str">
        <f t="shared" si="208"/>
        <v>Blank</v>
      </c>
      <c r="AF1160" s="217" t="str">
        <f t="shared" si="209"/>
        <v>Blank</v>
      </c>
      <c r="AG1160" s="9" t="str" cm="1">
        <f t="array" ref="AG1160">_xlfn.IFS(ISNUMBER(AC1160), "", ISNUMBER(SEARCH("Blank", AC1160)), "", ISERROR(AC1160), "Bad input on tab 3")</f>
        <v/>
      </c>
    </row>
    <row r="1161" spans="2:33" ht="15" customHeight="1" x14ac:dyDescent="0.75">
      <c r="B1161" s="205" t="str">
        <f>'5 Driver Data'!B1161</f>
        <v>1153</v>
      </c>
      <c r="C1161" s="193">
        <f>'5 Driver Data'!C1161</f>
        <v>0</v>
      </c>
      <c r="D1161" s="192">
        <f>'5 Driver Data'!D1161</f>
        <v>0</v>
      </c>
      <c r="E1161" s="191">
        <f>'5 Driver Data'!E1161</f>
        <v>0</v>
      </c>
      <c r="F1161" s="191">
        <f>'5 Driver Data'!F1161</f>
        <v>0</v>
      </c>
      <c r="G1161" s="191">
        <f>'5 Driver Data'!G1161</f>
        <v>0</v>
      </c>
      <c r="H1161" s="191">
        <f>'5 Driver Data'!H1161</f>
        <v>0</v>
      </c>
      <c r="I1161" s="191">
        <f>'5 Driver Data'!I1161</f>
        <v>0</v>
      </c>
      <c r="J1161" s="191">
        <f>'5 Driver Data'!J1161</f>
        <v>0</v>
      </c>
      <c r="K1161" s="206">
        <f>'5 Driver Data'!K1161</f>
        <v>0</v>
      </c>
      <c r="L1161" s="1"/>
      <c r="M1161" s="216" t="str">
        <f>IF(D1161=0,"Blank",'3 Model Input'!E$44*'3 Model Input'!E$45)</f>
        <v>Blank</v>
      </c>
      <c r="N1161" s="197" t="str">
        <f t="shared" si="200"/>
        <v>Blank</v>
      </c>
      <c r="O1161" s="197" t="str">
        <f>IF(D1161=0,"Blank",'3 Model Input'!E$49*(1-'3 Model Input'!E$51))</f>
        <v>Blank</v>
      </c>
      <c r="P1161" s="197" t="str">
        <f t="shared" si="201"/>
        <v>Blank</v>
      </c>
      <c r="Q1161" s="197" t="str">
        <f>IF(D1161=0,"Blank",IF(D1161="BEV",E1161*(1-'3 Model Input'!E$54), E1161))</f>
        <v>Blank</v>
      </c>
      <c r="R1161" s="198" t="str">
        <f>IF(D1161=0,"Blank",IF(D1161="PHEV",F1161/G1161,F1161*(1-'3 Model Input'!E$54)/G1161))</f>
        <v>Blank</v>
      </c>
      <c r="S1161" s="198" t="str">
        <f>IF(D1161=0,"Blank",IF(D1161="PHEV",MIN(M1161,E1161),MIN(M1161,(E1161*(1-'3 Model Input'!E$54)))))</f>
        <v>Blank</v>
      </c>
      <c r="T1161" s="217" t="str">
        <f t="shared" si="202"/>
        <v>Blank</v>
      </c>
      <c r="U1161" s="89"/>
      <c r="V1161" s="216" t="str">
        <f>IF(D1161=0,"Blank",P1161*'3 Model Input'!E$50)</f>
        <v>Blank</v>
      </c>
      <c r="W1161" s="197" t="str">
        <f t="shared" si="203"/>
        <v>Blank</v>
      </c>
      <c r="X1161" s="197" t="str">
        <f t="shared" si="204"/>
        <v>Blank</v>
      </c>
      <c r="Y1161" s="197" t="str">
        <f t="shared" si="205"/>
        <v>Blank</v>
      </c>
      <c r="Z1161" s="197" t="str">
        <f t="shared" si="206"/>
        <v>Blank</v>
      </c>
      <c r="AA1161" s="223" t="str" cm="1">
        <f t="array" ref="AA1161">_xlfn.IFS(ISTEXT('3 Model Input'!F$70),"Missing",ISTEXT('3 Model Input'!I$70),"Missing",ISNUMBER('3 Model Input'!K$70),'3 Model Input'!K$70*P1161)</f>
        <v>Missing</v>
      </c>
      <c r="AB1161" s="89"/>
      <c r="AC1161" s="227" t="str" cm="1">
        <f t="array" ref="AC1161">IF(D1161=0,"Blank",_xlfn.IFS('3 Model Input'!E$61=1,(V1161*G1161)/T1161,'3 Model Input'!E$61=2,(W1161*G1161)/T1161,'3 Model Input'!E$61=3,(X1161*G1161)/T1161,'3 Model Input'!E$61=4,(Y1161*G1161)/T1161,'3 Model Input'!E$61=5,(Z1161*G1161)/T1161, ISTEXT('3 Model Input'!E$61),"Missing",'3 Model Input'!E$61=6,(AA1161*G1161)/T1161))</f>
        <v>Blank</v>
      </c>
      <c r="AD1161" s="202" t="str">
        <f t="shared" si="207"/>
        <v>Blank</v>
      </c>
      <c r="AE1161" s="202" t="str">
        <f t="shared" si="208"/>
        <v>Blank</v>
      </c>
      <c r="AF1161" s="217" t="str">
        <f t="shared" si="209"/>
        <v>Blank</v>
      </c>
      <c r="AG1161" s="9" t="str" cm="1">
        <f t="array" ref="AG1161">_xlfn.IFS(ISNUMBER(AC1161), "", ISNUMBER(SEARCH("Blank", AC1161)), "", ISERROR(AC1161), "Bad input on tab 3")</f>
        <v/>
      </c>
    </row>
    <row r="1162" spans="2:33" ht="15" customHeight="1" x14ac:dyDescent="0.75">
      <c r="B1162" s="205" t="str">
        <f>'5 Driver Data'!B1162</f>
        <v>1154</v>
      </c>
      <c r="C1162" s="193">
        <f>'5 Driver Data'!C1162</f>
        <v>0</v>
      </c>
      <c r="D1162" s="192">
        <f>'5 Driver Data'!D1162</f>
        <v>0</v>
      </c>
      <c r="E1162" s="191">
        <f>'5 Driver Data'!E1162</f>
        <v>0</v>
      </c>
      <c r="F1162" s="191">
        <f>'5 Driver Data'!F1162</f>
        <v>0</v>
      </c>
      <c r="G1162" s="191">
        <f>'5 Driver Data'!G1162</f>
        <v>0</v>
      </c>
      <c r="H1162" s="191">
        <f>'5 Driver Data'!H1162</f>
        <v>0</v>
      </c>
      <c r="I1162" s="191">
        <f>'5 Driver Data'!I1162</f>
        <v>0</v>
      </c>
      <c r="J1162" s="191">
        <f>'5 Driver Data'!J1162</f>
        <v>0</v>
      </c>
      <c r="K1162" s="206">
        <f>'5 Driver Data'!K1162</f>
        <v>0</v>
      </c>
      <c r="L1162" s="1"/>
      <c r="M1162" s="216" t="str">
        <f>IF(D1162=0,"Blank",'3 Model Input'!E$44*'3 Model Input'!E$45)</f>
        <v>Blank</v>
      </c>
      <c r="N1162" s="197" t="str">
        <f t="shared" si="200"/>
        <v>Blank</v>
      </c>
      <c r="O1162" s="197" t="str">
        <f>IF(D1162=0,"Blank",'3 Model Input'!E$49*(1-'3 Model Input'!E$51))</f>
        <v>Blank</v>
      </c>
      <c r="P1162" s="197" t="str">
        <f t="shared" si="201"/>
        <v>Blank</v>
      </c>
      <c r="Q1162" s="197" t="str">
        <f>IF(D1162=0,"Blank",IF(D1162="BEV",E1162*(1-'3 Model Input'!E$54), E1162))</f>
        <v>Blank</v>
      </c>
      <c r="R1162" s="198" t="str">
        <f>IF(D1162=0,"Blank",IF(D1162="PHEV",F1162/G1162,F1162*(1-'3 Model Input'!E$54)/G1162))</f>
        <v>Blank</v>
      </c>
      <c r="S1162" s="198" t="str">
        <f>IF(D1162=0,"Blank",IF(D1162="PHEV",MIN(M1162,E1162),MIN(M1162,(E1162*(1-'3 Model Input'!E$54)))))</f>
        <v>Blank</v>
      </c>
      <c r="T1162" s="217" t="str">
        <f t="shared" si="202"/>
        <v>Blank</v>
      </c>
      <c r="U1162" s="89"/>
      <c r="V1162" s="216" t="str">
        <f>IF(D1162=0,"Blank",P1162*'3 Model Input'!E$50)</f>
        <v>Blank</v>
      </c>
      <c r="W1162" s="197" t="str">
        <f t="shared" si="203"/>
        <v>Blank</v>
      </c>
      <c r="X1162" s="197" t="str">
        <f t="shared" si="204"/>
        <v>Blank</v>
      </c>
      <c r="Y1162" s="197" t="str">
        <f t="shared" si="205"/>
        <v>Blank</v>
      </c>
      <c r="Z1162" s="197" t="str">
        <f t="shared" si="206"/>
        <v>Blank</v>
      </c>
      <c r="AA1162" s="223" t="str" cm="1">
        <f t="array" ref="AA1162">_xlfn.IFS(ISTEXT('3 Model Input'!F$70),"Missing",ISTEXT('3 Model Input'!I$70),"Missing",ISNUMBER('3 Model Input'!K$70),'3 Model Input'!K$70*P1162)</f>
        <v>Missing</v>
      </c>
      <c r="AB1162" s="89"/>
      <c r="AC1162" s="227" t="str" cm="1">
        <f t="array" ref="AC1162">IF(D1162=0,"Blank",_xlfn.IFS('3 Model Input'!E$61=1,(V1162*G1162)/T1162,'3 Model Input'!E$61=2,(W1162*G1162)/T1162,'3 Model Input'!E$61=3,(X1162*G1162)/T1162,'3 Model Input'!E$61=4,(Y1162*G1162)/T1162,'3 Model Input'!E$61=5,(Z1162*G1162)/T1162, ISTEXT('3 Model Input'!E$61),"Missing",'3 Model Input'!E$61=6,(AA1162*G1162)/T1162))</f>
        <v>Blank</v>
      </c>
      <c r="AD1162" s="202" t="str">
        <f t="shared" si="207"/>
        <v>Blank</v>
      </c>
      <c r="AE1162" s="202" t="str">
        <f t="shared" si="208"/>
        <v>Blank</v>
      </c>
      <c r="AF1162" s="217" t="str">
        <f t="shared" si="209"/>
        <v>Blank</v>
      </c>
      <c r="AG1162" s="9" t="str" cm="1">
        <f t="array" ref="AG1162">_xlfn.IFS(ISNUMBER(AC1162), "", ISNUMBER(SEARCH("Blank", AC1162)), "", ISERROR(AC1162), "Bad input on tab 3")</f>
        <v/>
      </c>
    </row>
    <row r="1163" spans="2:33" ht="15" customHeight="1" x14ac:dyDescent="0.75">
      <c r="B1163" s="205" t="str">
        <f>'5 Driver Data'!B1163</f>
        <v>1155</v>
      </c>
      <c r="C1163" s="193">
        <f>'5 Driver Data'!C1163</f>
        <v>0</v>
      </c>
      <c r="D1163" s="192">
        <f>'5 Driver Data'!D1163</f>
        <v>0</v>
      </c>
      <c r="E1163" s="191">
        <f>'5 Driver Data'!E1163</f>
        <v>0</v>
      </c>
      <c r="F1163" s="191">
        <f>'5 Driver Data'!F1163</f>
        <v>0</v>
      </c>
      <c r="G1163" s="191">
        <f>'5 Driver Data'!G1163</f>
        <v>0</v>
      </c>
      <c r="H1163" s="191">
        <f>'5 Driver Data'!H1163</f>
        <v>0</v>
      </c>
      <c r="I1163" s="191">
        <f>'5 Driver Data'!I1163</f>
        <v>0</v>
      </c>
      <c r="J1163" s="191">
        <f>'5 Driver Data'!J1163</f>
        <v>0</v>
      </c>
      <c r="K1163" s="206">
        <f>'5 Driver Data'!K1163</f>
        <v>0</v>
      </c>
      <c r="L1163" s="1"/>
      <c r="M1163" s="216" t="str">
        <f>IF(D1163=0,"Blank",'3 Model Input'!E$44*'3 Model Input'!E$45)</f>
        <v>Blank</v>
      </c>
      <c r="N1163" s="197" t="str">
        <f t="shared" si="200"/>
        <v>Blank</v>
      </c>
      <c r="O1163" s="197" t="str">
        <f>IF(D1163=0,"Blank",'3 Model Input'!E$49*(1-'3 Model Input'!E$51))</f>
        <v>Blank</v>
      </c>
      <c r="P1163" s="197" t="str">
        <f t="shared" si="201"/>
        <v>Blank</v>
      </c>
      <c r="Q1163" s="197" t="str">
        <f>IF(D1163=0,"Blank",IF(D1163="BEV",E1163*(1-'3 Model Input'!E$54), E1163))</f>
        <v>Blank</v>
      </c>
      <c r="R1163" s="198" t="str">
        <f>IF(D1163=0,"Blank",IF(D1163="PHEV",F1163/G1163,F1163*(1-'3 Model Input'!E$54)/G1163))</f>
        <v>Blank</v>
      </c>
      <c r="S1163" s="198" t="str">
        <f>IF(D1163=0,"Blank",IF(D1163="PHEV",MIN(M1163,E1163),MIN(M1163,(E1163*(1-'3 Model Input'!E$54)))))</f>
        <v>Blank</v>
      </c>
      <c r="T1163" s="217" t="str">
        <f t="shared" si="202"/>
        <v>Blank</v>
      </c>
      <c r="U1163" s="89"/>
      <c r="V1163" s="216" t="str">
        <f>IF(D1163=0,"Blank",P1163*'3 Model Input'!E$50)</f>
        <v>Blank</v>
      </c>
      <c r="W1163" s="197" t="str">
        <f t="shared" si="203"/>
        <v>Blank</v>
      </c>
      <c r="X1163" s="197" t="str">
        <f t="shared" si="204"/>
        <v>Blank</v>
      </c>
      <c r="Y1163" s="197" t="str">
        <f t="shared" si="205"/>
        <v>Blank</v>
      </c>
      <c r="Z1163" s="197" t="str">
        <f t="shared" si="206"/>
        <v>Blank</v>
      </c>
      <c r="AA1163" s="223" t="str" cm="1">
        <f t="array" ref="AA1163">_xlfn.IFS(ISTEXT('3 Model Input'!F$70),"Missing",ISTEXT('3 Model Input'!I$70),"Missing",ISNUMBER('3 Model Input'!K$70),'3 Model Input'!K$70*P1163)</f>
        <v>Missing</v>
      </c>
      <c r="AB1163" s="89"/>
      <c r="AC1163" s="227" t="str" cm="1">
        <f t="array" ref="AC1163">IF(D1163=0,"Blank",_xlfn.IFS('3 Model Input'!E$61=1,(V1163*G1163)/T1163,'3 Model Input'!E$61=2,(W1163*G1163)/T1163,'3 Model Input'!E$61=3,(X1163*G1163)/T1163,'3 Model Input'!E$61=4,(Y1163*G1163)/T1163,'3 Model Input'!E$61=5,(Z1163*G1163)/T1163, ISTEXT('3 Model Input'!E$61),"Missing",'3 Model Input'!E$61=6,(AA1163*G1163)/T1163))</f>
        <v>Blank</v>
      </c>
      <c r="AD1163" s="202" t="str">
        <f t="shared" si="207"/>
        <v>Blank</v>
      </c>
      <c r="AE1163" s="202" t="str">
        <f t="shared" si="208"/>
        <v>Blank</v>
      </c>
      <c r="AF1163" s="217" t="str">
        <f t="shared" si="209"/>
        <v>Blank</v>
      </c>
      <c r="AG1163" s="9" t="str" cm="1">
        <f t="array" ref="AG1163">_xlfn.IFS(ISNUMBER(AC1163), "", ISNUMBER(SEARCH("Blank", AC1163)), "", ISERROR(AC1163), "Bad input on tab 3")</f>
        <v/>
      </c>
    </row>
    <row r="1164" spans="2:33" ht="15" customHeight="1" x14ac:dyDescent="0.75">
      <c r="B1164" s="205" t="str">
        <f>'5 Driver Data'!B1164</f>
        <v>1156</v>
      </c>
      <c r="C1164" s="193">
        <f>'5 Driver Data'!C1164</f>
        <v>0</v>
      </c>
      <c r="D1164" s="192">
        <f>'5 Driver Data'!D1164</f>
        <v>0</v>
      </c>
      <c r="E1164" s="191">
        <f>'5 Driver Data'!E1164</f>
        <v>0</v>
      </c>
      <c r="F1164" s="191">
        <f>'5 Driver Data'!F1164</f>
        <v>0</v>
      </c>
      <c r="G1164" s="191">
        <f>'5 Driver Data'!G1164</f>
        <v>0</v>
      </c>
      <c r="H1164" s="191">
        <f>'5 Driver Data'!H1164</f>
        <v>0</v>
      </c>
      <c r="I1164" s="191">
        <f>'5 Driver Data'!I1164</f>
        <v>0</v>
      </c>
      <c r="J1164" s="191">
        <f>'5 Driver Data'!J1164</f>
        <v>0</v>
      </c>
      <c r="K1164" s="206">
        <f>'5 Driver Data'!K1164</f>
        <v>0</v>
      </c>
      <c r="L1164" s="1"/>
      <c r="M1164" s="216" t="str">
        <f>IF(D1164=0,"Blank",'3 Model Input'!E$44*'3 Model Input'!E$45)</f>
        <v>Blank</v>
      </c>
      <c r="N1164" s="197" t="str">
        <f t="shared" si="200"/>
        <v>Blank</v>
      </c>
      <c r="O1164" s="197" t="str">
        <f>IF(D1164=0,"Blank",'3 Model Input'!E$49*(1-'3 Model Input'!E$51))</f>
        <v>Blank</v>
      </c>
      <c r="P1164" s="197" t="str">
        <f t="shared" si="201"/>
        <v>Blank</v>
      </c>
      <c r="Q1164" s="197" t="str">
        <f>IF(D1164=0,"Blank",IF(D1164="BEV",E1164*(1-'3 Model Input'!E$54), E1164))</f>
        <v>Blank</v>
      </c>
      <c r="R1164" s="198" t="str">
        <f>IF(D1164=0,"Blank",IF(D1164="PHEV",F1164/G1164,F1164*(1-'3 Model Input'!E$54)/G1164))</f>
        <v>Blank</v>
      </c>
      <c r="S1164" s="198" t="str">
        <f>IF(D1164=0,"Blank",IF(D1164="PHEV",MIN(M1164,E1164),MIN(M1164,(E1164*(1-'3 Model Input'!E$54)))))</f>
        <v>Blank</v>
      </c>
      <c r="T1164" s="217" t="str">
        <f t="shared" si="202"/>
        <v>Blank</v>
      </c>
      <c r="U1164" s="89"/>
      <c r="V1164" s="216" t="str">
        <f>IF(D1164=0,"Blank",P1164*'3 Model Input'!E$50)</f>
        <v>Blank</v>
      </c>
      <c r="W1164" s="197" t="str">
        <f t="shared" si="203"/>
        <v>Blank</v>
      </c>
      <c r="X1164" s="197" t="str">
        <f t="shared" si="204"/>
        <v>Blank</v>
      </c>
      <c r="Y1164" s="197" t="str">
        <f t="shared" si="205"/>
        <v>Blank</v>
      </c>
      <c r="Z1164" s="197" t="str">
        <f t="shared" si="206"/>
        <v>Blank</v>
      </c>
      <c r="AA1164" s="223" t="str" cm="1">
        <f t="array" ref="AA1164">_xlfn.IFS(ISTEXT('3 Model Input'!F$70),"Missing",ISTEXT('3 Model Input'!I$70),"Missing",ISNUMBER('3 Model Input'!K$70),'3 Model Input'!K$70*P1164)</f>
        <v>Missing</v>
      </c>
      <c r="AB1164" s="89"/>
      <c r="AC1164" s="227" t="str" cm="1">
        <f t="array" ref="AC1164">IF(D1164=0,"Blank",_xlfn.IFS('3 Model Input'!E$61=1,(V1164*G1164)/T1164,'3 Model Input'!E$61=2,(W1164*G1164)/T1164,'3 Model Input'!E$61=3,(X1164*G1164)/T1164,'3 Model Input'!E$61=4,(Y1164*G1164)/T1164,'3 Model Input'!E$61=5,(Z1164*G1164)/T1164, ISTEXT('3 Model Input'!E$61),"Missing",'3 Model Input'!E$61=6,(AA1164*G1164)/T1164))</f>
        <v>Blank</v>
      </c>
      <c r="AD1164" s="202" t="str">
        <f t="shared" si="207"/>
        <v>Blank</v>
      </c>
      <c r="AE1164" s="202" t="str">
        <f t="shared" si="208"/>
        <v>Blank</v>
      </c>
      <c r="AF1164" s="217" t="str">
        <f t="shared" si="209"/>
        <v>Blank</v>
      </c>
      <c r="AG1164" s="9" t="str" cm="1">
        <f t="array" ref="AG1164">_xlfn.IFS(ISNUMBER(AC1164), "", ISNUMBER(SEARCH("Blank", AC1164)), "", ISERROR(AC1164), "Bad input on tab 3")</f>
        <v/>
      </c>
    </row>
    <row r="1165" spans="2:33" ht="15" customHeight="1" x14ac:dyDescent="0.75">
      <c r="B1165" s="205" t="str">
        <f>'5 Driver Data'!B1165</f>
        <v>1157</v>
      </c>
      <c r="C1165" s="193">
        <f>'5 Driver Data'!C1165</f>
        <v>0</v>
      </c>
      <c r="D1165" s="192">
        <f>'5 Driver Data'!D1165</f>
        <v>0</v>
      </c>
      <c r="E1165" s="191">
        <f>'5 Driver Data'!E1165</f>
        <v>0</v>
      </c>
      <c r="F1165" s="191">
        <f>'5 Driver Data'!F1165</f>
        <v>0</v>
      </c>
      <c r="G1165" s="191">
        <f>'5 Driver Data'!G1165</f>
        <v>0</v>
      </c>
      <c r="H1165" s="191">
        <f>'5 Driver Data'!H1165</f>
        <v>0</v>
      </c>
      <c r="I1165" s="191">
        <f>'5 Driver Data'!I1165</f>
        <v>0</v>
      </c>
      <c r="J1165" s="191">
        <f>'5 Driver Data'!J1165</f>
        <v>0</v>
      </c>
      <c r="K1165" s="206">
        <f>'5 Driver Data'!K1165</f>
        <v>0</v>
      </c>
      <c r="L1165" s="1"/>
      <c r="M1165" s="216" t="str">
        <f>IF(D1165=0,"Blank",'3 Model Input'!E$44*'3 Model Input'!E$45)</f>
        <v>Blank</v>
      </c>
      <c r="N1165" s="197" t="str">
        <f t="shared" si="200"/>
        <v>Blank</v>
      </c>
      <c r="O1165" s="197" t="str">
        <f>IF(D1165=0,"Blank",'3 Model Input'!E$49*(1-'3 Model Input'!E$51))</f>
        <v>Blank</v>
      </c>
      <c r="P1165" s="197" t="str">
        <f t="shared" si="201"/>
        <v>Blank</v>
      </c>
      <c r="Q1165" s="197" t="str">
        <f>IF(D1165=0,"Blank",IF(D1165="BEV",E1165*(1-'3 Model Input'!E$54), E1165))</f>
        <v>Blank</v>
      </c>
      <c r="R1165" s="198" t="str">
        <f>IF(D1165=0,"Blank",IF(D1165="PHEV",F1165/G1165,F1165*(1-'3 Model Input'!E$54)/G1165))</f>
        <v>Blank</v>
      </c>
      <c r="S1165" s="198" t="str">
        <f>IF(D1165=0,"Blank",IF(D1165="PHEV",MIN(M1165,E1165),MIN(M1165,(E1165*(1-'3 Model Input'!E$54)))))</f>
        <v>Blank</v>
      </c>
      <c r="T1165" s="217" t="str">
        <f t="shared" si="202"/>
        <v>Blank</v>
      </c>
      <c r="U1165" s="89"/>
      <c r="V1165" s="216" t="str">
        <f>IF(D1165=0,"Blank",P1165*'3 Model Input'!E$50)</f>
        <v>Blank</v>
      </c>
      <c r="W1165" s="197" t="str">
        <f t="shared" si="203"/>
        <v>Blank</v>
      </c>
      <c r="X1165" s="197" t="str">
        <f t="shared" si="204"/>
        <v>Blank</v>
      </c>
      <c r="Y1165" s="197" t="str">
        <f t="shared" si="205"/>
        <v>Blank</v>
      </c>
      <c r="Z1165" s="197" t="str">
        <f t="shared" si="206"/>
        <v>Blank</v>
      </c>
      <c r="AA1165" s="223" t="str" cm="1">
        <f t="array" ref="AA1165">_xlfn.IFS(ISTEXT('3 Model Input'!F$70),"Missing",ISTEXT('3 Model Input'!I$70),"Missing",ISNUMBER('3 Model Input'!K$70),'3 Model Input'!K$70*P1165)</f>
        <v>Missing</v>
      </c>
      <c r="AB1165" s="89"/>
      <c r="AC1165" s="227" t="str" cm="1">
        <f t="array" ref="AC1165">IF(D1165=0,"Blank",_xlfn.IFS('3 Model Input'!E$61=1,(V1165*G1165)/T1165,'3 Model Input'!E$61=2,(W1165*G1165)/T1165,'3 Model Input'!E$61=3,(X1165*G1165)/T1165,'3 Model Input'!E$61=4,(Y1165*G1165)/T1165,'3 Model Input'!E$61=5,(Z1165*G1165)/T1165, ISTEXT('3 Model Input'!E$61),"Missing",'3 Model Input'!E$61=6,(AA1165*G1165)/T1165))</f>
        <v>Blank</v>
      </c>
      <c r="AD1165" s="202" t="str">
        <f t="shared" si="207"/>
        <v>Blank</v>
      </c>
      <c r="AE1165" s="202" t="str">
        <f t="shared" si="208"/>
        <v>Blank</v>
      </c>
      <c r="AF1165" s="217" t="str">
        <f t="shared" si="209"/>
        <v>Blank</v>
      </c>
      <c r="AG1165" s="9" t="str" cm="1">
        <f t="array" ref="AG1165">_xlfn.IFS(ISNUMBER(AC1165), "", ISNUMBER(SEARCH("Blank", AC1165)), "", ISERROR(AC1165), "Bad input on tab 3")</f>
        <v/>
      </c>
    </row>
    <row r="1166" spans="2:33" ht="15" customHeight="1" x14ac:dyDescent="0.75">
      <c r="B1166" s="205" t="str">
        <f>'5 Driver Data'!B1166</f>
        <v>1158</v>
      </c>
      <c r="C1166" s="193">
        <f>'5 Driver Data'!C1166</f>
        <v>0</v>
      </c>
      <c r="D1166" s="192">
        <f>'5 Driver Data'!D1166</f>
        <v>0</v>
      </c>
      <c r="E1166" s="191">
        <f>'5 Driver Data'!E1166</f>
        <v>0</v>
      </c>
      <c r="F1166" s="191">
        <f>'5 Driver Data'!F1166</f>
        <v>0</v>
      </c>
      <c r="G1166" s="191">
        <f>'5 Driver Data'!G1166</f>
        <v>0</v>
      </c>
      <c r="H1166" s="191">
        <f>'5 Driver Data'!H1166</f>
        <v>0</v>
      </c>
      <c r="I1166" s="191">
        <f>'5 Driver Data'!I1166</f>
        <v>0</v>
      </c>
      <c r="J1166" s="191">
        <f>'5 Driver Data'!J1166</f>
        <v>0</v>
      </c>
      <c r="K1166" s="206">
        <f>'5 Driver Data'!K1166</f>
        <v>0</v>
      </c>
      <c r="L1166" s="1"/>
      <c r="M1166" s="216" t="str">
        <f>IF(D1166=0,"Blank",'3 Model Input'!E$44*'3 Model Input'!E$45)</f>
        <v>Blank</v>
      </c>
      <c r="N1166" s="197" t="str">
        <f t="shared" si="200"/>
        <v>Blank</v>
      </c>
      <c r="O1166" s="197" t="str">
        <f>IF(D1166=0,"Blank",'3 Model Input'!E$49*(1-'3 Model Input'!E$51))</f>
        <v>Blank</v>
      </c>
      <c r="P1166" s="197" t="str">
        <f t="shared" si="201"/>
        <v>Blank</v>
      </c>
      <c r="Q1166" s="197" t="str">
        <f>IF(D1166=0,"Blank",IF(D1166="BEV",E1166*(1-'3 Model Input'!E$54), E1166))</f>
        <v>Blank</v>
      </c>
      <c r="R1166" s="198" t="str">
        <f>IF(D1166=0,"Blank",IF(D1166="PHEV",F1166/G1166,F1166*(1-'3 Model Input'!E$54)/G1166))</f>
        <v>Blank</v>
      </c>
      <c r="S1166" s="198" t="str">
        <f>IF(D1166=0,"Blank",IF(D1166="PHEV",MIN(M1166,E1166),MIN(M1166,(E1166*(1-'3 Model Input'!E$54)))))</f>
        <v>Blank</v>
      </c>
      <c r="T1166" s="217" t="str">
        <f t="shared" si="202"/>
        <v>Blank</v>
      </c>
      <c r="U1166" s="89"/>
      <c r="V1166" s="216" t="str">
        <f>IF(D1166=0,"Blank",P1166*'3 Model Input'!E$50)</f>
        <v>Blank</v>
      </c>
      <c r="W1166" s="197" t="str">
        <f t="shared" si="203"/>
        <v>Blank</v>
      </c>
      <c r="X1166" s="197" t="str">
        <f t="shared" si="204"/>
        <v>Blank</v>
      </c>
      <c r="Y1166" s="197" t="str">
        <f t="shared" si="205"/>
        <v>Blank</v>
      </c>
      <c r="Z1166" s="197" t="str">
        <f t="shared" si="206"/>
        <v>Blank</v>
      </c>
      <c r="AA1166" s="223" t="str" cm="1">
        <f t="array" ref="AA1166">_xlfn.IFS(ISTEXT('3 Model Input'!F$70),"Missing",ISTEXT('3 Model Input'!I$70),"Missing",ISNUMBER('3 Model Input'!K$70),'3 Model Input'!K$70*P1166)</f>
        <v>Missing</v>
      </c>
      <c r="AB1166" s="89"/>
      <c r="AC1166" s="227" t="str" cm="1">
        <f t="array" ref="AC1166">IF(D1166=0,"Blank",_xlfn.IFS('3 Model Input'!E$61=1,(V1166*G1166)/T1166,'3 Model Input'!E$61=2,(W1166*G1166)/T1166,'3 Model Input'!E$61=3,(X1166*G1166)/T1166,'3 Model Input'!E$61=4,(Y1166*G1166)/T1166,'3 Model Input'!E$61=5,(Z1166*G1166)/T1166, ISTEXT('3 Model Input'!E$61),"Missing",'3 Model Input'!E$61=6,(AA1166*G1166)/T1166))</f>
        <v>Blank</v>
      </c>
      <c r="AD1166" s="202" t="str">
        <f t="shared" si="207"/>
        <v>Blank</v>
      </c>
      <c r="AE1166" s="202" t="str">
        <f t="shared" si="208"/>
        <v>Blank</v>
      </c>
      <c r="AF1166" s="217" t="str">
        <f t="shared" si="209"/>
        <v>Blank</v>
      </c>
      <c r="AG1166" s="9" t="str" cm="1">
        <f t="array" ref="AG1166">_xlfn.IFS(ISNUMBER(AC1166), "", ISNUMBER(SEARCH("Blank", AC1166)), "", ISERROR(AC1166), "Bad input on tab 3")</f>
        <v/>
      </c>
    </row>
    <row r="1167" spans="2:33" ht="15" customHeight="1" x14ac:dyDescent="0.75">
      <c r="B1167" s="205" t="str">
        <f>'5 Driver Data'!B1167</f>
        <v>1159</v>
      </c>
      <c r="C1167" s="193">
        <f>'5 Driver Data'!C1167</f>
        <v>0</v>
      </c>
      <c r="D1167" s="192">
        <f>'5 Driver Data'!D1167</f>
        <v>0</v>
      </c>
      <c r="E1167" s="191">
        <f>'5 Driver Data'!E1167</f>
        <v>0</v>
      </c>
      <c r="F1167" s="191">
        <f>'5 Driver Data'!F1167</f>
        <v>0</v>
      </c>
      <c r="G1167" s="191">
        <f>'5 Driver Data'!G1167</f>
        <v>0</v>
      </c>
      <c r="H1167" s="191">
        <f>'5 Driver Data'!H1167</f>
        <v>0</v>
      </c>
      <c r="I1167" s="191">
        <f>'5 Driver Data'!I1167</f>
        <v>0</v>
      </c>
      <c r="J1167" s="191">
        <f>'5 Driver Data'!J1167</f>
        <v>0</v>
      </c>
      <c r="K1167" s="206">
        <f>'5 Driver Data'!K1167</f>
        <v>0</v>
      </c>
      <c r="L1167" s="1"/>
      <c r="M1167" s="216" t="str">
        <f>IF(D1167=0,"Blank",'3 Model Input'!E$44*'3 Model Input'!E$45)</f>
        <v>Blank</v>
      </c>
      <c r="N1167" s="197" t="str">
        <f t="shared" si="200"/>
        <v>Blank</v>
      </c>
      <c r="O1167" s="197" t="str">
        <f>IF(D1167=0,"Blank",'3 Model Input'!E$49*(1-'3 Model Input'!E$51))</f>
        <v>Blank</v>
      </c>
      <c r="P1167" s="197" t="str">
        <f t="shared" si="201"/>
        <v>Blank</v>
      </c>
      <c r="Q1167" s="197" t="str">
        <f>IF(D1167=0,"Blank",IF(D1167="BEV",E1167*(1-'3 Model Input'!E$54), E1167))</f>
        <v>Blank</v>
      </c>
      <c r="R1167" s="198" t="str">
        <f>IF(D1167=0,"Blank",IF(D1167="PHEV",F1167/G1167,F1167*(1-'3 Model Input'!E$54)/G1167))</f>
        <v>Blank</v>
      </c>
      <c r="S1167" s="198" t="str">
        <f>IF(D1167=0,"Blank",IF(D1167="PHEV",MIN(M1167,E1167),MIN(M1167,(E1167*(1-'3 Model Input'!E$54)))))</f>
        <v>Blank</v>
      </c>
      <c r="T1167" s="217" t="str">
        <f t="shared" si="202"/>
        <v>Blank</v>
      </c>
      <c r="U1167" s="89"/>
      <c r="V1167" s="216" t="str">
        <f>IF(D1167=0,"Blank",P1167*'3 Model Input'!E$50)</f>
        <v>Blank</v>
      </c>
      <c r="W1167" s="197" t="str">
        <f t="shared" si="203"/>
        <v>Blank</v>
      </c>
      <c r="X1167" s="197" t="str">
        <f t="shared" si="204"/>
        <v>Blank</v>
      </c>
      <c r="Y1167" s="197" t="str">
        <f t="shared" si="205"/>
        <v>Blank</v>
      </c>
      <c r="Z1167" s="197" t="str">
        <f t="shared" si="206"/>
        <v>Blank</v>
      </c>
      <c r="AA1167" s="223" t="str" cm="1">
        <f t="array" ref="AA1167">_xlfn.IFS(ISTEXT('3 Model Input'!F$70),"Missing",ISTEXT('3 Model Input'!I$70),"Missing",ISNUMBER('3 Model Input'!K$70),'3 Model Input'!K$70*P1167)</f>
        <v>Missing</v>
      </c>
      <c r="AB1167" s="89"/>
      <c r="AC1167" s="227" t="str" cm="1">
        <f t="array" ref="AC1167">IF(D1167=0,"Blank",_xlfn.IFS('3 Model Input'!E$61=1,(V1167*G1167)/T1167,'3 Model Input'!E$61=2,(W1167*G1167)/T1167,'3 Model Input'!E$61=3,(X1167*G1167)/T1167,'3 Model Input'!E$61=4,(Y1167*G1167)/T1167,'3 Model Input'!E$61=5,(Z1167*G1167)/T1167, ISTEXT('3 Model Input'!E$61),"Missing",'3 Model Input'!E$61=6,(AA1167*G1167)/T1167))</f>
        <v>Blank</v>
      </c>
      <c r="AD1167" s="202" t="str">
        <f t="shared" si="207"/>
        <v>Blank</v>
      </c>
      <c r="AE1167" s="202" t="str">
        <f t="shared" si="208"/>
        <v>Blank</v>
      </c>
      <c r="AF1167" s="217" t="str">
        <f t="shared" si="209"/>
        <v>Blank</v>
      </c>
      <c r="AG1167" s="9" t="str" cm="1">
        <f t="array" ref="AG1167">_xlfn.IFS(ISNUMBER(AC1167), "", ISNUMBER(SEARCH("Blank", AC1167)), "", ISERROR(AC1167), "Bad input on tab 3")</f>
        <v/>
      </c>
    </row>
    <row r="1168" spans="2:33" ht="15" customHeight="1" x14ac:dyDescent="0.75">
      <c r="B1168" s="205" t="str">
        <f>'5 Driver Data'!B1168</f>
        <v>1160</v>
      </c>
      <c r="C1168" s="193">
        <f>'5 Driver Data'!C1168</f>
        <v>0</v>
      </c>
      <c r="D1168" s="192">
        <f>'5 Driver Data'!D1168</f>
        <v>0</v>
      </c>
      <c r="E1168" s="191">
        <f>'5 Driver Data'!E1168</f>
        <v>0</v>
      </c>
      <c r="F1168" s="191">
        <f>'5 Driver Data'!F1168</f>
        <v>0</v>
      </c>
      <c r="G1168" s="191">
        <f>'5 Driver Data'!G1168</f>
        <v>0</v>
      </c>
      <c r="H1168" s="191">
        <f>'5 Driver Data'!H1168</f>
        <v>0</v>
      </c>
      <c r="I1168" s="191">
        <f>'5 Driver Data'!I1168</f>
        <v>0</v>
      </c>
      <c r="J1168" s="191">
        <f>'5 Driver Data'!J1168</f>
        <v>0</v>
      </c>
      <c r="K1168" s="206">
        <f>'5 Driver Data'!K1168</f>
        <v>0</v>
      </c>
      <c r="L1168" s="1"/>
      <c r="M1168" s="216" t="str">
        <f>IF(D1168=0,"Blank",'3 Model Input'!E$44*'3 Model Input'!E$45)</f>
        <v>Blank</v>
      </c>
      <c r="N1168" s="197" t="str">
        <f t="shared" si="200"/>
        <v>Blank</v>
      </c>
      <c r="O1168" s="197" t="str">
        <f>IF(D1168=0,"Blank",'3 Model Input'!E$49*(1-'3 Model Input'!E$51))</f>
        <v>Blank</v>
      </c>
      <c r="P1168" s="197" t="str">
        <f t="shared" si="201"/>
        <v>Blank</v>
      </c>
      <c r="Q1168" s="197" t="str">
        <f>IF(D1168=0,"Blank",IF(D1168="BEV",E1168*(1-'3 Model Input'!E$54), E1168))</f>
        <v>Blank</v>
      </c>
      <c r="R1168" s="198" t="str">
        <f>IF(D1168=0,"Blank",IF(D1168="PHEV",F1168/G1168,F1168*(1-'3 Model Input'!E$54)/G1168))</f>
        <v>Blank</v>
      </c>
      <c r="S1168" s="198" t="str">
        <f>IF(D1168=0,"Blank",IF(D1168="PHEV",MIN(M1168,E1168),MIN(M1168,(E1168*(1-'3 Model Input'!E$54)))))</f>
        <v>Blank</v>
      </c>
      <c r="T1168" s="217" t="str">
        <f t="shared" si="202"/>
        <v>Blank</v>
      </c>
      <c r="U1168" s="89"/>
      <c r="V1168" s="216" t="str">
        <f>IF(D1168=0,"Blank",P1168*'3 Model Input'!E$50)</f>
        <v>Blank</v>
      </c>
      <c r="W1168" s="197" t="str">
        <f t="shared" si="203"/>
        <v>Blank</v>
      </c>
      <c r="X1168" s="197" t="str">
        <f t="shared" si="204"/>
        <v>Blank</v>
      </c>
      <c r="Y1168" s="197" t="str">
        <f t="shared" si="205"/>
        <v>Blank</v>
      </c>
      <c r="Z1168" s="197" t="str">
        <f t="shared" si="206"/>
        <v>Blank</v>
      </c>
      <c r="AA1168" s="223" t="str" cm="1">
        <f t="array" ref="AA1168">_xlfn.IFS(ISTEXT('3 Model Input'!F$70),"Missing",ISTEXT('3 Model Input'!I$70),"Missing",ISNUMBER('3 Model Input'!K$70),'3 Model Input'!K$70*P1168)</f>
        <v>Missing</v>
      </c>
      <c r="AB1168" s="89"/>
      <c r="AC1168" s="227" t="str" cm="1">
        <f t="array" ref="AC1168">IF(D1168=0,"Blank",_xlfn.IFS('3 Model Input'!E$61=1,(V1168*G1168)/T1168,'3 Model Input'!E$61=2,(W1168*G1168)/T1168,'3 Model Input'!E$61=3,(X1168*G1168)/T1168,'3 Model Input'!E$61=4,(Y1168*G1168)/T1168,'3 Model Input'!E$61=5,(Z1168*G1168)/T1168, ISTEXT('3 Model Input'!E$61),"Missing",'3 Model Input'!E$61=6,(AA1168*G1168)/T1168))</f>
        <v>Blank</v>
      </c>
      <c r="AD1168" s="202" t="str">
        <f t="shared" si="207"/>
        <v>Blank</v>
      </c>
      <c r="AE1168" s="202" t="str">
        <f t="shared" si="208"/>
        <v>Blank</v>
      </c>
      <c r="AF1168" s="217" t="str">
        <f t="shared" si="209"/>
        <v>Blank</v>
      </c>
      <c r="AG1168" s="9" t="str" cm="1">
        <f t="array" ref="AG1168">_xlfn.IFS(ISNUMBER(AC1168), "", ISNUMBER(SEARCH("Blank", AC1168)), "", ISERROR(AC1168), "Bad input on tab 3")</f>
        <v/>
      </c>
    </row>
    <row r="1169" spans="2:33" ht="15" customHeight="1" x14ac:dyDescent="0.75">
      <c r="B1169" s="205" t="str">
        <f>'5 Driver Data'!B1169</f>
        <v>1161</v>
      </c>
      <c r="C1169" s="193">
        <f>'5 Driver Data'!C1169</f>
        <v>0</v>
      </c>
      <c r="D1169" s="192">
        <f>'5 Driver Data'!D1169</f>
        <v>0</v>
      </c>
      <c r="E1169" s="191">
        <f>'5 Driver Data'!E1169</f>
        <v>0</v>
      </c>
      <c r="F1169" s="191">
        <f>'5 Driver Data'!F1169</f>
        <v>0</v>
      </c>
      <c r="G1169" s="191">
        <f>'5 Driver Data'!G1169</f>
        <v>0</v>
      </c>
      <c r="H1169" s="191">
        <f>'5 Driver Data'!H1169</f>
        <v>0</v>
      </c>
      <c r="I1169" s="191">
        <f>'5 Driver Data'!I1169</f>
        <v>0</v>
      </c>
      <c r="J1169" s="191">
        <f>'5 Driver Data'!J1169</f>
        <v>0</v>
      </c>
      <c r="K1169" s="206">
        <f>'5 Driver Data'!K1169</f>
        <v>0</v>
      </c>
      <c r="L1169" s="1"/>
      <c r="M1169" s="216" t="str">
        <f>IF(D1169=0,"Blank",'3 Model Input'!E$44*'3 Model Input'!E$45)</f>
        <v>Blank</v>
      </c>
      <c r="N1169" s="197" t="str">
        <f t="shared" si="200"/>
        <v>Blank</v>
      </c>
      <c r="O1169" s="197" t="str">
        <f>IF(D1169=0,"Blank",'3 Model Input'!E$49*(1-'3 Model Input'!E$51))</f>
        <v>Blank</v>
      </c>
      <c r="P1169" s="197" t="str">
        <f t="shared" si="201"/>
        <v>Blank</v>
      </c>
      <c r="Q1169" s="197" t="str">
        <f>IF(D1169=0,"Blank",IF(D1169="BEV",E1169*(1-'3 Model Input'!E$54), E1169))</f>
        <v>Blank</v>
      </c>
      <c r="R1169" s="198" t="str">
        <f>IF(D1169=0,"Blank",IF(D1169="PHEV",F1169/G1169,F1169*(1-'3 Model Input'!E$54)/G1169))</f>
        <v>Blank</v>
      </c>
      <c r="S1169" s="198" t="str">
        <f>IF(D1169=0,"Blank",IF(D1169="PHEV",MIN(M1169,E1169),MIN(M1169,(E1169*(1-'3 Model Input'!E$54)))))</f>
        <v>Blank</v>
      </c>
      <c r="T1169" s="217" t="str">
        <f t="shared" si="202"/>
        <v>Blank</v>
      </c>
      <c r="U1169" s="89"/>
      <c r="V1169" s="216" t="str">
        <f>IF(D1169=0,"Blank",P1169*'3 Model Input'!E$50)</f>
        <v>Blank</v>
      </c>
      <c r="W1169" s="197" t="str">
        <f t="shared" si="203"/>
        <v>Blank</v>
      </c>
      <c r="X1169" s="197" t="str">
        <f t="shared" si="204"/>
        <v>Blank</v>
      </c>
      <c r="Y1169" s="197" t="str">
        <f t="shared" si="205"/>
        <v>Blank</v>
      </c>
      <c r="Z1169" s="197" t="str">
        <f t="shared" si="206"/>
        <v>Blank</v>
      </c>
      <c r="AA1169" s="223" t="str" cm="1">
        <f t="array" ref="AA1169">_xlfn.IFS(ISTEXT('3 Model Input'!F$70),"Missing",ISTEXT('3 Model Input'!I$70),"Missing",ISNUMBER('3 Model Input'!K$70),'3 Model Input'!K$70*P1169)</f>
        <v>Missing</v>
      </c>
      <c r="AB1169" s="89"/>
      <c r="AC1169" s="227" t="str" cm="1">
        <f t="array" ref="AC1169">IF(D1169=0,"Blank",_xlfn.IFS('3 Model Input'!E$61=1,(V1169*G1169)/T1169,'3 Model Input'!E$61=2,(W1169*G1169)/T1169,'3 Model Input'!E$61=3,(X1169*G1169)/T1169,'3 Model Input'!E$61=4,(Y1169*G1169)/T1169,'3 Model Input'!E$61=5,(Z1169*G1169)/T1169, ISTEXT('3 Model Input'!E$61),"Missing",'3 Model Input'!E$61=6,(AA1169*G1169)/T1169))</f>
        <v>Blank</v>
      </c>
      <c r="AD1169" s="202" t="str">
        <f t="shared" si="207"/>
        <v>Blank</v>
      </c>
      <c r="AE1169" s="202" t="str">
        <f t="shared" si="208"/>
        <v>Blank</v>
      </c>
      <c r="AF1169" s="217" t="str">
        <f t="shared" si="209"/>
        <v>Blank</v>
      </c>
      <c r="AG1169" s="9" t="str" cm="1">
        <f t="array" ref="AG1169">_xlfn.IFS(ISNUMBER(AC1169), "", ISNUMBER(SEARCH("Blank", AC1169)), "", ISERROR(AC1169), "Bad input on tab 3")</f>
        <v/>
      </c>
    </row>
    <row r="1170" spans="2:33" ht="15" customHeight="1" x14ac:dyDescent="0.75">
      <c r="B1170" s="205" t="str">
        <f>'5 Driver Data'!B1170</f>
        <v>1162</v>
      </c>
      <c r="C1170" s="193">
        <f>'5 Driver Data'!C1170</f>
        <v>0</v>
      </c>
      <c r="D1170" s="192">
        <f>'5 Driver Data'!D1170</f>
        <v>0</v>
      </c>
      <c r="E1170" s="191">
        <f>'5 Driver Data'!E1170</f>
        <v>0</v>
      </c>
      <c r="F1170" s="191">
        <f>'5 Driver Data'!F1170</f>
        <v>0</v>
      </c>
      <c r="G1170" s="191">
        <f>'5 Driver Data'!G1170</f>
        <v>0</v>
      </c>
      <c r="H1170" s="191">
        <f>'5 Driver Data'!H1170</f>
        <v>0</v>
      </c>
      <c r="I1170" s="191">
        <f>'5 Driver Data'!I1170</f>
        <v>0</v>
      </c>
      <c r="J1170" s="191">
        <f>'5 Driver Data'!J1170</f>
        <v>0</v>
      </c>
      <c r="K1170" s="206">
        <f>'5 Driver Data'!K1170</f>
        <v>0</v>
      </c>
      <c r="L1170" s="1"/>
      <c r="M1170" s="216" t="str">
        <f>IF(D1170=0,"Blank",'3 Model Input'!E$44*'3 Model Input'!E$45)</f>
        <v>Blank</v>
      </c>
      <c r="N1170" s="197" t="str">
        <f t="shared" si="200"/>
        <v>Blank</v>
      </c>
      <c r="O1170" s="197" t="str">
        <f>IF(D1170=0,"Blank",'3 Model Input'!E$49*(1-'3 Model Input'!E$51))</f>
        <v>Blank</v>
      </c>
      <c r="P1170" s="197" t="str">
        <f t="shared" si="201"/>
        <v>Blank</v>
      </c>
      <c r="Q1170" s="197" t="str">
        <f>IF(D1170=0,"Blank",IF(D1170="BEV",E1170*(1-'3 Model Input'!E$54), E1170))</f>
        <v>Blank</v>
      </c>
      <c r="R1170" s="198" t="str">
        <f>IF(D1170=0,"Blank",IF(D1170="PHEV",F1170/G1170,F1170*(1-'3 Model Input'!E$54)/G1170))</f>
        <v>Blank</v>
      </c>
      <c r="S1170" s="198" t="str">
        <f>IF(D1170=0,"Blank",IF(D1170="PHEV",MIN(M1170,E1170),MIN(M1170,(E1170*(1-'3 Model Input'!E$54)))))</f>
        <v>Blank</v>
      </c>
      <c r="T1170" s="217" t="str">
        <f t="shared" si="202"/>
        <v>Blank</v>
      </c>
      <c r="U1170" s="89"/>
      <c r="V1170" s="216" t="str">
        <f>IF(D1170=0,"Blank",P1170*'3 Model Input'!E$50)</f>
        <v>Blank</v>
      </c>
      <c r="W1170" s="197" t="str">
        <f t="shared" si="203"/>
        <v>Blank</v>
      </c>
      <c r="X1170" s="197" t="str">
        <f t="shared" si="204"/>
        <v>Blank</v>
      </c>
      <c r="Y1170" s="197" t="str">
        <f t="shared" si="205"/>
        <v>Blank</v>
      </c>
      <c r="Z1170" s="197" t="str">
        <f t="shared" si="206"/>
        <v>Blank</v>
      </c>
      <c r="AA1170" s="223" t="str" cm="1">
        <f t="array" ref="AA1170">_xlfn.IFS(ISTEXT('3 Model Input'!F$70),"Missing",ISTEXT('3 Model Input'!I$70),"Missing",ISNUMBER('3 Model Input'!K$70),'3 Model Input'!K$70*P1170)</f>
        <v>Missing</v>
      </c>
      <c r="AB1170" s="89"/>
      <c r="AC1170" s="227" t="str" cm="1">
        <f t="array" ref="AC1170">IF(D1170=0,"Blank",_xlfn.IFS('3 Model Input'!E$61=1,(V1170*G1170)/T1170,'3 Model Input'!E$61=2,(W1170*G1170)/T1170,'3 Model Input'!E$61=3,(X1170*G1170)/T1170,'3 Model Input'!E$61=4,(Y1170*G1170)/T1170,'3 Model Input'!E$61=5,(Z1170*G1170)/T1170, ISTEXT('3 Model Input'!E$61),"Missing",'3 Model Input'!E$61=6,(AA1170*G1170)/T1170))</f>
        <v>Blank</v>
      </c>
      <c r="AD1170" s="202" t="str">
        <f t="shared" si="207"/>
        <v>Blank</v>
      </c>
      <c r="AE1170" s="202" t="str">
        <f t="shared" si="208"/>
        <v>Blank</v>
      </c>
      <c r="AF1170" s="217" t="str">
        <f t="shared" si="209"/>
        <v>Blank</v>
      </c>
      <c r="AG1170" s="9" t="str" cm="1">
        <f t="array" ref="AG1170">_xlfn.IFS(ISNUMBER(AC1170), "", ISNUMBER(SEARCH("Blank", AC1170)), "", ISERROR(AC1170), "Bad input on tab 3")</f>
        <v/>
      </c>
    </row>
    <row r="1171" spans="2:33" ht="15" customHeight="1" x14ac:dyDescent="0.75">
      <c r="B1171" s="205" t="str">
        <f>'5 Driver Data'!B1171</f>
        <v>1163</v>
      </c>
      <c r="C1171" s="193">
        <f>'5 Driver Data'!C1171</f>
        <v>0</v>
      </c>
      <c r="D1171" s="192">
        <f>'5 Driver Data'!D1171</f>
        <v>0</v>
      </c>
      <c r="E1171" s="191">
        <f>'5 Driver Data'!E1171</f>
        <v>0</v>
      </c>
      <c r="F1171" s="191">
        <f>'5 Driver Data'!F1171</f>
        <v>0</v>
      </c>
      <c r="G1171" s="191">
        <f>'5 Driver Data'!G1171</f>
        <v>0</v>
      </c>
      <c r="H1171" s="191">
        <f>'5 Driver Data'!H1171</f>
        <v>0</v>
      </c>
      <c r="I1171" s="191">
        <f>'5 Driver Data'!I1171</f>
        <v>0</v>
      </c>
      <c r="J1171" s="191">
        <f>'5 Driver Data'!J1171</f>
        <v>0</v>
      </c>
      <c r="K1171" s="206">
        <f>'5 Driver Data'!K1171</f>
        <v>0</v>
      </c>
      <c r="L1171" s="1"/>
      <c r="M1171" s="216" t="str">
        <f>IF(D1171=0,"Blank",'3 Model Input'!E$44*'3 Model Input'!E$45)</f>
        <v>Blank</v>
      </c>
      <c r="N1171" s="197" t="str">
        <f t="shared" si="200"/>
        <v>Blank</v>
      </c>
      <c r="O1171" s="197" t="str">
        <f>IF(D1171=0,"Blank",'3 Model Input'!E$49*(1-'3 Model Input'!E$51))</f>
        <v>Blank</v>
      </c>
      <c r="P1171" s="197" t="str">
        <f t="shared" si="201"/>
        <v>Blank</v>
      </c>
      <c r="Q1171" s="197" t="str">
        <f>IF(D1171=0,"Blank",IF(D1171="BEV",E1171*(1-'3 Model Input'!E$54), E1171))</f>
        <v>Blank</v>
      </c>
      <c r="R1171" s="198" t="str">
        <f>IF(D1171=0,"Blank",IF(D1171="PHEV",F1171/G1171,F1171*(1-'3 Model Input'!E$54)/G1171))</f>
        <v>Blank</v>
      </c>
      <c r="S1171" s="198" t="str">
        <f>IF(D1171=0,"Blank",IF(D1171="PHEV",MIN(M1171,E1171),MIN(M1171,(E1171*(1-'3 Model Input'!E$54)))))</f>
        <v>Blank</v>
      </c>
      <c r="T1171" s="217" t="str">
        <f t="shared" si="202"/>
        <v>Blank</v>
      </c>
      <c r="U1171" s="89"/>
      <c r="V1171" s="216" t="str">
        <f>IF(D1171=0,"Blank",P1171*'3 Model Input'!E$50)</f>
        <v>Blank</v>
      </c>
      <c r="W1171" s="197" t="str">
        <f t="shared" si="203"/>
        <v>Blank</v>
      </c>
      <c r="X1171" s="197" t="str">
        <f t="shared" si="204"/>
        <v>Blank</v>
      </c>
      <c r="Y1171" s="197" t="str">
        <f t="shared" si="205"/>
        <v>Blank</v>
      </c>
      <c r="Z1171" s="197" t="str">
        <f t="shared" si="206"/>
        <v>Blank</v>
      </c>
      <c r="AA1171" s="223" t="str" cm="1">
        <f t="array" ref="AA1171">_xlfn.IFS(ISTEXT('3 Model Input'!F$70),"Missing",ISTEXT('3 Model Input'!I$70),"Missing",ISNUMBER('3 Model Input'!K$70),'3 Model Input'!K$70*P1171)</f>
        <v>Missing</v>
      </c>
      <c r="AB1171" s="89"/>
      <c r="AC1171" s="227" t="str" cm="1">
        <f t="array" ref="AC1171">IF(D1171=0,"Blank",_xlfn.IFS('3 Model Input'!E$61=1,(V1171*G1171)/T1171,'3 Model Input'!E$61=2,(W1171*G1171)/T1171,'3 Model Input'!E$61=3,(X1171*G1171)/T1171,'3 Model Input'!E$61=4,(Y1171*G1171)/T1171,'3 Model Input'!E$61=5,(Z1171*G1171)/T1171, ISTEXT('3 Model Input'!E$61),"Missing",'3 Model Input'!E$61=6,(AA1171*G1171)/T1171))</f>
        <v>Blank</v>
      </c>
      <c r="AD1171" s="202" t="str">
        <f t="shared" si="207"/>
        <v>Blank</v>
      </c>
      <c r="AE1171" s="202" t="str">
        <f t="shared" si="208"/>
        <v>Blank</v>
      </c>
      <c r="AF1171" s="217" t="str">
        <f t="shared" si="209"/>
        <v>Blank</v>
      </c>
      <c r="AG1171" s="9" t="str" cm="1">
        <f t="array" ref="AG1171">_xlfn.IFS(ISNUMBER(AC1171), "", ISNUMBER(SEARCH("Blank", AC1171)), "", ISERROR(AC1171), "Bad input on tab 3")</f>
        <v/>
      </c>
    </row>
    <row r="1172" spans="2:33" ht="15" customHeight="1" x14ac:dyDescent="0.75">
      <c r="B1172" s="205" t="str">
        <f>'5 Driver Data'!B1172</f>
        <v>1164</v>
      </c>
      <c r="C1172" s="193">
        <f>'5 Driver Data'!C1172</f>
        <v>0</v>
      </c>
      <c r="D1172" s="192">
        <f>'5 Driver Data'!D1172</f>
        <v>0</v>
      </c>
      <c r="E1172" s="191">
        <f>'5 Driver Data'!E1172</f>
        <v>0</v>
      </c>
      <c r="F1172" s="191">
        <f>'5 Driver Data'!F1172</f>
        <v>0</v>
      </c>
      <c r="G1172" s="191">
        <f>'5 Driver Data'!G1172</f>
        <v>0</v>
      </c>
      <c r="H1172" s="191">
        <f>'5 Driver Data'!H1172</f>
        <v>0</v>
      </c>
      <c r="I1172" s="191">
        <f>'5 Driver Data'!I1172</f>
        <v>0</v>
      </c>
      <c r="J1172" s="191">
        <f>'5 Driver Data'!J1172</f>
        <v>0</v>
      </c>
      <c r="K1172" s="206">
        <f>'5 Driver Data'!K1172</f>
        <v>0</v>
      </c>
      <c r="L1172" s="1"/>
      <c r="M1172" s="216" t="str">
        <f>IF(D1172=0,"Blank",'3 Model Input'!E$44*'3 Model Input'!E$45)</f>
        <v>Blank</v>
      </c>
      <c r="N1172" s="197" t="str">
        <f t="shared" si="200"/>
        <v>Blank</v>
      </c>
      <c r="O1172" s="197" t="str">
        <f>IF(D1172=0,"Blank",'3 Model Input'!E$49*(1-'3 Model Input'!E$51))</f>
        <v>Blank</v>
      </c>
      <c r="P1172" s="197" t="str">
        <f t="shared" si="201"/>
        <v>Blank</v>
      </c>
      <c r="Q1172" s="197" t="str">
        <f>IF(D1172=0,"Blank",IF(D1172="BEV",E1172*(1-'3 Model Input'!E$54), E1172))</f>
        <v>Blank</v>
      </c>
      <c r="R1172" s="198" t="str">
        <f>IF(D1172=0,"Blank",IF(D1172="PHEV",F1172/G1172,F1172*(1-'3 Model Input'!E$54)/G1172))</f>
        <v>Blank</v>
      </c>
      <c r="S1172" s="198" t="str">
        <f>IF(D1172=0,"Blank",IF(D1172="PHEV",MIN(M1172,E1172),MIN(M1172,(E1172*(1-'3 Model Input'!E$54)))))</f>
        <v>Blank</v>
      </c>
      <c r="T1172" s="217" t="str">
        <f t="shared" si="202"/>
        <v>Blank</v>
      </c>
      <c r="U1172" s="89"/>
      <c r="V1172" s="216" t="str">
        <f>IF(D1172=0,"Blank",P1172*'3 Model Input'!E$50)</f>
        <v>Blank</v>
      </c>
      <c r="W1172" s="197" t="str">
        <f t="shared" si="203"/>
        <v>Blank</v>
      </c>
      <c r="X1172" s="197" t="str">
        <f t="shared" si="204"/>
        <v>Blank</v>
      </c>
      <c r="Y1172" s="197" t="str">
        <f t="shared" si="205"/>
        <v>Blank</v>
      </c>
      <c r="Z1172" s="197" t="str">
        <f t="shared" si="206"/>
        <v>Blank</v>
      </c>
      <c r="AA1172" s="223" t="str" cm="1">
        <f t="array" ref="AA1172">_xlfn.IFS(ISTEXT('3 Model Input'!F$70),"Missing",ISTEXT('3 Model Input'!I$70),"Missing",ISNUMBER('3 Model Input'!K$70),'3 Model Input'!K$70*P1172)</f>
        <v>Missing</v>
      </c>
      <c r="AB1172" s="89"/>
      <c r="AC1172" s="227" t="str" cm="1">
        <f t="array" ref="AC1172">IF(D1172=0,"Blank",_xlfn.IFS('3 Model Input'!E$61=1,(V1172*G1172)/T1172,'3 Model Input'!E$61=2,(W1172*G1172)/T1172,'3 Model Input'!E$61=3,(X1172*G1172)/T1172,'3 Model Input'!E$61=4,(Y1172*G1172)/T1172,'3 Model Input'!E$61=5,(Z1172*G1172)/T1172, ISTEXT('3 Model Input'!E$61),"Missing",'3 Model Input'!E$61=6,(AA1172*G1172)/T1172))</f>
        <v>Blank</v>
      </c>
      <c r="AD1172" s="202" t="str">
        <f t="shared" si="207"/>
        <v>Blank</v>
      </c>
      <c r="AE1172" s="202" t="str">
        <f t="shared" si="208"/>
        <v>Blank</v>
      </c>
      <c r="AF1172" s="217" t="str">
        <f t="shared" si="209"/>
        <v>Blank</v>
      </c>
      <c r="AG1172" s="9" t="str" cm="1">
        <f t="array" ref="AG1172">_xlfn.IFS(ISNUMBER(AC1172), "", ISNUMBER(SEARCH("Blank", AC1172)), "", ISERROR(AC1172), "Bad input on tab 3")</f>
        <v/>
      </c>
    </row>
    <row r="1173" spans="2:33" ht="15" customHeight="1" x14ac:dyDescent="0.75">
      <c r="B1173" s="205" t="str">
        <f>'5 Driver Data'!B1173</f>
        <v>1165</v>
      </c>
      <c r="C1173" s="193">
        <f>'5 Driver Data'!C1173</f>
        <v>0</v>
      </c>
      <c r="D1173" s="192">
        <f>'5 Driver Data'!D1173</f>
        <v>0</v>
      </c>
      <c r="E1173" s="191">
        <f>'5 Driver Data'!E1173</f>
        <v>0</v>
      </c>
      <c r="F1173" s="191">
        <f>'5 Driver Data'!F1173</f>
        <v>0</v>
      </c>
      <c r="G1173" s="191">
        <f>'5 Driver Data'!G1173</f>
        <v>0</v>
      </c>
      <c r="H1173" s="191">
        <f>'5 Driver Data'!H1173</f>
        <v>0</v>
      </c>
      <c r="I1173" s="191">
        <f>'5 Driver Data'!I1173</f>
        <v>0</v>
      </c>
      <c r="J1173" s="191">
        <f>'5 Driver Data'!J1173</f>
        <v>0</v>
      </c>
      <c r="K1173" s="206">
        <f>'5 Driver Data'!K1173</f>
        <v>0</v>
      </c>
      <c r="L1173" s="1"/>
      <c r="M1173" s="216" t="str">
        <f>IF(D1173=0,"Blank",'3 Model Input'!E$44*'3 Model Input'!E$45)</f>
        <v>Blank</v>
      </c>
      <c r="N1173" s="197" t="str">
        <f t="shared" si="200"/>
        <v>Blank</v>
      </c>
      <c r="O1173" s="197" t="str">
        <f>IF(D1173=0,"Blank",'3 Model Input'!E$49*(1-'3 Model Input'!E$51))</f>
        <v>Blank</v>
      </c>
      <c r="P1173" s="197" t="str">
        <f t="shared" si="201"/>
        <v>Blank</v>
      </c>
      <c r="Q1173" s="197" t="str">
        <f>IF(D1173=0,"Blank",IF(D1173="BEV",E1173*(1-'3 Model Input'!E$54), E1173))</f>
        <v>Blank</v>
      </c>
      <c r="R1173" s="198" t="str">
        <f>IF(D1173=0,"Blank",IF(D1173="PHEV",F1173/G1173,F1173*(1-'3 Model Input'!E$54)/G1173))</f>
        <v>Blank</v>
      </c>
      <c r="S1173" s="198" t="str">
        <f>IF(D1173=0,"Blank",IF(D1173="PHEV",MIN(M1173,E1173),MIN(M1173,(E1173*(1-'3 Model Input'!E$54)))))</f>
        <v>Blank</v>
      </c>
      <c r="T1173" s="217" t="str">
        <f t="shared" si="202"/>
        <v>Blank</v>
      </c>
      <c r="U1173" s="89"/>
      <c r="V1173" s="216" t="str">
        <f>IF(D1173=0,"Blank",P1173*'3 Model Input'!E$50)</f>
        <v>Blank</v>
      </c>
      <c r="W1173" s="197" t="str">
        <f t="shared" si="203"/>
        <v>Blank</v>
      </c>
      <c r="X1173" s="197" t="str">
        <f t="shared" si="204"/>
        <v>Blank</v>
      </c>
      <c r="Y1173" s="197" t="str">
        <f t="shared" si="205"/>
        <v>Blank</v>
      </c>
      <c r="Z1173" s="197" t="str">
        <f t="shared" si="206"/>
        <v>Blank</v>
      </c>
      <c r="AA1173" s="223" t="str" cm="1">
        <f t="array" ref="AA1173">_xlfn.IFS(ISTEXT('3 Model Input'!F$70),"Missing",ISTEXT('3 Model Input'!I$70),"Missing",ISNUMBER('3 Model Input'!K$70),'3 Model Input'!K$70*P1173)</f>
        <v>Missing</v>
      </c>
      <c r="AB1173" s="89"/>
      <c r="AC1173" s="227" t="str" cm="1">
        <f t="array" ref="AC1173">IF(D1173=0,"Blank",_xlfn.IFS('3 Model Input'!E$61=1,(V1173*G1173)/T1173,'3 Model Input'!E$61=2,(W1173*G1173)/T1173,'3 Model Input'!E$61=3,(X1173*G1173)/T1173,'3 Model Input'!E$61=4,(Y1173*G1173)/T1173,'3 Model Input'!E$61=5,(Z1173*G1173)/T1173, ISTEXT('3 Model Input'!E$61),"Missing",'3 Model Input'!E$61=6,(AA1173*G1173)/T1173))</f>
        <v>Blank</v>
      </c>
      <c r="AD1173" s="202" t="str">
        <f t="shared" si="207"/>
        <v>Blank</v>
      </c>
      <c r="AE1173" s="202" t="str">
        <f t="shared" si="208"/>
        <v>Blank</v>
      </c>
      <c r="AF1173" s="217" t="str">
        <f t="shared" si="209"/>
        <v>Blank</v>
      </c>
      <c r="AG1173" s="9" t="str" cm="1">
        <f t="array" ref="AG1173">_xlfn.IFS(ISNUMBER(AC1173), "", ISNUMBER(SEARCH("Blank", AC1173)), "", ISERROR(AC1173), "Bad input on tab 3")</f>
        <v/>
      </c>
    </row>
    <row r="1174" spans="2:33" ht="15" customHeight="1" x14ac:dyDescent="0.75">
      <c r="B1174" s="205" t="str">
        <f>'5 Driver Data'!B1174</f>
        <v>1166</v>
      </c>
      <c r="C1174" s="193">
        <f>'5 Driver Data'!C1174</f>
        <v>0</v>
      </c>
      <c r="D1174" s="192">
        <f>'5 Driver Data'!D1174</f>
        <v>0</v>
      </c>
      <c r="E1174" s="191">
        <f>'5 Driver Data'!E1174</f>
        <v>0</v>
      </c>
      <c r="F1174" s="191">
        <f>'5 Driver Data'!F1174</f>
        <v>0</v>
      </c>
      <c r="G1174" s="191">
        <f>'5 Driver Data'!G1174</f>
        <v>0</v>
      </c>
      <c r="H1174" s="191">
        <f>'5 Driver Data'!H1174</f>
        <v>0</v>
      </c>
      <c r="I1174" s="191">
        <f>'5 Driver Data'!I1174</f>
        <v>0</v>
      </c>
      <c r="J1174" s="191">
        <f>'5 Driver Data'!J1174</f>
        <v>0</v>
      </c>
      <c r="K1174" s="206">
        <f>'5 Driver Data'!K1174</f>
        <v>0</v>
      </c>
      <c r="L1174" s="1"/>
      <c r="M1174" s="216" t="str">
        <f>IF(D1174=0,"Blank",'3 Model Input'!E$44*'3 Model Input'!E$45)</f>
        <v>Blank</v>
      </c>
      <c r="N1174" s="197" t="str">
        <f t="shared" si="200"/>
        <v>Blank</v>
      </c>
      <c r="O1174" s="197" t="str">
        <f>IF(D1174=0,"Blank",'3 Model Input'!E$49*(1-'3 Model Input'!E$51))</f>
        <v>Blank</v>
      </c>
      <c r="P1174" s="197" t="str">
        <f t="shared" si="201"/>
        <v>Blank</v>
      </c>
      <c r="Q1174" s="197" t="str">
        <f>IF(D1174=0,"Blank",IF(D1174="BEV",E1174*(1-'3 Model Input'!E$54), E1174))</f>
        <v>Blank</v>
      </c>
      <c r="R1174" s="198" t="str">
        <f>IF(D1174=0,"Blank",IF(D1174="PHEV",F1174/G1174,F1174*(1-'3 Model Input'!E$54)/G1174))</f>
        <v>Blank</v>
      </c>
      <c r="S1174" s="198" t="str">
        <f>IF(D1174=0,"Blank",IF(D1174="PHEV",MIN(M1174,E1174),MIN(M1174,(E1174*(1-'3 Model Input'!E$54)))))</f>
        <v>Blank</v>
      </c>
      <c r="T1174" s="217" t="str">
        <f t="shared" si="202"/>
        <v>Blank</v>
      </c>
      <c r="U1174" s="89"/>
      <c r="V1174" s="216" t="str">
        <f>IF(D1174=0,"Blank",P1174*'3 Model Input'!E$50)</f>
        <v>Blank</v>
      </c>
      <c r="W1174" s="197" t="str">
        <f t="shared" si="203"/>
        <v>Blank</v>
      </c>
      <c r="X1174" s="197" t="str">
        <f t="shared" si="204"/>
        <v>Blank</v>
      </c>
      <c r="Y1174" s="197" t="str">
        <f t="shared" si="205"/>
        <v>Blank</v>
      </c>
      <c r="Z1174" s="197" t="str">
        <f t="shared" si="206"/>
        <v>Blank</v>
      </c>
      <c r="AA1174" s="223" t="str" cm="1">
        <f t="array" ref="AA1174">_xlfn.IFS(ISTEXT('3 Model Input'!F$70),"Missing",ISTEXT('3 Model Input'!I$70),"Missing",ISNUMBER('3 Model Input'!K$70),'3 Model Input'!K$70*P1174)</f>
        <v>Missing</v>
      </c>
      <c r="AB1174" s="89"/>
      <c r="AC1174" s="227" t="str" cm="1">
        <f t="array" ref="AC1174">IF(D1174=0,"Blank",_xlfn.IFS('3 Model Input'!E$61=1,(V1174*G1174)/T1174,'3 Model Input'!E$61=2,(W1174*G1174)/T1174,'3 Model Input'!E$61=3,(X1174*G1174)/T1174,'3 Model Input'!E$61=4,(Y1174*G1174)/T1174,'3 Model Input'!E$61=5,(Z1174*G1174)/T1174, ISTEXT('3 Model Input'!E$61),"Missing",'3 Model Input'!E$61=6,(AA1174*G1174)/T1174))</f>
        <v>Blank</v>
      </c>
      <c r="AD1174" s="202" t="str">
        <f t="shared" si="207"/>
        <v>Blank</v>
      </c>
      <c r="AE1174" s="202" t="str">
        <f t="shared" si="208"/>
        <v>Blank</v>
      </c>
      <c r="AF1174" s="217" t="str">
        <f t="shared" si="209"/>
        <v>Blank</v>
      </c>
      <c r="AG1174" s="9" t="str" cm="1">
        <f t="array" ref="AG1174">_xlfn.IFS(ISNUMBER(AC1174), "", ISNUMBER(SEARCH("Blank", AC1174)), "", ISERROR(AC1174), "Bad input on tab 3")</f>
        <v/>
      </c>
    </row>
    <row r="1175" spans="2:33" ht="15" customHeight="1" x14ac:dyDescent="0.75">
      <c r="B1175" s="205" t="str">
        <f>'5 Driver Data'!B1175</f>
        <v>1167</v>
      </c>
      <c r="C1175" s="193">
        <f>'5 Driver Data'!C1175</f>
        <v>0</v>
      </c>
      <c r="D1175" s="192">
        <f>'5 Driver Data'!D1175</f>
        <v>0</v>
      </c>
      <c r="E1175" s="191">
        <f>'5 Driver Data'!E1175</f>
        <v>0</v>
      </c>
      <c r="F1175" s="191">
        <f>'5 Driver Data'!F1175</f>
        <v>0</v>
      </c>
      <c r="G1175" s="191">
        <f>'5 Driver Data'!G1175</f>
        <v>0</v>
      </c>
      <c r="H1175" s="191">
        <f>'5 Driver Data'!H1175</f>
        <v>0</v>
      </c>
      <c r="I1175" s="191">
        <f>'5 Driver Data'!I1175</f>
        <v>0</v>
      </c>
      <c r="J1175" s="191">
        <f>'5 Driver Data'!J1175</f>
        <v>0</v>
      </c>
      <c r="K1175" s="206">
        <f>'5 Driver Data'!K1175</f>
        <v>0</v>
      </c>
      <c r="L1175" s="1"/>
      <c r="M1175" s="216" t="str">
        <f>IF(D1175=0,"Blank",'3 Model Input'!E$44*'3 Model Input'!E$45)</f>
        <v>Blank</v>
      </c>
      <c r="N1175" s="197" t="str">
        <f t="shared" si="200"/>
        <v>Blank</v>
      </c>
      <c r="O1175" s="197" t="str">
        <f>IF(D1175=0,"Blank",'3 Model Input'!E$49*(1-'3 Model Input'!E$51))</f>
        <v>Blank</v>
      </c>
      <c r="P1175" s="197" t="str">
        <f t="shared" si="201"/>
        <v>Blank</v>
      </c>
      <c r="Q1175" s="197" t="str">
        <f>IF(D1175=0,"Blank",IF(D1175="BEV",E1175*(1-'3 Model Input'!E$54), E1175))</f>
        <v>Blank</v>
      </c>
      <c r="R1175" s="198" t="str">
        <f>IF(D1175=0,"Blank",IF(D1175="PHEV",F1175/G1175,F1175*(1-'3 Model Input'!E$54)/G1175))</f>
        <v>Blank</v>
      </c>
      <c r="S1175" s="198" t="str">
        <f>IF(D1175=0,"Blank",IF(D1175="PHEV",MIN(M1175,E1175),MIN(M1175,(E1175*(1-'3 Model Input'!E$54)))))</f>
        <v>Blank</v>
      </c>
      <c r="T1175" s="217" t="str">
        <f t="shared" si="202"/>
        <v>Blank</v>
      </c>
      <c r="U1175" s="89"/>
      <c r="V1175" s="216" t="str">
        <f>IF(D1175=0,"Blank",P1175*'3 Model Input'!E$50)</f>
        <v>Blank</v>
      </c>
      <c r="W1175" s="197" t="str">
        <f t="shared" si="203"/>
        <v>Blank</v>
      </c>
      <c r="X1175" s="197" t="str">
        <f t="shared" si="204"/>
        <v>Blank</v>
      </c>
      <c r="Y1175" s="197" t="str">
        <f t="shared" si="205"/>
        <v>Blank</v>
      </c>
      <c r="Z1175" s="197" t="str">
        <f t="shared" si="206"/>
        <v>Blank</v>
      </c>
      <c r="AA1175" s="223" t="str" cm="1">
        <f t="array" ref="AA1175">_xlfn.IFS(ISTEXT('3 Model Input'!F$70),"Missing",ISTEXT('3 Model Input'!I$70),"Missing",ISNUMBER('3 Model Input'!K$70),'3 Model Input'!K$70*P1175)</f>
        <v>Missing</v>
      </c>
      <c r="AB1175" s="89"/>
      <c r="AC1175" s="227" t="str" cm="1">
        <f t="array" ref="AC1175">IF(D1175=0,"Blank",_xlfn.IFS('3 Model Input'!E$61=1,(V1175*G1175)/T1175,'3 Model Input'!E$61=2,(W1175*G1175)/T1175,'3 Model Input'!E$61=3,(X1175*G1175)/T1175,'3 Model Input'!E$61=4,(Y1175*G1175)/T1175,'3 Model Input'!E$61=5,(Z1175*G1175)/T1175, ISTEXT('3 Model Input'!E$61),"Missing",'3 Model Input'!E$61=6,(AA1175*G1175)/T1175))</f>
        <v>Blank</v>
      </c>
      <c r="AD1175" s="202" t="str">
        <f t="shared" si="207"/>
        <v>Blank</v>
      </c>
      <c r="AE1175" s="202" t="str">
        <f t="shared" si="208"/>
        <v>Blank</v>
      </c>
      <c r="AF1175" s="217" t="str">
        <f t="shared" si="209"/>
        <v>Blank</v>
      </c>
      <c r="AG1175" s="9" t="str" cm="1">
        <f t="array" ref="AG1175">_xlfn.IFS(ISNUMBER(AC1175), "", ISNUMBER(SEARCH("Blank", AC1175)), "", ISERROR(AC1175), "Bad input on tab 3")</f>
        <v/>
      </c>
    </row>
    <row r="1176" spans="2:33" ht="15" customHeight="1" x14ac:dyDescent="0.75">
      <c r="B1176" s="205" t="str">
        <f>'5 Driver Data'!B1176</f>
        <v>1168</v>
      </c>
      <c r="C1176" s="193">
        <f>'5 Driver Data'!C1176</f>
        <v>0</v>
      </c>
      <c r="D1176" s="192">
        <f>'5 Driver Data'!D1176</f>
        <v>0</v>
      </c>
      <c r="E1176" s="191">
        <f>'5 Driver Data'!E1176</f>
        <v>0</v>
      </c>
      <c r="F1176" s="191">
        <f>'5 Driver Data'!F1176</f>
        <v>0</v>
      </c>
      <c r="G1176" s="191">
        <f>'5 Driver Data'!G1176</f>
        <v>0</v>
      </c>
      <c r="H1176" s="191">
        <f>'5 Driver Data'!H1176</f>
        <v>0</v>
      </c>
      <c r="I1176" s="191">
        <f>'5 Driver Data'!I1176</f>
        <v>0</v>
      </c>
      <c r="J1176" s="191">
        <f>'5 Driver Data'!J1176</f>
        <v>0</v>
      </c>
      <c r="K1176" s="206">
        <f>'5 Driver Data'!K1176</f>
        <v>0</v>
      </c>
      <c r="L1176" s="1"/>
      <c r="M1176" s="216" t="str">
        <f>IF(D1176=0,"Blank",'3 Model Input'!E$44*'3 Model Input'!E$45)</f>
        <v>Blank</v>
      </c>
      <c r="N1176" s="197" t="str">
        <f t="shared" si="200"/>
        <v>Blank</v>
      </c>
      <c r="O1176" s="197" t="str">
        <f>IF(D1176=0,"Blank",'3 Model Input'!E$49*(1-'3 Model Input'!E$51))</f>
        <v>Blank</v>
      </c>
      <c r="P1176" s="197" t="str">
        <f t="shared" si="201"/>
        <v>Blank</v>
      </c>
      <c r="Q1176" s="197" t="str">
        <f>IF(D1176=0,"Blank",IF(D1176="BEV",E1176*(1-'3 Model Input'!E$54), E1176))</f>
        <v>Blank</v>
      </c>
      <c r="R1176" s="198" t="str">
        <f>IF(D1176=0,"Blank",IF(D1176="PHEV",F1176/G1176,F1176*(1-'3 Model Input'!E$54)/G1176))</f>
        <v>Blank</v>
      </c>
      <c r="S1176" s="198" t="str">
        <f>IF(D1176=0,"Blank",IF(D1176="PHEV",MIN(M1176,E1176),MIN(M1176,(E1176*(1-'3 Model Input'!E$54)))))</f>
        <v>Blank</v>
      </c>
      <c r="T1176" s="217" t="str">
        <f t="shared" si="202"/>
        <v>Blank</v>
      </c>
      <c r="U1176" s="89"/>
      <c r="V1176" s="216" t="str">
        <f>IF(D1176=0,"Blank",P1176*'3 Model Input'!E$50)</f>
        <v>Blank</v>
      </c>
      <c r="W1176" s="197" t="str">
        <f t="shared" si="203"/>
        <v>Blank</v>
      </c>
      <c r="X1176" s="197" t="str">
        <f t="shared" si="204"/>
        <v>Blank</v>
      </c>
      <c r="Y1176" s="197" t="str">
        <f t="shared" si="205"/>
        <v>Blank</v>
      </c>
      <c r="Z1176" s="197" t="str">
        <f t="shared" si="206"/>
        <v>Blank</v>
      </c>
      <c r="AA1176" s="223" t="str" cm="1">
        <f t="array" ref="AA1176">_xlfn.IFS(ISTEXT('3 Model Input'!F$70),"Missing",ISTEXT('3 Model Input'!I$70),"Missing",ISNUMBER('3 Model Input'!K$70),'3 Model Input'!K$70*P1176)</f>
        <v>Missing</v>
      </c>
      <c r="AB1176" s="89"/>
      <c r="AC1176" s="227" t="str" cm="1">
        <f t="array" ref="AC1176">IF(D1176=0,"Blank",_xlfn.IFS('3 Model Input'!E$61=1,(V1176*G1176)/T1176,'3 Model Input'!E$61=2,(W1176*G1176)/T1176,'3 Model Input'!E$61=3,(X1176*G1176)/T1176,'3 Model Input'!E$61=4,(Y1176*G1176)/T1176,'3 Model Input'!E$61=5,(Z1176*G1176)/T1176, ISTEXT('3 Model Input'!E$61),"Missing",'3 Model Input'!E$61=6,(AA1176*G1176)/T1176))</f>
        <v>Blank</v>
      </c>
      <c r="AD1176" s="202" t="str">
        <f t="shared" si="207"/>
        <v>Blank</v>
      </c>
      <c r="AE1176" s="202" t="str">
        <f t="shared" si="208"/>
        <v>Blank</v>
      </c>
      <c r="AF1176" s="217" t="str">
        <f t="shared" si="209"/>
        <v>Blank</v>
      </c>
      <c r="AG1176" s="9" t="str" cm="1">
        <f t="array" ref="AG1176">_xlfn.IFS(ISNUMBER(AC1176), "", ISNUMBER(SEARCH("Blank", AC1176)), "", ISERROR(AC1176), "Bad input on tab 3")</f>
        <v/>
      </c>
    </row>
    <row r="1177" spans="2:33" ht="15" customHeight="1" x14ac:dyDescent="0.75">
      <c r="B1177" s="205" t="str">
        <f>'5 Driver Data'!B1177</f>
        <v>1169</v>
      </c>
      <c r="C1177" s="193">
        <f>'5 Driver Data'!C1177</f>
        <v>0</v>
      </c>
      <c r="D1177" s="192">
        <f>'5 Driver Data'!D1177</f>
        <v>0</v>
      </c>
      <c r="E1177" s="191">
        <f>'5 Driver Data'!E1177</f>
        <v>0</v>
      </c>
      <c r="F1177" s="191">
        <f>'5 Driver Data'!F1177</f>
        <v>0</v>
      </c>
      <c r="G1177" s="191">
        <f>'5 Driver Data'!G1177</f>
        <v>0</v>
      </c>
      <c r="H1177" s="191">
        <f>'5 Driver Data'!H1177</f>
        <v>0</v>
      </c>
      <c r="I1177" s="191">
        <f>'5 Driver Data'!I1177</f>
        <v>0</v>
      </c>
      <c r="J1177" s="191">
        <f>'5 Driver Data'!J1177</f>
        <v>0</v>
      </c>
      <c r="K1177" s="206">
        <f>'5 Driver Data'!K1177</f>
        <v>0</v>
      </c>
      <c r="L1177" s="1"/>
      <c r="M1177" s="216" t="str">
        <f>IF(D1177=0,"Blank",'3 Model Input'!E$44*'3 Model Input'!E$45)</f>
        <v>Blank</v>
      </c>
      <c r="N1177" s="197" t="str">
        <f t="shared" si="200"/>
        <v>Blank</v>
      </c>
      <c r="O1177" s="197" t="str">
        <f>IF(D1177=0,"Blank",'3 Model Input'!E$49*(1-'3 Model Input'!E$51))</f>
        <v>Blank</v>
      </c>
      <c r="P1177" s="197" t="str">
        <f t="shared" si="201"/>
        <v>Blank</v>
      </c>
      <c r="Q1177" s="197" t="str">
        <f>IF(D1177=0,"Blank",IF(D1177="BEV",E1177*(1-'3 Model Input'!E$54), E1177))</f>
        <v>Blank</v>
      </c>
      <c r="R1177" s="198" t="str">
        <f>IF(D1177=0,"Blank",IF(D1177="PHEV",F1177/G1177,F1177*(1-'3 Model Input'!E$54)/G1177))</f>
        <v>Blank</v>
      </c>
      <c r="S1177" s="198" t="str">
        <f>IF(D1177=0,"Blank",IF(D1177="PHEV",MIN(M1177,E1177),MIN(M1177,(E1177*(1-'3 Model Input'!E$54)))))</f>
        <v>Blank</v>
      </c>
      <c r="T1177" s="217" t="str">
        <f t="shared" si="202"/>
        <v>Blank</v>
      </c>
      <c r="U1177" s="89"/>
      <c r="V1177" s="216" t="str">
        <f>IF(D1177=0,"Blank",P1177*'3 Model Input'!E$50)</f>
        <v>Blank</v>
      </c>
      <c r="W1177" s="197" t="str">
        <f t="shared" si="203"/>
        <v>Blank</v>
      </c>
      <c r="X1177" s="197" t="str">
        <f t="shared" si="204"/>
        <v>Blank</v>
      </c>
      <c r="Y1177" s="197" t="str">
        <f t="shared" si="205"/>
        <v>Blank</v>
      </c>
      <c r="Z1177" s="197" t="str">
        <f t="shared" si="206"/>
        <v>Blank</v>
      </c>
      <c r="AA1177" s="223" t="str" cm="1">
        <f t="array" ref="AA1177">_xlfn.IFS(ISTEXT('3 Model Input'!F$70),"Missing",ISTEXT('3 Model Input'!I$70),"Missing",ISNUMBER('3 Model Input'!K$70),'3 Model Input'!K$70*P1177)</f>
        <v>Missing</v>
      </c>
      <c r="AB1177" s="89"/>
      <c r="AC1177" s="227" t="str" cm="1">
        <f t="array" ref="AC1177">IF(D1177=0,"Blank",_xlfn.IFS('3 Model Input'!E$61=1,(V1177*G1177)/T1177,'3 Model Input'!E$61=2,(W1177*G1177)/T1177,'3 Model Input'!E$61=3,(X1177*G1177)/T1177,'3 Model Input'!E$61=4,(Y1177*G1177)/T1177,'3 Model Input'!E$61=5,(Z1177*G1177)/T1177, ISTEXT('3 Model Input'!E$61),"Missing",'3 Model Input'!E$61=6,(AA1177*G1177)/T1177))</f>
        <v>Blank</v>
      </c>
      <c r="AD1177" s="202" t="str">
        <f t="shared" si="207"/>
        <v>Blank</v>
      </c>
      <c r="AE1177" s="202" t="str">
        <f t="shared" si="208"/>
        <v>Blank</v>
      </c>
      <c r="AF1177" s="217" t="str">
        <f t="shared" si="209"/>
        <v>Blank</v>
      </c>
      <c r="AG1177" s="9" t="str" cm="1">
        <f t="array" ref="AG1177">_xlfn.IFS(ISNUMBER(AC1177), "", ISNUMBER(SEARCH("Blank", AC1177)), "", ISERROR(AC1177), "Bad input on tab 3")</f>
        <v/>
      </c>
    </row>
    <row r="1178" spans="2:33" ht="15" customHeight="1" x14ac:dyDescent="0.75">
      <c r="B1178" s="205" t="str">
        <f>'5 Driver Data'!B1178</f>
        <v>1170</v>
      </c>
      <c r="C1178" s="193">
        <f>'5 Driver Data'!C1178</f>
        <v>0</v>
      </c>
      <c r="D1178" s="192">
        <f>'5 Driver Data'!D1178</f>
        <v>0</v>
      </c>
      <c r="E1178" s="191">
        <f>'5 Driver Data'!E1178</f>
        <v>0</v>
      </c>
      <c r="F1178" s="191">
        <f>'5 Driver Data'!F1178</f>
        <v>0</v>
      </c>
      <c r="G1178" s="191">
        <f>'5 Driver Data'!G1178</f>
        <v>0</v>
      </c>
      <c r="H1178" s="191">
        <f>'5 Driver Data'!H1178</f>
        <v>0</v>
      </c>
      <c r="I1178" s="191">
        <f>'5 Driver Data'!I1178</f>
        <v>0</v>
      </c>
      <c r="J1178" s="191">
        <f>'5 Driver Data'!J1178</f>
        <v>0</v>
      </c>
      <c r="K1178" s="206">
        <f>'5 Driver Data'!K1178</f>
        <v>0</v>
      </c>
      <c r="L1178" s="1"/>
      <c r="M1178" s="216" t="str">
        <f>IF(D1178=0,"Blank",'3 Model Input'!E$44*'3 Model Input'!E$45)</f>
        <v>Blank</v>
      </c>
      <c r="N1178" s="197" t="str">
        <f t="shared" si="200"/>
        <v>Blank</v>
      </c>
      <c r="O1178" s="197" t="str">
        <f>IF(D1178=0,"Blank",'3 Model Input'!E$49*(1-'3 Model Input'!E$51))</f>
        <v>Blank</v>
      </c>
      <c r="P1178" s="197" t="str">
        <f t="shared" si="201"/>
        <v>Blank</v>
      </c>
      <c r="Q1178" s="197" t="str">
        <f>IF(D1178=0,"Blank",IF(D1178="BEV",E1178*(1-'3 Model Input'!E$54), E1178))</f>
        <v>Blank</v>
      </c>
      <c r="R1178" s="198" t="str">
        <f>IF(D1178=0,"Blank",IF(D1178="PHEV",F1178/G1178,F1178*(1-'3 Model Input'!E$54)/G1178))</f>
        <v>Blank</v>
      </c>
      <c r="S1178" s="198" t="str">
        <f>IF(D1178=0,"Blank",IF(D1178="PHEV",MIN(M1178,E1178),MIN(M1178,(E1178*(1-'3 Model Input'!E$54)))))</f>
        <v>Blank</v>
      </c>
      <c r="T1178" s="217" t="str">
        <f t="shared" si="202"/>
        <v>Blank</v>
      </c>
      <c r="U1178" s="89"/>
      <c r="V1178" s="216" t="str">
        <f>IF(D1178=0,"Blank",P1178*'3 Model Input'!E$50)</f>
        <v>Blank</v>
      </c>
      <c r="W1178" s="197" t="str">
        <f t="shared" si="203"/>
        <v>Blank</v>
      </c>
      <c r="X1178" s="197" t="str">
        <f t="shared" si="204"/>
        <v>Blank</v>
      </c>
      <c r="Y1178" s="197" t="str">
        <f t="shared" si="205"/>
        <v>Blank</v>
      </c>
      <c r="Z1178" s="197" t="str">
        <f t="shared" si="206"/>
        <v>Blank</v>
      </c>
      <c r="AA1178" s="223" t="str" cm="1">
        <f t="array" ref="AA1178">_xlfn.IFS(ISTEXT('3 Model Input'!F$70),"Missing",ISTEXT('3 Model Input'!I$70),"Missing",ISNUMBER('3 Model Input'!K$70),'3 Model Input'!K$70*P1178)</f>
        <v>Missing</v>
      </c>
      <c r="AB1178" s="89"/>
      <c r="AC1178" s="227" t="str" cm="1">
        <f t="array" ref="AC1178">IF(D1178=0,"Blank",_xlfn.IFS('3 Model Input'!E$61=1,(V1178*G1178)/T1178,'3 Model Input'!E$61=2,(W1178*G1178)/T1178,'3 Model Input'!E$61=3,(X1178*G1178)/T1178,'3 Model Input'!E$61=4,(Y1178*G1178)/T1178,'3 Model Input'!E$61=5,(Z1178*G1178)/T1178, ISTEXT('3 Model Input'!E$61),"Missing",'3 Model Input'!E$61=6,(AA1178*G1178)/T1178))</f>
        <v>Blank</v>
      </c>
      <c r="AD1178" s="202" t="str">
        <f t="shared" si="207"/>
        <v>Blank</v>
      </c>
      <c r="AE1178" s="202" t="str">
        <f t="shared" si="208"/>
        <v>Blank</v>
      </c>
      <c r="AF1178" s="217" t="str">
        <f t="shared" si="209"/>
        <v>Blank</v>
      </c>
      <c r="AG1178" s="9" t="str" cm="1">
        <f t="array" ref="AG1178">_xlfn.IFS(ISNUMBER(AC1178), "", ISNUMBER(SEARCH("Blank", AC1178)), "", ISERROR(AC1178), "Bad input on tab 3")</f>
        <v/>
      </c>
    </row>
    <row r="1179" spans="2:33" ht="15" customHeight="1" x14ac:dyDescent="0.75">
      <c r="B1179" s="205" t="str">
        <f>'5 Driver Data'!B1179</f>
        <v>1171</v>
      </c>
      <c r="C1179" s="193">
        <f>'5 Driver Data'!C1179</f>
        <v>0</v>
      </c>
      <c r="D1179" s="192">
        <f>'5 Driver Data'!D1179</f>
        <v>0</v>
      </c>
      <c r="E1179" s="191">
        <f>'5 Driver Data'!E1179</f>
        <v>0</v>
      </c>
      <c r="F1179" s="191">
        <f>'5 Driver Data'!F1179</f>
        <v>0</v>
      </c>
      <c r="G1179" s="191">
        <f>'5 Driver Data'!G1179</f>
        <v>0</v>
      </c>
      <c r="H1179" s="191">
        <f>'5 Driver Data'!H1179</f>
        <v>0</v>
      </c>
      <c r="I1179" s="191">
        <f>'5 Driver Data'!I1179</f>
        <v>0</v>
      </c>
      <c r="J1179" s="191">
        <f>'5 Driver Data'!J1179</f>
        <v>0</v>
      </c>
      <c r="K1179" s="206">
        <f>'5 Driver Data'!K1179</f>
        <v>0</v>
      </c>
      <c r="L1179" s="1"/>
      <c r="M1179" s="216" t="str">
        <f>IF(D1179=0,"Blank",'3 Model Input'!E$44*'3 Model Input'!E$45)</f>
        <v>Blank</v>
      </c>
      <c r="N1179" s="197" t="str">
        <f t="shared" si="200"/>
        <v>Blank</v>
      </c>
      <c r="O1179" s="197" t="str">
        <f>IF(D1179=0,"Blank",'3 Model Input'!E$49*(1-'3 Model Input'!E$51))</f>
        <v>Blank</v>
      </c>
      <c r="P1179" s="197" t="str">
        <f t="shared" si="201"/>
        <v>Blank</v>
      </c>
      <c r="Q1179" s="197" t="str">
        <f>IF(D1179=0,"Blank",IF(D1179="BEV",E1179*(1-'3 Model Input'!E$54), E1179))</f>
        <v>Blank</v>
      </c>
      <c r="R1179" s="198" t="str">
        <f>IF(D1179=0,"Blank",IF(D1179="PHEV",F1179/G1179,F1179*(1-'3 Model Input'!E$54)/G1179))</f>
        <v>Blank</v>
      </c>
      <c r="S1179" s="198" t="str">
        <f>IF(D1179=0,"Blank",IF(D1179="PHEV",MIN(M1179,E1179),MIN(M1179,(E1179*(1-'3 Model Input'!E$54)))))</f>
        <v>Blank</v>
      </c>
      <c r="T1179" s="217" t="str">
        <f t="shared" si="202"/>
        <v>Blank</v>
      </c>
      <c r="U1179" s="89"/>
      <c r="V1179" s="216" t="str">
        <f>IF(D1179=0,"Blank",P1179*'3 Model Input'!E$50)</f>
        <v>Blank</v>
      </c>
      <c r="W1179" s="197" t="str">
        <f t="shared" si="203"/>
        <v>Blank</v>
      </c>
      <c r="X1179" s="197" t="str">
        <f t="shared" si="204"/>
        <v>Blank</v>
      </c>
      <c r="Y1179" s="197" t="str">
        <f t="shared" si="205"/>
        <v>Blank</v>
      </c>
      <c r="Z1179" s="197" t="str">
        <f t="shared" si="206"/>
        <v>Blank</v>
      </c>
      <c r="AA1179" s="223" t="str" cm="1">
        <f t="array" ref="AA1179">_xlfn.IFS(ISTEXT('3 Model Input'!F$70),"Missing",ISTEXT('3 Model Input'!I$70),"Missing",ISNUMBER('3 Model Input'!K$70),'3 Model Input'!K$70*P1179)</f>
        <v>Missing</v>
      </c>
      <c r="AB1179" s="89"/>
      <c r="AC1179" s="227" t="str" cm="1">
        <f t="array" ref="AC1179">IF(D1179=0,"Blank",_xlfn.IFS('3 Model Input'!E$61=1,(V1179*G1179)/T1179,'3 Model Input'!E$61=2,(W1179*G1179)/T1179,'3 Model Input'!E$61=3,(X1179*G1179)/T1179,'3 Model Input'!E$61=4,(Y1179*G1179)/T1179,'3 Model Input'!E$61=5,(Z1179*G1179)/T1179, ISTEXT('3 Model Input'!E$61),"Missing",'3 Model Input'!E$61=6,(AA1179*G1179)/T1179))</f>
        <v>Blank</v>
      </c>
      <c r="AD1179" s="202" t="str">
        <f t="shared" si="207"/>
        <v>Blank</v>
      </c>
      <c r="AE1179" s="202" t="str">
        <f t="shared" si="208"/>
        <v>Blank</v>
      </c>
      <c r="AF1179" s="217" t="str">
        <f t="shared" si="209"/>
        <v>Blank</v>
      </c>
      <c r="AG1179" s="9" t="str" cm="1">
        <f t="array" ref="AG1179">_xlfn.IFS(ISNUMBER(AC1179), "", ISNUMBER(SEARCH("Blank", AC1179)), "", ISERROR(AC1179), "Bad input on tab 3")</f>
        <v/>
      </c>
    </row>
    <row r="1180" spans="2:33" ht="15" customHeight="1" x14ac:dyDescent="0.75">
      <c r="B1180" s="205" t="str">
        <f>'5 Driver Data'!B1180</f>
        <v>1172</v>
      </c>
      <c r="C1180" s="193">
        <f>'5 Driver Data'!C1180</f>
        <v>0</v>
      </c>
      <c r="D1180" s="192">
        <f>'5 Driver Data'!D1180</f>
        <v>0</v>
      </c>
      <c r="E1180" s="191">
        <f>'5 Driver Data'!E1180</f>
        <v>0</v>
      </c>
      <c r="F1180" s="191">
        <f>'5 Driver Data'!F1180</f>
        <v>0</v>
      </c>
      <c r="G1180" s="191">
        <f>'5 Driver Data'!G1180</f>
        <v>0</v>
      </c>
      <c r="H1180" s="191">
        <f>'5 Driver Data'!H1180</f>
        <v>0</v>
      </c>
      <c r="I1180" s="191">
        <f>'5 Driver Data'!I1180</f>
        <v>0</v>
      </c>
      <c r="J1180" s="191">
        <f>'5 Driver Data'!J1180</f>
        <v>0</v>
      </c>
      <c r="K1180" s="206">
        <f>'5 Driver Data'!K1180</f>
        <v>0</v>
      </c>
      <c r="L1180" s="1"/>
      <c r="M1180" s="216" t="str">
        <f>IF(D1180=0,"Blank",'3 Model Input'!E$44*'3 Model Input'!E$45)</f>
        <v>Blank</v>
      </c>
      <c r="N1180" s="197" t="str">
        <f t="shared" si="200"/>
        <v>Blank</v>
      </c>
      <c r="O1180" s="197" t="str">
        <f>IF(D1180=0,"Blank",'3 Model Input'!E$49*(1-'3 Model Input'!E$51))</f>
        <v>Blank</v>
      </c>
      <c r="P1180" s="197" t="str">
        <f t="shared" si="201"/>
        <v>Blank</v>
      </c>
      <c r="Q1180" s="197" t="str">
        <f>IF(D1180=0,"Blank",IF(D1180="BEV",E1180*(1-'3 Model Input'!E$54), E1180))</f>
        <v>Blank</v>
      </c>
      <c r="R1180" s="198" t="str">
        <f>IF(D1180=0,"Blank",IF(D1180="PHEV",F1180/G1180,F1180*(1-'3 Model Input'!E$54)/G1180))</f>
        <v>Blank</v>
      </c>
      <c r="S1180" s="198" t="str">
        <f>IF(D1180=0,"Blank",IF(D1180="PHEV",MIN(M1180,E1180),MIN(M1180,(E1180*(1-'3 Model Input'!E$54)))))</f>
        <v>Blank</v>
      </c>
      <c r="T1180" s="217" t="str">
        <f t="shared" si="202"/>
        <v>Blank</v>
      </c>
      <c r="U1180" s="89"/>
      <c r="V1180" s="216" t="str">
        <f>IF(D1180=0,"Blank",P1180*'3 Model Input'!E$50)</f>
        <v>Blank</v>
      </c>
      <c r="W1180" s="197" t="str">
        <f t="shared" si="203"/>
        <v>Blank</v>
      </c>
      <c r="X1180" s="197" t="str">
        <f t="shared" si="204"/>
        <v>Blank</v>
      </c>
      <c r="Y1180" s="197" t="str">
        <f t="shared" si="205"/>
        <v>Blank</v>
      </c>
      <c r="Z1180" s="197" t="str">
        <f t="shared" si="206"/>
        <v>Blank</v>
      </c>
      <c r="AA1180" s="223" t="str" cm="1">
        <f t="array" ref="AA1180">_xlfn.IFS(ISTEXT('3 Model Input'!F$70),"Missing",ISTEXT('3 Model Input'!I$70),"Missing",ISNUMBER('3 Model Input'!K$70),'3 Model Input'!K$70*P1180)</f>
        <v>Missing</v>
      </c>
      <c r="AB1180" s="89"/>
      <c r="AC1180" s="227" t="str" cm="1">
        <f t="array" ref="AC1180">IF(D1180=0,"Blank",_xlfn.IFS('3 Model Input'!E$61=1,(V1180*G1180)/T1180,'3 Model Input'!E$61=2,(W1180*G1180)/T1180,'3 Model Input'!E$61=3,(X1180*G1180)/T1180,'3 Model Input'!E$61=4,(Y1180*G1180)/T1180,'3 Model Input'!E$61=5,(Z1180*G1180)/T1180, ISTEXT('3 Model Input'!E$61),"Missing",'3 Model Input'!E$61=6,(AA1180*G1180)/T1180))</f>
        <v>Blank</v>
      </c>
      <c r="AD1180" s="202" t="str">
        <f t="shared" si="207"/>
        <v>Blank</v>
      </c>
      <c r="AE1180" s="202" t="str">
        <f t="shared" si="208"/>
        <v>Blank</v>
      </c>
      <c r="AF1180" s="217" t="str">
        <f t="shared" si="209"/>
        <v>Blank</v>
      </c>
      <c r="AG1180" s="9" t="str" cm="1">
        <f t="array" ref="AG1180">_xlfn.IFS(ISNUMBER(AC1180), "", ISNUMBER(SEARCH("Blank", AC1180)), "", ISERROR(AC1180), "Bad input on tab 3")</f>
        <v/>
      </c>
    </row>
    <row r="1181" spans="2:33" ht="15" customHeight="1" x14ac:dyDescent="0.75">
      <c r="B1181" s="205" t="str">
        <f>'5 Driver Data'!B1181</f>
        <v>1173</v>
      </c>
      <c r="C1181" s="193">
        <f>'5 Driver Data'!C1181</f>
        <v>0</v>
      </c>
      <c r="D1181" s="192">
        <f>'5 Driver Data'!D1181</f>
        <v>0</v>
      </c>
      <c r="E1181" s="191">
        <f>'5 Driver Data'!E1181</f>
        <v>0</v>
      </c>
      <c r="F1181" s="191">
        <f>'5 Driver Data'!F1181</f>
        <v>0</v>
      </c>
      <c r="G1181" s="191">
        <f>'5 Driver Data'!G1181</f>
        <v>0</v>
      </c>
      <c r="H1181" s="191">
        <f>'5 Driver Data'!H1181</f>
        <v>0</v>
      </c>
      <c r="I1181" s="191">
        <f>'5 Driver Data'!I1181</f>
        <v>0</v>
      </c>
      <c r="J1181" s="191">
        <f>'5 Driver Data'!J1181</f>
        <v>0</v>
      </c>
      <c r="K1181" s="206">
        <f>'5 Driver Data'!K1181</f>
        <v>0</v>
      </c>
      <c r="L1181" s="1"/>
      <c r="M1181" s="216" t="str">
        <f>IF(D1181=0,"Blank",'3 Model Input'!E$44*'3 Model Input'!E$45)</f>
        <v>Blank</v>
      </c>
      <c r="N1181" s="197" t="str">
        <f t="shared" si="200"/>
        <v>Blank</v>
      </c>
      <c r="O1181" s="197" t="str">
        <f>IF(D1181=0,"Blank",'3 Model Input'!E$49*(1-'3 Model Input'!E$51))</f>
        <v>Blank</v>
      </c>
      <c r="P1181" s="197" t="str">
        <f t="shared" si="201"/>
        <v>Blank</v>
      </c>
      <c r="Q1181" s="197" t="str">
        <f>IF(D1181=0,"Blank",IF(D1181="BEV",E1181*(1-'3 Model Input'!E$54), E1181))</f>
        <v>Blank</v>
      </c>
      <c r="R1181" s="198" t="str">
        <f>IF(D1181=0,"Blank",IF(D1181="PHEV",F1181/G1181,F1181*(1-'3 Model Input'!E$54)/G1181))</f>
        <v>Blank</v>
      </c>
      <c r="S1181" s="198" t="str">
        <f>IF(D1181=0,"Blank",IF(D1181="PHEV",MIN(M1181,E1181),MIN(M1181,(E1181*(1-'3 Model Input'!E$54)))))</f>
        <v>Blank</v>
      </c>
      <c r="T1181" s="217" t="str">
        <f t="shared" si="202"/>
        <v>Blank</v>
      </c>
      <c r="U1181" s="89"/>
      <c r="V1181" s="216" t="str">
        <f>IF(D1181=0,"Blank",P1181*'3 Model Input'!E$50)</f>
        <v>Blank</v>
      </c>
      <c r="W1181" s="197" t="str">
        <f t="shared" si="203"/>
        <v>Blank</v>
      </c>
      <c r="X1181" s="197" t="str">
        <f t="shared" si="204"/>
        <v>Blank</v>
      </c>
      <c r="Y1181" s="197" t="str">
        <f t="shared" si="205"/>
        <v>Blank</v>
      </c>
      <c r="Z1181" s="197" t="str">
        <f t="shared" si="206"/>
        <v>Blank</v>
      </c>
      <c r="AA1181" s="223" t="str" cm="1">
        <f t="array" ref="AA1181">_xlfn.IFS(ISTEXT('3 Model Input'!F$70),"Missing",ISTEXT('3 Model Input'!I$70),"Missing",ISNUMBER('3 Model Input'!K$70),'3 Model Input'!K$70*P1181)</f>
        <v>Missing</v>
      </c>
      <c r="AB1181" s="89"/>
      <c r="AC1181" s="227" t="str" cm="1">
        <f t="array" ref="AC1181">IF(D1181=0,"Blank",_xlfn.IFS('3 Model Input'!E$61=1,(V1181*G1181)/T1181,'3 Model Input'!E$61=2,(W1181*G1181)/T1181,'3 Model Input'!E$61=3,(X1181*G1181)/T1181,'3 Model Input'!E$61=4,(Y1181*G1181)/T1181,'3 Model Input'!E$61=5,(Z1181*G1181)/T1181, ISTEXT('3 Model Input'!E$61),"Missing",'3 Model Input'!E$61=6,(AA1181*G1181)/T1181))</f>
        <v>Blank</v>
      </c>
      <c r="AD1181" s="202" t="str">
        <f t="shared" si="207"/>
        <v>Blank</v>
      </c>
      <c r="AE1181" s="202" t="str">
        <f t="shared" si="208"/>
        <v>Blank</v>
      </c>
      <c r="AF1181" s="217" t="str">
        <f t="shared" si="209"/>
        <v>Blank</v>
      </c>
      <c r="AG1181" s="9" t="str" cm="1">
        <f t="array" ref="AG1181">_xlfn.IFS(ISNUMBER(AC1181), "", ISNUMBER(SEARCH("Blank", AC1181)), "", ISERROR(AC1181), "Bad input on tab 3")</f>
        <v/>
      </c>
    </row>
    <row r="1182" spans="2:33" ht="15" customHeight="1" x14ac:dyDescent="0.75">
      <c r="B1182" s="205" t="str">
        <f>'5 Driver Data'!B1182</f>
        <v>1174</v>
      </c>
      <c r="C1182" s="193">
        <f>'5 Driver Data'!C1182</f>
        <v>0</v>
      </c>
      <c r="D1182" s="192">
        <f>'5 Driver Data'!D1182</f>
        <v>0</v>
      </c>
      <c r="E1182" s="191">
        <f>'5 Driver Data'!E1182</f>
        <v>0</v>
      </c>
      <c r="F1182" s="191">
        <f>'5 Driver Data'!F1182</f>
        <v>0</v>
      </c>
      <c r="G1182" s="191">
        <f>'5 Driver Data'!G1182</f>
        <v>0</v>
      </c>
      <c r="H1182" s="191">
        <f>'5 Driver Data'!H1182</f>
        <v>0</v>
      </c>
      <c r="I1182" s="191">
        <f>'5 Driver Data'!I1182</f>
        <v>0</v>
      </c>
      <c r="J1182" s="191">
        <f>'5 Driver Data'!J1182</f>
        <v>0</v>
      </c>
      <c r="K1182" s="206">
        <f>'5 Driver Data'!K1182</f>
        <v>0</v>
      </c>
      <c r="L1182" s="1"/>
      <c r="M1182" s="216" t="str">
        <f>IF(D1182=0,"Blank",'3 Model Input'!E$44*'3 Model Input'!E$45)</f>
        <v>Blank</v>
      </c>
      <c r="N1182" s="197" t="str">
        <f t="shared" si="200"/>
        <v>Blank</v>
      </c>
      <c r="O1182" s="197" t="str">
        <f>IF(D1182=0,"Blank",'3 Model Input'!E$49*(1-'3 Model Input'!E$51))</f>
        <v>Blank</v>
      </c>
      <c r="P1182" s="197" t="str">
        <f t="shared" si="201"/>
        <v>Blank</v>
      </c>
      <c r="Q1182" s="197" t="str">
        <f>IF(D1182=0,"Blank",IF(D1182="BEV",E1182*(1-'3 Model Input'!E$54), E1182))</f>
        <v>Blank</v>
      </c>
      <c r="R1182" s="198" t="str">
        <f>IF(D1182=0,"Blank",IF(D1182="PHEV",F1182/G1182,F1182*(1-'3 Model Input'!E$54)/G1182))</f>
        <v>Blank</v>
      </c>
      <c r="S1182" s="198" t="str">
        <f>IF(D1182=0,"Blank",IF(D1182="PHEV",MIN(M1182,E1182),MIN(M1182,(E1182*(1-'3 Model Input'!E$54)))))</f>
        <v>Blank</v>
      </c>
      <c r="T1182" s="217" t="str">
        <f t="shared" si="202"/>
        <v>Blank</v>
      </c>
      <c r="U1182" s="89"/>
      <c r="V1182" s="216" t="str">
        <f>IF(D1182=0,"Blank",P1182*'3 Model Input'!E$50)</f>
        <v>Blank</v>
      </c>
      <c r="W1182" s="197" t="str">
        <f t="shared" si="203"/>
        <v>Blank</v>
      </c>
      <c r="X1182" s="197" t="str">
        <f t="shared" si="204"/>
        <v>Blank</v>
      </c>
      <c r="Y1182" s="197" t="str">
        <f t="shared" si="205"/>
        <v>Blank</v>
      </c>
      <c r="Z1182" s="197" t="str">
        <f t="shared" si="206"/>
        <v>Blank</v>
      </c>
      <c r="AA1182" s="223" t="str" cm="1">
        <f t="array" ref="AA1182">_xlfn.IFS(ISTEXT('3 Model Input'!F$70),"Missing",ISTEXT('3 Model Input'!I$70),"Missing",ISNUMBER('3 Model Input'!K$70),'3 Model Input'!K$70*P1182)</f>
        <v>Missing</v>
      </c>
      <c r="AB1182" s="89"/>
      <c r="AC1182" s="227" t="str" cm="1">
        <f t="array" ref="AC1182">IF(D1182=0,"Blank",_xlfn.IFS('3 Model Input'!E$61=1,(V1182*G1182)/T1182,'3 Model Input'!E$61=2,(W1182*G1182)/T1182,'3 Model Input'!E$61=3,(X1182*G1182)/T1182,'3 Model Input'!E$61=4,(Y1182*G1182)/T1182,'3 Model Input'!E$61=5,(Z1182*G1182)/T1182, ISTEXT('3 Model Input'!E$61),"Missing",'3 Model Input'!E$61=6,(AA1182*G1182)/T1182))</f>
        <v>Blank</v>
      </c>
      <c r="AD1182" s="202" t="str">
        <f t="shared" si="207"/>
        <v>Blank</v>
      </c>
      <c r="AE1182" s="202" t="str">
        <f t="shared" si="208"/>
        <v>Blank</v>
      </c>
      <c r="AF1182" s="217" t="str">
        <f t="shared" si="209"/>
        <v>Blank</v>
      </c>
      <c r="AG1182" s="9" t="str" cm="1">
        <f t="array" ref="AG1182">_xlfn.IFS(ISNUMBER(AC1182), "", ISNUMBER(SEARCH("Blank", AC1182)), "", ISERROR(AC1182), "Bad input on tab 3")</f>
        <v/>
      </c>
    </row>
    <row r="1183" spans="2:33" ht="15" customHeight="1" x14ac:dyDescent="0.75">
      <c r="B1183" s="205" t="str">
        <f>'5 Driver Data'!B1183</f>
        <v>1175</v>
      </c>
      <c r="C1183" s="193">
        <f>'5 Driver Data'!C1183</f>
        <v>0</v>
      </c>
      <c r="D1183" s="192">
        <f>'5 Driver Data'!D1183</f>
        <v>0</v>
      </c>
      <c r="E1183" s="191">
        <f>'5 Driver Data'!E1183</f>
        <v>0</v>
      </c>
      <c r="F1183" s="191">
        <f>'5 Driver Data'!F1183</f>
        <v>0</v>
      </c>
      <c r="G1183" s="191">
        <f>'5 Driver Data'!G1183</f>
        <v>0</v>
      </c>
      <c r="H1183" s="191">
        <f>'5 Driver Data'!H1183</f>
        <v>0</v>
      </c>
      <c r="I1183" s="191">
        <f>'5 Driver Data'!I1183</f>
        <v>0</v>
      </c>
      <c r="J1183" s="191">
        <f>'5 Driver Data'!J1183</f>
        <v>0</v>
      </c>
      <c r="K1183" s="206">
        <f>'5 Driver Data'!K1183</f>
        <v>0</v>
      </c>
      <c r="L1183" s="1"/>
      <c r="M1183" s="216" t="str">
        <f>IF(D1183=0,"Blank",'3 Model Input'!E$44*'3 Model Input'!E$45)</f>
        <v>Blank</v>
      </c>
      <c r="N1183" s="197" t="str">
        <f t="shared" si="200"/>
        <v>Blank</v>
      </c>
      <c r="O1183" s="197" t="str">
        <f>IF(D1183=0,"Blank",'3 Model Input'!E$49*(1-'3 Model Input'!E$51))</f>
        <v>Blank</v>
      </c>
      <c r="P1183" s="197" t="str">
        <f t="shared" si="201"/>
        <v>Blank</v>
      </c>
      <c r="Q1183" s="197" t="str">
        <f>IF(D1183=0,"Blank",IF(D1183="BEV",E1183*(1-'3 Model Input'!E$54), E1183))</f>
        <v>Blank</v>
      </c>
      <c r="R1183" s="198" t="str">
        <f>IF(D1183=0,"Blank",IF(D1183="PHEV",F1183/G1183,F1183*(1-'3 Model Input'!E$54)/G1183))</f>
        <v>Blank</v>
      </c>
      <c r="S1183" s="198" t="str">
        <f>IF(D1183=0,"Blank",IF(D1183="PHEV",MIN(M1183,E1183),MIN(M1183,(E1183*(1-'3 Model Input'!E$54)))))</f>
        <v>Blank</v>
      </c>
      <c r="T1183" s="217" t="str">
        <f t="shared" si="202"/>
        <v>Blank</v>
      </c>
      <c r="U1183" s="89"/>
      <c r="V1183" s="216" t="str">
        <f>IF(D1183=0,"Blank",P1183*'3 Model Input'!E$50)</f>
        <v>Blank</v>
      </c>
      <c r="W1183" s="197" t="str">
        <f t="shared" si="203"/>
        <v>Blank</v>
      </c>
      <c r="X1183" s="197" t="str">
        <f t="shared" si="204"/>
        <v>Blank</v>
      </c>
      <c r="Y1183" s="197" t="str">
        <f t="shared" si="205"/>
        <v>Blank</v>
      </c>
      <c r="Z1183" s="197" t="str">
        <f t="shared" si="206"/>
        <v>Blank</v>
      </c>
      <c r="AA1183" s="223" t="str" cm="1">
        <f t="array" ref="AA1183">_xlfn.IFS(ISTEXT('3 Model Input'!F$70),"Missing",ISTEXT('3 Model Input'!I$70),"Missing",ISNUMBER('3 Model Input'!K$70),'3 Model Input'!K$70*P1183)</f>
        <v>Missing</v>
      </c>
      <c r="AB1183" s="89"/>
      <c r="AC1183" s="227" t="str" cm="1">
        <f t="array" ref="AC1183">IF(D1183=0,"Blank",_xlfn.IFS('3 Model Input'!E$61=1,(V1183*G1183)/T1183,'3 Model Input'!E$61=2,(W1183*G1183)/T1183,'3 Model Input'!E$61=3,(X1183*G1183)/T1183,'3 Model Input'!E$61=4,(Y1183*G1183)/T1183,'3 Model Input'!E$61=5,(Z1183*G1183)/T1183, ISTEXT('3 Model Input'!E$61),"Missing",'3 Model Input'!E$61=6,(AA1183*G1183)/T1183))</f>
        <v>Blank</v>
      </c>
      <c r="AD1183" s="202" t="str">
        <f t="shared" si="207"/>
        <v>Blank</v>
      </c>
      <c r="AE1183" s="202" t="str">
        <f t="shared" si="208"/>
        <v>Blank</v>
      </c>
      <c r="AF1183" s="217" t="str">
        <f t="shared" si="209"/>
        <v>Blank</v>
      </c>
      <c r="AG1183" s="9" t="str" cm="1">
        <f t="array" ref="AG1183">_xlfn.IFS(ISNUMBER(AC1183), "", ISNUMBER(SEARCH("Blank", AC1183)), "", ISERROR(AC1183), "Bad input on tab 3")</f>
        <v/>
      </c>
    </row>
    <row r="1184" spans="2:33" ht="15" customHeight="1" x14ac:dyDescent="0.75">
      <c r="B1184" s="205" t="str">
        <f>'5 Driver Data'!B1184</f>
        <v>1176</v>
      </c>
      <c r="C1184" s="193">
        <f>'5 Driver Data'!C1184</f>
        <v>0</v>
      </c>
      <c r="D1184" s="192">
        <f>'5 Driver Data'!D1184</f>
        <v>0</v>
      </c>
      <c r="E1184" s="191">
        <f>'5 Driver Data'!E1184</f>
        <v>0</v>
      </c>
      <c r="F1184" s="191">
        <f>'5 Driver Data'!F1184</f>
        <v>0</v>
      </c>
      <c r="G1184" s="191">
        <f>'5 Driver Data'!G1184</f>
        <v>0</v>
      </c>
      <c r="H1184" s="191">
        <f>'5 Driver Data'!H1184</f>
        <v>0</v>
      </c>
      <c r="I1184" s="191">
        <f>'5 Driver Data'!I1184</f>
        <v>0</v>
      </c>
      <c r="J1184" s="191">
        <f>'5 Driver Data'!J1184</f>
        <v>0</v>
      </c>
      <c r="K1184" s="206">
        <f>'5 Driver Data'!K1184</f>
        <v>0</v>
      </c>
      <c r="L1184" s="1"/>
      <c r="M1184" s="216" t="str">
        <f>IF(D1184=0,"Blank",'3 Model Input'!E$44*'3 Model Input'!E$45)</f>
        <v>Blank</v>
      </c>
      <c r="N1184" s="197" t="str">
        <f t="shared" si="200"/>
        <v>Blank</v>
      </c>
      <c r="O1184" s="197" t="str">
        <f>IF(D1184=0,"Blank",'3 Model Input'!E$49*(1-'3 Model Input'!E$51))</f>
        <v>Blank</v>
      </c>
      <c r="P1184" s="197" t="str">
        <f t="shared" si="201"/>
        <v>Blank</v>
      </c>
      <c r="Q1184" s="197" t="str">
        <f>IF(D1184=0,"Blank",IF(D1184="BEV",E1184*(1-'3 Model Input'!E$54), E1184))</f>
        <v>Blank</v>
      </c>
      <c r="R1184" s="198" t="str">
        <f>IF(D1184=0,"Blank",IF(D1184="PHEV",F1184/G1184,F1184*(1-'3 Model Input'!E$54)/G1184))</f>
        <v>Blank</v>
      </c>
      <c r="S1184" s="198" t="str">
        <f>IF(D1184=0,"Blank",IF(D1184="PHEV",MIN(M1184,E1184),MIN(M1184,(E1184*(1-'3 Model Input'!E$54)))))</f>
        <v>Blank</v>
      </c>
      <c r="T1184" s="217" t="str">
        <f t="shared" si="202"/>
        <v>Blank</v>
      </c>
      <c r="U1184" s="89"/>
      <c r="V1184" s="216" t="str">
        <f>IF(D1184=0,"Blank",P1184*'3 Model Input'!E$50)</f>
        <v>Blank</v>
      </c>
      <c r="W1184" s="197" t="str">
        <f t="shared" si="203"/>
        <v>Blank</v>
      </c>
      <c r="X1184" s="197" t="str">
        <f t="shared" si="204"/>
        <v>Blank</v>
      </c>
      <c r="Y1184" s="197" t="str">
        <f t="shared" si="205"/>
        <v>Blank</v>
      </c>
      <c r="Z1184" s="197" t="str">
        <f t="shared" si="206"/>
        <v>Blank</v>
      </c>
      <c r="AA1184" s="223" t="str" cm="1">
        <f t="array" ref="AA1184">_xlfn.IFS(ISTEXT('3 Model Input'!F$70),"Missing",ISTEXT('3 Model Input'!I$70),"Missing",ISNUMBER('3 Model Input'!K$70),'3 Model Input'!K$70*P1184)</f>
        <v>Missing</v>
      </c>
      <c r="AB1184" s="89"/>
      <c r="AC1184" s="227" t="str" cm="1">
        <f t="array" ref="AC1184">IF(D1184=0,"Blank",_xlfn.IFS('3 Model Input'!E$61=1,(V1184*G1184)/T1184,'3 Model Input'!E$61=2,(W1184*G1184)/T1184,'3 Model Input'!E$61=3,(X1184*G1184)/T1184,'3 Model Input'!E$61=4,(Y1184*G1184)/T1184,'3 Model Input'!E$61=5,(Z1184*G1184)/T1184, ISTEXT('3 Model Input'!E$61),"Missing",'3 Model Input'!E$61=6,(AA1184*G1184)/T1184))</f>
        <v>Blank</v>
      </c>
      <c r="AD1184" s="202" t="str">
        <f t="shared" si="207"/>
        <v>Blank</v>
      </c>
      <c r="AE1184" s="202" t="str">
        <f t="shared" si="208"/>
        <v>Blank</v>
      </c>
      <c r="AF1184" s="217" t="str">
        <f t="shared" si="209"/>
        <v>Blank</v>
      </c>
      <c r="AG1184" s="9" t="str" cm="1">
        <f t="array" ref="AG1184">_xlfn.IFS(ISNUMBER(AC1184), "", ISNUMBER(SEARCH("Blank", AC1184)), "", ISERROR(AC1184), "Bad input on tab 3")</f>
        <v/>
      </c>
    </row>
    <row r="1185" spans="2:33" ht="15" customHeight="1" x14ac:dyDescent="0.75">
      <c r="B1185" s="205" t="str">
        <f>'5 Driver Data'!B1185</f>
        <v>1177</v>
      </c>
      <c r="C1185" s="193">
        <f>'5 Driver Data'!C1185</f>
        <v>0</v>
      </c>
      <c r="D1185" s="192">
        <f>'5 Driver Data'!D1185</f>
        <v>0</v>
      </c>
      <c r="E1185" s="191">
        <f>'5 Driver Data'!E1185</f>
        <v>0</v>
      </c>
      <c r="F1185" s="191">
        <f>'5 Driver Data'!F1185</f>
        <v>0</v>
      </c>
      <c r="G1185" s="191">
        <f>'5 Driver Data'!G1185</f>
        <v>0</v>
      </c>
      <c r="H1185" s="191">
        <f>'5 Driver Data'!H1185</f>
        <v>0</v>
      </c>
      <c r="I1185" s="191">
        <f>'5 Driver Data'!I1185</f>
        <v>0</v>
      </c>
      <c r="J1185" s="191">
        <f>'5 Driver Data'!J1185</f>
        <v>0</v>
      </c>
      <c r="K1185" s="206">
        <f>'5 Driver Data'!K1185</f>
        <v>0</v>
      </c>
      <c r="L1185" s="1"/>
      <c r="M1185" s="216" t="str">
        <f>IF(D1185=0,"Blank",'3 Model Input'!E$44*'3 Model Input'!E$45)</f>
        <v>Blank</v>
      </c>
      <c r="N1185" s="197" t="str">
        <f t="shared" si="200"/>
        <v>Blank</v>
      </c>
      <c r="O1185" s="197" t="str">
        <f>IF(D1185=0,"Blank",'3 Model Input'!E$49*(1-'3 Model Input'!E$51))</f>
        <v>Blank</v>
      </c>
      <c r="P1185" s="197" t="str">
        <f t="shared" si="201"/>
        <v>Blank</v>
      </c>
      <c r="Q1185" s="197" t="str">
        <f>IF(D1185=0,"Blank",IF(D1185="BEV",E1185*(1-'3 Model Input'!E$54), E1185))</f>
        <v>Blank</v>
      </c>
      <c r="R1185" s="198" t="str">
        <f>IF(D1185=0,"Blank",IF(D1185="PHEV",F1185/G1185,F1185*(1-'3 Model Input'!E$54)/G1185))</f>
        <v>Blank</v>
      </c>
      <c r="S1185" s="198" t="str">
        <f>IF(D1185=0,"Blank",IF(D1185="PHEV",MIN(M1185,E1185),MIN(M1185,(E1185*(1-'3 Model Input'!E$54)))))</f>
        <v>Blank</v>
      </c>
      <c r="T1185" s="217" t="str">
        <f t="shared" si="202"/>
        <v>Blank</v>
      </c>
      <c r="U1185" s="89"/>
      <c r="V1185" s="216" t="str">
        <f>IF(D1185=0,"Blank",P1185*'3 Model Input'!E$50)</f>
        <v>Blank</v>
      </c>
      <c r="W1185" s="197" t="str">
        <f t="shared" si="203"/>
        <v>Blank</v>
      </c>
      <c r="X1185" s="197" t="str">
        <f t="shared" si="204"/>
        <v>Blank</v>
      </c>
      <c r="Y1185" s="197" t="str">
        <f t="shared" si="205"/>
        <v>Blank</v>
      </c>
      <c r="Z1185" s="197" t="str">
        <f t="shared" si="206"/>
        <v>Blank</v>
      </c>
      <c r="AA1185" s="223" t="str" cm="1">
        <f t="array" ref="AA1185">_xlfn.IFS(ISTEXT('3 Model Input'!F$70),"Missing",ISTEXT('3 Model Input'!I$70),"Missing",ISNUMBER('3 Model Input'!K$70),'3 Model Input'!K$70*P1185)</f>
        <v>Missing</v>
      </c>
      <c r="AB1185" s="89"/>
      <c r="AC1185" s="227" t="str" cm="1">
        <f t="array" ref="AC1185">IF(D1185=0,"Blank",_xlfn.IFS('3 Model Input'!E$61=1,(V1185*G1185)/T1185,'3 Model Input'!E$61=2,(W1185*G1185)/T1185,'3 Model Input'!E$61=3,(X1185*G1185)/T1185,'3 Model Input'!E$61=4,(Y1185*G1185)/T1185,'3 Model Input'!E$61=5,(Z1185*G1185)/T1185, ISTEXT('3 Model Input'!E$61),"Missing",'3 Model Input'!E$61=6,(AA1185*G1185)/T1185))</f>
        <v>Blank</v>
      </c>
      <c r="AD1185" s="202" t="str">
        <f t="shared" si="207"/>
        <v>Blank</v>
      </c>
      <c r="AE1185" s="202" t="str">
        <f t="shared" si="208"/>
        <v>Blank</v>
      </c>
      <c r="AF1185" s="217" t="str">
        <f t="shared" si="209"/>
        <v>Blank</v>
      </c>
      <c r="AG1185" s="9" t="str" cm="1">
        <f t="array" ref="AG1185">_xlfn.IFS(ISNUMBER(AC1185), "", ISNUMBER(SEARCH("Blank", AC1185)), "", ISERROR(AC1185), "Bad input on tab 3")</f>
        <v/>
      </c>
    </row>
    <row r="1186" spans="2:33" ht="15" customHeight="1" x14ac:dyDescent="0.75">
      <c r="B1186" s="205" t="str">
        <f>'5 Driver Data'!B1186</f>
        <v>1178</v>
      </c>
      <c r="C1186" s="193">
        <f>'5 Driver Data'!C1186</f>
        <v>0</v>
      </c>
      <c r="D1186" s="192">
        <f>'5 Driver Data'!D1186</f>
        <v>0</v>
      </c>
      <c r="E1186" s="191">
        <f>'5 Driver Data'!E1186</f>
        <v>0</v>
      </c>
      <c r="F1186" s="191">
        <f>'5 Driver Data'!F1186</f>
        <v>0</v>
      </c>
      <c r="G1186" s="191">
        <f>'5 Driver Data'!G1186</f>
        <v>0</v>
      </c>
      <c r="H1186" s="191">
        <f>'5 Driver Data'!H1186</f>
        <v>0</v>
      </c>
      <c r="I1186" s="191">
        <f>'5 Driver Data'!I1186</f>
        <v>0</v>
      </c>
      <c r="J1186" s="191">
        <f>'5 Driver Data'!J1186</f>
        <v>0</v>
      </c>
      <c r="K1186" s="206">
        <f>'5 Driver Data'!K1186</f>
        <v>0</v>
      </c>
      <c r="L1186" s="1"/>
      <c r="M1186" s="216" t="str">
        <f>IF(D1186=0,"Blank",'3 Model Input'!E$44*'3 Model Input'!E$45)</f>
        <v>Blank</v>
      </c>
      <c r="N1186" s="197" t="str">
        <f t="shared" si="200"/>
        <v>Blank</v>
      </c>
      <c r="O1186" s="197" t="str">
        <f>IF(D1186=0,"Blank",'3 Model Input'!E$49*(1-'3 Model Input'!E$51))</f>
        <v>Blank</v>
      </c>
      <c r="P1186" s="197" t="str">
        <f t="shared" si="201"/>
        <v>Blank</v>
      </c>
      <c r="Q1186" s="197" t="str">
        <f>IF(D1186=0,"Blank",IF(D1186="BEV",E1186*(1-'3 Model Input'!E$54), E1186))</f>
        <v>Blank</v>
      </c>
      <c r="R1186" s="198" t="str">
        <f>IF(D1186=0,"Blank",IF(D1186="PHEV",F1186/G1186,F1186*(1-'3 Model Input'!E$54)/G1186))</f>
        <v>Blank</v>
      </c>
      <c r="S1186" s="198" t="str">
        <f>IF(D1186=0,"Blank",IF(D1186="PHEV",MIN(M1186,E1186),MIN(M1186,(E1186*(1-'3 Model Input'!E$54)))))</f>
        <v>Blank</v>
      </c>
      <c r="T1186" s="217" t="str">
        <f t="shared" si="202"/>
        <v>Blank</v>
      </c>
      <c r="U1186" s="89"/>
      <c r="V1186" s="216" t="str">
        <f>IF(D1186=0,"Blank",P1186*'3 Model Input'!E$50)</f>
        <v>Blank</v>
      </c>
      <c r="W1186" s="197" t="str">
        <f t="shared" si="203"/>
        <v>Blank</v>
      </c>
      <c r="X1186" s="197" t="str">
        <f t="shared" si="204"/>
        <v>Blank</v>
      </c>
      <c r="Y1186" s="197" t="str">
        <f t="shared" si="205"/>
        <v>Blank</v>
      </c>
      <c r="Z1186" s="197" t="str">
        <f t="shared" si="206"/>
        <v>Blank</v>
      </c>
      <c r="AA1186" s="223" t="str" cm="1">
        <f t="array" ref="AA1186">_xlfn.IFS(ISTEXT('3 Model Input'!F$70),"Missing",ISTEXT('3 Model Input'!I$70),"Missing",ISNUMBER('3 Model Input'!K$70),'3 Model Input'!K$70*P1186)</f>
        <v>Missing</v>
      </c>
      <c r="AB1186" s="89"/>
      <c r="AC1186" s="227" t="str" cm="1">
        <f t="array" ref="AC1186">IF(D1186=0,"Blank",_xlfn.IFS('3 Model Input'!E$61=1,(V1186*G1186)/T1186,'3 Model Input'!E$61=2,(W1186*G1186)/T1186,'3 Model Input'!E$61=3,(X1186*G1186)/T1186,'3 Model Input'!E$61=4,(Y1186*G1186)/T1186,'3 Model Input'!E$61=5,(Z1186*G1186)/T1186, ISTEXT('3 Model Input'!E$61),"Missing",'3 Model Input'!E$61=6,(AA1186*G1186)/T1186))</f>
        <v>Blank</v>
      </c>
      <c r="AD1186" s="202" t="str">
        <f t="shared" si="207"/>
        <v>Blank</v>
      </c>
      <c r="AE1186" s="202" t="str">
        <f t="shared" si="208"/>
        <v>Blank</v>
      </c>
      <c r="AF1186" s="217" t="str">
        <f t="shared" si="209"/>
        <v>Blank</v>
      </c>
      <c r="AG1186" s="9" t="str" cm="1">
        <f t="array" ref="AG1186">_xlfn.IFS(ISNUMBER(AC1186), "", ISNUMBER(SEARCH("Blank", AC1186)), "", ISERROR(AC1186), "Bad input on tab 3")</f>
        <v/>
      </c>
    </row>
    <row r="1187" spans="2:33" ht="15" customHeight="1" x14ac:dyDescent="0.75">
      <c r="B1187" s="205" t="str">
        <f>'5 Driver Data'!B1187</f>
        <v>1179</v>
      </c>
      <c r="C1187" s="193">
        <f>'5 Driver Data'!C1187</f>
        <v>0</v>
      </c>
      <c r="D1187" s="192">
        <f>'5 Driver Data'!D1187</f>
        <v>0</v>
      </c>
      <c r="E1187" s="191">
        <f>'5 Driver Data'!E1187</f>
        <v>0</v>
      </c>
      <c r="F1187" s="191">
        <f>'5 Driver Data'!F1187</f>
        <v>0</v>
      </c>
      <c r="G1187" s="191">
        <f>'5 Driver Data'!G1187</f>
        <v>0</v>
      </c>
      <c r="H1187" s="191">
        <f>'5 Driver Data'!H1187</f>
        <v>0</v>
      </c>
      <c r="I1187" s="191">
        <f>'5 Driver Data'!I1187</f>
        <v>0</v>
      </c>
      <c r="J1187" s="191">
        <f>'5 Driver Data'!J1187</f>
        <v>0</v>
      </c>
      <c r="K1187" s="206">
        <f>'5 Driver Data'!K1187</f>
        <v>0</v>
      </c>
      <c r="L1187" s="1"/>
      <c r="M1187" s="216" t="str">
        <f>IF(D1187=0,"Blank",'3 Model Input'!E$44*'3 Model Input'!E$45)</f>
        <v>Blank</v>
      </c>
      <c r="N1187" s="197" t="str">
        <f t="shared" si="200"/>
        <v>Blank</v>
      </c>
      <c r="O1187" s="197" t="str">
        <f>IF(D1187=0,"Blank",'3 Model Input'!E$49*(1-'3 Model Input'!E$51))</f>
        <v>Blank</v>
      </c>
      <c r="P1187" s="197" t="str">
        <f t="shared" si="201"/>
        <v>Blank</v>
      </c>
      <c r="Q1187" s="197" t="str">
        <f>IF(D1187=0,"Blank",IF(D1187="BEV",E1187*(1-'3 Model Input'!E$54), E1187))</f>
        <v>Blank</v>
      </c>
      <c r="R1187" s="198" t="str">
        <f>IF(D1187=0,"Blank",IF(D1187="PHEV",F1187/G1187,F1187*(1-'3 Model Input'!E$54)/G1187))</f>
        <v>Blank</v>
      </c>
      <c r="S1187" s="198" t="str">
        <f>IF(D1187=0,"Blank",IF(D1187="PHEV",MIN(M1187,E1187),MIN(M1187,(E1187*(1-'3 Model Input'!E$54)))))</f>
        <v>Blank</v>
      </c>
      <c r="T1187" s="217" t="str">
        <f t="shared" si="202"/>
        <v>Blank</v>
      </c>
      <c r="U1187" s="89"/>
      <c r="V1187" s="216" t="str">
        <f>IF(D1187=0,"Blank",P1187*'3 Model Input'!E$50)</f>
        <v>Blank</v>
      </c>
      <c r="W1187" s="197" t="str">
        <f t="shared" si="203"/>
        <v>Blank</v>
      </c>
      <c r="X1187" s="197" t="str">
        <f t="shared" si="204"/>
        <v>Blank</v>
      </c>
      <c r="Y1187" s="197" t="str">
        <f t="shared" si="205"/>
        <v>Blank</v>
      </c>
      <c r="Z1187" s="197" t="str">
        <f t="shared" si="206"/>
        <v>Blank</v>
      </c>
      <c r="AA1187" s="223" t="str" cm="1">
        <f t="array" ref="AA1187">_xlfn.IFS(ISTEXT('3 Model Input'!F$70),"Missing",ISTEXT('3 Model Input'!I$70),"Missing",ISNUMBER('3 Model Input'!K$70),'3 Model Input'!K$70*P1187)</f>
        <v>Missing</v>
      </c>
      <c r="AB1187" s="89"/>
      <c r="AC1187" s="227" t="str" cm="1">
        <f t="array" ref="AC1187">IF(D1187=0,"Blank",_xlfn.IFS('3 Model Input'!E$61=1,(V1187*G1187)/T1187,'3 Model Input'!E$61=2,(W1187*G1187)/T1187,'3 Model Input'!E$61=3,(X1187*G1187)/T1187,'3 Model Input'!E$61=4,(Y1187*G1187)/T1187,'3 Model Input'!E$61=5,(Z1187*G1187)/T1187, ISTEXT('3 Model Input'!E$61),"Missing",'3 Model Input'!E$61=6,(AA1187*G1187)/T1187))</f>
        <v>Blank</v>
      </c>
      <c r="AD1187" s="202" t="str">
        <f t="shared" si="207"/>
        <v>Blank</v>
      </c>
      <c r="AE1187" s="202" t="str">
        <f t="shared" si="208"/>
        <v>Blank</v>
      </c>
      <c r="AF1187" s="217" t="str">
        <f t="shared" si="209"/>
        <v>Blank</v>
      </c>
      <c r="AG1187" s="9" t="str" cm="1">
        <f t="array" ref="AG1187">_xlfn.IFS(ISNUMBER(AC1187), "", ISNUMBER(SEARCH("Blank", AC1187)), "", ISERROR(AC1187), "Bad input on tab 3")</f>
        <v/>
      </c>
    </row>
    <row r="1188" spans="2:33" ht="15" customHeight="1" x14ac:dyDescent="0.75">
      <c r="B1188" s="205" t="str">
        <f>'5 Driver Data'!B1188</f>
        <v>1180</v>
      </c>
      <c r="C1188" s="193">
        <f>'5 Driver Data'!C1188</f>
        <v>0</v>
      </c>
      <c r="D1188" s="192">
        <f>'5 Driver Data'!D1188</f>
        <v>0</v>
      </c>
      <c r="E1188" s="191">
        <f>'5 Driver Data'!E1188</f>
        <v>0</v>
      </c>
      <c r="F1188" s="191">
        <f>'5 Driver Data'!F1188</f>
        <v>0</v>
      </c>
      <c r="G1188" s="191">
        <f>'5 Driver Data'!G1188</f>
        <v>0</v>
      </c>
      <c r="H1188" s="191">
        <f>'5 Driver Data'!H1188</f>
        <v>0</v>
      </c>
      <c r="I1188" s="191">
        <f>'5 Driver Data'!I1188</f>
        <v>0</v>
      </c>
      <c r="J1188" s="191">
        <f>'5 Driver Data'!J1188</f>
        <v>0</v>
      </c>
      <c r="K1188" s="206">
        <f>'5 Driver Data'!K1188</f>
        <v>0</v>
      </c>
      <c r="L1188" s="1"/>
      <c r="M1188" s="216" t="str">
        <f>IF(D1188=0,"Blank",'3 Model Input'!E$44*'3 Model Input'!E$45)</f>
        <v>Blank</v>
      </c>
      <c r="N1188" s="197" t="str">
        <f t="shared" si="200"/>
        <v>Blank</v>
      </c>
      <c r="O1188" s="197" t="str">
        <f>IF(D1188=0,"Blank",'3 Model Input'!E$49*(1-'3 Model Input'!E$51))</f>
        <v>Blank</v>
      </c>
      <c r="P1188" s="197" t="str">
        <f t="shared" si="201"/>
        <v>Blank</v>
      </c>
      <c r="Q1188" s="197" t="str">
        <f>IF(D1188=0,"Blank",IF(D1188="BEV",E1188*(1-'3 Model Input'!E$54), E1188))</f>
        <v>Blank</v>
      </c>
      <c r="R1188" s="198" t="str">
        <f>IF(D1188=0,"Blank",IF(D1188="PHEV",F1188/G1188,F1188*(1-'3 Model Input'!E$54)/G1188))</f>
        <v>Blank</v>
      </c>
      <c r="S1188" s="198" t="str">
        <f>IF(D1188=0,"Blank",IF(D1188="PHEV",MIN(M1188,E1188),MIN(M1188,(E1188*(1-'3 Model Input'!E$54)))))</f>
        <v>Blank</v>
      </c>
      <c r="T1188" s="217" t="str">
        <f t="shared" si="202"/>
        <v>Blank</v>
      </c>
      <c r="U1188" s="89"/>
      <c r="V1188" s="216" t="str">
        <f>IF(D1188=0,"Blank",P1188*'3 Model Input'!E$50)</f>
        <v>Blank</v>
      </c>
      <c r="W1188" s="197" t="str">
        <f t="shared" si="203"/>
        <v>Blank</v>
      </c>
      <c r="X1188" s="197" t="str">
        <f t="shared" si="204"/>
        <v>Blank</v>
      </c>
      <c r="Y1188" s="197" t="str">
        <f t="shared" si="205"/>
        <v>Blank</v>
      </c>
      <c r="Z1188" s="197" t="str">
        <f t="shared" si="206"/>
        <v>Blank</v>
      </c>
      <c r="AA1188" s="223" t="str" cm="1">
        <f t="array" ref="AA1188">_xlfn.IFS(ISTEXT('3 Model Input'!F$70),"Missing",ISTEXT('3 Model Input'!I$70),"Missing",ISNUMBER('3 Model Input'!K$70),'3 Model Input'!K$70*P1188)</f>
        <v>Missing</v>
      </c>
      <c r="AB1188" s="89"/>
      <c r="AC1188" s="227" t="str" cm="1">
        <f t="array" ref="AC1188">IF(D1188=0,"Blank",_xlfn.IFS('3 Model Input'!E$61=1,(V1188*G1188)/T1188,'3 Model Input'!E$61=2,(W1188*G1188)/T1188,'3 Model Input'!E$61=3,(X1188*G1188)/T1188,'3 Model Input'!E$61=4,(Y1188*G1188)/T1188,'3 Model Input'!E$61=5,(Z1188*G1188)/T1188, ISTEXT('3 Model Input'!E$61),"Missing",'3 Model Input'!E$61=6,(AA1188*G1188)/T1188))</f>
        <v>Blank</v>
      </c>
      <c r="AD1188" s="202" t="str">
        <f t="shared" si="207"/>
        <v>Blank</v>
      </c>
      <c r="AE1188" s="202" t="str">
        <f t="shared" si="208"/>
        <v>Blank</v>
      </c>
      <c r="AF1188" s="217" t="str">
        <f t="shared" si="209"/>
        <v>Blank</v>
      </c>
      <c r="AG1188" s="9" t="str" cm="1">
        <f t="array" ref="AG1188">_xlfn.IFS(ISNUMBER(AC1188), "", ISNUMBER(SEARCH("Blank", AC1188)), "", ISERROR(AC1188), "Bad input on tab 3")</f>
        <v/>
      </c>
    </row>
    <row r="1189" spans="2:33" ht="15" customHeight="1" x14ac:dyDescent="0.75">
      <c r="B1189" s="205" t="str">
        <f>'5 Driver Data'!B1189</f>
        <v>1181</v>
      </c>
      <c r="C1189" s="193">
        <f>'5 Driver Data'!C1189</f>
        <v>0</v>
      </c>
      <c r="D1189" s="192">
        <f>'5 Driver Data'!D1189</f>
        <v>0</v>
      </c>
      <c r="E1189" s="191">
        <f>'5 Driver Data'!E1189</f>
        <v>0</v>
      </c>
      <c r="F1189" s="191">
        <f>'5 Driver Data'!F1189</f>
        <v>0</v>
      </c>
      <c r="G1189" s="191">
        <f>'5 Driver Data'!G1189</f>
        <v>0</v>
      </c>
      <c r="H1189" s="191">
        <f>'5 Driver Data'!H1189</f>
        <v>0</v>
      </c>
      <c r="I1189" s="191">
        <f>'5 Driver Data'!I1189</f>
        <v>0</v>
      </c>
      <c r="J1189" s="191">
        <f>'5 Driver Data'!J1189</f>
        <v>0</v>
      </c>
      <c r="K1189" s="206">
        <f>'5 Driver Data'!K1189</f>
        <v>0</v>
      </c>
      <c r="L1189" s="1"/>
      <c r="M1189" s="216" t="str">
        <f>IF(D1189=0,"Blank",'3 Model Input'!E$44*'3 Model Input'!E$45)</f>
        <v>Blank</v>
      </c>
      <c r="N1189" s="197" t="str">
        <f t="shared" si="200"/>
        <v>Blank</v>
      </c>
      <c r="O1189" s="197" t="str">
        <f>IF(D1189=0,"Blank",'3 Model Input'!E$49*(1-'3 Model Input'!E$51))</f>
        <v>Blank</v>
      </c>
      <c r="P1189" s="197" t="str">
        <f t="shared" si="201"/>
        <v>Blank</v>
      </c>
      <c r="Q1189" s="197" t="str">
        <f>IF(D1189=0,"Blank",IF(D1189="BEV",E1189*(1-'3 Model Input'!E$54), E1189))</f>
        <v>Blank</v>
      </c>
      <c r="R1189" s="198" t="str">
        <f>IF(D1189=0,"Blank",IF(D1189="PHEV",F1189/G1189,F1189*(1-'3 Model Input'!E$54)/G1189))</f>
        <v>Blank</v>
      </c>
      <c r="S1189" s="198" t="str">
        <f>IF(D1189=0,"Blank",IF(D1189="PHEV",MIN(M1189,E1189),MIN(M1189,(E1189*(1-'3 Model Input'!E$54)))))</f>
        <v>Blank</v>
      </c>
      <c r="T1189" s="217" t="str">
        <f t="shared" si="202"/>
        <v>Blank</v>
      </c>
      <c r="U1189" s="89"/>
      <c r="V1189" s="216" t="str">
        <f>IF(D1189=0,"Blank",P1189*'3 Model Input'!E$50)</f>
        <v>Blank</v>
      </c>
      <c r="W1189" s="197" t="str">
        <f t="shared" si="203"/>
        <v>Blank</v>
      </c>
      <c r="X1189" s="197" t="str">
        <f t="shared" si="204"/>
        <v>Blank</v>
      </c>
      <c r="Y1189" s="197" t="str">
        <f t="shared" si="205"/>
        <v>Blank</v>
      </c>
      <c r="Z1189" s="197" t="str">
        <f t="shared" si="206"/>
        <v>Blank</v>
      </c>
      <c r="AA1189" s="223" t="str" cm="1">
        <f t="array" ref="AA1189">_xlfn.IFS(ISTEXT('3 Model Input'!F$70),"Missing",ISTEXT('3 Model Input'!I$70),"Missing",ISNUMBER('3 Model Input'!K$70),'3 Model Input'!K$70*P1189)</f>
        <v>Missing</v>
      </c>
      <c r="AB1189" s="89"/>
      <c r="AC1189" s="227" t="str" cm="1">
        <f t="array" ref="AC1189">IF(D1189=0,"Blank",_xlfn.IFS('3 Model Input'!E$61=1,(V1189*G1189)/T1189,'3 Model Input'!E$61=2,(W1189*G1189)/T1189,'3 Model Input'!E$61=3,(X1189*G1189)/T1189,'3 Model Input'!E$61=4,(Y1189*G1189)/T1189,'3 Model Input'!E$61=5,(Z1189*G1189)/T1189, ISTEXT('3 Model Input'!E$61),"Missing",'3 Model Input'!E$61=6,(AA1189*G1189)/T1189))</f>
        <v>Blank</v>
      </c>
      <c r="AD1189" s="202" t="str">
        <f t="shared" si="207"/>
        <v>Blank</v>
      </c>
      <c r="AE1189" s="202" t="str">
        <f t="shared" si="208"/>
        <v>Blank</v>
      </c>
      <c r="AF1189" s="217" t="str">
        <f t="shared" si="209"/>
        <v>Blank</v>
      </c>
      <c r="AG1189" s="9" t="str" cm="1">
        <f t="array" ref="AG1189">_xlfn.IFS(ISNUMBER(AC1189), "", ISNUMBER(SEARCH("Blank", AC1189)), "", ISERROR(AC1189), "Bad input on tab 3")</f>
        <v/>
      </c>
    </row>
    <row r="1190" spans="2:33" ht="15" customHeight="1" x14ac:dyDescent="0.75">
      <c r="B1190" s="205" t="str">
        <f>'5 Driver Data'!B1190</f>
        <v>1182</v>
      </c>
      <c r="C1190" s="193">
        <f>'5 Driver Data'!C1190</f>
        <v>0</v>
      </c>
      <c r="D1190" s="192">
        <f>'5 Driver Data'!D1190</f>
        <v>0</v>
      </c>
      <c r="E1190" s="191">
        <f>'5 Driver Data'!E1190</f>
        <v>0</v>
      </c>
      <c r="F1190" s="191">
        <f>'5 Driver Data'!F1190</f>
        <v>0</v>
      </c>
      <c r="G1190" s="191">
        <f>'5 Driver Data'!G1190</f>
        <v>0</v>
      </c>
      <c r="H1190" s="191">
        <f>'5 Driver Data'!H1190</f>
        <v>0</v>
      </c>
      <c r="I1190" s="191">
        <f>'5 Driver Data'!I1190</f>
        <v>0</v>
      </c>
      <c r="J1190" s="191">
        <f>'5 Driver Data'!J1190</f>
        <v>0</v>
      </c>
      <c r="K1190" s="206">
        <f>'5 Driver Data'!K1190</f>
        <v>0</v>
      </c>
      <c r="L1190" s="1"/>
      <c r="M1190" s="216" t="str">
        <f>IF(D1190=0,"Blank",'3 Model Input'!E$44*'3 Model Input'!E$45)</f>
        <v>Blank</v>
      </c>
      <c r="N1190" s="197" t="str">
        <f t="shared" si="200"/>
        <v>Blank</v>
      </c>
      <c r="O1190" s="197" t="str">
        <f>IF(D1190=0,"Blank",'3 Model Input'!E$49*(1-'3 Model Input'!E$51))</f>
        <v>Blank</v>
      </c>
      <c r="P1190" s="197" t="str">
        <f t="shared" si="201"/>
        <v>Blank</v>
      </c>
      <c r="Q1190" s="197" t="str">
        <f>IF(D1190=0,"Blank",IF(D1190="BEV",E1190*(1-'3 Model Input'!E$54), E1190))</f>
        <v>Blank</v>
      </c>
      <c r="R1190" s="198" t="str">
        <f>IF(D1190=0,"Blank",IF(D1190="PHEV",F1190/G1190,F1190*(1-'3 Model Input'!E$54)/G1190))</f>
        <v>Blank</v>
      </c>
      <c r="S1190" s="198" t="str">
        <f>IF(D1190=0,"Blank",IF(D1190="PHEV",MIN(M1190,E1190),MIN(M1190,(E1190*(1-'3 Model Input'!E$54)))))</f>
        <v>Blank</v>
      </c>
      <c r="T1190" s="217" t="str">
        <f t="shared" si="202"/>
        <v>Blank</v>
      </c>
      <c r="U1190" s="89"/>
      <c r="V1190" s="216" t="str">
        <f>IF(D1190=0,"Blank",P1190*'3 Model Input'!E$50)</f>
        <v>Blank</v>
      </c>
      <c r="W1190" s="197" t="str">
        <f t="shared" si="203"/>
        <v>Blank</v>
      </c>
      <c r="X1190" s="197" t="str">
        <f t="shared" si="204"/>
        <v>Blank</v>
      </c>
      <c r="Y1190" s="197" t="str">
        <f t="shared" si="205"/>
        <v>Blank</v>
      </c>
      <c r="Z1190" s="197" t="str">
        <f t="shared" si="206"/>
        <v>Blank</v>
      </c>
      <c r="AA1190" s="223" t="str" cm="1">
        <f t="array" ref="AA1190">_xlfn.IFS(ISTEXT('3 Model Input'!F$70),"Missing",ISTEXT('3 Model Input'!I$70),"Missing",ISNUMBER('3 Model Input'!K$70),'3 Model Input'!K$70*P1190)</f>
        <v>Missing</v>
      </c>
      <c r="AB1190" s="89"/>
      <c r="AC1190" s="227" t="str" cm="1">
        <f t="array" ref="AC1190">IF(D1190=0,"Blank",_xlfn.IFS('3 Model Input'!E$61=1,(V1190*G1190)/T1190,'3 Model Input'!E$61=2,(W1190*G1190)/T1190,'3 Model Input'!E$61=3,(X1190*G1190)/T1190,'3 Model Input'!E$61=4,(Y1190*G1190)/T1190,'3 Model Input'!E$61=5,(Z1190*G1190)/T1190, ISTEXT('3 Model Input'!E$61),"Missing",'3 Model Input'!E$61=6,(AA1190*G1190)/T1190))</f>
        <v>Blank</v>
      </c>
      <c r="AD1190" s="202" t="str">
        <f t="shared" si="207"/>
        <v>Blank</v>
      </c>
      <c r="AE1190" s="202" t="str">
        <f t="shared" si="208"/>
        <v>Blank</v>
      </c>
      <c r="AF1190" s="217" t="str">
        <f t="shared" si="209"/>
        <v>Blank</v>
      </c>
      <c r="AG1190" s="9" t="str" cm="1">
        <f t="array" ref="AG1190">_xlfn.IFS(ISNUMBER(AC1190), "", ISNUMBER(SEARCH("Blank", AC1190)), "", ISERROR(AC1190), "Bad input on tab 3")</f>
        <v/>
      </c>
    </row>
    <row r="1191" spans="2:33" ht="15" customHeight="1" x14ac:dyDescent="0.75">
      <c r="B1191" s="205" t="str">
        <f>'5 Driver Data'!B1191</f>
        <v>1183</v>
      </c>
      <c r="C1191" s="193">
        <f>'5 Driver Data'!C1191</f>
        <v>0</v>
      </c>
      <c r="D1191" s="192">
        <f>'5 Driver Data'!D1191</f>
        <v>0</v>
      </c>
      <c r="E1191" s="191">
        <f>'5 Driver Data'!E1191</f>
        <v>0</v>
      </c>
      <c r="F1191" s="191">
        <f>'5 Driver Data'!F1191</f>
        <v>0</v>
      </c>
      <c r="G1191" s="191">
        <f>'5 Driver Data'!G1191</f>
        <v>0</v>
      </c>
      <c r="H1191" s="191">
        <f>'5 Driver Data'!H1191</f>
        <v>0</v>
      </c>
      <c r="I1191" s="191">
        <f>'5 Driver Data'!I1191</f>
        <v>0</v>
      </c>
      <c r="J1191" s="191">
        <f>'5 Driver Data'!J1191</f>
        <v>0</v>
      </c>
      <c r="K1191" s="206">
        <f>'5 Driver Data'!K1191</f>
        <v>0</v>
      </c>
      <c r="L1191" s="1"/>
      <c r="M1191" s="216" t="str">
        <f>IF(D1191=0,"Blank",'3 Model Input'!E$44*'3 Model Input'!E$45)</f>
        <v>Blank</v>
      </c>
      <c r="N1191" s="197" t="str">
        <f t="shared" si="200"/>
        <v>Blank</v>
      </c>
      <c r="O1191" s="197" t="str">
        <f>IF(D1191=0,"Blank",'3 Model Input'!E$49*(1-'3 Model Input'!E$51))</f>
        <v>Blank</v>
      </c>
      <c r="P1191" s="197" t="str">
        <f t="shared" si="201"/>
        <v>Blank</v>
      </c>
      <c r="Q1191" s="197" t="str">
        <f>IF(D1191=0,"Blank",IF(D1191="BEV",E1191*(1-'3 Model Input'!E$54), E1191))</f>
        <v>Blank</v>
      </c>
      <c r="R1191" s="198" t="str">
        <f>IF(D1191=0,"Blank",IF(D1191="PHEV",F1191/G1191,F1191*(1-'3 Model Input'!E$54)/G1191))</f>
        <v>Blank</v>
      </c>
      <c r="S1191" s="198" t="str">
        <f>IF(D1191=0,"Blank",IF(D1191="PHEV",MIN(M1191,E1191),MIN(M1191,(E1191*(1-'3 Model Input'!E$54)))))</f>
        <v>Blank</v>
      </c>
      <c r="T1191" s="217" t="str">
        <f t="shared" si="202"/>
        <v>Blank</v>
      </c>
      <c r="U1191" s="89"/>
      <c r="V1191" s="216" t="str">
        <f>IF(D1191=0,"Blank",P1191*'3 Model Input'!E$50)</f>
        <v>Blank</v>
      </c>
      <c r="W1191" s="197" t="str">
        <f t="shared" si="203"/>
        <v>Blank</v>
      </c>
      <c r="X1191" s="197" t="str">
        <f t="shared" si="204"/>
        <v>Blank</v>
      </c>
      <c r="Y1191" s="197" t="str">
        <f t="shared" si="205"/>
        <v>Blank</v>
      </c>
      <c r="Z1191" s="197" t="str">
        <f t="shared" si="206"/>
        <v>Blank</v>
      </c>
      <c r="AA1191" s="223" t="str" cm="1">
        <f t="array" ref="AA1191">_xlfn.IFS(ISTEXT('3 Model Input'!F$70),"Missing",ISTEXT('3 Model Input'!I$70),"Missing",ISNUMBER('3 Model Input'!K$70),'3 Model Input'!K$70*P1191)</f>
        <v>Missing</v>
      </c>
      <c r="AB1191" s="89"/>
      <c r="AC1191" s="227" t="str" cm="1">
        <f t="array" ref="AC1191">IF(D1191=0,"Blank",_xlfn.IFS('3 Model Input'!E$61=1,(V1191*G1191)/T1191,'3 Model Input'!E$61=2,(W1191*G1191)/T1191,'3 Model Input'!E$61=3,(X1191*G1191)/T1191,'3 Model Input'!E$61=4,(Y1191*G1191)/T1191,'3 Model Input'!E$61=5,(Z1191*G1191)/T1191, ISTEXT('3 Model Input'!E$61),"Missing",'3 Model Input'!E$61=6,(AA1191*G1191)/T1191))</f>
        <v>Blank</v>
      </c>
      <c r="AD1191" s="202" t="str">
        <f t="shared" si="207"/>
        <v>Blank</v>
      </c>
      <c r="AE1191" s="202" t="str">
        <f t="shared" si="208"/>
        <v>Blank</v>
      </c>
      <c r="AF1191" s="217" t="str">
        <f t="shared" si="209"/>
        <v>Blank</v>
      </c>
      <c r="AG1191" s="9" t="str" cm="1">
        <f t="array" ref="AG1191">_xlfn.IFS(ISNUMBER(AC1191), "", ISNUMBER(SEARCH("Blank", AC1191)), "", ISERROR(AC1191), "Bad input on tab 3")</f>
        <v/>
      </c>
    </row>
    <row r="1192" spans="2:33" ht="15" customHeight="1" x14ac:dyDescent="0.75">
      <c r="B1192" s="205" t="str">
        <f>'5 Driver Data'!B1192</f>
        <v>1184</v>
      </c>
      <c r="C1192" s="193">
        <f>'5 Driver Data'!C1192</f>
        <v>0</v>
      </c>
      <c r="D1192" s="192">
        <f>'5 Driver Data'!D1192</f>
        <v>0</v>
      </c>
      <c r="E1192" s="191">
        <f>'5 Driver Data'!E1192</f>
        <v>0</v>
      </c>
      <c r="F1192" s="191">
        <f>'5 Driver Data'!F1192</f>
        <v>0</v>
      </c>
      <c r="G1192" s="191">
        <f>'5 Driver Data'!G1192</f>
        <v>0</v>
      </c>
      <c r="H1192" s="191">
        <f>'5 Driver Data'!H1192</f>
        <v>0</v>
      </c>
      <c r="I1192" s="191">
        <f>'5 Driver Data'!I1192</f>
        <v>0</v>
      </c>
      <c r="J1192" s="191">
        <f>'5 Driver Data'!J1192</f>
        <v>0</v>
      </c>
      <c r="K1192" s="206">
        <f>'5 Driver Data'!K1192</f>
        <v>0</v>
      </c>
      <c r="L1192" s="1"/>
      <c r="M1192" s="216" t="str">
        <f>IF(D1192=0,"Blank",'3 Model Input'!E$44*'3 Model Input'!E$45)</f>
        <v>Blank</v>
      </c>
      <c r="N1192" s="197" t="str">
        <f t="shared" si="200"/>
        <v>Blank</v>
      </c>
      <c r="O1192" s="197" t="str">
        <f>IF(D1192=0,"Blank",'3 Model Input'!E$49*(1-'3 Model Input'!E$51))</f>
        <v>Blank</v>
      </c>
      <c r="P1192" s="197" t="str">
        <f t="shared" si="201"/>
        <v>Blank</v>
      </c>
      <c r="Q1192" s="197" t="str">
        <f>IF(D1192=0,"Blank",IF(D1192="BEV",E1192*(1-'3 Model Input'!E$54), E1192))</f>
        <v>Blank</v>
      </c>
      <c r="R1192" s="198" t="str">
        <f>IF(D1192=0,"Blank",IF(D1192="PHEV",F1192/G1192,F1192*(1-'3 Model Input'!E$54)/G1192))</f>
        <v>Blank</v>
      </c>
      <c r="S1192" s="198" t="str">
        <f>IF(D1192=0,"Blank",IF(D1192="PHEV",MIN(M1192,E1192),MIN(M1192,(E1192*(1-'3 Model Input'!E$54)))))</f>
        <v>Blank</v>
      </c>
      <c r="T1192" s="217" t="str">
        <f t="shared" si="202"/>
        <v>Blank</v>
      </c>
      <c r="U1192" s="89"/>
      <c r="V1192" s="216" t="str">
        <f>IF(D1192=0,"Blank",P1192*'3 Model Input'!E$50)</f>
        <v>Blank</v>
      </c>
      <c r="W1192" s="197" t="str">
        <f t="shared" si="203"/>
        <v>Blank</v>
      </c>
      <c r="X1192" s="197" t="str">
        <f t="shared" si="204"/>
        <v>Blank</v>
      </c>
      <c r="Y1192" s="197" t="str">
        <f t="shared" si="205"/>
        <v>Blank</v>
      </c>
      <c r="Z1192" s="197" t="str">
        <f t="shared" si="206"/>
        <v>Blank</v>
      </c>
      <c r="AA1192" s="223" t="str" cm="1">
        <f t="array" ref="AA1192">_xlfn.IFS(ISTEXT('3 Model Input'!F$70),"Missing",ISTEXT('3 Model Input'!I$70),"Missing",ISNUMBER('3 Model Input'!K$70),'3 Model Input'!K$70*P1192)</f>
        <v>Missing</v>
      </c>
      <c r="AB1192" s="89"/>
      <c r="AC1192" s="227" t="str" cm="1">
        <f t="array" ref="AC1192">IF(D1192=0,"Blank",_xlfn.IFS('3 Model Input'!E$61=1,(V1192*G1192)/T1192,'3 Model Input'!E$61=2,(W1192*G1192)/T1192,'3 Model Input'!E$61=3,(X1192*G1192)/T1192,'3 Model Input'!E$61=4,(Y1192*G1192)/T1192,'3 Model Input'!E$61=5,(Z1192*G1192)/T1192, ISTEXT('3 Model Input'!E$61),"Missing",'3 Model Input'!E$61=6,(AA1192*G1192)/T1192))</f>
        <v>Blank</v>
      </c>
      <c r="AD1192" s="202" t="str">
        <f t="shared" si="207"/>
        <v>Blank</v>
      </c>
      <c r="AE1192" s="202" t="str">
        <f t="shared" si="208"/>
        <v>Blank</v>
      </c>
      <c r="AF1192" s="217" t="str">
        <f t="shared" si="209"/>
        <v>Blank</v>
      </c>
      <c r="AG1192" s="9" t="str" cm="1">
        <f t="array" ref="AG1192">_xlfn.IFS(ISNUMBER(AC1192), "", ISNUMBER(SEARCH("Blank", AC1192)), "", ISERROR(AC1192), "Bad input on tab 3")</f>
        <v/>
      </c>
    </row>
    <row r="1193" spans="2:33" ht="15" customHeight="1" x14ac:dyDescent="0.75">
      <c r="B1193" s="205" t="str">
        <f>'5 Driver Data'!B1193</f>
        <v>1185</v>
      </c>
      <c r="C1193" s="193">
        <f>'5 Driver Data'!C1193</f>
        <v>0</v>
      </c>
      <c r="D1193" s="192">
        <f>'5 Driver Data'!D1193</f>
        <v>0</v>
      </c>
      <c r="E1193" s="191">
        <f>'5 Driver Data'!E1193</f>
        <v>0</v>
      </c>
      <c r="F1193" s="191">
        <f>'5 Driver Data'!F1193</f>
        <v>0</v>
      </c>
      <c r="G1193" s="191">
        <f>'5 Driver Data'!G1193</f>
        <v>0</v>
      </c>
      <c r="H1193" s="191">
        <f>'5 Driver Data'!H1193</f>
        <v>0</v>
      </c>
      <c r="I1193" s="191">
        <f>'5 Driver Data'!I1193</f>
        <v>0</v>
      </c>
      <c r="J1193" s="191">
        <f>'5 Driver Data'!J1193</f>
        <v>0</v>
      </c>
      <c r="K1193" s="206">
        <f>'5 Driver Data'!K1193</f>
        <v>0</v>
      </c>
      <c r="L1193" s="1"/>
      <c r="M1193" s="216" t="str">
        <f>IF(D1193=0,"Blank",'3 Model Input'!E$44*'3 Model Input'!E$45)</f>
        <v>Blank</v>
      </c>
      <c r="N1193" s="197" t="str">
        <f t="shared" si="200"/>
        <v>Blank</v>
      </c>
      <c r="O1193" s="197" t="str">
        <f>IF(D1193=0,"Blank",'3 Model Input'!E$49*(1-'3 Model Input'!E$51))</f>
        <v>Blank</v>
      </c>
      <c r="P1193" s="197" t="str">
        <f t="shared" si="201"/>
        <v>Blank</v>
      </c>
      <c r="Q1193" s="197" t="str">
        <f>IF(D1193=0,"Blank",IF(D1193="BEV",E1193*(1-'3 Model Input'!E$54), E1193))</f>
        <v>Blank</v>
      </c>
      <c r="R1193" s="198" t="str">
        <f>IF(D1193=0,"Blank",IF(D1193="PHEV",F1193/G1193,F1193*(1-'3 Model Input'!E$54)/G1193))</f>
        <v>Blank</v>
      </c>
      <c r="S1193" s="198" t="str">
        <f>IF(D1193=0,"Blank",IF(D1193="PHEV",MIN(M1193,E1193),MIN(M1193,(E1193*(1-'3 Model Input'!E$54)))))</f>
        <v>Blank</v>
      </c>
      <c r="T1193" s="217" t="str">
        <f t="shared" si="202"/>
        <v>Blank</v>
      </c>
      <c r="U1193" s="89"/>
      <c r="V1193" s="216" t="str">
        <f>IF(D1193=0,"Blank",P1193*'3 Model Input'!E$50)</f>
        <v>Blank</v>
      </c>
      <c r="W1193" s="197" t="str">
        <f t="shared" si="203"/>
        <v>Blank</v>
      </c>
      <c r="X1193" s="197" t="str">
        <f t="shared" si="204"/>
        <v>Blank</v>
      </c>
      <c r="Y1193" s="197" t="str">
        <f t="shared" si="205"/>
        <v>Blank</v>
      </c>
      <c r="Z1193" s="197" t="str">
        <f t="shared" si="206"/>
        <v>Blank</v>
      </c>
      <c r="AA1193" s="223" t="str" cm="1">
        <f t="array" ref="AA1193">_xlfn.IFS(ISTEXT('3 Model Input'!F$70),"Missing",ISTEXT('3 Model Input'!I$70),"Missing",ISNUMBER('3 Model Input'!K$70),'3 Model Input'!K$70*P1193)</f>
        <v>Missing</v>
      </c>
      <c r="AB1193" s="89"/>
      <c r="AC1193" s="227" t="str" cm="1">
        <f t="array" ref="AC1193">IF(D1193=0,"Blank",_xlfn.IFS('3 Model Input'!E$61=1,(V1193*G1193)/T1193,'3 Model Input'!E$61=2,(W1193*G1193)/T1193,'3 Model Input'!E$61=3,(X1193*G1193)/T1193,'3 Model Input'!E$61=4,(Y1193*G1193)/T1193,'3 Model Input'!E$61=5,(Z1193*G1193)/T1193, ISTEXT('3 Model Input'!E$61),"Missing",'3 Model Input'!E$61=6,(AA1193*G1193)/T1193))</f>
        <v>Blank</v>
      </c>
      <c r="AD1193" s="202" t="str">
        <f t="shared" si="207"/>
        <v>Blank</v>
      </c>
      <c r="AE1193" s="202" t="str">
        <f t="shared" si="208"/>
        <v>Blank</v>
      </c>
      <c r="AF1193" s="217" t="str">
        <f t="shared" si="209"/>
        <v>Blank</v>
      </c>
      <c r="AG1193" s="9" t="str" cm="1">
        <f t="array" ref="AG1193">_xlfn.IFS(ISNUMBER(AC1193), "", ISNUMBER(SEARCH("Blank", AC1193)), "", ISERROR(AC1193), "Bad input on tab 3")</f>
        <v/>
      </c>
    </row>
    <row r="1194" spans="2:33" ht="15" customHeight="1" x14ac:dyDescent="0.75">
      <c r="B1194" s="205" t="str">
        <f>'5 Driver Data'!B1194</f>
        <v>1186</v>
      </c>
      <c r="C1194" s="193">
        <f>'5 Driver Data'!C1194</f>
        <v>0</v>
      </c>
      <c r="D1194" s="192">
        <f>'5 Driver Data'!D1194</f>
        <v>0</v>
      </c>
      <c r="E1194" s="191">
        <f>'5 Driver Data'!E1194</f>
        <v>0</v>
      </c>
      <c r="F1194" s="191">
        <f>'5 Driver Data'!F1194</f>
        <v>0</v>
      </c>
      <c r="G1194" s="191">
        <f>'5 Driver Data'!G1194</f>
        <v>0</v>
      </c>
      <c r="H1194" s="191">
        <f>'5 Driver Data'!H1194</f>
        <v>0</v>
      </c>
      <c r="I1194" s="191">
        <f>'5 Driver Data'!I1194</f>
        <v>0</v>
      </c>
      <c r="J1194" s="191">
        <f>'5 Driver Data'!J1194</f>
        <v>0</v>
      </c>
      <c r="K1194" s="206">
        <f>'5 Driver Data'!K1194</f>
        <v>0</v>
      </c>
      <c r="L1194" s="1"/>
      <c r="M1194" s="216" t="str">
        <f>IF(D1194=0,"Blank",'3 Model Input'!E$44*'3 Model Input'!E$45)</f>
        <v>Blank</v>
      </c>
      <c r="N1194" s="197" t="str">
        <f t="shared" si="200"/>
        <v>Blank</v>
      </c>
      <c r="O1194" s="197" t="str">
        <f>IF(D1194=0,"Blank",'3 Model Input'!E$49*(1-'3 Model Input'!E$51))</f>
        <v>Blank</v>
      </c>
      <c r="P1194" s="197" t="str">
        <f t="shared" si="201"/>
        <v>Blank</v>
      </c>
      <c r="Q1194" s="197" t="str">
        <f>IF(D1194=0,"Blank",IF(D1194="BEV",E1194*(1-'3 Model Input'!E$54), E1194))</f>
        <v>Blank</v>
      </c>
      <c r="R1194" s="198" t="str">
        <f>IF(D1194=0,"Blank",IF(D1194="PHEV",F1194/G1194,F1194*(1-'3 Model Input'!E$54)/G1194))</f>
        <v>Blank</v>
      </c>
      <c r="S1194" s="198" t="str">
        <f>IF(D1194=0,"Blank",IF(D1194="PHEV",MIN(M1194,E1194),MIN(M1194,(E1194*(1-'3 Model Input'!E$54)))))</f>
        <v>Blank</v>
      </c>
      <c r="T1194" s="217" t="str">
        <f t="shared" si="202"/>
        <v>Blank</v>
      </c>
      <c r="U1194" s="89"/>
      <c r="V1194" s="216" t="str">
        <f>IF(D1194=0,"Blank",P1194*'3 Model Input'!E$50)</f>
        <v>Blank</v>
      </c>
      <c r="W1194" s="197" t="str">
        <f t="shared" si="203"/>
        <v>Blank</v>
      </c>
      <c r="X1194" s="197" t="str">
        <f t="shared" si="204"/>
        <v>Blank</v>
      </c>
      <c r="Y1194" s="197" t="str">
        <f t="shared" si="205"/>
        <v>Blank</v>
      </c>
      <c r="Z1194" s="197" t="str">
        <f t="shared" si="206"/>
        <v>Blank</v>
      </c>
      <c r="AA1194" s="223" t="str" cm="1">
        <f t="array" ref="AA1194">_xlfn.IFS(ISTEXT('3 Model Input'!F$70),"Missing",ISTEXT('3 Model Input'!I$70),"Missing",ISNUMBER('3 Model Input'!K$70),'3 Model Input'!K$70*P1194)</f>
        <v>Missing</v>
      </c>
      <c r="AB1194" s="89"/>
      <c r="AC1194" s="227" t="str" cm="1">
        <f t="array" ref="AC1194">IF(D1194=0,"Blank",_xlfn.IFS('3 Model Input'!E$61=1,(V1194*G1194)/T1194,'3 Model Input'!E$61=2,(W1194*G1194)/T1194,'3 Model Input'!E$61=3,(X1194*G1194)/T1194,'3 Model Input'!E$61=4,(Y1194*G1194)/T1194,'3 Model Input'!E$61=5,(Z1194*G1194)/T1194, ISTEXT('3 Model Input'!E$61),"Missing",'3 Model Input'!E$61=6,(AA1194*G1194)/T1194))</f>
        <v>Blank</v>
      </c>
      <c r="AD1194" s="202" t="str">
        <f t="shared" si="207"/>
        <v>Blank</v>
      </c>
      <c r="AE1194" s="202" t="str">
        <f t="shared" si="208"/>
        <v>Blank</v>
      </c>
      <c r="AF1194" s="217" t="str">
        <f t="shared" si="209"/>
        <v>Blank</v>
      </c>
      <c r="AG1194" s="9" t="str" cm="1">
        <f t="array" ref="AG1194">_xlfn.IFS(ISNUMBER(AC1194), "", ISNUMBER(SEARCH("Blank", AC1194)), "", ISERROR(AC1194), "Bad input on tab 3")</f>
        <v/>
      </c>
    </row>
    <row r="1195" spans="2:33" ht="15" customHeight="1" x14ac:dyDescent="0.75">
      <c r="B1195" s="205" t="str">
        <f>'5 Driver Data'!B1195</f>
        <v>1187</v>
      </c>
      <c r="C1195" s="193">
        <f>'5 Driver Data'!C1195</f>
        <v>0</v>
      </c>
      <c r="D1195" s="192">
        <f>'5 Driver Data'!D1195</f>
        <v>0</v>
      </c>
      <c r="E1195" s="191">
        <f>'5 Driver Data'!E1195</f>
        <v>0</v>
      </c>
      <c r="F1195" s="191">
        <f>'5 Driver Data'!F1195</f>
        <v>0</v>
      </c>
      <c r="G1195" s="191">
        <f>'5 Driver Data'!G1195</f>
        <v>0</v>
      </c>
      <c r="H1195" s="191">
        <f>'5 Driver Data'!H1195</f>
        <v>0</v>
      </c>
      <c r="I1195" s="191">
        <f>'5 Driver Data'!I1195</f>
        <v>0</v>
      </c>
      <c r="J1195" s="191">
        <f>'5 Driver Data'!J1195</f>
        <v>0</v>
      </c>
      <c r="K1195" s="206">
        <f>'5 Driver Data'!K1195</f>
        <v>0</v>
      </c>
      <c r="L1195" s="1"/>
      <c r="M1195" s="216" t="str">
        <f>IF(D1195=0,"Blank",'3 Model Input'!E$44*'3 Model Input'!E$45)</f>
        <v>Blank</v>
      </c>
      <c r="N1195" s="197" t="str">
        <f t="shared" si="200"/>
        <v>Blank</v>
      </c>
      <c r="O1195" s="197" t="str">
        <f>IF(D1195=0,"Blank",'3 Model Input'!E$49*(1-'3 Model Input'!E$51))</f>
        <v>Blank</v>
      </c>
      <c r="P1195" s="197" t="str">
        <f t="shared" si="201"/>
        <v>Blank</v>
      </c>
      <c r="Q1195" s="197" t="str">
        <f>IF(D1195=0,"Blank",IF(D1195="BEV",E1195*(1-'3 Model Input'!E$54), E1195))</f>
        <v>Blank</v>
      </c>
      <c r="R1195" s="198" t="str">
        <f>IF(D1195=0,"Blank",IF(D1195="PHEV",F1195/G1195,F1195*(1-'3 Model Input'!E$54)/G1195))</f>
        <v>Blank</v>
      </c>
      <c r="S1195" s="198" t="str">
        <f>IF(D1195=0,"Blank",IF(D1195="PHEV",MIN(M1195,E1195),MIN(M1195,(E1195*(1-'3 Model Input'!E$54)))))</f>
        <v>Blank</v>
      </c>
      <c r="T1195" s="217" t="str">
        <f t="shared" si="202"/>
        <v>Blank</v>
      </c>
      <c r="U1195" s="89"/>
      <c r="V1195" s="216" t="str">
        <f>IF(D1195=0,"Blank",P1195*'3 Model Input'!E$50)</f>
        <v>Blank</v>
      </c>
      <c r="W1195" s="197" t="str">
        <f t="shared" si="203"/>
        <v>Blank</v>
      </c>
      <c r="X1195" s="197" t="str">
        <f t="shared" si="204"/>
        <v>Blank</v>
      </c>
      <c r="Y1195" s="197" t="str">
        <f t="shared" si="205"/>
        <v>Blank</v>
      </c>
      <c r="Z1195" s="197" t="str">
        <f t="shared" si="206"/>
        <v>Blank</v>
      </c>
      <c r="AA1195" s="223" t="str" cm="1">
        <f t="array" ref="AA1195">_xlfn.IFS(ISTEXT('3 Model Input'!F$70),"Missing",ISTEXT('3 Model Input'!I$70),"Missing",ISNUMBER('3 Model Input'!K$70),'3 Model Input'!K$70*P1195)</f>
        <v>Missing</v>
      </c>
      <c r="AB1195" s="89"/>
      <c r="AC1195" s="227" t="str" cm="1">
        <f t="array" ref="AC1195">IF(D1195=0,"Blank",_xlfn.IFS('3 Model Input'!E$61=1,(V1195*G1195)/T1195,'3 Model Input'!E$61=2,(W1195*G1195)/T1195,'3 Model Input'!E$61=3,(X1195*G1195)/T1195,'3 Model Input'!E$61=4,(Y1195*G1195)/T1195,'3 Model Input'!E$61=5,(Z1195*G1195)/T1195, ISTEXT('3 Model Input'!E$61),"Missing",'3 Model Input'!E$61=6,(AA1195*G1195)/T1195))</f>
        <v>Blank</v>
      </c>
      <c r="AD1195" s="202" t="str">
        <f t="shared" si="207"/>
        <v>Blank</v>
      </c>
      <c r="AE1195" s="202" t="str">
        <f t="shared" si="208"/>
        <v>Blank</v>
      </c>
      <c r="AF1195" s="217" t="str">
        <f t="shared" si="209"/>
        <v>Blank</v>
      </c>
      <c r="AG1195" s="9" t="str" cm="1">
        <f t="array" ref="AG1195">_xlfn.IFS(ISNUMBER(AC1195), "", ISNUMBER(SEARCH("Blank", AC1195)), "", ISERROR(AC1195), "Bad input on tab 3")</f>
        <v/>
      </c>
    </row>
    <row r="1196" spans="2:33" ht="15" customHeight="1" x14ac:dyDescent="0.75">
      <c r="B1196" s="205" t="str">
        <f>'5 Driver Data'!B1196</f>
        <v>1188</v>
      </c>
      <c r="C1196" s="193">
        <f>'5 Driver Data'!C1196</f>
        <v>0</v>
      </c>
      <c r="D1196" s="192">
        <f>'5 Driver Data'!D1196</f>
        <v>0</v>
      </c>
      <c r="E1196" s="191">
        <f>'5 Driver Data'!E1196</f>
        <v>0</v>
      </c>
      <c r="F1196" s="191">
        <f>'5 Driver Data'!F1196</f>
        <v>0</v>
      </c>
      <c r="G1196" s="191">
        <f>'5 Driver Data'!G1196</f>
        <v>0</v>
      </c>
      <c r="H1196" s="191">
        <f>'5 Driver Data'!H1196</f>
        <v>0</v>
      </c>
      <c r="I1196" s="191">
        <f>'5 Driver Data'!I1196</f>
        <v>0</v>
      </c>
      <c r="J1196" s="191">
        <f>'5 Driver Data'!J1196</f>
        <v>0</v>
      </c>
      <c r="K1196" s="206">
        <f>'5 Driver Data'!K1196</f>
        <v>0</v>
      </c>
      <c r="L1196" s="1"/>
      <c r="M1196" s="216" t="str">
        <f>IF(D1196=0,"Blank",'3 Model Input'!E$44*'3 Model Input'!E$45)</f>
        <v>Blank</v>
      </c>
      <c r="N1196" s="197" t="str">
        <f t="shared" si="200"/>
        <v>Blank</v>
      </c>
      <c r="O1196" s="197" t="str">
        <f>IF(D1196=0,"Blank",'3 Model Input'!E$49*(1-'3 Model Input'!E$51))</f>
        <v>Blank</v>
      </c>
      <c r="P1196" s="197" t="str">
        <f t="shared" si="201"/>
        <v>Blank</v>
      </c>
      <c r="Q1196" s="197" t="str">
        <f>IF(D1196=0,"Blank",IF(D1196="BEV",E1196*(1-'3 Model Input'!E$54), E1196))</f>
        <v>Blank</v>
      </c>
      <c r="R1196" s="198" t="str">
        <f>IF(D1196=0,"Blank",IF(D1196="PHEV",F1196/G1196,F1196*(1-'3 Model Input'!E$54)/G1196))</f>
        <v>Blank</v>
      </c>
      <c r="S1196" s="198" t="str">
        <f>IF(D1196=0,"Blank",IF(D1196="PHEV",MIN(M1196,E1196),MIN(M1196,(E1196*(1-'3 Model Input'!E$54)))))</f>
        <v>Blank</v>
      </c>
      <c r="T1196" s="217" t="str">
        <f t="shared" si="202"/>
        <v>Blank</v>
      </c>
      <c r="U1196" s="89"/>
      <c r="V1196" s="216" t="str">
        <f>IF(D1196=0,"Blank",P1196*'3 Model Input'!E$50)</f>
        <v>Blank</v>
      </c>
      <c r="W1196" s="197" t="str">
        <f t="shared" si="203"/>
        <v>Blank</v>
      </c>
      <c r="X1196" s="197" t="str">
        <f t="shared" si="204"/>
        <v>Blank</v>
      </c>
      <c r="Y1196" s="197" t="str">
        <f t="shared" si="205"/>
        <v>Blank</v>
      </c>
      <c r="Z1196" s="197" t="str">
        <f t="shared" si="206"/>
        <v>Blank</v>
      </c>
      <c r="AA1196" s="223" t="str" cm="1">
        <f t="array" ref="AA1196">_xlfn.IFS(ISTEXT('3 Model Input'!F$70),"Missing",ISTEXT('3 Model Input'!I$70),"Missing",ISNUMBER('3 Model Input'!K$70),'3 Model Input'!K$70*P1196)</f>
        <v>Missing</v>
      </c>
      <c r="AB1196" s="89"/>
      <c r="AC1196" s="227" t="str" cm="1">
        <f t="array" ref="AC1196">IF(D1196=0,"Blank",_xlfn.IFS('3 Model Input'!E$61=1,(V1196*G1196)/T1196,'3 Model Input'!E$61=2,(W1196*G1196)/T1196,'3 Model Input'!E$61=3,(X1196*G1196)/T1196,'3 Model Input'!E$61=4,(Y1196*G1196)/T1196,'3 Model Input'!E$61=5,(Z1196*G1196)/T1196, ISTEXT('3 Model Input'!E$61),"Missing",'3 Model Input'!E$61=6,(AA1196*G1196)/T1196))</f>
        <v>Blank</v>
      </c>
      <c r="AD1196" s="202" t="str">
        <f t="shared" si="207"/>
        <v>Blank</v>
      </c>
      <c r="AE1196" s="202" t="str">
        <f t="shared" si="208"/>
        <v>Blank</v>
      </c>
      <c r="AF1196" s="217" t="str">
        <f t="shared" si="209"/>
        <v>Blank</v>
      </c>
      <c r="AG1196" s="9" t="str" cm="1">
        <f t="array" ref="AG1196">_xlfn.IFS(ISNUMBER(AC1196), "", ISNUMBER(SEARCH("Blank", AC1196)), "", ISERROR(AC1196), "Bad input on tab 3")</f>
        <v/>
      </c>
    </row>
    <row r="1197" spans="2:33" ht="15" customHeight="1" x14ac:dyDescent="0.75">
      <c r="B1197" s="205" t="str">
        <f>'5 Driver Data'!B1197</f>
        <v>1189</v>
      </c>
      <c r="C1197" s="193">
        <f>'5 Driver Data'!C1197</f>
        <v>0</v>
      </c>
      <c r="D1197" s="192">
        <f>'5 Driver Data'!D1197</f>
        <v>0</v>
      </c>
      <c r="E1197" s="191">
        <f>'5 Driver Data'!E1197</f>
        <v>0</v>
      </c>
      <c r="F1197" s="191">
        <f>'5 Driver Data'!F1197</f>
        <v>0</v>
      </c>
      <c r="G1197" s="191">
        <f>'5 Driver Data'!G1197</f>
        <v>0</v>
      </c>
      <c r="H1197" s="191">
        <f>'5 Driver Data'!H1197</f>
        <v>0</v>
      </c>
      <c r="I1197" s="191">
        <f>'5 Driver Data'!I1197</f>
        <v>0</v>
      </c>
      <c r="J1197" s="191">
        <f>'5 Driver Data'!J1197</f>
        <v>0</v>
      </c>
      <c r="K1197" s="206">
        <f>'5 Driver Data'!K1197</f>
        <v>0</v>
      </c>
      <c r="L1197" s="1"/>
      <c r="M1197" s="216" t="str">
        <f>IF(D1197=0,"Blank",'3 Model Input'!E$44*'3 Model Input'!E$45)</f>
        <v>Blank</v>
      </c>
      <c r="N1197" s="197" t="str">
        <f t="shared" si="200"/>
        <v>Blank</v>
      </c>
      <c r="O1197" s="197" t="str">
        <f>IF(D1197=0,"Blank",'3 Model Input'!E$49*(1-'3 Model Input'!E$51))</f>
        <v>Blank</v>
      </c>
      <c r="P1197" s="197" t="str">
        <f t="shared" si="201"/>
        <v>Blank</v>
      </c>
      <c r="Q1197" s="197" t="str">
        <f>IF(D1197=0,"Blank",IF(D1197="BEV",E1197*(1-'3 Model Input'!E$54), E1197))</f>
        <v>Blank</v>
      </c>
      <c r="R1197" s="198" t="str">
        <f>IF(D1197=0,"Blank",IF(D1197="PHEV",F1197/G1197,F1197*(1-'3 Model Input'!E$54)/G1197))</f>
        <v>Blank</v>
      </c>
      <c r="S1197" s="198" t="str">
        <f>IF(D1197=0,"Blank",IF(D1197="PHEV",MIN(M1197,E1197),MIN(M1197,(E1197*(1-'3 Model Input'!E$54)))))</f>
        <v>Blank</v>
      </c>
      <c r="T1197" s="217" t="str">
        <f t="shared" si="202"/>
        <v>Blank</v>
      </c>
      <c r="U1197" s="89"/>
      <c r="V1197" s="216" t="str">
        <f>IF(D1197=0,"Blank",P1197*'3 Model Input'!E$50)</f>
        <v>Blank</v>
      </c>
      <c r="W1197" s="197" t="str">
        <f t="shared" si="203"/>
        <v>Blank</v>
      </c>
      <c r="X1197" s="197" t="str">
        <f t="shared" si="204"/>
        <v>Blank</v>
      </c>
      <c r="Y1197" s="197" t="str">
        <f t="shared" si="205"/>
        <v>Blank</v>
      </c>
      <c r="Z1197" s="197" t="str">
        <f t="shared" si="206"/>
        <v>Blank</v>
      </c>
      <c r="AA1197" s="223" t="str" cm="1">
        <f t="array" ref="AA1197">_xlfn.IFS(ISTEXT('3 Model Input'!F$70),"Missing",ISTEXT('3 Model Input'!I$70),"Missing",ISNUMBER('3 Model Input'!K$70),'3 Model Input'!K$70*P1197)</f>
        <v>Missing</v>
      </c>
      <c r="AB1197" s="89"/>
      <c r="AC1197" s="227" t="str" cm="1">
        <f t="array" ref="AC1197">IF(D1197=0,"Blank",_xlfn.IFS('3 Model Input'!E$61=1,(V1197*G1197)/T1197,'3 Model Input'!E$61=2,(W1197*G1197)/T1197,'3 Model Input'!E$61=3,(X1197*G1197)/T1197,'3 Model Input'!E$61=4,(Y1197*G1197)/T1197,'3 Model Input'!E$61=5,(Z1197*G1197)/T1197, ISTEXT('3 Model Input'!E$61),"Missing",'3 Model Input'!E$61=6,(AA1197*G1197)/T1197))</f>
        <v>Blank</v>
      </c>
      <c r="AD1197" s="202" t="str">
        <f t="shared" si="207"/>
        <v>Blank</v>
      </c>
      <c r="AE1197" s="202" t="str">
        <f t="shared" si="208"/>
        <v>Blank</v>
      </c>
      <c r="AF1197" s="217" t="str">
        <f t="shared" si="209"/>
        <v>Blank</v>
      </c>
      <c r="AG1197" s="9" t="str" cm="1">
        <f t="array" ref="AG1197">_xlfn.IFS(ISNUMBER(AC1197), "", ISNUMBER(SEARCH("Blank", AC1197)), "", ISERROR(AC1197), "Bad input on tab 3")</f>
        <v/>
      </c>
    </row>
    <row r="1198" spans="2:33" ht="15" customHeight="1" x14ac:dyDescent="0.75">
      <c r="B1198" s="205" t="str">
        <f>'5 Driver Data'!B1198</f>
        <v>1190</v>
      </c>
      <c r="C1198" s="193">
        <f>'5 Driver Data'!C1198</f>
        <v>0</v>
      </c>
      <c r="D1198" s="192">
        <f>'5 Driver Data'!D1198</f>
        <v>0</v>
      </c>
      <c r="E1198" s="191">
        <f>'5 Driver Data'!E1198</f>
        <v>0</v>
      </c>
      <c r="F1198" s="191">
        <f>'5 Driver Data'!F1198</f>
        <v>0</v>
      </c>
      <c r="G1198" s="191">
        <f>'5 Driver Data'!G1198</f>
        <v>0</v>
      </c>
      <c r="H1198" s="191">
        <f>'5 Driver Data'!H1198</f>
        <v>0</v>
      </c>
      <c r="I1198" s="191">
        <f>'5 Driver Data'!I1198</f>
        <v>0</v>
      </c>
      <c r="J1198" s="191">
        <f>'5 Driver Data'!J1198</f>
        <v>0</v>
      </c>
      <c r="K1198" s="206">
        <f>'5 Driver Data'!K1198</f>
        <v>0</v>
      </c>
      <c r="L1198" s="1"/>
      <c r="M1198" s="216" t="str">
        <f>IF(D1198=0,"Blank",'3 Model Input'!E$44*'3 Model Input'!E$45)</f>
        <v>Blank</v>
      </c>
      <c r="N1198" s="197" t="str">
        <f t="shared" ref="N1198:N1261" si="210">IF(D1198=0,"Blank",H1198*I1198*52)</f>
        <v>Blank</v>
      </c>
      <c r="O1198" s="197" t="str">
        <f>IF(D1198=0,"Blank",'3 Model Input'!E$49*(1-'3 Model Input'!E$51))</f>
        <v>Blank</v>
      </c>
      <c r="P1198" s="197" t="str">
        <f t="shared" ref="P1198:P1261" si="211">IF(D1198=0,"Blank",SUM(N1198:O1198))</f>
        <v>Blank</v>
      </c>
      <c r="Q1198" s="197" t="str">
        <f>IF(D1198=0,"Blank",IF(D1198="BEV",E1198*(1-'3 Model Input'!E$54), E1198))</f>
        <v>Blank</v>
      </c>
      <c r="R1198" s="198" t="str">
        <f>IF(D1198=0,"Blank",IF(D1198="PHEV",F1198/G1198,F1198*(1-'3 Model Input'!E$54)/G1198))</f>
        <v>Blank</v>
      </c>
      <c r="S1198" s="198" t="str">
        <f>IF(D1198=0,"Blank",IF(D1198="PHEV",MIN(M1198,E1198),MIN(M1198,(E1198*(1-'3 Model Input'!E$54)))))</f>
        <v>Blank</v>
      </c>
      <c r="T1198" s="217" t="str">
        <f t="shared" ref="T1198:T1261" si="212">IF(D1198=0,"Blank",MIN(R1198,(S1198/E1198*F1198)))</f>
        <v>Blank</v>
      </c>
      <c r="U1198" s="89"/>
      <c r="V1198" s="216" t="str">
        <f>IF(D1198=0,"Blank",P1198*'3 Model Input'!E$50)</f>
        <v>Blank</v>
      </c>
      <c r="W1198" s="197" t="str">
        <f t="shared" ref="W1198:W1261" si="213">IF(D1198=0,"Blank",V1198*(1-J1198))</f>
        <v>Blank</v>
      </c>
      <c r="X1198" s="197" t="str">
        <f t="shared" ref="X1198:X1261" si="214">P1198</f>
        <v>Blank</v>
      </c>
      <c r="Y1198" s="197" t="str">
        <f t="shared" ref="Y1198:Y1261" si="215">IF(D1198=0,"Blank",P1198*(1-J1198))</f>
        <v>Blank</v>
      </c>
      <c r="Z1198" s="197" t="str">
        <f t="shared" ref="Z1198:Z1261" si="216">IF(D1198=0,"Blank",N1198*K1198)</f>
        <v>Blank</v>
      </c>
      <c r="AA1198" s="223" t="str" cm="1">
        <f t="array" ref="AA1198">_xlfn.IFS(ISTEXT('3 Model Input'!F$70),"Missing",ISTEXT('3 Model Input'!I$70),"Missing",ISNUMBER('3 Model Input'!K$70),'3 Model Input'!K$70*P1198)</f>
        <v>Missing</v>
      </c>
      <c r="AB1198" s="89"/>
      <c r="AC1198" s="227" t="str" cm="1">
        <f t="array" ref="AC1198">IF(D1198=0,"Blank",_xlfn.IFS('3 Model Input'!E$61=1,(V1198*G1198)/T1198,'3 Model Input'!E$61=2,(W1198*G1198)/T1198,'3 Model Input'!E$61=3,(X1198*G1198)/T1198,'3 Model Input'!E$61=4,(Y1198*G1198)/T1198,'3 Model Input'!E$61=5,(Z1198*G1198)/T1198, ISTEXT('3 Model Input'!E$61),"Missing",'3 Model Input'!E$61=6,(AA1198*G1198)/T1198))</f>
        <v>Blank</v>
      </c>
      <c r="AD1198" s="202" t="str">
        <f t="shared" ref="AD1198:AD1261" si="217">IF(D1198=0,"Blank",MIN(SUM(AC1198/52/H1198),1))</f>
        <v>Blank</v>
      </c>
      <c r="AE1198" s="202" t="str">
        <f t="shared" ref="AE1198:AE1261" si="218">IF(D1198=0,"Blank",AD1198*H1198)</f>
        <v>Blank</v>
      </c>
      <c r="AF1198" s="217" t="str">
        <f t="shared" ref="AF1198:AF1261" si="219">IF(D1198=0,"Blank",AC1198*S1198)</f>
        <v>Blank</v>
      </c>
      <c r="AG1198" s="9" t="str" cm="1">
        <f t="array" ref="AG1198">_xlfn.IFS(ISNUMBER(AC1198), "", ISNUMBER(SEARCH("Blank", AC1198)), "", ISERROR(AC1198), "Bad input on tab 3")</f>
        <v/>
      </c>
    </row>
    <row r="1199" spans="2:33" ht="15" customHeight="1" x14ac:dyDescent="0.75">
      <c r="B1199" s="205" t="str">
        <f>'5 Driver Data'!B1199</f>
        <v>1191</v>
      </c>
      <c r="C1199" s="193">
        <f>'5 Driver Data'!C1199</f>
        <v>0</v>
      </c>
      <c r="D1199" s="192">
        <f>'5 Driver Data'!D1199</f>
        <v>0</v>
      </c>
      <c r="E1199" s="191">
        <f>'5 Driver Data'!E1199</f>
        <v>0</v>
      </c>
      <c r="F1199" s="191">
        <f>'5 Driver Data'!F1199</f>
        <v>0</v>
      </c>
      <c r="G1199" s="191">
        <f>'5 Driver Data'!G1199</f>
        <v>0</v>
      </c>
      <c r="H1199" s="191">
        <f>'5 Driver Data'!H1199</f>
        <v>0</v>
      </c>
      <c r="I1199" s="191">
        <f>'5 Driver Data'!I1199</f>
        <v>0</v>
      </c>
      <c r="J1199" s="191">
        <f>'5 Driver Data'!J1199</f>
        <v>0</v>
      </c>
      <c r="K1199" s="206">
        <f>'5 Driver Data'!K1199</f>
        <v>0</v>
      </c>
      <c r="L1199" s="1"/>
      <c r="M1199" s="216" t="str">
        <f>IF(D1199=0,"Blank",'3 Model Input'!E$44*'3 Model Input'!E$45)</f>
        <v>Blank</v>
      </c>
      <c r="N1199" s="197" t="str">
        <f t="shared" si="210"/>
        <v>Blank</v>
      </c>
      <c r="O1199" s="197" t="str">
        <f>IF(D1199=0,"Blank",'3 Model Input'!E$49*(1-'3 Model Input'!E$51))</f>
        <v>Blank</v>
      </c>
      <c r="P1199" s="197" t="str">
        <f t="shared" si="211"/>
        <v>Blank</v>
      </c>
      <c r="Q1199" s="197" t="str">
        <f>IF(D1199=0,"Blank",IF(D1199="BEV",E1199*(1-'3 Model Input'!E$54), E1199))</f>
        <v>Blank</v>
      </c>
      <c r="R1199" s="198" t="str">
        <f>IF(D1199=0,"Blank",IF(D1199="PHEV",F1199/G1199,F1199*(1-'3 Model Input'!E$54)/G1199))</f>
        <v>Blank</v>
      </c>
      <c r="S1199" s="198" t="str">
        <f>IF(D1199=0,"Blank",IF(D1199="PHEV",MIN(M1199,E1199),MIN(M1199,(E1199*(1-'3 Model Input'!E$54)))))</f>
        <v>Blank</v>
      </c>
      <c r="T1199" s="217" t="str">
        <f t="shared" si="212"/>
        <v>Blank</v>
      </c>
      <c r="U1199" s="89"/>
      <c r="V1199" s="216" t="str">
        <f>IF(D1199=0,"Blank",P1199*'3 Model Input'!E$50)</f>
        <v>Blank</v>
      </c>
      <c r="W1199" s="197" t="str">
        <f t="shared" si="213"/>
        <v>Blank</v>
      </c>
      <c r="X1199" s="197" t="str">
        <f t="shared" si="214"/>
        <v>Blank</v>
      </c>
      <c r="Y1199" s="197" t="str">
        <f t="shared" si="215"/>
        <v>Blank</v>
      </c>
      <c r="Z1199" s="197" t="str">
        <f t="shared" si="216"/>
        <v>Blank</v>
      </c>
      <c r="AA1199" s="223" t="str" cm="1">
        <f t="array" ref="AA1199">_xlfn.IFS(ISTEXT('3 Model Input'!F$70),"Missing",ISTEXT('3 Model Input'!I$70),"Missing",ISNUMBER('3 Model Input'!K$70),'3 Model Input'!K$70*P1199)</f>
        <v>Missing</v>
      </c>
      <c r="AB1199" s="89"/>
      <c r="AC1199" s="227" t="str" cm="1">
        <f t="array" ref="AC1199">IF(D1199=0,"Blank",_xlfn.IFS('3 Model Input'!E$61=1,(V1199*G1199)/T1199,'3 Model Input'!E$61=2,(W1199*G1199)/T1199,'3 Model Input'!E$61=3,(X1199*G1199)/T1199,'3 Model Input'!E$61=4,(Y1199*G1199)/T1199,'3 Model Input'!E$61=5,(Z1199*G1199)/T1199, ISTEXT('3 Model Input'!E$61),"Missing",'3 Model Input'!E$61=6,(AA1199*G1199)/T1199))</f>
        <v>Blank</v>
      </c>
      <c r="AD1199" s="202" t="str">
        <f t="shared" si="217"/>
        <v>Blank</v>
      </c>
      <c r="AE1199" s="202" t="str">
        <f t="shared" si="218"/>
        <v>Blank</v>
      </c>
      <c r="AF1199" s="217" t="str">
        <f t="shared" si="219"/>
        <v>Blank</v>
      </c>
      <c r="AG1199" s="9" t="str" cm="1">
        <f t="array" ref="AG1199">_xlfn.IFS(ISNUMBER(AC1199), "", ISNUMBER(SEARCH("Blank", AC1199)), "", ISERROR(AC1199), "Bad input on tab 3")</f>
        <v/>
      </c>
    </row>
    <row r="1200" spans="2:33" ht="15" customHeight="1" x14ac:dyDescent="0.75">
      <c r="B1200" s="205" t="str">
        <f>'5 Driver Data'!B1200</f>
        <v>1192</v>
      </c>
      <c r="C1200" s="193">
        <f>'5 Driver Data'!C1200</f>
        <v>0</v>
      </c>
      <c r="D1200" s="192">
        <f>'5 Driver Data'!D1200</f>
        <v>0</v>
      </c>
      <c r="E1200" s="191">
        <f>'5 Driver Data'!E1200</f>
        <v>0</v>
      </c>
      <c r="F1200" s="191">
        <f>'5 Driver Data'!F1200</f>
        <v>0</v>
      </c>
      <c r="G1200" s="191">
        <f>'5 Driver Data'!G1200</f>
        <v>0</v>
      </c>
      <c r="H1200" s="191">
        <f>'5 Driver Data'!H1200</f>
        <v>0</v>
      </c>
      <c r="I1200" s="191">
        <f>'5 Driver Data'!I1200</f>
        <v>0</v>
      </c>
      <c r="J1200" s="191">
        <f>'5 Driver Data'!J1200</f>
        <v>0</v>
      </c>
      <c r="K1200" s="206">
        <f>'5 Driver Data'!K1200</f>
        <v>0</v>
      </c>
      <c r="L1200" s="1"/>
      <c r="M1200" s="216" t="str">
        <f>IF(D1200=0,"Blank",'3 Model Input'!E$44*'3 Model Input'!E$45)</f>
        <v>Blank</v>
      </c>
      <c r="N1200" s="197" t="str">
        <f t="shared" si="210"/>
        <v>Blank</v>
      </c>
      <c r="O1200" s="197" t="str">
        <f>IF(D1200=0,"Blank",'3 Model Input'!E$49*(1-'3 Model Input'!E$51))</f>
        <v>Blank</v>
      </c>
      <c r="P1200" s="197" t="str">
        <f t="shared" si="211"/>
        <v>Blank</v>
      </c>
      <c r="Q1200" s="197" t="str">
        <f>IF(D1200=0,"Blank",IF(D1200="BEV",E1200*(1-'3 Model Input'!E$54), E1200))</f>
        <v>Blank</v>
      </c>
      <c r="R1200" s="198" t="str">
        <f>IF(D1200=0,"Blank",IF(D1200="PHEV",F1200/G1200,F1200*(1-'3 Model Input'!E$54)/G1200))</f>
        <v>Blank</v>
      </c>
      <c r="S1200" s="198" t="str">
        <f>IF(D1200=0,"Blank",IF(D1200="PHEV",MIN(M1200,E1200),MIN(M1200,(E1200*(1-'3 Model Input'!E$54)))))</f>
        <v>Blank</v>
      </c>
      <c r="T1200" s="217" t="str">
        <f t="shared" si="212"/>
        <v>Blank</v>
      </c>
      <c r="U1200" s="89"/>
      <c r="V1200" s="216" t="str">
        <f>IF(D1200=0,"Blank",P1200*'3 Model Input'!E$50)</f>
        <v>Blank</v>
      </c>
      <c r="W1200" s="197" t="str">
        <f t="shared" si="213"/>
        <v>Blank</v>
      </c>
      <c r="X1200" s="197" t="str">
        <f t="shared" si="214"/>
        <v>Blank</v>
      </c>
      <c r="Y1200" s="197" t="str">
        <f t="shared" si="215"/>
        <v>Blank</v>
      </c>
      <c r="Z1200" s="197" t="str">
        <f t="shared" si="216"/>
        <v>Blank</v>
      </c>
      <c r="AA1200" s="223" t="str" cm="1">
        <f t="array" ref="AA1200">_xlfn.IFS(ISTEXT('3 Model Input'!F$70),"Missing",ISTEXT('3 Model Input'!I$70),"Missing",ISNUMBER('3 Model Input'!K$70),'3 Model Input'!K$70*P1200)</f>
        <v>Missing</v>
      </c>
      <c r="AB1200" s="89"/>
      <c r="AC1200" s="227" t="str" cm="1">
        <f t="array" ref="AC1200">IF(D1200=0,"Blank",_xlfn.IFS('3 Model Input'!E$61=1,(V1200*G1200)/T1200,'3 Model Input'!E$61=2,(W1200*G1200)/T1200,'3 Model Input'!E$61=3,(X1200*G1200)/T1200,'3 Model Input'!E$61=4,(Y1200*G1200)/T1200,'3 Model Input'!E$61=5,(Z1200*G1200)/T1200, ISTEXT('3 Model Input'!E$61),"Missing",'3 Model Input'!E$61=6,(AA1200*G1200)/T1200))</f>
        <v>Blank</v>
      </c>
      <c r="AD1200" s="202" t="str">
        <f t="shared" si="217"/>
        <v>Blank</v>
      </c>
      <c r="AE1200" s="202" t="str">
        <f t="shared" si="218"/>
        <v>Blank</v>
      </c>
      <c r="AF1200" s="217" t="str">
        <f t="shared" si="219"/>
        <v>Blank</v>
      </c>
      <c r="AG1200" s="9" t="str" cm="1">
        <f t="array" ref="AG1200">_xlfn.IFS(ISNUMBER(AC1200), "", ISNUMBER(SEARCH("Blank", AC1200)), "", ISERROR(AC1200), "Bad input on tab 3")</f>
        <v/>
      </c>
    </row>
    <row r="1201" spans="2:33" ht="15" customHeight="1" x14ac:dyDescent="0.75">
      <c r="B1201" s="205" t="str">
        <f>'5 Driver Data'!B1201</f>
        <v>1193</v>
      </c>
      <c r="C1201" s="193">
        <f>'5 Driver Data'!C1201</f>
        <v>0</v>
      </c>
      <c r="D1201" s="192">
        <f>'5 Driver Data'!D1201</f>
        <v>0</v>
      </c>
      <c r="E1201" s="191">
        <f>'5 Driver Data'!E1201</f>
        <v>0</v>
      </c>
      <c r="F1201" s="191">
        <f>'5 Driver Data'!F1201</f>
        <v>0</v>
      </c>
      <c r="G1201" s="191">
        <f>'5 Driver Data'!G1201</f>
        <v>0</v>
      </c>
      <c r="H1201" s="191">
        <f>'5 Driver Data'!H1201</f>
        <v>0</v>
      </c>
      <c r="I1201" s="191">
        <f>'5 Driver Data'!I1201</f>
        <v>0</v>
      </c>
      <c r="J1201" s="191">
        <f>'5 Driver Data'!J1201</f>
        <v>0</v>
      </c>
      <c r="K1201" s="206">
        <f>'5 Driver Data'!K1201</f>
        <v>0</v>
      </c>
      <c r="L1201" s="1"/>
      <c r="M1201" s="216" t="str">
        <f>IF(D1201=0,"Blank",'3 Model Input'!E$44*'3 Model Input'!E$45)</f>
        <v>Blank</v>
      </c>
      <c r="N1201" s="197" t="str">
        <f t="shared" si="210"/>
        <v>Blank</v>
      </c>
      <c r="O1201" s="197" t="str">
        <f>IF(D1201=0,"Blank",'3 Model Input'!E$49*(1-'3 Model Input'!E$51))</f>
        <v>Blank</v>
      </c>
      <c r="P1201" s="197" t="str">
        <f t="shared" si="211"/>
        <v>Blank</v>
      </c>
      <c r="Q1201" s="197" t="str">
        <f>IF(D1201=0,"Blank",IF(D1201="BEV",E1201*(1-'3 Model Input'!E$54), E1201))</f>
        <v>Blank</v>
      </c>
      <c r="R1201" s="198" t="str">
        <f>IF(D1201=0,"Blank",IF(D1201="PHEV",F1201/G1201,F1201*(1-'3 Model Input'!E$54)/G1201))</f>
        <v>Blank</v>
      </c>
      <c r="S1201" s="198" t="str">
        <f>IF(D1201=0,"Blank",IF(D1201="PHEV",MIN(M1201,E1201),MIN(M1201,(E1201*(1-'3 Model Input'!E$54)))))</f>
        <v>Blank</v>
      </c>
      <c r="T1201" s="217" t="str">
        <f t="shared" si="212"/>
        <v>Blank</v>
      </c>
      <c r="U1201" s="89"/>
      <c r="V1201" s="216" t="str">
        <f>IF(D1201=0,"Blank",P1201*'3 Model Input'!E$50)</f>
        <v>Blank</v>
      </c>
      <c r="W1201" s="197" t="str">
        <f t="shared" si="213"/>
        <v>Blank</v>
      </c>
      <c r="X1201" s="197" t="str">
        <f t="shared" si="214"/>
        <v>Blank</v>
      </c>
      <c r="Y1201" s="197" t="str">
        <f t="shared" si="215"/>
        <v>Blank</v>
      </c>
      <c r="Z1201" s="197" t="str">
        <f t="shared" si="216"/>
        <v>Blank</v>
      </c>
      <c r="AA1201" s="223" t="str" cm="1">
        <f t="array" ref="AA1201">_xlfn.IFS(ISTEXT('3 Model Input'!F$70),"Missing",ISTEXT('3 Model Input'!I$70),"Missing",ISNUMBER('3 Model Input'!K$70),'3 Model Input'!K$70*P1201)</f>
        <v>Missing</v>
      </c>
      <c r="AB1201" s="89"/>
      <c r="AC1201" s="227" t="str" cm="1">
        <f t="array" ref="AC1201">IF(D1201=0,"Blank",_xlfn.IFS('3 Model Input'!E$61=1,(V1201*G1201)/T1201,'3 Model Input'!E$61=2,(W1201*G1201)/T1201,'3 Model Input'!E$61=3,(X1201*G1201)/T1201,'3 Model Input'!E$61=4,(Y1201*G1201)/T1201,'3 Model Input'!E$61=5,(Z1201*G1201)/T1201, ISTEXT('3 Model Input'!E$61),"Missing",'3 Model Input'!E$61=6,(AA1201*G1201)/T1201))</f>
        <v>Blank</v>
      </c>
      <c r="AD1201" s="202" t="str">
        <f t="shared" si="217"/>
        <v>Blank</v>
      </c>
      <c r="AE1201" s="202" t="str">
        <f t="shared" si="218"/>
        <v>Blank</v>
      </c>
      <c r="AF1201" s="217" t="str">
        <f t="shared" si="219"/>
        <v>Blank</v>
      </c>
      <c r="AG1201" s="9" t="str" cm="1">
        <f t="array" ref="AG1201">_xlfn.IFS(ISNUMBER(AC1201), "", ISNUMBER(SEARCH("Blank", AC1201)), "", ISERROR(AC1201), "Bad input on tab 3")</f>
        <v/>
      </c>
    </row>
    <row r="1202" spans="2:33" ht="15" customHeight="1" x14ac:dyDescent="0.75">
      <c r="B1202" s="205" t="str">
        <f>'5 Driver Data'!B1202</f>
        <v>1194</v>
      </c>
      <c r="C1202" s="193">
        <f>'5 Driver Data'!C1202</f>
        <v>0</v>
      </c>
      <c r="D1202" s="192">
        <f>'5 Driver Data'!D1202</f>
        <v>0</v>
      </c>
      <c r="E1202" s="191">
        <f>'5 Driver Data'!E1202</f>
        <v>0</v>
      </c>
      <c r="F1202" s="191">
        <f>'5 Driver Data'!F1202</f>
        <v>0</v>
      </c>
      <c r="G1202" s="191">
        <f>'5 Driver Data'!G1202</f>
        <v>0</v>
      </c>
      <c r="H1202" s="191">
        <f>'5 Driver Data'!H1202</f>
        <v>0</v>
      </c>
      <c r="I1202" s="191">
        <f>'5 Driver Data'!I1202</f>
        <v>0</v>
      </c>
      <c r="J1202" s="191">
        <f>'5 Driver Data'!J1202</f>
        <v>0</v>
      </c>
      <c r="K1202" s="206">
        <f>'5 Driver Data'!K1202</f>
        <v>0</v>
      </c>
      <c r="L1202" s="1"/>
      <c r="M1202" s="216" t="str">
        <f>IF(D1202=0,"Blank",'3 Model Input'!E$44*'3 Model Input'!E$45)</f>
        <v>Blank</v>
      </c>
      <c r="N1202" s="197" t="str">
        <f t="shared" si="210"/>
        <v>Blank</v>
      </c>
      <c r="O1202" s="197" t="str">
        <f>IF(D1202=0,"Blank",'3 Model Input'!E$49*(1-'3 Model Input'!E$51))</f>
        <v>Blank</v>
      </c>
      <c r="P1202" s="197" t="str">
        <f t="shared" si="211"/>
        <v>Blank</v>
      </c>
      <c r="Q1202" s="197" t="str">
        <f>IF(D1202=0,"Blank",IF(D1202="BEV",E1202*(1-'3 Model Input'!E$54), E1202))</f>
        <v>Blank</v>
      </c>
      <c r="R1202" s="198" t="str">
        <f>IF(D1202=0,"Blank",IF(D1202="PHEV",F1202/G1202,F1202*(1-'3 Model Input'!E$54)/G1202))</f>
        <v>Blank</v>
      </c>
      <c r="S1202" s="198" t="str">
        <f>IF(D1202=0,"Blank",IF(D1202="PHEV",MIN(M1202,E1202),MIN(M1202,(E1202*(1-'3 Model Input'!E$54)))))</f>
        <v>Blank</v>
      </c>
      <c r="T1202" s="217" t="str">
        <f t="shared" si="212"/>
        <v>Blank</v>
      </c>
      <c r="U1202" s="89"/>
      <c r="V1202" s="216" t="str">
        <f>IF(D1202=0,"Blank",P1202*'3 Model Input'!E$50)</f>
        <v>Blank</v>
      </c>
      <c r="W1202" s="197" t="str">
        <f t="shared" si="213"/>
        <v>Blank</v>
      </c>
      <c r="X1202" s="197" t="str">
        <f t="shared" si="214"/>
        <v>Blank</v>
      </c>
      <c r="Y1202" s="197" t="str">
        <f t="shared" si="215"/>
        <v>Blank</v>
      </c>
      <c r="Z1202" s="197" t="str">
        <f t="shared" si="216"/>
        <v>Blank</v>
      </c>
      <c r="AA1202" s="223" t="str" cm="1">
        <f t="array" ref="AA1202">_xlfn.IFS(ISTEXT('3 Model Input'!F$70),"Missing",ISTEXT('3 Model Input'!I$70),"Missing",ISNUMBER('3 Model Input'!K$70),'3 Model Input'!K$70*P1202)</f>
        <v>Missing</v>
      </c>
      <c r="AB1202" s="89"/>
      <c r="AC1202" s="227" t="str" cm="1">
        <f t="array" ref="AC1202">IF(D1202=0,"Blank",_xlfn.IFS('3 Model Input'!E$61=1,(V1202*G1202)/T1202,'3 Model Input'!E$61=2,(W1202*G1202)/T1202,'3 Model Input'!E$61=3,(X1202*G1202)/T1202,'3 Model Input'!E$61=4,(Y1202*G1202)/T1202,'3 Model Input'!E$61=5,(Z1202*G1202)/T1202, ISTEXT('3 Model Input'!E$61),"Missing",'3 Model Input'!E$61=6,(AA1202*G1202)/T1202))</f>
        <v>Blank</v>
      </c>
      <c r="AD1202" s="202" t="str">
        <f t="shared" si="217"/>
        <v>Blank</v>
      </c>
      <c r="AE1202" s="202" t="str">
        <f t="shared" si="218"/>
        <v>Blank</v>
      </c>
      <c r="AF1202" s="217" t="str">
        <f t="shared" si="219"/>
        <v>Blank</v>
      </c>
      <c r="AG1202" s="9" t="str" cm="1">
        <f t="array" ref="AG1202">_xlfn.IFS(ISNUMBER(AC1202), "", ISNUMBER(SEARCH("Blank", AC1202)), "", ISERROR(AC1202), "Bad input on tab 3")</f>
        <v/>
      </c>
    </row>
    <row r="1203" spans="2:33" ht="15" customHeight="1" x14ac:dyDescent="0.75">
      <c r="B1203" s="205" t="str">
        <f>'5 Driver Data'!B1203</f>
        <v>1195</v>
      </c>
      <c r="C1203" s="193">
        <f>'5 Driver Data'!C1203</f>
        <v>0</v>
      </c>
      <c r="D1203" s="192">
        <f>'5 Driver Data'!D1203</f>
        <v>0</v>
      </c>
      <c r="E1203" s="191">
        <f>'5 Driver Data'!E1203</f>
        <v>0</v>
      </c>
      <c r="F1203" s="191">
        <f>'5 Driver Data'!F1203</f>
        <v>0</v>
      </c>
      <c r="G1203" s="191">
        <f>'5 Driver Data'!G1203</f>
        <v>0</v>
      </c>
      <c r="H1203" s="191">
        <f>'5 Driver Data'!H1203</f>
        <v>0</v>
      </c>
      <c r="I1203" s="191">
        <f>'5 Driver Data'!I1203</f>
        <v>0</v>
      </c>
      <c r="J1203" s="191">
        <f>'5 Driver Data'!J1203</f>
        <v>0</v>
      </c>
      <c r="K1203" s="206">
        <f>'5 Driver Data'!K1203</f>
        <v>0</v>
      </c>
      <c r="L1203" s="1"/>
      <c r="M1203" s="216" t="str">
        <f>IF(D1203=0,"Blank",'3 Model Input'!E$44*'3 Model Input'!E$45)</f>
        <v>Blank</v>
      </c>
      <c r="N1203" s="197" t="str">
        <f t="shared" si="210"/>
        <v>Blank</v>
      </c>
      <c r="O1203" s="197" t="str">
        <f>IF(D1203=0,"Blank",'3 Model Input'!E$49*(1-'3 Model Input'!E$51))</f>
        <v>Blank</v>
      </c>
      <c r="P1203" s="197" t="str">
        <f t="shared" si="211"/>
        <v>Blank</v>
      </c>
      <c r="Q1203" s="197" t="str">
        <f>IF(D1203=0,"Blank",IF(D1203="BEV",E1203*(1-'3 Model Input'!E$54), E1203))</f>
        <v>Blank</v>
      </c>
      <c r="R1203" s="198" t="str">
        <f>IF(D1203=0,"Blank",IF(D1203="PHEV",F1203/G1203,F1203*(1-'3 Model Input'!E$54)/G1203))</f>
        <v>Blank</v>
      </c>
      <c r="S1203" s="198" t="str">
        <f>IF(D1203=0,"Blank",IF(D1203="PHEV",MIN(M1203,E1203),MIN(M1203,(E1203*(1-'3 Model Input'!E$54)))))</f>
        <v>Blank</v>
      </c>
      <c r="T1203" s="217" t="str">
        <f t="shared" si="212"/>
        <v>Blank</v>
      </c>
      <c r="U1203" s="89"/>
      <c r="V1203" s="216" t="str">
        <f>IF(D1203=0,"Blank",P1203*'3 Model Input'!E$50)</f>
        <v>Blank</v>
      </c>
      <c r="W1203" s="197" t="str">
        <f t="shared" si="213"/>
        <v>Blank</v>
      </c>
      <c r="X1203" s="197" t="str">
        <f t="shared" si="214"/>
        <v>Blank</v>
      </c>
      <c r="Y1203" s="197" t="str">
        <f t="shared" si="215"/>
        <v>Blank</v>
      </c>
      <c r="Z1203" s="197" t="str">
        <f t="shared" si="216"/>
        <v>Blank</v>
      </c>
      <c r="AA1203" s="223" t="str" cm="1">
        <f t="array" ref="AA1203">_xlfn.IFS(ISTEXT('3 Model Input'!F$70),"Missing",ISTEXT('3 Model Input'!I$70),"Missing",ISNUMBER('3 Model Input'!K$70),'3 Model Input'!K$70*P1203)</f>
        <v>Missing</v>
      </c>
      <c r="AB1203" s="89"/>
      <c r="AC1203" s="227" t="str" cm="1">
        <f t="array" ref="AC1203">IF(D1203=0,"Blank",_xlfn.IFS('3 Model Input'!E$61=1,(V1203*G1203)/T1203,'3 Model Input'!E$61=2,(W1203*G1203)/T1203,'3 Model Input'!E$61=3,(X1203*G1203)/T1203,'3 Model Input'!E$61=4,(Y1203*G1203)/T1203,'3 Model Input'!E$61=5,(Z1203*G1203)/T1203, ISTEXT('3 Model Input'!E$61),"Missing",'3 Model Input'!E$61=6,(AA1203*G1203)/T1203))</f>
        <v>Blank</v>
      </c>
      <c r="AD1203" s="202" t="str">
        <f t="shared" si="217"/>
        <v>Blank</v>
      </c>
      <c r="AE1203" s="202" t="str">
        <f t="shared" si="218"/>
        <v>Blank</v>
      </c>
      <c r="AF1203" s="217" t="str">
        <f t="shared" si="219"/>
        <v>Blank</v>
      </c>
      <c r="AG1203" s="9" t="str" cm="1">
        <f t="array" ref="AG1203">_xlfn.IFS(ISNUMBER(AC1203), "", ISNUMBER(SEARCH("Blank", AC1203)), "", ISERROR(AC1203), "Bad input on tab 3")</f>
        <v/>
      </c>
    </row>
    <row r="1204" spans="2:33" ht="15" customHeight="1" x14ac:dyDescent="0.75">
      <c r="B1204" s="205" t="str">
        <f>'5 Driver Data'!B1204</f>
        <v>1196</v>
      </c>
      <c r="C1204" s="193">
        <f>'5 Driver Data'!C1204</f>
        <v>0</v>
      </c>
      <c r="D1204" s="192">
        <f>'5 Driver Data'!D1204</f>
        <v>0</v>
      </c>
      <c r="E1204" s="191">
        <f>'5 Driver Data'!E1204</f>
        <v>0</v>
      </c>
      <c r="F1204" s="191">
        <f>'5 Driver Data'!F1204</f>
        <v>0</v>
      </c>
      <c r="G1204" s="191">
        <f>'5 Driver Data'!G1204</f>
        <v>0</v>
      </c>
      <c r="H1204" s="191">
        <f>'5 Driver Data'!H1204</f>
        <v>0</v>
      </c>
      <c r="I1204" s="191">
        <f>'5 Driver Data'!I1204</f>
        <v>0</v>
      </c>
      <c r="J1204" s="191">
        <f>'5 Driver Data'!J1204</f>
        <v>0</v>
      </c>
      <c r="K1204" s="206">
        <f>'5 Driver Data'!K1204</f>
        <v>0</v>
      </c>
      <c r="L1204" s="1"/>
      <c r="M1204" s="216" t="str">
        <f>IF(D1204=0,"Blank",'3 Model Input'!E$44*'3 Model Input'!E$45)</f>
        <v>Blank</v>
      </c>
      <c r="N1204" s="197" t="str">
        <f t="shared" si="210"/>
        <v>Blank</v>
      </c>
      <c r="O1204" s="197" t="str">
        <f>IF(D1204=0,"Blank",'3 Model Input'!E$49*(1-'3 Model Input'!E$51))</f>
        <v>Blank</v>
      </c>
      <c r="P1204" s="197" t="str">
        <f t="shared" si="211"/>
        <v>Blank</v>
      </c>
      <c r="Q1204" s="197" t="str">
        <f>IF(D1204=0,"Blank",IF(D1204="BEV",E1204*(1-'3 Model Input'!E$54), E1204))</f>
        <v>Blank</v>
      </c>
      <c r="R1204" s="198" t="str">
        <f>IF(D1204=0,"Blank",IF(D1204="PHEV",F1204/G1204,F1204*(1-'3 Model Input'!E$54)/G1204))</f>
        <v>Blank</v>
      </c>
      <c r="S1204" s="198" t="str">
        <f>IF(D1204=0,"Blank",IF(D1204="PHEV",MIN(M1204,E1204),MIN(M1204,(E1204*(1-'3 Model Input'!E$54)))))</f>
        <v>Blank</v>
      </c>
      <c r="T1204" s="217" t="str">
        <f t="shared" si="212"/>
        <v>Blank</v>
      </c>
      <c r="U1204" s="89"/>
      <c r="V1204" s="216" t="str">
        <f>IF(D1204=0,"Blank",P1204*'3 Model Input'!E$50)</f>
        <v>Blank</v>
      </c>
      <c r="W1204" s="197" t="str">
        <f t="shared" si="213"/>
        <v>Blank</v>
      </c>
      <c r="X1204" s="197" t="str">
        <f t="shared" si="214"/>
        <v>Blank</v>
      </c>
      <c r="Y1204" s="197" t="str">
        <f t="shared" si="215"/>
        <v>Blank</v>
      </c>
      <c r="Z1204" s="197" t="str">
        <f t="shared" si="216"/>
        <v>Blank</v>
      </c>
      <c r="AA1204" s="223" t="str" cm="1">
        <f t="array" ref="AA1204">_xlfn.IFS(ISTEXT('3 Model Input'!F$70),"Missing",ISTEXT('3 Model Input'!I$70),"Missing",ISNUMBER('3 Model Input'!K$70),'3 Model Input'!K$70*P1204)</f>
        <v>Missing</v>
      </c>
      <c r="AB1204" s="89"/>
      <c r="AC1204" s="227" t="str" cm="1">
        <f t="array" ref="AC1204">IF(D1204=0,"Blank",_xlfn.IFS('3 Model Input'!E$61=1,(V1204*G1204)/T1204,'3 Model Input'!E$61=2,(W1204*G1204)/T1204,'3 Model Input'!E$61=3,(X1204*G1204)/T1204,'3 Model Input'!E$61=4,(Y1204*G1204)/T1204,'3 Model Input'!E$61=5,(Z1204*G1204)/T1204, ISTEXT('3 Model Input'!E$61),"Missing",'3 Model Input'!E$61=6,(AA1204*G1204)/T1204))</f>
        <v>Blank</v>
      </c>
      <c r="AD1204" s="202" t="str">
        <f t="shared" si="217"/>
        <v>Blank</v>
      </c>
      <c r="AE1204" s="202" t="str">
        <f t="shared" si="218"/>
        <v>Blank</v>
      </c>
      <c r="AF1204" s="217" t="str">
        <f t="shared" si="219"/>
        <v>Blank</v>
      </c>
      <c r="AG1204" s="9" t="str" cm="1">
        <f t="array" ref="AG1204">_xlfn.IFS(ISNUMBER(AC1204), "", ISNUMBER(SEARCH("Blank", AC1204)), "", ISERROR(AC1204), "Bad input on tab 3")</f>
        <v/>
      </c>
    </row>
    <row r="1205" spans="2:33" ht="15" customHeight="1" x14ac:dyDescent="0.75">
      <c r="B1205" s="205" t="str">
        <f>'5 Driver Data'!B1205</f>
        <v>1197</v>
      </c>
      <c r="C1205" s="193">
        <f>'5 Driver Data'!C1205</f>
        <v>0</v>
      </c>
      <c r="D1205" s="192">
        <f>'5 Driver Data'!D1205</f>
        <v>0</v>
      </c>
      <c r="E1205" s="191">
        <f>'5 Driver Data'!E1205</f>
        <v>0</v>
      </c>
      <c r="F1205" s="191">
        <f>'5 Driver Data'!F1205</f>
        <v>0</v>
      </c>
      <c r="G1205" s="191">
        <f>'5 Driver Data'!G1205</f>
        <v>0</v>
      </c>
      <c r="H1205" s="191">
        <f>'5 Driver Data'!H1205</f>
        <v>0</v>
      </c>
      <c r="I1205" s="191">
        <f>'5 Driver Data'!I1205</f>
        <v>0</v>
      </c>
      <c r="J1205" s="191">
        <f>'5 Driver Data'!J1205</f>
        <v>0</v>
      </c>
      <c r="K1205" s="206">
        <f>'5 Driver Data'!K1205</f>
        <v>0</v>
      </c>
      <c r="L1205" s="1"/>
      <c r="M1205" s="216" t="str">
        <f>IF(D1205=0,"Blank",'3 Model Input'!E$44*'3 Model Input'!E$45)</f>
        <v>Blank</v>
      </c>
      <c r="N1205" s="197" t="str">
        <f t="shared" si="210"/>
        <v>Blank</v>
      </c>
      <c r="O1205" s="197" t="str">
        <f>IF(D1205=0,"Blank",'3 Model Input'!E$49*(1-'3 Model Input'!E$51))</f>
        <v>Blank</v>
      </c>
      <c r="P1205" s="197" t="str">
        <f t="shared" si="211"/>
        <v>Blank</v>
      </c>
      <c r="Q1205" s="197" t="str">
        <f>IF(D1205=0,"Blank",IF(D1205="BEV",E1205*(1-'3 Model Input'!E$54), E1205))</f>
        <v>Blank</v>
      </c>
      <c r="R1205" s="198" t="str">
        <f>IF(D1205=0,"Blank",IF(D1205="PHEV",F1205/G1205,F1205*(1-'3 Model Input'!E$54)/G1205))</f>
        <v>Blank</v>
      </c>
      <c r="S1205" s="198" t="str">
        <f>IF(D1205=0,"Blank",IF(D1205="PHEV",MIN(M1205,E1205),MIN(M1205,(E1205*(1-'3 Model Input'!E$54)))))</f>
        <v>Blank</v>
      </c>
      <c r="T1205" s="217" t="str">
        <f t="shared" si="212"/>
        <v>Blank</v>
      </c>
      <c r="U1205" s="89"/>
      <c r="V1205" s="216" t="str">
        <f>IF(D1205=0,"Blank",P1205*'3 Model Input'!E$50)</f>
        <v>Blank</v>
      </c>
      <c r="W1205" s="197" t="str">
        <f t="shared" si="213"/>
        <v>Blank</v>
      </c>
      <c r="X1205" s="197" t="str">
        <f t="shared" si="214"/>
        <v>Blank</v>
      </c>
      <c r="Y1205" s="197" t="str">
        <f t="shared" si="215"/>
        <v>Blank</v>
      </c>
      <c r="Z1205" s="197" t="str">
        <f t="shared" si="216"/>
        <v>Blank</v>
      </c>
      <c r="AA1205" s="223" t="str" cm="1">
        <f t="array" ref="AA1205">_xlfn.IFS(ISTEXT('3 Model Input'!F$70),"Missing",ISTEXT('3 Model Input'!I$70),"Missing",ISNUMBER('3 Model Input'!K$70),'3 Model Input'!K$70*P1205)</f>
        <v>Missing</v>
      </c>
      <c r="AB1205" s="89"/>
      <c r="AC1205" s="227" t="str" cm="1">
        <f t="array" ref="AC1205">IF(D1205=0,"Blank",_xlfn.IFS('3 Model Input'!E$61=1,(V1205*G1205)/T1205,'3 Model Input'!E$61=2,(W1205*G1205)/T1205,'3 Model Input'!E$61=3,(X1205*G1205)/T1205,'3 Model Input'!E$61=4,(Y1205*G1205)/T1205,'3 Model Input'!E$61=5,(Z1205*G1205)/T1205, ISTEXT('3 Model Input'!E$61),"Missing",'3 Model Input'!E$61=6,(AA1205*G1205)/T1205))</f>
        <v>Blank</v>
      </c>
      <c r="AD1205" s="202" t="str">
        <f t="shared" si="217"/>
        <v>Blank</v>
      </c>
      <c r="AE1205" s="202" t="str">
        <f t="shared" si="218"/>
        <v>Blank</v>
      </c>
      <c r="AF1205" s="217" t="str">
        <f t="shared" si="219"/>
        <v>Blank</v>
      </c>
      <c r="AG1205" s="9" t="str" cm="1">
        <f t="array" ref="AG1205">_xlfn.IFS(ISNUMBER(AC1205), "", ISNUMBER(SEARCH("Blank", AC1205)), "", ISERROR(AC1205), "Bad input on tab 3")</f>
        <v/>
      </c>
    </row>
    <row r="1206" spans="2:33" ht="15" customHeight="1" x14ac:dyDescent="0.75">
      <c r="B1206" s="205" t="str">
        <f>'5 Driver Data'!B1206</f>
        <v>1198</v>
      </c>
      <c r="C1206" s="193">
        <f>'5 Driver Data'!C1206</f>
        <v>0</v>
      </c>
      <c r="D1206" s="192">
        <f>'5 Driver Data'!D1206</f>
        <v>0</v>
      </c>
      <c r="E1206" s="191">
        <f>'5 Driver Data'!E1206</f>
        <v>0</v>
      </c>
      <c r="F1206" s="191">
        <f>'5 Driver Data'!F1206</f>
        <v>0</v>
      </c>
      <c r="G1206" s="191">
        <f>'5 Driver Data'!G1206</f>
        <v>0</v>
      </c>
      <c r="H1206" s="191">
        <f>'5 Driver Data'!H1206</f>
        <v>0</v>
      </c>
      <c r="I1206" s="191">
        <f>'5 Driver Data'!I1206</f>
        <v>0</v>
      </c>
      <c r="J1206" s="191">
        <f>'5 Driver Data'!J1206</f>
        <v>0</v>
      </c>
      <c r="K1206" s="206">
        <f>'5 Driver Data'!K1206</f>
        <v>0</v>
      </c>
      <c r="L1206" s="1"/>
      <c r="M1206" s="216" t="str">
        <f>IF(D1206=0,"Blank",'3 Model Input'!E$44*'3 Model Input'!E$45)</f>
        <v>Blank</v>
      </c>
      <c r="N1206" s="197" t="str">
        <f t="shared" si="210"/>
        <v>Blank</v>
      </c>
      <c r="O1206" s="197" t="str">
        <f>IF(D1206=0,"Blank",'3 Model Input'!E$49*(1-'3 Model Input'!E$51))</f>
        <v>Blank</v>
      </c>
      <c r="P1206" s="197" t="str">
        <f t="shared" si="211"/>
        <v>Blank</v>
      </c>
      <c r="Q1206" s="197" t="str">
        <f>IF(D1206=0,"Blank",IF(D1206="BEV",E1206*(1-'3 Model Input'!E$54), E1206))</f>
        <v>Blank</v>
      </c>
      <c r="R1206" s="198" t="str">
        <f>IF(D1206=0,"Blank",IF(D1206="PHEV",F1206/G1206,F1206*(1-'3 Model Input'!E$54)/G1206))</f>
        <v>Blank</v>
      </c>
      <c r="S1206" s="198" t="str">
        <f>IF(D1206=0,"Blank",IF(D1206="PHEV",MIN(M1206,E1206),MIN(M1206,(E1206*(1-'3 Model Input'!E$54)))))</f>
        <v>Blank</v>
      </c>
      <c r="T1206" s="217" t="str">
        <f t="shared" si="212"/>
        <v>Blank</v>
      </c>
      <c r="U1206" s="89"/>
      <c r="V1206" s="216" t="str">
        <f>IF(D1206=0,"Blank",P1206*'3 Model Input'!E$50)</f>
        <v>Blank</v>
      </c>
      <c r="W1206" s="197" t="str">
        <f t="shared" si="213"/>
        <v>Blank</v>
      </c>
      <c r="X1206" s="197" t="str">
        <f t="shared" si="214"/>
        <v>Blank</v>
      </c>
      <c r="Y1206" s="197" t="str">
        <f t="shared" si="215"/>
        <v>Blank</v>
      </c>
      <c r="Z1206" s="197" t="str">
        <f t="shared" si="216"/>
        <v>Blank</v>
      </c>
      <c r="AA1206" s="223" t="str" cm="1">
        <f t="array" ref="AA1206">_xlfn.IFS(ISTEXT('3 Model Input'!F$70),"Missing",ISTEXT('3 Model Input'!I$70),"Missing",ISNUMBER('3 Model Input'!K$70),'3 Model Input'!K$70*P1206)</f>
        <v>Missing</v>
      </c>
      <c r="AB1206" s="89"/>
      <c r="AC1206" s="227" t="str" cm="1">
        <f t="array" ref="AC1206">IF(D1206=0,"Blank",_xlfn.IFS('3 Model Input'!E$61=1,(V1206*G1206)/T1206,'3 Model Input'!E$61=2,(W1206*G1206)/T1206,'3 Model Input'!E$61=3,(X1206*G1206)/T1206,'3 Model Input'!E$61=4,(Y1206*G1206)/T1206,'3 Model Input'!E$61=5,(Z1206*G1206)/T1206, ISTEXT('3 Model Input'!E$61),"Missing",'3 Model Input'!E$61=6,(AA1206*G1206)/T1206))</f>
        <v>Blank</v>
      </c>
      <c r="AD1206" s="202" t="str">
        <f t="shared" si="217"/>
        <v>Blank</v>
      </c>
      <c r="AE1206" s="202" t="str">
        <f t="shared" si="218"/>
        <v>Blank</v>
      </c>
      <c r="AF1206" s="217" t="str">
        <f t="shared" si="219"/>
        <v>Blank</v>
      </c>
      <c r="AG1206" s="9" t="str" cm="1">
        <f t="array" ref="AG1206">_xlfn.IFS(ISNUMBER(AC1206), "", ISNUMBER(SEARCH("Blank", AC1206)), "", ISERROR(AC1206), "Bad input on tab 3")</f>
        <v/>
      </c>
    </row>
    <row r="1207" spans="2:33" ht="15" customHeight="1" x14ac:dyDescent="0.75">
      <c r="B1207" s="205" t="str">
        <f>'5 Driver Data'!B1207</f>
        <v>1199</v>
      </c>
      <c r="C1207" s="193">
        <f>'5 Driver Data'!C1207</f>
        <v>0</v>
      </c>
      <c r="D1207" s="192">
        <f>'5 Driver Data'!D1207</f>
        <v>0</v>
      </c>
      <c r="E1207" s="191">
        <f>'5 Driver Data'!E1207</f>
        <v>0</v>
      </c>
      <c r="F1207" s="191">
        <f>'5 Driver Data'!F1207</f>
        <v>0</v>
      </c>
      <c r="G1207" s="191">
        <f>'5 Driver Data'!G1207</f>
        <v>0</v>
      </c>
      <c r="H1207" s="191">
        <f>'5 Driver Data'!H1207</f>
        <v>0</v>
      </c>
      <c r="I1207" s="191">
        <f>'5 Driver Data'!I1207</f>
        <v>0</v>
      </c>
      <c r="J1207" s="191">
        <f>'5 Driver Data'!J1207</f>
        <v>0</v>
      </c>
      <c r="K1207" s="206">
        <f>'5 Driver Data'!K1207</f>
        <v>0</v>
      </c>
      <c r="L1207" s="1"/>
      <c r="M1207" s="216" t="str">
        <f>IF(D1207=0,"Blank",'3 Model Input'!E$44*'3 Model Input'!E$45)</f>
        <v>Blank</v>
      </c>
      <c r="N1207" s="197" t="str">
        <f t="shared" si="210"/>
        <v>Blank</v>
      </c>
      <c r="O1207" s="197" t="str">
        <f>IF(D1207=0,"Blank",'3 Model Input'!E$49*(1-'3 Model Input'!E$51))</f>
        <v>Blank</v>
      </c>
      <c r="P1207" s="197" t="str">
        <f t="shared" si="211"/>
        <v>Blank</v>
      </c>
      <c r="Q1207" s="197" t="str">
        <f>IF(D1207=0,"Blank",IF(D1207="BEV",E1207*(1-'3 Model Input'!E$54), E1207))</f>
        <v>Blank</v>
      </c>
      <c r="R1207" s="198" t="str">
        <f>IF(D1207=0,"Blank",IF(D1207="PHEV",F1207/G1207,F1207*(1-'3 Model Input'!E$54)/G1207))</f>
        <v>Blank</v>
      </c>
      <c r="S1207" s="198" t="str">
        <f>IF(D1207=0,"Blank",IF(D1207="PHEV",MIN(M1207,E1207),MIN(M1207,(E1207*(1-'3 Model Input'!E$54)))))</f>
        <v>Blank</v>
      </c>
      <c r="T1207" s="217" t="str">
        <f t="shared" si="212"/>
        <v>Blank</v>
      </c>
      <c r="U1207" s="89"/>
      <c r="V1207" s="216" t="str">
        <f>IF(D1207=0,"Blank",P1207*'3 Model Input'!E$50)</f>
        <v>Blank</v>
      </c>
      <c r="W1207" s="197" t="str">
        <f t="shared" si="213"/>
        <v>Blank</v>
      </c>
      <c r="X1207" s="197" t="str">
        <f t="shared" si="214"/>
        <v>Blank</v>
      </c>
      <c r="Y1207" s="197" t="str">
        <f t="shared" si="215"/>
        <v>Blank</v>
      </c>
      <c r="Z1207" s="197" t="str">
        <f t="shared" si="216"/>
        <v>Blank</v>
      </c>
      <c r="AA1207" s="223" t="str" cm="1">
        <f t="array" ref="AA1207">_xlfn.IFS(ISTEXT('3 Model Input'!F$70),"Missing",ISTEXT('3 Model Input'!I$70),"Missing",ISNUMBER('3 Model Input'!K$70),'3 Model Input'!K$70*P1207)</f>
        <v>Missing</v>
      </c>
      <c r="AB1207" s="89"/>
      <c r="AC1207" s="227" t="str" cm="1">
        <f t="array" ref="AC1207">IF(D1207=0,"Blank",_xlfn.IFS('3 Model Input'!E$61=1,(V1207*G1207)/T1207,'3 Model Input'!E$61=2,(W1207*G1207)/T1207,'3 Model Input'!E$61=3,(X1207*G1207)/T1207,'3 Model Input'!E$61=4,(Y1207*G1207)/T1207,'3 Model Input'!E$61=5,(Z1207*G1207)/T1207, ISTEXT('3 Model Input'!E$61),"Missing",'3 Model Input'!E$61=6,(AA1207*G1207)/T1207))</f>
        <v>Blank</v>
      </c>
      <c r="AD1207" s="202" t="str">
        <f t="shared" si="217"/>
        <v>Blank</v>
      </c>
      <c r="AE1207" s="202" t="str">
        <f t="shared" si="218"/>
        <v>Blank</v>
      </c>
      <c r="AF1207" s="217" t="str">
        <f t="shared" si="219"/>
        <v>Blank</v>
      </c>
      <c r="AG1207" s="9" t="str" cm="1">
        <f t="array" ref="AG1207">_xlfn.IFS(ISNUMBER(AC1207), "", ISNUMBER(SEARCH("Blank", AC1207)), "", ISERROR(AC1207), "Bad input on tab 3")</f>
        <v/>
      </c>
    </row>
    <row r="1208" spans="2:33" ht="15" customHeight="1" x14ac:dyDescent="0.75">
      <c r="B1208" s="205" t="str">
        <f>'5 Driver Data'!B1208</f>
        <v>1200</v>
      </c>
      <c r="C1208" s="193">
        <f>'5 Driver Data'!C1208</f>
        <v>0</v>
      </c>
      <c r="D1208" s="192">
        <f>'5 Driver Data'!D1208</f>
        <v>0</v>
      </c>
      <c r="E1208" s="191">
        <f>'5 Driver Data'!E1208</f>
        <v>0</v>
      </c>
      <c r="F1208" s="191">
        <f>'5 Driver Data'!F1208</f>
        <v>0</v>
      </c>
      <c r="G1208" s="191">
        <f>'5 Driver Data'!G1208</f>
        <v>0</v>
      </c>
      <c r="H1208" s="191">
        <f>'5 Driver Data'!H1208</f>
        <v>0</v>
      </c>
      <c r="I1208" s="191">
        <f>'5 Driver Data'!I1208</f>
        <v>0</v>
      </c>
      <c r="J1208" s="191">
        <f>'5 Driver Data'!J1208</f>
        <v>0</v>
      </c>
      <c r="K1208" s="206">
        <f>'5 Driver Data'!K1208</f>
        <v>0</v>
      </c>
      <c r="L1208" s="1"/>
      <c r="M1208" s="216" t="str">
        <f>IF(D1208=0,"Blank",'3 Model Input'!E$44*'3 Model Input'!E$45)</f>
        <v>Blank</v>
      </c>
      <c r="N1208" s="197" t="str">
        <f t="shared" si="210"/>
        <v>Blank</v>
      </c>
      <c r="O1208" s="197" t="str">
        <f>IF(D1208=0,"Blank",'3 Model Input'!E$49*(1-'3 Model Input'!E$51))</f>
        <v>Blank</v>
      </c>
      <c r="P1208" s="197" t="str">
        <f t="shared" si="211"/>
        <v>Blank</v>
      </c>
      <c r="Q1208" s="197" t="str">
        <f>IF(D1208=0,"Blank",IF(D1208="BEV",E1208*(1-'3 Model Input'!E$54), E1208))</f>
        <v>Blank</v>
      </c>
      <c r="R1208" s="198" t="str">
        <f>IF(D1208=0,"Blank",IF(D1208="PHEV",F1208/G1208,F1208*(1-'3 Model Input'!E$54)/G1208))</f>
        <v>Blank</v>
      </c>
      <c r="S1208" s="198" t="str">
        <f>IF(D1208=0,"Blank",IF(D1208="PHEV",MIN(M1208,E1208),MIN(M1208,(E1208*(1-'3 Model Input'!E$54)))))</f>
        <v>Blank</v>
      </c>
      <c r="T1208" s="217" t="str">
        <f t="shared" si="212"/>
        <v>Blank</v>
      </c>
      <c r="U1208" s="89"/>
      <c r="V1208" s="216" t="str">
        <f>IF(D1208=0,"Blank",P1208*'3 Model Input'!E$50)</f>
        <v>Blank</v>
      </c>
      <c r="W1208" s="197" t="str">
        <f t="shared" si="213"/>
        <v>Blank</v>
      </c>
      <c r="X1208" s="197" t="str">
        <f t="shared" si="214"/>
        <v>Blank</v>
      </c>
      <c r="Y1208" s="197" t="str">
        <f t="shared" si="215"/>
        <v>Blank</v>
      </c>
      <c r="Z1208" s="197" t="str">
        <f t="shared" si="216"/>
        <v>Blank</v>
      </c>
      <c r="AA1208" s="223" t="str" cm="1">
        <f t="array" ref="AA1208">_xlfn.IFS(ISTEXT('3 Model Input'!F$70),"Missing",ISTEXT('3 Model Input'!I$70),"Missing",ISNUMBER('3 Model Input'!K$70),'3 Model Input'!K$70*P1208)</f>
        <v>Missing</v>
      </c>
      <c r="AB1208" s="89"/>
      <c r="AC1208" s="227" t="str" cm="1">
        <f t="array" ref="AC1208">IF(D1208=0,"Blank",_xlfn.IFS('3 Model Input'!E$61=1,(V1208*G1208)/T1208,'3 Model Input'!E$61=2,(W1208*G1208)/T1208,'3 Model Input'!E$61=3,(X1208*G1208)/T1208,'3 Model Input'!E$61=4,(Y1208*G1208)/T1208,'3 Model Input'!E$61=5,(Z1208*G1208)/T1208, ISTEXT('3 Model Input'!E$61),"Missing",'3 Model Input'!E$61=6,(AA1208*G1208)/T1208))</f>
        <v>Blank</v>
      </c>
      <c r="AD1208" s="202" t="str">
        <f t="shared" si="217"/>
        <v>Blank</v>
      </c>
      <c r="AE1208" s="202" t="str">
        <f t="shared" si="218"/>
        <v>Blank</v>
      </c>
      <c r="AF1208" s="217" t="str">
        <f t="shared" si="219"/>
        <v>Blank</v>
      </c>
      <c r="AG1208" s="9" t="str" cm="1">
        <f t="array" ref="AG1208">_xlfn.IFS(ISNUMBER(AC1208), "", ISNUMBER(SEARCH("Blank", AC1208)), "", ISERROR(AC1208), "Bad input on tab 3")</f>
        <v/>
      </c>
    </row>
    <row r="1209" spans="2:33" ht="15" customHeight="1" x14ac:dyDescent="0.75">
      <c r="B1209" s="205" t="str">
        <f>'5 Driver Data'!B1209</f>
        <v>1201</v>
      </c>
      <c r="C1209" s="193">
        <f>'5 Driver Data'!C1209</f>
        <v>0</v>
      </c>
      <c r="D1209" s="192">
        <f>'5 Driver Data'!D1209</f>
        <v>0</v>
      </c>
      <c r="E1209" s="191">
        <f>'5 Driver Data'!E1209</f>
        <v>0</v>
      </c>
      <c r="F1209" s="191">
        <f>'5 Driver Data'!F1209</f>
        <v>0</v>
      </c>
      <c r="G1209" s="191">
        <f>'5 Driver Data'!G1209</f>
        <v>0</v>
      </c>
      <c r="H1209" s="191">
        <f>'5 Driver Data'!H1209</f>
        <v>0</v>
      </c>
      <c r="I1209" s="191">
        <f>'5 Driver Data'!I1209</f>
        <v>0</v>
      </c>
      <c r="J1209" s="191">
        <f>'5 Driver Data'!J1209</f>
        <v>0</v>
      </c>
      <c r="K1209" s="206">
        <f>'5 Driver Data'!K1209</f>
        <v>0</v>
      </c>
      <c r="L1209" s="1"/>
      <c r="M1209" s="216" t="str">
        <f>IF(D1209=0,"Blank",'3 Model Input'!E$44*'3 Model Input'!E$45)</f>
        <v>Blank</v>
      </c>
      <c r="N1209" s="197" t="str">
        <f t="shared" si="210"/>
        <v>Blank</v>
      </c>
      <c r="O1209" s="197" t="str">
        <f>IF(D1209=0,"Blank",'3 Model Input'!E$49*(1-'3 Model Input'!E$51))</f>
        <v>Blank</v>
      </c>
      <c r="P1209" s="197" t="str">
        <f t="shared" si="211"/>
        <v>Blank</v>
      </c>
      <c r="Q1209" s="197" t="str">
        <f>IF(D1209=0,"Blank",IF(D1209="BEV",E1209*(1-'3 Model Input'!E$54), E1209))</f>
        <v>Blank</v>
      </c>
      <c r="R1209" s="198" t="str">
        <f>IF(D1209=0,"Blank",IF(D1209="PHEV",F1209/G1209,F1209*(1-'3 Model Input'!E$54)/G1209))</f>
        <v>Blank</v>
      </c>
      <c r="S1209" s="198" t="str">
        <f>IF(D1209=0,"Blank",IF(D1209="PHEV",MIN(M1209,E1209),MIN(M1209,(E1209*(1-'3 Model Input'!E$54)))))</f>
        <v>Blank</v>
      </c>
      <c r="T1209" s="217" t="str">
        <f t="shared" si="212"/>
        <v>Blank</v>
      </c>
      <c r="U1209" s="89"/>
      <c r="V1209" s="216" t="str">
        <f>IF(D1209=0,"Blank",P1209*'3 Model Input'!E$50)</f>
        <v>Blank</v>
      </c>
      <c r="W1209" s="197" t="str">
        <f t="shared" si="213"/>
        <v>Blank</v>
      </c>
      <c r="X1209" s="197" t="str">
        <f t="shared" si="214"/>
        <v>Blank</v>
      </c>
      <c r="Y1209" s="197" t="str">
        <f t="shared" si="215"/>
        <v>Blank</v>
      </c>
      <c r="Z1209" s="197" t="str">
        <f t="shared" si="216"/>
        <v>Blank</v>
      </c>
      <c r="AA1209" s="223" t="str" cm="1">
        <f t="array" ref="AA1209">_xlfn.IFS(ISTEXT('3 Model Input'!F$70),"Missing",ISTEXT('3 Model Input'!I$70),"Missing",ISNUMBER('3 Model Input'!K$70),'3 Model Input'!K$70*P1209)</f>
        <v>Missing</v>
      </c>
      <c r="AB1209" s="89"/>
      <c r="AC1209" s="227" t="str" cm="1">
        <f t="array" ref="AC1209">IF(D1209=0,"Blank",_xlfn.IFS('3 Model Input'!E$61=1,(V1209*G1209)/T1209,'3 Model Input'!E$61=2,(W1209*G1209)/T1209,'3 Model Input'!E$61=3,(X1209*G1209)/T1209,'3 Model Input'!E$61=4,(Y1209*G1209)/T1209,'3 Model Input'!E$61=5,(Z1209*G1209)/T1209, ISTEXT('3 Model Input'!E$61),"Missing",'3 Model Input'!E$61=6,(AA1209*G1209)/T1209))</f>
        <v>Blank</v>
      </c>
      <c r="AD1209" s="202" t="str">
        <f t="shared" si="217"/>
        <v>Blank</v>
      </c>
      <c r="AE1209" s="202" t="str">
        <f t="shared" si="218"/>
        <v>Blank</v>
      </c>
      <c r="AF1209" s="217" t="str">
        <f t="shared" si="219"/>
        <v>Blank</v>
      </c>
      <c r="AG1209" s="9" t="str" cm="1">
        <f t="array" ref="AG1209">_xlfn.IFS(ISNUMBER(AC1209), "", ISNUMBER(SEARCH("Blank", AC1209)), "", ISERROR(AC1209), "Bad input on tab 3")</f>
        <v/>
      </c>
    </row>
    <row r="1210" spans="2:33" ht="15" customHeight="1" x14ac:dyDescent="0.75">
      <c r="B1210" s="205" t="str">
        <f>'5 Driver Data'!B1210</f>
        <v>1202</v>
      </c>
      <c r="C1210" s="193">
        <f>'5 Driver Data'!C1210</f>
        <v>0</v>
      </c>
      <c r="D1210" s="192">
        <f>'5 Driver Data'!D1210</f>
        <v>0</v>
      </c>
      <c r="E1210" s="191">
        <f>'5 Driver Data'!E1210</f>
        <v>0</v>
      </c>
      <c r="F1210" s="191">
        <f>'5 Driver Data'!F1210</f>
        <v>0</v>
      </c>
      <c r="G1210" s="191">
        <f>'5 Driver Data'!G1210</f>
        <v>0</v>
      </c>
      <c r="H1210" s="191">
        <f>'5 Driver Data'!H1210</f>
        <v>0</v>
      </c>
      <c r="I1210" s="191">
        <f>'5 Driver Data'!I1210</f>
        <v>0</v>
      </c>
      <c r="J1210" s="191">
        <f>'5 Driver Data'!J1210</f>
        <v>0</v>
      </c>
      <c r="K1210" s="206">
        <f>'5 Driver Data'!K1210</f>
        <v>0</v>
      </c>
      <c r="L1210" s="1"/>
      <c r="M1210" s="216" t="str">
        <f>IF(D1210=0,"Blank",'3 Model Input'!E$44*'3 Model Input'!E$45)</f>
        <v>Blank</v>
      </c>
      <c r="N1210" s="197" t="str">
        <f t="shared" si="210"/>
        <v>Blank</v>
      </c>
      <c r="O1210" s="197" t="str">
        <f>IF(D1210=0,"Blank",'3 Model Input'!E$49*(1-'3 Model Input'!E$51))</f>
        <v>Blank</v>
      </c>
      <c r="P1210" s="197" t="str">
        <f t="shared" si="211"/>
        <v>Blank</v>
      </c>
      <c r="Q1210" s="197" t="str">
        <f>IF(D1210=0,"Blank",IF(D1210="BEV",E1210*(1-'3 Model Input'!E$54), E1210))</f>
        <v>Blank</v>
      </c>
      <c r="R1210" s="198" t="str">
        <f>IF(D1210=0,"Blank",IF(D1210="PHEV",F1210/G1210,F1210*(1-'3 Model Input'!E$54)/G1210))</f>
        <v>Blank</v>
      </c>
      <c r="S1210" s="198" t="str">
        <f>IF(D1210=0,"Blank",IF(D1210="PHEV",MIN(M1210,E1210),MIN(M1210,(E1210*(1-'3 Model Input'!E$54)))))</f>
        <v>Blank</v>
      </c>
      <c r="T1210" s="217" t="str">
        <f t="shared" si="212"/>
        <v>Blank</v>
      </c>
      <c r="U1210" s="89"/>
      <c r="V1210" s="216" t="str">
        <f>IF(D1210=0,"Blank",P1210*'3 Model Input'!E$50)</f>
        <v>Blank</v>
      </c>
      <c r="W1210" s="197" t="str">
        <f t="shared" si="213"/>
        <v>Blank</v>
      </c>
      <c r="X1210" s="197" t="str">
        <f t="shared" si="214"/>
        <v>Blank</v>
      </c>
      <c r="Y1210" s="197" t="str">
        <f t="shared" si="215"/>
        <v>Blank</v>
      </c>
      <c r="Z1210" s="197" t="str">
        <f t="shared" si="216"/>
        <v>Blank</v>
      </c>
      <c r="AA1210" s="223" t="str" cm="1">
        <f t="array" ref="AA1210">_xlfn.IFS(ISTEXT('3 Model Input'!F$70),"Missing",ISTEXT('3 Model Input'!I$70),"Missing",ISNUMBER('3 Model Input'!K$70),'3 Model Input'!K$70*P1210)</f>
        <v>Missing</v>
      </c>
      <c r="AB1210" s="89"/>
      <c r="AC1210" s="227" t="str" cm="1">
        <f t="array" ref="AC1210">IF(D1210=0,"Blank",_xlfn.IFS('3 Model Input'!E$61=1,(V1210*G1210)/T1210,'3 Model Input'!E$61=2,(W1210*G1210)/T1210,'3 Model Input'!E$61=3,(X1210*G1210)/T1210,'3 Model Input'!E$61=4,(Y1210*G1210)/T1210,'3 Model Input'!E$61=5,(Z1210*G1210)/T1210, ISTEXT('3 Model Input'!E$61),"Missing",'3 Model Input'!E$61=6,(AA1210*G1210)/T1210))</f>
        <v>Blank</v>
      </c>
      <c r="AD1210" s="202" t="str">
        <f t="shared" si="217"/>
        <v>Blank</v>
      </c>
      <c r="AE1210" s="202" t="str">
        <f t="shared" si="218"/>
        <v>Blank</v>
      </c>
      <c r="AF1210" s="217" t="str">
        <f t="shared" si="219"/>
        <v>Blank</v>
      </c>
      <c r="AG1210" s="9" t="str" cm="1">
        <f t="array" ref="AG1210">_xlfn.IFS(ISNUMBER(AC1210), "", ISNUMBER(SEARCH("Blank", AC1210)), "", ISERROR(AC1210), "Bad input on tab 3")</f>
        <v/>
      </c>
    </row>
    <row r="1211" spans="2:33" ht="15" customHeight="1" x14ac:dyDescent="0.75">
      <c r="B1211" s="205" t="str">
        <f>'5 Driver Data'!B1211</f>
        <v>1203</v>
      </c>
      <c r="C1211" s="193">
        <f>'5 Driver Data'!C1211</f>
        <v>0</v>
      </c>
      <c r="D1211" s="192">
        <f>'5 Driver Data'!D1211</f>
        <v>0</v>
      </c>
      <c r="E1211" s="191">
        <f>'5 Driver Data'!E1211</f>
        <v>0</v>
      </c>
      <c r="F1211" s="191">
        <f>'5 Driver Data'!F1211</f>
        <v>0</v>
      </c>
      <c r="G1211" s="191">
        <f>'5 Driver Data'!G1211</f>
        <v>0</v>
      </c>
      <c r="H1211" s="191">
        <f>'5 Driver Data'!H1211</f>
        <v>0</v>
      </c>
      <c r="I1211" s="191">
        <f>'5 Driver Data'!I1211</f>
        <v>0</v>
      </c>
      <c r="J1211" s="191">
        <f>'5 Driver Data'!J1211</f>
        <v>0</v>
      </c>
      <c r="K1211" s="206">
        <f>'5 Driver Data'!K1211</f>
        <v>0</v>
      </c>
      <c r="L1211" s="1"/>
      <c r="M1211" s="216" t="str">
        <f>IF(D1211=0,"Blank",'3 Model Input'!E$44*'3 Model Input'!E$45)</f>
        <v>Blank</v>
      </c>
      <c r="N1211" s="197" t="str">
        <f t="shared" si="210"/>
        <v>Blank</v>
      </c>
      <c r="O1211" s="197" t="str">
        <f>IF(D1211=0,"Blank",'3 Model Input'!E$49*(1-'3 Model Input'!E$51))</f>
        <v>Blank</v>
      </c>
      <c r="P1211" s="197" t="str">
        <f t="shared" si="211"/>
        <v>Blank</v>
      </c>
      <c r="Q1211" s="197" t="str">
        <f>IF(D1211=0,"Blank",IF(D1211="BEV",E1211*(1-'3 Model Input'!E$54), E1211))</f>
        <v>Blank</v>
      </c>
      <c r="R1211" s="198" t="str">
        <f>IF(D1211=0,"Blank",IF(D1211="PHEV",F1211/G1211,F1211*(1-'3 Model Input'!E$54)/G1211))</f>
        <v>Blank</v>
      </c>
      <c r="S1211" s="198" t="str">
        <f>IF(D1211=0,"Blank",IF(D1211="PHEV",MIN(M1211,E1211),MIN(M1211,(E1211*(1-'3 Model Input'!E$54)))))</f>
        <v>Blank</v>
      </c>
      <c r="T1211" s="217" t="str">
        <f t="shared" si="212"/>
        <v>Blank</v>
      </c>
      <c r="U1211" s="89"/>
      <c r="V1211" s="216" t="str">
        <f>IF(D1211=0,"Blank",P1211*'3 Model Input'!E$50)</f>
        <v>Blank</v>
      </c>
      <c r="W1211" s="197" t="str">
        <f t="shared" si="213"/>
        <v>Blank</v>
      </c>
      <c r="X1211" s="197" t="str">
        <f t="shared" si="214"/>
        <v>Blank</v>
      </c>
      <c r="Y1211" s="197" t="str">
        <f t="shared" si="215"/>
        <v>Blank</v>
      </c>
      <c r="Z1211" s="197" t="str">
        <f t="shared" si="216"/>
        <v>Blank</v>
      </c>
      <c r="AA1211" s="223" t="str" cm="1">
        <f t="array" ref="AA1211">_xlfn.IFS(ISTEXT('3 Model Input'!F$70),"Missing",ISTEXT('3 Model Input'!I$70),"Missing",ISNUMBER('3 Model Input'!K$70),'3 Model Input'!K$70*P1211)</f>
        <v>Missing</v>
      </c>
      <c r="AB1211" s="89"/>
      <c r="AC1211" s="227" t="str" cm="1">
        <f t="array" ref="AC1211">IF(D1211=0,"Blank",_xlfn.IFS('3 Model Input'!E$61=1,(V1211*G1211)/T1211,'3 Model Input'!E$61=2,(W1211*G1211)/T1211,'3 Model Input'!E$61=3,(X1211*G1211)/T1211,'3 Model Input'!E$61=4,(Y1211*G1211)/T1211,'3 Model Input'!E$61=5,(Z1211*G1211)/T1211, ISTEXT('3 Model Input'!E$61),"Missing",'3 Model Input'!E$61=6,(AA1211*G1211)/T1211))</f>
        <v>Blank</v>
      </c>
      <c r="AD1211" s="202" t="str">
        <f t="shared" si="217"/>
        <v>Blank</v>
      </c>
      <c r="AE1211" s="202" t="str">
        <f t="shared" si="218"/>
        <v>Blank</v>
      </c>
      <c r="AF1211" s="217" t="str">
        <f t="shared" si="219"/>
        <v>Blank</v>
      </c>
      <c r="AG1211" s="9" t="str" cm="1">
        <f t="array" ref="AG1211">_xlfn.IFS(ISNUMBER(AC1211), "", ISNUMBER(SEARCH("Blank", AC1211)), "", ISERROR(AC1211), "Bad input on tab 3")</f>
        <v/>
      </c>
    </row>
    <row r="1212" spans="2:33" ht="15" customHeight="1" x14ac:dyDescent="0.75">
      <c r="B1212" s="205" t="str">
        <f>'5 Driver Data'!B1212</f>
        <v>1204</v>
      </c>
      <c r="C1212" s="193">
        <f>'5 Driver Data'!C1212</f>
        <v>0</v>
      </c>
      <c r="D1212" s="192">
        <f>'5 Driver Data'!D1212</f>
        <v>0</v>
      </c>
      <c r="E1212" s="191">
        <f>'5 Driver Data'!E1212</f>
        <v>0</v>
      </c>
      <c r="F1212" s="191">
        <f>'5 Driver Data'!F1212</f>
        <v>0</v>
      </c>
      <c r="G1212" s="191">
        <f>'5 Driver Data'!G1212</f>
        <v>0</v>
      </c>
      <c r="H1212" s="191">
        <f>'5 Driver Data'!H1212</f>
        <v>0</v>
      </c>
      <c r="I1212" s="191">
        <f>'5 Driver Data'!I1212</f>
        <v>0</v>
      </c>
      <c r="J1212" s="191">
        <f>'5 Driver Data'!J1212</f>
        <v>0</v>
      </c>
      <c r="K1212" s="206">
        <f>'5 Driver Data'!K1212</f>
        <v>0</v>
      </c>
      <c r="L1212" s="1"/>
      <c r="M1212" s="216" t="str">
        <f>IF(D1212=0,"Blank",'3 Model Input'!E$44*'3 Model Input'!E$45)</f>
        <v>Blank</v>
      </c>
      <c r="N1212" s="197" t="str">
        <f t="shared" si="210"/>
        <v>Blank</v>
      </c>
      <c r="O1212" s="197" t="str">
        <f>IF(D1212=0,"Blank",'3 Model Input'!E$49*(1-'3 Model Input'!E$51))</f>
        <v>Blank</v>
      </c>
      <c r="P1212" s="197" t="str">
        <f t="shared" si="211"/>
        <v>Blank</v>
      </c>
      <c r="Q1212" s="197" t="str">
        <f>IF(D1212=0,"Blank",IF(D1212="BEV",E1212*(1-'3 Model Input'!E$54), E1212))</f>
        <v>Blank</v>
      </c>
      <c r="R1212" s="198" t="str">
        <f>IF(D1212=0,"Blank",IF(D1212="PHEV",F1212/G1212,F1212*(1-'3 Model Input'!E$54)/G1212))</f>
        <v>Blank</v>
      </c>
      <c r="S1212" s="198" t="str">
        <f>IF(D1212=0,"Blank",IF(D1212="PHEV",MIN(M1212,E1212),MIN(M1212,(E1212*(1-'3 Model Input'!E$54)))))</f>
        <v>Blank</v>
      </c>
      <c r="T1212" s="217" t="str">
        <f t="shared" si="212"/>
        <v>Blank</v>
      </c>
      <c r="U1212" s="89"/>
      <c r="V1212" s="216" t="str">
        <f>IF(D1212=0,"Blank",P1212*'3 Model Input'!E$50)</f>
        <v>Blank</v>
      </c>
      <c r="W1212" s="197" t="str">
        <f t="shared" si="213"/>
        <v>Blank</v>
      </c>
      <c r="X1212" s="197" t="str">
        <f t="shared" si="214"/>
        <v>Blank</v>
      </c>
      <c r="Y1212" s="197" t="str">
        <f t="shared" si="215"/>
        <v>Blank</v>
      </c>
      <c r="Z1212" s="197" t="str">
        <f t="shared" si="216"/>
        <v>Blank</v>
      </c>
      <c r="AA1212" s="223" t="str" cm="1">
        <f t="array" ref="AA1212">_xlfn.IFS(ISTEXT('3 Model Input'!F$70),"Missing",ISTEXT('3 Model Input'!I$70),"Missing",ISNUMBER('3 Model Input'!K$70),'3 Model Input'!K$70*P1212)</f>
        <v>Missing</v>
      </c>
      <c r="AB1212" s="89"/>
      <c r="AC1212" s="227" t="str" cm="1">
        <f t="array" ref="AC1212">IF(D1212=0,"Blank",_xlfn.IFS('3 Model Input'!E$61=1,(V1212*G1212)/T1212,'3 Model Input'!E$61=2,(W1212*G1212)/T1212,'3 Model Input'!E$61=3,(X1212*G1212)/T1212,'3 Model Input'!E$61=4,(Y1212*G1212)/T1212,'3 Model Input'!E$61=5,(Z1212*G1212)/T1212, ISTEXT('3 Model Input'!E$61),"Missing",'3 Model Input'!E$61=6,(AA1212*G1212)/T1212))</f>
        <v>Blank</v>
      </c>
      <c r="AD1212" s="202" t="str">
        <f t="shared" si="217"/>
        <v>Blank</v>
      </c>
      <c r="AE1212" s="202" t="str">
        <f t="shared" si="218"/>
        <v>Blank</v>
      </c>
      <c r="AF1212" s="217" t="str">
        <f t="shared" si="219"/>
        <v>Blank</v>
      </c>
      <c r="AG1212" s="9" t="str" cm="1">
        <f t="array" ref="AG1212">_xlfn.IFS(ISNUMBER(AC1212), "", ISNUMBER(SEARCH("Blank", AC1212)), "", ISERROR(AC1212), "Bad input on tab 3")</f>
        <v/>
      </c>
    </row>
    <row r="1213" spans="2:33" ht="15" customHeight="1" x14ac:dyDescent="0.75">
      <c r="B1213" s="205" t="str">
        <f>'5 Driver Data'!B1213</f>
        <v>1205</v>
      </c>
      <c r="C1213" s="193">
        <f>'5 Driver Data'!C1213</f>
        <v>0</v>
      </c>
      <c r="D1213" s="192">
        <f>'5 Driver Data'!D1213</f>
        <v>0</v>
      </c>
      <c r="E1213" s="191">
        <f>'5 Driver Data'!E1213</f>
        <v>0</v>
      </c>
      <c r="F1213" s="191">
        <f>'5 Driver Data'!F1213</f>
        <v>0</v>
      </c>
      <c r="G1213" s="191">
        <f>'5 Driver Data'!G1213</f>
        <v>0</v>
      </c>
      <c r="H1213" s="191">
        <f>'5 Driver Data'!H1213</f>
        <v>0</v>
      </c>
      <c r="I1213" s="191">
        <f>'5 Driver Data'!I1213</f>
        <v>0</v>
      </c>
      <c r="J1213" s="191">
        <f>'5 Driver Data'!J1213</f>
        <v>0</v>
      </c>
      <c r="K1213" s="206">
        <f>'5 Driver Data'!K1213</f>
        <v>0</v>
      </c>
      <c r="L1213" s="1"/>
      <c r="M1213" s="216" t="str">
        <f>IF(D1213=0,"Blank",'3 Model Input'!E$44*'3 Model Input'!E$45)</f>
        <v>Blank</v>
      </c>
      <c r="N1213" s="197" t="str">
        <f t="shared" si="210"/>
        <v>Blank</v>
      </c>
      <c r="O1213" s="197" t="str">
        <f>IF(D1213=0,"Blank",'3 Model Input'!E$49*(1-'3 Model Input'!E$51))</f>
        <v>Blank</v>
      </c>
      <c r="P1213" s="197" t="str">
        <f t="shared" si="211"/>
        <v>Blank</v>
      </c>
      <c r="Q1213" s="197" t="str">
        <f>IF(D1213=0,"Blank",IF(D1213="BEV",E1213*(1-'3 Model Input'!E$54), E1213))</f>
        <v>Blank</v>
      </c>
      <c r="R1213" s="198" t="str">
        <f>IF(D1213=0,"Blank",IF(D1213="PHEV",F1213/G1213,F1213*(1-'3 Model Input'!E$54)/G1213))</f>
        <v>Blank</v>
      </c>
      <c r="S1213" s="198" t="str">
        <f>IF(D1213=0,"Blank",IF(D1213="PHEV",MIN(M1213,E1213),MIN(M1213,(E1213*(1-'3 Model Input'!E$54)))))</f>
        <v>Blank</v>
      </c>
      <c r="T1213" s="217" t="str">
        <f t="shared" si="212"/>
        <v>Blank</v>
      </c>
      <c r="U1213" s="89"/>
      <c r="V1213" s="216" t="str">
        <f>IF(D1213=0,"Blank",P1213*'3 Model Input'!E$50)</f>
        <v>Blank</v>
      </c>
      <c r="W1213" s="197" t="str">
        <f t="shared" si="213"/>
        <v>Blank</v>
      </c>
      <c r="X1213" s="197" t="str">
        <f t="shared" si="214"/>
        <v>Blank</v>
      </c>
      <c r="Y1213" s="197" t="str">
        <f t="shared" si="215"/>
        <v>Blank</v>
      </c>
      <c r="Z1213" s="197" t="str">
        <f t="shared" si="216"/>
        <v>Blank</v>
      </c>
      <c r="AA1213" s="223" t="str" cm="1">
        <f t="array" ref="AA1213">_xlfn.IFS(ISTEXT('3 Model Input'!F$70),"Missing",ISTEXT('3 Model Input'!I$70),"Missing",ISNUMBER('3 Model Input'!K$70),'3 Model Input'!K$70*P1213)</f>
        <v>Missing</v>
      </c>
      <c r="AB1213" s="89"/>
      <c r="AC1213" s="227" t="str" cm="1">
        <f t="array" ref="AC1213">IF(D1213=0,"Blank",_xlfn.IFS('3 Model Input'!E$61=1,(V1213*G1213)/T1213,'3 Model Input'!E$61=2,(W1213*G1213)/T1213,'3 Model Input'!E$61=3,(X1213*G1213)/T1213,'3 Model Input'!E$61=4,(Y1213*G1213)/T1213,'3 Model Input'!E$61=5,(Z1213*G1213)/T1213, ISTEXT('3 Model Input'!E$61),"Missing",'3 Model Input'!E$61=6,(AA1213*G1213)/T1213))</f>
        <v>Blank</v>
      </c>
      <c r="AD1213" s="202" t="str">
        <f t="shared" si="217"/>
        <v>Blank</v>
      </c>
      <c r="AE1213" s="202" t="str">
        <f t="shared" si="218"/>
        <v>Blank</v>
      </c>
      <c r="AF1213" s="217" t="str">
        <f t="shared" si="219"/>
        <v>Blank</v>
      </c>
      <c r="AG1213" s="9" t="str" cm="1">
        <f t="array" ref="AG1213">_xlfn.IFS(ISNUMBER(AC1213), "", ISNUMBER(SEARCH("Blank", AC1213)), "", ISERROR(AC1213), "Bad input on tab 3")</f>
        <v/>
      </c>
    </row>
    <row r="1214" spans="2:33" ht="15" customHeight="1" x14ac:dyDescent="0.75">
      <c r="B1214" s="205" t="str">
        <f>'5 Driver Data'!B1214</f>
        <v>1206</v>
      </c>
      <c r="C1214" s="193">
        <f>'5 Driver Data'!C1214</f>
        <v>0</v>
      </c>
      <c r="D1214" s="192">
        <f>'5 Driver Data'!D1214</f>
        <v>0</v>
      </c>
      <c r="E1214" s="191">
        <f>'5 Driver Data'!E1214</f>
        <v>0</v>
      </c>
      <c r="F1214" s="191">
        <f>'5 Driver Data'!F1214</f>
        <v>0</v>
      </c>
      <c r="G1214" s="191">
        <f>'5 Driver Data'!G1214</f>
        <v>0</v>
      </c>
      <c r="H1214" s="191">
        <f>'5 Driver Data'!H1214</f>
        <v>0</v>
      </c>
      <c r="I1214" s="191">
        <f>'5 Driver Data'!I1214</f>
        <v>0</v>
      </c>
      <c r="J1214" s="191">
        <f>'5 Driver Data'!J1214</f>
        <v>0</v>
      </c>
      <c r="K1214" s="206">
        <f>'5 Driver Data'!K1214</f>
        <v>0</v>
      </c>
      <c r="L1214" s="1"/>
      <c r="M1214" s="216" t="str">
        <f>IF(D1214=0,"Blank",'3 Model Input'!E$44*'3 Model Input'!E$45)</f>
        <v>Blank</v>
      </c>
      <c r="N1214" s="197" t="str">
        <f t="shared" si="210"/>
        <v>Blank</v>
      </c>
      <c r="O1214" s="197" t="str">
        <f>IF(D1214=0,"Blank",'3 Model Input'!E$49*(1-'3 Model Input'!E$51))</f>
        <v>Blank</v>
      </c>
      <c r="P1214" s="197" t="str">
        <f t="shared" si="211"/>
        <v>Blank</v>
      </c>
      <c r="Q1214" s="197" t="str">
        <f>IF(D1214=0,"Blank",IF(D1214="BEV",E1214*(1-'3 Model Input'!E$54), E1214))</f>
        <v>Blank</v>
      </c>
      <c r="R1214" s="198" t="str">
        <f>IF(D1214=0,"Blank",IF(D1214="PHEV",F1214/G1214,F1214*(1-'3 Model Input'!E$54)/G1214))</f>
        <v>Blank</v>
      </c>
      <c r="S1214" s="198" t="str">
        <f>IF(D1214=0,"Blank",IF(D1214="PHEV",MIN(M1214,E1214),MIN(M1214,(E1214*(1-'3 Model Input'!E$54)))))</f>
        <v>Blank</v>
      </c>
      <c r="T1214" s="217" t="str">
        <f t="shared" si="212"/>
        <v>Blank</v>
      </c>
      <c r="U1214" s="89"/>
      <c r="V1214" s="216" t="str">
        <f>IF(D1214=0,"Blank",P1214*'3 Model Input'!E$50)</f>
        <v>Blank</v>
      </c>
      <c r="W1214" s="197" t="str">
        <f t="shared" si="213"/>
        <v>Blank</v>
      </c>
      <c r="X1214" s="197" t="str">
        <f t="shared" si="214"/>
        <v>Blank</v>
      </c>
      <c r="Y1214" s="197" t="str">
        <f t="shared" si="215"/>
        <v>Blank</v>
      </c>
      <c r="Z1214" s="197" t="str">
        <f t="shared" si="216"/>
        <v>Blank</v>
      </c>
      <c r="AA1214" s="223" t="str" cm="1">
        <f t="array" ref="AA1214">_xlfn.IFS(ISTEXT('3 Model Input'!F$70),"Missing",ISTEXT('3 Model Input'!I$70),"Missing",ISNUMBER('3 Model Input'!K$70),'3 Model Input'!K$70*P1214)</f>
        <v>Missing</v>
      </c>
      <c r="AB1214" s="89"/>
      <c r="AC1214" s="227" t="str" cm="1">
        <f t="array" ref="AC1214">IF(D1214=0,"Blank",_xlfn.IFS('3 Model Input'!E$61=1,(V1214*G1214)/T1214,'3 Model Input'!E$61=2,(W1214*G1214)/T1214,'3 Model Input'!E$61=3,(X1214*G1214)/T1214,'3 Model Input'!E$61=4,(Y1214*G1214)/T1214,'3 Model Input'!E$61=5,(Z1214*G1214)/T1214, ISTEXT('3 Model Input'!E$61),"Missing",'3 Model Input'!E$61=6,(AA1214*G1214)/T1214))</f>
        <v>Blank</v>
      </c>
      <c r="AD1214" s="202" t="str">
        <f t="shared" si="217"/>
        <v>Blank</v>
      </c>
      <c r="AE1214" s="202" t="str">
        <f t="shared" si="218"/>
        <v>Blank</v>
      </c>
      <c r="AF1214" s="217" t="str">
        <f t="shared" si="219"/>
        <v>Blank</v>
      </c>
      <c r="AG1214" s="9" t="str" cm="1">
        <f t="array" ref="AG1214">_xlfn.IFS(ISNUMBER(AC1214), "", ISNUMBER(SEARCH("Blank", AC1214)), "", ISERROR(AC1214), "Bad input on tab 3")</f>
        <v/>
      </c>
    </row>
    <row r="1215" spans="2:33" ht="15" customHeight="1" x14ac:dyDescent="0.75">
      <c r="B1215" s="205" t="str">
        <f>'5 Driver Data'!B1215</f>
        <v>1207</v>
      </c>
      <c r="C1215" s="193">
        <f>'5 Driver Data'!C1215</f>
        <v>0</v>
      </c>
      <c r="D1215" s="192">
        <f>'5 Driver Data'!D1215</f>
        <v>0</v>
      </c>
      <c r="E1215" s="191">
        <f>'5 Driver Data'!E1215</f>
        <v>0</v>
      </c>
      <c r="F1215" s="191">
        <f>'5 Driver Data'!F1215</f>
        <v>0</v>
      </c>
      <c r="G1215" s="191">
        <f>'5 Driver Data'!G1215</f>
        <v>0</v>
      </c>
      <c r="H1215" s="191">
        <f>'5 Driver Data'!H1215</f>
        <v>0</v>
      </c>
      <c r="I1215" s="191">
        <f>'5 Driver Data'!I1215</f>
        <v>0</v>
      </c>
      <c r="J1215" s="191">
        <f>'5 Driver Data'!J1215</f>
        <v>0</v>
      </c>
      <c r="K1215" s="206">
        <f>'5 Driver Data'!K1215</f>
        <v>0</v>
      </c>
      <c r="L1215" s="1"/>
      <c r="M1215" s="216" t="str">
        <f>IF(D1215=0,"Blank",'3 Model Input'!E$44*'3 Model Input'!E$45)</f>
        <v>Blank</v>
      </c>
      <c r="N1215" s="197" t="str">
        <f t="shared" si="210"/>
        <v>Blank</v>
      </c>
      <c r="O1215" s="197" t="str">
        <f>IF(D1215=0,"Blank",'3 Model Input'!E$49*(1-'3 Model Input'!E$51))</f>
        <v>Blank</v>
      </c>
      <c r="P1215" s="197" t="str">
        <f t="shared" si="211"/>
        <v>Blank</v>
      </c>
      <c r="Q1215" s="197" t="str">
        <f>IF(D1215=0,"Blank",IF(D1215="BEV",E1215*(1-'3 Model Input'!E$54), E1215))</f>
        <v>Blank</v>
      </c>
      <c r="R1215" s="198" t="str">
        <f>IF(D1215=0,"Blank",IF(D1215="PHEV",F1215/G1215,F1215*(1-'3 Model Input'!E$54)/G1215))</f>
        <v>Blank</v>
      </c>
      <c r="S1215" s="198" t="str">
        <f>IF(D1215=0,"Blank",IF(D1215="PHEV",MIN(M1215,E1215),MIN(M1215,(E1215*(1-'3 Model Input'!E$54)))))</f>
        <v>Blank</v>
      </c>
      <c r="T1215" s="217" t="str">
        <f t="shared" si="212"/>
        <v>Blank</v>
      </c>
      <c r="U1215" s="89"/>
      <c r="V1215" s="216" t="str">
        <f>IF(D1215=0,"Blank",P1215*'3 Model Input'!E$50)</f>
        <v>Blank</v>
      </c>
      <c r="W1215" s="197" t="str">
        <f t="shared" si="213"/>
        <v>Blank</v>
      </c>
      <c r="X1215" s="197" t="str">
        <f t="shared" si="214"/>
        <v>Blank</v>
      </c>
      <c r="Y1215" s="197" t="str">
        <f t="shared" si="215"/>
        <v>Blank</v>
      </c>
      <c r="Z1215" s="197" t="str">
        <f t="shared" si="216"/>
        <v>Blank</v>
      </c>
      <c r="AA1215" s="223" t="str" cm="1">
        <f t="array" ref="AA1215">_xlfn.IFS(ISTEXT('3 Model Input'!F$70),"Missing",ISTEXT('3 Model Input'!I$70),"Missing",ISNUMBER('3 Model Input'!K$70),'3 Model Input'!K$70*P1215)</f>
        <v>Missing</v>
      </c>
      <c r="AB1215" s="89"/>
      <c r="AC1215" s="227" t="str" cm="1">
        <f t="array" ref="AC1215">IF(D1215=0,"Blank",_xlfn.IFS('3 Model Input'!E$61=1,(V1215*G1215)/T1215,'3 Model Input'!E$61=2,(W1215*G1215)/T1215,'3 Model Input'!E$61=3,(X1215*G1215)/T1215,'3 Model Input'!E$61=4,(Y1215*G1215)/T1215,'3 Model Input'!E$61=5,(Z1215*G1215)/T1215, ISTEXT('3 Model Input'!E$61),"Missing",'3 Model Input'!E$61=6,(AA1215*G1215)/T1215))</f>
        <v>Blank</v>
      </c>
      <c r="AD1215" s="202" t="str">
        <f t="shared" si="217"/>
        <v>Blank</v>
      </c>
      <c r="AE1215" s="202" t="str">
        <f t="shared" si="218"/>
        <v>Blank</v>
      </c>
      <c r="AF1215" s="217" t="str">
        <f t="shared" si="219"/>
        <v>Blank</v>
      </c>
      <c r="AG1215" s="9" t="str" cm="1">
        <f t="array" ref="AG1215">_xlfn.IFS(ISNUMBER(AC1215), "", ISNUMBER(SEARCH("Blank", AC1215)), "", ISERROR(AC1215), "Bad input on tab 3")</f>
        <v/>
      </c>
    </row>
    <row r="1216" spans="2:33" ht="15" customHeight="1" x14ac:dyDescent="0.75">
      <c r="B1216" s="205" t="str">
        <f>'5 Driver Data'!B1216</f>
        <v>1208</v>
      </c>
      <c r="C1216" s="193">
        <f>'5 Driver Data'!C1216</f>
        <v>0</v>
      </c>
      <c r="D1216" s="192">
        <f>'5 Driver Data'!D1216</f>
        <v>0</v>
      </c>
      <c r="E1216" s="191">
        <f>'5 Driver Data'!E1216</f>
        <v>0</v>
      </c>
      <c r="F1216" s="191">
        <f>'5 Driver Data'!F1216</f>
        <v>0</v>
      </c>
      <c r="G1216" s="191">
        <f>'5 Driver Data'!G1216</f>
        <v>0</v>
      </c>
      <c r="H1216" s="191">
        <f>'5 Driver Data'!H1216</f>
        <v>0</v>
      </c>
      <c r="I1216" s="191">
        <f>'5 Driver Data'!I1216</f>
        <v>0</v>
      </c>
      <c r="J1216" s="191">
        <f>'5 Driver Data'!J1216</f>
        <v>0</v>
      </c>
      <c r="K1216" s="206">
        <f>'5 Driver Data'!K1216</f>
        <v>0</v>
      </c>
      <c r="L1216" s="1"/>
      <c r="M1216" s="216" t="str">
        <f>IF(D1216=0,"Blank",'3 Model Input'!E$44*'3 Model Input'!E$45)</f>
        <v>Blank</v>
      </c>
      <c r="N1216" s="197" t="str">
        <f t="shared" si="210"/>
        <v>Blank</v>
      </c>
      <c r="O1216" s="197" t="str">
        <f>IF(D1216=0,"Blank",'3 Model Input'!E$49*(1-'3 Model Input'!E$51))</f>
        <v>Blank</v>
      </c>
      <c r="P1216" s="197" t="str">
        <f t="shared" si="211"/>
        <v>Blank</v>
      </c>
      <c r="Q1216" s="197" t="str">
        <f>IF(D1216=0,"Blank",IF(D1216="BEV",E1216*(1-'3 Model Input'!E$54), E1216))</f>
        <v>Blank</v>
      </c>
      <c r="R1216" s="198" t="str">
        <f>IF(D1216=0,"Blank",IF(D1216="PHEV",F1216/G1216,F1216*(1-'3 Model Input'!E$54)/G1216))</f>
        <v>Blank</v>
      </c>
      <c r="S1216" s="198" t="str">
        <f>IF(D1216=0,"Blank",IF(D1216="PHEV",MIN(M1216,E1216),MIN(M1216,(E1216*(1-'3 Model Input'!E$54)))))</f>
        <v>Blank</v>
      </c>
      <c r="T1216" s="217" t="str">
        <f t="shared" si="212"/>
        <v>Blank</v>
      </c>
      <c r="U1216" s="89"/>
      <c r="V1216" s="216" t="str">
        <f>IF(D1216=0,"Blank",P1216*'3 Model Input'!E$50)</f>
        <v>Blank</v>
      </c>
      <c r="W1216" s="197" t="str">
        <f t="shared" si="213"/>
        <v>Blank</v>
      </c>
      <c r="X1216" s="197" t="str">
        <f t="shared" si="214"/>
        <v>Blank</v>
      </c>
      <c r="Y1216" s="197" t="str">
        <f t="shared" si="215"/>
        <v>Blank</v>
      </c>
      <c r="Z1216" s="197" t="str">
        <f t="shared" si="216"/>
        <v>Blank</v>
      </c>
      <c r="AA1216" s="223" t="str" cm="1">
        <f t="array" ref="AA1216">_xlfn.IFS(ISTEXT('3 Model Input'!F$70),"Missing",ISTEXT('3 Model Input'!I$70),"Missing",ISNUMBER('3 Model Input'!K$70),'3 Model Input'!K$70*P1216)</f>
        <v>Missing</v>
      </c>
      <c r="AB1216" s="89"/>
      <c r="AC1216" s="227" t="str" cm="1">
        <f t="array" ref="AC1216">IF(D1216=0,"Blank",_xlfn.IFS('3 Model Input'!E$61=1,(V1216*G1216)/T1216,'3 Model Input'!E$61=2,(W1216*G1216)/T1216,'3 Model Input'!E$61=3,(X1216*G1216)/T1216,'3 Model Input'!E$61=4,(Y1216*G1216)/T1216,'3 Model Input'!E$61=5,(Z1216*G1216)/T1216, ISTEXT('3 Model Input'!E$61),"Missing",'3 Model Input'!E$61=6,(AA1216*G1216)/T1216))</f>
        <v>Blank</v>
      </c>
      <c r="AD1216" s="202" t="str">
        <f t="shared" si="217"/>
        <v>Blank</v>
      </c>
      <c r="AE1216" s="202" t="str">
        <f t="shared" si="218"/>
        <v>Blank</v>
      </c>
      <c r="AF1216" s="217" t="str">
        <f t="shared" si="219"/>
        <v>Blank</v>
      </c>
      <c r="AG1216" s="9" t="str" cm="1">
        <f t="array" ref="AG1216">_xlfn.IFS(ISNUMBER(AC1216), "", ISNUMBER(SEARCH("Blank", AC1216)), "", ISERROR(AC1216), "Bad input on tab 3")</f>
        <v/>
      </c>
    </row>
    <row r="1217" spans="2:33" ht="15" customHeight="1" x14ac:dyDescent="0.75">
      <c r="B1217" s="205" t="str">
        <f>'5 Driver Data'!B1217</f>
        <v>1209</v>
      </c>
      <c r="C1217" s="193">
        <f>'5 Driver Data'!C1217</f>
        <v>0</v>
      </c>
      <c r="D1217" s="192">
        <f>'5 Driver Data'!D1217</f>
        <v>0</v>
      </c>
      <c r="E1217" s="191">
        <f>'5 Driver Data'!E1217</f>
        <v>0</v>
      </c>
      <c r="F1217" s="191">
        <f>'5 Driver Data'!F1217</f>
        <v>0</v>
      </c>
      <c r="G1217" s="191">
        <f>'5 Driver Data'!G1217</f>
        <v>0</v>
      </c>
      <c r="H1217" s="191">
        <f>'5 Driver Data'!H1217</f>
        <v>0</v>
      </c>
      <c r="I1217" s="191">
        <f>'5 Driver Data'!I1217</f>
        <v>0</v>
      </c>
      <c r="J1217" s="191">
        <f>'5 Driver Data'!J1217</f>
        <v>0</v>
      </c>
      <c r="K1217" s="206">
        <f>'5 Driver Data'!K1217</f>
        <v>0</v>
      </c>
      <c r="L1217" s="1"/>
      <c r="M1217" s="216" t="str">
        <f>IF(D1217=0,"Blank",'3 Model Input'!E$44*'3 Model Input'!E$45)</f>
        <v>Blank</v>
      </c>
      <c r="N1217" s="197" t="str">
        <f t="shared" si="210"/>
        <v>Blank</v>
      </c>
      <c r="O1217" s="197" t="str">
        <f>IF(D1217=0,"Blank",'3 Model Input'!E$49*(1-'3 Model Input'!E$51))</f>
        <v>Blank</v>
      </c>
      <c r="P1217" s="197" t="str">
        <f t="shared" si="211"/>
        <v>Blank</v>
      </c>
      <c r="Q1217" s="197" t="str">
        <f>IF(D1217=0,"Blank",IF(D1217="BEV",E1217*(1-'3 Model Input'!E$54), E1217))</f>
        <v>Blank</v>
      </c>
      <c r="R1217" s="198" t="str">
        <f>IF(D1217=0,"Blank",IF(D1217="PHEV",F1217/G1217,F1217*(1-'3 Model Input'!E$54)/G1217))</f>
        <v>Blank</v>
      </c>
      <c r="S1217" s="198" t="str">
        <f>IF(D1217=0,"Blank",IF(D1217="PHEV",MIN(M1217,E1217),MIN(M1217,(E1217*(1-'3 Model Input'!E$54)))))</f>
        <v>Blank</v>
      </c>
      <c r="T1217" s="217" t="str">
        <f t="shared" si="212"/>
        <v>Blank</v>
      </c>
      <c r="U1217" s="89"/>
      <c r="V1217" s="216" t="str">
        <f>IF(D1217=0,"Blank",P1217*'3 Model Input'!E$50)</f>
        <v>Blank</v>
      </c>
      <c r="W1217" s="197" t="str">
        <f t="shared" si="213"/>
        <v>Blank</v>
      </c>
      <c r="X1217" s="197" t="str">
        <f t="shared" si="214"/>
        <v>Blank</v>
      </c>
      <c r="Y1217" s="197" t="str">
        <f t="shared" si="215"/>
        <v>Blank</v>
      </c>
      <c r="Z1217" s="197" t="str">
        <f t="shared" si="216"/>
        <v>Blank</v>
      </c>
      <c r="AA1217" s="223" t="str" cm="1">
        <f t="array" ref="AA1217">_xlfn.IFS(ISTEXT('3 Model Input'!F$70),"Missing",ISTEXT('3 Model Input'!I$70),"Missing",ISNUMBER('3 Model Input'!K$70),'3 Model Input'!K$70*P1217)</f>
        <v>Missing</v>
      </c>
      <c r="AB1217" s="89"/>
      <c r="AC1217" s="227" t="str" cm="1">
        <f t="array" ref="AC1217">IF(D1217=0,"Blank",_xlfn.IFS('3 Model Input'!E$61=1,(V1217*G1217)/T1217,'3 Model Input'!E$61=2,(W1217*G1217)/T1217,'3 Model Input'!E$61=3,(X1217*G1217)/T1217,'3 Model Input'!E$61=4,(Y1217*G1217)/T1217,'3 Model Input'!E$61=5,(Z1217*G1217)/T1217, ISTEXT('3 Model Input'!E$61),"Missing",'3 Model Input'!E$61=6,(AA1217*G1217)/T1217))</f>
        <v>Blank</v>
      </c>
      <c r="AD1217" s="202" t="str">
        <f t="shared" si="217"/>
        <v>Blank</v>
      </c>
      <c r="AE1217" s="202" t="str">
        <f t="shared" si="218"/>
        <v>Blank</v>
      </c>
      <c r="AF1217" s="217" t="str">
        <f t="shared" si="219"/>
        <v>Blank</v>
      </c>
      <c r="AG1217" s="9" t="str" cm="1">
        <f t="array" ref="AG1217">_xlfn.IFS(ISNUMBER(AC1217), "", ISNUMBER(SEARCH("Blank", AC1217)), "", ISERROR(AC1217), "Bad input on tab 3")</f>
        <v/>
      </c>
    </row>
    <row r="1218" spans="2:33" ht="15" customHeight="1" x14ac:dyDescent="0.75">
      <c r="B1218" s="205" t="str">
        <f>'5 Driver Data'!B1218</f>
        <v>1210</v>
      </c>
      <c r="C1218" s="193">
        <f>'5 Driver Data'!C1218</f>
        <v>0</v>
      </c>
      <c r="D1218" s="192">
        <f>'5 Driver Data'!D1218</f>
        <v>0</v>
      </c>
      <c r="E1218" s="191">
        <f>'5 Driver Data'!E1218</f>
        <v>0</v>
      </c>
      <c r="F1218" s="191">
        <f>'5 Driver Data'!F1218</f>
        <v>0</v>
      </c>
      <c r="G1218" s="191">
        <f>'5 Driver Data'!G1218</f>
        <v>0</v>
      </c>
      <c r="H1218" s="191">
        <f>'5 Driver Data'!H1218</f>
        <v>0</v>
      </c>
      <c r="I1218" s="191">
        <f>'5 Driver Data'!I1218</f>
        <v>0</v>
      </c>
      <c r="J1218" s="191">
        <f>'5 Driver Data'!J1218</f>
        <v>0</v>
      </c>
      <c r="K1218" s="206">
        <f>'5 Driver Data'!K1218</f>
        <v>0</v>
      </c>
      <c r="L1218" s="1"/>
      <c r="M1218" s="216" t="str">
        <f>IF(D1218=0,"Blank",'3 Model Input'!E$44*'3 Model Input'!E$45)</f>
        <v>Blank</v>
      </c>
      <c r="N1218" s="197" t="str">
        <f t="shared" si="210"/>
        <v>Blank</v>
      </c>
      <c r="O1218" s="197" t="str">
        <f>IF(D1218=0,"Blank",'3 Model Input'!E$49*(1-'3 Model Input'!E$51))</f>
        <v>Blank</v>
      </c>
      <c r="P1218" s="197" t="str">
        <f t="shared" si="211"/>
        <v>Blank</v>
      </c>
      <c r="Q1218" s="197" t="str">
        <f>IF(D1218=0,"Blank",IF(D1218="BEV",E1218*(1-'3 Model Input'!E$54), E1218))</f>
        <v>Blank</v>
      </c>
      <c r="R1218" s="198" t="str">
        <f>IF(D1218=0,"Blank",IF(D1218="PHEV",F1218/G1218,F1218*(1-'3 Model Input'!E$54)/G1218))</f>
        <v>Blank</v>
      </c>
      <c r="S1218" s="198" t="str">
        <f>IF(D1218=0,"Blank",IF(D1218="PHEV",MIN(M1218,E1218),MIN(M1218,(E1218*(1-'3 Model Input'!E$54)))))</f>
        <v>Blank</v>
      </c>
      <c r="T1218" s="217" t="str">
        <f t="shared" si="212"/>
        <v>Blank</v>
      </c>
      <c r="U1218" s="89"/>
      <c r="V1218" s="216" t="str">
        <f>IF(D1218=0,"Blank",P1218*'3 Model Input'!E$50)</f>
        <v>Blank</v>
      </c>
      <c r="W1218" s="197" t="str">
        <f t="shared" si="213"/>
        <v>Blank</v>
      </c>
      <c r="X1218" s="197" t="str">
        <f t="shared" si="214"/>
        <v>Blank</v>
      </c>
      <c r="Y1218" s="197" t="str">
        <f t="shared" si="215"/>
        <v>Blank</v>
      </c>
      <c r="Z1218" s="197" t="str">
        <f t="shared" si="216"/>
        <v>Blank</v>
      </c>
      <c r="AA1218" s="223" t="str" cm="1">
        <f t="array" ref="AA1218">_xlfn.IFS(ISTEXT('3 Model Input'!F$70),"Missing",ISTEXT('3 Model Input'!I$70),"Missing",ISNUMBER('3 Model Input'!K$70),'3 Model Input'!K$70*P1218)</f>
        <v>Missing</v>
      </c>
      <c r="AB1218" s="89"/>
      <c r="AC1218" s="227" t="str" cm="1">
        <f t="array" ref="AC1218">IF(D1218=0,"Blank",_xlfn.IFS('3 Model Input'!E$61=1,(V1218*G1218)/T1218,'3 Model Input'!E$61=2,(W1218*G1218)/T1218,'3 Model Input'!E$61=3,(X1218*G1218)/T1218,'3 Model Input'!E$61=4,(Y1218*G1218)/T1218,'3 Model Input'!E$61=5,(Z1218*G1218)/T1218, ISTEXT('3 Model Input'!E$61),"Missing",'3 Model Input'!E$61=6,(AA1218*G1218)/T1218))</f>
        <v>Blank</v>
      </c>
      <c r="AD1218" s="202" t="str">
        <f t="shared" si="217"/>
        <v>Blank</v>
      </c>
      <c r="AE1218" s="202" t="str">
        <f t="shared" si="218"/>
        <v>Blank</v>
      </c>
      <c r="AF1218" s="217" t="str">
        <f t="shared" si="219"/>
        <v>Blank</v>
      </c>
      <c r="AG1218" s="9" t="str" cm="1">
        <f t="array" ref="AG1218">_xlfn.IFS(ISNUMBER(AC1218), "", ISNUMBER(SEARCH("Blank", AC1218)), "", ISERROR(AC1218), "Bad input on tab 3")</f>
        <v/>
      </c>
    </row>
    <row r="1219" spans="2:33" ht="15" customHeight="1" x14ac:dyDescent="0.75">
      <c r="B1219" s="205" t="str">
        <f>'5 Driver Data'!B1219</f>
        <v>1211</v>
      </c>
      <c r="C1219" s="193">
        <f>'5 Driver Data'!C1219</f>
        <v>0</v>
      </c>
      <c r="D1219" s="192">
        <f>'5 Driver Data'!D1219</f>
        <v>0</v>
      </c>
      <c r="E1219" s="191">
        <f>'5 Driver Data'!E1219</f>
        <v>0</v>
      </c>
      <c r="F1219" s="191">
        <f>'5 Driver Data'!F1219</f>
        <v>0</v>
      </c>
      <c r="G1219" s="191">
        <f>'5 Driver Data'!G1219</f>
        <v>0</v>
      </c>
      <c r="H1219" s="191">
        <f>'5 Driver Data'!H1219</f>
        <v>0</v>
      </c>
      <c r="I1219" s="191">
        <f>'5 Driver Data'!I1219</f>
        <v>0</v>
      </c>
      <c r="J1219" s="191">
        <f>'5 Driver Data'!J1219</f>
        <v>0</v>
      </c>
      <c r="K1219" s="206">
        <f>'5 Driver Data'!K1219</f>
        <v>0</v>
      </c>
      <c r="L1219" s="1"/>
      <c r="M1219" s="216" t="str">
        <f>IF(D1219=0,"Blank",'3 Model Input'!E$44*'3 Model Input'!E$45)</f>
        <v>Blank</v>
      </c>
      <c r="N1219" s="197" t="str">
        <f t="shared" si="210"/>
        <v>Blank</v>
      </c>
      <c r="O1219" s="197" t="str">
        <f>IF(D1219=0,"Blank",'3 Model Input'!E$49*(1-'3 Model Input'!E$51))</f>
        <v>Blank</v>
      </c>
      <c r="P1219" s="197" t="str">
        <f t="shared" si="211"/>
        <v>Blank</v>
      </c>
      <c r="Q1219" s="197" t="str">
        <f>IF(D1219=0,"Blank",IF(D1219="BEV",E1219*(1-'3 Model Input'!E$54), E1219))</f>
        <v>Blank</v>
      </c>
      <c r="R1219" s="198" t="str">
        <f>IF(D1219=0,"Blank",IF(D1219="PHEV",F1219/G1219,F1219*(1-'3 Model Input'!E$54)/G1219))</f>
        <v>Blank</v>
      </c>
      <c r="S1219" s="198" t="str">
        <f>IF(D1219=0,"Blank",IF(D1219="PHEV",MIN(M1219,E1219),MIN(M1219,(E1219*(1-'3 Model Input'!E$54)))))</f>
        <v>Blank</v>
      </c>
      <c r="T1219" s="217" t="str">
        <f t="shared" si="212"/>
        <v>Blank</v>
      </c>
      <c r="U1219" s="89"/>
      <c r="V1219" s="216" t="str">
        <f>IF(D1219=0,"Blank",P1219*'3 Model Input'!E$50)</f>
        <v>Blank</v>
      </c>
      <c r="W1219" s="197" t="str">
        <f t="shared" si="213"/>
        <v>Blank</v>
      </c>
      <c r="X1219" s="197" t="str">
        <f t="shared" si="214"/>
        <v>Blank</v>
      </c>
      <c r="Y1219" s="197" t="str">
        <f t="shared" si="215"/>
        <v>Blank</v>
      </c>
      <c r="Z1219" s="197" t="str">
        <f t="shared" si="216"/>
        <v>Blank</v>
      </c>
      <c r="AA1219" s="223" t="str" cm="1">
        <f t="array" ref="AA1219">_xlfn.IFS(ISTEXT('3 Model Input'!F$70),"Missing",ISTEXT('3 Model Input'!I$70),"Missing",ISNUMBER('3 Model Input'!K$70),'3 Model Input'!K$70*P1219)</f>
        <v>Missing</v>
      </c>
      <c r="AB1219" s="89"/>
      <c r="AC1219" s="227" t="str" cm="1">
        <f t="array" ref="AC1219">IF(D1219=0,"Blank",_xlfn.IFS('3 Model Input'!E$61=1,(V1219*G1219)/T1219,'3 Model Input'!E$61=2,(W1219*G1219)/T1219,'3 Model Input'!E$61=3,(X1219*G1219)/T1219,'3 Model Input'!E$61=4,(Y1219*G1219)/T1219,'3 Model Input'!E$61=5,(Z1219*G1219)/T1219, ISTEXT('3 Model Input'!E$61),"Missing",'3 Model Input'!E$61=6,(AA1219*G1219)/T1219))</f>
        <v>Blank</v>
      </c>
      <c r="AD1219" s="202" t="str">
        <f t="shared" si="217"/>
        <v>Blank</v>
      </c>
      <c r="AE1219" s="202" t="str">
        <f t="shared" si="218"/>
        <v>Blank</v>
      </c>
      <c r="AF1219" s="217" t="str">
        <f t="shared" si="219"/>
        <v>Blank</v>
      </c>
      <c r="AG1219" s="9" t="str" cm="1">
        <f t="array" ref="AG1219">_xlfn.IFS(ISNUMBER(AC1219), "", ISNUMBER(SEARCH("Blank", AC1219)), "", ISERROR(AC1219), "Bad input on tab 3")</f>
        <v/>
      </c>
    </row>
    <row r="1220" spans="2:33" ht="15" customHeight="1" x14ac:dyDescent="0.75">
      <c r="B1220" s="205" t="str">
        <f>'5 Driver Data'!B1220</f>
        <v>1212</v>
      </c>
      <c r="C1220" s="193">
        <f>'5 Driver Data'!C1220</f>
        <v>0</v>
      </c>
      <c r="D1220" s="192">
        <f>'5 Driver Data'!D1220</f>
        <v>0</v>
      </c>
      <c r="E1220" s="191">
        <f>'5 Driver Data'!E1220</f>
        <v>0</v>
      </c>
      <c r="F1220" s="191">
        <f>'5 Driver Data'!F1220</f>
        <v>0</v>
      </c>
      <c r="G1220" s="191">
        <f>'5 Driver Data'!G1220</f>
        <v>0</v>
      </c>
      <c r="H1220" s="191">
        <f>'5 Driver Data'!H1220</f>
        <v>0</v>
      </c>
      <c r="I1220" s="191">
        <f>'5 Driver Data'!I1220</f>
        <v>0</v>
      </c>
      <c r="J1220" s="191">
        <f>'5 Driver Data'!J1220</f>
        <v>0</v>
      </c>
      <c r="K1220" s="206">
        <f>'5 Driver Data'!K1220</f>
        <v>0</v>
      </c>
      <c r="L1220" s="1"/>
      <c r="M1220" s="216" t="str">
        <f>IF(D1220=0,"Blank",'3 Model Input'!E$44*'3 Model Input'!E$45)</f>
        <v>Blank</v>
      </c>
      <c r="N1220" s="197" t="str">
        <f t="shared" si="210"/>
        <v>Blank</v>
      </c>
      <c r="O1220" s="197" t="str">
        <f>IF(D1220=0,"Blank",'3 Model Input'!E$49*(1-'3 Model Input'!E$51))</f>
        <v>Blank</v>
      </c>
      <c r="P1220" s="197" t="str">
        <f t="shared" si="211"/>
        <v>Blank</v>
      </c>
      <c r="Q1220" s="197" t="str">
        <f>IF(D1220=0,"Blank",IF(D1220="BEV",E1220*(1-'3 Model Input'!E$54), E1220))</f>
        <v>Blank</v>
      </c>
      <c r="R1220" s="198" t="str">
        <f>IF(D1220=0,"Blank",IF(D1220="PHEV",F1220/G1220,F1220*(1-'3 Model Input'!E$54)/G1220))</f>
        <v>Blank</v>
      </c>
      <c r="S1220" s="198" t="str">
        <f>IF(D1220=0,"Blank",IF(D1220="PHEV",MIN(M1220,E1220),MIN(M1220,(E1220*(1-'3 Model Input'!E$54)))))</f>
        <v>Blank</v>
      </c>
      <c r="T1220" s="217" t="str">
        <f t="shared" si="212"/>
        <v>Blank</v>
      </c>
      <c r="U1220" s="89"/>
      <c r="V1220" s="216" t="str">
        <f>IF(D1220=0,"Blank",P1220*'3 Model Input'!E$50)</f>
        <v>Blank</v>
      </c>
      <c r="W1220" s="197" t="str">
        <f t="shared" si="213"/>
        <v>Blank</v>
      </c>
      <c r="X1220" s="197" t="str">
        <f t="shared" si="214"/>
        <v>Blank</v>
      </c>
      <c r="Y1220" s="197" t="str">
        <f t="shared" si="215"/>
        <v>Blank</v>
      </c>
      <c r="Z1220" s="197" t="str">
        <f t="shared" si="216"/>
        <v>Blank</v>
      </c>
      <c r="AA1220" s="223" t="str" cm="1">
        <f t="array" ref="AA1220">_xlfn.IFS(ISTEXT('3 Model Input'!F$70),"Missing",ISTEXT('3 Model Input'!I$70),"Missing",ISNUMBER('3 Model Input'!K$70),'3 Model Input'!K$70*P1220)</f>
        <v>Missing</v>
      </c>
      <c r="AB1220" s="89"/>
      <c r="AC1220" s="227" t="str" cm="1">
        <f t="array" ref="AC1220">IF(D1220=0,"Blank",_xlfn.IFS('3 Model Input'!E$61=1,(V1220*G1220)/T1220,'3 Model Input'!E$61=2,(W1220*G1220)/T1220,'3 Model Input'!E$61=3,(X1220*G1220)/T1220,'3 Model Input'!E$61=4,(Y1220*G1220)/T1220,'3 Model Input'!E$61=5,(Z1220*G1220)/T1220, ISTEXT('3 Model Input'!E$61),"Missing",'3 Model Input'!E$61=6,(AA1220*G1220)/T1220))</f>
        <v>Blank</v>
      </c>
      <c r="AD1220" s="202" t="str">
        <f t="shared" si="217"/>
        <v>Blank</v>
      </c>
      <c r="AE1220" s="202" t="str">
        <f t="shared" si="218"/>
        <v>Blank</v>
      </c>
      <c r="AF1220" s="217" t="str">
        <f t="shared" si="219"/>
        <v>Blank</v>
      </c>
      <c r="AG1220" s="9" t="str" cm="1">
        <f t="array" ref="AG1220">_xlfn.IFS(ISNUMBER(AC1220), "", ISNUMBER(SEARCH("Blank", AC1220)), "", ISERROR(AC1220), "Bad input on tab 3")</f>
        <v/>
      </c>
    </row>
    <row r="1221" spans="2:33" ht="15" customHeight="1" x14ac:dyDescent="0.75">
      <c r="B1221" s="205" t="str">
        <f>'5 Driver Data'!B1221</f>
        <v>1213</v>
      </c>
      <c r="C1221" s="193">
        <f>'5 Driver Data'!C1221</f>
        <v>0</v>
      </c>
      <c r="D1221" s="192">
        <f>'5 Driver Data'!D1221</f>
        <v>0</v>
      </c>
      <c r="E1221" s="191">
        <f>'5 Driver Data'!E1221</f>
        <v>0</v>
      </c>
      <c r="F1221" s="191">
        <f>'5 Driver Data'!F1221</f>
        <v>0</v>
      </c>
      <c r="G1221" s="191">
        <f>'5 Driver Data'!G1221</f>
        <v>0</v>
      </c>
      <c r="H1221" s="191">
        <f>'5 Driver Data'!H1221</f>
        <v>0</v>
      </c>
      <c r="I1221" s="191">
        <f>'5 Driver Data'!I1221</f>
        <v>0</v>
      </c>
      <c r="J1221" s="191">
        <f>'5 Driver Data'!J1221</f>
        <v>0</v>
      </c>
      <c r="K1221" s="206">
        <f>'5 Driver Data'!K1221</f>
        <v>0</v>
      </c>
      <c r="L1221" s="1"/>
      <c r="M1221" s="216" t="str">
        <f>IF(D1221=0,"Blank",'3 Model Input'!E$44*'3 Model Input'!E$45)</f>
        <v>Blank</v>
      </c>
      <c r="N1221" s="197" t="str">
        <f t="shared" si="210"/>
        <v>Blank</v>
      </c>
      <c r="O1221" s="197" t="str">
        <f>IF(D1221=0,"Blank",'3 Model Input'!E$49*(1-'3 Model Input'!E$51))</f>
        <v>Blank</v>
      </c>
      <c r="P1221" s="197" t="str">
        <f t="shared" si="211"/>
        <v>Blank</v>
      </c>
      <c r="Q1221" s="197" t="str">
        <f>IF(D1221=0,"Blank",IF(D1221="BEV",E1221*(1-'3 Model Input'!E$54), E1221))</f>
        <v>Blank</v>
      </c>
      <c r="R1221" s="198" t="str">
        <f>IF(D1221=0,"Blank",IF(D1221="PHEV",F1221/G1221,F1221*(1-'3 Model Input'!E$54)/G1221))</f>
        <v>Blank</v>
      </c>
      <c r="S1221" s="198" t="str">
        <f>IF(D1221=0,"Blank",IF(D1221="PHEV",MIN(M1221,E1221),MIN(M1221,(E1221*(1-'3 Model Input'!E$54)))))</f>
        <v>Blank</v>
      </c>
      <c r="T1221" s="217" t="str">
        <f t="shared" si="212"/>
        <v>Blank</v>
      </c>
      <c r="U1221" s="89"/>
      <c r="V1221" s="216" t="str">
        <f>IF(D1221=0,"Blank",P1221*'3 Model Input'!E$50)</f>
        <v>Blank</v>
      </c>
      <c r="W1221" s="197" t="str">
        <f t="shared" si="213"/>
        <v>Blank</v>
      </c>
      <c r="X1221" s="197" t="str">
        <f t="shared" si="214"/>
        <v>Blank</v>
      </c>
      <c r="Y1221" s="197" t="str">
        <f t="shared" si="215"/>
        <v>Blank</v>
      </c>
      <c r="Z1221" s="197" t="str">
        <f t="shared" si="216"/>
        <v>Blank</v>
      </c>
      <c r="AA1221" s="223" t="str" cm="1">
        <f t="array" ref="AA1221">_xlfn.IFS(ISTEXT('3 Model Input'!F$70),"Missing",ISTEXT('3 Model Input'!I$70),"Missing",ISNUMBER('3 Model Input'!K$70),'3 Model Input'!K$70*P1221)</f>
        <v>Missing</v>
      </c>
      <c r="AB1221" s="89"/>
      <c r="AC1221" s="227" t="str" cm="1">
        <f t="array" ref="AC1221">IF(D1221=0,"Blank",_xlfn.IFS('3 Model Input'!E$61=1,(V1221*G1221)/T1221,'3 Model Input'!E$61=2,(W1221*G1221)/T1221,'3 Model Input'!E$61=3,(X1221*G1221)/T1221,'3 Model Input'!E$61=4,(Y1221*G1221)/T1221,'3 Model Input'!E$61=5,(Z1221*G1221)/T1221, ISTEXT('3 Model Input'!E$61),"Missing",'3 Model Input'!E$61=6,(AA1221*G1221)/T1221))</f>
        <v>Blank</v>
      </c>
      <c r="AD1221" s="202" t="str">
        <f t="shared" si="217"/>
        <v>Blank</v>
      </c>
      <c r="AE1221" s="202" t="str">
        <f t="shared" si="218"/>
        <v>Blank</v>
      </c>
      <c r="AF1221" s="217" t="str">
        <f t="shared" si="219"/>
        <v>Blank</v>
      </c>
      <c r="AG1221" s="9" t="str" cm="1">
        <f t="array" ref="AG1221">_xlfn.IFS(ISNUMBER(AC1221), "", ISNUMBER(SEARCH("Blank", AC1221)), "", ISERROR(AC1221), "Bad input on tab 3")</f>
        <v/>
      </c>
    </row>
    <row r="1222" spans="2:33" ht="15" customHeight="1" x14ac:dyDescent="0.75">
      <c r="B1222" s="205" t="str">
        <f>'5 Driver Data'!B1222</f>
        <v>1214</v>
      </c>
      <c r="C1222" s="193">
        <f>'5 Driver Data'!C1222</f>
        <v>0</v>
      </c>
      <c r="D1222" s="192">
        <f>'5 Driver Data'!D1222</f>
        <v>0</v>
      </c>
      <c r="E1222" s="191">
        <f>'5 Driver Data'!E1222</f>
        <v>0</v>
      </c>
      <c r="F1222" s="191">
        <f>'5 Driver Data'!F1222</f>
        <v>0</v>
      </c>
      <c r="G1222" s="191">
        <f>'5 Driver Data'!G1222</f>
        <v>0</v>
      </c>
      <c r="H1222" s="191">
        <f>'5 Driver Data'!H1222</f>
        <v>0</v>
      </c>
      <c r="I1222" s="191">
        <f>'5 Driver Data'!I1222</f>
        <v>0</v>
      </c>
      <c r="J1222" s="191">
        <f>'5 Driver Data'!J1222</f>
        <v>0</v>
      </c>
      <c r="K1222" s="206">
        <f>'5 Driver Data'!K1222</f>
        <v>0</v>
      </c>
      <c r="L1222" s="1"/>
      <c r="M1222" s="216" t="str">
        <f>IF(D1222=0,"Blank",'3 Model Input'!E$44*'3 Model Input'!E$45)</f>
        <v>Blank</v>
      </c>
      <c r="N1222" s="197" t="str">
        <f t="shared" si="210"/>
        <v>Blank</v>
      </c>
      <c r="O1222" s="197" t="str">
        <f>IF(D1222=0,"Blank",'3 Model Input'!E$49*(1-'3 Model Input'!E$51))</f>
        <v>Blank</v>
      </c>
      <c r="P1222" s="197" t="str">
        <f t="shared" si="211"/>
        <v>Blank</v>
      </c>
      <c r="Q1222" s="197" t="str">
        <f>IF(D1222=0,"Blank",IF(D1222="BEV",E1222*(1-'3 Model Input'!E$54), E1222))</f>
        <v>Blank</v>
      </c>
      <c r="R1222" s="198" t="str">
        <f>IF(D1222=0,"Blank",IF(D1222="PHEV",F1222/G1222,F1222*(1-'3 Model Input'!E$54)/G1222))</f>
        <v>Blank</v>
      </c>
      <c r="S1222" s="198" t="str">
        <f>IF(D1222=0,"Blank",IF(D1222="PHEV",MIN(M1222,E1222),MIN(M1222,(E1222*(1-'3 Model Input'!E$54)))))</f>
        <v>Blank</v>
      </c>
      <c r="T1222" s="217" t="str">
        <f t="shared" si="212"/>
        <v>Blank</v>
      </c>
      <c r="U1222" s="89"/>
      <c r="V1222" s="216" t="str">
        <f>IF(D1222=0,"Blank",P1222*'3 Model Input'!E$50)</f>
        <v>Blank</v>
      </c>
      <c r="W1222" s="197" t="str">
        <f t="shared" si="213"/>
        <v>Blank</v>
      </c>
      <c r="X1222" s="197" t="str">
        <f t="shared" si="214"/>
        <v>Blank</v>
      </c>
      <c r="Y1222" s="197" t="str">
        <f t="shared" si="215"/>
        <v>Blank</v>
      </c>
      <c r="Z1222" s="197" t="str">
        <f t="shared" si="216"/>
        <v>Blank</v>
      </c>
      <c r="AA1222" s="223" t="str" cm="1">
        <f t="array" ref="AA1222">_xlfn.IFS(ISTEXT('3 Model Input'!F$70),"Missing",ISTEXT('3 Model Input'!I$70),"Missing",ISNUMBER('3 Model Input'!K$70),'3 Model Input'!K$70*P1222)</f>
        <v>Missing</v>
      </c>
      <c r="AB1222" s="89"/>
      <c r="AC1222" s="227" t="str" cm="1">
        <f t="array" ref="AC1222">IF(D1222=0,"Blank",_xlfn.IFS('3 Model Input'!E$61=1,(V1222*G1222)/T1222,'3 Model Input'!E$61=2,(W1222*G1222)/T1222,'3 Model Input'!E$61=3,(X1222*G1222)/T1222,'3 Model Input'!E$61=4,(Y1222*G1222)/T1222,'3 Model Input'!E$61=5,(Z1222*G1222)/T1222, ISTEXT('3 Model Input'!E$61),"Missing",'3 Model Input'!E$61=6,(AA1222*G1222)/T1222))</f>
        <v>Blank</v>
      </c>
      <c r="AD1222" s="202" t="str">
        <f t="shared" si="217"/>
        <v>Blank</v>
      </c>
      <c r="AE1222" s="202" t="str">
        <f t="shared" si="218"/>
        <v>Blank</v>
      </c>
      <c r="AF1222" s="217" t="str">
        <f t="shared" si="219"/>
        <v>Blank</v>
      </c>
      <c r="AG1222" s="9" t="str" cm="1">
        <f t="array" ref="AG1222">_xlfn.IFS(ISNUMBER(AC1222), "", ISNUMBER(SEARCH("Blank", AC1222)), "", ISERROR(AC1222), "Bad input on tab 3")</f>
        <v/>
      </c>
    </row>
    <row r="1223" spans="2:33" ht="15" customHeight="1" x14ac:dyDescent="0.75">
      <c r="B1223" s="205" t="str">
        <f>'5 Driver Data'!B1223</f>
        <v>1215</v>
      </c>
      <c r="C1223" s="193">
        <f>'5 Driver Data'!C1223</f>
        <v>0</v>
      </c>
      <c r="D1223" s="192">
        <f>'5 Driver Data'!D1223</f>
        <v>0</v>
      </c>
      <c r="E1223" s="191">
        <f>'5 Driver Data'!E1223</f>
        <v>0</v>
      </c>
      <c r="F1223" s="191">
        <f>'5 Driver Data'!F1223</f>
        <v>0</v>
      </c>
      <c r="G1223" s="191">
        <f>'5 Driver Data'!G1223</f>
        <v>0</v>
      </c>
      <c r="H1223" s="191">
        <f>'5 Driver Data'!H1223</f>
        <v>0</v>
      </c>
      <c r="I1223" s="191">
        <f>'5 Driver Data'!I1223</f>
        <v>0</v>
      </c>
      <c r="J1223" s="191">
        <f>'5 Driver Data'!J1223</f>
        <v>0</v>
      </c>
      <c r="K1223" s="206">
        <f>'5 Driver Data'!K1223</f>
        <v>0</v>
      </c>
      <c r="L1223" s="1"/>
      <c r="M1223" s="216" t="str">
        <f>IF(D1223=0,"Blank",'3 Model Input'!E$44*'3 Model Input'!E$45)</f>
        <v>Blank</v>
      </c>
      <c r="N1223" s="197" t="str">
        <f t="shared" si="210"/>
        <v>Blank</v>
      </c>
      <c r="O1223" s="197" t="str">
        <f>IF(D1223=0,"Blank",'3 Model Input'!E$49*(1-'3 Model Input'!E$51))</f>
        <v>Blank</v>
      </c>
      <c r="P1223" s="197" t="str">
        <f t="shared" si="211"/>
        <v>Blank</v>
      </c>
      <c r="Q1223" s="197" t="str">
        <f>IF(D1223=0,"Blank",IF(D1223="BEV",E1223*(1-'3 Model Input'!E$54), E1223))</f>
        <v>Blank</v>
      </c>
      <c r="R1223" s="198" t="str">
        <f>IF(D1223=0,"Blank",IF(D1223="PHEV",F1223/G1223,F1223*(1-'3 Model Input'!E$54)/G1223))</f>
        <v>Blank</v>
      </c>
      <c r="S1223" s="198" t="str">
        <f>IF(D1223=0,"Blank",IF(D1223="PHEV",MIN(M1223,E1223),MIN(M1223,(E1223*(1-'3 Model Input'!E$54)))))</f>
        <v>Blank</v>
      </c>
      <c r="T1223" s="217" t="str">
        <f t="shared" si="212"/>
        <v>Blank</v>
      </c>
      <c r="U1223" s="89"/>
      <c r="V1223" s="216" t="str">
        <f>IF(D1223=0,"Blank",P1223*'3 Model Input'!E$50)</f>
        <v>Blank</v>
      </c>
      <c r="W1223" s="197" t="str">
        <f t="shared" si="213"/>
        <v>Blank</v>
      </c>
      <c r="X1223" s="197" t="str">
        <f t="shared" si="214"/>
        <v>Blank</v>
      </c>
      <c r="Y1223" s="197" t="str">
        <f t="shared" si="215"/>
        <v>Blank</v>
      </c>
      <c r="Z1223" s="197" t="str">
        <f t="shared" si="216"/>
        <v>Blank</v>
      </c>
      <c r="AA1223" s="223" t="str" cm="1">
        <f t="array" ref="AA1223">_xlfn.IFS(ISTEXT('3 Model Input'!F$70),"Missing",ISTEXT('3 Model Input'!I$70),"Missing",ISNUMBER('3 Model Input'!K$70),'3 Model Input'!K$70*P1223)</f>
        <v>Missing</v>
      </c>
      <c r="AB1223" s="89"/>
      <c r="AC1223" s="227" t="str" cm="1">
        <f t="array" ref="AC1223">IF(D1223=0,"Blank",_xlfn.IFS('3 Model Input'!E$61=1,(V1223*G1223)/T1223,'3 Model Input'!E$61=2,(W1223*G1223)/T1223,'3 Model Input'!E$61=3,(X1223*G1223)/T1223,'3 Model Input'!E$61=4,(Y1223*G1223)/T1223,'3 Model Input'!E$61=5,(Z1223*G1223)/T1223, ISTEXT('3 Model Input'!E$61),"Missing",'3 Model Input'!E$61=6,(AA1223*G1223)/T1223))</f>
        <v>Blank</v>
      </c>
      <c r="AD1223" s="202" t="str">
        <f t="shared" si="217"/>
        <v>Blank</v>
      </c>
      <c r="AE1223" s="202" t="str">
        <f t="shared" si="218"/>
        <v>Blank</v>
      </c>
      <c r="AF1223" s="217" t="str">
        <f t="shared" si="219"/>
        <v>Blank</v>
      </c>
      <c r="AG1223" s="9" t="str" cm="1">
        <f t="array" ref="AG1223">_xlfn.IFS(ISNUMBER(AC1223), "", ISNUMBER(SEARCH("Blank", AC1223)), "", ISERROR(AC1223), "Bad input on tab 3")</f>
        <v/>
      </c>
    </row>
    <row r="1224" spans="2:33" ht="15" customHeight="1" x14ac:dyDescent="0.75">
      <c r="B1224" s="205" t="str">
        <f>'5 Driver Data'!B1224</f>
        <v>1216</v>
      </c>
      <c r="C1224" s="193">
        <f>'5 Driver Data'!C1224</f>
        <v>0</v>
      </c>
      <c r="D1224" s="192">
        <f>'5 Driver Data'!D1224</f>
        <v>0</v>
      </c>
      <c r="E1224" s="191">
        <f>'5 Driver Data'!E1224</f>
        <v>0</v>
      </c>
      <c r="F1224" s="191">
        <f>'5 Driver Data'!F1224</f>
        <v>0</v>
      </c>
      <c r="G1224" s="191">
        <f>'5 Driver Data'!G1224</f>
        <v>0</v>
      </c>
      <c r="H1224" s="191">
        <f>'5 Driver Data'!H1224</f>
        <v>0</v>
      </c>
      <c r="I1224" s="191">
        <f>'5 Driver Data'!I1224</f>
        <v>0</v>
      </c>
      <c r="J1224" s="191">
        <f>'5 Driver Data'!J1224</f>
        <v>0</v>
      </c>
      <c r="K1224" s="206">
        <f>'5 Driver Data'!K1224</f>
        <v>0</v>
      </c>
      <c r="L1224" s="1"/>
      <c r="M1224" s="216" t="str">
        <f>IF(D1224=0,"Blank",'3 Model Input'!E$44*'3 Model Input'!E$45)</f>
        <v>Blank</v>
      </c>
      <c r="N1224" s="197" t="str">
        <f t="shared" si="210"/>
        <v>Blank</v>
      </c>
      <c r="O1224" s="197" t="str">
        <f>IF(D1224=0,"Blank",'3 Model Input'!E$49*(1-'3 Model Input'!E$51))</f>
        <v>Blank</v>
      </c>
      <c r="P1224" s="197" t="str">
        <f t="shared" si="211"/>
        <v>Blank</v>
      </c>
      <c r="Q1224" s="197" t="str">
        <f>IF(D1224=0,"Blank",IF(D1224="BEV",E1224*(1-'3 Model Input'!E$54), E1224))</f>
        <v>Blank</v>
      </c>
      <c r="R1224" s="198" t="str">
        <f>IF(D1224=0,"Blank",IF(D1224="PHEV",F1224/G1224,F1224*(1-'3 Model Input'!E$54)/G1224))</f>
        <v>Blank</v>
      </c>
      <c r="S1224" s="198" t="str">
        <f>IF(D1224=0,"Blank",IF(D1224="PHEV",MIN(M1224,E1224),MIN(M1224,(E1224*(1-'3 Model Input'!E$54)))))</f>
        <v>Blank</v>
      </c>
      <c r="T1224" s="217" t="str">
        <f t="shared" si="212"/>
        <v>Blank</v>
      </c>
      <c r="U1224" s="89"/>
      <c r="V1224" s="216" t="str">
        <f>IF(D1224=0,"Blank",P1224*'3 Model Input'!E$50)</f>
        <v>Blank</v>
      </c>
      <c r="W1224" s="197" t="str">
        <f t="shared" si="213"/>
        <v>Blank</v>
      </c>
      <c r="X1224" s="197" t="str">
        <f t="shared" si="214"/>
        <v>Blank</v>
      </c>
      <c r="Y1224" s="197" t="str">
        <f t="shared" si="215"/>
        <v>Blank</v>
      </c>
      <c r="Z1224" s="197" t="str">
        <f t="shared" si="216"/>
        <v>Blank</v>
      </c>
      <c r="AA1224" s="223" t="str" cm="1">
        <f t="array" ref="AA1224">_xlfn.IFS(ISTEXT('3 Model Input'!F$70),"Missing",ISTEXT('3 Model Input'!I$70),"Missing",ISNUMBER('3 Model Input'!K$70),'3 Model Input'!K$70*P1224)</f>
        <v>Missing</v>
      </c>
      <c r="AB1224" s="89"/>
      <c r="AC1224" s="227" t="str" cm="1">
        <f t="array" ref="AC1224">IF(D1224=0,"Blank",_xlfn.IFS('3 Model Input'!E$61=1,(V1224*G1224)/T1224,'3 Model Input'!E$61=2,(W1224*G1224)/T1224,'3 Model Input'!E$61=3,(X1224*G1224)/T1224,'3 Model Input'!E$61=4,(Y1224*G1224)/T1224,'3 Model Input'!E$61=5,(Z1224*G1224)/T1224, ISTEXT('3 Model Input'!E$61),"Missing",'3 Model Input'!E$61=6,(AA1224*G1224)/T1224))</f>
        <v>Blank</v>
      </c>
      <c r="AD1224" s="202" t="str">
        <f t="shared" si="217"/>
        <v>Blank</v>
      </c>
      <c r="AE1224" s="202" t="str">
        <f t="shared" si="218"/>
        <v>Blank</v>
      </c>
      <c r="AF1224" s="217" t="str">
        <f t="shared" si="219"/>
        <v>Blank</v>
      </c>
      <c r="AG1224" s="9" t="str" cm="1">
        <f t="array" ref="AG1224">_xlfn.IFS(ISNUMBER(AC1224), "", ISNUMBER(SEARCH("Blank", AC1224)), "", ISERROR(AC1224), "Bad input on tab 3")</f>
        <v/>
      </c>
    </row>
    <row r="1225" spans="2:33" ht="15" customHeight="1" x14ac:dyDescent="0.75">
      <c r="B1225" s="205" t="str">
        <f>'5 Driver Data'!B1225</f>
        <v>1217</v>
      </c>
      <c r="C1225" s="193">
        <f>'5 Driver Data'!C1225</f>
        <v>0</v>
      </c>
      <c r="D1225" s="192">
        <f>'5 Driver Data'!D1225</f>
        <v>0</v>
      </c>
      <c r="E1225" s="191">
        <f>'5 Driver Data'!E1225</f>
        <v>0</v>
      </c>
      <c r="F1225" s="191">
        <f>'5 Driver Data'!F1225</f>
        <v>0</v>
      </c>
      <c r="G1225" s="191">
        <f>'5 Driver Data'!G1225</f>
        <v>0</v>
      </c>
      <c r="H1225" s="191">
        <f>'5 Driver Data'!H1225</f>
        <v>0</v>
      </c>
      <c r="I1225" s="191">
        <f>'5 Driver Data'!I1225</f>
        <v>0</v>
      </c>
      <c r="J1225" s="191">
        <f>'5 Driver Data'!J1225</f>
        <v>0</v>
      </c>
      <c r="K1225" s="206">
        <f>'5 Driver Data'!K1225</f>
        <v>0</v>
      </c>
      <c r="L1225" s="1"/>
      <c r="M1225" s="216" t="str">
        <f>IF(D1225=0,"Blank",'3 Model Input'!E$44*'3 Model Input'!E$45)</f>
        <v>Blank</v>
      </c>
      <c r="N1225" s="197" t="str">
        <f t="shared" si="210"/>
        <v>Blank</v>
      </c>
      <c r="O1225" s="197" t="str">
        <f>IF(D1225=0,"Blank",'3 Model Input'!E$49*(1-'3 Model Input'!E$51))</f>
        <v>Blank</v>
      </c>
      <c r="P1225" s="197" t="str">
        <f t="shared" si="211"/>
        <v>Blank</v>
      </c>
      <c r="Q1225" s="197" t="str">
        <f>IF(D1225=0,"Blank",IF(D1225="BEV",E1225*(1-'3 Model Input'!E$54), E1225))</f>
        <v>Blank</v>
      </c>
      <c r="R1225" s="198" t="str">
        <f>IF(D1225=0,"Blank",IF(D1225="PHEV",F1225/G1225,F1225*(1-'3 Model Input'!E$54)/G1225))</f>
        <v>Blank</v>
      </c>
      <c r="S1225" s="198" t="str">
        <f>IF(D1225=0,"Blank",IF(D1225="PHEV",MIN(M1225,E1225),MIN(M1225,(E1225*(1-'3 Model Input'!E$54)))))</f>
        <v>Blank</v>
      </c>
      <c r="T1225" s="217" t="str">
        <f t="shared" si="212"/>
        <v>Blank</v>
      </c>
      <c r="U1225" s="89"/>
      <c r="V1225" s="216" t="str">
        <f>IF(D1225=0,"Blank",P1225*'3 Model Input'!E$50)</f>
        <v>Blank</v>
      </c>
      <c r="W1225" s="197" t="str">
        <f t="shared" si="213"/>
        <v>Blank</v>
      </c>
      <c r="X1225" s="197" t="str">
        <f t="shared" si="214"/>
        <v>Blank</v>
      </c>
      <c r="Y1225" s="197" t="str">
        <f t="shared" si="215"/>
        <v>Blank</v>
      </c>
      <c r="Z1225" s="197" t="str">
        <f t="shared" si="216"/>
        <v>Blank</v>
      </c>
      <c r="AA1225" s="223" t="str" cm="1">
        <f t="array" ref="AA1225">_xlfn.IFS(ISTEXT('3 Model Input'!F$70),"Missing",ISTEXT('3 Model Input'!I$70),"Missing",ISNUMBER('3 Model Input'!K$70),'3 Model Input'!K$70*P1225)</f>
        <v>Missing</v>
      </c>
      <c r="AB1225" s="89"/>
      <c r="AC1225" s="227" t="str" cm="1">
        <f t="array" ref="AC1225">IF(D1225=0,"Blank",_xlfn.IFS('3 Model Input'!E$61=1,(V1225*G1225)/T1225,'3 Model Input'!E$61=2,(W1225*G1225)/T1225,'3 Model Input'!E$61=3,(X1225*G1225)/T1225,'3 Model Input'!E$61=4,(Y1225*G1225)/T1225,'3 Model Input'!E$61=5,(Z1225*G1225)/T1225, ISTEXT('3 Model Input'!E$61),"Missing",'3 Model Input'!E$61=6,(AA1225*G1225)/T1225))</f>
        <v>Blank</v>
      </c>
      <c r="AD1225" s="202" t="str">
        <f t="shared" si="217"/>
        <v>Blank</v>
      </c>
      <c r="AE1225" s="202" t="str">
        <f t="shared" si="218"/>
        <v>Blank</v>
      </c>
      <c r="AF1225" s="217" t="str">
        <f t="shared" si="219"/>
        <v>Blank</v>
      </c>
      <c r="AG1225" s="9" t="str" cm="1">
        <f t="array" ref="AG1225">_xlfn.IFS(ISNUMBER(AC1225), "", ISNUMBER(SEARCH("Blank", AC1225)), "", ISERROR(AC1225), "Bad input on tab 3")</f>
        <v/>
      </c>
    </row>
    <row r="1226" spans="2:33" ht="15" customHeight="1" x14ac:dyDescent="0.75">
      <c r="B1226" s="205" t="str">
        <f>'5 Driver Data'!B1226</f>
        <v>1218</v>
      </c>
      <c r="C1226" s="193">
        <f>'5 Driver Data'!C1226</f>
        <v>0</v>
      </c>
      <c r="D1226" s="192">
        <f>'5 Driver Data'!D1226</f>
        <v>0</v>
      </c>
      <c r="E1226" s="191">
        <f>'5 Driver Data'!E1226</f>
        <v>0</v>
      </c>
      <c r="F1226" s="191">
        <f>'5 Driver Data'!F1226</f>
        <v>0</v>
      </c>
      <c r="G1226" s="191">
        <f>'5 Driver Data'!G1226</f>
        <v>0</v>
      </c>
      <c r="H1226" s="191">
        <f>'5 Driver Data'!H1226</f>
        <v>0</v>
      </c>
      <c r="I1226" s="191">
        <f>'5 Driver Data'!I1226</f>
        <v>0</v>
      </c>
      <c r="J1226" s="191">
        <f>'5 Driver Data'!J1226</f>
        <v>0</v>
      </c>
      <c r="K1226" s="206">
        <f>'5 Driver Data'!K1226</f>
        <v>0</v>
      </c>
      <c r="L1226" s="1"/>
      <c r="M1226" s="216" t="str">
        <f>IF(D1226=0,"Blank",'3 Model Input'!E$44*'3 Model Input'!E$45)</f>
        <v>Blank</v>
      </c>
      <c r="N1226" s="197" t="str">
        <f t="shared" si="210"/>
        <v>Blank</v>
      </c>
      <c r="O1226" s="197" t="str">
        <f>IF(D1226=0,"Blank",'3 Model Input'!E$49*(1-'3 Model Input'!E$51))</f>
        <v>Blank</v>
      </c>
      <c r="P1226" s="197" t="str">
        <f t="shared" si="211"/>
        <v>Blank</v>
      </c>
      <c r="Q1226" s="197" t="str">
        <f>IF(D1226=0,"Blank",IF(D1226="BEV",E1226*(1-'3 Model Input'!E$54), E1226))</f>
        <v>Blank</v>
      </c>
      <c r="R1226" s="198" t="str">
        <f>IF(D1226=0,"Blank",IF(D1226="PHEV",F1226/G1226,F1226*(1-'3 Model Input'!E$54)/G1226))</f>
        <v>Blank</v>
      </c>
      <c r="S1226" s="198" t="str">
        <f>IF(D1226=0,"Blank",IF(D1226="PHEV",MIN(M1226,E1226),MIN(M1226,(E1226*(1-'3 Model Input'!E$54)))))</f>
        <v>Blank</v>
      </c>
      <c r="T1226" s="217" t="str">
        <f t="shared" si="212"/>
        <v>Blank</v>
      </c>
      <c r="U1226" s="89"/>
      <c r="V1226" s="216" t="str">
        <f>IF(D1226=0,"Blank",P1226*'3 Model Input'!E$50)</f>
        <v>Blank</v>
      </c>
      <c r="W1226" s="197" t="str">
        <f t="shared" si="213"/>
        <v>Blank</v>
      </c>
      <c r="X1226" s="197" t="str">
        <f t="shared" si="214"/>
        <v>Blank</v>
      </c>
      <c r="Y1226" s="197" t="str">
        <f t="shared" si="215"/>
        <v>Blank</v>
      </c>
      <c r="Z1226" s="197" t="str">
        <f t="shared" si="216"/>
        <v>Blank</v>
      </c>
      <c r="AA1226" s="223" t="str" cm="1">
        <f t="array" ref="AA1226">_xlfn.IFS(ISTEXT('3 Model Input'!F$70),"Missing",ISTEXT('3 Model Input'!I$70),"Missing",ISNUMBER('3 Model Input'!K$70),'3 Model Input'!K$70*P1226)</f>
        <v>Missing</v>
      </c>
      <c r="AB1226" s="89"/>
      <c r="AC1226" s="227" t="str" cm="1">
        <f t="array" ref="AC1226">IF(D1226=0,"Blank",_xlfn.IFS('3 Model Input'!E$61=1,(V1226*G1226)/T1226,'3 Model Input'!E$61=2,(W1226*G1226)/T1226,'3 Model Input'!E$61=3,(X1226*G1226)/T1226,'3 Model Input'!E$61=4,(Y1226*G1226)/T1226,'3 Model Input'!E$61=5,(Z1226*G1226)/T1226, ISTEXT('3 Model Input'!E$61),"Missing",'3 Model Input'!E$61=6,(AA1226*G1226)/T1226))</f>
        <v>Blank</v>
      </c>
      <c r="AD1226" s="202" t="str">
        <f t="shared" si="217"/>
        <v>Blank</v>
      </c>
      <c r="AE1226" s="202" t="str">
        <f t="shared" si="218"/>
        <v>Blank</v>
      </c>
      <c r="AF1226" s="217" t="str">
        <f t="shared" si="219"/>
        <v>Blank</v>
      </c>
      <c r="AG1226" s="9" t="str" cm="1">
        <f t="array" ref="AG1226">_xlfn.IFS(ISNUMBER(AC1226), "", ISNUMBER(SEARCH("Blank", AC1226)), "", ISERROR(AC1226), "Bad input on tab 3")</f>
        <v/>
      </c>
    </row>
    <row r="1227" spans="2:33" ht="15" customHeight="1" x14ac:dyDescent="0.75">
      <c r="B1227" s="205" t="str">
        <f>'5 Driver Data'!B1227</f>
        <v>1219</v>
      </c>
      <c r="C1227" s="193">
        <f>'5 Driver Data'!C1227</f>
        <v>0</v>
      </c>
      <c r="D1227" s="192">
        <f>'5 Driver Data'!D1227</f>
        <v>0</v>
      </c>
      <c r="E1227" s="191">
        <f>'5 Driver Data'!E1227</f>
        <v>0</v>
      </c>
      <c r="F1227" s="191">
        <f>'5 Driver Data'!F1227</f>
        <v>0</v>
      </c>
      <c r="G1227" s="191">
        <f>'5 Driver Data'!G1227</f>
        <v>0</v>
      </c>
      <c r="H1227" s="191">
        <f>'5 Driver Data'!H1227</f>
        <v>0</v>
      </c>
      <c r="I1227" s="191">
        <f>'5 Driver Data'!I1227</f>
        <v>0</v>
      </c>
      <c r="J1227" s="191">
        <f>'5 Driver Data'!J1227</f>
        <v>0</v>
      </c>
      <c r="K1227" s="206">
        <f>'5 Driver Data'!K1227</f>
        <v>0</v>
      </c>
      <c r="L1227" s="1"/>
      <c r="M1227" s="216" t="str">
        <f>IF(D1227=0,"Blank",'3 Model Input'!E$44*'3 Model Input'!E$45)</f>
        <v>Blank</v>
      </c>
      <c r="N1227" s="197" t="str">
        <f t="shared" si="210"/>
        <v>Blank</v>
      </c>
      <c r="O1227" s="197" t="str">
        <f>IF(D1227=0,"Blank",'3 Model Input'!E$49*(1-'3 Model Input'!E$51))</f>
        <v>Blank</v>
      </c>
      <c r="P1227" s="197" t="str">
        <f t="shared" si="211"/>
        <v>Blank</v>
      </c>
      <c r="Q1227" s="197" t="str">
        <f>IF(D1227=0,"Blank",IF(D1227="BEV",E1227*(1-'3 Model Input'!E$54), E1227))</f>
        <v>Blank</v>
      </c>
      <c r="R1227" s="198" t="str">
        <f>IF(D1227=0,"Blank",IF(D1227="PHEV",F1227/G1227,F1227*(1-'3 Model Input'!E$54)/G1227))</f>
        <v>Blank</v>
      </c>
      <c r="S1227" s="198" t="str">
        <f>IF(D1227=0,"Blank",IF(D1227="PHEV",MIN(M1227,E1227),MIN(M1227,(E1227*(1-'3 Model Input'!E$54)))))</f>
        <v>Blank</v>
      </c>
      <c r="T1227" s="217" t="str">
        <f t="shared" si="212"/>
        <v>Blank</v>
      </c>
      <c r="U1227" s="89"/>
      <c r="V1227" s="216" t="str">
        <f>IF(D1227=0,"Blank",P1227*'3 Model Input'!E$50)</f>
        <v>Blank</v>
      </c>
      <c r="W1227" s="197" t="str">
        <f t="shared" si="213"/>
        <v>Blank</v>
      </c>
      <c r="X1227" s="197" t="str">
        <f t="shared" si="214"/>
        <v>Blank</v>
      </c>
      <c r="Y1227" s="197" t="str">
        <f t="shared" si="215"/>
        <v>Blank</v>
      </c>
      <c r="Z1227" s="197" t="str">
        <f t="shared" si="216"/>
        <v>Blank</v>
      </c>
      <c r="AA1227" s="223" t="str" cm="1">
        <f t="array" ref="AA1227">_xlfn.IFS(ISTEXT('3 Model Input'!F$70),"Missing",ISTEXT('3 Model Input'!I$70),"Missing",ISNUMBER('3 Model Input'!K$70),'3 Model Input'!K$70*P1227)</f>
        <v>Missing</v>
      </c>
      <c r="AB1227" s="89"/>
      <c r="AC1227" s="227" t="str" cm="1">
        <f t="array" ref="AC1227">IF(D1227=0,"Blank",_xlfn.IFS('3 Model Input'!E$61=1,(V1227*G1227)/T1227,'3 Model Input'!E$61=2,(W1227*G1227)/T1227,'3 Model Input'!E$61=3,(X1227*G1227)/T1227,'3 Model Input'!E$61=4,(Y1227*G1227)/T1227,'3 Model Input'!E$61=5,(Z1227*G1227)/T1227, ISTEXT('3 Model Input'!E$61),"Missing",'3 Model Input'!E$61=6,(AA1227*G1227)/T1227))</f>
        <v>Blank</v>
      </c>
      <c r="AD1227" s="202" t="str">
        <f t="shared" si="217"/>
        <v>Blank</v>
      </c>
      <c r="AE1227" s="202" t="str">
        <f t="shared" si="218"/>
        <v>Blank</v>
      </c>
      <c r="AF1227" s="217" t="str">
        <f t="shared" si="219"/>
        <v>Blank</v>
      </c>
      <c r="AG1227" s="9" t="str" cm="1">
        <f t="array" ref="AG1227">_xlfn.IFS(ISNUMBER(AC1227), "", ISNUMBER(SEARCH("Blank", AC1227)), "", ISERROR(AC1227), "Bad input on tab 3")</f>
        <v/>
      </c>
    </row>
    <row r="1228" spans="2:33" ht="15" customHeight="1" x14ac:dyDescent="0.75">
      <c r="B1228" s="205" t="str">
        <f>'5 Driver Data'!B1228</f>
        <v>1220</v>
      </c>
      <c r="C1228" s="193">
        <f>'5 Driver Data'!C1228</f>
        <v>0</v>
      </c>
      <c r="D1228" s="192">
        <f>'5 Driver Data'!D1228</f>
        <v>0</v>
      </c>
      <c r="E1228" s="191">
        <f>'5 Driver Data'!E1228</f>
        <v>0</v>
      </c>
      <c r="F1228" s="191">
        <f>'5 Driver Data'!F1228</f>
        <v>0</v>
      </c>
      <c r="G1228" s="191">
        <f>'5 Driver Data'!G1228</f>
        <v>0</v>
      </c>
      <c r="H1228" s="191">
        <f>'5 Driver Data'!H1228</f>
        <v>0</v>
      </c>
      <c r="I1228" s="191">
        <f>'5 Driver Data'!I1228</f>
        <v>0</v>
      </c>
      <c r="J1228" s="191">
        <f>'5 Driver Data'!J1228</f>
        <v>0</v>
      </c>
      <c r="K1228" s="206">
        <f>'5 Driver Data'!K1228</f>
        <v>0</v>
      </c>
      <c r="L1228" s="1"/>
      <c r="M1228" s="216" t="str">
        <f>IF(D1228=0,"Blank",'3 Model Input'!E$44*'3 Model Input'!E$45)</f>
        <v>Blank</v>
      </c>
      <c r="N1228" s="197" t="str">
        <f t="shared" si="210"/>
        <v>Blank</v>
      </c>
      <c r="O1228" s="197" t="str">
        <f>IF(D1228=0,"Blank",'3 Model Input'!E$49*(1-'3 Model Input'!E$51))</f>
        <v>Blank</v>
      </c>
      <c r="P1228" s="197" t="str">
        <f t="shared" si="211"/>
        <v>Blank</v>
      </c>
      <c r="Q1228" s="197" t="str">
        <f>IF(D1228=0,"Blank",IF(D1228="BEV",E1228*(1-'3 Model Input'!E$54), E1228))</f>
        <v>Blank</v>
      </c>
      <c r="R1228" s="198" t="str">
        <f>IF(D1228=0,"Blank",IF(D1228="PHEV",F1228/G1228,F1228*(1-'3 Model Input'!E$54)/G1228))</f>
        <v>Blank</v>
      </c>
      <c r="S1228" s="198" t="str">
        <f>IF(D1228=0,"Blank",IF(D1228="PHEV",MIN(M1228,E1228),MIN(M1228,(E1228*(1-'3 Model Input'!E$54)))))</f>
        <v>Blank</v>
      </c>
      <c r="T1228" s="217" t="str">
        <f t="shared" si="212"/>
        <v>Blank</v>
      </c>
      <c r="U1228" s="89"/>
      <c r="V1228" s="216" t="str">
        <f>IF(D1228=0,"Blank",P1228*'3 Model Input'!E$50)</f>
        <v>Blank</v>
      </c>
      <c r="W1228" s="197" t="str">
        <f t="shared" si="213"/>
        <v>Blank</v>
      </c>
      <c r="X1228" s="197" t="str">
        <f t="shared" si="214"/>
        <v>Blank</v>
      </c>
      <c r="Y1228" s="197" t="str">
        <f t="shared" si="215"/>
        <v>Blank</v>
      </c>
      <c r="Z1228" s="197" t="str">
        <f t="shared" si="216"/>
        <v>Blank</v>
      </c>
      <c r="AA1228" s="223" t="str" cm="1">
        <f t="array" ref="AA1228">_xlfn.IFS(ISTEXT('3 Model Input'!F$70),"Missing",ISTEXT('3 Model Input'!I$70),"Missing",ISNUMBER('3 Model Input'!K$70),'3 Model Input'!K$70*P1228)</f>
        <v>Missing</v>
      </c>
      <c r="AB1228" s="89"/>
      <c r="AC1228" s="227" t="str" cm="1">
        <f t="array" ref="AC1228">IF(D1228=0,"Blank",_xlfn.IFS('3 Model Input'!E$61=1,(V1228*G1228)/T1228,'3 Model Input'!E$61=2,(W1228*G1228)/T1228,'3 Model Input'!E$61=3,(X1228*G1228)/T1228,'3 Model Input'!E$61=4,(Y1228*G1228)/T1228,'3 Model Input'!E$61=5,(Z1228*G1228)/T1228, ISTEXT('3 Model Input'!E$61),"Missing",'3 Model Input'!E$61=6,(AA1228*G1228)/T1228))</f>
        <v>Blank</v>
      </c>
      <c r="AD1228" s="202" t="str">
        <f t="shared" si="217"/>
        <v>Blank</v>
      </c>
      <c r="AE1228" s="202" t="str">
        <f t="shared" si="218"/>
        <v>Blank</v>
      </c>
      <c r="AF1228" s="217" t="str">
        <f t="shared" si="219"/>
        <v>Blank</v>
      </c>
      <c r="AG1228" s="9" t="str" cm="1">
        <f t="array" ref="AG1228">_xlfn.IFS(ISNUMBER(AC1228), "", ISNUMBER(SEARCH("Blank", AC1228)), "", ISERROR(AC1228), "Bad input on tab 3")</f>
        <v/>
      </c>
    </row>
    <row r="1229" spans="2:33" ht="15" customHeight="1" x14ac:dyDescent="0.75">
      <c r="B1229" s="205" t="str">
        <f>'5 Driver Data'!B1229</f>
        <v>1221</v>
      </c>
      <c r="C1229" s="193">
        <f>'5 Driver Data'!C1229</f>
        <v>0</v>
      </c>
      <c r="D1229" s="192">
        <f>'5 Driver Data'!D1229</f>
        <v>0</v>
      </c>
      <c r="E1229" s="191">
        <f>'5 Driver Data'!E1229</f>
        <v>0</v>
      </c>
      <c r="F1229" s="191">
        <f>'5 Driver Data'!F1229</f>
        <v>0</v>
      </c>
      <c r="G1229" s="191">
        <f>'5 Driver Data'!G1229</f>
        <v>0</v>
      </c>
      <c r="H1229" s="191">
        <f>'5 Driver Data'!H1229</f>
        <v>0</v>
      </c>
      <c r="I1229" s="191">
        <f>'5 Driver Data'!I1229</f>
        <v>0</v>
      </c>
      <c r="J1229" s="191">
        <f>'5 Driver Data'!J1229</f>
        <v>0</v>
      </c>
      <c r="K1229" s="206">
        <f>'5 Driver Data'!K1229</f>
        <v>0</v>
      </c>
      <c r="L1229" s="1"/>
      <c r="M1229" s="216" t="str">
        <f>IF(D1229=0,"Blank",'3 Model Input'!E$44*'3 Model Input'!E$45)</f>
        <v>Blank</v>
      </c>
      <c r="N1229" s="197" t="str">
        <f t="shared" si="210"/>
        <v>Blank</v>
      </c>
      <c r="O1229" s="197" t="str">
        <f>IF(D1229=0,"Blank",'3 Model Input'!E$49*(1-'3 Model Input'!E$51))</f>
        <v>Blank</v>
      </c>
      <c r="P1229" s="197" t="str">
        <f t="shared" si="211"/>
        <v>Blank</v>
      </c>
      <c r="Q1229" s="197" t="str">
        <f>IF(D1229=0,"Blank",IF(D1229="BEV",E1229*(1-'3 Model Input'!E$54), E1229))</f>
        <v>Blank</v>
      </c>
      <c r="R1229" s="198" t="str">
        <f>IF(D1229=0,"Blank",IF(D1229="PHEV",F1229/G1229,F1229*(1-'3 Model Input'!E$54)/G1229))</f>
        <v>Blank</v>
      </c>
      <c r="S1229" s="198" t="str">
        <f>IF(D1229=0,"Blank",IF(D1229="PHEV",MIN(M1229,E1229),MIN(M1229,(E1229*(1-'3 Model Input'!E$54)))))</f>
        <v>Blank</v>
      </c>
      <c r="T1229" s="217" t="str">
        <f t="shared" si="212"/>
        <v>Blank</v>
      </c>
      <c r="U1229" s="89"/>
      <c r="V1229" s="216" t="str">
        <f>IF(D1229=0,"Blank",P1229*'3 Model Input'!E$50)</f>
        <v>Blank</v>
      </c>
      <c r="W1229" s="197" t="str">
        <f t="shared" si="213"/>
        <v>Blank</v>
      </c>
      <c r="X1229" s="197" t="str">
        <f t="shared" si="214"/>
        <v>Blank</v>
      </c>
      <c r="Y1229" s="197" t="str">
        <f t="shared" si="215"/>
        <v>Blank</v>
      </c>
      <c r="Z1229" s="197" t="str">
        <f t="shared" si="216"/>
        <v>Blank</v>
      </c>
      <c r="AA1229" s="223" t="str" cm="1">
        <f t="array" ref="AA1229">_xlfn.IFS(ISTEXT('3 Model Input'!F$70),"Missing",ISTEXT('3 Model Input'!I$70),"Missing",ISNUMBER('3 Model Input'!K$70),'3 Model Input'!K$70*P1229)</f>
        <v>Missing</v>
      </c>
      <c r="AB1229" s="89"/>
      <c r="AC1229" s="227" t="str" cm="1">
        <f t="array" ref="AC1229">IF(D1229=0,"Blank",_xlfn.IFS('3 Model Input'!E$61=1,(V1229*G1229)/T1229,'3 Model Input'!E$61=2,(W1229*G1229)/T1229,'3 Model Input'!E$61=3,(X1229*G1229)/T1229,'3 Model Input'!E$61=4,(Y1229*G1229)/T1229,'3 Model Input'!E$61=5,(Z1229*G1229)/T1229, ISTEXT('3 Model Input'!E$61),"Missing",'3 Model Input'!E$61=6,(AA1229*G1229)/T1229))</f>
        <v>Blank</v>
      </c>
      <c r="AD1229" s="202" t="str">
        <f t="shared" si="217"/>
        <v>Blank</v>
      </c>
      <c r="AE1229" s="202" t="str">
        <f t="shared" si="218"/>
        <v>Blank</v>
      </c>
      <c r="AF1229" s="217" t="str">
        <f t="shared" si="219"/>
        <v>Blank</v>
      </c>
      <c r="AG1229" s="9" t="str" cm="1">
        <f t="array" ref="AG1229">_xlfn.IFS(ISNUMBER(AC1229), "", ISNUMBER(SEARCH("Blank", AC1229)), "", ISERROR(AC1229), "Bad input on tab 3")</f>
        <v/>
      </c>
    </row>
    <row r="1230" spans="2:33" ht="15" customHeight="1" x14ac:dyDescent="0.75">
      <c r="B1230" s="205" t="str">
        <f>'5 Driver Data'!B1230</f>
        <v>1222</v>
      </c>
      <c r="C1230" s="193">
        <f>'5 Driver Data'!C1230</f>
        <v>0</v>
      </c>
      <c r="D1230" s="192">
        <f>'5 Driver Data'!D1230</f>
        <v>0</v>
      </c>
      <c r="E1230" s="191">
        <f>'5 Driver Data'!E1230</f>
        <v>0</v>
      </c>
      <c r="F1230" s="191">
        <f>'5 Driver Data'!F1230</f>
        <v>0</v>
      </c>
      <c r="G1230" s="191">
        <f>'5 Driver Data'!G1230</f>
        <v>0</v>
      </c>
      <c r="H1230" s="191">
        <f>'5 Driver Data'!H1230</f>
        <v>0</v>
      </c>
      <c r="I1230" s="191">
        <f>'5 Driver Data'!I1230</f>
        <v>0</v>
      </c>
      <c r="J1230" s="191">
        <f>'5 Driver Data'!J1230</f>
        <v>0</v>
      </c>
      <c r="K1230" s="206">
        <f>'5 Driver Data'!K1230</f>
        <v>0</v>
      </c>
      <c r="L1230" s="1"/>
      <c r="M1230" s="216" t="str">
        <f>IF(D1230=0,"Blank",'3 Model Input'!E$44*'3 Model Input'!E$45)</f>
        <v>Blank</v>
      </c>
      <c r="N1230" s="197" t="str">
        <f t="shared" si="210"/>
        <v>Blank</v>
      </c>
      <c r="O1230" s="197" t="str">
        <f>IF(D1230=0,"Blank",'3 Model Input'!E$49*(1-'3 Model Input'!E$51))</f>
        <v>Blank</v>
      </c>
      <c r="P1230" s="197" t="str">
        <f t="shared" si="211"/>
        <v>Blank</v>
      </c>
      <c r="Q1230" s="197" t="str">
        <f>IF(D1230=0,"Blank",IF(D1230="BEV",E1230*(1-'3 Model Input'!E$54), E1230))</f>
        <v>Blank</v>
      </c>
      <c r="R1230" s="198" t="str">
        <f>IF(D1230=0,"Blank",IF(D1230="PHEV",F1230/G1230,F1230*(1-'3 Model Input'!E$54)/G1230))</f>
        <v>Blank</v>
      </c>
      <c r="S1230" s="198" t="str">
        <f>IF(D1230=0,"Blank",IF(D1230="PHEV",MIN(M1230,E1230),MIN(M1230,(E1230*(1-'3 Model Input'!E$54)))))</f>
        <v>Blank</v>
      </c>
      <c r="T1230" s="217" t="str">
        <f t="shared" si="212"/>
        <v>Blank</v>
      </c>
      <c r="U1230" s="89"/>
      <c r="V1230" s="216" t="str">
        <f>IF(D1230=0,"Blank",P1230*'3 Model Input'!E$50)</f>
        <v>Blank</v>
      </c>
      <c r="W1230" s="197" t="str">
        <f t="shared" si="213"/>
        <v>Blank</v>
      </c>
      <c r="X1230" s="197" t="str">
        <f t="shared" si="214"/>
        <v>Blank</v>
      </c>
      <c r="Y1230" s="197" t="str">
        <f t="shared" si="215"/>
        <v>Blank</v>
      </c>
      <c r="Z1230" s="197" t="str">
        <f t="shared" si="216"/>
        <v>Blank</v>
      </c>
      <c r="AA1230" s="223" t="str" cm="1">
        <f t="array" ref="AA1230">_xlfn.IFS(ISTEXT('3 Model Input'!F$70),"Missing",ISTEXT('3 Model Input'!I$70),"Missing",ISNUMBER('3 Model Input'!K$70),'3 Model Input'!K$70*P1230)</f>
        <v>Missing</v>
      </c>
      <c r="AB1230" s="89"/>
      <c r="AC1230" s="227" t="str" cm="1">
        <f t="array" ref="AC1230">IF(D1230=0,"Blank",_xlfn.IFS('3 Model Input'!E$61=1,(V1230*G1230)/T1230,'3 Model Input'!E$61=2,(W1230*G1230)/T1230,'3 Model Input'!E$61=3,(X1230*G1230)/T1230,'3 Model Input'!E$61=4,(Y1230*G1230)/T1230,'3 Model Input'!E$61=5,(Z1230*G1230)/T1230, ISTEXT('3 Model Input'!E$61),"Missing",'3 Model Input'!E$61=6,(AA1230*G1230)/T1230))</f>
        <v>Blank</v>
      </c>
      <c r="AD1230" s="202" t="str">
        <f t="shared" si="217"/>
        <v>Blank</v>
      </c>
      <c r="AE1230" s="202" t="str">
        <f t="shared" si="218"/>
        <v>Blank</v>
      </c>
      <c r="AF1230" s="217" t="str">
        <f t="shared" si="219"/>
        <v>Blank</v>
      </c>
      <c r="AG1230" s="9" t="str" cm="1">
        <f t="array" ref="AG1230">_xlfn.IFS(ISNUMBER(AC1230), "", ISNUMBER(SEARCH("Blank", AC1230)), "", ISERROR(AC1230), "Bad input on tab 3")</f>
        <v/>
      </c>
    </row>
    <row r="1231" spans="2:33" ht="15" customHeight="1" x14ac:dyDescent="0.75">
      <c r="B1231" s="205" t="str">
        <f>'5 Driver Data'!B1231</f>
        <v>1223</v>
      </c>
      <c r="C1231" s="193">
        <f>'5 Driver Data'!C1231</f>
        <v>0</v>
      </c>
      <c r="D1231" s="192">
        <f>'5 Driver Data'!D1231</f>
        <v>0</v>
      </c>
      <c r="E1231" s="191">
        <f>'5 Driver Data'!E1231</f>
        <v>0</v>
      </c>
      <c r="F1231" s="191">
        <f>'5 Driver Data'!F1231</f>
        <v>0</v>
      </c>
      <c r="G1231" s="191">
        <f>'5 Driver Data'!G1231</f>
        <v>0</v>
      </c>
      <c r="H1231" s="191">
        <f>'5 Driver Data'!H1231</f>
        <v>0</v>
      </c>
      <c r="I1231" s="191">
        <f>'5 Driver Data'!I1231</f>
        <v>0</v>
      </c>
      <c r="J1231" s="191">
        <f>'5 Driver Data'!J1231</f>
        <v>0</v>
      </c>
      <c r="K1231" s="206">
        <f>'5 Driver Data'!K1231</f>
        <v>0</v>
      </c>
      <c r="L1231" s="1"/>
      <c r="M1231" s="216" t="str">
        <f>IF(D1231=0,"Blank",'3 Model Input'!E$44*'3 Model Input'!E$45)</f>
        <v>Blank</v>
      </c>
      <c r="N1231" s="197" t="str">
        <f t="shared" si="210"/>
        <v>Blank</v>
      </c>
      <c r="O1231" s="197" t="str">
        <f>IF(D1231=0,"Blank",'3 Model Input'!E$49*(1-'3 Model Input'!E$51))</f>
        <v>Blank</v>
      </c>
      <c r="P1231" s="197" t="str">
        <f t="shared" si="211"/>
        <v>Blank</v>
      </c>
      <c r="Q1231" s="197" t="str">
        <f>IF(D1231=0,"Blank",IF(D1231="BEV",E1231*(1-'3 Model Input'!E$54), E1231))</f>
        <v>Blank</v>
      </c>
      <c r="R1231" s="198" t="str">
        <f>IF(D1231=0,"Blank",IF(D1231="PHEV",F1231/G1231,F1231*(1-'3 Model Input'!E$54)/G1231))</f>
        <v>Blank</v>
      </c>
      <c r="S1231" s="198" t="str">
        <f>IF(D1231=0,"Blank",IF(D1231="PHEV",MIN(M1231,E1231),MIN(M1231,(E1231*(1-'3 Model Input'!E$54)))))</f>
        <v>Blank</v>
      </c>
      <c r="T1231" s="217" t="str">
        <f t="shared" si="212"/>
        <v>Blank</v>
      </c>
      <c r="U1231" s="89"/>
      <c r="V1231" s="216" t="str">
        <f>IF(D1231=0,"Blank",P1231*'3 Model Input'!E$50)</f>
        <v>Blank</v>
      </c>
      <c r="W1231" s="197" t="str">
        <f t="shared" si="213"/>
        <v>Blank</v>
      </c>
      <c r="X1231" s="197" t="str">
        <f t="shared" si="214"/>
        <v>Blank</v>
      </c>
      <c r="Y1231" s="197" t="str">
        <f t="shared" si="215"/>
        <v>Blank</v>
      </c>
      <c r="Z1231" s="197" t="str">
        <f t="shared" si="216"/>
        <v>Blank</v>
      </c>
      <c r="AA1231" s="223" t="str" cm="1">
        <f t="array" ref="AA1231">_xlfn.IFS(ISTEXT('3 Model Input'!F$70),"Missing",ISTEXT('3 Model Input'!I$70),"Missing",ISNUMBER('3 Model Input'!K$70),'3 Model Input'!K$70*P1231)</f>
        <v>Missing</v>
      </c>
      <c r="AB1231" s="89"/>
      <c r="AC1231" s="227" t="str" cm="1">
        <f t="array" ref="AC1231">IF(D1231=0,"Blank",_xlfn.IFS('3 Model Input'!E$61=1,(V1231*G1231)/T1231,'3 Model Input'!E$61=2,(W1231*G1231)/T1231,'3 Model Input'!E$61=3,(X1231*G1231)/T1231,'3 Model Input'!E$61=4,(Y1231*G1231)/T1231,'3 Model Input'!E$61=5,(Z1231*G1231)/T1231, ISTEXT('3 Model Input'!E$61),"Missing",'3 Model Input'!E$61=6,(AA1231*G1231)/T1231))</f>
        <v>Blank</v>
      </c>
      <c r="AD1231" s="202" t="str">
        <f t="shared" si="217"/>
        <v>Blank</v>
      </c>
      <c r="AE1231" s="202" t="str">
        <f t="shared" si="218"/>
        <v>Blank</v>
      </c>
      <c r="AF1231" s="217" t="str">
        <f t="shared" si="219"/>
        <v>Blank</v>
      </c>
      <c r="AG1231" s="9" t="str" cm="1">
        <f t="array" ref="AG1231">_xlfn.IFS(ISNUMBER(AC1231), "", ISNUMBER(SEARCH("Blank", AC1231)), "", ISERROR(AC1231), "Bad input on tab 3")</f>
        <v/>
      </c>
    </row>
    <row r="1232" spans="2:33" ht="15" customHeight="1" x14ac:dyDescent="0.75">
      <c r="B1232" s="205" t="str">
        <f>'5 Driver Data'!B1232</f>
        <v>1224</v>
      </c>
      <c r="C1232" s="193">
        <f>'5 Driver Data'!C1232</f>
        <v>0</v>
      </c>
      <c r="D1232" s="192">
        <f>'5 Driver Data'!D1232</f>
        <v>0</v>
      </c>
      <c r="E1232" s="191">
        <f>'5 Driver Data'!E1232</f>
        <v>0</v>
      </c>
      <c r="F1232" s="191">
        <f>'5 Driver Data'!F1232</f>
        <v>0</v>
      </c>
      <c r="G1232" s="191">
        <f>'5 Driver Data'!G1232</f>
        <v>0</v>
      </c>
      <c r="H1232" s="191">
        <f>'5 Driver Data'!H1232</f>
        <v>0</v>
      </c>
      <c r="I1232" s="191">
        <f>'5 Driver Data'!I1232</f>
        <v>0</v>
      </c>
      <c r="J1232" s="191">
        <f>'5 Driver Data'!J1232</f>
        <v>0</v>
      </c>
      <c r="K1232" s="206">
        <f>'5 Driver Data'!K1232</f>
        <v>0</v>
      </c>
      <c r="L1232" s="1"/>
      <c r="M1232" s="216" t="str">
        <f>IF(D1232=0,"Blank",'3 Model Input'!E$44*'3 Model Input'!E$45)</f>
        <v>Blank</v>
      </c>
      <c r="N1232" s="197" t="str">
        <f t="shared" si="210"/>
        <v>Blank</v>
      </c>
      <c r="O1232" s="197" t="str">
        <f>IF(D1232=0,"Blank",'3 Model Input'!E$49*(1-'3 Model Input'!E$51))</f>
        <v>Blank</v>
      </c>
      <c r="P1232" s="197" t="str">
        <f t="shared" si="211"/>
        <v>Blank</v>
      </c>
      <c r="Q1232" s="197" t="str">
        <f>IF(D1232=0,"Blank",IF(D1232="BEV",E1232*(1-'3 Model Input'!E$54), E1232))</f>
        <v>Blank</v>
      </c>
      <c r="R1232" s="198" t="str">
        <f>IF(D1232=0,"Blank",IF(D1232="PHEV",F1232/G1232,F1232*(1-'3 Model Input'!E$54)/G1232))</f>
        <v>Blank</v>
      </c>
      <c r="S1232" s="198" t="str">
        <f>IF(D1232=0,"Blank",IF(D1232="PHEV",MIN(M1232,E1232),MIN(M1232,(E1232*(1-'3 Model Input'!E$54)))))</f>
        <v>Blank</v>
      </c>
      <c r="T1232" s="217" t="str">
        <f t="shared" si="212"/>
        <v>Blank</v>
      </c>
      <c r="U1232" s="89"/>
      <c r="V1232" s="216" t="str">
        <f>IF(D1232=0,"Blank",P1232*'3 Model Input'!E$50)</f>
        <v>Blank</v>
      </c>
      <c r="W1232" s="197" t="str">
        <f t="shared" si="213"/>
        <v>Blank</v>
      </c>
      <c r="X1232" s="197" t="str">
        <f t="shared" si="214"/>
        <v>Blank</v>
      </c>
      <c r="Y1232" s="197" t="str">
        <f t="shared" si="215"/>
        <v>Blank</v>
      </c>
      <c r="Z1232" s="197" t="str">
        <f t="shared" si="216"/>
        <v>Blank</v>
      </c>
      <c r="AA1232" s="223" t="str" cm="1">
        <f t="array" ref="AA1232">_xlfn.IFS(ISTEXT('3 Model Input'!F$70),"Missing",ISTEXT('3 Model Input'!I$70),"Missing",ISNUMBER('3 Model Input'!K$70),'3 Model Input'!K$70*P1232)</f>
        <v>Missing</v>
      </c>
      <c r="AB1232" s="89"/>
      <c r="AC1232" s="227" t="str" cm="1">
        <f t="array" ref="AC1232">IF(D1232=0,"Blank",_xlfn.IFS('3 Model Input'!E$61=1,(V1232*G1232)/T1232,'3 Model Input'!E$61=2,(W1232*G1232)/T1232,'3 Model Input'!E$61=3,(X1232*G1232)/T1232,'3 Model Input'!E$61=4,(Y1232*G1232)/T1232,'3 Model Input'!E$61=5,(Z1232*G1232)/T1232, ISTEXT('3 Model Input'!E$61),"Missing",'3 Model Input'!E$61=6,(AA1232*G1232)/T1232))</f>
        <v>Blank</v>
      </c>
      <c r="AD1232" s="202" t="str">
        <f t="shared" si="217"/>
        <v>Blank</v>
      </c>
      <c r="AE1232" s="202" t="str">
        <f t="shared" si="218"/>
        <v>Blank</v>
      </c>
      <c r="AF1232" s="217" t="str">
        <f t="shared" si="219"/>
        <v>Blank</v>
      </c>
      <c r="AG1232" s="9" t="str" cm="1">
        <f t="array" ref="AG1232">_xlfn.IFS(ISNUMBER(AC1232), "", ISNUMBER(SEARCH("Blank", AC1232)), "", ISERROR(AC1232), "Bad input on tab 3")</f>
        <v/>
      </c>
    </row>
    <row r="1233" spans="2:33" ht="15" customHeight="1" x14ac:dyDescent="0.75">
      <c r="B1233" s="205" t="str">
        <f>'5 Driver Data'!B1233</f>
        <v>1225</v>
      </c>
      <c r="C1233" s="193">
        <f>'5 Driver Data'!C1233</f>
        <v>0</v>
      </c>
      <c r="D1233" s="192">
        <f>'5 Driver Data'!D1233</f>
        <v>0</v>
      </c>
      <c r="E1233" s="191">
        <f>'5 Driver Data'!E1233</f>
        <v>0</v>
      </c>
      <c r="F1233" s="191">
        <f>'5 Driver Data'!F1233</f>
        <v>0</v>
      </c>
      <c r="G1233" s="191">
        <f>'5 Driver Data'!G1233</f>
        <v>0</v>
      </c>
      <c r="H1233" s="191">
        <f>'5 Driver Data'!H1233</f>
        <v>0</v>
      </c>
      <c r="I1233" s="191">
        <f>'5 Driver Data'!I1233</f>
        <v>0</v>
      </c>
      <c r="J1233" s="191">
        <f>'5 Driver Data'!J1233</f>
        <v>0</v>
      </c>
      <c r="K1233" s="206">
        <f>'5 Driver Data'!K1233</f>
        <v>0</v>
      </c>
      <c r="L1233" s="1"/>
      <c r="M1233" s="216" t="str">
        <f>IF(D1233=0,"Blank",'3 Model Input'!E$44*'3 Model Input'!E$45)</f>
        <v>Blank</v>
      </c>
      <c r="N1233" s="197" t="str">
        <f t="shared" si="210"/>
        <v>Blank</v>
      </c>
      <c r="O1233" s="197" t="str">
        <f>IF(D1233=0,"Blank",'3 Model Input'!E$49*(1-'3 Model Input'!E$51))</f>
        <v>Blank</v>
      </c>
      <c r="P1233" s="197" t="str">
        <f t="shared" si="211"/>
        <v>Blank</v>
      </c>
      <c r="Q1233" s="197" t="str">
        <f>IF(D1233=0,"Blank",IF(D1233="BEV",E1233*(1-'3 Model Input'!E$54), E1233))</f>
        <v>Blank</v>
      </c>
      <c r="R1233" s="198" t="str">
        <f>IF(D1233=0,"Blank",IF(D1233="PHEV",F1233/G1233,F1233*(1-'3 Model Input'!E$54)/G1233))</f>
        <v>Blank</v>
      </c>
      <c r="S1233" s="198" t="str">
        <f>IF(D1233=0,"Blank",IF(D1233="PHEV",MIN(M1233,E1233),MIN(M1233,(E1233*(1-'3 Model Input'!E$54)))))</f>
        <v>Blank</v>
      </c>
      <c r="T1233" s="217" t="str">
        <f t="shared" si="212"/>
        <v>Blank</v>
      </c>
      <c r="U1233" s="89"/>
      <c r="V1233" s="216" t="str">
        <f>IF(D1233=0,"Blank",P1233*'3 Model Input'!E$50)</f>
        <v>Blank</v>
      </c>
      <c r="W1233" s="197" t="str">
        <f t="shared" si="213"/>
        <v>Blank</v>
      </c>
      <c r="X1233" s="197" t="str">
        <f t="shared" si="214"/>
        <v>Blank</v>
      </c>
      <c r="Y1233" s="197" t="str">
        <f t="shared" si="215"/>
        <v>Blank</v>
      </c>
      <c r="Z1233" s="197" t="str">
        <f t="shared" si="216"/>
        <v>Blank</v>
      </c>
      <c r="AA1233" s="223" t="str" cm="1">
        <f t="array" ref="AA1233">_xlfn.IFS(ISTEXT('3 Model Input'!F$70),"Missing",ISTEXT('3 Model Input'!I$70),"Missing",ISNUMBER('3 Model Input'!K$70),'3 Model Input'!K$70*P1233)</f>
        <v>Missing</v>
      </c>
      <c r="AB1233" s="89"/>
      <c r="AC1233" s="227" t="str" cm="1">
        <f t="array" ref="AC1233">IF(D1233=0,"Blank",_xlfn.IFS('3 Model Input'!E$61=1,(V1233*G1233)/T1233,'3 Model Input'!E$61=2,(W1233*G1233)/T1233,'3 Model Input'!E$61=3,(X1233*G1233)/T1233,'3 Model Input'!E$61=4,(Y1233*G1233)/T1233,'3 Model Input'!E$61=5,(Z1233*G1233)/T1233, ISTEXT('3 Model Input'!E$61),"Missing",'3 Model Input'!E$61=6,(AA1233*G1233)/T1233))</f>
        <v>Blank</v>
      </c>
      <c r="AD1233" s="202" t="str">
        <f t="shared" si="217"/>
        <v>Blank</v>
      </c>
      <c r="AE1233" s="202" t="str">
        <f t="shared" si="218"/>
        <v>Blank</v>
      </c>
      <c r="AF1233" s="217" t="str">
        <f t="shared" si="219"/>
        <v>Blank</v>
      </c>
      <c r="AG1233" s="9" t="str" cm="1">
        <f t="array" ref="AG1233">_xlfn.IFS(ISNUMBER(AC1233), "", ISNUMBER(SEARCH("Blank", AC1233)), "", ISERROR(AC1233), "Bad input on tab 3")</f>
        <v/>
      </c>
    </row>
    <row r="1234" spans="2:33" ht="15" customHeight="1" x14ac:dyDescent="0.75">
      <c r="B1234" s="205" t="str">
        <f>'5 Driver Data'!B1234</f>
        <v>1226</v>
      </c>
      <c r="C1234" s="193">
        <f>'5 Driver Data'!C1234</f>
        <v>0</v>
      </c>
      <c r="D1234" s="192">
        <f>'5 Driver Data'!D1234</f>
        <v>0</v>
      </c>
      <c r="E1234" s="191">
        <f>'5 Driver Data'!E1234</f>
        <v>0</v>
      </c>
      <c r="F1234" s="191">
        <f>'5 Driver Data'!F1234</f>
        <v>0</v>
      </c>
      <c r="G1234" s="191">
        <f>'5 Driver Data'!G1234</f>
        <v>0</v>
      </c>
      <c r="H1234" s="191">
        <f>'5 Driver Data'!H1234</f>
        <v>0</v>
      </c>
      <c r="I1234" s="191">
        <f>'5 Driver Data'!I1234</f>
        <v>0</v>
      </c>
      <c r="J1234" s="191">
        <f>'5 Driver Data'!J1234</f>
        <v>0</v>
      </c>
      <c r="K1234" s="206">
        <f>'5 Driver Data'!K1234</f>
        <v>0</v>
      </c>
      <c r="L1234" s="1"/>
      <c r="M1234" s="216" t="str">
        <f>IF(D1234=0,"Blank",'3 Model Input'!E$44*'3 Model Input'!E$45)</f>
        <v>Blank</v>
      </c>
      <c r="N1234" s="197" t="str">
        <f t="shared" si="210"/>
        <v>Blank</v>
      </c>
      <c r="O1234" s="197" t="str">
        <f>IF(D1234=0,"Blank",'3 Model Input'!E$49*(1-'3 Model Input'!E$51))</f>
        <v>Blank</v>
      </c>
      <c r="P1234" s="197" t="str">
        <f t="shared" si="211"/>
        <v>Blank</v>
      </c>
      <c r="Q1234" s="197" t="str">
        <f>IF(D1234=0,"Blank",IF(D1234="BEV",E1234*(1-'3 Model Input'!E$54), E1234))</f>
        <v>Blank</v>
      </c>
      <c r="R1234" s="198" t="str">
        <f>IF(D1234=0,"Blank",IF(D1234="PHEV",F1234/G1234,F1234*(1-'3 Model Input'!E$54)/G1234))</f>
        <v>Blank</v>
      </c>
      <c r="S1234" s="198" t="str">
        <f>IF(D1234=0,"Blank",IF(D1234="PHEV",MIN(M1234,E1234),MIN(M1234,(E1234*(1-'3 Model Input'!E$54)))))</f>
        <v>Blank</v>
      </c>
      <c r="T1234" s="217" t="str">
        <f t="shared" si="212"/>
        <v>Blank</v>
      </c>
      <c r="U1234" s="89"/>
      <c r="V1234" s="216" t="str">
        <f>IF(D1234=0,"Blank",P1234*'3 Model Input'!E$50)</f>
        <v>Blank</v>
      </c>
      <c r="W1234" s="197" t="str">
        <f t="shared" si="213"/>
        <v>Blank</v>
      </c>
      <c r="X1234" s="197" t="str">
        <f t="shared" si="214"/>
        <v>Blank</v>
      </c>
      <c r="Y1234" s="197" t="str">
        <f t="shared" si="215"/>
        <v>Blank</v>
      </c>
      <c r="Z1234" s="197" t="str">
        <f t="shared" si="216"/>
        <v>Blank</v>
      </c>
      <c r="AA1234" s="223" t="str" cm="1">
        <f t="array" ref="AA1234">_xlfn.IFS(ISTEXT('3 Model Input'!F$70),"Missing",ISTEXT('3 Model Input'!I$70),"Missing",ISNUMBER('3 Model Input'!K$70),'3 Model Input'!K$70*P1234)</f>
        <v>Missing</v>
      </c>
      <c r="AB1234" s="89"/>
      <c r="AC1234" s="227" t="str" cm="1">
        <f t="array" ref="AC1234">IF(D1234=0,"Blank",_xlfn.IFS('3 Model Input'!E$61=1,(V1234*G1234)/T1234,'3 Model Input'!E$61=2,(W1234*G1234)/T1234,'3 Model Input'!E$61=3,(X1234*G1234)/T1234,'3 Model Input'!E$61=4,(Y1234*G1234)/T1234,'3 Model Input'!E$61=5,(Z1234*G1234)/T1234, ISTEXT('3 Model Input'!E$61),"Missing",'3 Model Input'!E$61=6,(AA1234*G1234)/T1234))</f>
        <v>Blank</v>
      </c>
      <c r="AD1234" s="202" t="str">
        <f t="shared" si="217"/>
        <v>Blank</v>
      </c>
      <c r="AE1234" s="202" t="str">
        <f t="shared" si="218"/>
        <v>Blank</v>
      </c>
      <c r="AF1234" s="217" t="str">
        <f t="shared" si="219"/>
        <v>Blank</v>
      </c>
      <c r="AG1234" s="9" t="str" cm="1">
        <f t="array" ref="AG1234">_xlfn.IFS(ISNUMBER(AC1234), "", ISNUMBER(SEARCH("Blank", AC1234)), "", ISERROR(AC1234), "Bad input on tab 3")</f>
        <v/>
      </c>
    </row>
    <row r="1235" spans="2:33" ht="15" customHeight="1" x14ac:dyDescent="0.75">
      <c r="B1235" s="205" t="str">
        <f>'5 Driver Data'!B1235</f>
        <v>1227</v>
      </c>
      <c r="C1235" s="193">
        <f>'5 Driver Data'!C1235</f>
        <v>0</v>
      </c>
      <c r="D1235" s="192">
        <f>'5 Driver Data'!D1235</f>
        <v>0</v>
      </c>
      <c r="E1235" s="191">
        <f>'5 Driver Data'!E1235</f>
        <v>0</v>
      </c>
      <c r="F1235" s="191">
        <f>'5 Driver Data'!F1235</f>
        <v>0</v>
      </c>
      <c r="G1235" s="191">
        <f>'5 Driver Data'!G1235</f>
        <v>0</v>
      </c>
      <c r="H1235" s="191">
        <f>'5 Driver Data'!H1235</f>
        <v>0</v>
      </c>
      <c r="I1235" s="191">
        <f>'5 Driver Data'!I1235</f>
        <v>0</v>
      </c>
      <c r="J1235" s="191">
        <f>'5 Driver Data'!J1235</f>
        <v>0</v>
      </c>
      <c r="K1235" s="206">
        <f>'5 Driver Data'!K1235</f>
        <v>0</v>
      </c>
      <c r="L1235" s="1"/>
      <c r="M1235" s="216" t="str">
        <f>IF(D1235=0,"Blank",'3 Model Input'!E$44*'3 Model Input'!E$45)</f>
        <v>Blank</v>
      </c>
      <c r="N1235" s="197" t="str">
        <f t="shared" si="210"/>
        <v>Blank</v>
      </c>
      <c r="O1235" s="197" t="str">
        <f>IF(D1235=0,"Blank",'3 Model Input'!E$49*(1-'3 Model Input'!E$51))</f>
        <v>Blank</v>
      </c>
      <c r="P1235" s="197" t="str">
        <f t="shared" si="211"/>
        <v>Blank</v>
      </c>
      <c r="Q1235" s="197" t="str">
        <f>IF(D1235=0,"Blank",IF(D1235="BEV",E1235*(1-'3 Model Input'!E$54), E1235))</f>
        <v>Blank</v>
      </c>
      <c r="R1235" s="198" t="str">
        <f>IF(D1235=0,"Blank",IF(D1235="PHEV",F1235/G1235,F1235*(1-'3 Model Input'!E$54)/G1235))</f>
        <v>Blank</v>
      </c>
      <c r="S1235" s="198" t="str">
        <f>IF(D1235=0,"Blank",IF(D1235="PHEV",MIN(M1235,E1235),MIN(M1235,(E1235*(1-'3 Model Input'!E$54)))))</f>
        <v>Blank</v>
      </c>
      <c r="T1235" s="217" t="str">
        <f t="shared" si="212"/>
        <v>Blank</v>
      </c>
      <c r="U1235" s="89"/>
      <c r="V1235" s="216" t="str">
        <f>IF(D1235=0,"Blank",P1235*'3 Model Input'!E$50)</f>
        <v>Blank</v>
      </c>
      <c r="W1235" s="197" t="str">
        <f t="shared" si="213"/>
        <v>Blank</v>
      </c>
      <c r="X1235" s="197" t="str">
        <f t="shared" si="214"/>
        <v>Blank</v>
      </c>
      <c r="Y1235" s="197" t="str">
        <f t="shared" si="215"/>
        <v>Blank</v>
      </c>
      <c r="Z1235" s="197" t="str">
        <f t="shared" si="216"/>
        <v>Blank</v>
      </c>
      <c r="AA1235" s="223" t="str" cm="1">
        <f t="array" ref="AA1235">_xlfn.IFS(ISTEXT('3 Model Input'!F$70),"Missing",ISTEXT('3 Model Input'!I$70),"Missing",ISNUMBER('3 Model Input'!K$70),'3 Model Input'!K$70*P1235)</f>
        <v>Missing</v>
      </c>
      <c r="AB1235" s="89"/>
      <c r="AC1235" s="227" t="str" cm="1">
        <f t="array" ref="AC1235">IF(D1235=0,"Blank",_xlfn.IFS('3 Model Input'!E$61=1,(V1235*G1235)/T1235,'3 Model Input'!E$61=2,(W1235*G1235)/T1235,'3 Model Input'!E$61=3,(X1235*G1235)/T1235,'3 Model Input'!E$61=4,(Y1235*G1235)/T1235,'3 Model Input'!E$61=5,(Z1235*G1235)/T1235, ISTEXT('3 Model Input'!E$61),"Missing",'3 Model Input'!E$61=6,(AA1235*G1235)/T1235))</f>
        <v>Blank</v>
      </c>
      <c r="AD1235" s="202" t="str">
        <f t="shared" si="217"/>
        <v>Blank</v>
      </c>
      <c r="AE1235" s="202" t="str">
        <f t="shared" si="218"/>
        <v>Blank</v>
      </c>
      <c r="AF1235" s="217" t="str">
        <f t="shared" si="219"/>
        <v>Blank</v>
      </c>
      <c r="AG1235" s="9" t="str" cm="1">
        <f t="array" ref="AG1235">_xlfn.IFS(ISNUMBER(AC1235), "", ISNUMBER(SEARCH("Blank", AC1235)), "", ISERROR(AC1235), "Bad input on tab 3")</f>
        <v/>
      </c>
    </row>
    <row r="1236" spans="2:33" ht="15" customHeight="1" x14ac:dyDescent="0.75">
      <c r="B1236" s="205" t="str">
        <f>'5 Driver Data'!B1236</f>
        <v>1228</v>
      </c>
      <c r="C1236" s="193">
        <f>'5 Driver Data'!C1236</f>
        <v>0</v>
      </c>
      <c r="D1236" s="192">
        <f>'5 Driver Data'!D1236</f>
        <v>0</v>
      </c>
      <c r="E1236" s="191">
        <f>'5 Driver Data'!E1236</f>
        <v>0</v>
      </c>
      <c r="F1236" s="191">
        <f>'5 Driver Data'!F1236</f>
        <v>0</v>
      </c>
      <c r="G1236" s="191">
        <f>'5 Driver Data'!G1236</f>
        <v>0</v>
      </c>
      <c r="H1236" s="191">
        <f>'5 Driver Data'!H1236</f>
        <v>0</v>
      </c>
      <c r="I1236" s="191">
        <f>'5 Driver Data'!I1236</f>
        <v>0</v>
      </c>
      <c r="J1236" s="191">
        <f>'5 Driver Data'!J1236</f>
        <v>0</v>
      </c>
      <c r="K1236" s="206">
        <f>'5 Driver Data'!K1236</f>
        <v>0</v>
      </c>
      <c r="L1236" s="1"/>
      <c r="M1236" s="216" t="str">
        <f>IF(D1236=0,"Blank",'3 Model Input'!E$44*'3 Model Input'!E$45)</f>
        <v>Blank</v>
      </c>
      <c r="N1236" s="197" t="str">
        <f t="shared" si="210"/>
        <v>Blank</v>
      </c>
      <c r="O1236" s="197" t="str">
        <f>IF(D1236=0,"Blank",'3 Model Input'!E$49*(1-'3 Model Input'!E$51))</f>
        <v>Blank</v>
      </c>
      <c r="P1236" s="197" t="str">
        <f t="shared" si="211"/>
        <v>Blank</v>
      </c>
      <c r="Q1236" s="197" t="str">
        <f>IF(D1236=0,"Blank",IF(D1236="BEV",E1236*(1-'3 Model Input'!E$54), E1236))</f>
        <v>Blank</v>
      </c>
      <c r="R1236" s="198" t="str">
        <f>IF(D1236=0,"Blank",IF(D1236="PHEV",F1236/G1236,F1236*(1-'3 Model Input'!E$54)/G1236))</f>
        <v>Blank</v>
      </c>
      <c r="S1236" s="198" t="str">
        <f>IF(D1236=0,"Blank",IF(D1236="PHEV",MIN(M1236,E1236),MIN(M1236,(E1236*(1-'3 Model Input'!E$54)))))</f>
        <v>Blank</v>
      </c>
      <c r="T1236" s="217" t="str">
        <f t="shared" si="212"/>
        <v>Blank</v>
      </c>
      <c r="U1236" s="89"/>
      <c r="V1236" s="216" t="str">
        <f>IF(D1236=0,"Blank",P1236*'3 Model Input'!E$50)</f>
        <v>Blank</v>
      </c>
      <c r="W1236" s="197" t="str">
        <f t="shared" si="213"/>
        <v>Blank</v>
      </c>
      <c r="X1236" s="197" t="str">
        <f t="shared" si="214"/>
        <v>Blank</v>
      </c>
      <c r="Y1236" s="197" t="str">
        <f t="shared" si="215"/>
        <v>Blank</v>
      </c>
      <c r="Z1236" s="197" t="str">
        <f t="shared" si="216"/>
        <v>Blank</v>
      </c>
      <c r="AA1236" s="223" t="str" cm="1">
        <f t="array" ref="AA1236">_xlfn.IFS(ISTEXT('3 Model Input'!F$70),"Missing",ISTEXT('3 Model Input'!I$70),"Missing",ISNUMBER('3 Model Input'!K$70),'3 Model Input'!K$70*P1236)</f>
        <v>Missing</v>
      </c>
      <c r="AB1236" s="89"/>
      <c r="AC1236" s="227" t="str" cm="1">
        <f t="array" ref="AC1236">IF(D1236=0,"Blank",_xlfn.IFS('3 Model Input'!E$61=1,(V1236*G1236)/T1236,'3 Model Input'!E$61=2,(W1236*G1236)/T1236,'3 Model Input'!E$61=3,(X1236*G1236)/T1236,'3 Model Input'!E$61=4,(Y1236*G1236)/T1236,'3 Model Input'!E$61=5,(Z1236*G1236)/T1236, ISTEXT('3 Model Input'!E$61),"Missing",'3 Model Input'!E$61=6,(AA1236*G1236)/T1236))</f>
        <v>Blank</v>
      </c>
      <c r="AD1236" s="202" t="str">
        <f t="shared" si="217"/>
        <v>Blank</v>
      </c>
      <c r="AE1236" s="202" t="str">
        <f t="shared" si="218"/>
        <v>Blank</v>
      </c>
      <c r="AF1236" s="217" t="str">
        <f t="shared" si="219"/>
        <v>Blank</v>
      </c>
      <c r="AG1236" s="9" t="str" cm="1">
        <f t="array" ref="AG1236">_xlfn.IFS(ISNUMBER(AC1236), "", ISNUMBER(SEARCH("Blank", AC1236)), "", ISERROR(AC1236), "Bad input on tab 3")</f>
        <v/>
      </c>
    </row>
    <row r="1237" spans="2:33" ht="15" customHeight="1" x14ac:dyDescent="0.75">
      <c r="B1237" s="205" t="str">
        <f>'5 Driver Data'!B1237</f>
        <v>1229</v>
      </c>
      <c r="C1237" s="193">
        <f>'5 Driver Data'!C1237</f>
        <v>0</v>
      </c>
      <c r="D1237" s="192">
        <f>'5 Driver Data'!D1237</f>
        <v>0</v>
      </c>
      <c r="E1237" s="191">
        <f>'5 Driver Data'!E1237</f>
        <v>0</v>
      </c>
      <c r="F1237" s="191">
        <f>'5 Driver Data'!F1237</f>
        <v>0</v>
      </c>
      <c r="G1237" s="191">
        <f>'5 Driver Data'!G1237</f>
        <v>0</v>
      </c>
      <c r="H1237" s="191">
        <f>'5 Driver Data'!H1237</f>
        <v>0</v>
      </c>
      <c r="I1237" s="191">
        <f>'5 Driver Data'!I1237</f>
        <v>0</v>
      </c>
      <c r="J1237" s="191">
        <f>'5 Driver Data'!J1237</f>
        <v>0</v>
      </c>
      <c r="K1237" s="206">
        <f>'5 Driver Data'!K1237</f>
        <v>0</v>
      </c>
      <c r="L1237" s="1"/>
      <c r="M1237" s="216" t="str">
        <f>IF(D1237=0,"Blank",'3 Model Input'!E$44*'3 Model Input'!E$45)</f>
        <v>Blank</v>
      </c>
      <c r="N1237" s="197" t="str">
        <f t="shared" si="210"/>
        <v>Blank</v>
      </c>
      <c r="O1237" s="197" t="str">
        <f>IF(D1237=0,"Blank",'3 Model Input'!E$49*(1-'3 Model Input'!E$51))</f>
        <v>Blank</v>
      </c>
      <c r="P1237" s="197" t="str">
        <f t="shared" si="211"/>
        <v>Blank</v>
      </c>
      <c r="Q1237" s="197" t="str">
        <f>IF(D1237=0,"Blank",IF(D1237="BEV",E1237*(1-'3 Model Input'!E$54), E1237))</f>
        <v>Blank</v>
      </c>
      <c r="R1237" s="198" t="str">
        <f>IF(D1237=0,"Blank",IF(D1237="PHEV",F1237/G1237,F1237*(1-'3 Model Input'!E$54)/G1237))</f>
        <v>Blank</v>
      </c>
      <c r="S1237" s="198" t="str">
        <f>IF(D1237=0,"Blank",IF(D1237="PHEV",MIN(M1237,E1237),MIN(M1237,(E1237*(1-'3 Model Input'!E$54)))))</f>
        <v>Blank</v>
      </c>
      <c r="T1237" s="217" t="str">
        <f t="shared" si="212"/>
        <v>Blank</v>
      </c>
      <c r="U1237" s="89"/>
      <c r="V1237" s="216" t="str">
        <f>IF(D1237=0,"Blank",P1237*'3 Model Input'!E$50)</f>
        <v>Blank</v>
      </c>
      <c r="W1237" s="197" t="str">
        <f t="shared" si="213"/>
        <v>Blank</v>
      </c>
      <c r="X1237" s="197" t="str">
        <f t="shared" si="214"/>
        <v>Blank</v>
      </c>
      <c r="Y1237" s="197" t="str">
        <f t="shared" si="215"/>
        <v>Blank</v>
      </c>
      <c r="Z1237" s="197" t="str">
        <f t="shared" si="216"/>
        <v>Blank</v>
      </c>
      <c r="AA1237" s="223" t="str" cm="1">
        <f t="array" ref="AA1237">_xlfn.IFS(ISTEXT('3 Model Input'!F$70),"Missing",ISTEXT('3 Model Input'!I$70),"Missing",ISNUMBER('3 Model Input'!K$70),'3 Model Input'!K$70*P1237)</f>
        <v>Missing</v>
      </c>
      <c r="AB1237" s="89"/>
      <c r="AC1237" s="227" t="str" cm="1">
        <f t="array" ref="AC1237">IF(D1237=0,"Blank",_xlfn.IFS('3 Model Input'!E$61=1,(V1237*G1237)/T1237,'3 Model Input'!E$61=2,(W1237*G1237)/T1237,'3 Model Input'!E$61=3,(X1237*G1237)/T1237,'3 Model Input'!E$61=4,(Y1237*G1237)/T1237,'3 Model Input'!E$61=5,(Z1237*G1237)/T1237, ISTEXT('3 Model Input'!E$61),"Missing",'3 Model Input'!E$61=6,(AA1237*G1237)/T1237))</f>
        <v>Blank</v>
      </c>
      <c r="AD1237" s="202" t="str">
        <f t="shared" si="217"/>
        <v>Blank</v>
      </c>
      <c r="AE1237" s="202" t="str">
        <f t="shared" si="218"/>
        <v>Blank</v>
      </c>
      <c r="AF1237" s="217" t="str">
        <f t="shared" si="219"/>
        <v>Blank</v>
      </c>
      <c r="AG1237" s="9" t="str" cm="1">
        <f t="array" ref="AG1237">_xlfn.IFS(ISNUMBER(AC1237), "", ISNUMBER(SEARCH("Blank", AC1237)), "", ISERROR(AC1237), "Bad input on tab 3")</f>
        <v/>
      </c>
    </row>
    <row r="1238" spans="2:33" ht="15" customHeight="1" x14ac:dyDescent="0.75">
      <c r="B1238" s="205" t="str">
        <f>'5 Driver Data'!B1238</f>
        <v>1230</v>
      </c>
      <c r="C1238" s="193">
        <f>'5 Driver Data'!C1238</f>
        <v>0</v>
      </c>
      <c r="D1238" s="192">
        <f>'5 Driver Data'!D1238</f>
        <v>0</v>
      </c>
      <c r="E1238" s="191">
        <f>'5 Driver Data'!E1238</f>
        <v>0</v>
      </c>
      <c r="F1238" s="191">
        <f>'5 Driver Data'!F1238</f>
        <v>0</v>
      </c>
      <c r="G1238" s="191">
        <f>'5 Driver Data'!G1238</f>
        <v>0</v>
      </c>
      <c r="H1238" s="191">
        <f>'5 Driver Data'!H1238</f>
        <v>0</v>
      </c>
      <c r="I1238" s="191">
        <f>'5 Driver Data'!I1238</f>
        <v>0</v>
      </c>
      <c r="J1238" s="191">
        <f>'5 Driver Data'!J1238</f>
        <v>0</v>
      </c>
      <c r="K1238" s="206">
        <f>'5 Driver Data'!K1238</f>
        <v>0</v>
      </c>
      <c r="L1238" s="1"/>
      <c r="M1238" s="216" t="str">
        <f>IF(D1238=0,"Blank",'3 Model Input'!E$44*'3 Model Input'!E$45)</f>
        <v>Blank</v>
      </c>
      <c r="N1238" s="197" t="str">
        <f t="shared" si="210"/>
        <v>Blank</v>
      </c>
      <c r="O1238" s="197" t="str">
        <f>IF(D1238=0,"Blank",'3 Model Input'!E$49*(1-'3 Model Input'!E$51))</f>
        <v>Blank</v>
      </c>
      <c r="P1238" s="197" t="str">
        <f t="shared" si="211"/>
        <v>Blank</v>
      </c>
      <c r="Q1238" s="197" t="str">
        <f>IF(D1238=0,"Blank",IF(D1238="BEV",E1238*(1-'3 Model Input'!E$54), E1238))</f>
        <v>Blank</v>
      </c>
      <c r="R1238" s="198" t="str">
        <f>IF(D1238=0,"Blank",IF(D1238="PHEV",F1238/G1238,F1238*(1-'3 Model Input'!E$54)/G1238))</f>
        <v>Blank</v>
      </c>
      <c r="S1238" s="198" t="str">
        <f>IF(D1238=0,"Blank",IF(D1238="PHEV",MIN(M1238,E1238),MIN(M1238,(E1238*(1-'3 Model Input'!E$54)))))</f>
        <v>Blank</v>
      </c>
      <c r="T1238" s="217" t="str">
        <f t="shared" si="212"/>
        <v>Blank</v>
      </c>
      <c r="U1238" s="89"/>
      <c r="V1238" s="216" t="str">
        <f>IF(D1238=0,"Blank",P1238*'3 Model Input'!E$50)</f>
        <v>Blank</v>
      </c>
      <c r="W1238" s="197" t="str">
        <f t="shared" si="213"/>
        <v>Blank</v>
      </c>
      <c r="X1238" s="197" t="str">
        <f t="shared" si="214"/>
        <v>Blank</v>
      </c>
      <c r="Y1238" s="197" t="str">
        <f t="shared" si="215"/>
        <v>Blank</v>
      </c>
      <c r="Z1238" s="197" t="str">
        <f t="shared" si="216"/>
        <v>Blank</v>
      </c>
      <c r="AA1238" s="223" t="str" cm="1">
        <f t="array" ref="AA1238">_xlfn.IFS(ISTEXT('3 Model Input'!F$70),"Missing",ISTEXT('3 Model Input'!I$70),"Missing",ISNUMBER('3 Model Input'!K$70),'3 Model Input'!K$70*P1238)</f>
        <v>Missing</v>
      </c>
      <c r="AB1238" s="89"/>
      <c r="AC1238" s="227" t="str" cm="1">
        <f t="array" ref="AC1238">IF(D1238=0,"Blank",_xlfn.IFS('3 Model Input'!E$61=1,(V1238*G1238)/T1238,'3 Model Input'!E$61=2,(W1238*G1238)/T1238,'3 Model Input'!E$61=3,(X1238*G1238)/T1238,'3 Model Input'!E$61=4,(Y1238*G1238)/T1238,'3 Model Input'!E$61=5,(Z1238*G1238)/T1238, ISTEXT('3 Model Input'!E$61),"Missing",'3 Model Input'!E$61=6,(AA1238*G1238)/T1238))</f>
        <v>Blank</v>
      </c>
      <c r="AD1238" s="202" t="str">
        <f t="shared" si="217"/>
        <v>Blank</v>
      </c>
      <c r="AE1238" s="202" t="str">
        <f t="shared" si="218"/>
        <v>Blank</v>
      </c>
      <c r="AF1238" s="217" t="str">
        <f t="shared" si="219"/>
        <v>Blank</v>
      </c>
      <c r="AG1238" s="9" t="str" cm="1">
        <f t="array" ref="AG1238">_xlfn.IFS(ISNUMBER(AC1238), "", ISNUMBER(SEARCH("Blank", AC1238)), "", ISERROR(AC1238), "Bad input on tab 3")</f>
        <v/>
      </c>
    </row>
    <row r="1239" spans="2:33" ht="15" customHeight="1" x14ac:dyDescent="0.75">
      <c r="B1239" s="205" t="str">
        <f>'5 Driver Data'!B1239</f>
        <v>1231</v>
      </c>
      <c r="C1239" s="193">
        <f>'5 Driver Data'!C1239</f>
        <v>0</v>
      </c>
      <c r="D1239" s="192">
        <f>'5 Driver Data'!D1239</f>
        <v>0</v>
      </c>
      <c r="E1239" s="191">
        <f>'5 Driver Data'!E1239</f>
        <v>0</v>
      </c>
      <c r="F1239" s="191">
        <f>'5 Driver Data'!F1239</f>
        <v>0</v>
      </c>
      <c r="G1239" s="191">
        <f>'5 Driver Data'!G1239</f>
        <v>0</v>
      </c>
      <c r="H1239" s="191">
        <f>'5 Driver Data'!H1239</f>
        <v>0</v>
      </c>
      <c r="I1239" s="191">
        <f>'5 Driver Data'!I1239</f>
        <v>0</v>
      </c>
      <c r="J1239" s="191">
        <f>'5 Driver Data'!J1239</f>
        <v>0</v>
      </c>
      <c r="K1239" s="206">
        <f>'5 Driver Data'!K1239</f>
        <v>0</v>
      </c>
      <c r="L1239" s="1"/>
      <c r="M1239" s="216" t="str">
        <f>IF(D1239=0,"Blank",'3 Model Input'!E$44*'3 Model Input'!E$45)</f>
        <v>Blank</v>
      </c>
      <c r="N1239" s="197" t="str">
        <f t="shared" si="210"/>
        <v>Blank</v>
      </c>
      <c r="O1239" s="197" t="str">
        <f>IF(D1239=0,"Blank",'3 Model Input'!E$49*(1-'3 Model Input'!E$51))</f>
        <v>Blank</v>
      </c>
      <c r="P1239" s="197" t="str">
        <f t="shared" si="211"/>
        <v>Blank</v>
      </c>
      <c r="Q1239" s="197" t="str">
        <f>IF(D1239=0,"Blank",IF(D1239="BEV",E1239*(1-'3 Model Input'!E$54), E1239))</f>
        <v>Blank</v>
      </c>
      <c r="R1239" s="198" t="str">
        <f>IF(D1239=0,"Blank",IF(D1239="PHEV",F1239/G1239,F1239*(1-'3 Model Input'!E$54)/G1239))</f>
        <v>Blank</v>
      </c>
      <c r="S1239" s="198" t="str">
        <f>IF(D1239=0,"Blank",IF(D1239="PHEV",MIN(M1239,E1239),MIN(M1239,(E1239*(1-'3 Model Input'!E$54)))))</f>
        <v>Blank</v>
      </c>
      <c r="T1239" s="217" t="str">
        <f t="shared" si="212"/>
        <v>Blank</v>
      </c>
      <c r="U1239" s="89"/>
      <c r="V1239" s="216" t="str">
        <f>IF(D1239=0,"Blank",P1239*'3 Model Input'!E$50)</f>
        <v>Blank</v>
      </c>
      <c r="W1239" s="197" t="str">
        <f t="shared" si="213"/>
        <v>Blank</v>
      </c>
      <c r="X1239" s="197" t="str">
        <f t="shared" si="214"/>
        <v>Blank</v>
      </c>
      <c r="Y1239" s="197" t="str">
        <f t="shared" si="215"/>
        <v>Blank</v>
      </c>
      <c r="Z1239" s="197" t="str">
        <f t="shared" si="216"/>
        <v>Blank</v>
      </c>
      <c r="AA1239" s="223" t="str" cm="1">
        <f t="array" ref="AA1239">_xlfn.IFS(ISTEXT('3 Model Input'!F$70),"Missing",ISTEXT('3 Model Input'!I$70),"Missing",ISNUMBER('3 Model Input'!K$70),'3 Model Input'!K$70*P1239)</f>
        <v>Missing</v>
      </c>
      <c r="AB1239" s="89"/>
      <c r="AC1239" s="227" t="str" cm="1">
        <f t="array" ref="AC1239">IF(D1239=0,"Blank",_xlfn.IFS('3 Model Input'!E$61=1,(V1239*G1239)/T1239,'3 Model Input'!E$61=2,(W1239*G1239)/T1239,'3 Model Input'!E$61=3,(X1239*G1239)/T1239,'3 Model Input'!E$61=4,(Y1239*G1239)/T1239,'3 Model Input'!E$61=5,(Z1239*G1239)/T1239, ISTEXT('3 Model Input'!E$61),"Missing",'3 Model Input'!E$61=6,(AA1239*G1239)/T1239))</f>
        <v>Blank</v>
      </c>
      <c r="AD1239" s="202" t="str">
        <f t="shared" si="217"/>
        <v>Blank</v>
      </c>
      <c r="AE1239" s="202" t="str">
        <f t="shared" si="218"/>
        <v>Blank</v>
      </c>
      <c r="AF1239" s="217" t="str">
        <f t="shared" si="219"/>
        <v>Blank</v>
      </c>
      <c r="AG1239" s="9" t="str" cm="1">
        <f t="array" ref="AG1239">_xlfn.IFS(ISNUMBER(AC1239), "", ISNUMBER(SEARCH("Blank", AC1239)), "", ISERROR(AC1239), "Bad input on tab 3")</f>
        <v/>
      </c>
    </row>
    <row r="1240" spans="2:33" ht="15" customHeight="1" x14ac:dyDescent="0.75">
      <c r="B1240" s="205" t="str">
        <f>'5 Driver Data'!B1240</f>
        <v>1232</v>
      </c>
      <c r="C1240" s="193">
        <f>'5 Driver Data'!C1240</f>
        <v>0</v>
      </c>
      <c r="D1240" s="192">
        <f>'5 Driver Data'!D1240</f>
        <v>0</v>
      </c>
      <c r="E1240" s="191">
        <f>'5 Driver Data'!E1240</f>
        <v>0</v>
      </c>
      <c r="F1240" s="191">
        <f>'5 Driver Data'!F1240</f>
        <v>0</v>
      </c>
      <c r="G1240" s="191">
        <f>'5 Driver Data'!G1240</f>
        <v>0</v>
      </c>
      <c r="H1240" s="191">
        <f>'5 Driver Data'!H1240</f>
        <v>0</v>
      </c>
      <c r="I1240" s="191">
        <f>'5 Driver Data'!I1240</f>
        <v>0</v>
      </c>
      <c r="J1240" s="191">
        <f>'5 Driver Data'!J1240</f>
        <v>0</v>
      </c>
      <c r="K1240" s="206">
        <f>'5 Driver Data'!K1240</f>
        <v>0</v>
      </c>
      <c r="L1240" s="1"/>
      <c r="M1240" s="216" t="str">
        <f>IF(D1240=0,"Blank",'3 Model Input'!E$44*'3 Model Input'!E$45)</f>
        <v>Blank</v>
      </c>
      <c r="N1240" s="197" t="str">
        <f t="shared" si="210"/>
        <v>Blank</v>
      </c>
      <c r="O1240" s="197" t="str">
        <f>IF(D1240=0,"Blank",'3 Model Input'!E$49*(1-'3 Model Input'!E$51))</f>
        <v>Blank</v>
      </c>
      <c r="P1240" s="197" t="str">
        <f t="shared" si="211"/>
        <v>Blank</v>
      </c>
      <c r="Q1240" s="197" t="str">
        <f>IF(D1240=0,"Blank",IF(D1240="BEV",E1240*(1-'3 Model Input'!E$54), E1240))</f>
        <v>Blank</v>
      </c>
      <c r="R1240" s="198" t="str">
        <f>IF(D1240=0,"Blank",IF(D1240="PHEV",F1240/G1240,F1240*(1-'3 Model Input'!E$54)/G1240))</f>
        <v>Blank</v>
      </c>
      <c r="S1240" s="198" t="str">
        <f>IF(D1240=0,"Blank",IF(D1240="PHEV",MIN(M1240,E1240),MIN(M1240,(E1240*(1-'3 Model Input'!E$54)))))</f>
        <v>Blank</v>
      </c>
      <c r="T1240" s="217" t="str">
        <f t="shared" si="212"/>
        <v>Blank</v>
      </c>
      <c r="U1240" s="89"/>
      <c r="V1240" s="216" t="str">
        <f>IF(D1240=0,"Blank",P1240*'3 Model Input'!E$50)</f>
        <v>Blank</v>
      </c>
      <c r="W1240" s="197" t="str">
        <f t="shared" si="213"/>
        <v>Blank</v>
      </c>
      <c r="X1240" s="197" t="str">
        <f t="shared" si="214"/>
        <v>Blank</v>
      </c>
      <c r="Y1240" s="197" t="str">
        <f t="shared" si="215"/>
        <v>Blank</v>
      </c>
      <c r="Z1240" s="197" t="str">
        <f t="shared" si="216"/>
        <v>Blank</v>
      </c>
      <c r="AA1240" s="223" t="str" cm="1">
        <f t="array" ref="AA1240">_xlfn.IFS(ISTEXT('3 Model Input'!F$70),"Missing",ISTEXT('3 Model Input'!I$70),"Missing",ISNUMBER('3 Model Input'!K$70),'3 Model Input'!K$70*P1240)</f>
        <v>Missing</v>
      </c>
      <c r="AB1240" s="89"/>
      <c r="AC1240" s="227" t="str" cm="1">
        <f t="array" ref="AC1240">IF(D1240=0,"Blank",_xlfn.IFS('3 Model Input'!E$61=1,(V1240*G1240)/T1240,'3 Model Input'!E$61=2,(W1240*G1240)/T1240,'3 Model Input'!E$61=3,(X1240*G1240)/T1240,'3 Model Input'!E$61=4,(Y1240*G1240)/T1240,'3 Model Input'!E$61=5,(Z1240*G1240)/T1240, ISTEXT('3 Model Input'!E$61),"Missing",'3 Model Input'!E$61=6,(AA1240*G1240)/T1240))</f>
        <v>Blank</v>
      </c>
      <c r="AD1240" s="202" t="str">
        <f t="shared" si="217"/>
        <v>Blank</v>
      </c>
      <c r="AE1240" s="202" t="str">
        <f t="shared" si="218"/>
        <v>Blank</v>
      </c>
      <c r="AF1240" s="217" t="str">
        <f t="shared" si="219"/>
        <v>Blank</v>
      </c>
      <c r="AG1240" s="9" t="str" cm="1">
        <f t="array" ref="AG1240">_xlfn.IFS(ISNUMBER(AC1240), "", ISNUMBER(SEARCH("Blank", AC1240)), "", ISERROR(AC1240), "Bad input on tab 3")</f>
        <v/>
      </c>
    </row>
    <row r="1241" spans="2:33" ht="15" customHeight="1" x14ac:dyDescent="0.75">
      <c r="B1241" s="205" t="str">
        <f>'5 Driver Data'!B1241</f>
        <v>1233</v>
      </c>
      <c r="C1241" s="193">
        <f>'5 Driver Data'!C1241</f>
        <v>0</v>
      </c>
      <c r="D1241" s="192">
        <f>'5 Driver Data'!D1241</f>
        <v>0</v>
      </c>
      <c r="E1241" s="191">
        <f>'5 Driver Data'!E1241</f>
        <v>0</v>
      </c>
      <c r="F1241" s="191">
        <f>'5 Driver Data'!F1241</f>
        <v>0</v>
      </c>
      <c r="G1241" s="191">
        <f>'5 Driver Data'!G1241</f>
        <v>0</v>
      </c>
      <c r="H1241" s="191">
        <f>'5 Driver Data'!H1241</f>
        <v>0</v>
      </c>
      <c r="I1241" s="191">
        <f>'5 Driver Data'!I1241</f>
        <v>0</v>
      </c>
      <c r="J1241" s="191">
        <f>'5 Driver Data'!J1241</f>
        <v>0</v>
      </c>
      <c r="K1241" s="206">
        <f>'5 Driver Data'!K1241</f>
        <v>0</v>
      </c>
      <c r="L1241" s="1"/>
      <c r="M1241" s="216" t="str">
        <f>IF(D1241=0,"Blank",'3 Model Input'!E$44*'3 Model Input'!E$45)</f>
        <v>Blank</v>
      </c>
      <c r="N1241" s="197" t="str">
        <f t="shared" si="210"/>
        <v>Blank</v>
      </c>
      <c r="O1241" s="197" t="str">
        <f>IF(D1241=0,"Blank",'3 Model Input'!E$49*(1-'3 Model Input'!E$51))</f>
        <v>Blank</v>
      </c>
      <c r="P1241" s="197" t="str">
        <f t="shared" si="211"/>
        <v>Blank</v>
      </c>
      <c r="Q1241" s="197" t="str">
        <f>IF(D1241=0,"Blank",IF(D1241="BEV",E1241*(1-'3 Model Input'!E$54), E1241))</f>
        <v>Blank</v>
      </c>
      <c r="R1241" s="198" t="str">
        <f>IF(D1241=0,"Blank",IF(D1241="PHEV",F1241/G1241,F1241*(1-'3 Model Input'!E$54)/G1241))</f>
        <v>Blank</v>
      </c>
      <c r="S1241" s="198" t="str">
        <f>IF(D1241=0,"Blank",IF(D1241="PHEV",MIN(M1241,E1241),MIN(M1241,(E1241*(1-'3 Model Input'!E$54)))))</f>
        <v>Blank</v>
      </c>
      <c r="T1241" s="217" t="str">
        <f t="shared" si="212"/>
        <v>Blank</v>
      </c>
      <c r="U1241" s="89"/>
      <c r="V1241" s="216" t="str">
        <f>IF(D1241=0,"Blank",P1241*'3 Model Input'!E$50)</f>
        <v>Blank</v>
      </c>
      <c r="W1241" s="197" t="str">
        <f t="shared" si="213"/>
        <v>Blank</v>
      </c>
      <c r="X1241" s="197" t="str">
        <f t="shared" si="214"/>
        <v>Blank</v>
      </c>
      <c r="Y1241" s="197" t="str">
        <f t="shared" si="215"/>
        <v>Blank</v>
      </c>
      <c r="Z1241" s="197" t="str">
        <f t="shared" si="216"/>
        <v>Blank</v>
      </c>
      <c r="AA1241" s="223" t="str" cm="1">
        <f t="array" ref="AA1241">_xlfn.IFS(ISTEXT('3 Model Input'!F$70),"Missing",ISTEXT('3 Model Input'!I$70),"Missing",ISNUMBER('3 Model Input'!K$70),'3 Model Input'!K$70*P1241)</f>
        <v>Missing</v>
      </c>
      <c r="AB1241" s="89"/>
      <c r="AC1241" s="227" t="str" cm="1">
        <f t="array" ref="AC1241">IF(D1241=0,"Blank",_xlfn.IFS('3 Model Input'!E$61=1,(V1241*G1241)/T1241,'3 Model Input'!E$61=2,(W1241*G1241)/T1241,'3 Model Input'!E$61=3,(X1241*G1241)/T1241,'3 Model Input'!E$61=4,(Y1241*G1241)/T1241,'3 Model Input'!E$61=5,(Z1241*G1241)/T1241, ISTEXT('3 Model Input'!E$61),"Missing",'3 Model Input'!E$61=6,(AA1241*G1241)/T1241))</f>
        <v>Blank</v>
      </c>
      <c r="AD1241" s="202" t="str">
        <f t="shared" si="217"/>
        <v>Blank</v>
      </c>
      <c r="AE1241" s="202" t="str">
        <f t="shared" si="218"/>
        <v>Blank</v>
      </c>
      <c r="AF1241" s="217" t="str">
        <f t="shared" si="219"/>
        <v>Blank</v>
      </c>
      <c r="AG1241" s="9" t="str" cm="1">
        <f t="array" ref="AG1241">_xlfn.IFS(ISNUMBER(AC1241), "", ISNUMBER(SEARCH("Blank", AC1241)), "", ISERROR(AC1241), "Bad input on tab 3")</f>
        <v/>
      </c>
    </row>
    <row r="1242" spans="2:33" ht="15" customHeight="1" x14ac:dyDescent="0.75">
      <c r="B1242" s="205" t="str">
        <f>'5 Driver Data'!B1242</f>
        <v>1234</v>
      </c>
      <c r="C1242" s="193">
        <f>'5 Driver Data'!C1242</f>
        <v>0</v>
      </c>
      <c r="D1242" s="192">
        <f>'5 Driver Data'!D1242</f>
        <v>0</v>
      </c>
      <c r="E1242" s="191">
        <f>'5 Driver Data'!E1242</f>
        <v>0</v>
      </c>
      <c r="F1242" s="191">
        <f>'5 Driver Data'!F1242</f>
        <v>0</v>
      </c>
      <c r="G1242" s="191">
        <f>'5 Driver Data'!G1242</f>
        <v>0</v>
      </c>
      <c r="H1242" s="191">
        <f>'5 Driver Data'!H1242</f>
        <v>0</v>
      </c>
      <c r="I1242" s="191">
        <f>'5 Driver Data'!I1242</f>
        <v>0</v>
      </c>
      <c r="J1242" s="191">
        <f>'5 Driver Data'!J1242</f>
        <v>0</v>
      </c>
      <c r="K1242" s="206">
        <f>'5 Driver Data'!K1242</f>
        <v>0</v>
      </c>
      <c r="L1242" s="1"/>
      <c r="M1242" s="216" t="str">
        <f>IF(D1242=0,"Blank",'3 Model Input'!E$44*'3 Model Input'!E$45)</f>
        <v>Blank</v>
      </c>
      <c r="N1242" s="197" t="str">
        <f t="shared" si="210"/>
        <v>Blank</v>
      </c>
      <c r="O1242" s="197" t="str">
        <f>IF(D1242=0,"Blank",'3 Model Input'!E$49*(1-'3 Model Input'!E$51))</f>
        <v>Blank</v>
      </c>
      <c r="P1242" s="197" t="str">
        <f t="shared" si="211"/>
        <v>Blank</v>
      </c>
      <c r="Q1242" s="197" t="str">
        <f>IF(D1242=0,"Blank",IF(D1242="BEV",E1242*(1-'3 Model Input'!E$54), E1242))</f>
        <v>Blank</v>
      </c>
      <c r="R1242" s="198" t="str">
        <f>IF(D1242=0,"Blank",IF(D1242="PHEV",F1242/G1242,F1242*(1-'3 Model Input'!E$54)/G1242))</f>
        <v>Blank</v>
      </c>
      <c r="S1242" s="198" t="str">
        <f>IF(D1242=0,"Blank",IF(D1242="PHEV",MIN(M1242,E1242),MIN(M1242,(E1242*(1-'3 Model Input'!E$54)))))</f>
        <v>Blank</v>
      </c>
      <c r="T1242" s="217" t="str">
        <f t="shared" si="212"/>
        <v>Blank</v>
      </c>
      <c r="U1242" s="89"/>
      <c r="V1242" s="216" t="str">
        <f>IF(D1242=0,"Blank",P1242*'3 Model Input'!E$50)</f>
        <v>Blank</v>
      </c>
      <c r="W1242" s="197" t="str">
        <f t="shared" si="213"/>
        <v>Blank</v>
      </c>
      <c r="X1242" s="197" t="str">
        <f t="shared" si="214"/>
        <v>Blank</v>
      </c>
      <c r="Y1242" s="197" t="str">
        <f t="shared" si="215"/>
        <v>Blank</v>
      </c>
      <c r="Z1242" s="197" t="str">
        <f t="shared" si="216"/>
        <v>Blank</v>
      </c>
      <c r="AA1242" s="223" t="str" cm="1">
        <f t="array" ref="AA1242">_xlfn.IFS(ISTEXT('3 Model Input'!F$70),"Missing",ISTEXT('3 Model Input'!I$70),"Missing",ISNUMBER('3 Model Input'!K$70),'3 Model Input'!K$70*P1242)</f>
        <v>Missing</v>
      </c>
      <c r="AB1242" s="89"/>
      <c r="AC1242" s="227" t="str" cm="1">
        <f t="array" ref="AC1242">IF(D1242=0,"Blank",_xlfn.IFS('3 Model Input'!E$61=1,(V1242*G1242)/T1242,'3 Model Input'!E$61=2,(W1242*G1242)/T1242,'3 Model Input'!E$61=3,(X1242*G1242)/T1242,'3 Model Input'!E$61=4,(Y1242*G1242)/T1242,'3 Model Input'!E$61=5,(Z1242*G1242)/T1242, ISTEXT('3 Model Input'!E$61),"Missing",'3 Model Input'!E$61=6,(AA1242*G1242)/T1242))</f>
        <v>Blank</v>
      </c>
      <c r="AD1242" s="202" t="str">
        <f t="shared" si="217"/>
        <v>Blank</v>
      </c>
      <c r="AE1242" s="202" t="str">
        <f t="shared" si="218"/>
        <v>Blank</v>
      </c>
      <c r="AF1242" s="217" t="str">
        <f t="shared" si="219"/>
        <v>Blank</v>
      </c>
      <c r="AG1242" s="9" t="str" cm="1">
        <f t="array" ref="AG1242">_xlfn.IFS(ISNUMBER(AC1242), "", ISNUMBER(SEARCH("Blank", AC1242)), "", ISERROR(AC1242), "Bad input on tab 3")</f>
        <v/>
      </c>
    </row>
    <row r="1243" spans="2:33" ht="15" customHeight="1" x14ac:dyDescent="0.75">
      <c r="B1243" s="205" t="str">
        <f>'5 Driver Data'!B1243</f>
        <v>1235</v>
      </c>
      <c r="C1243" s="193">
        <f>'5 Driver Data'!C1243</f>
        <v>0</v>
      </c>
      <c r="D1243" s="192">
        <f>'5 Driver Data'!D1243</f>
        <v>0</v>
      </c>
      <c r="E1243" s="191">
        <f>'5 Driver Data'!E1243</f>
        <v>0</v>
      </c>
      <c r="F1243" s="191">
        <f>'5 Driver Data'!F1243</f>
        <v>0</v>
      </c>
      <c r="G1243" s="191">
        <f>'5 Driver Data'!G1243</f>
        <v>0</v>
      </c>
      <c r="H1243" s="191">
        <f>'5 Driver Data'!H1243</f>
        <v>0</v>
      </c>
      <c r="I1243" s="191">
        <f>'5 Driver Data'!I1243</f>
        <v>0</v>
      </c>
      <c r="J1243" s="191">
        <f>'5 Driver Data'!J1243</f>
        <v>0</v>
      </c>
      <c r="K1243" s="206">
        <f>'5 Driver Data'!K1243</f>
        <v>0</v>
      </c>
      <c r="L1243" s="1"/>
      <c r="M1243" s="216" t="str">
        <f>IF(D1243=0,"Blank",'3 Model Input'!E$44*'3 Model Input'!E$45)</f>
        <v>Blank</v>
      </c>
      <c r="N1243" s="197" t="str">
        <f t="shared" si="210"/>
        <v>Blank</v>
      </c>
      <c r="O1243" s="197" t="str">
        <f>IF(D1243=0,"Blank",'3 Model Input'!E$49*(1-'3 Model Input'!E$51))</f>
        <v>Blank</v>
      </c>
      <c r="P1243" s="197" t="str">
        <f t="shared" si="211"/>
        <v>Blank</v>
      </c>
      <c r="Q1243" s="197" t="str">
        <f>IF(D1243=0,"Blank",IF(D1243="BEV",E1243*(1-'3 Model Input'!E$54), E1243))</f>
        <v>Blank</v>
      </c>
      <c r="R1243" s="198" t="str">
        <f>IF(D1243=0,"Blank",IF(D1243="PHEV",F1243/G1243,F1243*(1-'3 Model Input'!E$54)/G1243))</f>
        <v>Blank</v>
      </c>
      <c r="S1243" s="198" t="str">
        <f>IF(D1243=0,"Blank",IF(D1243="PHEV",MIN(M1243,E1243),MIN(M1243,(E1243*(1-'3 Model Input'!E$54)))))</f>
        <v>Blank</v>
      </c>
      <c r="T1243" s="217" t="str">
        <f t="shared" si="212"/>
        <v>Blank</v>
      </c>
      <c r="U1243" s="89"/>
      <c r="V1243" s="216" t="str">
        <f>IF(D1243=0,"Blank",P1243*'3 Model Input'!E$50)</f>
        <v>Blank</v>
      </c>
      <c r="W1243" s="197" t="str">
        <f t="shared" si="213"/>
        <v>Blank</v>
      </c>
      <c r="X1243" s="197" t="str">
        <f t="shared" si="214"/>
        <v>Blank</v>
      </c>
      <c r="Y1243" s="197" t="str">
        <f t="shared" si="215"/>
        <v>Blank</v>
      </c>
      <c r="Z1243" s="197" t="str">
        <f t="shared" si="216"/>
        <v>Blank</v>
      </c>
      <c r="AA1243" s="223" t="str" cm="1">
        <f t="array" ref="AA1243">_xlfn.IFS(ISTEXT('3 Model Input'!F$70),"Missing",ISTEXT('3 Model Input'!I$70),"Missing",ISNUMBER('3 Model Input'!K$70),'3 Model Input'!K$70*P1243)</f>
        <v>Missing</v>
      </c>
      <c r="AB1243" s="89"/>
      <c r="AC1243" s="227" t="str" cm="1">
        <f t="array" ref="AC1243">IF(D1243=0,"Blank",_xlfn.IFS('3 Model Input'!E$61=1,(V1243*G1243)/T1243,'3 Model Input'!E$61=2,(W1243*G1243)/T1243,'3 Model Input'!E$61=3,(X1243*G1243)/T1243,'3 Model Input'!E$61=4,(Y1243*G1243)/T1243,'3 Model Input'!E$61=5,(Z1243*G1243)/T1243, ISTEXT('3 Model Input'!E$61),"Missing",'3 Model Input'!E$61=6,(AA1243*G1243)/T1243))</f>
        <v>Blank</v>
      </c>
      <c r="AD1243" s="202" t="str">
        <f t="shared" si="217"/>
        <v>Blank</v>
      </c>
      <c r="AE1243" s="202" t="str">
        <f t="shared" si="218"/>
        <v>Blank</v>
      </c>
      <c r="AF1243" s="217" t="str">
        <f t="shared" si="219"/>
        <v>Blank</v>
      </c>
      <c r="AG1243" s="9" t="str" cm="1">
        <f t="array" ref="AG1243">_xlfn.IFS(ISNUMBER(AC1243), "", ISNUMBER(SEARCH("Blank", AC1243)), "", ISERROR(AC1243), "Bad input on tab 3")</f>
        <v/>
      </c>
    </row>
    <row r="1244" spans="2:33" ht="15" customHeight="1" x14ac:dyDescent="0.75">
      <c r="B1244" s="205" t="str">
        <f>'5 Driver Data'!B1244</f>
        <v>1236</v>
      </c>
      <c r="C1244" s="193">
        <f>'5 Driver Data'!C1244</f>
        <v>0</v>
      </c>
      <c r="D1244" s="192">
        <f>'5 Driver Data'!D1244</f>
        <v>0</v>
      </c>
      <c r="E1244" s="191">
        <f>'5 Driver Data'!E1244</f>
        <v>0</v>
      </c>
      <c r="F1244" s="191">
        <f>'5 Driver Data'!F1244</f>
        <v>0</v>
      </c>
      <c r="G1244" s="191">
        <f>'5 Driver Data'!G1244</f>
        <v>0</v>
      </c>
      <c r="H1244" s="191">
        <f>'5 Driver Data'!H1244</f>
        <v>0</v>
      </c>
      <c r="I1244" s="191">
        <f>'5 Driver Data'!I1244</f>
        <v>0</v>
      </c>
      <c r="J1244" s="191">
        <f>'5 Driver Data'!J1244</f>
        <v>0</v>
      </c>
      <c r="K1244" s="206">
        <f>'5 Driver Data'!K1244</f>
        <v>0</v>
      </c>
      <c r="L1244" s="1"/>
      <c r="M1244" s="216" t="str">
        <f>IF(D1244=0,"Blank",'3 Model Input'!E$44*'3 Model Input'!E$45)</f>
        <v>Blank</v>
      </c>
      <c r="N1244" s="197" t="str">
        <f t="shared" si="210"/>
        <v>Blank</v>
      </c>
      <c r="O1244" s="197" t="str">
        <f>IF(D1244=0,"Blank",'3 Model Input'!E$49*(1-'3 Model Input'!E$51))</f>
        <v>Blank</v>
      </c>
      <c r="P1244" s="197" t="str">
        <f t="shared" si="211"/>
        <v>Blank</v>
      </c>
      <c r="Q1244" s="197" t="str">
        <f>IF(D1244=0,"Blank",IF(D1244="BEV",E1244*(1-'3 Model Input'!E$54), E1244))</f>
        <v>Blank</v>
      </c>
      <c r="R1244" s="198" t="str">
        <f>IF(D1244=0,"Blank",IF(D1244="PHEV",F1244/G1244,F1244*(1-'3 Model Input'!E$54)/G1244))</f>
        <v>Blank</v>
      </c>
      <c r="S1244" s="198" t="str">
        <f>IF(D1244=0,"Blank",IF(D1244="PHEV",MIN(M1244,E1244),MIN(M1244,(E1244*(1-'3 Model Input'!E$54)))))</f>
        <v>Blank</v>
      </c>
      <c r="T1244" s="217" t="str">
        <f t="shared" si="212"/>
        <v>Blank</v>
      </c>
      <c r="U1244" s="89"/>
      <c r="V1244" s="216" t="str">
        <f>IF(D1244=0,"Blank",P1244*'3 Model Input'!E$50)</f>
        <v>Blank</v>
      </c>
      <c r="W1244" s="197" t="str">
        <f t="shared" si="213"/>
        <v>Blank</v>
      </c>
      <c r="X1244" s="197" t="str">
        <f t="shared" si="214"/>
        <v>Blank</v>
      </c>
      <c r="Y1244" s="197" t="str">
        <f t="shared" si="215"/>
        <v>Blank</v>
      </c>
      <c r="Z1244" s="197" t="str">
        <f t="shared" si="216"/>
        <v>Blank</v>
      </c>
      <c r="AA1244" s="223" t="str" cm="1">
        <f t="array" ref="AA1244">_xlfn.IFS(ISTEXT('3 Model Input'!F$70),"Missing",ISTEXT('3 Model Input'!I$70),"Missing",ISNUMBER('3 Model Input'!K$70),'3 Model Input'!K$70*P1244)</f>
        <v>Missing</v>
      </c>
      <c r="AB1244" s="89"/>
      <c r="AC1244" s="227" t="str" cm="1">
        <f t="array" ref="AC1244">IF(D1244=0,"Blank",_xlfn.IFS('3 Model Input'!E$61=1,(V1244*G1244)/T1244,'3 Model Input'!E$61=2,(W1244*G1244)/T1244,'3 Model Input'!E$61=3,(X1244*G1244)/T1244,'3 Model Input'!E$61=4,(Y1244*G1244)/T1244,'3 Model Input'!E$61=5,(Z1244*G1244)/T1244, ISTEXT('3 Model Input'!E$61),"Missing",'3 Model Input'!E$61=6,(AA1244*G1244)/T1244))</f>
        <v>Blank</v>
      </c>
      <c r="AD1244" s="202" t="str">
        <f t="shared" si="217"/>
        <v>Blank</v>
      </c>
      <c r="AE1244" s="202" t="str">
        <f t="shared" si="218"/>
        <v>Blank</v>
      </c>
      <c r="AF1244" s="217" t="str">
        <f t="shared" si="219"/>
        <v>Blank</v>
      </c>
      <c r="AG1244" s="9" t="str" cm="1">
        <f t="array" ref="AG1244">_xlfn.IFS(ISNUMBER(AC1244), "", ISNUMBER(SEARCH("Blank", AC1244)), "", ISERROR(AC1244), "Bad input on tab 3")</f>
        <v/>
      </c>
    </row>
    <row r="1245" spans="2:33" ht="15" customHeight="1" x14ac:dyDescent="0.75">
      <c r="B1245" s="205" t="str">
        <f>'5 Driver Data'!B1245</f>
        <v>1237</v>
      </c>
      <c r="C1245" s="193">
        <f>'5 Driver Data'!C1245</f>
        <v>0</v>
      </c>
      <c r="D1245" s="192">
        <f>'5 Driver Data'!D1245</f>
        <v>0</v>
      </c>
      <c r="E1245" s="191">
        <f>'5 Driver Data'!E1245</f>
        <v>0</v>
      </c>
      <c r="F1245" s="191">
        <f>'5 Driver Data'!F1245</f>
        <v>0</v>
      </c>
      <c r="G1245" s="191">
        <f>'5 Driver Data'!G1245</f>
        <v>0</v>
      </c>
      <c r="H1245" s="191">
        <f>'5 Driver Data'!H1245</f>
        <v>0</v>
      </c>
      <c r="I1245" s="191">
        <f>'5 Driver Data'!I1245</f>
        <v>0</v>
      </c>
      <c r="J1245" s="191">
        <f>'5 Driver Data'!J1245</f>
        <v>0</v>
      </c>
      <c r="K1245" s="206">
        <f>'5 Driver Data'!K1245</f>
        <v>0</v>
      </c>
      <c r="L1245" s="1"/>
      <c r="M1245" s="216" t="str">
        <f>IF(D1245=0,"Blank",'3 Model Input'!E$44*'3 Model Input'!E$45)</f>
        <v>Blank</v>
      </c>
      <c r="N1245" s="197" t="str">
        <f t="shared" si="210"/>
        <v>Blank</v>
      </c>
      <c r="O1245" s="197" t="str">
        <f>IF(D1245=0,"Blank",'3 Model Input'!E$49*(1-'3 Model Input'!E$51))</f>
        <v>Blank</v>
      </c>
      <c r="P1245" s="197" t="str">
        <f t="shared" si="211"/>
        <v>Blank</v>
      </c>
      <c r="Q1245" s="197" t="str">
        <f>IF(D1245=0,"Blank",IF(D1245="BEV",E1245*(1-'3 Model Input'!E$54), E1245))</f>
        <v>Blank</v>
      </c>
      <c r="R1245" s="198" t="str">
        <f>IF(D1245=0,"Blank",IF(D1245="PHEV",F1245/G1245,F1245*(1-'3 Model Input'!E$54)/G1245))</f>
        <v>Blank</v>
      </c>
      <c r="S1245" s="198" t="str">
        <f>IF(D1245=0,"Blank",IF(D1245="PHEV",MIN(M1245,E1245),MIN(M1245,(E1245*(1-'3 Model Input'!E$54)))))</f>
        <v>Blank</v>
      </c>
      <c r="T1245" s="217" t="str">
        <f t="shared" si="212"/>
        <v>Blank</v>
      </c>
      <c r="U1245" s="89"/>
      <c r="V1245" s="216" t="str">
        <f>IF(D1245=0,"Blank",P1245*'3 Model Input'!E$50)</f>
        <v>Blank</v>
      </c>
      <c r="W1245" s="197" t="str">
        <f t="shared" si="213"/>
        <v>Blank</v>
      </c>
      <c r="X1245" s="197" t="str">
        <f t="shared" si="214"/>
        <v>Blank</v>
      </c>
      <c r="Y1245" s="197" t="str">
        <f t="shared" si="215"/>
        <v>Blank</v>
      </c>
      <c r="Z1245" s="197" t="str">
        <f t="shared" si="216"/>
        <v>Blank</v>
      </c>
      <c r="AA1245" s="223" t="str" cm="1">
        <f t="array" ref="AA1245">_xlfn.IFS(ISTEXT('3 Model Input'!F$70),"Missing",ISTEXT('3 Model Input'!I$70),"Missing",ISNUMBER('3 Model Input'!K$70),'3 Model Input'!K$70*P1245)</f>
        <v>Missing</v>
      </c>
      <c r="AB1245" s="89"/>
      <c r="AC1245" s="227" t="str" cm="1">
        <f t="array" ref="AC1245">IF(D1245=0,"Blank",_xlfn.IFS('3 Model Input'!E$61=1,(V1245*G1245)/T1245,'3 Model Input'!E$61=2,(W1245*G1245)/T1245,'3 Model Input'!E$61=3,(X1245*G1245)/T1245,'3 Model Input'!E$61=4,(Y1245*G1245)/T1245,'3 Model Input'!E$61=5,(Z1245*G1245)/T1245, ISTEXT('3 Model Input'!E$61),"Missing",'3 Model Input'!E$61=6,(AA1245*G1245)/T1245))</f>
        <v>Blank</v>
      </c>
      <c r="AD1245" s="202" t="str">
        <f t="shared" si="217"/>
        <v>Blank</v>
      </c>
      <c r="AE1245" s="202" t="str">
        <f t="shared" si="218"/>
        <v>Blank</v>
      </c>
      <c r="AF1245" s="217" t="str">
        <f t="shared" si="219"/>
        <v>Blank</v>
      </c>
      <c r="AG1245" s="9" t="str" cm="1">
        <f t="array" ref="AG1245">_xlfn.IFS(ISNUMBER(AC1245), "", ISNUMBER(SEARCH("Blank", AC1245)), "", ISERROR(AC1245), "Bad input on tab 3")</f>
        <v/>
      </c>
    </row>
    <row r="1246" spans="2:33" ht="15" customHeight="1" x14ac:dyDescent="0.75">
      <c r="B1246" s="205" t="str">
        <f>'5 Driver Data'!B1246</f>
        <v>1238</v>
      </c>
      <c r="C1246" s="193">
        <f>'5 Driver Data'!C1246</f>
        <v>0</v>
      </c>
      <c r="D1246" s="192">
        <f>'5 Driver Data'!D1246</f>
        <v>0</v>
      </c>
      <c r="E1246" s="191">
        <f>'5 Driver Data'!E1246</f>
        <v>0</v>
      </c>
      <c r="F1246" s="191">
        <f>'5 Driver Data'!F1246</f>
        <v>0</v>
      </c>
      <c r="G1246" s="191">
        <f>'5 Driver Data'!G1246</f>
        <v>0</v>
      </c>
      <c r="H1246" s="191">
        <f>'5 Driver Data'!H1246</f>
        <v>0</v>
      </c>
      <c r="I1246" s="191">
        <f>'5 Driver Data'!I1246</f>
        <v>0</v>
      </c>
      <c r="J1246" s="191">
        <f>'5 Driver Data'!J1246</f>
        <v>0</v>
      </c>
      <c r="K1246" s="206">
        <f>'5 Driver Data'!K1246</f>
        <v>0</v>
      </c>
      <c r="L1246" s="1"/>
      <c r="M1246" s="216" t="str">
        <f>IF(D1246=0,"Blank",'3 Model Input'!E$44*'3 Model Input'!E$45)</f>
        <v>Blank</v>
      </c>
      <c r="N1246" s="197" t="str">
        <f t="shared" si="210"/>
        <v>Blank</v>
      </c>
      <c r="O1246" s="197" t="str">
        <f>IF(D1246=0,"Blank",'3 Model Input'!E$49*(1-'3 Model Input'!E$51))</f>
        <v>Blank</v>
      </c>
      <c r="P1246" s="197" t="str">
        <f t="shared" si="211"/>
        <v>Blank</v>
      </c>
      <c r="Q1246" s="197" t="str">
        <f>IF(D1246=0,"Blank",IF(D1246="BEV",E1246*(1-'3 Model Input'!E$54), E1246))</f>
        <v>Blank</v>
      </c>
      <c r="R1246" s="198" t="str">
        <f>IF(D1246=0,"Blank",IF(D1246="PHEV",F1246/G1246,F1246*(1-'3 Model Input'!E$54)/G1246))</f>
        <v>Blank</v>
      </c>
      <c r="S1246" s="198" t="str">
        <f>IF(D1246=0,"Blank",IF(D1246="PHEV",MIN(M1246,E1246),MIN(M1246,(E1246*(1-'3 Model Input'!E$54)))))</f>
        <v>Blank</v>
      </c>
      <c r="T1246" s="217" t="str">
        <f t="shared" si="212"/>
        <v>Blank</v>
      </c>
      <c r="U1246" s="89"/>
      <c r="V1246" s="216" t="str">
        <f>IF(D1246=0,"Blank",P1246*'3 Model Input'!E$50)</f>
        <v>Blank</v>
      </c>
      <c r="W1246" s="197" t="str">
        <f t="shared" si="213"/>
        <v>Blank</v>
      </c>
      <c r="X1246" s="197" t="str">
        <f t="shared" si="214"/>
        <v>Blank</v>
      </c>
      <c r="Y1246" s="197" t="str">
        <f t="shared" si="215"/>
        <v>Blank</v>
      </c>
      <c r="Z1246" s="197" t="str">
        <f t="shared" si="216"/>
        <v>Blank</v>
      </c>
      <c r="AA1246" s="223" t="str" cm="1">
        <f t="array" ref="AA1246">_xlfn.IFS(ISTEXT('3 Model Input'!F$70),"Missing",ISTEXT('3 Model Input'!I$70),"Missing",ISNUMBER('3 Model Input'!K$70),'3 Model Input'!K$70*P1246)</f>
        <v>Missing</v>
      </c>
      <c r="AB1246" s="89"/>
      <c r="AC1246" s="227" t="str" cm="1">
        <f t="array" ref="AC1246">IF(D1246=0,"Blank",_xlfn.IFS('3 Model Input'!E$61=1,(V1246*G1246)/T1246,'3 Model Input'!E$61=2,(W1246*G1246)/T1246,'3 Model Input'!E$61=3,(X1246*G1246)/T1246,'3 Model Input'!E$61=4,(Y1246*G1246)/T1246,'3 Model Input'!E$61=5,(Z1246*G1246)/T1246, ISTEXT('3 Model Input'!E$61),"Missing",'3 Model Input'!E$61=6,(AA1246*G1246)/T1246))</f>
        <v>Blank</v>
      </c>
      <c r="AD1246" s="202" t="str">
        <f t="shared" si="217"/>
        <v>Blank</v>
      </c>
      <c r="AE1246" s="202" t="str">
        <f t="shared" si="218"/>
        <v>Blank</v>
      </c>
      <c r="AF1246" s="217" t="str">
        <f t="shared" si="219"/>
        <v>Blank</v>
      </c>
      <c r="AG1246" s="9" t="str" cm="1">
        <f t="array" ref="AG1246">_xlfn.IFS(ISNUMBER(AC1246), "", ISNUMBER(SEARCH("Blank", AC1246)), "", ISERROR(AC1246), "Bad input on tab 3")</f>
        <v/>
      </c>
    </row>
    <row r="1247" spans="2:33" ht="15" customHeight="1" x14ac:dyDescent="0.75">
      <c r="B1247" s="205" t="str">
        <f>'5 Driver Data'!B1247</f>
        <v>1239</v>
      </c>
      <c r="C1247" s="193">
        <f>'5 Driver Data'!C1247</f>
        <v>0</v>
      </c>
      <c r="D1247" s="192">
        <f>'5 Driver Data'!D1247</f>
        <v>0</v>
      </c>
      <c r="E1247" s="191">
        <f>'5 Driver Data'!E1247</f>
        <v>0</v>
      </c>
      <c r="F1247" s="191">
        <f>'5 Driver Data'!F1247</f>
        <v>0</v>
      </c>
      <c r="G1247" s="191">
        <f>'5 Driver Data'!G1247</f>
        <v>0</v>
      </c>
      <c r="H1247" s="191">
        <f>'5 Driver Data'!H1247</f>
        <v>0</v>
      </c>
      <c r="I1247" s="191">
        <f>'5 Driver Data'!I1247</f>
        <v>0</v>
      </c>
      <c r="J1247" s="191">
        <f>'5 Driver Data'!J1247</f>
        <v>0</v>
      </c>
      <c r="K1247" s="206">
        <f>'5 Driver Data'!K1247</f>
        <v>0</v>
      </c>
      <c r="L1247" s="1"/>
      <c r="M1247" s="216" t="str">
        <f>IF(D1247=0,"Blank",'3 Model Input'!E$44*'3 Model Input'!E$45)</f>
        <v>Blank</v>
      </c>
      <c r="N1247" s="197" t="str">
        <f t="shared" si="210"/>
        <v>Blank</v>
      </c>
      <c r="O1247" s="197" t="str">
        <f>IF(D1247=0,"Blank",'3 Model Input'!E$49*(1-'3 Model Input'!E$51))</f>
        <v>Blank</v>
      </c>
      <c r="P1247" s="197" t="str">
        <f t="shared" si="211"/>
        <v>Blank</v>
      </c>
      <c r="Q1247" s="197" t="str">
        <f>IF(D1247=0,"Blank",IF(D1247="BEV",E1247*(1-'3 Model Input'!E$54), E1247))</f>
        <v>Blank</v>
      </c>
      <c r="R1247" s="198" t="str">
        <f>IF(D1247=0,"Blank",IF(D1247="PHEV",F1247/G1247,F1247*(1-'3 Model Input'!E$54)/G1247))</f>
        <v>Blank</v>
      </c>
      <c r="S1247" s="198" t="str">
        <f>IF(D1247=0,"Blank",IF(D1247="PHEV",MIN(M1247,E1247),MIN(M1247,(E1247*(1-'3 Model Input'!E$54)))))</f>
        <v>Blank</v>
      </c>
      <c r="T1247" s="217" t="str">
        <f t="shared" si="212"/>
        <v>Blank</v>
      </c>
      <c r="U1247" s="89"/>
      <c r="V1247" s="216" t="str">
        <f>IF(D1247=0,"Blank",P1247*'3 Model Input'!E$50)</f>
        <v>Blank</v>
      </c>
      <c r="W1247" s="197" t="str">
        <f t="shared" si="213"/>
        <v>Blank</v>
      </c>
      <c r="X1247" s="197" t="str">
        <f t="shared" si="214"/>
        <v>Blank</v>
      </c>
      <c r="Y1247" s="197" t="str">
        <f t="shared" si="215"/>
        <v>Blank</v>
      </c>
      <c r="Z1247" s="197" t="str">
        <f t="shared" si="216"/>
        <v>Blank</v>
      </c>
      <c r="AA1247" s="223" t="str" cm="1">
        <f t="array" ref="AA1247">_xlfn.IFS(ISTEXT('3 Model Input'!F$70),"Missing",ISTEXT('3 Model Input'!I$70),"Missing",ISNUMBER('3 Model Input'!K$70),'3 Model Input'!K$70*P1247)</f>
        <v>Missing</v>
      </c>
      <c r="AB1247" s="89"/>
      <c r="AC1247" s="227" t="str" cm="1">
        <f t="array" ref="AC1247">IF(D1247=0,"Blank",_xlfn.IFS('3 Model Input'!E$61=1,(V1247*G1247)/T1247,'3 Model Input'!E$61=2,(W1247*G1247)/T1247,'3 Model Input'!E$61=3,(X1247*G1247)/T1247,'3 Model Input'!E$61=4,(Y1247*G1247)/T1247,'3 Model Input'!E$61=5,(Z1247*G1247)/T1247, ISTEXT('3 Model Input'!E$61),"Missing",'3 Model Input'!E$61=6,(AA1247*G1247)/T1247))</f>
        <v>Blank</v>
      </c>
      <c r="AD1247" s="202" t="str">
        <f t="shared" si="217"/>
        <v>Blank</v>
      </c>
      <c r="AE1247" s="202" t="str">
        <f t="shared" si="218"/>
        <v>Blank</v>
      </c>
      <c r="AF1247" s="217" t="str">
        <f t="shared" si="219"/>
        <v>Blank</v>
      </c>
      <c r="AG1247" s="9" t="str" cm="1">
        <f t="array" ref="AG1247">_xlfn.IFS(ISNUMBER(AC1247), "", ISNUMBER(SEARCH("Blank", AC1247)), "", ISERROR(AC1247), "Bad input on tab 3")</f>
        <v/>
      </c>
    </row>
    <row r="1248" spans="2:33" ht="15" customHeight="1" x14ac:dyDescent="0.75">
      <c r="B1248" s="205" t="str">
        <f>'5 Driver Data'!B1248</f>
        <v>1240</v>
      </c>
      <c r="C1248" s="193">
        <f>'5 Driver Data'!C1248</f>
        <v>0</v>
      </c>
      <c r="D1248" s="192">
        <f>'5 Driver Data'!D1248</f>
        <v>0</v>
      </c>
      <c r="E1248" s="191">
        <f>'5 Driver Data'!E1248</f>
        <v>0</v>
      </c>
      <c r="F1248" s="191">
        <f>'5 Driver Data'!F1248</f>
        <v>0</v>
      </c>
      <c r="G1248" s="191">
        <f>'5 Driver Data'!G1248</f>
        <v>0</v>
      </c>
      <c r="H1248" s="191">
        <f>'5 Driver Data'!H1248</f>
        <v>0</v>
      </c>
      <c r="I1248" s="191">
        <f>'5 Driver Data'!I1248</f>
        <v>0</v>
      </c>
      <c r="J1248" s="191">
        <f>'5 Driver Data'!J1248</f>
        <v>0</v>
      </c>
      <c r="K1248" s="206">
        <f>'5 Driver Data'!K1248</f>
        <v>0</v>
      </c>
      <c r="L1248" s="1"/>
      <c r="M1248" s="216" t="str">
        <f>IF(D1248=0,"Blank",'3 Model Input'!E$44*'3 Model Input'!E$45)</f>
        <v>Blank</v>
      </c>
      <c r="N1248" s="197" t="str">
        <f t="shared" si="210"/>
        <v>Blank</v>
      </c>
      <c r="O1248" s="197" t="str">
        <f>IF(D1248=0,"Blank",'3 Model Input'!E$49*(1-'3 Model Input'!E$51))</f>
        <v>Blank</v>
      </c>
      <c r="P1248" s="197" t="str">
        <f t="shared" si="211"/>
        <v>Blank</v>
      </c>
      <c r="Q1248" s="197" t="str">
        <f>IF(D1248=0,"Blank",IF(D1248="BEV",E1248*(1-'3 Model Input'!E$54), E1248))</f>
        <v>Blank</v>
      </c>
      <c r="R1248" s="198" t="str">
        <f>IF(D1248=0,"Blank",IF(D1248="PHEV",F1248/G1248,F1248*(1-'3 Model Input'!E$54)/G1248))</f>
        <v>Blank</v>
      </c>
      <c r="S1248" s="198" t="str">
        <f>IF(D1248=0,"Blank",IF(D1248="PHEV",MIN(M1248,E1248),MIN(M1248,(E1248*(1-'3 Model Input'!E$54)))))</f>
        <v>Blank</v>
      </c>
      <c r="T1248" s="217" t="str">
        <f t="shared" si="212"/>
        <v>Blank</v>
      </c>
      <c r="U1248" s="89"/>
      <c r="V1248" s="216" t="str">
        <f>IF(D1248=0,"Blank",P1248*'3 Model Input'!E$50)</f>
        <v>Blank</v>
      </c>
      <c r="W1248" s="197" t="str">
        <f t="shared" si="213"/>
        <v>Blank</v>
      </c>
      <c r="X1248" s="197" t="str">
        <f t="shared" si="214"/>
        <v>Blank</v>
      </c>
      <c r="Y1248" s="197" t="str">
        <f t="shared" si="215"/>
        <v>Blank</v>
      </c>
      <c r="Z1248" s="197" t="str">
        <f t="shared" si="216"/>
        <v>Blank</v>
      </c>
      <c r="AA1248" s="223" t="str" cm="1">
        <f t="array" ref="AA1248">_xlfn.IFS(ISTEXT('3 Model Input'!F$70),"Missing",ISTEXT('3 Model Input'!I$70),"Missing",ISNUMBER('3 Model Input'!K$70),'3 Model Input'!K$70*P1248)</f>
        <v>Missing</v>
      </c>
      <c r="AB1248" s="89"/>
      <c r="AC1248" s="227" t="str" cm="1">
        <f t="array" ref="AC1248">IF(D1248=0,"Blank",_xlfn.IFS('3 Model Input'!E$61=1,(V1248*G1248)/T1248,'3 Model Input'!E$61=2,(W1248*G1248)/T1248,'3 Model Input'!E$61=3,(X1248*G1248)/T1248,'3 Model Input'!E$61=4,(Y1248*G1248)/T1248,'3 Model Input'!E$61=5,(Z1248*G1248)/T1248, ISTEXT('3 Model Input'!E$61),"Missing",'3 Model Input'!E$61=6,(AA1248*G1248)/T1248))</f>
        <v>Blank</v>
      </c>
      <c r="AD1248" s="202" t="str">
        <f t="shared" si="217"/>
        <v>Blank</v>
      </c>
      <c r="AE1248" s="202" t="str">
        <f t="shared" si="218"/>
        <v>Blank</v>
      </c>
      <c r="AF1248" s="217" t="str">
        <f t="shared" si="219"/>
        <v>Blank</v>
      </c>
      <c r="AG1248" s="9" t="str" cm="1">
        <f t="array" ref="AG1248">_xlfn.IFS(ISNUMBER(AC1248), "", ISNUMBER(SEARCH("Blank", AC1248)), "", ISERROR(AC1248), "Bad input on tab 3")</f>
        <v/>
      </c>
    </row>
    <row r="1249" spans="2:33" ht="15" customHeight="1" x14ac:dyDescent="0.75">
      <c r="B1249" s="205" t="str">
        <f>'5 Driver Data'!B1249</f>
        <v>1241</v>
      </c>
      <c r="C1249" s="193">
        <f>'5 Driver Data'!C1249</f>
        <v>0</v>
      </c>
      <c r="D1249" s="192">
        <f>'5 Driver Data'!D1249</f>
        <v>0</v>
      </c>
      <c r="E1249" s="191">
        <f>'5 Driver Data'!E1249</f>
        <v>0</v>
      </c>
      <c r="F1249" s="191">
        <f>'5 Driver Data'!F1249</f>
        <v>0</v>
      </c>
      <c r="G1249" s="191">
        <f>'5 Driver Data'!G1249</f>
        <v>0</v>
      </c>
      <c r="H1249" s="191">
        <f>'5 Driver Data'!H1249</f>
        <v>0</v>
      </c>
      <c r="I1249" s="191">
        <f>'5 Driver Data'!I1249</f>
        <v>0</v>
      </c>
      <c r="J1249" s="191">
        <f>'5 Driver Data'!J1249</f>
        <v>0</v>
      </c>
      <c r="K1249" s="206">
        <f>'5 Driver Data'!K1249</f>
        <v>0</v>
      </c>
      <c r="L1249" s="1"/>
      <c r="M1249" s="216" t="str">
        <f>IF(D1249=0,"Blank",'3 Model Input'!E$44*'3 Model Input'!E$45)</f>
        <v>Blank</v>
      </c>
      <c r="N1249" s="197" t="str">
        <f t="shared" si="210"/>
        <v>Blank</v>
      </c>
      <c r="O1249" s="197" t="str">
        <f>IF(D1249=0,"Blank",'3 Model Input'!E$49*(1-'3 Model Input'!E$51))</f>
        <v>Blank</v>
      </c>
      <c r="P1249" s="197" t="str">
        <f t="shared" si="211"/>
        <v>Blank</v>
      </c>
      <c r="Q1249" s="197" t="str">
        <f>IF(D1249=0,"Blank",IF(D1249="BEV",E1249*(1-'3 Model Input'!E$54), E1249))</f>
        <v>Blank</v>
      </c>
      <c r="R1249" s="198" t="str">
        <f>IF(D1249=0,"Blank",IF(D1249="PHEV",F1249/G1249,F1249*(1-'3 Model Input'!E$54)/G1249))</f>
        <v>Blank</v>
      </c>
      <c r="S1249" s="198" t="str">
        <f>IF(D1249=0,"Blank",IF(D1249="PHEV",MIN(M1249,E1249),MIN(M1249,(E1249*(1-'3 Model Input'!E$54)))))</f>
        <v>Blank</v>
      </c>
      <c r="T1249" s="217" t="str">
        <f t="shared" si="212"/>
        <v>Blank</v>
      </c>
      <c r="U1249" s="89"/>
      <c r="V1249" s="216" t="str">
        <f>IF(D1249=0,"Blank",P1249*'3 Model Input'!E$50)</f>
        <v>Blank</v>
      </c>
      <c r="W1249" s="197" t="str">
        <f t="shared" si="213"/>
        <v>Blank</v>
      </c>
      <c r="X1249" s="197" t="str">
        <f t="shared" si="214"/>
        <v>Blank</v>
      </c>
      <c r="Y1249" s="197" t="str">
        <f t="shared" si="215"/>
        <v>Blank</v>
      </c>
      <c r="Z1249" s="197" t="str">
        <f t="shared" si="216"/>
        <v>Blank</v>
      </c>
      <c r="AA1249" s="223" t="str" cm="1">
        <f t="array" ref="AA1249">_xlfn.IFS(ISTEXT('3 Model Input'!F$70),"Missing",ISTEXT('3 Model Input'!I$70),"Missing",ISNUMBER('3 Model Input'!K$70),'3 Model Input'!K$70*P1249)</f>
        <v>Missing</v>
      </c>
      <c r="AB1249" s="89"/>
      <c r="AC1249" s="227" t="str" cm="1">
        <f t="array" ref="AC1249">IF(D1249=0,"Blank",_xlfn.IFS('3 Model Input'!E$61=1,(V1249*G1249)/T1249,'3 Model Input'!E$61=2,(W1249*G1249)/T1249,'3 Model Input'!E$61=3,(X1249*G1249)/T1249,'3 Model Input'!E$61=4,(Y1249*G1249)/T1249,'3 Model Input'!E$61=5,(Z1249*G1249)/T1249, ISTEXT('3 Model Input'!E$61),"Missing",'3 Model Input'!E$61=6,(AA1249*G1249)/T1249))</f>
        <v>Blank</v>
      </c>
      <c r="AD1249" s="202" t="str">
        <f t="shared" si="217"/>
        <v>Blank</v>
      </c>
      <c r="AE1249" s="202" t="str">
        <f t="shared" si="218"/>
        <v>Blank</v>
      </c>
      <c r="AF1249" s="217" t="str">
        <f t="shared" si="219"/>
        <v>Blank</v>
      </c>
      <c r="AG1249" s="9" t="str" cm="1">
        <f t="array" ref="AG1249">_xlfn.IFS(ISNUMBER(AC1249), "", ISNUMBER(SEARCH("Blank", AC1249)), "", ISERROR(AC1249), "Bad input on tab 3")</f>
        <v/>
      </c>
    </row>
    <row r="1250" spans="2:33" ht="15" customHeight="1" x14ac:dyDescent="0.75">
      <c r="B1250" s="205" t="str">
        <f>'5 Driver Data'!B1250</f>
        <v>1242</v>
      </c>
      <c r="C1250" s="193">
        <f>'5 Driver Data'!C1250</f>
        <v>0</v>
      </c>
      <c r="D1250" s="192">
        <f>'5 Driver Data'!D1250</f>
        <v>0</v>
      </c>
      <c r="E1250" s="191">
        <f>'5 Driver Data'!E1250</f>
        <v>0</v>
      </c>
      <c r="F1250" s="191">
        <f>'5 Driver Data'!F1250</f>
        <v>0</v>
      </c>
      <c r="G1250" s="191">
        <f>'5 Driver Data'!G1250</f>
        <v>0</v>
      </c>
      <c r="H1250" s="191">
        <f>'5 Driver Data'!H1250</f>
        <v>0</v>
      </c>
      <c r="I1250" s="191">
        <f>'5 Driver Data'!I1250</f>
        <v>0</v>
      </c>
      <c r="J1250" s="191">
        <f>'5 Driver Data'!J1250</f>
        <v>0</v>
      </c>
      <c r="K1250" s="206">
        <f>'5 Driver Data'!K1250</f>
        <v>0</v>
      </c>
      <c r="L1250" s="1"/>
      <c r="M1250" s="216" t="str">
        <f>IF(D1250=0,"Blank",'3 Model Input'!E$44*'3 Model Input'!E$45)</f>
        <v>Blank</v>
      </c>
      <c r="N1250" s="197" t="str">
        <f t="shared" si="210"/>
        <v>Blank</v>
      </c>
      <c r="O1250" s="197" t="str">
        <f>IF(D1250=0,"Blank",'3 Model Input'!E$49*(1-'3 Model Input'!E$51))</f>
        <v>Blank</v>
      </c>
      <c r="P1250" s="197" t="str">
        <f t="shared" si="211"/>
        <v>Blank</v>
      </c>
      <c r="Q1250" s="197" t="str">
        <f>IF(D1250=0,"Blank",IF(D1250="BEV",E1250*(1-'3 Model Input'!E$54), E1250))</f>
        <v>Blank</v>
      </c>
      <c r="R1250" s="198" t="str">
        <f>IF(D1250=0,"Blank",IF(D1250="PHEV",F1250/G1250,F1250*(1-'3 Model Input'!E$54)/G1250))</f>
        <v>Blank</v>
      </c>
      <c r="S1250" s="198" t="str">
        <f>IF(D1250=0,"Blank",IF(D1250="PHEV",MIN(M1250,E1250),MIN(M1250,(E1250*(1-'3 Model Input'!E$54)))))</f>
        <v>Blank</v>
      </c>
      <c r="T1250" s="217" t="str">
        <f t="shared" si="212"/>
        <v>Blank</v>
      </c>
      <c r="U1250" s="89"/>
      <c r="V1250" s="216" t="str">
        <f>IF(D1250=0,"Blank",P1250*'3 Model Input'!E$50)</f>
        <v>Blank</v>
      </c>
      <c r="W1250" s="197" t="str">
        <f t="shared" si="213"/>
        <v>Blank</v>
      </c>
      <c r="X1250" s="197" t="str">
        <f t="shared" si="214"/>
        <v>Blank</v>
      </c>
      <c r="Y1250" s="197" t="str">
        <f t="shared" si="215"/>
        <v>Blank</v>
      </c>
      <c r="Z1250" s="197" t="str">
        <f t="shared" si="216"/>
        <v>Blank</v>
      </c>
      <c r="AA1250" s="223" t="str" cm="1">
        <f t="array" ref="AA1250">_xlfn.IFS(ISTEXT('3 Model Input'!F$70),"Missing",ISTEXT('3 Model Input'!I$70),"Missing",ISNUMBER('3 Model Input'!K$70),'3 Model Input'!K$70*P1250)</f>
        <v>Missing</v>
      </c>
      <c r="AB1250" s="89"/>
      <c r="AC1250" s="227" t="str" cm="1">
        <f t="array" ref="AC1250">IF(D1250=0,"Blank",_xlfn.IFS('3 Model Input'!E$61=1,(V1250*G1250)/T1250,'3 Model Input'!E$61=2,(W1250*G1250)/T1250,'3 Model Input'!E$61=3,(X1250*G1250)/T1250,'3 Model Input'!E$61=4,(Y1250*G1250)/T1250,'3 Model Input'!E$61=5,(Z1250*G1250)/T1250, ISTEXT('3 Model Input'!E$61),"Missing",'3 Model Input'!E$61=6,(AA1250*G1250)/T1250))</f>
        <v>Blank</v>
      </c>
      <c r="AD1250" s="202" t="str">
        <f t="shared" si="217"/>
        <v>Blank</v>
      </c>
      <c r="AE1250" s="202" t="str">
        <f t="shared" si="218"/>
        <v>Blank</v>
      </c>
      <c r="AF1250" s="217" t="str">
        <f t="shared" si="219"/>
        <v>Blank</v>
      </c>
      <c r="AG1250" s="9" t="str" cm="1">
        <f t="array" ref="AG1250">_xlfn.IFS(ISNUMBER(AC1250), "", ISNUMBER(SEARCH("Blank", AC1250)), "", ISERROR(AC1250), "Bad input on tab 3")</f>
        <v/>
      </c>
    </row>
    <row r="1251" spans="2:33" ht="15" customHeight="1" x14ac:dyDescent="0.75">
      <c r="B1251" s="205" t="str">
        <f>'5 Driver Data'!B1251</f>
        <v>1243</v>
      </c>
      <c r="C1251" s="193">
        <f>'5 Driver Data'!C1251</f>
        <v>0</v>
      </c>
      <c r="D1251" s="192">
        <f>'5 Driver Data'!D1251</f>
        <v>0</v>
      </c>
      <c r="E1251" s="191">
        <f>'5 Driver Data'!E1251</f>
        <v>0</v>
      </c>
      <c r="F1251" s="191">
        <f>'5 Driver Data'!F1251</f>
        <v>0</v>
      </c>
      <c r="G1251" s="191">
        <f>'5 Driver Data'!G1251</f>
        <v>0</v>
      </c>
      <c r="H1251" s="191">
        <f>'5 Driver Data'!H1251</f>
        <v>0</v>
      </c>
      <c r="I1251" s="191">
        <f>'5 Driver Data'!I1251</f>
        <v>0</v>
      </c>
      <c r="J1251" s="191">
        <f>'5 Driver Data'!J1251</f>
        <v>0</v>
      </c>
      <c r="K1251" s="206">
        <f>'5 Driver Data'!K1251</f>
        <v>0</v>
      </c>
      <c r="L1251" s="1"/>
      <c r="M1251" s="216" t="str">
        <f>IF(D1251=0,"Blank",'3 Model Input'!E$44*'3 Model Input'!E$45)</f>
        <v>Blank</v>
      </c>
      <c r="N1251" s="197" t="str">
        <f t="shared" si="210"/>
        <v>Blank</v>
      </c>
      <c r="O1251" s="197" t="str">
        <f>IF(D1251=0,"Blank",'3 Model Input'!E$49*(1-'3 Model Input'!E$51))</f>
        <v>Blank</v>
      </c>
      <c r="P1251" s="197" t="str">
        <f t="shared" si="211"/>
        <v>Blank</v>
      </c>
      <c r="Q1251" s="197" t="str">
        <f>IF(D1251=0,"Blank",IF(D1251="BEV",E1251*(1-'3 Model Input'!E$54), E1251))</f>
        <v>Blank</v>
      </c>
      <c r="R1251" s="198" t="str">
        <f>IF(D1251=0,"Blank",IF(D1251="PHEV",F1251/G1251,F1251*(1-'3 Model Input'!E$54)/G1251))</f>
        <v>Blank</v>
      </c>
      <c r="S1251" s="198" t="str">
        <f>IF(D1251=0,"Blank",IF(D1251="PHEV",MIN(M1251,E1251),MIN(M1251,(E1251*(1-'3 Model Input'!E$54)))))</f>
        <v>Blank</v>
      </c>
      <c r="T1251" s="217" t="str">
        <f t="shared" si="212"/>
        <v>Blank</v>
      </c>
      <c r="U1251" s="89"/>
      <c r="V1251" s="216" t="str">
        <f>IF(D1251=0,"Blank",P1251*'3 Model Input'!E$50)</f>
        <v>Blank</v>
      </c>
      <c r="W1251" s="197" t="str">
        <f t="shared" si="213"/>
        <v>Blank</v>
      </c>
      <c r="X1251" s="197" t="str">
        <f t="shared" si="214"/>
        <v>Blank</v>
      </c>
      <c r="Y1251" s="197" t="str">
        <f t="shared" si="215"/>
        <v>Blank</v>
      </c>
      <c r="Z1251" s="197" t="str">
        <f t="shared" si="216"/>
        <v>Blank</v>
      </c>
      <c r="AA1251" s="223" t="str" cm="1">
        <f t="array" ref="AA1251">_xlfn.IFS(ISTEXT('3 Model Input'!F$70),"Missing",ISTEXT('3 Model Input'!I$70),"Missing",ISNUMBER('3 Model Input'!K$70),'3 Model Input'!K$70*P1251)</f>
        <v>Missing</v>
      </c>
      <c r="AB1251" s="89"/>
      <c r="AC1251" s="227" t="str" cm="1">
        <f t="array" ref="AC1251">IF(D1251=0,"Blank",_xlfn.IFS('3 Model Input'!E$61=1,(V1251*G1251)/T1251,'3 Model Input'!E$61=2,(W1251*G1251)/T1251,'3 Model Input'!E$61=3,(X1251*G1251)/T1251,'3 Model Input'!E$61=4,(Y1251*G1251)/T1251,'3 Model Input'!E$61=5,(Z1251*G1251)/T1251, ISTEXT('3 Model Input'!E$61),"Missing",'3 Model Input'!E$61=6,(AA1251*G1251)/T1251))</f>
        <v>Blank</v>
      </c>
      <c r="AD1251" s="202" t="str">
        <f t="shared" si="217"/>
        <v>Blank</v>
      </c>
      <c r="AE1251" s="202" t="str">
        <f t="shared" si="218"/>
        <v>Blank</v>
      </c>
      <c r="AF1251" s="217" t="str">
        <f t="shared" si="219"/>
        <v>Blank</v>
      </c>
      <c r="AG1251" s="9" t="str" cm="1">
        <f t="array" ref="AG1251">_xlfn.IFS(ISNUMBER(AC1251), "", ISNUMBER(SEARCH("Blank", AC1251)), "", ISERROR(AC1251), "Bad input on tab 3")</f>
        <v/>
      </c>
    </row>
    <row r="1252" spans="2:33" ht="15" customHeight="1" x14ac:dyDescent="0.75">
      <c r="B1252" s="205" t="str">
        <f>'5 Driver Data'!B1252</f>
        <v>1244</v>
      </c>
      <c r="C1252" s="193">
        <f>'5 Driver Data'!C1252</f>
        <v>0</v>
      </c>
      <c r="D1252" s="192">
        <f>'5 Driver Data'!D1252</f>
        <v>0</v>
      </c>
      <c r="E1252" s="191">
        <f>'5 Driver Data'!E1252</f>
        <v>0</v>
      </c>
      <c r="F1252" s="191">
        <f>'5 Driver Data'!F1252</f>
        <v>0</v>
      </c>
      <c r="G1252" s="191">
        <f>'5 Driver Data'!G1252</f>
        <v>0</v>
      </c>
      <c r="H1252" s="191">
        <f>'5 Driver Data'!H1252</f>
        <v>0</v>
      </c>
      <c r="I1252" s="191">
        <f>'5 Driver Data'!I1252</f>
        <v>0</v>
      </c>
      <c r="J1252" s="191">
        <f>'5 Driver Data'!J1252</f>
        <v>0</v>
      </c>
      <c r="K1252" s="206">
        <f>'5 Driver Data'!K1252</f>
        <v>0</v>
      </c>
      <c r="L1252" s="1"/>
      <c r="M1252" s="216" t="str">
        <f>IF(D1252=0,"Blank",'3 Model Input'!E$44*'3 Model Input'!E$45)</f>
        <v>Blank</v>
      </c>
      <c r="N1252" s="197" t="str">
        <f t="shared" si="210"/>
        <v>Blank</v>
      </c>
      <c r="O1252" s="197" t="str">
        <f>IF(D1252=0,"Blank",'3 Model Input'!E$49*(1-'3 Model Input'!E$51))</f>
        <v>Blank</v>
      </c>
      <c r="P1252" s="197" t="str">
        <f t="shared" si="211"/>
        <v>Blank</v>
      </c>
      <c r="Q1252" s="197" t="str">
        <f>IF(D1252=0,"Blank",IF(D1252="BEV",E1252*(1-'3 Model Input'!E$54), E1252))</f>
        <v>Blank</v>
      </c>
      <c r="R1252" s="198" t="str">
        <f>IF(D1252=0,"Blank",IF(D1252="PHEV",F1252/G1252,F1252*(1-'3 Model Input'!E$54)/G1252))</f>
        <v>Blank</v>
      </c>
      <c r="S1252" s="198" t="str">
        <f>IF(D1252=0,"Blank",IF(D1252="PHEV",MIN(M1252,E1252),MIN(M1252,(E1252*(1-'3 Model Input'!E$54)))))</f>
        <v>Blank</v>
      </c>
      <c r="T1252" s="217" t="str">
        <f t="shared" si="212"/>
        <v>Blank</v>
      </c>
      <c r="U1252" s="89"/>
      <c r="V1252" s="216" t="str">
        <f>IF(D1252=0,"Blank",P1252*'3 Model Input'!E$50)</f>
        <v>Blank</v>
      </c>
      <c r="W1252" s="197" t="str">
        <f t="shared" si="213"/>
        <v>Blank</v>
      </c>
      <c r="X1252" s="197" t="str">
        <f t="shared" si="214"/>
        <v>Blank</v>
      </c>
      <c r="Y1252" s="197" t="str">
        <f t="shared" si="215"/>
        <v>Blank</v>
      </c>
      <c r="Z1252" s="197" t="str">
        <f t="shared" si="216"/>
        <v>Blank</v>
      </c>
      <c r="AA1252" s="223" t="str" cm="1">
        <f t="array" ref="AA1252">_xlfn.IFS(ISTEXT('3 Model Input'!F$70),"Missing",ISTEXT('3 Model Input'!I$70),"Missing",ISNUMBER('3 Model Input'!K$70),'3 Model Input'!K$70*P1252)</f>
        <v>Missing</v>
      </c>
      <c r="AB1252" s="89"/>
      <c r="AC1252" s="227" t="str" cm="1">
        <f t="array" ref="AC1252">IF(D1252=0,"Blank",_xlfn.IFS('3 Model Input'!E$61=1,(V1252*G1252)/T1252,'3 Model Input'!E$61=2,(W1252*G1252)/T1252,'3 Model Input'!E$61=3,(X1252*G1252)/T1252,'3 Model Input'!E$61=4,(Y1252*G1252)/T1252,'3 Model Input'!E$61=5,(Z1252*G1252)/T1252, ISTEXT('3 Model Input'!E$61),"Missing",'3 Model Input'!E$61=6,(AA1252*G1252)/T1252))</f>
        <v>Blank</v>
      </c>
      <c r="AD1252" s="202" t="str">
        <f t="shared" si="217"/>
        <v>Blank</v>
      </c>
      <c r="AE1252" s="202" t="str">
        <f t="shared" si="218"/>
        <v>Blank</v>
      </c>
      <c r="AF1252" s="217" t="str">
        <f t="shared" si="219"/>
        <v>Blank</v>
      </c>
      <c r="AG1252" s="9" t="str" cm="1">
        <f t="array" ref="AG1252">_xlfn.IFS(ISNUMBER(AC1252), "", ISNUMBER(SEARCH("Blank", AC1252)), "", ISERROR(AC1252), "Bad input on tab 3")</f>
        <v/>
      </c>
    </row>
    <row r="1253" spans="2:33" ht="15" customHeight="1" x14ac:dyDescent="0.75">
      <c r="B1253" s="205" t="str">
        <f>'5 Driver Data'!B1253</f>
        <v>1245</v>
      </c>
      <c r="C1253" s="193">
        <f>'5 Driver Data'!C1253</f>
        <v>0</v>
      </c>
      <c r="D1253" s="192">
        <f>'5 Driver Data'!D1253</f>
        <v>0</v>
      </c>
      <c r="E1253" s="191">
        <f>'5 Driver Data'!E1253</f>
        <v>0</v>
      </c>
      <c r="F1253" s="191">
        <f>'5 Driver Data'!F1253</f>
        <v>0</v>
      </c>
      <c r="G1253" s="191">
        <f>'5 Driver Data'!G1253</f>
        <v>0</v>
      </c>
      <c r="H1253" s="191">
        <f>'5 Driver Data'!H1253</f>
        <v>0</v>
      </c>
      <c r="I1253" s="191">
        <f>'5 Driver Data'!I1253</f>
        <v>0</v>
      </c>
      <c r="J1253" s="191">
        <f>'5 Driver Data'!J1253</f>
        <v>0</v>
      </c>
      <c r="K1253" s="206">
        <f>'5 Driver Data'!K1253</f>
        <v>0</v>
      </c>
      <c r="L1253" s="1"/>
      <c r="M1253" s="216" t="str">
        <f>IF(D1253=0,"Blank",'3 Model Input'!E$44*'3 Model Input'!E$45)</f>
        <v>Blank</v>
      </c>
      <c r="N1253" s="197" t="str">
        <f t="shared" si="210"/>
        <v>Blank</v>
      </c>
      <c r="O1253" s="197" t="str">
        <f>IF(D1253=0,"Blank",'3 Model Input'!E$49*(1-'3 Model Input'!E$51))</f>
        <v>Blank</v>
      </c>
      <c r="P1253" s="197" t="str">
        <f t="shared" si="211"/>
        <v>Blank</v>
      </c>
      <c r="Q1253" s="197" t="str">
        <f>IF(D1253=0,"Blank",IF(D1253="BEV",E1253*(1-'3 Model Input'!E$54), E1253))</f>
        <v>Blank</v>
      </c>
      <c r="R1253" s="198" t="str">
        <f>IF(D1253=0,"Blank",IF(D1253="PHEV",F1253/G1253,F1253*(1-'3 Model Input'!E$54)/G1253))</f>
        <v>Blank</v>
      </c>
      <c r="S1253" s="198" t="str">
        <f>IF(D1253=0,"Blank",IF(D1253="PHEV",MIN(M1253,E1253),MIN(M1253,(E1253*(1-'3 Model Input'!E$54)))))</f>
        <v>Blank</v>
      </c>
      <c r="T1253" s="217" t="str">
        <f t="shared" si="212"/>
        <v>Blank</v>
      </c>
      <c r="U1253" s="89"/>
      <c r="V1253" s="216" t="str">
        <f>IF(D1253=0,"Blank",P1253*'3 Model Input'!E$50)</f>
        <v>Blank</v>
      </c>
      <c r="W1253" s="197" t="str">
        <f t="shared" si="213"/>
        <v>Blank</v>
      </c>
      <c r="X1253" s="197" t="str">
        <f t="shared" si="214"/>
        <v>Blank</v>
      </c>
      <c r="Y1253" s="197" t="str">
        <f t="shared" si="215"/>
        <v>Blank</v>
      </c>
      <c r="Z1253" s="197" t="str">
        <f t="shared" si="216"/>
        <v>Blank</v>
      </c>
      <c r="AA1253" s="223" t="str" cm="1">
        <f t="array" ref="AA1253">_xlfn.IFS(ISTEXT('3 Model Input'!F$70),"Missing",ISTEXT('3 Model Input'!I$70),"Missing",ISNUMBER('3 Model Input'!K$70),'3 Model Input'!K$70*P1253)</f>
        <v>Missing</v>
      </c>
      <c r="AB1253" s="89"/>
      <c r="AC1253" s="227" t="str" cm="1">
        <f t="array" ref="AC1253">IF(D1253=0,"Blank",_xlfn.IFS('3 Model Input'!E$61=1,(V1253*G1253)/T1253,'3 Model Input'!E$61=2,(W1253*G1253)/T1253,'3 Model Input'!E$61=3,(X1253*G1253)/T1253,'3 Model Input'!E$61=4,(Y1253*G1253)/T1253,'3 Model Input'!E$61=5,(Z1253*G1253)/T1253, ISTEXT('3 Model Input'!E$61),"Missing",'3 Model Input'!E$61=6,(AA1253*G1253)/T1253))</f>
        <v>Blank</v>
      </c>
      <c r="AD1253" s="202" t="str">
        <f t="shared" si="217"/>
        <v>Blank</v>
      </c>
      <c r="AE1253" s="202" t="str">
        <f t="shared" si="218"/>
        <v>Blank</v>
      </c>
      <c r="AF1253" s="217" t="str">
        <f t="shared" si="219"/>
        <v>Blank</v>
      </c>
      <c r="AG1253" s="9" t="str" cm="1">
        <f t="array" ref="AG1253">_xlfn.IFS(ISNUMBER(AC1253), "", ISNUMBER(SEARCH("Blank", AC1253)), "", ISERROR(AC1253), "Bad input on tab 3")</f>
        <v/>
      </c>
    </row>
    <row r="1254" spans="2:33" ht="15" customHeight="1" x14ac:dyDescent="0.75">
      <c r="B1254" s="205" t="str">
        <f>'5 Driver Data'!B1254</f>
        <v>1246</v>
      </c>
      <c r="C1254" s="193">
        <f>'5 Driver Data'!C1254</f>
        <v>0</v>
      </c>
      <c r="D1254" s="192">
        <f>'5 Driver Data'!D1254</f>
        <v>0</v>
      </c>
      <c r="E1254" s="191">
        <f>'5 Driver Data'!E1254</f>
        <v>0</v>
      </c>
      <c r="F1254" s="191">
        <f>'5 Driver Data'!F1254</f>
        <v>0</v>
      </c>
      <c r="G1254" s="191">
        <f>'5 Driver Data'!G1254</f>
        <v>0</v>
      </c>
      <c r="H1254" s="191">
        <f>'5 Driver Data'!H1254</f>
        <v>0</v>
      </c>
      <c r="I1254" s="191">
        <f>'5 Driver Data'!I1254</f>
        <v>0</v>
      </c>
      <c r="J1254" s="191">
        <f>'5 Driver Data'!J1254</f>
        <v>0</v>
      </c>
      <c r="K1254" s="206">
        <f>'5 Driver Data'!K1254</f>
        <v>0</v>
      </c>
      <c r="L1254" s="1"/>
      <c r="M1254" s="216" t="str">
        <f>IF(D1254=0,"Blank",'3 Model Input'!E$44*'3 Model Input'!E$45)</f>
        <v>Blank</v>
      </c>
      <c r="N1254" s="197" t="str">
        <f t="shared" si="210"/>
        <v>Blank</v>
      </c>
      <c r="O1254" s="197" t="str">
        <f>IF(D1254=0,"Blank",'3 Model Input'!E$49*(1-'3 Model Input'!E$51))</f>
        <v>Blank</v>
      </c>
      <c r="P1254" s="197" t="str">
        <f t="shared" si="211"/>
        <v>Blank</v>
      </c>
      <c r="Q1254" s="197" t="str">
        <f>IF(D1254=0,"Blank",IF(D1254="BEV",E1254*(1-'3 Model Input'!E$54), E1254))</f>
        <v>Blank</v>
      </c>
      <c r="R1254" s="198" t="str">
        <f>IF(D1254=0,"Blank",IF(D1254="PHEV",F1254/G1254,F1254*(1-'3 Model Input'!E$54)/G1254))</f>
        <v>Blank</v>
      </c>
      <c r="S1254" s="198" t="str">
        <f>IF(D1254=0,"Blank",IF(D1254="PHEV",MIN(M1254,E1254),MIN(M1254,(E1254*(1-'3 Model Input'!E$54)))))</f>
        <v>Blank</v>
      </c>
      <c r="T1254" s="217" t="str">
        <f t="shared" si="212"/>
        <v>Blank</v>
      </c>
      <c r="U1254" s="89"/>
      <c r="V1254" s="216" t="str">
        <f>IF(D1254=0,"Blank",P1254*'3 Model Input'!E$50)</f>
        <v>Blank</v>
      </c>
      <c r="W1254" s="197" t="str">
        <f t="shared" si="213"/>
        <v>Blank</v>
      </c>
      <c r="X1254" s="197" t="str">
        <f t="shared" si="214"/>
        <v>Blank</v>
      </c>
      <c r="Y1254" s="197" t="str">
        <f t="shared" si="215"/>
        <v>Blank</v>
      </c>
      <c r="Z1254" s="197" t="str">
        <f t="shared" si="216"/>
        <v>Blank</v>
      </c>
      <c r="AA1254" s="223" t="str" cm="1">
        <f t="array" ref="AA1254">_xlfn.IFS(ISTEXT('3 Model Input'!F$70),"Missing",ISTEXT('3 Model Input'!I$70),"Missing",ISNUMBER('3 Model Input'!K$70),'3 Model Input'!K$70*P1254)</f>
        <v>Missing</v>
      </c>
      <c r="AB1254" s="89"/>
      <c r="AC1254" s="227" t="str" cm="1">
        <f t="array" ref="AC1254">IF(D1254=0,"Blank",_xlfn.IFS('3 Model Input'!E$61=1,(V1254*G1254)/T1254,'3 Model Input'!E$61=2,(W1254*G1254)/T1254,'3 Model Input'!E$61=3,(X1254*G1254)/T1254,'3 Model Input'!E$61=4,(Y1254*G1254)/T1254,'3 Model Input'!E$61=5,(Z1254*G1254)/T1254, ISTEXT('3 Model Input'!E$61),"Missing",'3 Model Input'!E$61=6,(AA1254*G1254)/T1254))</f>
        <v>Blank</v>
      </c>
      <c r="AD1254" s="202" t="str">
        <f t="shared" si="217"/>
        <v>Blank</v>
      </c>
      <c r="AE1254" s="202" t="str">
        <f t="shared" si="218"/>
        <v>Blank</v>
      </c>
      <c r="AF1254" s="217" t="str">
        <f t="shared" si="219"/>
        <v>Blank</v>
      </c>
      <c r="AG1254" s="9" t="str" cm="1">
        <f t="array" ref="AG1254">_xlfn.IFS(ISNUMBER(AC1254), "", ISNUMBER(SEARCH("Blank", AC1254)), "", ISERROR(AC1254), "Bad input on tab 3")</f>
        <v/>
      </c>
    </row>
    <row r="1255" spans="2:33" ht="15" customHeight="1" x14ac:dyDescent="0.75">
      <c r="B1255" s="205" t="str">
        <f>'5 Driver Data'!B1255</f>
        <v>1247</v>
      </c>
      <c r="C1255" s="193">
        <f>'5 Driver Data'!C1255</f>
        <v>0</v>
      </c>
      <c r="D1255" s="192">
        <f>'5 Driver Data'!D1255</f>
        <v>0</v>
      </c>
      <c r="E1255" s="191">
        <f>'5 Driver Data'!E1255</f>
        <v>0</v>
      </c>
      <c r="F1255" s="191">
        <f>'5 Driver Data'!F1255</f>
        <v>0</v>
      </c>
      <c r="G1255" s="191">
        <f>'5 Driver Data'!G1255</f>
        <v>0</v>
      </c>
      <c r="H1255" s="191">
        <f>'5 Driver Data'!H1255</f>
        <v>0</v>
      </c>
      <c r="I1255" s="191">
        <f>'5 Driver Data'!I1255</f>
        <v>0</v>
      </c>
      <c r="J1255" s="191">
        <f>'5 Driver Data'!J1255</f>
        <v>0</v>
      </c>
      <c r="K1255" s="206">
        <f>'5 Driver Data'!K1255</f>
        <v>0</v>
      </c>
      <c r="L1255" s="1"/>
      <c r="M1255" s="216" t="str">
        <f>IF(D1255=0,"Blank",'3 Model Input'!E$44*'3 Model Input'!E$45)</f>
        <v>Blank</v>
      </c>
      <c r="N1255" s="197" t="str">
        <f t="shared" si="210"/>
        <v>Blank</v>
      </c>
      <c r="O1255" s="197" t="str">
        <f>IF(D1255=0,"Blank",'3 Model Input'!E$49*(1-'3 Model Input'!E$51))</f>
        <v>Blank</v>
      </c>
      <c r="P1255" s="197" t="str">
        <f t="shared" si="211"/>
        <v>Blank</v>
      </c>
      <c r="Q1255" s="197" t="str">
        <f>IF(D1255=0,"Blank",IF(D1255="BEV",E1255*(1-'3 Model Input'!E$54), E1255))</f>
        <v>Blank</v>
      </c>
      <c r="R1255" s="198" t="str">
        <f>IF(D1255=0,"Blank",IF(D1255="PHEV",F1255/G1255,F1255*(1-'3 Model Input'!E$54)/G1255))</f>
        <v>Blank</v>
      </c>
      <c r="S1255" s="198" t="str">
        <f>IF(D1255=0,"Blank",IF(D1255="PHEV",MIN(M1255,E1255),MIN(M1255,(E1255*(1-'3 Model Input'!E$54)))))</f>
        <v>Blank</v>
      </c>
      <c r="T1255" s="217" t="str">
        <f t="shared" si="212"/>
        <v>Blank</v>
      </c>
      <c r="U1255" s="89"/>
      <c r="V1255" s="216" t="str">
        <f>IF(D1255=0,"Blank",P1255*'3 Model Input'!E$50)</f>
        <v>Blank</v>
      </c>
      <c r="W1255" s="197" t="str">
        <f t="shared" si="213"/>
        <v>Blank</v>
      </c>
      <c r="X1255" s="197" t="str">
        <f t="shared" si="214"/>
        <v>Blank</v>
      </c>
      <c r="Y1255" s="197" t="str">
        <f t="shared" si="215"/>
        <v>Blank</v>
      </c>
      <c r="Z1255" s="197" t="str">
        <f t="shared" si="216"/>
        <v>Blank</v>
      </c>
      <c r="AA1255" s="223" t="str" cm="1">
        <f t="array" ref="AA1255">_xlfn.IFS(ISTEXT('3 Model Input'!F$70),"Missing",ISTEXT('3 Model Input'!I$70),"Missing",ISNUMBER('3 Model Input'!K$70),'3 Model Input'!K$70*P1255)</f>
        <v>Missing</v>
      </c>
      <c r="AB1255" s="89"/>
      <c r="AC1255" s="227" t="str" cm="1">
        <f t="array" ref="AC1255">IF(D1255=0,"Blank",_xlfn.IFS('3 Model Input'!E$61=1,(V1255*G1255)/T1255,'3 Model Input'!E$61=2,(W1255*G1255)/T1255,'3 Model Input'!E$61=3,(X1255*G1255)/T1255,'3 Model Input'!E$61=4,(Y1255*G1255)/T1255,'3 Model Input'!E$61=5,(Z1255*G1255)/T1255, ISTEXT('3 Model Input'!E$61),"Missing",'3 Model Input'!E$61=6,(AA1255*G1255)/T1255))</f>
        <v>Blank</v>
      </c>
      <c r="AD1255" s="202" t="str">
        <f t="shared" si="217"/>
        <v>Blank</v>
      </c>
      <c r="AE1255" s="202" t="str">
        <f t="shared" si="218"/>
        <v>Blank</v>
      </c>
      <c r="AF1255" s="217" t="str">
        <f t="shared" si="219"/>
        <v>Blank</v>
      </c>
      <c r="AG1255" s="9" t="str" cm="1">
        <f t="array" ref="AG1255">_xlfn.IFS(ISNUMBER(AC1255), "", ISNUMBER(SEARCH("Blank", AC1255)), "", ISERROR(AC1255), "Bad input on tab 3")</f>
        <v/>
      </c>
    </row>
    <row r="1256" spans="2:33" ht="15" customHeight="1" x14ac:dyDescent="0.75">
      <c r="B1256" s="205" t="str">
        <f>'5 Driver Data'!B1256</f>
        <v>1248</v>
      </c>
      <c r="C1256" s="193">
        <f>'5 Driver Data'!C1256</f>
        <v>0</v>
      </c>
      <c r="D1256" s="192">
        <f>'5 Driver Data'!D1256</f>
        <v>0</v>
      </c>
      <c r="E1256" s="191">
        <f>'5 Driver Data'!E1256</f>
        <v>0</v>
      </c>
      <c r="F1256" s="191">
        <f>'5 Driver Data'!F1256</f>
        <v>0</v>
      </c>
      <c r="G1256" s="191">
        <f>'5 Driver Data'!G1256</f>
        <v>0</v>
      </c>
      <c r="H1256" s="191">
        <f>'5 Driver Data'!H1256</f>
        <v>0</v>
      </c>
      <c r="I1256" s="191">
        <f>'5 Driver Data'!I1256</f>
        <v>0</v>
      </c>
      <c r="J1256" s="191">
        <f>'5 Driver Data'!J1256</f>
        <v>0</v>
      </c>
      <c r="K1256" s="206">
        <f>'5 Driver Data'!K1256</f>
        <v>0</v>
      </c>
      <c r="L1256" s="1"/>
      <c r="M1256" s="216" t="str">
        <f>IF(D1256=0,"Blank",'3 Model Input'!E$44*'3 Model Input'!E$45)</f>
        <v>Blank</v>
      </c>
      <c r="N1256" s="197" t="str">
        <f t="shared" si="210"/>
        <v>Blank</v>
      </c>
      <c r="O1256" s="197" t="str">
        <f>IF(D1256=0,"Blank",'3 Model Input'!E$49*(1-'3 Model Input'!E$51))</f>
        <v>Blank</v>
      </c>
      <c r="P1256" s="197" t="str">
        <f t="shared" si="211"/>
        <v>Blank</v>
      </c>
      <c r="Q1256" s="197" t="str">
        <f>IF(D1256=0,"Blank",IF(D1256="BEV",E1256*(1-'3 Model Input'!E$54), E1256))</f>
        <v>Blank</v>
      </c>
      <c r="R1256" s="198" t="str">
        <f>IF(D1256=0,"Blank",IF(D1256="PHEV",F1256/G1256,F1256*(1-'3 Model Input'!E$54)/G1256))</f>
        <v>Blank</v>
      </c>
      <c r="S1256" s="198" t="str">
        <f>IF(D1256=0,"Blank",IF(D1256="PHEV",MIN(M1256,E1256),MIN(M1256,(E1256*(1-'3 Model Input'!E$54)))))</f>
        <v>Blank</v>
      </c>
      <c r="T1256" s="217" t="str">
        <f t="shared" si="212"/>
        <v>Blank</v>
      </c>
      <c r="U1256" s="89"/>
      <c r="V1256" s="216" t="str">
        <f>IF(D1256=0,"Blank",P1256*'3 Model Input'!E$50)</f>
        <v>Blank</v>
      </c>
      <c r="W1256" s="197" t="str">
        <f t="shared" si="213"/>
        <v>Blank</v>
      </c>
      <c r="X1256" s="197" t="str">
        <f t="shared" si="214"/>
        <v>Blank</v>
      </c>
      <c r="Y1256" s="197" t="str">
        <f t="shared" si="215"/>
        <v>Blank</v>
      </c>
      <c r="Z1256" s="197" t="str">
        <f t="shared" si="216"/>
        <v>Blank</v>
      </c>
      <c r="AA1256" s="223" t="str" cm="1">
        <f t="array" ref="AA1256">_xlfn.IFS(ISTEXT('3 Model Input'!F$70),"Missing",ISTEXT('3 Model Input'!I$70),"Missing",ISNUMBER('3 Model Input'!K$70),'3 Model Input'!K$70*P1256)</f>
        <v>Missing</v>
      </c>
      <c r="AB1256" s="89"/>
      <c r="AC1256" s="227" t="str" cm="1">
        <f t="array" ref="AC1256">IF(D1256=0,"Blank",_xlfn.IFS('3 Model Input'!E$61=1,(V1256*G1256)/T1256,'3 Model Input'!E$61=2,(W1256*G1256)/T1256,'3 Model Input'!E$61=3,(X1256*G1256)/T1256,'3 Model Input'!E$61=4,(Y1256*G1256)/T1256,'3 Model Input'!E$61=5,(Z1256*G1256)/T1256, ISTEXT('3 Model Input'!E$61),"Missing",'3 Model Input'!E$61=6,(AA1256*G1256)/T1256))</f>
        <v>Blank</v>
      </c>
      <c r="AD1256" s="202" t="str">
        <f t="shared" si="217"/>
        <v>Blank</v>
      </c>
      <c r="AE1256" s="202" t="str">
        <f t="shared" si="218"/>
        <v>Blank</v>
      </c>
      <c r="AF1256" s="217" t="str">
        <f t="shared" si="219"/>
        <v>Blank</v>
      </c>
      <c r="AG1256" s="9" t="str" cm="1">
        <f t="array" ref="AG1256">_xlfn.IFS(ISNUMBER(AC1256), "", ISNUMBER(SEARCH("Blank", AC1256)), "", ISERROR(AC1256), "Bad input on tab 3")</f>
        <v/>
      </c>
    </row>
    <row r="1257" spans="2:33" ht="15" customHeight="1" x14ac:dyDescent="0.75">
      <c r="B1257" s="205" t="str">
        <f>'5 Driver Data'!B1257</f>
        <v>1249</v>
      </c>
      <c r="C1257" s="193">
        <f>'5 Driver Data'!C1257</f>
        <v>0</v>
      </c>
      <c r="D1257" s="192">
        <f>'5 Driver Data'!D1257</f>
        <v>0</v>
      </c>
      <c r="E1257" s="191">
        <f>'5 Driver Data'!E1257</f>
        <v>0</v>
      </c>
      <c r="F1257" s="191">
        <f>'5 Driver Data'!F1257</f>
        <v>0</v>
      </c>
      <c r="G1257" s="191">
        <f>'5 Driver Data'!G1257</f>
        <v>0</v>
      </c>
      <c r="H1257" s="191">
        <f>'5 Driver Data'!H1257</f>
        <v>0</v>
      </c>
      <c r="I1257" s="191">
        <f>'5 Driver Data'!I1257</f>
        <v>0</v>
      </c>
      <c r="J1257" s="191">
        <f>'5 Driver Data'!J1257</f>
        <v>0</v>
      </c>
      <c r="K1257" s="206">
        <f>'5 Driver Data'!K1257</f>
        <v>0</v>
      </c>
      <c r="L1257" s="1"/>
      <c r="M1257" s="216" t="str">
        <f>IF(D1257=0,"Blank",'3 Model Input'!E$44*'3 Model Input'!E$45)</f>
        <v>Blank</v>
      </c>
      <c r="N1257" s="197" t="str">
        <f t="shared" si="210"/>
        <v>Blank</v>
      </c>
      <c r="O1257" s="197" t="str">
        <f>IF(D1257=0,"Blank",'3 Model Input'!E$49*(1-'3 Model Input'!E$51))</f>
        <v>Blank</v>
      </c>
      <c r="P1257" s="197" t="str">
        <f t="shared" si="211"/>
        <v>Blank</v>
      </c>
      <c r="Q1257" s="197" t="str">
        <f>IF(D1257=0,"Blank",IF(D1257="BEV",E1257*(1-'3 Model Input'!E$54), E1257))</f>
        <v>Blank</v>
      </c>
      <c r="R1257" s="198" t="str">
        <f>IF(D1257=0,"Blank",IF(D1257="PHEV",F1257/G1257,F1257*(1-'3 Model Input'!E$54)/G1257))</f>
        <v>Blank</v>
      </c>
      <c r="S1257" s="198" t="str">
        <f>IF(D1257=0,"Blank",IF(D1257="PHEV",MIN(M1257,E1257),MIN(M1257,(E1257*(1-'3 Model Input'!E$54)))))</f>
        <v>Blank</v>
      </c>
      <c r="T1257" s="217" t="str">
        <f t="shared" si="212"/>
        <v>Blank</v>
      </c>
      <c r="U1257" s="89"/>
      <c r="V1257" s="216" t="str">
        <f>IF(D1257=0,"Blank",P1257*'3 Model Input'!E$50)</f>
        <v>Blank</v>
      </c>
      <c r="W1257" s="197" t="str">
        <f t="shared" si="213"/>
        <v>Blank</v>
      </c>
      <c r="X1257" s="197" t="str">
        <f t="shared" si="214"/>
        <v>Blank</v>
      </c>
      <c r="Y1257" s="197" t="str">
        <f t="shared" si="215"/>
        <v>Blank</v>
      </c>
      <c r="Z1257" s="197" t="str">
        <f t="shared" si="216"/>
        <v>Blank</v>
      </c>
      <c r="AA1257" s="223" t="str" cm="1">
        <f t="array" ref="AA1257">_xlfn.IFS(ISTEXT('3 Model Input'!F$70),"Missing",ISTEXT('3 Model Input'!I$70),"Missing",ISNUMBER('3 Model Input'!K$70),'3 Model Input'!K$70*P1257)</f>
        <v>Missing</v>
      </c>
      <c r="AB1257" s="89"/>
      <c r="AC1257" s="227" t="str" cm="1">
        <f t="array" ref="AC1257">IF(D1257=0,"Blank",_xlfn.IFS('3 Model Input'!E$61=1,(V1257*G1257)/T1257,'3 Model Input'!E$61=2,(W1257*G1257)/T1257,'3 Model Input'!E$61=3,(X1257*G1257)/T1257,'3 Model Input'!E$61=4,(Y1257*G1257)/T1257,'3 Model Input'!E$61=5,(Z1257*G1257)/T1257, ISTEXT('3 Model Input'!E$61),"Missing",'3 Model Input'!E$61=6,(AA1257*G1257)/T1257))</f>
        <v>Blank</v>
      </c>
      <c r="AD1257" s="202" t="str">
        <f t="shared" si="217"/>
        <v>Blank</v>
      </c>
      <c r="AE1257" s="202" t="str">
        <f t="shared" si="218"/>
        <v>Blank</v>
      </c>
      <c r="AF1257" s="217" t="str">
        <f t="shared" si="219"/>
        <v>Blank</v>
      </c>
      <c r="AG1257" s="9" t="str" cm="1">
        <f t="array" ref="AG1257">_xlfn.IFS(ISNUMBER(AC1257), "", ISNUMBER(SEARCH("Blank", AC1257)), "", ISERROR(AC1257), "Bad input on tab 3")</f>
        <v/>
      </c>
    </row>
    <row r="1258" spans="2:33" ht="15" customHeight="1" x14ac:dyDescent="0.75">
      <c r="B1258" s="205" t="str">
        <f>'5 Driver Data'!B1258</f>
        <v>1250</v>
      </c>
      <c r="C1258" s="193">
        <f>'5 Driver Data'!C1258</f>
        <v>0</v>
      </c>
      <c r="D1258" s="192">
        <f>'5 Driver Data'!D1258</f>
        <v>0</v>
      </c>
      <c r="E1258" s="191">
        <f>'5 Driver Data'!E1258</f>
        <v>0</v>
      </c>
      <c r="F1258" s="191">
        <f>'5 Driver Data'!F1258</f>
        <v>0</v>
      </c>
      <c r="G1258" s="191">
        <f>'5 Driver Data'!G1258</f>
        <v>0</v>
      </c>
      <c r="H1258" s="191">
        <f>'5 Driver Data'!H1258</f>
        <v>0</v>
      </c>
      <c r="I1258" s="191">
        <f>'5 Driver Data'!I1258</f>
        <v>0</v>
      </c>
      <c r="J1258" s="191">
        <f>'5 Driver Data'!J1258</f>
        <v>0</v>
      </c>
      <c r="K1258" s="206">
        <f>'5 Driver Data'!K1258</f>
        <v>0</v>
      </c>
      <c r="L1258" s="1"/>
      <c r="M1258" s="216" t="str">
        <f>IF(D1258=0,"Blank",'3 Model Input'!E$44*'3 Model Input'!E$45)</f>
        <v>Blank</v>
      </c>
      <c r="N1258" s="197" t="str">
        <f t="shared" si="210"/>
        <v>Blank</v>
      </c>
      <c r="O1258" s="197" t="str">
        <f>IF(D1258=0,"Blank",'3 Model Input'!E$49*(1-'3 Model Input'!E$51))</f>
        <v>Blank</v>
      </c>
      <c r="P1258" s="197" t="str">
        <f t="shared" si="211"/>
        <v>Blank</v>
      </c>
      <c r="Q1258" s="197" t="str">
        <f>IF(D1258=0,"Blank",IF(D1258="BEV",E1258*(1-'3 Model Input'!E$54), E1258))</f>
        <v>Blank</v>
      </c>
      <c r="R1258" s="198" t="str">
        <f>IF(D1258=0,"Blank",IF(D1258="PHEV",F1258/G1258,F1258*(1-'3 Model Input'!E$54)/G1258))</f>
        <v>Blank</v>
      </c>
      <c r="S1258" s="198" t="str">
        <f>IF(D1258=0,"Blank",IF(D1258="PHEV",MIN(M1258,E1258),MIN(M1258,(E1258*(1-'3 Model Input'!E$54)))))</f>
        <v>Blank</v>
      </c>
      <c r="T1258" s="217" t="str">
        <f t="shared" si="212"/>
        <v>Blank</v>
      </c>
      <c r="U1258" s="89"/>
      <c r="V1258" s="216" t="str">
        <f>IF(D1258=0,"Blank",P1258*'3 Model Input'!E$50)</f>
        <v>Blank</v>
      </c>
      <c r="W1258" s="197" t="str">
        <f t="shared" si="213"/>
        <v>Blank</v>
      </c>
      <c r="X1258" s="197" t="str">
        <f t="shared" si="214"/>
        <v>Blank</v>
      </c>
      <c r="Y1258" s="197" t="str">
        <f t="shared" si="215"/>
        <v>Blank</v>
      </c>
      <c r="Z1258" s="197" t="str">
        <f t="shared" si="216"/>
        <v>Blank</v>
      </c>
      <c r="AA1258" s="223" t="str" cm="1">
        <f t="array" ref="AA1258">_xlfn.IFS(ISTEXT('3 Model Input'!F$70),"Missing",ISTEXT('3 Model Input'!I$70),"Missing",ISNUMBER('3 Model Input'!K$70),'3 Model Input'!K$70*P1258)</f>
        <v>Missing</v>
      </c>
      <c r="AB1258" s="89"/>
      <c r="AC1258" s="227" t="str" cm="1">
        <f t="array" ref="AC1258">IF(D1258=0,"Blank",_xlfn.IFS('3 Model Input'!E$61=1,(V1258*G1258)/T1258,'3 Model Input'!E$61=2,(W1258*G1258)/T1258,'3 Model Input'!E$61=3,(X1258*G1258)/T1258,'3 Model Input'!E$61=4,(Y1258*G1258)/T1258,'3 Model Input'!E$61=5,(Z1258*G1258)/T1258, ISTEXT('3 Model Input'!E$61),"Missing",'3 Model Input'!E$61=6,(AA1258*G1258)/T1258))</f>
        <v>Blank</v>
      </c>
      <c r="AD1258" s="202" t="str">
        <f t="shared" si="217"/>
        <v>Blank</v>
      </c>
      <c r="AE1258" s="202" t="str">
        <f t="shared" si="218"/>
        <v>Blank</v>
      </c>
      <c r="AF1258" s="217" t="str">
        <f t="shared" si="219"/>
        <v>Blank</v>
      </c>
      <c r="AG1258" s="9" t="str" cm="1">
        <f t="array" ref="AG1258">_xlfn.IFS(ISNUMBER(AC1258), "", ISNUMBER(SEARCH("Blank", AC1258)), "", ISERROR(AC1258), "Bad input on tab 3")</f>
        <v/>
      </c>
    </row>
    <row r="1259" spans="2:33" ht="15" customHeight="1" x14ac:dyDescent="0.75">
      <c r="B1259" s="205" t="str">
        <f>'5 Driver Data'!B1259</f>
        <v>1251</v>
      </c>
      <c r="C1259" s="193">
        <f>'5 Driver Data'!C1259</f>
        <v>0</v>
      </c>
      <c r="D1259" s="192">
        <f>'5 Driver Data'!D1259</f>
        <v>0</v>
      </c>
      <c r="E1259" s="191">
        <f>'5 Driver Data'!E1259</f>
        <v>0</v>
      </c>
      <c r="F1259" s="191">
        <f>'5 Driver Data'!F1259</f>
        <v>0</v>
      </c>
      <c r="G1259" s="191">
        <f>'5 Driver Data'!G1259</f>
        <v>0</v>
      </c>
      <c r="H1259" s="191">
        <f>'5 Driver Data'!H1259</f>
        <v>0</v>
      </c>
      <c r="I1259" s="191">
        <f>'5 Driver Data'!I1259</f>
        <v>0</v>
      </c>
      <c r="J1259" s="191">
        <f>'5 Driver Data'!J1259</f>
        <v>0</v>
      </c>
      <c r="K1259" s="206">
        <f>'5 Driver Data'!K1259</f>
        <v>0</v>
      </c>
      <c r="L1259" s="1"/>
      <c r="M1259" s="216" t="str">
        <f>IF(D1259=0,"Blank",'3 Model Input'!E$44*'3 Model Input'!E$45)</f>
        <v>Blank</v>
      </c>
      <c r="N1259" s="197" t="str">
        <f t="shared" si="210"/>
        <v>Blank</v>
      </c>
      <c r="O1259" s="197" t="str">
        <f>IF(D1259=0,"Blank",'3 Model Input'!E$49*(1-'3 Model Input'!E$51))</f>
        <v>Blank</v>
      </c>
      <c r="P1259" s="197" t="str">
        <f t="shared" si="211"/>
        <v>Blank</v>
      </c>
      <c r="Q1259" s="197" t="str">
        <f>IF(D1259=0,"Blank",IF(D1259="BEV",E1259*(1-'3 Model Input'!E$54), E1259))</f>
        <v>Blank</v>
      </c>
      <c r="R1259" s="198" t="str">
        <f>IF(D1259=0,"Blank",IF(D1259="PHEV",F1259/G1259,F1259*(1-'3 Model Input'!E$54)/G1259))</f>
        <v>Blank</v>
      </c>
      <c r="S1259" s="198" t="str">
        <f>IF(D1259=0,"Blank",IF(D1259="PHEV",MIN(M1259,E1259),MIN(M1259,(E1259*(1-'3 Model Input'!E$54)))))</f>
        <v>Blank</v>
      </c>
      <c r="T1259" s="217" t="str">
        <f t="shared" si="212"/>
        <v>Blank</v>
      </c>
      <c r="U1259" s="89"/>
      <c r="V1259" s="216" t="str">
        <f>IF(D1259=0,"Blank",P1259*'3 Model Input'!E$50)</f>
        <v>Blank</v>
      </c>
      <c r="W1259" s="197" t="str">
        <f t="shared" si="213"/>
        <v>Blank</v>
      </c>
      <c r="X1259" s="197" t="str">
        <f t="shared" si="214"/>
        <v>Blank</v>
      </c>
      <c r="Y1259" s="197" t="str">
        <f t="shared" si="215"/>
        <v>Blank</v>
      </c>
      <c r="Z1259" s="197" t="str">
        <f t="shared" si="216"/>
        <v>Blank</v>
      </c>
      <c r="AA1259" s="223" t="str" cm="1">
        <f t="array" ref="AA1259">_xlfn.IFS(ISTEXT('3 Model Input'!F$70),"Missing",ISTEXT('3 Model Input'!I$70),"Missing",ISNUMBER('3 Model Input'!K$70),'3 Model Input'!K$70*P1259)</f>
        <v>Missing</v>
      </c>
      <c r="AB1259" s="89"/>
      <c r="AC1259" s="227" t="str" cm="1">
        <f t="array" ref="AC1259">IF(D1259=0,"Blank",_xlfn.IFS('3 Model Input'!E$61=1,(V1259*G1259)/T1259,'3 Model Input'!E$61=2,(W1259*G1259)/T1259,'3 Model Input'!E$61=3,(X1259*G1259)/T1259,'3 Model Input'!E$61=4,(Y1259*G1259)/T1259,'3 Model Input'!E$61=5,(Z1259*G1259)/T1259, ISTEXT('3 Model Input'!E$61),"Missing",'3 Model Input'!E$61=6,(AA1259*G1259)/T1259))</f>
        <v>Blank</v>
      </c>
      <c r="AD1259" s="202" t="str">
        <f t="shared" si="217"/>
        <v>Blank</v>
      </c>
      <c r="AE1259" s="202" t="str">
        <f t="shared" si="218"/>
        <v>Blank</v>
      </c>
      <c r="AF1259" s="217" t="str">
        <f t="shared" si="219"/>
        <v>Blank</v>
      </c>
      <c r="AG1259" s="9" t="str" cm="1">
        <f t="array" ref="AG1259">_xlfn.IFS(ISNUMBER(AC1259), "", ISNUMBER(SEARCH("Blank", AC1259)), "", ISERROR(AC1259), "Bad input on tab 3")</f>
        <v/>
      </c>
    </row>
    <row r="1260" spans="2:33" ht="15" customHeight="1" x14ac:dyDescent="0.75">
      <c r="B1260" s="205" t="str">
        <f>'5 Driver Data'!B1260</f>
        <v>1252</v>
      </c>
      <c r="C1260" s="193">
        <f>'5 Driver Data'!C1260</f>
        <v>0</v>
      </c>
      <c r="D1260" s="192">
        <f>'5 Driver Data'!D1260</f>
        <v>0</v>
      </c>
      <c r="E1260" s="191">
        <f>'5 Driver Data'!E1260</f>
        <v>0</v>
      </c>
      <c r="F1260" s="191">
        <f>'5 Driver Data'!F1260</f>
        <v>0</v>
      </c>
      <c r="G1260" s="191">
        <f>'5 Driver Data'!G1260</f>
        <v>0</v>
      </c>
      <c r="H1260" s="191">
        <f>'5 Driver Data'!H1260</f>
        <v>0</v>
      </c>
      <c r="I1260" s="191">
        <f>'5 Driver Data'!I1260</f>
        <v>0</v>
      </c>
      <c r="J1260" s="191">
        <f>'5 Driver Data'!J1260</f>
        <v>0</v>
      </c>
      <c r="K1260" s="206">
        <f>'5 Driver Data'!K1260</f>
        <v>0</v>
      </c>
      <c r="L1260" s="1"/>
      <c r="M1260" s="216" t="str">
        <f>IF(D1260=0,"Blank",'3 Model Input'!E$44*'3 Model Input'!E$45)</f>
        <v>Blank</v>
      </c>
      <c r="N1260" s="197" t="str">
        <f t="shared" si="210"/>
        <v>Blank</v>
      </c>
      <c r="O1260" s="197" t="str">
        <f>IF(D1260=0,"Blank",'3 Model Input'!E$49*(1-'3 Model Input'!E$51))</f>
        <v>Blank</v>
      </c>
      <c r="P1260" s="197" t="str">
        <f t="shared" si="211"/>
        <v>Blank</v>
      </c>
      <c r="Q1260" s="197" t="str">
        <f>IF(D1260=0,"Blank",IF(D1260="BEV",E1260*(1-'3 Model Input'!E$54), E1260))</f>
        <v>Blank</v>
      </c>
      <c r="R1260" s="198" t="str">
        <f>IF(D1260=0,"Blank",IF(D1260="PHEV",F1260/G1260,F1260*(1-'3 Model Input'!E$54)/G1260))</f>
        <v>Blank</v>
      </c>
      <c r="S1260" s="198" t="str">
        <f>IF(D1260=0,"Blank",IF(D1260="PHEV",MIN(M1260,E1260),MIN(M1260,(E1260*(1-'3 Model Input'!E$54)))))</f>
        <v>Blank</v>
      </c>
      <c r="T1260" s="217" t="str">
        <f t="shared" si="212"/>
        <v>Blank</v>
      </c>
      <c r="U1260" s="89"/>
      <c r="V1260" s="216" t="str">
        <f>IF(D1260=0,"Blank",P1260*'3 Model Input'!E$50)</f>
        <v>Blank</v>
      </c>
      <c r="W1260" s="197" t="str">
        <f t="shared" si="213"/>
        <v>Blank</v>
      </c>
      <c r="X1260" s="197" t="str">
        <f t="shared" si="214"/>
        <v>Blank</v>
      </c>
      <c r="Y1260" s="197" t="str">
        <f t="shared" si="215"/>
        <v>Blank</v>
      </c>
      <c r="Z1260" s="197" t="str">
        <f t="shared" si="216"/>
        <v>Blank</v>
      </c>
      <c r="AA1260" s="223" t="str" cm="1">
        <f t="array" ref="AA1260">_xlfn.IFS(ISTEXT('3 Model Input'!F$70),"Missing",ISTEXT('3 Model Input'!I$70),"Missing",ISNUMBER('3 Model Input'!K$70),'3 Model Input'!K$70*P1260)</f>
        <v>Missing</v>
      </c>
      <c r="AB1260" s="89"/>
      <c r="AC1260" s="227" t="str" cm="1">
        <f t="array" ref="AC1260">IF(D1260=0,"Blank",_xlfn.IFS('3 Model Input'!E$61=1,(V1260*G1260)/T1260,'3 Model Input'!E$61=2,(W1260*G1260)/T1260,'3 Model Input'!E$61=3,(X1260*G1260)/T1260,'3 Model Input'!E$61=4,(Y1260*G1260)/T1260,'3 Model Input'!E$61=5,(Z1260*G1260)/T1260, ISTEXT('3 Model Input'!E$61),"Missing",'3 Model Input'!E$61=6,(AA1260*G1260)/T1260))</f>
        <v>Blank</v>
      </c>
      <c r="AD1260" s="202" t="str">
        <f t="shared" si="217"/>
        <v>Blank</v>
      </c>
      <c r="AE1260" s="202" t="str">
        <f t="shared" si="218"/>
        <v>Blank</v>
      </c>
      <c r="AF1260" s="217" t="str">
        <f t="shared" si="219"/>
        <v>Blank</v>
      </c>
      <c r="AG1260" s="9" t="str" cm="1">
        <f t="array" ref="AG1260">_xlfn.IFS(ISNUMBER(AC1260), "", ISNUMBER(SEARCH("Blank", AC1260)), "", ISERROR(AC1260), "Bad input on tab 3")</f>
        <v/>
      </c>
    </row>
    <row r="1261" spans="2:33" ht="15" customHeight="1" x14ac:dyDescent="0.75">
      <c r="B1261" s="205" t="str">
        <f>'5 Driver Data'!B1261</f>
        <v>1253</v>
      </c>
      <c r="C1261" s="193">
        <f>'5 Driver Data'!C1261</f>
        <v>0</v>
      </c>
      <c r="D1261" s="192">
        <f>'5 Driver Data'!D1261</f>
        <v>0</v>
      </c>
      <c r="E1261" s="191">
        <f>'5 Driver Data'!E1261</f>
        <v>0</v>
      </c>
      <c r="F1261" s="191">
        <f>'5 Driver Data'!F1261</f>
        <v>0</v>
      </c>
      <c r="G1261" s="191">
        <f>'5 Driver Data'!G1261</f>
        <v>0</v>
      </c>
      <c r="H1261" s="191">
        <f>'5 Driver Data'!H1261</f>
        <v>0</v>
      </c>
      <c r="I1261" s="191">
        <f>'5 Driver Data'!I1261</f>
        <v>0</v>
      </c>
      <c r="J1261" s="191">
        <f>'5 Driver Data'!J1261</f>
        <v>0</v>
      </c>
      <c r="K1261" s="206">
        <f>'5 Driver Data'!K1261</f>
        <v>0</v>
      </c>
      <c r="L1261" s="1"/>
      <c r="M1261" s="216" t="str">
        <f>IF(D1261=0,"Blank",'3 Model Input'!E$44*'3 Model Input'!E$45)</f>
        <v>Blank</v>
      </c>
      <c r="N1261" s="197" t="str">
        <f t="shared" si="210"/>
        <v>Blank</v>
      </c>
      <c r="O1261" s="197" t="str">
        <f>IF(D1261=0,"Blank",'3 Model Input'!E$49*(1-'3 Model Input'!E$51))</f>
        <v>Blank</v>
      </c>
      <c r="P1261" s="197" t="str">
        <f t="shared" si="211"/>
        <v>Blank</v>
      </c>
      <c r="Q1261" s="197" t="str">
        <f>IF(D1261=0,"Blank",IF(D1261="BEV",E1261*(1-'3 Model Input'!E$54), E1261))</f>
        <v>Blank</v>
      </c>
      <c r="R1261" s="198" t="str">
        <f>IF(D1261=0,"Blank",IF(D1261="PHEV",F1261/G1261,F1261*(1-'3 Model Input'!E$54)/G1261))</f>
        <v>Blank</v>
      </c>
      <c r="S1261" s="198" t="str">
        <f>IF(D1261=0,"Blank",IF(D1261="PHEV",MIN(M1261,E1261),MIN(M1261,(E1261*(1-'3 Model Input'!E$54)))))</f>
        <v>Blank</v>
      </c>
      <c r="T1261" s="217" t="str">
        <f t="shared" si="212"/>
        <v>Blank</v>
      </c>
      <c r="U1261" s="89"/>
      <c r="V1261" s="216" t="str">
        <f>IF(D1261=0,"Blank",P1261*'3 Model Input'!E$50)</f>
        <v>Blank</v>
      </c>
      <c r="W1261" s="197" t="str">
        <f t="shared" si="213"/>
        <v>Blank</v>
      </c>
      <c r="X1261" s="197" t="str">
        <f t="shared" si="214"/>
        <v>Blank</v>
      </c>
      <c r="Y1261" s="197" t="str">
        <f t="shared" si="215"/>
        <v>Blank</v>
      </c>
      <c r="Z1261" s="197" t="str">
        <f t="shared" si="216"/>
        <v>Blank</v>
      </c>
      <c r="AA1261" s="223" t="str" cm="1">
        <f t="array" ref="AA1261">_xlfn.IFS(ISTEXT('3 Model Input'!F$70),"Missing",ISTEXT('3 Model Input'!I$70),"Missing",ISNUMBER('3 Model Input'!K$70),'3 Model Input'!K$70*P1261)</f>
        <v>Missing</v>
      </c>
      <c r="AB1261" s="89"/>
      <c r="AC1261" s="227" t="str" cm="1">
        <f t="array" ref="AC1261">IF(D1261=0,"Blank",_xlfn.IFS('3 Model Input'!E$61=1,(V1261*G1261)/T1261,'3 Model Input'!E$61=2,(W1261*G1261)/T1261,'3 Model Input'!E$61=3,(X1261*G1261)/T1261,'3 Model Input'!E$61=4,(Y1261*G1261)/T1261,'3 Model Input'!E$61=5,(Z1261*G1261)/T1261, ISTEXT('3 Model Input'!E$61),"Missing",'3 Model Input'!E$61=6,(AA1261*G1261)/T1261))</f>
        <v>Blank</v>
      </c>
      <c r="AD1261" s="202" t="str">
        <f t="shared" si="217"/>
        <v>Blank</v>
      </c>
      <c r="AE1261" s="202" t="str">
        <f t="shared" si="218"/>
        <v>Blank</v>
      </c>
      <c r="AF1261" s="217" t="str">
        <f t="shared" si="219"/>
        <v>Blank</v>
      </c>
      <c r="AG1261" s="9" t="str" cm="1">
        <f t="array" ref="AG1261">_xlfn.IFS(ISNUMBER(AC1261), "", ISNUMBER(SEARCH("Blank", AC1261)), "", ISERROR(AC1261), "Bad input on tab 3")</f>
        <v/>
      </c>
    </row>
    <row r="1262" spans="2:33" ht="15" customHeight="1" x14ac:dyDescent="0.75">
      <c r="B1262" s="205" t="str">
        <f>'5 Driver Data'!B1262</f>
        <v>1254</v>
      </c>
      <c r="C1262" s="193">
        <f>'5 Driver Data'!C1262</f>
        <v>0</v>
      </c>
      <c r="D1262" s="192">
        <f>'5 Driver Data'!D1262</f>
        <v>0</v>
      </c>
      <c r="E1262" s="191">
        <f>'5 Driver Data'!E1262</f>
        <v>0</v>
      </c>
      <c r="F1262" s="191">
        <f>'5 Driver Data'!F1262</f>
        <v>0</v>
      </c>
      <c r="G1262" s="191">
        <f>'5 Driver Data'!G1262</f>
        <v>0</v>
      </c>
      <c r="H1262" s="191">
        <f>'5 Driver Data'!H1262</f>
        <v>0</v>
      </c>
      <c r="I1262" s="191">
        <f>'5 Driver Data'!I1262</f>
        <v>0</v>
      </c>
      <c r="J1262" s="191">
        <f>'5 Driver Data'!J1262</f>
        <v>0</v>
      </c>
      <c r="K1262" s="206">
        <f>'5 Driver Data'!K1262</f>
        <v>0</v>
      </c>
      <c r="L1262" s="1"/>
      <c r="M1262" s="216" t="str">
        <f>IF(D1262=0,"Blank",'3 Model Input'!E$44*'3 Model Input'!E$45)</f>
        <v>Blank</v>
      </c>
      <c r="N1262" s="197" t="str">
        <f t="shared" ref="N1262:N1325" si="220">IF(D1262=0,"Blank",H1262*I1262*52)</f>
        <v>Blank</v>
      </c>
      <c r="O1262" s="197" t="str">
        <f>IF(D1262=0,"Blank",'3 Model Input'!E$49*(1-'3 Model Input'!E$51))</f>
        <v>Blank</v>
      </c>
      <c r="P1262" s="197" t="str">
        <f t="shared" ref="P1262:P1325" si="221">IF(D1262=0,"Blank",SUM(N1262:O1262))</f>
        <v>Blank</v>
      </c>
      <c r="Q1262" s="197" t="str">
        <f>IF(D1262=0,"Blank",IF(D1262="BEV",E1262*(1-'3 Model Input'!E$54), E1262))</f>
        <v>Blank</v>
      </c>
      <c r="R1262" s="198" t="str">
        <f>IF(D1262=0,"Blank",IF(D1262="PHEV",F1262/G1262,F1262*(1-'3 Model Input'!E$54)/G1262))</f>
        <v>Blank</v>
      </c>
      <c r="S1262" s="198" t="str">
        <f>IF(D1262=0,"Blank",IF(D1262="PHEV",MIN(M1262,E1262),MIN(M1262,(E1262*(1-'3 Model Input'!E$54)))))</f>
        <v>Blank</v>
      </c>
      <c r="T1262" s="217" t="str">
        <f t="shared" ref="T1262:T1325" si="222">IF(D1262=0,"Blank",MIN(R1262,(S1262/E1262*F1262)))</f>
        <v>Blank</v>
      </c>
      <c r="U1262" s="89"/>
      <c r="V1262" s="216" t="str">
        <f>IF(D1262=0,"Blank",P1262*'3 Model Input'!E$50)</f>
        <v>Blank</v>
      </c>
      <c r="W1262" s="197" t="str">
        <f t="shared" ref="W1262:W1325" si="223">IF(D1262=0,"Blank",V1262*(1-J1262))</f>
        <v>Blank</v>
      </c>
      <c r="X1262" s="197" t="str">
        <f t="shared" ref="X1262:X1325" si="224">P1262</f>
        <v>Blank</v>
      </c>
      <c r="Y1262" s="197" t="str">
        <f t="shared" ref="Y1262:Y1325" si="225">IF(D1262=0,"Blank",P1262*(1-J1262))</f>
        <v>Blank</v>
      </c>
      <c r="Z1262" s="197" t="str">
        <f t="shared" ref="Z1262:Z1325" si="226">IF(D1262=0,"Blank",N1262*K1262)</f>
        <v>Blank</v>
      </c>
      <c r="AA1262" s="223" t="str" cm="1">
        <f t="array" ref="AA1262">_xlfn.IFS(ISTEXT('3 Model Input'!F$70),"Missing",ISTEXT('3 Model Input'!I$70),"Missing",ISNUMBER('3 Model Input'!K$70),'3 Model Input'!K$70*P1262)</f>
        <v>Missing</v>
      </c>
      <c r="AB1262" s="89"/>
      <c r="AC1262" s="227" t="str" cm="1">
        <f t="array" ref="AC1262">IF(D1262=0,"Blank",_xlfn.IFS('3 Model Input'!E$61=1,(V1262*G1262)/T1262,'3 Model Input'!E$61=2,(W1262*G1262)/T1262,'3 Model Input'!E$61=3,(X1262*G1262)/T1262,'3 Model Input'!E$61=4,(Y1262*G1262)/T1262,'3 Model Input'!E$61=5,(Z1262*G1262)/T1262, ISTEXT('3 Model Input'!E$61),"Missing",'3 Model Input'!E$61=6,(AA1262*G1262)/T1262))</f>
        <v>Blank</v>
      </c>
      <c r="AD1262" s="202" t="str">
        <f t="shared" ref="AD1262:AD1325" si="227">IF(D1262=0,"Blank",MIN(SUM(AC1262/52/H1262),1))</f>
        <v>Blank</v>
      </c>
      <c r="AE1262" s="202" t="str">
        <f t="shared" ref="AE1262:AE1325" si="228">IF(D1262=0,"Blank",AD1262*H1262)</f>
        <v>Blank</v>
      </c>
      <c r="AF1262" s="217" t="str">
        <f t="shared" ref="AF1262:AF1325" si="229">IF(D1262=0,"Blank",AC1262*S1262)</f>
        <v>Blank</v>
      </c>
      <c r="AG1262" s="9" t="str" cm="1">
        <f t="array" ref="AG1262">_xlfn.IFS(ISNUMBER(AC1262), "", ISNUMBER(SEARCH("Blank", AC1262)), "", ISERROR(AC1262), "Bad input on tab 3")</f>
        <v/>
      </c>
    </row>
    <row r="1263" spans="2:33" ht="15" customHeight="1" x14ac:dyDescent="0.75">
      <c r="B1263" s="205" t="str">
        <f>'5 Driver Data'!B1263</f>
        <v>1255</v>
      </c>
      <c r="C1263" s="193">
        <f>'5 Driver Data'!C1263</f>
        <v>0</v>
      </c>
      <c r="D1263" s="192">
        <f>'5 Driver Data'!D1263</f>
        <v>0</v>
      </c>
      <c r="E1263" s="191">
        <f>'5 Driver Data'!E1263</f>
        <v>0</v>
      </c>
      <c r="F1263" s="191">
        <f>'5 Driver Data'!F1263</f>
        <v>0</v>
      </c>
      <c r="G1263" s="191">
        <f>'5 Driver Data'!G1263</f>
        <v>0</v>
      </c>
      <c r="H1263" s="191">
        <f>'5 Driver Data'!H1263</f>
        <v>0</v>
      </c>
      <c r="I1263" s="191">
        <f>'5 Driver Data'!I1263</f>
        <v>0</v>
      </c>
      <c r="J1263" s="191">
        <f>'5 Driver Data'!J1263</f>
        <v>0</v>
      </c>
      <c r="K1263" s="206">
        <f>'5 Driver Data'!K1263</f>
        <v>0</v>
      </c>
      <c r="L1263" s="1"/>
      <c r="M1263" s="216" t="str">
        <f>IF(D1263=0,"Blank",'3 Model Input'!E$44*'3 Model Input'!E$45)</f>
        <v>Blank</v>
      </c>
      <c r="N1263" s="197" t="str">
        <f t="shared" si="220"/>
        <v>Blank</v>
      </c>
      <c r="O1263" s="197" t="str">
        <f>IF(D1263=0,"Blank",'3 Model Input'!E$49*(1-'3 Model Input'!E$51))</f>
        <v>Blank</v>
      </c>
      <c r="P1263" s="197" t="str">
        <f t="shared" si="221"/>
        <v>Blank</v>
      </c>
      <c r="Q1263" s="197" t="str">
        <f>IF(D1263=0,"Blank",IF(D1263="BEV",E1263*(1-'3 Model Input'!E$54), E1263))</f>
        <v>Blank</v>
      </c>
      <c r="R1263" s="198" t="str">
        <f>IF(D1263=0,"Blank",IF(D1263="PHEV",F1263/G1263,F1263*(1-'3 Model Input'!E$54)/G1263))</f>
        <v>Blank</v>
      </c>
      <c r="S1263" s="198" t="str">
        <f>IF(D1263=0,"Blank",IF(D1263="PHEV",MIN(M1263,E1263),MIN(M1263,(E1263*(1-'3 Model Input'!E$54)))))</f>
        <v>Blank</v>
      </c>
      <c r="T1263" s="217" t="str">
        <f t="shared" si="222"/>
        <v>Blank</v>
      </c>
      <c r="U1263" s="89"/>
      <c r="V1263" s="216" t="str">
        <f>IF(D1263=0,"Blank",P1263*'3 Model Input'!E$50)</f>
        <v>Blank</v>
      </c>
      <c r="W1263" s="197" t="str">
        <f t="shared" si="223"/>
        <v>Blank</v>
      </c>
      <c r="X1263" s="197" t="str">
        <f t="shared" si="224"/>
        <v>Blank</v>
      </c>
      <c r="Y1263" s="197" t="str">
        <f t="shared" si="225"/>
        <v>Blank</v>
      </c>
      <c r="Z1263" s="197" t="str">
        <f t="shared" si="226"/>
        <v>Blank</v>
      </c>
      <c r="AA1263" s="223" t="str" cm="1">
        <f t="array" ref="AA1263">_xlfn.IFS(ISTEXT('3 Model Input'!F$70),"Missing",ISTEXT('3 Model Input'!I$70),"Missing",ISNUMBER('3 Model Input'!K$70),'3 Model Input'!K$70*P1263)</f>
        <v>Missing</v>
      </c>
      <c r="AB1263" s="89"/>
      <c r="AC1263" s="227" t="str" cm="1">
        <f t="array" ref="AC1263">IF(D1263=0,"Blank",_xlfn.IFS('3 Model Input'!E$61=1,(V1263*G1263)/T1263,'3 Model Input'!E$61=2,(W1263*G1263)/T1263,'3 Model Input'!E$61=3,(X1263*G1263)/T1263,'3 Model Input'!E$61=4,(Y1263*G1263)/T1263,'3 Model Input'!E$61=5,(Z1263*G1263)/T1263, ISTEXT('3 Model Input'!E$61),"Missing",'3 Model Input'!E$61=6,(AA1263*G1263)/T1263))</f>
        <v>Blank</v>
      </c>
      <c r="AD1263" s="202" t="str">
        <f t="shared" si="227"/>
        <v>Blank</v>
      </c>
      <c r="AE1263" s="202" t="str">
        <f t="shared" si="228"/>
        <v>Blank</v>
      </c>
      <c r="AF1263" s="217" t="str">
        <f t="shared" si="229"/>
        <v>Blank</v>
      </c>
      <c r="AG1263" s="9" t="str" cm="1">
        <f t="array" ref="AG1263">_xlfn.IFS(ISNUMBER(AC1263), "", ISNUMBER(SEARCH("Blank", AC1263)), "", ISERROR(AC1263), "Bad input on tab 3")</f>
        <v/>
      </c>
    </row>
    <row r="1264" spans="2:33" ht="15" customHeight="1" x14ac:dyDescent="0.75">
      <c r="B1264" s="205" t="str">
        <f>'5 Driver Data'!B1264</f>
        <v>1256</v>
      </c>
      <c r="C1264" s="193">
        <f>'5 Driver Data'!C1264</f>
        <v>0</v>
      </c>
      <c r="D1264" s="192">
        <f>'5 Driver Data'!D1264</f>
        <v>0</v>
      </c>
      <c r="E1264" s="191">
        <f>'5 Driver Data'!E1264</f>
        <v>0</v>
      </c>
      <c r="F1264" s="191">
        <f>'5 Driver Data'!F1264</f>
        <v>0</v>
      </c>
      <c r="G1264" s="191">
        <f>'5 Driver Data'!G1264</f>
        <v>0</v>
      </c>
      <c r="H1264" s="191">
        <f>'5 Driver Data'!H1264</f>
        <v>0</v>
      </c>
      <c r="I1264" s="191">
        <f>'5 Driver Data'!I1264</f>
        <v>0</v>
      </c>
      <c r="J1264" s="191">
        <f>'5 Driver Data'!J1264</f>
        <v>0</v>
      </c>
      <c r="K1264" s="206">
        <f>'5 Driver Data'!K1264</f>
        <v>0</v>
      </c>
      <c r="L1264" s="1"/>
      <c r="M1264" s="216" t="str">
        <f>IF(D1264=0,"Blank",'3 Model Input'!E$44*'3 Model Input'!E$45)</f>
        <v>Blank</v>
      </c>
      <c r="N1264" s="197" t="str">
        <f t="shared" si="220"/>
        <v>Blank</v>
      </c>
      <c r="O1264" s="197" t="str">
        <f>IF(D1264=0,"Blank",'3 Model Input'!E$49*(1-'3 Model Input'!E$51))</f>
        <v>Blank</v>
      </c>
      <c r="P1264" s="197" t="str">
        <f t="shared" si="221"/>
        <v>Blank</v>
      </c>
      <c r="Q1264" s="197" t="str">
        <f>IF(D1264=0,"Blank",IF(D1264="BEV",E1264*(1-'3 Model Input'!E$54), E1264))</f>
        <v>Blank</v>
      </c>
      <c r="R1264" s="198" t="str">
        <f>IF(D1264=0,"Blank",IF(D1264="PHEV",F1264/G1264,F1264*(1-'3 Model Input'!E$54)/G1264))</f>
        <v>Blank</v>
      </c>
      <c r="S1264" s="198" t="str">
        <f>IF(D1264=0,"Blank",IF(D1264="PHEV",MIN(M1264,E1264),MIN(M1264,(E1264*(1-'3 Model Input'!E$54)))))</f>
        <v>Blank</v>
      </c>
      <c r="T1264" s="217" t="str">
        <f t="shared" si="222"/>
        <v>Blank</v>
      </c>
      <c r="U1264" s="89"/>
      <c r="V1264" s="216" t="str">
        <f>IF(D1264=0,"Blank",P1264*'3 Model Input'!E$50)</f>
        <v>Blank</v>
      </c>
      <c r="W1264" s="197" t="str">
        <f t="shared" si="223"/>
        <v>Blank</v>
      </c>
      <c r="X1264" s="197" t="str">
        <f t="shared" si="224"/>
        <v>Blank</v>
      </c>
      <c r="Y1264" s="197" t="str">
        <f t="shared" si="225"/>
        <v>Blank</v>
      </c>
      <c r="Z1264" s="197" t="str">
        <f t="shared" si="226"/>
        <v>Blank</v>
      </c>
      <c r="AA1264" s="223" t="str" cm="1">
        <f t="array" ref="AA1264">_xlfn.IFS(ISTEXT('3 Model Input'!F$70),"Missing",ISTEXT('3 Model Input'!I$70),"Missing",ISNUMBER('3 Model Input'!K$70),'3 Model Input'!K$70*P1264)</f>
        <v>Missing</v>
      </c>
      <c r="AB1264" s="89"/>
      <c r="AC1264" s="227" t="str" cm="1">
        <f t="array" ref="AC1264">IF(D1264=0,"Blank",_xlfn.IFS('3 Model Input'!E$61=1,(V1264*G1264)/T1264,'3 Model Input'!E$61=2,(W1264*G1264)/T1264,'3 Model Input'!E$61=3,(X1264*G1264)/T1264,'3 Model Input'!E$61=4,(Y1264*G1264)/T1264,'3 Model Input'!E$61=5,(Z1264*G1264)/T1264, ISTEXT('3 Model Input'!E$61),"Missing",'3 Model Input'!E$61=6,(AA1264*G1264)/T1264))</f>
        <v>Blank</v>
      </c>
      <c r="AD1264" s="202" t="str">
        <f t="shared" si="227"/>
        <v>Blank</v>
      </c>
      <c r="AE1264" s="202" t="str">
        <f t="shared" si="228"/>
        <v>Blank</v>
      </c>
      <c r="AF1264" s="217" t="str">
        <f t="shared" si="229"/>
        <v>Blank</v>
      </c>
      <c r="AG1264" s="9" t="str" cm="1">
        <f t="array" ref="AG1264">_xlfn.IFS(ISNUMBER(AC1264), "", ISNUMBER(SEARCH("Blank", AC1264)), "", ISERROR(AC1264), "Bad input on tab 3")</f>
        <v/>
      </c>
    </row>
    <row r="1265" spans="2:33" ht="15" customHeight="1" x14ac:dyDescent="0.75">
      <c r="B1265" s="205" t="str">
        <f>'5 Driver Data'!B1265</f>
        <v>1257</v>
      </c>
      <c r="C1265" s="193">
        <f>'5 Driver Data'!C1265</f>
        <v>0</v>
      </c>
      <c r="D1265" s="192">
        <f>'5 Driver Data'!D1265</f>
        <v>0</v>
      </c>
      <c r="E1265" s="191">
        <f>'5 Driver Data'!E1265</f>
        <v>0</v>
      </c>
      <c r="F1265" s="191">
        <f>'5 Driver Data'!F1265</f>
        <v>0</v>
      </c>
      <c r="G1265" s="191">
        <f>'5 Driver Data'!G1265</f>
        <v>0</v>
      </c>
      <c r="H1265" s="191">
        <f>'5 Driver Data'!H1265</f>
        <v>0</v>
      </c>
      <c r="I1265" s="191">
        <f>'5 Driver Data'!I1265</f>
        <v>0</v>
      </c>
      <c r="J1265" s="191">
        <f>'5 Driver Data'!J1265</f>
        <v>0</v>
      </c>
      <c r="K1265" s="206">
        <f>'5 Driver Data'!K1265</f>
        <v>0</v>
      </c>
      <c r="L1265" s="1"/>
      <c r="M1265" s="216" t="str">
        <f>IF(D1265=0,"Blank",'3 Model Input'!E$44*'3 Model Input'!E$45)</f>
        <v>Blank</v>
      </c>
      <c r="N1265" s="197" t="str">
        <f t="shared" si="220"/>
        <v>Blank</v>
      </c>
      <c r="O1265" s="197" t="str">
        <f>IF(D1265=0,"Blank",'3 Model Input'!E$49*(1-'3 Model Input'!E$51))</f>
        <v>Blank</v>
      </c>
      <c r="P1265" s="197" t="str">
        <f t="shared" si="221"/>
        <v>Blank</v>
      </c>
      <c r="Q1265" s="197" t="str">
        <f>IF(D1265=0,"Blank",IF(D1265="BEV",E1265*(1-'3 Model Input'!E$54), E1265))</f>
        <v>Blank</v>
      </c>
      <c r="R1265" s="198" t="str">
        <f>IF(D1265=0,"Blank",IF(D1265="PHEV",F1265/G1265,F1265*(1-'3 Model Input'!E$54)/G1265))</f>
        <v>Blank</v>
      </c>
      <c r="S1265" s="198" t="str">
        <f>IF(D1265=0,"Blank",IF(D1265="PHEV",MIN(M1265,E1265),MIN(M1265,(E1265*(1-'3 Model Input'!E$54)))))</f>
        <v>Blank</v>
      </c>
      <c r="T1265" s="217" t="str">
        <f t="shared" si="222"/>
        <v>Blank</v>
      </c>
      <c r="U1265" s="89"/>
      <c r="V1265" s="216" t="str">
        <f>IF(D1265=0,"Blank",P1265*'3 Model Input'!E$50)</f>
        <v>Blank</v>
      </c>
      <c r="W1265" s="197" t="str">
        <f t="shared" si="223"/>
        <v>Blank</v>
      </c>
      <c r="X1265" s="197" t="str">
        <f t="shared" si="224"/>
        <v>Blank</v>
      </c>
      <c r="Y1265" s="197" t="str">
        <f t="shared" si="225"/>
        <v>Blank</v>
      </c>
      <c r="Z1265" s="197" t="str">
        <f t="shared" si="226"/>
        <v>Blank</v>
      </c>
      <c r="AA1265" s="223" t="str" cm="1">
        <f t="array" ref="AA1265">_xlfn.IFS(ISTEXT('3 Model Input'!F$70),"Missing",ISTEXT('3 Model Input'!I$70),"Missing",ISNUMBER('3 Model Input'!K$70),'3 Model Input'!K$70*P1265)</f>
        <v>Missing</v>
      </c>
      <c r="AB1265" s="89"/>
      <c r="AC1265" s="227" t="str" cm="1">
        <f t="array" ref="AC1265">IF(D1265=0,"Blank",_xlfn.IFS('3 Model Input'!E$61=1,(V1265*G1265)/T1265,'3 Model Input'!E$61=2,(W1265*G1265)/T1265,'3 Model Input'!E$61=3,(X1265*G1265)/T1265,'3 Model Input'!E$61=4,(Y1265*G1265)/T1265,'3 Model Input'!E$61=5,(Z1265*G1265)/T1265, ISTEXT('3 Model Input'!E$61),"Missing",'3 Model Input'!E$61=6,(AA1265*G1265)/T1265))</f>
        <v>Blank</v>
      </c>
      <c r="AD1265" s="202" t="str">
        <f t="shared" si="227"/>
        <v>Blank</v>
      </c>
      <c r="AE1265" s="202" t="str">
        <f t="shared" si="228"/>
        <v>Blank</v>
      </c>
      <c r="AF1265" s="217" t="str">
        <f t="shared" si="229"/>
        <v>Blank</v>
      </c>
      <c r="AG1265" s="9" t="str" cm="1">
        <f t="array" ref="AG1265">_xlfn.IFS(ISNUMBER(AC1265), "", ISNUMBER(SEARCH("Blank", AC1265)), "", ISERROR(AC1265), "Bad input on tab 3")</f>
        <v/>
      </c>
    </row>
    <row r="1266" spans="2:33" ht="15" customHeight="1" x14ac:dyDescent="0.75">
      <c r="B1266" s="205" t="str">
        <f>'5 Driver Data'!B1266</f>
        <v>1258</v>
      </c>
      <c r="C1266" s="193">
        <f>'5 Driver Data'!C1266</f>
        <v>0</v>
      </c>
      <c r="D1266" s="192">
        <f>'5 Driver Data'!D1266</f>
        <v>0</v>
      </c>
      <c r="E1266" s="191">
        <f>'5 Driver Data'!E1266</f>
        <v>0</v>
      </c>
      <c r="F1266" s="191">
        <f>'5 Driver Data'!F1266</f>
        <v>0</v>
      </c>
      <c r="G1266" s="191">
        <f>'5 Driver Data'!G1266</f>
        <v>0</v>
      </c>
      <c r="H1266" s="191">
        <f>'5 Driver Data'!H1266</f>
        <v>0</v>
      </c>
      <c r="I1266" s="191">
        <f>'5 Driver Data'!I1266</f>
        <v>0</v>
      </c>
      <c r="J1266" s="191">
        <f>'5 Driver Data'!J1266</f>
        <v>0</v>
      </c>
      <c r="K1266" s="206">
        <f>'5 Driver Data'!K1266</f>
        <v>0</v>
      </c>
      <c r="L1266" s="1"/>
      <c r="M1266" s="216" t="str">
        <f>IF(D1266=0,"Blank",'3 Model Input'!E$44*'3 Model Input'!E$45)</f>
        <v>Blank</v>
      </c>
      <c r="N1266" s="197" t="str">
        <f t="shared" si="220"/>
        <v>Blank</v>
      </c>
      <c r="O1266" s="197" t="str">
        <f>IF(D1266=0,"Blank",'3 Model Input'!E$49*(1-'3 Model Input'!E$51))</f>
        <v>Blank</v>
      </c>
      <c r="P1266" s="197" t="str">
        <f t="shared" si="221"/>
        <v>Blank</v>
      </c>
      <c r="Q1266" s="197" t="str">
        <f>IF(D1266=0,"Blank",IF(D1266="BEV",E1266*(1-'3 Model Input'!E$54), E1266))</f>
        <v>Blank</v>
      </c>
      <c r="R1266" s="198" t="str">
        <f>IF(D1266=0,"Blank",IF(D1266="PHEV",F1266/G1266,F1266*(1-'3 Model Input'!E$54)/G1266))</f>
        <v>Blank</v>
      </c>
      <c r="S1266" s="198" t="str">
        <f>IF(D1266=0,"Blank",IF(D1266="PHEV",MIN(M1266,E1266),MIN(M1266,(E1266*(1-'3 Model Input'!E$54)))))</f>
        <v>Blank</v>
      </c>
      <c r="T1266" s="217" t="str">
        <f t="shared" si="222"/>
        <v>Blank</v>
      </c>
      <c r="U1266" s="89"/>
      <c r="V1266" s="216" t="str">
        <f>IF(D1266=0,"Blank",P1266*'3 Model Input'!E$50)</f>
        <v>Blank</v>
      </c>
      <c r="W1266" s="197" t="str">
        <f t="shared" si="223"/>
        <v>Blank</v>
      </c>
      <c r="X1266" s="197" t="str">
        <f t="shared" si="224"/>
        <v>Blank</v>
      </c>
      <c r="Y1266" s="197" t="str">
        <f t="shared" si="225"/>
        <v>Blank</v>
      </c>
      <c r="Z1266" s="197" t="str">
        <f t="shared" si="226"/>
        <v>Blank</v>
      </c>
      <c r="AA1266" s="223" t="str" cm="1">
        <f t="array" ref="AA1266">_xlfn.IFS(ISTEXT('3 Model Input'!F$70),"Missing",ISTEXT('3 Model Input'!I$70),"Missing",ISNUMBER('3 Model Input'!K$70),'3 Model Input'!K$70*P1266)</f>
        <v>Missing</v>
      </c>
      <c r="AB1266" s="89"/>
      <c r="AC1266" s="227" t="str" cm="1">
        <f t="array" ref="AC1266">IF(D1266=0,"Blank",_xlfn.IFS('3 Model Input'!E$61=1,(V1266*G1266)/T1266,'3 Model Input'!E$61=2,(W1266*G1266)/T1266,'3 Model Input'!E$61=3,(X1266*G1266)/T1266,'3 Model Input'!E$61=4,(Y1266*G1266)/T1266,'3 Model Input'!E$61=5,(Z1266*G1266)/T1266, ISTEXT('3 Model Input'!E$61),"Missing",'3 Model Input'!E$61=6,(AA1266*G1266)/T1266))</f>
        <v>Blank</v>
      </c>
      <c r="AD1266" s="202" t="str">
        <f t="shared" si="227"/>
        <v>Blank</v>
      </c>
      <c r="AE1266" s="202" t="str">
        <f t="shared" si="228"/>
        <v>Blank</v>
      </c>
      <c r="AF1266" s="217" t="str">
        <f t="shared" si="229"/>
        <v>Blank</v>
      </c>
      <c r="AG1266" s="9" t="str" cm="1">
        <f t="array" ref="AG1266">_xlfn.IFS(ISNUMBER(AC1266), "", ISNUMBER(SEARCH("Blank", AC1266)), "", ISERROR(AC1266), "Bad input on tab 3")</f>
        <v/>
      </c>
    </row>
    <row r="1267" spans="2:33" ht="15" customHeight="1" x14ac:dyDescent="0.75">
      <c r="B1267" s="205" t="str">
        <f>'5 Driver Data'!B1267</f>
        <v>1259</v>
      </c>
      <c r="C1267" s="193">
        <f>'5 Driver Data'!C1267</f>
        <v>0</v>
      </c>
      <c r="D1267" s="192">
        <f>'5 Driver Data'!D1267</f>
        <v>0</v>
      </c>
      <c r="E1267" s="191">
        <f>'5 Driver Data'!E1267</f>
        <v>0</v>
      </c>
      <c r="F1267" s="191">
        <f>'5 Driver Data'!F1267</f>
        <v>0</v>
      </c>
      <c r="G1267" s="191">
        <f>'5 Driver Data'!G1267</f>
        <v>0</v>
      </c>
      <c r="H1267" s="191">
        <f>'5 Driver Data'!H1267</f>
        <v>0</v>
      </c>
      <c r="I1267" s="191">
        <f>'5 Driver Data'!I1267</f>
        <v>0</v>
      </c>
      <c r="J1267" s="191">
        <f>'5 Driver Data'!J1267</f>
        <v>0</v>
      </c>
      <c r="K1267" s="206">
        <f>'5 Driver Data'!K1267</f>
        <v>0</v>
      </c>
      <c r="L1267" s="1"/>
      <c r="M1267" s="216" t="str">
        <f>IF(D1267=0,"Blank",'3 Model Input'!E$44*'3 Model Input'!E$45)</f>
        <v>Blank</v>
      </c>
      <c r="N1267" s="197" t="str">
        <f t="shared" si="220"/>
        <v>Blank</v>
      </c>
      <c r="O1267" s="197" t="str">
        <f>IF(D1267=0,"Blank",'3 Model Input'!E$49*(1-'3 Model Input'!E$51))</f>
        <v>Blank</v>
      </c>
      <c r="P1267" s="197" t="str">
        <f t="shared" si="221"/>
        <v>Blank</v>
      </c>
      <c r="Q1267" s="197" t="str">
        <f>IF(D1267=0,"Blank",IF(D1267="BEV",E1267*(1-'3 Model Input'!E$54), E1267))</f>
        <v>Blank</v>
      </c>
      <c r="R1267" s="198" t="str">
        <f>IF(D1267=0,"Blank",IF(D1267="PHEV",F1267/G1267,F1267*(1-'3 Model Input'!E$54)/G1267))</f>
        <v>Blank</v>
      </c>
      <c r="S1267" s="198" t="str">
        <f>IF(D1267=0,"Blank",IF(D1267="PHEV",MIN(M1267,E1267),MIN(M1267,(E1267*(1-'3 Model Input'!E$54)))))</f>
        <v>Blank</v>
      </c>
      <c r="T1267" s="217" t="str">
        <f t="shared" si="222"/>
        <v>Blank</v>
      </c>
      <c r="U1267" s="89"/>
      <c r="V1267" s="216" t="str">
        <f>IF(D1267=0,"Blank",P1267*'3 Model Input'!E$50)</f>
        <v>Blank</v>
      </c>
      <c r="W1267" s="197" t="str">
        <f t="shared" si="223"/>
        <v>Blank</v>
      </c>
      <c r="X1267" s="197" t="str">
        <f t="shared" si="224"/>
        <v>Blank</v>
      </c>
      <c r="Y1267" s="197" t="str">
        <f t="shared" si="225"/>
        <v>Blank</v>
      </c>
      <c r="Z1267" s="197" t="str">
        <f t="shared" si="226"/>
        <v>Blank</v>
      </c>
      <c r="AA1267" s="223" t="str" cm="1">
        <f t="array" ref="AA1267">_xlfn.IFS(ISTEXT('3 Model Input'!F$70),"Missing",ISTEXT('3 Model Input'!I$70),"Missing",ISNUMBER('3 Model Input'!K$70),'3 Model Input'!K$70*P1267)</f>
        <v>Missing</v>
      </c>
      <c r="AB1267" s="89"/>
      <c r="AC1267" s="227" t="str" cm="1">
        <f t="array" ref="AC1267">IF(D1267=0,"Blank",_xlfn.IFS('3 Model Input'!E$61=1,(V1267*G1267)/T1267,'3 Model Input'!E$61=2,(W1267*G1267)/T1267,'3 Model Input'!E$61=3,(X1267*G1267)/T1267,'3 Model Input'!E$61=4,(Y1267*G1267)/T1267,'3 Model Input'!E$61=5,(Z1267*G1267)/T1267, ISTEXT('3 Model Input'!E$61),"Missing",'3 Model Input'!E$61=6,(AA1267*G1267)/T1267))</f>
        <v>Blank</v>
      </c>
      <c r="AD1267" s="202" t="str">
        <f t="shared" si="227"/>
        <v>Blank</v>
      </c>
      <c r="AE1267" s="202" t="str">
        <f t="shared" si="228"/>
        <v>Blank</v>
      </c>
      <c r="AF1267" s="217" t="str">
        <f t="shared" si="229"/>
        <v>Blank</v>
      </c>
      <c r="AG1267" s="9" t="str" cm="1">
        <f t="array" ref="AG1267">_xlfn.IFS(ISNUMBER(AC1267), "", ISNUMBER(SEARCH("Blank", AC1267)), "", ISERROR(AC1267), "Bad input on tab 3")</f>
        <v/>
      </c>
    </row>
    <row r="1268" spans="2:33" ht="15" customHeight="1" x14ac:dyDescent="0.75">
      <c r="B1268" s="205" t="str">
        <f>'5 Driver Data'!B1268</f>
        <v>1260</v>
      </c>
      <c r="C1268" s="193">
        <f>'5 Driver Data'!C1268</f>
        <v>0</v>
      </c>
      <c r="D1268" s="192">
        <f>'5 Driver Data'!D1268</f>
        <v>0</v>
      </c>
      <c r="E1268" s="191">
        <f>'5 Driver Data'!E1268</f>
        <v>0</v>
      </c>
      <c r="F1268" s="191">
        <f>'5 Driver Data'!F1268</f>
        <v>0</v>
      </c>
      <c r="G1268" s="191">
        <f>'5 Driver Data'!G1268</f>
        <v>0</v>
      </c>
      <c r="H1268" s="191">
        <f>'5 Driver Data'!H1268</f>
        <v>0</v>
      </c>
      <c r="I1268" s="191">
        <f>'5 Driver Data'!I1268</f>
        <v>0</v>
      </c>
      <c r="J1268" s="191">
        <f>'5 Driver Data'!J1268</f>
        <v>0</v>
      </c>
      <c r="K1268" s="206">
        <f>'5 Driver Data'!K1268</f>
        <v>0</v>
      </c>
      <c r="L1268" s="1"/>
      <c r="M1268" s="216" t="str">
        <f>IF(D1268=0,"Blank",'3 Model Input'!E$44*'3 Model Input'!E$45)</f>
        <v>Blank</v>
      </c>
      <c r="N1268" s="197" t="str">
        <f t="shared" si="220"/>
        <v>Blank</v>
      </c>
      <c r="O1268" s="197" t="str">
        <f>IF(D1268=0,"Blank",'3 Model Input'!E$49*(1-'3 Model Input'!E$51))</f>
        <v>Blank</v>
      </c>
      <c r="P1268" s="197" t="str">
        <f t="shared" si="221"/>
        <v>Blank</v>
      </c>
      <c r="Q1268" s="197" t="str">
        <f>IF(D1268=0,"Blank",IF(D1268="BEV",E1268*(1-'3 Model Input'!E$54), E1268))</f>
        <v>Blank</v>
      </c>
      <c r="R1268" s="198" t="str">
        <f>IF(D1268=0,"Blank",IF(D1268="PHEV",F1268/G1268,F1268*(1-'3 Model Input'!E$54)/G1268))</f>
        <v>Blank</v>
      </c>
      <c r="S1268" s="198" t="str">
        <f>IF(D1268=0,"Blank",IF(D1268="PHEV",MIN(M1268,E1268),MIN(M1268,(E1268*(1-'3 Model Input'!E$54)))))</f>
        <v>Blank</v>
      </c>
      <c r="T1268" s="217" t="str">
        <f t="shared" si="222"/>
        <v>Blank</v>
      </c>
      <c r="U1268" s="89"/>
      <c r="V1268" s="216" t="str">
        <f>IF(D1268=0,"Blank",P1268*'3 Model Input'!E$50)</f>
        <v>Blank</v>
      </c>
      <c r="W1268" s="197" t="str">
        <f t="shared" si="223"/>
        <v>Blank</v>
      </c>
      <c r="X1268" s="197" t="str">
        <f t="shared" si="224"/>
        <v>Blank</v>
      </c>
      <c r="Y1268" s="197" t="str">
        <f t="shared" si="225"/>
        <v>Blank</v>
      </c>
      <c r="Z1268" s="197" t="str">
        <f t="shared" si="226"/>
        <v>Blank</v>
      </c>
      <c r="AA1268" s="223" t="str" cm="1">
        <f t="array" ref="AA1268">_xlfn.IFS(ISTEXT('3 Model Input'!F$70),"Missing",ISTEXT('3 Model Input'!I$70),"Missing",ISNUMBER('3 Model Input'!K$70),'3 Model Input'!K$70*P1268)</f>
        <v>Missing</v>
      </c>
      <c r="AB1268" s="89"/>
      <c r="AC1268" s="227" t="str" cm="1">
        <f t="array" ref="AC1268">IF(D1268=0,"Blank",_xlfn.IFS('3 Model Input'!E$61=1,(V1268*G1268)/T1268,'3 Model Input'!E$61=2,(W1268*G1268)/T1268,'3 Model Input'!E$61=3,(X1268*G1268)/T1268,'3 Model Input'!E$61=4,(Y1268*G1268)/T1268,'3 Model Input'!E$61=5,(Z1268*G1268)/T1268, ISTEXT('3 Model Input'!E$61),"Missing",'3 Model Input'!E$61=6,(AA1268*G1268)/T1268))</f>
        <v>Blank</v>
      </c>
      <c r="AD1268" s="202" t="str">
        <f t="shared" si="227"/>
        <v>Blank</v>
      </c>
      <c r="AE1268" s="202" t="str">
        <f t="shared" si="228"/>
        <v>Blank</v>
      </c>
      <c r="AF1268" s="217" t="str">
        <f t="shared" si="229"/>
        <v>Blank</v>
      </c>
      <c r="AG1268" s="9" t="str" cm="1">
        <f t="array" ref="AG1268">_xlfn.IFS(ISNUMBER(AC1268), "", ISNUMBER(SEARCH("Blank", AC1268)), "", ISERROR(AC1268), "Bad input on tab 3")</f>
        <v/>
      </c>
    </row>
    <row r="1269" spans="2:33" ht="15" customHeight="1" x14ac:dyDescent="0.75">
      <c r="B1269" s="205" t="str">
        <f>'5 Driver Data'!B1269</f>
        <v>1261</v>
      </c>
      <c r="C1269" s="193">
        <f>'5 Driver Data'!C1269</f>
        <v>0</v>
      </c>
      <c r="D1269" s="192">
        <f>'5 Driver Data'!D1269</f>
        <v>0</v>
      </c>
      <c r="E1269" s="191">
        <f>'5 Driver Data'!E1269</f>
        <v>0</v>
      </c>
      <c r="F1269" s="191">
        <f>'5 Driver Data'!F1269</f>
        <v>0</v>
      </c>
      <c r="G1269" s="191">
        <f>'5 Driver Data'!G1269</f>
        <v>0</v>
      </c>
      <c r="H1269" s="191">
        <f>'5 Driver Data'!H1269</f>
        <v>0</v>
      </c>
      <c r="I1269" s="191">
        <f>'5 Driver Data'!I1269</f>
        <v>0</v>
      </c>
      <c r="J1269" s="191">
        <f>'5 Driver Data'!J1269</f>
        <v>0</v>
      </c>
      <c r="K1269" s="206">
        <f>'5 Driver Data'!K1269</f>
        <v>0</v>
      </c>
      <c r="L1269" s="1"/>
      <c r="M1269" s="216" t="str">
        <f>IF(D1269=0,"Blank",'3 Model Input'!E$44*'3 Model Input'!E$45)</f>
        <v>Blank</v>
      </c>
      <c r="N1269" s="197" t="str">
        <f t="shared" si="220"/>
        <v>Blank</v>
      </c>
      <c r="O1269" s="197" t="str">
        <f>IF(D1269=0,"Blank",'3 Model Input'!E$49*(1-'3 Model Input'!E$51))</f>
        <v>Blank</v>
      </c>
      <c r="P1269" s="197" t="str">
        <f t="shared" si="221"/>
        <v>Blank</v>
      </c>
      <c r="Q1269" s="197" t="str">
        <f>IF(D1269=0,"Blank",IF(D1269="BEV",E1269*(1-'3 Model Input'!E$54), E1269))</f>
        <v>Blank</v>
      </c>
      <c r="R1269" s="198" t="str">
        <f>IF(D1269=0,"Blank",IF(D1269="PHEV",F1269/G1269,F1269*(1-'3 Model Input'!E$54)/G1269))</f>
        <v>Blank</v>
      </c>
      <c r="S1269" s="198" t="str">
        <f>IF(D1269=0,"Blank",IF(D1269="PHEV",MIN(M1269,E1269),MIN(M1269,(E1269*(1-'3 Model Input'!E$54)))))</f>
        <v>Blank</v>
      </c>
      <c r="T1269" s="217" t="str">
        <f t="shared" si="222"/>
        <v>Blank</v>
      </c>
      <c r="U1269" s="89"/>
      <c r="V1269" s="216" t="str">
        <f>IF(D1269=0,"Blank",P1269*'3 Model Input'!E$50)</f>
        <v>Blank</v>
      </c>
      <c r="W1269" s="197" t="str">
        <f t="shared" si="223"/>
        <v>Blank</v>
      </c>
      <c r="X1269" s="197" t="str">
        <f t="shared" si="224"/>
        <v>Blank</v>
      </c>
      <c r="Y1269" s="197" t="str">
        <f t="shared" si="225"/>
        <v>Blank</v>
      </c>
      <c r="Z1269" s="197" t="str">
        <f t="shared" si="226"/>
        <v>Blank</v>
      </c>
      <c r="AA1269" s="223" t="str" cm="1">
        <f t="array" ref="AA1269">_xlfn.IFS(ISTEXT('3 Model Input'!F$70),"Missing",ISTEXT('3 Model Input'!I$70),"Missing",ISNUMBER('3 Model Input'!K$70),'3 Model Input'!K$70*P1269)</f>
        <v>Missing</v>
      </c>
      <c r="AB1269" s="89"/>
      <c r="AC1269" s="227" t="str" cm="1">
        <f t="array" ref="AC1269">IF(D1269=0,"Blank",_xlfn.IFS('3 Model Input'!E$61=1,(V1269*G1269)/T1269,'3 Model Input'!E$61=2,(W1269*G1269)/T1269,'3 Model Input'!E$61=3,(X1269*G1269)/T1269,'3 Model Input'!E$61=4,(Y1269*G1269)/T1269,'3 Model Input'!E$61=5,(Z1269*G1269)/T1269, ISTEXT('3 Model Input'!E$61),"Missing",'3 Model Input'!E$61=6,(AA1269*G1269)/T1269))</f>
        <v>Blank</v>
      </c>
      <c r="AD1269" s="202" t="str">
        <f t="shared" si="227"/>
        <v>Blank</v>
      </c>
      <c r="AE1269" s="202" t="str">
        <f t="shared" si="228"/>
        <v>Blank</v>
      </c>
      <c r="AF1269" s="217" t="str">
        <f t="shared" si="229"/>
        <v>Blank</v>
      </c>
      <c r="AG1269" s="9" t="str" cm="1">
        <f t="array" ref="AG1269">_xlfn.IFS(ISNUMBER(AC1269), "", ISNUMBER(SEARCH("Blank", AC1269)), "", ISERROR(AC1269), "Bad input on tab 3")</f>
        <v/>
      </c>
    </row>
    <row r="1270" spans="2:33" ht="15" customHeight="1" x14ac:dyDescent="0.75">
      <c r="B1270" s="205" t="str">
        <f>'5 Driver Data'!B1270</f>
        <v>1262</v>
      </c>
      <c r="C1270" s="193">
        <f>'5 Driver Data'!C1270</f>
        <v>0</v>
      </c>
      <c r="D1270" s="192">
        <f>'5 Driver Data'!D1270</f>
        <v>0</v>
      </c>
      <c r="E1270" s="191">
        <f>'5 Driver Data'!E1270</f>
        <v>0</v>
      </c>
      <c r="F1270" s="191">
        <f>'5 Driver Data'!F1270</f>
        <v>0</v>
      </c>
      <c r="G1270" s="191">
        <f>'5 Driver Data'!G1270</f>
        <v>0</v>
      </c>
      <c r="H1270" s="191">
        <f>'5 Driver Data'!H1270</f>
        <v>0</v>
      </c>
      <c r="I1270" s="191">
        <f>'5 Driver Data'!I1270</f>
        <v>0</v>
      </c>
      <c r="J1270" s="191">
        <f>'5 Driver Data'!J1270</f>
        <v>0</v>
      </c>
      <c r="K1270" s="206">
        <f>'5 Driver Data'!K1270</f>
        <v>0</v>
      </c>
      <c r="L1270" s="1"/>
      <c r="M1270" s="216" t="str">
        <f>IF(D1270=0,"Blank",'3 Model Input'!E$44*'3 Model Input'!E$45)</f>
        <v>Blank</v>
      </c>
      <c r="N1270" s="197" t="str">
        <f t="shared" si="220"/>
        <v>Blank</v>
      </c>
      <c r="O1270" s="197" t="str">
        <f>IF(D1270=0,"Blank",'3 Model Input'!E$49*(1-'3 Model Input'!E$51))</f>
        <v>Blank</v>
      </c>
      <c r="P1270" s="197" t="str">
        <f t="shared" si="221"/>
        <v>Blank</v>
      </c>
      <c r="Q1270" s="197" t="str">
        <f>IF(D1270=0,"Blank",IF(D1270="BEV",E1270*(1-'3 Model Input'!E$54), E1270))</f>
        <v>Blank</v>
      </c>
      <c r="R1270" s="198" t="str">
        <f>IF(D1270=0,"Blank",IF(D1270="PHEV",F1270/G1270,F1270*(1-'3 Model Input'!E$54)/G1270))</f>
        <v>Blank</v>
      </c>
      <c r="S1270" s="198" t="str">
        <f>IF(D1270=0,"Blank",IF(D1270="PHEV",MIN(M1270,E1270),MIN(M1270,(E1270*(1-'3 Model Input'!E$54)))))</f>
        <v>Blank</v>
      </c>
      <c r="T1270" s="217" t="str">
        <f t="shared" si="222"/>
        <v>Blank</v>
      </c>
      <c r="U1270" s="89"/>
      <c r="V1270" s="216" t="str">
        <f>IF(D1270=0,"Blank",P1270*'3 Model Input'!E$50)</f>
        <v>Blank</v>
      </c>
      <c r="W1270" s="197" t="str">
        <f t="shared" si="223"/>
        <v>Blank</v>
      </c>
      <c r="X1270" s="197" t="str">
        <f t="shared" si="224"/>
        <v>Blank</v>
      </c>
      <c r="Y1270" s="197" t="str">
        <f t="shared" si="225"/>
        <v>Blank</v>
      </c>
      <c r="Z1270" s="197" t="str">
        <f t="shared" si="226"/>
        <v>Blank</v>
      </c>
      <c r="AA1270" s="223" t="str" cm="1">
        <f t="array" ref="AA1270">_xlfn.IFS(ISTEXT('3 Model Input'!F$70),"Missing",ISTEXT('3 Model Input'!I$70),"Missing",ISNUMBER('3 Model Input'!K$70),'3 Model Input'!K$70*P1270)</f>
        <v>Missing</v>
      </c>
      <c r="AB1270" s="89"/>
      <c r="AC1270" s="227" t="str" cm="1">
        <f t="array" ref="AC1270">IF(D1270=0,"Blank",_xlfn.IFS('3 Model Input'!E$61=1,(V1270*G1270)/T1270,'3 Model Input'!E$61=2,(W1270*G1270)/T1270,'3 Model Input'!E$61=3,(X1270*G1270)/T1270,'3 Model Input'!E$61=4,(Y1270*G1270)/T1270,'3 Model Input'!E$61=5,(Z1270*G1270)/T1270, ISTEXT('3 Model Input'!E$61),"Missing",'3 Model Input'!E$61=6,(AA1270*G1270)/T1270))</f>
        <v>Blank</v>
      </c>
      <c r="AD1270" s="202" t="str">
        <f t="shared" si="227"/>
        <v>Blank</v>
      </c>
      <c r="AE1270" s="202" t="str">
        <f t="shared" si="228"/>
        <v>Blank</v>
      </c>
      <c r="AF1270" s="217" t="str">
        <f t="shared" si="229"/>
        <v>Blank</v>
      </c>
      <c r="AG1270" s="9" t="str" cm="1">
        <f t="array" ref="AG1270">_xlfn.IFS(ISNUMBER(AC1270), "", ISNUMBER(SEARCH("Blank", AC1270)), "", ISERROR(AC1270), "Bad input on tab 3")</f>
        <v/>
      </c>
    </row>
    <row r="1271" spans="2:33" ht="15" customHeight="1" x14ac:dyDescent="0.75">
      <c r="B1271" s="205" t="str">
        <f>'5 Driver Data'!B1271</f>
        <v>1263</v>
      </c>
      <c r="C1271" s="193">
        <f>'5 Driver Data'!C1271</f>
        <v>0</v>
      </c>
      <c r="D1271" s="192">
        <f>'5 Driver Data'!D1271</f>
        <v>0</v>
      </c>
      <c r="E1271" s="191">
        <f>'5 Driver Data'!E1271</f>
        <v>0</v>
      </c>
      <c r="F1271" s="191">
        <f>'5 Driver Data'!F1271</f>
        <v>0</v>
      </c>
      <c r="G1271" s="191">
        <f>'5 Driver Data'!G1271</f>
        <v>0</v>
      </c>
      <c r="H1271" s="191">
        <f>'5 Driver Data'!H1271</f>
        <v>0</v>
      </c>
      <c r="I1271" s="191">
        <f>'5 Driver Data'!I1271</f>
        <v>0</v>
      </c>
      <c r="J1271" s="191">
        <f>'5 Driver Data'!J1271</f>
        <v>0</v>
      </c>
      <c r="K1271" s="206">
        <f>'5 Driver Data'!K1271</f>
        <v>0</v>
      </c>
      <c r="L1271" s="1"/>
      <c r="M1271" s="216" t="str">
        <f>IF(D1271=0,"Blank",'3 Model Input'!E$44*'3 Model Input'!E$45)</f>
        <v>Blank</v>
      </c>
      <c r="N1271" s="197" t="str">
        <f t="shared" si="220"/>
        <v>Blank</v>
      </c>
      <c r="O1271" s="197" t="str">
        <f>IF(D1271=0,"Blank",'3 Model Input'!E$49*(1-'3 Model Input'!E$51))</f>
        <v>Blank</v>
      </c>
      <c r="P1271" s="197" t="str">
        <f t="shared" si="221"/>
        <v>Blank</v>
      </c>
      <c r="Q1271" s="197" t="str">
        <f>IF(D1271=0,"Blank",IF(D1271="BEV",E1271*(1-'3 Model Input'!E$54), E1271))</f>
        <v>Blank</v>
      </c>
      <c r="R1271" s="198" t="str">
        <f>IF(D1271=0,"Blank",IF(D1271="PHEV",F1271/G1271,F1271*(1-'3 Model Input'!E$54)/G1271))</f>
        <v>Blank</v>
      </c>
      <c r="S1271" s="198" t="str">
        <f>IF(D1271=0,"Blank",IF(D1271="PHEV",MIN(M1271,E1271),MIN(M1271,(E1271*(1-'3 Model Input'!E$54)))))</f>
        <v>Blank</v>
      </c>
      <c r="T1271" s="217" t="str">
        <f t="shared" si="222"/>
        <v>Blank</v>
      </c>
      <c r="U1271" s="89"/>
      <c r="V1271" s="216" t="str">
        <f>IF(D1271=0,"Blank",P1271*'3 Model Input'!E$50)</f>
        <v>Blank</v>
      </c>
      <c r="W1271" s="197" t="str">
        <f t="shared" si="223"/>
        <v>Blank</v>
      </c>
      <c r="X1271" s="197" t="str">
        <f t="shared" si="224"/>
        <v>Blank</v>
      </c>
      <c r="Y1271" s="197" t="str">
        <f t="shared" si="225"/>
        <v>Blank</v>
      </c>
      <c r="Z1271" s="197" t="str">
        <f t="shared" si="226"/>
        <v>Blank</v>
      </c>
      <c r="AA1271" s="223" t="str" cm="1">
        <f t="array" ref="AA1271">_xlfn.IFS(ISTEXT('3 Model Input'!F$70),"Missing",ISTEXT('3 Model Input'!I$70),"Missing",ISNUMBER('3 Model Input'!K$70),'3 Model Input'!K$70*P1271)</f>
        <v>Missing</v>
      </c>
      <c r="AB1271" s="89"/>
      <c r="AC1271" s="227" t="str" cm="1">
        <f t="array" ref="AC1271">IF(D1271=0,"Blank",_xlfn.IFS('3 Model Input'!E$61=1,(V1271*G1271)/T1271,'3 Model Input'!E$61=2,(W1271*G1271)/T1271,'3 Model Input'!E$61=3,(X1271*G1271)/T1271,'3 Model Input'!E$61=4,(Y1271*G1271)/T1271,'3 Model Input'!E$61=5,(Z1271*G1271)/T1271, ISTEXT('3 Model Input'!E$61),"Missing",'3 Model Input'!E$61=6,(AA1271*G1271)/T1271))</f>
        <v>Blank</v>
      </c>
      <c r="AD1271" s="202" t="str">
        <f t="shared" si="227"/>
        <v>Blank</v>
      </c>
      <c r="AE1271" s="202" t="str">
        <f t="shared" si="228"/>
        <v>Blank</v>
      </c>
      <c r="AF1271" s="217" t="str">
        <f t="shared" si="229"/>
        <v>Blank</v>
      </c>
      <c r="AG1271" s="9" t="str" cm="1">
        <f t="array" ref="AG1271">_xlfn.IFS(ISNUMBER(AC1271), "", ISNUMBER(SEARCH("Blank", AC1271)), "", ISERROR(AC1271), "Bad input on tab 3")</f>
        <v/>
      </c>
    </row>
    <row r="1272" spans="2:33" ht="15" customHeight="1" x14ac:dyDescent="0.75">
      <c r="B1272" s="205" t="str">
        <f>'5 Driver Data'!B1272</f>
        <v>1264</v>
      </c>
      <c r="C1272" s="193">
        <f>'5 Driver Data'!C1272</f>
        <v>0</v>
      </c>
      <c r="D1272" s="192">
        <f>'5 Driver Data'!D1272</f>
        <v>0</v>
      </c>
      <c r="E1272" s="191">
        <f>'5 Driver Data'!E1272</f>
        <v>0</v>
      </c>
      <c r="F1272" s="191">
        <f>'5 Driver Data'!F1272</f>
        <v>0</v>
      </c>
      <c r="G1272" s="191">
        <f>'5 Driver Data'!G1272</f>
        <v>0</v>
      </c>
      <c r="H1272" s="191">
        <f>'5 Driver Data'!H1272</f>
        <v>0</v>
      </c>
      <c r="I1272" s="191">
        <f>'5 Driver Data'!I1272</f>
        <v>0</v>
      </c>
      <c r="J1272" s="191">
        <f>'5 Driver Data'!J1272</f>
        <v>0</v>
      </c>
      <c r="K1272" s="206">
        <f>'5 Driver Data'!K1272</f>
        <v>0</v>
      </c>
      <c r="L1272" s="1"/>
      <c r="M1272" s="216" t="str">
        <f>IF(D1272=0,"Blank",'3 Model Input'!E$44*'3 Model Input'!E$45)</f>
        <v>Blank</v>
      </c>
      <c r="N1272" s="197" t="str">
        <f t="shared" si="220"/>
        <v>Blank</v>
      </c>
      <c r="O1272" s="197" t="str">
        <f>IF(D1272=0,"Blank",'3 Model Input'!E$49*(1-'3 Model Input'!E$51))</f>
        <v>Blank</v>
      </c>
      <c r="P1272" s="197" t="str">
        <f t="shared" si="221"/>
        <v>Blank</v>
      </c>
      <c r="Q1272" s="197" t="str">
        <f>IF(D1272=0,"Blank",IF(D1272="BEV",E1272*(1-'3 Model Input'!E$54), E1272))</f>
        <v>Blank</v>
      </c>
      <c r="R1272" s="198" t="str">
        <f>IF(D1272=0,"Blank",IF(D1272="PHEV",F1272/G1272,F1272*(1-'3 Model Input'!E$54)/G1272))</f>
        <v>Blank</v>
      </c>
      <c r="S1272" s="198" t="str">
        <f>IF(D1272=0,"Blank",IF(D1272="PHEV",MIN(M1272,E1272),MIN(M1272,(E1272*(1-'3 Model Input'!E$54)))))</f>
        <v>Blank</v>
      </c>
      <c r="T1272" s="217" t="str">
        <f t="shared" si="222"/>
        <v>Blank</v>
      </c>
      <c r="U1272" s="89"/>
      <c r="V1272" s="216" t="str">
        <f>IF(D1272=0,"Blank",P1272*'3 Model Input'!E$50)</f>
        <v>Blank</v>
      </c>
      <c r="W1272" s="197" t="str">
        <f t="shared" si="223"/>
        <v>Blank</v>
      </c>
      <c r="X1272" s="197" t="str">
        <f t="shared" si="224"/>
        <v>Blank</v>
      </c>
      <c r="Y1272" s="197" t="str">
        <f t="shared" si="225"/>
        <v>Blank</v>
      </c>
      <c r="Z1272" s="197" t="str">
        <f t="shared" si="226"/>
        <v>Blank</v>
      </c>
      <c r="AA1272" s="223" t="str" cm="1">
        <f t="array" ref="AA1272">_xlfn.IFS(ISTEXT('3 Model Input'!F$70),"Missing",ISTEXT('3 Model Input'!I$70),"Missing",ISNUMBER('3 Model Input'!K$70),'3 Model Input'!K$70*P1272)</f>
        <v>Missing</v>
      </c>
      <c r="AB1272" s="89"/>
      <c r="AC1272" s="227" t="str" cm="1">
        <f t="array" ref="AC1272">IF(D1272=0,"Blank",_xlfn.IFS('3 Model Input'!E$61=1,(V1272*G1272)/T1272,'3 Model Input'!E$61=2,(W1272*G1272)/T1272,'3 Model Input'!E$61=3,(X1272*G1272)/T1272,'3 Model Input'!E$61=4,(Y1272*G1272)/T1272,'3 Model Input'!E$61=5,(Z1272*G1272)/T1272, ISTEXT('3 Model Input'!E$61),"Missing",'3 Model Input'!E$61=6,(AA1272*G1272)/T1272))</f>
        <v>Blank</v>
      </c>
      <c r="AD1272" s="202" t="str">
        <f t="shared" si="227"/>
        <v>Blank</v>
      </c>
      <c r="AE1272" s="202" t="str">
        <f t="shared" si="228"/>
        <v>Blank</v>
      </c>
      <c r="AF1272" s="217" t="str">
        <f t="shared" si="229"/>
        <v>Blank</v>
      </c>
      <c r="AG1272" s="9" t="str" cm="1">
        <f t="array" ref="AG1272">_xlfn.IFS(ISNUMBER(AC1272), "", ISNUMBER(SEARCH("Blank", AC1272)), "", ISERROR(AC1272), "Bad input on tab 3")</f>
        <v/>
      </c>
    </row>
    <row r="1273" spans="2:33" ht="15" customHeight="1" x14ac:dyDescent="0.75">
      <c r="B1273" s="205" t="str">
        <f>'5 Driver Data'!B1273</f>
        <v>1265</v>
      </c>
      <c r="C1273" s="193">
        <f>'5 Driver Data'!C1273</f>
        <v>0</v>
      </c>
      <c r="D1273" s="192">
        <f>'5 Driver Data'!D1273</f>
        <v>0</v>
      </c>
      <c r="E1273" s="191">
        <f>'5 Driver Data'!E1273</f>
        <v>0</v>
      </c>
      <c r="F1273" s="191">
        <f>'5 Driver Data'!F1273</f>
        <v>0</v>
      </c>
      <c r="G1273" s="191">
        <f>'5 Driver Data'!G1273</f>
        <v>0</v>
      </c>
      <c r="H1273" s="191">
        <f>'5 Driver Data'!H1273</f>
        <v>0</v>
      </c>
      <c r="I1273" s="191">
        <f>'5 Driver Data'!I1273</f>
        <v>0</v>
      </c>
      <c r="J1273" s="191">
        <f>'5 Driver Data'!J1273</f>
        <v>0</v>
      </c>
      <c r="K1273" s="206">
        <f>'5 Driver Data'!K1273</f>
        <v>0</v>
      </c>
      <c r="L1273" s="1"/>
      <c r="M1273" s="216" t="str">
        <f>IF(D1273=0,"Blank",'3 Model Input'!E$44*'3 Model Input'!E$45)</f>
        <v>Blank</v>
      </c>
      <c r="N1273" s="197" t="str">
        <f t="shared" si="220"/>
        <v>Blank</v>
      </c>
      <c r="O1273" s="197" t="str">
        <f>IF(D1273=0,"Blank",'3 Model Input'!E$49*(1-'3 Model Input'!E$51))</f>
        <v>Blank</v>
      </c>
      <c r="P1273" s="197" t="str">
        <f t="shared" si="221"/>
        <v>Blank</v>
      </c>
      <c r="Q1273" s="197" t="str">
        <f>IF(D1273=0,"Blank",IF(D1273="BEV",E1273*(1-'3 Model Input'!E$54), E1273))</f>
        <v>Blank</v>
      </c>
      <c r="R1273" s="198" t="str">
        <f>IF(D1273=0,"Blank",IF(D1273="PHEV",F1273/G1273,F1273*(1-'3 Model Input'!E$54)/G1273))</f>
        <v>Blank</v>
      </c>
      <c r="S1273" s="198" t="str">
        <f>IF(D1273=0,"Blank",IF(D1273="PHEV",MIN(M1273,E1273),MIN(M1273,(E1273*(1-'3 Model Input'!E$54)))))</f>
        <v>Blank</v>
      </c>
      <c r="T1273" s="217" t="str">
        <f t="shared" si="222"/>
        <v>Blank</v>
      </c>
      <c r="U1273" s="89"/>
      <c r="V1273" s="216" t="str">
        <f>IF(D1273=0,"Blank",P1273*'3 Model Input'!E$50)</f>
        <v>Blank</v>
      </c>
      <c r="W1273" s="197" t="str">
        <f t="shared" si="223"/>
        <v>Blank</v>
      </c>
      <c r="X1273" s="197" t="str">
        <f t="shared" si="224"/>
        <v>Blank</v>
      </c>
      <c r="Y1273" s="197" t="str">
        <f t="shared" si="225"/>
        <v>Blank</v>
      </c>
      <c r="Z1273" s="197" t="str">
        <f t="shared" si="226"/>
        <v>Blank</v>
      </c>
      <c r="AA1273" s="223" t="str" cm="1">
        <f t="array" ref="AA1273">_xlfn.IFS(ISTEXT('3 Model Input'!F$70),"Missing",ISTEXT('3 Model Input'!I$70),"Missing",ISNUMBER('3 Model Input'!K$70),'3 Model Input'!K$70*P1273)</f>
        <v>Missing</v>
      </c>
      <c r="AB1273" s="89"/>
      <c r="AC1273" s="227" t="str" cm="1">
        <f t="array" ref="AC1273">IF(D1273=0,"Blank",_xlfn.IFS('3 Model Input'!E$61=1,(V1273*G1273)/T1273,'3 Model Input'!E$61=2,(W1273*G1273)/T1273,'3 Model Input'!E$61=3,(X1273*G1273)/T1273,'3 Model Input'!E$61=4,(Y1273*G1273)/T1273,'3 Model Input'!E$61=5,(Z1273*G1273)/T1273, ISTEXT('3 Model Input'!E$61),"Missing",'3 Model Input'!E$61=6,(AA1273*G1273)/T1273))</f>
        <v>Blank</v>
      </c>
      <c r="AD1273" s="202" t="str">
        <f t="shared" si="227"/>
        <v>Blank</v>
      </c>
      <c r="AE1273" s="202" t="str">
        <f t="shared" si="228"/>
        <v>Blank</v>
      </c>
      <c r="AF1273" s="217" t="str">
        <f t="shared" si="229"/>
        <v>Blank</v>
      </c>
      <c r="AG1273" s="9" t="str" cm="1">
        <f t="array" ref="AG1273">_xlfn.IFS(ISNUMBER(AC1273), "", ISNUMBER(SEARCH("Blank", AC1273)), "", ISERROR(AC1273), "Bad input on tab 3")</f>
        <v/>
      </c>
    </row>
    <row r="1274" spans="2:33" ht="15" customHeight="1" x14ac:dyDescent="0.75">
      <c r="B1274" s="205" t="str">
        <f>'5 Driver Data'!B1274</f>
        <v>1266</v>
      </c>
      <c r="C1274" s="193">
        <f>'5 Driver Data'!C1274</f>
        <v>0</v>
      </c>
      <c r="D1274" s="192">
        <f>'5 Driver Data'!D1274</f>
        <v>0</v>
      </c>
      <c r="E1274" s="191">
        <f>'5 Driver Data'!E1274</f>
        <v>0</v>
      </c>
      <c r="F1274" s="191">
        <f>'5 Driver Data'!F1274</f>
        <v>0</v>
      </c>
      <c r="G1274" s="191">
        <f>'5 Driver Data'!G1274</f>
        <v>0</v>
      </c>
      <c r="H1274" s="191">
        <f>'5 Driver Data'!H1274</f>
        <v>0</v>
      </c>
      <c r="I1274" s="191">
        <f>'5 Driver Data'!I1274</f>
        <v>0</v>
      </c>
      <c r="J1274" s="191">
        <f>'5 Driver Data'!J1274</f>
        <v>0</v>
      </c>
      <c r="K1274" s="206">
        <f>'5 Driver Data'!K1274</f>
        <v>0</v>
      </c>
      <c r="L1274" s="1"/>
      <c r="M1274" s="216" t="str">
        <f>IF(D1274=0,"Blank",'3 Model Input'!E$44*'3 Model Input'!E$45)</f>
        <v>Blank</v>
      </c>
      <c r="N1274" s="197" t="str">
        <f t="shared" si="220"/>
        <v>Blank</v>
      </c>
      <c r="O1274" s="197" t="str">
        <f>IF(D1274=0,"Blank",'3 Model Input'!E$49*(1-'3 Model Input'!E$51))</f>
        <v>Blank</v>
      </c>
      <c r="P1274" s="197" t="str">
        <f t="shared" si="221"/>
        <v>Blank</v>
      </c>
      <c r="Q1274" s="197" t="str">
        <f>IF(D1274=0,"Blank",IF(D1274="BEV",E1274*(1-'3 Model Input'!E$54), E1274))</f>
        <v>Blank</v>
      </c>
      <c r="R1274" s="198" t="str">
        <f>IF(D1274=0,"Blank",IF(D1274="PHEV",F1274/G1274,F1274*(1-'3 Model Input'!E$54)/G1274))</f>
        <v>Blank</v>
      </c>
      <c r="S1274" s="198" t="str">
        <f>IF(D1274=0,"Blank",IF(D1274="PHEV",MIN(M1274,E1274),MIN(M1274,(E1274*(1-'3 Model Input'!E$54)))))</f>
        <v>Blank</v>
      </c>
      <c r="T1274" s="217" t="str">
        <f t="shared" si="222"/>
        <v>Blank</v>
      </c>
      <c r="U1274" s="89"/>
      <c r="V1274" s="216" t="str">
        <f>IF(D1274=0,"Blank",P1274*'3 Model Input'!E$50)</f>
        <v>Blank</v>
      </c>
      <c r="W1274" s="197" t="str">
        <f t="shared" si="223"/>
        <v>Blank</v>
      </c>
      <c r="X1274" s="197" t="str">
        <f t="shared" si="224"/>
        <v>Blank</v>
      </c>
      <c r="Y1274" s="197" t="str">
        <f t="shared" si="225"/>
        <v>Blank</v>
      </c>
      <c r="Z1274" s="197" t="str">
        <f t="shared" si="226"/>
        <v>Blank</v>
      </c>
      <c r="AA1274" s="223" t="str" cm="1">
        <f t="array" ref="AA1274">_xlfn.IFS(ISTEXT('3 Model Input'!F$70),"Missing",ISTEXT('3 Model Input'!I$70),"Missing",ISNUMBER('3 Model Input'!K$70),'3 Model Input'!K$70*P1274)</f>
        <v>Missing</v>
      </c>
      <c r="AB1274" s="89"/>
      <c r="AC1274" s="227" t="str" cm="1">
        <f t="array" ref="AC1274">IF(D1274=0,"Blank",_xlfn.IFS('3 Model Input'!E$61=1,(V1274*G1274)/T1274,'3 Model Input'!E$61=2,(W1274*G1274)/T1274,'3 Model Input'!E$61=3,(X1274*G1274)/T1274,'3 Model Input'!E$61=4,(Y1274*G1274)/T1274,'3 Model Input'!E$61=5,(Z1274*G1274)/T1274, ISTEXT('3 Model Input'!E$61),"Missing",'3 Model Input'!E$61=6,(AA1274*G1274)/T1274))</f>
        <v>Blank</v>
      </c>
      <c r="AD1274" s="202" t="str">
        <f t="shared" si="227"/>
        <v>Blank</v>
      </c>
      <c r="AE1274" s="202" t="str">
        <f t="shared" si="228"/>
        <v>Blank</v>
      </c>
      <c r="AF1274" s="217" t="str">
        <f t="shared" si="229"/>
        <v>Blank</v>
      </c>
      <c r="AG1274" s="9" t="str" cm="1">
        <f t="array" ref="AG1274">_xlfn.IFS(ISNUMBER(AC1274), "", ISNUMBER(SEARCH("Blank", AC1274)), "", ISERROR(AC1274), "Bad input on tab 3")</f>
        <v/>
      </c>
    </row>
    <row r="1275" spans="2:33" ht="15" customHeight="1" x14ac:dyDescent="0.75">
      <c r="B1275" s="205" t="str">
        <f>'5 Driver Data'!B1275</f>
        <v>1267</v>
      </c>
      <c r="C1275" s="193">
        <f>'5 Driver Data'!C1275</f>
        <v>0</v>
      </c>
      <c r="D1275" s="192">
        <f>'5 Driver Data'!D1275</f>
        <v>0</v>
      </c>
      <c r="E1275" s="191">
        <f>'5 Driver Data'!E1275</f>
        <v>0</v>
      </c>
      <c r="F1275" s="191">
        <f>'5 Driver Data'!F1275</f>
        <v>0</v>
      </c>
      <c r="G1275" s="191">
        <f>'5 Driver Data'!G1275</f>
        <v>0</v>
      </c>
      <c r="H1275" s="191">
        <f>'5 Driver Data'!H1275</f>
        <v>0</v>
      </c>
      <c r="I1275" s="191">
        <f>'5 Driver Data'!I1275</f>
        <v>0</v>
      </c>
      <c r="J1275" s="191">
        <f>'5 Driver Data'!J1275</f>
        <v>0</v>
      </c>
      <c r="K1275" s="206">
        <f>'5 Driver Data'!K1275</f>
        <v>0</v>
      </c>
      <c r="L1275" s="1"/>
      <c r="M1275" s="216" t="str">
        <f>IF(D1275=0,"Blank",'3 Model Input'!E$44*'3 Model Input'!E$45)</f>
        <v>Blank</v>
      </c>
      <c r="N1275" s="197" t="str">
        <f t="shared" si="220"/>
        <v>Blank</v>
      </c>
      <c r="O1275" s="197" t="str">
        <f>IF(D1275=0,"Blank",'3 Model Input'!E$49*(1-'3 Model Input'!E$51))</f>
        <v>Blank</v>
      </c>
      <c r="P1275" s="197" t="str">
        <f t="shared" si="221"/>
        <v>Blank</v>
      </c>
      <c r="Q1275" s="197" t="str">
        <f>IF(D1275=0,"Blank",IF(D1275="BEV",E1275*(1-'3 Model Input'!E$54), E1275))</f>
        <v>Blank</v>
      </c>
      <c r="R1275" s="198" t="str">
        <f>IF(D1275=0,"Blank",IF(D1275="PHEV",F1275/G1275,F1275*(1-'3 Model Input'!E$54)/G1275))</f>
        <v>Blank</v>
      </c>
      <c r="S1275" s="198" t="str">
        <f>IF(D1275=0,"Blank",IF(D1275="PHEV",MIN(M1275,E1275),MIN(M1275,(E1275*(1-'3 Model Input'!E$54)))))</f>
        <v>Blank</v>
      </c>
      <c r="T1275" s="217" t="str">
        <f t="shared" si="222"/>
        <v>Blank</v>
      </c>
      <c r="U1275" s="89"/>
      <c r="V1275" s="216" t="str">
        <f>IF(D1275=0,"Blank",P1275*'3 Model Input'!E$50)</f>
        <v>Blank</v>
      </c>
      <c r="W1275" s="197" t="str">
        <f t="shared" si="223"/>
        <v>Blank</v>
      </c>
      <c r="X1275" s="197" t="str">
        <f t="shared" si="224"/>
        <v>Blank</v>
      </c>
      <c r="Y1275" s="197" t="str">
        <f t="shared" si="225"/>
        <v>Blank</v>
      </c>
      <c r="Z1275" s="197" t="str">
        <f t="shared" si="226"/>
        <v>Blank</v>
      </c>
      <c r="AA1275" s="223" t="str" cm="1">
        <f t="array" ref="AA1275">_xlfn.IFS(ISTEXT('3 Model Input'!F$70),"Missing",ISTEXT('3 Model Input'!I$70),"Missing",ISNUMBER('3 Model Input'!K$70),'3 Model Input'!K$70*P1275)</f>
        <v>Missing</v>
      </c>
      <c r="AB1275" s="89"/>
      <c r="AC1275" s="227" t="str" cm="1">
        <f t="array" ref="AC1275">IF(D1275=0,"Blank",_xlfn.IFS('3 Model Input'!E$61=1,(V1275*G1275)/T1275,'3 Model Input'!E$61=2,(W1275*G1275)/T1275,'3 Model Input'!E$61=3,(X1275*G1275)/T1275,'3 Model Input'!E$61=4,(Y1275*G1275)/T1275,'3 Model Input'!E$61=5,(Z1275*G1275)/T1275, ISTEXT('3 Model Input'!E$61),"Missing",'3 Model Input'!E$61=6,(AA1275*G1275)/T1275))</f>
        <v>Blank</v>
      </c>
      <c r="AD1275" s="202" t="str">
        <f t="shared" si="227"/>
        <v>Blank</v>
      </c>
      <c r="AE1275" s="202" t="str">
        <f t="shared" si="228"/>
        <v>Blank</v>
      </c>
      <c r="AF1275" s="217" t="str">
        <f t="shared" si="229"/>
        <v>Blank</v>
      </c>
      <c r="AG1275" s="9" t="str" cm="1">
        <f t="array" ref="AG1275">_xlfn.IFS(ISNUMBER(AC1275), "", ISNUMBER(SEARCH("Blank", AC1275)), "", ISERROR(AC1275), "Bad input on tab 3")</f>
        <v/>
      </c>
    </row>
    <row r="1276" spans="2:33" ht="15" customHeight="1" x14ac:dyDescent="0.75">
      <c r="B1276" s="205" t="str">
        <f>'5 Driver Data'!B1276</f>
        <v>1268</v>
      </c>
      <c r="C1276" s="193">
        <f>'5 Driver Data'!C1276</f>
        <v>0</v>
      </c>
      <c r="D1276" s="192">
        <f>'5 Driver Data'!D1276</f>
        <v>0</v>
      </c>
      <c r="E1276" s="191">
        <f>'5 Driver Data'!E1276</f>
        <v>0</v>
      </c>
      <c r="F1276" s="191">
        <f>'5 Driver Data'!F1276</f>
        <v>0</v>
      </c>
      <c r="G1276" s="191">
        <f>'5 Driver Data'!G1276</f>
        <v>0</v>
      </c>
      <c r="H1276" s="191">
        <f>'5 Driver Data'!H1276</f>
        <v>0</v>
      </c>
      <c r="I1276" s="191">
        <f>'5 Driver Data'!I1276</f>
        <v>0</v>
      </c>
      <c r="J1276" s="191">
        <f>'5 Driver Data'!J1276</f>
        <v>0</v>
      </c>
      <c r="K1276" s="206">
        <f>'5 Driver Data'!K1276</f>
        <v>0</v>
      </c>
      <c r="L1276" s="1"/>
      <c r="M1276" s="216" t="str">
        <f>IF(D1276=0,"Blank",'3 Model Input'!E$44*'3 Model Input'!E$45)</f>
        <v>Blank</v>
      </c>
      <c r="N1276" s="197" t="str">
        <f t="shared" si="220"/>
        <v>Blank</v>
      </c>
      <c r="O1276" s="197" t="str">
        <f>IF(D1276=0,"Blank",'3 Model Input'!E$49*(1-'3 Model Input'!E$51))</f>
        <v>Blank</v>
      </c>
      <c r="P1276" s="197" t="str">
        <f t="shared" si="221"/>
        <v>Blank</v>
      </c>
      <c r="Q1276" s="197" t="str">
        <f>IF(D1276=0,"Blank",IF(D1276="BEV",E1276*(1-'3 Model Input'!E$54), E1276))</f>
        <v>Blank</v>
      </c>
      <c r="R1276" s="198" t="str">
        <f>IF(D1276=0,"Blank",IF(D1276="PHEV",F1276/G1276,F1276*(1-'3 Model Input'!E$54)/G1276))</f>
        <v>Blank</v>
      </c>
      <c r="S1276" s="198" t="str">
        <f>IF(D1276=0,"Blank",IF(D1276="PHEV",MIN(M1276,E1276),MIN(M1276,(E1276*(1-'3 Model Input'!E$54)))))</f>
        <v>Blank</v>
      </c>
      <c r="T1276" s="217" t="str">
        <f t="shared" si="222"/>
        <v>Blank</v>
      </c>
      <c r="U1276" s="89"/>
      <c r="V1276" s="216" t="str">
        <f>IF(D1276=0,"Blank",P1276*'3 Model Input'!E$50)</f>
        <v>Blank</v>
      </c>
      <c r="W1276" s="197" t="str">
        <f t="shared" si="223"/>
        <v>Blank</v>
      </c>
      <c r="X1276" s="197" t="str">
        <f t="shared" si="224"/>
        <v>Blank</v>
      </c>
      <c r="Y1276" s="197" t="str">
        <f t="shared" si="225"/>
        <v>Blank</v>
      </c>
      <c r="Z1276" s="197" t="str">
        <f t="shared" si="226"/>
        <v>Blank</v>
      </c>
      <c r="AA1276" s="223" t="str" cm="1">
        <f t="array" ref="AA1276">_xlfn.IFS(ISTEXT('3 Model Input'!F$70),"Missing",ISTEXT('3 Model Input'!I$70),"Missing",ISNUMBER('3 Model Input'!K$70),'3 Model Input'!K$70*P1276)</f>
        <v>Missing</v>
      </c>
      <c r="AB1276" s="89"/>
      <c r="AC1276" s="227" t="str" cm="1">
        <f t="array" ref="AC1276">IF(D1276=0,"Blank",_xlfn.IFS('3 Model Input'!E$61=1,(V1276*G1276)/T1276,'3 Model Input'!E$61=2,(W1276*G1276)/T1276,'3 Model Input'!E$61=3,(X1276*G1276)/T1276,'3 Model Input'!E$61=4,(Y1276*G1276)/T1276,'3 Model Input'!E$61=5,(Z1276*G1276)/T1276, ISTEXT('3 Model Input'!E$61),"Missing",'3 Model Input'!E$61=6,(AA1276*G1276)/T1276))</f>
        <v>Blank</v>
      </c>
      <c r="AD1276" s="202" t="str">
        <f t="shared" si="227"/>
        <v>Blank</v>
      </c>
      <c r="AE1276" s="202" t="str">
        <f t="shared" si="228"/>
        <v>Blank</v>
      </c>
      <c r="AF1276" s="217" t="str">
        <f t="shared" si="229"/>
        <v>Blank</v>
      </c>
      <c r="AG1276" s="9" t="str" cm="1">
        <f t="array" ref="AG1276">_xlfn.IFS(ISNUMBER(AC1276), "", ISNUMBER(SEARCH("Blank", AC1276)), "", ISERROR(AC1276), "Bad input on tab 3")</f>
        <v/>
      </c>
    </row>
    <row r="1277" spans="2:33" ht="15" customHeight="1" x14ac:dyDescent="0.75">
      <c r="B1277" s="205" t="str">
        <f>'5 Driver Data'!B1277</f>
        <v>1269</v>
      </c>
      <c r="C1277" s="193">
        <f>'5 Driver Data'!C1277</f>
        <v>0</v>
      </c>
      <c r="D1277" s="192">
        <f>'5 Driver Data'!D1277</f>
        <v>0</v>
      </c>
      <c r="E1277" s="191">
        <f>'5 Driver Data'!E1277</f>
        <v>0</v>
      </c>
      <c r="F1277" s="191">
        <f>'5 Driver Data'!F1277</f>
        <v>0</v>
      </c>
      <c r="G1277" s="191">
        <f>'5 Driver Data'!G1277</f>
        <v>0</v>
      </c>
      <c r="H1277" s="191">
        <f>'5 Driver Data'!H1277</f>
        <v>0</v>
      </c>
      <c r="I1277" s="191">
        <f>'5 Driver Data'!I1277</f>
        <v>0</v>
      </c>
      <c r="J1277" s="191">
        <f>'5 Driver Data'!J1277</f>
        <v>0</v>
      </c>
      <c r="K1277" s="206">
        <f>'5 Driver Data'!K1277</f>
        <v>0</v>
      </c>
      <c r="L1277" s="1"/>
      <c r="M1277" s="216" t="str">
        <f>IF(D1277=0,"Blank",'3 Model Input'!E$44*'3 Model Input'!E$45)</f>
        <v>Blank</v>
      </c>
      <c r="N1277" s="197" t="str">
        <f t="shared" si="220"/>
        <v>Blank</v>
      </c>
      <c r="O1277" s="197" t="str">
        <f>IF(D1277=0,"Blank",'3 Model Input'!E$49*(1-'3 Model Input'!E$51))</f>
        <v>Blank</v>
      </c>
      <c r="P1277" s="197" t="str">
        <f t="shared" si="221"/>
        <v>Blank</v>
      </c>
      <c r="Q1277" s="197" t="str">
        <f>IF(D1277=0,"Blank",IF(D1277="BEV",E1277*(1-'3 Model Input'!E$54), E1277))</f>
        <v>Blank</v>
      </c>
      <c r="R1277" s="198" t="str">
        <f>IF(D1277=0,"Blank",IF(D1277="PHEV",F1277/G1277,F1277*(1-'3 Model Input'!E$54)/G1277))</f>
        <v>Blank</v>
      </c>
      <c r="S1277" s="198" t="str">
        <f>IF(D1277=0,"Blank",IF(D1277="PHEV",MIN(M1277,E1277),MIN(M1277,(E1277*(1-'3 Model Input'!E$54)))))</f>
        <v>Blank</v>
      </c>
      <c r="T1277" s="217" t="str">
        <f t="shared" si="222"/>
        <v>Blank</v>
      </c>
      <c r="U1277" s="89"/>
      <c r="V1277" s="216" t="str">
        <f>IF(D1277=0,"Blank",P1277*'3 Model Input'!E$50)</f>
        <v>Blank</v>
      </c>
      <c r="W1277" s="197" t="str">
        <f t="shared" si="223"/>
        <v>Blank</v>
      </c>
      <c r="X1277" s="197" t="str">
        <f t="shared" si="224"/>
        <v>Blank</v>
      </c>
      <c r="Y1277" s="197" t="str">
        <f t="shared" si="225"/>
        <v>Blank</v>
      </c>
      <c r="Z1277" s="197" t="str">
        <f t="shared" si="226"/>
        <v>Blank</v>
      </c>
      <c r="AA1277" s="223" t="str" cm="1">
        <f t="array" ref="AA1277">_xlfn.IFS(ISTEXT('3 Model Input'!F$70),"Missing",ISTEXT('3 Model Input'!I$70),"Missing",ISNUMBER('3 Model Input'!K$70),'3 Model Input'!K$70*P1277)</f>
        <v>Missing</v>
      </c>
      <c r="AB1277" s="89"/>
      <c r="AC1277" s="227" t="str" cm="1">
        <f t="array" ref="AC1277">IF(D1277=0,"Blank",_xlfn.IFS('3 Model Input'!E$61=1,(V1277*G1277)/T1277,'3 Model Input'!E$61=2,(W1277*G1277)/T1277,'3 Model Input'!E$61=3,(X1277*G1277)/T1277,'3 Model Input'!E$61=4,(Y1277*G1277)/T1277,'3 Model Input'!E$61=5,(Z1277*G1277)/T1277, ISTEXT('3 Model Input'!E$61),"Missing",'3 Model Input'!E$61=6,(AA1277*G1277)/T1277))</f>
        <v>Blank</v>
      </c>
      <c r="AD1277" s="202" t="str">
        <f t="shared" si="227"/>
        <v>Blank</v>
      </c>
      <c r="AE1277" s="202" t="str">
        <f t="shared" si="228"/>
        <v>Blank</v>
      </c>
      <c r="AF1277" s="217" t="str">
        <f t="shared" si="229"/>
        <v>Blank</v>
      </c>
      <c r="AG1277" s="9" t="str" cm="1">
        <f t="array" ref="AG1277">_xlfn.IFS(ISNUMBER(AC1277), "", ISNUMBER(SEARCH("Blank", AC1277)), "", ISERROR(AC1277), "Bad input on tab 3")</f>
        <v/>
      </c>
    </row>
    <row r="1278" spans="2:33" ht="15" customHeight="1" x14ac:dyDescent="0.75">
      <c r="B1278" s="205" t="str">
        <f>'5 Driver Data'!B1278</f>
        <v>1270</v>
      </c>
      <c r="C1278" s="193">
        <f>'5 Driver Data'!C1278</f>
        <v>0</v>
      </c>
      <c r="D1278" s="192">
        <f>'5 Driver Data'!D1278</f>
        <v>0</v>
      </c>
      <c r="E1278" s="191">
        <f>'5 Driver Data'!E1278</f>
        <v>0</v>
      </c>
      <c r="F1278" s="191">
        <f>'5 Driver Data'!F1278</f>
        <v>0</v>
      </c>
      <c r="G1278" s="191">
        <f>'5 Driver Data'!G1278</f>
        <v>0</v>
      </c>
      <c r="H1278" s="191">
        <f>'5 Driver Data'!H1278</f>
        <v>0</v>
      </c>
      <c r="I1278" s="191">
        <f>'5 Driver Data'!I1278</f>
        <v>0</v>
      </c>
      <c r="J1278" s="191">
        <f>'5 Driver Data'!J1278</f>
        <v>0</v>
      </c>
      <c r="K1278" s="206">
        <f>'5 Driver Data'!K1278</f>
        <v>0</v>
      </c>
      <c r="L1278" s="1"/>
      <c r="M1278" s="216" t="str">
        <f>IF(D1278=0,"Blank",'3 Model Input'!E$44*'3 Model Input'!E$45)</f>
        <v>Blank</v>
      </c>
      <c r="N1278" s="197" t="str">
        <f t="shared" si="220"/>
        <v>Blank</v>
      </c>
      <c r="O1278" s="197" t="str">
        <f>IF(D1278=0,"Blank",'3 Model Input'!E$49*(1-'3 Model Input'!E$51))</f>
        <v>Blank</v>
      </c>
      <c r="P1278" s="197" t="str">
        <f t="shared" si="221"/>
        <v>Blank</v>
      </c>
      <c r="Q1278" s="197" t="str">
        <f>IF(D1278=0,"Blank",IF(D1278="BEV",E1278*(1-'3 Model Input'!E$54), E1278))</f>
        <v>Blank</v>
      </c>
      <c r="R1278" s="198" t="str">
        <f>IF(D1278=0,"Blank",IF(D1278="PHEV",F1278/G1278,F1278*(1-'3 Model Input'!E$54)/G1278))</f>
        <v>Blank</v>
      </c>
      <c r="S1278" s="198" t="str">
        <f>IF(D1278=0,"Blank",IF(D1278="PHEV",MIN(M1278,E1278),MIN(M1278,(E1278*(1-'3 Model Input'!E$54)))))</f>
        <v>Blank</v>
      </c>
      <c r="T1278" s="217" t="str">
        <f t="shared" si="222"/>
        <v>Blank</v>
      </c>
      <c r="U1278" s="89"/>
      <c r="V1278" s="216" t="str">
        <f>IF(D1278=0,"Blank",P1278*'3 Model Input'!E$50)</f>
        <v>Blank</v>
      </c>
      <c r="W1278" s="197" t="str">
        <f t="shared" si="223"/>
        <v>Blank</v>
      </c>
      <c r="X1278" s="197" t="str">
        <f t="shared" si="224"/>
        <v>Blank</v>
      </c>
      <c r="Y1278" s="197" t="str">
        <f t="shared" si="225"/>
        <v>Blank</v>
      </c>
      <c r="Z1278" s="197" t="str">
        <f t="shared" si="226"/>
        <v>Blank</v>
      </c>
      <c r="AA1278" s="223" t="str" cm="1">
        <f t="array" ref="AA1278">_xlfn.IFS(ISTEXT('3 Model Input'!F$70),"Missing",ISTEXT('3 Model Input'!I$70),"Missing",ISNUMBER('3 Model Input'!K$70),'3 Model Input'!K$70*P1278)</f>
        <v>Missing</v>
      </c>
      <c r="AB1278" s="89"/>
      <c r="AC1278" s="227" t="str" cm="1">
        <f t="array" ref="AC1278">IF(D1278=0,"Blank",_xlfn.IFS('3 Model Input'!E$61=1,(V1278*G1278)/T1278,'3 Model Input'!E$61=2,(W1278*G1278)/T1278,'3 Model Input'!E$61=3,(X1278*G1278)/T1278,'3 Model Input'!E$61=4,(Y1278*G1278)/T1278,'3 Model Input'!E$61=5,(Z1278*G1278)/T1278, ISTEXT('3 Model Input'!E$61),"Missing",'3 Model Input'!E$61=6,(AA1278*G1278)/T1278))</f>
        <v>Blank</v>
      </c>
      <c r="AD1278" s="202" t="str">
        <f t="shared" si="227"/>
        <v>Blank</v>
      </c>
      <c r="AE1278" s="202" t="str">
        <f t="shared" si="228"/>
        <v>Blank</v>
      </c>
      <c r="AF1278" s="217" t="str">
        <f t="shared" si="229"/>
        <v>Blank</v>
      </c>
      <c r="AG1278" s="9" t="str" cm="1">
        <f t="array" ref="AG1278">_xlfn.IFS(ISNUMBER(AC1278), "", ISNUMBER(SEARCH("Blank", AC1278)), "", ISERROR(AC1278), "Bad input on tab 3")</f>
        <v/>
      </c>
    </row>
    <row r="1279" spans="2:33" ht="15" customHeight="1" x14ac:dyDescent="0.75">
      <c r="B1279" s="205" t="str">
        <f>'5 Driver Data'!B1279</f>
        <v>1271</v>
      </c>
      <c r="C1279" s="193">
        <f>'5 Driver Data'!C1279</f>
        <v>0</v>
      </c>
      <c r="D1279" s="192">
        <f>'5 Driver Data'!D1279</f>
        <v>0</v>
      </c>
      <c r="E1279" s="191">
        <f>'5 Driver Data'!E1279</f>
        <v>0</v>
      </c>
      <c r="F1279" s="191">
        <f>'5 Driver Data'!F1279</f>
        <v>0</v>
      </c>
      <c r="G1279" s="191">
        <f>'5 Driver Data'!G1279</f>
        <v>0</v>
      </c>
      <c r="H1279" s="191">
        <f>'5 Driver Data'!H1279</f>
        <v>0</v>
      </c>
      <c r="I1279" s="191">
        <f>'5 Driver Data'!I1279</f>
        <v>0</v>
      </c>
      <c r="J1279" s="191">
        <f>'5 Driver Data'!J1279</f>
        <v>0</v>
      </c>
      <c r="K1279" s="206">
        <f>'5 Driver Data'!K1279</f>
        <v>0</v>
      </c>
      <c r="L1279" s="1"/>
      <c r="M1279" s="216" t="str">
        <f>IF(D1279=0,"Blank",'3 Model Input'!E$44*'3 Model Input'!E$45)</f>
        <v>Blank</v>
      </c>
      <c r="N1279" s="197" t="str">
        <f t="shared" si="220"/>
        <v>Blank</v>
      </c>
      <c r="O1279" s="197" t="str">
        <f>IF(D1279=0,"Blank",'3 Model Input'!E$49*(1-'3 Model Input'!E$51))</f>
        <v>Blank</v>
      </c>
      <c r="P1279" s="197" t="str">
        <f t="shared" si="221"/>
        <v>Blank</v>
      </c>
      <c r="Q1279" s="197" t="str">
        <f>IF(D1279=0,"Blank",IF(D1279="BEV",E1279*(1-'3 Model Input'!E$54), E1279))</f>
        <v>Blank</v>
      </c>
      <c r="R1279" s="198" t="str">
        <f>IF(D1279=0,"Blank",IF(D1279="PHEV",F1279/G1279,F1279*(1-'3 Model Input'!E$54)/G1279))</f>
        <v>Blank</v>
      </c>
      <c r="S1279" s="198" t="str">
        <f>IF(D1279=0,"Blank",IF(D1279="PHEV",MIN(M1279,E1279),MIN(M1279,(E1279*(1-'3 Model Input'!E$54)))))</f>
        <v>Blank</v>
      </c>
      <c r="T1279" s="217" t="str">
        <f t="shared" si="222"/>
        <v>Blank</v>
      </c>
      <c r="U1279" s="89"/>
      <c r="V1279" s="216" t="str">
        <f>IF(D1279=0,"Blank",P1279*'3 Model Input'!E$50)</f>
        <v>Blank</v>
      </c>
      <c r="W1279" s="197" t="str">
        <f t="shared" si="223"/>
        <v>Blank</v>
      </c>
      <c r="X1279" s="197" t="str">
        <f t="shared" si="224"/>
        <v>Blank</v>
      </c>
      <c r="Y1279" s="197" t="str">
        <f t="shared" si="225"/>
        <v>Blank</v>
      </c>
      <c r="Z1279" s="197" t="str">
        <f t="shared" si="226"/>
        <v>Blank</v>
      </c>
      <c r="AA1279" s="223" t="str" cm="1">
        <f t="array" ref="AA1279">_xlfn.IFS(ISTEXT('3 Model Input'!F$70),"Missing",ISTEXT('3 Model Input'!I$70),"Missing",ISNUMBER('3 Model Input'!K$70),'3 Model Input'!K$70*P1279)</f>
        <v>Missing</v>
      </c>
      <c r="AB1279" s="89"/>
      <c r="AC1279" s="227" t="str" cm="1">
        <f t="array" ref="AC1279">IF(D1279=0,"Blank",_xlfn.IFS('3 Model Input'!E$61=1,(V1279*G1279)/T1279,'3 Model Input'!E$61=2,(W1279*G1279)/T1279,'3 Model Input'!E$61=3,(X1279*G1279)/T1279,'3 Model Input'!E$61=4,(Y1279*G1279)/T1279,'3 Model Input'!E$61=5,(Z1279*G1279)/T1279, ISTEXT('3 Model Input'!E$61),"Missing",'3 Model Input'!E$61=6,(AA1279*G1279)/T1279))</f>
        <v>Blank</v>
      </c>
      <c r="AD1279" s="202" t="str">
        <f t="shared" si="227"/>
        <v>Blank</v>
      </c>
      <c r="AE1279" s="202" t="str">
        <f t="shared" si="228"/>
        <v>Blank</v>
      </c>
      <c r="AF1279" s="217" t="str">
        <f t="shared" si="229"/>
        <v>Blank</v>
      </c>
      <c r="AG1279" s="9" t="str" cm="1">
        <f t="array" ref="AG1279">_xlfn.IFS(ISNUMBER(AC1279), "", ISNUMBER(SEARCH("Blank", AC1279)), "", ISERROR(AC1279), "Bad input on tab 3")</f>
        <v/>
      </c>
    </row>
    <row r="1280" spans="2:33" ht="15" customHeight="1" x14ac:dyDescent="0.75">
      <c r="B1280" s="205" t="str">
        <f>'5 Driver Data'!B1280</f>
        <v>1272</v>
      </c>
      <c r="C1280" s="193">
        <f>'5 Driver Data'!C1280</f>
        <v>0</v>
      </c>
      <c r="D1280" s="192">
        <f>'5 Driver Data'!D1280</f>
        <v>0</v>
      </c>
      <c r="E1280" s="191">
        <f>'5 Driver Data'!E1280</f>
        <v>0</v>
      </c>
      <c r="F1280" s="191">
        <f>'5 Driver Data'!F1280</f>
        <v>0</v>
      </c>
      <c r="G1280" s="191">
        <f>'5 Driver Data'!G1280</f>
        <v>0</v>
      </c>
      <c r="H1280" s="191">
        <f>'5 Driver Data'!H1280</f>
        <v>0</v>
      </c>
      <c r="I1280" s="191">
        <f>'5 Driver Data'!I1280</f>
        <v>0</v>
      </c>
      <c r="J1280" s="191">
        <f>'5 Driver Data'!J1280</f>
        <v>0</v>
      </c>
      <c r="K1280" s="206">
        <f>'5 Driver Data'!K1280</f>
        <v>0</v>
      </c>
      <c r="L1280" s="1"/>
      <c r="M1280" s="216" t="str">
        <f>IF(D1280=0,"Blank",'3 Model Input'!E$44*'3 Model Input'!E$45)</f>
        <v>Blank</v>
      </c>
      <c r="N1280" s="197" t="str">
        <f t="shared" si="220"/>
        <v>Blank</v>
      </c>
      <c r="O1280" s="197" t="str">
        <f>IF(D1280=0,"Blank",'3 Model Input'!E$49*(1-'3 Model Input'!E$51))</f>
        <v>Blank</v>
      </c>
      <c r="P1280" s="197" t="str">
        <f t="shared" si="221"/>
        <v>Blank</v>
      </c>
      <c r="Q1280" s="197" t="str">
        <f>IF(D1280=0,"Blank",IF(D1280="BEV",E1280*(1-'3 Model Input'!E$54), E1280))</f>
        <v>Blank</v>
      </c>
      <c r="R1280" s="198" t="str">
        <f>IF(D1280=0,"Blank",IF(D1280="PHEV",F1280/G1280,F1280*(1-'3 Model Input'!E$54)/G1280))</f>
        <v>Blank</v>
      </c>
      <c r="S1280" s="198" t="str">
        <f>IF(D1280=0,"Blank",IF(D1280="PHEV",MIN(M1280,E1280),MIN(M1280,(E1280*(1-'3 Model Input'!E$54)))))</f>
        <v>Blank</v>
      </c>
      <c r="T1280" s="217" t="str">
        <f t="shared" si="222"/>
        <v>Blank</v>
      </c>
      <c r="U1280" s="89"/>
      <c r="V1280" s="216" t="str">
        <f>IF(D1280=0,"Blank",P1280*'3 Model Input'!E$50)</f>
        <v>Blank</v>
      </c>
      <c r="W1280" s="197" t="str">
        <f t="shared" si="223"/>
        <v>Blank</v>
      </c>
      <c r="X1280" s="197" t="str">
        <f t="shared" si="224"/>
        <v>Blank</v>
      </c>
      <c r="Y1280" s="197" t="str">
        <f t="shared" si="225"/>
        <v>Blank</v>
      </c>
      <c r="Z1280" s="197" t="str">
        <f t="shared" si="226"/>
        <v>Blank</v>
      </c>
      <c r="AA1280" s="223" t="str" cm="1">
        <f t="array" ref="AA1280">_xlfn.IFS(ISTEXT('3 Model Input'!F$70),"Missing",ISTEXT('3 Model Input'!I$70),"Missing",ISNUMBER('3 Model Input'!K$70),'3 Model Input'!K$70*P1280)</f>
        <v>Missing</v>
      </c>
      <c r="AB1280" s="89"/>
      <c r="AC1280" s="227" t="str" cm="1">
        <f t="array" ref="AC1280">IF(D1280=0,"Blank",_xlfn.IFS('3 Model Input'!E$61=1,(V1280*G1280)/T1280,'3 Model Input'!E$61=2,(W1280*G1280)/T1280,'3 Model Input'!E$61=3,(X1280*G1280)/T1280,'3 Model Input'!E$61=4,(Y1280*G1280)/T1280,'3 Model Input'!E$61=5,(Z1280*G1280)/T1280, ISTEXT('3 Model Input'!E$61),"Missing",'3 Model Input'!E$61=6,(AA1280*G1280)/T1280))</f>
        <v>Blank</v>
      </c>
      <c r="AD1280" s="202" t="str">
        <f t="shared" si="227"/>
        <v>Blank</v>
      </c>
      <c r="AE1280" s="202" t="str">
        <f t="shared" si="228"/>
        <v>Blank</v>
      </c>
      <c r="AF1280" s="217" t="str">
        <f t="shared" si="229"/>
        <v>Blank</v>
      </c>
      <c r="AG1280" s="9" t="str" cm="1">
        <f t="array" ref="AG1280">_xlfn.IFS(ISNUMBER(AC1280), "", ISNUMBER(SEARCH("Blank", AC1280)), "", ISERROR(AC1280), "Bad input on tab 3")</f>
        <v/>
      </c>
    </row>
    <row r="1281" spans="2:33" ht="15" customHeight="1" x14ac:dyDescent="0.75">
      <c r="B1281" s="205" t="str">
        <f>'5 Driver Data'!B1281</f>
        <v>1273</v>
      </c>
      <c r="C1281" s="193">
        <f>'5 Driver Data'!C1281</f>
        <v>0</v>
      </c>
      <c r="D1281" s="192">
        <f>'5 Driver Data'!D1281</f>
        <v>0</v>
      </c>
      <c r="E1281" s="191">
        <f>'5 Driver Data'!E1281</f>
        <v>0</v>
      </c>
      <c r="F1281" s="191">
        <f>'5 Driver Data'!F1281</f>
        <v>0</v>
      </c>
      <c r="G1281" s="191">
        <f>'5 Driver Data'!G1281</f>
        <v>0</v>
      </c>
      <c r="H1281" s="191">
        <f>'5 Driver Data'!H1281</f>
        <v>0</v>
      </c>
      <c r="I1281" s="191">
        <f>'5 Driver Data'!I1281</f>
        <v>0</v>
      </c>
      <c r="J1281" s="191">
        <f>'5 Driver Data'!J1281</f>
        <v>0</v>
      </c>
      <c r="K1281" s="206">
        <f>'5 Driver Data'!K1281</f>
        <v>0</v>
      </c>
      <c r="L1281" s="1"/>
      <c r="M1281" s="216" t="str">
        <f>IF(D1281=0,"Blank",'3 Model Input'!E$44*'3 Model Input'!E$45)</f>
        <v>Blank</v>
      </c>
      <c r="N1281" s="197" t="str">
        <f t="shared" si="220"/>
        <v>Blank</v>
      </c>
      <c r="O1281" s="197" t="str">
        <f>IF(D1281=0,"Blank",'3 Model Input'!E$49*(1-'3 Model Input'!E$51))</f>
        <v>Blank</v>
      </c>
      <c r="P1281" s="197" t="str">
        <f t="shared" si="221"/>
        <v>Blank</v>
      </c>
      <c r="Q1281" s="197" t="str">
        <f>IF(D1281=0,"Blank",IF(D1281="BEV",E1281*(1-'3 Model Input'!E$54), E1281))</f>
        <v>Blank</v>
      </c>
      <c r="R1281" s="198" t="str">
        <f>IF(D1281=0,"Blank",IF(D1281="PHEV",F1281/G1281,F1281*(1-'3 Model Input'!E$54)/G1281))</f>
        <v>Blank</v>
      </c>
      <c r="S1281" s="198" t="str">
        <f>IF(D1281=0,"Blank",IF(D1281="PHEV",MIN(M1281,E1281),MIN(M1281,(E1281*(1-'3 Model Input'!E$54)))))</f>
        <v>Blank</v>
      </c>
      <c r="T1281" s="217" t="str">
        <f t="shared" si="222"/>
        <v>Blank</v>
      </c>
      <c r="U1281" s="89"/>
      <c r="V1281" s="216" t="str">
        <f>IF(D1281=0,"Blank",P1281*'3 Model Input'!E$50)</f>
        <v>Blank</v>
      </c>
      <c r="W1281" s="197" t="str">
        <f t="shared" si="223"/>
        <v>Blank</v>
      </c>
      <c r="X1281" s="197" t="str">
        <f t="shared" si="224"/>
        <v>Blank</v>
      </c>
      <c r="Y1281" s="197" t="str">
        <f t="shared" si="225"/>
        <v>Blank</v>
      </c>
      <c r="Z1281" s="197" t="str">
        <f t="shared" si="226"/>
        <v>Blank</v>
      </c>
      <c r="AA1281" s="223" t="str" cm="1">
        <f t="array" ref="AA1281">_xlfn.IFS(ISTEXT('3 Model Input'!F$70),"Missing",ISTEXT('3 Model Input'!I$70),"Missing",ISNUMBER('3 Model Input'!K$70),'3 Model Input'!K$70*P1281)</f>
        <v>Missing</v>
      </c>
      <c r="AB1281" s="89"/>
      <c r="AC1281" s="227" t="str" cm="1">
        <f t="array" ref="AC1281">IF(D1281=0,"Blank",_xlfn.IFS('3 Model Input'!E$61=1,(V1281*G1281)/T1281,'3 Model Input'!E$61=2,(W1281*G1281)/T1281,'3 Model Input'!E$61=3,(X1281*G1281)/T1281,'3 Model Input'!E$61=4,(Y1281*G1281)/T1281,'3 Model Input'!E$61=5,(Z1281*G1281)/T1281, ISTEXT('3 Model Input'!E$61),"Missing",'3 Model Input'!E$61=6,(AA1281*G1281)/T1281))</f>
        <v>Blank</v>
      </c>
      <c r="AD1281" s="202" t="str">
        <f t="shared" si="227"/>
        <v>Blank</v>
      </c>
      <c r="AE1281" s="202" t="str">
        <f t="shared" si="228"/>
        <v>Blank</v>
      </c>
      <c r="AF1281" s="217" t="str">
        <f t="shared" si="229"/>
        <v>Blank</v>
      </c>
      <c r="AG1281" s="9" t="str" cm="1">
        <f t="array" ref="AG1281">_xlfn.IFS(ISNUMBER(AC1281), "", ISNUMBER(SEARCH("Blank", AC1281)), "", ISERROR(AC1281), "Bad input on tab 3")</f>
        <v/>
      </c>
    </row>
    <row r="1282" spans="2:33" ht="15" customHeight="1" x14ac:dyDescent="0.75">
      <c r="B1282" s="205" t="str">
        <f>'5 Driver Data'!B1282</f>
        <v>1274</v>
      </c>
      <c r="C1282" s="193">
        <f>'5 Driver Data'!C1282</f>
        <v>0</v>
      </c>
      <c r="D1282" s="192">
        <f>'5 Driver Data'!D1282</f>
        <v>0</v>
      </c>
      <c r="E1282" s="191">
        <f>'5 Driver Data'!E1282</f>
        <v>0</v>
      </c>
      <c r="F1282" s="191">
        <f>'5 Driver Data'!F1282</f>
        <v>0</v>
      </c>
      <c r="G1282" s="191">
        <f>'5 Driver Data'!G1282</f>
        <v>0</v>
      </c>
      <c r="H1282" s="191">
        <f>'5 Driver Data'!H1282</f>
        <v>0</v>
      </c>
      <c r="I1282" s="191">
        <f>'5 Driver Data'!I1282</f>
        <v>0</v>
      </c>
      <c r="J1282" s="191">
        <f>'5 Driver Data'!J1282</f>
        <v>0</v>
      </c>
      <c r="K1282" s="206">
        <f>'5 Driver Data'!K1282</f>
        <v>0</v>
      </c>
      <c r="L1282" s="1"/>
      <c r="M1282" s="216" t="str">
        <f>IF(D1282=0,"Blank",'3 Model Input'!E$44*'3 Model Input'!E$45)</f>
        <v>Blank</v>
      </c>
      <c r="N1282" s="197" t="str">
        <f t="shared" si="220"/>
        <v>Blank</v>
      </c>
      <c r="O1282" s="197" t="str">
        <f>IF(D1282=0,"Blank",'3 Model Input'!E$49*(1-'3 Model Input'!E$51))</f>
        <v>Blank</v>
      </c>
      <c r="P1282" s="197" t="str">
        <f t="shared" si="221"/>
        <v>Blank</v>
      </c>
      <c r="Q1282" s="197" t="str">
        <f>IF(D1282=0,"Blank",IF(D1282="BEV",E1282*(1-'3 Model Input'!E$54), E1282))</f>
        <v>Blank</v>
      </c>
      <c r="R1282" s="198" t="str">
        <f>IF(D1282=0,"Blank",IF(D1282="PHEV",F1282/G1282,F1282*(1-'3 Model Input'!E$54)/G1282))</f>
        <v>Blank</v>
      </c>
      <c r="S1282" s="198" t="str">
        <f>IF(D1282=0,"Blank",IF(D1282="PHEV",MIN(M1282,E1282),MIN(M1282,(E1282*(1-'3 Model Input'!E$54)))))</f>
        <v>Blank</v>
      </c>
      <c r="T1282" s="217" t="str">
        <f t="shared" si="222"/>
        <v>Blank</v>
      </c>
      <c r="U1282" s="89"/>
      <c r="V1282" s="216" t="str">
        <f>IF(D1282=0,"Blank",P1282*'3 Model Input'!E$50)</f>
        <v>Blank</v>
      </c>
      <c r="W1282" s="197" t="str">
        <f t="shared" si="223"/>
        <v>Blank</v>
      </c>
      <c r="X1282" s="197" t="str">
        <f t="shared" si="224"/>
        <v>Blank</v>
      </c>
      <c r="Y1282" s="197" t="str">
        <f t="shared" si="225"/>
        <v>Blank</v>
      </c>
      <c r="Z1282" s="197" t="str">
        <f t="shared" si="226"/>
        <v>Blank</v>
      </c>
      <c r="AA1282" s="223" t="str" cm="1">
        <f t="array" ref="AA1282">_xlfn.IFS(ISTEXT('3 Model Input'!F$70),"Missing",ISTEXT('3 Model Input'!I$70),"Missing",ISNUMBER('3 Model Input'!K$70),'3 Model Input'!K$70*P1282)</f>
        <v>Missing</v>
      </c>
      <c r="AB1282" s="89"/>
      <c r="AC1282" s="227" t="str" cm="1">
        <f t="array" ref="AC1282">IF(D1282=0,"Blank",_xlfn.IFS('3 Model Input'!E$61=1,(V1282*G1282)/T1282,'3 Model Input'!E$61=2,(W1282*G1282)/T1282,'3 Model Input'!E$61=3,(X1282*G1282)/T1282,'3 Model Input'!E$61=4,(Y1282*G1282)/T1282,'3 Model Input'!E$61=5,(Z1282*G1282)/T1282, ISTEXT('3 Model Input'!E$61),"Missing",'3 Model Input'!E$61=6,(AA1282*G1282)/T1282))</f>
        <v>Blank</v>
      </c>
      <c r="AD1282" s="202" t="str">
        <f t="shared" si="227"/>
        <v>Blank</v>
      </c>
      <c r="AE1282" s="202" t="str">
        <f t="shared" si="228"/>
        <v>Blank</v>
      </c>
      <c r="AF1282" s="217" t="str">
        <f t="shared" si="229"/>
        <v>Blank</v>
      </c>
      <c r="AG1282" s="9" t="str" cm="1">
        <f t="array" ref="AG1282">_xlfn.IFS(ISNUMBER(AC1282), "", ISNUMBER(SEARCH("Blank", AC1282)), "", ISERROR(AC1282), "Bad input on tab 3")</f>
        <v/>
      </c>
    </row>
    <row r="1283" spans="2:33" ht="15" customHeight="1" x14ac:dyDescent="0.75">
      <c r="B1283" s="205" t="str">
        <f>'5 Driver Data'!B1283</f>
        <v>1275</v>
      </c>
      <c r="C1283" s="193">
        <f>'5 Driver Data'!C1283</f>
        <v>0</v>
      </c>
      <c r="D1283" s="192">
        <f>'5 Driver Data'!D1283</f>
        <v>0</v>
      </c>
      <c r="E1283" s="191">
        <f>'5 Driver Data'!E1283</f>
        <v>0</v>
      </c>
      <c r="F1283" s="191">
        <f>'5 Driver Data'!F1283</f>
        <v>0</v>
      </c>
      <c r="G1283" s="191">
        <f>'5 Driver Data'!G1283</f>
        <v>0</v>
      </c>
      <c r="H1283" s="191">
        <f>'5 Driver Data'!H1283</f>
        <v>0</v>
      </c>
      <c r="I1283" s="191">
        <f>'5 Driver Data'!I1283</f>
        <v>0</v>
      </c>
      <c r="J1283" s="191">
        <f>'5 Driver Data'!J1283</f>
        <v>0</v>
      </c>
      <c r="K1283" s="206">
        <f>'5 Driver Data'!K1283</f>
        <v>0</v>
      </c>
      <c r="L1283" s="1"/>
      <c r="M1283" s="216" t="str">
        <f>IF(D1283=0,"Blank",'3 Model Input'!E$44*'3 Model Input'!E$45)</f>
        <v>Blank</v>
      </c>
      <c r="N1283" s="197" t="str">
        <f t="shared" si="220"/>
        <v>Blank</v>
      </c>
      <c r="O1283" s="197" t="str">
        <f>IF(D1283=0,"Blank",'3 Model Input'!E$49*(1-'3 Model Input'!E$51))</f>
        <v>Blank</v>
      </c>
      <c r="P1283" s="197" t="str">
        <f t="shared" si="221"/>
        <v>Blank</v>
      </c>
      <c r="Q1283" s="197" t="str">
        <f>IF(D1283=0,"Blank",IF(D1283="BEV",E1283*(1-'3 Model Input'!E$54), E1283))</f>
        <v>Blank</v>
      </c>
      <c r="R1283" s="198" t="str">
        <f>IF(D1283=0,"Blank",IF(D1283="PHEV",F1283/G1283,F1283*(1-'3 Model Input'!E$54)/G1283))</f>
        <v>Blank</v>
      </c>
      <c r="S1283" s="198" t="str">
        <f>IF(D1283=0,"Blank",IF(D1283="PHEV",MIN(M1283,E1283),MIN(M1283,(E1283*(1-'3 Model Input'!E$54)))))</f>
        <v>Blank</v>
      </c>
      <c r="T1283" s="217" t="str">
        <f t="shared" si="222"/>
        <v>Blank</v>
      </c>
      <c r="U1283" s="89"/>
      <c r="V1283" s="216" t="str">
        <f>IF(D1283=0,"Blank",P1283*'3 Model Input'!E$50)</f>
        <v>Blank</v>
      </c>
      <c r="W1283" s="197" t="str">
        <f t="shared" si="223"/>
        <v>Blank</v>
      </c>
      <c r="X1283" s="197" t="str">
        <f t="shared" si="224"/>
        <v>Blank</v>
      </c>
      <c r="Y1283" s="197" t="str">
        <f t="shared" si="225"/>
        <v>Blank</v>
      </c>
      <c r="Z1283" s="197" t="str">
        <f t="shared" si="226"/>
        <v>Blank</v>
      </c>
      <c r="AA1283" s="223" t="str" cm="1">
        <f t="array" ref="AA1283">_xlfn.IFS(ISTEXT('3 Model Input'!F$70),"Missing",ISTEXT('3 Model Input'!I$70),"Missing",ISNUMBER('3 Model Input'!K$70),'3 Model Input'!K$70*P1283)</f>
        <v>Missing</v>
      </c>
      <c r="AB1283" s="89"/>
      <c r="AC1283" s="227" t="str" cm="1">
        <f t="array" ref="AC1283">IF(D1283=0,"Blank",_xlfn.IFS('3 Model Input'!E$61=1,(V1283*G1283)/T1283,'3 Model Input'!E$61=2,(W1283*G1283)/T1283,'3 Model Input'!E$61=3,(X1283*G1283)/T1283,'3 Model Input'!E$61=4,(Y1283*G1283)/T1283,'3 Model Input'!E$61=5,(Z1283*G1283)/T1283, ISTEXT('3 Model Input'!E$61),"Missing",'3 Model Input'!E$61=6,(AA1283*G1283)/T1283))</f>
        <v>Blank</v>
      </c>
      <c r="AD1283" s="202" t="str">
        <f t="shared" si="227"/>
        <v>Blank</v>
      </c>
      <c r="AE1283" s="202" t="str">
        <f t="shared" si="228"/>
        <v>Blank</v>
      </c>
      <c r="AF1283" s="217" t="str">
        <f t="shared" si="229"/>
        <v>Blank</v>
      </c>
      <c r="AG1283" s="9" t="str" cm="1">
        <f t="array" ref="AG1283">_xlfn.IFS(ISNUMBER(AC1283), "", ISNUMBER(SEARCH("Blank", AC1283)), "", ISERROR(AC1283), "Bad input on tab 3")</f>
        <v/>
      </c>
    </row>
    <row r="1284" spans="2:33" ht="15" customHeight="1" x14ac:dyDescent="0.75">
      <c r="B1284" s="205" t="str">
        <f>'5 Driver Data'!B1284</f>
        <v>1276</v>
      </c>
      <c r="C1284" s="193">
        <f>'5 Driver Data'!C1284</f>
        <v>0</v>
      </c>
      <c r="D1284" s="192">
        <f>'5 Driver Data'!D1284</f>
        <v>0</v>
      </c>
      <c r="E1284" s="191">
        <f>'5 Driver Data'!E1284</f>
        <v>0</v>
      </c>
      <c r="F1284" s="191">
        <f>'5 Driver Data'!F1284</f>
        <v>0</v>
      </c>
      <c r="G1284" s="191">
        <f>'5 Driver Data'!G1284</f>
        <v>0</v>
      </c>
      <c r="H1284" s="191">
        <f>'5 Driver Data'!H1284</f>
        <v>0</v>
      </c>
      <c r="I1284" s="191">
        <f>'5 Driver Data'!I1284</f>
        <v>0</v>
      </c>
      <c r="J1284" s="191">
        <f>'5 Driver Data'!J1284</f>
        <v>0</v>
      </c>
      <c r="K1284" s="206">
        <f>'5 Driver Data'!K1284</f>
        <v>0</v>
      </c>
      <c r="L1284" s="1"/>
      <c r="M1284" s="216" t="str">
        <f>IF(D1284=0,"Blank",'3 Model Input'!E$44*'3 Model Input'!E$45)</f>
        <v>Blank</v>
      </c>
      <c r="N1284" s="197" t="str">
        <f t="shared" si="220"/>
        <v>Blank</v>
      </c>
      <c r="O1284" s="197" t="str">
        <f>IF(D1284=0,"Blank",'3 Model Input'!E$49*(1-'3 Model Input'!E$51))</f>
        <v>Blank</v>
      </c>
      <c r="P1284" s="197" t="str">
        <f t="shared" si="221"/>
        <v>Blank</v>
      </c>
      <c r="Q1284" s="197" t="str">
        <f>IF(D1284=0,"Blank",IF(D1284="BEV",E1284*(1-'3 Model Input'!E$54), E1284))</f>
        <v>Blank</v>
      </c>
      <c r="R1284" s="198" t="str">
        <f>IF(D1284=0,"Blank",IF(D1284="PHEV",F1284/G1284,F1284*(1-'3 Model Input'!E$54)/G1284))</f>
        <v>Blank</v>
      </c>
      <c r="S1284" s="198" t="str">
        <f>IF(D1284=0,"Blank",IF(D1284="PHEV",MIN(M1284,E1284),MIN(M1284,(E1284*(1-'3 Model Input'!E$54)))))</f>
        <v>Blank</v>
      </c>
      <c r="T1284" s="217" t="str">
        <f t="shared" si="222"/>
        <v>Blank</v>
      </c>
      <c r="U1284" s="89"/>
      <c r="V1284" s="216" t="str">
        <f>IF(D1284=0,"Blank",P1284*'3 Model Input'!E$50)</f>
        <v>Blank</v>
      </c>
      <c r="W1284" s="197" t="str">
        <f t="shared" si="223"/>
        <v>Blank</v>
      </c>
      <c r="X1284" s="197" t="str">
        <f t="shared" si="224"/>
        <v>Blank</v>
      </c>
      <c r="Y1284" s="197" t="str">
        <f t="shared" si="225"/>
        <v>Blank</v>
      </c>
      <c r="Z1284" s="197" t="str">
        <f t="shared" si="226"/>
        <v>Blank</v>
      </c>
      <c r="AA1284" s="223" t="str" cm="1">
        <f t="array" ref="AA1284">_xlfn.IFS(ISTEXT('3 Model Input'!F$70),"Missing",ISTEXT('3 Model Input'!I$70),"Missing",ISNUMBER('3 Model Input'!K$70),'3 Model Input'!K$70*P1284)</f>
        <v>Missing</v>
      </c>
      <c r="AB1284" s="89"/>
      <c r="AC1284" s="227" t="str" cm="1">
        <f t="array" ref="AC1284">IF(D1284=0,"Blank",_xlfn.IFS('3 Model Input'!E$61=1,(V1284*G1284)/T1284,'3 Model Input'!E$61=2,(W1284*G1284)/T1284,'3 Model Input'!E$61=3,(X1284*G1284)/T1284,'3 Model Input'!E$61=4,(Y1284*G1284)/T1284,'3 Model Input'!E$61=5,(Z1284*G1284)/T1284, ISTEXT('3 Model Input'!E$61),"Missing",'3 Model Input'!E$61=6,(AA1284*G1284)/T1284))</f>
        <v>Blank</v>
      </c>
      <c r="AD1284" s="202" t="str">
        <f t="shared" si="227"/>
        <v>Blank</v>
      </c>
      <c r="AE1284" s="202" t="str">
        <f t="shared" si="228"/>
        <v>Blank</v>
      </c>
      <c r="AF1284" s="217" t="str">
        <f t="shared" si="229"/>
        <v>Blank</v>
      </c>
      <c r="AG1284" s="9" t="str" cm="1">
        <f t="array" ref="AG1284">_xlfn.IFS(ISNUMBER(AC1284), "", ISNUMBER(SEARCH("Blank", AC1284)), "", ISERROR(AC1284), "Bad input on tab 3")</f>
        <v/>
      </c>
    </row>
    <row r="1285" spans="2:33" ht="15" customHeight="1" x14ac:dyDescent="0.75">
      <c r="B1285" s="205" t="str">
        <f>'5 Driver Data'!B1285</f>
        <v>1277</v>
      </c>
      <c r="C1285" s="193">
        <f>'5 Driver Data'!C1285</f>
        <v>0</v>
      </c>
      <c r="D1285" s="192">
        <f>'5 Driver Data'!D1285</f>
        <v>0</v>
      </c>
      <c r="E1285" s="191">
        <f>'5 Driver Data'!E1285</f>
        <v>0</v>
      </c>
      <c r="F1285" s="191">
        <f>'5 Driver Data'!F1285</f>
        <v>0</v>
      </c>
      <c r="G1285" s="191">
        <f>'5 Driver Data'!G1285</f>
        <v>0</v>
      </c>
      <c r="H1285" s="191">
        <f>'5 Driver Data'!H1285</f>
        <v>0</v>
      </c>
      <c r="I1285" s="191">
        <f>'5 Driver Data'!I1285</f>
        <v>0</v>
      </c>
      <c r="J1285" s="191">
        <f>'5 Driver Data'!J1285</f>
        <v>0</v>
      </c>
      <c r="K1285" s="206">
        <f>'5 Driver Data'!K1285</f>
        <v>0</v>
      </c>
      <c r="L1285" s="1"/>
      <c r="M1285" s="216" t="str">
        <f>IF(D1285=0,"Blank",'3 Model Input'!E$44*'3 Model Input'!E$45)</f>
        <v>Blank</v>
      </c>
      <c r="N1285" s="197" t="str">
        <f t="shared" si="220"/>
        <v>Blank</v>
      </c>
      <c r="O1285" s="197" t="str">
        <f>IF(D1285=0,"Blank",'3 Model Input'!E$49*(1-'3 Model Input'!E$51))</f>
        <v>Blank</v>
      </c>
      <c r="P1285" s="197" t="str">
        <f t="shared" si="221"/>
        <v>Blank</v>
      </c>
      <c r="Q1285" s="197" t="str">
        <f>IF(D1285=0,"Blank",IF(D1285="BEV",E1285*(1-'3 Model Input'!E$54), E1285))</f>
        <v>Blank</v>
      </c>
      <c r="R1285" s="198" t="str">
        <f>IF(D1285=0,"Blank",IF(D1285="PHEV",F1285/G1285,F1285*(1-'3 Model Input'!E$54)/G1285))</f>
        <v>Blank</v>
      </c>
      <c r="S1285" s="198" t="str">
        <f>IF(D1285=0,"Blank",IF(D1285="PHEV",MIN(M1285,E1285),MIN(M1285,(E1285*(1-'3 Model Input'!E$54)))))</f>
        <v>Blank</v>
      </c>
      <c r="T1285" s="217" t="str">
        <f t="shared" si="222"/>
        <v>Blank</v>
      </c>
      <c r="U1285" s="89"/>
      <c r="V1285" s="216" t="str">
        <f>IF(D1285=0,"Blank",P1285*'3 Model Input'!E$50)</f>
        <v>Blank</v>
      </c>
      <c r="W1285" s="197" t="str">
        <f t="shared" si="223"/>
        <v>Blank</v>
      </c>
      <c r="X1285" s="197" t="str">
        <f t="shared" si="224"/>
        <v>Blank</v>
      </c>
      <c r="Y1285" s="197" t="str">
        <f t="shared" si="225"/>
        <v>Blank</v>
      </c>
      <c r="Z1285" s="197" t="str">
        <f t="shared" si="226"/>
        <v>Blank</v>
      </c>
      <c r="AA1285" s="223" t="str" cm="1">
        <f t="array" ref="AA1285">_xlfn.IFS(ISTEXT('3 Model Input'!F$70),"Missing",ISTEXT('3 Model Input'!I$70),"Missing",ISNUMBER('3 Model Input'!K$70),'3 Model Input'!K$70*P1285)</f>
        <v>Missing</v>
      </c>
      <c r="AB1285" s="89"/>
      <c r="AC1285" s="227" t="str" cm="1">
        <f t="array" ref="AC1285">IF(D1285=0,"Blank",_xlfn.IFS('3 Model Input'!E$61=1,(V1285*G1285)/T1285,'3 Model Input'!E$61=2,(W1285*G1285)/T1285,'3 Model Input'!E$61=3,(X1285*G1285)/T1285,'3 Model Input'!E$61=4,(Y1285*G1285)/T1285,'3 Model Input'!E$61=5,(Z1285*G1285)/T1285, ISTEXT('3 Model Input'!E$61),"Missing",'3 Model Input'!E$61=6,(AA1285*G1285)/T1285))</f>
        <v>Blank</v>
      </c>
      <c r="AD1285" s="202" t="str">
        <f t="shared" si="227"/>
        <v>Blank</v>
      </c>
      <c r="AE1285" s="202" t="str">
        <f t="shared" si="228"/>
        <v>Blank</v>
      </c>
      <c r="AF1285" s="217" t="str">
        <f t="shared" si="229"/>
        <v>Blank</v>
      </c>
      <c r="AG1285" s="9" t="str" cm="1">
        <f t="array" ref="AG1285">_xlfn.IFS(ISNUMBER(AC1285), "", ISNUMBER(SEARCH("Blank", AC1285)), "", ISERROR(AC1285), "Bad input on tab 3")</f>
        <v/>
      </c>
    </row>
    <row r="1286" spans="2:33" ht="15" customHeight="1" x14ac:dyDescent="0.75">
      <c r="B1286" s="205" t="str">
        <f>'5 Driver Data'!B1286</f>
        <v>1278</v>
      </c>
      <c r="C1286" s="193">
        <f>'5 Driver Data'!C1286</f>
        <v>0</v>
      </c>
      <c r="D1286" s="192">
        <f>'5 Driver Data'!D1286</f>
        <v>0</v>
      </c>
      <c r="E1286" s="191">
        <f>'5 Driver Data'!E1286</f>
        <v>0</v>
      </c>
      <c r="F1286" s="191">
        <f>'5 Driver Data'!F1286</f>
        <v>0</v>
      </c>
      <c r="G1286" s="191">
        <f>'5 Driver Data'!G1286</f>
        <v>0</v>
      </c>
      <c r="H1286" s="191">
        <f>'5 Driver Data'!H1286</f>
        <v>0</v>
      </c>
      <c r="I1286" s="191">
        <f>'5 Driver Data'!I1286</f>
        <v>0</v>
      </c>
      <c r="J1286" s="191">
        <f>'5 Driver Data'!J1286</f>
        <v>0</v>
      </c>
      <c r="K1286" s="206">
        <f>'5 Driver Data'!K1286</f>
        <v>0</v>
      </c>
      <c r="L1286" s="1"/>
      <c r="M1286" s="216" t="str">
        <f>IF(D1286=0,"Blank",'3 Model Input'!E$44*'3 Model Input'!E$45)</f>
        <v>Blank</v>
      </c>
      <c r="N1286" s="197" t="str">
        <f t="shared" si="220"/>
        <v>Blank</v>
      </c>
      <c r="O1286" s="197" t="str">
        <f>IF(D1286=0,"Blank",'3 Model Input'!E$49*(1-'3 Model Input'!E$51))</f>
        <v>Blank</v>
      </c>
      <c r="P1286" s="197" t="str">
        <f t="shared" si="221"/>
        <v>Blank</v>
      </c>
      <c r="Q1286" s="197" t="str">
        <f>IF(D1286=0,"Blank",IF(D1286="BEV",E1286*(1-'3 Model Input'!E$54), E1286))</f>
        <v>Blank</v>
      </c>
      <c r="R1286" s="198" t="str">
        <f>IF(D1286=0,"Blank",IF(D1286="PHEV",F1286/G1286,F1286*(1-'3 Model Input'!E$54)/G1286))</f>
        <v>Blank</v>
      </c>
      <c r="S1286" s="198" t="str">
        <f>IF(D1286=0,"Blank",IF(D1286="PHEV",MIN(M1286,E1286),MIN(M1286,(E1286*(1-'3 Model Input'!E$54)))))</f>
        <v>Blank</v>
      </c>
      <c r="T1286" s="217" t="str">
        <f t="shared" si="222"/>
        <v>Blank</v>
      </c>
      <c r="U1286" s="89"/>
      <c r="V1286" s="216" t="str">
        <f>IF(D1286=0,"Blank",P1286*'3 Model Input'!E$50)</f>
        <v>Blank</v>
      </c>
      <c r="W1286" s="197" t="str">
        <f t="shared" si="223"/>
        <v>Blank</v>
      </c>
      <c r="X1286" s="197" t="str">
        <f t="shared" si="224"/>
        <v>Blank</v>
      </c>
      <c r="Y1286" s="197" t="str">
        <f t="shared" si="225"/>
        <v>Blank</v>
      </c>
      <c r="Z1286" s="197" t="str">
        <f t="shared" si="226"/>
        <v>Blank</v>
      </c>
      <c r="AA1286" s="223" t="str" cm="1">
        <f t="array" ref="AA1286">_xlfn.IFS(ISTEXT('3 Model Input'!F$70),"Missing",ISTEXT('3 Model Input'!I$70),"Missing",ISNUMBER('3 Model Input'!K$70),'3 Model Input'!K$70*P1286)</f>
        <v>Missing</v>
      </c>
      <c r="AB1286" s="89"/>
      <c r="AC1286" s="227" t="str" cm="1">
        <f t="array" ref="AC1286">IF(D1286=0,"Blank",_xlfn.IFS('3 Model Input'!E$61=1,(V1286*G1286)/T1286,'3 Model Input'!E$61=2,(W1286*G1286)/T1286,'3 Model Input'!E$61=3,(X1286*G1286)/T1286,'3 Model Input'!E$61=4,(Y1286*G1286)/T1286,'3 Model Input'!E$61=5,(Z1286*G1286)/T1286, ISTEXT('3 Model Input'!E$61),"Missing",'3 Model Input'!E$61=6,(AA1286*G1286)/T1286))</f>
        <v>Blank</v>
      </c>
      <c r="AD1286" s="202" t="str">
        <f t="shared" si="227"/>
        <v>Blank</v>
      </c>
      <c r="AE1286" s="202" t="str">
        <f t="shared" si="228"/>
        <v>Blank</v>
      </c>
      <c r="AF1286" s="217" t="str">
        <f t="shared" si="229"/>
        <v>Blank</v>
      </c>
      <c r="AG1286" s="9" t="str" cm="1">
        <f t="array" ref="AG1286">_xlfn.IFS(ISNUMBER(AC1286), "", ISNUMBER(SEARCH("Blank", AC1286)), "", ISERROR(AC1286), "Bad input on tab 3")</f>
        <v/>
      </c>
    </row>
    <row r="1287" spans="2:33" ht="15" customHeight="1" x14ac:dyDescent="0.75">
      <c r="B1287" s="205" t="str">
        <f>'5 Driver Data'!B1287</f>
        <v>1279</v>
      </c>
      <c r="C1287" s="193">
        <f>'5 Driver Data'!C1287</f>
        <v>0</v>
      </c>
      <c r="D1287" s="192">
        <f>'5 Driver Data'!D1287</f>
        <v>0</v>
      </c>
      <c r="E1287" s="191">
        <f>'5 Driver Data'!E1287</f>
        <v>0</v>
      </c>
      <c r="F1287" s="191">
        <f>'5 Driver Data'!F1287</f>
        <v>0</v>
      </c>
      <c r="G1287" s="191">
        <f>'5 Driver Data'!G1287</f>
        <v>0</v>
      </c>
      <c r="H1287" s="191">
        <f>'5 Driver Data'!H1287</f>
        <v>0</v>
      </c>
      <c r="I1287" s="191">
        <f>'5 Driver Data'!I1287</f>
        <v>0</v>
      </c>
      <c r="J1287" s="191">
        <f>'5 Driver Data'!J1287</f>
        <v>0</v>
      </c>
      <c r="K1287" s="206">
        <f>'5 Driver Data'!K1287</f>
        <v>0</v>
      </c>
      <c r="L1287" s="1"/>
      <c r="M1287" s="216" t="str">
        <f>IF(D1287=0,"Blank",'3 Model Input'!E$44*'3 Model Input'!E$45)</f>
        <v>Blank</v>
      </c>
      <c r="N1287" s="197" t="str">
        <f t="shared" si="220"/>
        <v>Blank</v>
      </c>
      <c r="O1287" s="197" t="str">
        <f>IF(D1287=0,"Blank",'3 Model Input'!E$49*(1-'3 Model Input'!E$51))</f>
        <v>Blank</v>
      </c>
      <c r="P1287" s="197" t="str">
        <f t="shared" si="221"/>
        <v>Blank</v>
      </c>
      <c r="Q1287" s="197" t="str">
        <f>IF(D1287=0,"Blank",IF(D1287="BEV",E1287*(1-'3 Model Input'!E$54), E1287))</f>
        <v>Blank</v>
      </c>
      <c r="R1287" s="198" t="str">
        <f>IF(D1287=0,"Blank",IF(D1287="PHEV",F1287/G1287,F1287*(1-'3 Model Input'!E$54)/G1287))</f>
        <v>Blank</v>
      </c>
      <c r="S1287" s="198" t="str">
        <f>IF(D1287=0,"Blank",IF(D1287="PHEV",MIN(M1287,E1287),MIN(M1287,(E1287*(1-'3 Model Input'!E$54)))))</f>
        <v>Blank</v>
      </c>
      <c r="T1287" s="217" t="str">
        <f t="shared" si="222"/>
        <v>Blank</v>
      </c>
      <c r="U1287" s="89"/>
      <c r="V1287" s="216" t="str">
        <f>IF(D1287=0,"Blank",P1287*'3 Model Input'!E$50)</f>
        <v>Blank</v>
      </c>
      <c r="W1287" s="197" t="str">
        <f t="shared" si="223"/>
        <v>Blank</v>
      </c>
      <c r="X1287" s="197" t="str">
        <f t="shared" si="224"/>
        <v>Blank</v>
      </c>
      <c r="Y1287" s="197" t="str">
        <f t="shared" si="225"/>
        <v>Blank</v>
      </c>
      <c r="Z1287" s="197" t="str">
        <f t="shared" si="226"/>
        <v>Blank</v>
      </c>
      <c r="AA1287" s="223" t="str" cm="1">
        <f t="array" ref="AA1287">_xlfn.IFS(ISTEXT('3 Model Input'!F$70),"Missing",ISTEXT('3 Model Input'!I$70),"Missing",ISNUMBER('3 Model Input'!K$70),'3 Model Input'!K$70*P1287)</f>
        <v>Missing</v>
      </c>
      <c r="AB1287" s="89"/>
      <c r="AC1287" s="227" t="str" cm="1">
        <f t="array" ref="AC1287">IF(D1287=0,"Blank",_xlfn.IFS('3 Model Input'!E$61=1,(V1287*G1287)/T1287,'3 Model Input'!E$61=2,(W1287*G1287)/T1287,'3 Model Input'!E$61=3,(X1287*G1287)/T1287,'3 Model Input'!E$61=4,(Y1287*G1287)/T1287,'3 Model Input'!E$61=5,(Z1287*G1287)/T1287, ISTEXT('3 Model Input'!E$61),"Missing",'3 Model Input'!E$61=6,(AA1287*G1287)/T1287))</f>
        <v>Blank</v>
      </c>
      <c r="AD1287" s="202" t="str">
        <f t="shared" si="227"/>
        <v>Blank</v>
      </c>
      <c r="AE1287" s="202" t="str">
        <f t="shared" si="228"/>
        <v>Blank</v>
      </c>
      <c r="AF1287" s="217" t="str">
        <f t="shared" si="229"/>
        <v>Blank</v>
      </c>
      <c r="AG1287" s="9" t="str" cm="1">
        <f t="array" ref="AG1287">_xlfn.IFS(ISNUMBER(AC1287), "", ISNUMBER(SEARCH("Blank", AC1287)), "", ISERROR(AC1287), "Bad input on tab 3")</f>
        <v/>
      </c>
    </row>
    <row r="1288" spans="2:33" ht="15" customHeight="1" x14ac:dyDescent="0.75">
      <c r="B1288" s="205" t="str">
        <f>'5 Driver Data'!B1288</f>
        <v>1280</v>
      </c>
      <c r="C1288" s="193">
        <f>'5 Driver Data'!C1288</f>
        <v>0</v>
      </c>
      <c r="D1288" s="192">
        <f>'5 Driver Data'!D1288</f>
        <v>0</v>
      </c>
      <c r="E1288" s="191">
        <f>'5 Driver Data'!E1288</f>
        <v>0</v>
      </c>
      <c r="F1288" s="191">
        <f>'5 Driver Data'!F1288</f>
        <v>0</v>
      </c>
      <c r="G1288" s="191">
        <f>'5 Driver Data'!G1288</f>
        <v>0</v>
      </c>
      <c r="H1288" s="191">
        <f>'5 Driver Data'!H1288</f>
        <v>0</v>
      </c>
      <c r="I1288" s="191">
        <f>'5 Driver Data'!I1288</f>
        <v>0</v>
      </c>
      <c r="J1288" s="191">
        <f>'5 Driver Data'!J1288</f>
        <v>0</v>
      </c>
      <c r="K1288" s="206">
        <f>'5 Driver Data'!K1288</f>
        <v>0</v>
      </c>
      <c r="L1288" s="1"/>
      <c r="M1288" s="216" t="str">
        <f>IF(D1288=0,"Blank",'3 Model Input'!E$44*'3 Model Input'!E$45)</f>
        <v>Blank</v>
      </c>
      <c r="N1288" s="197" t="str">
        <f t="shared" si="220"/>
        <v>Blank</v>
      </c>
      <c r="O1288" s="197" t="str">
        <f>IF(D1288=0,"Blank",'3 Model Input'!E$49*(1-'3 Model Input'!E$51))</f>
        <v>Blank</v>
      </c>
      <c r="P1288" s="197" t="str">
        <f t="shared" si="221"/>
        <v>Blank</v>
      </c>
      <c r="Q1288" s="197" t="str">
        <f>IF(D1288=0,"Blank",IF(D1288="BEV",E1288*(1-'3 Model Input'!E$54), E1288))</f>
        <v>Blank</v>
      </c>
      <c r="R1288" s="198" t="str">
        <f>IF(D1288=0,"Blank",IF(D1288="PHEV",F1288/G1288,F1288*(1-'3 Model Input'!E$54)/G1288))</f>
        <v>Blank</v>
      </c>
      <c r="S1288" s="198" t="str">
        <f>IF(D1288=0,"Blank",IF(D1288="PHEV",MIN(M1288,E1288),MIN(M1288,(E1288*(1-'3 Model Input'!E$54)))))</f>
        <v>Blank</v>
      </c>
      <c r="T1288" s="217" t="str">
        <f t="shared" si="222"/>
        <v>Blank</v>
      </c>
      <c r="U1288" s="89"/>
      <c r="V1288" s="216" t="str">
        <f>IF(D1288=0,"Blank",P1288*'3 Model Input'!E$50)</f>
        <v>Blank</v>
      </c>
      <c r="W1288" s="197" t="str">
        <f t="shared" si="223"/>
        <v>Blank</v>
      </c>
      <c r="X1288" s="197" t="str">
        <f t="shared" si="224"/>
        <v>Blank</v>
      </c>
      <c r="Y1288" s="197" t="str">
        <f t="shared" si="225"/>
        <v>Blank</v>
      </c>
      <c r="Z1288" s="197" t="str">
        <f t="shared" si="226"/>
        <v>Blank</v>
      </c>
      <c r="AA1288" s="223" t="str" cm="1">
        <f t="array" ref="AA1288">_xlfn.IFS(ISTEXT('3 Model Input'!F$70),"Missing",ISTEXT('3 Model Input'!I$70),"Missing",ISNUMBER('3 Model Input'!K$70),'3 Model Input'!K$70*P1288)</f>
        <v>Missing</v>
      </c>
      <c r="AB1288" s="89"/>
      <c r="AC1288" s="227" t="str" cm="1">
        <f t="array" ref="AC1288">IF(D1288=0,"Blank",_xlfn.IFS('3 Model Input'!E$61=1,(V1288*G1288)/T1288,'3 Model Input'!E$61=2,(W1288*G1288)/T1288,'3 Model Input'!E$61=3,(X1288*G1288)/T1288,'3 Model Input'!E$61=4,(Y1288*G1288)/T1288,'3 Model Input'!E$61=5,(Z1288*G1288)/T1288, ISTEXT('3 Model Input'!E$61),"Missing",'3 Model Input'!E$61=6,(AA1288*G1288)/T1288))</f>
        <v>Blank</v>
      </c>
      <c r="AD1288" s="202" t="str">
        <f t="shared" si="227"/>
        <v>Blank</v>
      </c>
      <c r="AE1288" s="202" t="str">
        <f t="shared" si="228"/>
        <v>Blank</v>
      </c>
      <c r="AF1288" s="217" t="str">
        <f t="shared" si="229"/>
        <v>Blank</v>
      </c>
      <c r="AG1288" s="9" t="str" cm="1">
        <f t="array" ref="AG1288">_xlfn.IFS(ISNUMBER(AC1288), "", ISNUMBER(SEARCH("Blank", AC1288)), "", ISERROR(AC1288), "Bad input on tab 3")</f>
        <v/>
      </c>
    </row>
    <row r="1289" spans="2:33" ht="15" customHeight="1" x14ac:dyDescent="0.75">
      <c r="B1289" s="205" t="str">
        <f>'5 Driver Data'!B1289</f>
        <v>1281</v>
      </c>
      <c r="C1289" s="193">
        <f>'5 Driver Data'!C1289</f>
        <v>0</v>
      </c>
      <c r="D1289" s="192">
        <f>'5 Driver Data'!D1289</f>
        <v>0</v>
      </c>
      <c r="E1289" s="191">
        <f>'5 Driver Data'!E1289</f>
        <v>0</v>
      </c>
      <c r="F1289" s="191">
        <f>'5 Driver Data'!F1289</f>
        <v>0</v>
      </c>
      <c r="G1289" s="191">
        <f>'5 Driver Data'!G1289</f>
        <v>0</v>
      </c>
      <c r="H1289" s="191">
        <f>'5 Driver Data'!H1289</f>
        <v>0</v>
      </c>
      <c r="I1289" s="191">
        <f>'5 Driver Data'!I1289</f>
        <v>0</v>
      </c>
      <c r="J1289" s="191">
        <f>'5 Driver Data'!J1289</f>
        <v>0</v>
      </c>
      <c r="K1289" s="206">
        <f>'5 Driver Data'!K1289</f>
        <v>0</v>
      </c>
      <c r="L1289" s="1"/>
      <c r="M1289" s="216" t="str">
        <f>IF(D1289=0,"Blank",'3 Model Input'!E$44*'3 Model Input'!E$45)</f>
        <v>Blank</v>
      </c>
      <c r="N1289" s="197" t="str">
        <f t="shared" si="220"/>
        <v>Blank</v>
      </c>
      <c r="O1289" s="197" t="str">
        <f>IF(D1289=0,"Blank",'3 Model Input'!E$49*(1-'3 Model Input'!E$51))</f>
        <v>Blank</v>
      </c>
      <c r="P1289" s="197" t="str">
        <f t="shared" si="221"/>
        <v>Blank</v>
      </c>
      <c r="Q1289" s="197" t="str">
        <f>IF(D1289=0,"Blank",IF(D1289="BEV",E1289*(1-'3 Model Input'!E$54), E1289))</f>
        <v>Blank</v>
      </c>
      <c r="R1289" s="198" t="str">
        <f>IF(D1289=0,"Blank",IF(D1289="PHEV",F1289/G1289,F1289*(1-'3 Model Input'!E$54)/G1289))</f>
        <v>Blank</v>
      </c>
      <c r="S1289" s="198" t="str">
        <f>IF(D1289=0,"Blank",IF(D1289="PHEV",MIN(M1289,E1289),MIN(M1289,(E1289*(1-'3 Model Input'!E$54)))))</f>
        <v>Blank</v>
      </c>
      <c r="T1289" s="217" t="str">
        <f t="shared" si="222"/>
        <v>Blank</v>
      </c>
      <c r="U1289" s="89"/>
      <c r="V1289" s="216" t="str">
        <f>IF(D1289=0,"Blank",P1289*'3 Model Input'!E$50)</f>
        <v>Blank</v>
      </c>
      <c r="W1289" s="197" t="str">
        <f t="shared" si="223"/>
        <v>Blank</v>
      </c>
      <c r="X1289" s="197" t="str">
        <f t="shared" si="224"/>
        <v>Blank</v>
      </c>
      <c r="Y1289" s="197" t="str">
        <f t="shared" si="225"/>
        <v>Blank</v>
      </c>
      <c r="Z1289" s="197" t="str">
        <f t="shared" si="226"/>
        <v>Blank</v>
      </c>
      <c r="AA1289" s="223" t="str" cm="1">
        <f t="array" ref="AA1289">_xlfn.IFS(ISTEXT('3 Model Input'!F$70),"Missing",ISTEXT('3 Model Input'!I$70),"Missing",ISNUMBER('3 Model Input'!K$70),'3 Model Input'!K$70*P1289)</f>
        <v>Missing</v>
      </c>
      <c r="AB1289" s="89"/>
      <c r="AC1289" s="227" t="str" cm="1">
        <f t="array" ref="AC1289">IF(D1289=0,"Blank",_xlfn.IFS('3 Model Input'!E$61=1,(V1289*G1289)/T1289,'3 Model Input'!E$61=2,(W1289*G1289)/T1289,'3 Model Input'!E$61=3,(X1289*G1289)/T1289,'3 Model Input'!E$61=4,(Y1289*G1289)/T1289,'3 Model Input'!E$61=5,(Z1289*G1289)/T1289, ISTEXT('3 Model Input'!E$61),"Missing",'3 Model Input'!E$61=6,(AA1289*G1289)/T1289))</f>
        <v>Blank</v>
      </c>
      <c r="AD1289" s="202" t="str">
        <f t="shared" si="227"/>
        <v>Blank</v>
      </c>
      <c r="AE1289" s="202" t="str">
        <f t="shared" si="228"/>
        <v>Blank</v>
      </c>
      <c r="AF1289" s="217" t="str">
        <f t="shared" si="229"/>
        <v>Blank</v>
      </c>
      <c r="AG1289" s="9" t="str" cm="1">
        <f t="array" ref="AG1289">_xlfn.IFS(ISNUMBER(AC1289), "", ISNUMBER(SEARCH("Blank", AC1289)), "", ISERROR(AC1289), "Bad input on tab 3")</f>
        <v/>
      </c>
    </row>
    <row r="1290" spans="2:33" ht="15" customHeight="1" x14ac:dyDescent="0.75">
      <c r="B1290" s="205" t="str">
        <f>'5 Driver Data'!B1290</f>
        <v>1282</v>
      </c>
      <c r="C1290" s="193">
        <f>'5 Driver Data'!C1290</f>
        <v>0</v>
      </c>
      <c r="D1290" s="192">
        <f>'5 Driver Data'!D1290</f>
        <v>0</v>
      </c>
      <c r="E1290" s="191">
        <f>'5 Driver Data'!E1290</f>
        <v>0</v>
      </c>
      <c r="F1290" s="191">
        <f>'5 Driver Data'!F1290</f>
        <v>0</v>
      </c>
      <c r="G1290" s="191">
        <f>'5 Driver Data'!G1290</f>
        <v>0</v>
      </c>
      <c r="H1290" s="191">
        <f>'5 Driver Data'!H1290</f>
        <v>0</v>
      </c>
      <c r="I1290" s="191">
        <f>'5 Driver Data'!I1290</f>
        <v>0</v>
      </c>
      <c r="J1290" s="191">
        <f>'5 Driver Data'!J1290</f>
        <v>0</v>
      </c>
      <c r="K1290" s="206">
        <f>'5 Driver Data'!K1290</f>
        <v>0</v>
      </c>
      <c r="L1290" s="1"/>
      <c r="M1290" s="216" t="str">
        <f>IF(D1290=0,"Blank",'3 Model Input'!E$44*'3 Model Input'!E$45)</f>
        <v>Blank</v>
      </c>
      <c r="N1290" s="197" t="str">
        <f t="shared" si="220"/>
        <v>Blank</v>
      </c>
      <c r="O1290" s="197" t="str">
        <f>IF(D1290=0,"Blank",'3 Model Input'!E$49*(1-'3 Model Input'!E$51))</f>
        <v>Blank</v>
      </c>
      <c r="P1290" s="197" t="str">
        <f t="shared" si="221"/>
        <v>Blank</v>
      </c>
      <c r="Q1290" s="197" t="str">
        <f>IF(D1290=0,"Blank",IF(D1290="BEV",E1290*(1-'3 Model Input'!E$54), E1290))</f>
        <v>Blank</v>
      </c>
      <c r="R1290" s="198" t="str">
        <f>IF(D1290=0,"Blank",IF(D1290="PHEV",F1290/G1290,F1290*(1-'3 Model Input'!E$54)/G1290))</f>
        <v>Blank</v>
      </c>
      <c r="S1290" s="198" t="str">
        <f>IF(D1290=0,"Blank",IF(D1290="PHEV",MIN(M1290,E1290),MIN(M1290,(E1290*(1-'3 Model Input'!E$54)))))</f>
        <v>Blank</v>
      </c>
      <c r="T1290" s="217" t="str">
        <f t="shared" si="222"/>
        <v>Blank</v>
      </c>
      <c r="U1290" s="89"/>
      <c r="V1290" s="216" t="str">
        <f>IF(D1290=0,"Blank",P1290*'3 Model Input'!E$50)</f>
        <v>Blank</v>
      </c>
      <c r="W1290" s="197" t="str">
        <f t="shared" si="223"/>
        <v>Blank</v>
      </c>
      <c r="X1290" s="197" t="str">
        <f t="shared" si="224"/>
        <v>Blank</v>
      </c>
      <c r="Y1290" s="197" t="str">
        <f t="shared" si="225"/>
        <v>Blank</v>
      </c>
      <c r="Z1290" s="197" t="str">
        <f t="shared" si="226"/>
        <v>Blank</v>
      </c>
      <c r="AA1290" s="223" t="str" cm="1">
        <f t="array" ref="AA1290">_xlfn.IFS(ISTEXT('3 Model Input'!F$70),"Missing",ISTEXT('3 Model Input'!I$70),"Missing",ISNUMBER('3 Model Input'!K$70),'3 Model Input'!K$70*P1290)</f>
        <v>Missing</v>
      </c>
      <c r="AB1290" s="89"/>
      <c r="AC1290" s="227" t="str" cm="1">
        <f t="array" ref="AC1290">IF(D1290=0,"Blank",_xlfn.IFS('3 Model Input'!E$61=1,(V1290*G1290)/T1290,'3 Model Input'!E$61=2,(W1290*G1290)/T1290,'3 Model Input'!E$61=3,(X1290*G1290)/T1290,'3 Model Input'!E$61=4,(Y1290*G1290)/T1290,'3 Model Input'!E$61=5,(Z1290*G1290)/T1290, ISTEXT('3 Model Input'!E$61),"Missing",'3 Model Input'!E$61=6,(AA1290*G1290)/T1290))</f>
        <v>Blank</v>
      </c>
      <c r="AD1290" s="202" t="str">
        <f t="shared" si="227"/>
        <v>Blank</v>
      </c>
      <c r="AE1290" s="202" t="str">
        <f t="shared" si="228"/>
        <v>Blank</v>
      </c>
      <c r="AF1290" s="217" t="str">
        <f t="shared" si="229"/>
        <v>Blank</v>
      </c>
      <c r="AG1290" s="9" t="str" cm="1">
        <f t="array" ref="AG1290">_xlfn.IFS(ISNUMBER(AC1290), "", ISNUMBER(SEARCH("Blank", AC1290)), "", ISERROR(AC1290), "Bad input on tab 3")</f>
        <v/>
      </c>
    </row>
    <row r="1291" spans="2:33" ht="15" customHeight="1" x14ac:dyDescent="0.75">
      <c r="B1291" s="205" t="str">
        <f>'5 Driver Data'!B1291</f>
        <v>1283</v>
      </c>
      <c r="C1291" s="193">
        <f>'5 Driver Data'!C1291</f>
        <v>0</v>
      </c>
      <c r="D1291" s="192">
        <f>'5 Driver Data'!D1291</f>
        <v>0</v>
      </c>
      <c r="E1291" s="191">
        <f>'5 Driver Data'!E1291</f>
        <v>0</v>
      </c>
      <c r="F1291" s="191">
        <f>'5 Driver Data'!F1291</f>
        <v>0</v>
      </c>
      <c r="G1291" s="191">
        <f>'5 Driver Data'!G1291</f>
        <v>0</v>
      </c>
      <c r="H1291" s="191">
        <f>'5 Driver Data'!H1291</f>
        <v>0</v>
      </c>
      <c r="I1291" s="191">
        <f>'5 Driver Data'!I1291</f>
        <v>0</v>
      </c>
      <c r="J1291" s="191">
        <f>'5 Driver Data'!J1291</f>
        <v>0</v>
      </c>
      <c r="K1291" s="206">
        <f>'5 Driver Data'!K1291</f>
        <v>0</v>
      </c>
      <c r="L1291" s="1"/>
      <c r="M1291" s="216" t="str">
        <f>IF(D1291=0,"Blank",'3 Model Input'!E$44*'3 Model Input'!E$45)</f>
        <v>Blank</v>
      </c>
      <c r="N1291" s="197" t="str">
        <f t="shared" si="220"/>
        <v>Blank</v>
      </c>
      <c r="O1291" s="197" t="str">
        <f>IF(D1291=0,"Blank",'3 Model Input'!E$49*(1-'3 Model Input'!E$51))</f>
        <v>Blank</v>
      </c>
      <c r="P1291" s="197" t="str">
        <f t="shared" si="221"/>
        <v>Blank</v>
      </c>
      <c r="Q1291" s="197" t="str">
        <f>IF(D1291=0,"Blank",IF(D1291="BEV",E1291*(1-'3 Model Input'!E$54), E1291))</f>
        <v>Blank</v>
      </c>
      <c r="R1291" s="198" t="str">
        <f>IF(D1291=0,"Blank",IF(D1291="PHEV",F1291/G1291,F1291*(1-'3 Model Input'!E$54)/G1291))</f>
        <v>Blank</v>
      </c>
      <c r="S1291" s="198" t="str">
        <f>IF(D1291=0,"Blank",IF(D1291="PHEV",MIN(M1291,E1291),MIN(M1291,(E1291*(1-'3 Model Input'!E$54)))))</f>
        <v>Blank</v>
      </c>
      <c r="T1291" s="217" t="str">
        <f t="shared" si="222"/>
        <v>Blank</v>
      </c>
      <c r="U1291" s="89"/>
      <c r="V1291" s="216" t="str">
        <f>IF(D1291=0,"Blank",P1291*'3 Model Input'!E$50)</f>
        <v>Blank</v>
      </c>
      <c r="W1291" s="197" t="str">
        <f t="shared" si="223"/>
        <v>Blank</v>
      </c>
      <c r="X1291" s="197" t="str">
        <f t="shared" si="224"/>
        <v>Blank</v>
      </c>
      <c r="Y1291" s="197" t="str">
        <f t="shared" si="225"/>
        <v>Blank</v>
      </c>
      <c r="Z1291" s="197" t="str">
        <f t="shared" si="226"/>
        <v>Blank</v>
      </c>
      <c r="AA1291" s="223" t="str" cm="1">
        <f t="array" ref="AA1291">_xlfn.IFS(ISTEXT('3 Model Input'!F$70),"Missing",ISTEXT('3 Model Input'!I$70),"Missing",ISNUMBER('3 Model Input'!K$70),'3 Model Input'!K$70*P1291)</f>
        <v>Missing</v>
      </c>
      <c r="AB1291" s="89"/>
      <c r="AC1291" s="227" t="str" cm="1">
        <f t="array" ref="AC1291">IF(D1291=0,"Blank",_xlfn.IFS('3 Model Input'!E$61=1,(V1291*G1291)/T1291,'3 Model Input'!E$61=2,(W1291*G1291)/T1291,'3 Model Input'!E$61=3,(X1291*G1291)/T1291,'3 Model Input'!E$61=4,(Y1291*G1291)/T1291,'3 Model Input'!E$61=5,(Z1291*G1291)/T1291, ISTEXT('3 Model Input'!E$61),"Missing",'3 Model Input'!E$61=6,(AA1291*G1291)/T1291))</f>
        <v>Blank</v>
      </c>
      <c r="AD1291" s="202" t="str">
        <f t="shared" si="227"/>
        <v>Blank</v>
      </c>
      <c r="AE1291" s="202" t="str">
        <f t="shared" si="228"/>
        <v>Blank</v>
      </c>
      <c r="AF1291" s="217" t="str">
        <f t="shared" si="229"/>
        <v>Blank</v>
      </c>
      <c r="AG1291" s="9" t="str" cm="1">
        <f t="array" ref="AG1291">_xlfn.IFS(ISNUMBER(AC1291), "", ISNUMBER(SEARCH("Blank", AC1291)), "", ISERROR(AC1291), "Bad input on tab 3")</f>
        <v/>
      </c>
    </row>
    <row r="1292" spans="2:33" ht="15" customHeight="1" x14ac:dyDescent="0.75">
      <c r="B1292" s="205" t="str">
        <f>'5 Driver Data'!B1292</f>
        <v>1284</v>
      </c>
      <c r="C1292" s="193">
        <f>'5 Driver Data'!C1292</f>
        <v>0</v>
      </c>
      <c r="D1292" s="192">
        <f>'5 Driver Data'!D1292</f>
        <v>0</v>
      </c>
      <c r="E1292" s="191">
        <f>'5 Driver Data'!E1292</f>
        <v>0</v>
      </c>
      <c r="F1292" s="191">
        <f>'5 Driver Data'!F1292</f>
        <v>0</v>
      </c>
      <c r="G1292" s="191">
        <f>'5 Driver Data'!G1292</f>
        <v>0</v>
      </c>
      <c r="H1292" s="191">
        <f>'5 Driver Data'!H1292</f>
        <v>0</v>
      </c>
      <c r="I1292" s="191">
        <f>'5 Driver Data'!I1292</f>
        <v>0</v>
      </c>
      <c r="J1292" s="191">
        <f>'5 Driver Data'!J1292</f>
        <v>0</v>
      </c>
      <c r="K1292" s="206">
        <f>'5 Driver Data'!K1292</f>
        <v>0</v>
      </c>
      <c r="L1292" s="1"/>
      <c r="M1292" s="216" t="str">
        <f>IF(D1292=0,"Blank",'3 Model Input'!E$44*'3 Model Input'!E$45)</f>
        <v>Blank</v>
      </c>
      <c r="N1292" s="197" t="str">
        <f t="shared" si="220"/>
        <v>Blank</v>
      </c>
      <c r="O1292" s="197" t="str">
        <f>IF(D1292=0,"Blank",'3 Model Input'!E$49*(1-'3 Model Input'!E$51))</f>
        <v>Blank</v>
      </c>
      <c r="P1292" s="197" t="str">
        <f t="shared" si="221"/>
        <v>Blank</v>
      </c>
      <c r="Q1292" s="197" t="str">
        <f>IF(D1292=0,"Blank",IF(D1292="BEV",E1292*(1-'3 Model Input'!E$54), E1292))</f>
        <v>Blank</v>
      </c>
      <c r="R1292" s="198" t="str">
        <f>IF(D1292=0,"Blank",IF(D1292="PHEV",F1292/G1292,F1292*(1-'3 Model Input'!E$54)/G1292))</f>
        <v>Blank</v>
      </c>
      <c r="S1292" s="198" t="str">
        <f>IF(D1292=0,"Blank",IF(D1292="PHEV",MIN(M1292,E1292),MIN(M1292,(E1292*(1-'3 Model Input'!E$54)))))</f>
        <v>Blank</v>
      </c>
      <c r="T1292" s="217" t="str">
        <f t="shared" si="222"/>
        <v>Blank</v>
      </c>
      <c r="U1292" s="89"/>
      <c r="V1292" s="216" t="str">
        <f>IF(D1292=0,"Blank",P1292*'3 Model Input'!E$50)</f>
        <v>Blank</v>
      </c>
      <c r="W1292" s="197" t="str">
        <f t="shared" si="223"/>
        <v>Blank</v>
      </c>
      <c r="X1292" s="197" t="str">
        <f t="shared" si="224"/>
        <v>Blank</v>
      </c>
      <c r="Y1292" s="197" t="str">
        <f t="shared" si="225"/>
        <v>Blank</v>
      </c>
      <c r="Z1292" s="197" t="str">
        <f t="shared" si="226"/>
        <v>Blank</v>
      </c>
      <c r="AA1292" s="223" t="str" cm="1">
        <f t="array" ref="AA1292">_xlfn.IFS(ISTEXT('3 Model Input'!F$70),"Missing",ISTEXT('3 Model Input'!I$70),"Missing",ISNUMBER('3 Model Input'!K$70),'3 Model Input'!K$70*P1292)</f>
        <v>Missing</v>
      </c>
      <c r="AB1292" s="89"/>
      <c r="AC1292" s="227" t="str" cm="1">
        <f t="array" ref="AC1292">IF(D1292=0,"Blank",_xlfn.IFS('3 Model Input'!E$61=1,(V1292*G1292)/T1292,'3 Model Input'!E$61=2,(W1292*G1292)/T1292,'3 Model Input'!E$61=3,(X1292*G1292)/T1292,'3 Model Input'!E$61=4,(Y1292*G1292)/T1292,'3 Model Input'!E$61=5,(Z1292*G1292)/T1292, ISTEXT('3 Model Input'!E$61),"Missing",'3 Model Input'!E$61=6,(AA1292*G1292)/T1292))</f>
        <v>Blank</v>
      </c>
      <c r="AD1292" s="202" t="str">
        <f t="shared" si="227"/>
        <v>Blank</v>
      </c>
      <c r="AE1292" s="202" t="str">
        <f t="shared" si="228"/>
        <v>Blank</v>
      </c>
      <c r="AF1292" s="217" t="str">
        <f t="shared" si="229"/>
        <v>Blank</v>
      </c>
      <c r="AG1292" s="9" t="str" cm="1">
        <f t="array" ref="AG1292">_xlfn.IFS(ISNUMBER(AC1292), "", ISNUMBER(SEARCH("Blank", AC1292)), "", ISERROR(AC1292), "Bad input on tab 3")</f>
        <v/>
      </c>
    </row>
    <row r="1293" spans="2:33" ht="15" customHeight="1" x14ac:dyDescent="0.75">
      <c r="B1293" s="205" t="str">
        <f>'5 Driver Data'!B1293</f>
        <v>1285</v>
      </c>
      <c r="C1293" s="193">
        <f>'5 Driver Data'!C1293</f>
        <v>0</v>
      </c>
      <c r="D1293" s="192">
        <f>'5 Driver Data'!D1293</f>
        <v>0</v>
      </c>
      <c r="E1293" s="191">
        <f>'5 Driver Data'!E1293</f>
        <v>0</v>
      </c>
      <c r="F1293" s="191">
        <f>'5 Driver Data'!F1293</f>
        <v>0</v>
      </c>
      <c r="G1293" s="191">
        <f>'5 Driver Data'!G1293</f>
        <v>0</v>
      </c>
      <c r="H1293" s="191">
        <f>'5 Driver Data'!H1293</f>
        <v>0</v>
      </c>
      <c r="I1293" s="191">
        <f>'5 Driver Data'!I1293</f>
        <v>0</v>
      </c>
      <c r="J1293" s="191">
        <f>'5 Driver Data'!J1293</f>
        <v>0</v>
      </c>
      <c r="K1293" s="206">
        <f>'5 Driver Data'!K1293</f>
        <v>0</v>
      </c>
      <c r="L1293" s="1"/>
      <c r="M1293" s="216" t="str">
        <f>IF(D1293=0,"Blank",'3 Model Input'!E$44*'3 Model Input'!E$45)</f>
        <v>Blank</v>
      </c>
      <c r="N1293" s="197" t="str">
        <f t="shared" si="220"/>
        <v>Blank</v>
      </c>
      <c r="O1293" s="197" t="str">
        <f>IF(D1293=0,"Blank",'3 Model Input'!E$49*(1-'3 Model Input'!E$51))</f>
        <v>Blank</v>
      </c>
      <c r="P1293" s="197" t="str">
        <f t="shared" si="221"/>
        <v>Blank</v>
      </c>
      <c r="Q1293" s="197" t="str">
        <f>IF(D1293=0,"Blank",IF(D1293="BEV",E1293*(1-'3 Model Input'!E$54), E1293))</f>
        <v>Blank</v>
      </c>
      <c r="R1293" s="198" t="str">
        <f>IF(D1293=0,"Blank",IF(D1293="PHEV",F1293/G1293,F1293*(1-'3 Model Input'!E$54)/G1293))</f>
        <v>Blank</v>
      </c>
      <c r="S1293" s="198" t="str">
        <f>IF(D1293=0,"Blank",IF(D1293="PHEV",MIN(M1293,E1293),MIN(M1293,(E1293*(1-'3 Model Input'!E$54)))))</f>
        <v>Blank</v>
      </c>
      <c r="T1293" s="217" t="str">
        <f t="shared" si="222"/>
        <v>Blank</v>
      </c>
      <c r="U1293" s="89"/>
      <c r="V1293" s="216" t="str">
        <f>IF(D1293=0,"Blank",P1293*'3 Model Input'!E$50)</f>
        <v>Blank</v>
      </c>
      <c r="W1293" s="197" t="str">
        <f t="shared" si="223"/>
        <v>Blank</v>
      </c>
      <c r="X1293" s="197" t="str">
        <f t="shared" si="224"/>
        <v>Blank</v>
      </c>
      <c r="Y1293" s="197" t="str">
        <f t="shared" si="225"/>
        <v>Blank</v>
      </c>
      <c r="Z1293" s="197" t="str">
        <f t="shared" si="226"/>
        <v>Blank</v>
      </c>
      <c r="AA1293" s="223" t="str" cm="1">
        <f t="array" ref="AA1293">_xlfn.IFS(ISTEXT('3 Model Input'!F$70),"Missing",ISTEXT('3 Model Input'!I$70),"Missing",ISNUMBER('3 Model Input'!K$70),'3 Model Input'!K$70*P1293)</f>
        <v>Missing</v>
      </c>
      <c r="AB1293" s="89"/>
      <c r="AC1293" s="227" t="str" cm="1">
        <f t="array" ref="AC1293">IF(D1293=0,"Blank",_xlfn.IFS('3 Model Input'!E$61=1,(V1293*G1293)/T1293,'3 Model Input'!E$61=2,(W1293*G1293)/T1293,'3 Model Input'!E$61=3,(X1293*G1293)/T1293,'3 Model Input'!E$61=4,(Y1293*G1293)/T1293,'3 Model Input'!E$61=5,(Z1293*G1293)/T1293, ISTEXT('3 Model Input'!E$61),"Missing",'3 Model Input'!E$61=6,(AA1293*G1293)/T1293))</f>
        <v>Blank</v>
      </c>
      <c r="AD1293" s="202" t="str">
        <f t="shared" si="227"/>
        <v>Blank</v>
      </c>
      <c r="AE1293" s="202" t="str">
        <f t="shared" si="228"/>
        <v>Blank</v>
      </c>
      <c r="AF1293" s="217" t="str">
        <f t="shared" si="229"/>
        <v>Blank</v>
      </c>
      <c r="AG1293" s="9" t="str" cm="1">
        <f t="array" ref="AG1293">_xlfn.IFS(ISNUMBER(AC1293), "", ISNUMBER(SEARCH("Blank", AC1293)), "", ISERROR(AC1293), "Bad input on tab 3")</f>
        <v/>
      </c>
    </row>
    <row r="1294" spans="2:33" ht="15" customHeight="1" x14ac:dyDescent="0.75">
      <c r="B1294" s="205" t="str">
        <f>'5 Driver Data'!B1294</f>
        <v>1286</v>
      </c>
      <c r="C1294" s="193">
        <f>'5 Driver Data'!C1294</f>
        <v>0</v>
      </c>
      <c r="D1294" s="192">
        <f>'5 Driver Data'!D1294</f>
        <v>0</v>
      </c>
      <c r="E1294" s="191">
        <f>'5 Driver Data'!E1294</f>
        <v>0</v>
      </c>
      <c r="F1294" s="191">
        <f>'5 Driver Data'!F1294</f>
        <v>0</v>
      </c>
      <c r="G1294" s="191">
        <f>'5 Driver Data'!G1294</f>
        <v>0</v>
      </c>
      <c r="H1294" s="191">
        <f>'5 Driver Data'!H1294</f>
        <v>0</v>
      </c>
      <c r="I1294" s="191">
        <f>'5 Driver Data'!I1294</f>
        <v>0</v>
      </c>
      <c r="J1294" s="191">
        <f>'5 Driver Data'!J1294</f>
        <v>0</v>
      </c>
      <c r="K1294" s="206">
        <f>'5 Driver Data'!K1294</f>
        <v>0</v>
      </c>
      <c r="L1294" s="1"/>
      <c r="M1294" s="216" t="str">
        <f>IF(D1294=0,"Blank",'3 Model Input'!E$44*'3 Model Input'!E$45)</f>
        <v>Blank</v>
      </c>
      <c r="N1294" s="197" t="str">
        <f t="shared" si="220"/>
        <v>Blank</v>
      </c>
      <c r="O1294" s="197" t="str">
        <f>IF(D1294=0,"Blank",'3 Model Input'!E$49*(1-'3 Model Input'!E$51))</f>
        <v>Blank</v>
      </c>
      <c r="P1294" s="197" t="str">
        <f t="shared" si="221"/>
        <v>Blank</v>
      </c>
      <c r="Q1294" s="197" t="str">
        <f>IF(D1294=0,"Blank",IF(D1294="BEV",E1294*(1-'3 Model Input'!E$54), E1294))</f>
        <v>Blank</v>
      </c>
      <c r="R1294" s="198" t="str">
        <f>IF(D1294=0,"Blank",IF(D1294="PHEV",F1294/G1294,F1294*(1-'3 Model Input'!E$54)/G1294))</f>
        <v>Blank</v>
      </c>
      <c r="S1294" s="198" t="str">
        <f>IF(D1294=0,"Blank",IF(D1294="PHEV",MIN(M1294,E1294),MIN(M1294,(E1294*(1-'3 Model Input'!E$54)))))</f>
        <v>Blank</v>
      </c>
      <c r="T1294" s="217" t="str">
        <f t="shared" si="222"/>
        <v>Blank</v>
      </c>
      <c r="U1294" s="89"/>
      <c r="V1294" s="216" t="str">
        <f>IF(D1294=0,"Blank",P1294*'3 Model Input'!E$50)</f>
        <v>Blank</v>
      </c>
      <c r="W1294" s="197" t="str">
        <f t="shared" si="223"/>
        <v>Blank</v>
      </c>
      <c r="X1294" s="197" t="str">
        <f t="shared" si="224"/>
        <v>Blank</v>
      </c>
      <c r="Y1294" s="197" t="str">
        <f t="shared" si="225"/>
        <v>Blank</v>
      </c>
      <c r="Z1294" s="197" t="str">
        <f t="shared" si="226"/>
        <v>Blank</v>
      </c>
      <c r="AA1294" s="223" t="str" cm="1">
        <f t="array" ref="AA1294">_xlfn.IFS(ISTEXT('3 Model Input'!F$70),"Missing",ISTEXT('3 Model Input'!I$70),"Missing",ISNUMBER('3 Model Input'!K$70),'3 Model Input'!K$70*P1294)</f>
        <v>Missing</v>
      </c>
      <c r="AB1294" s="89"/>
      <c r="AC1294" s="227" t="str" cm="1">
        <f t="array" ref="AC1294">IF(D1294=0,"Blank",_xlfn.IFS('3 Model Input'!E$61=1,(V1294*G1294)/T1294,'3 Model Input'!E$61=2,(W1294*G1294)/T1294,'3 Model Input'!E$61=3,(X1294*G1294)/T1294,'3 Model Input'!E$61=4,(Y1294*G1294)/T1294,'3 Model Input'!E$61=5,(Z1294*G1294)/T1294, ISTEXT('3 Model Input'!E$61),"Missing",'3 Model Input'!E$61=6,(AA1294*G1294)/T1294))</f>
        <v>Blank</v>
      </c>
      <c r="AD1294" s="202" t="str">
        <f t="shared" si="227"/>
        <v>Blank</v>
      </c>
      <c r="AE1294" s="202" t="str">
        <f t="shared" si="228"/>
        <v>Blank</v>
      </c>
      <c r="AF1294" s="217" t="str">
        <f t="shared" si="229"/>
        <v>Blank</v>
      </c>
      <c r="AG1294" s="9" t="str" cm="1">
        <f t="array" ref="AG1294">_xlfn.IFS(ISNUMBER(AC1294), "", ISNUMBER(SEARCH("Blank", AC1294)), "", ISERROR(AC1294), "Bad input on tab 3")</f>
        <v/>
      </c>
    </row>
    <row r="1295" spans="2:33" ht="15" customHeight="1" x14ac:dyDescent="0.75">
      <c r="B1295" s="205" t="str">
        <f>'5 Driver Data'!B1295</f>
        <v>1287</v>
      </c>
      <c r="C1295" s="193">
        <f>'5 Driver Data'!C1295</f>
        <v>0</v>
      </c>
      <c r="D1295" s="192">
        <f>'5 Driver Data'!D1295</f>
        <v>0</v>
      </c>
      <c r="E1295" s="191">
        <f>'5 Driver Data'!E1295</f>
        <v>0</v>
      </c>
      <c r="F1295" s="191">
        <f>'5 Driver Data'!F1295</f>
        <v>0</v>
      </c>
      <c r="G1295" s="191">
        <f>'5 Driver Data'!G1295</f>
        <v>0</v>
      </c>
      <c r="H1295" s="191">
        <f>'5 Driver Data'!H1295</f>
        <v>0</v>
      </c>
      <c r="I1295" s="191">
        <f>'5 Driver Data'!I1295</f>
        <v>0</v>
      </c>
      <c r="J1295" s="191">
        <f>'5 Driver Data'!J1295</f>
        <v>0</v>
      </c>
      <c r="K1295" s="206">
        <f>'5 Driver Data'!K1295</f>
        <v>0</v>
      </c>
      <c r="L1295" s="1"/>
      <c r="M1295" s="216" t="str">
        <f>IF(D1295=0,"Blank",'3 Model Input'!E$44*'3 Model Input'!E$45)</f>
        <v>Blank</v>
      </c>
      <c r="N1295" s="197" t="str">
        <f t="shared" si="220"/>
        <v>Blank</v>
      </c>
      <c r="O1295" s="197" t="str">
        <f>IF(D1295=0,"Blank",'3 Model Input'!E$49*(1-'3 Model Input'!E$51))</f>
        <v>Blank</v>
      </c>
      <c r="P1295" s="197" t="str">
        <f t="shared" si="221"/>
        <v>Blank</v>
      </c>
      <c r="Q1295" s="197" t="str">
        <f>IF(D1295=0,"Blank",IF(D1295="BEV",E1295*(1-'3 Model Input'!E$54), E1295))</f>
        <v>Blank</v>
      </c>
      <c r="R1295" s="198" t="str">
        <f>IF(D1295=0,"Blank",IF(D1295="PHEV",F1295/G1295,F1295*(1-'3 Model Input'!E$54)/G1295))</f>
        <v>Blank</v>
      </c>
      <c r="S1295" s="198" t="str">
        <f>IF(D1295=0,"Blank",IF(D1295="PHEV",MIN(M1295,E1295),MIN(M1295,(E1295*(1-'3 Model Input'!E$54)))))</f>
        <v>Blank</v>
      </c>
      <c r="T1295" s="217" t="str">
        <f t="shared" si="222"/>
        <v>Blank</v>
      </c>
      <c r="U1295" s="89"/>
      <c r="V1295" s="216" t="str">
        <f>IF(D1295=0,"Blank",P1295*'3 Model Input'!E$50)</f>
        <v>Blank</v>
      </c>
      <c r="W1295" s="197" t="str">
        <f t="shared" si="223"/>
        <v>Blank</v>
      </c>
      <c r="X1295" s="197" t="str">
        <f t="shared" si="224"/>
        <v>Blank</v>
      </c>
      <c r="Y1295" s="197" t="str">
        <f t="shared" si="225"/>
        <v>Blank</v>
      </c>
      <c r="Z1295" s="197" t="str">
        <f t="shared" si="226"/>
        <v>Blank</v>
      </c>
      <c r="AA1295" s="223" t="str" cm="1">
        <f t="array" ref="AA1295">_xlfn.IFS(ISTEXT('3 Model Input'!F$70),"Missing",ISTEXT('3 Model Input'!I$70),"Missing",ISNUMBER('3 Model Input'!K$70),'3 Model Input'!K$70*P1295)</f>
        <v>Missing</v>
      </c>
      <c r="AB1295" s="89"/>
      <c r="AC1295" s="227" t="str" cm="1">
        <f t="array" ref="AC1295">IF(D1295=0,"Blank",_xlfn.IFS('3 Model Input'!E$61=1,(V1295*G1295)/T1295,'3 Model Input'!E$61=2,(W1295*G1295)/T1295,'3 Model Input'!E$61=3,(X1295*G1295)/T1295,'3 Model Input'!E$61=4,(Y1295*G1295)/T1295,'3 Model Input'!E$61=5,(Z1295*G1295)/T1295, ISTEXT('3 Model Input'!E$61),"Missing",'3 Model Input'!E$61=6,(AA1295*G1295)/T1295))</f>
        <v>Blank</v>
      </c>
      <c r="AD1295" s="202" t="str">
        <f t="shared" si="227"/>
        <v>Blank</v>
      </c>
      <c r="AE1295" s="202" t="str">
        <f t="shared" si="228"/>
        <v>Blank</v>
      </c>
      <c r="AF1295" s="217" t="str">
        <f t="shared" si="229"/>
        <v>Blank</v>
      </c>
      <c r="AG1295" s="9" t="str" cm="1">
        <f t="array" ref="AG1295">_xlfn.IFS(ISNUMBER(AC1295), "", ISNUMBER(SEARCH("Blank", AC1295)), "", ISERROR(AC1295), "Bad input on tab 3")</f>
        <v/>
      </c>
    </row>
    <row r="1296" spans="2:33" ht="15" customHeight="1" x14ac:dyDescent="0.75">
      <c r="B1296" s="205" t="str">
        <f>'5 Driver Data'!B1296</f>
        <v>1288</v>
      </c>
      <c r="C1296" s="193">
        <f>'5 Driver Data'!C1296</f>
        <v>0</v>
      </c>
      <c r="D1296" s="192">
        <f>'5 Driver Data'!D1296</f>
        <v>0</v>
      </c>
      <c r="E1296" s="191">
        <f>'5 Driver Data'!E1296</f>
        <v>0</v>
      </c>
      <c r="F1296" s="191">
        <f>'5 Driver Data'!F1296</f>
        <v>0</v>
      </c>
      <c r="G1296" s="191">
        <f>'5 Driver Data'!G1296</f>
        <v>0</v>
      </c>
      <c r="H1296" s="191">
        <f>'5 Driver Data'!H1296</f>
        <v>0</v>
      </c>
      <c r="I1296" s="191">
        <f>'5 Driver Data'!I1296</f>
        <v>0</v>
      </c>
      <c r="J1296" s="191">
        <f>'5 Driver Data'!J1296</f>
        <v>0</v>
      </c>
      <c r="K1296" s="206">
        <f>'5 Driver Data'!K1296</f>
        <v>0</v>
      </c>
      <c r="L1296" s="1"/>
      <c r="M1296" s="216" t="str">
        <f>IF(D1296=0,"Blank",'3 Model Input'!E$44*'3 Model Input'!E$45)</f>
        <v>Blank</v>
      </c>
      <c r="N1296" s="197" t="str">
        <f t="shared" si="220"/>
        <v>Blank</v>
      </c>
      <c r="O1296" s="197" t="str">
        <f>IF(D1296=0,"Blank",'3 Model Input'!E$49*(1-'3 Model Input'!E$51))</f>
        <v>Blank</v>
      </c>
      <c r="P1296" s="197" t="str">
        <f t="shared" si="221"/>
        <v>Blank</v>
      </c>
      <c r="Q1296" s="197" t="str">
        <f>IF(D1296=0,"Blank",IF(D1296="BEV",E1296*(1-'3 Model Input'!E$54), E1296))</f>
        <v>Blank</v>
      </c>
      <c r="R1296" s="198" t="str">
        <f>IF(D1296=0,"Blank",IF(D1296="PHEV",F1296/G1296,F1296*(1-'3 Model Input'!E$54)/G1296))</f>
        <v>Blank</v>
      </c>
      <c r="S1296" s="198" t="str">
        <f>IF(D1296=0,"Blank",IF(D1296="PHEV",MIN(M1296,E1296),MIN(M1296,(E1296*(1-'3 Model Input'!E$54)))))</f>
        <v>Blank</v>
      </c>
      <c r="T1296" s="217" t="str">
        <f t="shared" si="222"/>
        <v>Blank</v>
      </c>
      <c r="U1296" s="89"/>
      <c r="V1296" s="216" t="str">
        <f>IF(D1296=0,"Blank",P1296*'3 Model Input'!E$50)</f>
        <v>Blank</v>
      </c>
      <c r="W1296" s="197" t="str">
        <f t="shared" si="223"/>
        <v>Blank</v>
      </c>
      <c r="X1296" s="197" t="str">
        <f t="shared" si="224"/>
        <v>Blank</v>
      </c>
      <c r="Y1296" s="197" t="str">
        <f t="shared" si="225"/>
        <v>Blank</v>
      </c>
      <c r="Z1296" s="197" t="str">
        <f t="shared" si="226"/>
        <v>Blank</v>
      </c>
      <c r="AA1296" s="223" t="str" cm="1">
        <f t="array" ref="AA1296">_xlfn.IFS(ISTEXT('3 Model Input'!F$70),"Missing",ISTEXT('3 Model Input'!I$70),"Missing",ISNUMBER('3 Model Input'!K$70),'3 Model Input'!K$70*P1296)</f>
        <v>Missing</v>
      </c>
      <c r="AB1296" s="89"/>
      <c r="AC1296" s="227" t="str" cm="1">
        <f t="array" ref="AC1296">IF(D1296=0,"Blank",_xlfn.IFS('3 Model Input'!E$61=1,(V1296*G1296)/T1296,'3 Model Input'!E$61=2,(W1296*G1296)/T1296,'3 Model Input'!E$61=3,(X1296*G1296)/T1296,'3 Model Input'!E$61=4,(Y1296*G1296)/T1296,'3 Model Input'!E$61=5,(Z1296*G1296)/T1296, ISTEXT('3 Model Input'!E$61),"Missing",'3 Model Input'!E$61=6,(AA1296*G1296)/T1296))</f>
        <v>Blank</v>
      </c>
      <c r="AD1296" s="202" t="str">
        <f t="shared" si="227"/>
        <v>Blank</v>
      </c>
      <c r="AE1296" s="202" t="str">
        <f t="shared" si="228"/>
        <v>Blank</v>
      </c>
      <c r="AF1296" s="217" t="str">
        <f t="shared" si="229"/>
        <v>Blank</v>
      </c>
      <c r="AG1296" s="9" t="str" cm="1">
        <f t="array" ref="AG1296">_xlfn.IFS(ISNUMBER(AC1296), "", ISNUMBER(SEARCH("Blank", AC1296)), "", ISERROR(AC1296), "Bad input on tab 3")</f>
        <v/>
      </c>
    </row>
    <row r="1297" spans="2:33" ht="15" customHeight="1" x14ac:dyDescent="0.75">
      <c r="B1297" s="205" t="str">
        <f>'5 Driver Data'!B1297</f>
        <v>1289</v>
      </c>
      <c r="C1297" s="193">
        <f>'5 Driver Data'!C1297</f>
        <v>0</v>
      </c>
      <c r="D1297" s="192">
        <f>'5 Driver Data'!D1297</f>
        <v>0</v>
      </c>
      <c r="E1297" s="191">
        <f>'5 Driver Data'!E1297</f>
        <v>0</v>
      </c>
      <c r="F1297" s="191">
        <f>'5 Driver Data'!F1297</f>
        <v>0</v>
      </c>
      <c r="G1297" s="191">
        <f>'5 Driver Data'!G1297</f>
        <v>0</v>
      </c>
      <c r="H1297" s="191">
        <f>'5 Driver Data'!H1297</f>
        <v>0</v>
      </c>
      <c r="I1297" s="191">
        <f>'5 Driver Data'!I1297</f>
        <v>0</v>
      </c>
      <c r="J1297" s="191">
        <f>'5 Driver Data'!J1297</f>
        <v>0</v>
      </c>
      <c r="K1297" s="206">
        <f>'5 Driver Data'!K1297</f>
        <v>0</v>
      </c>
      <c r="L1297" s="1"/>
      <c r="M1297" s="216" t="str">
        <f>IF(D1297=0,"Blank",'3 Model Input'!E$44*'3 Model Input'!E$45)</f>
        <v>Blank</v>
      </c>
      <c r="N1297" s="197" t="str">
        <f t="shared" si="220"/>
        <v>Blank</v>
      </c>
      <c r="O1297" s="197" t="str">
        <f>IF(D1297=0,"Blank",'3 Model Input'!E$49*(1-'3 Model Input'!E$51))</f>
        <v>Blank</v>
      </c>
      <c r="P1297" s="197" t="str">
        <f t="shared" si="221"/>
        <v>Blank</v>
      </c>
      <c r="Q1297" s="197" t="str">
        <f>IF(D1297=0,"Blank",IF(D1297="BEV",E1297*(1-'3 Model Input'!E$54), E1297))</f>
        <v>Blank</v>
      </c>
      <c r="R1297" s="198" t="str">
        <f>IF(D1297=0,"Blank",IF(D1297="PHEV",F1297/G1297,F1297*(1-'3 Model Input'!E$54)/G1297))</f>
        <v>Blank</v>
      </c>
      <c r="S1297" s="198" t="str">
        <f>IF(D1297=0,"Blank",IF(D1297="PHEV",MIN(M1297,E1297),MIN(M1297,(E1297*(1-'3 Model Input'!E$54)))))</f>
        <v>Blank</v>
      </c>
      <c r="T1297" s="217" t="str">
        <f t="shared" si="222"/>
        <v>Blank</v>
      </c>
      <c r="U1297" s="89"/>
      <c r="V1297" s="216" t="str">
        <f>IF(D1297=0,"Blank",P1297*'3 Model Input'!E$50)</f>
        <v>Blank</v>
      </c>
      <c r="W1297" s="197" t="str">
        <f t="shared" si="223"/>
        <v>Blank</v>
      </c>
      <c r="X1297" s="197" t="str">
        <f t="shared" si="224"/>
        <v>Blank</v>
      </c>
      <c r="Y1297" s="197" t="str">
        <f t="shared" si="225"/>
        <v>Blank</v>
      </c>
      <c r="Z1297" s="197" t="str">
        <f t="shared" si="226"/>
        <v>Blank</v>
      </c>
      <c r="AA1297" s="223" t="str" cm="1">
        <f t="array" ref="AA1297">_xlfn.IFS(ISTEXT('3 Model Input'!F$70),"Missing",ISTEXT('3 Model Input'!I$70),"Missing",ISNUMBER('3 Model Input'!K$70),'3 Model Input'!K$70*P1297)</f>
        <v>Missing</v>
      </c>
      <c r="AB1297" s="89"/>
      <c r="AC1297" s="227" t="str" cm="1">
        <f t="array" ref="AC1297">IF(D1297=0,"Blank",_xlfn.IFS('3 Model Input'!E$61=1,(V1297*G1297)/T1297,'3 Model Input'!E$61=2,(W1297*G1297)/T1297,'3 Model Input'!E$61=3,(X1297*G1297)/T1297,'3 Model Input'!E$61=4,(Y1297*G1297)/T1297,'3 Model Input'!E$61=5,(Z1297*G1297)/T1297, ISTEXT('3 Model Input'!E$61),"Missing",'3 Model Input'!E$61=6,(AA1297*G1297)/T1297))</f>
        <v>Blank</v>
      </c>
      <c r="AD1297" s="202" t="str">
        <f t="shared" si="227"/>
        <v>Blank</v>
      </c>
      <c r="AE1297" s="202" t="str">
        <f t="shared" si="228"/>
        <v>Blank</v>
      </c>
      <c r="AF1297" s="217" t="str">
        <f t="shared" si="229"/>
        <v>Blank</v>
      </c>
      <c r="AG1297" s="9" t="str" cm="1">
        <f t="array" ref="AG1297">_xlfn.IFS(ISNUMBER(AC1297), "", ISNUMBER(SEARCH("Blank", AC1297)), "", ISERROR(AC1297), "Bad input on tab 3")</f>
        <v/>
      </c>
    </row>
    <row r="1298" spans="2:33" ht="15" customHeight="1" x14ac:dyDescent="0.75">
      <c r="B1298" s="205" t="str">
        <f>'5 Driver Data'!B1298</f>
        <v>1290</v>
      </c>
      <c r="C1298" s="193">
        <f>'5 Driver Data'!C1298</f>
        <v>0</v>
      </c>
      <c r="D1298" s="192">
        <f>'5 Driver Data'!D1298</f>
        <v>0</v>
      </c>
      <c r="E1298" s="191">
        <f>'5 Driver Data'!E1298</f>
        <v>0</v>
      </c>
      <c r="F1298" s="191">
        <f>'5 Driver Data'!F1298</f>
        <v>0</v>
      </c>
      <c r="G1298" s="191">
        <f>'5 Driver Data'!G1298</f>
        <v>0</v>
      </c>
      <c r="H1298" s="191">
        <f>'5 Driver Data'!H1298</f>
        <v>0</v>
      </c>
      <c r="I1298" s="191">
        <f>'5 Driver Data'!I1298</f>
        <v>0</v>
      </c>
      <c r="J1298" s="191">
        <f>'5 Driver Data'!J1298</f>
        <v>0</v>
      </c>
      <c r="K1298" s="206">
        <f>'5 Driver Data'!K1298</f>
        <v>0</v>
      </c>
      <c r="L1298" s="1"/>
      <c r="M1298" s="216" t="str">
        <f>IF(D1298=0,"Blank",'3 Model Input'!E$44*'3 Model Input'!E$45)</f>
        <v>Blank</v>
      </c>
      <c r="N1298" s="197" t="str">
        <f t="shared" si="220"/>
        <v>Blank</v>
      </c>
      <c r="O1298" s="197" t="str">
        <f>IF(D1298=0,"Blank",'3 Model Input'!E$49*(1-'3 Model Input'!E$51))</f>
        <v>Blank</v>
      </c>
      <c r="P1298" s="197" t="str">
        <f t="shared" si="221"/>
        <v>Blank</v>
      </c>
      <c r="Q1298" s="197" t="str">
        <f>IF(D1298=0,"Blank",IF(D1298="BEV",E1298*(1-'3 Model Input'!E$54), E1298))</f>
        <v>Blank</v>
      </c>
      <c r="R1298" s="198" t="str">
        <f>IF(D1298=0,"Blank",IF(D1298="PHEV",F1298/G1298,F1298*(1-'3 Model Input'!E$54)/G1298))</f>
        <v>Blank</v>
      </c>
      <c r="S1298" s="198" t="str">
        <f>IF(D1298=0,"Blank",IF(D1298="PHEV",MIN(M1298,E1298),MIN(M1298,(E1298*(1-'3 Model Input'!E$54)))))</f>
        <v>Blank</v>
      </c>
      <c r="T1298" s="217" t="str">
        <f t="shared" si="222"/>
        <v>Blank</v>
      </c>
      <c r="U1298" s="89"/>
      <c r="V1298" s="216" t="str">
        <f>IF(D1298=0,"Blank",P1298*'3 Model Input'!E$50)</f>
        <v>Blank</v>
      </c>
      <c r="W1298" s="197" t="str">
        <f t="shared" si="223"/>
        <v>Blank</v>
      </c>
      <c r="X1298" s="197" t="str">
        <f t="shared" si="224"/>
        <v>Blank</v>
      </c>
      <c r="Y1298" s="197" t="str">
        <f t="shared" si="225"/>
        <v>Blank</v>
      </c>
      <c r="Z1298" s="197" t="str">
        <f t="shared" si="226"/>
        <v>Blank</v>
      </c>
      <c r="AA1298" s="223" t="str" cm="1">
        <f t="array" ref="AA1298">_xlfn.IFS(ISTEXT('3 Model Input'!F$70),"Missing",ISTEXT('3 Model Input'!I$70),"Missing",ISNUMBER('3 Model Input'!K$70),'3 Model Input'!K$70*P1298)</f>
        <v>Missing</v>
      </c>
      <c r="AB1298" s="89"/>
      <c r="AC1298" s="227" t="str" cm="1">
        <f t="array" ref="AC1298">IF(D1298=0,"Blank",_xlfn.IFS('3 Model Input'!E$61=1,(V1298*G1298)/T1298,'3 Model Input'!E$61=2,(W1298*G1298)/T1298,'3 Model Input'!E$61=3,(X1298*G1298)/T1298,'3 Model Input'!E$61=4,(Y1298*G1298)/T1298,'3 Model Input'!E$61=5,(Z1298*G1298)/T1298, ISTEXT('3 Model Input'!E$61),"Missing",'3 Model Input'!E$61=6,(AA1298*G1298)/T1298))</f>
        <v>Blank</v>
      </c>
      <c r="AD1298" s="202" t="str">
        <f t="shared" si="227"/>
        <v>Blank</v>
      </c>
      <c r="AE1298" s="202" t="str">
        <f t="shared" si="228"/>
        <v>Blank</v>
      </c>
      <c r="AF1298" s="217" t="str">
        <f t="shared" si="229"/>
        <v>Blank</v>
      </c>
      <c r="AG1298" s="9" t="str" cm="1">
        <f t="array" ref="AG1298">_xlfn.IFS(ISNUMBER(AC1298), "", ISNUMBER(SEARCH("Blank", AC1298)), "", ISERROR(AC1298), "Bad input on tab 3")</f>
        <v/>
      </c>
    </row>
    <row r="1299" spans="2:33" ht="15" customHeight="1" x14ac:dyDescent="0.75">
      <c r="B1299" s="205" t="str">
        <f>'5 Driver Data'!B1299</f>
        <v>1291</v>
      </c>
      <c r="C1299" s="193">
        <f>'5 Driver Data'!C1299</f>
        <v>0</v>
      </c>
      <c r="D1299" s="192">
        <f>'5 Driver Data'!D1299</f>
        <v>0</v>
      </c>
      <c r="E1299" s="191">
        <f>'5 Driver Data'!E1299</f>
        <v>0</v>
      </c>
      <c r="F1299" s="191">
        <f>'5 Driver Data'!F1299</f>
        <v>0</v>
      </c>
      <c r="G1299" s="191">
        <f>'5 Driver Data'!G1299</f>
        <v>0</v>
      </c>
      <c r="H1299" s="191">
        <f>'5 Driver Data'!H1299</f>
        <v>0</v>
      </c>
      <c r="I1299" s="191">
        <f>'5 Driver Data'!I1299</f>
        <v>0</v>
      </c>
      <c r="J1299" s="191">
        <f>'5 Driver Data'!J1299</f>
        <v>0</v>
      </c>
      <c r="K1299" s="206">
        <f>'5 Driver Data'!K1299</f>
        <v>0</v>
      </c>
      <c r="L1299" s="1"/>
      <c r="M1299" s="216" t="str">
        <f>IF(D1299=0,"Blank",'3 Model Input'!E$44*'3 Model Input'!E$45)</f>
        <v>Blank</v>
      </c>
      <c r="N1299" s="197" t="str">
        <f t="shared" si="220"/>
        <v>Blank</v>
      </c>
      <c r="O1299" s="197" t="str">
        <f>IF(D1299=0,"Blank",'3 Model Input'!E$49*(1-'3 Model Input'!E$51))</f>
        <v>Blank</v>
      </c>
      <c r="P1299" s="197" t="str">
        <f t="shared" si="221"/>
        <v>Blank</v>
      </c>
      <c r="Q1299" s="197" t="str">
        <f>IF(D1299=0,"Blank",IF(D1299="BEV",E1299*(1-'3 Model Input'!E$54), E1299))</f>
        <v>Blank</v>
      </c>
      <c r="R1299" s="198" t="str">
        <f>IF(D1299=0,"Blank",IF(D1299="PHEV",F1299/G1299,F1299*(1-'3 Model Input'!E$54)/G1299))</f>
        <v>Blank</v>
      </c>
      <c r="S1299" s="198" t="str">
        <f>IF(D1299=0,"Blank",IF(D1299="PHEV",MIN(M1299,E1299),MIN(M1299,(E1299*(1-'3 Model Input'!E$54)))))</f>
        <v>Blank</v>
      </c>
      <c r="T1299" s="217" t="str">
        <f t="shared" si="222"/>
        <v>Blank</v>
      </c>
      <c r="U1299" s="89"/>
      <c r="V1299" s="216" t="str">
        <f>IF(D1299=0,"Blank",P1299*'3 Model Input'!E$50)</f>
        <v>Blank</v>
      </c>
      <c r="W1299" s="197" t="str">
        <f t="shared" si="223"/>
        <v>Blank</v>
      </c>
      <c r="X1299" s="197" t="str">
        <f t="shared" si="224"/>
        <v>Blank</v>
      </c>
      <c r="Y1299" s="197" t="str">
        <f t="shared" si="225"/>
        <v>Blank</v>
      </c>
      <c r="Z1299" s="197" t="str">
        <f t="shared" si="226"/>
        <v>Blank</v>
      </c>
      <c r="AA1299" s="223" t="str" cm="1">
        <f t="array" ref="AA1299">_xlfn.IFS(ISTEXT('3 Model Input'!F$70),"Missing",ISTEXT('3 Model Input'!I$70),"Missing",ISNUMBER('3 Model Input'!K$70),'3 Model Input'!K$70*P1299)</f>
        <v>Missing</v>
      </c>
      <c r="AB1299" s="89"/>
      <c r="AC1299" s="227" t="str" cm="1">
        <f t="array" ref="AC1299">IF(D1299=0,"Blank",_xlfn.IFS('3 Model Input'!E$61=1,(V1299*G1299)/T1299,'3 Model Input'!E$61=2,(W1299*G1299)/T1299,'3 Model Input'!E$61=3,(X1299*G1299)/T1299,'3 Model Input'!E$61=4,(Y1299*G1299)/T1299,'3 Model Input'!E$61=5,(Z1299*G1299)/T1299, ISTEXT('3 Model Input'!E$61),"Missing",'3 Model Input'!E$61=6,(AA1299*G1299)/T1299))</f>
        <v>Blank</v>
      </c>
      <c r="AD1299" s="202" t="str">
        <f t="shared" si="227"/>
        <v>Blank</v>
      </c>
      <c r="AE1299" s="202" t="str">
        <f t="shared" si="228"/>
        <v>Blank</v>
      </c>
      <c r="AF1299" s="217" t="str">
        <f t="shared" si="229"/>
        <v>Blank</v>
      </c>
      <c r="AG1299" s="9" t="str" cm="1">
        <f t="array" ref="AG1299">_xlfn.IFS(ISNUMBER(AC1299), "", ISNUMBER(SEARCH("Blank", AC1299)), "", ISERROR(AC1299), "Bad input on tab 3")</f>
        <v/>
      </c>
    </row>
    <row r="1300" spans="2:33" ht="15" customHeight="1" x14ac:dyDescent="0.75">
      <c r="B1300" s="205" t="str">
        <f>'5 Driver Data'!B1300</f>
        <v>1292</v>
      </c>
      <c r="C1300" s="193">
        <f>'5 Driver Data'!C1300</f>
        <v>0</v>
      </c>
      <c r="D1300" s="192">
        <f>'5 Driver Data'!D1300</f>
        <v>0</v>
      </c>
      <c r="E1300" s="191">
        <f>'5 Driver Data'!E1300</f>
        <v>0</v>
      </c>
      <c r="F1300" s="191">
        <f>'5 Driver Data'!F1300</f>
        <v>0</v>
      </c>
      <c r="G1300" s="191">
        <f>'5 Driver Data'!G1300</f>
        <v>0</v>
      </c>
      <c r="H1300" s="191">
        <f>'5 Driver Data'!H1300</f>
        <v>0</v>
      </c>
      <c r="I1300" s="191">
        <f>'5 Driver Data'!I1300</f>
        <v>0</v>
      </c>
      <c r="J1300" s="191">
        <f>'5 Driver Data'!J1300</f>
        <v>0</v>
      </c>
      <c r="K1300" s="206">
        <f>'5 Driver Data'!K1300</f>
        <v>0</v>
      </c>
      <c r="L1300" s="1"/>
      <c r="M1300" s="216" t="str">
        <f>IF(D1300=0,"Blank",'3 Model Input'!E$44*'3 Model Input'!E$45)</f>
        <v>Blank</v>
      </c>
      <c r="N1300" s="197" t="str">
        <f t="shared" si="220"/>
        <v>Blank</v>
      </c>
      <c r="O1300" s="197" t="str">
        <f>IF(D1300=0,"Blank",'3 Model Input'!E$49*(1-'3 Model Input'!E$51))</f>
        <v>Blank</v>
      </c>
      <c r="P1300" s="197" t="str">
        <f t="shared" si="221"/>
        <v>Blank</v>
      </c>
      <c r="Q1300" s="197" t="str">
        <f>IF(D1300=0,"Blank",IF(D1300="BEV",E1300*(1-'3 Model Input'!E$54), E1300))</f>
        <v>Blank</v>
      </c>
      <c r="R1300" s="198" t="str">
        <f>IF(D1300=0,"Blank",IF(D1300="PHEV",F1300/G1300,F1300*(1-'3 Model Input'!E$54)/G1300))</f>
        <v>Blank</v>
      </c>
      <c r="S1300" s="198" t="str">
        <f>IF(D1300=0,"Blank",IF(D1300="PHEV",MIN(M1300,E1300),MIN(M1300,(E1300*(1-'3 Model Input'!E$54)))))</f>
        <v>Blank</v>
      </c>
      <c r="T1300" s="217" t="str">
        <f t="shared" si="222"/>
        <v>Blank</v>
      </c>
      <c r="U1300" s="89"/>
      <c r="V1300" s="216" t="str">
        <f>IF(D1300=0,"Blank",P1300*'3 Model Input'!E$50)</f>
        <v>Blank</v>
      </c>
      <c r="W1300" s="197" t="str">
        <f t="shared" si="223"/>
        <v>Blank</v>
      </c>
      <c r="X1300" s="197" t="str">
        <f t="shared" si="224"/>
        <v>Blank</v>
      </c>
      <c r="Y1300" s="197" t="str">
        <f t="shared" si="225"/>
        <v>Blank</v>
      </c>
      <c r="Z1300" s="197" t="str">
        <f t="shared" si="226"/>
        <v>Blank</v>
      </c>
      <c r="AA1300" s="223" t="str" cm="1">
        <f t="array" ref="AA1300">_xlfn.IFS(ISTEXT('3 Model Input'!F$70),"Missing",ISTEXT('3 Model Input'!I$70),"Missing",ISNUMBER('3 Model Input'!K$70),'3 Model Input'!K$70*P1300)</f>
        <v>Missing</v>
      </c>
      <c r="AB1300" s="89"/>
      <c r="AC1300" s="227" t="str" cm="1">
        <f t="array" ref="AC1300">IF(D1300=0,"Blank",_xlfn.IFS('3 Model Input'!E$61=1,(V1300*G1300)/T1300,'3 Model Input'!E$61=2,(W1300*G1300)/T1300,'3 Model Input'!E$61=3,(X1300*G1300)/T1300,'3 Model Input'!E$61=4,(Y1300*G1300)/T1300,'3 Model Input'!E$61=5,(Z1300*G1300)/T1300, ISTEXT('3 Model Input'!E$61),"Missing",'3 Model Input'!E$61=6,(AA1300*G1300)/T1300))</f>
        <v>Blank</v>
      </c>
      <c r="AD1300" s="202" t="str">
        <f t="shared" si="227"/>
        <v>Blank</v>
      </c>
      <c r="AE1300" s="202" t="str">
        <f t="shared" si="228"/>
        <v>Blank</v>
      </c>
      <c r="AF1300" s="217" t="str">
        <f t="shared" si="229"/>
        <v>Blank</v>
      </c>
      <c r="AG1300" s="9" t="str" cm="1">
        <f t="array" ref="AG1300">_xlfn.IFS(ISNUMBER(AC1300), "", ISNUMBER(SEARCH("Blank", AC1300)), "", ISERROR(AC1300), "Bad input on tab 3")</f>
        <v/>
      </c>
    </row>
    <row r="1301" spans="2:33" ht="15" customHeight="1" x14ac:dyDescent="0.75">
      <c r="B1301" s="205" t="str">
        <f>'5 Driver Data'!B1301</f>
        <v>1293</v>
      </c>
      <c r="C1301" s="193">
        <f>'5 Driver Data'!C1301</f>
        <v>0</v>
      </c>
      <c r="D1301" s="192">
        <f>'5 Driver Data'!D1301</f>
        <v>0</v>
      </c>
      <c r="E1301" s="191">
        <f>'5 Driver Data'!E1301</f>
        <v>0</v>
      </c>
      <c r="F1301" s="191">
        <f>'5 Driver Data'!F1301</f>
        <v>0</v>
      </c>
      <c r="G1301" s="191">
        <f>'5 Driver Data'!G1301</f>
        <v>0</v>
      </c>
      <c r="H1301" s="191">
        <f>'5 Driver Data'!H1301</f>
        <v>0</v>
      </c>
      <c r="I1301" s="191">
        <f>'5 Driver Data'!I1301</f>
        <v>0</v>
      </c>
      <c r="J1301" s="191">
        <f>'5 Driver Data'!J1301</f>
        <v>0</v>
      </c>
      <c r="K1301" s="206">
        <f>'5 Driver Data'!K1301</f>
        <v>0</v>
      </c>
      <c r="L1301" s="1"/>
      <c r="M1301" s="216" t="str">
        <f>IF(D1301=0,"Blank",'3 Model Input'!E$44*'3 Model Input'!E$45)</f>
        <v>Blank</v>
      </c>
      <c r="N1301" s="197" t="str">
        <f t="shared" si="220"/>
        <v>Blank</v>
      </c>
      <c r="O1301" s="197" t="str">
        <f>IF(D1301=0,"Blank",'3 Model Input'!E$49*(1-'3 Model Input'!E$51))</f>
        <v>Blank</v>
      </c>
      <c r="P1301" s="197" t="str">
        <f t="shared" si="221"/>
        <v>Blank</v>
      </c>
      <c r="Q1301" s="197" t="str">
        <f>IF(D1301=0,"Blank",IF(D1301="BEV",E1301*(1-'3 Model Input'!E$54), E1301))</f>
        <v>Blank</v>
      </c>
      <c r="R1301" s="198" t="str">
        <f>IF(D1301=0,"Blank",IF(D1301="PHEV",F1301/G1301,F1301*(1-'3 Model Input'!E$54)/G1301))</f>
        <v>Blank</v>
      </c>
      <c r="S1301" s="198" t="str">
        <f>IF(D1301=0,"Blank",IF(D1301="PHEV",MIN(M1301,E1301),MIN(M1301,(E1301*(1-'3 Model Input'!E$54)))))</f>
        <v>Blank</v>
      </c>
      <c r="T1301" s="217" t="str">
        <f t="shared" si="222"/>
        <v>Blank</v>
      </c>
      <c r="U1301" s="89"/>
      <c r="V1301" s="216" t="str">
        <f>IF(D1301=0,"Blank",P1301*'3 Model Input'!E$50)</f>
        <v>Blank</v>
      </c>
      <c r="W1301" s="197" t="str">
        <f t="shared" si="223"/>
        <v>Blank</v>
      </c>
      <c r="X1301" s="197" t="str">
        <f t="shared" si="224"/>
        <v>Blank</v>
      </c>
      <c r="Y1301" s="197" t="str">
        <f t="shared" si="225"/>
        <v>Blank</v>
      </c>
      <c r="Z1301" s="197" t="str">
        <f t="shared" si="226"/>
        <v>Blank</v>
      </c>
      <c r="AA1301" s="223" t="str" cm="1">
        <f t="array" ref="AA1301">_xlfn.IFS(ISTEXT('3 Model Input'!F$70),"Missing",ISTEXT('3 Model Input'!I$70),"Missing",ISNUMBER('3 Model Input'!K$70),'3 Model Input'!K$70*P1301)</f>
        <v>Missing</v>
      </c>
      <c r="AB1301" s="89"/>
      <c r="AC1301" s="227" t="str" cm="1">
        <f t="array" ref="AC1301">IF(D1301=0,"Blank",_xlfn.IFS('3 Model Input'!E$61=1,(V1301*G1301)/T1301,'3 Model Input'!E$61=2,(W1301*G1301)/T1301,'3 Model Input'!E$61=3,(X1301*G1301)/T1301,'3 Model Input'!E$61=4,(Y1301*G1301)/T1301,'3 Model Input'!E$61=5,(Z1301*G1301)/T1301, ISTEXT('3 Model Input'!E$61),"Missing",'3 Model Input'!E$61=6,(AA1301*G1301)/T1301))</f>
        <v>Blank</v>
      </c>
      <c r="AD1301" s="202" t="str">
        <f t="shared" si="227"/>
        <v>Blank</v>
      </c>
      <c r="AE1301" s="202" t="str">
        <f t="shared" si="228"/>
        <v>Blank</v>
      </c>
      <c r="AF1301" s="217" t="str">
        <f t="shared" si="229"/>
        <v>Blank</v>
      </c>
      <c r="AG1301" s="9" t="str" cm="1">
        <f t="array" ref="AG1301">_xlfn.IFS(ISNUMBER(AC1301), "", ISNUMBER(SEARCH("Blank", AC1301)), "", ISERROR(AC1301), "Bad input on tab 3")</f>
        <v/>
      </c>
    </row>
    <row r="1302" spans="2:33" ht="15" customHeight="1" x14ac:dyDescent="0.75">
      <c r="B1302" s="205" t="str">
        <f>'5 Driver Data'!B1302</f>
        <v>1294</v>
      </c>
      <c r="C1302" s="193">
        <f>'5 Driver Data'!C1302</f>
        <v>0</v>
      </c>
      <c r="D1302" s="192">
        <f>'5 Driver Data'!D1302</f>
        <v>0</v>
      </c>
      <c r="E1302" s="191">
        <f>'5 Driver Data'!E1302</f>
        <v>0</v>
      </c>
      <c r="F1302" s="191">
        <f>'5 Driver Data'!F1302</f>
        <v>0</v>
      </c>
      <c r="G1302" s="191">
        <f>'5 Driver Data'!G1302</f>
        <v>0</v>
      </c>
      <c r="H1302" s="191">
        <f>'5 Driver Data'!H1302</f>
        <v>0</v>
      </c>
      <c r="I1302" s="191">
        <f>'5 Driver Data'!I1302</f>
        <v>0</v>
      </c>
      <c r="J1302" s="191">
        <f>'5 Driver Data'!J1302</f>
        <v>0</v>
      </c>
      <c r="K1302" s="206">
        <f>'5 Driver Data'!K1302</f>
        <v>0</v>
      </c>
      <c r="L1302" s="1"/>
      <c r="M1302" s="216" t="str">
        <f>IF(D1302=0,"Blank",'3 Model Input'!E$44*'3 Model Input'!E$45)</f>
        <v>Blank</v>
      </c>
      <c r="N1302" s="197" t="str">
        <f t="shared" si="220"/>
        <v>Blank</v>
      </c>
      <c r="O1302" s="197" t="str">
        <f>IF(D1302=0,"Blank",'3 Model Input'!E$49*(1-'3 Model Input'!E$51))</f>
        <v>Blank</v>
      </c>
      <c r="P1302" s="197" t="str">
        <f t="shared" si="221"/>
        <v>Blank</v>
      </c>
      <c r="Q1302" s="197" t="str">
        <f>IF(D1302=0,"Blank",IF(D1302="BEV",E1302*(1-'3 Model Input'!E$54), E1302))</f>
        <v>Blank</v>
      </c>
      <c r="R1302" s="198" t="str">
        <f>IF(D1302=0,"Blank",IF(D1302="PHEV",F1302/G1302,F1302*(1-'3 Model Input'!E$54)/G1302))</f>
        <v>Blank</v>
      </c>
      <c r="S1302" s="198" t="str">
        <f>IF(D1302=0,"Blank",IF(D1302="PHEV",MIN(M1302,E1302),MIN(M1302,(E1302*(1-'3 Model Input'!E$54)))))</f>
        <v>Blank</v>
      </c>
      <c r="T1302" s="217" t="str">
        <f t="shared" si="222"/>
        <v>Blank</v>
      </c>
      <c r="U1302" s="89"/>
      <c r="V1302" s="216" t="str">
        <f>IF(D1302=0,"Blank",P1302*'3 Model Input'!E$50)</f>
        <v>Blank</v>
      </c>
      <c r="W1302" s="197" t="str">
        <f t="shared" si="223"/>
        <v>Blank</v>
      </c>
      <c r="X1302" s="197" t="str">
        <f t="shared" si="224"/>
        <v>Blank</v>
      </c>
      <c r="Y1302" s="197" t="str">
        <f t="shared" si="225"/>
        <v>Blank</v>
      </c>
      <c r="Z1302" s="197" t="str">
        <f t="shared" si="226"/>
        <v>Blank</v>
      </c>
      <c r="AA1302" s="223" t="str" cm="1">
        <f t="array" ref="AA1302">_xlfn.IFS(ISTEXT('3 Model Input'!F$70),"Missing",ISTEXT('3 Model Input'!I$70),"Missing",ISNUMBER('3 Model Input'!K$70),'3 Model Input'!K$70*P1302)</f>
        <v>Missing</v>
      </c>
      <c r="AB1302" s="89"/>
      <c r="AC1302" s="227" t="str" cm="1">
        <f t="array" ref="AC1302">IF(D1302=0,"Blank",_xlfn.IFS('3 Model Input'!E$61=1,(V1302*G1302)/T1302,'3 Model Input'!E$61=2,(W1302*G1302)/T1302,'3 Model Input'!E$61=3,(X1302*G1302)/T1302,'3 Model Input'!E$61=4,(Y1302*G1302)/T1302,'3 Model Input'!E$61=5,(Z1302*G1302)/T1302, ISTEXT('3 Model Input'!E$61),"Missing",'3 Model Input'!E$61=6,(AA1302*G1302)/T1302))</f>
        <v>Blank</v>
      </c>
      <c r="AD1302" s="202" t="str">
        <f t="shared" si="227"/>
        <v>Blank</v>
      </c>
      <c r="AE1302" s="202" t="str">
        <f t="shared" si="228"/>
        <v>Blank</v>
      </c>
      <c r="AF1302" s="217" t="str">
        <f t="shared" si="229"/>
        <v>Blank</v>
      </c>
      <c r="AG1302" s="9" t="str" cm="1">
        <f t="array" ref="AG1302">_xlfn.IFS(ISNUMBER(AC1302), "", ISNUMBER(SEARCH("Blank", AC1302)), "", ISERROR(AC1302), "Bad input on tab 3")</f>
        <v/>
      </c>
    </row>
    <row r="1303" spans="2:33" ht="15" customHeight="1" x14ac:dyDescent="0.75">
      <c r="B1303" s="205" t="str">
        <f>'5 Driver Data'!B1303</f>
        <v>1295</v>
      </c>
      <c r="C1303" s="193">
        <f>'5 Driver Data'!C1303</f>
        <v>0</v>
      </c>
      <c r="D1303" s="192">
        <f>'5 Driver Data'!D1303</f>
        <v>0</v>
      </c>
      <c r="E1303" s="191">
        <f>'5 Driver Data'!E1303</f>
        <v>0</v>
      </c>
      <c r="F1303" s="191">
        <f>'5 Driver Data'!F1303</f>
        <v>0</v>
      </c>
      <c r="G1303" s="191">
        <f>'5 Driver Data'!G1303</f>
        <v>0</v>
      </c>
      <c r="H1303" s="191">
        <f>'5 Driver Data'!H1303</f>
        <v>0</v>
      </c>
      <c r="I1303" s="191">
        <f>'5 Driver Data'!I1303</f>
        <v>0</v>
      </c>
      <c r="J1303" s="191">
        <f>'5 Driver Data'!J1303</f>
        <v>0</v>
      </c>
      <c r="K1303" s="206">
        <f>'5 Driver Data'!K1303</f>
        <v>0</v>
      </c>
      <c r="L1303" s="1"/>
      <c r="M1303" s="216" t="str">
        <f>IF(D1303=0,"Blank",'3 Model Input'!E$44*'3 Model Input'!E$45)</f>
        <v>Blank</v>
      </c>
      <c r="N1303" s="197" t="str">
        <f t="shared" si="220"/>
        <v>Blank</v>
      </c>
      <c r="O1303" s="197" t="str">
        <f>IF(D1303=0,"Blank",'3 Model Input'!E$49*(1-'3 Model Input'!E$51))</f>
        <v>Blank</v>
      </c>
      <c r="P1303" s="197" t="str">
        <f t="shared" si="221"/>
        <v>Blank</v>
      </c>
      <c r="Q1303" s="197" t="str">
        <f>IF(D1303=0,"Blank",IF(D1303="BEV",E1303*(1-'3 Model Input'!E$54), E1303))</f>
        <v>Blank</v>
      </c>
      <c r="R1303" s="198" t="str">
        <f>IF(D1303=0,"Blank",IF(D1303="PHEV",F1303/G1303,F1303*(1-'3 Model Input'!E$54)/G1303))</f>
        <v>Blank</v>
      </c>
      <c r="S1303" s="198" t="str">
        <f>IF(D1303=0,"Blank",IF(D1303="PHEV",MIN(M1303,E1303),MIN(M1303,(E1303*(1-'3 Model Input'!E$54)))))</f>
        <v>Blank</v>
      </c>
      <c r="T1303" s="217" t="str">
        <f t="shared" si="222"/>
        <v>Blank</v>
      </c>
      <c r="U1303" s="89"/>
      <c r="V1303" s="216" t="str">
        <f>IF(D1303=0,"Blank",P1303*'3 Model Input'!E$50)</f>
        <v>Blank</v>
      </c>
      <c r="W1303" s="197" t="str">
        <f t="shared" si="223"/>
        <v>Blank</v>
      </c>
      <c r="X1303" s="197" t="str">
        <f t="shared" si="224"/>
        <v>Blank</v>
      </c>
      <c r="Y1303" s="197" t="str">
        <f t="shared" si="225"/>
        <v>Blank</v>
      </c>
      <c r="Z1303" s="197" t="str">
        <f t="shared" si="226"/>
        <v>Blank</v>
      </c>
      <c r="AA1303" s="223" t="str" cm="1">
        <f t="array" ref="AA1303">_xlfn.IFS(ISTEXT('3 Model Input'!F$70),"Missing",ISTEXT('3 Model Input'!I$70),"Missing",ISNUMBER('3 Model Input'!K$70),'3 Model Input'!K$70*P1303)</f>
        <v>Missing</v>
      </c>
      <c r="AB1303" s="89"/>
      <c r="AC1303" s="227" t="str" cm="1">
        <f t="array" ref="AC1303">IF(D1303=0,"Blank",_xlfn.IFS('3 Model Input'!E$61=1,(V1303*G1303)/T1303,'3 Model Input'!E$61=2,(W1303*G1303)/T1303,'3 Model Input'!E$61=3,(X1303*G1303)/T1303,'3 Model Input'!E$61=4,(Y1303*G1303)/T1303,'3 Model Input'!E$61=5,(Z1303*G1303)/T1303, ISTEXT('3 Model Input'!E$61),"Missing",'3 Model Input'!E$61=6,(AA1303*G1303)/T1303))</f>
        <v>Blank</v>
      </c>
      <c r="AD1303" s="202" t="str">
        <f t="shared" si="227"/>
        <v>Blank</v>
      </c>
      <c r="AE1303" s="202" t="str">
        <f t="shared" si="228"/>
        <v>Blank</v>
      </c>
      <c r="AF1303" s="217" t="str">
        <f t="shared" si="229"/>
        <v>Blank</v>
      </c>
      <c r="AG1303" s="9" t="str" cm="1">
        <f t="array" ref="AG1303">_xlfn.IFS(ISNUMBER(AC1303), "", ISNUMBER(SEARCH("Blank", AC1303)), "", ISERROR(AC1303), "Bad input on tab 3")</f>
        <v/>
      </c>
    </row>
    <row r="1304" spans="2:33" ht="15" customHeight="1" x14ac:dyDescent="0.75">
      <c r="B1304" s="205" t="str">
        <f>'5 Driver Data'!B1304</f>
        <v>1296</v>
      </c>
      <c r="C1304" s="193">
        <f>'5 Driver Data'!C1304</f>
        <v>0</v>
      </c>
      <c r="D1304" s="192">
        <f>'5 Driver Data'!D1304</f>
        <v>0</v>
      </c>
      <c r="E1304" s="191">
        <f>'5 Driver Data'!E1304</f>
        <v>0</v>
      </c>
      <c r="F1304" s="191">
        <f>'5 Driver Data'!F1304</f>
        <v>0</v>
      </c>
      <c r="G1304" s="191">
        <f>'5 Driver Data'!G1304</f>
        <v>0</v>
      </c>
      <c r="H1304" s="191">
        <f>'5 Driver Data'!H1304</f>
        <v>0</v>
      </c>
      <c r="I1304" s="191">
        <f>'5 Driver Data'!I1304</f>
        <v>0</v>
      </c>
      <c r="J1304" s="191">
        <f>'5 Driver Data'!J1304</f>
        <v>0</v>
      </c>
      <c r="K1304" s="206">
        <f>'5 Driver Data'!K1304</f>
        <v>0</v>
      </c>
      <c r="L1304" s="1"/>
      <c r="M1304" s="216" t="str">
        <f>IF(D1304=0,"Blank",'3 Model Input'!E$44*'3 Model Input'!E$45)</f>
        <v>Blank</v>
      </c>
      <c r="N1304" s="197" t="str">
        <f t="shared" si="220"/>
        <v>Blank</v>
      </c>
      <c r="O1304" s="197" t="str">
        <f>IF(D1304=0,"Blank",'3 Model Input'!E$49*(1-'3 Model Input'!E$51))</f>
        <v>Blank</v>
      </c>
      <c r="P1304" s="197" t="str">
        <f t="shared" si="221"/>
        <v>Blank</v>
      </c>
      <c r="Q1304" s="197" t="str">
        <f>IF(D1304=0,"Blank",IF(D1304="BEV",E1304*(1-'3 Model Input'!E$54), E1304))</f>
        <v>Blank</v>
      </c>
      <c r="R1304" s="198" t="str">
        <f>IF(D1304=0,"Blank",IF(D1304="PHEV",F1304/G1304,F1304*(1-'3 Model Input'!E$54)/G1304))</f>
        <v>Blank</v>
      </c>
      <c r="S1304" s="198" t="str">
        <f>IF(D1304=0,"Blank",IF(D1304="PHEV",MIN(M1304,E1304),MIN(M1304,(E1304*(1-'3 Model Input'!E$54)))))</f>
        <v>Blank</v>
      </c>
      <c r="T1304" s="217" t="str">
        <f t="shared" si="222"/>
        <v>Blank</v>
      </c>
      <c r="U1304" s="89"/>
      <c r="V1304" s="216" t="str">
        <f>IF(D1304=0,"Blank",P1304*'3 Model Input'!E$50)</f>
        <v>Blank</v>
      </c>
      <c r="W1304" s="197" t="str">
        <f t="shared" si="223"/>
        <v>Blank</v>
      </c>
      <c r="X1304" s="197" t="str">
        <f t="shared" si="224"/>
        <v>Blank</v>
      </c>
      <c r="Y1304" s="197" t="str">
        <f t="shared" si="225"/>
        <v>Blank</v>
      </c>
      <c r="Z1304" s="197" t="str">
        <f t="shared" si="226"/>
        <v>Blank</v>
      </c>
      <c r="AA1304" s="223" t="str" cm="1">
        <f t="array" ref="AA1304">_xlfn.IFS(ISTEXT('3 Model Input'!F$70),"Missing",ISTEXT('3 Model Input'!I$70),"Missing",ISNUMBER('3 Model Input'!K$70),'3 Model Input'!K$70*P1304)</f>
        <v>Missing</v>
      </c>
      <c r="AB1304" s="89"/>
      <c r="AC1304" s="227" t="str" cm="1">
        <f t="array" ref="AC1304">IF(D1304=0,"Blank",_xlfn.IFS('3 Model Input'!E$61=1,(V1304*G1304)/T1304,'3 Model Input'!E$61=2,(W1304*G1304)/T1304,'3 Model Input'!E$61=3,(X1304*G1304)/T1304,'3 Model Input'!E$61=4,(Y1304*G1304)/T1304,'3 Model Input'!E$61=5,(Z1304*G1304)/T1304, ISTEXT('3 Model Input'!E$61),"Missing",'3 Model Input'!E$61=6,(AA1304*G1304)/T1304))</f>
        <v>Blank</v>
      </c>
      <c r="AD1304" s="202" t="str">
        <f t="shared" si="227"/>
        <v>Blank</v>
      </c>
      <c r="AE1304" s="202" t="str">
        <f t="shared" si="228"/>
        <v>Blank</v>
      </c>
      <c r="AF1304" s="217" t="str">
        <f t="shared" si="229"/>
        <v>Blank</v>
      </c>
      <c r="AG1304" s="9" t="str" cm="1">
        <f t="array" ref="AG1304">_xlfn.IFS(ISNUMBER(AC1304), "", ISNUMBER(SEARCH("Blank", AC1304)), "", ISERROR(AC1304), "Bad input on tab 3")</f>
        <v/>
      </c>
    </row>
    <row r="1305" spans="2:33" ht="15" customHeight="1" x14ac:dyDescent="0.75">
      <c r="B1305" s="205" t="str">
        <f>'5 Driver Data'!B1305</f>
        <v>1297</v>
      </c>
      <c r="C1305" s="193">
        <f>'5 Driver Data'!C1305</f>
        <v>0</v>
      </c>
      <c r="D1305" s="192">
        <f>'5 Driver Data'!D1305</f>
        <v>0</v>
      </c>
      <c r="E1305" s="191">
        <f>'5 Driver Data'!E1305</f>
        <v>0</v>
      </c>
      <c r="F1305" s="191">
        <f>'5 Driver Data'!F1305</f>
        <v>0</v>
      </c>
      <c r="G1305" s="191">
        <f>'5 Driver Data'!G1305</f>
        <v>0</v>
      </c>
      <c r="H1305" s="191">
        <f>'5 Driver Data'!H1305</f>
        <v>0</v>
      </c>
      <c r="I1305" s="191">
        <f>'5 Driver Data'!I1305</f>
        <v>0</v>
      </c>
      <c r="J1305" s="191">
        <f>'5 Driver Data'!J1305</f>
        <v>0</v>
      </c>
      <c r="K1305" s="206">
        <f>'5 Driver Data'!K1305</f>
        <v>0</v>
      </c>
      <c r="L1305" s="1"/>
      <c r="M1305" s="216" t="str">
        <f>IF(D1305=0,"Blank",'3 Model Input'!E$44*'3 Model Input'!E$45)</f>
        <v>Blank</v>
      </c>
      <c r="N1305" s="197" t="str">
        <f t="shared" si="220"/>
        <v>Blank</v>
      </c>
      <c r="O1305" s="197" t="str">
        <f>IF(D1305=0,"Blank",'3 Model Input'!E$49*(1-'3 Model Input'!E$51))</f>
        <v>Blank</v>
      </c>
      <c r="P1305" s="197" t="str">
        <f t="shared" si="221"/>
        <v>Blank</v>
      </c>
      <c r="Q1305" s="197" t="str">
        <f>IF(D1305=0,"Blank",IF(D1305="BEV",E1305*(1-'3 Model Input'!E$54), E1305))</f>
        <v>Blank</v>
      </c>
      <c r="R1305" s="198" t="str">
        <f>IF(D1305=0,"Blank",IF(D1305="PHEV",F1305/G1305,F1305*(1-'3 Model Input'!E$54)/G1305))</f>
        <v>Blank</v>
      </c>
      <c r="S1305" s="198" t="str">
        <f>IF(D1305=0,"Blank",IF(D1305="PHEV",MIN(M1305,E1305),MIN(M1305,(E1305*(1-'3 Model Input'!E$54)))))</f>
        <v>Blank</v>
      </c>
      <c r="T1305" s="217" t="str">
        <f t="shared" si="222"/>
        <v>Blank</v>
      </c>
      <c r="U1305" s="89"/>
      <c r="V1305" s="216" t="str">
        <f>IF(D1305=0,"Blank",P1305*'3 Model Input'!E$50)</f>
        <v>Blank</v>
      </c>
      <c r="W1305" s="197" t="str">
        <f t="shared" si="223"/>
        <v>Blank</v>
      </c>
      <c r="X1305" s="197" t="str">
        <f t="shared" si="224"/>
        <v>Blank</v>
      </c>
      <c r="Y1305" s="197" t="str">
        <f t="shared" si="225"/>
        <v>Blank</v>
      </c>
      <c r="Z1305" s="197" t="str">
        <f t="shared" si="226"/>
        <v>Blank</v>
      </c>
      <c r="AA1305" s="223" t="str" cm="1">
        <f t="array" ref="AA1305">_xlfn.IFS(ISTEXT('3 Model Input'!F$70),"Missing",ISTEXT('3 Model Input'!I$70),"Missing",ISNUMBER('3 Model Input'!K$70),'3 Model Input'!K$70*P1305)</f>
        <v>Missing</v>
      </c>
      <c r="AB1305" s="89"/>
      <c r="AC1305" s="227" t="str" cm="1">
        <f t="array" ref="AC1305">IF(D1305=0,"Blank",_xlfn.IFS('3 Model Input'!E$61=1,(V1305*G1305)/T1305,'3 Model Input'!E$61=2,(W1305*G1305)/T1305,'3 Model Input'!E$61=3,(X1305*G1305)/T1305,'3 Model Input'!E$61=4,(Y1305*G1305)/T1305,'3 Model Input'!E$61=5,(Z1305*G1305)/T1305, ISTEXT('3 Model Input'!E$61),"Missing",'3 Model Input'!E$61=6,(AA1305*G1305)/T1305))</f>
        <v>Blank</v>
      </c>
      <c r="AD1305" s="202" t="str">
        <f t="shared" si="227"/>
        <v>Blank</v>
      </c>
      <c r="AE1305" s="202" t="str">
        <f t="shared" si="228"/>
        <v>Blank</v>
      </c>
      <c r="AF1305" s="217" t="str">
        <f t="shared" si="229"/>
        <v>Blank</v>
      </c>
      <c r="AG1305" s="9" t="str" cm="1">
        <f t="array" ref="AG1305">_xlfn.IFS(ISNUMBER(AC1305), "", ISNUMBER(SEARCH("Blank", AC1305)), "", ISERROR(AC1305), "Bad input on tab 3")</f>
        <v/>
      </c>
    </row>
    <row r="1306" spans="2:33" ht="15" customHeight="1" x14ac:dyDescent="0.75">
      <c r="B1306" s="205" t="str">
        <f>'5 Driver Data'!B1306</f>
        <v>1298</v>
      </c>
      <c r="C1306" s="193">
        <f>'5 Driver Data'!C1306</f>
        <v>0</v>
      </c>
      <c r="D1306" s="192">
        <f>'5 Driver Data'!D1306</f>
        <v>0</v>
      </c>
      <c r="E1306" s="191">
        <f>'5 Driver Data'!E1306</f>
        <v>0</v>
      </c>
      <c r="F1306" s="191">
        <f>'5 Driver Data'!F1306</f>
        <v>0</v>
      </c>
      <c r="G1306" s="191">
        <f>'5 Driver Data'!G1306</f>
        <v>0</v>
      </c>
      <c r="H1306" s="191">
        <f>'5 Driver Data'!H1306</f>
        <v>0</v>
      </c>
      <c r="I1306" s="191">
        <f>'5 Driver Data'!I1306</f>
        <v>0</v>
      </c>
      <c r="J1306" s="191">
        <f>'5 Driver Data'!J1306</f>
        <v>0</v>
      </c>
      <c r="K1306" s="206">
        <f>'5 Driver Data'!K1306</f>
        <v>0</v>
      </c>
      <c r="L1306" s="1"/>
      <c r="M1306" s="216" t="str">
        <f>IF(D1306=0,"Blank",'3 Model Input'!E$44*'3 Model Input'!E$45)</f>
        <v>Blank</v>
      </c>
      <c r="N1306" s="197" t="str">
        <f t="shared" si="220"/>
        <v>Blank</v>
      </c>
      <c r="O1306" s="197" t="str">
        <f>IF(D1306=0,"Blank",'3 Model Input'!E$49*(1-'3 Model Input'!E$51))</f>
        <v>Blank</v>
      </c>
      <c r="P1306" s="197" t="str">
        <f t="shared" si="221"/>
        <v>Blank</v>
      </c>
      <c r="Q1306" s="197" t="str">
        <f>IF(D1306=0,"Blank",IF(D1306="BEV",E1306*(1-'3 Model Input'!E$54), E1306))</f>
        <v>Blank</v>
      </c>
      <c r="R1306" s="198" t="str">
        <f>IF(D1306=0,"Blank",IF(D1306="PHEV",F1306/G1306,F1306*(1-'3 Model Input'!E$54)/G1306))</f>
        <v>Blank</v>
      </c>
      <c r="S1306" s="198" t="str">
        <f>IF(D1306=0,"Blank",IF(D1306="PHEV",MIN(M1306,E1306),MIN(M1306,(E1306*(1-'3 Model Input'!E$54)))))</f>
        <v>Blank</v>
      </c>
      <c r="T1306" s="217" t="str">
        <f t="shared" si="222"/>
        <v>Blank</v>
      </c>
      <c r="U1306" s="89"/>
      <c r="V1306" s="216" t="str">
        <f>IF(D1306=0,"Blank",P1306*'3 Model Input'!E$50)</f>
        <v>Blank</v>
      </c>
      <c r="W1306" s="197" t="str">
        <f t="shared" si="223"/>
        <v>Blank</v>
      </c>
      <c r="X1306" s="197" t="str">
        <f t="shared" si="224"/>
        <v>Blank</v>
      </c>
      <c r="Y1306" s="197" t="str">
        <f t="shared" si="225"/>
        <v>Blank</v>
      </c>
      <c r="Z1306" s="197" t="str">
        <f t="shared" si="226"/>
        <v>Blank</v>
      </c>
      <c r="AA1306" s="223" t="str" cm="1">
        <f t="array" ref="AA1306">_xlfn.IFS(ISTEXT('3 Model Input'!F$70),"Missing",ISTEXT('3 Model Input'!I$70),"Missing",ISNUMBER('3 Model Input'!K$70),'3 Model Input'!K$70*P1306)</f>
        <v>Missing</v>
      </c>
      <c r="AB1306" s="89"/>
      <c r="AC1306" s="227" t="str" cm="1">
        <f t="array" ref="AC1306">IF(D1306=0,"Blank",_xlfn.IFS('3 Model Input'!E$61=1,(V1306*G1306)/T1306,'3 Model Input'!E$61=2,(W1306*G1306)/T1306,'3 Model Input'!E$61=3,(X1306*G1306)/T1306,'3 Model Input'!E$61=4,(Y1306*G1306)/T1306,'3 Model Input'!E$61=5,(Z1306*G1306)/T1306, ISTEXT('3 Model Input'!E$61),"Missing",'3 Model Input'!E$61=6,(AA1306*G1306)/T1306))</f>
        <v>Blank</v>
      </c>
      <c r="AD1306" s="202" t="str">
        <f t="shared" si="227"/>
        <v>Blank</v>
      </c>
      <c r="AE1306" s="202" t="str">
        <f t="shared" si="228"/>
        <v>Blank</v>
      </c>
      <c r="AF1306" s="217" t="str">
        <f t="shared" si="229"/>
        <v>Blank</v>
      </c>
      <c r="AG1306" s="9" t="str" cm="1">
        <f t="array" ref="AG1306">_xlfn.IFS(ISNUMBER(AC1306), "", ISNUMBER(SEARCH("Blank", AC1306)), "", ISERROR(AC1306), "Bad input on tab 3")</f>
        <v/>
      </c>
    </row>
    <row r="1307" spans="2:33" ht="15" customHeight="1" x14ac:dyDescent="0.75">
      <c r="B1307" s="205" t="str">
        <f>'5 Driver Data'!B1307</f>
        <v>1299</v>
      </c>
      <c r="C1307" s="193">
        <f>'5 Driver Data'!C1307</f>
        <v>0</v>
      </c>
      <c r="D1307" s="192">
        <f>'5 Driver Data'!D1307</f>
        <v>0</v>
      </c>
      <c r="E1307" s="191">
        <f>'5 Driver Data'!E1307</f>
        <v>0</v>
      </c>
      <c r="F1307" s="191">
        <f>'5 Driver Data'!F1307</f>
        <v>0</v>
      </c>
      <c r="G1307" s="191">
        <f>'5 Driver Data'!G1307</f>
        <v>0</v>
      </c>
      <c r="H1307" s="191">
        <f>'5 Driver Data'!H1307</f>
        <v>0</v>
      </c>
      <c r="I1307" s="191">
        <f>'5 Driver Data'!I1307</f>
        <v>0</v>
      </c>
      <c r="J1307" s="191">
        <f>'5 Driver Data'!J1307</f>
        <v>0</v>
      </c>
      <c r="K1307" s="206">
        <f>'5 Driver Data'!K1307</f>
        <v>0</v>
      </c>
      <c r="L1307" s="1"/>
      <c r="M1307" s="216" t="str">
        <f>IF(D1307=0,"Blank",'3 Model Input'!E$44*'3 Model Input'!E$45)</f>
        <v>Blank</v>
      </c>
      <c r="N1307" s="197" t="str">
        <f t="shared" si="220"/>
        <v>Blank</v>
      </c>
      <c r="O1307" s="197" t="str">
        <f>IF(D1307=0,"Blank",'3 Model Input'!E$49*(1-'3 Model Input'!E$51))</f>
        <v>Blank</v>
      </c>
      <c r="P1307" s="197" t="str">
        <f t="shared" si="221"/>
        <v>Blank</v>
      </c>
      <c r="Q1307" s="197" t="str">
        <f>IF(D1307=0,"Blank",IF(D1307="BEV",E1307*(1-'3 Model Input'!E$54), E1307))</f>
        <v>Blank</v>
      </c>
      <c r="R1307" s="198" t="str">
        <f>IF(D1307=0,"Blank",IF(D1307="PHEV",F1307/G1307,F1307*(1-'3 Model Input'!E$54)/G1307))</f>
        <v>Blank</v>
      </c>
      <c r="S1307" s="198" t="str">
        <f>IF(D1307=0,"Blank",IF(D1307="PHEV",MIN(M1307,E1307),MIN(M1307,(E1307*(1-'3 Model Input'!E$54)))))</f>
        <v>Blank</v>
      </c>
      <c r="T1307" s="217" t="str">
        <f t="shared" si="222"/>
        <v>Blank</v>
      </c>
      <c r="U1307" s="89"/>
      <c r="V1307" s="216" t="str">
        <f>IF(D1307=0,"Blank",P1307*'3 Model Input'!E$50)</f>
        <v>Blank</v>
      </c>
      <c r="W1307" s="197" t="str">
        <f t="shared" si="223"/>
        <v>Blank</v>
      </c>
      <c r="X1307" s="197" t="str">
        <f t="shared" si="224"/>
        <v>Blank</v>
      </c>
      <c r="Y1307" s="197" t="str">
        <f t="shared" si="225"/>
        <v>Blank</v>
      </c>
      <c r="Z1307" s="197" t="str">
        <f t="shared" si="226"/>
        <v>Blank</v>
      </c>
      <c r="AA1307" s="223" t="str" cm="1">
        <f t="array" ref="AA1307">_xlfn.IFS(ISTEXT('3 Model Input'!F$70),"Missing",ISTEXT('3 Model Input'!I$70),"Missing",ISNUMBER('3 Model Input'!K$70),'3 Model Input'!K$70*P1307)</f>
        <v>Missing</v>
      </c>
      <c r="AB1307" s="89"/>
      <c r="AC1307" s="227" t="str" cm="1">
        <f t="array" ref="AC1307">IF(D1307=0,"Blank",_xlfn.IFS('3 Model Input'!E$61=1,(V1307*G1307)/T1307,'3 Model Input'!E$61=2,(W1307*G1307)/T1307,'3 Model Input'!E$61=3,(X1307*G1307)/T1307,'3 Model Input'!E$61=4,(Y1307*G1307)/T1307,'3 Model Input'!E$61=5,(Z1307*G1307)/T1307, ISTEXT('3 Model Input'!E$61),"Missing",'3 Model Input'!E$61=6,(AA1307*G1307)/T1307))</f>
        <v>Blank</v>
      </c>
      <c r="AD1307" s="202" t="str">
        <f t="shared" si="227"/>
        <v>Blank</v>
      </c>
      <c r="AE1307" s="202" t="str">
        <f t="shared" si="228"/>
        <v>Blank</v>
      </c>
      <c r="AF1307" s="217" t="str">
        <f t="shared" si="229"/>
        <v>Blank</v>
      </c>
      <c r="AG1307" s="9" t="str" cm="1">
        <f t="array" ref="AG1307">_xlfn.IFS(ISNUMBER(AC1307), "", ISNUMBER(SEARCH("Blank", AC1307)), "", ISERROR(AC1307), "Bad input on tab 3")</f>
        <v/>
      </c>
    </row>
    <row r="1308" spans="2:33" ht="15" customHeight="1" x14ac:dyDescent="0.75">
      <c r="B1308" s="205" t="str">
        <f>'5 Driver Data'!B1308</f>
        <v>1300</v>
      </c>
      <c r="C1308" s="193">
        <f>'5 Driver Data'!C1308</f>
        <v>0</v>
      </c>
      <c r="D1308" s="192">
        <f>'5 Driver Data'!D1308</f>
        <v>0</v>
      </c>
      <c r="E1308" s="191">
        <f>'5 Driver Data'!E1308</f>
        <v>0</v>
      </c>
      <c r="F1308" s="191">
        <f>'5 Driver Data'!F1308</f>
        <v>0</v>
      </c>
      <c r="G1308" s="191">
        <f>'5 Driver Data'!G1308</f>
        <v>0</v>
      </c>
      <c r="H1308" s="191">
        <f>'5 Driver Data'!H1308</f>
        <v>0</v>
      </c>
      <c r="I1308" s="191">
        <f>'5 Driver Data'!I1308</f>
        <v>0</v>
      </c>
      <c r="J1308" s="191">
        <f>'5 Driver Data'!J1308</f>
        <v>0</v>
      </c>
      <c r="K1308" s="206">
        <f>'5 Driver Data'!K1308</f>
        <v>0</v>
      </c>
      <c r="L1308" s="1"/>
      <c r="M1308" s="216" t="str">
        <f>IF(D1308=0,"Blank",'3 Model Input'!E$44*'3 Model Input'!E$45)</f>
        <v>Blank</v>
      </c>
      <c r="N1308" s="197" t="str">
        <f t="shared" si="220"/>
        <v>Blank</v>
      </c>
      <c r="O1308" s="197" t="str">
        <f>IF(D1308=0,"Blank",'3 Model Input'!E$49*(1-'3 Model Input'!E$51))</f>
        <v>Blank</v>
      </c>
      <c r="P1308" s="197" t="str">
        <f t="shared" si="221"/>
        <v>Blank</v>
      </c>
      <c r="Q1308" s="197" t="str">
        <f>IF(D1308=0,"Blank",IF(D1308="BEV",E1308*(1-'3 Model Input'!E$54), E1308))</f>
        <v>Blank</v>
      </c>
      <c r="R1308" s="198" t="str">
        <f>IF(D1308=0,"Blank",IF(D1308="PHEV",F1308/G1308,F1308*(1-'3 Model Input'!E$54)/G1308))</f>
        <v>Blank</v>
      </c>
      <c r="S1308" s="198" t="str">
        <f>IF(D1308=0,"Blank",IF(D1308="PHEV",MIN(M1308,E1308),MIN(M1308,(E1308*(1-'3 Model Input'!E$54)))))</f>
        <v>Blank</v>
      </c>
      <c r="T1308" s="217" t="str">
        <f t="shared" si="222"/>
        <v>Blank</v>
      </c>
      <c r="U1308" s="89"/>
      <c r="V1308" s="216" t="str">
        <f>IF(D1308=0,"Blank",P1308*'3 Model Input'!E$50)</f>
        <v>Blank</v>
      </c>
      <c r="W1308" s="197" t="str">
        <f t="shared" si="223"/>
        <v>Blank</v>
      </c>
      <c r="X1308" s="197" t="str">
        <f t="shared" si="224"/>
        <v>Blank</v>
      </c>
      <c r="Y1308" s="197" t="str">
        <f t="shared" si="225"/>
        <v>Blank</v>
      </c>
      <c r="Z1308" s="197" t="str">
        <f t="shared" si="226"/>
        <v>Blank</v>
      </c>
      <c r="AA1308" s="223" t="str" cm="1">
        <f t="array" ref="AA1308">_xlfn.IFS(ISTEXT('3 Model Input'!F$70),"Missing",ISTEXT('3 Model Input'!I$70),"Missing",ISNUMBER('3 Model Input'!K$70),'3 Model Input'!K$70*P1308)</f>
        <v>Missing</v>
      </c>
      <c r="AB1308" s="89"/>
      <c r="AC1308" s="227" t="str" cm="1">
        <f t="array" ref="AC1308">IF(D1308=0,"Blank",_xlfn.IFS('3 Model Input'!E$61=1,(V1308*G1308)/T1308,'3 Model Input'!E$61=2,(W1308*G1308)/T1308,'3 Model Input'!E$61=3,(X1308*G1308)/T1308,'3 Model Input'!E$61=4,(Y1308*G1308)/T1308,'3 Model Input'!E$61=5,(Z1308*G1308)/T1308, ISTEXT('3 Model Input'!E$61),"Missing",'3 Model Input'!E$61=6,(AA1308*G1308)/T1308))</f>
        <v>Blank</v>
      </c>
      <c r="AD1308" s="202" t="str">
        <f t="shared" si="227"/>
        <v>Blank</v>
      </c>
      <c r="AE1308" s="202" t="str">
        <f t="shared" si="228"/>
        <v>Blank</v>
      </c>
      <c r="AF1308" s="217" t="str">
        <f t="shared" si="229"/>
        <v>Blank</v>
      </c>
      <c r="AG1308" s="9" t="str" cm="1">
        <f t="array" ref="AG1308">_xlfn.IFS(ISNUMBER(AC1308), "", ISNUMBER(SEARCH("Blank", AC1308)), "", ISERROR(AC1308), "Bad input on tab 3")</f>
        <v/>
      </c>
    </row>
    <row r="1309" spans="2:33" ht="15" customHeight="1" x14ac:dyDescent="0.75">
      <c r="B1309" s="205" t="str">
        <f>'5 Driver Data'!B1309</f>
        <v>1301</v>
      </c>
      <c r="C1309" s="193">
        <f>'5 Driver Data'!C1309</f>
        <v>0</v>
      </c>
      <c r="D1309" s="192">
        <f>'5 Driver Data'!D1309</f>
        <v>0</v>
      </c>
      <c r="E1309" s="191">
        <f>'5 Driver Data'!E1309</f>
        <v>0</v>
      </c>
      <c r="F1309" s="191">
        <f>'5 Driver Data'!F1309</f>
        <v>0</v>
      </c>
      <c r="G1309" s="191">
        <f>'5 Driver Data'!G1309</f>
        <v>0</v>
      </c>
      <c r="H1309" s="191">
        <f>'5 Driver Data'!H1309</f>
        <v>0</v>
      </c>
      <c r="I1309" s="191">
        <f>'5 Driver Data'!I1309</f>
        <v>0</v>
      </c>
      <c r="J1309" s="191">
        <f>'5 Driver Data'!J1309</f>
        <v>0</v>
      </c>
      <c r="K1309" s="206">
        <f>'5 Driver Data'!K1309</f>
        <v>0</v>
      </c>
      <c r="L1309" s="1"/>
      <c r="M1309" s="216" t="str">
        <f>IF(D1309=0,"Blank",'3 Model Input'!E$44*'3 Model Input'!E$45)</f>
        <v>Blank</v>
      </c>
      <c r="N1309" s="197" t="str">
        <f t="shared" si="220"/>
        <v>Blank</v>
      </c>
      <c r="O1309" s="197" t="str">
        <f>IF(D1309=0,"Blank",'3 Model Input'!E$49*(1-'3 Model Input'!E$51))</f>
        <v>Blank</v>
      </c>
      <c r="P1309" s="197" t="str">
        <f t="shared" si="221"/>
        <v>Blank</v>
      </c>
      <c r="Q1309" s="197" t="str">
        <f>IF(D1309=0,"Blank",IF(D1309="BEV",E1309*(1-'3 Model Input'!E$54), E1309))</f>
        <v>Blank</v>
      </c>
      <c r="R1309" s="198" t="str">
        <f>IF(D1309=0,"Blank",IF(D1309="PHEV",F1309/G1309,F1309*(1-'3 Model Input'!E$54)/G1309))</f>
        <v>Blank</v>
      </c>
      <c r="S1309" s="198" t="str">
        <f>IF(D1309=0,"Blank",IF(D1309="PHEV",MIN(M1309,E1309),MIN(M1309,(E1309*(1-'3 Model Input'!E$54)))))</f>
        <v>Blank</v>
      </c>
      <c r="T1309" s="217" t="str">
        <f t="shared" si="222"/>
        <v>Blank</v>
      </c>
      <c r="U1309" s="89"/>
      <c r="V1309" s="216" t="str">
        <f>IF(D1309=0,"Blank",P1309*'3 Model Input'!E$50)</f>
        <v>Blank</v>
      </c>
      <c r="W1309" s="197" t="str">
        <f t="shared" si="223"/>
        <v>Blank</v>
      </c>
      <c r="X1309" s="197" t="str">
        <f t="shared" si="224"/>
        <v>Blank</v>
      </c>
      <c r="Y1309" s="197" t="str">
        <f t="shared" si="225"/>
        <v>Blank</v>
      </c>
      <c r="Z1309" s="197" t="str">
        <f t="shared" si="226"/>
        <v>Blank</v>
      </c>
      <c r="AA1309" s="223" t="str" cm="1">
        <f t="array" ref="AA1309">_xlfn.IFS(ISTEXT('3 Model Input'!F$70),"Missing",ISTEXT('3 Model Input'!I$70),"Missing",ISNUMBER('3 Model Input'!K$70),'3 Model Input'!K$70*P1309)</f>
        <v>Missing</v>
      </c>
      <c r="AB1309" s="89"/>
      <c r="AC1309" s="227" t="str" cm="1">
        <f t="array" ref="AC1309">IF(D1309=0,"Blank",_xlfn.IFS('3 Model Input'!E$61=1,(V1309*G1309)/T1309,'3 Model Input'!E$61=2,(W1309*G1309)/T1309,'3 Model Input'!E$61=3,(X1309*G1309)/T1309,'3 Model Input'!E$61=4,(Y1309*G1309)/T1309,'3 Model Input'!E$61=5,(Z1309*G1309)/T1309, ISTEXT('3 Model Input'!E$61),"Missing",'3 Model Input'!E$61=6,(AA1309*G1309)/T1309))</f>
        <v>Blank</v>
      </c>
      <c r="AD1309" s="202" t="str">
        <f t="shared" si="227"/>
        <v>Blank</v>
      </c>
      <c r="AE1309" s="202" t="str">
        <f t="shared" si="228"/>
        <v>Blank</v>
      </c>
      <c r="AF1309" s="217" t="str">
        <f t="shared" si="229"/>
        <v>Blank</v>
      </c>
      <c r="AG1309" s="9" t="str" cm="1">
        <f t="array" ref="AG1309">_xlfn.IFS(ISNUMBER(AC1309), "", ISNUMBER(SEARCH("Blank", AC1309)), "", ISERROR(AC1309), "Bad input on tab 3")</f>
        <v/>
      </c>
    </row>
    <row r="1310" spans="2:33" ht="15" customHeight="1" x14ac:dyDescent="0.75">
      <c r="B1310" s="205" t="str">
        <f>'5 Driver Data'!B1310</f>
        <v>1302</v>
      </c>
      <c r="C1310" s="193">
        <f>'5 Driver Data'!C1310</f>
        <v>0</v>
      </c>
      <c r="D1310" s="192">
        <f>'5 Driver Data'!D1310</f>
        <v>0</v>
      </c>
      <c r="E1310" s="191">
        <f>'5 Driver Data'!E1310</f>
        <v>0</v>
      </c>
      <c r="F1310" s="191">
        <f>'5 Driver Data'!F1310</f>
        <v>0</v>
      </c>
      <c r="G1310" s="191">
        <f>'5 Driver Data'!G1310</f>
        <v>0</v>
      </c>
      <c r="H1310" s="191">
        <f>'5 Driver Data'!H1310</f>
        <v>0</v>
      </c>
      <c r="I1310" s="191">
        <f>'5 Driver Data'!I1310</f>
        <v>0</v>
      </c>
      <c r="J1310" s="191">
        <f>'5 Driver Data'!J1310</f>
        <v>0</v>
      </c>
      <c r="K1310" s="206">
        <f>'5 Driver Data'!K1310</f>
        <v>0</v>
      </c>
      <c r="L1310" s="1"/>
      <c r="M1310" s="216" t="str">
        <f>IF(D1310=0,"Blank",'3 Model Input'!E$44*'3 Model Input'!E$45)</f>
        <v>Blank</v>
      </c>
      <c r="N1310" s="197" t="str">
        <f t="shared" si="220"/>
        <v>Blank</v>
      </c>
      <c r="O1310" s="197" t="str">
        <f>IF(D1310=0,"Blank",'3 Model Input'!E$49*(1-'3 Model Input'!E$51))</f>
        <v>Blank</v>
      </c>
      <c r="P1310" s="197" t="str">
        <f t="shared" si="221"/>
        <v>Blank</v>
      </c>
      <c r="Q1310" s="197" t="str">
        <f>IF(D1310=0,"Blank",IF(D1310="BEV",E1310*(1-'3 Model Input'!E$54), E1310))</f>
        <v>Blank</v>
      </c>
      <c r="R1310" s="198" t="str">
        <f>IF(D1310=0,"Blank",IF(D1310="PHEV",F1310/G1310,F1310*(1-'3 Model Input'!E$54)/G1310))</f>
        <v>Blank</v>
      </c>
      <c r="S1310" s="198" t="str">
        <f>IF(D1310=0,"Blank",IF(D1310="PHEV",MIN(M1310,E1310),MIN(M1310,(E1310*(1-'3 Model Input'!E$54)))))</f>
        <v>Blank</v>
      </c>
      <c r="T1310" s="217" t="str">
        <f t="shared" si="222"/>
        <v>Blank</v>
      </c>
      <c r="U1310" s="89"/>
      <c r="V1310" s="216" t="str">
        <f>IF(D1310=0,"Blank",P1310*'3 Model Input'!E$50)</f>
        <v>Blank</v>
      </c>
      <c r="W1310" s="197" t="str">
        <f t="shared" si="223"/>
        <v>Blank</v>
      </c>
      <c r="X1310" s="197" t="str">
        <f t="shared" si="224"/>
        <v>Blank</v>
      </c>
      <c r="Y1310" s="197" t="str">
        <f t="shared" si="225"/>
        <v>Blank</v>
      </c>
      <c r="Z1310" s="197" t="str">
        <f t="shared" si="226"/>
        <v>Blank</v>
      </c>
      <c r="AA1310" s="223" t="str" cm="1">
        <f t="array" ref="AA1310">_xlfn.IFS(ISTEXT('3 Model Input'!F$70),"Missing",ISTEXT('3 Model Input'!I$70),"Missing",ISNUMBER('3 Model Input'!K$70),'3 Model Input'!K$70*P1310)</f>
        <v>Missing</v>
      </c>
      <c r="AB1310" s="89"/>
      <c r="AC1310" s="227" t="str" cm="1">
        <f t="array" ref="AC1310">IF(D1310=0,"Blank",_xlfn.IFS('3 Model Input'!E$61=1,(V1310*G1310)/T1310,'3 Model Input'!E$61=2,(W1310*G1310)/T1310,'3 Model Input'!E$61=3,(X1310*G1310)/T1310,'3 Model Input'!E$61=4,(Y1310*G1310)/T1310,'3 Model Input'!E$61=5,(Z1310*G1310)/T1310, ISTEXT('3 Model Input'!E$61),"Missing",'3 Model Input'!E$61=6,(AA1310*G1310)/T1310))</f>
        <v>Blank</v>
      </c>
      <c r="AD1310" s="202" t="str">
        <f t="shared" si="227"/>
        <v>Blank</v>
      </c>
      <c r="AE1310" s="202" t="str">
        <f t="shared" si="228"/>
        <v>Blank</v>
      </c>
      <c r="AF1310" s="217" t="str">
        <f t="shared" si="229"/>
        <v>Blank</v>
      </c>
      <c r="AG1310" s="9" t="str" cm="1">
        <f t="array" ref="AG1310">_xlfn.IFS(ISNUMBER(AC1310), "", ISNUMBER(SEARCH("Blank", AC1310)), "", ISERROR(AC1310), "Bad input on tab 3")</f>
        <v/>
      </c>
    </row>
    <row r="1311" spans="2:33" ht="15" customHeight="1" x14ac:dyDescent="0.75">
      <c r="B1311" s="205" t="str">
        <f>'5 Driver Data'!B1311</f>
        <v>1303</v>
      </c>
      <c r="C1311" s="193">
        <f>'5 Driver Data'!C1311</f>
        <v>0</v>
      </c>
      <c r="D1311" s="192">
        <f>'5 Driver Data'!D1311</f>
        <v>0</v>
      </c>
      <c r="E1311" s="191">
        <f>'5 Driver Data'!E1311</f>
        <v>0</v>
      </c>
      <c r="F1311" s="191">
        <f>'5 Driver Data'!F1311</f>
        <v>0</v>
      </c>
      <c r="G1311" s="191">
        <f>'5 Driver Data'!G1311</f>
        <v>0</v>
      </c>
      <c r="H1311" s="191">
        <f>'5 Driver Data'!H1311</f>
        <v>0</v>
      </c>
      <c r="I1311" s="191">
        <f>'5 Driver Data'!I1311</f>
        <v>0</v>
      </c>
      <c r="J1311" s="191">
        <f>'5 Driver Data'!J1311</f>
        <v>0</v>
      </c>
      <c r="K1311" s="206">
        <f>'5 Driver Data'!K1311</f>
        <v>0</v>
      </c>
      <c r="L1311" s="1"/>
      <c r="M1311" s="216" t="str">
        <f>IF(D1311=0,"Blank",'3 Model Input'!E$44*'3 Model Input'!E$45)</f>
        <v>Blank</v>
      </c>
      <c r="N1311" s="197" t="str">
        <f t="shared" si="220"/>
        <v>Blank</v>
      </c>
      <c r="O1311" s="197" t="str">
        <f>IF(D1311=0,"Blank",'3 Model Input'!E$49*(1-'3 Model Input'!E$51))</f>
        <v>Blank</v>
      </c>
      <c r="P1311" s="197" t="str">
        <f t="shared" si="221"/>
        <v>Blank</v>
      </c>
      <c r="Q1311" s="197" t="str">
        <f>IF(D1311=0,"Blank",IF(D1311="BEV",E1311*(1-'3 Model Input'!E$54), E1311))</f>
        <v>Blank</v>
      </c>
      <c r="R1311" s="198" t="str">
        <f>IF(D1311=0,"Blank",IF(D1311="PHEV",F1311/G1311,F1311*(1-'3 Model Input'!E$54)/G1311))</f>
        <v>Blank</v>
      </c>
      <c r="S1311" s="198" t="str">
        <f>IF(D1311=0,"Blank",IF(D1311="PHEV",MIN(M1311,E1311),MIN(M1311,(E1311*(1-'3 Model Input'!E$54)))))</f>
        <v>Blank</v>
      </c>
      <c r="T1311" s="217" t="str">
        <f t="shared" si="222"/>
        <v>Blank</v>
      </c>
      <c r="U1311" s="89"/>
      <c r="V1311" s="216" t="str">
        <f>IF(D1311=0,"Blank",P1311*'3 Model Input'!E$50)</f>
        <v>Blank</v>
      </c>
      <c r="W1311" s="197" t="str">
        <f t="shared" si="223"/>
        <v>Blank</v>
      </c>
      <c r="X1311" s="197" t="str">
        <f t="shared" si="224"/>
        <v>Blank</v>
      </c>
      <c r="Y1311" s="197" t="str">
        <f t="shared" si="225"/>
        <v>Blank</v>
      </c>
      <c r="Z1311" s="197" t="str">
        <f t="shared" si="226"/>
        <v>Blank</v>
      </c>
      <c r="AA1311" s="223" t="str" cm="1">
        <f t="array" ref="AA1311">_xlfn.IFS(ISTEXT('3 Model Input'!F$70),"Missing",ISTEXT('3 Model Input'!I$70),"Missing",ISNUMBER('3 Model Input'!K$70),'3 Model Input'!K$70*P1311)</f>
        <v>Missing</v>
      </c>
      <c r="AB1311" s="89"/>
      <c r="AC1311" s="227" t="str" cm="1">
        <f t="array" ref="AC1311">IF(D1311=0,"Blank",_xlfn.IFS('3 Model Input'!E$61=1,(V1311*G1311)/T1311,'3 Model Input'!E$61=2,(W1311*G1311)/T1311,'3 Model Input'!E$61=3,(X1311*G1311)/T1311,'3 Model Input'!E$61=4,(Y1311*G1311)/T1311,'3 Model Input'!E$61=5,(Z1311*G1311)/T1311, ISTEXT('3 Model Input'!E$61),"Missing",'3 Model Input'!E$61=6,(AA1311*G1311)/T1311))</f>
        <v>Blank</v>
      </c>
      <c r="AD1311" s="202" t="str">
        <f t="shared" si="227"/>
        <v>Blank</v>
      </c>
      <c r="AE1311" s="202" t="str">
        <f t="shared" si="228"/>
        <v>Blank</v>
      </c>
      <c r="AF1311" s="217" t="str">
        <f t="shared" si="229"/>
        <v>Blank</v>
      </c>
      <c r="AG1311" s="9" t="str" cm="1">
        <f t="array" ref="AG1311">_xlfn.IFS(ISNUMBER(AC1311), "", ISNUMBER(SEARCH("Blank", AC1311)), "", ISERROR(AC1311), "Bad input on tab 3")</f>
        <v/>
      </c>
    </row>
    <row r="1312" spans="2:33" ht="15" customHeight="1" x14ac:dyDescent="0.75">
      <c r="B1312" s="205" t="str">
        <f>'5 Driver Data'!B1312</f>
        <v>1304</v>
      </c>
      <c r="C1312" s="193">
        <f>'5 Driver Data'!C1312</f>
        <v>0</v>
      </c>
      <c r="D1312" s="192">
        <f>'5 Driver Data'!D1312</f>
        <v>0</v>
      </c>
      <c r="E1312" s="191">
        <f>'5 Driver Data'!E1312</f>
        <v>0</v>
      </c>
      <c r="F1312" s="191">
        <f>'5 Driver Data'!F1312</f>
        <v>0</v>
      </c>
      <c r="G1312" s="191">
        <f>'5 Driver Data'!G1312</f>
        <v>0</v>
      </c>
      <c r="H1312" s="191">
        <f>'5 Driver Data'!H1312</f>
        <v>0</v>
      </c>
      <c r="I1312" s="191">
        <f>'5 Driver Data'!I1312</f>
        <v>0</v>
      </c>
      <c r="J1312" s="191">
        <f>'5 Driver Data'!J1312</f>
        <v>0</v>
      </c>
      <c r="K1312" s="206">
        <f>'5 Driver Data'!K1312</f>
        <v>0</v>
      </c>
      <c r="L1312" s="1"/>
      <c r="M1312" s="216" t="str">
        <f>IF(D1312=0,"Blank",'3 Model Input'!E$44*'3 Model Input'!E$45)</f>
        <v>Blank</v>
      </c>
      <c r="N1312" s="197" t="str">
        <f t="shared" si="220"/>
        <v>Blank</v>
      </c>
      <c r="O1312" s="197" t="str">
        <f>IF(D1312=0,"Blank",'3 Model Input'!E$49*(1-'3 Model Input'!E$51))</f>
        <v>Blank</v>
      </c>
      <c r="P1312" s="197" t="str">
        <f t="shared" si="221"/>
        <v>Blank</v>
      </c>
      <c r="Q1312" s="197" t="str">
        <f>IF(D1312=0,"Blank",IF(D1312="BEV",E1312*(1-'3 Model Input'!E$54), E1312))</f>
        <v>Blank</v>
      </c>
      <c r="R1312" s="198" t="str">
        <f>IF(D1312=0,"Blank",IF(D1312="PHEV",F1312/G1312,F1312*(1-'3 Model Input'!E$54)/G1312))</f>
        <v>Blank</v>
      </c>
      <c r="S1312" s="198" t="str">
        <f>IF(D1312=0,"Blank",IF(D1312="PHEV",MIN(M1312,E1312),MIN(M1312,(E1312*(1-'3 Model Input'!E$54)))))</f>
        <v>Blank</v>
      </c>
      <c r="T1312" s="217" t="str">
        <f t="shared" si="222"/>
        <v>Blank</v>
      </c>
      <c r="U1312" s="89"/>
      <c r="V1312" s="216" t="str">
        <f>IF(D1312=0,"Blank",P1312*'3 Model Input'!E$50)</f>
        <v>Blank</v>
      </c>
      <c r="W1312" s="197" t="str">
        <f t="shared" si="223"/>
        <v>Blank</v>
      </c>
      <c r="X1312" s="197" t="str">
        <f t="shared" si="224"/>
        <v>Blank</v>
      </c>
      <c r="Y1312" s="197" t="str">
        <f t="shared" si="225"/>
        <v>Blank</v>
      </c>
      <c r="Z1312" s="197" t="str">
        <f t="shared" si="226"/>
        <v>Blank</v>
      </c>
      <c r="AA1312" s="223" t="str" cm="1">
        <f t="array" ref="AA1312">_xlfn.IFS(ISTEXT('3 Model Input'!F$70),"Missing",ISTEXT('3 Model Input'!I$70),"Missing",ISNUMBER('3 Model Input'!K$70),'3 Model Input'!K$70*P1312)</f>
        <v>Missing</v>
      </c>
      <c r="AB1312" s="89"/>
      <c r="AC1312" s="227" t="str" cm="1">
        <f t="array" ref="AC1312">IF(D1312=0,"Blank",_xlfn.IFS('3 Model Input'!E$61=1,(V1312*G1312)/T1312,'3 Model Input'!E$61=2,(W1312*G1312)/T1312,'3 Model Input'!E$61=3,(X1312*G1312)/T1312,'3 Model Input'!E$61=4,(Y1312*G1312)/T1312,'3 Model Input'!E$61=5,(Z1312*G1312)/T1312, ISTEXT('3 Model Input'!E$61),"Missing",'3 Model Input'!E$61=6,(AA1312*G1312)/T1312))</f>
        <v>Blank</v>
      </c>
      <c r="AD1312" s="202" t="str">
        <f t="shared" si="227"/>
        <v>Blank</v>
      </c>
      <c r="AE1312" s="202" t="str">
        <f t="shared" si="228"/>
        <v>Blank</v>
      </c>
      <c r="AF1312" s="217" t="str">
        <f t="shared" si="229"/>
        <v>Blank</v>
      </c>
      <c r="AG1312" s="9" t="str" cm="1">
        <f t="array" ref="AG1312">_xlfn.IFS(ISNUMBER(AC1312), "", ISNUMBER(SEARCH("Blank", AC1312)), "", ISERROR(AC1312), "Bad input on tab 3")</f>
        <v/>
      </c>
    </row>
    <row r="1313" spans="2:33" ht="15" customHeight="1" x14ac:dyDescent="0.75">
      <c r="B1313" s="205" t="str">
        <f>'5 Driver Data'!B1313</f>
        <v>1305</v>
      </c>
      <c r="C1313" s="193">
        <f>'5 Driver Data'!C1313</f>
        <v>0</v>
      </c>
      <c r="D1313" s="192">
        <f>'5 Driver Data'!D1313</f>
        <v>0</v>
      </c>
      <c r="E1313" s="191">
        <f>'5 Driver Data'!E1313</f>
        <v>0</v>
      </c>
      <c r="F1313" s="191">
        <f>'5 Driver Data'!F1313</f>
        <v>0</v>
      </c>
      <c r="G1313" s="191">
        <f>'5 Driver Data'!G1313</f>
        <v>0</v>
      </c>
      <c r="H1313" s="191">
        <f>'5 Driver Data'!H1313</f>
        <v>0</v>
      </c>
      <c r="I1313" s="191">
        <f>'5 Driver Data'!I1313</f>
        <v>0</v>
      </c>
      <c r="J1313" s="191">
        <f>'5 Driver Data'!J1313</f>
        <v>0</v>
      </c>
      <c r="K1313" s="206">
        <f>'5 Driver Data'!K1313</f>
        <v>0</v>
      </c>
      <c r="L1313" s="1"/>
      <c r="M1313" s="216" t="str">
        <f>IF(D1313=0,"Blank",'3 Model Input'!E$44*'3 Model Input'!E$45)</f>
        <v>Blank</v>
      </c>
      <c r="N1313" s="197" t="str">
        <f t="shared" si="220"/>
        <v>Blank</v>
      </c>
      <c r="O1313" s="197" t="str">
        <f>IF(D1313=0,"Blank",'3 Model Input'!E$49*(1-'3 Model Input'!E$51))</f>
        <v>Blank</v>
      </c>
      <c r="P1313" s="197" t="str">
        <f t="shared" si="221"/>
        <v>Blank</v>
      </c>
      <c r="Q1313" s="197" t="str">
        <f>IF(D1313=0,"Blank",IF(D1313="BEV",E1313*(1-'3 Model Input'!E$54), E1313))</f>
        <v>Blank</v>
      </c>
      <c r="R1313" s="198" t="str">
        <f>IF(D1313=0,"Blank",IF(D1313="PHEV",F1313/G1313,F1313*(1-'3 Model Input'!E$54)/G1313))</f>
        <v>Blank</v>
      </c>
      <c r="S1313" s="198" t="str">
        <f>IF(D1313=0,"Blank",IF(D1313="PHEV",MIN(M1313,E1313),MIN(M1313,(E1313*(1-'3 Model Input'!E$54)))))</f>
        <v>Blank</v>
      </c>
      <c r="T1313" s="217" t="str">
        <f t="shared" si="222"/>
        <v>Blank</v>
      </c>
      <c r="U1313" s="89"/>
      <c r="V1313" s="216" t="str">
        <f>IF(D1313=0,"Blank",P1313*'3 Model Input'!E$50)</f>
        <v>Blank</v>
      </c>
      <c r="W1313" s="197" t="str">
        <f t="shared" si="223"/>
        <v>Blank</v>
      </c>
      <c r="X1313" s="197" t="str">
        <f t="shared" si="224"/>
        <v>Blank</v>
      </c>
      <c r="Y1313" s="197" t="str">
        <f t="shared" si="225"/>
        <v>Blank</v>
      </c>
      <c r="Z1313" s="197" t="str">
        <f t="shared" si="226"/>
        <v>Blank</v>
      </c>
      <c r="AA1313" s="223" t="str" cm="1">
        <f t="array" ref="AA1313">_xlfn.IFS(ISTEXT('3 Model Input'!F$70),"Missing",ISTEXT('3 Model Input'!I$70),"Missing",ISNUMBER('3 Model Input'!K$70),'3 Model Input'!K$70*P1313)</f>
        <v>Missing</v>
      </c>
      <c r="AB1313" s="89"/>
      <c r="AC1313" s="227" t="str" cm="1">
        <f t="array" ref="AC1313">IF(D1313=0,"Blank",_xlfn.IFS('3 Model Input'!E$61=1,(V1313*G1313)/T1313,'3 Model Input'!E$61=2,(W1313*G1313)/T1313,'3 Model Input'!E$61=3,(X1313*G1313)/T1313,'3 Model Input'!E$61=4,(Y1313*G1313)/T1313,'3 Model Input'!E$61=5,(Z1313*G1313)/T1313, ISTEXT('3 Model Input'!E$61),"Missing",'3 Model Input'!E$61=6,(AA1313*G1313)/T1313))</f>
        <v>Blank</v>
      </c>
      <c r="AD1313" s="202" t="str">
        <f t="shared" si="227"/>
        <v>Blank</v>
      </c>
      <c r="AE1313" s="202" t="str">
        <f t="shared" si="228"/>
        <v>Blank</v>
      </c>
      <c r="AF1313" s="217" t="str">
        <f t="shared" si="229"/>
        <v>Blank</v>
      </c>
      <c r="AG1313" s="9" t="str" cm="1">
        <f t="array" ref="AG1313">_xlfn.IFS(ISNUMBER(AC1313), "", ISNUMBER(SEARCH("Blank", AC1313)), "", ISERROR(AC1313), "Bad input on tab 3")</f>
        <v/>
      </c>
    </row>
    <row r="1314" spans="2:33" ht="15" customHeight="1" x14ac:dyDescent="0.75">
      <c r="B1314" s="205" t="str">
        <f>'5 Driver Data'!B1314</f>
        <v>1306</v>
      </c>
      <c r="C1314" s="193">
        <f>'5 Driver Data'!C1314</f>
        <v>0</v>
      </c>
      <c r="D1314" s="192">
        <f>'5 Driver Data'!D1314</f>
        <v>0</v>
      </c>
      <c r="E1314" s="191">
        <f>'5 Driver Data'!E1314</f>
        <v>0</v>
      </c>
      <c r="F1314" s="191">
        <f>'5 Driver Data'!F1314</f>
        <v>0</v>
      </c>
      <c r="G1314" s="191">
        <f>'5 Driver Data'!G1314</f>
        <v>0</v>
      </c>
      <c r="H1314" s="191">
        <f>'5 Driver Data'!H1314</f>
        <v>0</v>
      </c>
      <c r="I1314" s="191">
        <f>'5 Driver Data'!I1314</f>
        <v>0</v>
      </c>
      <c r="J1314" s="191">
        <f>'5 Driver Data'!J1314</f>
        <v>0</v>
      </c>
      <c r="K1314" s="206">
        <f>'5 Driver Data'!K1314</f>
        <v>0</v>
      </c>
      <c r="L1314" s="1"/>
      <c r="M1314" s="216" t="str">
        <f>IF(D1314=0,"Blank",'3 Model Input'!E$44*'3 Model Input'!E$45)</f>
        <v>Blank</v>
      </c>
      <c r="N1314" s="197" t="str">
        <f t="shared" si="220"/>
        <v>Blank</v>
      </c>
      <c r="O1314" s="197" t="str">
        <f>IF(D1314=0,"Blank",'3 Model Input'!E$49*(1-'3 Model Input'!E$51))</f>
        <v>Blank</v>
      </c>
      <c r="P1314" s="197" t="str">
        <f t="shared" si="221"/>
        <v>Blank</v>
      </c>
      <c r="Q1314" s="197" t="str">
        <f>IF(D1314=0,"Blank",IF(D1314="BEV",E1314*(1-'3 Model Input'!E$54), E1314))</f>
        <v>Blank</v>
      </c>
      <c r="R1314" s="198" t="str">
        <f>IF(D1314=0,"Blank",IF(D1314="PHEV",F1314/G1314,F1314*(1-'3 Model Input'!E$54)/G1314))</f>
        <v>Blank</v>
      </c>
      <c r="S1314" s="198" t="str">
        <f>IF(D1314=0,"Blank",IF(D1314="PHEV",MIN(M1314,E1314),MIN(M1314,(E1314*(1-'3 Model Input'!E$54)))))</f>
        <v>Blank</v>
      </c>
      <c r="T1314" s="217" t="str">
        <f t="shared" si="222"/>
        <v>Blank</v>
      </c>
      <c r="U1314" s="89"/>
      <c r="V1314" s="216" t="str">
        <f>IF(D1314=0,"Blank",P1314*'3 Model Input'!E$50)</f>
        <v>Blank</v>
      </c>
      <c r="W1314" s="197" t="str">
        <f t="shared" si="223"/>
        <v>Blank</v>
      </c>
      <c r="X1314" s="197" t="str">
        <f t="shared" si="224"/>
        <v>Blank</v>
      </c>
      <c r="Y1314" s="197" t="str">
        <f t="shared" si="225"/>
        <v>Blank</v>
      </c>
      <c r="Z1314" s="197" t="str">
        <f t="shared" si="226"/>
        <v>Blank</v>
      </c>
      <c r="AA1314" s="223" t="str" cm="1">
        <f t="array" ref="AA1314">_xlfn.IFS(ISTEXT('3 Model Input'!F$70),"Missing",ISTEXT('3 Model Input'!I$70),"Missing",ISNUMBER('3 Model Input'!K$70),'3 Model Input'!K$70*P1314)</f>
        <v>Missing</v>
      </c>
      <c r="AB1314" s="89"/>
      <c r="AC1314" s="227" t="str" cm="1">
        <f t="array" ref="AC1314">IF(D1314=0,"Blank",_xlfn.IFS('3 Model Input'!E$61=1,(V1314*G1314)/T1314,'3 Model Input'!E$61=2,(W1314*G1314)/T1314,'3 Model Input'!E$61=3,(X1314*G1314)/T1314,'3 Model Input'!E$61=4,(Y1314*G1314)/T1314,'3 Model Input'!E$61=5,(Z1314*G1314)/T1314, ISTEXT('3 Model Input'!E$61),"Missing",'3 Model Input'!E$61=6,(AA1314*G1314)/T1314))</f>
        <v>Blank</v>
      </c>
      <c r="AD1314" s="202" t="str">
        <f t="shared" si="227"/>
        <v>Blank</v>
      </c>
      <c r="AE1314" s="202" t="str">
        <f t="shared" si="228"/>
        <v>Blank</v>
      </c>
      <c r="AF1314" s="217" t="str">
        <f t="shared" si="229"/>
        <v>Blank</v>
      </c>
      <c r="AG1314" s="9" t="str" cm="1">
        <f t="array" ref="AG1314">_xlfn.IFS(ISNUMBER(AC1314), "", ISNUMBER(SEARCH("Blank", AC1314)), "", ISERROR(AC1314), "Bad input on tab 3")</f>
        <v/>
      </c>
    </row>
    <row r="1315" spans="2:33" ht="15" customHeight="1" x14ac:dyDescent="0.75">
      <c r="B1315" s="205" t="str">
        <f>'5 Driver Data'!B1315</f>
        <v>1307</v>
      </c>
      <c r="C1315" s="193">
        <f>'5 Driver Data'!C1315</f>
        <v>0</v>
      </c>
      <c r="D1315" s="192">
        <f>'5 Driver Data'!D1315</f>
        <v>0</v>
      </c>
      <c r="E1315" s="191">
        <f>'5 Driver Data'!E1315</f>
        <v>0</v>
      </c>
      <c r="F1315" s="191">
        <f>'5 Driver Data'!F1315</f>
        <v>0</v>
      </c>
      <c r="G1315" s="191">
        <f>'5 Driver Data'!G1315</f>
        <v>0</v>
      </c>
      <c r="H1315" s="191">
        <f>'5 Driver Data'!H1315</f>
        <v>0</v>
      </c>
      <c r="I1315" s="191">
        <f>'5 Driver Data'!I1315</f>
        <v>0</v>
      </c>
      <c r="J1315" s="191">
        <f>'5 Driver Data'!J1315</f>
        <v>0</v>
      </c>
      <c r="K1315" s="206">
        <f>'5 Driver Data'!K1315</f>
        <v>0</v>
      </c>
      <c r="L1315" s="1"/>
      <c r="M1315" s="216" t="str">
        <f>IF(D1315=0,"Blank",'3 Model Input'!E$44*'3 Model Input'!E$45)</f>
        <v>Blank</v>
      </c>
      <c r="N1315" s="197" t="str">
        <f t="shared" si="220"/>
        <v>Blank</v>
      </c>
      <c r="O1315" s="197" t="str">
        <f>IF(D1315=0,"Blank",'3 Model Input'!E$49*(1-'3 Model Input'!E$51))</f>
        <v>Blank</v>
      </c>
      <c r="P1315" s="197" t="str">
        <f t="shared" si="221"/>
        <v>Blank</v>
      </c>
      <c r="Q1315" s="197" t="str">
        <f>IF(D1315=0,"Blank",IF(D1315="BEV",E1315*(1-'3 Model Input'!E$54), E1315))</f>
        <v>Blank</v>
      </c>
      <c r="R1315" s="198" t="str">
        <f>IF(D1315=0,"Blank",IF(D1315="PHEV",F1315/G1315,F1315*(1-'3 Model Input'!E$54)/G1315))</f>
        <v>Blank</v>
      </c>
      <c r="S1315" s="198" t="str">
        <f>IF(D1315=0,"Blank",IF(D1315="PHEV",MIN(M1315,E1315),MIN(M1315,(E1315*(1-'3 Model Input'!E$54)))))</f>
        <v>Blank</v>
      </c>
      <c r="T1315" s="217" t="str">
        <f t="shared" si="222"/>
        <v>Blank</v>
      </c>
      <c r="U1315" s="89"/>
      <c r="V1315" s="216" t="str">
        <f>IF(D1315=0,"Blank",P1315*'3 Model Input'!E$50)</f>
        <v>Blank</v>
      </c>
      <c r="W1315" s="197" t="str">
        <f t="shared" si="223"/>
        <v>Blank</v>
      </c>
      <c r="X1315" s="197" t="str">
        <f t="shared" si="224"/>
        <v>Blank</v>
      </c>
      <c r="Y1315" s="197" t="str">
        <f t="shared" si="225"/>
        <v>Blank</v>
      </c>
      <c r="Z1315" s="197" t="str">
        <f t="shared" si="226"/>
        <v>Blank</v>
      </c>
      <c r="AA1315" s="223" t="str" cm="1">
        <f t="array" ref="AA1315">_xlfn.IFS(ISTEXT('3 Model Input'!F$70),"Missing",ISTEXT('3 Model Input'!I$70),"Missing",ISNUMBER('3 Model Input'!K$70),'3 Model Input'!K$70*P1315)</f>
        <v>Missing</v>
      </c>
      <c r="AB1315" s="89"/>
      <c r="AC1315" s="227" t="str" cm="1">
        <f t="array" ref="AC1315">IF(D1315=0,"Blank",_xlfn.IFS('3 Model Input'!E$61=1,(V1315*G1315)/T1315,'3 Model Input'!E$61=2,(W1315*G1315)/T1315,'3 Model Input'!E$61=3,(X1315*G1315)/T1315,'3 Model Input'!E$61=4,(Y1315*G1315)/T1315,'3 Model Input'!E$61=5,(Z1315*G1315)/T1315, ISTEXT('3 Model Input'!E$61),"Missing",'3 Model Input'!E$61=6,(AA1315*G1315)/T1315))</f>
        <v>Blank</v>
      </c>
      <c r="AD1315" s="202" t="str">
        <f t="shared" si="227"/>
        <v>Blank</v>
      </c>
      <c r="AE1315" s="202" t="str">
        <f t="shared" si="228"/>
        <v>Blank</v>
      </c>
      <c r="AF1315" s="217" t="str">
        <f t="shared" si="229"/>
        <v>Blank</v>
      </c>
      <c r="AG1315" s="9" t="str" cm="1">
        <f t="array" ref="AG1315">_xlfn.IFS(ISNUMBER(AC1315), "", ISNUMBER(SEARCH("Blank", AC1315)), "", ISERROR(AC1315), "Bad input on tab 3")</f>
        <v/>
      </c>
    </row>
    <row r="1316" spans="2:33" ht="15" customHeight="1" x14ac:dyDescent="0.75">
      <c r="B1316" s="205" t="str">
        <f>'5 Driver Data'!B1316</f>
        <v>1308</v>
      </c>
      <c r="C1316" s="193">
        <f>'5 Driver Data'!C1316</f>
        <v>0</v>
      </c>
      <c r="D1316" s="192">
        <f>'5 Driver Data'!D1316</f>
        <v>0</v>
      </c>
      <c r="E1316" s="191">
        <f>'5 Driver Data'!E1316</f>
        <v>0</v>
      </c>
      <c r="F1316" s="191">
        <f>'5 Driver Data'!F1316</f>
        <v>0</v>
      </c>
      <c r="G1316" s="191">
        <f>'5 Driver Data'!G1316</f>
        <v>0</v>
      </c>
      <c r="H1316" s="191">
        <f>'5 Driver Data'!H1316</f>
        <v>0</v>
      </c>
      <c r="I1316" s="191">
        <f>'5 Driver Data'!I1316</f>
        <v>0</v>
      </c>
      <c r="J1316" s="191">
        <f>'5 Driver Data'!J1316</f>
        <v>0</v>
      </c>
      <c r="K1316" s="206">
        <f>'5 Driver Data'!K1316</f>
        <v>0</v>
      </c>
      <c r="L1316" s="1"/>
      <c r="M1316" s="216" t="str">
        <f>IF(D1316=0,"Blank",'3 Model Input'!E$44*'3 Model Input'!E$45)</f>
        <v>Blank</v>
      </c>
      <c r="N1316" s="197" t="str">
        <f t="shared" si="220"/>
        <v>Blank</v>
      </c>
      <c r="O1316" s="197" t="str">
        <f>IF(D1316=0,"Blank",'3 Model Input'!E$49*(1-'3 Model Input'!E$51))</f>
        <v>Blank</v>
      </c>
      <c r="P1316" s="197" t="str">
        <f t="shared" si="221"/>
        <v>Blank</v>
      </c>
      <c r="Q1316" s="197" t="str">
        <f>IF(D1316=0,"Blank",IF(D1316="BEV",E1316*(1-'3 Model Input'!E$54), E1316))</f>
        <v>Blank</v>
      </c>
      <c r="R1316" s="198" t="str">
        <f>IF(D1316=0,"Blank",IF(D1316="PHEV",F1316/G1316,F1316*(1-'3 Model Input'!E$54)/G1316))</f>
        <v>Blank</v>
      </c>
      <c r="S1316" s="198" t="str">
        <f>IF(D1316=0,"Blank",IF(D1316="PHEV",MIN(M1316,E1316),MIN(M1316,(E1316*(1-'3 Model Input'!E$54)))))</f>
        <v>Blank</v>
      </c>
      <c r="T1316" s="217" t="str">
        <f t="shared" si="222"/>
        <v>Blank</v>
      </c>
      <c r="U1316" s="89"/>
      <c r="V1316" s="216" t="str">
        <f>IF(D1316=0,"Blank",P1316*'3 Model Input'!E$50)</f>
        <v>Blank</v>
      </c>
      <c r="W1316" s="197" t="str">
        <f t="shared" si="223"/>
        <v>Blank</v>
      </c>
      <c r="X1316" s="197" t="str">
        <f t="shared" si="224"/>
        <v>Blank</v>
      </c>
      <c r="Y1316" s="197" t="str">
        <f t="shared" si="225"/>
        <v>Blank</v>
      </c>
      <c r="Z1316" s="197" t="str">
        <f t="shared" si="226"/>
        <v>Blank</v>
      </c>
      <c r="AA1316" s="223" t="str" cm="1">
        <f t="array" ref="AA1316">_xlfn.IFS(ISTEXT('3 Model Input'!F$70),"Missing",ISTEXT('3 Model Input'!I$70),"Missing",ISNUMBER('3 Model Input'!K$70),'3 Model Input'!K$70*P1316)</f>
        <v>Missing</v>
      </c>
      <c r="AB1316" s="89"/>
      <c r="AC1316" s="227" t="str" cm="1">
        <f t="array" ref="AC1316">IF(D1316=0,"Blank",_xlfn.IFS('3 Model Input'!E$61=1,(V1316*G1316)/T1316,'3 Model Input'!E$61=2,(W1316*G1316)/T1316,'3 Model Input'!E$61=3,(X1316*G1316)/T1316,'3 Model Input'!E$61=4,(Y1316*G1316)/T1316,'3 Model Input'!E$61=5,(Z1316*G1316)/T1316, ISTEXT('3 Model Input'!E$61),"Missing",'3 Model Input'!E$61=6,(AA1316*G1316)/T1316))</f>
        <v>Blank</v>
      </c>
      <c r="AD1316" s="202" t="str">
        <f t="shared" si="227"/>
        <v>Blank</v>
      </c>
      <c r="AE1316" s="202" t="str">
        <f t="shared" si="228"/>
        <v>Blank</v>
      </c>
      <c r="AF1316" s="217" t="str">
        <f t="shared" si="229"/>
        <v>Blank</v>
      </c>
      <c r="AG1316" s="9" t="str" cm="1">
        <f t="array" ref="AG1316">_xlfn.IFS(ISNUMBER(AC1316), "", ISNUMBER(SEARCH("Blank", AC1316)), "", ISERROR(AC1316), "Bad input on tab 3")</f>
        <v/>
      </c>
    </row>
    <row r="1317" spans="2:33" ht="15" customHeight="1" x14ac:dyDescent="0.75">
      <c r="B1317" s="205" t="str">
        <f>'5 Driver Data'!B1317</f>
        <v>1309</v>
      </c>
      <c r="C1317" s="193">
        <f>'5 Driver Data'!C1317</f>
        <v>0</v>
      </c>
      <c r="D1317" s="192">
        <f>'5 Driver Data'!D1317</f>
        <v>0</v>
      </c>
      <c r="E1317" s="191">
        <f>'5 Driver Data'!E1317</f>
        <v>0</v>
      </c>
      <c r="F1317" s="191">
        <f>'5 Driver Data'!F1317</f>
        <v>0</v>
      </c>
      <c r="G1317" s="191">
        <f>'5 Driver Data'!G1317</f>
        <v>0</v>
      </c>
      <c r="H1317" s="191">
        <f>'5 Driver Data'!H1317</f>
        <v>0</v>
      </c>
      <c r="I1317" s="191">
        <f>'5 Driver Data'!I1317</f>
        <v>0</v>
      </c>
      <c r="J1317" s="191">
        <f>'5 Driver Data'!J1317</f>
        <v>0</v>
      </c>
      <c r="K1317" s="206">
        <f>'5 Driver Data'!K1317</f>
        <v>0</v>
      </c>
      <c r="L1317" s="1"/>
      <c r="M1317" s="216" t="str">
        <f>IF(D1317=0,"Blank",'3 Model Input'!E$44*'3 Model Input'!E$45)</f>
        <v>Blank</v>
      </c>
      <c r="N1317" s="197" t="str">
        <f t="shared" si="220"/>
        <v>Blank</v>
      </c>
      <c r="O1317" s="197" t="str">
        <f>IF(D1317=0,"Blank",'3 Model Input'!E$49*(1-'3 Model Input'!E$51))</f>
        <v>Blank</v>
      </c>
      <c r="P1317" s="197" t="str">
        <f t="shared" si="221"/>
        <v>Blank</v>
      </c>
      <c r="Q1317" s="197" t="str">
        <f>IF(D1317=0,"Blank",IF(D1317="BEV",E1317*(1-'3 Model Input'!E$54), E1317))</f>
        <v>Blank</v>
      </c>
      <c r="R1317" s="198" t="str">
        <f>IF(D1317=0,"Blank",IF(D1317="PHEV",F1317/G1317,F1317*(1-'3 Model Input'!E$54)/G1317))</f>
        <v>Blank</v>
      </c>
      <c r="S1317" s="198" t="str">
        <f>IF(D1317=0,"Blank",IF(D1317="PHEV",MIN(M1317,E1317),MIN(M1317,(E1317*(1-'3 Model Input'!E$54)))))</f>
        <v>Blank</v>
      </c>
      <c r="T1317" s="217" t="str">
        <f t="shared" si="222"/>
        <v>Blank</v>
      </c>
      <c r="U1317" s="89"/>
      <c r="V1317" s="216" t="str">
        <f>IF(D1317=0,"Blank",P1317*'3 Model Input'!E$50)</f>
        <v>Blank</v>
      </c>
      <c r="W1317" s="197" t="str">
        <f t="shared" si="223"/>
        <v>Blank</v>
      </c>
      <c r="X1317" s="197" t="str">
        <f t="shared" si="224"/>
        <v>Blank</v>
      </c>
      <c r="Y1317" s="197" t="str">
        <f t="shared" si="225"/>
        <v>Blank</v>
      </c>
      <c r="Z1317" s="197" t="str">
        <f t="shared" si="226"/>
        <v>Blank</v>
      </c>
      <c r="AA1317" s="223" t="str" cm="1">
        <f t="array" ref="AA1317">_xlfn.IFS(ISTEXT('3 Model Input'!F$70),"Missing",ISTEXT('3 Model Input'!I$70),"Missing",ISNUMBER('3 Model Input'!K$70),'3 Model Input'!K$70*P1317)</f>
        <v>Missing</v>
      </c>
      <c r="AB1317" s="89"/>
      <c r="AC1317" s="227" t="str" cm="1">
        <f t="array" ref="AC1317">IF(D1317=0,"Blank",_xlfn.IFS('3 Model Input'!E$61=1,(V1317*G1317)/T1317,'3 Model Input'!E$61=2,(W1317*G1317)/T1317,'3 Model Input'!E$61=3,(X1317*G1317)/T1317,'3 Model Input'!E$61=4,(Y1317*G1317)/T1317,'3 Model Input'!E$61=5,(Z1317*G1317)/T1317, ISTEXT('3 Model Input'!E$61),"Missing",'3 Model Input'!E$61=6,(AA1317*G1317)/T1317))</f>
        <v>Blank</v>
      </c>
      <c r="AD1317" s="202" t="str">
        <f t="shared" si="227"/>
        <v>Blank</v>
      </c>
      <c r="AE1317" s="202" t="str">
        <f t="shared" si="228"/>
        <v>Blank</v>
      </c>
      <c r="AF1317" s="217" t="str">
        <f t="shared" si="229"/>
        <v>Blank</v>
      </c>
      <c r="AG1317" s="9" t="str" cm="1">
        <f t="array" ref="AG1317">_xlfn.IFS(ISNUMBER(AC1317), "", ISNUMBER(SEARCH("Blank", AC1317)), "", ISERROR(AC1317), "Bad input on tab 3")</f>
        <v/>
      </c>
    </row>
    <row r="1318" spans="2:33" ht="15" customHeight="1" x14ac:dyDescent="0.75">
      <c r="B1318" s="205" t="str">
        <f>'5 Driver Data'!B1318</f>
        <v>1310</v>
      </c>
      <c r="C1318" s="193">
        <f>'5 Driver Data'!C1318</f>
        <v>0</v>
      </c>
      <c r="D1318" s="192">
        <f>'5 Driver Data'!D1318</f>
        <v>0</v>
      </c>
      <c r="E1318" s="191">
        <f>'5 Driver Data'!E1318</f>
        <v>0</v>
      </c>
      <c r="F1318" s="191">
        <f>'5 Driver Data'!F1318</f>
        <v>0</v>
      </c>
      <c r="G1318" s="191">
        <f>'5 Driver Data'!G1318</f>
        <v>0</v>
      </c>
      <c r="H1318" s="191">
        <f>'5 Driver Data'!H1318</f>
        <v>0</v>
      </c>
      <c r="I1318" s="191">
        <f>'5 Driver Data'!I1318</f>
        <v>0</v>
      </c>
      <c r="J1318" s="191">
        <f>'5 Driver Data'!J1318</f>
        <v>0</v>
      </c>
      <c r="K1318" s="206">
        <f>'5 Driver Data'!K1318</f>
        <v>0</v>
      </c>
      <c r="L1318" s="1"/>
      <c r="M1318" s="216" t="str">
        <f>IF(D1318=0,"Blank",'3 Model Input'!E$44*'3 Model Input'!E$45)</f>
        <v>Blank</v>
      </c>
      <c r="N1318" s="197" t="str">
        <f t="shared" si="220"/>
        <v>Blank</v>
      </c>
      <c r="O1318" s="197" t="str">
        <f>IF(D1318=0,"Blank",'3 Model Input'!E$49*(1-'3 Model Input'!E$51))</f>
        <v>Blank</v>
      </c>
      <c r="P1318" s="197" t="str">
        <f t="shared" si="221"/>
        <v>Blank</v>
      </c>
      <c r="Q1318" s="197" t="str">
        <f>IF(D1318=0,"Blank",IF(D1318="BEV",E1318*(1-'3 Model Input'!E$54), E1318))</f>
        <v>Blank</v>
      </c>
      <c r="R1318" s="198" t="str">
        <f>IF(D1318=0,"Blank",IF(D1318="PHEV",F1318/G1318,F1318*(1-'3 Model Input'!E$54)/G1318))</f>
        <v>Blank</v>
      </c>
      <c r="S1318" s="198" t="str">
        <f>IF(D1318=0,"Blank",IF(D1318="PHEV",MIN(M1318,E1318),MIN(M1318,(E1318*(1-'3 Model Input'!E$54)))))</f>
        <v>Blank</v>
      </c>
      <c r="T1318" s="217" t="str">
        <f t="shared" si="222"/>
        <v>Blank</v>
      </c>
      <c r="U1318" s="89"/>
      <c r="V1318" s="216" t="str">
        <f>IF(D1318=0,"Blank",P1318*'3 Model Input'!E$50)</f>
        <v>Blank</v>
      </c>
      <c r="W1318" s="197" t="str">
        <f t="shared" si="223"/>
        <v>Blank</v>
      </c>
      <c r="X1318" s="197" t="str">
        <f t="shared" si="224"/>
        <v>Blank</v>
      </c>
      <c r="Y1318" s="197" t="str">
        <f t="shared" si="225"/>
        <v>Blank</v>
      </c>
      <c r="Z1318" s="197" t="str">
        <f t="shared" si="226"/>
        <v>Blank</v>
      </c>
      <c r="AA1318" s="223" t="str" cm="1">
        <f t="array" ref="AA1318">_xlfn.IFS(ISTEXT('3 Model Input'!F$70),"Missing",ISTEXT('3 Model Input'!I$70),"Missing",ISNUMBER('3 Model Input'!K$70),'3 Model Input'!K$70*P1318)</f>
        <v>Missing</v>
      </c>
      <c r="AB1318" s="89"/>
      <c r="AC1318" s="227" t="str" cm="1">
        <f t="array" ref="AC1318">IF(D1318=0,"Blank",_xlfn.IFS('3 Model Input'!E$61=1,(V1318*G1318)/T1318,'3 Model Input'!E$61=2,(W1318*G1318)/T1318,'3 Model Input'!E$61=3,(X1318*G1318)/T1318,'3 Model Input'!E$61=4,(Y1318*G1318)/T1318,'3 Model Input'!E$61=5,(Z1318*G1318)/T1318, ISTEXT('3 Model Input'!E$61),"Missing",'3 Model Input'!E$61=6,(AA1318*G1318)/T1318))</f>
        <v>Blank</v>
      </c>
      <c r="AD1318" s="202" t="str">
        <f t="shared" si="227"/>
        <v>Blank</v>
      </c>
      <c r="AE1318" s="202" t="str">
        <f t="shared" si="228"/>
        <v>Blank</v>
      </c>
      <c r="AF1318" s="217" t="str">
        <f t="shared" si="229"/>
        <v>Blank</v>
      </c>
      <c r="AG1318" s="9" t="str" cm="1">
        <f t="array" ref="AG1318">_xlfn.IFS(ISNUMBER(AC1318), "", ISNUMBER(SEARCH("Blank", AC1318)), "", ISERROR(AC1318), "Bad input on tab 3")</f>
        <v/>
      </c>
    </row>
    <row r="1319" spans="2:33" ht="15" customHeight="1" x14ac:dyDescent="0.75">
      <c r="B1319" s="205" t="str">
        <f>'5 Driver Data'!B1319</f>
        <v>1311</v>
      </c>
      <c r="C1319" s="193">
        <f>'5 Driver Data'!C1319</f>
        <v>0</v>
      </c>
      <c r="D1319" s="192">
        <f>'5 Driver Data'!D1319</f>
        <v>0</v>
      </c>
      <c r="E1319" s="191">
        <f>'5 Driver Data'!E1319</f>
        <v>0</v>
      </c>
      <c r="F1319" s="191">
        <f>'5 Driver Data'!F1319</f>
        <v>0</v>
      </c>
      <c r="G1319" s="191">
        <f>'5 Driver Data'!G1319</f>
        <v>0</v>
      </c>
      <c r="H1319" s="191">
        <f>'5 Driver Data'!H1319</f>
        <v>0</v>
      </c>
      <c r="I1319" s="191">
        <f>'5 Driver Data'!I1319</f>
        <v>0</v>
      </c>
      <c r="J1319" s="191">
        <f>'5 Driver Data'!J1319</f>
        <v>0</v>
      </c>
      <c r="K1319" s="206">
        <f>'5 Driver Data'!K1319</f>
        <v>0</v>
      </c>
      <c r="L1319" s="1"/>
      <c r="M1319" s="216" t="str">
        <f>IF(D1319=0,"Blank",'3 Model Input'!E$44*'3 Model Input'!E$45)</f>
        <v>Blank</v>
      </c>
      <c r="N1319" s="197" t="str">
        <f t="shared" si="220"/>
        <v>Blank</v>
      </c>
      <c r="O1319" s="197" t="str">
        <f>IF(D1319=0,"Blank",'3 Model Input'!E$49*(1-'3 Model Input'!E$51))</f>
        <v>Blank</v>
      </c>
      <c r="P1319" s="197" t="str">
        <f t="shared" si="221"/>
        <v>Blank</v>
      </c>
      <c r="Q1319" s="197" t="str">
        <f>IF(D1319=0,"Blank",IF(D1319="BEV",E1319*(1-'3 Model Input'!E$54), E1319))</f>
        <v>Blank</v>
      </c>
      <c r="R1319" s="198" t="str">
        <f>IF(D1319=0,"Blank",IF(D1319="PHEV",F1319/G1319,F1319*(1-'3 Model Input'!E$54)/G1319))</f>
        <v>Blank</v>
      </c>
      <c r="S1319" s="198" t="str">
        <f>IF(D1319=0,"Blank",IF(D1319="PHEV",MIN(M1319,E1319),MIN(M1319,(E1319*(1-'3 Model Input'!E$54)))))</f>
        <v>Blank</v>
      </c>
      <c r="T1319" s="217" t="str">
        <f t="shared" si="222"/>
        <v>Blank</v>
      </c>
      <c r="U1319" s="89"/>
      <c r="V1319" s="216" t="str">
        <f>IF(D1319=0,"Blank",P1319*'3 Model Input'!E$50)</f>
        <v>Blank</v>
      </c>
      <c r="W1319" s="197" t="str">
        <f t="shared" si="223"/>
        <v>Blank</v>
      </c>
      <c r="X1319" s="197" t="str">
        <f t="shared" si="224"/>
        <v>Blank</v>
      </c>
      <c r="Y1319" s="197" t="str">
        <f t="shared" si="225"/>
        <v>Blank</v>
      </c>
      <c r="Z1319" s="197" t="str">
        <f t="shared" si="226"/>
        <v>Blank</v>
      </c>
      <c r="AA1319" s="223" t="str" cm="1">
        <f t="array" ref="AA1319">_xlfn.IFS(ISTEXT('3 Model Input'!F$70),"Missing",ISTEXT('3 Model Input'!I$70),"Missing",ISNUMBER('3 Model Input'!K$70),'3 Model Input'!K$70*P1319)</f>
        <v>Missing</v>
      </c>
      <c r="AB1319" s="89"/>
      <c r="AC1319" s="227" t="str" cm="1">
        <f t="array" ref="AC1319">IF(D1319=0,"Blank",_xlfn.IFS('3 Model Input'!E$61=1,(V1319*G1319)/T1319,'3 Model Input'!E$61=2,(W1319*G1319)/T1319,'3 Model Input'!E$61=3,(X1319*G1319)/T1319,'3 Model Input'!E$61=4,(Y1319*G1319)/T1319,'3 Model Input'!E$61=5,(Z1319*G1319)/T1319, ISTEXT('3 Model Input'!E$61),"Missing",'3 Model Input'!E$61=6,(AA1319*G1319)/T1319))</f>
        <v>Blank</v>
      </c>
      <c r="AD1319" s="202" t="str">
        <f t="shared" si="227"/>
        <v>Blank</v>
      </c>
      <c r="AE1319" s="202" t="str">
        <f t="shared" si="228"/>
        <v>Blank</v>
      </c>
      <c r="AF1319" s="217" t="str">
        <f t="shared" si="229"/>
        <v>Blank</v>
      </c>
      <c r="AG1319" s="9" t="str" cm="1">
        <f t="array" ref="AG1319">_xlfn.IFS(ISNUMBER(AC1319), "", ISNUMBER(SEARCH("Blank", AC1319)), "", ISERROR(AC1319), "Bad input on tab 3")</f>
        <v/>
      </c>
    </row>
    <row r="1320" spans="2:33" ht="15" customHeight="1" x14ac:dyDescent="0.75">
      <c r="B1320" s="205" t="str">
        <f>'5 Driver Data'!B1320</f>
        <v>1312</v>
      </c>
      <c r="C1320" s="193">
        <f>'5 Driver Data'!C1320</f>
        <v>0</v>
      </c>
      <c r="D1320" s="192">
        <f>'5 Driver Data'!D1320</f>
        <v>0</v>
      </c>
      <c r="E1320" s="191">
        <f>'5 Driver Data'!E1320</f>
        <v>0</v>
      </c>
      <c r="F1320" s="191">
        <f>'5 Driver Data'!F1320</f>
        <v>0</v>
      </c>
      <c r="G1320" s="191">
        <f>'5 Driver Data'!G1320</f>
        <v>0</v>
      </c>
      <c r="H1320" s="191">
        <f>'5 Driver Data'!H1320</f>
        <v>0</v>
      </c>
      <c r="I1320" s="191">
        <f>'5 Driver Data'!I1320</f>
        <v>0</v>
      </c>
      <c r="J1320" s="191">
        <f>'5 Driver Data'!J1320</f>
        <v>0</v>
      </c>
      <c r="K1320" s="206">
        <f>'5 Driver Data'!K1320</f>
        <v>0</v>
      </c>
      <c r="L1320" s="1"/>
      <c r="M1320" s="216" t="str">
        <f>IF(D1320=0,"Blank",'3 Model Input'!E$44*'3 Model Input'!E$45)</f>
        <v>Blank</v>
      </c>
      <c r="N1320" s="197" t="str">
        <f t="shared" si="220"/>
        <v>Blank</v>
      </c>
      <c r="O1320" s="197" t="str">
        <f>IF(D1320=0,"Blank",'3 Model Input'!E$49*(1-'3 Model Input'!E$51))</f>
        <v>Blank</v>
      </c>
      <c r="P1320" s="197" t="str">
        <f t="shared" si="221"/>
        <v>Blank</v>
      </c>
      <c r="Q1320" s="197" t="str">
        <f>IF(D1320=0,"Blank",IF(D1320="BEV",E1320*(1-'3 Model Input'!E$54), E1320))</f>
        <v>Blank</v>
      </c>
      <c r="R1320" s="198" t="str">
        <f>IF(D1320=0,"Blank",IF(D1320="PHEV",F1320/G1320,F1320*(1-'3 Model Input'!E$54)/G1320))</f>
        <v>Blank</v>
      </c>
      <c r="S1320" s="198" t="str">
        <f>IF(D1320=0,"Blank",IF(D1320="PHEV",MIN(M1320,E1320),MIN(M1320,(E1320*(1-'3 Model Input'!E$54)))))</f>
        <v>Blank</v>
      </c>
      <c r="T1320" s="217" t="str">
        <f t="shared" si="222"/>
        <v>Blank</v>
      </c>
      <c r="U1320" s="89"/>
      <c r="V1320" s="216" t="str">
        <f>IF(D1320=0,"Blank",P1320*'3 Model Input'!E$50)</f>
        <v>Blank</v>
      </c>
      <c r="W1320" s="197" t="str">
        <f t="shared" si="223"/>
        <v>Blank</v>
      </c>
      <c r="X1320" s="197" t="str">
        <f t="shared" si="224"/>
        <v>Blank</v>
      </c>
      <c r="Y1320" s="197" t="str">
        <f t="shared" si="225"/>
        <v>Blank</v>
      </c>
      <c r="Z1320" s="197" t="str">
        <f t="shared" si="226"/>
        <v>Blank</v>
      </c>
      <c r="AA1320" s="223" t="str" cm="1">
        <f t="array" ref="AA1320">_xlfn.IFS(ISTEXT('3 Model Input'!F$70),"Missing",ISTEXT('3 Model Input'!I$70),"Missing",ISNUMBER('3 Model Input'!K$70),'3 Model Input'!K$70*P1320)</f>
        <v>Missing</v>
      </c>
      <c r="AB1320" s="89"/>
      <c r="AC1320" s="227" t="str" cm="1">
        <f t="array" ref="AC1320">IF(D1320=0,"Blank",_xlfn.IFS('3 Model Input'!E$61=1,(V1320*G1320)/T1320,'3 Model Input'!E$61=2,(W1320*G1320)/T1320,'3 Model Input'!E$61=3,(X1320*G1320)/T1320,'3 Model Input'!E$61=4,(Y1320*G1320)/T1320,'3 Model Input'!E$61=5,(Z1320*G1320)/T1320, ISTEXT('3 Model Input'!E$61),"Missing",'3 Model Input'!E$61=6,(AA1320*G1320)/T1320))</f>
        <v>Blank</v>
      </c>
      <c r="AD1320" s="202" t="str">
        <f t="shared" si="227"/>
        <v>Blank</v>
      </c>
      <c r="AE1320" s="202" t="str">
        <f t="shared" si="228"/>
        <v>Blank</v>
      </c>
      <c r="AF1320" s="217" t="str">
        <f t="shared" si="229"/>
        <v>Blank</v>
      </c>
      <c r="AG1320" s="9" t="str" cm="1">
        <f t="array" ref="AG1320">_xlfn.IFS(ISNUMBER(AC1320), "", ISNUMBER(SEARCH("Blank", AC1320)), "", ISERROR(AC1320), "Bad input on tab 3")</f>
        <v/>
      </c>
    </row>
    <row r="1321" spans="2:33" ht="15" customHeight="1" x14ac:dyDescent="0.75">
      <c r="B1321" s="205" t="str">
        <f>'5 Driver Data'!B1321</f>
        <v>1313</v>
      </c>
      <c r="C1321" s="193">
        <f>'5 Driver Data'!C1321</f>
        <v>0</v>
      </c>
      <c r="D1321" s="192">
        <f>'5 Driver Data'!D1321</f>
        <v>0</v>
      </c>
      <c r="E1321" s="191">
        <f>'5 Driver Data'!E1321</f>
        <v>0</v>
      </c>
      <c r="F1321" s="191">
        <f>'5 Driver Data'!F1321</f>
        <v>0</v>
      </c>
      <c r="G1321" s="191">
        <f>'5 Driver Data'!G1321</f>
        <v>0</v>
      </c>
      <c r="H1321" s="191">
        <f>'5 Driver Data'!H1321</f>
        <v>0</v>
      </c>
      <c r="I1321" s="191">
        <f>'5 Driver Data'!I1321</f>
        <v>0</v>
      </c>
      <c r="J1321" s="191">
        <f>'5 Driver Data'!J1321</f>
        <v>0</v>
      </c>
      <c r="K1321" s="206">
        <f>'5 Driver Data'!K1321</f>
        <v>0</v>
      </c>
      <c r="L1321" s="1"/>
      <c r="M1321" s="216" t="str">
        <f>IF(D1321=0,"Blank",'3 Model Input'!E$44*'3 Model Input'!E$45)</f>
        <v>Blank</v>
      </c>
      <c r="N1321" s="197" t="str">
        <f t="shared" si="220"/>
        <v>Blank</v>
      </c>
      <c r="O1321" s="197" t="str">
        <f>IF(D1321=0,"Blank",'3 Model Input'!E$49*(1-'3 Model Input'!E$51))</f>
        <v>Blank</v>
      </c>
      <c r="P1321" s="197" t="str">
        <f t="shared" si="221"/>
        <v>Blank</v>
      </c>
      <c r="Q1321" s="197" t="str">
        <f>IF(D1321=0,"Blank",IF(D1321="BEV",E1321*(1-'3 Model Input'!E$54), E1321))</f>
        <v>Blank</v>
      </c>
      <c r="R1321" s="198" t="str">
        <f>IF(D1321=0,"Blank",IF(D1321="PHEV",F1321/G1321,F1321*(1-'3 Model Input'!E$54)/G1321))</f>
        <v>Blank</v>
      </c>
      <c r="S1321" s="198" t="str">
        <f>IF(D1321=0,"Blank",IF(D1321="PHEV",MIN(M1321,E1321),MIN(M1321,(E1321*(1-'3 Model Input'!E$54)))))</f>
        <v>Blank</v>
      </c>
      <c r="T1321" s="217" t="str">
        <f t="shared" si="222"/>
        <v>Blank</v>
      </c>
      <c r="U1321" s="89"/>
      <c r="V1321" s="216" t="str">
        <f>IF(D1321=0,"Blank",P1321*'3 Model Input'!E$50)</f>
        <v>Blank</v>
      </c>
      <c r="W1321" s="197" t="str">
        <f t="shared" si="223"/>
        <v>Blank</v>
      </c>
      <c r="X1321" s="197" t="str">
        <f t="shared" si="224"/>
        <v>Blank</v>
      </c>
      <c r="Y1321" s="197" t="str">
        <f t="shared" si="225"/>
        <v>Blank</v>
      </c>
      <c r="Z1321" s="197" t="str">
        <f t="shared" si="226"/>
        <v>Blank</v>
      </c>
      <c r="AA1321" s="223" t="str" cm="1">
        <f t="array" ref="AA1321">_xlfn.IFS(ISTEXT('3 Model Input'!F$70),"Missing",ISTEXT('3 Model Input'!I$70),"Missing",ISNUMBER('3 Model Input'!K$70),'3 Model Input'!K$70*P1321)</f>
        <v>Missing</v>
      </c>
      <c r="AB1321" s="89"/>
      <c r="AC1321" s="227" t="str" cm="1">
        <f t="array" ref="AC1321">IF(D1321=0,"Blank",_xlfn.IFS('3 Model Input'!E$61=1,(V1321*G1321)/T1321,'3 Model Input'!E$61=2,(W1321*G1321)/T1321,'3 Model Input'!E$61=3,(X1321*G1321)/T1321,'3 Model Input'!E$61=4,(Y1321*G1321)/T1321,'3 Model Input'!E$61=5,(Z1321*G1321)/T1321, ISTEXT('3 Model Input'!E$61),"Missing",'3 Model Input'!E$61=6,(AA1321*G1321)/T1321))</f>
        <v>Blank</v>
      </c>
      <c r="AD1321" s="202" t="str">
        <f t="shared" si="227"/>
        <v>Blank</v>
      </c>
      <c r="AE1321" s="202" t="str">
        <f t="shared" si="228"/>
        <v>Blank</v>
      </c>
      <c r="AF1321" s="217" t="str">
        <f t="shared" si="229"/>
        <v>Blank</v>
      </c>
      <c r="AG1321" s="9" t="str" cm="1">
        <f t="array" ref="AG1321">_xlfn.IFS(ISNUMBER(AC1321), "", ISNUMBER(SEARCH("Blank", AC1321)), "", ISERROR(AC1321), "Bad input on tab 3")</f>
        <v/>
      </c>
    </row>
    <row r="1322" spans="2:33" ht="15" customHeight="1" x14ac:dyDescent="0.75">
      <c r="B1322" s="205" t="str">
        <f>'5 Driver Data'!B1322</f>
        <v>1314</v>
      </c>
      <c r="C1322" s="193">
        <f>'5 Driver Data'!C1322</f>
        <v>0</v>
      </c>
      <c r="D1322" s="192">
        <f>'5 Driver Data'!D1322</f>
        <v>0</v>
      </c>
      <c r="E1322" s="191">
        <f>'5 Driver Data'!E1322</f>
        <v>0</v>
      </c>
      <c r="F1322" s="191">
        <f>'5 Driver Data'!F1322</f>
        <v>0</v>
      </c>
      <c r="G1322" s="191">
        <f>'5 Driver Data'!G1322</f>
        <v>0</v>
      </c>
      <c r="H1322" s="191">
        <f>'5 Driver Data'!H1322</f>
        <v>0</v>
      </c>
      <c r="I1322" s="191">
        <f>'5 Driver Data'!I1322</f>
        <v>0</v>
      </c>
      <c r="J1322" s="191">
        <f>'5 Driver Data'!J1322</f>
        <v>0</v>
      </c>
      <c r="K1322" s="206">
        <f>'5 Driver Data'!K1322</f>
        <v>0</v>
      </c>
      <c r="L1322" s="1"/>
      <c r="M1322" s="216" t="str">
        <f>IF(D1322=0,"Blank",'3 Model Input'!E$44*'3 Model Input'!E$45)</f>
        <v>Blank</v>
      </c>
      <c r="N1322" s="197" t="str">
        <f t="shared" si="220"/>
        <v>Blank</v>
      </c>
      <c r="O1322" s="197" t="str">
        <f>IF(D1322=0,"Blank",'3 Model Input'!E$49*(1-'3 Model Input'!E$51))</f>
        <v>Blank</v>
      </c>
      <c r="P1322" s="197" t="str">
        <f t="shared" si="221"/>
        <v>Blank</v>
      </c>
      <c r="Q1322" s="197" t="str">
        <f>IF(D1322=0,"Blank",IF(D1322="BEV",E1322*(1-'3 Model Input'!E$54), E1322))</f>
        <v>Blank</v>
      </c>
      <c r="R1322" s="198" t="str">
        <f>IF(D1322=0,"Blank",IF(D1322="PHEV",F1322/G1322,F1322*(1-'3 Model Input'!E$54)/G1322))</f>
        <v>Blank</v>
      </c>
      <c r="S1322" s="198" t="str">
        <f>IF(D1322=0,"Blank",IF(D1322="PHEV",MIN(M1322,E1322),MIN(M1322,(E1322*(1-'3 Model Input'!E$54)))))</f>
        <v>Blank</v>
      </c>
      <c r="T1322" s="217" t="str">
        <f t="shared" si="222"/>
        <v>Blank</v>
      </c>
      <c r="U1322" s="89"/>
      <c r="V1322" s="216" t="str">
        <f>IF(D1322=0,"Blank",P1322*'3 Model Input'!E$50)</f>
        <v>Blank</v>
      </c>
      <c r="W1322" s="197" t="str">
        <f t="shared" si="223"/>
        <v>Blank</v>
      </c>
      <c r="X1322" s="197" t="str">
        <f t="shared" si="224"/>
        <v>Blank</v>
      </c>
      <c r="Y1322" s="197" t="str">
        <f t="shared" si="225"/>
        <v>Blank</v>
      </c>
      <c r="Z1322" s="197" t="str">
        <f t="shared" si="226"/>
        <v>Blank</v>
      </c>
      <c r="AA1322" s="223" t="str" cm="1">
        <f t="array" ref="AA1322">_xlfn.IFS(ISTEXT('3 Model Input'!F$70),"Missing",ISTEXT('3 Model Input'!I$70),"Missing",ISNUMBER('3 Model Input'!K$70),'3 Model Input'!K$70*P1322)</f>
        <v>Missing</v>
      </c>
      <c r="AB1322" s="89"/>
      <c r="AC1322" s="227" t="str" cm="1">
        <f t="array" ref="AC1322">IF(D1322=0,"Blank",_xlfn.IFS('3 Model Input'!E$61=1,(V1322*G1322)/T1322,'3 Model Input'!E$61=2,(W1322*G1322)/T1322,'3 Model Input'!E$61=3,(X1322*G1322)/T1322,'3 Model Input'!E$61=4,(Y1322*G1322)/T1322,'3 Model Input'!E$61=5,(Z1322*G1322)/T1322, ISTEXT('3 Model Input'!E$61),"Missing",'3 Model Input'!E$61=6,(AA1322*G1322)/T1322))</f>
        <v>Blank</v>
      </c>
      <c r="AD1322" s="202" t="str">
        <f t="shared" si="227"/>
        <v>Blank</v>
      </c>
      <c r="AE1322" s="202" t="str">
        <f t="shared" si="228"/>
        <v>Blank</v>
      </c>
      <c r="AF1322" s="217" t="str">
        <f t="shared" si="229"/>
        <v>Blank</v>
      </c>
      <c r="AG1322" s="9" t="str" cm="1">
        <f t="array" ref="AG1322">_xlfn.IFS(ISNUMBER(AC1322), "", ISNUMBER(SEARCH("Blank", AC1322)), "", ISERROR(AC1322), "Bad input on tab 3")</f>
        <v/>
      </c>
    </row>
    <row r="1323" spans="2:33" ht="15" customHeight="1" x14ac:dyDescent="0.75">
      <c r="B1323" s="205" t="str">
        <f>'5 Driver Data'!B1323</f>
        <v>1315</v>
      </c>
      <c r="C1323" s="193">
        <f>'5 Driver Data'!C1323</f>
        <v>0</v>
      </c>
      <c r="D1323" s="192">
        <f>'5 Driver Data'!D1323</f>
        <v>0</v>
      </c>
      <c r="E1323" s="191">
        <f>'5 Driver Data'!E1323</f>
        <v>0</v>
      </c>
      <c r="F1323" s="191">
        <f>'5 Driver Data'!F1323</f>
        <v>0</v>
      </c>
      <c r="G1323" s="191">
        <f>'5 Driver Data'!G1323</f>
        <v>0</v>
      </c>
      <c r="H1323" s="191">
        <f>'5 Driver Data'!H1323</f>
        <v>0</v>
      </c>
      <c r="I1323" s="191">
        <f>'5 Driver Data'!I1323</f>
        <v>0</v>
      </c>
      <c r="J1323" s="191">
        <f>'5 Driver Data'!J1323</f>
        <v>0</v>
      </c>
      <c r="K1323" s="206">
        <f>'5 Driver Data'!K1323</f>
        <v>0</v>
      </c>
      <c r="L1323" s="1"/>
      <c r="M1323" s="216" t="str">
        <f>IF(D1323=0,"Blank",'3 Model Input'!E$44*'3 Model Input'!E$45)</f>
        <v>Blank</v>
      </c>
      <c r="N1323" s="197" t="str">
        <f t="shared" si="220"/>
        <v>Blank</v>
      </c>
      <c r="O1323" s="197" t="str">
        <f>IF(D1323=0,"Blank",'3 Model Input'!E$49*(1-'3 Model Input'!E$51))</f>
        <v>Blank</v>
      </c>
      <c r="P1323" s="197" t="str">
        <f t="shared" si="221"/>
        <v>Blank</v>
      </c>
      <c r="Q1323" s="197" t="str">
        <f>IF(D1323=0,"Blank",IF(D1323="BEV",E1323*(1-'3 Model Input'!E$54), E1323))</f>
        <v>Blank</v>
      </c>
      <c r="R1323" s="198" t="str">
        <f>IF(D1323=0,"Blank",IF(D1323="PHEV",F1323/G1323,F1323*(1-'3 Model Input'!E$54)/G1323))</f>
        <v>Blank</v>
      </c>
      <c r="S1323" s="198" t="str">
        <f>IF(D1323=0,"Blank",IF(D1323="PHEV",MIN(M1323,E1323),MIN(M1323,(E1323*(1-'3 Model Input'!E$54)))))</f>
        <v>Blank</v>
      </c>
      <c r="T1323" s="217" t="str">
        <f t="shared" si="222"/>
        <v>Blank</v>
      </c>
      <c r="U1323" s="89"/>
      <c r="V1323" s="216" t="str">
        <f>IF(D1323=0,"Blank",P1323*'3 Model Input'!E$50)</f>
        <v>Blank</v>
      </c>
      <c r="W1323" s="197" t="str">
        <f t="shared" si="223"/>
        <v>Blank</v>
      </c>
      <c r="X1323" s="197" t="str">
        <f t="shared" si="224"/>
        <v>Blank</v>
      </c>
      <c r="Y1323" s="197" t="str">
        <f t="shared" si="225"/>
        <v>Blank</v>
      </c>
      <c r="Z1323" s="197" t="str">
        <f t="shared" si="226"/>
        <v>Blank</v>
      </c>
      <c r="AA1323" s="223" t="str" cm="1">
        <f t="array" ref="AA1323">_xlfn.IFS(ISTEXT('3 Model Input'!F$70),"Missing",ISTEXT('3 Model Input'!I$70),"Missing",ISNUMBER('3 Model Input'!K$70),'3 Model Input'!K$70*P1323)</f>
        <v>Missing</v>
      </c>
      <c r="AB1323" s="89"/>
      <c r="AC1323" s="227" t="str" cm="1">
        <f t="array" ref="AC1323">IF(D1323=0,"Blank",_xlfn.IFS('3 Model Input'!E$61=1,(V1323*G1323)/T1323,'3 Model Input'!E$61=2,(W1323*G1323)/T1323,'3 Model Input'!E$61=3,(X1323*G1323)/T1323,'3 Model Input'!E$61=4,(Y1323*G1323)/T1323,'3 Model Input'!E$61=5,(Z1323*G1323)/T1323, ISTEXT('3 Model Input'!E$61),"Missing",'3 Model Input'!E$61=6,(AA1323*G1323)/T1323))</f>
        <v>Blank</v>
      </c>
      <c r="AD1323" s="202" t="str">
        <f t="shared" si="227"/>
        <v>Blank</v>
      </c>
      <c r="AE1323" s="202" t="str">
        <f t="shared" si="228"/>
        <v>Blank</v>
      </c>
      <c r="AF1323" s="217" t="str">
        <f t="shared" si="229"/>
        <v>Blank</v>
      </c>
      <c r="AG1323" s="9" t="str" cm="1">
        <f t="array" ref="AG1323">_xlfn.IFS(ISNUMBER(AC1323), "", ISNUMBER(SEARCH("Blank", AC1323)), "", ISERROR(AC1323), "Bad input on tab 3")</f>
        <v/>
      </c>
    </row>
    <row r="1324" spans="2:33" ht="15" customHeight="1" x14ac:dyDescent="0.75">
      <c r="B1324" s="205" t="str">
        <f>'5 Driver Data'!B1324</f>
        <v>1316</v>
      </c>
      <c r="C1324" s="193">
        <f>'5 Driver Data'!C1324</f>
        <v>0</v>
      </c>
      <c r="D1324" s="192">
        <f>'5 Driver Data'!D1324</f>
        <v>0</v>
      </c>
      <c r="E1324" s="191">
        <f>'5 Driver Data'!E1324</f>
        <v>0</v>
      </c>
      <c r="F1324" s="191">
        <f>'5 Driver Data'!F1324</f>
        <v>0</v>
      </c>
      <c r="G1324" s="191">
        <f>'5 Driver Data'!G1324</f>
        <v>0</v>
      </c>
      <c r="H1324" s="191">
        <f>'5 Driver Data'!H1324</f>
        <v>0</v>
      </c>
      <c r="I1324" s="191">
        <f>'5 Driver Data'!I1324</f>
        <v>0</v>
      </c>
      <c r="J1324" s="191">
        <f>'5 Driver Data'!J1324</f>
        <v>0</v>
      </c>
      <c r="K1324" s="206">
        <f>'5 Driver Data'!K1324</f>
        <v>0</v>
      </c>
      <c r="L1324" s="1"/>
      <c r="M1324" s="216" t="str">
        <f>IF(D1324=0,"Blank",'3 Model Input'!E$44*'3 Model Input'!E$45)</f>
        <v>Blank</v>
      </c>
      <c r="N1324" s="197" t="str">
        <f t="shared" si="220"/>
        <v>Blank</v>
      </c>
      <c r="O1324" s="197" t="str">
        <f>IF(D1324=0,"Blank",'3 Model Input'!E$49*(1-'3 Model Input'!E$51))</f>
        <v>Blank</v>
      </c>
      <c r="P1324" s="197" t="str">
        <f t="shared" si="221"/>
        <v>Blank</v>
      </c>
      <c r="Q1324" s="197" t="str">
        <f>IF(D1324=0,"Blank",IF(D1324="BEV",E1324*(1-'3 Model Input'!E$54), E1324))</f>
        <v>Blank</v>
      </c>
      <c r="R1324" s="198" t="str">
        <f>IF(D1324=0,"Blank",IF(D1324="PHEV",F1324/G1324,F1324*(1-'3 Model Input'!E$54)/G1324))</f>
        <v>Blank</v>
      </c>
      <c r="S1324" s="198" t="str">
        <f>IF(D1324=0,"Blank",IF(D1324="PHEV",MIN(M1324,E1324),MIN(M1324,(E1324*(1-'3 Model Input'!E$54)))))</f>
        <v>Blank</v>
      </c>
      <c r="T1324" s="217" t="str">
        <f t="shared" si="222"/>
        <v>Blank</v>
      </c>
      <c r="U1324" s="89"/>
      <c r="V1324" s="216" t="str">
        <f>IF(D1324=0,"Blank",P1324*'3 Model Input'!E$50)</f>
        <v>Blank</v>
      </c>
      <c r="W1324" s="197" t="str">
        <f t="shared" si="223"/>
        <v>Blank</v>
      </c>
      <c r="X1324" s="197" t="str">
        <f t="shared" si="224"/>
        <v>Blank</v>
      </c>
      <c r="Y1324" s="197" t="str">
        <f t="shared" si="225"/>
        <v>Blank</v>
      </c>
      <c r="Z1324" s="197" t="str">
        <f t="shared" si="226"/>
        <v>Blank</v>
      </c>
      <c r="AA1324" s="223" t="str" cm="1">
        <f t="array" ref="AA1324">_xlfn.IFS(ISTEXT('3 Model Input'!F$70),"Missing",ISTEXT('3 Model Input'!I$70),"Missing",ISNUMBER('3 Model Input'!K$70),'3 Model Input'!K$70*P1324)</f>
        <v>Missing</v>
      </c>
      <c r="AB1324" s="89"/>
      <c r="AC1324" s="227" t="str" cm="1">
        <f t="array" ref="AC1324">IF(D1324=0,"Blank",_xlfn.IFS('3 Model Input'!E$61=1,(V1324*G1324)/T1324,'3 Model Input'!E$61=2,(W1324*G1324)/T1324,'3 Model Input'!E$61=3,(X1324*G1324)/T1324,'3 Model Input'!E$61=4,(Y1324*G1324)/T1324,'3 Model Input'!E$61=5,(Z1324*G1324)/T1324, ISTEXT('3 Model Input'!E$61),"Missing",'3 Model Input'!E$61=6,(AA1324*G1324)/T1324))</f>
        <v>Blank</v>
      </c>
      <c r="AD1324" s="202" t="str">
        <f t="shared" si="227"/>
        <v>Blank</v>
      </c>
      <c r="AE1324" s="202" t="str">
        <f t="shared" si="228"/>
        <v>Blank</v>
      </c>
      <c r="AF1324" s="217" t="str">
        <f t="shared" si="229"/>
        <v>Blank</v>
      </c>
      <c r="AG1324" s="9" t="str" cm="1">
        <f t="array" ref="AG1324">_xlfn.IFS(ISNUMBER(AC1324), "", ISNUMBER(SEARCH("Blank", AC1324)), "", ISERROR(AC1324), "Bad input on tab 3")</f>
        <v/>
      </c>
    </row>
    <row r="1325" spans="2:33" ht="15" customHeight="1" x14ac:dyDescent="0.75">
      <c r="B1325" s="205" t="str">
        <f>'5 Driver Data'!B1325</f>
        <v>1317</v>
      </c>
      <c r="C1325" s="193">
        <f>'5 Driver Data'!C1325</f>
        <v>0</v>
      </c>
      <c r="D1325" s="192">
        <f>'5 Driver Data'!D1325</f>
        <v>0</v>
      </c>
      <c r="E1325" s="191">
        <f>'5 Driver Data'!E1325</f>
        <v>0</v>
      </c>
      <c r="F1325" s="191">
        <f>'5 Driver Data'!F1325</f>
        <v>0</v>
      </c>
      <c r="G1325" s="191">
        <f>'5 Driver Data'!G1325</f>
        <v>0</v>
      </c>
      <c r="H1325" s="191">
        <f>'5 Driver Data'!H1325</f>
        <v>0</v>
      </c>
      <c r="I1325" s="191">
        <f>'5 Driver Data'!I1325</f>
        <v>0</v>
      </c>
      <c r="J1325" s="191">
        <f>'5 Driver Data'!J1325</f>
        <v>0</v>
      </c>
      <c r="K1325" s="206">
        <f>'5 Driver Data'!K1325</f>
        <v>0</v>
      </c>
      <c r="L1325" s="1"/>
      <c r="M1325" s="216" t="str">
        <f>IF(D1325=0,"Blank",'3 Model Input'!E$44*'3 Model Input'!E$45)</f>
        <v>Blank</v>
      </c>
      <c r="N1325" s="197" t="str">
        <f t="shared" si="220"/>
        <v>Blank</v>
      </c>
      <c r="O1325" s="197" t="str">
        <f>IF(D1325=0,"Blank",'3 Model Input'!E$49*(1-'3 Model Input'!E$51))</f>
        <v>Blank</v>
      </c>
      <c r="P1325" s="197" t="str">
        <f t="shared" si="221"/>
        <v>Blank</v>
      </c>
      <c r="Q1325" s="197" t="str">
        <f>IF(D1325=0,"Blank",IF(D1325="BEV",E1325*(1-'3 Model Input'!E$54), E1325))</f>
        <v>Blank</v>
      </c>
      <c r="R1325" s="198" t="str">
        <f>IF(D1325=0,"Blank",IF(D1325="PHEV",F1325/G1325,F1325*(1-'3 Model Input'!E$54)/G1325))</f>
        <v>Blank</v>
      </c>
      <c r="S1325" s="198" t="str">
        <f>IF(D1325=0,"Blank",IF(D1325="PHEV",MIN(M1325,E1325),MIN(M1325,(E1325*(1-'3 Model Input'!E$54)))))</f>
        <v>Blank</v>
      </c>
      <c r="T1325" s="217" t="str">
        <f t="shared" si="222"/>
        <v>Blank</v>
      </c>
      <c r="U1325" s="89"/>
      <c r="V1325" s="216" t="str">
        <f>IF(D1325=0,"Blank",P1325*'3 Model Input'!E$50)</f>
        <v>Blank</v>
      </c>
      <c r="W1325" s="197" t="str">
        <f t="shared" si="223"/>
        <v>Blank</v>
      </c>
      <c r="X1325" s="197" t="str">
        <f t="shared" si="224"/>
        <v>Blank</v>
      </c>
      <c r="Y1325" s="197" t="str">
        <f t="shared" si="225"/>
        <v>Blank</v>
      </c>
      <c r="Z1325" s="197" t="str">
        <f t="shared" si="226"/>
        <v>Blank</v>
      </c>
      <c r="AA1325" s="223" t="str" cm="1">
        <f t="array" ref="AA1325">_xlfn.IFS(ISTEXT('3 Model Input'!F$70),"Missing",ISTEXT('3 Model Input'!I$70),"Missing",ISNUMBER('3 Model Input'!K$70),'3 Model Input'!K$70*P1325)</f>
        <v>Missing</v>
      </c>
      <c r="AB1325" s="89"/>
      <c r="AC1325" s="227" t="str" cm="1">
        <f t="array" ref="AC1325">IF(D1325=0,"Blank",_xlfn.IFS('3 Model Input'!E$61=1,(V1325*G1325)/T1325,'3 Model Input'!E$61=2,(W1325*G1325)/T1325,'3 Model Input'!E$61=3,(X1325*G1325)/T1325,'3 Model Input'!E$61=4,(Y1325*G1325)/T1325,'3 Model Input'!E$61=5,(Z1325*G1325)/T1325, ISTEXT('3 Model Input'!E$61),"Missing",'3 Model Input'!E$61=6,(AA1325*G1325)/T1325))</f>
        <v>Blank</v>
      </c>
      <c r="AD1325" s="202" t="str">
        <f t="shared" si="227"/>
        <v>Blank</v>
      </c>
      <c r="AE1325" s="202" t="str">
        <f t="shared" si="228"/>
        <v>Blank</v>
      </c>
      <c r="AF1325" s="217" t="str">
        <f t="shared" si="229"/>
        <v>Blank</v>
      </c>
      <c r="AG1325" s="9" t="str" cm="1">
        <f t="array" ref="AG1325">_xlfn.IFS(ISNUMBER(AC1325), "", ISNUMBER(SEARCH("Blank", AC1325)), "", ISERROR(AC1325), "Bad input on tab 3")</f>
        <v/>
      </c>
    </row>
    <row r="1326" spans="2:33" ht="15" customHeight="1" x14ac:dyDescent="0.75">
      <c r="B1326" s="205" t="str">
        <f>'5 Driver Data'!B1326</f>
        <v>1318</v>
      </c>
      <c r="C1326" s="193">
        <f>'5 Driver Data'!C1326</f>
        <v>0</v>
      </c>
      <c r="D1326" s="192">
        <f>'5 Driver Data'!D1326</f>
        <v>0</v>
      </c>
      <c r="E1326" s="191">
        <f>'5 Driver Data'!E1326</f>
        <v>0</v>
      </c>
      <c r="F1326" s="191">
        <f>'5 Driver Data'!F1326</f>
        <v>0</v>
      </c>
      <c r="G1326" s="191">
        <f>'5 Driver Data'!G1326</f>
        <v>0</v>
      </c>
      <c r="H1326" s="191">
        <f>'5 Driver Data'!H1326</f>
        <v>0</v>
      </c>
      <c r="I1326" s="191">
        <f>'5 Driver Data'!I1326</f>
        <v>0</v>
      </c>
      <c r="J1326" s="191">
        <f>'5 Driver Data'!J1326</f>
        <v>0</v>
      </c>
      <c r="K1326" s="206">
        <f>'5 Driver Data'!K1326</f>
        <v>0</v>
      </c>
      <c r="L1326" s="1"/>
      <c r="M1326" s="216" t="str">
        <f>IF(D1326=0,"Blank",'3 Model Input'!E$44*'3 Model Input'!E$45)</f>
        <v>Blank</v>
      </c>
      <c r="N1326" s="197" t="str">
        <f t="shared" ref="N1326:N1389" si="230">IF(D1326=0,"Blank",H1326*I1326*52)</f>
        <v>Blank</v>
      </c>
      <c r="O1326" s="197" t="str">
        <f>IF(D1326=0,"Blank",'3 Model Input'!E$49*(1-'3 Model Input'!E$51))</f>
        <v>Blank</v>
      </c>
      <c r="P1326" s="197" t="str">
        <f t="shared" ref="P1326:P1389" si="231">IF(D1326=0,"Blank",SUM(N1326:O1326))</f>
        <v>Blank</v>
      </c>
      <c r="Q1326" s="197" t="str">
        <f>IF(D1326=0,"Blank",IF(D1326="BEV",E1326*(1-'3 Model Input'!E$54), E1326))</f>
        <v>Blank</v>
      </c>
      <c r="R1326" s="198" t="str">
        <f>IF(D1326=0,"Blank",IF(D1326="PHEV",F1326/G1326,F1326*(1-'3 Model Input'!E$54)/G1326))</f>
        <v>Blank</v>
      </c>
      <c r="S1326" s="198" t="str">
        <f>IF(D1326=0,"Blank",IF(D1326="PHEV",MIN(M1326,E1326),MIN(M1326,(E1326*(1-'3 Model Input'!E$54)))))</f>
        <v>Blank</v>
      </c>
      <c r="T1326" s="217" t="str">
        <f t="shared" ref="T1326:T1389" si="232">IF(D1326=0,"Blank",MIN(R1326,(S1326/E1326*F1326)))</f>
        <v>Blank</v>
      </c>
      <c r="U1326" s="89"/>
      <c r="V1326" s="216" t="str">
        <f>IF(D1326=0,"Blank",P1326*'3 Model Input'!E$50)</f>
        <v>Blank</v>
      </c>
      <c r="W1326" s="197" t="str">
        <f t="shared" ref="W1326:W1389" si="233">IF(D1326=0,"Blank",V1326*(1-J1326))</f>
        <v>Blank</v>
      </c>
      <c r="X1326" s="197" t="str">
        <f t="shared" ref="X1326:X1389" si="234">P1326</f>
        <v>Blank</v>
      </c>
      <c r="Y1326" s="197" t="str">
        <f t="shared" ref="Y1326:Y1389" si="235">IF(D1326=0,"Blank",P1326*(1-J1326))</f>
        <v>Blank</v>
      </c>
      <c r="Z1326" s="197" t="str">
        <f t="shared" ref="Z1326:Z1389" si="236">IF(D1326=0,"Blank",N1326*K1326)</f>
        <v>Blank</v>
      </c>
      <c r="AA1326" s="223" t="str" cm="1">
        <f t="array" ref="AA1326">_xlfn.IFS(ISTEXT('3 Model Input'!F$70),"Missing",ISTEXT('3 Model Input'!I$70),"Missing",ISNUMBER('3 Model Input'!K$70),'3 Model Input'!K$70*P1326)</f>
        <v>Missing</v>
      </c>
      <c r="AB1326" s="89"/>
      <c r="AC1326" s="227" t="str" cm="1">
        <f t="array" ref="AC1326">IF(D1326=0,"Blank",_xlfn.IFS('3 Model Input'!E$61=1,(V1326*G1326)/T1326,'3 Model Input'!E$61=2,(W1326*G1326)/T1326,'3 Model Input'!E$61=3,(X1326*G1326)/T1326,'3 Model Input'!E$61=4,(Y1326*G1326)/T1326,'3 Model Input'!E$61=5,(Z1326*G1326)/T1326, ISTEXT('3 Model Input'!E$61),"Missing",'3 Model Input'!E$61=6,(AA1326*G1326)/T1326))</f>
        <v>Blank</v>
      </c>
      <c r="AD1326" s="202" t="str">
        <f t="shared" ref="AD1326:AD1389" si="237">IF(D1326=0,"Blank",MIN(SUM(AC1326/52/H1326),1))</f>
        <v>Blank</v>
      </c>
      <c r="AE1326" s="202" t="str">
        <f t="shared" ref="AE1326:AE1389" si="238">IF(D1326=0,"Blank",AD1326*H1326)</f>
        <v>Blank</v>
      </c>
      <c r="AF1326" s="217" t="str">
        <f t="shared" ref="AF1326:AF1389" si="239">IF(D1326=0,"Blank",AC1326*S1326)</f>
        <v>Blank</v>
      </c>
      <c r="AG1326" s="9" t="str" cm="1">
        <f t="array" ref="AG1326">_xlfn.IFS(ISNUMBER(AC1326), "", ISNUMBER(SEARCH("Blank", AC1326)), "", ISERROR(AC1326), "Bad input on tab 3")</f>
        <v/>
      </c>
    </row>
    <row r="1327" spans="2:33" ht="15" customHeight="1" x14ac:dyDescent="0.75">
      <c r="B1327" s="205" t="str">
        <f>'5 Driver Data'!B1327</f>
        <v>1319</v>
      </c>
      <c r="C1327" s="193">
        <f>'5 Driver Data'!C1327</f>
        <v>0</v>
      </c>
      <c r="D1327" s="192">
        <f>'5 Driver Data'!D1327</f>
        <v>0</v>
      </c>
      <c r="E1327" s="191">
        <f>'5 Driver Data'!E1327</f>
        <v>0</v>
      </c>
      <c r="F1327" s="191">
        <f>'5 Driver Data'!F1327</f>
        <v>0</v>
      </c>
      <c r="G1327" s="191">
        <f>'5 Driver Data'!G1327</f>
        <v>0</v>
      </c>
      <c r="H1327" s="191">
        <f>'5 Driver Data'!H1327</f>
        <v>0</v>
      </c>
      <c r="I1327" s="191">
        <f>'5 Driver Data'!I1327</f>
        <v>0</v>
      </c>
      <c r="J1327" s="191">
        <f>'5 Driver Data'!J1327</f>
        <v>0</v>
      </c>
      <c r="K1327" s="206">
        <f>'5 Driver Data'!K1327</f>
        <v>0</v>
      </c>
      <c r="L1327" s="1"/>
      <c r="M1327" s="216" t="str">
        <f>IF(D1327=0,"Blank",'3 Model Input'!E$44*'3 Model Input'!E$45)</f>
        <v>Blank</v>
      </c>
      <c r="N1327" s="197" t="str">
        <f t="shared" si="230"/>
        <v>Blank</v>
      </c>
      <c r="O1327" s="197" t="str">
        <f>IF(D1327=0,"Blank",'3 Model Input'!E$49*(1-'3 Model Input'!E$51))</f>
        <v>Blank</v>
      </c>
      <c r="P1327" s="197" t="str">
        <f t="shared" si="231"/>
        <v>Blank</v>
      </c>
      <c r="Q1327" s="197" t="str">
        <f>IF(D1327=0,"Blank",IF(D1327="BEV",E1327*(1-'3 Model Input'!E$54), E1327))</f>
        <v>Blank</v>
      </c>
      <c r="R1327" s="198" t="str">
        <f>IF(D1327=0,"Blank",IF(D1327="PHEV",F1327/G1327,F1327*(1-'3 Model Input'!E$54)/G1327))</f>
        <v>Blank</v>
      </c>
      <c r="S1327" s="198" t="str">
        <f>IF(D1327=0,"Blank",IF(D1327="PHEV",MIN(M1327,E1327),MIN(M1327,(E1327*(1-'3 Model Input'!E$54)))))</f>
        <v>Blank</v>
      </c>
      <c r="T1327" s="217" t="str">
        <f t="shared" si="232"/>
        <v>Blank</v>
      </c>
      <c r="U1327" s="89"/>
      <c r="V1327" s="216" t="str">
        <f>IF(D1327=0,"Blank",P1327*'3 Model Input'!E$50)</f>
        <v>Blank</v>
      </c>
      <c r="W1327" s="197" t="str">
        <f t="shared" si="233"/>
        <v>Blank</v>
      </c>
      <c r="X1327" s="197" t="str">
        <f t="shared" si="234"/>
        <v>Blank</v>
      </c>
      <c r="Y1327" s="197" t="str">
        <f t="shared" si="235"/>
        <v>Blank</v>
      </c>
      <c r="Z1327" s="197" t="str">
        <f t="shared" si="236"/>
        <v>Blank</v>
      </c>
      <c r="AA1327" s="223" t="str" cm="1">
        <f t="array" ref="AA1327">_xlfn.IFS(ISTEXT('3 Model Input'!F$70),"Missing",ISTEXT('3 Model Input'!I$70),"Missing",ISNUMBER('3 Model Input'!K$70),'3 Model Input'!K$70*P1327)</f>
        <v>Missing</v>
      </c>
      <c r="AB1327" s="89"/>
      <c r="AC1327" s="227" t="str" cm="1">
        <f t="array" ref="AC1327">IF(D1327=0,"Blank",_xlfn.IFS('3 Model Input'!E$61=1,(V1327*G1327)/T1327,'3 Model Input'!E$61=2,(W1327*G1327)/T1327,'3 Model Input'!E$61=3,(X1327*G1327)/T1327,'3 Model Input'!E$61=4,(Y1327*G1327)/T1327,'3 Model Input'!E$61=5,(Z1327*G1327)/T1327, ISTEXT('3 Model Input'!E$61),"Missing",'3 Model Input'!E$61=6,(AA1327*G1327)/T1327))</f>
        <v>Blank</v>
      </c>
      <c r="AD1327" s="202" t="str">
        <f t="shared" si="237"/>
        <v>Blank</v>
      </c>
      <c r="AE1327" s="202" t="str">
        <f t="shared" si="238"/>
        <v>Blank</v>
      </c>
      <c r="AF1327" s="217" t="str">
        <f t="shared" si="239"/>
        <v>Blank</v>
      </c>
      <c r="AG1327" s="9" t="str" cm="1">
        <f t="array" ref="AG1327">_xlfn.IFS(ISNUMBER(AC1327), "", ISNUMBER(SEARCH("Blank", AC1327)), "", ISERROR(AC1327), "Bad input on tab 3")</f>
        <v/>
      </c>
    </row>
    <row r="1328" spans="2:33" ht="15" customHeight="1" x14ac:dyDescent="0.75">
      <c r="B1328" s="205" t="str">
        <f>'5 Driver Data'!B1328</f>
        <v>1320</v>
      </c>
      <c r="C1328" s="193">
        <f>'5 Driver Data'!C1328</f>
        <v>0</v>
      </c>
      <c r="D1328" s="192">
        <f>'5 Driver Data'!D1328</f>
        <v>0</v>
      </c>
      <c r="E1328" s="191">
        <f>'5 Driver Data'!E1328</f>
        <v>0</v>
      </c>
      <c r="F1328" s="191">
        <f>'5 Driver Data'!F1328</f>
        <v>0</v>
      </c>
      <c r="G1328" s="191">
        <f>'5 Driver Data'!G1328</f>
        <v>0</v>
      </c>
      <c r="H1328" s="191">
        <f>'5 Driver Data'!H1328</f>
        <v>0</v>
      </c>
      <c r="I1328" s="191">
        <f>'5 Driver Data'!I1328</f>
        <v>0</v>
      </c>
      <c r="J1328" s="191">
        <f>'5 Driver Data'!J1328</f>
        <v>0</v>
      </c>
      <c r="K1328" s="206">
        <f>'5 Driver Data'!K1328</f>
        <v>0</v>
      </c>
      <c r="L1328" s="1"/>
      <c r="M1328" s="216" t="str">
        <f>IF(D1328=0,"Blank",'3 Model Input'!E$44*'3 Model Input'!E$45)</f>
        <v>Blank</v>
      </c>
      <c r="N1328" s="197" t="str">
        <f t="shared" si="230"/>
        <v>Blank</v>
      </c>
      <c r="O1328" s="197" t="str">
        <f>IF(D1328=0,"Blank",'3 Model Input'!E$49*(1-'3 Model Input'!E$51))</f>
        <v>Blank</v>
      </c>
      <c r="P1328" s="197" t="str">
        <f t="shared" si="231"/>
        <v>Blank</v>
      </c>
      <c r="Q1328" s="197" t="str">
        <f>IF(D1328=0,"Blank",IF(D1328="BEV",E1328*(1-'3 Model Input'!E$54), E1328))</f>
        <v>Blank</v>
      </c>
      <c r="R1328" s="198" t="str">
        <f>IF(D1328=0,"Blank",IF(D1328="PHEV",F1328/G1328,F1328*(1-'3 Model Input'!E$54)/G1328))</f>
        <v>Blank</v>
      </c>
      <c r="S1328" s="198" t="str">
        <f>IF(D1328=0,"Blank",IF(D1328="PHEV",MIN(M1328,E1328),MIN(M1328,(E1328*(1-'3 Model Input'!E$54)))))</f>
        <v>Blank</v>
      </c>
      <c r="T1328" s="217" t="str">
        <f t="shared" si="232"/>
        <v>Blank</v>
      </c>
      <c r="U1328" s="89"/>
      <c r="V1328" s="216" t="str">
        <f>IF(D1328=0,"Blank",P1328*'3 Model Input'!E$50)</f>
        <v>Blank</v>
      </c>
      <c r="W1328" s="197" t="str">
        <f t="shared" si="233"/>
        <v>Blank</v>
      </c>
      <c r="X1328" s="197" t="str">
        <f t="shared" si="234"/>
        <v>Blank</v>
      </c>
      <c r="Y1328" s="197" t="str">
        <f t="shared" si="235"/>
        <v>Blank</v>
      </c>
      <c r="Z1328" s="197" t="str">
        <f t="shared" si="236"/>
        <v>Blank</v>
      </c>
      <c r="AA1328" s="223" t="str" cm="1">
        <f t="array" ref="AA1328">_xlfn.IFS(ISTEXT('3 Model Input'!F$70),"Missing",ISTEXT('3 Model Input'!I$70),"Missing",ISNUMBER('3 Model Input'!K$70),'3 Model Input'!K$70*P1328)</f>
        <v>Missing</v>
      </c>
      <c r="AB1328" s="89"/>
      <c r="AC1328" s="227" t="str" cm="1">
        <f t="array" ref="AC1328">IF(D1328=0,"Blank",_xlfn.IFS('3 Model Input'!E$61=1,(V1328*G1328)/T1328,'3 Model Input'!E$61=2,(W1328*G1328)/T1328,'3 Model Input'!E$61=3,(X1328*G1328)/T1328,'3 Model Input'!E$61=4,(Y1328*G1328)/T1328,'3 Model Input'!E$61=5,(Z1328*G1328)/T1328, ISTEXT('3 Model Input'!E$61),"Missing",'3 Model Input'!E$61=6,(AA1328*G1328)/T1328))</f>
        <v>Blank</v>
      </c>
      <c r="AD1328" s="202" t="str">
        <f t="shared" si="237"/>
        <v>Blank</v>
      </c>
      <c r="AE1328" s="202" t="str">
        <f t="shared" si="238"/>
        <v>Blank</v>
      </c>
      <c r="AF1328" s="217" t="str">
        <f t="shared" si="239"/>
        <v>Blank</v>
      </c>
      <c r="AG1328" s="9" t="str" cm="1">
        <f t="array" ref="AG1328">_xlfn.IFS(ISNUMBER(AC1328), "", ISNUMBER(SEARCH("Blank", AC1328)), "", ISERROR(AC1328), "Bad input on tab 3")</f>
        <v/>
      </c>
    </row>
    <row r="1329" spans="2:33" ht="15" customHeight="1" x14ac:dyDescent="0.75">
      <c r="B1329" s="205" t="str">
        <f>'5 Driver Data'!B1329</f>
        <v>1321</v>
      </c>
      <c r="C1329" s="193">
        <f>'5 Driver Data'!C1329</f>
        <v>0</v>
      </c>
      <c r="D1329" s="192">
        <f>'5 Driver Data'!D1329</f>
        <v>0</v>
      </c>
      <c r="E1329" s="191">
        <f>'5 Driver Data'!E1329</f>
        <v>0</v>
      </c>
      <c r="F1329" s="191">
        <f>'5 Driver Data'!F1329</f>
        <v>0</v>
      </c>
      <c r="G1329" s="191">
        <f>'5 Driver Data'!G1329</f>
        <v>0</v>
      </c>
      <c r="H1329" s="191">
        <f>'5 Driver Data'!H1329</f>
        <v>0</v>
      </c>
      <c r="I1329" s="191">
        <f>'5 Driver Data'!I1329</f>
        <v>0</v>
      </c>
      <c r="J1329" s="191">
        <f>'5 Driver Data'!J1329</f>
        <v>0</v>
      </c>
      <c r="K1329" s="206">
        <f>'5 Driver Data'!K1329</f>
        <v>0</v>
      </c>
      <c r="L1329" s="1"/>
      <c r="M1329" s="216" t="str">
        <f>IF(D1329=0,"Blank",'3 Model Input'!E$44*'3 Model Input'!E$45)</f>
        <v>Blank</v>
      </c>
      <c r="N1329" s="197" t="str">
        <f t="shared" si="230"/>
        <v>Blank</v>
      </c>
      <c r="O1329" s="197" t="str">
        <f>IF(D1329=0,"Blank",'3 Model Input'!E$49*(1-'3 Model Input'!E$51))</f>
        <v>Blank</v>
      </c>
      <c r="P1329" s="197" t="str">
        <f t="shared" si="231"/>
        <v>Blank</v>
      </c>
      <c r="Q1329" s="197" t="str">
        <f>IF(D1329=0,"Blank",IF(D1329="BEV",E1329*(1-'3 Model Input'!E$54), E1329))</f>
        <v>Blank</v>
      </c>
      <c r="R1329" s="198" t="str">
        <f>IF(D1329=0,"Blank",IF(D1329="PHEV",F1329/G1329,F1329*(1-'3 Model Input'!E$54)/G1329))</f>
        <v>Blank</v>
      </c>
      <c r="S1329" s="198" t="str">
        <f>IF(D1329=0,"Blank",IF(D1329="PHEV",MIN(M1329,E1329),MIN(M1329,(E1329*(1-'3 Model Input'!E$54)))))</f>
        <v>Blank</v>
      </c>
      <c r="T1329" s="217" t="str">
        <f t="shared" si="232"/>
        <v>Blank</v>
      </c>
      <c r="U1329" s="89"/>
      <c r="V1329" s="216" t="str">
        <f>IF(D1329=0,"Blank",P1329*'3 Model Input'!E$50)</f>
        <v>Blank</v>
      </c>
      <c r="W1329" s="197" t="str">
        <f t="shared" si="233"/>
        <v>Blank</v>
      </c>
      <c r="X1329" s="197" t="str">
        <f t="shared" si="234"/>
        <v>Blank</v>
      </c>
      <c r="Y1329" s="197" t="str">
        <f t="shared" si="235"/>
        <v>Blank</v>
      </c>
      <c r="Z1329" s="197" t="str">
        <f t="shared" si="236"/>
        <v>Blank</v>
      </c>
      <c r="AA1329" s="223" t="str" cm="1">
        <f t="array" ref="AA1329">_xlfn.IFS(ISTEXT('3 Model Input'!F$70),"Missing",ISTEXT('3 Model Input'!I$70),"Missing",ISNUMBER('3 Model Input'!K$70),'3 Model Input'!K$70*P1329)</f>
        <v>Missing</v>
      </c>
      <c r="AB1329" s="89"/>
      <c r="AC1329" s="227" t="str" cm="1">
        <f t="array" ref="AC1329">IF(D1329=0,"Blank",_xlfn.IFS('3 Model Input'!E$61=1,(V1329*G1329)/T1329,'3 Model Input'!E$61=2,(W1329*G1329)/T1329,'3 Model Input'!E$61=3,(X1329*G1329)/T1329,'3 Model Input'!E$61=4,(Y1329*G1329)/T1329,'3 Model Input'!E$61=5,(Z1329*G1329)/T1329, ISTEXT('3 Model Input'!E$61),"Missing",'3 Model Input'!E$61=6,(AA1329*G1329)/T1329))</f>
        <v>Blank</v>
      </c>
      <c r="AD1329" s="202" t="str">
        <f t="shared" si="237"/>
        <v>Blank</v>
      </c>
      <c r="AE1329" s="202" t="str">
        <f t="shared" si="238"/>
        <v>Blank</v>
      </c>
      <c r="AF1329" s="217" t="str">
        <f t="shared" si="239"/>
        <v>Blank</v>
      </c>
      <c r="AG1329" s="9" t="str" cm="1">
        <f t="array" ref="AG1329">_xlfn.IFS(ISNUMBER(AC1329), "", ISNUMBER(SEARCH("Blank", AC1329)), "", ISERROR(AC1329), "Bad input on tab 3")</f>
        <v/>
      </c>
    </row>
    <row r="1330" spans="2:33" ht="15" customHeight="1" x14ac:dyDescent="0.75">
      <c r="B1330" s="205" t="str">
        <f>'5 Driver Data'!B1330</f>
        <v>1322</v>
      </c>
      <c r="C1330" s="193">
        <f>'5 Driver Data'!C1330</f>
        <v>0</v>
      </c>
      <c r="D1330" s="192">
        <f>'5 Driver Data'!D1330</f>
        <v>0</v>
      </c>
      <c r="E1330" s="191">
        <f>'5 Driver Data'!E1330</f>
        <v>0</v>
      </c>
      <c r="F1330" s="191">
        <f>'5 Driver Data'!F1330</f>
        <v>0</v>
      </c>
      <c r="G1330" s="191">
        <f>'5 Driver Data'!G1330</f>
        <v>0</v>
      </c>
      <c r="H1330" s="191">
        <f>'5 Driver Data'!H1330</f>
        <v>0</v>
      </c>
      <c r="I1330" s="191">
        <f>'5 Driver Data'!I1330</f>
        <v>0</v>
      </c>
      <c r="J1330" s="191">
        <f>'5 Driver Data'!J1330</f>
        <v>0</v>
      </c>
      <c r="K1330" s="206">
        <f>'5 Driver Data'!K1330</f>
        <v>0</v>
      </c>
      <c r="L1330" s="1"/>
      <c r="M1330" s="216" t="str">
        <f>IF(D1330=0,"Blank",'3 Model Input'!E$44*'3 Model Input'!E$45)</f>
        <v>Blank</v>
      </c>
      <c r="N1330" s="197" t="str">
        <f t="shared" si="230"/>
        <v>Blank</v>
      </c>
      <c r="O1330" s="197" t="str">
        <f>IF(D1330=0,"Blank",'3 Model Input'!E$49*(1-'3 Model Input'!E$51))</f>
        <v>Blank</v>
      </c>
      <c r="P1330" s="197" t="str">
        <f t="shared" si="231"/>
        <v>Blank</v>
      </c>
      <c r="Q1330" s="197" t="str">
        <f>IF(D1330=0,"Blank",IF(D1330="BEV",E1330*(1-'3 Model Input'!E$54), E1330))</f>
        <v>Blank</v>
      </c>
      <c r="R1330" s="198" t="str">
        <f>IF(D1330=0,"Blank",IF(D1330="PHEV",F1330/G1330,F1330*(1-'3 Model Input'!E$54)/G1330))</f>
        <v>Blank</v>
      </c>
      <c r="S1330" s="198" t="str">
        <f>IF(D1330=0,"Blank",IF(D1330="PHEV",MIN(M1330,E1330),MIN(M1330,(E1330*(1-'3 Model Input'!E$54)))))</f>
        <v>Blank</v>
      </c>
      <c r="T1330" s="217" t="str">
        <f t="shared" si="232"/>
        <v>Blank</v>
      </c>
      <c r="U1330" s="89"/>
      <c r="V1330" s="216" t="str">
        <f>IF(D1330=0,"Blank",P1330*'3 Model Input'!E$50)</f>
        <v>Blank</v>
      </c>
      <c r="W1330" s="197" t="str">
        <f t="shared" si="233"/>
        <v>Blank</v>
      </c>
      <c r="X1330" s="197" t="str">
        <f t="shared" si="234"/>
        <v>Blank</v>
      </c>
      <c r="Y1330" s="197" t="str">
        <f t="shared" si="235"/>
        <v>Blank</v>
      </c>
      <c r="Z1330" s="197" t="str">
        <f t="shared" si="236"/>
        <v>Blank</v>
      </c>
      <c r="AA1330" s="223" t="str" cm="1">
        <f t="array" ref="AA1330">_xlfn.IFS(ISTEXT('3 Model Input'!F$70),"Missing",ISTEXT('3 Model Input'!I$70),"Missing",ISNUMBER('3 Model Input'!K$70),'3 Model Input'!K$70*P1330)</f>
        <v>Missing</v>
      </c>
      <c r="AB1330" s="89"/>
      <c r="AC1330" s="227" t="str" cm="1">
        <f t="array" ref="AC1330">IF(D1330=0,"Blank",_xlfn.IFS('3 Model Input'!E$61=1,(V1330*G1330)/T1330,'3 Model Input'!E$61=2,(W1330*G1330)/T1330,'3 Model Input'!E$61=3,(X1330*G1330)/T1330,'3 Model Input'!E$61=4,(Y1330*G1330)/T1330,'3 Model Input'!E$61=5,(Z1330*G1330)/T1330, ISTEXT('3 Model Input'!E$61),"Missing",'3 Model Input'!E$61=6,(AA1330*G1330)/T1330))</f>
        <v>Blank</v>
      </c>
      <c r="AD1330" s="202" t="str">
        <f t="shared" si="237"/>
        <v>Blank</v>
      </c>
      <c r="AE1330" s="202" t="str">
        <f t="shared" si="238"/>
        <v>Blank</v>
      </c>
      <c r="AF1330" s="217" t="str">
        <f t="shared" si="239"/>
        <v>Blank</v>
      </c>
      <c r="AG1330" s="9" t="str" cm="1">
        <f t="array" ref="AG1330">_xlfn.IFS(ISNUMBER(AC1330), "", ISNUMBER(SEARCH("Blank", AC1330)), "", ISERROR(AC1330), "Bad input on tab 3")</f>
        <v/>
      </c>
    </row>
    <row r="1331" spans="2:33" ht="15" customHeight="1" x14ac:dyDescent="0.75">
      <c r="B1331" s="205" t="str">
        <f>'5 Driver Data'!B1331</f>
        <v>1323</v>
      </c>
      <c r="C1331" s="193">
        <f>'5 Driver Data'!C1331</f>
        <v>0</v>
      </c>
      <c r="D1331" s="192">
        <f>'5 Driver Data'!D1331</f>
        <v>0</v>
      </c>
      <c r="E1331" s="191">
        <f>'5 Driver Data'!E1331</f>
        <v>0</v>
      </c>
      <c r="F1331" s="191">
        <f>'5 Driver Data'!F1331</f>
        <v>0</v>
      </c>
      <c r="G1331" s="191">
        <f>'5 Driver Data'!G1331</f>
        <v>0</v>
      </c>
      <c r="H1331" s="191">
        <f>'5 Driver Data'!H1331</f>
        <v>0</v>
      </c>
      <c r="I1331" s="191">
        <f>'5 Driver Data'!I1331</f>
        <v>0</v>
      </c>
      <c r="J1331" s="191">
        <f>'5 Driver Data'!J1331</f>
        <v>0</v>
      </c>
      <c r="K1331" s="206">
        <f>'5 Driver Data'!K1331</f>
        <v>0</v>
      </c>
      <c r="L1331" s="1"/>
      <c r="M1331" s="216" t="str">
        <f>IF(D1331=0,"Blank",'3 Model Input'!E$44*'3 Model Input'!E$45)</f>
        <v>Blank</v>
      </c>
      <c r="N1331" s="197" t="str">
        <f t="shared" si="230"/>
        <v>Blank</v>
      </c>
      <c r="O1331" s="197" t="str">
        <f>IF(D1331=0,"Blank",'3 Model Input'!E$49*(1-'3 Model Input'!E$51))</f>
        <v>Blank</v>
      </c>
      <c r="P1331" s="197" t="str">
        <f t="shared" si="231"/>
        <v>Blank</v>
      </c>
      <c r="Q1331" s="197" t="str">
        <f>IF(D1331=0,"Blank",IF(D1331="BEV",E1331*(1-'3 Model Input'!E$54), E1331))</f>
        <v>Blank</v>
      </c>
      <c r="R1331" s="198" t="str">
        <f>IF(D1331=0,"Blank",IF(D1331="PHEV",F1331/G1331,F1331*(1-'3 Model Input'!E$54)/G1331))</f>
        <v>Blank</v>
      </c>
      <c r="S1331" s="198" t="str">
        <f>IF(D1331=0,"Blank",IF(D1331="PHEV",MIN(M1331,E1331),MIN(M1331,(E1331*(1-'3 Model Input'!E$54)))))</f>
        <v>Blank</v>
      </c>
      <c r="T1331" s="217" t="str">
        <f t="shared" si="232"/>
        <v>Blank</v>
      </c>
      <c r="U1331" s="89"/>
      <c r="V1331" s="216" t="str">
        <f>IF(D1331=0,"Blank",P1331*'3 Model Input'!E$50)</f>
        <v>Blank</v>
      </c>
      <c r="W1331" s="197" t="str">
        <f t="shared" si="233"/>
        <v>Blank</v>
      </c>
      <c r="X1331" s="197" t="str">
        <f t="shared" si="234"/>
        <v>Blank</v>
      </c>
      <c r="Y1331" s="197" t="str">
        <f t="shared" si="235"/>
        <v>Blank</v>
      </c>
      <c r="Z1331" s="197" t="str">
        <f t="shared" si="236"/>
        <v>Blank</v>
      </c>
      <c r="AA1331" s="223" t="str" cm="1">
        <f t="array" ref="AA1331">_xlfn.IFS(ISTEXT('3 Model Input'!F$70),"Missing",ISTEXT('3 Model Input'!I$70),"Missing",ISNUMBER('3 Model Input'!K$70),'3 Model Input'!K$70*P1331)</f>
        <v>Missing</v>
      </c>
      <c r="AB1331" s="89"/>
      <c r="AC1331" s="227" t="str" cm="1">
        <f t="array" ref="AC1331">IF(D1331=0,"Blank",_xlfn.IFS('3 Model Input'!E$61=1,(V1331*G1331)/T1331,'3 Model Input'!E$61=2,(W1331*G1331)/T1331,'3 Model Input'!E$61=3,(X1331*G1331)/T1331,'3 Model Input'!E$61=4,(Y1331*G1331)/T1331,'3 Model Input'!E$61=5,(Z1331*G1331)/T1331, ISTEXT('3 Model Input'!E$61),"Missing",'3 Model Input'!E$61=6,(AA1331*G1331)/T1331))</f>
        <v>Blank</v>
      </c>
      <c r="AD1331" s="202" t="str">
        <f t="shared" si="237"/>
        <v>Blank</v>
      </c>
      <c r="AE1331" s="202" t="str">
        <f t="shared" si="238"/>
        <v>Blank</v>
      </c>
      <c r="AF1331" s="217" t="str">
        <f t="shared" si="239"/>
        <v>Blank</v>
      </c>
      <c r="AG1331" s="9" t="str" cm="1">
        <f t="array" ref="AG1331">_xlfn.IFS(ISNUMBER(AC1331), "", ISNUMBER(SEARCH("Blank", AC1331)), "", ISERROR(AC1331), "Bad input on tab 3")</f>
        <v/>
      </c>
    </row>
    <row r="1332" spans="2:33" ht="15" customHeight="1" x14ac:dyDescent="0.75">
      <c r="B1332" s="205" t="str">
        <f>'5 Driver Data'!B1332</f>
        <v>1324</v>
      </c>
      <c r="C1332" s="193">
        <f>'5 Driver Data'!C1332</f>
        <v>0</v>
      </c>
      <c r="D1332" s="192">
        <f>'5 Driver Data'!D1332</f>
        <v>0</v>
      </c>
      <c r="E1332" s="191">
        <f>'5 Driver Data'!E1332</f>
        <v>0</v>
      </c>
      <c r="F1332" s="191">
        <f>'5 Driver Data'!F1332</f>
        <v>0</v>
      </c>
      <c r="G1332" s="191">
        <f>'5 Driver Data'!G1332</f>
        <v>0</v>
      </c>
      <c r="H1332" s="191">
        <f>'5 Driver Data'!H1332</f>
        <v>0</v>
      </c>
      <c r="I1332" s="191">
        <f>'5 Driver Data'!I1332</f>
        <v>0</v>
      </c>
      <c r="J1332" s="191">
        <f>'5 Driver Data'!J1332</f>
        <v>0</v>
      </c>
      <c r="K1332" s="206">
        <f>'5 Driver Data'!K1332</f>
        <v>0</v>
      </c>
      <c r="L1332" s="1"/>
      <c r="M1332" s="216" t="str">
        <f>IF(D1332=0,"Blank",'3 Model Input'!E$44*'3 Model Input'!E$45)</f>
        <v>Blank</v>
      </c>
      <c r="N1332" s="197" t="str">
        <f t="shared" si="230"/>
        <v>Blank</v>
      </c>
      <c r="O1332" s="197" t="str">
        <f>IF(D1332=0,"Blank",'3 Model Input'!E$49*(1-'3 Model Input'!E$51))</f>
        <v>Blank</v>
      </c>
      <c r="P1332" s="197" t="str">
        <f t="shared" si="231"/>
        <v>Blank</v>
      </c>
      <c r="Q1332" s="197" t="str">
        <f>IF(D1332=0,"Blank",IF(D1332="BEV",E1332*(1-'3 Model Input'!E$54), E1332))</f>
        <v>Blank</v>
      </c>
      <c r="R1332" s="198" t="str">
        <f>IF(D1332=0,"Blank",IF(D1332="PHEV",F1332/G1332,F1332*(1-'3 Model Input'!E$54)/G1332))</f>
        <v>Blank</v>
      </c>
      <c r="S1332" s="198" t="str">
        <f>IF(D1332=0,"Blank",IF(D1332="PHEV",MIN(M1332,E1332),MIN(M1332,(E1332*(1-'3 Model Input'!E$54)))))</f>
        <v>Blank</v>
      </c>
      <c r="T1332" s="217" t="str">
        <f t="shared" si="232"/>
        <v>Blank</v>
      </c>
      <c r="U1332" s="89"/>
      <c r="V1332" s="216" t="str">
        <f>IF(D1332=0,"Blank",P1332*'3 Model Input'!E$50)</f>
        <v>Blank</v>
      </c>
      <c r="W1332" s="197" t="str">
        <f t="shared" si="233"/>
        <v>Blank</v>
      </c>
      <c r="X1332" s="197" t="str">
        <f t="shared" si="234"/>
        <v>Blank</v>
      </c>
      <c r="Y1332" s="197" t="str">
        <f t="shared" si="235"/>
        <v>Blank</v>
      </c>
      <c r="Z1332" s="197" t="str">
        <f t="shared" si="236"/>
        <v>Blank</v>
      </c>
      <c r="AA1332" s="223" t="str" cm="1">
        <f t="array" ref="AA1332">_xlfn.IFS(ISTEXT('3 Model Input'!F$70),"Missing",ISTEXT('3 Model Input'!I$70),"Missing",ISNUMBER('3 Model Input'!K$70),'3 Model Input'!K$70*P1332)</f>
        <v>Missing</v>
      </c>
      <c r="AB1332" s="89"/>
      <c r="AC1332" s="227" t="str" cm="1">
        <f t="array" ref="AC1332">IF(D1332=0,"Blank",_xlfn.IFS('3 Model Input'!E$61=1,(V1332*G1332)/T1332,'3 Model Input'!E$61=2,(W1332*G1332)/T1332,'3 Model Input'!E$61=3,(X1332*G1332)/T1332,'3 Model Input'!E$61=4,(Y1332*G1332)/T1332,'3 Model Input'!E$61=5,(Z1332*G1332)/T1332, ISTEXT('3 Model Input'!E$61),"Missing",'3 Model Input'!E$61=6,(AA1332*G1332)/T1332))</f>
        <v>Blank</v>
      </c>
      <c r="AD1332" s="202" t="str">
        <f t="shared" si="237"/>
        <v>Blank</v>
      </c>
      <c r="AE1332" s="202" t="str">
        <f t="shared" si="238"/>
        <v>Blank</v>
      </c>
      <c r="AF1332" s="217" t="str">
        <f t="shared" si="239"/>
        <v>Blank</v>
      </c>
      <c r="AG1332" s="9" t="str" cm="1">
        <f t="array" ref="AG1332">_xlfn.IFS(ISNUMBER(AC1332), "", ISNUMBER(SEARCH("Blank", AC1332)), "", ISERROR(AC1332), "Bad input on tab 3")</f>
        <v/>
      </c>
    </row>
    <row r="1333" spans="2:33" ht="15" customHeight="1" x14ac:dyDescent="0.75">
      <c r="B1333" s="205" t="str">
        <f>'5 Driver Data'!B1333</f>
        <v>1325</v>
      </c>
      <c r="C1333" s="193">
        <f>'5 Driver Data'!C1333</f>
        <v>0</v>
      </c>
      <c r="D1333" s="192">
        <f>'5 Driver Data'!D1333</f>
        <v>0</v>
      </c>
      <c r="E1333" s="191">
        <f>'5 Driver Data'!E1333</f>
        <v>0</v>
      </c>
      <c r="F1333" s="191">
        <f>'5 Driver Data'!F1333</f>
        <v>0</v>
      </c>
      <c r="G1333" s="191">
        <f>'5 Driver Data'!G1333</f>
        <v>0</v>
      </c>
      <c r="H1333" s="191">
        <f>'5 Driver Data'!H1333</f>
        <v>0</v>
      </c>
      <c r="I1333" s="191">
        <f>'5 Driver Data'!I1333</f>
        <v>0</v>
      </c>
      <c r="J1333" s="191">
        <f>'5 Driver Data'!J1333</f>
        <v>0</v>
      </c>
      <c r="K1333" s="206">
        <f>'5 Driver Data'!K1333</f>
        <v>0</v>
      </c>
      <c r="L1333" s="1"/>
      <c r="M1333" s="216" t="str">
        <f>IF(D1333=0,"Blank",'3 Model Input'!E$44*'3 Model Input'!E$45)</f>
        <v>Blank</v>
      </c>
      <c r="N1333" s="197" t="str">
        <f t="shared" si="230"/>
        <v>Blank</v>
      </c>
      <c r="O1333" s="197" t="str">
        <f>IF(D1333=0,"Blank",'3 Model Input'!E$49*(1-'3 Model Input'!E$51))</f>
        <v>Blank</v>
      </c>
      <c r="P1333" s="197" t="str">
        <f t="shared" si="231"/>
        <v>Blank</v>
      </c>
      <c r="Q1333" s="197" t="str">
        <f>IF(D1333=0,"Blank",IF(D1333="BEV",E1333*(1-'3 Model Input'!E$54), E1333))</f>
        <v>Blank</v>
      </c>
      <c r="R1333" s="198" t="str">
        <f>IF(D1333=0,"Blank",IF(D1333="PHEV",F1333/G1333,F1333*(1-'3 Model Input'!E$54)/G1333))</f>
        <v>Blank</v>
      </c>
      <c r="S1333" s="198" t="str">
        <f>IF(D1333=0,"Blank",IF(D1333="PHEV",MIN(M1333,E1333),MIN(M1333,(E1333*(1-'3 Model Input'!E$54)))))</f>
        <v>Blank</v>
      </c>
      <c r="T1333" s="217" t="str">
        <f t="shared" si="232"/>
        <v>Blank</v>
      </c>
      <c r="U1333" s="89"/>
      <c r="V1333" s="216" t="str">
        <f>IF(D1333=0,"Blank",P1333*'3 Model Input'!E$50)</f>
        <v>Blank</v>
      </c>
      <c r="W1333" s="197" t="str">
        <f t="shared" si="233"/>
        <v>Blank</v>
      </c>
      <c r="X1333" s="197" t="str">
        <f t="shared" si="234"/>
        <v>Blank</v>
      </c>
      <c r="Y1333" s="197" t="str">
        <f t="shared" si="235"/>
        <v>Blank</v>
      </c>
      <c r="Z1333" s="197" t="str">
        <f t="shared" si="236"/>
        <v>Blank</v>
      </c>
      <c r="AA1333" s="223" t="str" cm="1">
        <f t="array" ref="AA1333">_xlfn.IFS(ISTEXT('3 Model Input'!F$70),"Missing",ISTEXT('3 Model Input'!I$70),"Missing",ISNUMBER('3 Model Input'!K$70),'3 Model Input'!K$70*P1333)</f>
        <v>Missing</v>
      </c>
      <c r="AB1333" s="89"/>
      <c r="AC1333" s="227" t="str" cm="1">
        <f t="array" ref="AC1333">IF(D1333=0,"Blank",_xlfn.IFS('3 Model Input'!E$61=1,(V1333*G1333)/T1333,'3 Model Input'!E$61=2,(W1333*G1333)/T1333,'3 Model Input'!E$61=3,(X1333*G1333)/T1333,'3 Model Input'!E$61=4,(Y1333*G1333)/T1333,'3 Model Input'!E$61=5,(Z1333*G1333)/T1333, ISTEXT('3 Model Input'!E$61),"Missing",'3 Model Input'!E$61=6,(AA1333*G1333)/T1333))</f>
        <v>Blank</v>
      </c>
      <c r="AD1333" s="202" t="str">
        <f t="shared" si="237"/>
        <v>Blank</v>
      </c>
      <c r="AE1333" s="202" t="str">
        <f t="shared" si="238"/>
        <v>Blank</v>
      </c>
      <c r="AF1333" s="217" t="str">
        <f t="shared" si="239"/>
        <v>Blank</v>
      </c>
      <c r="AG1333" s="9" t="str" cm="1">
        <f t="array" ref="AG1333">_xlfn.IFS(ISNUMBER(AC1333), "", ISNUMBER(SEARCH("Blank", AC1333)), "", ISERROR(AC1333), "Bad input on tab 3")</f>
        <v/>
      </c>
    </row>
    <row r="1334" spans="2:33" ht="15" customHeight="1" x14ac:dyDescent="0.75">
      <c r="B1334" s="205" t="str">
        <f>'5 Driver Data'!B1334</f>
        <v>1326</v>
      </c>
      <c r="C1334" s="193">
        <f>'5 Driver Data'!C1334</f>
        <v>0</v>
      </c>
      <c r="D1334" s="192">
        <f>'5 Driver Data'!D1334</f>
        <v>0</v>
      </c>
      <c r="E1334" s="191">
        <f>'5 Driver Data'!E1334</f>
        <v>0</v>
      </c>
      <c r="F1334" s="191">
        <f>'5 Driver Data'!F1334</f>
        <v>0</v>
      </c>
      <c r="G1334" s="191">
        <f>'5 Driver Data'!G1334</f>
        <v>0</v>
      </c>
      <c r="H1334" s="191">
        <f>'5 Driver Data'!H1334</f>
        <v>0</v>
      </c>
      <c r="I1334" s="191">
        <f>'5 Driver Data'!I1334</f>
        <v>0</v>
      </c>
      <c r="J1334" s="191">
        <f>'5 Driver Data'!J1334</f>
        <v>0</v>
      </c>
      <c r="K1334" s="206">
        <f>'5 Driver Data'!K1334</f>
        <v>0</v>
      </c>
      <c r="L1334" s="1"/>
      <c r="M1334" s="216" t="str">
        <f>IF(D1334=0,"Blank",'3 Model Input'!E$44*'3 Model Input'!E$45)</f>
        <v>Blank</v>
      </c>
      <c r="N1334" s="197" t="str">
        <f t="shared" si="230"/>
        <v>Blank</v>
      </c>
      <c r="O1334" s="197" t="str">
        <f>IF(D1334=0,"Blank",'3 Model Input'!E$49*(1-'3 Model Input'!E$51))</f>
        <v>Blank</v>
      </c>
      <c r="P1334" s="197" t="str">
        <f t="shared" si="231"/>
        <v>Blank</v>
      </c>
      <c r="Q1334" s="197" t="str">
        <f>IF(D1334=0,"Blank",IF(D1334="BEV",E1334*(1-'3 Model Input'!E$54), E1334))</f>
        <v>Blank</v>
      </c>
      <c r="R1334" s="198" t="str">
        <f>IF(D1334=0,"Blank",IF(D1334="PHEV",F1334/G1334,F1334*(1-'3 Model Input'!E$54)/G1334))</f>
        <v>Blank</v>
      </c>
      <c r="S1334" s="198" t="str">
        <f>IF(D1334=0,"Blank",IF(D1334="PHEV",MIN(M1334,E1334),MIN(M1334,(E1334*(1-'3 Model Input'!E$54)))))</f>
        <v>Blank</v>
      </c>
      <c r="T1334" s="217" t="str">
        <f t="shared" si="232"/>
        <v>Blank</v>
      </c>
      <c r="U1334" s="89"/>
      <c r="V1334" s="216" t="str">
        <f>IF(D1334=0,"Blank",P1334*'3 Model Input'!E$50)</f>
        <v>Blank</v>
      </c>
      <c r="W1334" s="197" t="str">
        <f t="shared" si="233"/>
        <v>Blank</v>
      </c>
      <c r="X1334" s="197" t="str">
        <f t="shared" si="234"/>
        <v>Blank</v>
      </c>
      <c r="Y1334" s="197" t="str">
        <f t="shared" si="235"/>
        <v>Blank</v>
      </c>
      <c r="Z1334" s="197" t="str">
        <f t="shared" si="236"/>
        <v>Blank</v>
      </c>
      <c r="AA1334" s="223" t="str" cm="1">
        <f t="array" ref="AA1334">_xlfn.IFS(ISTEXT('3 Model Input'!F$70),"Missing",ISTEXT('3 Model Input'!I$70),"Missing",ISNUMBER('3 Model Input'!K$70),'3 Model Input'!K$70*P1334)</f>
        <v>Missing</v>
      </c>
      <c r="AB1334" s="89"/>
      <c r="AC1334" s="227" t="str" cm="1">
        <f t="array" ref="AC1334">IF(D1334=0,"Blank",_xlfn.IFS('3 Model Input'!E$61=1,(V1334*G1334)/T1334,'3 Model Input'!E$61=2,(W1334*G1334)/T1334,'3 Model Input'!E$61=3,(X1334*G1334)/T1334,'3 Model Input'!E$61=4,(Y1334*G1334)/T1334,'3 Model Input'!E$61=5,(Z1334*G1334)/T1334, ISTEXT('3 Model Input'!E$61),"Missing",'3 Model Input'!E$61=6,(AA1334*G1334)/T1334))</f>
        <v>Blank</v>
      </c>
      <c r="AD1334" s="202" t="str">
        <f t="shared" si="237"/>
        <v>Blank</v>
      </c>
      <c r="AE1334" s="202" t="str">
        <f t="shared" si="238"/>
        <v>Blank</v>
      </c>
      <c r="AF1334" s="217" t="str">
        <f t="shared" si="239"/>
        <v>Blank</v>
      </c>
      <c r="AG1334" s="9" t="str" cm="1">
        <f t="array" ref="AG1334">_xlfn.IFS(ISNUMBER(AC1334), "", ISNUMBER(SEARCH("Blank", AC1334)), "", ISERROR(AC1334), "Bad input on tab 3")</f>
        <v/>
      </c>
    </row>
    <row r="1335" spans="2:33" ht="15" customHeight="1" x14ac:dyDescent="0.75">
      <c r="B1335" s="205" t="str">
        <f>'5 Driver Data'!B1335</f>
        <v>1327</v>
      </c>
      <c r="C1335" s="193">
        <f>'5 Driver Data'!C1335</f>
        <v>0</v>
      </c>
      <c r="D1335" s="192">
        <f>'5 Driver Data'!D1335</f>
        <v>0</v>
      </c>
      <c r="E1335" s="191">
        <f>'5 Driver Data'!E1335</f>
        <v>0</v>
      </c>
      <c r="F1335" s="191">
        <f>'5 Driver Data'!F1335</f>
        <v>0</v>
      </c>
      <c r="G1335" s="191">
        <f>'5 Driver Data'!G1335</f>
        <v>0</v>
      </c>
      <c r="H1335" s="191">
        <f>'5 Driver Data'!H1335</f>
        <v>0</v>
      </c>
      <c r="I1335" s="191">
        <f>'5 Driver Data'!I1335</f>
        <v>0</v>
      </c>
      <c r="J1335" s="191">
        <f>'5 Driver Data'!J1335</f>
        <v>0</v>
      </c>
      <c r="K1335" s="206">
        <f>'5 Driver Data'!K1335</f>
        <v>0</v>
      </c>
      <c r="L1335" s="1"/>
      <c r="M1335" s="216" t="str">
        <f>IF(D1335=0,"Blank",'3 Model Input'!E$44*'3 Model Input'!E$45)</f>
        <v>Blank</v>
      </c>
      <c r="N1335" s="197" t="str">
        <f t="shared" si="230"/>
        <v>Blank</v>
      </c>
      <c r="O1335" s="197" t="str">
        <f>IF(D1335=0,"Blank",'3 Model Input'!E$49*(1-'3 Model Input'!E$51))</f>
        <v>Blank</v>
      </c>
      <c r="P1335" s="197" t="str">
        <f t="shared" si="231"/>
        <v>Blank</v>
      </c>
      <c r="Q1335" s="197" t="str">
        <f>IF(D1335=0,"Blank",IF(D1335="BEV",E1335*(1-'3 Model Input'!E$54), E1335))</f>
        <v>Blank</v>
      </c>
      <c r="R1335" s="198" t="str">
        <f>IF(D1335=0,"Blank",IF(D1335="PHEV",F1335/G1335,F1335*(1-'3 Model Input'!E$54)/G1335))</f>
        <v>Blank</v>
      </c>
      <c r="S1335" s="198" t="str">
        <f>IF(D1335=0,"Blank",IF(D1335="PHEV",MIN(M1335,E1335),MIN(M1335,(E1335*(1-'3 Model Input'!E$54)))))</f>
        <v>Blank</v>
      </c>
      <c r="T1335" s="217" t="str">
        <f t="shared" si="232"/>
        <v>Blank</v>
      </c>
      <c r="U1335" s="89"/>
      <c r="V1335" s="216" t="str">
        <f>IF(D1335=0,"Blank",P1335*'3 Model Input'!E$50)</f>
        <v>Blank</v>
      </c>
      <c r="W1335" s="197" t="str">
        <f t="shared" si="233"/>
        <v>Blank</v>
      </c>
      <c r="X1335" s="197" t="str">
        <f t="shared" si="234"/>
        <v>Blank</v>
      </c>
      <c r="Y1335" s="197" t="str">
        <f t="shared" si="235"/>
        <v>Blank</v>
      </c>
      <c r="Z1335" s="197" t="str">
        <f t="shared" si="236"/>
        <v>Blank</v>
      </c>
      <c r="AA1335" s="223" t="str" cm="1">
        <f t="array" ref="AA1335">_xlfn.IFS(ISTEXT('3 Model Input'!F$70),"Missing",ISTEXT('3 Model Input'!I$70),"Missing",ISNUMBER('3 Model Input'!K$70),'3 Model Input'!K$70*P1335)</f>
        <v>Missing</v>
      </c>
      <c r="AB1335" s="89"/>
      <c r="AC1335" s="227" t="str" cm="1">
        <f t="array" ref="AC1335">IF(D1335=0,"Blank",_xlfn.IFS('3 Model Input'!E$61=1,(V1335*G1335)/T1335,'3 Model Input'!E$61=2,(W1335*G1335)/T1335,'3 Model Input'!E$61=3,(X1335*G1335)/T1335,'3 Model Input'!E$61=4,(Y1335*G1335)/T1335,'3 Model Input'!E$61=5,(Z1335*G1335)/T1335, ISTEXT('3 Model Input'!E$61),"Missing",'3 Model Input'!E$61=6,(AA1335*G1335)/T1335))</f>
        <v>Blank</v>
      </c>
      <c r="AD1335" s="202" t="str">
        <f t="shared" si="237"/>
        <v>Blank</v>
      </c>
      <c r="AE1335" s="202" t="str">
        <f t="shared" si="238"/>
        <v>Blank</v>
      </c>
      <c r="AF1335" s="217" t="str">
        <f t="shared" si="239"/>
        <v>Blank</v>
      </c>
      <c r="AG1335" s="9" t="str" cm="1">
        <f t="array" ref="AG1335">_xlfn.IFS(ISNUMBER(AC1335), "", ISNUMBER(SEARCH("Blank", AC1335)), "", ISERROR(AC1335), "Bad input on tab 3")</f>
        <v/>
      </c>
    </row>
    <row r="1336" spans="2:33" ht="15" customHeight="1" x14ac:dyDescent="0.75">
      <c r="B1336" s="205" t="str">
        <f>'5 Driver Data'!B1336</f>
        <v>1328</v>
      </c>
      <c r="C1336" s="193">
        <f>'5 Driver Data'!C1336</f>
        <v>0</v>
      </c>
      <c r="D1336" s="192">
        <f>'5 Driver Data'!D1336</f>
        <v>0</v>
      </c>
      <c r="E1336" s="191">
        <f>'5 Driver Data'!E1336</f>
        <v>0</v>
      </c>
      <c r="F1336" s="191">
        <f>'5 Driver Data'!F1336</f>
        <v>0</v>
      </c>
      <c r="G1336" s="191">
        <f>'5 Driver Data'!G1336</f>
        <v>0</v>
      </c>
      <c r="H1336" s="191">
        <f>'5 Driver Data'!H1336</f>
        <v>0</v>
      </c>
      <c r="I1336" s="191">
        <f>'5 Driver Data'!I1336</f>
        <v>0</v>
      </c>
      <c r="J1336" s="191">
        <f>'5 Driver Data'!J1336</f>
        <v>0</v>
      </c>
      <c r="K1336" s="206">
        <f>'5 Driver Data'!K1336</f>
        <v>0</v>
      </c>
      <c r="L1336" s="1"/>
      <c r="M1336" s="216" t="str">
        <f>IF(D1336=0,"Blank",'3 Model Input'!E$44*'3 Model Input'!E$45)</f>
        <v>Blank</v>
      </c>
      <c r="N1336" s="197" t="str">
        <f t="shared" si="230"/>
        <v>Blank</v>
      </c>
      <c r="O1336" s="197" t="str">
        <f>IF(D1336=0,"Blank",'3 Model Input'!E$49*(1-'3 Model Input'!E$51))</f>
        <v>Blank</v>
      </c>
      <c r="P1336" s="197" t="str">
        <f t="shared" si="231"/>
        <v>Blank</v>
      </c>
      <c r="Q1336" s="197" t="str">
        <f>IF(D1336=0,"Blank",IF(D1336="BEV",E1336*(1-'3 Model Input'!E$54), E1336))</f>
        <v>Blank</v>
      </c>
      <c r="R1336" s="198" t="str">
        <f>IF(D1336=0,"Blank",IF(D1336="PHEV",F1336/G1336,F1336*(1-'3 Model Input'!E$54)/G1336))</f>
        <v>Blank</v>
      </c>
      <c r="S1336" s="198" t="str">
        <f>IF(D1336=0,"Blank",IF(D1336="PHEV",MIN(M1336,E1336),MIN(M1336,(E1336*(1-'3 Model Input'!E$54)))))</f>
        <v>Blank</v>
      </c>
      <c r="T1336" s="217" t="str">
        <f t="shared" si="232"/>
        <v>Blank</v>
      </c>
      <c r="U1336" s="89"/>
      <c r="V1336" s="216" t="str">
        <f>IF(D1336=0,"Blank",P1336*'3 Model Input'!E$50)</f>
        <v>Blank</v>
      </c>
      <c r="W1336" s="197" t="str">
        <f t="shared" si="233"/>
        <v>Blank</v>
      </c>
      <c r="X1336" s="197" t="str">
        <f t="shared" si="234"/>
        <v>Blank</v>
      </c>
      <c r="Y1336" s="197" t="str">
        <f t="shared" si="235"/>
        <v>Blank</v>
      </c>
      <c r="Z1336" s="197" t="str">
        <f t="shared" si="236"/>
        <v>Blank</v>
      </c>
      <c r="AA1336" s="223" t="str" cm="1">
        <f t="array" ref="AA1336">_xlfn.IFS(ISTEXT('3 Model Input'!F$70),"Missing",ISTEXT('3 Model Input'!I$70),"Missing",ISNUMBER('3 Model Input'!K$70),'3 Model Input'!K$70*P1336)</f>
        <v>Missing</v>
      </c>
      <c r="AB1336" s="89"/>
      <c r="AC1336" s="227" t="str" cm="1">
        <f t="array" ref="AC1336">IF(D1336=0,"Blank",_xlfn.IFS('3 Model Input'!E$61=1,(V1336*G1336)/T1336,'3 Model Input'!E$61=2,(W1336*G1336)/T1336,'3 Model Input'!E$61=3,(X1336*G1336)/T1336,'3 Model Input'!E$61=4,(Y1336*G1336)/T1336,'3 Model Input'!E$61=5,(Z1336*G1336)/T1336, ISTEXT('3 Model Input'!E$61),"Missing",'3 Model Input'!E$61=6,(AA1336*G1336)/T1336))</f>
        <v>Blank</v>
      </c>
      <c r="AD1336" s="202" t="str">
        <f t="shared" si="237"/>
        <v>Blank</v>
      </c>
      <c r="AE1336" s="202" t="str">
        <f t="shared" si="238"/>
        <v>Blank</v>
      </c>
      <c r="AF1336" s="217" t="str">
        <f t="shared" si="239"/>
        <v>Blank</v>
      </c>
      <c r="AG1336" s="9" t="str" cm="1">
        <f t="array" ref="AG1336">_xlfn.IFS(ISNUMBER(AC1336), "", ISNUMBER(SEARCH("Blank", AC1336)), "", ISERROR(AC1336), "Bad input on tab 3")</f>
        <v/>
      </c>
    </row>
    <row r="1337" spans="2:33" ht="15" customHeight="1" x14ac:dyDescent="0.75">
      <c r="B1337" s="205" t="str">
        <f>'5 Driver Data'!B1337</f>
        <v>1329</v>
      </c>
      <c r="C1337" s="193">
        <f>'5 Driver Data'!C1337</f>
        <v>0</v>
      </c>
      <c r="D1337" s="192">
        <f>'5 Driver Data'!D1337</f>
        <v>0</v>
      </c>
      <c r="E1337" s="191">
        <f>'5 Driver Data'!E1337</f>
        <v>0</v>
      </c>
      <c r="F1337" s="191">
        <f>'5 Driver Data'!F1337</f>
        <v>0</v>
      </c>
      <c r="G1337" s="191">
        <f>'5 Driver Data'!G1337</f>
        <v>0</v>
      </c>
      <c r="H1337" s="191">
        <f>'5 Driver Data'!H1337</f>
        <v>0</v>
      </c>
      <c r="I1337" s="191">
        <f>'5 Driver Data'!I1337</f>
        <v>0</v>
      </c>
      <c r="J1337" s="191">
        <f>'5 Driver Data'!J1337</f>
        <v>0</v>
      </c>
      <c r="K1337" s="206">
        <f>'5 Driver Data'!K1337</f>
        <v>0</v>
      </c>
      <c r="L1337" s="1"/>
      <c r="M1337" s="216" t="str">
        <f>IF(D1337=0,"Blank",'3 Model Input'!E$44*'3 Model Input'!E$45)</f>
        <v>Blank</v>
      </c>
      <c r="N1337" s="197" t="str">
        <f t="shared" si="230"/>
        <v>Blank</v>
      </c>
      <c r="O1337" s="197" t="str">
        <f>IF(D1337=0,"Blank",'3 Model Input'!E$49*(1-'3 Model Input'!E$51))</f>
        <v>Blank</v>
      </c>
      <c r="P1337" s="197" t="str">
        <f t="shared" si="231"/>
        <v>Blank</v>
      </c>
      <c r="Q1337" s="197" t="str">
        <f>IF(D1337=0,"Blank",IF(D1337="BEV",E1337*(1-'3 Model Input'!E$54), E1337))</f>
        <v>Blank</v>
      </c>
      <c r="R1337" s="198" t="str">
        <f>IF(D1337=0,"Blank",IF(D1337="PHEV",F1337/G1337,F1337*(1-'3 Model Input'!E$54)/G1337))</f>
        <v>Blank</v>
      </c>
      <c r="S1337" s="198" t="str">
        <f>IF(D1337=0,"Blank",IF(D1337="PHEV",MIN(M1337,E1337),MIN(M1337,(E1337*(1-'3 Model Input'!E$54)))))</f>
        <v>Blank</v>
      </c>
      <c r="T1337" s="217" t="str">
        <f t="shared" si="232"/>
        <v>Blank</v>
      </c>
      <c r="U1337" s="89"/>
      <c r="V1337" s="216" t="str">
        <f>IF(D1337=0,"Blank",P1337*'3 Model Input'!E$50)</f>
        <v>Blank</v>
      </c>
      <c r="W1337" s="197" t="str">
        <f t="shared" si="233"/>
        <v>Blank</v>
      </c>
      <c r="X1337" s="197" t="str">
        <f t="shared" si="234"/>
        <v>Blank</v>
      </c>
      <c r="Y1337" s="197" t="str">
        <f t="shared" si="235"/>
        <v>Blank</v>
      </c>
      <c r="Z1337" s="197" t="str">
        <f t="shared" si="236"/>
        <v>Blank</v>
      </c>
      <c r="AA1337" s="223" t="str" cm="1">
        <f t="array" ref="AA1337">_xlfn.IFS(ISTEXT('3 Model Input'!F$70),"Missing",ISTEXT('3 Model Input'!I$70),"Missing",ISNUMBER('3 Model Input'!K$70),'3 Model Input'!K$70*P1337)</f>
        <v>Missing</v>
      </c>
      <c r="AB1337" s="89"/>
      <c r="AC1337" s="227" t="str" cm="1">
        <f t="array" ref="AC1337">IF(D1337=0,"Blank",_xlfn.IFS('3 Model Input'!E$61=1,(V1337*G1337)/T1337,'3 Model Input'!E$61=2,(W1337*G1337)/T1337,'3 Model Input'!E$61=3,(X1337*G1337)/T1337,'3 Model Input'!E$61=4,(Y1337*G1337)/T1337,'3 Model Input'!E$61=5,(Z1337*G1337)/T1337, ISTEXT('3 Model Input'!E$61),"Missing",'3 Model Input'!E$61=6,(AA1337*G1337)/T1337))</f>
        <v>Blank</v>
      </c>
      <c r="AD1337" s="202" t="str">
        <f t="shared" si="237"/>
        <v>Blank</v>
      </c>
      <c r="AE1337" s="202" t="str">
        <f t="shared" si="238"/>
        <v>Blank</v>
      </c>
      <c r="AF1337" s="217" t="str">
        <f t="shared" si="239"/>
        <v>Blank</v>
      </c>
      <c r="AG1337" s="9" t="str" cm="1">
        <f t="array" ref="AG1337">_xlfn.IFS(ISNUMBER(AC1337), "", ISNUMBER(SEARCH("Blank", AC1337)), "", ISERROR(AC1337), "Bad input on tab 3")</f>
        <v/>
      </c>
    </row>
    <row r="1338" spans="2:33" ht="15" customHeight="1" x14ac:dyDescent="0.75">
      <c r="B1338" s="205" t="str">
        <f>'5 Driver Data'!B1338</f>
        <v>1330</v>
      </c>
      <c r="C1338" s="193">
        <f>'5 Driver Data'!C1338</f>
        <v>0</v>
      </c>
      <c r="D1338" s="192">
        <f>'5 Driver Data'!D1338</f>
        <v>0</v>
      </c>
      <c r="E1338" s="191">
        <f>'5 Driver Data'!E1338</f>
        <v>0</v>
      </c>
      <c r="F1338" s="191">
        <f>'5 Driver Data'!F1338</f>
        <v>0</v>
      </c>
      <c r="G1338" s="191">
        <f>'5 Driver Data'!G1338</f>
        <v>0</v>
      </c>
      <c r="H1338" s="191">
        <f>'5 Driver Data'!H1338</f>
        <v>0</v>
      </c>
      <c r="I1338" s="191">
        <f>'5 Driver Data'!I1338</f>
        <v>0</v>
      </c>
      <c r="J1338" s="191">
        <f>'5 Driver Data'!J1338</f>
        <v>0</v>
      </c>
      <c r="K1338" s="206">
        <f>'5 Driver Data'!K1338</f>
        <v>0</v>
      </c>
      <c r="L1338" s="1"/>
      <c r="M1338" s="216" t="str">
        <f>IF(D1338=0,"Blank",'3 Model Input'!E$44*'3 Model Input'!E$45)</f>
        <v>Blank</v>
      </c>
      <c r="N1338" s="197" t="str">
        <f t="shared" si="230"/>
        <v>Blank</v>
      </c>
      <c r="O1338" s="197" t="str">
        <f>IF(D1338=0,"Blank",'3 Model Input'!E$49*(1-'3 Model Input'!E$51))</f>
        <v>Blank</v>
      </c>
      <c r="P1338" s="197" t="str">
        <f t="shared" si="231"/>
        <v>Blank</v>
      </c>
      <c r="Q1338" s="197" t="str">
        <f>IF(D1338=0,"Blank",IF(D1338="BEV",E1338*(1-'3 Model Input'!E$54), E1338))</f>
        <v>Blank</v>
      </c>
      <c r="R1338" s="198" t="str">
        <f>IF(D1338=0,"Blank",IF(D1338="PHEV",F1338/G1338,F1338*(1-'3 Model Input'!E$54)/G1338))</f>
        <v>Blank</v>
      </c>
      <c r="S1338" s="198" t="str">
        <f>IF(D1338=0,"Blank",IF(D1338="PHEV",MIN(M1338,E1338),MIN(M1338,(E1338*(1-'3 Model Input'!E$54)))))</f>
        <v>Blank</v>
      </c>
      <c r="T1338" s="217" t="str">
        <f t="shared" si="232"/>
        <v>Blank</v>
      </c>
      <c r="U1338" s="89"/>
      <c r="V1338" s="216" t="str">
        <f>IF(D1338=0,"Blank",P1338*'3 Model Input'!E$50)</f>
        <v>Blank</v>
      </c>
      <c r="W1338" s="197" t="str">
        <f t="shared" si="233"/>
        <v>Blank</v>
      </c>
      <c r="X1338" s="197" t="str">
        <f t="shared" si="234"/>
        <v>Blank</v>
      </c>
      <c r="Y1338" s="197" t="str">
        <f t="shared" si="235"/>
        <v>Blank</v>
      </c>
      <c r="Z1338" s="197" t="str">
        <f t="shared" si="236"/>
        <v>Blank</v>
      </c>
      <c r="AA1338" s="223" t="str" cm="1">
        <f t="array" ref="AA1338">_xlfn.IFS(ISTEXT('3 Model Input'!F$70),"Missing",ISTEXT('3 Model Input'!I$70),"Missing",ISNUMBER('3 Model Input'!K$70),'3 Model Input'!K$70*P1338)</f>
        <v>Missing</v>
      </c>
      <c r="AB1338" s="89"/>
      <c r="AC1338" s="227" t="str" cm="1">
        <f t="array" ref="AC1338">IF(D1338=0,"Blank",_xlfn.IFS('3 Model Input'!E$61=1,(V1338*G1338)/T1338,'3 Model Input'!E$61=2,(W1338*G1338)/T1338,'3 Model Input'!E$61=3,(X1338*G1338)/T1338,'3 Model Input'!E$61=4,(Y1338*G1338)/T1338,'3 Model Input'!E$61=5,(Z1338*G1338)/T1338, ISTEXT('3 Model Input'!E$61),"Missing",'3 Model Input'!E$61=6,(AA1338*G1338)/T1338))</f>
        <v>Blank</v>
      </c>
      <c r="AD1338" s="202" t="str">
        <f t="shared" si="237"/>
        <v>Blank</v>
      </c>
      <c r="AE1338" s="202" t="str">
        <f t="shared" si="238"/>
        <v>Blank</v>
      </c>
      <c r="AF1338" s="217" t="str">
        <f t="shared" si="239"/>
        <v>Blank</v>
      </c>
      <c r="AG1338" s="9" t="str" cm="1">
        <f t="array" ref="AG1338">_xlfn.IFS(ISNUMBER(AC1338), "", ISNUMBER(SEARCH("Blank", AC1338)), "", ISERROR(AC1338), "Bad input on tab 3")</f>
        <v/>
      </c>
    </row>
    <row r="1339" spans="2:33" ht="15" customHeight="1" x14ac:dyDescent="0.75">
      <c r="B1339" s="205" t="str">
        <f>'5 Driver Data'!B1339</f>
        <v>1331</v>
      </c>
      <c r="C1339" s="193">
        <f>'5 Driver Data'!C1339</f>
        <v>0</v>
      </c>
      <c r="D1339" s="192">
        <f>'5 Driver Data'!D1339</f>
        <v>0</v>
      </c>
      <c r="E1339" s="191">
        <f>'5 Driver Data'!E1339</f>
        <v>0</v>
      </c>
      <c r="F1339" s="191">
        <f>'5 Driver Data'!F1339</f>
        <v>0</v>
      </c>
      <c r="G1339" s="191">
        <f>'5 Driver Data'!G1339</f>
        <v>0</v>
      </c>
      <c r="H1339" s="191">
        <f>'5 Driver Data'!H1339</f>
        <v>0</v>
      </c>
      <c r="I1339" s="191">
        <f>'5 Driver Data'!I1339</f>
        <v>0</v>
      </c>
      <c r="J1339" s="191">
        <f>'5 Driver Data'!J1339</f>
        <v>0</v>
      </c>
      <c r="K1339" s="206">
        <f>'5 Driver Data'!K1339</f>
        <v>0</v>
      </c>
      <c r="L1339" s="1"/>
      <c r="M1339" s="216" t="str">
        <f>IF(D1339=0,"Blank",'3 Model Input'!E$44*'3 Model Input'!E$45)</f>
        <v>Blank</v>
      </c>
      <c r="N1339" s="197" t="str">
        <f t="shared" si="230"/>
        <v>Blank</v>
      </c>
      <c r="O1339" s="197" t="str">
        <f>IF(D1339=0,"Blank",'3 Model Input'!E$49*(1-'3 Model Input'!E$51))</f>
        <v>Blank</v>
      </c>
      <c r="P1339" s="197" t="str">
        <f t="shared" si="231"/>
        <v>Blank</v>
      </c>
      <c r="Q1339" s="197" t="str">
        <f>IF(D1339=0,"Blank",IF(D1339="BEV",E1339*(1-'3 Model Input'!E$54), E1339))</f>
        <v>Blank</v>
      </c>
      <c r="R1339" s="198" t="str">
        <f>IF(D1339=0,"Blank",IF(D1339="PHEV",F1339/G1339,F1339*(1-'3 Model Input'!E$54)/G1339))</f>
        <v>Blank</v>
      </c>
      <c r="S1339" s="198" t="str">
        <f>IF(D1339=0,"Blank",IF(D1339="PHEV",MIN(M1339,E1339),MIN(M1339,(E1339*(1-'3 Model Input'!E$54)))))</f>
        <v>Blank</v>
      </c>
      <c r="T1339" s="217" t="str">
        <f t="shared" si="232"/>
        <v>Blank</v>
      </c>
      <c r="U1339" s="89"/>
      <c r="V1339" s="216" t="str">
        <f>IF(D1339=0,"Blank",P1339*'3 Model Input'!E$50)</f>
        <v>Blank</v>
      </c>
      <c r="W1339" s="197" t="str">
        <f t="shared" si="233"/>
        <v>Blank</v>
      </c>
      <c r="X1339" s="197" t="str">
        <f t="shared" si="234"/>
        <v>Blank</v>
      </c>
      <c r="Y1339" s="197" t="str">
        <f t="shared" si="235"/>
        <v>Blank</v>
      </c>
      <c r="Z1339" s="197" t="str">
        <f t="shared" si="236"/>
        <v>Blank</v>
      </c>
      <c r="AA1339" s="223" t="str" cm="1">
        <f t="array" ref="AA1339">_xlfn.IFS(ISTEXT('3 Model Input'!F$70),"Missing",ISTEXT('3 Model Input'!I$70),"Missing",ISNUMBER('3 Model Input'!K$70),'3 Model Input'!K$70*P1339)</f>
        <v>Missing</v>
      </c>
      <c r="AB1339" s="89"/>
      <c r="AC1339" s="227" t="str" cm="1">
        <f t="array" ref="AC1339">IF(D1339=0,"Blank",_xlfn.IFS('3 Model Input'!E$61=1,(V1339*G1339)/T1339,'3 Model Input'!E$61=2,(W1339*G1339)/T1339,'3 Model Input'!E$61=3,(X1339*G1339)/T1339,'3 Model Input'!E$61=4,(Y1339*G1339)/T1339,'3 Model Input'!E$61=5,(Z1339*G1339)/T1339, ISTEXT('3 Model Input'!E$61),"Missing",'3 Model Input'!E$61=6,(AA1339*G1339)/T1339))</f>
        <v>Blank</v>
      </c>
      <c r="AD1339" s="202" t="str">
        <f t="shared" si="237"/>
        <v>Blank</v>
      </c>
      <c r="AE1339" s="202" t="str">
        <f t="shared" si="238"/>
        <v>Blank</v>
      </c>
      <c r="AF1339" s="217" t="str">
        <f t="shared" si="239"/>
        <v>Blank</v>
      </c>
      <c r="AG1339" s="9" t="str" cm="1">
        <f t="array" ref="AG1339">_xlfn.IFS(ISNUMBER(AC1339), "", ISNUMBER(SEARCH("Blank", AC1339)), "", ISERROR(AC1339), "Bad input on tab 3")</f>
        <v/>
      </c>
    </row>
    <row r="1340" spans="2:33" ht="15" customHeight="1" x14ac:dyDescent="0.75">
      <c r="B1340" s="205" t="str">
        <f>'5 Driver Data'!B1340</f>
        <v>1332</v>
      </c>
      <c r="C1340" s="193">
        <f>'5 Driver Data'!C1340</f>
        <v>0</v>
      </c>
      <c r="D1340" s="192">
        <f>'5 Driver Data'!D1340</f>
        <v>0</v>
      </c>
      <c r="E1340" s="191">
        <f>'5 Driver Data'!E1340</f>
        <v>0</v>
      </c>
      <c r="F1340" s="191">
        <f>'5 Driver Data'!F1340</f>
        <v>0</v>
      </c>
      <c r="G1340" s="191">
        <f>'5 Driver Data'!G1340</f>
        <v>0</v>
      </c>
      <c r="H1340" s="191">
        <f>'5 Driver Data'!H1340</f>
        <v>0</v>
      </c>
      <c r="I1340" s="191">
        <f>'5 Driver Data'!I1340</f>
        <v>0</v>
      </c>
      <c r="J1340" s="191">
        <f>'5 Driver Data'!J1340</f>
        <v>0</v>
      </c>
      <c r="K1340" s="206">
        <f>'5 Driver Data'!K1340</f>
        <v>0</v>
      </c>
      <c r="L1340" s="1"/>
      <c r="M1340" s="216" t="str">
        <f>IF(D1340=0,"Blank",'3 Model Input'!E$44*'3 Model Input'!E$45)</f>
        <v>Blank</v>
      </c>
      <c r="N1340" s="197" t="str">
        <f t="shared" si="230"/>
        <v>Blank</v>
      </c>
      <c r="O1340" s="197" t="str">
        <f>IF(D1340=0,"Blank",'3 Model Input'!E$49*(1-'3 Model Input'!E$51))</f>
        <v>Blank</v>
      </c>
      <c r="P1340" s="197" t="str">
        <f t="shared" si="231"/>
        <v>Blank</v>
      </c>
      <c r="Q1340" s="197" t="str">
        <f>IF(D1340=0,"Blank",IF(D1340="BEV",E1340*(1-'3 Model Input'!E$54), E1340))</f>
        <v>Blank</v>
      </c>
      <c r="R1340" s="198" t="str">
        <f>IF(D1340=0,"Blank",IF(D1340="PHEV",F1340/G1340,F1340*(1-'3 Model Input'!E$54)/G1340))</f>
        <v>Blank</v>
      </c>
      <c r="S1340" s="198" t="str">
        <f>IF(D1340=0,"Blank",IF(D1340="PHEV",MIN(M1340,E1340),MIN(M1340,(E1340*(1-'3 Model Input'!E$54)))))</f>
        <v>Blank</v>
      </c>
      <c r="T1340" s="217" t="str">
        <f t="shared" si="232"/>
        <v>Blank</v>
      </c>
      <c r="U1340" s="89"/>
      <c r="V1340" s="216" t="str">
        <f>IF(D1340=0,"Blank",P1340*'3 Model Input'!E$50)</f>
        <v>Blank</v>
      </c>
      <c r="W1340" s="197" t="str">
        <f t="shared" si="233"/>
        <v>Blank</v>
      </c>
      <c r="X1340" s="197" t="str">
        <f t="shared" si="234"/>
        <v>Blank</v>
      </c>
      <c r="Y1340" s="197" t="str">
        <f t="shared" si="235"/>
        <v>Blank</v>
      </c>
      <c r="Z1340" s="197" t="str">
        <f t="shared" si="236"/>
        <v>Blank</v>
      </c>
      <c r="AA1340" s="223" t="str" cm="1">
        <f t="array" ref="AA1340">_xlfn.IFS(ISTEXT('3 Model Input'!F$70),"Missing",ISTEXT('3 Model Input'!I$70),"Missing",ISNUMBER('3 Model Input'!K$70),'3 Model Input'!K$70*P1340)</f>
        <v>Missing</v>
      </c>
      <c r="AB1340" s="89"/>
      <c r="AC1340" s="227" t="str" cm="1">
        <f t="array" ref="AC1340">IF(D1340=0,"Blank",_xlfn.IFS('3 Model Input'!E$61=1,(V1340*G1340)/T1340,'3 Model Input'!E$61=2,(W1340*G1340)/T1340,'3 Model Input'!E$61=3,(X1340*G1340)/T1340,'3 Model Input'!E$61=4,(Y1340*G1340)/T1340,'3 Model Input'!E$61=5,(Z1340*G1340)/T1340, ISTEXT('3 Model Input'!E$61),"Missing",'3 Model Input'!E$61=6,(AA1340*G1340)/T1340))</f>
        <v>Blank</v>
      </c>
      <c r="AD1340" s="202" t="str">
        <f t="shared" si="237"/>
        <v>Blank</v>
      </c>
      <c r="AE1340" s="202" t="str">
        <f t="shared" si="238"/>
        <v>Blank</v>
      </c>
      <c r="AF1340" s="217" t="str">
        <f t="shared" si="239"/>
        <v>Blank</v>
      </c>
      <c r="AG1340" s="9" t="str" cm="1">
        <f t="array" ref="AG1340">_xlfn.IFS(ISNUMBER(AC1340), "", ISNUMBER(SEARCH("Blank", AC1340)), "", ISERROR(AC1340), "Bad input on tab 3")</f>
        <v/>
      </c>
    </row>
    <row r="1341" spans="2:33" ht="15" customHeight="1" x14ac:dyDescent="0.75">
      <c r="B1341" s="205" t="str">
        <f>'5 Driver Data'!B1341</f>
        <v>1333</v>
      </c>
      <c r="C1341" s="193">
        <f>'5 Driver Data'!C1341</f>
        <v>0</v>
      </c>
      <c r="D1341" s="192">
        <f>'5 Driver Data'!D1341</f>
        <v>0</v>
      </c>
      <c r="E1341" s="191">
        <f>'5 Driver Data'!E1341</f>
        <v>0</v>
      </c>
      <c r="F1341" s="191">
        <f>'5 Driver Data'!F1341</f>
        <v>0</v>
      </c>
      <c r="G1341" s="191">
        <f>'5 Driver Data'!G1341</f>
        <v>0</v>
      </c>
      <c r="H1341" s="191">
        <f>'5 Driver Data'!H1341</f>
        <v>0</v>
      </c>
      <c r="I1341" s="191">
        <f>'5 Driver Data'!I1341</f>
        <v>0</v>
      </c>
      <c r="J1341" s="191">
        <f>'5 Driver Data'!J1341</f>
        <v>0</v>
      </c>
      <c r="K1341" s="206">
        <f>'5 Driver Data'!K1341</f>
        <v>0</v>
      </c>
      <c r="L1341" s="1"/>
      <c r="M1341" s="216" t="str">
        <f>IF(D1341=0,"Blank",'3 Model Input'!E$44*'3 Model Input'!E$45)</f>
        <v>Blank</v>
      </c>
      <c r="N1341" s="197" t="str">
        <f t="shared" si="230"/>
        <v>Blank</v>
      </c>
      <c r="O1341" s="197" t="str">
        <f>IF(D1341=0,"Blank",'3 Model Input'!E$49*(1-'3 Model Input'!E$51))</f>
        <v>Blank</v>
      </c>
      <c r="P1341" s="197" t="str">
        <f t="shared" si="231"/>
        <v>Blank</v>
      </c>
      <c r="Q1341" s="197" t="str">
        <f>IF(D1341=0,"Blank",IF(D1341="BEV",E1341*(1-'3 Model Input'!E$54), E1341))</f>
        <v>Blank</v>
      </c>
      <c r="R1341" s="198" t="str">
        <f>IF(D1341=0,"Blank",IF(D1341="PHEV",F1341/G1341,F1341*(1-'3 Model Input'!E$54)/G1341))</f>
        <v>Blank</v>
      </c>
      <c r="S1341" s="198" t="str">
        <f>IF(D1341=0,"Blank",IF(D1341="PHEV",MIN(M1341,E1341),MIN(M1341,(E1341*(1-'3 Model Input'!E$54)))))</f>
        <v>Blank</v>
      </c>
      <c r="T1341" s="217" t="str">
        <f t="shared" si="232"/>
        <v>Blank</v>
      </c>
      <c r="U1341" s="89"/>
      <c r="V1341" s="216" t="str">
        <f>IF(D1341=0,"Blank",P1341*'3 Model Input'!E$50)</f>
        <v>Blank</v>
      </c>
      <c r="W1341" s="197" t="str">
        <f t="shared" si="233"/>
        <v>Blank</v>
      </c>
      <c r="X1341" s="197" t="str">
        <f t="shared" si="234"/>
        <v>Blank</v>
      </c>
      <c r="Y1341" s="197" t="str">
        <f t="shared" si="235"/>
        <v>Blank</v>
      </c>
      <c r="Z1341" s="197" t="str">
        <f t="shared" si="236"/>
        <v>Blank</v>
      </c>
      <c r="AA1341" s="223" t="str" cm="1">
        <f t="array" ref="AA1341">_xlfn.IFS(ISTEXT('3 Model Input'!F$70),"Missing",ISTEXT('3 Model Input'!I$70),"Missing",ISNUMBER('3 Model Input'!K$70),'3 Model Input'!K$70*P1341)</f>
        <v>Missing</v>
      </c>
      <c r="AB1341" s="89"/>
      <c r="AC1341" s="227" t="str" cm="1">
        <f t="array" ref="AC1341">IF(D1341=0,"Blank",_xlfn.IFS('3 Model Input'!E$61=1,(V1341*G1341)/T1341,'3 Model Input'!E$61=2,(W1341*G1341)/T1341,'3 Model Input'!E$61=3,(X1341*G1341)/T1341,'3 Model Input'!E$61=4,(Y1341*G1341)/T1341,'3 Model Input'!E$61=5,(Z1341*G1341)/T1341, ISTEXT('3 Model Input'!E$61),"Missing",'3 Model Input'!E$61=6,(AA1341*G1341)/T1341))</f>
        <v>Blank</v>
      </c>
      <c r="AD1341" s="202" t="str">
        <f t="shared" si="237"/>
        <v>Blank</v>
      </c>
      <c r="AE1341" s="202" t="str">
        <f t="shared" si="238"/>
        <v>Blank</v>
      </c>
      <c r="AF1341" s="217" t="str">
        <f t="shared" si="239"/>
        <v>Blank</v>
      </c>
      <c r="AG1341" s="9" t="str" cm="1">
        <f t="array" ref="AG1341">_xlfn.IFS(ISNUMBER(AC1341), "", ISNUMBER(SEARCH("Blank", AC1341)), "", ISERROR(AC1341), "Bad input on tab 3")</f>
        <v/>
      </c>
    </row>
    <row r="1342" spans="2:33" ht="15" customHeight="1" x14ac:dyDescent="0.75">
      <c r="B1342" s="205" t="str">
        <f>'5 Driver Data'!B1342</f>
        <v>1334</v>
      </c>
      <c r="C1342" s="193">
        <f>'5 Driver Data'!C1342</f>
        <v>0</v>
      </c>
      <c r="D1342" s="192">
        <f>'5 Driver Data'!D1342</f>
        <v>0</v>
      </c>
      <c r="E1342" s="191">
        <f>'5 Driver Data'!E1342</f>
        <v>0</v>
      </c>
      <c r="F1342" s="191">
        <f>'5 Driver Data'!F1342</f>
        <v>0</v>
      </c>
      <c r="G1342" s="191">
        <f>'5 Driver Data'!G1342</f>
        <v>0</v>
      </c>
      <c r="H1342" s="191">
        <f>'5 Driver Data'!H1342</f>
        <v>0</v>
      </c>
      <c r="I1342" s="191">
        <f>'5 Driver Data'!I1342</f>
        <v>0</v>
      </c>
      <c r="J1342" s="191">
        <f>'5 Driver Data'!J1342</f>
        <v>0</v>
      </c>
      <c r="K1342" s="206">
        <f>'5 Driver Data'!K1342</f>
        <v>0</v>
      </c>
      <c r="L1342" s="1"/>
      <c r="M1342" s="216" t="str">
        <f>IF(D1342=0,"Blank",'3 Model Input'!E$44*'3 Model Input'!E$45)</f>
        <v>Blank</v>
      </c>
      <c r="N1342" s="197" t="str">
        <f t="shared" si="230"/>
        <v>Blank</v>
      </c>
      <c r="O1342" s="197" t="str">
        <f>IF(D1342=0,"Blank",'3 Model Input'!E$49*(1-'3 Model Input'!E$51))</f>
        <v>Blank</v>
      </c>
      <c r="P1342" s="197" t="str">
        <f t="shared" si="231"/>
        <v>Blank</v>
      </c>
      <c r="Q1342" s="197" t="str">
        <f>IF(D1342=0,"Blank",IF(D1342="BEV",E1342*(1-'3 Model Input'!E$54), E1342))</f>
        <v>Blank</v>
      </c>
      <c r="R1342" s="198" t="str">
        <f>IF(D1342=0,"Blank",IF(D1342="PHEV",F1342/G1342,F1342*(1-'3 Model Input'!E$54)/G1342))</f>
        <v>Blank</v>
      </c>
      <c r="S1342" s="198" t="str">
        <f>IF(D1342=0,"Blank",IF(D1342="PHEV",MIN(M1342,E1342),MIN(M1342,(E1342*(1-'3 Model Input'!E$54)))))</f>
        <v>Blank</v>
      </c>
      <c r="T1342" s="217" t="str">
        <f t="shared" si="232"/>
        <v>Blank</v>
      </c>
      <c r="U1342" s="89"/>
      <c r="V1342" s="216" t="str">
        <f>IF(D1342=0,"Blank",P1342*'3 Model Input'!E$50)</f>
        <v>Blank</v>
      </c>
      <c r="W1342" s="197" t="str">
        <f t="shared" si="233"/>
        <v>Blank</v>
      </c>
      <c r="X1342" s="197" t="str">
        <f t="shared" si="234"/>
        <v>Blank</v>
      </c>
      <c r="Y1342" s="197" t="str">
        <f t="shared" si="235"/>
        <v>Blank</v>
      </c>
      <c r="Z1342" s="197" t="str">
        <f t="shared" si="236"/>
        <v>Blank</v>
      </c>
      <c r="AA1342" s="223" t="str" cm="1">
        <f t="array" ref="AA1342">_xlfn.IFS(ISTEXT('3 Model Input'!F$70),"Missing",ISTEXT('3 Model Input'!I$70),"Missing",ISNUMBER('3 Model Input'!K$70),'3 Model Input'!K$70*P1342)</f>
        <v>Missing</v>
      </c>
      <c r="AB1342" s="89"/>
      <c r="AC1342" s="227" t="str" cm="1">
        <f t="array" ref="AC1342">IF(D1342=0,"Blank",_xlfn.IFS('3 Model Input'!E$61=1,(V1342*G1342)/T1342,'3 Model Input'!E$61=2,(W1342*G1342)/T1342,'3 Model Input'!E$61=3,(X1342*G1342)/T1342,'3 Model Input'!E$61=4,(Y1342*G1342)/T1342,'3 Model Input'!E$61=5,(Z1342*G1342)/T1342, ISTEXT('3 Model Input'!E$61),"Missing",'3 Model Input'!E$61=6,(AA1342*G1342)/T1342))</f>
        <v>Blank</v>
      </c>
      <c r="AD1342" s="202" t="str">
        <f t="shared" si="237"/>
        <v>Blank</v>
      </c>
      <c r="AE1342" s="202" t="str">
        <f t="shared" si="238"/>
        <v>Blank</v>
      </c>
      <c r="AF1342" s="217" t="str">
        <f t="shared" si="239"/>
        <v>Blank</v>
      </c>
      <c r="AG1342" s="9" t="str" cm="1">
        <f t="array" ref="AG1342">_xlfn.IFS(ISNUMBER(AC1342), "", ISNUMBER(SEARCH("Blank", AC1342)), "", ISERROR(AC1342), "Bad input on tab 3")</f>
        <v/>
      </c>
    </row>
    <row r="1343" spans="2:33" ht="15" customHeight="1" x14ac:dyDescent="0.75">
      <c r="B1343" s="205" t="str">
        <f>'5 Driver Data'!B1343</f>
        <v>1335</v>
      </c>
      <c r="C1343" s="193">
        <f>'5 Driver Data'!C1343</f>
        <v>0</v>
      </c>
      <c r="D1343" s="192">
        <f>'5 Driver Data'!D1343</f>
        <v>0</v>
      </c>
      <c r="E1343" s="191">
        <f>'5 Driver Data'!E1343</f>
        <v>0</v>
      </c>
      <c r="F1343" s="191">
        <f>'5 Driver Data'!F1343</f>
        <v>0</v>
      </c>
      <c r="G1343" s="191">
        <f>'5 Driver Data'!G1343</f>
        <v>0</v>
      </c>
      <c r="H1343" s="191">
        <f>'5 Driver Data'!H1343</f>
        <v>0</v>
      </c>
      <c r="I1343" s="191">
        <f>'5 Driver Data'!I1343</f>
        <v>0</v>
      </c>
      <c r="J1343" s="191">
        <f>'5 Driver Data'!J1343</f>
        <v>0</v>
      </c>
      <c r="K1343" s="206">
        <f>'5 Driver Data'!K1343</f>
        <v>0</v>
      </c>
      <c r="L1343" s="1"/>
      <c r="M1343" s="216" t="str">
        <f>IF(D1343=0,"Blank",'3 Model Input'!E$44*'3 Model Input'!E$45)</f>
        <v>Blank</v>
      </c>
      <c r="N1343" s="197" t="str">
        <f t="shared" si="230"/>
        <v>Blank</v>
      </c>
      <c r="O1343" s="197" t="str">
        <f>IF(D1343=0,"Blank",'3 Model Input'!E$49*(1-'3 Model Input'!E$51))</f>
        <v>Blank</v>
      </c>
      <c r="P1343" s="197" t="str">
        <f t="shared" si="231"/>
        <v>Blank</v>
      </c>
      <c r="Q1343" s="197" t="str">
        <f>IF(D1343=0,"Blank",IF(D1343="BEV",E1343*(1-'3 Model Input'!E$54), E1343))</f>
        <v>Blank</v>
      </c>
      <c r="R1343" s="198" t="str">
        <f>IF(D1343=0,"Blank",IF(D1343="PHEV",F1343/G1343,F1343*(1-'3 Model Input'!E$54)/G1343))</f>
        <v>Blank</v>
      </c>
      <c r="S1343" s="198" t="str">
        <f>IF(D1343=0,"Blank",IF(D1343="PHEV",MIN(M1343,E1343),MIN(M1343,(E1343*(1-'3 Model Input'!E$54)))))</f>
        <v>Blank</v>
      </c>
      <c r="T1343" s="217" t="str">
        <f t="shared" si="232"/>
        <v>Blank</v>
      </c>
      <c r="U1343" s="89"/>
      <c r="V1343" s="216" t="str">
        <f>IF(D1343=0,"Blank",P1343*'3 Model Input'!E$50)</f>
        <v>Blank</v>
      </c>
      <c r="W1343" s="197" t="str">
        <f t="shared" si="233"/>
        <v>Blank</v>
      </c>
      <c r="X1343" s="197" t="str">
        <f t="shared" si="234"/>
        <v>Blank</v>
      </c>
      <c r="Y1343" s="197" t="str">
        <f t="shared" si="235"/>
        <v>Blank</v>
      </c>
      <c r="Z1343" s="197" t="str">
        <f t="shared" si="236"/>
        <v>Blank</v>
      </c>
      <c r="AA1343" s="223" t="str" cm="1">
        <f t="array" ref="AA1343">_xlfn.IFS(ISTEXT('3 Model Input'!F$70),"Missing",ISTEXT('3 Model Input'!I$70),"Missing",ISNUMBER('3 Model Input'!K$70),'3 Model Input'!K$70*P1343)</f>
        <v>Missing</v>
      </c>
      <c r="AB1343" s="89"/>
      <c r="AC1343" s="227" t="str" cm="1">
        <f t="array" ref="AC1343">IF(D1343=0,"Blank",_xlfn.IFS('3 Model Input'!E$61=1,(V1343*G1343)/T1343,'3 Model Input'!E$61=2,(W1343*G1343)/T1343,'3 Model Input'!E$61=3,(X1343*G1343)/T1343,'3 Model Input'!E$61=4,(Y1343*G1343)/T1343,'3 Model Input'!E$61=5,(Z1343*G1343)/T1343, ISTEXT('3 Model Input'!E$61),"Missing",'3 Model Input'!E$61=6,(AA1343*G1343)/T1343))</f>
        <v>Blank</v>
      </c>
      <c r="AD1343" s="202" t="str">
        <f t="shared" si="237"/>
        <v>Blank</v>
      </c>
      <c r="AE1343" s="202" t="str">
        <f t="shared" si="238"/>
        <v>Blank</v>
      </c>
      <c r="AF1343" s="217" t="str">
        <f t="shared" si="239"/>
        <v>Blank</v>
      </c>
      <c r="AG1343" s="9" t="str" cm="1">
        <f t="array" ref="AG1343">_xlfn.IFS(ISNUMBER(AC1343), "", ISNUMBER(SEARCH("Blank", AC1343)), "", ISERROR(AC1343), "Bad input on tab 3")</f>
        <v/>
      </c>
    </row>
    <row r="1344" spans="2:33" ht="15" customHeight="1" x14ac:dyDescent="0.75">
      <c r="B1344" s="205" t="str">
        <f>'5 Driver Data'!B1344</f>
        <v>1336</v>
      </c>
      <c r="C1344" s="193">
        <f>'5 Driver Data'!C1344</f>
        <v>0</v>
      </c>
      <c r="D1344" s="192">
        <f>'5 Driver Data'!D1344</f>
        <v>0</v>
      </c>
      <c r="E1344" s="191">
        <f>'5 Driver Data'!E1344</f>
        <v>0</v>
      </c>
      <c r="F1344" s="191">
        <f>'5 Driver Data'!F1344</f>
        <v>0</v>
      </c>
      <c r="G1344" s="191">
        <f>'5 Driver Data'!G1344</f>
        <v>0</v>
      </c>
      <c r="H1344" s="191">
        <f>'5 Driver Data'!H1344</f>
        <v>0</v>
      </c>
      <c r="I1344" s="191">
        <f>'5 Driver Data'!I1344</f>
        <v>0</v>
      </c>
      <c r="J1344" s="191">
        <f>'5 Driver Data'!J1344</f>
        <v>0</v>
      </c>
      <c r="K1344" s="206">
        <f>'5 Driver Data'!K1344</f>
        <v>0</v>
      </c>
      <c r="L1344" s="1"/>
      <c r="M1344" s="216" t="str">
        <f>IF(D1344=0,"Blank",'3 Model Input'!E$44*'3 Model Input'!E$45)</f>
        <v>Blank</v>
      </c>
      <c r="N1344" s="197" t="str">
        <f t="shared" si="230"/>
        <v>Blank</v>
      </c>
      <c r="O1344" s="197" t="str">
        <f>IF(D1344=0,"Blank",'3 Model Input'!E$49*(1-'3 Model Input'!E$51))</f>
        <v>Blank</v>
      </c>
      <c r="P1344" s="197" t="str">
        <f t="shared" si="231"/>
        <v>Blank</v>
      </c>
      <c r="Q1344" s="197" t="str">
        <f>IF(D1344=0,"Blank",IF(D1344="BEV",E1344*(1-'3 Model Input'!E$54), E1344))</f>
        <v>Blank</v>
      </c>
      <c r="R1344" s="198" t="str">
        <f>IF(D1344=0,"Blank",IF(D1344="PHEV",F1344/G1344,F1344*(1-'3 Model Input'!E$54)/G1344))</f>
        <v>Blank</v>
      </c>
      <c r="S1344" s="198" t="str">
        <f>IF(D1344=0,"Blank",IF(D1344="PHEV",MIN(M1344,E1344),MIN(M1344,(E1344*(1-'3 Model Input'!E$54)))))</f>
        <v>Blank</v>
      </c>
      <c r="T1344" s="217" t="str">
        <f t="shared" si="232"/>
        <v>Blank</v>
      </c>
      <c r="U1344" s="89"/>
      <c r="V1344" s="216" t="str">
        <f>IF(D1344=0,"Blank",P1344*'3 Model Input'!E$50)</f>
        <v>Blank</v>
      </c>
      <c r="W1344" s="197" t="str">
        <f t="shared" si="233"/>
        <v>Blank</v>
      </c>
      <c r="X1344" s="197" t="str">
        <f t="shared" si="234"/>
        <v>Blank</v>
      </c>
      <c r="Y1344" s="197" t="str">
        <f t="shared" si="235"/>
        <v>Blank</v>
      </c>
      <c r="Z1344" s="197" t="str">
        <f t="shared" si="236"/>
        <v>Blank</v>
      </c>
      <c r="AA1344" s="223" t="str" cm="1">
        <f t="array" ref="AA1344">_xlfn.IFS(ISTEXT('3 Model Input'!F$70),"Missing",ISTEXT('3 Model Input'!I$70),"Missing",ISNUMBER('3 Model Input'!K$70),'3 Model Input'!K$70*P1344)</f>
        <v>Missing</v>
      </c>
      <c r="AB1344" s="89"/>
      <c r="AC1344" s="227" t="str" cm="1">
        <f t="array" ref="AC1344">IF(D1344=0,"Blank",_xlfn.IFS('3 Model Input'!E$61=1,(V1344*G1344)/T1344,'3 Model Input'!E$61=2,(W1344*G1344)/T1344,'3 Model Input'!E$61=3,(X1344*G1344)/T1344,'3 Model Input'!E$61=4,(Y1344*G1344)/T1344,'3 Model Input'!E$61=5,(Z1344*G1344)/T1344, ISTEXT('3 Model Input'!E$61),"Missing",'3 Model Input'!E$61=6,(AA1344*G1344)/T1344))</f>
        <v>Blank</v>
      </c>
      <c r="AD1344" s="202" t="str">
        <f t="shared" si="237"/>
        <v>Blank</v>
      </c>
      <c r="AE1344" s="202" t="str">
        <f t="shared" si="238"/>
        <v>Blank</v>
      </c>
      <c r="AF1344" s="217" t="str">
        <f t="shared" si="239"/>
        <v>Blank</v>
      </c>
      <c r="AG1344" s="9" t="str" cm="1">
        <f t="array" ref="AG1344">_xlfn.IFS(ISNUMBER(AC1344), "", ISNUMBER(SEARCH("Blank", AC1344)), "", ISERROR(AC1344), "Bad input on tab 3")</f>
        <v/>
      </c>
    </row>
    <row r="1345" spans="2:33" ht="15" customHeight="1" x14ac:dyDescent="0.75">
      <c r="B1345" s="205" t="str">
        <f>'5 Driver Data'!B1345</f>
        <v>1337</v>
      </c>
      <c r="C1345" s="193">
        <f>'5 Driver Data'!C1345</f>
        <v>0</v>
      </c>
      <c r="D1345" s="192">
        <f>'5 Driver Data'!D1345</f>
        <v>0</v>
      </c>
      <c r="E1345" s="191">
        <f>'5 Driver Data'!E1345</f>
        <v>0</v>
      </c>
      <c r="F1345" s="191">
        <f>'5 Driver Data'!F1345</f>
        <v>0</v>
      </c>
      <c r="G1345" s="191">
        <f>'5 Driver Data'!G1345</f>
        <v>0</v>
      </c>
      <c r="H1345" s="191">
        <f>'5 Driver Data'!H1345</f>
        <v>0</v>
      </c>
      <c r="I1345" s="191">
        <f>'5 Driver Data'!I1345</f>
        <v>0</v>
      </c>
      <c r="J1345" s="191">
        <f>'5 Driver Data'!J1345</f>
        <v>0</v>
      </c>
      <c r="K1345" s="206">
        <f>'5 Driver Data'!K1345</f>
        <v>0</v>
      </c>
      <c r="L1345" s="1"/>
      <c r="M1345" s="216" t="str">
        <f>IF(D1345=0,"Blank",'3 Model Input'!E$44*'3 Model Input'!E$45)</f>
        <v>Blank</v>
      </c>
      <c r="N1345" s="197" t="str">
        <f t="shared" si="230"/>
        <v>Blank</v>
      </c>
      <c r="O1345" s="197" t="str">
        <f>IF(D1345=0,"Blank",'3 Model Input'!E$49*(1-'3 Model Input'!E$51))</f>
        <v>Blank</v>
      </c>
      <c r="P1345" s="197" t="str">
        <f t="shared" si="231"/>
        <v>Blank</v>
      </c>
      <c r="Q1345" s="197" t="str">
        <f>IF(D1345=0,"Blank",IF(D1345="BEV",E1345*(1-'3 Model Input'!E$54), E1345))</f>
        <v>Blank</v>
      </c>
      <c r="R1345" s="198" t="str">
        <f>IF(D1345=0,"Blank",IF(D1345="PHEV",F1345/G1345,F1345*(1-'3 Model Input'!E$54)/G1345))</f>
        <v>Blank</v>
      </c>
      <c r="S1345" s="198" t="str">
        <f>IF(D1345=0,"Blank",IF(D1345="PHEV",MIN(M1345,E1345),MIN(M1345,(E1345*(1-'3 Model Input'!E$54)))))</f>
        <v>Blank</v>
      </c>
      <c r="T1345" s="217" t="str">
        <f t="shared" si="232"/>
        <v>Blank</v>
      </c>
      <c r="U1345" s="89"/>
      <c r="V1345" s="216" t="str">
        <f>IF(D1345=0,"Blank",P1345*'3 Model Input'!E$50)</f>
        <v>Blank</v>
      </c>
      <c r="W1345" s="197" t="str">
        <f t="shared" si="233"/>
        <v>Blank</v>
      </c>
      <c r="X1345" s="197" t="str">
        <f t="shared" si="234"/>
        <v>Blank</v>
      </c>
      <c r="Y1345" s="197" t="str">
        <f t="shared" si="235"/>
        <v>Blank</v>
      </c>
      <c r="Z1345" s="197" t="str">
        <f t="shared" si="236"/>
        <v>Blank</v>
      </c>
      <c r="AA1345" s="223" t="str" cm="1">
        <f t="array" ref="AA1345">_xlfn.IFS(ISTEXT('3 Model Input'!F$70),"Missing",ISTEXT('3 Model Input'!I$70),"Missing",ISNUMBER('3 Model Input'!K$70),'3 Model Input'!K$70*P1345)</f>
        <v>Missing</v>
      </c>
      <c r="AB1345" s="89"/>
      <c r="AC1345" s="227" t="str" cm="1">
        <f t="array" ref="AC1345">IF(D1345=0,"Blank",_xlfn.IFS('3 Model Input'!E$61=1,(V1345*G1345)/T1345,'3 Model Input'!E$61=2,(W1345*G1345)/T1345,'3 Model Input'!E$61=3,(X1345*G1345)/T1345,'3 Model Input'!E$61=4,(Y1345*G1345)/T1345,'3 Model Input'!E$61=5,(Z1345*G1345)/T1345, ISTEXT('3 Model Input'!E$61),"Missing",'3 Model Input'!E$61=6,(AA1345*G1345)/T1345))</f>
        <v>Blank</v>
      </c>
      <c r="AD1345" s="202" t="str">
        <f t="shared" si="237"/>
        <v>Blank</v>
      </c>
      <c r="AE1345" s="202" t="str">
        <f t="shared" si="238"/>
        <v>Blank</v>
      </c>
      <c r="AF1345" s="217" t="str">
        <f t="shared" si="239"/>
        <v>Blank</v>
      </c>
      <c r="AG1345" s="9" t="str" cm="1">
        <f t="array" ref="AG1345">_xlfn.IFS(ISNUMBER(AC1345), "", ISNUMBER(SEARCH("Blank", AC1345)), "", ISERROR(AC1345), "Bad input on tab 3")</f>
        <v/>
      </c>
    </row>
    <row r="1346" spans="2:33" ht="15" customHeight="1" x14ac:dyDescent="0.75">
      <c r="B1346" s="205" t="str">
        <f>'5 Driver Data'!B1346</f>
        <v>1338</v>
      </c>
      <c r="C1346" s="193">
        <f>'5 Driver Data'!C1346</f>
        <v>0</v>
      </c>
      <c r="D1346" s="192">
        <f>'5 Driver Data'!D1346</f>
        <v>0</v>
      </c>
      <c r="E1346" s="191">
        <f>'5 Driver Data'!E1346</f>
        <v>0</v>
      </c>
      <c r="F1346" s="191">
        <f>'5 Driver Data'!F1346</f>
        <v>0</v>
      </c>
      <c r="G1346" s="191">
        <f>'5 Driver Data'!G1346</f>
        <v>0</v>
      </c>
      <c r="H1346" s="191">
        <f>'5 Driver Data'!H1346</f>
        <v>0</v>
      </c>
      <c r="I1346" s="191">
        <f>'5 Driver Data'!I1346</f>
        <v>0</v>
      </c>
      <c r="J1346" s="191">
        <f>'5 Driver Data'!J1346</f>
        <v>0</v>
      </c>
      <c r="K1346" s="206">
        <f>'5 Driver Data'!K1346</f>
        <v>0</v>
      </c>
      <c r="L1346" s="1"/>
      <c r="M1346" s="216" t="str">
        <f>IF(D1346=0,"Blank",'3 Model Input'!E$44*'3 Model Input'!E$45)</f>
        <v>Blank</v>
      </c>
      <c r="N1346" s="197" t="str">
        <f t="shared" si="230"/>
        <v>Blank</v>
      </c>
      <c r="O1346" s="197" t="str">
        <f>IF(D1346=0,"Blank",'3 Model Input'!E$49*(1-'3 Model Input'!E$51))</f>
        <v>Blank</v>
      </c>
      <c r="P1346" s="197" t="str">
        <f t="shared" si="231"/>
        <v>Blank</v>
      </c>
      <c r="Q1346" s="197" t="str">
        <f>IF(D1346=0,"Blank",IF(D1346="BEV",E1346*(1-'3 Model Input'!E$54), E1346))</f>
        <v>Blank</v>
      </c>
      <c r="R1346" s="198" t="str">
        <f>IF(D1346=0,"Blank",IF(D1346="PHEV",F1346/G1346,F1346*(1-'3 Model Input'!E$54)/G1346))</f>
        <v>Blank</v>
      </c>
      <c r="S1346" s="198" t="str">
        <f>IF(D1346=0,"Blank",IF(D1346="PHEV",MIN(M1346,E1346),MIN(M1346,(E1346*(1-'3 Model Input'!E$54)))))</f>
        <v>Blank</v>
      </c>
      <c r="T1346" s="217" t="str">
        <f t="shared" si="232"/>
        <v>Blank</v>
      </c>
      <c r="U1346" s="89"/>
      <c r="V1346" s="216" t="str">
        <f>IF(D1346=0,"Blank",P1346*'3 Model Input'!E$50)</f>
        <v>Blank</v>
      </c>
      <c r="W1346" s="197" t="str">
        <f t="shared" si="233"/>
        <v>Blank</v>
      </c>
      <c r="X1346" s="197" t="str">
        <f t="shared" si="234"/>
        <v>Blank</v>
      </c>
      <c r="Y1346" s="197" t="str">
        <f t="shared" si="235"/>
        <v>Blank</v>
      </c>
      <c r="Z1346" s="197" t="str">
        <f t="shared" si="236"/>
        <v>Blank</v>
      </c>
      <c r="AA1346" s="223" t="str" cm="1">
        <f t="array" ref="AA1346">_xlfn.IFS(ISTEXT('3 Model Input'!F$70),"Missing",ISTEXT('3 Model Input'!I$70),"Missing",ISNUMBER('3 Model Input'!K$70),'3 Model Input'!K$70*P1346)</f>
        <v>Missing</v>
      </c>
      <c r="AB1346" s="89"/>
      <c r="AC1346" s="227" t="str" cm="1">
        <f t="array" ref="AC1346">IF(D1346=0,"Blank",_xlfn.IFS('3 Model Input'!E$61=1,(V1346*G1346)/T1346,'3 Model Input'!E$61=2,(W1346*G1346)/T1346,'3 Model Input'!E$61=3,(X1346*G1346)/T1346,'3 Model Input'!E$61=4,(Y1346*G1346)/T1346,'3 Model Input'!E$61=5,(Z1346*G1346)/T1346, ISTEXT('3 Model Input'!E$61),"Missing",'3 Model Input'!E$61=6,(AA1346*G1346)/T1346))</f>
        <v>Blank</v>
      </c>
      <c r="AD1346" s="202" t="str">
        <f t="shared" si="237"/>
        <v>Blank</v>
      </c>
      <c r="AE1346" s="202" t="str">
        <f t="shared" si="238"/>
        <v>Blank</v>
      </c>
      <c r="AF1346" s="217" t="str">
        <f t="shared" si="239"/>
        <v>Blank</v>
      </c>
      <c r="AG1346" s="9" t="str" cm="1">
        <f t="array" ref="AG1346">_xlfn.IFS(ISNUMBER(AC1346), "", ISNUMBER(SEARCH("Blank", AC1346)), "", ISERROR(AC1346), "Bad input on tab 3")</f>
        <v/>
      </c>
    </row>
    <row r="1347" spans="2:33" ht="15" customHeight="1" x14ac:dyDescent="0.75">
      <c r="B1347" s="205" t="str">
        <f>'5 Driver Data'!B1347</f>
        <v>1339</v>
      </c>
      <c r="C1347" s="193">
        <f>'5 Driver Data'!C1347</f>
        <v>0</v>
      </c>
      <c r="D1347" s="192">
        <f>'5 Driver Data'!D1347</f>
        <v>0</v>
      </c>
      <c r="E1347" s="191">
        <f>'5 Driver Data'!E1347</f>
        <v>0</v>
      </c>
      <c r="F1347" s="191">
        <f>'5 Driver Data'!F1347</f>
        <v>0</v>
      </c>
      <c r="G1347" s="191">
        <f>'5 Driver Data'!G1347</f>
        <v>0</v>
      </c>
      <c r="H1347" s="191">
        <f>'5 Driver Data'!H1347</f>
        <v>0</v>
      </c>
      <c r="I1347" s="191">
        <f>'5 Driver Data'!I1347</f>
        <v>0</v>
      </c>
      <c r="J1347" s="191">
        <f>'5 Driver Data'!J1347</f>
        <v>0</v>
      </c>
      <c r="K1347" s="206">
        <f>'5 Driver Data'!K1347</f>
        <v>0</v>
      </c>
      <c r="L1347" s="1"/>
      <c r="M1347" s="216" t="str">
        <f>IF(D1347=0,"Blank",'3 Model Input'!E$44*'3 Model Input'!E$45)</f>
        <v>Blank</v>
      </c>
      <c r="N1347" s="197" t="str">
        <f t="shared" si="230"/>
        <v>Blank</v>
      </c>
      <c r="O1347" s="197" t="str">
        <f>IF(D1347=0,"Blank",'3 Model Input'!E$49*(1-'3 Model Input'!E$51))</f>
        <v>Blank</v>
      </c>
      <c r="P1347" s="197" t="str">
        <f t="shared" si="231"/>
        <v>Blank</v>
      </c>
      <c r="Q1347" s="197" t="str">
        <f>IF(D1347=0,"Blank",IF(D1347="BEV",E1347*(1-'3 Model Input'!E$54), E1347))</f>
        <v>Blank</v>
      </c>
      <c r="R1347" s="198" t="str">
        <f>IF(D1347=0,"Blank",IF(D1347="PHEV",F1347/G1347,F1347*(1-'3 Model Input'!E$54)/G1347))</f>
        <v>Blank</v>
      </c>
      <c r="S1347" s="198" t="str">
        <f>IF(D1347=0,"Blank",IF(D1347="PHEV",MIN(M1347,E1347),MIN(M1347,(E1347*(1-'3 Model Input'!E$54)))))</f>
        <v>Blank</v>
      </c>
      <c r="T1347" s="217" t="str">
        <f t="shared" si="232"/>
        <v>Blank</v>
      </c>
      <c r="U1347" s="89"/>
      <c r="V1347" s="216" t="str">
        <f>IF(D1347=0,"Blank",P1347*'3 Model Input'!E$50)</f>
        <v>Blank</v>
      </c>
      <c r="W1347" s="197" t="str">
        <f t="shared" si="233"/>
        <v>Blank</v>
      </c>
      <c r="X1347" s="197" t="str">
        <f t="shared" si="234"/>
        <v>Blank</v>
      </c>
      <c r="Y1347" s="197" t="str">
        <f t="shared" si="235"/>
        <v>Blank</v>
      </c>
      <c r="Z1347" s="197" t="str">
        <f t="shared" si="236"/>
        <v>Blank</v>
      </c>
      <c r="AA1347" s="223" t="str" cm="1">
        <f t="array" ref="AA1347">_xlfn.IFS(ISTEXT('3 Model Input'!F$70),"Missing",ISTEXT('3 Model Input'!I$70),"Missing",ISNUMBER('3 Model Input'!K$70),'3 Model Input'!K$70*P1347)</f>
        <v>Missing</v>
      </c>
      <c r="AB1347" s="89"/>
      <c r="AC1347" s="227" t="str" cm="1">
        <f t="array" ref="AC1347">IF(D1347=0,"Blank",_xlfn.IFS('3 Model Input'!E$61=1,(V1347*G1347)/T1347,'3 Model Input'!E$61=2,(W1347*G1347)/T1347,'3 Model Input'!E$61=3,(X1347*G1347)/T1347,'3 Model Input'!E$61=4,(Y1347*G1347)/T1347,'3 Model Input'!E$61=5,(Z1347*G1347)/T1347, ISTEXT('3 Model Input'!E$61),"Missing",'3 Model Input'!E$61=6,(AA1347*G1347)/T1347))</f>
        <v>Blank</v>
      </c>
      <c r="AD1347" s="202" t="str">
        <f t="shared" si="237"/>
        <v>Blank</v>
      </c>
      <c r="AE1347" s="202" t="str">
        <f t="shared" si="238"/>
        <v>Blank</v>
      </c>
      <c r="AF1347" s="217" t="str">
        <f t="shared" si="239"/>
        <v>Blank</v>
      </c>
      <c r="AG1347" s="9" t="str" cm="1">
        <f t="array" ref="AG1347">_xlfn.IFS(ISNUMBER(AC1347), "", ISNUMBER(SEARCH("Blank", AC1347)), "", ISERROR(AC1347), "Bad input on tab 3")</f>
        <v/>
      </c>
    </row>
    <row r="1348" spans="2:33" ht="15" customHeight="1" x14ac:dyDescent="0.75">
      <c r="B1348" s="205" t="str">
        <f>'5 Driver Data'!B1348</f>
        <v>1340</v>
      </c>
      <c r="C1348" s="193">
        <f>'5 Driver Data'!C1348</f>
        <v>0</v>
      </c>
      <c r="D1348" s="192">
        <f>'5 Driver Data'!D1348</f>
        <v>0</v>
      </c>
      <c r="E1348" s="191">
        <f>'5 Driver Data'!E1348</f>
        <v>0</v>
      </c>
      <c r="F1348" s="191">
        <f>'5 Driver Data'!F1348</f>
        <v>0</v>
      </c>
      <c r="G1348" s="191">
        <f>'5 Driver Data'!G1348</f>
        <v>0</v>
      </c>
      <c r="H1348" s="191">
        <f>'5 Driver Data'!H1348</f>
        <v>0</v>
      </c>
      <c r="I1348" s="191">
        <f>'5 Driver Data'!I1348</f>
        <v>0</v>
      </c>
      <c r="J1348" s="191">
        <f>'5 Driver Data'!J1348</f>
        <v>0</v>
      </c>
      <c r="K1348" s="206">
        <f>'5 Driver Data'!K1348</f>
        <v>0</v>
      </c>
      <c r="L1348" s="1"/>
      <c r="M1348" s="216" t="str">
        <f>IF(D1348=0,"Blank",'3 Model Input'!E$44*'3 Model Input'!E$45)</f>
        <v>Blank</v>
      </c>
      <c r="N1348" s="197" t="str">
        <f t="shared" si="230"/>
        <v>Blank</v>
      </c>
      <c r="O1348" s="197" t="str">
        <f>IF(D1348=0,"Blank",'3 Model Input'!E$49*(1-'3 Model Input'!E$51))</f>
        <v>Blank</v>
      </c>
      <c r="P1348" s="197" t="str">
        <f t="shared" si="231"/>
        <v>Blank</v>
      </c>
      <c r="Q1348" s="197" t="str">
        <f>IF(D1348=0,"Blank",IF(D1348="BEV",E1348*(1-'3 Model Input'!E$54), E1348))</f>
        <v>Blank</v>
      </c>
      <c r="R1348" s="198" t="str">
        <f>IF(D1348=0,"Blank",IF(D1348="PHEV",F1348/G1348,F1348*(1-'3 Model Input'!E$54)/G1348))</f>
        <v>Blank</v>
      </c>
      <c r="S1348" s="198" t="str">
        <f>IF(D1348=0,"Blank",IF(D1348="PHEV",MIN(M1348,E1348),MIN(M1348,(E1348*(1-'3 Model Input'!E$54)))))</f>
        <v>Blank</v>
      </c>
      <c r="T1348" s="217" t="str">
        <f t="shared" si="232"/>
        <v>Blank</v>
      </c>
      <c r="U1348" s="89"/>
      <c r="V1348" s="216" t="str">
        <f>IF(D1348=0,"Blank",P1348*'3 Model Input'!E$50)</f>
        <v>Blank</v>
      </c>
      <c r="W1348" s="197" t="str">
        <f t="shared" si="233"/>
        <v>Blank</v>
      </c>
      <c r="X1348" s="197" t="str">
        <f t="shared" si="234"/>
        <v>Blank</v>
      </c>
      <c r="Y1348" s="197" t="str">
        <f t="shared" si="235"/>
        <v>Blank</v>
      </c>
      <c r="Z1348" s="197" t="str">
        <f t="shared" si="236"/>
        <v>Blank</v>
      </c>
      <c r="AA1348" s="223" t="str" cm="1">
        <f t="array" ref="AA1348">_xlfn.IFS(ISTEXT('3 Model Input'!F$70),"Missing",ISTEXT('3 Model Input'!I$70),"Missing",ISNUMBER('3 Model Input'!K$70),'3 Model Input'!K$70*P1348)</f>
        <v>Missing</v>
      </c>
      <c r="AB1348" s="89"/>
      <c r="AC1348" s="227" t="str" cm="1">
        <f t="array" ref="AC1348">IF(D1348=0,"Blank",_xlfn.IFS('3 Model Input'!E$61=1,(V1348*G1348)/T1348,'3 Model Input'!E$61=2,(W1348*G1348)/T1348,'3 Model Input'!E$61=3,(X1348*G1348)/T1348,'3 Model Input'!E$61=4,(Y1348*G1348)/T1348,'3 Model Input'!E$61=5,(Z1348*G1348)/T1348, ISTEXT('3 Model Input'!E$61),"Missing",'3 Model Input'!E$61=6,(AA1348*G1348)/T1348))</f>
        <v>Blank</v>
      </c>
      <c r="AD1348" s="202" t="str">
        <f t="shared" si="237"/>
        <v>Blank</v>
      </c>
      <c r="AE1348" s="202" t="str">
        <f t="shared" si="238"/>
        <v>Blank</v>
      </c>
      <c r="AF1348" s="217" t="str">
        <f t="shared" si="239"/>
        <v>Blank</v>
      </c>
      <c r="AG1348" s="9" t="str" cm="1">
        <f t="array" ref="AG1348">_xlfn.IFS(ISNUMBER(AC1348), "", ISNUMBER(SEARCH("Blank", AC1348)), "", ISERROR(AC1348), "Bad input on tab 3")</f>
        <v/>
      </c>
    </row>
    <row r="1349" spans="2:33" ht="15" customHeight="1" x14ac:dyDescent="0.75">
      <c r="B1349" s="205" t="str">
        <f>'5 Driver Data'!B1349</f>
        <v>1341</v>
      </c>
      <c r="C1349" s="193">
        <f>'5 Driver Data'!C1349</f>
        <v>0</v>
      </c>
      <c r="D1349" s="192">
        <f>'5 Driver Data'!D1349</f>
        <v>0</v>
      </c>
      <c r="E1349" s="191">
        <f>'5 Driver Data'!E1349</f>
        <v>0</v>
      </c>
      <c r="F1349" s="191">
        <f>'5 Driver Data'!F1349</f>
        <v>0</v>
      </c>
      <c r="G1349" s="191">
        <f>'5 Driver Data'!G1349</f>
        <v>0</v>
      </c>
      <c r="H1349" s="191">
        <f>'5 Driver Data'!H1349</f>
        <v>0</v>
      </c>
      <c r="I1349" s="191">
        <f>'5 Driver Data'!I1349</f>
        <v>0</v>
      </c>
      <c r="J1349" s="191">
        <f>'5 Driver Data'!J1349</f>
        <v>0</v>
      </c>
      <c r="K1349" s="206">
        <f>'5 Driver Data'!K1349</f>
        <v>0</v>
      </c>
      <c r="L1349" s="1"/>
      <c r="M1349" s="216" t="str">
        <f>IF(D1349=0,"Blank",'3 Model Input'!E$44*'3 Model Input'!E$45)</f>
        <v>Blank</v>
      </c>
      <c r="N1349" s="197" t="str">
        <f t="shared" si="230"/>
        <v>Blank</v>
      </c>
      <c r="O1349" s="197" t="str">
        <f>IF(D1349=0,"Blank",'3 Model Input'!E$49*(1-'3 Model Input'!E$51))</f>
        <v>Blank</v>
      </c>
      <c r="P1349" s="197" t="str">
        <f t="shared" si="231"/>
        <v>Blank</v>
      </c>
      <c r="Q1349" s="197" t="str">
        <f>IF(D1349=0,"Blank",IF(D1349="BEV",E1349*(1-'3 Model Input'!E$54), E1349))</f>
        <v>Blank</v>
      </c>
      <c r="R1349" s="198" t="str">
        <f>IF(D1349=0,"Blank",IF(D1349="PHEV",F1349/G1349,F1349*(1-'3 Model Input'!E$54)/G1349))</f>
        <v>Blank</v>
      </c>
      <c r="S1349" s="198" t="str">
        <f>IF(D1349=0,"Blank",IF(D1349="PHEV",MIN(M1349,E1349),MIN(M1349,(E1349*(1-'3 Model Input'!E$54)))))</f>
        <v>Blank</v>
      </c>
      <c r="T1349" s="217" t="str">
        <f t="shared" si="232"/>
        <v>Blank</v>
      </c>
      <c r="U1349" s="89"/>
      <c r="V1349" s="216" t="str">
        <f>IF(D1349=0,"Blank",P1349*'3 Model Input'!E$50)</f>
        <v>Blank</v>
      </c>
      <c r="W1349" s="197" t="str">
        <f t="shared" si="233"/>
        <v>Blank</v>
      </c>
      <c r="X1349" s="197" t="str">
        <f t="shared" si="234"/>
        <v>Blank</v>
      </c>
      <c r="Y1349" s="197" t="str">
        <f t="shared" si="235"/>
        <v>Blank</v>
      </c>
      <c r="Z1349" s="197" t="str">
        <f t="shared" si="236"/>
        <v>Blank</v>
      </c>
      <c r="AA1349" s="223" t="str" cm="1">
        <f t="array" ref="AA1349">_xlfn.IFS(ISTEXT('3 Model Input'!F$70),"Missing",ISTEXT('3 Model Input'!I$70),"Missing",ISNUMBER('3 Model Input'!K$70),'3 Model Input'!K$70*P1349)</f>
        <v>Missing</v>
      </c>
      <c r="AB1349" s="89"/>
      <c r="AC1349" s="227" t="str" cm="1">
        <f t="array" ref="AC1349">IF(D1349=0,"Blank",_xlfn.IFS('3 Model Input'!E$61=1,(V1349*G1349)/T1349,'3 Model Input'!E$61=2,(W1349*G1349)/T1349,'3 Model Input'!E$61=3,(X1349*G1349)/T1349,'3 Model Input'!E$61=4,(Y1349*G1349)/T1349,'3 Model Input'!E$61=5,(Z1349*G1349)/T1349, ISTEXT('3 Model Input'!E$61),"Missing",'3 Model Input'!E$61=6,(AA1349*G1349)/T1349))</f>
        <v>Blank</v>
      </c>
      <c r="AD1349" s="202" t="str">
        <f t="shared" si="237"/>
        <v>Blank</v>
      </c>
      <c r="AE1349" s="202" t="str">
        <f t="shared" si="238"/>
        <v>Blank</v>
      </c>
      <c r="AF1349" s="217" t="str">
        <f t="shared" si="239"/>
        <v>Blank</v>
      </c>
      <c r="AG1349" s="9" t="str" cm="1">
        <f t="array" ref="AG1349">_xlfn.IFS(ISNUMBER(AC1349), "", ISNUMBER(SEARCH("Blank", AC1349)), "", ISERROR(AC1349), "Bad input on tab 3")</f>
        <v/>
      </c>
    </row>
    <row r="1350" spans="2:33" ht="15" customHeight="1" x14ac:dyDescent="0.75">
      <c r="B1350" s="205" t="str">
        <f>'5 Driver Data'!B1350</f>
        <v>1342</v>
      </c>
      <c r="C1350" s="193">
        <f>'5 Driver Data'!C1350</f>
        <v>0</v>
      </c>
      <c r="D1350" s="192">
        <f>'5 Driver Data'!D1350</f>
        <v>0</v>
      </c>
      <c r="E1350" s="191">
        <f>'5 Driver Data'!E1350</f>
        <v>0</v>
      </c>
      <c r="F1350" s="191">
        <f>'5 Driver Data'!F1350</f>
        <v>0</v>
      </c>
      <c r="G1350" s="191">
        <f>'5 Driver Data'!G1350</f>
        <v>0</v>
      </c>
      <c r="H1350" s="191">
        <f>'5 Driver Data'!H1350</f>
        <v>0</v>
      </c>
      <c r="I1350" s="191">
        <f>'5 Driver Data'!I1350</f>
        <v>0</v>
      </c>
      <c r="J1350" s="191">
        <f>'5 Driver Data'!J1350</f>
        <v>0</v>
      </c>
      <c r="K1350" s="206">
        <f>'5 Driver Data'!K1350</f>
        <v>0</v>
      </c>
      <c r="L1350" s="1"/>
      <c r="M1350" s="216" t="str">
        <f>IF(D1350=0,"Blank",'3 Model Input'!E$44*'3 Model Input'!E$45)</f>
        <v>Blank</v>
      </c>
      <c r="N1350" s="197" t="str">
        <f t="shared" si="230"/>
        <v>Blank</v>
      </c>
      <c r="O1350" s="197" t="str">
        <f>IF(D1350=0,"Blank",'3 Model Input'!E$49*(1-'3 Model Input'!E$51))</f>
        <v>Blank</v>
      </c>
      <c r="P1350" s="197" t="str">
        <f t="shared" si="231"/>
        <v>Blank</v>
      </c>
      <c r="Q1350" s="197" t="str">
        <f>IF(D1350=0,"Blank",IF(D1350="BEV",E1350*(1-'3 Model Input'!E$54), E1350))</f>
        <v>Blank</v>
      </c>
      <c r="R1350" s="198" t="str">
        <f>IF(D1350=0,"Blank",IF(D1350="PHEV",F1350/G1350,F1350*(1-'3 Model Input'!E$54)/G1350))</f>
        <v>Blank</v>
      </c>
      <c r="S1350" s="198" t="str">
        <f>IF(D1350=0,"Blank",IF(D1350="PHEV",MIN(M1350,E1350),MIN(M1350,(E1350*(1-'3 Model Input'!E$54)))))</f>
        <v>Blank</v>
      </c>
      <c r="T1350" s="217" t="str">
        <f t="shared" si="232"/>
        <v>Blank</v>
      </c>
      <c r="U1350" s="89"/>
      <c r="V1350" s="216" t="str">
        <f>IF(D1350=0,"Blank",P1350*'3 Model Input'!E$50)</f>
        <v>Blank</v>
      </c>
      <c r="W1350" s="197" t="str">
        <f t="shared" si="233"/>
        <v>Blank</v>
      </c>
      <c r="X1350" s="197" t="str">
        <f t="shared" si="234"/>
        <v>Blank</v>
      </c>
      <c r="Y1350" s="197" t="str">
        <f t="shared" si="235"/>
        <v>Blank</v>
      </c>
      <c r="Z1350" s="197" t="str">
        <f t="shared" si="236"/>
        <v>Blank</v>
      </c>
      <c r="AA1350" s="223" t="str" cm="1">
        <f t="array" ref="AA1350">_xlfn.IFS(ISTEXT('3 Model Input'!F$70),"Missing",ISTEXT('3 Model Input'!I$70),"Missing",ISNUMBER('3 Model Input'!K$70),'3 Model Input'!K$70*P1350)</f>
        <v>Missing</v>
      </c>
      <c r="AB1350" s="89"/>
      <c r="AC1350" s="227" t="str" cm="1">
        <f t="array" ref="AC1350">IF(D1350=0,"Blank",_xlfn.IFS('3 Model Input'!E$61=1,(V1350*G1350)/T1350,'3 Model Input'!E$61=2,(W1350*G1350)/T1350,'3 Model Input'!E$61=3,(X1350*G1350)/T1350,'3 Model Input'!E$61=4,(Y1350*G1350)/T1350,'3 Model Input'!E$61=5,(Z1350*G1350)/T1350, ISTEXT('3 Model Input'!E$61),"Missing",'3 Model Input'!E$61=6,(AA1350*G1350)/T1350))</f>
        <v>Blank</v>
      </c>
      <c r="AD1350" s="202" t="str">
        <f t="shared" si="237"/>
        <v>Blank</v>
      </c>
      <c r="AE1350" s="202" t="str">
        <f t="shared" si="238"/>
        <v>Blank</v>
      </c>
      <c r="AF1350" s="217" t="str">
        <f t="shared" si="239"/>
        <v>Blank</v>
      </c>
      <c r="AG1350" s="9" t="str" cm="1">
        <f t="array" ref="AG1350">_xlfn.IFS(ISNUMBER(AC1350), "", ISNUMBER(SEARCH("Blank", AC1350)), "", ISERROR(AC1350), "Bad input on tab 3")</f>
        <v/>
      </c>
    </row>
    <row r="1351" spans="2:33" ht="15" customHeight="1" x14ac:dyDescent="0.75">
      <c r="B1351" s="205" t="str">
        <f>'5 Driver Data'!B1351</f>
        <v>1343</v>
      </c>
      <c r="C1351" s="193">
        <f>'5 Driver Data'!C1351</f>
        <v>0</v>
      </c>
      <c r="D1351" s="192">
        <f>'5 Driver Data'!D1351</f>
        <v>0</v>
      </c>
      <c r="E1351" s="191">
        <f>'5 Driver Data'!E1351</f>
        <v>0</v>
      </c>
      <c r="F1351" s="191">
        <f>'5 Driver Data'!F1351</f>
        <v>0</v>
      </c>
      <c r="G1351" s="191">
        <f>'5 Driver Data'!G1351</f>
        <v>0</v>
      </c>
      <c r="H1351" s="191">
        <f>'5 Driver Data'!H1351</f>
        <v>0</v>
      </c>
      <c r="I1351" s="191">
        <f>'5 Driver Data'!I1351</f>
        <v>0</v>
      </c>
      <c r="J1351" s="191">
        <f>'5 Driver Data'!J1351</f>
        <v>0</v>
      </c>
      <c r="K1351" s="206">
        <f>'5 Driver Data'!K1351</f>
        <v>0</v>
      </c>
      <c r="L1351" s="1"/>
      <c r="M1351" s="216" t="str">
        <f>IF(D1351=0,"Blank",'3 Model Input'!E$44*'3 Model Input'!E$45)</f>
        <v>Blank</v>
      </c>
      <c r="N1351" s="197" t="str">
        <f t="shared" si="230"/>
        <v>Blank</v>
      </c>
      <c r="O1351" s="197" t="str">
        <f>IF(D1351=0,"Blank",'3 Model Input'!E$49*(1-'3 Model Input'!E$51))</f>
        <v>Blank</v>
      </c>
      <c r="P1351" s="197" t="str">
        <f t="shared" si="231"/>
        <v>Blank</v>
      </c>
      <c r="Q1351" s="197" t="str">
        <f>IF(D1351=0,"Blank",IF(D1351="BEV",E1351*(1-'3 Model Input'!E$54), E1351))</f>
        <v>Blank</v>
      </c>
      <c r="R1351" s="198" t="str">
        <f>IF(D1351=0,"Blank",IF(D1351="PHEV",F1351/G1351,F1351*(1-'3 Model Input'!E$54)/G1351))</f>
        <v>Blank</v>
      </c>
      <c r="S1351" s="198" t="str">
        <f>IF(D1351=0,"Blank",IF(D1351="PHEV",MIN(M1351,E1351),MIN(M1351,(E1351*(1-'3 Model Input'!E$54)))))</f>
        <v>Blank</v>
      </c>
      <c r="T1351" s="217" t="str">
        <f t="shared" si="232"/>
        <v>Blank</v>
      </c>
      <c r="U1351" s="89"/>
      <c r="V1351" s="216" t="str">
        <f>IF(D1351=0,"Blank",P1351*'3 Model Input'!E$50)</f>
        <v>Blank</v>
      </c>
      <c r="W1351" s="197" t="str">
        <f t="shared" si="233"/>
        <v>Blank</v>
      </c>
      <c r="X1351" s="197" t="str">
        <f t="shared" si="234"/>
        <v>Blank</v>
      </c>
      <c r="Y1351" s="197" t="str">
        <f t="shared" si="235"/>
        <v>Blank</v>
      </c>
      <c r="Z1351" s="197" t="str">
        <f t="shared" si="236"/>
        <v>Blank</v>
      </c>
      <c r="AA1351" s="223" t="str" cm="1">
        <f t="array" ref="AA1351">_xlfn.IFS(ISTEXT('3 Model Input'!F$70),"Missing",ISTEXT('3 Model Input'!I$70),"Missing",ISNUMBER('3 Model Input'!K$70),'3 Model Input'!K$70*P1351)</f>
        <v>Missing</v>
      </c>
      <c r="AB1351" s="89"/>
      <c r="AC1351" s="227" t="str" cm="1">
        <f t="array" ref="AC1351">IF(D1351=0,"Blank",_xlfn.IFS('3 Model Input'!E$61=1,(V1351*G1351)/T1351,'3 Model Input'!E$61=2,(W1351*G1351)/T1351,'3 Model Input'!E$61=3,(X1351*G1351)/T1351,'3 Model Input'!E$61=4,(Y1351*G1351)/T1351,'3 Model Input'!E$61=5,(Z1351*G1351)/T1351, ISTEXT('3 Model Input'!E$61),"Missing",'3 Model Input'!E$61=6,(AA1351*G1351)/T1351))</f>
        <v>Blank</v>
      </c>
      <c r="AD1351" s="202" t="str">
        <f t="shared" si="237"/>
        <v>Blank</v>
      </c>
      <c r="AE1351" s="202" t="str">
        <f t="shared" si="238"/>
        <v>Blank</v>
      </c>
      <c r="AF1351" s="217" t="str">
        <f t="shared" si="239"/>
        <v>Blank</v>
      </c>
      <c r="AG1351" s="9" t="str" cm="1">
        <f t="array" ref="AG1351">_xlfn.IFS(ISNUMBER(AC1351), "", ISNUMBER(SEARCH("Blank", AC1351)), "", ISERROR(AC1351), "Bad input on tab 3")</f>
        <v/>
      </c>
    </row>
    <row r="1352" spans="2:33" ht="15" customHeight="1" x14ac:dyDescent="0.75">
      <c r="B1352" s="205" t="str">
        <f>'5 Driver Data'!B1352</f>
        <v>1344</v>
      </c>
      <c r="C1352" s="193">
        <f>'5 Driver Data'!C1352</f>
        <v>0</v>
      </c>
      <c r="D1352" s="192">
        <f>'5 Driver Data'!D1352</f>
        <v>0</v>
      </c>
      <c r="E1352" s="191">
        <f>'5 Driver Data'!E1352</f>
        <v>0</v>
      </c>
      <c r="F1352" s="191">
        <f>'5 Driver Data'!F1352</f>
        <v>0</v>
      </c>
      <c r="G1352" s="191">
        <f>'5 Driver Data'!G1352</f>
        <v>0</v>
      </c>
      <c r="H1352" s="191">
        <f>'5 Driver Data'!H1352</f>
        <v>0</v>
      </c>
      <c r="I1352" s="191">
        <f>'5 Driver Data'!I1352</f>
        <v>0</v>
      </c>
      <c r="J1352" s="191">
        <f>'5 Driver Data'!J1352</f>
        <v>0</v>
      </c>
      <c r="K1352" s="206">
        <f>'5 Driver Data'!K1352</f>
        <v>0</v>
      </c>
      <c r="L1352" s="1"/>
      <c r="M1352" s="216" t="str">
        <f>IF(D1352=0,"Blank",'3 Model Input'!E$44*'3 Model Input'!E$45)</f>
        <v>Blank</v>
      </c>
      <c r="N1352" s="197" t="str">
        <f t="shared" si="230"/>
        <v>Blank</v>
      </c>
      <c r="O1352" s="197" t="str">
        <f>IF(D1352=0,"Blank",'3 Model Input'!E$49*(1-'3 Model Input'!E$51))</f>
        <v>Blank</v>
      </c>
      <c r="P1352" s="197" t="str">
        <f t="shared" si="231"/>
        <v>Blank</v>
      </c>
      <c r="Q1352" s="197" t="str">
        <f>IF(D1352=0,"Blank",IF(D1352="BEV",E1352*(1-'3 Model Input'!E$54), E1352))</f>
        <v>Blank</v>
      </c>
      <c r="R1352" s="198" t="str">
        <f>IF(D1352=0,"Blank",IF(D1352="PHEV",F1352/G1352,F1352*(1-'3 Model Input'!E$54)/G1352))</f>
        <v>Blank</v>
      </c>
      <c r="S1352" s="198" t="str">
        <f>IF(D1352=0,"Blank",IF(D1352="PHEV",MIN(M1352,E1352),MIN(M1352,(E1352*(1-'3 Model Input'!E$54)))))</f>
        <v>Blank</v>
      </c>
      <c r="T1352" s="217" t="str">
        <f t="shared" si="232"/>
        <v>Blank</v>
      </c>
      <c r="U1352" s="89"/>
      <c r="V1352" s="216" t="str">
        <f>IF(D1352=0,"Blank",P1352*'3 Model Input'!E$50)</f>
        <v>Blank</v>
      </c>
      <c r="W1352" s="197" t="str">
        <f t="shared" si="233"/>
        <v>Blank</v>
      </c>
      <c r="X1352" s="197" t="str">
        <f t="shared" si="234"/>
        <v>Blank</v>
      </c>
      <c r="Y1352" s="197" t="str">
        <f t="shared" si="235"/>
        <v>Blank</v>
      </c>
      <c r="Z1352" s="197" t="str">
        <f t="shared" si="236"/>
        <v>Blank</v>
      </c>
      <c r="AA1352" s="223" t="str" cm="1">
        <f t="array" ref="AA1352">_xlfn.IFS(ISTEXT('3 Model Input'!F$70),"Missing",ISTEXT('3 Model Input'!I$70),"Missing",ISNUMBER('3 Model Input'!K$70),'3 Model Input'!K$70*P1352)</f>
        <v>Missing</v>
      </c>
      <c r="AB1352" s="89"/>
      <c r="AC1352" s="227" t="str" cm="1">
        <f t="array" ref="AC1352">IF(D1352=0,"Blank",_xlfn.IFS('3 Model Input'!E$61=1,(V1352*G1352)/T1352,'3 Model Input'!E$61=2,(W1352*G1352)/T1352,'3 Model Input'!E$61=3,(X1352*G1352)/T1352,'3 Model Input'!E$61=4,(Y1352*G1352)/T1352,'3 Model Input'!E$61=5,(Z1352*G1352)/T1352, ISTEXT('3 Model Input'!E$61),"Missing",'3 Model Input'!E$61=6,(AA1352*G1352)/T1352))</f>
        <v>Blank</v>
      </c>
      <c r="AD1352" s="202" t="str">
        <f t="shared" si="237"/>
        <v>Blank</v>
      </c>
      <c r="AE1352" s="202" t="str">
        <f t="shared" si="238"/>
        <v>Blank</v>
      </c>
      <c r="AF1352" s="217" t="str">
        <f t="shared" si="239"/>
        <v>Blank</v>
      </c>
      <c r="AG1352" s="9" t="str" cm="1">
        <f t="array" ref="AG1352">_xlfn.IFS(ISNUMBER(AC1352), "", ISNUMBER(SEARCH("Blank", AC1352)), "", ISERROR(AC1352), "Bad input on tab 3")</f>
        <v/>
      </c>
    </row>
    <row r="1353" spans="2:33" ht="15" customHeight="1" x14ac:dyDescent="0.75">
      <c r="B1353" s="205" t="str">
        <f>'5 Driver Data'!B1353</f>
        <v>1345</v>
      </c>
      <c r="C1353" s="193">
        <f>'5 Driver Data'!C1353</f>
        <v>0</v>
      </c>
      <c r="D1353" s="192">
        <f>'5 Driver Data'!D1353</f>
        <v>0</v>
      </c>
      <c r="E1353" s="191">
        <f>'5 Driver Data'!E1353</f>
        <v>0</v>
      </c>
      <c r="F1353" s="191">
        <f>'5 Driver Data'!F1353</f>
        <v>0</v>
      </c>
      <c r="G1353" s="191">
        <f>'5 Driver Data'!G1353</f>
        <v>0</v>
      </c>
      <c r="H1353" s="191">
        <f>'5 Driver Data'!H1353</f>
        <v>0</v>
      </c>
      <c r="I1353" s="191">
        <f>'5 Driver Data'!I1353</f>
        <v>0</v>
      </c>
      <c r="J1353" s="191">
        <f>'5 Driver Data'!J1353</f>
        <v>0</v>
      </c>
      <c r="K1353" s="206">
        <f>'5 Driver Data'!K1353</f>
        <v>0</v>
      </c>
      <c r="L1353" s="1"/>
      <c r="M1353" s="216" t="str">
        <f>IF(D1353=0,"Blank",'3 Model Input'!E$44*'3 Model Input'!E$45)</f>
        <v>Blank</v>
      </c>
      <c r="N1353" s="197" t="str">
        <f t="shared" si="230"/>
        <v>Blank</v>
      </c>
      <c r="O1353" s="197" t="str">
        <f>IF(D1353=0,"Blank",'3 Model Input'!E$49*(1-'3 Model Input'!E$51))</f>
        <v>Blank</v>
      </c>
      <c r="P1353" s="197" t="str">
        <f t="shared" si="231"/>
        <v>Blank</v>
      </c>
      <c r="Q1353" s="197" t="str">
        <f>IF(D1353=0,"Blank",IF(D1353="BEV",E1353*(1-'3 Model Input'!E$54), E1353))</f>
        <v>Blank</v>
      </c>
      <c r="R1353" s="198" t="str">
        <f>IF(D1353=0,"Blank",IF(D1353="PHEV",F1353/G1353,F1353*(1-'3 Model Input'!E$54)/G1353))</f>
        <v>Blank</v>
      </c>
      <c r="S1353" s="198" t="str">
        <f>IF(D1353=0,"Blank",IF(D1353="PHEV",MIN(M1353,E1353),MIN(M1353,(E1353*(1-'3 Model Input'!E$54)))))</f>
        <v>Blank</v>
      </c>
      <c r="T1353" s="217" t="str">
        <f t="shared" si="232"/>
        <v>Blank</v>
      </c>
      <c r="U1353" s="89"/>
      <c r="V1353" s="216" t="str">
        <f>IF(D1353=0,"Blank",P1353*'3 Model Input'!E$50)</f>
        <v>Blank</v>
      </c>
      <c r="W1353" s="197" t="str">
        <f t="shared" si="233"/>
        <v>Blank</v>
      </c>
      <c r="X1353" s="197" t="str">
        <f t="shared" si="234"/>
        <v>Blank</v>
      </c>
      <c r="Y1353" s="197" t="str">
        <f t="shared" si="235"/>
        <v>Blank</v>
      </c>
      <c r="Z1353" s="197" t="str">
        <f t="shared" si="236"/>
        <v>Blank</v>
      </c>
      <c r="AA1353" s="223" t="str" cm="1">
        <f t="array" ref="AA1353">_xlfn.IFS(ISTEXT('3 Model Input'!F$70),"Missing",ISTEXT('3 Model Input'!I$70),"Missing",ISNUMBER('3 Model Input'!K$70),'3 Model Input'!K$70*P1353)</f>
        <v>Missing</v>
      </c>
      <c r="AB1353" s="89"/>
      <c r="AC1353" s="227" t="str" cm="1">
        <f t="array" ref="AC1353">IF(D1353=0,"Blank",_xlfn.IFS('3 Model Input'!E$61=1,(V1353*G1353)/T1353,'3 Model Input'!E$61=2,(W1353*G1353)/T1353,'3 Model Input'!E$61=3,(X1353*G1353)/T1353,'3 Model Input'!E$61=4,(Y1353*G1353)/T1353,'3 Model Input'!E$61=5,(Z1353*G1353)/T1353, ISTEXT('3 Model Input'!E$61),"Missing",'3 Model Input'!E$61=6,(AA1353*G1353)/T1353))</f>
        <v>Blank</v>
      </c>
      <c r="AD1353" s="202" t="str">
        <f t="shared" si="237"/>
        <v>Blank</v>
      </c>
      <c r="AE1353" s="202" t="str">
        <f t="shared" si="238"/>
        <v>Blank</v>
      </c>
      <c r="AF1353" s="217" t="str">
        <f t="shared" si="239"/>
        <v>Blank</v>
      </c>
      <c r="AG1353" s="9" t="str" cm="1">
        <f t="array" ref="AG1353">_xlfn.IFS(ISNUMBER(AC1353), "", ISNUMBER(SEARCH("Blank", AC1353)), "", ISERROR(AC1353), "Bad input on tab 3")</f>
        <v/>
      </c>
    </row>
    <row r="1354" spans="2:33" ht="15" customHeight="1" x14ac:dyDescent="0.75">
      <c r="B1354" s="205" t="str">
        <f>'5 Driver Data'!B1354</f>
        <v>1346</v>
      </c>
      <c r="C1354" s="193">
        <f>'5 Driver Data'!C1354</f>
        <v>0</v>
      </c>
      <c r="D1354" s="192">
        <f>'5 Driver Data'!D1354</f>
        <v>0</v>
      </c>
      <c r="E1354" s="191">
        <f>'5 Driver Data'!E1354</f>
        <v>0</v>
      </c>
      <c r="F1354" s="191">
        <f>'5 Driver Data'!F1354</f>
        <v>0</v>
      </c>
      <c r="G1354" s="191">
        <f>'5 Driver Data'!G1354</f>
        <v>0</v>
      </c>
      <c r="H1354" s="191">
        <f>'5 Driver Data'!H1354</f>
        <v>0</v>
      </c>
      <c r="I1354" s="191">
        <f>'5 Driver Data'!I1354</f>
        <v>0</v>
      </c>
      <c r="J1354" s="191">
        <f>'5 Driver Data'!J1354</f>
        <v>0</v>
      </c>
      <c r="K1354" s="206">
        <f>'5 Driver Data'!K1354</f>
        <v>0</v>
      </c>
      <c r="L1354" s="1"/>
      <c r="M1354" s="216" t="str">
        <f>IF(D1354=0,"Blank",'3 Model Input'!E$44*'3 Model Input'!E$45)</f>
        <v>Blank</v>
      </c>
      <c r="N1354" s="197" t="str">
        <f t="shared" si="230"/>
        <v>Blank</v>
      </c>
      <c r="O1354" s="197" t="str">
        <f>IF(D1354=0,"Blank",'3 Model Input'!E$49*(1-'3 Model Input'!E$51))</f>
        <v>Blank</v>
      </c>
      <c r="P1354" s="197" t="str">
        <f t="shared" si="231"/>
        <v>Blank</v>
      </c>
      <c r="Q1354" s="197" t="str">
        <f>IF(D1354=0,"Blank",IF(D1354="BEV",E1354*(1-'3 Model Input'!E$54), E1354))</f>
        <v>Blank</v>
      </c>
      <c r="R1354" s="198" t="str">
        <f>IF(D1354=0,"Blank",IF(D1354="PHEV",F1354/G1354,F1354*(1-'3 Model Input'!E$54)/G1354))</f>
        <v>Blank</v>
      </c>
      <c r="S1354" s="198" t="str">
        <f>IF(D1354=0,"Blank",IF(D1354="PHEV",MIN(M1354,E1354),MIN(M1354,(E1354*(1-'3 Model Input'!E$54)))))</f>
        <v>Blank</v>
      </c>
      <c r="T1354" s="217" t="str">
        <f t="shared" si="232"/>
        <v>Blank</v>
      </c>
      <c r="U1354" s="89"/>
      <c r="V1354" s="216" t="str">
        <f>IF(D1354=0,"Blank",P1354*'3 Model Input'!E$50)</f>
        <v>Blank</v>
      </c>
      <c r="W1354" s="197" t="str">
        <f t="shared" si="233"/>
        <v>Blank</v>
      </c>
      <c r="X1354" s="197" t="str">
        <f t="shared" si="234"/>
        <v>Blank</v>
      </c>
      <c r="Y1354" s="197" t="str">
        <f t="shared" si="235"/>
        <v>Blank</v>
      </c>
      <c r="Z1354" s="197" t="str">
        <f t="shared" si="236"/>
        <v>Blank</v>
      </c>
      <c r="AA1354" s="223" t="str" cm="1">
        <f t="array" ref="AA1354">_xlfn.IFS(ISTEXT('3 Model Input'!F$70),"Missing",ISTEXT('3 Model Input'!I$70),"Missing",ISNUMBER('3 Model Input'!K$70),'3 Model Input'!K$70*P1354)</f>
        <v>Missing</v>
      </c>
      <c r="AB1354" s="89"/>
      <c r="AC1354" s="227" t="str" cm="1">
        <f t="array" ref="AC1354">IF(D1354=0,"Blank",_xlfn.IFS('3 Model Input'!E$61=1,(V1354*G1354)/T1354,'3 Model Input'!E$61=2,(W1354*G1354)/T1354,'3 Model Input'!E$61=3,(X1354*G1354)/T1354,'3 Model Input'!E$61=4,(Y1354*G1354)/T1354,'3 Model Input'!E$61=5,(Z1354*G1354)/T1354, ISTEXT('3 Model Input'!E$61),"Missing",'3 Model Input'!E$61=6,(AA1354*G1354)/T1354))</f>
        <v>Blank</v>
      </c>
      <c r="AD1354" s="202" t="str">
        <f t="shared" si="237"/>
        <v>Blank</v>
      </c>
      <c r="AE1354" s="202" t="str">
        <f t="shared" si="238"/>
        <v>Blank</v>
      </c>
      <c r="AF1354" s="217" t="str">
        <f t="shared" si="239"/>
        <v>Blank</v>
      </c>
      <c r="AG1354" s="9" t="str" cm="1">
        <f t="array" ref="AG1354">_xlfn.IFS(ISNUMBER(AC1354), "", ISNUMBER(SEARCH("Blank", AC1354)), "", ISERROR(AC1354), "Bad input on tab 3")</f>
        <v/>
      </c>
    </row>
    <row r="1355" spans="2:33" ht="15" customHeight="1" x14ac:dyDescent="0.75">
      <c r="B1355" s="205" t="str">
        <f>'5 Driver Data'!B1355</f>
        <v>1347</v>
      </c>
      <c r="C1355" s="193">
        <f>'5 Driver Data'!C1355</f>
        <v>0</v>
      </c>
      <c r="D1355" s="192">
        <f>'5 Driver Data'!D1355</f>
        <v>0</v>
      </c>
      <c r="E1355" s="191">
        <f>'5 Driver Data'!E1355</f>
        <v>0</v>
      </c>
      <c r="F1355" s="191">
        <f>'5 Driver Data'!F1355</f>
        <v>0</v>
      </c>
      <c r="G1355" s="191">
        <f>'5 Driver Data'!G1355</f>
        <v>0</v>
      </c>
      <c r="H1355" s="191">
        <f>'5 Driver Data'!H1355</f>
        <v>0</v>
      </c>
      <c r="I1355" s="191">
        <f>'5 Driver Data'!I1355</f>
        <v>0</v>
      </c>
      <c r="J1355" s="191">
        <f>'5 Driver Data'!J1355</f>
        <v>0</v>
      </c>
      <c r="K1355" s="206">
        <f>'5 Driver Data'!K1355</f>
        <v>0</v>
      </c>
      <c r="L1355" s="1"/>
      <c r="M1355" s="216" t="str">
        <f>IF(D1355=0,"Blank",'3 Model Input'!E$44*'3 Model Input'!E$45)</f>
        <v>Blank</v>
      </c>
      <c r="N1355" s="197" t="str">
        <f t="shared" si="230"/>
        <v>Blank</v>
      </c>
      <c r="O1355" s="197" t="str">
        <f>IF(D1355=0,"Blank",'3 Model Input'!E$49*(1-'3 Model Input'!E$51))</f>
        <v>Blank</v>
      </c>
      <c r="P1355" s="197" t="str">
        <f t="shared" si="231"/>
        <v>Blank</v>
      </c>
      <c r="Q1355" s="197" t="str">
        <f>IF(D1355=0,"Blank",IF(D1355="BEV",E1355*(1-'3 Model Input'!E$54), E1355))</f>
        <v>Blank</v>
      </c>
      <c r="R1355" s="198" t="str">
        <f>IF(D1355=0,"Blank",IF(D1355="PHEV",F1355/G1355,F1355*(1-'3 Model Input'!E$54)/G1355))</f>
        <v>Blank</v>
      </c>
      <c r="S1355" s="198" t="str">
        <f>IF(D1355=0,"Blank",IF(D1355="PHEV",MIN(M1355,E1355),MIN(M1355,(E1355*(1-'3 Model Input'!E$54)))))</f>
        <v>Blank</v>
      </c>
      <c r="T1355" s="217" t="str">
        <f t="shared" si="232"/>
        <v>Blank</v>
      </c>
      <c r="U1355" s="89"/>
      <c r="V1355" s="216" t="str">
        <f>IF(D1355=0,"Blank",P1355*'3 Model Input'!E$50)</f>
        <v>Blank</v>
      </c>
      <c r="W1355" s="197" t="str">
        <f t="shared" si="233"/>
        <v>Blank</v>
      </c>
      <c r="X1355" s="197" t="str">
        <f t="shared" si="234"/>
        <v>Blank</v>
      </c>
      <c r="Y1355" s="197" t="str">
        <f t="shared" si="235"/>
        <v>Blank</v>
      </c>
      <c r="Z1355" s="197" t="str">
        <f t="shared" si="236"/>
        <v>Blank</v>
      </c>
      <c r="AA1355" s="223" t="str" cm="1">
        <f t="array" ref="AA1355">_xlfn.IFS(ISTEXT('3 Model Input'!F$70),"Missing",ISTEXT('3 Model Input'!I$70),"Missing",ISNUMBER('3 Model Input'!K$70),'3 Model Input'!K$70*P1355)</f>
        <v>Missing</v>
      </c>
      <c r="AB1355" s="89"/>
      <c r="AC1355" s="227" t="str" cm="1">
        <f t="array" ref="AC1355">IF(D1355=0,"Blank",_xlfn.IFS('3 Model Input'!E$61=1,(V1355*G1355)/T1355,'3 Model Input'!E$61=2,(W1355*G1355)/T1355,'3 Model Input'!E$61=3,(X1355*G1355)/T1355,'3 Model Input'!E$61=4,(Y1355*G1355)/T1355,'3 Model Input'!E$61=5,(Z1355*G1355)/T1355, ISTEXT('3 Model Input'!E$61),"Missing",'3 Model Input'!E$61=6,(AA1355*G1355)/T1355))</f>
        <v>Blank</v>
      </c>
      <c r="AD1355" s="202" t="str">
        <f t="shared" si="237"/>
        <v>Blank</v>
      </c>
      <c r="AE1355" s="202" t="str">
        <f t="shared" si="238"/>
        <v>Blank</v>
      </c>
      <c r="AF1355" s="217" t="str">
        <f t="shared" si="239"/>
        <v>Blank</v>
      </c>
      <c r="AG1355" s="9" t="str" cm="1">
        <f t="array" ref="AG1355">_xlfn.IFS(ISNUMBER(AC1355), "", ISNUMBER(SEARCH("Blank", AC1355)), "", ISERROR(AC1355), "Bad input on tab 3")</f>
        <v/>
      </c>
    </row>
    <row r="1356" spans="2:33" ht="15" customHeight="1" x14ac:dyDescent="0.75">
      <c r="B1356" s="205" t="str">
        <f>'5 Driver Data'!B1356</f>
        <v>1348</v>
      </c>
      <c r="C1356" s="193">
        <f>'5 Driver Data'!C1356</f>
        <v>0</v>
      </c>
      <c r="D1356" s="192">
        <f>'5 Driver Data'!D1356</f>
        <v>0</v>
      </c>
      <c r="E1356" s="191">
        <f>'5 Driver Data'!E1356</f>
        <v>0</v>
      </c>
      <c r="F1356" s="191">
        <f>'5 Driver Data'!F1356</f>
        <v>0</v>
      </c>
      <c r="G1356" s="191">
        <f>'5 Driver Data'!G1356</f>
        <v>0</v>
      </c>
      <c r="H1356" s="191">
        <f>'5 Driver Data'!H1356</f>
        <v>0</v>
      </c>
      <c r="I1356" s="191">
        <f>'5 Driver Data'!I1356</f>
        <v>0</v>
      </c>
      <c r="J1356" s="191">
        <f>'5 Driver Data'!J1356</f>
        <v>0</v>
      </c>
      <c r="K1356" s="206">
        <f>'5 Driver Data'!K1356</f>
        <v>0</v>
      </c>
      <c r="L1356" s="1"/>
      <c r="M1356" s="216" t="str">
        <f>IF(D1356=0,"Blank",'3 Model Input'!E$44*'3 Model Input'!E$45)</f>
        <v>Blank</v>
      </c>
      <c r="N1356" s="197" t="str">
        <f t="shared" si="230"/>
        <v>Blank</v>
      </c>
      <c r="O1356" s="197" t="str">
        <f>IF(D1356=0,"Blank",'3 Model Input'!E$49*(1-'3 Model Input'!E$51))</f>
        <v>Blank</v>
      </c>
      <c r="P1356" s="197" t="str">
        <f t="shared" si="231"/>
        <v>Blank</v>
      </c>
      <c r="Q1356" s="197" t="str">
        <f>IF(D1356=0,"Blank",IF(D1356="BEV",E1356*(1-'3 Model Input'!E$54), E1356))</f>
        <v>Blank</v>
      </c>
      <c r="R1356" s="198" t="str">
        <f>IF(D1356=0,"Blank",IF(D1356="PHEV",F1356/G1356,F1356*(1-'3 Model Input'!E$54)/G1356))</f>
        <v>Blank</v>
      </c>
      <c r="S1356" s="198" t="str">
        <f>IF(D1356=0,"Blank",IF(D1356="PHEV",MIN(M1356,E1356),MIN(M1356,(E1356*(1-'3 Model Input'!E$54)))))</f>
        <v>Blank</v>
      </c>
      <c r="T1356" s="217" t="str">
        <f t="shared" si="232"/>
        <v>Blank</v>
      </c>
      <c r="U1356" s="89"/>
      <c r="V1356" s="216" t="str">
        <f>IF(D1356=0,"Blank",P1356*'3 Model Input'!E$50)</f>
        <v>Blank</v>
      </c>
      <c r="W1356" s="197" t="str">
        <f t="shared" si="233"/>
        <v>Blank</v>
      </c>
      <c r="X1356" s="197" t="str">
        <f t="shared" si="234"/>
        <v>Blank</v>
      </c>
      <c r="Y1356" s="197" t="str">
        <f t="shared" si="235"/>
        <v>Blank</v>
      </c>
      <c r="Z1356" s="197" t="str">
        <f t="shared" si="236"/>
        <v>Blank</v>
      </c>
      <c r="AA1356" s="223" t="str" cm="1">
        <f t="array" ref="AA1356">_xlfn.IFS(ISTEXT('3 Model Input'!F$70),"Missing",ISTEXT('3 Model Input'!I$70),"Missing",ISNUMBER('3 Model Input'!K$70),'3 Model Input'!K$70*P1356)</f>
        <v>Missing</v>
      </c>
      <c r="AB1356" s="89"/>
      <c r="AC1356" s="227" t="str" cm="1">
        <f t="array" ref="AC1356">IF(D1356=0,"Blank",_xlfn.IFS('3 Model Input'!E$61=1,(V1356*G1356)/T1356,'3 Model Input'!E$61=2,(W1356*G1356)/T1356,'3 Model Input'!E$61=3,(X1356*G1356)/T1356,'3 Model Input'!E$61=4,(Y1356*G1356)/T1356,'3 Model Input'!E$61=5,(Z1356*G1356)/T1356, ISTEXT('3 Model Input'!E$61),"Missing",'3 Model Input'!E$61=6,(AA1356*G1356)/T1356))</f>
        <v>Blank</v>
      </c>
      <c r="AD1356" s="202" t="str">
        <f t="shared" si="237"/>
        <v>Blank</v>
      </c>
      <c r="AE1356" s="202" t="str">
        <f t="shared" si="238"/>
        <v>Blank</v>
      </c>
      <c r="AF1356" s="217" t="str">
        <f t="shared" si="239"/>
        <v>Blank</v>
      </c>
      <c r="AG1356" s="9" t="str" cm="1">
        <f t="array" ref="AG1356">_xlfn.IFS(ISNUMBER(AC1356), "", ISNUMBER(SEARCH("Blank", AC1356)), "", ISERROR(AC1356), "Bad input on tab 3")</f>
        <v/>
      </c>
    </row>
    <row r="1357" spans="2:33" ht="15" customHeight="1" x14ac:dyDescent="0.75">
      <c r="B1357" s="205" t="str">
        <f>'5 Driver Data'!B1357</f>
        <v>1349</v>
      </c>
      <c r="C1357" s="193">
        <f>'5 Driver Data'!C1357</f>
        <v>0</v>
      </c>
      <c r="D1357" s="192">
        <f>'5 Driver Data'!D1357</f>
        <v>0</v>
      </c>
      <c r="E1357" s="191">
        <f>'5 Driver Data'!E1357</f>
        <v>0</v>
      </c>
      <c r="F1357" s="191">
        <f>'5 Driver Data'!F1357</f>
        <v>0</v>
      </c>
      <c r="G1357" s="191">
        <f>'5 Driver Data'!G1357</f>
        <v>0</v>
      </c>
      <c r="H1357" s="191">
        <f>'5 Driver Data'!H1357</f>
        <v>0</v>
      </c>
      <c r="I1357" s="191">
        <f>'5 Driver Data'!I1357</f>
        <v>0</v>
      </c>
      <c r="J1357" s="191">
        <f>'5 Driver Data'!J1357</f>
        <v>0</v>
      </c>
      <c r="K1357" s="206">
        <f>'5 Driver Data'!K1357</f>
        <v>0</v>
      </c>
      <c r="L1357" s="1"/>
      <c r="M1357" s="216" t="str">
        <f>IF(D1357=0,"Blank",'3 Model Input'!E$44*'3 Model Input'!E$45)</f>
        <v>Blank</v>
      </c>
      <c r="N1357" s="197" t="str">
        <f t="shared" si="230"/>
        <v>Blank</v>
      </c>
      <c r="O1357" s="197" t="str">
        <f>IF(D1357=0,"Blank",'3 Model Input'!E$49*(1-'3 Model Input'!E$51))</f>
        <v>Blank</v>
      </c>
      <c r="P1357" s="197" t="str">
        <f t="shared" si="231"/>
        <v>Blank</v>
      </c>
      <c r="Q1357" s="197" t="str">
        <f>IF(D1357=0,"Blank",IF(D1357="BEV",E1357*(1-'3 Model Input'!E$54), E1357))</f>
        <v>Blank</v>
      </c>
      <c r="R1357" s="198" t="str">
        <f>IF(D1357=0,"Blank",IF(D1357="PHEV",F1357/G1357,F1357*(1-'3 Model Input'!E$54)/G1357))</f>
        <v>Blank</v>
      </c>
      <c r="S1357" s="198" t="str">
        <f>IF(D1357=0,"Blank",IF(D1357="PHEV",MIN(M1357,E1357),MIN(M1357,(E1357*(1-'3 Model Input'!E$54)))))</f>
        <v>Blank</v>
      </c>
      <c r="T1357" s="217" t="str">
        <f t="shared" si="232"/>
        <v>Blank</v>
      </c>
      <c r="U1357" s="89"/>
      <c r="V1357" s="216" t="str">
        <f>IF(D1357=0,"Blank",P1357*'3 Model Input'!E$50)</f>
        <v>Blank</v>
      </c>
      <c r="W1357" s="197" t="str">
        <f t="shared" si="233"/>
        <v>Blank</v>
      </c>
      <c r="X1357" s="197" t="str">
        <f t="shared" si="234"/>
        <v>Blank</v>
      </c>
      <c r="Y1357" s="197" t="str">
        <f t="shared" si="235"/>
        <v>Blank</v>
      </c>
      <c r="Z1357" s="197" t="str">
        <f t="shared" si="236"/>
        <v>Blank</v>
      </c>
      <c r="AA1357" s="223" t="str" cm="1">
        <f t="array" ref="AA1357">_xlfn.IFS(ISTEXT('3 Model Input'!F$70),"Missing",ISTEXT('3 Model Input'!I$70),"Missing",ISNUMBER('3 Model Input'!K$70),'3 Model Input'!K$70*P1357)</f>
        <v>Missing</v>
      </c>
      <c r="AB1357" s="89"/>
      <c r="AC1357" s="227" t="str" cm="1">
        <f t="array" ref="AC1357">IF(D1357=0,"Blank",_xlfn.IFS('3 Model Input'!E$61=1,(V1357*G1357)/T1357,'3 Model Input'!E$61=2,(W1357*G1357)/T1357,'3 Model Input'!E$61=3,(X1357*G1357)/T1357,'3 Model Input'!E$61=4,(Y1357*G1357)/T1357,'3 Model Input'!E$61=5,(Z1357*G1357)/T1357, ISTEXT('3 Model Input'!E$61),"Missing",'3 Model Input'!E$61=6,(AA1357*G1357)/T1357))</f>
        <v>Blank</v>
      </c>
      <c r="AD1357" s="202" t="str">
        <f t="shared" si="237"/>
        <v>Blank</v>
      </c>
      <c r="AE1357" s="202" t="str">
        <f t="shared" si="238"/>
        <v>Blank</v>
      </c>
      <c r="AF1357" s="217" t="str">
        <f t="shared" si="239"/>
        <v>Blank</v>
      </c>
      <c r="AG1357" s="9" t="str" cm="1">
        <f t="array" ref="AG1357">_xlfn.IFS(ISNUMBER(AC1357), "", ISNUMBER(SEARCH("Blank", AC1357)), "", ISERROR(AC1357), "Bad input on tab 3")</f>
        <v/>
      </c>
    </row>
    <row r="1358" spans="2:33" ht="15" customHeight="1" x14ac:dyDescent="0.75">
      <c r="B1358" s="205" t="str">
        <f>'5 Driver Data'!B1358</f>
        <v>1350</v>
      </c>
      <c r="C1358" s="193">
        <f>'5 Driver Data'!C1358</f>
        <v>0</v>
      </c>
      <c r="D1358" s="192">
        <f>'5 Driver Data'!D1358</f>
        <v>0</v>
      </c>
      <c r="E1358" s="191">
        <f>'5 Driver Data'!E1358</f>
        <v>0</v>
      </c>
      <c r="F1358" s="191">
        <f>'5 Driver Data'!F1358</f>
        <v>0</v>
      </c>
      <c r="G1358" s="191">
        <f>'5 Driver Data'!G1358</f>
        <v>0</v>
      </c>
      <c r="H1358" s="191">
        <f>'5 Driver Data'!H1358</f>
        <v>0</v>
      </c>
      <c r="I1358" s="191">
        <f>'5 Driver Data'!I1358</f>
        <v>0</v>
      </c>
      <c r="J1358" s="191">
        <f>'5 Driver Data'!J1358</f>
        <v>0</v>
      </c>
      <c r="K1358" s="206">
        <f>'5 Driver Data'!K1358</f>
        <v>0</v>
      </c>
      <c r="L1358" s="1"/>
      <c r="M1358" s="216" t="str">
        <f>IF(D1358=0,"Blank",'3 Model Input'!E$44*'3 Model Input'!E$45)</f>
        <v>Blank</v>
      </c>
      <c r="N1358" s="197" t="str">
        <f t="shared" si="230"/>
        <v>Blank</v>
      </c>
      <c r="O1358" s="197" t="str">
        <f>IF(D1358=0,"Blank",'3 Model Input'!E$49*(1-'3 Model Input'!E$51))</f>
        <v>Blank</v>
      </c>
      <c r="P1358" s="197" t="str">
        <f t="shared" si="231"/>
        <v>Blank</v>
      </c>
      <c r="Q1358" s="197" t="str">
        <f>IF(D1358=0,"Blank",IF(D1358="BEV",E1358*(1-'3 Model Input'!E$54), E1358))</f>
        <v>Blank</v>
      </c>
      <c r="R1358" s="198" t="str">
        <f>IF(D1358=0,"Blank",IF(D1358="PHEV",F1358/G1358,F1358*(1-'3 Model Input'!E$54)/G1358))</f>
        <v>Blank</v>
      </c>
      <c r="S1358" s="198" t="str">
        <f>IF(D1358=0,"Blank",IF(D1358="PHEV",MIN(M1358,E1358),MIN(M1358,(E1358*(1-'3 Model Input'!E$54)))))</f>
        <v>Blank</v>
      </c>
      <c r="T1358" s="217" t="str">
        <f t="shared" si="232"/>
        <v>Blank</v>
      </c>
      <c r="U1358" s="89"/>
      <c r="V1358" s="216" t="str">
        <f>IF(D1358=0,"Blank",P1358*'3 Model Input'!E$50)</f>
        <v>Blank</v>
      </c>
      <c r="W1358" s="197" t="str">
        <f t="shared" si="233"/>
        <v>Blank</v>
      </c>
      <c r="X1358" s="197" t="str">
        <f t="shared" si="234"/>
        <v>Blank</v>
      </c>
      <c r="Y1358" s="197" t="str">
        <f t="shared" si="235"/>
        <v>Blank</v>
      </c>
      <c r="Z1358" s="197" t="str">
        <f t="shared" si="236"/>
        <v>Blank</v>
      </c>
      <c r="AA1358" s="223" t="str" cm="1">
        <f t="array" ref="AA1358">_xlfn.IFS(ISTEXT('3 Model Input'!F$70),"Missing",ISTEXT('3 Model Input'!I$70),"Missing",ISNUMBER('3 Model Input'!K$70),'3 Model Input'!K$70*P1358)</f>
        <v>Missing</v>
      </c>
      <c r="AB1358" s="89"/>
      <c r="AC1358" s="227" t="str" cm="1">
        <f t="array" ref="AC1358">IF(D1358=0,"Blank",_xlfn.IFS('3 Model Input'!E$61=1,(V1358*G1358)/T1358,'3 Model Input'!E$61=2,(W1358*G1358)/T1358,'3 Model Input'!E$61=3,(X1358*G1358)/T1358,'3 Model Input'!E$61=4,(Y1358*G1358)/T1358,'3 Model Input'!E$61=5,(Z1358*G1358)/T1358, ISTEXT('3 Model Input'!E$61),"Missing",'3 Model Input'!E$61=6,(AA1358*G1358)/T1358))</f>
        <v>Blank</v>
      </c>
      <c r="AD1358" s="202" t="str">
        <f t="shared" si="237"/>
        <v>Blank</v>
      </c>
      <c r="AE1358" s="202" t="str">
        <f t="shared" si="238"/>
        <v>Blank</v>
      </c>
      <c r="AF1358" s="217" t="str">
        <f t="shared" si="239"/>
        <v>Blank</v>
      </c>
      <c r="AG1358" s="9" t="str" cm="1">
        <f t="array" ref="AG1358">_xlfn.IFS(ISNUMBER(AC1358), "", ISNUMBER(SEARCH("Blank", AC1358)), "", ISERROR(AC1358), "Bad input on tab 3")</f>
        <v/>
      </c>
    </row>
    <row r="1359" spans="2:33" ht="15" customHeight="1" x14ac:dyDescent="0.75">
      <c r="B1359" s="205" t="str">
        <f>'5 Driver Data'!B1359</f>
        <v>1351</v>
      </c>
      <c r="C1359" s="193">
        <f>'5 Driver Data'!C1359</f>
        <v>0</v>
      </c>
      <c r="D1359" s="192">
        <f>'5 Driver Data'!D1359</f>
        <v>0</v>
      </c>
      <c r="E1359" s="191">
        <f>'5 Driver Data'!E1359</f>
        <v>0</v>
      </c>
      <c r="F1359" s="191">
        <f>'5 Driver Data'!F1359</f>
        <v>0</v>
      </c>
      <c r="G1359" s="191">
        <f>'5 Driver Data'!G1359</f>
        <v>0</v>
      </c>
      <c r="H1359" s="191">
        <f>'5 Driver Data'!H1359</f>
        <v>0</v>
      </c>
      <c r="I1359" s="191">
        <f>'5 Driver Data'!I1359</f>
        <v>0</v>
      </c>
      <c r="J1359" s="191">
        <f>'5 Driver Data'!J1359</f>
        <v>0</v>
      </c>
      <c r="K1359" s="206">
        <f>'5 Driver Data'!K1359</f>
        <v>0</v>
      </c>
      <c r="L1359" s="1"/>
      <c r="M1359" s="216" t="str">
        <f>IF(D1359=0,"Blank",'3 Model Input'!E$44*'3 Model Input'!E$45)</f>
        <v>Blank</v>
      </c>
      <c r="N1359" s="197" t="str">
        <f t="shared" si="230"/>
        <v>Blank</v>
      </c>
      <c r="O1359" s="197" t="str">
        <f>IF(D1359=0,"Blank",'3 Model Input'!E$49*(1-'3 Model Input'!E$51))</f>
        <v>Blank</v>
      </c>
      <c r="P1359" s="197" t="str">
        <f t="shared" si="231"/>
        <v>Blank</v>
      </c>
      <c r="Q1359" s="197" t="str">
        <f>IF(D1359=0,"Blank",IF(D1359="BEV",E1359*(1-'3 Model Input'!E$54), E1359))</f>
        <v>Blank</v>
      </c>
      <c r="R1359" s="198" t="str">
        <f>IF(D1359=0,"Blank",IF(D1359="PHEV",F1359/G1359,F1359*(1-'3 Model Input'!E$54)/G1359))</f>
        <v>Blank</v>
      </c>
      <c r="S1359" s="198" t="str">
        <f>IF(D1359=0,"Blank",IF(D1359="PHEV",MIN(M1359,E1359),MIN(M1359,(E1359*(1-'3 Model Input'!E$54)))))</f>
        <v>Blank</v>
      </c>
      <c r="T1359" s="217" t="str">
        <f t="shared" si="232"/>
        <v>Blank</v>
      </c>
      <c r="U1359" s="89"/>
      <c r="V1359" s="216" t="str">
        <f>IF(D1359=0,"Blank",P1359*'3 Model Input'!E$50)</f>
        <v>Blank</v>
      </c>
      <c r="W1359" s="197" t="str">
        <f t="shared" si="233"/>
        <v>Blank</v>
      </c>
      <c r="X1359" s="197" t="str">
        <f t="shared" si="234"/>
        <v>Blank</v>
      </c>
      <c r="Y1359" s="197" t="str">
        <f t="shared" si="235"/>
        <v>Blank</v>
      </c>
      <c r="Z1359" s="197" t="str">
        <f t="shared" si="236"/>
        <v>Blank</v>
      </c>
      <c r="AA1359" s="223" t="str" cm="1">
        <f t="array" ref="AA1359">_xlfn.IFS(ISTEXT('3 Model Input'!F$70),"Missing",ISTEXT('3 Model Input'!I$70),"Missing",ISNUMBER('3 Model Input'!K$70),'3 Model Input'!K$70*P1359)</f>
        <v>Missing</v>
      </c>
      <c r="AB1359" s="89"/>
      <c r="AC1359" s="227" t="str" cm="1">
        <f t="array" ref="AC1359">IF(D1359=0,"Blank",_xlfn.IFS('3 Model Input'!E$61=1,(V1359*G1359)/T1359,'3 Model Input'!E$61=2,(W1359*G1359)/T1359,'3 Model Input'!E$61=3,(X1359*G1359)/T1359,'3 Model Input'!E$61=4,(Y1359*G1359)/T1359,'3 Model Input'!E$61=5,(Z1359*G1359)/T1359, ISTEXT('3 Model Input'!E$61),"Missing",'3 Model Input'!E$61=6,(AA1359*G1359)/T1359))</f>
        <v>Blank</v>
      </c>
      <c r="AD1359" s="202" t="str">
        <f t="shared" si="237"/>
        <v>Blank</v>
      </c>
      <c r="AE1359" s="202" t="str">
        <f t="shared" si="238"/>
        <v>Blank</v>
      </c>
      <c r="AF1359" s="217" t="str">
        <f t="shared" si="239"/>
        <v>Blank</v>
      </c>
      <c r="AG1359" s="9" t="str" cm="1">
        <f t="array" ref="AG1359">_xlfn.IFS(ISNUMBER(AC1359), "", ISNUMBER(SEARCH("Blank", AC1359)), "", ISERROR(AC1359), "Bad input on tab 3")</f>
        <v/>
      </c>
    </row>
    <row r="1360" spans="2:33" ht="15" customHeight="1" x14ac:dyDescent="0.75">
      <c r="B1360" s="205" t="str">
        <f>'5 Driver Data'!B1360</f>
        <v>1352</v>
      </c>
      <c r="C1360" s="193">
        <f>'5 Driver Data'!C1360</f>
        <v>0</v>
      </c>
      <c r="D1360" s="192">
        <f>'5 Driver Data'!D1360</f>
        <v>0</v>
      </c>
      <c r="E1360" s="191">
        <f>'5 Driver Data'!E1360</f>
        <v>0</v>
      </c>
      <c r="F1360" s="191">
        <f>'5 Driver Data'!F1360</f>
        <v>0</v>
      </c>
      <c r="G1360" s="191">
        <f>'5 Driver Data'!G1360</f>
        <v>0</v>
      </c>
      <c r="H1360" s="191">
        <f>'5 Driver Data'!H1360</f>
        <v>0</v>
      </c>
      <c r="I1360" s="191">
        <f>'5 Driver Data'!I1360</f>
        <v>0</v>
      </c>
      <c r="J1360" s="191">
        <f>'5 Driver Data'!J1360</f>
        <v>0</v>
      </c>
      <c r="K1360" s="206">
        <f>'5 Driver Data'!K1360</f>
        <v>0</v>
      </c>
      <c r="L1360" s="1"/>
      <c r="M1360" s="216" t="str">
        <f>IF(D1360=0,"Blank",'3 Model Input'!E$44*'3 Model Input'!E$45)</f>
        <v>Blank</v>
      </c>
      <c r="N1360" s="197" t="str">
        <f t="shared" si="230"/>
        <v>Blank</v>
      </c>
      <c r="O1360" s="197" t="str">
        <f>IF(D1360=0,"Blank",'3 Model Input'!E$49*(1-'3 Model Input'!E$51))</f>
        <v>Blank</v>
      </c>
      <c r="P1360" s="197" t="str">
        <f t="shared" si="231"/>
        <v>Blank</v>
      </c>
      <c r="Q1360" s="197" t="str">
        <f>IF(D1360=0,"Blank",IF(D1360="BEV",E1360*(1-'3 Model Input'!E$54), E1360))</f>
        <v>Blank</v>
      </c>
      <c r="R1360" s="198" t="str">
        <f>IF(D1360=0,"Blank",IF(D1360="PHEV",F1360/G1360,F1360*(1-'3 Model Input'!E$54)/G1360))</f>
        <v>Blank</v>
      </c>
      <c r="S1360" s="198" t="str">
        <f>IF(D1360=0,"Blank",IF(D1360="PHEV",MIN(M1360,E1360),MIN(M1360,(E1360*(1-'3 Model Input'!E$54)))))</f>
        <v>Blank</v>
      </c>
      <c r="T1360" s="217" t="str">
        <f t="shared" si="232"/>
        <v>Blank</v>
      </c>
      <c r="U1360" s="89"/>
      <c r="V1360" s="216" t="str">
        <f>IF(D1360=0,"Blank",P1360*'3 Model Input'!E$50)</f>
        <v>Blank</v>
      </c>
      <c r="W1360" s="197" t="str">
        <f t="shared" si="233"/>
        <v>Blank</v>
      </c>
      <c r="X1360" s="197" t="str">
        <f t="shared" si="234"/>
        <v>Blank</v>
      </c>
      <c r="Y1360" s="197" t="str">
        <f t="shared" si="235"/>
        <v>Blank</v>
      </c>
      <c r="Z1360" s="197" t="str">
        <f t="shared" si="236"/>
        <v>Blank</v>
      </c>
      <c r="AA1360" s="223" t="str" cm="1">
        <f t="array" ref="AA1360">_xlfn.IFS(ISTEXT('3 Model Input'!F$70),"Missing",ISTEXT('3 Model Input'!I$70),"Missing",ISNUMBER('3 Model Input'!K$70),'3 Model Input'!K$70*P1360)</f>
        <v>Missing</v>
      </c>
      <c r="AB1360" s="89"/>
      <c r="AC1360" s="227" t="str" cm="1">
        <f t="array" ref="AC1360">IF(D1360=0,"Blank",_xlfn.IFS('3 Model Input'!E$61=1,(V1360*G1360)/T1360,'3 Model Input'!E$61=2,(W1360*G1360)/T1360,'3 Model Input'!E$61=3,(X1360*G1360)/T1360,'3 Model Input'!E$61=4,(Y1360*G1360)/T1360,'3 Model Input'!E$61=5,(Z1360*G1360)/T1360, ISTEXT('3 Model Input'!E$61),"Missing",'3 Model Input'!E$61=6,(AA1360*G1360)/T1360))</f>
        <v>Blank</v>
      </c>
      <c r="AD1360" s="202" t="str">
        <f t="shared" si="237"/>
        <v>Blank</v>
      </c>
      <c r="AE1360" s="202" t="str">
        <f t="shared" si="238"/>
        <v>Blank</v>
      </c>
      <c r="AF1360" s="217" t="str">
        <f t="shared" si="239"/>
        <v>Blank</v>
      </c>
      <c r="AG1360" s="9" t="str" cm="1">
        <f t="array" ref="AG1360">_xlfn.IFS(ISNUMBER(AC1360), "", ISNUMBER(SEARCH("Blank", AC1360)), "", ISERROR(AC1360), "Bad input on tab 3")</f>
        <v/>
      </c>
    </row>
    <row r="1361" spans="2:33" ht="15" customHeight="1" x14ac:dyDescent="0.75">
      <c r="B1361" s="205" t="str">
        <f>'5 Driver Data'!B1361</f>
        <v>1353</v>
      </c>
      <c r="C1361" s="193">
        <f>'5 Driver Data'!C1361</f>
        <v>0</v>
      </c>
      <c r="D1361" s="192">
        <f>'5 Driver Data'!D1361</f>
        <v>0</v>
      </c>
      <c r="E1361" s="191">
        <f>'5 Driver Data'!E1361</f>
        <v>0</v>
      </c>
      <c r="F1361" s="191">
        <f>'5 Driver Data'!F1361</f>
        <v>0</v>
      </c>
      <c r="G1361" s="191">
        <f>'5 Driver Data'!G1361</f>
        <v>0</v>
      </c>
      <c r="H1361" s="191">
        <f>'5 Driver Data'!H1361</f>
        <v>0</v>
      </c>
      <c r="I1361" s="191">
        <f>'5 Driver Data'!I1361</f>
        <v>0</v>
      </c>
      <c r="J1361" s="191">
        <f>'5 Driver Data'!J1361</f>
        <v>0</v>
      </c>
      <c r="K1361" s="206">
        <f>'5 Driver Data'!K1361</f>
        <v>0</v>
      </c>
      <c r="L1361" s="1"/>
      <c r="M1361" s="216" t="str">
        <f>IF(D1361=0,"Blank",'3 Model Input'!E$44*'3 Model Input'!E$45)</f>
        <v>Blank</v>
      </c>
      <c r="N1361" s="197" t="str">
        <f t="shared" si="230"/>
        <v>Blank</v>
      </c>
      <c r="O1361" s="197" t="str">
        <f>IF(D1361=0,"Blank",'3 Model Input'!E$49*(1-'3 Model Input'!E$51))</f>
        <v>Blank</v>
      </c>
      <c r="P1361" s="197" t="str">
        <f t="shared" si="231"/>
        <v>Blank</v>
      </c>
      <c r="Q1361" s="197" t="str">
        <f>IF(D1361=0,"Blank",IF(D1361="BEV",E1361*(1-'3 Model Input'!E$54), E1361))</f>
        <v>Blank</v>
      </c>
      <c r="R1361" s="198" t="str">
        <f>IF(D1361=0,"Blank",IF(D1361="PHEV",F1361/G1361,F1361*(1-'3 Model Input'!E$54)/G1361))</f>
        <v>Blank</v>
      </c>
      <c r="S1361" s="198" t="str">
        <f>IF(D1361=0,"Blank",IF(D1361="PHEV",MIN(M1361,E1361),MIN(M1361,(E1361*(1-'3 Model Input'!E$54)))))</f>
        <v>Blank</v>
      </c>
      <c r="T1361" s="217" t="str">
        <f t="shared" si="232"/>
        <v>Blank</v>
      </c>
      <c r="U1361" s="89"/>
      <c r="V1361" s="216" t="str">
        <f>IF(D1361=0,"Blank",P1361*'3 Model Input'!E$50)</f>
        <v>Blank</v>
      </c>
      <c r="W1361" s="197" t="str">
        <f t="shared" si="233"/>
        <v>Blank</v>
      </c>
      <c r="X1361" s="197" t="str">
        <f t="shared" si="234"/>
        <v>Blank</v>
      </c>
      <c r="Y1361" s="197" t="str">
        <f t="shared" si="235"/>
        <v>Blank</v>
      </c>
      <c r="Z1361" s="197" t="str">
        <f t="shared" si="236"/>
        <v>Blank</v>
      </c>
      <c r="AA1361" s="223" t="str" cm="1">
        <f t="array" ref="AA1361">_xlfn.IFS(ISTEXT('3 Model Input'!F$70),"Missing",ISTEXT('3 Model Input'!I$70),"Missing",ISNUMBER('3 Model Input'!K$70),'3 Model Input'!K$70*P1361)</f>
        <v>Missing</v>
      </c>
      <c r="AB1361" s="89"/>
      <c r="AC1361" s="227" t="str" cm="1">
        <f t="array" ref="AC1361">IF(D1361=0,"Blank",_xlfn.IFS('3 Model Input'!E$61=1,(V1361*G1361)/T1361,'3 Model Input'!E$61=2,(W1361*G1361)/T1361,'3 Model Input'!E$61=3,(X1361*G1361)/T1361,'3 Model Input'!E$61=4,(Y1361*G1361)/T1361,'3 Model Input'!E$61=5,(Z1361*G1361)/T1361, ISTEXT('3 Model Input'!E$61),"Missing",'3 Model Input'!E$61=6,(AA1361*G1361)/T1361))</f>
        <v>Blank</v>
      </c>
      <c r="AD1361" s="202" t="str">
        <f t="shared" si="237"/>
        <v>Blank</v>
      </c>
      <c r="AE1361" s="202" t="str">
        <f t="shared" si="238"/>
        <v>Blank</v>
      </c>
      <c r="AF1361" s="217" t="str">
        <f t="shared" si="239"/>
        <v>Blank</v>
      </c>
      <c r="AG1361" s="9" t="str" cm="1">
        <f t="array" ref="AG1361">_xlfn.IFS(ISNUMBER(AC1361), "", ISNUMBER(SEARCH("Blank", AC1361)), "", ISERROR(AC1361), "Bad input on tab 3")</f>
        <v/>
      </c>
    </row>
    <row r="1362" spans="2:33" ht="15" customHeight="1" x14ac:dyDescent="0.75">
      <c r="B1362" s="205" t="str">
        <f>'5 Driver Data'!B1362</f>
        <v>1354</v>
      </c>
      <c r="C1362" s="193">
        <f>'5 Driver Data'!C1362</f>
        <v>0</v>
      </c>
      <c r="D1362" s="192">
        <f>'5 Driver Data'!D1362</f>
        <v>0</v>
      </c>
      <c r="E1362" s="191">
        <f>'5 Driver Data'!E1362</f>
        <v>0</v>
      </c>
      <c r="F1362" s="191">
        <f>'5 Driver Data'!F1362</f>
        <v>0</v>
      </c>
      <c r="G1362" s="191">
        <f>'5 Driver Data'!G1362</f>
        <v>0</v>
      </c>
      <c r="H1362" s="191">
        <f>'5 Driver Data'!H1362</f>
        <v>0</v>
      </c>
      <c r="I1362" s="191">
        <f>'5 Driver Data'!I1362</f>
        <v>0</v>
      </c>
      <c r="J1362" s="191">
        <f>'5 Driver Data'!J1362</f>
        <v>0</v>
      </c>
      <c r="K1362" s="206">
        <f>'5 Driver Data'!K1362</f>
        <v>0</v>
      </c>
      <c r="L1362" s="1"/>
      <c r="M1362" s="216" t="str">
        <f>IF(D1362=0,"Blank",'3 Model Input'!E$44*'3 Model Input'!E$45)</f>
        <v>Blank</v>
      </c>
      <c r="N1362" s="197" t="str">
        <f t="shared" si="230"/>
        <v>Blank</v>
      </c>
      <c r="O1362" s="197" t="str">
        <f>IF(D1362=0,"Blank",'3 Model Input'!E$49*(1-'3 Model Input'!E$51))</f>
        <v>Blank</v>
      </c>
      <c r="P1362" s="197" t="str">
        <f t="shared" si="231"/>
        <v>Blank</v>
      </c>
      <c r="Q1362" s="197" t="str">
        <f>IF(D1362=0,"Blank",IF(D1362="BEV",E1362*(1-'3 Model Input'!E$54), E1362))</f>
        <v>Blank</v>
      </c>
      <c r="R1362" s="198" t="str">
        <f>IF(D1362=0,"Blank",IF(D1362="PHEV",F1362/G1362,F1362*(1-'3 Model Input'!E$54)/G1362))</f>
        <v>Blank</v>
      </c>
      <c r="S1362" s="198" t="str">
        <f>IF(D1362=0,"Blank",IF(D1362="PHEV",MIN(M1362,E1362),MIN(M1362,(E1362*(1-'3 Model Input'!E$54)))))</f>
        <v>Blank</v>
      </c>
      <c r="T1362" s="217" t="str">
        <f t="shared" si="232"/>
        <v>Blank</v>
      </c>
      <c r="U1362" s="89"/>
      <c r="V1362" s="216" t="str">
        <f>IF(D1362=0,"Blank",P1362*'3 Model Input'!E$50)</f>
        <v>Blank</v>
      </c>
      <c r="W1362" s="197" t="str">
        <f t="shared" si="233"/>
        <v>Blank</v>
      </c>
      <c r="X1362" s="197" t="str">
        <f t="shared" si="234"/>
        <v>Blank</v>
      </c>
      <c r="Y1362" s="197" t="str">
        <f t="shared" si="235"/>
        <v>Blank</v>
      </c>
      <c r="Z1362" s="197" t="str">
        <f t="shared" si="236"/>
        <v>Blank</v>
      </c>
      <c r="AA1362" s="223" t="str" cm="1">
        <f t="array" ref="AA1362">_xlfn.IFS(ISTEXT('3 Model Input'!F$70),"Missing",ISTEXT('3 Model Input'!I$70),"Missing",ISNUMBER('3 Model Input'!K$70),'3 Model Input'!K$70*P1362)</f>
        <v>Missing</v>
      </c>
      <c r="AB1362" s="89"/>
      <c r="AC1362" s="227" t="str" cm="1">
        <f t="array" ref="AC1362">IF(D1362=0,"Blank",_xlfn.IFS('3 Model Input'!E$61=1,(V1362*G1362)/T1362,'3 Model Input'!E$61=2,(W1362*G1362)/T1362,'3 Model Input'!E$61=3,(X1362*G1362)/T1362,'3 Model Input'!E$61=4,(Y1362*G1362)/T1362,'3 Model Input'!E$61=5,(Z1362*G1362)/T1362, ISTEXT('3 Model Input'!E$61),"Missing",'3 Model Input'!E$61=6,(AA1362*G1362)/T1362))</f>
        <v>Blank</v>
      </c>
      <c r="AD1362" s="202" t="str">
        <f t="shared" si="237"/>
        <v>Blank</v>
      </c>
      <c r="AE1362" s="202" t="str">
        <f t="shared" si="238"/>
        <v>Blank</v>
      </c>
      <c r="AF1362" s="217" t="str">
        <f t="shared" si="239"/>
        <v>Blank</v>
      </c>
      <c r="AG1362" s="9" t="str" cm="1">
        <f t="array" ref="AG1362">_xlfn.IFS(ISNUMBER(AC1362), "", ISNUMBER(SEARCH("Blank", AC1362)), "", ISERROR(AC1362), "Bad input on tab 3")</f>
        <v/>
      </c>
    </row>
    <row r="1363" spans="2:33" ht="15" customHeight="1" x14ac:dyDescent="0.75">
      <c r="B1363" s="205" t="str">
        <f>'5 Driver Data'!B1363</f>
        <v>1355</v>
      </c>
      <c r="C1363" s="193">
        <f>'5 Driver Data'!C1363</f>
        <v>0</v>
      </c>
      <c r="D1363" s="192">
        <f>'5 Driver Data'!D1363</f>
        <v>0</v>
      </c>
      <c r="E1363" s="191">
        <f>'5 Driver Data'!E1363</f>
        <v>0</v>
      </c>
      <c r="F1363" s="191">
        <f>'5 Driver Data'!F1363</f>
        <v>0</v>
      </c>
      <c r="G1363" s="191">
        <f>'5 Driver Data'!G1363</f>
        <v>0</v>
      </c>
      <c r="H1363" s="191">
        <f>'5 Driver Data'!H1363</f>
        <v>0</v>
      </c>
      <c r="I1363" s="191">
        <f>'5 Driver Data'!I1363</f>
        <v>0</v>
      </c>
      <c r="J1363" s="191">
        <f>'5 Driver Data'!J1363</f>
        <v>0</v>
      </c>
      <c r="K1363" s="206">
        <f>'5 Driver Data'!K1363</f>
        <v>0</v>
      </c>
      <c r="L1363" s="1"/>
      <c r="M1363" s="216" t="str">
        <f>IF(D1363=0,"Blank",'3 Model Input'!E$44*'3 Model Input'!E$45)</f>
        <v>Blank</v>
      </c>
      <c r="N1363" s="197" t="str">
        <f t="shared" si="230"/>
        <v>Blank</v>
      </c>
      <c r="O1363" s="197" t="str">
        <f>IF(D1363=0,"Blank",'3 Model Input'!E$49*(1-'3 Model Input'!E$51))</f>
        <v>Blank</v>
      </c>
      <c r="P1363" s="197" t="str">
        <f t="shared" si="231"/>
        <v>Blank</v>
      </c>
      <c r="Q1363" s="197" t="str">
        <f>IF(D1363=0,"Blank",IF(D1363="BEV",E1363*(1-'3 Model Input'!E$54), E1363))</f>
        <v>Blank</v>
      </c>
      <c r="R1363" s="198" t="str">
        <f>IF(D1363=0,"Blank",IF(D1363="PHEV",F1363/G1363,F1363*(1-'3 Model Input'!E$54)/G1363))</f>
        <v>Blank</v>
      </c>
      <c r="S1363" s="198" t="str">
        <f>IF(D1363=0,"Blank",IF(D1363="PHEV",MIN(M1363,E1363),MIN(M1363,(E1363*(1-'3 Model Input'!E$54)))))</f>
        <v>Blank</v>
      </c>
      <c r="T1363" s="217" t="str">
        <f t="shared" si="232"/>
        <v>Blank</v>
      </c>
      <c r="U1363" s="89"/>
      <c r="V1363" s="216" t="str">
        <f>IF(D1363=0,"Blank",P1363*'3 Model Input'!E$50)</f>
        <v>Blank</v>
      </c>
      <c r="W1363" s="197" t="str">
        <f t="shared" si="233"/>
        <v>Blank</v>
      </c>
      <c r="X1363" s="197" t="str">
        <f t="shared" si="234"/>
        <v>Blank</v>
      </c>
      <c r="Y1363" s="197" t="str">
        <f t="shared" si="235"/>
        <v>Blank</v>
      </c>
      <c r="Z1363" s="197" t="str">
        <f t="shared" si="236"/>
        <v>Blank</v>
      </c>
      <c r="AA1363" s="223" t="str" cm="1">
        <f t="array" ref="AA1363">_xlfn.IFS(ISTEXT('3 Model Input'!F$70),"Missing",ISTEXT('3 Model Input'!I$70),"Missing",ISNUMBER('3 Model Input'!K$70),'3 Model Input'!K$70*P1363)</f>
        <v>Missing</v>
      </c>
      <c r="AB1363" s="89"/>
      <c r="AC1363" s="227" t="str" cm="1">
        <f t="array" ref="AC1363">IF(D1363=0,"Blank",_xlfn.IFS('3 Model Input'!E$61=1,(V1363*G1363)/T1363,'3 Model Input'!E$61=2,(W1363*G1363)/T1363,'3 Model Input'!E$61=3,(X1363*G1363)/T1363,'3 Model Input'!E$61=4,(Y1363*G1363)/T1363,'3 Model Input'!E$61=5,(Z1363*G1363)/T1363, ISTEXT('3 Model Input'!E$61),"Missing",'3 Model Input'!E$61=6,(AA1363*G1363)/T1363))</f>
        <v>Blank</v>
      </c>
      <c r="AD1363" s="202" t="str">
        <f t="shared" si="237"/>
        <v>Blank</v>
      </c>
      <c r="AE1363" s="202" t="str">
        <f t="shared" si="238"/>
        <v>Blank</v>
      </c>
      <c r="AF1363" s="217" t="str">
        <f t="shared" si="239"/>
        <v>Blank</v>
      </c>
      <c r="AG1363" s="9" t="str" cm="1">
        <f t="array" ref="AG1363">_xlfn.IFS(ISNUMBER(AC1363), "", ISNUMBER(SEARCH("Blank", AC1363)), "", ISERROR(AC1363), "Bad input on tab 3")</f>
        <v/>
      </c>
    </row>
    <row r="1364" spans="2:33" ht="15" customHeight="1" x14ac:dyDescent="0.75">
      <c r="B1364" s="205" t="str">
        <f>'5 Driver Data'!B1364</f>
        <v>1356</v>
      </c>
      <c r="C1364" s="193">
        <f>'5 Driver Data'!C1364</f>
        <v>0</v>
      </c>
      <c r="D1364" s="192">
        <f>'5 Driver Data'!D1364</f>
        <v>0</v>
      </c>
      <c r="E1364" s="191">
        <f>'5 Driver Data'!E1364</f>
        <v>0</v>
      </c>
      <c r="F1364" s="191">
        <f>'5 Driver Data'!F1364</f>
        <v>0</v>
      </c>
      <c r="G1364" s="191">
        <f>'5 Driver Data'!G1364</f>
        <v>0</v>
      </c>
      <c r="H1364" s="191">
        <f>'5 Driver Data'!H1364</f>
        <v>0</v>
      </c>
      <c r="I1364" s="191">
        <f>'5 Driver Data'!I1364</f>
        <v>0</v>
      </c>
      <c r="J1364" s="191">
        <f>'5 Driver Data'!J1364</f>
        <v>0</v>
      </c>
      <c r="K1364" s="206">
        <f>'5 Driver Data'!K1364</f>
        <v>0</v>
      </c>
      <c r="L1364" s="1"/>
      <c r="M1364" s="216" t="str">
        <f>IF(D1364=0,"Blank",'3 Model Input'!E$44*'3 Model Input'!E$45)</f>
        <v>Blank</v>
      </c>
      <c r="N1364" s="197" t="str">
        <f t="shared" si="230"/>
        <v>Blank</v>
      </c>
      <c r="O1364" s="197" t="str">
        <f>IF(D1364=0,"Blank",'3 Model Input'!E$49*(1-'3 Model Input'!E$51))</f>
        <v>Blank</v>
      </c>
      <c r="P1364" s="197" t="str">
        <f t="shared" si="231"/>
        <v>Blank</v>
      </c>
      <c r="Q1364" s="197" t="str">
        <f>IF(D1364=0,"Blank",IF(D1364="BEV",E1364*(1-'3 Model Input'!E$54), E1364))</f>
        <v>Blank</v>
      </c>
      <c r="R1364" s="198" t="str">
        <f>IF(D1364=0,"Blank",IF(D1364="PHEV",F1364/G1364,F1364*(1-'3 Model Input'!E$54)/G1364))</f>
        <v>Blank</v>
      </c>
      <c r="S1364" s="198" t="str">
        <f>IF(D1364=0,"Blank",IF(D1364="PHEV",MIN(M1364,E1364),MIN(M1364,(E1364*(1-'3 Model Input'!E$54)))))</f>
        <v>Blank</v>
      </c>
      <c r="T1364" s="217" t="str">
        <f t="shared" si="232"/>
        <v>Blank</v>
      </c>
      <c r="U1364" s="89"/>
      <c r="V1364" s="216" t="str">
        <f>IF(D1364=0,"Blank",P1364*'3 Model Input'!E$50)</f>
        <v>Blank</v>
      </c>
      <c r="W1364" s="197" t="str">
        <f t="shared" si="233"/>
        <v>Blank</v>
      </c>
      <c r="X1364" s="197" t="str">
        <f t="shared" si="234"/>
        <v>Blank</v>
      </c>
      <c r="Y1364" s="197" t="str">
        <f t="shared" si="235"/>
        <v>Blank</v>
      </c>
      <c r="Z1364" s="197" t="str">
        <f t="shared" si="236"/>
        <v>Blank</v>
      </c>
      <c r="AA1364" s="223" t="str" cm="1">
        <f t="array" ref="AA1364">_xlfn.IFS(ISTEXT('3 Model Input'!F$70),"Missing",ISTEXT('3 Model Input'!I$70),"Missing",ISNUMBER('3 Model Input'!K$70),'3 Model Input'!K$70*P1364)</f>
        <v>Missing</v>
      </c>
      <c r="AB1364" s="89"/>
      <c r="AC1364" s="227" t="str" cm="1">
        <f t="array" ref="AC1364">IF(D1364=0,"Blank",_xlfn.IFS('3 Model Input'!E$61=1,(V1364*G1364)/T1364,'3 Model Input'!E$61=2,(W1364*G1364)/T1364,'3 Model Input'!E$61=3,(X1364*G1364)/T1364,'3 Model Input'!E$61=4,(Y1364*G1364)/T1364,'3 Model Input'!E$61=5,(Z1364*G1364)/T1364, ISTEXT('3 Model Input'!E$61),"Missing",'3 Model Input'!E$61=6,(AA1364*G1364)/T1364))</f>
        <v>Blank</v>
      </c>
      <c r="AD1364" s="202" t="str">
        <f t="shared" si="237"/>
        <v>Blank</v>
      </c>
      <c r="AE1364" s="202" t="str">
        <f t="shared" si="238"/>
        <v>Blank</v>
      </c>
      <c r="AF1364" s="217" t="str">
        <f t="shared" si="239"/>
        <v>Blank</v>
      </c>
      <c r="AG1364" s="9" t="str" cm="1">
        <f t="array" ref="AG1364">_xlfn.IFS(ISNUMBER(AC1364), "", ISNUMBER(SEARCH("Blank", AC1364)), "", ISERROR(AC1364), "Bad input on tab 3")</f>
        <v/>
      </c>
    </row>
    <row r="1365" spans="2:33" ht="15" customHeight="1" x14ac:dyDescent="0.75">
      <c r="B1365" s="205" t="str">
        <f>'5 Driver Data'!B1365</f>
        <v>1357</v>
      </c>
      <c r="C1365" s="193">
        <f>'5 Driver Data'!C1365</f>
        <v>0</v>
      </c>
      <c r="D1365" s="192">
        <f>'5 Driver Data'!D1365</f>
        <v>0</v>
      </c>
      <c r="E1365" s="191">
        <f>'5 Driver Data'!E1365</f>
        <v>0</v>
      </c>
      <c r="F1365" s="191">
        <f>'5 Driver Data'!F1365</f>
        <v>0</v>
      </c>
      <c r="G1365" s="191">
        <f>'5 Driver Data'!G1365</f>
        <v>0</v>
      </c>
      <c r="H1365" s="191">
        <f>'5 Driver Data'!H1365</f>
        <v>0</v>
      </c>
      <c r="I1365" s="191">
        <f>'5 Driver Data'!I1365</f>
        <v>0</v>
      </c>
      <c r="J1365" s="191">
        <f>'5 Driver Data'!J1365</f>
        <v>0</v>
      </c>
      <c r="K1365" s="206">
        <f>'5 Driver Data'!K1365</f>
        <v>0</v>
      </c>
      <c r="L1365" s="1"/>
      <c r="M1365" s="216" t="str">
        <f>IF(D1365=0,"Blank",'3 Model Input'!E$44*'3 Model Input'!E$45)</f>
        <v>Blank</v>
      </c>
      <c r="N1365" s="197" t="str">
        <f t="shared" si="230"/>
        <v>Blank</v>
      </c>
      <c r="O1365" s="197" t="str">
        <f>IF(D1365=0,"Blank",'3 Model Input'!E$49*(1-'3 Model Input'!E$51))</f>
        <v>Blank</v>
      </c>
      <c r="P1365" s="197" t="str">
        <f t="shared" si="231"/>
        <v>Blank</v>
      </c>
      <c r="Q1365" s="197" t="str">
        <f>IF(D1365=0,"Blank",IF(D1365="BEV",E1365*(1-'3 Model Input'!E$54), E1365))</f>
        <v>Blank</v>
      </c>
      <c r="R1365" s="198" t="str">
        <f>IF(D1365=0,"Blank",IF(D1365="PHEV",F1365/G1365,F1365*(1-'3 Model Input'!E$54)/G1365))</f>
        <v>Blank</v>
      </c>
      <c r="S1365" s="198" t="str">
        <f>IF(D1365=0,"Blank",IF(D1365="PHEV",MIN(M1365,E1365),MIN(M1365,(E1365*(1-'3 Model Input'!E$54)))))</f>
        <v>Blank</v>
      </c>
      <c r="T1365" s="217" t="str">
        <f t="shared" si="232"/>
        <v>Blank</v>
      </c>
      <c r="U1365" s="89"/>
      <c r="V1365" s="216" t="str">
        <f>IF(D1365=0,"Blank",P1365*'3 Model Input'!E$50)</f>
        <v>Blank</v>
      </c>
      <c r="W1365" s="197" t="str">
        <f t="shared" si="233"/>
        <v>Blank</v>
      </c>
      <c r="X1365" s="197" t="str">
        <f t="shared" si="234"/>
        <v>Blank</v>
      </c>
      <c r="Y1365" s="197" t="str">
        <f t="shared" si="235"/>
        <v>Blank</v>
      </c>
      <c r="Z1365" s="197" t="str">
        <f t="shared" si="236"/>
        <v>Blank</v>
      </c>
      <c r="AA1365" s="223" t="str" cm="1">
        <f t="array" ref="AA1365">_xlfn.IFS(ISTEXT('3 Model Input'!F$70),"Missing",ISTEXT('3 Model Input'!I$70),"Missing",ISNUMBER('3 Model Input'!K$70),'3 Model Input'!K$70*P1365)</f>
        <v>Missing</v>
      </c>
      <c r="AB1365" s="89"/>
      <c r="AC1365" s="227" t="str" cm="1">
        <f t="array" ref="AC1365">IF(D1365=0,"Blank",_xlfn.IFS('3 Model Input'!E$61=1,(V1365*G1365)/T1365,'3 Model Input'!E$61=2,(W1365*G1365)/T1365,'3 Model Input'!E$61=3,(X1365*G1365)/T1365,'3 Model Input'!E$61=4,(Y1365*G1365)/T1365,'3 Model Input'!E$61=5,(Z1365*G1365)/T1365, ISTEXT('3 Model Input'!E$61),"Missing",'3 Model Input'!E$61=6,(AA1365*G1365)/T1365))</f>
        <v>Blank</v>
      </c>
      <c r="AD1365" s="202" t="str">
        <f t="shared" si="237"/>
        <v>Blank</v>
      </c>
      <c r="AE1365" s="202" t="str">
        <f t="shared" si="238"/>
        <v>Blank</v>
      </c>
      <c r="AF1365" s="217" t="str">
        <f t="shared" si="239"/>
        <v>Blank</v>
      </c>
      <c r="AG1365" s="9" t="str" cm="1">
        <f t="array" ref="AG1365">_xlfn.IFS(ISNUMBER(AC1365), "", ISNUMBER(SEARCH("Blank", AC1365)), "", ISERROR(AC1365), "Bad input on tab 3")</f>
        <v/>
      </c>
    </row>
    <row r="1366" spans="2:33" ht="15" customHeight="1" x14ac:dyDescent="0.75">
      <c r="B1366" s="205" t="str">
        <f>'5 Driver Data'!B1366</f>
        <v>1358</v>
      </c>
      <c r="C1366" s="193">
        <f>'5 Driver Data'!C1366</f>
        <v>0</v>
      </c>
      <c r="D1366" s="192">
        <f>'5 Driver Data'!D1366</f>
        <v>0</v>
      </c>
      <c r="E1366" s="191">
        <f>'5 Driver Data'!E1366</f>
        <v>0</v>
      </c>
      <c r="F1366" s="191">
        <f>'5 Driver Data'!F1366</f>
        <v>0</v>
      </c>
      <c r="G1366" s="191">
        <f>'5 Driver Data'!G1366</f>
        <v>0</v>
      </c>
      <c r="H1366" s="191">
        <f>'5 Driver Data'!H1366</f>
        <v>0</v>
      </c>
      <c r="I1366" s="191">
        <f>'5 Driver Data'!I1366</f>
        <v>0</v>
      </c>
      <c r="J1366" s="191">
        <f>'5 Driver Data'!J1366</f>
        <v>0</v>
      </c>
      <c r="K1366" s="206">
        <f>'5 Driver Data'!K1366</f>
        <v>0</v>
      </c>
      <c r="L1366" s="1"/>
      <c r="M1366" s="216" t="str">
        <f>IF(D1366=0,"Blank",'3 Model Input'!E$44*'3 Model Input'!E$45)</f>
        <v>Blank</v>
      </c>
      <c r="N1366" s="197" t="str">
        <f t="shared" si="230"/>
        <v>Blank</v>
      </c>
      <c r="O1366" s="197" t="str">
        <f>IF(D1366=0,"Blank",'3 Model Input'!E$49*(1-'3 Model Input'!E$51))</f>
        <v>Blank</v>
      </c>
      <c r="P1366" s="197" t="str">
        <f t="shared" si="231"/>
        <v>Blank</v>
      </c>
      <c r="Q1366" s="197" t="str">
        <f>IF(D1366=0,"Blank",IF(D1366="BEV",E1366*(1-'3 Model Input'!E$54), E1366))</f>
        <v>Blank</v>
      </c>
      <c r="R1366" s="198" t="str">
        <f>IF(D1366=0,"Blank",IF(D1366="PHEV",F1366/G1366,F1366*(1-'3 Model Input'!E$54)/G1366))</f>
        <v>Blank</v>
      </c>
      <c r="S1366" s="198" t="str">
        <f>IF(D1366=0,"Blank",IF(D1366="PHEV",MIN(M1366,E1366),MIN(M1366,(E1366*(1-'3 Model Input'!E$54)))))</f>
        <v>Blank</v>
      </c>
      <c r="T1366" s="217" t="str">
        <f t="shared" si="232"/>
        <v>Blank</v>
      </c>
      <c r="U1366" s="89"/>
      <c r="V1366" s="216" t="str">
        <f>IF(D1366=0,"Blank",P1366*'3 Model Input'!E$50)</f>
        <v>Blank</v>
      </c>
      <c r="W1366" s="197" t="str">
        <f t="shared" si="233"/>
        <v>Blank</v>
      </c>
      <c r="X1366" s="197" t="str">
        <f t="shared" si="234"/>
        <v>Blank</v>
      </c>
      <c r="Y1366" s="197" t="str">
        <f t="shared" si="235"/>
        <v>Blank</v>
      </c>
      <c r="Z1366" s="197" t="str">
        <f t="shared" si="236"/>
        <v>Blank</v>
      </c>
      <c r="AA1366" s="223" t="str" cm="1">
        <f t="array" ref="AA1366">_xlfn.IFS(ISTEXT('3 Model Input'!F$70),"Missing",ISTEXT('3 Model Input'!I$70),"Missing",ISNUMBER('3 Model Input'!K$70),'3 Model Input'!K$70*P1366)</f>
        <v>Missing</v>
      </c>
      <c r="AB1366" s="89"/>
      <c r="AC1366" s="227" t="str" cm="1">
        <f t="array" ref="AC1366">IF(D1366=0,"Blank",_xlfn.IFS('3 Model Input'!E$61=1,(V1366*G1366)/T1366,'3 Model Input'!E$61=2,(W1366*G1366)/T1366,'3 Model Input'!E$61=3,(X1366*G1366)/T1366,'3 Model Input'!E$61=4,(Y1366*G1366)/T1366,'3 Model Input'!E$61=5,(Z1366*G1366)/T1366, ISTEXT('3 Model Input'!E$61),"Missing",'3 Model Input'!E$61=6,(AA1366*G1366)/T1366))</f>
        <v>Blank</v>
      </c>
      <c r="AD1366" s="202" t="str">
        <f t="shared" si="237"/>
        <v>Blank</v>
      </c>
      <c r="AE1366" s="202" t="str">
        <f t="shared" si="238"/>
        <v>Blank</v>
      </c>
      <c r="AF1366" s="217" t="str">
        <f t="shared" si="239"/>
        <v>Blank</v>
      </c>
      <c r="AG1366" s="9" t="str" cm="1">
        <f t="array" ref="AG1366">_xlfn.IFS(ISNUMBER(AC1366), "", ISNUMBER(SEARCH("Blank", AC1366)), "", ISERROR(AC1366), "Bad input on tab 3")</f>
        <v/>
      </c>
    </row>
    <row r="1367" spans="2:33" ht="15" customHeight="1" x14ac:dyDescent="0.75">
      <c r="B1367" s="205" t="str">
        <f>'5 Driver Data'!B1367</f>
        <v>1359</v>
      </c>
      <c r="C1367" s="193">
        <f>'5 Driver Data'!C1367</f>
        <v>0</v>
      </c>
      <c r="D1367" s="192">
        <f>'5 Driver Data'!D1367</f>
        <v>0</v>
      </c>
      <c r="E1367" s="191">
        <f>'5 Driver Data'!E1367</f>
        <v>0</v>
      </c>
      <c r="F1367" s="191">
        <f>'5 Driver Data'!F1367</f>
        <v>0</v>
      </c>
      <c r="G1367" s="191">
        <f>'5 Driver Data'!G1367</f>
        <v>0</v>
      </c>
      <c r="H1367" s="191">
        <f>'5 Driver Data'!H1367</f>
        <v>0</v>
      </c>
      <c r="I1367" s="191">
        <f>'5 Driver Data'!I1367</f>
        <v>0</v>
      </c>
      <c r="J1367" s="191">
        <f>'5 Driver Data'!J1367</f>
        <v>0</v>
      </c>
      <c r="K1367" s="206">
        <f>'5 Driver Data'!K1367</f>
        <v>0</v>
      </c>
      <c r="L1367" s="1"/>
      <c r="M1367" s="216" t="str">
        <f>IF(D1367=0,"Blank",'3 Model Input'!E$44*'3 Model Input'!E$45)</f>
        <v>Blank</v>
      </c>
      <c r="N1367" s="197" t="str">
        <f t="shared" si="230"/>
        <v>Blank</v>
      </c>
      <c r="O1367" s="197" t="str">
        <f>IF(D1367=0,"Blank",'3 Model Input'!E$49*(1-'3 Model Input'!E$51))</f>
        <v>Blank</v>
      </c>
      <c r="P1367" s="197" t="str">
        <f t="shared" si="231"/>
        <v>Blank</v>
      </c>
      <c r="Q1367" s="197" t="str">
        <f>IF(D1367=0,"Blank",IF(D1367="BEV",E1367*(1-'3 Model Input'!E$54), E1367))</f>
        <v>Blank</v>
      </c>
      <c r="R1367" s="198" t="str">
        <f>IF(D1367=0,"Blank",IF(D1367="PHEV",F1367/G1367,F1367*(1-'3 Model Input'!E$54)/G1367))</f>
        <v>Blank</v>
      </c>
      <c r="S1367" s="198" t="str">
        <f>IF(D1367=0,"Blank",IF(D1367="PHEV",MIN(M1367,E1367),MIN(M1367,(E1367*(1-'3 Model Input'!E$54)))))</f>
        <v>Blank</v>
      </c>
      <c r="T1367" s="217" t="str">
        <f t="shared" si="232"/>
        <v>Blank</v>
      </c>
      <c r="U1367" s="89"/>
      <c r="V1367" s="216" t="str">
        <f>IF(D1367=0,"Blank",P1367*'3 Model Input'!E$50)</f>
        <v>Blank</v>
      </c>
      <c r="W1367" s="197" t="str">
        <f t="shared" si="233"/>
        <v>Blank</v>
      </c>
      <c r="X1367" s="197" t="str">
        <f t="shared" si="234"/>
        <v>Blank</v>
      </c>
      <c r="Y1367" s="197" t="str">
        <f t="shared" si="235"/>
        <v>Blank</v>
      </c>
      <c r="Z1367" s="197" t="str">
        <f t="shared" si="236"/>
        <v>Blank</v>
      </c>
      <c r="AA1367" s="223" t="str" cm="1">
        <f t="array" ref="AA1367">_xlfn.IFS(ISTEXT('3 Model Input'!F$70),"Missing",ISTEXT('3 Model Input'!I$70),"Missing",ISNUMBER('3 Model Input'!K$70),'3 Model Input'!K$70*P1367)</f>
        <v>Missing</v>
      </c>
      <c r="AB1367" s="89"/>
      <c r="AC1367" s="227" t="str" cm="1">
        <f t="array" ref="AC1367">IF(D1367=0,"Blank",_xlfn.IFS('3 Model Input'!E$61=1,(V1367*G1367)/T1367,'3 Model Input'!E$61=2,(W1367*G1367)/T1367,'3 Model Input'!E$61=3,(X1367*G1367)/T1367,'3 Model Input'!E$61=4,(Y1367*G1367)/T1367,'3 Model Input'!E$61=5,(Z1367*G1367)/T1367, ISTEXT('3 Model Input'!E$61),"Missing",'3 Model Input'!E$61=6,(AA1367*G1367)/T1367))</f>
        <v>Blank</v>
      </c>
      <c r="AD1367" s="202" t="str">
        <f t="shared" si="237"/>
        <v>Blank</v>
      </c>
      <c r="AE1367" s="202" t="str">
        <f t="shared" si="238"/>
        <v>Blank</v>
      </c>
      <c r="AF1367" s="217" t="str">
        <f t="shared" si="239"/>
        <v>Blank</v>
      </c>
      <c r="AG1367" s="9" t="str" cm="1">
        <f t="array" ref="AG1367">_xlfn.IFS(ISNUMBER(AC1367), "", ISNUMBER(SEARCH("Blank", AC1367)), "", ISERROR(AC1367), "Bad input on tab 3")</f>
        <v/>
      </c>
    </row>
    <row r="1368" spans="2:33" ht="15" customHeight="1" x14ac:dyDescent="0.75">
      <c r="B1368" s="205" t="str">
        <f>'5 Driver Data'!B1368</f>
        <v>1360</v>
      </c>
      <c r="C1368" s="193">
        <f>'5 Driver Data'!C1368</f>
        <v>0</v>
      </c>
      <c r="D1368" s="192">
        <f>'5 Driver Data'!D1368</f>
        <v>0</v>
      </c>
      <c r="E1368" s="191">
        <f>'5 Driver Data'!E1368</f>
        <v>0</v>
      </c>
      <c r="F1368" s="191">
        <f>'5 Driver Data'!F1368</f>
        <v>0</v>
      </c>
      <c r="G1368" s="191">
        <f>'5 Driver Data'!G1368</f>
        <v>0</v>
      </c>
      <c r="H1368" s="191">
        <f>'5 Driver Data'!H1368</f>
        <v>0</v>
      </c>
      <c r="I1368" s="191">
        <f>'5 Driver Data'!I1368</f>
        <v>0</v>
      </c>
      <c r="J1368" s="191">
        <f>'5 Driver Data'!J1368</f>
        <v>0</v>
      </c>
      <c r="K1368" s="206">
        <f>'5 Driver Data'!K1368</f>
        <v>0</v>
      </c>
      <c r="L1368" s="1"/>
      <c r="M1368" s="216" t="str">
        <f>IF(D1368=0,"Blank",'3 Model Input'!E$44*'3 Model Input'!E$45)</f>
        <v>Blank</v>
      </c>
      <c r="N1368" s="197" t="str">
        <f t="shared" si="230"/>
        <v>Blank</v>
      </c>
      <c r="O1368" s="197" t="str">
        <f>IF(D1368=0,"Blank",'3 Model Input'!E$49*(1-'3 Model Input'!E$51))</f>
        <v>Blank</v>
      </c>
      <c r="P1368" s="197" t="str">
        <f t="shared" si="231"/>
        <v>Blank</v>
      </c>
      <c r="Q1368" s="197" t="str">
        <f>IF(D1368=0,"Blank",IF(D1368="BEV",E1368*(1-'3 Model Input'!E$54), E1368))</f>
        <v>Blank</v>
      </c>
      <c r="R1368" s="198" t="str">
        <f>IF(D1368=0,"Blank",IF(D1368="PHEV",F1368/G1368,F1368*(1-'3 Model Input'!E$54)/G1368))</f>
        <v>Blank</v>
      </c>
      <c r="S1368" s="198" t="str">
        <f>IF(D1368=0,"Blank",IF(D1368="PHEV",MIN(M1368,E1368),MIN(M1368,(E1368*(1-'3 Model Input'!E$54)))))</f>
        <v>Blank</v>
      </c>
      <c r="T1368" s="217" t="str">
        <f t="shared" si="232"/>
        <v>Blank</v>
      </c>
      <c r="U1368" s="89"/>
      <c r="V1368" s="216" t="str">
        <f>IF(D1368=0,"Blank",P1368*'3 Model Input'!E$50)</f>
        <v>Blank</v>
      </c>
      <c r="W1368" s="197" t="str">
        <f t="shared" si="233"/>
        <v>Blank</v>
      </c>
      <c r="X1368" s="197" t="str">
        <f t="shared" si="234"/>
        <v>Blank</v>
      </c>
      <c r="Y1368" s="197" t="str">
        <f t="shared" si="235"/>
        <v>Blank</v>
      </c>
      <c r="Z1368" s="197" t="str">
        <f t="shared" si="236"/>
        <v>Blank</v>
      </c>
      <c r="AA1368" s="223" t="str" cm="1">
        <f t="array" ref="AA1368">_xlfn.IFS(ISTEXT('3 Model Input'!F$70),"Missing",ISTEXT('3 Model Input'!I$70),"Missing",ISNUMBER('3 Model Input'!K$70),'3 Model Input'!K$70*P1368)</f>
        <v>Missing</v>
      </c>
      <c r="AB1368" s="89"/>
      <c r="AC1368" s="227" t="str" cm="1">
        <f t="array" ref="AC1368">IF(D1368=0,"Blank",_xlfn.IFS('3 Model Input'!E$61=1,(V1368*G1368)/T1368,'3 Model Input'!E$61=2,(W1368*G1368)/T1368,'3 Model Input'!E$61=3,(X1368*G1368)/T1368,'3 Model Input'!E$61=4,(Y1368*G1368)/T1368,'3 Model Input'!E$61=5,(Z1368*G1368)/T1368, ISTEXT('3 Model Input'!E$61),"Missing",'3 Model Input'!E$61=6,(AA1368*G1368)/T1368))</f>
        <v>Blank</v>
      </c>
      <c r="AD1368" s="202" t="str">
        <f t="shared" si="237"/>
        <v>Blank</v>
      </c>
      <c r="AE1368" s="202" t="str">
        <f t="shared" si="238"/>
        <v>Blank</v>
      </c>
      <c r="AF1368" s="217" t="str">
        <f t="shared" si="239"/>
        <v>Blank</v>
      </c>
      <c r="AG1368" s="9" t="str" cm="1">
        <f t="array" ref="AG1368">_xlfn.IFS(ISNUMBER(AC1368), "", ISNUMBER(SEARCH("Blank", AC1368)), "", ISERROR(AC1368), "Bad input on tab 3")</f>
        <v/>
      </c>
    </row>
    <row r="1369" spans="2:33" ht="15" customHeight="1" x14ac:dyDescent="0.75">
      <c r="B1369" s="205" t="str">
        <f>'5 Driver Data'!B1369</f>
        <v>1361</v>
      </c>
      <c r="C1369" s="193">
        <f>'5 Driver Data'!C1369</f>
        <v>0</v>
      </c>
      <c r="D1369" s="192">
        <f>'5 Driver Data'!D1369</f>
        <v>0</v>
      </c>
      <c r="E1369" s="191">
        <f>'5 Driver Data'!E1369</f>
        <v>0</v>
      </c>
      <c r="F1369" s="191">
        <f>'5 Driver Data'!F1369</f>
        <v>0</v>
      </c>
      <c r="G1369" s="191">
        <f>'5 Driver Data'!G1369</f>
        <v>0</v>
      </c>
      <c r="H1369" s="191">
        <f>'5 Driver Data'!H1369</f>
        <v>0</v>
      </c>
      <c r="I1369" s="191">
        <f>'5 Driver Data'!I1369</f>
        <v>0</v>
      </c>
      <c r="J1369" s="191">
        <f>'5 Driver Data'!J1369</f>
        <v>0</v>
      </c>
      <c r="K1369" s="206">
        <f>'5 Driver Data'!K1369</f>
        <v>0</v>
      </c>
      <c r="L1369" s="1"/>
      <c r="M1369" s="216" t="str">
        <f>IF(D1369=0,"Blank",'3 Model Input'!E$44*'3 Model Input'!E$45)</f>
        <v>Blank</v>
      </c>
      <c r="N1369" s="197" t="str">
        <f t="shared" si="230"/>
        <v>Blank</v>
      </c>
      <c r="O1369" s="197" t="str">
        <f>IF(D1369=0,"Blank",'3 Model Input'!E$49*(1-'3 Model Input'!E$51))</f>
        <v>Blank</v>
      </c>
      <c r="P1369" s="197" t="str">
        <f t="shared" si="231"/>
        <v>Blank</v>
      </c>
      <c r="Q1369" s="197" t="str">
        <f>IF(D1369=0,"Blank",IF(D1369="BEV",E1369*(1-'3 Model Input'!E$54), E1369))</f>
        <v>Blank</v>
      </c>
      <c r="R1369" s="198" t="str">
        <f>IF(D1369=0,"Blank",IF(D1369="PHEV",F1369/G1369,F1369*(1-'3 Model Input'!E$54)/G1369))</f>
        <v>Blank</v>
      </c>
      <c r="S1369" s="198" t="str">
        <f>IF(D1369=0,"Blank",IF(D1369="PHEV",MIN(M1369,E1369),MIN(M1369,(E1369*(1-'3 Model Input'!E$54)))))</f>
        <v>Blank</v>
      </c>
      <c r="T1369" s="217" t="str">
        <f t="shared" si="232"/>
        <v>Blank</v>
      </c>
      <c r="U1369" s="89"/>
      <c r="V1369" s="216" t="str">
        <f>IF(D1369=0,"Blank",P1369*'3 Model Input'!E$50)</f>
        <v>Blank</v>
      </c>
      <c r="W1369" s="197" t="str">
        <f t="shared" si="233"/>
        <v>Blank</v>
      </c>
      <c r="X1369" s="197" t="str">
        <f t="shared" si="234"/>
        <v>Blank</v>
      </c>
      <c r="Y1369" s="197" t="str">
        <f t="shared" si="235"/>
        <v>Blank</v>
      </c>
      <c r="Z1369" s="197" t="str">
        <f t="shared" si="236"/>
        <v>Blank</v>
      </c>
      <c r="AA1369" s="223" t="str" cm="1">
        <f t="array" ref="AA1369">_xlfn.IFS(ISTEXT('3 Model Input'!F$70),"Missing",ISTEXT('3 Model Input'!I$70),"Missing",ISNUMBER('3 Model Input'!K$70),'3 Model Input'!K$70*P1369)</f>
        <v>Missing</v>
      </c>
      <c r="AB1369" s="89"/>
      <c r="AC1369" s="227" t="str" cm="1">
        <f t="array" ref="AC1369">IF(D1369=0,"Blank",_xlfn.IFS('3 Model Input'!E$61=1,(V1369*G1369)/T1369,'3 Model Input'!E$61=2,(W1369*G1369)/T1369,'3 Model Input'!E$61=3,(X1369*G1369)/T1369,'3 Model Input'!E$61=4,(Y1369*G1369)/T1369,'3 Model Input'!E$61=5,(Z1369*G1369)/T1369, ISTEXT('3 Model Input'!E$61),"Missing",'3 Model Input'!E$61=6,(AA1369*G1369)/T1369))</f>
        <v>Blank</v>
      </c>
      <c r="AD1369" s="202" t="str">
        <f t="shared" si="237"/>
        <v>Blank</v>
      </c>
      <c r="AE1369" s="202" t="str">
        <f t="shared" si="238"/>
        <v>Blank</v>
      </c>
      <c r="AF1369" s="217" t="str">
        <f t="shared" si="239"/>
        <v>Blank</v>
      </c>
      <c r="AG1369" s="9" t="str" cm="1">
        <f t="array" ref="AG1369">_xlfn.IFS(ISNUMBER(AC1369), "", ISNUMBER(SEARCH("Blank", AC1369)), "", ISERROR(AC1369), "Bad input on tab 3")</f>
        <v/>
      </c>
    </row>
    <row r="1370" spans="2:33" ht="15" customHeight="1" x14ac:dyDescent="0.75">
      <c r="B1370" s="205" t="str">
        <f>'5 Driver Data'!B1370</f>
        <v>1362</v>
      </c>
      <c r="C1370" s="193">
        <f>'5 Driver Data'!C1370</f>
        <v>0</v>
      </c>
      <c r="D1370" s="192">
        <f>'5 Driver Data'!D1370</f>
        <v>0</v>
      </c>
      <c r="E1370" s="191">
        <f>'5 Driver Data'!E1370</f>
        <v>0</v>
      </c>
      <c r="F1370" s="191">
        <f>'5 Driver Data'!F1370</f>
        <v>0</v>
      </c>
      <c r="G1370" s="191">
        <f>'5 Driver Data'!G1370</f>
        <v>0</v>
      </c>
      <c r="H1370" s="191">
        <f>'5 Driver Data'!H1370</f>
        <v>0</v>
      </c>
      <c r="I1370" s="191">
        <f>'5 Driver Data'!I1370</f>
        <v>0</v>
      </c>
      <c r="J1370" s="191">
        <f>'5 Driver Data'!J1370</f>
        <v>0</v>
      </c>
      <c r="K1370" s="206">
        <f>'5 Driver Data'!K1370</f>
        <v>0</v>
      </c>
      <c r="L1370" s="1"/>
      <c r="M1370" s="216" t="str">
        <f>IF(D1370=0,"Blank",'3 Model Input'!E$44*'3 Model Input'!E$45)</f>
        <v>Blank</v>
      </c>
      <c r="N1370" s="197" t="str">
        <f t="shared" si="230"/>
        <v>Blank</v>
      </c>
      <c r="O1370" s="197" t="str">
        <f>IF(D1370=0,"Blank",'3 Model Input'!E$49*(1-'3 Model Input'!E$51))</f>
        <v>Blank</v>
      </c>
      <c r="P1370" s="197" t="str">
        <f t="shared" si="231"/>
        <v>Blank</v>
      </c>
      <c r="Q1370" s="197" t="str">
        <f>IF(D1370=0,"Blank",IF(D1370="BEV",E1370*(1-'3 Model Input'!E$54), E1370))</f>
        <v>Blank</v>
      </c>
      <c r="R1370" s="198" t="str">
        <f>IF(D1370=0,"Blank",IF(D1370="PHEV",F1370/G1370,F1370*(1-'3 Model Input'!E$54)/G1370))</f>
        <v>Blank</v>
      </c>
      <c r="S1370" s="198" t="str">
        <f>IF(D1370=0,"Blank",IF(D1370="PHEV",MIN(M1370,E1370),MIN(M1370,(E1370*(1-'3 Model Input'!E$54)))))</f>
        <v>Blank</v>
      </c>
      <c r="T1370" s="217" t="str">
        <f t="shared" si="232"/>
        <v>Blank</v>
      </c>
      <c r="U1370" s="89"/>
      <c r="V1370" s="216" t="str">
        <f>IF(D1370=0,"Blank",P1370*'3 Model Input'!E$50)</f>
        <v>Blank</v>
      </c>
      <c r="W1370" s="197" t="str">
        <f t="shared" si="233"/>
        <v>Blank</v>
      </c>
      <c r="X1370" s="197" t="str">
        <f t="shared" si="234"/>
        <v>Blank</v>
      </c>
      <c r="Y1370" s="197" t="str">
        <f t="shared" si="235"/>
        <v>Blank</v>
      </c>
      <c r="Z1370" s="197" t="str">
        <f t="shared" si="236"/>
        <v>Blank</v>
      </c>
      <c r="AA1370" s="223" t="str" cm="1">
        <f t="array" ref="AA1370">_xlfn.IFS(ISTEXT('3 Model Input'!F$70),"Missing",ISTEXT('3 Model Input'!I$70),"Missing",ISNUMBER('3 Model Input'!K$70),'3 Model Input'!K$70*P1370)</f>
        <v>Missing</v>
      </c>
      <c r="AB1370" s="89"/>
      <c r="AC1370" s="227" t="str" cm="1">
        <f t="array" ref="AC1370">IF(D1370=0,"Blank",_xlfn.IFS('3 Model Input'!E$61=1,(V1370*G1370)/T1370,'3 Model Input'!E$61=2,(W1370*G1370)/T1370,'3 Model Input'!E$61=3,(X1370*G1370)/T1370,'3 Model Input'!E$61=4,(Y1370*G1370)/T1370,'3 Model Input'!E$61=5,(Z1370*G1370)/T1370, ISTEXT('3 Model Input'!E$61),"Missing",'3 Model Input'!E$61=6,(AA1370*G1370)/T1370))</f>
        <v>Blank</v>
      </c>
      <c r="AD1370" s="202" t="str">
        <f t="shared" si="237"/>
        <v>Blank</v>
      </c>
      <c r="AE1370" s="202" t="str">
        <f t="shared" si="238"/>
        <v>Blank</v>
      </c>
      <c r="AF1370" s="217" t="str">
        <f t="shared" si="239"/>
        <v>Blank</v>
      </c>
      <c r="AG1370" s="9" t="str" cm="1">
        <f t="array" ref="AG1370">_xlfn.IFS(ISNUMBER(AC1370), "", ISNUMBER(SEARCH("Blank", AC1370)), "", ISERROR(AC1370), "Bad input on tab 3")</f>
        <v/>
      </c>
    </row>
    <row r="1371" spans="2:33" ht="15" customHeight="1" x14ac:dyDescent="0.75">
      <c r="B1371" s="205" t="str">
        <f>'5 Driver Data'!B1371</f>
        <v>1363</v>
      </c>
      <c r="C1371" s="193">
        <f>'5 Driver Data'!C1371</f>
        <v>0</v>
      </c>
      <c r="D1371" s="192">
        <f>'5 Driver Data'!D1371</f>
        <v>0</v>
      </c>
      <c r="E1371" s="191">
        <f>'5 Driver Data'!E1371</f>
        <v>0</v>
      </c>
      <c r="F1371" s="191">
        <f>'5 Driver Data'!F1371</f>
        <v>0</v>
      </c>
      <c r="G1371" s="191">
        <f>'5 Driver Data'!G1371</f>
        <v>0</v>
      </c>
      <c r="H1371" s="191">
        <f>'5 Driver Data'!H1371</f>
        <v>0</v>
      </c>
      <c r="I1371" s="191">
        <f>'5 Driver Data'!I1371</f>
        <v>0</v>
      </c>
      <c r="J1371" s="191">
        <f>'5 Driver Data'!J1371</f>
        <v>0</v>
      </c>
      <c r="K1371" s="206">
        <f>'5 Driver Data'!K1371</f>
        <v>0</v>
      </c>
      <c r="L1371" s="1"/>
      <c r="M1371" s="216" t="str">
        <f>IF(D1371=0,"Blank",'3 Model Input'!E$44*'3 Model Input'!E$45)</f>
        <v>Blank</v>
      </c>
      <c r="N1371" s="197" t="str">
        <f t="shared" si="230"/>
        <v>Blank</v>
      </c>
      <c r="O1371" s="197" t="str">
        <f>IF(D1371=0,"Blank",'3 Model Input'!E$49*(1-'3 Model Input'!E$51))</f>
        <v>Blank</v>
      </c>
      <c r="P1371" s="197" t="str">
        <f t="shared" si="231"/>
        <v>Blank</v>
      </c>
      <c r="Q1371" s="197" t="str">
        <f>IF(D1371=0,"Blank",IF(D1371="BEV",E1371*(1-'3 Model Input'!E$54), E1371))</f>
        <v>Blank</v>
      </c>
      <c r="R1371" s="198" t="str">
        <f>IF(D1371=0,"Blank",IF(D1371="PHEV",F1371/G1371,F1371*(1-'3 Model Input'!E$54)/G1371))</f>
        <v>Blank</v>
      </c>
      <c r="S1371" s="198" t="str">
        <f>IF(D1371=0,"Blank",IF(D1371="PHEV",MIN(M1371,E1371),MIN(M1371,(E1371*(1-'3 Model Input'!E$54)))))</f>
        <v>Blank</v>
      </c>
      <c r="T1371" s="217" t="str">
        <f t="shared" si="232"/>
        <v>Blank</v>
      </c>
      <c r="U1371" s="89"/>
      <c r="V1371" s="216" t="str">
        <f>IF(D1371=0,"Blank",P1371*'3 Model Input'!E$50)</f>
        <v>Blank</v>
      </c>
      <c r="W1371" s="197" t="str">
        <f t="shared" si="233"/>
        <v>Blank</v>
      </c>
      <c r="X1371" s="197" t="str">
        <f t="shared" si="234"/>
        <v>Blank</v>
      </c>
      <c r="Y1371" s="197" t="str">
        <f t="shared" si="235"/>
        <v>Blank</v>
      </c>
      <c r="Z1371" s="197" t="str">
        <f t="shared" si="236"/>
        <v>Blank</v>
      </c>
      <c r="AA1371" s="223" t="str" cm="1">
        <f t="array" ref="AA1371">_xlfn.IFS(ISTEXT('3 Model Input'!F$70),"Missing",ISTEXT('3 Model Input'!I$70),"Missing",ISNUMBER('3 Model Input'!K$70),'3 Model Input'!K$70*P1371)</f>
        <v>Missing</v>
      </c>
      <c r="AB1371" s="89"/>
      <c r="AC1371" s="227" t="str" cm="1">
        <f t="array" ref="AC1371">IF(D1371=0,"Blank",_xlfn.IFS('3 Model Input'!E$61=1,(V1371*G1371)/T1371,'3 Model Input'!E$61=2,(W1371*G1371)/T1371,'3 Model Input'!E$61=3,(X1371*G1371)/T1371,'3 Model Input'!E$61=4,(Y1371*G1371)/T1371,'3 Model Input'!E$61=5,(Z1371*G1371)/T1371, ISTEXT('3 Model Input'!E$61),"Missing",'3 Model Input'!E$61=6,(AA1371*G1371)/T1371))</f>
        <v>Blank</v>
      </c>
      <c r="AD1371" s="202" t="str">
        <f t="shared" si="237"/>
        <v>Blank</v>
      </c>
      <c r="AE1371" s="202" t="str">
        <f t="shared" si="238"/>
        <v>Blank</v>
      </c>
      <c r="AF1371" s="217" t="str">
        <f t="shared" si="239"/>
        <v>Blank</v>
      </c>
      <c r="AG1371" s="9" t="str" cm="1">
        <f t="array" ref="AG1371">_xlfn.IFS(ISNUMBER(AC1371), "", ISNUMBER(SEARCH("Blank", AC1371)), "", ISERROR(AC1371), "Bad input on tab 3")</f>
        <v/>
      </c>
    </row>
    <row r="1372" spans="2:33" ht="15" customHeight="1" x14ac:dyDescent="0.75">
      <c r="B1372" s="205" t="str">
        <f>'5 Driver Data'!B1372</f>
        <v>1364</v>
      </c>
      <c r="C1372" s="193">
        <f>'5 Driver Data'!C1372</f>
        <v>0</v>
      </c>
      <c r="D1372" s="192">
        <f>'5 Driver Data'!D1372</f>
        <v>0</v>
      </c>
      <c r="E1372" s="191">
        <f>'5 Driver Data'!E1372</f>
        <v>0</v>
      </c>
      <c r="F1372" s="191">
        <f>'5 Driver Data'!F1372</f>
        <v>0</v>
      </c>
      <c r="G1372" s="191">
        <f>'5 Driver Data'!G1372</f>
        <v>0</v>
      </c>
      <c r="H1372" s="191">
        <f>'5 Driver Data'!H1372</f>
        <v>0</v>
      </c>
      <c r="I1372" s="191">
        <f>'5 Driver Data'!I1372</f>
        <v>0</v>
      </c>
      <c r="J1372" s="191">
        <f>'5 Driver Data'!J1372</f>
        <v>0</v>
      </c>
      <c r="K1372" s="206">
        <f>'5 Driver Data'!K1372</f>
        <v>0</v>
      </c>
      <c r="L1372" s="1"/>
      <c r="M1372" s="216" t="str">
        <f>IF(D1372=0,"Blank",'3 Model Input'!E$44*'3 Model Input'!E$45)</f>
        <v>Blank</v>
      </c>
      <c r="N1372" s="197" t="str">
        <f t="shared" si="230"/>
        <v>Blank</v>
      </c>
      <c r="O1372" s="197" t="str">
        <f>IF(D1372=0,"Blank",'3 Model Input'!E$49*(1-'3 Model Input'!E$51))</f>
        <v>Blank</v>
      </c>
      <c r="P1372" s="197" t="str">
        <f t="shared" si="231"/>
        <v>Blank</v>
      </c>
      <c r="Q1372" s="197" t="str">
        <f>IF(D1372=0,"Blank",IF(D1372="BEV",E1372*(1-'3 Model Input'!E$54), E1372))</f>
        <v>Blank</v>
      </c>
      <c r="R1372" s="198" t="str">
        <f>IF(D1372=0,"Blank",IF(D1372="PHEV",F1372/G1372,F1372*(1-'3 Model Input'!E$54)/G1372))</f>
        <v>Blank</v>
      </c>
      <c r="S1372" s="198" t="str">
        <f>IF(D1372=0,"Blank",IF(D1372="PHEV",MIN(M1372,E1372),MIN(M1372,(E1372*(1-'3 Model Input'!E$54)))))</f>
        <v>Blank</v>
      </c>
      <c r="T1372" s="217" t="str">
        <f t="shared" si="232"/>
        <v>Blank</v>
      </c>
      <c r="U1372" s="89"/>
      <c r="V1372" s="216" t="str">
        <f>IF(D1372=0,"Blank",P1372*'3 Model Input'!E$50)</f>
        <v>Blank</v>
      </c>
      <c r="W1372" s="197" t="str">
        <f t="shared" si="233"/>
        <v>Blank</v>
      </c>
      <c r="X1372" s="197" t="str">
        <f t="shared" si="234"/>
        <v>Blank</v>
      </c>
      <c r="Y1372" s="197" t="str">
        <f t="shared" si="235"/>
        <v>Blank</v>
      </c>
      <c r="Z1372" s="197" t="str">
        <f t="shared" si="236"/>
        <v>Blank</v>
      </c>
      <c r="AA1372" s="223" t="str" cm="1">
        <f t="array" ref="AA1372">_xlfn.IFS(ISTEXT('3 Model Input'!F$70),"Missing",ISTEXT('3 Model Input'!I$70),"Missing",ISNUMBER('3 Model Input'!K$70),'3 Model Input'!K$70*P1372)</f>
        <v>Missing</v>
      </c>
      <c r="AB1372" s="89"/>
      <c r="AC1372" s="227" t="str" cm="1">
        <f t="array" ref="AC1372">IF(D1372=0,"Blank",_xlfn.IFS('3 Model Input'!E$61=1,(V1372*G1372)/T1372,'3 Model Input'!E$61=2,(W1372*G1372)/T1372,'3 Model Input'!E$61=3,(X1372*G1372)/T1372,'3 Model Input'!E$61=4,(Y1372*G1372)/T1372,'3 Model Input'!E$61=5,(Z1372*G1372)/T1372, ISTEXT('3 Model Input'!E$61),"Missing",'3 Model Input'!E$61=6,(AA1372*G1372)/T1372))</f>
        <v>Blank</v>
      </c>
      <c r="AD1372" s="202" t="str">
        <f t="shared" si="237"/>
        <v>Blank</v>
      </c>
      <c r="AE1372" s="202" t="str">
        <f t="shared" si="238"/>
        <v>Blank</v>
      </c>
      <c r="AF1372" s="217" t="str">
        <f t="shared" si="239"/>
        <v>Blank</v>
      </c>
      <c r="AG1372" s="9" t="str" cm="1">
        <f t="array" ref="AG1372">_xlfn.IFS(ISNUMBER(AC1372), "", ISNUMBER(SEARCH("Blank", AC1372)), "", ISERROR(AC1372), "Bad input on tab 3")</f>
        <v/>
      </c>
    </row>
    <row r="1373" spans="2:33" ht="15" customHeight="1" x14ac:dyDescent="0.75">
      <c r="B1373" s="205" t="str">
        <f>'5 Driver Data'!B1373</f>
        <v>1365</v>
      </c>
      <c r="C1373" s="193">
        <f>'5 Driver Data'!C1373</f>
        <v>0</v>
      </c>
      <c r="D1373" s="192">
        <f>'5 Driver Data'!D1373</f>
        <v>0</v>
      </c>
      <c r="E1373" s="191">
        <f>'5 Driver Data'!E1373</f>
        <v>0</v>
      </c>
      <c r="F1373" s="191">
        <f>'5 Driver Data'!F1373</f>
        <v>0</v>
      </c>
      <c r="G1373" s="191">
        <f>'5 Driver Data'!G1373</f>
        <v>0</v>
      </c>
      <c r="H1373" s="191">
        <f>'5 Driver Data'!H1373</f>
        <v>0</v>
      </c>
      <c r="I1373" s="191">
        <f>'5 Driver Data'!I1373</f>
        <v>0</v>
      </c>
      <c r="J1373" s="191">
        <f>'5 Driver Data'!J1373</f>
        <v>0</v>
      </c>
      <c r="K1373" s="206">
        <f>'5 Driver Data'!K1373</f>
        <v>0</v>
      </c>
      <c r="L1373" s="1"/>
      <c r="M1373" s="216" t="str">
        <f>IF(D1373=0,"Blank",'3 Model Input'!E$44*'3 Model Input'!E$45)</f>
        <v>Blank</v>
      </c>
      <c r="N1373" s="197" t="str">
        <f t="shared" si="230"/>
        <v>Blank</v>
      </c>
      <c r="O1373" s="197" t="str">
        <f>IF(D1373=0,"Blank",'3 Model Input'!E$49*(1-'3 Model Input'!E$51))</f>
        <v>Blank</v>
      </c>
      <c r="P1373" s="197" t="str">
        <f t="shared" si="231"/>
        <v>Blank</v>
      </c>
      <c r="Q1373" s="197" t="str">
        <f>IF(D1373=0,"Blank",IF(D1373="BEV",E1373*(1-'3 Model Input'!E$54), E1373))</f>
        <v>Blank</v>
      </c>
      <c r="R1373" s="198" t="str">
        <f>IF(D1373=0,"Blank",IF(D1373="PHEV",F1373/G1373,F1373*(1-'3 Model Input'!E$54)/G1373))</f>
        <v>Blank</v>
      </c>
      <c r="S1373" s="198" t="str">
        <f>IF(D1373=0,"Blank",IF(D1373="PHEV",MIN(M1373,E1373),MIN(M1373,(E1373*(1-'3 Model Input'!E$54)))))</f>
        <v>Blank</v>
      </c>
      <c r="T1373" s="217" t="str">
        <f t="shared" si="232"/>
        <v>Blank</v>
      </c>
      <c r="U1373" s="89"/>
      <c r="V1373" s="216" t="str">
        <f>IF(D1373=0,"Blank",P1373*'3 Model Input'!E$50)</f>
        <v>Blank</v>
      </c>
      <c r="W1373" s="197" t="str">
        <f t="shared" si="233"/>
        <v>Blank</v>
      </c>
      <c r="X1373" s="197" t="str">
        <f t="shared" si="234"/>
        <v>Blank</v>
      </c>
      <c r="Y1373" s="197" t="str">
        <f t="shared" si="235"/>
        <v>Blank</v>
      </c>
      <c r="Z1373" s="197" t="str">
        <f t="shared" si="236"/>
        <v>Blank</v>
      </c>
      <c r="AA1373" s="223" t="str" cm="1">
        <f t="array" ref="AA1373">_xlfn.IFS(ISTEXT('3 Model Input'!F$70),"Missing",ISTEXT('3 Model Input'!I$70),"Missing",ISNUMBER('3 Model Input'!K$70),'3 Model Input'!K$70*P1373)</f>
        <v>Missing</v>
      </c>
      <c r="AB1373" s="89"/>
      <c r="AC1373" s="227" t="str" cm="1">
        <f t="array" ref="AC1373">IF(D1373=0,"Blank",_xlfn.IFS('3 Model Input'!E$61=1,(V1373*G1373)/T1373,'3 Model Input'!E$61=2,(W1373*G1373)/T1373,'3 Model Input'!E$61=3,(X1373*G1373)/T1373,'3 Model Input'!E$61=4,(Y1373*G1373)/T1373,'3 Model Input'!E$61=5,(Z1373*G1373)/T1373, ISTEXT('3 Model Input'!E$61),"Missing",'3 Model Input'!E$61=6,(AA1373*G1373)/T1373))</f>
        <v>Blank</v>
      </c>
      <c r="AD1373" s="202" t="str">
        <f t="shared" si="237"/>
        <v>Blank</v>
      </c>
      <c r="AE1373" s="202" t="str">
        <f t="shared" si="238"/>
        <v>Blank</v>
      </c>
      <c r="AF1373" s="217" t="str">
        <f t="shared" si="239"/>
        <v>Blank</v>
      </c>
      <c r="AG1373" s="9" t="str" cm="1">
        <f t="array" ref="AG1373">_xlfn.IFS(ISNUMBER(AC1373), "", ISNUMBER(SEARCH("Blank", AC1373)), "", ISERROR(AC1373), "Bad input on tab 3")</f>
        <v/>
      </c>
    </row>
    <row r="1374" spans="2:33" ht="15" customHeight="1" x14ac:dyDescent="0.75">
      <c r="B1374" s="205" t="str">
        <f>'5 Driver Data'!B1374</f>
        <v>1366</v>
      </c>
      <c r="C1374" s="193">
        <f>'5 Driver Data'!C1374</f>
        <v>0</v>
      </c>
      <c r="D1374" s="192">
        <f>'5 Driver Data'!D1374</f>
        <v>0</v>
      </c>
      <c r="E1374" s="191">
        <f>'5 Driver Data'!E1374</f>
        <v>0</v>
      </c>
      <c r="F1374" s="191">
        <f>'5 Driver Data'!F1374</f>
        <v>0</v>
      </c>
      <c r="G1374" s="191">
        <f>'5 Driver Data'!G1374</f>
        <v>0</v>
      </c>
      <c r="H1374" s="191">
        <f>'5 Driver Data'!H1374</f>
        <v>0</v>
      </c>
      <c r="I1374" s="191">
        <f>'5 Driver Data'!I1374</f>
        <v>0</v>
      </c>
      <c r="J1374" s="191">
        <f>'5 Driver Data'!J1374</f>
        <v>0</v>
      </c>
      <c r="K1374" s="206">
        <f>'5 Driver Data'!K1374</f>
        <v>0</v>
      </c>
      <c r="L1374" s="1"/>
      <c r="M1374" s="216" t="str">
        <f>IF(D1374=0,"Blank",'3 Model Input'!E$44*'3 Model Input'!E$45)</f>
        <v>Blank</v>
      </c>
      <c r="N1374" s="197" t="str">
        <f t="shared" si="230"/>
        <v>Blank</v>
      </c>
      <c r="O1374" s="197" t="str">
        <f>IF(D1374=0,"Blank",'3 Model Input'!E$49*(1-'3 Model Input'!E$51))</f>
        <v>Blank</v>
      </c>
      <c r="P1374" s="197" t="str">
        <f t="shared" si="231"/>
        <v>Blank</v>
      </c>
      <c r="Q1374" s="197" t="str">
        <f>IF(D1374=0,"Blank",IF(D1374="BEV",E1374*(1-'3 Model Input'!E$54), E1374))</f>
        <v>Blank</v>
      </c>
      <c r="R1374" s="198" t="str">
        <f>IF(D1374=0,"Blank",IF(D1374="PHEV",F1374/G1374,F1374*(1-'3 Model Input'!E$54)/G1374))</f>
        <v>Blank</v>
      </c>
      <c r="S1374" s="198" t="str">
        <f>IF(D1374=0,"Blank",IF(D1374="PHEV",MIN(M1374,E1374),MIN(M1374,(E1374*(1-'3 Model Input'!E$54)))))</f>
        <v>Blank</v>
      </c>
      <c r="T1374" s="217" t="str">
        <f t="shared" si="232"/>
        <v>Blank</v>
      </c>
      <c r="U1374" s="89"/>
      <c r="V1374" s="216" t="str">
        <f>IF(D1374=0,"Blank",P1374*'3 Model Input'!E$50)</f>
        <v>Blank</v>
      </c>
      <c r="W1374" s="197" t="str">
        <f t="shared" si="233"/>
        <v>Blank</v>
      </c>
      <c r="X1374" s="197" t="str">
        <f t="shared" si="234"/>
        <v>Blank</v>
      </c>
      <c r="Y1374" s="197" t="str">
        <f t="shared" si="235"/>
        <v>Blank</v>
      </c>
      <c r="Z1374" s="197" t="str">
        <f t="shared" si="236"/>
        <v>Blank</v>
      </c>
      <c r="AA1374" s="223" t="str" cm="1">
        <f t="array" ref="AA1374">_xlfn.IFS(ISTEXT('3 Model Input'!F$70),"Missing",ISTEXT('3 Model Input'!I$70),"Missing",ISNUMBER('3 Model Input'!K$70),'3 Model Input'!K$70*P1374)</f>
        <v>Missing</v>
      </c>
      <c r="AB1374" s="89"/>
      <c r="AC1374" s="227" t="str" cm="1">
        <f t="array" ref="AC1374">IF(D1374=0,"Blank",_xlfn.IFS('3 Model Input'!E$61=1,(V1374*G1374)/T1374,'3 Model Input'!E$61=2,(W1374*G1374)/T1374,'3 Model Input'!E$61=3,(X1374*G1374)/T1374,'3 Model Input'!E$61=4,(Y1374*G1374)/T1374,'3 Model Input'!E$61=5,(Z1374*G1374)/T1374, ISTEXT('3 Model Input'!E$61),"Missing",'3 Model Input'!E$61=6,(AA1374*G1374)/T1374))</f>
        <v>Blank</v>
      </c>
      <c r="AD1374" s="202" t="str">
        <f t="shared" si="237"/>
        <v>Blank</v>
      </c>
      <c r="AE1374" s="202" t="str">
        <f t="shared" si="238"/>
        <v>Blank</v>
      </c>
      <c r="AF1374" s="217" t="str">
        <f t="shared" si="239"/>
        <v>Blank</v>
      </c>
      <c r="AG1374" s="9" t="str" cm="1">
        <f t="array" ref="AG1374">_xlfn.IFS(ISNUMBER(AC1374), "", ISNUMBER(SEARCH("Blank", AC1374)), "", ISERROR(AC1374), "Bad input on tab 3")</f>
        <v/>
      </c>
    </row>
    <row r="1375" spans="2:33" ht="15" customHeight="1" x14ac:dyDescent="0.75">
      <c r="B1375" s="205" t="str">
        <f>'5 Driver Data'!B1375</f>
        <v>1367</v>
      </c>
      <c r="C1375" s="193">
        <f>'5 Driver Data'!C1375</f>
        <v>0</v>
      </c>
      <c r="D1375" s="192">
        <f>'5 Driver Data'!D1375</f>
        <v>0</v>
      </c>
      <c r="E1375" s="191">
        <f>'5 Driver Data'!E1375</f>
        <v>0</v>
      </c>
      <c r="F1375" s="191">
        <f>'5 Driver Data'!F1375</f>
        <v>0</v>
      </c>
      <c r="G1375" s="191">
        <f>'5 Driver Data'!G1375</f>
        <v>0</v>
      </c>
      <c r="H1375" s="191">
        <f>'5 Driver Data'!H1375</f>
        <v>0</v>
      </c>
      <c r="I1375" s="191">
        <f>'5 Driver Data'!I1375</f>
        <v>0</v>
      </c>
      <c r="J1375" s="191">
        <f>'5 Driver Data'!J1375</f>
        <v>0</v>
      </c>
      <c r="K1375" s="206">
        <f>'5 Driver Data'!K1375</f>
        <v>0</v>
      </c>
      <c r="L1375" s="1"/>
      <c r="M1375" s="216" t="str">
        <f>IF(D1375=0,"Blank",'3 Model Input'!E$44*'3 Model Input'!E$45)</f>
        <v>Blank</v>
      </c>
      <c r="N1375" s="197" t="str">
        <f t="shared" si="230"/>
        <v>Blank</v>
      </c>
      <c r="O1375" s="197" t="str">
        <f>IF(D1375=0,"Blank",'3 Model Input'!E$49*(1-'3 Model Input'!E$51))</f>
        <v>Blank</v>
      </c>
      <c r="P1375" s="197" t="str">
        <f t="shared" si="231"/>
        <v>Blank</v>
      </c>
      <c r="Q1375" s="197" t="str">
        <f>IF(D1375=0,"Blank",IF(D1375="BEV",E1375*(1-'3 Model Input'!E$54), E1375))</f>
        <v>Blank</v>
      </c>
      <c r="R1375" s="198" t="str">
        <f>IF(D1375=0,"Blank",IF(D1375="PHEV",F1375/G1375,F1375*(1-'3 Model Input'!E$54)/G1375))</f>
        <v>Blank</v>
      </c>
      <c r="S1375" s="198" t="str">
        <f>IF(D1375=0,"Blank",IF(D1375="PHEV",MIN(M1375,E1375),MIN(M1375,(E1375*(1-'3 Model Input'!E$54)))))</f>
        <v>Blank</v>
      </c>
      <c r="T1375" s="217" t="str">
        <f t="shared" si="232"/>
        <v>Blank</v>
      </c>
      <c r="U1375" s="89"/>
      <c r="V1375" s="216" t="str">
        <f>IF(D1375=0,"Blank",P1375*'3 Model Input'!E$50)</f>
        <v>Blank</v>
      </c>
      <c r="W1375" s="197" t="str">
        <f t="shared" si="233"/>
        <v>Blank</v>
      </c>
      <c r="X1375" s="197" t="str">
        <f t="shared" si="234"/>
        <v>Blank</v>
      </c>
      <c r="Y1375" s="197" t="str">
        <f t="shared" si="235"/>
        <v>Blank</v>
      </c>
      <c r="Z1375" s="197" t="str">
        <f t="shared" si="236"/>
        <v>Blank</v>
      </c>
      <c r="AA1375" s="223" t="str" cm="1">
        <f t="array" ref="AA1375">_xlfn.IFS(ISTEXT('3 Model Input'!F$70),"Missing",ISTEXT('3 Model Input'!I$70),"Missing",ISNUMBER('3 Model Input'!K$70),'3 Model Input'!K$70*P1375)</f>
        <v>Missing</v>
      </c>
      <c r="AB1375" s="89"/>
      <c r="AC1375" s="227" t="str" cm="1">
        <f t="array" ref="AC1375">IF(D1375=0,"Blank",_xlfn.IFS('3 Model Input'!E$61=1,(V1375*G1375)/T1375,'3 Model Input'!E$61=2,(W1375*G1375)/T1375,'3 Model Input'!E$61=3,(X1375*G1375)/T1375,'3 Model Input'!E$61=4,(Y1375*G1375)/T1375,'3 Model Input'!E$61=5,(Z1375*G1375)/T1375, ISTEXT('3 Model Input'!E$61),"Missing",'3 Model Input'!E$61=6,(AA1375*G1375)/T1375))</f>
        <v>Blank</v>
      </c>
      <c r="AD1375" s="202" t="str">
        <f t="shared" si="237"/>
        <v>Blank</v>
      </c>
      <c r="AE1375" s="202" t="str">
        <f t="shared" si="238"/>
        <v>Blank</v>
      </c>
      <c r="AF1375" s="217" t="str">
        <f t="shared" si="239"/>
        <v>Blank</v>
      </c>
      <c r="AG1375" s="9" t="str" cm="1">
        <f t="array" ref="AG1375">_xlfn.IFS(ISNUMBER(AC1375), "", ISNUMBER(SEARCH("Blank", AC1375)), "", ISERROR(AC1375), "Bad input on tab 3")</f>
        <v/>
      </c>
    </row>
    <row r="1376" spans="2:33" ht="15" customHeight="1" x14ac:dyDescent="0.75">
      <c r="B1376" s="205" t="str">
        <f>'5 Driver Data'!B1376</f>
        <v>1368</v>
      </c>
      <c r="C1376" s="193">
        <f>'5 Driver Data'!C1376</f>
        <v>0</v>
      </c>
      <c r="D1376" s="192">
        <f>'5 Driver Data'!D1376</f>
        <v>0</v>
      </c>
      <c r="E1376" s="191">
        <f>'5 Driver Data'!E1376</f>
        <v>0</v>
      </c>
      <c r="F1376" s="191">
        <f>'5 Driver Data'!F1376</f>
        <v>0</v>
      </c>
      <c r="G1376" s="191">
        <f>'5 Driver Data'!G1376</f>
        <v>0</v>
      </c>
      <c r="H1376" s="191">
        <f>'5 Driver Data'!H1376</f>
        <v>0</v>
      </c>
      <c r="I1376" s="191">
        <f>'5 Driver Data'!I1376</f>
        <v>0</v>
      </c>
      <c r="J1376" s="191">
        <f>'5 Driver Data'!J1376</f>
        <v>0</v>
      </c>
      <c r="K1376" s="206">
        <f>'5 Driver Data'!K1376</f>
        <v>0</v>
      </c>
      <c r="L1376" s="1"/>
      <c r="M1376" s="216" t="str">
        <f>IF(D1376=0,"Blank",'3 Model Input'!E$44*'3 Model Input'!E$45)</f>
        <v>Blank</v>
      </c>
      <c r="N1376" s="197" t="str">
        <f t="shared" si="230"/>
        <v>Blank</v>
      </c>
      <c r="O1376" s="197" t="str">
        <f>IF(D1376=0,"Blank",'3 Model Input'!E$49*(1-'3 Model Input'!E$51))</f>
        <v>Blank</v>
      </c>
      <c r="P1376" s="197" t="str">
        <f t="shared" si="231"/>
        <v>Blank</v>
      </c>
      <c r="Q1376" s="197" t="str">
        <f>IF(D1376=0,"Blank",IF(D1376="BEV",E1376*(1-'3 Model Input'!E$54), E1376))</f>
        <v>Blank</v>
      </c>
      <c r="R1376" s="198" t="str">
        <f>IF(D1376=0,"Blank",IF(D1376="PHEV",F1376/G1376,F1376*(1-'3 Model Input'!E$54)/G1376))</f>
        <v>Blank</v>
      </c>
      <c r="S1376" s="198" t="str">
        <f>IF(D1376=0,"Blank",IF(D1376="PHEV",MIN(M1376,E1376),MIN(M1376,(E1376*(1-'3 Model Input'!E$54)))))</f>
        <v>Blank</v>
      </c>
      <c r="T1376" s="217" t="str">
        <f t="shared" si="232"/>
        <v>Blank</v>
      </c>
      <c r="U1376" s="89"/>
      <c r="V1376" s="216" t="str">
        <f>IF(D1376=0,"Blank",P1376*'3 Model Input'!E$50)</f>
        <v>Blank</v>
      </c>
      <c r="W1376" s="197" t="str">
        <f t="shared" si="233"/>
        <v>Blank</v>
      </c>
      <c r="X1376" s="197" t="str">
        <f t="shared" si="234"/>
        <v>Blank</v>
      </c>
      <c r="Y1376" s="197" t="str">
        <f t="shared" si="235"/>
        <v>Blank</v>
      </c>
      <c r="Z1376" s="197" t="str">
        <f t="shared" si="236"/>
        <v>Blank</v>
      </c>
      <c r="AA1376" s="223" t="str" cm="1">
        <f t="array" ref="AA1376">_xlfn.IFS(ISTEXT('3 Model Input'!F$70),"Missing",ISTEXT('3 Model Input'!I$70),"Missing",ISNUMBER('3 Model Input'!K$70),'3 Model Input'!K$70*P1376)</f>
        <v>Missing</v>
      </c>
      <c r="AB1376" s="89"/>
      <c r="AC1376" s="227" t="str" cm="1">
        <f t="array" ref="AC1376">IF(D1376=0,"Blank",_xlfn.IFS('3 Model Input'!E$61=1,(V1376*G1376)/T1376,'3 Model Input'!E$61=2,(W1376*G1376)/T1376,'3 Model Input'!E$61=3,(X1376*G1376)/T1376,'3 Model Input'!E$61=4,(Y1376*G1376)/T1376,'3 Model Input'!E$61=5,(Z1376*G1376)/T1376, ISTEXT('3 Model Input'!E$61),"Missing",'3 Model Input'!E$61=6,(AA1376*G1376)/T1376))</f>
        <v>Blank</v>
      </c>
      <c r="AD1376" s="202" t="str">
        <f t="shared" si="237"/>
        <v>Blank</v>
      </c>
      <c r="AE1376" s="202" t="str">
        <f t="shared" si="238"/>
        <v>Blank</v>
      </c>
      <c r="AF1376" s="217" t="str">
        <f t="shared" si="239"/>
        <v>Blank</v>
      </c>
      <c r="AG1376" s="9" t="str" cm="1">
        <f t="array" ref="AG1376">_xlfn.IFS(ISNUMBER(AC1376), "", ISNUMBER(SEARCH("Blank", AC1376)), "", ISERROR(AC1376), "Bad input on tab 3")</f>
        <v/>
      </c>
    </row>
    <row r="1377" spans="2:33" ht="15" customHeight="1" x14ac:dyDescent="0.75">
      <c r="B1377" s="205" t="str">
        <f>'5 Driver Data'!B1377</f>
        <v>1369</v>
      </c>
      <c r="C1377" s="193">
        <f>'5 Driver Data'!C1377</f>
        <v>0</v>
      </c>
      <c r="D1377" s="192">
        <f>'5 Driver Data'!D1377</f>
        <v>0</v>
      </c>
      <c r="E1377" s="191">
        <f>'5 Driver Data'!E1377</f>
        <v>0</v>
      </c>
      <c r="F1377" s="191">
        <f>'5 Driver Data'!F1377</f>
        <v>0</v>
      </c>
      <c r="G1377" s="191">
        <f>'5 Driver Data'!G1377</f>
        <v>0</v>
      </c>
      <c r="H1377" s="191">
        <f>'5 Driver Data'!H1377</f>
        <v>0</v>
      </c>
      <c r="I1377" s="191">
        <f>'5 Driver Data'!I1377</f>
        <v>0</v>
      </c>
      <c r="J1377" s="191">
        <f>'5 Driver Data'!J1377</f>
        <v>0</v>
      </c>
      <c r="K1377" s="206">
        <f>'5 Driver Data'!K1377</f>
        <v>0</v>
      </c>
      <c r="L1377" s="1"/>
      <c r="M1377" s="216" t="str">
        <f>IF(D1377=0,"Blank",'3 Model Input'!E$44*'3 Model Input'!E$45)</f>
        <v>Blank</v>
      </c>
      <c r="N1377" s="197" t="str">
        <f t="shared" si="230"/>
        <v>Blank</v>
      </c>
      <c r="O1377" s="197" t="str">
        <f>IF(D1377=0,"Blank",'3 Model Input'!E$49*(1-'3 Model Input'!E$51))</f>
        <v>Blank</v>
      </c>
      <c r="P1377" s="197" t="str">
        <f t="shared" si="231"/>
        <v>Blank</v>
      </c>
      <c r="Q1377" s="197" t="str">
        <f>IF(D1377=0,"Blank",IF(D1377="BEV",E1377*(1-'3 Model Input'!E$54), E1377))</f>
        <v>Blank</v>
      </c>
      <c r="R1377" s="198" t="str">
        <f>IF(D1377=0,"Blank",IF(D1377="PHEV",F1377/G1377,F1377*(1-'3 Model Input'!E$54)/G1377))</f>
        <v>Blank</v>
      </c>
      <c r="S1377" s="198" t="str">
        <f>IF(D1377=0,"Blank",IF(D1377="PHEV",MIN(M1377,E1377),MIN(M1377,(E1377*(1-'3 Model Input'!E$54)))))</f>
        <v>Blank</v>
      </c>
      <c r="T1377" s="217" t="str">
        <f t="shared" si="232"/>
        <v>Blank</v>
      </c>
      <c r="U1377" s="89"/>
      <c r="V1377" s="216" t="str">
        <f>IF(D1377=0,"Blank",P1377*'3 Model Input'!E$50)</f>
        <v>Blank</v>
      </c>
      <c r="W1377" s="197" t="str">
        <f t="shared" si="233"/>
        <v>Blank</v>
      </c>
      <c r="X1377" s="197" t="str">
        <f t="shared" si="234"/>
        <v>Blank</v>
      </c>
      <c r="Y1377" s="197" t="str">
        <f t="shared" si="235"/>
        <v>Blank</v>
      </c>
      <c r="Z1377" s="197" t="str">
        <f t="shared" si="236"/>
        <v>Blank</v>
      </c>
      <c r="AA1377" s="223" t="str" cm="1">
        <f t="array" ref="AA1377">_xlfn.IFS(ISTEXT('3 Model Input'!F$70),"Missing",ISTEXT('3 Model Input'!I$70),"Missing",ISNUMBER('3 Model Input'!K$70),'3 Model Input'!K$70*P1377)</f>
        <v>Missing</v>
      </c>
      <c r="AB1377" s="89"/>
      <c r="AC1377" s="227" t="str" cm="1">
        <f t="array" ref="AC1377">IF(D1377=0,"Blank",_xlfn.IFS('3 Model Input'!E$61=1,(V1377*G1377)/T1377,'3 Model Input'!E$61=2,(W1377*G1377)/T1377,'3 Model Input'!E$61=3,(X1377*G1377)/T1377,'3 Model Input'!E$61=4,(Y1377*G1377)/T1377,'3 Model Input'!E$61=5,(Z1377*G1377)/T1377, ISTEXT('3 Model Input'!E$61),"Missing",'3 Model Input'!E$61=6,(AA1377*G1377)/T1377))</f>
        <v>Blank</v>
      </c>
      <c r="AD1377" s="202" t="str">
        <f t="shared" si="237"/>
        <v>Blank</v>
      </c>
      <c r="AE1377" s="202" t="str">
        <f t="shared" si="238"/>
        <v>Blank</v>
      </c>
      <c r="AF1377" s="217" t="str">
        <f t="shared" si="239"/>
        <v>Blank</v>
      </c>
      <c r="AG1377" s="9" t="str" cm="1">
        <f t="array" ref="AG1377">_xlfn.IFS(ISNUMBER(AC1377), "", ISNUMBER(SEARCH("Blank", AC1377)), "", ISERROR(AC1377), "Bad input on tab 3")</f>
        <v/>
      </c>
    </row>
    <row r="1378" spans="2:33" ht="15" customHeight="1" x14ac:dyDescent="0.75">
      <c r="B1378" s="205" t="str">
        <f>'5 Driver Data'!B1378</f>
        <v>1370</v>
      </c>
      <c r="C1378" s="193">
        <f>'5 Driver Data'!C1378</f>
        <v>0</v>
      </c>
      <c r="D1378" s="192">
        <f>'5 Driver Data'!D1378</f>
        <v>0</v>
      </c>
      <c r="E1378" s="191">
        <f>'5 Driver Data'!E1378</f>
        <v>0</v>
      </c>
      <c r="F1378" s="191">
        <f>'5 Driver Data'!F1378</f>
        <v>0</v>
      </c>
      <c r="G1378" s="191">
        <f>'5 Driver Data'!G1378</f>
        <v>0</v>
      </c>
      <c r="H1378" s="191">
        <f>'5 Driver Data'!H1378</f>
        <v>0</v>
      </c>
      <c r="I1378" s="191">
        <f>'5 Driver Data'!I1378</f>
        <v>0</v>
      </c>
      <c r="J1378" s="191">
        <f>'5 Driver Data'!J1378</f>
        <v>0</v>
      </c>
      <c r="K1378" s="206">
        <f>'5 Driver Data'!K1378</f>
        <v>0</v>
      </c>
      <c r="L1378" s="1"/>
      <c r="M1378" s="216" t="str">
        <f>IF(D1378=0,"Blank",'3 Model Input'!E$44*'3 Model Input'!E$45)</f>
        <v>Blank</v>
      </c>
      <c r="N1378" s="197" t="str">
        <f t="shared" si="230"/>
        <v>Blank</v>
      </c>
      <c r="O1378" s="197" t="str">
        <f>IF(D1378=0,"Blank",'3 Model Input'!E$49*(1-'3 Model Input'!E$51))</f>
        <v>Blank</v>
      </c>
      <c r="P1378" s="197" t="str">
        <f t="shared" si="231"/>
        <v>Blank</v>
      </c>
      <c r="Q1378" s="197" t="str">
        <f>IF(D1378=0,"Blank",IF(D1378="BEV",E1378*(1-'3 Model Input'!E$54), E1378))</f>
        <v>Blank</v>
      </c>
      <c r="R1378" s="198" t="str">
        <f>IF(D1378=0,"Blank",IF(D1378="PHEV",F1378/G1378,F1378*(1-'3 Model Input'!E$54)/G1378))</f>
        <v>Blank</v>
      </c>
      <c r="S1378" s="198" t="str">
        <f>IF(D1378=0,"Blank",IF(D1378="PHEV",MIN(M1378,E1378),MIN(M1378,(E1378*(1-'3 Model Input'!E$54)))))</f>
        <v>Blank</v>
      </c>
      <c r="T1378" s="217" t="str">
        <f t="shared" si="232"/>
        <v>Blank</v>
      </c>
      <c r="U1378" s="89"/>
      <c r="V1378" s="216" t="str">
        <f>IF(D1378=0,"Blank",P1378*'3 Model Input'!E$50)</f>
        <v>Blank</v>
      </c>
      <c r="W1378" s="197" t="str">
        <f t="shared" si="233"/>
        <v>Blank</v>
      </c>
      <c r="X1378" s="197" t="str">
        <f t="shared" si="234"/>
        <v>Blank</v>
      </c>
      <c r="Y1378" s="197" t="str">
        <f t="shared" si="235"/>
        <v>Blank</v>
      </c>
      <c r="Z1378" s="197" t="str">
        <f t="shared" si="236"/>
        <v>Blank</v>
      </c>
      <c r="AA1378" s="223" t="str" cm="1">
        <f t="array" ref="AA1378">_xlfn.IFS(ISTEXT('3 Model Input'!F$70),"Missing",ISTEXT('3 Model Input'!I$70),"Missing",ISNUMBER('3 Model Input'!K$70),'3 Model Input'!K$70*P1378)</f>
        <v>Missing</v>
      </c>
      <c r="AB1378" s="89"/>
      <c r="AC1378" s="227" t="str" cm="1">
        <f t="array" ref="AC1378">IF(D1378=0,"Blank",_xlfn.IFS('3 Model Input'!E$61=1,(V1378*G1378)/T1378,'3 Model Input'!E$61=2,(W1378*G1378)/T1378,'3 Model Input'!E$61=3,(X1378*G1378)/T1378,'3 Model Input'!E$61=4,(Y1378*G1378)/T1378,'3 Model Input'!E$61=5,(Z1378*G1378)/T1378, ISTEXT('3 Model Input'!E$61),"Missing",'3 Model Input'!E$61=6,(AA1378*G1378)/T1378))</f>
        <v>Blank</v>
      </c>
      <c r="AD1378" s="202" t="str">
        <f t="shared" si="237"/>
        <v>Blank</v>
      </c>
      <c r="AE1378" s="202" t="str">
        <f t="shared" si="238"/>
        <v>Blank</v>
      </c>
      <c r="AF1378" s="217" t="str">
        <f t="shared" si="239"/>
        <v>Blank</v>
      </c>
      <c r="AG1378" s="9" t="str" cm="1">
        <f t="array" ref="AG1378">_xlfn.IFS(ISNUMBER(AC1378), "", ISNUMBER(SEARCH("Blank", AC1378)), "", ISERROR(AC1378), "Bad input on tab 3")</f>
        <v/>
      </c>
    </row>
    <row r="1379" spans="2:33" ht="15" customHeight="1" x14ac:dyDescent="0.75">
      <c r="B1379" s="205" t="str">
        <f>'5 Driver Data'!B1379</f>
        <v>1371</v>
      </c>
      <c r="C1379" s="193">
        <f>'5 Driver Data'!C1379</f>
        <v>0</v>
      </c>
      <c r="D1379" s="192">
        <f>'5 Driver Data'!D1379</f>
        <v>0</v>
      </c>
      <c r="E1379" s="191">
        <f>'5 Driver Data'!E1379</f>
        <v>0</v>
      </c>
      <c r="F1379" s="191">
        <f>'5 Driver Data'!F1379</f>
        <v>0</v>
      </c>
      <c r="G1379" s="191">
        <f>'5 Driver Data'!G1379</f>
        <v>0</v>
      </c>
      <c r="H1379" s="191">
        <f>'5 Driver Data'!H1379</f>
        <v>0</v>
      </c>
      <c r="I1379" s="191">
        <f>'5 Driver Data'!I1379</f>
        <v>0</v>
      </c>
      <c r="J1379" s="191">
        <f>'5 Driver Data'!J1379</f>
        <v>0</v>
      </c>
      <c r="K1379" s="206">
        <f>'5 Driver Data'!K1379</f>
        <v>0</v>
      </c>
      <c r="L1379" s="1"/>
      <c r="M1379" s="216" t="str">
        <f>IF(D1379=0,"Blank",'3 Model Input'!E$44*'3 Model Input'!E$45)</f>
        <v>Blank</v>
      </c>
      <c r="N1379" s="197" t="str">
        <f t="shared" si="230"/>
        <v>Blank</v>
      </c>
      <c r="O1379" s="197" t="str">
        <f>IF(D1379=0,"Blank",'3 Model Input'!E$49*(1-'3 Model Input'!E$51))</f>
        <v>Blank</v>
      </c>
      <c r="P1379" s="197" t="str">
        <f t="shared" si="231"/>
        <v>Blank</v>
      </c>
      <c r="Q1379" s="197" t="str">
        <f>IF(D1379=0,"Blank",IF(D1379="BEV",E1379*(1-'3 Model Input'!E$54), E1379))</f>
        <v>Blank</v>
      </c>
      <c r="R1379" s="198" t="str">
        <f>IF(D1379=0,"Blank",IF(D1379="PHEV",F1379/G1379,F1379*(1-'3 Model Input'!E$54)/G1379))</f>
        <v>Blank</v>
      </c>
      <c r="S1379" s="198" t="str">
        <f>IF(D1379=0,"Blank",IF(D1379="PHEV",MIN(M1379,E1379),MIN(M1379,(E1379*(1-'3 Model Input'!E$54)))))</f>
        <v>Blank</v>
      </c>
      <c r="T1379" s="217" t="str">
        <f t="shared" si="232"/>
        <v>Blank</v>
      </c>
      <c r="U1379" s="89"/>
      <c r="V1379" s="216" t="str">
        <f>IF(D1379=0,"Blank",P1379*'3 Model Input'!E$50)</f>
        <v>Blank</v>
      </c>
      <c r="W1379" s="197" t="str">
        <f t="shared" si="233"/>
        <v>Blank</v>
      </c>
      <c r="X1379" s="197" t="str">
        <f t="shared" si="234"/>
        <v>Blank</v>
      </c>
      <c r="Y1379" s="197" t="str">
        <f t="shared" si="235"/>
        <v>Blank</v>
      </c>
      <c r="Z1379" s="197" t="str">
        <f t="shared" si="236"/>
        <v>Blank</v>
      </c>
      <c r="AA1379" s="223" t="str" cm="1">
        <f t="array" ref="AA1379">_xlfn.IFS(ISTEXT('3 Model Input'!F$70),"Missing",ISTEXT('3 Model Input'!I$70),"Missing",ISNUMBER('3 Model Input'!K$70),'3 Model Input'!K$70*P1379)</f>
        <v>Missing</v>
      </c>
      <c r="AB1379" s="89"/>
      <c r="AC1379" s="227" t="str" cm="1">
        <f t="array" ref="AC1379">IF(D1379=0,"Blank",_xlfn.IFS('3 Model Input'!E$61=1,(V1379*G1379)/T1379,'3 Model Input'!E$61=2,(W1379*G1379)/T1379,'3 Model Input'!E$61=3,(X1379*G1379)/T1379,'3 Model Input'!E$61=4,(Y1379*G1379)/T1379,'3 Model Input'!E$61=5,(Z1379*G1379)/T1379, ISTEXT('3 Model Input'!E$61),"Missing",'3 Model Input'!E$61=6,(AA1379*G1379)/T1379))</f>
        <v>Blank</v>
      </c>
      <c r="AD1379" s="202" t="str">
        <f t="shared" si="237"/>
        <v>Blank</v>
      </c>
      <c r="AE1379" s="202" t="str">
        <f t="shared" si="238"/>
        <v>Blank</v>
      </c>
      <c r="AF1379" s="217" t="str">
        <f t="shared" si="239"/>
        <v>Blank</v>
      </c>
      <c r="AG1379" s="9" t="str" cm="1">
        <f t="array" ref="AG1379">_xlfn.IFS(ISNUMBER(AC1379), "", ISNUMBER(SEARCH("Blank", AC1379)), "", ISERROR(AC1379), "Bad input on tab 3")</f>
        <v/>
      </c>
    </row>
    <row r="1380" spans="2:33" ht="15" customHeight="1" x14ac:dyDescent="0.75">
      <c r="B1380" s="205" t="str">
        <f>'5 Driver Data'!B1380</f>
        <v>1372</v>
      </c>
      <c r="C1380" s="193">
        <f>'5 Driver Data'!C1380</f>
        <v>0</v>
      </c>
      <c r="D1380" s="192">
        <f>'5 Driver Data'!D1380</f>
        <v>0</v>
      </c>
      <c r="E1380" s="191">
        <f>'5 Driver Data'!E1380</f>
        <v>0</v>
      </c>
      <c r="F1380" s="191">
        <f>'5 Driver Data'!F1380</f>
        <v>0</v>
      </c>
      <c r="G1380" s="191">
        <f>'5 Driver Data'!G1380</f>
        <v>0</v>
      </c>
      <c r="H1380" s="191">
        <f>'5 Driver Data'!H1380</f>
        <v>0</v>
      </c>
      <c r="I1380" s="191">
        <f>'5 Driver Data'!I1380</f>
        <v>0</v>
      </c>
      <c r="J1380" s="191">
        <f>'5 Driver Data'!J1380</f>
        <v>0</v>
      </c>
      <c r="K1380" s="206">
        <f>'5 Driver Data'!K1380</f>
        <v>0</v>
      </c>
      <c r="L1380" s="1"/>
      <c r="M1380" s="216" t="str">
        <f>IF(D1380=0,"Blank",'3 Model Input'!E$44*'3 Model Input'!E$45)</f>
        <v>Blank</v>
      </c>
      <c r="N1380" s="197" t="str">
        <f t="shared" si="230"/>
        <v>Blank</v>
      </c>
      <c r="O1380" s="197" t="str">
        <f>IF(D1380=0,"Blank",'3 Model Input'!E$49*(1-'3 Model Input'!E$51))</f>
        <v>Blank</v>
      </c>
      <c r="P1380" s="197" t="str">
        <f t="shared" si="231"/>
        <v>Blank</v>
      </c>
      <c r="Q1380" s="197" t="str">
        <f>IF(D1380=0,"Blank",IF(D1380="BEV",E1380*(1-'3 Model Input'!E$54), E1380))</f>
        <v>Blank</v>
      </c>
      <c r="R1380" s="198" t="str">
        <f>IF(D1380=0,"Blank",IF(D1380="PHEV",F1380/G1380,F1380*(1-'3 Model Input'!E$54)/G1380))</f>
        <v>Blank</v>
      </c>
      <c r="S1380" s="198" t="str">
        <f>IF(D1380=0,"Blank",IF(D1380="PHEV",MIN(M1380,E1380),MIN(M1380,(E1380*(1-'3 Model Input'!E$54)))))</f>
        <v>Blank</v>
      </c>
      <c r="T1380" s="217" t="str">
        <f t="shared" si="232"/>
        <v>Blank</v>
      </c>
      <c r="U1380" s="89"/>
      <c r="V1380" s="216" t="str">
        <f>IF(D1380=0,"Blank",P1380*'3 Model Input'!E$50)</f>
        <v>Blank</v>
      </c>
      <c r="W1380" s="197" t="str">
        <f t="shared" si="233"/>
        <v>Blank</v>
      </c>
      <c r="X1380" s="197" t="str">
        <f t="shared" si="234"/>
        <v>Blank</v>
      </c>
      <c r="Y1380" s="197" t="str">
        <f t="shared" si="235"/>
        <v>Blank</v>
      </c>
      <c r="Z1380" s="197" t="str">
        <f t="shared" si="236"/>
        <v>Blank</v>
      </c>
      <c r="AA1380" s="223" t="str" cm="1">
        <f t="array" ref="AA1380">_xlfn.IFS(ISTEXT('3 Model Input'!F$70),"Missing",ISTEXT('3 Model Input'!I$70),"Missing",ISNUMBER('3 Model Input'!K$70),'3 Model Input'!K$70*P1380)</f>
        <v>Missing</v>
      </c>
      <c r="AB1380" s="89"/>
      <c r="AC1380" s="227" t="str" cm="1">
        <f t="array" ref="AC1380">IF(D1380=0,"Blank",_xlfn.IFS('3 Model Input'!E$61=1,(V1380*G1380)/T1380,'3 Model Input'!E$61=2,(W1380*G1380)/T1380,'3 Model Input'!E$61=3,(X1380*G1380)/T1380,'3 Model Input'!E$61=4,(Y1380*G1380)/T1380,'3 Model Input'!E$61=5,(Z1380*G1380)/T1380, ISTEXT('3 Model Input'!E$61),"Missing",'3 Model Input'!E$61=6,(AA1380*G1380)/T1380))</f>
        <v>Blank</v>
      </c>
      <c r="AD1380" s="202" t="str">
        <f t="shared" si="237"/>
        <v>Blank</v>
      </c>
      <c r="AE1380" s="202" t="str">
        <f t="shared" si="238"/>
        <v>Blank</v>
      </c>
      <c r="AF1380" s="217" t="str">
        <f t="shared" si="239"/>
        <v>Blank</v>
      </c>
      <c r="AG1380" s="9" t="str" cm="1">
        <f t="array" ref="AG1380">_xlfn.IFS(ISNUMBER(AC1380), "", ISNUMBER(SEARCH("Blank", AC1380)), "", ISERROR(AC1380), "Bad input on tab 3")</f>
        <v/>
      </c>
    </row>
    <row r="1381" spans="2:33" ht="15" customHeight="1" x14ac:dyDescent="0.75">
      <c r="B1381" s="205" t="str">
        <f>'5 Driver Data'!B1381</f>
        <v>1373</v>
      </c>
      <c r="C1381" s="193">
        <f>'5 Driver Data'!C1381</f>
        <v>0</v>
      </c>
      <c r="D1381" s="192">
        <f>'5 Driver Data'!D1381</f>
        <v>0</v>
      </c>
      <c r="E1381" s="191">
        <f>'5 Driver Data'!E1381</f>
        <v>0</v>
      </c>
      <c r="F1381" s="191">
        <f>'5 Driver Data'!F1381</f>
        <v>0</v>
      </c>
      <c r="G1381" s="191">
        <f>'5 Driver Data'!G1381</f>
        <v>0</v>
      </c>
      <c r="H1381" s="191">
        <f>'5 Driver Data'!H1381</f>
        <v>0</v>
      </c>
      <c r="I1381" s="191">
        <f>'5 Driver Data'!I1381</f>
        <v>0</v>
      </c>
      <c r="J1381" s="191">
        <f>'5 Driver Data'!J1381</f>
        <v>0</v>
      </c>
      <c r="K1381" s="206">
        <f>'5 Driver Data'!K1381</f>
        <v>0</v>
      </c>
      <c r="L1381" s="1"/>
      <c r="M1381" s="216" t="str">
        <f>IF(D1381=0,"Blank",'3 Model Input'!E$44*'3 Model Input'!E$45)</f>
        <v>Blank</v>
      </c>
      <c r="N1381" s="197" t="str">
        <f t="shared" si="230"/>
        <v>Blank</v>
      </c>
      <c r="O1381" s="197" t="str">
        <f>IF(D1381=0,"Blank",'3 Model Input'!E$49*(1-'3 Model Input'!E$51))</f>
        <v>Blank</v>
      </c>
      <c r="P1381" s="197" t="str">
        <f t="shared" si="231"/>
        <v>Blank</v>
      </c>
      <c r="Q1381" s="197" t="str">
        <f>IF(D1381=0,"Blank",IF(D1381="BEV",E1381*(1-'3 Model Input'!E$54), E1381))</f>
        <v>Blank</v>
      </c>
      <c r="R1381" s="198" t="str">
        <f>IF(D1381=0,"Blank",IF(D1381="PHEV",F1381/G1381,F1381*(1-'3 Model Input'!E$54)/G1381))</f>
        <v>Blank</v>
      </c>
      <c r="S1381" s="198" t="str">
        <f>IF(D1381=0,"Blank",IF(D1381="PHEV",MIN(M1381,E1381),MIN(M1381,(E1381*(1-'3 Model Input'!E$54)))))</f>
        <v>Blank</v>
      </c>
      <c r="T1381" s="217" t="str">
        <f t="shared" si="232"/>
        <v>Blank</v>
      </c>
      <c r="U1381" s="89"/>
      <c r="V1381" s="216" t="str">
        <f>IF(D1381=0,"Blank",P1381*'3 Model Input'!E$50)</f>
        <v>Blank</v>
      </c>
      <c r="W1381" s="197" t="str">
        <f t="shared" si="233"/>
        <v>Blank</v>
      </c>
      <c r="X1381" s="197" t="str">
        <f t="shared" si="234"/>
        <v>Blank</v>
      </c>
      <c r="Y1381" s="197" t="str">
        <f t="shared" si="235"/>
        <v>Blank</v>
      </c>
      <c r="Z1381" s="197" t="str">
        <f t="shared" si="236"/>
        <v>Blank</v>
      </c>
      <c r="AA1381" s="223" t="str" cm="1">
        <f t="array" ref="AA1381">_xlfn.IFS(ISTEXT('3 Model Input'!F$70),"Missing",ISTEXT('3 Model Input'!I$70),"Missing",ISNUMBER('3 Model Input'!K$70),'3 Model Input'!K$70*P1381)</f>
        <v>Missing</v>
      </c>
      <c r="AB1381" s="89"/>
      <c r="AC1381" s="227" t="str" cm="1">
        <f t="array" ref="AC1381">IF(D1381=0,"Blank",_xlfn.IFS('3 Model Input'!E$61=1,(V1381*G1381)/T1381,'3 Model Input'!E$61=2,(W1381*G1381)/T1381,'3 Model Input'!E$61=3,(X1381*G1381)/T1381,'3 Model Input'!E$61=4,(Y1381*G1381)/T1381,'3 Model Input'!E$61=5,(Z1381*G1381)/T1381, ISTEXT('3 Model Input'!E$61),"Missing",'3 Model Input'!E$61=6,(AA1381*G1381)/T1381))</f>
        <v>Blank</v>
      </c>
      <c r="AD1381" s="202" t="str">
        <f t="shared" si="237"/>
        <v>Blank</v>
      </c>
      <c r="AE1381" s="202" t="str">
        <f t="shared" si="238"/>
        <v>Blank</v>
      </c>
      <c r="AF1381" s="217" t="str">
        <f t="shared" si="239"/>
        <v>Blank</v>
      </c>
      <c r="AG1381" s="9" t="str" cm="1">
        <f t="array" ref="AG1381">_xlfn.IFS(ISNUMBER(AC1381), "", ISNUMBER(SEARCH("Blank", AC1381)), "", ISERROR(AC1381), "Bad input on tab 3")</f>
        <v/>
      </c>
    </row>
    <row r="1382" spans="2:33" ht="15" customHeight="1" x14ac:dyDescent="0.75">
      <c r="B1382" s="205" t="str">
        <f>'5 Driver Data'!B1382</f>
        <v>1374</v>
      </c>
      <c r="C1382" s="193">
        <f>'5 Driver Data'!C1382</f>
        <v>0</v>
      </c>
      <c r="D1382" s="192">
        <f>'5 Driver Data'!D1382</f>
        <v>0</v>
      </c>
      <c r="E1382" s="191">
        <f>'5 Driver Data'!E1382</f>
        <v>0</v>
      </c>
      <c r="F1382" s="191">
        <f>'5 Driver Data'!F1382</f>
        <v>0</v>
      </c>
      <c r="G1382" s="191">
        <f>'5 Driver Data'!G1382</f>
        <v>0</v>
      </c>
      <c r="H1382" s="191">
        <f>'5 Driver Data'!H1382</f>
        <v>0</v>
      </c>
      <c r="I1382" s="191">
        <f>'5 Driver Data'!I1382</f>
        <v>0</v>
      </c>
      <c r="J1382" s="191">
        <f>'5 Driver Data'!J1382</f>
        <v>0</v>
      </c>
      <c r="K1382" s="206">
        <f>'5 Driver Data'!K1382</f>
        <v>0</v>
      </c>
      <c r="L1382" s="1"/>
      <c r="M1382" s="216" t="str">
        <f>IF(D1382=0,"Blank",'3 Model Input'!E$44*'3 Model Input'!E$45)</f>
        <v>Blank</v>
      </c>
      <c r="N1382" s="197" t="str">
        <f t="shared" si="230"/>
        <v>Blank</v>
      </c>
      <c r="O1382" s="197" t="str">
        <f>IF(D1382=0,"Blank",'3 Model Input'!E$49*(1-'3 Model Input'!E$51))</f>
        <v>Blank</v>
      </c>
      <c r="P1382" s="197" t="str">
        <f t="shared" si="231"/>
        <v>Blank</v>
      </c>
      <c r="Q1382" s="197" t="str">
        <f>IF(D1382=0,"Blank",IF(D1382="BEV",E1382*(1-'3 Model Input'!E$54), E1382))</f>
        <v>Blank</v>
      </c>
      <c r="R1382" s="198" t="str">
        <f>IF(D1382=0,"Blank",IF(D1382="PHEV",F1382/G1382,F1382*(1-'3 Model Input'!E$54)/G1382))</f>
        <v>Blank</v>
      </c>
      <c r="S1382" s="198" t="str">
        <f>IF(D1382=0,"Blank",IF(D1382="PHEV",MIN(M1382,E1382),MIN(M1382,(E1382*(1-'3 Model Input'!E$54)))))</f>
        <v>Blank</v>
      </c>
      <c r="T1382" s="217" t="str">
        <f t="shared" si="232"/>
        <v>Blank</v>
      </c>
      <c r="U1382" s="89"/>
      <c r="V1382" s="216" t="str">
        <f>IF(D1382=0,"Blank",P1382*'3 Model Input'!E$50)</f>
        <v>Blank</v>
      </c>
      <c r="W1382" s="197" t="str">
        <f t="shared" si="233"/>
        <v>Blank</v>
      </c>
      <c r="X1382" s="197" t="str">
        <f t="shared" si="234"/>
        <v>Blank</v>
      </c>
      <c r="Y1382" s="197" t="str">
        <f t="shared" si="235"/>
        <v>Blank</v>
      </c>
      <c r="Z1382" s="197" t="str">
        <f t="shared" si="236"/>
        <v>Blank</v>
      </c>
      <c r="AA1382" s="223" t="str" cm="1">
        <f t="array" ref="AA1382">_xlfn.IFS(ISTEXT('3 Model Input'!F$70),"Missing",ISTEXT('3 Model Input'!I$70),"Missing",ISNUMBER('3 Model Input'!K$70),'3 Model Input'!K$70*P1382)</f>
        <v>Missing</v>
      </c>
      <c r="AB1382" s="89"/>
      <c r="AC1382" s="227" t="str" cm="1">
        <f t="array" ref="AC1382">IF(D1382=0,"Blank",_xlfn.IFS('3 Model Input'!E$61=1,(V1382*G1382)/T1382,'3 Model Input'!E$61=2,(W1382*G1382)/T1382,'3 Model Input'!E$61=3,(X1382*G1382)/T1382,'3 Model Input'!E$61=4,(Y1382*G1382)/T1382,'3 Model Input'!E$61=5,(Z1382*G1382)/T1382, ISTEXT('3 Model Input'!E$61),"Missing",'3 Model Input'!E$61=6,(AA1382*G1382)/T1382))</f>
        <v>Blank</v>
      </c>
      <c r="AD1382" s="202" t="str">
        <f t="shared" si="237"/>
        <v>Blank</v>
      </c>
      <c r="AE1382" s="202" t="str">
        <f t="shared" si="238"/>
        <v>Blank</v>
      </c>
      <c r="AF1382" s="217" t="str">
        <f t="shared" si="239"/>
        <v>Blank</v>
      </c>
      <c r="AG1382" s="9" t="str" cm="1">
        <f t="array" ref="AG1382">_xlfn.IFS(ISNUMBER(AC1382), "", ISNUMBER(SEARCH("Blank", AC1382)), "", ISERROR(AC1382), "Bad input on tab 3")</f>
        <v/>
      </c>
    </row>
    <row r="1383" spans="2:33" ht="15" customHeight="1" x14ac:dyDescent="0.75">
      <c r="B1383" s="205" t="str">
        <f>'5 Driver Data'!B1383</f>
        <v>1375</v>
      </c>
      <c r="C1383" s="193">
        <f>'5 Driver Data'!C1383</f>
        <v>0</v>
      </c>
      <c r="D1383" s="192">
        <f>'5 Driver Data'!D1383</f>
        <v>0</v>
      </c>
      <c r="E1383" s="191">
        <f>'5 Driver Data'!E1383</f>
        <v>0</v>
      </c>
      <c r="F1383" s="191">
        <f>'5 Driver Data'!F1383</f>
        <v>0</v>
      </c>
      <c r="G1383" s="191">
        <f>'5 Driver Data'!G1383</f>
        <v>0</v>
      </c>
      <c r="H1383" s="191">
        <f>'5 Driver Data'!H1383</f>
        <v>0</v>
      </c>
      <c r="I1383" s="191">
        <f>'5 Driver Data'!I1383</f>
        <v>0</v>
      </c>
      <c r="J1383" s="191">
        <f>'5 Driver Data'!J1383</f>
        <v>0</v>
      </c>
      <c r="K1383" s="206">
        <f>'5 Driver Data'!K1383</f>
        <v>0</v>
      </c>
      <c r="L1383" s="1"/>
      <c r="M1383" s="216" t="str">
        <f>IF(D1383=0,"Blank",'3 Model Input'!E$44*'3 Model Input'!E$45)</f>
        <v>Blank</v>
      </c>
      <c r="N1383" s="197" t="str">
        <f t="shared" si="230"/>
        <v>Blank</v>
      </c>
      <c r="O1383" s="197" t="str">
        <f>IF(D1383=0,"Blank",'3 Model Input'!E$49*(1-'3 Model Input'!E$51))</f>
        <v>Blank</v>
      </c>
      <c r="P1383" s="197" t="str">
        <f t="shared" si="231"/>
        <v>Blank</v>
      </c>
      <c r="Q1383" s="197" t="str">
        <f>IF(D1383=0,"Blank",IF(D1383="BEV",E1383*(1-'3 Model Input'!E$54), E1383))</f>
        <v>Blank</v>
      </c>
      <c r="R1383" s="198" t="str">
        <f>IF(D1383=0,"Blank",IF(D1383="PHEV",F1383/G1383,F1383*(1-'3 Model Input'!E$54)/G1383))</f>
        <v>Blank</v>
      </c>
      <c r="S1383" s="198" t="str">
        <f>IF(D1383=0,"Blank",IF(D1383="PHEV",MIN(M1383,E1383),MIN(M1383,(E1383*(1-'3 Model Input'!E$54)))))</f>
        <v>Blank</v>
      </c>
      <c r="T1383" s="217" t="str">
        <f t="shared" si="232"/>
        <v>Blank</v>
      </c>
      <c r="U1383" s="89"/>
      <c r="V1383" s="216" t="str">
        <f>IF(D1383=0,"Blank",P1383*'3 Model Input'!E$50)</f>
        <v>Blank</v>
      </c>
      <c r="W1383" s="197" t="str">
        <f t="shared" si="233"/>
        <v>Blank</v>
      </c>
      <c r="X1383" s="197" t="str">
        <f t="shared" si="234"/>
        <v>Blank</v>
      </c>
      <c r="Y1383" s="197" t="str">
        <f t="shared" si="235"/>
        <v>Blank</v>
      </c>
      <c r="Z1383" s="197" t="str">
        <f t="shared" si="236"/>
        <v>Blank</v>
      </c>
      <c r="AA1383" s="223" t="str" cm="1">
        <f t="array" ref="AA1383">_xlfn.IFS(ISTEXT('3 Model Input'!F$70),"Missing",ISTEXT('3 Model Input'!I$70),"Missing",ISNUMBER('3 Model Input'!K$70),'3 Model Input'!K$70*P1383)</f>
        <v>Missing</v>
      </c>
      <c r="AB1383" s="89"/>
      <c r="AC1383" s="227" t="str" cm="1">
        <f t="array" ref="AC1383">IF(D1383=0,"Blank",_xlfn.IFS('3 Model Input'!E$61=1,(V1383*G1383)/T1383,'3 Model Input'!E$61=2,(W1383*G1383)/T1383,'3 Model Input'!E$61=3,(X1383*G1383)/T1383,'3 Model Input'!E$61=4,(Y1383*G1383)/T1383,'3 Model Input'!E$61=5,(Z1383*G1383)/T1383, ISTEXT('3 Model Input'!E$61),"Missing",'3 Model Input'!E$61=6,(AA1383*G1383)/T1383))</f>
        <v>Blank</v>
      </c>
      <c r="AD1383" s="202" t="str">
        <f t="shared" si="237"/>
        <v>Blank</v>
      </c>
      <c r="AE1383" s="202" t="str">
        <f t="shared" si="238"/>
        <v>Blank</v>
      </c>
      <c r="AF1383" s="217" t="str">
        <f t="shared" si="239"/>
        <v>Blank</v>
      </c>
      <c r="AG1383" s="9" t="str" cm="1">
        <f t="array" ref="AG1383">_xlfn.IFS(ISNUMBER(AC1383), "", ISNUMBER(SEARCH("Blank", AC1383)), "", ISERROR(AC1383), "Bad input on tab 3")</f>
        <v/>
      </c>
    </row>
    <row r="1384" spans="2:33" ht="15" customHeight="1" x14ac:dyDescent="0.75">
      <c r="B1384" s="205" t="str">
        <f>'5 Driver Data'!B1384</f>
        <v>1376</v>
      </c>
      <c r="C1384" s="193">
        <f>'5 Driver Data'!C1384</f>
        <v>0</v>
      </c>
      <c r="D1384" s="192">
        <f>'5 Driver Data'!D1384</f>
        <v>0</v>
      </c>
      <c r="E1384" s="191">
        <f>'5 Driver Data'!E1384</f>
        <v>0</v>
      </c>
      <c r="F1384" s="191">
        <f>'5 Driver Data'!F1384</f>
        <v>0</v>
      </c>
      <c r="G1384" s="191">
        <f>'5 Driver Data'!G1384</f>
        <v>0</v>
      </c>
      <c r="H1384" s="191">
        <f>'5 Driver Data'!H1384</f>
        <v>0</v>
      </c>
      <c r="I1384" s="191">
        <f>'5 Driver Data'!I1384</f>
        <v>0</v>
      </c>
      <c r="J1384" s="191">
        <f>'5 Driver Data'!J1384</f>
        <v>0</v>
      </c>
      <c r="K1384" s="206">
        <f>'5 Driver Data'!K1384</f>
        <v>0</v>
      </c>
      <c r="L1384" s="1"/>
      <c r="M1384" s="216" t="str">
        <f>IF(D1384=0,"Blank",'3 Model Input'!E$44*'3 Model Input'!E$45)</f>
        <v>Blank</v>
      </c>
      <c r="N1384" s="197" t="str">
        <f t="shared" si="230"/>
        <v>Blank</v>
      </c>
      <c r="O1384" s="197" t="str">
        <f>IF(D1384=0,"Blank",'3 Model Input'!E$49*(1-'3 Model Input'!E$51))</f>
        <v>Blank</v>
      </c>
      <c r="P1384" s="197" t="str">
        <f t="shared" si="231"/>
        <v>Blank</v>
      </c>
      <c r="Q1384" s="197" t="str">
        <f>IF(D1384=0,"Blank",IF(D1384="BEV",E1384*(1-'3 Model Input'!E$54), E1384))</f>
        <v>Blank</v>
      </c>
      <c r="R1384" s="198" t="str">
        <f>IF(D1384=0,"Blank",IF(D1384="PHEV",F1384/G1384,F1384*(1-'3 Model Input'!E$54)/G1384))</f>
        <v>Blank</v>
      </c>
      <c r="S1384" s="198" t="str">
        <f>IF(D1384=0,"Blank",IF(D1384="PHEV",MIN(M1384,E1384),MIN(M1384,(E1384*(1-'3 Model Input'!E$54)))))</f>
        <v>Blank</v>
      </c>
      <c r="T1384" s="217" t="str">
        <f t="shared" si="232"/>
        <v>Blank</v>
      </c>
      <c r="U1384" s="89"/>
      <c r="V1384" s="216" t="str">
        <f>IF(D1384=0,"Blank",P1384*'3 Model Input'!E$50)</f>
        <v>Blank</v>
      </c>
      <c r="W1384" s="197" t="str">
        <f t="shared" si="233"/>
        <v>Blank</v>
      </c>
      <c r="X1384" s="197" t="str">
        <f t="shared" si="234"/>
        <v>Blank</v>
      </c>
      <c r="Y1384" s="197" t="str">
        <f t="shared" si="235"/>
        <v>Blank</v>
      </c>
      <c r="Z1384" s="197" t="str">
        <f t="shared" si="236"/>
        <v>Blank</v>
      </c>
      <c r="AA1384" s="223" t="str" cm="1">
        <f t="array" ref="AA1384">_xlfn.IFS(ISTEXT('3 Model Input'!F$70),"Missing",ISTEXT('3 Model Input'!I$70),"Missing",ISNUMBER('3 Model Input'!K$70),'3 Model Input'!K$70*P1384)</f>
        <v>Missing</v>
      </c>
      <c r="AB1384" s="89"/>
      <c r="AC1384" s="227" t="str" cm="1">
        <f t="array" ref="AC1384">IF(D1384=0,"Blank",_xlfn.IFS('3 Model Input'!E$61=1,(V1384*G1384)/T1384,'3 Model Input'!E$61=2,(W1384*G1384)/T1384,'3 Model Input'!E$61=3,(X1384*G1384)/T1384,'3 Model Input'!E$61=4,(Y1384*G1384)/T1384,'3 Model Input'!E$61=5,(Z1384*G1384)/T1384, ISTEXT('3 Model Input'!E$61),"Missing",'3 Model Input'!E$61=6,(AA1384*G1384)/T1384))</f>
        <v>Blank</v>
      </c>
      <c r="AD1384" s="202" t="str">
        <f t="shared" si="237"/>
        <v>Blank</v>
      </c>
      <c r="AE1384" s="202" t="str">
        <f t="shared" si="238"/>
        <v>Blank</v>
      </c>
      <c r="AF1384" s="217" t="str">
        <f t="shared" si="239"/>
        <v>Blank</v>
      </c>
      <c r="AG1384" s="9" t="str" cm="1">
        <f t="array" ref="AG1384">_xlfn.IFS(ISNUMBER(AC1384), "", ISNUMBER(SEARCH("Blank", AC1384)), "", ISERROR(AC1384), "Bad input on tab 3")</f>
        <v/>
      </c>
    </row>
    <row r="1385" spans="2:33" ht="15" customHeight="1" x14ac:dyDescent="0.75">
      <c r="B1385" s="205" t="str">
        <f>'5 Driver Data'!B1385</f>
        <v>1377</v>
      </c>
      <c r="C1385" s="193">
        <f>'5 Driver Data'!C1385</f>
        <v>0</v>
      </c>
      <c r="D1385" s="192">
        <f>'5 Driver Data'!D1385</f>
        <v>0</v>
      </c>
      <c r="E1385" s="191">
        <f>'5 Driver Data'!E1385</f>
        <v>0</v>
      </c>
      <c r="F1385" s="191">
        <f>'5 Driver Data'!F1385</f>
        <v>0</v>
      </c>
      <c r="G1385" s="191">
        <f>'5 Driver Data'!G1385</f>
        <v>0</v>
      </c>
      <c r="H1385" s="191">
        <f>'5 Driver Data'!H1385</f>
        <v>0</v>
      </c>
      <c r="I1385" s="191">
        <f>'5 Driver Data'!I1385</f>
        <v>0</v>
      </c>
      <c r="J1385" s="191">
        <f>'5 Driver Data'!J1385</f>
        <v>0</v>
      </c>
      <c r="K1385" s="206">
        <f>'5 Driver Data'!K1385</f>
        <v>0</v>
      </c>
      <c r="L1385" s="1"/>
      <c r="M1385" s="216" t="str">
        <f>IF(D1385=0,"Blank",'3 Model Input'!E$44*'3 Model Input'!E$45)</f>
        <v>Blank</v>
      </c>
      <c r="N1385" s="197" t="str">
        <f t="shared" si="230"/>
        <v>Blank</v>
      </c>
      <c r="O1385" s="197" t="str">
        <f>IF(D1385=0,"Blank",'3 Model Input'!E$49*(1-'3 Model Input'!E$51))</f>
        <v>Blank</v>
      </c>
      <c r="P1385" s="197" t="str">
        <f t="shared" si="231"/>
        <v>Blank</v>
      </c>
      <c r="Q1385" s="197" t="str">
        <f>IF(D1385=0,"Blank",IF(D1385="BEV",E1385*(1-'3 Model Input'!E$54), E1385))</f>
        <v>Blank</v>
      </c>
      <c r="R1385" s="198" t="str">
        <f>IF(D1385=0,"Blank",IF(D1385="PHEV",F1385/G1385,F1385*(1-'3 Model Input'!E$54)/G1385))</f>
        <v>Blank</v>
      </c>
      <c r="S1385" s="198" t="str">
        <f>IF(D1385=0,"Blank",IF(D1385="PHEV",MIN(M1385,E1385),MIN(M1385,(E1385*(1-'3 Model Input'!E$54)))))</f>
        <v>Blank</v>
      </c>
      <c r="T1385" s="217" t="str">
        <f t="shared" si="232"/>
        <v>Blank</v>
      </c>
      <c r="U1385" s="89"/>
      <c r="V1385" s="216" t="str">
        <f>IF(D1385=0,"Blank",P1385*'3 Model Input'!E$50)</f>
        <v>Blank</v>
      </c>
      <c r="W1385" s="197" t="str">
        <f t="shared" si="233"/>
        <v>Blank</v>
      </c>
      <c r="X1385" s="197" t="str">
        <f t="shared" si="234"/>
        <v>Blank</v>
      </c>
      <c r="Y1385" s="197" t="str">
        <f t="shared" si="235"/>
        <v>Blank</v>
      </c>
      <c r="Z1385" s="197" t="str">
        <f t="shared" si="236"/>
        <v>Blank</v>
      </c>
      <c r="AA1385" s="223" t="str" cm="1">
        <f t="array" ref="AA1385">_xlfn.IFS(ISTEXT('3 Model Input'!F$70),"Missing",ISTEXT('3 Model Input'!I$70),"Missing",ISNUMBER('3 Model Input'!K$70),'3 Model Input'!K$70*P1385)</f>
        <v>Missing</v>
      </c>
      <c r="AB1385" s="89"/>
      <c r="AC1385" s="227" t="str" cm="1">
        <f t="array" ref="AC1385">IF(D1385=0,"Blank",_xlfn.IFS('3 Model Input'!E$61=1,(V1385*G1385)/T1385,'3 Model Input'!E$61=2,(W1385*G1385)/T1385,'3 Model Input'!E$61=3,(X1385*G1385)/T1385,'3 Model Input'!E$61=4,(Y1385*G1385)/T1385,'3 Model Input'!E$61=5,(Z1385*G1385)/T1385, ISTEXT('3 Model Input'!E$61),"Missing",'3 Model Input'!E$61=6,(AA1385*G1385)/T1385))</f>
        <v>Blank</v>
      </c>
      <c r="AD1385" s="202" t="str">
        <f t="shared" si="237"/>
        <v>Blank</v>
      </c>
      <c r="AE1385" s="202" t="str">
        <f t="shared" si="238"/>
        <v>Blank</v>
      </c>
      <c r="AF1385" s="217" t="str">
        <f t="shared" si="239"/>
        <v>Blank</v>
      </c>
      <c r="AG1385" s="9" t="str" cm="1">
        <f t="array" ref="AG1385">_xlfn.IFS(ISNUMBER(AC1385), "", ISNUMBER(SEARCH("Blank", AC1385)), "", ISERROR(AC1385), "Bad input on tab 3")</f>
        <v/>
      </c>
    </row>
    <row r="1386" spans="2:33" ht="15" customHeight="1" x14ac:dyDescent="0.75">
      <c r="B1386" s="205" t="str">
        <f>'5 Driver Data'!B1386</f>
        <v>1378</v>
      </c>
      <c r="C1386" s="193">
        <f>'5 Driver Data'!C1386</f>
        <v>0</v>
      </c>
      <c r="D1386" s="192">
        <f>'5 Driver Data'!D1386</f>
        <v>0</v>
      </c>
      <c r="E1386" s="191">
        <f>'5 Driver Data'!E1386</f>
        <v>0</v>
      </c>
      <c r="F1386" s="191">
        <f>'5 Driver Data'!F1386</f>
        <v>0</v>
      </c>
      <c r="G1386" s="191">
        <f>'5 Driver Data'!G1386</f>
        <v>0</v>
      </c>
      <c r="H1386" s="191">
        <f>'5 Driver Data'!H1386</f>
        <v>0</v>
      </c>
      <c r="I1386" s="191">
        <f>'5 Driver Data'!I1386</f>
        <v>0</v>
      </c>
      <c r="J1386" s="191">
        <f>'5 Driver Data'!J1386</f>
        <v>0</v>
      </c>
      <c r="K1386" s="206">
        <f>'5 Driver Data'!K1386</f>
        <v>0</v>
      </c>
      <c r="L1386" s="1"/>
      <c r="M1386" s="216" t="str">
        <f>IF(D1386=0,"Blank",'3 Model Input'!E$44*'3 Model Input'!E$45)</f>
        <v>Blank</v>
      </c>
      <c r="N1386" s="197" t="str">
        <f t="shared" si="230"/>
        <v>Blank</v>
      </c>
      <c r="O1386" s="197" t="str">
        <f>IF(D1386=0,"Blank",'3 Model Input'!E$49*(1-'3 Model Input'!E$51))</f>
        <v>Blank</v>
      </c>
      <c r="P1386" s="197" t="str">
        <f t="shared" si="231"/>
        <v>Blank</v>
      </c>
      <c r="Q1386" s="197" t="str">
        <f>IF(D1386=0,"Blank",IF(D1386="BEV",E1386*(1-'3 Model Input'!E$54), E1386))</f>
        <v>Blank</v>
      </c>
      <c r="R1386" s="198" t="str">
        <f>IF(D1386=0,"Blank",IF(D1386="PHEV",F1386/G1386,F1386*(1-'3 Model Input'!E$54)/G1386))</f>
        <v>Blank</v>
      </c>
      <c r="S1386" s="198" t="str">
        <f>IF(D1386=0,"Blank",IF(D1386="PHEV",MIN(M1386,E1386),MIN(M1386,(E1386*(1-'3 Model Input'!E$54)))))</f>
        <v>Blank</v>
      </c>
      <c r="T1386" s="217" t="str">
        <f t="shared" si="232"/>
        <v>Blank</v>
      </c>
      <c r="U1386" s="89"/>
      <c r="V1386" s="216" t="str">
        <f>IF(D1386=0,"Blank",P1386*'3 Model Input'!E$50)</f>
        <v>Blank</v>
      </c>
      <c r="W1386" s="197" t="str">
        <f t="shared" si="233"/>
        <v>Blank</v>
      </c>
      <c r="X1386" s="197" t="str">
        <f t="shared" si="234"/>
        <v>Blank</v>
      </c>
      <c r="Y1386" s="197" t="str">
        <f t="shared" si="235"/>
        <v>Blank</v>
      </c>
      <c r="Z1386" s="197" t="str">
        <f t="shared" si="236"/>
        <v>Blank</v>
      </c>
      <c r="AA1386" s="223" t="str" cm="1">
        <f t="array" ref="AA1386">_xlfn.IFS(ISTEXT('3 Model Input'!F$70),"Missing",ISTEXT('3 Model Input'!I$70),"Missing",ISNUMBER('3 Model Input'!K$70),'3 Model Input'!K$70*P1386)</f>
        <v>Missing</v>
      </c>
      <c r="AB1386" s="89"/>
      <c r="AC1386" s="227" t="str" cm="1">
        <f t="array" ref="AC1386">IF(D1386=0,"Blank",_xlfn.IFS('3 Model Input'!E$61=1,(V1386*G1386)/T1386,'3 Model Input'!E$61=2,(W1386*G1386)/T1386,'3 Model Input'!E$61=3,(X1386*G1386)/T1386,'3 Model Input'!E$61=4,(Y1386*G1386)/T1386,'3 Model Input'!E$61=5,(Z1386*G1386)/T1386, ISTEXT('3 Model Input'!E$61),"Missing",'3 Model Input'!E$61=6,(AA1386*G1386)/T1386))</f>
        <v>Blank</v>
      </c>
      <c r="AD1386" s="202" t="str">
        <f t="shared" si="237"/>
        <v>Blank</v>
      </c>
      <c r="AE1386" s="202" t="str">
        <f t="shared" si="238"/>
        <v>Blank</v>
      </c>
      <c r="AF1386" s="217" t="str">
        <f t="shared" si="239"/>
        <v>Blank</v>
      </c>
      <c r="AG1386" s="9" t="str" cm="1">
        <f t="array" ref="AG1386">_xlfn.IFS(ISNUMBER(AC1386), "", ISNUMBER(SEARCH("Blank", AC1386)), "", ISERROR(AC1386), "Bad input on tab 3")</f>
        <v/>
      </c>
    </row>
    <row r="1387" spans="2:33" ht="15" customHeight="1" x14ac:dyDescent="0.75">
      <c r="B1387" s="205" t="str">
        <f>'5 Driver Data'!B1387</f>
        <v>1379</v>
      </c>
      <c r="C1387" s="193">
        <f>'5 Driver Data'!C1387</f>
        <v>0</v>
      </c>
      <c r="D1387" s="192">
        <f>'5 Driver Data'!D1387</f>
        <v>0</v>
      </c>
      <c r="E1387" s="191">
        <f>'5 Driver Data'!E1387</f>
        <v>0</v>
      </c>
      <c r="F1387" s="191">
        <f>'5 Driver Data'!F1387</f>
        <v>0</v>
      </c>
      <c r="G1387" s="191">
        <f>'5 Driver Data'!G1387</f>
        <v>0</v>
      </c>
      <c r="H1387" s="191">
        <f>'5 Driver Data'!H1387</f>
        <v>0</v>
      </c>
      <c r="I1387" s="191">
        <f>'5 Driver Data'!I1387</f>
        <v>0</v>
      </c>
      <c r="J1387" s="191">
        <f>'5 Driver Data'!J1387</f>
        <v>0</v>
      </c>
      <c r="K1387" s="206">
        <f>'5 Driver Data'!K1387</f>
        <v>0</v>
      </c>
      <c r="L1387" s="1"/>
      <c r="M1387" s="216" t="str">
        <f>IF(D1387=0,"Blank",'3 Model Input'!E$44*'3 Model Input'!E$45)</f>
        <v>Blank</v>
      </c>
      <c r="N1387" s="197" t="str">
        <f t="shared" si="230"/>
        <v>Blank</v>
      </c>
      <c r="O1387" s="197" t="str">
        <f>IF(D1387=0,"Blank",'3 Model Input'!E$49*(1-'3 Model Input'!E$51))</f>
        <v>Blank</v>
      </c>
      <c r="P1387" s="197" t="str">
        <f t="shared" si="231"/>
        <v>Blank</v>
      </c>
      <c r="Q1387" s="197" t="str">
        <f>IF(D1387=0,"Blank",IF(D1387="BEV",E1387*(1-'3 Model Input'!E$54), E1387))</f>
        <v>Blank</v>
      </c>
      <c r="R1387" s="198" t="str">
        <f>IF(D1387=0,"Blank",IF(D1387="PHEV",F1387/G1387,F1387*(1-'3 Model Input'!E$54)/G1387))</f>
        <v>Blank</v>
      </c>
      <c r="S1387" s="198" t="str">
        <f>IF(D1387=0,"Blank",IF(D1387="PHEV",MIN(M1387,E1387),MIN(M1387,(E1387*(1-'3 Model Input'!E$54)))))</f>
        <v>Blank</v>
      </c>
      <c r="T1387" s="217" t="str">
        <f t="shared" si="232"/>
        <v>Blank</v>
      </c>
      <c r="U1387" s="89"/>
      <c r="V1387" s="216" t="str">
        <f>IF(D1387=0,"Blank",P1387*'3 Model Input'!E$50)</f>
        <v>Blank</v>
      </c>
      <c r="W1387" s="197" t="str">
        <f t="shared" si="233"/>
        <v>Blank</v>
      </c>
      <c r="X1387" s="197" t="str">
        <f t="shared" si="234"/>
        <v>Blank</v>
      </c>
      <c r="Y1387" s="197" t="str">
        <f t="shared" si="235"/>
        <v>Blank</v>
      </c>
      <c r="Z1387" s="197" t="str">
        <f t="shared" si="236"/>
        <v>Blank</v>
      </c>
      <c r="AA1387" s="223" t="str" cm="1">
        <f t="array" ref="AA1387">_xlfn.IFS(ISTEXT('3 Model Input'!F$70),"Missing",ISTEXT('3 Model Input'!I$70),"Missing",ISNUMBER('3 Model Input'!K$70),'3 Model Input'!K$70*P1387)</f>
        <v>Missing</v>
      </c>
      <c r="AB1387" s="89"/>
      <c r="AC1387" s="227" t="str" cm="1">
        <f t="array" ref="AC1387">IF(D1387=0,"Blank",_xlfn.IFS('3 Model Input'!E$61=1,(V1387*G1387)/T1387,'3 Model Input'!E$61=2,(W1387*G1387)/T1387,'3 Model Input'!E$61=3,(X1387*G1387)/T1387,'3 Model Input'!E$61=4,(Y1387*G1387)/T1387,'3 Model Input'!E$61=5,(Z1387*G1387)/T1387, ISTEXT('3 Model Input'!E$61),"Missing",'3 Model Input'!E$61=6,(AA1387*G1387)/T1387))</f>
        <v>Blank</v>
      </c>
      <c r="AD1387" s="202" t="str">
        <f t="shared" si="237"/>
        <v>Blank</v>
      </c>
      <c r="AE1387" s="202" t="str">
        <f t="shared" si="238"/>
        <v>Blank</v>
      </c>
      <c r="AF1387" s="217" t="str">
        <f t="shared" si="239"/>
        <v>Blank</v>
      </c>
      <c r="AG1387" s="9" t="str" cm="1">
        <f t="array" ref="AG1387">_xlfn.IFS(ISNUMBER(AC1387), "", ISNUMBER(SEARCH("Blank", AC1387)), "", ISERROR(AC1387), "Bad input on tab 3")</f>
        <v/>
      </c>
    </row>
    <row r="1388" spans="2:33" ht="15" customHeight="1" x14ac:dyDescent="0.75">
      <c r="B1388" s="205" t="str">
        <f>'5 Driver Data'!B1388</f>
        <v>1380</v>
      </c>
      <c r="C1388" s="193">
        <f>'5 Driver Data'!C1388</f>
        <v>0</v>
      </c>
      <c r="D1388" s="192">
        <f>'5 Driver Data'!D1388</f>
        <v>0</v>
      </c>
      <c r="E1388" s="191">
        <f>'5 Driver Data'!E1388</f>
        <v>0</v>
      </c>
      <c r="F1388" s="191">
        <f>'5 Driver Data'!F1388</f>
        <v>0</v>
      </c>
      <c r="G1388" s="191">
        <f>'5 Driver Data'!G1388</f>
        <v>0</v>
      </c>
      <c r="H1388" s="191">
        <f>'5 Driver Data'!H1388</f>
        <v>0</v>
      </c>
      <c r="I1388" s="191">
        <f>'5 Driver Data'!I1388</f>
        <v>0</v>
      </c>
      <c r="J1388" s="191">
        <f>'5 Driver Data'!J1388</f>
        <v>0</v>
      </c>
      <c r="K1388" s="206">
        <f>'5 Driver Data'!K1388</f>
        <v>0</v>
      </c>
      <c r="L1388" s="1"/>
      <c r="M1388" s="216" t="str">
        <f>IF(D1388=0,"Blank",'3 Model Input'!E$44*'3 Model Input'!E$45)</f>
        <v>Blank</v>
      </c>
      <c r="N1388" s="197" t="str">
        <f t="shared" si="230"/>
        <v>Blank</v>
      </c>
      <c r="O1388" s="197" t="str">
        <f>IF(D1388=0,"Blank",'3 Model Input'!E$49*(1-'3 Model Input'!E$51))</f>
        <v>Blank</v>
      </c>
      <c r="P1388" s="197" t="str">
        <f t="shared" si="231"/>
        <v>Blank</v>
      </c>
      <c r="Q1388" s="197" t="str">
        <f>IF(D1388=0,"Blank",IF(D1388="BEV",E1388*(1-'3 Model Input'!E$54), E1388))</f>
        <v>Blank</v>
      </c>
      <c r="R1388" s="198" t="str">
        <f>IF(D1388=0,"Blank",IF(D1388="PHEV",F1388/G1388,F1388*(1-'3 Model Input'!E$54)/G1388))</f>
        <v>Blank</v>
      </c>
      <c r="S1388" s="198" t="str">
        <f>IF(D1388=0,"Blank",IF(D1388="PHEV",MIN(M1388,E1388),MIN(M1388,(E1388*(1-'3 Model Input'!E$54)))))</f>
        <v>Blank</v>
      </c>
      <c r="T1388" s="217" t="str">
        <f t="shared" si="232"/>
        <v>Blank</v>
      </c>
      <c r="U1388" s="89"/>
      <c r="V1388" s="216" t="str">
        <f>IF(D1388=0,"Blank",P1388*'3 Model Input'!E$50)</f>
        <v>Blank</v>
      </c>
      <c r="W1388" s="197" t="str">
        <f t="shared" si="233"/>
        <v>Blank</v>
      </c>
      <c r="X1388" s="197" t="str">
        <f t="shared" si="234"/>
        <v>Blank</v>
      </c>
      <c r="Y1388" s="197" t="str">
        <f t="shared" si="235"/>
        <v>Blank</v>
      </c>
      <c r="Z1388" s="197" t="str">
        <f t="shared" si="236"/>
        <v>Blank</v>
      </c>
      <c r="AA1388" s="223" t="str" cm="1">
        <f t="array" ref="AA1388">_xlfn.IFS(ISTEXT('3 Model Input'!F$70),"Missing",ISTEXT('3 Model Input'!I$70),"Missing",ISNUMBER('3 Model Input'!K$70),'3 Model Input'!K$70*P1388)</f>
        <v>Missing</v>
      </c>
      <c r="AB1388" s="89"/>
      <c r="AC1388" s="227" t="str" cm="1">
        <f t="array" ref="AC1388">IF(D1388=0,"Blank",_xlfn.IFS('3 Model Input'!E$61=1,(V1388*G1388)/T1388,'3 Model Input'!E$61=2,(W1388*G1388)/T1388,'3 Model Input'!E$61=3,(X1388*G1388)/T1388,'3 Model Input'!E$61=4,(Y1388*G1388)/T1388,'3 Model Input'!E$61=5,(Z1388*G1388)/T1388, ISTEXT('3 Model Input'!E$61),"Missing",'3 Model Input'!E$61=6,(AA1388*G1388)/T1388))</f>
        <v>Blank</v>
      </c>
      <c r="AD1388" s="202" t="str">
        <f t="shared" si="237"/>
        <v>Blank</v>
      </c>
      <c r="AE1388" s="202" t="str">
        <f t="shared" si="238"/>
        <v>Blank</v>
      </c>
      <c r="AF1388" s="217" t="str">
        <f t="shared" si="239"/>
        <v>Blank</v>
      </c>
      <c r="AG1388" s="9" t="str" cm="1">
        <f t="array" ref="AG1388">_xlfn.IFS(ISNUMBER(AC1388), "", ISNUMBER(SEARCH("Blank", AC1388)), "", ISERROR(AC1388), "Bad input on tab 3")</f>
        <v/>
      </c>
    </row>
    <row r="1389" spans="2:33" ht="15" customHeight="1" x14ac:dyDescent="0.75">
      <c r="B1389" s="205" t="str">
        <f>'5 Driver Data'!B1389</f>
        <v>1381</v>
      </c>
      <c r="C1389" s="193">
        <f>'5 Driver Data'!C1389</f>
        <v>0</v>
      </c>
      <c r="D1389" s="192">
        <f>'5 Driver Data'!D1389</f>
        <v>0</v>
      </c>
      <c r="E1389" s="191">
        <f>'5 Driver Data'!E1389</f>
        <v>0</v>
      </c>
      <c r="F1389" s="191">
        <f>'5 Driver Data'!F1389</f>
        <v>0</v>
      </c>
      <c r="G1389" s="191">
        <f>'5 Driver Data'!G1389</f>
        <v>0</v>
      </c>
      <c r="H1389" s="191">
        <f>'5 Driver Data'!H1389</f>
        <v>0</v>
      </c>
      <c r="I1389" s="191">
        <f>'5 Driver Data'!I1389</f>
        <v>0</v>
      </c>
      <c r="J1389" s="191">
        <f>'5 Driver Data'!J1389</f>
        <v>0</v>
      </c>
      <c r="K1389" s="206">
        <f>'5 Driver Data'!K1389</f>
        <v>0</v>
      </c>
      <c r="L1389" s="1"/>
      <c r="M1389" s="216" t="str">
        <f>IF(D1389=0,"Blank",'3 Model Input'!E$44*'3 Model Input'!E$45)</f>
        <v>Blank</v>
      </c>
      <c r="N1389" s="197" t="str">
        <f t="shared" si="230"/>
        <v>Blank</v>
      </c>
      <c r="O1389" s="197" t="str">
        <f>IF(D1389=0,"Blank",'3 Model Input'!E$49*(1-'3 Model Input'!E$51))</f>
        <v>Blank</v>
      </c>
      <c r="P1389" s="197" t="str">
        <f t="shared" si="231"/>
        <v>Blank</v>
      </c>
      <c r="Q1389" s="197" t="str">
        <f>IF(D1389=0,"Blank",IF(D1389="BEV",E1389*(1-'3 Model Input'!E$54), E1389))</f>
        <v>Blank</v>
      </c>
      <c r="R1389" s="198" t="str">
        <f>IF(D1389=0,"Blank",IF(D1389="PHEV",F1389/G1389,F1389*(1-'3 Model Input'!E$54)/G1389))</f>
        <v>Blank</v>
      </c>
      <c r="S1389" s="198" t="str">
        <f>IF(D1389=0,"Blank",IF(D1389="PHEV",MIN(M1389,E1389),MIN(M1389,(E1389*(1-'3 Model Input'!E$54)))))</f>
        <v>Blank</v>
      </c>
      <c r="T1389" s="217" t="str">
        <f t="shared" si="232"/>
        <v>Blank</v>
      </c>
      <c r="U1389" s="89"/>
      <c r="V1389" s="216" t="str">
        <f>IF(D1389=0,"Blank",P1389*'3 Model Input'!E$50)</f>
        <v>Blank</v>
      </c>
      <c r="W1389" s="197" t="str">
        <f t="shared" si="233"/>
        <v>Blank</v>
      </c>
      <c r="X1389" s="197" t="str">
        <f t="shared" si="234"/>
        <v>Blank</v>
      </c>
      <c r="Y1389" s="197" t="str">
        <f t="shared" si="235"/>
        <v>Blank</v>
      </c>
      <c r="Z1389" s="197" t="str">
        <f t="shared" si="236"/>
        <v>Blank</v>
      </c>
      <c r="AA1389" s="223" t="str" cm="1">
        <f t="array" ref="AA1389">_xlfn.IFS(ISTEXT('3 Model Input'!F$70),"Missing",ISTEXT('3 Model Input'!I$70),"Missing",ISNUMBER('3 Model Input'!K$70),'3 Model Input'!K$70*P1389)</f>
        <v>Missing</v>
      </c>
      <c r="AB1389" s="89"/>
      <c r="AC1389" s="227" t="str" cm="1">
        <f t="array" ref="AC1389">IF(D1389=0,"Blank",_xlfn.IFS('3 Model Input'!E$61=1,(V1389*G1389)/T1389,'3 Model Input'!E$61=2,(W1389*G1389)/T1389,'3 Model Input'!E$61=3,(X1389*G1389)/T1389,'3 Model Input'!E$61=4,(Y1389*G1389)/T1389,'3 Model Input'!E$61=5,(Z1389*G1389)/T1389, ISTEXT('3 Model Input'!E$61),"Missing",'3 Model Input'!E$61=6,(AA1389*G1389)/T1389))</f>
        <v>Blank</v>
      </c>
      <c r="AD1389" s="202" t="str">
        <f t="shared" si="237"/>
        <v>Blank</v>
      </c>
      <c r="AE1389" s="202" t="str">
        <f t="shared" si="238"/>
        <v>Blank</v>
      </c>
      <c r="AF1389" s="217" t="str">
        <f t="shared" si="239"/>
        <v>Blank</v>
      </c>
      <c r="AG1389" s="9" t="str" cm="1">
        <f t="array" ref="AG1389">_xlfn.IFS(ISNUMBER(AC1389), "", ISNUMBER(SEARCH("Blank", AC1389)), "", ISERROR(AC1389), "Bad input on tab 3")</f>
        <v/>
      </c>
    </row>
    <row r="1390" spans="2:33" ht="15" customHeight="1" x14ac:dyDescent="0.75">
      <c r="B1390" s="205" t="str">
        <f>'5 Driver Data'!B1390</f>
        <v>1382</v>
      </c>
      <c r="C1390" s="193">
        <f>'5 Driver Data'!C1390</f>
        <v>0</v>
      </c>
      <c r="D1390" s="192">
        <f>'5 Driver Data'!D1390</f>
        <v>0</v>
      </c>
      <c r="E1390" s="191">
        <f>'5 Driver Data'!E1390</f>
        <v>0</v>
      </c>
      <c r="F1390" s="191">
        <f>'5 Driver Data'!F1390</f>
        <v>0</v>
      </c>
      <c r="G1390" s="191">
        <f>'5 Driver Data'!G1390</f>
        <v>0</v>
      </c>
      <c r="H1390" s="191">
        <f>'5 Driver Data'!H1390</f>
        <v>0</v>
      </c>
      <c r="I1390" s="191">
        <f>'5 Driver Data'!I1390</f>
        <v>0</v>
      </c>
      <c r="J1390" s="191">
        <f>'5 Driver Data'!J1390</f>
        <v>0</v>
      </c>
      <c r="K1390" s="206">
        <f>'5 Driver Data'!K1390</f>
        <v>0</v>
      </c>
      <c r="L1390" s="1"/>
      <c r="M1390" s="216" t="str">
        <f>IF(D1390=0,"Blank",'3 Model Input'!E$44*'3 Model Input'!E$45)</f>
        <v>Blank</v>
      </c>
      <c r="N1390" s="197" t="str">
        <f t="shared" ref="N1390:N1453" si="240">IF(D1390=0,"Blank",H1390*I1390*52)</f>
        <v>Blank</v>
      </c>
      <c r="O1390" s="197" t="str">
        <f>IF(D1390=0,"Blank",'3 Model Input'!E$49*(1-'3 Model Input'!E$51))</f>
        <v>Blank</v>
      </c>
      <c r="P1390" s="197" t="str">
        <f t="shared" ref="P1390:P1453" si="241">IF(D1390=0,"Blank",SUM(N1390:O1390))</f>
        <v>Blank</v>
      </c>
      <c r="Q1390" s="197" t="str">
        <f>IF(D1390=0,"Blank",IF(D1390="BEV",E1390*(1-'3 Model Input'!E$54), E1390))</f>
        <v>Blank</v>
      </c>
      <c r="R1390" s="198" t="str">
        <f>IF(D1390=0,"Blank",IF(D1390="PHEV",F1390/G1390,F1390*(1-'3 Model Input'!E$54)/G1390))</f>
        <v>Blank</v>
      </c>
      <c r="S1390" s="198" t="str">
        <f>IF(D1390=0,"Blank",IF(D1390="PHEV",MIN(M1390,E1390),MIN(M1390,(E1390*(1-'3 Model Input'!E$54)))))</f>
        <v>Blank</v>
      </c>
      <c r="T1390" s="217" t="str">
        <f t="shared" ref="T1390:T1453" si="242">IF(D1390=0,"Blank",MIN(R1390,(S1390/E1390*F1390)))</f>
        <v>Blank</v>
      </c>
      <c r="U1390" s="89"/>
      <c r="V1390" s="216" t="str">
        <f>IF(D1390=0,"Blank",P1390*'3 Model Input'!E$50)</f>
        <v>Blank</v>
      </c>
      <c r="W1390" s="197" t="str">
        <f t="shared" ref="W1390:W1453" si="243">IF(D1390=0,"Blank",V1390*(1-J1390))</f>
        <v>Blank</v>
      </c>
      <c r="X1390" s="197" t="str">
        <f t="shared" ref="X1390:X1453" si="244">P1390</f>
        <v>Blank</v>
      </c>
      <c r="Y1390" s="197" t="str">
        <f t="shared" ref="Y1390:Y1453" si="245">IF(D1390=0,"Blank",P1390*(1-J1390))</f>
        <v>Blank</v>
      </c>
      <c r="Z1390" s="197" t="str">
        <f t="shared" ref="Z1390:Z1453" si="246">IF(D1390=0,"Blank",N1390*K1390)</f>
        <v>Blank</v>
      </c>
      <c r="AA1390" s="223" t="str" cm="1">
        <f t="array" ref="AA1390">_xlfn.IFS(ISTEXT('3 Model Input'!F$70),"Missing",ISTEXT('3 Model Input'!I$70),"Missing",ISNUMBER('3 Model Input'!K$70),'3 Model Input'!K$70*P1390)</f>
        <v>Missing</v>
      </c>
      <c r="AB1390" s="89"/>
      <c r="AC1390" s="227" t="str" cm="1">
        <f t="array" ref="AC1390">IF(D1390=0,"Blank",_xlfn.IFS('3 Model Input'!E$61=1,(V1390*G1390)/T1390,'3 Model Input'!E$61=2,(W1390*G1390)/T1390,'3 Model Input'!E$61=3,(X1390*G1390)/T1390,'3 Model Input'!E$61=4,(Y1390*G1390)/T1390,'3 Model Input'!E$61=5,(Z1390*G1390)/T1390, ISTEXT('3 Model Input'!E$61),"Missing",'3 Model Input'!E$61=6,(AA1390*G1390)/T1390))</f>
        <v>Blank</v>
      </c>
      <c r="AD1390" s="202" t="str">
        <f t="shared" ref="AD1390:AD1453" si="247">IF(D1390=0,"Blank",MIN(SUM(AC1390/52/H1390),1))</f>
        <v>Blank</v>
      </c>
      <c r="AE1390" s="202" t="str">
        <f t="shared" ref="AE1390:AE1453" si="248">IF(D1390=0,"Blank",AD1390*H1390)</f>
        <v>Blank</v>
      </c>
      <c r="AF1390" s="217" t="str">
        <f t="shared" ref="AF1390:AF1453" si="249">IF(D1390=0,"Blank",AC1390*S1390)</f>
        <v>Blank</v>
      </c>
      <c r="AG1390" s="9" t="str" cm="1">
        <f t="array" ref="AG1390">_xlfn.IFS(ISNUMBER(AC1390), "", ISNUMBER(SEARCH("Blank", AC1390)), "", ISERROR(AC1390), "Bad input on tab 3")</f>
        <v/>
      </c>
    </row>
    <row r="1391" spans="2:33" ht="15" customHeight="1" x14ac:dyDescent="0.75">
      <c r="B1391" s="205" t="str">
        <f>'5 Driver Data'!B1391</f>
        <v>1383</v>
      </c>
      <c r="C1391" s="193">
        <f>'5 Driver Data'!C1391</f>
        <v>0</v>
      </c>
      <c r="D1391" s="192">
        <f>'5 Driver Data'!D1391</f>
        <v>0</v>
      </c>
      <c r="E1391" s="191">
        <f>'5 Driver Data'!E1391</f>
        <v>0</v>
      </c>
      <c r="F1391" s="191">
        <f>'5 Driver Data'!F1391</f>
        <v>0</v>
      </c>
      <c r="G1391" s="191">
        <f>'5 Driver Data'!G1391</f>
        <v>0</v>
      </c>
      <c r="H1391" s="191">
        <f>'5 Driver Data'!H1391</f>
        <v>0</v>
      </c>
      <c r="I1391" s="191">
        <f>'5 Driver Data'!I1391</f>
        <v>0</v>
      </c>
      <c r="J1391" s="191">
        <f>'5 Driver Data'!J1391</f>
        <v>0</v>
      </c>
      <c r="K1391" s="206">
        <f>'5 Driver Data'!K1391</f>
        <v>0</v>
      </c>
      <c r="L1391" s="1"/>
      <c r="M1391" s="216" t="str">
        <f>IF(D1391=0,"Blank",'3 Model Input'!E$44*'3 Model Input'!E$45)</f>
        <v>Blank</v>
      </c>
      <c r="N1391" s="197" t="str">
        <f t="shared" si="240"/>
        <v>Blank</v>
      </c>
      <c r="O1391" s="197" t="str">
        <f>IF(D1391=0,"Blank",'3 Model Input'!E$49*(1-'3 Model Input'!E$51))</f>
        <v>Blank</v>
      </c>
      <c r="P1391" s="197" t="str">
        <f t="shared" si="241"/>
        <v>Blank</v>
      </c>
      <c r="Q1391" s="197" t="str">
        <f>IF(D1391=0,"Blank",IF(D1391="BEV",E1391*(1-'3 Model Input'!E$54), E1391))</f>
        <v>Blank</v>
      </c>
      <c r="R1391" s="198" t="str">
        <f>IF(D1391=0,"Blank",IF(D1391="PHEV",F1391/G1391,F1391*(1-'3 Model Input'!E$54)/G1391))</f>
        <v>Blank</v>
      </c>
      <c r="S1391" s="198" t="str">
        <f>IF(D1391=0,"Blank",IF(D1391="PHEV",MIN(M1391,E1391),MIN(M1391,(E1391*(1-'3 Model Input'!E$54)))))</f>
        <v>Blank</v>
      </c>
      <c r="T1391" s="217" t="str">
        <f t="shared" si="242"/>
        <v>Blank</v>
      </c>
      <c r="U1391" s="89"/>
      <c r="V1391" s="216" t="str">
        <f>IF(D1391=0,"Blank",P1391*'3 Model Input'!E$50)</f>
        <v>Blank</v>
      </c>
      <c r="W1391" s="197" t="str">
        <f t="shared" si="243"/>
        <v>Blank</v>
      </c>
      <c r="X1391" s="197" t="str">
        <f t="shared" si="244"/>
        <v>Blank</v>
      </c>
      <c r="Y1391" s="197" t="str">
        <f t="shared" si="245"/>
        <v>Blank</v>
      </c>
      <c r="Z1391" s="197" t="str">
        <f t="shared" si="246"/>
        <v>Blank</v>
      </c>
      <c r="AA1391" s="223" t="str" cm="1">
        <f t="array" ref="AA1391">_xlfn.IFS(ISTEXT('3 Model Input'!F$70),"Missing",ISTEXT('3 Model Input'!I$70),"Missing",ISNUMBER('3 Model Input'!K$70),'3 Model Input'!K$70*P1391)</f>
        <v>Missing</v>
      </c>
      <c r="AB1391" s="89"/>
      <c r="AC1391" s="227" t="str" cm="1">
        <f t="array" ref="AC1391">IF(D1391=0,"Blank",_xlfn.IFS('3 Model Input'!E$61=1,(V1391*G1391)/T1391,'3 Model Input'!E$61=2,(W1391*G1391)/T1391,'3 Model Input'!E$61=3,(X1391*G1391)/T1391,'3 Model Input'!E$61=4,(Y1391*G1391)/T1391,'3 Model Input'!E$61=5,(Z1391*G1391)/T1391, ISTEXT('3 Model Input'!E$61),"Missing",'3 Model Input'!E$61=6,(AA1391*G1391)/T1391))</f>
        <v>Blank</v>
      </c>
      <c r="AD1391" s="202" t="str">
        <f t="shared" si="247"/>
        <v>Blank</v>
      </c>
      <c r="AE1391" s="202" t="str">
        <f t="shared" si="248"/>
        <v>Blank</v>
      </c>
      <c r="AF1391" s="217" t="str">
        <f t="shared" si="249"/>
        <v>Blank</v>
      </c>
      <c r="AG1391" s="9" t="str" cm="1">
        <f t="array" ref="AG1391">_xlfn.IFS(ISNUMBER(AC1391), "", ISNUMBER(SEARCH("Blank", AC1391)), "", ISERROR(AC1391), "Bad input on tab 3")</f>
        <v/>
      </c>
    </row>
    <row r="1392" spans="2:33" ht="15" customHeight="1" x14ac:dyDescent="0.75">
      <c r="B1392" s="205" t="str">
        <f>'5 Driver Data'!B1392</f>
        <v>1384</v>
      </c>
      <c r="C1392" s="193">
        <f>'5 Driver Data'!C1392</f>
        <v>0</v>
      </c>
      <c r="D1392" s="192">
        <f>'5 Driver Data'!D1392</f>
        <v>0</v>
      </c>
      <c r="E1392" s="191">
        <f>'5 Driver Data'!E1392</f>
        <v>0</v>
      </c>
      <c r="F1392" s="191">
        <f>'5 Driver Data'!F1392</f>
        <v>0</v>
      </c>
      <c r="G1392" s="191">
        <f>'5 Driver Data'!G1392</f>
        <v>0</v>
      </c>
      <c r="H1392" s="191">
        <f>'5 Driver Data'!H1392</f>
        <v>0</v>
      </c>
      <c r="I1392" s="191">
        <f>'5 Driver Data'!I1392</f>
        <v>0</v>
      </c>
      <c r="J1392" s="191">
        <f>'5 Driver Data'!J1392</f>
        <v>0</v>
      </c>
      <c r="K1392" s="206">
        <f>'5 Driver Data'!K1392</f>
        <v>0</v>
      </c>
      <c r="L1392" s="1"/>
      <c r="M1392" s="216" t="str">
        <f>IF(D1392=0,"Blank",'3 Model Input'!E$44*'3 Model Input'!E$45)</f>
        <v>Blank</v>
      </c>
      <c r="N1392" s="197" t="str">
        <f t="shared" si="240"/>
        <v>Blank</v>
      </c>
      <c r="O1392" s="197" t="str">
        <f>IF(D1392=0,"Blank",'3 Model Input'!E$49*(1-'3 Model Input'!E$51))</f>
        <v>Blank</v>
      </c>
      <c r="P1392" s="197" t="str">
        <f t="shared" si="241"/>
        <v>Blank</v>
      </c>
      <c r="Q1392" s="197" t="str">
        <f>IF(D1392=0,"Blank",IF(D1392="BEV",E1392*(1-'3 Model Input'!E$54), E1392))</f>
        <v>Blank</v>
      </c>
      <c r="R1392" s="198" t="str">
        <f>IF(D1392=0,"Blank",IF(D1392="PHEV",F1392/G1392,F1392*(1-'3 Model Input'!E$54)/G1392))</f>
        <v>Blank</v>
      </c>
      <c r="S1392" s="198" t="str">
        <f>IF(D1392=0,"Blank",IF(D1392="PHEV",MIN(M1392,E1392),MIN(M1392,(E1392*(1-'3 Model Input'!E$54)))))</f>
        <v>Blank</v>
      </c>
      <c r="T1392" s="217" t="str">
        <f t="shared" si="242"/>
        <v>Blank</v>
      </c>
      <c r="U1392" s="89"/>
      <c r="V1392" s="216" t="str">
        <f>IF(D1392=0,"Blank",P1392*'3 Model Input'!E$50)</f>
        <v>Blank</v>
      </c>
      <c r="W1392" s="197" t="str">
        <f t="shared" si="243"/>
        <v>Blank</v>
      </c>
      <c r="X1392" s="197" t="str">
        <f t="shared" si="244"/>
        <v>Blank</v>
      </c>
      <c r="Y1392" s="197" t="str">
        <f t="shared" si="245"/>
        <v>Blank</v>
      </c>
      <c r="Z1392" s="197" t="str">
        <f t="shared" si="246"/>
        <v>Blank</v>
      </c>
      <c r="AA1392" s="223" t="str" cm="1">
        <f t="array" ref="AA1392">_xlfn.IFS(ISTEXT('3 Model Input'!F$70),"Missing",ISTEXT('3 Model Input'!I$70),"Missing",ISNUMBER('3 Model Input'!K$70),'3 Model Input'!K$70*P1392)</f>
        <v>Missing</v>
      </c>
      <c r="AB1392" s="89"/>
      <c r="AC1392" s="227" t="str" cm="1">
        <f t="array" ref="AC1392">IF(D1392=0,"Blank",_xlfn.IFS('3 Model Input'!E$61=1,(V1392*G1392)/T1392,'3 Model Input'!E$61=2,(W1392*G1392)/T1392,'3 Model Input'!E$61=3,(X1392*G1392)/T1392,'3 Model Input'!E$61=4,(Y1392*G1392)/T1392,'3 Model Input'!E$61=5,(Z1392*G1392)/T1392, ISTEXT('3 Model Input'!E$61),"Missing",'3 Model Input'!E$61=6,(AA1392*G1392)/T1392))</f>
        <v>Blank</v>
      </c>
      <c r="AD1392" s="202" t="str">
        <f t="shared" si="247"/>
        <v>Blank</v>
      </c>
      <c r="AE1392" s="202" t="str">
        <f t="shared" si="248"/>
        <v>Blank</v>
      </c>
      <c r="AF1392" s="217" t="str">
        <f t="shared" si="249"/>
        <v>Blank</v>
      </c>
      <c r="AG1392" s="9" t="str" cm="1">
        <f t="array" ref="AG1392">_xlfn.IFS(ISNUMBER(AC1392), "", ISNUMBER(SEARCH("Blank", AC1392)), "", ISERROR(AC1392), "Bad input on tab 3")</f>
        <v/>
      </c>
    </row>
    <row r="1393" spans="2:33" ht="15" customHeight="1" x14ac:dyDescent="0.75">
      <c r="B1393" s="205" t="str">
        <f>'5 Driver Data'!B1393</f>
        <v>1385</v>
      </c>
      <c r="C1393" s="193">
        <f>'5 Driver Data'!C1393</f>
        <v>0</v>
      </c>
      <c r="D1393" s="192">
        <f>'5 Driver Data'!D1393</f>
        <v>0</v>
      </c>
      <c r="E1393" s="191">
        <f>'5 Driver Data'!E1393</f>
        <v>0</v>
      </c>
      <c r="F1393" s="191">
        <f>'5 Driver Data'!F1393</f>
        <v>0</v>
      </c>
      <c r="G1393" s="191">
        <f>'5 Driver Data'!G1393</f>
        <v>0</v>
      </c>
      <c r="H1393" s="191">
        <f>'5 Driver Data'!H1393</f>
        <v>0</v>
      </c>
      <c r="I1393" s="191">
        <f>'5 Driver Data'!I1393</f>
        <v>0</v>
      </c>
      <c r="J1393" s="191">
        <f>'5 Driver Data'!J1393</f>
        <v>0</v>
      </c>
      <c r="K1393" s="206">
        <f>'5 Driver Data'!K1393</f>
        <v>0</v>
      </c>
      <c r="L1393" s="1"/>
      <c r="M1393" s="216" t="str">
        <f>IF(D1393=0,"Blank",'3 Model Input'!E$44*'3 Model Input'!E$45)</f>
        <v>Blank</v>
      </c>
      <c r="N1393" s="197" t="str">
        <f t="shared" si="240"/>
        <v>Blank</v>
      </c>
      <c r="O1393" s="197" t="str">
        <f>IF(D1393=0,"Blank",'3 Model Input'!E$49*(1-'3 Model Input'!E$51))</f>
        <v>Blank</v>
      </c>
      <c r="P1393" s="197" t="str">
        <f t="shared" si="241"/>
        <v>Blank</v>
      </c>
      <c r="Q1393" s="197" t="str">
        <f>IF(D1393=0,"Blank",IF(D1393="BEV",E1393*(1-'3 Model Input'!E$54), E1393))</f>
        <v>Blank</v>
      </c>
      <c r="R1393" s="198" t="str">
        <f>IF(D1393=0,"Blank",IF(D1393="PHEV",F1393/G1393,F1393*(1-'3 Model Input'!E$54)/G1393))</f>
        <v>Blank</v>
      </c>
      <c r="S1393" s="198" t="str">
        <f>IF(D1393=0,"Blank",IF(D1393="PHEV",MIN(M1393,E1393),MIN(M1393,(E1393*(1-'3 Model Input'!E$54)))))</f>
        <v>Blank</v>
      </c>
      <c r="T1393" s="217" t="str">
        <f t="shared" si="242"/>
        <v>Blank</v>
      </c>
      <c r="U1393" s="89"/>
      <c r="V1393" s="216" t="str">
        <f>IF(D1393=0,"Blank",P1393*'3 Model Input'!E$50)</f>
        <v>Blank</v>
      </c>
      <c r="W1393" s="197" t="str">
        <f t="shared" si="243"/>
        <v>Blank</v>
      </c>
      <c r="X1393" s="197" t="str">
        <f t="shared" si="244"/>
        <v>Blank</v>
      </c>
      <c r="Y1393" s="197" t="str">
        <f t="shared" si="245"/>
        <v>Blank</v>
      </c>
      <c r="Z1393" s="197" t="str">
        <f t="shared" si="246"/>
        <v>Blank</v>
      </c>
      <c r="AA1393" s="223" t="str" cm="1">
        <f t="array" ref="AA1393">_xlfn.IFS(ISTEXT('3 Model Input'!F$70),"Missing",ISTEXT('3 Model Input'!I$70),"Missing",ISNUMBER('3 Model Input'!K$70),'3 Model Input'!K$70*P1393)</f>
        <v>Missing</v>
      </c>
      <c r="AB1393" s="89"/>
      <c r="AC1393" s="227" t="str" cm="1">
        <f t="array" ref="AC1393">IF(D1393=0,"Blank",_xlfn.IFS('3 Model Input'!E$61=1,(V1393*G1393)/T1393,'3 Model Input'!E$61=2,(W1393*G1393)/T1393,'3 Model Input'!E$61=3,(X1393*G1393)/T1393,'3 Model Input'!E$61=4,(Y1393*G1393)/T1393,'3 Model Input'!E$61=5,(Z1393*G1393)/T1393, ISTEXT('3 Model Input'!E$61),"Missing",'3 Model Input'!E$61=6,(AA1393*G1393)/T1393))</f>
        <v>Blank</v>
      </c>
      <c r="AD1393" s="202" t="str">
        <f t="shared" si="247"/>
        <v>Blank</v>
      </c>
      <c r="AE1393" s="202" t="str">
        <f t="shared" si="248"/>
        <v>Blank</v>
      </c>
      <c r="AF1393" s="217" t="str">
        <f t="shared" si="249"/>
        <v>Blank</v>
      </c>
      <c r="AG1393" s="9" t="str" cm="1">
        <f t="array" ref="AG1393">_xlfn.IFS(ISNUMBER(AC1393), "", ISNUMBER(SEARCH("Blank", AC1393)), "", ISERROR(AC1393), "Bad input on tab 3")</f>
        <v/>
      </c>
    </row>
    <row r="1394" spans="2:33" ht="15" customHeight="1" x14ac:dyDescent="0.75">
      <c r="B1394" s="205" t="str">
        <f>'5 Driver Data'!B1394</f>
        <v>1386</v>
      </c>
      <c r="C1394" s="193">
        <f>'5 Driver Data'!C1394</f>
        <v>0</v>
      </c>
      <c r="D1394" s="192">
        <f>'5 Driver Data'!D1394</f>
        <v>0</v>
      </c>
      <c r="E1394" s="191">
        <f>'5 Driver Data'!E1394</f>
        <v>0</v>
      </c>
      <c r="F1394" s="191">
        <f>'5 Driver Data'!F1394</f>
        <v>0</v>
      </c>
      <c r="G1394" s="191">
        <f>'5 Driver Data'!G1394</f>
        <v>0</v>
      </c>
      <c r="H1394" s="191">
        <f>'5 Driver Data'!H1394</f>
        <v>0</v>
      </c>
      <c r="I1394" s="191">
        <f>'5 Driver Data'!I1394</f>
        <v>0</v>
      </c>
      <c r="J1394" s="191">
        <f>'5 Driver Data'!J1394</f>
        <v>0</v>
      </c>
      <c r="K1394" s="206">
        <f>'5 Driver Data'!K1394</f>
        <v>0</v>
      </c>
      <c r="L1394" s="1"/>
      <c r="M1394" s="216" t="str">
        <f>IF(D1394=0,"Blank",'3 Model Input'!E$44*'3 Model Input'!E$45)</f>
        <v>Blank</v>
      </c>
      <c r="N1394" s="197" t="str">
        <f t="shared" si="240"/>
        <v>Blank</v>
      </c>
      <c r="O1394" s="197" t="str">
        <f>IF(D1394=0,"Blank",'3 Model Input'!E$49*(1-'3 Model Input'!E$51))</f>
        <v>Blank</v>
      </c>
      <c r="P1394" s="197" t="str">
        <f t="shared" si="241"/>
        <v>Blank</v>
      </c>
      <c r="Q1394" s="197" t="str">
        <f>IF(D1394=0,"Blank",IF(D1394="BEV",E1394*(1-'3 Model Input'!E$54), E1394))</f>
        <v>Blank</v>
      </c>
      <c r="R1394" s="198" t="str">
        <f>IF(D1394=0,"Blank",IF(D1394="PHEV",F1394/G1394,F1394*(1-'3 Model Input'!E$54)/G1394))</f>
        <v>Blank</v>
      </c>
      <c r="S1394" s="198" t="str">
        <f>IF(D1394=0,"Blank",IF(D1394="PHEV",MIN(M1394,E1394),MIN(M1394,(E1394*(1-'3 Model Input'!E$54)))))</f>
        <v>Blank</v>
      </c>
      <c r="T1394" s="217" t="str">
        <f t="shared" si="242"/>
        <v>Blank</v>
      </c>
      <c r="U1394" s="89"/>
      <c r="V1394" s="216" t="str">
        <f>IF(D1394=0,"Blank",P1394*'3 Model Input'!E$50)</f>
        <v>Blank</v>
      </c>
      <c r="W1394" s="197" t="str">
        <f t="shared" si="243"/>
        <v>Blank</v>
      </c>
      <c r="X1394" s="197" t="str">
        <f t="shared" si="244"/>
        <v>Blank</v>
      </c>
      <c r="Y1394" s="197" t="str">
        <f t="shared" si="245"/>
        <v>Blank</v>
      </c>
      <c r="Z1394" s="197" t="str">
        <f t="shared" si="246"/>
        <v>Blank</v>
      </c>
      <c r="AA1394" s="223" t="str" cm="1">
        <f t="array" ref="AA1394">_xlfn.IFS(ISTEXT('3 Model Input'!F$70),"Missing",ISTEXT('3 Model Input'!I$70),"Missing",ISNUMBER('3 Model Input'!K$70),'3 Model Input'!K$70*P1394)</f>
        <v>Missing</v>
      </c>
      <c r="AB1394" s="89"/>
      <c r="AC1394" s="227" t="str" cm="1">
        <f t="array" ref="AC1394">IF(D1394=0,"Blank",_xlfn.IFS('3 Model Input'!E$61=1,(V1394*G1394)/T1394,'3 Model Input'!E$61=2,(W1394*G1394)/T1394,'3 Model Input'!E$61=3,(X1394*G1394)/T1394,'3 Model Input'!E$61=4,(Y1394*G1394)/T1394,'3 Model Input'!E$61=5,(Z1394*G1394)/T1394, ISTEXT('3 Model Input'!E$61),"Missing",'3 Model Input'!E$61=6,(AA1394*G1394)/T1394))</f>
        <v>Blank</v>
      </c>
      <c r="AD1394" s="202" t="str">
        <f t="shared" si="247"/>
        <v>Blank</v>
      </c>
      <c r="AE1394" s="202" t="str">
        <f t="shared" si="248"/>
        <v>Blank</v>
      </c>
      <c r="AF1394" s="217" t="str">
        <f t="shared" si="249"/>
        <v>Blank</v>
      </c>
      <c r="AG1394" s="9" t="str" cm="1">
        <f t="array" ref="AG1394">_xlfn.IFS(ISNUMBER(AC1394), "", ISNUMBER(SEARCH("Blank", AC1394)), "", ISERROR(AC1394), "Bad input on tab 3")</f>
        <v/>
      </c>
    </row>
    <row r="1395" spans="2:33" ht="15" customHeight="1" x14ac:dyDescent="0.75">
      <c r="B1395" s="205" t="str">
        <f>'5 Driver Data'!B1395</f>
        <v>1387</v>
      </c>
      <c r="C1395" s="193">
        <f>'5 Driver Data'!C1395</f>
        <v>0</v>
      </c>
      <c r="D1395" s="192">
        <f>'5 Driver Data'!D1395</f>
        <v>0</v>
      </c>
      <c r="E1395" s="191">
        <f>'5 Driver Data'!E1395</f>
        <v>0</v>
      </c>
      <c r="F1395" s="191">
        <f>'5 Driver Data'!F1395</f>
        <v>0</v>
      </c>
      <c r="G1395" s="191">
        <f>'5 Driver Data'!G1395</f>
        <v>0</v>
      </c>
      <c r="H1395" s="191">
        <f>'5 Driver Data'!H1395</f>
        <v>0</v>
      </c>
      <c r="I1395" s="191">
        <f>'5 Driver Data'!I1395</f>
        <v>0</v>
      </c>
      <c r="J1395" s="191">
        <f>'5 Driver Data'!J1395</f>
        <v>0</v>
      </c>
      <c r="K1395" s="206">
        <f>'5 Driver Data'!K1395</f>
        <v>0</v>
      </c>
      <c r="L1395" s="1"/>
      <c r="M1395" s="216" t="str">
        <f>IF(D1395=0,"Blank",'3 Model Input'!E$44*'3 Model Input'!E$45)</f>
        <v>Blank</v>
      </c>
      <c r="N1395" s="197" t="str">
        <f t="shared" si="240"/>
        <v>Blank</v>
      </c>
      <c r="O1395" s="197" t="str">
        <f>IF(D1395=0,"Blank",'3 Model Input'!E$49*(1-'3 Model Input'!E$51))</f>
        <v>Blank</v>
      </c>
      <c r="P1395" s="197" t="str">
        <f t="shared" si="241"/>
        <v>Blank</v>
      </c>
      <c r="Q1395" s="197" t="str">
        <f>IF(D1395=0,"Blank",IF(D1395="BEV",E1395*(1-'3 Model Input'!E$54), E1395))</f>
        <v>Blank</v>
      </c>
      <c r="R1395" s="198" t="str">
        <f>IF(D1395=0,"Blank",IF(D1395="PHEV",F1395/G1395,F1395*(1-'3 Model Input'!E$54)/G1395))</f>
        <v>Blank</v>
      </c>
      <c r="S1395" s="198" t="str">
        <f>IF(D1395=0,"Blank",IF(D1395="PHEV",MIN(M1395,E1395),MIN(M1395,(E1395*(1-'3 Model Input'!E$54)))))</f>
        <v>Blank</v>
      </c>
      <c r="T1395" s="217" t="str">
        <f t="shared" si="242"/>
        <v>Blank</v>
      </c>
      <c r="U1395" s="89"/>
      <c r="V1395" s="216" t="str">
        <f>IF(D1395=0,"Blank",P1395*'3 Model Input'!E$50)</f>
        <v>Blank</v>
      </c>
      <c r="W1395" s="197" t="str">
        <f t="shared" si="243"/>
        <v>Blank</v>
      </c>
      <c r="X1395" s="197" t="str">
        <f t="shared" si="244"/>
        <v>Blank</v>
      </c>
      <c r="Y1395" s="197" t="str">
        <f t="shared" si="245"/>
        <v>Blank</v>
      </c>
      <c r="Z1395" s="197" t="str">
        <f t="shared" si="246"/>
        <v>Blank</v>
      </c>
      <c r="AA1395" s="223" t="str" cm="1">
        <f t="array" ref="AA1395">_xlfn.IFS(ISTEXT('3 Model Input'!F$70),"Missing",ISTEXT('3 Model Input'!I$70),"Missing",ISNUMBER('3 Model Input'!K$70),'3 Model Input'!K$70*P1395)</f>
        <v>Missing</v>
      </c>
      <c r="AB1395" s="89"/>
      <c r="AC1395" s="227" t="str" cm="1">
        <f t="array" ref="AC1395">IF(D1395=0,"Blank",_xlfn.IFS('3 Model Input'!E$61=1,(V1395*G1395)/T1395,'3 Model Input'!E$61=2,(W1395*G1395)/T1395,'3 Model Input'!E$61=3,(X1395*G1395)/T1395,'3 Model Input'!E$61=4,(Y1395*G1395)/T1395,'3 Model Input'!E$61=5,(Z1395*G1395)/T1395, ISTEXT('3 Model Input'!E$61),"Missing",'3 Model Input'!E$61=6,(AA1395*G1395)/T1395))</f>
        <v>Blank</v>
      </c>
      <c r="AD1395" s="202" t="str">
        <f t="shared" si="247"/>
        <v>Blank</v>
      </c>
      <c r="AE1395" s="202" t="str">
        <f t="shared" si="248"/>
        <v>Blank</v>
      </c>
      <c r="AF1395" s="217" t="str">
        <f t="shared" si="249"/>
        <v>Blank</v>
      </c>
      <c r="AG1395" s="9" t="str" cm="1">
        <f t="array" ref="AG1395">_xlfn.IFS(ISNUMBER(AC1395), "", ISNUMBER(SEARCH("Blank", AC1395)), "", ISERROR(AC1395), "Bad input on tab 3")</f>
        <v/>
      </c>
    </row>
    <row r="1396" spans="2:33" ht="15" customHeight="1" x14ac:dyDescent="0.75">
      <c r="B1396" s="205" t="str">
        <f>'5 Driver Data'!B1396</f>
        <v>1388</v>
      </c>
      <c r="C1396" s="193">
        <f>'5 Driver Data'!C1396</f>
        <v>0</v>
      </c>
      <c r="D1396" s="192">
        <f>'5 Driver Data'!D1396</f>
        <v>0</v>
      </c>
      <c r="E1396" s="191">
        <f>'5 Driver Data'!E1396</f>
        <v>0</v>
      </c>
      <c r="F1396" s="191">
        <f>'5 Driver Data'!F1396</f>
        <v>0</v>
      </c>
      <c r="G1396" s="191">
        <f>'5 Driver Data'!G1396</f>
        <v>0</v>
      </c>
      <c r="H1396" s="191">
        <f>'5 Driver Data'!H1396</f>
        <v>0</v>
      </c>
      <c r="I1396" s="191">
        <f>'5 Driver Data'!I1396</f>
        <v>0</v>
      </c>
      <c r="J1396" s="191">
        <f>'5 Driver Data'!J1396</f>
        <v>0</v>
      </c>
      <c r="K1396" s="206">
        <f>'5 Driver Data'!K1396</f>
        <v>0</v>
      </c>
      <c r="L1396" s="1"/>
      <c r="M1396" s="216" t="str">
        <f>IF(D1396=0,"Blank",'3 Model Input'!E$44*'3 Model Input'!E$45)</f>
        <v>Blank</v>
      </c>
      <c r="N1396" s="197" t="str">
        <f t="shared" si="240"/>
        <v>Blank</v>
      </c>
      <c r="O1396" s="197" t="str">
        <f>IF(D1396=0,"Blank",'3 Model Input'!E$49*(1-'3 Model Input'!E$51))</f>
        <v>Blank</v>
      </c>
      <c r="P1396" s="197" t="str">
        <f t="shared" si="241"/>
        <v>Blank</v>
      </c>
      <c r="Q1396" s="197" t="str">
        <f>IF(D1396=0,"Blank",IF(D1396="BEV",E1396*(1-'3 Model Input'!E$54), E1396))</f>
        <v>Blank</v>
      </c>
      <c r="R1396" s="198" t="str">
        <f>IF(D1396=0,"Blank",IF(D1396="PHEV",F1396/G1396,F1396*(1-'3 Model Input'!E$54)/G1396))</f>
        <v>Blank</v>
      </c>
      <c r="S1396" s="198" t="str">
        <f>IF(D1396=0,"Blank",IF(D1396="PHEV",MIN(M1396,E1396),MIN(M1396,(E1396*(1-'3 Model Input'!E$54)))))</f>
        <v>Blank</v>
      </c>
      <c r="T1396" s="217" t="str">
        <f t="shared" si="242"/>
        <v>Blank</v>
      </c>
      <c r="U1396" s="89"/>
      <c r="V1396" s="216" t="str">
        <f>IF(D1396=0,"Blank",P1396*'3 Model Input'!E$50)</f>
        <v>Blank</v>
      </c>
      <c r="W1396" s="197" t="str">
        <f t="shared" si="243"/>
        <v>Blank</v>
      </c>
      <c r="X1396" s="197" t="str">
        <f t="shared" si="244"/>
        <v>Blank</v>
      </c>
      <c r="Y1396" s="197" t="str">
        <f t="shared" si="245"/>
        <v>Blank</v>
      </c>
      <c r="Z1396" s="197" t="str">
        <f t="shared" si="246"/>
        <v>Blank</v>
      </c>
      <c r="AA1396" s="223" t="str" cm="1">
        <f t="array" ref="AA1396">_xlfn.IFS(ISTEXT('3 Model Input'!F$70),"Missing",ISTEXT('3 Model Input'!I$70),"Missing",ISNUMBER('3 Model Input'!K$70),'3 Model Input'!K$70*P1396)</f>
        <v>Missing</v>
      </c>
      <c r="AB1396" s="89"/>
      <c r="AC1396" s="227" t="str" cm="1">
        <f t="array" ref="AC1396">IF(D1396=0,"Blank",_xlfn.IFS('3 Model Input'!E$61=1,(V1396*G1396)/T1396,'3 Model Input'!E$61=2,(W1396*G1396)/T1396,'3 Model Input'!E$61=3,(X1396*G1396)/T1396,'3 Model Input'!E$61=4,(Y1396*G1396)/T1396,'3 Model Input'!E$61=5,(Z1396*G1396)/T1396, ISTEXT('3 Model Input'!E$61),"Missing",'3 Model Input'!E$61=6,(AA1396*G1396)/T1396))</f>
        <v>Blank</v>
      </c>
      <c r="AD1396" s="202" t="str">
        <f t="shared" si="247"/>
        <v>Blank</v>
      </c>
      <c r="AE1396" s="202" t="str">
        <f t="shared" si="248"/>
        <v>Blank</v>
      </c>
      <c r="AF1396" s="217" t="str">
        <f t="shared" si="249"/>
        <v>Blank</v>
      </c>
      <c r="AG1396" s="9" t="str" cm="1">
        <f t="array" ref="AG1396">_xlfn.IFS(ISNUMBER(AC1396), "", ISNUMBER(SEARCH("Blank", AC1396)), "", ISERROR(AC1396), "Bad input on tab 3")</f>
        <v/>
      </c>
    </row>
    <row r="1397" spans="2:33" ht="15" customHeight="1" x14ac:dyDescent="0.75">
      <c r="B1397" s="205" t="str">
        <f>'5 Driver Data'!B1397</f>
        <v>1389</v>
      </c>
      <c r="C1397" s="193">
        <f>'5 Driver Data'!C1397</f>
        <v>0</v>
      </c>
      <c r="D1397" s="192">
        <f>'5 Driver Data'!D1397</f>
        <v>0</v>
      </c>
      <c r="E1397" s="191">
        <f>'5 Driver Data'!E1397</f>
        <v>0</v>
      </c>
      <c r="F1397" s="191">
        <f>'5 Driver Data'!F1397</f>
        <v>0</v>
      </c>
      <c r="G1397" s="191">
        <f>'5 Driver Data'!G1397</f>
        <v>0</v>
      </c>
      <c r="H1397" s="191">
        <f>'5 Driver Data'!H1397</f>
        <v>0</v>
      </c>
      <c r="I1397" s="191">
        <f>'5 Driver Data'!I1397</f>
        <v>0</v>
      </c>
      <c r="J1397" s="191">
        <f>'5 Driver Data'!J1397</f>
        <v>0</v>
      </c>
      <c r="K1397" s="206">
        <f>'5 Driver Data'!K1397</f>
        <v>0</v>
      </c>
      <c r="L1397" s="1"/>
      <c r="M1397" s="216" t="str">
        <f>IF(D1397=0,"Blank",'3 Model Input'!E$44*'3 Model Input'!E$45)</f>
        <v>Blank</v>
      </c>
      <c r="N1397" s="197" t="str">
        <f t="shared" si="240"/>
        <v>Blank</v>
      </c>
      <c r="O1397" s="197" t="str">
        <f>IF(D1397=0,"Blank",'3 Model Input'!E$49*(1-'3 Model Input'!E$51))</f>
        <v>Blank</v>
      </c>
      <c r="P1397" s="197" t="str">
        <f t="shared" si="241"/>
        <v>Blank</v>
      </c>
      <c r="Q1397" s="197" t="str">
        <f>IF(D1397=0,"Blank",IF(D1397="BEV",E1397*(1-'3 Model Input'!E$54), E1397))</f>
        <v>Blank</v>
      </c>
      <c r="R1397" s="198" t="str">
        <f>IF(D1397=0,"Blank",IF(D1397="PHEV",F1397/G1397,F1397*(1-'3 Model Input'!E$54)/G1397))</f>
        <v>Blank</v>
      </c>
      <c r="S1397" s="198" t="str">
        <f>IF(D1397=0,"Blank",IF(D1397="PHEV",MIN(M1397,E1397),MIN(M1397,(E1397*(1-'3 Model Input'!E$54)))))</f>
        <v>Blank</v>
      </c>
      <c r="T1397" s="217" t="str">
        <f t="shared" si="242"/>
        <v>Blank</v>
      </c>
      <c r="U1397" s="89"/>
      <c r="V1397" s="216" t="str">
        <f>IF(D1397=0,"Blank",P1397*'3 Model Input'!E$50)</f>
        <v>Blank</v>
      </c>
      <c r="W1397" s="197" t="str">
        <f t="shared" si="243"/>
        <v>Blank</v>
      </c>
      <c r="X1397" s="197" t="str">
        <f t="shared" si="244"/>
        <v>Blank</v>
      </c>
      <c r="Y1397" s="197" t="str">
        <f t="shared" si="245"/>
        <v>Blank</v>
      </c>
      <c r="Z1397" s="197" t="str">
        <f t="shared" si="246"/>
        <v>Blank</v>
      </c>
      <c r="AA1397" s="223" t="str" cm="1">
        <f t="array" ref="AA1397">_xlfn.IFS(ISTEXT('3 Model Input'!F$70),"Missing",ISTEXT('3 Model Input'!I$70),"Missing",ISNUMBER('3 Model Input'!K$70),'3 Model Input'!K$70*P1397)</f>
        <v>Missing</v>
      </c>
      <c r="AB1397" s="89"/>
      <c r="AC1397" s="227" t="str" cm="1">
        <f t="array" ref="AC1397">IF(D1397=0,"Blank",_xlfn.IFS('3 Model Input'!E$61=1,(V1397*G1397)/T1397,'3 Model Input'!E$61=2,(W1397*G1397)/T1397,'3 Model Input'!E$61=3,(X1397*G1397)/T1397,'3 Model Input'!E$61=4,(Y1397*G1397)/T1397,'3 Model Input'!E$61=5,(Z1397*G1397)/T1397, ISTEXT('3 Model Input'!E$61),"Missing",'3 Model Input'!E$61=6,(AA1397*G1397)/T1397))</f>
        <v>Blank</v>
      </c>
      <c r="AD1397" s="202" t="str">
        <f t="shared" si="247"/>
        <v>Blank</v>
      </c>
      <c r="AE1397" s="202" t="str">
        <f t="shared" si="248"/>
        <v>Blank</v>
      </c>
      <c r="AF1397" s="217" t="str">
        <f t="shared" si="249"/>
        <v>Blank</v>
      </c>
      <c r="AG1397" s="9" t="str" cm="1">
        <f t="array" ref="AG1397">_xlfn.IFS(ISNUMBER(AC1397), "", ISNUMBER(SEARCH("Blank", AC1397)), "", ISERROR(AC1397), "Bad input on tab 3")</f>
        <v/>
      </c>
    </row>
    <row r="1398" spans="2:33" ht="15" customHeight="1" x14ac:dyDescent="0.75">
      <c r="B1398" s="205" t="str">
        <f>'5 Driver Data'!B1398</f>
        <v>1390</v>
      </c>
      <c r="C1398" s="193">
        <f>'5 Driver Data'!C1398</f>
        <v>0</v>
      </c>
      <c r="D1398" s="192">
        <f>'5 Driver Data'!D1398</f>
        <v>0</v>
      </c>
      <c r="E1398" s="191">
        <f>'5 Driver Data'!E1398</f>
        <v>0</v>
      </c>
      <c r="F1398" s="191">
        <f>'5 Driver Data'!F1398</f>
        <v>0</v>
      </c>
      <c r="G1398" s="191">
        <f>'5 Driver Data'!G1398</f>
        <v>0</v>
      </c>
      <c r="H1398" s="191">
        <f>'5 Driver Data'!H1398</f>
        <v>0</v>
      </c>
      <c r="I1398" s="191">
        <f>'5 Driver Data'!I1398</f>
        <v>0</v>
      </c>
      <c r="J1398" s="191">
        <f>'5 Driver Data'!J1398</f>
        <v>0</v>
      </c>
      <c r="K1398" s="206">
        <f>'5 Driver Data'!K1398</f>
        <v>0</v>
      </c>
      <c r="L1398" s="1"/>
      <c r="M1398" s="216" t="str">
        <f>IF(D1398=0,"Blank",'3 Model Input'!E$44*'3 Model Input'!E$45)</f>
        <v>Blank</v>
      </c>
      <c r="N1398" s="197" t="str">
        <f t="shared" si="240"/>
        <v>Blank</v>
      </c>
      <c r="O1398" s="197" t="str">
        <f>IF(D1398=0,"Blank",'3 Model Input'!E$49*(1-'3 Model Input'!E$51))</f>
        <v>Blank</v>
      </c>
      <c r="P1398" s="197" t="str">
        <f t="shared" si="241"/>
        <v>Blank</v>
      </c>
      <c r="Q1398" s="197" t="str">
        <f>IF(D1398=0,"Blank",IF(D1398="BEV",E1398*(1-'3 Model Input'!E$54), E1398))</f>
        <v>Blank</v>
      </c>
      <c r="R1398" s="198" t="str">
        <f>IF(D1398=0,"Blank",IF(D1398="PHEV",F1398/G1398,F1398*(1-'3 Model Input'!E$54)/G1398))</f>
        <v>Blank</v>
      </c>
      <c r="S1398" s="198" t="str">
        <f>IF(D1398=0,"Blank",IF(D1398="PHEV",MIN(M1398,E1398),MIN(M1398,(E1398*(1-'3 Model Input'!E$54)))))</f>
        <v>Blank</v>
      </c>
      <c r="T1398" s="217" t="str">
        <f t="shared" si="242"/>
        <v>Blank</v>
      </c>
      <c r="U1398" s="89"/>
      <c r="V1398" s="216" t="str">
        <f>IF(D1398=0,"Blank",P1398*'3 Model Input'!E$50)</f>
        <v>Blank</v>
      </c>
      <c r="W1398" s="197" t="str">
        <f t="shared" si="243"/>
        <v>Blank</v>
      </c>
      <c r="X1398" s="197" t="str">
        <f t="shared" si="244"/>
        <v>Blank</v>
      </c>
      <c r="Y1398" s="197" t="str">
        <f t="shared" si="245"/>
        <v>Blank</v>
      </c>
      <c r="Z1398" s="197" t="str">
        <f t="shared" si="246"/>
        <v>Blank</v>
      </c>
      <c r="AA1398" s="223" t="str" cm="1">
        <f t="array" ref="AA1398">_xlfn.IFS(ISTEXT('3 Model Input'!F$70),"Missing",ISTEXT('3 Model Input'!I$70),"Missing",ISNUMBER('3 Model Input'!K$70),'3 Model Input'!K$70*P1398)</f>
        <v>Missing</v>
      </c>
      <c r="AB1398" s="89"/>
      <c r="AC1398" s="227" t="str" cm="1">
        <f t="array" ref="AC1398">IF(D1398=0,"Blank",_xlfn.IFS('3 Model Input'!E$61=1,(V1398*G1398)/T1398,'3 Model Input'!E$61=2,(W1398*G1398)/T1398,'3 Model Input'!E$61=3,(X1398*G1398)/T1398,'3 Model Input'!E$61=4,(Y1398*G1398)/T1398,'3 Model Input'!E$61=5,(Z1398*G1398)/T1398, ISTEXT('3 Model Input'!E$61),"Missing",'3 Model Input'!E$61=6,(AA1398*G1398)/T1398))</f>
        <v>Blank</v>
      </c>
      <c r="AD1398" s="202" t="str">
        <f t="shared" si="247"/>
        <v>Blank</v>
      </c>
      <c r="AE1398" s="202" t="str">
        <f t="shared" si="248"/>
        <v>Blank</v>
      </c>
      <c r="AF1398" s="217" t="str">
        <f t="shared" si="249"/>
        <v>Blank</v>
      </c>
      <c r="AG1398" s="9" t="str" cm="1">
        <f t="array" ref="AG1398">_xlfn.IFS(ISNUMBER(AC1398), "", ISNUMBER(SEARCH("Blank", AC1398)), "", ISERROR(AC1398), "Bad input on tab 3")</f>
        <v/>
      </c>
    </row>
    <row r="1399" spans="2:33" ht="15" customHeight="1" x14ac:dyDescent="0.75">
      <c r="B1399" s="205" t="str">
        <f>'5 Driver Data'!B1399</f>
        <v>1391</v>
      </c>
      <c r="C1399" s="193">
        <f>'5 Driver Data'!C1399</f>
        <v>0</v>
      </c>
      <c r="D1399" s="192">
        <f>'5 Driver Data'!D1399</f>
        <v>0</v>
      </c>
      <c r="E1399" s="191">
        <f>'5 Driver Data'!E1399</f>
        <v>0</v>
      </c>
      <c r="F1399" s="191">
        <f>'5 Driver Data'!F1399</f>
        <v>0</v>
      </c>
      <c r="G1399" s="191">
        <f>'5 Driver Data'!G1399</f>
        <v>0</v>
      </c>
      <c r="H1399" s="191">
        <f>'5 Driver Data'!H1399</f>
        <v>0</v>
      </c>
      <c r="I1399" s="191">
        <f>'5 Driver Data'!I1399</f>
        <v>0</v>
      </c>
      <c r="J1399" s="191">
        <f>'5 Driver Data'!J1399</f>
        <v>0</v>
      </c>
      <c r="K1399" s="206">
        <f>'5 Driver Data'!K1399</f>
        <v>0</v>
      </c>
      <c r="L1399" s="1"/>
      <c r="M1399" s="216" t="str">
        <f>IF(D1399=0,"Blank",'3 Model Input'!E$44*'3 Model Input'!E$45)</f>
        <v>Blank</v>
      </c>
      <c r="N1399" s="197" t="str">
        <f t="shared" si="240"/>
        <v>Blank</v>
      </c>
      <c r="O1399" s="197" t="str">
        <f>IF(D1399=0,"Blank",'3 Model Input'!E$49*(1-'3 Model Input'!E$51))</f>
        <v>Blank</v>
      </c>
      <c r="P1399" s="197" t="str">
        <f t="shared" si="241"/>
        <v>Blank</v>
      </c>
      <c r="Q1399" s="197" t="str">
        <f>IF(D1399=0,"Blank",IF(D1399="BEV",E1399*(1-'3 Model Input'!E$54), E1399))</f>
        <v>Blank</v>
      </c>
      <c r="R1399" s="198" t="str">
        <f>IF(D1399=0,"Blank",IF(D1399="PHEV",F1399/G1399,F1399*(1-'3 Model Input'!E$54)/G1399))</f>
        <v>Blank</v>
      </c>
      <c r="S1399" s="198" t="str">
        <f>IF(D1399=0,"Blank",IF(D1399="PHEV",MIN(M1399,E1399),MIN(M1399,(E1399*(1-'3 Model Input'!E$54)))))</f>
        <v>Blank</v>
      </c>
      <c r="T1399" s="217" t="str">
        <f t="shared" si="242"/>
        <v>Blank</v>
      </c>
      <c r="U1399" s="89"/>
      <c r="V1399" s="216" t="str">
        <f>IF(D1399=0,"Blank",P1399*'3 Model Input'!E$50)</f>
        <v>Blank</v>
      </c>
      <c r="W1399" s="197" t="str">
        <f t="shared" si="243"/>
        <v>Blank</v>
      </c>
      <c r="X1399" s="197" t="str">
        <f t="shared" si="244"/>
        <v>Blank</v>
      </c>
      <c r="Y1399" s="197" t="str">
        <f t="shared" si="245"/>
        <v>Blank</v>
      </c>
      <c r="Z1399" s="197" t="str">
        <f t="shared" si="246"/>
        <v>Blank</v>
      </c>
      <c r="AA1399" s="223" t="str" cm="1">
        <f t="array" ref="AA1399">_xlfn.IFS(ISTEXT('3 Model Input'!F$70),"Missing",ISTEXT('3 Model Input'!I$70),"Missing",ISNUMBER('3 Model Input'!K$70),'3 Model Input'!K$70*P1399)</f>
        <v>Missing</v>
      </c>
      <c r="AB1399" s="89"/>
      <c r="AC1399" s="227" t="str" cm="1">
        <f t="array" ref="AC1399">IF(D1399=0,"Blank",_xlfn.IFS('3 Model Input'!E$61=1,(V1399*G1399)/T1399,'3 Model Input'!E$61=2,(W1399*G1399)/T1399,'3 Model Input'!E$61=3,(X1399*G1399)/T1399,'3 Model Input'!E$61=4,(Y1399*G1399)/T1399,'3 Model Input'!E$61=5,(Z1399*G1399)/T1399, ISTEXT('3 Model Input'!E$61),"Missing",'3 Model Input'!E$61=6,(AA1399*G1399)/T1399))</f>
        <v>Blank</v>
      </c>
      <c r="AD1399" s="202" t="str">
        <f t="shared" si="247"/>
        <v>Blank</v>
      </c>
      <c r="AE1399" s="202" t="str">
        <f t="shared" si="248"/>
        <v>Blank</v>
      </c>
      <c r="AF1399" s="217" t="str">
        <f t="shared" si="249"/>
        <v>Blank</v>
      </c>
      <c r="AG1399" s="9" t="str" cm="1">
        <f t="array" ref="AG1399">_xlfn.IFS(ISNUMBER(AC1399), "", ISNUMBER(SEARCH("Blank", AC1399)), "", ISERROR(AC1399), "Bad input on tab 3")</f>
        <v/>
      </c>
    </row>
    <row r="1400" spans="2:33" ht="15" customHeight="1" x14ac:dyDescent="0.75">
      <c r="B1400" s="205" t="str">
        <f>'5 Driver Data'!B1400</f>
        <v>1392</v>
      </c>
      <c r="C1400" s="193">
        <f>'5 Driver Data'!C1400</f>
        <v>0</v>
      </c>
      <c r="D1400" s="192">
        <f>'5 Driver Data'!D1400</f>
        <v>0</v>
      </c>
      <c r="E1400" s="191">
        <f>'5 Driver Data'!E1400</f>
        <v>0</v>
      </c>
      <c r="F1400" s="191">
        <f>'5 Driver Data'!F1400</f>
        <v>0</v>
      </c>
      <c r="G1400" s="191">
        <f>'5 Driver Data'!G1400</f>
        <v>0</v>
      </c>
      <c r="H1400" s="191">
        <f>'5 Driver Data'!H1400</f>
        <v>0</v>
      </c>
      <c r="I1400" s="191">
        <f>'5 Driver Data'!I1400</f>
        <v>0</v>
      </c>
      <c r="J1400" s="191">
        <f>'5 Driver Data'!J1400</f>
        <v>0</v>
      </c>
      <c r="K1400" s="206">
        <f>'5 Driver Data'!K1400</f>
        <v>0</v>
      </c>
      <c r="L1400" s="1"/>
      <c r="M1400" s="216" t="str">
        <f>IF(D1400=0,"Blank",'3 Model Input'!E$44*'3 Model Input'!E$45)</f>
        <v>Blank</v>
      </c>
      <c r="N1400" s="197" t="str">
        <f t="shared" si="240"/>
        <v>Blank</v>
      </c>
      <c r="O1400" s="197" t="str">
        <f>IF(D1400=0,"Blank",'3 Model Input'!E$49*(1-'3 Model Input'!E$51))</f>
        <v>Blank</v>
      </c>
      <c r="P1400" s="197" t="str">
        <f t="shared" si="241"/>
        <v>Blank</v>
      </c>
      <c r="Q1400" s="197" t="str">
        <f>IF(D1400=0,"Blank",IF(D1400="BEV",E1400*(1-'3 Model Input'!E$54), E1400))</f>
        <v>Blank</v>
      </c>
      <c r="R1400" s="198" t="str">
        <f>IF(D1400=0,"Blank",IF(D1400="PHEV",F1400/G1400,F1400*(1-'3 Model Input'!E$54)/G1400))</f>
        <v>Blank</v>
      </c>
      <c r="S1400" s="198" t="str">
        <f>IF(D1400=0,"Blank",IF(D1400="PHEV",MIN(M1400,E1400),MIN(M1400,(E1400*(1-'3 Model Input'!E$54)))))</f>
        <v>Blank</v>
      </c>
      <c r="T1400" s="217" t="str">
        <f t="shared" si="242"/>
        <v>Blank</v>
      </c>
      <c r="U1400" s="89"/>
      <c r="V1400" s="216" t="str">
        <f>IF(D1400=0,"Blank",P1400*'3 Model Input'!E$50)</f>
        <v>Blank</v>
      </c>
      <c r="W1400" s="197" t="str">
        <f t="shared" si="243"/>
        <v>Blank</v>
      </c>
      <c r="X1400" s="197" t="str">
        <f t="shared" si="244"/>
        <v>Blank</v>
      </c>
      <c r="Y1400" s="197" t="str">
        <f t="shared" si="245"/>
        <v>Blank</v>
      </c>
      <c r="Z1400" s="197" t="str">
        <f t="shared" si="246"/>
        <v>Blank</v>
      </c>
      <c r="AA1400" s="223" t="str" cm="1">
        <f t="array" ref="AA1400">_xlfn.IFS(ISTEXT('3 Model Input'!F$70),"Missing",ISTEXT('3 Model Input'!I$70),"Missing",ISNUMBER('3 Model Input'!K$70),'3 Model Input'!K$70*P1400)</f>
        <v>Missing</v>
      </c>
      <c r="AB1400" s="89"/>
      <c r="AC1400" s="227" t="str" cm="1">
        <f t="array" ref="AC1400">IF(D1400=0,"Blank",_xlfn.IFS('3 Model Input'!E$61=1,(V1400*G1400)/T1400,'3 Model Input'!E$61=2,(W1400*G1400)/T1400,'3 Model Input'!E$61=3,(X1400*G1400)/T1400,'3 Model Input'!E$61=4,(Y1400*G1400)/T1400,'3 Model Input'!E$61=5,(Z1400*G1400)/T1400, ISTEXT('3 Model Input'!E$61),"Missing",'3 Model Input'!E$61=6,(AA1400*G1400)/T1400))</f>
        <v>Blank</v>
      </c>
      <c r="AD1400" s="202" t="str">
        <f t="shared" si="247"/>
        <v>Blank</v>
      </c>
      <c r="AE1400" s="202" t="str">
        <f t="shared" si="248"/>
        <v>Blank</v>
      </c>
      <c r="AF1400" s="217" t="str">
        <f t="shared" si="249"/>
        <v>Blank</v>
      </c>
      <c r="AG1400" s="9" t="str" cm="1">
        <f t="array" ref="AG1400">_xlfn.IFS(ISNUMBER(AC1400), "", ISNUMBER(SEARCH("Blank", AC1400)), "", ISERROR(AC1400), "Bad input on tab 3")</f>
        <v/>
      </c>
    </row>
    <row r="1401" spans="2:33" ht="15" customHeight="1" x14ac:dyDescent="0.75">
      <c r="B1401" s="205" t="str">
        <f>'5 Driver Data'!B1401</f>
        <v>1393</v>
      </c>
      <c r="C1401" s="193">
        <f>'5 Driver Data'!C1401</f>
        <v>0</v>
      </c>
      <c r="D1401" s="192">
        <f>'5 Driver Data'!D1401</f>
        <v>0</v>
      </c>
      <c r="E1401" s="191">
        <f>'5 Driver Data'!E1401</f>
        <v>0</v>
      </c>
      <c r="F1401" s="191">
        <f>'5 Driver Data'!F1401</f>
        <v>0</v>
      </c>
      <c r="G1401" s="191">
        <f>'5 Driver Data'!G1401</f>
        <v>0</v>
      </c>
      <c r="H1401" s="191">
        <f>'5 Driver Data'!H1401</f>
        <v>0</v>
      </c>
      <c r="I1401" s="191">
        <f>'5 Driver Data'!I1401</f>
        <v>0</v>
      </c>
      <c r="J1401" s="191">
        <f>'5 Driver Data'!J1401</f>
        <v>0</v>
      </c>
      <c r="K1401" s="206">
        <f>'5 Driver Data'!K1401</f>
        <v>0</v>
      </c>
      <c r="L1401" s="1"/>
      <c r="M1401" s="216" t="str">
        <f>IF(D1401=0,"Blank",'3 Model Input'!E$44*'3 Model Input'!E$45)</f>
        <v>Blank</v>
      </c>
      <c r="N1401" s="197" t="str">
        <f t="shared" si="240"/>
        <v>Blank</v>
      </c>
      <c r="O1401" s="197" t="str">
        <f>IF(D1401=0,"Blank",'3 Model Input'!E$49*(1-'3 Model Input'!E$51))</f>
        <v>Blank</v>
      </c>
      <c r="P1401" s="197" t="str">
        <f t="shared" si="241"/>
        <v>Blank</v>
      </c>
      <c r="Q1401" s="197" t="str">
        <f>IF(D1401=0,"Blank",IF(D1401="BEV",E1401*(1-'3 Model Input'!E$54), E1401))</f>
        <v>Blank</v>
      </c>
      <c r="R1401" s="198" t="str">
        <f>IF(D1401=0,"Blank",IF(D1401="PHEV",F1401/G1401,F1401*(1-'3 Model Input'!E$54)/G1401))</f>
        <v>Blank</v>
      </c>
      <c r="S1401" s="198" t="str">
        <f>IF(D1401=0,"Blank",IF(D1401="PHEV",MIN(M1401,E1401),MIN(M1401,(E1401*(1-'3 Model Input'!E$54)))))</f>
        <v>Blank</v>
      </c>
      <c r="T1401" s="217" t="str">
        <f t="shared" si="242"/>
        <v>Blank</v>
      </c>
      <c r="U1401" s="89"/>
      <c r="V1401" s="216" t="str">
        <f>IF(D1401=0,"Blank",P1401*'3 Model Input'!E$50)</f>
        <v>Blank</v>
      </c>
      <c r="W1401" s="197" t="str">
        <f t="shared" si="243"/>
        <v>Blank</v>
      </c>
      <c r="X1401" s="197" t="str">
        <f t="shared" si="244"/>
        <v>Blank</v>
      </c>
      <c r="Y1401" s="197" t="str">
        <f t="shared" si="245"/>
        <v>Blank</v>
      </c>
      <c r="Z1401" s="197" t="str">
        <f t="shared" si="246"/>
        <v>Blank</v>
      </c>
      <c r="AA1401" s="223" t="str" cm="1">
        <f t="array" ref="AA1401">_xlfn.IFS(ISTEXT('3 Model Input'!F$70),"Missing",ISTEXT('3 Model Input'!I$70),"Missing",ISNUMBER('3 Model Input'!K$70),'3 Model Input'!K$70*P1401)</f>
        <v>Missing</v>
      </c>
      <c r="AB1401" s="89"/>
      <c r="AC1401" s="227" t="str" cm="1">
        <f t="array" ref="AC1401">IF(D1401=0,"Blank",_xlfn.IFS('3 Model Input'!E$61=1,(V1401*G1401)/T1401,'3 Model Input'!E$61=2,(W1401*G1401)/T1401,'3 Model Input'!E$61=3,(X1401*G1401)/T1401,'3 Model Input'!E$61=4,(Y1401*G1401)/T1401,'3 Model Input'!E$61=5,(Z1401*G1401)/T1401, ISTEXT('3 Model Input'!E$61),"Missing",'3 Model Input'!E$61=6,(AA1401*G1401)/T1401))</f>
        <v>Blank</v>
      </c>
      <c r="AD1401" s="202" t="str">
        <f t="shared" si="247"/>
        <v>Blank</v>
      </c>
      <c r="AE1401" s="202" t="str">
        <f t="shared" si="248"/>
        <v>Blank</v>
      </c>
      <c r="AF1401" s="217" t="str">
        <f t="shared" si="249"/>
        <v>Blank</v>
      </c>
      <c r="AG1401" s="9" t="str" cm="1">
        <f t="array" ref="AG1401">_xlfn.IFS(ISNUMBER(AC1401), "", ISNUMBER(SEARCH("Blank", AC1401)), "", ISERROR(AC1401), "Bad input on tab 3")</f>
        <v/>
      </c>
    </row>
    <row r="1402" spans="2:33" ht="15" customHeight="1" x14ac:dyDescent="0.75">
      <c r="B1402" s="205" t="str">
        <f>'5 Driver Data'!B1402</f>
        <v>1394</v>
      </c>
      <c r="C1402" s="193">
        <f>'5 Driver Data'!C1402</f>
        <v>0</v>
      </c>
      <c r="D1402" s="192">
        <f>'5 Driver Data'!D1402</f>
        <v>0</v>
      </c>
      <c r="E1402" s="191">
        <f>'5 Driver Data'!E1402</f>
        <v>0</v>
      </c>
      <c r="F1402" s="191">
        <f>'5 Driver Data'!F1402</f>
        <v>0</v>
      </c>
      <c r="G1402" s="191">
        <f>'5 Driver Data'!G1402</f>
        <v>0</v>
      </c>
      <c r="H1402" s="191">
        <f>'5 Driver Data'!H1402</f>
        <v>0</v>
      </c>
      <c r="I1402" s="191">
        <f>'5 Driver Data'!I1402</f>
        <v>0</v>
      </c>
      <c r="J1402" s="191">
        <f>'5 Driver Data'!J1402</f>
        <v>0</v>
      </c>
      <c r="K1402" s="206">
        <f>'5 Driver Data'!K1402</f>
        <v>0</v>
      </c>
      <c r="L1402" s="1"/>
      <c r="M1402" s="216" t="str">
        <f>IF(D1402=0,"Blank",'3 Model Input'!E$44*'3 Model Input'!E$45)</f>
        <v>Blank</v>
      </c>
      <c r="N1402" s="197" t="str">
        <f t="shared" si="240"/>
        <v>Blank</v>
      </c>
      <c r="O1402" s="197" t="str">
        <f>IF(D1402=0,"Blank",'3 Model Input'!E$49*(1-'3 Model Input'!E$51))</f>
        <v>Blank</v>
      </c>
      <c r="P1402" s="197" t="str">
        <f t="shared" si="241"/>
        <v>Blank</v>
      </c>
      <c r="Q1402" s="197" t="str">
        <f>IF(D1402=0,"Blank",IF(D1402="BEV",E1402*(1-'3 Model Input'!E$54), E1402))</f>
        <v>Blank</v>
      </c>
      <c r="R1402" s="198" t="str">
        <f>IF(D1402=0,"Blank",IF(D1402="PHEV",F1402/G1402,F1402*(1-'3 Model Input'!E$54)/G1402))</f>
        <v>Blank</v>
      </c>
      <c r="S1402" s="198" t="str">
        <f>IF(D1402=0,"Blank",IF(D1402="PHEV",MIN(M1402,E1402),MIN(M1402,(E1402*(1-'3 Model Input'!E$54)))))</f>
        <v>Blank</v>
      </c>
      <c r="T1402" s="217" t="str">
        <f t="shared" si="242"/>
        <v>Blank</v>
      </c>
      <c r="U1402" s="89"/>
      <c r="V1402" s="216" t="str">
        <f>IF(D1402=0,"Blank",P1402*'3 Model Input'!E$50)</f>
        <v>Blank</v>
      </c>
      <c r="W1402" s="197" t="str">
        <f t="shared" si="243"/>
        <v>Blank</v>
      </c>
      <c r="X1402" s="197" t="str">
        <f t="shared" si="244"/>
        <v>Blank</v>
      </c>
      <c r="Y1402" s="197" t="str">
        <f t="shared" si="245"/>
        <v>Blank</v>
      </c>
      <c r="Z1402" s="197" t="str">
        <f t="shared" si="246"/>
        <v>Blank</v>
      </c>
      <c r="AA1402" s="223" t="str" cm="1">
        <f t="array" ref="AA1402">_xlfn.IFS(ISTEXT('3 Model Input'!F$70),"Missing",ISTEXT('3 Model Input'!I$70),"Missing",ISNUMBER('3 Model Input'!K$70),'3 Model Input'!K$70*P1402)</f>
        <v>Missing</v>
      </c>
      <c r="AB1402" s="89"/>
      <c r="AC1402" s="227" t="str" cm="1">
        <f t="array" ref="AC1402">IF(D1402=0,"Blank",_xlfn.IFS('3 Model Input'!E$61=1,(V1402*G1402)/T1402,'3 Model Input'!E$61=2,(W1402*G1402)/T1402,'3 Model Input'!E$61=3,(X1402*G1402)/T1402,'3 Model Input'!E$61=4,(Y1402*G1402)/T1402,'3 Model Input'!E$61=5,(Z1402*G1402)/T1402, ISTEXT('3 Model Input'!E$61),"Missing",'3 Model Input'!E$61=6,(AA1402*G1402)/T1402))</f>
        <v>Blank</v>
      </c>
      <c r="AD1402" s="202" t="str">
        <f t="shared" si="247"/>
        <v>Blank</v>
      </c>
      <c r="AE1402" s="202" t="str">
        <f t="shared" si="248"/>
        <v>Blank</v>
      </c>
      <c r="AF1402" s="217" t="str">
        <f t="shared" si="249"/>
        <v>Blank</v>
      </c>
      <c r="AG1402" s="9" t="str" cm="1">
        <f t="array" ref="AG1402">_xlfn.IFS(ISNUMBER(AC1402), "", ISNUMBER(SEARCH("Blank", AC1402)), "", ISERROR(AC1402), "Bad input on tab 3")</f>
        <v/>
      </c>
    </row>
    <row r="1403" spans="2:33" ht="15" customHeight="1" x14ac:dyDescent="0.75">
      <c r="B1403" s="205" t="str">
        <f>'5 Driver Data'!B1403</f>
        <v>1395</v>
      </c>
      <c r="C1403" s="193">
        <f>'5 Driver Data'!C1403</f>
        <v>0</v>
      </c>
      <c r="D1403" s="192">
        <f>'5 Driver Data'!D1403</f>
        <v>0</v>
      </c>
      <c r="E1403" s="191">
        <f>'5 Driver Data'!E1403</f>
        <v>0</v>
      </c>
      <c r="F1403" s="191">
        <f>'5 Driver Data'!F1403</f>
        <v>0</v>
      </c>
      <c r="G1403" s="191">
        <f>'5 Driver Data'!G1403</f>
        <v>0</v>
      </c>
      <c r="H1403" s="191">
        <f>'5 Driver Data'!H1403</f>
        <v>0</v>
      </c>
      <c r="I1403" s="191">
        <f>'5 Driver Data'!I1403</f>
        <v>0</v>
      </c>
      <c r="J1403" s="191">
        <f>'5 Driver Data'!J1403</f>
        <v>0</v>
      </c>
      <c r="K1403" s="206">
        <f>'5 Driver Data'!K1403</f>
        <v>0</v>
      </c>
      <c r="L1403" s="1"/>
      <c r="M1403" s="216" t="str">
        <f>IF(D1403=0,"Blank",'3 Model Input'!E$44*'3 Model Input'!E$45)</f>
        <v>Blank</v>
      </c>
      <c r="N1403" s="197" t="str">
        <f t="shared" si="240"/>
        <v>Blank</v>
      </c>
      <c r="O1403" s="197" t="str">
        <f>IF(D1403=0,"Blank",'3 Model Input'!E$49*(1-'3 Model Input'!E$51))</f>
        <v>Blank</v>
      </c>
      <c r="P1403" s="197" t="str">
        <f t="shared" si="241"/>
        <v>Blank</v>
      </c>
      <c r="Q1403" s="197" t="str">
        <f>IF(D1403=0,"Blank",IF(D1403="BEV",E1403*(1-'3 Model Input'!E$54), E1403))</f>
        <v>Blank</v>
      </c>
      <c r="R1403" s="198" t="str">
        <f>IF(D1403=0,"Blank",IF(D1403="PHEV",F1403/G1403,F1403*(1-'3 Model Input'!E$54)/G1403))</f>
        <v>Blank</v>
      </c>
      <c r="S1403" s="198" t="str">
        <f>IF(D1403=0,"Blank",IF(D1403="PHEV",MIN(M1403,E1403),MIN(M1403,(E1403*(1-'3 Model Input'!E$54)))))</f>
        <v>Blank</v>
      </c>
      <c r="T1403" s="217" t="str">
        <f t="shared" si="242"/>
        <v>Blank</v>
      </c>
      <c r="U1403" s="89"/>
      <c r="V1403" s="216" t="str">
        <f>IF(D1403=0,"Blank",P1403*'3 Model Input'!E$50)</f>
        <v>Blank</v>
      </c>
      <c r="W1403" s="197" t="str">
        <f t="shared" si="243"/>
        <v>Blank</v>
      </c>
      <c r="X1403" s="197" t="str">
        <f t="shared" si="244"/>
        <v>Blank</v>
      </c>
      <c r="Y1403" s="197" t="str">
        <f t="shared" si="245"/>
        <v>Blank</v>
      </c>
      <c r="Z1403" s="197" t="str">
        <f t="shared" si="246"/>
        <v>Blank</v>
      </c>
      <c r="AA1403" s="223" t="str" cm="1">
        <f t="array" ref="AA1403">_xlfn.IFS(ISTEXT('3 Model Input'!F$70),"Missing",ISTEXT('3 Model Input'!I$70),"Missing",ISNUMBER('3 Model Input'!K$70),'3 Model Input'!K$70*P1403)</f>
        <v>Missing</v>
      </c>
      <c r="AB1403" s="89"/>
      <c r="AC1403" s="227" t="str" cm="1">
        <f t="array" ref="AC1403">IF(D1403=0,"Blank",_xlfn.IFS('3 Model Input'!E$61=1,(V1403*G1403)/T1403,'3 Model Input'!E$61=2,(W1403*G1403)/T1403,'3 Model Input'!E$61=3,(X1403*G1403)/T1403,'3 Model Input'!E$61=4,(Y1403*G1403)/T1403,'3 Model Input'!E$61=5,(Z1403*G1403)/T1403, ISTEXT('3 Model Input'!E$61),"Missing",'3 Model Input'!E$61=6,(AA1403*G1403)/T1403))</f>
        <v>Blank</v>
      </c>
      <c r="AD1403" s="202" t="str">
        <f t="shared" si="247"/>
        <v>Blank</v>
      </c>
      <c r="AE1403" s="202" t="str">
        <f t="shared" si="248"/>
        <v>Blank</v>
      </c>
      <c r="AF1403" s="217" t="str">
        <f t="shared" si="249"/>
        <v>Blank</v>
      </c>
      <c r="AG1403" s="9" t="str" cm="1">
        <f t="array" ref="AG1403">_xlfn.IFS(ISNUMBER(AC1403), "", ISNUMBER(SEARCH("Blank", AC1403)), "", ISERROR(AC1403), "Bad input on tab 3")</f>
        <v/>
      </c>
    </row>
    <row r="1404" spans="2:33" ht="15" customHeight="1" x14ac:dyDescent="0.75">
      <c r="B1404" s="205" t="str">
        <f>'5 Driver Data'!B1404</f>
        <v>1396</v>
      </c>
      <c r="C1404" s="193">
        <f>'5 Driver Data'!C1404</f>
        <v>0</v>
      </c>
      <c r="D1404" s="192">
        <f>'5 Driver Data'!D1404</f>
        <v>0</v>
      </c>
      <c r="E1404" s="191">
        <f>'5 Driver Data'!E1404</f>
        <v>0</v>
      </c>
      <c r="F1404" s="191">
        <f>'5 Driver Data'!F1404</f>
        <v>0</v>
      </c>
      <c r="G1404" s="191">
        <f>'5 Driver Data'!G1404</f>
        <v>0</v>
      </c>
      <c r="H1404" s="191">
        <f>'5 Driver Data'!H1404</f>
        <v>0</v>
      </c>
      <c r="I1404" s="191">
        <f>'5 Driver Data'!I1404</f>
        <v>0</v>
      </c>
      <c r="J1404" s="191">
        <f>'5 Driver Data'!J1404</f>
        <v>0</v>
      </c>
      <c r="K1404" s="206">
        <f>'5 Driver Data'!K1404</f>
        <v>0</v>
      </c>
      <c r="L1404" s="1"/>
      <c r="M1404" s="216" t="str">
        <f>IF(D1404=0,"Blank",'3 Model Input'!E$44*'3 Model Input'!E$45)</f>
        <v>Blank</v>
      </c>
      <c r="N1404" s="197" t="str">
        <f t="shared" si="240"/>
        <v>Blank</v>
      </c>
      <c r="O1404" s="197" t="str">
        <f>IF(D1404=0,"Blank",'3 Model Input'!E$49*(1-'3 Model Input'!E$51))</f>
        <v>Blank</v>
      </c>
      <c r="P1404" s="197" t="str">
        <f t="shared" si="241"/>
        <v>Blank</v>
      </c>
      <c r="Q1404" s="197" t="str">
        <f>IF(D1404=0,"Blank",IF(D1404="BEV",E1404*(1-'3 Model Input'!E$54), E1404))</f>
        <v>Blank</v>
      </c>
      <c r="R1404" s="198" t="str">
        <f>IF(D1404=0,"Blank",IF(D1404="PHEV",F1404/G1404,F1404*(1-'3 Model Input'!E$54)/G1404))</f>
        <v>Blank</v>
      </c>
      <c r="S1404" s="198" t="str">
        <f>IF(D1404=0,"Blank",IF(D1404="PHEV",MIN(M1404,E1404),MIN(M1404,(E1404*(1-'3 Model Input'!E$54)))))</f>
        <v>Blank</v>
      </c>
      <c r="T1404" s="217" t="str">
        <f t="shared" si="242"/>
        <v>Blank</v>
      </c>
      <c r="U1404" s="89"/>
      <c r="V1404" s="216" t="str">
        <f>IF(D1404=0,"Blank",P1404*'3 Model Input'!E$50)</f>
        <v>Blank</v>
      </c>
      <c r="W1404" s="197" t="str">
        <f t="shared" si="243"/>
        <v>Blank</v>
      </c>
      <c r="X1404" s="197" t="str">
        <f t="shared" si="244"/>
        <v>Blank</v>
      </c>
      <c r="Y1404" s="197" t="str">
        <f t="shared" si="245"/>
        <v>Blank</v>
      </c>
      <c r="Z1404" s="197" t="str">
        <f t="shared" si="246"/>
        <v>Blank</v>
      </c>
      <c r="AA1404" s="223" t="str" cm="1">
        <f t="array" ref="AA1404">_xlfn.IFS(ISTEXT('3 Model Input'!F$70),"Missing",ISTEXT('3 Model Input'!I$70),"Missing",ISNUMBER('3 Model Input'!K$70),'3 Model Input'!K$70*P1404)</f>
        <v>Missing</v>
      </c>
      <c r="AB1404" s="89"/>
      <c r="AC1404" s="227" t="str" cm="1">
        <f t="array" ref="AC1404">IF(D1404=0,"Blank",_xlfn.IFS('3 Model Input'!E$61=1,(V1404*G1404)/T1404,'3 Model Input'!E$61=2,(W1404*G1404)/T1404,'3 Model Input'!E$61=3,(X1404*G1404)/T1404,'3 Model Input'!E$61=4,(Y1404*G1404)/T1404,'3 Model Input'!E$61=5,(Z1404*G1404)/T1404, ISTEXT('3 Model Input'!E$61),"Missing",'3 Model Input'!E$61=6,(AA1404*G1404)/T1404))</f>
        <v>Blank</v>
      </c>
      <c r="AD1404" s="202" t="str">
        <f t="shared" si="247"/>
        <v>Blank</v>
      </c>
      <c r="AE1404" s="202" t="str">
        <f t="shared" si="248"/>
        <v>Blank</v>
      </c>
      <c r="AF1404" s="217" t="str">
        <f t="shared" si="249"/>
        <v>Blank</v>
      </c>
      <c r="AG1404" s="9" t="str" cm="1">
        <f t="array" ref="AG1404">_xlfn.IFS(ISNUMBER(AC1404), "", ISNUMBER(SEARCH("Blank", AC1404)), "", ISERROR(AC1404), "Bad input on tab 3")</f>
        <v/>
      </c>
    </row>
    <row r="1405" spans="2:33" ht="15" customHeight="1" x14ac:dyDescent="0.75">
      <c r="B1405" s="205" t="str">
        <f>'5 Driver Data'!B1405</f>
        <v>1397</v>
      </c>
      <c r="C1405" s="193">
        <f>'5 Driver Data'!C1405</f>
        <v>0</v>
      </c>
      <c r="D1405" s="192">
        <f>'5 Driver Data'!D1405</f>
        <v>0</v>
      </c>
      <c r="E1405" s="191">
        <f>'5 Driver Data'!E1405</f>
        <v>0</v>
      </c>
      <c r="F1405" s="191">
        <f>'5 Driver Data'!F1405</f>
        <v>0</v>
      </c>
      <c r="G1405" s="191">
        <f>'5 Driver Data'!G1405</f>
        <v>0</v>
      </c>
      <c r="H1405" s="191">
        <f>'5 Driver Data'!H1405</f>
        <v>0</v>
      </c>
      <c r="I1405" s="191">
        <f>'5 Driver Data'!I1405</f>
        <v>0</v>
      </c>
      <c r="J1405" s="191">
        <f>'5 Driver Data'!J1405</f>
        <v>0</v>
      </c>
      <c r="K1405" s="206">
        <f>'5 Driver Data'!K1405</f>
        <v>0</v>
      </c>
      <c r="L1405" s="1"/>
      <c r="M1405" s="216" t="str">
        <f>IF(D1405=0,"Blank",'3 Model Input'!E$44*'3 Model Input'!E$45)</f>
        <v>Blank</v>
      </c>
      <c r="N1405" s="197" t="str">
        <f t="shared" si="240"/>
        <v>Blank</v>
      </c>
      <c r="O1405" s="197" t="str">
        <f>IF(D1405=0,"Blank",'3 Model Input'!E$49*(1-'3 Model Input'!E$51))</f>
        <v>Blank</v>
      </c>
      <c r="P1405" s="197" t="str">
        <f t="shared" si="241"/>
        <v>Blank</v>
      </c>
      <c r="Q1405" s="197" t="str">
        <f>IF(D1405=0,"Blank",IF(D1405="BEV",E1405*(1-'3 Model Input'!E$54), E1405))</f>
        <v>Blank</v>
      </c>
      <c r="R1405" s="198" t="str">
        <f>IF(D1405=0,"Blank",IF(D1405="PHEV",F1405/G1405,F1405*(1-'3 Model Input'!E$54)/G1405))</f>
        <v>Blank</v>
      </c>
      <c r="S1405" s="198" t="str">
        <f>IF(D1405=0,"Blank",IF(D1405="PHEV",MIN(M1405,E1405),MIN(M1405,(E1405*(1-'3 Model Input'!E$54)))))</f>
        <v>Blank</v>
      </c>
      <c r="T1405" s="217" t="str">
        <f t="shared" si="242"/>
        <v>Blank</v>
      </c>
      <c r="U1405" s="89"/>
      <c r="V1405" s="216" t="str">
        <f>IF(D1405=0,"Blank",P1405*'3 Model Input'!E$50)</f>
        <v>Blank</v>
      </c>
      <c r="W1405" s="197" t="str">
        <f t="shared" si="243"/>
        <v>Blank</v>
      </c>
      <c r="X1405" s="197" t="str">
        <f t="shared" si="244"/>
        <v>Blank</v>
      </c>
      <c r="Y1405" s="197" t="str">
        <f t="shared" si="245"/>
        <v>Blank</v>
      </c>
      <c r="Z1405" s="197" t="str">
        <f t="shared" si="246"/>
        <v>Blank</v>
      </c>
      <c r="AA1405" s="223" t="str" cm="1">
        <f t="array" ref="AA1405">_xlfn.IFS(ISTEXT('3 Model Input'!F$70),"Missing",ISTEXT('3 Model Input'!I$70),"Missing",ISNUMBER('3 Model Input'!K$70),'3 Model Input'!K$70*P1405)</f>
        <v>Missing</v>
      </c>
      <c r="AB1405" s="89"/>
      <c r="AC1405" s="227" t="str" cm="1">
        <f t="array" ref="AC1405">IF(D1405=0,"Blank",_xlfn.IFS('3 Model Input'!E$61=1,(V1405*G1405)/T1405,'3 Model Input'!E$61=2,(W1405*G1405)/T1405,'3 Model Input'!E$61=3,(X1405*G1405)/T1405,'3 Model Input'!E$61=4,(Y1405*G1405)/T1405,'3 Model Input'!E$61=5,(Z1405*G1405)/T1405, ISTEXT('3 Model Input'!E$61),"Missing",'3 Model Input'!E$61=6,(AA1405*G1405)/T1405))</f>
        <v>Blank</v>
      </c>
      <c r="AD1405" s="202" t="str">
        <f t="shared" si="247"/>
        <v>Blank</v>
      </c>
      <c r="AE1405" s="202" t="str">
        <f t="shared" si="248"/>
        <v>Blank</v>
      </c>
      <c r="AF1405" s="217" t="str">
        <f t="shared" si="249"/>
        <v>Blank</v>
      </c>
      <c r="AG1405" s="9" t="str" cm="1">
        <f t="array" ref="AG1405">_xlfn.IFS(ISNUMBER(AC1405), "", ISNUMBER(SEARCH("Blank", AC1405)), "", ISERROR(AC1405), "Bad input on tab 3")</f>
        <v/>
      </c>
    </row>
    <row r="1406" spans="2:33" ht="15" customHeight="1" x14ac:dyDescent="0.75">
      <c r="B1406" s="205" t="str">
        <f>'5 Driver Data'!B1406</f>
        <v>1398</v>
      </c>
      <c r="C1406" s="193">
        <f>'5 Driver Data'!C1406</f>
        <v>0</v>
      </c>
      <c r="D1406" s="192">
        <f>'5 Driver Data'!D1406</f>
        <v>0</v>
      </c>
      <c r="E1406" s="191">
        <f>'5 Driver Data'!E1406</f>
        <v>0</v>
      </c>
      <c r="F1406" s="191">
        <f>'5 Driver Data'!F1406</f>
        <v>0</v>
      </c>
      <c r="G1406" s="191">
        <f>'5 Driver Data'!G1406</f>
        <v>0</v>
      </c>
      <c r="H1406" s="191">
        <f>'5 Driver Data'!H1406</f>
        <v>0</v>
      </c>
      <c r="I1406" s="191">
        <f>'5 Driver Data'!I1406</f>
        <v>0</v>
      </c>
      <c r="J1406" s="191">
        <f>'5 Driver Data'!J1406</f>
        <v>0</v>
      </c>
      <c r="K1406" s="206">
        <f>'5 Driver Data'!K1406</f>
        <v>0</v>
      </c>
      <c r="L1406" s="1"/>
      <c r="M1406" s="216" t="str">
        <f>IF(D1406=0,"Blank",'3 Model Input'!E$44*'3 Model Input'!E$45)</f>
        <v>Blank</v>
      </c>
      <c r="N1406" s="197" t="str">
        <f t="shared" si="240"/>
        <v>Blank</v>
      </c>
      <c r="O1406" s="197" t="str">
        <f>IF(D1406=0,"Blank",'3 Model Input'!E$49*(1-'3 Model Input'!E$51))</f>
        <v>Blank</v>
      </c>
      <c r="P1406" s="197" t="str">
        <f t="shared" si="241"/>
        <v>Blank</v>
      </c>
      <c r="Q1406" s="197" t="str">
        <f>IF(D1406=0,"Blank",IF(D1406="BEV",E1406*(1-'3 Model Input'!E$54), E1406))</f>
        <v>Blank</v>
      </c>
      <c r="R1406" s="198" t="str">
        <f>IF(D1406=0,"Blank",IF(D1406="PHEV",F1406/G1406,F1406*(1-'3 Model Input'!E$54)/G1406))</f>
        <v>Blank</v>
      </c>
      <c r="S1406" s="198" t="str">
        <f>IF(D1406=0,"Blank",IF(D1406="PHEV",MIN(M1406,E1406),MIN(M1406,(E1406*(1-'3 Model Input'!E$54)))))</f>
        <v>Blank</v>
      </c>
      <c r="T1406" s="217" t="str">
        <f t="shared" si="242"/>
        <v>Blank</v>
      </c>
      <c r="U1406" s="89"/>
      <c r="V1406" s="216" t="str">
        <f>IF(D1406=0,"Blank",P1406*'3 Model Input'!E$50)</f>
        <v>Blank</v>
      </c>
      <c r="W1406" s="197" t="str">
        <f t="shared" si="243"/>
        <v>Blank</v>
      </c>
      <c r="X1406" s="197" t="str">
        <f t="shared" si="244"/>
        <v>Blank</v>
      </c>
      <c r="Y1406" s="197" t="str">
        <f t="shared" si="245"/>
        <v>Blank</v>
      </c>
      <c r="Z1406" s="197" t="str">
        <f t="shared" si="246"/>
        <v>Blank</v>
      </c>
      <c r="AA1406" s="223" t="str" cm="1">
        <f t="array" ref="AA1406">_xlfn.IFS(ISTEXT('3 Model Input'!F$70),"Missing",ISTEXT('3 Model Input'!I$70),"Missing",ISNUMBER('3 Model Input'!K$70),'3 Model Input'!K$70*P1406)</f>
        <v>Missing</v>
      </c>
      <c r="AB1406" s="89"/>
      <c r="AC1406" s="227" t="str" cm="1">
        <f t="array" ref="AC1406">IF(D1406=0,"Blank",_xlfn.IFS('3 Model Input'!E$61=1,(V1406*G1406)/T1406,'3 Model Input'!E$61=2,(W1406*G1406)/T1406,'3 Model Input'!E$61=3,(X1406*G1406)/T1406,'3 Model Input'!E$61=4,(Y1406*G1406)/T1406,'3 Model Input'!E$61=5,(Z1406*G1406)/T1406, ISTEXT('3 Model Input'!E$61),"Missing",'3 Model Input'!E$61=6,(AA1406*G1406)/T1406))</f>
        <v>Blank</v>
      </c>
      <c r="AD1406" s="202" t="str">
        <f t="shared" si="247"/>
        <v>Blank</v>
      </c>
      <c r="AE1406" s="202" t="str">
        <f t="shared" si="248"/>
        <v>Blank</v>
      </c>
      <c r="AF1406" s="217" t="str">
        <f t="shared" si="249"/>
        <v>Blank</v>
      </c>
      <c r="AG1406" s="9" t="str" cm="1">
        <f t="array" ref="AG1406">_xlfn.IFS(ISNUMBER(AC1406), "", ISNUMBER(SEARCH("Blank", AC1406)), "", ISERROR(AC1406), "Bad input on tab 3")</f>
        <v/>
      </c>
    </row>
    <row r="1407" spans="2:33" ht="15" customHeight="1" x14ac:dyDescent="0.75">
      <c r="B1407" s="205" t="str">
        <f>'5 Driver Data'!B1407</f>
        <v>1399</v>
      </c>
      <c r="C1407" s="193">
        <f>'5 Driver Data'!C1407</f>
        <v>0</v>
      </c>
      <c r="D1407" s="192">
        <f>'5 Driver Data'!D1407</f>
        <v>0</v>
      </c>
      <c r="E1407" s="191">
        <f>'5 Driver Data'!E1407</f>
        <v>0</v>
      </c>
      <c r="F1407" s="191">
        <f>'5 Driver Data'!F1407</f>
        <v>0</v>
      </c>
      <c r="G1407" s="191">
        <f>'5 Driver Data'!G1407</f>
        <v>0</v>
      </c>
      <c r="H1407" s="191">
        <f>'5 Driver Data'!H1407</f>
        <v>0</v>
      </c>
      <c r="I1407" s="191">
        <f>'5 Driver Data'!I1407</f>
        <v>0</v>
      </c>
      <c r="J1407" s="191">
        <f>'5 Driver Data'!J1407</f>
        <v>0</v>
      </c>
      <c r="K1407" s="206">
        <f>'5 Driver Data'!K1407</f>
        <v>0</v>
      </c>
      <c r="L1407" s="1"/>
      <c r="M1407" s="216" t="str">
        <f>IF(D1407=0,"Blank",'3 Model Input'!E$44*'3 Model Input'!E$45)</f>
        <v>Blank</v>
      </c>
      <c r="N1407" s="197" t="str">
        <f t="shared" si="240"/>
        <v>Blank</v>
      </c>
      <c r="O1407" s="197" t="str">
        <f>IF(D1407=0,"Blank",'3 Model Input'!E$49*(1-'3 Model Input'!E$51))</f>
        <v>Blank</v>
      </c>
      <c r="P1407" s="197" t="str">
        <f t="shared" si="241"/>
        <v>Blank</v>
      </c>
      <c r="Q1407" s="197" t="str">
        <f>IF(D1407=0,"Blank",IF(D1407="BEV",E1407*(1-'3 Model Input'!E$54), E1407))</f>
        <v>Blank</v>
      </c>
      <c r="R1407" s="198" t="str">
        <f>IF(D1407=0,"Blank",IF(D1407="PHEV",F1407/G1407,F1407*(1-'3 Model Input'!E$54)/G1407))</f>
        <v>Blank</v>
      </c>
      <c r="S1407" s="198" t="str">
        <f>IF(D1407=0,"Blank",IF(D1407="PHEV",MIN(M1407,E1407),MIN(M1407,(E1407*(1-'3 Model Input'!E$54)))))</f>
        <v>Blank</v>
      </c>
      <c r="T1407" s="217" t="str">
        <f t="shared" si="242"/>
        <v>Blank</v>
      </c>
      <c r="U1407" s="89"/>
      <c r="V1407" s="216" t="str">
        <f>IF(D1407=0,"Blank",P1407*'3 Model Input'!E$50)</f>
        <v>Blank</v>
      </c>
      <c r="W1407" s="197" t="str">
        <f t="shared" si="243"/>
        <v>Blank</v>
      </c>
      <c r="X1407" s="197" t="str">
        <f t="shared" si="244"/>
        <v>Blank</v>
      </c>
      <c r="Y1407" s="197" t="str">
        <f t="shared" si="245"/>
        <v>Blank</v>
      </c>
      <c r="Z1407" s="197" t="str">
        <f t="shared" si="246"/>
        <v>Blank</v>
      </c>
      <c r="AA1407" s="223" t="str" cm="1">
        <f t="array" ref="AA1407">_xlfn.IFS(ISTEXT('3 Model Input'!F$70),"Missing",ISTEXT('3 Model Input'!I$70),"Missing",ISNUMBER('3 Model Input'!K$70),'3 Model Input'!K$70*P1407)</f>
        <v>Missing</v>
      </c>
      <c r="AB1407" s="89"/>
      <c r="AC1407" s="227" t="str" cm="1">
        <f t="array" ref="AC1407">IF(D1407=0,"Blank",_xlfn.IFS('3 Model Input'!E$61=1,(V1407*G1407)/T1407,'3 Model Input'!E$61=2,(W1407*G1407)/T1407,'3 Model Input'!E$61=3,(X1407*G1407)/T1407,'3 Model Input'!E$61=4,(Y1407*G1407)/T1407,'3 Model Input'!E$61=5,(Z1407*G1407)/T1407, ISTEXT('3 Model Input'!E$61),"Missing",'3 Model Input'!E$61=6,(AA1407*G1407)/T1407))</f>
        <v>Blank</v>
      </c>
      <c r="AD1407" s="202" t="str">
        <f t="shared" si="247"/>
        <v>Blank</v>
      </c>
      <c r="AE1407" s="202" t="str">
        <f t="shared" si="248"/>
        <v>Blank</v>
      </c>
      <c r="AF1407" s="217" t="str">
        <f t="shared" si="249"/>
        <v>Blank</v>
      </c>
      <c r="AG1407" s="9" t="str" cm="1">
        <f t="array" ref="AG1407">_xlfn.IFS(ISNUMBER(AC1407), "", ISNUMBER(SEARCH("Blank", AC1407)), "", ISERROR(AC1407), "Bad input on tab 3")</f>
        <v/>
      </c>
    </row>
    <row r="1408" spans="2:33" ht="15" customHeight="1" x14ac:dyDescent="0.75">
      <c r="B1408" s="205" t="str">
        <f>'5 Driver Data'!B1408</f>
        <v>1400</v>
      </c>
      <c r="C1408" s="193">
        <f>'5 Driver Data'!C1408</f>
        <v>0</v>
      </c>
      <c r="D1408" s="192">
        <f>'5 Driver Data'!D1408</f>
        <v>0</v>
      </c>
      <c r="E1408" s="191">
        <f>'5 Driver Data'!E1408</f>
        <v>0</v>
      </c>
      <c r="F1408" s="191">
        <f>'5 Driver Data'!F1408</f>
        <v>0</v>
      </c>
      <c r="G1408" s="191">
        <f>'5 Driver Data'!G1408</f>
        <v>0</v>
      </c>
      <c r="H1408" s="191">
        <f>'5 Driver Data'!H1408</f>
        <v>0</v>
      </c>
      <c r="I1408" s="191">
        <f>'5 Driver Data'!I1408</f>
        <v>0</v>
      </c>
      <c r="J1408" s="191">
        <f>'5 Driver Data'!J1408</f>
        <v>0</v>
      </c>
      <c r="K1408" s="206">
        <f>'5 Driver Data'!K1408</f>
        <v>0</v>
      </c>
      <c r="L1408" s="1"/>
      <c r="M1408" s="216" t="str">
        <f>IF(D1408=0,"Blank",'3 Model Input'!E$44*'3 Model Input'!E$45)</f>
        <v>Blank</v>
      </c>
      <c r="N1408" s="197" t="str">
        <f t="shared" si="240"/>
        <v>Blank</v>
      </c>
      <c r="O1408" s="197" t="str">
        <f>IF(D1408=0,"Blank",'3 Model Input'!E$49*(1-'3 Model Input'!E$51))</f>
        <v>Blank</v>
      </c>
      <c r="P1408" s="197" t="str">
        <f t="shared" si="241"/>
        <v>Blank</v>
      </c>
      <c r="Q1408" s="197" t="str">
        <f>IF(D1408=0,"Blank",IF(D1408="BEV",E1408*(1-'3 Model Input'!E$54), E1408))</f>
        <v>Blank</v>
      </c>
      <c r="R1408" s="198" t="str">
        <f>IF(D1408=0,"Blank",IF(D1408="PHEV",F1408/G1408,F1408*(1-'3 Model Input'!E$54)/G1408))</f>
        <v>Blank</v>
      </c>
      <c r="S1408" s="198" t="str">
        <f>IF(D1408=0,"Blank",IF(D1408="PHEV",MIN(M1408,E1408),MIN(M1408,(E1408*(1-'3 Model Input'!E$54)))))</f>
        <v>Blank</v>
      </c>
      <c r="T1408" s="217" t="str">
        <f t="shared" si="242"/>
        <v>Blank</v>
      </c>
      <c r="U1408" s="89"/>
      <c r="V1408" s="216" t="str">
        <f>IF(D1408=0,"Blank",P1408*'3 Model Input'!E$50)</f>
        <v>Blank</v>
      </c>
      <c r="W1408" s="197" t="str">
        <f t="shared" si="243"/>
        <v>Blank</v>
      </c>
      <c r="X1408" s="197" t="str">
        <f t="shared" si="244"/>
        <v>Blank</v>
      </c>
      <c r="Y1408" s="197" t="str">
        <f t="shared" si="245"/>
        <v>Blank</v>
      </c>
      <c r="Z1408" s="197" t="str">
        <f t="shared" si="246"/>
        <v>Blank</v>
      </c>
      <c r="AA1408" s="223" t="str" cm="1">
        <f t="array" ref="AA1408">_xlfn.IFS(ISTEXT('3 Model Input'!F$70),"Missing",ISTEXT('3 Model Input'!I$70),"Missing",ISNUMBER('3 Model Input'!K$70),'3 Model Input'!K$70*P1408)</f>
        <v>Missing</v>
      </c>
      <c r="AB1408" s="89"/>
      <c r="AC1408" s="227" t="str" cm="1">
        <f t="array" ref="AC1408">IF(D1408=0,"Blank",_xlfn.IFS('3 Model Input'!E$61=1,(V1408*G1408)/T1408,'3 Model Input'!E$61=2,(W1408*G1408)/T1408,'3 Model Input'!E$61=3,(X1408*G1408)/T1408,'3 Model Input'!E$61=4,(Y1408*G1408)/T1408,'3 Model Input'!E$61=5,(Z1408*G1408)/T1408, ISTEXT('3 Model Input'!E$61),"Missing",'3 Model Input'!E$61=6,(AA1408*G1408)/T1408))</f>
        <v>Blank</v>
      </c>
      <c r="AD1408" s="202" t="str">
        <f t="shared" si="247"/>
        <v>Blank</v>
      </c>
      <c r="AE1408" s="202" t="str">
        <f t="shared" si="248"/>
        <v>Blank</v>
      </c>
      <c r="AF1408" s="217" t="str">
        <f t="shared" si="249"/>
        <v>Blank</v>
      </c>
      <c r="AG1408" s="9" t="str" cm="1">
        <f t="array" ref="AG1408">_xlfn.IFS(ISNUMBER(AC1408), "", ISNUMBER(SEARCH("Blank", AC1408)), "", ISERROR(AC1408), "Bad input on tab 3")</f>
        <v/>
      </c>
    </row>
    <row r="1409" spans="2:33" ht="15" customHeight="1" x14ac:dyDescent="0.75">
      <c r="B1409" s="205" t="str">
        <f>'5 Driver Data'!B1409</f>
        <v>1401</v>
      </c>
      <c r="C1409" s="193">
        <f>'5 Driver Data'!C1409</f>
        <v>0</v>
      </c>
      <c r="D1409" s="192">
        <f>'5 Driver Data'!D1409</f>
        <v>0</v>
      </c>
      <c r="E1409" s="191">
        <f>'5 Driver Data'!E1409</f>
        <v>0</v>
      </c>
      <c r="F1409" s="191">
        <f>'5 Driver Data'!F1409</f>
        <v>0</v>
      </c>
      <c r="G1409" s="191">
        <f>'5 Driver Data'!G1409</f>
        <v>0</v>
      </c>
      <c r="H1409" s="191">
        <f>'5 Driver Data'!H1409</f>
        <v>0</v>
      </c>
      <c r="I1409" s="191">
        <f>'5 Driver Data'!I1409</f>
        <v>0</v>
      </c>
      <c r="J1409" s="191">
        <f>'5 Driver Data'!J1409</f>
        <v>0</v>
      </c>
      <c r="K1409" s="206">
        <f>'5 Driver Data'!K1409</f>
        <v>0</v>
      </c>
      <c r="L1409" s="1"/>
      <c r="M1409" s="216" t="str">
        <f>IF(D1409=0,"Blank",'3 Model Input'!E$44*'3 Model Input'!E$45)</f>
        <v>Blank</v>
      </c>
      <c r="N1409" s="197" t="str">
        <f t="shared" si="240"/>
        <v>Blank</v>
      </c>
      <c r="O1409" s="197" t="str">
        <f>IF(D1409=0,"Blank",'3 Model Input'!E$49*(1-'3 Model Input'!E$51))</f>
        <v>Blank</v>
      </c>
      <c r="P1409" s="197" t="str">
        <f t="shared" si="241"/>
        <v>Blank</v>
      </c>
      <c r="Q1409" s="197" t="str">
        <f>IF(D1409=0,"Blank",IF(D1409="BEV",E1409*(1-'3 Model Input'!E$54), E1409))</f>
        <v>Blank</v>
      </c>
      <c r="R1409" s="198" t="str">
        <f>IF(D1409=0,"Blank",IF(D1409="PHEV",F1409/G1409,F1409*(1-'3 Model Input'!E$54)/G1409))</f>
        <v>Blank</v>
      </c>
      <c r="S1409" s="198" t="str">
        <f>IF(D1409=0,"Blank",IF(D1409="PHEV",MIN(M1409,E1409),MIN(M1409,(E1409*(1-'3 Model Input'!E$54)))))</f>
        <v>Blank</v>
      </c>
      <c r="T1409" s="217" t="str">
        <f t="shared" si="242"/>
        <v>Blank</v>
      </c>
      <c r="U1409" s="89"/>
      <c r="V1409" s="216" t="str">
        <f>IF(D1409=0,"Blank",P1409*'3 Model Input'!E$50)</f>
        <v>Blank</v>
      </c>
      <c r="W1409" s="197" t="str">
        <f t="shared" si="243"/>
        <v>Blank</v>
      </c>
      <c r="X1409" s="197" t="str">
        <f t="shared" si="244"/>
        <v>Blank</v>
      </c>
      <c r="Y1409" s="197" t="str">
        <f t="shared" si="245"/>
        <v>Blank</v>
      </c>
      <c r="Z1409" s="197" t="str">
        <f t="shared" si="246"/>
        <v>Blank</v>
      </c>
      <c r="AA1409" s="223" t="str" cm="1">
        <f t="array" ref="AA1409">_xlfn.IFS(ISTEXT('3 Model Input'!F$70),"Missing",ISTEXT('3 Model Input'!I$70),"Missing",ISNUMBER('3 Model Input'!K$70),'3 Model Input'!K$70*P1409)</f>
        <v>Missing</v>
      </c>
      <c r="AB1409" s="89"/>
      <c r="AC1409" s="227" t="str" cm="1">
        <f t="array" ref="AC1409">IF(D1409=0,"Blank",_xlfn.IFS('3 Model Input'!E$61=1,(V1409*G1409)/T1409,'3 Model Input'!E$61=2,(W1409*G1409)/T1409,'3 Model Input'!E$61=3,(X1409*G1409)/T1409,'3 Model Input'!E$61=4,(Y1409*G1409)/T1409,'3 Model Input'!E$61=5,(Z1409*G1409)/T1409, ISTEXT('3 Model Input'!E$61),"Missing",'3 Model Input'!E$61=6,(AA1409*G1409)/T1409))</f>
        <v>Blank</v>
      </c>
      <c r="AD1409" s="202" t="str">
        <f t="shared" si="247"/>
        <v>Blank</v>
      </c>
      <c r="AE1409" s="202" t="str">
        <f t="shared" si="248"/>
        <v>Blank</v>
      </c>
      <c r="AF1409" s="217" t="str">
        <f t="shared" si="249"/>
        <v>Blank</v>
      </c>
      <c r="AG1409" s="9" t="str" cm="1">
        <f t="array" ref="AG1409">_xlfn.IFS(ISNUMBER(AC1409), "", ISNUMBER(SEARCH("Blank", AC1409)), "", ISERROR(AC1409), "Bad input on tab 3")</f>
        <v/>
      </c>
    </row>
    <row r="1410" spans="2:33" ht="15" customHeight="1" x14ac:dyDescent="0.75">
      <c r="B1410" s="205" t="str">
        <f>'5 Driver Data'!B1410</f>
        <v>1402</v>
      </c>
      <c r="C1410" s="193">
        <f>'5 Driver Data'!C1410</f>
        <v>0</v>
      </c>
      <c r="D1410" s="192">
        <f>'5 Driver Data'!D1410</f>
        <v>0</v>
      </c>
      <c r="E1410" s="191">
        <f>'5 Driver Data'!E1410</f>
        <v>0</v>
      </c>
      <c r="F1410" s="191">
        <f>'5 Driver Data'!F1410</f>
        <v>0</v>
      </c>
      <c r="G1410" s="191">
        <f>'5 Driver Data'!G1410</f>
        <v>0</v>
      </c>
      <c r="H1410" s="191">
        <f>'5 Driver Data'!H1410</f>
        <v>0</v>
      </c>
      <c r="I1410" s="191">
        <f>'5 Driver Data'!I1410</f>
        <v>0</v>
      </c>
      <c r="J1410" s="191">
        <f>'5 Driver Data'!J1410</f>
        <v>0</v>
      </c>
      <c r="K1410" s="206">
        <f>'5 Driver Data'!K1410</f>
        <v>0</v>
      </c>
      <c r="L1410" s="1"/>
      <c r="M1410" s="216" t="str">
        <f>IF(D1410=0,"Blank",'3 Model Input'!E$44*'3 Model Input'!E$45)</f>
        <v>Blank</v>
      </c>
      <c r="N1410" s="197" t="str">
        <f t="shared" si="240"/>
        <v>Blank</v>
      </c>
      <c r="O1410" s="197" t="str">
        <f>IF(D1410=0,"Blank",'3 Model Input'!E$49*(1-'3 Model Input'!E$51))</f>
        <v>Blank</v>
      </c>
      <c r="P1410" s="197" t="str">
        <f t="shared" si="241"/>
        <v>Blank</v>
      </c>
      <c r="Q1410" s="197" t="str">
        <f>IF(D1410=0,"Blank",IF(D1410="BEV",E1410*(1-'3 Model Input'!E$54), E1410))</f>
        <v>Blank</v>
      </c>
      <c r="R1410" s="198" t="str">
        <f>IF(D1410=0,"Blank",IF(D1410="PHEV",F1410/G1410,F1410*(1-'3 Model Input'!E$54)/G1410))</f>
        <v>Blank</v>
      </c>
      <c r="S1410" s="198" t="str">
        <f>IF(D1410=0,"Blank",IF(D1410="PHEV",MIN(M1410,E1410),MIN(M1410,(E1410*(1-'3 Model Input'!E$54)))))</f>
        <v>Blank</v>
      </c>
      <c r="T1410" s="217" t="str">
        <f t="shared" si="242"/>
        <v>Blank</v>
      </c>
      <c r="U1410" s="89"/>
      <c r="V1410" s="216" t="str">
        <f>IF(D1410=0,"Blank",P1410*'3 Model Input'!E$50)</f>
        <v>Blank</v>
      </c>
      <c r="W1410" s="197" t="str">
        <f t="shared" si="243"/>
        <v>Blank</v>
      </c>
      <c r="X1410" s="197" t="str">
        <f t="shared" si="244"/>
        <v>Blank</v>
      </c>
      <c r="Y1410" s="197" t="str">
        <f t="shared" si="245"/>
        <v>Blank</v>
      </c>
      <c r="Z1410" s="197" t="str">
        <f t="shared" si="246"/>
        <v>Blank</v>
      </c>
      <c r="AA1410" s="223" t="str" cm="1">
        <f t="array" ref="AA1410">_xlfn.IFS(ISTEXT('3 Model Input'!F$70),"Missing",ISTEXT('3 Model Input'!I$70),"Missing",ISNUMBER('3 Model Input'!K$70),'3 Model Input'!K$70*P1410)</f>
        <v>Missing</v>
      </c>
      <c r="AB1410" s="89"/>
      <c r="AC1410" s="227" t="str" cm="1">
        <f t="array" ref="AC1410">IF(D1410=0,"Blank",_xlfn.IFS('3 Model Input'!E$61=1,(V1410*G1410)/T1410,'3 Model Input'!E$61=2,(W1410*G1410)/T1410,'3 Model Input'!E$61=3,(X1410*G1410)/T1410,'3 Model Input'!E$61=4,(Y1410*G1410)/T1410,'3 Model Input'!E$61=5,(Z1410*G1410)/T1410, ISTEXT('3 Model Input'!E$61),"Missing",'3 Model Input'!E$61=6,(AA1410*G1410)/T1410))</f>
        <v>Blank</v>
      </c>
      <c r="AD1410" s="202" t="str">
        <f t="shared" si="247"/>
        <v>Blank</v>
      </c>
      <c r="AE1410" s="202" t="str">
        <f t="shared" si="248"/>
        <v>Blank</v>
      </c>
      <c r="AF1410" s="217" t="str">
        <f t="shared" si="249"/>
        <v>Blank</v>
      </c>
      <c r="AG1410" s="9" t="str" cm="1">
        <f t="array" ref="AG1410">_xlfn.IFS(ISNUMBER(AC1410), "", ISNUMBER(SEARCH("Blank", AC1410)), "", ISERROR(AC1410), "Bad input on tab 3")</f>
        <v/>
      </c>
    </row>
    <row r="1411" spans="2:33" ht="15" customHeight="1" x14ac:dyDescent="0.75">
      <c r="B1411" s="205" t="str">
        <f>'5 Driver Data'!B1411</f>
        <v>1403</v>
      </c>
      <c r="C1411" s="193">
        <f>'5 Driver Data'!C1411</f>
        <v>0</v>
      </c>
      <c r="D1411" s="192">
        <f>'5 Driver Data'!D1411</f>
        <v>0</v>
      </c>
      <c r="E1411" s="191">
        <f>'5 Driver Data'!E1411</f>
        <v>0</v>
      </c>
      <c r="F1411" s="191">
        <f>'5 Driver Data'!F1411</f>
        <v>0</v>
      </c>
      <c r="G1411" s="191">
        <f>'5 Driver Data'!G1411</f>
        <v>0</v>
      </c>
      <c r="H1411" s="191">
        <f>'5 Driver Data'!H1411</f>
        <v>0</v>
      </c>
      <c r="I1411" s="191">
        <f>'5 Driver Data'!I1411</f>
        <v>0</v>
      </c>
      <c r="J1411" s="191">
        <f>'5 Driver Data'!J1411</f>
        <v>0</v>
      </c>
      <c r="K1411" s="206">
        <f>'5 Driver Data'!K1411</f>
        <v>0</v>
      </c>
      <c r="L1411" s="1"/>
      <c r="M1411" s="216" t="str">
        <f>IF(D1411=0,"Blank",'3 Model Input'!E$44*'3 Model Input'!E$45)</f>
        <v>Blank</v>
      </c>
      <c r="N1411" s="197" t="str">
        <f t="shared" si="240"/>
        <v>Blank</v>
      </c>
      <c r="O1411" s="197" t="str">
        <f>IF(D1411=0,"Blank",'3 Model Input'!E$49*(1-'3 Model Input'!E$51))</f>
        <v>Blank</v>
      </c>
      <c r="P1411" s="197" t="str">
        <f t="shared" si="241"/>
        <v>Blank</v>
      </c>
      <c r="Q1411" s="197" t="str">
        <f>IF(D1411=0,"Blank",IF(D1411="BEV",E1411*(1-'3 Model Input'!E$54), E1411))</f>
        <v>Blank</v>
      </c>
      <c r="R1411" s="198" t="str">
        <f>IF(D1411=0,"Blank",IF(D1411="PHEV",F1411/G1411,F1411*(1-'3 Model Input'!E$54)/G1411))</f>
        <v>Blank</v>
      </c>
      <c r="S1411" s="198" t="str">
        <f>IF(D1411=0,"Blank",IF(D1411="PHEV",MIN(M1411,E1411),MIN(M1411,(E1411*(1-'3 Model Input'!E$54)))))</f>
        <v>Blank</v>
      </c>
      <c r="T1411" s="217" t="str">
        <f t="shared" si="242"/>
        <v>Blank</v>
      </c>
      <c r="U1411" s="89"/>
      <c r="V1411" s="216" t="str">
        <f>IF(D1411=0,"Blank",P1411*'3 Model Input'!E$50)</f>
        <v>Blank</v>
      </c>
      <c r="W1411" s="197" t="str">
        <f t="shared" si="243"/>
        <v>Blank</v>
      </c>
      <c r="X1411" s="197" t="str">
        <f t="shared" si="244"/>
        <v>Blank</v>
      </c>
      <c r="Y1411" s="197" t="str">
        <f t="shared" si="245"/>
        <v>Blank</v>
      </c>
      <c r="Z1411" s="197" t="str">
        <f t="shared" si="246"/>
        <v>Blank</v>
      </c>
      <c r="AA1411" s="223" t="str" cm="1">
        <f t="array" ref="AA1411">_xlfn.IFS(ISTEXT('3 Model Input'!F$70),"Missing",ISTEXT('3 Model Input'!I$70),"Missing",ISNUMBER('3 Model Input'!K$70),'3 Model Input'!K$70*P1411)</f>
        <v>Missing</v>
      </c>
      <c r="AB1411" s="89"/>
      <c r="AC1411" s="227" t="str" cm="1">
        <f t="array" ref="AC1411">IF(D1411=0,"Blank",_xlfn.IFS('3 Model Input'!E$61=1,(V1411*G1411)/T1411,'3 Model Input'!E$61=2,(W1411*G1411)/T1411,'3 Model Input'!E$61=3,(X1411*G1411)/T1411,'3 Model Input'!E$61=4,(Y1411*G1411)/T1411,'3 Model Input'!E$61=5,(Z1411*G1411)/T1411, ISTEXT('3 Model Input'!E$61),"Missing",'3 Model Input'!E$61=6,(AA1411*G1411)/T1411))</f>
        <v>Blank</v>
      </c>
      <c r="AD1411" s="202" t="str">
        <f t="shared" si="247"/>
        <v>Blank</v>
      </c>
      <c r="AE1411" s="202" t="str">
        <f t="shared" si="248"/>
        <v>Blank</v>
      </c>
      <c r="AF1411" s="217" t="str">
        <f t="shared" si="249"/>
        <v>Blank</v>
      </c>
      <c r="AG1411" s="9" t="str" cm="1">
        <f t="array" ref="AG1411">_xlfn.IFS(ISNUMBER(AC1411), "", ISNUMBER(SEARCH("Blank", AC1411)), "", ISERROR(AC1411), "Bad input on tab 3")</f>
        <v/>
      </c>
    </row>
    <row r="1412" spans="2:33" ht="15" customHeight="1" x14ac:dyDescent="0.75">
      <c r="B1412" s="205" t="str">
        <f>'5 Driver Data'!B1412</f>
        <v>1404</v>
      </c>
      <c r="C1412" s="193">
        <f>'5 Driver Data'!C1412</f>
        <v>0</v>
      </c>
      <c r="D1412" s="192">
        <f>'5 Driver Data'!D1412</f>
        <v>0</v>
      </c>
      <c r="E1412" s="191">
        <f>'5 Driver Data'!E1412</f>
        <v>0</v>
      </c>
      <c r="F1412" s="191">
        <f>'5 Driver Data'!F1412</f>
        <v>0</v>
      </c>
      <c r="G1412" s="191">
        <f>'5 Driver Data'!G1412</f>
        <v>0</v>
      </c>
      <c r="H1412" s="191">
        <f>'5 Driver Data'!H1412</f>
        <v>0</v>
      </c>
      <c r="I1412" s="191">
        <f>'5 Driver Data'!I1412</f>
        <v>0</v>
      </c>
      <c r="J1412" s="191">
        <f>'5 Driver Data'!J1412</f>
        <v>0</v>
      </c>
      <c r="K1412" s="206">
        <f>'5 Driver Data'!K1412</f>
        <v>0</v>
      </c>
      <c r="L1412" s="1"/>
      <c r="M1412" s="216" t="str">
        <f>IF(D1412=0,"Blank",'3 Model Input'!E$44*'3 Model Input'!E$45)</f>
        <v>Blank</v>
      </c>
      <c r="N1412" s="197" t="str">
        <f t="shared" si="240"/>
        <v>Blank</v>
      </c>
      <c r="O1412" s="197" t="str">
        <f>IF(D1412=0,"Blank",'3 Model Input'!E$49*(1-'3 Model Input'!E$51))</f>
        <v>Blank</v>
      </c>
      <c r="P1412" s="197" t="str">
        <f t="shared" si="241"/>
        <v>Blank</v>
      </c>
      <c r="Q1412" s="197" t="str">
        <f>IF(D1412=0,"Blank",IF(D1412="BEV",E1412*(1-'3 Model Input'!E$54), E1412))</f>
        <v>Blank</v>
      </c>
      <c r="R1412" s="198" t="str">
        <f>IF(D1412=0,"Blank",IF(D1412="PHEV",F1412/G1412,F1412*(1-'3 Model Input'!E$54)/G1412))</f>
        <v>Blank</v>
      </c>
      <c r="S1412" s="198" t="str">
        <f>IF(D1412=0,"Blank",IF(D1412="PHEV",MIN(M1412,E1412),MIN(M1412,(E1412*(1-'3 Model Input'!E$54)))))</f>
        <v>Blank</v>
      </c>
      <c r="T1412" s="217" t="str">
        <f t="shared" si="242"/>
        <v>Blank</v>
      </c>
      <c r="U1412" s="89"/>
      <c r="V1412" s="216" t="str">
        <f>IF(D1412=0,"Blank",P1412*'3 Model Input'!E$50)</f>
        <v>Blank</v>
      </c>
      <c r="W1412" s="197" t="str">
        <f t="shared" si="243"/>
        <v>Blank</v>
      </c>
      <c r="X1412" s="197" t="str">
        <f t="shared" si="244"/>
        <v>Blank</v>
      </c>
      <c r="Y1412" s="197" t="str">
        <f t="shared" si="245"/>
        <v>Blank</v>
      </c>
      <c r="Z1412" s="197" t="str">
        <f t="shared" si="246"/>
        <v>Blank</v>
      </c>
      <c r="AA1412" s="223" t="str" cm="1">
        <f t="array" ref="AA1412">_xlfn.IFS(ISTEXT('3 Model Input'!F$70),"Missing",ISTEXT('3 Model Input'!I$70),"Missing",ISNUMBER('3 Model Input'!K$70),'3 Model Input'!K$70*P1412)</f>
        <v>Missing</v>
      </c>
      <c r="AB1412" s="89"/>
      <c r="AC1412" s="227" t="str" cm="1">
        <f t="array" ref="AC1412">IF(D1412=0,"Blank",_xlfn.IFS('3 Model Input'!E$61=1,(V1412*G1412)/T1412,'3 Model Input'!E$61=2,(W1412*G1412)/T1412,'3 Model Input'!E$61=3,(X1412*G1412)/T1412,'3 Model Input'!E$61=4,(Y1412*G1412)/T1412,'3 Model Input'!E$61=5,(Z1412*G1412)/T1412, ISTEXT('3 Model Input'!E$61),"Missing",'3 Model Input'!E$61=6,(AA1412*G1412)/T1412))</f>
        <v>Blank</v>
      </c>
      <c r="AD1412" s="202" t="str">
        <f t="shared" si="247"/>
        <v>Blank</v>
      </c>
      <c r="AE1412" s="202" t="str">
        <f t="shared" si="248"/>
        <v>Blank</v>
      </c>
      <c r="AF1412" s="217" t="str">
        <f t="shared" si="249"/>
        <v>Blank</v>
      </c>
      <c r="AG1412" s="9" t="str" cm="1">
        <f t="array" ref="AG1412">_xlfn.IFS(ISNUMBER(AC1412), "", ISNUMBER(SEARCH("Blank", AC1412)), "", ISERROR(AC1412), "Bad input on tab 3")</f>
        <v/>
      </c>
    </row>
    <row r="1413" spans="2:33" ht="15" customHeight="1" x14ac:dyDescent="0.75">
      <c r="B1413" s="205" t="str">
        <f>'5 Driver Data'!B1413</f>
        <v>1405</v>
      </c>
      <c r="C1413" s="193">
        <f>'5 Driver Data'!C1413</f>
        <v>0</v>
      </c>
      <c r="D1413" s="192">
        <f>'5 Driver Data'!D1413</f>
        <v>0</v>
      </c>
      <c r="E1413" s="191">
        <f>'5 Driver Data'!E1413</f>
        <v>0</v>
      </c>
      <c r="F1413" s="191">
        <f>'5 Driver Data'!F1413</f>
        <v>0</v>
      </c>
      <c r="G1413" s="191">
        <f>'5 Driver Data'!G1413</f>
        <v>0</v>
      </c>
      <c r="H1413" s="191">
        <f>'5 Driver Data'!H1413</f>
        <v>0</v>
      </c>
      <c r="I1413" s="191">
        <f>'5 Driver Data'!I1413</f>
        <v>0</v>
      </c>
      <c r="J1413" s="191">
        <f>'5 Driver Data'!J1413</f>
        <v>0</v>
      </c>
      <c r="K1413" s="206">
        <f>'5 Driver Data'!K1413</f>
        <v>0</v>
      </c>
      <c r="L1413" s="1"/>
      <c r="M1413" s="216" t="str">
        <f>IF(D1413=0,"Blank",'3 Model Input'!E$44*'3 Model Input'!E$45)</f>
        <v>Blank</v>
      </c>
      <c r="N1413" s="197" t="str">
        <f t="shared" si="240"/>
        <v>Blank</v>
      </c>
      <c r="O1413" s="197" t="str">
        <f>IF(D1413=0,"Blank",'3 Model Input'!E$49*(1-'3 Model Input'!E$51))</f>
        <v>Blank</v>
      </c>
      <c r="P1413" s="197" t="str">
        <f t="shared" si="241"/>
        <v>Blank</v>
      </c>
      <c r="Q1413" s="197" t="str">
        <f>IF(D1413=0,"Blank",IF(D1413="BEV",E1413*(1-'3 Model Input'!E$54), E1413))</f>
        <v>Blank</v>
      </c>
      <c r="R1413" s="198" t="str">
        <f>IF(D1413=0,"Blank",IF(D1413="PHEV",F1413/G1413,F1413*(1-'3 Model Input'!E$54)/G1413))</f>
        <v>Blank</v>
      </c>
      <c r="S1413" s="198" t="str">
        <f>IF(D1413=0,"Blank",IF(D1413="PHEV",MIN(M1413,E1413),MIN(M1413,(E1413*(1-'3 Model Input'!E$54)))))</f>
        <v>Blank</v>
      </c>
      <c r="T1413" s="217" t="str">
        <f t="shared" si="242"/>
        <v>Blank</v>
      </c>
      <c r="U1413" s="89"/>
      <c r="V1413" s="216" t="str">
        <f>IF(D1413=0,"Blank",P1413*'3 Model Input'!E$50)</f>
        <v>Blank</v>
      </c>
      <c r="W1413" s="197" t="str">
        <f t="shared" si="243"/>
        <v>Blank</v>
      </c>
      <c r="X1413" s="197" t="str">
        <f t="shared" si="244"/>
        <v>Blank</v>
      </c>
      <c r="Y1413" s="197" t="str">
        <f t="shared" si="245"/>
        <v>Blank</v>
      </c>
      <c r="Z1413" s="197" t="str">
        <f t="shared" si="246"/>
        <v>Blank</v>
      </c>
      <c r="AA1413" s="223" t="str" cm="1">
        <f t="array" ref="AA1413">_xlfn.IFS(ISTEXT('3 Model Input'!F$70),"Missing",ISTEXT('3 Model Input'!I$70),"Missing",ISNUMBER('3 Model Input'!K$70),'3 Model Input'!K$70*P1413)</f>
        <v>Missing</v>
      </c>
      <c r="AB1413" s="89"/>
      <c r="AC1413" s="227" t="str" cm="1">
        <f t="array" ref="AC1413">IF(D1413=0,"Blank",_xlfn.IFS('3 Model Input'!E$61=1,(V1413*G1413)/T1413,'3 Model Input'!E$61=2,(W1413*G1413)/T1413,'3 Model Input'!E$61=3,(X1413*G1413)/T1413,'3 Model Input'!E$61=4,(Y1413*G1413)/T1413,'3 Model Input'!E$61=5,(Z1413*G1413)/T1413, ISTEXT('3 Model Input'!E$61),"Missing",'3 Model Input'!E$61=6,(AA1413*G1413)/T1413))</f>
        <v>Blank</v>
      </c>
      <c r="AD1413" s="202" t="str">
        <f t="shared" si="247"/>
        <v>Blank</v>
      </c>
      <c r="AE1413" s="202" t="str">
        <f t="shared" si="248"/>
        <v>Blank</v>
      </c>
      <c r="AF1413" s="217" t="str">
        <f t="shared" si="249"/>
        <v>Blank</v>
      </c>
      <c r="AG1413" s="9" t="str" cm="1">
        <f t="array" ref="AG1413">_xlfn.IFS(ISNUMBER(AC1413), "", ISNUMBER(SEARCH("Blank", AC1413)), "", ISERROR(AC1413), "Bad input on tab 3")</f>
        <v/>
      </c>
    </row>
    <row r="1414" spans="2:33" ht="15" customHeight="1" x14ac:dyDescent="0.75">
      <c r="B1414" s="205" t="str">
        <f>'5 Driver Data'!B1414</f>
        <v>1406</v>
      </c>
      <c r="C1414" s="193">
        <f>'5 Driver Data'!C1414</f>
        <v>0</v>
      </c>
      <c r="D1414" s="192">
        <f>'5 Driver Data'!D1414</f>
        <v>0</v>
      </c>
      <c r="E1414" s="191">
        <f>'5 Driver Data'!E1414</f>
        <v>0</v>
      </c>
      <c r="F1414" s="191">
        <f>'5 Driver Data'!F1414</f>
        <v>0</v>
      </c>
      <c r="G1414" s="191">
        <f>'5 Driver Data'!G1414</f>
        <v>0</v>
      </c>
      <c r="H1414" s="191">
        <f>'5 Driver Data'!H1414</f>
        <v>0</v>
      </c>
      <c r="I1414" s="191">
        <f>'5 Driver Data'!I1414</f>
        <v>0</v>
      </c>
      <c r="J1414" s="191">
        <f>'5 Driver Data'!J1414</f>
        <v>0</v>
      </c>
      <c r="K1414" s="206">
        <f>'5 Driver Data'!K1414</f>
        <v>0</v>
      </c>
      <c r="L1414" s="1"/>
      <c r="M1414" s="216" t="str">
        <f>IF(D1414=0,"Blank",'3 Model Input'!E$44*'3 Model Input'!E$45)</f>
        <v>Blank</v>
      </c>
      <c r="N1414" s="197" t="str">
        <f t="shared" si="240"/>
        <v>Blank</v>
      </c>
      <c r="O1414" s="197" t="str">
        <f>IF(D1414=0,"Blank",'3 Model Input'!E$49*(1-'3 Model Input'!E$51))</f>
        <v>Blank</v>
      </c>
      <c r="P1414" s="197" t="str">
        <f t="shared" si="241"/>
        <v>Blank</v>
      </c>
      <c r="Q1414" s="197" t="str">
        <f>IF(D1414=0,"Blank",IF(D1414="BEV",E1414*(1-'3 Model Input'!E$54), E1414))</f>
        <v>Blank</v>
      </c>
      <c r="R1414" s="198" t="str">
        <f>IF(D1414=0,"Blank",IF(D1414="PHEV",F1414/G1414,F1414*(1-'3 Model Input'!E$54)/G1414))</f>
        <v>Blank</v>
      </c>
      <c r="S1414" s="198" t="str">
        <f>IF(D1414=0,"Blank",IF(D1414="PHEV",MIN(M1414,E1414),MIN(M1414,(E1414*(1-'3 Model Input'!E$54)))))</f>
        <v>Blank</v>
      </c>
      <c r="T1414" s="217" t="str">
        <f t="shared" si="242"/>
        <v>Blank</v>
      </c>
      <c r="U1414" s="89"/>
      <c r="V1414" s="216" t="str">
        <f>IF(D1414=0,"Blank",P1414*'3 Model Input'!E$50)</f>
        <v>Blank</v>
      </c>
      <c r="W1414" s="197" t="str">
        <f t="shared" si="243"/>
        <v>Blank</v>
      </c>
      <c r="X1414" s="197" t="str">
        <f t="shared" si="244"/>
        <v>Blank</v>
      </c>
      <c r="Y1414" s="197" t="str">
        <f t="shared" si="245"/>
        <v>Blank</v>
      </c>
      <c r="Z1414" s="197" t="str">
        <f t="shared" si="246"/>
        <v>Blank</v>
      </c>
      <c r="AA1414" s="223" t="str" cm="1">
        <f t="array" ref="AA1414">_xlfn.IFS(ISTEXT('3 Model Input'!F$70),"Missing",ISTEXT('3 Model Input'!I$70),"Missing",ISNUMBER('3 Model Input'!K$70),'3 Model Input'!K$70*P1414)</f>
        <v>Missing</v>
      </c>
      <c r="AB1414" s="89"/>
      <c r="AC1414" s="227" t="str" cm="1">
        <f t="array" ref="AC1414">IF(D1414=0,"Blank",_xlfn.IFS('3 Model Input'!E$61=1,(V1414*G1414)/T1414,'3 Model Input'!E$61=2,(W1414*G1414)/T1414,'3 Model Input'!E$61=3,(X1414*G1414)/T1414,'3 Model Input'!E$61=4,(Y1414*G1414)/T1414,'3 Model Input'!E$61=5,(Z1414*G1414)/T1414, ISTEXT('3 Model Input'!E$61),"Missing",'3 Model Input'!E$61=6,(AA1414*G1414)/T1414))</f>
        <v>Blank</v>
      </c>
      <c r="AD1414" s="202" t="str">
        <f t="shared" si="247"/>
        <v>Blank</v>
      </c>
      <c r="AE1414" s="202" t="str">
        <f t="shared" si="248"/>
        <v>Blank</v>
      </c>
      <c r="AF1414" s="217" t="str">
        <f t="shared" si="249"/>
        <v>Blank</v>
      </c>
      <c r="AG1414" s="9" t="str" cm="1">
        <f t="array" ref="AG1414">_xlfn.IFS(ISNUMBER(AC1414), "", ISNUMBER(SEARCH("Blank", AC1414)), "", ISERROR(AC1414), "Bad input on tab 3")</f>
        <v/>
      </c>
    </row>
    <row r="1415" spans="2:33" ht="15" customHeight="1" x14ac:dyDescent="0.75">
      <c r="B1415" s="205" t="str">
        <f>'5 Driver Data'!B1415</f>
        <v>1407</v>
      </c>
      <c r="C1415" s="193">
        <f>'5 Driver Data'!C1415</f>
        <v>0</v>
      </c>
      <c r="D1415" s="192">
        <f>'5 Driver Data'!D1415</f>
        <v>0</v>
      </c>
      <c r="E1415" s="191">
        <f>'5 Driver Data'!E1415</f>
        <v>0</v>
      </c>
      <c r="F1415" s="191">
        <f>'5 Driver Data'!F1415</f>
        <v>0</v>
      </c>
      <c r="G1415" s="191">
        <f>'5 Driver Data'!G1415</f>
        <v>0</v>
      </c>
      <c r="H1415" s="191">
        <f>'5 Driver Data'!H1415</f>
        <v>0</v>
      </c>
      <c r="I1415" s="191">
        <f>'5 Driver Data'!I1415</f>
        <v>0</v>
      </c>
      <c r="J1415" s="191">
        <f>'5 Driver Data'!J1415</f>
        <v>0</v>
      </c>
      <c r="K1415" s="206">
        <f>'5 Driver Data'!K1415</f>
        <v>0</v>
      </c>
      <c r="L1415" s="1"/>
      <c r="M1415" s="216" t="str">
        <f>IF(D1415=0,"Blank",'3 Model Input'!E$44*'3 Model Input'!E$45)</f>
        <v>Blank</v>
      </c>
      <c r="N1415" s="197" t="str">
        <f t="shared" si="240"/>
        <v>Blank</v>
      </c>
      <c r="O1415" s="197" t="str">
        <f>IF(D1415=0,"Blank",'3 Model Input'!E$49*(1-'3 Model Input'!E$51))</f>
        <v>Blank</v>
      </c>
      <c r="P1415" s="197" t="str">
        <f t="shared" si="241"/>
        <v>Blank</v>
      </c>
      <c r="Q1415" s="197" t="str">
        <f>IF(D1415=0,"Blank",IF(D1415="BEV",E1415*(1-'3 Model Input'!E$54), E1415))</f>
        <v>Blank</v>
      </c>
      <c r="R1415" s="198" t="str">
        <f>IF(D1415=0,"Blank",IF(D1415="PHEV",F1415/G1415,F1415*(1-'3 Model Input'!E$54)/G1415))</f>
        <v>Blank</v>
      </c>
      <c r="S1415" s="198" t="str">
        <f>IF(D1415=0,"Blank",IF(D1415="PHEV",MIN(M1415,E1415),MIN(M1415,(E1415*(1-'3 Model Input'!E$54)))))</f>
        <v>Blank</v>
      </c>
      <c r="T1415" s="217" t="str">
        <f t="shared" si="242"/>
        <v>Blank</v>
      </c>
      <c r="U1415" s="89"/>
      <c r="V1415" s="216" t="str">
        <f>IF(D1415=0,"Blank",P1415*'3 Model Input'!E$50)</f>
        <v>Blank</v>
      </c>
      <c r="W1415" s="197" t="str">
        <f t="shared" si="243"/>
        <v>Blank</v>
      </c>
      <c r="X1415" s="197" t="str">
        <f t="shared" si="244"/>
        <v>Blank</v>
      </c>
      <c r="Y1415" s="197" t="str">
        <f t="shared" si="245"/>
        <v>Blank</v>
      </c>
      <c r="Z1415" s="197" t="str">
        <f t="shared" si="246"/>
        <v>Blank</v>
      </c>
      <c r="AA1415" s="223" t="str" cm="1">
        <f t="array" ref="AA1415">_xlfn.IFS(ISTEXT('3 Model Input'!F$70),"Missing",ISTEXT('3 Model Input'!I$70),"Missing",ISNUMBER('3 Model Input'!K$70),'3 Model Input'!K$70*P1415)</f>
        <v>Missing</v>
      </c>
      <c r="AB1415" s="89"/>
      <c r="AC1415" s="227" t="str" cm="1">
        <f t="array" ref="AC1415">IF(D1415=0,"Blank",_xlfn.IFS('3 Model Input'!E$61=1,(V1415*G1415)/T1415,'3 Model Input'!E$61=2,(W1415*G1415)/T1415,'3 Model Input'!E$61=3,(X1415*G1415)/T1415,'3 Model Input'!E$61=4,(Y1415*G1415)/T1415,'3 Model Input'!E$61=5,(Z1415*G1415)/T1415, ISTEXT('3 Model Input'!E$61),"Missing",'3 Model Input'!E$61=6,(AA1415*G1415)/T1415))</f>
        <v>Blank</v>
      </c>
      <c r="AD1415" s="202" t="str">
        <f t="shared" si="247"/>
        <v>Blank</v>
      </c>
      <c r="AE1415" s="202" t="str">
        <f t="shared" si="248"/>
        <v>Blank</v>
      </c>
      <c r="AF1415" s="217" t="str">
        <f t="shared" si="249"/>
        <v>Blank</v>
      </c>
      <c r="AG1415" s="9" t="str" cm="1">
        <f t="array" ref="AG1415">_xlfn.IFS(ISNUMBER(AC1415), "", ISNUMBER(SEARCH("Blank", AC1415)), "", ISERROR(AC1415), "Bad input on tab 3")</f>
        <v/>
      </c>
    </row>
    <row r="1416" spans="2:33" ht="15" customHeight="1" x14ac:dyDescent="0.75">
      <c r="B1416" s="205" t="str">
        <f>'5 Driver Data'!B1416</f>
        <v>1408</v>
      </c>
      <c r="C1416" s="193">
        <f>'5 Driver Data'!C1416</f>
        <v>0</v>
      </c>
      <c r="D1416" s="192">
        <f>'5 Driver Data'!D1416</f>
        <v>0</v>
      </c>
      <c r="E1416" s="191">
        <f>'5 Driver Data'!E1416</f>
        <v>0</v>
      </c>
      <c r="F1416" s="191">
        <f>'5 Driver Data'!F1416</f>
        <v>0</v>
      </c>
      <c r="G1416" s="191">
        <f>'5 Driver Data'!G1416</f>
        <v>0</v>
      </c>
      <c r="H1416" s="191">
        <f>'5 Driver Data'!H1416</f>
        <v>0</v>
      </c>
      <c r="I1416" s="191">
        <f>'5 Driver Data'!I1416</f>
        <v>0</v>
      </c>
      <c r="J1416" s="191">
        <f>'5 Driver Data'!J1416</f>
        <v>0</v>
      </c>
      <c r="K1416" s="206">
        <f>'5 Driver Data'!K1416</f>
        <v>0</v>
      </c>
      <c r="L1416" s="1"/>
      <c r="M1416" s="216" t="str">
        <f>IF(D1416=0,"Blank",'3 Model Input'!E$44*'3 Model Input'!E$45)</f>
        <v>Blank</v>
      </c>
      <c r="N1416" s="197" t="str">
        <f t="shared" si="240"/>
        <v>Blank</v>
      </c>
      <c r="O1416" s="197" t="str">
        <f>IF(D1416=0,"Blank",'3 Model Input'!E$49*(1-'3 Model Input'!E$51))</f>
        <v>Blank</v>
      </c>
      <c r="P1416" s="197" t="str">
        <f t="shared" si="241"/>
        <v>Blank</v>
      </c>
      <c r="Q1416" s="197" t="str">
        <f>IF(D1416=0,"Blank",IF(D1416="BEV",E1416*(1-'3 Model Input'!E$54), E1416))</f>
        <v>Blank</v>
      </c>
      <c r="R1416" s="198" t="str">
        <f>IF(D1416=0,"Blank",IF(D1416="PHEV",F1416/G1416,F1416*(1-'3 Model Input'!E$54)/G1416))</f>
        <v>Blank</v>
      </c>
      <c r="S1416" s="198" t="str">
        <f>IF(D1416=0,"Blank",IF(D1416="PHEV",MIN(M1416,E1416),MIN(M1416,(E1416*(1-'3 Model Input'!E$54)))))</f>
        <v>Blank</v>
      </c>
      <c r="T1416" s="217" t="str">
        <f t="shared" si="242"/>
        <v>Blank</v>
      </c>
      <c r="U1416" s="89"/>
      <c r="V1416" s="216" t="str">
        <f>IF(D1416=0,"Blank",P1416*'3 Model Input'!E$50)</f>
        <v>Blank</v>
      </c>
      <c r="W1416" s="197" t="str">
        <f t="shared" si="243"/>
        <v>Blank</v>
      </c>
      <c r="X1416" s="197" t="str">
        <f t="shared" si="244"/>
        <v>Blank</v>
      </c>
      <c r="Y1416" s="197" t="str">
        <f t="shared" si="245"/>
        <v>Blank</v>
      </c>
      <c r="Z1416" s="197" t="str">
        <f t="shared" si="246"/>
        <v>Blank</v>
      </c>
      <c r="AA1416" s="223" t="str" cm="1">
        <f t="array" ref="AA1416">_xlfn.IFS(ISTEXT('3 Model Input'!F$70),"Missing",ISTEXT('3 Model Input'!I$70),"Missing",ISNUMBER('3 Model Input'!K$70),'3 Model Input'!K$70*P1416)</f>
        <v>Missing</v>
      </c>
      <c r="AB1416" s="89"/>
      <c r="AC1416" s="227" t="str" cm="1">
        <f t="array" ref="AC1416">IF(D1416=0,"Blank",_xlfn.IFS('3 Model Input'!E$61=1,(V1416*G1416)/T1416,'3 Model Input'!E$61=2,(W1416*G1416)/T1416,'3 Model Input'!E$61=3,(X1416*G1416)/T1416,'3 Model Input'!E$61=4,(Y1416*G1416)/T1416,'3 Model Input'!E$61=5,(Z1416*G1416)/T1416, ISTEXT('3 Model Input'!E$61),"Missing",'3 Model Input'!E$61=6,(AA1416*G1416)/T1416))</f>
        <v>Blank</v>
      </c>
      <c r="AD1416" s="202" t="str">
        <f t="shared" si="247"/>
        <v>Blank</v>
      </c>
      <c r="AE1416" s="202" t="str">
        <f t="shared" si="248"/>
        <v>Blank</v>
      </c>
      <c r="AF1416" s="217" t="str">
        <f t="shared" si="249"/>
        <v>Blank</v>
      </c>
      <c r="AG1416" s="9" t="str" cm="1">
        <f t="array" ref="AG1416">_xlfn.IFS(ISNUMBER(AC1416), "", ISNUMBER(SEARCH("Blank", AC1416)), "", ISERROR(AC1416), "Bad input on tab 3")</f>
        <v/>
      </c>
    </row>
    <row r="1417" spans="2:33" ht="15" customHeight="1" x14ac:dyDescent="0.75">
      <c r="B1417" s="205" t="str">
        <f>'5 Driver Data'!B1417</f>
        <v>1409</v>
      </c>
      <c r="C1417" s="193">
        <f>'5 Driver Data'!C1417</f>
        <v>0</v>
      </c>
      <c r="D1417" s="192">
        <f>'5 Driver Data'!D1417</f>
        <v>0</v>
      </c>
      <c r="E1417" s="191">
        <f>'5 Driver Data'!E1417</f>
        <v>0</v>
      </c>
      <c r="F1417" s="191">
        <f>'5 Driver Data'!F1417</f>
        <v>0</v>
      </c>
      <c r="G1417" s="191">
        <f>'5 Driver Data'!G1417</f>
        <v>0</v>
      </c>
      <c r="H1417" s="191">
        <f>'5 Driver Data'!H1417</f>
        <v>0</v>
      </c>
      <c r="I1417" s="191">
        <f>'5 Driver Data'!I1417</f>
        <v>0</v>
      </c>
      <c r="J1417" s="191">
        <f>'5 Driver Data'!J1417</f>
        <v>0</v>
      </c>
      <c r="K1417" s="206">
        <f>'5 Driver Data'!K1417</f>
        <v>0</v>
      </c>
      <c r="L1417" s="1"/>
      <c r="M1417" s="216" t="str">
        <f>IF(D1417=0,"Blank",'3 Model Input'!E$44*'3 Model Input'!E$45)</f>
        <v>Blank</v>
      </c>
      <c r="N1417" s="197" t="str">
        <f t="shared" si="240"/>
        <v>Blank</v>
      </c>
      <c r="O1417" s="197" t="str">
        <f>IF(D1417=0,"Blank",'3 Model Input'!E$49*(1-'3 Model Input'!E$51))</f>
        <v>Blank</v>
      </c>
      <c r="P1417" s="197" t="str">
        <f t="shared" si="241"/>
        <v>Blank</v>
      </c>
      <c r="Q1417" s="197" t="str">
        <f>IF(D1417=0,"Blank",IF(D1417="BEV",E1417*(1-'3 Model Input'!E$54), E1417))</f>
        <v>Blank</v>
      </c>
      <c r="R1417" s="198" t="str">
        <f>IF(D1417=0,"Blank",IF(D1417="PHEV",F1417/G1417,F1417*(1-'3 Model Input'!E$54)/G1417))</f>
        <v>Blank</v>
      </c>
      <c r="S1417" s="198" t="str">
        <f>IF(D1417=0,"Blank",IF(D1417="PHEV",MIN(M1417,E1417),MIN(M1417,(E1417*(1-'3 Model Input'!E$54)))))</f>
        <v>Blank</v>
      </c>
      <c r="T1417" s="217" t="str">
        <f t="shared" si="242"/>
        <v>Blank</v>
      </c>
      <c r="U1417" s="89"/>
      <c r="V1417" s="216" t="str">
        <f>IF(D1417=0,"Blank",P1417*'3 Model Input'!E$50)</f>
        <v>Blank</v>
      </c>
      <c r="W1417" s="197" t="str">
        <f t="shared" si="243"/>
        <v>Blank</v>
      </c>
      <c r="X1417" s="197" t="str">
        <f t="shared" si="244"/>
        <v>Blank</v>
      </c>
      <c r="Y1417" s="197" t="str">
        <f t="shared" si="245"/>
        <v>Blank</v>
      </c>
      <c r="Z1417" s="197" t="str">
        <f t="shared" si="246"/>
        <v>Blank</v>
      </c>
      <c r="AA1417" s="223" t="str" cm="1">
        <f t="array" ref="AA1417">_xlfn.IFS(ISTEXT('3 Model Input'!F$70),"Missing",ISTEXT('3 Model Input'!I$70),"Missing",ISNUMBER('3 Model Input'!K$70),'3 Model Input'!K$70*P1417)</f>
        <v>Missing</v>
      </c>
      <c r="AB1417" s="89"/>
      <c r="AC1417" s="227" t="str" cm="1">
        <f t="array" ref="AC1417">IF(D1417=0,"Blank",_xlfn.IFS('3 Model Input'!E$61=1,(V1417*G1417)/T1417,'3 Model Input'!E$61=2,(W1417*G1417)/T1417,'3 Model Input'!E$61=3,(X1417*G1417)/T1417,'3 Model Input'!E$61=4,(Y1417*G1417)/T1417,'3 Model Input'!E$61=5,(Z1417*G1417)/T1417, ISTEXT('3 Model Input'!E$61),"Missing",'3 Model Input'!E$61=6,(AA1417*G1417)/T1417))</f>
        <v>Blank</v>
      </c>
      <c r="AD1417" s="202" t="str">
        <f t="shared" si="247"/>
        <v>Blank</v>
      </c>
      <c r="AE1417" s="202" t="str">
        <f t="shared" si="248"/>
        <v>Blank</v>
      </c>
      <c r="AF1417" s="217" t="str">
        <f t="shared" si="249"/>
        <v>Blank</v>
      </c>
      <c r="AG1417" s="9" t="str" cm="1">
        <f t="array" ref="AG1417">_xlfn.IFS(ISNUMBER(AC1417), "", ISNUMBER(SEARCH("Blank", AC1417)), "", ISERROR(AC1417), "Bad input on tab 3")</f>
        <v/>
      </c>
    </row>
    <row r="1418" spans="2:33" ht="15" customHeight="1" x14ac:dyDescent="0.75">
      <c r="B1418" s="205" t="str">
        <f>'5 Driver Data'!B1418</f>
        <v>1410</v>
      </c>
      <c r="C1418" s="193">
        <f>'5 Driver Data'!C1418</f>
        <v>0</v>
      </c>
      <c r="D1418" s="192">
        <f>'5 Driver Data'!D1418</f>
        <v>0</v>
      </c>
      <c r="E1418" s="191">
        <f>'5 Driver Data'!E1418</f>
        <v>0</v>
      </c>
      <c r="F1418" s="191">
        <f>'5 Driver Data'!F1418</f>
        <v>0</v>
      </c>
      <c r="G1418" s="191">
        <f>'5 Driver Data'!G1418</f>
        <v>0</v>
      </c>
      <c r="H1418" s="191">
        <f>'5 Driver Data'!H1418</f>
        <v>0</v>
      </c>
      <c r="I1418" s="191">
        <f>'5 Driver Data'!I1418</f>
        <v>0</v>
      </c>
      <c r="J1418" s="191">
        <f>'5 Driver Data'!J1418</f>
        <v>0</v>
      </c>
      <c r="K1418" s="206">
        <f>'5 Driver Data'!K1418</f>
        <v>0</v>
      </c>
      <c r="L1418" s="1"/>
      <c r="M1418" s="216" t="str">
        <f>IF(D1418=0,"Blank",'3 Model Input'!E$44*'3 Model Input'!E$45)</f>
        <v>Blank</v>
      </c>
      <c r="N1418" s="197" t="str">
        <f t="shared" si="240"/>
        <v>Blank</v>
      </c>
      <c r="O1418" s="197" t="str">
        <f>IF(D1418=0,"Blank",'3 Model Input'!E$49*(1-'3 Model Input'!E$51))</f>
        <v>Blank</v>
      </c>
      <c r="P1418" s="197" t="str">
        <f t="shared" si="241"/>
        <v>Blank</v>
      </c>
      <c r="Q1418" s="197" t="str">
        <f>IF(D1418=0,"Blank",IF(D1418="BEV",E1418*(1-'3 Model Input'!E$54), E1418))</f>
        <v>Blank</v>
      </c>
      <c r="R1418" s="198" t="str">
        <f>IF(D1418=0,"Blank",IF(D1418="PHEV",F1418/G1418,F1418*(1-'3 Model Input'!E$54)/G1418))</f>
        <v>Blank</v>
      </c>
      <c r="S1418" s="198" t="str">
        <f>IF(D1418=0,"Blank",IF(D1418="PHEV",MIN(M1418,E1418),MIN(M1418,(E1418*(1-'3 Model Input'!E$54)))))</f>
        <v>Blank</v>
      </c>
      <c r="T1418" s="217" t="str">
        <f t="shared" si="242"/>
        <v>Blank</v>
      </c>
      <c r="U1418" s="89"/>
      <c r="V1418" s="216" t="str">
        <f>IF(D1418=0,"Blank",P1418*'3 Model Input'!E$50)</f>
        <v>Blank</v>
      </c>
      <c r="W1418" s="197" t="str">
        <f t="shared" si="243"/>
        <v>Blank</v>
      </c>
      <c r="X1418" s="197" t="str">
        <f t="shared" si="244"/>
        <v>Blank</v>
      </c>
      <c r="Y1418" s="197" t="str">
        <f t="shared" si="245"/>
        <v>Blank</v>
      </c>
      <c r="Z1418" s="197" t="str">
        <f t="shared" si="246"/>
        <v>Blank</v>
      </c>
      <c r="AA1418" s="223" t="str" cm="1">
        <f t="array" ref="AA1418">_xlfn.IFS(ISTEXT('3 Model Input'!F$70),"Missing",ISTEXT('3 Model Input'!I$70),"Missing",ISNUMBER('3 Model Input'!K$70),'3 Model Input'!K$70*P1418)</f>
        <v>Missing</v>
      </c>
      <c r="AB1418" s="89"/>
      <c r="AC1418" s="227" t="str" cm="1">
        <f t="array" ref="AC1418">IF(D1418=0,"Blank",_xlfn.IFS('3 Model Input'!E$61=1,(V1418*G1418)/T1418,'3 Model Input'!E$61=2,(W1418*G1418)/T1418,'3 Model Input'!E$61=3,(X1418*G1418)/T1418,'3 Model Input'!E$61=4,(Y1418*G1418)/T1418,'3 Model Input'!E$61=5,(Z1418*G1418)/T1418, ISTEXT('3 Model Input'!E$61),"Missing",'3 Model Input'!E$61=6,(AA1418*G1418)/T1418))</f>
        <v>Blank</v>
      </c>
      <c r="AD1418" s="202" t="str">
        <f t="shared" si="247"/>
        <v>Blank</v>
      </c>
      <c r="AE1418" s="202" t="str">
        <f t="shared" si="248"/>
        <v>Blank</v>
      </c>
      <c r="AF1418" s="217" t="str">
        <f t="shared" si="249"/>
        <v>Blank</v>
      </c>
      <c r="AG1418" s="9" t="str" cm="1">
        <f t="array" ref="AG1418">_xlfn.IFS(ISNUMBER(AC1418), "", ISNUMBER(SEARCH("Blank", AC1418)), "", ISERROR(AC1418), "Bad input on tab 3")</f>
        <v/>
      </c>
    </row>
    <row r="1419" spans="2:33" ht="15" customHeight="1" x14ac:dyDescent="0.75">
      <c r="B1419" s="205" t="str">
        <f>'5 Driver Data'!B1419</f>
        <v>1411</v>
      </c>
      <c r="C1419" s="193">
        <f>'5 Driver Data'!C1419</f>
        <v>0</v>
      </c>
      <c r="D1419" s="192">
        <f>'5 Driver Data'!D1419</f>
        <v>0</v>
      </c>
      <c r="E1419" s="191">
        <f>'5 Driver Data'!E1419</f>
        <v>0</v>
      </c>
      <c r="F1419" s="191">
        <f>'5 Driver Data'!F1419</f>
        <v>0</v>
      </c>
      <c r="G1419" s="191">
        <f>'5 Driver Data'!G1419</f>
        <v>0</v>
      </c>
      <c r="H1419" s="191">
        <f>'5 Driver Data'!H1419</f>
        <v>0</v>
      </c>
      <c r="I1419" s="191">
        <f>'5 Driver Data'!I1419</f>
        <v>0</v>
      </c>
      <c r="J1419" s="191">
        <f>'5 Driver Data'!J1419</f>
        <v>0</v>
      </c>
      <c r="K1419" s="206">
        <f>'5 Driver Data'!K1419</f>
        <v>0</v>
      </c>
      <c r="L1419" s="1"/>
      <c r="M1419" s="216" t="str">
        <f>IF(D1419=0,"Blank",'3 Model Input'!E$44*'3 Model Input'!E$45)</f>
        <v>Blank</v>
      </c>
      <c r="N1419" s="197" t="str">
        <f t="shared" si="240"/>
        <v>Blank</v>
      </c>
      <c r="O1419" s="197" t="str">
        <f>IF(D1419=0,"Blank",'3 Model Input'!E$49*(1-'3 Model Input'!E$51))</f>
        <v>Blank</v>
      </c>
      <c r="P1419" s="197" t="str">
        <f t="shared" si="241"/>
        <v>Blank</v>
      </c>
      <c r="Q1419" s="197" t="str">
        <f>IF(D1419=0,"Blank",IF(D1419="BEV",E1419*(1-'3 Model Input'!E$54), E1419))</f>
        <v>Blank</v>
      </c>
      <c r="R1419" s="198" t="str">
        <f>IF(D1419=0,"Blank",IF(D1419="PHEV",F1419/G1419,F1419*(1-'3 Model Input'!E$54)/G1419))</f>
        <v>Blank</v>
      </c>
      <c r="S1419" s="198" t="str">
        <f>IF(D1419=0,"Blank",IF(D1419="PHEV",MIN(M1419,E1419),MIN(M1419,(E1419*(1-'3 Model Input'!E$54)))))</f>
        <v>Blank</v>
      </c>
      <c r="T1419" s="217" t="str">
        <f t="shared" si="242"/>
        <v>Blank</v>
      </c>
      <c r="U1419" s="89"/>
      <c r="V1419" s="216" t="str">
        <f>IF(D1419=0,"Blank",P1419*'3 Model Input'!E$50)</f>
        <v>Blank</v>
      </c>
      <c r="W1419" s="197" t="str">
        <f t="shared" si="243"/>
        <v>Blank</v>
      </c>
      <c r="X1419" s="197" t="str">
        <f t="shared" si="244"/>
        <v>Blank</v>
      </c>
      <c r="Y1419" s="197" t="str">
        <f t="shared" si="245"/>
        <v>Blank</v>
      </c>
      <c r="Z1419" s="197" t="str">
        <f t="shared" si="246"/>
        <v>Blank</v>
      </c>
      <c r="AA1419" s="223" t="str" cm="1">
        <f t="array" ref="AA1419">_xlfn.IFS(ISTEXT('3 Model Input'!F$70),"Missing",ISTEXT('3 Model Input'!I$70),"Missing",ISNUMBER('3 Model Input'!K$70),'3 Model Input'!K$70*P1419)</f>
        <v>Missing</v>
      </c>
      <c r="AB1419" s="89"/>
      <c r="AC1419" s="227" t="str" cm="1">
        <f t="array" ref="AC1419">IF(D1419=0,"Blank",_xlfn.IFS('3 Model Input'!E$61=1,(V1419*G1419)/T1419,'3 Model Input'!E$61=2,(W1419*G1419)/T1419,'3 Model Input'!E$61=3,(X1419*G1419)/T1419,'3 Model Input'!E$61=4,(Y1419*G1419)/T1419,'3 Model Input'!E$61=5,(Z1419*G1419)/T1419, ISTEXT('3 Model Input'!E$61),"Missing",'3 Model Input'!E$61=6,(AA1419*G1419)/T1419))</f>
        <v>Blank</v>
      </c>
      <c r="AD1419" s="202" t="str">
        <f t="shared" si="247"/>
        <v>Blank</v>
      </c>
      <c r="AE1419" s="202" t="str">
        <f t="shared" si="248"/>
        <v>Blank</v>
      </c>
      <c r="AF1419" s="217" t="str">
        <f t="shared" si="249"/>
        <v>Blank</v>
      </c>
      <c r="AG1419" s="9" t="str" cm="1">
        <f t="array" ref="AG1419">_xlfn.IFS(ISNUMBER(AC1419), "", ISNUMBER(SEARCH("Blank", AC1419)), "", ISERROR(AC1419), "Bad input on tab 3")</f>
        <v/>
      </c>
    </row>
    <row r="1420" spans="2:33" ht="15" customHeight="1" x14ac:dyDescent="0.75">
      <c r="B1420" s="205" t="str">
        <f>'5 Driver Data'!B1420</f>
        <v>1412</v>
      </c>
      <c r="C1420" s="193">
        <f>'5 Driver Data'!C1420</f>
        <v>0</v>
      </c>
      <c r="D1420" s="192">
        <f>'5 Driver Data'!D1420</f>
        <v>0</v>
      </c>
      <c r="E1420" s="191">
        <f>'5 Driver Data'!E1420</f>
        <v>0</v>
      </c>
      <c r="F1420" s="191">
        <f>'5 Driver Data'!F1420</f>
        <v>0</v>
      </c>
      <c r="G1420" s="191">
        <f>'5 Driver Data'!G1420</f>
        <v>0</v>
      </c>
      <c r="H1420" s="191">
        <f>'5 Driver Data'!H1420</f>
        <v>0</v>
      </c>
      <c r="I1420" s="191">
        <f>'5 Driver Data'!I1420</f>
        <v>0</v>
      </c>
      <c r="J1420" s="191">
        <f>'5 Driver Data'!J1420</f>
        <v>0</v>
      </c>
      <c r="K1420" s="206">
        <f>'5 Driver Data'!K1420</f>
        <v>0</v>
      </c>
      <c r="L1420" s="1"/>
      <c r="M1420" s="216" t="str">
        <f>IF(D1420=0,"Blank",'3 Model Input'!E$44*'3 Model Input'!E$45)</f>
        <v>Blank</v>
      </c>
      <c r="N1420" s="197" t="str">
        <f t="shared" si="240"/>
        <v>Blank</v>
      </c>
      <c r="O1420" s="197" t="str">
        <f>IF(D1420=0,"Blank",'3 Model Input'!E$49*(1-'3 Model Input'!E$51))</f>
        <v>Blank</v>
      </c>
      <c r="P1420" s="197" t="str">
        <f t="shared" si="241"/>
        <v>Blank</v>
      </c>
      <c r="Q1420" s="197" t="str">
        <f>IF(D1420=0,"Blank",IF(D1420="BEV",E1420*(1-'3 Model Input'!E$54), E1420))</f>
        <v>Blank</v>
      </c>
      <c r="R1420" s="198" t="str">
        <f>IF(D1420=0,"Blank",IF(D1420="PHEV",F1420/G1420,F1420*(1-'3 Model Input'!E$54)/G1420))</f>
        <v>Blank</v>
      </c>
      <c r="S1420" s="198" t="str">
        <f>IF(D1420=0,"Blank",IF(D1420="PHEV",MIN(M1420,E1420),MIN(M1420,(E1420*(1-'3 Model Input'!E$54)))))</f>
        <v>Blank</v>
      </c>
      <c r="T1420" s="217" t="str">
        <f t="shared" si="242"/>
        <v>Blank</v>
      </c>
      <c r="U1420" s="89"/>
      <c r="V1420" s="216" t="str">
        <f>IF(D1420=0,"Blank",P1420*'3 Model Input'!E$50)</f>
        <v>Blank</v>
      </c>
      <c r="W1420" s="197" t="str">
        <f t="shared" si="243"/>
        <v>Blank</v>
      </c>
      <c r="X1420" s="197" t="str">
        <f t="shared" si="244"/>
        <v>Blank</v>
      </c>
      <c r="Y1420" s="197" t="str">
        <f t="shared" si="245"/>
        <v>Blank</v>
      </c>
      <c r="Z1420" s="197" t="str">
        <f t="shared" si="246"/>
        <v>Blank</v>
      </c>
      <c r="AA1420" s="223" t="str" cm="1">
        <f t="array" ref="AA1420">_xlfn.IFS(ISTEXT('3 Model Input'!F$70),"Missing",ISTEXT('3 Model Input'!I$70),"Missing",ISNUMBER('3 Model Input'!K$70),'3 Model Input'!K$70*P1420)</f>
        <v>Missing</v>
      </c>
      <c r="AB1420" s="89"/>
      <c r="AC1420" s="227" t="str" cm="1">
        <f t="array" ref="AC1420">IF(D1420=0,"Blank",_xlfn.IFS('3 Model Input'!E$61=1,(V1420*G1420)/T1420,'3 Model Input'!E$61=2,(W1420*G1420)/T1420,'3 Model Input'!E$61=3,(X1420*G1420)/T1420,'3 Model Input'!E$61=4,(Y1420*G1420)/T1420,'3 Model Input'!E$61=5,(Z1420*G1420)/T1420, ISTEXT('3 Model Input'!E$61),"Missing",'3 Model Input'!E$61=6,(AA1420*G1420)/T1420))</f>
        <v>Blank</v>
      </c>
      <c r="AD1420" s="202" t="str">
        <f t="shared" si="247"/>
        <v>Blank</v>
      </c>
      <c r="AE1420" s="202" t="str">
        <f t="shared" si="248"/>
        <v>Blank</v>
      </c>
      <c r="AF1420" s="217" t="str">
        <f t="shared" si="249"/>
        <v>Blank</v>
      </c>
      <c r="AG1420" s="9" t="str" cm="1">
        <f t="array" ref="AG1420">_xlfn.IFS(ISNUMBER(AC1420), "", ISNUMBER(SEARCH("Blank", AC1420)), "", ISERROR(AC1420), "Bad input on tab 3")</f>
        <v/>
      </c>
    </row>
    <row r="1421" spans="2:33" ht="15" customHeight="1" x14ac:dyDescent="0.75">
      <c r="B1421" s="205" t="str">
        <f>'5 Driver Data'!B1421</f>
        <v>1413</v>
      </c>
      <c r="C1421" s="193">
        <f>'5 Driver Data'!C1421</f>
        <v>0</v>
      </c>
      <c r="D1421" s="192">
        <f>'5 Driver Data'!D1421</f>
        <v>0</v>
      </c>
      <c r="E1421" s="191">
        <f>'5 Driver Data'!E1421</f>
        <v>0</v>
      </c>
      <c r="F1421" s="191">
        <f>'5 Driver Data'!F1421</f>
        <v>0</v>
      </c>
      <c r="G1421" s="191">
        <f>'5 Driver Data'!G1421</f>
        <v>0</v>
      </c>
      <c r="H1421" s="191">
        <f>'5 Driver Data'!H1421</f>
        <v>0</v>
      </c>
      <c r="I1421" s="191">
        <f>'5 Driver Data'!I1421</f>
        <v>0</v>
      </c>
      <c r="J1421" s="191">
        <f>'5 Driver Data'!J1421</f>
        <v>0</v>
      </c>
      <c r="K1421" s="206">
        <f>'5 Driver Data'!K1421</f>
        <v>0</v>
      </c>
      <c r="L1421" s="1"/>
      <c r="M1421" s="216" t="str">
        <f>IF(D1421=0,"Blank",'3 Model Input'!E$44*'3 Model Input'!E$45)</f>
        <v>Blank</v>
      </c>
      <c r="N1421" s="197" t="str">
        <f t="shared" si="240"/>
        <v>Blank</v>
      </c>
      <c r="O1421" s="197" t="str">
        <f>IF(D1421=0,"Blank",'3 Model Input'!E$49*(1-'3 Model Input'!E$51))</f>
        <v>Blank</v>
      </c>
      <c r="P1421" s="197" t="str">
        <f t="shared" si="241"/>
        <v>Blank</v>
      </c>
      <c r="Q1421" s="197" t="str">
        <f>IF(D1421=0,"Blank",IF(D1421="BEV",E1421*(1-'3 Model Input'!E$54), E1421))</f>
        <v>Blank</v>
      </c>
      <c r="R1421" s="198" t="str">
        <f>IF(D1421=0,"Blank",IF(D1421="PHEV",F1421/G1421,F1421*(1-'3 Model Input'!E$54)/G1421))</f>
        <v>Blank</v>
      </c>
      <c r="S1421" s="198" t="str">
        <f>IF(D1421=0,"Blank",IF(D1421="PHEV",MIN(M1421,E1421),MIN(M1421,(E1421*(1-'3 Model Input'!E$54)))))</f>
        <v>Blank</v>
      </c>
      <c r="T1421" s="217" t="str">
        <f t="shared" si="242"/>
        <v>Blank</v>
      </c>
      <c r="U1421" s="89"/>
      <c r="V1421" s="216" t="str">
        <f>IF(D1421=0,"Blank",P1421*'3 Model Input'!E$50)</f>
        <v>Blank</v>
      </c>
      <c r="W1421" s="197" t="str">
        <f t="shared" si="243"/>
        <v>Blank</v>
      </c>
      <c r="X1421" s="197" t="str">
        <f t="shared" si="244"/>
        <v>Blank</v>
      </c>
      <c r="Y1421" s="197" t="str">
        <f t="shared" si="245"/>
        <v>Blank</v>
      </c>
      <c r="Z1421" s="197" t="str">
        <f t="shared" si="246"/>
        <v>Blank</v>
      </c>
      <c r="AA1421" s="223" t="str" cm="1">
        <f t="array" ref="AA1421">_xlfn.IFS(ISTEXT('3 Model Input'!F$70),"Missing",ISTEXT('3 Model Input'!I$70),"Missing",ISNUMBER('3 Model Input'!K$70),'3 Model Input'!K$70*P1421)</f>
        <v>Missing</v>
      </c>
      <c r="AB1421" s="89"/>
      <c r="AC1421" s="227" t="str" cm="1">
        <f t="array" ref="AC1421">IF(D1421=0,"Blank",_xlfn.IFS('3 Model Input'!E$61=1,(V1421*G1421)/T1421,'3 Model Input'!E$61=2,(W1421*G1421)/T1421,'3 Model Input'!E$61=3,(X1421*G1421)/T1421,'3 Model Input'!E$61=4,(Y1421*G1421)/T1421,'3 Model Input'!E$61=5,(Z1421*G1421)/T1421, ISTEXT('3 Model Input'!E$61),"Missing",'3 Model Input'!E$61=6,(AA1421*G1421)/T1421))</f>
        <v>Blank</v>
      </c>
      <c r="AD1421" s="202" t="str">
        <f t="shared" si="247"/>
        <v>Blank</v>
      </c>
      <c r="AE1421" s="202" t="str">
        <f t="shared" si="248"/>
        <v>Blank</v>
      </c>
      <c r="AF1421" s="217" t="str">
        <f t="shared" si="249"/>
        <v>Blank</v>
      </c>
      <c r="AG1421" s="9" t="str" cm="1">
        <f t="array" ref="AG1421">_xlfn.IFS(ISNUMBER(AC1421), "", ISNUMBER(SEARCH("Blank", AC1421)), "", ISERROR(AC1421), "Bad input on tab 3")</f>
        <v/>
      </c>
    </row>
    <row r="1422" spans="2:33" ht="15" customHeight="1" x14ac:dyDescent="0.75">
      <c r="B1422" s="205" t="str">
        <f>'5 Driver Data'!B1422</f>
        <v>1414</v>
      </c>
      <c r="C1422" s="193">
        <f>'5 Driver Data'!C1422</f>
        <v>0</v>
      </c>
      <c r="D1422" s="192">
        <f>'5 Driver Data'!D1422</f>
        <v>0</v>
      </c>
      <c r="E1422" s="191">
        <f>'5 Driver Data'!E1422</f>
        <v>0</v>
      </c>
      <c r="F1422" s="191">
        <f>'5 Driver Data'!F1422</f>
        <v>0</v>
      </c>
      <c r="G1422" s="191">
        <f>'5 Driver Data'!G1422</f>
        <v>0</v>
      </c>
      <c r="H1422" s="191">
        <f>'5 Driver Data'!H1422</f>
        <v>0</v>
      </c>
      <c r="I1422" s="191">
        <f>'5 Driver Data'!I1422</f>
        <v>0</v>
      </c>
      <c r="J1422" s="191">
        <f>'5 Driver Data'!J1422</f>
        <v>0</v>
      </c>
      <c r="K1422" s="206">
        <f>'5 Driver Data'!K1422</f>
        <v>0</v>
      </c>
      <c r="L1422" s="1"/>
      <c r="M1422" s="216" t="str">
        <f>IF(D1422=0,"Blank",'3 Model Input'!E$44*'3 Model Input'!E$45)</f>
        <v>Blank</v>
      </c>
      <c r="N1422" s="197" t="str">
        <f t="shared" si="240"/>
        <v>Blank</v>
      </c>
      <c r="O1422" s="197" t="str">
        <f>IF(D1422=0,"Blank",'3 Model Input'!E$49*(1-'3 Model Input'!E$51))</f>
        <v>Blank</v>
      </c>
      <c r="P1422" s="197" t="str">
        <f t="shared" si="241"/>
        <v>Blank</v>
      </c>
      <c r="Q1422" s="197" t="str">
        <f>IF(D1422=0,"Blank",IF(D1422="BEV",E1422*(1-'3 Model Input'!E$54), E1422))</f>
        <v>Blank</v>
      </c>
      <c r="R1422" s="198" t="str">
        <f>IF(D1422=0,"Blank",IF(D1422="PHEV",F1422/G1422,F1422*(1-'3 Model Input'!E$54)/G1422))</f>
        <v>Blank</v>
      </c>
      <c r="S1422" s="198" t="str">
        <f>IF(D1422=0,"Blank",IF(D1422="PHEV",MIN(M1422,E1422),MIN(M1422,(E1422*(1-'3 Model Input'!E$54)))))</f>
        <v>Blank</v>
      </c>
      <c r="T1422" s="217" t="str">
        <f t="shared" si="242"/>
        <v>Blank</v>
      </c>
      <c r="U1422" s="89"/>
      <c r="V1422" s="216" t="str">
        <f>IF(D1422=0,"Blank",P1422*'3 Model Input'!E$50)</f>
        <v>Blank</v>
      </c>
      <c r="W1422" s="197" t="str">
        <f t="shared" si="243"/>
        <v>Blank</v>
      </c>
      <c r="X1422" s="197" t="str">
        <f t="shared" si="244"/>
        <v>Blank</v>
      </c>
      <c r="Y1422" s="197" t="str">
        <f t="shared" si="245"/>
        <v>Blank</v>
      </c>
      <c r="Z1422" s="197" t="str">
        <f t="shared" si="246"/>
        <v>Blank</v>
      </c>
      <c r="AA1422" s="223" t="str" cm="1">
        <f t="array" ref="AA1422">_xlfn.IFS(ISTEXT('3 Model Input'!F$70),"Missing",ISTEXT('3 Model Input'!I$70),"Missing",ISNUMBER('3 Model Input'!K$70),'3 Model Input'!K$70*P1422)</f>
        <v>Missing</v>
      </c>
      <c r="AB1422" s="89"/>
      <c r="AC1422" s="227" t="str" cm="1">
        <f t="array" ref="AC1422">IF(D1422=0,"Blank",_xlfn.IFS('3 Model Input'!E$61=1,(V1422*G1422)/T1422,'3 Model Input'!E$61=2,(W1422*G1422)/T1422,'3 Model Input'!E$61=3,(X1422*G1422)/T1422,'3 Model Input'!E$61=4,(Y1422*G1422)/T1422,'3 Model Input'!E$61=5,(Z1422*G1422)/T1422, ISTEXT('3 Model Input'!E$61),"Missing",'3 Model Input'!E$61=6,(AA1422*G1422)/T1422))</f>
        <v>Blank</v>
      </c>
      <c r="AD1422" s="202" t="str">
        <f t="shared" si="247"/>
        <v>Blank</v>
      </c>
      <c r="AE1422" s="202" t="str">
        <f t="shared" si="248"/>
        <v>Blank</v>
      </c>
      <c r="AF1422" s="217" t="str">
        <f t="shared" si="249"/>
        <v>Blank</v>
      </c>
      <c r="AG1422" s="9" t="str" cm="1">
        <f t="array" ref="AG1422">_xlfn.IFS(ISNUMBER(AC1422), "", ISNUMBER(SEARCH("Blank", AC1422)), "", ISERROR(AC1422), "Bad input on tab 3")</f>
        <v/>
      </c>
    </row>
    <row r="1423" spans="2:33" ht="15" customHeight="1" x14ac:dyDescent="0.75">
      <c r="B1423" s="205" t="str">
        <f>'5 Driver Data'!B1423</f>
        <v>1415</v>
      </c>
      <c r="C1423" s="193">
        <f>'5 Driver Data'!C1423</f>
        <v>0</v>
      </c>
      <c r="D1423" s="192">
        <f>'5 Driver Data'!D1423</f>
        <v>0</v>
      </c>
      <c r="E1423" s="191">
        <f>'5 Driver Data'!E1423</f>
        <v>0</v>
      </c>
      <c r="F1423" s="191">
        <f>'5 Driver Data'!F1423</f>
        <v>0</v>
      </c>
      <c r="G1423" s="191">
        <f>'5 Driver Data'!G1423</f>
        <v>0</v>
      </c>
      <c r="H1423" s="191">
        <f>'5 Driver Data'!H1423</f>
        <v>0</v>
      </c>
      <c r="I1423" s="191">
        <f>'5 Driver Data'!I1423</f>
        <v>0</v>
      </c>
      <c r="J1423" s="191">
        <f>'5 Driver Data'!J1423</f>
        <v>0</v>
      </c>
      <c r="K1423" s="206">
        <f>'5 Driver Data'!K1423</f>
        <v>0</v>
      </c>
      <c r="L1423" s="1"/>
      <c r="M1423" s="216" t="str">
        <f>IF(D1423=0,"Blank",'3 Model Input'!E$44*'3 Model Input'!E$45)</f>
        <v>Blank</v>
      </c>
      <c r="N1423" s="197" t="str">
        <f t="shared" si="240"/>
        <v>Blank</v>
      </c>
      <c r="O1423" s="197" t="str">
        <f>IF(D1423=0,"Blank",'3 Model Input'!E$49*(1-'3 Model Input'!E$51))</f>
        <v>Blank</v>
      </c>
      <c r="P1423" s="197" t="str">
        <f t="shared" si="241"/>
        <v>Blank</v>
      </c>
      <c r="Q1423" s="197" t="str">
        <f>IF(D1423=0,"Blank",IF(D1423="BEV",E1423*(1-'3 Model Input'!E$54), E1423))</f>
        <v>Blank</v>
      </c>
      <c r="R1423" s="198" t="str">
        <f>IF(D1423=0,"Blank",IF(D1423="PHEV",F1423/G1423,F1423*(1-'3 Model Input'!E$54)/G1423))</f>
        <v>Blank</v>
      </c>
      <c r="S1423" s="198" t="str">
        <f>IF(D1423=0,"Blank",IF(D1423="PHEV",MIN(M1423,E1423),MIN(M1423,(E1423*(1-'3 Model Input'!E$54)))))</f>
        <v>Blank</v>
      </c>
      <c r="T1423" s="217" t="str">
        <f t="shared" si="242"/>
        <v>Blank</v>
      </c>
      <c r="U1423" s="89"/>
      <c r="V1423" s="216" t="str">
        <f>IF(D1423=0,"Blank",P1423*'3 Model Input'!E$50)</f>
        <v>Blank</v>
      </c>
      <c r="W1423" s="197" t="str">
        <f t="shared" si="243"/>
        <v>Blank</v>
      </c>
      <c r="X1423" s="197" t="str">
        <f t="shared" si="244"/>
        <v>Blank</v>
      </c>
      <c r="Y1423" s="197" t="str">
        <f t="shared" si="245"/>
        <v>Blank</v>
      </c>
      <c r="Z1423" s="197" t="str">
        <f t="shared" si="246"/>
        <v>Blank</v>
      </c>
      <c r="AA1423" s="223" t="str" cm="1">
        <f t="array" ref="AA1423">_xlfn.IFS(ISTEXT('3 Model Input'!F$70),"Missing",ISTEXT('3 Model Input'!I$70),"Missing",ISNUMBER('3 Model Input'!K$70),'3 Model Input'!K$70*P1423)</f>
        <v>Missing</v>
      </c>
      <c r="AB1423" s="89"/>
      <c r="AC1423" s="227" t="str" cm="1">
        <f t="array" ref="AC1423">IF(D1423=0,"Blank",_xlfn.IFS('3 Model Input'!E$61=1,(V1423*G1423)/T1423,'3 Model Input'!E$61=2,(W1423*G1423)/T1423,'3 Model Input'!E$61=3,(X1423*G1423)/T1423,'3 Model Input'!E$61=4,(Y1423*G1423)/T1423,'3 Model Input'!E$61=5,(Z1423*G1423)/T1423, ISTEXT('3 Model Input'!E$61),"Missing",'3 Model Input'!E$61=6,(AA1423*G1423)/T1423))</f>
        <v>Blank</v>
      </c>
      <c r="AD1423" s="202" t="str">
        <f t="shared" si="247"/>
        <v>Blank</v>
      </c>
      <c r="AE1423" s="202" t="str">
        <f t="shared" si="248"/>
        <v>Blank</v>
      </c>
      <c r="AF1423" s="217" t="str">
        <f t="shared" si="249"/>
        <v>Blank</v>
      </c>
      <c r="AG1423" s="9" t="str" cm="1">
        <f t="array" ref="AG1423">_xlfn.IFS(ISNUMBER(AC1423), "", ISNUMBER(SEARCH("Blank", AC1423)), "", ISERROR(AC1423), "Bad input on tab 3")</f>
        <v/>
      </c>
    </row>
    <row r="1424" spans="2:33" ht="15" customHeight="1" x14ac:dyDescent="0.75">
      <c r="B1424" s="205" t="str">
        <f>'5 Driver Data'!B1424</f>
        <v>1416</v>
      </c>
      <c r="C1424" s="193">
        <f>'5 Driver Data'!C1424</f>
        <v>0</v>
      </c>
      <c r="D1424" s="192">
        <f>'5 Driver Data'!D1424</f>
        <v>0</v>
      </c>
      <c r="E1424" s="191">
        <f>'5 Driver Data'!E1424</f>
        <v>0</v>
      </c>
      <c r="F1424" s="191">
        <f>'5 Driver Data'!F1424</f>
        <v>0</v>
      </c>
      <c r="G1424" s="191">
        <f>'5 Driver Data'!G1424</f>
        <v>0</v>
      </c>
      <c r="H1424" s="191">
        <f>'5 Driver Data'!H1424</f>
        <v>0</v>
      </c>
      <c r="I1424" s="191">
        <f>'5 Driver Data'!I1424</f>
        <v>0</v>
      </c>
      <c r="J1424" s="191">
        <f>'5 Driver Data'!J1424</f>
        <v>0</v>
      </c>
      <c r="K1424" s="206">
        <f>'5 Driver Data'!K1424</f>
        <v>0</v>
      </c>
      <c r="L1424" s="1"/>
      <c r="M1424" s="216" t="str">
        <f>IF(D1424=0,"Blank",'3 Model Input'!E$44*'3 Model Input'!E$45)</f>
        <v>Blank</v>
      </c>
      <c r="N1424" s="197" t="str">
        <f t="shared" si="240"/>
        <v>Blank</v>
      </c>
      <c r="O1424" s="197" t="str">
        <f>IF(D1424=0,"Blank",'3 Model Input'!E$49*(1-'3 Model Input'!E$51))</f>
        <v>Blank</v>
      </c>
      <c r="P1424" s="197" t="str">
        <f t="shared" si="241"/>
        <v>Blank</v>
      </c>
      <c r="Q1424" s="197" t="str">
        <f>IF(D1424=0,"Blank",IF(D1424="BEV",E1424*(1-'3 Model Input'!E$54), E1424))</f>
        <v>Blank</v>
      </c>
      <c r="R1424" s="198" t="str">
        <f>IF(D1424=0,"Blank",IF(D1424="PHEV",F1424/G1424,F1424*(1-'3 Model Input'!E$54)/G1424))</f>
        <v>Blank</v>
      </c>
      <c r="S1424" s="198" t="str">
        <f>IF(D1424=0,"Blank",IF(D1424="PHEV",MIN(M1424,E1424),MIN(M1424,(E1424*(1-'3 Model Input'!E$54)))))</f>
        <v>Blank</v>
      </c>
      <c r="T1424" s="217" t="str">
        <f t="shared" si="242"/>
        <v>Blank</v>
      </c>
      <c r="U1424" s="89"/>
      <c r="V1424" s="216" t="str">
        <f>IF(D1424=0,"Blank",P1424*'3 Model Input'!E$50)</f>
        <v>Blank</v>
      </c>
      <c r="W1424" s="197" t="str">
        <f t="shared" si="243"/>
        <v>Blank</v>
      </c>
      <c r="X1424" s="197" t="str">
        <f t="shared" si="244"/>
        <v>Blank</v>
      </c>
      <c r="Y1424" s="197" t="str">
        <f t="shared" si="245"/>
        <v>Blank</v>
      </c>
      <c r="Z1424" s="197" t="str">
        <f t="shared" si="246"/>
        <v>Blank</v>
      </c>
      <c r="AA1424" s="223" t="str" cm="1">
        <f t="array" ref="AA1424">_xlfn.IFS(ISTEXT('3 Model Input'!F$70),"Missing",ISTEXT('3 Model Input'!I$70),"Missing",ISNUMBER('3 Model Input'!K$70),'3 Model Input'!K$70*P1424)</f>
        <v>Missing</v>
      </c>
      <c r="AB1424" s="89"/>
      <c r="AC1424" s="227" t="str" cm="1">
        <f t="array" ref="AC1424">IF(D1424=0,"Blank",_xlfn.IFS('3 Model Input'!E$61=1,(V1424*G1424)/T1424,'3 Model Input'!E$61=2,(W1424*G1424)/T1424,'3 Model Input'!E$61=3,(X1424*G1424)/T1424,'3 Model Input'!E$61=4,(Y1424*G1424)/T1424,'3 Model Input'!E$61=5,(Z1424*G1424)/T1424, ISTEXT('3 Model Input'!E$61),"Missing",'3 Model Input'!E$61=6,(AA1424*G1424)/T1424))</f>
        <v>Blank</v>
      </c>
      <c r="AD1424" s="202" t="str">
        <f t="shared" si="247"/>
        <v>Blank</v>
      </c>
      <c r="AE1424" s="202" t="str">
        <f t="shared" si="248"/>
        <v>Blank</v>
      </c>
      <c r="AF1424" s="217" t="str">
        <f t="shared" si="249"/>
        <v>Blank</v>
      </c>
      <c r="AG1424" s="9" t="str" cm="1">
        <f t="array" ref="AG1424">_xlfn.IFS(ISNUMBER(AC1424), "", ISNUMBER(SEARCH("Blank", AC1424)), "", ISERROR(AC1424), "Bad input on tab 3")</f>
        <v/>
      </c>
    </row>
    <row r="1425" spans="2:33" ht="15" customHeight="1" x14ac:dyDescent="0.75">
      <c r="B1425" s="205" t="str">
        <f>'5 Driver Data'!B1425</f>
        <v>1417</v>
      </c>
      <c r="C1425" s="193">
        <f>'5 Driver Data'!C1425</f>
        <v>0</v>
      </c>
      <c r="D1425" s="192">
        <f>'5 Driver Data'!D1425</f>
        <v>0</v>
      </c>
      <c r="E1425" s="191">
        <f>'5 Driver Data'!E1425</f>
        <v>0</v>
      </c>
      <c r="F1425" s="191">
        <f>'5 Driver Data'!F1425</f>
        <v>0</v>
      </c>
      <c r="G1425" s="191">
        <f>'5 Driver Data'!G1425</f>
        <v>0</v>
      </c>
      <c r="H1425" s="191">
        <f>'5 Driver Data'!H1425</f>
        <v>0</v>
      </c>
      <c r="I1425" s="191">
        <f>'5 Driver Data'!I1425</f>
        <v>0</v>
      </c>
      <c r="J1425" s="191">
        <f>'5 Driver Data'!J1425</f>
        <v>0</v>
      </c>
      <c r="K1425" s="206">
        <f>'5 Driver Data'!K1425</f>
        <v>0</v>
      </c>
      <c r="L1425" s="1"/>
      <c r="M1425" s="216" t="str">
        <f>IF(D1425=0,"Blank",'3 Model Input'!E$44*'3 Model Input'!E$45)</f>
        <v>Blank</v>
      </c>
      <c r="N1425" s="197" t="str">
        <f t="shared" si="240"/>
        <v>Blank</v>
      </c>
      <c r="O1425" s="197" t="str">
        <f>IF(D1425=0,"Blank",'3 Model Input'!E$49*(1-'3 Model Input'!E$51))</f>
        <v>Blank</v>
      </c>
      <c r="P1425" s="197" t="str">
        <f t="shared" si="241"/>
        <v>Blank</v>
      </c>
      <c r="Q1425" s="197" t="str">
        <f>IF(D1425=0,"Blank",IF(D1425="BEV",E1425*(1-'3 Model Input'!E$54), E1425))</f>
        <v>Blank</v>
      </c>
      <c r="R1425" s="198" t="str">
        <f>IF(D1425=0,"Blank",IF(D1425="PHEV",F1425/G1425,F1425*(1-'3 Model Input'!E$54)/G1425))</f>
        <v>Blank</v>
      </c>
      <c r="S1425" s="198" t="str">
        <f>IF(D1425=0,"Blank",IF(D1425="PHEV",MIN(M1425,E1425),MIN(M1425,(E1425*(1-'3 Model Input'!E$54)))))</f>
        <v>Blank</v>
      </c>
      <c r="T1425" s="217" t="str">
        <f t="shared" si="242"/>
        <v>Blank</v>
      </c>
      <c r="U1425" s="89"/>
      <c r="V1425" s="216" t="str">
        <f>IF(D1425=0,"Blank",P1425*'3 Model Input'!E$50)</f>
        <v>Blank</v>
      </c>
      <c r="W1425" s="197" t="str">
        <f t="shared" si="243"/>
        <v>Blank</v>
      </c>
      <c r="X1425" s="197" t="str">
        <f t="shared" si="244"/>
        <v>Blank</v>
      </c>
      <c r="Y1425" s="197" t="str">
        <f t="shared" si="245"/>
        <v>Blank</v>
      </c>
      <c r="Z1425" s="197" t="str">
        <f t="shared" si="246"/>
        <v>Blank</v>
      </c>
      <c r="AA1425" s="223" t="str" cm="1">
        <f t="array" ref="AA1425">_xlfn.IFS(ISTEXT('3 Model Input'!F$70),"Missing",ISTEXT('3 Model Input'!I$70),"Missing",ISNUMBER('3 Model Input'!K$70),'3 Model Input'!K$70*P1425)</f>
        <v>Missing</v>
      </c>
      <c r="AB1425" s="89"/>
      <c r="AC1425" s="227" t="str" cm="1">
        <f t="array" ref="AC1425">IF(D1425=0,"Blank",_xlfn.IFS('3 Model Input'!E$61=1,(V1425*G1425)/T1425,'3 Model Input'!E$61=2,(W1425*G1425)/T1425,'3 Model Input'!E$61=3,(X1425*G1425)/T1425,'3 Model Input'!E$61=4,(Y1425*G1425)/T1425,'3 Model Input'!E$61=5,(Z1425*G1425)/T1425, ISTEXT('3 Model Input'!E$61),"Missing",'3 Model Input'!E$61=6,(AA1425*G1425)/T1425))</f>
        <v>Blank</v>
      </c>
      <c r="AD1425" s="202" t="str">
        <f t="shared" si="247"/>
        <v>Blank</v>
      </c>
      <c r="AE1425" s="202" t="str">
        <f t="shared" si="248"/>
        <v>Blank</v>
      </c>
      <c r="AF1425" s="217" t="str">
        <f t="shared" si="249"/>
        <v>Blank</v>
      </c>
      <c r="AG1425" s="9" t="str" cm="1">
        <f t="array" ref="AG1425">_xlfn.IFS(ISNUMBER(AC1425), "", ISNUMBER(SEARCH("Blank", AC1425)), "", ISERROR(AC1425), "Bad input on tab 3")</f>
        <v/>
      </c>
    </row>
    <row r="1426" spans="2:33" ht="15" customHeight="1" x14ac:dyDescent="0.75">
      <c r="B1426" s="205" t="str">
        <f>'5 Driver Data'!B1426</f>
        <v>1418</v>
      </c>
      <c r="C1426" s="193">
        <f>'5 Driver Data'!C1426</f>
        <v>0</v>
      </c>
      <c r="D1426" s="192">
        <f>'5 Driver Data'!D1426</f>
        <v>0</v>
      </c>
      <c r="E1426" s="191">
        <f>'5 Driver Data'!E1426</f>
        <v>0</v>
      </c>
      <c r="F1426" s="191">
        <f>'5 Driver Data'!F1426</f>
        <v>0</v>
      </c>
      <c r="G1426" s="191">
        <f>'5 Driver Data'!G1426</f>
        <v>0</v>
      </c>
      <c r="H1426" s="191">
        <f>'5 Driver Data'!H1426</f>
        <v>0</v>
      </c>
      <c r="I1426" s="191">
        <f>'5 Driver Data'!I1426</f>
        <v>0</v>
      </c>
      <c r="J1426" s="191">
        <f>'5 Driver Data'!J1426</f>
        <v>0</v>
      </c>
      <c r="K1426" s="206">
        <f>'5 Driver Data'!K1426</f>
        <v>0</v>
      </c>
      <c r="L1426" s="1"/>
      <c r="M1426" s="216" t="str">
        <f>IF(D1426=0,"Blank",'3 Model Input'!E$44*'3 Model Input'!E$45)</f>
        <v>Blank</v>
      </c>
      <c r="N1426" s="197" t="str">
        <f t="shared" si="240"/>
        <v>Blank</v>
      </c>
      <c r="O1426" s="197" t="str">
        <f>IF(D1426=0,"Blank",'3 Model Input'!E$49*(1-'3 Model Input'!E$51))</f>
        <v>Blank</v>
      </c>
      <c r="P1426" s="197" t="str">
        <f t="shared" si="241"/>
        <v>Blank</v>
      </c>
      <c r="Q1426" s="197" t="str">
        <f>IF(D1426=0,"Blank",IF(D1426="BEV",E1426*(1-'3 Model Input'!E$54), E1426))</f>
        <v>Blank</v>
      </c>
      <c r="R1426" s="198" t="str">
        <f>IF(D1426=0,"Blank",IF(D1426="PHEV",F1426/G1426,F1426*(1-'3 Model Input'!E$54)/G1426))</f>
        <v>Blank</v>
      </c>
      <c r="S1426" s="198" t="str">
        <f>IF(D1426=0,"Blank",IF(D1426="PHEV",MIN(M1426,E1426),MIN(M1426,(E1426*(1-'3 Model Input'!E$54)))))</f>
        <v>Blank</v>
      </c>
      <c r="T1426" s="217" t="str">
        <f t="shared" si="242"/>
        <v>Blank</v>
      </c>
      <c r="U1426" s="89"/>
      <c r="V1426" s="216" t="str">
        <f>IF(D1426=0,"Blank",P1426*'3 Model Input'!E$50)</f>
        <v>Blank</v>
      </c>
      <c r="W1426" s="197" t="str">
        <f t="shared" si="243"/>
        <v>Blank</v>
      </c>
      <c r="X1426" s="197" t="str">
        <f t="shared" si="244"/>
        <v>Blank</v>
      </c>
      <c r="Y1426" s="197" t="str">
        <f t="shared" si="245"/>
        <v>Blank</v>
      </c>
      <c r="Z1426" s="197" t="str">
        <f t="shared" si="246"/>
        <v>Blank</v>
      </c>
      <c r="AA1426" s="223" t="str" cm="1">
        <f t="array" ref="AA1426">_xlfn.IFS(ISTEXT('3 Model Input'!F$70),"Missing",ISTEXT('3 Model Input'!I$70),"Missing",ISNUMBER('3 Model Input'!K$70),'3 Model Input'!K$70*P1426)</f>
        <v>Missing</v>
      </c>
      <c r="AB1426" s="89"/>
      <c r="AC1426" s="227" t="str" cm="1">
        <f t="array" ref="AC1426">IF(D1426=0,"Blank",_xlfn.IFS('3 Model Input'!E$61=1,(V1426*G1426)/T1426,'3 Model Input'!E$61=2,(W1426*G1426)/T1426,'3 Model Input'!E$61=3,(X1426*G1426)/T1426,'3 Model Input'!E$61=4,(Y1426*G1426)/T1426,'3 Model Input'!E$61=5,(Z1426*G1426)/T1426, ISTEXT('3 Model Input'!E$61),"Missing",'3 Model Input'!E$61=6,(AA1426*G1426)/T1426))</f>
        <v>Blank</v>
      </c>
      <c r="AD1426" s="202" t="str">
        <f t="shared" si="247"/>
        <v>Blank</v>
      </c>
      <c r="AE1426" s="202" t="str">
        <f t="shared" si="248"/>
        <v>Blank</v>
      </c>
      <c r="AF1426" s="217" t="str">
        <f t="shared" si="249"/>
        <v>Blank</v>
      </c>
      <c r="AG1426" s="9" t="str" cm="1">
        <f t="array" ref="AG1426">_xlfn.IFS(ISNUMBER(AC1426), "", ISNUMBER(SEARCH("Blank", AC1426)), "", ISERROR(AC1426), "Bad input on tab 3")</f>
        <v/>
      </c>
    </row>
    <row r="1427" spans="2:33" ht="15" customHeight="1" x14ac:dyDescent="0.75">
      <c r="B1427" s="205" t="str">
        <f>'5 Driver Data'!B1427</f>
        <v>1419</v>
      </c>
      <c r="C1427" s="193">
        <f>'5 Driver Data'!C1427</f>
        <v>0</v>
      </c>
      <c r="D1427" s="192">
        <f>'5 Driver Data'!D1427</f>
        <v>0</v>
      </c>
      <c r="E1427" s="191">
        <f>'5 Driver Data'!E1427</f>
        <v>0</v>
      </c>
      <c r="F1427" s="191">
        <f>'5 Driver Data'!F1427</f>
        <v>0</v>
      </c>
      <c r="G1427" s="191">
        <f>'5 Driver Data'!G1427</f>
        <v>0</v>
      </c>
      <c r="H1427" s="191">
        <f>'5 Driver Data'!H1427</f>
        <v>0</v>
      </c>
      <c r="I1427" s="191">
        <f>'5 Driver Data'!I1427</f>
        <v>0</v>
      </c>
      <c r="J1427" s="191">
        <f>'5 Driver Data'!J1427</f>
        <v>0</v>
      </c>
      <c r="K1427" s="206">
        <f>'5 Driver Data'!K1427</f>
        <v>0</v>
      </c>
      <c r="L1427" s="1"/>
      <c r="M1427" s="216" t="str">
        <f>IF(D1427=0,"Blank",'3 Model Input'!E$44*'3 Model Input'!E$45)</f>
        <v>Blank</v>
      </c>
      <c r="N1427" s="197" t="str">
        <f t="shared" si="240"/>
        <v>Blank</v>
      </c>
      <c r="O1427" s="197" t="str">
        <f>IF(D1427=0,"Blank",'3 Model Input'!E$49*(1-'3 Model Input'!E$51))</f>
        <v>Blank</v>
      </c>
      <c r="P1427" s="197" t="str">
        <f t="shared" si="241"/>
        <v>Blank</v>
      </c>
      <c r="Q1427" s="197" t="str">
        <f>IF(D1427=0,"Blank",IF(D1427="BEV",E1427*(1-'3 Model Input'!E$54), E1427))</f>
        <v>Blank</v>
      </c>
      <c r="R1427" s="198" t="str">
        <f>IF(D1427=0,"Blank",IF(D1427="PHEV",F1427/G1427,F1427*(1-'3 Model Input'!E$54)/G1427))</f>
        <v>Blank</v>
      </c>
      <c r="S1427" s="198" t="str">
        <f>IF(D1427=0,"Blank",IF(D1427="PHEV",MIN(M1427,E1427),MIN(M1427,(E1427*(1-'3 Model Input'!E$54)))))</f>
        <v>Blank</v>
      </c>
      <c r="T1427" s="217" t="str">
        <f t="shared" si="242"/>
        <v>Blank</v>
      </c>
      <c r="U1427" s="89"/>
      <c r="V1427" s="216" t="str">
        <f>IF(D1427=0,"Blank",P1427*'3 Model Input'!E$50)</f>
        <v>Blank</v>
      </c>
      <c r="W1427" s="197" t="str">
        <f t="shared" si="243"/>
        <v>Blank</v>
      </c>
      <c r="X1427" s="197" t="str">
        <f t="shared" si="244"/>
        <v>Blank</v>
      </c>
      <c r="Y1427" s="197" t="str">
        <f t="shared" si="245"/>
        <v>Blank</v>
      </c>
      <c r="Z1427" s="197" t="str">
        <f t="shared" si="246"/>
        <v>Blank</v>
      </c>
      <c r="AA1427" s="223" t="str" cm="1">
        <f t="array" ref="AA1427">_xlfn.IFS(ISTEXT('3 Model Input'!F$70),"Missing",ISTEXT('3 Model Input'!I$70),"Missing",ISNUMBER('3 Model Input'!K$70),'3 Model Input'!K$70*P1427)</f>
        <v>Missing</v>
      </c>
      <c r="AB1427" s="89"/>
      <c r="AC1427" s="227" t="str" cm="1">
        <f t="array" ref="AC1427">IF(D1427=0,"Blank",_xlfn.IFS('3 Model Input'!E$61=1,(V1427*G1427)/T1427,'3 Model Input'!E$61=2,(W1427*G1427)/T1427,'3 Model Input'!E$61=3,(X1427*G1427)/T1427,'3 Model Input'!E$61=4,(Y1427*G1427)/T1427,'3 Model Input'!E$61=5,(Z1427*G1427)/T1427, ISTEXT('3 Model Input'!E$61),"Missing",'3 Model Input'!E$61=6,(AA1427*G1427)/T1427))</f>
        <v>Blank</v>
      </c>
      <c r="AD1427" s="202" t="str">
        <f t="shared" si="247"/>
        <v>Blank</v>
      </c>
      <c r="AE1427" s="202" t="str">
        <f t="shared" si="248"/>
        <v>Blank</v>
      </c>
      <c r="AF1427" s="217" t="str">
        <f t="shared" si="249"/>
        <v>Blank</v>
      </c>
      <c r="AG1427" s="9" t="str" cm="1">
        <f t="array" ref="AG1427">_xlfn.IFS(ISNUMBER(AC1427), "", ISNUMBER(SEARCH("Blank", AC1427)), "", ISERROR(AC1427), "Bad input on tab 3")</f>
        <v/>
      </c>
    </row>
    <row r="1428" spans="2:33" ht="15" customHeight="1" x14ac:dyDescent="0.75">
      <c r="B1428" s="205" t="str">
        <f>'5 Driver Data'!B1428</f>
        <v>1420</v>
      </c>
      <c r="C1428" s="193">
        <f>'5 Driver Data'!C1428</f>
        <v>0</v>
      </c>
      <c r="D1428" s="192">
        <f>'5 Driver Data'!D1428</f>
        <v>0</v>
      </c>
      <c r="E1428" s="191">
        <f>'5 Driver Data'!E1428</f>
        <v>0</v>
      </c>
      <c r="F1428" s="191">
        <f>'5 Driver Data'!F1428</f>
        <v>0</v>
      </c>
      <c r="G1428" s="191">
        <f>'5 Driver Data'!G1428</f>
        <v>0</v>
      </c>
      <c r="H1428" s="191">
        <f>'5 Driver Data'!H1428</f>
        <v>0</v>
      </c>
      <c r="I1428" s="191">
        <f>'5 Driver Data'!I1428</f>
        <v>0</v>
      </c>
      <c r="J1428" s="191">
        <f>'5 Driver Data'!J1428</f>
        <v>0</v>
      </c>
      <c r="K1428" s="206">
        <f>'5 Driver Data'!K1428</f>
        <v>0</v>
      </c>
      <c r="L1428" s="1"/>
      <c r="M1428" s="216" t="str">
        <f>IF(D1428=0,"Blank",'3 Model Input'!E$44*'3 Model Input'!E$45)</f>
        <v>Blank</v>
      </c>
      <c r="N1428" s="197" t="str">
        <f t="shared" si="240"/>
        <v>Blank</v>
      </c>
      <c r="O1428" s="197" t="str">
        <f>IF(D1428=0,"Blank",'3 Model Input'!E$49*(1-'3 Model Input'!E$51))</f>
        <v>Blank</v>
      </c>
      <c r="P1428" s="197" t="str">
        <f t="shared" si="241"/>
        <v>Blank</v>
      </c>
      <c r="Q1428" s="197" t="str">
        <f>IF(D1428=0,"Blank",IF(D1428="BEV",E1428*(1-'3 Model Input'!E$54), E1428))</f>
        <v>Blank</v>
      </c>
      <c r="R1428" s="198" t="str">
        <f>IF(D1428=0,"Blank",IF(D1428="PHEV",F1428/G1428,F1428*(1-'3 Model Input'!E$54)/G1428))</f>
        <v>Blank</v>
      </c>
      <c r="S1428" s="198" t="str">
        <f>IF(D1428=0,"Blank",IF(D1428="PHEV",MIN(M1428,E1428),MIN(M1428,(E1428*(1-'3 Model Input'!E$54)))))</f>
        <v>Blank</v>
      </c>
      <c r="T1428" s="217" t="str">
        <f t="shared" si="242"/>
        <v>Blank</v>
      </c>
      <c r="U1428" s="89"/>
      <c r="V1428" s="216" t="str">
        <f>IF(D1428=0,"Blank",P1428*'3 Model Input'!E$50)</f>
        <v>Blank</v>
      </c>
      <c r="W1428" s="197" t="str">
        <f t="shared" si="243"/>
        <v>Blank</v>
      </c>
      <c r="X1428" s="197" t="str">
        <f t="shared" si="244"/>
        <v>Blank</v>
      </c>
      <c r="Y1428" s="197" t="str">
        <f t="shared" si="245"/>
        <v>Blank</v>
      </c>
      <c r="Z1428" s="197" t="str">
        <f t="shared" si="246"/>
        <v>Blank</v>
      </c>
      <c r="AA1428" s="223" t="str" cm="1">
        <f t="array" ref="AA1428">_xlfn.IFS(ISTEXT('3 Model Input'!F$70),"Missing",ISTEXT('3 Model Input'!I$70),"Missing",ISNUMBER('3 Model Input'!K$70),'3 Model Input'!K$70*P1428)</f>
        <v>Missing</v>
      </c>
      <c r="AB1428" s="89"/>
      <c r="AC1428" s="227" t="str" cm="1">
        <f t="array" ref="AC1428">IF(D1428=0,"Blank",_xlfn.IFS('3 Model Input'!E$61=1,(V1428*G1428)/T1428,'3 Model Input'!E$61=2,(W1428*G1428)/T1428,'3 Model Input'!E$61=3,(X1428*G1428)/T1428,'3 Model Input'!E$61=4,(Y1428*G1428)/T1428,'3 Model Input'!E$61=5,(Z1428*G1428)/T1428, ISTEXT('3 Model Input'!E$61),"Missing",'3 Model Input'!E$61=6,(AA1428*G1428)/T1428))</f>
        <v>Blank</v>
      </c>
      <c r="AD1428" s="202" t="str">
        <f t="shared" si="247"/>
        <v>Blank</v>
      </c>
      <c r="AE1428" s="202" t="str">
        <f t="shared" si="248"/>
        <v>Blank</v>
      </c>
      <c r="AF1428" s="217" t="str">
        <f t="shared" si="249"/>
        <v>Blank</v>
      </c>
      <c r="AG1428" s="9" t="str" cm="1">
        <f t="array" ref="AG1428">_xlfn.IFS(ISNUMBER(AC1428), "", ISNUMBER(SEARCH("Blank", AC1428)), "", ISERROR(AC1428), "Bad input on tab 3")</f>
        <v/>
      </c>
    </row>
    <row r="1429" spans="2:33" ht="15" customHeight="1" x14ac:dyDescent="0.75">
      <c r="B1429" s="205" t="str">
        <f>'5 Driver Data'!B1429</f>
        <v>1421</v>
      </c>
      <c r="C1429" s="193">
        <f>'5 Driver Data'!C1429</f>
        <v>0</v>
      </c>
      <c r="D1429" s="192">
        <f>'5 Driver Data'!D1429</f>
        <v>0</v>
      </c>
      <c r="E1429" s="191">
        <f>'5 Driver Data'!E1429</f>
        <v>0</v>
      </c>
      <c r="F1429" s="191">
        <f>'5 Driver Data'!F1429</f>
        <v>0</v>
      </c>
      <c r="G1429" s="191">
        <f>'5 Driver Data'!G1429</f>
        <v>0</v>
      </c>
      <c r="H1429" s="191">
        <f>'5 Driver Data'!H1429</f>
        <v>0</v>
      </c>
      <c r="I1429" s="191">
        <f>'5 Driver Data'!I1429</f>
        <v>0</v>
      </c>
      <c r="J1429" s="191">
        <f>'5 Driver Data'!J1429</f>
        <v>0</v>
      </c>
      <c r="K1429" s="206">
        <f>'5 Driver Data'!K1429</f>
        <v>0</v>
      </c>
      <c r="L1429" s="1"/>
      <c r="M1429" s="216" t="str">
        <f>IF(D1429=0,"Blank",'3 Model Input'!E$44*'3 Model Input'!E$45)</f>
        <v>Blank</v>
      </c>
      <c r="N1429" s="197" t="str">
        <f t="shared" si="240"/>
        <v>Blank</v>
      </c>
      <c r="O1429" s="197" t="str">
        <f>IF(D1429=0,"Blank",'3 Model Input'!E$49*(1-'3 Model Input'!E$51))</f>
        <v>Blank</v>
      </c>
      <c r="P1429" s="197" t="str">
        <f t="shared" si="241"/>
        <v>Blank</v>
      </c>
      <c r="Q1429" s="197" t="str">
        <f>IF(D1429=0,"Blank",IF(D1429="BEV",E1429*(1-'3 Model Input'!E$54), E1429))</f>
        <v>Blank</v>
      </c>
      <c r="R1429" s="198" t="str">
        <f>IF(D1429=0,"Blank",IF(D1429="PHEV",F1429/G1429,F1429*(1-'3 Model Input'!E$54)/G1429))</f>
        <v>Blank</v>
      </c>
      <c r="S1429" s="198" t="str">
        <f>IF(D1429=0,"Blank",IF(D1429="PHEV",MIN(M1429,E1429),MIN(M1429,(E1429*(1-'3 Model Input'!E$54)))))</f>
        <v>Blank</v>
      </c>
      <c r="T1429" s="217" t="str">
        <f t="shared" si="242"/>
        <v>Blank</v>
      </c>
      <c r="U1429" s="89"/>
      <c r="V1429" s="216" t="str">
        <f>IF(D1429=0,"Blank",P1429*'3 Model Input'!E$50)</f>
        <v>Blank</v>
      </c>
      <c r="W1429" s="197" t="str">
        <f t="shared" si="243"/>
        <v>Blank</v>
      </c>
      <c r="X1429" s="197" t="str">
        <f t="shared" si="244"/>
        <v>Blank</v>
      </c>
      <c r="Y1429" s="197" t="str">
        <f t="shared" si="245"/>
        <v>Blank</v>
      </c>
      <c r="Z1429" s="197" t="str">
        <f t="shared" si="246"/>
        <v>Blank</v>
      </c>
      <c r="AA1429" s="223" t="str" cm="1">
        <f t="array" ref="AA1429">_xlfn.IFS(ISTEXT('3 Model Input'!F$70),"Missing",ISTEXT('3 Model Input'!I$70),"Missing",ISNUMBER('3 Model Input'!K$70),'3 Model Input'!K$70*P1429)</f>
        <v>Missing</v>
      </c>
      <c r="AB1429" s="89"/>
      <c r="AC1429" s="227" t="str" cm="1">
        <f t="array" ref="AC1429">IF(D1429=0,"Blank",_xlfn.IFS('3 Model Input'!E$61=1,(V1429*G1429)/T1429,'3 Model Input'!E$61=2,(W1429*G1429)/T1429,'3 Model Input'!E$61=3,(X1429*G1429)/T1429,'3 Model Input'!E$61=4,(Y1429*G1429)/T1429,'3 Model Input'!E$61=5,(Z1429*G1429)/T1429, ISTEXT('3 Model Input'!E$61),"Missing",'3 Model Input'!E$61=6,(AA1429*G1429)/T1429))</f>
        <v>Blank</v>
      </c>
      <c r="AD1429" s="202" t="str">
        <f t="shared" si="247"/>
        <v>Blank</v>
      </c>
      <c r="AE1429" s="202" t="str">
        <f t="shared" si="248"/>
        <v>Blank</v>
      </c>
      <c r="AF1429" s="217" t="str">
        <f t="shared" si="249"/>
        <v>Blank</v>
      </c>
      <c r="AG1429" s="9" t="str" cm="1">
        <f t="array" ref="AG1429">_xlfn.IFS(ISNUMBER(AC1429), "", ISNUMBER(SEARCH("Blank", AC1429)), "", ISERROR(AC1429), "Bad input on tab 3")</f>
        <v/>
      </c>
    </row>
    <row r="1430" spans="2:33" ht="15" customHeight="1" x14ac:dyDescent="0.75">
      <c r="B1430" s="205" t="str">
        <f>'5 Driver Data'!B1430</f>
        <v>1422</v>
      </c>
      <c r="C1430" s="193">
        <f>'5 Driver Data'!C1430</f>
        <v>0</v>
      </c>
      <c r="D1430" s="192">
        <f>'5 Driver Data'!D1430</f>
        <v>0</v>
      </c>
      <c r="E1430" s="191">
        <f>'5 Driver Data'!E1430</f>
        <v>0</v>
      </c>
      <c r="F1430" s="191">
        <f>'5 Driver Data'!F1430</f>
        <v>0</v>
      </c>
      <c r="G1430" s="191">
        <f>'5 Driver Data'!G1430</f>
        <v>0</v>
      </c>
      <c r="H1430" s="191">
        <f>'5 Driver Data'!H1430</f>
        <v>0</v>
      </c>
      <c r="I1430" s="191">
        <f>'5 Driver Data'!I1430</f>
        <v>0</v>
      </c>
      <c r="J1430" s="191">
        <f>'5 Driver Data'!J1430</f>
        <v>0</v>
      </c>
      <c r="K1430" s="206">
        <f>'5 Driver Data'!K1430</f>
        <v>0</v>
      </c>
      <c r="L1430" s="1"/>
      <c r="M1430" s="216" t="str">
        <f>IF(D1430=0,"Blank",'3 Model Input'!E$44*'3 Model Input'!E$45)</f>
        <v>Blank</v>
      </c>
      <c r="N1430" s="197" t="str">
        <f t="shared" si="240"/>
        <v>Blank</v>
      </c>
      <c r="O1430" s="197" t="str">
        <f>IF(D1430=0,"Blank",'3 Model Input'!E$49*(1-'3 Model Input'!E$51))</f>
        <v>Blank</v>
      </c>
      <c r="P1430" s="197" t="str">
        <f t="shared" si="241"/>
        <v>Blank</v>
      </c>
      <c r="Q1430" s="197" t="str">
        <f>IF(D1430=0,"Blank",IF(D1430="BEV",E1430*(1-'3 Model Input'!E$54), E1430))</f>
        <v>Blank</v>
      </c>
      <c r="R1430" s="198" t="str">
        <f>IF(D1430=0,"Blank",IF(D1430="PHEV",F1430/G1430,F1430*(1-'3 Model Input'!E$54)/G1430))</f>
        <v>Blank</v>
      </c>
      <c r="S1430" s="198" t="str">
        <f>IF(D1430=0,"Blank",IF(D1430="PHEV",MIN(M1430,E1430),MIN(M1430,(E1430*(1-'3 Model Input'!E$54)))))</f>
        <v>Blank</v>
      </c>
      <c r="T1430" s="217" t="str">
        <f t="shared" si="242"/>
        <v>Blank</v>
      </c>
      <c r="U1430" s="89"/>
      <c r="V1430" s="216" t="str">
        <f>IF(D1430=0,"Blank",P1430*'3 Model Input'!E$50)</f>
        <v>Blank</v>
      </c>
      <c r="W1430" s="197" t="str">
        <f t="shared" si="243"/>
        <v>Blank</v>
      </c>
      <c r="X1430" s="197" t="str">
        <f t="shared" si="244"/>
        <v>Blank</v>
      </c>
      <c r="Y1430" s="197" t="str">
        <f t="shared" si="245"/>
        <v>Blank</v>
      </c>
      <c r="Z1430" s="197" t="str">
        <f t="shared" si="246"/>
        <v>Blank</v>
      </c>
      <c r="AA1430" s="223" t="str" cm="1">
        <f t="array" ref="AA1430">_xlfn.IFS(ISTEXT('3 Model Input'!F$70),"Missing",ISTEXT('3 Model Input'!I$70),"Missing",ISNUMBER('3 Model Input'!K$70),'3 Model Input'!K$70*P1430)</f>
        <v>Missing</v>
      </c>
      <c r="AB1430" s="89"/>
      <c r="AC1430" s="227" t="str" cm="1">
        <f t="array" ref="AC1430">IF(D1430=0,"Blank",_xlfn.IFS('3 Model Input'!E$61=1,(V1430*G1430)/T1430,'3 Model Input'!E$61=2,(W1430*G1430)/T1430,'3 Model Input'!E$61=3,(X1430*G1430)/T1430,'3 Model Input'!E$61=4,(Y1430*G1430)/T1430,'3 Model Input'!E$61=5,(Z1430*G1430)/T1430, ISTEXT('3 Model Input'!E$61),"Missing",'3 Model Input'!E$61=6,(AA1430*G1430)/T1430))</f>
        <v>Blank</v>
      </c>
      <c r="AD1430" s="202" t="str">
        <f t="shared" si="247"/>
        <v>Blank</v>
      </c>
      <c r="AE1430" s="202" t="str">
        <f t="shared" si="248"/>
        <v>Blank</v>
      </c>
      <c r="AF1430" s="217" t="str">
        <f t="shared" si="249"/>
        <v>Blank</v>
      </c>
      <c r="AG1430" s="9" t="str" cm="1">
        <f t="array" ref="AG1430">_xlfn.IFS(ISNUMBER(AC1430), "", ISNUMBER(SEARCH("Blank", AC1430)), "", ISERROR(AC1430), "Bad input on tab 3")</f>
        <v/>
      </c>
    </row>
    <row r="1431" spans="2:33" ht="15" customHeight="1" x14ac:dyDescent="0.75">
      <c r="B1431" s="205" t="str">
        <f>'5 Driver Data'!B1431</f>
        <v>1423</v>
      </c>
      <c r="C1431" s="193">
        <f>'5 Driver Data'!C1431</f>
        <v>0</v>
      </c>
      <c r="D1431" s="192">
        <f>'5 Driver Data'!D1431</f>
        <v>0</v>
      </c>
      <c r="E1431" s="191">
        <f>'5 Driver Data'!E1431</f>
        <v>0</v>
      </c>
      <c r="F1431" s="191">
        <f>'5 Driver Data'!F1431</f>
        <v>0</v>
      </c>
      <c r="G1431" s="191">
        <f>'5 Driver Data'!G1431</f>
        <v>0</v>
      </c>
      <c r="H1431" s="191">
        <f>'5 Driver Data'!H1431</f>
        <v>0</v>
      </c>
      <c r="I1431" s="191">
        <f>'5 Driver Data'!I1431</f>
        <v>0</v>
      </c>
      <c r="J1431" s="191">
        <f>'5 Driver Data'!J1431</f>
        <v>0</v>
      </c>
      <c r="K1431" s="206">
        <f>'5 Driver Data'!K1431</f>
        <v>0</v>
      </c>
      <c r="L1431" s="1"/>
      <c r="M1431" s="216" t="str">
        <f>IF(D1431=0,"Blank",'3 Model Input'!E$44*'3 Model Input'!E$45)</f>
        <v>Blank</v>
      </c>
      <c r="N1431" s="197" t="str">
        <f t="shared" si="240"/>
        <v>Blank</v>
      </c>
      <c r="O1431" s="197" t="str">
        <f>IF(D1431=0,"Blank",'3 Model Input'!E$49*(1-'3 Model Input'!E$51))</f>
        <v>Blank</v>
      </c>
      <c r="P1431" s="197" t="str">
        <f t="shared" si="241"/>
        <v>Blank</v>
      </c>
      <c r="Q1431" s="197" t="str">
        <f>IF(D1431=0,"Blank",IF(D1431="BEV",E1431*(1-'3 Model Input'!E$54), E1431))</f>
        <v>Blank</v>
      </c>
      <c r="R1431" s="198" t="str">
        <f>IF(D1431=0,"Blank",IF(D1431="PHEV",F1431/G1431,F1431*(1-'3 Model Input'!E$54)/G1431))</f>
        <v>Blank</v>
      </c>
      <c r="S1431" s="198" t="str">
        <f>IF(D1431=0,"Blank",IF(D1431="PHEV",MIN(M1431,E1431),MIN(M1431,(E1431*(1-'3 Model Input'!E$54)))))</f>
        <v>Blank</v>
      </c>
      <c r="T1431" s="217" t="str">
        <f t="shared" si="242"/>
        <v>Blank</v>
      </c>
      <c r="U1431" s="89"/>
      <c r="V1431" s="216" t="str">
        <f>IF(D1431=0,"Blank",P1431*'3 Model Input'!E$50)</f>
        <v>Blank</v>
      </c>
      <c r="W1431" s="197" t="str">
        <f t="shared" si="243"/>
        <v>Blank</v>
      </c>
      <c r="X1431" s="197" t="str">
        <f t="shared" si="244"/>
        <v>Blank</v>
      </c>
      <c r="Y1431" s="197" t="str">
        <f t="shared" si="245"/>
        <v>Blank</v>
      </c>
      <c r="Z1431" s="197" t="str">
        <f t="shared" si="246"/>
        <v>Blank</v>
      </c>
      <c r="AA1431" s="223" t="str" cm="1">
        <f t="array" ref="AA1431">_xlfn.IFS(ISTEXT('3 Model Input'!F$70),"Missing",ISTEXT('3 Model Input'!I$70),"Missing",ISNUMBER('3 Model Input'!K$70),'3 Model Input'!K$70*P1431)</f>
        <v>Missing</v>
      </c>
      <c r="AB1431" s="89"/>
      <c r="AC1431" s="227" t="str" cm="1">
        <f t="array" ref="AC1431">IF(D1431=0,"Blank",_xlfn.IFS('3 Model Input'!E$61=1,(V1431*G1431)/T1431,'3 Model Input'!E$61=2,(W1431*G1431)/T1431,'3 Model Input'!E$61=3,(X1431*G1431)/T1431,'3 Model Input'!E$61=4,(Y1431*G1431)/T1431,'3 Model Input'!E$61=5,(Z1431*G1431)/T1431, ISTEXT('3 Model Input'!E$61),"Missing",'3 Model Input'!E$61=6,(AA1431*G1431)/T1431))</f>
        <v>Blank</v>
      </c>
      <c r="AD1431" s="202" t="str">
        <f t="shared" si="247"/>
        <v>Blank</v>
      </c>
      <c r="AE1431" s="202" t="str">
        <f t="shared" si="248"/>
        <v>Blank</v>
      </c>
      <c r="AF1431" s="217" t="str">
        <f t="shared" si="249"/>
        <v>Blank</v>
      </c>
      <c r="AG1431" s="9" t="str" cm="1">
        <f t="array" ref="AG1431">_xlfn.IFS(ISNUMBER(AC1431), "", ISNUMBER(SEARCH("Blank", AC1431)), "", ISERROR(AC1431), "Bad input on tab 3")</f>
        <v/>
      </c>
    </row>
    <row r="1432" spans="2:33" ht="15" customHeight="1" x14ac:dyDescent="0.75">
      <c r="B1432" s="205" t="str">
        <f>'5 Driver Data'!B1432</f>
        <v>1424</v>
      </c>
      <c r="C1432" s="193">
        <f>'5 Driver Data'!C1432</f>
        <v>0</v>
      </c>
      <c r="D1432" s="192">
        <f>'5 Driver Data'!D1432</f>
        <v>0</v>
      </c>
      <c r="E1432" s="191">
        <f>'5 Driver Data'!E1432</f>
        <v>0</v>
      </c>
      <c r="F1432" s="191">
        <f>'5 Driver Data'!F1432</f>
        <v>0</v>
      </c>
      <c r="G1432" s="191">
        <f>'5 Driver Data'!G1432</f>
        <v>0</v>
      </c>
      <c r="H1432" s="191">
        <f>'5 Driver Data'!H1432</f>
        <v>0</v>
      </c>
      <c r="I1432" s="191">
        <f>'5 Driver Data'!I1432</f>
        <v>0</v>
      </c>
      <c r="J1432" s="191">
        <f>'5 Driver Data'!J1432</f>
        <v>0</v>
      </c>
      <c r="K1432" s="206">
        <f>'5 Driver Data'!K1432</f>
        <v>0</v>
      </c>
      <c r="L1432" s="1"/>
      <c r="M1432" s="216" t="str">
        <f>IF(D1432=0,"Blank",'3 Model Input'!E$44*'3 Model Input'!E$45)</f>
        <v>Blank</v>
      </c>
      <c r="N1432" s="197" t="str">
        <f t="shared" si="240"/>
        <v>Blank</v>
      </c>
      <c r="O1432" s="197" t="str">
        <f>IF(D1432=0,"Blank",'3 Model Input'!E$49*(1-'3 Model Input'!E$51))</f>
        <v>Blank</v>
      </c>
      <c r="P1432" s="197" t="str">
        <f t="shared" si="241"/>
        <v>Blank</v>
      </c>
      <c r="Q1432" s="197" t="str">
        <f>IF(D1432=0,"Blank",IF(D1432="BEV",E1432*(1-'3 Model Input'!E$54), E1432))</f>
        <v>Blank</v>
      </c>
      <c r="R1432" s="198" t="str">
        <f>IF(D1432=0,"Blank",IF(D1432="PHEV",F1432/G1432,F1432*(1-'3 Model Input'!E$54)/G1432))</f>
        <v>Blank</v>
      </c>
      <c r="S1432" s="198" t="str">
        <f>IF(D1432=0,"Blank",IF(D1432="PHEV",MIN(M1432,E1432),MIN(M1432,(E1432*(1-'3 Model Input'!E$54)))))</f>
        <v>Blank</v>
      </c>
      <c r="T1432" s="217" t="str">
        <f t="shared" si="242"/>
        <v>Blank</v>
      </c>
      <c r="U1432" s="89"/>
      <c r="V1432" s="216" t="str">
        <f>IF(D1432=0,"Blank",P1432*'3 Model Input'!E$50)</f>
        <v>Blank</v>
      </c>
      <c r="W1432" s="197" t="str">
        <f t="shared" si="243"/>
        <v>Blank</v>
      </c>
      <c r="X1432" s="197" t="str">
        <f t="shared" si="244"/>
        <v>Blank</v>
      </c>
      <c r="Y1432" s="197" t="str">
        <f t="shared" si="245"/>
        <v>Blank</v>
      </c>
      <c r="Z1432" s="197" t="str">
        <f t="shared" si="246"/>
        <v>Blank</v>
      </c>
      <c r="AA1432" s="223" t="str" cm="1">
        <f t="array" ref="AA1432">_xlfn.IFS(ISTEXT('3 Model Input'!F$70),"Missing",ISTEXT('3 Model Input'!I$70),"Missing",ISNUMBER('3 Model Input'!K$70),'3 Model Input'!K$70*P1432)</f>
        <v>Missing</v>
      </c>
      <c r="AB1432" s="89"/>
      <c r="AC1432" s="227" t="str" cm="1">
        <f t="array" ref="AC1432">IF(D1432=0,"Blank",_xlfn.IFS('3 Model Input'!E$61=1,(V1432*G1432)/T1432,'3 Model Input'!E$61=2,(W1432*G1432)/T1432,'3 Model Input'!E$61=3,(X1432*G1432)/T1432,'3 Model Input'!E$61=4,(Y1432*G1432)/T1432,'3 Model Input'!E$61=5,(Z1432*G1432)/T1432, ISTEXT('3 Model Input'!E$61),"Missing",'3 Model Input'!E$61=6,(AA1432*G1432)/T1432))</f>
        <v>Blank</v>
      </c>
      <c r="AD1432" s="202" t="str">
        <f t="shared" si="247"/>
        <v>Blank</v>
      </c>
      <c r="AE1432" s="202" t="str">
        <f t="shared" si="248"/>
        <v>Blank</v>
      </c>
      <c r="AF1432" s="217" t="str">
        <f t="shared" si="249"/>
        <v>Blank</v>
      </c>
      <c r="AG1432" s="9" t="str" cm="1">
        <f t="array" ref="AG1432">_xlfn.IFS(ISNUMBER(AC1432), "", ISNUMBER(SEARCH("Blank", AC1432)), "", ISERROR(AC1432), "Bad input on tab 3")</f>
        <v/>
      </c>
    </row>
    <row r="1433" spans="2:33" ht="15" customHeight="1" x14ac:dyDescent="0.75">
      <c r="B1433" s="205" t="str">
        <f>'5 Driver Data'!B1433</f>
        <v>1425</v>
      </c>
      <c r="C1433" s="193">
        <f>'5 Driver Data'!C1433</f>
        <v>0</v>
      </c>
      <c r="D1433" s="192">
        <f>'5 Driver Data'!D1433</f>
        <v>0</v>
      </c>
      <c r="E1433" s="191">
        <f>'5 Driver Data'!E1433</f>
        <v>0</v>
      </c>
      <c r="F1433" s="191">
        <f>'5 Driver Data'!F1433</f>
        <v>0</v>
      </c>
      <c r="G1433" s="191">
        <f>'5 Driver Data'!G1433</f>
        <v>0</v>
      </c>
      <c r="H1433" s="191">
        <f>'5 Driver Data'!H1433</f>
        <v>0</v>
      </c>
      <c r="I1433" s="191">
        <f>'5 Driver Data'!I1433</f>
        <v>0</v>
      </c>
      <c r="J1433" s="191">
        <f>'5 Driver Data'!J1433</f>
        <v>0</v>
      </c>
      <c r="K1433" s="206">
        <f>'5 Driver Data'!K1433</f>
        <v>0</v>
      </c>
      <c r="L1433" s="1"/>
      <c r="M1433" s="216" t="str">
        <f>IF(D1433=0,"Blank",'3 Model Input'!E$44*'3 Model Input'!E$45)</f>
        <v>Blank</v>
      </c>
      <c r="N1433" s="197" t="str">
        <f t="shared" si="240"/>
        <v>Blank</v>
      </c>
      <c r="O1433" s="197" t="str">
        <f>IF(D1433=0,"Blank",'3 Model Input'!E$49*(1-'3 Model Input'!E$51))</f>
        <v>Blank</v>
      </c>
      <c r="P1433" s="197" t="str">
        <f t="shared" si="241"/>
        <v>Blank</v>
      </c>
      <c r="Q1433" s="197" t="str">
        <f>IF(D1433=0,"Blank",IF(D1433="BEV",E1433*(1-'3 Model Input'!E$54), E1433))</f>
        <v>Blank</v>
      </c>
      <c r="R1433" s="198" t="str">
        <f>IF(D1433=0,"Blank",IF(D1433="PHEV",F1433/G1433,F1433*(1-'3 Model Input'!E$54)/G1433))</f>
        <v>Blank</v>
      </c>
      <c r="S1433" s="198" t="str">
        <f>IF(D1433=0,"Blank",IF(D1433="PHEV",MIN(M1433,E1433),MIN(M1433,(E1433*(1-'3 Model Input'!E$54)))))</f>
        <v>Blank</v>
      </c>
      <c r="T1433" s="217" t="str">
        <f t="shared" si="242"/>
        <v>Blank</v>
      </c>
      <c r="U1433" s="89"/>
      <c r="V1433" s="216" t="str">
        <f>IF(D1433=0,"Blank",P1433*'3 Model Input'!E$50)</f>
        <v>Blank</v>
      </c>
      <c r="W1433" s="197" t="str">
        <f t="shared" si="243"/>
        <v>Blank</v>
      </c>
      <c r="X1433" s="197" t="str">
        <f t="shared" si="244"/>
        <v>Blank</v>
      </c>
      <c r="Y1433" s="197" t="str">
        <f t="shared" si="245"/>
        <v>Blank</v>
      </c>
      <c r="Z1433" s="197" t="str">
        <f t="shared" si="246"/>
        <v>Blank</v>
      </c>
      <c r="AA1433" s="223" t="str" cm="1">
        <f t="array" ref="AA1433">_xlfn.IFS(ISTEXT('3 Model Input'!F$70),"Missing",ISTEXT('3 Model Input'!I$70),"Missing",ISNUMBER('3 Model Input'!K$70),'3 Model Input'!K$70*P1433)</f>
        <v>Missing</v>
      </c>
      <c r="AB1433" s="89"/>
      <c r="AC1433" s="227" t="str" cm="1">
        <f t="array" ref="AC1433">IF(D1433=0,"Blank",_xlfn.IFS('3 Model Input'!E$61=1,(V1433*G1433)/T1433,'3 Model Input'!E$61=2,(W1433*G1433)/T1433,'3 Model Input'!E$61=3,(X1433*G1433)/T1433,'3 Model Input'!E$61=4,(Y1433*G1433)/T1433,'3 Model Input'!E$61=5,(Z1433*G1433)/T1433, ISTEXT('3 Model Input'!E$61),"Missing",'3 Model Input'!E$61=6,(AA1433*G1433)/T1433))</f>
        <v>Blank</v>
      </c>
      <c r="AD1433" s="202" t="str">
        <f t="shared" si="247"/>
        <v>Blank</v>
      </c>
      <c r="AE1433" s="202" t="str">
        <f t="shared" si="248"/>
        <v>Blank</v>
      </c>
      <c r="AF1433" s="217" t="str">
        <f t="shared" si="249"/>
        <v>Blank</v>
      </c>
      <c r="AG1433" s="9" t="str" cm="1">
        <f t="array" ref="AG1433">_xlfn.IFS(ISNUMBER(AC1433), "", ISNUMBER(SEARCH("Blank", AC1433)), "", ISERROR(AC1433), "Bad input on tab 3")</f>
        <v/>
      </c>
    </row>
    <row r="1434" spans="2:33" ht="15" customHeight="1" x14ac:dyDescent="0.75">
      <c r="B1434" s="205" t="str">
        <f>'5 Driver Data'!B1434</f>
        <v>1426</v>
      </c>
      <c r="C1434" s="193">
        <f>'5 Driver Data'!C1434</f>
        <v>0</v>
      </c>
      <c r="D1434" s="192">
        <f>'5 Driver Data'!D1434</f>
        <v>0</v>
      </c>
      <c r="E1434" s="191">
        <f>'5 Driver Data'!E1434</f>
        <v>0</v>
      </c>
      <c r="F1434" s="191">
        <f>'5 Driver Data'!F1434</f>
        <v>0</v>
      </c>
      <c r="G1434" s="191">
        <f>'5 Driver Data'!G1434</f>
        <v>0</v>
      </c>
      <c r="H1434" s="191">
        <f>'5 Driver Data'!H1434</f>
        <v>0</v>
      </c>
      <c r="I1434" s="191">
        <f>'5 Driver Data'!I1434</f>
        <v>0</v>
      </c>
      <c r="J1434" s="191">
        <f>'5 Driver Data'!J1434</f>
        <v>0</v>
      </c>
      <c r="K1434" s="206">
        <f>'5 Driver Data'!K1434</f>
        <v>0</v>
      </c>
      <c r="L1434" s="1"/>
      <c r="M1434" s="216" t="str">
        <f>IF(D1434=0,"Blank",'3 Model Input'!E$44*'3 Model Input'!E$45)</f>
        <v>Blank</v>
      </c>
      <c r="N1434" s="197" t="str">
        <f t="shared" si="240"/>
        <v>Blank</v>
      </c>
      <c r="O1434" s="197" t="str">
        <f>IF(D1434=0,"Blank",'3 Model Input'!E$49*(1-'3 Model Input'!E$51))</f>
        <v>Blank</v>
      </c>
      <c r="P1434" s="197" t="str">
        <f t="shared" si="241"/>
        <v>Blank</v>
      </c>
      <c r="Q1434" s="197" t="str">
        <f>IF(D1434=0,"Blank",IF(D1434="BEV",E1434*(1-'3 Model Input'!E$54), E1434))</f>
        <v>Blank</v>
      </c>
      <c r="R1434" s="198" t="str">
        <f>IF(D1434=0,"Blank",IF(D1434="PHEV",F1434/G1434,F1434*(1-'3 Model Input'!E$54)/G1434))</f>
        <v>Blank</v>
      </c>
      <c r="S1434" s="198" t="str">
        <f>IF(D1434=0,"Blank",IF(D1434="PHEV",MIN(M1434,E1434),MIN(M1434,(E1434*(1-'3 Model Input'!E$54)))))</f>
        <v>Blank</v>
      </c>
      <c r="T1434" s="217" t="str">
        <f t="shared" si="242"/>
        <v>Blank</v>
      </c>
      <c r="U1434" s="89"/>
      <c r="V1434" s="216" t="str">
        <f>IF(D1434=0,"Blank",P1434*'3 Model Input'!E$50)</f>
        <v>Blank</v>
      </c>
      <c r="W1434" s="197" t="str">
        <f t="shared" si="243"/>
        <v>Blank</v>
      </c>
      <c r="X1434" s="197" t="str">
        <f t="shared" si="244"/>
        <v>Blank</v>
      </c>
      <c r="Y1434" s="197" t="str">
        <f t="shared" si="245"/>
        <v>Blank</v>
      </c>
      <c r="Z1434" s="197" t="str">
        <f t="shared" si="246"/>
        <v>Blank</v>
      </c>
      <c r="AA1434" s="223" t="str" cm="1">
        <f t="array" ref="AA1434">_xlfn.IFS(ISTEXT('3 Model Input'!F$70),"Missing",ISTEXT('3 Model Input'!I$70),"Missing",ISNUMBER('3 Model Input'!K$70),'3 Model Input'!K$70*P1434)</f>
        <v>Missing</v>
      </c>
      <c r="AB1434" s="89"/>
      <c r="AC1434" s="227" t="str" cm="1">
        <f t="array" ref="AC1434">IF(D1434=0,"Blank",_xlfn.IFS('3 Model Input'!E$61=1,(V1434*G1434)/T1434,'3 Model Input'!E$61=2,(W1434*G1434)/T1434,'3 Model Input'!E$61=3,(X1434*G1434)/T1434,'3 Model Input'!E$61=4,(Y1434*G1434)/T1434,'3 Model Input'!E$61=5,(Z1434*G1434)/T1434, ISTEXT('3 Model Input'!E$61),"Missing",'3 Model Input'!E$61=6,(AA1434*G1434)/T1434))</f>
        <v>Blank</v>
      </c>
      <c r="AD1434" s="202" t="str">
        <f t="shared" si="247"/>
        <v>Blank</v>
      </c>
      <c r="AE1434" s="202" t="str">
        <f t="shared" si="248"/>
        <v>Blank</v>
      </c>
      <c r="AF1434" s="217" t="str">
        <f t="shared" si="249"/>
        <v>Blank</v>
      </c>
      <c r="AG1434" s="9" t="str" cm="1">
        <f t="array" ref="AG1434">_xlfn.IFS(ISNUMBER(AC1434), "", ISNUMBER(SEARCH("Blank", AC1434)), "", ISERROR(AC1434), "Bad input on tab 3")</f>
        <v/>
      </c>
    </row>
    <row r="1435" spans="2:33" ht="15" customHeight="1" x14ac:dyDescent="0.75">
      <c r="B1435" s="205" t="str">
        <f>'5 Driver Data'!B1435</f>
        <v>1427</v>
      </c>
      <c r="C1435" s="193">
        <f>'5 Driver Data'!C1435</f>
        <v>0</v>
      </c>
      <c r="D1435" s="192">
        <f>'5 Driver Data'!D1435</f>
        <v>0</v>
      </c>
      <c r="E1435" s="191">
        <f>'5 Driver Data'!E1435</f>
        <v>0</v>
      </c>
      <c r="F1435" s="191">
        <f>'5 Driver Data'!F1435</f>
        <v>0</v>
      </c>
      <c r="G1435" s="191">
        <f>'5 Driver Data'!G1435</f>
        <v>0</v>
      </c>
      <c r="H1435" s="191">
        <f>'5 Driver Data'!H1435</f>
        <v>0</v>
      </c>
      <c r="I1435" s="191">
        <f>'5 Driver Data'!I1435</f>
        <v>0</v>
      </c>
      <c r="J1435" s="191">
        <f>'5 Driver Data'!J1435</f>
        <v>0</v>
      </c>
      <c r="K1435" s="206">
        <f>'5 Driver Data'!K1435</f>
        <v>0</v>
      </c>
      <c r="L1435" s="1"/>
      <c r="M1435" s="216" t="str">
        <f>IF(D1435=0,"Blank",'3 Model Input'!E$44*'3 Model Input'!E$45)</f>
        <v>Blank</v>
      </c>
      <c r="N1435" s="197" t="str">
        <f t="shared" si="240"/>
        <v>Blank</v>
      </c>
      <c r="O1435" s="197" t="str">
        <f>IF(D1435=0,"Blank",'3 Model Input'!E$49*(1-'3 Model Input'!E$51))</f>
        <v>Blank</v>
      </c>
      <c r="P1435" s="197" t="str">
        <f t="shared" si="241"/>
        <v>Blank</v>
      </c>
      <c r="Q1435" s="197" t="str">
        <f>IF(D1435=0,"Blank",IF(D1435="BEV",E1435*(1-'3 Model Input'!E$54), E1435))</f>
        <v>Blank</v>
      </c>
      <c r="R1435" s="198" t="str">
        <f>IF(D1435=0,"Blank",IF(D1435="PHEV",F1435/G1435,F1435*(1-'3 Model Input'!E$54)/G1435))</f>
        <v>Blank</v>
      </c>
      <c r="S1435" s="198" t="str">
        <f>IF(D1435=0,"Blank",IF(D1435="PHEV",MIN(M1435,E1435),MIN(M1435,(E1435*(1-'3 Model Input'!E$54)))))</f>
        <v>Blank</v>
      </c>
      <c r="T1435" s="217" t="str">
        <f t="shared" si="242"/>
        <v>Blank</v>
      </c>
      <c r="U1435" s="89"/>
      <c r="V1435" s="216" t="str">
        <f>IF(D1435=0,"Blank",P1435*'3 Model Input'!E$50)</f>
        <v>Blank</v>
      </c>
      <c r="W1435" s="197" t="str">
        <f t="shared" si="243"/>
        <v>Blank</v>
      </c>
      <c r="X1435" s="197" t="str">
        <f t="shared" si="244"/>
        <v>Blank</v>
      </c>
      <c r="Y1435" s="197" t="str">
        <f t="shared" si="245"/>
        <v>Blank</v>
      </c>
      <c r="Z1435" s="197" t="str">
        <f t="shared" si="246"/>
        <v>Blank</v>
      </c>
      <c r="AA1435" s="223" t="str" cm="1">
        <f t="array" ref="AA1435">_xlfn.IFS(ISTEXT('3 Model Input'!F$70),"Missing",ISTEXT('3 Model Input'!I$70),"Missing",ISNUMBER('3 Model Input'!K$70),'3 Model Input'!K$70*P1435)</f>
        <v>Missing</v>
      </c>
      <c r="AB1435" s="89"/>
      <c r="AC1435" s="227" t="str" cm="1">
        <f t="array" ref="AC1435">IF(D1435=0,"Blank",_xlfn.IFS('3 Model Input'!E$61=1,(V1435*G1435)/T1435,'3 Model Input'!E$61=2,(W1435*G1435)/T1435,'3 Model Input'!E$61=3,(X1435*G1435)/T1435,'3 Model Input'!E$61=4,(Y1435*G1435)/T1435,'3 Model Input'!E$61=5,(Z1435*G1435)/T1435, ISTEXT('3 Model Input'!E$61),"Missing",'3 Model Input'!E$61=6,(AA1435*G1435)/T1435))</f>
        <v>Blank</v>
      </c>
      <c r="AD1435" s="202" t="str">
        <f t="shared" si="247"/>
        <v>Blank</v>
      </c>
      <c r="AE1435" s="202" t="str">
        <f t="shared" si="248"/>
        <v>Blank</v>
      </c>
      <c r="AF1435" s="217" t="str">
        <f t="shared" si="249"/>
        <v>Blank</v>
      </c>
      <c r="AG1435" s="9" t="str" cm="1">
        <f t="array" ref="AG1435">_xlfn.IFS(ISNUMBER(AC1435), "", ISNUMBER(SEARCH("Blank", AC1435)), "", ISERROR(AC1435), "Bad input on tab 3")</f>
        <v/>
      </c>
    </row>
    <row r="1436" spans="2:33" ht="15" customHeight="1" x14ac:dyDescent="0.75">
      <c r="B1436" s="205" t="str">
        <f>'5 Driver Data'!B1436</f>
        <v>1428</v>
      </c>
      <c r="C1436" s="193">
        <f>'5 Driver Data'!C1436</f>
        <v>0</v>
      </c>
      <c r="D1436" s="192">
        <f>'5 Driver Data'!D1436</f>
        <v>0</v>
      </c>
      <c r="E1436" s="191">
        <f>'5 Driver Data'!E1436</f>
        <v>0</v>
      </c>
      <c r="F1436" s="191">
        <f>'5 Driver Data'!F1436</f>
        <v>0</v>
      </c>
      <c r="G1436" s="191">
        <f>'5 Driver Data'!G1436</f>
        <v>0</v>
      </c>
      <c r="H1436" s="191">
        <f>'5 Driver Data'!H1436</f>
        <v>0</v>
      </c>
      <c r="I1436" s="191">
        <f>'5 Driver Data'!I1436</f>
        <v>0</v>
      </c>
      <c r="J1436" s="191">
        <f>'5 Driver Data'!J1436</f>
        <v>0</v>
      </c>
      <c r="K1436" s="206">
        <f>'5 Driver Data'!K1436</f>
        <v>0</v>
      </c>
      <c r="L1436" s="1"/>
      <c r="M1436" s="216" t="str">
        <f>IF(D1436=0,"Blank",'3 Model Input'!E$44*'3 Model Input'!E$45)</f>
        <v>Blank</v>
      </c>
      <c r="N1436" s="197" t="str">
        <f t="shared" si="240"/>
        <v>Blank</v>
      </c>
      <c r="O1436" s="197" t="str">
        <f>IF(D1436=0,"Blank",'3 Model Input'!E$49*(1-'3 Model Input'!E$51))</f>
        <v>Blank</v>
      </c>
      <c r="P1436" s="197" t="str">
        <f t="shared" si="241"/>
        <v>Blank</v>
      </c>
      <c r="Q1436" s="197" t="str">
        <f>IF(D1436=0,"Blank",IF(D1436="BEV",E1436*(1-'3 Model Input'!E$54), E1436))</f>
        <v>Blank</v>
      </c>
      <c r="R1436" s="198" t="str">
        <f>IF(D1436=0,"Blank",IF(D1436="PHEV",F1436/G1436,F1436*(1-'3 Model Input'!E$54)/G1436))</f>
        <v>Blank</v>
      </c>
      <c r="S1436" s="198" t="str">
        <f>IF(D1436=0,"Blank",IF(D1436="PHEV",MIN(M1436,E1436),MIN(M1436,(E1436*(1-'3 Model Input'!E$54)))))</f>
        <v>Blank</v>
      </c>
      <c r="T1436" s="217" t="str">
        <f t="shared" si="242"/>
        <v>Blank</v>
      </c>
      <c r="U1436" s="89"/>
      <c r="V1436" s="216" t="str">
        <f>IF(D1436=0,"Blank",P1436*'3 Model Input'!E$50)</f>
        <v>Blank</v>
      </c>
      <c r="W1436" s="197" t="str">
        <f t="shared" si="243"/>
        <v>Blank</v>
      </c>
      <c r="X1436" s="197" t="str">
        <f t="shared" si="244"/>
        <v>Blank</v>
      </c>
      <c r="Y1436" s="197" t="str">
        <f t="shared" si="245"/>
        <v>Blank</v>
      </c>
      <c r="Z1436" s="197" t="str">
        <f t="shared" si="246"/>
        <v>Blank</v>
      </c>
      <c r="AA1436" s="223" t="str" cm="1">
        <f t="array" ref="AA1436">_xlfn.IFS(ISTEXT('3 Model Input'!F$70),"Missing",ISTEXT('3 Model Input'!I$70),"Missing",ISNUMBER('3 Model Input'!K$70),'3 Model Input'!K$70*P1436)</f>
        <v>Missing</v>
      </c>
      <c r="AB1436" s="89"/>
      <c r="AC1436" s="227" t="str" cm="1">
        <f t="array" ref="AC1436">IF(D1436=0,"Blank",_xlfn.IFS('3 Model Input'!E$61=1,(V1436*G1436)/T1436,'3 Model Input'!E$61=2,(W1436*G1436)/T1436,'3 Model Input'!E$61=3,(X1436*G1436)/T1436,'3 Model Input'!E$61=4,(Y1436*G1436)/T1436,'3 Model Input'!E$61=5,(Z1436*G1436)/T1436, ISTEXT('3 Model Input'!E$61),"Missing",'3 Model Input'!E$61=6,(AA1436*G1436)/T1436))</f>
        <v>Blank</v>
      </c>
      <c r="AD1436" s="202" t="str">
        <f t="shared" si="247"/>
        <v>Blank</v>
      </c>
      <c r="AE1436" s="202" t="str">
        <f t="shared" si="248"/>
        <v>Blank</v>
      </c>
      <c r="AF1436" s="217" t="str">
        <f t="shared" si="249"/>
        <v>Blank</v>
      </c>
      <c r="AG1436" s="9" t="str" cm="1">
        <f t="array" ref="AG1436">_xlfn.IFS(ISNUMBER(AC1436), "", ISNUMBER(SEARCH("Blank", AC1436)), "", ISERROR(AC1436), "Bad input on tab 3")</f>
        <v/>
      </c>
    </row>
    <row r="1437" spans="2:33" ht="15" customHeight="1" x14ac:dyDescent="0.75">
      <c r="B1437" s="205" t="str">
        <f>'5 Driver Data'!B1437</f>
        <v>1429</v>
      </c>
      <c r="C1437" s="193">
        <f>'5 Driver Data'!C1437</f>
        <v>0</v>
      </c>
      <c r="D1437" s="192">
        <f>'5 Driver Data'!D1437</f>
        <v>0</v>
      </c>
      <c r="E1437" s="191">
        <f>'5 Driver Data'!E1437</f>
        <v>0</v>
      </c>
      <c r="F1437" s="191">
        <f>'5 Driver Data'!F1437</f>
        <v>0</v>
      </c>
      <c r="G1437" s="191">
        <f>'5 Driver Data'!G1437</f>
        <v>0</v>
      </c>
      <c r="H1437" s="191">
        <f>'5 Driver Data'!H1437</f>
        <v>0</v>
      </c>
      <c r="I1437" s="191">
        <f>'5 Driver Data'!I1437</f>
        <v>0</v>
      </c>
      <c r="J1437" s="191">
        <f>'5 Driver Data'!J1437</f>
        <v>0</v>
      </c>
      <c r="K1437" s="206">
        <f>'5 Driver Data'!K1437</f>
        <v>0</v>
      </c>
      <c r="L1437" s="1"/>
      <c r="M1437" s="216" t="str">
        <f>IF(D1437=0,"Blank",'3 Model Input'!E$44*'3 Model Input'!E$45)</f>
        <v>Blank</v>
      </c>
      <c r="N1437" s="197" t="str">
        <f t="shared" si="240"/>
        <v>Blank</v>
      </c>
      <c r="O1437" s="197" t="str">
        <f>IF(D1437=0,"Blank",'3 Model Input'!E$49*(1-'3 Model Input'!E$51))</f>
        <v>Blank</v>
      </c>
      <c r="P1437" s="197" t="str">
        <f t="shared" si="241"/>
        <v>Blank</v>
      </c>
      <c r="Q1437" s="197" t="str">
        <f>IF(D1437=0,"Blank",IF(D1437="BEV",E1437*(1-'3 Model Input'!E$54), E1437))</f>
        <v>Blank</v>
      </c>
      <c r="R1437" s="198" t="str">
        <f>IF(D1437=0,"Blank",IF(D1437="PHEV",F1437/G1437,F1437*(1-'3 Model Input'!E$54)/G1437))</f>
        <v>Blank</v>
      </c>
      <c r="S1437" s="198" t="str">
        <f>IF(D1437=0,"Blank",IF(D1437="PHEV",MIN(M1437,E1437),MIN(M1437,(E1437*(1-'3 Model Input'!E$54)))))</f>
        <v>Blank</v>
      </c>
      <c r="T1437" s="217" t="str">
        <f t="shared" si="242"/>
        <v>Blank</v>
      </c>
      <c r="U1437" s="89"/>
      <c r="V1437" s="216" t="str">
        <f>IF(D1437=0,"Blank",P1437*'3 Model Input'!E$50)</f>
        <v>Blank</v>
      </c>
      <c r="W1437" s="197" t="str">
        <f t="shared" si="243"/>
        <v>Blank</v>
      </c>
      <c r="X1437" s="197" t="str">
        <f t="shared" si="244"/>
        <v>Blank</v>
      </c>
      <c r="Y1437" s="197" t="str">
        <f t="shared" si="245"/>
        <v>Blank</v>
      </c>
      <c r="Z1437" s="197" t="str">
        <f t="shared" si="246"/>
        <v>Blank</v>
      </c>
      <c r="AA1437" s="223" t="str" cm="1">
        <f t="array" ref="AA1437">_xlfn.IFS(ISTEXT('3 Model Input'!F$70),"Missing",ISTEXT('3 Model Input'!I$70),"Missing",ISNUMBER('3 Model Input'!K$70),'3 Model Input'!K$70*P1437)</f>
        <v>Missing</v>
      </c>
      <c r="AB1437" s="89"/>
      <c r="AC1437" s="227" t="str" cm="1">
        <f t="array" ref="AC1437">IF(D1437=0,"Blank",_xlfn.IFS('3 Model Input'!E$61=1,(V1437*G1437)/T1437,'3 Model Input'!E$61=2,(W1437*G1437)/T1437,'3 Model Input'!E$61=3,(X1437*G1437)/T1437,'3 Model Input'!E$61=4,(Y1437*G1437)/T1437,'3 Model Input'!E$61=5,(Z1437*G1437)/T1437, ISTEXT('3 Model Input'!E$61),"Missing",'3 Model Input'!E$61=6,(AA1437*G1437)/T1437))</f>
        <v>Blank</v>
      </c>
      <c r="AD1437" s="202" t="str">
        <f t="shared" si="247"/>
        <v>Blank</v>
      </c>
      <c r="AE1437" s="202" t="str">
        <f t="shared" si="248"/>
        <v>Blank</v>
      </c>
      <c r="AF1437" s="217" t="str">
        <f t="shared" si="249"/>
        <v>Blank</v>
      </c>
      <c r="AG1437" s="9" t="str" cm="1">
        <f t="array" ref="AG1437">_xlfn.IFS(ISNUMBER(AC1437), "", ISNUMBER(SEARCH("Blank", AC1437)), "", ISERROR(AC1437), "Bad input on tab 3")</f>
        <v/>
      </c>
    </row>
    <row r="1438" spans="2:33" ht="15" customHeight="1" x14ac:dyDescent="0.75">
      <c r="B1438" s="205" t="str">
        <f>'5 Driver Data'!B1438</f>
        <v>1430</v>
      </c>
      <c r="C1438" s="193">
        <f>'5 Driver Data'!C1438</f>
        <v>0</v>
      </c>
      <c r="D1438" s="192">
        <f>'5 Driver Data'!D1438</f>
        <v>0</v>
      </c>
      <c r="E1438" s="191">
        <f>'5 Driver Data'!E1438</f>
        <v>0</v>
      </c>
      <c r="F1438" s="191">
        <f>'5 Driver Data'!F1438</f>
        <v>0</v>
      </c>
      <c r="G1438" s="191">
        <f>'5 Driver Data'!G1438</f>
        <v>0</v>
      </c>
      <c r="H1438" s="191">
        <f>'5 Driver Data'!H1438</f>
        <v>0</v>
      </c>
      <c r="I1438" s="191">
        <f>'5 Driver Data'!I1438</f>
        <v>0</v>
      </c>
      <c r="J1438" s="191">
        <f>'5 Driver Data'!J1438</f>
        <v>0</v>
      </c>
      <c r="K1438" s="206">
        <f>'5 Driver Data'!K1438</f>
        <v>0</v>
      </c>
      <c r="L1438" s="1"/>
      <c r="M1438" s="216" t="str">
        <f>IF(D1438=0,"Blank",'3 Model Input'!E$44*'3 Model Input'!E$45)</f>
        <v>Blank</v>
      </c>
      <c r="N1438" s="197" t="str">
        <f t="shared" si="240"/>
        <v>Blank</v>
      </c>
      <c r="O1438" s="197" t="str">
        <f>IF(D1438=0,"Blank",'3 Model Input'!E$49*(1-'3 Model Input'!E$51))</f>
        <v>Blank</v>
      </c>
      <c r="P1438" s="197" t="str">
        <f t="shared" si="241"/>
        <v>Blank</v>
      </c>
      <c r="Q1438" s="197" t="str">
        <f>IF(D1438=0,"Blank",IF(D1438="BEV",E1438*(1-'3 Model Input'!E$54), E1438))</f>
        <v>Blank</v>
      </c>
      <c r="R1438" s="198" t="str">
        <f>IF(D1438=0,"Blank",IF(D1438="PHEV",F1438/G1438,F1438*(1-'3 Model Input'!E$54)/G1438))</f>
        <v>Blank</v>
      </c>
      <c r="S1438" s="198" t="str">
        <f>IF(D1438=0,"Blank",IF(D1438="PHEV",MIN(M1438,E1438),MIN(M1438,(E1438*(1-'3 Model Input'!E$54)))))</f>
        <v>Blank</v>
      </c>
      <c r="T1438" s="217" t="str">
        <f t="shared" si="242"/>
        <v>Blank</v>
      </c>
      <c r="U1438" s="89"/>
      <c r="V1438" s="216" t="str">
        <f>IF(D1438=0,"Blank",P1438*'3 Model Input'!E$50)</f>
        <v>Blank</v>
      </c>
      <c r="W1438" s="197" t="str">
        <f t="shared" si="243"/>
        <v>Blank</v>
      </c>
      <c r="X1438" s="197" t="str">
        <f t="shared" si="244"/>
        <v>Blank</v>
      </c>
      <c r="Y1438" s="197" t="str">
        <f t="shared" si="245"/>
        <v>Blank</v>
      </c>
      <c r="Z1438" s="197" t="str">
        <f t="shared" si="246"/>
        <v>Blank</v>
      </c>
      <c r="AA1438" s="223" t="str" cm="1">
        <f t="array" ref="AA1438">_xlfn.IFS(ISTEXT('3 Model Input'!F$70),"Missing",ISTEXT('3 Model Input'!I$70),"Missing",ISNUMBER('3 Model Input'!K$70),'3 Model Input'!K$70*P1438)</f>
        <v>Missing</v>
      </c>
      <c r="AB1438" s="89"/>
      <c r="AC1438" s="227" t="str" cm="1">
        <f t="array" ref="AC1438">IF(D1438=0,"Blank",_xlfn.IFS('3 Model Input'!E$61=1,(V1438*G1438)/T1438,'3 Model Input'!E$61=2,(W1438*G1438)/T1438,'3 Model Input'!E$61=3,(X1438*G1438)/T1438,'3 Model Input'!E$61=4,(Y1438*G1438)/T1438,'3 Model Input'!E$61=5,(Z1438*G1438)/T1438, ISTEXT('3 Model Input'!E$61),"Missing",'3 Model Input'!E$61=6,(AA1438*G1438)/T1438))</f>
        <v>Blank</v>
      </c>
      <c r="AD1438" s="202" t="str">
        <f t="shared" si="247"/>
        <v>Blank</v>
      </c>
      <c r="AE1438" s="202" t="str">
        <f t="shared" si="248"/>
        <v>Blank</v>
      </c>
      <c r="AF1438" s="217" t="str">
        <f t="shared" si="249"/>
        <v>Blank</v>
      </c>
      <c r="AG1438" s="9" t="str" cm="1">
        <f t="array" ref="AG1438">_xlfn.IFS(ISNUMBER(AC1438), "", ISNUMBER(SEARCH("Blank", AC1438)), "", ISERROR(AC1438), "Bad input on tab 3")</f>
        <v/>
      </c>
    </row>
    <row r="1439" spans="2:33" ht="15" customHeight="1" x14ac:dyDescent="0.75">
      <c r="B1439" s="205" t="str">
        <f>'5 Driver Data'!B1439</f>
        <v>1431</v>
      </c>
      <c r="C1439" s="193">
        <f>'5 Driver Data'!C1439</f>
        <v>0</v>
      </c>
      <c r="D1439" s="192">
        <f>'5 Driver Data'!D1439</f>
        <v>0</v>
      </c>
      <c r="E1439" s="191">
        <f>'5 Driver Data'!E1439</f>
        <v>0</v>
      </c>
      <c r="F1439" s="191">
        <f>'5 Driver Data'!F1439</f>
        <v>0</v>
      </c>
      <c r="G1439" s="191">
        <f>'5 Driver Data'!G1439</f>
        <v>0</v>
      </c>
      <c r="H1439" s="191">
        <f>'5 Driver Data'!H1439</f>
        <v>0</v>
      </c>
      <c r="I1439" s="191">
        <f>'5 Driver Data'!I1439</f>
        <v>0</v>
      </c>
      <c r="J1439" s="191">
        <f>'5 Driver Data'!J1439</f>
        <v>0</v>
      </c>
      <c r="K1439" s="206">
        <f>'5 Driver Data'!K1439</f>
        <v>0</v>
      </c>
      <c r="L1439" s="1"/>
      <c r="M1439" s="216" t="str">
        <f>IF(D1439=0,"Blank",'3 Model Input'!E$44*'3 Model Input'!E$45)</f>
        <v>Blank</v>
      </c>
      <c r="N1439" s="197" t="str">
        <f t="shared" si="240"/>
        <v>Blank</v>
      </c>
      <c r="O1439" s="197" t="str">
        <f>IF(D1439=0,"Blank",'3 Model Input'!E$49*(1-'3 Model Input'!E$51))</f>
        <v>Blank</v>
      </c>
      <c r="P1439" s="197" t="str">
        <f t="shared" si="241"/>
        <v>Blank</v>
      </c>
      <c r="Q1439" s="197" t="str">
        <f>IF(D1439=0,"Blank",IF(D1439="BEV",E1439*(1-'3 Model Input'!E$54), E1439))</f>
        <v>Blank</v>
      </c>
      <c r="R1439" s="198" t="str">
        <f>IF(D1439=0,"Blank",IF(D1439="PHEV",F1439/G1439,F1439*(1-'3 Model Input'!E$54)/G1439))</f>
        <v>Blank</v>
      </c>
      <c r="S1439" s="198" t="str">
        <f>IF(D1439=0,"Blank",IF(D1439="PHEV",MIN(M1439,E1439),MIN(M1439,(E1439*(1-'3 Model Input'!E$54)))))</f>
        <v>Blank</v>
      </c>
      <c r="T1439" s="217" t="str">
        <f t="shared" si="242"/>
        <v>Blank</v>
      </c>
      <c r="U1439" s="89"/>
      <c r="V1439" s="216" t="str">
        <f>IF(D1439=0,"Blank",P1439*'3 Model Input'!E$50)</f>
        <v>Blank</v>
      </c>
      <c r="W1439" s="197" t="str">
        <f t="shared" si="243"/>
        <v>Blank</v>
      </c>
      <c r="X1439" s="197" t="str">
        <f t="shared" si="244"/>
        <v>Blank</v>
      </c>
      <c r="Y1439" s="197" t="str">
        <f t="shared" si="245"/>
        <v>Blank</v>
      </c>
      <c r="Z1439" s="197" t="str">
        <f t="shared" si="246"/>
        <v>Blank</v>
      </c>
      <c r="AA1439" s="223" t="str" cm="1">
        <f t="array" ref="AA1439">_xlfn.IFS(ISTEXT('3 Model Input'!F$70),"Missing",ISTEXT('3 Model Input'!I$70),"Missing",ISNUMBER('3 Model Input'!K$70),'3 Model Input'!K$70*P1439)</f>
        <v>Missing</v>
      </c>
      <c r="AB1439" s="89"/>
      <c r="AC1439" s="227" t="str" cm="1">
        <f t="array" ref="AC1439">IF(D1439=0,"Blank",_xlfn.IFS('3 Model Input'!E$61=1,(V1439*G1439)/T1439,'3 Model Input'!E$61=2,(W1439*G1439)/T1439,'3 Model Input'!E$61=3,(X1439*G1439)/T1439,'3 Model Input'!E$61=4,(Y1439*G1439)/T1439,'3 Model Input'!E$61=5,(Z1439*G1439)/T1439, ISTEXT('3 Model Input'!E$61),"Missing",'3 Model Input'!E$61=6,(AA1439*G1439)/T1439))</f>
        <v>Blank</v>
      </c>
      <c r="AD1439" s="202" t="str">
        <f t="shared" si="247"/>
        <v>Blank</v>
      </c>
      <c r="AE1439" s="202" t="str">
        <f t="shared" si="248"/>
        <v>Blank</v>
      </c>
      <c r="AF1439" s="217" t="str">
        <f t="shared" si="249"/>
        <v>Blank</v>
      </c>
      <c r="AG1439" s="9" t="str" cm="1">
        <f t="array" ref="AG1439">_xlfn.IFS(ISNUMBER(AC1439), "", ISNUMBER(SEARCH("Blank", AC1439)), "", ISERROR(AC1439), "Bad input on tab 3")</f>
        <v/>
      </c>
    </row>
    <row r="1440" spans="2:33" ht="15" customHeight="1" x14ac:dyDescent="0.75">
      <c r="B1440" s="205" t="str">
        <f>'5 Driver Data'!B1440</f>
        <v>1432</v>
      </c>
      <c r="C1440" s="193">
        <f>'5 Driver Data'!C1440</f>
        <v>0</v>
      </c>
      <c r="D1440" s="192">
        <f>'5 Driver Data'!D1440</f>
        <v>0</v>
      </c>
      <c r="E1440" s="191">
        <f>'5 Driver Data'!E1440</f>
        <v>0</v>
      </c>
      <c r="F1440" s="191">
        <f>'5 Driver Data'!F1440</f>
        <v>0</v>
      </c>
      <c r="G1440" s="191">
        <f>'5 Driver Data'!G1440</f>
        <v>0</v>
      </c>
      <c r="H1440" s="191">
        <f>'5 Driver Data'!H1440</f>
        <v>0</v>
      </c>
      <c r="I1440" s="191">
        <f>'5 Driver Data'!I1440</f>
        <v>0</v>
      </c>
      <c r="J1440" s="191">
        <f>'5 Driver Data'!J1440</f>
        <v>0</v>
      </c>
      <c r="K1440" s="206">
        <f>'5 Driver Data'!K1440</f>
        <v>0</v>
      </c>
      <c r="L1440" s="1"/>
      <c r="M1440" s="216" t="str">
        <f>IF(D1440=0,"Blank",'3 Model Input'!E$44*'3 Model Input'!E$45)</f>
        <v>Blank</v>
      </c>
      <c r="N1440" s="197" t="str">
        <f t="shared" si="240"/>
        <v>Blank</v>
      </c>
      <c r="O1440" s="197" t="str">
        <f>IF(D1440=0,"Blank",'3 Model Input'!E$49*(1-'3 Model Input'!E$51))</f>
        <v>Blank</v>
      </c>
      <c r="P1440" s="197" t="str">
        <f t="shared" si="241"/>
        <v>Blank</v>
      </c>
      <c r="Q1440" s="197" t="str">
        <f>IF(D1440=0,"Blank",IF(D1440="BEV",E1440*(1-'3 Model Input'!E$54), E1440))</f>
        <v>Blank</v>
      </c>
      <c r="R1440" s="198" t="str">
        <f>IF(D1440=0,"Blank",IF(D1440="PHEV",F1440/G1440,F1440*(1-'3 Model Input'!E$54)/G1440))</f>
        <v>Blank</v>
      </c>
      <c r="S1440" s="198" t="str">
        <f>IF(D1440=0,"Blank",IF(D1440="PHEV",MIN(M1440,E1440),MIN(M1440,(E1440*(1-'3 Model Input'!E$54)))))</f>
        <v>Blank</v>
      </c>
      <c r="T1440" s="217" t="str">
        <f t="shared" si="242"/>
        <v>Blank</v>
      </c>
      <c r="U1440" s="89"/>
      <c r="V1440" s="216" t="str">
        <f>IF(D1440=0,"Blank",P1440*'3 Model Input'!E$50)</f>
        <v>Blank</v>
      </c>
      <c r="W1440" s="197" t="str">
        <f t="shared" si="243"/>
        <v>Blank</v>
      </c>
      <c r="X1440" s="197" t="str">
        <f t="shared" si="244"/>
        <v>Blank</v>
      </c>
      <c r="Y1440" s="197" t="str">
        <f t="shared" si="245"/>
        <v>Blank</v>
      </c>
      <c r="Z1440" s="197" t="str">
        <f t="shared" si="246"/>
        <v>Blank</v>
      </c>
      <c r="AA1440" s="223" t="str" cm="1">
        <f t="array" ref="AA1440">_xlfn.IFS(ISTEXT('3 Model Input'!F$70),"Missing",ISTEXT('3 Model Input'!I$70),"Missing",ISNUMBER('3 Model Input'!K$70),'3 Model Input'!K$70*P1440)</f>
        <v>Missing</v>
      </c>
      <c r="AB1440" s="89"/>
      <c r="AC1440" s="227" t="str" cm="1">
        <f t="array" ref="AC1440">IF(D1440=0,"Blank",_xlfn.IFS('3 Model Input'!E$61=1,(V1440*G1440)/T1440,'3 Model Input'!E$61=2,(W1440*G1440)/T1440,'3 Model Input'!E$61=3,(X1440*G1440)/T1440,'3 Model Input'!E$61=4,(Y1440*G1440)/T1440,'3 Model Input'!E$61=5,(Z1440*G1440)/T1440, ISTEXT('3 Model Input'!E$61),"Missing",'3 Model Input'!E$61=6,(AA1440*G1440)/T1440))</f>
        <v>Blank</v>
      </c>
      <c r="AD1440" s="202" t="str">
        <f t="shared" si="247"/>
        <v>Blank</v>
      </c>
      <c r="AE1440" s="202" t="str">
        <f t="shared" si="248"/>
        <v>Blank</v>
      </c>
      <c r="AF1440" s="217" t="str">
        <f t="shared" si="249"/>
        <v>Blank</v>
      </c>
      <c r="AG1440" s="9" t="str" cm="1">
        <f t="array" ref="AG1440">_xlfn.IFS(ISNUMBER(AC1440), "", ISNUMBER(SEARCH("Blank", AC1440)), "", ISERROR(AC1440), "Bad input on tab 3")</f>
        <v/>
      </c>
    </row>
    <row r="1441" spans="2:33" ht="15" customHeight="1" x14ac:dyDescent="0.75">
      <c r="B1441" s="205" t="str">
        <f>'5 Driver Data'!B1441</f>
        <v>1433</v>
      </c>
      <c r="C1441" s="193">
        <f>'5 Driver Data'!C1441</f>
        <v>0</v>
      </c>
      <c r="D1441" s="192">
        <f>'5 Driver Data'!D1441</f>
        <v>0</v>
      </c>
      <c r="E1441" s="191">
        <f>'5 Driver Data'!E1441</f>
        <v>0</v>
      </c>
      <c r="F1441" s="191">
        <f>'5 Driver Data'!F1441</f>
        <v>0</v>
      </c>
      <c r="G1441" s="191">
        <f>'5 Driver Data'!G1441</f>
        <v>0</v>
      </c>
      <c r="H1441" s="191">
        <f>'5 Driver Data'!H1441</f>
        <v>0</v>
      </c>
      <c r="I1441" s="191">
        <f>'5 Driver Data'!I1441</f>
        <v>0</v>
      </c>
      <c r="J1441" s="191">
        <f>'5 Driver Data'!J1441</f>
        <v>0</v>
      </c>
      <c r="K1441" s="206">
        <f>'5 Driver Data'!K1441</f>
        <v>0</v>
      </c>
      <c r="L1441" s="1"/>
      <c r="M1441" s="216" t="str">
        <f>IF(D1441=0,"Blank",'3 Model Input'!E$44*'3 Model Input'!E$45)</f>
        <v>Blank</v>
      </c>
      <c r="N1441" s="197" t="str">
        <f t="shared" si="240"/>
        <v>Blank</v>
      </c>
      <c r="O1441" s="197" t="str">
        <f>IF(D1441=0,"Blank",'3 Model Input'!E$49*(1-'3 Model Input'!E$51))</f>
        <v>Blank</v>
      </c>
      <c r="P1441" s="197" t="str">
        <f t="shared" si="241"/>
        <v>Blank</v>
      </c>
      <c r="Q1441" s="197" t="str">
        <f>IF(D1441=0,"Blank",IF(D1441="BEV",E1441*(1-'3 Model Input'!E$54), E1441))</f>
        <v>Blank</v>
      </c>
      <c r="R1441" s="198" t="str">
        <f>IF(D1441=0,"Blank",IF(D1441="PHEV",F1441/G1441,F1441*(1-'3 Model Input'!E$54)/G1441))</f>
        <v>Blank</v>
      </c>
      <c r="S1441" s="198" t="str">
        <f>IF(D1441=0,"Blank",IF(D1441="PHEV",MIN(M1441,E1441),MIN(M1441,(E1441*(1-'3 Model Input'!E$54)))))</f>
        <v>Blank</v>
      </c>
      <c r="T1441" s="217" t="str">
        <f t="shared" si="242"/>
        <v>Blank</v>
      </c>
      <c r="U1441" s="89"/>
      <c r="V1441" s="216" t="str">
        <f>IF(D1441=0,"Blank",P1441*'3 Model Input'!E$50)</f>
        <v>Blank</v>
      </c>
      <c r="W1441" s="197" t="str">
        <f t="shared" si="243"/>
        <v>Blank</v>
      </c>
      <c r="X1441" s="197" t="str">
        <f t="shared" si="244"/>
        <v>Blank</v>
      </c>
      <c r="Y1441" s="197" t="str">
        <f t="shared" si="245"/>
        <v>Blank</v>
      </c>
      <c r="Z1441" s="197" t="str">
        <f t="shared" si="246"/>
        <v>Blank</v>
      </c>
      <c r="AA1441" s="223" t="str" cm="1">
        <f t="array" ref="AA1441">_xlfn.IFS(ISTEXT('3 Model Input'!F$70),"Missing",ISTEXT('3 Model Input'!I$70),"Missing",ISNUMBER('3 Model Input'!K$70),'3 Model Input'!K$70*P1441)</f>
        <v>Missing</v>
      </c>
      <c r="AB1441" s="89"/>
      <c r="AC1441" s="227" t="str" cm="1">
        <f t="array" ref="AC1441">IF(D1441=0,"Blank",_xlfn.IFS('3 Model Input'!E$61=1,(V1441*G1441)/T1441,'3 Model Input'!E$61=2,(W1441*G1441)/T1441,'3 Model Input'!E$61=3,(X1441*G1441)/T1441,'3 Model Input'!E$61=4,(Y1441*G1441)/T1441,'3 Model Input'!E$61=5,(Z1441*G1441)/T1441, ISTEXT('3 Model Input'!E$61),"Missing",'3 Model Input'!E$61=6,(AA1441*G1441)/T1441))</f>
        <v>Blank</v>
      </c>
      <c r="AD1441" s="202" t="str">
        <f t="shared" si="247"/>
        <v>Blank</v>
      </c>
      <c r="AE1441" s="202" t="str">
        <f t="shared" si="248"/>
        <v>Blank</v>
      </c>
      <c r="AF1441" s="217" t="str">
        <f t="shared" si="249"/>
        <v>Blank</v>
      </c>
      <c r="AG1441" s="9" t="str" cm="1">
        <f t="array" ref="AG1441">_xlfn.IFS(ISNUMBER(AC1441), "", ISNUMBER(SEARCH("Blank", AC1441)), "", ISERROR(AC1441), "Bad input on tab 3")</f>
        <v/>
      </c>
    </row>
    <row r="1442" spans="2:33" ht="15" customHeight="1" x14ac:dyDescent="0.75">
      <c r="B1442" s="205" t="str">
        <f>'5 Driver Data'!B1442</f>
        <v>1434</v>
      </c>
      <c r="C1442" s="193">
        <f>'5 Driver Data'!C1442</f>
        <v>0</v>
      </c>
      <c r="D1442" s="192">
        <f>'5 Driver Data'!D1442</f>
        <v>0</v>
      </c>
      <c r="E1442" s="191">
        <f>'5 Driver Data'!E1442</f>
        <v>0</v>
      </c>
      <c r="F1442" s="191">
        <f>'5 Driver Data'!F1442</f>
        <v>0</v>
      </c>
      <c r="G1442" s="191">
        <f>'5 Driver Data'!G1442</f>
        <v>0</v>
      </c>
      <c r="H1442" s="191">
        <f>'5 Driver Data'!H1442</f>
        <v>0</v>
      </c>
      <c r="I1442" s="191">
        <f>'5 Driver Data'!I1442</f>
        <v>0</v>
      </c>
      <c r="J1442" s="191">
        <f>'5 Driver Data'!J1442</f>
        <v>0</v>
      </c>
      <c r="K1442" s="206">
        <f>'5 Driver Data'!K1442</f>
        <v>0</v>
      </c>
      <c r="L1442" s="1"/>
      <c r="M1442" s="216" t="str">
        <f>IF(D1442=0,"Blank",'3 Model Input'!E$44*'3 Model Input'!E$45)</f>
        <v>Blank</v>
      </c>
      <c r="N1442" s="197" t="str">
        <f t="shared" si="240"/>
        <v>Blank</v>
      </c>
      <c r="O1442" s="197" t="str">
        <f>IF(D1442=0,"Blank",'3 Model Input'!E$49*(1-'3 Model Input'!E$51))</f>
        <v>Blank</v>
      </c>
      <c r="P1442" s="197" t="str">
        <f t="shared" si="241"/>
        <v>Blank</v>
      </c>
      <c r="Q1442" s="197" t="str">
        <f>IF(D1442=0,"Blank",IF(D1442="BEV",E1442*(1-'3 Model Input'!E$54), E1442))</f>
        <v>Blank</v>
      </c>
      <c r="R1442" s="198" t="str">
        <f>IF(D1442=0,"Blank",IF(D1442="PHEV",F1442/G1442,F1442*(1-'3 Model Input'!E$54)/G1442))</f>
        <v>Blank</v>
      </c>
      <c r="S1442" s="198" t="str">
        <f>IF(D1442=0,"Blank",IF(D1442="PHEV",MIN(M1442,E1442),MIN(M1442,(E1442*(1-'3 Model Input'!E$54)))))</f>
        <v>Blank</v>
      </c>
      <c r="T1442" s="217" t="str">
        <f t="shared" si="242"/>
        <v>Blank</v>
      </c>
      <c r="U1442" s="89"/>
      <c r="V1442" s="216" t="str">
        <f>IF(D1442=0,"Blank",P1442*'3 Model Input'!E$50)</f>
        <v>Blank</v>
      </c>
      <c r="W1442" s="197" t="str">
        <f t="shared" si="243"/>
        <v>Blank</v>
      </c>
      <c r="X1442" s="197" t="str">
        <f t="shared" si="244"/>
        <v>Blank</v>
      </c>
      <c r="Y1442" s="197" t="str">
        <f t="shared" si="245"/>
        <v>Blank</v>
      </c>
      <c r="Z1442" s="197" t="str">
        <f t="shared" si="246"/>
        <v>Blank</v>
      </c>
      <c r="AA1442" s="223" t="str" cm="1">
        <f t="array" ref="AA1442">_xlfn.IFS(ISTEXT('3 Model Input'!F$70),"Missing",ISTEXT('3 Model Input'!I$70),"Missing",ISNUMBER('3 Model Input'!K$70),'3 Model Input'!K$70*P1442)</f>
        <v>Missing</v>
      </c>
      <c r="AB1442" s="89"/>
      <c r="AC1442" s="227" t="str" cm="1">
        <f t="array" ref="AC1442">IF(D1442=0,"Blank",_xlfn.IFS('3 Model Input'!E$61=1,(V1442*G1442)/T1442,'3 Model Input'!E$61=2,(W1442*G1442)/T1442,'3 Model Input'!E$61=3,(X1442*G1442)/T1442,'3 Model Input'!E$61=4,(Y1442*G1442)/T1442,'3 Model Input'!E$61=5,(Z1442*G1442)/T1442, ISTEXT('3 Model Input'!E$61),"Missing",'3 Model Input'!E$61=6,(AA1442*G1442)/T1442))</f>
        <v>Blank</v>
      </c>
      <c r="AD1442" s="202" t="str">
        <f t="shared" si="247"/>
        <v>Blank</v>
      </c>
      <c r="AE1442" s="202" t="str">
        <f t="shared" si="248"/>
        <v>Blank</v>
      </c>
      <c r="AF1442" s="217" t="str">
        <f t="shared" si="249"/>
        <v>Blank</v>
      </c>
      <c r="AG1442" s="9" t="str" cm="1">
        <f t="array" ref="AG1442">_xlfn.IFS(ISNUMBER(AC1442), "", ISNUMBER(SEARCH("Blank", AC1442)), "", ISERROR(AC1442), "Bad input on tab 3")</f>
        <v/>
      </c>
    </row>
    <row r="1443" spans="2:33" ht="15" customHeight="1" x14ac:dyDescent="0.75">
      <c r="B1443" s="205" t="str">
        <f>'5 Driver Data'!B1443</f>
        <v>1435</v>
      </c>
      <c r="C1443" s="193">
        <f>'5 Driver Data'!C1443</f>
        <v>0</v>
      </c>
      <c r="D1443" s="192">
        <f>'5 Driver Data'!D1443</f>
        <v>0</v>
      </c>
      <c r="E1443" s="191">
        <f>'5 Driver Data'!E1443</f>
        <v>0</v>
      </c>
      <c r="F1443" s="191">
        <f>'5 Driver Data'!F1443</f>
        <v>0</v>
      </c>
      <c r="G1443" s="191">
        <f>'5 Driver Data'!G1443</f>
        <v>0</v>
      </c>
      <c r="H1443" s="191">
        <f>'5 Driver Data'!H1443</f>
        <v>0</v>
      </c>
      <c r="I1443" s="191">
        <f>'5 Driver Data'!I1443</f>
        <v>0</v>
      </c>
      <c r="J1443" s="191">
        <f>'5 Driver Data'!J1443</f>
        <v>0</v>
      </c>
      <c r="K1443" s="206">
        <f>'5 Driver Data'!K1443</f>
        <v>0</v>
      </c>
      <c r="L1443" s="1"/>
      <c r="M1443" s="216" t="str">
        <f>IF(D1443=0,"Blank",'3 Model Input'!E$44*'3 Model Input'!E$45)</f>
        <v>Blank</v>
      </c>
      <c r="N1443" s="197" t="str">
        <f t="shared" si="240"/>
        <v>Blank</v>
      </c>
      <c r="O1443" s="197" t="str">
        <f>IF(D1443=0,"Blank",'3 Model Input'!E$49*(1-'3 Model Input'!E$51))</f>
        <v>Blank</v>
      </c>
      <c r="P1443" s="197" t="str">
        <f t="shared" si="241"/>
        <v>Blank</v>
      </c>
      <c r="Q1443" s="197" t="str">
        <f>IF(D1443=0,"Blank",IF(D1443="BEV",E1443*(1-'3 Model Input'!E$54), E1443))</f>
        <v>Blank</v>
      </c>
      <c r="R1443" s="198" t="str">
        <f>IF(D1443=0,"Blank",IF(D1443="PHEV",F1443/G1443,F1443*(1-'3 Model Input'!E$54)/G1443))</f>
        <v>Blank</v>
      </c>
      <c r="S1443" s="198" t="str">
        <f>IF(D1443=0,"Blank",IF(D1443="PHEV",MIN(M1443,E1443),MIN(M1443,(E1443*(1-'3 Model Input'!E$54)))))</f>
        <v>Blank</v>
      </c>
      <c r="T1443" s="217" t="str">
        <f t="shared" si="242"/>
        <v>Blank</v>
      </c>
      <c r="U1443" s="89"/>
      <c r="V1443" s="216" t="str">
        <f>IF(D1443=0,"Blank",P1443*'3 Model Input'!E$50)</f>
        <v>Blank</v>
      </c>
      <c r="W1443" s="197" t="str">
        <f t="shared" si="243"/>
        <v>Blank</v>
      </c>
      <c r="X1443" s="197" t="str">
        <f t="shared" si="244"/>
        <v>Blank</v>
      </c>
      <c r="Y1443" s="197" t="str">
        <f t="shared" si="245"/>
        <v>Blank</v>
      </c>
      <c r="Z1443" s="197" t="str">
        <f t="shared" si="246"/>
        <v>Blank</v>
      </c>
      <c r="AA1443" s="223" t="str" cm="1">
        <f t="array" ref="AA1443">_xlfn.IFS(ISTEXT('3 Model Input'!F$70),"Missing",ISTEXT('3 Model Input'!I$70),"Missing",ISNUMBER('3 Model Input'!K$70),'3 Model Input'!K$70*P1443)</f>
        <v>Missing</v>
      </c>
      <c r="AB1443" s="89"/>
      <c r="AC1443" s="227" t="str" cm="1">
        <f t="array" ref="AC1443">IF(D1443=0,"Blank",_xlfn.IFS('3 Model Input'!E$61=1,(V1443*G1443)/T1443,'3 Model Input'!E$61=2,(W1443*G1443)/T1443,'3 Model Input'!E$61=3,(X1443*G1443)/T1443,'3 Model Input'!E$61=4,(Y1443*G1443)/T1443,'3 Model Input'!E$61=5,(Z1443*G1443)/T1443, ISTEXT('3 Model Input'!E$61),"Missing",'3 Model Input'!E$61=6,(AA1443*G1443)/T1443))</f>
        <v>Blank</v>
      </c>
      <c r="AD1443" s="202" t="str">
        <f t="shared" si="247"/>
        <v>Blank</v>
      </c>
      <c r="AE1443" s="202" t="str">
        <f t="shared" si="248"/>
        <v>Blank</v>
      </c>
      <c r="AF1443" s="217" t="str">
        <f t="shared" si="249"/>
        <v>Blank</v>
      </c>
      <c r="AG1443" s="9" t="str" cm="1">
        <f t="array" ref="AG1443">_xlfn.IFS(ISNUMBER(AC1443), "", ISNUMBER(SEARCH("Blank", AC1443)), "", ISERROR(AC1443), "Bad input on tab 3")</f>
        <v/>
      </c>
    </row>
    <row r="1444" spans="2:33" ht="15" customHeight="1" x14ac:dyDescent="0.75">
      <c r="B1444" s="205" t="str">
        <f>'5 Driver Data'!B1444</f>
        <v>1436</v>
      </c>
      <c r="C1444" s="193">
        <f>'5 Driver Data'!C1444</f>
        <v>0</v>
      </c>
      <c r="D1444" s="192">
        <f>'5 Driver Data'!D1444</f>
        <v>0</v>
      </c>
      <c r="E1444" s="191">
        <f>'5 Driver Data'!E1444</f>
        <v>0</v>
      </c>
      <c r="F1444" s="191">
        <f>'5 Driver Data'!F1444</f>
        <v>0</v>
      </c>
      <c r="G1444" s="191">
        <f>'5 Driver Data'!G1444</f>
        <v>0</v>
      </c>
      <c r="H1444" s="191">
        <f>'5 Driver Data'!H1444</f>
        <v>0</v>
      </c>
      <c r="I1444" s="191">
        <f>'5 Driver Data'!I1444</f>
        <v>0</v>
      </c>
      <c r="J1444" s="191">
        <f>'5 Driver Data'!J1444</f>
        <v>0</v>
      </c>
      <c r="K1444" s="206">
        <f>'5 Driver Data'!K1444</f>
        <v>0</v>
      </c>
      <c r="L1444" s="1"/>
      <c r="M1444" s="216" t="str">
        <f>IF(D1444=0,"Blank",'3 Model Input'!E$44*'3 Model Input'!E$45)</f>
        <v>Blank</v>
      </c>
      <c r="N1444" s="197" t="str">
        <f t="shared" si="240"/>
        <v>Blank</v>
      </c>
      <c r="O1444" s="197" t="str">
        <f>IF(D1444=0,"Blank",'3 Model Input'!E$49*(1-'3 Model Input'!E$51))</f>
        <v>Blank</v>
      </c>
      <c r="P1444" s="197" t="str">
        <f t="shared" si="241"/>
        <v>Blank</v>
      </c>
      <c r="Q1444" s="197" t="str">
        <f>IF(D1444=0,"Blank",IF(D1444="BEV",E1444*(1-'3 Model Input'!E$54), E1444))</f>
        <v>Blank</v>
      </c>
      <c r="R1444" s="198" t="str">
        <f>IF(D1444=0,"Blank",IF(D1444="PHEV",F1444/G1444,F1444*(1-'3 Model Input'!E$54)/G1444))</f>
        <v>Blank</v>
      </c>
      <c r="S1444" s="198" t="str">
        <f>IF(D1444=0,"Blank",IF(D1444="PHEV",MIN(M1444,E1444),MIN(M1444,(E1444*(1-'3 Model Input'!E$54)))))</f>
        <v>Blank</v>
      </c>
      <c r="T1444" s="217" t="str">
        <f t="shared" si="242"/>
        <v>Blank</v>
      </c>
      <c r="U1444" s="89"/>
      <c r="V1444" s="216" t="str">
        <f>IF(D1444=0,"Blank",P1444*'3 Model Input'!E$50)</f>
        <v>Blank</v>
      </c>
      <c r="W1444" s="197" t="str">
        <f t="shared" si="243"/>
        <v>Blank</v>
      </c>
      <c r="X1444" s="197" t="str">
        <f t="shared" si="244"/>
        <v>Blank</v>
      </c>
      <c r="Y1444" s="197" t="str">
        <f t="shared" si="245"/>
        <v>Blank</v>
      </c>
      <c r="Z1444" s="197" t="str">
        <f t="shared" si="246"/>
        <v>Blank</v>
      </c>
      <c r="AA1444" s="223" t="str" cm="1">
        <f t="array" ref="AA1444">_xlfn.IFS(ISTEXT('3 Model Input'!F$70),"Missing",ISTEXT('3 Model Input'!I$70),"Missing",ISNUMBER('3 Model Input'!K$70),'3 Model Input'!K$70*P1444)</f>
        <v>Missing</v>
      </c>
      <c r="AB1444" s="89"/>
      <c r="AC1444" s="227" t="str" cm="1">
        <f t="array" ref="AC1444">IF(D1444=0,"Blank",_xlfn.IFS('3 Model Input'!E$61=1,(V1444*G1444)/T1444,'3 Model Input'!E$61=2,(W1444*G1444)/T1444,'3 Model Input'!E$61=3,(X1444*G1444)/T1444,'3 Model Input'!E$61=4,(Y1444*G1444)/T1444,'3 Model Input'!E$61=5,(Z1444*G1444)/T1444, ISTEXT('3 Model Input'!E$61),"Missing",'3 Model Input'!E$61=6,(AA1444*G1444)/T1444))</f>
        <v>Blank</v>
      </c>
      <c r="AD1444" s="202" t="str">
        <f t="shared" si="247"/>
        <v>Blank</v>
      </c>
      <c r="AE1444" s="202" t="str">
        <f t="shared" si="248"/>
        <v>Blank</v>
      </c>
      <c r="AF1444" s="217" t="str">
        <f t="shared" si="249"/>
        <v>Blank</v>
      </c>
      <c r="AG1444" s="9" t="str" cm="1">
        <f t="array" ref="AG1444">_xlfn.IFS(ISNUMBER(AC1444), "", ISNUMBER(SEARCH("Blank", AC1444)), "", ISERROR(AC1444), "Bad input on tab 3")</f>
        <v/>
      </c>
    </row>
    <row r="1445" spans="2:33" ht="15" customHeight="1" x14ac:dyDescent="0.75">
      <c r="B1445" s="205" t="str">
        <f>'5 Driver Data'!B1445</f>
        <v>1437</v>
      </c>
      <c r="C1445" s="193">
        <f>'5 Driver Data'!C1445</f>
        <v>0</v>
      </c>
      <c r="D1445" s="192">
        <f>'5 Driver Data'!D1445</f>
        <v>0</v>
      </c>
      <c r="E1445" s="191">
        <f>'5 Driver Data'!E1445</f>
        <v>0</v>
      </c>
      <c r="F1445" s="191">
        <f>'5 Driver Data'!F1445</f>
        <v>0</v>
      </c>
      <c r="G1445" s="191">
        <f>'5 Driver Data'!G1445</f>
        <v>0</v>
      </c>
      <c r="H1445" s="191">
        <f>'5 Driver Data'!H1445</f>
        <v>0</v>
      </c>
      <c r="I1445" s="191">
        <f>'5 Driver Data'!I1445</f>
        <v>0</v>
      </c>
      <c r="J1445" s="191">
        <f>'5 Driver Data'!J1445</f>
        <v>0</v>
      </c>
      <c r="K1445" s="206">
        <f>'5 Driver Data'!K1445</f>
        <v>0</v>
      </c>
      <c r="L1445" s="1"/>
      <c r="M1445" s="216" t="str">
        <f>IF(D1445=0,"Blank",'3 Model Input'!E$44*'3 Model Input'!E$45)</f>
        <v>Blank</v>
      </c>
      <c r="N1445" s="197" t="str">
        <f t="shared" si="240"/>
        <v>Blank</v>
      </c>
      <c r="O1445" s="197" t="str">
        <f>IF(D1445=0,"Blank",'3 Model Input'!E$49*(1-'3 Model Input'!E$51))</f>
        <v>Blank</v>
      </c>
      <c r="P1445" s="197" t="str">
        <f t="shared" si="241"/>
        <v>Blank</v>
      </c>
      <c r="Q1445" s="197" t="str">
        <f>IF(D1445=0,"Blank",IF(D1445="BEV",E1445*(1-'3 Model Input'!E$54), E1445))</f>
        <v>Blank</v>
      </c>
      <c r="R1445" s="198" t="str">
        <f>IF(D1445=0,"Blank",IF(D1445="PHEV",F1445/G1445,F1445*(1-'3 Model Input'!E$54)/G1445))</f>
        <v>Blank</v>
      </c>
      <c r="S1445" s="198" t="str">
        <f>IF(D1445=0,"Blank",IF(D1445="PHEV",MIN(M1445,E1445),MIN(M1445,(E1445*(1-'3 Model Input'!E$54)))))</f>
        <v>Blank</v>
      </c>
      <c r="T1445" s="217" t="str">
        <f t="shared" si="242"/>
        <v>Blank</v>
      </c>
      <c r="U1445" s="89"/>
      <c r="V1445" s="216" t="str">
        <f>IF(D1445=0,"Blank",P1445*'3 Model Input'!E$50)</f>
        <v>Blank</v>
      </c>
      <c r="W1445" s="197" t="str">
        <f t="shared" si="243"/>
        <v>Blank</v>
      </c>
      <c r="X1445" s="197" t="str">
        <f t="shared" si="244"/>
        <v>Blank</v>
      </c>
      <c r="Y1445" s="197" t="str">
        <f t="shared" si="245"/>
        <v>Blank</v>
      </c>
      <c r="Z1445" s="197" t="str">
        <f t="shared" si="246"/>
        <v>Blank</v>
      </c>
      <c r="AA1445" s="223" t="str" cm="1">
        <f t="array" ref="AA1445">_xlfn.IFS(ISTEXT('3 Model Input'!F$70),"Missing",ISTEXT('3 Model Input'!I$70),"Missing",ISNUMBER('3 Model Input'!K$70),'3 Model Input'!K$70*P1445)</f>
        <v>Missing</v>
      </c>
      <c r="AB1445" s="89"/>
      <c r="AC1445" s="227" t="str" cm="1">
        <f t="array" ref="AC1445">IF(D1445=0,"Blank",_xlfn.IFS('3 Model Input'!E$61=1,(V1445*G1445)/T1445,'3 Model Input'!E$61=2,(W1445*G1445)/T1445,'3 Model Input'!E$61=3,(X1445*G1445)/T1445,'3 Model Input'!E$61=4,(Y1445*G1445)/T1445,'3 Model Input'!E$61=5,(Z1445*G1445)/T1445, ISTEXT('3 Model Input'!E$61),"Missing",'3 Model Input'!E$61=6,(AA1445*G1445)/T1445))</f>
        <v>Blank</v>
      </c>
      <c r="AD1445" s="202" t="str">
        <f t="shared" si="247"/>
        <v>Blank</v>
      </c>
      <c r="AE1445" s="202" t="str">
        <f t="shared" si="248"/>
        <v>Blank</v>
      </c>
      <c r="AF1445" s="217" t="str">
        <f t="shared" si="249"/>
        <v>Blank</v>
      </c>
      <c r="AG1445" s="9" t="str" cm="1">
        <f t="array" ref="AG1445">_xlfn.IFS(ISNUMBER(AC1445), "", ISNUMBER(SEARCH("Blank", AC1445)), "", ISERROR(AC1445), "Bad input on tab 3")</f>
        <v/>
      </c>
    </row>
    <row r="1446" spans="2:33" ht="15" customHeight="1" x14ac:dyDescent="0.75">
      <c r="B1446" s="205" t="str">
        <f>'5 Driver Data'!B1446</f>
        <v>1438</v>
      </c>
      <c r="C1446" s="193">
        <f>'5 Driver Data'!C1446</f>
        <v>0</v>
      </c>
      <c r="D1446" s="192">
        <f>'5 Driver Data'!D1446</f>
        <v>0</v>
      </c>
      <c r="E1446" s="191">
        <f>'5 Driver Data'!E1446</f>
        <v>0</v>
      </c>
      <c r="F1446" s="191">
        <f>'5 Driver Data'!F1446</f>
        <v>0</v>
      </c>
      <c r="G1446" s="191">
        <f>'5 Driver Data'!G1446</f>
        <v>0</v>
      </c>
      <c r="H1446" s="191">
        <f>'5 Driver Data'!H1446</f>
        <v>0</v>
      </c>
      <c r="I1446" s="191">
        <f>'5 Driver Data'!I1446</f>
        <v>0</v>
      </c>
      <c r="J1446" s="191">
        <f>'5 Driver Data'!J1446</f>
        <v>0</v>
      </c>
      <c r="K1446" s="206">
        <f>'5 Driver Data'!K1446</f>
        <v>0</v>
      </c>
      <c r="L1446" s="1"/>
      <c r="M1446" s="216" t="str">
        <f>IF(D1446=0,"Blank",'3 Model Input'!E$44*'3 Model Input'!E$45)</f>
        <v>Blank</v>
      </c>
      <c r="N1446" s="197" t="str">
        <f t="shared" si="240"/>
        <v>Blank</v>
      </c>
      <c r="O1446" s="197" t="str">
        <f>IF(D1446=0,"Blank",'3 Model Input'!E$49*(1-'3 Model Input'!E$51))</f>
        <v>Blank</v>
      </c>
      <c r="P1446" s="197" t="str">
        <f t="shared" si="241"/>
        <v>Blank</v>
      </c>
      <c r="Q1446" s="197" t="str">
        <f>IF(D1446=0,"Blank",IF(D1446="BEV",E1446*(1-'3 Model Input'!E$54), E1446))</f>
        <v>Blank</v>
      </c>
      <c r="R1446" s="198" t="str">
        <f>IF(D1446=0,"Blank",IF(D1446="PHEV",F1446/G1446,F1446*(1-'3 Model Input'!E$54)/G1446))</f>
        <v>Blank</v>
      </c>
      <c r="S1446" s="198" t="str">
        <f>IF(D1446=0,"Blank",IF(D1446="PHEV",MIN(M1446,E1446),MIN(M1446,(E1446*(1-'3 Model Input'!E$54)))))</f>
        <v>Blank</v>
      </c>
      <c r="T1446" s="217" t="str">
        <f t="shared" si="242"/>
        <v>Blank</v>
      </c>
      <c r="U1446" s="89"/>
      <c r="V1446" s="216" t="str">
        <f>IF(D1446=0,"Blank",P1446*'3 Model Input'!E$50)</f>
        <v>Blank</v>
      </c>
      <c r="W1446" s="197" t="str">
        <f t="shared" si="243"/>
        <v>Blank</v>
      </c>
      <c r="X1446" s="197" t="str">
        <f t="shared" si="244"/>
        <v>Blank</v>
      </c>
      <c r="Y1446" s="197" t="str">
        <f t="shared" si="245"/>
        <v>Blank</v>
      </c>
      <c r="Z1446" s="197" t="str">
        <f t="shared" si="246"/>
        <v>Blank</v>
      </c>
      <c r="AA1446" s="223" t="str" cm="1">
        <f t="array" ref="AA1446">_xlfn.IFS(ISTEXT('3 Model Input'!F$70),"Missing",ISTEXT('3 Model Input'!I$70),"Missing",ISNUMBER('3 Model Input'!K$70),'3 Model Input'!K$70*P1446)</f>
        <v>Missing</v>
      </c>
      <c r="AB1446" s="89"/>
      <c r="AC1446" s="227" t="str" cm="1">
        <f t="array" ref="AC1446">IF(D1446=0,"Blank",_xlfn.IFS('3 Model Input'!E$61=1,(V1446*G1446)/T1446,'3 Model Input'!E$61=2,(W1446*G1446)/T1446,'3 Model Input'!E$61=3,(X1446*G1446)/T1446,'3 Model Input'!E$61=4,(Y1446*G1446)/T1446,'3 Model Input'!E$61=5,(Z1446*G1446)/T1446, ISTEXT('3 Model Input'!E$61),"Missing",'3 Model Input'!E$61=6,(AA1446*G1446)/T1446))</f>
        <v>Blank</v>
      </c>
      <c r="AD1446" s="202" t="str">
        <f t="shared" si="247"/>
        <v>Blank</v>
      </c>
      <c r="AE1446" s="202" t="str">
        <f t="shared" si="248"/>
        <v>Blank</v>
      </c>
      <c r="AF1446" s="217" t="str">
        <f t="shared" si="249"/>
        <v>Blank</v>
      </c>
      <c r="AG1446" s="9" t="str" cm="1">
        <f t="array" ref="AG1446">_xlfn.IFS(ISNUMBER(AC1446), "", ISNUMBER(SEARCH("Blank", AC1446)), "", ISERROR(AC1446), "Bad input on tab 3")</f>
        <v/>
      </c>
    </row>
    <row r="1447" spans="2:33" ht="15" customHeight="1" x14ac:dyDescent="0.75">
      <c r="B1447" s="205" t="str">
        <f>'5 Driver Data'!B1447</f>
        <v>1439</v>
      </c>
      <c r="C1447" s="193">
        <f>'5 Driver Data'!C1447</f>
        <v>0</v>
      </c>
      <c r="D1447" s="192">
        <f>'5 Driver Data'!D1447</f>
        <v>0</v>
      </c>
      <c r="E1447" s="191">
        <f>'5 Driver Data'!E1447</f>
        <v>0</v>
      </c>
      <c r="F1447" s="191">
        <f>'5 Driver Data'!F1447</f>
        <v>0</v>
      </c>
      <c r="G1447" s="191">
        <f>'5 Driver Data'!G1447</f>
        <v>0</v>
      </c>
      <c r="H1447" s="191">
        <f>'5 Driver Data'!H1447</f>
        <v>0</v>
      </c>
      <c r="I1447" s="191">
        <f>'5 Driver Data'!I1447</f>
        <v>0</v>
      </c>
      <c r="J1447" s="191">
        <f>'5 Driver Data'!J1447</f>
        <v>0</v>
      </c>
      <c r="K1447" s="206">
        <f>'5 Driver Data'!K1447</f>
        <v>0</v>
      </c>
      <c r="L1447" s="1"/>
      <c r="M1447" s="216" t="str">
        <f>IF(D1447=0,"Blank",'3 Model Input'!E$44*'3 Model Input'!E$45)</f>
        <v>Blank</v>
      </c>
      <c r="N1447" s="197" t="str">
        <f t="shared" si="240"/>
        <v>Blank</v>
      </c>
      <c r="O1447" s="197" t="str">
        <f>IF(D1447=0,"Blank",'3 Model Input'!E$49*(1-'3 Model Input'!E$51))</f>
        <v>Blank</v>
      </c>
      <c r="P1447" s="197" t="str">
        <f t="shared" si="241"/>
        <v>Blank</v>
      </c>
      <c r="Q1447" s="197" t="str">
        <f>IF(D1447=0,"Blank",IF(D1447="BEV",E1447*(1-'3 Model Input'!E$54), E1447))</f>
        <v>Blank</v>
      </c>
      <c r="R1447" s="198" t="str">
        <f>IF(D1447=0,"Blank",IF(D1447="PHEV",F1447/G1447,F1447*(1-'3 Model Input'!E$54)/G1447))</f>
        <v>Blank</v>
      </c>
      <c r="S1447" s="198" t="str">
        <f>IF(D1447=0,"Blank",IF(D1447="PHEV",MIN(M1447,E1447),MIN(M1447,(E1447*(1-'3 Model Input'!E$54)))))</f>
        <v>Blank</v>
      </c>
      <c r="T1447" s="217" t="str">
        <f t="shared" si="242"/>
        <v>Blank</v>
      </c>
      <c r="U1447" s="89"/>
      <c r="V1447" s="216" t="str">
        <f>IF(D1447=0,"Blank",P1447*'3 Model Input'!E$50)</f>
        <v>Blank</v>
      </c>
      <c r="W1447" s="197" t="str">
        <f t="shared" si="243"/>
        <v>Blank</v>
      </c>
      <c r="X1447" s="197" t="str">
        <f t="shared" si="244"/>
        <v>Blank</v>
      </c>
      <c r="Y1447" s="197" t="str">
        <f t="shared" si="245"/>
        <v>Blank</v>
      </c>
      <c r="Z1447" s="197" t="str">
        <f t="shared" si="246"/>
        <v>Blank</v>
      </c>
      <c r="AA1447" s="223" t="str" cm="1">
        <f t="array" ref="AA1447">_xlfn.IFS(ISTEXT('3 Model Input'!F$70),"Missing",ISTEXT('3 Model Input'!I$70),"Missing",ISNUMBER('3 Model Input'!K$70),'3 Model Input'!K$70*P1447)</f>
        <v>Missing</v>
      </c>
      <c r="AB1447" s="89"/>
      <c r="AC1447" s="227" t="str" cm="1">
        <f t="array" ref="AC1447">IF(D1447=0,"Blank",_xlfn.IFS('3 Model Input'!E$61=1,(V1447*G1447)/T1447,'3 Model Input'!E$61=2,(W1447*G1447)/T1447,'3 Model Input'!E$61=3,(X1447*G1447)/T1447,'3 Model Input'!E$61=4,(Y1447*G1447)/T1447,'3 Model Input'!E$61=5,(Z1447*G1447)/T1447, ISTEXT('3 Model Input'!E$61),"Missing",'3 Model Input'!E$61=6,(AA1447*G1447)/T1447))</f>
        <v>Blank</v>
      </c>
      <c r="AD1447" s="202" t="str">
        <f t="shared" si="247"/>
        <v>Blank</v>
      </c>
      <c r="AE1447" s="202" t="str">
        <f t="shared" si="248"/>
        <v>Blank</v>
      </c>
      <c r="AF1447" s="217" t="str">
        <f t="shared" si="249"/>
        <v>Blank</v>
      </c>
      <c r="AG1447" s="9" t="str" cm="1">
        <f t="array" ref="AG1447">_xlfn.IFS(ISNUMBER(AC1447), "", ISNUMBER(SEARCH("Blank", AC1447)), "", ISERROR(AC1447), "Bad input on tab 3")</f>
        <v/>
      </c>
    </row>
    <row r="1448" spans="2:33" ht="15" customHeight="1" x14ac:dyDescent="0.75">
      <c r="B1448" s="205" t="str">
        <f>'5 Driver Data'!B1448</f>
        <v>1440</v>
      </c>
      <c r="C1448" s="193">
        <f>'5 Driver Data'!C1448</f>
        <v>0</v>
      </c>
      <c r="D1448" s="192">
        <f>'5 Driver Data'!D1448</f>
        <v>0</v>
      </c>
      <c r="E1448" s="191">
        <f>'5 Driver Data'!E1448</f>
        <v>0</v>
      </c>
      <c r="F1448" s="191">
        <f>'5 Driver Data'!F1448</f>
        <v>0</v>
      </c>
      <c r="G1448" s="191">
        <f>'5 Driver Data'!G1448</f>
        <v>0</v>
      </c>
      <c r="H1448" s="191">
        <f>'5 Driver Data'!H1448</f>
        <v>0</v>
      </c>
      <c r="I1448" s="191">
        <f>'5 Driver Data'!I1448</f>
        <v>0</v>
      </c>
      <c r="J1448" s="191">
        <f>'5 Driver Data'!J1448</f>
        <v>0</v>
      </c>
      <c r="K1448" s="206">
        <f>'5 Driver Data'!K1448</f>
        <v>0</v>
      </c>
      <c r="L1448" s="1"/>
      <c r="M1448" s="216" t="str">
        <f>IF(D1448=0,"Blank",'3 Model Input'!E$44*'3 Model Input'!E$45)</f>
        <v>Blank</v>
      </c>
      <c r="N1448" s="197" t="str">
        <f t="shared" si="240"/>
        <v>Blank</v>
      </c>
      <c r="O1448" s="197" t="str">
        <f>IF(D1448=0,"Blank",'3 Model Input'!E$49*(1-'3 Model Input'!E$51))</f>
        <v>Blank</v>
      </c>
      <c r="P1448" s="197" t="str">
        <f t="shared" si="241"/>
        <v>Blank</v>
      </c>
      <c r="Q1448" s="197" t="str">
        <f>IF(D1448=0,"Blank",IF(D1448="BEV",E1448*(1-'3 Model Input'!E$54), E1448))</f>
        <v>Blank</v>
      </c>
      <c r="R1448" s="198" t="str">
        <f>IF(D1448=0,"Blank",IF(D1448="PHEV",F1448/G1448,F1448*(1-'3 Model Input'!E$54)/G1448))</f>
        <v>Blank</v>
      </c>
      <c r="S1448" s="198" t="str">
        <f>IF(D1448=0,"Blank",IF(D1448="PHEV",MIN(M1448,E1448),MIN(M1448,(E1448*(1-'3 Model Input'!E$54)))))</f>
        <v>Blank</v>
      </c>
      <c r="T1448" s="217" t="str">
        <f t="shared" si="242"/>
        <v>Blank</v>
      </c>
      <c r="U1448" s="89"/>
      <c r="V1448" s="216" t="str">
        <f>IF(D1448=0,"Blank",P1448*'3 Model Input'!E$50)</f>
        <v>Blank</v>
      </c>
      <c r="W1448" s="197" t="str">
        <f t="shared" si="243"/>
        <v>Blank</v>
      </c>
      <c r="X1448" s="197" t="str">
        <f t="shared" si="244"/>
        <v>Blank</v>
      </c>
      <c r="Y1448" s="197" t="str">
        <f t="shared" si="245"/>
        <v>Blank</v>
      </c>
      <c r="Z1448" s="197" t="str">
        <f t="shared" si="246"/>
        <v>Blank</v>
      </c>
      <c r="AA1448" s="223" t="str" cm="1">
        <f t="array" ref="AA1448">_xlfn.IFS(ISTEXT('3 Model Input'!F$70),"Missing",ISTEXT('3 Model Input'!I$70),"Missing",ISNUMBER('3 Model Input'!K$70),'3 Model Input'!K$70*P1448)</f>
        <v>Missing</v>
      </c>
      <c r="AB1448" s="89"/>
      <c r="AC1448" s="227" t="str" cm="1">
        <f t="array" ref="AC1448">IF(D1448=0,"Blank",_xlfn.IFS('3 Model Input'!E$61=1,(V1448*G1448)/T1448,'3 Model Input'!E$61=2,(W1448*G1448)/T1448,'3 Model Input'!E$61=3,(X1448*G1448)/T1448,'3 Model Input'!E$61=4,(Y1448*G1448)/T1448,'3 Model Input'!E$61=5,(Z1448*G1448)/T1448, ISTEXT('3 Model Input'!E$61),"Missing",'3 Model Input'!E$61=6,(AA1448*G1448)/T1448))</f>
        <v>Blank</v>
      </c>
      <c r="AD1448" s="202" t="str">
        <f t="shared" si="247"/>
        <v>Blank</v>
      </c>
      <c r="AE1448" s="202" t="str">
        <f t="shared" si="248"/>
        <v>Blank</v>
      </c>
      <c r="AF1448" s="217" t="str">
        <f t="shared" si="249"/>
        <v>Blank</v>
      </c>
      <c r="AG1448" s="9" t="str" cm="1">
        <f t="array" ref="AG1448">_xlfn.IFS(ISNUMBER(AC1448), "", ISNUMBER(SEARCH("Blank", AC1448)), "", ISERROR(AC1448), "Bad input on tab 3")</f>
        <v/>
      </c>
    </row>
    <row r="1449" spans="2:33" ht="15" customHeight="1" x14ac:dyDescent="0.75">
      <c r="B1449" s="205" t="str">
        <f>'5 Driver Data'!B1449</f>
        <v>1441</v>
      </c>
      <c r="C1449" s="193">
        <f>'5 Driver Data'!C1449</f>
        <v>0</v>
      </c>
      <c r="D1449" s="192">
        <f>'5 Driver Data'!D1449</f>
        <v>0</v>
      </c>
      <c r="E1449" s="191">
        <f>'5 Driver Data'!E1449</f>
        <v>0</v>
      </c>
      <c r="F1449" s="191">
        <f>'5 Driver Data'!F1449</f>
        <v>0</v>
      </c>
      <c r="G1449" s="191">
        <f>'5 Driver Data'!G1449</f>
        <v>0</v>
      </c>
      <c r="H1449" s="191">
        <f>'5 Driver Data'!H1449</f>
        <v>0</v>
      </c>
      <c r="I1449" s="191">
        <f>'5 Driver Data'!I1449</f>
        <v>0</v>
      </c>
      <c r="J1449" s="191">
        <f>'5 Driver Data'!J1449</f>
        <v>0</v>
      </c>
      <c r="K1449" s="206">
        <f>'5 Driver Data'!K1449</f>
        <v>0</v>
      </c>
      <c r="L1449" s="1"/>
      <c r="M1449" s="216" t="str">
        <f>IF(D1449=0,"Blank",'3 Model Input'!E$44*'3 Model Input'!E$45)</f>
        <v>Blank</v>
      </c>
      <c r="N1449" s="197" t="str">
        <f t="shared" si="240"/>
        <v>Blank</v>
      </c>
      <c r="O1449" s="197" t="str">
        <f>IF(D1449=0,"Blank",'3 Model Input'!E$49*(1-'3 Model Input'!E$51))</f>
        <v>Blank</v>
      </c>
      <c r="P1449" s="197" t="str">
        <f t="shared" si="241"/>
        <v>Blank</v>
      </c>
      <c r="Q1449" s="197" t="str">
        <f>IF(D1449=0,"Blank",IF(D1449="BEV",E1449*(1-'3 Model Input'!E$54), E1449))</f>
        <v>Blank</v>
      </c>
      <c r="R1449" s="198" t="str">
        <f>IF(D1449=0,"Blank",IF(D1449="PHEV",F1449/G1449,F1449*(1-'3 Model Input'!E$54)/G1449))</f>
        <v>Blank</v>
      </c>
      <c r="S1449" s="198" t="str">
        <f>IF(D1449=0,"Blank",IF(D1449="PHEV",MIN(M1449,E1449),MIN(M1449,(E1449*(1-'3 Model Input'!E$54)))))</f>
        <v>Blank</v>
      </c>
      <c r="T1449" s="217" t="str">
        <f t="shared" si="242"/>
        <v>Blank</v>
      </c>
      <c r="U1449" s="89"/>
      <c r="V1449" s="216" t="str">
        <f>IF(D1449=0,"Blank",P1449*'3 Model Input'!E$50)</f>
        <v>Blank</v>
      </c>
      <c r="W1449" s="197" t="str">
        <f t="shared" si="243"/>
        <v>Blank</v>
      </c>
      <c r="X1449" s="197" t="str">
        <f t="shared" si="244"/>
        <v>Blank</v>
      </c>
      <c r="Y1449" s="197" t="str">
        <f t="shared" si="245"/>
        <v>Blank</v>
      </c>
      <c r="Z1449" s="197" t="str">
        <f t="shared" si="246"/>
        <v>Blank</v>
      </c>
      <c r="AA1449" s="223" t="str" cm="1">
        <f t="array" ref="AA1449">_xlfn.IFS(ISTEXT('3 Model Input'!F$70),"Missing",ISTEXT('3 Model Input'!I$70),"Missing",ISNUMBER('3 Model Input'!K$70),'3 Model Input'!K$70*P1449)</f>
        <v>Missing</v>
      </c>
      <c r="AB1449" s="89"/>
      <c r="AC1449" s="227" t="str" cm="1">
        <f t="array" ref="AC1449">IF(D1449=0,"Blank",_xlfn.IFS('3 Model Input'!E$61=1,(V1449*G1449)/T1449,'3 Model Input'!E$61=2,(W1449*G1449)/T1449,'3 Model Input'!E$61=3,(X1449*G1449)/T1449,'3 Model Input'!E$61=4,(Y1449*G1449)/T1449,'3 Model Input'!E$61=5,(Z1449*G1449)/T1449, ISTEXT('3 Model Input'!E$61),"Missing",'3 Model Input'!E$61=6,(AA1449*G1449)/T1449))</f>
        <v>Blank</v>
      </c>
      <c r="AD1449" s="202" t="str">
        <f t="shared" si="247"/>
        <v>Blank</v>
      </c>
      <c r="AE1449" s="202" t="str">
        <f t="shared" si="248"/>
        <v>Blank</v>
      </c>
      <c r="AF1449" s="217" t="str">
        <f t="shared" si="249"/>
        <v>Blank</v>
      </c>
      <c r="AG1449" s="9" t="str" cm="1">
        <f t="array" ref="AG1449">_xlfn.IFS(ISNUMBER(AC1449), "", ISNUMBER(SEARCH("Blank", AC1449)), "", ISERROR(AC1449), "Bad input on tab 3")</f>
        <v/>
      </c>
    </row>
    <row r="1450" spans="2:33" ht="15" customHeight="1" x14ac:dyDescent="0.75">
      <c r="B1450" s="205" t="str">
        <f>'5 Driver Data'!B1450</f>
        <v>1442</v>
      </c>
      <c r="C1450" s="193">
        <f>'5 Driver Data'!C1450</f>
        <v>0</v>
      </c>
      <c r="D1450" s="192">
        <f>'5 Driver Data'!D1450</f>
        <v>0</v>
      </c>
      <c r="E1450" s="191">
        <f>'5 Driver Data'!E1450</f>
        <v>0</v>
      </c>
      <c r="F1450" s="191">
        <f>'5 Driver Data'!F1450</f>
        <v>0</v>
      </c>
      <c r="G1450" s="191">
        <f>'5 Driver Data'!G1450</f>
        <v>0</v>
      </c>
      <c r="H1450" s="191">
        <f>'5 Driver Data'!H1450</f>
        <v>0</v>
      </c>
      <c r="I1450" s="191">
        <f>'5 Driver Data'!I1450</f>
        <v>0</v>
      </c>
      <c r="J1450" s="191">
        <f>'5 Driver Data'!J1450</f>
        <v>0</v>
      </c>
      <c r="K1450" s="206">
        <f>'5 Driver Data'!K1450</f>
        <v>0</v>
      </c>
      <c r="L1450" s="1"/>
      <c r="M1450" s="216" t="str">
        <f>IF(D1450=0,"Blank",'3 Model Input'!E$44*'3 Model Input'!E$45)</f>
        <v>Blank</v>
      </c>
      <c r="N1450" s="197" t="str">
        <f t="shared" si="240"/>
        <v>Blank</v>
      </c>
      <c r="O1450" s="197" t="str">
        <f>IF(D1450=0,"Blank",'3 Model Input'!E$49*(1-'3 Model Input'!E$51))</f>
        <v>Blank</v>
      </c>
      <c r="P1450" s="197" t="str">
        <f t="shared" si="241"/>
        <v>Blank</v>
      </c>
      <c r="Q1450" s="197" t="str">
        <f>IF(D1450=0,"Blank",IF(D1450="BEV",E1450*(1-'3 Model Input'!E$54), E1450))</f>
        <v>Blank</v>
      </c>
      <c r="R1450" s="198" t="str">
        <f>IF(D1450=0,"Blank",IF(D1450="PHEV",F1450/G1450,F1450*(1-'3 Model Input'!E$54)/G1450))</f>
        <v>Blank</v>
      </c>
      <c r="S1450" s="198" t="str">
        <f>IF(D1450=0,"Blank",IF(D1450="PHEV",MIN(M1450,E1450),MIN(M1450,(E1450*(1-'3 Model Input'!E$54)))))</f>
        <v>Blank</v>
      </c>
      <c r="T1450" s="217" t="str">
        <f t="shared" si="242"/>
        <v>Blank</v>
      </c>
      <c r="U1450" s="89"/>
      <c r="V1450" s="216" t="str">
        <f>IF(D1450=0,"Blank",P1450*'3 Model Input'!E$50)</f>
        <v>Blank</v>
      </c>
      <c r="W1450" s="197" t="str">
        <f t="shared" si="243"/>
        <v>Blank</v>
      </c>
      <c r="X1450" s="197" t="str">
        <f t="shared" si="244"/>
        <v>Blank</v>
      </c>
      <c r="Y1450" s="197" t="str">
        <f t="shared" si="245"/>
        <v>Blank</v>
      </c>
      <c r="Z1450" s="197" t="str">
        <f t="shared" si="246"/>
        <v>Blank</v>
      </c>
      <c r="AA1450" s="223" t="str" cm="1">
        <f t="array" ref="AA1450">_xlfn.IFS(ISTEXT('3 Model Input'!F$70),"Missing",ISTEXT('3 Model Input'!I$70),"Missing",ISNUMBER('3 Model Input'!K$70),'3 Model Input'!K$70*P1450)</f>
        <v>Missing</v>
      </c>
      <c r="AB1450" s="89"/>
      <c r="AC1450" s="227" t="str" cm="1">
        <f t="array" ref="AC1450">IF(D1450=0,"Blank",_xlfn.IFS('3 Model Input'!E$61=1,(V1450*G1450)/T1450,'3 Model Input'!E$61=2,(W1450*G1450)/T1450,'3 Model Input'!E$61=3,(X1450*G1450)/T1450,'3 Model Input'!E$61=4,(Y1450*G1450)/T1450,'3 Model Input'!E$61=5,(Z1450*G1450)/T1450, ISTEXT('3 Model Input'!E$61),"Missing",'3 Model Input'!E$61=6,(AA1450*G1450)/T1450))</f>
        <v>Blank</v>
      </c>
      <c r="AD1450" s="202" t="str">
        <f t="shared" si="247"/>
        <v>Blank</v>
      </c>
      <c r="AE1450" s="202" t="str">
        <f t="shared" si="248"/>
        <v>Blank</v>
      </c>
      <c r="AF1450" s="217" t="str">
        <f t="shared" si="249"/>
        <v>Blank</v>
      </c>
      <c r="AG1450" s="9" t="str" cm="1">
        <f t="array" ref="AG1450">_xlfn.IFS(ISNUMBER(AC1450), "", ISNUMBER(SEARCH("Blank", AC1450)), "", ISERROR(AC1450), "Bad input on tab 3")</f>
        <v/>
      </c>
    </row>
    <row r="1451" spans="2:33" ht="15" customHeight="1" x14ac:dyDescent="0.75">
      <c r="B1451" s="205" t="str">
        <f>'5 Driver Data'!B1451</f>
        <v>1443</v>
      </c>
      <c r="C1451" s="193">
        <f>'5 Driver Data'!C1451</f>
        <v>0</v>
      </c>
      <c r="D1451" s="192">
        <f>'5 Driver Data'!D1451</f>
        <v>0</v>
      </c>
      <c r="E1451" s="191">
        <f>'5 Driver Data'!E1451</f>
        <v>0</v>
      </c>
      <c r="F1451" s="191">
        <f>'5 Driver Data'!F1451</f>
        <v>0</v>
      </c>
      <c r="G1451" s="191">
        <f>'5 Driver Data'!G1451</f>
        <v>0</v>
      </c>
      <c r="H1451" s="191">
        <f>'5 Driver Data'!H1451</f>
        <v>0</v>
      </c>
      <c r="I1451" s="191">
        <f>'5 Driver Data'!I1451</f>
        <v>0</v>
      </c>
      <c r="J1451" s="191">
        <f>'5 Driver Data'!J1451</f>
        <v>0</v>
      </c>
      <c r="K1451" s="206">
        <f>'5 Driver Data'!K1451</f>
        <v>0</v>
      </c>
      <c r="L1451" s="1"/>
      <c r="M1451" s="216" t="str">
        <f>IF(D1451=0,"Blank",'3 Model Input'!E$44*'3 Model Input'!E$45)</f>
        <v>Blank</v>
      </c>
      <c r="N1451" s="197" t="str">
        <f t="shared" si="240"/>
        <v>Blank</v>
      </c>
      <c r="O1451" s="197" t="str">
        <f>IF(D1451=0,"Blank",'3 Model Input'!E$49*(1-'3 Model Input'!E$51))</f>
        <v>Blank</v>
      </c>
      <c r="P1451" s="197" t="str">
        <f t="shared" si="241"/>
        <v>Blank</v>
      </c>
      <c r="Q1451" s="197" t="str">
        <f>IF(D1451=0,"Blank",IF(D1451="BEV",E1451*(1-'3 Model Input'!E$54), E1451))</f>
        <v>Blank</v>
      </c>
      <c r="R1451" s="198" t="str">
        <f>IF(D1451=0,"Blank",IF(D1451="PHEV",F1451/G1451,F1451*(1-'3 Model Input'!E$54)/G1451))</f>
        <v>Blank</v>
      </c>
      <c r="S1451" s="198" t="str">
        <f>IF(D1451=0,"Blank",IF(D1451="PHEV",MIN(M1451,E1451),MIN(M1451,(E1451*(1-'3 Model Input'!E$54)))))</f>
        <v>Blank</v>
      </c>
      <c r="T1451" s="217" t="str">
        <f t="shared" si="242"/>
        <v>Blank</v>
      </c>
      <c r="U1451" s="89"/>
      <c r="V1451" s="216" t="str">
        <f>IF(D1451=0,"Blank",P1451*'3 Model Input'!E$50)</f>
        <v>Blank</v>
      </c>
      <c r="W1451" s="197" t="str">
        <f t="shared" si="243"/>
        <v>Blank</v>
      </c>
      <c r="X1451" s="197" t="str">
        <f t="shared" si="244"/>
        <v>Blank</v>
      </c>
      <c r="Y1451" s="197" t="str">
        <f t="shared" si="245"/>
        <v>Blank</v>
      </c>
      <c r="Z1451" s="197" t="str">
        <f t="shared" si="246"/>
        <v>Blank</v>
      </c>
      <c r="AA1451" s="223" t="str" cm="1">
        <f t="array" ref="AA1451">_xlfn.IFS(ISTEXT('3 Model Input'!F$70),"Missing",ISTEXT('3 Model Input'!I$70),"Missing",ISNUMBER('3 Model Input'!K$70),'3 Model Input'!K$70*P1451)</f>
        <v>Missing</v>
      </c>
      <c r="AB1451" s="89"/>
      <c r="AC1451" s="227" t="str" cm="1">
        <f t="array" ref="AC1451">IF(D1451=0,"Blank",_xlfn.IFS('3 Model Input'!E$61=1,(V1451*G1451)/T1451,'3 Model Input'!E$61=2,(W1451*G1451)/T1451,'3 Model Input'!E$61=3,(X1451*G1451)/T1451,'3 Model Input'!E$61=4,(Y1451*G1451)/T1451,'3 Model Input'!E$61=5,(Z1451*G1451)/T1451, ISTEXT('3 Model Input'!E$61),"Missing",'3 Model Input'!E$61=6,(AA1451*G1451)/T1451))</f>
        <v>Blank</v>
      </c>
      <c r="AD1451" s="202" t="str">
        <f t="shared" si="247"/>
        <v>Blank</v>
      </c>
      <c r="AE1451" s="202" t="str">
        <f t="shared" si="248"/>
        <v>Blank</v>
      </c>
      <c r="AF1451" s="217" t="str">
        <f t="shared" si="249"/>
        <v>Blank</v>
      </c>
      <c r="AG1451" s="9" t="str" cm="1">
        <f t="array" ref="AG1451">_xlfn.IFS(ISNUMBER(AC1451), "", ISNUMBER(SEARCH("Blank", AC1451)), "", ISERROR(AC1451), "Bad input on tab 3")</f>
        <v/>
      </c>
    </row>
    <row r="1452" spans="2:33" ht="15" customHeight="1" x14ac:dyDescent="0.75">
      <c r="B1452" s="205" t="str">
        <f>'5 Driver Data'!B1452</f>
        <v>1444</v>
      </c>
      <c r="C1452" s="193">
        <f>'5 Driver Data'!C1452</f>
        <v>0</v>
      </c>
      <c r="D1452" s="192">
        <f>'5 Driver Data'!D1452</f>
        <v>0</v>
      </c>
      <c r="E1452" s="191">
        <f>'5 Driver Data'!E1452</f>
        <v>0</v>
      </c>
      <c r="F1452" s="191">
        <f>'5 Driver Data'!F1452</f>
        <v>0</v>
      </c>
      <c r="G1452" s="191">
        <f>'5 Driver Data'!G1452</f>
        <v>0</v>
      </c>
      <c r="H1452" s="191">
        <f>'5 Driver Data'!H1452</f>
        <v>0</v>
      </c>
      <c r="I1452" s="191">
        <f>'5 Driver Data'!I1452</f>
        <v>0</v>
      </c>
      <c r="J1452" s="191">
        <f>'5 Driver Data'!J1452</f>
        <v>0</v>
      </c>
      <c r="K1452" s="206">
        <f>'5 Driver Data'!K1452</f>
        <v>0</v>
      </c>
      <c r="L1452" s="1"/>
      <c r="M1452" s="216" t="str">
        <f>IF(D1452=0,"Blank",'3 Model Input'!E$44*'3 Model Input'!E$45)</f>
        <v>Blank</v>
      </c>
      <c r="N1452" s="197" t="str">
        <f t="shared" si="240"/>
        <v>Blank</v>
      </c>
      <c r="O1452" s="197" t="str">
        <f>IF(D1452=0,"Blank",'3 Model Input'!E$49*(1-'3 Model Input'!E$51))</f>
        <v>Blank</v>
      </c>
      <c r="P1452" s="197" t="str">
        <f t="shared" si="241"/>
        <v>Blank</v>
      </c>
      <c r="Q1452" s="197" t="str">
        <f>IF(D1452=0,"Blank",IF(D1452="BEV",E1452*(1-'3 Model Input'!E$54), E1452))</f>
        <v>Blank</v>
      </c>
      <c r="R1452" s="198" t="str">
        <f>IF(D1452=0,"Blank",IF(D1452="PHEV",F1452/G1452,F1452*(1-'3 Model Input'!E$54)/G1452))</f>
        <v>Blank</v>
      </c>
      <c r="S1452" s="198" t="str">
        <f>IF(D1452=0,"Blank",IF(D1452="PHEV",MIN(M1452,E1452),MIN(M1452,(E1452*(1-'3 Model Input'!E$54)))))</f>
        <v>Blank</v>
      </c>
      <c r="T1452" s="217" t="str">
        <f t="shared" si="242"/>
        <v>Blank</v>
      </c>
      <c r="U1452" s="89"/>
      <c r="V1452" s="216" t="str">
        <f>IF(D1452=0,"Blank",P1452*'3 Model Input'!E$50)</f>
        <v>Blank</v>
      </c>
      <c r="W1452" s="197" t="str">
        <f t="shared" si="243"/>
        <v>Blank</v>
      </c>
      <c r="X1452" s="197" t="str">
        <f t="shared" si="244"/>
        <v>Blank</v>
      </c>
      <c r="Y1452" s="197" t="str">
        <f t="shared" si="245"/>
        <v>Blank</v>
      </c>
      <c r="Z1452" s="197" t="str">
        <f t="shared" si="246"/>
        <v>Blank</v>
      </c>
      <c r="AA1452" s="223" t="str" cm="1">
        <f t="array" ref="AA1452">_xlfn.IFS(ISTEXT('3 Model Input'!F$70),"Missing",ISTEXT('3 Model Input'!I$70),"Missing",ISNUMBER('3 Model Input'!K$70),'3 Model Input'!K$70*P1452)</f>
        <v>Missing</v>
      </c>
      <c r="AB1452" s="89"/>
      <c r="AC1452" s="227" t="str" cm="1">
        <f t="array" ref="AC1452">IF(D1452=0,"Blank",_xlfn.IFS('3 Model Input'!E$61=1,(V1452*G1452)/T1452,'3 Model Input'!E$61=2,(W1452*G1452)/T1452,'3 Model Input'!E$61=3,(X1452*G1452)/T1452,'3 Model Input'!E$61=4,(Y1452*G1452)/T1452,'3 Model Input'!E$61=5,(Z1452*G1452)/T1452, ISTEXT('3 Model Input'!E$61),"Missing",'3 Model Input'!E$61=6,(AA1452*G1452)/T1452))</f>
        <v>Blank</v>
      </c>
      <c r="AD1452" s="202" t="str">
        <f t="shared" si="247"/>
        <v>Blank</v>
      </c>
      <c r="AE1452" s="202" t="str">
        <f t="shared" si="248"/>
        <v>Blank</v>
      </c>
      <c r="AF1452" s="217" t="str">
        <f t="shared" si="249"/>
        <v>Blank</v>
      </c>
      <c r="AG1452" s="9" t="str" cm="1">
        <f t="array" ref="AG1452">_xlfn.IFS(ISNUMBER(AC1452), "", ISNUMBER(SEARCH("Blank", AC1452)), "", ISERROR(AC1452), "Bad input on tab 3")</f>
        <v/>
      </c>
    </row>
    <row r="1453" spans="2:33" ht="15" customHeight="1" x14ac:dyDescent="0.75">
      <c r="B1453" s="205" t="str">
        <f>'5 Driver Data'!B1453</f>
        <v>1445</v>
      </c>
      <c r="C1453" s="193">
        <f>'5 Driver Data'!C1453</f>
        <v>0</v>
      </c>
      <c r="D1453" s="192">
        <f>'5 Driver Data'!D1453</f>
        <v>0</v>
      </c>
      <c r="E1453" s="191">
        <f>'5 Driver Data'!E1453</f>
        <v>0</v>
      </c>
      <c r="F1453" s="191">
        <f>'5 Driver Data'!F1453</f>
        <v>0</v>
      </c>
      <c r="G1453" s="191">
        <f>'5 Driver Data'!G1453</f>
        <v>0</v>
      </c>
      <c r="H1453" s="191">
        <f>'5 Driver Data'!H1453</f>
        <v>0</v>
      </c>
      <c r="I1453" s="191">
        <f>'5 Driver Data'!I1453</f>
        <v>0</v>
      </c>
      <c r="J1453" s="191">
        <f>'5 Driver Data'!J1453</f>
        <v>0</v>
      </c>
      <c r="K1453" s="206">
        <f>'5 Driver Data'!K1453</f>
        <v>0</v>
      </c>
      <c r="L1453" s="1"/>
      <c r="M1453" s="216" t="str">
        <f>IF(D1453=0,"Blank",'3 Model Input'!E$44*'3 Model Input'!E$45)</f>
        <v>Blank</v>
      </c>
      <c r="N1453" s="197" t="str">
        <f t="shared" si="240"/>
        <v>Blank</v>
      </c>
      <c r="O1453" s="197" t="str">
        <f>IF(D1453=0,"Blank",'3 Model Input'!E$49*(1-'3 Model Input'!E$51))</f>
        <v>Blank</v>
      </c>
      <c r="P1453" s="197" t="str">
        <f t="shared" si="241"/>
        <v>Blank</v>
      </c>
      <c r="Q1453" s="197" t="str">
        <f>IF(D1453=0,"Blank",IF(D1453="BEV",E1453*(1-'3 Model Input'!E$54), E1453))</f>
        <v>Blank</v>
      </c>
      <c r="R1453" s="198" t="str">
        <f>IF(D1453=0,"Blank",IF(D1453="PHEV",F1453/G1453,F1453*(1-'3 Model Input'!E$54)/G1453))</f>
        <v>Blank</v>
      </c>
      <c r="S1453" s="198" t="str">
        <f>IF(D1453=0,"Blank",IF(D1453="PHEV",MIN(M1453,E1453),MIN(M1453,(E1453*(1-'3 Model Input'!E$54)))))</f>
        <v>Blank</v>
      </c>
      <c r="T1453" s="217" t="str">
        <f t="shared" si="242"/>
        <v>Blank</v>
      </c>
      <c r="U1453" s="89"/>
      <c r="V1453" s="216" t="str">
        <f>IF(D1453=0,"Blank",P1453*'3 Model Input'!E$50)</f>
        <v>Blank</v>
      </c>
      <c r="W1453" s="197" t="str">
        <f t="shared" si="243"/>
        <v>Blank</v>
      </c>
      <c r="X1453" s="197" t="str">
        <f t="shared" si="244"/>
        <v>Blank</v>
      </c>
      <c r="Y1453" s="197" t="str">
        <f t="shared" si="245"/>
        <v>Blank</v>
      </c>
      <c r="Z1453" s="197" t="str">
        <f t="shared" si="246"/>
        <v>Blank</v>
      </c>
      <c r="AA1453" s="223" t="str" cm="1">
        <f t="array" ref="AA1453">_xlfn.IFS(ISTEXT('3 Model Input'!F$70),"Missing",ISTEXT('3 Model Input'!I$70),"Missing",ISNUMBER('3 Model Input'!K$70),'3 Model Input'!K$70*P1453)</f>
        <v>Missing</v>
      </c>
      <c r="AB1453" s="89"/>
      <c r="AC1453" s="227" t="str" cm="1">
        <f t="array" ref="AC1453">IF(D1453=0,"Blank",_xlfn.IFS('3 Model Input'!E$61=1,(V1453*G1453)/T1453,'3 Model Input'!E$61=2,(W1453*G1453)/T1453,'3 Model Input'!E$61=3,(X1453*G1453)/T1453,'3 Model Input'!E$61=4,(Y1453*G1453)/T1453,'3 Model Input'!E$61=5,(Z1453*G1453)/T1453, ISTEXT('3 Model Input'!E$61),"Missing",'3 Model Input'!E$61=6,(AA1453*G1453)/T1453))</f>
        <v>Blank</v>
      </c>
      <c r="AD1453" s="202" t="str">
        <f t="shared" si="247"/>
        <v>Blank</v>
      </c>
      <c r="AE1453" s="202" t="str">
        <f t="shared" si="248"/>
        <v>Blank</v>
      </c>
      <c r="AF1453" s="217" t="str">
        <f t="shared" si="249"/>
        <v>Blank</v>
      </c>
      <c r="AG1453" s="9" t="str" cm="1">
        <f t="array" ref="AG1453">_xlfn.IFS(ISNUMBER(AC1453), "", ISNUMBER(SEARCH("Blank", AC1453)), "", ISERROR(AC1453), "Bad input on tab 3")</f>
        <v/>
      </c>
    </row>
    <row r="1454" spans="2:33" ht="15" customHeight="1" x14ac:dyDescent="0.75">
      <c r="B1454" s="205" t="str">
        <f>'5 Driver Data'!B1454</f>
        <v>1446</v>
      </c>
      <c r="C1454" s="193">
        <f>'5 Driver Data'!C1454</f>
        <v>0</v>
      </c>
      <c r="D1454" s="192">
        <f>'5 Driver Data'!D1454</f>
        <v>0</v>
      </c>
      <c r="E1454" s="191">
        <f>'5 Driver Data'!E1454</f>
        <v>0</v>
      </c>
      <c r="F1454" s="191">
        <f>'5 Driver Data'!F1454</f>
        <v>0</v>
      </c>
      <c r="G1454" s="191">
        <f>'5 Driver Data'!G1454</f>
        <v>0</v>
      </c>
      <c r="H1454" s="191">
        <f>'5 Driver Data'!H1454</f>
        <v>0</v>
      </c>
      <c r="I1454" s="191">
        <f>'5 Driver Data'!I1454</f>
        <v>0</v>
      </c>
      <c r="J1454" s="191">
        <f>'5 Driver Data'!J1454</f>
        <v>0</v>
      </c>
      <c r="K1454" s="206">
        <f>'5 Driver Data'!K1454</f>
        <v>0</v>
      </c>
      <c r="L1454" s="1"/>
      <c r="M1454" s="216" t="str">
        <f>IF(D1454=0,"Blank",'3 Model Input'!E$44*'3 Model Input'!E$45)</f>
        <v>Blank</v>
      </c>
      <c r="N1454" s="197" t="str">
        <f t="shared" ref="N1454:N1517" si="250">IF(D1454=0,"Blank",H1454*I1454*52)</f>
        <v>Blank</v>
      </c>
      <c r="O1454" s="197" t="str">
        <f>IF(D1454=0,"Blank",'3 Model Input'!E$49*(1-'3 Model Input'!E$51))</f>
        <v>Blank</v>
      </c>
      <c r="P1454" s="197" t="str">
        <f t="shared" ref="P1454:P1517" si="251">IF(D1454=0,"Blank",SUM(N1454:O1454))</f>
        <v>Blank</v>
      </c>
      <c r="Q1454" s="197" t="str">
        <f>IF(D1454=0,"Blank",IF(D1454="BEV",E1454*(1-'3 Model Input'!E$54), E1454))</f>
        <v>Blank</v>
      </c>
      <c r="R1454" s="198" t="str">
        <f>IF(D1454=0,"Blank",IF(D1454="PHEV",F1454/G1454,F1454*(1-'3 Model Input'!E$54)/G1454))</f>
        <v>Blank</v>
      </c>
      <c r="S1454" s="198" t="str">
        <f>IF(D1454=0,"Blank",IF(D1454="PHEV",MIN(M1454,E1454),MIN(M1454,(E1454*(1-'3 Model Input'!E$54)))))</f>
        <v>Blank</v>
      </c>
      <c r="T1454" s="217" t="str">
        <f t="shared" ref="T1454:T1517" si="252">IF(D1454=0,"Blank",MIN(R1454,(S1454/E1454*F1454)))</f>
        <v>Blank</v>
      </c>
      <c r="U1454" s="89"/>
      <c r="V1454" s="216" t="str">
        <f>IF(D1454=0,"Blank",P1454*'3 Model Input'!E$50)</f>
        <v>Blank</v>
      </c>
      <c r="W1454" s="197" t="str">
        <f t="shared" ref="W1454:W1517" si="253">IF(D1454=0,"Blank",V1454*(1-J1454))</f>
        <v>Blank</v>
      </c>
      <c r="X1454" s="197" t="str">
        <f t="shared" ref="X1454:X1517" si="254">P1454</f>
        <v>Blank</v>
      </c>
      <c r="Y1454" s="197" t="str">
        <f t="shared" ref="Y1454:Y1517" si="255">IF(D1454=0,"Blank",P1454*(1-J1454))</f>
        <v>Blank</v>
      </c>
      <c r="Z1454" s="197" t="str">
        <f t="shared" ref="Z1454:Z1517" si="256">IF(D1454=0,"Blank",N1454*K1454)</f>
        <v>Blank</v>
      </c>
      <c r="AA1454" s="223" t="str" cm="1">
        <f t="array" ref="AA1454">_xlfn.IFS(ISTEXT('3 Model Input'!F$70),"Missing",ISTEXT('3 Model Input'!I$70),"Missing",ISNUMBER('3 Model Input'!K$70),'3 Model Input'!K$70*P1454)</f>
        <v>Missing</v>
      </c>
      <c r="AB1454" s="89"/>
      <c r="AC1454" s="227" t="str" cm="1">
        <f t="array" ref="AC1454">IF(D1454=0,"Blank",_xlfn.IFS('3 Model Input'!E$61=1,(V1454*G1454)/T1454,'3 Model Input'!E$61=2,(W1454*G1454)/T1454,'3 Model Input'!E$61=3,(X1454*G1454)/T1454,'3 Model Input'!E$61=4,(Y1454*G1454)/T1454,'3 Model Input'!E$61=5,(Z1454*G1454)/T1454, ISTEXT('3 Model Input'!E$61),"Missing",'3 Model Input'!E$61=6,(AA1454*G1454)/T1454))</f>
        <v>Blank</v>
      </c>
      <c r="AD1454" s="202" t="str">
        <f t="shared" ref="AD1454:AD1517" si="257">IF(D1454=0,"Blank",MIN(SUM(AC1454/52/H1454),1))</f>
        <v>Blank</v>
      </c>
      <c r="AE1454" s="202" t="str">
        <f t="shared" ref="AE1454:AE1517" si="258">IF(D1454=0,"Blank",AD1454*H1454)</f>
        <v>Blank</v>
      </c>
      <c r="AF1454" s="217" t="str">
        <f t="shared" ref="AF1454:AF1517" si="259">IF(D1454=0,"Blank",AC1454*S1454)</f>
        <v>Blank</v>
      </c>
      <c r="AG1454" s="9" t="str" cm="1">
        <f t="array" ref="AG1454">_xlfn.IFS(ISNUMBER(AC1454), "", ISNUMBER(SEARCH("Blank", AC1454)), "", ISERROR(AC1454), "Bad input on tab 3")</f>
        <v/>
      </c>
    </row>
    <row r="1455" spans="2:33" ht="15" customHeight="1" x14ac:dyDescent="0.75">
      <c r="B1455" s="205" t="str">
        <f>'5 Driver Data'!B1455</f>
        <v>1447</v>
      </c>
      <c r="C1455" s="193">
        <f>'5 Driver Data'!C1455</f>
        <v>0</v>
      </c>
      <c r="D1455" s="192">
        <f>'5 Driver Data'!D1455</f>
        <v>0</v>
      </c>
      <c r="E1455" s="191">
        <f>'5 Driver Data'!E1455</f>
        <v>0</v>
      </c>
      <c r="F1455" s="191">
        <f>'5 Driver Data'!F1455</f>
        <v>0</v>
      </c>
      <c r="G1455" s="191">
        <f>'5 Driver Data'!G1455</f>
        <v>0</v>
      </c>
      <c r="H1455" s="191">
        <f>'5 Driver Data'!H1455</f>
        <v>0</v>
      </c>
      <c r="I1455" s="191">
        <f>'5 Driver Data'!I1455</f>
        <v>0</v>
      </c>
      <c r="J1455" s="191">
        <f>'5 Driver Data'!J1455</f>
        <v>0</v>
      </c>
      <c r="K1455" s="206">
        <f>'5 Driver Data'!K1455</f>
        <v>0</v>
      </c>
      <c r="L1455" s="1"/>
      <c r="M1455" s="216" t="str">
        <f>IF(D1455=0,"Blank",'3 Model Input'!E$44*'3 Model Input'!E$45)</f>
        <v>Blank</v>
      </c>
      <c r="N1455" s="197" t="str">
        <f t="shared" si="250"/>
        <v>Blank</v>
      </c>
      <c r="O1455" s="197" t="str">
        <f>IF(D1455=0,"Blank",'3 Model Input'!E$49*(1-'3 Model Input'!E$51))</f>
        <v>Blank</v>
      </c>
      <c r="P1455" s="197" t="str">
        <f t="shared" si="251"/>
        <v>Blank</v>
      </c>
      <c r="Q1455" s="197" t="str">
        <f>IF(D1455=0,"Blank",IF(D1455="BEV",E1455*(1-'3 Model Input'!E$54), E1455))</f>
        <v>Blank</v>
      </c>
      <c r="R1455" s="198" t="str">
        <f>IF(D1455=0,"Blank",IF(D1455="PHEV",F1455/G1455,F1455*(1-'3 Model Input'!E$54)/G1455))</f>
        <v>Blank</v>
      </c>
      <c r="S1455" s="198" t="str">
        <f>IF(D1455=0,"Blank",IF(D1455="PHEV",MIN(M1455,E1455),MIN(M1455,(E1455*(1-'3 Model Input'!E$54)))))</f>
        <v>Blank</v>
      </c>
      <c r="T1455" s="217" t="str">
        <f t="shared" si="252"/>
        <v>Blank</v>
      </c>
      <c r="U1455" s="89"/>
      <c r="V1455" s="216" t="str">
        <f>IF(D1455=0,"Blank",P1455*'3 Model Input'!E$50)</f>
        <v>Blank</v>
      </c>
      <c r="W1455" s="197" t="str">
        <f t="shared" si="253"/>
        <v>Blank</v>
      </c>
      <c r="X1455" s="197" t="str">
        <f t="shared" si="254"/>
        <v>Blank</v>
      </c>
      <c r="Y1455" s="197" t="str">
        <f t="shared" si="255"/>
        <v>Blank</v>
      </c>
      <c r="Z1455" s="197" t="str">
        <f t="shared" si="256"/>
        <v>Blank</v>
      </c>
      <c r="AA1455" s="223" t="str" cm="1">
        <f t="array" ref="AA1455">_xlfn.IFS(ISTEXT('3 Model Input'!F$70),"Missing",ISTEXT('3 Model Input'!I$70),"Missing",ISNUMBER('3 Model Input'!K$70),'3 Model Input'!K$70*P1455)</f>
        <v>Missing</v>
      </c>
      <c r="AB1455" s="89"/>
      <c r="AC1455" s="227" t="str" cm="1">
        <f t="array" ref="AC1455">IF(D1455=0,"Blank",_xlfn.IFS('3 Model Input'!E$61=1,(V1455*G1455)/T1455,'3 Model Input'!E$61=2,(W1455*G1455)/T1455,'3 Model Input'!E$61=3,(X1455*G1455)/T1455,'3 Model Input'!E$61=4,(Y1455*G1455)/T1455,'3 Model Input'!E$61=5,(Z1455*G1455)/T1455, ISTEXT('3 Model Input'!E$61),"Missing",'3 Model Input'!E$61=6,(AA1455*G1455)/T1455))</f>
        <v>Blank</v>
      </c>
      <c r="AD1455" s="202" t="str">
        <f t="shared" si="257"/>
        <v>Blank</v>
      </c>
      <c r="AE1455" s="202" t="str">
        <f t="shared" si="258"/>
        <v>Blank</v>
      </c>
      <c r="AF1455" s="217" t="str">
        <f t="shared" si="259"/>
        <v>Blank</v>
      </c>
      <c r="AG1455" s="9" t="str" cm="1">
        <f t="array" ref="AG1455">_xlfn.IFS(ISNUMBER(AC1455), "", ISNUMBER(SEARCH("Blank", AC1455)), "", ISERROR(AC1455), "Bad input on tab 3")</f>
        <v/>
      </c>
    </row>
    <row r="1456" spans="2:33" ht="15" customHeight="1" x14ac:dyDescent="0.75">
      <c r="B1456" s="205" t="str">
        <f>'5 Driver Data'!B1456</f>
        <v>1448</v>
      </c>
      <c r="C1456" s="193">
        <f>'5 Driver Data'!C1456</f>
        <v>0</v>
      </c>
      <c r="D1456" s="192">
        <f>'5 Driver Data'!D1456</f>
        <v>0</v>
      </c>
      <c r="E1456" s="191">
        <f>'5 Driver Data'!E1456</f>
        <v>0</v>
      </c>
      <c r="F1456" s="191">
        <f>'5 Driver Data'!F1456</f>
        <v>0</v>
      </c>
      <c r="G1456" s="191">
        <f>'5 Driver Data'!G1456</f>
        <v>0</v>
      </c>
      <c r="H1456" s="191">
        <f>'5 Driver Data'!H1456</f>
        <v>0</v>
      </c>
      <c r="I1456" s="191">
        <f>'5 Driver Data'!I1456</f>
        <v>0</v>
      </c>
      <c r="J1456" s="191">
        <f>'5 Driver Data'!J1456</f>
        <v>0</v>
      </c>
      <c r="K1456" s="206">
        <f>'5 Driver Data'!K1456</f>
        <v>0</v>
      </c>
      <c r="L1456" s="1"/>
      <c r="M1456" s="216" t="str">
        <f>IF(D1456=0,"Blank",'3 Model Input'!E$44*'3 Model Input'!E$45)</f>
        <v>Blank</v>
      </c>
      <c r="N1456" s="197" t="str">
        <f t="shared" si="250"/>
        <v>Blank</v>
      </c>
      <c r="O1456" s="197" t="str">
        <f>IF(D1456=0,"Blank",'3 Model Input'!E$49*(1-'3 Model Input'!E$51))</f>
        <v>Blank</v>
      </c>
      <c r="P1456" s="197" t="str">
        <f t="shared" si="251"/>
        <v>Blank</v>
      </c>
      <c r="Q1456" s="197" t="str">
        <f>IF(D1456=0,"Blank",IF(D1456="BEV",E1456*(1-'3 Model Input'!E$54), E1456))</f>
        <v>Blank</v>
      </c>
      <c r="R1456" s="198" t="str">
        <f>IF(D1456=0,"Blank",IF(D1456="PHEV",F1456/G1456,F1456*(1-'3 Model Input'!E$54)/G1456))</f>
        <v>Blank</v>
      </c>
      <c r="S1456" s="198" t="str">
        <f>IF(D1456=0,"Blank",IF(D1456="PHEV",MIN(M1456,E1456),MIN(M1456,(E1456*(1-'3 Model Input'!E$54)))))</f>
        <v>Blank</v>
      </c>
      <c r="T1456" s="217" t="str">
        <f t="shared" si="252"/>
        <v>Blank</v>
      </c>
      <c r="U1456" s="89"/>
      <c r="V1456" s="216" t="str">
        <f>IF(D1456=0,"Blank",P1456*'3 Model Input'!E$50)</f>
        <v>Blank</v>
      </c>
      <c r="W1456" s="197" t="str">
        <f t="shared" si="253"/>
        <v>Blank</v>
      </c>
      <c r="X1456" s="197" t="str">
        <f t="shared" si="254"/>
        <v>Blank</v>
      </c>
      <c r="Y1456" s="197" t="str">
        <f t="shared" si="255"/>
        <v>Blank</v>
      </c>
      <c r="Z1456" s="197" t="str">
        <f t="shared" si="256"/>
        <v>Blank</v>
      </c>
      <c r="AA1456" s="223" t="str" cm="1">
        <f t="array" ref="AA1456">_xlfn.IFS(ISTEXT('3 Model Input'!F$70),"Missing",ISTEXT('3 Model Input'!I$70),"Missing",ISNUMBER('3 Model Input'!K$70),'3 Model Input'!K$70*P1456)</f>
        <v>Missing</v>
      </c>
      <c r="AB1456" s="89"/>
      <c r="AC1456" s="227" t="str" cm="1">
        <f t="array" ref="AC1456">IF(D1456=0,"Blank",_xlfn.IFS('3 Model Input'!E$61=1,(V1456*G1456)/T1456,'3 Model Input'!E$61=2,(W1456*G1456)/T1456,'3 Model Input'!E$61=3,(X1456*G1456)/T1456,'3 Model Input'!E$61=4,(Y1456*G1456)/T1456,'3 Model Input'!E$61=5,(Z1456*G1456)/T1456, ISTEXT('3 Model Input'!E$61),"Missing",'3 Model Input'!E$61=6,(AA1456*G1456)/T1456))</f>
        <v>Blank</v>
      </c>
      <c r="AD1456" s="202" t="str">
        <f t="shared" si="257"/>
        <v>Blank</v>
      </c>
      <c r="AE1456" s="202" t="str">
        <f t="shared" si="258"/>
        <v>Blank</v>
      </c>
      <c r="AF1456" s="217" t="str">
        <f t="shared" si="259"/>
        <v>Blank</v>
      </c>
      <c r="AG1456" s="9" t="str" cm="1">
        <f t="array" ref="AG1456">_xlfn.IFS(ISNUMBER(AC1456), "", ISNUMBER(SEARCH("Blank", AC1456)), "", ISERROR(AC1456), "Bad input on tab 3")</f>
        <v/>
      </c>
    </row>
    <row r="1457" spans="2:33" ht="15" customHeight="1" x14ac:dyDescent="0.75">
      <c r="B1457" s="205" t="str">
        <f>'5 Driver Data'!B1457</f>
        <v>1449</v>
      </c>
      <c r="C1457" s="193">
        <f>'5 Driver Data'!C1457</f>
        <v>0</v>
      </c>
      <c r="D1457" s="192">
        <f>'5 Driver Data'!D1457</f>
        <v>0</v>
      </c>
      <c r="E1457" s="191">
        <f>'5 Driver Data'!E1457</f>
        <v>0</v>
      </c>
      <c r="F1457" s="191">
        <f>'5 Driver Data'!F1457</f>
        <v>0</v>
      </c>
      <c r="G1457" s="191">
        <f>'5 Driver Data'!G1457</f>
        <v>0</v>
      </c>
      <c r="H1457" s="191">
        <f>'5 Driver Data'!H1457</f>
        <v>0</v>
      </c>
      <c r="I1457" s="191">
        <f>'5 Driver Data'!I1457</f>
        <v>0</v>
      </c>
      <c r="J1457" s="191">
        <f>'5 Driver Data'!J1457</f>
        <v>0</v>
      </c>
      <c r="K1457" s="206">
        <f>'5 Driver Data'!K1457</f>
        <v>0</v>
      </c>
      <c r="L1457" s="1"/>
      <c r="M1457" s="216" t="str">
        <f>IF(D1457=0,"Blank",'3 Model Input'!E$44*'3 Model Input'!E$45)</f>
        <v>Blank</v>
      </c>
      <c r="N1457" s="197" t="str">
        <f t="shared" si="250"/>
        <v>Blank</v>
      </c>
      <c r="O1457" s="197" t="str">
        <f>IF(D1457=0,"Blank",'3 Model Input'!E$49*(1-'3 Model Input'!E$51))</f>
        <v>Blank</v>
      </c>
      <c r="P1457" s="197" t="str">
        <f t="shared" si="251"/>
        <v>Blank</v>
      </c>
      <c r="Q1457" s="197" t="str">
        <f>IF(D1457=0,"Blank",IF(D1457="BEV",E1457*(1-'3 Model Input'!E$54), E1457))</f>
        <v>Blank</v>
      </c>
      <c r="R1457" s="198" t="str">
        <f>IF(D1457=0,"Blank",IF(D1457="PHEV",F1457/G1457,F1457*(1-'3 Model Input'!E$54)/G1457))</f>
        <v>Blank</v>
      </c>
      <c r="S1457" s="198" t="str">
        <f>IF(D1457=0,"Blank",IF(D1457="PHEV",MIN(M1457,E1457),MIN(M1457,(E1457*(1-'3 Model Input'!E$54)))))</f>
        <v>Blank</v>
      </c>
      <c r="T1457" s="217" t="str">
        <f t="shared" si="252"/>
        <v>Blank</v>
      </c>
      <c r="U1457" s="89"/>
      <c r="V1457" s="216" t="str">
        <f>IF(D1457=0,"Blank",P1457*'3 Model Input'!E$50)</f>
        <v>Blank</v>
      </c>
      <c r="W1457" s="197" t="str">
        <f t="shared" si="253"/>
        <v>Blank</v>
      </c>
      <c r="X1457" s="197" t="str">
        <f t="shared" si="254"/>
        <v>Blank</v>
      </c>
      <c r="Y1457" s="197" t="str">
        <f t="shared" si="255"/>
        <v>Blank</v>
      </c>
      <c r="Z1457" s="197" t="str">
        <f t="shared" si="256"/>
        <v>Blank</v>
      </c>
      <c r="AA1457" s="223" t="str" cm="1">
        <f t="array" ref="AA1457">_xlfn.IFS(ISTEXT('3 Model Input'!F$70),"Missing",ISTEXT('3 Model Input'!I$70),"Missing",ISNUMBER('3 Model Input'!K$70),'3 Model Input'!K$70*P1457)</f>
        <v>Missing</v>
      </c>
      <c r="AB1457" s="89"/>
      <c r="AC1457" s="227" t="str" cm="1">
        <f t="array" ref="AC1457">IF(D1457=0,"Blank",_xlfn.IFS('3 Model Input'!E$61=1,(V1457*G1457)/T1457,'3 Model Input'!E$61=2,(W1457*G1457)/T1457,'3 Model Input'!E$61=3,(X1457*G1457)/T1457,'3 Model Input'!E$61=4,(Y1457*G1457)/T1457,'3 Model Input'!E$61=5,(Z1457*G1457)/T1457, ISTEXT('3 Model Input'!E$61),"Missing",'3 Model Input'!E$61=6,(AA1457*G1457)/T1457))</f>
        <v>Blank</v>
      </c>
      <c r="AD1457" s="202" t="str">
        <f t="shared" si="257"/>
        <v>Blank</v>
      </c>
      <c r="AE1457" s="202" t="str">
        <f t="shared" si="258"/>
        <v>Blank</v>
      </c>
      <c r="AF1457" s="217" t="str">
        <f t="shared" si="259"/>
        <v>Blank</v>
      </c>
      <c r="AG1457" s="9" t="str" cm="1">
        <f t="array" ref="AG1457">_xlfn.IFS(ISNUMBER(AC1457), "", ISNUMBER(SEARCH("Blank", AC1457)), "", ISERROR(AC1457), "Bad input on tab 3")</f>
        <v/>
      </c>
    </row>
    <row r="1458" spans="2:33" ht="15" customHeight="1" x14ac:dyDescent="0.75">
      <c r="B1458" s="205" t="str">
        <f>'5 Driver Data'!B1458</f>
        <v>1450</v>
      </c>
      <c r="C1458" s="193">
        <f>'5 Driver Data'!C1458</f>
        <v>0</v>
      </c>
      <c r="D1458" s="192">
        <f>'5 Driver Data'!D1458</f>
        <v>0</v>
      </c>
      <c r="E1458" s="191">
        <f>'5 Driver Data'!E1458</f>
        <v>0</v>
      </c>
      <c r="F1458" s="191">
        <f>'5 Driver Data'!F1458</f>
        <v>0</v>
      </c>
      <c r="G1458" s="191">
        <f>'5 Driver Data'!G1458</f>
        <v>0</v>
      </c>
      <c r="H1458" s="191">
        <f>'5 Driver Data'!H1458</f>
        <v>0</v>
      </c>
      <c r="I1458" s="191">
        <f>'5 Driver Data'!I1458</f>
        <v>0</v>
      </c>
      <c r="J1458" s="191">
        <f>'5 Driver Data'!J1458</f>
        <v>0</v>
      </c>
      <c r="K1458" s="206">
        <f>'5 Driver Data'!K1458</f>
        <v>0</v>
      </c>
      <c r="L1458" s="1"/>
      <c r="M1458" s="216" t="str">
        <f>IF(D1458=0,"Blank",'3 Model Input'!E$44*'3 Model Input'!E$45)</f>
        <v>Blank</v>
      </c>
      <c r="N1458" s="197" t="str">
        <f t="shared" si="250"/>
        <v>Blank</v>
      </c>
      <c r="O1458" s="197" t="str">
        <f>IF(D1458=0,"Blank",'3 Model Input'!E$49*(1-'3 Model Input'!E$51))</f>
        <v>Blank</v>
      </c>
      <c r="P1458" s="197" t="str">
        <f t="shared" si="251"/>
        <v>Blank</v>
      </c>
      <c r="Q1458" s="197" t="str">
        <f>IF(D1458=0,"Blank",IF(D1458="BEV",E1458*(1-'3 Model Input'!E$54), E1458))</f>
        <v>Blank</v>
      </c>
      <c r="R1458" s="198" t="str">
        <f>IF(D1458=0,"Blank",IF(D1458="PHEV",F1458/G1458,F1458*(1-'3 Model Input'!E$54)/G1458))</f>
        <v>Blank</v>
      </c>
      <c r="S1458" s="198" t="str">
        <f>IF(D1458=0,"Blank",IF(D1458="PHEV",MIN(M1458,E1458),MIN(M1458,(E1458*(1-'3 Model Input'!E$54)))))</f>
        <v>Blank</v>
      </c>
      <c r="T1458" s="217" t="str">
        <f t="shared" si="252"/>
        <v>Blank</v>
      </c>
      <c r="U1458" s="89"/>
      <c r="V1458" s="216" t="str">
        <f>IF(D1458=0,"Blank",P1458*'3 Model Input'!E$50)</f>
        <v>Blank</v>
      </c>
      <c r="W1458" s="197" t="str">
        <f t="shared" si="253"/>
        <v>Blank</v>
      </c>
      <c r="X1458" s="197" t="str">
        <f t="shared" si="254"/>
        <v>Blank</v>
      </c>
      <c r="Y1458" s="197" t="str">
        <f t="shared" si="255"/>
        <v>Blank</v>
      </c>
      <c r="Z1458" s="197" t="str">
        <f t="shared" si="256"/>
        <v>Blank</v>
      </c>
      <c r="AA1458" s="223" t="str" cm="1">
        <f t="array" ref="AA1458">_xlfn.IFS(ISTEXT('3 Model Input'!F$70),"Missing",ISTEXT('3 Model Input'!I$70),"Missing",ISNUMBER('3 Model Input'!K$70),'3 Model Input'!K$70*P1458)</f>
        <v>Missing</v>
      </c>
      <c r="AB1458" s="89"/>
      <c r="AC1458" s="227" t="str" cm="1">
        <f t="array" ref="AC1458">IF(D1458=0,"Blank",_xlfn.IFS('3 Model Input'!E$61=1,(V1458*G1458)/T1458,'3 Model Input'!E$61=2,(W1458*G1458)/T1458,'3 Model Input'!E$61=3,(X1458*G1458)/T1458,'3 Model Input'!E$61=4,(Y1458*G1458)/T1458,'3 Model Input'!E$61=5,(Z1458*G1458)/T1458, ISTEXT('3 Model Input'!E$61),"Missing",'3 Model Input'!E$61=6,(AA1458*G1458)/T1458))</f>
        <v>Blank</v>
      </c>
      <c r="AD1458" s="202" t="str">
        <f t="shared" si="257"/>
        <v>Blank</v>
      </c>
      <c r="AE1458" s="202" t="str">
        <f t="shared" si="258"/>
        <v>Blank</v>
      </c>
      <c r="AF1458" s="217" t="str">
        <f t="shared" si="259"/>
        <v>Blank</v>
      </c>
      <c r="AG1458" s="9" t="str" cm="1">
        <f t="array" ref="AG1458">_xlfn.IFS(ISNUMBER(AC1458), "", ISNUMBER(SEARCH("Blank", AC1458)), "", ISERROR(AC1458), "Bad input on tab 3")</f>
        <v/>
      </c>
    </row>
    <row r="1459" spans="2:33" ht="15" customHeight="1" x14ac:dyDescent="0.75">
      <c r="B1459" s="205" t="str">
        <f>'5 Driver Data'!B1459</f>
        <v>1451</v>
      </c>
      <c r="C1459" s="193">
        <f>'5 Driver Data'!C1459</f>
        <v>0</v>
      </c>
      <c r="D1459" s="192">
        <f>'5 Driver Data'!D1459</f>
        <v>0</v>
      </c>
      <c r="E1459" s="191">
        <f>'5 Driver Data'!E1459</f>
        <v>0</v>
      </c>
      <c r="F1459" s="191">
        <f>'5 Driver Data'!F1459</f>
        <v>0</v>
      </c>
      <c r="G1459" s="191">
        <f>'5 Driver Data'!G1459</f>
        <v>0</v>
      </c>
      <c r="H1459" s="191">
        <f>'5 Driver Data'!H1459</f>
        <v>0</v>
      </c>
      <c r="I1459" s="191">
        <f>'5 Driver Data'!I1459</f>
        <v>0</v>
      </c>
      <c r="J1459" s="191">
        <f>'5 Driver Data'!J1459</f>
        <v>0</v>
      </c>
      <c r="K1459" s="206">
        <f>'5 Driver Data'!K1459</f>
        <v>0</v>
      </c>
      <c r="L1459" s="1"/>
      <c r="M1459" s="216" t="str">
        <f>IF(D1459=0,"Blank",'3 Model Input'!E$44*'3 Model Input'!E$45)</f>
        <v>Blank</v>
      </c>
      <c r="N1459" s="197" t="str">
        <f t="shared" si="250"/>
        <v>Blank</v>
      </c>
      <c r="O1459" s="197" t="str">
        <f>IF(D1459=0,"Blank",'3 Model Input'!E$49*(1-'3 Model Input'!E$51))</f>
        <v>Blank</v>
      </c>
      <c r="P1459" s="197" t="str">
        <f t="shared" si="251"/>
        <v>Blank</v>
      </c>
      <c r="Q1459" s="197" t="str">
        <f>IF(D1459=0,"Blank",IF(D1459="BEV",E1459*(1-'3 Model Input'!E$54), E1459))</f>
        <v>Blank</v>
      </c>
      <c r="R1459" s="198" t="str">
        <f>IF(D1459=0,"Blank",IF(D1459="PHEV",F1459/G1459,F1459*(1-'3 Model Input'!E$54)/G1459))</f>
        <v>Blank</v>
      </c>
      <c r="S1459" s="198" t="str">
        <f>IF(D1459=0,"Blank",IF(D1459="PHEV",MIN(M1459,E1459),MIN(M1459,(E1459*(1-'3 Model Input'!E$54)))))</f>
        <v>Blank</v>
      </c>
      <c r="T1459" s="217" t="str">
        <f t="shared" si="252"/>
        <v>Blank</v>
      </c>
      <c r="U1459" s="89"/>
      <c r="V1459" s="216" t="str">
        <f>IF(D1459=0,"Blank",P1459*'3 Model Input'!E$50)</f>
        <v>Blank</v>
      </c>
      <c r="W1459" s="197" t="str">
        <f t="shared" si="253"/>
        <v>Blank</v>
      </c>
      <c r="X1459" s="197" t="str">
        <f t="shared" si="254"/>
        <v>Blank</v>
      </c>
      <c r="Y1459" s="197" t="str">
        <f t="shared" si="255"/>
        <v>Blank</v>
      </c>
      <c r="Z1459" s="197" t="str">
        <f t="shared" si="256"/>
        <v>Blank</v>
      </c>
      <c r="AA1459" s="223" t="str" cm="1">
        <f t="array" ref="AA1459">_xlfn.IFS(ISTEXT('3 Model Input'!F$70),"Missing",ISTEXT('3 Model Input'!I$70),"Missing",ISNUMBER('3 Model Input'!K$70),'3 Model Input'!K$70*P1459)</f>
        <v>Missing</v>
      </c>
      <c r="AB1459" s="89"/>
      <c r="AC1459" s="227" t="str" cm="1">
        <f t="array" ref="AC1459">IF(D1459=0,"Blank",_xlfn.IFS('3 Model Input'!E$61=1,(V1459*G1459)/T1459,'3 Model Input'!E$61=2,(W1459*G1459)/T1459,'3 Model Input'!E$61=3,(X1459*G1459)/T1459,'3 Model Input'!E$61=4,(Y1459*G1459)/T1459,'3 Model Input'!E$61=5,(Z1459*G1459)/T1459, ISTEXT('3 Model Input'!E$61),"Missing",'3 Model Input'!E$61=6,(AA1459*G1459)/T1459))</f>
        <v>Blank</v>
      </c>
      <c r="AD1459" s="202" t="str">
        <f t="shared" si="257"/>
        <v>Blank</v>
      </c>
      <c r="AE1459" s="202" t="str">
        <f t="shared" si="258"/>
        <v>Blank</v>
      </c>
      <c r="AF1459" s="217" t="str">
        <f t="shared" si="259"/>
        <v>Blank</v>
      </c>
      <c r="AG1459" s="9" t="str" cm="1">
        <f t="array" ref="AG1459">_xlfn.IFS(ISNUMBER(AC1459), "", ISNUMBER(SEARCH("Blank", AC1459)), "", ISERROR(AC1459), "Bad input on tab 3")</f>
        <v/>
      </c>
    </row>
    <row r="1460" spans="2:33" ht="15" customHeight="1" x14ac:dyDescent="0.75">
      <c r="B1460" s="205" t="str">
        <f>'5 Driver Data'!B1460</f>
        <v>1452</v>
      </c>
      <c r="C1460" s="193">
        <f>'5 Driver Data'!C1460</f>
        <v>0</v>
      </c>
      <c r="D1460" s="192">
        <f>'5 Driver Data'!D1460</f>
        <v>0</v>
      </c>
      <c r="E1460" s="191">
        <f>'5 Driver Data'!E1460</f>
        <v>0</v>
      </c>
      <c r="F1460" s="191">
        <f>'5 Driver Data'!F1460</f>
        <v>0</v>
      </c>
      <c r="G1460" s="191">
        <f>'5 Driver Data'!G1460</f>
        <v>0</v>
      </c>
      <c r="H1460" s="191">
        <f>'5 Driver Data'!H1460</f>
        <v>0</v>
      </c>
      <c r="I1460" s="191">
        <f>'5 Driver Data'!I1460</f>
        <v>0</v>
      </c>
      <c r="J1460" s="191">
        <f>'5 Driver Data'!J1460</f>
        <v>0</v>
      </c>
      <c r="K1460" s="206">
        <f>'5 Driver Data'!K1460</f>
        <v>0</v>
      </c>
      <c r="L1460" s="1"/>
      <c r="M1460" s="216" t="str">
        <f>IF(D1460=0,"Blank",'3 Model Input'!E$44*'3 Model Input'!E$45)</f>
        <v>Blank</v>
      </c>
      <c r="N1460" s="197" t="str">
        <f t="shared" si="250"/>
        <v>Blank</v>
      </c>
      <c r="O1460" s="197" t="str">
        <f>IF(D1460=0,"Blank",'3 Model Input'!E$49*(1-'3 Model Input'!E$51))</f>
        <v>Blank</v>
      </c>
      <c r="P1460" s="197" t="str">
        <f t="shared" si="251"/>
        <v>Blank</v>
      </c>
      <c r="Q1460" s="197" t="str">
        <f>IF(D1460=0,"Blank",IF(D1460="BEV",E1460*(1-'3 Model Input'!E$54), E1460))</f>
        <v>Blank</v>
      </c>
      <c r="R1460" s="198" t="str">
        <f>IF(D1460=0,"Blank",IF(D1460="PHEV",F1460/G1460,F1460*(1-'3 Model Input'!E$54)/G1460))</f>
        <v>Blank</v>
      </c>
      <c r="S1460" s="198" t="str">
        <f>IF(D1460=0,"Blank",IF(D1460="PHEV",MIN(M1460,E1460),MIN(M1460,(E1460*(1-'3 Model Input'!E$54)))))</f>
        <v>Blank</v>
      </c>
      <c r="T1460" s="217" t="str">
        <f t="shared" si="252"/>
        <v>Blank</v>
      </c>
      <c r="U1460" s="89"/>
      <c r="V1460" s="216" t="str">
        <f>IF(D1460=0,"Blank",P1460*'3 Model Input'!E$50)</f>
        <v>Blank</v>
      </c>
      <c r="W1460" s="197" t="str">
        <f t="shared" si="253"/>
        <v>Blank</v>
      </c>
      <c r="X1460" s="197" t="str">
        <f t="shared" si="254"/>
        <v>Blank</v>
      </c>
      <c r="Y1460" s="197" t="str">
        <f t="shared" si="255"/>
        <v>Blank</v>
      </c>
      <c r="Z1460" s="197" t="str">
        <f t="shared" si="256"/>
        <v>Blank</v>
      </c>
      <c r="AA1460" s="223" t="str" cm="1">
        <f t="array" ref="AA1460">_xlfn.IFS(ISTEXT('3 Model Input'!F$70),"Missing",ISTEXT('3 Model Input'!I$70),"Missing",ISNUMBER('3 Model Input'!K$70),'3 Model Input'!K$70*P1460)</f>
        <v>Missing</v>
      </c>
      <c r="AB1460" s="89"/>
      <c r="AC1460" s="227" t="str" cm="1">
        <f t="array" ref="AC1460">IF(D1460=0,"Blank",_xlfn.IFS('3 Model Input'!E$61=1,(V1460*G1460)/T1460,'3 Model Input'!E$61=2,(W1460*G1460)/T1460,'3 Model Input'!E$61=3,(X1460*G1460)/T1460,'3 Model Input'!E$61=4,(Y1460*G1460)/T1460,'3 Model Input'!E$61=5,(Z1460*G1460)/T1460, ISTEXT('3 Model Input'!E$61),"Missing",'3 Model Input'!E$61=6,(AA1460*G1460)/T1460))</f>
        <v>Blank</v>
      </c>
      <c r="AD1460" s="202" t="str">
        <f t="shared" si="257"/>
        <v>Blank</v>
      </c>
      <c r="AE1460" s="202" t="str">
        <f t="shared" si="258"/>
        <v>Blank</v>
      </c>
      <c r="AF1460" s="217" t="str">
        <f t="shared" si="259"/>
        <v>Blank</v>
      </c>
      <c r="AG1460" s="9" t="str" cm="1">
        <f t="array" ref="AG1460">_xlfn.IFS(ISNUMBER(AC1460), "", ISNUMBER(SEARCH("Blank", AC1460)), "", ISERROR(AC1460), "Bad input on tab 3")</f>
        <v/>
      </c>
    </row>
    <row r="1461" spans="2:33" ht="15" customHeight="1" x14ac:dyDescent="0.75">
      <c r="B1461" s="205" t="str">
        <f>'5 Driver Data'!B1461</f>
        <v>1453</v>
      </c>
      <c r="C1461" s="193">
        <f>'5 Driver Data'!C1461</f>
        <v>0</v>
      </c>
      <c r="D1461" s="192">
        <f>'5 Driver Data'!D1461</f>
        <v>0</v>
      </c>
      <c r="E1461" s="191">
        <f>'5 Driver Data'!E1461</f>
        <v>0</v>
      </c>
      <c r="F1461" s="191">
        <f>'5 Driver Data'!F1461</f>
        <v>0</v>
      </c>
      <c r="G1461" s="191">
        <f>'5 Driver Data'!G1461</f>
        <v>0</v>
      </c>
      <c r="H1461" s="191">
        <f>'5 Driver Data'!H1461</f>
        <v>0</v>
      </c>
      <c r="I1461" s="191">
        <f>'5 Driver Data'!I1461</f>
        <v>0</v>
      </c>
      <c r="J1461" s="191">
        <f>'5 Driver Data'!J1461</f>
        <v>0</v>
      </c>
      <c r="K1461" s="206">
        <f>'5 Driver Data'!K1461</f>
        <v>0</v>
      </c>
      <c r="L1461" s="1"/>
      <c r="M1461" s="216" t="str">
        <f>IF(D1461=0,"Blank",'3 Model Input'!E$44*'3 Model Input'!E$45)</f>
        <v>Blank</v>
      </c>
      <c r="N1461" s="197" t="str">
        <f t="shared" si="250"/>
        <v>Blank</v>
      </c>
      <c r="O1461" s="197" t="str">
        <f>IF(D1461=0,"Blank",'3 Model Input'!E$49*(1-'3 Model Input'!E$51))</f>
        <v>Blank</v>
      </c>
      <c r="P1461" s="197" t="str">
        <f t="shared" si="251"/>
        <v>Blank</v>
      </c>
      <c r="Q1461" s="197" t="str">
        <f>IF(D1461=0,"Blank",IF(D1461="BEV",E1461*(1-'3 Model Input'!E$54), E1461))</f>
        <v>Blank</v>
      </c>
      <c r="R1461" s="198" t="str">
        <f>IF(D1461=0,"Blank",IF(D1461="PHEV",F1461/G1461,F1461*(1-'3 Model Input'!E$54)/G1461))</f>
        <v>Blank</v>
      </c>
      <c r="S1461" s="198" t="str">
        <f>IF(D1461=0,"Blank",IF(D1461="PHEV",MIN(M1461,E1461),MIN(M1461,(E1461*(1-'3 Model Input'!E$54)))))</f>
        <v>Blank</v>
      </c>
      <c r="T1461" s="217" t="str">
        <f t="shared" si="252"/>
        <v>Blank</v>
      </c>
      <c r="U1461" s="89"/>
      <c r="V1461" s="216" t="str">
        <f>IF(D1461=0,"Blank",P1461*'3 Model Input'!E$50)</f>
        <v>Blank</v>
      </c>
      <c r="W1461" s="197" t="str">
        <f t="shared" si="253"/>
        <v>Blank</v>
      </c>
      <c r="X1461" s="197" t="str">
        <f t="shared" si="254"/>
        <v>Blank</v>
      </c>
      <c r="Y1461" s="197" t="str">
        <f t="shared" si="255"/>
        <v>Blank</v>
      </c>
      <c r="Z1461" s="197" t="str">
        <f t="shared" si="256"/>
        <v>Blank</v>
      </c>
      <c r="AA1461" s="223" t="str" cm="1">
        <f t="array" ref="AA1461">_xlfn.IFS(ISTEXT('3 Model Input'!F$70),"Missing",ISTEXT('3 Model Input'!I$70),"Missing",ISNUMBER('3 Model Input'!K$70),'3 Model Input'!K$70*P1461)</f>
        <v>Missing</v>
      </c>
      <c r="AB1461" s="89"/>
      <c r="AC1461" s="227" t="str" cm="1">
        <f t="array" ref="AC1461">IF(D1461=0,"Blank",_xlfn.IFS('3 Model Input'!E$61=1,(V1461*G1461)/T1461,'3 Model Input'!E$61=2,(W1461*G1461)/T1461,'3 Model Input'!E$61=3,(X1461*G1461)/T1461,'3 Model Input'!E$61=4,(Y1461*G1461)/T1461,'3 Model Input'!E$61=5,(Z1461*G1461)/T1461, ISTEXT('3 Model Input'!E$61),"Missing",'3 Model Input'!E$61=6,(AA1461*G1461)/T1461))</f>
        <v>Blank</v>
      </c>
      <c r="AD1461" s="202" t="str">
        <f t="shared" si="257"/>
        <v>Blank</v>
      </c>
      <c r="AE1461" s="202" t="str">
        <f t="shared" si="258"/>
        <v>Blank</v>
      </c>
      <c r="AF1461" s="217" t="str">
        <f t="shared" si="259"/>
        <v>Blank</v>
      </c>
      <c r="AG1461" s="9" t="str" cm="1">
        <f t="array" ref="AG1461">_xlfn.IFS(ISNUMBER(AC1461), "", ISNUMBER(SEARCH("Blank", AC1461)), "", ISERROR(AC1461), "Bad input on tab 3")</f>
        <v/>
      </c>
    </row>
    <row r="1462" spans="2:33" ht="15" customHeight="1" x14ac:dyDescent="0.75">
      <c r="B1462" s="205" t="str">
        <f>'5 Driver Data'!B1462</f>
        <v>1454</v>
      </c>
      <c r="C1462" s="193">
        <f>'5 Driver Data'!C1462</f>
        <v>0</v>
      </c>
      <c r="D1462" s="192">
        <f>'5 Driver Data'!D1462</f>
        <v>0</v>
      </c>
      <c r="E1462" s="191">
        <f>'5 Driver Data'!E1462</f>
        <v>0</v>
      </c>
      <c r="F1462" s="191">
        <f>'5 Driver Data'!F1462</f>
        <v>0</v>
      </c>
      <c r="G1462" s="191">
        <f>'5 Driver Data'!G1462</f>
        <v>0</v>
      </c>
      <c r="H1462" s="191">
        <f>'5 Driver Data'!H1462</f>
        <v>0</v>
      </c>
      <c r="I1462" s="191">
        <f>'5 Driver Data'!I1462</f>
        <v>0</v>
      </c>
      <c r="J1462" s="191">
        <f>'5 Driver Data'!J1462</f>
        <v>0</v>
      </c>
      <c r="K1462" s="206">
        <f>'5 Driver Data'!K1462</f>
        <v>0</v>
      </c>
      <c r="L1462" s="1"/>
      <c r="M1462" s="216" t="str">
        <f>IF(D1462=0,"Blank",'3 Model Input'!E$44*'3 Model Input'!E$45)</f>
        <v>Blank</v>
      </c>
      <c r="N1462" s="197" t="str">
        <f t="shared" si="250"/>
        <v>Blank</v>
      </c>
      <c r="O1462" s="197" t="str">
        <f>IF(D1462=0,"Blank",'3 Model Input'!E$49*(1-'3 Model Input'!E$51))</f>
        <v>Blank</v>
      </c>
      <c r="P1462" s="197" t="str">
        <f t="shared" si="251"/>
        <v>Blank</v>
      </c>
      <c r="Q1462" s="197" t="str">
        <f>IF(D1462=0,"Blank",IF(D1462="BEV",E1462*(1-'3 Model Input'!E$54), E1462))</f>
        <v>Blank</v>
      </c>
      <c r="R1462" s="198" t="str">
        <f>IF(D1462=0,"Blank",IF(D1462="PHEV",F1462/G1462,F1462*(1-'3 Model Input'!E$54)/G1462))</f>
        <v>Blank</v>
      </c>
      <c r="S1462" s="198" t="str">
        <f>IF(D1462=0,"Blank",IF(D1462="PHEV",MIN(M1462,E1462),MIN(M1462,(E1462*(1-'3 Model Input'!E$54)))))</f>
        <v>Blank</v>
      </c>
      <c r="T1462" s="217" t="str">
        <f t="shared" si="252"/>
        <v>Blank</v>
      </c>
      <c r="U1462" s="89"/>
      <c r="V1462" s="216" t="str">
        <f>IF(D1462=0,"Blank",P1462*'3 Model Input'!E$50)</f>
        <v>Blank</v>
      </c>
      <c r="W1462" s="197" t="str">
        <f t="shared" si="253"/>
        <v>Blank</v>
      </c>
      <c r="X1462" s="197" t="str">
        <f t="shared" si="254"/>
        <v>Blank</v>
      </c>
      <c r="Y1462" s="197" t="str">
        <f t="shared" si="255"/>
        <v>Blank</v>
      </c>
      <c r="Z1462" s="197" t="str">
        <f t="shared" si="256"/>
        <v>Blank</v>
      </c>
      <c r="AA1462" s="223" t="str" cm="1">
        <f t="array" ref="AA1462">_xlfn.IFS(ISTEXT('3 Model Input'!F$70),"Missing",ISTEXT('3 Model Input'!I$70),"Missing",ISNUMBER('3 Model Input'!K$70),'3 Model Input'!K$70*P1462)</f>
        <v>Missing</v>
      </c>
      <c r="AB1462" s="89"/>
      <c r="AC1462" s="227" t="str" cm="1">
        <f t="array" ref="AC1462">IF(D1462=0,"Blank",_xlfn.IFS('3 Model Input'!E$61=1,(V1462*G1462)/T1462,'3 Model Input'!E$61=2,(W1462*G1462)/T1462,'3 Model Input'!E$61=3,(X1462*G1462)/T1462,'3 Model Input'!E$61=4,(Y1462*G1462)/T1462,'3 Model Input'!E$61=5,(Z1462*G1462)/T1462, ISTEXT('3 Model Input'!E$61),"Missing",'3 Model Input'!E$61=6,(AA1462*G1462)/T1462))</f>
        <v>Blank</v>
      </c>
      <c r="AD1462" s="202" t="str">
        <f t="shared" si="257"/>
        <v>Blank</v>
      </c>
      <c r="AE1462" s="202" t="str">
        <f t="shared" si="258"/>
        <v>Blank</v>
      </c>
      <c r="AF1462" s="217" t="str">
        <f t="shared" si="259"/>
        <v>Blank</v>
      </c>
      <c r="AG1462" s="9" t="str" cm="1">
        <f t="array" ref="AG1462">_xlfn.IFS(ISNUMBER(AC1462), "", ISNUMBER(SEARCH("Blank", AC1462)), "", ISERROR(AC1462), "Bad input on tab 3")</f>
        <v/>
      </c>
    </row>
    <row r="1463" spans="2:33" ht="15" customHeight="1" x14ac:dyDescent="0.75">
      <c r="B1463" s="205" t="str">
        <f>'5 Driver Data'!B1463</f>
        <v>1455</v>
      </c>
      <c r="C1463" s="193">
        <f>'5 Driver Data'!C1463</f>
        <v>0</v>
      </c>
      <c r="D1463" s="192">
        <f>'5 Driver Data'!D1463</f>
        <v>0</v>
      </c>
      <c r="E1463" s="191">
        <f>'5 Driver Data'!E1463</f>
        <v>0</v>
      </c>
      <c r="F1463" s="191">
        <f>'5 Driver Data'!F1463</f>
        <v>0</v>
      </c>
      <c r="G1463" s="191">
        <f>'5 Driver Data'!G1463</f>
        <v>0</v>
      </c>
      <c r="H1463" s="191">
        <f>'5 Driver Data'!H1463</f>
        <v>0</v>
      </c>
      <c r="I1463" s="191">
        <f>'5 Driver Data'!I1463</f>
        <v>0</v>
      </c>
      <c r="J1463" s="191">
        <f>'5 Driver Data'!J1463</f>
        <v>0</v>
      </c>
      <c r="K1463" s="206">
        <f>'5 Driver Data'!K1463</f>
        <v>0</v>
      </c>
      <c r="L1463" s="1"/>
      <c r="M1463" s="216" t="str">
        <f>IF(D1463=0,"Blank",'3 Model Input'!E$44*'3 Model Input'!E$45)</f>
        <v>Blank</v>
      </c>
      <c r="N1463" s="197" t="str">
        <f t="shared" si="250"/>
        <v>Blank</v>
      </c>
      <c r="O1463" s="197" t="str">
        <f>IF(D1463=0,"Blank",'3 Model Input'!E$49*(1-'3 Model Input'!E$51))</f>
        <v>Blank</v>
      </c>
      <c r="P1463" s="197" t="str">
        <f t="shared" si="251"/>
        <v>Blank</v>
      </c>
      <c r="Q1463" s="197" t="str">
        <f>IF(D1463=0,"Blank",IF(D1463="BEV",E1463*(1-'3 Model Input'!E$54), E1463))</f>
        <v>Blank</v>
      </c>
      <c r="R1463" s="198" t="str">
        <f>IF(D1463=0,"Blank",IF(D1463="PHEV",F1463/G1463,F1463*(1-'3 Model Input'!E$54)/G1463))</f>
        <v>Blank</v>
      </c>
      <c r="S1463" s="198" t="str">
        <f>IF(D1463=0,"Blank",IF(D1463="PHEV",MIN(M1463,E1463),MIN(M1463,(E1463*(1-'3 Model Input'!E$54)))))</f>
        <v>Blank</v>
      </c>
      <c r="T1463" s="217" t="str">
        <f t="shared" si="252"/>
        <v>Blank</v>
      </c>
      <c r="U1463" s="89"/>
      <c r="V1463" s="216" t="str">
        <f>IF(D1463=0,"Blank",P1463*'3 Model Input'!E$50)</f>
        <v>Blank</v>
      </c>
      <c r="W1463" s="197" t="str">
        <f t="shared" si="253"/>
        <v>Blank</v>
      </c>
      <c r="X1463" s="197" t="str">
        <f t="shared" si="254"/>
        <v>Blank</v>
      </c>
      <c r="Y1463" s="197" t="str">
        <f t="shared" si="255"/>
        <v>Blank</v>
      </c>
      <c r="Z1463" s="197" t="str">
        <f t="shared" si="256"/>
        <v>Blank</v>
      </c>
      <c r="AA1463" s="223" t="str" cm="1">
        <f t="array" ref="AA1463">_xlfn.IFS(ISTEXT('3 Model Input'!F$70),"Missing",ISTEXT('3 Model Input'!I$70),"Missing",ISNUMBER('3 Model Input'!K$70),'3 Model Input'!K$70*P1463)</f>
        <v>Missing</v>
      </c>
      <c r="AB1463" s="89"/>
      <c r="AC1463" s="227" t="str" cm="1">
        <f t="array" ref="AC1463">IF(D1463=0,"Blank",_xlfn.IFS('3 Model Input'!E$61=1,(V1463*G1463)/T1463,'3 Model Input'!E$61=2,(W1463*G1463)/T1463,'3 Model Input'!E$61=3,(X1463*G1463)/T1463,'3 Model Input'!E$61=4,(Y1463*G1463)/T1463,'3 Model Input'!E$61=5,(Z1463*G1463)/T1463, ISTEXT('3 Model Input'!E$61),"Missing",'3 Model Input'!E$61=6,(AA1463*G1463)/T1463))</f>
        <v>Blank</v>
      </c>
      <c r="AD1463" s="202" t="str">
        <f t="shared" si="257"/>
        <v>Blank</v>
      </c>
      <c r="AE1463" s="202" t="str">
        <f t="shared" si="258"/>
        <v>Blank</v>
      </c>
      <c r="AF1463" s="217" t="str">
        <f t="shared" si="259"/>
        <v>Blank</v>
      </c>
      <c r="AG1463" s="9" t="str" cm="1">
        <f t="array" ref="AG1463">_xlfn.IFS(ISNUMBER(AC1463), "", ISNUMBER(SEARCH("Blank", AC1463)), "", ISERROR(AC1463), "Bad input on tab 3")</f>
        <v/>
      </c>
    </row>
    <row r="1464" spans="2:33" ht="15" customHeight="1" x14ac:dyDescent="0.75">
      <c r="B1464" s="205" t="str">
        <f>'5 Driver Data'!B1464</f>
        <v>1456</v>
      </c>
      <c r="C1464" s="193">
        <f>'5 Driver Data'!C1464</f>
        <v>0</v>
      </c>
      <c r="D1464" s="192">
        <f>'5 Driver Data'!D1464</f>
        <v>0</v>
      </c>
      <c r="E1464" s="191">
        <f>'5 Driver Data'!E1464</f>
        <v>0</v>
      </c>
      <c r="F1464" s="191">
        <f>'5 Driver Data'!F1464</f>
        <v>0</v>
      </c>
      <c r="G1464" s="191">
        <f>'5 Driver Data'!G1464</f>
        <v>0</v>
      </c>
      <c r="H1464" s="191">
        <f>'5 Driver Data'!H1464</f>
        <v>0</v>
      </c>
      <c r="I1464" s="191">
        <f>'5 Driver Data'!I1464</f>
        <v>0</v>
      </c>
      <c r="J1464" s="191">
        <f>'5 Driver Data'!J1464</f>
        <v>0</v>
      </c>
      <c r="K1464" s="206">
        <f>'5 Driver Data'!K1464</f>
        <v>0</v>
      </c>
      <c r="L1464" s="1"/>
      <c r="M1464" s="216" t="str">
        <f>IF(D1464=0,"Blank",'3 Model Input'!E$44*'3 Model Input'!E$45)</f>
        <v>Blank</v>
      </c>
      <c r="N1464" s="197" t="str">
        <f t="shared" si="250"/>
        <v>Blank</v>
      </c>
      <c r="O1464" s="197" t="str">
        <f>IF(D1464=0,"Blank",'3 Model Input'!E$49*(1-'3 Model Input'!E$51))</f>
        <v>Blank</v>
      </c>
      <c r="P1464" s="197" t="str">
        <f t="shared" si="251"/>
        <v>Blank</v>
      </c>
      <c r="Q1464" s="197" t="str">
        <f>IF(D1464=0,"Blank",IF(D1464="BEV",E1464*(1-'3 Model Input'!E$54), E1464))</f>
        <v>Blank</v>
      </c>
      <c r="R1464" s="198" t="str">
        <f>IF(D1464=0,"Blank",IF(D1464="PHEV",F1464/G1464,F1464*(1-'3 Model Input'!E$54)/G1464))</f>
        <v>Blank</v>
      </c>
      <c r="S1464" s="198" t="str">
        <f>IF(D1464=0,"Blank",IF(D1464="PHEV",MIN(M1464,E1464),MIN(M1464,(E1464*(1-'3 Model Input'!E$54)))))</f>
        <v>Blank</v>
      </c>
      <c r="T1464" s="217" t="str">
        <f t="shared" si="252"/>
        <v>Blank</v>
      </c>
      <c r="U1464" s="89"/>
      <c r="V1464" s="216" t="str">
        <f>IF(D1464=0,"Blank",P1464*'3 Model Input'!E$50)</f>
        <v>Blank</v>
      </c>
      <c r="W1464" s="197" t="str">
        <f t="shared" si="253"/>
        <v>Blank</v>
      </c>
      <c r="X1464" s="197" t="str">
        <f t="shared" si="254"/>
        <v>Blank</v>
      </c>
      <c r="Y1464" s="197" t="str">
        <f t="shared" si="255"/>
        <v>Blank</v>
      </c>
      <c r="Z1464" s="197" t="str">
        <f t="shared" si="256"/>
        <v>Blank</v>
      </c>
      <c r="AA1464" s="223" t="str" cm="1">
        <f t="array" ref="AA1464">_xlfn.IFS(ISTEXT('3 Model Input'!F$70),"Missing",ISTEXT('3 Model Input'!I$70),"Missing",ISNUMBER('3 Model Input'!K$70),'3 Model Input'!K$70*P1464)</f>
        <v>Missing</v>
      </c>
      <c r="AB1464" s="89"/>
      <c r="AC1464" s="227" t="str" cm="1">
        <f t="array" ref="AC1464">IF(D1464=0,"Blank",_xlfn.IFS('3 Model Input'!E$61=1,(V1464*G1464)/T1464,'3 Model Input'!E$61=2,(W1464*G1464)/T1464,'3 Model Input'!E$61=3,(X1464*G1464)/T1464,'3 Model Input'!E$61=4,(Y1464*G1464)/T1464,'3 Model Input'!E$61=5,(Z1464*G1464)/T1464, ISTEXT('3 Model Input'!E$61),"Missing",'3 Model Input'!E$61=6,(AA1464*G1464)/T1464))</f>
        <v>Blank</v>
      </c>
      <c r="AD1464" s="202" t="str">
        <f t="shared" si="257"/>
        <v>Blank</v>
      </c>
      <c r="AE1464" s="202" t="str">
        <f t="shared" si="258"/>
        <v>Blank</v>
      </c>
      <c r="AF1464" s="217" t="str">
        <f t="shared" si="259"/>
        <v>Blank</v>
      </c>
      <c r="AG1464" s="9" t="str" cm="1">
        <f t="array" ref="AG1464">_xlfn.IFS(ISNUMBER(AC1464), "", ISNUMBER(SEARCH("Blank", AC1464)), "", ISERROR(AC1464), "Bad input on tab 3")</f>
        <v/>
      </c>
    </row>
    <row r="1465" spans="2:33" ht="15" customHeight="1" x14ac:dyDescent="0.75">
      <c r="B1465" s="205" t="str">
        <f>'5 Driver Data'!B1465</f>
        <v>1457</v>
      </c>
      <c r="C1465" s="193">
        <f>'5 Driver Data'!C1465</f>
        <v>0</v>
      </c>
      <c r="D1465" s="192">
        <f>'5 Driver Data'!D1465</f>
        <v>0</v>
      </c>
      <c r="E1465" s="191">
        <f>'5 Driver Data'!E1465</f>
        <v>0</v>
      </c>
      <c r="F1465" s="191">
        <f>'5 Driver Data'!F1465</f>
        <v>0</v>
      </c>
      <c r="G1465" s="191">
        <f>'5 Driver Data'!G1465</f>
        <v>0</v>
      </c>
      <c r="H1465" s="191">
        <f>'5 Driver Data'!H1465</f>
        <v>0</v>
      </c>
      <c r="I1465" s="191">
        <f>'5 Driver Data'!I1465</f>
        <v>0</v>
      </c>
      <c r="J1465" s="191">
        <f>'5 Driver Data'!J1465</f>
        <v>0</v>
      </c>
      <c r="K1465" s="206">
        <f>'5 Driver Data'!K1465</f>
        <v>0</v>
      </c>
      <c r="L1465" s="1"/>
      <c r="M1465" s="216" t="str">
        <f>IF(D1465=0,"Blank",'3 Model Input'!E$44*'3 Model Input'!E$45)</f>
        <v>Blank</v>
      </c>
      <c r="N1465" s="197" t="str">
        <f t="shared" si="250"/>
        <v>Blank</v>
      </c>
      <c r="O1465" s="197" t="str">
        <f>IF(D1465=0,"Blank",'3 Model Input'!E$49*(1-'3 Model Input'!E$51))</f>
        <v>Blank</v>
      </c>
      <c r="P1465" s="197" t="str">
        <f t="shared" si="251"/>
        <v>Blank</v>
      </c>
      <c r="Q1465" s="197" t="str">
        <f>IF(D1465=0,"Blank",IF(D1465="BEV",E1465*(1-'3 Model Input'!E$54), E1465))</f>
        <v>Blank</v>
      </c>
      <c r="R1465" s="198" t="str">
        <f>IF(D1465=0,"Blank",IF(D1465="PHEV",F1465/G1465,F1465*(1-'3 Model Input'!E$54)/G1465))</f>
        <v>Blank</v>
      </c>
      <c r="S1465" s="198" t="str">
        <f>IF(D1465=0,"Blank",IF(D1465="PHEV",MIN(M1465,E1465),MIN(M1465,(E1465*(1-'3 Model Input'!E$54)))))</f>
        <v>Blank</v>
      </c>
      <c r="T1465" s="217" t="str">
        <f t="shared" si="252"/>
        <v>Blank</v>
      </c>
      <c r="U1465" s="89"/>
      <c r="V1465" s="216" t="str">
        <f>IF(D1465=0,"Blank",P1465*'3 Model Input'!E$50)</f>
        <v>Blank</v>
      </c>
      <c r="W1465" s="197" t="str">
        <f t="shared" si="253"/>
        <v>Blank</v>
      </c>
      <c r="X1465" s="197" t="str">
        <f t="shared" si="254"/>
        <v>Blank</v>
      </c>
      <c r="Y1465" s="197" t="str">
        <f t="shared" si="255"/>
        <v>Blank</v>
      </c>
      <c r="Z1465" s="197" t="str">
        <f t="shared" si="256"/>
        <v>Blank</v>
      </c>
      <c r="AA1465" s="223" t="str" cm="1">
        <f t="array" ref="AA1465">_xlfn.IFS(ISTEXT('3 Model Input'!F$70),"Missing",ISTEXT('3 Model Input'!I$70),"Missing",ISNUMBER('3 Model Input'!K$70),'3 Model Input'!K$70*P1465)</f>
        <v>Missing</v>
      </c>
      <c r="AB1465" s="89"/>
      <c r="AC1465" s="227" t="str" cm="1">
        <f t="array" ref="AC1465">IF(D1465=0,"Blank",_xlfn.IFS('3 Model Input'!E$61=1,(V1465*G1465)/T1465,'3 Model Input'!E$61=2,(W1465*G1465)/T1465,'3 Model Input'!E$61=3,(X1465*G1465)/T1465,'3 Model Input'!E$61=4,(Y1465*G1465)/T1465,'3 Model Input'!E$61=5,(Z1465*G1465)/T1465, ISTEXT('3 Model Input'!E$61),"Missing",'3 Model Input'!E$61=6,(AA1465*G1465)/T1465))</f>
        <v>Blank</v>
      </c>
      <c r="AD1465" s="202" t="str">
        <f t="shared" si="257"/>
        <v>Blank</v>
      </c>
      <c r="AE1465" s="202" t="str">
        <f t="shared" si="258"/>
        <v>Blank</v>
      </c>
      <c r="AF1465" s="217" t="str">
        <f t="shared" si="259"/>
        <v>Blank</v>
      </c>
      <c r="AG1465" s="9" t="str" cm="1">
        <f t="array" ref="AG1465">_xlfn.IFS(ISNUMBER(AC1465), "", ISNUMBER(SEARCH("Blank", AC1465)), "", ISERROR(AC1465), "Bad input on tab 3")</f>
        <v/>
      </c>
    </row>
    <row r="1466" spans="2:33" ht="15" customHeight="1" x14ac:dyDescent="0.75">
      <c r="B1466" s="205" t="str">
        <f>'5 Driver Data'!B1466</f>
        <v>1458</v>
      </c>
      <c r="C1466" s="193">
        <f>'5 Driver Data'!C1466</f>
        <v>0</v>
      </c>
      <c r="D1466" s="192">
        <f>'5 Driver Data'!D1466</f>
        <v>0</v>
      </c>
      <c r="E1466" s="191">
        <f>'5 Driver Data'!E1466</f>
        <v>0</v>
      </c>
      <c r="F1466" s="191">
        <f>'5 Driver Data'!F1466</f>
        <v>0</v>
      </c>
      <c r="G1466" s="191">
        <f>'5 Driver Data'!G1466</f>
        <v>0</v>
      </c>
      <c r="H1466" s="191">
        <f>'5 Driver Data'!H1466</f>
        <v>0</v>
      </c>
      <c r="I1466" s="191">
        <f>'5 Driver Data'!I1466</f>
        <v>0</v>
      </c>
      <c r="J1466" s="191">
        <f>'5 Driver Data'!J1466</f>
        <v>0</v>
      </c>
      <c r="K1466" s="206">
        <f>'5 Driver Data'!K1466</f>
        <v>0</v>
      </c>
      <c r="L1466" s="1"/>
      <c r="M1466" s="216" t="str">
        <f>IF(D1466=0,"Blank",'3 Model Input'!E$44*'3 Model Input'!E$45)</f>
        <v>Blank</v>
      </c>
      <c r="N1466" s="197" t="str">
        <f t="shared" si="250"/>
        <v>Blank</v>
      </c>
      <c r="O1466" s="197" t="str">
        <f>IF(D1466=0,"Blank",'3 Model Input'!E$49*(1-'3 Model Input'!E$51))</f>
        <v>Blank</v>
      </c>
      <c r="P1466" s="197" t="str">
        <f t="shared" si="251"/>
        <v>Blank</v>
      </c>
      <c r="Q1466" s="197" t="str">
        <f>IF(D1466=0,"Blank",IF(D1466="BEV",E1466*(1-'3 Model Input'!E$54), E1466))</f>
        <v>Blank</v>
      </c>
      <c r="R1466" s="198" t="str">
        <f>IF(D1466=0,"Blank",IF(D1466="PHEV",F1466/G1466,F1466*(1-'3 Model Input'!E$54)/G1466))</f>
        <v>Blank</v>
      </c>
      <c r="S1466" s="198" t="str">
        <f>IF(D1466=0,"Blank",IF(D1466="PHEV",MIN(M1466,E1466),MIN(M1466,(E1466*(1-'3 Model Input'!E$54)))))</f>
        <v>Blank</v>
      </c>
      <c r="T1466" s="217" t="str">
        <f t="shared" si="252"/>
        <v>Blank</v>
      </c>
      <c r="U1466" s="89"/>
      <c r="V1466" s="216" t="str">
        <f>IF(D1466=0,"Blank",P1466*'3 Model Input'!E$50)</f>
        <v>Blank</v>
      </c>
      <c r="W1466" s="197" t="str">
        <f t="shared" si="253"/>
        <v>Blank</v>
      </c>
      <c r="X1466" s="197" t="str">
        <f t="shared" si="254"/>
        <v>Blank</v>
      </c>
      <c r="Y1466" s="197" t="str">
        <f t="shared" si="255"/>
        <v>Blank</v>
      </c>
      <c r="Z1466" s="197" t="str">
        <f t="shared" si="256"/>
        <v>Blank</v>
      </c>
      <c r="AA1466" s="223" t="str" cm="1">
        <f t="array" ref="AA1466">_xlfn.IFS(ISTEXT('3 Model Input'!F$70),"Missing",ISTEXT('3 Model Input'!I$70),"Missing",ISNUMBER('3 Model Input'!K$70),'3 Model Input'!K$70*P1466)</f>
        <v>Missing</v>
      </c>
      <c r="AB1466" s="89"/>
      <c r="AC1466" s="227" t="str" cm="1">
        <f t="array" ref="AC1466">IF(D1466=0,"Blank",_xlfn.IFS('3 Model Input'!E$61=1,(V1466*G1466)/T1466,'3 Model Input'!E$61=2,(W1466*G1466)/T1466,'3 Model Input'!E$61=3,(X1466*G1466)/T1466,'3 Model Input'!E$61=4,(Y1466*G1466)/T1466,'3 Model Input'!E$61=5,(Z1466*G1466)/T1466, ISTEXT('3 Model Input'!E$61),"Missing",'3 Model Input'!E$61=6,(AA1466*G1466)/T1466))</f>
        <v>Blank</v>
      </c>
      <c r="AD1466" s="202" t="str">
        <f t="shared" si="257"/>
        <v>Blank</v>
      </c>
      <c r="AE1466" s="202" t="str">
        <f t="shared" si="258"/>
        <v>Blank</v>
      </c>
      <c r="AF1466" s="217" t="str">
        <f t="shared" si="259"/>
        <v>Blank</v>
      </c>
      <c r="AG1466" s="9" t="str" cm="1">
        <f t="array" ref="AG1466">_xlfn.IFS(ISNUMBER(AC1466), "", ISNUMBER(SEARCH("Blank", AC1466)), "", ISERROR(AC1466), "Bad input on tab 3")</f>
        <v/>
      </c>
    </row>
    <row r="1467" spans="2:33" ht="15" customHeight="1" x14ac:dyDescent="0.75">
      <c r="B1467" s="205" t="str">
        <f>'5 Driver Data'!B1467</f>
        <v>1459</v>
      </c>
      <c r="C1467" s="193">
        <f>'5 Driver Data'!C1467</f>
        <v>0</v>
      </c>
      <c r="D1467" s="192">
        <f>'5 Driver Data'!D1467</f>
        <v>0</v>
      </c>
      <c r="E1467" s="191">
        <f>'5 Driver Data'!E1467</f>
        <v>0</v>
      </c>
      <c r="F1467" s="191">
        <f>'5 Driver Data'!F1467</f>
        <v>0</v>
      </c>
      <c r="G1467" s="191">
        <f>'5 Driver Data'!G1467</f>
        <v>0</v>
      </c>
      <c r="H1467" s="191">
        <f>'5 Driver Data'!H1467</f>
        <v>0</v>
      </c>
      <c r="I1467" s="191">
        <f>'5 Driver Data'!I1467</f>
        <v>0</v>
      </c>
      <c r="J1467" s="191">
        <f>'5 Driver Data'!J1467</f>
        <v>0</v>
      </c>
      <c r="K1467" s="206">
        <f>'5 Driver Data'!K1467</f>
        <v>0</v>
      </c>
      <c r="L1467" s="1"/>
      <c r="M1467" s="216" t="str">
        <f>IF(D1467=0,"Blank",'3 Model Input'!E$44*'3 Model Input'!E$45)</f>
        <v>Blank</v>
      </c>
      <c r="N1467" s="197" t="str">
        <f t="shared" si="250"/>
        <v>Blank</v>
      </c>
      <c r="O1467" s="197" t="str">
        <f>IF(D1467=0,"Blank",'3 Model Input'!E$49*(1-'3 Model Input'!E$51))</f>
        <v>Blank</v>
      </c>
      <c r="P1467" s="197" t="str">
        <f t="shared" si="251"/>
        <v>Blank</v>
      </c>
      <c r="Q1467" s="197" t="str">
        <f>IF(D1467=0,"Blank",IF(D1467="BEV",E1467*(1-'3 Model Input'!E$54), E1467))</f>
        <v>Blank</v>
      </c>
      <c r="R1467" s="198" t="str">
        <f>IF(D1467=0,"Blank",IF(D1467="PHEV",F1467/G1467,F1467*(1-'3 Model Input'!E$54)/G1467))</f>
        <v>Blank</v>
      </c>
      <c r="S1467" s="198" t="str">
        <f>IF(D1467=0,"Blank",IF(D1467="PHEV",MIN(M1467,E1467),MIN(M1467,(E1467*(1-'3 Model Input'!E$54)))))</f>
        <v>Blank</v>
      </c>
      <c r="T1467" s="217" t="str">
        <f t="shared" si="252"/>
        <v>Blank</v>
      </c>
      <c r="U1467" s="89"/>
      <c r="V1467" s="216" t="str">
        <f>IF(D1467=0,"Blank",P1467*'3 Model Input'!E$50)</f>
        <v>Blank</v>
      </c>
      <c r="W1467" s="197" t="str">
        <f t="shared" si="253"/>
        <v>Blank</v>
      </c>
      <c r="X1467" s="197" t="str">
        <f t="shared" si="254"/>
        <v>Blank</v>
      </c>
      <c r="Y1467" s="197" t="str">
        <f t="shared" si="255"/>
        <v>Blank</v>
      </c>
      <c r="Z1467" s="197" t="str">
        <f t="shared" si="256"/>
        <v>Blank</v>
      </c>
      <c r="AA1467" s="223" t="str" cm="1">
        <f t="array" ref="AA1467">_xlfn.IFS(ISTEXT('3 Model Input'!F$70),"Missing",ISTEXT('3 Model Input'!I$70),"Missing",ISNUMBER('3 Model Input'!K$70),'3 Model Input'!K$70*P1467)</f>
        <v>Missing</v>
      </c>
      <c r="AB1467" s="89"/>
      <c r="AC1467" s="227" t="str" cm="1">
        <f t="array" ref="AC1467">IF(D1467=0,"Blank",_xlfn.IFS('3 Model Input'!E$61=1,(V1467*G1467)/T1467,'3 Model Input'!E$61=2,(W1467*G1467)/T1467,'3 Model Input'!E$61=3,(X1467*G1467)/T1467,'3 Model Input'!E$61=4,(Y1467*G1467)/T1467,'3 Model Input'!E$61=5,(Z1467*G1467)/T1467, ISTEXT('3 Model Input'!E$61),"Missing",'3 Model Input'!E$61=6,(AA1467*G1467)/T1467))</f>
        <v>Blank</v>
      </c>
      <c r="AD1467" s="202" t="str">
        <f t="shared" si="257"/>
        <v>Blank</v>
      </c>
      <c r="AE1467" s="202" t="str">
        <f t="shared" si="258"/>
        <v>Blank</v>
      </c>
      <c r="AF1467" s="217" t="str">
        <f t="shared" si="259"/>
        <v>Blank</v>
      </c>
      <c r="AG1467" s="9" t="str" cm="1">
        <f t="array" ref="AG1467">_xlfn.IFS(ISNUMBER(AC1467), "", ISNUMBER(SEARCH("Blank", AC1467)), "", ISERROR(AC1467), "Bad input on tab 3")</f>
        <v/>
      </c>
    </row>
    <row r="1468" spans="2:33" ht="15" customHeight="1" x14ac:dyDescent="0.75">
      <c r="B1468" s="205" t="str">
        <f>'5 Driver Data'!B1468</f>
        <v>1460</v>
      </c>
      <c r="C1468" s="193">
        <f>'5 Driver Data'!C1468</f>
        <v>0</v>
      </c>
      <c r="D1468" s="192">
        <f>'5 Driver Data'!D1468</f>
        <v>0</v>
      </c>
      <c r="E1468" s="191">
        <f>'5 Driver Data'!E1468</f>
        <v>0</v>
      </c>
      <c r="F1468" s="191">
        <f>'5 Driver Data'!F1468</f>
        <v>0</v>
      </c>
      <c r="G1468" s="191">
        <f>'5 Driver Data'!G1468</f>
        <v>0</v>
      </c>
      <c r="H1468" s="191">
        <f>'5 Driver Data'!H1468</f>
        <v>0</v>
      </c>
      <c r="I1468" s="191">
        <f>'5 Driver Data'!I1468</f>
        <v>0</v>
      </c>
      <c r="J1468" s="191">
        <f>'5 Driver Data'!J1468</f>
        <v>0</v>
      </c>
      <c r="K1468" s="206">
        <f>'5 Driver Data'!K1468</f>
        <v>0</v>
      </c>
      <c r="L1468" s="1"/>
      <c r="M1468" s="216" t="str">
        <f>IF(D1468=0,"Blank",'3 Model Input'!E$44*'3 Model Input'!E$45)</f>
        <v>Blank</v>
      </c>
      <c r="N1468" s="197" t="str">
        <f t="shared" si="250"/>
        <v>Blank</v>
      </c>
      <c r="O1468" s="197" t="str">
        <f>IF(D1468=0,"Blank",'3 Model Input'!E$49*(1-'3 Model Input'!E$51))</f>
        <v>Blank</v>
      </c>
      <c r="P1468" s="197" t="str">
        <f t="shared" si="251"/>
        <v>Blank</v>
      </c>
      <c r="Q1468" s="197" t="str">
        <f>IF(D1468=0,"Blank",IF(D1468="BEV",E1468*(1-'3 Model Input'!E$54), E1468))</f>
        <v>Blank</v>
      </c>
      <c r="R1468" s="198" t="str">
        <f>IF(D1468=0,"Blank",IF(D1468="PHEV",F1468/G1468,F1468*(1-'3 Model Input'!E$54)/G1468))</f>
        <v>Blank</v>
      </c>
      <c r="S1468" s="198" t="str">
        <f>IF(D1468=0,"Blank",IF(D1468="PHEV",MIN(M1468,E1468),MIN(M1468,(E1468*(1-'3 Model Input'!E$54)))))</f>
        <v>Blank</v>
      </c>
      <c r="T1468" s="217" t="str">
        <f t="shared" si="252"/>
        <v>Blank</v>
      </c>
      <c r="U1468" s="89"/>
      <c r="V1468" s="216" t="str">
        <f>IF(D1468=0,"Blank",P1468*'3 Model Input'!E$50)</f>
        <v>Blank</v>
      </c>
      <c r="W1468" s="197" t="str">
        <f t="shared" si="253"/>
        <v>Blank</v>
      </c>
      <c r="X1468" s="197" t="str">
        <f t="shared" si="254"/>
        <v>Blank</v>
      </c>
      <c r="Y1468" s="197" t="str">
        <f t="shared" si="255"/>
        <v>Blank</v>
      </c>
      <c r="Z1468" s="197" t="str">
        <f t="shared" si="256"/>
        <v>Blank</v>
      </c>
      <c r="AA1468" s="223" t="str" cm="1">
        <f t="array" ref="AA1468">_xlfn.IFS(ISTEXT('3 Model Input'!F$70),"Missing",ISTEXT('3 Model Input'!I$70),"Missing",ISNUMBER('3 Model Input'!K$70),'3 Model Input'!K$70*P1468)</f>
        <v>Missing</v>
      </c>
      <c r="AB1468" s="89"/>
      <c r="AC1468" s="227" t="str" cm="1">
        <f t="array" ref="AC1468">IF(D1468=0,"Blank",_xlfn.IFS('3 Model Input'!E$61=1,(V1468*G1468)/T1468,'3 Model Input'!E$61=2,(W1468*G1468)/T1468,'3 Model Input'!E$61=3,(X1468*G1468)/T1468,'3 Model Input'!E$61=4,(Y1468*G1468)/T1468,'3 Model Input'!E$61=5,(Z1468*G1468)/T1468, ISTEXT('3 Model Input'!E$61),"Missing",'3 Model Input'!E$61=6,(AA1468*G1468)/T1468))</f>
        <v>Blank</v>
      </c>
      <c r="AD1468" s="202" t="str">
        <f t="shared" si="257"/>
        <v>Blank</v>
      </c>
      <c r="AE1468" s="202" t="str">
        <f t="shared" si="258"/>
        <v>Blank</v>
      </c>
      <c r="AF1468" s="217" t="str">
        <f t="shared" si="259"/>
        <v>Blank</v>
      </c>
      <c r="AG1468" s="9" t="str" cm="1">
        <f t="array" ref="AG1468">_xlfn.IFS(ISNUMBER(AC1468), "", ISNUMBER(SEARCH("Blank", AC1468)), "", ISERROR(AC1468), "Bad input on tab 3")</f>
        <v/>
      </c>
    </row>
    <row r="1469" spans="2:33" ht="15" customHeight="1" x14ac:dyDescent="0.75">
      <c r="B1469" s="205" t="str">
        <f>'5 Driver Data'!B1469</f>
        <v>1461</v>
      </c>
      <c r="C1469" s="193">
        <f>'5 Driver Data'!C1469</f>
        <v>0</v>
      </c>
      <c r="D1469" s="192">
        <f>'5 Driver Data'!D1469</f>
        <v>0</v>
      </c>
      <c r="E1469" s="191">
        <f>'5 Driver Data'!E1469</f>
        <v>0</v>
      </c>
      <c r="F1469" s="191">
        <f>'5 Driver Data'!F1469</f>
        <v>0</v>
      </c>
      <c r="G1469" s="191">
        <f>'5 Driver Data'!G1469</f>
        <v>0</v>
      </c>
      <c r="H1469" s="191">
        <f>'5 Driver Data'!H1469</f>
        <v>0</v>
      </c>
      <c r="I1469" s="191">
        <f>'5 Driver Data'!I1469</f>
        <v>0</v>
      </c>
      <c r="J1469" s="191">
        <f>'5 Driver Data'!J1469</f>
        <v>0</v>
      </c>
      <c r="K1469" s="206">
        <f>'5 Driver Data'!K1469</f>
        <v>0</v>
      </c>
      <c r="L1469" s="1"/>
      <c r="M1469" s="216" t="str">
        <f>IF(D1469=0,"Blank",'3 Model Input'!E$44*'3 Model Input'!E$45)</f>
        <v>Blank</v>
      </c>
      <c r="N1469" s="197" t="str">
        <f t="shared" si="250"/>
        <v>Blank</v>
      </c>
      <c r="O1469" s="197" t="str">
        <f>IF(D1469=0,"Blank",'3 Model Input'!E$49*(1-'3 Model Input'!E$51))</f>
        <v>Blank</v>
      </c>
      <c r="P1469" s="197" t="str">
        <f t="shared" si="251"/>
        <v>Blank</v>
      </c>
      <c r="Q1469" s="197" t="str">
        <f>IF(D1469=0,"Blank",IF(D1469="BEV",E1469*(1-'3 Model Input'!E$54), E1469))</f>
        <v>Blank</v>
      </c>
      <c r="R1469" s="198" t="str">
        <f>IF(D1469=0,"Blank",IF(D1469="PHEV",F1469/G1469,F1469*(1-'3 Model Input'!E$54)/G1469))</f>
        <v>Blank</v>
      </c>
      <c r="S1469" s="198" t="str">
        <f>IF(D1469=0,"Blank",IF(D1469="PHEV",MIN(M1469,E1469),MIN(M1469,(E1469*(1-'3 Model Input'!E$54)))))</f>
        <v>Blank</v>
      </c>
      <c r="T1469" s="217" t="str">
        <f t="shared" si="252"/>
        <v>Blank</v>
      </c>
      <c r="U1469" s="89"/>
      <c r="V1469" s="216" t="str">
        <f>IF(D1469=0,"Blank",P1469*'3 Model Input'!E$50)</f>
        <v>Blank</v>
      </c>
      <c r="W1469" s="197" t="str">
        <f t="shared" si="253"/>
        <v>Blank</v>
      </c>
      <c r="X1469" s="197" t="str">
        <f t="shared" si="254"/>
        <v>Blank</v>
      </c>
      <c r="Y1469" s="197" t="str">
        <f t="shared" si="255"/>
        <v>Blank</v>
      </c>
      <c r="Z1469" s="197" t="str">
        <f t="shared" si="256"/>
        <v>Blank</v>
      </c>
      <c r="AA1469" s="223" t="str" cm="1">
        <f t="array" ref="AA1469">_xlfn.IFS(ISTEXT('3 Model Input'!F$70),"Missing",ISTEXT('3 Model Input'!I$70),"Missing",ISNUMBER('3 Model Input'!K$70),'3 Model Input'!K$70*P1469)</f>
        <v>Missing</v>
      </c>
      <c r="AB1469" s="89"/>
      <c r="AC1469" s="227" t="str" cm="1">
        <f t="array" ref="AC1469">IF(D1469=0,"Blank",_xlfn.IFS('3 Model Input'!E$61=1,(V1469*G1469)/T1469,'3 Model Input'!E$61=2,(W1469*G1469)/T1469,'3 Model Input'!E$61=3,(X1469*G1469)/T1469,'3 Model Input'!E$61=4,(Y1469*G1469)/T1469,'3 Model Input'!E$61=5,(Z1469*G1469)/T1469, ISTEXT('3 Model Input'!E$61),"Missing",'3 Model Input'!E$61=6,(AA1469*G1469)/T1469))</f>
        <v>Blank</v>
      </c>
      <c r="AD1469" s="202" t="str">
        <f t="shared" si="257"/>
        <v>Blank</v>
      </c>
      <c r="AE1469" s="202" t="str">
        <f t="shared" si="258"/>
        <v>Blank</v>
      </c>
      <c r="AF1469" s="217" t="str">
        <f t="shared" si="259"/>
        <v>Blank</v>
      </c>
      <c r="AG1469" s="9" t="str" cm="1">
        <f t="array" ref="AG1469">_xlfn.IFS(ISNUMBER(AC1469), "", ISNUMBER(SEARCH("Blank", AC1469)), "", ISERROR(AC1469), "Bad input on tab 3")</f>
        <v/>
      </c>
    </row>
    <row r="1470" spans="2:33" ht="15" customHeight="1" x14ac:dyDescent="0.75">
      <c r="B1470" s="205" t="str">
        <f>'5 Driver Data'!B1470</f>
        <v>1462</v>
      </c>
      <c r="C1470" s="193">
        <f>'5 Driver Data'!C1470</f>
        <v>0</v>
      </c>
      <c r="D1470" s="192">
        <f>'5 Driver Data'!D1470</f>
        <v>0</v>
      </c>
      <c r="E1470" s="191">
        <f>'5 Driver Data'!E1470</f>
        <v>0</v>
      </c>
      <c r="F1470" s="191">
        <f>'5 Driver Data'!F1470</f>
        <v>0</v>
      </c>
      <c r="G1470" s="191">
        <f>'5 Driver Data'!G1470</f>
        <v>0</v>
      </c>
      <c r="H1470" s="191">
        <f>'5 Driver Data'!H1470</f>
        <v>0</v>
      </c>
      <c r="I1470" s="191">
        <f>'5 Driver Data'!I1470</f>
        <v>0</v>
      </c>
      <c r="J1470" s="191">
        <f>'5 Driver Data'!J1470</f>
        <v>0</v>
      </c>
      <c r="K1470" s="206">
        <f>'5 Driver Data'!K1470</f>
        <v>0</v>
      </c>
      <c r="L1470" s="1"/>
      <c r="M1470" s="216" t="str">
        <f>IF(D1470=0,"Blank",'3 Model Input'!E$44*'3 Model Input'!E$45)</f>
        <v>Blank</v>
      </c>
      <c r="N1470" s="197" t="str">
        <f t="shared" si="250"/>
        <v>Blank</v>
      </c>
      <c r="O1470" s="197" t="str">
        <f>IF(D1470=0,"Blank",'3 Model Input'!E$49*(1-'3 Model Input'!E$51))</f>
        <v>Blank</v>
      </c>
      <c r="P1470" s="197" t="str">
        <f t="shared" si="251"/>
        <v>Blank</v>
      </c>
      <c r="Q1470" s="197" t="str">
        <f>IF(D1470=0,"Blank",IF(D1470="BEV",E1470*(1-'3 Model Input'!E$54), E1470))</f>
        <v>Blank</v>
      </c>
      <c r="R1470" s="198" t="str">
        <f>IF(D1470=0,"Blank",IF(D1470="PHEV",F1470/G1470,F1470*(1-'3 Model Input'!E$54)/G1470))</f>
        <v>Blank</v>
      </c>
      <c r="S1470" s="198" t="str">
        <f>IF(D1470=0,"Blank",IF(D1470="PHEV",MIN(M1470,E1470),MIN(M1470,(E1470*(1-'3 Model Input'!E$54)))))</f>
        <v>Blank</v>
      </c>
      <c r="T1470" s="217" t="str">
        <f t="shared" si="252"/>
        <v>Blank</v>
      </c>
      <c r="U1470" s="89"/>
      <c r="V1470" s="216" t="str">
        <f>IF(D1470=0,"Blank",P1470*'3 Model Input'!E$50)</f>
        <v>Blank</v>
      </c>
      <c r="W1470" s="197" t="str">
        <f t="shared" si="253"/>
        <v>Blank</v>
      </c>
      <c r="X1470" s="197" t="str">
        <f t="shared" si="254"/>
        <v>Blank</v>
      </c>
      <c r="Y1470" s="197" t="str">
        <f t="shared" si="255"/>
        <v>Blank</v>
      </c>
      <c r="Z1470" s="197" t="str">
        <f t="shared" si="256"/>
        <v>Blank</v>
      </c>
      <c r="AA1470" s="223" t="str" cm="1">
        <f t="array" ref="AA1470">_xlfn.IFS(ISTEXT('3 Model Input'!F$70),"Missing",ISTEXT('3 Model Input'!I$70),"Missing",ISNUMBER('3 Model Input'!K$70),'3 Model Input'!K$70*P1470)</f>
        <v>Missing</v>
      </c>
      <c r="AB1470" s="89"/>
      <c r="AC1470" s="227" t="str" cm="1">
        <f t="array" ref="AC1470">IF(D1470=0,"Blank",_xlfn.IFS('3 Model Input'!E$61=1,(V1470*G1470)/T1470,'3 Model Input'!E$61=2,(W1470*G1470)/T1470,'3 Model Input'!E$61=3,(X1470*G1470)/T1470,'3 Model Input'!E$61=4,(Y1470*G1470)/T1470,'3 Model Input'!E$61=5,(Z1470*G1470)/T1470, ISTEXT('3 Model Input'!E$61),"Missing",'3 Model Input'!E$61=6,(AA1470*G1470)/T1470))</f>
        <v>Blank</v>
      </c>
      <c r="AD1470" s="202" t="str">
        <f t="shared" si="257"/>
        <v>Blank</v>
      </c>
      <c r="AE1470" s="202" t="str">
        <f t="shared" si="258"/>
        <v>Blank</v>
      </c>
      <c r="AF1470" s="217" t="str">
        <f t="shared" si="259"/>
        <v>Blank</v>
      </c>
      <c r="AG1470" s="9" t="str" cm="1">
        <f t="array" ref="AG1470">_xlfn.IFS(ISNUMBER(AC1470), "", ISNUMBER(SEARCH("Blank", AC1470)), "", ISERROR(AC1470), "Bad input on tab 3")</f>
        <v/>
      </c>
    </row>
    <row r="1471" spans="2:33" ht="15" customHeight="1" x14ac:dyDescent="0.75">
      <c r="B1471" s="205" t="str">
        <f>'5 Driver Data'!B1471</f>
        <v>1463</v>
      </c>
      <c r="C1471" s="193">
        <f>'5 Driver Data'!C1471</f>
        <v>0</v>
      </c>
      <c r="D1471" s="192">
        <f>'5 Driver Data'!D1471</f>
        <v>0</v>
      </c>
      <c r="E1471" s="191">
        <f>'5 Driver Data'!E1471</f>
        <v>0</v>
      </c>
      <c r="F1471" s="191">
        <f>'5 Driver Data'!F1471</f>
        <v>0</v>
      </c>
      <c r="G1471" s="191">
        <f>'5 Driver Data'!G1471</f>
        <v>0</v>
      </c>
      <c r="H1471" s="191">
        <f>'5 Driver Data'!H1471</f>
        <v>0</v>
      </c>
      <c r="I1471" s="191">
        <f>'5 Driver Data'!I1471</f>
        <v>0</v>
      </c>
      <c r="J1471" s="191">
        <f>'5 Driver Data'!J1471</f>
        <v>0</v>
      </c>
      <c r="K1471" s="206">
        <f>'5 Driver Data'!K1471</f>
        <v>0</v>
      </c>
      <c r="L1471" s="1"/>
      <c r="M1471" s="216" t="str">
        <f>IF(D1471=0,"Blank",'3 Model Input'!E$44*'3 Model Input'!E$45)</f>
        <v>Blank</v>
      </c>
      <c r="N1471" s="197" t="str">
        <f t="shared" si="250"/>
        <v>Blank</v>
      </c>
      <c r="O1471" s="197" t="str">
        <f>IF(D1471=0,"Blank",'3 Model Input'!E$49*(1-'3 Model Input'!E$51))</f>
        <v>Blank</v>
      </c>
      <c r="P1471" s="197" t="str">
        <f t="shared" si="251"/>
        <v>Blank</v>
      </c>
      <c r="Q1471" s="197" t="str">
        <f>IF(D1471=0,"Blank",IF(D1471="BEV",E1471*(1-'3 Model Input'!E$54), E1471))</f>
        <v>Blank</v>
      </c>
      <c r="R1471" s="198" t="str">
        <f>IF(D1471=0,"Blank",IF(D1471="PHEV",F1471/G1471,F1471*(1-'3 Model Input'!E$54)/G1471))</f>
        <v>Blank</v>
      </c>
      <c r="S1471" s="198" t="str">
        <f>IF(D1471=0,"Blank",IF(D1471="PHEV",MIN(M1471,E1471),MIN(M1471,(E1471*(1-'3 Model Input'!E$54)))))</f>
        <v>Blank</v>
      </c>
      <c r="T1471" s="217" t="str">
        <f t="shared" si="252"/>
        <v>Blank</v>
      </c>
      <c r="U1471" s="89"/>
      <c r="V1471" s="216" t="str">
        <f>IF(D1471=0,"Blank",P1471*'3 Model Input'!E$50)</f>
        <v>Blank</v>
      </c>
      <c r="W1471" s="197" t="str">
        <f t="shared" si="253"/>
        <v>Blank</v>
      </c>
      <c r="X1471" s="197" t="str">
        <f t="shared" si="254"/>
        <v>Blank</v>
      </c>
      <c r="Y1471" s="197" t="str">
        <f t="shared" si="255"/>
        <v>Blank</v>
      </c>
      <c r="Z1471" s="197" t="str">
        <f t="shared" si="256"/>
        <v>Blank</v>
      </c>
      <c r="AA1471" s="223" t="str" cm="1">
        <f t="array" ref="AA1471">_xlfn.IFS(ISTEXT('3 Model Input'!F$70),"Missing",ISTEXT('3 Model Input'!I$70),"Missing",ISNUMBER('3 Model Input'!K$70),'3 Model Input'!K$70*P1471)</f>
        <v>Missing</v>
      </c>
      <c r="AB1471" s="89"/>
      <c r="AC1471" s="227" t="str" cm="1">
        <f t="array" ref="AC1471">IF(D1471=0,"Blank",_xlfn.IFS('3 Model Input'!E$61=1,(V1471*G1471)/T1471,'3 Model Input'!E$61=2,(W1471*G1471)/T1471,'3 Model Input'!E$61=3,(X1471*G1471)/T1471,'3 Model Input'!E$61=4,(Y1471*G1471)/T1471,'3 Model Input'!E$61=5,(Z1471*G1471)/T1471, ISTEXT('3 Model Input'!E$61),"Missing",'3 Model Input'!E$61=6,(AA1471*G1471)/T1471))</f>
        <v>Blank</v>
      </c>
      <c r="AD1471" s="202" t="str">
        <f t="shared" si="257"/>
        <v>Blank</v>
      </c>
      <c r="AE1471" s="202" t="str">
        <f t="shared" si="258"/>
        <v>Blank</v>
      </c>
      <c r="AF1471" s="217" t="str">
        <f t="shared" si="259"/>
        <v>Blank</v>
      </c>
      <c r="AG1471" s="9" t="str" cm="1">
        <f t="array" ref="AG1471">_xlfn.IFS(ISNUMBER(AC1471), "", ISNUMBER(SEARCH("Blank", AC1471)), "", ISERROR(AC1471), "Bad input on tab 3")</f>
        <v/>
      </c>
    </row>
    <row r="1472" spans="2:33" ht="15" customHeight="1" x14ac:dyDescent="0.75">
      <c r="B1472" s="205" t="str">
        <f>'5 Driver Data'!B1472</f>
        <v>1464</v>
      </c>
      <c r="C1472" s="193">
        <f>'5 Driver Data'!C1472</f>
        <v>0</v>
      </c>
      <c r="D1472" s="192">
        <f>'5 Driver Data'!D1472</f>
        <v>0</v>
      </c>
      <c r="E1472" s="191">
        <f>'5 Driver Data'!E1472</f>
        <v>0</v>
      </c>
      <c r="F1472" s="191">
        <f>'5 Driver Data'!F1472</f>
        <v>0</v>
      </c>
      <c r="G1472" s="191">
        <f>'5 Driver Data'!G1472</f>
        <v>0</v>
      </c>
      <c r="H1472" s="191">
        <f>'5 Driver Data'!H1472</f>
        <v>0</v>
      </c>
      <c r="I1472" s="191">
        <f>'5 Driver Data'!I1472</f>
        <v>0</v>
      </c>
      <c r="J1472" s="191">
        <f>'5 Driver Data'!J1472</f>
        <v>0</v>
      </c>
      <c r="K1472" s="206">
        <f>'5 Driver Data'!K1472</f>
        <v>0</v>
      </c>
      <c r="L1472" s="1"/>
      <c r="M1472" s="216" t="str">
        <f>IF(D1472=0,"Blank",'3 Model Input'!E$44*'3 Model Input'!E$45)</f>
        <v>Blank</v>
      </c>
      <c r="N1472" s="197" t="str">
        <f t="shared" si="250"/>
        <v>Blank</v>
      </c>
      <c r="O1472" s="197" t="str">
        <f>IF(D1472=0,"Blank",'3 Model Input'!E$49*(1-'3 Model Input'!E$51))</f>
        <v>Blank</v>
      </c>
      <c r="P1472" s="197" t="str">
        <f t="shared" si="251"/>
        <v>Blank</v>
      </c>
      <c r="Q1472" s="197" t="str">
        <f>IF(D1472=0,"Blank",IF(D1472="BEV",E1472*(1-'3 Model Input'!E$54), E1472))</f>
        <v>Blank</v>
      </c>
      <c r="R1472" s="198" t="str">
        <f>IF(D1472=0,"Blank",IF(D1472="PHEV",F1472/G1472,F1472*(1-'3 Model Input'!E$54)/G1472))</f>
        <v>Blank</v>
      </c>
      <c r="S1472" s="198" t="str">
        <f>IF(D1472=0,"Blank",IF(D1472="PHEV",MIN(M1472,E1472),MIN(M1472,(E1472*(1-'3 Model Input'!E$54)))))</f>
        <v>Blank</v>
      </c>
      <c r="T1472" s="217" t="str">
        <f t="shared" si="252"/>
        <v>Blank</v>
      </c>
      <c r="U1472" s="89"/>
      <c r="V1472" s="216" t="str">
        <f>IF(D1472=0,"Blank",P1472*'3 Model Input'!E$50)</f>
        <v>Blank</v>
      </c>
      <c r="W1472" s="197" t="str">
        <f t="shared" si="253"/>
        <v>Blank</v>
      </c>
      <c r="X1472" s="197" t="str">
        <f t="shared" si="254"/>
        <v>Blank</v>
      </c>
      <c r="Y1472" s="197" t="str">
        <f t="shared" si="255"/>
        <v>Blank</v>
      </c>
      <c r="Z1472" s="197" t="str">
        <f t="shared" si="256"/>
        <v>Blank</v>
      </c>
      <c r="AA1472" s="223" t="str" cm="1">
        <f t="array" ref="AA1472">_xlfn.IFS(ISTEXT('3 Model Input'!F$70),"Missing",ISTEXT('3 Model Input'!I$70),"Missing",ISNUMBER('3 Model Input'!K$70),'3 Model Input'!K$70*P1472)</f>
        <v>Missing</v>
      </c>
      <c r="AB1472" s="89"/>
      <c r="AC1472" s="227" t="str" cm="1">
        <f t="array" ref="AC1472">IF(D1472=0,"Blank",_xlfn.IFS('3 Model Input'!E$61=1,(V1472*G1472)/T1472,'3 Model Input'!E$61=2,(W1472*G1472)/T1472,'3 Model Input'!E$61=3,(X1472*G1472)/T1472,'3 Model Input'!E$61=4,(Y1472*G1472)/T1472,'3 Model Input'!E$61=5,(Z1472*G1472)/T1472, ISTEXT('3 Model Input'!E$61),"Missing",'3 Model Input'!E$61=6,(AA1472*G1472)/T1472))</f>
        <v>Blank</v>
      </c>
      <c r="AD1472" s="202" t="str">
        <f t="shared" si="257"/>
        <v>Blank</v>
      </c>
      <c r="AE1472" s="202" t="str">
        <f t="shared" si="258"/>
        <v>Blank</v>
      </c>
      <c r="AF1472" s="217" t="str">
        <f t="shared" si="259"/>
        <v>Blank</v>
      </c>
      <c r="AG1472" s="9" t="str" cm="1">
        <f t="array" ref="AG1472">_xlfn.IFS(ISNUMBER(AC1472), "", ISNUMBER(SEARCH("Blank", AC1472)), "", ISERROR(AC1472), "Bad input on tab 3")</f>
        <v/>
      </c>
    </row>
    <row r="1473" spans="2:33" ht="15" customHeight="1" x14ac:dyDescent="0.75">
      <c r="B1473" s="205" t="str">
        <f>'5 Driver Data'!B1473</f>
        <v>1465</v>
      </c>
      <c r="C1473" s="193">
        <f>'5 Driver Data'!C1473</f>
        <v>0</v>
      </c>
      <c r="D1473" s="192">
        <f>'5 Driver Data'!D1473</f>
        <v>0</v>
      </c>
      <c r="E1473" s="191">
        <f>'5 Driver Data'!E1473</f>
        <v>0</v>
      </c>
      <c r="F1473" s="191">
        <f>'5 Driver Data'!F1473</f>
        <v>0</v>
      </c>
      <c r="G1473" s="191">
        <f>'5 Driver Data'!G1473</f>
        <v>0</v>
      </c>
      <c r="H1473" s="191">
        <f>'5 Driver Data'!H1473</f>
        <v>0</v>
      </c>
      <c r="I1473" s="191">
        <f>'5 Driver Data'!I1473</f>
        <v>0</v>
      </c>
      <c r="J1473" s="191">
        <f>'5 Driver Data'!J1473</f>
        <v>0</v>
      </c>
      <c r="K1473" s="206">
        <f>'5 Driver Data'!K1473</f>
        <v>0</v>
      </c>
      <c r="L1473" s="1"/>
      <c r="M1473" s="216" t="str">
        <f>IF(D1473=0,"Blank",'3 Model Input'!E$44*'3 Model Input'!E$45)</f>
        <v>Blank</v>
      </c>
      <c r="N1473" s="197" t="str">
        <f t="shared" si="250"/>
        <v>Blank</v>
      </c>
      <c r="O1473" s="197" t="str">
        <f>IF(D1473=0,"Blank",'3 Model Input'!E$49*(1-'3 Model Input'!E$51))</f>
        <v>Blank</v>
      </c>
      <c r="P1473" s="197" t="str">
        <f t="shared" si="251"/>
        <v>Blank</v>
      </c>
      <c r="Q1473" s="197" t="str">
        <f>IF(D1473=0,"Blank",IF(D1473="BEV",E1473*(1-'3 Model Input'!E$54), E1473))</f>
        <v>Blank</v>
      </c>
      <c r="R1473" s="198" t="str">
        <f>IF(D1473=0,"Blank",IF(D1473="PHEV",F1473/G1473,F1473*(1-'3 Model Input'!E$54)/G1473))</f>
        <v>Blank</v>
      </c>
      <c r="S1473" s="198" t="str">
        <f>IF(D1473=0,"Blank",IF(D1473="PHEV",MIN(M1473,E1473),MIN(M1473,(E1473*(1-'3 Model Input'!E$54)))))</f>
        <v>Blank</v>
      </c>
      <c r="T1473" s="217" t="str">
        <f t="shared" si="252"/>
        <v>Blank</v>
      </c>
      <c r="U1473" s="89"/>
      <c r="V1473" s="216" t="str">
        <f>IF(D1473=0,"Blank",P1473*'3 Model Input'!E$50)</f>
        <v>Blank</v>
      </c>
      <c r="W1473" s="197" t="str">
        <f t="shared" si="253"/>
        <v>Blank</v>
      </c>
      <c r="X1473" s="197" t="str">
        <f t="shared" si="254"/>
        <v>Blank</v>
      </c>
      <c r="Y1473" s="197" t="str">
        <f t="shared" si="255"/>
        <v>Blank</v>
      </c>
      <c r="Z1473" s="197" t="str">
        <f t="shared" si="256"/>
        <v>Blank</v>
      </c>
      <c r="AA1473" s="223" t="str" cm="1">
        <f t="array" ref="AA1473">_xlfn.IFS(ISTEXT('3 Model Input'!F$70),"Missing",ISTEXT('3 Model Input'!I$70),"Missing",ISNUMBER('3 Model Input'!K$70),'3 Model Input'!K$70*P1473)</f>
        <v>Missing</v>
      </c>
      <c r="AB1473" s="89"/>
      <c r="AC1473" s="227" t="str" cm="1">
        <f t="array" ref="AC1473">IF(D1473=0,"Blank",_xlfn.IFS('3 Model Input'!E$61=1,(V1473*G1473)/T1473,'3 Model Input'!E$61=2,(W1473*G1473)/T1473,'3 Model Input'!E$61=3,(X1473*G1473)/T1473,'3 Model Input'!E$61=4,(Y1473*G1473)/T1473,'3 Model Input'!E$61=5,(Z1473*G1473)/T1473, ISTEXT('3 Model Input'!E$61),"Missing",'3 Model Input'!E$61=6,(AA1473*G1473)/T1473))</f>
        <v>Blank</v>
      </c>
      <c r="AD1473" s="202" t="str">
        <f t="shared" si="257"/>
        <v>Blank</v>
      </c>
      <c r="AE1473" s="202" t="str">
        <f t="shared" si="258"/>
        <v>Blank</v>
      </c>
      <c r="AF1473" s="217" t="str">
        <f t="shared" si="259"/>
        <v>Blank</v>
      </c>
      <c r="AG1473" s="9" t="str" cm="1">
        <f t="array" ref="AG1473">_xlfn.IFS(ISNUMBER(AC1473), "", ISNUMBER(SEARCH("Blank", AC1473)), "", ISERROR(AC1473), "Bad input on tab 3")</f>
        <v/>
      </c>
    </row>
    <row r="1474" spans="2:33" ht="15" customHeight="1" x14ac:dyDescent="0.75">
      <c r="B1474" s="205" t="str">
        <f>'5 Driver Data'!B1474</f>
        <v>1466</v>
      </c>
      <c r="C1474" s="193">
        <f>'5 Driver Data'!C1474</f>
        <v>0</v>
      </c>
      <c r="D1474" s="192">
        <f>'5 Driver Data'!D1474</f>
        <v>0</v>
      </c>
      <c r="E1474" s="191">
        <f>'5 Driver Data'!E1474</f>
        <v>0</v>
      </c>
      <c r="F1474" s="191">
        <f>'5 Driver Data'!F1474</f>
        <v>0</v>
      </c>
      <c r="G1474" s="191">
        <f>'5 Driver Data'!G1474</f>
        <v>0</v>
      </c>
      <c r="H1474" s="191">
        <f>'5 Driver Data'!H1474</f>
        <v>0</v>
      </c>
      <c r="I1474" s="191">
        <f>'5 Driver Data'!I1474</f>
        <v>0</v>
      </c>
      <c r="J1474" s="191">
        <f>'5 Driver Data'!J1474</f>
        <v>0</v>
      </c>
      <c r="K1474" s="206">
        <f>'5 Driver Data'!K1474</f>
        <v>0</v>
      </c>
      <c r="L1474" s="1"/>
      <c r="M1474" s="216" t="str">
        <f>IF(D1474=0,"Blank",'3 Model Input'!E$44*'3 Model Input'!E$45)</f>
        <v>Blank</v>
      </c>
      <c r="N1474" s="197" t="str">
        <f t="shared" si="250"/>
        <v>Blank</v>
      </c>
      <c r="O1474" s="197" t="str">
        <f>IF(D1474=0,"Blank",'3 Model Input'!E$49*(1-'3 Model Input'!E$51))</f>
        <v>Blank</v>
      </c>
      <c r="P1474" s="197" t="str">
        <f t="shared" si="251"/>
        <v>Blank</v>
      </c>
      <c r="Q1474" s="197" t="str">
        <f>IF(D1474=0,"Blank",IF(D1474="BEV",E1474*(1-'3 Model Input'!E$54), E1474))</f>
        <v>Blank</v>
      </c>
      <c r="R1474" s="198" t="str">
        <f>IF(D1474=0,"Blank",IF(D1474="PHEV",F1474/G1474,F1474*(1-'3 Model Input'!E$54)/G1474))</f>
        <v>Blank</v>
      </c>
      <c r="S1474" s="198" t="str">
        <f>IF(D1474=0,"Blank",IF(D1474="PHEV",MIN(M1474,E1474),MIN(M1474,(E1474*(1-'3 Model Input'!E$54)))))</f>
        <v>Blank</v>
      </c>
      <c r="T1474" s="217" t="str">
        <f t="shared" si="252"/>
        <v>Blank</v>
      </c>
      <c r="U1474" s="89"/>
      <c r="V1474" s="216" t="str">
        <f>IF(D1474=0,"Blank",P1474*'3 Model Input'!E$50)</f>
        <v>Blank</v>
      </c>
      <c r="W1474" s="197" t="str">
        <f t="shared" si="253"/>
        <v>Blank</v>
      </c>
      <c r="X1474" s="197" t="str">
        <f t="shared" si="254"/>
        <v>Blank</v>
      </c>
      <c r="Y1474" s="197" t="str">
        <f t="shared" si="255"/>
        <v>Blank</v>
      </c>
      <c r="Z1474" s="197" t="str">
        <f t="shared" si="256"/>
        <v>Blank</v>
      </c>
      <c r="AA1474" s="223" t="str" cm="1">
        <f t="array" ref="AA1474">_xlfn.IFS(ISTEXT('3 Model Input'!F$70),"Missing",ISTEXT('3 Model Input'!I$70),"Missing",ISNUMBER('3 Model Input'!K$70),'3 Model Input'!K$70*P1474)</f>
        <v>Missing</v>
      </c>
      <c r="AB1474" s="89"/>
      <c r="AC1474" s="227" t="str" cm="1">
        <f t="array" ref="AC1474">IF(D1474=0,"Blank",_xlfn.IFS('3 Model Input'!E$61=1,(V1474*G1474)/T1474,'3 Model Input'!E$61=2,(W1474*G1474)/T1474,'3 Model Input'!E$61=3,(X1474*G1474)/T1474,'3 Model Input'!E$61=4,(Y1474*G1474)/T1474,'3 Model Input'!E$61=5,(Z1474*G1474)/T1474, ISTEXT('3 Model Input'!E$61),"Missing",'3 Model Input'!E$61=6,(AA1474*G1474)/T1474))</f>
        <v>Blank</v>
      </c>
      <c r="AD1474" s="202" t="str">
        <f t="shared" si="257"/>
        <v>Blank</v>
      </c>
      <c r="AE1474" s="202" t="str">
        <f t="shared" si="258"/>
        <v>Blank</v>
      </c>
      <c r="AF1474" s="217" t="str">
        <f t="shared" si="259"/>
        <v>Blank</v>
      </c>
      <c r="AG1474" s="9" t="str" cm="1">
        <f t="array" ref="AG1474">_xlfn.IFS(ISNUMBER(AC1474), "", ISNUMBER(SEARCH("Blank", AC1474)), "", ISERROR(AC1474), "Bad input on tab 3")</f>
        <v/>
      </c>
    </row>
    <row r="1475" spans="2:33" ht="15" customHeight="1" x14ac:dyDescent="0.75">
      <c r="B1475" s="205" t="str">
        <f>'5 Driver Data'!B1475</f>
        <v>1467</v>
      </c>
      <c r="C1475" s="193">
        <f>'5 Driver Data'!C1475</f>
        <v>0</v>
      </c>
      <c r="D1475" s="192">
        <f>'5 Driver Data'!D1475</f>
        <v>0</v>
      </c>
      <c r="E1475" s="191">
        <f>'5 Driver Data'!E1475</f>
        <v>0</v>
      </c>
      <c r="F1475" s="191">
        <f>'5 Driver Data'!F1475</f>
        <v>0</v>
      </c>
      <c r="G1475" s="191">
        <f>'5 Driver Data'!G1475</f>
        <v>0</v>
      </c>
      <c r="H1475" s="191">
        <f>'5 Driver Data'!H1475</f>
        <v>0</v>
      </c>
      <c r="I1475" s="191">
        <f>'5 Driver Data'!I1475</f>
        <v>0</v>
      </c>
      <c r="J1475" s="191">
        <f>'5 Driver Data'!J1475</f>
        <v>0</v>
      </c>
      <c r="K1475" s="206">
        <f>'5 Driver Data'!K1475</f>
        <v>0</v>
      </c>
      <c r="L1475" s="1"/>
      <c r="M1475" s="216" t="str">
        <f>IF(D1475=0,"Blank",'3 Model Input'!E$44*'3 Model Input'!E$45)</f>
        <v>Blank</v>
      </c>
      <c r="N1475" s="197" t="str">
        <f t="shared" si="250"/>
        <v>Blank</v>
      </c>
      <c r="O1475" s="197" t="str">
        <f>IF(D1475=0,"Blank",'3 Model Input'!E$49*(1-'3 Model Input'!E$51))</f>
        <v>Blank</v>
      </c>
      <c r="P1475" s="197" t="str">
        <f t="shared" si="251"/>
        <v>Blank</v>
      </c>
      <c r="Q1475" s="197" t="str">
        <f>IF(D1475=0,"Blank",IF(D1475="BEV",E1475*(1-'3 Model Input'!E$54), E1475))</f>
        <v>Blank</v>
      </c>
      <c r="R1475" s="198" t="str">
        <f>IF(D1475=0,"Blank",IF(D1475="PHEV",F1475/G1475,F1475*(1-'3 Model Input'!E$54)/G1475))</f>
        <v>Blank</v>
      </c>
      <c r="S1475" s="198" t="str">
        <f>IF(D1475=0,"Blank",IF(D1475="PHEV",MIN(M1475,E1475),MIN(M1475,(E1475*(1-'3 Model Input'!E$54)))))</f>
        <v>Blank</v>
      </c>
      <c r="T1475" s="217" t="str">
        <f t="shared" si="252"/>
        <v>Blank</v>
      </c>
      <c r="U1475" s="89"/>
      <c r="V1475" s="216" t="str">
        <f>IF(D1475=0,"Blank",P1475*'3 Model Input'!E$50)</f>
        <v>Blank</v>
      </c>
      <c r="W1475" s="197" t="str">
        <f t="shared" si="253"/>
        <v>Blank</v>
      </c>
      <c r="X1475" s="197" t="str">
        <f t="shared" si="254"/>
        <v>Blank</v>
      </c>
      <c r="Y1475" s="197" t="str">
        <f t="shared" si="255"/>
        <v>Blank</v>
      </c>
      <c r="Z1475" s="197" t="str">
        <f t="shared" si="256"/>
        <v>Blank</v>
      </c>
      <c r="AA1475" s="223" t="str" cm="1">
        <f t="array" ref="AA1475">_xlfn.IFS(ISTEXT('3 Model Input'!F$70),"Missing",ISTEXT('3 Model Input'!I$70),"Missing",ISNUMBER('3 Model Input'!K$70),'3 Model Input'!K$70*P1475)</f>
        <v>Missing</v>
      </c>
      <c r="AB1475" s="89"/>
      <c r="AC1475" s="227" t="str" cm="1">
        <f t="array" ref="AC1475">IF(D1475=0,"Blank",_xlfn.IFS('3 Model Input'!E$61=1,(V1475*G1475)/T1475,'3 Model Input'!E$61=2,(W1475*G1475)/T1475,'3 Model Input'!E$61=3,(X1475*G1475)/T1475,'3 Model Input'!E$61=4,(Y1475*G1475)/T1475,'3 Model Input'!E$61=5,(Z1475*G1475)/T1475, ISTEXT('3 Model Input'!E$61),"Missing",'3 Model Input'!E$61=6,(AA1475*G1475)/T1475))</f>
        <v>Blank</v>
      </c>
      <c r="AD1475" s="202" t="str">
        <f t="shared" si="257"/>
        <v>Blank</v>
      </c>
      <c r="AE1475" s="202" t="str">
        <f t="shared" si="258"/>
        <v>Blank</v>
      </c>
      <c r="AF1475" s="217" t="str">
        <f t="shared" si="259"/>
        <v>Blank</v>
      </c>
      <c r="AG1475" s="9" t="str" cm="1">
        <f t="array" ref="AG1475">_xlfn.IFS(ISNUMBER(AC1475), "", ISNUMBER(SEARCH("Blank", AC1475)), "", ISERROR(AC1475), "Bad input on tab 3")</f>
        <v/>
      </c>
    </row>
    <row r="1476" spans="2:33" ht="15" customHeight="1" x14ac:dyDescent="0.75">
      <c r="B1476" s="205" t="str">
        <f>'5 Driver Data'!B1476</f>
        <v>1468</v>
      </c>
      <c r="C1476" s="193">
        <f>'5 Driver Data'!C1476</f>
        <v>0</v>
      </c>
      <c r="D1476" s="192">
        <f>'5 Driver Data'!D1476</f>
        <v>0</v>
      </c>
      <c r="E1476" s="191">
        <f>'5 Driver Data'!E1476</f>
        <v>0</v>
      </c>
      <c r="F1476" s="191">
        <f>'5 Driver Data'!F1476</f>
        <v>0</v>
      </c>
      <c r="G1476" s="191">
        <f>'5 Driver Data'!G1476</f>
        <v>0</v>
      </c>
      <c r="H1476" s="191">
        <f>'5 Driver Data'!H1476</f>
        <v>0</v>
      </c>
      <c r="I1476" s="191">
        <f>'5 Driver Data'!I1476</f>
        <v>0</v>
      </c>
      <c r="J1476" s="191">
        <f>'5 Driver Data'!J1476</f>
        <v>0</v>
      </c>
      <c r="K1476" s="206">
        <f>'5 Driver Data'!K1476</f>
        <v>0</v>
      </c>
      <c r="L1476" s="1"/>
      <c r="M1476" s="216" t="str">
        <f>IF(D1476=0,"Blank",'3 Model Input'!E$44*'3 Model Input'!E$45)</f>
        <v>Blank</v>
      </c>
      <c r="N1476" s="197" t="str">
        <f t="shared" si="250"/>
        <v>Blank</v>
      </c>
      <c r="O1476" s="197" t="str">
        <f>IF(D1476=0,"Blank",'3 Model Input'!E$49*(1-'3 Model Input'!E$51))</f>
        <v>Blank</v>
      </c>
      <c r="P1476" s="197" t="str">
        <f t="shared" si="251"/>
        <v>Blank</v>
      </c>
      <c r="Q1476" s="197" t="str">
        <f>IF(D1476=0,"Blank",IF(D1476="BEV",E1476*(1-'3 Model Input'!E$54), E1476))</f>
        <v>Blank</v>
      </c>
      <c r="R1476" s="198" t="str">
        <f>IF(D1476=0,"Blank",IF(D1476="PHEV",F1476/G1476,F1476*(1-'3 Model Input'!E$54)/G1476))</f>
        <v>Blank</v>
      </c>
      <c r="S1476" s="198" t="str">
        <f>IF(D1476=0,"Blank",IF(D1476="PHEV",MIN(M1476,E1476),MIN(M1476,(E1476*(1-'3 Model Input'!E$54)))))</f>
        <v>Blank</v>
      </c>
      <c r="T1476" s="217" t="str">
        <f t="shared" si="252"/>
        <v>Blank</v>
      </c>
      <c r="U1476" s="89"/>
      <c r="V1476" s="216" t="str">
        <f>IF(D1476=0,"Blank",P1476*'3 Model Input'!E$50)</f>
        <v>Blank</v>
      </c>
      <c r="W1476" s="197" t="str">
        <f t="shared" si="253"/>
        <v>Blank</v>
      </c>
      <c r="X1476" s="197" t="str">
        <f t="shared" si="254"/>
        <v>Blank</v>
      </c>
      <c r="Y1476" s="197" t="str">
        <f t="shared" si="255"/>
        <v>Blank</v>
      </c>
      <c r="Z1476" s="197" t="str">
        <f t="shared" si="256"/>
        <v>Blank</v>
      </c>
      <c r="AA1476" s="223" t="str" cm="1">
        <f t="array" ref="AA1476">_xlfn.IFS(ISTEXT('3 Model Input'!F$70),"Missing",ISTEXT('3 Model Input'!I$70),"Missing",ISNUMBER('3 Model Input'!K$70),'3 Model Input'!K$70*P1476)</f>
        <v>Missing</v>
      </c>
      <c r="AB1476" s="89"/>
      <c r="AC1476" s="227" t="str" cm="1">
        <f t="array" ref="AC1476">IF(D1476=0,"Blank",_xlfn.IFS('3 Model Input'!E$61=1,(V1476*G1476)/T1476,'3 Model Input'!E$61=2,(W1476*G1476)/T1476,'3 Model Input'!E$61=3,(X1476*G1476)/T1476,'3 Model Input'!E$61=4,(Y1476*G1476)/T1476,'3 Model Input'!E$61=5,(Z1476*G1476)/T1476, ISTEXT('3 Model Input'!E$61),"Missing",'3 Model Input'!E$61=6,(AA1476*G1476)/T1476))</f>
        <v>Blank</v>
      </c>
      <c r="AD1476" s="202" t="str">
        <f t="shared" si="257"/>
        <v>Blank</v>
      </c>
      <c r="AE1476" s="202" t="str">
        <f t="shared" si="258"/>
        <v>Blank</v>
      </c>
      <c r="AF1476" s="217" t="str">
        <f t="shared" si="259"/>
        <v>Blank</v>
      </c>
      <c r="AG1476" s="9" t="str" cm="1">
        <f t="array" ref="AG1476">_xlfn.IFS(ISNUMBER(AC1476), "", ISNUMBER(SEARCH("Blank", AC1476)), "", ISERROR(AC1476), "Bad input on tab 3")</f>
        <v/>
      </c>
    </row>
    <row r="1477" spans="2:33" ht="15" customHeight="1" x14ac:dyDescent="0.75">
      <c r="B1477" s="205" t="str">
        <f>'5 Driver Data'!B1477</f>
        <v>1469</v>
      </c>
      <c r="C1477" s="193">
        <f>'5 Driver Data'!C1477</f>
        <v>0</v>
      </c>
      <c r="D1477" s="192">
        <f>'5 Driver Data'!D1477</f>
        <v>0</v>
      </c>
      <c r="E1477" s="191">
        <f>'5 Driver Data'!E1477</f>
        <v>0</v>
      </c>
      <c r="F1477" s="191">
        <f>'5 Driver Data'!F1477</f>
        <v>0</v>
      </c>
      <c r="G1477" s="191">
        <f>'5 Driver Data'!G1477</f>
        <v>0</v>
      </c>
      <c r="H1477" s="191">
        <f>'5 Driver Data'!H1477</f>
        <v>0</v>
      </c>
      <c r="I1477" s="191">
        <f>'5 Driver Data'!I1477</f>
        <v>0</v>
      </c>
      <c r="J1477" s="191">
        <f>'5 Driver Data'!J1477</f>
        <v>0</v>
      </c>
      <c r="K1477" s="206">
        <f>'5 Driver Data'!K1477</f>
        <v>0</v>
      </c>
      <c r="L1477" s="1"/>
      <c r="M1477" s="216" t="str">
        <f>IF(D1477=0,"Blank",'3 Model Input'!E$44*'3 Model Input'!E$45)</f>
        <v>Blank</v>
      </c>
      <c r="N1477" s="197" t="str">
        <f t="shared" si="250"/>
        <v>Blank</v>
      </c>
      <c r="O1477" s="197" t="str">
        <f>IF(D1477=0,"Blank",'3 Model Input'!E$49*(1-'3 Model Input'!E$51))</f>
        <v>Blank</v>
      </c>
      <c r="P1477" s="197" t="str">
        <f t="shared" si="251"/>
        <v>Blank</v>
      </c>
      <c r="Q1477" s="197" t="str">
        <f>IF(D1477=0,"Blank",IF(D1477="BEV",E1477*(1-'3 Model Input'!E$54), E1477))</f>
        <v>Blank</v>
      </c>
      <c r="R1477" s="198" t="str">
        <f>IF(D1477=0,"Blank",IF(D1477="PHEV",F1477/G1477,F1477*(1-'3 Model Input'!E$54)/G1477))</f>
        <v>Blank</v>
      </c>
      <c r="S1477" s="198" t="str">
        <f>IF(D1477=0,"Blank",IF(D1477="PHEV",MIN(M1477,E1477),MIN(M1477,(E1477*(1-'3 Model Input'!E$54)))))</f>
        <v>Blank</v>
      </c>
      <c r="T1477" s="217" t="str">
        <f t="shared" si="252"/>
        <v>Blank</v>
      </c>
      <c r="U1477" s="89"/>
      <c r="V1477" s="216" t="str">
        <f>IF(D1477=0,"Blank",P1477*'3 Model Input'!E$50)</f>
        <v>Blank</v>
      </c>
      <c r="W1477" s="197" t="str">
        <f t="shared" si="253"/>
        <v>Blank</v>
      </c>
      <c r="X1477" s="197" t="str">
        <f t="shared" si="254"/>
        <v>Blank</v>
      </c>
      <c r="Y1477" s="197" t="str">
        <f t="shared" si="255"/>
        <v>Blank</v>
      </c>
      <c r="Z1477" s="197" t="str">
        <f t="shared" si="256"/>
        <v>Blank</v>
      </c>
      <c r="AA1477" s="223" t="str" cm="1">
        <f t="array" ref="AA1477">_xlfn.IFS(ISTEXT('3 Model Input'!F$70),"Missing",ISTEXT('3 Model Input'!I$70),"Missing",ISNUMBER('3 Model Input'!K$70),'3 Model Input'!K$70*P1477)</f>
        <v>Missing</v>
      </c>
      <c r="AB1477" s="89"/>
      <c r="AC1477" s="227" t="str" cm="1">
        <f t="array" ref="AC1477">IF(D1477=0,"Blank",_xlfn.IFS('3 Model Input'!E$61=1,(V1477*G1477)/T1477,'3 Model Input'!E$61=2,(W1477*G1477)/T1477,'3 Model Input'!E$61=3,(X1477*G1477)/T1477,'3 Model Input'!E$61=4,(Y1477*G1477)/T1477,'3 Model Input'!E$61=5,(Z1477*G1477)/T1477, ISTEXT('3 Model Input'!E$61),"Missing",'3 Model Input'!E$61=6,(AA1477*G1477)/T1477))</f>
        <v>Blank</v>
      </c>
      <c r="AD1477" s="202" t="str">
        <f t="shared" si="257"/>
        <v>Blank</v>
      </c>
      <c r="AE1477" s="202" t="str">
        <f t="shared" si="258"/>
        <v>Blank</v>
      </c>
      <c r="AF1477" s="217" t="str">
        <f t="shared" si="259"/>
        <v>Blank</v>
      </c>
      <c r="AG1477" s="9" t="str" cm="1">
        <f t="array" ref="AG1477">_xlfn.IFS(ISNUMBER(AC1477), "", ISNUMBER(SEARCH("Blank", AC1477)), "", ISERROR(AC1477), "Bad input on tab 3")</f>
        <v/>
      </c>
    </row>
    <row r="1478" spans="2:33" ht="15" customHeight="1" x14ac:dyDescent="0.75">
      <c r="B1478" s="205" t="str">
        <f>'5 Driver Data'!B1478</f>
        <v>1470</v>
      </c>
      <c r="C1478" s="193">
        <f>'5 Driver Data'!C1478</f>
        <v>0</v>
      </c>
      <c r="D1478" s="192">
        <f>'5 Driver Data'!D1478</f>
        <v>0</v>
      </c>
      <c r="E1478" s="191">
        <f>'5 Driver Data'!E1478</f>
        <v>0</v>
      </c>
      <c r="F1478" s="191">
        <f>'5 Driver Data'!F1478</f>
        <v>0</v>
      </c>
      <c r="G1478" s="191">
        <f>'5 Driver Data'!G1478</f>
        <v>0</v>
      </c>
      <c r="H1478" s="191">
        <f>'5 Driver Data'!H1478</f>
        <v>0</v>
      </c>
      <c r="I1478" s="191">
        <f>'5 Driver Data'!I1478</f>
        <v>0</v>
      </c>
      <c r="J1478" s="191">
        <f>'5 Driver Data'!J1478</f>
        <v>0</v>
      </c>
      <c r="K1478" s="206">
        <f>'5 Driver Data'!K1478</f>
        <v>0</v>
      </c>
      <c r="L1478" s="1"/>
      <c r="M1478" s="216" t="str">
        <f>IF(D1478=0,"Blank",'3 Model Input'!E$44*'3 Model Input'!E$45)</f>
        <v>Blank</v>
      </c>
      <c r="N1478" s="197" t="str">
        <f t="shared" si="250"/>
        <v>Blank</v>
      </c>
      <c r="O1478" s="197" t="str">
        <f>IF(D1478=0,"Blank",'3 Model Input'!E$49*(1-'3 Model Input'!E$51))</f>
        <v>Blank</v>
      </c>
      <c r="P1478" s="197" t="str">
        <f t="shared" si="251"/>
        <v>Blank</v>
      </c>
      <c r="Q1478" s="197" t="str">
        <f>IF(D1478=0,"Blank",IF(D1478="BEV",E1478*(1-'3 Model Input'!E$54), E1478))</f>
        <v>Blank</v>
      </c>
      <c r="R1478" s="198" t="str">
        <f>IF(D1478=0,"Blank",IF(D1478="PHEV",F1478/G1478,F1478*(1-'3 Model Input'!E$54)/G1478))</f>
        <v>Blank</v>
      </c>
      <c r="S1478" s="198" t="str">
        <f>IF(D1478=0,"Blank",IF(D1478="PHEV",MIN(M1478,E1478),MIN(M1478,(E1478*(1-'3 Model Input'!E$54)))))</f>
        <v>Blank</v>
      </c>
      <c r="T1478" s="217" t="str">
        <f t="shared" si="252"/>
        <v>Blank</v>
      </c>
      <c r="U1478" s="89"/>
      <c r="V1478" s="216" t="str">
        <f>IF(D1478=0,"Blank",P1478*'3 Model Input'!E$50)</f>
        <v>Blank</v>
      </c>
      <c r="W1478" s="197" t="str">
        <f t="shared" si="253"/>
        <v>Blank</v>
      </c>
      <c r="X1478" s="197" t="str">
        <f t="shared" si="254"/>
        <v>Blank</v>
      </c>
      <c r="Y1478" s="197" t="str">
        <f t="shared" si="255"/>
        <v>Blank</v>
      </c>
      <c r="Z1478" s="197" t="str">
        <f t="shared" si="256"/>
        <v>Blank</v>
      </c>
      <c r="AA1478" s="223" t="str" cm="1">
        <f t="array" ref="AA1478">_xlfn.IFS(ISTEXT('3 Model Input'!F$70),"Missing",ISTEXT('3 Model Input'!I$70),"Missing",ISNUMBER('3 Model Input'!K$70),'3 Model Input'!K$70*P1478)</f>
        <v>Missing</v>
      </c>
      <c r="AB1478" s="89"/>
      <c r="AC1478" s="227" t="str" cm="1">
        <f t="array" ref="AC1478">IF(D1478=0,"Blank",_xlfn.IFS('3 Model Input'!E$61=1,(V1478*G1478)/T1478,'3 Model Input'!E$61=2,(W1478*G1478)/T1478,'3 Model Input'!E$61=3,(X1478*G1478)/T1478,'3 Model Input'!E$61=4,(Y1478*G1478)/T1478,'3 Model Input'!E$61=5,(Z1478*G1478)/T1478, ISTEXT('3 Model Input'!E$61),"Missing",'3 Model Input'!E$61=6,(AA1478*G1478)/T1478))</f>
        <v>Blank</v>
      </c>
      <c r="AD1478" s="202" t="str">
        <f t="shared" si="257"/>
        <v>Blank</v>
      </c>
      <c r="AE1478" s="202" t="str">
        <f t="shared" si="258"/>
        <v>Blank</v>
      </c>
      <c r="AF1478" s="217" t="str">
        <f t="shared" si="259"/>
        <v>Blank</v>
      </c>
      <c r="AG1478" s="9" t="str" cm="1">
        <f t="array" ref="AG1478">_xlfn.IFS(ISNUMBER(AC1478), "", ISNUMBER(SEARCH("Blank", AC1478)), "", ISERROR(AC1478), "Bad input on tab 3")</f>
        <v/>
      </c>
    </row>
    <row r="1479" spans="2:33" ht="15" customHeight="1" x14ac:dyDescent="0.75">
      <c r="B1479" s="205" t="str">
        <f>'5 Driver Data'!B1479</f>
        <v>1471</v>
      </c>
      <c r="C1479" s="193">
        <f>'5 Driver Data'!C1479</f>
        <v>0</v>
      </c>
      <c r="D1479" s="192">
        <f>'5 Driver Data'!D1479</f>
        <v>0</v>
      </c>
      <c r="E1479" s="191">
        <f>'5 Driver Data'!E1479</f>
        <v>0</v>
      </c>
      <c r="F1479" s="191">
        <f>'5 Driver Data'!F1479</f>
        <v>0</v>
      </c>
      <c r="G1479" s="191">
        <f>'5 Driver Data'!G1479</f>
        <v>0</v>
      </c>
      <c r="H1479" s="191">
        <f>'5 Driver Data'!H1479</f>
        <v>0</v>
      </c>
      <c r="I1479" s="191">
        <f>'5 Driver Data'!I1479</f>
        <v>0</v>
      </c>
      <c r="J1479" s="191">
        <f>'5 Driver Data'!J1479</f>
        <v>0</v>
      </c>
      <c r="K1479" s="206">
        <f>'5 Driver Data'!K1479</f>
        <v>0</v>
      </c>
      <c r="L1479" s="1"/>
      <c r="M1479" s="216" t="str">
        <f>IF(D1479=0,"Blank",'3 Model Input'!E$44*'3 Model Input'!E$45)</f>
        <v>Blank</v>
      </c>
      <c r="N1479" s="197" t="str">
        <f t="shared" si="250"/>
        <v>Blank</v>
      </c>
      <c r="O1479" s="197" t="str">
        <f>IF(D1479=0,"Blank",'3 Model Input'!E$49*(1-'3 Model Input'!E$51))</f>
        <v>Blank</v>
      </c>
      <c r="P1479" s="197" t="str">
        <f t="shared" si="251"/>
        <v>Blank</v>
      </c>
      <c r="Q1479" s="197" t="str">
        <f>IF(D1479=0,"Blank",IF(D1479="BEV",E1479*(1-'3 Model Input'!E$54), E1479))</f>
        <v>Blank</v>
      </c>
      <c r="R1479" s="198" t="str">
        <f>IF(D1479=0,"Blank",IF(D1479="PHEV",F1479/G1479,F1479*(1-'3 Model Input'!E$54)/G1479))</f>
        <v>Blank</v>
      </c>
      <c r="S1479" s="198" t="str">
        <f>IF(D1479=0,"Blank",IF(D1479="PHEV",MIN(M1479,E1479),MIN(M1479,(E1479*(1-'3 Model Input'!E$54)))))</f>
        <v>Blank</v>
      </c>
      <c r="T1479" s="217" t="str">
        <f t="shared" si="252"/>
        <v>Blank</v>
      </c>
      <c r="U1479" s="89"/>
      <c r="V1479" s="216" t="str">
        <f>IF(D1479=0,"Blank",P1479*'3 Model Input'!E$50)</f>
        <v>Blank</v>
      </c>
      <c r="W1479" s="197" t="str">
        <f t="shared" si="253"/>
        <v>Blank</v>
      </c>
      <c r="X1479" s="197" t="str">
        <f t="shared" si="254"/>
        <v>Blank</v>
      </c>
      <c r="Y1479" s="197" t="str">
        <f t="shared" si="255"/>
        <v>Blank</v>
      </c>
      <c r="Z1479" s="197" t="str">
        <f t="shared" si="256"/>
        <v>Blank</v>
      </c>
      <c r="AA1479" s="223" t="str" cm="1">
        <f t="array" ref="AA1479">_xlfn.IFS(ISTEXT('3 Model Input'!F$70),"Missing",ISTEXT('3 Model Input'!I$70),"Missing",ISNUMBER('3 Model Input'!K$70),'3 Model Input'!K$70*P1479)</f>
        <v>Missing</v>
      </c>
      <c r="AB1479" s="89"/>
      <c r="AC1479" s="227" t="str" cm="1">
        <f t="array" ref="AC1479">IF(D1479=0,"Blank",_xlfn.IFS('3 Model Input'!E$61=1,(V1479*G1479)/T1479,'3 Model Input'!E$61=2,(W1479*G1479)/T1479,'3 Model Input'!E$61=3,(X1479*G1479)/T1479,'3 Model Input'!E$61=4,(Y1479*G1479)/T1479,'3 Model Input'!E$61=5,(Z1479*G1479)/T1479, ISTEXT('3 Model Input'!E$61),"Missing",'3 Model Input'!E$61=6,(AA1479*G1479)/T1479))</f>
        <v>Blank</v>
      </c>
      <c r="AD1479" s="202" t="str">
        <f t="shared" si="257"/>
        <v>Blank</v>
      </c>
      <c r="AE1479" s="202" t="str">
        <f t="shared" si="258"/>
        <v>Blank</v>
      </c>
      <c r="AF1479" s="217" t="str">
        <f t="shared" si="259"/>
        <v>Blank</v>
      </c>
      <c r="AG1479" s="9" t="str" cm="1">
        <f t="array" ref="AG1479">_xlfn.IFS(ISNUMBER(AC1479), "", ISNUMBER(SEARCH("Blank", AC1479)), "", ISERROR(AC1479), "Bad input on tab 3")</f>
        <v/>
      </c>
    </row>
    <row r="1480" spans="2:33" ht="15" customHeight="1" x14ac:dyDescent="0.75">
      <c r="B1480" s="205" t="str">
        <f>'5 Driver Data'!B1480</f>
        <v>1472</v>
      </c>
      <c r="C1480" s="193">
        <f>'5 Driver Data'!C1480</f>
        <v>0</v>
      </c>
      <c r="D1480" s="192">
        <f>'5 Driver Data'!D1480</f>
        <v>0</v>
      </c>
      <c r="E1480" s="191">
        <f>'5 Driver Data'!E1480</f>
        <v>0</v>
      </c>
      <c r="F1480" s="191">
        <f>'5 Driver Data'!F1480</f>
        <v>0</v>
      </c>
      <c r="G1480" s="191">
        <f>'5 Driver Data'!G1480</f>
        <v>0</v>
      </c>
      <c r="H1480" s="191">
        <f>'5 Driver Data'!H1480</f>
        <v>0</v>
      </c>
      <c r="I1480" s="191">
        <f>'5 Driver Data'!I1480</f>
        <v>0</v>
      </c>
      <c r="J1480" s="191">
        <f>'5 Driver Data'!J1480</f>
        <v>0</v>
      </c>
      <c r="K1480" s="206">
        <f>'5 Driver Data'!K1480</f>
        <v>0</v>
      </c>
      <c r="L1480" s="1"/>
      <c r="M1480" s="216" t="str">
        <f>IF(D1480=0,"Blank",'3 Model Input'!E$44*'3 Model Input'!E$45)</f>
        <v>Blank</v>
      </c>
      <c r="N1480" s="197" t="str">
        <f t="shared" si="250"/>
        <v>Blank</v>
      </c>
      <c r="O1480" s="197" t="str">
        <f>IF(D1480=0,"Blank",'3 Model Input'!E$49*(1-'3 Model Input'!E$51))</f>
        <v>Blank</v>
      </c>
      <c r="P1480" s="197" t="str">
        <f t="shared" si="251"/>
        <v>Blank</v>
      </c>
      <c r="Q1480" s="197" t="str">
        <f>IF(D1480=0,"Blank",IF(D1480="BEV",E1480*(1-'3 Model Input'!E$54), E1480))</f>
        <v>Blank</v>
      </c>
      <c r="R1480" s="198" t="str">
        <f>IF(D1480=0,"Blank",IF(D1480="PHEV",F1480/G1480,F1480*(1-'3 Model Input'!E$54)/G1480))</f>
        <v>Blank</v>
      </c>
      <c r="S1480" s="198" t="str">
        <f>IF(D1480=0,"Blank",IF(D1480="PHEV",MIN(M1480,E1480),MIN(M1480,(E1480*(1-'3 Model Input'!E$54)))))</f>
        <v>Blank</v>
      </c>
      <c r="T1480" s="217" t="str">
        <f t="shared" si="252"/>
        <v>Blank</v>
      </c>
      <c r="U1480" s="89"/>
      <c r="V1480" s="216" t="str">
        <f>IF(D1480=0,"Blank",P1480*'3 Model Input'!E$50)</f>
        <v>Blank</v>
      </c>
      <c r="W1480" s="197" t="str">
        <f t="shared" si="253"/>
        <v>Blank</v>
      </c>
      <c r="X1480" s="197" t="str">
        <f t="shared" si="254"/>
        <v>Blank</v>
      </c>
      <c r="Y1480" s="197" t="str">
        <f t="shared" si="255"/>
        <v>Blank</v>
      </c>
      <c r="Z1480" s="197" t="str">
        <f t="shared" si="256"/>
        <v>Blank</v>
      </c>
      <c r="AA1480" s="223" t="str" cm="1">
        <f t="array" ref="AA1480">_xlfn.IFS(ISTEXT('3 Model Input'!F$70),"Missing",ISTEXT('3 Model Input'!I$70),"Missing",ISNUMBER('3 Model Input'!K$70),'3 Model Input'!K$70*P1480)</f>
        <v>Missing</v>
      </c>
      <c r="AB1480" s="89"/>
      <c r="AC1480" s="227" t="str" cm="1">
        <f t="array" ref="AC1480">IF(D1480=0,"Blank",_xlfn.IFS('3 Model Input'!E$61=1,(V1480*G1480)/T1480,'3 Model Input'!E$61=2,(W1480*G1480)/T1480,'3 Model Input'!E$61=3,(X1480*G1480)/T1480,'3 Model Input'!E$61=4,(Y1480*G1480)/T1480,'3 Model Input'!E$61=5,(Z1480*G1480)/T1480, ISTEXT('3 Model Input'!E$61),"Missing",'3 Model Input'!E$61=6,(AA1480*G1480)/T1480))</f>
        <v>Blank</v>
      </c>
      <c r="AD1480" s="202" t="str">
        <f t="shared" si="257"/>
        <v>Blank</v>
      </c>
      <c r="AE1480" s="202" t="str">
        <f t="shared" si="258"/>
        <v>Blank</v>
      </c>
      <c r="AF1480" s="217" t="str">
        <f t="shared" si="259"/>
        <v>Blank</v>
      </c>
      <c r="AG1480" s="9" t="str" cm="1">
        <f t="array" ref="AG1480">_xlfn.IFS(ISNUMBER(AC1480), "", ISNUMBER(SEARCH("Blank", AC1480)), "", ISERROR(AC1480), "Bad input on tab 3")</f>
        <v/>
      </c>
    </row>
    <row r="1481" spans="2:33" ht="15" customHeight="1" x14ac:dyDescent="0.75">
      <c r="B1481" s="205" t="str">
        <f>'5 Driver Data'!B1481</f>
        <v>1473</v>
      </c>
      <c r="C1481" s="193">
        <f>'5 Driver Data'!C1481</f>
        <v>0</v>
      </c>
      <c r="D1481" s="192">
        <f>'5 Driver Data'!D1481</f>
        <v>0</v>
      </c>
      <c r="E1481" s="191">
        <f>'5 Driver Data'!E1481</f>
        <v>0</v>
      </c>
      <c r="F1481" s="191">
        <f>'5 Driver Data'!F1481</f>
        <v>0</v>
      </c>
      <c r="G1481" s="191">
        <f>'5 Driver Data'!G1481</f>
        <v>0</v>
      </c>
      <c r="H1481" s="191">
        <f>'5 Driver Data'!H1481</f>
        <v>0</v>
      </c>
      <c r="I1481" s="191">
        <f>'5 Driver Data'!I1481</f>
        <v>0</v>
      </c>
      <c r="J1481" s="191">
        <f>'5 Driver Data'!J1481</f>
        <v>0</v>
      </c>
      <c r="K1481" s="206">
        <f>'5 Driver Data'!K1481</f>
        <v>0</v>
      </c>
      <c r="L1481" s="1"/>
      <c r="M1481" s="216" t="str">
        <f>IF(D1481=0,"Blank",'3 Model Input'!E$44*'3 Model Input'!E$45)</f>
        <v>Blank</v>
      </c>
      <c r="N1481" s="197" t="str">
        <f t="shared" si="250"/>
        <v>Blank</v>
      </c>
      <c r="O1481" s="197" t="str">
        <f>IF(D1481=0,"Blank",'3 Model Input'!E$49*(1-'3 Model Input'!E$51))</f>
        <v>Blank</v>
      </c>
      <c r="P1481" s="197" t="str">
        <f t="shared" si="251"/>
        <v>Blank</v>
      </c>
      <c r="Q1481" s="197" t="str">
        <f>IF(D1481=0,"Blank",IF(D1481="BEV",E1481*(1-'3 Model Input'!E$54), E1481))</f>
        <v>Blank</v>
      </c>
      <c r="R1481" s="198" t="str">
        <f>IF(D1481=0,"Blank",IF(D1481="PHEV",F1481/G1481,F1481*(1-'3 Model Input'!E$54)/G1481))</f>
        <v>Blank</v>
      </c>
      <c r="S1481" s="198" t="str">
        <f>IF(D1481=0,"Blank",IF(D1481="PHEV",MIN(M1481,E1481),MIN(M1481,(E1481*(1-'3 Model Input'!E$54)))))</f>
        <v>Blank</v>
      </c>
      <c r="T1481" s="217" t="str">
        <f t="shared" si="252"/>
        <v>Blank</v>
      </c>
      <c r="U1481" s="89"/>
      <c r="V1481" s="216" t="str">
        <f>IF(D1481=0,"Blank",P1481*'3 Model Input'!E$50)</f>
        <v>Blank</v>
      </c>
      <c r="W1481" s="197" t="str">
        <f t="shared" si="253"/>
        <v>Blank</v>
      </c>
      <c r="X1481" s="197" t="str">
        <f t="shared" si="254"/>
        <v>Blank</v>
      </c>
      <c r="Y1481" s="197" t="str">
        <f t="shared" si="255"/>
        <v>Blank</v>
      </c>
      <c r="Z1481" s="197" t="str">
        <f t="shared" si="256"/>
        <v>Blank</v>
      </c>
      <c r="AA1481" s="223" t="str" cm="1">
        <f t="array" ref="AA1481">_xlfn.IFS(ISTEXT('3 Model Input'!F$70),"Missing",ISTEXT('3 Model Input'!I$70),"Missing",ISNUMBER('3 Model Input'!K$70),'3 Model Input'!K$70*P1481)</f>
        <v>Missing</v>
      </c>
      <c r="AB1481" s="89"/>
      <c r="AC1481" s="227" t="str" cm="1">
        <f t="array" ref="AC1481">IF(D1481=0,"Blank",_xlfn.IFS('3 Model Input'!E$61=1,(V1481*G1481)/T1481,'3 Model Input'!E$61=2,(W1481*G1481)/T1481,'3 Model Input'!E$61=3,(X1481*G1481)/T1481,'3 Model Input'!E$61=4,(Y1481*G1481)/T1481,'3 Model Input'!E$61=5,(Z1481*G1481)/T1481, ISTEXT('3 Model Input'!E$61),"Missing",'3 Model Input'!E$61=6,(AA1481*G1481)/T1481))</f>
        <v>Blank</v>
      </c>
      <c r="AD1481" s="202" t="str">
        <f t="shared" si="257"/>
        <v>Blank</v>
      </c>
      <c r="AE1481" s="202" t="str">
        <f t="shared" si="258"/>
        <v>Blank</v>
      </c>
      <c r="AF1481" s="217" t="str">
        <f t="shared" si="259"/>
        <v>Blank</v>
      </c>
      <c r="AG1481" s="9" t="str" cm="1">
        <f t="array" ref="AG1481">_xlfn.IFS(ISNUMBER(AC1481), "", ISNUMBER(SEARCH("Blank", AC1481)), "", ISERROR(AC1481), "Bad input on tab 3")</f>
        <v/>
      </c>
    </row>
    <row r="1482" spans="2:33" ht="15" customHeight="1" x14ac:dyDescent="0.75">
      <c r="B1482" s="205" t="str">
        <f>'5 Driver Data'!B1482</f>
        <v>1474</v>
      </c>
      <c r="C1482" s="193">
        <f>'5 Driver Data'!C1482</f>
        <v>0</v>
      </c>
      <c r="D1482" s="192">
        <f>'5 Driver Data'!D1482</f>
        <v>0</v>
      </c>
      <c r="E1482" s="191">
        <f>'5 Driver Data'!E1482</f>
        <v>0</v>
      </c>
      <c r="F1482" s="191">
        <f>'5 Driver Data'!F1482</f>
        <v>0</v>
      </c>
      <c r="G1482" s="191">
        <f>'5 Driver Data'!G1482</f>
        <v>0</v>
      </c>
      <c r="H1482" s="191">
        <f>'5 Driver Data'!H1482</f>
        <v>0</v>
      </c>
      <c r="I1482" s="191">
        <f>'5 Driver Data'!I1482</f>
        <v>0</v>
      </c>
      <c r="J1482" s="191">
        <f>'5 Driver Data'!J1482</f>
        <v>0</v>
      </c>
      <c r="K1482" s="206">
        <f>'5 Driver Data'!K1482</f>
        <v>0</v>
      </c>
      <c r="L1482" s="1"/>
      <c r="M1482" s="216" t="str">
        <f>IF(D1482=0,"Blank",'3 Model Input'!E$44*'3 Model Input'!E$45)</f>
        <v>Blank</v>
      </c>
      <c r="N1482" s="197" t="str">
        <f t="shared" si="250"/>
        <v>Blank</v>
      </c>
      <c r="O1482" s="197" t="str">
        <f>IF(D1482=0,"Blank",'3 Model Input'!E$49*(1-'3 Model Input'!E$51))</f>
        <v>Blank</v>
      </c>
      <c r="P1482" s="197" t="str">
        <f t="shared" si="251"/>
        <v>Blank</v>
      </c>
      <c r="Q1482" s="197" t="str">
        <f>IF(D1482=0,"Blank",IF(D1482="BEV",E1482*(1-'3 Model Input'!E$54), E1482))</f>
        <v>Blank</v>
      </c>
      <c r="R1482" s="198" t="str">
        <f>IF(D1482=0,"Blank",IF(D1482="PHEV",F1482/G1482,F1482*(1-'3 Model Input'!E$54)/G1482))</f>
        <v>Blank</v>
      </c>
      <c r="S1482" s="198" t="str">
        <f>IF(D1482=0,"Blank",IF(D1482="PHEV",MIN(M1482,E1482),MIN(M1482,(E1482*(1-'3 Model Input'!E$54)))))</f>
        <v>Blank</v>
      </c>
      <c r="T1482" s="217" t="str">
        <f t="shared" si="252"/>
        <v>Blank</v>
      </c>
      <c r="U1482" s="89"/>
      <c r="V1482" s="216" t="str">
        <f>IF(D1482=0,"Blank",P1482*'3 Model Input'!E$50)</f>
        <v>Blank</v>
      </c>
      <c r="W1482" s="197" t="str">
        <f t="shared" si="253"/>
        <v>Blank</v>
      </c>
      <c r="X1482" s="197" t="str">
        <f t="shared" si="254"/>
        <v>Blank</v>
      </c>
      <c r="Y1482" s="197" t="str">
        <f t="shared" si="255"/>
        <v>Blank</v>
      </c>
      <c r="Z1482" s="197" t="str">
        <f t="shared" si="256"/>
        <v>Blank</v>
      </c>
      <c r="AA1482" s="223" t="str" cm="1">
        <f t="array" ref="AA1482">_xlfn.IFS(ISTEXT('3 Model Input'!F$70),"Missing",ISTEXT('3 Model Input'!I$70),"Missing",ISNUMBER('3 Model Input'!K$70),'3 Model Input'!K$70*P1482)</f>
        <v>Missing</v>
      </c>
      <c r="AB1482" s="89"/>
      <c r="AC1482" s="227" t="str" cm="1">
        <f t="array" ref="AC1482">IF(D1482=0,"Blank",_xlfn.IFS('3 Model Input'!E$61=1,(V1482*G1482)/T1482,'3 Model Input'!E$61=2,(W1482*G1482)/T1482,'3 Model Input'!E$61=3,(X1482*G1482)/T1482,'3 Model Input'!E$61=4,(Y1482*G1482)/T1482,'3 Model Input'!E$61=5,(Z1482*G1482)/T1482, ISTEXT('3 Model Input'!E$61),"Missing",'3 Model Input'!E$61=6,(AA1482*G1482)/T1482))</f>
        <v>Blank</v>
      </c>
      <c r="AD1482" s="202" t="str">
        <f t="shared" si="257"/>
        <v>Blank</v>
      </c>
      <c r="AE1482" s="202" t="str">
        <f t="shared" si="258"/>
        <v>Blank</v>
      </c>
      <c r="AF1482" s="217" t="str">
        <f t="shared" si="259"/>
        <v>Blank</v>
      </c>
      <c r="AG1482" s="9" t="str" cm="1">
        <f t="array" ref="AG1482">_xlfn.IFS(ISNUMBER(AC1482), "", ISNUMBER(SEARCH("Blank", AC1482)), "", ISERROR(AC1482), "Bad input on tab 3")</f>
        <v/>
      </c>
    </row>
    <row r="1483" spans="2:33" ht="15" customHeight="1" x14ac:dyDescent="0.75">
      <c r="B1483" s="205" t="str">
        <f>'5 Driver Data'!B1483</f>
        <v>1475</v>
      </c>
      <c r="C1483" s="193">
        <f>'5 Driver Data'!C1483</f>
        <v>0</v>
      </c>
      <c r="D1483" s="192">
        <f>'5 Driver Data'!D1483</f>
        <v>0</v>
      </c>
      <c r="E1483" s="191">
        <f>'5 Driver Data'!E1483</f>
        <v>0</v>
      </c>
      <c r="F1483" s="191">
        <f>'5 Driver Data'!F1483</f>
        <v>0</v>
      </c>
      <c r="G1483" s="191">
        <f>'5 Driver Data'!G1483</f>
        <v>0</v>
      </c>
      <c r="H1483" s="191">
        <f>'5 Driver Data'!H1483</f>
        <v>0</v>
      </c>
      <c r="I1483" s="191">
        <f>'5 Driver Data'!I1483</f>
        <v>0</v>
      </c>
      <c r="J1483" s="191">
        <f>'5 Driver Data'!J1483</f>
        <v>0</v>
      </c>
      <c r="K1483" s="206">
        <f>'5 Driver Data'!K1483</f>
        <v>0</v>
      </c>
      <c r="L1483" s="1"/>
      <c r="M1483" s="216" t="str">
        <f>IF(D1483=0,"Blank",'3 Model Input'!E$44*'3 Model Input'!E$45)</f>
        <v>Blank</v>
      </c>
      <c r="N1483" s="197" t="str">
        <f t="shared" si="250"/>
        <v>Blank</v>
      </c>
      <c r="O1483" s="197" t="str">
        <f>IF(D1483=0,"Blank",'3 Model Input'!E$49*(1-'3 Model Input'!E$51))</f>
        <v>Blank</v>
      </c>
      <c r="P1483" s="197" t="str">
        <f t="shared" si="251"/>
        <v>Blank</v>
      </c>
      <c r="Q1483" s="197" t="str">
        <f>IF(D1483=0,"Blank",IF(D1483="BEV",E1483*(1-'3 Model Input'!E$54), E1483))</f>
        <v>Blank</v>
      </c>
      <c r="R1483" s="198" t="str">
        <f>IF(D1483=0,"Blank",IF(D1483="PHEV",F1483/G1483,F1483*(1-'3 Model Input'!E$54)/G1483))</f>
        <v>Blank</v>
      </c>
      <c r="S1483" s="198" t="str">
        <f>IF(D1483=0,"Blank",IF(D1483="PHEV",MIN(M1483,E1483),MIN(M1483,(E1483*(1-'3 Model Input'!E$54)))))</f>
        <v>Blank</v>
      </c>
      <c r="T1483" s="217" t="str">
        <f t="shared" si="252"/>
        <v>Blank</v>
      </c>
      <c r="U1483" s="89"/>
      <c r="V1483" s="216" t="str">
        <f>IF(D1483=0,"Blank",P1483*'3 Model Input'!E$50)</f>
        <v>Blank</v>
      </c>
      <c r="W1483" s="197" t="str">
        <f t="shared" si="253"/>
        <v>Blank</v>
      </c>
      <c r="X1483" s="197" t="str">
        <f t="shared" si="254"/>
        <v>Blank</v>
      </c>
      <c r="Y1483" s="197" t="str">
        <f t="shared" si="255"/>
        <v>Blank</v>
      </c>
      <c r="Z1483" s="197" t="str">
        <f t="shared" si="256"/>
        <v>Blank</v>
      </c>
      <c r="AA1483" s="223" t="str" cm="1">
        <f t="array" ref="AA1483">_xlfn.IFS(ISTEXT('3 Model Input'!F$70),"Missing",ISTEXT('3 Model Input'!I$70),"Missing",ISNUMBER('3 Model Input'!K$70),'3 Model Input'!K$70*P1483)</f>
        <v>Missing</v>
      </c>
      <c r="AB1483" s="89"/>
      <c r="AC1483" s="227" t="str" cm="1">
        <f t="array" ref="AC1483">IF(D1483=0,"Blank",_xlfn.IFS('3 Model Input'!E$61=1,(V1483*G1483)/T1483,'3 Model Input'!E$61=2,(W1483*G1483)/T1483,'3 Model Input'!E$61=3,(X1483*G1483)/T1483,'3 Model Input'!E$61=4,(Y1483*G1483)/T1483,'3 Model Input'!E$61=5,(Z1483*G1483)/T1483, ISTEXT('3 Model Input'!E$61),"Missing",'3 Model Input'!E$61=6,(AA1483*G1483)/T1483))</f>
        <v>Blank</v>
      </c>
      <c r="AD1483" s="202" t="str">
        <f t="shared" si="257"/>
        <v>Blank</v>
      </c>
      <c r="AE1483" s="202" t="str">
        <f t="shared" si="258"/>
        <v>Blank</v>
      </c>
      <c r="AF1483" s="217" t="str">
        <f t="shared" si="259"/>
        <v>Blank</v>
      </c>
      <c r="AG1483" s="9" t="str" cm="1">
        <f t="array" ref="AG1483">_xlfn.IFS(ISNUMBER(AC1483), "", ISNUMBER(SEARCH("Blank", AC1483)), "", ISERROR(AC1483), "Bad input on tab 3")</f>
        <v/>
      </c>
    </row>
    <row r="1484" spans="2:33" ht="15" customHeight="1" x14ac:dyDescent="0.75">
      <c r="B1484" s="205" t="str">
        <f>'5 Driver Data'!B1484</f>
        <v>1476</v>
      </c>
      <c r="C1484" s="193">
        <f>'5 Driver Data'!C1484</f>
        <v>0</v>
      </c>
      <c r="D1484" s="192">
        <f>'5 Driver Data'!D1484</f>
        <v>0</v>
      </c>
      <c r="E1484" s="191">
        <f>'5 Driver Data'!E1484</f>
        <v>0</v>
      </c>
      <c r="F1484" s="191">
        <f>'5 Driver Data'!F1484</f>
        <v>0</v>
      </c>
      <c r="G1484" s="191">
        <f>'5 Driver Data'!G1484</f>
        <v>0</v>
      </c>
      <c r="H1484" s="191">
        <f>'5 Driver Data'!H1484</f>
        <v>0</v>
      </c>
      <c r="I1484" s="191">
        <f>'5 Driver Data'!I1484</f>
        <v>0</v>
      </c>
      <c r="J1484" s="191">
        <f>'5 Driver Data'!J1484</f>
        <v>0</v>
      </c>
      <c r="K1484" s="206">
        <f>'5 Driver Data'!K1484</f>
        <v>0</v>
      </c>
      <c r="L1484" s="1"/>
      <c r="M1484" s="216" t="str">
        <f>IF(D1484=0,"Blank",'3 Model Input'!E$44*'3 Model Input'!E$45)</f>
        <v>Blank</v>
      </c>
      <c r="N1484" s="197" t="str">
        <f t="shared" si="250"/>
        <v>Blank</v>
      </c>
      <c r="O1484" s="197" t="str">
        <f>IF(D1484=0,"Blank",'3 Model Input'!E$49*(1-'3 Model Input'!E$51))</f>
        <v>Blank</v>
      </c>
      <c r="P1484" s="197" t="str">
        <f t="shared" si="251"/>
        <v>Blank</v>
      </c>
      <c r="Q1484" s="197" t="str">
        <f>IF(D1484=0,"Blank",IF(D1484="BEV",E1484*(1-'3 Model Input'!E$54), E1484))</f>
        <v>Blank</v>
      </c>
      <c r="R1484" s="198" t="str">
        <f>IF(D1484=0,"Blank",IF(D1484="PHEV",F1484/G1484,F1484*(1-'3 Model Input'!E$54)/G1484))</f>
        <v>Blank</v>
      </c>
      <c r="S1484" s="198" t="str">
        <f>IF(D1484=0,"Blank",IF(D1484="PHEV",MIN(M1484,E1484),MIN(M1484,(E1484*(1-'3 Model Input'!E$54)))))</f>
        <v>Blank</v>
      </c>
      <c r="T1484" s="217" t="str">
        <f t="shared" si="252"/>
        <v>Blank</v>
      </c>
      <c r="U1484" s="89"/>
      <c r="V1484" s="216" t="str">
        <f>IF(D1484=0,"Blank",P1484*'3 Model Input'!E$50)</f>
        <v>Blank</v>
      </c>
      <c r="W1484" s="197" t="str">
        <f t="shared" si="253"/>
        <v>Blank</v>
      </c>
      <c r="X1484" s="197" t="str">
        <f t="shared" si="254"/>
        <v>Blank</v>
      </c>
      <c r="Y1484" s="197" t="str">
        <f t="shared" si="255"/>
        <v>Blank</v>
      </c>
      <c r="Z1484" s="197" t="str">
        <f t="shared" si="256"/>
        <v>Blank</v>
      </c>
      <c r="AA1484" s="223" t="str" cm="1">
        <f t="array" ref="AA1484">_xlfn.IFS(ISTEXT('3 Model Input'!F$70),"Missing",ISTEXT('3 Model Input'!I$70),"Missing",ISNUMBER('3 Model Input'!K$70),'3 Model Input'!K$70*P1484)</f>
        <v>Missing</v>
      </c>
      <c r="AB1484" s="89"/>
      <c r="AC1484" s="227" t="str" cm="1">
        <f t="array" ref="AC1484">IF(D1484=0,"Blank",_xlfn.IFS('3 Model Input'!E$61=1,(V1484*G1484)/T1484,'3 Model Input'!E$61=2,(W1484*G1484)/T1484,'3 Model Input'!E$61=3,(X1484*G1484)/T1484,'3 Model Input'!E$61=4,(Y1484*G1484)/T1484,'3 Model Input'!E$61=5,(Z1484*G1484)/T1484, ISTEXT('3 Model Input'!E$61),"Missing",'3 Model Input'!E$61=6,(AA1484*G1484)/T1484))</f>
        <v>Blank</v>
      </c>
      <c r="AD1484" s="202" t="str">
        <f t="shared" si="257"/>
        <v>Blank</v>
      </c>
      <c r="AE1484" s="202" t="str">
        <f t="shared" si="258"/>
        <v>Blank</v>
      </c>
      <c r="AF1484" s="217" t="str">
        <f t="shared" si="259"/>
        <v>Blank</v>
      </c>
      <c r="AG1484" s="9" t="str" cm="1">
        <f t="array" ref="AG1484">_xlfn.IFS(ISNUMBER(AC1484), "", ISNUMBER(SEARCH("Blank", AC1484)), "", ISERROR(AC1484), "Bad input on tab 3")</f>
        <v/>
      </c>
    </row>
    <row r="1485" spans="2:33" ht="15" customHeight="1" x14ac:dyDescent="0.75">
      <c r="B1485" s="205" t="str">
        <f>'5 Driver Data'!B1485</f>
        <v>1477</v>
      </c>
      <c r="C1485" s="193">
        <f>'5 Driver Data'!C1485</f>
        <v>0</v>
      </c>
      <c r="D1485" s="192">
        <f>'5 Driver Data'!D1485</f>
        <v>0</v>
      </c>
      <c r="E1485" s="191">
        <f>'5 Driver Data'!E1485</f>
        <v>0</v>
      </c>
      <c r="F1485" s="191">
        <f>'5 Driver Data'!F1485</f>
        <v>0</v>
      </c>
      <c r="G1485" s="191">
        <f>'5 Driver Data'!G1485</f>
        <v>0</v>
      </c>
      <c r="H1485" s="191">
        <f>'5 Driver Data'!H1485</f>
        <v>0</v>
      </c>
      <c r="I1485" s="191">
        <f>'5 Driver Data'!I1485</f>
        <v>0</v>
      </c>
      <c r="J1485" s="191">
        <f>'5 Driver Data'!J1485</f>
        <v>0</v>
      </c>
      <c r="K1485" s="206">
        <f>'5 Driver Data'!K1485</f>
        <v>0</v>
      </c>
      <c r="L1485" s="1"/>
      <c r="M1485" s="216" t="str">
        <f>IF(D1485=0,"Blank",'3 Model Input'!E$44*'3 Model Input'!E$45)</f>
        <v>Blank</v>
      </c>
      <c r="N1485" s="197" t="str">
        <f t="shared" si="250"/>
        <v>Blank</v>
      </c>
      <c r="O1485" s="197" t="str">
        <f>IF(D1485=0,"Blank",'3 Model Input'!E$49*(1-'3 Model Input'!E$51))</f>
        <v>Blank</v>
      </c>
      <c r="P1485" s="197" t="str">
        <f t="shared" si="251"/>
        <v>Blank</v>
      </c>
      <c r="Q1485" s="197" t="str">
        <f>IF(D1485=0,"Blank",IF(D1485="BEV",E1485*(1-'3 Model Input'!E$54), E1485))</f>
        <v>Blank</v>
      </c>
      <c r="R1485" s="198" t="str">
        <f>IF(D1485=0,"Blank",IF(D1485="PHEV",F1485/G1485,F1485*(1-'3 Model Input'!E$54)/G1485))</f>
        <v>Blank</v>
      </c>
      <c r="S1485" s="198" t="str">
        <f>IF(D1485=0,"Blank",IF(D1485="PHEV",MIN(M1485,E1485),MIN(M1485,(E1485*(1-'3 Model Input'!E$54)))))</f>
        <v>Blank</v>
      </c>
      <c r="T1485" s="217" t="str">
        <f t="shared" si="252"/>
        <v>Blank</v>
      </c>
      <c r="U1485" s="89"/>
      <c r="V1485" s="216" t="str">
        <f>IF(D1485=0,"Blank",P1485*'3 Model Input'!E$50)</f>
        <v>Blank</v>
      </c>
      <c r="W1485" s="197" t="str">
        <f t="shared" si="253"/>
        <v>Blank</v>
      </c>
      <c r="X1485" s="197" t="str">
        <f t="shared" si="254"/>
        <v>Blank</v>
      </c>
      <c r="Y1485" s="197" t="str">
        <f t="shared" si="255"/>
        <v>Blank</v>
      </c>
      <c r="Z1485" s="197" t="str">
        <f t="shared" si="256"/>
        <v>Blank</v>
      </c>
      <c r="AA1485" s="223" t="str" cm="1">
        <f t="array" ref="AA1485">_xlfn.IFS(ISTEXT('3 Model Input'!F$70),"Missing",ISTEXT('3 Model Input'!I$70),"Missing",ISNUMBER('3 Model Input'!K$70),'3 Model Input'!K$70*P1485)</f>
        <v>Missing</v>
      </c>
      <c r="AB1485" s="89"/>
      <c r="AC1485" s="227" t="str" cm="1">
        <f t="array" ref="AC1485">IF(D1485=0,"Blank",_xlfn.IFS('3 Model Input'!E$61=1,(V1485*G1485)/T1485,'3 Model Input'!E$61=2,(W1485*G1485)/T1485,'3 Model Input'!E$61=3,(X1485*G1485)/T1485,'3 Model Input'!E$61=4,(Y1485*G1485)/T1485,'3 Model Input'!E$61=5,(Z1485*G1485)/T1485, ISTEXT('3 Model Input'!E$61),"Missing",'3 Model Input'!E$61=6,(AA1485*G1485)/T1485))</f>
        <v>Blank</v>
      </c>
      <c r="AD1485" s="202" t="str">
        <f t="shared" si="257"/>
        <v>Blank</v>
      </c>
      <c r="AE1485" s="202" t="str">
        <f t="shared" si="258"/>
        <v>Blank</v>
      </c>
      <c r="AF1485" s="217" t="str">
        <f t="shared" si="259"/>
        <v>Blank</v>
      </c>
      <c r="AG1485" s="9" t="str" cm="1">
        <f t="array" ref="AG1485">_xlfn.IFS(ISNUMBER(AC1485), "", ISNUMBER(SEARCH("Blank", AC1485)), "", ISERROR(AC1485), "Bad input on tab 3")</f>
        <v/>
      </c>
    </row>
    <row r="1486" spans="2:33" ht="15" customHeight="1" x14ac:dyDescent="0.75">
      <c r="B1486" s="205" t="str">
        <f>'5 Driver Data'!B1486</f>
        <v>1478</v>
      </c>
      <c r="C1486" s="193">
        <f>'5 Driver Data'!C1486</f>
        <v>0</v>
      </c>
      <c r="D1486" s="192">
        <f>'5 Driver Data'!D1486</f>
        <v>0</v>
      </c>
      <c r="E1486" s="191">
        <f>'5 Driver Data'!E1486</f>
        <v>0</v>
      </c>
      <c r="F1486" s="191">
        <f>'5 Driver Data'!F1486</f>
        <v>0</v>
      </c>
      <c r="G1486" s="191">
        <f>'5 Driver Data'!G1486</f>
        <v>0</v>
      </c>
      <c r="H1486" s="191">
        <f>'5 Driver Data'!H1486</f>
        <v>0</v>
      </c>
      <c r="I1486" s="191">
        <f>'5 Driver Data'!I1486</f>
        <v>0</v>
      </c>
      <c r="J1486" s="191">
        <f>'5 Driver Data'!J1486</f>
        <v>0</v>
      </c>
      <c r="K1486" s="206">
        <f>'5 Driver Data'!K1486</f>
        <v>0</v>
      </c>
      <c r="L1486" s="1"/>
      <c r="M1486" s="216" t="str">
        <f>IF(D1486=0,"Blank",'3 Model Input'!E$44*'3 Model Input'!E$45)</f>
        <v>Blank</v>
      </c>
      <c r="N1486" s="197" t="str">
        <f t="shared" si="250"/>
        <v>Blank</v>
      </c>
      <c r="O1486" s="197" t="str">
        <f>IF(D1486=0,"Blank",'3 Model Input'!E$49*(1-'3 Model Input'!E$51))</f>
        <v>Blank</v>
      </c>
      <c r="P1486" s="197" t="str">
        <f t="shared" si="251"/>
        <v>Blank</v>
      </c>
      <c r="Q1486" s="197" t="str">
        <f>IF(D1486=0,"Blank",IF(D1486="BEV",E1486*(1-'3 Model Input'!E$54), E1486))</f>
        <v>Blank</v>
      </c>
      <c r="R1486" s="198" t="str">
        <f>IF(D1486=0,"Blank",IF(D1486="PHEV",F1486/G1486,F1486*(1-'3 Model Input'!E$54)/G1486))</f>
        <v>Blank</v>
      </c>
      <c r="S1486" s="198" t="str">
        <f>IF(D1486=0,"Blank",IF(D1486="PHEV",MIN(M1486,E1486),MIN(M1486,(E1486*(1-'3 Model Input'!E$54)))))</f>
        <v>Blank</v>
      </c>
      <c r="T1486" s="217" t="str">
        <f t="shared" si="252"/>
        <v>Blank</v>
      </c>
      <c r="U1486" s="89"/>
      <c r="V1486" s="216" t="str">
        <f>IF(D1486=0,"Blank",P1486*'3 Model Input'!E$50)</f>
        <v>Blank</v>
      </c>
      <c r="W1486" s="197" t="str">
        <f t="shared" si="253"/>
        <v>Blank</v>
      </c>
      <c r="X1486" s="197" t="str">
        <f t="shared" si="254"/>
        <v>Blank</v>
      </c>
      <c r="Y1486" s="197" t="str">
        <f t="shared" si="255"/>
        <v>Blank</v>
      </c>
      <c r="Z1486" s="197" t="str">
        <f t="shared" si="256"/>
        <v>Blank</v>
      </c>
      <c r="AA1486" s="223" t="str" cm="1">
        <f t="array" ref="AA1486">_xlfn.IFS(ISTEXT('3 Model Input'!F$70),"Missing",ISTEXT('3 Model Input'!I$70),"Missing",ISNUMBER('3 Model Input'!K$70),'3 Model Input'!K$70*P1486)</f>
        <v>Missing</v>
      </c>
      <c r="AB1486" s="89"/>
      <c r="AC1486" s="227" t="str" cm="1">
        <f t="array" ref="AC1486">IF(D1486=0,"Blank",_xlfn.IFS('3 Model Input'!E$61=1,(V1486*G1486)/T1486,'3 Model Input'!E$61=2,(W1486*G1486)/T1486,'3 Model Input'!E$61=3,(X1486*G1486)/T1486,'3 Model Input'!E$61=4,(Y1486*G1486)/T1486,'3 Model Input'!E$61=5,(Z1486*G1486)/T1486, ISTEXT('3 Model Input'!E$61),"Missing",'3 Model Input'!E$61=6,(AA1486*G1486)/T1486))</f>
        <v>Blank</v>
      </c>
      <c r="AD1486" s="202" t="str">
        <f t="shared" si="257"/>
        <v>Blank</v>
      </c>
      <c r="AE1486" s="202" t="str">
        <f t="shared" si="258"/>
        <v>Blank</v>
      </c>
      <c r="AF1486" s="217" t="str">
        <f t="shared" si="259"/>
        <v>Blank</v>
      </c>
      <c r="AG1486" s="9" t="str" cm="1">
        <f t="array" ref="AG1486">_xlfn.IFS(ISNUMBER(AC1486), "", ISNUMBER(SEARCH("Blank", AC1486)), "", ISERROR(AC1486), "Bad input on tab 3")</f>
        <v/>
      </c>
    </row>
    <row r="1487" spans="2:33" ht="15" customHeight="1" x14ac:dyDescent="0.75">
      <c r="B1487" s="205" t="str">
        <f>'5 Driver Data'!B1487</f>
        <v>1479</v>
      </c>
      <c r="C1487" s="193">
        <f>'5 Driver Data'!C1487</f>
        <v>0</v>
      </c>
      <c r="D1487" s="192">
        <f>'5 Driver Data'!D1487</f>
        <v>0</v>
      </c>
      <c r="E1487" s="191">
        <f>'5 Driver Data'!E1487</f>
        <v>0</v>
      </c>
      <c r="F1487" s="191">
        <f>'5 Driver Data'!F1487</f>
        <v>0</v>
      </c>
      <c r="G1487" s="191">
        <f>'5 Driver Data'!G1487</f>
        <v>0</v>
      </c>
      <c r="H1487" s="191">
        <f>'5 Driver Data'!H1487</f>
        <v>0</v>
      </c>
      <c r="I1487" s="191">
        <f>'5 Driver Data'!I1487</f>
        <v>0</v>
      </c>
      <c r="J1487" s="191">
        <f>'5 Driver Data'!J1487</f>
        <v>0</v>
      </c>
      <c r="K1487" s="206">
        <f>'5 Driver Data'!K1487</f>
        <v>0</v>
      </c>
      <c r="L1487" s="1"/>
      <c r="M1487" s="216" t="str">
        <f>IF(D1487=0,"Blank",'3 Model Input'!E$44*'3 Model Input'!E$45)</f>
        <v>Blank</v>
      </c>
      <c r="N1487" s="197" t="str">
        <f t="shared" si="250"/>
        <v>Blank</v>
      </c>
      <c r="O1487" s="197" t="str">
        <f>IF(D1487=0,"Blank",'3 Model Input'!E$49*(1-'3 Model Input'!E$51))</f>
        <v>Blank</v>
      </c>
      <c r="P1487" s="197" t="str">
        <f t="shared" si="251"/>
        <v>Blank</v>
      </c>
      <c r="Q1487" s="197" t="str">
        <f>IF(D1487=0,"Blank",IF(D1487="BEV",E1487*(1-'3 Model Input'!E$54), E1487))</f>
        <v>Blank</v>
      </c>
      <c r="R1487" s="198" t="str">
        <f>IF(D1487=0,"Blank",IF(D1487="PHEV",F1487/G1487,F1487*(1-'3 Model Input'!E$54)/G1487))</f>
        <v>Blank</v>
      </c>
      <c r="S1487" s="198" t="str">
        <f>IF(D1487=0,"Blank",IF(D1487="PHEV",MIN(M1487,E1487),MIN(M1487,(E1487*(1-'3 Model Input'!E$54)))))</f>
        <v>Blank</v>
      </c>
      <c r="T1487" s="217" t="str">
        <f t="shared" si="252"/>
        <v>Blank</v>
      </c>
      <c r="U1487" s="89"/>
      <c r="V1487" s="216" t="str">
        <f>IF(D1487=0,"Blank",P1487*'3 Model Input'!E$50)</f>
        <v>Blank</v>
      </c>
      <c r="W1487" s="197" t="str">
        <f t="shared" si="253"/>
        <v>Blank</v>
      </c>
      <c r="X1487" s="197" t="str">
        <f t="shared" si="254"/>
        <v>Blank</v>
      </c>
      <c r="Y1487" s="197" t="str">
        <f t="shared" si="255"/>
        <v>Blank</v>
      </c>
      <c r="Z1487" s="197" t="str">
        <f t="shared" si="256"/>
        <v>Blank</v>
      </c>
      <c r="AA1487" s="223" t="str" cm="1">
        <f t="array" ref="AA1487">_xlfn.IFS(ISTEXT('3 Model Input'!F$70),"Missing",ISTEXT('3 Model Input'!I$70),"Missing",ISNUMBER('3 Model Input'!K$70),'3 Model Input'!K$70*P1487)</f>
        <v>Missing</v>
      </c>
      <c r="AB1487" s="89"/>
      <c r="AC1487" s="227" t="str" cm="1">
        <f t="array" ref="AC1487">IF(D1487=0,"Blank",_xlfn.IFS('3 Model Input'!E$61=1,(V1487*G1487)/T1487,'3 Model Input'!E$61=2,(W1487*G1487)/T1487,'3 Model Input'!E$61=3,(X1487*G1487)/T1487,'3 Model Input'!E$61=4,(Y1487*G1487)/T1487,'3 Model Input'!E$61=5,(Z1487*G1487)/T1487, ISTEXT('3 Model Input'!E$61),"Missing",'3 Model Input'!E$61=6,(AA1487*G1487)/T1487))</f>
        <v>Blank</v>
      </c>
      <c r="AD1487" s="202" t="str">
        <f t="shared" si="257"/>
        <v>Blank</v>
      </c>
      <c r="AE1487" s="202" t="str">
        <f t="shared" si="258"/>
        <v>Blank</v>
      </c>
      <c r="AF1487" s="217" t="str">
        <f t="shared" si="259"/>
        <v>Blank</v>
      </c>
      <c r="AG1487" s="9" t="str" cm="1">
        <f t="array" ref="AG1487">_xlfn.IFS(ISNUMBER(AC1487), "", ISNUMBER(SEARCH("Blank", AC1487)), "", ISERROR(AC1487), "Bad input on tab 3")</f>
        <v/>
      </c>
    </row>
    <row r="1488" spans="2:33" ht="15" customHeight="1" x14ac:dyDescent="0.75">
      <c r="B1488" s="205" t="str">
        <f>'5 Driver Data'!B1488</f>
        <v>1480</v>
      </c>
      <c r="C1488" s="193">
        <f>'5 Driver Data'!C1488</f>
        <v>0</v>
      </c>
      <c r="D1488" s="192">
        <f>'5 Driver Data'!D1488</f>
        <v>0</v>
      </c>
      <c r="E1488" s="191">
        <f>'5 Driver Data'!E1488</f>
        <v>0</v>
      </c>
      <c r="F1488" s="191">
        <f>'5 Driver Data'!F1488</f>
        <v>0</v>
      </c>
      <c r="G1488" s="191">
        <f>'5 Driver Data'!G1488</f>
        <v>0</v>
      </c>
      <c r="H1488" s="191">
        <f>'5 Driver Data'!H1488</f>
        <v>0</v>
      </c>
      <c r="I1488" s="191">
        <f>'5 Driver Data'!I1488</f>
        <v>0</v>
      </c>
      <c r="J1488" s="191">
        <f>'5 Driver Data'!J1488</f>
        <v>0</v>
      </c>
      <c r="K1488" s="206">
        <f>'5 Driver Data'!K1488</f>
        <v>0</v>
      </c>
      <c r="L1488" s="1"/>
      <c r="M1488" s="216" t="str">
        <f>IF(D1488=0,"Blank",'3 Model Input'!E$44*'3 Model Input'!E$45)</f>
        <v>Blank</v>
      </c>
      <c r="N1488" s="197" t="str">
        <f t="shared" si="250"/>
        <v>Blank</v>
      </c>
      <c r="O1488" s="197" t="str">
        <f>IF(D1488=0,"Blank",'3 Model Input'!E$49*(1-'3 Model Input'!E$51))</f>
        <v>Blank</v>
      </c>
      <c r="P1488" s="197" t="str">
        <f t="shared" si="251"/>
        <v>Blank</v>
      </c>
      <c r="Q1488" s="197" t="str">
        <f>IF(D1488=0,"Blank",IF(D1488="BEV",E1488*(1-'3 Model Input'!E$54), E1488))</f>
        <v>Blank</v>
      </c>
      <c r="R1488" s="198" t="str">
        <f>IF(D1488=0,"Blank",IF(D1488="PHEV",F1488/G1488,F1488*(1-'3 Model Input'!E$54)/G1488))</f>
        <v>Blank</v>
      </c>
      <c r="S1488" s="198" t="str">
        <f>IF(D1488=0,"Blank",IF(D1488="PHEV",MIN(M1488,E1488),MIN(M1488,(E1488*(1-'3 Model Input'!E$54)))))</f>
        <v>Blank</v>
      </c>
      <c r="T1488" s="217" t="str">
        <f t="shared" si="252"/>
        <v>Blank</v>
      </c>
      <c r="U1488" s="89"/>
      <c r="V1488" s="216" t="str">
        <f>IF(D1488=0,"Blank",P1488*'3 Model Input'!E$50)</f>
        <v>Blank</v>
      </c>
      <c r="W1488" s="197" t="str">
        <f t="shared" si="253"/>
        <v>Blank</v>
      </c>
      <c r="X1488" s="197" t="str">
        <f t="shared" si="254"/>
        <v>Blank</v>
      </c>
      <c r="Y1488" s="197" t="str">
        <f t="shared" si="255"/>
        <v>Blank</v>
      </c>
      <c r="Z1488" s="197" t="str">
        <f t="shared" si="256"/>
        <v>Blank</v>
      </c>
      <c r="AA1488" s="223" t="str" cm="1">
        <f t="array" ref="AA1488">_xlfn.IFS(ISTEXT('3 Model Input'!F$70),"Missing",ISTEXT('3 Model Input'!I$70),"Missing",ISNUMBER('3 Model Input'!K$70),'3 Model Input'!K$70*P1488)</f>
        <v>Missing</v>
      </c>
      <c r="AB1488" s="89"/>
      <c r="AC1488" s="227" t="str" cm="1">
        <f t="array" ref="AC1488">IF(D1488=0,"Blank",_xlfn.IFS('3 Model Input'!E$61=1,(V1488*G1488)/T1488,'3 Model Input'!E$61=2,(W1488*G1488)/T1488,'3 Model Input'!E$61=3,(X1488*G1488)/T1488,'3 Model Input'!E$61=4,(Y1488*G1488)/T1488,'3 Model Input'!E$61=5,(Z1488*G1488)/T1488, ISTEXT('3 Model Input'!E$61),"Missing",'3 Model Input'!E$61=6,(AA1488*G1488)/T1488))</f>
        <v>Blank</v>
      </c>
      <c r="AD1488" s="202" t="str">
        <f t="shared" si="257"/>
        <v>Blank</v>
      </c>
      <c r="AE1488" s="202" t="str">
        <f t="shared" si="258"/>
        <v>Blank</v>
      </c>
      <c r="AF1488" s="217" t="str">
        <f t="shared" si="259"/>
        <v>Blank</v>
      </c>
      <c r="AG1488" s="9" t="str" cm="1">
        <f t="array" ref="AG1488">_xlfn.IFS(ISNUMBER(AC1488), "", ISNUMBER(SEARCH("Blank", AC1488)), "", ISERROR(AC1488), "Bad input on tab 3")</f>
        <v/>
      </c>
    </row>
    <row r="1489" spans="2:33" ht="15" customHeight="1" x14ac:dyDescent="0.75">
      <c r="B1489" s="205" t="str">
        <f>'5 Driver Data'!B1489</f>
        <v>1481</v>
      </c>
      <c r="C1489" s="193">
        <f>'5 Driver Data'!C1489</f>
        <v>0</v>
      </c>
      <c r="D1489" s="192">
        <f>'5 Driver Data'!D1489</f>
        <v>0</v>
      </c>
      <c r="E1489" s="191">
        <f>'5 Driver Data'!E1489</f>
        <v>0</v>
      </c>
      <c r="F1489" s="191">
        <f>'5 Driver Data'!F1489</f>
        <v>0</v>
      </c>
      <c r="G1489" s="191">
        <f>'5 Driver Data'!G1489</f>
        <v>0</v>
      </c>
      <c r="H1489" s="191">
        <f>'5 Driver Data'!H1489</f>
        <v>0</v>
      </c>
      <c r="I1489" s="191">
        <f>'5 Driver Data'!I1489</f>
        <v>0</v>
      </c>
      <c r="J1489" s="191">
        <f>'5 Driver Data'!J1489</f>
        <v>0</v>
      </c>
      <c r="K1489" s="206">
        <f>'5 Driver Data'!K1489</f>
        <v>0</v>
      </c>
      <c r="L1489" s="1"/>
      <c r="M1489" s="216" t="str">
        <f>IF(D1489=0,"Blank",'3 Model Input'!E$44*'3 Model Input'!E$45)</f>
        <v>Blank</v>
      </c>
      <c r="N1489" s="197" t="str">
        <f t="shared" si="250"/>
        <v>Blank</v>
      </c>
      <c r="O1489" s="197" t="str">
        <f>IF(D1489=0,"Blank",'3 Model Input'!E$49*(1-'3 Model Input'!E$51))</f>
        <v>Blank</v>
      </c>
      <c r="P1489" s="197" t="str">
        <f t="shared" si="251"/>
        <v>Blank</v>
      </c>
      <c r="Q1489" s="197" t="str">
        <f>IF(D1489=0,"Blank",IF(D1489="BEV",E1489*(1-'3 Model Input'!E$54), E1489))</f>
        <v>Blank</v>
      </c>
      <c r="R1489" s="198" t="str">
        <f>IF(D1489=0,"Blank",IF(D1489="PHEV",F1489/G1489,F1489*(1-'3 Model Input'!E$54)/G1489))</f>
        <v>Blank</v>
      </c>
      <c r="S1489" s="198" t="str">
        <f>IF(D1489=0,"Blank",IF(D1489="PHEV",MIN(M1489,E1489),MIN(M1489,(E1489*(1-'3 Model Input'!E$54)))))</f>
        <v>Blank</v>
      </c>
      <c r="T1489" s="217" t="str">
        <f t="shared" si="252"/>
        <v>Blank</v>
      </c>
      <c r="U1489" s="89"/>
      <c r="V1489" s="216" t="str">
        <f>IF(D1489=0,"Blank",P1489*'3 Model Input'!E$50)</f>
        <v>Blank</v>
      </c>
      <c r="W1489" s="197" t="str">
        <f t="shared" si="253"/>
        <v>Blank</v>
      </c>
      <c r="X1489" s="197" t="str">
        <f t="shared" si="254"/>
        <v>Blank</v>
      </c>
      <c r="Y1489" s="197" t="str">
        <f t="shared" si="255"/>
        <v>Blank</v>
      </c>
      <c r="Z1489" s="197" t="str">
        <f t="shared" si="256"/>
        <v>Blank</v>
      </c>
      <c r="AA1489" s="223" t="str" cm="1">
        <f t="array" ref="AA1489">_xlfn.IFS(ISTEXT('3 Model Input'!F$70),"Missing",ISTEXT('3 Model Input'!I$70),"Missing",ISNUMBER('3 Model Input'!K$70),'3 Model Input'!K$70*P1489)</f>
        <v>Missing</v>
      </c>
      <c r="AB1489" s="89"/>
      <c r="AC1489" s="227" t="str" cm="1">
        <f t="array" ref="AC1489">IF(D1489=0,"Blank",_xlfn.IFS('3 Model Input'!E$61=1,(V1489*G1489)/T1489,'3 Model Input'!E$61=2,(W1489*G1489)/T1489,'3 Model Input'!E$61=3,(X1489*G1489)/T1489,'3 Model Input'!E$61=4,(Y1489*G1489)/T1489,'3 Model Input'!E$61=5,(Z1489*G1489)/T1489, ISTEXT('3 Model Input'!E$61),"Missing",'3 Model Input'!E$61=6,(AA1489*G1489)/T1489))</f>
        <v>Blank</v>
      </c>
      <c r="AD1489" s="202" t="str">
        <f t="shared" si="257"/>
        <v>Blank</v>
      </c>
      <c r="AE1489" s="202" t="str">
        <f t="shared" si="258"/>
        <v>Blank</v>
      </c>
      <c r="AF1489" s="217" t="str">
        <f t="shared" si="259"/>
        <v>Blank</v>
      </c>
      <c r="AG1489" s="9" t="str" cm="1">
        <f t="array" ref="AG1489">_xlfn.IFS(ISNUMBER(AC1489), "", ISNUMBER(SEARCH("Blank", AC1489)), "", ISERROR(AC1489), "Bad input on tab 3")</f>
        <v/>
      </c>
    </row>
    <row r="1490" spans="2:33" ht="15" customHeight="1" x14ac:dyDescent="0.75">
      <c r="B1490" s="205" t="str">
        <f>'5 Driver Data'!B1490</f>
        <v>1482</v>
      </c>
      <c r="C1490" s="193">
        <f>'5 Driver Data'!C1490</f>
        <v>0</v>
      </c>
      <c r="D1490" s="192">
        <f>'5 Driver Data'!D1490</f>
        <v>0</v>
      </c>
      <c r="E1490" s="191">
        <f>'5 Driver Data'!E1490</f>
        <v>0</v>
      </c>
      <c r="F1490" s="191">
        <f>'5 Driver Data'!F1490</f>
        <v>0</v>
      </c>
      <c r="G1490" s="191">
        <f>'5 Driver Data'!G1490</f>
        <v>0</v>
      </c>
      <c r="H1490" s="191">
        <f>'5 Driver Data'!H1490</f>
        <v>0</v>
      </c>
      <c r="I1490" s="191">
        <f>'5 Driver Data'!I1490</f>
        <v>0</v>
      </c>
      <c r="J1490" s="191">
        <f>'5 Driver Data'!J1490</f>
        <v>0</v>
      </c>
      <c r="K1490" s="206">
        <f>'5 Driver Data'!K1490</f>
        <v>0</v>
      </c>
      <c r="L1490" s="1"/>
      <c r="M1490" s="216" t="str">
        <f>IF(D1490=0,"Blank",'3 Model Input'!E$44*'3 Model Input'!E$45)</f>
        <v>Blank</v>
      </c>
      <c r="N1490" s="197" t="str">
        <f t="shared" si="250"/>
        <v>Blank</v>
      </c>
      <c r="O1490" s="197" t="str">
        <f>IF(D1490=0,"Blank",'3 Model Input'!E$49*(1-'3 Model Input'!E$51))</f>
        <v>Blank</v>
      </c>
      <c r="P1490" s="197" t="str">
        <f t="shared" si="251"/>
        <v>Blank</v>
      </c>
      <c r="Q1490" s="197" t="str">
        <f>IF(D1490=0,"Blank",IF(D1490="BEV",E1490*(1-'3 Model Input'!E$54), E1490))</f>
        <v>Blank</v>
      </c>
      <c r="R1490" s="198" t="str">
        <f>IF(D1490=0,"Blank",IF(D1490="PHEV",F1490/G1490,F1490*(1-'3 Model Input'!E$54)/G1490))</f>
        <v>Blank</v>
      </c>
      <c r="S1490" s="198" t="str">
        <f>IF(D1490=0,"Blank",IF(D1490="PHEV",MIN(M1490,E1490),MIN(M1490,(E1490*(1-'3 Model Input'!E$54)))))</f>
        <v>Blank</v>
      </c>
      <c r="T1490" s="217" t="str">
        <f t="shared" si="252"/>
        <v>Blank</v>
      </c>
      <c r="U1490" s="89"/>
      <c r="V1490" s="216" t="str">
        <f>IF(D1490=0,"Blank",P1490*'3 Model Input'!E$50)</f>
        <v>Blank</v>
      </c>
      <c r="W1490" s="197" t="str">
        <f t="shared" si="253"/>
        <v>Blank</v>
      </c>
      <c r="X1490" s="197" t="str">
        <f t="shared" si="254"/>
        <v>Blank</v>
      </c>
      <c r="Y1490" s="197" t="str">
        <f t="shared" si="255"/>
        <v>Blank</v>
      </c>
      <c r="Z1490" s="197" t="str">
        <f t="shared" si="256"/>
        <v>Blank</v>
      </c>
      <c r="AA1490" s="223" t="str" cm="1">
        <f t="array" ref="AA1490">_xlfn.IFS(ISTEXT('3 Model Input'!F$70),"Missing",ISTEXT('3 Model Input'!I$70),"Missing",ISNUMBER('3 Model Input'!K$70),'3 Model Input'!K$70*P1490)</f>
        <v>Missing</v>
      </c>
      <c r="AB1490" s="89"/>
      <c r="AC1490" s="227" t="str" cm="1">
        <f t="array" ref="AC1490">IF(D1490=0,"Blank",_xlfn.IFS('3 Model Input'!E$61=1,(V1490*G1490)/T1490,'3 Model Input'!E$61=2,(W1490*G1490)/T1490,'3 Model Input'!E$61=3,(X1490*G1490)/T1490,'3 Model Input'!E$61=4,(Y1490*G1490)/T1490,'3 Model Input'!E$61=5,(Z1490*G1490)/T1490, ISTEXT('3 Model Input'!E$61),"Missing",'3 Model Input'!E$61=6,(AA1490*G1490)/T1490))</f>
        <v>Blank</v>
      </c>
      <c r="AD1490" s="202" t="str">
        <f t="shared" si="257"/>
        <v>Blank</v>
      </c>
      <c r="AE1490" s="202" t="str">
        <f t="shared" si="258"/>
        <v>Blank</v>
      </c>
      <c r="AF1490" s="217" t="str">
        <f t="shared" si="259"/>
        <v>Blank</v>
      </c>
      <c r="AG1490" s="9" t="str" cm="1">
        <f t="array" ref="AG1490">_xlfn.IFS(ISNUMBER(AC1490), "", ISNUMBER(SEARCH("Blank", AC1490)), "", ISERROR(AC1490), "Bad input on tab 3")</f>
        <v/>
      </c>
    </row>
    <row r="1491" spans="2:33" ht="15" customHeight="1" x14ac:dyDescent="0.75">
      <c r="B1491" s="205" t="str">
        <f>'5 Driver Data'!B1491</f>
        <v>1483</v>
      </c>
      <c r="C1491" s="193">
        <f>'5 Driver Data'!C1491</f>
        <v>0</v>
      </c>
      <c r="D1491" s="192">
        <f>'5 Driver Data'!D1491</f>
        <v>0</v>
      </c>
      <c r="E1491" s="191">
        <f>'5 Driver Data'!E1491</f>
        <v>0</v>
      </c>
      <c r="F1491" s="191">
        <f>'5 Driver Data'!F1491</f>
        <v>0</v>
      </c>
      <c r="G1491" s="191">
        <f>'5 Driver Data'!G1491</f>
        <v>0</v>
      </c>
      <c r="H1491" s="191">
        <f>'5 Driver Data'!H1491</f>
        <v>0</v>
      </c>
      <c r="I1491" s="191">
        <f>'5 Driver Data'!I1491</f>
        <v>0</v>
      </c>
      <c r="J1491" s="191">
        <f>'5 Driver Data'!J1491</f>
        <v>0</v>
      </c>
      <c r="K1491" s="206">
        <f>'5 Driver Data'!K1491</f>
        <v>0</v>
      </c>
      <c r="L1491" s="1"/>
      <c r="M1491" s="216" t="str">
        <f>IF(D1491=0,"Blank",'3 Model Input'!E$44*'3 Model Input'!E$45)</f>
        <v>Blank</v>
      </c>
      <c r="N1491" s="197" t="str">
        <f t="shared" si="250"/>
        <v>Blank</v>
      </c>
      <c r="O1491" s="197" t="str">
        <f>IF(D1491=0,"Blank",'3 Model Input'!E$49*(1-'3 Model Input'!E$51))</f>
        <v>Blank</v>
      </c>
      <c r="P1491" s="197" t="str">
        <f t="shared" si="251"/>
        <v>Blank</v>
      </c>
      <c r="Q1491" s="197" t="str">
        <f>IF(D1491=0,"Blank",IF(D1491="BEV",E1491*(1-'3 Model Input'!E$54), E1491))</f>
        <v>Blank</v>
      </c>
      <c r="R1491" s="198" t="str">
        <f>IF(D1491=0,"Blank",IF(D1491="PHEV",F1491/G1491,F1491*(1-'3 Model Input'!E$54)/G1491))</f>
        <v>Blank</v>
      </c>
      <c r="S1491" s="198" t="str">
        <f>IF(D1491=0,"Blank",IF(D1491="PHEV",MIN(M1491,E1491),MIN(M1491,(E1491*(1-'3 Model Input'!E$54)))))</f>
        <v>Blank</v>
      </c>
      <c r="T1491" s="217" t="str">
        <f t="shared" si="252"/>
        <v>Blank</v>
      </c>
      <c r="U1491" s="89"/>
      <c r="V1491" s="216" t="str">
        <f>IF(D1491=0,"Blank",P1491*'3 Model Input'!E$50)</f>
        <v>Blank</v>
      </c>
      <c r="W1491" s="197" t="str">
        <f t="shared" si="253"/>
        <v>Blank</v>
      </c>
      <c r="X1491" s="197" t="str">
        <f t="shared" si="254"/>
        <v>Blank</v>
      </c>
      <c r="Y1491" s="197" t="str">
        <f t="shared" si="255"/>
        <v>Blank</v>
      </c>
      <c r="Z1491" s="197" t="str">
        <f t="shared" si="256"/>
        <v>Blank</v>
      </c>
      <c r="AA1491" s="223" t="str" cm="1">
        <f t="array" ref="AA1491">_xlfn.IFS(ISTEXT('3 Model Input'!F$70),"Missing",ISTEXT('3 Model Input'!I$70),"Missing",ISNUMBER('3 Model Input'!K$70),'3 Model Input'!K$70*P1491)</f>
        <v>Missing</v>
      </c>
      <c r="AB1491" s="89"/>
      <c r="AC1491" s="227" t="str" cm="1">
        <f t="array" ref="AC1491">IF(D1491=0,"Blank",_xlfn.IFS('3 Model Input'!E$61=1,(V1491*G1491)/T1491,'3 Model Input'!E$61=2,(W1491*G1491)/T1491,'3 Model Input'!E$61=3,(X1491*G1491)/T1491,'3 Model Input'!E$61=4,(Y1491*G1491)/T1491,'3 Model Input'!E$61=5,(Z1491*G1491)/T1491, ISTEXT('3 Model Input'!E$61),"Missing",'3 Model Input'!E$61=6,(AA1491*G1491)/T1491))</f>
        <v>Blank</v>
      </c>
      <c r="AD1491" s="202" t="str">
        <f t="shared" si="257"/>
        <v>Blank</v>
      </c>
      <c r="AE1491" s="202" t="str">
        <f t="shared" si="258"/>
        <v>Blank</v>
      </c>
      <c r="AF1491" s="217" t="str">
        <f t="shared" si="259"/>
        <v>Blank</v>
      </c>
      <c r="AG1491" s="9" t="str" cm="1">
        <f t="array" ref="AG1491">_xlfn.IFS(ISNUMBER(AC1491), "", ISNUMBER(SEARCH("Blank", AC1491)), "", ISERROR(AC1491), "Bad input on tab 3")</f>
        <v/>
      </c>
    </row>
    <row r="1492" spans="2:33" ht="15" customHeight="1" x14ac:dyDescent="0.75">
      <c r="B1492" s="205" t="str">
        <f>'5 Driver Data'!B1492</f>
        <v>1484</v>
      </c>
      <c r="C1492" s="193">
        <f>'5 Driver Data'!C1492</f>
        <v>0</v>
      </c>
      <c r="D1492" s="192">
        <f>'5 Driver Data'!D1492</f>
        <v>0</v>
      </c>
      <c r="E1492" s="191">
        <f>'5 Driver Data'!E1492</f>
        <v>0</v>
      </c>
      <c r="F1492" s="191">
        <f>'5 Driver Data'!F1492</f>
        <v>0</v>
      </c>
      <c r="G1492" s="191">
        <f>'5 Driver Data'!G1492</f>
        <v>0</v>
      </c>
      <c r="H1492" s="191">
        <f>'5 Driver Data'!H1492</f>
        <v>0</v>
      </c>
      <c r="I1492" s="191">
        <f>'5 Driver Data'!I1492</f>
        <v>0</v>
      </c>
      <c r="J1492" s="191">
        <f>'5 Driver Data'!J1492</f>
        <v>0</v>
      </c>
      <c r="K1492" s="206">
        <f>'5 Driver Data'!K1492</f>
        <v>0</v>
      </c>
      <c r="L1492" s="1"/>
      <c r="M1492" s="216" t="str">
        <f>IF(D1492=0,"Blank",'3 Model Input'!E$44*'3 Model Input'!E$45)</f>
        <v>Blank</v>
      </c>
      <c r="N1492" s="197" t="str">
        <f t="shared" si="250"/>
        <v>Blank</v>
      </c>
      <c r="O1492" s="197" t="str">
        <f>IF(D1492=0,"Blank",'3 Model Input'!E$49*(1-'3 Model Input'!E$51))</f>
        <v>Blank</v>
      </c>
      <c r="P1492" s="197" t="str">
        <f t="shared" si="251"/>
        <v>Blank</v>
      </c>
      <c r="Q1492" s="197" t="str">
        <f>IF(D1492=0,"Blank",IF(D1492="BEV",E1492*(1-'3 Model Input'!E$54), E1492))</f>
        <v>Blank</v>
      </c>
      <c r="R1492" s="198" t="str">
        <f>IF(D1492=0,"Blank",IF(D1492="PHEV",F1492/G1492,F1492*(1-'3 Model Input'!E$54)/G1492))</f>
        <v>Blank</v>
      </c>
      <c r="S1492" s="198" t="str">
        <f>IF(D1492=0,"Blank",IF(D1492="PHEV",MIN(M1492,E1492),MIN(M1492,(E1492*(1-'3 Model Input'!E$54)))))</f>
        <v>Blank</v>
      </c>
      <c r="T1492" s="217" t="str">
        <f t="shared" si="252"/>
        <v>Blank</v>
      </c>
      <c r="U1492" s="89"/>
      <c r="V1492" s="216" t="str">
        <f>IF(D1492=0,"Blank",P1492*'3 Model Input'!E$50)</f>
        <v>Blank</v>
      </c>
      <c r="W1492" s="197" t="str">
        <f t="shared" si="253"/>
        <v>Blank</v>
      </c>
      <c r="X1492" s="197" t="str">
        <f t="shared" si="254"/>
        <v>Blank</v>
      </c>
      <c r="Y1492" s="197" t="str">
        <f t="shared" si="255"/>
        <v>Blank</v>
      </c>
      <c r="Z1492" s="197" t="str">
        <f t="shared" si="256"/>
        <v>Blank</v>
      </c>
      <c r="AA1492" s="223" t="str" cm="1">
        <f t="array" ref="AA1492">_xlfn.IFS(ISTEXT('3 Model Input'!F$70),"Missing",ISTEXT('3 Model Input'!I$70),"Missing",ISNUMBER('3 Model Input'!K$70),'3 Model Input'!K$70*P1492)</f>
        <v>Missing</v>
      </c>
      <c r="AB1492" s="89"/>
      <c r="AC1492" s="227" t="str" cm="1">
        <f t="array" ref="AC1492">IF(D1492=0,"Blank",_xlfn.IFS('3 Model Input'!E$61=1,(V1492*G1492)/T1492,'3 Model Input'!E$61=2,(W1492*G1492)/T1492,'3 Model Input'!E$61=3,(X1492*G1492)/T1492,'3 Model Input'!E$61=4,(Y1492*G1492)/T1492,'3 Model Input'!E$61=5,(Z1492*G1492)/T1492, ISTEXT('3 Model Input'!E$61),"Missing",'3 Model Input'!E$61=6,(AA1492*G1492)/T1492))</f>
        <v>Blank</v>
      </c>
      <c r="AD1492" s="202" t="str">
        <f t="shared" si="257"/>
        <v>Blank</v>
      </c>
      <c r="AE1492" s="202" t="str">
        <f t="shared" si="258"/>
        <v>Blank</v>
      </c>
      <c r="AF1492" s="217" t="str">
        <f t="shared" si="259"/>
        <v>Blank</v>
      </c>
      <c r="AG1492" s="9" t="str" cm="1">
        <f t="array" ref="AG1492">_xlfn.IFS(ISNUMBER(AC1492), "", ISNUMBER(SEARCH("Blank", AC1492)), "", ISERROR(AC1492), "Bad input on tab 3")</f>
        <v/>
      </c>
    </row>
    <row r="1493" spans="2:33" ht="15" customHeight="1" x14ac:dyDescent="0.75">
      <c r="B1493" s="205" t="str">
        <f>'5 Driver Data'!B1493</f>
        <v>1485</v>
      </c>
      <c r="C1493" s="193">
        <f>'5 Driver Data'!C1493</f>
        <v>0</v>
      </c>
      <c r="D1493" s="192">
        <f>'5 Driver Data'!D1493</f>
        <v>0</v>
      </c>
      <c r="E1493" s="191">
        <f>'5 Driver Data'!E1493</f>
        <v>0</v>
      </c>
      <c r="F1493" s="191">
        <f>'5 Driver Data'!F1493</f>
        <v>0</v>
      </c>
      <c r="G1493" s="191">
        <f>'5 Driver Data'!G1493</f>
        <v>0</v>
      </c>
      <c r="H1493" s="191">
        <f>'5 Driver Data'!H1493</f>
        <v>0</v>
      </c>
      <c r="I1493" s="191">
        <f>'5 Driver Data'!I1493</f>
        <v>0</v>
      </c>
      <c r="J1493" s="191">
        <f>'5 Driver Data'!J1493</f>
        <v>0</v>
      </c>
      <c r="K1493" s="206">
        <f>'5 Driver Data'!K1493</f>
        <v>0</v>
      </c>
      <c r="L1493" s="1"/>
      <c r="M1493" s="216" t="str">
        <f>IF(D1493=0,"Blank",'3 Model Input'!E$44*'3 Model Input'!E$45)</f>
        <v>Blank</v>
      </c>
      <c r="N1493" s="197" t="str">
        <f t="shared" si="250"/>
        <v>Blank</v>
      </c>
      <c r="O1493" s="197" t="str">
        <f>IF(D1493=0,"Blank",'3 Model Input'!E$49*(1-'3 Model Input'!E$51))</f>
        <v>Blank</v>
      </c>
      <c r="P1493" s="197" t="str">
        <f t="shared" si="251"/>
        <v>Blank</v>
      </c>
      <c r="Q1493" s="197" t="str">
        <f>IF(D1493=0,"Blank",IF(D1493="BEV",E1493*(1-'3 Model Input'!E$54), E1493))</f>
        <v>Blank</v>
      </c>
      <c r="R1493" s="198" t="str">
        <f>IF(D1493=0,"Blank",IF(D1493="PHEV",F1493/G1493,F1493*(1-'3 Model Input'!E$54)/G1493))</f>
        <v>Blank</v>
      </c>
      <c r="S1493" s="198" t="str">
        <f>IF(D1493=0,"Blank",IF(D1493="PHEV",MIN(M1493,E1493),MIN(M1493,(E1493*(1-'3 Model Input'!E$54)))))</f>
        <v>Blank</v>
      </c>
      <c r="T1493" s="217" t="str">
        <f t="shared" si="252"/>
        <v>Blank</v>
      </c>
      <c r="U1493" s="89"/>
      <c r="V1493" s="216" t="str">
        <f>IF(D1493=0,"Blank",P1493*'3 Model Input'!E$50)</f>
        <v>Blank</v>
      </c>
      <c r="W1493" s="197" t="str">
        <f t="shared" si="253"/>
        <v>Blank</v>
      </c>
      <c r="X1493" s="197" t="str">
        <f t="shared" si="254"/>
        <v>Blank</v>
      </c>
      <c r="Y1493" s="197" t="str">
        <f t="shared" si="255"/>
        <v>Blank</v>
      </c>
      <c r="Z1493" s="197" t="str">
        <f t="shared" si="256"/>
        <v>Blank</v>
      </c>
      <c r="AA1493" s="223" t="str" cm="1">
        <f t="array" ref="AA1493">_xlfn.IFS(ISTEXT('3 Model Input'!F$70),"Missing",ISTEXT('3 Model Input'!I$70),"Missing",ISNUMBER('3 Model Input'!K$70),'3 Model Input'!K$70*P1493)</f>
        <v>Missing</v>
      </c>
      <c r="AB1493" s="89"/>
      <c r="AC1493" s="227" t="str" cm="1">
        <f t="array" ref="AC1493">IF(D1493=0,"Blank",_xlfn.IFS('3 Model Input'!E$61=1,(V1493*G1493)/T1493,'3 Model Input'!E$61=2,(W1493*G1493)/T1493,'3 Model Input'!E$61=3,(X1493*G1493)/T1493,'3 Model Input'!E$61=4,(Y1493*G1493)/T1493,'3 Model Input'!E$61=5,(Z1493*G1493)/T1493, ISTEXT('3 Model Input'!E$61),"Missing",'3 Model Input'!E$61=6,(AA1493*G1493)/T1493))</f>
        <v>Blank</v>
      </c>
      <c r="AD1493" s="202" t="str">
        <f t="shared" si="257"/>
        <v>Blank</v>
      </c>
      <c r="AE1493" s="202" t="str">
        <f t="shared" si="258"/>
        <v>Blank</v>
      </c>
      <c r="AF1493" s="217" t="str">
        <f t="shared" si="259"/>
        <v>Blank</v>
      </c>
      <c r="AG1493" s="9" t="str" cm="1">
        <f t="array" ref="AG1493">_xlfn.IFS(ISNUMBER(AC1493), "", ISNUMBER(SEARCH("Blank", AC1493)), "", ISERROR(AC1493), "Bad input on tab 3")</f>
        <v/>
      </c>
    </row>
    <row r="1494" spans="2:33" ht="15" customHeight="1" x14ac:dyDescent="0.75">
      <c r="B1494" s="205" t="str">
        <f>'5 Driver Data'!B1494</f>
        <v>1486</v>
      </c>
      <c r="C1494" s="193">
        <f>'5 Driver Data'!C1494</f>
        <v>0</v>
      </c>
      <c r="D1494" s="192">
        <f>'5 Driver Data'!D1494</f>
        <v>0</v>
      </c>
      <c r="E1494" s="191">
        <f>'5 Driver Data'!E1494</f>
        <v>0</v>
      </c>
      <c r="F1494" s="191">
        <f>'5 Driver Data'!F1494</f>
        <v>0</v>
      </c>
      <c r="G1494" s="191">
        <f>'5 Driver Data'!G1494</f>
        <v>0</v>
      </c>
      <c r="H1494" s="191">
        <f>'5 Driver Data'!H1494</f>
        <v>0</v>
      </c>
      <c r="I1494" s="191">
        <f>'5 Driver Data'!I1494</f>
        <v>0</v>
      </c>
      <c r="J1494" s="191">
        <f>'5 Driver Data'!J1494</f>
        <v>0</v>
      </c>
      <c r="K1494" s="206">
        <f>'5 Driver Data'!K1494</f>
        <v>0</v>
      </c>
      <c r="L1494" s="1"/>
      <c r="M1494" s="216" t="str">
        <f>IF(D1494=0,"Blank",'3 Model Input'!E$44*'3 Model Input'!E$45)</f>
        <v>Blank</v>
      </c>
      <c r="N1494" s="197" t="str">
        <f t="shared" si="250"/>
        <v>Blank</v>
      </c>
      <c r="O1494" s="197" t="str">
        <f>IF(D1494=0,"Blank",'3 Model Input'!E$49*(1-'3 Model Input'!E$51))</f>
        <v>Blank</v>
      </c>
      <c r="P1494" s="197" t="str">
        <f t="shared" si="251"/>
        <v>Blank</v>
      </c>
      <c r="Q1494" s="197" t="str">
        <f>IF(D1494=0,"Blank",IF(D1494="BEV",E1494*(1-'3 Model Input'!E$54), E1494))</f>
        <v>Blank</v>
      </c>
      <c r="R1494" s="198" t="str">
        <f>IF(D1494=0,"Blank",IF(D1494="PHEV",F1494/G1494,F1494*(1-'3 Model Input'!E$54)/G1494))</f>
        <v>Blank</v>
      </c>
      <c r="S1494" s="198" t="str">
        <f>IF(D1494=0,"Blank",IF(D1494="PHEV",MIN(M1494,E1494),MIN(M1494,(E1494*(1-'3 Model Input'!E$54)))))</f>
        <v>Blank</v>
      </c>
      <c r="T1494" s="217" t="str">
        <f t="shared" si="252"/>
        <v>Blank</v>
      </c>
      <c r="U1494" s="89"/>
      <c r="V1494" s="216" t="str">
        <f>IF(D1494=0,"Blank",P1494*'3 Model Input'!E$50)</f>
        <v>Blank</v>
      </c>
      <c r="W1494" s="197" t="str">
        <f t="shared" si="253"/>
        <v>Blank</v>
      </c>
      <c r="X1494" s="197" t="str">
        <f t="shared" si="254"/>
        <v>Blank</v>
      </c>
      <c r="Y1494" s="197" t="str">
        <f t="shared" si="255"/>
        <v>Blank</v>
      </c>
      <c r="Z1494" s="197" t="str">
        <f t="shared" si="256"/>
        <v>Blank</v>
      </c>
      <c r="AA1494" s="223" t="str" cm="1">
        <f t="array" ref="AA1494">_xlfn.IFS(ISTEXT('3 Model Input'!F$70),"Missing",ISTEXT('3 Model Input'!I$70),"Missing",ISNUMBER('3 Model Input'!K$70),'3 Model Input'!K$70*P1494)</f>
        <v>Missing</v>
      </c>
      <c r="AB1494" s="89"/>
      <c r="AC1494" s="227" t="str" cm="1">
        <f t="array" ref="AC1494">IF(D1494=0,"Blank",_xlfn.IFS('3 Model Input'!E$61=1,(V1494*G1494)/T1494,'3 Model Input'!E$61=2,(W1494*G1494)/T1494,'3 Model Input'!E$61=3,(X1494*G1494)/T1494,'3 Model Input'!E$61=4,(Y1494*G1494)/T1494,'3 Model Input'!E$61=5,(Z1494*G1494)/T1494, ISTEXT('3 Model Input'!E$61),"Missing",'3 Model Input'!E$61=6,(AA1494*G1494)/T1494))</f>
        <v>Blank</v>
      </c>
      <c r="AD1494" s="202" t="str">
        <f t="shared" si="257"/>
        <v>Blank</v>
      </c>
      <c r="AE1494" s="202" t="str">
        <f t="shared" si="258"/>
        <v>Blank</v>
      </c>
      <c r="AF1494" s="217" t="str">
        <f t="shared" si="259"/>
        <v>Blank</v>
      </c>
      <c r="AG1494" s="9" t="str" cm="1">
        <f t="array" ref="AG1494">_xlfn.IFS(ISNUMBER(AC1494), "", ISNUMBER(SEARCH("Blank", AC1494)), "", ISERROR(AC1494), "Bad input on tab 3")</f>
        <v/>
      </c>
    </row>
    <row r="1495" spans="2:33" ht="15" customHeight="1" x14ac:dyDescent="0.75">
      <c r="B1495" s="205" t="str">
        <f>'5 Driver Data'!B1495</f>
        <v>1487</v>
      </c>
      <c r="C1495" s="193">
        <f>'5 Driver Data'!C1495</f>
        <v>0</v>
      </c>
      <c r="D1495" s="192">
        <f>'5 Driver Data'!D1495</f>
        <v>0</v>
      </c>
      <c r="E1495" s="191">
        <f>'5 Driver Data'!E1495</f>
        <v>0</v>
      </c>
      <c r="F1495" s="191">
        <f>'5 Driver Data'!F1495</f>
        <v>0</v>
      </c>
      <c r="G1495" s="191">
        <f>'5 Driver Data'!G1495</f>
        <v>0</v>
      </c>
      <c r="H1495" s="191">
        <f>'5 Driver Data'!H1495</f>
        <v>0</v>
      </c>
      <c r="I1495" s="191">
        <f>'5 Driver Data'!I1495</f>
        <v>0</v>
      </c>
      <c r="J1495" s="191">
        <f>'5 Driver Data'!J1495</f>
        <v>0</v>
      </c>
      <c r="K1495" s="206">
        <f>'5 Driver Data'!K1495</f>
        <v>0</v>
      </c>
      <c r="L1495" s="1"/>
      <c r="M1495" s="216" t="str">
        <f>IF(D1495=0,"Blank",'3 Model Input'!E$44*'3 Model Input'!E$45)</f>
        <v>Blank</v>
      </c>
      <c r="N1495" s="197" t="str">
        <f t="shared" si="250"/>
        <v>Blank</v>
      </c>
      <c r="O1495" s="197" t="str">
        <f>IF(D1495=0,"Blank",'3 Model Input'!E$49*(1-'3 Model Input'!E$51))</f>
        <v>Blank</v>
      </c>
      <c r="P1495" s="197" t="str">
        <f t="shared" si="251"/>
        <v>Blank</v>
      </c>
      <c r="Q1495" s="197" t="str">
        <f>IF(D1495=0,"Blank",IF(D1495="BEV",E1495*(1-'3 Model Input'!E$54), E1495))</f>
        <v>Blank</v>
      </c>
      <c r="R1495" s="198" t="str">
        <f>IF(D1495=0,"Blank",IF(D1495="PHEV",F1495/G1495,F1495*(1-'3 Model Input'!E$54)/G1495))</f>
        <v>Blank</v>
      </c>
      <c r="S1495" s="198" t="str">
        <f>IF(D1495=0,"Blank",IF(D1495="PHEV",MIN(M1495,E1495),MIN(M1495,(E1495*(1-'3 Model Input'!E$54)))))</f>
        <v>Blank</v>
      </c>
      <c r="T1495" s="217" t="str">
        <f t="shared" si="252"/>
        <v>Blank</v>
      </c>
      <c r="U1495" s="89"/>
      <c r="V1495" s="216" t="str">
        <f>IF(D1495=0,"Blank",P1495*'3 Model Input'!E$50)</f>
        <v>Blank</v>
      </c>
      <c r="W1495" s="197" t="str">
        <f t="shared" si="253"/>
        <v>Blank</v>
      </c>
      <c r="X1495" s="197" t="str">
        <f t="shared" si="254"/>
        <v>Blank</v>
      </c>
      <c r="Y1495" s="197" t="str">
        <f t="shared" si="255"/>
        <v>Blank</v>
      </c>
      <c r="Z1495" s="197" t="str">
        <f t="shared" si="256"/>
        <v>Blank</v>
      </c>
      <c r="AA1495" s="223" t="str" cm="1">
        <f t="array" ref="AA1495">_xlfn.IFS(ISTEXT('3 Model Input'!F$70),"Missing",ISTEXT('3 Model Input'!I$70),"Missing",ISNUMBER('3 Model Input'!K$70),'3 Model Input'!K$70*P1495)</f>
        <v>Missing</v>
      </c>
      <c r="AB1495" s="89"/>
      <c r="AC1495" s="227" t="str" cm="1">
        <f t="array" ref="AC1495">IF(D1495=0,"Blank",_xlfn.IFS('3 Model Input'!E$61=1,(V1495*G1495)/T1495,'3 Model Input'!E$61=2,(W1495*G1495)/T1495,'3 Model Input'!E$61=3,(X1495*G1495)/T1495,'3 Model Input'!E$61=4,(Y1495*G1495)/T1495,'3 Model Input'!E$61=5,(Z1495*G1495)/T1495, ISTEXT('3 Model Input'!E$61),"Missing",'3 Model Input'!E$61=6,(AA1495*G1495)/T1495))</f>
        <v>Blank</v>
      </c>
      <c r="AD1495" s="202" t="str">
        <f t="shared" si="257"/>
        <v>Blank</v>
      </c>
      <c r="AE1495" s="202" t="str">
        <f t="shared" si="258"/>
        <v>Blank</v>
      </c>
      <c r="AF1495" s="217" t="str">
        <f t="shared" si="259"/>
        <v>Blank</v>
      </c>
      <c r="AG1495" s="9" t="str" cm="1">
        <f t="array" ref="AG1495">_xlfn.IFS(ISNUMBER(AC1495), "", ISNUMBER(SEARCH("Blank", AC1495)), "", ISERROR(AC1495), "Bad input on tab 3")</f>
        <v/>
      </c>
    </row>
    <row r="1496" spans="2:33" ht="15" customHeight="1" x14ac:dyDescent="0.75">
      <c r="B1496" s="205" t="str">
        <f>'5 Driver Data'!B1496</f>
        <v>1488</v>
      </c>
      <c r="C1496" s="193">
        <f>'5 Driver Data'!C1496</f>
        <v>0</v>
      </c>
      <c r="D1496" s="192">
        <f>'5 Driver Data'!D1496</f>
        <v>0</v>
      </c>
      <c r="E1496" s="191">
        <f>'5 Driver Data'!E1496</f>
        <v>0</v>
      </c>
      <c r="F1496" s="191">
        <f>'5 Driver Data'!F1496</f>
        <v>0</v>
      </c>
      <c r="G1496" s="191">
        <f>'5 Driver Data'!G1496</f>
        <v>0</v>
      </c>
      <c r="H1496" s="191">
        <f>'5 Driver Data'!H1496</f>
        <v>0</v>
      </c>
      <c r="I1496" s="191">
        <f>'5 Driver Data'!I1496</f>
        <v>0</v>
      </c>
      <c r="J1496" s="191">
        <f>'5 Driver Data'!J1496</f>
        <v>0</v>
      </c>
      <c r="K1496" s="206">
        <f>'5 Driver Data'!K1496</f>
        <v>0</v>
      </c>
      <c r="L1496" s="1"/>
      <c r="M1496" s="216" t="str">
        <f>IF(D1496=0,"Blank",'3 Model Input'!E$44*'3 Model Input'!E$45)</f>
        <v>Blank</v>
      </c>
      <c r="N1496" s="197" t="str">
        <f t="shared" si="250"/>
        <v>Blank</v>
      </c>
      <c r="O1496" s="197" t="str">
        <f>IF(D1496=0,"Blank",'3 Model Input'!E$49*(1-'3 Model Input'!E$51))</f>
        <v>Blank</v>
      </c>
      <c r="P1496" s="197" t="str">
        <f t="shared" si="251"/>
        <v>Blank</v>
      </c>
      <c r="Q1496" s="197" t="str">
        <f>IF(D1496=0,"Blank",IF(D1496="BEV",E1496*(1-'3 Model Input'!E$54), E1496))</f>
        <v>Blank</v>
      </c>
      <c r="R1496" s="198" t="str">
        <f>IF(D1496=0,"Blank",IF(D1496="PHEV",F1496/G1496,F1496*(1-'3 Model Input'!E$54)/G1496))</f>
        <v>Blank</v>
      </c>
      <c r="S1496" s="198" t="str">
        <f>IF(D1496=0,"Blank",IF(D1496="PHEV",MIN(M1496,E1496),MIN(M1496,(E1496*(1-'3 Model Input'!E$54)))))</f>
        <v>Blank</v>
      </c>
      <c r="T1496" s="217" t="str">
        <f t="shared" si="252"/>
        <v>Blank</v>
      </c>
      <c r="U1496" s="89"/>
      <c r="V1496" s="216" t="str">
        <f>IF(D1496=0,"Blank",P1496*'3 Model Input'!E$50)</f>
        <v>Blank</v>
      </c>
      <c r="W1496" s="197" t="str">
        <f t="shared" si="253"/>
        <v>Blank</v>
      </c>
      <c r="X1496" s="197" t="str">
        <f t="shared" si="254"/>
        <v>Blank</v>
      </c>
      <c r="Y1496" s="197" t="str">
        <f t="shared" si="255"/>
        <v>Blank</v>
      </c>
      <c r="Z1496" s="197" t="str">
        <f t="shared" si="256"/>
        <v>Blank</v>
      </c>
      <c r="AA1496" s="223" t="str" cm="1">
        <f t="array" ref="AA1496">_xlfn.IFS(ISTEXT('3 Model Input'!F$70),"Missing",ISTEXT('3 Model Input'!I$70),"Missing",ISNUMBER('3 Model Input'!K$70),'3 Model Input'!K$70*P1496)</f>
        <v>Missing</v>
      </c>
      <c r="AB1496" s="89"/>
      <c r="AC1496" s="227" t="str" cm="1">
        <f t="array" ref="AC1496">IF(D1496=0,"Blank",_xlfn.IFS('3 Model Input'!E$61=1,(V1496*G1496)/T1496,'3 Model Input'!E$61=2,(W1496*G1496)/T1496,'3 Model Input'!E$61=3,(X1496*G1496)/T1496,'3 Model Input'!E$61=4,(Y1496*G1496)/T1496,'3 Model Input'!E$61=5,(Z1496*G1496)/T1496, ISTEXT('3 Model Input'!E$61),"Missing",'3 Model Input'!E$61=6,(AA1496*G1496)/T1496))</f>
        <v>Blank</v>
      </c>
      <c r="AD1496" s="202" t="str">
        <f t="shared" si="257"/>
        <v>Blank</v>
      </c>
      <c r="AE1496" s="202" t="str">
        <f t="shared" si="258"/>
        <v>Blank</v>
      </c>
      <c r="AF1496" s="217" t="str">
        <f t="shared" si="259"/>
        <v>Blank</v>
      </c>
      <c r="AG1496" s="9" t="str" cm="1">
        <f t="array" ref="AG1496">_xlfn.IFS(ISNUMBER(AC1496), "", ISNUMBER(SEARCH("Blank", AC1496)), "", ISERROR(AC1496), "Bad input on tab 3")</f>
        <v/>
      </c>
    </row>
    <row r="1497" spans="2:33" ht="15" customHeight="1" x14ac:dyDescent="0.75">
      <c r="B1497" s="205" t="str">
        <f>'5 Driver Data'!B1497</f>
        <v>1489</v>
      </c>
      <c r="C1497" s="193">
        <f>'5 Driver Data'!C1497</f>
        <v>0</v>
      </c>
      <c r="D1497" s="192">
        <f>'5 Driver Data'!D1497</f>
        <v>0</v>
      </c>
      <c r="E1497" s="191">
        <f>'5 Driver Data'!E1497</f>
        <v>0</v>
      </c>
      <c r="F1497" s="191">
        <f>'5 Driver Data'!F1497</f>
        <v>0</v>
      </c>
      <c r="G1497" s="191">
        <f>'5 Driver Data'!G1497</f>
        <v>0</v>
      </c>
      <c r="H1497" s="191">
        <f>'5 Driver Data'!H1497</f>
        <v>0</v>
      </c>
      <c r="I1497" s="191">
        <f>'5 Driver Data'!I1497</f>
        <v>0</v>
      </c>
      <c r="J1497" s="191">
        <f>'5 Driver Data'!J1497</f>
        <v>0</v>
      </c>
      <c r="K1497" s="206">
        <f>'5 Driver Data'!K1497</f>
        <v>0</v>
      </c>
      <c r="L1497" s="1"/>
      <c r="M1497" s="216" t="str">
        <f>IF(D1497=0,"Blank",'3 Model Input'!E$44*'3 Model Input'!E$45)</f>
        <v>Blank</v>
      </c>
      <c r="N1497" s="197" t="str">
        <f t="shared" si="250"/>
        <v>Blank</v>
      </c>
      <c r="O1497" s="197" t="str">
        <f>IF(D1497=0,"Blank",'3 Model Input'!E$49*(1-'3 Model Input'!E$51))</f>
        <v>Blank</v>
      </c>
      <c r="P1497" s="197" t="str">
        <f t="shared" si="251"/>
        <v>Blank</v>
      </c>
      <c r="Q1497" s="197" t="str">
        <f>IF(D1497=0,"Blank",IF(D1497="BEV",E1497*(1-'3 Model Input'!E$54), E1497))</f>
        <v>Blank</v>
      </c>
      <c r="R1497" s="198" t="str">
        <f>IF(D1497=0,"Blank",IF(D1497="PHEV",F1497/G1497,F1497*(1-'3 Model Input'!E$54)/G1497))</f>
        <v>Blank</v>
      </c>
      <c r="S1497" s="198" t="str">
        <f>IF(D1497=0,"Blank",IF(D1497="PHEV",MIN(M1497,E1497),MIN(M1497,(E1497*(1-'3 Model Input'!E$54)))))</f>
        <v>Blank</v>
      </c>
      <c r="T1497" s="217" t="str">
        <f t="shared" si="252"/>
        <v>Blank</v>
      </c>
      <c r="U1497" s="89"/>
      <c r="V1497" s="216" t="str">
        <f>IF(D1497=0,"Blank",P1497*'3 Model Input'!E$50)</f>
        <v>Blank</v>
      </c>
      <c r="W1497" s="197" t="str">
        <f t="shared" si="253"/>
        <v>Blank</v>
      </c>
      <c r="X1497" s="197" t="str">
        <f t="shared" si="254"/>
        <v>Blank</v>
      </c>
      <c r="Y1497" s="197" t="str">
        <f t="shared" si="255"/>
        <v>Blank</v>
      </c>
      <c r="Z1497" s="197" t="str">
        <f t="shared" si="256"/>
        <v>Blank</v>
      </c>
      <c r="AA1497" s="223" t="str" cm="1">
        <f t="array" ref="AA1497">_xlfn.IFS(ISTEXT('3 Model Input'!F$70),"Missing",ISTEXT('3 Model Input'!I$70),"Missing",ISNUMBER('3 Model Input'!K$70),'3 Model Input'!K$70*P1497)</f>
        <v>Missing</v>
      </c>
      <c r="AB1497" s="89"/>
      <c r="AC1497" s="227" t="str" cm="1">
        <f t="array" ref="AC1497">IF(D1497=0,"Blank",_xlfn.IFS('3 Model Input'!E$61=1,(V1497*G1497)/T1497,'3 Model Input'!E$61=2,(W1497*G1497)/T1497,'3 Model Input'!E$61=3,(X1497*G1497)/T1497,'3 Model Input'!E$61=4,(Y1497*G1497)/T1497,'3 Model Input'!E$61=5,(Z1497*G1497)/T1497, ISTEXT('3 Model Input'!E$61),"Missing",'3 Model Input'!E$61=6,(AA1497*G1497)/T1497))</f>
        <v>Blank</v>
      </c>
      <c r="AD1497" s="202" t="str">
        <f t="shared" si="257"/>
        <v>Blank</v>
      </c>
      <c r="AE1497" s="202" t="str">
        <f t="shared" si="258"/>
        <v>Blank</v>
      </c>
      <c r="AF1497" s="217" t="str">
        <f t="shared" si="259"/>
        <v>Blank</v>
      </c>
      <c r="AG1497" s="9" t="str" cm="1">
        <f t="array" ref="AG1497">_xlfn.IFS(ISNUMBER(AC1497), "", ISNUMBER(SEARCH("Blank", AC1497)), "", ISERROR(AC1497), "Bad input on tab 3")</f>
        <v/>
      </c>
    </row>
    <row r="1498" spans="2:33" ht="15" customHeight="1" x14ac:dyDescent="0.75">
      <c r="B1498" s="205" t="str">
        <f>'5 Driver Data'!B1498</f>
        <v>1490</v>
      </c>
      <c r="C1498" s="193">
        <f>'5 Driver Data'!C1498</f>
        <v>0</v>
      </c>
      <c r="D1498" s="192">
        <f>'5 Driver Data'!D1498</f>
        <v>0</v>
      </c>
      <c r="E1498" s="191">
        <f>'5 Driver Data'!E1498</f>
        <v>0</v>
      </c>
      <c r="F1498" s="191">
        <f>'5 Driver Data'!F1498</f>
        <v>0</v>
      </c>
      <c r="G1498" s="191">
        <f>'5 Driver Data'!G1498</f>
        <v>0</v>
      </c>
      <c r="H1498" s="191">
        <f>'5 Driver Data'!H1498</f>
        <v>0</v>
      </c>
      <c r="I1498" s="191">
        <f>'5 Driver Data'!I1498</f>
        <v>0</v>
      </c>
      <c r="J1498" s="191">
        <f>'5 Driver Data'!J1498</f>
        <v>0</v>
      </c>
      <c r="K1498" s="206">
        <f>'5 Driver Data'!K1498</f>
        <v>0</v>
      </c>
      <c r="L1498" s="1"/>
      <c r="M1498" s="216" t="str">
        <f>IF(D1498=0,"Blank",'3 Model Input'!E$44*'3 Model Input'!E$45)</f>
        <v>Blank</v>
      </c>
      <c r="N1498" s="197" t="str">
        <f t="shared" si="250"/>
        <v>Blank</v>
      </c>
      <c r="O1498" s="197" t="str">
        <f>IF(D1498=0,"Blank",'3 Model Input'!E$49*(1-'3 Model Input'!E$51))</f>
        <v>Blank</v>
      </c>
      <c r="P1498" s="197" t="str">
        <f t="shared" si="251"/>
        <v>Blank</v>
      </c>
      <c r="Q1498" s="197" t="str">
        <f>IF(D1498=0,"Blank",IF(D1498="BEV",E1498*(1-'3 Model Input'!E$54), E1498))</f>
        <v>Blank</v>
      </c>
      <c r="R1498" s="198" t="str">
        <f>IF(D1498=0,"Blank",IF(D1498="PHEV",F1498/G1498,F1498*(1-'3 Model Input'!E$54)/G1498))</f>
        <v>Blank</v>
      </c>
      <c r="S1498" s="198" t="str">
        <f>IF(D1498=0,"Blank",IF(D1498="PHEV",MIN(M1498,E1498),MIN(M1498,(E1498*(1-'3 Model Input'!E$54)))))</f>
        <v>Blank</v>
      </c>
      <c r="T1498" s="217" t="str">
        <f t="shared" si="252"/>
        <v>Blank</v>
      </c>
      <c r="U1498" s="89"/>
      <c r="V1498" s="216" t="str">
        <f>IF(D1498=0,"Blank",P1498*'3 Model Input'!E$50)</f>
        <v>Blank</v>
      </c>
      <c r="W1498" s="197" t="str">
        <f t="shared" si="253"/>
        <v>Blank</v>
      </c>
      <c r="X1498" s="197" t="str">
        <f t="shared" si="254"/>
        <v>Blank</v>
      </c>
      <c r="Y1498" s="197" t="str">
        <f t="shared" si="255"/>
        <v>Blank</v>
      </c>
      <c r="Z1498" s="197" t="str">
        <f t="shared" si="256"/>
        <v>Blank</v>
      </c>
      <c r="AA1498" s="223" t="str" cm="1">
        <f t="array" ref="AA1498">_xlfn.IFS(ISTEXT('3 Model Input'!F$70),"Missing",ISTEXT('3 Model Input'!I$70),"Missing",ISNUMBER('3 Model Input'!K$70),'3 Model Input'!K$70*P1498)</f>
        <v>Missing</v>
      </c>
      <c r="AB1498" s="89"/>
      <c r="AC1498" s="227" t="str" cm="1">
        <f t="array" ref="AC1498">IF(D1498=0,"Blank",_xlfn.IFS('3 Model Input'!E$61=1,(V1498*G1498)/T1498,'3 Model Input'!E$61=2,(W1498*G1498)/T1498,'3 Model Input'!E$61=3,(X1498*G1498)/T1498,'3 Model Input'!E$61=4,(Y1498*G1498)/T1498,'3 Model Input'!E$61=5,(Z1498*G1498)/T1498, ISTEXT('3 Model Input'!E$61),"Missing",'3 Model Input'!E$61=6,(AA1498*G1498)/T1498))</f>
        <v>Blank</v>
      </c>
      <c r="AD1498" s="202" t="str">
        <f t="shared" si="257"/>
        <v>Blank</v>
      </c>
      <c r="AE1498" s="202" t="str">
        <f t="shared" si="258"/>
        <v>Blank</v>
      </c>
      <c r="AF1498" s="217" t="str">
        <f t="shared" si="259"/>
        <v>Blank</v>
      </c>
      <c r="AG1498" s="9" t="str" cm="1">
        <f t="array" ref="AG1498">_xlfn.IFS(ISNUMBER(AC1498), "", ISNUMBER(SEARCH("Blank", AC1498)), "", ISERROR(AC1498), "Bad input on tab 3")</f>
        <v/>
      </c>
    </row>
    <row r="1499" spans="2:33" ht="15" customHeight="1" x14ac:dyDescent="0.75">
      <c r="B1499" s="205" t="str">
        <f>'5 Driver Data'!B1499</f>
        <v>1491</v>
      </c>
      <c r="C1499" s="193">
        <f>'5 Driver Data'!C1499</f>
        <v>0</v>
      </c>
      <c r="D1499" s="192">
        <f>'5 Driver Data'!D1499</f>
        <v>0</v>
      </c>
      <c r="E1499" s="191">
        <f>'5 Driver Data'!E1499</f>
        <v>0</v>
      </c>
      <c r="F1499" s="191">
        <f>'5 Driver Data'!F1499</f>
        <v>0</v>
      </c>
      <c r="G1499" s="191">
        <f>'5 Driver Data'!G1499</f>
        <v>0</v>
      </c>
      <c r="H1499" s="191">
        <f>'5 Driver Data'!H1499</f>
        <v>0</v>
      </c>
      <c r="I1499" s="191">
        <f>'5 Driver Data'!I1499</f>
        <v>0</v>
      </c>
      <c r="J1499" s="191">
        <f>'5 Driver Data'!J1499</f>
        <v>0</v>
      </c>
      <c r="K1499" s="206">
        <f>'5 Driver Data'!K1499</f>
        <v>0</v>
      </c>
      <c r="L1499" s="1"/>
      <c r="M1499" s="216" t="str">
        <f>IF(D1499=0,"Blank",'3 Model Input'!E$44*'3 Model Input'!E$45)</f>
        <v>Blank</v>
      </c>
      <c r="N1499" s="197" t="str">
        <f t="shared" si="250"/>
        <v>Blank</v>
      </c>
      <c r="O1499" s="197" t="str">
        <f>IF(D1499=0,"Blank",'3 Model Input'!E$49*(1-'3 Model Input'!E$51))</f>
        <v>Blank</v>
      </c>
      <c r="P1499" s="197" t="str">
        <f t="shared" si="251"/>
        <v>Blank</v>
      </c>
      <c r="Q1499" s="197" t="str">
        <f>IF(D1499=0,"Blank",IF(D1499="BEV",E1499*(1-'3 Model Input'!E$54), E1499))</f>
        <v>Blank</v>
      </c>
      <c r="R1499" s="198" t="str">
        <f>IF(D1499=0,"Blank",IF(D1499="PHEV",F1499/G1499,F1499*(1-'3 Model Input'!E$54)/G1499))</f>
        <v>Blank</v>
      </c>
      <c r="S1499" s="198" t="str">
        <f>IF(D1499=0,"Blank",IF(D1499="PHEV",MIN(M1499,E1499),MIN(M1499,(E1499*(1-'3 Model Input'!E$54)))))</f>
        <v>Blank</v>
      </c>
      <c r="T1499" s="217" t="str">
        <f t="shared" si="252"/>
        <v>Blank</v>
      </c>
      <c r="U1499" s="89"/>
      <c r="V1499" s="216" t="str">
        <f>IF(D1499=0,"Blank",P1499*'3 Model Input'!E$50)</f>
        <v>Blank</v>
      </c>
      <c r="W1499" s="197" t="str">
        <f t="shared" si="253"/>
        <v>Blank</v>
      </c>
      <c r="X1499" s="197" t="str">
        <f t="shared" si="254"/>
        <v>Blank</v>
      </c>
      <c r="Y1499" s="197" t="str">
        <f t="shared" si="255"/>
        <v>Blank</v>
      </c>
      <c r="Z1499" s="197" t="str">
        <f t="shared" si="256"/>
        <v>Blank</v>
      </c>
      <c r="AA1499" s="223" t="str" cm="1">
        <f t="array" ref="AA1499">_xlfn.IFS(ISTEXT('3 Model Input'!F$70),"Missing",ISTEXT('3 Model Input'!I$70),"Missing",ISNUMBER('3 Model Input'!K$70),'3 Model Input'!K$70*P1499)</f>
        <v>Missing</v>
      </c>
      <c r="AB1499" s="89"/>
      <c r="AC1499" s="227" t="str" cm="1">
        <f t="array" ref="AC1499">IF(D1499=0,"Blank",_xlfn.IFS('3 Model Input'!E$61=1,(V1499*G1499)/T1499,'3 Model Input'!E$61=2,(W1499*G1499)/T1499,'3 Model Input'!E$61=3,(X1499*G1499)/T1499,'3 Model Input'!E$61=4,(Y1499*G1499)/T1499,'3 Model Input'!E$61=5,(Z1499*G1499)/T1499, ISTEXT('3 Model Input'!E$61),"Missing",'3 Model Input'!E$61=6,(AA1499*G1499)/T1499))</f>
        <v>Blank</v>
      </c>
      <c r="AD1499" s="202" t="str">
        <f t="shared" si="257"/>
        <v>Blank</v>
      </c>
      <c r="AE1499" s="202" t="str">
        <f t="shared" si="258"/>
        <v>Blank</v>
      </c>
      <c r="AF1499" s="217" t="str">
        <f t="shared" si="259"/>
        <v>Blank</v>
      </c>
      <c r="AG1499" s="9" t="str" cm="1">
        <f t="array" ref="AG1499">_xlfn.IFS(ISNUMBER(AC1499), "", ISNUMBER(SEARCH("Blank", AC1499)), "", ISERROR(AC1499), "Bad input on tab 3")</f>
        <v/>
      </c>
    </row>
    <row r="1500" spans="2:33" ht="15" customHeight="1" x14ac:dyDescent="0.75">
      <c r="B1500" s="205" t="str">
        <f>'5 Driver Data'!B1500</f>
        <v>1492</v>
      </c>
      <c r="C1500" s="193">
        <f>'5 Driver Data'!C1500</f>
        <v>0</v>
      </c>
      <c r="D1500" s="192">
        <f>'5 Driver Data'!D1500</f>
        <v>0</v>
      </c>
      <c r="E1500" s="191">
        <f>'5 Driver Data'!E1500</f>
        <v>0</v>
      </c>
      <c r="F1500" s="191">
        <f>'5 Driver Data'!F1500</f>
        <v>0</v>
      </c>
      <c r="G1500" s="191">
        <f>'5 Driver Data'!G1500</f>
        <v>0</v>
      </c>
      <c r="H1500" s="191">
        <f>'5 Driver Data'!H1500</f>
        <v>0</v>
      </c>
      <c r="I1500" s="191">
        <f>'5 Driver Data'!I1500</f>
        <v>0</v>
      </c>
      <c r="J1500" s="191">
        <f>'5 Driver Data'!J1500</f>
        <v>0</v>
      </c>
      <c r="K1500" s="206">
        <f>'5 Driver Data'!K1500</f>
        <v>0</v>
      </c>
      <c r="L1500" s="1"/>
      <c r="M1500" s="216" t="str">
        <f>IF(D1500=0,"Blank",'3 Model Input'!E$44*'3 Model Input'!E$45)</f>
        <v>Blank</v>
      </c>
      <c r="N1500" s="197" t="str">
        <f t="shared" si="250"/>
        <v>Blank</v>
      </c>
      <c r="O1500" s="197" t="str">
        <f>IF(D1500=0,"Blank",'3 Model Input'!E$49*(1-'3 Model Input'!E$51))</f>
        <v>Blank</v>
      </c>
      <c r="P1500" s="197" t="str">
        <f t="shared" si="251"/>
        <v>Blank</v>
      </c>
      <c r="Q1500" s="197" t="str">
        <f>IF(D1500=0,"Blank",IF(D1500="BEV",E1500*(1-'3 Model Input'!E$54), E1500))</f>
        <v>Blank</v>
      </c>
      <c r="R1500" s="198" t="str">
        <f>IF(D1500=0,"Blank",IF(D1500="PHEV",F1500/G1500,F1500*(1-'3 Model Input'!E$54)/G1500))</f>
        <v>Blank</v>
      </c>
      <c r="S1500" s="198" t="str">
        <f>IF(D1500=0,"Blank",IF(D1500="PHEV",MIN(M1500,E1500),MIN(M1500,(E1500*(1-'3 Model Input'!E$54)))))</f>
        <v>Blank</v>
      </c>
      <c r="T1500" s="217" t="str">
        <f t="shared" si="252"/>
        <v>Blank</v>
      </c>
      <c r="U1500" s="89"/>
      <c r="V1500" s="216" t="str">
        <f>IF(D1500=0,"Blank",P1500*'3 Model Input'!E$50)</f>
        <v>Blank</v>
      </c>
      <c r="W1500" s="197" t="str">
        <f t="shared" si="253"/>
        <v>Blank</v>
      </c>
      <c r="X1500" s="197" t="str">
        <f t="shared" si="254"/>
        <v>Blank</v>
      </c>
      <c r="Y1500" s="197" t="str">
        <f t="shared" si="255"/>
        <v>Blank</v>
      </c>
      <c r="Z1500" s="197" t="str">
        <f t="shared" si="256"/>
        <v>Blank</v>
      </c>
      <c r="AA1500" s="223" t="str" cm="1">
        <f t="array" ref="AA1500">_xlfn.IFS(ISTEXT('3 Model Input'!F$70),"Missing",ISTEXT('3 Model Input'!I$70),"Missing",ISNUMBER('3 Model Input'!K$70),'3 Model Input'!K$70*P1500)</f>
        <v>Missing</v>
      </c>
      <c r="AB1500" s="89"/>
      <c r="AC1500" s="227" t="str" cm="1">
        <f t="array" ref="AC1500">IF(D1500=0,"Blank",_xlfn.IFS('3 Model Input'!E$61=1,(V1500*G1500)/T1500,'3 Model Input'!E$61=2,(W1500*G1500)/T1500,'3 Model Input'!E$61=3,(X1500*G1500)/T1500,'3 Model Input'!E$61=4,(Y1500*G1500)/T1500,'3 Model Input'!E$61=5,(Z1500*G1500)/T1500, ISTEXT('3 Model Input'!E$61),"Missing",'3 Model Input'!E$61=6,(AA1500*G1500)/T1500))</f>
        <v>Blank</v>
      </c>
      <c r="AD1500" s="202" t="str">
        <f t="shared" si="257"/>
        <v>Blank</v>
      </c>
      <c r="AE1500" s="202" t="str">
        <f t="shared" si="258"/>
        <v>Blank</v>
      </c>
      <c r="AF1500" s="217" t="str">
        <f t="shared" si="259"/>
        <v>Blank</v>
      </c>
      <c r="AG1500" s="9" t="str" cm="1">
        <f t="array" ref="AG1500">_xlfn.IFS(ISNUMBER(AC1500), "", ISNUMBER(SEARCH("Blank", AC1500)), "", ISERROR(AC1500), "Bad input on tab 3")</f>
        <v/>
      </c>
    </row>
    <row r="1501" spans="2:33" ht="15" customHeight="1" x14ac:dyDescent="0.75">
      <c r="B1501" s="205" t="str">
        <f>'5 Driver Data'!B1501</f>
        <v>1493</v>
      </c>
      <c r="C1501" s="193">
        <f>'5 Driver Data'!C1501</f>
        <v>0</v>
      </c>
      <c r="D1501" s="192">
        <f>'5 Driver Data'!D1501</f>
        <v>0</v>
      </c>
      <c r="E1501" s="191">
        <f>'5 Driver Data'!E1501</f>
        <v>0</v>
      </c>
      <c r="F1501" s="191">
        <f>'5 Driver Data'!F1501</f>
        <v>0</v>
      </c>
      <c r="G1501" s="191">
        <f>'5 Driver Data'!G1501</f>
        <v>0</v>
      </c>
      <c r="H1501" s="191">
        <f>'5 Driver Data'!H1501</f>
        <v>0</v>
      </c>
      <c r="I1501" s="191">
        <f>'5 Driver Data'!I1501</f>
        <v>0</v>
      </c>
      <c r="J1501" s="191">
        <f>'5 Driver Data'!J1501</f>
        <v>0</v>
      </c>
      <c r="K1501" s="206">
        <f>'5 Driver Data'!K1501</f>
        <v>0</v>
      </c>
      <c r="L1501" s="1"/>
      <c r="M1501" s="216" t="str">
        <f>IF(D1501=0,"Blank",'3 Model Input'!E$44*'3 Model Input'!E$45)</f>
        <v>Blank</v>
      </c>
      <c r="N1501" s="197" t="str">
        <f t="shared" si="250"/>
        <v>Blank</v>
      </c>
      <c r="O1501" s="197" t="str">
        <f>IF(D1501=0,"Blank",'3 Model Input'!E$49*(1-'3 Model Input'!E$51))</f>
        <v>Blank</v>
      </c>
      <c r="P1501" s="197" t="str">
        <f t="shared" si="251"/>
        <v>Blank</v>
      </c>
      <c r="Q1501" s="197" t="str">
        <f>IF(D1501=0,"Blank",IF(D1501="BEV",E1501*(1-'3 Model Input'!E$54), E1501))</f>
        <v>Blank</v>
      </c>
      <c r="R1501" s="198" t="str">
        <f>IF(D1501=0,"Blank",IF(D1501="PHEV",F1501/G1501,F1501*(1-'3 Model Input'!E$54)/G1501))</f>
        <v>Blank</v>
      </c>
      <c r="S1501" s="198" t="str">
        <f>IF(D1501=0,"Blank",IF(D1501="PHEV",MIN(M1501,E1501),MIN(M1501,(E1501*(1-'3 Model Input'!E$54)))))</f>
        <v>Blank</v>
      </c>
      <c r="T1501" s="217" t="str">
        <f t="shared" si="252"/>
        <v>Blank</v>
      </c>
      <c r="U1501" s="89"/>
      <c r="V1501" s="216" t="str">
        <f>IF(D1501=0,"Blank",P1501*'3 Model Input'!E$50)</f>
        <v>Blank</v>
      </c>
      <c r="W1501" s="197" t="str">
        <f t="shared" si="253"/>
        <v>Blank</v>
      </c>
      <c r="X1501" s="197" t="str">
        <f t="shared" si="254"/>
        <v>Blank</v>
      </c>
      <c r="Y1501" s="197" t="str">
        <f t="shared" si="255"/>
        <v>Blank</v>
      </c>
      <c r="Z1501" s="197" t="str">
        <f t="shared" si="256"/>
        <v>Blank</v>
      </c>
      <c r="AA1501" s="223" t="str" cm="1">
        <f t="array" ref="AA1501">_xlfn.IFS(ISTEXT('3 Model Input'!F$70),"Missing",ISTEXT('3 Model Input'!I$70),"Missing",ISNUMBER('3 Model Input'!K$70),'3 Model Input'!K$70*P1501)</f>
        <v>Missing</v>
      </c>
      <c r="AB1501" s="89"/>
      <c r="AC1501" s="227" t="str" cm="1">
        <f t="array" ref="AC1501">IF(D1501=0,"Blank",_xlfn.IFS('3 Model Input'!E$61=1,(V1501*G1501)/T1501,'3 Model Input'!E$61=2,(W1501*G1501)/T1501,'3 Model Input'!E$61=3,(X1501*G1501)/T1501,'3 Model Input'!E$61=4,(Y1501*G1501)/T1501,'3 Model Input'!E$61=5,(Z1501*G1501)/T1501, ISTEXT('3 Model Input'!E$61),"Missing",'3 Model Input'!E$61=6,(AA1501*G1501)/T1501))</f>
        <v>Blank</v>
      </c>
      <c r="AD1501" s="202" t="str">
        <f t="shared" si="257"/>
        <v>Blank</v>
      </c>
      <c r="AE1501" s="202" t="str">
        <f t="shared" si="258"/>
        <v>Blank</v>
      </c>
      <c r="AF1501" s="217" t="str">
        <f t="shared" si="259"/>
        <v>Blank</v>
      </c>
      <c r="AG1501" s="9" t="str" cm="1">
        <f t="array" ref="AG1501">_xlfn.IFS(ISNUMBER(AC1501), "", ISNUMBER(SEARCH("Blank", AC1501)), "", ISERROR(AC1501), "Bad input on tab 3")</f>
        <v/>
      </c>
    </row>
    <row r="1502" spans="2:33" ht="15" customHeight="1" x14ac:dyDescent="0.75">
      <c r="B1502" s="205" t="str">
        <f>'5 Driver Data'!B1502</f>
        <v>1494</v>
      </c>
      <c r="C1502" s="193">
        <f>'5 Driver Data'!C1502</f>
        <v>0</v>
      </c>
      <c r="D1502" s="192">
        <f>'5 Driver Data'!D1502</f>
        <v>0</v>
      </c>
      <c r="E1502" s="191">
        <f>'5 Driver Data'!E1502</f>
        <v>0</v>
      </c>
      <c r="F1502" s="191">
        <f>'5 Driver Data'!F1502</f>
        <v>0</v>
      </c>
      <c r="G1502" s="191">
        <f>'5 Driver Data'!G1502</f>
        <v>0</v>
      </c>
      <c r="H1502" s="191">
        <f>'5 Driver Data'!H1502</f>
        <v>0</v>
      </c>
      <c r="I1502" s="191">
        <f>'5 Driver Data'!I1502</f>
        <v>0</v>
      </c>
      <c r="J1502" s="191">
        <f>'5 Driver Data'!J1502</f>
        <v>0</v>
      </c>
      <c r="K1502" s="206">
        <f>'5 Driver Data'!K1502</f>
        <v>0</v>
      </c>
      <c r="L1502" s="1"/>
      <c r="M1502" s="216" t="str">
        <f>IF(D1502=0,"Blank",'3 Model Input'!E$44*'3 Model Input'!E$45)</f>
        <v>Blank</v>
      </c>
      <c r="N1502" s="197" t="str">
        <f t="shared" si="250"/>
        <v>Blank</v>
      </c>
      <c r="O1502" s="197" t="str">
        <f>IF(D1502=0,"Blank",'3 Model Input'!E$49*(1-'3 Model Input'!E$51))</f>
        <v>Blank</v>
      </c>
      <c r="P1502" s="197" t="str">
        <f t="shared" si="251"/>
        <v>Blank</v>
      </c>
      <c r="Q1502" s="197" t="str">
        <f>IF(D1502=0,"Blank",IF(D1502="BEV",E1502*(1-'3 Model Input'!E$54), E1502))</f>
        <v>Blank</v>
      </c>
      <c r="R1502" s="198" t="str">
        <f>IF(D1502=0,"Blank",IF(D1502="PHEV",F1502/G1502,F1502*(1-'3 Model Input'!E$54)/G1502))</f>
        <v>Blank</v>
      </c>
      <c r="S1502" s="198" t="str">
        <f>IF(D1502=0,"Blank",IF(D1502="PHEV",MIN(M1502,E1502),MIN(M1502,(E1502*(1-'3 Model Input'!E$54)))))</f>
        <v>Blank</v>
      </c>
      <c r="T1502" s="217" t="str">
        <f t="shared" si="252"/>
        <v>Blank</v>
      </c>
      <c r="U1502" s="89"/>
      <c r="V1502" s="216" t="str">
        <f>IF(D1502=0,"Blank",P1502*'3 Model Input'!E$50)</f>
        <v>Blank</v>
      </c>
      <c r="W1502" s="197" t="str">
        <f t="shared" si="253"/>
        <v>Blank</v>
      </c>
      <c r="X1502" s="197" t="str">
        <f t="shared" si="254"/>
        <v>Blank</v>
      </c>
      <c r="Y1502" s="197" t="str">
        <f t="shared" si="255"/>
        <v>Blank</v>
      </c>
      <c r="Z1502" s="197" t="str">
        <f t="shared" si="256"/>
        <v>Blank</v>
      </c>
      <c r="AA1502" s="223" t="str" cm="1">
        <f t="array" ref="AA1502">_xlfn.IFS(ISTEXT('3 Model Input'!F$70),"Missing",ISTEXT('3 Model Input'!I$70),"Missing",ISNUMBER('3 Model Input'!K$70),'3 Model Input'!K$70*P1502)</f>
        <v>Missing</v>
      </c>
      <c r="AB1502" s="89"/>
      <c r="AC1502" s="227" t="str" cm="1">
        <f t="array" ref="AC1502">IF(D1502=0,"Blank",_xlfn.IFS('3 Model Input'!E$61=1,(V1502*G1502)/T1502,'3 Model Input'!E$61=2,(W1502*G1502)/T1502,'3 Model Input'!E$61=3,(X1502*G1502)/T1502,'3 Model Input'!E$61=4,(Y1502*G1502)/T1502,'3 Model Input'!E$61=5,(Z1502*G1502)/T1502, ISTEXT('3 Model Input'!E$61),"Missing",'3 Model Input'!E$61=6,(AA1502*G1502)/T1502))</f>
        <v>Blank</v>
      </c>
      <c r="AD1502" s="202" t="str">
        <f t="shared" si="257"/>
        <v>Blank</v>
      </c>
      <c r="AE1502" s="202" t="str">
        <f t="shared" si="258"/>
        <v>Blank</v>
      </c>
      <c r="AF1502" s="217" t="str">
        <f t="shared" si="259"/>
        <v>Blank</v>
      </c>
      <c r="AG1502" s="9" t="str" cm="1">
        <f t="array" ref="AG1502">_xlfn.IFS(ISNUMBER(AC1502), "", ISNUMBER(SEARCH("Blank", AC1502)), "", ISERROR(AC1502), "Bad input on tab 3")</f>
        <v/>
      </c>
    </row>
    <row r="1503" spans="2:33" ht="15" customHeight="1" x14ac:dyDescent="0.75">
      <c r="B1503" s="205" t="str">
        <f>'5 Driver Data'!B1503</f>
        <v>1495</v>
      </c>
      <c r="C1503" s="193">
        <f>'5 Driver Data'!C1503</f>
        <v>0</v>
      </c>
      <c r="D1503" s="192">
        <f>'5 Driver Data'!D1503</f>
        <v>0</v>
      </c>
      <c r="E1503" s="191">
        <f>'5 Driver Data'!E1503</f>
        <v>0</v>
      </c>
      <c r="F1503" s="191">
        <f>'5 Driver Data'!F1503</f>
        <v>0</v>
      </c>
      <c r="G1503" s="191">
        <f>'5 Driver Data'!G1503</f>
        <v>0</v>
      </c>
      <c r="H1503" s="191">
        <f>'5 Driver Data'!H1503</f>
        <v>0</v>
      </c>
      <c r="I1503" s="191">
        <f>'5 Driver Data'!I1503</f>
        <v>0</v>
      </c>
      <c r="J1503" s="191">
        <f>'5 Driver Data'!J1503</f>
        <v>0</v>
      </c>
      <c r="K1503" s="206">
        <f>'5 Driver Data'!K1503</f>
        <v>0</v>
      </c>
      <c r="L1503" s="1"/>
      <c r="M1503" s="216" t="str">
        <f>IF(D1503=0,"Blank",'3 Model Input'!E$44*'3 Model Input'!E$45)</f>
        <v>Blank</v>
      </c>
      <c r="N1503" s="197" t="str">
        <f t="shared" si="250"/>
        <v>Blank</v>
      </c>
      <c r="O1503" s="197" t="str">
        <f>IF(D1503=0,"Blank",'3 Model Input'!E$49*(1-'3 Model Input'!E$51))</f>
        <v>Blank</v>
      </c>
      <c r="P1503" s="197" t="str">
        <f t="shared" si="251"/>
        <v>Blank</v>
      </c>
      <c r="Q1503" s="197" t="str">
        <f>IF(D1503=0,"Blank",IF(D1503="BEV",E1503*(1-'3 Model Input'!E$54), E1503))</f>
        <v>Blank</v>
      </c>
      <c r="R1503" s="198" t="str">
        <f>IF(D1503=0,"Blank",IF(D1503="PHEV",F1503/G1503,F1503*(1-'3 Model Input'!E$54)/G1503))</f>
        <v>Blank</v>
      </c>
      <c r="S1503" s="198" t="str">
        <f>IF(D1503=0,"Blank",IF(D1503="PHEV",MIN(M1503,E1503),MIN(M1503,(E1503*(1-'3 Model Input'!E$54)))))</f>
        <v>Blank</v>
      </c>
      <c r="T1503" s="217" t="str">
        <f t="shared" si="252"/>
        <v>Blank</v>
      </c>
      <c r="U1503" s="89"/>
      <c r="V1503" s="216" t="str">
        <f>IF(D1503=0,"Blank",P1503*'3 Model Input'!E$50)</f>
        <v>Blank</v>
      </c>
      <c r="W1503" s="197" t="str">
        <f t="shared" si="253"/>
        <v>Blank</v>
      </c>
      <c r="X1503" s="197" t="str">
        <f t="shared" si="254"/>
        <v>Blank</v>
      </c>
      <c r="Y1503" s="197" t="str">
        <f t="shared" si="255"/>
        <v>Blank</v>
      </c>
      <c r="Z1503" s="197" t="str">
        <f t="shared" si="256"/>
        <v>Blank</v>
      </c>
      <c r="AA1503" s="223" t="str" cm="1">
        <f t="array" ref="AA1503">_xlfn.IFS(ISTEXT('3 Model Input'!F$70),"Missing",ISTEXT('3 Model Input'!I$70),"Missing",ISNUMBER('3 Model Input'!K$70),'3 Model Input'!K$70*P1503)</f>
        <v>Missing</v>
      </c>
      <c r="AB1503" s="89"/>
      <c r="AC1503" s="227" t="str" cm="1">
        <f t="array" ref="AC1503">IF(D1503=0,"Blank",_xlfn.IFS('3 Model Input'!E$61=1,(V1503*G1503)/T1503,'3 Model Input'!E$61=2,(W1503*G1503)/T1503,'3 Model Input'!E$61=3,(X1503*G1503)/T1503,'3 Model Input'!E$61=4,(Y1503*G1503)/T1503,'3 Model Input'!E$61=5,(Z1503*G1503)/T1503, ISTEXT('3 Model Input'!E$61),"Missing",'3 Model Input'!E$61=6,(AA1503*G1503)/T1503))</f>
        <v>Blank</v>
      </c>
      <c r="AD1503" s="202" t="str">
        <f t="shared" si="257"/>
        <v>Blank</v>
      </c>
      <c r="AE1503" s="202" t="str">
        <f t="shared" si="258"/>
        <v>Blank</v>
      </c>
      <c r="AF1503" s="217" t="str">
        <f t="shared" si="259"/>
        <v>Blank</v>
      </c>
      <c r="AG1503" s="9" t="str" cm="1">
        <f t="array" ref="AG1503">_xlfn.IFS(ISNUMBER(AC1503), "", ISNUMBER(SEARCH("Blank", AC1503)), "", ISERROR(AC1503), "Bad input on tab 3")</f>
        <v/>
      </c>
    </row>
    <row r="1504" spans="2:33" ht="15" customHeight="1" x14ac:dyDescent="0.75">
      <c r="B1504" s="205" t="str">
        <f>'5 Driver Data'!B1504</f>
        <v>1496</v>
      </c>
      <c r="C1504" s="193">
        <f>'5 Driver Data'!C1504</f>
        <v>0</v>
      </c>
      <c r="D1504" s="192">
        <f>'5 Driver Data'!D1504</f>
        <v>0</v>
      </c>
      <c r="E1504" s="191">
        <f>'5 Driver Data'!E1504</f>
        <v>0</v>
      </c>
      <c r="F1504" s="191">
        <f>'5 Driver Data'!F1504</f>
        <v>0</v>
      </c>
      <c r="G1504" s="191">
        <f>'5 Driver Data'!G1504</f>
        <v>0</v>
      </c>
      <c r="H1504" s="191">
        <f>'5 Driver Data'!H1504</f>
        <v>0</v>
      </c>
      <c r="I1504" s="191">
        <f>'5 Driver Data'!I1504</f>
        <v>0</v>
      </c>
      <c r="J1504" s="191">
        <f>'5 Driver Data'!J1504</f>
        <v>0</v>
      </c>
      <c r="K1504" s="206">
        <f>'5 Driver Data'!K1504</f>
        <v>0</v>
      </c>
      <c r="L1504" s="1"/>
      <c r="M1504" s="216" t="str">
        <f>IF(D1504=0,"Blank",'3 Model Input'!E$44*'3 Model Input'!E$45)</f>
        <v>Blank</v>
      </c>
      <c r="N1504" s="197" t="str">
        <f t="shared" si="250"/>
        <v>Blank</v>
      </c>
      <c r="O1504" s="197" t="str">
        <f>IF(D1504=0,"Blank",'3 Model Input'!E$49*(1-'3 Model Input'!E$51))</f>
        <v>Blank</v>
      </c>
      <c r="P1504" s="197" t="str">
        <f t="shared" si="251"/>
        <v>Blank</v>
      </c>
      <c r="Q1504" s="197" t="str">
        <f>IF(D1504=0,"Blank",IF(D1504="BEV",E1504*(1-'3 Model Input'!E$54), E1504))</f>
        <v>Blank</v>
      </c>
      <c r="R1504" s="198" t="str">
        <f>IF(D1504=0,"Blank",IF(D1504="PHEV",F1504/G1504,F1504*(1-'3 Model Input'!E$54)/G1504))</f>
        <v>Blank</v>
      </c>
      <c r="S1504" s="198" t="str">
        <f>IF(D1504=0,"Blank",IF(D1504="PHEV",MIN(M1504,E1504),MIN(M1504,(E1504*(1-'3 Model Input'!E$54)))))</f>
        <v>Blank</v>
      </c>
      <c r="T1504" s="217" t="str">
        <f t="shared" si="252"/>
        <v>Blank</v>
      </c>
      <c r="U1504" s="89"/>
      <c r="V1504" s="216" t="str">
        <f>IF(D1504=0,"Blank",P1504*'3 Model Input'!E$50)</f>
        <v>Blank</v>
      </c>
      <c r="W1504" s="197" t="str">
        <f t="shared" si="253"/>
        <v>Blank</v>
      </c>
      <c r="X1504" s="197" t="str">
        <f t="shared" si="254"/>
        <v>Blank</v>
      </c>
      <c r="Y1504" s="197" t="str">
        <f t="shared" si="255"/>
        <v>Blank</v>
      </c>
      <c r="Z1504" s="197" t="str">
        <f t="shared" si="256"/>
        <v>Blank</v>
      </c>
      <c r="AA1504" s="223" t="str" cm="1">
        <f t="array" ref="AA1504">_xlfn.IFS(ISTEXT('3 Model Input'!F$70),"Missing",ISTEXT('3 Model Input'!I$70),"Missing",ISNUMBER('3 Model Input'!K$70),'3 Model Input'!K$70*P1504)</f>
        <v>Missing</v>
      </c>
      <c r="AB1504" s="89"/>
      <c r="AC1504" s="227" t="str" cm="1">
        <f t="array" ref="AC1504">IF(D1504=0,"Blank",_xlfn.IFS('3 Model Input'!E$61=1,(V1504*G1504)/T1504,'3 Model Input'!E$61=2,(W1504*G1504)/T1504,'3 Model Input'!E$61=3,(X1504*G1504)/T1504,'3 Model Input'!E$61=4,(Y1504*G1504)/T1504,'3 Model Input'!E$61=5,(Z1504*G1504)/T1504, ISTEXT('3 Model Input'!E$61),"Missing",'3 Model Input'!E$61=6,(AA1504*G1504)/T1504))</f>
        <v>Blank</v>
      </c>
      <c r="AD1504" s="202" t="str">
        <f t="shared" si="257"/>
        <v>Blank</v>
      </c>
      <c r="AE1504" s="202" t="str">
        <f t="shared" si="258"/>
        <v>Blank</v>
      </c>
      <c r="AF1504" s="217" t="str">
        <f t="shared" si="259"/>
        <v>Blank</v>
      </c>
      <c r="AG1504" s="9" t="str" cm="1">
        <f t="array" ref="AG1504">_xlfn.IFS(ISNUMBER(AC1504), "", ISNUMBER(SEARCH("Blank", AC1504)), "", ISERROR(AC1504), "Bad input on tab 3")</f>
        <v/>
      </c>
    </row>
    <row r="1505" spans="2:33" ht="15" customHeight="1" x14ac:dyDescent="0.75">
      <c r="B1505" s="205" t="str">
        <f>'5 Driver Data'!B1505</f>
        <v>1497</v>
      </c>
      <c r="C1505" s="193">
        <f>'5 Driver Data'!C1505</f>
        <v>0</v>
      </c>
      <c r="D1505" s="192">
        <f>'5 Driver Data'!D1505</f>
        <v>0</v>
      </c>
      <c r="E1505" s="191">
        <f>'5 Driver Data'!E1505</f>
        <v>0</v>
      </c>
      <c r="F1505" s="191">
        <f>'5 Driver Data'!F1505</f>
        <v>0</v>
      </c>
      <c r="G1505" s="191">
        <f>'5 Driver Data'!G1505</f>
        <v>0</v>
      </c>
      <c r="H1505" s="191">
        <f>'5 Driver Data'!H1505</f>
        <v>0</v>
      </c>
      <c r="I1505" s="191">
        <f>'5 Driver Data'!I1505</f>
        <v>0</v>
      </c>
      <c r="J1505" s="191">
        <f>'5 Driver Data'!J1505</f>
        <v>0</v>
      </c>
      <c r="K1505" s="206">
        <f>'5 Driver Data'!K1505</f>
        <v>0</v>
      </c>
      <c r="L1505" s="1"/>
      <c r="M1505" s="216" t="str">
        <f>IF(D1505=0,"Blank",'3 Model Input'!E$44*'3 Model Input'!E$45)</f>
        <v>Blank</v>
      </c>
      <c r="N1505" s="197" t="str">
        <f t="shared" si="250"/>
        <v>Blank</v>
      </c>
      <c r="O1505" s="197" t="str">
        <f>IF(D1505=0,"Blank",'3 Model Input'!E$49*(1-'3 Model Input'!E$51))</f>
        <v>Blank</v>
      </c>
      <c r="P1505" s="197" t="str">
        <f t="shared" si="251"/>
        <v>Blank</v>
      </c>
      <c r="Q1505" s="197" t="str">
        <f>IF(D1505=0,"Blank",IF(D1505="BEV",E1505*(1-'3 Model Input'!E$54), E1505))</f>
        <v>Blank</v>
      </c>
      <c r="R1505" s="198" t="str">
        <f>IF(D1505=0,"Blank",IF(D1505="PHEV",F1505/G1505,F1505*(1-'3 Model Input'!E$54)/G1505))</f>
        <v>Blank</v>
      </c>
      <c r="S1505" s="198" t="str">
        <f>IF(D1505=0,"Blank",IF(D1505="PHEV",MIN(M1505,E1505),MIN(M1505,(E1505*(1-'3 Model Input'!E$54)))))</f>
        <v>Blank</v>
      </c>
      <c r="T1505" s="217" t="str">
        <f t="shared" si="252"/>
        <v>Blank</v>
      </c>
      <c r="U1505" s="89"/>
      <c r="V1505" s="216" t="str">
        <f>IF(D1505=0,"Blank",P1505*'3 Model Input'!E$50)</f>
        <v>Blank</v>
      </c>
      <c r="W1505" s="197" t="str">
        <f t="shared" si="253"/>
        <v>Blank</v>
      </c>
      <c r="X1505" s="197" t="str">
        <f t="shared" si="254"/>
        <v>Blank</v>
      </c>
      <c r="Y1505" s="197" t="str">
        <f t="shared" si="255"/>
        <v>Blank</v>
      </c>
      <c r="Z1505" s="197" t="str">
        <f t="shared" si="256"/>
        <v>Blank</v>
      </c>
      <c r="AA1505" s="223" t="str" cm="1">
        <f t="array" ref="AA1505">_xlfn.IFS(ISTEXT('3 Model Input'!F$70),"Missing",ISTEXT('3 Model Input'!I$70),"Missing",ISNUMBER('3 Model Input'!K$70),'3 Model Input'!K$70*P1505)</f>
        <v>Missing</v>
      </c>
      <c r="AB1505" s="89"/>
      <c r="AC1505" s="227" t="str" cm="1">
        <f t="array" ref="AC1505">IF(D1505=0,"Blank",_xlfn.IFS('3 Model Input'!E$61=1,(V1505*G1505)/T1505,'3 Model Input'!E$61=2,(W1505*G1505)/T1505,'3 Model Input'!E$61=3,(X1505*G1505)/T1505,'3 Model Input'!E$61=4,(Y1505*G1505)/T1505,'3 Model Input'!E$61=5,(Z1505*G1505)/T1505, ISTEXT('3 Model Input'!E$61),"Missing",'3 Model Input'!E$61=6,(AA1505*G1505)/T1505))</f>
        <v>Blank</v>
      </c>
      <c r="AD1505" s="202" t="str">
        <f t="shared" si="257"/>
        <v>Blank</v>
      </c>
      <c r="AE1505" s="202" t="str">
        <f t="shared" si="258"/>
        <v>Blank</v>
      </c>
      <c r="AF1505" s="217" t="str">
        <f t="shared" si="259"/>
        <v>Blank</v>
      </c>
      <c r="AG1505" s="9" t="str" cm="1">
        <f t="array" ref="AG1505">_xlfn.IFS(ISNUMBER(AC1505), "", ISNUMBER(SEARCH("Blank", AC1505)), "", ISERROR(AC1505), "Bad input on tab 3")</f>
        <v/>
      </c>
    </row>
    <row r="1506" spans="2:33" ht="15" customHeight="1" x14ac:dyDescent="0.75">
      <c r="B1506" s="205" t="str">
        <f>'5 Driver Data'!B1506</f>
        <v>1498</v>
      </c>
      <c r="C1506" s="193">
        <f>'5 Driver Data'!C1506</f>
        <v>0</v>
      </c>
      <c r="D1506" s="192">
        <f>'5 Driver Data'!D1506</f>
        <v>0</v>
      </c>
      <c r="E1506" s="191">
        <f>'5 Driver Data'!E1506</f>
        <v>0</v>
      </c>
      <c r="F1506" s="191">
        <f>'5 Driver Data'!F1506</f>
        <v>0</v>
      </c>
      <c r="G1506" s="191">
        <f>'5 Driver Data'!G1506</f>
        <v>0</v>
      </c>
      <c r="H1506" s="191">
        <f>'5 Driver Data'!H1506</f>
        <v>0</v>
      </c>
      <c r="I1506" s="191">
        <f>'5 Driver Data'!I1506</f>
        <v>0</v>
      </c>
      <c r="J1506" s="191">
        <f>'5 Driver Data'!J1506</f>
        <v>0</v>
      </c>
      <c r="K1506" s="206">
        <f>'5 Driver Data'!K1506</f>
        <v>0</v>
      </c>
      <c r="L1506" s="1"/>
      <c r="M1506" s="216" t="str">
        <f>IF(D1506=0,"Blank",'3 Model Input'!E$44*'3 Model Input'!E$45)</f>
        <v>Blank</v>
      </c>
      <c r="N1506" s="197" t="str">
        <f t="shared" si="250"/>
        <v>Blank</v>
      </c>
      <c r="O1506" s="197" t="str">
        <f>IF(D1506=0,"Blank",'3 Model Input'!E$49*(1-'3 Model Input'!E$51))</f>
        <v>Blank</v>
      </c>
      <c r="P1506" s="197" t="str">
        <f t="shared" si="251"/>
        <v>Blank</v>
      </c>
      <c r="Q1506" s="197" t="str">
        <f>IF(D1506=0,"Blank",IF(D1506="BEV",E1506*(1-'3 Model Input'!E$54), E1506))</f>
        <v>Blank</v>
      </c>
      <c r="R1506" s="198" t="str">
        <f>IF(D1506=0,"Blank",IF(D1506="PHEV",F1506/G1506,F1506*(1-'3 Model Input'!E$54)/G1506))</f>
        <v>Blank</v>
      </c>
      <c r="S1506" s="198" t="str">
        <f>IF(D1506=0,"Blank",IF(D1506="PHEV",MIN(M1506,E1506),MIN(M1506,(E1506*(1-'3 Model Input'!E$54)))))</f>
        <v>Blank</v>
      </c>
      <c r="T1506" s="217" t="str">
        <f t="shared" si="252"/>
        <v>Blank</v>
      </c>
      <c r="U1506" s="89"/>
      <c r="V1506" s="216" t="str">
        <f>IF(D1506=0,"Blank",P1506*'3 Model Input'!E$50)</f>
        <v>Blank</v>
      </c>
      <c r="W1506" s="197" t="str">
        <f t="shared" si="253"/>
        <v>Blank</v>
      </c>
      <c r="X1506" s="197" t="str">
        <f t="shared" si="254"/>
        <v>Blank</v>
      </c>
      <c r="Y1506" s="197" t="str">
        <f t="shared" si="255"/>
        <v>Blank</v>
      </c>
      <c r="Z1506" s="197" t="str">
        <f t="shared" si="256"/>
        <v>Blank</v>
      </c>
      <c r="AA1506" s="223" t="str" cm="1">
        <f t="array" ref="AA1506">_xlfn.IFS(ISTEXT('3 Model Input'!F$70),"Missing",ISTEXT('3 Model Input'!I$70),"Missing",ISNUMBER('3 Model Input'!K$70),'3 Model Input'!K$70*P1506)</f>
        <v>Missing</v>
      </c>
      <c r="AB1506" s="89"/>
      <c r="AC1506" s="227" t="str" cm="1">
        <f t="array" ref="AC1506">IF(D1506=0,"Blank",_xlfn.IFS('3 Model Input'!E$61=1,(V1506*G1506)/T1506,'3 Model Input'!E$61=2,(W1506*G1506)/T1506,'3 Model Input'!E$61=3,(X1506*G1506)/T1506,'3 Model Input'!E$61=4,(Y1506*G1506)/T1506,'3 Model Input'!E$61=5,(Z1506*G1506)/T1506, ISTEXT('3 Model Input'!E$61),"Missing",'3 Model Input'!E$61=6,(AA1506*G1506)/T1506))</f>
        <v>Blank</v>
      </c>
      <c r="AD1506" s="202" t="str">
        <f t="shared" si="257"/>
        <v>Blank</v>
      </c>
      <c r="AE1506" s="202" t="str">
        <f t="shared" si="258"/>
        <v>Blank</v>
      </c>
      <c r="AF1506" s="217" t="str">
        <f t="shared" si="259"/>
        <v>Blank</v>
      </c>
      <c r="AG1506" s="9" t="str" cm="1">
        <f t="array" ref="AG1506">_xlfn.IFS(ISNUMBER(AC1506), "", ISNUMBER(SEARCH("Blank", AC1506)), "", ISERROR(AC1506), "Bad input on tab 3")</f>
        <v/>
      </c>
    </row>
    <row r="1507" spans="2:33" ht="15" customHeight="1" x14ac:dyDescent="0.75">
      <c r="B1507" s="205" t="str">
        <f>'5 Driver Data'!B1507</f>
        <v>1499</v>
      </c>
      <c r="C1507" s="193">
        <f>'5 Driver Data'!C1507</f>
        <v>0</v>
      </c>
      <c r="D1507" s="192">
        <f>'5 Driver Data'!D1507</f>
        <v>0</v>
      </c>
      <c r="E1507" s="191">
        <f>'5 Driver Data'!E1507</f>
        <v>0</v>
      </c>
      <c r="F1507" s="191">
        <f>'5 Driver Data'!F1507</f>
        <v>0</v>
      </c>
      <c r="G1507" s="191">
        <f>'5 Driver Data'!G1507</f>
        <v>0</v>
      </c>
      <c r="H1507" s="191">
        <f>'5 Driver Data'!H1507</f>
        <v>0</v>
      </c>
      <c r="I1507" s="191">
        <f>'5 Driver Data'!I1507</f>
        <v>0</v>
      </c>
      <c r="J1507" s="191">
        <f>'5 Driver Data'!J1507</f>
        <v>0</v>
      </c>
      <c r="K1507" s="206">
        <f>'5 Driver Data'!K1507</f>
        <v>0</v>
      </c>
      <c r="L1507" s="1"/>
      <c r="M1507" s="216" t="str">
        <f>IF(D1507=0,"Blank",'3 Model Input'!E$44*'3 Model Input'!E$45)</f>
        <v>Blank</v>
      </c>
      <c r="N1507" s="197" t="str">
        <f t="shared" si="250"/>
        <v>Blank</v>
      </c>
      <c r="O1507" s="197" t="str">
        <f>IF(D1507=0,"Blank",'3 Model Input'!E$49*(1-'3 Model Input'!E$51))</f>
        <v>Blank</v>
      </c>
      <c r="P1507" s="197" t="str">
        <f t="shared" si="251"/>
        <v>Blank</v>
      </c>
      <c r="Q1507" s="197" t="str">
        <f>IF(D1507=0,"Blank",IF(D1507="BEV",E1507*(1-'3 Model Input'!E$54), E1507))</f>
        <v>Blank</v>
      </c>
      <c r="R1507" s="198" t="str">
        <f>IF(D1507=0,"Blank",IF(D1507="PHEV",F1507/G1507,F1507*(1-'3 Model Input'!E$54)/G1507))</f>
        <v>Blank</v>
      </c>
      <c r="S1507" s="198" t="str">
        <f>IF(D1507=0,"Blank",IF(D1507="PHEV",MIN(M1507,E1507),MIN(M1507,(E1507*(1-'3 Model Input'!E$54)))))</f>
        <v>Blank</v>
      </c>
      <c r="T1507" s="217" t="str">
        <f t="shared" si="252"/>
        <v>Blank</v>
      </c>
      <c r="U1507" s="89"/>
      <c r="V1507" s="216" t="str">
        <f>IF(D1507=0,"Blank",P1507*'3 Model Input'!E$50)</f>
        <v>Blank</v>
      </c>
      <c r="W1507" s="197" t="str">
        <f t="shared" si="253"/>
        <v>Blank</v>
      </c>
      <c r="X1507" s="197" t="str">
        <f t="shared" si="254"/>
        <v>Blank</v>
      </c>
      <c r="Y1507" s="197" t="str">
        <f t="shared" si="255"/>
        <v>Blank</v>
      </c>
      <c r="Z1507" s="197" t="str">
        <f t="shared" si="256"/>
        <v>Blank</v>
      </c>
      <c r="AA1507" s="223" t="str" cm="1">
        <f t="array" ref="AA1507">_xlfn.IFS(ISTEXT('3 Model Input'!F$70),"Missing",ISTEXT('3 Model Input'!I$70),"Missing",ISNUMBER('3 Model Input'!K$70),'3 Model Input'!K$70*P1507)</f>
        <v>Missing</v>
      </c>
      <c r="AB1507" s="89"/>
      <c r="AC1507" s="227" t="str" cm="1">
        <f t="array" ref="AC1507">IF(D1507=0,"Blank",_xlfn.IFS('3 Model Input'!E$61=1,(V1507*G1507)/T1507,'3 Model Input'!E$61=2,(W1507*G1507)/T1507,'3 Model Input'!E$61=3,(X1507*G1507)/T1507,'3 Model Input'!E$61=4,(Y1507*G1507)/T1507,'3 Model Input'!E$61=5,(Z1507*G1507)/T1507, ISTEXT('3 Model Input'!E$61),"Missing",'3 Model Input'!E$61=6,(AA1507*G1507)/T1507))</f>
        <v>Blank</v>
      </c>
      <c r="AD1507" s="202" t="str">
        <f t="shared" si="257"/>
        <v>Blank</v>
      </c>
      <c r="AE1507" s="202" t="str">
        <f t="shared" si="258"/>
        <v>Blank</v>
      </c>
      <c r="AF1507" s="217" t="str">
        <f t="shared" si="259"/>
        <v>Blank</v>
      </c>
      <c r="AG1507" s="9" t="str" cm="1">
        <f t="array" ref="AG1507">_xlfn.IFS(ISNUMBER(AC1507), "", ISNUMBER(SEARCH("Blank", AC1507)), "", ISERROR(AC1507), "Bad input on tab 3")</f>
        <v/>
      </c>
    </row>
    <row r="1508" spans="2:33" ht="15" customHeight="1" x14ac:dyDescent="0.75">
      <c r="B1508" s="205" t="str">
        <f>'5 Driver Data'!B1508</f>
        <v>1500</v>
      </c>
      <c r="C1508" s="193">
        <f>'5 Driver Data'!C1508</f>
        <v>0</v>
      </c>
      <c r="D1508" s="192">
        <f>'5 Driver Data'!D1508</f>
        <v>0</v>
      </c>
      <c r="E1508" s="191">
        <f>'5 Driver Data'!E1508</f>
        <v>0</v>
      </c>
      <c r="F1508" s="191">
        <f>'5 Driver Data'!F1508</f>
        <v>0</v>
      </c>
      <c r="G1508" s="191">
        <f>'5 Driver Data'!G1508</f>
        <v>0</v>
      </c>
      <c r="H1508" s="191">
        <f>'5 Driver Data'!H1508</f>
        <v>0</v>
      </c>
      <c r="I1508" s="191">
        <f>'5 Driver Data'!I1508</f>
        <v>0</v>
      </c>
      <c r="J1508" s="191">
        <f>'5 Driver Data'!J1508</f>
        <v>0</v>
      </c>
      <c r="K1508" s="206">
        <f>'5 Driver Data'!K1508</f>
        <v>0</v>
      </c>
      <c r="L1508" s="1"/>
      <c r="M1508" s="216" t="str">
        <f>IF(D1508=0,"Blank",'3 Model Input'!E$44*'3 Model Input'!E$45)</f>
        <v>Blank</v>
      </c>
      <c r="N1508" s="197" t="str">
        <f t="shared" si="250"/>
        <v>Blank</v>
      </c>
      <c r="O1508" s="197" t="str">
        <f>IF(D1508=0,"Blank",'3 Model Input'!E$49*(1-'3 Model Input'!E$51))</f>
        <v>Blank</v>
      </c>
      <c r="P1508" s="197" t="str">
        <f t="shared" si="251"/>
        <v>Blank</v>
      </c>
      <c r="Q1508" s="197" t="str">
        <f>IF(D1508=0,"Blank",IF(D1508="BEV",E1508*(1-'3 Model Input'!E$54), E1508))</f>
        <v>Blank</v>
      </c>
      <c r="R1508" s="198" t="str">
        <f>IF(D1508=0,"Blank",IF(D1508="PHEV",F1508/G1508,F1508*(1-'3 Model Input'!E$54)/G1508))</f>
        <v>Blank</v>
      </c>
      <c r="S1508" s="198" t="str">
        <f>IF(D1508=0,"Blank",IF(D1508="PHEV",MIN(M1508,E1508),MIN(M1508,(E1508*(1-'3 Model Input'!E$54)))))</f>
        <v>Blank</v>
      </c>
      <c r="T1508" s="217" t="str">
        <f t="shared" si="252"/>
        <v>Blank</v>
      </c>
      <c r="U1508" s="89"/>
      <c r="V1508" s="216" t="str">
        <f>IF(D1508=0,"Blank",P1508*'3 Model Input'!E$50)</f>
        <v>Blank</v>
      </c>
      <c r="W1508" s="197" t="str">
        <f t="shared" si="253"/>
        <v>Blank</v>
      </c>
      <c r="X1508" s="197" t="str">
        <f t="shared" si="254"/>
        <v>Blank</v>
      </c>
      <c r="Y1508" s="197" t="str">
        <f t="shared" si="255"/>
        <v>Blank</v>
      </c>
      <c r="Z1508" s="197" t="str">
        <f t="shared" si="256"/>
        <v>Blank</v>
      </c>
      <c r="AA1508" s="223" t="str" cm="1">
        <f t="array" ref="AA1508">_xlfn.IFS(ISTEXT('3 Model Input'!F$70),"Missing",ISTEXT('3 Model Input'!I$70),"Missing",ISNUMBER('3 Model Input'!K$70),'3 Model Input'!K$70*P1508)</f>
        <v>Missing</v>
      </c>
      <c r="AB1508" s="89"/>
      <c r="AC1508" s="227" t="str" cm="1">
        <f t="array" ref="AC1508">IF(D1508=0,"Blank",_xlfn.IFS('3 Model Input'!E$61=1,(V1508*G1508)/T1508,'3 Model Input'!E$61=2,(W1508*G1508)/T1508,'3 Model Input'!E$61=3,(X1508*G1508)/T1508,'3 Model Input'!E$61=4,(Y1508*G1508)/T1508,'3 Model Input'!E$61=5,(Z1508*G1508)/T1508, ISTEXT('3 Model Input'!E$61),"Missing",'3 Model Input'!E$61=6,(AA1508*G1508)/T1508))</f>
        <v>Blank</v>
      </c>
      <c r="AD1508" s="202" t="str">
        <f t="shared" si="257"/>
        <v>Blank</v>
      </c>
      <c r="AE1508" s="202" t="str">
        <f t="shared" si="258"/>
        <v>Blank</v>
      </c>
      <c r="AF1508" s="217" t="str">
        <f t="shared" si="259"/>
        <v>Blank</v>
      </c>
      <c r="AG1508" s="9" t="str" cm="1">
        <f t="array" ref="AG1508">_xlfn.IFS(ISNUMBER(AC1508), "", ISNUMBER(SEARCH("Blank", AC1508)), "", ISERROR(AC1508), "Bad input on tab 3")</f>
        <v/>
      </c>
    </row>
    <row r="1509" spans="2:33" ht="15" customHeight="1" x14ac:dyDescent="0.75">
      <c r="B1509" s="205" t="str">
        <f>'5 Driver Data'!B1509</f>
        <v>1501</v>
      </c>
      <c r="C1509" s="193">
        <f>'5 Driver Data'!C1509</f>
        <v>0</v>
      </c>
      <c r="D1509" s="192">
        <f>'5 Driver Data'!D1509</f>
        <v>0</v>
      </c>
      <c r="E1509" s="191">
        <f>'5 Driver Data'!E1509</f>
        <v>0</v>
      </c>
      <c r="F1509" s="191">
        <f>'5 Driver Data'!F1509</f>
        <v>0</v>
      </c>
      <c r="G1509" s="191">
        <f>'5 Driver Data'!G1509</f>
        <v>0</v>
      </c>
      <c r="H1509" s="191">
        <f>'5 Driver Data'!H1509</f>
        <v>0</v>
      </c>
      <c r="I1509" s="191">
        <f>'5 Driver Data'!I1509</f>
        <v>0</v>
      </c>
      <c r="J1509" s="191">
        <f>'5 Driver Data'!J1509</f>
        <v>0</v>
      </c>
      <c r="K1509" s="206">
        <f>'5 Driver Data'!K1509</f>
        <v>0</v>
      </c>
      <c r="L1509" s="1"/>
      <c r="M1509" s="216" t="str">
        <f>IF(D1509=0,"Blank",'3 Model Input'!E$44*'3 Model Input'!E$45)</f>
        <v>Blank</v>
      </c>
      <c r="N1509" s="197" t="str">
        <f t="shared" si="250"/>
        <v>Blank</v>
      </c>
      <c r="O1509" s="197" t="str">
        <f>IF(D1509=0,"Blank",'3 Model Input'!E$49*(1-'3 Model Input'!E$51))</f>
        <v>Blank</v>
      </c>
      <c r="P1509" s="197" t="str">
        <f t="shared" si="251"/>
        <v>Blank</v>
      </c>
      <c r="Q1509" s="197" t="str">
        <f>IF(D1509=0,"Blank",IF(D1509="BEV",E1509*(1-'3 Model Input'!E$54), E1509))</f>
        <v>Blank</v>
      </c>
      <c r="R1509" s="198" t="str">
        <f>IF(D1509=0,"Blank",IF(D1509="PHEV",F1509/G1509,F1509*(1-'3 Model Input'!E$54)/G1509))</f>
        <v>Blank</v>
      </c>
      <c r="S1509" s="198" t="str">
        <f>IF(D1509=0,"Blank",IF(D1509="PHEV",MIN(M1509,E1509),MIN(M1509,(E1509*(1-'3 Model Input'!E$54)))))</f>
        <v>Blank</v>
      </c>
      <c r="T1509" s="217" t="str">
        <f t="shared" si="252"/>
        <v>Blank</v>
      </c>
      <c r="U1509" s="89"/>
      <c r="V1509" s="216" t="str">
        <f>IF(D1509=0,"Blank",P1509*'3 Model Input'!E$50)</f>
        <v>Blank</v>
      </c>
      <c r="W1509" s="197" t="str">
        <f t="shared" si="253"/>
        <v>Blank</v>
      </c>
      <c r="X1509" s="197" t="str">
        <f t="shared" si="254"/>
        <v>Blank</v>
      </c>
      <c r="Y1509" s="197" t="str">
        <f t="shared" si="255"/>
        <v>Blank</v>
      </c>
      <c r="Z1509" s="197" t="str">
        <f t="shared" si="256"/>
        <v>Blank</v>
      </c>
      <c r="AA1509" s="223" t="str" cm="1">
        <f t="array" ref="AA1509">_xlfn.IFS(ISTEXT('3 Model Input'!F$70),"Missing",ISTEXT('3 Model Input'!I$70),"Missing",ISNUMBER('3 Model Input'!K$70),'3 Model Input'!K$70*P1509)</f>
        <v>Missing</v>
      </c>
      <c r="AB1509" s="89"/>
      <c r="AC1509" s="227" t="str" cm="1">
        <f t="array" ref="AC1509">IF(D1509=0,"Blank",_xlfn.IFS('3 Model Input'!E$61=1,(V1509*G1509)/T1509,'3 Model Input'!E$61=2,(W1509*G1509)/T1509,'3 Model Input'!E$61=3,(X1509*G1509)/T1509,'3 Model Input'!E$61=4,(Y1509*G1509)/T1509,'3 Model Input'!E$61=5,(Z1509*G1509)/T1509, ISTEXT('3 Model Input'!E$61),"Missing",'3 Model Input'!E$61=6,(AA1509*G1509)/T1509))</f>
        <v>Blank</v>
      </c>
      <c r="AD1509" s="202" t="str">
        <f t="shared" si="257"/>
        <v>Blank</v>
      </c>
      <c r="AE1509" s="202" t="str">
        <f t="shared" si="258"/>
        <v>Blank</v>
      </c>
      <c r="AF1509" s="217" t="str">
        <f t="shared" si="259"/>
        <v>Blank</v>
      </c>
      <c r="AG1509" s="9" t="str" cm="1">
        <f t="array" ref="AG1509">_xlfn.IFS(ISNUMBER(AC1509), "", ISNUMBER(SEARCH("Blank", AC1509)), "", ISERROR(AC1509), "Bad input on tab 3")</f>
        <v/>
      </c>
    </row>
    <row r="1510" spans="2:33" ht="15" customHeight="1" x14ac:dyDescent="0.75">
      <c r="B1510" s="205" t="str">
        <f>'5 Driver Data'!B1510</f>
        <v>1502</v>
      </c>
      <c r="C1510" s="193">
        <f>'5 Driver Data'!C1510</f>
        <v>0</v>
      </c>
      <c r="D1510" s="192">
        <f>'5 Driver Data'!D1510</f>
        <v>0</v>
      </c>
      <c r="E1510" s="191">
        <f>'5 Driver Data'!E1510</f>
        <v>0</v>
      </c>
      <c r="F1510" s="191">
        <f>'5 Driver Data'!F1510</f>
        <v>0</v>
      </c>
      <c r="G1510" s="191">
        <f>'5 Driver Data'!G1510</f>
        <v>0</v>
      </c>
      <c r="H1510" s="191">
        <f>'5 Driver Data'!H1510</f>
        <v>0</v>
      </c>
      <c r="I1510" s="191">
        <f>'5 Driver Data'!I1510</f>
        <v>0</v>
      </c>
      <c r="J1510" s="191">
        <f>'5 Driver Data'!J1510</f>
        <v>0</v>
      </c>
      <c r="K1510" s="206">
        <f>'5 Driver Data'!K1510</f>
        <v>0</v>
      </c>
      <c r="L1510" s="1"/>
      <c r="M1510" s="216" t="str">
        <f>IF(D1510=0,"Blank",'3 Model Input'!E$44*'3 Model Input'!E$45)</f>
        <v>Blank</v>
      </c>
      <c r="N1510" s="197" t="str">
        <f t="shared" si="250"/>
        <v>Blank</v>
      </c>
      <c r="O1510" s="197" t="str">
        <f>IF(D1510=0,"Blank",'3 Model Input'!E$49*(1-'3 Model Input'!E$51))</f>
        <v>Blank</v>
      </c>
      <c r="P1510" s="197" t="str">
        <f t="shared" si="251"/>
        <v>Blank</v>
      </c>
      <c r="Q1510" s="197" t="str">
        <f>IF(D1510=0,"Blank",IF(D1510="BEV",E1510*(1-'3 Model Input'!E$54), E1510))</f>
        <v>Blank</v>
      </c>
      <c r="R1510" s="198" t="str">
        <f>IF(D1510=0,"Blank",IF(D1510="PHEV",F1510/G1510,F1510*(1-'3 Model Input'!E$54)/G1510))</f>
        <v>Blank</v>
      </c>
      <c r="S1510" s="198" t="str">
        <f>IF(D1510=0,"Blank",IF(D1510="PHEV",MIN(M1510,E1510),MIN(M1510,(E1510*(1-'3 Model Input'!E$54)))))</f>
        <v>Blank</v>
      </c>
      <c r="T1510" s="217" t="str">
        <f t="shared" si="252"/>
        <v>Blank</v>
      </c>
      <c r="U1510" s="89"/>
      <c r="V1510" s="216" t="str">
        <f>IF(D1510=0,"Blank",P1510*'3 Model Input'!E$50)</f>
        <v>Blank</v>
      </c>
      <c r="W1510" s="197" t="str">
        <f t="shared" si="253"/>
        <v>Blank</v>
      </c>
      <c r="X1510" s="197" t="str">
        <f t="shared" si="254"/>
        <v>Blank</v>
      </c>
      <c r="Y1510" s="197" t="str">
        <f t="shared" si="255"/>
        <v>Blank</v>
      </c>
      <c r="Z1510" s="197" t="str">
        <f t="shared" si="256"/>
        <v>Blank</v>
      </c>
      <c r="AA1510" s="223" t="str" cm="1">
        <f t="array" ref="AA1510">_xlfn.IFS(ISTEXT('3 Model Input'!F$70),"Missing",ISTEXT('3 Model Input'!I$70),"Missing",ISNUMBER('3 Model Input'!K$70),'3 Model Input'!K$70*P1510)</f>
        <v>Missing</v>
      </c>
      <c r="AB1510" s="89"/>
      <c r="AC1510" s="227" t="str" cm="1">
        <f t="array" ref="AC1510">IF(D1510=0,"Blank",_xlfn.IFS('3 Model Input'!E$61=1,(V1510*G1510)/T1510,'3 Model Input'!E$61=2,(W1510*G1510)/T1510,'3 Model Input'!E$61=3,(X1510*G1510)/T1510,'3 Model Input'!E$61=4,(Y1510*G1510)/T1510,'3 Model Input'!E$61=5,(Z1510*G1510)/T1510, ISTEXT('3 Model Input'!E$61),"Missing",'3 Model Input'!E$61=6,(AA1510*G1510)/T1510))</f>
        <v>Blank</v>
      </c>
      <c r="AD1510" s="202" t="str">
        <f t="shared" si="257"/>
        <v>Blank</v>
      </c>
      <c r="AE1510" s="202" t="str">
        <f t="shared" si="258"/>
        <v>Blank</v>
      </c>
      <c r="AF1510" s="217" t="str">
        <f t="shared" si="259"/>
        <v>Blank</v>
      </c>
      <c r="AG1510" s="9" t="str" cm="1">
        <f t="array" ref="AG1510">_xlfn.IFS(ISNUMBER(AC1510), "", ISNUMBER(SEARCH("Blank", AC1510)), "", ISERROR(AC1510), "Bad input on tab 3")</f>
        <v/>
      </c>
    </row>
    <row r="1511" spans="2:33" ht="15" customHeight="1" x14ac:dyDescent="0.75">
      <c r="B1511" s="205" t="str">
        <f>'5 Driver Data'!B1511</f>
        <v>1503</v>
      </c>
      <c r="C1511" s="193">
        <f>'5 Driver Data'!C1511</f>
        <v>0</v>
      </c>
      <c r="D1511" s="192">
        <f>'5 Driver Data'!D1511</f>
        <v>0</v>
      </c>
      <c r="E1511" s="191">
        <f>'5 Driver Data'!E1511</f>
        <v>0</v>
      </c>
      <c r="F1511" s="191">
        <f>'5 Driver Data'!F1511</f>
        <v>0</v>
      </c>
      <c r="G1511" s="191">
        <f>'5 Driver Data'!G1511</f>
        <v>0</v>
      </c>
      <c r="H1511" s="191">
        <f>'5 Driver Data'!H1511</f>
        <v>0</v>
      </c>
      <c r="I1511" s="191">
        <f>'5 Driver Data'!I1511</f>
        <v>0</v>
      </c>
      <c r="J1511" s="191">
        <f>'5 Driver Data'!J1511</f>
        <v>0</v>
      </c>
      <c r="K1511" s="206">
        <f>'5 Driver Data'!K1511</f>
        <v>0</v>
      </c>
      <c r="L1511" s="1"/>
      <c r="M1511" s="216" t="str">
        <f>IF(D1511=0,"Blank",'3 Model Input'!E$44*'3 Model Input'!E$45)</f>
        <v>Blank</v>
      </c>
      <c r="N1511" s="197" t="str">
        <f t="shared" si="250"/>
        <v>Blank</v>
      </c>
      <c r="O1511" s="197" t="str">
        <f>IF(D1511=0,"Blank",'3 Model Input'!E$49*(1-'3 Model Input'!E$51))</f>
        <v>Blank</v>
      </c>
      <c r="P1511" s="197" t="str">
        <f t="shared" si="251"/>
        <v>Blank</v>
      </c>
      <c r="Q1511" s="197" t="str">
        <f>IF(D1511=0,"Blank",IF(D1511="BEV",E1511*(1-'3 Model Input'!E$54), E1511))</f>
        <v>Blank</v>
      </c>
      <c r="R1511" s="198" t="str">
        <f>IF(D1511=0,"Blank",IF(D1511="PHEV",F1511/G1511,F1511*(1-'3 Model Input'!E$54)/G1511))</f>
        <v>Blank</v>
      </c>
      <c r="S1511" s="198" t="str">
        <f>IF(D1511=0,"Blank",IF(D1511="PHEV",MIN(M1511,E1511),MIN(M1511,(E1511*(1-'3 Model Input'!E$54)))))</f>
        <v>Blank</v>
      </c>
      <c r="T1511" s="217" t="str">
        <f t="shared" si="252"/>
        <v>Blank</v>
      </c>
      <c r="U1511" s="89"/>
      <c r="V1511" s="216" t="str">
        <f>IF(D1511=0,"Blank",P1511*'3 Model Input'!E$50)</f>
        <v>Blank</v>
      </c>
      <c r="W1511" s="197" t="str">
        <f t="shared" si="253"/>
        <v>Blank</v>
      </c>
      <c r="X1511" s="197" t="str">
        <f t="shared" si="254"/>
        <v>Blank</v>
      </c>
      <c r="Y1511" s="197" t="str">
        <f t="shared" si="255"/>
        <v>Blank</v>
      </c>
      <c r="Z1511" s="197" t="str">
        <f t="shared" si="256"/>
        <v>Blank</v>
      </c>
      <c r="AA1511" s="223" t="str" cm="1">
        <f t="array" ref="AA1511">_xlfn.IFS(ISTEXT('3 Model Input'!F$70),"Missing",ISTEXT('3 Model Input'!I$70),"Missing",ISNUMBER('3 Model Input'!K$70),'3 Model Input'!K$70*P1511)</f>
        <v>Missing</v>
      </c>
      <c r="AB1511" s="89"/>
      <c r="AC1511" s="227" t="str" cm="1">
        <f t="array" ref="AC1511">IF(D1511=0,"Blank",_xlfn.IFS('3 Model Input'!E$61=1,(V1511*G1511)/T1511,'3 Model Input'!E$61=2,(W1511*G1511)/T1511,'3 Model Input'!E$61=3,(X1511*G1511)/T1511,'3 Model Input'!E$61=4,(Y1511*G1511)/T1511,'3 Model Input'!E$61=5,(Z1511*G1511)/T1511, ISTEXT('3 Model Input'!E$61),"Missing",'3 Model Input'!E$61=6,(AA1511*G1511)/T1511))</f>
        <v>Blank</v>
      </c>
      <c r="AD1511" s="202" t="str">
        <f t="shared" si="257"/>
        <v>Blank</v>
      </c>
      <c r="AE1511" s="202" t="str">
        <f t="shared" si="258"/>
        <v>Blank</v>
      </c>
      <c r="AF1511" s="217" t="str">
        <f t="shared" si="259"/>
        <v>Blank</v>
      </c>
      <c r="AG1511" s="9" t="str" cm="1">
        <f t="array" ref="AG1511">_xlfn.IFS(ISNUMBER(AC1511), "", ISNUMBER(SEARCH("Blank", AC1511)), "", ISERROR(AC1511), "Bad input on tab 3")</f>
        <v/>
      </c>
    </row>
    <row r="1512" spans="2:33" ht="15" customHeight="1" x14ac:dyDescent="0.75">
      <c r="B1512" s="205" t="str">
        <f>'5 Driver Data'!B1512</f>
        <v>1504</v>
      </c>
      <c r="C1512" s="193">
        <f>'5 Driver Data'!C1512</f>
        <v>0</v>
      </c>
      <c r="D1512" s="192">
        <f>'5 Driver Data'!D1512</f>
        <v>0</v>
      </c>
      <c r="E1512" s="191">
        <f>'5 Driver Data'!E1512</f>
        <v>0</v>
      </c>
      <c r="F1512" s="191">
        <f>'5 Driver Data'!F1512</f>
        <v>0</v>
      </c>
      <c r="G1512" s="191">
        <f>'5 Driver Data'!G1512</f>
        <v>0</v>
      </c>
      <c r="H1512" s="191">
        <f>'5 Driver Data'!H1512</f>
        <v>0</v>
      </c>
      <c r="I1512" s="191">
        <f>'5 Driver Data'!I1512</f>
        <v>0</v>
      </c>
      <c r="J1512" s="191">
        <f>'5 Driver Data'!J1512</f>
        <v>0</v>
      </c>
      <c r="K1512" s="206">
        <f>'5 Driver Data'!K1512</f>
        <v>0</v>
      </c>
      <c r="L1512" s="1"/>
      <c r="M1512" s="216" t="str">
        <f>IF(D1512=0,"Blank",'3 Model Input'!E$44*'3 Model Input'!E$45)</f>
        <v>Blank</v>
      </c>
      <c r="N1512" s="197" t="str">
        <f t="shared" si="250"/>
        <v>Blank</v>
      </c>
      <c r="O1512" s="197" t="str">
        <f>IF(D1512=0,"Blank",'3 Model Input'!E$49*(1-'3 Model Input'!E$51))</f>
        <v>Blank</v>
      </c>
      <c r="P1512" s="197" t="str">
        <f t="shared" si="251"/>
        <v>Blank</v>
      </c>
      <c r="Q1512" s="197" t="str">
        <f>IF(D1512=0,"Blank",IF(D1512="BEV",E1512*(1-'3 Model Input'!E$54), E1512))</f>
        <v>Blank</v>
      </c>
      <c r="R1512" s="198" t="str">
        <f>IF(D1512=0,"Blank",IF(D1512="PHEV",F1512/G1512,F1512*(1-'3 Model Input'!E$54)/G1512))</f>
        <v>Blank</v>
      </c>
      <c r="S1512" s="198" t="str">
        <f>IF(D1512=0,"Blank",IF(D1512="PHEV",MIN(M1512,E1512),MIN(M1512,(E1512*(1-'3 Model Input'!E$54)))))</f>
        <v>Blank</v>
      </c>
      <c r="T1512" s="217" t="str">
        <f t="shared" si="252"/>
        <v>Blank</v>
      </c>
      <c r="U1512" s="89"/>
      <c r="V1512" s="216" t="str">
        <f>IF(D1512=0,"Blank",P1512*'3 Model Input'!E$50)</f>
        <v>Blank</v>
      </c>
      <c r="W1512" s="197" t="str">
        <f t="shared" si="253"/>
        <v>Blank</v>
      </c>
      <c r="X1512" s="197" t="str">
        <f t="shared" si="254"/>
        <v>Blank</v>
      </c>
      <c r="Y1512" s="197" t="str">
        <f t="shared" si="255"/>
        <v>Blank</v>
      </c>
      <c r="Z1512" s="197" t="str">
        <f t="shared" si="256"/>
        <v>Blank</v>
      </c>
      <c r="AA1512" s="223" t="str" cm="1">
        <f t="array" ref="AA1512">_xlfn.IFS(ISTEXT('3 Model Input'!F$70),"Missing",ISTEXT('3 Model Input'!I$70),"Missing",ISNUMBER('3 Model Input'!K$70),'3 Model Input'!K$70*P1512)</f>
        <v>Missing</v>
      </c>
      <c r="AB1512" s="89"/>
      <c r="AC1512" s="227" t="str" cm="1">
        <f t="array" ref="AC1512">IF(D1512=0,"Blank",_xlfn.IFS('3 Model Input'!E$61=1,(V1512*G1512)/T1512,'3 Model Input'!E$61=2,(W1512*G1512)/T1512,'3 Model Input'!E$61=3,(X1512*G1512)/T1512,'3 Model Input'!E$61=4,(Y1512*G1512)/T1512,'3 Model Input'!E$61=5,(Z1512*G1512)/T1512, ISTEXT('3 Model Input'!E$61),"Missing",'3 Model Input'!E$61=6,(AA1512*G1512)/T1512))</f>
        <v>Blank</v>
      </c>
      <c r="AD1512" s="202" t="str">
        <f t="shared" si="257"/>
        <v>Blank</v>
      </c>
      <c r="AE1512" s="202" t="str">
        <f t="shared" si="258"/>
        <v>Blank</v>
      </c>
      <c r="AF1512" s="217" t="str">
        <f t="shared" si="259"/>
        <v>Blank</v>
      </c>
      <c r="AG1512" s="9" t="str" cm="1">
        <f t="array" ref="AG1512">_xlfn.IFS(ISNUMBER(AC1512), "", ISNUMBER(SEARCH("Blank", AC1512)), "", ISERROR(AC1512), "Bad input on tab 3")</f>
        <v/>
      </c>
    </row>
    <row r="1513" spans="2:33" ht="15" customHeight="1" x14ac:dyDescent="0.75">
      <c r="B1513" s="205" t="str">
        <f>'5 Driver Data'!B1513</f>
        <v>1505</v>
      </c>
      <c r="C1513" s="193">
        <f>'5 Driver Data'!C1513</f>
        <v>0</v>
      </c>
      <c r="D1513" s="192">
        <f>'5 Driver Data'!D1513</f>
        <v>0</v>
      </c>
      <c r="E1513" s="191">
        <f>'5 Driver Data'!E1513</f>
        <v>0</v>
      </c>
      <c r="F1513" s="191">
        <f>'5 Driver Data'!F1513</f>
        <v>0</v>
      </c>
      <c r="G1513" s="191">
        <f>'5 Driver Data'!G1513</f>
        <v>0</v>
      </c>
      <c r="H1513" s="191">
        <f>'5 Driver Data'!H1513</f>
        <v>0</v>
      </c>
      <c r="I1513" s="191">
        <f>'5 Driver Data'!I1513</f>
        <v>0</v>
      </c>
      <c r="J1513" s="191">
        <f>'5 Driver Data'!J1513</f>
        <v>0</v>
      </c>
      <c r="K1513" s="206">
        <f>'5 Driver Data'!K1513</f>
        <v>0</v>
      </c>
      <c r="L1513" s="1"/>
      <c r="M1513" s="216" t="str">
        <f>IF(D1513=0,"Blank",'3 Model Input'!E$44*'3 Model Input'!E$45)</f>
        <v>Blank</v>
      </c>
      <c r="N1513" s="197" t="str">
        <f t="shared" si="250"/>
        <v>Blank</v>
      </c>
      <c r="O1513" s="197" t="str">
        <f>IF(D1513=0,"Blank",'3 Model Input'!E$49*(1-'3 Model Input'!E$51))</f>
        <v>Blank</v>
      </c>
      <c r="P1513" s="197" t="str">
        <f t="shared" si="251"/>
        <v>Blank</v>
      </c>
      <c r="Q1513" s="197" t="str">
        <f>IF(D1513=0,"Blank",IF(D1513="BEV",E1513*(1-'3 Model Input'!E$54), E1513))</f>
        <v>Blank</v>
      </c>
      <c r="R1513" s="198" t="str">
        <f>IF(D1513=0,"Blank",IF(D1513="PHEV",F1513/G1513,F1513*(1-'3 Model Input'!E$54)/G1513))</f>
        <v>Blank</v>
      </c>
      <c r="S1513" s="198" t="str">
        <f>IF(D1513=0,"Blank",IF(D1513="PHEV",MIN(M1513,E1513),MIN(M1513,(E1513*(1-'3 Model Input'!E$54)))))</f>
        <v>Blank</v>
      </c>
      <c r="T1513" s="217" t="str">
        <f t="shared" si="252"/>
        <v>Blank</v>
      </c>
      <c r="U1513" s="89"/>
      <c r="V1513" s="216" t="str">
        <f>IF(D1513=0,"Blank",P1513*'3 Model Input'!E$50)</f>
        <v>Blank</v>
      </c>
      <c r="W1513" s="197" t="str">
        <f t="shared" si="253"/>
        <v>Blank</v>
      </c>
      <c r="X1513" s="197" t="str">
        <f t="shared" si="254"/>
        <v>Blank</v>
      </c>
      <c r="Y1513" s="197" t="str">
        <f t="shared" si="255"/>
        <v>Blank</v>
      </c>
      <c r="Z1513" s="197" t="str">
        <f t="shared" si="256"/>
        <v>Blank</v>
      </c>
      <c r="AA1513" s="223" t="str" cm="1">
        <f t="array" ref="AA1513">_xlfn.IFS(ISTEXT('3 Model Input'!F$70),"Missing",ISTEXT('3 Model Input'!I$70),"Missing",ISNUMBER('3 Model Input'!K$70),'3 Model Input'!K$70*P1513)</f>
        <v>Missing</v>
      </c>
      <c r="AB1513" s="89"/>
      <c r="AC1513" s="227" t="str" cm="1">
        <f t="array" ref="AC1513">IF(D1513=0,"Blank",_xlfn.IFS('3 Model Input'!E$61=1,(V1513*G1513)/T1513,'3 Model Input'!E$61=2,(W1513*G1513)/T1513,'3 Model Input'!E$61=3,(X1513*G1513)/T1513,'3 Model Input'!E$61=4,(Y1513*G1513)/T1513,'3 Model Input'!E$61=5,(Z1513*G1513)/T1513, ISTEXT('3 Model Input'!E$61),"Missing",'3 Model Input'!E$61=6,(AA1513*G1513)/T1513))</f>
        <v>Blank</v>
      </c>
      <c r="AD1513" s="202" t="str">
        <f t="shared" si="257"/>
        <v>Blank</v>
      </c>
      <c r="AE1513" s="202" t="str">
        <f t="shared" si="258"/>
        <v>Blank</v>
      </c>
      <c r="AF1513" s="217" t="str">
        <f t="shared" si="259"/>
        <v>Blank</v>
      </c>
      <c r="AG1513" s="9" t="str" cm="1">
        <f t="array" ref="AG1513">_xlfn.IFS(ISNUMBER(AC1513), "", ISNUMBER(SEARCH("Blank", AC1513)), "", ISERROR(AC1513), "Bad input on tab 3")</f>
        <v/>
      </c>
    </row>
    <row r="1514" spans="2:33" ht="15" customHeight="1" x14ac:dyDescent="0.75">
      <c r="B1514" s="205" t="str">
        <f>'5 Driver Data'!B1514</f>
        <v>1506</v>
      </c>
      <c r="C1514" s="193">
        <f>'5 Driver Data'!C1514</f>
        <v>0</v>
      </c>
      <c r="D1514" s="192">
        <f>'5 Driver Data'!D1514</f>
        <v>0</v>
      </c>
      <c r="E1514" s="191">
        <f>'5 Driver Data'!E1514</f>
        <v>0</v>
      </c>
      <c r="F1514" s="191">
        <f>'5 Driver Data'!F1514</f>
        <v>0</v>
      </c>
      <c r="G1514" s="191">
        <f>'5 Driver Data'!G1514</f>
        <v>0</v>
      </c>
      <c r="H1514" s="191">
        <f>'5 Driver Data'!H1514</f>
        <v>0</v>
      </c>
      <c r="I1514" s="191">
        <f>'5 Driver Data'!I1514</f>
        <v>0</v>
      </c>
      <c r="J1514" s="191">
        <f>'5 Driver Data'!J1514</f>
        <v>0</v>
      </c>
      <c r="K1514" s="206">
        <f>'5 Driver Data'!K1514</f>
        <v>0</v>
      </c>
      <c r="L1514" s="1"/>
      <c r="M1514" s="216" t="str">
        <f>IF(D1514=0,"Blank",'3 Model Input'!E$44*'3 Model Input'!E$45)</f>
        <v>Blank</v>
      </c>
      <c r="N1514" s="197" t="str">
        <f t="shared" si="250"/>
        <v>Blank</v>
      </c>
      <c r="O1514" s="197" t="str">
        <f>IF(D1514=0,"Blank",'3 Model Input'!E$49*(1-'3 Model Input'!E$51))</f>
        <v>Blank</v>
      </c>
      <c r="P1514" s="197" t="str">
        <f t="shared" si="251"/>
        <v>Blank</v>
      </c>
      <c r="Q1514" s="197" t="str">
        <f>IF(D1514=0,"Blank",IF(D1514="BEV",E1514*(1-'3 Model Input'!E$54), E1514))</f>
        <v>Blank</v>
      </c>
      <c r="R1514" s="198" t="str">
        <f>IF(D1514=0,"Blank",IF(D1514="PHEV",F1514/G1514,F1514*(1-'3 Model Input'!E$54)/G1514))</f>
        <v>Blank</v>
      </c>
      <c r="S1514" s="198" t="str">
        <f>IF(D1514=0,"Blank",IF(D1514="PHEV",MIN(M1514,E1514),MIN(M1514,(E1514*(1-'3 Model Input'!E$54)))))</f>
        <v>Blank</v>
      </c>
      <c r="T1514" s="217" t="str">
        <f t="shared" si="252"/>
        <v>Blank</v>
      </c>
      <c r="U1514" s="89"/>
      <c r="V1514" s="216" t="str">
        <f>IF(D1514=0,"Blank",P1514*'3 Model Input'!E$50)</f>
        <v>Blank</v>
      </c>
      <c r="W1514" s="197" t="str">
        <f t="shared" si="253"/>
        <v>Blank</v>
      </c>
      <c r="X1514" s="197" t="str">
        <f t="shared" si="254"/>
        <v>Blank</v>
      </c>
      <c r="Y1514" s="197" t="str">
        <f t="shared" si="255"/>
        <v>Blank</v>
      </c>
      <c r="Z1514" s="197" t="str">
        <f t="shared" si="256"/>
        <v>Blank</v>
      </c>
      <c r="AA1514" s="223" t="str" cm="1">
        <f t="array" ref="AA1514">_xlfn.IFS(ISTEXT('3 Model Input'!F$70),"Missing",ISTEXT('3 Model Input'!I$70),"Missing",ISNUMBER('3 Model Input'!K$70),'3 Model Input'!K$70*P1514)</f>
        <v>Missing</v>
      </c>
      <c r="AB1514" s="89"/>
      <c r="AC1514" s="227" t="str" cm="1">
        <f t="array" ref="AC1514">IF(D1514=0,"Blank",_xlfn.IFS('3 Model Input'!E$61=1,(V1514*G1514)/T1514,'3 Model Input'!E$61=2,(W1514*G1514)/T1514,'3 Model Input'!E$61=3,(X1514*G1514)/T1514,'3 Model Input'!E$61=4,(Y1514*G1514)/T1514,'3 Model Input'!E$61=5,(Z1514*G1514)/T1514, ISTEXT('3 Model Input'!E$61),"Missing",'3 Model Input'!E$61=6,(AA1514*G1514)/T1514))</f>
        <v>Blank</v>
      </c>
      <c r="AD1514" s="202" t="str">
        <f t="shared" si="257"/>
        <v>Blank</v>
      </c>
      <c r="AE1514" s="202" t="str">
        <f t="shared" si="258"/>
        <v>Blank</v>
      </c>
      <c r="AF1514" s="217" t="str">
        <f t="shared" si="259"/>
        <v>Blank</v>
      </c>
      <c r="AG1514" s="9" t="str" cm="1">
        <f t="array" ref="AG1514">_xlfn.IFS(ISNUMBER(AC1514), "", ISNUMBER(SEARCH("Blank", AC1514)), "", ISERROR(AC1514), "Bad input on tab 3")</f>
        <v/>
      </c>
    </row>
    <row r="1515" spans="2:33" ht="15" customHeight="1" x14ac:dyDescent="0.75">
      <c r="B1515" s="205" t="str">
        <f>'5 Driver Data'!B1515</f>
        <v>1507</v>
      </c>
      <c r="C1515" s="193">
        <f>'5 Driver Data'!C1515</f>
        <v>0</v>
      </c>
      <c r="D1515" s="192">
        <f>'5 Driver Data'!D1515</f>
        <v>0</v>
      </c>
      <c r="E1515" s="191">
        <f>'5 Driver Data'!E1515</f>
        <v>0</v>
      </c>
      <c r="F1515" s="191">
        <f>'5 Driver Data'!F1515</f>
        <v>0</v>
      </c>
      <c r="G1515" s="191">
        <f>'5 Driver Data'!G1515</f>
        <v>0</v>
      </c>
      <c r="H1515" s="191">
        <f>'5 Driver Data'!H1515</f>
        <v>0</v>
      </c>
      <c r="I1515" s="191">
        <f>'5 Driver Data'!I1515</f>
        <v>0</v>
      </c>
      <c r="J1515" s="191">
        <f>'5 Driver Data'!J1515</f>
        <v>0</v>
      </c>
      <c r="K1515" s="206">
        <f>'5 Driver Data'!K1515</f>
        <v>0</v>
      </c>
      <c r="L1515" s="1"/>
      <c r="M1515" s="216" t="str">
        <f>IF(D1515=0,"Blank",'3 Model Input'!E$44*'3 Model Input'!E$45)</f>
        <v>Blank</v>
      </c>
      <c r="N1515" s="197" t="str">
        <f t="shared" si="250"/>
        <v>Blank</v>
      </c>
      <c r="O1515" s="197" t="str">
        <f>IF(D1515=0,"Blank",'3 Model Input'!E$49*(1-'3 Model Input'!E$51))</f>
        <v>Blank</v>
      </c>
      <c r="P1515" s="197" t="str">
        <f t="shared" si="251"/>
        <v>Blank</v>
      </c>
      <c r="Q1515" s="197" t="str">
        <f>IF(D1515=0,"Blank",IF(D1515="BEV",E1515*(1-'3 Model Input'!E$54), E1515))</f>
        <v>Blank</v>
      </c>
      <c r="R1515" s="198" t="str">
        <f>IF(D1515=0,"Blank",IF(D1515="PHEV",F1515/G1515,F1515*(1-'3 Model Input'!E$54)/G1515))</f>
        <v>Blank</v>
      </c>
      <c r="S1515" s="198" t="str">
        <f>IF(D1515=0,"Blank",IF(D1515="PHEV",MIN(M1515,E1515),MIN(M1515,(E1515*(1-'3 Model Input'!E$54)))))</f>
        <v>Blank</v>
      </c>
      <c r="T1515" s="217" t="str">
        <f t="shared" si="252"/>
        <v>Blank</v>
      </c>
      <c r="U1515" s="89"/>
      <c r="V1515" s="216" t="str">
        <f>IF(D1515=0,"Blank",P1515*'3 Model Input'!E$50)</f>
        <v>Blank</v>
      </c>
      <c r="W1515" s="197" t="str">
        <f t="shared" si="253"/>
        <v>Blank</v>
      </c>
      <c r="X1515" s="197" t="str">
        <f t="shared" si="254"/>
        <v>Blank</v>
      </c>
      <c r="Y1515" s="197" t="str">
        <f t="shared" si="255"/>
        <v>Blank</v>
      </c>
      <c r="Z1515" s="197" t="str">
        <f t="shared" si="256"/>
        <v>Blank</v>
      </c>
      <c r="AA1515" s="223" t="str" cm="1">
        <f t="array" ref="AA1515">_xlfn.IFS(ISTEXT('3 Model Input'!F$70),"Missing",ISTEXT('3 Model Input'!I$70),"Missing",ISNUMBER('3 Model Input'!K$70),'3 Model Input'!K$70*P1515)</f>
        <v>Missing</v>
      </c>
      <c r="AB1515" s="89"/>
      <c r="AC1515" s="227" t="str" cm="1">
        <f t="array" ref="AC1515">IF(D1515=0,"Blank",_xlfn.IFS('3 Model Input'!E$61=1,(V1515*G1515)/T1515,'3 Model Input'!E$61=2,(W1515*G1515)/T1515,'3 Model Input'!E$61=3,(X1515*G1515)/T1515,'3 Model Input'!E$61=4,(Y1515*G1515)/T1515,'3 Model Input'!E$61=5,(Z1515*G1515)/T1515, ISTEXT('3 Model Input'!E$61),"Missing",'3 Model Input'!E$61=6,(AA1515*G1515)/T1515))</f>
        <v>Blank</v>
      </c>
      <c r="AD1515" s="202" t="str">
        <f t="shared" si="257"/>
        <v>Blank</v>
      </c>
      <c r="AE1515" s="202" t="str">
        <f t="shared" si="258"/>
        <v>Blank</v>
      </c>
      <c r="AF1515" s="217" t="str">
        <f t="shared" si="259"/>
        <v>Blank</v>
      </c>
      <c r="AG1515" s="9" t="str" cm="1">
        <f t="array" ref="AG1515">_xlfn.IFS(ISNUMBER(AC1515), "", ISNUMBER(SEARCH("Blank", AC1515)), "", ISERROR(AC1515), "Bad input on tab 3")</f>
        <v/>
      </c>
    </row>
    <row r="1516" spans="2:33" ht="15" customHeight="1" x14ac:dyDescent="0.75">
      <c r="B1516" s="205" t="str">
        <f>'5 Driver Data'!B1516</f>
        <v>1508</v>
      </c>
      <c r="C1516" s="193">
        <f>'5 Driver Data'!C1516</f>
        <v>0</v>
      </c>
      <c r="D1516" s="192">
        <f>'5 Driver Data'!D1516</f>
        <v>0</v>
      </c>
      <c r="E1516" s="191">
        <f>'5 Driver Data'!E1516</f>
        <v>0</v>
      </c>
      <c r="F1516" s="191">
        <f>'5 Driver Data'!F1516</f>
        <v>0</v>
      </c>
      <c r="G1516" s="191">
        <f>'5 Driver Data'!G1516</f>
        <v>0</v>
      </c>
      <c r="H1516" s="191">
        <f>'5 Driver Data'!H1516</f>
        <v>0</v>
      </c>
      <c r="I1516" s="191">
        <f>'5 Driver Data'!I1516</f>
        <v>0</v>
      </c>
      <c r="J1516" s="191">
        <f>'5 Driver Data'!J1516</f>
        <v>0</v>
      </c>
      <c r="K1516" s="206">
        <f>'5 Driver Data'!K1516</f>
        <v>0</v>
      </c>
      <c r="L1516" s="1"/>
      <c r="M1516" s="216" t="str">
        <f>IF(D1516=0,"Blank",'3 Model Input'!E$44*'3 Model Input'!E$45)</f>
        <v>Blank</v>
      </c>
      <c r="N1516" s="197" t="str">
        <f t="shared" si="250"/>
        <v>Blank</v>
      </c>
      <c r="O1516" s="197" t="str">
        <f>IF(D1516=0,"Blank",'3 Model Input'!E$49*(1-'3 Model Input'!E$51))</f>
        <v>Blank</v>
      </c>
      <c r="P1516" s="197" t="str">
        <f t="shared" si="251"/>
        <v>Blank</v>
      </c>
      <c r="Q1516" s="197" t="str">
        <f>IF(D1516=0,"Blank",IF(D1516="BEV",E1516*(1-'3 Model Input'!E$54), E1516))</f>
        <v>Blank</v>
      </c>
      <c r="R1516" s="198" t="str">
        <f>IF(D1516=0,"Blank",IF(D1516="PHEV",F1516/G1516,F1516*(1-'3 Model Input'!E$54)/G1516))</f>
        <v>Blank</v>
      </c>
      <c r="S1516" s="198" t="str">
        <f>IF(D1516=0,"Blank",IF(D1516="PHEV",MIN(M1516,E1516),MIN(M1516,(E1516*(1-'3 Model Input'!E$54)))))</f>
        <v>Blank</v>
      </c>
      <c r="T1516" s="217" t="str">
        <f t="shared" si="252"/>
        <v>Blank</v>
      </c>
      <c r="U1516" s="89"/>
      <c r="V1516" s="216" t="str">
        <f>IF(D1516=0,"Blank",P1516*'3 Model Input'!E$50)</f>
        <v>Blank</v>
      </c>
      <c r="W1516" s="197" t="str">
        <f t="shared" si="253"/>
        <v>Blank</v>
      </c>
      <c r="X1516" s="197" t="str">
        <f t="shared" si="254"/>
        <v>Blank</v>
      </c>
      <c r="Y1516" s="197" t="str">
        <f t="shared" si="255"/>
        <v>Blank</v>
      </c>
      <c r="Z1516" s="197" t="str">
        <f t="shared" si="256"/>
        <v>Blank</v>
      </c>
      <c r="AA1516" s="223" t="str" cm="1">
        <f t="array" ref="AA1516">_xlfn.IFS(ISTEXT('3 Model Input'!F$70),"Missing",ISTEXT('3 Model Input'!I$70),"Missing",ISNUMBER('3 Model Input'!K$70),'3 Model Input'!K$70*P1516)</f>
        <v>Missing</v>
      </c>
      <c r="AB1516" s="89"/>
      <c r="AC1516" s="227" t="str" cm="1">
        <f t="array" ref="AC1516">IF(D1516=0,"Blank",_xlfn.IFS('3 Model Input'!E$61=1,(V1516*G1516)/T1516,'3 Model Input'!E$61=2,(W1516*G1516)/T1516,'3 Model Input'!E$61=3,(X1516*G1516)/T1516,'3 Model Input'!E$61=4,(Y1516*G1516)/T1516,'3 Model Input'!E$61=5,(Z1516*G1516)/T1516, ISTEXT('3 Model Input'!E$61),"Missing",'3 Model Input'!E$61=6,(AA1516*G1516)/T1516))</f>
        <v>Blank</v>
      </c>
      <c r="AD1516" s="202" t="str">
        <f t="shared" si="257"/>
        <v>Blank</v>
      </c>
      <c r="AE1516" s="202" t="str">
        <f t="shared" si="258"/>
        <v>Blank</v>
      </c>
      <c r="AF1516" s="217" t="str">
        <f t="shared" si="259"/>
        <v>Blank</v>
      </c>
      <c r="AG1516" s="9" t="str" cm="1">
        <f t="array" ref="AG1516">_xlfn.IFS(ISNUMBER(AC1516), "", ISNUMBER(SEARCH("Blank", AC1516)), "", ISERROR(AC1516), "Bad input on tab 3")</f>
        <v/>
      </c>
    </row>
    <row r="1517" spans="2:33" ht="15" customHeight="1" x14ac:dyDescent="0.75">
      <c r="B1517" s="205" t="str">
        <f>'5 Driver Data'!B1517</f>
        <v>1509</v>
      </c>
      <c r="C1517" s="193">
        <f>'5 Driver Data'!C1517</f>
        <v>0</v>
      </c>
      <c r="D1517" s="192">
        <f>'5 Driver Data'!D1517</f>
        <v>0</v>
      </c>
      <c r="E1517" s="191">
        <f>'5 Driver Data'!E1517</f>
        <v>0</v>
      </c>
      <c r="F1517" s="191">
        <f>'5 Driver Data'!F1517</f>
        <v>0</v>
      </c>
      <c r="G1517" s="191">
        <f>'5 Driver Data'!G1517</f>
        <v>0</v>
      </c>
      <c r="H1517" s="191">
        <f>'5 Driver Data'!H1517</f>
        <v>0</v>
      </c>
      <c r="I1517" s="191">
        <f>'5 Driver Data'!I1517</f>
        <v>0</v>
      </c>
      <c r="J1517" s="191">
        <f>'5 Driver Data'!J1517</f>
        <v>0</v>
      </c>
      <c r="K1517" s="206">
        <f>'5 Driver Data'!K1517</f>
        <v>0</v>
      </c>
      <c r="L1517" s="1"/>
      <c r="M1517" s="216" t="str">
        <f>IF(D1517=0,"Blank",'3 Model Input'!E$44*'3 Model Input'!E$45)</f>
        <v>Blank</v>
      </c>
      <c r="N1517" s="197" t="str">
        <f t="shared" si="250"/>
        <v>Blank</v>
      </c>
      <c r="O1517" s="197" t="str">
        <f>IF(D1517=0,"Blank",'3 Model Input'!E$49*(1-'3 Model Input'!E$51))</f>
        <v>Blank</v>
      </c>
      <c r="P1517" s="197" t="str">
        <f t="shared" si="251"/>
        <v>Blank</v>
      </c>
      <c r="Q1517" s="197" t="str">
        <f>IF(D1517=0,"Blank",IF(D1517="BEV",E1517*(1-'3 Model Input'!E$54), E1517))</f>
        <v>Blank</v>
      </c>
      <c r="R1517" s="198" t="str">
        <f>IF(D1517=0,"Blank",IF(D1517="PHEV",F1517/G1517,F1517*(1-'3 Model Input'!E$54)/G1517))</f>
        <v>Blank</v>
      </c>
      <c r="S1517" s="198" t="str">
        <f>IF(D1517=0,"Blank",IF(D1517="PHEV",MIN(M1517,E1517),MIN(M1517,(E1517*(1-'3 Model Input'!E$54)))))</f>
        <v>Blank</v>
      </c>
      <c r="T1517" s="217" t="str">
        <f t="shared" si="252"/>
        <v>Blank</v>
      </c>
      <c r="U1517" s="89"/>
      <c r="V1517" s="216" t="str">
        <f>IF(D1517=0,"Blank",P1517*'3 Model Input'!E$50)</f>
        <v>Blank</v>
      </c>
      <c r="W1517" s="197" t="str">
        <f t="shared" si="253"/>
        <v>Blank</v>
      </c>
      <c r="X1517" s="197" t="str">
        <f t="shared" si="254"/>
        <v>Blank</v>
      </c>
      <c r="Y1517" s="197" t="str">
        <f t="shared" si="255"/>
        <v>Blank</v>
      </c>
      <c r="Z1517" s="197" t="str">
        <f t="shared" si="256"/>
        <v>Blank</v>
      </c>
      <c r="AA1517" s="223" t="str" cm="1">
        <f t="array" ref="AA1517">_xlfn.IFS(ISTEXT('3 Model Input'!F$70),"Missing",ISTEXT('3 Model Input'!I$70),"Missing",ISNUMBER('3 Model Input'!K$70),'3 Model Input'!K$70*P1517)</f>
        <v>Missing</v>
      </c>
      <c r="AB1517" s="89"/>
      <c r="AC1517" s="227" t="str" cm="1">
        <f t="array" ref="AC1517">IF(D1517=0,"Blank",_xlfn.IFS('3 Model Input'!E$61=1,(V1517*G1517)/T1517,'3 Model Input'!E$61=2,(W1517*G1517)/T1517,'3 Model Input'!E$61=3,(X1517*G1517)/T1517,'3 Model Input'!E$61=4,(Y1517*G1517)/T1517,'3 Model Input'!E$61=5,(Z1517*G1517)/T1517, ISTEXT('3 Model Input'!E$61),"Missing",'3 Model Input'!E$61=6,(AA1517*G1517)/T1517))</f>
        <v>Blank</v>
      </c>
      <c r="AD1517" s="202" t="str">
        <f t="shared" si="257"/>
        <v>Blank</v>
      </c>
      <c r="AE1517" s="202" t="str">
        <f t="shared" si="258"/>
        <v>Blank</v>
      </c>
      <c r="AF1517" s="217" t="str">
        <f t="shared" si="259"/>
        <v>Blank</v>
      </c>
      <c r="AG1517" s="9" t="str" cm="1">
        <f t="array" ref="AG1517">_xlfn.IFS(ISNUMBER(AC1517), "", ISNUMBER(SEARCH("Blank", AC1517)), "", ISERROR(AC1517), "Bad input on tab 3")</f>
        <v/>
      </c>
    </row>
    <row r="1518" spans="2:33" ht="15" customHeight="1" x14ac:dyDescent="0.75">
      <c r="B1518" s="205" t="str">
        <f>'5 Driver Data'!B1518</f>
        <v>1510</v>
      </c>
      <c r="C1518" s="193">
        <f>'5 Driver Data'!C1518</f>
        <v>0</v>
      </c>
      <c r="D1518" s="192">
        <f>'5 Driver Data'!D1518</f>
        <v>0</v>
      </c>
      <c r="E1518" s="191">
        <f>'5 Driver Data'!E1518</f>
        <v>0</v>
      </c>
      <c r="F1518" s="191">
        <f>'5 Driver Data'!F1518</f>
        <v>0</v>
      </c>
      <c r="G1518" s="191">
        <f>'5 Driver Data'!G1518</f>
        <v>0</v>
      </c>
      <c r="H1518" s="191">
        <f>'5 Driver Data'!H1518</f>
        <v>0</v>
      </c>
      <c r="I1518" s="191">
        <f>'5 Driver Data'!I1518</f>
        <v>0</v>
      </c>
      <c r="J1518" s="191">
        <f>'5 Driver Data'!J1518</f>
        <v>0</v>
      </c>
      <c r="K1518" s="206">
        <f>'5 Driver Data'!K1518</f>
        <v>0</v>
      </c>
      <c r="L1518" s="1"/>
      <c r="M1518" s="216" t="str">
        <f>IF(D1518=0,"Blank",'3 Model Input'!E$44*'3 Model Input'!E$45)</f>
        <v>Blank</v>
      </c>
      <c r="N1518" s="197" t="str">
        <f t="shared" ref="N1518:N1581" si="260">IF(D1518=0,"Blank",H1518*I1518*52)</f>
        <v>Blank</v>
      </c>
      <c r="O1518" s="197" t="str">
        <f>IF(D1518=0,"Blank",'3 Model Input'!E$49*(1-'3 Model Input'!E$51))</f>
        <v>Blank</v>
      </c>
      <c r="P1518" s="197" t="str">
        <f t="shared" ref="P1518:P1581" si="261">IF(D1518=0,"Blank",SUM(N1518:O1518))</f>
        <v>Blank</v>
      </c>
      <c r="Q1518" s="197" t="str">
        <f>IF(D1518=0,"Blank",IF(D1518="BEV",E1518*(1-'3 Model Input'!E$54), E1518))</f>
        <v>Blank</v>
      </c>
      <c r="R1518" s="198" t="str">
        <f>IF(D1518=0,"Blank",IF(D1518="PHEV",F1518/G1518,F1518*(1-'3 Model Input'!E$54)/G1518))</f>
        <v>Blank</v>
      </c>
      <c r="S1518" s="198" t="str">
        <f>IF(D1518=0,"Blank",IF(D1518="PHEV",MIN(M1518,E1518),MIN(M1518,(E1518*(1-'3 Model Input'!E$54)))))</f>
        <v>Blank</v>
      </c>
      <c r="T1518" s="217" t="str">
        <f t="shared" ref="T1518:T1581" si="262">IF(D1518=0,"Blank",MIN(R1518,(S1518/E1518*F1518)))</f>
        <v>Blank</v>
      </c>
      <c r="U1518" s="89"/>
      <c r="V1518" s="216" t="str">
        <f>IF(D1518=0,"Blank",P1518*'3 Model Input'!E$50)</f>
        <v>Blank</v>
      </c>
      <c r="W1518" s="197" t="str">
        <f t="shared" ref="W1518:W1581" si="263">IF(D1518=0,"Blank",V1518*(1-J1518))</f>
        <v>Blank</v>
      </c>
      <c r="X1518" s="197" t="str">
        <f t="shared" ref="X1518:X1581" si="264">P1518</f>
        <v>Blank</v>
      </c>
      <c r="Y1518" s="197" t="str">
        <f t="shared" ref="Y1518:Y1581" si="265">IF(D1518=0,"Blank",P1518*(1-J1518))</f>
        <v>Blank</v>
      </c>
      <c r="Z1518" s="197" t="str">
        <f t="shared" ref="Z1518:Z1581" si="266">IF(D1518=0,"Blank",N1518*K1518)</f>
        <v>Blank</v>
      </c>
      <c r="AA1518" s="223" t="str" cm="1">
        <f t="array" ref="AA1518">_xlfn.IFS(ISTEXT('3 Model Input'!F$70),"Missing",ISTEXT('3 Model Input'!I$70),"Missing",ISNUMBER('3 Model Input'!K$70),'3 Model Input'!K$70*P1518)</f>
        <v>Missing</v>
      </c>
      <c r="AB1518" s="89"/>
      <c r="AC1518" s="227" t="str" cm="1">
        <f t="array" ref="AC1518">IF(D1518=0,"Blank",_xlfn.IFS('3 Model Input'!E$61=1,(V1518*G1518)/T1518,'3 Model Input'!E$61=2,(W1518*G1518)/T1518,'3 Model Input'!E$61=3,(X1518*G1518)/T1518,'3 Model Input'!E$61=4,(Y1518*G1518)/T1518,'3 Model Input'!E$61=5,(Z1518*G1518)/T1518, ISTEXT('3 Model Input'!E$61),"Missing",'3 Model Input'!E$61=6,(AA1518*G1518)/T1518))</f>
        <v>Blank</v>
      </c>
      <c r="AD1518" s="202" t="str">
        <f t="shared" ref="AD1518:AD1581" si="267">IF(D1518=0,"Blank",MIN(SUM(AC1518/52/H1518),1))</f>
        <v>Blank</v>
      </c>
      <c r="AE1518" s="202" t="str">
        <f t="shared" ref="AE1518:AE1581" si="268">IF(D1518=0,"Blank",AD1518*H1518)</f>
        <v>Blank</v>
      </c>
      <c r="AF1518" s="217" t="str">
        <f t="shared" ref="AF1518:AF1581" si="269">IF(D1518=0,"Blank",AC1518*S1518)</f>
        <v>Blank</v>
      </c>
      <c r="AG1518" s="9" t="str" cm="1">
        <f t="array" ref="AG1518">_xlfn.IFS(ISNUMBER(AC1518), "", ISNUMBER(SEARCH("Blank", AC1518)), "", ISERROR(AC1518), "Bad input on tab 3")</f>
        <v/>
      </c>
    </row>
    <row r="1519" spans="2:33" ht="15" customHeight="1" x14ac:dyDescent="0.75">
      <c r="B1519" s="205" t="str">
        <f>'5 Driver Data'!B1519</f>
        <v>1511</v>
      </c>
      <c r="C1519" s="193">
        <f>'5 Driver Data'!C1519</f>
        <v>0</v>
      </c>
      <c r="D1519" s="192">
        <f>'5 Driver Data'!D1519</f>
        <v>0</v>
      </c>
      <c r="E1519" s="191">
        <f>'5 Driver Data'!E1519</f>
        <v>0</v>
      </c>
      <c r="F1519" s="191">
        <f>'5 Driver Data'!F1519</f>
        <v>0</v>
      </c>
      <c r="G1519" s="191">
        <f>'5 Driver Data'!G1519</f>
        <v>0</v>
      </c>
      <c r="H1519" s="191">
        <f>'5 Driver Data'!H1519</f>
        <v>0</v>
      </c>
      <c r="I1519" s="191">
        <f>'5 Driver Data'!I1519</f>
        <v>0</v>
      </c>
      <c r="J1519" s="191">
        <f>'5 Driver Data'!J1519</f>
        <v>0</v>
      </c>
      <c r="K1519" s="206">
        <f>'5 Driver Data'!K1519</f>
        <v>0</v>
      </c>
      <c r="L1519" s="1"/>
      <c r="M1519" s="216" t="str">
        <f>IF(D1519=0,"Blank",'3 Model Input'!E$44*'3 Model Input'!E$45)</f>
        <v>Blank</v>
      </c>
      <c r="N1519" s="197" t="str">
        <f t="shared" si="260"/>
        <v>Blank</v>
      </c>
      <c r="O1519" s="197" t="str">
        <f>IF(D1519=0,"Blank",'3 Model Input'!E$49*(1-'3 Model Input'!E$51))</f>
        <v>Blank</v>
      </c>
      <c r="P1519" s="197" t="str">
        <f t="shared" si="261"/>
        <v>Blank</v>
      </c>
      <c r="Q1519" s="197" t="str">
        <f>IF(D1519=0,"Blank",IF(D1519="BEV",E1519*(1-'3 Model Input'!E$54), E1519))</f>
        <v>Blank</v>
      </c>
      <c r="R1519" s="198" t="str">
        <f>IF(D1519=0,"Blank",IF(D1519="PHEV",F1519/G1519,F1519*(1-'3 Model Input'!E$54)/G1519))</f>
        <v>Blank</v>
      </c>
      <c r="S1519" s="198" t="str">
        <f>IF(D1519=0,"Blank",IF(D1519="PHEV",MIN(M1519,E1519),MIN(M1519,(E1519*(1-'3 Model Input'!E$54)))))</f>
        <v>Blank</v>
      </c>
      <c r="T1519" s="217" t="str">
        <f t="shared" si="262"/>
        <v>Blank</v>
      </c>
      <c r="U1519" s="89"/>
      <c r="V1519" s="216" t="str">
        <f>IF(D1519=0,"Blank",P1519*'3 Model Input'!E$50)</f>
        <v>Blank</v>
      </c>
      <c r="W1519" s="197" t="str">
        <f t="shared" si="263"/>
        <v>Blank</v>
      </c>
      <c r="X1519" s="197" t="str">
        <f t="shared" si="264"/>
        <v>Blank</v>
      </c>
      <c r="Y1519" s="197" t="str">
        <f t="shared" si="265"/>
        <v>Blank</v>
      </c>
      <c r="Z1519" s="197" t="str">
        <f t="shared" si="266"/>
        <v>Blank</v>
      </c>
      <c r="AA1519" s="223" t="str" cm="1">
        <f t="array" ref="AA1519">_xlfn.IFS(ISTEXT('3 Model Input'!F$70),"Missing",ISTEXT('3 Model Input'!I$70),"Missing",ISNUMBER('3 Model Input'!K$70),'3 Model Input'!K$70*P1519)</f>
        <v>Missing</v>
      </c>
      <c r="AB1519" s="89"/>
      <c r="AC1519" s="227" t="str" cm="1">
        <f t="array" ref="AC1519">IF(D1519=0,"Blank",_xlfn.IFS('3 Model Input'!E$61=1,(V1519*G1519)/T1519,'3 Model Input'!E$61=2,(W1519*G1519)/T1519,'3 Model Input'!E$61=3,(X1519*G1519)/T1519,'3 Model Input'!E$61=4,(Y1519*G1519)/T1519,'3 Model Input'!E$61=5,(Z1519*G1519)/T1519, ISTEXT('3 Model Input'!E$61),"Missing",'3 Model Input'!E$61=6,(AA1519*G1519)/T1519))</f>
        <v>Blank</v>
      </c>
      <c r="AD1519" s="202" t="str">
        <f t="shared" si="267"/>
        <v>Blank</v>
      </c>
      <c r="AE1519" s="202" t="str">
        <f t="shared" si="268"/>
        <v>Blank</v>
      </c>
      <c r="AF1519" s="217" t="str">
        <f t="shared" si="269"/>
        <v>Blank</v>
      </c>
      <c r="AG1519" s="9" t="str" cm="1">
        <f t="array" ref="AG1519">_xlfn.IFS(ISNUMBER(AC1519), "", ISNUMBER(SEARCH("Blank", AC1519)), "", ISERROR(AC1519), "Bad input on tab 3")</f>
        <v/>
      </c>
    </row>
    <row r="1520" spans="2:33" ht="15" customHeight="1" x14ac:dyDescent="0.75">
      <c r="B1520" s="205" t="str">
        <f>'5 Driver Data'!B1520</f>
        <v>1512</v>
      </c>
      <c r="C1520" s="193">
        <f>'5 Driver Data'!C1520</f>
        <v>0</v>
      </c>
      <c r="D1520" s="192">
        <f>'5 Driver Data'!D1520</f>
        <v>0</v>
      </c>
      <c r="E1520" s="191">
        <f>'5 Driver Data'!E1520</f>
        <v>0</v>
      </c>
      <c r="F1520" s="191">
        <f>'5 Driver Data'!F1520</f>
        <v>0</v>
      </c>
      <c r="G1520" s="191">
        <f>'5 Driver Data'!G1520</f>
        <v>0</v>
      </c>
      <c r="H1520" s="191">
        <f>'5 Driver Data'!H1520</f>
        <v>0</v>
      </c>
      <c r="I1520" s="191">
        <f>'5 Driver Data'!I1520</f>
        <v>0</v>
      </c>
      <c r="J1520" s="191">
        <f>'5 Driver Data'!J1520</f>
        <v>0</v>
      </c>
      <c r="K1520" s="206">
        <f>'5 Driver Data'!K1520</f>
        <v>0</v>
      </c>
      <c r="L1520" s="1"/>
      <c r="M1520" s="216" t="str">
        <f>IF(D1520=0,"Blank",'3 Model Input'!E$44*'3 Model Input'!E$45)</f>
        <v>Blank</v>
      </c>
      <c r="N1520" s="197" t="str">
        <f t="shared" si="260"/>
        <v>Blank</v>
      </c>
      <c r="O1520" s="197" t="str">
        <f>IF(D1520=0,"Blank",'3 Model Input'!E$49*(1-'3 Model Input'!E$51))</f>
        <v>Blank</v>
      </c>
      <c r="P1520" s="197" t="str">
        <f t="shared" si="261"/>
        <v>Blank</v>
      </c>
      <c r="Q1520" s="197" t="str">
        <f>IF(D1520=0,"Blank",IF(D1520="BEV",E1520*(1-'3 Model Input'!E$54), E1520))</f>
        <v>Blank</v>
      </c>
      <c r="R1520" s="198" t="str">
        <f>IF(D1520=0,"Blank",IF(D1520="PHEV",F1520/G1520,F1520*(1-'3 Model Input'!E$54)/G1520))</f>
        <v>Blank</v>
      </c>
      <c r="S1520" s="198" t="str">
        <f>IF(D1520=0,"Blank",IF(D1520="PHEV",MIN(M1520,E1520),MIN(M1520,(E1520*(1-'3 Model Input'!E$54)))))</f>
        <v>Blank</v>
      </c>
      <c r="T1520" s="217" t="str">
        <f t="shared" si="262"/>
        <v>Blank</v>
      </c>
      <c r="U1520" s="89"/>
      <c r="V1520" s="216" t="str">
        <f>IF(D1520=0,"Blank",P1520*'3 Model Input'!E$50)</f>
        <v>Blank</v>
      </c>
      <c r="W1520" s="197" t="str">
        <f t="shared" si="263"/>
        <v>Blank</v>
      </c>
      <c r="X1520" s="197" t="str">
        <f t="shared" si="264"/>
        <v>Blank</v>
      </c>
      <c r="Y1520" s="197" t="str">
        <f t="shared" si="265"/>
        <v>Blank</v>
      </c>
      <c r="Z1520" s="197" t="str">
        <f t="shared" si="266"/>
        <v>Blank</v>
      </c>
      <c r="AA1520" s="223" t="str" cm="1">
        <f t="array" ref="AA1520">_xlfn.IFS(ISTEXT('3 Model Input'!F$70),"Missing",ISTEXT('3 Model Input'!I$70),"Missing",ISNUMBER('3 Model Input'!K$70),'3 Model Input'!K$70*P1520)</f>
        <v>Missing</v>
      </c>
      <c r="AB1520" s="89"/>
      <c r="AC1520" s="227" t="str" cm="1">
        <f t="array" ref="AC1520">IF(D1520=0,"Blank",_xlfn.IFS('3 Model Input'!E$61=1,(V1520*G1520)/T1520,'3 Model Input'!E$61=2,(W1520*G1520)/T1520,'3 Model Input'!E$61=3,(X1520*G1520)/T1520,'3 Model Input'!E$61=4,(Y1520*G1520)/T1520,'3 Model Input'!E$61=5,(Z1520*G1520)/T1520, ISTEXT('3 Model Input'!E$61),"Missing",'3 Model Input'!E$61=6,(AA1520*G1520)/T1520))</f>
        <v>Blank</v>
      </c>
      <c r="AD1520" s="202" t="str">
        <f t="shared" si="267"/>
        <v>Blank</v>
      </c>
      <c r="AE1520" s="202" t="str">
        <f t="shared" si="268"/>
        <v>Blank</v>
      </c>
      <c r="AF1520" s="217" t="str">
        <f t="shared" si="269"/>
        <v>Blank</v>
      </c>
      <c r="AG1520" s="9" t="str" cm="1">
        <f t="array" ref="AG1520">_xlfn.IFS(ISNUMBER(AC1520), "", ISNUMBER(SEARCH("Blank", AC1520)), "", ISERROR(AC1520), "Bad input on tab 3")</f>
        <v/>
      </c>
    </row>
    <row r="1521" spans="2:33" ht="15" customHeight="1" x14ac:dyDescent="0.75">
      <c r="B1521" s="205" t="str">
        <f>'5 Driver Data'!B1521</f>
        <v>1513</v>
      </c>
      <c r="C1521" s="193">
        <f>'5 Driver Data'!C1521</f>
        <v>0</v>
      </c>
      <c r="D1521" s="192">
        <f>'5 Driver Data'!D1521</f>
        <v>0</v>
      </c>
      <c r="E1521" s="191">
        <f>'5 Driver Data'!E1521</f>
        <v>0</v>
      </c>
      <c r="F1521" s="191">
        <f>'5 Driver Data'!F1521</f>
        <v>0</v>
      </c>
      <c r="G1521" s="191">
        <f>'5 Driver Data'!G1521</f>
        <v>0</v>
      </c>
      <c r="H1521" s="191">
        <f>'5 Driver Data'!H1521</f>
        <v>0</v>
      </c>
      <c r="I1521" s="191">
        <f>'5 Driver Data'!I1521</f>
        <v>0</v>
      </c>
      <c r="J1521" s="191">
        <f>'5 Driver Data'!J1521</f>
        <v>0</v>
      </c>
      <c r="K1521" s="206">
        <f>'5 Driver Data'!K1521</f>
        <v>0</v>
      </c>
      <c r="L1521" s="1"/>
      <c r="M1521" s="216" t="str">
        <f>IF(D1521=0,"Blank",'3 Model Input'!E$44*'3 Model Input'!E$45)</f>
        <v>Blank</v>
      </c>
      <c r="N1521" s="197" t="str">
        <f t="shared" si="260"/>
        <v>Blank</v>
      </c>
      <c r="O1521" s="197" t="str">
        <f>IF(D1521=0,"Blank",'3 Model Input'!E$49*(1-'3 Model Input'!E$51))</f>
        <v>Blank</v>
      </c>
      <c r="P1521" s="197" t="str">
        <f t="shared" si="261"/>
        <v>Blank</v>
      </c>
      <c r="Q1521" s="197" t="str">
        <f>IF(D1521=0,"Blank",IF(D1521="BEV",E1521*(1-'3 Model Input'!E$54), E1521))</f>
        <v>Blank</v>
      </c>
      <c r="R1521" s="198" t="str">
        <f>IF(D1521=0,"Blank",IF(D1521="PHEV",F1521/G1521,F1521*(1-'3 Model Input'!E$54)/G1521))</f>
        <v>Blank</v>
      </c>
      <c r="S1521" s="198" t="str">
        <f>IF(D1521=0,"Blank",IF(D1521="PHEV",MIN(M1521,E1521),MIN(M1521,(E1521*(1-'3 Model Input'!E$54)))))</f>
        <v>Blank</v>
      </c>
      <c r="T1521" s="217" t="str">
        <f t="shared" si="262"/>
        <v>Blank</v>
      </c>
      <c r="U1521" s="89"/>
      <c r="V1521" s="216" t="str">
        <f>IF(D1521=0,"Blank",P1521*'3 Model Input'!E$50)</f>
        <v>Blank</v>
      </c>
      <c r="W1521" s="197" t="str">
        <f t="shared" si="263"/>
        <v>Blank</v>
      </c>
      <c r="X1521" s="197" t="str">
        <f t="shared" si="264"/>
        <v>Blank</v>
      </c>
      <c r="Y1521" s="197" t="str">
        <f t="shared" si="265"/>
        <v>Blank</v>
      </c>
      <c r="Z1521" s="197" t="str">
        <f t="shared" si="266"/>
        <v>Blank</v>
      </c>
      <c r="AA1521" s="223" t="str" cm="1">
        <f t="array" ref="AA1521">_xlfn.IFS(ISTEXT('3 Model Input'!F$70),"Missing",ISTEXT('3 Model Input'!I$70),"Missing",ISNUMBER('3 Model Input'!K$70),'3 Model Input'!K$70*P1521)</f>
        <v>Missing</v>
      </c>
      <c r="AB1521" s="89"/>
      <c r="AC1521" s="227" t="str" cm="1">
        <f t="array" ref="AC1521">IF(D1521=0,"Blank",_xlfn.IFS('3 Model Input'!E$61=1,(V1521*G1521)/T1521,'3 Model Input'!E$61=2,(W1521*G1521)/T1521,'3 Model Input'!E$61=3,(X1521*G1521)/T1521,'3 Model Input'!E$61=4,(Y1521*G1521)/T1521,'3 Model Input'!E$61=5,(Z1521*G1521)/T1521, ISTEXT('3 Model Input'!E$61),"Missing",'3 Model Input'!E$61=6,(AA1521*G1521)/T1521))</f>
        <v>Blank</v>
      </c>
      <c r="AD1521" s="202" t="str">
        <f t="shared" si="267"/>
        <v>Blank</v>
      </c>
      <c r="AE1521" s="202" t="str">
        <f t="shared" si="268"/>
        <v>Blank</v>
      </c>
      <c r="AF1521" s="217" t="str">
        <f t="shared" si="269"/>
        <v>Blank</v>
      </c>
      <c r="AG1521" s="9" t="str" cm="1">
        <f t="array" ref="AG1521">_xlfn.IFS(ISNUMBER(AC1521), "", ISNUMBER(SEARCH("Blank", AC1521)), "", ISERROR(AC1521), "Bad input on tab 3")</f>
        <v/>
      </c>
    </row>
    <row r="1522" spans="2:33" ht="15" customHeight="1" x14ac:dyDescent="0.75">
      <c r="B1522" s="205" t="str">
        <f>'5 Driver Data'!B1522</f>
        <v>1514</v>
      </c>
      <c r="C1522" s="193">
        <f>'5 Driver Data'!C1522</f>
        <v>0</v>
      </c>
      <c r="D1522" s="192">
        <f>'5 Driver Data'!D1522</f>
        <v>0</v>
      </c>
      <c r="E1522" s="191">
        <f>'5 Driver Data'!E1522</f>
        <v>0</v>
      </c>
      <c r="F1522" s="191">
        <f>'5 Driver Data'!F1522</f>
        <v>0</v>
      </c>
      <c r="G1522" s="191">
        <f>'5 Driver Data'!G1522</f>
        <v>0</v>
      </c>
      <c r="H1522" s="191">
        <f>'5 Driver Data'!H1522</f>
        <v>0</v>
      </c>
      <c r="I1522" s="191">
        <f>'5 Driver Data'!I1522</f>
        <v>0</v>
      </c>
      <c r="J1522" s="191">
        <f>'5 Driver Data'!J1522</f>
        <v>0</v>
      </c>
      <c r="K1522" s="206">
        <f>'5 Driver Data'!K1522</f>
        <v>0</v>
      </c>
      <c r="L1522" s="1"/>
      <c r="M1522" s="216" t="str">
        <f>IF(D1522=0,"Blank",'3 Model Input'!E$44*'3 Model Input'!E$45)</f>
        <v>Blank</v>
      </c>
      <c r="N1522" s="197" t="str">
        <f t="shared" si="260"/>
        <v>Blank</v>
      </c>
      <c r="O1522" s="197" t="str">
        <f>IF(D1522=0,"Blank",'3 Model Input'!E$49*(1-'3 Model Input'!E$51))</f>
        <v>Blank</v>
      </c>
      <c r="P1522" s="197" t="str">
        <f t="shared" si="261"/>
        <v>Blank</v>
      </c>
      <c r="Q1522" s="197" t="str">
        <f>IF(D1522=0,"Blank",IF(D1522="BEV",E1522*(1-'3 Model Input'!E$54), E1522))</f>
        <v>Blank</v>
      </c>
      <c r="R1522" s="198" t="str">
        <f>IF(D1522=0,"Blank",IF(D1522="PHEV",F1522/G1522,F1522*(1-'3 Model Input'!E$54)/G1522))</f>
        <v>Blank</v>
      </c>
      <c r="S1522" s="198" t="str">
        <f>IF(D1522=0,"Blank",IF(D1522="PHEV",MIN(M1522,E1522),MIN(M1522,(E1522*(1-'3 Model Input'!E$54)))))</f>
        <v>Blank</v>
      </c>
      <c r="T1522" s="217" t="str">
        <f t="shared" si="262"/>
        <v>Blank</v>
      </c>
      <c r="U1522" s="89"/>
      <c r="V1522" s="216" t="str">
        <f>IF(D1522=0,"Blank",P1522*'3 Model Input'!E$50)</f>
        <v>Blank</v>
      </c>
      <c r="W1522" s="197" t="str">
        <f t="shared" si="263"/>
        <v>Blank</v>
      </c>
      <c r="X1522" s="197" t="str">
        <f t="shared" si="264"/>
        <v>Blank</v>
      </c>
      <c r="Y1522" s="197" t="str">
        <f t="shared" si="265"/>
        <v>Blank</v>
      </c>
      <c r="Z1522" s="197" t="str">
        <f t="shared" si="266"/>
        <v>Blank</v>
      </c>
      <c r="AA1522" s="223" t="str" cm="1">
        <f t="array" ref="AA1522">_xlfn.IFS(ISTEXT('3 Model Input'!F$70),"Missing",ISTEXT('3 Model Input'!I$70),"Missing",ISNUMBER('3 Model Input'!K$70),'3 Model Input'!K$70*P1522)</f>
        <v>Missing</v>
      </c>
      <c r="AB1522" s="89"/>
      <c r="AC1522" s="227" t="str" cm="1">
        <f t="array" ref="AC1522">IF(D1522=0,"Blank",_xlfn.IFS('3 Model Input'!E$61=1,(V1522*G1522)/T1522,'3 Model Input'!E$61=2,(W1522*G1522)/T1522,'3 Model Input'!E$61=3,(X1522*G1522)/T1522,'3 Model Input'!E$61=4,(Y1522*G1522)/T1522,'3 Model Input'!E$61=5,(Z1522*G1522)/T1522, ISTEXT('3 Model Input'!E$61),"Missing",'3 Model Input'!E$61=6,(AA1522*G1522)/T1522))</f>
        <v>Blank</v>
      </c>
      <c r="AD1522" s="202" t="str">
        <f t="shared" si="267"/>
        <v>Blank</v>
      </c>
      <c r="AE1522" s="202" t="str">
        <f t="shared" si="268"/>
        <v>Blank</v>
      </c>
      <c r="AF1522" s="217" t="str">
        <f t="shared" si="269"/>
        <v>Blank</v>
      </c>
      <c r="AG1522" s="9" t="str" cm="1">
        <f t="array" ref="AG1522">_xlfn.IFS(ISNUMBER(AC1522), "", ISNUMBER(SEARCH("Blank", AC1522)), "", ISERROR(AC1522), "Bad input on tab 3")</f>
        <v/>
      </c>
    </row>
    <row r="1523" spans="2:33" ht="15" customHeight="1" x14ac:dyDescent="0.75">
      <c r="B1523" s="205" t="str">
        <f>'5 Driver Data'!B1523</f>
        <v>1515</v>
      </c>
      <c r="C1523" s="193">
        <f>'5 Driver Data'!C1523</f>
        <v>0</v>
      </c>
      <c r="D1523" s="192">
        <f>'5 Driver Data'!D1523</f>
        <v>0</v>
      </c>
      <c r="E1523" s="191">
        <f>'5 Driver Data'!E1523</f>
        <v>0</v>
      </c>
      <c r="F1523" s="191">
        <f>'5 Driver Data'!F1523</f>
        <v>0</v>
      </c>
      <c r="G1523" s="191">
        <f>'5 Driver Data'!G1523</f>
        <v>0</v>
      </c>
      <c r="H1523" s="191">
        <f>'5 Driver Data'!H1523</f>
        <v>0</v>
      </c>
      <c r="I1523" s="191">
        <f>'5 Driver Data'!I1523</f>
        <v>0</v>
      </c>
      <c r="J1523" s="191">
        <f>'5 Driver Data'!J1523</f>
        <v>0</v>
      </c>
      <c r="K1523" s="206">
        <f>'5 Driver Data'!K1523</f>
        <v>0</v>
      </c>
      <c r="L1523" s="1"/>
      <c r="M1523" s="216" t="str">
        <f>IF(D1523=0,"Blank",'3 Model Input'!E$44*'3 Model Input'!E$45)</f>
        <v>Blank</v>
      </c>
      <c r="N1523" s="197" t="str">
        <f t="shared" si="260"/>
        <v>Blank</v>
      </c>
      <c r="O1523" s="197" t="str">
        <f>IF(D1523=0,"Blank",'3 Model Input'!E$49*(1-'3 Model Input'!E$51))</f>
        <v>Blank</v>
      </c>
      <c r="P1523" s="197" t="str">
        <f t="shared" si="261"/>
        <v>Blank</v>
      </c>
      <c r="Q1523" s="197" t="str">
        <f>IF(D1523=0,"Blank",IF(D1523="BEV",E1523*(1-'3 Model Input'!E$54), E1523))</f>
        <v>Blank</v>
      </c>
      <c r="R1523" s="198" t="str">
        <f>IF(D1523=0,"Blank",IF(D1523="PHEV",F1523/G1523,F1523*(1-'3 Model Input'!E$54)/G1523))</f>
        <v>Blank</v>
      </c>
      <c r="S1523" s="198" t="str">
        <f>IF(D1523=0,"Blank",IF(D1523="PHEV",MIN(M1523,E1523),MIN(M1523,(E1523*(1-'3 Model Input'!E$54)))))</f>
        <v>Blank</v>
      </c>
      <c r="T1523" s="217" t="str">
        <f t="shared" si="262"/>
        <v>Blank</v>
      </c>
      <c r="U1523" s="89"/>
      <c r="V1523" s="216" t="str">
        <f>IF(D1523=0,"Blank",P1523*'3 Model Input'!E$50)</f>
        <v>Blank</v>
      </c>
      <c r="W1523" s="197" t="str">
        <f t="shared" si="263"/>
        <v>Blank</v>
      </c>
      <c r="X1523" s="197" t="str">
        <f t="shared" si="264"/>
        <v>Blank</v>
      </c>
      <c r="Y1523" s="197" t="str">
        <f t="shared" si="265"/>
        <v>Blank</v>
      </c>
      <c r="Z1523" s="197" t="str">
        <f t="shared" si="266"/>
        <v>Blank</v>
      </c>
      <c r="AA1523" s="223" t="str" cm="1">
        <f t="array" ref="AA1523">_xlfn.IFS(ISTEXT('3 Model Input'!F$70),"Missing",ISTEXT('3 Model Input'!I$70),"Missing",ISNUMBER('3 Model Input'!K$70),'3 Model Input'!K$70*P1523)</f>
        <v>Missing</v>
      </c>
      <c r="AB1523" s="89"/>
      <c r="AC1523" s="227" t="str" cm="1">
        <f t="array" ref="AC1523">IF(D1523=0,"Blank",_xlfn.IFS('3 Model Input'!E$61=1,(V1523*G1523)/T1523,'3 Model Input'!E$61=2,(W1523*G1523)/T1523,'3 Model Input'!E$61=3,(X1523*G1523)/T1523,'3 Model Input'!E$61=4,(Y1523*G1523)/T1523,'3 Model Input'!E$61=5,(Z1523*G1523)/T1523, ISTEXT('3 Model Input'!E$61),"Missing",'3 Model Input'!E$61=6,(AA1523*G1523)/T1523))</f>
        <v>Blank</v>
      </c>
      <c r="AD1523" s="202" t="str">
        <f t="shared" si="267"/>
        <v>Blank</v>
      </c>
      <c r="AE1523" s="202" t="str">
        <f t="shared" si="268"/>
        <v>Blank</v>
      </c>
      <c r="AF1523" s="217" t="str">
        <f t="shared" si="269"/>
        <v>Blank</v>
      </c>
      <c r="AG1523" s="9" t="str" cm="1">
        <f t="array" ref="AG1523">_xlfn.IFS(ISNUMBER(AC1523), "", ISNUMBER(SEARCH("Blank", AC1523)), "", ISERROR(AC1523), "Bad input on tab 3")</f>
        <v/>
      </c>
    </row>
    <row r="1524" spans="2:33" ht="15" customHeight="1" x14ac:dyDescent="0.75">
      <c r="B1524" s="205" t="str">
        <f>'5 Driver Data'!B1524</f>
        <v>1516</v>
      </c>
      <c r="C1524" s="193">
        <f>'5 Driver Data'!C1524</f>
        <v>0</v>
      </c>
      <c r="D1524" s="192">
        <f>'5 Driver Data'!D1524</f>
        <v>0</v>
      </c>
      <c r="E1524" s="191">
        <f>'5 Driver Data'!E1524</f>
        <v>0</v>
      </c>
      <c r="F1524" s="191">
        <f>'5 Driver Data'!F1524</f>
        <v>0</v>
      </c>
      <c r="G1524" s="191">
        <f>'5 Driver Data'!G1524</f>
        <v>0</v>
      </c>
      <c r="H1524" s="191">
        <f>'5 Driver Data'!H1524</f>
        <v>0</v>
      </c>
      <c r="I1524" s="191">
        <f>'5 Driver Data'!I1524</f>
        <v>0</v>
      </c>
      <c r="J1524" s="191">
        <f>'5 Driver Data'!J1524</f>
        <v>0</v>
      </c>
      <c r="K1524" s="206">
        <f>'5 Driver Data'!K1524</f>
        <v>0</v>
      </c>
      <c r="L1524" s="1"/>
      <c r="M1524" s="216" t="str">
        <f>IF(D1524=0,"Blank",'3 Model Input'!E$44*'3 Model Input'!E$45)</f>
        <v>Blank</v>
      </c>
      <c r="N1524" s="197" t="str">
        <f t="shared" si="260"/>
        <v>Blank</v>
      </c>
      <c r="O1524" s="197" t="str">
        <f>IF(D1524=0,"Blank",'3 Model Input'!E$49*(1-'3 Model Input'!E$51))</f>
        <v>Blank</v>
      </c>
      <c r="P1524" s="197" t="str">
        <f t="shared" si="261"/>
        <v>Blank</v>
      </c>
      <c r="Q1524" s="197" t="str">
        <f>IF(D1524=0,"Blank",IF(D1524="BEV",E1524*(1-'3 Model Input'!E$54), E1524))</f>
        <v>Blank</v>
      </c>
      <c r="R1524" s="198" t="str">
        <f>IF(D1524=0,"Blank",IF(D1524="PHEV",F1524/G1524,F1524*(1-'3 Model Input'!E$54)/G1524))</f>
        <v>Blank</v>
      </c>
      <c r="S1524" s="198" t="str">
        <f>IF(D1524=0,"Blank",IF(D1524="PHEV",MIN(M1524,E1524),MIN(M1524,(E1524*(1-'3 Model Input'!E$54)))))</f>
        <v>Blank</v>
      </c>
      <c r="T1524" s="217" t="str">
        <f t="shared" si="262"/>
        <v>Blank</v>
      </c>
      <c r="U1524" s="89"/>
      <c r="V1524" s="216" t="str">
        <f>IF(D1524=0,"Blank",P1524*'3 Model Input'!E$50)</f>
        <v>Blank</v>
      </c>
      <c r="W1524" s="197" t="str">
        <f t="shared" si="263"/>
        <v>Blank</v>
      </c>
      <c r="X1524" s="197" t="str">
        <f t="shared" si="264"/>
        <v>Blank</v>
      </c>
      <c r="Y1524" s="197" t="str">
        <f t="shared" si="265"/>
        <v>Blank</v>
      </c>
      <c r="Z1524" s="197" t="str">
        <f t="shared" si="266"/>
        <v>Blank</v>
      </c>
      <c r="AA1524" s="223" t="str" cm="1">
        <f t="array" ref="AA1524">_xlfn.IFS(ISTEXT('3 Model Input'!F$70),"Missing",ISTEXT('3 Model Input'!I$70),"Missing",ISNUMBER('3 Model Input'!K$70),'3 Model Input'!K$70*P1524)</f>
        <v>Missing</v>
      </c>
      <c r="AB1524" s="89"/>
      <c r="AC1524" s="227" t="str" cm="1">
        <f t="array" ref="AC1524">IF(D1524=0,"Blank",_xlfn.IFS('3 Model Input'!E$61=1,(V1524*G1524)/T1524,'3 Model Input'!E$61=2,(W1524*G1524)/T1524,'3 Model Input'!E$61=3,(X1524*G1524)/T1524,'3 Model Input'!E$61=4,(Y1524*G1524)/T1524,'3 Model Input'!E$61=5,(Z1524*G1524)/T1524, ISTEXT('3 Model Input'!E$61),"Missing",'3 Model Input'!E$61=6,(AA1524*G1524)/T1524))</f>
        <v>Blank</v>
      </c>
      <c r="AD1524" s="202" t="str">
        <f t="shared" si="267"/>
        <v>Blank</v>
      </c>
      <c r="AE1524" s="202" t="str">
        <f t="shared" si="268"/>
        <v>Blank</v>
      </c>
      <c r="AF1524" s="217" t="str">
        <f t="shared" si="269"/>
        <v>Blank</v>
      </c>
      <c r="AG1524" s="9" t="str" cm="1">
        <f t="array" ref="AG1524">_xlfn.IFS(ISNUMBER(AC1524), "", ISNUMBER(SEARCH("Blank", AC1524)), "", ISERROR(AC1524), "Bad input on tab 3")</f>
        <v/>
      </c>
    </row>
    <row r="1525" spans="2:33" ht="15" customHeight="1" x14ac:dyDescent="0.75">
      <c r="B1525" s="205" t="str">
        <f>'5 Driver Data'!B1525</f>
        <v>1517</v>
      </c>
      <c r="C1525" s="193">
        <f>'5 Driver Data'!C1525</f>
        <v>0</v>
      </c>
      <c r="D1525" s="192">
        <f>'5 Driver Data'!D1525</f>
        <v>0</v>
      </c>
      <c r="E1525" s="191">
        <f>'5 Driver Data'!E1525</f>
        <v>0</v>
      </c>
      <c r="F1525" s="191">
        <f>'5 Driver Data'!F1525</f>
        <v>0</v>
      </c>
      <c r="G1525" s="191">
        <f>'5 Driver Data'!G1525</f>
        <v>0</v>
      </c>
      <c r="H1525" s="191">
        <f>'5 Driver Data'!H1525</f>
        <v>0</v>
      </c>
      <c r="I1525" s="191">
        <f>'5 Driver Data'!I1525</f>
        <v>0</v>
      </c>
      <c r="J1525" s="191">
        <f>'5 Driver Data'!J1525</f>
        <v>0</v>
      </c>
      <c r="K1525" s="206">
        <f>'5 Driver Data'!K1525</f>
        <v>0</v>
      </c>
      <c r="L1525" s="1"/>
      <c r="M1525" s="216" t="str">
        <f>IF(D1525=0,"Blank",'3 Model Input'!E$44*'3 Model Input'!E$45)</f>
        <v>Blank</v>
      </c>
      <c r="N1525" s="197" t="str">
        <f t="shared" si="260"/>
        <v>Blank</v>
      </c>
      <c r="O1525" s="197" t="str">
        <f>IF(D1525=0,"Blank",'3 Model Input'!E$49*(1-'3 Model Input'!E$51))</f>
        <v>Blank</v>
      </c>
      <c r="P1525" s="197" t="str">
        <f t="shared" si="261"/>
        <v>Blank</v>
      </c>
      <c r="Q1525" s="197" t="str">
        <f>IF(D1525=0,"Blank",IF(D1525="BEV",E1525*(1-'3 Model Input'!E$54), E1525))</f>
        <v>Blank</v>
      </c>
      <c r="R1525" s="198" t="str">
        <f>IF(D1525=0,"Blank",IF(D1525="PHEV",F1525/G1525,F1525*(1-'3 Model Input'!E$54)/G1525))</f>
        <v>Blank</v>
      </c>
      <c r="S1525" s="198" t="str">
        <f>IF(D1525=0,"Blank",IF(D1525="PHEV",MIN(M1525,E1525),MIN(M1525,(E1525*(1-'3 Model Input'!E$54)))))</f>
        <v>Blank</v>
      </c>
      <c r="T1525" s="217" t="str">
        <f t="shared" si="262"/>
        <v>Blank</v>
      </c>
      <c r="U1525" s="89"/>
      <c r="V1525" s="216" t="str">
        <f>IF(D1525=0,"Blank",P1525*'3 Model Input'!E$50)</f>
        <v>Blank</v>
      </c>
      <c r="W1525" s="197" t="str">
        <f t="shared" si="263"/>
        <v>Blank</v>
      </c>
      <c r="X1525" s="197" t="str">
        <f t="shared" si="264"/>
        <v>Blank</v>
      </c>
      <c r="Y1525" s="197" t="str">
        <f t="shared" si="265"/>
        <v>Blank</v>
      </c>
      <c r="Z1525" s="197" t="str">
        <f t="shared" si="266"/>
        <v>Blank</v>
      </c>
      <c r="AA1525" s="223" t="str" cm="1">
        <f t="array" ref="AA1525">_xlfn.IFS(ISTEXT('3 Model Input'!F$70),"Missing",ISTEXT('3 Model Input'!I$70),"Missing",ISNUMBER('3 Model Input'!K$70),'3 Model Input'!K$70*P1525)</f>
        <v>Missing</v>
      </c>
      <c r="AB1525" s="89"/>
      <c r="AC1525" s="227" t="str" cm="1">
        <f t="array" ref="AC1525">IF(D1525=0,"Blank",_xlfn.IFS('3 Model Input'!E$61=1,(V1525*G1525)/T1525,'3 Model Input'!E$61=2,(W1525*G1525)/T1525,'3 Model Input'!E$61=3,(X1525*G1525)/T1525,'3 Model Input'!E$61=4,(Y1525*G1525)/T1525,'3 Model Input'!E$61=5,(Z1525*G1525)/T1525, ISTEXT('3 Model Input'!E$61),"Missing",'3 Model Input'!E$61=6,(AA1525*G1525)/T1525))</f>
        <v>Blank</v>
      </c>
      <c r="AD1525" s="202" t="str">
        <f t="shared" si="267"/>
        <v>Blank</v>
      </c>
      <c r="AE1525" s="202" t="str">
        <f t="shared" si="268"/>
        <v>Blank</v>
      </c>
      <c r="AF1525" s="217" t="str">
        <f t="shared" si="269"/>
        <v>Blank</v>
      </c>
      <c r="AG1525" s="9" t="str" cm="1">
        <f t="array" ref="AG1525">_xlfn.IFS(ISNUMBER(AC1525), "", ISNUMBER(SEARCH("Blank", AC1525)), "", ISERROR(AC1525), "Bad input on tab 3")</f>
        <v/>
      </c>
    </row>
    <row r="1526" spans="2:33" ht="15" customHeight="1" x14ac:dyDescent="0.75">
      <c r="B1526" s="205" t="str">
        <f>'5 Driver Data'!B1526</f>
        <v>1518</v>
      </c>
      <c r="C1526" s="193">
        <f>'5 Driver Data'!C1526</f>
        <v>0</v>
      </c>
      <c r="D1526" s="192">
        <f>'5 Driver Data'!D1526</f>
        <v>0</v>
      </c>
      <c r="E1526" s="191">
        <f>'5 Driver Data'!E1526</f>
        <v>0</v>
      </c>
      <c r="F1526" s="191">
        <f>'5 Driver Data'!F1526</f>
        <v>0</v>
      </c>
      <c r="G1526" s="191">
        <f>'5 Driver Data'!G1526</f>
        <v>0</v>
      </c>
      <c r="H1526" s="191">
        <f>'5 Driver Data'!H1526</f>
        <v>0</v>
      </c>
      <c r="I1526" s="191">
        <f>'5 Driver Data'!I1526</f>
        <v>0</v>
      </c>
      <c r="J1526" s="191">
        <f>'5 Driver Data'!J1526</f>
        <v>0</v>
      </c>
      <c r="K1526" s="206">
        <f>'5 Driver Data'!K1526</f>
        <v>0</v>
      </c>
      <c r="L1526" s="1"/>
      <c r="M1526" s="216" t="str">
        <f>IF(D1526=0,"Blank",'3 Model Input'!E$44*'3 Model Input'!E$45)</f>
        <v>Blank</v>
      </c>
      <c r="N1526" s="197" t="str">
        <f t="shared" si="260"/>
        <v>Blank</v>
      </c>
      <c r="O1526" s="197" t="str">
        <f>IF(D1526=0,"Blank",'3 Model Input'!E$49*(1-'3 Model Input'!E$51))</f>
        <v>Blank</v>
      </c>
      <c r="P1526" s="197" t="str">
        <f t="shared" si="261"/>
        <v>Blank</v>
      </c>
      <c r="Q1526" s="197" t="str">
        <f>IF(D1526=0,"Blank",IF(D1526="BEV",E1526*(1-'3 Model Input'!E$54), E1526))</f>
        <v>Blank</v>
      </c>
      <c r="R1526" s="198" t="str">
        <f>IF(D1526=0,"Blank",IF(D1526="PHEV",F1526/G1526,F1526*(1-'3 Model Input'!E$54)/G1526))</f>
        <v>Blank</v>
      </c>
      <c r="S1526" s="198" t="str">
        <f>IF(D1526=0,"Blank",IF(D1526="PHEV",MIN(M1526,E1526),MIN(M1526,(E1526*(1-'3 Model Input'!E$54)))))</f>
        <v>Blank</v>
      </c>
      <c r="T1526" s="217" t="str">
        <f t="shared" si="262"/>
        <v>Blank</v>
      </c>
      <c r="U1526" s="89"/>
      <c r="V1526" s="216" t="str">
        <f>IF(D1526=0,"Blank",P1526*'3 Model Input'!E$50)</f>
        <v>Blank</v>
      </c>
      <c r="W1526" s="197" t="str">
        <f t="shared" si="263"/>
        <v>Blank</v>
      </c>
      <c r="X1526" s="197" t="str">
        <f t="shared" si="264"/>
        <v>Blank</v>
      </c>
      <c r="Y1526" s="197" t="str">
        <f t="shared" si="265"/>
        <v>Blank</v>
      </c>
      <c r="Z1526" s="197" t="str">
        <f t="shared" si="266"/>
        <v>Blank</v>
      </c>
      <c r="AA1526" s="223" t="str" cm="1">
        <f t="array" ref="AA1526">_xlfn.IFS(ISTEXT('3 Model Input'!F$70),"Missing",ISTEXT('3 Model Input'!I$70),"Missing",ISNUMBER('3 Model Input'!K$70),'3 Model Input'!K$70*P1526)</f>
        <v>Missing</v>
      </c>
      <c r="AB1526" s="89"/>
      <c r="AC1526" s="227" t="str" cm="1">
        <f t="array" ref="AC1526">IF(D1526=0,"Blank",_xlfn.IFS('3 Model Input'!E$61=1,(V1526*G1526)/T1526,'3 Model Input'!E$61=2,(W1526*G1526)/T1526,'3 Model Input'!E$61=3,(X1526*G1526)/T1526,'3 Model Input'!E$61=4,(Y1526*G1526)/T1526,'3 Model Input'!E$61=5,(Z1526*G1526)/T1526, ISTEXT('3 Model Input'!E$61),"Missing",'3 Model Input'!E$61=6,(AA1526*G1526)/T1526))</f>
        <v>Blank</v>
      </c>
      <c r="AD1526" s="202" t="str">
        <f t="shared" si="267"/>
        <v>Blank</v>
      </c>
      <c r="AE1526" s="202" t="str">
        <f t="shared" si="268"/>
        <v>Blank</v>
      </c>
      <c r="AF1526" s="217" t="str">
        <f t="shared" si="269"/>
        <v>Blank</v>
      </c>
      <c r="AG1526" s="9" t="str" cm="1">
        <f t="array" ref="AG1526">_xlfn.IFS(ISNUMBER(AC1526), "", ISNUMBER(SEARCH("Blank", AC1526)), "", ISERROR(AC1526), "Bad input on tab 3")</f>
        <v/>
      </c>
    </row>
    <row r="1527" spans="2:33" ht="15" customHeight="1" x14ac:dyDescent="0.75">
      <c r="B1527" s="205" t="str">
        <f>'5 Driver Data'!B1527</f>
        <v>1519</v>
      </c>
      <c r="C1527" s="193">
        <f>'5 Driver Data'!C1527</f>
        <v>0</v>
      </c>
      <c r="D1527" s="192">
        <f>'5 Driver Data'!D1527</f>
        <v>0</v>
      </c>
      <c r="E1527" s="191">
        <f>'5 Driver Data'!E1527</f>
        <v>0</v>
      </c>
      <c r="F1527" s="191">
        <f>'5 Driver Data'!F1527</f>
        <v>0</v>
      </c>
      <c r="G1527" s="191">
        <f>'5 Driver Data'!G1527</f>
        <v>0</v>
      </c>
      <c r="H1527" s="191">
        <f>'5 Driver Data'!H1527</f>
        <v>0</v>
      </c>
      <c r="I1527" s="191">
        <f>'5 Driver Data'!I1527</f>
        <v>0</v>
      </c>
      <c r="J1527" s="191">
        <f>'5 Driver Data'!J1527</f>
        <v>0</v>
      </c>
      <c r="K1527" s="206">
        <f>'5 Driver Data'!K1527</f>
        <v>0</v>
      </c>
      <c r="L1527" s="1"/>
      <c r="M1527" s="216" t="str">
        <f>IF(D1527=0,"Blank",'3 Model Input'!E$44*'3 Model Input'!E$45)</f>
        <v>Blank</v>
      </c>
      <c r="N1527" s="197" t="str">
        <f t="shared" si="260"/>
        <v>Blank</v>
      </c>
      <c r="O1527" s="197" t="str">
        <f>IF(D1527=0,"Blank",'3 Model Input'!E$49*(1-'3 Model Input'!E$51))</f>
        <v>Blank</v>
      </c>
      <c r="P1527" s="197" t="str">
        <f t="shared" si="261"/>
        <v>Blank</v>
      </c>
      <c r="Q1527" s="197" t="str">
        <f>IF(D1527=0,"Blank",IF(D1527="BEV",E1527*(1-'3 Model Input'!E$54), E1527))</f>
        <v>Blank</v>
      </c>
      <c r="R1527" s="198" t="str">
        <f>IF(D1527=0,"Blank",IF(D1527="PHEV",F1527/G1527,F1527*(1-'3 Model Input'!E$54)/G1527))</f>
        <v>Blank</v>
      </c>
      <c r="S1527" s="198" t="str">
        <f>IF(D1527=0,"Blank",IF(D1527="PHEV",MIN(M1527,E1527),MIN(M1527,(E1527*(1-'3 Model Input'!E$54)))))</f>
        <v>Blank</v>
      </c>
      <c r="T1527" s="217" t="str">
        <f t="shared" si="262"/>
        <v>Blank</v>
      </c>
      <c r="U1527" s="89"/>
      <c r="V1527" s="216" t="str">
        <f>IF(D1527=0,"Blank",P1527*'3 Model Input'!E$50)</f>
        <v>Blank</v>
      </c>
      <c r="W1527" s="197" t="str">
        <f t="shared" si="263"/>
        <v>Blank</v>
      </c>
      <c r="X1527" s="197" t="str">
        <f t="shared" si="264"/>
        <v>Blank</v>
      </c>
      <c r="Y1527" s="197" t="str">
        <f t="shared" si="265"/>
        <v>Blank</v>
      </c>
      <c r="Z1527" s="197" t="str">
        <f t="shared" si="266"/>
        <v>Blank</v>
      </c>
      <c r="AA1527" s="223" t="str" cm="1">
        <f t="array" ref="AA1527">_xlfn.IFS(ISTEXT('3 Model Input'!F$70),"Missing",ISTEXT('3 Model Input'!I$70),"Missing",ISNUMBER('3 Model Input'!K$70),'3 Model Input'!K$70*P1527)</f>
        <v>Missing</v>
      </c>
      <c r="AB1527" s="89"/>
      <c r="AC1527" s="227" t="str" cm="1">
        <f t="array" ref="AC1527">IF(D1527=0,"Blank",_xlfn.IFS('3 Model Input'!E$61=1,(V1527*G1527)/T1527,'3 Model Input'!E$61=2,(W1527*G1527)/T1527,'3 Model Input'!E$61=3,(X1527*G1527)/T1527,'3 Model Input'!E$61=4,(Y1527*G1527)/T1527,'3 Model Input'!E$61=5,(Z1527*G1527)/T1527, ISTEXT('3 Model Input'!E$61),"Missing",'3 Model Input'!E$61=6,(AA1527*G1527)/T1527))</f>
        <v>Blank</v>
      </c>
      <c r="AD1527" s="202" t="str">
        <f t="shared" si="267"/>
        <v>Blank</v>
      </c>
      <c r="AE1527" s="202" t="str">
        <f t="shared" si="268"/>
        <v>Blank</v>
      </c>
      <c r="AF1527" s="217" t="str">
        <f t="shared" si="269"/>
        <v>Blank</v>
      </c>
      <c r="AG1527" s="9" t="str" cm="1">
        <f t="array" ref="AG1527">_xlfn.IFS(ISNUMBER(AC1527), "", ISNUMBER(SEARCH("Blank", AC1527)), "", ISERROR(AC1527), "Bad input on tab 3")</f>
        <v/>
      </c>
    </row>
    <row r="1528" spans="2:33" ht="15" customHeight="1" x14ac:dyDescent="0.75">
      <c r="B1528" s="205" t="str">
        <f>'5 Driver Data'!B1528</f>
        <v>1520</v>
      </c>
      <c r="C1528" s="193">
        <f>'5 Driver Data'!C1528</f>
        <v>0</v>
      </c>
      <c r="D1528" s="192">
        <f>'5 Driver Data'!D1528</f>
        <v>0</v>
      </c>
      <c r="E1528" s="191">
        <f>'5 Driver Data'!E1528</f>
        <v>0</v>
      </c>
      <c r="F1528" s="191">
        <f>'5 Driver Data'!F1528</f>
        <v>0</v>
      </c>
      <c r="G1528" s="191">
        <f>'5 Driver Data'!G1528</f>
        <v>0</v>
      </c>
      <c r="H1528" s="191">
        <f>'5 Driver Data'!H1528</f>
        <v>0</v>
      </c>
      <c r="I1528" s="191">
        <f>'5 Driver Data'!I1528</f>
        <v>0</v>
      </c>
      <c r="J1528" s="191">
        <f>'5 Driver Data'!J1528</f>
        <v>0</v>
      </c>
      <c r="K1528" s="206">
        <f>'5 Driver Data'!K1528</f>
        <v>0</v>
      </c>
      <c r="L1528" s="1"/>
      <c r="M1528" s="216" t="str">
        <f>IF(D1528=0,"Blank",'3 Model Input'!E$44*'3 Model Input'!E$45)</f>
        <v>Blank</v>
      </c>
      <c r="N1528" s="197" t="str">
        <f t="shared" si="260"/>
        <v>Blank</v>
      </c>
      <c r="O1528" s="197" t="str">
        <f>IF(D1528=0,"Blank",'3 Model Input'!E$49*(1-'3 Model Input'!E$51))</f>
        <v>Blank</v>
      </c>
      <c r="P1528" s="197" t="str">
        <f t="shared" si="261"/>
        <v>Blank</v>
      </c>
      <c r="Q1528" s="197" t="str">
        <f>IF(D1528=0,"Blank",IF(D1528="BEV",E1528*(1-'3 Model Input'!E$54), E1528))</f>
        <v>Blank</v>
      </c>
      <c r="R1528" s="198" t="str">
        <f>IF(D1528=0,"Blank",IF(D1528="PHEV",F1528/G1528,F1528*(1-'3 Model Input'!E$54)/G1528))</f>
        <v>Blank</v>
      </c>
      <c r="S1528" s="198" t="str">
        <f>IF(D1528=0,"Blank",IF(D1528="PHEV",MIN(M1528,E1528),MIN(M1528,(E1528*(1-'3 Model Input'!E$54)))))</f>
        <v>Blank</v>
      </c>
      <c r="T1528" s="217" t="str">
        <f t="shared" si="262"/>
        <v>Blank</v>
      </c>
      <c r="U1528" s="89"/>
      <c r="V1528" s="216" t="str">
        <f>IF(D1528=0,"Blank",P1528*'3 Model Input'!E$50)</f>
        <v>Blank</v>
      </c>
      <c r="W1528" s="197" t="str">
        <f t="shared" si="263"/>
        <v>Blank</v>
      </c>
      <c r="X1528" s="197" t="str">
        <f t="shared" si="264"/>
        <v>Blank</v>
      </c>
      <c r="Y1528" s="197" t="str">
        <f t="shared" si="265"/>
        <v>Blank</v>
      </c>
      <c r="Z1528" s="197" t="str">
        <f t="shared" si="266"/>
        <v>Blank</v>
      </c>
      <c r="AA1528" s="223" t="str" cm="1">
        <f t="array" ref="AA1528">_xlfn.IFS(ISTEXT('3 Model Input'!F$70),"Missing",ISTEXT('3 Model Input'!I$70),"Missing",ISNUMBER('3 Model Input'!K$70),'3 Model Input'!K$70*P1528)</f>
        <v>Missing</v>
      </c>
      <c r="AB1528" s="89"/>
      <c r="AC1528" s="227" t="str" cm="1">
        <f t="array" ref="AC1528">IF(D1528=0,"Blank",_xlfn.IFS('3 Model Input'!E$61=1,(V1528*G1528)/T1528,'3 Model Input'!E$61=2,(W1528*G1528)/T1528,'3 Model Input'!E$61=3,(X1528*G1528)/T1528,'3 Model Input'!E$61=4,(Y1528*G1528)/T1528,'3 Model Input'!E$61=5,(Z1528*G1528)/T1528, ISTEXT('3 Model Input'!E$61),"Missing",'3 Model Input'!E$61=6,(AA1528*G1528)/T1528))</f>
        <v>Blank</v>
      </c>
      <c r="AD1528" s="202" t="str">
        <f t="shared" si="267"/>
        <v>Blank</v>
      </c>
      <c r="AE1528" s="202" t="str">
        <f t="shared" si="268"/>
        <v>Blank</v>
      </c>
      <c r="AF1528" s="217" t="str">
        <f t="shared" si="269"/>
        <v>Blank</v>
      </c>
      <c r="AG1528" s="9" t="str" cm="1">
        <f t="array" ref="AG1528">_xlfn.IFS(ISNUMBER(AC1528), "", ISNUMBER(SEARCH("Blank", AC1528)), "", ISERROR(AC1528), "Bad input on tab 3")</f>
        <v/>
      </c>
    </row>
    <row r="1529" spans="2:33" ht="15" customHeight="1" x14ac:dyDescent="0.75">
      <c r="B1529" s="205" t="str">
        <f>'5 Driver Data'!B1529</f>
        <v>1521</v>
      </c>
      <c r="C1529" s="193">
        <f>'5 Driver Data'!C1529</f>
        <v>0</v>
      </c>
      <c r="D1529" s="192">
        <f>'5 Driver Data'!D1529</f>
        <v>0</v>
      </c>
      <c r="E1529" s="191">
        <f>'5 Driver Data'!E1529</f>
        <v>0</v>
      </c>
      <c r="F1529" s="191">
        <f>'5 Driver Data'!F1529</f>
        <v>0</v>
      </c>
      <c r="G1529" s="191">
        <f>'5 Driver Data'!G1529</f>
        <v>0</v>
      </c>
      <c r="H1529" s="191">
        <f>'5 Driver Data'!H1529</f>
        <v>0</v>
      </c>
      <c r="I1529" s="191">
        <f>'5 Driver Data'!I1529</f>
        <v>0</v>
      </c>
      <c r="J1529" s="191">
        <f>'5 Driver Data'!J1529</f>
        <v>0</v>
      </c>
      <c r="K1529" s="206">
        <f>'5 Driver Data'!K1529</f>
        <v>0</v>
      </c>
      <c r="L1529" s="1"/>
      <c r="M1529" s="216" t="str">
        <f>IF(D1529=0,"Blank",'3 Model Input'!E$44*'3 Model Input'!E$45)</f>
        <v>Blank</v>
      </c>
      <c r="N1529" s="197" t="str">
        <f t="shared" si="260"/>
        <v>Blank</v>
      </c>
      <c r="O1529" s="197" t="str">
        <f>IF(D1529=0,"Blank",'3 Model Input'!E$49*(1-'3 Model Input'!E$51))</f>
        <v>Blank</v>
      </c>
      <c r="P1529" s="197" t="str">
        <f t="shared" si="261"/>
        <v>Blank</v>
      </c>
      <c r="Q1529" s="197" t="str">
        <f>IF(D1529=0,"Blank",IF(D1529="BEV",E1529*(1-'3 Model Input'!E$54), E1529))</f>
        <v>Blank</v>
      </c>
      <c r="R1529" s="198" t="str">
        <f>IF(D1529=0,"Blank",IF(D1529="PHEV",F1529/G1529,F1529*(1-'3 Model Input'!E$54)/G1529))</f>
        <v>Blank</v>
      </c>
      <c r="S1529" s="198" t="str">
        <f>IF(D1529=0,"Blank",IF(D1529="PHEV",MIN(M1529,E1529),MIN(M1529,(E1529*(1-'3 Model Input'!E$54)))))</f>
        <v>Blank</v>
      </c>
      <c r="T1529" s="217" t="str">
        <f t="shared" si="262"/>
        <v>Blank</v>
      </c>
      <c r="U1529" s="89"/>
      <c r="V1529" s="216" t="str">
        <f>IF(D1529=0,"Blank",P1529*'3 Model Input'!E$50)</f>
        <v>Blank</v>
      </c>
      <c r="W1529" s="197" t="str">
        <f t="shared" si="263"/>
        <v>Blank</v>
      </c>
      <c r="X1529" s="197" t="str">
        <f t="shared" si="264"/>
        <v>Blank</v>
      </c>
      <c r="Y1529" s="197" t="str">
        <f t="shared" si="265"/>
        <v>Blank</v>
      </c>
      <c r="Z1529" s="197" t="str">
        <f t="shared" si="266"/>
        <v>Blank</v>
      </c>
      <c r="AA1529" s="223" t="str" cm="1">
        <f t="array" ref="AA1529">_xlfn.IFS(ISTEXT('3 Model Input'!F$70),"Missing",ISTEXT('3 Model Input'!I$70),"Missing",ISNUMBER('3 Model Input'!K$70),'3 Model Input'!K$70*P1529)</f>
        <v>Missing</v>
      </c>
      <c r="AB1529" s="89"/>
      <c r="AC1529" s="227" t="str" cm="1">
        <f t="array" ref="AC1529">IF(D1529=0,"Blank",_xlfn.IFS('3 Model Input'!E$61=1,(V1529*G1529)/T1529,'3 Model Input'!E$61=2,(W1529*G1529)/T1529,'3 Model Input'!E$61=3,(X1529*G1529)/T1529,'3 Model Input'!E$61=4,(Y1529*G1529)/T1529,'3 Model Input'!E$61=5,(Z1529*G1529)/T1529, ISTEXT('3 Model Input'!E$61),"Missing",'3 Model Input'!E$61=6,(AA1529*G1529)/T1529))</f>
        <v>Blank</v>
      </c>
      <c r="AD1529" s="202" t="str">
        <f t="shared" si="267"/>
        <v>Blank</v>
      </c>
      <c r="AE1529" s="202" t="str">
        <f t="shared" si="268"/>
        <v>Blank</v>
      </c>
      <c r="AF1529" s="217" t="str">
        <f t="shared" si="269"/>
        <v>Blank</v>
      </c>
      <c r="AG1529" s="9" t="str" cm="1">
        <f t="array" ref="AG1529">_xlfn.IFS(ISNUMBER(AC1529), "", ISNUMBER(SEARCH("Blank", AC1529)), "", ISERROR(AC1529), "Bad input on tab 3")</f>
        <v/>
      </c>
    </row>
    <row r="1530" spans="2:33" ht="15" customHeight="1" x14ac:dyDescent="0.75">
      <c r="B1530" s="205" t="str">
        <f>'5 Driver Data'!B1530</f>
        <v>1522</v>
      </c>
      <c r="C1530" s="193">
        <f>'5 Driver Data'!C1530</f>
        <v>0</v>
      </c>
      <c r="D1530" s="192">
        <f>'5 Driver Data'!D1530</f>
        <v>0</v>
      </c>
      <c r="E1530" s="191">
        <f>'5 Driver Data'!E1530</f>
        <v>0</v>
      </c>
      <c r="F1530" s="191">
        <f>'5 Driver Data'!F1530</f>
        <v>0</v>
      </c>
      <c r="G1530" s="191">
        <f>'5 Driver Data'!G1530</f>
        <v>0</v>
      </c>
      <c r="H1530" s="191">
        <f>'5 Driver Data'!H1530</f>
        <v>0</v>
      </c>
      <c r="I1530" s="191">
        <f>'5 Driver Data'!I1530</f>
        <v>0</v>
      </c>
      <c r="J1530" s="191">
        <f>'5 Driver Data'!J1530</f>
        <v>0</v>
      </c>
      <c r="K1530" s="206">
        <f>'5 Driver Data'!K1530</f>
        <v>0</v>
      </c>
      <c r="L1530" s="1"/>
      <c r="M1530" s="216" t="str">
        <f>IF(D1530=0,"Blank",'3 Model Input'!E$44*'3 Model Input'!E$45)</f>
        <v>Blank</v>
      </c>
      <c r="N1530" s="197" t="str">
        <f t="shared" si="260"/>
        <v>Blank</v>
      </c>
      <c r="O1530" s="197" t="str">
        <f>IF(D1530=0,"Blank",'3 Model Input'!E$49*(1-'3 Model Input'!E$51))</f>
        <v>Blank</v>
      </c>
      <c r="P1530" s="197" t="str">
        <f t="shared" si="261"/>
        <v>Blank</v>
      </c>
      <c r="Q1530" s="197" t="str">
        <f>IF(D1530=0,"Blank",IF(D1530="BEV",E1530*(1-'3 Model Input'!E$54), E1530))</f>
        <v>Blank</v>
      </c>
      <c r="R1530" s="198" t="str">
        <f>IF(D1530=0,"Blank",IF(D1530="PHEV",F1530/G1530,F1530*(1-'3 Model Input'!E$54)/G1530))</f>
        <v>Blank</v>
      </c>
      <c r="S1530" s="198" t="str">
        <f>IF(D1530=0,"Blank",IF(D1530="PHEV",MIN(M1530,E1530),MIN(M1530,(E1530*(1-'3 Model Input'!E$54)))))</f>
        <v>Blank</v>
      </c>
      <c r="T1530" s="217" t="str">
        <f t="shared" si="262"/>
        <v>Blank</v>
      </c>
      <c r="U1530" s="89"/>
      <c r="V1530" s="216" t="str">
        <f>IF(D1530=0,"Blank",P1530*'3 Model Input'!E$50)</f>
        <v>Blank</v>
      </c>
      <c r="W1530" s="197" t="str">
        <f t="shared" si="263"/>
        <v>Blank</v>
      </c>
      <c r="X1530" s="197" t="str">
        <f t="shared" si="264"/>
        <v>Blank</v>
      </c>
      <c r="Y1530" s="197" t="str">
        <f t="shared" si="265"/>
        <v>Blank</v>
      </c>
      <c r="Z1530" s="197" t="str">
        <f t="shared" si="266"/>
        <v>Blank</v>
      </c>
      <c r="AA1530" s="223" t="str" cm="1">
        <f t="array" ref="AA1530">_xlfn.IFS(ISTEXT('3 Model Input'!F$70),"Missing",ISTEXT('3 Model Input'!I$70),"Missing",ISNUMBER('3 Model Input'!K$70),'3 Model Input'!K$70*P1530)</f>
        <v>Missing</v>
      </c>
      <c r="AB1530" s="89"/>
      <c r="AC1530" s="227" t="str" cm="1">
        <f t="array" ref="AC1530">IF(D1530=0,"Blank",_xlfn.IFS('3 Model Input'!E$61=1,(V1530*G1530)/T1530,'3 Model Input'!E$61=2,(W1530*G1530)/T1530,'3 Model Input'!E$61=3,(X1530*G1530)/T1530,'3 Model Input'!E$61=4,(Y1530*G1530)/T1530,'3 Model Input'!E$61=5,(Z1530*G1530)/T1530, ISTEXT('3 Model Input'!E$61),"Missing",'3 Model Input'!E$61=6,(AA1530*G1530)/T1530))</f>
        <v>Blank</v>
      </c>
      <c r="AD1530" s="202" t="str">
        <f t="shared" si="267"/>
        <v>Blank</v>
      </c>
      <c r="AE1530" s="202" t="str">
        <f t="shared" si="268"/>
        <v>Blank</v>
      </c>
      <c r="AF1530" s="217" t="str">
        <f t="shared" si="269"/>
        <v>Blank</v>
      </c>
      <c r="AG1530" s="9" t="str" cm="1">
        <f t="array" ref="AG1530">_xlfn.IFS(ISNUMBER(AC1530), "", ISNUMBER(SEARCH("Blank", AC1530)), "", ISERROR(AC1530), "Bad input on tab 3")</f>
        <v/>
      </c>
    </row>
    <row r="1531" spans="2:33" ht="15" customHeight="1" x14ac:dyDescent="0.75">
      <c r="B1531" s="205" t="str">
        <f>'5 Driver Data'!B1531</f>
        <v>1523</v>
      </c>
      <c r="C1531" s="193">
        <f>'5 Driver Data'!C1531</f>
        <v>0</v>
      </c>
      <c r="D1531" s="192">
        <f>'5 Driver Data'!D1531</f>
        <v>0</v>
      </c>
      <c r="E1531" s="191">
        <f>'5 Driver Data'!E1531</f>
        <v>0</v>
      </c>
      <c r="F1531" s="191">
        <f>'5 Driver Data'!F1531</f>
        <v>0</v>
      </c>
      <c r="G1531" s="191">
        <f>'5 Driver Data'!G1531</f>
        <v>0</v>
      </c>
      <c r="H1531" s="191">
        <f>'5 Driver Data'!H1531</f>
        <v>0</v>
      </c>
      <c r="I1531" s="191">
        <f>'5 Driver Data'!I1531</f>
        <v>0</v>
      </c>
      <c r="J1531" s="191">
        <f>'5 Driver Data'!J1531</f>
        <v>0</v>
      </c>
      <c r="K1531" s="206">
        <f>'5 Driver Data'!K1531</f>
        <v>0</v>
      </c>
      <c r="L1531" s="1"/>
      <c r="M1531" s="216" t="str">
        <f>IF(D1531=0,"Blank",'3 Model Input'!E$44*'3 Model Input'!E$45)</f>
        <v>Blank</v>
      </c>
      <c r="N1531" s="197" t="str">
        <f t="shared" si="260"/>
        <v>Blank</v>
      </c>
      <c r="O1531" s="197" t="str">
        <f>IF(D1531=0,"Blank",'3 Model Input'!E$49*(1-'3 Model Input'!E$51))</f>
        <v>Blank</v>
      </c>
      <c r="P1531" s="197" t="str">
        <f t="shared" si="261"/>
        <v>Blank</v>
      </c>
      <c r="Q1531" s="197" t="str">
        <f>IF(D1531=0,"Blank",IF(D1531="BEV",E1531*(1-'3 Model Input'!E$54), E1531))</f>
        <v>Blank</v>
      </c>
      <c r="R1531" s="198" t="str">
        <f>IF(D1531=0,"Blank",IF(D1531="PHEV",F1531/G1531,F1531*(1-'3 Model Input'!E$54)/G1531))</f>
        <v>Blank</v>
      </c>
      <c r="S1531" s="198" t="str">
        <f>IF(D1531=0,"Blank",IF(D1531="PHEV",MIN(M1531,E1531),MIN(M1531,(E1531*(1-'3 Model Input'!E$54)))))</f>
        <v>Blank</v>
      </c>
      <c r="T1531" s="217" t="str">
        <f t="shared" si="262"/>
        <v>Blank</v>
      </c>
      <c r="U1531" s="89"/>
      <c r="V1531" s="216" t="str">
        <f>IF(D1531=0,"Blank",P1531*'3 Model Input'!E$50)</f>
        <v>Blank</v>
      </c>
      <c r="W1531" s="197" t="str">
        <f t="shared" si="263"/>
        <v>Blank</v>
      </c>
      <c r="X1531" s="197" t="str">
        <f t="shared" si="264"/>
        <v>Blank</v>
      </c>
      <c r="Y1531" s="197" t="str">
        <f t="shared" si="265"/>
        <v>Blank</v>
      </c>
      <c r="Z1531" s="197" t="str">
        <f t="shared" si="266"/>
        <v>Blank</v>
      </c>
      <c r="AA1531" s="223" t="str" cm="1">
        <f t="array" ref="AA1531">_xlfn.IFS(ISTEXT('3 Model Input'!F$70),"Missing",ISTEXT('3 Model Input'!I$70),"Missing",ISNUMBER('3 Model Input'!K$70),'3 Model Input'!K$70*P1531)</f>
        <v>Missing</v>
      </c>
      <c r="AB1531" s="89"/>
      <c r="AC1531" s="227" t="str" cm="1">
        <f t="array" ref="AC1531">IF(D1531=0,"Blank",_xlfn.IFS('3 Model Input'!E$61=1,(V1531*G1531)/T1531,'3 Model Input'!E$61=2,(W1531*G1531)/T1531,'3 Model Input'!E$61=3,(X1531*G1531)/T1531,'3 Model Input'!E$61=4,(Y1531*G1531)/T1531,'3 Model Input'!E$61=5,(Z1531*G1531)/T1531, ISTEXT('3 Model Input'!E$61),"Missing",'3 Model Input'!E$61=6,(AA1531*G1531)/T1531))</f>
        <v>Blank</v>
      </c>
      <c r="AD1531" s="202" t="str">
        <f t="shared" si="267"/>
        <v>Blank</v>
      </c>
      <c r="AE1531" s="202" t="str">
        <f t="shared" si="268"/>
        <v>Blank</v>
      </c>
      <c r="AF1531" s="217" t="str">
        <f t="shared" si="269"/>
        <v>Blank</v>
      </c>
      <c r="AG1531" s="9" t="str" cm="1">
        <f t="array" ref="AG1531">_xlfn.IFS(ISNUMBER(AC1531), "", ISNUMBER(SEARCH("Blank", AC1531)), "", ISERROR(AC1531), "Bad input on tab 3")</f>
        <v/>
      </c>
    </row>
    <row r="1532" spans="2:33" ht="15" customHeight="1" x14ac:dyDescent="0.75">
      <c r="B1532" s="205" t="str">
        <f>'5 Driver Data'!B1532</f>
        <v>1524</v>
      </c>
      <c r="C1532" s="193">
        <f>'5 Driver Data'!C1532</f>
        <v>0</v>
      </c>
      <c r="D1532" s="192">
        <f>'5 Driver Data'!D1532</f>
        <v>0</v>
      </c>
      <c r="E1532" s="191">
        <f>'5 Driver Data'!E1532</f>
        <v>0</v>
      </c>
      <c r="F1532" s="191">
        <f>'5 Driver Data'!F1532</f>
        <v>0</v>
      </c>
      <c r="G1532" s="191">
        <f>'5 Driver Data'!G1532</f>
        <v>0</v>
      </c>
      <c r="H1532" s="191">
        <f>'5 Driver Data'!H1532</f>
        <v>0</v>
      </c>
      <c r="I1532" s="191">
        <f>'5 Driver Data'!I1532</f>
        <v>0</v>
      </c>
      <c r="J1532" s="191">
        <f>'5 Driver Data'!J1532</f>
        <v>0</v>
      </c>
      <c r="K1532" s="206">
        <f>'5 Driver Data'!K1532</f>
        <v>0</v>
      </c>
      <c r="L1532" s="1"/>
      <c r="M1532" s="216" t="str">
        <f>IF(D1532=0,"Blank",'3 Model Input'!E$44*'3 Model Input'!E$45)</f>
        <v>Blank</v>
      </c>
      <c r="N1532" s="197" t="str">
        <f t="shared" si="260"/>
        <v>Blank</v>
      </c>
      <c r="O1532" s="197" t="str">
        <f>IF(D1532=0,"Blank",'3 Model Input'!E$49*(1-'3 Model Input'!E$51))</f>
        <v>Blank</v>
      </c>
      <c r="P1532" s="197" t="str">
        <f t="shared" si="261"/>
        <v>Blank</v>
      </c>
      <c r="Q1532" s="197" t="str">
        <f>IF(D1532=0,"Blank",IF(D1532="BEV",E1532*(1-'3 Model Input'!E$54), E1532))</f>
        <v>Blank</v>
      </c>
      <c r="R1532" s="198" t="str">
        <f>IF(D1532=0,"Blank",IF(D1532="PHEV",F1532/G1532,F1532*(1-'3 Model Input'!E$54)/G1532))</f>
        <v>Blank</v>
      </c>
      <c r="S1532" s="198" t="str">
        <f>IF(D1532=0,"Blank",IF(D1532="PHEV",MIN(M1532,E1532),MIN(M1532,(E1532*(1-'3 Model Input'!E$54)))))</f>
        <v>Blank</v>
      </c>
      <c r="T1532" s="217" t="str">
        <f t="shared" si="262"/>
        <v>Blank</v>
      </c>
      <c r="U1532" s="89"/>
      <c r="V1532" s="216" t="str">
        <f>IF(D1532=0,"Blank",P1532*'3 Model Input'!E$50)</f>
        <v>Blank</v>
      </c>
      <c r="W1532" s="197" t="str">
        <f t="shared" si="263"/>
        <v>Blank</v>
      </c>
      <c r="X1532" s="197" t="str">
        <f t="shared" si="264"/>
        <v>Blank</v>
      </c>
      <c r="Y1532" s="197" t="str">
        <f t="shared" si="265"/>
        <v>Blank</v>
      </c>
      <c r="Z1532" s="197" t="str">
        <f t="shared" si="266"/>
        <v>Blank</v>
      </c>
      <c r="AA1532" s="223" t="str" cm="1">
        <f t="array" ref="AA1532">_xlfn.IFS(ISTEXT('3 Model Input'!F$70),"Missing",ISTEXT('3 Model Input'!I$70),"Missing",ISNUMBER('3 Model Input'!K$70),'3 Model Input'!K$70*P1532)</f>
        <v>Missing</v>
      </c>
      <c r="AB1532" s="89"/>
      <c r="AC1532" s="227" t="str" cm="1">
        <f t="array" ref="AC1532">IF(D1532=0,"Blank",_xlfn.IFS('3 Model Input'!E$61=1,(V1532*G1532)/T1532,'3 Model Input'!E$61=2,(W1532*G1532)/T1532,'3 Model Input'!E$61=3,(X1532*G1532)/T1532,'3 Model Input'!E$61=4,(Y1532*G1532)/T1532,'3 Model Input'!E$61=5,(Z1532*G1532)/T1532, ISTEXT('3 Model Input'!E$61),"Missing",'3 Model Input'!E$61=6,(AA1532*G1532)/T1532))</f>
        <v>Blank</v>
      </c>
      <c r="AD1532" s="202" t="str">
        <f t="shared" si="267"/>
        <v>Blank</v>
      </c>
      <c r="AE1532" s="202" t="str">
        <f t="shared" si="268"/>
        <v>Blank</v>
      </c>
      <c r="AF1532" s="217" t="str">
        <f t="shared" si="269"/>
        <v>Blank</v>
      </c>
      <c r="AG1532" s="9" t="str" cm="1">
        <f t="array" ref="AG1532">_xlfn.IFS(ISNUMBER(AC1532), "", ISNUMBER(SEARCH("Blank", AC1532)), "", ISERROR(AC1532), "Bad input on tab 3")</f>
        <v/>
      </c>
    </row>
    <row r="1533" spans="2:33" ht="15" customHeight="1" x14ac:dyDescent="0.75">
      <c r="B1533" s="205" t="str">
        <f>'5 Driver Data'!B1533</f>
        <v>1525</v>
      </c>
      <c r="C1533" s="193">
        <f>'5 Driver Data'!C1533</f>
        <v>0</v>
      </c>
      <c r="D1533" s="192">
        <f>'5 Driver Data'!D1533</f>
        <v>0</v>
      </c>
      <c r="E1533" s="191">
        <f>'5 Driver Data'!E1533</f>
        <v>0</v>
      </c>
      <c r="F1533" s="191">
        <f>'5 Driver Data'!F1533</f>
        <v>0</v>
      </c>
      <c r="G1533" s="191">
        <f>'5 Driver Data'!G1533</f>
        <v>0</v>
      </c>
      <c r="H1533" s="191">
        <f>'5 Driver Data'!H1533</f>
        <v>0</v>
      </c>
      <c r="I1533" s="191">
        <f>'5 Driver Data'!I1533</f>
        <v>0</v>
      </c>
      <c r="J1533" s="191">
        <f>'5 Driver Data'!J1533</f>
        <v>0</v>
      </c>
      <c r="K1533" s="206">
        <f>'5 Driver Data'!K1533</f>
        <v>0</v>
      </c>
      <c r="L1533" s="1"/>
      <c r="M1533" s="216" t="str">
        <f>IF(D1533=0,"Blank",'3 Model Input'!E$44*'3 Model Input'!E$45)</f>
        <v>Blank</v>
      </c>
      <c r="N1533" s="197" t="str">
        <f t="shared" si="260"/>
        <v>Blank</v>
      </c>
      <c r="O1533" s="197" t="str">
        <f>IF(D1533=0,"Blank",'3 Model Input'!E$49*(1-'3 Model Input'!E$51))</f>
        <v>Blank</v>
      </c>
      <c r="P1533" s="197" t="str">
        <f t="shared" si="261"/>
        <v>Blank</v>
      </c>
      <c r="Q1533" s="197" t="str">
        <f>IF(D1533=0,"Blank",IF(D1533="BEV",E1533*(1-'3 Model Input'!E$54), E1533))</f>
        <v>Blank</v>
      </c>
      <c r="R1533" s="198" t="str">
        <f>IF(D1533=0,"Blank",IF(D1533="PHEV",F1533/G1533,F1533*(1-'3 Model Input'!E$54)/G1533))</f>
        <v>Blank</v>
      </c>
      <c r="S1533" s="198" t="str">
        <f>IF(D1533=0,"Blank",IF(D1533="PHEV",MIN(M1533,E1533),MIN(M1533,(E1533*(1-'3 Model Input'!E$54)))))</f>
        <v>Blank</v>
      </c>
      <c r="T1533" s="217" t="str">
        <f t="shared" si="262"/>
        <v>Blank</v>
      </c>
      <c r="U1533" s="89"/>
      <c r="V1533" s="216" t="str">
        <f>IF(D1533=0,"Blank",P1533*'3 Model Input'!E$50)</f>
        <v>Blank</v>
      </c>
      <c r="W1533" s="197" t="str">
        <f t="shared" si="263"/>
        <v>Blank</v>
      </c>
      <c r="X1533" s="197" t="str">
        <f t="shared" si="264"/>
        <v>Blank</v>
      </c>
      <c r="Y1533" s="197" t="str">
        <f t="shared" si="265"/>
        <v>Blank</v>
      </c>
      <c r="Z1533" s="197" t="str">
        <f t="shared" si="266"/>
        <v>Blank</v>
      </c>
      <c r="AA1533" s="223" t="str" cm="1">
        <f t="array" ref="AA1533">_xlfn.IFS(ISTEXT('3 Model Input'!F$70),"Missing",ISTEXT('3 Model Input'!I$70),"Missing",ISNUMBER('3 Model Input'!K$70),'3 Model Input'!K$70*P1533)</f>
        <v>Missing</v>
      </c>
      <c r="AB1533" s="89"/>
      <c r="AC1533" s="227" t="str" cm="1">
        <f t="array" ref="AC1533">IF(D1533=0,"Blank",_xlfn.IFS('3 Model Input'!E$61=1,(V1533*G1533)/T1533,'3 Model Input'!E$61=2,(W1533*G1533)/T1533,'3 Model Input'!E$61=3,(X1533*G1533)/T1533,'3 Model Input'!E$61=4,(Y1533*G1533)/T1533,'3 Model Input'!E$61=5,(Z1533*G1533)/T1533, ISTEXT('3 Model Input'!E$61),"Missing",'3 Model Input'!E$61=6,(AA1533*G1533)/T1533))</f>
        <v>Blank</v>
      </c>
      <c r="AD1533" s="202" t="str">
        <f t="shared" si="267"/>
        <v>Blank</v>
      </c>
      <c r="AE1533" s="202" t="str">
        <f t="shared" si="268"/>
        <v>Blank</v>
      </c>
      <c r="AF1533" s="217" t="str">
        <f t="shared" si="269"/>
        <v>Blank</v>
      </c>
      <c r="AG1533" s="9" t="str" cm="1">
        <f t="array" ref="AG1533">_xlfn.IFS(ISNUMBER(AC1533), "", ISNUMBER(SEARCH("Blank", AC1533)), "", ISERROR(AC1533), "Bad input on tab 3")</f>
        <v/>
      </c>
    </row>
    <row r="1534" spans="2:33" ht="15" customHeight="1" x14ac:dyDescent="0.75">
      <c r="B1534" s="205" t="str">
        <f>'5 Driver Data'!B1534</f>
        <v>1526</v>
      </c>
      <c r="C1534" s="193">
        <f>'5 Driver Data'!C1534</f>
        <v>0</v>
      </c>
      <c r="D1534" s="192">
        <f>'5 Driver Data'!D1534</f>
        <v>0</v>
      </c>
      <c r="E1534" s="191">
        <f>'5 Driver Data'!E1534</f>
        <v>0</v>
      </c>
      <c r="F1534" s="191">
        <f>'5 Driver Data'!F1534</f>
        <v>0</v>
      </c>
      <c r="G1534" s="191">
        <f>'5 Driver Data'!G1534</f>
        <v>0</v>
      </c>
      <c r="H1534" s="191">
        <f>'5 Driver Data'!H1534</f>
        <v>0</v>
      </c>
      <c r="I1534" s="191">
        <f>'5 Driver Data'!I1534</f>
        <v>0</v>
      </c>
      <c r="J1534" s="191">
        <f>'5 Driver Data'!J1534</f>
        <v>0</v>
      </c>
      <c r="K1534" s="206">
        <f>'5 Driver Data'!K1534</f>
        <v>0</v>
      </c>
      <c r="L1534" s="1"/>
      <c r="M1534" s="216" t="str">
        <f>IF(D1534=0,"Blank",'3 Model Input'!E$44*'3 Model Input'!E$45)</f>
        <v>Blank</v>
      </c>
      <c r="N1534" s="197" t="str">
        <f t="shared" si="260"/>
        <v>Blank</v>
      </c>
      <c r="O1534" s="197" t="str">
        <f>IF(D1534=0,"Blank",'3 Model Input'!E$49*(1-'3 Model Input'!E$51))</f>
        <v>Blank</v>
      </c>
      <c r="P1534" s="197" t="str">
        <f t="shared" si="261"/>
        <v>Blank</v>
      </c>
      <c r="Q1534" s="197" t="str">
        <f>IF(D1534=0,"Blank",IF(D1534="BEV",E1534*(1-'3 Model Input'!E$54), E1534))</f>
        <v>Blank</v>
      </c>
      <c r="R1534" s="198" t="str">
        <f>IF(D1534=0,"Blank",IF(D1534="PHEV",F1534/G1534,F1534*(1-'3 Model Input'!E$54)/G1534))</f>
        <v>Blank</v>
      </c>
      <c r="S1534" s="198" t="str">
        <f>IF(D1534=0,"Blank",IF(D1534="PHEV",MIN(M1534,E1534),MIN(M1534,(E1534*(1-'3 Model Input'!E$54)))))</f>
        <v>Blank</v>
      </c>
      <c r="T1534" s="217" t="str">
        <f t="shared" si="262"/>
        <v>Blank</v>
      </c>
      <c r="U1534" s="89"/>
      <c r="V1534" s="216" t="str">
        <f>IF(D1534=0,"Blank",P1534*'3 Model Input'!E$50)</f>
        <v>Blank</v>
      </c>
      <c r="W1534" s="197" t="str">
        <f t="shared" si="263"/>
        <v>Blank</v>
      </c>
      <c r="X1534" s="197" t="str">
        <f t="shared" si="264"/>
        <v>Blank</v>
      </c>
      <c r="Y1534" s="197" t="str">
        <f t="shared" si="265"/>
        <v>Blank</v>
      </c>
      <c r="Z1534" s="197" t="str">
        <f t="shared" si="266"/>
        <v>Blank</v>
      </c>
      <c r="AA1534" s="223" t="str" cm="1">
        <f t="array" ref="AA1534">_xlfn.IFS(ISTEXT('3 Model Input'!F$70),"Missing",ISTEXT('3 Model Input'!I$70),"Missing",ISNUMBER('3 Model Input'!K$70),'3 Model Input'!K$70*P1534)</f>
        <v>Missing</v>
      </c>
      <c r="AB1534" s="89"/>
      <c r="AC1534" s="227" t="str" cm="1">
        <f t="array" ref="AC1534">IF(D1534=0,"Blank",_xlfn.IFS('3 Model Input'!E$61=1,(V1534*G1534)/T1534,'3 Model Input'!E$61=2,(W1534*G1534)/T1534,'3 Model Input'!E$61=3,(X1534*G1534)/T1534,'3 Model Input'!E$61=4,(Y1534*G1534)/T1534,'3 Model Input'!E$61=5,(Z1534*G1534)/T1534, ISTEXT('3 Model Input'!E$61),"Missing",'3 Model Input'!E$61=6,(AA1534*G1534)/T1534))</f>
        <v>Blank</v>
      </c>
      <c r="AD1534" s="202" t="str">
        <f t="shared" si="267"/>
        <v>Blank</v>
      </c>
      <c r="AE1534" s="202" t="str">
        <f t="shared" si="268"/>
        <v>Blank</v>
      </c>
      <c r="AF1534" s="217" t="str">
        <f t="shared" si="269"/>
        <v>Blank</v>
      </c>
      <c r="AG1534" s="9" t="str" cm="1">
        <f t="array" ref="AG1534">_xlfn.IFS(ISNUMBER(AC1534), "", ISNUMBER(SEARCH("Blank", AC1534)), "", ISERROR(AC1534), "Bad input on tab 3")</f>
        <v/>
      </c>
    </row>
    <row r="1535" spans="2:33" ht="15" customHeight="1" x14ac:dyDescent="0.75">
      <c r="B1535" s="205" t="str">
        <f>'5 Driver Data'!B1535</f>
        <v>1527</v>
      </c>
      <c r="C1535" s="193">
        <f>'5 Driver Data'!C1535</f>
        <v>0</v>
      </c>
      <c r="D1535" s="192">
        <f>'5 Driver Data'!D1535</f>
        <v>0</v>
      </c>
      <c r="E1535" s="191">
        <f>'5 Driver Data'!E1535</f>
        <v>0</v>
      </c>
      <c r="F1535" s="191">
        <f>'5 Driver Data'!F1535</f>
        <v>0</v>
      </c>
      <c r="G1535" s="191">
        <f>'5 Driver Data'!G1535</f>
        <v>0</v>
      </c>
      <c r="H1535" s="191">
        <f>'5 Driver Data'!H1535</f>
        <v>0</v>
      </c>
      <c r="I1535" s="191">
        <f>'5 Driver Data'!I1535</f>
        <v>0</v>
      </c>
      <c r="J1535" s="191">
        <f>'5 Driver Data'!J1535</f>
        <v>0</v>
      </c>
      <c r="K1535" s="206">
        <f>'5 Driver Data'!K1535</f>
        <v>0</v>
      </c>
      <c r="L1535" s="1"/>
      <c r="M1535" s="216" t="str">
        <f>IF(D1535=0,"Blank",'3 Model Input'!E$44*'3 Model Input'!E$45)</f>
        <v>Blank</v>
      </c>
      <c r="N1535" s="197" t="str">
        <f t="shared" si="260"/>
        <v>Blank</v>
      </c>
      <c r="O1535" s="197" t="str">
        <f>IF(D1535=0,"Blank",'3 Model Input'!E$49*(1-'3 Model Input'!E$51))</f>
        <v>Blank</v>
      </c>
      <c r="P1535" s="197" t="str">
        <f t="shared" si="261"/>
        <v>Blank</v>
      </c>
      <c r="Q1535" s="197" t="str">
        <f>IF(D1535=0,"Blank",IF(D1535="BEV",E1535*(1-'3 Model Input'!E$54), E1535))</f>
        <v>Blank</v>
      </c>
      <c r="R1535" s="198" t="str">
        <f>IF(D1535=0,"Blank",IF(D1535="PHEV",F1535/G1535,F1535*(1-'3 Model Input'!E$54)/G1535))</f>
        <v>Blank</v>
      </c>
      <c r="S1535" s="198" t="str">
        <f>IF(D1535=0,"Blank",IF(D1535="PHEV",MIN(M1535,E1535),MIN(M1535,(E1535*(1-'3 Model Input'!E$54)))))</f>
        <v>Blank</v>
      </c>
      <c r="T1535" s="217" t="str">
        <f t="shared" si="262"/>
        <v>Blank</v>
      </c>
      <c r="U1535" s="89"/>
      <c r="V1535" s="216" t="str">
        <f>IF(D1535=0,"Blank",P1535*'3 Model Input'!E$50)</f>
        <v>Blank</v>
      </c>
      <c r="W1535" s="197" t="str">
        <f t="shared" si="263"/>
        <v>Blank</v>
      </c>
      <c r="X1535" s="197" t="str">
        <f t="shared" si="264"/>
        <v>Blank</v>
      </c>
      <c r="Y1535" s="197" t="str">
        <f t="shared" si="265"/>
        <v>Blank</v>
      </c>
      <c r="Z1535" s="197" t="str">
        <f t="shared" si="266"/>
        <v>Blank</v>
      </c>
      <c r="AA1535" s="223" t="str" cm="1">
        <f t="array" ref="AA1535">_xlfn.IFS(ISTEXT('3 Model Input'!F$70),"Missing",ISTEXT('3 Model Input'!I$70),"Missing",ISNUMBER('3 Model Input'!K$70),'3 Model Input'!K$70*P1535)</f>
        <v>Missing</v>
      </c>
      <c r="AB1535" s="89"/>
      <c r="AC1535" s="227" t="str" cm="1">
        <f t="array" ref="AC1535">IF(D1535=0,"Blank",_xlfn.IFS('3 Model Input'!E$61=1,(V1535*G1535)/T1535,'3 Model Input'!E$61=2,(W1535*G1535)/T1535,'3 Model Input'!E$61=3,(X1535*G1535)/T1535,'3 Model Input'!E$61=4,(Y1535*G1535)/T1535,'3 Model Input'!E$61=5,(Z1535*G1535)/T1535, ISTEXT('3 Model Input'!E$61),"Missing",'3 Model Input'!E$61=6,(AA1535*G1535)/T1535))</f>
        <v>Blank</v>
      </c>
      <c r="AD1535" s="202" t="str">
        <f t="shared" si="267"/>
        <v>Blank</v>
      </c>
      <c r="AE1535" s="202" t="str">
        <f t="shared" si="268"/>
        <v>Blank</v>
      </c>
      <c r="AF1535" s="217" t="str">
        <f t="shared" si="269"/>
        <v>Blank</v>
      </c>
      <c r="AG1535" s="9" t="str" cm="1">
        <f t="array" ref="AG1535">_xlfn.IFS(ISNUMBER(AC1535), "", ISNUMBER(SEARCH("Blank", AC1535)), "", ISERROR(AC1535), "Bad input on tab 3")</f>
        <v/>
      </c>
    </row>
    <row r="1536" spans="2:33" ht="15" customHeight="1" x14ac:dyDescent="0.75">
      <c r="B1536" s="205" t="str">
        <f>'5 Driver Data'!B1536</f>
        <v>1528</v>
      </c>
      <c r="C1536" s="193">
        <f>'5 Driver Data'!C1536</f>
        <v>0</v>
      </c>
      <c r="D1536" s="192">
        <f>'5 Driver Data'!D1536</f>
        <v>0</v>
      </c>
      <c r="E1536" s="191">
        <f>'5 Driver Data'!E1536</f>
        <v>0</v>
      </c>
      <c r="F1536" s="191">
        <f>'5 Driver Data'!F1536</f>
        <v>0</v>
      </c>
      <c r="G1536" s="191">
        <f>'5 Driver Data'!G1536</f>
        <v>0</v>
      </c>
      <c r="H1536" s="191">
        <f>'5 Driver Data'!H1536</f>
        <v>0</v>
      </c>
      <c r="I1536" s="191">
        <f>'5 Driver Data'!I1536</f>
        <v>0</v>
      </c>
      <c r="J1536" s="191">
        <f>'5 Driver Data'!J1536</f>
        <v>0</v>
      </c>
      <c r="K1536" s="206">
        <f>'5 Driver Data'!K1536</f>
        <v>0</v>
      </c>
      <c r="L1536" s="1"/>
      <c r="M1536" s="216" t="str">
        <f>IF(D1536=0,"Blank",'3 Model Input'!E$44*'3 Model Input'!E$45)</f>
        <v>Blank</v>
      </c>
      <c r="N1536" s="197" t="str">
        <f t="shared" si="260"/>
        <v>Blank</v>
      </c>
      <c r="O1536" s="197" t="str">
        <f>IF(D1536=0,"Blank",'3 Model Input'!E$49*(1-'3 Model Input'!E$51))</f>
        <v>Blank</v>
      </c>
      <c r="P1536" s="197" t="str">
        <f t="shared" si="261"/>
        <v>Blank</v>
      </c>
      <c r="Q1536" s="197" t="str">
        <f>IF(D1536=0,"Blank",IF(D1536="BEV",E1536*(1-'3 Model Input'!E$54), E1536))</f>
        <v>Blank</v>
      </c>
      <c r="R1536" s="198" t="str">
        <f>IF(D1536=0,"Blank",IF(D1536="PHEV",F1536/G1536,F1536*(1-'3 Model Input'!E$54)/G1536))</f>
        <v>Blank</v>
      </c>
      <c r="S1536" s="198" t="str">
        <f>IF(D1536=0,"Blank",IF(D1536="PHEV",MIN(M1536,E1536),MIN(M1536,(E1536*(1-'3 Model Input'!E$54)))))</f>
        <v>Blank</v>
      </c>
      <c r="T1536" s="217" t="str">
        <f t="shared" si="262"/>
        <v>Blank</v>
      </c>
      <c r="U1536" s="89"/>
      <c r="V1536" s="216" t="str">
        <f>IF(D1536=0,"Blank",P1536*'3 Model Input'!E$50)</f>
        <v>Blank</v>
      </c>
      <c r="W1536" s="197" t="str">
        <f t="shared" si="263"/>
        <v>Blank</v>
      </c>
      <c r="X1536" s="197" t="str">
        <f t="shared" si="264"/>
        <v>Blank</v>
      </c>
      <c r="Y1536" s="197" t="str">
        <f t="shared" si="265"/>
        <v>Blank</v>
      </c>
      <c r="Z1536" s="197" t="str">
        <f t="shared" si="266"/>
        <v>Blank</v>
      </c>
      <c r="AA1536" s="223" t="str" cm="1">
        <f t="array" ref="AA1536">_xlfn.IFS(ISTEXT('3 Model Input'!F$70),"Missing",ISTEXT('3 Model Input'!I$70),"Missing",ISNUMBER('3 Model Input'!K$70),'3 Model Input'!K$70*P1536)</f>
        <v>Missing</v>
      </c>
      <c r="AB1536" s="89"/>
      <c r="AC1536" s="227" t="str" cm="1">
        <f t="array" ref="AC1536">IF(D1536=0,"Blank",_xlfn.IFS('3 Model Input'!E$61=1,(V1536*G1536)/T1536,'3 Model Input'!E$61=2,(W1536*G1536)/T1536,'3 Model Input'!E$61=3,(X1536*G1536)/T1536,'3 Model Input'!E$61=4,(Y1536*G1536)/T1536,'3 Model Input'!E$61=5,(Z1536*G1536)/T1536, ISTEXT('3 Model Input'!E$61),"Missing",'3 Model Input'!E$61=6,(AA1536*G1536)/T1536))</f>
        <v>Blank</v>
      </c>
      <c r="AD1536" s="202" t="str">
        <f t="shared" si="267"/>
        <v>Blank</v>
      </c>
      <c r="AE1536" s="202" t="str">
        <f t="shared" si="268"/>
        <v>Blank</v>
      </c>
      <c r="AF1536" s="217" t="str">
        <f t="shared" si="269"/>
        <v>Blank</v>
      </c>
      <c r="AG1536" s="9" t="str" cm="1">
        <f t="array" ref="AG1536">_xlfn.IFS(ISNUMBER(AC1536), "", ISNUMBER(SEARCH("Blank", AC1536)), "", ISERROR(AC1536), "Bad input on tab 3")</f>
        <v/>
      </c>
    </row>
    <row r="1537" spans="2:33" ht="15" customHeight="1" x14ac:dyDescent="0.75">
      <c r="B1537" s="205" t="str">
        <f>'5 Driver Data'!B1537</f>
        <v>1529</v>
      </c>
      <c r="C1537" s="193">
        <f>'5 Driver Data'!C1537</f>
        <v>0</v>
      </c>
      <c r="D1537" s="192">
        <f>'5 Driver Data'!D1537</f>
        <v>0</v>
      </c>
      <c r="E1537" s="191">
        <f>'5 Driver Data'!E1537</f>
        <v>0</v>
      </c>
      <c r="F1537" s="191">
        <f>'5 Driver Data'!F1537</f>
        <v>0</v>
      </c>
      <c r="G1537" s="191">
        <f>'5 Driver Data'!G1537</f>
        <v>0</v>
      </c>
      <c r="H1537" s="191">
        <f>'5 Driver Data'!H1537</f>
        <v>0</v>
      </c>
      <c r="I1537" s="191">
        <f>'5 Driver Data'!I1537</f>
        <v>0</v>
      </c>
      <c r="J1537" s="191">
        <f>'5 Driver Data'!J1537</f>
        <v>0</v>
      </c>
      <c r="K1537" s="206">
        <f>'5 Driver Data'!K1537</f>
        <v>0</v>
      </c>
      <c r="L1537" s="1"/>
      <c r="M1537" s="216" t="str">
        <f>IF(D1537=0,"Blank",'3 Model Input'!E$44*'3 Model Input'!E$45)</f>
        <v>Blank</v>
      </c>
      <c r="N1537" s="197" t="str">
        <f t="shared" si="260"/>
        <v>Blank</v>
      </c>
      <c r="O1537" s="197" t="str">
        <f>IF(D1537=0,"Blank",'3 Model Input'!E$49*(1-'3 Model Input'!E$51))</f>
        <v>Blank</v>
      </c>
      <c r="P1537" s="197" t="str">
        <f t="shared" si="261"/>
        <v>Blank</v>
      </c>
      <c r="Q1537" s="197" t="str">
        <f>IF(D1537=0,"Blank",IF(D1537="BEV",E1537*(1-'3 Model Input'!E$54), E1537))</f>
        <v>Blank</v>
      </c>
      <c r="R1537" s="198" t="str">
        <f>IF(D1537=0,"Blank",IF(D1537="PHEV",F1537/G1537,F1537*(1-'3 Model Input'!E$54)/G1537))</f>
        <v>Blank</v>
      </c>
      <c r="S1537" s="198" t="str">
        <f>IF(D1537=0,"Blank",IF(D1537="PHEV",MIN(M1537,E1537),MIN(M1537,(E1537*(1-'3 Model Input'!E$54)))))</f>
        <v>Blank</v>
      </c>
      <c r="T1537" s="217" t="str">
        <f t="shared" si="262"/>
        <v>Blank</v>
      </c>
      <c r="U1537" s="89"/>
      <c r="V1537" s="216" t="str">
        <f>IF(D1537=0,"Blank",P1537*'3 Model Input'!E$50)</f>
        <v>Blank</v>
      </c>
      <c r="W1537" s="197" t="str">
        <f t="shared" si="263"/>
        <v>Blank</v>
      </c>
      <c r="X1537" s="197" t="str">
        <f t="shared" si="264"/>
        <v>Blank</v>
      </c>
      <c r="Y1537" s="197" t="str">
        <f t="shared" si="265"/>
        <v>Blank</v>
      </c>
      <c r="Z1537" s="197" t="str">
        <f t="shared" si="266"/>
        <v>Blank</v>
      </c>
      <c r="AA1537" s="223" t="str" cm="1">
        <f t="array" ref="AA1537">_xlfn.IFS(ISTEXT('3 Model Input'!F$70),"Missing",ISTEXT('3 Model Input'!I$70),"Missing",ISNUMBER('3 Model Input'!K$70),'3 Model Input'!K$70*P1537)</f>
        <v>Missing</v>
      </c>
      <c r="AB1537" s="89"/>
      <c r="AC1537" s="227" t="str" cm="1">
        <f t="array" ref="AC1537">IF(D1537=0,"Blank",_xlfn.IFS('3 Model Input'!E$61=1,(V1537*G1537)/T1537,'3 Model Input'!E$61=2,(W1537*G1537)/T1537,'3 Model Input'!E$61=3,(X1537*G1537)/T1537,'3 Model Input'!E$61=4,(Y1537*G1537)/T1537,'3 Model Input'!E$61=5,(Z1537*G1537)/T1537, ISTEXT('3 Model Input'!E$61),"Missing",'3 Model Input'!E$61=6,(AA1537*G1537)/T1537))</f>
        <v>Blank</v>
      </c>
      <c r="AD1537" s="202" t="str">
        <f t="shared" si="267"/>
        <v>Blank</v>
      </c>
      <c r="AE1537" s="202" t="str">
        <f t="shared" si="268"/>
        <v>Blank</v>
      </c>
      <c r="AF1537" s="217" t="str">
        <f t="shared" si="269"/>
        <v>Blank</v>
      </c>
      <c r="AG1537" s="9" t="str" cm="1">
        <f t="array" ref="AG1537">_xlfn.IFS(ISNUMBER(AC1537), "", ISNUMBER(SEARCH("Blank", AC1537)), "", ISERROR(AC1537), "Bad input on tab 3")</f>
        <v/>
      </c>
    </row>
    <row r="1538" spans="2:33" ht="15" customHeight="1" x14ac:dyDescent="0.75">
      <c r="B1538" s="205" t="str">
        <f>'5 Driver Data'!B1538</f>
        <v>1530</v>
      </c>
      <c r="C1538" s="193">
        <f>'5 Driver Data'!C1538</f>
        <v>0</v>
      </c>
      <c r="D1538" s="192">
        <f>'5 Driver Data'!D1538</f>
        <v>0</v>
      </c>
      <c r="E1538" s="191">
        <f>'5 Driver Data'!E1538</f>
        <v>0</v>
      </c>
      <c r="F1538" s="191">
        <f>'5 Driver Data'!F1538</f>
        <v>0</v>
      </c>
      <c r="G1538" s="191">
        <f>'5 Driver Data'!G1538</f>
        <v>0</v>
      </c>
      <c r="H1538" s="191">
        <f>'5 Driver Data'!H1538</f>
        <v>0</v>
      </c>
      <c r="I1538" s="191">
        <f>'5 Driver Data'!I1538</f>
        <v>0</v>
      </c>
      <c r="J1538" s="191">
        <f>'5 Driver Data'!J1538</f>
        <v>0</v>
      </c>
      <c r="K1538" s="206">
        <f>'5 Driver Data'!K1538</f>
        <v>0</v>
      </c>
      <c r="L1538" s="1"/>
      <c r="M1538" s="216" t="str">
        <f>IF(D1538=0,"Blank",'3 Model Input'!E$44*'3 Model Input'!E$45)</f>
        <v>Blank</v>
      </c>
      <c r="N1538" s="197" t="str">
        <f t="shared" si="260"/>
        <v>Blank</v>
      </c>
      <c r="O1538" s="197" t="str">
        <f>IF(D1538=0,"Blank",'3 Model Input'!E$49*(1-'3 Model Input'!E$51))</f>
        <v>Blank</v>
      </c>
      <c r="P1538" s="197" t="str">
        <f t="shared" si="261"/>
        <v>Blank</v>
      </c>
      <c r="Q1538" s="197" t="str">
        <f>IF(D1538=0,"Blank",IF(D1538="BEV",E1538*(1-'3 Model Input'!E$54), E1538))</f>
        <v>Blank</v>
      </c>
      <c r="R1538" s="198" t="str">
        <f>IF(D1538=0,"Blank",IF(D1538="PHEV",F1538/G1538,F1538*(1-'3 Model Input'!E$54)/G1538))</f>
        <v>Blank</v>
      </c>
      <c r="S1538" s="198" t="str">
        <f>IF(D1538=0,"Blank",IF(D1538="PHEV",MIN(M1538,E1538),MIN(M1538,(E1538*(1-'3 Model Input'!E$54)))))</f>
        <v>Blank</v>
      </c>
      <c r="T1538" s="217" t="str">
        <f t="shared" si="262"/>
        <v>Blank</v>
      </c>
      <c r="U1538" s="89"/>
      <c r="V1538" s="216" t="str">
        <f>IF(D1538=0,"Blank",P1538*'3 Model Input'!E$50)</f>
        <v>Blank</v>
      </c>
      <c r="W1538" s="197" t="str">
        <f t="shared" si="263"/>
        <v>Blank</v>
      </c>
      <c r="X1538" s="197" t="str">
        <f t="shared" si="264"/>
        <v>Blank</v>
      </c>
      <c r="Y1538" s="197" t="str">
        <f t="shared" si="265"/>
        <v>Blank</v>
      </c>
      <c r="Z1538" s="197" t="str">
        <f t="shared" si="266"/>
        <v>Blank</v>
      </c>
      <c r="AA1538" s="223" t="str" cm="1">
        <f t="array" ref="AA1538">_xlfn.IFS(ISTEXT('3 Model Input'!F$70),"Missing",ISTEXT('3 Model Input'!I$70),"Missing",ISNUMBER('3 Model Input'!K$70),'3 Model Input'!K$70*P1538)</f>
        <v>Missing</v>
      </c>
      <c r="AB1538" s="89"/>
      <c r="AC1538" s="227" t="str" cm="1">
        <f t="array" ref="AC1538">IF(D1538=0,"Blank",_xlfn.IFS('3 Model Input'!E$61=1,(V1538*G1538)/T1538,'3 Model Input'!E$61=2,(W1538*G1538)/T1538,'3 Model Input'!E$61=3,(X1538*G1538)/T1538,'3 Model Input'!E$61=4,(Y1538*G1538)/T1538,'3 Model Input'!E$61=5,(Z1538*G1538)/T1538, ISTEXT('3 Model Input'!E$61),"Missing",'3 Model Input'!E$61=6,(AA1538*G1538)/T1538))</f>
        <v>Blank</v>
      </c>
      <c r="AD1538" s="202" t="str">
        <f t="shared" si="267"/>
        <v>Blank</v>
      </c>
      <c r="AE1538" s="202" t="str">
        <f t="shared" si="268"/>
        <v>Blank</v>
      </c>
      <c r="AF1538" s="217" t="str">
        <f t="shared" si="269"/>
        <v>Blank</v>
      </c>
      <c r="AG1538" s="9" t="str" cm="1">
        <f t="array" ref="AG1538">_xlfn.IFS(ISNUMBER(AC1538), "", ISNUMBER(SEARCH("Blank", AC1538)), "", ISERROR(AC1538), "Bad input on tab 3")</f>
        <v/>
      </c>
    </row>
    <row r="1539" spans="2:33" ht="15" customHeight="1" x14ac:dyDescent="0.75">
      <c r="B1539" s="205" t="str">
        <f>'5 Driver Data'!B1539</f>
        <v>1531</v>
      </c>
      <c r="C1539" s="193">
        <f>'5 Driver Data'!C1539</f>
        <v>0</v>
      </c>
      <c r="D1539" s="192">
        <f>'5 Driver Data'!D1539</f>
        <v>0</v>
      </c>
      <c r="E1539" s="191">
        <f>'5 Driver Data'!E1539</f>
        <v>0</v>
      </c>
      <c r="F1539" s="191">
        <f>'5 Driver Data'!F1539</f>
        <v>0</v>
      </c>
      <c r="G1539" s="191">
        <f>'5 Driver Data'!G1539</f>
        <v>0</v>
      </c>
      <c r="H1539" s="191">
        <f>'5 Driver Data'!H1539</f>
        <v>0</v>
      </c>
      <c r="I1539" s="191">
        <f>'5 Driver Data'!I1539</f>
        <v>0</v>
      </c>
      <c r="J1539" s="191">
        <f>'5 Driver Data'!J1539</f>
        <v>0</v>
      </c>
      <c r="K1539" s="206">
        <f>'5 Driver Data'!K1539</f>
        <v>0</v>
      </c>
      <c r="L1539" s="1"/>
      <c r="M1539" s="216" t="str">
        <f>IF(D1539=0,"Blank",'3 Model Input'!E$44*'3 Model Input'!E$45)</f>
        <v>Blank</v>
      </c>
      <c r="N1539" s="197" t="str">
        <f t="shared" si="260"/>
        <v>Blank</v>
      </c>
      <c r="O1539" s="197" t="str">
        <f>IF(D1539=0,"Blank",'3 Model Input'!E$49*(1-'3 Model Input'!E$51))</f>
        <v>Blank</v>
      </c>
      <c r="P1539" s="197" t="str">
        <f t="shared" si="261"/>
        <v>Blank</v>
      </c>
      <c r="Q1539" s="197" t="str">
        <f>IF(D1539=0,"Blank",IF(D1539="BEV",E1539*(1-'3 Model Input'!E$54), E1539))</f>
        <v>Blank</v>
      </c>
      <c r="R1539" s="198" t="str">
        <f>IF(D1539=0,"Blank",IF(D1539="PHEV",F1539/G1539,F1539*(1-'3 Model Input'!E$54)/G1539))</f>
        <v>Blank</v>
      </c>
      <c r="S1539" s="198" t="str">
        <f>IF(D1539=0,"Blank",IF(D1539="PHEV",MIN(M1539,E1539),MIN(M1539,(E1539*(1-'3 Model Input'!E$54)))))</f>
        <v>Blank</v>
      </c>
      <c r="T1539" s="217" t="str">
        <f t="shared" si="262"/>
        <v>Blank</v>
      </c>
      <c r="U1539" s="89"/>
      <c r="V1539" s="216" t="str">
        <f>IF(D1539=0,"Blank",P1539*'3 Model Input'!E$50)</f>
        <v>Blank</v>
      </c>
      <c r="W1539" s="197" t="str">
        <f t="shared" si="263"/>
        <v>Blank</v>
      </c>
      <c r="X1539" s="197" t="str">
        <f t="shared" si="264"/>
        <v>Blank</v>
      </c>
      <c r="Y1539" s="197" t="str">
        <f t="shared" si="265"/>
        <v>Blank</v>
      </c>
      <c r="Z1539" s="197" t="str">
        <f t="shared" si="266"/>
        <v>Blank</v>
      </c>
      <c r="AA1539" s="223" t="str" cm="1">
        <f t="array" ref="AA1539">_xlfn.IFS(ISTEXT('3 Model Input'!F$70),"Missing",ISTEXT('3 Model Input'!I$70),"Missing",ISNUMBER('3 Model Input'!K$70),'3 Model Input'!K$70*P1539)</f>
        <v>Missing</v>
      </c>
      <c r="AB1539" s="89"/>
      <c r="AC1539" s="227" t="str" cm="1">
        <f t="array" ref="AC1539">IF(D1539=0,"Blank",_xlfn.IFS('3 Model Input'!E$61=1,(V1539*G1539)/T1539,'3 Model Input'!E$61=2,(W1539*G1539)/T1539,'3 Model Input'!E$61=3,(X1539*G1539)/T1539,'3 Model Input'!E$61=4,(Y1539*G1539)/T1539,'3 Model Input'!E$61=5,(Z1539*G1539)/T1539, ISTEXT('3 Model Input'!E$61),"Missing",'3 Model Input'!E$61=6,(AA1539*G1539)/T1539))</f>
        <v>Blank</v>
      </c>
      <c r="AD1539" s="202" t="str">
        <f t="shared" si="267"/>
        <v>Blank</v>
      </c>
      <c r="AE1539" s="202" t="str">
        <f t="shared" si="268"/>
        <v>Blank</v>
      </c>
      <c r="AF1539" s="217" t="str">
        <f t="shared" si="269"/>
        <v>Blank</v>
      </c>
      <c r="AG1539" s="9" t="str" cm="1">
        <f t="array" ref="AG1539">_xlfn.IFS(ISNUMBER(AC1539), "", ISNUMBER(SEARCH("Blank", AC1539)), "", ISERROR(AC1539), "Bad input on tab 3")</f>
        <v/>
      </c>
    </row>
    <row r="1540" spans="2:33" ht="15" customHeight="1" x14ac:dyDescent="0.75">
      <c r="B1540" s="205" t="str">
        <f>'5 Driver Data'!B1540</f>
        <v>1532</v>
      </c>
      <c r="C1540" s="193">
        <f>'5 Driver Data'!C1540</f>
        <v>0</v>
      </c>
      <c r="D1540" s="192">
        <f>'5 Driver Data'!D1540</f>
        <v>0</v>
      </c>
      <c r="E1540" s="191">
        <f>'5 Driver Data'!E1540</f>
        <v>0</v>
      </c>
      <c r="F1540" s="191">
        <f>'5 Driver Data'!F1540</f>
        <v>0</v>
      </c>
      <c r="G1540" s="191">
        <f>'5 Driver Data'!G1540</f>
        <v>0</v>
      </c>
      <c r="H1540" s="191">
        <f>'5 Driver Data'!H1540</f>
        <v>0</v>
      </c>
      <c r="I1540" s="191">
        <f>'5 Driver Data'!I1540</f>
        <v>0</v>
      </c>
      <c r="J1540" s="191">
        <f>'5 Driver Data'!J1540</f>
        <v>0</v>
      </c>
      <c r="K1540" s="206">
        <f>'5 Driver Data'!K1540</f>
        <v>0</v>
      </c>
      <c r="L1540" s="1"/>
      <c r="M1540" s="216" t="str">
        <f>IF(D1540=0,"Blank",'3 Model Input'!E$44*'3 Model Input'!E$45)</f>
        <v>Blank</v>
      </c>
      <c r="N1540" s="197" t="str">
        <f t="shared" si="260"/>
        <v>Blank</v>
      </c>
      <c r="O1540" s="197" t="str">
        <f>IF(D1540=0,"Blank",'3 Model Input'!E$49*(1-'3 Model Input'!E$51))</f>
        <v>Blank</v>
      </c>
      <c r="P1540" s="197" t="str">
        <f t="shared" si="261"/>
        <v>Blank</v>
      </c>
      <c r="Q1540" s="197" t="str">
        <f>IF(D1540=0,"Blank",IF(D1540="BEV",E1540*(1-'3 Model Input'!E$54), E1540))</f>
        <v>Blank</v>
      </c>
      <c r="R1540" s="198" t="str">
        <f>IF(D1540=0,"Blank",IF(D1540="PHEV",F1540/G1540,F1540*(1-'3 Model Input'!E$54)/G1540))</f>
        <v>Blank</v>
      </c>
      <c r="S1540" s="198" t="str">
        <f>IF(D1540=0,"Blank",IF(D1540="PHEV",MIN(M1540,E1540),MIN(M1540,(E1540*(1-'3 Model Input'!E$54)))))</f>
        <v>Blank</v>
      </c>
      <c r="T1540" s="217" t="str">
        <f t="shared" si="262"/>
        <v>Blank</v>
      </c>
      <c r="U1540" s="89"/>
      <c r="V1540" s="216" t="str">
        <f>IF(D1540=0,"Blank",P1540*'3 Model Input'!E$50)</f>
        <v>Blank</v>
      </c>
      <c r="W1540" s="197" t="str">
        <f t="shared" si="263"/>
        <v>Blank</v>
      </c>
      <c r="X1540" s="197" t="str">
        <f t="shared" si="264"/>
        <v>Blank</v>
      </c>
      <c r="Y1540" s="197" t="str">
        <f t="shared" si="265"/>
        <v>Blank</v>
      </c>
      <c r="Z1540" s="197" t="str">
        <f t="shared" si="266"/>
        <v>Blank</v>
      </c>
      <c r="AA1540" s="223" t="str" cm="1">
        <f t="array" ref="AA1540">_xlfn.IFS(ISTEXT('3 Model Input'!F$70),"Missing",ISTEXT('3 Model Input'!I$70),"Missing",ISNUMBER('3 Model Input'!K$70),'3 Model Input'!K$70*P1540)</f>
        <v>Missing</v>
      </c>
      <c r="AB1540" s="89"/>
      <c r="AC1540" s="227" t="str" cm="1">
        <f t="array" ref="AC1540">IF(D1540=0,"Blank",_xlfn.IFS('3 Model Input'!E$61=1,(V1540*G1540)/T1540,'3 Model Input'!E$61=2,(W1540*G1540)/T1540,'3 Model Input'!E$61=3,(X1540*G1540)/T1540,'3 Model Input'!E$61=4,(Y1540*G1540)/T1540,'3 Model Input'!E$61=5,(Z1540*G1540)/T1540, ISTEXT('3 Model Input'!E$61),"Missing",'3 Model Input'!E$61=6,(AA1540*G1540)/T1540))</f>
        <v>Blank</v>
      </c>
      <c r="AD1540" s="202" t="str">
        <f t="shared" si="267"/>
        <v>Blank</v>
      </c>
      <c r="AE1540" s="202" t="str">
        <f t="shared" si="268"/>
        <v>Blank</v>
      </c>
      <c r="AF1540" s="217" t="str">
        <f t="shared" si="269"/>
        <v>Blank</v>
      </c>
      <c r="AG1540" s="9" t="str" cm="1">
        <f t="array" ref="AG1540">_xlfn.IFS(ISNUMBER(AC1540), "", ISNUMBER(SEARCH("Blank", AC1540)), "", ISERROR(AC1540), "Bad input on tab 3")</f>
        <v/>
      </c>
    </row>
    <row r="1541" spans="2:33" ht="15" customHeight="1" x14ac:dyDescent="0.75">
      <c r="B1541" s="205" t="str">
        <f>'5 Driver Data'!B1541</f>
        <v>1533</v>
      </c>
      <c r="C1541" s="193">
        <f>'5 Driver Data'!C1541</f>
        <v>0</v>
      </c>
      <c r="D1541" s="192">
        <f>'5 Driver Data'!D1541</f>
        <v>0</v>
      </c>
      <c r="E1541" s="191">
        <f>'5 Driver Data'!E1541</f>
        <v>0</v>
      </c>
      <c r="F1541" s="191">
        <f>'5 Driver Data'!F1541</f>
        <v>0</v>
      </c>
      <c r="G1541" s="191">
        <f>'5 Driver Data'!G1541</f>
        <v>0</v>
      </c>
      <c r="H1541" s="191">
        <f>'5 Driver Data'!H1541</f>
        <v>0</v>
      </c>
      <c r="I1541" s="191">
        <f>'5 Driver Data'!I1541</f>
        <v>0</v>
      </c>
      <c r="J1541" s="191">
        <f>'5 Driver Data'!J1541</f>
        <v>0</v>
      </c>
      <c r="K1541" s="206">
        <f>'5 Driver Data'!K1541</f>
        <v>0</v>
      </c>
      <c r="L1541" s="1"/>
      <c r="M1541" s="216" t="str">
        <f>IF(D1541=0,"Blank",'3 Model Input'!E$44*'3 Model Input'!E$45)</f>
        <v>Blank</v>
      </c>
      <c r="N1541" s="197" t="str">
        <f t="shared" si="260"/>
        <v>Blank</v>
      </c>
      <c r="O1541" s="197" t="str">
        <f>IF(D1541=0,"Blank",'3 Model Input'!E$49*(1-'3 Model Input'!E$51))</f>
        <v>Blank</v>
      </c>
      <c r="P1541" s="197" t="str">
        <f t="shared" si="261"/>
        <v>Blank</v>
      </c>
      <c r="Q1541" s="197" t="str">
        <f>IF(D1541=0,"Blank",IF(D1541="BEV",E1541*(1-'3 Model Input'!E$54), E1541))</f>
        <v>Blank</v>
      </c>
      <c r="R1541" s="198" t="str">
        <f>IF(D1541=0,"Blank",IF(D1541="PHEV",F1541/G1541,F1541*(1-'3 Model Input'!E$54)/G1541))</f>
        <v>Blank</v>
      </c>
      <c r="S1541" s="198" t="str">
        <f>IF(D1541=0,"Blank",IF(D1541="PHEV",MIN(M1541,E1541),MIN(M1541,(E1541*(1-'3 Model Input'!E$54)))))</f>
        <v>Blank</v>
      </c>
      <c r="T1541" s="217" t="str">
        <f t="shared" si="262"/>
        <v>Blank</v>
      </c>
      <c r="U1541" s="89"/>
      <c r="V1541" s="216" t="str">
        <f>IF(D1541=0,"Blank",P1541*'3 Model Input'!E$50)</f>
        <v>Blank</v>
      </c>
      <c r="W1541" s="197" t="str">
        <f t="shared" si="263"/>
        <v>Blank</v>
      </c>
      <c r="X1541" s="197" t="str">
        <f t="shared" si="264"/>
        <v>Blank</v>
      </c>
      <c r="Y1541" s="197" t="str">
        <f t="shared" si="265"/>
        <v>Blank</v>
      </c>
      <c r="Z1541" s="197" t="str">
        <f t="shared" si="266"/>
        <v>Blank</v>
      </c>
      <c r="AA1541" s="223" t="str" cm="1">
        <f t="array" ref="AA1541">_xlfn.IFS(ISTEXT('3 Model Input'!F$70),"Missing",ISTEXT('3 Model Input'!I$70),"Missing",ISNUMBER('3 Model Input'!K$70),'3 Model Input'!K$70*P1541)</f>
        <v>Missing</v>
      </c>
      <c r="AB1541" s="89"/>
      <c r="AC1541" s="227" t="str" cm="1">
        <f t="array" ref="AC1541">IF(D1541=0,"Blank",_xlfn.IFS('3 Model Input'!E$61=1,(V1541*G1541)/T1541,'3 Model Input'!E$61=2,(W1541*G1541)/T1541,'3 Model Input'!E$61=3,(X1541*G1541)/T1541,'3 Model Input'!E$61=4,(Y1541*G1541)/T1541,'3 Model Input'!E$61=5,(Z1541*G1541)/T1541, ISTEXT('3 Model Input'!E$61),"Missing",'3 Model Input'!E$61=6,(AA1541*G1541)/T1541))</f>
        <v>Blank</v>
      </c>
      <c r="AD1541" s="202" t="str">
        <f t="shared" si="267"/>
        <v>Blank</v>
      </c>
      <c r="AE1541" s="202" t="str">
        <f t="shared" si="268"/>
        <v>Blank</v>
      </c>
      <c r="AF1541" s="217" t="str">
        <f t="shared" si="269"/>
        <v>Blank</v>
      </c>
      <c r="AG1541" s="9" t="str" cm="1">
        <f t="array" ref="AG1541">_xlfn.IFS(ISNUMBER(AC1541), "", ISNUMBER(SEARCH("Blank", AC1541)), "", ISERROR(AC1541), "Bad input on tab 3")</f>
        <v/>
      </c>
    </row>
    <row r="1542" spans="2:33" ht="15" customHeight="1" x14ac:dyDescent="0.75">
      <c r="B1542" s="205" t="str">
        <f>'5 Driver Data'!B1542</f>
        <v>1534</v>
      </c>
      <c r="C1542" s="193">
        <f>'5 Driver Data'!C1542</f>
        <v>0</v>
      </c>
      <c r="D1542" s="192">
        <f>'5 Driver Data'!D1542</f>
        <v>0</v>
      </c>
      <c r="E1542" s="191">
        <f>'5 Driver Data'!E1542</f>
        <v>0</v>
      </c>
      <c r="F1542" s="191">
        <f>'5 Driver Data'!F1542</f>
        <v>0</v>
      </c>
      <c r="G1542" s="191">
        <f>'5 Driver Data'!G1542</f>
        <v>0</v>
      </c>
      <c r="H1542" s="191">
        <f>'5 Driver Data'!H1542</f>
        <v>0</v>
      </c>
      <c r="I1542" s="191">
        <f>'5 Driver Data'!I1542</f>
        <v>0</v>
      </c>
      <c r="J1542" s="191">
        <f>'5 Driver Data'!J1542</f>
        <v>0</v>
      </c>
      <c r="K1542" s="206">
        <f>'5 Driver Data'!K1542</f>
        <v>0</v>
      </c>
      <c r="L1542" s="1"/>
      <c r="M1542" s="216" t="str">
        <f>IF(D1542=0,"Blank",'3 Model Input'!E$44*'3 Model Input'!E$45)</f>
        <v>Blank</v>
      </c>
      <c r="N1542" s="197" t="str">
        <f t="shared" si="260"/>
        <v>Blank</v>
      </c>
      <c r="O1542" s="197" t="str">
        <f>IF(D1542=0,"Blank",'3 Model Input'!E$49*(1-'3 Model Input'!E$51))</f>
        <v>Blank</v>
      </c>
      <c r="P1542" s="197" t="str">
        <f t="shared" si="261"/>
        <v>Blank</v>
      </c>
      <c r="Q1542" s="197" t="str">
        <f>IF(D1542=0,"Blank",IF(D1542="BEV",E1542*(1-'3 Model Input'!E$54), E1542))</f>
        <v>Blank</v>
      </c>
      <c r="R1542" s="198" t="str">
        <f>IF(D1542=0,"Blank",IF(D1542="PHEV",F1542/G1542,F1542*(1-'3 Model Input'!E$54)/G1542))</f>
        <v>Blank</v>
      </c>
      <c r="S1542" s="198" t="str">
        <f>IF(D1542=0,"Blank",IF(D1542="PHEV",MIN(M1542,E1542),MIN(M1542,(E1542*(1-'3 Model Input'!E$54)))))</f>
        <v>Blank</v>
      </c>
      <c r="T1542" s="217" t="str">
        <f t="shared" si="262"/>
        <v>Blank</v>
      </c>
      <c r="U1542" s="89"/>
      <c r="V1542" s="216" t="str">
        <f>IF(D1542=0,"Blank",P1542*'3 Model Input'!E$50)</f>
        <v>Blank</v>
      </c>
      <c r="W1542" s="197" t="str">
        <f t="shared" si="263"/>
        <v>Blank</v>
      </c>
      <c r="X1542" s="197" t="str">
        <f t="shared" si="264"/>
        <v>Blank</v>
      </c>
      <c r="Y1542" s="197" t="str">
        <f t="shared" si="265"/>
        <v>Blank</v>
      </c>
      <c r="Z1542" s="197" t="str">
        <f t="shared" si="266"/>
        <v>Blank</v>
      </c>
      <c r="AA1542" s="223" t="str" cm="1">
        <f t="array" ref="AA1542">_xlfn.IFS(ISTEXT('3 Model Input'!F$70),"Missing",ISTEXT('3 Model Input'!I$70),"Missing",ISNUMBER('3 Model Input'!K$70),'3 Model Input'!K$70*P1542)</f>
        <v>Missing</v>
      </c>
      <c r="AB1542" s="89"/>
      <c r="AC1542" s="227" t="str" cm="1">
        <f t="array" ref="AC1542">IF(D1542=0,"Blank",_xlfn.IFS('3 Model Input'!E$61=1,(V1542*G1542)/T1542,'3 Model Input'!E$61=2,(W1542*G1542)/T1542,'3 Model Input'!E$61=3,(X1542*G1542)/T1542,'3 Model Input'!E$61=4,(Y1542*G1542)/T1542,'3 Model Input'!E$61=5,(Z1542*G1542)/T1542, ISTEXT('3 Model Input'!E$61),"Missing",'3 Model Input'!E$61=6,(AA1542*G1542)/T1542))</f>
        <v>Blank</v>
      </c>
      <c r="AD1542" s="202" t="str">
        <f t="shared" si="267"/>
        <v>Blank</v>
      </c>
      <c r="AE1542" s="202" t="str">
        <f t="shared" si="268"/>
        <v>Blank</v>
      </c>
      <c r="AF1542" s="217" t="str">
        <f t="shared" si="269"/>
        <v>Blank</v>
      </c>
      <c r="AG1542" s="9" t="str" cm="1">
        <f t="array" ref="AG1542">_xlfn.IFS(ISNUMBER(AC1542), "", ISNUMBER(SEARCH("Blank", AC1542)), "", ISERROR(AC1542), "Bad input on tab 3")</f>
        <v/>
      </c>
    </row>
    <row r="1543" spans="2:33" ht="15" customHeight="1" x14ac:dyDescent="0.75">
      <c r="B1543" s="205" t="str">
        <f>'5 Driver Data'!B1543</f>
        <v>1535</v>
      </c>
      <c r="C1543" s="193">
        <f>'5 Driver Data'!C1543</f>
        <v>0</v>
      </c>
      <c r="D1543" s="192">
        <f>'5 Driver Data'!D1543</f>
        <v>0</v>
      </c>
      <c r="E1543" s="191">
        <f>'5 Driver Data'!E1543</f>
        <v>0</v>
      </c>
      <c r="F1543" s="191">
        <f>'5 Driver Data'!F1543</f>
        <v>0</v>
      </c>
      <c r="G1543" s="191">
        <f>'5 Driver Data'!G1543</f>
        <v>0</v>
      </c>
      <c r="H1543" s="191">
        <f>'5 Driver Data'!H1543</f>
        <v>0</v>
      </c>
      <c r="I1543" s="191">
        <f>'5 Driver Data'!I1543</f>
        <v>0</v>
      </c>
      <c r="J1543" s="191">
        <f>'5 Driver Data'!J1543</f>
        <v>0</v>
      </c>
      <c r="K1543" s="206">
        <f>'5 Driver Data'!K1543</f>
        <v>0</v>
      </c>
      <c r="L1543" s="1"/>
      <c r="M1543" s="216" t="str">
        <f>IF(D1543=0,"Blank",'3 Model Input'!E$44*'3 Model Input'!E$45)</f>
        <v>Blank</v>
      </c>
      <c r="N1543" s="197" t="str">
        <f t="shared" si="260"/>
        <v>Blank</v>
      </c>
      <c r="O1543" s="197" t="str">
        <f>IF(D1543=0,"Blank",'3 Model Input'!E$49*(1-'3 Model Input'!E$51))</f>
        <v>Blank</v>
      </c>
      <c r="P1543" s="197" t="str">
        <f t="shared" si="261"/>
        <v>Blank</v>
      </c>
      <c r="Q1543" s="197" t="str">
        <f>IF(D1543=0,"Blank",IF(D1543="BEV",E1543*(1-'3 Model Input'!E$54), E1543))</f>
        <v>Blank</v>
      </c>
      <c r="R1543" s="198" t="str">
        <f>IF(D1543=0,"Blank",IF(D1543="PHEV",F1543/G1543,F1543*(1-'3 Model Input'!E$54)/G1543))</f>
        <v>Blank</v>
      </c>
      <c r="S1543" s="198" t="str">
        <f>IF(D1543=0,"Blank",IF(D1543="PHEV",MIN(M1543,E1543),MIN(M1543,(E1543*(1-'3 Model Input'!E$54)))))</f>
        <v>Blank</v>
      </c>
      <c r="T1543" s="217" t="str">
        <f t="shared" si="262"/>
        <v>Blank</v>
      </c>
      <c r="U1543" s="89"/>
      <c r="V1543" s="216" t="str">
        <f>IF(D1543=0,"Blank",P1543*'3 Model Input'!E$50)</f>
        <v>Blank</v>
      </c>
      <c r="W1543" s="197" t="str">
        <f t="shared" si="263"/>
        <v>Blank</v>
      </c>
      <c r="X1543" s="197" t="str">
        <f t="shared" si="264"/>
        <v>Blank</v>
      </c>
      <c r="Y1543" s="197" t="str">
        <f t="shared" si="265"/>
        <v>Blank</v>
      </c>
      <c r="Z1543" s="197" t="str">
        <f t="shared" si="266"/>
        <v>Blank</v>
      </c>
      <c r="AA1543" s="223" t="str" cm="1">
        <f t="array" ref="AA1543">_xlfn.IFS(ISTEXT('3 Model Input'!F$70),"Missing",ISTEXT('3 Model Input'!I$70),"Missing",ISNUMBER('3 Model Input'!K$70),'3 Model Input'!K$70*P1543)</f>
        <v>Missing</v>
      </c>
      <c r="AB1543" s="89"/>
      <c r="AC1543" s="227" t="str" cm="1">
        <f t="array" ref="AC1543">IF(D1543=0,"Blank",_xlfn.IFS('3 Model Input'!E$61=1,(V1543*G1543)/T1543,'3 Model Input'!E$61=2,(W1543*G1543)/T1543,'3 Model Input'!E$61=3,(X1543*G1543)/T1543,'3 Model Input'!E$61=4,(Y1543*G1543)/T1543,'3 Model Input'!E$61=5,(Z1543*G1543)/T1543, ISTEXT('3 Model Input'!E$61),"Missing",'3 Model Input'!E$61=6,(AA1543*G1543)/T1543))</f>
        <v>Blank</v>
      </c>
      <c r="AD1543" s="202" t="str">
        <f t="shared" si="267"/>
        <v>Blank</v>
      </c>
      <c r="AE1543" s="202" t="str">
        <f t="shared" si="268"/>
        <v>Blank</v>
      </c>
      <c r="AF1543" s="217" t="str">
        <f t="shared" si="269"/>
        <v>Blank</v>
      </c>
      <c r="AG1543" s="9" t="str" cm="1">
        <f t="array" ref="AG1543">_xlfn.IFS(ISNUMBER(AC1543), "", ISNUMBER(SEARCH("Blank", AC1543)), "", ISERROR(AC1543), "Bad input on tab 3")</f>
        <v/>
      </c>
    </row>
    <row r="1544" spans="2:33" ht="15" customHeight="1" x14ac:dyDescent="0.75">
      <c r="B1544" s="205" t="str">
        <f>'5 Driver Data'!B1544</f>
        <v>1536</v>
      </c>
      <c r="C1544" s="193">
        <f>'5 Driver Data'!C1544</f>
        <v>0</v>
      </c>
      <c r="D1544" s="192">
        <f>'5 Driver Data'!D1544</f>
        <v>0</v>
      </c>
      <c r="E1544" s="191">
        <f>'5 Driver Data'!E1544</f>
        <v>0</v>
      </c>
      <c r="F1544" s="191">
        <f>'5 Driver Data'!F1544</f>
        <v>0</v>
      </c>
      <c r="G1544" s="191">
        <f>'5 Driver Data'!G1544</f>
        <v>0</v>
      </c>
      <c r="H1544" s="191">
        <f>'5 Driver Data'!H1544</f>
        <v>0</v>
      </c>
      <c r="I1544" s="191">
        <f>'5 Driver Data'!I1544</f>
        <v>0</v>
      </c>
      <c r="J1544" s="191">
        <f>'5 Driver Data'!J1544</f>
        <v>0</v>
      </c>
      <c r="K1544" s="206">
        <f>'5 Driver Data'!K1544</f>
        <v>0</v>
      </c>
      <c r="L1544" s="1"/>
      <c r="M1544" s="216" t="str">
        <f>IF(D1544=0,"Blank",'3 Model Input'!E$44*'3 Model Input'!E$45)</f>
        <v>Blank</v>
      </c>
      <c r="N1544" s="197" t="str">
        <f t="shared" si="260"/>
        <v>Blank</v>
      </c>
      <c r="O1544" s="197" t="str">
        <f>IF(D1544=0,"Blank",'3 Model Input'!E$49*(1-'3 Model Input'!E$51))</f>
        <v>Blank</v>
      </c>
      <c r="P1544" s="197" t="str">
        <f t="shared" si="261"/>
        <v>Blank</v>
      </c>
      <c r="Q1544" s="197" t="str">
        <f>IF(D1544=0,"Blank",IF(D1544="BEV",E1544*(1-'3 Model Input'!E$54), E1544))</f>
        <v>Blank</v>
      </c>
      <c r="R1544" s="198" t="str">
        <f>IF(D1544=0,"Blank",IF(D1544="PHEV",F1544/G1544,F1544*(1-'3 Model Input'!E$54)/G1544))</f>
        <v>Blank</v>
      </c>
      <c r="S1544" s="198" t="str">
        <f>IF(D1544=0,"Blank",IF(D1544="PHEV",MIN(M1544,E1544),MIN(M1544,(E1544*(1-'3 Model Input'!E$54)))))</f>
        <v>Blank</v>
      </c>
      <c r="T1544" s="217" t="str">
        <f t="shared" si="262"/>
        <v>Blank</v>
      </c>
      <c r="U1544" s="89"/>
      <c r="V1544" s="216" t="str">
        <f>IF(D1544=0,"Blank",P1544*'3 Model Input'!E$50)</f>
        <v>Blank</v>
      </c>
      <c r="W1544" s="197" t="str">
        <f t="shared" si="263"/>
        <v>Blank</v>
      </c>
      <c r="X1544" s="197" t="str">
        <f t="shared" si="264"/>
        <v>Blank</v>
      </c>
      <c r="Y1544" s="197" t="str">
        <f t="shared" si="265"/>
        <v>Blank</v>
      </c>
      <c r="Z1544" s="197" t="str">
        <f t="shared" si="266"/>
        <v>Blank</v>
      </c>
      <c r="AA1544" s="223" t="str" cm="1">
        <f t="array" ref="AA1544">_xlfn.IFS(ISTEXT('3 Model Input'!F$70),"Missing",ISTEXT('3 Model Input'!I$70),"Missing",ISNUMBER('3 Model Input'!K$70),'3 Model Input'!K$70*P1544)</f>
        <v>Missing</v>
      </c>
      <c r="AB1544" s="89"/>
      <c r="AC1544" s="227" t="str" cm="1">
        <f t="array" ref="AC1544">IF(D1544=0,"Blank",_xlfn.IFS('3 Model Input'!E$61=1,(V1544*G1544)/T1544,'3 Model Input'!E$61=2,(W1544*G1544)/T1544,'3 Model Input'!E$61=3,(X1544*G1544)/T1544,'3 Model Input'!E$61=4,(Y1544*G1544)/T1544,'3 Model Input'!E$61=5,(Z1544*G1544)/T1544, ISTEXT('3 Model Input'!E$61),"Missing",'3 Model Input'!E$61=6,(AA1544*G1544)/T1544))</f>
        <v>Blank</v>
      </c>
      <c r="AD1544" s="202" t="str">
        <f t="shared" si="267"/>
        <v>Blank</v>
      </c>
      <c r="AE1544" s="202" t="str">
        <f t="shared" si="268"/>
        <v>Blank</v>
      </c>
      <c r="AF1544" s="217" t="str">
        <f t="shared" si="269"/>
        <v>Blank</v>
      </c>
      <c r="AG1544" s="9" t="str" cm="1">
        <f t="array" ref="AG1544">_xlfn.IFS(ISNUMBER(AC1544), "", ISNUMBER(SEARCH("Blank", AC1544)), "", ISERROR(AC1544), "Bad input on tab 3")</f>
        <v/>
      </c>
    </row>
    <row r="1545" spans="2:33" ht="15" customHeight="1" x14ac:dyDescent="0.75">
      <c r="B1545" s="205" t="str">
        <f>'5 Driver Data'!B1545</f>
        <v>1537</v>
      </c>
      <c r="C1545" s="193">
        <f>'5 Driver Data'!C1545</f>
        <v>0</v>
      </c>
      <c r="D1545" s="192">
        <f>'5 Driver Data'!D1545</f>
        <v>0</v>
      </c>
      <c r="E1545" s="191">
        <f>'5 Driver Data'!E1545</f>
        <v>0</v>
      </c>
      <c r="F1545" s="191">
        <f>'5 Driver Data'!F1545</f>
        <v>0</v>
      </c>
      <c r="G1545" s="191">
        <f>'5 Driver Data'!G1545</f>
        <v>0</v>
      </c>
      <c r="H1545" s="191">
        <f>'5 Driver Data'!H1545</f>
        <v>0</v>
      </c>
      <c r="I1545" s="191">
        <f>'5 Driver Data'!I1545</f>
        <v>0</v>
      </c>
      <c r="J1545" s="191">
        <f>'5 Driver Data'!J1545</f>
        <v>0</v>
      </c>
      <c r="K1545" s="206">
        <f>'5 Driver Data'!K1545</f>
        <v>0</v>
      </c>
      <c r="L1545" s="1"/>
      <c r="M1545" s="216" t="str">
        <f>IF(D1545=0,"Blank",'3 Model Input'!E$44*'3 Model Input'!E$45)</f>
        <v>Blank</v>
      </c>
      <c r="N1545" s="197" t="str">
        <f t="shared" si="260"/>
        <v>Blank</v>
      </c>
      <c r="O1545" s="197" t="str">
        <f>IF(D1545=0,"Blank",'3 Model Input'!E$49*(1-'3 Model Input'!E$51))</f>
        <v>Blank</v>
      </c>
      <c r="P1545" s="197" t="str">
        <f t="shared" si="261"/>
        <v>Blank</v>
      </c>
      <c r="Q1545" s="197" t="str">
        <f>IF(D1545=0,"Blank",IF(D1545="BEV",E1545*(1-'3 Model Input'!E$54), E1545))</f>
        <v>Blank</v>
      </c>
      <c r="R1545" s="198" t="str">
        <f>IF(D1545=0,"Blank",IF(D1545="PHEV",F1545/G1545,F1545*(1-'3 Model Input'!E$54)/G1545))</f>
        <v>Blank</v>
      </c>
      <c r="S1545" s="198" t="str">
        <f>IF(D1545=0,"Blank",IF(D1545="PHEV",MIN(M1545,E1545),MIN(M1545,(E1545*(1-'3 Model Input'!E$54)))))</f>
        <v>Blank</v>
      </c>
      <c r="T1545" s="217" t="str">
        <f t="shared" si="262"/>
        <v>Blank</v>
      </c>
      <c r="U1545" s="89"/>
      <c r="V1545" s="216" t="str">
        <f>IF(D1545=0,"Blank",P1545*'3 Model Input'!E$50)</f>
        <v>Blank</v>
      </c>
      <c r="W1545" s="197" t="str">
        <f t="shared" si="263"/>
        <v>Blank</v>
      </c>
      <c r="X1545" s="197" t="str">
        <f t="shared" si="264"/>
        <v>Blank</v>
      </c>
      <c r="Y1545" s="197" t="str">
        <f t="shared" si="265"/>
        <v>Blank</v>
      </c>
      <c r="Z1545" s="197" t="str">
        <f t="shared" si="266"/>
        <v>Blank</v>
      </c>
      <c r="AA1545" s="223" t="str" cm="1">
        <f t="array" ref="AA1545">_xlfn.IFS(ISTEXT('3 Model Input'!F$70),"Missing",ISTEXT('3 Model Input'!I$70),"Missing",ISNUMBER('3 Model Input'!K$70),'3 Model Input'!K$70*P1545)</f>
        <v>Missing</v>
      </c>
      <c r="AB1545" s="89"/>
      <c r="AC1545" s="227" t="str" cm="1">
        <f t="array" ref="AC1545">IF(D1545=0,"Blank",_xlfn.IFS('3 Model Input'!E$61=1,(V1545*G1545)/T1545,'3 Model Input'!E$61=2,(W1545*G1545)/T1545,'3 Model Input'!E$61=3,(X1545*G1545)/T1545,'3 Model Input'!E$61=4,(Y1545*G1545)/T1545,'3 Model Input'!E$61=5,(Z1545*G1545)/T1545, ISTEXT('3 Model Input'!E$61),"Missing",'3 Model Input'!E$61=6,(AA1545*G1545)/T1545))</f>
        <v>Blank</v>
      </c>
      <c r="AD1545" s="202" t="str">
        <f t="shared" si="267"/>
        <v>Blank</v>
      </c>
      <c r="AE1545" s="202" t="str">
        <f t="shared" si="268"/>
        <v>Blank</v>
      </c>
      <c r="AF1545" s="217" t="str">
        <f t="shared" si="269"/>
        <v>Blank</v>
      </c>
      <c r="AG1545" s="9" t="str" cm="1">
        <f t="array" ref="AG1545">_xlfn.IFS(ISNUMBER(AC1545), "", ISNUMBER(SEARCH("Blank", AC1545)), "", ISERROR(AC1545), "Bad input on tab 3")</f>
        <v/>
      </c>
    </row>
    <row r="1546" spans="2:33" ht="15" customHeight="1" x14ac:dyDescent="0.75">
      <c r="B1546" s="205" t="str">
        <f>'5 Driver Data'!B1546</f>
        <v>1538</v>
      </c>
      <c r="C1546" s="193">
        <f>'5 Driver Data'!C1546</f>
        <v>0</v>
      </c>
      <c r="D1546" s="192">
        <f>'5 Driver Data'!D1546</f>
        <v>0</v>
      </c>
      <c r="E1546" s="191">
        <f>'5 Driver Data'!E1546</f>
        <v>0</v>
      </c>
      <c r="F1546" s="191">
        <f>'5 Driver Data'!F1546</f>
        <v>0</v>
      </c>
      <c r="G1546" s="191">
        <f>'5 Driver Data'!G1546</f>
        <v>0</v>
      </c>
      <c r="H1546" s="191">
        <f>'5 Driver Data'!H1546</f>
        <v>0</v>
      </c>
      <c r="I1546" s="191">
        <f>'5 Driver Data'!I1546</f>
        <v>0</v>
      </c>
      <c r="J1546" s="191">
        <f>'5 Driver Data'!J1546</f>
        <v>0</v>
      </c>
      <c r="K1546" s="206">
        <f>'5 Driver Data'!K1546</f>
        <v>0</v>
      </c>
      <c r="L1546" s="1"/>
      <c r="M1546" s="216" t="str">
        <f>IF(D1546=0,"Blank",'3 Model Input'!E$44*'3 Model Input'!E$45)</f>
        <v>Blank</v>
      </c>
      <c r="N1546" s="197" t="str">
        <f t="shared" si="260"/>
        <v>Blank</v>
      </c>
      <c r="O1546" s="197" t="str">
        <f>IF(D1546=0,"Blank",'3 Model Input'!E$49*(1-'3 Model Input'!E$51))</f>
        <v>Blank</v>
      </c>
      <c r="P1546" s="197" t="str">
        <f t="shared" si="261"/>
        <v>Blank</v>
      </c>
      <c r="Q1546" s="197" t="str">
        <f>IF(D1546=0,"Blank",IF(D1546="BEV",E1546*(1-'3 Model Input'!E$54), E1546))</f>
        <v>Blank</v>
      </c>
      <c r="R1546" s="198" t="str">
        <f>IF(D1546=0,"Blank",IF(D1546="PHEV",F1546/G1546,F1546*(1-'3 Model Input'!E$54)/G1546))</f>
        <v>Blank</v>
      </c>
      <c r="S1546" s="198" t="str">
        <f>IF(D1546=0,"Blank",IF(D1546="PHEV",MIN(M1546,E1546),MIN(M1546,(E1546*(1-'3 Model Input'!E$54)))))</f>
        <v>Blank</v>
      </c>
      <c r="T1546" s="217" t="str">
        <f t="shared" si="262"/>
        <v>Blank</v>
      </c>
      <c r="U1546" s="89"/>
      <c r="V1546" s="216" t="str">
        <f>IF(D1546=0,"Blank",P1546*'3 Model Input'!E$50)</f>
        <v>Blank</v>
      </c>
      <c r="W1546" s="197" t="str">
        <f t="shared" si="263"/>
        <v>Blank</v>
      </c>
      <c r="X1546" s="197" t="str">
        <f t="shared" si="264"/>
        <v>Blank</v>
      </c>
      <c r="Y1546" s="197" t="str">
        <f t="shared" si="265"/>
        <v>Blank</v>
      </c>
      <c r="Z1546" s="197" t="str">
        <f t="shared" si="266"/>
        <v>Blank</v>
      </c>
      <c r="AA1546" s="223" t="str" cm="1">
        <f t="array" ref="AA1546">_xlfn.IFS(ISTEXT('3 Model Input'!F$70),"Missing",ISTEXT('3 Model Input'!I$70),"Missing",ISNUMBER('3 Model Input'!K$70),'3 Model Input'!K$70*P1546)</f>
        <v>Missing</v>
      </c>
      <c r="AB1546" s="89"/>
      <c r="AC1546" s="227" t="str" cm="1">
        <f t="array" ref="AC1546">IF(D1546=0,"Blank",_xlfn.IFS('3 Model Input'!E$61=1,(V1546*G1546)/T1546,'3 Model Input'!E$61=2,(W1546*G1546)/T1546,'3 Model Input'!E$61=3,(X1546*G1546)/T1546,'3 Model Input'!E$61=4,(Y1546*G1546)/T1546,'3 Model Input'!E$61=5,(Z1546*G1546)/T1546, ISTEXT('3 Model Input'!E$61),"Missing",'3 Model Input'!E$61=6,(AA1546*G1546)/T1546))</f>
        <v>Blank</v>
      </c>
      <c r="AD1546" s="202" t="str">
        <f t="shared" si="267"/>
        <v>Blank</v>
      </c>
      <c r="AE1546" s="202" t="str">
        <f t="shared" si="268"/>
        <v>Blank</v>
      </c>
      <c r="AF1546" s="217" t="str">
        <f t="shared" si="269"/>
        <v>Blank</v>
      </c>
      <c r="AG1546" s="9" t="str" cm="1">
        <f t="array" ref="AG1546">_xlfn.IFS(ISNUMBER(AC1546), "", ISNUMBER(SEARCH("Blank", AC1546)), "", ISERROR(AC1546), "Bad input on tab 3")</f>
        <v/>
      </c>
    </row>
    <row r="1547" spans="2:33" ht="15" customHeight="1" x14ac:dyDescent="0.75">
      <c r="B1547" s="205" t="str">
        <f>'5 Driver Data'!B1547</f>
        <v>1539</v>
      </c>
      <c r="C1547" s="193">
        <f>'5 Driver Data'!C1547</f>
        <v>0</v>
      </c>
      <c r="D1547" s="192">
        <f>'5 Driver Data'!D1547</f>
        <v>0</v>
      </c>
      <c r="E1547" s="191">
        <f>'5 Driver Data'!E1547</f>
        <v>0</v>
      </c>
      <c r="F1547" s="191">
        <f>'5 Driver Data'!F1547</f>
        <v>0</v>
      </c>
      <c r="G1547" s="191">
        <f>'5 Driver Data'!G1547</f>
        <v>0</v>
      </c>
      <c r="H1547" s="191">
        <f>'5 Driver Data'!H1547</f>
        <v>0</v>
      </c>
      <c r="I1547" s="191">
        <f>'5 Driver Data'!I1547</f>
        <v>0</v>
      </c>
      <c r="J1547" s="191">
        <f>'5 Driver Data'!J1547</f>
        <v>0</v>
      </c>
      <c r="K1547" s="206">
        <f>'5 Driver Data'!K1547</f>
        <v>0</v>
      </c>
      <c r="L1547" s="1"/>
      <c r="M1547" s="216" t="str">
        <f>IF(D1547=0,"Blank",'3 Model Input'!E$44*'3 Model Input'!E$45)</f>
        <v>Blank</v>
      </c>
      <c r="N1547" s="197" t="str">
        <f t="shared" si="260"/>
        <v>Blank</v>
      </c>
      <c r="O1547" s="197" t="str">
        <f>IF(D1547=0,"Blank",'3 Model Input'!E$49*(1-'3 Model Input'!E$51))</f>
        <v>Blank</v>
      </c>
      <c r="P1547" s="197" t="str">
        <f t="shared" si="261"/>
        <v>Blank</v>
      </c>
      <c r="Q1547" s="197" t="str">
        <f>IF(D1547=0,"Blank",IF(D1547="BEV",E1547*(1-'3 Model Input'!E$54), E1547))</f>
        <v>Blank</v>
      </c>
      <c r="R1547" s="198" t="str">
        <f>IF(D1547=0,"Blank",IF(D1547="PHEV",F1547/G1547,F1547*(1-'3 Model Input'!E$54)/G1547))</f>
        <v>Blank</v>
      </c>
      <c r="S1547" s="198" t="str">
        <f>IF(D1547=0,"Blank",IF(D1547="PHEV",MIN(M1547,E1547),MIN(M1547,(E1547*(1-'3 Model Input'!E$54)))))</f>
        <v>Blank</v>
      </c>
      <c r="T1547" s="217" t="str">
        <f t="shared" si="262"/>
        <v>Blank</v>
      </c>
      <c r="U1547" s="89"/>
      <c r="V1547" s="216" t="str">
        <f>IF(D1547=0,"Blank",P1547*'3 Model Input'!E$50)</f>
        <v>Blank</v>
      </c>
      <c r="W1547" s="197" t="str">
        <f t="shared" si="263"/>
        <v>Blank</v>
      </c>
      <c r="X1547" s="197" t="str">
        <f t="shared" si="264"/>
        <v>Blank</v>
      </c>
      <c r="Y1547" s="197" t="str">
        <f t="shared" si="265"/>
        <v>Blank</v>
      </c>
      <c r="Z1547" s="197" t="str">
        <f t="shared" si="266"/>
        <v>Blank</v>
      </c>
      <c r="AA1547" s="223" t="str" cm="1">
        <f t="array" ref="AA1547">_xlfn.IFS(ISTEXT('3 Model Input'!F$70),"Missing",ISTEXT('3 Model Input'!I$70),"Missing",ISNUMBER('3 Model Input'!K$70),'3 Model Input'!K$70*P1547)</f>
        <v>Missing</v>
      </c>
      <c r="AB1547" s="89"/>
      <c r="AC1547" s="227" t="str" cm="1">
        <f t="array" ref="AC1547">IF(D1547=0,"Blank",_xlfn.IFS('3 Model Input'!E$61=1,(V1547*G1547)/T1547,'3 Model Input'!E$61=2,(W1547*G1547)/T1547,'3 Model Input'!E$61=3,(X1547*G1547)/T1547,'3 Model Input'!E$61=4,(Y1547*G1547)/T1547,'3 Model Input'!E$61=5,(Z1547*G1547)/T1547, ISTEXT('3 Model Input'!E$61),"Missing",'3 Model Input'!E$61=6,(AA1547*G1547)/T1547))</f>
        <v>Blank</v>
      </c>
      <c r="AD1547" s="202" t="str">
        <f t="shared" si="267"/>
        <v>Blank</v>
      </c>
      <c r="AE1547" s="202" t="str">
        <f t="shared" si="268"/>
        <v>Blank</v>
      </c>
      <c r="AF1547" s="217" t="str">
        <f t="shared" si="269"/>
        <v>Blank</v>
      </c>
      <c r="AG1547" s="9" t="str" cm="1">
        <f t="array" ref="AG1547">_xlfn.IFS(ISNUMBER(AC1547), "", ISNUMBER(SEARCH("Blank", AC1547)), "", ISERROR(AC1547), "Bad input on tab 3")</f>
        <v/>
      </c>
    </row>
    <row r="1548" spans="2:33" ht="15" customHeight="1" x14ac:dyDescent="0.75">
      <c r="B1548" s="205" t="str">
        <f>'5 Driver Data'!B1548</f>
        <v>1540</v>
      </c>
      <c r="C1548" s="193">
        <f>'5 Driver Data'!C1548</f>
        <v>0</v>
      </c>
      <c r="D1548" s="192">
        <f>'5 Driver Data'!D1548</f>
        <v>0</v>
      </c>
      <c r="E1548" s="191">
        <f>'5 Driver Data'!E1548</f>
        <v>0</v>
      </c>
      <c r="F1548" s="191">
        <f>'5 Driver Data'!F1548</f>
        <v>0</v>
      </c>
      <c r="G1548" s="191">
        <f>'5 Driver Data'!G1548</f>
        <v>0</v>
      </c>
      <c r="H1548" s="191">
        <f>'5 Driver Data'!H1548</f>
        <v>0</v>
      </c>
      <c r="I1548" s="191">
        <f>'5 Driver Data'!I1548</f>
        <v>0</v>
      </c>
      <c r="J1548" s="191">
        <f>'5 Driver Data'!J1548</f>
        <v>0</v>
      </c>
      <c r="K1548" s="206">
        <f>'5 Driver Data'!K1548</f>
        <v>0</v>
      </c>
      <c r="L1548" s="1"/>
      <c r="M1548" s="216" t="str">
        <f>IF(D1548=0,"Blank",'3 Model Input'!E$44*'3 Model Input'!E$45)</f>
        <v>Blank</v>
      </c>
      <c r="N1548" s="197" t="str">
        <f t="shared" si="260"/>
        <v>Blank</v>
      </c>
      <c r="O1548" s="197" t="str">
        <f>IF(D1548=0,"Blank",'3 Model Input'!E$49*(1-'3 Model Input'!E$51))</f>
        <v>Blank</v>
      </c>
      <c r="P1548" s="197" t="str">
        <f t="shared" si="261"/>
        <v>Blank</v>
      </c>
      <c r="Q1548" s="197" t="str">
        <f>IF(D1548=0,"Blank",IF(D1548="BEV",E1548*(1-'3 Model Input'!E$54), E1548))</f>
        <v>Blank</v>
      </c>
      <c r="R1548" s="198" t="str">
        <f>IF(D1548=0,"Blank",IF(D1548="PHEV",F1548/G1548,F1548*(1-'3 Model Input'!E$54)/G1548))</f>
        <v>Blank</v>
      </c>
      <c r="S1548" s="198" t="str">
        <f>IF(D1548=0,"Blank",IF(D1548="PHEV",MIN(M1548,E1548),MIN(M1548,(E1548*(1-'3 Model Input'!E$54)))))</f>
        <v>Blank</v>
      </c>
      <c r="T1548" s="217" t="str">
        <f t="shared" si="262"/>
        <v>Blank</v>
      </c>
      <c r="U1548" s="89"/>
      <c r="V1548" s="216" t="str">
        <f>IF(D1548=0,"Blank",P1548*'3 Model Input'!E$50)</f>
        <v>Blank</v>
      </c>
      <c r="W1548" s="197" t="str">
        <f t="shared" si="263"/>
        <v>Blank</v>
      </c>
      <c r="X1548" s="197" t="str">
        <f t="shared" si="264"/>
        <v>Blank</v>
      </c>
      <c r="Y1548" s="197" t="str">
        <f t="shared" si="265"/>
        <v>Blank</v>
      </c>
      <c r="Z1548" s="197" t="str">
        <f t="shared" si="266"/>
        <v>Blank</v>
      </c>
      <c r="AA1548" s="223" t="str" cm="1">
        <f t="array" ref="AA1548">_xlfn.IFS(ISTEXT('3 Model Input'!F$70),"Missing",ISTEXT('3 Model Input'!I$70),"Missing",ISNUMBER('3 Model Input'!K$70),'3 Model Input'!K$70*P1548)</f>
        <v>Missing</v>
      </c>
      <c r="AB1548" s="89"/>
      <c r="AC1548" s="227" t="str" cm="1">
        <f t="array" ref="AC1548">IF(D1548=0,"Blank",_xlfn.IFS('3 Model Input'!E$61=1,(V1548*G1548)/T1548,'3 Model Input'!E$61=2,(W1548*G1548)/T1548,'3 Model Input'!E$61=3,(X1548*G1548)/T1548,'3 Model Input'!E$61=4,(Y1548*G1548)/T1548,'3 Model Input'!E$61=5,(Z1548*G1548)/T1548, ISTEXT('3 Model Input'!E$61),"Missing",'3 Model Input'!E$61=6,(AA1548*G1548)/T1548))</f>
        <v>Blank</v>
      </c>
      <c r="AD1548" s="202" t="str">
        <f t="shared" si="267"/>
        <v>Blank</v>
      </c>
      <c r="AE1548" s="202" t="str">
        <f t="shared" si="268"/>
        <v>Blank</v>
      </c>
      <c r="AF1548" s="217" t="str">
        <f t="shared" si="269"/>
        <v>Blank</v>
      </c>
      <c r="AG1548" s="9" t="str" cm="1">
        <f t="array" ref="AG1548">_xlfn.IFS(ISNUMBER(AC1548), "", ISNUMBER(SEARCH("Blank", AC1548)), "", ISERROR(AC1548), "Bad input on tab 3")</f>
        <v/>
      </c>
    </row>
    <row r="1549" spans="2:33" ht="15" customHeight="1" x14ac:dyDescent="0.75">
      <c r="B1549" s="205" t="str">
        <f>'5 Driver Data'!B1549</f>
        <v>1541</v>
      </c>
      <c r="C1549" s="193">
        <f>'5 Driver Data'!C1549</f>
        <v>0</v>
      </c>
      <c r="D1549" s="192">
        <f>'5 Driver Data'!D1549</f>
        <v>0</v>
      </c>
      <c r="E1549" s="191">
        <f>'5 Driver Data'!E1549</f>
        <v>0</v>
      </c>
      <c r="F1549" s="191">
        <f>'5 Driver Data'!F1549</f>
        <v>0</v>
      </c>
      <c r="G1549" s="191">
        <f>'5 Driver Data'!G1549</f>
        <v>0</v>
      </c>
      <c r="H1549" s="191">
        <f>'5 Driver Data'!H1549</f>
        <v>0</v>
      </c>
      <c r="I1549" s="191">
        <f>'5 Driver Data'!I1549</f>
        <v>0</v>
      </c>
      <c r="J1549" s="191">
        <f>'5 Driver Data'!J1549</f>
        <v>0</v>
      </c>
      <c r="K1549" s="206">
        <f>'5 Driver Data'!K1549</f>
        <v>0</v>
      </c>
      <c r="L1549" s="1"/>
      <c r="M1549" s="216" t="str">
        <f>IF(D1549=0,"Blank",'3 Model Input'!E$44*'3 Model Input'!E$45)</f>
        <v>Blank</v>
      </c>
      <c r="N1549" s="197" t="str">
        <f t="shared" si="260"/>
        <v>Blank</v>
      </c>
      <c r="O1549" s="197" t="str">
        <f>IF(D1549=0,"Blank",'3 Model Input'!E$49*(1-'3 Model Input'!E$51))</f>
        <v>Blank</v>
      </c>
      <c r="P1549" s="197" t="str">
        <f t="shared" si="261"/>
        <v>Blank</v>
      </c>
      <c r="Q1549" s="197" t="str">
        <f>IF(D1549=0,"Blank",IF(D1549="BEV",E1549*(1-'3 Model Input'!E$54), E1549))</f>
        <v>Blank</v>
      </c>
      <c r="R1549" s="198" t="str">
        <f>IF(D1549=0,"Blank",IF(D1549="PHEV",F1549/G1549,F1549*(1-'3 Model Input'!E$54)/G1549))</f>
        <v>Blank</v>
      </c>
      <c r="S1549" s="198" t="str">
        <f>IF(D1549=0,"Blank",IF(D1549="PHEV",MIN(M1549,E1549),MIN(M1549,(E1549*(1-'3 Model Input'!E$54)))))</f>
        <v>Blank</v>
      </c>
      <c r="T1549" s="217" t="str">
        <f t="shared" si="262"/>
        <v>Blank</v>
      </c>
      <c r="U1549" s="89"/>
      <c r="V1549" s="216" t="str">
        <f>IF(D1549=0,"Blank",P1549*'3 Model Input'!E$50)</f>
        <v>Blank</v>
      </c>
      <c r="W1549" s="197" t="str">
        <f t="shared" si="263"/>
        <v>Blank</v>
      </c>
      <c r="X1549" s="197" t="str">
        <f t="shared" si="264"/>
        <v>Blank</v>
      </c>
      <c r="Y1549" s="197" t="str">
        <f t="shared" si="265"/>
        <v>Blank</v>
      </c>
      <c r="Z1549" s="197" t="str">
        <f t="shared" si="266"/>
        <v>Blank</v>
      </c>
      <c r="AA1549" s="223" t="str" cm="1">
        <f t="array" ref="AA1549">_xlfn.IFS(ISTEXT('3 Model Input'!F$70),"Missing",ISTEXT('3 Model Input'!I$70),"Missing",ISNUMBER('3 Model Input'!K$70),'3 Model Input'!K$70*P1549)</f>
        <v>Missing</v>
      </c>
      <c r="AB1549" s="89"/>
      <c r="AC1549" s="227" t="str" cm="1">
        <f t="array" ref="AC1549">IF(D1549=0,"Blank",_xlfn.IFS('3 Model Input'!E$61=1,(V1549*G1549)/T1549,'3 Model Input'!E$61=2,(W1549*G1549)/T1549,'3 Model Input'!E$61=3,(X1549*G1549)/T1549,'3 Model Input'!E$61=4,(Y1549*G1549)/T1549,'3 Model Input'!E$61=5,(Z1549*G1549)/T1549, ISTEXT('3 Model Input'!E$61),"Missing",'3 Model Input'!E$61=6,(AA1549*G1549)/T1549))</f>
        <v>Blank</v>
      </c>
      <c r="AD1549" s="202" t="str">
        <f t="shared" si="267"/>
        <v>Blank</v>
      </c>
      <c r="AE1549" s="202" t="str">
        <f t="shared" si="268"/>
        <v>Blank</v>
      </c>
      <c r="AF1549" s="217" t="str">
        <f t="shared" si="269"/>
        <v>Blank</v>
      </c>
      <c r="AG1549" s="9" t="str" cm="1">
        <f t="array" ref="AG1549">_xlfn.IFS(ISNUMBER(AC1549), "", ISNUMBER(SEARCH("Blank", AC1549)), "", ISERROR(AC1549), "Bad input on tab 3")</f>
        <v/>
      </c>
    </row>
    <row r="1550" spans="2:33" ht="15" customHeight="1" x14ac:dyDescent="0.75">
      <c r="B1550" s="205" t="str">
        <f>'5 Driver Data'!B1550</f>
        <v>1542</v>
      </c>
      <c r="C1550" s="193">
        <f>'5 Driver Data'!C1550</f>
        <v>0</v>
      </c>
      <c r="D1550" s="192">
        <f>'5 Driver Data'!D1550</f>
        <v>0</v>
      </c>
      <c r="E1550" s="191">
        <f>'5 Driver Data'!E1550</f>
        <v>0</v>
      </c>
      <c r="F1550" s="191">
        <f>'5 Driver Data'!F1550</f>
        <v>0</v>
      </c>
      <c r="G1550" s="191">
        <f>'5 Driver Data'!G1550</f>
        <v>0</v>
      </c>
      <c r="H1550" s="191">
        <f>'5 Driver Data'!H1550</f>
        <v>0</v>
      </c>
      <c r="I1550" s="191">
        <f>'5 Driver Data'!I1550</f>
        <v>0</v>
      </c>
      <c r="J1550" s="191">
        <f>'5 Driver Data'!J1550</f>
        <v>0</v>
      </c>
      <c r="K1550" s="206">
        <f>'5 Driver Data'!K1550</f>
        <v>0</v>
      </c>
      <c r="L1550" s="1"/>
      <c r="M1550" s="216" t="str">
        <f>IF(D1550=0,"Blank",'3 Model Input'!E$44*'3 Model Input'!E$45)</f>
        <v>Blank</v>
      </c>
      <c r="N1550" s="197" t="str">
        <f t="shared" si="260"/>
        <v>Blank</v>
      </c>
      <c r="O1550" s="197" t="str">
        <f>IF(D1550=0,"Blank",'3 Model Input'!E$49*(1-'3 Model Input'!E$51))</f>
        <v>Blank</v>
      </c>
      <c r="P1550" s="197" t="str">
        <f t="shared" si="261"/>
        <v>Blank</v>
      </c>
      <c r="Q1550" s="197" t="str">
        <f>IF(D1550=0,"Blank",IF(D1550="BEV",E1550*(1-'3 Model Input'!E$54), E1550))</f>
        <v>Blank</v>
      </c>
      <c r="R1550" s="198" t="str">
        <f>IF(D1550=0,"Blank",IF(D1550="PHEV",F1550/G1550,F1550*(1-'3 Model Input'!E$54)/G1550))</f>
        <v>Blank</v>
      </c>
      <c r="S1550" s="198" t="str">
        <f>IF(D1550=0,"Blank",IF(D1550="PHEV",MIN(M1550,E1550),MIN(M1550,(E1550*(1-'3 Model Input'!E$54)))))</f>
        <v>Blank</v>
      </c>
      <c r="T1550" s="217" t="str">
        <f t="shared" si="262"/>
        <v>Blank</v>
      </c>
      <c r="U1550" s="89"/>
      <c r="V1550" s="216" t="str">
        <f>IF(D1550=0,"Blank",P1550*'3 Model Input'!E$50)</f>
        <v>Blank</v>
      </c>
      <c r="W1550" s="197" t="str">
        <f t="shared" si="263"/>
        <v>Blank</v>
      </c>
      <c r="X1550" s="197" t="str">
        <f t="shared" si="264"/>
        <v>Blank</v>
      </c>
      <c r="Y1550" s="197" t="str">
        <f t="shared" si="265"/>
        <v>Blank</v>
      </c>
      <c r="Z1550" s="197" t="str">
        <f t="shared" si="266"/>
        <v>Blank</v>
      </c>
      <c r="AA1550" s="223" t="str" cm="1">
        <f t="array" ref="AA1550">_xlfn.IFS(ISTEXT('3 Model Input'!F$70),"Missing",ISTEXT('3 Model Input'!I$70),"Missing",ISNUMBER('3 Model Input'!K$70),'3 Model Input'!K$70*P1550)</f>
        <v>Missing</v>
      </c>
      <c r="AB1550" s="89"/>
      <c r="AC1550" s="227" t="str" cm="1">
        <f t="array" ref="AC1550">IF(D1550=0,"Blank",_xlfn.IFS('3 Model Input'!E$61=1,(V1550*G1550)/T1550,'3 Model Input'!E$61=2,(W1550*G1550)/T1550,'3 Model Input'!E$61=3,(X1550*G1550)/T1550,'3 Model Input'!E$61=4,(Y1550*G1550)/T1550,'3 Model Input'!E$61=5,(Z1550*G1550)/T1550, ISTEXT('3 Model Input'!E$61),"Missing",'3 Model Input'!E$61=6,(AA1550*G1550)/T1550))</f>
        <v>Blank</v>
      </c>
      <c r="AD1550" s="202" t="str">
        <f t="shared" si="267"/>
        <v>Blank</v>
      </c>
      <c r="AE1550" s="202" t="str">
        <f t="shared" si="268"/>
        <v>Blank</v>
      </c>
      <c r="AF1550" s="217" t="str">
        <f t="shared" si="269"/>
        <v>Blank</v>
      </c>
      <c r="AG1550" s="9" t="str" cm="1">
        <f t="array" ref="AG1550">_xlfn.IFS(ISNUMBER(AC1550), "", ISNUMBER(SEARCH("Blank", AC1550)), "", ISERROR(AC1550), "Bad input on tab 3")</f>
        <v/>
      </c>
    </row>
    <row r="1551" spans="2:33" ht="15" customHeight="1" x14ac:dyDescent="0.75">
      <c r="B1551" s="205" t="str">
        <f>'5 Driver Data'!B1551</f>
        <v>1543</v>
      </c>
      <c r="C1551" s="193">
        <f>'5 Driver Data'!C1551</f>
        <v>0</v>
      </c>
      <c r="D1551" s="192">
        <f>'5 Driver Data'!D1551</f>
        <v>0</v>
      </c>
      <c r="E1551" s="191">
        <f>'5 Driver Data'!E1551</f>
        <v>0</v>
      </c>
      <c r="F1551" s="191">
        <f>'5 Driver Data'!F1551</f>
        <v>0</v>
      </c>
      <c r="G1551" s="191">
        <f>'5 Driver Data'!G1551</f>
        <v>0</v>
      </c>
      <c r="H1551" s="191">
        <f>'5 Driver Data'!H1551</f>
        <v>0</v>
      </c>
      <c r="I1551" s="191">
        <f>'5 Driver Data'!I1551</f>
        <v>0</v>
      </c>
      <c r="J1551" s="191">
        <f>'5 Driver Data'!J1551</f>
        <v>0</v>
      </c>
      <c r="K1551" s="206">
        <f>'5 Driver Data'!K1551</f>
        <v>0</v>
      </c>
      <c r="L1551" s="1"/>
      <c r="M1551" s="216" t="str">
        <f>IF(D1551=0,"Blank",'3 Model Input'!E$44*'3 Model Input'!E$45)</f>
        <v>Blank</v>
      </c>
      <c r="N1551" s="197" t="str">
        <f t="shared" si="260"/>
        <v>Blank</v>
      </c>
      <c r="O1551" s="197" t="str">
        <f>IF(D1551=0,"Blank",'3 Model Input'!E$49*(1-'3 Model Input'!E$51))</f>
        <v>Blank</v>
      </c>
      <c r="P1551" s="197" t="str">
        <f t="shared" si="261"/>
        <v>Blank</v>
      </c>
      <c r="Q1551" s="197" t="str">
        <f>IF(D1551=0,"Blank",IF(D1551="BEV",E1551*(1-'3 Model Input'!E$54), E1551))</f>
        <v>Blank</v>
      </c>
      <c r="R1551" s="198" t="str">
        <f>IF(D1551=0,"Blank",IF(D1551="PHEV",F1551/G1551,F1551*(1-'3 Model Input'!E$54)/G1551))</f>
        <v>Blank</v>
      </c>
      <c r="S1551" s="198" t="str">
        <f>IF(D1551=0,"Blank",IF(D1551="PHEV",MIN(M1551,E1551),MIN(M1551,(E1551*(1-'3 Model Input'!E$54)))))</f>
        <v>Blank</v>
      </c>
      <c r="T1551" s="217" t="str">
        <f t="shared" si="262"/>
        <v>Blank</v>
      </c>
      <c r="U1551" s="89"/>
      <c r="V1551" s="216" t="str">
        <f>IF(D1551=0,"Blank",P1551*'3 Model Input'!E$50)</f>
        <v>Blank</v>
      </c>
      <c r="W1551" s="197" t="str">
        <f t="shared" si="263"/>
        <v>Blank</v>
      </c>
      <c r="X1551" s="197" t="str">
        <f t="shared" si="264"/>
        <v>Blank</v>
      </c>
      <c r="Y1551" s="197" t="str">
        <f t="shared" si="265"/>
        <v>Blank</v>
      </c>
      <c r="Z1551" s="197" t="str">
        <f t="shared" si="266"/>
        <v>Blank</v>
      </c>
      <c r="AA1551" s="223" t="str" cm="1">
        <f t="array" ref="AA1551">_xlfn.IFS(ISTEXT('3 Model Input'!F$70),"Missing",ISTEXT('3 Model Input'!I$70),"Missing",ISNUMBER('3 Model Input'!K$70),'3 Model Input'!K$70*P1551)</f>
        <v>Missing</v>
      </c>
      <c r="AB1551" s="89"/>
      <c r="AC1551" s="227" t="str" cm="1">
        <f t="array" ref="AC1551">IF(D1551=0,"Blank",_xlfn.IFS('3 Model Input'!E$61=1,(V1551*G1551)/T1551,'3 Model Input'!E$61=2,(W1551*G1551)/T1551,'3 Model Input'!E$61=3,(X1551*G1551)/T1551,'3 Model Input'!E$61=4,(Y1551*G1551)/T1551,'3 Model Input'!E$61=5,(Z1551*G1551)/T1551, ISTEXT('3 Model Input'!E$61),"Missing",'3 Model Input'!E$61=6,(AA1551*G1551)/T1551))</f>
        <v>Blank</v>
      </c>
      <c r="AD1551" s="202" t="str">
        <f t="shared" si="267"/>
        <v>Blank</v>
      </c>
      <c r="AE1551" s="202" t="str">
        <f t="shared" si="268"/>
        <v>Blank</v>
      </c>
      <c r="AF1551" s="217" t="str">
        <f t="shared" si="269"/>
        <v>Blank</v>
      </c>
      <c r="AG1551" s="9" t="str" cm="1">
        <f t="array" ref="AG1551">_xlfn.IFS(ISNUMBER(AC1551), "", ISNUMBER(SEARCH("Blank", AC1551)), "", ISERROR(AC1551), "Bad input on tab 3")</f>
        <v/>
      </c>
    </row>
    <row r="1552" spans="2:33" ht="15" customHeight="1" x14ac:dyDescent="0.75">
      <c r="B1552" s="205" t="str">
        <f>'5 Driver Data'!B1552</f>
        <v>1544</v>
      </c>
      <c r="C1552" s="193">
        <f>'5 Driver Data'!C1552</f>
        <v>0</v>
      </c>
      <c r="D1552" s="192">
        <f>'5 Driver Data'!D1552</f>
        <v>0</v>
      </c>
      <c r="E1552" s="191">
        <f>'5 Driver Data'!E1552</f>
        <v>0</v>
      </c>
      <c r="F1552" s="191">
        <f>'5 Driver Data'!F1552</f>
        <v>0</v>
      </c>
      <c r="G1552" s="191">
        <f>'5 Driver Data'!G1552</f>
        <v>0</v>
      </c>
      <c r="H1552" s="191">
        <f>'5 Driver Data'!H1552</f>
        <v>0</v>
      </c>
      <c r="I1552" s="191">
        <f>'5 Driver Data'!I1552</f>
        <v>0</v>
      </c>
      <c r="J1552" s="191">
        <f>'5 Driver Data'!J1552</f>
        <v>0</v>
      </c>
      <c r="K1552" s="206">
        <f>'5 Driver Data'!K1552</f>
        <v>0</v>
      </c>
      <c r="L1552" s="1"/>
      <c r="M1552" s="216" t="str">
        <f>IF(D1552=0,"Blank",'3 Model Input'!E$44*'3 Model Input'!E$45)</f>
        <v>Blank</v>
      </c>
      <c r="N1552" s="197" t="str">
        <f t="shared" si="260"/>
        <v>Blank</v>
      </c>
      <c r="O1552" s="197" t="str">
        <f>IF(D1552=0,"Blank",'3 Model Input'!E$49*(1-'3 Model Input'!E$51))</f>
        <v>Blank</v>
      </c>
      <c r="P1552" s="197" t="str">
        <f t="shared" si="261"/>
        <v>Blank</v>
      </c>
      <c r="Q1552" s="197" t="str">
        <f>IF(D1552=0,"Blank",IF(D1552="BEV",E1552*(1-'3 Model Input'!E$54), E1552))</f>
        <v>Blank</v>
      </c>
      <c r="R1552" s="198" t="str">
        <f>IF(D1552=0,"Blank",IF(D1552="PHEV",F1552/G1552,F1552*(1-'3 Model Input'!E$54)/G1552))</f>
        <v>Blank</v>
      </c>
      <c r="S1552" s="198" t="str">
        <f>IF(D1552=0,"Blank",IF(D1552="PHEV",MIN(M1552,E1552),MIN(M1552,(E1552*(1-'3 Model Input'!E$54)))))</f>
        <v>Blank</v>
      </c>
      <c r="T1552" s="217" t="str">
        <f t="shared" si="262"/>
        <v>Blank</v>
      </c>
      <c r="U1552" s="89"/>
      <c r="V1552" s="216" t="str">
        <f>IF(D1552=0,"Blank",P1552*'3 Model Input'!E$50)</f>
        <v>Blank</v>
      </c>
      <c r="W1552" s="197" t="str">
        <f t="shared" si="263"/>
        <v>Blank</v>
      </c>
      <c r="X1552" s="197" t="str">
        <f t="shared" si="264"/>
        <v>Blank</v>
      </c>
      <c r="Y1552" s="197" t="str">
        <f t="shared" si="265"/>
        <v>Blank</v>
      </c>
      <c r="Z1552" s="197" t="str">
        <f t="shared" si="266"/>
        <v>Blank</v>
      </c>
      <c r="AA1552" s="223" t="str" cm="1">
        <f t="array" ref="AA1552">_xlfn.IFS(ISTEXT('3 Model Input'!F$70),"Missing",ISTEXT('3 Model Input'!I$70),"Missing",ISNUMBER('3 Model Input'!K$70),'3 Model Input'!K$70*P1552)</f>
        <v>Missing</v>
      </c>
      <c r="AB1552" s="89"/>
      <c r="AC1552" s="227" t="str" cm="1">
        <f t="array" ref="AC1552">IF(D1552=0,"Blank",_xlfn.IFS('3 Model Input'!E$61=1,(V1552*G1552)/T1552,'3 Model Input'!E$61=2,(W1552*G1552)/T1552,'3 Model Input'!E$61=3,(X1552*G1552)/T1552,'3 Model Input'!E$61=4,(Y1552*G1552)/T1552,'3 Model Input'!E$61=5,(Z1552*G1552)/T1552, ISTEXT('3 Model Input'!E$61),"Missing",'3 Model Input'!E$61=6,(AA1552*G1552)/T1552))</f>
        <v>Blank</v>
      </c>
      <c r="AD1552" s="202" t="str">
        <f t="shared" si="267"/>
        <v>Blank</v>
      </c>
      <c r="AE1552" s="202" t="str">
        <f t="shared" si="268"/>
        <v>Blank</v>
      </c>
      <c r="AF1552" s="217" t="str">
        <f t="shared" si="269"/>
        <v>Blank</v>
      </c>
      <c r="AG1552" s="9" t="str" cm="1">
        <f t="array" ref="AG1552">_xlfn.IFS(ISNUMBER(AC1552), "", ISNUMBER(SEARCH("Blank", AC1552)), "", ISERROR(AC1552), "Bad input on tab 3")</f>
        <v/>
      </c>
    </row>
    <row r="1553" spans="2:33" ht="15" customHeight="1" x14ac:dyDescent="0.75">
      <c r="B1553" s="205" t="str">
        <f>'5 Driver Data'!B1553</f>
        <v>1545</v>
      </c>
      <c r="C1553" s="193">
        <f>'5 Driver Data'!C1553</f>
        <v>0</v>
      </c>
      <c r="D1553" s="192">
        <f>'5 Driver Data'!D1553</f>
        <v>0</v>
      </c>
      <c r="E1553" s="191">
        <f>'5 Driver Data'!E1553</f>
        <v>0</v>
      </c>
      <c r="F1553" s="191">
        <f>'5 Driver Data'!F1553</f>
        <v>0</v>
      </c>
      <c r="G1553" s="191">
        <f>'5 Driver Data'!G1553</f>
        <v>0</v>
      </c>
      <c r="H1553" s="191">
        <f>'5 Driver Data'!H1553</f>
        <v>0</v>
      </c>
      <c r="I1553" s="191">
        <f>'5 Driver Data'!I1553</f>
        <v>0</v>
      </c>
      <c r="J1553" s="191">
        <f>'5 Driver Data'!J1553</f>
        <v>0</v>
      </c>
      <c r="K1553" s="206">
        <f>'5 Driver Data'!K1553</f>
        <v>0</v>
      </c>
      <c r="L1553" s="1"/>
      <c r="M1553" s="216" t="str">
        <f>IF(D1553=0,"Blank",'3 Model Input'!E$44*'3 Model Input'!E$45)</f>
        <v>Blank</v>
      </c>
      <c r="N1553" s="197" t="str">
        <f t="shared" si="260"/>
        <v>Blank</v>
      </c>
      <c r="O1553" s="197" t="str">
        <f>IF(D1553=0,"Blank",'3 Model Input'!E$49*(1-'3 Model Input'!E$51))</f>
        <v>Blank</v>
      </c>
      <c r="P1553" s="197" t="str">
        <f t="shared" si="261"/>
        <v>Blank</v>
      </c>
      <c r="Q1553" s="197" t="str">
        <f>IF(D1553=0,"Blank",IF(D1553="BEV",E1553*(1-'3 Model Input'!E$54), E1553))</f>
        <v>Blank</v>
      </c>
      <c r="R1553" s="198" t="str">
        <f>IF(D1553=0,"Blank",IF(D1553="PHEV",F1553/G1553,F1553*(1-'3 Model Input'!E$54)/G1553))</f>
        <v>Blank</v>
      </c>
      <c r="S1553" s="198" t="str">
        <f>IF(D1553=0,"Blank",IF(D1553="PHEV",MIN(M1553,E1553),MIN(M1553,(E1553*(1-'3 Model Input'!E$54)))))</f>
        <v>Blank</v>
      </c>
      <c r="T1553" s="217" t="str">
        <f t="shared" si="262"/>
        <v>Blank</v>
      </c>
      <c r="U1553" s="89"/>
      <c r="V1553" s="216" t="str">
        <f>IF(D1553=0,"Blank",P1553*'3 Model Input'!E$50)</f>
        <v>Blank</v>
      </c>
      <c r="W1553" s="197" t="str">
        <f t="shared" si="263"/>
        <v>Blank</v>
      </c>
      <c r="X1553" s="197" t="str">
        <f t="shared" si="264"/>
        <v>Blank</v>
      </c>
      <c r="Y1553" s="197" t="str">
        <f t="shared" si="265"/>
        <v>Blank</v>
      </c>
      <c r="Z1553" s="197" t="str">
        <f t="shared" si="266"/>
        <v>Blank</v>
      </c>
      <c r="AA1553" s="223" t="str" cm="1">
        <f t="array" ref="AA1553">_xlfn.IFS(ISTEXT('3 Model Input'!F$70),"Missing",ISTEXT('3 Model Input'!I$70),"Missing",ISNUMBER('3 Model Input'!K$70),'3 Model Input'!K$70*P1553)</f>
        <v>Missing</v>
      </c>
      <c r="AB1553" s="89"/>
      <c r="AC1553" s="227" t="str" cm="1">
        <f t="array" ref="AC1553">IF(D1553=0,"Blank",_xlfn.IFS('3 Model Input'!E$61=1,(V1553*G1553)/T1553,'3 Model Input'!E$61=2,(W1553*G1553)/T1553,'3 Model Input'!E$61=3,(X1553*G1553)/T1553,'3 Model Input'!E$61=4,(Y1553*G1553)/T1553,'3 Model Input'!E$61=5,(Z1553*G1553)/T1553, ISTEXT('3 Model Input'!E$61),"Missing",'3 Model Input'!E$61=6,(AA1553*G1553)/T1553))</f>
        <v>Blank</v>
      </c>
      <c r="AD1553" s="202" t="str">
        <f t="shared" si="267"/>
        <v>Blank</v>
      </c>
      <c r="AE1553" s="202" t="str">
        <f t="shared" si="268"/>
        <v>Blank</v>
      </c>
      <c r="AF1553" s="217" t="str">
        <f t="shared" si="269"/>
        <v>Blank</v>
      </c>
      <c r="AG1553" s="9" t="str" cm="1">
        <f t="array" ref="AG1553">_xlfn.IFS(ISNUMBER(AC1553), "", ISNUMBER(SEARCH("Blank", AC1553)), "", ISERROR(AC1553), "Bad input on tab 3")</f>
        <v/>
      </c>
    </row>
    <row r="1554" spans="2:33" ht="15" customHeight="1" x14ac:dyDescent="0.75">
      <c r="B1554" s="205" t="str">
        <f>'5 Driver Data'!B1554</f>
        <v>1546</v>
      </c>
      <c r="C1554" s="193">
        <f>'5 Driver Data'!C1554</f>
        <v>0</v>
      </c>
      <c r="D1554" s="192">
        <f>'5 Driver Data'!D1554</f>
        <v>0</v>
      </c>
      <c r="E1554" s="191">
        <f>'5 Driver Data'!E1554</f>
        <v>0</v>
      </c>
      <c r="F1554" s="191">
        <f>'5 Driver Data'!F1554</f>
        <v>0</v>
      </c>
      <c r="G1554" s="191">
        <f>'5 Driver Data'!G1554</f>
        <v>0</v>
      </c>
      <c r="H1554" s="191">
        <f>'5 Driver Data'!H1554</f>
        <v>0</v>
      </c>
      <c r="I1554" s="191">
        <f>'5 Driver Data'!I1554</f>
        <v>0</v>
      </c>
      <c r="J1554" s="191">
        <f>'5 Driver Data'!J1554</f>
        <v>0</v>
      </c>
      <c r="K1554" s="206">
        <f>'5 Driver Data'!K1554</f>
        <v>0</v>
      </c>
      <c r="L1554" s="1"/>
      <c r="M1554" s="216" t="str">
        <f>IF(D1554=0,"Blank",'3 Model Input'!E$44*'3 Model Input'!E$45)</f>
        <v>Blank</v>
      </c>
      <c r="N1554" s="197" t="str">
        <f t="shared" si="260"/>
        <v>Blank</v>
      </c>
      <c r="O1554" s="197" t="str">
        <f>IF(D1554=0,"Blank",'3 Model Input'!E$49*(1-'3 Model Input'!E$51))</f>
        <v>Blank</v>
      </c>
      <c r="P1554" s="197" t="str">
        <f t="shared" si="261"/>
        <v>Blank</v>
      </c>
      <c r="Q1554" s="197" t="str">
        <f>IF(D1554=0,"Blank",IF(D1554="BEV",E1554*(1-'3 Model Input'!E$54), E1554))</f>
        <v>Blank</v>
      </c>
      <c r="R1554" s="198" t="str">
        <f>IF(D1554=0,"Blank",IF(D1554="PHEV",F1554/G1554,F1554*(1-'3 Model Input'!E$54)/G1554))</f>
        <v>Blank</v>
      </c>
      <c r="S1554" s="198" t="str">
        <f>IF(D1554=0,"Blank",IF(D1554="PHEV",MIN(M1554,E1554),MIN(M1554,(E1554*(1-'3 Model Input'!E$54)))))</f>
        <v>Blank</v>
      </c>
      <c r="T1554" s="217" t="str">
        <f t="shared" si="262"/>
        <v>Blank</v>
      </c>
      <c r="U1554" s="89"/>
      <c r="V1554" s="216" t="str">
        <f>IF(D1554=0,"Blank",P1554*'3 Model Input'!E$50)</f>
        <v>Blank</v>
      </c>
      <c r="W1554" s="197" t="str">
        <f t="shared" si="263"/>
        <v>Blank</v>
      </c>
      <c r="X1554" s="197" t="str">
        <f t="shared" si="264"/>
        <v>Blank</v>
      </c>
      <c r="Y1554" s="197" t="str">
        <f t="shared" si="265"/>
        <v>Blank</v>
      </c>
      <c r="Z1554" s="197" t="str">
        <f t="shared" si="266"/>
        <v>Blank</v>
      </c>
      <c r="AA1554" s="223" t="str" cm="1">
        <f t="array" ref="AA1554">_xlfn.IFS(ISTEXT('3 Model Input'!F$70),"Missing",ISTEXT('3 Model Input'!I$70),"Missing",ISNUMBER('3 Model Input'!K$70),'3 Model Input'!K$70*P1554)</f>
        <v>Missing</v>
      </c>
      <c r="AB1554" s="89"/>
      <c r="AC1554" s="227" t="str" cm="1">
        <f t="array" ref="AC1554">IF(D1554=0,"Blank",_xlfn.IFS('3 Model Input'!E$61=1,(V1554*G1554)/T1554,'3 Model Input'!E$61=2,(W1554*G1554)/T1554,'3 Model Input'!E$61=3,(X1554*G1554)/T1554,'3 Model Input'!E$61=4,(Y1554*G1554)/T1554,'3 Model Input'!E$61=5,(Z1554*G1554)/T1554, ISTEXT('3 Model Input'!E$61),"Missing",'3 Model Input'!E$61=6,(AA1554*G1554)/T1554))</f>
        <v>Blank</v>
      </c>
      <c r="AD1554" s="202" t="str">
        <f t="shared" si="267"/>
        <v>Blank</v>
      </c>
      <c r="AE1554" s="202" t="str">
        <f t="shared" si="268"/>
        <v>Blank</v>
      </c>
      <c r="AF1554" s="217" t="str">
        <f t="shared" si="269"/>
        <v>Blank</v>
      </c>
      <c r="AG1554" s="9" t="str" cm="1">
        <f t="array" ref="AG1554">_xlfn.IFS(ISNUMBER(AC1554), "", ISNUMBER(SEARCH("Blank", AC1554)), "", ISERROR(AC1554), "Bad input on tab 3")</f>
        <v/>
      </c>
    </row>
    <row r="1555" spans="2:33" ht="15" customHeight="1" x14ac:dyDescent="0.75">
      <c r="B1555" s="205" t="str">
        <f>'5 Driver Data'!B1555</f>
        <v>1547</v>
      </c>
      <c r="C1555" s="193">
        <f>'5 Driver Data'!C1555</f>
        <v>0</v>
      </c>
      <c r="D1555" s="192">
        <f>'5 Driver Data'!D1555</f>
        <v>0</v>
      </c>
      <c r="E1555" s="191">
        <f>'5 Driver Data'!E1555</f>
        <v>0</v>
      </c>
      <c r="F1555" s="191">
        <f>'5 Driver Data'!F1555</f>
        <v>0</v>
      </c>
      <c r="G1555" s="191">
        <f>'5 Driver Data'!G1555</f>
        <v>0</v>
      </c>
      <c r="H1555" s="191">
        <f>'5 Driver Data'!H1555</f>
        <v>0</v>
      </c>
      <c r="I1555" s="191">
        <f>'5 Driver Data'!I1555</f>
        <v>0</v>
      </c>
      <c r="J1555" s="191">
        <f>'5 Driver Data'!J1555</f>
        <v>0</v>
      </c>
      <c r="K1555" s="206">
        <f>'5 Driver Data'!K1555</f>
        <v>0</v>
      </c>
      <c r="L1555" s="1"/>
      <c r="M1555" s="216" t="str">
        <f>IF(D1555=0,"Blank",'3 Model Input'!E$44*'3 Model Input'!E$45)</f>
        <v>Blank</v>
      </c>
      <c r="N1555" s="197" t="str">
        <f t="shared" si="260"/>
        <v>Blank</v>
      </c>
      <c r="O1555" s="197" t="str">
        <f>IF(D1555=0,"Blank",'3 Model Input'!E$49*(1-'3 Model Input'!E$51))</f>
        <v>Blank</v>
      </c>
      <c r="P1555" s="197" t="str">
        <f t="shared" si="261"/>
        <v>Blank</v>
      </c>
      <c r="Q1555" s="197" t="str">
        <f>IF(D1555=0,"Blank",IF(D1555="BEV",E1555*(1-'3 Model Input'!E$54), E1555))</f>
        <v>Blank</v>
      </c>
      <c r="R1555" s="198" t="str">
        <f>IF(D1555=0,"Blank",IF(D1555="PHEV",F1555/G1555,F1555*(1-'3 Model Input'!E$54)/G1555))</f>
        <v>Blank</v>
      </c>
      <c r="S1555" s="198" t="str">
        <f>IF(D1555=0,"Blank",IF(D1555="PHEV",MIN(M1555,E1555),MIN(M1555,(E1555*(1-'3 Model Input'!E$54)))))</f>
        <v>Blank</v>
      </c>
      <c r="T1555" s="217" t="str">
        <f t="shared" si="262"/>
        <v>Blank</v>
      </c>
      <c r="U1555" s="89"/>
      <c r="V1555" s="216" t="str">
        <f>IF(D1555=0,"Blank",P1555*'3 Model Input'!E$50)</f>
        <v>Blank</v>
      </c>
      <c r="W1555" s="197" t="str">
        <f t="shared" si="263"/>
        <v>Blank</v>
      </c>
      <c r="X1555" s="197" t="str">
        <f t="shared" si="264"/>
        <v>Blank</v>
      </c>
      <c r="Y1555" s="197" t="str">
        <f t="shared" si="265"/>
        <v>Blank</v>
      </c>
      <c r="Z1555" s="197" t="str">
        <f t="shared" si="266"/>
        <v>Blank</v>
      </c>
      <c r="AA1555" s="223" t="str" cm="1">
        <f t="array" ref="AA1555">_xlfn.IFS(ISTEXT('3 Model Input'!F$70),"Missing",ISTEXT('3 Model Input'!I$70),"Missing",ISNUMBER('3 Model Input'!K$70),'3 Model Input'!K$70*P1555)</f>
        <v>Missing</v>
      </c>
      <c r="AB1555" s="89"/>
      <c r="AC1555" s="227" t="str" cm="1">
        <f t="array" ref="AC1555">IF(D1555=0,"Blank",_xlfn.IFS('3 Model Input'!E$61=1,(V1555*G1555)/T1555,'3 Model Input'!E$61=2,(W1555*G1555)/T1555,'3 Model Input'!E$61=3,(X1555*G1555)/T1555,'3 Model Input'!E$61=4,(Y1555*G1555)/T1555,'3 Model Input'!E$61=5,(Z1555*G1555)/T1555, ISTEXT('3 Model Input'!E$61),"Missing",'3 Model Input'!E$61=6,(AA1555*G1555)/T1555))</f>
        <v>Blank</v>
      </c>
      <c r="AD1555" s="202" t="str">
        <f t="shared" si="267"/>
        <v>Blank</v>
      </c>
      <c r="AE1555" s="202" t="str">
        <f t="shared" si="268"/>
        <v>Blank</v>
      </c>
      <c r="AF1555" s="217" t="str">
        <f t="shared" si="269"/>
        <v>Blank</v>
      </c>
      <c r="AG1555" s="9" t="str" cm="1">
        <f t="array" ref="AG1555">_xlfn.IFS(ISNUMBER(AC1555), "", ISNUMBER(SEARCH("Blank", AC1555)), "", ISERROR(AC1555), "Bad input on tab 3")</f>
        <v/>
      </c>
    </row>
    <row r="1556" spans="2:33" ht="15" customHeight="1" x14ac:dyDescent="0.75">
      <c r="B1556" s="205" t="str">
        <f>'5 Driver Data'!B1556</f>
        <v>1548</v>
      </c>
      <c r="C1556" s="193">
        <f>'5 Driver Data'!C1556</f>
        <v>0</v>
      </c>
      <c r="D1556" s="192">
        <f>'5 Driver Data'!D1556</f>
        <v>0</v>
      </c>
      <c r="E1556" s="191">
        <f>'5 Driver Data'!E1556</f>
        <v>0</v>
      </c>
      <c r="F1556" s="191">
        <f>'5 Driver Data'!F1556</f>
        <v>0</v>
      </c>
      <c r="G1556" s="191">
        <f>'5 Driver Data'!G1556</f>
        <v>0</v>
      </c>
      <c r="H1556" s="191">
        <f>'5 Driver Data'!H1556</f>
        <v>0</v>
      </c>
      <c r="I1556" s="191">
        <f>'5 Driver Data'!I1556</f>
        <v>0</v>
      </c>
      <c r="J1556" s="191">
        <f>'5 Driver Data'!J1556</f>
        <v>0</v>
      </c>
      <c r="K1556" s="206">
        <f>'5 Driver Data'!K1556</f>
        <v>0</v>
      </c>
      <c r="L1556" s="1"/>
      <c r="M1556" s="216" t="str">
        <f>IF(D1556=0,"Blank",'3 Model Input'!E$44*'3 Model Input'!E$45)</f>
        <v>Blank</v>
      </c>
      <c r="N1556" s="197" t="str">
        <f t="shared" si="260"/>
        <v>Blank</v>
      </c>
      <c r="O1556" s="197" t="str">
        <f>IF(D1556=0,"Blank",'3 Model Input'!E$49*(1-'3 Model Input'!E$51))</f>
        <v>Blank</v>
      </c>
      <c r="P1556" s="197" t="str">
        <f t="shared" si="261"/>
        <v>Blank</v>
      </c>
      <c r="Q1556" s="197" t="str">
        <f>IF(D1556=0,"Blank",IF(D1556="BEV",E1556*(1-'3 Model Input'!E$54), E1556))</f>
        <v>Blank</v>
      </c>
      <c r="R1556" s="198" t="str">
        <f>IF(D1556=0,"Blank",IF(D1556="PHEV",F1556/G1556,F1556*(1-'3 Model Input'!E$54)/G1556))</f>
        <v>Blank</v>
      </c>
      <c r="S1556" s="198" t="str">
        <f>IF(D1556=0,"Blank",IF(D1556="PHEV",MIN(M1556,E1556),MIN(M1556,(E1556*(1-'3 Model Input'!E$54)))))</f>
        <v>Blank</v>
      </c>
      <c r="T1556" s="217" t="str">
        <f t="shared" si="262"/>
        <v>Blank</v>
      </c>
      <c r="U1556" s="89"/>
      <c r="V1556" s="216" t="str">
        <f>IF(D1556=0,"Blank",P1556*'3 Model Input'!E$50)</f>
        <v>Blank</v>
      </c>
      <c r="W1556" s="197" t="str">
        <f t="shared" si="263"/>
        <v>Blank</v>
      </c>
      <c r="X1556" s="197" t="str">
        <f t="shared" si="264"/>
        <v>Blank</v>
      </c>
      <c r="Y1556" s="197" t="str">
        <f t="shared" si="265"/>
        <v>Blank</v>
      </c>
      <c r="Z1556" s="197" t="str">
        <f t="shared" si="266"/>
        <v>Blank</v>
      </c>
      <c r="AA1556" s="223" t="str" cm="1">
        <f t="array" ref="AA1556">_xlfn.IFS(ISTEXT('3 Model Input'!F$70),"Missing",ISTEXT('3 Model Input'!I$70),"Missing",ISNUMBER('3 Model Input'!K$70),'3 Model Input'!K$70*P1556)</f>
        <v>Missing</v>
      </c>
      <c r="AB1556" s="89"/>
      <c r="AC1556" s="227" t="str" cm="1">
        <f t="array" ref="AC1556">IF(D1556=0,"Blank",_xlfn.IFS('3 Model Input'!E$61=1,(V1556*G1556)/T1556,'3 Model Input'!E$61=2,(W1556*G1556)/T1556,'3 Model Input'!E$61=3,(X1556*G1556)/T1556,'3 Model Input'!E$61=4,(Y1556*G1556)/T1556,'3 Model Input'!E$61=5,(Z1556*G1556)/T1556, ISTEXT('3 Model Input'!E$61),"Missing",'3 Model Input'!E$61=6,(AA1556*G1556)/T1556))</f>
        <v>Blank</v>
      </c>
      <c r="AD1556" s="202" t="str">
        <f t="shared" si="267"/>
        <v>Blank</v>
      </c>
      <c r="AE1556" s="202" t="str">
        <f t="shared" si="268"/>
        <v>Blank</v>
      </c>
      <c r="AF1556" s="217" t="str">
        <f t="shared" si="269"/>
        <v>Blank</v>
      </c>
      <c r="AG1556" s="9" t="str" cm="1">
        <f t="array" ref="AG1556">_xlfn.IFS(ISNUMBER(AC1556), "", ISNUMBER(SEARCH("Blank", AC1556)), "", ISERROR(AC1556), "Bad input on tab 3")</f>
        <v/>
      </c>
    </row>
    <row r="1557" spans="2:33" ht="15" customHeight="1" x14ac:dyDescent="0.75">
      <c r="B1557" s="205" t="str">
        <f>'5 Driver Data'!B1557</f>
        <v>1549</v>
      </c>
      <c r="C1557" s="193">
        <f>'5 Driver Data'!C1557</f>
        <v>0</v>
      </c>
      <c r="D1557" s="192">
        <f>'5 Driver Data'!D1557</f>
        <v>0</v>
      </c>
      <c r="E1557" s="191">
        <f>'5 Driver Data'!E1557</f>
        <v>0</v>
      </c>
      <c r="F1557" s="191">
        <f>'5 Driver Data'!F1557</f>
        <v>0</v>
      </c>
      <c r="G1557" s="191">
        <f>'5 Driver Data'!G1557</f>
        <v>0</v>
      </c>
      <c r="H1557" s="191">
        <f>'5 Driver Data'!H1557</f>
        <v>0</v>
      </c>
      <c r="I1557" s="191">
        <f>'5 Driver Data'!I1557</f>
        <v>0</v>
      </c>
      <c r="J1557" s="191">
        <f>'5 Driver Data'!J1557</f>
        <v>0</v>
      </c>
      <c r="K1557" s="206">
        <f>'5 Driver Data'!K1557</f>
        <v>0</v>
      </c>
      <c r="L1557" s="1"/>
      <c r="M1557" s="216" t="str">
        <f>IF(D1557=0,"Blank",'3 Model Input'!E$44*'3 Model Input'!E$45)</f>
        <v>Blank</v>
      </c>
      <c r="N1557" s="197" t="str">
        <f t="shared" si="260"/>
        <v>Blank</v>
      </c>
      <c r="O1557" s="197" t="str">
        <f>IF(D1557=0,"Blank",'3 Model Input'!E$49*(1-'3 Model Input'!E$51))</f>
        <v>Blank</v>
      </c>
      <c r="P1557" s="197" t="str">
        <f t="shared" si="261"/>
        <v>Blank</v>
      </c>
      <c r="Q1557" s="197" t="str">
        <f>IF(D1557=0,"Blank",IF(D1557="BEV",E1557*(1-'3 Model Input'!E$54), E1557))</f>
        <v>Blank</v>
      </c>
      <c r="R1557" s="198" t="str">
        <f>IF(D1557=0,"Blank",IF(D1557="PHEV",F1557/G1557,F1557*(1-'3 Model Input'!E$54)/G1557))</f>
        <v>Blank</v>
      </c>
      <c r="S1557" s="198" t="str">
        <f>IF(D1557=0,"Blank",IF(D1557="PHEV",MIN(M1557,E1557),MIN(M1557,(E1557*(1-'3 Model Input'!E$54)))))</f>
        <v>Blank</v>
      </c>
      <c r="T1557" s="217" t="str">
        <f t="shared" si="262"/>
        <v>Blank</v>
      </c>
      <c r="U1557" s="89"/>
      <c r="V1557" s="216" t="str">
        <f>IF(D1557=0,"Blank",P1557*'3 Model Input'!E$50)</f>
        <v>Blank</v>
      </c>
      <c r="W1557" s="197" t="str">
        <f t="shared" si="263"/>
        <v>Blank</v>
      </c>
      <c r="X1557" s="197" t="str">
        <f t="shared" si="264"/>
        <v>Blank</v>
      </c>
      <c r="Y1557" s="197" t="str">
        <f t="shared" si="265"/>
        <v>Blank</v>
      </c>
      <c r="Z1557" s="197" t="str">
        <f t="shared" si="266"/>
        <v>Blank</v>
      </c>
      <c r="AA1557" s="223" t="str" cm="1">
        <f t="array" ref="AA1557">_xlfn.IFS(ISTEXT('3 Model Input'!F$70),"Missing",ISTEXT('3 Model Input'!I$70),"Missing",ISNUMBER('3 Model Input'!K$70),'3 Model Input'!K$70*P1557)</f>
        <v>Missing</v>
      </c>
      <c r="AB1557" s="89"/>
      <c r="AC1557" s="227" t="str" cm="1">
        <f t="array" ref="AC1557">IF(D1557=0,"Blank",_xlfn.IFS('3 Model Input'!E$61=1,(V1557*G1557)/T1557,'3 Model Input'!E$61=2,(W1557*G1557)/T1557,'3 Model Input'!E$61=3,(X1557*G1557)/T1557,'3 Model Input'!E$61=4,(Y1557*G1557)/T1557,'3 Model Input'!E$61=5,(Z1557*G1557)/T1557, ISTEXT('3 Model Input'!E$61),"Missing",'3 Model Input'!E$61=6,(AA1557*G1557)/T1557))</f>
        <v>Blank</v>
      </c>
      <c r="AD1557" s="202" t="str">
        <f t="shared" si="267"/>
        <v>Blank</v>
      </c>
      <c r="AE1557" s="202" t="str">
        <f t="shared" si="268"/>
        <v>Blank</v>
      </c>
      <c r="AF1557" s="217" t="str">
        <f t="shared" si="269"/>
        <v>Blank</v>
      </c>
      <c r="AG1557" s="9" t="str" cm="1">
        <f t="array" ref="AG1557">_xlfn.IFS(ISNUMBER(AC1557), "", ISNUMBER(SEARCH("Blank", AC1557)), "", ISERROR(AC1557), "Bad input on tab 3")</f>
        <v/>
      </c>
    </row>
    <row r="1558" spans="2:33" ht="15" customHeight="1" x14ac:dyDescent="0.75">
      <c r="B1558" s="205" t="str">
        <f>'5 Driver Data'!B1558</f>
        <v>1550</v>
      </c>
      <c r="C1558" s="193">
        <f>'5 Driver Data'!C1558</f>
        <v>0</v>
      </c>
      <c r="D1558" s="192">
        <f>'5 Driver Data'!D1558</f>
        <v>0</v>
      </c>
      <c r="E1558" s="191">
        <f>'5 Driver Data'!E1558</f>
        <v>0</v>
      </c>
      <c r="F1558" s="191">
        <f>'5 Driver Data'!F1558</f>
        <v>0</v>
      </c>
      <c r="G1558" s="191">
        <f>'5 Driver Data'!G1558</f>
        <v>0</v>
      </c>
      <c r="H1558" s="191">
        <f>'5 Driver Data'!H1558</f>
        <v>0</v>
      </c>
      <c r="I1558" s="191">
        <f>'5 Driver Data'!I1558</f>
        <v>0</v>
      </c>
      <c r="J1558" s="191">
        <f>'5 Driver Data'!J1558</f>
        <v>0</v>
      </c>
      <c r="K1558" s="206">
        <f>'5 Driver Data'!K1558</f>
        <v>0</v>
      </c>
      <c r="L1558" s="1"/>
      <c r="M1558" s="216" t="str">
        <f>IF(D1558=0,"Blank",'3 Model Input'!E$44*'3 Model Input'!E$45)</f>
        <v>Blank</v>
      </c>
      <c r="N1558" s="197" t="str">
        <f t="shared" si="260"/>
        <v>Blank</v>
      </c>
      <c r="O1558" s="197" t="str">
        <f>IF(D1558=0,"Blank",'3 Model Input'!E$49*(1-'3 Model Input'!E$51))</f>
        <v>Blank</v>
      </c>
      <c r="P1558" s="197" t="str">
        <f t="shared" si="261"/>
        <v>Blank</v>
      </c>
      <c r="Q1558" s="197" t="str">
        <f>IF(D1558=0,"Blank",IF(D1558="BEV",E1558*(1-'3 Model Input'!E$54), E1558))</f>
        <v>Blank</v>
      </c>
      <c r="R1558" s="198" t="str">
        <f>IF(D1558=0,"Blank",IF(D1558="PHEV",F1558/G1558,F1558*(1-'3 Model Input'!E$54)/G1558))</f>
        <v>Blank</v>
      </c>
      <c r="S1558" s="198" t="str">
        <f>IF(D1558=0,"Blank",IF(D1558="PHEV",MIN(M1558,E1558),MIN(M1558,(E1558*(1-'3 Model Input'!E$54)))))</f>
        <v>Blank</v>
      </c>
      <c r="T1558" s="217" t="str">
        <f t="shared" si="262"/>
        <v>Blank</v>
      </c>
      <c r="U1558" s="89"/>
      <c r="V1558" s="216" t="str">
        <f>IF(D1558=0,"Blank",P1558*'3 Model Input'!E$50)</f>
        <v>Blank</v>
      </c>
      <c r="W1558" s="197" t="str">
        <f t="shared" si="263"/>
        <v>Blank</v>
      </c>
      <c r="X1558" s="197" t="str">
        <f t="shared" si="264"/>
        <v>Blank</v>
      </c>
      <c r="Y1558" s="197" t="str">
        <f t="shared" si="265"/>
        <v>Blank</v>
      </c>
      <c r="Z1558" s="197" t="str">
        <f t="shared" si="266"/>
        <v>Blank</v>
      </c>
      <c r="AA1558" s="223" t="str" cm="1">
        <f t="array" ref="AA1558">_xlfn.IFS(ISTEXT('3 Model Input'!F$70),"Missing",ISTEXT('3 Model Input'!I$70),"Missing",ISNUMBER('3 Model Input'!K$70),'3 Model Input'!K$70*P1558)</f>
        <v>Missing</v>
      </c>
      <c r="AB1558" s="89"/>
      <c r="AC1558" s="227" t="str" cm="1">
        <f t="array" ref="AC1558">IF(D1558=0,"Blank",_xlfn.IFS('3 Model Input'!E$61=1,(V1558*G1558)/T1558,'3 Model Input'!E$61=2,(W1558*G1558)/T1558,'3 Model Input'!E$61=3,(X1558*G1558)/T1558,'3 Model Input'!E$61=4,(Y1558*G1558)/T1558,'3 Model Input'!E$61=5,(Z1558*G1558)/T1558, ISTEXT('3 Model Input'!E$61),"Missing",'3 Model Input'!E$61=6,(AA1558*G1558)/T1558))</f>
        <v>Blank</v>
      </c>
      <c r="AD1558" s="202" t="str">
        <f t="shared" si="267"/>
        <v>Blank</v>
      </c>
      <c r="AE1558" s="202" t="str">
        <f t="shared" si="268"/>
        <v>Blank</v>
      </c>
      <c r="AF1558" s="217" t="str">
        <f t="shared" si="269"/>
        <v>Blank</v>
      </c>
      <c r="AG1558" s="9" t="str" cm="1">
        <f t="array" ref="AG1558">_xlfn.IFS(ISNUMBER(AC1558), "", ISNUMBER(SEARCH("Blank", AC1558)), "", ISERROR(AC1558), "Bad input on tab 3")</f>
        <v/>
      </c>
    </row>
    <row r="1559" spans="2:33" ht="15" customHeight="1" x14ac:dyDescent="0.75">
      <c r="B1559" s="205" t="str">
        <f>'5 Driver Data'!B1559</f>
        <v>1551</v>
      </c>
      <c r="C1559" s="193">
        <f>'5 Driver Data'!C1559</f>
        <v>0</v>
      </c>
      <c r="D1559" s="192">
        <f>'5 Driver Data'!D1559</f>
        <v>0</v>
      </c>
      <c r="E1559" s="191">
        <f>'5 Driver Data'!E1559</f>
        <v>0</v>
      </c>
      <c r="F1559" s="191">
        <f>'5 Driver Data'!F1559</f>
        <v>0</v>
      </c>
      <c r="G1559" s="191">
        <f>'5 Driver Data'!G1559</f>
        <v>0</v>
      </c>
      <c r="H1559" s="191">
        <f>'5 Driver Data'!H1559</f>
        <v>0</v>
      </c>
      <c r="I1559" s="191">
        <f>'5 Driver Data'!I1559</f>
        <v>0</v>
      </c>
      <c r="J1559" s="191">
        <f>'5 Driver Data'!J1559</f>
        <v>0</v>
      </c>
      <c r="K1559" s="206">
        <f>'5 Driver Data'!K1559</f>
        <v>0</v>
      </c>
      <c r="L1559" s="1"/>
      <c r="M1559" s="216" t="str">
        <f>IF(D1559=0,"Blank",'3 Model Input'!E$44*'3 Model Input'!E$45)</f>
        <v>Blank</v>
      </c>
      <c r="N1559" s="197" t="str">
        <f t="shared" si="260"/>
        <v>Blank</v>
      </c>
      <c r="O1559" s="197" t="str">
        <f>IF(D1559=0,"Blank",'3 Model Input'!E$49*(1-'3 Model Input'!E$51))</f>
        <v>Blank</v>
      </c>
      <c r="P1559" s="197" t="str">
        <f t="shared" si="261"/>
        <v>Blank</v>
      </c>
      <c r="Q1559" s="197" t="str">
        <f>IF(D1559=0,"Blank",IF(D1559="BEV",E1559*(1-'3 Model Input'!E$54), E1559))</f>
        <v>Blank</v>
      </c>
      <c r="R1559" s="198" t="str">
        <f>IF(D1559=0,"Blank",IF(D1559="PHEV",F1559/G1559,F1559*(1-'3 Model Input'!E$54)/G1559))</f>
        <v>Blank</v>
      </c>
      <c r="S1559" s="198" t="str">
        <f>IF(D1559=0,"Blank",IF(D1559="PHEV",MIN(M1559,E1559),MIN(M1559,(E1559*(1-'3 Model Input'!E$54)))))</f>
        <v>Blank</v>
      </c>
      <c r="T1559" s="217" t="str">
        <f t="shared" si="262"/>
        <v>Blank</v>
      </c>
      <c r="U1559" s="89"/>
      <c r="V1559" s="216" t="str">
        <f>IF(D1559=0,"Blank",P1559*'3 Model Input'!E$50)</f>
        <v>Blank</v>
      </c>
      <c r="W1559" s="197" t="str">
        <f t="shared" si="263"/>
        <v>Blank</v>
      </c>
      <c r="X1559" s="197" t="str">
        <f t="shared" si="264"/>
        <v>Blank</v>
      </c>
      <c r="Y1559" s="197" t="str">
        <f t="shared" si="265"/>
        <v>Blank</v>
      </c>
      <c r="Z1559" s="197" t="str">
        <f t="shared" si="266"/>
        <v>Blank</v>
      </c>
      <c r="AA1559" s="223" t="str" cm="1">
        <f t="array" ref="AA1559">_xlfn.IFS(ISTEXT('3 Model Input'!F$70),"Missing",ISTEXT('3 Model Input'!I$70),"Missing",ISNUMBER('3 Model Input'!K$70),'3 Model Input'!K$70*P1559)</f>
        <v>Missing</v>
      </c>
      <c r="AB1559" s="89"/>
      <c r="AC1559" s="227" t="str" cm="1">
        <f t="array" ref="AC1559">IF(D1559=0,"Blank",_xlfn.IFS('3 Model Input'!E$61=1,(V1559*G1559)/T1559,'3 Model Input'!E$61=2,(W1559*G1559)/T1559,'3 Model Input'!E$61=3,(X1559*G1559)/T1559,'3 Model Input'!E$61=4,(Y1559*G1559)/T1559,'3 Model Input'!E$61=5,(Z1559*G1559)/T1559, ISTEXT('3 Model Input'!E$61),"Missing",'3 Model Input'!E$61=6,(AA1559*G1559)/T1559))</f>
        <v>Blank</v>
      </c>
      <c r="AD1559" s="202" t="str">
        <f t="shared" si="267"/>
        <v>Blank</v>
      </c>
      <c r="AE1559" s="202" t="str">
        <f t="shared" si="268"/>
        <v>Blank</v>
      </c>
      <c r="AF1559" s="217" t="str">
        <f t="shared" si="269"/>
        <v>Blank</v>
      </c>
      <c r="AG1559" s="9" t="str" cm="1">
        <f t="array" ref="AG1559">_xlfn.IFS(ISNUMBER(AC1559), "", ISNUMBER(SEARCH("Blank", AC1559)), "", ISERROR(AC1559), "Bad input on tab 3")</f>
        <v/>
      </c>
    </row>
    <row r="1560" spans="2:33" ht="15" customHeight="1" x14ac:dyDescent="0.75">
      <c r="B1560" s="205" t="str">
        <f>'5 Driver Data'!B1560</f>
        <v>1552</v>
      </c>
      <c r="C1560" s="193">
        <f>'5 Driver Data'!C1560</f>
        <v>0</v>
      </c>
      <c r="D1560" s="192">
        <f>'5 Driver Data'!D1560</f>
        <v>0</v>
      </c>
      <c r="E1560" s="191">
        <f>'5 Driver Data'!E1560</f>
        <v>0</v>
      </c>
      <c r="F1560" s="191">
        <f>'5 Driver Data'!F1560</f>
        <v>0</v>
      </c>
      <c r="G1560" s="191">
        <f>'5 Driver Data'!G1560</f>
        <v>0</v>
      </c>
      <c r="H1560" s="191">
        <f>'5 Driver Data'!H1560</f>
        <v>0</v>
      </c>
      <c r="I1560" s="191">
        <f>'5 Driver Data'!I1560</f>
        <v>0</v>
      </c>
      <c r="J1560" s="191">
        <f>'5 Driver Data'!J1560</f>
        <v>0</v>
      </c>
      <c r="K1560" s="206">
        <f>'5 Driver Data'!K1560</f>
        <v>0</v>
      </c>
      <c r="L1560" s="1"/>
      <c r="M1560" s="216" t="str">
        <f>IF(D1560=0,"Blank",'3 Model Input'!E$44*'3 Model Input'!E$45)</f>
        <v>Blank</v>
      </c>
      <c r="N1560" s="197" t="str">
        <f t="shared" si="260"/>
        <v>Blank</v>
      </c>
      <c r="O1560" s="197" t="str">
        <f>IF(D1560=0,"Blank",'3 Model Input'!E$49*(1-'3 Model Input'!E$51))</f>
        <v>Blank</v>
      </c>
      <c r="P1560" s="197" t="str">
        <f t="shared" si="261"/>
        <v>Blank</v>
      </c>
      <c r="Q1560" s="197" t="str">
        <f>IF(D1560=0,"Blank",IF(D1560="BEV",E1560*(1-'3 Model Input'!E$54), E1560))</f>
        <v>Blank</v>
      </c>
      <c r="R1560" s="198" t="str">
        <f>IF(D1560=0,"Blank",IF(D1560="PHEV",F1560/G1560,F1560*(1-'3 Model Input'!E$54)/G1560))</f>
        <v>Blank</v>
      </c>
      <c r="S1560" s="198" t="str">
        <f>IF(D1560=0,"Blank",IF(D1560="PHEV",MIN(M1560,E1560),MIN(M1560,(E1560*(1-'3 Model Input'!E$54)))))</f>
        <v>Blank</v>
      </c>
      <c r="T1560" s="217" t="str">
        <f t="shared" si="262"/>
        <v>Blank</v>
      </c>
      <c r="U1560" s="89"/>
      <c r="V1560" s="216" t="str">
        <f>IF(D1560=0,"Blank",P1560*'3 Model Input'!E$50)</f>
        <v>Blank</v>
      </c>
      <c r="W1560" s="197" t="str">
        <f t="shared" si="263"/>
        <v>Blank</v>
      </c>
      <c r="X1560" s="197" t="str">
        <f t="shared" si="264"/>
        <v>Blank</v>
      </c>
      <c r="Y1560" s="197" t="str">
        <f t="shared" si="265"/>
        <v>Blank</v>
      </c>
      <c r="Z1560" s="197" t="str">
        <f t="shared" si="266"/>
        <v>Blank</v>
      </c>
      <c r="AA1560" s="223" t="str" cm="1">
        <f t="array" ref="AA1560">_xlfn.IFS(ISTEXT('3 Model Input'!F$70),"Missing",ISTEXT('3 Model Input'!I$70),"Missing",ISNUMBER('3 Model Input'!K$70),'3 Model Input'!K$70*P1560)</f>
        <v>Missing</v>
      </c>
      <c r="AB1560" s="89"/>
      <c r="AC1560" s="227" t="str" cm="1">
        <f t="array" ref="AC1560">IF(D1560=0,"Blank",_xlfn.IFS('3 Model Input'!E$61=1,(V1560*G1560)/T1560,'3 Model Input'!E$61=2,(W1560*G1560)/T1560,'3 Model Input'!E$61=3,(X1560*G1560)/T1560,'3 Model Input'!E$61=4,(Y1560*G1560)/T1560,'3 Model Input'!E$61=5,(Z1560*G1560)/T1560, ISTEXT('3 Model Input'!E$61),"Missing",'3 Model Input'!E$61=6,(AA1560*G1560)/T1560))</f>
        <v>Blank</v>
      </c>
      <c r="AD1560" s="202" t="str">
        <f t="shared" si="267"/>
        <v>Blank</v>
      </c>
      <c r="AE1560" s="202" t="str">
        <f t="shared" si="268"/>
        <v>Blank</v>
      </c>
      <c r="AF1560" s="217" t="str">
        <f t="shared" si="269"/>
        <v>Blank</v>
      </c>
      <c r="AG1560" s="9" t="str" cm="1">
        <f t="array" ref="AG1560">_xlfn.IFS(ISNUMBER(AC1560), "", ISNUMBER(SEARCH("Blank", AC1560)), "", ISERROR(AC1560), "Bad input on tab 3")</f>
        <v/>
      </c>
    </row>
    <row r="1561" spans="2:33" ht="15" customHeight="1" x14ac:dyDescent="0.75">
      <c r="B1561" s="205" t="str">
        <f>'5 Driver Data'!B1561</f>
        <v>1553</v>
      </c>
      <c r="C1561" s="193">
        <f>'5 Driver Data'!C1561</f>
        <v>0</v>
      </c>
      <c r="D1561" s="192">
        <f>'5 Driver Data'!D1561</f>
        <v>0</v>
      </c>
      <c r="E1561" s="191">
        <f>'5 Driver Data'!E1561</f>
        <v>0</v>
      </c>
      <c r="F1561" s="191">
        <f>'5 Driver Data'!F1561</f>
        <v>0</v>
      </c>
      <c r="G1561" s="191">
        <f>'5 Driver Data'!G1561</f>
        <v>0</v>
      </c>
      <c r="H1561" s="191">
        <f>'5 Driver Data'!H1561</f>
        <v>0</v>
      </c>
      <c r="I1561" s="191">
        <f>'5 Driver Data'!I1561</f>
        <v>0</v>
      </c>
      <c r="J1561" s="191">
        <f>'5 Driver Data'!J1561</f>
        <v>0</v>
      </c>
      <c r="K1561" s="206">
        <f>'5 Driver Data'!K1561</f>
        <v>0</v>
      </c>
      <c r="L1561" s="1"/>
      <c r="M1561" s="216" t="str">
        <f>IF(D1561=0,"Blank",'3 Model Input'!E$44*'3 Model Input'!E$45)</f>
        <v>Blank</v>
      </c>
      <c r="N1561" s="197" t="str">
        <f t="shared" si="260"/>
        <v>Blank</v>
      </c>
      <c r="O1561" s="197" t="str">
        <f>IF(D1561=0,"Blank",'3 Model Input'!E$49*(1-'3 Model Input'!E$51))</f>
        <v>Blank</v>
      </c>
      <c r="P1561" s="197" t="str">
        <f t="shared" si="261"/>
        <v>Blank</v>
      </c>
      <c r="Q1561" s="197" t="str">
        <f>IF(D1561=0,"Blank",IF(D1561="BEV",E1561*(1-'3 Model Input'!E$54), E1561))</f>
        <v>Blank</v>
      </c>
      <c r="R1561" s="198" t="str">
        <f>IF(D1561=0,"Blank",IF(D1561="PHEV",F1561/G1561,F1561*(1-'3 Model Input'!E$54)/G1561))</f>
        <v>Blank</v>
      </c>
      <c r="S1561" s="198" t="str">
        <f>IF(D1561=0,"Blank",IF(D1561="PHEV",MIN(M1561,E1561),MIN(M1561,(E1561*(1-'3 Model Input'!E$54)))))</f>
        <v>Blank</v>
      </c>
      <c r="T1561" s="217" t="str">
        <f t="shared" si="262"/>
        <v>Blank</v>
      </c>
      <c r="U1561" s="89"/>
      <c r="V1561" s="216" t="str">
        <f>IF(D1561=0,"Blank",P1561*'3 Model Input'!E$50)</f>
        <v>Blank</v>
      </c>
      <c r="W1561" s="197" t="str">
        <f t="shared" si="263"/>
        <v>Blank</v>
      </c>
      <c r="X1561" s="197" t="str">
        <f t="shared" si="264"/>
        <v>Blank</v>
      </c>
      <c r="Y1561" s="197" t="str">
        <f t="shared" si="265"/>
        <v>Blank</v>
      </c>
      <c r="Z1561" s="197" t="str">
        <f t="shared" si="266"/>
        <v>Blank</v>
      </c>
      <c r="AA1561" s="223" t="str" cm="1">
        <f t="array" ref="AA1561">_xlfn.IFS(ISTEXT('3 Model Input'!F$70),"Missing",ISTEXT('3 Model Input'!I$70),"Missing",ISNUMBER('3 Model Input'!K$70),'3 Model Input'!K$70*P1561)</f>
        <v>Missing</v>
      </c>
      <c r="AB1561" s="89"/>
      <c r="AC1561" s="227" t="str" cm="1">
        <f t="array" ref="AC1561">IF(D1561=0,"Blank",_xlfn.IFS('3 Model Input'!E$61=1,(V1561*G1561)/T1561,'3 Model Input'!E$61=2,(W1561*G1561)/T1561,'3 Model Input'!E$61=3,(X1561*G1561)/T1561,'3 Model Input'!E$61=4,(Y1561*G1561)/T1561,'3 Model Input'!E$61=5,(Z1561*G1561)/T1561, ISTEXT('3 Model Input'!E$61),"Missing",'3 Model Input'!E$61=6,(AA1561*G1561)/T1561))</f>
        <v>Blank</v>
      </c>
      <c r="AD1561" s="202" t="str">
        <f t="shared" si="267"/>
        <v>Blank</v>
      </c>
      <c r="AE1561" s="202" t="str">
        <f t="shared" si="268"/>
        <v>Blank</v>
      </c>
      <c r="AF1561" s="217" t="str">
        <f t="shared" si="269"/>
        <v>Blank</v>
      </c>
      <c r="AG1561" s="9" t="str" cm="1">
        <f t="array" ref="AG1561">_xlfn.IFS(ISNUMBER(AC1561), "", ISNUMBER(SEARCH("Blank", AC1561)), "", ISERROR(AC1561), "Bad input on tab 3")</f>
        <v/>
      </c>
    </row>
    <row r="1562" spans="2:33" ht="15" customHeight="1" x14ac:dyDescent="0.75">
      <c r="B1562" s="205" t="str">
        <f>'5 Driver Data'!B1562</f>
        <v>1554</v>
      </c>
      <c r="C1562" s="193">
        <f>'5 Driver Data'!C1562</f>
        <v>0</v>
      </c>
      <c r="D1562" s="192">
        <f>'5 Driver Data'!D1562</f>
        <v>0</v>
      </c>
      <c r="E1562" s="191">
        <f>'5 Driver Data'!E1562</f>
        <v>0</v>
      </c>
      <c r="F1562" s="191">
        <f>'5 Driver Data'!F1562</f>
        <v>0</v>
      </c>
      <c r="G1562" s="191">
        <f>'5 Driver Data'!G1562</f>
        <v>0</v>
      </c>
      <c r="H1562" s="191">
        <f>'5 Driver Data'!H1562</f>
        <v>0</v>
      </c>
      <c r="I1562" s="191">
        <f>'5 Driver Data'!I1562</f>
        <v>0</v>
      </c>
      <c r="J1562" s="191">
        <f>'5 Driver Data'!J1562</f>
        <v>0</v>
      </c>
      <c r="K1562" s="206">
        <f>'5 Driver Data'!K1562</f>
        <v>0</v>
      </c>
      <c r="L1562" s="1"/>
      <c r="M1562" s="216" t="str">
        <f>IF(D1562=0,"Blank",'3 Model Input'!E$44*'3 Model Input'!E$45)</f>
        <v>Blank</v>
      </c>
      <c r="N1562" s="197" t="str">
        <f t="shared" si="260"/>
        <v>Blank</v>
      </c>
      <c r="O1562" s="197" t="str">
        <f>IF(D1562=0,"Blank",'3 Model Input'!E$49*(1-'3 Model Input'!E$51))</f>
        <v>Blank</v>
      </c>
      <c r="P1562" s="197" t="str">
        <f t="shared" si="261"/>
        <v>Blank</v>
      </c>
      <c r="Q1562" s="197" t="str">
        <f>IF(D1562=0,"Blank",IF(D1562="BEV",E1562*(1-'3 Model Input'!E$54), E1562))</f>
        <v>Blank</v>
      </c>
      <c r="R1562" s="198" t="str">
        <f>IF(D1562=0,"Blank",IF(D1562="PHEV",F1562/G1562,F1562*(1-'3 Model Input'!E$54)/G1562))</f>
        <v>Blank</v>
      </c>
      <c r="S1562" s="198" t="str">
        <f>IF(D1562=0,"Blank",IF(D1562="PHEV",MIN(M1562,E1562),MIN(M1562,(E1562*(1-'3 Model Input'!E$54)))))</f>
        <v>Blank</v>
      </c>
      <c r="T1562" s="217" t="str">
        <f t="shared" si="262"/>
        <v>Blank</v>
      </c>
      <c r="U1562" s="89"/>
      <c r="V1562" s="216" t="str">
        <f>IF(D1562=0,"Blank",P1562*'3 Model Input'!E$50)</f>
        <v>Blank</v>
      </c>
      <c r="W1562" s="197" t="str">
        <f t="shared" si="263"/>
        <v>Blank</v>
      </c>
      <c r="X1562" s="197" t="str">
        <f t="shared" si="264"/>
        <v>Blank</v>
      </c>
      <c r="Y1562" s="197" t="str">
        <f t="shared" si="265"/>
        <v>Blank</v>
      </c>
      <c r="Z1562" s="197" t="str">
        <f t="shared" si="266"/>
        <v>Blank</v>
      </c>
      <c r="AA1562" s="223" t="str" cm="1">
        <f t="array" ref="AA1562">_xlfn.IFS(ISTEXT('3 Model Input'!F$70),"Missing",ISTEXT('3 Model Input'!I$70),"Missing",ISNUMBER('3 Model Input'!K$70),'3 Model Input'!K$70*P1562)</f>
        <v>Missing</v>
      </c>
      <c r="AB1562" s="89"/>
      <c r="AC1562" s="227" t="str" cm="1">
        <f t="array" ref="AC1562">IF(D1562=0,"Blank",_xlfn.IFS('3 Model Input'!E$61=1,(V1562*G1562)/T1562,'3 Model Input'!E$61=2,(W1562*G1562)/T1562,'3 Model Input'!E$61=3,(X1562*G1562)/T1562,'3 Model Input'!E$61=4,(Y1562*G1562)/T1562,'3 Model Input'!E$61=5,(Z1562*G1562)/T1562, ISTEXT('3 Model Input'!E$61),"Missing",'3 Model Input'!E$61=6,(AA1562*G1562)/T1562))</f>
        <v>Blank</v>
      </c>
      <c r="AD1562" s="202" t="str">
        <f t="shared" si="267"/>
        <v>Blank</v>
      </c>
      <c r="AE1562" s="202" t="str">
        <f t="shared" si="268"/>
        <v>Blank</v>
      </c>
      <c r="AF1562" s="217" t="str">
        <f t="shared" si="269"/>
        <v>Blank</v>
      </c>
      <c r="AG1562" s="9" t="str" cm="1">
        <f t="array" ref="AG1562">_xlfn.IFS(ISNUMBER(AC1562), "", ISNUMBER(SEARCH("Blank", AC1562)), "", ISERROR(AC1562), "Bad input on tab 3")</f>
        <v/>
      </c>
    </row>
    <row r="1563" spans="2:33" ht="15" customHeight="1" x14ac:dyDescent="0.75">
      <c r="B1563" s="205" t="str">
        <f>'5 Driver Data'!B1563</f>
        <v>1555</v>
      </c>
      <c r="C1563" s="193">
        <f>'5 Driver Data'!C1563</f>
        <v>0</v>
      </c>
      <c r="D1563" s="192">
        <f>'5 Driver Data'!D1563</f>
        <v>0</v>
      </c>
      <c r="E1563" s="191">
        <f>'5 Driver Data'!E1563</f>
        <v>0</v>
      </c>
      <c r="F1563" s="191">
        <f>'5 Driver Data'!F1563</f>
        <v>0</v>
      </c>
      <c r="G1563" s="191">
        <f>'5 Driver Data'!G1563</f>
        <v>0</v>
      </c>
      <c r="H1563" s="191">
        <f>'5 Driver Data'!H1563</f>
        <v>0</v>
      </c>
      <c r="I1563" s="191">
        <f>'5 Driver Data'!I1563</f>
        <v>0</v>
      </c>
      <c r="J1563" s="191">
        <f>'5 Driver Data'!J1563</f>
        <v>0</v>
      </c>
      <c r="K1563" s="206">
        <f>'5 Driver Data'!K1563</f>
        <v>0</v>
      </c>
      <c r="L1563" s="1"/>
      <c r="M1563" s="216" t="str">
        <f>IF(D1563=0,"Blank",'3 Model Input'!E$44*'3 Model Input'!E$45)</f>
        <v>Blank</v>
      </c>
      <c r="N1563" s="197" t="str">
        <f t="shared" si="260"/>
        <v>Blank</v>
      </c>
      <c r="O1563" s="197" t="str">
        <f>IF(D1563=0,"Blank",'3 Model Input'!E$49*(1-'3 Model Input'!E$51))</f>
        <v>Blank</v>
      </c>
      <c r="P1563" s="197" t="str">
        <f t="shared" si="261"/>
        <v>Blank</v>
      </c>
      <c r="Q1563" s="197" t="str">
        <f>IF(D1563=0,"Blank",IF(D1563="BEV",E1563*(1-'3 Model Input'!E$54), E1563))</f>
        <v>Blank</v>
      </c>
      <c r="R1563" s="198" t="str">
        <f>IF(D1563=0,"Blank",IF(D1563="PHEV",F1563/G1563,F1563*(1-'3 Model Input'!E$54)/G1563))</f>
        <v>Blank</v>
      </c>
      <c r="S1563" s="198" t="str">
        <f>IF(D1563=0,"Blank",IF(D1563="PHEV",MIN(M1563,E1563),MIN(M1563,(E1563*(1-'3 Model Input'!E$54)))))</f>
        <v>Blank</v>
      </c>
      <c r="T1563" s="217" t="str">
        <f t="shared" si="262"/>
        <v>Blank</v>
      </c>
      <c r="U1563" s="89"/>
      <c r="V1563" s="216" t="str">
        <f>IF(D1563=0,"Blank",P1563*'3 Model Input'!E$50)</f>
        <v>Blank</v>
      </c>
      <c r="W1563" s="197" t="str">
        <f t="shared" si="263"/>
        <v>Blank</v>
      </c>
      <c r="X1563" s="197" t="str">
        <f t="shared" si="264"/>
        <v>Blank</v>
      </c>
      <c r="Y1563" s="197" t="str">
        <f t="shared" si="265"/>
        <v>Blank</v>
      </c>
      <c r="Z1563" s="197" t="str">
        <f t="shared" si="266"/>
        <v>Blank</v>
      </c>
      <c r="AA1563" s="223" t="str" cm="1">
        <f t="array" ref="AA1563">_xlfn.IFS(ISTEXT('3 Model Input'!F$70),"Missing",ISTEXT('3 Model Input'!I$70),"Missing",ISNUMBER('3 Model Input'!K$70),'3 Model Input'!K$70*P1563)</f>
        <v>Missing</v>
      </c>
      <c r="AB1563" s="89"/>
      <c r="AC1563" s="227" t="str" cm="1">
        <f t="array" ref="AC1563">IF(D1563=0,"Blank",_xlfn.IFS('3 Model Input'!E$61=1,(V1563*G1563)/T1563,'3 Model Input'!E$61=2,(W1563*G1563)/T1563,'3 Model Input'!E$61=3,(X1563*G1563)/T1563,'3 Model Input'!E$61=4,(Y1563*G1563)/T1563,'3 Model Input'!E$61=5,(Z1563*G1563)/T1563, ISTEXT('3 Model Input'!E$61),"Missing",'3 Model Input'!E$61=6,(AA1563*G1563)/T1563))</f>
        <v>Blank</v>
      </c>
      <c r="AD1563" s="202" t="str">
        <f t="shared" si="267"/>
        <v>Blank</v>
      </c>
      <c r="AE1563" s="202" t="str">
        <f t="shared" si="268"/>
        <v>Blank</v>
      </c>
      <c r="AF1563" s="217" t="str">
        <f t="shared" si="269"/>
        <v>Blank</v>
      </c>
      <c r="AG1563" s="9" t="str" cm="1">
        <f t="array" ref="AG1563">_xlfn.IFS(ISNUMBER(AC1563), "", ISNUMBER(SEARCH("Blank", AC1563)), "", ISERROR(AC1563), "Bad input on tab 3")</f>
        <v/>
      </c>
    </row>
    <row r="1564" spans="2:33" ht="15" customHeight="1" x14ac:dyDescent="0.75">
      <c r="B1564" s="205" t="str">
        <f>'5 Driver Data'!B1564</f>
        <v>1556</v>
      </c>
      <c r="C1564" s="193">
        <f>'5 Driver Data'!C1564</f>
        <v>0</v>
      </c>
      <c r="D1564" s="192">
        <f>'5 Driver Data'!D1564</f>
        <v>0</v>
      </c>
      <c r="E1564" s="191">
        <f>'5 Driver Data'!E1564</f>
        <v>0</v>
      </c>
      <c r="F1564" s="191">
        <f>'5 Driver Data'!F1564</f>
        <v>0</v>
      </c>
      <c r="G1564" s="191">
        <f>'5 Driver Data'!G1564</f>
        <v>0</v>
      </c>
      <c r="H1564" s="191">
        <f>'5 Driver Data'!H1564</f>
        <v>0</v>
      </c>
      <c r="I1564" s="191">
        <f>'5 Driver Data'!I1564</f>
        <v>0</v>
      </c>
      <c r="J1564" s="191">
        <f>'5 Driver Data'!J1564</f>
        <v>0</v>
      </c>
      <c r="K1564" s="206">
        <f>'5 Driver Data'!K1564</f>
        <v>0</v>
      </c>
      <c r="L1564" s="1"/>
      <c r="M1564" s="216" t="str">
        <f>IF(D1564=0,"Blank",'3 Model Input'!E$44*'3 Model Input'!E$45)</f>
        <v>Blank</v>
      </c>
      <c r="N1564" s="197" t="str">
        <f t="shared" si="260"/>
        <v>Blank</v>
      </c>
      <c r="O1564" s="197" t="str">
        <f>IF(D1564=0,"Blank",'3 Model Input'!E$49*(1-'3 Model Input'!E$51))</f>
        <v>Blank</v>
      </c>
      <c r="P1564" s="197" t="str">
        <f t="shared" si="261"/>
        <v>Blank</v>
      </c>
      <c r="Q1564" s="197" t="str">
        <f>IF(D1564=0,"Blank",IF(D1564="BEV",E1564*(1-'3 Model Input'!E$54), E1564))</f>
        <v>Blank</v>
      </c>
      <c r="R1564" s="198" t="str">
        <f>IF(D1564=0,"Blank",IF(D1564="PHEV",F1564/G1564,F1564*(1-'3 Model Input'!E$54)/G1564))</f>
        <v>Blank</v>
      </c>
      <c r="S1564" s="198" t="str">
        <f>IF(D1564=0,"Blank",IF(D1564="PHEV",MIN(M1564,E1564),MIN(M1564,(E1564*(1-'3 Model Input'!E$54)))))</f>
        <v>Blank</v>
      </c>
      <c r="T1564" s="217" t="str">
        <f t="shared" si="262"/>
        <v>Blank</v>
      </c>
      <c r="U1564" s="89"/>
      <c r="V1564" s="216" t="str">
        <f>IF(D1564=0,"Blank",P1564*'3 Model Input'!E$50)</f>
        <v>Blank</v>
      </c>
      <c r="W1564" s="197" t="str">
        <f t="shared" si="263"/>
        <v>Blank</v>
      </c>
      <c r="X1564" s="197" t="str">
        <f t="shared" si="264"/>
        <v>Blank</v>
      </c>
      <c r="Y1564" s="197" t="str">
        <f t="shared" si="265"/>
        <v>Blank</v>
      </c>
      <c r="Z1564" s="197" t="str">
        <f t="shared" si="266"/>
        <v>Blank</v>
      </c>
      <c r="AA1564" s="223" t="str" cm="1">
        <f t="array" ref="AA1564">_xlfn.IFS(ISTEXT('3 Model Input'!F$70),"Missing",ISTEXT('3 Model Input'!I$70),"Missing",ISNUMBER('3 Model Input'!K$70),'3 Model Input'!K$70*P1564)</f>
        <v>Missing</v>
      </c>
      <c r="AB1564" s="89"/>
      <c r="AC1564" s="227" t="str" cm="1">
        <f t="array" ref="AC1564">IF(D1564=0,"Blank",_xlfn.IFS('3 Model Input'!E$61=1,(V1564*G1564)/T1564,'3 Model Input'!E$61=2,(W1564*G1564)/T1564,'3 Model Input'!E$61=3,(X1564*G1564)/T1564,'3 Model Input'!E$61=4,(Y1564*G1564)/T1564,'3 Model Input'!E$61=5,(Z1564*G1564)/T1564, ISTEXT('3 Model Input'!E$61),"Missing",'3 Model Input'!E$61=6,(AA1564*G1564)/T1564))</f>
        <v>Blank</v>
      </c>
      <c r="AD1564" s="202" t="str">
        <f t="shared" si="267"/>
        <v>Blank</v>
      </c>
      <c r="AE1564" s="202" t="str">
        <f t="shared" si="268"/>
        <v>Blank</v>
      </c>
      <c r="AF1564" s="217" t="str">
        <f t="shared" si="269"/>
        <v>Blank</v>
      </c>
      <c r="AG1564" s="9" t="str" cm="1">
        <f t="array" ref="AG1564">_xlfn.IFS(ISNUMBER(AC1564), "", ISNUMBER(SEARCH("Blank", AC1564)), "", ISERROR(AC1564), "Bad input on tab 3")</f>
        <v/>
      </c>
    </row>
    <row r="1565" spans="2:33" ht="15" customHeight="1" x14ac:dyDescent="0.75">
      <c r="B1565" s="205" t="str">
        <f>'5 Driver Data'!B1565</f>
        <v>1557</v>
      </c>
      <c r="C1565" s="193">
        <f>'5 Driver Data'!C1565</f>
        <v>0</v>
      </c>
      <c r="D1565" s="192">
        <f>'5 Driver Data'!D1565</f>
        <v>0</v>
      </c>
      <c r="E1565" s="191">
        <f>'5 Driver Data'!E1565</f>
        <v>0</v>
      </c>
      <c r="F1565" s="191">
        <f>'5 Driver Data'!F1565</f>
        <v>0</v>
      </c>
      <c r="G1565" s="191">
        <f>'5 Driver Data'!G1565</f>
        <v>0</v>
      </c>
      <c r="H1565" s="191">
        <f>'5 Driver Data'!H1565</f>
        <v>0</v>
      </c>
      <c r="I1565" s="191">
        <f>'5 Driver Data'!I1565</f>
        <v>0</v>
      </c>
      <c r="J1565" s="191">
        <f>'5 Driver Data'!J1565</f>
        <v>0</v>
      </c>
      <c r="K1565" s="206">
        <f>'5 Driver Data'!K1565</f>
        <v>0</v>
      </c>
      <c r="L1565" s="1"/>
      <c r="M1565" s="216" t="str">
        <f>IF(D1565=0,"Blank",'3 Model Input'!E$44*'3 Model Input'!E$45)</f>
        <v>Blank</v>
      </c>
      <c r="N1565" s="197" t="str">
        <f t="shared" si="260"/>
        <v>Blank</v>
      </c>
      <c r="O1565" s="197" t="str">
        <f>IF(D1565=0,"Blank",'3 Model Input'!E$49*(1-'3 Model Input'!E$51))</f>
        <v>Blank</v>
      </c>
      <c r="P1565" s="197" t="str">
        <f t="shared" si="261"/>
        <v>Blank</v>
      </c>
      <c r="Q1565" s="197" t="str">
        <f>IF(D1565=0,"Blank",IF(D1565="BEV",E1565*(1-'3 Model Input'!E$54), E1565))</f>
        <v>Blank</v>
      </c>
      <c r="R1565" s="198" t="str">
        <f>IF(D1565=0,"Blank",IF(D1565="PHEV",F1565/G1565,F1565*(1-'3 Model Input'!E$54)/G1565))</f>
        <v>Blank</v>
      </c>
      <c r="S1565" s="198" t="str">
        <f>IF(D1565=0,"Blank",IF(D1565="PHEV",MIN(M1565,E1565),MIN(M1565,(E1565*(1-'3 Model Input'!E$54)))))</f>
        <v>Blank</v>
      </c>
      <c r="T1565" s="217" t="str">
        <f t="shared" si="262"/>
        <v>Blank</v>
      </c>
      <c r="U1565" s="89"/>
      <c r="V1565" s="216" t="str">
        <f>IF(D1565=0,"Blank",P1565*'3 Model Input'!E$50)</f>
        <v>Blank</v>
      </c>
      <c r="W1565" s="197" t="str">
        <f t="shared" si="263"/>
        <v>Blank</v>
      </c>
      <c r="X1565" s="197" t="str">
        <f t="shared" si="264"/>
        <v>Blank</v>
      </c>
      <c r="Y1565" s="197" t="str">
        <f t="shared" si="265"/>
        <v>Blank</v>
      </c>
      <c r="Z1565" s="197" t="str">
        <f t="shared" si="266"/>
        <v>Blank</v>
      </c>
      <c r="AA1565" s="223" t="str" cm="1">
        <f t="array" ref="AA1565">_xlfn.IFS(ISTEXT('3 Model Input'!F$70),"Missing",ISTEXT('3 Model Input'!I$70),"Missing",ISNUMBER('3 Model Input'!K$70),'3 Model Input'!K$70*P1565)</f>
        <v>Missing</v>
      </c>
      <c r="AB1565" s="89"/>
      <c r="AC1565" s="227" t="str" cm="1">
        <f t="array" ref="AC1565">IF(D1565=0,"Blank",_xlfn.IFS('3 Model Input'!E$61=1,(V1565*G1565)/T1565,'3 Model Input'!E$61=2,(W1565*G1565)/T1565,'3 Model Input'!E$61=3,(X1565*G1565)/T1565,'3 Model Input'!E$61=4,(Y1565*G1565)/T1565,'3 Model Input'!E$61=5,(Z1565*G1565)/T1565, ISTEXT('3 Model Input'!E$61),"Missing",'3 Model Input'!E$61=6,(AA1565*G1565)/T1565))</f>
        <v>Blank</v>
      </c>
      <c r="AD1565" s="202" t="str">
        <f t="shared" si="267"/>
        <v>Blank</v>
      </c>
      <c r="AE1565" s="202" t="str">
        <f t="shared" si="268"/>
        <v>Blank</v>
      </c>
      <c r="AF1565" s="217" t="str">
        <f t="shared" si="269"/>
        <v>Blank</v>
      </c>
      <c r="AG1565" s="9" t="str" cm="1">
        <f t="array" ref="AG1565">_xlfn.IFS(ISNUMBER(AC1565), "", ISNUMBER(SEARCH("Blank", AC1565)), "", ISERROR(AC1565), "Bad input on tab 3")</f>
        <v/>
      </c>
    </row>
    <row r="1566" spans="2:33" ht="15" customHeight="1" x14ac:dyDescent="0.75">
      <c r="B1566" s="205" t="str">
        <f>'5 Driver Data'!B1566</f>
        <v>1558</v>
      </c>
      <c r="C1566" s="193">
        <f>'5 Driver Data'!C1566</f>
        <v>0</v>
      </c>
      <c r="D1566" s="192">
        <f>'5 Driver Data'!D1566</f>
        <v>0</v>
      </c>
      <c r="E1566" s="191">
        <f>'5 Driver Data'!E1566</f>
        <v>0</v>
      </c>
      <c r="F1566" s="191">
        <f>'5 Driver Data'!F1566</f>
        <v>0</v>
      </c>
      <c r="G1566" s="191">
        <f>'5 Driver Data'!G1566</f>
        <v>0</v>
      </c>
      <c r="H1566" s="191">
        <f>'5 Driver Data'!H1566</f>
        <v>0</v>
      </c>
      <c r="I1566" s="191">
        <f>'5 Driver Data'!I1566</f>
        <v>0</v>
      </c>
      <c r="J1566" s="191">
        <f>'5 Driver Data'!J1566</f>
        <v>0</v>
      </c>
      <c r="K1566" s="206">
        <f>'5 Driver Data'!K1566</f>
        <v>0</v>
      </c>
      <c r="L1566" s="1"/>
      <c r="M1566" s="216" t="str">
        <f>IF(D1566=0,"Blank",'3 Model Input'!E$44*'3 Model Input'!E$45)</f>
        <v>Blank</v>
      </c>
      <c r="N1566" s="197" t="str">
        <f t="shared" si="260"/>
        <v>Blank</v>
      </c>
      <c r="O1566" s="197" t="str">
        <f>IF(D1566=0,"Blank",'3 Model Input'!E$49*(1-'3 Model Input'!E$51))</f>
        <v>Blank</v>
      </c>
      <c r="P1566" s="197" t="str">
        <f t="shared" si="261"/>
        <v>Blank</v>
      </c>
      <c r="Q1566" s="197" t="str">
        <f>IF(D1566=0,"Blank",IF(D1566="BEV",E1566*(1-'3 Model Input'!E$54), E1566))</f>
        <v>Blank</v>
      </c>
      <c r="R1566" s="198" t="str">
        <f>IF(D1566=0,"Blank",IF(D1566="PHEV",F1566/G1566,F1566*(1-'3 Model Input'!E$54)/G1566))</f>
        <v>Blank</v>
      </c>
      <c r="S1566" s="198" t="str">
        <f>IF(D1566=0,"Blank",IF(D1566="PHEV",MIN(M1566,E1566),MIN(M1566,(E1566*(1-'3 Model Input'!E$54)))))</f>
        <v>Blank</v>
      </c>
      <c r="T1566" s="217" t="str">
        <f t="shared" si="262"/>
        <v>Blank</v>
      </c>
      <c r="U1566" s="89"/>
      <c r="V1566" s="216" t="str">
        <f>IF(D1566=0,"Blank",P1566*'3 Model Input'!E$50)</f>
        <v>Blank</v>
      </c>
      <c r="W1566" s="197" t="str">
        <f t="shared" si="263"/>
        <v>Blank</v>
      </c>
      <c r="X1566" s="197" t="str">
        <f t="shared" si="264"/>
        <v>Blank</v>
      </c>
      <c r="Y1566" s="197" t="str">
        <f t="shared" si="265"/>
        <v>Blank</v>
      </c>
      <c r="Z1566" s="197" t="str">
        <f t="shared" si="266"/>
        <v>Blank</v>
      </c>
      <c r="AA1566" s="223" t="str" cm="1">
        <f t="array" ref="AA1566">_xlfn.IFS(ISTEXT('3 Model Input'!F$70),"Missing",ISTEXT('3 Model Input'!I$70),"Missing",ISNUMBER('3 Model Input'!K$70),'3 Model Input'!K$70*P1566)</f>
        <v>Missing</v>
      </c>
      <c r="AB1566" s="89"/>
      <c r="AC1566" s="227" t="str" cm="1">
        <f t="array" ref="AC1566">IF(D1566=0,"Blank",_xlfn.IFS('3 Model Input'!E$61=1,(V1566*G1566)/T1566,'3 Model Input'!E$61=2,(W1566*G1566)/T1566,'3 Model Input'!E$61=3,(X1566*G1566)/T1566,'3 Model Input'!E$61=4,(Y1566*G1566)/T1566,'3 Model Input'!E$61=5,(Z1566*G1566)/T1566, ISTEXT('3 Model Input'!E$61),"Missing",'3 Model Input'!E$61=6,(AA1566*G1566)/T1566))</f>
        <v>Blank</v>
      </c>
      <c r="AD1566" s="202" t="str">
        <f t="shared" si="267"/>
        <v>Blank</v>
      </c>
      <c r="AE1566" s="202" t="str">
        <f t="shared" si="268"/>
        <v>Blank</v>
      </c>
      <c r="AF1566" s="217" t="str">
        <f t="shared" si="269"/>
        <v>Blank</v>
      </c>
      <c r="AG1566" s="9" t="str" cm="1">
        <f t="array" ref="AG1566">_xlfn.IFS(ISNUMBER(AC1566), "", ISNUMBER(SEARCH("Blank", AC1566)), "", ISERROR(AC1566), "Bad input on tab 3")</f>
        <v/>
      </c>
    </row>
    <row r="1567" spans="2:33" ht="15" customHeight="1" x14ac:dyDescent="0.75">
      <c r="B1567" s="205" t="str">
        <f>'5 Driver Data'!B1567</f>
        <v>1559</v>
      </c>
      <c r="C1567" s="193">
        <f>'5 Driver Data'!C1567</f>
        <v>0</v>
      </c>
      <c r="D1567" s="192">
        <f>'5 Driver Data'!D1567</f>
        <v>0</v>
      </c>
      <c r="E1567" s="191">
        <f>'5 Driver Data'!E1567</f>
        <v>0</v>
      </c>
      <c r="F1567" s="191">
        <f>'5 Driver Data'!F1567</f>
        <v>0</v>
      </c>
      <c r="G1567" s="191">
        <f>'5 Driver Data'!G1567</f>
        <v>0</v>
      </c>
      <c r="H1567" s="191">
        <f>'5 Driver Data'!H1567</f>
        <v>0</v>
      </c>
      <c r="I1567" s="191">
        <f>'5 Driver Data'!I1567</f>
        <v>0</v>
      </c>
      <c r="J1567" s="191">
        <f>'5 Driver Data'!J1567</f>
        <v>0</v>
      </c>
      <c r="K1567" s="206">
        <f>'5 Driver Data'!K1567</f>
        <v>0</v>
      </c>
      <c r="L1567" s="1"/>
      <c r="M1567" s="216" t="str">
        <f>IF(D1567=0,"Blank",'3 Model Input'!E$44*'3 Model Input'!E$45)</f>
        <v>Blank</v>
      </c>
      <c r="N1567" s="197" t="str">
        <f t="shared" si="260"/>
        <v>Blank</v>
      </c>
      <c r="O1567" s="197" t="str">
        <f>IF(D1567=0,"Blank",'3 Model Input'!E$49*(1-'3 Model Input'!E$51))</f>
        <v>Blank</v>
      </c>
      <c r="P1567" s="197" t="str">
        <f t="shared" si="261"/>
        <v>Blank</v>
      </c>
      <c r="Q1567" s="197" t="str">
        <f>IF(D1567=0,"Blank",IF(D1567="BEV",E1567*(1-'3 Model Input'!E$54), E1567))</f>
        <v>Blank</v>
      </c>
      <c r="R1567" s="198" t="str">
        <f>IF(D1567=0,"Blank",IF(D1567="PHEV",F1567/G1567,F1567*(1-'3 Model Input'!E$54)/G1567))</f>
        <v>Blank</v>
      </c>
      <c r="S1567" s="198" t="str">
        <f>IF(D1567=0,"Blank",IF(D1567="PHEV",MIN(M1567,E1567),MIN(M1567,(E1567*(1-'3 Model Input'!E$54)))))</f>
        <v>Blank</v>
      </c>
      <c r="T1567" s="217" t="str">
        <f t="shared" si="262"/>
        <v>Blank</v>
      </c>
      <c r="U1567" s="89"/>
      <c r="V1567" s="216" t="str">
        <f>IF(D1567=0,"Blank",P1567*'3 Model Input'!E$50)</f>
        <v>Blank</v>
      </c>
      <c r="W1567" s="197" t="str">
        <f t="shared" si="263"/>
        <v>Blank</v>
      </c>
      <c r="X1567" s="197" t="str">
        <f t="shared" si="264"/>
        <v>Blank</v>
      </c>
      <c r="Y1567" s="197" t="str">
        <f t="shared" si="265"/>
        <v>Blank</v>
      </c>
      <c r="Z1567" s="197" t="str">
        <f t="shared" si="266"/>
        <v>Blank</v>
      </c>
      <c r="AA1567" s="223" t="str" cm="1">
        <f t="array" ref="AA1567">_xlfn.IFS(ISTEXT('3 Model Input'!F$70),"Missing",ISTEXT('3 Model Input'!I$70),"Missing",ISNUMBER('3 Model Input'!K$70),'3 Model Input'!K$70*P1567)</f>
        <v>Missing</v>
      </c>
      <c r="AB1567" s="89"/>
      <c r="AC1567" s="227" t="str" cm="1">
        <f t="array" ref="AC1567">IF(D1567=0,"Blank",_xlfn.IFS('3 Model Input'!E$61=1,(V1567*G1567)/T1567,'3 Model Input'!E$61=2,(W1567*G1567)/T1567,'3 Model Input'!E$61=3,(X1567*G1567)/T1567,'3 Model Input'!E$61=4,(Y1567*G1567)/T1567,'3 Model Input'!E$61=5,(Z1567*G1567)/T1567, ISTEXT('3 Model Input'!E$61),"Missing",'3 Model Input'!E$61=6,(AA1567*G1567)/T1567))</f>
        <v>Blank</v>
      </c>
      <c r="AD1567" s="202" t="str">
        <f t="shared" si="267"/>
        <v>Blank</v>
      </c>
      <c r="AE1567" s="202" t="str">
        <f t="shared" si="268"/>
        <v>Blank</v>
      </c>
      <c r="AF1567" s="217" t="str">
        <f t="shared" si="269"/>
        <v>Blank</v>
      </c>
      <c r="AG1567" s="9" t="str" cm="1">
        <f t="array" ref="AG1567">_xlfn.IFS(ISNUMBER(AC1567), "", ISNUMBER(SEARCH("Blank", AC1567)), "", ISERROR(AC1567), "Bad input on tab 3")</f>
        <v/>
      </c>
    </row>
    <row r="1568" spans="2:33" ht="15" customHeight="1" x14ac:dyDescent="0.75">
      <c r="B1568" s="205" t="str">
        <f>'5 Driver Data'!B1568</f>
        <v>1560</v>
      </c>
      <c r="C1568" s="193">
        <f>'5 Driver Data'!C1568</f>
        <v>0</v>
      </c>
      <c r="D1568" s="192">
        <f>'5 Driver Data'!D1568</f>
        <v>0</v>
      </c>
      <c r="E1568" s="191">
        <f>'5 Driver Data'!E1568</f>
        <v>0</v>
      </c>
      <c r="F1568" s="191">
        <f>'5 Driver Data'!F1568</f>
        <v>0</v>
      </c>
      <c r="G1568" s="191">
        <f>'5 Driver Data'!G1568</f>
        <v>0</v>
      </c>
      <c r="H1568" s="191">
        <f>'5 Driver Data'!H1568</f>
        <v>0</v>
      </c>
      <c r="I1568" s="191">
        <f>'5 Driver Data'!I1568</f>
        <v>0</v>
      </c>
      <c r="J1568" s="191">
        <f>'5 Driver Data'!J1568</f>
        <v>0</v>
      </c>
      <c r="K1568" s="206">
        <f>'5 Driver Data'!K1568</f>
        <v>0</v>
      </c>
      <c r="L1568" s="1"/>
      <c r="M1568" s="216" t="str">
        <f>IF(D1568=0,"Blank",'3 Model Input'!E$44*'3 Model Input'!E$45)</f>
        <v>Blank</v>
      </c>
      <c r="N1568" s="197" t="str">
        <f t="shared" si="260"/>
        <v>Blank</v>
      </c>
      <c r="O1568" s="197" t="str">
        <f>IF(D1568=0,"Blank",'3 Model Input'!E$49*(1-'3 Model Input'!E$51))</f>
        <v>Blank</v>
      </c>
      <c r="P1568" s="197" t="str">
        <f t="shared" si="261"/>
        <v>Blank</v>
      </c>
      <c r="Q1568" s="197" t="str">
        <f>IF(D1568=0,"Blank",IF(D1568="BEV",E1568*(1-'3 Model Input'!E$54), E1568))</f>
        <v>Blank</v>
      </c>
      <c r="R1568" s="198" t="str">
        <f>IF(D1568=0,"Blank",IF(D1568="PHEV",F1568/G1568,F1568*(1-'3 Model Input'!E$54)/G1568))</f>
        <v>Blank</v>
      </c>
      <c r="S1568" s="198" t="str">
        <f>IF(D1568=0,"Blank",IF(D1568="PHEV",MIN(M1568,E1568),MIN(M1568,(E1568*(1-'3 Model Input'!E$54)))))</f>
        <v>Blank</v>
      </c>
      <c r="T1568" s="217" t="str">
        <f t="shared" si="262"/>
        <v>Blank</v>
      </c>
      <c r="U1568" s="89"/>
      <c r="V1568" s="216" t="str">
        <f>IF(D1568=0,"Blank",P1568*'3 Model Input'!E$50)</f>
        <v>Blank</v>
      </c>
      <c r="W1568" s="197" t="str">
        <f t="shared" si="263"/>
        <v>Blank</v>
      </c>
      <c r="X1568" s="197" t="str">
        <f t="shared" si="264"/>
        <v>Blank</v>
      </c>
      <c r="Y1568" s="197" t="str">
        <f t="shared" si="265"/>
        <v>Blank</v>
      </c>
      <c r="Z1568" s="197" t="str">
        <f t="shared" si="266"/>
        <v>Blank</v>
      </c>
      <c r="AA1568" s="223" t="str" cm="1">
        <f t="array" ref="AA1568">_xlfn.IFS(ISTEXT('3 Model Input'!F$70),"Missing",ISTEXT('3 Model Input'!I$70),"Missing",ISNUMBER('3 Model Input'!K$70),'3 Model Input'!K$70*P1568)</f>
        <v>Missing</v>
      </c>
      <c r="AB1568" s="89"/>
      <c r="AC1568" s="227" t="str" cm="1">
        <f t="array" ref="AC1568">IF(D1568=0,"Blank",_xlfn.IFS('3 Model Input'!E$61=1,(V1568*G1568)/T1568,'3 Model Input'!E$61=2,(W1568*G1568)/T1568,'3 Model Input'!E$61=3,(X1568*G1568)/T1568,'3 Model Input'!E$61=4,(Y1568*G1568)/T1568,'3 Model Input'!E$61=5,(Z1568*G1568)/T1568, ISTEXT('3 Model Input'!E$61),"Missing",'3 Model Input'!E$61=6,(AA1568*G1568)/T1568))</f>
        <v>Blank</v>
      </c>
      <c r="AD1568" s="202" t="str">
        <f t="shared" si="267"/>
        <v>Blank</v>
      </c>
      <c r="AE1568" s="202" t="str">
        <f t="shared" si="268"/>
        <v>Blank</v>
      </c>
      <c r="AF1568" s="217" t="str">
        <f t="shared" si="269"/>
        <v>Blank</v>
      </c>
      <c r="AG1568" s="9" t="str" cm="1">
        <f t="array" ref="AG1568">_xlfn.IFS(ISNUMBER(AC1568), "", ISNUMBER(SEARCH("Blank", AC1568)), "", ISERROR(AC1568), "Bad input on tab 3")</f>
        <v/>
      </c>
    </row>
    <row r="1569" spans="2:33" ht="15" customHeight="1" x14ac:dyDescent="0.75">
      <c r="B1569" s="205" t="str">
        <f>'5 Driver Data'!B1569</f>
        <v>1561</v>
      </c>
      <c r="C1569" s="193">
        <f>'5 Driver Data'!C1569</f>
        <v>0</v>
      </c>
      <c r="D1569" s="192">
        <f>'5 Driver Data'!D1569</f>
        <v>0</v>
      </c>
      <c r="E1569" s="191">
        <f>'5 Driver Data'!E1569</f>
        <v>0</v>
      </c>
      <c r="F1569" s="191">
        <f>'5 Driver Data'!F1569</f>
        <v>0</v>
      </c>
      <c r="G1569" s="191">
        <f>'5 Driver Data'!G1569</f>
        <v>0</v>
      </c>
      <c r="H1569" s="191">
        <f>'5 Driver Data'!H1569</f>
        <v>0</v>
      </c>
      <c r="I1569" s="191">
        <f>'5 Driver Data'!I1569</f>
        <v>0</v>
      </c>
      <c r="J1569" s="191">
        <f>'5 Driver Data'!J1569</f>
        <v>0</v>
      </c>
      <c r="K1569" s="206">
        <f>'5 Driver Data'!K1569</f>
        <v>0</v>
      </c>
      <c r="L1569" s="1"/>
      <c r="M1569" s="216" t="str">
        <f>IF(D1569=0,"Blank",'3 Model Input'!E$44*'3 Model Input'!E$45)</f>
        <v>Blank</v>
      </c>
      <c r="N1569" s="197" t="str">
        <f t="shared" si="260"/>
        <v>Blank</v>
      </c>
      <c r="O1569" s="197" t="str">
        <f>IF(D1569=0,"Blank",'3 Model Input'!E$49*(1-'3 Model Input'!E$51))</f>
        <v>Blank</v>
      </c>
      <c r="P1569" s="197" t="str">
        <f t="shared" si="261"/>
        <v>Blank</v>
      </c>
      <c r="Q1569" s="197" t="str">
        <f>IF(D1569=0,"Blank",IF(D1569="BEV",E1569*(1-'3 Model Input'!E$54), E1569))</f>
        <v>Blank</v>
      </c>
      <c r="R1569" s="198" t="str">
        <f>IF(D1569=0,"Blank",IF(D1569="PHEV",F1569/G1569,F1569*(1-'3 Model Input'!E$54)/G1569))</f>
        <v>Blank</v>
      </c>
      <c r="S1569" s="198" t="str">
        <f>IF(D1569=0,"Blank",IF(D1569="PHEV",MIN(M1569,E1569),MIN(M1569,(E1569*(1-'3 Model Input'!E$54)))))</f>
        <v>Blank</v>
      </c>
      <c r="T1569" s="217" t="str">
        <f t="shared" si="262"/>
        <v>Blank</v>
      </c>
      <c r="U1569" s="89"/>
      <c r="V1569" s="216" t="str">
        <f>IF(D1569=0,"Blank",P1569*'3 Model Input'!E$50)</f>
        <v>Blank</v>
      </c>
      <c r="W1569" s="197" t="str">
        <f t="shared" si="263"/>
        <v>Blank</v>
      </c>
      <c r="X1569" s="197" t="str">
        <f t="shared" si="264"/>
        <v>Blank</v>
      </c>
      <c r="Y1569" s="197" t="str">
        <f t="shared" si="265"/>
        <v>Blank</v>
      </c>
      <c r="Z1569" s="197" t="str">
        <f t="shared" si="266"/>
        <v>Blank</v>
      </c>
      <c r="AA1569" s="223" t="str" cm="1">
        <f t="array" ref="AA1569">_xlfn.IFS(ISTEXT('3 Model Input'!F$70),"Missing",ISTEXT('3 Model Input'!I$70),"Missing",ISNUMBER('3 Model Input'!K$70),'3 Model Input'!K$70*P1569)</f>
        <v>Missing</v>
      </c>
      <c r="AB1569" s="89"/>
      <c r="AC1569" s="227" t="str" cm="1">
        <f t="array" ref="AC1569">IF(D1569=0,"Blank",_xlfn.IFS('3 Model Input'!E$61=1,(V1569*G1569)/T1569,'3 Model Input'!E$61=2,(W1569*G1569)/T1569,'3 Model Input'!E$61=3,(X1569*G1569)/T1569,'3 Model Input'!E$61=4,(Y1569*G1569)/T1569,'3 Model Input'!E$61=5,(Z1569*G1569)/T1569, ISTEXT('3 Model Input'!E$61),"Missing",'3 Model Input'!E$61=6,(AA1569*G1569)/T1569))</f>
        <v>Blank</v>
      </c>
      <c r="AD1569" s="202" t="str">
        <f t="shared" si="267"/>
        <v>Blank</v>
      </c>
      <c r="AE1569" s="202" t="str">
        <f t="shared" si="268"/>
        <v>Blank</v>
      </c>
      <c r="AF1569" s="217" t="str">
        <f t="shared" si="269"/>
        <v>Blank</v>
      </c>
      <c r="AG1569" s="9" t="str" cm="1">
        <f t="array" ref="AG1569">_xlfn.IFS(ISNUMBER(AC1569), "", ISNUMBER(SEARCH("Blank", AC1569)), "", ISERROR(AC1569), "Bad input on tab 3")</f>
        <v/>
      </c>
    </row>
    <row r="1570" spans="2:33" ht="15" customHeight="1" x14ac:dyDescent="0.75">
      <c r="B1570" s="205" t="str">
        <f>'5 Driver Data'!B1570</f>
        <v>1562</v>
      </c>
      <c r="C1570" s="193">
        <f>'5 Driver Data'!C1570</f>
        <v>0</v>
      </c>
      <c r="D1570" s="192">
        <f>'5 Driver Data'!D1570</f>
        <v>0</v>
      </c>
      <c r="E1570" s="191">
        <f>'5 Driver Data'!E1570</f>
        <v>0</v>
      </c>
      <c r="F1570" s="191">
        <f>'5 Driver Data'!F1570</f>
        <v>0</v>
      </c>
      <c r="G1570" s="191">
        <f>'5 Driver Data'!G1570</f>
        <v>0</v>
      </c>
      <c r="H1570" s="191">
        <f>'5 Driver Data'!H1570</f>
        <v>0</v>
      </c>
      <c r="I1570" s="191">
        <f>'5 Driver Data'!I1570</f>
        <v>0</v>
      </c>
      <c r="J1570" s="191">
        <f>'5 Driver Data'!J1570</f>
        <v>0</v>
      </c>
      <c r="K1570" s="206">
        <f>'5 Driver Data'!K1570</f>
        <v>0</v>
      </c>
      <c r="L1570" s="1"/>
      <c r="M1570" s="216" t="str">
        <f>IF(D1570=0,"Blank",'3 Model Input'!E$44*'3 Model Input'!E$45)</f>
        <v>Blank</v>
      </c>
      <c r="N1570" s="197" t="str">
        <f t="shared" si="260"/>
        <v>Blank</v>
      </c>
      <c r="O1570" s="197" t="str">
        <f>IF(D1570=0,"Blank",'3 Model Input'!E$49*(1-'3 Model Input'!E$51))</f>
        <v>Blank</v>
      </c>
      <c r="P1570" s="197" t="str">
        <f t="shared" si="261"/>
        <v>Blank</v>
      </c>
      <c r="Q1570" s="197" t="str">
        <f>IF(D1570=0,"Blank",IF(D1570="BEV",E1570*(1-'3 Model Input'!E$54), E1570))</f>
        <v>Blank</v>
      </c>
      <c r="R1570" s="198" t="str">
        <f>IF(D1570=0,"Blank",IF(D1570="PHEV",F1570/G1570,F1570*(1-'3 Model Input'!E$54)/G1570))</f>
        <v>Blank</v>
      </c>
      <c r="S1570" s="198" t="str">
        <f>IF(D1570=0,"Blank",IF(D1570="PHEV",MIN(M1570,E1570),MIN(M1570,(E1570*(1-'3 Model Input'!E$54)))))</f>
        <v>Blank</v>
      </c>
      <c r="T1570" s="217" t="str">
        <f t="shared" si="262"/>
        <v>Blank</v>
      </c>
      <c r="U1570" s="89"/>
      <c r="V1570" s="216" t="str">
        <f>IF(D1570=0,"Blank",P1570*'3 Model Input'!E$50)</f>
        <v>Blank</v>
      </c>
      <c r="W1570" s="197" t="str">
        <f t="shared" si="263"/>
        <v>Blank</v>
      </c>
      <c r="X1570" s="197" t="str">
        <f t="shared" si="264"/>
        <v>Blank</v>
      </c>
      <c r="Y1570" s="197" t="str">
        <f t="shared" si="265"/>
        <v>Blank</v>
      </c>
      <c r="Z1570" s="197" t="str">
        <f t="shared" si="266"/>
        <v>Blank</v>
      </c>
      <c r="AA1570" s="223" t="str" cm="1">
        <f t="array" ref="AA1570">_xlfn.IFS(ISTEXT('3 Model Input'!F$70),"Missing",ISTEXT('3 Model Input'!I$70),"Missing",ISNUMBER('3 Model Input'!K$70),'3 Model Input'!K$70*P1570)</f>
        <v>Missing</v>
      </c>
      <c r="AB1570" s="89"/>
      <c r="AC1570" s="227" t="str" cm="1">
        <f t="array" ref="AC1570">IF(D1570=0,"Blank",_xlfn.IFS('3 Model Input'!E$61=1,(V1570*G1570)/T1570,'3 Model Input'!E$61=2,(W1570*G1570)/T1570,'3 Model Input'!E$61=3,(X1570*G1570)/T1570,'3 Model Input'!E$61=4,(Y1570*G1570)/T1570,'3 Model Input'!E$61=5,(Z1570*G1570)/T1570, ISTEXT('3 Model Input'!E$61),"Missing",'3 Model Input'!E$61=6,(AA1570*G1570)/T1570))</f>
        <v>Blank</v>
      </c>
      <c r="AD1570" s="202" t="str">
        <f t="shared" si="267"/>
        <v>Blank</v>
      </c>
      <c r="AE1570" s="202" t="str">
        <f t="shared" si="268"/>
        <v>Blank</v>
      </c>
      <c r="AF1570" s="217" t="str">
        <f t="shared" si="269"/>
        <v>Blank</v>
      </c>
      <c r="AG1570" s="9" t="str" cm="1">
        <f t="array" ref="AG1570">_xlfn.IFS(ISNUMBER(AC1570), "", ISNUMBER(SEARCH("Blank", AC1570)), "", ISERROR(AC1570), "Bad input on tab 3")</f>
        <v/>
      </c>
    </row>
    <row r="1571" spans="2:33" ht="15" customHeight="1" x14ac:dyDescent="0.75">
      <c r="B1571" s="205" t="str">
        <f>'5 Driver Data'!B1571</f>
        <v>1563</v>
      </c>
      <c r="C1571" s="193">
        <f>'5 Driver Data'!C1571</f>
        <v>0</v>
      </c>
      <c r="D1571" s="192">
        <f>'5 Driver Data'!D1571</f>
        <v>0</v>
      </c>
      <c r="E1571" s="191">
        <f>'5 Driver Data'!E1571</f>
        <v>0</v>
      </c>
      <c r="F1571" s="191">
        <f>'5 Driver Data'!F1571</f>
        <v>0</v>
      </c>
      <c r="G1571" s="191">
        <f>'5 Driver Data'!G1571</f>
        <v>0</v>
      </c>
      <c r="H1571" s="191">
        <f>'5 Driver Data'!H1571</f>
        <v>0</v>
      </c>
      <c r="I1571" s="191">
        <f>'5 Driver Data'!I1571</f>
        <v>0</v>
      </c>
      <c r="J1571" s="191">
        <f>'5 Driver Data'!J1571</f>
        <v>0</v>
      </c>
      <c r="K1571" s="206">
        <f>'5 Driver Data'!K1571</f>
        <v>0</v>
      </c>
      <c r="L1571" s="1"/>
      <c r="M1571" s="216" t="str">
        <f>IF(D1571=0,"Blank",'3 Model Input'!E$44*'3 Model Input'!E$45)</f>
        <v>Blank</v>
      </c>
      <c r="N1571" s="197" t="str">
        <f t="shared" si="260"/>
        <v>Blank</v>
      </c>
      <c r="O1571" s="197" t="str">
        <f>IF(D1571=0,"Blank",'3 Model Input'!E$49*(1-'3 Model Input'!E$51))</f>
        <v>Blank</v>
      </c>
      <c r="P1571" s="197" t="str">
        <f t="shared" si="261"/>
        <v>Blank</v>
      </c>
      <c r="Q1571" s="197" t="str">
        <f>IF(D1571=0,"Blank",IF(D1571="BEV",E1571*(1-'3 Model Input'!E$54), E1571))</f>
        <v>Blank</v>
      </c>
      <c r="R1571" s="198" t="str">
        <f>IF(D1571=0,"Blank",IF(D1571="PHEV",F1571/G1571,F1571*(1-'3 Model Input'!E$54)/G1571))</f>
        <v>Blank</v>
      </c>
      <c r="S1571" s="198" t="str">
        <f>IF(D1571=0,"Blank",IF(D1571="PHEV",MIN(M1571,E1571),MIN(M1571,(E1571*(1-'3 Model Input'!E$54)))))</f>
        <v>Blank</v>
      </c>
      <c r="T1571" s="217" t="str">
        <f t="shared" si="262"/>
        <v>Blank</v>
      </c>
      <c r="U1571" s="89"/>
      <c r="V1571" s="216" t="str">
        <f>IF(D1571=0,"Blank",P1571*'3 Model Input'!E$50)</f>
        <v>Blank</v>
      </c>
      <c r="W1571" s="197" t="str">
        <f t="shared" si="263"/>
        <v>Blank</v>
      </c>
      <c r="X1571" s="197" t="str">
        <f t="shared" si="264"/>
        <v>Blank</v>
      </c>
      <c r="Y1571" s="197" t="str">
        <f t="shared" si="265"/>
        <v>Blank</v>
      </c>
      <c r="Z1571" s="197" t="str">
        <f t="shared" si="266"/>
        <v>Blank</v>
      </c>
      <c r="AA1571" s="223" t="str" cm="1">
        <f t="array" ref="AA1571">_xlfn.IFS(ISTEXT('3 Model Input'!F$70),"Missing",ISTEXT('3 Model Input'!I$70),"Missing",ISNUMBER('3 Model Input'!K$70),'3 Model Input'!K$70*P1571)</f>
        <v>Missing</v>
      </c>
      <c r="AB1571" s="89"/>
      <c r="AC1571" s="227" t="str" cm="1">
        <f t="array" ref="AC1571">IF(D1571=0,"Blank",_xlfn.IFS('3 Model Input'!E$61=1,(V1571*G1571)/T1571,'3 Model Input'!E$61=2,(W1571*G1571)/T1571,'3 Model Input'!E$61=3,(X1571*G1571)/T1571,'3 Model Input'!E$61=4,(Y1571*G1571)/T1571,'3 Model Input'!E$61=5,(Z1571*G1571)/T1571, ISTEXT('3 Model Input'!E$61),"Missing",'3 Model Input'!E$61=6,(AA1571*G1571)/T1571))</f>
        <v>Blank</v>
      </c>
      <c r="AD1571" s="202" t="str">
        <f t="shared" si="267"/>
        <v>Blank</v>
      </c>
      <c r="AE1571" s="202" t="str">
        <f t="shared" si="268"/>
        <v>Blank</v>
      </c>
      <c r="AF1571" s="217" t="str">
        <f t="shared" si="269"/>
        <v>Blank</v>
      </c>
      <c r="AG1571" s="9" t="str" cm="1">
        <f t="array" ref="AG1571">_xlfn.IFS(ISNUMBER(AC1571), "", ISNUMBER(SEARCH("Blank", AC1571)), "", ISERROR(AC1571), "Bad input on tab 3")</f>
        <v/>
      </c>
    </row>
    <row r="1572" spans="2:33" ht="15" customHeight="1" x14ac:dyDescent="0.75">
      <c r="B1572" s="205" t="str">
        <f>'5 Driver Data'!B1572</f>
        <v>1564</v>
      </c>
      <c r="C1572" s="193">
        <f>'5 Driver Data'!C1572</f>
        <v>0</v>
      </c>
      <c r="D1572" s="192">
        <f>'5 Driver Data'!D1572</f>
        <v>0</v>
      </c>
      <c r="E1572" s="191">
        <f>'5 Driver Data'!E1572</f>
        <v>0</v>
      </c>
      <c r="F1572" s="191">
        <f>'5 Driver Data'!F1572</f>
        <v>0</v>
      </c>
      <c r="G1572" s="191">
        <f>'5 Driver Data'!G1572</f>
        <v>0</v>
      </c>
      <c r="H1572" s="191">
        <f>'5 Driver Data'!H1572</f>
        <v>0</v>
      </c>
      <c r="I1572" s="191">
        <f>'5 Driver Data'!I1572</f>
        <v>0</v>
      </c>
      <c r="J1572" s="191">
        <f>'5 Driver Data'!J1572</f>
        <v>0</v>
      </c>
      <c r="K1572" s="206">
        <f>'5 Driver Data'!K1572</f>
        <v>0</v>
      </c>
      <c r="L1572" s="1"/>
      <c r="M1572" s="216" t="str">
        <f>IF(D1572=0,"Blank",'3 Model Input'!E$44*'3 Model Input'!E$45)</f>
        <v>Blank</v>
      </c>
      <c r="N1572" s="197" t="str">
        <f t="shared" si="260"/>
        <v>Blank</v>
      </c>
      <c r="O1572" s="197" t="str">
        <f>IF(D1572=0,"Blank",'3 Model Input'!E$49*(1-'3 Model Input'!E$51))</f>
        <v>Blank</v>
      </c>
      <c r="P1572" s="197" t="str">
        <f t="shared" si="261"/>
        <v>Blank</v>
      </c>
      <c r="Q1572" s="197" t="str">
        <f>IF(D1572=0,"Blank",IF(D1572="BEV",E1572*(1-'3 Model Input'!E$54), E1572))</f>
        <v>Blank</v>
      </c>
      <c r="R1572" s="198" t="str">
        <f>IF(D1572=0,"Blank",IF(D1572="PHEV",F1572/G1572,F1572*(1-'3 Model Input'!E$54)/G1572))</f>
        <v>Blank</v>
      </c>
      <c r="S1572" s="198" t="str">
        <f>IF(D1572=0,"Blank",IF(D1572="PHEV",MIN(M1572,E1572),MIN(M1572,(E1572*(1-'3 Model Input'!E$54)))))</f>
        <v>Blank</v>
      </c>
      <c r="T1572" s="217" t="str">
        <f t="shared" si="262"/>
        <v>Blank</v>
      </c>
      <c r="U1572" s="89"/>
      <c r="V1572" s="216" t="str">
        <f>IF(D1572=0,"Blank",P1572*'3 Model Input'!E$50)</f>
        <v>Blank</v>
      </c>
      <c r="W1572" s="197" t="str">
        <f t="shared" si="263"/>
        <v>Blank</v>
      </c>
      <c r="X1572" s="197" t="str">
        <f t="shared" si="264"/>
        <v>Blank</v>
      </c>
      <c r="Y1572" s="197" t="str">
        <f t="shared" si="265"/>
        <v>Blank</v>
      </c>
      <c r="Z1572" s="197" t="str">
        <f t="shared" si="266"/>
        <v>Blank</v>
      </c>
      <c r="AA1572" s="223" t="str" cm="1">
        <f t="array" ref="AA1572">_xlfn.IFS(ISTEXT('3 Model Input'!F$70),"Missing",ISTEXT('3 Model Input'!I$70),"Missing",ISNUMBER('3 Model Input'!K$70),'3 Model Input'!K$70*P1572)</f>
        <v>Missing</v>
      </c>
      <c r="AB1572" s="89"/>
      <c r="AC1572" s="227" t="str" cm="1">
        <f t="array" ref="AC1572">IF(D1572=0,"Blank",_xlfn.IFS('3 Model Input'!E$61=1,(V1572*G1572)/T1572,'3 Model Input'!E$61=2,(W1572*G1572)/T1572,'3 Model Input'!E$61=3,(X1572*G1572)/T1572,'3 Model Input'!E$61=4,(Y1572*G1572)/T1572,'3 Model Input'!E$61=5,(Z1572*G1572)/T1572, ISTEXT('3 Model Input'!E$61),"Missing",'3 Model Input'!E$61=6,(AA1572*G1572)/T1572))</f>
        <v>Blank</v>
      </c>
      <c r="AD1572" s="202" t="str">
        <f t="shared" si="267"/>
        <v>Blank</v>
      </c>
      <c r="AE1572" s="202" t="str">
        <f t="shared" si="268"/>
        <v>Blank</v>
      </c>
      <c r="AF1572" s="217" t="str">
        <f t="shared" si="269"/>
        <v>Blank</v>
      </c>
      <c r="AG1572" s="9" t="str" cm="1">
        <f t="array" ref="AG1572">_xlfn.IFS(ISNUMBER(AC1572), "", ISNUMBER(SEARCH("Blank", AC1572)), "", ISERROR(AC1572), "Bad input on tab 3")</f>
        <v/>
      </c>
    </row>
    <row r="1573" spans="2:33" ht="15" customHeight="1" x14ac:dyDescent="0.75">
      <c r="B1573" s="205" t="str">
        <f>'5 Driver Data'!B1573</f>
        <v>1565</v>
      </c>
      <c r="C1573" s="193">
        <f>'5 Driver Data'!C1573</f>
        <v>0</v>
      </c>
      <c r="D1573" s="192">
        <f>'5 Driver Data'!D1573</f>
        <v>0</v>
      </c>
      <c r="E1573" s="191">
        <f>'5 Driver Data'!E1573</f>
        <v>0</v>
      </c>
      <c r="F1573" s="191">
        <f>'5 Driver Data'!F1573</f>
        <v>0</v>
      </c>
      <c r="G1573" s="191">
        <f>'5 Driver Data'!G1573</f>
        <v>0</v>
      </c>
      <c r="H1573" s="191">
        <f>'5 Driver Data'!H1573</f>
        <v>0</v>
      </c>
      <c r="I1573" s="191">
        <f>'5 Driver Data'!I1573</f>
        <v>0</v>
      </c>
      <c r="J1573" s="191">
        <f>'5 Driver Data'!J1573</f>
        <v>0</v>
      </c>
      <c r="K1573" s="206">
        <f>'5 Driver Data'!K1573</f>
        <v>0</v>
      </c>
      <c r="L1573" s="1"/>
      <c r="M1573" s="216" t="str">
        <f>IF(D1573=0,"Blank",'3 Model Input'!E$44*'3 Model Input'!E$45)</f>
        <v>Blank</v>
      </c>
      <c r="N1573" s="197" t="str">
        <f t="shared" si="260"/>
        <v>Blank</v>
      </c>
      <c r="O1573" s="197" t="str">
        <f>IF(D1573=0,"Blank",'3 Model Input'!E$49*(1-'3 Model Input'!E$51))</f>
        <v>Blank</v>
      </c>
      <c r="P1573" s="197" t="str">
        <f t="shared" si="261"/>
        <v>Blank</v>
      </c>
      <c r="Q1573" s="197" t="str">
        <f>IF(D1573=0,"Blank",IF(D1573="BEV",E1573*(1-'3 Model Input'!E$54), E1573))</f>
        <v>Blank</v>
      </c>
      <c r="R1573" s="198" t="str">
        <f>IF(D1573=0,"Blank",IF(D1573="PHEV",F1573/G1573,F1573*(1-'3 Model Input'!E$54)/G1573))</f>
        <v>Blank</v>
      </c>
      <c r="S1573" s="198" t="str">
        <f>IF(D1573=0,"Blank",IF(D1573="PHEV",MIN(M1573,E1573),MIN(M1573,(E1573*(1-'3 Model Input'!E$54)))))</f>
        <v>Blank</v>
      </c>
      <c r="T1573" s="217" t="str">
        <f t="shared" si="262"/>
        <v>Blank</v>
      </c>
      <c r="U1573" s="89"/>
      <c r="V1573" s="216" t="str">
        <f>IF(D1573=0,"Blank",P1573*'3 Model Input'!E$50)</f>
        <v>Blank</v>
      </c>
      <c r="W1573" s="197" t="str">
        <f t="shared" si="263"/>
        <v>Blank</v>
      </c>
      <c r="X1573" s="197" t="str">
        <f t="shared" si="264"/>
        <v>Blank</v>
      </c>
      <c r="Y1573" s="197" t="str">
        <f t="shared" si="265"/>
        <v>Blank</v>
      </c>
      <c r="Z1573" s="197" t="str">
        <f t="shared" si="266"/>
        <v>Blank</v>
      </c>
      <c r="AA1573" s="223" t="str" cm="1">
        <f t="array" ref="AA1573">_xlfn.IFS(ISTEXT('3 Model Input'!F$70),"Missing",ISTEXT('3 Model Input'!I$70),"Missing",ISNUMBER('3 Model Input'!K$70),'3 Model Input'!K$70*P1573)</f>
        <v>Missing</v>
      </c>
      <c r="AB1573" s="89"/>
      <c r="AC1573" s="227" t="str" cm="1">
        <f t="array" ref="AC1573">IF(D1573=0,"Blank",_xlfn.IFS('3 Model Input'!E$61=1,(V1573*G1573)/T1573,'3 Model Input'!E$61=2,(W1573*G1573)/T1573,'3 Model Input'!E$61=3,(X1573*G1573)/T1573,'3 Model Input'!E$61=4,(Y1573*G1573)/T1573,'3 Model Input'!E$61=5,(Z1573*G1573)/T1573, ISTEXT('3 Model Input'!E$61),"Missing",'3 Model Input'!E$61=6,(AA1573*G1573)/T1573))</f>
        <v>Blank</v>
      </c>
      <c r="AD1573" s="202" t="str">
        <f t="shared" si="267"/>
        <v>Blank</v>
      </c>
      <c r="AE1573" s="202" t="str">
        <f t="shared" si="268"/>
        <v>Blank</v>
      </c>
      <c r="AF1573" s="217" t="str">
        <f t="shared" si="269"/>
        <v>Blank</v>
      </c>
      <c r="AG1573" s="9" t="str" cm="1">
        <f t="array" ref="AG1573">_xlfn.IFS(ISNUMBER(AC1573), "", ISNUMBER(SEARCH("Blank", AC1573)), "", ISERROR(AC1573), "Bad input on tab 3")</f>
        <v/>
      </c>
    </row>
    <row r="1574" spans="2:33" ht="15" customHeight="1" x14ac:dyDescent="0.75">
      <c r="B1574" s="205" t="str">
        <f>'5 Driver Data'!B1574</f>
        <v>1566</v>
      </c>
      <c r="C1574" s="193">
        <f>'5 Driver Data'!C1574</f>
        <v>0</v>
      </c>
      <c r="D1574" s="192">
        <f>'5 Driver Data'!D1574</f>
        <v>0</v>
      </c>
      <c r="E1574" s="191">
        <f>'5 Driver Data'!E1574</f>
        <v>0</v>
      </c>
      <c r="F1574" s="191">
        <f>'5 Driver Data'!F1574</f>
        <v>0</v>
      </c>
      <c r="G1574" s="191">
        <f>'5 Driver Data'!G1574</f>
        <v>0</v>
      </c>
      <c r="H1574" s="191">
        <f>'5 Driver Data'!H1574</f>
        <v>0</v>
      </c>
      <c r="I1574" s="191">
        <f>'5 Driver Data'!I1574</f>
        <v>0</v>
      </c>
      <c r="J1574" s="191">
        <f>'5 Driver Data'!J1574</f>
        <v>0</v>
      </c>
      <c r="K1574" s="206">
        <f>'5 Driver Data'!K1574</f>
        <v>0</v>
      </c>
      <c r="L1574" s="1"/>
      <c r="M1574" s="216" t="str">
        <f>IF(D1574=0,"Blank",'3 Model Input'!E$44*'3 Model Input'!E$45)</f>
        <v>Blank</v>
      </c>
      <c r="N1574" s="197" t="str">
        <f t="shared" si="260"/>
        <v>Blank</v>
      </c>
      <c r="O1574" s="197" t="str">
        <f>IF(D1574=0,"Blank",'3 Model Input'!E$49*(1-'3 Model Input'!E$51))</f>
        <v>Blank</v>
      </c>
      <c r="P1574" s="197" t="str">
        <f t="shared" si="261"/>
        <v>Blank</v>
      </c>
      <c r="Q1574" s="197" t="str">
        <f>IF(D1574=0,"Blank",IF(D1574="BEV",E1574*(1-'3 Model Input'!E$54), E1574))</f>
        <v>Blank</v>
      </c>
      <c r="R1574" s="198" t="str">
        <f>IF(D1574=0,"Blank",IF(D1574="PHEV",F1574/G1574,F1574*(1-'3 Model Input'!E$54)/G1574))</f>
        <v>Blank</v>
      </c>
      <c r="S1574" s="198" t="str">
        <f>IF(D1574=0,"Blank",IF(D1574="PHEV",MIN(M1574,E1574),MIN(M1574,(E1574*(1-'3 Model Input'!E$54)))))</f>
        <v>Blank</v>
      </c>
      <c r="T1574" s="217" t="str">
        <f t="shared" si="262"/>
        <v>Blank</v>
      </c>
      <c r="U1574" s="89"/>
      <c r="V1574" s="216" t="str">
        <f>IF(D1574=0,"Blank",P1574*'3 Model Input'!E$50)</f>
        <v>Blank</v>
      </c>
      <c r="W1574" s="197" t="str">
        <f t="shared" si="263"/>
        <v>Blank</v>
      </c>
      <c r="X1574" s="197" t="str">
        <f t="shared" si="264"/>
        <v>Blank</v>
      </c>
      <c r="Y1574" s="197" t="str">
        <f t="shared" si="265"/>
        <v>Blank</v>
      </c>
      <c r="Z1574" s="197" t="str">
        <f t="shared" si="266"/>
        <v>Blank</v>
      </c>
      <c r="AA1574" s="223" t="str" cm="1">
        <f t="array" ref="AA1574">_xlfn.IFS(ISTEXT('3 Model Input'!F$70),"Missing",ISTEXT('3 Model Input'!I$70),"Missing",ISNUMBER('3 Model Input'!K$70),'3 Model Input'!K$70*P1574)</f>
        <v>Missing</v>
      </c>
      <c r="AB1574" s="89"/>
      <c r="AC1574" s="227" t="str" cm="1">
        <f t="array" ref="AC1574">IF(D1574=0,"Blank",_xlfn.IFS('3 Model Input'!E$61=1,(V1574*G1574)/T1574,'3 Model Input'!E$61=2,(W1574*G1574)/T1574,'3 Model Input'!E$61=3,(X1574*G1574)/T1574,'3 Model Input'!E$61=4,(Y1574*G1574)/T1574,'3 Model Input'!E$61=5,(Z1574*G1574)/T1574, ISTEXT('3 Model Input'!E$61),"Missing",'3 Model Input'!E$61=6,(AA1574*G1574)/T1574))</f>
        <v>Blank</v>
      </c>
      <c r="AD1574" s="202" t="str">
        <f t="shared" si="267"/>
        <v>Blank</v>
      </c>
      <c r="AE1574" s="202" t="str">
        <f t="shared" si="268"/>
        <v>Blank</v>
      </c>
      <c r="AF1574" s="217" t="str">
        <f t="shared" si="269"/>
        <v>Blank</v>
      </c>
      <c r="AG1574" s="9" t="str" cm="1">
        <f t="array" ref="AG1574">_xlfn.IFS(ISNUMBER(AC1574), "", ISNUMBER(SEARCH("Blank", AC1574)), "", ISERROR(AC1574), "Bad input on tab 3")</f>
        <v/>
      </c>
    </row>
    <row r="1575" spans="2:33" ht="15" customHeight="1" x14ac:dyDescent="0.75">
      <c r="B1575" s="205" t="str">
        <f>'5 Driver Data'!B1575</f>
        <v>1567</v>
      </c>
      <c r="C1575" s="193">
        <f>'5 Driver Data'!C1575</f>
        <v>0</v>
      </c>
      <c r="D1575" s="192">
        <f>'5 Driver Data'!D1575</f>
        <v>0</v>
      </c>
      <c r="E1575" s="191">
        <f>'5 Driver Data'!E1575</f>
        <v>0</v>
      </c>
      <c r="F1575" s="191">
        <f>'5 Driver Data'!F1575</f>
        <v>0</v>
      </c>
      <c r="G1575" s="191">
        <f>'5 Driver Data'!G1575</f>
        <v>0</v>
      </c>
      <c r="H1575" s="191">
        <f>'5 Driver Data'!H1575</f>
        <v>0</v>
      </c>
      <c r="I1575" s="191">
        <f>'5 Driver Data'!I1575</f>
        <v>0</v>
      </c>
      <c r="J1575" s="191">
        <f>'5 Driver Data'!J1575</f>
        <v>0</v>
      </c>
      <c r="K1575" s="206">
        <f>'5 Driver Data'!K1575</f>
        <v>0</v>
      </c>
      <c r="L1575" s="1"/>
      <c r="M1575" s="216" t="str">
        <f>IF(D1575=0,"Blank",'3 Model Input'!E$44*'3 Model Input'!E$45)</f>
        <v>Blank</v>
      </c>
      <c r="N1575" s="197" t="str">
        <f t="shared" si="260"/>
        <v>Blank</v>
      </c>
      <c r="O1575" s="197" t="str">
        <f>IF(D1575=0,"Blank",'3 Model Input'!E$49*(1-'3 Model Input'!E$51))</f>
        <v>Blank</v>
      </c>
      <c r="P1575" s="197" t="str">
        <f t="shared" si="261"/>
        <v>Blank</v>
      </c>
      <c r="Q1575" s="197" t="str">
        <f>IF(D1575=0,"Blank",IF(D1575="BEV",E1575*(1-'3 Model Input'!E$54), E1575))</f>
        <v>Blank</v>
      </c>
      <c r="R1575" s="198" t="str">
        <f>IF(D1575=0,"Blank",IF(D1575="PHEV",F1575/G1575,F1575*(1-'3 Model Input'!E$54)/G1575))</f>
        <v>Blank</v>
      </c>
      <c r="S1575" s="198" t="str">
        <f>IF(D1575=0,"Blank",IF(D1575="PHEV",MIN(M1575,E1575),MIN(M1575,(E1575*(1-'3 Model Input'!E$54)))))</f>
        <v>Blank</v>
      </c>
      <c r="T1575" s="217" t="str">
        <f t="shared" si="262"/>
        <v>Blank</v>
      </c>
      <c r="U1575" s="89"/>
      <c r="V1575" s="216" t="str">
        <f>IF(D1575=0,"Blank",P1575*'3 Model Input'!E$50)</f>
        <v>Blank</v>
      </c>
      <c r="W1575" s="197" t="str">
        <f t="shared" si="263"/>
        <v>Blank</v>
      </c>
      <c r="X1575" s="197" t="str">
        <f t="shared" si="264"/>
        <v>Blank</v>
      </c>
      <c r="Y1575" s="197" t="str">
        <f t="shared" si="265"/>
        <v>Blank</v>
      </c>
      <c r="Z1575" s="197" t="str">
        <f t="shared" si="266"/>
        <v>Blank</v>
      </c>
      <c r="AA1575" s="223" t="str" cm="1">
        <f t="array" ref="AA1575">_xlfn.IFS(ISTEXT('3 Model Input'!F$70),"Missing",ISTEXT('3 Model Input'!I$70),"Missing",ISNUMBER('3 Model Input'!K$70),'3 Model Input'!K$70*P1575)</f>
        <v>Missing</v>
      </c>
      <c r="AB1575" s="89"/>
      <c r="AC1575" s="227" t="str" cm="1">
        <f t="array" ref="AC1575">IF(D1575=0,"Blank",_xlfn.IFS('3 Model Input'!E$61=1,(V1575*G1575)/T1575,'3 Model Input'!E$61=2,(W1575*G1575)/T1575,'3 Model Input'!E$61=3,(X1575*G1575)/T1575,'3 Model Input'!E$61=4,(Y1575*G1575)/T1575,'3 Model Input'!E$61=5,(Z1575*G1575)/T1575, ISTEXT('3 Model Input'!E$61),"Missing",'3 Model Input'!E$61=6,(AA1575*G1575)/T1575))</f>
        <v>Blank</v>
      </c>
      <c r="AD1575" s="202" t="str">
        <f t="shared" si="267"/>
        <v>Blank</v>
      </c>
      <c r="AE1575" s="202" t="str">
        <f t="shared" si="268"/>
        <v>Blank</v>
      </c>
      <c r="AF1575" s="217" t="str">
        <f t="shared" si="269"/>
        <v>Blank</v>
      </c>
      <c r="AG1575" s="9" t="str" cm="1">
        <f t="array" ref="AG1575">_xlfn.IFS(ISNUMBER(AC1575), "", ISNUMBER(SEARCH("Blank", AC1575)), "", ISERROR(AC1575), "Bad input on tab 3")</f>
        <v/>
      </c>
    </row>
    <row r="1576" spans="2:33" ht="15" customHeight="1" x14ac:dyDescent="0.75">
      <c r="B1576" s="205" t="str">
        <f>'5 Driver Data'!B1576</f>
        <v>1568</v>
      </c>
      <c r="C1576" s="193">
        <f>'5 Driver Data'!C1576</f>
        <v>0</v>
      </c>
      <c r="D1576" s="192">
        <f>'5 Driver Data'!D1576</f>
        <v>0</v>
      </c>
      <c r="E1576" s="191">
        <f>'5 Driver Data'!E1576</f>
        <v>0</v>
      </c>
      <c r="F1576" s="191">
        <f>'5 Driver Data'!F1576</f>
        <v>0</v>
      </c>
      <c r="G1576" s="191">
        <f>'5 Driver Data'!G1576</f>
        <v>0</v>
      </c>
      <c r="H1576" s="191">
        <f>'5 Driver Data'!H1576</f>
        <v>0</v>
      </c>
      <c r="I1576" s="191">
        <f>'5 Driver Data'!I1576</f>
        <v>0</v>
      </c>
      <c r="J1576" s="191">
        <f>'5 Driver Data'!J1576</f>
        <v>0</v>
      </c>
      <c r="K1576" s="206">
        <f>'5 Driver Data'!K1576</f>
        <v>0</v>
      </c>
      <c r="L1576" s="1"/>
      <c r="M1576" s="216" t="str">
        <f>IF(D1576=0,"Blank",'3 Model Input'!E$44*'3 Model Input'!E$45)</f>
        <v>Blank</v>
      </c>
      <c r="N1576" s="197" t="str">
        <f t="shared" si="260"/>
        <v>Blank</v>
      </c>
      <c r="O1576" s="197" t="str">
        <f>IF(D1576=0,"Blank",'3 Model Input'!E$49*(1-'3 Model Input'!E$51))</f>
        <v>Blank</v>
      </c>
      <c r="P1576" s="197" t="str">
        <f t="shared" si="261"/>
        <v>Blank</v>
      </c>
      <c r="Q1576" s="197" t="str">
        <f>IF(D1576=0,"Blank",IF(D1576="BEV",E1576*(1-'3 Model Input'!E$54), E1576))</f>
        <v>Blank</v>
      </c>
      <c r="R1576" s="198" t="str">
        <f>IF(D1576=0,"Blank",IF(D1576="PHEV",F1576/G1576,F1576*(1-'3 Model Input'!E$54)/G1576))</f>
        <v>Blank</v>
      </c>
      <c r="S1576" s="198" t="str">
        <f>IF(D1576=0,"Blank",IF(D1576="PHEV",MIN(M1576,E1576),MIN(M1576,(E1576*(1-'3 Model Input'!E$54)))))</f>
        <v>Blank</v>
      </c>
      <c r="T1576" s="217" t="str">
        <f t="shared" si="262"/>
        <v>Blank</v>
      </c>
      <c r="U1576" s="89"/>
      <c r="V1576" s="216" t="str">
        <f>IF(D1576=0,"Blank",P1576*'3 Model Input'!E$50)</f>
        <v>Blank</v>
      </c>
      <c r="W1576" s="197" t="str">
        <f t="shared" si="263"/>
        <v>Blank</v>
      </c>
      <c r="X1576" s="197" t="str">
        <f t="shared" si="264"/>
        <v>Blank</v>
      </c>
      <c r="Y1576" s="197" t="str">
        <f t="shared" si="265"/>
        <v>Blank</v>
      </c>
      <c r="Z1576" s="197" t="str">
        <f t="shared" si="266"/>
        <v>Blank</v>
      </c>
      <c r="AA1576" s="223" t="str" cm="1">
        <f t="array" ref="AA1576">_xlfn.IFS(ISTEXT('3 Model Input'!F$70),"Missing",ISTEXT('3 Model Input'!I$70),"Missing",ISNUMBER('3 Model Input'!K$70),'3 Model Input'!K$70*P1576)</f>
        <v>Missing</v>
      </c>
      <c r="AB1576" s="89"/>
      <c r="AC1576" s="227" t="str" cm="1">
        <f t="array" ref="AC1576">IF(D1576=0,"Blank",_xlfn.IFS('3 Model Input'!E$61=1,(V1576*G1576)/T1576,'3 Model Input'!E$61=2,(W1576*G1576)/T1576,'3 Model Input'!E$61=3,(X1576*G1576)/T1576,'3 Model Input'!E$61=4,(Y1576*G1576)/T1576,'3 Model Input'!E$61=5,(Z1576*G1576)/T1576, ISTEXT('3 Model Input'!E$61),"Missing",'3 Model Input'!E$61=6,(AA1576*G1576)/T1576))</f>
        <v>Blank</v>
      </c>
      <c r="AD1576" s="202" t="str">
        <f t="shared" si="267"/>
        <v>Blank</v>
      </c>
      <c r="AE1576" s="202" t="str">
        <f t="shared" si="268"/>
        <v>Blank</v>
      </c>
      <c r="AF1576" s="217" t="str">
        <f t="shared" si="269"/>
        <v>Blank</v>
      </c>
      <c r="AG1576" s="9" t="str" cm="1">
        <f t="array" ref="AG1576">_xlfn.IFS(ISNUMBER(AC1576), "", ISNUMBER(SEARCH("Blank", AC1576)), "", ISERROR(AC1576), "Bad input on tab 3")</f>
        <v/>
      </c>
    </row>
    <row r="1577" spans="2:33" ht="15" customHeight="1" x14ac:dyDescent="0.75">
      <c r="B1577" s="205" t="str">
        <f>'5 Driver Data'!B1577</f>
        <v>1569</v>
      </c>
      <c r="C1577" s="193">
        <f>'5 Driver Data'!C1577</f>
        <v>0</v>
      </c>
      <c r="D1577" s="192">
        <f>'5 Driver Data'!D1577</f>
        <v>0</v>
      </c>
      <c r="E1577" s="191">
        <f>'5 Driver Data'!E1577</f>
        <v>0</v>
      </c>
      <c r="F1577" s="191">
        <f>'5 Driver Data'!F1577</f>
        <v>0</v>
      </c>
      <c r="G1577" s="191">
        <f>'5 Driver Data'!G1577</f>
        <v>0</v>
      </c>
      <c r="H1577" s="191">
        <f>'5 Driver Data'!H1577</f>
        <v>0</v>
      </c>
      <c r="I1577" s="191">
        <f>'5 Driver Data'!I1577</f>
        <v>0</v>
      </c>
      <c r="J1577" s="191">
        <f>'5 Driver Data'!J1577</f>
        <v>0</v>
      </c>
      <c r="K1577" s="206">
        <f>'5 Driver Data'!K1577</f>
        <v>0</v>
      </c>
      <c r="L1577" s="1"/>
      <c r="M1577" s="216" t="str">
        <f>IF(D1577=0,"Blank",'3 Model Input'!E$44*'3 Model Input'!E$45)</f>
        <v>Blank</v>
      </c>
      <c r="N1577" s="197" t="str">
        <f t="shared" si="260"/>
        <v>Blank</v>
      </c>
      <c r="O1577" s="197" t="str">
        <f>IF(D1577=0,"Blank",'3 Model Input'!E$49*(1-'3 Model Input'!E$51))</f>
        <v>Blank</v>
      </c>
      <c r="P1577" s="197" t="str">
        <f t="shared" si="261"/>
        <v>Blank</v>
      </c>
      <c r="Q1577" s="197" t="str">
        <f>IF(D1577=0,"Blank",IF(D1577="BEV",E1577*(1-'3 Model Input'!E$54), E1577))</f>
        <v>Blank</v>
      </c>
      <c r="R1577" s="198" t="str">
        <f>IF(D1577=0,"Blank",IF(D1577="PHEV",F1577/G1577,F1577*(1-'3 Model Input'!E$54)/G1577))</f>
        <v>Blank</v>
      </c>
      <c r="S1577" s="198" t="str">
        <f>IF(D1577=0,"Blank",IF(D1577="PHEV",MIN(M1577,E1577),MIN(M1577,(E1577*(1-'3 Model Input'!E$54)))))</f>
        <v>Blank</v>
      </c>
      <c r="T1577" s="217" t="str">
        <f t="shared" si="262"/>
        <v>Blank</v>
      </c>
      <c r="U1577" s="89"/>
      <c r="V1577" s="216" t="str">
        <f>IF(D1577=0,"Blank",P1577*'3 Model Input'!E$50)</f>
        <v>Blank</v>
      </c>
      <c r="W1577" s="197" t="str">
        <f t="shared" si="263"/>
        <v>Blank</v>
      </c>
      <c r="X1577" s="197" t="str">
        <f t="shared" si="264"/>
        <v>Blank</v>
      </c>
      <c r="Y1577" s="197" t="str">
        <f t="shared" si="265"/>
        <v>Blank</v>
      </c>
      <c r="Z1577" s="197" t="str">
        <f t="shared" si="266"/>
        <v>Blank</v>
      </c>
      <c r="AA1577" s="223" t="str" cm="1">
        <f t="array" ref="AA1577">_xlfn.IFS(ISTEXT('3 Model Input'!F$70),"Missing",ISTEXT('3 Model Input'!I$70),"Missing",ISNUMBER('3 Model Input'!K$70),'3 Model Input'!K$70*P1577)</f>
        <v>Missing</v>
      </c>
      <c r="AB1577" s="89"/>
      <c r="AC1577" s="227" t="str" cm="1">
        <f t="array" ref="AC1577">IF(D1577=0,"Blank",_xlfn.IFS('3 Model Input'!E$61=1,(V1577*G1577)/T1577,'3 Model Input'!E$61=2,(W1577*G1577)/T1577,'3 Model Input'!E$61=3,(X1577*G1577)/T1577,'3 Model Input'!E$61=4,(Y1577*G1577)/T1577,'3 Model Input'!E$61=5,(Z1577*G1577)/T1577, ISTEXT('3 Model Input'!E$61),"Missing",'3 Model Input'!E$61=6,(AA1577*G1577)/T1577))</f>
        <v>Blank</v>
      </c>
      <c r="AD1577" s="202" t="str">
        <f t="shared" si="267"/>
        <v>Blank</v>
      </c>
      <c r="AE1577" s="202" t="str">
        <f t="shared" si="268"/>
        <v>Blank</v>
      </c>
      <c r="AF1577" s="217" t="str">
        <f t="shared" si="269"/>
        <v>Blank</v>
      </c>
      <c r="AG1577" s="9" t="str" cm="1">
        <f t="array" ref="AG1577">_xlfn.IFS(ISNUMBER(AC1577), "", ISNUMBER(SEARCH("Blank", AC1577)), "", ISERROR(AC1577), "Bad input on tab 3")</f>
        <v/>
      </c>
    </row>
    <row r="1578" spans="2:33" ht="15" customHeight="1" x14ac:dyDescent="0.75">
      <c r="B1578" s="205" t="str">
        <f>'5 Driver Data'!B1578</f>
        <v>1570</v>
      </c>
      <c r="C1578" s="193">
        <f>'5 Driver Data'!C1578</f>
        <v>0</v>
      </c>
      <c r="D1578" s="192">
        <f>'5 Driver Data'!D1578</f>
        <v>0</v>
      </c>
      <c r="E1578" s="191">
        <f>'5 Driver Data'!E1578</f>
        <v>0</v>
      </c>
      <c r="F1578" s="191">
        <f>'5 Driver Data'!F1578</f>
        <v>0</v>
      </c>
      <c r="G1578" s="191">
        <f>'5 Driver Data'!G1578</f>
        <v>0</v>
      </c>
      <c r="H1578" s="191">
        <f>'5 Driver Data'!H1578</f>
        <v>0</v>
      </c>
      <c r="I1578" s="191">
        <f>'5 Driver Data'!I1578</f>
        <v>0</v>
      </c>
      <c r="J1578" s="191">
        <f>'5 Driver Data'!J1578</f>
        <v>0</v>
      </c>
      <c r="K1578" s="206">
        <f>'5 Driver Data'!K1578</f>
        <v>0</v>
      </c>
      <c r="L1578" s="1"/>
      <c r="M1578" s="216" t="str">
        <f>IF(D1578=0,"Blank",'3 Model Input'!E$44*'3 Model Input'!E$45)</f>
        <v>Blank</v>
      </c>
      <c r="N1578" s="197" t="str">
        <f t="shared" si="260"/>
        <v>Blank</v>
      </c>
      <c r="O1578" s="197" t="str">
        <f>IF(D1578=0,"Blank",'3 Model Input'!E$49*(1-'3 Model Input'!E$51))</f>
        <v>Blank</v>
      </c>
      <c r="P1578" s="197" t="str">
        <f t="shared" si="261"/>
        <v>Blank</v>
      </c>
      <c r="Q1578" s="197" t="str">
        <f>IF(D1578=0,"Blank",IF(D1578="BEV",E1578*(1-'3 Model Input'!E$54), E1578))</f>
        <v>Blank</v>
      </c>
      <c r="R1578" s="198" t="str">
        <f>IF(D1578=0,"Blank",IF(D1578="PHEV",F1578/G1578,F1578*(1-'3 Model Input'!E$54)/G1578))</f>
        <v>Blank</v>
      </c>
      <c r="S1578" s="198" t="str">
        <f>IF(D1578=0,"Blank",IF(D1578="PHEV",MIN(M1578,E1578),MIN(M1578,(E1578*(1-'3 Model Input'!E$54)))))</f>
        <v>Blank</v>
      </c>
      <c r="T1578" s="217" t="str">
        <f t="shared" si="262"/>
        <v>Blank</v>
      </c>
      <c r="U1578" s="89"/>
      <c r="V1578" s="216" t="str">
        <f>IF(D1578=0,"Blank",P1578*'3 Model Input'!E$50)</f>
        <v>Blank</v>
      </c>
      <c r="W1578" s="197" t="str">
        <f t="shared" si="263"/>
        <v>Blank</v>
      </c>
      <c r="X1578" s="197" t="str">
        <f t="shared" si="264"/>
        <v>Blank</v>
      </c>
      <c r="Y1578" s="197" t="str">
        <f t="shared" si="265"/>
        <v>Blank</v>
      </c>
      <c r="Z1578" s="197" t="str">
        <f t="shared" si="266"/>
        <v>Blank</v>
      </c>
      <c r="AA1578" s="223" t="str" cm="1">
        <f t="array" ref="AA1578">_xlfn.IFS(ISTEXT('3 Model Input'!F$70),"Missing",ISTEXT('3 Model Input'!I$70),"Missing",ISNUMBER('3 Model Input'!K$70),'3 Model Input'!K$70*P1578)</f>
        <v>Missing</v>
      </c>
      <c r="AB1578" s="89"/>
      <c r="AC1578" s="227" t="str" cm="1">
        <f t="array" ref="AC1578">IF(D1578=0,"Blank",_xlfn.IFS('3 Model Input'!E$61=1,(V1578*G1578)/T1578,'3 Model Input'!E$61=2,(W1578*G1578)/T1578,'3 Model Input'!E$61=3,(X1578*G1578)/T1578,'3 Model Input'!E$61=4,(Y1578*G1578)/T1578,'3 Model Input'!E$61=5,(Z1578*G1578)/T1578, ISTEXT('3 Model Input'!E$61),"Missing",'3 Model Input'!E$61=6,(AA1578*G1578)/T1578))</f>
        <v>Blank</v>
      </c>
      <c r="AD1578" s="202" t="str">
        <f t="shared" si="267"/>
        <v>Blank</v>
      </c>
      <c r="AE1578" s="202" t="str">
        <f t="shared" si="268"/>
        <v>Blank</v>
      </c>
      <c r="AF1578" s="217" t="str">
        <f t="shared" si="269"/>
        <v>Blank</v>
      </c>
      <c r="AG1578" s="9" t="str" cm="1">
        <f t="array" ref="AG1578">_xlfn.IFS(ISNUMBER(AC1578), "", ISNUMBER(SEARCH("Blank", AC1578)), "", ISERROR(AC1578), "Bad input on tab 3")</f>
        <v/>
      </c>
    </row>
    <row r="1579" spans="2:33" ht="15" customHeight="1" x14ac:dyDescent="0.75">
      <c r="B1579" s="205" t="str">
        <f>'5 Driver Data'!B1579</f>
        <v>1571</v>
      </c>
      <c r="C1579" s="193">
        <f>'5 Driver Data'!C1579</f>
        <v>0</v>
      </c>
      <c r="D1579" s="192">
        <f>'5 Driver Data'!D1579</f>
        <v>0</v>
      </c>
      <c r="E1579" s="191">
        <f>'5 Driver Data'!E1579</f>
        <v>0</v>
      </c>
      <c r="F1579" s="191">
        <f>'5 Driver Data'!F1579</f>
        <v>0</v>
      </c>
      <c r="G1579" s="191">
        <f>'5 Driver Data'!G1579</f>
        <v>0</v>
      </c>
      <c r="H1579" s="191">
        <f>'5 Driver Data'!H1579</f>
        <v>0</v>
      </c>
      <c r="I1579" s="191">
        <f>'5 Driver Data'!I1579</f>
        <v>0</v>
      </c>
      <c r="J1579" s="191">
        <f>'5 Driver Data'!J1579</f>
        <v>0</v>
      </c>
      <c r="K1579" s="206">
        <f>'5 Driver Data'!K1579</f>
        <v>0</v>
      </c>
      <c r="L1579" s="1"/>
      <c r="M1579" s="216" t="str">
        <f>IF(D1579=0,"Blank",'3 Model Input'!E$44*'3 Model Input'!E$45)</f>
        <v>Blank</v>
      </c>
      <c r="N1579" s="197" t="str">
        <f t="shared" si="260"/>
        <v>Blank</v>
      </c>
      <c r="O1579" s="197" t="str">
        <f>IF(D1579=0,"Blank",'3 Model Input'!E$49*(1-'3 Model Input'!E$51))</f>
        <v>Blank</v>
      </c>
      <c r="P1579" s="197" t="str">
        <f t="shared" si="261"/>
        <v>Blank</v>
      </c>
      <c r="Q1579" s="197" t="str">
        <f>IF(D1579=0,"Blank",IF(D1579="BEV",E1579*(1-'3 Model Input'!E$54), E1579))</f>
        <v>Blank</v>
      </c>
      <c r="R1579" s="198" t="str">
        <f>IF(D1579=0,"Blank",IF(D1579="PHEV",F1579/G1579,F1579*(1-'3 Model Input'!E$54)/G1579))</f>
        <v>Blank</v>
      </c>
      <c r="S1579" s="198" t="str">
        <f>IF(D1579=0,"Blank",IF(D1579="PHEV",MIN(M1579,E1579),MIN(M1579,(E1579*(1-'3 Model Input'!E$54)))))</f>
        <v>Blank</v>
      </c>
      <c r="T1579" s="217" t="str">
        <f t="shared" si="262"/>
        <v>Blank</v>
      </c>
      <c r="U1579" s="89"/>
      <c r="V1579" s="216" t="str">
        <f>IF(D1579=0,"Blank",P1579*'3 Model Input'!E$50)</f>
        <v>Blank</v>
      </c>
      <c r="W1579" s="197" t="str">
        <f t="shared" si="263"/>
        <v>Blank</v>
      </c>
      <c r="X1579" s="197" t="str">
        <f t="shared" si="264"/>
        <v>Blank</v>
      </c>
      <c r="Y1579" s="197" t="str">
        <f t="shared" si="265"/>
        <v>Blank</v>
      </c>
      <c r="Z1579" s="197" t="str">
        <f t="shared" si="266"/>
        <v>Blank</v>
      </c>
      <c r="AA1579" s="223" t="str" cm="1">
        <f t="array" ref="AA1579">_xlfn.IFS(ISTEXT('3 Model Input'!F$70),"Missing",ISTEXT('3 Model Input'!I$70),"Missing",ISNUMBER('3 Model Input'!K$70),'3 Model Input'!K$70*P1579)</f>
        <v>Missing</v>
      </c>
      <c r="AB1579" s="89"/>
      <c r="AC1579" s="227" t="str" cm="1">
        <f t="array" ref="AC1579">IF(D1579=0,"Blank",_xlfn.IFS('3 Model Input'!E$61=1,(V1579*G1579)/T1579,'3 Model Input'!E$61=2,(W1579*G1579)/T1579,'3 Model Input'!E$61=3,(X1579*G1579)/T1579,'3 Model Input'!E$61=4,(Y1579*G1579)/T1579,'3 Model Input'!E$61=5,(Z1579*G1579)/T1579, ISTEXT('3 Model Input'!E$61),"Missing",'3 Model Input'!E$61=6,(AA1579*G1579)/T1579))</f>
        <v>Blank</v>
      </c>
      <c r="AD1579" s="202" t="str">
        <f t="shared" si="267"/>
        <v>Blank</v>
      </c>
      <c r="AE1579" s="202" t="str">
        <f t="shared" si="268"/>
        <v>Blank</v>
      </c>
      <c r="AF1579" s="217" t="str">
        <f t="shared" si="269"/>
        <v>Blank</v>
      </c>
      <c r="AG1579" s="9" t="str" cm="1">
        <f t="array" ref="AG1579">_xlfn.IFS(ISNUMBER(AC1579), "", ISNUMBER(SEARCH("Blank", AC1579)), "", ISERROR(AC1579), "Bad input on tab 3")</f>
        <v/>
      </c>
    </row>
    <row r="1580" spans="2:33" ht="15" customHeight="1" x14ac:dyDescent="0.75">
      <c r="B1580" s="205" t="str">
        <f>'5 Driver Data'!B1580</f>
        <v>1572</v>
      </c>
      <c r="C1580" s="193">
        <f>'5 Driver Data'!C1580</f>
        <v>0</v>
      </c>
      <c r="D1580" s="192">
        <f>'5 Driver Data'!D1580</f>
        <v>0</v>
      </c>
      <c r="E1580" s="191">
        <f>'5 Driver Data'!E1580</f>
        <v>0</v>
      </c>
      <c r="F1580" s="191">
        <f>'5 Driver Data'!F1580</f>
        <v>0</v>
      </c>
      <c r="G1580" s="191">
        <f>'5 Driver Data'!G1580</f>
        <v>0</v>
      </c>
      <c r="H1580" s="191">
        <f>'5 Driver Data'!H1580</f>
        <v>0</v>
      </c>
      <c r="I1580" s="191">
        <f>'5 Driver Data'!I1580</f>
        <v>0</v>
      </c>
      <c r="J1580" s="191">
        <f>'5 Driver Data'!J1580</f>
        <v>0</v>
      </c>
      <c r="K1580" s="206">
        <f>'5 Driver Data'!K1580</f>
        <v>0</v>
      </c>
      <c r="L1580" s="1"/>
      <c r="M1580" s="216" t="str">
        <f>IF(D1580=0,"Blank",'3 Model Input'!E$44*'3 Model Input'!E$45)</f>
        <v>Blank</v>
      </c>
      <c r="N1580" s="197" t="str">
        <f t="shared" si="260"/>
        <v>Blank</v>
      </c>
      <c r="O1580" s="197" t="str">
        <f>IF(D1580=0,"Blank",'3 Model Input'!E$49*(1-'3 Model Input'!E$51))</f>
        <v>Blank</v>
      </c>
      <c r="P1580" s="197" t="str">
        <f t="shared" si="261"/>
        <v>Blank</v>
      </c>
      <c r="Q1580" s="197" t="str">
        <f>IF(D1580=0,"Blank",IF(D1580="BEV",E1580*(1-'3 Model Input'!E$54), E1580))</f>
        <v>Blank</v>
      </c>
      <c r="R1580" s="198" t="str">
        <f>IF(D1580=0,"Blank",IF(D1580="PHEV",F1580/G1580,F1580*(1-'3 Model Input'!E$54)/G1580))</f>
        <v>Blank</v>
      </c>
      <c r="S1580" s="198" t="str">
        <f>IF(D1580=0,"Blank",IF(D1580="PHEV",MIN(M1580,E1580),MIN(M1580,(E1580*(1-'3 Model Input'!E$54)))))</f>
        <v>Blank</v>
      </c>
      <c r="T1580" s="217" t="str">
        <f t="shared" si="262"/>
        <v>Blank</v>
      </c>
      <c r="U1580" s="89"/>
      <c r="V1580" s="216" t="str">
        <f>IF(D1580=0,"Blank",P1580*'3 Model Input'!E$50)</f>
        <v>Blank</v>
      </c>
      <c r="W1580" s="197" t="str">
        <f t="shared" si="263"/>
        <v>Blank</v>
      </c>
      <c r="X1580" s="197" t="str">
        <f t="shared" si="264"/>
        <v>Blank</v>
      </c>
      <c r="Y1580" s="197" t="str">
        <f t="shared" si="265"/>
        <v>Blank</v>
      </c>
      <c r="Z1580" s="197" t="str">
        <f t="shared" si="266"/>
        <v>Blank</v>
      </c>
      <c r="AA1580" s="223" t="str" cm="1">
        <f t="array" ref="AA1580">_xlfn.IFS(ISTEXT('3 Model Input'!F$70),"Missing",ISTEXT('3 Model Input'!I$70),"Missing",ISNUMBER('3 Model Input'!K$70),'3 Model Input'!K$70*P1580)</f>
        <v>Missing</v>
      </c>
      <c r="AB1580" s="89"/>
      <c r="AC1580" s="227" t="str" cm="1">
        <f t="array" ref="AC1580">IF(D1580=0,"Blank",_xlfn.IFS('3 Model Input'!E$61=1,(V1580*G1580)/T1580,'3 Model Input'!E$61=2,(W1580*G1580)/T1580,'3 Model Input'!E$61=3,(X1580*G1580)/T1580,'3 Model Input'!E$61=4,(Y1580*G1580)/T1580,'3 Model Input'!E$61=5,(Z1580*G1580)/T1580, ISTEXT('3 Model Input'!E$61),"Missing",'3 Model Input'!E$61=6,(AA1580*G1580)/T1580))</f>
        <v>Blank</v>
      </c>
      <c r="AD1580" s="202" t="str">
        <f t="shared" si="267"/>
        <v>Blank</v>
      </c>
      <c r="AE1580" s="202" t="str">
        <f t="shared" si="268"/>
        <v>Blank</v>
      </c>
      <c r="AF1580" s="217" t="str">
        <f t="shared" si="269"/>
        <v>Blank</v>
      </c>
      <c r="AG1580" s="9" t="str" cm="1">
        <f t="array" ref="AG1580">_xlfn.IFS(ISNUMBER(AC1580), "", ISNUMBER(SEARCH("Blank", AC1580)), "", ISERROR(AC1580), "Bad input on tab 3")</f>
        <v/>
      </c>
    </row>
    <row r="1581" spans="2:33" ht="15" customHeight="1" x14ac:dyDescent="0.75">
      <c r="B1581" s="205" t="str">
        <f>'5 Driver Data'!B1581</f>
        <v>1573</v>
      </c>
      <c r="C1581" s="193">
        <f>'5 Driver Data'!C1581</f>
        <v>0</v>
      </c>
      <c r="D1581" s="192">
        <f>'5 Driver Data'!D1581</f>
        <v>0</v>
      </c>
      <c r="E1581" s="191">
        <f>'5 Driver Data'!E1581</f>
        <v>0</v>
      </c>
      <c r="F1581" s="191">
        <f>'5 Driver Data'!F1581</f>
        <v>0</v>
      </c>
      <c r="G1581" s="191">
        <f>'5 Driver Data'!G1581</f>
        <v>0</v>
      </c>
      <c r="H1581" s="191">
        <f>'5 Driver Data'!H1581</f>
        <v>0</v>
      </c>
      <c r="I1581" s="191">
        <f>'5 Driver Data'!I1581</f>
        <v>0</v>
      </c>
      <c r="J1581" s="191">
        <f>'5 Driver Data'!J1581</f>
        <v>0</v>
      </c>
      <c r="K1581" s="206">
        <f>'5 Driver Data'!K1581</f>
        <v>0</v>
      </c>
      <c r="L1581" s="1"/>
      <c r="M1581" s="216" t="str">
        <f>IF(D1581=0,"Blank",'3 Model Input'!E$44*'3 Model Input'!E$45)</f>
        <v>Blank</v>
      </c>
      <c r="N1581" s="197" t="str">
        <f t="shared" si="260"/>
        <v>Blank</v>
      </c>
      <c r="O1581" s="197" t="str">
        <f>IF(D1581=0,"Blank",'3 Model Input'!E$49*(1-'3 Model Input'!E$51))</f>
        <v>Blank</v>
      </c>
      <c r="P1581" s="197" t="str">
        <f t="shared" si="261"/>
        <v>Blank</v>
      </c>
      <c r="Q1581" s="197" t="str">
        <f>IF(D1581=0,"Blank",IF(D1581="BEV",E1581*(1-'3 Model Input'!E$54), E1581))</f>
        <v>Blank</v>
      </c>
      <c r="R1581" s="198" t="str">
        <f>IF(D1581=0,"Blank",IF(D1581="PHEV",F1581/G1581,F1581*(1-'3 Model Input'!E$54)/G1581))</f>
        <v>Blank</v>
      </c>
      <c r="S1581" s="198" t="str">
        <f>IF(D1581=0,"Blank",IF(D1581="PHEV",MIN(M1581,E1581),MIN(M1581,(E1581*(1-'3 Model Input'!E$54)))))</f>
        <v>Blank</v>
      </c>
      <c r="T1581" s="217" t="str">
        <f t="shared" si="262"/>
        <v>Blank</v>
      </c>
      <c r="U1581" s="89"/>
      <c r="V1581" s="216" t="str">
        <f>IF(D1581=0,"Blank",P1581*'3 Model Input'!E$50)</f>
        <v>Blank</v>
      </c>
      <c r="W1581" s="197" t="str">
        <f t="shared" si="263"/>
        <v>Blank</v>
      </c>
      <c r="X1581" s="197" t="str">
        <f t="shared" si="264"/>
        <v>Blank</v>
      </c>
      <c r="Y1581" s="197" t="str">
        <f t="shared" si="265"/>
        <v>Blank</v>
      </c>
      <c r="Z1581" s="197" t="str">
        <f t="shared" si="266"/>
        <v>Blank</v>
      </c>
      <c r="AA1581" s="223" t="str" cm="1">
        <f t="array" ref="AA1581">_xlfn.IFS(ISTEXT('3 Model Input'!F$70),"Missing",ISTEXT('3 Model Input'!I$70),"Missing",ISNUMBER('3 Model Input'!K$70),'3 Model Input'!K$70*P1581)</f>
        <v>Missing</v>
      </c>
      <c r="AB1581" s="89"/>
      <c r="AC1581" s="227" t="str" cm="1">
        <f t="array" ref="AC1581">IF(D1581=0,"Blank",_xlfn.IFS('3 Model Input'!E$61=1,(V1581*G1581)/T1581,'3 Model Input'!E$61=2,(W1581*G1581)/T1581,'3 Model Input'!E$61=3,(X1581*G1581)/T1581,'3 Model Input'!E$61=4,(Y1581*G1581)/T1581,'3 Model Input'!E$61=5,(Z1581*G1581)/T1581, ISTEXT('3 Model Input'!E$61),"Missing",'3 Model Input'!E$61=6,(AA1581*G1581)/T1581))</f>
        <v>Blank</v>
      </c>
      <c r="AD1581" s="202" t="str">
        <f t="shared" si="267"/>
        <v>Blank</v>
      </c>
      <c r="AE1581" s="202" t="str">
        <f t="shared" si="268"/>
        <v>Blank</v>
      </c>
      <c r="AF1581" s="217" t="str">
        <f t="shared" si="269"/>
        <v>Blank</v>
      </c>
      <c r="AG1581" s="9" t="str" cm="1">
        <f t="array" ref="AG1581">_xlfn.IFS(ISNUMBER(AC1581), "", ISNUMBER(SEARCH("Blank", AC1581)), "", ISERROR(AC1581), "Bad input on tab 3")</f>
        <v/>
      </c>
    </row>
    <row r="1582" spans="2:33" ht="15" customHeight="1" x14ac:dyDescent="0.75">
      <c r="B1582" s="205" t="str">
        <f>'5 Driver Data'!B1582</f>
        <v>1574</v>
      </c>
      <c r="C1582" s="193">
        <f>'5 Driver Data'!C1582</f>
        <v>0</v>
      </c>
      <c r="D1582" s="192">
        <f>'5 Driver Data'!D1582</f>
        <v>0</v>
      </c>
      <c r="E1582" s="191">
        <f>'5 Driver Data'!E1582</f>
        <v>0</v>
      </c>
      <c r="F1582" s="191">
        <f>'5 Driver Data'!F1582</f>
        <v>0</v>
      </c>
      <c r="G1582" s="191">
        <f>'5 Driver Data'!G1582</f>
        <v>0</v>
      </c>
      <c r="H1582" s="191">
        <f>'5 Driver Data'!H1582</f>
        <v>0</v>
      </c>
      <c r="I1582" s="191">
        <f>'5 Driver Data'!I1582</f>
        <v>0</v>
      </c>
      <c r="J1582" s="191">
        <f>'5 Driver Data'!J1582</f>
        <v>0</v>
      </c>
      <c r="K1582" s="206">
        <f>'5 Driver Data'!K1582</f>
        <v>0</v>
      </c>
      <c r="L1582" s="1"/>
      <c r="M1582" s="216" t="str">
        <f>IF(D1582=0,"Blank",'3 Model Input'!E$44*'3 Model Input'!E$45)</f>
        <v>Blank</v>
      </c>
      <c r="N1582" s="197" t="str">
        <f t="shared" ref="N1582:N1645" si="270">IF(D1582=0,"Blank",H1582*I1582*52)</f>
        <v>Blank</v>
      </c>
      <c r="O1582" s="197" t="str">
        <f>IF(D1582=0,"Blank",'3 Model Input'!E$49*(1-'3 Model Input'!E$51))</f>
        <v>Blank</v>
      </c>
      <c r="P1582" s="197" t="str">
        <f t="shared" ref="P1582:P1645" si="271">IF(D1582=0,"Blank",SUM(N1582:O1582))</f>
        <v>Blank</v>
      </c>
      <c r="Q1582" s="197" t="str">
        <f>IF(D1582=0,"Blank",IF(D1582="BEV",E1582*(1-'3 Model Input'!E$54), E1582))</f>
        <v>Blank</v>
      </c>
      <c r="R1582" s="198" t="str">
        <f>IF(D1582=0,"Blank",IF(D1582="PHEV",F1582/G1582,F1582*(1-'3 Model Input'!E$54)/G1582))</f>
        <v>Blank</v>
      </c>
      <c r="S1582" s="198" t="str">
        <f>IF(D1582=0,"Blank",IF(D1582="PHEV",MIN(M1582,E1582),MIN(M1582,(E1582*(1-'3 Model Input'!E$54)))))</f>
        <v>Blank</v>
      </c>
      <c r="T1582" s="217" t="str">
        <f t="shared" ref="T1582:T1645" si="272">IF(D1582=0,"Blank",MIN(R1582,(S1582/E1582*F1582)))</f>
        <v>Blank</v>
      </c>
      <c r="U1582" s="89"/>
      <c r="V1582" s="216" t="str">
        <f>IF(D1582=0,"Blank",P1582*'3 Model Input'!E$50)</f>
        <v>Blank</v>
      </c>
      <c r="W1582" s="197" t="str">
        <f t="shared" ref="W1582:W1645" si="273">IF(D1582=0,"Blank",V1582*(1-J1582))</f>
        <v>Blank</v>
      </c>
      <c r="X1582" s="197" t="str">
        <f t="shared" ref="X1582:X1645" si="274">P1582</f>
        <v>Blank</v>
      </c>
      <c r="Y1582" s="197" t="str">
        <f t="shared" ref="Y1582:Y1645" si="275">IF(D1582=0,"Blank",P1582*(1-J1582))</f>
        <v>Blank</v>
      </c>
      <c r="Z1582" s="197" t="str">
        <f t="shared" ref="Z1582:Z1645" si="276">IF(D1582=0,"Blank",N1582*K1582)</f>
        <v>Blank</v>
      </c>
      <c r="AA1582" s="223" t="str" cm="1">
        <f t="array" ref="AA1582">_xlfn.IFS(ISTEXT('3 Model Input'!F$70),"Missing",ISTEXT('3 Model Input'!I$70),"Missing",ISNUMBER('3 Model Input'!K$70),'3 Model Input'!K$70*P1582)</f>
        <v>Missing</v>
      </c>
      <c r="AB1582" s="89"/>
      <c r="AC1582" s="227" t="str" cm="1">
        <f t="array" ref="AC1582">IF(D1582=0,"Blank",_xlfn.IFS('3 Model Input'!E$61=1,(V1582*G1582)/T1582,'3 Model Input'!E$61=2,(W1582*G1582)/T1582,'3 Model Input'!E$61=3,(X1582*G1582)/T1582,'3 Model Input'!E$61=4,(Y1582*G1582)/T1582,'3 Model Input'!E$61=5,(Z1582*G1582)/T1582, ISTEXT('3 Model Input'!E$61),"Missing",'3 Model Input'!E$61=6,(AA1582*G1582)/T1582))</f>
        <v>Blank</v>
      </c>
      <c r="AD1582" s="202" t="str">
        <f t="shared" ref="AD1582:AD1645" si="277">IF(D1582=0,"Blank",MIN(SUM(AC1582/52/H1582),1))</f>
        <v>Blank</v>
      </c>
      <c r="AE1582" s="202" t="str">
        <f t="shared" ref="AE1582:AE1645" si="278">IF(D1582=0,"Blank",AD1582*H1582)</f>
        <v>Blank</v>
      </c>
      <c r="AF1582" s="217" t="str">
        <f t="shared" ref="AF1582:AF1645" si="279">IF(D1582=0,"Blank",AC1582*S1582)</f>
        <v>Blank</v>
      </c>
      <c r="AG1582" s="9" t="str" cm="1">
        <f t="array" ref="AG1582">_xlfn.IFS(ISNUMBER(AC1582), "", ISNUMBER(SEARCH("Blank", AC1582)), "", ISERROR(AC1582), "Bad input on tab 3")</f>
        <v/>
      </c>
    </row>
    <row r="1583" spans="2:33" ht="15" customHeight="1" x14ac:dyDescent="0.75">
      <c r="B1583" s="205" t="str">
        <f>'5 Driver Data'!B1583</f>
        <v>1575</v>
      </c>
      <c r="C1583" s="193">
        <f>'5 Driver Data'!C1583</f>
        <v>0</v>
      </c>
      <c r="D1583" s="192">
        <f>'5 Driver Data'!D1583</f>
        <v>0</v>
      </c>
      <c r="E1583" s="191">
        <f>'5 Driver Data'!E1583</f>
        <v>0</v>
      </c>
      <c r="F1583" s="191">
        <f>'5 Driver Data'!F1583</f>
        <v>0</v>
      </c>
      <c r="G1583" s="191">
        <f>'5 Driver Data'!G1583</f>
        <v>0</v>
      </c>
      <c r="H1583" s="191">
        <f>'5 Driver Data'!H1583</f>
        <v>0</v>
      </c>
      <c r="I1583" s="191">
        <f>'5 Driver Data'!I1583</f>
        <v>0</v>
      </c>
      <c r="J1583" s="191">
        <f>'5 Driver Data'!J1583</f>
        <v>0</v>
      </c>
      <c r="K1583" s="206">
        <f>'5 Driver Data'!K1583</f>
        <v>0</v>
      </c>
      <c r="L1583" s="1"/>
      <c r="M1583" s="216" t="str">
        <f>IF(D1583=0,"Blank",'3 Model Input'!E$44*'3 Model Input'!E$45)</f>
        <v>Blank</v>
      </c>
      <c r="N1583" s="197" t="str">
        <f t="shared" si="270"/>
        <v>Blank</v>
      </c>
      <c r="O1583" s="197" t="str">
        <f>IF(D1583=0,"Blank",'3 Model Input'!E$49*(1-'3 Model Input'!E$51))</f>
        <v>Blank</v>
      </c>
      <c r="P1583" s="197" t="str">
        <f t="shared" si="271"/>
        <v>Blank</v>
      </c>
      <c r="Q1583" s="197" t="str">
        <f>IF(D1583=0,"Blank",IF(D1583="BEV",E1583*(1-'3 Model Input'!E$54), E1583))</f>
        <v>Blank</v>
      </c>
      <c r="R1583" s="198" t="str">
        <f>IF(D1583=0,"Blank",IF(D1583="PHEV",F1583/G1583,F1583*(1-'3 Model Input'!E$54)/G1583))</f>
        <v>Blank</v>
      </c>
      <c r="S1583" s="198" t="str">
        <f>IF(D1583=0,"Blank",IF(D1583="PHEV",MIN(M1583,E1583),MIN(M1583,(E1583*(1-'3 Model Input'!E$54)))))</f>
        <v>Blank</v>
      </c>
      <c r="T1583" s="217" t="str">
        <f t="shared" si="272"/>
        <v>Blank</v>
      </c>
      <c r="U1583" s="89"/>
      <c r="V1583" s="216" t="str">
        <f>IF(D1583=0,"Blank",P1583*'3 Model Input'!E$50)</f>
        <v>Blank</v>
      </c>
      <c r="W1583" s="197" t="str">
        <f t="shared" si="273"/>
        <v>Blank</v>
      </c>
      <c r="X1583" s="197" t="str">
        <f t="shared" si="274"/>
        <v>Blank</v>
      </c>
      <c r="Y1583" s="197" t="str">
        <f t="shared" si="275"/>
        <v>Blank</v>
      </c>
      <c r="Z1583" s="197" t="str">
        <f t="shared" si="276"/>
        <v>Blank</v>
      </c>
      <c r="AA1583" s="223" t="str" cm="1">
        <f t="array" ref="AA1583">_xlfn.IFS(ISTEXT('3 Model Input'!F$70),"Missing",ISTEXT('3 Model Input'!I$70),"Missing",ISNUMBER('3 Model Input'!K$70),'3 Model Input'!K$70*P1583)</f>
        <v>Missing</v>
      </c>
      <c r="AB1583" s="89"/>
      <c r="AC1583" s="227" t="str" cm="1">
        <f t="array" ref="AC1583">IF(D1583=0,"Blank",_xlfn.IFS('3 Model Input'!E$61=1,(V1583*G1583)/T1583,'3 Model Input'!E$61=2,(W1583*G1583)/T1583,'3 Model Input'!E$61=3,(X1583*G1583)/T1583,'3 Model Input'!E$61=4,(Y1583*G1583)/T1583,'3 Model Input'!E$61=5,(Z1583*G1583)/T1583, ISTEXT('3 Model Input'!E$61),"Missing",'3 Model Input'!E$61=6,(AA1583*G1583)/T1583))</f>
        <v>Blank</v>
      </c>
      <c r="AD1583" s="202" t="str">
        <f t="shared" si="277"/>
        <v>Blank</v>
      </c>
      <c r="AE1583" s="202" t="str">
        <f t="shared" si="278"/>
        <v>Blank</v>
      </c>
      <c r="AF1583" s="217" t="str">
        <f t="shared" si="279"/>
        <v>Blank</v>
      </c>
      <c r="AG1583" s="9" t="str" cm="1">
        <f t="array" ref="AG1583">_xlfn.IFS(ISNUMBER(AC1583), "", ISNUMBER(SEARCH("Blank", AC1583)), "", ISERROR(AC1583), "Bad input on tab 3")</f>
        <v/>
      </c>
    </row>
    <row r="1584" spans="2:33" ht="15" customHeight="1" x14ac:dyDescent="0.75">
      <c r="B1584" s="205" t="str">
        <f>'5 Driver Data'!B1584</f>
        <v>1576</v>
      </c>
      <c r="C1584" s="193">
        <f>'5 Driver Data'!C1584</f>
        <v>0</v>
      </c>
      <c r="D1584" s="192">
        <f>'5 Driver Data'!D1584</f>
        <v>0</v>
      </c>
      <c r="E1584" s="191">
        <f>'5 Driver Data'!E1584</f>
        <v>0</v>
      </c>
      <c r="F1584" s="191">
        <f>'5 Driver Data'!F1584</f>
        <v>0</v>
      </c>
      <c r="G1584" s="191">
        <f>'5 Driver Data'!G1584</f>
        <v>0</v>
      </c>
      <c r="H1584" s="191">
        <f>'5 Driver Data'!H1584</f>
        <v>0</v>
      </c>
      <c r="I1584" s="191">
        <f>'5 Driver Data'!I1584</f>
        <v>0</v>
      </c>
      <c r="J1584" s="191">
        <f>'5 Driver Data'!J1584</f>
        <v>0</v>
      </c>
      <c r="K1584" s="206">
        <f>'5 Driver Data'!K1584</f>
        <v>0</v>
      </c>
      <c r="L1584" s="1"/>
      <c r="M1584" s="216" t="str">
        <f>IF(D1584=0,"Blank",'3 Model Input'!E$44*'3 Model Input'!E$45)</f>
        <v>Blank</v>
      </c>
      <c r="N1584" s="197" t="str">
        <f t="shared" si="270"/>
        <v>Blank</v>
      </c>
      <c r="O1584" s="197" t="str">
        <f>IF(D1584=0,"Blank",'3 Model Input'!E$49*(1-'3 Model Input'!E$51))</f>
        <v>Blank</v>
      </c>
      <c r="P1584" s="197" t="str">
        <f t="shared" si="271"/>
        <v>Blank</v>
      </c>
      <c r="Q1584" s="197" t="str">
        <f>IF(D1584=0,"Blank",IF(D1584="BEV",E1584*(1-'3 Model Input'!E$54), E1584))</f>
        <v>Blank</v>
      </c>
      <c r="R1584" s="198" t="str">
        <f>IF(D1584=0,"Blank",IF(D1584="PHEV",F1584/G1584,F1584*(1-'3 Model Input'!E$54)/G1584))</f>
        <v>Blank</v>
      </c>
      <c r="S1584" s="198" t="str">
        <f>IF(D1584=0,"Blank",IF(D1584="PHEV",MIN(M1584,E1584),MIN(M1584,(E1584*(1-'3 Model Input'!E$54)))))</f>
        <v>Blank</v>
      </c>
      <c r="T1584" s="217" t="str">
        <f t="shared" si="272"/>
        <v>Blank</v>
      </c>
      <c r="U1584" s="89"/>
      <c r="V1584" s="216" t="str">
        <f>IF(D1584=0,"Blank",P1584*'3 Model Input'!E$50)</f>
        <v>Blank</v>
      </c>
      <c r="W1584" s="197" t="str">
        <f t="shared" si="273"/>
        <v>Blank</v>
      </c>
      <c r="X1584" s="197" t="str">
        <f t="shared" si="274"/>
        <v>Blank</v>
      </c>
      <c r="Y1584" s="197" t="str">
        <f t="shared" si="275"/>
        <v>Blank</v>
      </c>
      <c r="Z1584" s="197" t="str">
        <f t="shared" si="276"/>
        <v>Blank</v>
      </c>
      <c r="AA1584" s="223" t="str" cm="1">
        <f t="array" ref="AA1584">_xlfn.IFS(ISTEXT('3 Model Input'!F$70),"Missing",ISTEXT('3 Model Input'!I$70),"Missing",ISNUMBER('3 Model Input'!K$70),'3 Model Input'!K$70*P1584)</f>
        <v>Missing</v>
      </c>
      <c r="AB1584" s="89"/>
      <c r="AC1584" s="227" t="str" cm="1">
        <f t="array" ref="AC1584">IF(D1584=0,"Blank",_xlfn.IFS('3 Model Input'!E$61=1,(V1584*G1584)/T1584,'3 Model Input'!E$61=2,(W1584*G1584)/T1584,'3 Model Input'!E$61=3,(X1584*G1584)/T1584,'3 Model Input'!E$61=4,(Y1584*G1584)/T1584,'3 Model Input'!E$61=5,(Z1584*G1584)/T1584, ISTEXT('3 Model Input'!E$61),"Missing",'3 Model Input'!E$61=6,(AA1584*G1584)/T1584))</f>
        <v>Blank</v>
      </c>
      <c r="AD1584" s="202" t="str">
        <f t="shared" si="277"/>
        <v>Blank</v>
      </c>
      <c r="AE1584" s="202" t="str">
        <f t="shared" si="278"/>
        <v>Blank</v>
      </c>
      <c r="AF1584" s="217" t="str">
        <f t="shared" si="279"/>
        <v>Blank</v>
      </c>
      <c r="AG1584" s="9" t="str" cm="1">
        <f t="array" ref="AG1584">_xlfn.IFS(ISNUMBER(AC1584), "", ISNUMBER(SEARCH("Blank", AC1584)), "", ISERROR(AC1584), "Bad input on tab 3")</f>
        <v/>
      </c>
    </row>
    <row r="1585" spans="2:33" ht="15" customHeight="1" x14ac:dyDescent="0.75">
      <c r="B1585" s="205" t="str">
        <f>'5 Driver Data'!B1585</f>
        <v>1577</v>
      </c>
      <c r="C1585" s="193">
        <f>'5 Driver Data'!C1585</f>
        <v>0</v>
      </c>
      <c r="D1585" s="192">
        <f>'5 Driver Data'!D1585</f>
        <v>0</v>
      </c>
      <c r="E1585" s="191">
        <f>'5 Driver Data'!E1585</f>
        <v>0</v>
      </c>
      <c r="F1585" s="191">
        <f>'5 Driver Data'!F1585</f>
        <v>0</v>
      </c>
      <c r="G1585" s="191">
        <f>'5 Driver Data'!G1585</f>
        <v>0</v>
      </c>
      <c r="H1585" s="191">
        <f>'5 Driver Data'!H1585</f>
        <v>0</v>
      </c>
      <c r="I1585" s="191">
        <f>'5 Driver Data'!I1585</f>
        <v>0</v>
      </c>
      <c r="J1585" s="191">
        <f>'5 Driver Data'!J1585</f>
        <v>0</v>
      </c>
      <c r="K1585" s="206">
        <f>'5 Driver Data'!K1585</f>
        <v>0</v>
      </c>
      <c r="L1585" s="1"/>
      <c r="M1585" s="216" t="str">
        <f>IF(D1585=0,"Blank",'3 Model Input'!E$44*'3 Model Input'!E$45)</f>
        <v>Blank</v>
      </c>
      <c r="N1585" s="197" t="str">
        <f t="shared" si="270"/>
        <v>Blank</v>
      </c>
      <c r="O1585" s="197" t="str">
        <f>IF(D1585=0,"Blank",'3 Model Input'!E$49*(1-'3 Model Input'!E$51))</f>
        <v>Blank</v>
      </c>
      <c r="P1585" s="197" t="str">
        <f t="shared" si="271"/>
        <v>Blank</v>
      </c>
      <c r="Q1585" s="197" t="str">
        <f>IF(D1585=0,"Blank",IF(D1585="BEV",E1585*(1-'3 Model Input'!E$54), E1585))</f>
        <v>Blank</v>
      </c>
      <c r="R1585" s="198" t="str">
        <f>IF(D1585=0,"Blank",IF(D1585="PHEV",F1585/G1585,F1585*(1-'3 Model Input'!E$54)/G1585))</f>
        <v>Blank</v>
      </c>
      <c r="S1585" s="198" t="str">
        <f>IF(D1585=0,"Blank",IF(D1585="PHEV",MIN(M1585,E1585),MIN(M1585,(E1585*(1-'3 Model Input'!E$54)))))</f>
        <v>Blank</v>
      </c>
      <c r="T1585" s="217" t="str">
        <f t="shared" si="272"/>
        <v>Blank</v>
      </c>
      <c r="U1585" s="89"/>
      <c r="V1585" s="216" t="str">
        <f>IF(D1585=0,"Blank",P1585*'3 Model Input'!E$50)</f>
        <v>Blank</v>
      </c>
      <c r="W1585" s="197" t="str">
        <f t="shared" si="273"/>
        <v>Blank</v>
      </c>
      <c r="X1585" s="197" t="str">
        <f t="shared" si="274"/>
        <v>Blank</v>
      </c>
      <c r="Y1585" s="197" t="str">
        <f t="shared" si="275"/>
        <v>Blank</v>
      </c>
      <c r="Z1585" s="197" t="str">
        <f t="shared" si="276"/>
        <v>Blank</v>
      </c>
      <c r="AA1585" s="223" t="str" cm="1">
        <f t="array" ref="AA1585">_xlfn.IFS(ISTEXT('3 Model Input'!F$70),"Missing",ISTEXT('3 Model Input'!I$70),"Missing",ISNUMBER('3 Model Input'!K$70),'3 Model Input'!K$70*P1585)</f>
        <v>Missing</v>
      </c>
      <c r="AB1585" s="89"/>
      <c r="AC1585" s="227" t="str" cm="1">
        <f t="array" ref="AC1585">IF(D1585=0,"Blank",_xlfn.IFS('3 Model Input'!E$61=1,(V1585*G1585)/T1585,'3 Model Input'!E$61=2,(W1585*G1585)/T1585,'3 Model Input'!E$61=3,(X1585*G1585)/T1585,'3 Model Input'!E$61=4,(Y1585*G1585)/T1585,'3 Model Input'!E$61=5,(Z1585*G1585)/T1585, ISTEXT('3 Model Input'!E$61),"Missing",'3 Model Input'!E$61=6,(AA1585*G1585)/T1585))</f>
        <v>Blank</v>
      </c>
      <c r="AD1585" s="202" t="str">
        <f t="shared" si="277"/>
        <v>Blank</v>
      </c>
      <c r="AE1585" s="202" t="str">
        <f t="shared" si="278"/>
        <v>Blank</v>
      </c>
      <c r="AF1585" s="217" t="str">
        <f t="shared" si="279"/>
        <v>Blank</v>
      </c>
      <c r="AG1585" s="9" t="str" cm="1">
        <f t="array" ref="AG1585">_xlfn.IFS(ISNUMBER(AC1585), "", ISNUMBER(SEARCH("Blank", AC1585)), "", ISERROR(AC1585), "Bad input on tab 3")</f>
        <v/>
      </c>
    </row>
    <row r="1586" spans="2:33" ht="15" customHeight="1" x14ac:dyDescent="0.75">
      <c r="B1586" s="205" t="str">
        <f>'5 Driver Data'!B1586</f>
        <v>1578</v>
      </c>
      <c r="C1586" s="193">
        <f>'5 Driver Data'!C1586</f>
        <v>0</v>
      </c>
      <c r="D1586" s="192">
        <f>'5 Driver Data'!D1586</f>
        <v>0</v>
      </c>
      <c r="E1586" s="191">
        <f>'5 Driver Data'!E1586</f>
        <v>0</v>
      </c>
      <c r="F1586" s="191">
        <f>'5 Driver Data'!F1586</f>
        <v>0</v>
      </c>
      <c r="G1586" s="191">
        <f>'5 Driver Data'!G1586</f>
        <v>0</v>
      </c>
      <c r="H1586" s="191">
        <f>'5 Driver Data'!H1586</f>
        <v>0</v>
      </c>
      <c r="I1586" s="191">
        <f>'5 Driver Data'!I1586</f>
        <v>0</v>
      </c>
      <c r="J1586" s="191">
        <f>'5 Driver Data'!J1586</f>
        <v>0</v>
      </c>
      <c r="K1586" s="206">
        <f>'5 Driver Data'!K1586</f>
        <v>0</v>
      </c>
      <c r="L1586" s="1"/>
      <c r="M1586" s="216" t="str">
        <f>IF(D1586=0,"Blank",'3 Model Input'!E$44*'3 Model Input'!E$45)</f>
        <v>Blank</v>
      </c>
      <c r="N1586" s="197" t="str">
        <f t="shared" si="270"/>
        <v>Blank</v>
      </c>
      <c r="O1586" s="197" t="str">
        <f>IF(D1586=0,"Blank",'3 Model Input'!E$49*(1-'3 Model Input'!E$51))</f>
        <v>Blank</v>
      </c>
      <c r="P1586" s="197" t="str">
        <f t="shared" si="271"/>
        <v>Blank</v>
      </c>
      <c r="Q1586" s="197" t="str">
        <f>IF(D1586=0,"Blank",IF(D1586="BEV",E1586*(1-'3 Model Input'!E$54), E1586))</f>
        <v>Blank</v>
      </c>
      <c r="R1586" s="198" t="str">
        <f>IF(D1586=0,"Blank",IF(D1586="PHEV",F1586/G1586,F1586*(1-'3 Model Input'!E$54)/G1586))</f>
        <v>Blank</v>
      </c>
      <c r="S1586" s="198" t="str">
        <f>IF(D1586=0,"Blank",IF(D1586="PHEV",MIN(M1586,E1586),MIN(M1586,(E1586*(1-'3 Model Input'!E$54)))))</f>
        <v>Blank</v>
      </c>
      <c r="T1586" s="217" t="str">
        <f t="shared" si="272"/>
        <v>Blank</v>
      </c>
      <c r="U1586" s="89"/>
      <c r="V1586" s="216" t="str">
        <f>IF(D1586=0,"Blank",P1586*'3 Model Input'!E$50)</f>
        <v>Blank</v>
      </c>
      <c r="W1586" s="197" t="str">
        <f t="shared" si="273"/>
        <v>Blank</v>
      </c>
      <c r="X1586" s="197" t="str">
        <f t="shared" si="274"/>
        <v>Blank</v>
      </c>
      <c r="Y1586" s="197" t="str">
        <f t="shared" si="275"/>
        <v>Blank</v>
      </c>
      <c r="Z1586" s="197" t="str">
        <f t="shared" si="276"/>
        <v>Blank</v>
      </c>
      <c r="AA1586" s="223" t="str" cm="1">
        <f t="array" ref="AA1586">_xlfn.IFS(ISTEXT('3 Model Input'!F$70),"Missing",ISTEXT('3 Model Input'!I$70),"Missing",ISNUMBER('3 Model Input'!K$70),'3 Model Input'!K$70*P1586)</f>
        <v>Missing</v>
      </c>
      <c r="AB1586" s="89"/>
      <c r="AC1586" s="227" t="str" cm="1">
        <f t="array" ref="AC1586">IF(D1586=0,"Blank",_xlfn.IFS('3 Model Input'!E$61=1,(V1586*G1586)/T1586,'3 Model Input'!E$61=2,(W1586*G1586)/T1586,'3 Model Input'!E$61=3,(X1586*G1586)/T1586,'3 Model Input'!E$61=4,(Y1586*G1586)/T1586,'3 Model Input'!E$61=5,(Z1586*G1586)/T1586, ISTEXT('3 Model Input'!E$61),"Missing",'3 Model Input'!E$61=6,(AA1586*G1586)/T1586))</f>
        <v>Blank</v>
      </c>
      <c r="AD1586" s="202" t="str">
        <f t="shared" si="277"/>
        <v>Blank</v>
      </c>
      <c r="AE1586" s="202" t="str">
        <f t="shared" si="278"/>
        <v>Blank</v>
      </c>
      <c r="AF1586" s="217" t="str">
        <f t="shared" si="279"/>
        <v>Blank</v>
      </c>
      <c r="AG1586" s="9" t="str" cm="1">
        <f t="array" ref="AG1586">_xlfn.IFS(ISNUMBER(AC1586), "", ISNUMBER(SEARCH("Blank", AC1586)), "", ISERROR(AC1586), "Bad input on tab 3")</f>
        <v/>
      </c>
    </row>
    <row r="1587" spans="2:33" ht="15" customHeight="1" x14ac:dyDescent="0.75">
      <c r="B1587" s="205" t="str">
        <f>'5 Driver Data'!B1587</f>
        <v>1579</v>
      </c>
      <c r="C1587" s="193">
        <f>'5 Driver Data'!C1587</f>
        <v>0</v>
      </c>
      <c r="D1587" s="192">
        <f>'5 Driver Data'!D1587</f>
        <v>0</v>
      </c>
      <c r="E1587" s="191">
        <f>'5 Driver Data'!E1587</f>
        <v>0</v>
      </c>
      <c r="F1587" s="191">
        <f>'5 Driver Data'!F1587</f>
        <v>0</v>
      </c>
      <c r="G1587" s="191">
        <f>'5 Driver Data'!G1587</f>
        <v>0</v>
      </c>
      <c r="H1587" s="191">
        <f>'5 Driver Data'!H1587</f>
        <v>0</v>
      </c>
      <c r="I1587" s="191">
        <f>'5 Driver Data'!I1587</f>
        <v>0</v>
      </c>
      <c r="J1587" s="191">
        <f>'5 Driver Data'!J1587</f>
        <v>0</v>
      </c>
      <c r="K1587" s="206">
        <f>'5 Driver Data'!K1587</f>
        <v>0</v>
      </c>
      <c r="L1587" s="1"/>
      <c r="M1587" s="216" t="str">
        <f>IF(D1587=0,"Blank",'3 Model Input'!E$44*'3 Model Input'!E$45)</f>
        <v>Blank</v>
      </c>
      <c r="N1587" s="197" t="str">
        <f t="shared" si="270"/>
        <v>Blank</v>
      </c>
      <c r="O1587" s="197" t="str">
        <f>IF(D1587=0,"Blank",'3 Model Input'!E$49*(1-'3 Model Input'!E$51))</f>
        <v>Blank</v>
      </c>
      <c r="P1587" s="197" t="str">
        <f t="shared" si="271"/>
        <v>Blank</v>
      </c>
      <c r="Q1587" s="197" t="str">
        <f>IF(D1587=0,"Blank",IF(D1587="BEV",E1587*(1-'3 Model Input'!E$54), E1587))</f>
        <v>Blank</v>
      </c>
      <c r="R1587" s="198" t="str">
        <f>IF(D1587=0,"Blank",IF(D1587="PHEV",F1587/G1587,F1587*(1-'3 Model Input'!E$54)/G1587))</f>
        <v>Blank</v>
      </c>
      <c r="S1587" s="198" t="str">
        <f>IF(D1587=0,"Blank",IF(D1587="PHEV",MIN(M1587,E1587),MIN(M1587,(E1587*(1-'3 Model Input'!E$54)))))</f>
        <v>Blank</v>
      </c>
      <c r="T1587" s="217" t="str">
        <f t="shared" si="272"/>
        <v>Blank</v>
      </c>
      <c r="U1587" s="89"/>
      <c r="V1587" s="216" t="str">
        <f>IF(D1587=0,"Blank",P1587*'3 Model Input'!E$50)</f>
        <v>Blank</v>
      </c>
      <c r="W1587" s="197" t="str">
        <f t="shared" si="273"/>
        <v>Blank</v>
      </c>
      <c r="X1587" s="197" t="str">
        <f t="shared" si="274"/>
        <v>Blank</v>
      </c>
      <c r="Y1587" s="197" t="str">
        <f t="shared" si="275"/>
        <v>Blank</v>
      </c>
      <c r="Z1587" s="197" t="str">
        <f t="shared" si="276"/>
        <v>Blank</v>
      </c>
      <c r="AA1587" s="223" t="str" cm="1">
        <f t="array" ref="AA1587">_xlfn.IFS(ISTEXT('3 Model Input'!F$70),"Missing",ISTEXT('3 Model Input'!I$70),"Missing",ISNUMBER('3 Model Input'!K$70),'3 Model Input'!K$70*P1587)</f>
        <v>Missing</v>
      </c>
      <c r="AB1587" s="89"/>
      <c r="AC1587" s="227" t="str" cm="1">
        <f t="array" ref="AC1587">IF(D1587=0,"Blank",_xlfn.IFS('3 Model Input'!E$61=1,(V1587*G1587)/T1587,'3 Model Input'!E$61=2,(W1587*G1587)/T1587,'3 Model Input'!E$61=3,(X1587*G1587)/T1587,'3 Model Input'!E$61=4,(Y1587*G1587)/T1587,'3 Model Input'!E$61=5,(Z1587*G1587)/T1587, ISTEXT('3 Model Input'!E$61),"Missing",'3 Model Input'!E$61=6,(AA1587*G1587)/T1587))</f>
        <v>Blank</v>
      </c>
      <c r="AD1587" s="202" t="str">
        <f t="shared" si="277"/>
        <v>Blank</v>
      </c>
      <c r="AE1587" s="202" t="str">
        <f t="shared" si="278"/>
        <v>Blank</v>
      </c>
      <c r="AF1587" s="217" t="str">
        <f t="shared" si="279"/>
        <v>Blank</v>
      </c>
      <c r="AG1587" s="9" t="str" cm="1">
        <f t="array" ref="AG1587">_xlfn.IFS(ISNUMBER(AC1587), "", ISNUMBER(SEARCH("Blank", AC1587)), "", ISERROR(AC1587), "Bad input on tab 3")</f>
        <v/>
      </c>
    </row>
    <row r="1588" spans="2:33" ht="15" customHeight="1" x14ac:dyDescent="0.75">
      <c r="B1588" s="205" t="str">
        <f>'5 Driver Data'!B1588</f>
        <v>1580</v>
      </c>
      <c r="C1588" s="193">
        <f>'5 Driver Data'!C1588</f>
        <v>0</v>
      </c>
      <c r="D1588" s="192">
        <f>'5 Driver Data'!D1588</f>
        <v>0</v>
      </c>
      <c r="E1588" s="191">
        <f>'5 Driver Data'!E1588</f>
        <v>0</v>
      </c>
      <c r="F1588" s="191">
        <f>'5 Driver Data'!F1588</f>
        <v>0</v>
      </c>
      <c r="G1588" s="191">
        <f>'5 Driver Data'!G1588</f>
        <v>0</v>
      </c>
      <c r="H1588" s="191">
        <f>'5 Driver Data'!H1588</f>
        <v>0</v>
      </c>
      <c r="I1588" s="191">
        <f>'5 Driver Data'!I1588</f>
        <v>0</v>
      </c>
      <c r="J1588" s="191">
        <f>'5 Driver Data'!J1588</f>
        <v>0</v>
      </c>
      <c r="K1588" s="206">
        <f>'5 Driver Data'!K1588</f>
        <v>0</v>
      </c>
      <c r="L1588" s="1"/>
      <c r="M1588" s="216" t="str">
        <f>IF(D1588=0,"Blank",'3 Model Input'!E$44*'3 Model Input'!E$45)</f>
        <v>Blank</v>
      </c>
      <c r="N1588" s="197" t="str">
        <f t="shared" si="270"/>
        <v>Blank</v>
      </c>
      <c r="O1588" s="197" t="str">
        <f>IF(D1588=0,"Blank",'3 Model Input'!E$49*(1-'3 Model Input'!E$51))</f>
        <v>Blank</v>
      </c>
      <c r="P1588" s="197" t="str">
        <f t="shared" si="271"/>
        <v>Blank</v>
      </c>
      <c r="Q1588" s="197" t="str">
        <f>IF(D1588=0,"Blank",IF(D1588="BEV",E1588*(1-'3 Model Input'!E$54), E1588))</f>
        <v>Blank</v>
      </c>
      <c r="R1588" s="198" t="str">
        <f>IF(D1588=0,"Blank",IF(D1588="PHEV",F1588/G1588,F1588*(1-'3 Model Input'!E$54)/G1588))</f>
        <v>Blank</v>
      </c>
      <c r="S1588" s="198" t="str">
        <f>IF(D1588=0,"Blank",IF(D1588="PHEV",MIN(M1588,E1588),MIN(M1588,(E1588*(1-'3 Model Input'!E$54)))))</f>
        <v>Blank</v>
      </c>
      <c r="T1588" s="217" t="str">
        <f t="shared" si="272"/>
        <v>Blank</v>
      </c>
      <c r="U1588" s="89"/>
      <c r="V1588" s="216" t="str">
        <f>IF(D1588=0,"Blank",P1588*'3 Model Input'!E$50)</f>
        <v>Blank</v>
      </c>
      <c r="W1588" s="197" t="str">
        <f t="shared" si="273"/>
        <v>Blank</v>
      </c>
      <c r="X1588" s="197" t="str">
        <f t="shared" si="274"/>
        <v>Blank</v>
      </c>
      <c r="Y1588" s="197" t="str">
        <f t="shared" si="275"/>
        <v>Blank</v>
      </c>
      <c r="Z1588" s="197" t="str">
        <f t="shared" si="276"/>
        <v>Blank</v>
      </c>
      <c r="AA1588" s="223" t="str" cm="1">
        <f t="array" ref="AA1588">_xlfn.IFS(ISTEXT('3 Model Input'!F$70),"Missing",ISTEXT('3 Model Input'!I$70),"Missing",ISNUMBER('3 Model Input'!K$70),'3 Model Input'!K$70*P1588)</f>
        <v>Missing</v>
      </c>
      <c r="AB1588" s="89"/>
      <c r="AC1588" s="227" t="str" cm="1">
        <f t="array" ref="AC1588">IF(D1588=0,"Blank",_xlfn.IFS('3 Model Input'!E$61=1,(V1588*G1588)/T1588,'3 Model Input'!E$61=2,(W1588*G1588)/T1588,'3 Model Input'!E$61=3,(X1588*G1588)/T1588,'3 Model Input'!E$61=4,(Y1588*G1588)/T1588,'3 Model Input'!E$61=5,(Z1588*G1588)/T1588, ISTEXT('3 Model Input'!E$61),"Missing",'3 Model Input'!E$61=6,(AA1588*G1588)/T1588))</f>
        <v>Blank</v>
      </c>
      <c r="AD1588" s="202" t="str">
        <f t="shared" si="277"/>
        <v>Blank</v>
      </c>
      <c r="AE1588" s="202" t="str">
        <f t="shared" si="278"/>
        <v>Blank</v>
      </c>
      <c r="AF1588" s="217" t="str">
        <f t="shared" si="279"/>
        <v>Blank</v>
      </c>
      <c r="AG1588" s="9" t="str" cm="1">
        <f t="array" ref="AG1588">_xlfn.IFS(ISNUMBER(AC1588), "", ISNUMBER(SEARCH("Blank", AC1588)), "", ISERROR(AC1588), "Bad input on tab 3")</f>
        <v/>
      </c>
    </row>
    <row r="1589" spans="2:33" ht="15" customHeight="1" x14ac:dyDescent="0.75">
      <c r="B1589" s="205" t="str">
        <f>'5 Driver Data'!B1589</f>
        <v>1581</v>
      </c>
      <c r="C1589" s="193">
        <f>'5 Driver Data'!C1589</f>
        <v>0</v>
      </c>
      <c r="D1589" s="192">
        <f>'5 Driver Data'!D1589</f>
        <v>0</v>
      </c>
      <c r="E1589" s="191">
        <f>'5 Driver Data'!E1589</f>
        <v>0</v>
      </c>
      <c r="F1589" s="191">
        <f>'5 Driver Data'!F1589</f>
        <v>0</v>
      </c>
      <c r="G1589" s="191">
        <f>'5 Driver Data'!G1589</f>
        <v>0</v>
      </c>
      <c r="H1589" s="191">
        <f>'5 Driver Data'!H1589</f>
        <v>0</v>
      </c>
      <c r="I1589" s="191">
        <f>'5 Driver Data'!I1589</f>
        <v>0</v>
      </c>
      <c r="J1589" s="191">
        <f>'5 Driver Data'!J1589</f>
        <v>0</v>
      </c>
      <c r="K1589" s="206">
        <f>'5 Driver Data'!K1589</f>
        <v>0</v>
      </c>
      <c r="L1589" s="1"/>
      <c r="M1589" s="216" t="str">
        <f>IF(D1589=0,"Blank",'3 Model Input'!E$44*'3 Model Input'!E$45)</f>
        <v>Blank</v>
      </c>
      <c r="N1589" s="197" t="str">
        <f t="shared" si="270"/>
        <v>Blank</v>
      </c>
      <c r="O1589" s="197" t="str">
        <f>IF(D1589=0,"Blank",'3 Model Input'!E$49*(1-'3 Model Input'!E$51))</f>
        <v>Blank</v>
      </c>
      <c r="P1589" s="197" t="str">
        <f t="shared" si="271"/>
        <v>Blank</v>
      </c>
      <c r="Q1589" s="197" t="str">
        <f>IF(D1589=0,"Blank",IF(D1589="BEV",E1589*(1-'3 Model Input'!E$54), E1589))</f>
        <v>Blank</v>
      </c>
      <c r="R1589" s="198" t="str">
        <f>IF(D1589=0,"Blank",IF(D1589="PHEV",F1589/G1589,F1589*(1-'3 Model Input'!E$54)/G1589))</f>
        <v>Blank</v>
      </c>
      <c r="S1589" s="198" t="str">
        <f>IF(D1589=0,"Blank",IF(D1589="PHEV",MIN(M1589,E1589),MIN(M1589,(E1589*(1-'3 Model Input'!E$54)))))</f>
        <v>Blank</v>
      </c>
      <c r="T1589" s="217" t="str">
        <f t="shared" si="272"/>
        <v>Blank</v>
      </c>
      <c r="U1589" s="89"/>
      <c r="V1589" s="216" t="str">
        <f>IF(D1589=0,"Blank",P1589*'3 Model Input'!E$50)</f>
        <v>Blank</v>
      </c>
      <c r="W1589" s="197" t="str">
        <f t="shared" si="273"/>
        <v>Blank</v>
      </c>
      <c r="X1589" s="197" t="str">
        <f t="shared" si="274"/>
        <v>Blank</v>
      </c>
      <c r="Y1589" s="197" t="str">
        <f t="shared" si="275"/>
        <v>Blank</v>
      </c>
      <c r="Z1589" s="197" t="str">
        <f t="shared" si="276"/>
        <v>Blank</v>
      </c>
      <c r="AA1589" s="223" t="str" cm="1">
        <f t="array" ref="AA1589">_xlfn.IFS(ISTEXT('3 Model Input'!F$70),"Missing",ISTEXT('3 Model Input'!I$70),"Missing",ISNUMBER('3 Model Input'!K$70),'3 Model Input'!K$70*P1589)</f>
        <v>Missing</v>
      </c>
      <c r="AB1589" s="89"/>
      <c r="AC1589" s="227" t="str" cm="1">
        <f t="array" ref="AC1589">IF(D1589=0,"Blank",_xlfn.IFS('3 Model Input'!E$61=1,(V1589*G1589)/T1589,'3 Model Input'!E$61=2,(W1589*G1589)/T1589,'3 Model Input'!E$61=3,(X1589*G1589)/T1589,'3 Model Input'!E$61=4,(Y1589*G1589)/T1589,'3 Model Input'!E$61=5,(Z1589*G1589)/T1589, ISTEXT('3 Model Input'!E$61),"Missing",'3 Model Input'!E$61=6,(AA1589*G1589)/T1589))</f>
        <v>Blank</v>
      </c>
      <c r="AD1589" s="202" t="str">
        <f t="shared" si="277"/>
        <v>Blank</v>
      </c>
      <c r="AE1589" s="202" t="str">
        <f t="shared" si="278"/>
        <v>Blank</v>
      </c>
      <c r="AF1589" s="217" t="str">
        <f t="shared" si="279"/>
        <v>Blank</v>
      </c>
      <c r="AG1589" s="9" t="str" cm="1">
        <f t="array" ref="AG1589">_xlfn.IFS(ISNUMBER(AC1589), "", ISNUMBER(SEARCH("Blank", AC1589)), "", ISERROR(AC1589), "Bad input on tab 3")</f>
        <v/>
      </c>
    </row>
    <row r="1590" spans="2:33" ht="15" customHeight="1" x14ac:dyDescent="0.75">
      <c r="B1590" s="205" t="str">
        <f>'5 Driver Data'!B1590</f>
        <v>1582</v>
      </c>
      <c r="C1590" s="193">
        <f>'5 Driver Data'!C1590</f>
        <v>0</v>
      </c>
      <c r="D1590" s="192">
        <f>'5 Driver Data'!D1590</f>
        <v>0</v>
      </c>
      <c r="E1590" s="191">
        <f>'5 Driver Data'!E1590</f>
        <v>0</v>
      </c>
      <c r="F1590" s="191">
        <f>'5 Driver Data'!F1590</f>
        <v>0</v>
      </c>
      <c r="G1590" s="191">
        <f>'5 Driver Data'!G1590</f>
        <v>0</v>
      </c>
      <c r="H1590" s="191">
        <f>'5 Driver Data'!H1590</f>
        <v>0</v>
      </c>
      <c r="I1590" s="191">
        <f>'5 Driver Data'!I1590</f>
        <v>0</v>
      </c>
      <c r="J1590" s="191">
        <f>'5 Driver Data'!J1590</f>
        <v>0</v>
      </c>
      <c r="K1590" s="206">
        <f>'5 Driver Data'!K1590</f>
        <v>0</v>
      </c>
      <c r="L1590" s="1"/>
      <c r="M1590" s="216" t="str">
        <f>IF(D1590=0,"Blank",'3 Model Input'!E$44*'3 Model Input'!E$45)</f>
        <v>Blank</v>
      </c>
      <c r="N1590" s="197" t="str">
        <f t="shared" si="270"/>
        <v>Blank</v>
      </c>
      <c r="O1590" s="197" t="str">
        <f>IF(D1590=0,"Blank",'3 Model Input'!E$49*(1-'3 Model Input'!E$51))</f>
        <v>Blank</v>
      </c>
      <c r="P1590" s="197" t="str">
        <f t="shared" si="271"/>
        <v>Blank</v>
      </c>
      <c r="Q1590" s="197" t="str">
        <f>IF(D1590=0,"Blank",IF(D1590="BEV",E1590*(1-'3 Model Input'!E$54), E1590))</f>
        <v>Blank</v>
      </c>
      <c r="R1590" s="198" t="str">
        <f>IF(D1590=0,"Blank",IF(D1590="PHEV",F1590/G1590,F1590*(1-'3 Model Input'!E$54)/G1590))</f>
        <v>Blank</v>
      </c>
      <c r="S1590" s="198" t="str">
        <f>IF(D1590=0,"Blank",IF(D1590="PHEV",MIN(M1590,E1590),MIN(M1590,(E1590*(1-'3 Model Input'!E$54)))))</f>
        <v>Blank</v>
      </c>
      <c r="T1590" s="217" t="str">
        <f t="shared" si="272"/>
        <v>Blank</v>
      </c>
      <c r="U1590" s="89"/>
      <c r="V1590" s="216" t="str">
        <f>IF(D1590=0,"Blank",P1590*'3 Model Input'!E$50)</f>
        <v>Blank</v>
      </c>
      <c r="W1590" s="197" t="str">
        <f t="shared" si="273"/>
        <v>Blank</v>
      </c>
      <c r="X1590" s="197" t="str">
        <f t="shared" si="274"/>
        <v>Blank</v>
      </c>
      <c r="Y1590" s="197" t="str">
        <f t="shared" si="275"/>
        <v>Blank</v>
      </c>
      <c r="Z1590" s="197" t="str">
        <f t="shared" si="276"/>
        <v>Blank</v>
      </c>
      <c r="AA1590" s="223" t="str" cm="1">
        <f t="array" ref="AA1590">_xlfn.IFS(ISTEXT('3 Model Input'!F$70),"Missing",ISTEXT('3 Model Input'!I$70),"Missing",ISNUMBER('3 Model Input'!K$70),'3 Model Input'!K$70*P1590)</f>
        <v>Missing</v>
      </c>
      <c r="AB1590" s="89"/>
      <c r="AC1590" s="227" t="str" cm="1">
        <f t="array" ref="AC1590">IF(D1590=0,"Blank",_xlfn.IFS('3 Model Input'!E$61=1,(V1590*G1590)/T1590,'3 Model Input'!E$61=2,(W1590*G1590)/T1590,'3 Model Input'!E$61=3,(X1590*G1590)/T1590,'3 Model Input'!E$61=4,(Y1590*G1590)/T1590,'3 Model Input'!E$61=5,(Z1590*G1590)/T1590, ISTEXT('3 Model Input'!E$61),"Missing",'3 Model Input'!E$61=6,(AA1590*G1590)/T1590))</f>
        <v>Blank</v>
      </c>
      <c r="AD1590" s="202" t="str">
        <f t="shared" si="277"/>
        <v>Blank</v>
      </c>
      <c r="AE1590" s="202" t="str">
        <f t="shared" si="278"/>
        <v>Blank</v>
      </c>
      <c r="AF1590" s="217" t="str">
        <f t="shared" si="279"/>
        <v>Blank</v>
      </c>
      <c r="AG1590" s="9" t="str" cm="1">
        <f t="array" ref="AG1590">_xlfn.IFS(ISNUMBER(AC1590), "", ISNUMBER(SEARCH("Blank", AC1590)), "", ISERROR(AC1590), "Bad input on tab 3")</f>
        <v/>
      </c>
    </row>
    <row r="1591" spans="2:33" ht="15" customHeight="1" x14ac:dyDescent="0.75">
      <c r="B1591" s="205" t="str">
        <f>'5 Driver Data'!B1591</f>
        <v>1583</v>
      </c>
      <c r="C1591" s="193">
        <f>'5 Driver Data'!C1591</f>
        <v>0</v>
      </c>
      <c r="D1591" s="192">
        <f>'5 Driver Data'!D1591</f>
        <v>0</v>
      </c>
      <c r="E1591" s="191">
        <f>'5 Driver Data'!E1591</f>
        <v>0</v>
      </c>
      <c r="F1591" s="191">
        <f>'5 Driver Data'!F1591</f>
        <v>0</v>
      </c>
      <c r="G1591" s="191">
        <f>'5 Driver Data'!G1591</f>
        <v>0</v>
      </c>
      <c r="H1591" s="191">
        <f>'5 Driver Data'!H1591</f>
        <v>0</v>
      </c>
      <c r="I1591" s="191">
        <f>'5 Driver Data'!I1591</f>
        <v>0</v>
      </c>
      <c r="J1591" s="191">
        <f>'5 Driver Data'!J1591</f>
        <v>0</v>
      </c>
      <c r="K1591" s="206">
        <f>'5 Driver Data'!K1591</f>
        <v>0</v>
      </c>
      <c r="L1591" s="1"/>
      <c r="M1591" s="216" t="str">
        <f>IF(D1591=0,"Blank",'3 Model Input'!E$44*'3 Model Input'!E$45)</f>
        <v>Blank</v>
      </c>
      <c r="N1591" s="197" t="str">
        <f t="shared" si="270"/>
        <v>Blank</v>
      </c>
      <c r="O1591" s="197" t="str">
        <f>IF(D1591=0,"Blank",'3 Model Input'!E$49*(1-'3 Model Input'!E$51))</f>
        <v>Blank</v>
      </c>
      <c r="P1591" s="197" t="str">
        <f t="shared" si="271"/>
        <v>Blank</v>
      </c>
      <c r="Q1591" s="197" t="str">
        <f>IF(D1591=0,"Blank",IF(D1591="BEV",E1591*(1-'3 Model Input'!E$54), E1591))</f>
        <v>Blank</v>
      </c>
      <c r="R1591" s="198" t="str">
        <f>IF(D1591=0,"Blank",IF(D1591="PHEV",F1591/G1591,F1591*(1-'3 Model Input'!E$54)/G1591))</f>
        <v>Blank</v>
      </c>
      <c r="S1591" s="198" t="str">
        <f>IF(D1591=0,"Blank",IF(D1591="PHEV",MIN(M1591,E1591),MIN(M1591,(E1591*(1-'3 Model Input'!E$54)))))</f>
        <v>Blank</v>
      </c>
      <c r="T1591" s="217" t="str">
        <f t="shared" si="272"/>
        <v>Blank</v>
      </c>
      <c r="U1591" s="89"/>
      <c r="V1591" s="216" t="str">
        <f>IF(D1591=0,"Blank",P1591*'3 Model Input'!E$50)</f>
        <v>Blank</v>
      </c>
      <c r="W1591" s="197" t="str">
        <f t="shared" si="273"/>
        <v>Blank</v>
      </c>
      <c r="X1591" s="197" t="str">
        <f t="shared" si="274"/>
        <v>Blank</v>
      </c>
      <c r="Y1591" s="197" t="str">
        <f t="shared" si="275"/>
        <v>Blank</v>
      </c>
      <c r="Z1591" s="197" t="str">
        <f t="shared" si="276"/>
        <v>Blank</v>
      </c>
      <c r="AA1591" s="223" t="str" cm="1">
        <f t="array" ref="AA1591">_xlfn.IFS(ISTEXT('3 Model Input'!F$70),"Missing",ISTEXT('3 Model Input'!I$70),"Missing",ISNUMBER('3 Model Input'!K$70),'3 Model Input'!K$70*P1591)</f>
        <v>Missing</v>
      </c>
      <c r="AB1591" s="89"/>
      <c r="AC1591" s="227" t="str" cm="1">
        <f t="array" ref="AC1591">IF(D1591=0,"Blank",_xlfn.IFS('3 Model Input'!E$61=1,(V1591*G1591)/T1591,'3 Model Input'!E$61=2,(W1591*G1591)/T1591,'3 Model Input'!E$61=3,(X1591*G1591)/T1591,'3 Model Input'!E$61=4,(Y1591*G1591)/T1591,'3 Model Input'!E$61=5,(Z1591*G1591)/T1591, ISTEXT('3 Model Input'!E$61),"Missing",'3 Model Input'!E$61=6,(AA1591*G1591)/T1591))</f>
        <v>Blank</v>
      </c>
      <c r="AD1591" s="202" t="str">
        <f t="shared" si="277"/>
        <v>Blank</v>
      </c>
      <c r="AE1591" s="202" t="str">
        <f t="shared" si="278"/>
        <v>Blank</v>
      </c>
      <c r="AF1591" s="217" t="str">
        <f t="shared" si="279"/>
        <v>Blank</v>
      </c>
      <c r="AG1591" s="9" t="str" cm="1">
        <f t="array" ref="AG1591">_xlfn.IFS(ISNUMBER(AC1591), "", ISNUMBER(SEARCH("Blank", AC1591)), "", ISERROR(AC1591), "Bad input on tab 3")</f>
        <v/>
      </c>
    </row>
    <row r="1592" spans="2:33" ht="15" customHeight="1" x14ac:dyDescent="0.75">
      <c r="B1592" s="205" t="str">
        <f>'5 Driver Data'!B1592</f>
        <v>1584</v>
      </c>
      <c r="C1592" s="193">
        <f>'5 Driver Data'!C1592</f>
        <v>0</v>
      </c>
      <c r="D1592" s="192">
        <f>'5 Driver Data'!D1592</f>
        <v>0</v>
      </c>
      <c r="E1592" s="191">
        <f>'5 Driver Data'!E1592</f>
        <v>0</v>
      </c>
      <c r="F1592" s="191">
        <f>'5 Driver Data'!F1592</f>
        <v>0</v>
      </c>
      <c r="G1592" s="191">
        <f>'5 Driver Data'!G1592</f>
        <v>0</v>
      </c>
      <c r="H1592" s="191">
        <f>'5 Driver Data'!H1592</f>
        <v>0</v>
      </c>
      <c r="I1592" s="191">
        <f>'5 Driver Data'!I1592</f>
        <v>0</v>
      </c>
      <c r="J1592" s="191">
        <f>'5 Driver Data'!J1592</f>
        <v>0</v>
      </c>
      <c r="K1592" s="206">
        <f>'5 Driver Data'!K1592</f>
        <v>0</v>
      </c>
      <c r="L1592" s="1"/>
      <c r="M1592" s="216" t="str">
        <f>IF(D1592=0,"Blank",'3 Model Input'!E$44*'3 Model Input'!E$45)</f>
        <v>Blank</v>
      </c>
      <c r="N1592" s="197" t="str">
        <f t="shared" si="270"/>
        <v>Blank</v>
      </c>
      <c r="O1592" s="197" t="str">
        <f>IF(D1592=0,"Blank",'3 Model Input'!E$49*(1-'3 Model Input'!E$51))</f>
        <v>Blank</v>
      </c>
      <c r="P1592" s="197" t="str">
        <f t="shared" si="271"/>
        <v>Blank</v>
      </c>
      <c r="Q1592" s="197" t="str">
        <f>IF(D1592=0,"Blank",IF(D1592="BEV",E1592*(1-'3 Model Input'!E$54), E1592))</f>
        <v>Blank</v>
      </c>
      <c r="R1592" s="198" t="str">
        <f>IF(D1592=0,"Blank",IF(D1592="PHEV",F1592/G1592,F1592*(1-'3 Model Input'!E$54)/G1592))</f>
        <v>Blank</v>
      </c>
      <c r="S1592" s="198" t="str">
        <f>IF(D1592=0,"Blank",IF(D1592="PHEV",MIN(M1592,E1592),MIN(M1592,(E1592*(1-'3 Model Input'!E$54)))))</f>
        <v>Blank</v>
      </c>
      <c r="T1592" s="217" t="str">
        <f t="shared" si="272"/>
        <v>Blank</v>
      </c>
      <c r="U1592" s="89"/>
      <c r="V1592" s="216" t="str">
        <f>IF(D1592=0,"Blank",P1592*'3 Model Input'!E$50)</f>
        <v>Blank</v>
      </c>
      <c r="W1592" s="197" t="str">
        <f t="shared" si="273"/>
        <v>Blank</v>
      </c>
      <c r="X1592" s="197" t="str">
        <f t="shared" si="274"/>
        <v>Blank</v>
      </c>
      <c r="Y1592" s="197" t="str">
        <f t="shared" si="275"/>
        <v>Blank</v>
      </c>
      <c r="Z1592" s="197" t="str">
        <f t="shared" si="276"/>
        <v>Blank</v>
      </c>
      <c r="AA1592" s="223" t="str" cm="1">
        <f t="array" ref="AA1592">_xlfn.IFS(ISTEXT('3 Model Input'!F$70),"Missing",ISTEXT('3 Model Input'!I$70),"Missing",ISNUMBER('3 Model Input'!K$70),'3 Model Input'!K$70*P1592)</f>
        <v>Missing</v>
      </c>
      <c r="AB1592" s="89"/>
      <c r="AC1592" s="227" t="str" cm="1">
        <f t="array" ref="AC1592">IF(D1592=0,"Blank",_xlfn.IFS('3 Model Input'!E$61=1,(V1592*G1592)/T1592,'3 Model Input'!E$61=2,(W1592*G1592)/T1592,'3 Model Input'!E$61=3,(X1592*G1592)/T1592,'3 Model Input'!E$61=4,(Y1592*G1592)/T1592,'3 Model Input'!E$61=5,(Z1592*G1592)/T1592, ISTEXT('3 Model Input'!E$61),"Missing",'3 Model Input'!E$61=6,(AA1592*G1592)/T1592))</f>
        <v>Blank</v>
      </c>
      <c r="AD1592" s="202" t="str">
        <f t="shared" si="277"/>
        <v>Blank</v>
      </c>
      <c r="AE1592" s="202" t="str">
        <f t="shared" si="278"/>
        <v>Blank</v>
      </c>
      <c r="AF1592" s="217" t="str">
        <f t="shared" si="279"/>
        <v>Blank</v>
      </c>
      <c r="AG1592" s="9" t="str" cm="1">
        <f t="array" ref="AG1592">_xlfn.IFS(ISNUMBER(AC1592), "", ISNUMBER(SEARCH("Blank", AC1592)), "", ISERROR(AC1592), "Bad input on tab 3")</f>
        <v/>
      </c>
    </row>
    <row r="1593" spans="2:33" ht="15" customHeight="1" x14ac:dyDescent="0.75">
      <c r="B1593" s="205" t="str">
        <f>'5 Driver Data'!B1593</f>
        <v>1585</v>
      </c>
      <c r="C1593" s="193">
        <f>'5 Driver Data'!C1593</f>
        <v>0</v>
      </c>
      <c r="D1593" s="192">
        <f>'5 Driver Data'!D1593</f>
        <v>0</v>
      </c>
      <c r="E1593" s="191">
        <f>'5 Driver Data'!E1593</f>
        <v>0</v>
      </c>
      <c r="F1593" s="191">
        <f>'5 Driver Data'!F1593</f>
        <v>0</v>
      </c>
      <c r="G1593" s="191">
        <f>'5 Driver Data'!G1593</f>
        <v>0</v>
      </c>
      <c r="H1593" s="191">
        <f>'5 Driver Data'!H1593</f>
        <v>0</v>
      </c>
      <c r="I1593" s="191">
        <f>'5 Driver Data'!I1593</f>
        <v>0</v>
      </c>
      <c r="J1593" s="191">
        <f>'5 Driver Data'!J1593</f>
        <v>0</v>
      </c>
      <c r="K1593" s="206">
        <f>'5 Driver Data'!K1593</f>
        <v>0</v>
      </c>
      <c r="L1593" s="1"/>
      <c r="M1593" s="216" t="str">
        <f>IF(D1593=0,"Blank",'3 Model Input'!E$44*'3 Model Input'!E$45)</f>
        <v>Blank</v>
      </c>
      <c r="N1593" s="197" t="str">
        <f t="shared" si="270"/>
        <v>Blank</v>
      </c>
      <c r="O1593" s="197" t="str">
        <f>IF(D1593=0,"Blank",'3 Model Input'!E$49*(1-'3 Model Input'!E$51))</f>
        <v>Blank</v>
      </c>
      <c r="P1593" s="197" t="str">
        <f t="shared" si="271"/>
        <v>Blank</v>
      </c>
      <c r="Q1593" s="197" t="str">
        <f>IF(D1593=0,"Blank",IF(D1593="BEV",E1593*(1-'3 Model Input'!E$54), E1593))</f>
        <v>Blank</v>
      </c>
      <c r="R1593" s="198" t="str">
        <f>IF(D1593=0,"Blank",IF(D1593="PHEV",F1593/G1593,F1593*(1-'3 Model Input'!E$54)/G1593))</f>
        <v>Blank</v>
      </c>
      <c r="S1593" s="198" t="str">
        <f>IF(D1593=0,"Blank",IF(D1593="PHEV",MIN(M1593,E1593),MIN(M1593,(E1593*(1-'3 Model Input'!E$54)))))</f>
        <v>Blank</v>
      </c>
      <c r="T1593" s="217" t="str">
        <f t="shared" si="272"/>
        <v>Blank</v>
      </c>
      <c r="U1593" s="89"/>
      <c r="V1593" s="216" t="str">
        <f>IF(D1593=0,"Blank",P1593*'3 Model Input'!E$50)</f>
        <v>Blank</v>
      </c>
      <c r="W1593" s="197" t="str">
        <f t="shared" si="273"/>
        <v>Blank</v>
      </c>
      <c r="X1593" s="197" t="str">
        <f t="shared" si="274"/>
        <v>Blank</v>
      </c>
      <c r="Y1593" s="197" t="str">
        <f t="shared" si="275"/>
        <v>Blank</v>
      </c>
      <c r="Z1593" s="197" t="str">
        <f t="shared" si="276"/>
        <v>Blank</v>
      </c>
      <c r="AA1593" s="223" t="str" cm="1">
        <f t="array" ref="AA1593">_xlfn.IFS(ISTEXT('3 Model Input'!F$70),"Missing",ISTEXT('3 Model Input'!I$70),"Missing",ISNUMBER('3 Model Input'!K$70),'3 Model Input'!K$70*P1593)</f>
        <v>Missing</v>
      </c>
      <c r="AB1593" s="89"/>
      <c r="AC1593" s="227" t="str" cm="1">
        <f t="array" ref="AC1593">IF(D1593=0,"Blank",_xlfn.IFS('3 Model Input'!E$61=1,(V1593*G1593)/T1593,'3 Model Input'!E$61=2,(W1593*G1593)/T1593,'3 Model Input'!E$61=3,(X1593*G1593)/T1593,'3 Model Input'!E$61=4,(Y1593*G1593)/T1593,'3 Model Input'!E$61=5,(Z1593*G1593)/T1593, ISTEXT('3 Model Input'!E$61),"Missing",'3 Model Input'!E$61=6,(AA1593*G1593)/T1593))</f>
        <v>Blank</v>
      </c>
      <c r="AD1593" s="202" t="str">
        <f t="shared" si="277"/>
        <v>Blank</v>
      </c>
      <c r="AE1593" s="202" t="str">
        <f t="shared" si="278"/>
        <v>Blank</v>
      </c>
      <c r="AF1593" s="217" t="str">
        <f t="shared" si="279"/>
        <v>Blank</v>
      </c>
      <c r="AG1593" s="9" t="str" cm="1">
        <f t="array" ref="AG1593">_xlfn.IFS(ISNUMBER(AC1593), "", ISNUMBER(SEARCH("Blank", AC1593)), "", ISERROR(AC1593), "Bad input on tab 3")</f>
        <v/>
      </c>
    </row>
    <row r="1594" spans="2:33" ht="15" customHeight="1" x14ac:dyDescent="0.75">
      <c r="B1594" s="205" t="str">
        <f>'5 Driver Data'!B1594</f>
        <v>1586</v>
      </c>
      <c r="C1594" s="193">
        <f>'5 Driver Data'!C1594</f>
        <v>0</v>
      </c>
      <c r="D1594" s="192">
        <f>'5 Driver Data'!D1594</f>
        <v>0</v>
      </c>
      <c r="E1594" s="191">
        <f>'5 Driver Data'!E1594</f>
        <v>0</v>
      </c>
      <c r="F1594" s="191">
        <f>'5 Driver Data'!F1594</f>
        <v>0</v>
      </c>
      <c r="G1594" s="191">
        <f>'5 Driver Data'!G1594</f>
        <v>0</v>
      </c>
      <c r="H1594" s="191">
        <f>'5 Driver Data'!H1594</f>
        <v>0</v>
      </c>
      <c r="I1594" s="191">
        <f>'5 Driver Data'!I1594</f>
        <v>0</v>
      </c>
      <c r="J1594" s="191">
        <f>'5 Driver Data'!J1594</f>
        <v>0</v>
      </c>
      <c r="K1594" s="206">
        <f>'5 Driver Data'!K1594</f>
        <v>0</v>
      </c>
      <c r="L1594" s="1"/>
      <c r="M1594" s="216" t="str">
        <f>IF(D1594=0,"Blank",'3 Model Input'!E$44*'3 Model Input'!E$45)</f>
        <v>Blank</v>
      </c>
      <c r="N1594" s="197" t="str">
        <f t="shared" si="270"/>
        <v>Blank</v>
      </c>
      <c r="O1594" s="197" t="str">
        <f>IF(D1594=0,"Blank",'3 Model Input'!E$49*(1-'3 Model Input'!E$51))</f>
        <v>Blank</v>
      </c>
      <c r="P1594" s="197" t="str">
        <f t="shared" si="271"/>
        <v>Blank</v>
      </c>
      <c r="Q1594" s="197" t="str">
        <f>IF(D1594=0,"Blank",IF(D1594="BEV",E1594*(1-'3 Model Input'!E$54), E1594))</f>
        <v>Blank</v>
      </c>
      <c r="R1594" s="198" t="str">
        <f>IF(D1594=0,"Blank",IF(D1594="PHEV",F1594/G1594,F1594*(1-'3 Model Input'!E$54)/G1594))</f>
        <v>Blank</v>
      </c>
      <c r="S1594" s="198" t="str">
        <f>IF(D1594=0,"Blank",IF(D1594="PHEV",MIN(M1594,E1594),MIN(M1594,(E1594*(1-'3 Model Input'!E$54)))))</f>
        <v>Blank</v>
      </c>
      <c r="T1594" s="217" t="str">
        <f t="shared" si="272"/>
        <v>Blank</v>
      </c>
      <c r="U1594" s="89"/>
      <c r="V1594" s="216" t="str">
        <f>IF(D1594=0,"Blank",P1594*'3 Model Input'!E$50)</f>
        <v>Blank</v>
      </c>
      <c r="W1594" s="197" t="str">
        <f t="shared" si="273"/>
        <v>Blank</v>
      </c>
      <c r="X1594" s="197" t="str">
        <f t="shared" si="274"/>
        <v>Blank</v>
      </c>
      <c r="Y1594" s="197" t="str">
        <f t="shared" si="275"/>
        <v>Blank</v>
      </c>
      <c r="Z1594" s="197" t="str">
        <f t="shared" si="276"/>
        <v>Blank</v>
      </c>
      <c r="AA1594" s="223" t="str" cm="1">
        <f t="array" ref="AA1594">_xlfn.IFS(ISTEXT('3 Model Input'!F$70),"Missing",ISTEXT('3 Model Input'!I$70),"Missing",ISNUMBER('3 Model Input'!K$70),'3 Model Input'!K$70*P1594)</f>
        <v>Missing</v>
      </c>
      <c r="AB1594" s="89"/>
      <c r="AC1594" s="227" t="str" cm="1">
        <f t="array" ref="AC1594">IF(D1594=0,"Blank",_xlfn.IFS('3 Model Input'!E$61=1,(V1594*G1594)/T1594,'3 Model Input'!E$61=2,(W1594*G1594)/T1594,'3 Model Input'!E$61=3,(X1594*G1594)/T1594,'3 Model Input'!E$61=4,(Y1594*G1594)/T1594,'3 Model Input'!E$61=5,(Z1594*G1594)/T1594, ISTEXT('3 Model Input'!E$61),"Missing",'3 Model Input'!E$61=6,(AA1594*G1594)/T1594))</f>
        <v>Blank</v>
      </c>
      <c r="AD1594" s="202" t="str">
        <f t="shared" si="277"/>
        <v>Blank</v>
      </c>
      <c r="AE1594" s="202" t="str">
        <f t="shared" si="278"/>
        <v>Blank</v>
      </c>
      <c r="AF1594" s="217" t="str">
        <f t="shared" si="279"/>
        <v>Blank</v>
      </c>
      <c r="AG1594" s="9" t="str" cm="1">
        <f t="array" ref="AG1594">_xlfn.IFS(ISNUMBER(AC1594), "", ISNUMBER(SEARCH("Blank", AC1594)), "", ISERROR(AC1594), "Bad input on tab 3")</f>
        <v/>
      </c>
    </row>
    <row r="1595" spans="2:33" ht="15" customHeight="1" x14ac:dyDescent="0.75">
      <c r="B1595" s="205" t="str">
        <f>'5 Driver Data'!B1595</f>
        <v>1587</v>
      </c>
      <c r="C1595" s="193">
        <f>'5 Driver Data'!C1595</f>
        <v>0</v>
      </c>
      <c r="D1595" s="192">
        <f>'5 Driver Data'!D1595</f>
        <v>0</v>
      </c>
      <c r="E1595" s="191">
        <f>'5 Driver Data'!E1595</f>
        <v>0</v>
      </c>
      <c r="F1595" s="191">
        <f>'5 Driver Data'!F1595</f>
        <v>0</v>
      </c>
      <c r="G1595" s="191">
        <f>'5 Driver Data'!G1595</f>
        <v>0</v>
      </c>
      <c r="H1595" s="191">
        <f>'5 Driver Data'!H1595</f>
        <v>0</v>
      </c>
      <c r="I1595" s="191">
        <f>'5 Driver Data'!I1595</f>
        <v>0</v>
      </c>
      <c r="J1595" s="191">
        <f>'5 Driver Data'!J1595</f>
        <v>0</v>
      </c>
      <c r="K1595" s="206">
        <f>'5 Driver Data'!K1595</f>
        <v>0</v>
      </c>
      <c r="L1595" s="1"/>
      <c r="M1595" s="216" t="str">
        <f>IF(D1595=0,"Blank",'3 Model Input'!E$44*'3 Model Input'!E$45)</f>
        <v>Blank</v>
      </c>
      <c r="N1595" s="197" t="str">
        <f t="shared" si="270"/>
        <v>Blank</v>
      </c>
      <c r="O1595" s="197" t="str">
        <f>IF(D1595=0,"Blank",'3 Model Input'!E$49*(1-'3 Model Input'!E$51))</f>
        <v>Blank</v>
      </c>
      <c r="P1595" s="197" t="str">
        <f t="shared" si="271"/>
        <v>Blank</v>
      </c>
      <c r="Q1595" s="197" t="str">
        <f>IF(D1595=0,"Blank",IF(D1595="BEV",E1595*(1-'3 Model Input'!E$54), E1595))</f>
        <v>Blank</v>
      </c>
      <c r="R1595" s="198" t="str">
        <f>IF(D1595=0,"Blank",IF(D1595="PHEV",F1595/G1595,F1595*(1-'3 Model Input'!E$54)/G1595))</f>
        <v>Blank</v>
      </c>
      <c r="S1595" s="198" t="str">
        <f>IF(D1595=0,"Blank",IF(D1595="PHEV",MIN(M1595,E1595),MIN(M1595,(E1595*(1-'3 Model Input'!E$54)))))</f>
        <v>Blank</v>
      </c>
      <c r="T1595" s="217" t="str">
        <f t="shared" si="272"/>
        <v>Blank</v>
      </c>
      <c r="U1595" s="89"/>
      <c r="V1595" s="216" t="str">
        <f>IF(D1595=0,"Blank",P1595*'3 Model Input'!E$50)</f>
        <v>Blank</v>
      </c>
      <c r="W1595" s="197" t="str">
        <f t="shared" si="273"/>
        <v>Blank</v>
      </c>
      <c r="X1595" s="197" t="str">
        <f t="shared" si="274"/>
        <v>Blank</v>
      </c>
      <c r="Y1595" s="197" t="str">
        <f t="shared" si="275"/>
        <v>Blank</v>
      </c>
      <c r="Z1595" s="197" t="str">
        <f t="shared" si="276"/>
        <v>Blank</v>
      </c>
      <c r="AA1595" s="223" t="str" cm="1">
        <f t="array" ref="AA1595">_xlfn.IFS(ISTEXT('3 Model Input'!F$70),"Missing",ISTEXT('3 Model Input'!I$70),"Missing",ISNUMBER('3 Model Input'!K$70),'3 Model Input'!K$70*P1595)</f>
        <v>Missing</v>
      </c>
      <c r="AB1595" s="89"/>
      <c r="AC1595" s="227" t="str" cm="1">
        <f t="array" ref="AC1595">IF(D1595=0,"Blank",_xlfn.IFS('3 Model Input'!E$61=1,(V1595*G1595)/T1595,'3 Model Input'!E$61=2,(W1595*G1595)/T1595,'3 Model Input'!E$61=3,(X1595*G1595)/T1595,'3 Model Input'!E$61=4,(Y1595*G1595)/T1595,'3 Model Input'!E$61=5,(Z1595*G1595)/T1595, ISTEXT('3 Model Input'!E$61),"Missing",'3 Model Input'!E$61=6,(AA1595*G1595)/T1595))</f>
        <v>Blank</v>
      </c>
      <c r="AD1595" s="202" t="str">
        <f t="shared" si="277"/>
        <v>Blank</v>
      </c>
      <c r="AE1595" s="202" t="str">
        <f t="shared" si="278"/>
        <v>Blank</v>
      </c>
      <c r="AF1595" s="217" t="str">
        <f t="shared" si="279"/>
        <v>Blank</v>
      </c>
      <c r="AG1595" s="9" t="str" cm="1">
        <f t="array" ref="AG1595">_xlfn.IFS(ISNUMBER(AC1595), "", ISNUMBER(SEARCH("Blank", AC1595)), "", ISERROR(AC1595), "Bad input on tab 3")</f>
        <v/>
      </c>
    </row>
    <row r="1596" spans="2:33" ht="15" customHeight="1" x14ac:dyDescent="0.75">
      <c r="B1596" s="205" t="str">
        <f>'5 Driver Data'!B1596</f>
        <v>1588</v>
      </c>
      <c r="C1596" s="193">
        <f>'5 Driver Data'!C1596</f>
        <v>0</v>
      </c>
      <c r="D1596" s="192">
        <f>'5 Driver Data'!D1596</f>
        <v>0</v>
      </c>
      <c r="E1596" s="191">
        <f>'5 Driver Data'!E1596</f>
        <v>0</v>
      </c>
      <c r="F1596" s="191">
        <f>'5 Driver Data'!F1596</f>
        <v>0</v>
      </c>
      <c r="G1596" s="191">
        <f>'5 Driver Data'!G1596</f>
        <v>0</v>
      </c>
      <c r="H1596" s="191">
        <f>'5 Driver Data'!H1596</f>
        <v>0</v>
      </c>
      <c r="I1596" s="191">
        <f>'5 Driver Data'!I1596</f>
        <v>0</v>
      </c>
      <c r="J1596" s="191">
        <f>'5 Driver Data'!J1596</f>
        <v>0</v>
      </c>
      <c r="K1596" s="206">
        <f>'5 Driver Data'!K1596</f>
        <v>0</v>
      </c>
      <c r="L1596" s="1"/>
      <c r="M1596" s="216" t="str">
        <f>IF(D1596=0,"Blank",'3 Model Input'!E$44*'3 Model Input'!E$45)</f>
        <v>Blank</v>
      </c>
      <c r="N1596" s="197" t="str">
        <f t="shared" si="270"/>
        <v>Blank</v>
      </c>
      <c r="O1596" s="197" t="str">
        <f>IF(D1596=0,"Blank",'3 Model Input'!E$49*(1-'3 Model Input'!E$51))</f>
        <v>Blank</v>
      </c>
      <c r="P1596" s="197" t="str">
        <f t="shared" si="271"/>
        <v>Blank</v>
      </c>
      <c r="Q1596" s="197" t="str">
        <f>IF(D1596=0,"Blank",IF(D1596="BEV",E1596*(1-'3 Model Input'!E$54), E1596))</f>
        <v>Blank</v>
      </c>
      <c r="R1596" s="198" t="str">
        <f>IF(D1596=0,"Blank",IF(D1596="PHEV",F1596/G1596,F1596*(1-'3 Model Input'!E$54)/G1596))</f>
        <v>Blank</v>
      </c>
      <c r="S1596" s="198" t="str">
        <f>IF(D1596=0,"Blank",IF(D1596="PHEV",MIN(M1596,E1596),MIN(M1596,(E1596*(1-'3 Model Input'!E$54)))))</f>
        <v>Blank</v>
      </c>
      <c r="T1596" s="217" t="str">
        <f t="shared" si="272"/>
        <v>Blank</v>
      </c>
      <c r="U1596" s="89"/>
      <c r="V1596" s="216" t="str">
        <f>IF(D1596=0,"Blank",P1596*'3 Model Input'!E$50)</f>
        <v>Blank</v>
      </c>
      <c r="W1596" s="197" t="str">
        <f t="shared" si="273"/>
        <v>Blank</v>
      </c>
      <c r="X1596" s="197" t="str">
        <f t="shared" si="274"/>
        <v>Blank</v>
      </c>
      <c r="Y1596" s="197" t="str">
        <f t="shared" si="275"/>
        <v>Blank</v>
      </c>
      <c r="Z1596" s="197" t="str">
        <f t="shared" si="276"/>
        <v>Blank</v>
      </c>
      <c r="AA1596" s="223" t="str" cm="1">
        <f t="array" ref="AA1596">_xlfn.IFS(ISTEXT('3 Model Input'!F$70),"Missing",ISTEXT('3 Model Input'!I$70),"Missing",ISNUMBER('3 Model Input'!K$70),'3 Model Input'!K$70*P1596)</f>
        <v>Missing</v>
      </c>
      <c r="AB1596" s="89"/>
      <c r="AC1596" s="227" t="str" cm="1">
        <f t="array" ref="AC1596">IF(D1596=0,"Blank",_xlfn.IFS('3 Model Input'!E$61=1,(V1596*G1596)/T1596,'3 Model Input'!E$61=2,(W1596*G1596)/T1596,'3 Model Input'!E$61=3,(X1596*G1596)/T1596,'3 Model Input'!E$61=4,(Y1596*G1596)/T1596,'3 Model Input'!E$61=5,(Z1596*G1596)/T1596, ISTEXT('3 Model Input'!E$61),"Missing",'3 Model Input'!E$61=6,(AA1596*G1596)/T1596))</f>
        <v>Blank</v>
      </c>
      <c r="AD1596" s="202" t="str">
        <f t="shared" si="277"/>
        <v>Blank</v>
      </c>
      <c r="AE1596" s="202" t="str">
        <f t="shared" si="278"/>
        <v>Blank</v>
      </c>
      <c r="AF1596" s="217" t="str">
        <f t="shared" si="279"/>
        <v>Blank</v>
      </c>
      <c r="AG1596" s="9" t="str" cm="1">
        <f t="array" ref="AG1596">_xlfn.IFS(ISNUMBER(AC1596), "", ISNUMBER(SEARCH("Blank", AC1596)), "", ISERROR(AC1596), "Bad input on tab 3")</f>
        <v/>
      </c>
    </row>
    <row r="1597" spans="2:33" ht="15" customHeight="1" x14ac:dyDescent="0.75">
      <c r="B1597" s="205" t="str">
        <f>'5 Driver Data'!B1597</f>
        <v>1589</v>
      </c>
      <c r="C1597" s="193">
        <f>'5 Driver Data'!C1597</f>
        <v>0</v>
      </c>
      <c r="D1597" s="192">
        <f>'5 Driver Data'!D1597</f>
        <v>0</v>
      </c>
      <c r="E1597" s="191">
        <f>'5 Driver Data'!E1597</f>
        <v>0</v>
      </c>
      <c r="F1597" s="191">
        <f>'5 Driver Data'!F1597</f>
        <v>0</v>
      </c>
      <c r="G1597" s="191">
        <f>'5 Driver Data'!G1597</f>
        <v>0</v>
      </c>
      <c r="H1597" s="191">
        <f>'5 Driver Data'!H1597</f>
        <v>0</v>
      </c>
      <c r="I1597" s="191">
        <f>'5 Driver Data'!I1597</f>
        <v>0</v>
      </c>
      <c r="J1597" s="191">
        <f>'5 Driver Data'!J1597</f>
        <v>0</v>
      </c>
      <c r="K1597" s="206">
        <f>'5 Driver Data'!K1597</f>
        <v>0</v>
      </c>
      <c r="L1597" s="1"/>
      <c r="M1597" s="216" t="str">
        <f>IF(D1597=0,"Blank",'3 Model Input'!E$44*'3 Model Input'!E$45)</f>
        <v>Blank</v>
      </c>
      <c r="N1597" s="197" t="str">
        <f t="shared" si="270"/>
        <v>Blank</v>
      </c>
      <c r="O1597" s="197" t="str">
        <f>IF(D1597=0,"Blank",'3 Model Input'!E$49*(1-'3 Model Input'!E$51))</f>
        <v>Blank</v>
      </c>
      <c r="P1597" s="197" t="str">
        <f t="shared" si="271"/>
        <v>Blank</v>
      </c>
      <c r="Q1597" s="197" t="str">
        <f>IF(D1597=0,"Blank",IF(D1597="BEV",E1597*(1-'3 Model Input'!E$54), E1597))</f>
        <v>Blank</v>
      </c>
      <c r="R1597" s="198" t="str">
        <f>IF(D1597=0,"Blank",IF(D1597="PHEV",F1597/G1597,F1597*(1-'3 Model Input'!E$54)/G1597))</f>
        <v>Blank</v>
      </c>
      <c r="S1597" s="198" t="str">
        <f>IF(D1597=0,"Blank",IF(D1597="PHEV",MIN(M1597,E1597),MIN(M1597,(E1597*(1-'3 Model Input'!E$54)))))</f>
        <v>Blank</v>
      </c>
      <c r="T1597" s="217" t="str">
        <f t="shared" si="272"/>
        <v>Blank</v>
      </c>
      <c r="U1597" s="89"/>
      <c r="V1597" s="216" t="str">
        <f>IF(D1597=0,"Blank",P1597*'3 Model Input'!E$50)</f>
        <v>Blank</v>
      </c>
      <c r="W1597" s="197" t="str">
        <f t="shared" si="273"/>
        <v>Blank</v>
      </c>
      <c r="X1597" s="197" t="str">
        <f t="shared" si="274"/>
        <v>Blank</v>
      </c>
      <c r="Y1597" s="197" t="str">
        <f t="shared" si="275"/>
        <v>Blank</v>
      </c>
      <c r="Z1597" s="197" t="str">
        <f t="shared" si="276"/>
        <v>Blank</v>
      </c>
      <c r="AA1597" s="223" t="str" cm="1">
        <f t="array" ref="AA1597">_xlfn.IFS(ISTEXT('3 Model Input'!F$70),"Missing",ISTEXT('3 Model Input'!I$70),"Missing",ISNUMBER('3 Model Input'!K$70),'3 Model Input'!K$70*P1597)</f>
        <v>Missing</v>
      </c>
      <c r="AB1597" s="89"/>
      <c r="AC1597" s="227" t="str" cm="1">
        <f t="array" ref="AC1597">IF(D1597=0,"Blank",_xlfn.IFS('3 Model Input'!E$61=1,(V1597*G1597)/T1597,'3 Model Input'!E$61=2,(W1597*G1597)/T1597,'3 Model Input'!E$61=3,(X1597*G1597)/T1597,'3 Model Input'!E$61=4,(Y1597*G1597)/T1597,'3 Model Input'!E$61=5,(Z1597*G1597)/T1597, ISTEXT('3 Model Input'!E$61),"Missing",'3 Model Input'!E$61=6,(AA1597*G1597)/T1597))</f>
        <v>Blank</v>
      </c>
      <c r="AD1597" s="202" t="str">
        <f t="shared" si="277"/>
        <v>Blank</v>
      </c>
      <c r="AE1597" s="202" t="str">
        <f t="shared" si="278"/>
        <v>Blank</v>
      </c>
      <c r="AF1597" s="217" t="str">
        <f t="shared" si="279"/>
        <v>Blank</v>
      </c>
      <c r="AG1597" s="9" t="str" cm="1">
        <f t="array" ref="AG1597">_xlfn.IFS(ISNUMBER(AC1597), "", ISNUMBER(SEARCH("Blank", AC1597)), "", ISERROR(AC1597), "Bad input on tab 3")</f>
        <v/>
      </c>
    </row>
    <row r="1598" spans="2:33" ht="15" customHeight="1" x14ac:dyDescent="0.75">
      <c r="B1598" s="205" t="str">
        <f>'5 Driver Data'!B1598</f>
        <v>1590</v>
      </c>
      <c r="C1598" s="193">
        <f>'5 Driver Data'!C1598</f>
        <v>0</v>
      </c>
      <c r="D1598" s="192">
        <f>'5 Driver Data'!D1598</f>
        <v>0</v>
      </c>
      <c r="E1598" s="191">
        <f>'5 Driver Data'!E1598</f>
        <v>0</v>
      </c>
      <c r="F1598" s="191">
        <f>'5 Driver Data'!F1598</f>
        <v>0</v>
      </c>
      <c r="G1598" s="191">
        <f>'5 Driver Data'!G1598</f>
        <v>0</v>
      </c>
      <c r="H1598" s="191">
        <f>'5 Driver Data'!H1598</f>
        <v>0</v>
      </c>
      <c r="I1598" s="191">
        <f>'5 Driver Data'!I1598</f>
        <v>0</v>
      </c>
      <c r="J1598" s="191">
        <f>'5 Driver Data'!J1598</f>
        <v>0</v>
      </c>
      <c r="K1598" s="206">
        <f>'5 Driver Data'!K1598</f>
        <v>0</v>
      </c>
      <c r="L1598" s="1"/>
      <c r="M1598" s="216" t="str">
        <f>IF(D1598=0,"Blank",'3 Model Input'!E$44*'3 Model Input'!E$45)</f>
        <v>Blank</v>
      </c>
      <c r="N1598" s="197" t="str">
        <f t="shared" si="270"/>
        <v>Blank</v>
      </c>
      <c r="O1598" s="197" t="str">
        <f>IF(D1598=0,"Blank",'3 Model Input'!E$49*(1-'3 Model Input'!E$51))</f>
        <v>Blank</v>
      </c>
      <c r="P1598" s="197" t="str">
        <f t="shared" si="271"/>
        <v>Blank</v>
      </c>
      <c r="Q1598" s="197" t="str">
        <f>IF(D1598=0,"Blank",IF(D1598="BEV",E1598*(1-'3 Model Input'!E$54), E1598))</f>
        <v>Blank</v>
      </c>
      <c r="R1598" s="198" t="str">
        <f>IF(D1598=0,"Blank",IF(D1598="PHEV",F1598/G1598,F1598*(1-'3 Model Input'!E$54)/G1598))</f>
        <v>Blank</v>
      </c>
      <c r="S1598" s="198" t="str">
        <f>IF(D1598=0,"Blank",IF(D1598="PHEV",MIN(M1598,E1598),MIN(M1598,(E1598*(1-'3 Model Input'!E$54)))))</f>
        <v>Blank</v>
      </c>
      <c r="T1598" s="217" t="str">
        <f t="shared" si="272"/>
        <v>Blank</v>
      </c>
      <c r="U1598" s="89"/>
      <c r="V1598" s="216" t="str">
        <f>IF(D1598=0,"Blank",P1598*'3 Model Input'!E$50)</f>
        <v>Blank</v>
      </c>
      <c r="W1598" s="197" t="str">
        <f t="shared" si="273"/>
        <v>Blank</v>
      </c>
      <c r="X1598" s="197" t="str">
        <f t="shared" si="274"/>
        <v>Blank</v>
      </c>
      <c r="Y1598" s="197" t="str">
        <f t="shared" si="275"/>
        <v>Blank</v>
      </c>
      <c r="Z1598" s="197" t="str">
        <f t="shared" si="276"/>
        <v>Blank</v>
      </c>
      <c r="AA1598" s="223" t="str" cm="1">
        <f t="array" ref="AA1598">_xlfn.IFS(ISTEXT('3 Model Input'!F$70),"Missing",ISTEXT('3 Model Input'!I$70),"Missing",ISNUMBER('3 Model Input'!K$70),'3 Model Input'!K$70*P1598)</f>
        <v>Missing</v>
      </c>
      <c r="AB1598" s="89"/>
      <c r="AC1598" s="227" t="str" cm="1">
        <f t="array" ref="AC1598">IF(D1598=0,"Blank",_xlfn.IFS('3 Model Input'!E$61=1,(V1598*G1598)/T1598,'3 Model Input'!E$61=2,(W1598*G1598)/T1598,'3 Model Input'!E$61=3,(X1598*G1598)/T1598,'3 Model Input'!E$61=4,(Y1598*G1598)/T1598,'3 Model Input'!E$61=5,(Z1598*G1598)/T1598, ISTEXT('3 Model Input'!E$61),"Missing",'3 Model Input'!E$61=6,(AA1598*G1598)/T1598))</f>
        <v>Blank</v>
      </c>
      <c r="AD1598" s="202" t="str">
        <f t="shared" si="277"/>
        <v>Blank</v>
      </c>
      <c r="AE1598" s="202" t="str">
        <f t="shared" si="278"/>
        <v>Blank</v>
      </c>
      <c r="AF1598" s="217" t="str">
        <f t="shared" si="279"/>
        <v>Blank</v>
      </c>
      <c r="AG1598" s="9" t="str" cm="1">
        <f t="array" ref="AG1598">_xlfn.IFS(ISNUMBER(AC1598), "", ISNUMBER(SEARCH("Blank", AC1598)), "", ISERROR(AC1598), "Bad input on tab 3")</f>
        <v/>
      </c>
    </row>
    <row r="1599" spans="2:33" ht="15" customHeight="1" x14ac:dyDescent="0.75">
      <c r="B1599" s="205" t="str">
        <f>'5 Driver Data'!B1599</f>
        <v>1591</v>
      </c>
      <c r="C1599" s="193">
        <f>'5 Driver Data'!C1599</f>
        <v>0</v>
      </c>
      <c r="D1599" s="192">
        <f>'5 Driver Data'!D1599</f>
        <v>0</v>
      </c>
      <c r="E1599" s="191">
        <f>'5 Driver Data'!E1599</f>
        <v>0</v>
      </c>
      <c r="F1599" s="191">
        <f>'5 Driver Data'!F1599</f>
        <v>0</v>
      </c>
      <c r="G1599" s="191">
        <f>'5 Driver Data'!G1599</f>
        <v>0</v>
      </c>
      <c r="H1599" s="191">
        <f>'5 Driver Data'!H1599</f>
        <v>0</v>
      </c>
      <c r="I1599" s="191">
        <f>'5 Driver Data'!I1599</f>
        <v>0</v>
      </c>
      <c r="J1599" s="191">
        <f>'5 Driver Data'!J1599</f>
        <v>0</v>
      </c>
      <c r="K1599" s="206">
        <f>'5 Driver Data'!K1599</f>
        <v>0</v>
      </c>
      <c r="L1599" s="1"/>
      <c r="M1599" s="216" t="str">
        <f>IF(D1599=0,"Blank",'3 Model Input'!E$44*'3 Model Input'!E$45)</f>
        <v>Blank</v>
      </c>
      <c r="N1599" s="197" t="str">
        <f t="shared" si="270"/>
        <v>Blank</v>
      </c>
      <c r="O1599" s="197" t="str">
        <f>IF(D1599=0,"Blank",'3 Model Input'!E$49*(1-'3 Model Input'!E$51))</f>
        <v>Blank</v>
      </c>
      <c r="P1599" s="197" t="str">
        <f t="shared" si="271"/>
        <v>Blank</v>
      </c>
      <c r="Q1599" s="197" t="str">
        <f>IF(D1599=0,"Blank",IF(D1599="BEV",E1599*(1-'3 Model Input'!E$54), E1599))</f>
        <v>Blank</v>
      </c>
      <c r="R1599" s="198" t="str">
        <f>IF(D1599=0,"Blank",IF(D1599="PHEV",F1599/G1599,F1599*(1-'3 Model Input'!E$54)/G1599))</f>
        <v>Blank</v>
      </c>
      <c r="S1599" s="198" t="str">
        <f>IF(D1599=0,"Blank",IF(D1599="PHEV",MIN(M1599,E1599),MIN(M1599,(E1599*(1-'3 Model Input'!E$54)))))</f>
        <v>Blank</v>
      </c>
      <c r="T1599" s="217" t="str">
        <f t="shared" si="272"/>
        <v>Blank</v>
      </c>
      <c r="U1599" s="89"/>
      <c r="V1599" s="216" t="str">
        <f>IF(D1599=0,"Blank",P1599*'3 Model Input'!E$50)</f>
        <v>Blank</v>
      </c>
      <c r="W1599" s="197" t="str">
        <f t="shared" si="273"/>
        <v>Blank</v>
      </c>
      <c r="X1599" s="197" t="str">
        <f t="shared" si="274"/>
        <v>Blank</v>
      </c>
      <c r="Y1599" s="197" t="str">
        <f t="shared" si="275"/>
        <v>Blank</v>
      </c>
      <c r="Z1599" s="197" t="str">
        <f t="shared" si="276"/>
        <v>Blank</v>
      </c>
      <c r="AA1599" s="223" t="str" cm="1">
        <f t="array" ref="AA1599">_xlfn.IFS(ISTEXT('3 Model Input'!F$70),"Missing",ISTEXT('3 Model Input'!I$70),"Missing",ISNUMBER('3 Model Input'!K$70),'3 Model Input'!K$70*P1599)</f>
        <v>Missing</v>
      </c>
      <c r="AB1599" s="89"/>
      <c r="AC1599" s="227" t="str" cm="1">
        <f t="array" ref="AC1599">IF(D1599=0,"Blank",_xlfn.IFS('3 Model Input'!E$61=1,(V1599*G1599)/T1599,'3 Model Input'!E$61=2,(W1599*G1599)/T1599,'3 Model Input'!E$61=3,(X1599*G1599)/T1599,'3 Model Input'!E$61=4,(Y1599*G1599)/T1599,'3 Model Input'!E$61=5,(Z1599*G1599)/T1599, ISTEXT('3 Model Input'!E$61),"Missing",'3 Model Input'!E$61=6,(AA1599*G1599)/T1599))</f>
        <v>Blank</v>
      </c>
      <c r="AD1599" s="202" t="str">
        <f t="shared" si="277"/>
        <v>Blank</v>
      </c>
      <c r="AE1599" s="202" t="str">
        <f t="shared" si="278"/>
        <v>Blank</v>
      </c>
      <c r="AF1599" s="217" t="str">
        <f t="shared" si="279"/>
        <v>Blank</v>
      </c>
      <c r="AG1599" s="9" t="str" cm="1">
        <f t="array" ref="AG1599">_xlfn.IFS(ISNUMBER(AC1599), "", ISNUMBER(SEARCH("Blank", AC1599)), "", ISERROR(AC1599), "Bad input on tab 3")</f>
        <v/>
      </c>
    </row>
    <row r="1600" spans="2:33" ht="15" customHeight="1" x14ac:dyDescent="0.75">
      <c r="B1600" s="205" t="str">
        <f>'5 Driver Data'!B1600</f>
        <v>1592</v>
      </c>
      <c r="C1600" s="193">
        <f>'5 Driver Data'!C1600</f>
        <v>0</v>
      </c>
      <c r="D1600" s="192">
        <f>'5 Driver Data'!D1600</f>
        <v>0</v>
      </c>
      <c r="E1600" s="191">
        <f>'5 Driver Data'!E1600</f>
        <v>0</v>
      </c>
      <c r="F1600" s="191">
        <f>'5 Driver Data'!F1600</f>
        <v>0</v>
      </c>
      <c r="G1600" s="191">
        <f>'5 Driver Data'!G1600</f>
        <v>0</v>
      </c>
      <c r="H1600" s="191">
        <f>'5 Driver Data'!H1600</f>
        <v>0</v>
      </c>
      <c r="I1600" s="191">
        <f>'5 Driver Data'!I1600</f>
        <v>0</v>
      </c>
      <c r="J1600" s="191">
        <f>'5 Driver Data'!J1600</f>
        <v>0</v>
      </c>
      <c r="K1600" s="206">
        <f>'5 Driver Data'!K1600</f>
        <v>0</v>
      </c>
      <c r="L1600" s="1"/>
      <c r="M1600" s="216" t="str">
        <f>IF(D1600=0,"Blank",'3 Model Input'!E$44*'3 Model Input'!E$45)</f>
        <v>Blank</v>
      </c>
      <c r="N1600" s="197" t="str">
        <f t="shared" si="270"/>
        <v>Blank</v>
      </c>
      <c r="O1600" s="197" t="str">
        <f>IF(D1600=0,"Blank",'3 Model Input'!E$49*(1-'3 Model Input'!E$51))</f>
        <v>Blank</v>
      </c>
      <c r="P1600" s="197" t="str">
        <f t="shared" si="271"/>
        <v>Blank</v>
      </c>
      <c r="Q1600" s="197" t="str">
        <f>IF(D1600=0,"Blank",IF(D1600="BEV",E1600*(1-'3 Model Input'!E$54), E1600))</f>
        <v>Blank</v>
      </c>
      <c r="R1600" s="198" t="str">
        <f>IF(D1600=0,"Blank",IF(D1600="PHEV",F1600/G1600,F1600*(1-'3 Model Input'!E$54)/G1600))</f>
        <v>Blank</v>
      </c>
      <c r="S1600" s="198" t="str">
        <f>IF(D1600=0,"Blank",IF(D1600="PHEV",MIN(M1600,E1600),MIN(M1600,(E1600*(1-'3 Model Input'!E$54)))))</f>
        <v>Blank</v>
      </c>
      <c r="T1600" s="217" t="str">
        <f t="shared" si="272"/>
        <v>Blank</v>
      </c>
      <c r="U1600" s="89"/>
      <c r="V1600" s="216" t="str">
        <f>IF(D1600=0,"Blank",P1600*'3 Model Input'!E$50)</f>
        <v>Blank</v>
      </c>
      <c r="W1600" s="197" t="str">
        <f t="shared" si="273"/>
        <v>Blank</v>
      </c>
      <c r="X1600" s="197" t="str">
        <f t="shared" si="274"/>
        <v>Blank</v>
      </c>
      <c r="Y1600" s="197" t="str">
        <f t="shared" si="275"/>
        <v>Blank</v>
      </c>
      <c r="Z1600" s="197" t="str">
        <f t="shared" si="276"/>
        <v>Blank</v>
      </c>
      <c r="AA1600" s="223" t="str" cm="1">
        <f t="array" ref="AA1600">_xlfn.IFS(ISTEXT('3 Model Input'!F$70),"Missing",ISTEXT('3 Model Input'!I$70),"Missing",ISNUMBER('3 Model Input'!K$70),'3 Model Input'!K$70*P1600)</f>
        <v>Missing</v>
      </c>
      <c r="AB1600" s="89"/>
      <c r="AC1600" s="227" t="str" cm="1">
        <f t="array" ref="AC1600">IF(D1600=0,"Blank",_xlfn.IFS('3 Model Input'!E$61=1,(V1600*G1600)/T1600,'3 Model Input'!E$61=2,(W1600*G1600)/T1600,'3 Model Input'!E$61=3,(X1600*G1600)/T1600,'3 Model Input'!E$61=4,(Y1600*G1600)/T1600,'3 Model Input'!E$61=5,(Z1600*G1600)/T1600, ISTEXT('3 Model Input'!E$61),"Missing",'3 Model Input'!E$61=6,(AA1600*G1600)/T1600))</f>
        <v>Blank</v>
      </c>
      <c r="AD1600" s="202" t="str">
        <f t="shared" si="277"/>
        <v>Blank</v>
      </c>
      <c r="AE1600" s="202" t="str">
        <f t="shared" si="278"/>
        <v>Blank</v>
      </c>
      <c r="AF1600" s="217" t="str">
        <f t="shared" si="279"/>
        <v>Blank</v>
      </c>
      <c r="AG1600" s="9" t="str" cm="1">
        <f t="array" ref="AG1600">_xlfn.IFS(ISNUMBER(AC1600), "", ISNUMBER(SEARCH("Blank", AC1600)), "", ISERROR(AC1600), "Bad input on tab 3")</f>
        <v/>
      </c>
    </row>
    <row r="1601" spans="2:33" ht="15" customHeight="1" x14ac:dyDescent="0.75">
      <c r="B1601" s="205" t="str">
        <f>'5 Driver Data'!B1601</f>
        <v>1593</v>
      </c>
      <c r="C1601" s="193">
        <f>'5 Driver Data'!C1601</f>
        <v>0</v>
      </c>
      <c r="D1601" s="192">
        <f>'5 Driver Data'!D1601</f>
        <v>0</v>
      </c>
      <c r="E1601" s="191">
        <f>'5 Driver Data'!E1601</f>
        <v>0</v>
      </c>
      <c r="F1601" s="191">
        <f>'5 Driver Data'!F1601</f>
        <v>0</v>
      </c>
      <c r="G1601" s="191">
        <f>'5 Driver Data'!G1601</f>
        <v>0</v>
      </c>
      <c r="H1601" s="191">
        <f>'5 Driver Data'!H1601</f>
        <v>0</v>
      </c>
      <c r="I1601" s="191">
        <f>'5 Driver Data'!I1601</f>
        <v>0</v>
      </c>
      <c r="J1601" s="191">
        <f>'5 Driver Data'!J1601</f>
        <v>0</v>
      </c>
      <c r="K1601" s="206">
        <f>'5 Driver Data'!K1601</f>
        <v>0</v>
      </c>
      <c r="L1601" s="1"/>
      <c r="M1601" s="216" t="str">
        <f>IF(D1601=0,"Blank",'3 Model Input'!E$44*'3 Model Input'!E$45)</f>
        <v>Blank</v>
      </c>
      <c r="N1601" s="197" t="str">
        <f t="shared" si="270"/>
        <v>Blank</v>
      </c>
      <c r="O1601" s="197" t="str">
        <f>IF(D1601=0,"Blank",'3 Model Input'!E$49*(1-'3 Model Input'!E$51))</f>
        <v>Blank</v>
      </c>
      <c r="P1601" s="197" t="str">
        <f t="shared" si="271"/>
        <v>Blank</v>
      </c>
      <c r="Q1601" s="197" t="str">
        <f>IF(D1601=0,"Blank",IF(D1601="BEV",E1601*(1-'3 Model Input'!E$54), E1601))</f>
        <v>Blank</v>
      </c>
      <c r="R1601" s="198" t="str">
        <f>IF(D1601=0,"Blank",IF(D1601="PHEV",F1601/G1601,F1601*(1-'3 Model Input'!E$54)/G1601))</f>
        <v>Blank</v>
      </c>
      <c r="S1601" s="198" t="str">
        <f>IF(D1601=0,"Blank",IF(D1601="PHEV",MIN(M1601,E1601),MIN(M1601,(E1601*(1-'3 Model Input'!E$54)))))</f>
        <v>Blank</v>
      </c>
      <c r="T1601" s="217" t="str">
        <f t="shared" si="272"/>
        <v>Blank</v>
      </c>
      <c r="U1601" s="89"/>
      <c r="V1601" s="216" t="str">
        <f>IF(D1601=0,"Blank",P1601*'3 Model Input'!E$50)</f>
        <v>Blank</v>
      </c>
      <c r="W1601" s="197" t="str">
        <f t="shared" si="273"/>
        <v>Blank</v>
      </c>
      <c r="X1601" s="197" t="str">
        <f t="shared" si="274"/>
        <v>Blank</v>
      </c>
      <c r="Y1601" s="197" t="str">
        <f t="shared" si="275"/>
        <v>Blank</v>
      </c>
      <c r="Z1601" s="197" t="str">
        <f t="shared" si="276"/>
        <v>Blank</v>
      </c>
      <c r="AA1601" s="223" t="str" cm="1">
        <f t="array" ref="AA1601">_xlfn.IFS(ISTEXT('3 Model Input'!F$70),"Missing",ISTEXT('3 Model Input'!I$70),"Missing",ISNUMBER('3 Model Input'!K$70),'3 Model Input'!K$70*P1601)</f>
        <v>Missing</v>
      </c>
      <c r="AB1601" s="89"/>
      <c r="AC1601" s="227" t="str" cm="1">
        <f t="array" ref="AC1601">IF(D1601=0,"Blank",_xlfn.IFS('3 Model Input'!E$61=1,(V1601*G1601)/T1601,'3 Model Input'!E$61=2,(W1601*G1601)/T1601,'3 Model Input'!E$61=3,(X1601*G1601)/T1601,'3 Model Input'!E$61=4,(Y1601*G1601)/T1601,'3 Model Input'!E$61=5,(Z1601*G1601)/T1601, ISTEXT('3 Model Input'!E$61),"Missing",'3 Model Input'!E$61=6,(AA1601*G1601)/T1601))</f>
        <v>Blank</v>
      </c>
      <c r="AD1601" s="202" t="str">
        <f t="shared" si="277"/>
        <v>Blank</v>
      </c>
      <c r="AE1601" s="202" t="str">
        <f t="shared" si="278"/>
        <v>Blank</v>
      </c>
      <c r="AF1601" s="217" t="str">
        <f t="shared" si="279"/>
        <v>Blank</v>
      </c>
      <c r="AG1601" s="9" t="str" cm="1">
        <f t="array" ref="AG1601">_xlfn.IFS(ISNUMBER(AC1601), "", ISNUMBER(SEARCH("Blank", AC1601)), "", ISERROR(AC1601), "Bad input on tab 3")</f>
        <v/>
      </c>
    </row>
    <row r="1602" spans="2:33" ht="15" customHeight="1" x14ac:dyDescent="0.75">
      <c r="B1602" s="205" t="str">
        <f>'5 Driver Data'!B1602</f>
        <v>1594</v>
      </c>
      <c r="C1602" s="193">
        <f>'5 Driver Data'!C1602</f>
        <v>0</v>
      </c>
      <c r="D1602" s="192">
        <f>'5 Driver Data'!D1602</f>
        <v>0</v>
      </c>
      <c r="E1602" s="191">
        <f>'5 Driver Data'!E1602</f>
        <v>0</v>
      </c>
      <c r="F1602" s="191">
        <f>'5 Driver Data'!F1602</f>
        <v>0</v>
      </c>
      <c r="G1602" s="191">
        <f>'5 Driver Data'!G1602</f>
        <v>0</v>
      </c>
      <c r="H1602" s="191">
        <f>'5 Driver Data'!H1602</f>
        <v>0</v>
      </c>
      <c r="I1602" s="191">
        <f>'5 Driver Data'!I1602</f>
        <v>0</v>
      </c>
      <c r="J1602" s="191">
        <f>'5 Driver Data'!J1602</f>
        <v>0</v>
      </c>
      <c r="K1602" s="206">
        <f>'5 Driver Data'!K1602</f>
        <v>0</v>
      </c>
      <c r="L1602" s="1"/>
      <c r="M1602" s="216" t="str">
        <f>IF(D1602=0,"Blank",'3 Model Input'!E$44*'3 Model Input'!E$45)</f>
        <v>Blank</v>
      </c>
      <c r="N1602" s="197" t="str">
        <f t="shared" si="270"/>
        <v>Blank</v>
      </c>
      <c r="O1602" s="197" t="str">
        <f>IF(D1602=0,"Blank",'3 Model Input'!E$49*(1-'3 Model Input'!E$51))</f>
        <v>Blank</v>
      </c>
      <c r="P1602" s="197" t="str">
        <f t="shared" si="271"/>
        <v>Blank</v>
      </c>
      <c r="Q1602" s="197" t="str">
        <f>IF(D1602=0,"Blank",IF(D1602="BEV",E1602*(1-'3 Model Input'!E$54), E1602))</f>
        <v>Blank</v>
      </c>
      <c r="R1602" s="198" t="str">
        <f>IF(D1602=0,"Blank",IF(D1602="PHEV",F1602/G1602,F1602*(1-'3 Model Input'!E$54)/G1602))</f>
        <v>Blank</v>
      </c>
      <c r="S1602" s="198" t="str">
        <f>IF(D1602=0,"Blank",IF(D1602="PHEV",MIN(M1602,E1602),MIN(M1602,(E1602*(1-'3 Model Input'!E$54)))))</f>
        <v>Blank</v>
      </c>
      <c r="T1602" s="217" t="str">
        <f t="shared" si="272"/>
        <v>Blank</v>
      </c>
      <c r="U1602" s="89"/>
      <c r="V1602" s="216" t="str">
        <f>IF(D1602=0,"Blank",P1602*'3 Model Input'!E$50)</f>
        <v>Blank</v>
      </c>
      <c r="W1602" s="197" t="str">
        <f t="shared" si="273"/>
        <v>Blank</v>
      </c>
      <c r="X1602" s="197" t="str">
        <f t="shared" si="274"/>
        <v>Blank</v>
      </c>
      <c r="Y1602" s="197" t="str">
        <f t="shared" si="275"/>
        <v>Blank</v>
      </c>
      <c r="Z1602" s="197" t="str">
        <f t="shared" si="276"/>
        <v>Blank</v>
      </c>
      <c r="AA1602" s="223" t="str" cm="1">
        <f t="array" ref="AA1602">_xlfn.IFS(ISTEXT('3 Model Input'!F$70),"Missing",ISTEXT('3 Model Input'!I$70),"Missing",ISNUMBER('3 Model Input'!K$70),'3 Model Input'!K$70*P1602)</f>
        <v>Missing</v>
      </c>
      <c r="AB1602" s="89"/>
      <c r="AC1602" s="227" t="str" cm="1">
        <f t="array" ref="AC1602">IF(D1602=0,"Blank",_xlfn.IFS('3 Model Input'!E$61=1,(V1602*G1602)/T1602,'3 Model Input'!E$61=2,(W1602*G1602)/T1602,'3 Model Input'!E$61=3,(X1602*G1602)/T1602,'3 Model Input'!E$61=4,(Y1602*G1602)/T1602,'3 Model Input'!E$61=5,(Z1602*G1602)/T1602, ISTEXT('3 Model Input'!E$61),"Missing",'3 Model Input'!E$61=6,(AA1602*G1602)/T1602))</f>
        <v>Blank</v>
      </c>
      <c r="AD1602" s="202" t="str">
        <f t="shared" si="277"/>
        <v>Blank</v>
      </c>
      <c r="AE1602" s="202" t="str">
        <f t="shared" si="278"/>
        <v>Blank</v>
      </c>
      <c r="AF1602" s="217" t="str">
        <f t="shared" si="279"/>
        <v>Blank</v>
      </c>
      <c r="AG1602" s="9" t="str" cm="1">
        <f t="array" ref="AG1602">_xlfn.IFS(ISNUMBER(AC1602), "", ISNUMBER(SEARCH("Blank", AC1602)), "", ISERROR(AC1602), "Bad input on tab 3")</f>
        <v/>
      </c>
    </row>
    <row r="1603" spans="2:33" ht="15" customHeight="1" x14ac:dyDescent="0.75">
      <c r="B1603" s="205" t="str">
        <f>'5 Driver Data'!B1603</f>
        <v>1595</v>
      </c>
      <c r="C1603" s="193">
        <f>'5 Driver Data'!C1603</f>
        <v>0</v>
      </c>
      <c r="D1603" s="192">
        <f>'5 Driver Data'!D1603</f>
        <v>0</v>
      </c>
      <c r="E1603" s="191">
        <f>'5 Driver Data'!E1603</f>
        <v>0</v>
      </c>
      <c r="F1603" s="191">
        <f>'5 Driver Data'!F1603</f>
        <v>0</v>
      </c>
      <c r="G1603" s="191">
        <f>'5 Driver Data'!G1603</f>
        <v>0</v>
      </c>
      <c r="H1603" s="191">
        <f>'5 Driver Data'!H1603</f>
        <v>0</v>
      </c>
      <c r="I1603" s="191">
        <f>'5 Driver Data'!I1603</f>
        <v>0</v>
      </c>
      <c r="J1603" s="191">
        <f>'5 Driver Data'!J1603</f>
        <v>0</v>
      </c>
      <c r="K1603" s="206">
        <f>'5 Driver Data'!K1603</f>
        <v>0</v>
      </c>
      <c r="L1603" s="1"/>
      <c r="M1603" s="216" t="str">
        <f>IF(D1603=0,"Blank",'3 Model Input'!E$44*'3 Model Input'!E$45)</f>
        <v>Blank</v>
      </c>
      <c r="N1603" s="197" t="str">
        <f t="shared" si="270"/>
        <v>Blank</v>
      </c>
      <c r="O1603" s="197" t="str">
        <f>IF(D1603=0,"Blank",'3 Model Input'!E$49*(1-'3 Model Input'!E$51))</f>
        <v>Blank</v>
      </c>
      <c r="P1603" s="197" t="str">
        <f t="shared" si="271"/>
        <v>Blank</v>
      </c>
      <c r="Q1603" s="197" t="str">
        <f>IF(D1603=0,"Blank",IF(D1603="BEV",E1603*(1-'3 Model Input'!E$54), E1603))</f>
        <v>Blank</v>
      </c>
      <c r="R1603" s="198" t="str">
        <f>IF(D1603=0,"Blank",IF(D1603="PHEV",F1603/G1603,F1603*(1-'3 Model Input'!E$54)/G1603))</f>
        <v>Blank</v>
      </c>
      <c r="S1603" s="198" t="str">
        <f>IF(D1603=0,"Blank",IF(D1603="PHEV",MIN(M1603,E1603),MIN(M1603,(E1603*(1-'3 Model Input'!E$54)))))</f>
        <v>Blank</v>
      </c>
      <c r="T1603" s="217" t="str">
        <f t="shared" si="272"/>
        <v>Blank</v>
      </c>
      <c r="U1603" s="89"/>
      <c r="V1603" s="216" t="str">
        <f>IF(D1603=0,"Blank",P1603*'3 Model Input'!E$50)</f>
        <v>Blank</v>
      </c>
      <c r="W1603" s="197" t="str">
        <f t="shared" si="273"/>
        <v>Blank</v>
      </c>
      <c r="X1603" s="197" t="str">
        <f t="shared" si="274"/>
        <v>Blank</v>
      </c>
      <c r="Y1603" s="197" t="str">
        <f t="shared" si="275"/>
        <v>Blank</v>
      </c>
      <c r="Z1603" s="197" t="str">
        <f t="shared" si="276"/>
        <v>Blank</v>
      </c>
      <c r="AA1603" s="223" t="str" cm="1">
        <f t="array" ref="AA1603">_xlfn.IFS(ISTEXT('3 Model Input'!F$70),"Missing",ISTEXT('3 Model Input'!I$70),"Missing",ISNUMBER('3 Model Input'!K$70),'3 Model Input'!K$70*P1603)</f>
        <v>Missing</v>
      </c>
      <c r="AB1603" s="89"/>
      <c r="AC1603" s="227" t="str" cm="1">
        <f t="array" ref="AC1603">IF(D1603=0,"Blank",_xlfn.IFS('3 Model Input'!E$61=1,(V1603*G1603)/T1603,'3 Model Input'!E$61=2,(W1603*G1603)/T1603,'3 Model Input'!E$61=3,(X1603*G1603)/T1603,'3 Model Input'!E$61=4,(Y1603*G1603)/T1603,'3 Model Input'!E$61=5,(Z1603*G1603)/T1603, ISTEXT('3 Model Input'!E$61),"Missing",'3 Model Input'!E$61=6,(AA1603*G1603)/T1603))</f>
        <v>Blank</v>
      </c>
      <c r="AD1603" s="202" t="str">
        <f t="shared" si="277"/>
        <v>Blank</v>
      </c>
      <c r="AE1603" s="202" t="str">
        <f t="shared" si="278"/>
        <v>Blank</v>
      </c>
      <c r="AF1603" s="217" t="str">
        <f t="shared" si="279"/>
        <v>Blank</v>
      </c>
      <c r="AG1603" s="9" t="str" cm="1">
        <f t="array" ref="AG1603">_xlfn.IFS(ISNUMBER(AC1603), "", ISNUMBER(SEARCH("Blank", AC1603)), "", ISERROR(AC1603), "Bad input on tab 3")</f>
        <v/>
      </c>
    </row>
    <row r="1604" spans="2:33" ht="15" customHeight="1" x14ac:dyDescent="0.75">
      <c r="B1604" s="205" t="str">
        <f>'5 Driver Data'!B1604</f>
        <v>1596</v>
      </c>
      <c r="C1604" s="193">
        <f>'5 Driver Data'!C1604</f>
        <v>0</v>
      </c>
      <c r="D1604" s="192">
        <f>'5 Driver Data'!D1604</f>
        <v>0</v>
      </c>
      <c r="E1604" s="191">
        <f>'5 Driver Data'!E1604</f>
        <v>0</v>
      </c>
      <c r="F1604" s="191">
        <f>'5 Driver Data'!F1604</f>
        <v>0</v>
      </c>
      <c r="G1604" s="191">
        <f>'5 Driver Data'!G1604</f>
        <v>0</v>
      </c>
      <c r="H1604" s="191">
        <f>'5 Driver Data'!H1604</f>
        <v>0</v>
      </c>
      <c r="I1604" s="191">
        <f>'5 Driver Data'!I1604</f>
        <v>0</v>
      </c>
      <c r="J1604" s="191">
        <f>'5 Driver Data'!J1604</f>
        <v>0</v>
      </c>
      <c r="K1604" s="206">
        <f>'5 Driver Data'!K1604</f>
        <v>0</v>
      </c>
      <c r="L1604" s="1"/>
      <c r="M1604" s="216" t="str">
        <f>IF(D1604=0,"Blank",'3 Model Input'!E$44*'3 Model Input'!E$45)</f>
        <v>Blank</v>
      </c>
      <c r="N1604" s="197" t="str">
        <f t="shared" si="270"/>
        <v>Blank</v>
      </c>
      <c r="O1604" s="197" t="str">
        <f>IF(D1604=0,"Blank",'3 Model Input'!E$49*(1-'3 Model Input'!E$51))</f>
        <v>Blank</v>
      </c>
      <c r="P1604" s="197" t="str">
        <f t="shared" si="271"/>
        <v>Blank</v>
      </c>
      <c r="Q1604" s="197" t="str">
        <f>IF(D1604=0,"Blank",IF(D1604="BEV",E1604*(1-'3 Model Input'!E$54), E1604))</f>
        <v>Blank</v>
      </c>
      <c r="R1604" s="198" t="str">
        <f>IF(D1604=0,"Blank",IF(D1604="PHEV",F1604/G1604,F1604*(1-'3 Model Input'!E$54)/G1604))</f>
        <v>Blank</v>
      </c>
      <c r="S1604" s="198" t="str">
        <f>IF(D1604=0,"Blank",IF(D1604="PHEV",MIN(M1604,E1604),MIN(M1604,(E1604*(1-'3 Model Input'!E$54)))))</f>
        <v>Blank</v>
      </c>
      <c r="T1604" s="217" t="str">
        <f t="shared" si="272"/>
        <v>Blank</v>
      </c>
      <c r="U1604" s="89"/>
      <c r="V1604" s="216" t="str">
        <f>IF(D1604=0,"Blank",P1604*'3 Model Input'!E$50)</f>
        <v>Blank</v>
      </c>
      <c r="W1604" s="197" t="str">
        <f t="shared" si="273"/>
        <v>Blank</v>
      </c>
      <c r="X1604" s="197" t="str">
        <f t="shared" si="274"/>
        <v>Blank</v>
      </c>
      <c r="Y1604" s="197" t="str">
        <f t="shared" si="275"/>
        <v>Blank</v>
      </c>
      <c r="Z1604" s="197" t="str">
        <f t="shared" si="276"/>
        <v>Blank</v>
      </c>
      <c r="AA1604" s="223" t="str" cm="1">
        <f t="array" ref="AA1604">_xlfn.IFS(ISTEXT('3 Model Input'!F$70),"Missing",ISTEXT('3 Model Input'!I$70),"Missing",ISNUMBER('3 Model Input'!K$70),'3 Model Input'!K$70*P1604)</f>
        <v>Missing</v>
      </c>
      <c r="AB1604" s="89"/>
      <c r="AC1604" s="227" t="str" cm="1">
        <f t="array" ref="AC1604">IF(D1604=0,"Blank",_xlfn.IFS('3 Model Input'!E$61=1,(V1604*G1604)/T1604,'3 Model Input'!E$61=2,(W1604*G1604)/T1604,'3 Model Input'!E$61=3,(X1604*G1604)/T1604,'3 Model Input'!E$61=4,(Y1604*G1604)/T1604,'3 Model Input'!E$61=5,(Z1604*G1604)/T1604, ISTEXT('3 Model Input'!E$61),"Missing",'3 Model Input'!E$61=6,(AA1604*G1604)/T1604))</f>
        <v>Blank</v>
      </c>
      <c r="AD1604" s="202" t="str">
        <f t="shared" si="277"/>
        <v>Blank</v>
      </c>
      <c r="AE1604" s="202" t="str">
        <f t="shared" si="278"/>
        <v>Blank</v>
      </c>
      <c r="AF1604" s="217" t="str">
        <f t="shared" si="279"/>
        <v>Blank</v>
      </c>
      <c r="AG1604" s="9" t="str" cm="1">
        <f t="array" ref="AG1604">_xlfn.IFS(ISNUMBER(AC1604), "", ISNUMBER(SEARCH("Blank", AC1604)), "", ISERROR(AC1604), "Bad input on tab 3")</f>
        <v/>
      </c>
    </row>
    <row r="1605" spans="2:33" ht="15" customHeight="1" x14ac:dyDescent="0.75">
      <c r="B1605" s="205" t="str">
        <f>'5 Driver Data'!B1605</f>
        <v>1597</v>
      </c>
      <c r="C1605" s="193">
        <f>'5 Driver Data'!C1605</f>
        <v>0</v>
      </c>
      <c r="D1605" s="192">
        <f>'5 Driver Data'!D1605</f>
        <v>0</v>
      </c>
      <c r="E1605" s="191">
        <f>'5 Driver Data'!E1605</f>
        <v>0</v>
      </c>
      <c r="F1605" s="191">
        <f>'5 Driver Data'!F1605</f>
        <v>0</v>
      </c>
      <c r="G1605" s="191">
        <f>'5 Driver Data'!G1605</f>
        <v>0</v>
      </c>
      <c r="H1605" s="191">
        <f>'5 Driver Data'!H1605</f>
        <v>0</v>
      </c>
      <c r="I1605" s="191">
        <f>'5 Driver Data'!I1605</f>
        <v>0</v>
      </c>
      <c r="J1605" s="191">
        <f>'5 Driver Data'!J1605</f>
        <v>0</v>
      </c>
      <c r="K1605" s="206">
        <f>'5 Driver Data'!K1605</f>
        <v>0</v>
      </c>
      <c r="L1605" s="1"/>
      <c r="M1605" s="216" t="str">
        <f>IF(D1605=0,"Blank",'3 Model Input'!E$44*'3 Model Input'!E$45)</f>
        <v>Blank</v>
      </c>
      <c r="N1605" s="197" t="str">
        <f t="shared" si="270"/>
        <v>Blank</v>
      </c>
      <c r="O1605" s="197" t="str">
        <f>IF(D1605=0,"Blank",'3 Model Input'!E$49*(1-'3 Model Input'!E$51))</f>
        <v>Blank</v>
      </c>
      <c r="P1605" s="197" t="str">
        <f t="shared" si="271"/>
        <v>Blank</v>
      </c>
      <c r="Q1605" s="197" t="str">
        <f>IF(D1605=0,"Blank",IF(D1605="BEV",E1605*(1-'3 Model Input'!E$54), E1605))</f>
        <v>Blank</v>
      </c>
      <c r="R1605" s="198" t="str">
        <f>IF(D1605=0,"Blank",IF(D1605="PHEV",F1605/G1605,F1605*(1-'3 Model Input'!E$54)/G1605))</f>
        <v>Blank</v>
      </c>
      <c r="S1605" s="198" t="str">
        <f>IF(D1605=0,"Blank",IF(D1605="PHEV",MIN(M1605,E1605),MIN(M1605,(E1605*(1-'3 Model Input'!E$54)))))</f>
        <v>Blank</v>
      </c>
      <c r="T1605" s="217" t="str">
        <f t="shared" si="272"/>
        <v>Blank</v>
      </c>
      <c r="U1605" s="89"/>
      <c r="V1605" s="216" t="str">
        <f>IF(D1605=0,"Blank",P1605*'3 Model Input'!E$50)</f>
        <v>Blank</v>
      </c>
      <c r="W1605" s="197" t="str">
        <f t="shared" si="273"/>
        <v>Blank</v>
      </c>
      <c r="X1605" s="197" t="str">
        <f t="shared" si="274"/>
        <v>Blank</v>
      </c>
      <c r="Y1605" s="197" t="str">
        <f t="shared" si="275"/>
        <v>Blank</v>
      </c>
      <c r="Z1605" s="197" t="str">
        <f t="shared" si="276"/>
        <v>Blank</v>
      </c>
      <c r="AA1605" s="223" t="str" cm="1">
        <f t="array" ref="AA1605">_xlfn.IFS(ISTEXT('3 Model Input'!F$70),"Missing",ISTEXT('3 Model Input'!I$70),"Missing",ISNUMBER('3 Model Input'!K$70),'3 Model Input'!K$70*P1605)</f>
        <v>Missing</v>
      </c>
      <c r="AB1605" s="89"/>
      <c r="AC1605" s="227" t="str" cm="1">
        <f t="array" ref="AC1605">IF(D1605=0,"Blank",_xlfn.IFS('3 Model Input'!E$61=1,(V1605*G1605)/T1605,'3 Model Input'!E$61=2,(W1605*G1605)/T1605,'3 Model Input'!E$61=3,(X1605*G1605)/T1605,'3 Model Input'!E$61=4,(Y1605*G1605)/T1605,'3 Model Input'!E$61=5,(Z1605*G1605)/T1605, ISTEXT('3 Model Input'!E$61),"Missing",'3 Model Input'!E$61=6,(AA1605*G1605)/T1605))</f>
        <v>Blank</v>
      </c>
      <c r="AD1605" s="202" t="str">
        <f t="shared" si="277"/>
        <v>Blank</v>
      </c>
      <c r="AE1605" s="202" t="str">
        <f t="shared" si="278"/>
        <v>Blank</v>
      </c>
      <c r="AF1605" s="217" t="str">
        <f t="shared" si="279"/>
        <v>Blank</v>
      </c>
      <c r="AG1605" s="9" t="str" cm="1">
        <f t="array" ref="AG1605">_xlfn.IFS(ISNUMBER(AC1605), "", ISNUMBER(SEARCH("Blank", AC1605)), "", ISERROR(AC1605), "Bad input on tab 3")</f>
        <v/>
      </c>
    </row>
    <row r="1606" spans="2:33" ht="15" customHeight="1" x14ac:dyDescent="0.75">
      <c r="B1606" s="205" t="str">
        <f>'5 Driver Data'!B1606</f>
        <v>1598</v>
      </c>
      <c r="C1606" s="193">
        <f>'5 Driver Data'!C1606</f>
        <v>0</v>
      </c>
      <c r="D1606" s="192">
        <f>'5 Driver Data'!D1606</f>
        <v>0</v>
      </c>
      <c r="E1606" s="191">
        <f>'5 Driver Data'!E1606</f>
        <v>0</v>
      </c>
      <c r="F1606" s="191">
        <f>'5 Driver Data'!F1606</f>
        <v>0</v>
      </c>
      <c r="G1606" s="191">
        <f>'5 Driver Data'!G1606</f>
        <v>0</v>
      </c>
      <c r="H1606" s="191">
        <f>'5 Driver Data'!H1606</f>
        <v>0</v>
      </c>
      <c r="I1606" s="191">
        <f>'5 Driver Data'!I1606</f>
        <v>0</v>
      </c>
      <c r="J1606" s="191">
        <f>'5 Driver Data'!J1606</f>
        <v>0</v>
      </c>
      <c r="K1606" s="206">
        <f>'5 Driver Data'!K1606</f>
        <v>0</v>
      </c>
      <c r="L1606" s="1"/>
      <c r="M1606" s="216" t="str">
        <f>IF(D1606=0,"Blank",'3 Model Input'!E$44*'3 Model Input'!E$45)</f>
        <v>Blank</v>
      </c>
      <c r="N1606" s="197" t="str">
        <f t="shared" si="270"/>
        <v>Blank</v>
      </c>
      <c r="O1606" s="197" t="str">
        <f>IF(D1606=0,"Blank",'3 Model Input'!E$49*(1-'3 Model Input'!E$51))</f>
        <v>Blank</v>
      </c>
      <c r="P1606" s="197" t="str">
        <f t="shared" si="271"/>
        <v>Blank</v>
      </c>
      <c r="Q1606" s="197" t="str">
        <f>IF(D1606=0,"Blank",IF(D1606="BEV",E1606*(1-'3 Model Input'!E$54), E1606))</f>
        <v>Blank</v>
      </c>
      <c r="R1606" s="198" t="str">
        <f>IF(D1606=0,"Blank",IF(D1606="PHEV",F1606/G1606,F1606*(1-'3 Model Input'!E$54)/G1606))</f>
        <v>Blank</v>
      </c>
      <c r="S1606" s="198" t="str">
        <f>IF(D1606=0,"Blank",IF(D1606="PHEV",MIN(M1606,E1606),MIN(M1606,(E1606*(1-'3 Model Input'!E$54)))))</f>
        <v>Blank</v>
      </c>
      <c r="T1606" s="217" t="str">
        <f t="shared" si="272"/>
        <v>Blank</v>
      </c>
      <c r="U1606" s="89"/>
      <c r="V1606" s="216" t="str">
        <f>IF(D1606=0,"Blank",P1606*'3 Model Input'!E$50)</f>
        <v>Blank</v>
      </c>
      <c r="W1606" s="197" t="str">
        <f t="shared" si="273"/>
        <v>Blank</v>
      </c>
      <c r="X1606" s="197" t="str">
        <f t="shared" si="274"/>
        <v>Blank</v>
      </c>
      <c r="Y1606" s="197" t="str">
        <f t="shared" si="275"/>
        <v>Blank</v>
      </c>
      <c r="Z1606" s="197" t="str">
        <f t="shared" si="276"/>
        <v>Blank</v>
      </c>
      <c r="AA1606" s="223" t="str" cm="1">
        <f t="array" ref="AA1606">_xlfn.IFS(ISTEXT('3 Model Input'!F$70),"Missing",ISTEXT('3 Model Input'!I$70),"Missing",ISNUMBER('3 Model Input'!K$70),'3 Model Input'!K$70*P1606)</f>
        <v>Missing</v>
      </c>
      <c r="AB1606" s="89"/>
      <c r="AC1606" s="227" t="str" cm="1">
        <f t="array" ref="AC1606">IF(D1606=0,"Blank",_xlfn.IFS('3 Model Input'!E$61=1,(V1606*G1606)/T1606,'3 Model Input'!E$61=2,(W1606*G1606)/T1606,'3 Model Input'!E$61=3,(X1606*G1606)/T1606,'3 Model Input'!E$61=4,(Y1606*G1606)/T1606,'3 Model Input'!E$61=5,(Z1606*G1606)/T1606, ISTEXT('3 Model Input'!E$61),"Missing",'3 Model Input'!E$61=6,(AA1606*G1606)/T1606))</f>
        <v>Blank</v>
      </c>
      <c r="AD1606" s="202" t="str">
        <f t="shared" si="277"/>
        <v>Blank</v>
      </c>
      <c r="AE1606" s="202" t="str">
        <f t="shared" si="278"/>
        <v>Blank</v>
      </c>
      <c r="AF1606" s="217" t="str">
        <f t="shared" si="279"/>
        <v>Blank</v>
      </c>
      <c r="AG1606" s="9" t="str" cm="1">
        <f t="array" ref="AG1606">_xlfn.IFS(ISNUMBER(AC1606), "", ISNUMBER(SEARCH("Blank", AC1606)), "", ISERROR(AC1606), "Bad input on tab 3")</f>
        <v/>
      </c>
    </row>
    <row r="1607" spans="2:33" ht="15" customHeight="1" x14ac:dyDescent="0.75">
      <c r="B1607" s="205" t="str">
        <f>'5 Driver Data'!B1607</f>
        <v>1599</v>
      </c>
      <c r="C1607" s="193">
        <f>'5 Driver Data'!C1607</f>
        <v>0</v>
      </c>
      <c r="D1607" s="192">
        <f>'5 Driver Data'!D1607</f>
        <v>0</v>
      </c>
      <c r="E1607" s="191">
        <f>'5 Driver Data'!E1607</f>
        <v>0</v>
      </c>
      <c r="F1607" s="191">
        <f>'5 Driver Data'!F1607</f>
        <v>0</v>
      </c>
      <c r="G1607" s="191">
        <f>'5 Driver Data'!G1607</f>
        <v>0</v>
      </c>
      <c r="H1607" s="191">
        <f>'5 Driver Data'!H1607</f>
        <v>0</v>
      </c>
      <c r="I1607" s="191">
        <f>'5 Driver Data'!I1607</f>
        <v>0</v>
      </c>
      <c r="J1607" s="191">
        <f>'5 Driver Data'!J1607</f>
        <v>0</v>
      </c>
      <c r="K1607" s="206">
        <f>'5 Driver Data'!K1607</f>
        <v>0</v>
      </c>
      <c r="L1607" s="1"/>
      <c r="M1607" s="216" t="str">
        <f>IF(D1607=0,"Blank",'3 Model Input'!E$44*'3 Model Input'!E$45)</f>
        <v>Blank</v>
      </c>
      <c r="N1607" s="197" t="str">
        <f t="shared" si="270"/>
        <v>Blank</v>
      </c>
      <c r="O1607" s="197" t="str">
        <f>IF(D1607=0,"Blank",'3 Model Input'!E$49*(1-'3 Model Input'!E$51))</f>
        <v>Blank</v>
      </c>
      <c r="P1607" s="197" t="str">
        <f t="shared" si="271"/>
        <v>Blank</v>
      </c>
      <c r="Q1607" s="197" t="str">
        <f>IF(D1607=0,"Blank",IF(D1607="BEV",E1607*(1-'3 Model Input'!E$54), E1607))</f>
        <v>Blank</v>
      </c>
      <c r="R1607" s="198" t="str">
        <f>IF(D1607=0,"Blank",IF(D1607="PHEV",F1607/G1607,F1607*(1-'3 Model Input'!E$54)/G1607))</f>
        <v>Blank</v>
      </c>
      <c r="S1607" s="198" t="str">
        <f>IF(D1607=0,"Blank",IF(D1607="PHEV",MIN(M1607,E1607),MIN(M1607,(E1607*(1-'3 Model Input'!E$54)))))</f>
        <v>Blank</v>
      </c>
      <c r="T1607" s="217" t="str">
        <f t="shared" si="272"/>
        <v>Blank</v>
      </c>
      <c r="U1607" s="89"/>
      <c r="V1607" s="216" t="str">
        <f>IF(D1607=0,"Blank",P1607*'3 Model Input'!E$50)</f>
        <v>Blank</v>
      </c>
      <c r="W1607" s="197" t="str">
        <f t="shared" si="273"/>
        <v>Blank</v>
      </c>
      <c r="X1607" s="197" t="str">
        <f t="shared" si="274"/>
        <v>Blank</v>
      </c>
      <c r="Y1607" s="197" t="str">
        <f t="shared" si="275"/>
        <v>Blank</v>
      </c>
      <c r="Z1607" s="197" t="str">
        <f t="shared" si="276"/>
        <v>Blank</v>
      </c>
      <c r="AA1607" s="223" t="str" cm="1">
        <f t="array" ref="AA1607">_xlfn.IFS(ISTEXT('3 Model Input'!F$70),"Missing",ISTEXT('3 Model Input'!I$70),"Missing",ISNUMBER('3 Model Input'!K$70),'3 Model Input'!K$70*P1607)</f>
        <v>Missing</v>
      </c>
      <c r="AB1607" s="89"/>
      <c r="AC1607" s="227" t="str" cm="1">
        <f t="array" ref="AC1607">IF(D1607=0,"Blank",_xlfn.IFS('3 Model Input'!E$61=1,(V1607*G1607)/T1607,'3 Model Input'!E$61=2,(W1607*G1607)/T1607,'3 Model Input'!E$61=3,(X1607*G1607)/T1607,'3 Model Input'!E$61=4,(Y1607*G1607)/T1607,'3 Model Input'!E$61=5,(Z1607*G1607)/T1607, ISTEXT('3 Model Input'!E$61),"Missing",'3 Model Input'!E$61=6,(AA1607*G1607)/T1607))</f>
        <v>Blank</v>
      </c>
      <c r="AD1607" s="202" t="str">
        <f t="shared" si="277"/>
        <v>Blank</v>
      </c>
      <c r="AE1607" s="202" t="str">
        <f t="shared" si="278"/>
        <v>Blank</v>
      </c>
      <c r="AF1607" s="217" t="str">
        <f t="shared" si="279"/>
        <v>Blank</v>
      </c>
      <c r="AG1607" s="9" t="str" cm="1">
        <f t="array" ref="AG1607">_xlfn.IFS(ISNUMBER(AC1607), "", ISNUMBER(SEARCH("Blank", AC1607)), "", ISERROR(AC1607), "Bad input on tab 3")</f>
        <v/>
      </c>
    </row>
    <row r="1608" spans="2:33" ht="15" customHeight="1" x14ac:dyDescent="0.75">
      <c r="B1608" s="205" t="str">
        <f>'5 Driver Data'!B1608</f>
        <v>1600</v>
      </c>
      <c r="C1608" s="193">
        <f>'5 Driver Data'!C1608</f>
        <v>0</v>
      </c>
      <c r="D1608" s="192">
        <f>'5 Driver Data'!D1608</f>
        <v>0</v>
      </c>
      <c r="E1608" s="191">
        <f>'5 Driver Data'!E1608</f>
        <v>0</v>
      </c>
      <c r="F1608" s="191">
        <f>'5 Driver Data'!F1608</f>
        <v>0</v>
      </c>
      <c r="G1608" s="191">
        <f>'5 Driver Data'!G1608</f>
        <v>0</v>
      </c>
      <c r="H1608" s="191">
        <f>'5 Driver Data'!H1608</f>
        <v>0</v>
      </c>
      <c r="I1608" s="191">
        <f>'5 Driver Data'!I1608</f>
        <v>0</v>
      </c>
      <c r="J1608" s="191">
        <f>'5 Driver Data'!J1608</f>
        <v>0</v>
      </c>
      <c r="K1608" s="206">
        <f>'5 Driver Data'!K1608</f>
        <v>0</v>
      </c>
      <c r="L1608" s="1"/>
      <c r="M1608" s="216" t="str">
        <f>IF(D1608=0,"Blank",'3 Model Input'!E$44*'3 Model Input'!E$45)</f>
        <v>Blank</v>
      </c>
      <c r="N1608" s="197" t="str">
        <f t="shared" si="270"/>
        <v>Blank</v>
      </c>
      <c r="O1608" s="197" t="str">
        <f>IF(D1608=0,"Blank",'3 Model Input'!E$49*(1-'3 Model Input'!E$51))</f>
        <v>Blank</v>
      </c>
      <c r="P1608" s="197" t="str">
        <f t="shared" si="271"/>
        <v>Blank</v>
      </c>
      <c r="Q1608" s="197" t="str">
        <f>IF(D1608=0,"Blank",IF(D1608="BEV",E1608*(1-'3 Model Input'!E$54), E1608))</f>
        <v>Blank</v>
      </c>
      <c r="R1608" s="198" t="str">
        <f>IF(D1608=0,"Blank",IF(D1608="PHEV",F1608/G1608,F1608*(1-'3 Model Input'!E$54)/G1608))</f>
        <v>Blank</v>
      </c>
      <c r="S1608" s="198" t="str">
        <f>IF(D1608=0,"Blank",IF(D1608="PHEV",MIN(M1608,E1608),MIN(M1608,(E1608*(1-'3 Model Input'!E$54)))))</f>
        <v>Blank</v>
      </c>
      <c r="T1608" s="217" t="str">
        <f t="shared" si="272"/>
        <v>Blank</v>
      </c>
      <c r="U1608" s="89"/>
      <c r="V1608" s="216" t="str">
        <f>IF(D1608=0,"Blank",P1608*'3 Model Input'!E$50)</f>
        <v>Blank</v>
      </c>
      <c r="W1608" s="197" t="str">
        <f t="shared" si="273"/>
        <v>Blank</v>
      </c>
      <c r="X1608" s="197" t="str">
        <f t="shared" si="274"/>
        <v>Blank</v>
      </c>
      <c r="Y1608" s="197" t="str">
        <f t="shared" si="275"/>
        <v>Blank</v>
      </c>
      <c r="Z1608" s="197" t="str">
        <f t="shared" si="276"/>
        <v>Blank</v>
      </c>
      <c r="AA1608" s="223" t="str" cm="1">
        <f t="array" ref="AA1608">_xlfn.IFS(ISTEXT('3 Model Input'!F$70),"Missing",ISTEXT('3 Model Input'!I$70),"Missing",ISNUMBER('3 Model Input'!K$70),'3 Model Input'!K$70*P1608)</f>
        <v>Missing</v>
      </c>
      <c r="AB1608" s="89"/>
      <c r="AC1608" s="227" t="str" cm="1">
        <f t="array" ref="AC1608">IF(D1608=0,"Blank",_xlfn.IFS('3 Model Input'!E$61=1,(V1608*G1608)/T1608,'3 Model Input'!E$61=2,(W1608*G1608)/T1608,'3 Model Input'!E$61=3,(X1608*G1608)/T1608,'3 Model Input'!E$61=4,(Y1608*G1608)/T1608,'3 Model Input'!E$61=5,(Z1608*G1608)/T1608, ISTEXT('3 Model Input'!E$61),"Missing",'3 Model Input'!E$61=6,(AA1608*G1608)/T1608))</f>
        <v>Blank</v>
      </c>
      <c r="AD1608" s="202" t="str">
        <f t="shared" si="277"/>
        <v>Blank</v>
      </c>
      <c r="AE1608" s="202" t="str">
        <f t="shared" si="278"/>
        <v>Blank</v>
      </c>
      <c r="AF1608" s="217" t="str">
        <f t="shared" si="279"/>
        <v>Blank</v>
      </c>
      <c r="AG1608" s="9" t="str" cm="1">
        <f t="array" ref="AG1608">_xlfn.IFS(ISNUMBER(AC1608), "", ISNUMBER(SEARCH("Blank", AC1608)), "", ISERROR(AC1608), "Bad input on tab 3")</f>
        <v/>
      </c>
    </row>
    <row r="1609" spans="2:33" ht="15" customHeight="1" x14ac:dyDescent="0.75">
      <c r="B1609" s="205" t="str">
        <f>'5 Driver Data'!B1609</f>
        <v>1601</v>
      </c>
      <c r="C1609" s="193">
        <f>'5 Driver Data'!C1609</f>
        <v>0</v>
      </c>
      <c r="D1609" s="192">
        <f>'5 Driver Data'!D1609</f>
        <v>0</v>
      </c>
      <c r="E1609" s="191">
        <f>'5 Driver Data'!E1609</f>
        <v>0</v>
      </c>
      <c r="F1609" s="191">
        <f>'5 Driver Data'!F1609</f>
        <v>0</v>
      </c>
      <c r="G1609" s="191">
        <f>'5 Driver Data'!G1609</f>
        <v>0</v>
      </c>
      <c r="H1609" s="191">
        <f>'5 Driver Data'!H1609</f>
        <v>0</v>
      </c>
      <c r="I1609" s="191">
        <f>'5 Driver Data'!I1609</f>
        <v>0</v>
      </c>
      <c r="J1609" s="191">
        <f>'5 Driver Data'!J1609</f>
        <v>0</v>
      </c>
      <c r="K1609" s="206">
        <f>'5 Driver Data'!K1609</f>
        <v>0</v>
      </c>
      <c r="L1609" s="1"/>
      <c r="M1609" s="216" t="str">
        <f>IF(D1609=0,"Blank",'3 Model Input'!E$44*'3 Model Input'!E$45)</f>
        <v>Blank</v>
      </c>
      <c r="N1609" s="197" t="str">
        <f t="shared" si="270"/>
        <v>Blank</v>
      </c>
      <c r="O1609" s="197" t="str">
        <f>IF(D1609=0,"Blank",'3 Model Input'!E$49*(1-'3 Model Input'!E$51))</f>
        <v>Blank</v>
      </c>
      <c r="P1609" s="197" t="str">
        <f t="shared" si="271"/>
        <v>Blank</v>
      </c>
      <c r="Q1609" s="197" t="str">
        <f>IF(D1609=0,"Blank",IF(D1609="BEV",E1609*(1-'3 Model Input'!E$54), E1609))</f>
        <v>Blank</v>
      </c>
      <c r="R1609" s="198" t="str">
        <f>IF(D1609=0,"Blank",IF(D1609="PHEV",F1609/G1609,F1609*(1-'3 Model Input'!E$54)/G1609))</f>
        <v>Blank</v>
      </c>
      <c r="S1609" s="198" t="str">
        <f>IF(D1609=0,"Blank",IF(D1609="PHEV",MIN(M1609,E1609),MIN(M1609,(E1609*(1-'3 Model Input'!E$54)))))</f>
        <v>Blank</v>
      </c>
      <c r="T1609" s="217" t="str">
        <f t="shared" si="272"/>
        <v>Blank</v>
      </c>
      <c r="U1609" s="89"/>
      <c r="V1609" s="216" t="str">
        <f>IF(D1609=0,"Blank",P1609*'3 Model Input'!E$50)</f>
        <v>Blank</v>
      </c>
      <c r="W1609" s="197" t="str">
        <f t="shared" si="273"/>
        <v>Blank</v>
      </c>
      <c r="X1609" s="197" t="str">
        <f t="shared" si="274"/>
        <v>Blank</v>
      </c>
      <c r="Y1609" s="197" t="str">
        <f t="shared" si="275"/>
        <v>Blank</v>
      </c>
      <c r="Z1609" s="197" t="str">
        <f t="shared" si="276"/>
        <v>Blank</v>
      </c>
      <c r="AA1609" s="223" t="str" cm="1">
        <f t="array" ref="AA1609">_xlfn.IFS(ISTEXT('3 Model Input'!F$70),"Missing",ISTEXT('3 Model Input'!I$70),"Missing",ISNUMBER('3 Model Input'!K$70),'3 Model Input'!K$70*P1609)</f>
        <v>Missing</v>
      </c>
      <c r="AB1609" s="89"/>
      <c r="AC1609" s="227" t="str" cm="1">
        <f t="array" ref="AC1609">IF(D1609=0,"Blank",_xlfn.IFS('3 Model Input'!E$61=1,(V1609*G1609)/T1609,'3 Model Input'!E$61=2,(W1609*G1609)/T1609,'3 Model Input'!E$61=3,(X1609*G1609)/T1609,'3 Model Input'!E$61=4,(Y1609*G1609)/T1609,'3 Model Input'!E$61=5,(Z1609*G1609)/T1609, ISTEXT('3 Model Input'!E$61),"Missing",'3 Model Input'!E$61=6,(AA1609*G1609)/T1609))</f>
        <v>Blank</v>
      </c>
      <c r="AD1609" s="202" t="str">
        <f t="shared" si="277"/>
        <v>Blank</v>
      </c>
      <c r="AE1609" s="202" t="str">
        <f t="shared" si="278"/>
        <v>Blank</v>
      </c>
      <c r="AF1609" s="217" t="str">
        <f t="shared" si="279"/>
        <v>Blank</v>
      </c>
      <c r="AG1609" s="9" t="str" cm="1">
        <f t="array" ref="AG1609">_xlfn.IFS(ISNUMBER(AC1609), "", ISNUMBER(SEARCH("Blank", AC1609)), "", ISERROR(AC1609), "Bad input on tab 3")</f>
        <v/>
      </c>
    </row>
    <row r="1610" spans="2:33" ht="15" customHeight="1" x14ac:dyDescent="0.75">
      <c r="B1610" s="205" t="str">
        <f>'5 Driver Data'!B1610</f>
        <v>1602</v>
      </c>
      <c r="C1610" s="193">
        <f>'5 Driver Data'!C1610</f>
        <v>0</v>
      </c>
      <c r="D1610" s="192">
        <f>'5 Driver Data'!D1610</f>
        <v>0</v>
      </c>
      <c r="E1610" s="191">
        <f>'5 Driver Data'!E1610</f>
        <v>0</v>
      </c>
      <c r="F1610" s="191">
        <f>'5 Driver Data'!F1610</f>
        <v>0</v>
      </c>
      <c r="G1610" s="191">
        <f>'5 Driver Data'!G1610</f>
        <v>0</v>
      </c>
      <c r="H1610" s="191">
        <f>'5 Driver Data'!H1610</f>
        <v>0</v>
      </c>
      <c r="I1610" s="191">
        <f>'5 Driver Data'!I1610</f>
        <v>0</v>
      </c>
      <c r="J1610" s="191">
        <f>'5 Driver Data'!J1610</f>
        <v>0</v>
      </c>
      <c r="K1610" s="206">
        <f>'5 Driver Data'!K1610</f>
        <v>0</v>
      </c>
      <c r="L1610" s="1"/>
      <c r="M1610" s="216" t="str">
        <f>IF(D1610=0,"Blank",'3 Model Input'!E$44*'3 Model Input'!E$45)</f>
        <v>Blank</v>
      </c>
      <c r="N1610" s="197" t="str">
        <f t="shared" si="270"/>
        <v>Blank</v>
      </c>
      <c r="O1610" s="197" t="str">
        <f>IF(D1610=0,"Blank",'3 Model Input'!E$49*(1-'3 Model Input'!E$51))</f>
        <v>Blank</v>
      </c>
      <c r="P1610" s="197" t="str">
        <f t="shared" si="271"/>
        <v>Blank</v>
      </c>
      <c r="Q1610" s="197" t="str">
        <f>IF(D1610=0,"Blank",IF(D1610="BEV",E1610*(1-'3 Model Input'!E$54), E1610))</f>
        <v>Blank</v>
      </c>
      <c r="R1610" s="198" t="str">
        <f>IF(D1610=0,"Blank",IF(D1610="PHEV",F1610/G1610,F1610*(1-'3 Model Input'!E$54)/G1610))</f>
        <v>Blank</v>
      </c>
      <c r="S1610" s="198" t="str">
        <f>IF(D1610=0,"Blank",IF(D1610="PHEV",MIN(M1610,E1610),MIN(M1610,(E1610*(1-'3 Model Input'!E$54)))))</f>
        <v>Blank</v>
      </c>
      <c r="T1610" s="217" t="str">
        <f t="shared" si="272"/>
        <v>Blank</v>
      </c>
      <c r="U1610" s="89"/>
      <c r="V1610" s="216" t="str">
        <f>IF(D1610=0,"Blank",P1610*'3 Model Input'!E$50)</f>
        <v>Blank</v>
      </c>
      <c r="W1610" s="197" t="str">
        <f t="shared" si="273"/>
        <v>Blank</v>
      </c>
      <c r="X1610" s="197" t="str">
        <f t="shared" si="274"/>
        <v>Blank</v>
      </c>
      <c r="Y1610" s="197" t="str">
        <f t="shared" si="275"/>
        <v>Blank</v>
      </c>
      <c r="Z1610" s="197" t="str">
        <f t="shared" si="276"/>
        <v>Blank</v>
      </c>
      <c r="AA1610" s="223" t="str" cm="1">
        <f t="array" ref="AA1610">_xlfn.IFS(ISTEXT('3 Model Input'!F$70),"Missing",ISTEXT('3 Model Input'!I$70),"Missing",ISNUMBER('3 Model Input'!K$70),'3 Model Input'!K$70*P1610)</f>
        <v>Missing</v>
      </c>
      <c r="AB1610" s="89"/>
      <c r="AC1610" s="227" t="str" cm="1">
        <f t="array" ref="AC1610">IF(D1610=0,"Blank",_xlfn.IFS('3 Model Input'!E$61=1,(V1610*G1610)/T1610,'3 Model Input'!E$61=2,(W1610*G1610)/T1610,'3 Model Input'!E$61=3,(X1610*G1610)/T1610,'3 Model Input'!E$61=4,(Y1610*G1610)/T1610,'3 Model Input'!E$61=5,(Z1610*G1610)/T1610, ISTEXT('3 Model Input'!E$61),"Missing",'3 Model Input'!E$61=6,(AA1610*G1610)/T1610))</f>
        <v>Blank</v>
      </c>
      <c r="AD1610" s="202" t="str">
        <f t="shared" si="277"/>
        <v>Blank</v>
      </c>
      <c r="AE1610" s="202" t="str">
        <f t="shared" si="278"/>
        <v>Blank</v>
      </c>
      <c r="AF1610" s="217" t="str">
        <f t="shared" si="279"/>
        <v>Blank</v>
      </c>
      <c r="AG1610" s="9" t="str" cm="1">
        <f t="array" ref="AG1610">_xlfn.IFS(ISNUMBER(AC1610), "", ISNUMBER(SEARCH("Blank", AC1610)), "", ISERROR(AC1610), "Bad input on tab 3")</f>
        <v/>
      </c>
    </row>
    <row r="1611" spans="2:33" ht="15" customHeight="1" x14ac:dyDescent="0.75">
      <c r="B1611" s="205" t="str">
        <f>'5 Driver Data'!B1611</f>
        <v>1603</v>
      </c>
      <c r="C1611" s="193">
        <f>'5 Driver Data'!C1611</f>
        <v>0</v>
      </c>
      <c r="D1611" s="192">
        <f>'5 Driver Data'!D1611</f>
        <v>0</v>
      </c>
      <c r="E1611" s="191">
        <f>'5 Driver Data'!E1611</f>
        <v>0</v>
      </c>
      <c r="F1611" s="191">
        <f>'5 Driver Data'!F1611</f>
        <v>0</v>
      </c>
      <c r="G1611" s="191">
        <f>'5 Driver Data'!G1611</f>
        <v>0</v>
      </c>
      <c r="H1611" s="191">
        <f>'5 Driver Data'!H1611</f>
        <v>0</v>
      </c>
      <c r="I1611" s="191">
        <f>'5 Driver Data'!I1611</f>
        <v>0</v>
      </c>
      <c r="J1611" s="191">
        <f>'5 Driver Data'!J1611</f>
        <v>0</v>
      </c>
      <c r="K1611" s="206">
        <f>'5 Driver Data'!K1611</f>
        <v>0</v>
      </c>
      <c r="L1611" s="1"/>
      <c r="M1611" s="216" t="str">
        <f>IF(D1611=0,"Blank",'3 Model Input'!E$44*'3 Model Input'!E$45)</f>
        <v>Blank</v>
      </c>
      <c r="N1611" s="197" t="str">
        <f t="shared" si="270"/>
        <v>Blank</v>
      </c>
      <c r="O1611" s="197" t="str">
        <f>IF(D1611=0,"Blank",'3 Model Input'!E$49*(1-'3 Model Input'!E$51))</f>
        <v>Blank</v>
      </c>
      <c r="P1611" s="197" t="str">
        <f t="shared" si="271"/>
        <v>Blank</v>
      </c>
      <c r="Q1611" s="197" t="str">
        <f>IF(D1611=0,"Blank",IF(D1611="BEV",E1611*(1-'3 Model Input'!E$54), E1611))</f>
        <v>Blank</v>
      </c>
      <c r="R1611" s="198" t="str">
        <f>IF(D1611=0,"Blank",IF(D1611="PHEV",F1611/G1611,F1611*(1-'3 Model Input'!E$54)/G1611))</f>
        <v>Blank</v>
      </c>
      <c r="S1611" s="198" t="str">
        <f>IF(D1611=0,"Blank",IF(D1611="PHEV",MIN(M1611,E1611),MIN(M1611,(E1611*(1-'3 Model Input'!E$54)))))</f>
        <v>Blank</v>
      </c>
      <c r="T1611" s="217" t="str">
        <f t="shared" si="272"/>
        <v>Blank</v>
      </c>
      <c r="U1611" s="89"/>
      <c r="V1611" s="216" t="str">
        <f>IF(D1611=0,"Blank",P1611*'3 Model Input'!E$50)</f>
        <v>Blank</v>
      </c>
      <c r="W1611" s="197" t="str">
        <f t="shared" si="273"/>
        <v>Blank</v>
      </c>
      <c r="X1611" s="197" t="str">
        <f t="shared" si="274"/>
        <v>Blank</v>
      </c>
      <c r="Y1611" s="197" t="str">
        <f t="shared" si="275"/>
        <v>Blank</v>
      </c>
      <c r="Z1611" s="197" t="str">
        <f t="shared" si="276"/>
        <v>Blank</v>
      </c>
      <c r="AA1611" s="223" t="str" cm="1">
        <f t="array" ref="AA1611">_xlfn.IFS(ISTEXT('3 Model Input'!F$70),"Missing",ISTEXT('3 Model Input'!I$70),"Missing",ISNUMBER('3 Model Input'!K$70),'3 Model Input'!K$70*P1611)</f>
        <v>Missing</v>
      </c>
      <c r="AB1611" s="89"/>
      <c r="AC1611" s="227" t="str" cm="1">
        <f t="array" ref="AC1611">IF(D1611=0,"Blank",_xlfn.IFS('3 Model Input'!E$61=1,(V1611*G1611)/T1611,'3 Model Input'!E$61=2,(W1611*G1611)/T1611,'3 Model Input'!E$61=3,(X1611*G1611)/T1611,'3 Model Input'!E$61=4,(Y1611*G1611)/T1611,'3 Model Input'!E$61=5,(Z1611*G1611)/T1611, ISTEXT('3 Model Input'!E$61),"Missing",'3 Model Input'!E$61=6,(AA1611*G1611)/T1611))</f>
        <v>Blank</v>
      </c>
      <c r="AD1611" s="202" t="str">
        <f t="shared" si="277"/>
        <v>Blank</v>
      </c>
      <c r="AE1611" s="202" t="str">
        <f t="shared" si="278"/>
        <v>Blank</v>
      </c>
      <c r="AF1611" s="217" t="str">
        <f t="shared" si="279"/>
        <v>Blank</v>
      </c>
      <c r="AG1611" s="9" t="str" cm="1">
        <f t="array" ref="AG1611">_xlfn.IFS(ISNUMBER(AC1611), "", ISNUMBER(SEARCH("Blank", AC1611)), "", ISERROR(AC1611), "Bad input on tab 3")</f>
        <v/>
      </c>
    </row>
    <row r="1612" spans="2:33" ht="15" customHeight="1" x14ac:dyDescent="0.75">
      <c r="B1612" s="205" t="str">
        <f>'5 Driver Data'!B1612</f>
        <v>1604</v>
      </c>
      <c r="C1612" s="193">
        <f>'5 Driver Data'!C1612</f>
        <v>0</v>
      </c>
      <c r="D1612" s="192">
        <f>'5 Driver Data'!D1612</f>
        <v>0</v>
      </c>
      <c r="E1612" s="191">
        <f>'5 Driver Data'!E1612</f>
        <v>0</v>
      </c>
      <c r="F1612" s="191">
        <f>'5 Driver Data'!F1612</f>
        <v>0</v>
      </c>
      <c r="G1612" s="191">
        <f>'5 Driver Data'!G1612</f>
        <v>0</v>
      </c>
      <c r="H1612" s="191">
        <f>'5 Driver Data'!H1612</f>
        <v>0</v>
      </c>
      <c r="I1612" s="191">
        <f>'5 Driver Data'!I1612</f>
        <v>0</v>
      </c>
      <c r="J1612" s="191">
        <f>'5 Driver Data'!J1612</f>
        <v>0</v>
      </c>
      <c r="K1612" s="206">
        <f>'5 Driver Data'!K1612</f>
        <v>0</v>
      </c>
      <c r="L1612" s="1"/>
      <c r="M1612" s="216" t="str">
        <f>IF(D1612=0,"Blank",'3 Model Input'!E$44*'3 Model Input'!E$45)</f>
        <v>Blank</v>
      </c>
      <c r="N1612" s="197" t="str">
        <f t="shared" si="270"/>
        <v>Blank</v>
      </c>
      <c r="O1612" s="197" t="str">
        <f>IF(D1612=0,"Blank",'3 Model Input'!E$49*(1-'3 Model Input'!E$51))</f>
        <v>Blank</v>
      </c>
      <c r="P1612" s="197" t="str">
        <f t="shared" si="271"/>
        <v>Blank</v>
      </c>
      <c r="Q1612" s="197" t="str">
        <f>IF(D1612=0,"Blank",IF(D1612="BEV",E1612*(1-'3 Model Input'!E$54), E1612))</f>
        <v>Blank</v>
      </c>
      <c r="R1612" s="198" t="str">
        <f>IF(D1612=0,"Blank",IF(D1612="PHEV",F1612/G1612,F1612*(1-'3 Model Input'!E$54)/G1612))</f>
        <v>Blank</v>
      </c>
      <c r="S1612" s="198" t="str">
        <f>IF(D1612=0,"Blank",IF(D1612="PHEV",MIN(M1612,E1612),MIN(M1612,(E1612*(1-'3 Model Input'!E$54)))))</f>
        <v>Blank</v>
      </c>
      <c r="T1612" s="217" t="str">
        <f t="shared" si="272"/>
        <v>Blank</v>
      </c>
      <c r="U1612" s="89"/>
      <c r="V1612" s="216" t="str">
        <f>IF(D1612=0,"Blank",P1612*'3 Model Input'!E$50)</f>
        <v>Blank</v>
      </c>
      <c r="W1612" s="197" t="str">
        <f t="shared" si="273"/>
        <v>Blank</v>
      </c>
      <c r="X1612" s="197" t="str">
        <f t="shared" si="274"/>
        <v>Blank</v>
      </c>
      <c r="Y1612" s="197" t="str">
        <f t="shared" si="275"/>
        <v>Blank</v>
      </c>
      <c r="Z1612" s="197" t="str">
        <f t="shared" si="276"/>
        <v>Blank</v>
      </c>
      <c r="AA1612" s="223" t="str" cm="1">
        <f t="array" ref="AA1612">_xlfn.IFS(ISTEXT('3 Model Input'!F$70),"Missing",ISTEXT('3 Model Input'!I$70),"Missing",ISNUMBER('3 Model Input'!K$70),'3 Model Input'!K$70*P1612)</f>
        <v>Missing</v>
      </c>
      <c r="AB1612" s="89"/>
      <c r="AC1612" s="227" t="str" cm="1">
        <f t="array" ref="AC1612">IF(D1612=0,"Blank",_xlfn.IFS('3 Model Input'!E$61=1,(V1612*G1612)/T1612,'3 Model Input'!E$61=2,(W1612*G1612)/T1612,'3 Model Input'!E$61=3,(X1612*G1612)/T1612,'3 Model Input'!E$61=4,(Y1612*G1612)/T1612,'3 Model Input'!E$61=5,(Z1612*G1612)/T1612, ISTEXT('3 Model Input'!E$61),"Missing",'3 Model Input'!E$61=6,(AA1612*G1612)/T1612))</f>
        <v>Blank</v>
      </c>
      <c r="AD1612" s="202" t="str">
        <f t="shared" si="277"/>
        <v>Blank</v>
      </c>
      <c r="AE1612" s="202" t="str">
        <f t="shared" si="278"/>
        <v>Blank</v>
      </c>
      <c r="AF1612" s="217" t="str">
        <f t="shared" si="279"/>
        <v>Blank</v>
      </c>
      <c r="AG1612" s="9" t="str" cm="1">
        <f t="array" ref="AG1612">_xlfn.IFS(ISNUMBER(AC1612), "", ISNUMBER(SEARCH("Blank", AC1612)), "", ISERROR(AC1612), "Bad input on tab 3")</f>
        <v/>
      </c>
    </row>
    <row r="1613" spans="2:33" ht="15" customHeight="1" x14ac:dyDescent="0.75">
      <c r="B1613" s="205" t="str">
        <f>'5 Driver Data'!B1613</f>
        <v>1605</v>
      </c>
      <c r="C1613" s="193">
        <f>'5 Driver Data'!C1613</f>
        <v>0</v>
      </c>
      <c r="D1613" s="192">
        <f>'5 Driver Data'!D1613</f>
        <v>0</v>
      </c>
      <c r="E1613" s="191">
        <f>'5 Driver Data'!E1613</f>
        <v>0</v>
      </c>
      <c r="F1613" s="191">
        <f>'5 Driver Data'!F1613</f>
        <v>0</v>
      </c>
      <c r="G1613" s="191">
        <f>'5 Driver Data'!G1613</f>
        <v>0</v>
      </c>
      <c r="H1613" s="191">
        <f>'5 Driver Data'!H1613</f>
        <v>0</v>
      </c>
      <c r="I1613" s="191">
        <f>'5 Driver Data'!I1613</f>
        <v>0</v>
      </c>
      <c r="J1613" s="191">
        <f>'5 Driver Data'!J1613</f>
        <v>0</v>
      </c>
      <c r="K1613" s="206">
        <f>'5 Driver Data'!K1613</f>
        <v>0</v>
      </c>
      <c r="L1613" s="1"/>
      <c r="M1613" s="216" t="str">
        <f>IF(D1613=0,"Blank",'3 Model Input'!E$44*'3 Model Input'!E$45)</f>
        <v>Blank</v>
      </c>
      <c r="N1613" s="197" t="str">
        <f t="shared" si="270"/>
        <v>Blank</v>
      </c>
      <c r="O1613" s="197" t="str">
        <f>IF(D1613=0,"Blank",'3 Model Input'!E$49*(1-'3 Model Input'!E$51))</f>
        <v>Blank</v>
      </c>
      <c r="P1613" s="197" t="str">
        <f t="shared" si="271"/>
        <v>Blank</v>
      </c>
      <c r="Q1613" s="197" t="str">
        <f>IF(D1613=0,"Blank",IF(D1613="BEV",E1613*(1-'3 Model Input'!E$54), E1613))</f>
        <v>Blank</v>
      </c>
      <c r="R1613" s="198" t="str">
        <f>IF(D1613=0,"Blank",IF(D1613="PHEV",F1613/G1613,F1613*(1-'3 Model Input'!E$54)/G1613))</f>
        <v>Blank</v>
      </c>
      <c r="S1613" s="198" t="str">
        <f>IF(D1613=0,"Blank",IF(D1613="PHEV",MIN(M1613,E1613),MIN(M1613,(E1613*(1-'3 Model Input'!E$54)))))</f>
        <v>Blank</v>
      </c>
      <c r="T1613" s="217" t="str">
        <f t="shared" si="272"/>
        <v>Blank</v>
      </c>
      <c r="U1613" s="89"/>
      <c r="V1613" s="216" t="str">
        <f>IF(D1613=0,"Blank",P1613*'3 Model Input'!E$50)</f>
        <v>Blank</v>
      </c>
      <c r="W1613" s="197" t="str">
        <f t="shared" si="273"/>
        <v>Blank</v>
      </c>
      <c r="X1613" s="197" t="str">
        <f t="shared" si="274"/>
        <v>Blank</v>
      </c>
      <c r="Y1613" s="197" t="str">
        <f t="shared" si="275"/>
        <v>Blank</v>
      </c>
      <c r="Z1613" s="197" t="str">
        <f t="shared" si="276"/>
        <v>Blank</v>
      </c>
      <c r="AA1613" s="223" t="str" cm="1">
        <f t="array" ref="AA1613">_xlfn.IFS(ISTEXT('3 Model Input'!F$70),"Missing",ISTEXT('3 Model Input'!I$70),"Missing",ISNUMBER('3 Model Input'!K$70),'3 Model Input'!K$70*P1613)</f>
        <v>Missing</v>
      </c>
      <c r="AB1613" s="89"/>
      <c r="AC1613" s="227" t="str" cm="1">
        <f t="array" ref="AC1613">IF(D1613=0,"Blank",_xlfn.IFS('3 Model Input'!E$61=1,(V1613*G1613)/T1613,'3 Model Input'!E$61=2,(W1613*G1613)/T1613,'3 Model Input'!E$61=3,(X1613*G1613)/T1613,'3 Model Input'!E$61=4,(Y1613*G1613)/T1613,'3 Model Input'!E$61=5,(Z1613*G1613)/T1613, ISTEXT('3 Model Input'!E$61),"Missing",'3 Model Input'!E$61=6,(AA1613*G1613)/T1613))</f>
        <v>Blank</v>
      </c>
      <c r="AD1613" s="202" t="str">
        <f t="shared" si="277"/>
        <v>Blank</v>
      </c>
      <c r="AE1613" s="202" t="str">
        <f t="shared" si="278"/>
        <v>Blank</v>
      </c>
      <c r="AF1613" s="217" t="str">
        <f t="shared" si="279"/>
        <v>Blank</v>
      </c>
      <c r="AG1613" s="9" t="str" cm="1">
        <f t="array" ref="AG1613">_xlfn.IFS(ISNUMBER(AC1613), "", ISNUMBER(SEARCH("Blank", AC1613)), "", ISERROR(AC1613), "Bad input on tab 3")</f>
        <v/>
      </c>
    </row>
    <row r="1614" spans="2:33" ht="15" customHeight="1" x14ac:dyDescent="0.75">
      <c r="B1614" s="205" t="str">
        <f>'5 Driver Data'!B1614</f>
        <v>1606</v>
      </c>
      <c r="C1614" s="193">
        <f>'5 Driver Data'!C1614</f>
        <v>0</v>
      </c>
      <c r="D1614" s="192">
        <f>'5 Driver Data'!D1614</f>
        <v>0</v>
      </c>
      <c r="E1614" s="191">
        <f>'5 Driver Data'!E1614</f>
        <v>0</v>
      </c>
      <c r="F1614" s="191">
        <f>'5 Driver Data'!F1614</f>
        <v>0</v>
      </c>
      <c r="G1614" s="191">
        <f>'5 Driver Data'!G1614</f>
        <v>0</v>
      </c>
      <c r="H1614" s="191">
        <f>'5 Driver Data'!H1614</f>
        <v>0</v>
      </c>
      <c r="I1614" s="191">
        <f>'5 Driver Data'!I1614</f>
        <v>0</v>
      </c>
      <c r="J1614" s="191">
        <f>'5 Driver Data'!J1614</f>
        <v>0</v>
      </c>
      <c r="K1614" s="206">
        <f>'5 Driver Data'!K1614</f>
        <v>0</v>
      </c>
      <c r="L1614" s="1"/>
      <c r="M1614" s="216" t="str">
        <f>IF(D1614=0,"Blank",'3 Model Input'!E$44*'3 Model Input'!E$45)</f>
        <v>Blank</v>
      </c>
      <c r="N1614" s="197" t="str">
        <f t="shared" si="270"/>
        <v>Blank</v>
      </c>
      <c r="O1614" s="197" t="str">
        <f>IF(D1614=0,"Blank",'3 Model Input'!E$49*(1-'3 Model Input'!E$51))</f>
        <v>Blank</v>
      </c>
      <c r="P1614" s="197" t="str">
        <f t="shared" si="271"/>
        <v>Blank</v>
      </c>
      <c r="Q1614" s="197" t="str">
        <f>IF(D1614=0,"Blank",IF(D1614="BEV",E1614*(1-'3 Model Input'!E$54), E1614))</f>
        <v>Blank</v>
      </c>
      <c r="R1614" s="198" t="str">
        <f>IF(D1614=0,"Blank",IF(D1614="PHEV",F1614/G1614,F1614*(1-'3 Model Input'!E$54)/G1614))</f>
        <v>Blank</v>
      </c>
      <c r="S1614" s="198" t="str">
        <f>IF(D1614=0,"Blank",IF(D1614="PHEV",MIN(M1614,E1614),MIN(M1614,(E1614*(1-'3 Model Input'!E$54)))))</f>
        <v>Blank</v>
      </c>
      <c r="T1614" s="217" t="str">
        <f t="shared" si="272"/>
        <v>Blank</v>
      </c>
      <c r="U1614" s="89"/>
      <c r="V1614" s="216" t="str">
        <f>IF(D1614=0,"Blank",P1614*'3 Model Input'!E$50)</f>
        <v>Blank</v>
      </c>
      <c r="W1614" s="197" t="str">
        <f t="shared" si="273"/>
        <v>Blank</v>
      </c>
      <c r="X1614" s="197" t="str">
        <f t="shared" si="274"/>
        <v>Blank</v>
      </c>
      <c r="Y1614" s="197" t="str">
        <f t="shared" si="275"/>
        <v>Blank</v>
      </c>
      <c r="Z1614" s="197" t="str">
        <f t="shared" si="276"/>
        <v>Blank</v>
      </c>
      <c r="AA1614" s="223" t="str" cm="1">
        <f t="array" ref="AA1614">_xlfn.IFS(ISTEXT('3 Model Input'!F$70),"Missing",ISTEXT('3 Model Input'!I$70),"Missing",ISNUMBER('3 Model Input'!K$70),'3 Model Input'!K$70*P1614)</f>
        <v>Missing</v>
      </c>
      <c r="AB1614" s="89"/>
      <c r="AC1614" s="227" t="str" cm="1">
        <f t="array" ref="AC1614">IF(D1614=0,"Blank",_xlfn.IFS('3 Model Input'!E$61=1,(V1614*G1614)/T1614,'3 Model Input'!E$61=2,(W1614*G1614)/T1614,'3 Model Input'!E$61=3,(X1614*G1614)/T1614,'3 Model Input'!E$61=4,(Y1614*G1614)/T1614,'3 Model Input'!E$61=5,(Z1614*G1614)/T1614, ISTEXT('3 Model Input'!E$61),"Missing",'3 Model Input'!E$61=6,(AA1614*G1614)/T1614))</f>
        <v>Blank</v>
      </c>
      <c r="AD1614" s="202" t="str">
        <f t="shared" si="277"/>
        <v>Blank</v>
      </c>
      <c r="AE1614" s="202" t="str">
        <f t="shared" si="278"/>
        <v>Blank</v>
      </c>
      <c r="AF1614" s="217" t="str">
        <f t="shared" si="279"/>
        <v>Blank</v>
      </c>
      <c r="AG1614" s="9" t="str" cm="1">
        <f t="array" ref="AG1614">_xlfn.IFS(ISNUMBER(AC1614), "", ISNUMBER(SEARCH("Blank", AC1614)), "", ISERROR(AC1614), "Bad input on tab 3")</f>
        <v/>
      </c>
    </row>
    <row r="1615" spans="2:33" ht="15" customHeight="1" x14ac:dyDescent="0.75">
      <c r="B1615" s="205" t="str">
        <f>'5 Driver Data'!B1615</f>
        <v>1607</v>
      </c>
      <c r="C1615" s="193">
        <f>'5 Driver Data'!C1615</f>
        <v>0</v>
      </c>
      <c r="D1615" s="192">
        <f>'5 Driver Data'!D1615</f>
        <v>0</v>
      </c>
      <c r="E1615" s="191">
        <f>'5 Driver Data'!E1615</f>
        <v>0</v>
      </c>
      <c r="F1615" s="191">
        <f>'5 Driver Data'!F1615</f>
        <v>0</v>
      </c>
      <c r="G1615" s="191">
        <f>'5 Driver Data'!G1615</f>
        <v>0</v>
      </c>
      <c r="H1615" s="191">
        <f>'5 Driver Data'!H1615</f>
        <v>0</v>
      </c>
      <c r="I1615" s="191">
        <f>'5 Driver Data'!I1615</f>
        <v>0</v>
      </c>
      <c r="J1615" s="191">
        <f>'5 Driver Data'!J1615</f>
        <v>0</v>
      </c>
      <c r="K1615" s="206">
        <f>'5 Driver Data'!K1615</f>
        <v>0</v>
      </c>
      <c r="L1615" s="1"/>
      <c r="M1615" s="216" t="str">
        <f>IF(D1615=0,"Blank",'3 Model Input'!E$44*'3 Model Input'!E$45)</f>
        <v>Blank</v>
      </c>
      <c r="N1615" s="197" t="str">
        <f t="shared" si="270"/>
        <v>Blank</v>
      </c>
      <c r="O1615" s="197" t="str">
        <f>IF(D1615=0,"Blank",'3 Model Input'!E$49*(1-'3 Model Input'!E$51))</f>
        <v>Blank</v>
      </c>
      <c r="P1615" s="197" t="str">
        <f t="shared" si="271"/>
        <v>Blank</v>
      </c>
      <c r="Q1615" s="197" t="str">
        <f>IF(D1615=0,"Blank",IF(D1615="BEV",E1615*(1-'3 Model Input'!E$54), E1615))</f>
        <v>Blank</v>
      </c>
      <c r="R1615" s="198" t="str">
        <f>IF(D1615=0,"Blank",IF(D1615="PHEV",F1615/G1615,F1615*(1-'3 Model Input'!E$54)/G1615))</f>
        <v>Blank</v>
      </c>
      <c r="S1615" s="198" t="str">
        <f>IF(D1615=0,"Blank",IF(D1615="PHEV",MIN(M1615,E1615),MIN(M1615,(E1615*(1-'3 Model Input'!E$54)))))</f>
        <v>Blank</v>
      </c>
      <c r="T1615" s="217" t="str">
        <f t="shared" si="272"/>
        <v>Blank</v>
      </c>
      <c r="U1615" s="89"/>
      <c r="V1615" s="216" t="str">
        <f>IF(D1615=0,"Blank",P1615*'3 Model Input'!E$50)</f>
        <v>Blank</v>
      </c>
      <c r="W1615" s="197" t="str">
        <f t="shared" si="273"/>
        <v>Blank</v>
      </c>
      <c r="X1615" s="197" t="str">
        <f t="shared" si="274"/>
        <v>Blank</v>
      </c>
      <c r="Y1615" s="197" t="str">
        <f t="shared" si="275"/>
        <v>Blank</v>
      </c>
      <c r="Z1615" s="197" t="str">
        <f t="shared" si="276"/>
        <v>Blank</v>
      </c>
      <c r="AA1615" s="223" t="str" cm="1">
        <f t="array" ref="AA1615">_xlfn.IFS(ISTEXT('3 Model Input'!F$70),"Missing",ISTEXT('3 Model Input'!I$70),"Missing",ISNUMBER('3 Model Input'!K$70),'3 Model Input'!K$70*P1615)</f>
        <v>Missing</v>
      </c>
      <c r="AB1615" s="89"/>
      <c r="AC1615" s="227" t="str" cm="1">
        <f t="array" ref="AC1615">IF(D1615=0,"Blank",_xlfn.IFS('3 Model Input'!E$61=1,(V1615*G1615)/T1615,'3 Model Input'!E$61=2,(W1615*G1615)/T1615,'3 Model Input'!E$61=3,(X1615*G1615)/T1615,'3 Model Input'!E$61=4,(Y1615*G1615)/T1615,'3 Model Input'!E$61=5,(Z1615*G1615)/T1615, ISTEXT('3 Model Input'!E$61),"Missing",'3 Model Input'!E$61=6,(AA1615*G1615)/T1615))</f>
        <v>Blank</v>
      </c>
      <c r="AD1615" s="202" t="str">
        <f t="shared" si="277"/>
        <v>Blank</v>
      </c>
      <c r="AE1615" s="202" t="str">
        <f t="shared" si="278"/>
        <v>Blank</v>
      </c>
      <c r="AF1615" s="217" t="str">
        <f t="shared" si="279"/>
        <v>Blank</v>
      </c>
      <c r="AG1615" s="9" t="str" cm="1">
        <f t="array" ref="AG1615">_xlfn.IFS(ISNUMBER(AC1615), "", ISNUMBER(SEARCH("Blank", AC1615)), "", ISERROR(AC1615), "Bad input on tab 3")</f>
        <v/>
      </c>
    </row>
    <row r="1616" spans="2:33" ht="15" customHeight="1" x14ac:dyDescent="0.75">
      <c r="B1616" s="205" t="str">
        <f>'5 Driver Data'!B1616</f>
        <v>1608</v>
      </c>
      <c r="C1616" s="193">
        <f>'5 Driver Data'!C1616</f>
        <v>0</v>
      </c>
      <c r="D1616" s="192">
        <f>'5 Driver Data'!D1616</f>
        <v>0</v>
      </c>
      <c r="E1616" s="191">
        <f>'5 Driver Data'!E1616</f>
        <v>0</v>
      </c>
      <c r="F1616" s="191">
        <f>'5 Driver Data'!F1616</f>
        <v>0</v>
      </c>
      <c r="G1616" s="191">
        <f>'5 Driver Data'!G1616</f>
        <v>0</v>
      </c>
      <c r="H1616" s="191">
        <f>'5 Driver Data'!H1616</f>
        <v>0</v>
      </c>
      <c r="I1616" s="191">
        <f>'5 Driver Data'!I1616</f>
        <v>0</v>
      </c>
      <c r="J1616" s="191">
        <f>'5 Driver Data'!J1616</f>
        <v>0</v>
      </c>
      <c r="K1616" s="206">
        <f>'5 Driver Data'!K1616</f>
        <v>0</v>
      </c>
      <c r="L1616" s="1"/>
      <c r="M1616" s="216" t="str">
        <f>IF(D1616=0,"Blank",'3 Model Input'!E$44*'3 Model Input'!E$45)</f>
        <v>Blank</v>
      </c>
      <c r="N1616" s="197" t="str">
        <f t="shared" si="270"/>
        <v>Blank</v>
      </c>
      <c r="O1616" s="197" t="str">
        <f>IF(D1616=0,"Blank",'3 Model Input'!E$49*(1-'3 Model Input'!E$51))</f>
        <v>Blank</v>
      </c>
      <c r="P1616" s="197" t="str">
        <f t="shared" si="271"/>
        <v>Blank</v>
      </c>
      <c r="Q1616" s="197" t="str">
        <f>IF(D1616=0,"Blank",IF(D1616="BEV",E1616*(1-'3 Model Input'!E$54), E1616))</f>
        <v>Blank</v>
      </c>
      <c r="R1616" s="198" t="str">
        <f>IF(D1616=0,"Blank",IF(D1616="PHEV",F1616/G1616,F1616*(1-'3 Model Input'!E$54)/G1616))</f>
        <v>Blank</v>
      </c>
      <c r="S1616" s="198" t="str">
        <f>IF(D1616=0,"Blank",IF(D1616="PHEV",MIN(M1616,E1616),MIN(M1616,(E1616*(1-'3 Model Input'!E$54)))))</f>
        <v>Blank</v>
      </c>
      <c r="T1616" s="217" t="str">
        <f t="shared" si="272"/>
        <v>Blank</v>
      </c>
      <c r="U1616" s="89"/>
      <c r="V1616" s="216" t="str">
        <f>IF(D1616=0,"Blank",P1616*'3 Model Input'!E$50)</f>
        <v>Blank</v>
      </c>
      <c r="W1616" s="197" t="str">
        <f t="shared" si="273"/>
        <v>Blank</v>
      </c>
      <c r="X1616" s="197" t="str">
        <f t="shared" si="274"/>
        <v>Blank</v>
      </c>
      <c r="Y1616" s="197" t="str">
        <f t="shared" si="275"/>
        <v>Blank</v>
      </c>
      <c r="Z1616" s="197" t="str">
        <f t="shared" si="276"/>
        <v>Blank</v>
      </c>
      <c r="AA1616" s="223" t="str" cm="1">
        <f t="array" ref="AA1616">_xlfn.IFS(ISTEXT('3 Model Input'!F$70),"Missing",ISTEXT('3 Model Input'!I$70),"Missing",ISNUMBER('3 Model Input'!K$70),'3 Model Input'!K$70*P1616)</f>
        <v>Missing</v>
      </c>
      <c r="AB1616" s="89"/>
      <c r="AC1616" s="227" t="str" cm="1">
        <f t="array" ref="AC1616">IF(D1616=0,"Blank",_xlfn.IFS('3 Model Input'!E$61=1,(V1616*G1616)/T1616,'3 Model Input'!E$61=2,(W1616*G1616)/T1616,'3 Model Input'!E$61=3,(X1616*G1616)/T1616,'3 Model Input'!E$61=4,(Y1616*G1616)/T1616,'3 Model Input'!E$61=5,(Z1616*G1616)/T1616, ISTEXT('3 Model Input'!E$61),"Missing",'3 Model Input'!E$61=6,(AA1616*G1616)/T1616))</f>
        <v>Blank</v>
      </c>
      <c r="AD1616" s="202" t="str">
        <f t="shared" si="277"/>
        <v>Blank</v>
      </c>
      <c r="AE1616" s="202" t="str">
        <f t="shared" si="278"/>
        <v>Blank</v>
      </c>
      <c r="AF1616" s="217" t="str">
        <f t="shared" si="279"/>
        <v>Blank</v>
      </c>
      <c r="AG1616" s="9" t="str" cm="1">
        <f t="array" ref="AG1616">_xlfn.IFS(ISNUMBER(AC1616), "", ISNUMBER(SEARCH("Blank", AC1616)), "", ISERROR(AC1616), "Bad input on tab 3")</f>
        <v/>
      </c>
    </row>
    <row r="1617" spans="2:33" ht="15" customHeight="1" x14ac:dyDescent="0.75">
      <c r="B1617" s="205" t="str">
        <f>'5 Driver Data'!B1617</f>
        <v>1609</v>
      </c>
      <c r="C1617" s="193">
        <f>'5 Driver Data'!C1617</f>
        <v>0</v>
      </c>
      <c r="D1617" s="192">
        <f>'5 Driver Data'!D1617</f>
        <v>0</v>
      </c>
      <c r="E1617" s="191">
        <f>'5 Driver Data'!E1617</f>
        <v>0</v>
      </c>
      <c r="F1617" s="191">
        <f>'5 Driver Data'!F1617</f>
        <v>0</v>
      </c>
      <c r="G1617" s="191">
        <f>'5 Driver Data'!G1617</f>
        <v>0</v>
      </c>
      <c r="H1617" s="191">
        <f>'5 Driver Data'!H1617</f>
        <v>0</v>
      </c>
      <c r="I1617" s="191">
        <f>'5 Driver Data'!I1617</f>
        <v>0</v>
      </c>
      <c r="J1617" s="191">
        <f>'5 Driver Data'!J1617</f>
        <v>0</v>
      </c>
      <c r="K1617" s="206">
        <f>'5 Driver Data'!K1617</f>
        <v>0</v>
      </c>
      <c r="L1617" s="1"/>
      <c r="M1617" s="216" t="str">
        <f>IF(D1617=0,"Blank",'3 Model Input'!E$44*'3 Model Input'!E$45)</f>
        <v>Blank</v>
      </c>
      <c r="N1617" s="197" t="str">
        <f t="shared" si="270"/>
        <v>Blank</v>
      </c>
      <c r="O1617" s="197" t="str">
        <f>IF(D1617=0,"Blank",'3 Model Input'!E$49*(1-'3 Model Input'!E$51))</f>
        <v>Blank</v>
      </c>
      <c r="P1617" s="197" t="str">
        <f t="shared" si="271"/>
        <v>Blank</v>
      </c>
      <c r="Q1617" s="197" t="str">
        <f>IF(D1617=0,"Blank",IF(D1617="BEV",E1617*(1-'3 Model Input'!E$54), E1617))</f>
        <v>Blank</v>
      </c>
      <c r="R1617" s="198" t="str">
        <f>IF(D1617=0,"Blank",IF(D1617="PHEV",F1617/G1617,F1617*(1-'3 Model Input'!E$54)/G1617))</f>
        <v>Blank</v>
      </c>
      <c r="S1617" s="198" t="str">
        <f>IF(D1617=0,"Blank",IF(D1617="PHEV",MIN(M1617,E1617),MIN(M1617,(E1617*(1-'3 Model Input'!E$54)))))</f>
        <v>Blank</v>
      </c>
      <c r="T1617" s="217" t="str">
        <f t="shared" si="272"/>
        <v>Blank</v>
      </c>
      <c r="U1617" s="89"/>
      <c r="V1617" s="216" t="str">
        <f>IF(D1617=0,"Blank",P1617*'3 Model Input'!E$50)</f>
        <v>Blank</v>
      </c>
      <c r="W1617" s="197" t="str">
        <f t="shared" si="273"/>
        <v>Blank</v>
      </c>
      <c r="X1617" s="197" t="str">
        <f t="shared" si="274"/>
        <v>Blank</v>
      </c>
      <c r="Y1617" s="197" t="str">
        <f t="shared" si="275"/>
        <v>Blank</v>
      </c>
      <c r="Z1617" s="197" t="str">
        <f t="shared" si="276"/>
        <v>Blank</v>
      </c>
      <c r="AA1617" s="223" t="str" cm="1">
        <f t="array" ref="AA1617">_xlfn.IFS(ISTEXT('3 Model Input'!F$70),"Missing",ISTEXT('3 Model Input'!I$70),"Missing",ISNUMBER('3 Model Input'!K$70),'3 Model Input'!K$70*P1617)</f>
        <v>Missing</v>
      </c>
      <c r="AB1617" s="89"/>
      <c r="AC1617" s="227" t="str" cm="1">
        <f t="array" ref="AC1617">IF(D1617=0,"Blank",_xlfn.IFS('3 Model Input'!E$61=1,(V1617*G1617)/T1617,'3 Model Input'!E$61=2,(W1617*G1617)/T1617,'3 Model Input'!E$61=3,(X1617*G1617)/T1617,'3 Model Input'!E$61=4,(Y1617*G1617)/T1617,'3 Model Input'!E$61=5,(Z1617*G1617)/T1617, ISTEXT('3 Model Input'!E$61),"Missing",'3 Model Input'!E$61=6,(AA1617*G1617)/T1617))</f>
        <v>Blank</v>
      </c>
      <c r="AD1617" s="202" t="str">
        <f t="shared" si="277"/>
        <v>Blank</v>
      </c>
      <c r="AE1617" s="202" t="str">
        <f t="shared" si="278"/>
        <v>Blank</v>
      </c>
      <c r="AF1617" s="217" t="str">
        <f t="shared" si="279"/>
        <v>Blank</v>
      </c>
      <c r="AG1617" s="9" t="str" cm="1">
        <f t="array" ref="AG1617">_xlfn.IFS(ISNUMBER(AC1617), "", ISNUMBER(SEARCH("Blank", AC1617)), "", ISERROR(AC1617), "Bad input on tab 3")</f>
        <v/>
      </c>
    </row>
    <row r="1618" spans="2:33" ht="15" customHeight="1" x14ac:dyDescent="0.75">
      <c r="B1618" s="205" t="str">
        <f>'5 Driver Data'!B1618</f>
        <v>1610</v>
      </c>
      <c r="C1618" s="193">
        <f>'5 Driver Data'!C1618</f>
        <v>0</v>
      </c>
      <c r="D1618" s="192">
        <f>'5 Driver Data'!D1618</f>
        <v>0</v>
      </c>
      <c r="E1618" s="191">
        <f>'5 Driver Data'!E1618</f>
        <v>0</v>
      </c>
      <c r="F1618" s="191">
        <f>'5 Driver Data'!F1618</f>
        <v>0</v>
      </c>
      <c r="G1618" s="191">
        <f>'5 Driver Data'!G1618</f>
        <v>0</v>
      </c>
      <c r="H1618" s="191">
        <f>'5 Driver Data'!H1618</f>
        <v>0</v>
      </c>
      <c r="I1618" s="191">
        <f>'5 Driver Data'!I1618</f>
        <v>0</v>
      </c>
      <c r="J1618" s="191">
        <f>'5 Driver Data'!J1618</f>
        <v>0</v>
      </c>
      <c r="K1618" s="206">
        <f>'5 Driver Data'!K1618</f>
        <v>0</v>
      </c>
      <c r="L1618" s="1"/>
      <c r="M1618" s="216" t="str">
        <f>IF(D1618=0,"Blank",'3 Model Input'!E$44*'3 Model Input'!E$45)</f>
        <v>Blank</v>
      </c>
      <c r="N1618" s="197" t="str">
        <f t="shared" si="270"/>
        <v>Blank</v>
      </c>
      <c r="O1618" s="197" t="str">
        <f>IF(D1618=0,"Blank",'3 Model Input'!E$49*(1-'3 Model Input'!E$51))</f>
        <v>Blank</v>
      </c>
      <c r="P1618" s="197" t="str">
        <f t="shared" si="271"/>
        <v>Blank</v>
      </c>
      <c r="Q1618" s="197" t="str">
        <f>IF(D1618=0,"Blank",IF(D1618="BEV",E1618*(1-'3 Model Input'!E$54), E1618))</f>
        <v>Blank</v>
      </c>
      <c r="R1618" s="198" t="str">
        <f>IF(D1618=0,"Blank",IF(D1618="PHEV",F1618/G1618,F1618*(1-'3 Model Input'!E$54)/G1618))</f>
        <v>Blank</v>
      </c>
      <c r="S1618" s="198" t="str">
        <f>IF(D1618=0,"Blank",IF(D1618="PHEV",MIN(M1618,E1618),MIN(M1618,(E1618*(1-'3 Model Input'!E$54)))))</f>
        <v>Blank</v>
      </c>
      <c r="T1618" s="217" t="str">
        <f t="shared" si="272"/>
        <v>Blank</v>
      </c>
      <c r="U1618" s="89"/>
      <c r="V1618" s="216" t="str">
        <f>IF(D1618=0,"Blank",P1618*'3 Model Input'!E$50)</f>
        <v>Blank</v>
      </c>
      <c r="W1618" s="197" t="str">
        <f t="shared" si="273"/>
        <v>Blank</v>
      </c>
      <c r="X1618" s="197" t="str">
        <f t="shared" si="274"/>
        <v>Blank</v>
      </c>
      <c r="Y1618" s="197" t="str">
        <f t="shared" si="275"/>
        <v>Blank</v>
      </c>
      <c r="Z1618" s="197" t="str">
        <f t="shared" si="276"/>
        <v>Blank</v>
      </c>
      <c r="AA1618" s="223" t="str" cm="1">
        <f t="array" ref="AA1618">_xlfn.IFS(ISTEXT('3 Model Input'!F$70),"Missing",ISTEXT('3 Model Input'!I$70),"Missing",ISNUMBER('3 Model Input'!K$70),'3 Model Input'!K$70*P1618)</f>
        <v>Missing</v>
      </c>
      <c r="AB1618" s="89"/>
      <c r="AC1618" s="227" t="str" cm="1">
        <f t="array" ref="AC1618">IF(D1618=0,"Blank",_xlfn.IFS('3 Model Input'!E$61=1,(V1618*G1618)/T1618,'3 Model Input'!E$61=2,(W1618*G1618)/T1618,'3 Model Input'!E$61=3,(X1618*G1618)/T1618,'3 Model Input'!E$61=4,(Y1618*G1618)/T1618,'3 Model Input'!E$61=5,(Z1618*G1618)/T1618, ISTEXT('3 Model Input'!E$61),"Missing",'3 Model Input'!E$61=6,(AA1618*G1618)/T1618))</f>
        <v>Blank</v>
      </c>
      <c r="AD1618" s="202" t="str">
        <f t="shared" si="277"/>
        <v>Blank</v>
      </c>
      <c r="AE1618" s="202" t="str">
        <f t="shared" si="278"/>
        <v>Blank</v>
      </c>
      <c r="AF1618" s="217" t="str">
        <f t="shared" si="279"/>
        <v>Blank</v>
      </c>
      <c r="AG1618" s="9" t="str" cm="1">
        <f t="array" ref="AG1618">_xlfn.IFS(ISNUMBER(AC1618), "", ISNUMBER(SEARCH("Blank", AC1618)), "", ISERROR(AC1618), "Bad input on tab 3")</f>
        <v/>
      </c>
    </row>
    <row r="1619" spans="2:33" ht="15" customHeight="1" x14ac:dyDescent="0.75">
      <c r="B1619" s="205" t="str">
        <f>'5 Driver Data'!B1619</f>
        <v>1611</v>
      </c>
      <c r="C1619" s="193">
        <f>'5 Driver Data'!C1619</f>
        <v>0</v>
      </c>
      <c r="D1619" s="192">
        <f>'5 Driver Data'!D1619</f>
        <v>0</v>
      </c>
      <c r="E1619" s="191">
        <f>'5 Driver Data'!E1619</f>
        <v>0</v>
      </c>
      <c r="F1619" s="191">
        <f>'5 Driver Data'!F1619</f>
        <v>0</v>
      </c>
      <c r="G1619" s="191">
        <f>'5 Driver Data'!G1619</f>
        <v>0</v>
      </c>
      <c r="H1619" s="191">
        <f>'5 Driver Data'!H1619</f>
        <v>0</v>
      </c>
      <c r="I1619" s="191">
        <f>'5 Driver Data'!I1619</f>
        <v>0</v>
      </c>
      <c r="J1619" s="191">
        <f>'5 Driver Data'!J1619</f>
        <v>0</v>
      </c>
      <c r="K1619" s="206">
        <f>'5 Driver Data'!K1619</f>
        <v>0</v>
      </c>
      <c r="L1619" s="1"/>
      <c r="M1619" s="216" t="str">
        <f>IF(D1619=0,"Blank",'3 Model Input'!E$44*'3 Model Input'!E$45)</f>
        <v>Blank</v>
      </c>
      <c r="N1619" s="197" t="str">
        <f t="shared" si="270"/>
        <v>Blank</v>
      </c>
      <c r="O1619" s="197" t="str">
        <f>IF(D1619=0,"Blank",'3 Model Input'!E$49*(1-'3 Model Input'!E$51))</f>
        <v>Blank</v>
      </c>
      <c r="P1619" s="197" t="str">
        <f t="shared" si="271"/>
        <v>Blank</v>
      </c>
      <c r="Q1619" s="197" t="str">
        <f>IF(D1619=0,"Blank",IF(D1619="BEV",E1619*(1-'3 Model Input'!E$54), E1619))</f>
        <v>Blank</v>
      </c>
      <c r="R1619" s="198" t="str">
        <f>IF(D1619=0,"Blank",IF(D1619="PHEV",F1619/G1619,F1619*(1-'3 Model Input'!E$54)/G1619))</f>
        <v>Blank</v>
      </c>
      <c r="S1619" s="198" t="str">
        <f>IF(D1619=0,"Blank",IF(D1619="PHEV",MIN(M1619,E1619),MIN(M1619,(E1619*(1-'3 Model Input'!E$54)))))</f>
        <v>Blank</v>
      </c>
      <c r="T1619" s="217" t="str">
        <f t="shared" si="272"/>
        <v>Blank</v>
      </c>
      <c r="U1619" s="89"/>
      <c r="V1619" s="216" t="str">
        <f>IF(D1619=0,"Blank",P1619*'3 Model Input'!E$50)</f>
        <v>Blank</v>
      </c>
      <c r="W1619" s="197" t="str">
        <f t="shared" si="273"/>
        <v>Blank</v>
      </c>
      <c r="X1619" s="197" t="str">
        <f t="shared" si="274"/>
        <v>Blank</v>
      </c>
      <c r="Y1619" s="197" t="str">
        <f t="shared" si="275"/>
        <v>Blank</v>
      </c>
      <c r="Z1619" s="197" t="str">
        <f t="shared" si="276"/>
        <v>Blank</v>
      </c>
      <c r="AA1619" s="223" t="str" cm="1">
        <f t="array" ref="AA1619">_xlfn.IFS(ISTEXT('3 Model Input'!F$70),"Missing",ISTEXT('3 Model Input'!I$70),"Missing",ISNUMBER('3 Model Input'!K$70),'3 Model Input'!K$70*P1619)</f>
        <v>Missing</v>
      </c>
      <c r="AB1619" s="89"/>
      <c r="AC1619" s="227" t="str" cm="1">
        <f t="array" ref="AC1619">IF(D1619=0,"Blank",_xlfn.IFS('3 Model Input'!E$61=1,(V1619*G1619)/T1619,'3 Model Input'!E$61=2,(W1619*G1619)/T1619,'3 Model Input'!E$61=3,(X1619*G1619)/T1619,'3 Model Input'!E$61=4,(Y1619*G1619)/T1619,'3 Model Input'!E$61=5,(Z1619*G1619)/T1619, ISTEXT('3 Model Input'!E$61),"Missing",'3 Model Input'!E$61=6,(AA1619*G1619)/T1619))</f>
        <v>Blank</v>
      </c>
      <c r="AD1619" s="202" t="str">
        <f t="shared" si="277"/>
        <v>Blank</v>
      </c>
      <c r="AE1619" s="202" t="str">
        <f t="shared" si="278"/>
        <v>Blank</v>
      </c>
      <c r="AF1619" s="217" t="str">
        <f t="shared" si="279"/>
        <v>Blank</v>
      </c>
      <c r="AG1619" s="9" t="str" cm="1">
        <f t="array" ref="AG1619">_xlfn.IFS(ISNUMBER(AC1619), "", ISNUMBER(SEARCH("Blank", AC1619)), "", ISERROR(AC1619), "Bad input on tab 3")</f>
        <v/>
      </c>
    </row>
    <row r="1620" spans="2:33" ht="15" customHeight="1" x14ac:dyDescent="0.75">
      <c r="B1620" s="205" t="str">
        <f>'5 Driver Data'!B1620</f>
        <v>1612</v>
      </c>
      <c r="C1620" s="193">
        <f>'5 Driver Data'!C1620</f>
        <v>0</v>
      </c>
      <c r="D1620" s="192">
        <f>'5 Driver Data'!D1620</f>
        <v>0</v>
      </c>
      <c r="E1620" s="191">
        <f>'5 Driver Data'!E1620</f>
        <v>0</v>
      </c>
      <c r="F1620" s="191">
        <f>'5 Driver Data'!F1620</f>
        <v>0</v>
      </c>
      <c r="G1620" s="191">
        <f>'5 Driver Data'!G1620</f>
        <v>0</v>
      </c>
      <c r="H1620" s="191">
        <f>'5 Driver Data'!H1620</f>
        <v>0</v>
      </c>
      <c r="I1620" s="191">
        <f>'5 Driver Data'!I1620</f>
        <v>0</v>
      </c>
      <c r="J1620" s="191">
        <f>'5 Driver Data'!J1620</f>
        <v>0</v>
      </c>
      <c r="K1620" s="206">
        <f>'5 Driver Data'!K1620</f>
        <v>0</v>
      </c>
      <c r="L1620" s="1"/>
      <c r="M1620" s="216" t="str">
        <f>IF(D1620=0,"Blank",'3 Model Input'!E$44*'3 Model Input'!E$45)</f>
        <v>Blank</v>
      </c>
      <c r="N1620" s="197" t="str">
        <f t="shared" si="270"/>
        <v>Blank</v>
      </c>
      <c r="O1620" s="197" t="str">
        <f>IF(D1620=0,"Blank",'3 Model Input'!E$49*(1-'3 Model Input'!E$51))</f>
        <v>Blank</v>
      </c>
      <c r="P1620" s="197" t="str">
        <f t="shared" si="271"/>
        <v>Blank</v>
      </c>
      <c r="Q1620" s="197" t="str">
        <f>IF(D1620=0,"Blank",IF(D1620="BEV",E1620*(1-'3 Model Input'!E$54), E1620))</f>
        <v>Blank</v>
      </c>
      <c r="R1620" s="198" t="str">
        <f>IF(D1620=0,"Blank",IF(D1620="PHEV",F1620/G1620,F1620*(1-'3 Model Input'!E$54)/G1620))</f>
        <v>Blank</v>
      </c>
      <c r="S1620" s="198" t="str">
        <f>IF(D1620=0,"Blank",IF(D1620="PHEV",MIN(M1620,E1620),MIN(M1620,(E1620*(1-'3 Model Input'!E$54)))))</f>
        <v>Blank</v>
      </c>
      <c r="T1620" s="217" t="str">
        <f t="shared" si="272"/>
        <v>Blank</v>
      </c>
      <c r="U1620" s="89"/>
      <c r="V1620" s="216" t="str">
        <f>IF(D1620=0,"Blank",P1620*'3 Model Input'!E$50)</f>
        <v>Blank</v>
      </c>
      <c r="W1620" s="197" t="str">
        <f t="shared" si="273"/>
        <v>Blank</v>
      </c>
      <c r="X1620" s="197" t="str">
        <f t="shared" si="274"/>
        <v>Blank</v>
      </c>
      <c r="Y1620" s="197" t="str">
        <f t="shared" si="275"/>
        <v>Blank</v>
      </c>
      <c r="Z1620" s="197" t="str">
        <f t="shared" si="276"/>
        <v>Blank</v>
      </c>
      <c r="AA1620" s="223" t="str" cm="1">
        <f t="array" ref="AA1620">_xlfn.IFS(ISTEXT('3 Model Input'!F$70),"Missing",ISTEXT('3 Model Input'!I$70),"Missing",ISNUMBER('3 Model Input'!K$70),'3 Model Input'!K$70*P1620)</f>
        <v>Missing</v>
      </c>
      <c r="AB1620" s="89"/>
      <c r="AC1620" s="227" t="str" cm="1">
        <f t="array" ref="AC1620">IF(D1620=0,"Blank",_xlfn.IFS('3 Model Input'!E$61=1,(V1620*G1620)/T1620,'3 Model Input'!E$61=2,(W1620*G1620)/T1620,'3 Model Input'!E$61=3,(X1620*G1620)/T1620,'3 Model Input'!E$61=4,(Y1620*G1620)/T1620,'3 Model Input'!E$61=5,(Z1620*G1620)/T1620, ISTEXT('3 Model Input'!E$61),"Missing",'3 Model Input'!E$61=6,(AA1620*G1620)/T1620))</f>
        <v>Blank</v>
      </c>
      <c r="AD1620" s="202" t="str">
        <f t="shared" si="277"/>
        <v>Blank</v>
      </c>
      <c r="AE1620" s="202" t="str">
        <f t="shared" si="278"/>
        <v>Blank</v>
      </c>
      <c r="AF1620" s="217" t="str">
        <f t="shared" si="279"/>
        <v>Blank</v>
      </c>
      <c r="AG1620" s="9" t="str" cm="1">
        <f t="array" ref="AG1620">_xlfn.IFS(ISNUMBER(AC1620), "", ISNUMBER(SEARCH("Blank", AC1620)), "", ISERROR(AC1620), "Bad input on tab 3")</f>
        <v/>
      </c>
    </row>
    <row r="1621" spans="2:33" ht="15" customHeight="1" x14ac:dyDescent="0.75">
      <c r="B1621" s="205" t="str">
        <f>'5 Driver Data'!B1621</f>
        <v>1613</v>
      </c>
      <c r="C1621" s="193">
        <f>'5 Driver Data'!C1621</f>
        <v>0</v>
      </c>
      <c r="D1621" s="192">
        <f>'5 Driver Data'!D1621</f>
        <v>0</v>
      </c>
      <c r="E1621" s="191">
        <f>'5 Driver Data'!E1621</f>
        <v>0</v>
      </c>
      <c r="F1621" s="191">
        <f>'5 Driver Data'!F1621</f>
        <v>0</v>
      </c>
      <c r="G1621" s="191">
        <f>'5 Driver Data'!G1621</f>
        <v>0</v>
      </c>
      <c r="H1621" s="191">
        <f>'5 Driver Data'!H1621</f>
        <v>0</v>
      </c>
      <c r="I1621" s="191">
        <f>'5 Driver Data'!I1621</f>
        <v>0</v>
      </c>
      <c r="J1621" s="191">
        <f>'5 Driver Data'!J1621</f>
        <v>0</v>
      </c>
      <c r="K1621" s="206">
        <f>'5 Driver Data'!K1621</f>
        <v>0</v>
      </c>
      <c r="L1621" s="1"/>
      <c r="M1621" s="216" t="str">
        <f>IF(D1621=0,"Blank",'3 Model Input'!E$44*'3 Model Input'!E$45)</f>
        <v>Blank</v>
      </c>
      <c r="N1621" s="197" t="str">
        <f t="shared" si="270"/>
        <v>Blank</v>
      </c>
      <c r="O1621" s="197" t="str">
        <f>IF(D1621=0,"Blank",'3 Model Input'!E$49*(1-'3 Model Input'!E$51))</f>
        <v>Blank</v>
      </c>
      <c r="P1621" s="197" t="str">
        <f t="shared" si="271"/>
        <v>Blank</v>
      </c>
      <c r="Q1621" s="197" t="str">
        <f>IF(D1621=0,"Blank",IF(D1621="BEV",E1621*(1-'3 Model Input'!E$54), E1621))</f>
        <v>Blank</v>
      </c>
      <c r="R1621" s="198" t="str">
        <f>IF(D1621=0,"Blank",IF(D1621="PHEV",F1621/G1621,F1621*(1-'3 Model Input'!E$54)/G1621))</f>
        <v>Blank</v>
      </c>
      <c r="S1621" s="198" t="str">
        <f>IF(D1621=0,"Blank",IF(D1621="PHEV",MIN(M1621,E1621),MIN(M1621,(E1621*(1-'3 Model Input'!E$54)))))</f>
        <v>Blank</v>
      </c>
      <c r="T1621" s="217" t="str">
        <f t="shared" si="272"/>
        <v>Blank</v>
      </c>
      <c r="U1621" s="89"/>
      <c r="V1621" s="216" t="str">
        <f>IF(D1621=0,"Blank",P1621*'3 Model Input'!E$50)</f>
        <v>Blank</v>
      </c>
      <c r="W1621" s="197" t="str">
        <f t="shared" si="273"/>
        <v>Blank</v>
      </c>
      <c r="X1621" s="197" t="str">
        <f t="shared" si="274"/>
        <v>Blank</v>
      </c>
      <c r="Y1621" s="197" t="str">
        <f t="shared" si="275"/>
        <v>Blank</v>
      </c>
      <c r="Z1621" s="197" t="str">
        <f t="shared" si="276"/>
        <v>Blank</v>
      </c>
      <c r="AA1621" s="223" t="str" cm="1">
        <f t="array" ref="AA1621">_xlfn.IFS(ISTEXT('3 Model Input'!F$70),"Missing",ISTEXT('3 Model Input'!I$70),"Missing",ISNUMBER('3 Model Input'!K$70),'3 Model Input'!K$70*P1621)</f>
        <v>Missing</v>
      </c>
      <c r="AB1621" s="89"/>
      <c r="AC1621" s="227" t="str" cm="1">
        <f t="array" ref="AC1621">IF(D1621=0,"Blank",_xlfn.IFS('3 Model Input'!E$61=1,(V1621*G1621)/T1621,'3 Model Input'!E$61=2,(W1621*G1621)/T1621,'3 Model Input'!E$61=3,(X1621*G1621)/T1621,'3 Model Input'!E$61=4,(Y1621*G1621)/T1621,'3 Model Input'!E$61=5,(Z1621*G1621)/T1621, ISTEXT('3 Model Input'!E$61),"Missing",'3 Model Input'!E$61=6,(AA1621*G1621)/T1621))</f>
        <v>Blank</v>
      </c>
      <c r="AD1621" s="202" t="str">
        <f t="shared" si="277"/>
        <v>Blank</v>
      </c>
      <c r="AE1621" s="202" t="str">
        <f t="shared" si="278"/>
        <v>Blank</v>
      </c>
      <c r="AF1621" s="217" t="str">
        <f t="shared" si="279"/>
        <v>Blank</v>
      </c>
      <c r="AG1621" s="9" t="str" cm="1">
        <f t="array" ref="AG1621">_xlfn.IFS(ISNUMBER(AC1621), "", ISNUMBER(SEARCH("Blank", AC1621)), "", ISERROR(AC1621), "Bad input on tab 3")</f>
        <v/>
      </c>
    </row>
    <row r="1622" spans="2:33" ht="15" customHeight="1" x14ac:dyDescent="0.75">
      <c r="B1622" s="205" t="str">
        <f>'5 Driver Data'!B1622</f>
        <v>1614</v>
      </c>
      <c r="C1622" s="193">
        <f>'5 Driver Data'!C1622</f>
        <v>0</v>
      </c>
      <c r="D1622" s="192">
        <f>'5 Driver Data'!D1622</f>
        <v>0</v>
      </c>
      <c r="E1622" s="191">
        <f>'5 Driver Data'!E1622</f>
        <v>0</v>
      </c>
      <c r="F1622" s="191">
        <f>'5 Driver Data'!F1622</f>
        <v>0</v>
      </c>
      <c r="G1622" s="191">
        <f>'5 Driver Data'!G1622</f>
        <v>0</v>
      </c>
      <c r="H1622" s="191">
        <f>'5 Driver Data'!H1622</f>
        <v>0</v>
      </c>
      <c r="I1622" s="191">
        <f>'5 Driver Data'!I1622</f>
        <v>0</v>
      </c>
      <c r="J1622" s="191">
        <f>'5 Driver Data'!J1622</f>
        <v>0</v>
      </c>
      <c r="K1622" s="206">
        <f>'5 Driver Data'!K1622</f>
        <v>0</v>
      </c>
      <c r="L1622" s="1"/>
      <c r="M1622" s="216" t="str">
        <f>IF(D1622=0,"Blank",'3 Model Input'!E$44*'3 Model Input'!E$45)</f>
        <v>Blank</v>
      </c>
      <c r="N1622" s="197" t="str">
        <f t="shared" si="270"/>
        <v>Blank</v>
      </c>
      <c r="O1622" s="197" t="str">
        <f>IF(D1622=0,"Blank",'3 Model Input'!E$49*(1-'3 Model Input'!E$51))</f>
        <v>Blank</v>
      </c>
      <c r="P1622" s="197" t="str">
        <f t="shared" si="271"/>
        <v>Blank</v>
      </c>
      <c r="Q1622" s="197" t="str">
        <f>IF(D1622=0,"Blank",IF(D1622="BEV",E1622*(1-'3 Model Input'!E$54), E1622))</f>
        <v>Blank</v>
      </c>
      <c r="R1622" s="198" t="str">
        <f>IF(D1622=0,"Blank",IF(D1622="PHEV",F1622/G1622,F1622*(1-'3 Model Input'!E$54)/G1622))</f>
        <v>Blank</v>
      </c>
      <c r="S1622" s="198" t="str">
        <f>IF(D1622=0,"Blank",IF(D1622="PHEV",MIN(M1622,E1622),MIN(M1622,(E1622*(1-'3 Model Input'!E$54)))))</f>
        <v>Blank</v>
      </c>
      <c r="T1622" s="217" t="str">
        <f t="shared" si="272"/>
        <v>Blank</v>
      </c>
      <c r="U1622" s="89"/>
      <c r="V1622" s="216" t="str">
        <f>IF(D1622=0,"Blank",P1622*'3 Model Input'!E$50)</f>
        <v>Blank</v>
      </c>
      <c r="W1622" s="197" t="str">
        <f t="shared" si="273"/>
        <v>Blank</v>
      </c>
      <c r="X1622" s="197" t="str">
        <f t="shared" si="274"/>
        <v>Blank</v>
      </c>
      <c r="Y1622" s="197" t="str">
        <f t="shared" si="275"/>
        <v>Blank</v>
      </c>
      <c r="Z1622" s="197" t="str">
        <f t="shared" si="276"/>
        <v>Blank</v>
      </c>
      <c r="AA1622" s="223" t="str" cm="1">
        <f t="array" ref="AA1622">_xlfn.IFS(ISTEXT('3 Model Input'!F$70),"Missing",ISTEXT('3 Model Input'!I$70),"Missing",ISNUMBER('3 Model Input'!K$70),'3 Model Input'!K$70*P1622)</f>
        <v>Missing</v>
      </c>
      <c r="AB1622" s="89"/>
      <c r="AC1622" s="227" t="str" cm="1">
        <f t="array" ref="AC1622">IF(D1622=0,"Blank",_xlfn.IFS('3 Model Input'!E$61=1,(V1622*G1622)/T1622,'3 Model Input'!E$61=2,(W1622*G1622)/T1622,'3 Model Input'!E$61=3,(X1622*G1622)/T1622,'3 Model Input'!E$61=4,(Y1622*G1622)/T1622,'3 Model Input'!E$61=5,(Z1622*G1622)/T1622, ISTEXT('3 Model Input'!E$61),"Missing",'3 Model Input'!E$61=6,(AA1622*G1622)/T1622))</f>
        <v>Blank</v>
      </c>
      <c r="AD1622" s="202" t="str">
        <f t="shared" si="277"/>
        <v>Blank</v>
      </c>
      <c r="AE1622" s="202" t="str">
        <f t="shared" si="278"/>
        <v>Blank</v>
      </c>
      <c r="AF1622" s="217" t="str">
        <f t="shared" si="279"/>
        <v>Blank</v>
      </c>
      <c r="AG1622" s="9" t="str" cm="1">
        <f t="array" ref="AG1622">_xlfn.IFS(ISNUMBER(AC1622), "", ISNUMBER(SEARCH("Blank", AC1622)), "", ISERROR(AC1622), "Bad input on tab 3")</f>
        <v/>
      </c>
    </row>
    <row r="1623" spans="2:33" ht="15" customHeight="1" x14ac:dyDescent="0.75">
      <c r="B1623" s="205" t="str">
        <f>'5 Driver Data'!B1623</f>
        <v>1615</v>
      </c>
      <c r="C1623" s="193">
        <f>'5 Driver Data'!C1623</f>
        <v>0</v>
      </c>
      <c r="D1623" s="192">
        <f>'5 Driver Data'!D1623</f>
        <v>0</v>
      </c>
      <c r="E1623" s="191">
        <f>'5 Driver Data'!E1623</f>
        <v>0</v>
      </c>
      <c r="F1623" s="191">
        <f>'5 Driver Data'!F1623</f>
        <v>0</v>
      </c>
      <c r="G1623" s="191">
        <f>'5 Driver Data'!G1623</f>
        <v>0</v>
      </c>
      <c r="H1623" s="191">
        <f>'5 Driver Data'!H1623</f>
        <v>0</v>
      </c>
      <c r="I1623" s="191">
        <f>'5 Driver Data'!I1623</f>
        <v>0</v>
      </c>
      <c r="J1623" s="191">
        <f>'5 Driver Data'!J1623</f>
        <v>0</v>
      </c>
      <c r="K1623" s="206">
        <f>'5 Driver Data'!K1623</f>
        <v>0</v>
      </c>
      <c r="L1623" s="1"/>
      <c r="M1623" s="216" t="str">
        <f>IF(D1623=0,"Blank",'3 Model Input'!E$44*'3 Model Input'!E$45)</f>
        <v>Blank</v>
      </c>
      <c r="N1623" s="197" t="str">
        <f t="shared" si="270"/>
        <v>Blank</v>
      </c>
      <c r="O1623" s="197" t="str">
        <f>IF(D1623=0,"Blank",'3 Model Input'!E$49*(1-'3 Model Input'!E$51))</f>
        <v>Blank</v>
      </c>
      <c r="P1623" s="197" t="str">
        <f t="shared" si="271"/>
        <v>Blank</v>
      </c>
      <c r="Q1623" s="197" t="str">
        <f>IF(D1623=0,"Blank",IF(D1623="BEV",E1623*(1-'3 Model Input'!E$54), E1623))</f>
        <v>Blank</v>
      </c>
      <c r="R1623" s="198" t="str">
        <f>IF(D1623=0,"Blank",IF(D1623="PHEV",F1623/G1623,F1623*(1-'3 Model Input'!E$54)/G1623))</f>
        <v>Blank</v>
      </c>
      <c r="S1623" s="198" t="str">
        <f>IF(D1623=0,"Blank",IF(D1623="PHEV",MIN(M1623,E1623),MIN(M1623,(E1623*(1-'3 Model Input'!E$54)))))</f>
        <v>Blank</v>
      </c>
      <c r="T1623" s="217" t="str">
        <f t="shared" si="272"/>
        <v>Blank</v>
      </c>
      <c r="U1623" s="89"/>
      <c r="V1623" s="216" t="str">
        <f>IF(D1623=0,"Blank",P1623*'3 Model Input'!E$50)</f>
        <v>Blank</v>
      </c>
      <c r="W1623" s="197" t="str">
        <f t="shared" si="273"/>
        <v>Blank</v>
      </c>
      <c r="X1623" s="197" t="str">
        <f t="shared" si="274"/>
        <v>Blank</v>
      </c>
      <c r="Y1623" s="197" t="str">
        <f t="shared" si="275"/>
        <v>Blank</v>
      </c>
      <c r="Z1623" s="197" t="str">
        <f t="shared" si="276"/>
        <v>Blank</v>
      </c>
      <c r="AA1623" s="223" t="str" cm="1">
        <f t="array" ref="AA1623">_xlfn.IFS(ISTEXT('3 Model Input'!F$70),"Missing",ISTEXT('3 Model Input'!I$70),"Missing",ISNUMBER('3 Model Input'!K$70),'3 Model Input'!K$70*P1623)</f>
        <v>Missing</v>
      </c>
      <c r="AB1623" s="89"/>
      <c r="AC1623" s="227" t="str" cm="1">
        <f t="array" ref="AC1623">IF(D1623=0,"Blank",_xlfn.IFS('3 Model Input'!E$61=1,(V1623*G1623)/T1623,'3 Model Input'!E$61=2,(W1623*G1623)/T1623,'3 Model Input'!E$61=3,(X1623*G1623)/T1623,'3 Model Input'!E$61=4,(Y1623*G1623)/T1623,'3 Model Input'!E$61=5,(Z1623*G1623)/T1623, ISTEXT('3 Model Input'!E$61),"Missing",'3 Model Input'!E$61=6,(AA1623*G1623)/T1623))</f>
        <v>Blank</v>
      </c>
      <c r="AD1623" s="202" t="str">
        <f t="shared" si="277"/>
        <v>Blank</v>
      </c>
      <c r="AE1623" s="202" t="str">
        <f t="shared" si="278"/>
        <v>Blank</v>
      </c>
      <c r="AF1623" s="217" t="str">
        <f t="shared" si="279"/>
        <v>Blank</v>
      </c>
      <c r="AG1623" s="9" t="str" cm="1">
        <f t="array" ref="AG1623">_xlfn.IFS(ISNUMBER(AC1623), "", ISNUMBER(SEARCH("Blank", AC1623)), "", ISERROR(AC1623), "Bad input on tab 3")</f>
        <v/>
      </c>
    </row>
    <row r="1624" spans="2:33" ht="15" customHeight="1" x14ac:dyDescent="0.75">
      <c r="B1624" s="205" t="str">
        <f>'5 Driver Data'!B1624</f>
        <v>1616</v>
      </c>
      <c r="C1624" s="193">
        <f>'5 Driver Data'!C1624</f>
        <v>0</v>
      </c>
      <c r="D1624" s="192">
        <f>'5 Driver Data'!D1624</f>
        <v>0</v>
      </c>
      <c r="E1624" s="191">
        <f>'5 Driver Data'!E1624</f>
        <v>0</v>
      </c>
      <c r="F1624" s="191">
        <f>'5 Driver Data'!F1624</f>
        <v>0</v>
      </c>
      <c r="G1624" s="191">
        <f>'5 Driver Data'!G1624</f>
        <v>0</v>
      </c>
      <c r="H1624" s="191">
        <f>'5 Driver Data'!H1624</f>
        <v>0</v>
      </c>
      <c r="I1624" s="191">
        <f>'5 Driver Data'!I1624</f>
        <v>0</v>
      </c>
      <c r="J1624" s="191">
        <f>'5 Driver Data'!J1624</f>
        <v>0</v>
      </c>
      <c r="K1624" s="206">
        <f>'5 Driver Data'!K1624</f>
        <v>0</v>
      </c>
      <c r="L1624" s="1"/>
      <c r="M1624" s="216" t="str">
        <f>IF(D1624=0,"Blank",'3 Model Input'!E$44*'3 Model Input'!E$45)</f>
        <v>Blank</v>
      </c>
      <c r="N1624" s="197" t="str">
        <f t="shared" si="270"/>
        <v>Blank</v>
      </c>
      <c r="O1624" s="197" t="str">
        <f>IF(D1624=0,"Blank",'3 Model Input'!E$49*(1-'3 Model Input'!E$51))</f>
        <v>Blank</v>
      </c>
      <c r="P1624" s="197" t="str">
        <f t="shared" si="271"/>
        <v>Blank</v>
      </c>
      <c r="Q1624" s="197" t="str">
        <f>IF(D1624=0,"Blank",IF(D1624="BEV",E1624*(1-'3 Model Input'!E$54), E1624))</f>
        <v>Blank</v>
      </c>
      <c r="R1624" s="198" t="str">
        <f>IF(D1624=0,"Blank",IF(D1624="PHEV",F1624/G1624,F1624*(1-'3 Model Input'!E$54)/G1624))</f>
        <v>Blank</v>
      </c>
      <c r="S1624" s="198" t="str">
        <f>IF(D1624=0,"Blank",IF(D1624="PHEV",MIN(M1624,E1624),MIN(M1624,(E1624*(1-'3 Model Input'!E$54)))))</f>
        <v>Blank</v>
      </c>
      <c r="T1624" s="217" t="str">
        <f t="shared" si="272"/>
        <v>Blank</v>
      </c>
      <c r="U1624" s="89"/>
      <c r="V1624" s="216" t="str">
        <f>IF(D1624=0,"Blank",P1624*'3 Model Input'!E$50)</f>
        <v>Blank</v>
      </c>
      <c r="W1624" s="197" t="str">
        <f t="shared" si="273"/>
        <v>Blank</v>
      </c>
      <c r="X1624" s="197" t="str">
        <f t="shared" si="274"/>
        <v>Blank</v>
      </c>
      <c r="Y1624" s="197" t="str">
        <f t="shared" si="275"/>
        <v>Blank</v>
      </c>
      <c r="Z1624" s="197" t="str">
        <f t="shared" si="276"/>
        <v>Blank</v>
      </c>
      <c r="AA1624" s="223" t="str" cm="1">
        <f t="array" ref="AA1624">_xlfn.IFS(ISTEXT('3 Model Input'!F$70),"Missing",ISTEXT('3 Model Input'!I$70),"Missing",ISNUMBER('3 Model Input'!K$70),'3 Model Input'!K$70*P1624)</f>
        <v>Missing</v>
      </c>
      <c r="AB1624" s="89"/>
      <c r="AC1624" s="227" t="str" cm="1">
        <f t="array" ref="AC1624">IF(D1624=0,"Blank",_xlfn.IFS('3 Model Input'!E$61=1,(V1624*G1624)/T1624,'3 Model Input'!E$61=2,(W1624*G1624)/T1624,'3 Model Input'!E$61=3,(X1624*G1624)/T1624,'3 Model Input'!E$61=4,(Y1624*G1624)/T1624,'3 Model Input'!E$61=5,(Z1624*G1624)/T1624, ISTEXT('3 Model Input'!E$61),"Missing",'3 Model Input'!E$61=6,(AA1624*G1624)/T1624))</f>
        <v>Blank</v>
      </c>
      <c r="AD1624" s="202" t="str">
        <f t="shared" si="277"/>
        <v>Blank</v>
      </c>
      <c r="AE1624" s="202" t="str">
        <f t="shared" si="278"/>
        <v>Blank</v>
      </c>
      <c r="AF1624" s="217" t="str">
        <f t="shared" si="279"/>
        <v>Blank</v>
      </c>
      <c r="AG1624" s="9" t="str" cm="1">
        <f t="array" ref="AG1624">_xlfn.IFS(ISNUMBER(AC1624), "", ISNUMBER(SEARCH("Blank", AC1624)), "", ISERROR(AC1624), "Bad input on tab 3")</f>
        <v/>
      </c>
    </row>
    <row r="1625" spans="2:33" ht="15" customHeight="1" x14ac:dyDescent="0.75">
      <c r="B1625" s="205" t="str">
        <f>'5 Driver Data'!B1625</f>
        <v>1617</v>
      </c>
      <c r="C1625" s="193">
        <f>'5 Driver Data'!C1625</f>
        <v>0</v>
      </c>
      <c r="D1625" s="192">
        <f>'5 Driver Data'!D1625</f>
        <v>0</v>
      </c>
      <c r="E1625" s="191">
        <f>'5 Driver Data'!E1625</f>
        <v>0</v>
      </c>
      <c r="F1625" s="191">
        <f>'5 Driver Data'!F1625</f>
        <v>0</v>
      </c>
      <c r="G1625" s="191">
        <f>'5 Driver Data'!G1625</f>
        <v>0</v>
      </c>
      <c r="H1625" s="191">
        <f>'5 Driver Data'!H1625</f>
        <v>0</v>
      </c>
      <c r="I1625" s="191">
        <f>'5 Driver Data'!I1625</f>
        <v>0</v>
      </c>
      <c r="J1625" s="191">
        <f>'5 Driver Data'!J1625</f>
        <v>0</v>
      </c>
      <c r="K1625" s="206">
        <f>'5 Driver Data'!K1625</f>
        <v>0</v>
      </c>
      <c r="L1625" s="1"/>
      <c r="M1625" s="216" t="str">
        <f>IF(D1625=0,"Blank",'3 Model Input'!E$44*'3 Model Input'!E$45)</f>
        <v>Blank</v>
      </c>
      <c r="N1625" s="197" t="str">
        <f t="shared" si="270"/>
        <v>Blank</v>
      </c>
      <c r="O1625" s="197" t="str">
        <f>IF(D1625=0,"Blank",'3 Model Input'!E$49*(1-'3 Model Input'!E$51))</f>
        <v>Blank</v>
      </c>
      <c r="P1625" s="197" t="str">
        <f t="shared" si="271"/>
        <v>Blank</v>
      </c>
      <c r="Q1625" s="197" t="str">
        <f>IF(D1625=0,"Blank",IF(D1625="BEV",E1625*(1-'3 Model Input'!E$54), E1625))</f>
        <v>Blank</v>
      </c>
      <c r="R1625" s="198" t="str">
        <f>IF(D1625=0,"Blank",IF(D1625="PHEV",F1625/G1625,F1625*(1-'3 Model Input'!E$54)/G1625))</f>
        <v>Blank</v>
      </c>
      <c r="S1625" s="198" t="str">
        <f>IF(D1625=0,"Blank",IF(D1625="PHEV",MIN(M1625,E1625),MIN(M1625,(E1625*(1-'3 Model Input'!E$54)))))</f>
        <v>Blank</v>
      </c>
      <c r="T1625" s="217" t="str">
        <f t="shared" si="272"/>
        <v>Blank</v>
      </c>
      <c r="U1625" s="89"/>
      <c r="V1625" s="216" t="str">
        <f>IF(D1625=0,"Blank",P1625*'3 Model Input'!E$50)</f>
        <v>Blank</v>
      </c>
      <c r="W1625" s="197" t="str">
        <f t="shared" si="273"/>
        <v>Blank</v>
      </c>
      <c r="X1625" s="197" t="str">
        <f t="shared" si="274"/>
        <v>Blank</v>
      </c>
      <c r="Y1625" s="197" t="str">
        <f t="shared" si="275"/>
        <v>Blank</v>
      </c>
      <c r="Z1625" s="197" t="str">
        <f t="shared" si="276"/>
        <v>Blank</v>
      </c>
      <c r="AA1625" s="223" t="str" cm="1">
        <f t="array" ref="AA1625">_xlfn.IFS(ISTEXT('3 Model Input'!F$70),"Missing",ISTEXT('3 Model Input'!I$70),"Missing",ISNUMBER('3 Model Input'!K$70),'3 Model Input'!K$70*P1625)</f>
        <v>Missing</v>
      </c>
      <c r="AB1625" s="89"/>
      <c r="AC1625" s="227" t="str" cm="1">
        <f t="array" ref="AC1625">IF(D1625=0,"Blank",_xlfn.IFS('3 Model Input'!E$61=1,(V1625*G1625)/T1625,'3 Model Input'!E$61=2,(W1625*G1625)/T1625,'3 Model Input'!E$61=3,(X1625*G1625)/T1625,'3 Model Input'!E$61=4,(Y1625*G1625)/T1625,'3 Model Input'!E$61=5,(Z1625*G1625)/T1625, ISTEXT('3 Model Input'!E$61),"Missing",'3 Model Input'!E$61=6,(AA1625*G1625)/T1625))</f>
        <v>Blank</v>
      </c>
      <c r="AD1625" s="202" t="str">
        <f t="shared" si="277"/>
        <v>Blank</v>
      </c>
      <c r="AE1625" s="202" t="str">
        <f t="shared" si="278"/>
        <v>Blank</v>
      </c>
      <c r="AF1625" s="217" t="str">
        <f t="shared" si="279"/>
        <v>Blank</v>
      </c>
      <c r="AG1625" s="9" t="str" cm="1">
        <f t="array" ref="AG1625">_xlfn.IFS(ISNUMBER(AC1625), "", ISNUMBER(SEARCH("Blank", AC1625)), "", ISERROR(AC1625), "Bad input on tab 3")</f>
        <v/>
      </c>
    </row>
    <row r="1626" spans="2:33" ht="15" customHeight="1" x14ac:dyDescent="0.75">
      <c r="B1626" s="205" t="str">
        <f>'5 Driver Data'!B1626</f>
        <v>1618</v>
      </c>
      <c r="C1626" s="193">
        <f>'5 Driver Data'!C1626</f>
        <v>0</v>
      </c>
      <c r="D1626" s="192">
        <f>'5 Driver Data'!D1626</f>
        <v>0</v>
      </c>
      <c r="E1626" s="191">
        <f>'5 Driver Data'!E1626</f>
        <v>0</v>
      </c>
      <c r="F1626" s="191">
        <f>'5 Driver Data'!F1626</f>
        <v>0</v>
      </c>
      <c r="G1626" s="191">
        <f>'5 Driver Data'!G1626</f>
        <v>0</v>
      </c>
      <c r="H1626" s="191">
        <f>'5 Driver Data'!H1626</f>
        <v>0</v>
      </c>
      <c r="I1626" s="191">
        <f>'5 Driver Data'!I1626</f>
        <v>0</v>
      </c>
      <c r="J1626" s="191">
        <f>'5 Driver Data'!J1626</f>
        <v>0</v>
      </c>
      <c r="K1626" s="206">
        <f>'5 Driver Data'!K1626</f>
        <v>0</v>
      </c>
      <c r="L1626" s="1"/>
      <c r="M1626" s="216" t="str">
        <f>IF(D1626=0,"Blank",'3 Model Input'!E$44*'3 Model Input'!E$45)</f>
        <v>Blank</v>
      </c>
      <c r="N1626" s="197" t="str">
        <f t="shared" si="270"/>
        <v>Blank</v>
      </c>
      <c r="O1626" s="197" t="str">
        <f>IF(D1626=0,"Blank",'3 Model Input'!E$49*(1-'3 Model Input'!E$51))</f>
        <v>Blank</v>
      </c>
      <c r="P1626" s="197" t="str">
        <f t="shared" si="271"/>
        <v>Blank</v>
      </c>
      <c r="Q1626" s="197" t="str">
        <f>IF(D1626=0,"Blank",IF(D1626="BEV",E1626*(1-'3 Model Input'!E$54), E1626))</f>
        <v>Blank</v>
      </c>
      <c r="R1626" s="198" t="str">
        <f>IF(D1626=0,"Blank",IF(D1626="PHEV",F1626/G1626,F1626*(1-'3 Model Input'!E$54)/G1626))</f>
        <v>Blank</v>
      </c>
      <c r="S1626" s="198" t="str">
        <f>IF(D1626=0,"Blank",IF(D1626="PHEV",MIN(M1626,E1626),MIN(M1626,(E1626*(1-'3 Model Input'!E$54)))))</f>
        <v>Blank</v>
      </c>
      <c r="T1626" s="217" t="str">
        <f t="shared" si="272"/>
        <v>Blank</v>
      </c>
      <c r="U1626" s="89"/>
      <c r="V1626" s="216" t="str">
        <f>IF(D1626=0,"Blank",P1626*'3 Model Input'!E$50)</f>
        <v>Blank</v>
      </c>
      <c r="W1626" s="197" t="str">
        <f t="shared" si="273"/>
        <v>Blank</v>
      </c>
      <c r="X1626" s="197" t="str">
        <f t="shared" si="274"/>
        <v>Blank</v>
      </c>
      <c r="Y1626" s="197" t="str">
        <f t="shared" si="275"/>
        <v>Blank</v>
      </c>
      <c r="Z1626" s="197" t="str">
        <f t="shared" si="276"/>
        <v>Blank</v>
      </c>
      <c r="AA1626" s="223" t="str" cm="1">
        <f t="array" ref="AA1626">_xlfn.IFS(ISTEXT('3 Model Input'!F$70),"Missing",ISTEXT('3 Model Input'!I$70),"Missing",ISNUMBER('3 Model Input'!K$70),'3 Model Input'!K$70*P1626)</f>
        <v>Missing</v>
      </c>
      <c r="AB1626" s="89"/>
      <c r="AC1626" s="227" t="str" cm="1">
        <f t="array" ref="AC1626">IF(D1626=0,"Blank",_xlfn.IFS('3 Model Input'!E$61=1,(V1626*G1626)/T1626,'3 Model Input'!E$61=2,(W1626*G1626)/T1626,'3 Model Input'!E$61=3,(X1626*G1626)/T1626,'3 Model Input'!E$61=4,(Y1626*G1626)/T1626,'3 Model Input'!E$61=5,(Z1626*G1626)/T1626, ISTEXT('3 Model Input'!E$61),"Missing",'3 Model Input'!E$61=6,(AA1626*G1626)/T1626))</f>
        <v>Blank</v>
      </c>
      <c r="AD1626" s="202" t="str">
        <f t="shared" si="277"/>
        <v>Blank</v>
      </c>
      <c r="AE1626" s="202" t="str">
        <f t="shared" si="278"/>
        <v>Blank</v>
      </c>
      <c r="AF1626" s="217" t="str">
        <f t="shared" si="279"/>
        <v>Blank</v>
      </c>
      <c r="AG1626" s="9" t="str" cm="1">
        <f t="array" ref="AG1626">_xlfn.IFS(ISNUMBER(AC1626), "", ISNUMBER(SEARCH("Blank", AC1626)), "", ISERROR(AC1626), "Bad input on tab 3")</f>
        <v/>
      </c>
    </row>
    <row r="1627" spans="2:33" ht="15" customHeight="1" x14ac:dyDescent="0.75">
      <c r="B1627" s="205" t="str">
        <f>'5 Driver Data'!B1627</f>
        <v>1619</v>
      </c>
      <c r="C1627" s="193">
        <f>'5 Driver Data'!C1627</f>
        <v>0</v>
      </c>
      <c r="D1627" s="192">
        <f>'5 Driver Data'!D1627</f>
        <v>0</v>
      </c>
      <c r="E1627" s="191">
        <f>'5 Driver Data'!E1627</f>
        <v>0</v>
      </c>
      <c r="F1627" s="191">
        <f>'5 Driver Data'!F1627</f>
        <v>0</v>
      </c>
      <c r="G1627" s="191">
        <f>'5 Driver Data'!G1627</f>
        <v>0</v>
      </c>
      <c r="H1627" s="191">
        <f>'5 Driver Data'!H1627</f>
        <v>0</v>
      </c>
      <c r="I1627" s="191">
        <f>'5 Driver Data'!I1627</f>
        <v>0</v>
      </c>
      <c r="J1627" s="191">
        <f>'5 Driver Data'!J1627</f>
        <v>0</v>
      </c>
      <c r="K1627" s="206">
        <f>'5 Driver Data'!K1627</f>
        <v>0</v>
      </c>
      <c r="L1627" s="1"/>
      <c r="M1627" s="216" t="str">
        <f>IF(D1627=0,"Blank",'3 Model Input'!E$44*'3 Model Input'!E$45)</f>
        <v>Blank</v>
      </c>
      <c r="N1627" s="197" t="str">
        <f t="shared" si="270"/>
        <v>Blank</v>
      </c>
      <c r="O1627" s="197" t="str">
        <f>IF(D1627=0,"Blank",'3 Model Input'!E$49*(1-'3 Model Input'!E$51))</f>
        <v>Blank</v>
      </c>
      <c r="P1627" s="197" t="str">
        <f t="shared" si="271"/>
        <v>Blank</v>
      </c>
      <c r="Q1627" s="197" t="str">
        <f>IF(D1627=0,"Blank",IF(D1627="BEV",E1627*(1-'3 Model Input'!E$54), E1627))</f>
        <v>Blank</v>
      </c>
      <c r="R1627" s="198" t="str">
        <f>IF(D1627=0,"Blank",IF(D1627="PHEV",F1627/G1627,F1627*(1-'3 Model Input'!E$54)/G1627))</f>
        <v>Blank</v>
      </c>
      <c r="S1627" s="198" t="str">
        <f>IF(D1627=0,"Blank",IF(D1627="PHEV",MIN(M1627,E1627),MIN(M1627,(E1627*(1-'3 Model Input'!E$54)))))</f>
        <v>Blank</v>
      </c>
      <c r="T1627" s="217" t="str">
        <f t="shared" si="272"/>
        <v>Blank</v>
      </c>
      <c r="U1627" s="89"/>
      <c r="V1627" s="216" t="str">
        <f>IF(D1627=0,"Blank",P1627*'3 Model Input'!E$50)</f>
        <v>Blank</v>
      </c>
      <c r="W1627" s="197" t="str">
        <f t="shared" si="273"/>
        <v>Blank</v>
      </c>
      <c r="X1627" s="197" t="str">
        <f t="shared" si="274"/>
        <v>Blank</v>
      </c>
      <c r="Y1627" s="197" t="str">
        <f t="shared" si="275"/>
        <v>Blank</v>
      </c>
      <c r="Z1627" s="197" t="str">
        <f t="shared" si="276"/>
        <v>Blank</v>
      </c>
      <c r="AA1627" s="223" t="str" cm="1">
        <f t="array" ref="AA1627">_xlfn.IFS(ISTEXT('3 Model Input'!F$70),"Missing",ISTEXT('3 Model Input'!I$70),"Missing",ISNUMBER('3 Model Input'!K$70),'3 Model Input'!K$70*P1627)</f>
        <v>Missing</v>
      </c>
      <c r="AB1627" s="89"/>
      <c r="AC1627" s="227" t="str" cm="1">
        <f t="array" ref="AC1627">IF(D1627=0,"Blank",_xlfn.IFS('3 Model Input'!E$61=1,(V1627*G1627)/T1627,'3 Model Input'!E$61=2,(W1627*G1627)/T1627,'3 Model Input'!E$61=3,(X1627*G1627)/T1627,'3 Model Input'!E$61=4,(Y1627*G1627)/T1627,'3 Model Input'!E$61=5,(Z1627*G1627)/T1627, ISTEXT('3 Model Input'!E$61),"Missing",'3 Model Input'!E$61=6,(AA1627*G1627)/T1627))</f>
        <v>Blank</v>
      </c>
      <c r="AD1627" s="202" t="str">
        <f t="shared" si="277"/>
        <v>Blank</v>
      </c>
      <c r="AE1627" s="202" t="str">
        <f t="shared" si="278"/>
        <v>Blank</v>
      </c>
      <c r="AF1627" s="217" t="str">
        <f t="shared" si="279"/>
        <v>Blank</v>
      </c>
      <c r="AG1627" s="9" t="str" cm="1">
        <f t="array" ref="AG1627">_xlfn.IFS(ISNUMBER(AC1627), "", ISNUMBER(SEARCH("Blank", AC1627)), "", ISERROR(AC1627), "Bad input on tab 3")</f>
        <v/>
      </c>
    </row>
    <row r="1628" spans="2:33" ht="15" customHeight="1" x14ac:dyDescent="0.75">
      <c r="B1628" s="205" t="str">
        <f>'5 Driver Data'!B1628</f>
        <v>1620</v>
      </c>
      <c r="C1628" s="193">
        <f>'5 Driver Data'!C1628</f>
        <v>0</v>
      </c>
      <c r="D1628" s="192">
        <f>'5 Driver Data'!D1628</f>
        <v>0</v>
      </c>
      <c r="E1628" s="191">
        <f>'5 Driver Data'!E1628</f>
        <v>0</v>
      </c>
      <c r="F1628" s="191">
        <f>'5 Driver Data'!F1628</f>
        <v>0</v>
      </c>
      <c r="G1628" s="191">
        <f>'5 Driver Data'!G1628</f>
        <v>0</v>
      </c>
      <c r="H1628" s="191">
        <f>'5 Driver Data'!H1628</f>
        <v>0</v>
      </c>
      <c r="I1628" s="191">
        <f>'5 Driver Data'!I1628</f>
        <v>0</v>
      </c>
      <c r="J1628" s="191">
        <f>'5 Driver Data'!J1628</f>
        <v>0</v>
      </c>
      <c r="K1628" s="206">
        <f>'5 Driver Data'!K1628</f>
        <v>0</v>
      </c>
      <c r="L1628" s="1"/>
      <c r="M1628" s="216" t="str">
        <f>IF(D1628=0,"Blank",'3 Model Input'!E$44*'3 Model Input'!E$45)</f>
        <v>Blank</v>
      </c>
      <c r="N1628" s="197" t="str">
        <f t="shared" si="270"/>
        <v>Blank</v>
      </c>
      <c r="O1628" s="197" t="str">
        <f>IF(D1628=0,"Blank",'3 Model Input'!E$49*(1-'3 Model Input'!E$51))</f>
        <v>Blank</v>
      </c>
      <c r="P1628" s="197" t="str">
        <f t="shared" si="271"/>
        <v>Blank</v>
      </c>
      <c r="Q1628" s="197" t="str">
        <f>IF(D1628=0,"Blank",IF(D1628="BEV",E1628*(1-'3 Model Input'!E$54), E1628))</f>
        <v>Blank</v>
      </c>
      <c r="R1628" s="198" t="str">
        <f>IF(D1628=0,"Blank",IF(D1628="PHEV",F1628/G1628,F1628*(1-'3 Model Input'!E$54)/G1628))</f>
        <v>Blank</v>
      </c>
      <c r="S1628" s="198" t="str">
        <f>IF(D1628=0,"Blank",IF(D1628="PHEV",MIN(M1628,E1628),MIN(M1628,(E1628*(1-'3 Model Input'!E$54)))))</f>
        <v>Blank</v>
      </c>
      <c r="T1628" s="217" t="str">
        <f t="shared" si="272"/>
        <v>Blank</v>
      </c>
      <c r="U1628" s="89"/>
      <c r="V1628" s="216" t="str">
        <f>IF(D1628=0,"Blank",P1628*'3 Model Input'!E$50)</f>
        <v>Blank</v>
      </c>
      <c r="W1628" s="197" t="str">
        <f t="shared" si="273"/>
        <v>Blank</v>
      </c>
      <c r="X1628" s="197" t="str">
        <f t="shared" si="274"/>
        <v>Blank</v>
      </c>
      <c r="Y1628" s="197" t="str">
        <f t="shared" si="275"/>
        <v>Blank</v>
      </c>
      <c r="Z1628" s="197" t="str">
        <f t="shared" si="276"/>
        <v>Blank</v>
      </c>
      <c r="AA1628" s="223" t="str" cm="1">
        <f t="array" ref="AA1628">_xlfn.IFS(ISTEXT('3 Model Input'!F$70),"Missing",ISTEXT('3 Model Input'!I$70),"Missing",ISNUMBER('3 Model Input'!K$70),'3 Model Input'!K$70*P1628)</f>
        <v>Missing</v>
      </c>
      <c r="AB1628" s="89"/>
      <c r="AC1628" s="227" t="str" cm="1">
        <f t="array" ref="AC1628">IF(D1628=0,"Blank",_xlfn.IFS('3 Model Input'!E$61=1,(V1628*G1628)/T1628,'3 Model Input'!E$61=2,(W1628*G1628)/T1628,'3 Model Input'!E$61=3,(X1628*G1628)/T1628,'3 Model Input'!E$61=4,(Y1628*G1628)/T1628,'3 Model Input'!E$61=5,(Z1628*G1628)/T1628, ISTEXT('3 Model Input'!E$61),"Missing",'3 Model Input'!E$61=6,(AA1628*G1628)/T1628))</f>
        <v>Blank</v>
      </c>
      <c r="AD1628" s="202" t="str">
        <f t="shared" si="277"/>
        <v>Blank</v>
      </c>
      <c r="AE1628" s="202" t="str">
        <f t="shared" si="278"/>
        <v>Blank</v>
      </c>
      <c r="AF1628" s="217" t="str">
        <f t="shared" si="279"/>
        <v>Blank</v>
      </c>
      <c r="AG1628" s="9" t="str" cm="1">
        <f t="array" ref="AG1628">_xlfn.IFS(ISNUMBER(AC1628), "", ISNUMBER(SEARCH("Blank", AC1628)), "", ISERROR(AC1628), "Bad input on tab 3")</f>
        <v/>
      </c>
    </row>
    <row r="1629" spans="2:33" ht="15" customHeight="1" x14ac:dyDescent="0.75">
      <c r="B1629" s="205" t="str">
        <f>'5 Driver Data'!B1629</f>
        <v>1621</v>
      </c>
      <c r="C1629" s="193">
        <f>'5 Driver Data'!C1629</f>
        <v>0</v>
      </c>
      <c r="D1629" s="192">
        <f>'5 Driver Data'!D1629</f>
        <v>0</v>
      </c>
      <c r="E1629" s="191">
        <f>'5 Driver Data'!E1629</f>
        <v>0</v>
      </c>
      <c r="F1629" s="191">
        <f>'5 Driver Data'!F1629</f>
        <v>0</v>
      </c>
      <c r="G1629" s="191">
        <f>'5 Driver Data'!G1629</f>
        <v>0</v>
      </c>
      <c r="H1629" s="191">
        <f>'5 Driver Data'!H1629</f>
        <v>0</v>
      </c>
      <c r="I1629" s="191">
        <f>'5 Driver Data'!I1629</f>
        <v>0</v>
      </c>
      <c r="J1629" s="191">
        <f>'5 Driver Data'!J1629</f>
        <v>0</v>
      </c>
      <c r="K1629" s="206">
        <f>'5 Driver Data'!K1629</f>
        <v>0</v>
      </c>
      <c r="L1629" s="1"/>
      <c r="M1629" s="216" t="str">
        <f>IF(D1629=0,"Blank",'3 Model Input'!E$44*'3 Model Input'!E$45)</f>
        <v>Blank</v>
      </c>
      <c r="N1629" s="197" t="str">
        <f t="shared" si="270"/>
        <v>Blank</v>
      </c>
      <c r="O1629" s="197" t="str">
        <f>IF(D1629=0,"Blank",'3 Model Input'!E$49*(1-'3 Model Input'!E$51))</f>
        <v>Blank</v>
      </c>
      <c r="P1629" s="197" t="str">
        <f t="shared" si="271"/>
        <v>Blank</v>
      </c>
      <c r="Q1629" s="197" t="str">
        <f>IF(D1629=0,"Blank",IF(D1629="BEV",E1629*(1-'3 Model Input'!E$54), E1629))</f>
        <v>Blank</v>
      </c>
      <c r="R1629" s="198" t="str">
        <f>IF(D1629=0,"Blank",IF(D1629="PHEV",F1629/G1629,F1629*(1-'3 Model Input'!E$54)/G1629))</f>
        <v>Blank</v>
      </c>
      <c r="S1629" s="198" t="str">
        <f>IF(D1629=0,"Blank",IF(D1629="PHEV",MIN(M1629,E1629),MIN(M1629,(E1629*(1-'3 Model Input'!E$54)))))</f>
        <v>Blank</v>
      </c>
      <c r="T1629" s="217" t="str">
        <f t="shared" si="272"/>
        <v>Blank</v>
      </c>
      <c r="U1629" s="89"/>
      <c r="V1629" s="216" t="str">
        <f>IF(D1629=0,"Blank",P1629*'3 Model Input'!E$50)</f>
        <v>Blank</v>
      </c>
      <c r="W1629" s="197" t="str">
        <f t="shared" si="273"/>
        <v>Blank</v>
      </c>
      <c r="X1629" s="197" t="str">
        <f t="shared" si="274"/>
        <v>Blank</v>
      </c>
      <c r="Y1629" s="197" t="str">
        <f t="shared" si="275"/>
        <v>Blank</v>
      </c>
      <c r="Z1629" s="197" t="str">
        <f t="shared" si="276"/>
        <v>Blank</v>
      </c>
      <c r="AA1629" s="223" t="str" cm="1">
        <f t="array" ref="AA1629">_xlfn.IFS(ISTEXT('3 Model Input'!F$70),"Missing",ISTEXT('3 Model Input'!I$70),"Missing",ISNUMBER('3 Model Input'!K$70),'3 Model Input'!K$70*P1629)</f>
        <v>Missing</v>
      </c>
      <c r="AB1629" s="89"/>
      <c r="AC1629" s="227" t="str" cm="1">
        <f t="array" ref="AC1629">IF(D1629=0,"Blank",_xlfn.IFS('3 Model Input'!E$61=1,(V1629*G1629)/T1629,'3 Model Input'!E$61=2,(W1629*G1629)/T1629,'3 Model Input'!E$61=3,(X1629*G1629)/T1629,'3 Model Input'!E$61=4,(Y1629*G1629)/T1629,'3 Model Input'!E$61=5,(Z1629*G1629)/T1629, ISTEXT('3 Model Input'!E$61),"Missing",'3 Model Input'!E$61=6,(AA1629*G1629)/T1629))</f>
        <v>Blank</v>
      </c>
      <c r="AD1629" s="202" t="str">
        <f t="shared" si="277"/>
        <v>Blank</v>
      </c>
      <c r="AE1629" s="202" t="str">
        <f t="shared" si="278"/>
        <v>Blank</v>
      </c>
      <c r="AF1629" s="217" t="str">
        <f t="shared" si="279"/>
        <v>Blank</v>
      </c>
      <c r="AG1629" s="9" t="str" cm="1">
        <f t="array" ref="AG1629">_xlfn.IFS(ISNUMBER(AC1629), "", ISNUMBER(SEARCH("Blank", AC1629)), "", ISERROR(AC1629), "Bad input on tab 3")</f>
        <v/>
      </c>
    </row>
    <row r="1630" spans="2:33" ht="15" customHeight="1" x14ac:dyDescent="0.75">
      <c r="B1630" s="205" t="str">
        <f>'5 Driver Data'!B1630</f>
        <v>1622</v>
      </c>
      <c r="C1630" s="193">
        <f>'5 Driver Data'!C1630</f>
        <v>0</v>
      </c>
      <c r="D1630" s="192">
        <f>'5 Driver Data'!D1630</f>
        <v>0</v>
      </c>
      <c r="E1630" s="191">
        <f>'5 Driver Data'!E1630</f>
        <v>0</v>
      </c>
      <c r="F1630" s="191">
        <f>'5 Driver Data'!F1630</f>
        <v>0</v>
      </c>
      <c r="G1630" s="191">
        <f>'5 Driver Data'!G1630</f>
        <v>0</v>
      </c>
      <c r="H1630" s="191">
        <f>'5 Driver Data'!H1630</f>
        <v>0</v>
      </c>
      <c r="I1630" s="191">
        <f>'5 Driver Data'!I1630</f>
        <v>0</v>
      </c>
      <c r="J1630" s="191">
        <f>'5 Driver Data'!J1630</f>
        <v>0</v>
      </c>
      <c r="K1630" s="206">
        <f>'5 Driver Data'!K1630</f>
        <v>0</v>
      </c>
      <c r="L1630" s="1"/>
      <c r="M1630" s="216" t="str">
        <f>IF(D1630=0,"Blank",'3 Model Input'!E$44*'3 Model Input'!E$45)</f>
        <v>Blank</v>
      </c>
      <c r="N1630" s="197" t="str">
        <f t="shared" si="270"/>
        <v>Blank</v>
      </c>
      <c r="O1630" s="197" t="str">
        <f>IF(D1630=0,"Blank",'3 Model Input'!E$49*(1-'3 Model Input'!E$51))</f>
        <v>Blank</v>
      </c>
      <c r="P1630" s="197" t="str">
        <f t="shared" si="271"/>
        <v>Blank</v>
      </c>
      <c r="Q1630" s="197" t="str">
        <f>IF(D1630=0,"Blank",IF(D1630="BEV",E1630*(1-'3 Model Input'!E$54), E1630))</f>
        <v>Blank</v>
      </c>
      <c r="R1630" s="198" t="str">
        <f>IF(D1630=0,"Blank",IF(D1630="PHEV",F1630/G1630,F1630*(1-'3 Model Input'!E$54)/G1630))</f>
        <v>Blank</v>
      </c>
      <c r="S1630" s="198" t="str">
        <f>IF(D1630=0,"Blank",IF(D1630="PHEV",MIN(M1630,E1630),MIN(M1630,(E1630*(1-'3 Model Input'!E$54)))))</f>
        <v>Blank</v>
      </c>
      <c r="T1630" s="217" t="str">
        <f t="shared" si="272"/>
        <v>Blank</v>
      </c>
      <c r="U1630" s="89"/>
      <c r="V1630" s="216" t="str">
        <f>IF(D1630=0,"Blank",P1630*'3 Model Input'!E$50)</f>
        <v>Blank</v>
      </c>
      <c r="W1630" s="197" t="str">
        <f t="shared" si="273"/>
        <v>Blank</v>
      </c>
      <c r="X1630" s="197" t="str">
        <f t="shared" si="274"/>
        <v>Blank</v>
      </c>
      <c r="Y1630" s="197" t="str">
        <f t="shared" si="275"/>
        <v>Blank</v>
      </c>
      <c r="Z1630" s="197" t="str">
        <f t="shared" si="276"/>
        <v>Blank</v>
      </c>
      <c r="AA1630" s="223" t="str" cm="1">
        <f t="array" ref="AA1630">_xlfn.IFS(ISTEXT('3 Model Input'!F$70),"Missing",ISTEXT('3 Model Input'!I$70),"Missing",ISNUMBER('3 Model Input'!K$70),'3 Model Input'!K$70*P1630)</f>
        <v>Missing</v>
      </c>
      <c r="AB1630" s="89"/>
      <c r="AC1630" s="227" t="str" cm="1">
        <f t="array" ref="AC1630">IF(D1630=0,"Blank",_xlfn.IFS('3 Model Input'!E$61=1,(V1630*G1630)/T1630,'3 Model Input'!E$61=2,(W1630*G1630)/T1630,'3 Model Input'!E$61=3,(X1630*G1630)/T1630,'3 Model Input'!E$61=4,(Y1630*G1630)/T1630,'3 Model Input'!E$61=5,(Z1630*G1630)/T1630, ISTEXT('3 Model Input'!E$61),"Missing",'3 Model Input'!E$61=6,(AA1630*G1630)/T1630))</f>
        <v>Blank</v>
      </c>
      <c r="AD1630" s="202" t="str">
        <f t="shared" si="277"/>
        <v>Blank</v>
      </c>
      <c r="AE1630" s="202" t="str">
        <f t="shared" si="278"/>
        <v>Blank</v>
      </c>
      <c r="AF1630" s="217" t="str">
        <f t="shared" si="279"/>
        <v>Blank</v>
      </c>
      <c r="AG1630" s="9" t="str" cm="1">
        <f t="array" ref="AG1630">_xlfn.IFS(ISNUMBER(AC1630), "", ISNUMBER(SEARCH("Blank", AC1630)), "", ISERROR(AC1630), "Bad input on tab 3")</f>
        <v/>
      </c>
    </row>
    <row r="1631" spans="2:33" ht="15" customHeight="1" x14ac:dyDescent="0.75">
      <c r="B1631" s="205" t="str">
        <f>'5 Driver Data'!B1631</f>
        <v>1623</v>
      </c>
      <c r="C1631" s="193">
        <f>'5 Driver Data'!C1631</f>
        <v>0</v>
      </c>
      <c r="D1631" s="192">
        <f>'5 Driver Data'!D1631</f>
        <v>0</v>
      </c>
      <c r="E1631" s="191">
        <f>'5 Driver Data'!E1631</f>
        <v>0</v>
      </c>
      <c r="F1631" s="191">
        <f>'5 Driver Data'!F1631</f>
        <v>0</v>
      </c>
      <c r="G1631" s="191">
        <f>'5 Driver Data'!G1631</f>
        <v>0</v>
      </c>
      <c r="H1631" s="191">
        <f>'5 Driver Data'!H1631</f>
        <v>0</v>
      </c>
      <c r="I1631" s="191">
        <f>'5 Driver Data'!I1631</f>
        <v>0</v>
      </c>
      <c r="J1631" s="191">
        <f>'5 Driver Data'!J1631</f>
        <v>0</v>
      </c>
      <c r="K1631" s="206">
        <f>'5 Driver Data'!K1631</f>
        <v>0</v>
      </c>
      <c r="L1631" s="1"/>
      <c r="M1631" s="216" t="str">
        <f>IF(D1631=0,"Blank",'3 Model Input'!E$44*'3 Model Input'!E$45)</f>
        <v>Blank</v>
      </c>
      <c r="N1631" s="197" t="str">
        <f t="shared" si="270"/>
        <v>Blank</v>
      </c>
      <c r="O1631" s="197" t="str">
        <f>IF(D1631=0,"Blank",'3 Model Input'!E$49*(1-'3 Model Input'!E$51))</f>
        <v>Blank</v>
      </c>
      <c r="P1631" s="197" t="str">
        <f t="shared" si="271"/>
        <v>Blank</v>
      </c>
      <c r="Q1631" s="197" t="str">
        <f>IF(D1631=0,"Blank",IF(D1631="BEV",E1631*(1-'3 Model Input'!E$54), E1631))</f>
        <v>Blank</v>
      </c>
      <c r="R1631" s="198" t="str">
        <f>IF(D1631=0,"Blank",IF(D1631="PHEV",F1631/G1631,F1631*(1-'3 Model Input'!E$54)/G1631))</f>
        <v>Blank</v>
      </c>
      <c r="S1631" s="198" t="str">
        <f>IF(D1631=0,"Blank",IF(D1631="PHEV",MIN(M1631,E1631),MIN(M1631,(E1631*(1-'3 Model Input'!E$54)))))</f>
        <v>Blank</v>
      </c>
      <c r="T1631" s="217" t="str">
        <f t="shared" si="272"/>
        <v>Blank</v>
      </c>
      <c r="U1631" s="89"/>
      <c r="V1631" s="216" t="str">
        <f>IF(D1631=0,"Blank",P1631*'3 Model Input'!E$50)</f>
        <v>Blank</v>
      </c>
      <c r="W1631" s="197" t="str">
        <f t="shared" si="273"/>
        <v>Blank</v>
      </c>
      <c r="X1631" s="197" t="str">
        <f t="shared" si="274"/>
        <v>Blank</v>
      </c>
      <c r="Y1631" s="197" t="str">
        <f t="shared" si="275"/>
        <v>Blank</v>
      </c>
      <c r="Z1631" s="197" t="str">
        <f t="shared" si="276"/>
        <v>Blank</v>
      </c>
      <c r="AA1631" s="223" t="str" cm="1">
        <f t="array" ref="AA1631">_xlfn.IFS(ISTEXT('3 Model Input'!F$70),"Missing",ISTEXT('3 Model Input'!I$70),"Missing",ISNUMBER('3 Model Input'!K$70),'3 Model Input'!K$70*P1631)</f>
        <v>Missing</v>
      </c>
      <c r="AB1631" s="89"/>
      <c r="AC1631" s="227" t="str" cm="1">
        <f t="array" ref="AC1631">IF(D1631=0,"Blank",_xlfn.IFS('3 Model Input'!E$61=1,(V1631*G1631)/T1631,'3 Model Input'!E$61=2,(W1631*G1631)/T1631,'3 Model Input'!E$61=3,(X1631*G1631)/T1631,'3 Model Input'!E$61=4,(Y1631*G1631)/T1631,'3 Model Input'!E$61=5,(Z1631*G1631)/T1631, ISTEXT('3 Model Input'!E$61),"Missing",'3 Model Input'!E$61=6,(AA1631*G1631)/T1631))</f>
        <v>Blank</v>
      </c>
      <c r="AD1631" s="202" t="str">
        <f t="shared" si="277"/>
        <v>Blank</v>
      </c>
      <c r="AE1631" s="202" t="str">
        <f t="shared" si="278"/>
        <v>Blank</v>
      </c>
      <c r="AF1631" s="217" t="str">
        <f t="shared" si="279"/>
        <v>Blank</v>
      </c>
      <c r="AG1631" s="9" t="str" cm="1">
        <f t="array" ref="AG1631">_xlfn.IFS(ISNUMBER(AC1631), "", ISNUMBER(SEARCH("Blank", AC1631)), "", ISERROR(AC1631), "Bad input on tab 3")</f>
        <v/>
      </c>
    </row>
    <row r="1632" spans="2:33" ht="15" customHeight="1" x14ac:dyDescent="0.75">
      <c r="B1632" s="205" t="str">
        <f>'5 Driver Data'!B1632</f>
        <v>1624</v>
      </c>
      <c r="C1632" s="193">
        <f>'5 Driver Data'!C1632</f>
        <v>0</v>
      </c>
      <c r="D1632" s="192">
        <f>'5 Driver Data'!D1632</f>
        <v>0</v>
      </c>
      <c r="E1632" s="191">
        <f>'5 Driver Data'!E1632</f>
        <v>0</v>
      </c>
      <c r="F1632" s="191">
        <f>'5 Driver Data'!F1632</f>
        <v>0</v>
      </c>
      <c r="G1632" s="191">
        <f>'5 Driver Data'!G1632</f>
        <v>0</v>
      </c>
      <c r="H1632" s="191">
        <f>'5 Driver Data'!H1632</f>
        <v>0</v>
      </c>
      <c r="I1632" s="191">
        <f>'5 Driver Data'!I1632</f>
        <v>0</v>
      </c>
      <c r="J1632" s="191">
        <f>'5 Driver Data'!J1632</f>
        <v>0</v>
      </c>
      <c r="K1632" s="206">
        <f>'5 Driver Data'!K1632</f>
        <v>0</v>
      </c>
      <c r="L1632" s="1"/>
      <c r="M1632" s="216" t="str">
        <f>IF(D1632=0,"Blank",'3 Model Input'!E$44*'3 Model Input'!E$45)</f>
        <v>Blank</v>
      </c>
      <c r="N1632" s="197" t="str">
        <f t="shared" si="270"/>
        <v>Blank</v>
      </c>
      <c r="O1632" s="197" t="str">
        <f>IF(D1632=0,"Blank",'3 Model Input'!E$49*(1-'3 Model Input'!E$51))</f>
        <v>Blank</v>
      </c>
      <c r="P1632" s="197" t="str">
        <f t="shared" si="271"/>
        <v>Blank</v>
      </c>
      <c r="Q1632" s="197" t="str">
        <f>IF(D1632=0,"Blank",IF(D1632="BEV",E1632*(1-'3 Model Input'!E$54), E1632))</f>
        <v>Blank</v>
      </c>
      <c r="R1632" s="198" t="str">
        <f>IF(D1632=0,"Blank",IF(D1632="PHEV",F1632/G1632,F1632*(1-'3 Model Input'!E$54)/G1632))</f>
        <v>Blank</v>
      </c>
      <c r="S1632" s="198" t="str">
        <f>IF(D1632=0,"Blank",IF(D1632="PHEV",MIN(M1632,E1632),MIN(M1632,(E1632*(1-'3 Model Input'!E$54)))))</f>
        <v>Blank</v>
      </c>
      <c r="T1632" s="217" t="str">
        <f t="shared" si="272"/>
        <v>Blank</v>
      </c>
      <c r="U1632" s="89"/>
      <c r="V1632" s="216" t="str">
        <f>IF(D1632=0,"Blank",P1632*'3 Model Input'!E$50)</f>
        <v>Blank</v>
      </c>
      <c r="W1632" s="197" t="str">
        <f t="shared" si="273"/>
        <v>Blank</v>
      </c>
      <c r="X1632" s="197" t="str">
        <f t="shared" si="274"/>
        <v>Blank</v>
      </c>
      <c r="Y1632" s="197" t="str">
        <f t="shared" si="275"/>
        <v>Blank</v>
      </c>
      <c r="Z1632" s="197" t="str">
        <f t="shared" si="276"/>
        <v>Blank</v>
      </c>
      <c r="AA1632" s="223" t="str" cm="1">
        <f t="array" ref="AA1632">_xlfn.IFS(ISTEXT('3 Model Input'!F$70),"Missing",ISTEXT('3 Model Input'!I$70),"Missing",ISNUMBER('3 Model Input'!K$70),'3 Model Input'!K$70*P1632)</f>
        <v>Missing</v>
      </c>
      <c r="AB1632" s="89"/>
      <c r="AC1632" s="227" t="str" cm="1">
        <f t="array" ref="AC1632">IF(D1632=0,"Blank",_xlfn.IFS('3 Model Input'!E$61=1,(V1632*G1632)/T1632,'3 Model Input'!E$61=2,(W1632*G1632)/T1632,'3 Model Input'!E$61=3,(X1632*G1632)/T1632,'3 Model Input'!E$61=4,(Y1632*G1632)/T1632,'3 Model Input'!E$61=5,(Z1632*G1632)/T1632, ISTEXT('3 Model Input'!E$61),"Missing",'3 Model Input'!E$61=6,(AA1632*G1632)/T1632))</f>
        <v>Blank</v>
      </c>
      <c r="AD1632" s="202" t="str">
        <f t="shared" si="277"/>
        <v>Blank</v>
      </c>
      <c r="AE1632" s="202" t="str">
        <f t="shared" si="278"/>
        <v>Blank</v>
      </c>
      <c r="AF1632" s="217" t="str">
        <f t="shared" si="279"/>
        <v>Blank</v>
      </c>
      <c r="AG1632" s="9" t="str" cm="1">
        <f t="array" ref="AG1632">_xlfn.IFS(ISNUMBER(AC1632), "", ISNUMBER(SEARCH("Blank", AC1632)), "", ISERROR(AC1632), "Bad input on tab 3")</f>
        <v/>
      </c>
    </row>
    <row r="1633" spans="2:33" ht="15" customHeight="1" x14ac:dyDescent="0.75">
      <c r="B1633" s="205" t="str">
        <f>'5 Driver Data'!B1633</f>
        <v>1625</v>
      </c>
      <c r="C1633" s="193">
        <f>'5 Driver Data'!C1633</f>
        <v>0</v>
      </c>
      <c r="D1633" s="192">
        <f>'5 Driver Data'!D1633</f>
        <v>0</v>
      </c>
      <c r="E1633" s="191">
        <f>'5 Driver Data'!E1633</f>
        <v>0</v>
      </c>
      <c r="F1633" s="191">
        <f>'5 Driver Data'!F1633</f>
        <v>0</v>
      </c>
      <c r="G1633" s="191">
        <f>'5 Driver Data'!G1633</f>
        <v>0</v>
      </c>
      <c r="H1633" s="191">
        <f>'5 Driver Data'!H1633</f>
        <v>0</v>
      </c>
      <c r="I1633" s="191">
        <f>'5 Driver Data'!I1633</f>
        <v>0</v>
      </c>
      <c r="J1633" s="191">
        <f>'5 Driver Data'!J1633</f>
        <v>0</v>
      </c>
      <c r="K1633" s="206">
        <f>'5 Driver Data'!K1633</f>
        <v>0</v>
      </c>
      <c r="L1633" s="1"/>
      <c r="M1633" s="216" t="str">
        <f>IF(D1633=0,"Blank",'3 Model Input'!E$44*'3 Model Input'!E$45)</f>
        <v>Blank</v>
      </c>
      <c r="N1633" s="197" t="str">
        <f t="shared" si="270"/>
        <v>Blank</v>
      </c>
      <c r="O1633" s="197" t="str">
        <f>IF(D1633=0,"Blank",'3 Model Input'!E$49*(1-'3 Model Input'!E$51))</f>
        <v>Blank</v>
      </c>
      <c r="P1633" s="197" t="str">
        <f t="shared" si="271"/>
        <v>Blank</v>
      </c>
      <c r="Q1633" s="197" t="str">
        <f>IF(D1633=0,"Blank",IF(D1633="BEV",E1633*(1-'3 Model Input'!E$54), E1633))</f>
        <v>Blank</v>
      </c>
      <c r="R1633" s="198" t="str">
        <f>IF(D1633=0,"Blank",IF(D1633="PHEV",F1633/G1633,F1633*(1-'3 Model Input'!E$54)/G1633))</f>
        <v>Blank</v>
      </c>
      <c r="S1633" s="198" t="str">
        <f>IF(D1633=0,"Blank",IF(D1633="PHEV",MIN(M1633,E1633),MIN(M1633,(E1633*(1-'3 Model Input'!E$54)))))</f>
        <v>Blank</v>
      </c>
      <c r="T1633" s="217" t="str">
        <f t="shared" si="272"/>
        <v>Blank</v>
      </c>
      <c r="U1633" s="89"/>
      <c r="V1633" s="216" t="str">
        <f>IF(D1633=0,"Blank",P1633*'3 Model Input'!E$50)</f>
        <v>Blank</v>
      </c>
      <c r="W1633" s="197" t="str">
        <f t="shared" si="273"/>
        <v>Blank</v>
      </c>
      <c r="X1633" s="197" t="str">
        <f t="shared" si="274"/>
        <v>Blank</v>
      </c>
      <c r="Y1633" s="197" t="str">
        <f t="shared" si="275"/>
        <v>Blank</v>
      </c>
      <c r="Z1633" s="197" t="str">
        <f t="shared" si="276"/>
        <v>Blank</v>
      </c>
      <c r="AA1633" s="223" t="str" cm="1">
        <f t="array" ref="AA1633">_xlfn.IFS(ISTEXT('3 Model Input'!F$70),"Missing",ISTEXT('3 Model Input'!I$70),"Missing",ISNUMBER('3 Model Input'!K$70),'3 Model Input'!K$70*P1633)</f>
        <v>Missing</v>
      </c>
      <c r="AB1633" s="89"/>
      <c r="AC1633" s="227" t="str" cm="1">
        <f t="array" ref="AC1633">IF(D1633=0,"Blank",_xlfn.IFS('3 Model Input'!E$61=1,(V1633*G1633)/T1633,'3 Model Input'!E$61=2,(W1633*G1633)/T1633,'3 Model Input'!E$61=3,(X1633*G1633)/T1633,'3 Model Input'!E$61=4,(Y1633*G1633)/T1633,'3 Model Input'!E$61=5,(Z1633*G1633)/T1633, ISTEXT('3 Model Input'!E$61),"Missing",'3 Model Input'!E$61=6,(AA1633*G1633)/T1633))</f>
        <v>Blank</v>
      </c>
      <c r="AD1633" s="202" t="str">
        <f t="shared" si="277"/>
        <v>Blank</v>
      </c>
      <c r="AE1633" s="202" t="str">
        <f t="shared" si="278"/>
        <v>Blank</v>
      </c>
      <c r="AF1633" s="217" t="str">
        <f t="shared" si="279"/>
        <v>Blank</v>
      </c>
      <c r="AG1633" s="9" t="str" cm="1">
        <f t="array" ref="AG1633">_xlfn.IFS(ISNUMBER(AC1633), "", ISNUMBER(SEARCH("Blank", AC1633)), "", ISERROR(AC1633), "Bad input on tab 3")</f>
        <v/>
      </c>
    </row>
    <row r="1634" spans="2:33" ht="15" customHeight="1" x14ac:dyDescent="0.75">
      <c r="B1634" s="205" t="str">
        <f>'5 Driver Data'!B1634</f>
        <v>1626</v>
      </c>
      <c r="C1634" s="193">
        <f>'5 Driver Data'!C1634</f>
        <v>0</v>
      </c>
      <c r="D1634" s="192">
        <f>'5 Driver Data'!D1634</f>
        <v>0</v>
      </c>
      <c r="E1634" s="191">
        <f>'5 Driver Data'!E1634</f>
        <v>0</v>
      </c>
      <c r="F1634" s="191">
        <f>'5 Driver Data'!F1634</f>
        <v>0</v>
      </c>
      <c r="G1634" s="191">
        <f>'5 Driver Data'!G1634</f>
        <v>0</v>
      </c>
      <c r="H1634" s="191">
        <f>'5 Driver Data'!H1634</f>
        <v>0</v>
      </c>
      <c r="I1634" s="191">
        <f>'5 Driver Data'!I1634</f>
        <v>0</v>
      </c>
      <c r="J1634" s="191">
        <f>'5 Driver Data'!J1634</f>
        <v>0</v>
      </c>
      <c r="K1634" s="206">
        <f>'5 Driver Data'!K1634</f>
        <v>0</v>
      </c>
      <c r="L1634" s="1"/>
      <c r="M1634" s="216" t="str">
        <f>IF(D1634=0,"Blank",'3 Model Input'!E$44*'3 Model Input'!E$45)</f>
        <v>Blank</v>
      </c>
      <c r="N1634" s="197" t="str">
        <f t="shared" si="270"/>
        <v>Blank</v>
      </c>
      <c r="O1634" s="197" t="str">
        <f>IF(D1634=0,"Blank",'3 Model Input'!E$49*(1-'3 Model Input'!E$51))</f>
        <v>Blank</v>
      </c>
      <c r="P1634" s="197" t="str">
        <f t="shared" si="271"/>
        <v>Blank</v>
      </c>
      <c r="Q1634" s="197" t="str">
        <f>IF(D1634=0,"Blank",IF(D1634="BEV",E1634*(1-'3 Model Input'!E$54), E1634))</f>
        <v>Blank</v>
      </c>
      <c r="R1634" s="198" t="str">
        <f>IF(D1634=0,"Blank",IF(D1634="PHEV",F1634/G1634,F1634*(1-'3 Model Input'!E$54)/G1634))</f>
        <v>Blank</v>
      </c>
      <c r="S1634" s="198" t="str">
        <f>IF(D1634=0,"Blank",IF(D1634="PHEV",MIN(M1634,E1634),MIN(M1634,(E1634*(1-'3 Model Input'!E$54)))))</f>
        <v>Blank</v>
      </c>
      <c r="T1634" s="217" t="str">
        <f t="shared" si="272"/>
        <v>Blank</v>
      </c>
      <c r="U1634" s="89"/>
      <c r="V1634" s="216" t="str">
        <f>IF(D1634=0,"Blank",P1634*'3 Model Input'!E$50)</f>
        <v>Blank</v>
      </c>
      <c r="W1634" s="197" t="str">
        <f t="shared" si="273"/>
        <v>Blank</v>
      </c>
      <c r="X1634" s="197" t="str">
        <f t="shared" si="274"/>
        <v>Blank</v>
      </c>
      <c r="Y1634" s="197" t="str">
        <f t="shared" si="275"/>
        <v>Blank</v>
      </c>
      <c r="Z1634" s="197" t="str">
        <f t="shared" si="276"/>
        <v>Blank</v>
      </c>
      <c r="AA1634" s="223" t="str" cm="1">
        <f t="array" ref="AA1634">_xlfn.IFS(ISTEXT('3 Model Input'!F$70),"Missing",ISTEXT('3 Model Input'!I$70),"Missing",ISNUMBER('3 Model Input'!K$70),'3 Model Input'!K$70*P1634)</f>
        <v>Missing</v>
      </c>
      <c r="AB1634" s="89"/>
      <c r="AC1634" s="227" t="str" cm="1">
        <f t="array" ref="AC1634">IF(D1634=0,"Blank",_xlfn.IFS('3 Model Input'!E$61=1,(V1634*G1634)/T1634,'3 Model Input'!E$61=2,(W1634*G1634)/T1634,'3 Model Input'!E$61=3,(X1634*G1634)/T1634,'3 Model Input'!E$61=4,(Y1634*G1634)/T1634,'3 Model Input'!E$61=5,(Z1634*G1634)/T1634, ISTEXT('3 Model Input'!E$61),"Missing",'3 Model Input'!E$61=6,(AA1634*G1634)/T1634))</f>
        <v>Blank</v>
      </c>
      <c r="AD1634" s="202" t="str">
        <f t="shared" si="277"/>
        <v>Blank</v>
      </c>
      <c r="AE1634" s="202" t="str">
        <f t="shared" si="278"/>
        <v>Blank</v>
      </c>
      <c r="AF1634" s="217" t="str">
        <f t="shared" si="279"/>
        <v>Blank</v>
      </c>
      <c r="AG1634" s="9" t="str" cm="1">
        <f t="array" ref="AG1634">_xlfn.IFS(ISNUMBER(AC1634), "", ISNUMBER(SEARCH("Blank", AC1634)), "", ISERROR(AC1634), "Bad input on tab 3")</f>
        <v/>
      </c>
    </row>
    <row r="1635" spans="2:33" ht="15" customHeight="1" x14ac:dyDescent="0.75">
      <c r="B1635" s="205" t="str">
        <f>'5 Driver Data'!B1635</f>
        <v>1627</v>
      </c>
      <c r="C1635" s="193">
        <f>'5 Driver Data'!C1635</f>
        <v>0</v>
      </c>
      <c r="D1635" s="192">
        <f>'5 Driver Data'!D1635</f>
        <v>0</v>
      </c>
      <c r="E1635" s="191">
        <f>'5 Driver Data'!E1635</f>
        <v>0</v>
      </c>
      <c r="F1635" s="191">
        <f>'5 Driver Data'!F1635</f>
        <v>0</v>
      </c>
      <c r="G1635" s="191">
        <f>'5 Driver Data'!G1635</f>
        <v>0</v>
      </c>
      <c r="H1635" s="191">
        <f>'5 Driver Data'!H1635</f>
        <v>0</v>
      </c>
      <c r="I1635" s="191">
        <f>'5 Driver Data'!I1635</f>
        <v>0</v>
      </c>
      <c r="J1635" s="191">
        <f>'5 Driver Data'!J1635</f>
        <v>0</v>
      </c>
      <c r="K1635" s="206">
        <f>'5 Driver Data'!K1635</f>
        <v>0</v>
      </c>
      <c r="L1635" s="1"/>
      <c r="M1635" s="216" t="str">
        <f>IF(D1635=0,"Blank",'3 Model Input'!E$44*'3 Model Input'!E$45)</f>
        <v>Blank</v>
      </c>
      <c r="N1635" s="197" t="str">
        <f t="shared" si="270"/>
        <v>Blank</v>
      </c>
      <c r="O1635" s="197" t="str">
        <f>IF(D1635=0,"Blank",'3 Model Input'!E$49*(1-'3 Model Input'!E$51))</f>
        <v>Blank</v>
      </c>
      <c r="P1635" s="197" t="str">
        <f t="shared" si="271"/>
        <v>Blank</v>
      </c>
      <c r="Q1635" s="197" t="str">
        <f>IF(D1635=0,"Blank",IF(D1635="BEV",E1635*(1-'3 Model Input'!E$54), E1635))</f>
        <v>Blank</v>
      </c>
      <c r="R1635" s="198" t="str">
        <f>IF(D1635=0,"Blank",IF(D1635="PHEV",F1635/G1635,F1635*(1-'3 Model Input'!E$54)/G1635))</f>
        <v>Blank</v>
      </c>
      <c r="S1635" s="198" t="str">
        <f>IF(D1635=0,"Blank",IF(D1635="PHEV",MIN(M1635,E1635),MIN(M1635,(E1635*(1-'3 Model Input'!E$54)))))</f>
        <v>Blank</v>
      </c>
      <c r="T1635" s="217" t="str">
        <f t="shared" si="272"/>
        <v>Blank</v>
      </c>
      <c r="U1635" s="89"/>
      <c r="V1635" s="216" t="str">
        <f>IF(D1635=0,"Blank",P1635*'3 Model Input'!E$50)</f>
        <v>Blank</v>
      </c>
      <c r="W1635" s="197" t="str">
        <f t="shared" si="273"/>
        <v>Blank</v>
      </c>
      <c r="X1635" s="197" t="str">
        <f t="shared" si="274"/>
        <v>Blank</v>
      </c>
      <c r="Y1635" s="197" t="str">
        <f t="shared" si="275"/>
        <v>Blank</v>
      </c>
      <c r="Z1635" s="197" t="str">
        <f t="shared" si="276"/>
        <v>Blank</v>
      </c>
      <c r="AA1635" s="223" t="str" cm="1">
        <f t="array" ref="AA1635">_xlfn.IFS(ISTEXT('3 Model Input'!F$70),"Missing",ISTEXT('3 Model Input'!I$70),"Missing",ISNUMBER('3 Model Input'!K$70),'3 Model Input'!K$70*P1635)</f>
        <v>Missing</v>
      </c>
      <c r="AB1635" s="89"/>
      <c r="AC1635" s="227" t="str" cm="1">
        <f t="array" ref="AC1635">IF(D1635=0,"Blank",_xlfn.IFS('3 Model Input'!E$61=1,(V1635*G1635)/T1635,'3 Model Input'!E$61=2,(W1635*G1635)/T1635,'3 Model Input'!E$61=3,(X1635*G1635)/T1635,'3 Model Input'!E$61=4,(Y1635*G1635)/T1635,'3 Model Input'!E$61=5,(Z1635*G1635)/T1635, ISTEXT('3 Model Input'!E$61),"Missing",'3 Model Input'!E$61=6,(AA1635*G1635)/T1635))</f>
        <v>Blank</v>
      </c>
      <c r="AD1635" s="202" t="str">
        <f t="shared" si="277"/>
        <v>Blank</v>
      </c>
      <c r="AE1635" s="202" t="str">
        <f t="shared" si="278"/>
        <v>Blank</v>
      </c>
      <c r="AF1635" s="217" t="str">
        <f t="shared" si="279"/>
        <v>Blank</v>
      </c>
      <c r="AG1635" s="9" t="str" cm="1">
        <f t="array" ref="AG1635">_xlfn.IFS(ISNUMBER(AC1635), "", ISNUMBER(SEARCH("Blank", AC1635)), "", ISERROR(AC1635), "Bad input on tab 3")</f>
        <v/>
      </c>
    </row>
    <row r="1636" spans="2:33" ht="15" customHeight="1" x14ac:dyDescent="0.75">
      <c r="B1636" s="205" t="str">
        <f>'5 Driver Data'!B1636</f>
        <v>1628</v>
      </c>
      <c r="C1636" s="193">
        <f>'5 Driver Data'!C1636</f>
        <v>0</v>
      </c>
      <c r="D1636" s="192">
        <f>'5 Driver Data'!D1636</f>
        <v>0</v>
      </c>
      <c r="E1636" s="191">
        <f>'5 Driver Data'!E1636</f>
        <v>0</v>
      </c>
      <c r="F1636" s="191">
        <f>'5 Driver Data'!F1636</f>
        <v>0</v>
      </c>
      <c r="G1636" s="191">
        <f>'5 Driver Data'!G1636</f>
        <v>0</v>
      </c>
      <c r="H1636" s="191">
        <f>'5 Driver Data'!H1636</f>
        <v>0</v>
      </c>
      <c r="I1636" s="191">
        <f>'5 Driver Data'!I1636</f>
        <v>0</v>
      </c>
      <c r="J1636" s="191">
        <f>'5 Driver Data'!J1636</f>
        <v>0</v>
      </c>
      <c r="K1636" s="206">
        <f>'5 Driver Data'!K1636</f>
        <v>0</v>
      </c>
      <c r="L1636" s="1"/>
      <c r="M1636" s="216" t="str">
        <f>IF(D1636=0,"Blank",'3 Model Input'!E$44*'3 Model Input'!E$45)</f>
        <v>Blank</v>
      </c>
      <c r="N1636" s="197" t="str">
        <f t="shared" si="270"/>
        <v>Blank</v>
      </c>
      <c r="O1636" s="197" t="str">
        <f>IF(D1636=0,"Blank",'3 Model Input'!E$49*(1-'3 Model Input'!E$51))</f>
        <v>Blank</v>
      </c>
      <c r="P1636" s="197" t="str">
        <f t="shared" si="271"/>
        <v>Blank</v>
      </c>
      <c r="Q1636" s="197" t="str">
        <f>IF(D1636=0,"Blank",IF(D1636="BEV",E1636*(1-'3 Model Input'!E$54), E1636))</f>
        <v>Blank</v>
      </c>
      <c r="R1636" s="198" t="str">
        <f>IF(D1636=0,"Blank",IF(D1636="PHEV",F1636/G1636,F1636*(1-'3 Model Input'!E$54)/G1636))</f>
        <v>Blank</v>
      </c>
      <c r="S1636" s="198" t="str">
        <f>IF(D1636=0,"Blank",IF(D1636="PHEV",MIN(M1636,E1636),MIN(M1636,(E1636*(1-'3 Model Input'!E$54)))))</f>
        <v>Blank</v>
      </c>
      <c r="T1636" s="217" t="str">
        <f t="shared" si="272"/>
        <v>Blank</v>
      </c>
      <c r="U1636" s="89"/>
      <c r="V1636" s="216" t="str">
        <f>IF(D1636=0,"Blank",P1636*'3 Model Input'!E$50)</f>
        <v>Blank</v>
      </c>
      <c r="W1636" s="197" t="str">
        <f t="shared" si="273"/>
        <v>Blank</v>
      </c>
      <c r="X1636" s="197" t="str">
        <f t="shared" si="274"/>
        <v>Blank</v>
      </c>
      <c r="Y1636" s="197" t="str">
        <f t="shared" si="275"/>
        <v>Blank</v>
      </c>
      <c r="Z1636" s="197" t="str">
        <f t="shared" si="276"/>
        <v>Blank</v>
      </c>
      <c r="AA1636" s="223" t="str" cm="1">
        <f t="array" ref="AA1636">_xlfn.IFS(ISTEXT('3 Model Input'!F$70),"Missing",ISTEXT('3 Model Input'!I$70),"Missing",ISNUMBER('3 Model Input'!K$70),'3 Model Input'!K$70*P1636)</f>
        <v>Missing</v>
      </c>
      <c r="AB1636" s="89"/>
      <c r="AC1636" s="227" t="str" cm="1">
        <f t="array" ref="AC1636">IF(D1636=0,"Blank",_xlfn.IFS('3 Model Input'!E$61=1,(V1636*G1636)/T1636,'3 Model Input'!E$61=2,(W1636*G1636)/T1636,'3 Model Input'!E$61=3,(X1636*G1636)/T1636,'3 Model Input'!E$61=4,(Y1636*G1636)/T1636,'3 Model Input'!E$61=5,(Z1636*G1636)/T1636, ISTEXT('3 Model Input'!E$61),"Missing",'3 Model Input'!E$61=6,(AA1636*G1636)/T1636))</f>
        <v>Blank</v>
      </c>
      <c r="AD1636" s="202" t="str">
        <f t="shared" si="277"/>
        <v>Blank</v>
      </c>
      <c r="AE1636" s="202" t="str">
        <f t="shared" si="278"/>
        <v>Blank</v>
      </c>
      <c r="AF1636" s="217" t="str">
        <f t="shared" si="279"/>
        <v>Blank</v>
      </c>
      <c r="AG1636" s="9" t="str" cm="1">
        <f t="array" ref="AG1636">_xlfn.IFS(ISNUMBER(AC1636), "", ISNUMBER(SEARCH("Blank", AC1636)), "", ISERROR(AC1636), "Bad input on tab 3")</f>
        <v/>
      </c>
    </row>
    <row r="1637" spans="2:33" ht="15" customHeight="1" x14ac:dyDescent="0.75">
      <c r="B1637" s="205" t="str">
        <f>'5 Driver Data'!B1637</f>
        <v>1629</v>
      </c>
      <c r="C1637" s="193">
        <f>'5 Driver Data'!C1637</f>
        <v>0</v>
      </c>
      <c r="D1637" s="192">
        <f>'5 Driver Data'!D1637</f>
        <v>0</v>
      </c>
      <c r="E1637" s="191">
        <f>'5 Driver Data'!E1637</f>
        <v>0</v>
      </c>
      <c r="F1637" s="191">
        <f>'5 Driver Data'!F1637</f>
        <v>0</v>
      </c>
      <c r="G1637" s="191">
        <f>'5 Driver Data'!G1637</f>
        <v>0</v>
      </c>
      <c r="H1637" s="191">
        <f>'5 Driver Data'!H1637</f>
        <v>0</v>
      </c>
      <c r="I1637" s="191">
        <f>'5 Driver Data'!I1637</f>
        <v>0</v>
      </c>
      <c r="J1637" s="191">
        <f>'5 Driver Data'!J1637</f>
        <v>0</v>
      </c>
      <c r="K1637" s="206">
        <f>'5 Driver Data'!K1637</f>
        <v>0</v>
      </c>
      <c r="L1637" s="1"/>
      <c r="M1637" s="216" t="str">
        <f>IF(D1637=0,"Blank",'3 Model Input'!E$44*'3 Model Input'!E$45)</f>
        <v>Blank</v>
      </c>
      <c r="N1637" s="197" t="str">
        <f t="shared" si="270"/>
        <v>Blank</v>
      </c>
      <c r="O1637" s="197" t="str">
        <f>IF(D1637=0,"Blank",'3 Model Input'!E$49*(1-'3 Model Input'!E$51))</f>
        <v>Blank</v>
      </c>
      <c r="P1637" s="197" t="str">
        <f t="shared" si="271"/>
        <v>Blank</v>
      </c>
      <c r="Q1637" s="197" t="str">
        <f>IF(D1637=0,"Blank",IF(D1637="BEV",E1637*(1-'3 Model Input'!E$54), E1637))</f>
        <v>Blank</v>
      </c>
      <c r="R1637" s="198" t="str">
        <f>IF(D1637=0,"Blank",IF(D1637="PHEV",F1637/G1637,F1637*(1-'3 Model Input'!E$54)/G1637))</f>
        <v>Blank</v>
      </c>
      <c r="S1637" s="198" t="str">
        <f>IF(D1637=0,"Blank",IF(D1637="PHEV",MIN(M1637,E1637),MIN(M1637,(E1637*(1-'3 Model Input'!E$54)))))</f>
        <v>Blank</v>
      </c>
      <c r="T1637" s="217" t="str">
        <f t="shared" si="272"/>
        <v>Blank</v>
      </c>
      <c r="U1637" s="89"/>
      <c r="V1637" s="216" t="str">
        <f>IF(D1637=0,"Blank",P1637*'3 Model Input'!E$50)</f>
        <v>Blank</v>
      </c>
      <c r="W1637" s="197" t="str">
        <f t="shared" si="273"/>
        <v>Blank</v>
      </c>
      <c r="X1637" s="197" t="str">
        <f t="shared" si="274"/>
        <v>Blank</v>
      </c>
      <c r="Y1637" s="197" t="str">
        <f t="shared" si="275"/>
        <v>Blank</v>
      </c>
      <c r="Z1637" s="197" t="str">
        <f t="shared" si="276"/>
        <v>Blank</v>
      </c>
      <c r="AA1637" s="223" t="str" cm="1">
        <f t="array" ref="AA1637">_xlfn.IFS(ISTEXT('3 Model Input'!F$70),"Missing",ISTEXT('3 Model Input'!I$70),"Missing",ISNUMBER('3 Model Input'!K$70),'3 Model Input'!K$70*P1637)</f>
        <v>Missing</v>
      </c>
      <c r="AB1637" s="89"/>
      <c r="AC1637" s="227" t="str" cm="1">
        <f t="array" ref="AC1637">IF(D1637=0,"Blank",_xlfn.IFS('3 Model Input'!E$61=1,(V1637*G1637)/T1637,'3 Model Input'!E$61=2,(W1637*G1637)/T1637,'3 Model Input'!E$61=3,(X1637*G1637)/T1637,'3 Model Input'!E$61=4,(Y1637*G1637)/T1637,'3 Model Input'!E$61=5,(Z1637*G1637)/T1637, ISTEXT('3 Model Input'!E$61),"Missing",'3 Model Input'!E$61=6,(AA1637*G1637)/T1637))</f>
        <v>Blank</v>
      </c>
      <c r="AD1637" s="202" t="str">
        <f t="shared" si="277"/>
        <v>Blank</v>
      </c>
      <c r="AE1637" s="202" t="str">
        <f t="shared" si="278"/>
        <v>Blank</v>
      </c>
      <c r="AF1637" s="217" t="str">
        <f t="shared" si="279"/>
        <v>Blank</v>
      </c>
      <c r="AG1637" s="9" t="str" cm="1">
        <f t="array" ref="AG1637">_xlfn.IFS(ISNUMBER(AC1637), "", ISNUMBER(SEARCH("Blank", AC1637)), "", ISERROR(AC1637), "Bad input on tab 3")</f>
        <v/>
      </c>
    </row>
    <row r="1638" spans="2:33" ht="15" customHeight="1" x14ac:dyDescent="0.75">
      <c r="B1638" s="205" t="str">
        <f>'5 Driver Data'!B1638</f>
        <v>1630</v>
      </c>
      <c r="C1638" s="193">
        <f>'5 Driver Data'!C1638</f>
        <v>0</v>
      </c>
      <c r="D1638" s="192">
        <f>'5 Driver Data'!D1638</f>
        <v>0</v>
      </c>
      <c r="E1638" s="191">
        <f>'5 Driver Data'!E1638</f>
        <v>0</v>
      </c>
      <c r="F1638" s="191">
        <f>'5 Driver Data'!F1638</f>
        <v>0</v>
      </c>
      <c r="G1638" s="191">
        <f>'5 Driver Data'!G1638</f>
        <v>0</v>
      </c>
      <c r="H1638" s="191">
        <f>'5 Driver Data'!H1638</f>
        <v>0</v>
      </c>
      <c r="I1638" s="191">
        <f>'5 Driver Data'!I1638</f>
        <v>0</v>
      </c>
      <c r="J1638" s="191">
        <f>'5 Driver Data'!J1638</f>
        <v>0</v>
      </c>
      <c r="K1638" s="206">
        <f>'5 Driver Data'!K1638</f>
        <v>0</v>
      </c>
      <c r="L1638" s="1"/>
      <c r="M1638" s="216" t="str">
        <f>IF(D1638=0,"Blank",'3 Model Input'!E$44*'3 Model Input'!E$45)</f>
        <v>Blank</v>
      </c>
      <c r="N1638" s="197" t="str">
        <f t="shared" si="270"/>
        <v>Blank</v>
      </c>
      <c r="O1638" s="197" t="str">
        <f>IF(D1638=0,"Blank",'3 Model Input'!E$49*(1-'3 Model Input'!E$51))</f>
        <v>Blank</v>
      </c>
      <c r="P1638" s="197" t="str">
        <f t="shared" si="271"/>
        <v>Blank</v>
      </c>
      <c r="Q1638" s="197" t="str">
        <f>IF(D1638=0,"Blank",IF(D1638="BEV",E1638*(1-'3 Model Input'!E$54), E1638))</f>
        <v>Blank</v>
      </c>
      <c r="R1638" s="198" t="str">
        <f>IF(D1638=0,"Blank",IF(D1638="PHEV",F1638/G1638,F1638*(1-'3 Model Input'!E$54)/G1638))</f>
        <v>Blank</v>
      </c>
      <c r="S1638" s="198" t="str">
        <f>IF(D1638=0,"Blank",IF(D1638="PHEV",MIN(M1638,E1638),MIN(M1638,(E1638*(1-'3 Model Input'!E$54)))))</f>
        <v>Blank</v>
      </c>
      <c r="T1638" s="217" t="str">
        <f t="shared" si="272"/>
        <v>Blank</v>
      </c>
      <c r="U1638" s="89"/>
      <c r="V1638" s="216" t="str">
        <f>IF(D1638=0,"Blank",P1638*'3 Model Input'!E$50)</f>
        <v>Blank</v>
      </c>
      <c r="W1638" s="197" t="str">
        <f t="shared" si="273"/>
        <v>Blank</v>
      </c>
      <c r="X1638" s="197" t="str">
        <f t="shared" si="274"/>
        <v>Blank</v>
      </c>
      <c r="Y1638" s="197" t="str">
        <f t="shared" si="275"/>
        <v>Blank</v>
      </c>
      <c r="Z1638" s="197" t="str">
        <f t="shared" si="276"/>
        <v>Blank</v>
      </c>
      <c r="AA1638" s="223" t="str" cm="1">
        <f t="array" ref="AA1638">_xlfn.IFS(ISTEXT('3 Model Input'!F$70),"Missing",ISTEXT('3 Model Input'!I$70),"Missing",ISNUMBER('3 Model Input'!K$70),'3 Model Input'!K$70*P1638)</f>
        <v>Missing</v>
      </c>
      <c r="AB1638" s="89"/>
      <c r="AC1638" s="227" t="str" cm="1">
        <f t="array" ref="AC1638">IF(D1638=0,"Blank",_xlfn.IFS('3 Model Input'!E$61=1,(V1638*G1638)/T1638,'3 Model Input'!E$61=2,(W1638*G1638)/T1638,'3 Model Input'!E$61=3,(X1638*G1638)/T1638,'3 Model Input'!E$61=4,(Y1638*G1638)/T1638,'3 Model Input'!E$61=5,(Z1638*G1638)/T1638, ISTEXT('3 Model Input'!E$61),"Missing",'3 Model Input'!E$61=6,(AA1638*G1638)/T1638))</f>
        <v>Blank</v>
      </c>
      <c r="AD1638" s="202" t="str">
        <f t="shared" si="277"/>
        <v>Blank</v>
      </c>
      <c r="AE1638" s="202" t="str">
        <f t="shared" si="278"/>
        <v>Blank</v>
      </c>
      <c r="AF1638" s="217" t="str">
        <f t="shared" si="279"/>
        <v>Blank</v>
      </c>
      <c r="AG1638" s="9" t="str" cm="1">
        <f t="array" ref="AG1638">_xlfn.IFS(ISNUMBER(AC1638), "", ISNUMBER(SEARCH("Blank", AC1638)), "", ISERROR(AC1638), "Bad input on tab 3")</f>
        <v/>
      </c>
    </row>
    <row r="1639" spans="2:33" ht="15" customHeight="1" x14ac:dyDescent="0.75">
      <c r="B1639" s="205" t="str">
        <f>'5 Driver Data'!B1639</f>
        <v>1631</v>
      </c>
      <c r="C1639" s="193">
        <f>'5 Driver Data'!C1639</f>
        <v>0</v>
      </c>
      <c r="D1639" s="192">
        <f>'5 Driver Data'!D1639</f>
        <v>0</v>
      </c>
      <c r="E1639" s="191">
        <f>'5 Driver Data'!E1639</f>
        <v>0</v>
      </c>
      <c r="F1639" s="191">
        <f>'5 Driver Data'!F1639</f>
        <v>0</v>
      </c>
      <c r="G1639" s="191">
        <f>'5 Driver Data'!G1639</f>
        <v>0</v>
      </c>
      <c r="H1639" s="191">
        <f>'5 Driver Data'!H1639</f>
        <v>0</v>
      </c>
      <c r="I1639" s="191">
        <f>'5 Driver Data'!I1639</f>
        <v>0</v>
      </c>
      <c r="J1639" s="191">
        <f>'5 Driver Data'!J1639</f>
        <v>0</v>
      </c>
      <c r="K1639" s="206">
        <f>'5 Driver Data'!K1639</f>
        <v>0</v>
      </c>
      <c r="L1639" s="1"/>
      <c r="M1639" s="216" t="str">
        <f>IF(D1639=0,"Blank",'3 Model Input'!E$44*'3 Model Input'!E$45)</f>
        <v>Blank</v>
      </c>
      <c r="N1639" s="197" t="str">
        <f t="shared" si="270"/>
        <v>Blank</v>
      </c>
      <c r="O1639" s="197" t="str">
        <f>IF(D1639=0,"Blank",'3 Model Input'!E$49*(1-'3 Model Input'!E$51))</f>
        <v>Blank</v>
      </c>
      <c r="P1639" s="197" t="str">
        <f t="shared" si="271"/>
        <v>Blank</v>
      </c>
      <c r="Q1639" s="197" t="str">
        <f>IF(D1639=0,"Blank",IF(D1639="BEV",E1639*(1-'3 Model Input'!E$54), E1639))</f>
        <v>Blank</v>
      </c>
      <c r="R1639" s="198" t="str">
        <f>IF(D1639=0,"Blank",IF(D1639="PHEV",F1639/G1639,F1639*(1-'3 Model Input'!E$54)/G1639))</f>
        <v>Blank</v>
      </c>
      <c r="S1639" s="198" t="str">
        <f>IF(D1639=0,"Blank",IF(D1639="PHEV",MIN(M1639,E1639),MIN(M1639,(E1639*(1-'3 Model Input'!E$54)))))</f>
        <v>Blank</v>
      </c>
      <c r="T1639" s="217" t="str">
        <f t="shared" si="272"/>
        <v>Blank</v>
      </c>
      <c r="U1639" s="89"/>
      <c r="V1639" s="216" t="str">
        <f>IF(D1639=0,"Blank",P1639*'3 Model Input'!E$50)</f>
        <v>Blank</v>
      </c>
      <c r="W1639" s="197" t="str">
        <f t="shared" si="273"/>
        <v>Blank</v>
      </c>
      <c r="X1639" s="197" t="str">
        <f t="shared" si="274"/>
        <v>Blank</v>
      </c>
      <c r="Y1639" s="197" t="str">
        <f t="shared" si="275"/>
        <v>Blank</v>
      </c>
      <c r="Z1639" s="197" t="str">
        <f t="shared" si="276"/>
        <v>Blank</v>
      </c>
      <c r="AA1639" s="223" t="str" cm="1">
        <f t="array" ref="AA1639">_xlfn.IFS(ISTEXT('3 Model Input'!F$70),"Missing",ISTEXT('3 Model Input'!I$70),"Missing",ISNUMBER('3 Model Input'!K$70),'3 Model Input'!K$70*P1639)</f>
        <v>Missing</v>
      </c>
      <c r="AB1639" s="89"/>
      <c r="AC1639" s="227" t="str" cm="1">
        <f t="array" ref="AC1639">IF(D1639=0,"Blank",_xlfn.IFS('3 Model Input'!E$61=1,(V1639*G1639)/T1639,'3 Model Input'!E$61=2,(W1639*G1639)/T1639,'3 Model Input'!E$61=3,(X1639*G1639)/T1639,'3 Model Input'!E$61=4,(Y1639*G1639)/T1639,'3 Model Input'!E$61=5,(Z1639*G1639)/T1639, ISTEXT('3 Model Input'!E$61),"Missing",'3 Model Input'!E$61=6,(AA1639*G1639)/T1639))</f>
        <v>Blank</v>
      </c>
      <c r="AD1639" s="202" t="str">
        <f t="shared" si="277"/>
        <v>Blank</v>
      </c>
      <c r="AE1639" s="202" t="str">
        <f t="shared" si="278"/>
        <v>Blank</v>
      </c>
      <c r="AF1639" s="217" t="str">
        <f t="shared" si="279"/>
        <v>Blank</v>
      </c>
      <c r="AG1639" s="9" t="str" cm="1">
        <f t="array" ref="AG1639">_xlfn.IFS(ISNUMBER(AC1639), "", ISNUMBER(SEARCH("Blank", AC1639)), "", ISERROR(AC1639), "Bad input on tab 3")</f>
        <v/>
      </c>
    </row>
    <row r="1640" spans="2:33" ht="15" customHeight="1" x14ac:dyDescent="0.75">
      <c r="B1640" s="205" t="str">
        <f>'5 Driver Data'!B1640</f>
        <v>1632</v>
      </c>
      <c r="C1640" s="193">
        <f>'5 Driver Data'!C1640</f>
        <v>0</v>
      </c>
      <c r="D1640" s="192">
        <f>'5 Driver Data'!D1640</f>
        <v>0</v>
      </c>
      <c r="E1640" s="191">
        <f>'5 Driver Data'!E1640</f>
        <v>0</v>
      </c>
      <c r="F1640" s="191">
        <f>'5 Driver Data'!F1640</f>
        <v>0</v>
      </c>
      <c r="G1640" s="191">
        <f>'5 Driver Data'!G1640</f>
        <v>0</v>
      </c>
      <c r="H1640" s="191">
        <f>'5 Driver Data'!H1640</f>
        <v>0</v>
      </c>
      <c r="I1640" s="191">
        <f>'5 Driver Data'!I1640</f>
        <v>0</v>
      </c>
      <c r="J1640" s="191">
        <f>'5 Driver Data'!J1640</f>
        <v>0</v>
      </c>
      <c r="K1640" s="206">
        <f>'5 Driver Data'!K1640</f>
        <v>0</v>
      </c>
      <c r="L1640" s="1"/>
      <c r="M1640" s="216" t="str">
        <f>IF(D1640=0,"Blank",'3 Model Input'!E$44*'3 Model Input'!E$45)</f>
        <v>Blank</v>
      </c>
      <c r="N1640" s="197" t="str">
        <f t="shared" si="270"/>
        <v>Blank</v>
      </c>
      <c r="O1640" s="197" t="str">
        <f>IF(D1640=0,"Blank",'3 Model Input'!E$49*(1-'3 Model Input'!E$51))</f>
        <v>Blank</v>
      </c>
      <c r="P1640" s="197" t="str">
        <f t="shared" si="271"/>
        <v>Blank</v>
      </c>
      <c r="Q1640" s="197" t="str">
        <f>IF(D1640=0,"Blank",IF(D1640="BEV",E1640*(1-'3 Model Input'!E$54), E1640))</f>
        <v>Blank</v>
      </c>
      <c r="R1640" s="198" t="str">
        <f>IF(D1640=0,"Blank",IF(D1640="PHEV",F1640/G1640,F1640*(1-'3 Model Input'!E$54)/G1640))</f>
        <v>Blank</v>
      </c>
      <c r="S1640" s="198" t="str">
        <f>IF(D1640=0,"Blank",IF(D1640="PHEV",MIN(M1640,E1640),MIN(M1640,(E1640*(1-'3 Model Input'!E$54)))))</f>
        <v>Blank</v>
      </c>
      <c r="T1640" s="217" t="str">
        <f t="shared" si="272"/>
        <v>Blank</v>
      </c>
      <c r="U1640" s="89"/>
      <c r="V1640" s="216" t="str">
        <f>IF(D1640=0,"Blank",P1640*'3 Model Input'!E$50)</f>
        <v>Blank</v>
      </c>
      <c r="W1640" s="197" t="str">
        <f t="shared" si="273"/>
        <v>Blank</v>
      </c>
      <c r="X1640" s="197" t="str">
        <f t="shared" si="274"/>
        <v>Blank</v>
      </c>
      <c r="Y1640" s="197" t="str">
        <f t="shared" si="275"/>
        <v>Blank</v>
      </c>
      <c r="Z1640" s="197" t="str">
        <f t="shared" si="276"/>
        <v>Blank</v>
      </c>
      <c r="AA1640" s="223" t="str" cm="1">
        <f t="array" ref="AA1640">_xlfn.IFS(ISTEXT('3 Model Input'!F$70),"Missing",ISTEXT('3 Model Input'!I$70),"Missing",ISNUMBER('3 Model Input'!K$70),'3 Model Input'!K$70*P1640)</f>
        <v>Missing</v>
      </c>
      <c r="AB1640" s="89"/>
      <c r="AC1640" s="227" t="str" cm="1">
        <f t="array" ref="AC1640">IF(D1640=0,"Blank",_xlfn.IFS('3 Model Input'!E$61=1,(V1640*G1640)/T1640,'3 Model Input'!E$61=2,(W1640*G1640)/T1640,'3 Model Input'!E$61=3,(X1640*G1640)/T1640,'3 Model Input'!E$61=4,(Y1640*G1640)/T1640,'3 Model Input'!E$61=5,(Z1640*G1640)/T1640, ISTEXT('3 Model Input'!E$61),"Missing",'3 Model Input'!E$61=6,(AA1640*G1640)/T1640))</f>
        <v>Blank</v>
      </c>
      <c r="AD1640" s="202" t="str">
        <f t="shared" si="277"/>
        <v>Blank</v>
      </c>
      <c r="AE1640" s="202" t="str">
        <f t="shared" si="278"/>
        <v>Blank</v>
      </c>
      <c r="AF1640" s="217" t="str">
        <f t="shared" si="279"/>
        <v>Blank</v>
      </c>
      <c r="AG1640" s="9" t="str" cm="1">
        <f t="array" ref="AG1640">_xlfn.IFS(ISNUMBER(AC1640), "", ISNUMBER(SEARCH("Blank", AC1640)), "", ISERROR(AC1640), "Bad input on tab 3")</f>
        <v/>
      </c>
    </row>
    <row r="1641" spans="2:33" ht="15" customHeight="1" x14ac:dyDescent="0.75">
      <c r="B1641" s="205" t="str">
        <f>'5 Driver Data'!B1641</f>
        <v>1633</v>
      </c>
      <c r="C1641" s="193">
        <f>'5 Driver Data'!C1641</f>
        <v>0</v>
      </c>
      <c r="D1641" s="192">
        <f>'5 Driver Data'!D1641</f>
        <v>0</v>
      </c>
      <c r="E1641" s="191">
        <f>'5 Driver Data'!E1641</f>
        <v>0</v>
      </c>
      <c r="F1641" s="191">
        <f>'5 Driver Data'!F1641</f>
        <v>0</v>
      </c>
      <c r="G1641" s="191">
        <f>'5 Driver Data'!G1641</f>
        <v>0</v>
      </c>
      <c r="H1641" s="191">
        <f>'5 Driver Data'!H1641</f>
        <v>0</v>
      </c>
      <c r="I1641" s="191">
        <f>'5 Driver Data'!I1641</f>
        <v>0</v>
      </c>
      <c r="J1641" s="191">
        <f>'5 Driver Data'!J1641</f>
        <v>0</v>
      </c>
      <c r="K1641" s="206">
        <f>'5 Driver Data'!K1641</f>
        <v>0</v>
      </c>
      <c r="L1641" s="1"/>
      <c r="M1641" s="216" t="str">
        <f>IF(D1641=0,"Blank",'3 Model Input'!E$44*'3 Model Input'!E$45)</f>
        <v>Blank</v>
      </c>
      <c r="N1641" s="197" t="str">
        <f t="shared" si="270"/>
        <v>Blank</v>
      </c>
      <c r="O1641" s="197" t="str">
        <f>IF(D1641=0,"Blank",'3 Model Input'!E$49*(1-'3 Model Input'!E$51))</f>
        <v>Blank</v>
      </c>
      <c r="P1641" s="197" t="str">
        <f t="shared" si="271"/>
        <v>Blank</v>
      </c>
      <c r="Q1641" s="197" t="str">
        <f>IF(D1641=0,"Blank",IF(D1641="BEV",E1641*(1-'3 Model Input'!E$54), E1641))</f>
        <v>Blank</v>
      </c>
      <c r="R1641" s="198" t="str">
        <f>IF(D1641=0,"Blank",IF(D1641="PHEV",F1641/G1641,F1641*(1-'3 Model Input'!E$54)/G1641))</f>
        <v>Blank</v>
      </c>
      <c r="S1641" s="198" t="str">
        <f>IF(D1641=0,"Blank",IF(D1641="PHEV",MIN(M1641,E1641),MIN(M1641,(E1641*(1-'3 Model Input'!E$54)))))</f>
        <v>Blank</v>
      </c>
      <c r="T1641" s="217" t="str">
        <f t="shared" si="272"/>
        <v>Blank</v>
      </c>
      <c r="U1641" s="89"/>
      <c r="V1641" s="216" t="str">
        <f>IF(D1641=0,"Blank",P1641*'3 Model Input'!E$50)</f>
        <v>Blank</v>
      </c>
      <c r="W1641" s="197" t="str">
        <f t="shared" si="273"/>
        <v>Blank</v>
      </c>
      <c r="X1641" s="197" t="str">
        <f t="shared" si="274"/>
        <v>Blank</v>
      </c>
      <c r="Y1641" s="197" t="str">
        <f t="shared" si="275"/>
        <v>Blank</v>
      </c>
      <c r="Z1641" s="197" t="str">
        <f t="shared" si="276"/>
        <v>Blank</v>
      </c>
      <c r="AA1641" s="223" t="str" cm="1">
        <f t="array" ref="AA1641">_xlfn.IFS(ISTEXT('3 Model Input'!F$70),"Missing",ISTEXT('3 Model Input'!I$70),"Missing",ISNUMBER('3 Model Input'!K$70),'3 Model Input'!K$70*P1641)</f>
        <v>Missing</v>
      </c>
      <c r="AB1641" s="89"/>
      <c r="AC1641" s="227" t="str" cm="1">
        <f t="array" ref="AC1641">IF(D1641=0,"Blank",_xlfn.IFS('3 Model Input'!E$61=1,(V1641*G1641)/T1641,'3 Model Input'!E$61=2,(W1641*G1641)/T1641,'3 Model Input'!E$61=3,(X1641*G1641)/T1641,'3 Model Input'!E$61=4,(Y1641*G1641)/T1641,'3 Model Input'!E$61=5,(Z1641*G1641)/T1641, ISTEXT('3 Model Input'!E$61),"Missing",'3 Model Input'!E$61=6,(AA1641*G1641)/T1641))</f>
        <v>Blank</v>
      </c>
      <c r="AD1641" s="202" t="str">
        <f t="shared" si="277"/>
        <v>Blank</v>
      </c>
      <c r="AE1641" s="202" t="str">
        <f t="shared" si="278"/>
        <v>Blank</v>
      </c>
      <c r="AF1641" s="217" t="str">
        <f t="shared" si="279"/>
        <v>Blank</v>
      </c>
      <c r="AG1641" s="9" t="str" cm="1">
        <f t="array" ref="AG1641">_xlfn.IFS(ISNUMBER(AC1641), "", ISNUMBER(SEARCH("Blank", AC1641)), "", ISERROR(AC1641), "Bad input on tab 3")</f>
        <v/>
      </c>
    </row>
    <row r="1642" spans="2:33" ht="15" customHeight="1" x14ac:dyDescent="0.75">
      <c r="B1642" s="205" t="str">
        <f>'5 Driver Data'!B1642</f>
        <v>1634</v>
      </c>
      <c r="C1642" s="193">
        <f>'5 Driver Data'!C1642</f>
        <v>0</v>
      </c>
      <c r="D1642" s="192">
        <f>'5 Driver Data'!D1642</f>
        <v>0</v>
      </c>
      <c r="E1642" s="191">
        <f>'5 Driver Data'!E1642</f>
        <v>0</v>
      </c>
      <c r="F1642" s="191">
        <f>'5 Driver Data'!F1642</f>
        <v>0</v>
      </c>
      <c r="G1642" s="191">
        <f>'5 Driver Data'!G1642</f>
        <v>0</v>
      </c>
      <c r="H1642" s="191">
        <f>'5 Driver Data'!H1642</f>
        <v>0</v>
      </c>
      <c r="I1642" s="191">
        <f>'5 Driver Data'!I1642</f>
        <v>0</v>
      </c>
      <c r="J1642" s="191">
        <f>'5 Driver Data'!J1642</f>
        <v>0</v>
      </c>
      <c r="K1642" s="206">
        <f>'5 Driver Data'!K1642</f>
        <v>0</v>
      </c>
      <c r="L1642" s="1"/>
      <c r="M1642" s="216" t="str">
        <f>IF(D1642=0,"Blank",'3 Model Input'!E$44*'3 Model Input'!E$45)</f>
        <v>Blank</v>
      </c>
      <c r="N1642" s="197" t="str">
        <f t="shared" si="270"/>
        <v>Blank</v>
      </c>
      <c r="O1642" s="197" t="str">
        <f>IF(D1642=0,"Blank",'3 Model Input'!E$49*(1-'3 Model Input'!E$51))</f>
        <v>Blank</v>
      </c>
      <c r="P1642" s="197" t="str">
        <f t="shared" si="271"/>
        <v>Blank</v>
      </c>
      <c r="Q1642" s="197" t="str">
        <f>IF(D1642=0,"Blank",IF(D1642="BEV",E1642*(1-'3 Model Input'!E$54), E1642))</f>
        <v>Blank</v>
      </c>
      <c r="R1642" s="198" t="str">
        <f>IF(D1642=0,"Blank",IF(D1642="PHEV",F1642/G1642,F1642*(1-'3 Model Input'!E$54)/G1642))</f>
        <v>Blank</v>
      </c>
      <c r="S1642" s="198" t="str">
        <f>IF(D1642=0,"Blank",IF(D1642="PHEV",MIN(M1642,E1642),MIN(M1642,(E1642*(1-'3 Model Input'!E$54)))))</f>
        <v>Blank</v>
      </c>
      <c r="T1642" s="217" t="str">
        <f t="shared" si="272"/>
        <v>Blank</v>
      </c>
      <c r="U1642" s="89"/>
      <c r="V1642" s="216" t="str">
        <f>IF(D1642=0,"Blank",P1642*'3 Model Input'!E$50)</f>
        <v>Blank</v>
      </c>
      <c r="W1642" s="197" t="str">
        <f t="shared" si="273"/>
        <v>Blank</v>
      </c>
      <c r="X1642" s="197" t="str">
        <f t="shared" si="274"/>
        <v>Blank</v>
      </c>
      <c r="Y1642" s="197" t="str">
        <f t="shared" si="275"/>
        <v>Blank</v>
      </c>
      <c r="Z1642" s="197" t="str">
        <f t="shared" si="276"/>
        <v>Blank</v>
      </c>
      <c r="AA1642" s="223" t="str" cm="1">
        <f t="array" ref="AA1642">_xlfn.IFS(ISTEXT('3 Model Input'!F$70),"Missing",ISTEXT('3 Model Input'!I$70),"Missing",ISNUMBER('3 Model Input'!K$70),'3 Model Input'!K$70*P1642)</f>
        <v>Missing</v>
      </c>
      <c r="AB1642" s="89"/>
      <c r="AC1642" s="227" t="str" cm="1">
        <f t="array" ref="AC1642">IF(D1642=0,"Blank",_xlfn.IFS('3 Model Input'!E$61=1,(V1642*G1642)/T1642,'3 Model Input'!E$61=2,(W1642*G1642)/T1642,'3 Model Input'!E$61=3,(X1642*G1642)/T1642,'3 Model Input'!E$61=4,(Y1642*G1642)/T1642,'3 Model Input'!E$61=5,(Z1642*G1642)/T1642, ISTEXT('3 Model Input'!E$61),"Missing",'3 Model Input'!E$61=6,(AA1642*G1642)/T1642))</f>
        <v>Blank</v>
      </c>
      <c r="AD1642" s="202" t="str">
        <f t="shared" si="277"/>
        <v>Blank</v>
      </c>
      <c r="AE1642" s="202" t="str">
        <f t="shared" si="278"/>
        <v>Blank</v>
      </c>
      <c r="AF1642" s="217" t="str">
        <f t="shared" si="279"/>
        <v>Blank</v>
      </c>
      <c r="AG1642" s="9" t="str" cm="1">
        <f t="array" ref="AG1642">_xlfn.IFS(ISNUMBER(AC1642), "", ISNUMBER(SEARCH("Blank", AC1642)), "", ISERROR(AC1642), "Bad input on tab 3")</f>
        <v/>
      </c>
    </row>
    <row r="1643" spans="2:33" ht="15" customHeight="1" x14ac:dyDescent="0.75">
      <c r="B1643" s="205" t="str">
        <f>'5 Driver Data'!B1643</f>
        <v>1635</v>
      </c>
      <c r="C1643" s="193">
        <f>'5 Driver Data'!C1643</f>
        <v>0</v>
      </c>
      <c r="D1643" s="192">
        <f>'5 Driver Data'!D1643</f>
        <v>0</v>
      </c>
      <c r="E1643" s="191">
        <f>'5 Driver Data'!E1643</f>
        <v>0</v>
      </c>
      <c r="F1643" s="191">
        <f>'5 Driver Data'!F1643</f>
        <v>0</v>
      </c>
      <c r="G1643" s="191">
        <f>'5 Driver Data'!G1643</f>
        <v>0</v>
      </c>
      <c r="H1643" s="191">
        <f>'5 Driver Data'!H1643</f>
        <v>0</v>
      </c>
      <c r="I1643" s="191">
        <f>'5 Driver Data'!I1643</f>
        <v>0</v>
      </c>
      <c r="J1643" s="191">
        <f>'5 Driver Data'!J1643</f>
        <v>0</v>
      </c>
      <c r="K1643" s="206">
        <f>'5 Driver Data'!K1643</f>
        <v>0</v>
      </c>
      <c r="L1643" s="1"/>
      <c r="M1643" s="216" t="str">
        <f>IF(D1643=0,"Blank",'3 Model Input'!E$44*'3 Model Input'!E$45)</f>
        <v>Blank</v>
      </c>
      <c r="N1643" s="197" t="str">
        <f t="shared" si="270"/>
        <v>Blank</v>
      </c>
      <c r="O1643" s="197" t="str">
        <f>IF(D1643=0,"Blank",'3 Model Input'!E$49*(1-'3 Model Input'!E$51))</f>
        <v>Blank</v>
      </c>
      <c r="P1643" s="197" t="str">
        <f t="shared" si="271"/>
        <v>Blank</v>
      </c>
      <c r="Q1643" s="197" t="str">
        <f>IF(D1643=0,"Blank",IF(D1643="BEV",E1643*(1-'3 Model Input'!E$54), E1643))</f>
        <v>Blank</v>
      </c>
      <c r="R1643" s="198" t="str">
        <f>IF(D1643=0,"Blank",IF(D1643="PHEV",F1643/G1643,F1643*(1-'3 Model Input'!E$54)/G1643))</f>
        <v>Blank</v>
      </c>
      <c r="S1643" s="198" t="str">
        <f>IF(D1643=0,"Blank",IF(D1643="PHEV",MIN(M1643,E1643),MIN(M1643,(E1643*(1-'3 Model Input'!E$54)))))</f>
        <v>Blank</v>
      </c>
      <c r="T1643" s="217" t="str">
        <f t="shared" si="272"/>
        <v>Blank</v>
      </c>
      <c r="U1643" s="89"/>
      <c r="V1643" s="216" t="str">
        <f>IF(D1643=0,"Blank",P1643*'3 Model Input'!E$50)</f>
        <v>Blank</v>
      </c>
      <c r="W1643" s="197" t="str">
        <f t="shared" si="273"/>
        <v>Blank</v>
      </c>
      <c r="X1643" s="197" t="str">
        <f t="shared" si="274"/>
        <v>Blank</v>
      </c>
      <c r="Y1643" s="197" t="str">
        <f t="shared" si="275"/>
        <v>Blank</v>
      </c>
      <c r="Z1643" s="197" t="str">
        <f t="shared" si="276"/>
        <v>Blank</v>
      </c>
      <c r="AA1643" s="223" t="str" cm="1">
        <f t="array" ref="AA1643">_xlfn.IFS(ISTEXT('3 Model Input'!F$70),"Missing",ISTEXT('3 Model Input'!I$70),"Missing",ISNUMBER('3 Model Input'!K$70),'3 Model Input'!K$70*P1643)</f>
        <v>Missing</v>
      </c>
      <c r="AB1643" s="89"/>
      <c r="AC1643" s="227" t="str" cm="1">
        <f t="array" ref="AC1643">IF(D1643=0,"Blank",_xlfn.IFS('3 Model Input'!E$61=1,(V1643*G1643)/T1643,'3 Model Input'!E$61=2,(W1643*G1643)/T1643,'3 Model Input'!E$61=3,(X1643*G1643)/T1643,'3 Model Input'!E$61=4,(Y1643*G1643)/T1643,'3 Model Input'!E$61=5,(Z1643*G1643)/T1643, ISTEXT('3 Model Input'!E$61),"Missing",'3 Model Input'!E$61=6,(AA1643*G1643)/T1643))</f>
        <v>Blank</v>
      </c>
      <c r="AD1643" s="202" t="str">
        <f t="shared" si="277"/>
        <v>Blank</v>
      </c>
      <c r="AE1643" s="202" t="str">
        <f t="shared" si="278"/>
        <v>Blank</v>
      </c>
      <c r="AF1643" s="217" t="str">
        <f t="shared" si="279"/>
        <v>Blank</v>
      </c>
      <c r="AG1643" s="9" t="str" cm="1">
        <f t="array" ref="AG1643">_xlfn.IFS(ISNUMBER(AC1643), "", ISNUMBER(SEARCH("Blank", AC1643)), "", ISERROR(AC1643), "Bad input on tab 3")</f>
        <v/>
      </c>
    </row>
    <row r="1644" spans="2:33" ht="15" customHeight="1" x14ac:dyDescent="0.75">
      <c r="B1644" s="205" t="str">
        <f>'5 Driver Data'!B1644</f>
        <v>1636</v>
      </c>
      <c r="C1644" s="193">
        <f>'5 Driver Data'!C1644</f>
        <v>0</v>
      </c>
      <c r="D1644" s="192">
        <f>'5 Driver Data'!D1644</f>
        <v>0</v>
      </c>
      <c r="E1644" s="191">
        <f>'5 Driver Data'!E1644</f>
        <v>0</v>
      </c>
      <c r="F1644" s="191">
        <f>'5 Driver Data'!F1644</f>
        <v>0</v>
      </c>
      <c r="G1644" s="191">
        <f>'5 Driver Data'!G1644</f>
        <v>0</v>
      </c>
      <c r="H1644" s="191">
        <f>'5 Driver Data'!H1644</f>
        <v>0</v>
      </c>
      <c r="I1644" s="191">
        <f>'5 Driver Data'!I1644</f>
        <v>0</v>
      </c>
      <c r="J1644" s="191">
        <f>'5 Driver Data'!J1644</f>
        <v>0</v>
      </c>
      <c r="K1644" s="206">
        <f>'5 Driver Data'!K1644</f>
        <v>0</v>
      </c>
      <c r="L1644" s="1"/>
      <c r="M1644" s="216" t="str">
        <f>IF(D1644=0,"Blank",'3 Model Input'!E$44*'3 Model Input'!E$45)</f>
        <v>Blank</v>
      </c>
      <c r="N1644" s="197" t="str">
        <f t="shared" si="270"/>
        <v>Blank</v>
      </c>
      <c r="O1644" s="197" t="str">
        <f>IF(D1644=0,"Blank",'3 Model Input'!E$49*(1-'3 Model Input'!E$51))</f>
        <v>Blank</v>
      </c>
      <c r="P1644" s="197" t="str">
        <f t="shared" si="271"/>
        <v>Blank</v>
      </c>
      <c r="Q1644" s="197" t="str">
        <f>IF(D1644=0,"Blank",IF(D1644="BEV",E1644*(1-'3 Model Input'!E$54), E1644))</f>
        <v>Blank</v>
      </c>
      <c r="R1644" s="198" t="str">
        <f>IF(D1644=0,"Blank",IF(D1644="PHEV",F1644/G1644,F1644*(1-'3 Model Input'!E$54)/G1644))</f>
        <v>Blank</v>
      </c>
      <c r="S1644" s="198" t="str">
        <f>IF(D1644=0,"Blank",IF(D1644="PHEV",MIN(M1644,E1644),MIN(M1644,(E1644*(1-'3 Model Input'!E$54)))))</f>
        <v>Blank</v>
      </c>
      <c r="T1644" s="217" t="str">
        <f t="shared" si="272"/>
        <v>Blank</v>
      </c>
      <c r="U1644" s="89"/>
      <c r="V1644" s="216" t="str">
        <f>IF(D1644=0,"Blank",P1644*'3 Model Input'!E$50)</f>
        <v>Blank</v>
      </c>
      <c r="W1644" s="197" t="str">
        <f t="shared" si="273"/>
        <v>Blank</v>
      </c>
      <c r="X1644" s="197" t="str">
        <f t="shared" si="274"/>
        <v>Blank</v>
      </c>
      <c r="Y1644" s="197" t="str">
        <f t="shared" si="275"/>
        <v>Blank</v>
      </c>
      <c r="Z1644" s="197" t="str">
        <f t="shared" si="276"/>
        <v>Blank</v>
      </c>
      <c r="AA1644" s="223" t="str" cm="1">
        <f t="array" ref="AA1644">_xlfn.IFS(ISTEXT('3 Model Input'!F$70),"Missing",ISTEXT('3 Model Input'!I$70),"Missing",ISNUMBER('3 Model Input'!K$70),'3 Model Input'!K$70*P1644)</f>
        <v>Missing</v>
      </c>
      <c r="AB1644" s="89"/>
      <c r="AC1644" s="227" t="str" cm="1">
        <f t="array" ref="AC1644">IF(D1644=0,"Blank",_xlfn.IFS('3 Model Input'!E$61=1,(V1644*G1644)/T1644,'3 Model Input'!E$61=2,(W1644*G1644)/T1644,'3 Model Input'!E$61=3,(X1644*G1644)/T1644,'3 Model Input'!E$61=4,(Y1644*G1644)/T1644,'3 Model Input'!E$61=5,(Z1644*G1644)/T1644, ISTEXT('3 Model Input'!E$61),"Missing",'3 Model Input'!E$61=6,(AA1644*G1644)/T1644))</f>
        <v>Blank</v>
      </c>
      <c r="AD1644" s="202" t="str">
        <f t="shared" si="277"/>
        <v>Blank</v>
      </c>
      <c r="AE1644" s="202" t="str">
        <f t="shared" si="278"/>
        <v>Blank</v>
      </c>
      <c r="AF1644" s="217" t="str">
        <f t="shared" si="279"/>
        <v>Blank</v>
      </c>
      <c r="AG1644" s="9" t="str" cm="1">
        <f t="array" ref="AG1644">_xlfn.IFS(ISNUMBER(AC1644), "", ISNUMBER(SEARCH("Blank", AC1644)), "", ISERROR(AC1644), "Bad input on tab 3")</f>
        <v/>
      </c>
    </row>
    <row r="1645" spans="2:33" ht="15" customHeight="1" x14ac:dyDescent="0.75">
      <c r="B1645" s="205" t="str">
        <f>'5 Driver Data'!B1645</f>
        <v>1637</v>
      </c>
      <c r="C1645" s="193">
        <f>'5 Driver Data'!C1645</f>
        <v>0</v>
      </c>
      <c r="D1645" s="192">
        <f>'5 Driver Data'!D1645</f>
        <v>0</v>
      </c>
      <c r="E1645" s="191">
        <f>'5 Driver Data'!E1645</f>
        <v>0</v>
      </c>
      <c r="F1645" s="191">
        <f>'5 Driver Data'!F1645</f>
        <v>0</v>
      </c>
      <c r="G1645" s="191">
        <f>'5 Driver Data'!G1645</f>
        <v>0</v>
      </c>
      <c r="H1645" s="191">
        <f>'5 Driver Data'!H1645</f>
        <v>0</v>
      </c>
      <c r="I1645" s="191">
        <f>'5 Driver Data'!I1645</f>
        <v>0</v>
      </c>
      <c r="J1645" s="191">
        <f>'5 Driver Data'!J1645</f>
        <v>0</v>
      </c>
      <c r="K1645" s="206">
        <f>'5 Driver Data'!K1645</f>
        <v>0</v>
      </c>
      <c r="L1645" s="1"/>
      <c r="M1645" s="216" t="str">
        <f>IF(D1645=0,"Blank",'3 Model Input'!E$44*'3 Model Input'!E$45)</f>
        <v>Blank</v>
      </c>
      <c r="N1645" s="197" t="str">
        <f t="shared" si="270"/>
        <v>Blank</v>
      </c>
      <c r="O1645" s="197" t="str">
        <f>IF(D1645=0,"Blank",'3 Model Input'!E$49*(1-'3 Model Input'!E$51))</f>
        <v>Blank</v>
      </c>
      <c r="P1645" s="197" t="str">
        <f t="shared" si="271"/>
        <v>Blank</v>
      </c>
      <c r="Q1645" s="197" t="str">
        <f>IF(D1645=0,"Blank",IF(D1645="BEV",E1645*(1-'3 Model Input'!E$54), E1645))</f>
        <v>Blank</v>
      </c>
      <c r="R1645" s="198" t="str">
        <f>IF(D1645=0,"Blank",IF(D1645="PHEV",F1645/G1645,F1645*(1-'3 Model Input'!E$54)/G1645))</f>
        <v>Blank</v>
      </c>
      <c r="S1645" s="198" t="str">
        <f>IF(D1645=0,"Blank",IF(D1645="PHEV",MIN(M1645,E1645),MIN(M1645,(E1645*(1-'3 Model Input'!E$54)))))</f>
        <v>Blank</v>
      </c>
      <c r="T1645" s="217" t="str">
        <f t="shared" si="272"/>
        <v>Blank</v>
      </c>
      <c r="U1645" s="89"/>
      <c r="V1645" s="216" t="str">
        <f>IF(D1645=0,"Blank",P1645*'3 Model Input'!E$50)</f>
        <v>Blank</v>
      </c>
      <c r="W1645" s="197" t="str">
        <f t="shared" si="273"/>
        <v>Blank</v>
      </c>
      <c r="X1645" s="197" t="str">
        <f t="shared" si="274"/>
        <v>Blank</v>
      </c>
      <c r="Y1645" s="197" t="str">
        <f t="shared" si="275"/>
        <v>Blank</v>
      </c>
      <c r="Z1645" s="197" t="str">
        <f t="shared" si="276"/>
        <v>Blank</v>
      </c>
      <c r="AA1645" s="223" t="str" cm="1">
        <f t="array" ref="AA1645">_xlfn.IFS(ISTEXT('3 Model Input'!F$70),"Missing",ISTEXT('3 Model Input'!I$70),"Missing",ISNUMBER('3 Model Input'!K$70),'3 Model Input'!K$70*P1645)</f>
        <v>Missing</v>
      </c>
      <c r="AB1645" s="89"/>
      <c r="AC1645" s="227" t="str" cm="1">
        <f t="array" ref="AC1645">IF(D1645=0,"Blank",_xlfn.IFS('3 Model Input'!E$61=1,(V1645*G1645)/T1645,'3 Model Input'!E$61=2,(W1645*G1645)/T1645,'3 Model Input'!E$61=3,(X1645*G1645)/T1645,'3 Model Input'!E$61=4,(Y1645*G1645)/T1645,'3 Model Input'!E$61=5,(Z1645*G1645)/T1645, ISTEXT('3 Model Input'!E$61),"Missing",'3 Model Input'!E$61=6,(AA1645*G1645)/T1645))</f>
        <v>Blank</v>
      </c>
      <c r="AD1645" s="202" t="str">
        <f t="shared" si="277"/>
        <v>Blank</v>
      </c>
      <c r="AE1645" s="202" t="str">
        <f t="shared" si="278"/>
        <v>Blank</v>
      </c>
      <c r="AF1645" s="217" t="str">
        <f t="shared" si="279"/>
        <v>Blank</v>
      </c>
      <c r="AG1645" s="9" t="str" cm="1">
        <f t="array" ref="AG1645">_xlfn.IFS(ISNUMBER(AC1645), "", ISNUMBER(SEARCH("Blank", AC1645)), "", ISERROR(AC1645), "Bad input on tab 3")</f>
        <v/>
      </c>
    </row>
    <row r="1646" spans="2:33" ht="15" customHeight="1" x14ac:dyDescent="0.75">
      <c r="B1646" s="205" t="str">
        <f>'5 Driver Data'!B1646</f>
        <v>1638</v>
      </c>
      <c r="C1646" s="193">
        <f>'5 Driver Data'!C1646</f>
        <v>0</v>
      </c>
      <c r="D1646" s="192">
        <f>'5 Driver Data'!D1646</f>
        <v>0</v>
      </c>
      <c r="E1646" s="191">
        <f>'5 Driver Data'!E1646</f>
        <v>0</v>
      </c>
      <c r="F1646" s="191">
        <f>'5 Driver Data'!F1646</f>
        <v>0</v>
      </c>
      <c r="G1646" s="191">
        <f>'5 Driver Data'!G1646</f>
        <v>0</v>
      </c>
      <c r="H1646" s="191">
        <f>'5 Driver Data'!H1646</f>
        <v>0</v>
      </c>
      <c r="I1646" s="191">
        <f>'5 Driver Data'!I1646</f>
        <v>0</v>
      </c>
      <c r="J1646" s="191">
        <f>'5 Driver Data'!J1646</f>
        <v>0</v>
      </c>
      <c r="K1646" s="206">
        <f>'5 Driver Data'!K1646</f>
        <v>0</v>
      </c>
      <c r="L1646" s="1"/>
      <c r="M1646" s="216" t="str">
        <f>IF(D1646=0,"Blank",'3 Model Input'!E$44*'3 Model Input'!E$45)</f>
        <v>Blank</v>
      </c>
      <c r="N1646" s="197" t="str">
        <f t="shared" ref="N1646:N1709" si="280">IF(D1646=0,"Blank",H1646*I1646*52)</f>
        <v>Blank</v>
      </c>
      <c r="O1646" s="197" t="str">
        <f>IF(D1646=0,"Blank",'3 Model Input'!E$49*(1-'3 Model Input'!E$51))</f>
        <v>Blank</v>
      </c>
      <c r="P1646" s="197" t="str">
        <f t="shared" ref="P1646:P1709" si="281">IF(D1646=0,"Blank",SUM(N1646:O1646))</f>
        <v>Blank</v>
      </c>
      <c r="Q1646" s="197" t="str">
        <f>IF(D1646=0,"Blank",IF(D1646="BEV",E1646*(1-'3 Model Input'!E$54), E1646))</f>
        <v>Blank</v>
      </c>
      <c r="R1646" s="198" t="str">
        <f>IF(D1646=0,"Blank",IF(D1646="PHEV",F1646/G1646,F1646*(1-'3 Model Input'!E$54)/G1646))</f>
        <v>Blank</v>
      </c>
      <c r="S1646" s="198" t="str">
        <f>IF(D1646=0,"Blank",IF(D1646="PHEV",MIN(M1646,E1646),MIN(M1646,(E1646*(1-'3 Model Input'!E$54)))))</f>
        <v>Blank</v>
      </c>
      <c r="T1646" s="217" t="str">
        <f t="shared" ref="T1646:T1709" si="282">IF(D1646=0,"Blank",MIN(R1646,(S1646/E1646*F1646)))</f>
        <v>Blank</v>
      </c>
      <c r="U1646" s="89"/>
      <c r="V1646" s="216" t="str">
        <f>IF(D1646=0,"Blank",P1646*'3 Model Input'!E$50)</f>
        <v>Blank</v>
      </c>
      <c r="W1646" s="197" t="str">
        <f t="shared" ref="W1646:W1709" si="283">IF(D1646=0,"Blank",V1646*(1-J1646))</f>
        <v>Blank</v>
      </c>
      <c r="X1646" s="197" t="str">
        <f t="shared" ref="X1646:X1709" si="284">P1646</f>
        <v>Blank</v>
      </c>
      <c r="Y1646" s="197" t="str">
        <f t="shared" ref="Y1646:Y1709" si="285">IF(D1646=0,"Blank",P1646*(1-J1646))</f>
        <v>Blank</v>
      </c>
      <c r="Z1646" s="197" t="str">
        <f t="shared" ref="Z1646:Z1709" si="286">IF(D1646=0,"Blank",N1646*K1646)</f>
        <v>Blank</v>
      </c>
      <c r="AA1646" s="223" t="str" cm="1">
        <f t="array" ref="AA1646">_xlfn.IFS(ISTEXT('3 Model Input'!F$70),"Missing",ISTEXT('3 Model Input'!I$70),"Missing",ISNUMBER('3 Model Input'!K$70),'3 Model Input'!K$70*P1646)</f>
        <v>Missing</v>
      </c>
      <c r="AB1646" s="89"/>
      <c r="AC1646" s="227" t="str" cm="1">
        <f t="array" ref="AC1646">IF(D1646=0,"Blank",_xlfn.IFS('3 Model Input'!E$61=1,(V1646*G1646)/T1646,'3 Model Input'!E$61=2,(W1646*G1646)/T1646,'3 Model Input'!E$61=3,(X1646*G1646)/T1646,'3 Model Input'!E$61=4,(Y1646*G1646)/T1646,'3 Model Input'!E$61=5,(Z1646*G1646)/T1646, ISTEXT('3 Model Input'!E$61),"Missing",'3 Model Input'!E$61=6,(AA1646*G1646)/T1646))</f>
        <v>Blank</v>
      </c>
      <c r="AD1646" s="202" t="str">
        <f t="shared" ref="AD1646:AD1709" si="287">IF(D1646=0,"Blank",MIN(SUM(AC1646/52/H1646),1))</f>
        <v>Blank</v>
      </c>
      <c r="AE1646" s="202" t="str">
        <f t="shared" ref="AE1646:AE1709" si="288">IF(D1646=0,"Blank",AD1646*H1646)</f>
        <v>Blank</v>
      </c>
      <c r="AF1646" s="217" t="str">
        <f t="shared" ref="AF1646:AF1709" si="289">IF(D1646=0,"Blank",AC1646*S1646)</f>
        <v>Blank</v>
      </c>
      <c r="AG1646" s="9" t="str" cm="1">
        <f t="array" ref="AG1646">_xlfn.IFS(ISNUMBER(AC1646), "", ISNUMBER(SEARCH("Blank", AC1646)), "", ISERROR(AC1646), "Bad input on tab 3")</f>
        <v/>
      </c>
    </row>
    <row r="1647" spans="2:33" ht="15" customHeight="1" x14ac:dyDescent="0.75">
      <c r="B1647" s="205" t="str">
        <f>'5 Driver Data'!B1647</f>
        <v>1639</v>
      </c>
      <c r="C1647" s="193">
        <f>'5 Driver Data'!C1647</f>
        <v>0</v>
      </c>
      <c r="D1647" s="192">
        <f>'5 Driver Data'!D1647</f>
        <v>0</v>
      </c>
      <c r="E1647" s="191">
        <f>'5 Driver Data'!E1647</f>
        <v>0</v>
      </c>
      <c r="F1647" s="191">
        <f>'5 Driver Data'!F1647</f>
        <v>0</v>
      </c>
      <c r="G1647" s="191">
        <f>'5 Driver Data'!G1647</f>
        <v>0</v>
      </c>
      <c r="H1647" s="191">
        <f>'5 Driver Data'!H1647</f>
        <v>0</v>
      </c>
      <c r="I1647" s="191">
        <f>'5 Driver Data'!I1647</f>
        <v>0</v>
      </c>
      <c r="J1647" s="191">
        <f>'5 Driver Data'!J1647</f>
        <v>0</v>
      </c>
      <c r="K1647" s="206">
        <f>'5 Driver Data'!K1647</f>
        <v>0</v>
      </c>
      <c r="L1647" s="1"/>
      <c r="M1647" s="216" t="str">
        <f>IF(D1647=0,"Blank",'3 Model Input'!E$44*'3 Model Input'!E$45)</f>
        <v>Blank</v>
      </c>
      <c r="N1647" s="197" t="str">
        <f t="shared" si="280"/>
        <v>Blank</v>
      </c>
      <c r="O1647" s="197" t="str">
        <f>IF(D1647=0,"Blank",'3 Model Input'!E$49*(1-'3 Model Input'!E$51))</f>
        <v>Blank</v>
      </c>
      <c r="P1647" s="197" t="str">
        <f t="shared" si="281"/>
        <v>Blank</v>
      </c>
      <c r="Q1647" s="197" t="str">
        <f>IF(D1647=0,"Blank",IF(D1647="BEV",E1647*(1-'3 Model Input'!E$54), E1647))</f>
        <v>Blank</v>
      </c>
      <c r="R1647" s="198" t="str">
        <f>IF(D1647=0,"Blank",IF(D1647="PHEV",F1647/G1647,F1647*(1-'3 Model Input'!E$54)/G1647))</f>
        <v>Blank</v>
      </c>
      <c r="S1647" s="198" t="str">
        <f>IF(D1647=0,"Blank",IF(D1647="PHEV",MIN(M1647,E1647),MIN(M1647,(E1647*(1-'3 Model Input'!E$54)))))</f>
        <v>Blank</v>
      </c>
      <c r="T1647" s="217" t="str">
        <f t="shared" si="282"/>
        <v>Blank</v>
      </c>
      <c r="U1647" s="89"/>
      <c r="V1647" s="216" t="str">
        <f>IF(D1647=0,"Blank",P1647*'3 Model Input'!E$50)</f>
        <v>Blank</v>
      </c>
      <c r="W1647" s="197" t="str">
        <f t="shared" si="283"/>
        <v>Blank</v>
      </c>
      <c r="X1647" s="197" t="str">
        <f t="shared" si="284"/>
        <v>Blank</v>
      </c>
      <c r="Y1647" s="197" t="str">
        <f t="shared" si="285"/>
        <v>Blank</v>
      </c>
      <c r="Z1647" s="197" t="str">
        <f t="shared" si="286"/>
        <v>Blank</v>
      </c>
      <c r="AA1647" s="223" t="str" cm="1">
        <f t="array" ref="AA1647">_xlfn.IFS(ISTEXT('3 Model Input'!F$70),"Missing",ISTEXT('3 Model Input'!I$70),"Missing",ISNUMBER('3 Model Input'!K$70),'3 Model Input'!K$70*P1647)</f>
        <v>Missing</v>
      </c>
      <c r="AB1647" s="89"/>
      <c r="AC1647" s="227" t="str" cm="1">
        <f t="array" ref="AC1647">IF(D1647=0,"Blank",_xlfn.IFS('3 Model Input'!E$61=1,(V1647*G1647)/T1647,'3 Model Input'!E$61=2,(W1647*G1647)/T1647,'3 Model Input'!E$61=3,(X1647*G1647)/T1647,'3 Model Input'!E$61=4,(Y1647*G1647)/T1647,'3 Model Input'!E$61=5,(Z1647*G1647)/T1647, ISTEXT('3 Model Input'!E$61),"Missing",'3 Model Input'!E$61=6,(AA1647*G1647)/T1647))</f>
        <v>Blank</v>
      </c>
      <c r="AD1647" s="202" t="str">
        <f t="shared" si="287"/>
        <v>Blank</v>
      </c>
      <c r="AE1647" s="202" t="str">
        <f t="shared" si="288"/>
        <v>Blank</v>
      </c>
      <c r="AF1647" s="217" t="str">
        <f t="shared" si="289"/>
        <v>Blank</v>
      </c>
      <c r="AG1647" s="9" t="str" cm="1">
        <f t="array" ref="AG1647">_xlfn.IFS(ISNUMBER(AC1647), "", ISNUMBER(SEARCH("Blank", AC1647)), "", ISERROR(AC1647), "Bad input on tab 3")</f>
        <v/>
      </c>
    </row>
    <row r="1648" spans="2:33" ht="15" customHeight="1" x14ac:dyDescent="0.75">
      <c r="B1648" s="205" t="str">
        <f>'5 Driver Data'!B1648</f>
        <v>1640</v>
      </c>
      <c r="C1648" s="193">
        <f>'5 Driver Data'!C1648</f>
        <v>0</v>
      </c>
      <c r="D1648" s="192">
        <f>'5 Driver Data'!D1648</f>
        <v>0</v>
      </c>
      <c r="E1648" s="191">
        <f>'5 Driver Data'!E1648</f>
        <v>0</v>
      </c>
      <c r="F1648" s="191">
        <f>'5 Driver Data'!F1648</f>
        <v>0</v>
      </c>
      <c r="G1648" s="191">
        <f>'5 Driver Data'!G1648</f>
        <v>0</v>
      </c>
      <c r="H1648" s="191">
        <f>'5 Driver Data'!H1648</f>
        <v>0</v>
      </c>
      <c r="I1648" s="191">
        <f>'5 Driver Data'!I1648</f>
        <v>0</v>
      </c>
      <c r="J1648" s="191">
        <f>'5 Driver Data'!J1648</f>
        <v>0</v>
      </c>
      <c r="K1648" s="206">
        <f>'5 Driver Data'!K1648</f>
        <v>0</v>
      </c>
      <c r="L1648" s="1"/>
      <c r="M1648" s="216" t="str">
        <f>IF(D1648=0,"Blank",'3 Model Input'!E$44*'3 Model Input'!E$45)</f>
        <v>Blank</v>
      </c>
      <c r="N1648" s="197" t="str">
        <f t="shared" si="280"/>
        <v>Blank</v>
      </c>
      <c r="O1648" s="197" t="str">
        <f>IF(D1648=0,"Blank",'3 Model Input'!E$49*(1-'3 Model Input'!E$51))</f>
        <v>Blank</v>
      </c>
      <c r="P1648" s="197" t="str">
        <f t="shared" si="281"/>
        <v>Blank</v>
      </c>
      <c r="Q1648" s="197" t="str">
        <f>IF(D1648=0,"Blank",IF(D1648="BEV",E1648*(1-'3 Model Input'!E$54), E1648))</f>
        <v>Blank</v>
      </c>
      <c r="R1648" s="198" t="str">
        <f>IF(D1648=0,"Blank",IF(D1648="PHEV",F1648/G1648,F1648*(1-'3 Model Input'!E$54)/G1648))</f>
        <v>Blank</v>
      </c>
      <c r="S1648" s="198" t="str">
        <f>IF(D1648=0,"Blank",IF(D1648="PHEV",MIN(M1648,E1648),MIN(M1648,(E1648*(1-'3 Model Input'!E$54)))))</f>
        <v>Blank</v>
      </c>
      <c r="T1648" s="217" t="str">
        <f t="shared" si="282"/>
        <v>Blank</v>
      </c>
      <c r="U1648" s="89"/>
      <c r="V1648" s="216" t="str">
        <f>IF(D1648=0,"Blank",P1648*'3 Model Input'!E$50)</f>
        <v>Blank</v>
      </c>
      <c r="W1648" s="197" t="str">
        <f t="shared" si="283"/>
        <v>Blank</v>
      </c>
      <c r="X1648" s="197" t="str">
        <f t="shared" si="284"/>
        <v>Blank</v>
      </c>
      <c r="Y1648" s="197" t="str">
        <f t="shared" si="285"/>
        <v>Blank</v>
      </c>
      <c r="Z1648" s="197" t="str">
        <f t="shared" si="286"/>
        <v>Blank</v>
      </c>
      <c r="AA1648" s="223" t="str" cm="1">
        <f t="array" ref="AA1648">_xlfn.IFS(ISTEXT('3 Model Input'!F$70),"Missing",ISTEXT('3 Model Input'!I$70),"Missing",ISNUMBER('3 Model Input'!K$70),'3 Model Input'!K$70*P1648)</f>
        <v>Missing</v>
      </c>
      <c r="AB1648" s="89"/>
      <c r="AC1648" s="227" t="str" cm="1">
        <f t="array" ref="AC1648">IF(D1648=0,"Blank",_xlfn.IFS('3 Model Input'!E$61=1,(V1648*G1648)/T1648,'3 Model Input'!E$61=2,(W1648*G1648)/T1648,'3 Model Input'!E$61=3,(X1648*G1648)/T1648,'3 Model Input'!E$61=4,(Y1648*G1648)/T1648,'3 Model Input'!E$61=5,(Z1648*G1648)/T1648, ISTEXT('3 Model Input'!E$61),"Missing",'3 Model Input'!E$61=6,(AA1648*G1648)/T1648))</f>
        <v>Blank</v>
      </c>
      <c r="AD1648" s="202" t="str">
        <f t="shared" si="287"/>
        <v>Blank</v>
      </c>
      <c r="AE1648" s="202" t="str">
        <f t="shared" si="288"/>
        <v>Blank</v>
      </c>
      <c r="AF1648" s="217" t="str">
        <f t="shared" si="289"/>
        <v>Blank</v>
      </c>
      <c r="AG1648" s="9" t="str" cm="1">
        <f t="array" ref="AG1648">_xlfn.IFS(ISNUMBER(AC1648), "", ISNUMBER(SEARCH("Blank", AC1648)), "", ISERROR(AC1648), "Bad input on tab 3")</f>
        <v/>
      </c>
    </row>
    <row r="1649" spans="2:33" ht="15" customHeight="1" x14ac:dyDescent="0.75">
      <c r="B1649" s="205" t="str">
        <f>'5 Driver Data'!B1649</f>
        <v>1641</v>
      </c>
      <c r="C1649" s="193">
        <f>'5 Driver Data'!C1649</f>
        <v>0</v>
      </c>
      <c r="D1649" s="192">
        <f>'5 Driver Data'!D1649</f>
        <v>0</v>
      </c>
      <c r="E1649" s="191">
        <f>'5 Driver Data'!E1649</f>
        <v>0</v>
      </c>
      <c r="F1649" s="191">
        <f>'5 Driver Data'!F1649</f>
        <v>0</v>
      </c>
      <c r="G1649" s="191">
        <f>'5 Driver Data'!G1649</f>
        <v>0</v>
      </c>
      <c r="H1649" s="191">
        <f>'5 Driver Data'!H1649</f>
        <v>0</v>
      </c>
      <c r="I1649" s="191">
        <f>'5 Driver Data'!I1649</f>
        <v>0</v>
      </c>
      <c r="J1649" s="191">
        <f>'5 Driver Data'!J1649</f>
        <v>0</v>
      </c>
      <c r="K1649" s="206">
        <f>'5 Driver Data'!K1649</f>
        <v>0</v>
      </c>
      <c r="L1649" s="1"/>
      <c r="M1649" s="216" t="str">
        <f>IF(D1649=0,"Blank",'3 Model Input'!E$44*'3 Model Input'!E$45)</f>
        <v>Blank</v>
      </c>
      <c r="N1649" s="197" t="str">
        <f t="shared" si="280"/>
        <v>Blank</v>
      </c>
      <c r="O1649" s="197" t="str">
        <f>IF(D1649=0,"Blank",'3 Model Input'!E$49*(1-'3 Model Input'!E$51))</f>
        <v>Blank</v>
      </c>
      <c r="P1649" s="197" t="str">
        <f t="shared" si="281"/>
        <v>Blank</v>
      </c>
      <c r="Q1649" s="197" t="str">
        <f>IF(D1649=0,"Blank",IF(D1649="BEV",E1649*(1-'3 Model Input'!E$54), E1649))</f>
        <v>Blank</v>
      </c>
      <c r="R1649" s="198" t="str">
        <f>IF(D1649=0,"Blank",IF(D1649="PHEV",F1649/G1649,F1649*(1-'3 Model Input'!E$54)/G1649))</f>
        <v>Blank</v>
      </c>
      <c r="S1649" s="198" t="str">
        <f>IF(D1649=0,"Blank",IF(D1649="PHEV",MIN(M1649,E1649),MIN(M1649,(E1649*(1-'3 Model Input'!E$54)))))</f>
        <v>Blank</v>
      </c>
      <c r="T1649" s="217" t="str">
        <f t="shared" si="282"/>
        <v>Blank</v>
      </c>
      <c r="U1649" s="89"/>
      <c r="V1649" s="216" t="str">
        <f>IF(D1649=0,"Blank",P1649*'3 Model Input'!E$50)</f>
        <v>Blank</v>
      </c>
      <c r="W1649" s="197" t="str">
        <f t="shared" si="283"/>
        <v>Blank</v>
      </c>
      <c r="X1649" s="197" t="str">
        <f t="shared" si="284"/>
        <v>Blank</v>
      </c>
      <c r="Y1649" s="197" t="str">
        <f t="shared" si="285"/>
        <v>Blank</v>
      </c>
      <c r="Z1649" s="197" t="str">
        <f t="shared" si="286"/>
        <v>Blank</v>
      </c>
      <c r="AA1649" s="223" t="str" cm="1">
        <f t="array" ref="AA1649">_xlfn.IFS(ISTEXT('3 Model Input'!F$70),"Missing",ISTEXT('3 Model Input'!I$70),"Missing",ISNUMBER('3 Model Input'!K$70),'3 Model Input'!K$70*P1649)</f>
        <v>Missing</v>
      </c>
      <c r="AB1649" s="89"/>
      <c r="AC1649" s="227" t="str" cm="1">
        <f t="array" ref="AC1649">IF(D1649=0,"Blank",_xlfn.IFS('3 Model Input'!E$61=1,(V1649*G1649)/T1649,'3 Model Input'!E$61=2,(W1649*G1649)/T1649,'3 Model Input'!E$61=3,(X1649*G1649)/T1649,'3 Model Input'!E$61=4,(Y1649*G1649)/T1649,'3 Model Input'!E$61=5,(Z1649*G1649)/T1649, ISTEXT('3 Model Input'!E$61),"Missing",'3 Model Input'!E$61=6,(AA1649*G1649)/T1649))</f>
        <v>Blank</v>
      </c>
      <c r="AD1649" s="202" t="str">
        <f t="shared" si="287"/>
        <v>Blank</v>
      </c>
      <c r="AE1649" s="202" t="str">
        <f t="shared" si="288"/>
        <v>Blank</v>
      </c>
      <c r="AF1649" s="217" t="str">
        <f t="shared" si="289"/>
        <v>Blank</v>
      </c>
      <c r="AG1649" s="9" t="str" cm="1">
        <f t="array" ref="AG1649">_xlfn.IFS(ISNUMBER(AC1649), "", ISNUMBER(SEARCH("Blank", AC1649)), "", ISERROR(AC1649), "Bad input on tab 3")</f>
        <v/>
      </c>
    </row>
    <row r="1650" spans="2:33" ht="15" customHeight="1" x14ac:dyDescent="0.75">
      <c r="B1650" s="205" t="str">
        <f>'5 Driver Data'!B1650</f>
        <v>1642</v>
      </c>
      <c r="C1650" s="193">
        <f>'5 Driver Data'!C1650</f>
        <v>0</v>
      </c>
      <c r="D1650" s="192">
        <f>'5 Driver Data'!D1650</f>
        <v>0</v>
      </c>
      <c r="E1650" s="191">
        <f>'5 Driver Data'!E1650</f>
        <v>0</v>
      </c>
      <c r="F1650" s="191">
        <f>'5 Driver Data'!F1650</f>
        <v>0</v>
      </c>
      <c r="G1650" s="191">
        <f>'5 Driver Data'!G1650</f>
        <v>0</v>
      </c>
      <c r="H1650" s="191">
        <f>'5 Driver Data'!H1650</f>
        <v>0</v>
      </c>
      <c r="I1650" s="191">
        <f>'5 Driver Data'!I1650</f>
        <v>0</v>
      </c>
      <c r="J1650" s="191">
        <f>'5 Driver Data'!J1650</f>
        <v>0</v>
      </c>
      <c r="K1650" s="206">
        <f>'5 Driver Data'!K1650</f>
        <v>0</v>
      </c>
      <c r="L1650" s="1"/>
      <c r="M1650" s="216" t="str">
        <f>IF(D1650=0,"Blank",'3 Model Input'!E$44*'3 Model Input'!E$45)</f>
        <v>Blank</v>
      </c>
      <c r="N1650" s="197" t="str">
        <f t="shared" si="280"/>
        <v>Blank</v>
      </c>
      <c r="O1650" s="197" t="str">
        <f>IF(D1650=0,"Blank",'3 Model Input'!E$49*(1-'3 Model Input'!E$51))</f>
        <v>Blank</v>
      </c>
      <c r="P1650" s="197" t="str">
        <f t="shared" si="281"/>
        <v>Blank</v>
      </c>
      <c r="Q1650" s="197" t="str">
        <f>IF(D1650=0,"Blank",IF(D1650="BEV",E1650*(1-'3 Model Input'!E$54), E1650))</f>
        <v>Blank</v>
      </c>
      <c r="R1650" s="198" t="str">
        <f>IF(D1650=0,"Blank",IF(D1650="PHEV",F1650/G1650,F1650*(1-'3 Model Input'!E$54)/G1650))</f>
        <v>Blank</v>
      </c>
      <c r="S1650" s="198" t="str">
        <f>IF(D1650=0,"Blank",IF(D1650="PHEV",MIN(M1650,E1650),MIN(M1650,(E1650*(1-'3 Model Input'!E$54)))))</f>
        <v>Blank</v>
      </c>
      <c r="T1650" s="217" t="str">
        <f t="shared" si="282"/>
        <v>Blank</v>
      </c>
      <c r="U1650" s="89"/>
      <c r="V1650" s="216" t="str">
        <f>IF(D1650=0,"Blank",P1650*'3 Model Input'!E$50)</f>
        <v>Blank</v>
      </c>
      <c r="W1650" s="197" t="str">
        <f t="shared" si="283"/>
        <v>Blank</v>
      </c>
      <c r="X1650" s="197" t="str">
        <f t="shared" si="284"/>
        <v>Blank</v>
      </c>
      <c r="Y1650" s="197" t="str">
        <f t="shared" si="285"/>
        <v>Blank</v>
      </c>
      <c r="Z1650" s="197" t="str">
        <f t="shared" si="286"/>
        <v>Blank</v>
      </c>
      <c r="AA1650" s="223" t="str" cm="1">
        <f t="array" ref="AA1650">_xlfn.IFS(ISTEXT('3 Model Input'!F$70),"Missing",ISTEXT('3 Model Input'!I$70),"Missing",ISNUMBER('3 Model Input'!K$70),'3 Model Input'!K$70*P1650)</f>
        <v>Missing</v>
      </c>
      <c r="AB1650" s="89"/>
      <c r="AC1650" s="227" t="str" cm="1">
        <f t="array" ref="AC1650">IF(D1650=0,"Blank",_xlfn.IFS('3 Model Input'!E$61=1,(V1650*G1650)/T1650,'3 Model Input'!E$61=2,(W1650*G1650)/T1650,'3 Model Input'!E$61=3,(X1650*G1650)/T1650,'3 Model Input'!E$61=4,(Y1650*G1650)/T1650,'3 Model Input'!E$61=5,(Z1650*G1650)/T1650, ISTEXT('3 Model Input'!E$61),"Missing",'3 Model Input'!E$61=6,(AA1650*G1650)/T1650))</f>
        <v>Blank</v>
      </c>
      <c r="AD1650" s="202" t="str">
        <f t="shared" si="287"/>
        <v>Blank</v>
      </c>
      <c r="AE1650" s="202" t="str">
        <f t="shared" si="288"/>
        <v>Blank</v>
      </c>
      <c r="AF1650" s="217" t="str">
        <f t="shared" si="289"/>
        <v>Blank</v>
      </c>
      <c r="AG1650" s="9" t="str" cm="1">
        <f t="array" ref="AG1650">_xlfn.IFS(ISNUMBER(AC1650), "", ISNUMBER(SEARCH("Blank", AC1650)), "", ISERROR(AC1650), "Bad input on tab 3")</f>
        <v/>
      </c>
    </row>
    <row r="1651" spans="2:33" ht="15" customHeight="1" x14ac:dyDescent="0.75">
      <c r="B1651" s="205" t="str">
        <f>'5 Driver Data'!B1651</f>
        <v>1643</v>
      </c>
      <c r="C1651" s="193">
        <f>'5 Driver Data'!C1651</f>
        <v>0</v>
      </c>
      <c r="D1651" s="192">
        <f>'5 Driver Data'!D1651</f>
        <v>0</v>
      </c>
      <c r="E1651" s="191">
        <f>'5 Driver Data'!E1651</f>
        <v>0</v>
      </c>
      <c r="F1651" s="191">
        <f>'5 Driver Data'!F1651</f>
        <v>0</v>
      </c>
      <c r="G1651" s="191">
        <f>'5 Driver Data'!G1651</f>
        <v>0</v>
      </c>
      <c r="H1651" s="191">
        <f>'5 Driver Data'!H1651</f>
        <v>0</v>
      </c>
      <c r="I1651" s="191">
        <f>'5 Driver Data'!I1651</f>
        <v>0</v>
      </c>
      <c r="J1651" s="191">
        <f>'5 Driver Data'!J1651</f>
        <v>0</v>
      </c>
      <c r="K1651" s="206">
        <f>'5 Driver Data'!K1651</f>
        <v>0</v>
      </c>
      <c r="L1651" s="1"/>
      <c r="M1651" s="216" t="str">
        <f>IF(D1651=0,"Blank",'3 Model Input'!E$44*'3 Model Input'!E$45)</f>
        <v>Blank</v>
      </c>
      <c r="N1651" s="197" t="str">
        <f t="shared" si="280"/>
        <v>Blank</v>
      </c>
      <c r="O1651" s="197" t="str">
        <f>IF(D1651=0,"Blank",'3 Model Input'!E$49*(1-'3 Model Input'!E$51))</f>
        <v>Blank</v>
      </c>
      <c r="P1651" s="197" t="str">
        <f t="shared" si="281"/>
        <v>Blank</v>
      </c>
      <c r="Q1651" s="197" t="str">
        <f>IF(D1651=0,"Blank",IF(D1651="BEV",E1651*(1-'3 Model Input'!E$54), E1651))</f>
        <v>Blank</v>
      </c>
      <c r="R1651" s="198" t="str">
        <f>IF(D1651=0,"Blank",IF(D1651="PHEV",F1651/G1651,F1651*(1-'3 Model Input'!E$54)/G1651))</f>
        <v>Blank</v>
      </c>
      <c r="S1651" s="198" t="str">
        <f>IF(D1651=0,"Blank",IF(D1651="PHEV",MIN(M1651,E1651),MIN(M1651,(E1651*(1-'3 Model Input'!E$54)))))</f>
        <v>Blank</v>
      </c>
      <c r="T1651" s="217" t="str">
        <f t="shared" si="282"/>
        <v>Blank</v>
      </c>
      <c r="U1651" s="89"/>
      <c r="V1651" s="216" t="str">
        <f>IF(D1651=0,"Blank",P1651*'3 Model Input'!E$50)</f>
        <v>Blank</v>
      </c>
      <c r="W1651" s="197" t="str">
        <f t="shared" si="283"/>
        <v>Blank</v>
      </c>
      <c r="X1651" s="197" t="str">
        <f t="shared" si="284"/>
        <v>Blank</v>
      </c>
      <c r="Y1651" s="197" t="str">
        <f t="shared" si="285"/>
        <v>Blank</v>
      </c>
      <c r="Z1651" s="197" t="str">
        <f t="shared" si="286"/>
        <v>Blank</v>
      </c>
      <c r="AA1651" s="223" t="str" cm="1">
        <f t="array" ref="AA1651">_xlfn.IFS(ISTEXT('3 Model Input'!F$70),"Missing",ISTEXT('3 Model Input'!I$70),"Missing",ISNUMBER('3 Model Input'!K$70),'3 Model Input'!K$70*P1651)</f>
        <v>Missing</v>
      </c>
      <c r="AB1651" s="89"/>
      <c r="AC1651" s="227" t="str" cm="1">
        <f t="array" ref="AC1651">IF(D1651=0,"Blank",_xlfn.IFS('3 Model Input'!E$61=1,(V1651*G1651)/T1651,'3 Model Input'!E$61=2,(W1651*G1651)/T1651,'3 Model Input'!E$61=3,(X1651*G1651)/T1651,'3 Model Input'!E$61=4,(Y1651*G1651)/T1651,'3 Model Input'!E$61=5,(Z1651*G1651)/T1651, ISTEXT('3 Model Input'!E$61),"Missing",'3 Model Input'!E$61=6,(AA1651*G1651)/T1651))</f>
        <v>Blank</v>
      </c>
      <c r="AD1651" s="202" t="str">
        <f t="shared" si="287"/>
        <v>Blank</v>
      </c>
      <c r="AE1651" s="202" t="str">
        <f t="shared" si="288"/>
        <v>Blank</v>
      </c>
      <c r="AF1651" s="217" t="str">
        <f t="shared" si="289"/>
        <v>Blank</v>
      </c>
      <c r="AG1651" s="9" t="str" cm="1">
        <f t="array" ref="AG1651">_xlfn.IFS(ISNUMBER(AC1651), "", ISNUMBER(SEARCH("Blank", AC1651)), "", ISERROR(AC1651), "Bad input on tab 3")</f>
        <v/>
      </c>
    </row>
    <row r="1652" spans="2:33" ht="15" customHeight="1" x14ac:dyDescent="0.75">
      <c r="B1652" s="205" t="str">
        <f>'5 Driver Data'!B1652</f>
        <v>1644</v>
      </c>
      <c r="C1652" s="193">
        <f>'5 Driver Data'!C1652</f>
        <v>0</v>
      </c>
      <c r="D1652" s="192">
        <f>'5 Driver Data'!D1652</f>
        <v>0</v>
      </c>
      <c r="E1652" s="191">
        <f>'5 Driver Data'!E1652</f>
        <v>0</v>
      </c>
      <c r="F1652" s="191">
        <f>'5 Driver Data'!F1652</f>
        <v>0</v>
      </c>
      <c r="G1652" s="191">
        <f>'5 Driver Data'!G1652</f>
        <v>0</v>
      </c>
      <c r="H1652" s="191">
        <f>'5 Driver Data'!H1652</f>
        <v>0</v>
      </c>
      <c r="I1652" s="191">
        <f>'5 Driver Data'!I1652</f>
        <v>0</v>
      </c>
      <c r="J1652" s="191">
        <f>'5 Driver Data'!J1652</f>
        <v>0</v>
      </c>
      <c r="K1652" s="206">
        <f>'5 Driver Data'!K1652</f>
        <v>0</v>
      </c>
      <c r="L1652" s="1"/>
      <c r="M1652" s="216" t="str">
        <f>IF(D1652=0,"Blank",'3 Model Input'!E$44*'3 Model Input'!E$45)</f>
        <v>Blank</v>
      </c>
      <c r="N1652" s="197" t="str">
        <f t="shared" si="280"/>
        <v>Blank</v>
      </c>
      <c r="O1652" s="197" t="str">
        <f>IF(D1652=0,"Blank",'3 Model Input'!E$49*(1-'3 Model Input'!E$51))</f>
        <v>Blank</v>
      </c>
      <c r="P1652" s="197" t="str">
        <f t="shared" si="281"/>
        <v>Blank</v>
      </c>
      <c r="Q1652" s="197" t="str">
        <f>IF(D1652=0,"Blank",IF(D1652="BEV",E1652*(1-'3 Model Input'!E$54), E1652))</f>
        <v>Blank</v>
      </c>
      <c r="R1652" s="198" t="str">
        <f>IF(D1652=0,"Blank",IF(D1652="PHEV",F1652/G1652,F1652*(1-'3 Model Input'!E$54)/G1652))</f>
        <v>Blank</v>
      </c>
      <c r="S1652" s="198" t="str">
        <f>IF(D1652=0,"Blank",IF(D1652="PHEV",MIN(M1652,E1652),MIN(M1652,(E1652*(1-'3 Model Input'!E$54)))))</f>
        <v>Blank</v>
      </c>
      <c r="T1652" s="217" t="str">
        <f t="shared" si="282"/>
        <v>Blank</v>
      </c>
      <c r="U1652" s="89"/>
      <c r="V1652" s="216" t="str">
        <f>IF(D1652=0,"Blank",P1652*'3 Model Input'!E$50)</f>
        <v>Blank</v>
      </c>
      <c r="W1652" s="197" t="str">
        <f t="shared" si="283"/>
        <v>Blank</v>
      </c>
      <c r="X1652" s="197" t="str">
        <f t="shared" si="284"/>
        <v>Blank</v>
      </c>
      <c r="Y1652" s="197" t="str">
        <f t="shared" si="285"/>
        <v>Blank</v>
      </c>
      <c r="Z1652" s="197" t="str">
        <f t="shared" si="286"/>
        <v>Blank</v>
      </c>
      <c r="AA1652" s="223" t="str" cm="1">
        <f t="array" ref="AA1652">_xlfn.IFS(ISTEXT('3 Model Input'!F$70),"Missing",ISTEXT('3 Model Input'!I$70),"Missing",ISNUMBER('3 Model Input'!K$70),'3 Model Input'!K$70*P1652)</f>
        <v>Missing</v>
      </c>
      <c r="AB1652" s="89"/>
      <c r="AC1652" s="227" t="str" cm="1">
        <f t="array" ref="AC1652">IF(D1652=0,"Blank",_xlfn.IFS('3 Model Input'!E$61=1,(V1652*G1652)/T1652,'3 Model Input'!E$61=2,(W1652*G1652)/T1652,'3 Model Input'!E$61=3,(X1652*G1652)/T1652,'3 Model Input'!E$61=4,(Y1652*G1652)/T1652,'3 Model Input'!E$61=5,(Z1652*G1652)/T1652, ISTEXT('3 Model Input'!E$61),"Missing",'3 Model Input'!E$61=6,(AA1652*G1652)/T1652))</f>
        <v>Blank</v>
      </c>
      <c r="AD1652" s="202" t="str">
        <f t="shared" si="287"/>
        <v>Blank</v>
      </c>
      <c r="AE1652" s="202" t="str">
        <f t="shared" si="288"/>
        <v>Blank</v>
      </c>
      <c r="AF1652" s="217" t="str">
        <f t="shared" si="289"/>
        <v>Blank</v>
      </c>
      <c r="AG1652" s="9" t="str" cm="1">
        <f t="array" ref="AG1652">_xlfn.IFS(ISNUMBER(AC1652), "", ISNUMBER(SEARCH("Blank", AC1652)), "", ISERROR(AC1652), "Bad input on tab 3")</f>
        <v/>
      </c>
    </row>
    <row r="1653" spans="2:33" ht="15" customHeight="1" x14ac:dyDescent="0.75">
      <c r="B1653" s="205" t="str">
        <f>'5 Driver Data'!B1653</f>
        <v>1645</v>
      </c>
      <c r="C1653" s="193">
        <f>'5 Driver Data'!C1653</f>
        <v>0</v>
      </c>
      <c r="D1653" s="192">
        <f>'5 Driver Data'!D1653</f>
        <v>0</v>
      </c>
      <c r="E1653" s="191">
        <f>'5 Driver Data'!E1653</f>
        <v>0</v>
      </c>
      <c r="F1653" s="191">
        <f>'5 Driver Data'!F1653</f>
        <v>0</v>
      </c>
      <c r="G1653" s="191">
        <f>'5 Driver Data'!G1653</f>
        <v>0</v>
      </c>
      <c r="H1653" s="191">
        <f>'5 Driver Data'!H1653</f>
        <v>0</v>
      </c>
      <c r="I1653" s="191">
        <f>'5 Driver Data'!I1653</f>
        <v>0</v>
      </c>
      <c r="J1653" s="191">
        <f>'5 Driver Data'!J1653</f>
        <v>0</v>
      </c>
      <c r="K1653" s="206">
        <f>'5 Driver Data'!K1653</f>
        <v>0</v>
      </c>
      <c r="L1653" s="1"/>
      <c r="M1653" s="216" t="str">
        <f>IF(D1653=0,"Blank",'3 Model Input'!E$44*'3 Model Input'!E$45)</f>
        <v>Blank</v>
      </c>
      <c r="N1653" s="197" t="str">
        <f t="shared" si="280"/>
        <v>Blank</v>
      </c>
      <c r="O1653" s="197" t="str">
        <f>IF(D1653=0,"Blank",'3 Model Input'!E$49*(1-'3 Model Input'!E$51))</f>
        <v>Blank</v>
      </c>
      <c r="P1653" s="197" t="str">
        <f t="shared" si="281"/>
        <v>Blank</v>
      </c>
      <c r="Q1653" s="197" t="str">
        <f>IF(D1653=0,"Blank",IF(D1653="BEV",E1653*(1-'3 Model Input'!E$54), E1653))</f>
        <v>Blank</v>
      </c>
      <c r="R1653" s="198" t="str">
        <f>IF(D1653=0,"Blank",IF(D1653="PHEV",F1653/G1653,F1653*(1-'3 Model Input'!E$54)/G1653))</f>
        <v>Blank</v>
      </c>
      <c r="S1653" s="198" t="str">
        <f>IF(D1653=0,"Blank",IF(D1653="PHEV",MIN(M1653,E1653),MIN(M1653,(E1653*(1-'3 Model Input'!E$54)))))</f>
        <v>Blank</v>
      </c>
      <c r="T1653" s="217" t="str">
        <f t="shared" si="282"/>
        <v>Blank</v>
      </c>
      <c r="U1653" s="89"/>
      <c r="V1653" s="216" t="str">
        <f>IF(D1653=0,"Blank",P1653*'3 Model Input'!E$50)</f>
        <v>Blank</v>
      </c>
      <c r="W1653" s="197" t="str">
        <f t="shared" si="283"/>
        <v>Blank</v>
      </c>
      <c r="X1653" s="197" t="str">
        <f t="shared" si="284"/>
        <v>Blank</v>
      </c>
      <c r="Y1653" s="197" t="str">
        <f t="shared" si="285"/>
        <v>Blank</v>
      </c>
      <c r="Z1653" s="197" t="str">
        <f t="shared" si="286"/>
        <v>Blank</v>
      </c>
      <c r="AA1653" s="223" t="str" cm="1">
        <f t="array" ref="AA1653">_xlfn.IFS(ISTEXT('3 Model Input'!F$70),"Missing",ISTEXT('3 Model Input'!I$70),"Missing",ISNUMBER('3 Model Input'!K$70),'3 Model Input'!K$70*P1653)</f>
        <v>Missing</v>
      </c>
      <c r="AB1653" s="89"/>
      <c r="AC1653" s="227" t="str" cm="1">
        <f t="array" ref="AC1653">IF(D1653=0,"Blank",_xlfn.IFS('3 Model Input'!E$61=1,(V1653*G1653)/T1653,'3 Model Input'!E$61=2,(W1653*G1653)/T1653,'3 Model Input'!E$61=3,(X1653*G1653)/T1653,'3 Model Input'!E$61=4,(Y1653*G1653)/T1653,'3 Model Input'!E$61=5,(Z1653*G1653)/T1653, ISTEXT('3 Model Input'!E$61),"Missing",'3 Model Input'!E$61=6,(AA1653*G1653)/T1653))</f>
        <v>Blank</v>
      </c>
      <c r="AD1653" s="202" t="str">
        <f t="shared" si="287"/>
        <v>Blank</v>
      </c>
      <c r="AE1653" s="202" t="str">
        <f t="shared" si="288"/>
        <v>Blank</v>
      </c>
      <c r="AF1653" s="217" t="str">
        <f t="shared" si="289"/>
        <v>Blank</v>
      </c>
      <c r="AG1653" s="9" t="str" cm="1">
        <f t="array" ref="AG1653">_xlfn.IFS(ISNUMBER(AC1653), "", ISNUMBER(SEARCH("Blank", AC1653)), "", ISERROR(AC1653), "Bad input on tab 3")</f>
        <v/>
      </c>
    </row>
    <row r="1654" spans="2:33" ht="15" customHeight="1" x14ac:dyDescent="0.75">
      <c r="B1654" s="205" t="str">
        <f>'5 Driver Data'!B1654</f>
        <v>1646</v>
      </c>
      <c r="C1654" s="193">
        <f>'5 Driver Data'!C1654</f>
        <v>0</v>
      </c>
      <c r="D1654" s="192">
        <f>'5 Driver Data'!D1654</f>
        <v>0</v>
      </c>
      <c r="E1654" s="191">
        <f>'5 Driver Data'!E1654</f>
        <v>0</v>
      </c>
      <c r="F1654" s="191">
        <f>'5 Driver Data'!F1654</f>
        <v>0</v>
      </c>
      <c r="G1654" s="191">
        <f>'5 Driver Data'!G1654</f>
        <v>0</v>
      </c>
      <c r="H1654" s="191">
        <f>'5 Driver Data'!H1654</f>
        <v>0</v>
      </c>
      <c r="I1654" s="191">
        <f>'5 Driver Data'!I1654</f>
        <v>0</v>
      </c>
      <c r="J1654" s="191">
        <f>'5 Driver Data'!J1654</f>
        <v>0</v>
      </c>
      <c r="K1654" s="206">
        <f>'5 Driver Data'!K1654</f>
        <v>0</v>
      </c>
      <c r="L1654" s="1"/>
      <c r="M1654" s="216" t="str">
        <f>IF(D1654=0,"Blank",'3 Model Input'!E$44*'3 Model Input'!E$45)</f>
        <v>Blank</v>
      </c>
      <c r="N1654" s="197" t="str">
        <f t="shared" si="280"/>
        <v>Blank</v>
      </c>
      <c r="O1654" s="197" t="str">
        <f>IF(D1654=0,"Blank",'3 Model Input'!E$49*(1-'3 Model Input'!E$51))</f>
        <v>Blank</v>
      </c>
      <c r="P1654" s="197" t="str">
        <f t="shared" si="281"/>
        <v>Blank</v>
      </c>
      <c r="Q1654" s="197" t="str">
        <f>IF(D1654=0,"Blank",IF(D1654="BEV",E1654*(1-'3 Model Input'!E$54), E1654))</f>
        <v>Blank</v>
      </c>
      <c r="R1654" s="198" t="str">
        <f>IF(D1654=0,"Blank",IF(D1654="PHEV",F1654/G1654,F1654*(1-'3 Model Input'!E$54)/G1654))</f>
        <v>Blank</v>
      </c>
      <c r="S1654" s="198" t="str">
        <f>IF(D1654=0,"Blank",IF(D1654="PHEV",MIN(M1654,E1654),MIN(M1654,(E1654*(1-'3 Model Input'!E$54)))))</f>
        <v>Blank</v>
      </c>
      <c r="T1654" s="217" t="str">
        <f t="shared" si="282"/>
        <v>Blank</v>
      </c>
      <c r="U1654" s="89"/>
      <c r="V1654" s="216" t="str">
        <f>IF(D1654=0,"Blank",P1654*'3 Model Input'!E$50)</f>
        <v>Blank</v>
      </c>
      <c r="W1654" s="197" t="str">
        <f t="shared" si="283"/>
        <v>Blank</v>
      </c>
      <c r="X1654" s="197" t="str">
        <f t="shared" si="284"/>
        <v>Blank</v>
      </c>
      <c r="Y1654" s="197" t="str">
        <f t="shared" si="285"/>
        <v>Blank</v>
      </c>
      <c r="Z1654" s="197" t="str">
        <f t="shared" si="286"/>
        <v>Blank</v>
      </c>
      <c r="AA1654" s="223" t="str" cm="1">
        <f t="array" ref="AA1654">_xlfn.IFS(ISTEXT('3 Model Input'!F$70),"Missing",ISTEXT('3 Model Input'!I$70),"Missing",ISNUMBER('3 Model Input'!K$70),'3 Model Input'!K$70*P1654)</f>
        <v>Missing</v>
      </c>
      <c r="AB1654" s="89"/>
      <c r="AC1654" s="227" t="str" cm="1">
        <f t="array" ref="AC1654">IF(D1654=0,"Blank",_xlfn.IFS('3 Model Input'!E$61=1,(V1654*G1654)/T1654,'3 Model Input'!E$61=2,(W1654*G1654)/T1654,'3 Model Input'!E$61=3,(X1654*G1654)/T1654,'3 Model Input'!E$61=4,(Y1654*G1654)/T1654,'3 Model Input'!E$61=5,(Z1654*G1654)/T1654, ISTEXT('3 Model Input'!E$61),"Missing",'3 Model Input'!E$61=6,(AA1654*G1654)/T1654))</f>
        <v>Blank</v>
      </c>
      <c r="AD1654" s="202" t="str">
        <f t="shared" si="287"/>
        <v>Blank</v>
      </c>
      <c r="AE1654" s="202" t="str">
        <f t="shared" si="288"/>
        <v>Blank</v>
      </c>
      <c r="AF1654" s="217" t="str">
        <f t="shared" si="289"/>
        <v>Blank</v>
      </c>
      <c r="AG1654" s="9" t="str" cm="1">
        <f t="array" ref="AG1654">_xlfn.IFS(ISNUMBER(AC1654), "", ISNUMBER(SEARCH("Blank", AC1654)), "", ISERROR(AC1654), "Bad input on tab 3")</f>
        <v/>
      </c>
    </row>
    <row r="1655" spans="2:33" ht="15" customHeight="1" x14ac:dyDescent="0.75">
      <c r="B1655" s="205" t="str">
        <f>'5 Driver Data'!B1655</f>
        <v>1647</v>
      </c>
      <c r="C1655" s="193">
        <f>'5 Driver Data'!C1655</f>
        <v>0</v>
      </c>
      <c r="D1655" s="192">
        <f>'5 Driver Data'!D1655</f>
        <v>0</v>
      </c>
      <c r="E1655" s="191">
        <f>'5 Driver Data'!E1655</f>
        <v>0</v>
      </c>
      <c r="F1655" s="191">
        <f>'5 Driver Data'!F1655</f>
        <v>0</v>
      </c>
      <c r="G1655" s="191">
        <f>'5 Driver Data'!G1655</f>
        <v>0</v>
      </c>
      <c r="H1655" s="191">
        <f>'5 Driver Data'!H1655</f>
        <v>0</v>
      </c>
      <c r="I1655" s="191">
        <f>'5 Driver Data'!I1655</f>
        <v>0</v>
      </c>
      <c r="J1655" s="191">
        <f>'5 Driver Data'!J1655</f>
        <v>0</v>
      </c>
      <c r="K1655" s="206">
        <f>'5 Driver Data'!K1655</f>
        <v>0</v>
      </c>
      <c r="L1655" s="1"/>
      <c r="M1655" s="216" t="str">
        <f>IF(D1655=0,"Blank",'3 Model Input'!E$44*'3 Model Input'!E$45)</f>
        <v>Blank</v>
      </c>
      <c r="N1655" s="197" t="str">
        <f t="shared" si="280"/>
        <v>Blank</v>
      </c>
      <c r="O1655" s="197" t="str">
        <f>IF(D1655=0,"Blank",'3 Model Input'!E$49*(1-'3 Model Input'!E$51))</f>
        <v>Blank</v>
      </c>
      <c r="P1655" s="197" t="str">
        <f t="shared" si="281"/>
        <v>Blank</v>
      </c>
      <c r="Q1655" s="197" t="str">
        <f>IF(D1655=0,"Blank",IF(D1655="BEV",E1655*(1-'3 Model Input'!E$54), E1655))</f>
        <v>Blank</v>
      </c>
      <c r="R1655" s="198" t="str">
        <f>IF(D1655=0,"Blank",IF(D1655="PHEV",F1655/G1655,F1655*(1-'3 Model Input'!E$54)/G1655))</f>
        <v>Blank</v>
      </c>
      <c r="S1655" s="198" t="str">
        <f>IF(D1655=0,"Blank",IF(D1655="PHEV",MIN(M1655,E1655),MIN(M1655,(E1655*(1-'3 Model Input'!E$54)))))</f>
        <v>Blank</v>
      </c>
      <c r="T1655" s="217" t="str">
        <f t="shared" si="282"/>
        <v>Blank</v>
      </c>
      <c r="U1655" s="89"/>
      <c r="V1655" s="216" t="str">
        <f>IF(D1655=0,"Blank",P1655*'3 Model Input'!E$50)</f>
        <v>Blank</v>
      </c>
      <c r="W1655" s="197" t="str">
        <f t="shared" si="283"/>
        <v>Blank</v>
      </c>
      <c r="X1655" s="197" t="str">
        <f t="shared" si="284"/>
        <v>Blank</v>
      </c>
      <c r="Y1655" s="197" t="str">
        <f t="shared" si="285"/>
        <v>Blank</v>
      </c>
      <c r="Z1655" s="197" t="str">
        <f t="shared" si="286"/>
        <v>Blank</v>
      </c>
      <c r="AA1655" s="223" t="str" cm="1">
        <f t="array" ref="AA1655">_xlfn.IFS(ISTEXT('3 Model Input'!F$70),"Missing",ISTEXT('3 Model Input'!I$70),"Missing",ISNUMBER('3 Model Input'!K$70),'3 Model Input'!K$70*P1655)</f>
        <v>Missing</v>
      </c>
      <c r="AB1655" s="89"/>
      <c r="AC1655" s="227" t="str" cm="1">
        <f t="array" ref="AC1655">IF(D1655=0,"Blank",_xlfn.IFS('3 Model Input'!E$61=1,(V1655*G1655)/T1655,'3 Model Input'!E$61=2,(W1655*G1655)/T1655,'3 Model Input'!E$61=3,(X1655*G1655)/T1655,'3 Model Input'!E$61=4,(Y1655*G1655)/T1655,'3 Model Input'!E$61=5,(Z1655*G1655)/T1655, ISTEXT('3 Model Input'!E$61),"Missing",'3 Model Input'!E$61=6,(AA1655*G1655)/T1655))</f>
        <v>Blank</v>
      </c>
      <c r="AD1655" s="202" t="str">
        <f t="shared" si="287"/>
        <v>Blank</v>
      </c>
      <c r="AE1655" s="202" t="str">
        <f t="shared" si="288"/>
        <v>Blank</v>
      </c>
      <c r="AF1655" s="217" t="str">
        <f t="shared" si="289"/>
        <v>Blank</v>
      </c>
      <c r="AG1655" s="9" t="str" cm="1">
        <f t="array" ref="AG1655">_xlfn.IFS(ISNUMBER(AC1655), "", ISNUMBER(SEARCH("Blank", AC1655)), "", ISERROR(AC1655), "Bad input on tab 3")</f>
        <v/>
      </c>
    </row>
    <row r="1656" spans="2:33" ht="15" customHeight="1" x14ac:dyDescent="0.75">
      <c r="B1656" s="205" t="str">
        <f>'5 Driver Data'!B1656</f>
        <v>1648</v>
      </c>
      <c r="C1656" s="193">
        <f>'5 Driver Data'!C1656</f>
        <v>0</v>
      </c>
      <c r="D1656" s="192">
        <f>'5 Driver Data'!D1656</f>
        <v>0</v>
      </c>
      <c r="E1656" s="191">
        <f>'5 Driver Data'!E1656</f>
        <v>0</v>
      </c>
      <c r="F1656" s="191">
        <f>'5 Driver Data'!F1656</f>
        <v>0</v>
      </c>
      <c r="G1656" s="191">
        <f>'5 Driver Data'!G1656</f>
        <v>0</v>
      </c>
      <c r="H1656" s="191">
        <f>'5 Driver Data'!H1656</f>
        <v>0</v>
      </c>
      <c r="I1656" s="191">
        <f>'5 Driver Data'!I1656</f>
        <v>0</v>
      </c>
      <c r="J1656" s="191">
        <f>'5 Driver Data'!J1656</f>
        <v>0</v>
      </c>
      <c r="K1656" s="206">
        <f>'5 Driver Data'!K1656</f>
        <v>0</v>
      </c>
      <c r="L1656" s="1"/>
      <c r="M1656" s="216" t="str">
        <f>IF(D1656=0,"Blank",'3 Model Input'!E$44*'3 Model Input'!E$45)</f>
        <v>Blank</v>
      </c>
      <c r="N1656" s="197" t="str">
        <f t="shared" si="280"/>
        <v>Blank</v>
      </c>
      <c r="O1656" s="197" t="str">
        <f>IF(D1656=0,"Blank",'3 Model Input'!E$49*(1-'3 Model Input'!E$51))</f>
        <v>Blank</v>
      </c>
      <c r="P1656" s="197" t="str">
        <f t="shared" si="281"/>
        <v>Blank</v>
      </c>
      <c r="Q1656" s="197" t="str">
        <f>IF(D1656=0,"Blank",IF(D1656="BEV",E1656*(1-'3 Model Input'!E$54), E1656))</f>
        <v>Blank</v>
      </c>
      <c r="R1656" s="198" t="str">
        <f>IF(D1656=0,"Blank",IF(D1656="PHEV",F1656/G1656,F1656*(1-'3 Model Input'!E$54)/G1656))</f>
        <v>Blank</v>
      </c>
      <c r="S1656" s="198" t="str">
        <f>IF(D1656=0,"Blank",IF(D1656="PHEV",MIN(M1656,E1656),MIN(M1656,(E1656*(1-'3 Model Input'!E$54)))))</f>
        <v>Blank</v>
      </c>
      <c r="T1656" s="217" t="str">
        <f t="shared" si="282"/>
        <v>Blank</v>
      </c>
      <c r="U1656" s="89"/>
      <c r="V1656" s="216" t="str">
        <f>IF(D1656=0,"Blank",P1656*'3 Model Input'!E$50)</f>
        <v>Blank</v>
      </c>
      <c r="W1656" s="197" t="str">
        <f t="shared" si="283"/>
        <v>Blank</v>
      </c>
      <c r="X1656" s="197" t="str">
        <f t="shared" si="284"/>
        <v>Blank</v>
      </c>
      <c r="Y1656" s="197" t="str">
        <f t="shared" si="285"/>
        <v>Blank</v>
      </c>
      <c r="Z1656" s="197" t="str">
        <f t="shared" si="286"/>
        <v>Blank</v>
      </c>
      <c r="AA1656" s="223" t="str" cm="1">
        <f t="array" ref="AA1656">_xlfn.IFS(ISTEXT('3 Model Input'!F$70),"Missing",ISTEXT('3 Model Input'!I$70),"Missing",ISNUMBER('3 Model Input'!K$70),'3 Model Input'!K$70*P1656)</f>
        <v>Missing</v>
      </c>
      <c r="AB1656" s="89"/>
      <c r="AC1656" s="227" t="str" cm="1">
        <f t="array" ref="AC1656">IF(D1656=0,"Blank",_xlfn.IFS('3 Model Input'!E$61=1,(V1656*G1656)/T1656,'3 Model Input'!E$61=2,(W1656*G1656)/T1656,'3 Model Input'!E$61=3,(X1656*G1656)/T1656,'3 Model Input'!E$61=4,(Y1656*G1656)/T1656,'3 Model Input'!E$61=5,(Z1656*G1656)/T1656, ISTEXT('3 Model Input'!E$61),"Missing",'3 Model Input'!E$61=6,(AA1656*G1656)/T1656))</f>
        <v>Blank</v>
      </c>
      <c r="AD1656" s="202" t="str">
        <f t="shared" si="287"/>
        <v>Blank</v>
      </c>
      <c r="AE1656" s="202" t="str">
        <f t="shared" si="288"/>
        <v>Blank</v>
      </c>
      <c r="AF1656" s="217" t="str">
        <f t="shared" si="289"/>
        <v>Blank</v>
      </c>
      <c r="AG1656" s="9" t="str" cm="1">
        <f t="array" ref="AG1656">_xlfn.IFS(ISNUMBER(AC1656), "", ISNUMBER(SEARCH("Blank", AC1656)), "", ISERROR(AC1656), "Bad input on tab 3")</f>
        <v/>
      </c>
    </row>
    <row r="1657" spans="2:33" ht="15" customHeight="1" x14ac:dyDescent="0.75">
      <c r="B1657" s="205" t="str">
        <f>'5 Driver Data'!B1657</f>
        <v>1649</v>
      </c>
      <c r="C1657" s="193">
        <f>'5 Driver Data'!C1657</f>
        <v>0</v>
      </c>
      <c r="D1657" s="192">
        <f>'5 Driver Data'!D1657</f>
        <v>0</v>
      </c>
      <c r="E1657" s="191">
        <f>'5 Driver Data'!E1657</f>
        <v>0</v>
      </c>
      <c r="F1657" s="191">
        <f>'5 Driver Data'!F1657</f>
        <v>0</v>
      </c>
      <c r="G1657" s="191">
        <f>'5 Driver Data'!G1657</f>
        <v>0</v>
      </c>
      <c r="H1657" s="191">
        <f>'5 Driver Data'!H1657</f>
        <v>0</v>
      </c>
      <c r="I1657" s="191">
        <f>'5 Driver Data'!I1657</f>
        <v>0</v>
      </c>
      <c r="J1657" s="191">
        <f>'5 Driver Data'!J1657</f>
        <v>0</v>
      </c>
      <c r="K1657" s="206">
        <f>'5 Driver Data'!K1657</f>
        <v>0</v>
      </c>
      <c r="L1657" s="1"/>
      <c r="M1657" s="216" t="str">
        <f>IF(D1657=0,"Blank",'3 Model Input'!E$44*'3 Model Input'!E$45)</f>
        <v>Blank</v>
      </c>
      <c r="N1657" s="197" t="str">
        <f t="shared" si="280"/>
        <v>Blank</v>
      </c>
      <c r="O1657" s="197" t="str">
        <f>IF(D1657=0,"Blank",'3 Model Input'!E$49*(1-'3 Model Input'!E$51))</f>
        <v>Blank</v>
      </c>
      <c r="P1657" s="197" t="str">
        <f t="shared" si="281"/>
        <v>Blank</v>
      </c>
      <c r="Q1657" s="197" t="str">
        <f>IF(D1657=0,"Blank",IF(D1657="BEV",E1657*(1-'3 Model Input'!E$54), E1657))</f>
        <v>Blank</v>
      </c>
      <c r="R1657" s="198" t="str">
        <f>IF(D1657=0,"Blank",IF(D1657="PHEV",F1657/G1657,F1657*(1-'3 Model Input'!E$54)/G1657))</f>
        <v>Blank</v>
      </c>
      <c r="S1657" s="198" t="str">
        <f>IF(D1657=0,"Blank",IF(D1657="PHEV",MIN(M1657,E1657),MIN(M1657,(E1657*(1-'3 Model Input'!E$54)))))</f>
        <v>Blank</v>
      </c>
      <c r="T1657" s="217" t="str">
        <f t="shared" si="282"/>
        <v>Blank</v>
      </c>
      <c r="U1657" s="89"/>
      <c r="V1657" s="216" t="str">
        <f>IF(D1657=0,"Blank",P1657*'3 Model Input'!E$50)</f>
        <v>Blank</v>
      </c>
      <c r="W1657" s="197" t="str">
        <f t="shared" si="283"/>
        <v>Blank</v>
      </c>
      <c r="X1657" s="197" t="str">
        <f t="shared" si="284"/>
        <v>Blank</v>
      </c>
      <c r="Y1657" s="197" t="str">
        <f t="shared" si="285"/>
        <v>Blank</v>
      </c>
      <c r="Z1657" s="197" t="str">
        <f t="shared" si="286"/>
        <v>Blank</v>
      </c>
      <c r="AA1657" s="223" t="str" cm="1">
        <f t="array" ref="AA1657">_xlfn.IFS(ISTEXT('3 Model Input'!F$70),"Missing",ISTEXT('3 Model Input'!I$70),"Missing",ISNUMBER('3 Model Input'!K$70),'3 Model Input'!K$70*P1657)</f>
        <v>Missing</v>
      </c>
      <c r="AB1657" s="89"/>
      <c r="AC1657" s="227" t="str" cm="1">
        <f t="array" ref="AC1657">IF(D1657=0,"Blank",_xlfn.IFS('3 Model Input'!E$61=1,(V1657*G1657)/T1657,'3 Model Input'!E$61=2,(W1657*G1657)/T1657,'3 Model Input'!E$61=3,(X1657*G1657)/T1657,'3 Model Input'!E$61=4,(Y1657*G1657)/T1657,'3 Model Input'!E$61=5,(Z1657*G1657)/T1657, ISTEXT('3 Model Input'!E$61),"Missing",'3 Model Input'!E$61=6,(AA1657*G1657)/T1657))</f>
        <v>Blank</v>
      </c>
      <c r="AD1657" s="202" t="str">
        <f t="shared" si="287"/>
        <v>Blank</v>
      </c>
      <c r="AE1657" s="202" t="str">
        <f t="shared" si="288"/>
        <v>Blank</v>
      </c>
      <c r="AF1657" s="217" t="str">
        <f t="shared" si="289"/>
        <v>Blank</v>
      </c>
      <c r="AG1657" s="9" t="str" cm="1">
        <f t="array" ref="AG1657">_xlfn.IFS(ISNUMBER(AC1657), "", ISNUMBER(SEARCH("Blank", AC1657)), "", ISERROR(AC1657), "Bad input on tab 3")</f>
        <v/>
      </c>
    </row>
    <row r="1658" spans="2:33" ht="15" customHeight="1" x14ac:dyDescent="0.75">
      <c r="B1658" s="205" t="str">
        <f>'5 Driver Data'!B1658</f>
        <v>1650</v>
      </c>
      <c r="C1658" s="193">
        <f>'5 Driver Data'!C1658</f>
        <v>0</v>
      </c>
      <c r="D1658" s="192">
        <f>'5 Driver Data'!D1658</f>
        <v>0</v>
      </c>
      <c r="E1658" s="191">
        <f>'5 Driver Data'!E1658</f>
        <v>0</v>
      </c>
      <c r="F1658" s="191">
        <f>'5 Driver Data'!F1658</f>
        <v>0</v>
      </c>
      <c r="G1658" s="191">
        <f>'5 Driver Data'!G1658</f>
        <v>0</v>
      </c>
      <c r="H1658" s="191">
        <f>'5 Driver Data'!H1658</f>
        <v>0</v>
      </c>
      <c r="I1658" s="191">
        <f>'5 Driver Data'!I1658</f>
        <v>0</v>
      </c>
      <c r="J1658" s="191">
        <f>'5 Driver Data'!J1658</f>
        <v>0</v>
      </c>
      <c r="K1658" s="206">
        <f>'5 Driver Data'!K1658</f>
        <v>0</v>
      </c>
      <c r="L1658" s="1"/>
      <c r="M1658" s="216" t="str">
        <f>IF(D1658=0,"Blank",'3 Model Input'!E$44*'3 Model Input'!E$45)</f>
        <v>Blank</v>
      </c>
      <c r="N1658" s="197" t="str">
        <f t="shared" si="280"/>
        <v>Blank</v>
      </c>
      <c r="O1658" s="197" t="str">
        <f>IF(D1658=0,"Blank",'3 Model Input'!E$49*(1-'3 Model Input'!E$51))</f>
        <v>Blank</v>
      </c>
      <c r="P1658" s="197" t="str">
        <f t="shared" si="281"/>
        <v>Blank</v>
      </c>
      <c r="Q1658" s="197" t="str">
        <f>IF(D1658=0,"Blank",IF(D1658="BEV",E1658*(1-'3 Model Input'!E$54), E1658))</f>
        <v>Blank</v>
      </c>
      <c r="R1658" s="198" t="str">
        <f>IF(D1658=0,"Blank",IF(D1658="PHEV",F1658/G1658,F1658*(1-'3 Model Input'!E$54)/G1658))</f>
        <v>Blank</v>
      </c>
      <c r="S1658" s="198" t="str">
        <f>IF(D1658=0,"Blank",IF(D1658="PHEV",MIN(M1658,E1658),MIN(M1658,(E1658*(1-'3 Model Input'!E$54)))))</f>
        <v>Blank</v>
      </c>
      <c r="T1658" s="217" t="str">
        <f t="shared" si="282"/>
        <v>Blank</v>
      </c>
      <c r="U1658" s="89"/>
      <c r="V1658" s="216" t="str">
        <f>IF(D1658=0,"Blank",P1658*'3 Model Input'!E$50)</f>
        <v>Blank</v>
      </c>
      <c r="W1658" s="197" t="str">
        <f t="shared" si="283"/>
        <v>Blank</v>
      </c>
      <c r="X1658" s="197" t="str">
        <f t="shared" si="284"/>
        <v>Blank</v>
      </c>
      <c r="Y1658" s="197" t="str">
        <f t="shared" si="285"/>
        <v>Blank</v>
      </c>
      <c r="Z1658" s="197" t="str">
        <f t="shared" si="286"/>
        <v>Blank</v>
      </c>
      <c r="AA1658" s="223" t="str" cm="1">
        <f t="array" ref="AA1658">_xlfn.IFS(ISTEXT('3 Model Input'!F$70),"Missing",ISTEXT('3 Model Input'!I$70),"Missing",ISNUMBER('3 Model Input'!K$70),'3 Model Input'!K$70*P1658)</f>
        <v>Missing</v>
      </c>
      <c r="AB1658" s="89"/>
      <c r="AC1658" s="227" t="str" cm="1">
        <f t="array" ref="AC1658">IF(D1658=0,"Blank",_xlfn.IFS('3 Model Input'!E$61=1,(V1658*G1658)/T1658,'3 Model Input'!E$61=2,(W1658*G1658)/T1658,'3 Model Input'!E$61=3,(X1658*G1658)/T1658,'3 Model Input'!E$61=4,(Y1658*G1658)/T1658,'3 Model Input'!E$61=5,(Z1658*G1658)/T1658, ISTEXT('3 Model Input'!E$61),"Missing",'3 Model Input'!E$61=6,(AA1658*G1658)/T1658))</f>
        <v>Blank</v>
      </c>
      <c r="AD1658" s="202" t="str">
        <f t="shared" si="287"/>
        <v>Blank</v>
      </c>
      <c r="AE1658" s="202" t="str">
        <f t="shared" si="288"/>
        <v>Blank</v>
      </c>
      <c r="AF1658" s="217" t="str">
        <f t="shared" si="289"/>
        <v>Blank</v>
      </c>
      <c r="AG1658" s="9" t="str" cm="1">
        <f t="array" ref="AG1658">_xlfn.IFS(ISNUMBER(AC1658), "", ISNUMBER(SEARCH("Blank", AC1658)), "", ISERROR(AC1658), "Bad input on tab 3")</f>
        <v/>
      </c>
    </row>
    <row r="1659" spans="2:33" ht="15" customHeight="1" x14ac:dyDescent="0.75">
      <c r="B1659" s="205" t="str">
        <f>'5 Driver Data'!B1659</f>
        <v>1651</v>
      </c>
      <c r="C1659" s="193">
        <f>'5 Driver Data'!C1659</f>
        <v>0</v>
      </c>
      <c r="D1659" s="192">
        <f>'5 Driver Data'!D1659</f>
        <v>0</v>
      </c>
      <c r="E1659" s="191">
        <f>'5 Driver Data'!E1659</f>
        <v>0</v>
      </c>
      <c r="F1659" s="191">
        <f>'5 Driver Data'!F1659</f>
        <v>0</v>
      </c>
      <c r="G1659" s="191">
        <f>'5 Driver Data'!G1659</f>
        <v>0</v>
      </c>
      <c r="H1659" s="191">
        <f>'5 Driver Data'!H1659</f>
        <v>0</v>
      </c>
      <c r="I1659" s="191">
        <f>'5 Driver Data'!I1659</f>
        <v>0</v>
      </c>
      <c r="J1659" s="191">
        <f>'5 Driver Data'!J1659</f>
        <v>0</v>
      </c>
      <c r="K1659" s="206">
        <f>'5 Driver Data'!K1659</f>
        <v>0</v>
      </c>
      <c r="L1659" s="1"/>
      <c r="M1659" s="216" t="str">
        <f>IF(D1659=0,"Blank",'3 Model Input'!E$44*'3 Model Input'!E$45)</f>
        <v>Blank</v>
      </c>
      <c r="N1659" s="197" t="str">
        <f t="shared" si="280"/>
        <v>Blank</v>
      </c>
      <c r="O1659" s="197" t="str">
        <f>IF(D1659=0,"Blank",'3 Model Input'!E$49*(1-'3 Model Input'!E$51))</f>
        <v>Blank</v>
      </c>
      <c r="P1659" s="197" t="str">
        <f t="shared" si="281"/>
        <v>Blank</v>
      </c>
      <c r="Q1659" s="197" t="str">
        <f>IF(D1659=0,"Blank",IF(D1659="BEV",E1659*(1-'3 Model Input'!E$54), E1659))</f>
        <v>Blank</v>
      </c>
      <c r="R1659" s="198" t="str">
        <f>IF(D1659=0,"Blank",IF(D1659="PHEV",F1659/G1659,F1659*(1-'3 Model Input'!E$54)/G1659))</f>
        <v>Blank</v>
      </c>
      <c r="S1659" s="198" t="str">
        <f>IF(D1659=0,"Blank",IF(D1659="PHEV",MIN(M1659,E1659),MIN(M1659,(E1659*(1-'3 Model Input'!E$54)))))</f>
        <v>Blank</v>
      </c>
      <c r="T1659" s="217" t="str">
        <f t="shared" si="282"/>
        <v>Blank</v>
      </c>
      <c r="U1659" s="89"/>
      <c r="V1659" s="216" t="str">
        <f>IF(D1659=0,"Blank",P1659*'3 Model Input'!E$50)</f>
        <v>Blank</v>
      </c>
      <c r="W1659" s="197" t="str">
        <f t="shared" si="283"/>
        <v>Blank</v>
      </c>
      <c r="X1659" s="197" t="str">
        <f t="shared" si="284"/>
        <v>Blank</v>
      </c>
      <c r="Y1659" s="197" t="str">
        <f t="shared" si="285"/>
        <v>Blank</v>
      </c>
      <c r="Z1659" s="197" t="str">
        <f t="shared" si="286"/>
        <v>Blank</v>
      </c>
      <c r="AA1659" s="223" t="str" cm="1">
        <f t="array" ref="AA1659">_xlfn.IFS(ISTEXT('3 Model Input'!F$70),"Missing",ISTEXT('3 Model Input'!I$70),"Missing",ISNUMBER('3 Model Input'!K$70),'3 Model Input'!K$70*P1659)</f>
        <v>Missing</v>
      </c>
      <c r="AB1659" s="89"/>
      <c r="AC1659" s="227" t="str" cm="1">
        <f t="array" ref="AC1659">IF(D1659=0,"Blank",_xlfn.IFS('3 Model Input'!E$61=1,(V1659*G1659)/T1659,'3 Model Input'!E$61=2,(W1659*G1659)/T1659,'3 Model Input'!E$61=3,(X1659*G1659)/T1659,'3 Model Input'!E$61=4,(Y1659*G1659)/T1659,'3 Model Input'!E$61=5,(Z1659*G1659)/T1659, ISTEXT('3 Model Input'!E$61),"Missing",'3 Model Input'!E$61=6,(AA1659*G1659)/T1659))</f>
        <v>Blank</v>
      </c>
      <c r="AD1659" s="202" t="str">
        <f t="shared" si="287"/>
        <v>Blank</v>
      </c>
      <c r="AE1659" s="202" t="str">
        <f t="shared" si="288"/>
        <v>Blank</v>
      </c>
      <c r="AF1659" s="217" t="str">
        <f t="shared" si="289"/>
        <v>Blank</v>
      </c>
      <c r="AG1659" s="9" t="str" cm="1">
        <f t="array" ref="AG1659">_xlfn.IFS(ISNUMBER(AC1659), "", ISNUMBER(SEARCH("Blank", AC1659)), "", ISERROR(AC1659), "Bad input on tab 3")</f>
        <v/>
      </c>
    </row>
    <row r="1660" spans="2:33" ht="15" customHeight="1" x14ac:dyDescent="0.75">
      <c r="B1660" s="205" t="str">
        <f>'5 Driver Data'!B1660</f>
        <v>1652</v>
      </c>
      <c r="C1660" s="193">
        <f>'5 Driver Data'!C1660</f>
        <v>0</v>
      </c>
      <c r="D1660" s="192">
        <f>'5 Driver Data'!D1660</f>
        <v>0</v>
      </c>
      <c r="E1660" s="191">
        <f>'5 Driver Data'!E1660</f>
        <v>0</v>
      </c>
      <c r="F1660" s="191">
        <f>'5 Driver Data'!F1660</f>
        <v>0</v>
      </c>
      <c r="G1660" s="191">
        <f>'5 Driver Data'!G1660</f>
        <v>0</v>
      </c>
      <c r="H1660" s="191">
        <f>'5 Driver Data'!H1660</f>
        <v>0</v>
      </c>
      <c r="I1660" s="191">
        <f>'5 Driver Data'!I1660</f>
        <v>0</v>
      </c>
      <c r="J1660" s="191">
        <f>'5 Driver Data'!J1660</f>
        <v>0</v>
      </c>
      <c r="K1660" s="206">
        <f>'5 Driver Data'!K1660</f>
        <v>0</v>
      </c>
      <c r="L1660" s="1"/>
      <c r="M1660" s="216" t="str">
        <f>IF(D1660=0,"Blank",'3 Model Input'!E$44*'3 Model Input'!E$45)</f>
        <v>Blank</v>
      </c>
      <c r="N1660" s="197" t="str">
        <f t="shared" si="280"/>
        <v>Blank</v>
      </c>
      <c r="O1660" s="197" t="str">
        <f>IF(D1660=0,"Blank",'3 Model Input'!E$49*(1-'3 Model Input'!E$51))</f>
        <v>Blank</v>
      </c>
      <c r="P1660" s="197" t="str">
        <f t="shared" si="281"/>
        <v>Blank</v>
      </c>
      <c r="Q1660" s="197" t="str">
        <f>IF(D1660=0,"Blank",IF(D1660="BEV",E1660*(1-'3 Model Input'!E$54), E1660))</f>
        <v>Blank</v>
      </c>
      <c r="R1660" s="198" t="str">
        <f>IF(D1660=0,"Blank",IF(D1660="PHEV",F1660/G1660,F1660*(1-'3 Model Input'!E$54)/G1660))</f>
        <v>Blank</v>
      </c>
      <c r="S1660" s="198" t="str">
        <f>IF(D1660=0,"Blank",IF(D1660="PHEV",MIN(M1660,E1660),MIN(M1660,(E1660*(1-'3 Model Input'!E$54)))))</f>
        <v>Blank</v>
      </c>
      <c r="T1660" s="217" t="str">
        <f t="shared" si="282"/>
        <v>Blank</v>
      </c>
      <c r="U1660" s="89"/>
      <c r="V1660" s="216" t="str">
        <f>IF(D1660=0,"Blank",P1660*'3 Model Input'!E$50)</f>
        <v>Blank</v>
      </c>
      <c r="W1660" s="197" t="str">
        <f t="shared" si="283"/>
        <v>Blank</v>
      </c>
      <c r="X1660" s="197" t="str">
        <f t="shared" si="284"/>
        <v>Blank</v>
      </c>
      <c r="Y1660" s="197" t="str">
        <f t="shared" si="285"/>
        <v>Blank</v>
      </c>
      <c r="Z1660" s="197" t="str">
        <f t="shared" si="286"/>
        <v>Blank</v>
      </c>
      <c r="AA1660" s="223" t="str" cm="1">
        <f t="array" ref="AA1660">_xlfn.IFS(ISTEXT('3 Model Input'!F$70),"Missing",ISTEXT('3 Model Input'!I$70),"Missing",ISNUMBER('3 Model Input'!K$70),'3 Model Input'!K$70*P1660)</f>
        <v>Missing</v>
      </c>
      <c r="AB1660" s="89"/>
      <c r="AC1660" s="227" t="str" cm="1">
        <f t="array" ref="AC1660">IF(D1660=0,"Blank",_xlfn.IFS('3 Model Input'!E$61=1,(V1660*G1660)/T1660,'3 Model Input'!E$61=2,(W1660*G1660)/T1660,'3 Model Input'!E$61=3,(X1660*G1660)/T1660,'3 Model Input'!E$61=4,(Y1660*G1660)/T1660,'3 Model Input'!E$61=5,(Z1660*G1660)/T1660, ISTEXT('3 Model Input'!E$61),"Missing",'3 Model Input'!E$61=6,(AA1660*G1660)/T1660))</f>
        <v>Blank</v>
      </c>
      <c r="AD1660" s="202" t="str">
        <f t="shared" si="287"/>
        <v>Blank</v>
      </c>
      <c r="AE1660" s="202" t="str">
        <f t="shared" si="288"/>
        <v>Blank</v>
      </c>
      <c r="AF1660" s="217" t="str">
        <f t="shared" si="289"/>
        <v>Blank</v>
      </c>
      <c r="AG1660" s="9" t="str" cm="1">
        <f t="array" ref="AG1660">_xlfn.IFS(ISNUMBER(AC1660), "", ISNUMBER(SEARCH("Blank", AC1660)), "", ISERROR(AC1660), "Bad input on tab 3")</f>
        <v/>
      </c>
    </row>
    <row r="1661" spans="2:33" ht="15" customHeight="1" x14ac:dyDescent="0.75">
      <c r="B1661" s="205" t="str">
        <f>'5 Driver Data'!B1661</f>
        <v>1653</v>
      </c>
      <c r="C1661" s="193">
        <f>'5 Driver Data'!C1661</f>
        <v>0</v>
      </c>
      <c r="D1661" s="192">
        <f>'5 Driver Data'!D1661</f>
        <v>0</v>
      </c>
      <c r="E1661" s="191">
        <f>'5 Driver Data'!E1661</f>
        <v>0</v>
      </c>
      <c r="F1661" s="191">
        <f>'5 Driver Data'!F1661</f>
        <v>0</v>
      </c>
      <c r="G1661" s="191">
        <f>'5 Driver Data'!G1661</f>
        <v>0</v>
      </c>
      <c r="H1661" s="191">
        <f>'5 Driver Data'!H1661</f>
        <v>0</v>
      </c>
      <c r="I1661" s="191">
        <f>'5 Driver Data'!I1661</f>
        <v>0</v>
      </c>
      <c r="J1661" s="191">
        <f>'5 Driver Data'!J1661</f>
        <v>0</v>
      </c>
      <c r="K1661" s="206">
        <f>'5 Driver Data'!K1661</f>
        <v>0</v>
      </c>
      <c r="L1661" s="1"/>
      <c r="M1661" s="216" t="str">
        <f>IF(D1661=0,"Blank",'3 Model Input'!E$44*'3 Model Input'!E$45)</f>
        <v>Blank</v>
      </c>
      <c r="N1661" s="197" t="str">
        <f t="shared" si="280"/>
        <v>Blank</v>
      </c>
      <c r="O1661" s="197" t="str">
        <f>IF(D1661=0,"Blank",'3 Model Input'!E$49*(1-'3 Model Input'!E$51))</f>
        <v>Blank</v>
      </c>
      <c r="P1661" s="197" t="str">
        <f t="shared" si="281"/>
        <v>Blank</v>
      </c>
      <c r="Q1661" s="197" t="str">
        <f>IF(D1661=0,"Blank",IF(D1661="BEV",E1661*(1-'3 Model Input'!E$54), E1661))</f>
        <v>Blank</v>
      </c>
      <c r="R1661" s="198" t="str">
        <f>IF(D1661=0,"Blank",IF(D1661="PHEV",F1661/G1661,F1661*(1-'3 Model Input'!E$54)/G1661))</f>
        <v>Blank</v>
      </c>
      <c r="S1661" s="198" t="str">
        <f>IF(D1661=0,"Blank",IF(D1661="PHEV",MIN(M1661,E1661),MIN(M1661,(E1661*(1-'3 Model Input'!E$54)))))</f>
        <v>Blank</v>
      </c>
      <c r="T1661" s="217" t="str">
        <f t="shared" si="282"/>
        <v>Blank</v>
      </c>
      <c r="U1661" s="89"/>
      <c r="V1661" s="216" t="str">
        <f>IF(D1661=0,"Blank",P1661*'3 Model Input'!E$50)</f>
        <v>Blank</v>
      </c>
      <c r="W1661" s="197" t="str">
        <f t="shared" si="283"/>
        <v>Blank</v>
      </c>
      <c r="X1661" s="197" t="str">
        <f t="shared" si="284"/>
        <v>Blank</v>
      </c>
      <c r="Y1661" s="197" t="str">
        <f t="shared" si="285"/>
        <v>Blank</v>
      </c>
      <c r="Z1661" s="197" t="str">
        <f t="shared" si="286"/>
        <v>Blank</v>
      </c>
      <c r="AA1661" s="223" t="str" cm="1">
        <f t="array" ref="AA1661">_xlfn.IFS(ISTEXT('3 Model Input'!F$70),"Missing",ISTEXT('3 Model Input'!I$70),"Missing",ISNUMBER('3 Model Input'!K$70),'3 Model Input'!K$70*P1661)</f>
        <v>Missing</v>
      </c>
      <c r="AB1661" s="89"/>
      <c r="AC1661" s="227" t="str" cm="1">
        <f t="array" ref="AC1661">IF(D1661=0,"Blank",_xlfn.IFS('3 Model Input'!E$61=1,(V1661*G1661)/T1661,'3 Model Input'!E$61=2,(W1661*G1661)/T1661,'3 Model Input'!E$61=3,(X1661*G1661)/T1661,'3 Model Input'!E$61=4,(Y1661*G1661)/T1661,'3 Model Input'!E$61=5,(Z1661*G1661)/T1661, ISTEXT('3 Model Input'!E$61),"Missing",'3 Model Input'!E$61=6,(AA1661*G1661)/T1661))</f>
        <v>Blank</v>
      </c>
      <c r="AD1661" s="202" t="str">
        <f t="shared" si="287"/>
        <v>Blank</v>
      </c>
      <c r="AE1661" s="202" t="str">
        <f t="shared" si="288"/>
        <v>Blank</v>
      </c>
      <c r="AF1661" s="217" t="str">
        <f t="shared" si="289"/>
        <v>Blank</v>
      </c>
      <c r="AG1661" s="9" t="str" cm="1">
        <f t="array" ref="AG1661">_xlfn.IFS(ISNUMBER(AC1661), "", ISNUMBER(SEARCH("Blank", AC1661)), "", ISERROR(AC1661), "Bad input on tab 3")</f>
        <v/>
      </c>
    </row>
    <row r="1662" spans="2:33" ht="15" customHeight="1" x14ac:dyDescent="0.75">
      <c r="B1662" s="205" t="str">
        <f>'5 Driver Data'!B1662</f>
        <v>1654</v>
      </c>
      <c r="C1662" s="193">
        <f>'5 Driver Data'!C1662</f>
        <v>0</v>
      </c>
      <c r="D1662" s="192">
        <f>'5 Driver Data'!D1662</f>
        <v>0</v>
      </c>
      <c r="E1662" s="191">
        <f>'5 Driver Data'!E1662</f>
        <v>0</v>
      </c>
      <c r="F1662" s="191">
        <f>'5 Driver Data'!F1662</f>
        <v>0</v>
      </c>
      <c r="G1662" s="191">
        <f>'5 Driver Data'!G1662</f>
        <v>0</v>
      </c>
      <c r="H1662" s="191">
        <f>'5 Driver Data'!H1662</f>
        <v>0</v>
      </c>
      <c r="I1662" s="191">
        <f>'5 Driver Data'!I1662</f>
        <v>0</v>
      </c>
      <c r="J1662" s="191">
        <f>'5 Driver Data'!J1662</f>
        <v>0</v>
      </c>
      <c r="K1662" s="206">
        <f>'5 Driver Data'!K1662</f>
        <v>0</v>
      </c>
      <c r="L1662" s="1"/>
      <c r="M1662" s="216" t="str">
        <f>IF(D1662=0,"Blank",'3 Model Input'!E$44*'3 Model Input'!E$45)</f>
        <v>Blank</v>
      </c>
      <c r="N1662" s="197" t="str">
        <f t="shared" si="280"/>
        <v>Blank</v>
      </c>
      <c r="O1662" s="197" t="str">
        <f>IF(D1662=0,"Blank",'3 Model Input'!E$49*(1-'3 Model Input'!E$51))</f>
        <v>Blank</v>
      </c>
      <c r="P1662" s="197" t="str">
        <f t="shared" si="281"/>
        <v>Blank</v>
      </c>
      <c r="Q1662" s="197" t="str">
        <f>IF(D1662=0,"Blank",IF(D1662="BEV",E1662*(1-'3 Model Input'!E$54), E1662))</f>
        <v>Blank</v>
      </c>
      <c r="R1662" s="198" t="str">
        <f>IF(D1662=0,"Blank",IF(D1662="PHEV",F1662/G1662,F1662*(1-'3 Model Input'!E$54)/G1662))</f>
        <v>Blank</v>
      </c>
      <c r="S1662" s="198" t="str">
        <f>IF(D1662=0,"Blank",IF(D1662="PHEV",MIN(M1662,E1662),MIN(M1662,(E1662*(1-'3 Model Input'!E$54)))))</f>
        <v>Blank</v>
      </c>
      <c r="T1662" s="217" t="str">
        <f t="shared" si="282"/>
        <v>Blank</v>
      </c>
      <c r="U1662" s="89"/>
      <c r="V1662" s="216" t="str">
        <f>IF(D1662=0,"Blank",P1662*'3 Model Input'!E$50)</f>
        <v>Blank</v>
      </c>
      <c r="W1662" s="197" t="str">
        <f t="shared" si="283"/>
        <v>Blank</v>
      </c>
      <c r="X1662" s="197" t="str">
        <f t="shared" si="284"/>
        <v>Blank</v>
      </c>
      <c r="Y1662" s="197" t="str">
        <f t="shared" si="285"/>
        <v>Blank</v>
      </c>
      <c r="Z1662" s="197" t="str">
        <f t="shared" si="286"/>
        <v>Blank</v>
      </c>
      <c r="AA1662" s="223" t="str" cm="1">
        <f t="array" ref="AA1662">_xlfn.IFS(ISTEXT('3 Model Input'!F$70),"Missing",ISTEXT('3 Model Input'!I$70),"Missing",ISNUMBER('3 Model Input'!K$70),'3 Model Input'!K$70*P1662)</f>
        <v>Missing</v>
      </c>
      <c r="AB1662" s="89"/>
      <c r="AC1662" s="227" t="str" cm="1">
        <f t="array" ref="AC1662">IF(D1662=0,"Blank",_xlfn.IFS('3 Model Input'!E$61=1,(V1662*G1662)/T1662,'3 Model Input'!E$61=2,(W1662*G1662)/T1662,'3 Model Input'!E$61=3,(X1662*G1662)/T1662,'3 Model Input'!E$61=4,(Y1662*G1662)/T1662,'3 Model Input'!E$61=5,(Z1662*G1662)/T1662, ISTEXT('3 Model Input'!E$61),"Missing",'3 Model Input'!E$61=6,(AA1662*G1662)/T1662))</f>
        <v>Blank</v>
      </c>
      <c r="AD1662" s="202" t="str">
        <f t="shared" si="287"/>
        <v>Blank</v>
      </c>
      <c r="AE1662" s="202" t="str">
        <f t="shared" si="288"/>
        <v>Blank</v>
      </c>
      <c r="AF1662" s="217" t="str">
        <f t="shared" si="289"/>
        <v>Blank</v>
      </c>
      <c r="AG1662" s="9" t="str" cm="1">
        <f t="array" ref="AG1662">_xlfn.IFS(ISNUMBER(AC1662), "", ISNUMBER(SEARCH("Blank", AC1662)), "", ISERROR(AC1662), "Bad input on tab 3")</f>
        <v/>
      </c>
    </row>
    <row r="1663" spans="2:33" ht="15" customHeight="1" x14ac:dyDescent="0.75">
      <c r="B1663" s="205" t="str">
        <f>'5 Driver Data'!B1663</f>
        <v>1655</v>
      </c>
      <c r="C1663" s="193">
        <f>'5 Driver Data'!C1663</f>
        <v>0</v>
      </c>
      <c r="D1663" s="192">
        <f>'5 Driver Data'!D1663</f>
        <v>0</v>
      </c>
      <c r="E1663" s="191">
        <f>'5 Driver Data'!E1663</f>
        <v>0</v>
      </c>
      <c r="F1663" s="191">
        <f>'5 Driver Data'!F1663</f>
        <v>0</v>
      </c>
      <c r="G1663" s="191">
        <f>'5 Driver Data'!G1663</f>
        <v>0</v>
      </c>
      <c r="H1663" s="191">
        <f>'5 Driver Data'!H1663</f>
        <v>0</v>
      </c>
      <c r="I1663" s="191">
        <f>'5 Driver Data'!I1663</f>
        <v>0</v>
      </c>
      <c r="J1663" s="191">
        <f>'5 Driver Data'!J1663</f>
        <v>0</v>
      </c>
      <c r="K1663" s="206">
        <f>'5 Driver Data'!K1663</f>
        <v>0</v>
      </c>
      <c r="L1663" s="1"/>
      <c r="M1663" s="216" t="str">
        <f>IF(D1663=0,"Blank",'3 Model Input'!E$44*'3 Model Input'!E$45)</f>
        <v>Blank</v>
      </c>
      <c r="N1663" s="197" t="str">
        <f t="shared" si="280"/>
        <v>Blank</v>
      </c>
      <c r="O1663" s="197" t="str">
        <f>IF(D1663=0,"Blank",'3 Model Input'!E$49*(1-'3 Model Input'!E$51))</f>
        <v>Blank</v>
      </c>
      <c r="P1663" s="197" t="str">
        <f t="shared" si="281"/>
        <v>Blank</v>
      </c>
      <c r="Q1663" s="197" t="str">
        <f>IF(D1663=0,"Blank",IF(D1663="BEV",E1663*(1-'3 Model Input'!E$54), E1663))</f>
        <v>Blank</v>
      </c>
      <c r="R1663" s="198" t="str">
        <f>IF(D1663=0,"Blank",IF(D1663="PHEV",F1663/G1663,F1663*(1-'3 Model Input'!E$54)/G1663))</f>
        <v>Blank</v>
      </c>
      <c r="S1663" s="198" t="str">
        <f>IF(D1663=0,"Blank",IF(D1663="PHEV",MIN(M1663,E1663),MIN(M1663,(E1663*(1-'3 Model Input'!E$54)))))</f>
        <v>Blank</v>
      </c>
      <c r="T1663" s="217" t="str">
        <f t="shared" si="282"/>
        <v>Blank</v>
      </c>
      <c r="U1663" s="89"/>
      <c r="V1663" s="216" t="str">
        <f>IF(D1663=0,"Blank",P1663*'3 Model Input'!E$50)</f>
        <v>Blank</v>
      </c>
      <c r="W1663" s="197" t="str">
        <f t="shared" si="283"/>
        <v>Blank</v>
      </c>
      <c r="X1663" s="197" t="str">
        <f t="shared" si="284"/>
        <v>Blank</v>
      </c>
      <c r="Y1663" s="197" t="str">
        <f t="shared" si="285"/>
        <v>Blank</v>
      </c>
      <c r="Z1663" s="197" t="str">
        <f t="shared" si="286"/>
        <v>Blank</v>
      </c>
      <c r="AA1663" s="223" t="str" cm="1">
        <f t="array" ref="AA1663">_xlfn.IFS(ISTEXT('3 Model Input'!F$70),"Missing",ISTEXT('3 Model Input'!I$70),"Missing",ISNUMBER('3 Model Input'!K$70),'3 Model Input'!K$70*P1663)</f>
        <v>Missing</v>
      </c>
      <c r="AB1663" s="89"/>
      <c r="AC1663" s="227" t="str" cm="1">
        <f t="array" ref="AC1663">IF(D1663=0,"Blank",_xlfn.IFS('3 Model Input'!E$61=1,(V1663*G1663)/T1663,'3 Model Input'!E$61=2,(W1663*G1663)/T1663,'3 Model Input'!E$61=3,(X1663*G1663)/T1663,'3 Model Input'!E$61=4,(Y1663*G1663)/T1663,'3 Model Input'!E$61=5,(Z1663*G1663)/T1663, ISTEXT('3 Model Input'!E$61),"Missing",'3 Model Input'!E$61=6,(AA1663*G1663)/T1663))</f>
        <v>Blank</v>
      </c>
      <c r="AD1663" s="202" t="str">
        <f t="shared" si="287"/>
        <v>Blank</v>
      </c>
      <c r="AE1663" s="202" t="str">
        <f t="shared" si="288"/>
        <v>Blank</v>
      </c>
      <c r="AF1663" s="217" t="str">
        <f t="shared" si="289"/>
        <v>Blank</v>
      </c>
      <c r="AG1663" s="9" t="str" cm="1">
        <f t="array" ref="AG1663">_xlfn.IFS(ISNUMBER(AC1663), "", ISNUMBER(SEARCH("Blank", AC1663)), "", ISERROR(AC1663), "Bad input on tab 3")</f>
        <v/>
      </c>
    </row>
    <row r="1664" spans="2:33" ht="15" customHeight="1" x14ac:dyDescent="0.75">
      <c r="B1664" s="205" t="str">
        <f>'5 Driver Data'!B1664</f>
        <v>1656</v>
      </c>
      <c r="C1664" s="193">
        <f>'5 Driver Data'!C1664</f>
        <v>0</v>
      </c>
      <c r="D1664" s="192">
        <f>'5 Driver Data'!D1664</f>
        <v>0</v>
      </c>
      <c r="E1664" s="191">
        <f>'5 Driver Data'!E1664</f>
        <v>0</v>
      </c>
      <c r="F1664" s="191">
        <f>'5 Driver Data'!F1664</f>
        <v>0</v>
      </c>
      <c r="G1664" s="191">
        <f>'5 Driver Data'!G1664</f>
        <v>0</v>
      </c>
      <c r="H1664" s="191">
        <f>'5 Driver Data'!H1664</f>
        <v>0</v>
      </c>
      <c r="I1664" s="191">
        <f>'5 Driver Data'!I1664</f>
        <v>0</v>
      </c>
      <c r="J1664" s="191">
        <f>'5 Driver Data'!J1664</f>
        <v>0</v>
      </c>
      <c r="K1664" s="206">
        <f>'5 Driver Data'!K1664</f>
        <v>0</v>
      </c>
      <c r="L1664" s="1"/>
      <c r="M1664" s="216" t="str">
        <f>IF(D1664=0,"Blank",'3 Model Input'!E$44*'3 Model Input'!E$45)</f>
        <v>Blank</v>
      </c>
      <c r="N1664" s="197" t="str">
        <f t="shared" si="280"/>
        <v>Blank</v>
      </c>
      <c r="O1664" s="197" t="str">
        <f>IF(D1664=0,"Blank",'3 Model Input'!E$49*(1-'3 Model Input'!E$51))</f>
        <v>Blank</v>
      </c>
      <c r="P1664" s="197" t="str">
        <f t="shared" si="281"/>
        <v>Blank</v>
      </c>
      <c r="Q1664" s="197" t="str">
        <f>IF(D1664=0,"Blank",IF(D1664="BEV",E1664*(1-'3 Model Input'!E$54), E1664))</f>
        <v>Blank</v>
      </c>
      <c r="R1664" s="198" t="str">
        <f>IF(D1664=0,"Blank",IF(D1664="PHEV",F1664/G1664,F1664*(1-'3 Model Input'!E$54)/G1664))</f>
        <v>Blank</v>
      </c>
      <c r="S1664" s="198" t="str">
        <f>IF(D1664=0,"Blank",IF(D1664="PHEV",MIN(M1664,E1664),MIN(M1664,(E1664*(1-'3 Model Input'!E$54)))))</f>
        <v>Blank</v>
      </c>
      <c r="T1664" s="217" t="str">
        <f t="shared" si="282"/>
        <v>Blank</v>
      </c>
      <c r="U1664" s="89"/>
      <c r="V1664" s="216" t="str">
        <f>IF(D1664=0,"Blank",P1664*'3 Model Input'!E$50)</f>
        <v>Blank</v>
      </c>
      <c r="W1664" s="197" t="str">
        <f t="shared" si="283"/>
        <v>Blank</v>
      </c>
      <c r="X1664" s="197" t="str">
        <f t="shared" si="284"/>
        <v>Blank</v>
      </c>
      <c r="Y1664" s="197" t="str">
        <f t="shared" si="285"/>
        <v>Blank</v>
      </c>
      <c r="Z1664" s="197" t="str">
        <f t="shared" si="286"/>
        <v>Blank</v>
      </c>
      <c r="AA1664" s="223" t="str" cm="1">
        <f t="array" ref="AA1664">_xlfn.IFS(ISTEXT('3 Model Input'!F$70),"Missing",ISTEXT('3 Model Input'!I$70),"Missing",ISNUMBER('3 Model Input'!K$70),'3 Model Input'!K$70*P1664)</f>
        <v>Missing</v>
      </c>
      <c r="AB1664" s="89"/>
      <c r="AC1664" s="227" t="str" cm="1">
        <f t="array" ref="AC1664">IF(D1664=0,"Blank",_xlfn.IFS('3 Model Input'!E$61=1,(V1664*G1664)/T1664,'3 Model Input'!E$61=2,(W1664*G1664)/T1664,'3 Model Input'!E$61=3,(X1664*G1664)/T1664,'3 Model Input'!E$61=4,(Y1664*G1664)/T1664,'3 Model Input'!E$61=5,(Z1664*G1664)/T1664, ISTEXT('3 Model Input'!E$61),"Missing",'3 Model Input'!E$61=6,(AA1664*G1664)/T1664))</f>
        <v>Blank</v>
      </c>
      <c r="AD1664" s="202" t="str">
        <f t="shared" si="287"/>
        <v>Blank</v>
      </c>
      <c r="AE1664" s="202" t="str">
        <f t="shared" si="288"/>
        <v>Blank</v>
      </c>
      <c r="AF1664" s="217" t="str">
        <f t="shared" si="289"/>
        <v>Blank</v>
      </c>
      <c r="AG1664" s="9" t="str" cm="1">
        <f t="array" ref="AG1664">_xlfn.IFS(ISNUMBER(AC1664), "", ISNUMBER(SEARCH("Blank", AC1664)), "", ISERROR(AC1664), "Bad input on tab 3")</f>
        <v/>
      </c>
    </row>
    <row r="1665" spans="2:33" ht="15" customHeight="1" x14ac:dyDescent="0.75">
      <c r="B1665" s="205" t="str">
        <f>'5 Driver Data'!B1665</f>
        <v>1657</v>
      </c>
      <c r="C1665" s="193">
        <f>'5 Driver Data'!C1665</f>
        <v>0</v>
      </c>
      <c r="D1665" s="192">
        <f>'5 Driver Data'!D1665</f>
        <v>0</v>
      </c>
      <c r="E1665" s="191">
        <f>'5 Driver Data'!E1665</f>
        <v>0</v>
      </c>
      <c r="F1665" s="191">
        <f>'5 Driver Data'!F1665</f>
        <v>0</v>
      </c>
      <c r="G1665" s="191">
        <f>'5 Driver Data'!G1665</f>
        <v>0</v>
      </c>
      <c r="H1665" s="191">
        <f>'5 Driver Data'!H1665</f>
        <v>0</v>
      </c>
      <c r="I1665" s="191">
        <f>'5 Driver Data'!I1665</f>
        <v>0</v>
      </c>
      <c r="J1665" s="191">
        <f>'5 Driver Data'!J1665</f>
        <v>0</v>
      </c>
      <c r="K1665" s="206">
        <f>'5 Driver Data'!K1665</f>
        <v>0</v>
      </c>
      <c r="L1665" s="1"/>
      <c r="M1665" s="216" t="str">
        <f>IF(D1665=0,"Blank",'3 Model Input'!E$44*'3 Model Input'!E$45)</f>
        <v>Blank</v>
      </c>
      <c r="N1665" s="197" t="str">
        <f t="shared" si="280"/>
        <v>Blank</v>
      </c>
      <c r="O1665" s="197" t="str">
        <f>IF(D1665=0,"Blank",'3 Model Input'!E$49*(1-'3 Model Input'!E$51))</f>
        <v>Blank</v>
      </c>
      <c r="P1665" s="197" t="str">
        <f t="shared" si="281"/>
        <v>Blank</v>
      </c>
      <c r="Q1665" s="197" t="str">
        <f>IF(D1665=0,"Blank",IF(D1665="BEV",E1665*(1-'3 Model Input'!E$54), E1665))</f>
        <v>Blank</v>
      </c>
      <c r="R1665" s="198" t="str">
        <f>IF(D1665=0,"Blank",IF(D1665="PHEV",F1665/G1665,F1665*(1-'3 Model Input'!E$54)/G1665))</f>
        <v>Blank</v>
      </c>
      <c r="S1665" s="198" t="str">
        <f>IF(D1665=0,"Blank",IF(D1665="PHEV",MIN(M1665,E1665),MIN(M1665,(E1665*(1-'3 Model Input'!E$54)))))</f>
        <v>Blank</v>
      </c>
      <c r="T1665" s="217" t="str">
        <f t="shared" si="282"/>
        <v>Blank</v>
      </c>
      <c r="U1665" s="89"/>
      <c r="V1665" s="216" t="str">
        <f>IF(D1665=0,"Blank",P1665*'3 Model Input'!E$50)</f>
        <v>Blank</v>
      </c>
      <c r="W1665" s="197" t="str">
        <f t="shared" si="283"/>
        <v>Blank</v>
      </c>
      <c r="X1665" s="197" t="str">
        <f t="shared" si="284"/>
        <v>Blank</v>
      </c>
      <c r="Y1665" s="197" t="str">
        <f t="shared" si="285"/>
        <v>Blank</v>
      </c>
      <c r="Z1665" s="197" t="str">
        <f t="shared" si="286"/>
        <v>Blank</v>
      </c>
      <c r="AA1665" s="223" t="str" cm="1">
        <f t="array" ref="AA1665">_xlfn.IFS(ISTEXT('3 Model Input'!F$70),"Missing",ISTEXT('3 Model Input'!I$70),"Missing",ISNUMBER('3 Model Input'!K$70),'3 Model Input'!K$70*P1665)</f>
        <v>Missing</v>
      </c>
      <c r="AB1665" s="89"/>
      <c r="AC1665" s="227" t="str" cm="1">
        <f t="array" ref="AC1665">IF(D1665=0,"Blank",_xlfn.IFS('3 Model Input'!E$61=1,(V1665*G1665)/T1665,'3 Model Input'!E$61=2,(W1665*G1665)/T1665,'3 Model Input'!E$61=3,(X1665*G1665)/T1665,'3 Model Input'!E$61=4,(Y1665*G1665)/T1665,'3 Model Input'!E$61=5,(Z1665*G1665)/T1665, ISTEXT('3 Model Input'!E$61),"Missing",'3 Model Input'!E$61=6,(AA1665*G1665)/T1665))</f>
        <v>Blank</v>
      </c>
      <c r="AD1665" s="202" t="str">
        <f t="shared" si="287"/>
        <v>Blank</v>
      </c>
      <c r="AE1665" s="202" t="str">
        <f t="shared" si="288"/>
        <v>Blank</v>
      </c>
      <c r="AF1665" s="217" t="str">
        <f t="shared" si="289"/>
        <v>Blank</v>
      </c>
      <c r="AG1665" s="9" t="str" cm="1">
        <f t="array" ref="AG1665">_xlfn.IFS(ISNUMBER(AC1665), "", ISNUMBER(SEARCH("Blank", AC1665)), "", ISERROR(AC1665), "Bad input on tab 3")</f>
        <v/>
      </c>
    </row>
    <row r="1666" spans="2:33" ht="15" customHeight="1" x14ac:dyDescent="0.75">
      <c r="B1666" s="205" t="str">
        <f>'5 Driver Data'!B1666</f>
        <v>1658</v>
      </c>
      <c r="C1666" s="193">
        <f>'5 Driver Data'!C1666</f>
        <v>0</v>
      </c>
      <c r="D1666" s="192">
        <f>'5 Driver Data'!D1666</f>
        <v>0</v>
      </c>
      <c r="E1666" s="191">
        <f>'5 Driver Data'!E1666</f>
        <v>0</v>
      </c>
      <c r="F1666" s="191">
        <f>'5 Driver Data'!F1666</f>
        <v>0</v>
      </c>
      <c r="G1666" s="191">
        <f>'5 Driver Data'!G1666</f>
        <v>0</v>
      </c>
      <c r="H1666" s="191">
        <f>'5 Driver Data'!H1666</f>
        <v>0</v>
      </c>
      <c r="I1666" s="191">
        <f>'5 Driver Data'!I1666</f>
        <v>0</v>
      </c>
      <c r="J1666" s="191">
        <f>'5 Driver Data'!J1666</f>
        <v>0</v>
      </c>
      <c r="K1666" s="206">
        <f>'5 Driver Data'!K1666</f>
        <v>0</v>
      </c>
      <c r="L1666" s="1"/>
      <c r="M1666" s="216" t="str">
        <f>IF(D1666=0,"Blank",'3 Model Input'!E$44*'3 Model Input'!E$45)</f>
        <v>Blank</v>
      </c>
      <c r="N1666" s="197" t="str">
        <f t="shared" si="280"/>
        <v>Blank</v>
      </c>
      <c r="O1666" s="197" t="str">
        <f>IF(D1666=0,"Blank",'3 Model Input'!E$49*(1-'3 Model Input'!E$51))</f>
        <v>Blank</v>
      </c>
      <c r="P1666" s="197" t="str">
        <f t="shared" si="281"/>
        <v>Blank</v>
      </c>
      <c r="Q1666" s="197" t="str">
        <f>IF(D1666=0,"Blank",IF(D1666="BEV",E1666*(1-'3 Model Input'!E$54), E1666))</f>
        <v>Blank</v>
      </c>
      <c r="R1666" s="198" t="str">
        <f>IF(D1666=0,"Blank",IF(D1666="PHEV",F1666/G1666,F1666*(1-'3 Model Input'!E$54)/G1666))</f>
        <v>Blank</v>
      </c>
      <c r="S1666" s="198" t="str">
        <f>IF(D1666=0,"Blank",IF(D1666="PHEV",MIN(M1666,E1666),MIN(M1666,(E1666*(1-'3 Model Input'!E$54)))))</f>
        <v>Blank</v>
      </c>
      <c r="T1666" s="217" t="str">
        <f t="shared" si="282"/>
        <v>Blank</v>
      </c>
      <c r="U1666" s="89"/>
      <c r="V1666" s="216" t="str">
        <f>IF(D1666=0,"Blank",P1666*'3 Model Input'!E$50)</f>
        <v>Blank</v>
      </c>
      <c r="W1666" s="197" t="str">
        <f t="shared" si="283"/>
        <v>Blank</v>
      </c>
      <c r="X1666" s="197" t="str">
        <f t="shared" si="284"/>
        <v>Blank</v>
      </c>
      <c r="Y1666" s="197" t="str">
        <f t="shared" si="285"/>
        <v>Blank</v>
      </c>
      <c r="Z1666" s="197" t="str">
        <f t="shared" si="286"/>
        <v>Blank</v>
      </c>
      <c r="AA1666" s="223" t="str" cm="1">
        <f t="array" ref="AA1666">_xlfn.IFS(ISTEXT('3 Model Input'!F$70),"Missing",ISTEXT('3 Model Input'!I$70),"Missing",ISNUMBER('3 Model Input'!K$70),'3 Model Input'!K$70*P1666)</f>
        <v>Missing</v>
      </c>
      <c r="AB1666" s="89"/>
      <c r="AC1666" s="227" t="str" cm="1">
        <f t="array" ref="AC1666">IF(D1666=0,"Blank",_xlfn.IFS('3 Model Input'!E$61=1,(V1666*G1666)/T1666,'3 Model Input'!E$61=2,(W1666*G1666)/T1666,'3 Model Input'!E$61=3,(X1666*G1666)/T1666,'3 Model Input'!E$61=4,(Y1666*G1666)/T1666,'3 Model Input'!E$61=5,(Z1666*G1666)/T1666, ISTEXT('3 Model Input'!E$61),"Missing",'3 Model Input'!E$61=6,(AA1666*G1666)/T1666))</f>
        <v>Blank</v>
      </c>
      <c r="AD1666" s="202" t="str">
        <f t="shared" si="287"/>
        <v>Blank</v>
      </c>
      <c r="AE1666" s="202" t="str">
        <f t="shared" si="288"/>
        <v>Blank</v>
      </c>
      <c r="AF1666" s="217" t="str">
        <f t="shared" si="289"/>
        <v>Blank</v>
      </c>
      <c r="AG1666" s="9" t="str" cm="1">
        <f t="array" ref="AG1666">_xlfn.IFS(ISNUMBER(AC1666), "", ISNUMBER(SEARCH("Blank", AC1666)), "", ISERROR(AC1666), "Bad input on tab 3")</f>
        <v/>
      </c>
    </row>
    <row r="1667" spans="2:33" ht="15" customHeight="1" x14ac:dyDescent="0.75">
      <c r="B1667" s="205" t="str">
        <f>'5 Driver Data'!B1667</f>
        <v>1659</v>
      </c>
      <c r="C1667" s="193">
        <f>'5 Driver Data'!C1667</f>
        <v>0</v>
      </c>
      <c r="D1667" s="192">
        <f>'5 Driver Data'!D1667</f>
        <v>0</v>
      </c>
      <c r="E1667" s="191">
        <f>'5 Driver Data'!E1667</f>
        <v>0</v>
      </c>
      <c r="F1667" s="191">
        <f>'5 Driver Data'!F1667</f>
        <v>0</v>
      </c>
      <c r="G1667" s="191">
        <f>'5 Driver Data'!G1667</f>
        <v>0</v>
      </c>
      <c r="H1667" s="191">
        <f>'5 Driver Data'!H1667</f>
        <v>0</v>
      </c>
      <c r="I1667" s="191">
        <f>'5 Driver Data'!I1667</f>
        <v>0</v>
      </c>
      <c r="J1667" s="191">
        <f>'5 Driver Data'!J1667</f>
        <v>0</v>
      </c>
      <c r="K1667" s="206">
        <f>'5 Driver Data'!K1667</f>
        <v>0</v>
      </c>
      <c r="L1667" s="1"/>
      <c r="M1667" s="216" t="str">
        <f>IF(D1667=0,"Blank",'3 Model Input'!E$44*'3 Model Input'!E$45)</f>
        <v>Blank</v>
      </c>
      <c r="N1667" s="197" t="str">
        <f t="shared" si="280"/>
        <v>Blank</v>
      </c>
      <c r="O1667" s="197" t="str">
        <f>IF(D1667=0,"Blank",'3 Model Input'!E$49*(1-'3 Model Input'!E$51))</f>
        <v>Blank</v>
      </c>
      <c r="P1667" s="197" t="str">
        <f t="shared" si="281"/>
        <v>Blank</v>
      </c>
      <c r="Q1667" s="197" t="str">
        <f>IF(D1667=0,"Blank",IF(D1667="BEV",E1667*(1-'3 Model Input'!E$54), E1667))</f>
        <v>Blank</v>
      </c>
      <c r="R1667" s="198" t="str">
        <f>IF(D1667=0,"Blank",IF(D1667="PHEV",F1667/G1667,F1667*(1-'3 Model Input'!E$54)/G1667))</f>
        <v>Blank</v>
      </c>
      <c r="S1667" s="198" t="str">
        <f>IF(D1667=0,"Blank",IF(D1667="PHEV",MIN(M1667,E1667),MIN(M1667,(E1667*(1-'3 Model Input'!E$54)))))</f>
        <v>Blank</v>
      </c>
      <c r="T1667" s="217" t="str">
        <f t="shared" si="282"/>
        <v>Blank</v>
      </c>
      <c r="U1667" s="89"/>
      <c r="V1667" s="216" t="str">
        <f>IF(D1667=0,"Blank",P1667*'3 Model Input'!E$50)</f>
        <v>Blank</v>
      </c>
      <c r="W1667" s="197" t="str">
        <f t="shared" si="283"/>
        <v>Blank</v>
      </c>
      <c r="X1667" s="197" t="str">
        <f t="shared" si="284"/>
        <v>Blank</v>
      </c>
      <c r="Y1667" s="197" t="str">
        <f t="shared" si="285"/>
        <v>Blank</v>
      </c>
      <c r="Z1667" s="197" t="str">
        <f t="shared" si="286"/>
        <v>Blank</v>
      </c>
      <c r="AA1667" s="223" t="str" cm="1">
        <f t="array" ref="AA1667">_xlfn.IFS(ISTEXT('3 Model Input'!F$70),"Missing",ISTEXT('3 Model Input'!I$70),"Missing",ISNUMBER('3 Model Input'!K$70),'3 Model Input'!K$70*P1667)</f>
        <v>Missing</v>
      </c>
      <c r="AB1667" s="89"/>
      <c r="AC1667" s="227" t="str" cm="1">
        <f t="array" ref="AC1667">IF(D1667=0,"Blank",_xlfn.IFS('3 Model Input'!E$61=1,(V1667*G1667)/T1667,'3 Model Input'!E$61=2,(W1667*G1667)/T1667,'3 Model Input'!E$61=3,(X1667*G1667)/T1667,'3 Model Input'!E$61=4,(Y1667*G1667)/T1667,'3 Model Input'!E$61=5,(Z1667*G1667)/T1667, ISTEXT('3 Model Input'!E$61),"Missing",'3 Model Input'!E$61=6,(AA1667*G1667)/T1667))</f>
        <v>Blank</v>
      </c>
      <c r="AD1667" s="202" t="str">
        <f t="shared" si="287"/>
        <v>Blank</v>
      </c>
      <c r="AE1667" s="202" t="str">
        <f t="shared" si="288"/>
        <v>Blank</v>
      </c>
      <c r="AF1667" s="217" t="str">
        <f t="shared" si="289"/>
        <v>Blank</v>
      </c>
      <c r="AG1667" s="9" t="str" cm="1">
        <f t="array" ref="AG1667">_xlfn.IFS(ISNUMBER(AC1667), "", ISNUMBER(SEARCH("Blank", AC1667)), "", ISERROR(AC1667), "Bad input on tab 3")</f>
        <v/>
      </c>
    </row>
    <row r="1668" spans="2:33" ht="15" customHeight="1" x14ac:dyDescent="0.75">
      <c r="B1668" s="205" t="str">
        <f>'5 Driver Data'!B1668</f>
        <v>1660</v>
      </c>
      <c r="C1668" s="193">
        <f>'5 Driver Data'!C1668</f>
        <v>0</v>
      </c>
      <c r="D1668" s="192">
        <f>'5 Driver Data'!D1668</f>
        <v>0</v>
      </c>
      <c r="E1668" s="191">
        <f>'5 Driver Data'!E1668</f>
        <v>0</v>
      </c>
      <c r="F1668" s="191">
        <f>'5 Driver Data'!F1668</f>
        <v>0</v>
      </c>
      <c r="G1668" s="191">
        <f>'5 Driver Data'!G1668</f>
        <v>0</v>
      </c>
      <c r="H1668" s="191">
        <f>'5 Driver Data'!H1668</f>
        <v>0</v>
      </c>
      <c r="I1668" s="191">
        <f>'5 Driver Data'!I1668</f>
        <v>0</v>
      </c>
      <c r="J1668" s="191">
        <f>'5 Driver Data'!J1668</f>
        <v>0</v>
      </c>
      <c r="K1668" s="206">
        <f>'5 Driver Data'!K1668</f>
        <v>0</v>
      </c>
      <c r="L1668" s="1"/>
      <c r="M1668" s="216" t="str">
        <f>IF(D1668=0,"Blank",'3 Model Input'!E$44*'3 Model Input'!E$45)</f>
        <v>Blank</v>
      </c>
      <c r="N1668" s="197" t="str">
        <f t="shared" si="280"/>
        <v>Blank</v>
      </c>
      <c r="O1668" s="197" t="str">
        <f>IF(D1668=0,"Blank",'3 Model Input'!E$49*(1-'3 Model Input'!E$51))</f>
        <v>Blank</v>
      </c>
      <c r="P1668" s="197" t="str">
        <f t="shared" si="281"/>
        <v>Blank</v>
      </c>
      <c r="Q1668" s="197" t="str">
        <f>IF(D1668=0,"Blank",IF(D1668="BEV",E1668*(1-'3 Model Input'!E$54), E1668))</f>
        <v>Blank</v>
      </c>
      <c r="R1668" s="198" t="str">
        <f>IF(D1668=0,"Blank",IF(D1668="PHEV",F1668/G1668,F1668*(1-'3 Model Input'!E$54)/G1668))</f>
        <v>Blank</v>
      </c>
      <c r="S1668" s="198" t="str">
        <f>IF(D1668=0,"Blank",IF(D1668="PHEV",MIN(M1668,E1668),MIN(M1668,(E1668*(1-'3 Model Input'!E$54)))))</f>
        <v>Blank</v>
      </c>
      <c r="T1668" s="217" t="str">
        <f t="shared" si="282"/>
        <v>Blank</v>
      </c>
      <c r="U1668" s="89"/>
      <c r="V1668" s="216" t="str">
        <f>IF(D1668=0,"Blank",P1668*'3 Model Input'!E$50)</f>
        <v>Blank</v>
      </c>
      <c r="W1668" s="197" t="str">
        <f t="shared" si="283"/>
        <v>Blank</v>
      </c>
      <c r="X1668" s="197" t="str">
        <f t="shared" si="284"/>
        <v>Blank</v>
      </c>
      <c r="Y1668" s="197" t="str">
        <f t="shared" si="285"/>
        <v>Blank</v>
      </c>
      <c r="Z1668" s="197" t="str">
        <f t="shared" si="286"/>
        <v>Blank</v>
      </c>
      <c r="AA1668" s="223" t="str" cm="1">
        <f t="array" ref="AA1668">_xlfn.IFS(ISTEXT('3 Model Input'!F$70),"Missing",ISTEXT('3 Model Input'!I$70),"Missing",ISNUMBER('3 Model Input'!K$70),'3 Model Input'!K$70*P1668)</f>
        <v>Missing</v>
      </c>
      <c r="AB1668" s="89"/>
      <c r="AC1668" s="227" t="str" cm="1">
        <f t="array" ref="AC1668">IF(D1668=0,"Blank",_xlfn.IFS('3 Model Input'!E$61=1,(V1668*G1668)/T1668,'3 Model Input'!E$61=2,(W1668*G1668)/T1668,'3 Model Input'!E$61=3,(X1668*G1668)/T1668,'3 Model Input'!E$61=4,(Y1668*G1668)/T1668,'3 Model Input'!E$61=5,(Z1668*G1668)/T1668, ISTEXT('3 Model Input'!E$61),"Missing",'3 Model Input'!E$61=6,(AA1668*G1668)/T1668))</f>
        <v>Blank</v>
      </c>
      <c r="AD1668" s="202" t="str">
        <f t="shared" si="287"/>
        <v>Blank</v>
      </c>
      <c r="AE1668" s="202" t="str">
        <f t="shared" si="288"/>
        <v>Blank</v>
      </c>
      <c r="AF1668" s="217" t="str">
        <f t="shared" si="289"/>
        <v>Blank</v>
      </c>
      <c r="AG1668" s="9" t="str" cm="1">
        <f t="array" ref="AG1668">_xlfn.IFS(ISNUMBER(AC1668), "", ISNUMBER(SEARCH("Blank", AC1668)), "", ISERROR(AC1668), "Bad input on tab 3")</f>
        <v/>
      </c>
    </row>
    <row r="1669" spans="2:33" ht="15" customHeight="1" x14ac:dyDescent="0.75">
      <c r="B1669" s="205" t="str">
        <f>'5 Driver Data'!B1669</f>
        <v>1661</v>
      </c>
      <c r="C1669" s="193">
        <f>'5 Driver Data'!C1669</f>
        <v>0</v>
      </c>
      <c r="D1669" s="192">
        <f>'5 Driver Data'!D1669</f>
        <v>0</v>
      </c>
      <c r="E1669" s="191">
        <f>'5 Driver Data'!E1669</f>
        <v>0</v>
      </c>
      <c r="F1669" s="191">
        <f>'5 Driver Data'!F1669</f>
        <v>0</v>
      </c>
      <c r="G1669" s="191">
        <f>'5 Driver Data'!G1669</f>
        <v>0</v>
      </c>
      <c r="H1669" s="191">
        <f>'5 Driver Data'!H1669</f>
        <v>0</v>
      </c>
      <c r="I1669" s="191">
        <f>'5 Driver Data'!I1669</f>
        <v>0</v>
      </c>
      <c r="J1669" s="191">
        <f>'5 Driver Data'!J1669</f>
        <v>0</v>
      </c>
      <c r="K1669" s="206">
        <f>'5 Driver Data'!K1669</f>
        <v>0</v>
      </c>
      <c r="L1669" s="1"/>
      <c r="M1669" s="216" t="str">
        <f>IF(D1669=0,"Blank",'3 Model Input'!E$44*'3 Model Input'!E$45)</f>
        <v>Blank</v>
      </c>
      <c r="N1669" s="197" t="str">
        <f t="shared" si="280"/>
        <v>Blank</v>
      </c>
      <c r="O1669" s="197" t="str">
        <f>IF(D1669=0,"Blank",'3 Model Input'!E$49*(1-'3 Model Input'!E$51))</f>
        <v>Blank</v>
      </c>
      <c r="P1669" s="197" t="str">
        <f t="shared" si="281"/>
        <v>Blank</v>
      </c>
      <c r="Q1669" s="197" t="str">
        <f>IF(D1669=0,"Blank",IF(D1669="BEV",E1669*(1-'3 Model Input'!E$54), E1669))</f>
        <v>Blank</v>
      </c>
      <c r="R1669" s="198" t="str">
        <f>IF(D1669=0,"Blank",IF(D1669="PHEV",F1669/G1669,F1669*(1-'3 Model Input'!E$54)/G1669))</f>
        <v>Blank</v>
      </c>
      <c r="S1669" s="198" t="str">
        <f>IF(D1669=0,"Blank",IF(D1669="PHEV",MIN(M1669,E1669),MIN(M1669,(E1669*(1-'3 Model Input'!E$54)))))</f>
        <v>Blank</v>
      </c>
      <c r="T1669" s="217" t="str">
        <f t="shared" si="282"/>
        <v>Blank</v>
      </c>
      <c r="U1669" s="89"/>
      <c r="V1669" s="216" t="str">
        <f>IF(D1669=0,"Blank",P1669*'3 Model Input'!E$50)</f>
        <v>Blank</v>
      </c>
      <c r="W1669" s="197" t="str">
        <f t="shared" si="283"/>
        <v>Blank</v>
      </c>
      <c r="X1669" s="197" t="str">
        <f t="shared" si="284"/>
        <v>Blank</v>
      </c>
      <c r="Y1669" s="197" t="str">
        <f t="shared" si="285"/>
        <v>Blank</v>
      </c>
      <c r="Z1669" s="197" t="str">
        <f t="shared" si="286"/>
        <v>Blank</v>
      </c>
      <c r="AA1669" s="223" t="str" cm="1">
        <f t="array" ref="AA1669">_xlfn.IFS(ISTEXT('3 Model Input'!F$70),"Missing",ISTEXT('3 Model Input'!I$70),"Missing",ISNUMBER('3 Model Input'!K$70),'3 Model Input'!K$70*P1669)</f>
        <v>Missing</v>
      </c>
      <c r="AB1669" s="89"/>
      <c r="AC1669" s="227" t="str" cm="1">
        <f t="array" ref="AC1669">IF(D1669=0,"Blank",_xlfn.IFS('3 Model Input'!E$61=1,(V1669*G1669)/T1669,'3 Model Input'!E$61=2,(W1669*G1669)/T1669,'3 Model Input'!E$61=3,(X1669*G1669)/T1669,'3 Model Input'!E$61=4,(Y1669*G1669)/T1669,'3 Model Input'!E$61=5,(Z1669*G1669)/T1669, ISTEXT('3 Model Input'!E$61),"Missing",'3 Model Input'!E$61=6,(AA1669*G1669)/T1669))</f>
        <v>Blank</v>
      </c>
      <c r="AD1669" s="202" t="str">
        <f t="shared" si="287"/>
        <v>Blank</v>
      </c>
      <c r="AE1669" s="202" t="str">
        <f t="shared" si="288"/>
        <v>Blank</v>
      </c>
      <c r="AF1669" s="217" t="str">
        <f t="shared" si="289"/>
        <v>Blank</v>
      </c>
      <c r="AG1669" s="9" t="str" cm="1">
        <f t="array" ref="AG1669">_xlfn.IFS(ISNUMBER(AC1669), "", ISNUMBER(SEARCH("Blank", AC1669)), "", ISERROR(AC1669), "Bad input on tab 3")</f>
        <v/>
      </c>
    </row>
    <row r="1670" spans="2:33" ht="15" customHeight="1" x14ac:dyDescent="0.75">
      <c r="B1670" s="205" t="str">
        <f>'5 Driver Data'!B1670</f>
        <v>1662</v>
      </c>
      <c r="C1670" s="193">
        <f>'5 Driver Data'!C1670</f>
        <v>0</v>
      </c>
      <c r="D1670" s="192">
        <f>'5 Driver Data'!D1670</f>
        <v>0</v>
      </c>
      <c r="E1670" s="191">
        <f>'5 Driver Data'!E1670</f>
        <v>0</v>
      </c>
      <c r="F1670" s="191">
        <f>'5 Driver Data'!F1670</f>
        <v>0</v>
      </c>
      <c r="G1670" s="191">
        <f>'5 Driver Data'!G1670</f>
        <v>0</v>
      </c>
      <c r="H1670" s="191">
        <f>'5 Driver Data'!H1670</f>
        <v>0</v>
      </c>
      <c r="I1670" s="191">
        <f>'5 Driver Data'!I1670</f>
        <v>0</v>
      </c>
      <c r="J1670" s="191">
        <f>'5 Driver Data'!J1670</f>
        <v>0</v>
      </c>
      <c r="K1670" s="206">
        <f>'5 Driver Data'!K1670</f>
        <v>0</v>
      </c>
      <c r="L1670" s="1"/>
      <c r="M1670" s="216" t="str">
        <f>IF(D1670=0,"Blank",'3 Model Input'!E$44*'3 Model Input'!E$45)</f>
        <v>Blank</v>
      </c>
      <c r="N1670" s="197" t="str">
        <f t="shared" si="280"/>
        <v>Blank</v>
      </c>
      <c r="O1670" s="197" t="str">
        <f>IF(D1670=0,"Blank",'3 Model Input'!E$49*(1-'3 Model Input'!E$51))</f>
        <v>Blank</v>
      </c>
      <c r="P1670" s="197" t="str">
        <f t="shared" si="281"/>
        <v>Blank</v>
      </c>
      <c r="Q1670" s="197" t="str">
        <f>IF(D1670=0,"Blank",IF(D1670="BEV",E1670*(1-'3 Model Input'!E$54), E1670))</f>
        <v>Blank</v>
      </c>
      <c r="R1670" s="198" t="str">
        <f>IF(D1670=0,"Blank",IF(D1670="PHEV",F1670/G1670,F1670*(1-'3 Model Input'!E$54)/G1670))</f>
        <v>Blank</v>
      </c>
      <c r="S1670" s="198" t="str">
        <f>IF(D1670=0,"Blank",IF(D1670="PHEV",MIN(M1670,E1670),MIN(M1670,(E1670*(1-'3 Model Input'!E$54)))))</f>
        <v>Blank</v>
      </c>
      <c r="T1670" s="217" t="str">
        <f t="shared" si="282"/>
        <v>Blank</v>
      </c>
      <c r="U1670" s="89"/>
      <c r="V1670" s="216" t="str">
        <f>IF(D1670=0,"Blank",P1670*'3 Model Input'!E$50)</f>
        <v>Blank</v>
      </c>
      <c r="W1670" s="197" t="str">
        <f t="shared" si="283"/>
        <v>Blank</v>
      </c>
      <c r="X1670" s="197" t="str">
        <f t="shared" si="284"/>
        <v>Blank</v>
      </c>
      <c r="Y1670" s="197" t="str">
        <f t="shared" si="285"/>
        <v>Blank</v>
      </c>
      <c r="Z1670" s="197" t="str">
        <f t="shared" si="286"/>
        <v>Blank</v>
      </c>
      <c r="AA1670" s="223" t="str" cm="1">
        <f t="array" ref="AA1670">_xlfn.IFS(ISTEXT('3 Model Input'!F$70),"Missing",ISTEXT('3 Model Input'!I$70),"Missing",ISNUMBER('3 Model Input'!K$70),'3 Model Input'!K$70*P1670)</f>
        <v>Missing</v>
      </c>
      <c r="AB1670" s="89"/>
      <c r="AC1670" s="227" t="str" cm="1">
        <f t="array" ref="AC1670">IF(D1670=0,"Blank",_xlfn.IFS('3 Model Input'!E$61=1,(V1670*G1670)/T1670,'3 Model Input'!E$61=2,(W1670*G1670)/T1670,'3 Model Input'!E$61=3,(X1670*G1670)/T1670,'3 Model Input'!E$61=4,(Y1670*G1670)/T1670,'3 Model Input'!E$61=5,(Z1670*G1670)/T1670, ISTEXT('3 Model Input'!E$61),"Missing",'3 Model Input'!E$61=6,(AA1670*G1670)/T1670))</f>
        <v>Blank</v>
      </c>
      <c r="AD1670" s="202" t="str">
        <f t="shared" si="287"/>
        <v>Blank</v>
      </c>
      <c r="AE1670" s="202" t="str">
        <f t="shared" si="288"/>
        <v>Blank</v>
      </c>
      <c r="AF1670" s="217" t="str">
        <f t="shared" si="289"/>
        <v>Blank</v>
      </c>
      <c r="AG1670" s="9" t="str" cm="1">
        <f t="array" ref="AG1670">_xlfn.IFS(ISNUMBER(AC1670), "", ISNUMBER(SEARCH("Blank", AC1670)), "", ISERROR(AC1670), "Bad input on tab 3")</f>
        <v/>
      </c>
    </row>
    <row r="1671" spans="2:33" ht="15" customHeight="1" x14ac:dyDescent="0.75">
      <c r="B1671" s="205" t="str">
        <f>'5 Driver Data'!B1671</f>
        <v>1663</v>
      </c>
      <c r="C1671" s="193">
        <f>'5 Driver Data'!C1671</f>
        <v>0</v>
      </c>
      <c r="D1671" s="192">
        <f>'5 Driver Data'!D1671</f>
        <v>0</v>
      </c>
      <c r="E1671" s="191">
        <f>'5 Driver Data'!E1671</f>
        <v>0</v>
      </c>
      <c r="F1671" s="191">
        <f>'5 Driver Data'!F1671</f>
        <v>0</v>
      </c>
      <c r="G1671" s="191">
        <f>'5 Driver Data'!G1671</f>
        <v>0</v>
      </c>
      <c r="H1671" s="191">
        <f>'5 Driver Data'!H1671</f>
        <v>0</v>
      </c>
      <c r="I1671" s="191">
        <f>'5 Driver Data'!I1671</f>
        <v>0</v>
      </c>
      <c r="J1671" s="191">
        <f>'5 Driver Data'!J1671</f>
        <v>0</v>
      </c>
      <c r="K1671" s="206">
        <f>'5 Driver Data'!K1671</f>
        <v>0</v>
      </c>
      <c r="L1671" s="1"/>
      <c r="M1671" s="216" t="str">
        <f>IF(D1671=0,"Blank",'3 Model Input'!E$44*'3 Model Input'!E$45)</f>
        <v>Blank</v>
      </c>
      <c r="N1671" s="197" t="str">
        <f t="shared" si="280"/>
        <v>Blank</v>
      </c>
      <c r="O1671" s="197" t="str">
        <f>IF(D1671=0,"Blank",'3 Model Input'!E$49*(1-'3 Model Input'!E$51))</f>
        <v>Blank</v>
      </c>
      <c r="P1671" s="197" t="str">
        <f t="shared" si="281"/>
        <v>Blank</v>
      </c>
      <c r="Q1671" s="197" t="str">
        <f>IF(D1671=0,"Blank",IF(D1671="BEV",E1671*(1-'3 Model Input'!E$54), E1671))</f>
        <v>Blank</v>
      </c>
      <c r="R1671" s="198" t="str">
        <f>IF(D1671=0,"Blank",IF(D1671="PHEV",F1671/G1671,F1671*(1-'3 Model Input'!E$54)/G1671))</f>
        <v>Blank</v>
      </c>
      <c r="S1671" s="198" t="str">
        <f>IF(D1671=0,"Blank",IF(D1671="PHEV",MIN(M1671,E1671),MIN(M1671,(E1671*(1-'3 Model Input'!E$54)))))</f>
        <v>Blank</v>
      </c>
      <c r="T1671" s="217" t="str">
        <f t="shared" si="282"/>
        <v>Blank</v>
      </c>
      <c r="U1671" s="89"/>
      <c r="V1671" s="216" t="str">
        <f>IF(D1671=0,"Blank",P1671*'3 Model Input'!E$50)</f>
        <v>Blank</v>
      </c>
      <c r="W1671" s="197" t="str">
        <f t="shared" si="283"/>
        <v>Blank</v>
      </c>
      <c r="X1671" s="197" t="str">
        <f t="shared" si="284"/>
        <v>Blank</v>
      </c>
      <c r="Y1671" s="197" t="str">
        <f t="shared" si="285"/>
        <v>Blank</v>
      </c>
      <c r="Z1671" s="197" t="str">
        <f t="shared" si="286"/>
        <v>Blank</v>
      </c>
      <c r="AA1671" s="223" t="str" cm="1">
        <f t="array" ref="AA1671">_xlfn.IFS(ISTEXT('3 Model Input'!F$70),"Missing",ISTEXT('3 Model Input'!I$70),"Missing",ISNUMBER('3 Model Input'!K$70),'3 Model Input'!K$70*P1671)</f>
        <v>Missing</v>
      </c>
      <c r="AB1671" s="89"/>
      <c r="AC1671" s="227" t="str" cm="1">
        <f t="array" ref="AC1671">IF(D1671=0,"Blank",_xlfn.IFS('3 Model Input'!E$61=1,(V1671*G1671)/T1671,'3 Model Input'!E$61=2,(W1671*G1671)/T1671,'3 Model Input'!E$61=3,(X1671*G1671)/T1671,'3 Model Input'!E$61=4,(Y1671*G1671)/T1671,'3 Model Input'!E$61=5,(Z1671*G1671)/T1671, ISTEXT('3 Model Input'!E$61),"Missing",'3 Model Input'!E$61=6,(AA1671*G1671)/T1671))</f>
        <v>Blank</v>
      </c>
      <c r="AD1671" s="202" t="str">
        <f t="shared" si="287"/>
        <v>Blank</v>
      </c>
      <c r="AE1671" s="202" t="str">
        <f t="shared" si="288"/>
        <v>Blank</v>
      </c>
      <c r="AF1671" s="217" t="str">
        <f t="shared" si="289"/>
        <v>Blank</v>
      </c>
      <c r="AG1671" s="9" t="str" cm="1">
        <f t="array" ref="AG1671">_xlfn.IFS(ISNUMBER(AC1671), "", ISNUMBER(SEARCH("Blank", AC1671)), "", ISERROR(AC1671), "Bad input on tab 3")</f>
        <v/>
      </c>
    </row>
    <row r="1672" spans="2:33" ht="15" customHeight="1" x14ac:dyDescent="0.75">
      <c r="B1672" s="205" t="str">
        <f>'5 Driver Data'!B1672</f>
        <v>1664</v>
      </c>
      <c r="C1672" s="193">
        <f>'5 Driver Data'!C1672</f>
        <v>0</v>
      </c>
      <c r="D1672" s="192">
        <f>'5 Driver Data'!D1672</f>
        <v>0</v>
      </c>
      <c r="E1672" s="191">
        <f>'5 Driver Data'!E1672</f>
        <v>0</v>
      </c>
      <c r="F1672" s="191">
        <f>'5 Driver Data'!F1672</f>
        <v>0</v>
      </c>
      <c r="G1672" s="191">
        <f>'5 Driver Data'!G1672</f>
        <v>0</v>
      </c>
      <c r="H1672" s="191">
        <f>'5 Driver Data'!H1672</f>
        <v>0</v>
      </c>
      <c r="I1672" s="191">
        <f>'5 Driver Data'!I1672</f>
        <v>0</v>
      </c>
      <c r="J1672" s="191">
        <f>'5 Driver Data'!J1672</f>
        <v>0</v>
      </c>
      <c r="K1672" s="206">
        <f>'5 Driver Data'!K1672</f>
        <v>0</v>
      </c>
      <c r="L1672" s="1"/>
      <c r="M1672" s="216" t="str">
        <f>IF(D1672=0,"Blank",'3 Model Input'!E$44*'3 Model Input'!E$45)</f>
        <v>Blank</v>
      </c>
      <c r="N1672" s="197" t="str">
        <f t="shared" si="280"/>
        <v>Blank</v>
      </c>
      <c r="O1672" s="197" t="str">
        <f>IF(D1672=0,"Blank",'3 Model Input'!E$49*(1-'3 Model Input'!E$51))</f>
        <v>Blank</v>
      </c>
      <c r="P1672" s="197" t="str">
        <f t="shared" si="281"/>
        <v>Blank</v>
      </c>
      <c r="Q1672" s="197" t="str">
        <f>IF(D1672=0,"Blank",IF(D1672="BEV",E1672*(1-'3 Model Input'!E$54), E1672))</f>
        <v>Blank</v>
      </c>
      <c r="R1672" s="198" t="str">
        <f>IF(D1672=0,"Blank",IF(D1672="PHEV",F1672/G1672,F1672*(1-'3 Model Input'!E$54)/G1672))</f>
        <v>Blank</v>
      </c>
      <c r="S1672" s="198" t="str">
        <f>IF(D1672=0,"Blank",IF(D1672="PHEV",MIN(M1672,E1672),MIN(M1672,(E1672*(1-'3 Model Input'!E$54)))))</f>
        <v>Blank</v>
      </c>
      <c r="T1672" s="217" t="str">
        <f t="shared" si="282"/>
        <v>Blank</v>
      </c>
      <c r="U1672" s="89"/>
      <c r="V1672" s="216" t="str">
        <f>IF(D1672=0,"Blank",P1672*'3 Model Input'!E$50)</f>
        <v>Blank</v>
      </c>
      <c r="W1672" s="197" t="str">
        <f t="shared" si="283"/>
        <v>Blank</v>
      </c>
      <c r="X1672" s="197" t="str">
        <f t="shared" si="284"/>
        <v>Blank</v>
      </c>
      <c r="Y1672" s="197" t="str">
        <f t="shared" si="285"/>
        <v>Blank</v>
      </c>
      <c r="Z1672" s="197" t="str">
        <f t="shared" si="286"/>
        <v>Blank</v>
      </c>
      <c r="AA1672" s="223" t="str" cm="1">
        <f t="array" ref="AA1672">_xlfn.IFS(ISTEXT('3 Model Input'!F$70),"Missing",ISTEXT('3 Model Input'!I$70),"Missing",ISNUMBER('3 Model Input'!K$70),'3 Model Input'!K$70*P1672)</f>
        <v>Missing</v>
      </c>
      <c r="AB1672" s="89"/>
      <c r="AC1672" s="227" t="str" cm="1">
        <f t="array" ref="AC1672">IF(D1672=0,"Blank",_xlfn.IFS('3 Model Input'!E$61=1,(V1672*G1672)/T1672,'3 Model Input'!E$61=2,(W1672*G1672)/T1672,'3 Model Input'!E$61=3,(X1672*G1672)/T1672,'3 Model Input'!E$61=4,(Y1672*G1672)/T1672,'3 Model Input'!E$61=5,(Z1672*G1672)/T1672, ISTEXT('3 Model Input'!E$61),"Missing",'3 Model Input'!E$61=6,(AA1672*G1672)/T1672))</f>
        <v>Blank</v>
      </c>
      <c r="AD1672" s="202" t="str">
        <f t="shared" si="287"/>
        <v>Blank</v>
      </c>
      <c r="AE1672" s="202" t="str">
        <f t="shared" si="288"/>
        <v>Blank</v>
      </c>
      <c r="AF1672" s="217" t="str">
        <f t="shared" si="289"/>
        <v>Blank</v>
      </c>
      <c r="AG1672" s="9" t="str" cm="1">
        <f t="array" ref="AG1672">_xlfn.IFS(ISNUMBER(AC1672), "", ISNUMBER(SEARCH("Blank", AC1672)), "", ISERROR(AC1672), "Bad input on tab 3")</f>
        <v/>
      </c>
    </row>
    <row r="1673" spans="2:33" ht="15" customHeight="1" x14ac:dyDescent="0.75">
      <c r="B1673" s="205" t="str">
        <f>'5 Driver Data'!B1673</f>
        <v>1665</v>
      </c>
      <c r="C1673" s="193">
        <f>'5 Driver Data'!C1673</f>
        <v>0</v>
      </c>
      <c r="D1673" s="192">
        <f>'5 Driver Data'!D1673</f>
        <v>0</v>
      </c>
      <c r="E1673" s="191">
        <f>'5 Driver Data'!E1673</f>
        <v>0</v>
      </c>
      <c r="F1673" s="191">
        <f>'5 Driver Data'!F1673</f>
        <v>0</v>
      </c>
      <c r="G1673" s="191">
        <f>'5 Driver Data'!G1673</f>
        <v>0</v>
      </c>
      <c r="H1673" s="191">
        <f>'5 Driver Data'!H1673</f>
        <v>0</v>
      </c>
      <c r="I1673" s="191">
        <f>'5 Driver Data'!I1673</f>
        <v>0</v>
      </c>
      <c r="J1673" s="191">
        <f>'5 Driver Data'!J1673</f>
        <v>0</v>
      </c>
      <c r="K1673" s="206">
        <f>'5 Driver Data'!K1673</f>
        <v>0</v>
      </c>
      <c r="L1673" s="1"/>
      <c r="M1673" s="216" t="str">
        <f>IF(D1673=0,"Blank",'3 Model Input'!E$44*'3 Model Input'!E$45)</f>
        <v>Blank</v>
      </c>
      <c r="N1673" s="197" t="str">
        <f t="shared" si="280"/>
        <v>Blank</v>
      </c>
      <c r="O1673" s="197" t="str">
        <f>IF(D1673=0,"Blank",'3 Model Input'!E$49*(1-'3 Model Input'!E$51))</f>
        <v>Blank</v>
      </c>
      <c r="P1673" s="197" t="str">
        <f t="shared" si="281"/>
        <v>Blank</v>
      </c>
      <c r="Q1673" s="197" t="str">
        <f>IF(D1673=0,"Blank",IF(D1673="BEV",E1673*(1-'3 Model Input'!E$54), E1673))</f>
        <v>Blank</v>
      </c>
      <c r="R1673" s="198" t="str">
        <f>IF(D1673=0,"Blank",IF(D1673="PHEV",F1673/G1673,F1673*(1-'3 Model Input'!E$54)/G1673))</f>
        <v>Blank</v>
      </c>
      <c r="S1673" s="198" t="str">
        <f>IF(D1673=0,"Blank",IF(D1673="PHEV",MIN(M1673,E1673),MIN(M1673,(E1673*(1-'3 Model Input'!E$54)))))</f>
        <v>Blank</v>
      </c>
      <c r="T1673" s="217" t="str">
        <f t="shared" si="282"/>
        <v>Blank</v>
      </c>
      <c r="U1673" s="89"/>
      <c r="V1673" s="216" t="str">
        <f>IF(D1673=0,"Blank",P1673*'3 Model Input'!E$50)</f>
        <v>Blank</v>
      </c>
      <c r="W1673" s="197" t="str">
        <f t="shared" si="283"/>
        <v>Blank</v>
      </c>
      <c r="X1673" s="197" t="str">
        <f t="shared" si="284"/>
        <v>Blank</v>
      </c>
      <c r="Y1673" s="197" t="str">
        <f t="shared" si="285"/>
        <v>Blank</v>
      </c>
      <c r="Z1673" s="197" t="str">
        <f t="shared" si="286"/>
        <v>Blank</v>
      </c>
      <c r="AA1673" s="223" t="str" cm="1">
        <f t="array" ref="AA1673">_xlfn.IFS(ISTEXT('3 Model Input'!F$70),"Missing",ISTEXT('3 Model Input'!I$70),"Missing",ISNUMBER('3 Model Input'!K$70),'3 Model Input'!K$70*P1673)</f>
        <v>Missing</v>
      </c>
      <c r="AB1673" s="89"/>
      <c r="AC1673" s="227" t="str" cm="1">
        <f t="array" ref="AC1673">IF(D1673=0,"Blank",_xlfn.IFS('3 Model Input'!E$61=1,(V1673*G1673)/T1673,'3 Model Input'!E$61=2,(W1673*G1673)/T1673,'3 Model Input'!E$61=3,(X1673*G1673)/T1673,'3 Model Input'!E$61=4,(Y1673*G1673)/T1673,'3 Model Input'!E$61=5,(Z1673*G1673)/T1673, ISTEXT('3 Model Input'!E$61),"Missing",'3 Model Input'!E$61=6,(AA1673*G1673)/T1673))</f>
        <v>Blank</v>
      </c>
      <c r="AD1673" s="202" t="str">
        <f t="shared" si="287"/>
        <v>Blank</v>
      </c>
      <c r="AE1673" s="202" t="str">
        <f t="shared" si="288"/>
        <v>Blank</v>
      </c>
      <c r="AF1673" s="217" t="str">
        <f t="shared" si="289"/>
        <v>Blank</v>
      </c>
      <c r="AG1673" s="9" t="str" cm="1">
        <f t="array" ref="AG1673">_xlfn.IFS(ISNUMBER(AC1673), "", ISNUMBER(SEARCH("Blank", AC1673)), "", ISERROR(AC1673), "Bad input on tab 3")</f>
        <v/>
      </c>
    </row>
    <row r="1674" spans="2:33" ht="15" customHeight="1" x14ac:dyDescent="0.75">
      <c r="B1674" s="205" t="str">
        <f>'5 Driver Data'!B1674</f>
        <v>1666</v>
      </c>
      <c r="C1674" s="193">
        <f>'5 Driver Data'!C1674</f>
        <v>0</v>
      </c>
      <c r="D1674" s="192">
        <f>'5 Driver Data'!D1674</f>
        <v>0</v>
      </c>
      <c r="E1674" s="191">
        <f>'5 Driver Data'!E1674</f>
        <v>0</v>
      </c>
      <c r="F1674" s="191">
        <f>'5 Driver Data'!F1674</f>
        <v>0</v>
      </c>
      <c r="G1674" s="191">
        <f>'5 Driver Data'!G1674</f>
        <v>0</v>
      </c>
      <c r="H1674" s="191">
        <f>'5 Driver Data'!H1674</f>
        <v>0</v>
      </c>
      <c r="I1674" s="191">
        <f>'5 Driver Data'!I1674</f>
        <v>0</v>
      </c>
      <c r="J1674" s="191">
        <f>'5 Driver Data'!J1674</f>
        <v>0</v>
      </c>
      <c r="K1674" s="206">
        <f>'5 Driver Data'!K1674</f>
        <v>0</v>
      </c>
      <c r="L1674" s="1"/>
      <c r="M1674" s="216" t="str">
        <f>IF(D1674=0,"Blank",'3 Model Input'!E$44*'3 Model Input'!E$45)</f>
        <v>Blank</v>
      </c>
      <c r="N1674" s="197" t="str">
        <f t="shared" si="280"/>
        <v>Blank</v>
      </c>
      <c r="O1674" s="197" t="str">
        <f>IF(D1674=0,"Blank",'3 Model Input'!E$49*(1-'3 Model Input'!E$51))</f>
        <v>Blank</v>
      </c>
      <c r="P1674" s="197" t="str">
        <f t="shared" si="281"/>
        <v>Blank</v>
      </c>
      <c r="Q1674" s="197" t="str">
        <f>IF(D1674=0,"Blank",IF(D1674="BEV",E1674*(1-'3 Model Input'!E$54), E1674))</f>
        <v>Blank</v>
      </c>
      <c r="R1674" s="198" t="str">
        <f>IF(D1674=0,"Blank",IF(D1674="PHEV",F1674/G1674,F1674*(1-'3 Model Input'!E$54)/G1674))</f>
        <v>Blank</v>
      </c>
      <c r="S1674" s="198" t="str">
        <f>IF(D1674=0,"Blank",IF(D1674="PHEV",MIN(M1674,E1674),MIN(M1674,(E1674*(1-'3 Model Input'!E$54)))))</f>
        <v>Blank</v>
      </c>
      <c r="T1674" s="217" t="str">
        <f t="shared" si="282"/>
        <v>Blank</v>
      </c>
      <c r="U1674" s="89"/>
      <c r="V1674" s="216" t="str">
        <f>IF(D1674=0,"Blank",P1674*'3 Model Input'!E$50)</f>
        <v>Blank</v>
      </c>
      <c r="W1674" s="197" t="str">
        <f t="shared" si="283"/>
        <v>Blank</v>
      </c>
      <c r="X1674" s="197" t="str">
        <f t="shared" si="284"/>
        <v>Blank</v>
      </c>
      <c r="Y1674" s="197" t="str">
        <f t="shared" si="285"/>
        <v>Blank</v>
      </c>
      <c r="Z1674" s="197" t="str">
        <f t="shared" si="286"/>
        <v>Blank</v>
      </c>
      <c r="AA1674" s="223" t="str" cm="1">
        <f t="array" ref="AA1674">_xlfn.IFS(ISTEXT('3 Model Input'!F$70),"Missing",ISTEXT('3 Model Input'!I$70),"Missing",ISNUMBER('3 Model Input'!K$70),'3 Model Input'!K$70*P1674)</f>
        <v>Missing</v>
      </c>
      <c r="AB1674" s="89"/>
      <c r="AC1674" s="227" t="str" cm="1">
        <f t="array" ref="AC1674">IF(D1674=0,"Blank",_xlfn.IFS('3 Model Input'!E$61=1,(V1674*G1674)/T1674,'3 Model Input'!E$61=2,(W1674*G1674)/T1674,'3 Model Input'!E$61=3,(X1674*G1674)/T1674,'3 Model Input'!E$61=4,(Y1674*G1674)/T1674,'3 Model Input'!E$61=5,(Z1674*G1674)/T1674, ISTEXT('3 Model Input'!E$61),"Missing",'3 Model Input'!E$61=6,(AA1674*G1674)/T1674))</f>
        <v>Blank</v>
      </c>
      <c r="AD1674" s="202" t="str">
        <f t="shared" si="287"/>
        <v>Blank</v>
      </c>
      <c r="AE1674" s="202" t="str">
        <f t="shared" si="288"/>
        <v>Blank</v>
      </c>
      <c r="AF1674" s="217" t="str">
        <f t="shared" si="289"/>
        <v>Blank</v>
      </c>
      <c r="AG1674" s="9" t="str" cm="1">
        <f t="array" ref="AG1674">_xlfn.IFS(ISNUMBER(AC1674), "", ISNUMBER(SEARCH("Blank", AC1674)), "", ISERROR(AC1674), "Bad input on tab 3")</f>
        <v/>
      </c>
    </row>
    <row r="1675" spans="2:33" ht="15" customHeight="1" x14ac:dyDescent="0.75">
      <c r="B1675" s="205" t="str">
        <f>'5 Driver Data'!B1675</f>
        <v>1667</v>
      </c>
      <c r="C1675" s="193">
        <f>'5 Driver Data'!C1675</f>
        <v>0</v>
      </c>
      <c r="D1675" s="192">
        <f>'5 Driver Data'!D1675</f>
        <v>0</v>
      </c>
      <c r="E1675" s="191">
        <f>'5 Driver Data'!E1675</f>
        <v>0</v>
      </c>
      <c r="F1675" s="191">
        <f>'5 Driver Data'!F1675</f>
        <v>0</v>
      </c>
      <c r="G1675" s="191">
        <f>'5 Driver Data'!G1675</f>
        <v>0</v>
      </c>
      <c r="H1675" s="191">
        <f>'5 Driver Data'!H1675</f>
        <v>0</v>
      </c>
      <c r="I1675" s="191">
        <f>'5 Driver Data'!I1675</f>
        <v>0</v>
      </c>
      <c r="J1675" s="191">
        <f>'5 Driver Data'!J1675</f>
        <v>0</v>
      </c>
      <c r="K1675" s="206">
        <f>'5 Driver Data'!K1675</f>
        <v>0</v>
      </c>
      <c r="L1675" s="1"/>
      <c r="M1675" s="216" t="str">
        <f>IF(D1675=0,"Blank",'3 Model Input'!E$44*'3 Model Input'!E$45)</f>
        <v>Blank</v>
      </c>
      <c r="N1675" s="197" t="str">
        <f t="shared" si="280"/>
        <v>Blank</v>
      </c>
      <c r="O1675" s="197" t="str">
        <f>IF(D1675=0,"Blank",'3 Model Input'!E$49*(1-'3 Model Input'!E$51))</f>
        <v>Blank</v>
      </c>
      <c r="P1675" s="197" t="str">
        <f t="shared" si="281"/>
        <v>Blank</v>
      </c>
      <c r="Q1675" s="197" t="str">
        <f>IF(D1675=0,"Blank",IF(D1675="BEV",E1675*(1-'3 Model Input'!E$54), E1675))</f>
        <v>Blank</v>
      </c>
      <c r="R1675" s="198" t="str">
        <f>IF(D1675=0,"Blank",IF(D1675="PHEV",F1675/G1675,F1675*(1-'3 Model Input'!E$54)/G1675))</f>
        <v>Blank</v>
      </c>
      <c r="S1675" s="198" t="str">
        <f>IF(D1675=0,"Blank",IF(D1675="PHEV",MIN(M1675,E1675),MIN(M1675,(E1675*(1-'3 Model Input'!E$54)))))</f>
        <v>Blank</v>
      </c>
      <c r="T1675" s="217" t="str">
        <f t="shared" si="282"/>
        <v>Blank</v>
      </c>
      <c r="U1675" s="89"/>
      <c r="V1675" s="216" t="str">
        <f>IF(D1675=0,"Blank",P1675*'3 Model Input'!E$50)</f>
        <v>Blank</v>
      </c>
      <c r="W1675" s="197" t="str">
        <f t="shared" si="283"/>
        <v>Blank</v>
      </c>
      <c r="X1675" s="197" t="str">
        <f t="shared" si="284"/>
        <v>Blank</v>
      </c>
      <c r="Y1675" s="197" t="str">
        <f t="shared" si="285"/>
        <v>Blank</v>
      </c>
      <c r="Z1675" s="197" t="str">
        <f t="shared" si="286"/>
        <v>Blank</v>
      </c>
      <c r="AA1675" s="223" t="str" cm="1">
        <f t="array" ref="AA1675">_xlfn.IFS(ISTEXT('3 Model Input'!F$70),"Missing",ISTEXT('3 Model Input'!I$70),"Missing",ISNUMBER('3 Model Input'!K$70),'3 Model Input'!K$70*P1675)</f>
        <v>Missing</v>
      </c>
      <c r="AB1675" s="89"/>
      <c r="AC1675" s="227" t="str" cm="1">
        <f t="array" ref="AC1675">IF(D1675=0,"Blank",_xlfn.IFS('3 Model Input'!E$61=1,(V1675*G1675)/T1675,'3 Model Input'!E$61=2,(W1675*G1675)/T1675,'3 Model Input'!E$61=3,(X1675*G1675)/T1675,'3 Model Input'!E$61=4,(Y1675*G1675)/T1675,'3 Model Input'!E$61=5,(Z1675*G1675)/T1675, ISTEXT('3 Model Input'!E$61),"Missing",'3 Model Input'!E$61=6,(AA1675*G1675)/T1675))</f>
        <v>Blank</v>
      </c>
      <c r="AD1675" s="202" t="str">
        <f t="shared" si="287"/>
        <v>Blank</v>
      </c>
      <c r="AE1675" s="202" t="str">
        <f t="shared" si="288"/>
        <v>Blank</v>
      </c>
      <c r="AF1675" s="217" t="str">
        <f t="shared" si="289"/>
        <v>Blank</v>
      </c>
      <c r="AG1675" s="9" t="str" cm="1">
        <f t="array" ref="AG1675">_xlfn.IFS(ISNUMBER(AC1675), "", ISNUMBER(SEARCH("Blank", AC1675)), "", ISERROR(AC1675), "Bad input on tab 3")</f>
        <v/>
      </c>
    </row>
    <row r="1676" spans="2:33" ht="15" customHeight="1" x14ac:dyDescent="0.75">
      <c r="B1676" s="205" t="str">
        <f>'5 Driver Data'!B1676</f>
        <v>1668</v>
      </c>
      <c r="C1676" s="193">
        <f>'5 Driver Data'!C1676</f>
        <v>0</v>
      </c>
      <c r="D1676" s="192">
        <f>'5 Driver Data'!D1676</f>
        <v>0</v>
      </c>
      <c r="E1676" s="191">
        <f>'5 Driver Data'!E1676</f>
        <v>0</v>
      </c>
      <c r="F1676" s="191">
        <f>'5 Driver Data'!F1676</f>
        <v>0</v>
      </c>
      <c r="G1676" s="191">
        <f>'5 Driver Data'!G1676</f>
        <v>0</v>
      </c>
      <c r="H1676" s="191">
        <f>'5 Driver Data'!H1676</f>
        <v>0</v>
      </c>
      <c r="I1676" s="191">
        <f>'5 Driver Data'!I1676</f>
        <v>0</v>
      </c>
      <c r="J1676" s="191">
        <f>'5 Driver Data'!J1676</f>
        <v>0</v>
      </c>
      <c r="K1676" s="206">
        <f>'5 Driver Data'!K1676</f>
        <v>0</v>
      </c>
      <c r="L1676" s="1"/>
      <c r="M1676" s="216" t="str">
        <f>IF(D1676=0,"Blank",'3 Model Input'!E$44*'3 Model Input'!E$45)</f>
        <v>Blank</v>
      </c>
      <c r="N1676" s="197" t="str">
        <f t="shared" si="280"/>
        <v>Blank</v>
      </c>
      <c r="O1676" s="197" t="str">
        <f>IF(D1676=0,"Blank",'3 Model Input'!E$49*(1-'3 Model Input'!E$51))</f>
        <v>Blank</v>
      </c>
      <c r="P1676" s="197" t="str">
        <f t="shared" si="281"/>
        <v>Blank</v>
      </c>
      <c r="Q1676" s="197" t="str">
        <f>IF(D1676=0,"Blank",IF(D1676="BEV",E1676*(1-'3 Model Input'!E$54), E1676))</f>
        <v>Blank</v>
      </c>
      <c r="R1676" s="198" t="str">
        <f>IF(D1676=0,"Blank",IF(D1676="PHEV",F1676/G1676,F1676*(1-'3 Model Input'!E$54)/G1676))</f>
        <v>Blank</v>
      </c>
      <c r="S1676" s="198" t="str">
        <f>IF(D1676=0,"Blank",IF(D1676="PHEV",MIN(M1676,E1676),MIN(M1676,(E1676*(1-'3 Model Input'!E$54)))))</f>
        <v>Blank</v>
      </c>
      <c r="T1676" s="217" t="str">
        <f t="shared" si="282"/>
        <v>Blank</v>
      </c>
      <c r="U1676" s="89"/>
      <c r="V1676" s="216" t="str">
        <f>IF(D1676=0,"Blank",P1676*'3 Model Input'!E$50)</f>
        <v>Blank</v>
      </c>
      <c r="W1676" s="197" t="str">
        <f t="shared" si="283"/>
        <v>Blank</v>
      </c>
      <c r="X1676" s="197" t="str">
        <f t="shared" si="284"/>
        <v>Blank</v>
      </c>
      <c r="Y1676" s="197" t="str">
        <f t="shared" si="285"/>
        <v>Blank</v>
      </c>
      <c r="Z1676" s="197" t="str">
        <f t="shared" si="286"/>
        <v>Blank</v>
      </c>
      <c r="AA1676" s="223" t="str" cm="1">
        <f t="array" ref="AA1676">_xlfn.IFS(ISTEXT('3 Model Input'!F$70),"Missing",ISTEXT('3 Model Input'!I$70),"Missing",ISNUMBER('3 Model Input'!K$70),'3 Model Input'!K$70*P1676)</f>
        <v>Missing</v>
      </c>
      <c r="AB1676" s="89"/>
      <c r="AC1676" s="227" t="str" cm="1">
        <f t="array" ref="AC1676">IF(D1676=0,"Blank",_xlfn.IFS('3 Model Input'!E$61=1,(V1676*G1676)/T1676,'3 Model Input'!E$61=2,(W1676*G1676)/T1676,'3 Model Input'!E$61=3,(X1676*G1676)/T1676,'3 Model Input'!E$61=4,(Y1676*G1676)/T1676,'3 Model Input'!E$61=5,(Z1676*G1676)/T1676, ISTEXT('3 Model Input'!E$61),"Missing",'3 Model Input'!E$61=6,(AA1676*G1676)/T1676))</f>
        <v>Blank</v>
      </c>
      <c r="AD1676" s="202" t="str">
        <f t="shared" si="287"/>
        <v>Blank</v>
      </c>
      <c r="AE1676" s="202" t="str">
        <f t="shared" si="288"/>
        <v>Blank</v>
      </c>
      <c r="AF1676" s="217" t="str">
        <f t="shared" si="289"/>
        <v>Blank</v>
      </c>
      <c r="AG1676" s="9" t="str" cm="1">
        <f t="array" ref="AG1676">_xlfn.IFS(ISNUMBER(AC1676), "", ISNUMBER(SEARCH("Blank", AC1676)), "", ISERROR(AC1676), "Bad input on tab 3")</f>
        <v/>
      </c>
    </row>
    <row r="1677" spans="2:33" ht="15" customHeight="1" x14ac:dyDescent="0.75">
      <c r="B1677" s="205" t="str">
        <f>'5 Driver Data'!B1677</f>
        <v>1669</v>
      </c>
      <c r="C1677" s="193">
        <f>'5 Driver Data'!C1677</f>
        <v>0</v>
      </c>
      <c r="D1677" s="192">
        <f>'5 Driver Data'!D1677</f>
        <v>0</v>
      </c>
      <c r="E1677" s="191">
        <f>'5 Driver Data'!E1677</f>
        <v>0</v>
      </c>
      <c r="F1677" s="191">
        <f>'5 Driver Data'!F1677</f>
        <v>0</v>
      </c>
      <c r="G1677" s="191">
        <f>'5 Driver Data'!G1677</f>
        <v>0</v>
      </c>
      <c r="H1677" s="191">
        <f>'5 Driver Data'!H1677</f>
        <v>0</v>
      </c>
      <c r="I1677" s="191">
        <f>'5 Driver Data'!I1677</f>
        <v>0</v>
      </c>
      <c r="J1677" s="191">
        <f>'5 Driver Data'!J1677</f>
        <v>0</v>
      </c>
      <c r="K1677" s="206">
        <f>'5 Driver Data'!K1677</f>
        <v>0</v>
      </c>
      <c r="L1677" s="1"/>
      <c r="M1677" s="216" t="str">
        <f>IF(D1677=0,"Blank",'3 Model Input'!E$44*'3 Model Input'!E$45)</f>
        <v>Blank</v>
      </c>
      <c r="N1677" s="197" t="str">
        <f t="shared" si="280"/>
        <v>Blank</v>
      </c>
      <c r="O1677" s="197" t="str">
        <f>IF(D1677=0,"Blank",'3 Model Input'!E$49*(1-'3 Model Input'!E$51))</f>
        <v>Blank</v>
      </c>
      <c r="P1677" s="197" t="str">
        <f t="shared" si="281"/>
        <v>Blank</v>
      </c>
      <c r="Q1677" s="197" t="str">
        <f>IF(D1677=0,"Blank",IF(D1677="BEV",E1677*(1-'3 Model Input'!E$54), E1677))</f>
        <v>Blank</v>
      </c>
      <c r="R1677" s="198" t="str">
        <f>IF(D1677=0,"Blank",IF(D1677="PHEV",F1677/G1677,F1677*(1-'3 Model Input'!E$54)/G1677))</f>
        <v>Blank</v>
      </c>
      <c r="S1677" s="198" t="str">
        <f>IF(D1677=0,"Blank",IF(D1677="PHEV",MIN(M1677,E1677),MIN(M1677,(E1677*(1-'3 Model Input'!E$54)))))</f>
        <v>Blank</v>
      </c>
      <c r="T1677" s="217" t="str">
        <f t="shared" si="282"/>
        <v>Blank</v>
      </c>
      <c r="U1677" s="89"/>
      <c r="V1677" s="216" t="str">
        <f>IF(D1677=0,"Blank",P1677*'3 Model Input'!E$50)</f>
        <v>Blank</v>
      </c>
      <c r="W1677" s="197" t="str">
        <f t="shared" si="283"/>
        <v>Blank</v>
      </c>
      <c r="X1677" s="197" t="str">
        <f t="shared" si="284"/>
        <v>Blank</v>
      </c>
      <c r="Y1677" s="197" t="str">
        <f t="shared" si="285"/>
        <v>Blank</v>
      </c>
      <c r="Z1677" s="197" t="str">
        <f t="shared" si="286"/>
        <v>Blank</v>
      </c>
      <c r="AA1677" s="223" t="str" cm="1">
        <f t="array" ref="AA1677">_xlfn.IFS(ISTEXT('3 Model Input'!F$70),"Missing",ISTEXT('3 Model Input'!I$70),"Missing",ISNUMBER('3 Model Input'!K$70),'3 Model Input'!K$70*P1677)</f>
        <v>Missing</v>
      </c>
      <c r="AB1677" s="89"/>
      <c r="AC1677" s="227" t="str" cm="1">
        <f t="array" ref="AC1677">IF(D1677=0,"Blank",_xlfn.IFS('3 Model Input'!E$61=1,(V1677*G1677)/T1677,'3 Model Input'!E$61=2,(W1677*G1677)/T1677,'3 Model Input'!E$61=3,(X1677*G1677)/T1677,'3 Model Input'!E$61=4,(Y1677*G1677)/T1677,'3 Model Input'!E$61=5,(Z1677*G1677)/T1677, ISTEXT('3 Model Input'!E$61),"Missing",'3 Model Input'!E$61=6,(AA1677*G1677)/T1677))</f>
        <v>Blank</v>
      </c>
      <c r="AD1677" s="202" t="str">
        <f t="shared" si="287"/>
        <v>Blank</v>
      </c>
      <c r="AE1677" s="202" t="str">
        <f t="shared" si="288"/>
        <v>Blank</v>
      </c>
      <c r="AF1677" s="217" t="str">
        <f t="shared" si="289"/>
        <v>Blank</v>
      </c>
      <c r="AG1677" s="9" t="str" cm="1">
        <f t="array" ref="AG1677">_xlfn.IFS(ISNUMBER(AC1677), "", ISNUMBER(SEARCH("Blank", AC1677)), "", ISERROR(AC1677), "Bad input on tab 3")</f>
        <v/>
      </c>
    </row>
    <row r="1678" spans="2:33" ht="15" customHeight="1" x14ac:dyDescent="0.75">
      <c r="B1678" s="205" t="str">
        <f>'5 Driver Data'!B1678</f>
        <v>1670</v>
      </c>
      <c r="C1678" s="193">
        <f>'5 Driver Data'!C1678</f>
        <v>0</v>
      </c>
      <c r="D1678" s="192">
        <f>'5 Driver Data'!D1678</f>
        <v>0</v>
      </c>
      <c r="E1678" s="191">
        <f>'5 Driver Data'!E1678</f>
        <v>0</v>
      </c>
      <c r="F1678" s="191">
        <f>'5 Driver Data'!F1678</f>
        <v>0</v>
      </c>
      <c r="G1678" s="191">
        <f>'5 Driver Data'!G1678</f>
        <v>0</v>
      </c>
      <c r="H1678" s="191">
        <f>'5 Driver Data'!H1678</f>
        <v>0</v>
      </c>
      <c r="I1678" s="191">
        <f>'5 Driver Data'!I1678</f>
        <v>0</v>
      </c>
      <c r="J1678" s="191">
        <f>'5 Driver Data'!J1678</f>
        <v>0</v>
      </c>
      <c r="K1678" s="206">
        <f>'5 Driver Data'!K1678</f>
        <v>0</v>
      </c>
      <c r="L1678" s="1"/>
      <c r="M1678" s="216" t="str">
        <f>IF(D1678=0,"Blank",'3 Model Input'!E$44*'3 Model Input'!E$45)</f>
        <v>Blank</v>
      </c>
      <c r="N1678" s="197" t="str">
        <f t="shared" si="280"/>
        <v>Blank</v>
      </c>
      <c r="O1678" s="197" t="str">
        <f>IF(D1678=0,"Blank",'3 Model Input'!E$49*(1-'3 Model Input'!E$51))</f>
        <v>Blank</v>
      </c>
      <c r="P1678" s="197" t="str">
        <f t="shared" si="281"/>
        <v>Blank</v>
      </c>
      <c r="Q1678" s="197" t="str">
        <f>IF(D1678=0,"Blank",IF(D1678="BEV",E1678*(1-'3 Model Input'!E$54), E1678))</f>
        <v>Blank</v>
      </c>
      <c r="R1678" s="198" t="str">
        <f>IF(D1678=0,"Blank",IF(D1678="PHEV",F1678/G1678,F1678*(1-'3 Model Input'!E$54)/G1678))</f>
        <v>Blank</v>
      </c>
      <c r="S1678" s="198" t="str">
        <f>IF(D1678=0,"Blank",IF(D1678="PHEV",MIN(M1678,E1678),MIN(M1678,(E1678*(1-'3 Model Input'!E$54)))))</f>
        <v>Blank</v>
      </c>
      <c r="T1678" s="217" t="str">
        <f t="shared" si="282"/>
        <v>Blank</v>
      </c>
      <c r="U1678" s="89"/>
      <c r="V1678" s="216" t="str">
        <f>IF(D1678=0,"Blank",P1678*'3 Model Input'!E$50)</f>
        <v>Blank</v>
      </c>
      <c r="W1678" s="197" t="str">
        <f t="shared" si="283"/>
        <v>Blank</v>
      </c>
      <c r="X1678" s="197" t="str">
        <f t="shared" si="284"/>
        <v>Blank</v>
      </c>
      <c r="Y1678" s="197" t="str">
        <f t="shared" si="285"/>
        <v>Blank</v>
      </c>
      <c r="Z1678" s="197" t="str">
        <f t="shared" si="286"/>
        <v>Blank</v>
      </c>
      <c r="AA1678" s="223" t="str" cm="1">
        <f t="array" ref="AA1678">_xlfn.IFS(ISTEXT('3 Model Input'!F$70),"Missing",ISTEXT('3 Model Input'!I$70),"Missing",ISNUMBER('3 Model Input'!K$70),'3 Model Input'!K$70*P1678)</f>
        <v>Missing</v>
      </c>
      <c r="AB1678" s="89"/>
      <c r="AC1678" s="227" t="str" cm="1">
        <f t="array" ref="AC1678">IF(D1678=0,"Blank",_xlfn.IFS('3 Model Input'!E$61=1,(V1678*G1678)/T1678,'3 Model Input'!E$61=2,(W1678*G1678)/T1678,'3 Model Input'!E$61=3,(X1678*G1678)/T1678,'3 Model Input'!E$61=4,(Y1678*G1678)/T1678,'3 Model Input'!E$61=5,(Z1678*G1678)/T1678, ISTEXT('3 Model Input'!E$61),"Missing",'3 Model Input'!E$61=6,(AA1678*G1678)/T1678))</f>
        <v>Blank</v>
      </c>
      <c r="AD1678" s="202" t="str">
        <f t="shared" si="287"/>
        <v>Blank</v>
      </c>
      <c r="AE1678" s="202" t="str">
        <f t="shared" si="288"/>
        <v>Blank</v>
      </c>
      <c r="AF1678" s="217" t="str">
        <f t="shared" si="289"/>
        <v>Blank</v>
      </c>
      <c r="AG1678" s="9" t="str" cm="1">
        <f t="array" ref="AG1678">_xlfn.IFS(ISNUMBER(AC1678), "", ISNUMBER(SEARCH("Blank", AC1678)), "", ISERROR(AC1678), "Bad input on tab 3")</f>
        <v/>
      </c>
    </row>
    <row r="1679" spans="2:33" ht="15" customHeight="1" x14ac:dyDescent="0.75">
      <c r="B1679" s="205" t="str">
        <f>'5 Driver Data'!B1679</f>
        <v>1671</v>
      </c>
      <c r="C1679" s="193">
        <f>'5 Driver Data'!C1679</f>
        <v>0</v>
      </c>
      <c r="D1679" s="192">
        <f>'5 Driver Data'!D1679</f>
        <v>0</v>
      </c>
      <c r="E1679" s="191">
        <f>'5 Driver Data'!E1679</f>
        <v>0</v>
      </c>
      <c r="F1679" s="191">
        <f>'5 Driver Data'!F1679</f>
        <v>0</v>
      </c>
      <c r="G1679" s="191">
        <f>'5 Driver Data'!G1679</f>
        <v>0</v>
      </c>
      <c r="H1679" s="191">
        <f>'5 Driver Data'!H1679</f>
        <v>0</v>
      </c>
      <c r="I1679" s="191">
        <f>'5 Driver Data'!I1679</f>
        <v>0</v>
      </c>
      <c r="J1679" s="191">
        <f>'5 Driver Data'!J1679</f>
        <v>0</v>
      </c>
      <c r="K1679" s="206">
        <f>'5 Driver Data'!K1679</f>
        <v>0</v>
      </c>
      <c r="L1679" s="1"/>
      <c r="M1679" s="216" t="str">
        <f>IF(D1679=0,"Blank",'3 Model Input'!E$44*'3 Model Input'!E$45)</f>
        <v>Blank</v>
      </c>
      <c r="N1679" s="197" t="str">
        <f t="shared" si="280"/>
        <v>Blank</v>
      </c>
      <c r="O1679" s="197" t="str">
        <f>IF(D1679=0,"Blank",'3 Model Input'!E$49*(1-'3 Model Input'!E$51))</f>
        <v>Blank</v>
      </c>
      <c r="P1679" s="197" t="str">
        <f t="shared" si="281"/>
        <v>Blank</v>
      </c>
      <c r="Q1679" s="197" t="str">
        <f>IF(D1679=0,"Blank",IF(D1679="BEV",E1679*(1-'3 Model Input'!E$54), E1679))</f>
        <v>Blank</v>
      </c>
      <c r="R1679" s="198" t="str">
        <f>IF(D1679=0,"Blank",IF(D1679="PHEV",F1679/G1679,F1679*(1-'3 Model Input'!E$54)/G1679))</f>
        <v>Blank</v>
      </c>
      <c r="S1679" s="198" t="str">
        <f>IF(D1679=0,"Blank",IF(D1679="PHEV",MIN(M1679,E1679),MIN(M1679,(E1679*(1-'3 Model Input'!E$54)))))</f>
        <v>Blank</v>
      </c>
      <c r="T1679" s="217" t="str">
        <f t="shared" si="282"/>
        <v>Blank</v>
      </c>
      <c r="U1679" s="89"/>
      <c r="V1679" s="216" t="str">
        <f>IF(D1679=0,"Blank",P1679*'3 Model Input'!E$50)</f>
        <v>Blank</v>
      </c>
      <c r="W1679" s="197" t="str">
        <f t="shared" si="283"/>
        <v>Blank</v>
      </c>
      <c r="X1679" s="197" t="str">
        <f t="shared" si="284"/>
        <v>Blank</v>
      </c>
      <c r="Y1679" s="197" t="str">
        <f t="shared" si="285"/>
        <v>Blank</v>
      </c>
      <c r="Z1679" s="197" t="str">
        <f t="shared" si="286"/>
        <v>Blank</v>
      </c>
      <c r="AA1679" s="223" t="str" cm="1">
        <f t="array" ref="AA1679">_xlfn.IFS(ISTEXT('3 Model Input'!F$70),"Missing",ISTEXT('3 Model Input'!I$70),"Missing",ISNUMBER('3 Model Input'!K$70),'3 Model Input'!K$70*P1679)</f>
        <v>Missing</v>
      </c>
      <c r="AB1679" s="89"/>
      <c r="AC1679" s="227" t="str" cm="1">
        <f t="array" ref="AC1679">IF(D1679=0,"Blank",_xlfn.IFS('3 Model Input'!E$61=1,(V1679*G1679)/T1679,'3 Model Input'!E$61=2,(W1679*G1679)/T1679,'3 Model Input'!E$61=3,(X1679*G1679)/T1679,'3 Model Input'!E$61=4,(Y1679*G1679)/T1679,'3 Model Input'!E$61=5,(Z1679*G1679)/T1679, ISTEXT('3 Model Input'!E$61),"Missing",'3 Model Input'!E$61=6,(AA1679*G1679)/T1679))</f>
        <v>Blank</v>
      </c>
      <c r="AD1679" s="202" t="str">
        <f t="shared" si="287"/>
        <v>Blank</v>
      </c>
      <c r="AE1679" s="202" t="str">
        <f t="shared" si="288"/>
        <v>Blank</v>
      </c>
      <c r="AF1679" s="217" t="str">
        <f t="shared" si="289"/>
        <v>Blank</v>
      </c>
      <c r="AG1679" s="9" t="str" cm="1">
        <f t="array" ref="AG1679">_xlfn.IFS(ISNUMBER(AC1679), "", ISNUMBER(SEARCH("Blank", AC1679)), "", ISERROR(AC1679), "Bad input on tab 3")</f>
        <v/>
      </c>
    </row>
    <row r="1680" spans="2:33" ht="15" customHeight="1" x14ac:dyDescent="0.75">
      <c r="B1680" s="205" t="str">
        <f>'5 Driver Data'!B1680</f>
        <v>1672</v>
      </c>
      <c r="C1680" s="193">
        <f>'5 Driver Data'!C1680</f>
        <v>0</v>
      </c>
      <c r="D1680" s="192">
        <f>'5 Driver Data'!D1680</f>
        <v>0</v>
      </c>
      <c r="E1680" s="191">
        <f>'5 Driver Data'!E1680</f>
        <v>0</v>
      </c>
      <c r="F1680" s="191">
        <f>'5 Driver Data'!F1680</f>
        <v>0</v>
      </c>
      <c r="G1680" s="191">
        <f>'5 Driver Data'!G1680</f>
        <v>0</v>
      </c>
      <c r="H1680" s="191">
        <f>'5 Driver Data'!H1680</f>
        <v>0</v>
      </c>
      <c r="I1680" s="191">
        <f>'5 Driver Data'!I1680</f>
        <v>0</v>
      </c>
      <c r="J1680" s="191">
        <f>'5 Driver Data'!J1680</f>
        <v>0</v>
      </c>
      <c r="K1680" s="206">
        <f>'5 Driver Data'!K1680</f>
        <v>0</v>
      </c>
      <c r="L1680" s="1"/>
      <c r="M1680" s="216" t="str">
        <f>IF(D1680=0,"Blank",'3 Model Input'!E$44*'3 Model Input'!E$45)</f>
        <v>Blank</v>
      </c>
      <c r="N1680" s="197" t="str">
        <f t="shared" si="280"/>
        <v>Blank</v>
      </c>
      <c r="O1680" s="197" t="str">
        <f>IF(D1680=0,"Blank",'3 Model Input'!E$49*(1-'3 Model Input'!E$51))</f>
        <v>Blank</v>
      </c>
      <c r="P1680" s="197" t="str">
        <f t="shared" si="281"/>
        <v>Blank</v>
      </c>
      <c r="Q1680" s="197" t="str">
        <f>IF(D1680=0,"Blank",IF(D1680="BEV",E1680*(1-'3 Model Input'!E$54), E1680))</f>
        <v>Blank</v>
      </c>
      <c r="R1680" s="198" t="str">
        <f>IF(D1680=0,"Blank",IF(D1680="PHEV",F1680/G1680,F1680*(1-'3 Model Input'!E$54)/G1680))</f>
        <v>Blank</v>
      </c>
      <c r="S1680" s="198" t="str">
        <f>IF(D1680=0,"Blank",IF(D1680="PHEV",MIN(M1680,E1680),MIN(M1680,(E1680*(1-'3 Model Input'!E$54)))))</f>
        <v>Blank</v>
      </c>
      <c r="T1680" s="217" t="str">
        <f t="shared" si="282"/>
        <v>Blank</v>
      </c>
      <c r="U1680" s="89"/>
      <c r="V1680" s="216" t="str">
        <f>IF(D1680=0,"Blank",P1680*'3 Model Input'!E$50)</f>
        <v>Blank</v>
      </c>
      <c r="W1680" s="197" t="str">
        <f t="shared" si="283"/>
        <v>Blank</v>
      </c>
      <c r="X1680" s="197" t="str">
        <f t="shared" si="284"/>
        <v>Blank</v>
      </c>
      <c r="Y1680" s="197" t="str">
        <f t="shared" si="285"/>
        <v>Blank</v>
      </c>
      <c r="Z1680" s="197" t="str">
        <f t="shared" si="286"/>
        <v>Blank</v>
      </c>
      <c r="AA1680" s="223" t="str" cm="1">
        <f t="array" ref="AA1680">_xlfn.IFS(ISTEXT('3 Model Input'!F$70),"Missing",ISTEXT('3 Model Input'!I$70),"Missing",ISNUMBER('3 Model Input'!K$70),'3 Model Input'!K$70*P1680)</f>
        <v>Missing</v>
      </c>
      <c r="AB1680" s="89"/>
      <c r="AC1680" s="227" t="str" cm="1">
        <f t="array" ref="AC1680">IF(D1680=0,"Blank",_xlfn.IFS('3 Model Input'!E$61=1,(V1680*G1680)/T1680,'3 Model Input'!E$61=2,(W1680*G1680)/T1680,'3 Model Input'!E$61=3,(X1680*G1680)/T1680,'3 Model Input'!E$61=4,(Y1680*G1680)/T1680,'3 Model Input'!E$61=5,(Z1680*G1680)/T1680, ISTEXT('3 Model Input'!E$61),"Missing",'3 Model Input'!E$61=6,(AA1680*G1680)/T1680))</f>
        <v>Blank</v>
      </c>
      <c r="AD1680" s="202" t="str">
        <f t="shared" si="287"/>
        <v>Blank</v>
      </c>
      <c r="AE1680" s="202" t="str">
        <f t="shared" si="288"/>
        <v>Blank</v>
      </c>
      <c r="AF1680" s="217" t="str">
        <f t="shared" si="289"/>
        <v>Blank</v>
      </c>
      <c r="AG1680" s="9" t="str" cm="1">
        <f t="array" ref="AG1680">_xlfn.IFS(ISNUMBER(AC1680), "", ISNUMBER(SEARCH("Blank", AC1680)), "", ISERROR(AC1680), "Bad input on tab 3")</f>
        <v/>
      </c>
    </row>
    <row r="1681" spans="2:33" ht="15" customHeight="1" x14ac:dyDescent="0.75">
      <c r="B1681" s="205" t="str">
        <f>'5 Driver Data'!B1681</f>
        <v>1673</v>
      </c>
      <c r="C1681" s="193">
        <f>'5 Driver Data'!C1681</f>
        <v>0</v>
      </c>
      <c r="D1681" s="192">
        <f>'5 Driver Data'!D1681</f>
        <v>0</v>
      </c>
      <c r="E1681" s="191">
        <f>'5 Driver Data'!E1681</f>
        <v>0</v>
      </c>
      <c r="F1681" s="191">
        <f>'5 Driver Data'!F1681</f>
        <v>0</v>
      </c>
      <c r="G1681" s="191">
        <f>'5 Driver Data'!G1681</f>
        <v>0</v>
      </c>
      <c r="H1681" s="191">
        <f>'5 Driver Data'!H1681</f>
        <v>0</v>
      </c>
      <c r="I1681" s="191">
        <f>'5 Driver Data'!I1681</f>
        <v>0</v>
      </c>
      <c r="J1681" s="191">
        <f>'5 Driver Data'!J1681</f>
        <v>0</v>
      </c>
      <c r="K1681" s="206">
        <f>'5 Driver Data'!K1681</f>
        <v>0</v>
      </c>
      <c r="L1681" s="1"/>
      <c r="M1681" s="216" t="str">
        <f>IF(D1681=0,"Blank",'3 Model Input'!E$44*'3 Model Input'!E$45)</f>
        <v>Blank</v>
      </c>
      <c r="N1681" s="197" t="str">
        <f t="shared" si="280"/>
        <v>Blank</v>
      </c>
      <c r="O1681" s="197" t="str">
        <f>IF(D1681=0,"Blank",'3 Model Input'!E$49*(1-'3 Model Input'!E$51))</f>
        <v>Blank</v>
      </c>
      <c r="P1681" s="197" t="str">
        <f t="shared" si="281"/>
        <v>Blank</v>
      </c>
      <c r="Q1681" s="197" t="str">
        <f>IF(D1681=0,"Blank",IF(D1681="BEV",E1681*(1-'3 Model Input'!E$54), E1681))</f>
        <v>Blank</v>
      </c>
      <c r="R1681" s="198" t="str">
        <f>IF(D1681=0,"Blank",IF(D1681="PHEV",F1681/G1681,F1681*(1-'3 Model Input'!E$54)/G1681))</f>
        <v>Blank</v>
      </c>
      <c r="S1681" s="198" t="str">
        <f>IF(D1681=0,"Blank",IF(D1681="PHEV",MIN(M1681,E1681),MIN(M1681,(E1681*(1-'3 Model Input'!E$54)))))</f>
        <v>Blank</v>
      </c>
      <c r="T1681" s="217" t="str">
        <f t="shared" si="282"/>
        <v>Blank</v>
      </c>
      <c r="U1681" s="89"/>
      <c r="V1681" s="216" t="str">
        <f>IF(D1681=0,"Blank",P1681*'3 Model Input'!E$50)</f>
        <v>Blank</v>
      </c>
      <c r="W1681" s="197" t="str">
        <f t="shared" si="283"/>
        <v>Blank</v>
      </c>
      <c r="X1681" s="197" t="str">
        <f t="shared" si="284"/>
        <v>Blank</v>
      </c>
      <c r="Y1681" s="197" t="str">
        <f t="shared" si="285"/>
        <v>Blank</v>
      </c>
      <c r="Z1681" s="197" t="str">
        <f t="shared" si="286"/>
        <v>Blank</v>
      </c>
      <c r="AA1681" s="223" t="str" cm="1">
        <f t="array" ref="AA1681">_xlfn.IFS(ISTEXT('3 Model Input'!F$70),"Missing",ISTEXT('3 Model Input'!I$70),"Missing",ISNUMBER('3 Model Input'!K$70),'3 Model Input'!K$70*P1681)</f>
        <v>Missing</v>
      </c>
      <c r="AB1681" s="89"/>
      <c r="AC1681" s="227" t="str" cm="1">
        <f t="array" ref="AC1681">IF(D1681=0,"Blank",_xlfn.IFS('3 Model Input'!E$61=1,(V1681*G1681)/T1681,'3 Model Input'!E$61=2,(W1681*G1681)/T1681,'3 Model Input'!E$61=3,(X1681*G1681)/T1681,'3 Model Input'!E$61=4,(Y1681*G1681)/T1681,'3 Model Input'!E$61=5,(Z1681*G1681)/T1681, ISTEXT('3 Model Input'!E$61),"Missing",'3 Model Input'!E$61=6,(AA1681*G1681)/T1681))</f>
        <v>Blank</v>
      </c>
      <c r="AD1681" s="202" t="str">
        <f t="shared" si="287"/>
        <v>Blank</v>
      </c>
      <c r="AE1681" s="202" t="str">
        <f t="shared" si="288"/>
        <v>Blank</v>
      </c>
      <c r="AF1681" s="217" t="str">
        <f t="shared" si="289"/>
        <v>Blank</v>
      </c>
      <c r="AG1681" s="9" t="str" cm="1">
        <f t="array" ref="AG1681">_xlfn.IFS(ISNUMBER(AC1681), "", ISNUMBER(SEARCH("Blank", AC1681)), "", ISERROR(AC1681), "Bad input on tab 3")</f>
        <v/>
      </c>
    </row>
    <row r="1682" spans="2:33" ht="15" customHeight="1" x14ac:dyDescent="0.75">
      <c r="B1682" s="205" t="str">
        <f>'5 Driver Data'!B1682</f>
        <v>1674</v>
      </c>
      <c r="C1682" s="193">
        <f>'5 Driver Data'!C1682</f>
        <v>0</v>
      </c>
      <c r="D1682" s="192">
        <f>'5 Driver Data'!D1682</f>
        <v>0</v>
      </c>
      <c r="E1682" s="191">
        <f>'5 Driver Data'!E1682</f>
        <v>0</v>
      </c>
      <c r="F1682" s="191">
        <f>'5 Driver Data'!F1682</f>
        <v>0</v>
      </c>
      <c r="G1682" s="191">
        <f>'5 Driver Data'!G1682</f>
        <v>0</v>
      </c>
      <c r="H1682" s="191">
        <f>'5 Driver Data'!H1682</f>
        <v>0</v>
      </c>
      <c r="I1682" s="191">
        <f>'5 Driver Data'!I1682</f>
        <v>0</v>
      </c>
      <c r="J1682" s="191">
        <f>'5 Driver Data'!J1682</f>
        <v>0</v>
      </c>
      <c r="K1682" s="206">
        <f>'5 Driver Data'!K1682</f>
        <v>0</v>
      </c>
      <c r="L1682" s="1"/>
      <c r="M1682" s="216" t="str">
        <f>IF(D1682=0,"Blank",'3 Model Input'!E$44*'3 Model Input'!E$45)</f>
        <v>Blank</v>
      </c>
      <c r="N1682" s="197" t="str">
        <f t="shared" si="280"/>
        <v>Blank</v>
      </c>
      <c r="O1682" s="197" t="str">
        <f>IF(D1682=0,"Blank",'3 Model Input'!E$49*(1-'3 Model Input'!E$51))</f>
        <v>Blank</v>
      </c>
      <c r="P1682" s="197" t="str">
        <f t="shared" si="281"/>
        <v>Blank</v>
      </c>
      <c r="Q1682" s="197" t="str">
        <f>IF(D1682=0,"Blank",IF(D1682="BEV",E1682*(1-'3 Model Input'!E$54), E1682))</f>
        <v>Blank</v>
      </c>
      <c r="R1682" s="198" t="str">
        <f>IF(D1682=0,"Blank",IF(D1682="PHEV",F1682/G1682,F1682*(1-'3 Model Input'!E$54)/G1682))</f>
        <v>Blank</v>
      </c>
      <c r="S1682" s="198" t="str">
        <f>IF(D1682=0,"Blank",IF(D1682="PHEV",MIN(M1682,E1682),MIN(M1682,(E1682*(1-'3 Model Input'!E$54)))))</f>
        <v>Blank</v>
      </c>
      <c r="T1682" s="217" t="str">
        <f t="shared" si="282"/>
        <v>Blank</v>
      </c>
      <c r="U1682" s="89"/>
      <c r="V1682" s="216" t="str">
        <f>IF(D1682=0,"Blank",P1682*'3 Model Input'!E$50)</f>
        <v>Blank</v>
      </c>
      <c r="W1682" s="197" t="str">
        <f t="shared" si="283"/>
        <v>Blank</v>
      </c>
      <c r="X1682" s="197" t="str">
        <f t="shared" si="284"/>
        <v>Blank</v>
      </c>
      <c r="Y1682" s="197" t="str">
        <f t="shared" si="285"/>
        <v>Blank</v>
      </c>
      <c r="Z1682" s="197" t="str">
        <f t="shared" si="286"/>
        <v>Blank</v>
      </c>
      <c r="AA1682" s="223" t="str" cm="1">
        <f t="array" ref="AA1682">_xlfn.IFS(ISTEXT('3 Model Input'!F$70),"Missing",ISTEXT('3 Model Input'!I$70),"Missing",ISNUMBER('3 Model Input'!K$70),'3 Model Input'!K$70*P1682)</f>
        <v>Missing</v>
      </c>
      <c r="AB1682" s="89"/>
      <c r="AC1682" s="227" t="str" cm="1">
        <f t="array" ref="AC1682">IF(D1682=0,"Blank",_xlfn.IFS('3 Model Input'!E$61=1,(V1682*G1682)/T1682,'3 Model Input'!E$61=2,(W1682*G1682)/T1682,'3 Model Input'!E$61=3,(X1682*G1682)/T1682,'3 Model Input'!E$61=4,(Y1682*G1682)/T1682,'3 Model Input'!E$61=5,(Z1682*G1682)/T1682, ISTEXT('3 Model Input'!E$61),"Missing",'3 Model Input'!E$61=6,(AA1682*G1682)/T1682))</f>
        <v>Blank</v>
      </c>
      <c r="AD1682" s="202" t="str">
        <f t="shared" si="287"/>
        <v>Blank</v>
      </c>
      <c r="AE1682" s="202" t="str">
        <f t="shared" si="288"/>
        <v>Blank</v>
      </c>
      <c r="AF1682" s="217" t="str">
        <f t="shared" si="289"/>
        <v>Blank</v>
      </c>
      <c r="AG1682" s="9" t="str" cm="1">
        <f t="array" ref="AG1682">_xlfn.IFS(ISNUMBER(AC1682), "", ISNUMBER(SEARCH("Blank", AC1682)), "", ISERROR(AC1682), "Bad input on tab 3")</f>
        <v/>
      </c>
    </row>
    <row r="1683" spans="2:33" ht="15" customHeight="1" x14ac:dyDescent="0.75">
      <c r="B1683" s="205" t="str">
        <f>'5 Driver Data'!B1683</f>
        <v>1675</v>
      </c>
      <c r="C1683" s="193">
        <f>'5 Driver Data'!C1683</f>
        <v>0</v>
      </c>
      <c r="D1683" s="192">
        <f>'5 Driver Data'!D1683</f>
        <v>0</v>
      </c>
      <c r="E1683" s="191">
        <f>'5 Driver Data'!E1683</f>
        <v>0</v>
      </c>
      <c r="F1683" s="191">
        <f>'5 Driver Data'!F1683</f>
        <v>0</v>
      </c>
      <c r="G1683" s="191">
        <f>'5 Driver Data'!G1683</f>
        <v>0</v>
      </c>
      <c r="H1683" s="191">
        <f>'5 Driver Data'!H1683</f>
        <v>0</v>
      </c>
      <c r="I1683" s="191">
        <f>'5 Driver Data'!I1683</f>
        <v>0</v>
      </c>
      <c r="J1683" s="191">
        <f>'5 Driver Data'!J1683</f>
        <v>0</v>
      </c>
      <c r="K1683" s="206">
        <f>'5 Driver Data'!K1683</f>
        <v>0</v>
      </c>
      <c r="L1683" s="1"/>
      <c r="M1683" s="216" t="str">
        <f>IF(D1683=0,"Blank",'3 Model Input'!E$44*'3 Model Input'!E$45)</f>
        <v>Blank</v>
      </c>
      <c r="N1683" s="197" t="str">
        <f t="shared" si="280"/>
        <v>Blank</v>
      </c>
      <c r="O1683" s="197" t="str">
        <f>IF(D1683=0,"Blank",'3 Model Input'!E$49*(1-'3 Model Input'!E$51))</f>
        <v>Blank</v>
      </c>
      <c r="P1683" s="197" t="str">
        <f t="shared" si="281"/>
        <v>Blank</v>
      </c>
      <c r="Q1683" s="197" t="str">
        <f>IF(D1683=0,"Blank",IF(D1683="BEV",E1683*(1-'3 Model Input'!E$54), E1683))</f>
        <v>Blank</v>
      </c>
      <c r="R1683" s="198" t="str">
        <f>IF(D1683=0,"Blank",IF(D1683="PHEV",F1683/G1683,F1683*(1-'3 Model Input'!E$54)/G1683))</f>
        <v>Blank</v>
      </c>
      <c r="S1683" s="198" t="str">
        <f>IF(D1683=0,"Blank",IF(D1683="PHEV",MIN(M1683,E1683),MIN(M1683,(E1683*(1-'3 Model Input'!E$54)))))</f>
        <v>Blank</v>
      </c>
      <c r="T1683" s="217" t="str">
        <f t="shared" si="282"/>
        <v>Blank</v>
      </c>
      <c r="U1683" s="89"/>
      <c r="V1683" s="216" t="str">
        <f>IF(D1683=0,"Blank",P1683*'3 Model Input'!E$50)</f>
        <v>Blank</v>
      </c>
      <c r="W1683" s="197" t="str">
        <f t="shared" si="283"/>
        <v>Blank</v>
      </c>
      <c r="X1683" s="197" t="str">
        <f t="shared" si="284"/>
        <v>Blank</v>
      </c>
      <c r="Y1683" s="197" t="str">
        <f t="shared" si="285"/>
        <v>Blank</v>
      </c>
      <c r="Z1683" s="197" t="str">
        <f t="shared" si="286"/>
        <v>Blank</v>
      </c>
      <c r="AA1683" s="223" t="str" cm="1">
        <f t="array" ref="AA1683">_xlfn.IFS(ISTEXT('3 Model Input'!F$70),"Missing",ISTEXT('3 Model Input'!I$70),"Missing",ISNUMBER('3 Model Input'!K$70),'3 Model Input'!K$70*P1683)</f>
        <v>Missing</v>
      </c>
      <c r="AB1683" s="89"/>
      <c r="AC1683" s="227" t="str" cm="1">
        <f t="array" ref="AC1683">IF(D1683=0,"Blank",_xlfn.IFS('3 Model Input'!E$61=1,(V1683*G1683)/T1683,'3 Model Input'!E$61=2,(W1683*G1683)/T1683,'3 Model Input'!E$61=3,(X1683*G1683)/T1683,'3 Model Input'!E$61=4,(Y1683*G1683)/T1683,'3 Model Input'!E$61=5,(Z1683*G1683)/T1683, ISTEXT('3 Model Input'!E$61),"Missing",'3 Model Input'!E$61=6,(AA1683*G1683)/T1683))</f>
        <v>Blank</v>
      </c>
      <c r="AD1683" s="202" t="str">
        <f t="shared" si="287"/>
        <v>Blank</v>
      </c>
      <c r="AE1683" s="202" t="str">
        <f t="shared" si="288"/>
        <v>Blank</v>
      </c>
      <c r="AF1683" s="217" t="str">
        <f t="shared" si="289"/>
        <v>Blank</v>
      </c>
      <c r="AG1683" s="9" t="str" cm="1">
        <f t="array" ref="AG1683">_xlfn.IFS(ISNUMBER(AC1683), "", ISNUMBER(SEARCH("Blank", AC1683)), "", ISERROR(AC1683), "Bad input on tab 3")</f>
        <v/>
      </c>
    </row>
    <row r="1684" spans="2:33" ht="15" customHeight="1" x14ac:dyDescent="0.75">
      <c r="B1684" s="205" t="str">
        <f>'5 Driver Data'!B1684</f>
        <v>1676</v>
      </c>
      <c r="C1684" s="193">
        <f>'5 Driver Data'!C1684</f>
        <v>0</v>
      </c>
      <c r="D1684" s="192">
        <f>'5 Driver Data'!D1684</f>
        <v>0</v>
      </c>
      <c r="E1684" s="191">
        <f>'5 Driver Data'!E1684</f>
        <v>0</v>
      </c>
      <c r="F1684" s="191">
        <f>'5 Driver Data'!F1684</f>
        <v>0</v>
      </c>
      <c r="G1684" s="191">
        <f>'5 Driver Data'!G1684</f>
        <v>0</v>
      </c>
      <c r="H1684" s="191">
        <f>'5 Driver Data'!H1684</f>
        <v>0</v>
      </c>
      <c r="I1684" s="191">
        <f>'5 Driver Data'!I1684</f>
        <v>0</v>
      </c>
      <c r="J1684" s="191">
        <f>'5 Driver Data'!J1684</f>
        <v>0</v>
      </c>
      <c r="K1684" s="206">
        <f>'5 Driver Data'!K1684</f>
        <v>0</v>
      </c>
      <c r="L1684" s="1"/>
      <c r="M1684" s="216" t="str">
        <f>IF(D1684=0,"Blank",'3 Model Input'!E$44*'3 Model Input'!E$45)</f>
        <v>Blank</v>
      </c>
      <c r="N1684" s="197" t="str">
        <f t="shared" si="280"/>
        <v>Blank</v>
      </c>
      <c r="O1684" s="197" t="str">
        <f>IF(D1684=0,"Blank",'3 Model Input'!E$49*(1-'3 Model Input'!E$51))</f>
        <v>Blank</v>
      </c>
      <c r="P1684" s="197" t="str">
        <f t="shared" si="281"/>
        <v>Blank</v>
      </c>
      <c r="Q1684" s="197" t="str">
        <f>IF(D1684=0,"Blank",IF(D1684="BEV",E1684*(1-'3 Model Input'!E$54), E1684))</f>
        <v>Blank</v>
      </c>
      <c r="R1684" s="198" t="str">
        <f>IF(D1684=0,"Blank",IF(D1684="PHEV",F1684/G1684,F1684*(1-'3 Model Input'!E$54)/G1684))</f>
        <v>Blank</v>
      </c>
      <c r="S1684" s="198" t="str">
        <f>IF(D1684=0,"Blank",IF(D1684="PHEV",MIN(M1684,E1684),MIN(M1684,(E1684*(1-'3 Model Input'!E$54)))))</f>
        <v>Blank</v>
      </c>
      <c r="T1684" s="217" t="str">
        <f t="shared" si="282"/>
        <v>Blank</v>
      </c>
      <c r="U1684" s="89"/>
      <c r="V1684" s="216" t="str">
        <f>IF(D1684=0,"Blank",P1684*'3 Model Input'!E$50)</f>
        <v>Blank</v>
      </c>
      <c r="W1684" s="197" t="str">
        <f t="shared" si="283"/>
        <v>Blank</v>
      </c>
      <c r="X1684" s="197" t="str">
        <f t="shared" si="284"/>
        <v>Blank</v>
      </c>
      <c r="Y1684" s="197" t="str">
        <f t="shared" si="285"/>
        <v>Blank</v>
      </c>
      <c r="Z1684" s="197" t="str">
        <f t="shared" si="286"/>
        <v>Blank</v>
      </c>
      <c r="AA1684" s="223" t="str" cm="1">
        <f t="array" ref="AA1684">_xlfn.IFS(ISTEXT('3 Model Input'!F$70),"Missing",ISTEXT('3 Model Input'!I$70),"Missing",ISNUMBER('3 Model Input'!K$70),'3 Model Input'!K$70*P1684)</f>
        <v>Missing</v>
      </c>
      <c r="AB1684" s="89"/>
      <c r="AC1684" s="227" t="str" cm="1">
        <f t="array" ref="AC1684">IF(D1684=0,"Blank",_xlfn.IFS('3 Model Input'!E$61=1,(V1684*G1684)/T1684,'3 Model Input'!E$61=2,(W1684*G1684)/T1684,'3 Model Input'!E$61=3,(X1684*G1684)/T1684,'3 Model Input'!E$61=4,(Y1684*G1684)/T1684,'3 Model Input'!E$61=5,(Z1684*G1684)/T1684, ISTEXT('3 Model Input'!E$61),"Missing",'3 Model Input'!E$61=6,(AA1684*G1684)/T1684))</f>
        <v>Blank</v>
      </c>
      <c r="AD1684" s="202" t="str">
        <f t="shared" si="287"/>
        <v>Blank</v>
      </c>
      <c r="AE1684" s="202" t="str">
        <f t="shared" si="288"/>
        <v>Blank</v>
      </c>
      <c r="AF1684" s="217" t="str">
        <f t="shared" si="289"/>
        <v>Blank</v>
      </c>
      <c r="AG1684" s="9" t="str" cm="1">
        <f t="array" ref="AG1684">_xlfn.IFS(ISNUMBER(AC1684), "", ISNUMBER(SEARCH("Blank", AC1684)), "", ISERROR(AC1684), "Bad input on tab 3")</f>
        <v/>
      </c>
    </row>
    <row r="1685" spans="2:33" ht="15" customHeight="1" x14ac:dyDescent="0.75">
      <c r="B1685" s="205" t="str">
        <f>'5 Driver Data'!B1685</f>
        <v>1677</v>
      </c>
      <c r="C1685" s="193">
        <f>'5 Driver Data'!C1685</f>
        <v>0</v>
      </c>
      <c r="D1685" s="192">
        <f>'5 Driver Data'!D1685</f>
        <v>0</v>
      </c>
      <c r="E1685" s="191">
        <f>'5 Driver Data'!E1685</f>
        <v>0</v>
      </c>
      <c r="F1685" s="191">
        <f>'5 Driver Data'!F1685</f>
        <v>0</v>
      </c>
      <c r="G1685" s="191">
        <f>'5 Driver Data'!G1685</f>
        <v>0</v>
      </c>
      <c r="H1685" s="191">
        <f>'5 Driver Data'!H1685</f>
        <v>0</v>
      </c>
      <c r="I1685" s="191">
        <f>'5 Driver Data'!I1685</f>
        <v>0</v>
      </c>
      <c r="J1685" s="191">
        <f>'5 Driver Data'!J1685</f>
        <v>0</v>
      </c>
      <c r="K1685" s="206">
        <f>'5 Driver Data'!K1685</f>
        <v>0</v>
      </c>
      <c r="L1685" s="1"/>
      <c r="M1685" s="216" t="str">
        <f>IF(D1685=0,"Blank",'3 Model Input'!E$44*'3 Model Input'!E$45)</f>
        <v>Blank</v>
      </c>
      <c r="N1685" s="197" t="str">
        <f t="shared" si="280"/>
        <v>Blank</v>
      </c>
      <c r="O1685" s="197" t="str">
        <f>IF(D1685=0,"Blank",'3 Model Input'!E$49*(1-'3 Model Input'!E$51))</f>
        <v>Blank</v>
      </c>
      <c r="P1685" s="197" t="str">
        <f t="shared" si="281"/>
        <v>Blank</v>
      </c>
      <c r="Q1685" s="197" t="str">
        <f>IF(D1685=0,"Blank",IF(D1685="BEV",E1685*(1-'3 Model Input'!E$54), E1685))</f>
        <v>Blank</v>
      </c>
      <c r="R1685" s="198" t="str">
        <f>IF(D1685=0,"Blank",IF(D1685="PHEV",F1685/G1685,F1685*(1-'3 Model Input'!E$54)/G1685))</f>
        <v>Blank</v>
      </c>
      <c r="S1685" s="198" t="str">
        <f>IF(D1685=0,"Blank",IF(D1685="PHEV",MIN(M1685,E1685),MIN(M1685,(E1685*(1-'3 Model Input'!E$54)))))</f>
        <v>Blank</v>
      </c>
      <c r="T1685" s="217" t="str">
        <f t="shared" si="282"/>
        <v>Blank</v>
      </c>
      <c r="U1685" s="89"/>
      <c r="V1685" s="216" t="str">
        <f>IF(D1685=0,"Blank",P1685*'3 Model Input'!E$50)</f>
        <v>Blank</v>
      </c>
      <c r="W1685" s="197" t="str">
        <f t="shared" si="283"/>
        <v>Blank</v>
      </c>
      <c r="X1685" s="197" t="str">
        <f t="shared" si="284"/>
        <v>Blank</v>
      </c>
      <c r="Y1685" s="197" t="str">
        <f t="shared" si="285"/>
        <v>Blank</v>
      </c>
      <c r="Z1685" s="197" t="str">
        <f t="shared" si="286"/>
        <v>Blank</v>
      </c>
      <c r="AA1685" s="223" t="str" cm="1">
        <f t="array" ref="AA1685">_xlfn.IFS(ISTEXT('3 Model Input'!F$70),"Missing",ISTEXT('3 Model Input'!I$70),"Missing",ISNUMBER('3 Model Input'!K$70),'3 Model Input'!K$70*P1685)</f>
        <v>Missing</v>
      </c>
      <c r="AB1685" s="89"/>
      <c r="AC1685" s="227" t="str" cm="1">
        <f t="array" ref="AC1685">IF(D1685=0,"Blank",_xlfn.IFS('3 Model Input'!E$61=1,(V1685*G1685)/T1685,'3 Model Input'!E$61=2,(W1685*G1685)/T1685,'3 Model Input'!E$61=3,(X1685*G1685)/T1685,'3 Model Input'!E$61=4,(Y1685*G1685)/T1685,'3 Model Input'!E$61=5,(Z1685*G1685)/T1685, ISTEXT('3 Model Input'!E$61),"Missing",'3 Model Input'!E$61=6,(AA1685*G1685)/T1685))</f>
        <v>Blank</v>
      </c>
      <c r="AD1685" s="202" t="str">
        <f t="shared" si="287"/>
        <v>Blank</v>
      </c>
      <c r="AE1685" s="202" t="str">
        <f t="shared" si="288"/>
        <v>Blank</v>
      </c>
      <c r="AF1685" s="217" t="str">
        <f t="shared" si="289"/>
        <v>Blank</v>
      </c>
      <c r="AG1685" s="9" t="str" cm="1">
        <f t="array" ref="AG1685">_xlfn.IFS(ISNUMBER(AC1685), "", ISNUMBER(SEARCH("Blank", AC1685)), "", ISERROR(AC1685), "Bad input on tab 3")</f>
        <v/>
      </c>
    </row>
    <row r="1686" spans="2:33" ht="15" customHeight="1" x14ac:dyDescent="0.75">
      <c r="B1686" s="205" t="str">
        <f>'5 Driver Data'!B1686</f>
        <v>1678</v>
      </c>
      <c r="C1686" s="193">
        <f>'5 Driver Data'!C1686</f>
        <v>0</v>
      </c>
      <c r="D1686" s="192">
        <f>'5 Driver Data'!D1686</f>
        <v>0</v>
      </c>
      <c r="E1686" s="191">
        <f>'5 Driver Data'!E1686</f>
        <v>0</v>
      </c>
      <c r="F1686" s="191">
        <f>'5 Driver Data'!F1686</f>
        <v>0</v>
      </c>
      <c r="G1686" s="191">
        <f>'5 Driver Data'!G1686</f>
        <v>0</v>
      </c>
      <c r="H1686" s="191">
        <f>'5 Driver Data'!H1686</f>
        <v>0</v>
      </c>
      <c r="I1686" s="191">
        <f>'5 Driver Data'!I1686</f>
        <v>0</v>
      </c>
      <c r="J1686" s="191">
        <f>'5 Driver Data'!J1686</f>
        <v>0</v>
      </c>
      <c r="K1686" s="206">
        <f>'5 Driver Data'!K1686</f>
        <v>0</v>
      </c>
      <c r="L1686" s="1"/>
      <c r="M1686" s="216" t="str">
        <f>IF(D1686=0,"Blank",'3 Model Input'!E$44*'3 Model Input'!E$45)</f>
        <v>Blank</v>
      </c>
      <c r="N1686" s="197" t="str">
        <f t="shared" si="280"/>
        <v>Blank</v>
      </c>
      <c r="O1686" s="197" t="str">
        <f>IF(D1686=0,"Blank",'3 Model Input'!E$49*(1-'3 Model Input'!E$51))</f>
        <v>Blank</v>
      </c>
      <c r="P1686" s="197" t="str">
        <f t="shared" si="281"/>
        <v>Blank</v>
      </c>
      <c r="Q1686" s="197" t="str">
        <f>IF(D1686=0,"Blank",IF(D1686="BEV",E1686*(1-'3 Model Input'!E$54), E1686))</f>
        <v>Blank</v>
      </c>
      <c r="R1686" s="198" t="str">
        <f>IF(D1686=0,"Blank",IF(D1686="PHEV",F1686/G1686,F1686*(1-'3 Model Input'!E$54)/G1686))</f>
        <v>Blank</v>
      </c>
      <c r="S1686" s="198" t="str">
        <f>IF(D1686=0,"Blank",IF(D1686="PHEV",MIN(M1686,E1686),MIN(M1686,(E1686*(1-'3 Model Input'!E$54)))))</f>
        <v>Blank</v>
      </c>
      <c r="T1686" s="217" t="str">
        <f t="shared" si="282"/>
        <v>Blank</v>
      </c>
      <c r="U1686" s="89"/>
      <c r="V1686" s="216" t="str">
        <f>IF(D1686=0,"Blank",P1686*'3 Model Input'!E$50)</f>
        <v>Blank</v>
      </c>
      <c r="W1686" s="197" t="str">
        <f t="shared" si="283"/>
        <v>Blank</v>
      </c>
      <c r="X1686" s="197" t="str">
        <f t="shared" si="284"/>
        <v>Blank</v>
      </c>
      <c r="Y1686" s="197" t="str">
        <f t="shared" si="285"/>
        <v>Blank</v>
      </c>
      <c r="Z1686" s="197" t="str">
        <f t="shared" si="286"/>
        <v>Blank</v>
      </c>
      <c r="AA1686" s="223" t="str" cm="1">
        <f t="array" ref="AA1686">_xlfn.IFS(ISTEXT('3 Model Input'!F$70),"Missing",ISTEXT('3 Model Input'!I$70),"Missing",ISNUMBER('3 Model Input'!K$70),'3 Model Input'!K$70*P1686)</f>
        <v>Missing</v>
      </c>
      <c r="AB1686" s="89"/>
      <c r="AC1686" s="227" t="str" cm="1">
        <f t="array" ref="AC1686">IF(D1686=0,"Blank",_xlfn.IFS('3 Model Input'!E$61=1,(V1686*G1686)/T1686,'3 Model Input'!E$61=2,(W1686*G1686)/T1686,'3 Model Input'!E$61=3,(X1686*G1686)/T1686,'3 Model Input'!E$61=4,(Y1686*G1686)/T1686,'3 Model Input'!E$61=5,(Z1686*G1686)/T1686, ISTEXT('3 Model Input'!E$61),"Missing",'3 Model Input'!E$61=6,(AA1686*G1686)/T1686))</f>
        <v>Blank</v>
      </c>
      <c r="AD1686" s="202" t="str">
        <f t="shared" si="287"/>
        <v>Blank</v>
      </c>
      <c r="AE1686" s="202" t="str">
        <f t="shared" si="288"/>
        <v>Blank</v>
      </c>
      <c r="AF1686" s="217" t="str">
        <f t="shared" si="289"/>
        <v>Blank</v>
      </c>
      <c r="AG1686" s="9" t="str" cm="1">
        <f t="array" ref="AG1686">_xlfn.IFS(ISNUMBER(AC1686), "", ISNUMBER(SEARCH("Blank", AC1686)), "", ISERROR(AC1686), "Bad input on tab 3")</f>
        <v/>
      </c>
    </row>
    <row r="1687" spans="2:33" ht="15" customHeight="1" x14ac:dyDescent="0.75">
      <c r="B1687" s="205" t="str">
        <f>'5 Driver Data'!B1687</f>
        <v>1679</v>
      </c>
      <c r="C1687" s="193">
        <f>'5 Driver Data'!C1687</f>
        <v>0</v>
      </c>
      <c r="D1687" s="192">
        <f>'5 Driver Data'!D1687</f>
        <v>0</v>
      </c>
      <c r="E1687" s="191">
        <f>'5 Driver Data'!E1687</f>
        <v>0</v>
      </c>
      <c r="F1687" s="191">
        <f>'5 Driver Data'!F1687</f>
        <v>0</v>
      </c>
      <c r="G1687" s="191">
        <f>'5 Driver Data'!G1687</f>
        <v>0</v>
      </c>
      <c r="H1687" s="191">
        <f>'5 Driver Data'!H1687</f>
        <v>0</v>
      </c>
      <c r="I1687" s="191">
        <f>'5 Driver Data'!I1687</f>
        <v>0</v>
      </c>
      <c r="J1687" s="191">
        <f>'5 Driver Data'!J1687</f>
        <v>0</v>
      </c>
      <c r="K1687" s="206">
        <f>'5 Driver Data'!K1687</f>
        <v>0</v>
      </c>
      <c r="L1687" s="1"/>
      <c r="M1687" s="216" t="str">
        <f>IF(D1687=0,"Blank",'3 Model Input'!E$44*'3 Model Input'!E$45)</f>
        <v>Blank</v>
      </c>
      <c r="N1687" s="197" t="str">
        <f t="shared" si="280"/>
        <v>Blank</v>
      </c>
      <c r="O1687" s="197" t="str">
        <f>IF(D1687=0,"Blank",'3 Model Input'!E$49*(1-'3 Model Input'!E$51))</f>
        <v>Blank</v>
      </c>
      <c r="P1687" s="197" t="str">
        <f t="shared" si="281"/>
        <v>Blank</v>
      </c>
      <c r="Q1687" s="197" t="str">
        <f>IF(D1687=0,"Blank",IF(D1687="BEV",E1687*(1-'3 Model Input'!E$54), E1687))</f>
        <v>Blank</v>
      </c>
      <c r="R1687" s="198" t="str">
        <f>IF(D1687=0,"Blank",IF(D1687="PHEV",F1687/G1687,F1687*(1-'3 Model Input'!E$54)/G1687))</f>
        <v>Blank</v>
      </c>
      <c r="S1687" s="198" t="str">
        <f>IF(D1687=0,"Blank",IF(D1687="PHEV",MIN(M1687,E1687),MIN(M1687,(E1687*(1-'3 Model Input'!E$54)))))</f>
        <v>Blank</v>
      </c>
      <c r="T1687" s="217" t="str">
        <f t="shared" si="282"/>
        <v>Blank</v>
      </c>
      <c r="U1687" s="89"/>
      <c r="V1687" s="216" t="str">
        <f>IF(D1687=0,"Blank",P1687*'3 Model Input'!E$50)</f>
        <v>Blank</v>
      </c>
      <c r="W1687" s="197" t="str">
        <f t="shared" si="283"/>
        <v>Blank</v>
      </c>
      <c r="X1687" s="197" t="str">
        <f t="shared" si="284"/>
        <v>Blank</v>
      </c>
      <c r="Y1687" s="197" t="str">
        <f t="shared" si="285"/>
        <v>Blank</v>
      </c>
      <c r="Z1687" s="197" t="str">
        <f t="shared" si="286"/>
        <v>Blank</v>
      </c>
      <c r="AA1687" s="223" t="str" cm="1">
        <f t="array" ref="AA1687">_xlfn.IFS(ISTEXT('3 Model Input'!F$70),"Missing",ISTEXT('3 Model Input'!I$70),"Missing",ISNUMBER('3 Model Input'!K$70),'3 Model Input'!K$70*P1687)</f>
        <v>Missing</v>
      </c>
      <c r="AB1687" s="89"/>
      <c r="AC1687" s="227" t="str" cm="1">
        <f t="array" ref="AC1687">IF(D1687=0,"Blank",_xlfn.IFS('3 Model Input'!E$61=1,(V1687*G1687)/T1687,'3 Model Input'!E$61=2,(W1687*G1687)/T1687,'3 Model Input'!E$61=3,(X1687*G1687)/T1687,'3 Model Input'!E$61=4,(Y1687*G1687)/T1687,'3 Model Input'!E$61=5,(Z1687*G1687)/T1687, ISTEXT('3 Model Input'!E$61),"Missing",'3 Model Input'!E$61=6,(AA1687*G1687)/T1687))</f>
        <v>Blank</v>
      </c>
      <c r="AD1687" s="202" t="str">
        <f t="shared" si="287"/>
        <v>Blank</v>
      </c>
      <c r="AE1687" s="202" t="str">
        <f t="shared" si="288"/>
        <v>Blank</v>
      </c>
      <c r="AF1687" s="217" t="str">
        <f t="shared" si="289"/>
        <v>Blank</v>
      </c>
      <c r="AG1687" s="9" t="str" cm="1">
        <f t="array" ref="AG1687">_xlfn.IFS(ISNUMBER(AC1687), "", ISNUMBER(SEARCH("Blank", AC1687)), "", ISERROR(AC1687), "Bad input on tab 3")</f>
        <v/>
      </c>
    </row>
    <row r="1688" spans="2:33" ht="15" customHeight="1" x14ac:dyDescent="0.75">
      <c r="B1688" s="205" t="str">
        <f>'5 Driver Data'!B1688</f>
        <v>1680</v>
      </c>
      <c r="C1688" s="193">
        <f>'5 Driver Data'!C1688</f>
        <v>0</v>
      </c>
      <c r="D1688" s="192">
        <f>'5 Driver Data'!D1688</f>
        <v>0</v>
      </c>
      <c r="E1688" s="191">
        <f>'5 Driver Data'!E1688</f>
        <v>0</v>
      </c>
      <c r="F1688" s="191">
        <f>'5 Driver Data'!F1688</f>
        <v>0</v>
      </c>
      <c r="G1688" s="191">
        <f>'5 Driver Data'!G1688</f>
        <v>0</v>
      </c>
      <c r="H1688" s="191">
        <f>'5 Driver Data'!H1688</f>
        <v>0</v>
      </c>
      <c r="I1688" s="191">
        <f>'5 Driver Data'!I1688</f>
        <v>0</v>
      </c>
      <c r="J1688" s="191">
        <f>'5 Driver Data'!J1688</f>
        <v>0</v>
      </c>
      <c r="K1688" s="206">
        <f>'5 Driver Data'!K1688</f>
        <v>0</v>
      </c>
      <c r="L1688" s="1"/>
      <c r="M1688" s="216" t="str">
        <f>IF(D1688=0,"Blank",'3 Model Input'!E$44*'3 Model Input'!E$45)</f>
        <v>Blank</v>
      </c>
      <c r="N1688" s="197" t="str">
        <f t="shared" si="280"/>
        <v>Blank</v>
      </c>
      <c r="O1688" s="197" t="str">
        <f>IF(D1688=0,"Blank",'3 Model Input'!E$49*(1-'3 Model Input'!E$51))</f>
        <v>Blank</v>
      </c>
      <c r="P1688" s="197" t="str">
        <f t="shared" si="281"/>
        <v>Blank</v>
      </c>
      <c r="Q1688" s="197" t="str">
        <f>IF(D1688=0,"Blank",IF(D1688="BEV",E1688*(1-'3 Model Input'!E$54), E1688))</f>
        <v>Blank</v>
      </c>
      <c r="R1688" s="198" t="str">
        <f>IF(D1688=0,"Blank",IF(D1688="PHEV",F1688/G1688,F1688*(1-'3 Model Input'!E$54)/G1688))</f>
        <v>Blank</v>
      </c>
      <c r="S1688" s="198" t="str">
        <f>IF(D1688=0,"Blank",IF(D1688="PHEV",MIN(M1688,E1688),MIN(M1688,(E1688*(1-'3 Model Input'!E$54)))))</f>
        <v>Blank</v>
      </c>
      <c r="T1688" s="217" t="str">
        <f t="shared" si="282"/>
        <v>Blank</v>
      </c>
      <c r="U1688" s="89"/>
      <c r="V1688" s="216" t="str">
        <f>IF(D1688=0,"Blank",P1688*'3 Model Input'!E$50)</f>
        <v>Blank</v>
      </c>
      <c r="W1688" s="197" t="str">
        <f t="shared" si="283"/>
        <v>Blank</v>
      </c>
      <c r="X1688" s="197" t="str">
        <f t="shared" si="284"/>
        <v>Blank</v>
      </c>
      <c r="Y1688" s="197" t="str">
        <f t="shared" si="285"/>
        <v>Blank</v>
      </c>
      <c r="Z1688" s="197" t="str">
        <f t="shared" si="286"/>
        <v>Blank</v>
      </c>
      <c r="AA1688" s="223" t="str" cm="1">
        <f t="array" ref="AA1688">_xlfn.IFS(ISTEXT('3 Model Input'!F$70),"Missing",ISTEXT('3 Model Input'!I$70),"Missing",ISNUMBER('3 Model Input'!K$70),'3 Model Input'!K$70*P1688)</f>
        <v>Missing</v>
      </c>
      <c r="AB1688" s="89"/>
      <c r="AC1688" s="227" t="str" cm="1">
        <f t="array" ref="AC1688">IF(D1688=0,"Blank",_xlfn.IFS('3 Model Input'!E$61=1,(V1688*G1688)/T1688,'3 Model Input'!E$61=2,(W1688*G1688)/T1688,'3 Model Input'!E$61=3,(X1688*G1688)/T1688,'3 Model Input'!E$61=4,(Y1688*G1688)/T1688,'3 Model Input'!E$61=5,(Z1688*G1688)/T1688, ISTEXT('3 Model Input'!E$61),"Missing",'3 Model Input'!E$61=6,(AA1688*G1688)/T1688))</f>
        <v>Blank</v>
      </c>
      <c r="AD1688" s="202" t="str">
        <f t="shared" si="287"/>
        <v>Blank</v>
      </c>
      <c r="AE1688" s="202" t="str">
        <f t="shared" si="288"/>
        <v>Blank</v>
      </c>
      <c r="AF1688" s="217" t="str">
        <f t="shared" si="289"/>
        <v>Blank</v>
      </c>
      <c r="AG1688" s="9" t="str" cm="1">
        <f t="array" ref="AG1688">_xlfn.IFS(ISNUMBER(AC1688), "", ISNUMBER(SEARCH("Blank", AC1688)), "", ISERROR(AC1688), "Bad input on tab 3")</f>
        <v/>
      </c>
    </row>
    <row r="1689" spans="2:33" ht="15" customHeight="1" x14ac:dyDescent="0.75">
      <c r="B1689" s="205" t="str">
        <f>'5 Driver Data'!B1689</f>
        <v>1681</v>
      </c>
      <c r="C1689" s="193">
        <f>'5 Driver Data'!C1689</f>
        <v>0</v>
      </c>
      <c r="D1689" s="192">
        <f>'5 Driver Data'!D1689</f>
        <v>0</v>
      </c>
      <c r="E1689" s="191">
        <f>'5 Driver Data'!E1689</f>
        <v>0</v>
      </c>
      <c r="F1689" s="191">
        <f>'5 Driver Data'!F1689</f>
        <v>0</v>
      </c>
      <c r="G1689" s="191">
        <f>'5 Driver Data'!G1689</f>
        <v>0</v>
      </c>
      <c r="H1689" s="191">
        <f>'5 Driver Data'!H1689</f>
        <v>0</v>
      </c>
      <c r="I1689" s="191">
        <f>'5 Driver Data'!I1689</f>
        <v>0</v>
      </c>
      <c r="J1689" s="191">
        <f>'5 Driver Data'!J1689</f>
        <v>0</v>
      </c>
      <c r="K1689" s="206">
        <f>'5 Driver Data'!K1689</f>
        <v>0</v>
      </c>
      <c r="L1689" s="1"/>
      <c r="M1689" s="216" t="str">
        <f>IF(D1689=0,"Blank",'3 Model Input'!E$44*'3 Model Input'!E$45)</f>
        <v>Blank</v>
      </c>
      <c r="N1689" s="197" t="str">
        <f t="shared" si="280"/>
        <v>Blank</v>
      </c>
      <c r="O1689" s="197" t="str">
        <f>IF(D1689=0,"Blank",'3 Model Input'!E$49*(1-'3 Model Input'!E$51))</f>
        <v>Blank</v>
      </c>
      <c r="P1689" s="197" t="str">
        <f t="shared" si="281"/>
        <v>Blank</v>
      </c>
      <c r="Q1689" s="197" t="str">
        <f>IF(D1689=0,"Blank",IF(D1689="BEV",E1689*(1-'3 Model Input'!E$54), E1689))</f>
        <v>Blank</v>
      </c>
      <c r="R1689" s="198" t="str">
        <f>IF(D1689=0,"Blank",IF(D1689="PHEV",F1689/G1689,F1689*(1-'3 Model Input'!E$54)/G1689))</f>
        <v>Blank</v>
      </c>
      <c r="S1689" s="198" t="str">
        <f>IF(D1689=0,"Blank",IF(D1689="PHEV",MIN(M1689,E1689),MIN(M1689,(E1689*(1-'3 Model Input'!E$54)))))</f>
        <v>Blank</v>
      </c>
      <c r="T1689" s="217" t="str">
        <f t="shared" si="282"/>
        <v>Blank</v>
      </c>
      <c r="U1689" s="89"/>
      <c r="V1689" s="216" t="str">
        <f>IF(D1689=0,"Blank",P1689*'3 Model Input'!E$50)</f>
        <v>Blank</v>
      </c>
      <c r="W1689" s="197" t="str">
        <f t="shared" si="283"/>
        <v>Blank</v>
      </c>
      <c r="X1689" s="197" t="str">
        <f t="shared" si="284"/>
        <v>Blank</v>
      </c>
      <c r="Y1689" s="197" t="str">
        <f t="shared" si="285"/>
        <v>Blank</v>
      </c>
      <c r="Z1689" s="197" t="str">
        <f t="shared" si="286"/>
        <v>Blank</v>
      </c>
      <c r="AA1689" s="223" t="str" cm="1">
        <f t="array" ref="AA1689">_xlfn.IFS(ISTEXT('3 Model Input'!F$70),"Missing",ISTEXT('3 Model Input'!I$70),"Missing",ISNUMBER('3 Model Input'!K$70),'3 Model Input'!K$70*P1689)</f>
        <v>Missing</v>
      </c>
      <c r="AB1689" s="89"/>
      <c r="AC1689" s="227" t="str" cm="1">
        <f t="array" ref="AC1689">IF(D1689=0,"Blank",_xlfn.IFS('3 Model Input'!E$61=1,(V1689*G1689)/T1689,'3 Model Input'!E$61=2,(W1689*G1689)/T1689,'3 Model Input'!E$61=3,(X1689*G1689)/T1689,'3 Model Input'!E$61=4,(Y1689*G1689)/T1689,'3 Model Input'!E$61=5,(Z1689*G1689)/T1689, ISTEXT('3 Model Input'!E$61),"Missing",'3 Model Input'!E$61=6,(AA1689*G1689)/T1689))</f>
        <v>Blank</v>
      </c>
      <c r="AD1689" s="202" t="str">
        <f t="shared" si="287"/>
        <v>Blank</v>
      </c>
      <c r="AE1689" s="202" t="str">
        <f t="shared" si="288"/>
        <v>Blank</v>
      </c>
      <c r="AF1689" s="217" t="str">
        <f t="shared" si="289"/>
        <v>Blank</v>
      </c>
      <c r="AG1689" s="9" t="str" cm="1">
        <f t="array" ref="AG1689">_xlfn.IFS(ISNUMBER(AC1689), "", ISNUMBER(SEARCH("Blank", AC1689)), "", ISERROR(AC1689), "Bad input on tab 3")</f>
        <v/>
      </c>
    </row>
    <row r="1690" spans="2:33" ht="15" customHeight="1" x14ac:dyDescent="0.75">
      <c r="B1690" s="205" t="str">
        <f>'5 Driver Data'!B1690</f>
        <v>1682</v>
      </c>
      <c r="C1690" s="193">
        <f>'5 Driver Data'!C1690</f>
        <v>0</v>
      </c>
      <c r="D1690" s="192">
        <f>'5 Driver Data'!D1690</f>
        <v>0</v>
      </c>
      <c r="E1690" s="191">
        <f>'5 Driver Data'!E1690</f>
        <v>0</v>
      </c>
      <c r="F1690" s="191">
        <f>'5 Driver Data'!F1690</f>
        <v>0</v>
      </c>
      <c r="G1690" s="191">
        <f>'5 Driver Data'!G1690</f>
        <v>0</v>
      </c>
      <c r="H1690" s="191">
        <f>'5 Driver Data'!H1690</f>
        <v>0</v>
      </c>
      <c r="I1690" s="191">
        <f>'5 Driver Data'!I1690</f>
        <v>0</v>
      </c>
      <c r="J1690" s="191">
        <f>'5 Driver Data'!J1690</f>
        <v>0</v>
      </c>
      <c r="K1690" s="206">
        <f>'5 Driver Data'!K1690</f>
        <v>0</v>
      </c>
      <c r="L1690" s="1"/>
      <c r="M1690" s="216" t="str">
        <f>IF(D1690=0,"Blank",'3 Model Input'!E$44*'3 Model Input'!E$45)</f>
        <v>Blank</v>
      </c>
      <c r="N1690" s="197" t="str">
        <f t="shared" si="280"/>
        <v>Blank</v>
      </c>
      <c r="O1690" s="197" t="str">
        <f>IF(D1690=0,"Blank",'3 Model Input'!E$49*(1-'3 Model Input'!E$51))</f>
        <v>Blank</v>
      </c>
      <c r="P1690" s="197" t="str">
        <f t="shared" si="281"/>
        <v>Blank</v>
      </c>
      <c r="Q1690" s="197" t="str">
        <f>IF(D1690=0,"Blank",IF(D1690="BEV",E1690*(1-'3 Model Input'!E$54), E1690))</f>
        <v>Blank</v>
      </c>
      <c r="R1690" s="198" t="str">
        <f>IF(D1690=0,"Blank",IF(D1690="PHEV",F1690/G1690,F1690*(1-'3 Model Input'!E$54)/G1690))</f>
        <v>Blank</v>
      </c>
      <c r="S1690" s="198" t="str">
        <f>IF(D1690=0,"Blank",IF(D1690="PHEV",MIN(M1690,E1690),MIN(M1690,(E1690*(1-'3 Model Input'!E$54)))))</f>
        <v>Blank</v>
      </c>
      <c r="T1690" s="217" t="str">
        <f t="shared" si="282"/>
        <v>Blank</v>
      </c>
      <c r="U1690" s="89"/>
      <c r="V1690" s="216" t="str">
        <f>IF(D1690=0,"Blank",P1690*'3 Model Input'!E$50)</f>
        <v>Blank</v>
      </c>
      <c r="W1690" s="197" t="str">
        <f t="shared" si="283"/>
        <v>Blank</v>
      </c>
      <c r="X1690" s="197" t="str">
        <f t="shared" si="284"/>
        <v>Blank</v>
      </c>
      <c r="Y1690" s="197" t="str">
        <f t="shared" si="285"/>
        <v>Blank</v>
      </c>
      <c r="Z1690" s="197" t="str">
        <f t="shared" si="286"/>
        <v>Blank</v>
      </c>
      <c r="AA1690" s="223" t="str" cm="1">
        <f t="array" ref="AA1690">_xlfn.IFS(ISTEXT('3 Model Input'!F$70),"Missing",ISTEXT('3 Model Input'!I$70),"Missing",ISNUMBER('3 Model Input'!K$70),'3 Model Input'!K$70*P1690)</f>
        <v>Missing</v>
      </c>
      <c r="AB1690" s="89"/>
      <c r="AC1690" s="227" t="str" cm="1">
        <f t="array" ref="AC1690">IF(D1690=0,"Blank",_xlfn.IFS('3 Model Input'!E$61=1,(V1690*G1690)/T1690,'3 Model Input'!E$61=2,(W1690*G1690)/T1690,'3 Model Input'!E$61=3,(X1690*G1690)/T1690,'3 Model Input'!E$61=4,(Y1690*G1690)/T1690,'3 Model Input'!E$61=5,(Z1690*G1690)/T1690, ISTEXT('3 Model Input'!E$61),"Missing",'3 Model Input'!E$61=6,(AA1690*G1690)/T1690))</f>
        <v>Blank</v>
      </c>
      <c r="AD1690" s="202" t="str">
        <f t="shared" si="287"/>
        <v>Blank</v>
      </c>
      <c r="AE1690" s="202" t="str">
        <f t="shared" si="288"/>
        <v>Blank</v>
      </c>
      <c r="AF1690" s="217" t="str">
        <f t="shared" si="289"/>
        <v>Blank</v>
      </c>
      <c r="AG1690" s="9" t="str" cm="1">
        <f t="array" ref="AG1690">_xlfn.IFS(ISNUMBER(AC1690), "", ISNUMBER(SEARCH("Blank", AC1690)), "", ISERROR(AC1690), "Bad input on tab 3")</f>
        <v/>
      </c>
    </row>
    <row r="1691" spans="2:33" ht="15" customHeight="1" x14ac:dyDescent="0.75">
      <c r="B1691" s="205" t="str">
        <f>'5 Driver Data'!B1691</f>
        <v>1683</v>
      </c>
      <c r="C1691" s="193">
        <f>'5 Driver Data'!C1691</f>
        <v>0</v>
      </c>
      <c r="D1691" s="192">
        <f>'5 Driver Data'!D1691</f>
        <v>0</v>
      </c>
      <c r="E1691" s="191">
        <f>'5 Driver Data'!E1691</f>
        <v>0</v>
      </c>
      <c r="F1691" s="191">
        <f>'5 Driver Data'!F1691</f>
        <v>0</v>
      </c>
      <c r="G1691" s="191">
        <f>'5 Driver Data'!G1691</f>
        <v>0</v>
      </c>
      <c r="H1691" s="191">
        <f>'5 Driver Data'!H1691</f>
        <v>0</v>
      </c>
      <c r="I1691" s="191">
        <f>'5 Driver Data'!I1691</f>
        <v>0</v>
      </c>
      <c r="J1691" s="191">
        <f>'5 Driver Data'!J1691</f>
        <v>0</v>
      </c>
      <c r="K1691" s="206">
        <f>'5 Driver Data'!K1691</f>
        <v>0</v>
      </c>
      <c r="L1691" s="1"/>
      <c r="M1691" s="216" t="str">
        <f>IF(D1691=0,"Blank",'3 Model Input'!E$44*'3 Model Input'!E$45)</f>
        <v>Blank</v>
      </c>
      <c r="N1691" s="197" t="str">
        <f t="shared" si="280"/>
        <v>Blank</v>
      </c>
      <c r="O1691" s="197" t="str">
        <f>IF(D1691=0,"Blank",'3 Model Input'!E$49*(1-'3 Model Input'!E$51))</f>
        <v>Blank</v>
      </c>
      <c r="P1691" s="197" t="str">
        <f t="shared" si="281"/>
        <v>Blank</v>
      </c>
      <c r="Q1691" s="197" t="str">
        <f>IF(D1691=0,"Blank",IF(D1691="BEV",E1691*(1-'3 Model Input'!E$54), E1691))</f>
        <v>Blank</v>
      </c>
      <c r="R1691" s="198" t="str">
        <f>IF(D1691=0,"Blank",IF(D1691="PHEV",F1691/G1691,F1691*(1-'3 Model Input'!E$54)/G1691))</f>
        <v>Blank</v>
      </c>
      <c r="S1691" s="198" t="str">
        <f>IF(D1691=0,"Blank",IF(D1691="PHEV",MIN(M1691,E1691),MIN(M1691,(E1691*(1-'3 Model Input'!E$54)))))</f>
        <v>Blank</v>
      </c>
      <c r="T1691" s="217" t="str">
        <f t="shared" si="282"/>
        <v>Blank</v>
      </c>
      <c r="U1691" s="89"/>
      <c r="V1691" s="216" t="str">
        <f>IF(D1691=0,"Blank",P1691*'3 Model Input'!E$50)</f>
        <v>Blank</v>
      </c>
      <c r="W1691" s="197" t="str">
        <f t="shared" si="283"/>
        <v>Blank</v>
      </c>
      <c r="X1691" s="197" t="str">
        <f t="shared" si="284"/>
        <v>Blank</v>
      </c>
      <c r="Y1691" s="197" t="str">
        <f t="shared" si="285"/>
        <v>Blank</v>
      </c>
      <c r="Z1691" s="197" t="str">
        <f t="shared" si="286"/>
        <v>Blank</v>
      </c>
      <c r="AA1691" s="223" t="str" cm="1">
        <f t="array" ref="AA1691">_xlfn.IFS(ISTEXT('3 Model Input'!F$70),"Missing",ISTEXT('3 Model Input'!I$70),"Missing",ISNUMBER('3 Model Input'!K$70),'3 Model Input'!K$70*P1691)</f>
        <v>Missing</v>
      </c>
      <c r="AB1691" s="89"/>
      <c r="AC1691" s="227" t="str" cm="1">
        <f t="array" ref="AC1691">IF(D1691=0,"Blank",_xlfn.IFS('3 Model Input'!E$61=1,(V1691*G1691)/T1691,'3 Model Input'!E$61=2,(W1691*G1691)/T1691,'3 Model Input'!E$61=3,(X1691*G1691)/T1691,'3 Model Input'!E$61=4,(Y1691*G1691)/T1691,'3 Model Input'!E$61=5,(Z1691*G1691)/T1691, ISTEXT('3 Model Input'!E$61),"Missing",'3 Model Input'!E$61=6,(AA1691*G1691)/T1691))</f>
        <v>Blank</v>
      </c>
      <c r="AD1691" s="202" t="str">
        <f t="shared" si="287"/>
        <v>Blank</v>
      </c>
      <c r="AE1691" s="202" t="str">
        <f t="shared" si="288"/>
        <v>Blank</v>
      </c>
      <c r="AF1691" s="217" t="str">
        <f t="shared" si="289"/>
        <v>Blank</v>
      </c>
      <c r="AG1691" s="9" t="str" cm="1">
        <f t="array" ref="AG1691">_xlfn.IFS(ISNUMBER(AC1691), "", ISNUMBER(SEARCH("Blank", AC1691)), "", ISERROR(AC1691), "Bad input on tab 3")</f>
        <v/>
      </c>
    </row>
    <row r="1692" spans="2:33" ht="15" customHeight="1" x14ac:dyDescent="0.75">
      <c r="B1692" s="205" t="str">
        <f>'5 Driver Data'!B1692</f>
        <v>1684</v>
      </c>
      <c r="C1692" s="193">
        <f>'5 Driver Data'!C1692</f>
        <v>0</v>
      </c>
      <c r="D1692" s="192">
        <f>'5 Driver Data'!D1692</f>
        <v>0</v>
      </c>
      <c r="E1692" s="191">
        <f>'5 Driver Data'!E1692</f>
        <v>0</v>
      </c>
      <c r="F1692" s="191">
        <f>'5 Driver Data'!F1692</f>
        <v>0</v>
      </c>
      <c r="G1692" s="191">
        <f>'5 Driver Data'!G1692</f>
        <v>0</v>
      </c>
      <c r="H1692" s="191">
        <f>'5 Driver Data'!H1692</f>
        <v>0</v>
      </c>
      <c r="I1692" s="191">
        <f>'5 Driver Data'!I1692</f>
        <v>0</v>
      </c>
      <c r="J1692" s="191">
        <f>'5 Driver Data'!J1692</f>
        <v>0</v>
      </c>
      <c r="K1692" s="206">
        <f>'5 Driver Data'!K1692</f>
        <v>0</v>
      </c>
      <c r="L1692" s="1"/>
      <c r="M1692" s="216" t="str">
        <f>IF(D1692=0,"Blank",'3 Model Input'!E$44*'3 Model Input'!E$45)</f>
        <v>Blank</v>
      </c>
      <c r="N1692" s="197" t="str">
        <f t="shared" si="280"/>
        <v>Blank</v>
      </c>
      <c r="O1692" s="197" t="str">
        <f>IF(D1692=0,"Blank",'3 Model Input'!E$49*(1-'3 Model Input'!E$51))</f>
        <v>Blank</v>
      </c>
      <c r="P1692" s="197" t="str">
        <f t="shared" si="281"/>
        <v>Blank</v>
      </c>
      <c r="Q1692" s="197" t="str">
        <f>IF(D1692=0,"Blank",IF(D1692="BEV",E1692*(1-'3 Model Input'!E$54), E1692))</f>
        <v>Blank</v>
      </c>
      <c r="R1692" s="198" t="str">
        <f>IF(D1692=0,"Blank",IF(D1692="PHEV",F1692/G1692,F1692*(1-'3 Model Input'!E$54)/G1692))</f>
        <v>Blank</v>
      </c>
      <c r="S1692" s="198" t="str">
        <f>IF(D1692=0,"Blank",IF(D1692="PHEV",MIN(M1692,E1692),MIN(M1692,(E1692*(1-'3 Model Input'!E$54)))))</f>
        <v>Blank</v>
      </c>
      <c r="T1692" s="217" t="str">
        <f t="shared" si="282"/>
        <v>Blank</v>
      </c>
      <c r="U1692" s="89"/>
      <c r="V1692" s="216" t="str">
        <f>IF(D1692=0,"Blank",P1692*'3 Model Input'!E$50)</f>
        <v>Blank</v>
      </c>
      <c r="W1692" s="197" t="str">
        <f t="shared" si="283"/>
        <v>Blank</v>
      </c>
      <c r="X1692" s="197" t="str">
        <f t="shared" si="284"/>
        <v>Blank</v>
      </c>
      <c r="Y1692" s="197" t="str">
        <f t="shared" si="285"/>
        <v>Blank</v>
      </c>
      <c r="Z1692" s="197" t="str">
        <f t="shared" si="286"/>
        <v>Blank</v>
      </c>
      <c r="AA1692" s="223" t="str" cm="1">
        <f t="array" ref="AA1692">_xlfn.IFS(ISTEXT('3 Model Input'!F$70),"Missing",ISTEXT('3 Model Input'!I$70),"Missing",ISNUMBER('3 Model Input'!K$70),'3 Model Input'!K$70*P1692)</f>
        <v>Missing</v>
      </c>
      <c r="AB1692" s="89"/>
      <c r="AC1692" s="227" t="str" cm="1">
        <f t="array" ref="AC1692">IF(D1692=0,"Blank",_xlfn.IFS('3 Model Input'!E$61=1,(V1692*G1692)/T1692,'3 Model Input'!E$61=2,(W1692*G1692)/T1692,'3 Model Input'!E$61=3,(X1692*G1692)/T1692,'3 Model Input'!E$61=4,(Y1692*G1692)/T1692,'3 Model Input'!E$61=5,(Z1692*G1692)/T1692, ISTEXT('3 Model Input'!E$61),"Missing",'3 Model Input'!E$61=6,(AA1692*G1692)/T1692))</f>
        <v>Blank</v>
      </c>
      <c r="AD1692" s="202" t="str">
        <f t="shared" si="287"/>
        <v>Blank</v>
      </c>
      <c r="AE1692" s="202" t="str">
        <f t="shared" si="288"/>
        <v>Blank</v>
      </c>
      <c r="AF1692" s="217" t="str">
        <f t="shared" si="289"/>
        <v>Blank</v>
      </c>
      <c r="AG1692" s="9" t="str" cm="1">
        <f t="array" ref="AG1692">_xlfn.IFS(ISNUMBER(AC1692), "", ISNUMBER(SEARCH("Blank", AC1692)), "", ISERROR(AC1692), "Bad input on tab 3")</f>
        <v/>
      </c>
    </row>
    <row r="1693" spans="2:33" ht="15" customHeight="1" x14ac:dyDescent="0.75">
      <c r="B1693" s="205" t="str">
        <f>'5 Driver Data'!B1693</f>
        <v>1685</v>
      </c>
      <c r="C1693" s="193">
        <f>'5 Driver Data'!C1693</f>
        <v>0</v>
      </c>
      <c r="D1693" s="192">
        <f>'5 Driver Data'!D1693</f>
        <v>0</v>
      </c>
      <c r="E1693" s="191">
        <f>'5 Driver Data'!E1693</f>
        <v>0</v>
      </c>
      <c r="F1693" s="191">
        <f>'5 Driver Data'!F1693</f>
        <v>0</v>
      </c>
      <c r="G1693" s="191">
        <f>'5 Driver Data'!G1693</f>
        <v>0</v>
      </c>
      <c r="H1693" s="191">
        <f>'5 Driver Data'!H1693</f>
        <v>0</v>
      </c>
      <c r="I1693" s="191">
        <f>'5 Driver Data'!I1693</f>
        <v>0</v>
      </c>
      <c r="J1693" s="191">
        <f>'5 Driver Data'!J1693</f>
        <v>0</v>
      </c>
      <c r="K1693" s="206">
        <f>'5 Driver Data'!K1693</f>
        <v>0</v>
      </c>
      <c r="L1693" s="1"/>
      <c r="M1693" s="216" t="str">
        <f>IF(D1693=0,"Blank",'3 Model Input'!E$44*'3 Model Input'!E$45)</f>
        <v>Blank</v>
      </c>
      <c r="N1693" s="197" t="str">
        <f t="shared" si="280"/>
        <v>Blank</v>
      </c>
      <c r="O1693" s="197" t="str">
        <f>IF(D1693=0,"Blank",'3 Model Input'!E$49*(1-'3 Model Input'!E$51))</f>
        <v>Blank</v>
      </c>
      <c r="P1693" s="197" t="str">
        <f t="shared" si="281"/>
        <v>Blank</v>
      </c>
      <c r="Q1693" s="197" t="str">
        <f>IF(D1693=0,"Blank",IF(D1693="BEV",E1693*(1-'3 Model Input'!E$54), E1693))</f>
        <v>Blank</v>
      </c>
      <c r="R1693" s="198" t="str">
        <f>IF(D1693=0,"Blank",IF(D1693="PHEV",F1693/G1693,F1693*(1-'3 Model Input'!E$54)/G1693))</f>
        <v>Blank</v>
      </c>
      <c r="S1693" s="198" t="str">
        <f>IF(D1693=0,"Blank",IF(D1693="PHEV",MIN(M1693,E1693),MIN(M1693,(E1693*(1-'3 Model Input'!E$54)))))</f>
        <v>Blank</v>
      </c>
      <c r="T1693" s="217" t="str">
        <f t="shared" si="282"/>
        <v>Blank</v>
      </c>
      <c r="U1693" s="89"/>
      <c r="V1693" s="216" t="str">
        <f>IF(D1693=0,"Blank",P1693*'3 Model Input'!E$50)</f>
        <v>Blank</v>
      </c>
      <c r="W1693" s="197" t="str">
        <f t="shared" si="283"/>
        <v>Blank</v>
      </c>
      <c r="X1693" s="197" t="str">
        <f t="shared" si="284"/>
        <v>Blank</v>
      </c>
      <c r="Y1693" s="197" t="str">
        <f t="shared" si="285"/>
        <v>Blank</v>
      </c>
      <c r="Z1693" s="197" t="str">
        <f t="shared" si="286"/>
        <v>Blank</v>
      </c>
      <c r="AA1693" s="223" t="str" cm="1">
        <f t="array" ref="AA1693">_xlfn.IFS(ISTEXT('3 Model Input'!F$70),"Missing",ISTEXT('3 Model Input'!I$70),"Missing",ISNUMBER('3 Model Input'!K$70),'3 Model Input'!K$70*P1693)</f>
        <v>Missing</v>
      </c>
      <c r="AB1693" s="89"/>
      <c r="AC1693" s="227" t="str" cm="1">
        <f t="array" ref="AC1693">IF(D1693=0,"Blank",_xlfn.IFS('3 Model Input'!E$61=1,(V1693*G1693)/T1693,'3 Model Input'!E$61=2,(W1693*G1693)/T1693,'3 Model Input'!E$61=3,(X1693*G1693)/T1693,'3 Model Input'!E$61=4,(Y1693*G1693)/T1693,'3 Model Input'!E$61=5,(Z1693*G1693)/T1693, ISTEXT('3 Model Input'!E$61),"Missing",'3 Model Input'!E$61=6,(AA1693*G1693)/T1693))</f>
        <v>Blank</v>
      </c>
      <c r="AD1693" s="202" t="str">
        <f t="shared" si="287"/>
        <v>Blank</v>
      </c>
      <c r="AE1693" s="202" t="str">
        <f t="shared" si="288"/>
        <v>Blank</v>
      </c>
      <c r="AF1693" s="217" t="str">
        <f t="shared" si="289"/>
        <v>Blank</v>
      </c>
      <c r="AG1693" s="9" t="str" cm="1">
        <f t="array" ref="AG1693">_xlfn.IFS(ISNUMBER(AC1693), "", ISNUMBER(SEARCH("Blank", AC1693)), "", ISERROR(AC1693), "Bad input on tab 3")</f>
        <v/>
      </c>
    </row>
    <row r="1694" spans="2:33" ht="15" customHeight="1" x14ac:dyDescent="0.75">
      <c r="B1694" s="205" t="str">
        <f>'5 Driver Data'!B1694</f>
        <v>1686</v>
      </c>
      <c r="C1694" s="193">
        <f>'5 Driver Data'!C1694</f>
        <v>0</v>
      </c>
      <c r="D1694" s="192">
        <f>'5 Driver Data'!D1694</f>
        <v>0</v>
      </c>
      <c r="E1694" s="191">
        <f>'5 Driver Data'!E1694</f>
        <v>0</v>
      </c>
      <c r="F1694" s="191">
        <f>'5 Driver Data'!F1694</f>
        <v>0</v>
      </c>
      <c r="G1694" s="191">
        <f>'5 Driver Data'!G1694</f>
        <v>0</v>
      </c>
      <c r="H1694" s="191">
        <f>'5 Driver Data'!H1694</f>
        <v>0</v>
      </c>
      <c r="I1694" s="191">
        <f>'5 Driver Data'!I1694</f>
        <v>0</v>
      </c>
      <c r="J1694" s="191">
        <f>'5 Driver Data'!J1694</f>
        <v>0</v>
      </c>
      <c r="K1694" s="206">
        <f>'5 Driver Data'!K1694</f>
        <v>0</v>
      </c>
      <c r="L1694" s="1"/>
      <c r="M1694" s="216" t="str">
        <f>IF(D1694=0,"Blank",'3 Model Input'!E$44*'3 Model Input'!E$45)</f>
        <v>Blank</v>
      </c>
      <c r="N1694" s="197" t="str">
        <f t="shared" si="280"/>
        <v>Blank</v>
      </c>
      <c r="O1694" s="197" t="str">
        <f>IF(D1694=0,"Blank",'3 Model Input'!E$49*(1-'3 Model Input'!E$51))</f>
        <v>Blank</v>
      </c>
      <c r="P1694" s="197" t="str">
        <f t="shared" si="281"/>
        <v>Blank</v>
      </c>
      <c r="Q1694" s="197" t="str">
        <f>IF(D1694=0,"Blank",IF(D1694="BEV",E1694*(1-'3 Model Input'!E$54), E1694))</f>
        <v>Blank</v>
      </c>
      <c r="R1694" s="198" t="str">
        <f>IF(D1694=0,"Blank",IF(D1694="PHEV",F1694/G1694,F1694*(1-'3 Model Input'!E$54)/G1694))</f>
        <v>Blank</v>
      </c>
      <c r="S1694" s="198" t="str">
        <f>IF(D1694=0,"Blank",IF(D1694="PHEV",MIN(M1694,E1694),MIN(M1694,(E1694*(1-'3 Model Input'!E$54)))))</f>
        <v>Blank</v>
      </c>
      <c r="T1694" s="217" t="str">
        <f t="shared" si="282"/>
        <v>Blank</v>
      </c>
      <c r="U1694" s="89"/>
      <c r="V1694" s="216" t="str">
        <f>IF(D1694=0,"Blank",P1694*'3 Model Input'!E$50)</f>
        <v>Blank</v>
      </c>
      <c r="W1694" s="197" t="str">
        <f t="shared" si="283"/>
        <v>Blank</v>
      </c>
      <c r="X1694" s="197" t="str">
        <f t="shared" si="284"/>
        <v>Blank</v>
      </c>
      <c r="Y1694" s="197" t="str">
        <f t="shared" si="285"/>
        <v>Blank</v>
      </c>
      <c r="Z1694" s="197" t="str">
        <f t="shared" si="286"/>
        <v>Blank</v>
      </c>
      <c r="AA1694" s="223" t="str" cm="1">
        <f t="array" ref="AA1694">_xlfn.IFS(ISTEXT('3 Model Input'!F$70),"Missing",ISTEXT('3 Model Input'!I$70),"Missing",ISNUMBER('3 Model Input'!K$70),'3 Model Input'!K$70*P1694)</f>
        <v>Missing</v>
      </c>
      <c r="AB1694" s="89"/>
      <c r="AC1694" s="227" t="str" cm="1">
        <f t="array" ref="AC1694">IF(D1694=0,"Blank",_xlfn.IFS('3 Model Input'!E$61=1,(V1694*G1694)/T1694,'3 Model Input'!E$61=2,(W1694*G1694)/T1694,'3 Model Input'!E$61=3,(X1694*G1694)/T1694,'3 Model Input'!E$61=4,(Y1694*G1694)/T1694,'3 Model Input'!E$61=5,(Z1694*G1694)/T1694, ISTEXT('3 Model Input'!E$61),"Missing",'3 Model Input'!E$61=6,(AA1694*G1694)/T1694))</f>
        <v>Blank</v>
      </c>
      <c r="AD1694" s="202" t="str">
        <f t="shared" si="287"/>
        <v>Blank</v>
      </c>
      <c r="AE1694" s="202" t="str">
        <f t="shared" si="288"/>
        <v>Blank</v>
      </c>
      <c r="AF1694" s="217" t="str">
        <f t="shared" si="289"/>
        <v>Blank</v>
      </c>
      <c r="AG1694" s="9" t="str" cm="1">
        <f t="array" ref="AG1694">_xlfn.IFS(ISNUMBER(AC1694), "", ISNUMBER(SEARCH("Blank", AC1694)), "", ISERROR(AC1694), "Bad input on tab 3")</f>
        <v/>
      </c>
    </row>
    <row r="1695" spans="2:33" ht="15" customHeight="1" x14ac:dyDescent="0.75">
      <c r="B1695" s="205" t="str">
        <f>'5 Driver Data'!B1695</f>
        <v>1687</v>
      </c>
      <c r="C1695" s="193">
        <f>'5 Driver Data'!C1695</f>
        <v>0</v>
      </c>
      <c r="D1695" s="192">
        <f>'5 Driver Data'!D1695</f>
        <v>0</v>
      </c>
      <c r="E1695" s="191">
        <f>'5 Driver Data'!E1695</f>
        <v>0</v>
      </c>
      <c r="F1695" s="191">
        <f>'5 Driver Data'!F1695</f>
        <v>0</v>
      </c>
      <c r="G1695" s="191">
        <f>'5 Driver Data'!G1695</f>
        <v>0</v>
      </c>
      <c r="H1695" s="191">
        <f>'5 Driver Data'!H1695</f>
        <v>0</v>
      </c>
      <c r="I1695" s="191">
        <f>'5 Driver Data'!I1695</f>
        <v>0</v>
      </c>
      <c r="J1695" s="191">
        <f>'5 Driver Data'!J1695</f>
        <v>0</v>
      </c>
      <c r="K1695" s="206">
        <f>'5 Driver Data'!K1695</f>
        <v>0</v>
      </c>
      <c r="L1695" s="1"/>
      <c r="M1695" s="216" t="str">
        <f>IF(D1695=0,"Blank",'3 Model Input'!E$44*'3 Model Input'!E$45)</f>
        <v>Blank</v>
      </c>
      <c r="N1695" s="197" t="str">
        <f t="shared" si="280"/>
        <v>Blank</v>
      </c>
      <c r="O1695" s="197" t="str">
        <f>IF(D1695=0,"Blank",'3 Model Input'!E$49*(1-'3 Model Input'!E$51))</f>
        <v>Blank</v>
      </c>
      <c r="P1695" s="197" t="str">
        <f t="shared" si="281"/>
        <v>Blank</v>
      </c>
      <c r="Q1695" s="197" t="str">
        <f>IF(D1695=0,"Blank",IF(D1695="BEV",E1695*(1-'3 Model Input'!E$54), E1695))</f>
        <v>Blank</v>
      </c>
      <c r="R1695" s="198" t="str">
        <f>IF(D1695=0,"Blank",IF(D1695="PHEV",F1695/G1695,F1695*(1-'3 Model Input'!E$54)/G1695))</f>
        <v>Blank</v>
      </c>
      <c r="S1695" s="198" t="str">
        <f>IF(D1695=0,"Blank",IF(D1695="PHEV",MIN(M1695,E1695),MIN(M1695,(E1695*(1-'3 Model Input'!E$54)))))</f>
        <v>Blank</v>
      </c>
      <c r="T1695" s="217" t="str">
        <f t="shared" si="282"/>
        <v>Blank</v>
      </c>
      <c r="U1695" s="89"/>
      <c r="V1695" s="216" t="str">
        <f>IF(D1695=0,"Blank",P1695*'3 Model Input'!E$50)</f>
        <v>Blank</v>
      </c>
      <c r="W1695" s="197" t="str">
        <f t="shared" si="283"/>
        <v>Blank</v>
      </c>
      <c r="X1695" s="197" t="str">
        <f t="shared" si="284"/>
        <v>Blank</v>
      </c>
      <c r="Y1695" s="197" t="str">
        <f t="shared" si="285"/>
        <v>Blank</v>
      </c>
      <c r="Z1695" s="197" t="str">
        <f t="shared" si="286"/>
        <v>Blank</v>
      </c>
      <c r="AA1695" s="223" t="str" cm="1">
        <f t="array" ref="AA1695">_xlfn.IFS(ISTEXT('3 Model Input'!F$70),"Missing",ISTEXT('3 Model Input'!I$70),"Missing",ISNUMBER('3 Model Input'!K$70),'3 Model Input'!K$70*P1695)</f>
        <v>Missing</v>
      </c>
      <c r="AB1695" s="89"/>
      <c r="AC1695" s="227" t="str" cm="1">
        <f t="array" ref="AC1695">IF(D1695=0,"Blank",_xlfn.IFS('3 Model Input'!E$61=1,(V1695*G1695)/T1695,'3 Model Input'!E$61=2,(W1695*G1695)/T1695,'3 Model Input'!E$61=3,(X1695*G1695)/T1695,'3 Model Input'!E$61=4,(Y1695*G1695)/T1695,'3 Model Input'!E$61=5,(Z1695*G1695)/T1695, ISTEXT('3 Model Input'!E$61),"Missing",'3 Model Input'!E$61=6,(AA1695*G1695)/T1695))</f>
        <v>Blank</v>
      </c>
      <c r="AD1695" s="202" t="str">
        <f t="shared" si="287"/>
        <v>Blank</v>
      </c>
      <c r="AE1695" s="202" t="str">
        <f t="shared" si="288"/>
        <v>Blank</v>
      </c>
      <c r="AF1695" s="217" t="str">
        <f t="shared" si="289"/>
        <v>Blank</v>
      </c>
      <c r="AG1695" s="9" t="str" cm="1">
        <f t="array" ref="AG1695">_xlfn.IFS(ISNUMBER(AC1695), "", ISNUMBER(SEARCH("Blank", AC1695)), "", ISERROR(AC1695), "Bad input on tab 3")</f>
        <v/>
      </c>
    </row>
    <row r="1696" spans="2:33" ht="15" customHeight="1" x14ac:dyDescent="0.75">
      <c r="B1696" s="205" t="str">
        <f>'5 Driver Data'!B1696</f>
        <v>1688</v>
      </c>
      <c r="C1696" s="193">
        <f>'5 Driver Data'!C1696</f>
        <v>0</v>
      </c>
      <c r="D1696" s="192">
        <f>'5 Driver Data'!D1696</f>
        <v>0</v>
      </c>
      <c r="E1696" s="191">
        <f>'5 Driver Data'!E1696</f>
        <v>0</v>
      </c>
      <c r="F1696" s="191">
        <f>'5 Driver Data'!F1696</f>
        <v>0</v>
      </c>
      <c r="G1696" s="191">
        <f>'5 Driver Data'!G1696</f>
        <v>0</v>
      </c>
      <c r="H1696" s="191">
        <f>'5 Driver Data'!H1696</f>
        <v>0</v>
      </c>
      <c r="I1696" s="191">
        <f>'5 Driver Data'!I1696</f>
        <v>0</v>
      </c>
      <c r="J1696" s="191">
        <f>'5 Driver Data'!J1696</f>
        <v>0</v>
      </c>
      <c r="K1696" s="206">
        <f>'5 Driver Data'!K1696</f>
        <v>0</v>
      </c>
      <c r="L1696" s="1"/>
      <c r="M1696" s="216" t="str">
        <f>IF(D1696=0,"Blank",'3 Model Input'!E$44*'3 Model Input'!E$45)</f>
        <v>Blank</v>
      </c>
      <c r="N1696" s="197" t="str">
        <f t="shared" si="280"/>
        <v>Blank</v>
      </c>
      <c r="O1696" s="197" t="str">
        <f>IF(D1696=0,"Blank",'3 Model Input'!E$49*(1-'3 Model Input'!E$51))</f>
        <v>Blank</v>
      </c>
      <c r="P1696" s="197" t="str">
        <f t="shared" si="281"/>
        <v>Blank</v>
      </c>
      <c r="Q1696" s="197" t="str">
        <f>IF(D1696=0,"Blank",IF(D1696="BEV",E1696*(1-'3 Model Input'!E$54), E1696))</f>
        <v>Blank</v>
      </c>
      <c r="R1696" s="198" t="str">
        <f>IF(D1696=0,"Blank",IF(D1696="PHEV",F1696/G1696,F1696*(1-'3 Model Input'!E$54)/G1696))</f>
        <v>Blank</v>
      </c>
      <c r="S1696" s="198" t="str">
        <f>IF(D1696=0,"Blank",IF(D1696="PHEV",MIN(M1696,E1696),MIN(M1696,(E1696*(1-'3 Model Input'!E$54)))))</f>
        <v>Blank</v>
      </c>
      <c r="T1696" s="217" t="str">
        <f t="shared" si="282"/>
        <v>Blank</v>
      </c>
      <c r="U1696" s="89"/>
      <c r="V1696" s="216" t="str">
        <f>IF(D1696=0,"Blank",P1696*'3 Model Input'!E$50)</f>
        <v>Blank</v>
      </c>
      <c r="W1696" s="197" t="str">
        <f t="shared" si="283"/>
        <v>Blank</v>
      </c>
      <c r="X1696" s="197" t="str">
        <f t="shared" si="284"/>
        <v>Blank</v>
      </c>
      <c r="Y1696" s="197" t="str">
        <f t="shared" si="285"/>
        <v>Blank</v>
      </c>
      <c r="Z1696" s="197" t="str">
        <f t="shared" si="286"/>
        <v>Blank</v>
      </c>
      <c r="AA1696" s="223" t="str" cm="1">
        <f t="array" ref="AA1696">_xlfn.IFS(ISTEXT('3 Model Input'!F$70),"Missing",ISTEXT('3 Model Input'!I$70),"Missing",ISNUMBER('3 Model Input'!K$70),'3 Model Input'!K$70*P1696)</f>
        <v>Missing</v>
      </c>
      <c r="AB1696" s="89"/>
      <c r="AC1696" s="227" t="str" cm="1">
        <f t="array" ref="AC1696">IF(D1696=0,"Blank",_xlfn.IFS('3 Model Input'!E$61=1,(V1696*G1696)/T1696,'3 Model Input'!E$61=2,(W1696*G1696)/T1696,'3 Model Input'!E$61=3,(X1696*G1696)/T1696,'3 Model Input'!E$61=4,(Y1696*G1696)/T1696,'3 Model Input'!E$61=5,(Z1696*G1696)/T1696, ISTEXT('3 Model Input'!E$61),"Missing",'3 Model Input'!E$61=6,(AA1696*G1696)/T1696))</f>
        <v>Blank</v>
      </c>
      <c r="AD1696" s="202" t="str">
        <f t="shared" si="287"/>
        <v>Blank</v>
      </c>
      <c r="AE1696" s="202" t="str">
        <f t="shared" si="288"/>
        <v>Blank</v>
      </c>
      <c r="AF1696" s="217" t="str">
        <f t="shared" si="289"/>
        <v>Blank</v>
      </c>
      <c r="AG1696" s="9" t="str" cm="1">
        <f t="array" ref="AG1696">_xlfn.IFS(ISNUMBER(AC1696), "", ISNUMBER(SEARCH("Blank", AC1696)), "", ISERROR(AC1696), "Bad input on tab 3")</f>
        <v/>
      </c>
    </row>
    <row r="1697" spans="2:33" ht="15" customHeight="1" x14ac:dyDescent="0.75">
      <c r="B1697" s="205" t="str">
        <f>'5 Driver Data'!B1697</f>
        <v>1689</v>
      </c>
      <c r="C1697" s="193">
        <f>'5 Driver Data'!C1697</f>
        <v>0</v>
      </c>
      <c r="D1697" s="192">
        <f>'5 Driver Data'!D1697</f>
        <v>0</v>
      </c>
      <c r="E1697" s="191">
        <f>'5 Driver Data'!E1697</f>
        <v>0</v>
      </c>
      <c r="F1697" s="191">
        <f>'5 Driver Data'!F1697</f>
        <v>0</v>
      </c>
      <c r="G1697" s="191">
        <f>'5 Driver Data'!G1697</f>
        <v>0</v>
      </c>
      <c r="H1697" s="191">
        <f>'5 Driver Data'!H1697</f>
        <v>0</v>
      </c>
      <c r="I1697" s="191">
        <f>'5 Driver Data'!I1697</f>
        <v>0</v>
      </c>
      <c r="J1697" s="191">
        <f>'5 Driver Data'!J1697</f>
        <v>0</v>
      </c>
      <c r="K1697" s="206">
        <f>'5 Driver Data'!K1697</f>
        <v>0</v>
      </c>
      <c r="L1697" s="1"/>
      <c r="M1697" s="216" t="str">
        <f>IF(D1697=0,"Blank",'3 Model Input'!E$44*'3 Model Input'!E$45)</f>
        <v>Blank</v>
      </c>
      <c r="N1697" s="197" t="str">
        <f t="shared" si="280"/>
        <v>Blank</v>
      </c>
      <c r="O1697" s="197" t="str">
        <f>IF(D1697=0,"Blank",'3 Model Input'!E$49*(1-'3 Model Input'!E$51))</f>
        <v>Blank</v>
      </c>
      <c r="P1697" s="197" t="str">
        <f t="shared" si="281"/>
        <v>Blank</v>
      </c>
      <c r="Q1697" s="197" t="str">
        <f>IF(D1697=0,"Blank",IF(D1697="BEV",E1697*(1-'3 Model Input'!E$54), E1697))</f>
        <v>Blank</v>
      </c>
      <c r="R1697" s="198" t="str">
        <f>IF(D1697=0,"Blank",IF(D1697="PHEV",F1697/G1697,F1697*(1-'3 Model Input'!E$54)/G1697))</f>
        <v>Blank</v>
      </c>
      <c r="S1697" s="198" t="str">
        <f>IF(D1697=0,"Blank",IF(D1697="PHEV",MIN(M1697,E1697),MIN(M1697,(E1697*(1-'3 Model Input'!E$54)))))</f>
        <v>Blank</v>
      </c>
      <c r="T1697" s="217" t="str">
        <f t="shared" si="282"/>
        <v>Blank</v>
      </c>
      <c r="U1697" s="89"/>
      <c r="V1697" s="216" t="str">
        <f>IF(D1697=0,"Blank",P1697*'3 Model Input'!E$50)</f>
        <v>Blank</v>
      </c>
      <c r="W1697" s="197" t="str">
        <f t="shared" si="283"/>
        <v>Blank</v>
      </c>
      <c r="X1697" s="197" t="str">
        <f t="shared" si="284"/>
        <v>Blank</v>
      </c>
      <c r="Y1697" s="197" t="str">
        <f t="shared" si="285"/>
        <v>Blank</v>
      </c>
      <c r="Z1697" s="197" t="str">
        <f t="shared" si="286"/>
        <v>Blank</v>
      </c>
      <c r="AA1697" s="223" t="str" cm="1">
        <f t="array" ref="AA1697">_xlfn.IFS(ISTEXT('3 Model Input'!F$70),"Missing",ISTEXT('3 Model Input'!I$70),"Missing",ISNUMBER('3 Model Input'!K$70),'3 Model Input'!K$70*P1697)</f>
        <v>Missing</v>
      </c>
      <c r="AB1697" s="89"/>
      <c r="AC1697" s="227" t="str" cm="1">
        <f t="array" ref="AC1697">IF(D1697=0,"Blank",_xlfn.IFS('3 Model Input'!E$61=1,(V1697*G1697)/T1697,'3 Model Input'!E$61=2,(W1697*G1697)/T1697,'3 Model Input'!E$61=3,(X1697*G1697)/T1697,'3 Model Input'!E$61=4,(Y1697*G1697)/T1697,'3 Model Input'!E$61=5,(Z1697*G1697)/T1697, ISTEXT('3 Model Input'!E$61),"Missing",'3 Model Input'!E$61=6,(AA1697*G1697)/T1697))</f>
        <v>Blank</v>
      </c>
      <c r="AD1697" s="202" t="str">
        <f t="shared" si="287"/>
        <v>Blank</v>
      </c>
      <c r="AE1697" s="202" t="str">
        <f t="shared" si="288"/>
        <v>Blank</v>
      </c>
      <c r="AF1697" s="217" t="str">
        <f t="shared" si="289"/>
        <v>Blank</v>
      </c>
      <c r="AG1697" s="9" t="str" cm="1">
        <f t="array" ref="AG1697">_xlfn.IFS(ISNUMBER(AC1697), "", ISNUMBER(SEARCH("Blank", AC1697)), "", ISERROR(AC1697), "Bad input on tab 3")</f>
        <v/>
      </c>
    </row>
    <row r="1698" spans="2:33" ht="15" customHeight="1" x14ac:dyDescent="0.75">
      <c r="B1698" s="205" t="str">
        <f>'5 Driver Data'!B1698</f>
        <v>1690</v>
      </c>
      <c r="C1698" s="193">
        <f>'5 Driver Data'!C1698</f>
        <v>0</v>
      </c>
      <c r="D1698" s="192">
        <f>'5 Driver Data'!D1698</f>
        <v>0</v>
      </c>
      <c r="E1698" s="191">
        <f>'5 Driver Data'!E1698</f>
        <v>0</v>
      </c>
      <c r="F1698" s="191">
        <f>'5 Driver Data'!F1698</f>
        <v>0</v>
      </c>
      <c r="G1698" s="191">
        <f>'5 Driver Data'!G1698</f>
        <v>0</v>
      </c>
      <c r="H1698" s="191">
        <f>'5 Driver Data'!H1698</f>
        <v>0</v>
      </c>
      <c r="I1698" s="191">
        <f>'5 Driver Data'!I1698</f>
        <v>0</v>
      </c>
      <c r="J1698" s="191">
        <f>'5 Driver Data'!J1698</f>
        <v>0</v>
      </c>
      <c r="K1698" s="206">
        <f>'5 Driver Data'!K1698</f>
        <v>0</v>
      </c>
      <c r="L1698" s="1"/>
      <c r="M1698" s="216" t="str">
        <f>IF(D1698=0,"Blank",'3 Model Input'!E$44*'3 Model Input'!E$45)</f>
        <v>Blank</v>
      </c>
      <c r="N1698" s="197" t="str">
        <f t="shared" si="280"/>
        <v>Blank</v>
      </c>
      <c r="O1698" s="197" t="str">
        <f>IF(D1698=0,"Blank",'3 Model Input'!E$49*(1-'3 Model Input'!E$51))</f>
        <v>Blank</v>
      </c>
      <c r="P1698" s="197" t="str">
        <f t="shared" si="281"/>
        <v>Blank</v>
      </c>
      <c r="Q1698" s="197" t="str">
        <f>IF(D1698=0,"Blank",IF(D1698="BEV",E1698*(1-'3 Model Input'!E$54), E1698))</f>
        <v>Blank</v>
      </c>
      <c r="R1698" s="198" t="str">
        <f>IF(D1698=0,"Blank",IF(D1698="PHEV",F1698/G1698,F1698*(1-'3 Model Input'!E$54)/G1698))</f>
        <v>Blank</v>
      </c>
      <c r="S1698" s="198" t="str">
        <f>IF(D1698=0,"Blank",IF(D1698="PHEV",MIN(M1698,E1698),MIN(M1698,(E1698*(1-'3 Model Input'!E$54)))))</f>
        <v>Blank</v>
      </c>
      <c r="T1698" s="217" t="str">
        <f t="shared" si="282"/>
        <v>Blank</v>
      </c>
      <c r="U1698" s="89"/>
      <c r="V1698" s="216" t="str">
        <f>IF(D1698=0,"Blank",P1698*'3 Model Input'!E$50)</f>
        <v>Blank</v>
      </c>
      <c r="W1698" s="197" t="str">
        <f t="shared" si="283"/>
        <v>Blank</v>
      </c>
      <c r="X1698" s="197" t="str">
        <f t="shared" si="284"/>
        <v>Blank</v>
      </c>
      <c r="Y1698" s="197" t="str">
        <f t="shared" si="285"/>
        <v>Blank</v>
      </c>
      <c r="Z1698" s="197" t="str">
        <f t="shared" si="286"/>
        <v>Blank</v>
      </c>
      <c r="AA1698" s="223" t="str" cm="1">
        <f t="array" ref="AA1698">_xlfn.IFS(ISTEXT('3 Model Input'!F$70),"Missing",ISTEXT('3 Model Input'!I$70),"Missing",ISNUMBER('3 Model Input'!K$70),'3 Model Input'!K$70*P1698)</f>
        <v>Missing</v>
      </c>
      <c r="AB1698" s="89"/>
      <c r="AC1698" s="227" t="str" cm="1">
        <f t="array" ref="AC1698">IF(D1698=0,"Blank",_xlfn.IFS('3 Model Input'!E$61=1,(V1698*G1698)/T1698,'3 Model Input'!E$61=2,(W1698*G1698)/T1698,'3 Model Input'!E$61=3,(X1698*G1698)/T1698,'3 Model Input'!E$61=4,(Y1698*G1698)/T1698,'3 Model Input'!E$61=5,(Z1698*G1698)/T1698, ISTEXT('3 Model Input'!E$61),"Missing",'3 Model Input'!E$61=6,(AA1698*G1698)/T1698))</f>
        <v>Blank</v>
      </c>
      <c r="AD1698" s="202" t="str">
        <f t="shared" si="287"/>
        <v>Blank</v>
      </c>
      <c r="AE1698" s="202" t="str">
        <f t="shared" si="288"/>
        <v>Blank</v>
      </c>
      <c r="AF1698" s="217" t="str">
        <f t="shared" si="289"/>
        <v>Blank</v>
      </c>
      <c r="AG1698" s="9" t="str" cm="1">
        <f t="array" ref="AG1698">_xlfn.IFS(ISNUMBER(AC1698), "", ISNUMBER(SEARCH("Blank", AC1698)), "", ISERROR(AC1698), "Bad input on tab 3")</f>
        <v/>
      </c>
    </row>
    <row r="1699" spans="2:33" ht="15" customHeight="1" x14ac:dyDescent="0.75">
      <c r="B1699" s="205" t="str">
        <f>'5 Driver Data'!B1699</f>
        <v>1691</v>
      </c>
      <c r="C1699" s="193">
        <f>'5 Driver Data'!C1699</f>
        <v>0</v>
      </c>
      <c r="D1699" s="192">
        <f>'5 Driver Data'!D1699</f>
        <v>0</v>
      </c>
      <c r="E1699" s="191">
        <f>'5 Driver Data'!E1699</f>
        <v>0</v>
      </c>
      <c r="F1699" s="191">
        <f>'5 Driver Data'!F1699</f>
        <v>0</v>
      </c>
      <c r="G1699" s="191">
        <f>'5 Driver Data'!G1699</f>
        <v>0</v>
      </c>
      <c r="H1699" s="191">
        <f>'5 Driver Data'!H1699</f>
        <v>0</v>
      </c>
      <c r="I1699" s="191">
        <f>'5 Driver Data'!I1699</f>
        <v>0</v>
      </c>
      <c r="J1699" s="191">
        <f>'5 Driver Data'!J1699</f>
        <v>0</v>
      </c>
      <c r="K1699" s="206">
        <f>'5 Driver Data'!K1699</f>
        <v>0</v>
      </c>
      <c r="L1699" s="1"/>
      <c r="M1699" s="216" t="str">
        <f>IF(D1699=0,"Blank",'3 Model Input'!E$44*'3 Model Input'!E$45)</f>
        <v>Blank</v>
      </c>
      <c r="N1699" s="197" t="str">
        <f t="shared" si="280"/>
        <v>Blank</v>
      </c>
      <c r="O1699" s="197" t="str">
        <f>IF(D1699=0,"Blank",'3 Model Input'!E$49*(1-'3 Model Input'!E$51))</f>
        <v>Blank</v>
      </c>
      <c r="P1699" s="197" t="str">
        <f t="shared" si="281"/>
        <v>Blank</v>
      </c>
      <c r="Q1699" s="197" t="str">
        <f>IF(D1699=0,"Blank",IF(D1699="BEV",E1699*(1-'3 Model Input'!E$54), E1699))</f>
        <v>Blank</v>
      </c>
      <c r="R1699" s="198" t="str">
        <f>IF(D1699=0,"Blank",IF(D1699="PHEV",F1699/G1699,F1699*(1-'3 Model Input'!E$54)/G1699))</f>
        <v>Blank</v>
      </c>
      <c r="S1699" s="198" t="str">
        <f>IF(D1699=0,"Blank",IF(D1699="PHEV",MIN(M1699,E1699),MIN(M1699,(E1699*(1-'3 Model Input'!E$54)))))</f>
        <v>Blank</v>
      </c>
      <c r="T1699" s="217" t="str">
        <f t="shared" si="282"/>
        <v>Blank</v>
      </c>
      <c r="U1699" s="89"/>
      <c r="V1699" s="216" t="str">
        <f>IF(D1699=0,"Blank",P1699*'3 Model Input'!E$50)</f>
        <v>Blank</v>
      </c>
      <c r="W1699" s="197" t="str">
        <f t="shared" si="283"/>
        <v>Blank</v>
      </c>
      <c r="X1699" s="197" t="str">
        <f t="shared" si="284"/>
        <v>Blank</v>
      </c>
      <c r="Y1699" s="197" t="str">
        <f t="shared" si="285"/>
        <v>Blank</v>
      </c>
      <c r="Z1699" s="197" t="str">
        <f t="shared" si="286"/>
        <v>Blank</v>
      </c>
      <c r="AA1699" s="223" t="str" cm="1">
        <f t="array" ref="AA1699">_xlfn.IFS(ISTEXT('3 Model Input'!F$70),"Missing",ISTEXT('3 Model Input'!I$70),"Missing",ISNUMBER('3 Model Input'!K$70),'3 Model Input'!K$70*P1699)</f>
        <v>Missing</v>
      </c>
      <c r="AB1699" s="89"/>
      <c r="AC1699" s="227" t="str" cm="1">
        <f t="array" ref="AC1699">IF(D1699=0,"Blank",_xlfn.IFS('3 Model Input'!E$61=1,(V1699*G1699)/T1699,'3 Model Input'!E$61=2,(W1699*G1699)/T1699,'3 Model Input'!E$61=3,(X1699*G1699)/T1699,'3 Model Input'!E$61=4,(Y1699*G1699)/T1699,'3 Model Input'!E$61=5,(Z1699*G1699)/T1699, ISTEXT('3 Model Input'!E$61),"Missing",'3 Model Input'!E$61=6,(AA1699*G1699)/T1699))</f>
        <v>Blank</v>
      </c>
      <c r="AD1699" s="202" t="str">
        <f t="shared" si="287"/>
        <v>Blank</v>
      </c>
      <c r="AE1699" s="202" t="str">
        <f t="shared" si="288"/>
        <v>Blank</v>
      </c>
      <c r="AF1699" s="217" t="str">
        <f t="shared" si="289"/>
        <v>Blank</v>
      </c>
      <c r="AG1699" s="9" t="str" cm="1">
        <f t="array" ref="AG1699">_xlfn.IFS(ISNUMBER(AC1699), "", ISNUMBER(SEARCH("Blank", AC1699)), "", ISERROR(AC1699), "Bad input on tab 3")</f>
        <v/>
      </c>
    </row>
    <row r="1700" spans="2:33" ht="15" customHeight="1" x14ac:dyDescent="0.75">
      <c r="B1700" s="205" t="str">
        <f>'5 Driver Data'!B1700</f>
        <v>1692</v>
      </c>
      <c r="C1700" s="193">
        <f>'5 Driver Data'!C1700</f>
        <v>0</v>
      </c>
      <c r="D1700" s="192">
        <f>'5 Driver Data'!D1700</f>
        <v>0</v>
      </c>
      <c r="E1700" s="191">
        <f>'5 Driver Data'!E1700</f>
        <v>0</v>
      </c>
      <c r="F1700" s="191">
        <f>'5 Driver Data'!F1700</f>
        <v>0</v>
      </c>
      <c r="G1700" s="191">
        <f>'5 Driver Data'!G1700</f>
        <v>0</v>
      </c>
      <c r="H1700" s="191">
        <f>'5 Driver Data'!H1700</f>
        <v>0</v>
      </c>
      <c r="I1700" s="191">
        <f>'5 Driver Data'!I1700</f>
        <v>0</v>
      </c>
      <c r="J1700" s="191">
        <f>'5 Driver Data'!J1700</f>
        <v>0</v>
      </c>
      <c r="K1700" s="206">
        <f>'5 Driver Data'!K1700</f>
        <v>0</v>
      </c>
      <c r="L1700" s="1"/>
      <c r="M1700" s="216" t="str">
        <f>IF(D1700=0,"Blank",'3 Model Input'!E$44*'3 Model Input'!E$45)</f>
        <v>Blank</v>
      </c>
      <c r="N1700" s="197" t="str">
        <f t="shared" si="280"/>
        <v>Blank</v>
      </c>
      <c r="O1700" s="197" t="str">
        <f>IF(D1700=0,"Blank",'3 Model Input'!E$49*(1-'3 Model Input'!E$51))</f>
        <v>Blank</v>
      </c>
      <c r="P1700" s="197" t="str">
        <f t="shared" si="281"/>
        <v>Blank</v>
      </c>
      <c r="Q1700" s="197" t="str">
        <f>IF(D1700=0,"Blank",IF(D1700="BEV",E1700*(1-'3 Model Input'!E$54), E1700))</f>
        <v>Blank</v>
      </c>
      <c r="R1700" s="198" t="str">
        <f>IF(D1700=0,"Blank",IF(D1700="PHEV",F1700/G1700,F1700*(1-'3 Model Input'!E$54)/G1700))</f>
        <v>Blank</v>
      </c>
      <c r="S1700" s="198" t="str">
        <f>IF(D1700=0,"Blank",IF(D1700="PHEV",MIN(M1700,E1700),MIN(M1700,(E1700*(1-'3 Model Input'!E$54)))))</f>
        <v>Blank</v>
      </c>
      <c r="T1700" s="217" t="str">
        <f t="shared" si="282"/>
        <v>Blank</v>
      </c>
      <c r="U1700" s="89"/>
      <c r="V1700" s="216" t="str">
        <f>IF(D1700=0,"Blank",P1700*'3 Model Input'!E$50)</f>
        <v>Blank</v>
      </c>
      <c r="W1700" s="197" t="str">
        <f t="shared" si="283"/>
        <v>Blank</v>
      </c>
      <c r="X1700" s="197" t="str">
        <f t="shared" si="284"/>
        <v>Blank</v>
      </c>
      <c r="Y1700" s="197" t="str">
        <f t="shared" si="285"/>
        <v>Blank</v>
      </c>
      <c r="Z1700" s="197" t="str">
        <f t="shared" si="286"/>
        <v>Blank</v>
      </c>
      <c r="AA1700" s="223" t="str" cm="1">
        <f t="array" ref="AA1700">_xlfn.IFS(ISTEXT('3 Model Input'!F$70),"Missing",ISTEXT('3 Model Input'!I$70),"Missing",ISNUMBER('3 Model Input'!K$70),'3 Model Input'!K$70*P1700)</f>
        <v>Missing</v>
      </c>
      <c r="AB1700" s="89"/>
      <c r="AC1700" s="227" t="str" cm="1">
        <f t="array" ref="AC1700">IF(D1700=0,"Blank",_xlfn.IFS('3 Model Input'!E$61=1,(V1700*G1700)/T1700,'3 Model Input'!E$61=2,(W1700*G1700)/T1700,'3 Model Input'!E$61=3,(X1700*G1700)/T1700,'3 Model Input'!E$61=4,(Y1700*G1700)/T1700,'3 Model Input'!E$61=5,(Z1700*G1700)/T1700, ISTEXT('3 Model Input'!E$61),"Missing",'3 Model Input'!E$61=6,(AA1700*G1700)/T1700))</f>
        <v>Blank</v>
      </c>
      <c r="AD1700" s="202" t="str">
        <f t="shared" si="287"/>
        <v>Blank</v>
      </c>
      <c r="AE1700" s="202" t="str">
        <f t="shared" si="288"/>
        <v>Blank</v>
      </c>
      <c r="AF1700" s="217" t="str">
        <f t="shared" si="289"/>
        <v>Blank</v>
      </c>
      <c r="AG1700" s="9" t="str" cm="1">
        <f t="array" ref="AG1700">_xlfn.IFS(ISNUMBER(AC1700), "", ISNUMBER(SEARCH("Blank", AC1700)), "", ISERROR(AC1700), "Bad input on tab 3")</f>
        <v/>
      </c>
    </row>
    <row r="1701" spans="2:33" ht="15" customHeight="1" x14ac:dyDescent="0.75">
      <c r="B1701" s="205" t="str">
        <f>'5 Driver Data'!B1701</f>
        <v>1693</v>
      </c>
      <c r="C1701" s="193">
        <f>'5 Driver Data'!C1701</f>
        <v>0</v>
      </c>
      <c r="D1701" s="192">
        <f>'5 Driver Data'!D1701</f>
        <v>0</v>
      </c>
      <c r="E1701" s="191">
        <f>'5 Driver Data'!E1701</f>
        <v>0</v>
      </c>
      <c r="F1701" s="191">
        <f>'5 Driver Data'!F1701</f>
        <v>0</v>
      </c>
      <c r="G1701" s="191">
        <f>'5 Driver Data'!G1701</f>
        <v>0</v>
      </c>
      <c r="H1701" s="191">
        <f>'5 Driver Data'!H1701</f>
        <v>0</v>
      </c>
      <c r="I1701" s="191">
        <f>'5 Driver Data'!I1701</f>
        <v>0</v>
      </c>
      <c r="J1701" s="191">
        <f>'5 Driver Data'!J1701</f>
        <v>0</v>
      </c>
      <c r="K1701" s="206">
        <f>'5 Driver Data'!K1701</f>
        <v>0</v>
      </c>
      <c r="L1701" s="1"/>
      <c r="M1701" s="216" t="str">
        <f>IF(D1701=0,"Blank",'3 Model Input'!E$44*'3 Model Input'!E$45)</f>
        <v>Blank</v>
      </c>
      <c r="N1701" s="197" t="str">
        <f t="shared" si="280"/>
        <v>Blank</v>
      </c>
      <c r="O1701" s="197" t="str">
        <f>IF(D1701=0,"Blank",'3 Model Input'!E$49*(1-'3 Model Input'!E$51))</f>
        <v>Blank</v>
      </c>
      <c r="P1701" s="197" t="str">
        <f t="shared" si="281"/>
        <v>Blank</v>
      </c>
      <c r="Q1701" s="197" t="str">
        <f>IF(D1701=0,"Blank",IF(D1701="BEV",E1701*(1-'3 Model Input'!E$54), E1701))</f>
        <v>Blank</v>
      </c>
      <c r="R1701" s="198" t="str">
        <f>IF(D1701=0,"Blank",IF(D1701="PHEV",F1701/G1701,F1701*(1-'3 Model Input'!E$54)/G1701))</f>
        <v>Blank</v>
      </c>
      <c r="S1701" s="198" t="str">
        <f>IF(D1701=0,"Blank",IF(D1701="PHEV",MIN(M1701,E1701),MIN(M1701,(E1701*(1-'3 Model Input'!E$54)))))</f>
        <v>Blank</v>
      </c>
      <c r="T1701" s="217" t="str">
        <f t="shared" si="282"/>
        <v>Blank</v>
      </c>
      <c r="U1701" s="89"/>
      <c r="V1701" s="216" t="str">
        <f>IF(D1701=0,"Blank",P1701*'3 Model Input'!E$50)</f>
        <v>Blank</v>
      </c>
      <c r="W1701" s="197" t="str">
        <f t="shared" si="283"/>
        <v>Blank</v>
      </c>
      <c r="X1701" s="197" t="str">
        <f t="shared" si="284"/>
        <v>Blank</v>
      </c>
      <c r="Y1701" s="197" t="str">
        <f t="shared" si="285"/>
        <v>Blank</v>
      </c>
      <c r="Z1701" s="197" t="str">
        <f t="shared" si="286"/>
        <v>Blank</v>
      </c>
      <c r="AA1701" s="223" t="str" cm="1">
        <f t="array" ref="AA1701">_xlfn.IFS(ISTEXT('3 Model Input'!F$70),"Missing",ISTEXT('3 Model Input'!I$70),"Missing",ISNUMBER('3 Model Input'!K$70),'3 Model Input'!K$70*P1701)</f>
        <v>Missing</v>
      </c>
      <c r="AB1701" s="89"/>
      <c r="AC1701" s="227" t="str" cm="1">
        <f t="array" ref="AC1701">IF(D1701=0,"Blank",_xlfn.IFS('3 Model Input'!E$61=1,(V1701*G1701)/T1701,'3 Model Input'!E$61=2,(W1701*G1701)/T1701,'3 Model Input'!E$61=3,(X1701*G1701)/T1701,'3 Model Input'!E$61=4,(Y1701*G1701)/T1701,'3 Model Input'!E$61=5,(Z1701*G1701)/T1701, ISTEXT('3 Model Input'!E$61),"Missing",'3 Model Input'!E$61=6,(AA1701*G1701)/T1701))</f>
        <v>Blank</v>
      </c>
      <c r="AD1701" s="202" t="str">
        <f t="shared" si="287"/>
        <v>Blank</v>
      </c>
      <c r="AE1701" s="202" t="str">
        <f t="shared" si="288"/>
        <v>Blank</v>
      </c>
      <c r="AF1701" s="217" t="str">
        <f t="shared" si="289"/>
        <v>Blank</v>
      </c>
      <c r="AG1701" s="9" t="str" cm="1">
        <f t="array" ref="AG1701">_xlfn.IFS(ISNUMBER(AC1701), "", ISNUMBER(SEARCH("Blank", AC1701)), "", ISERROR(AC1701), "Bad input on tab 3")</f>
        <v/>
      </c>
    </row>
    <row r="1702" spans="2:33" ht="15" customHeight="1" x14ac:dyDescent="0.75">
      <c r="B1702" s="205" t="str">
        <f>'5 Driver Data'!B1702</f>
        <v>1694</v>
      </c>
      <c r="C1702" s="193">
        <f>'5 Driver Data'!C1702</f>
        <v>0</v>
      </c>
      <c r="D1702" s="192">
        <f>'5 Driver Data'!D1702</f>
        <v>0</v>
      </c>
      <c r="E1702" s="191">
        <f>'5 Driver Data'!E1702</f>
        <v>0</v>
      </c>
      <c r="F1702" s="191">
        <f>'5 Driver Data'!F1702</f>
        <v>0</v>
      </c>
      <c r="G1702" s="191">
        <f>'5 Driver Data'!G1702</f>
        <v>0</v>
      </c>
      <c r="H1702" s="191">
        <f>'5 Driver Data'!H1702</f>
        <v>0</v>
      </c>
      <c r="I1702" s="191">
        <f>'5 Driver Data'!I1702</f>
        <v>0</v>
      </c>
      <c r="J1702" s="191">
        <f>'5 Driver Data'!J1702</f>
        <v>0</v>
      </c>
      <c r="K1702" s="206">
        <f>'5 Driver Data'!K1702</f>
        <v>0</v>
      </c>
      <c r="L1702" s="1"/>
      <c r="M1702" s="216" t="str">
        <f>IF(D1702=0,"Blank",'3 Model Input'!E$44*'3 Model Input'!E$45)</f>
        <v>Blank</v>
      </c>
      <c r="N1702" s="197" t="str">
        <f t="shared" si="280"/>
        <v>Blank</v>
      </c>
      <c r="O1702" s="197" t="str">
        <f>IF(D1702=0,"Blank",'3 Model Input'!E$49*(1-'3 Model Input'!E$51))</f>
        <v>Blank</v>
      </c>
      <c r="P1702" s="197" t="str">
        <f t="shared" si="281"/>
        <v>Blank</v>
      </c>
      <c r="Q1702" s="197" t="str">
        <f>IF(D1702=0,"Blank",IF(D1702="BEV",E1702*(1-'3 Model Input'!E$54), E1702))</f>
        <v>Blank</v>
      </c>
      <c r="R1702" s="198" t="str">
        <f>IF(D1702=0,"Blank",IF(D1702="PHEV",F1702/G1702,F1702*(1-'3 Model Input'!E$54)/G1702))</f>
        <v>Blank</v>
      </c>
      <c r="S1702" s="198" t="str">
        <f>IF(D1702=0,"Blank",IF(D1702="PHEV",MIN(M1702,E1702),MIN(M1702,(E1702*(1-'3 Model Input'!E$54)))))</f>
        <v>Blank</v>
      </c>
      <c r="T1702" s="217" t="str">
        <f t="shared" si="282"/>
        <v>Blank</v>
      </c>
      <c r="U1702" s="89"/>
      <c r="V1702" s="216" t="str">
        <f>IF(D1702=0,"Blank",P1702*'3 Model Input'!E$50)</f>
        <v>Blank</v>
      </c>
      <c r="W1702" s="197" t="str">
        <f t="shared" si="283"/>
        <v>Blank</v>
      </c>
      <c r="X1702" s="197" t="str">
        <f t="shared" si="284"/>
        <v>Blank</v>
      </c>
      <c r="Y1702" s="197" t="str">
        <f t="shared" si="285"/>
        <v>Blank</v>
      </c>
      <c r="Z1702" s="197" t="str">
        <f t="shared" si="286"/>
        <v>Blank</v>
      </c>
      <c r="AA1702" s="223" t="str" cm="1">
        <f t="array" ref="AA1702">_xlfn.IFS(ISTEXT('3 Model Input'!F$70),"Missing",ISTEXT('3 Model Input'!I$70),"Missing",ISNUMBER('3 Model Input'!K$70),'3 Model Input'!K$70*P1702)</f>
        <v>Missing</v>
      </c>
      <c r="AB1702" s="89"/>
      <c r="AC1702" s="227" t="str" cm="1">
        <f t="array" ref="AC1702">IF(D1702=0,"Blank",_xlfn.IFS('3 Model Input'!E$61=1,(V1702*G1702)/T1702,'3 Model Input'!E$61=2,(W1702*G1702)/T1702,'3 Model Input'!E$61=3,(X1702*G1702)/T1702,'3 Model Input'!E$61=4,(Y1702*G1702)/T1702,'3 Model Input'!E$61=5,(Z1702*G1702)/T1702, ISTEXT('3 Model Input'!E$61),"Missing",'3 Model Input'!E$61=6,(AA1702*G1702)/T1702))</f>
        <v>Blank</v>
      </c>
      <c r="AD1702" s="202" t="str">
        <f t="shared" si="287"/>
        <v>Blank</v>
      </c>
      <c r="AE1702" s="202" t="str">
        <f t="shared" si="288"/>
        <v>Blank</v>
      </c>
      <c r="AF1702" s="217" t="str">
        <f t="shared" si="289"/>
        <v>Blank</v>
      </c>
      <c r="AG1702" s="9" t="str" cm="1">
        <f t="array" ref="AG1702">_xlfn.IFS(ISNUMBER(AC1702), "", ISNUMBER(SEARCH("Blank", AC1702)), "", ISERROR(AC1702), "Bad input on tab 3")</f>
        <v/>
      </c>
    </row>
    <row r="1703" spans="2:33" ht="15" customHeight="1" x14ac:dyDescent="0.75">
      <c r="B1703" s="205" t="str">
        <f>'5 Driver Data'!B1703</f>
        <v>1695</v>
      </c>
      <c r="C1703" s="193">
        <f>'5 Driver Data'!C1703</f>
        <v>0</v>
      </c>
      <c r="D1703" s="192">
        <f>'5 Driver Data'!D1703</f>
        <v>0</v>
      </c>
      <c r="E1703" s="191">
        <f>'5 Driver Data'!E1703</f>
        <v>0</v>
      </c>
      <c r="F1703" s="191">
        <f>'5 Driver Data'!F1703</f>
        <v>0</v>
      </c>
      <c r="G1703" s="191">
        <f>'5 Driver Data'!G1703</f>
        <v>0</v>
      </c>
      <c r="H1703" s="191">
        <f>'5 Driver Data'!H1703</f>
        <v>0</v>
      </c>
      <c r="I1703" s="191">
        <f>'5 Driver Data'!I1703</f>
        <v>0</v>
      </c>
      <c r="J1703" s="191">
        <f>'5 Driver Data'!J1703</f>
        <v>0</v>
      </c>
      <c r="K1703" s="206">
        <f>'5 Driver Data'!K1703</f>
        <v>0</v>
      </c>
      <c r="L1703" s="1"/>
      <c r="M1703" s="216" t="str">
        <f>IF(D1703=0,"Blank",'3 Model Input'!E$44*'3 Model Input'!E$45)</f>
        <v>Blank</v>
      </c>
      <c r="N1703" s="197" t="str">
        <f t="shared" si="280"/>
        <v>Blank</v>
      </c>
      <c r="O1703" s="197" t="str">
        <f>IF(D1703=0,"Blank",'3 Model Input'!E$49*(1-'3 Model Input'!E$51))</f>
        <v>Blank</v>
      </c>
      <c r="P1703" s="197" t="str">
        <f t="shared" si="281"/>
        <v>Blank</v>
      </c>
      <c r="Q1703" s="197" t="str">
        <f>IF(D1703=0,"Blank",IF(D1703="BEV",E1703*(1-'3 Model Input'!E$54), E1703))</f>
        <v>Blank</v>
      </c>
      <c r="R1703" s="198" t="str">
        <f>IF(D1703=0,"Blank",IF(D1703="PHEV",F1703/G1703,F1703*(1-'3 Model Input'!E$54)/G1703))</f>
        <v>Blank</v>
      </c>
      <c r="S1703" s="198" t="str">
        <f>IF(D1703=0,"Blank",IF(D1703="PHEV",MIN(M1703,E1703),MIN(M1703,(E1703*(1-'3 Model Input'!E$54)))))</f>
        <v>Blank</v>
      </c>
      <c r="T1703" s="217" t="str">
        <f t="shared" si="282"/>
        <v>Blank</v>
      </c>
      <c r="U1703" s="89"/>
      <c r="V1703" s="216" t="str">
        <f>IF(D1703=0,"Blank",P1703*'3 Model Input'!E$50)</f>
        <v>Blank</v>
      </c>
      <c r="W1703" s="197" t="str">
        <f t="shared" si="283"/>
        <v>Blank</v>
      </c>
      <c r="X1703" s="197" t="str">
        <f t="shared" si="284"/>
        <v>Blank</v>
      </c>
      <c r="Y1703" s="197" t="str">
        <f t="shared" si="285"/>
        <v>Blank</v>
      </c>
      <c r="Z1703" s="197" t="str">
        <f t="shared" si="286"/>
        <v>Blank</v>
      </c>
      <c r="AA1703" s="223" t="str" cm="1">
        <f t="array" ref="AA1703">_xlfn.IFS(ISTEXT('3 Model Input'!F$70),"Missing",ISTEXT('3 Model Input'!I$70),"Missing",ISNUMBER('3 Model Input'!K$70),'3 Model Input'!K$70*P1703)</f>
        <v>Missing</v>
      </c>
      <c r="AB1703" s="89"/>
      <c r="AC1703" s="227" t="str" cm="1">
        <f t="array" ref="AC1703">IF(D1703=0,"Blank",_xlfn.IFS('3 Model Input'!E$61=1,(V1703*G1703)/T1703,'3 Model Input'!E$61=2,(W1703*G1703)/T1703,'3 Model Input'!E$61=3,(X1703*G1703)/T1703,'3 Model Input'!E$61=4,(Y1703*G1703)/T1703,'3 Model Input'!E$61=5,(Z1703*G1703)/T1703, ISTEXT('3 Model Input'!E$61),"Missing",'3 Model Input'!E$61=6,(AA1703*G1703)/T1703))</f>
        <v>Blank</v>
      </c>
      <c r="AD1703" s="202" t="str">
        <f t="shared" si="287"/>
        <v>Blank</v>
      </c>
      <c r="AE1703" s="202" t="str">
        <f t="shared" si="288"/>
        <v>Blank</v>
      </c>
      <c r="AF1703" s="217" t="str">
        <f t="shared" si="289"/>
        <v>Blank</v>
      </c>
      <c r="AG1703" s="9" t="str" cm="1">
        <f t="array" ref="AG1703">_xlfn.IFS(ISNUMBER(AC1703), "", ISNUMBER(SEARCH("Blank", AC1703)), "", ISERROR(AC1703), "Bad input on tab 3")</f>
        <v/>
      </c>
    </row>
    <row r="1704" spans="2:33" ht="15" customHeight="1" x14ac:dyDescent="0.75">
      <c r="B1704" s="205" t="str">
        <f>'5 Driver Data'!B1704</f>
        <v>1696</v>
      </c>
      <c r="C1704" s="193">
        <f>'5 Driver Data'!C1704</f>
        <v>0</v>
      </c>
      <c r="D1704" s="192">
        <f>'5 Driver Data'!D1704</f>
        <v>0</v>
      </c>
      <c r="E1704" s="191">
        <f>'5 Driver Data'!E1704</f>
        <v>0</v>
      </c>
      <c r="F1704" s="191">
        <f>'5 Driver Data'!F1704</f>
        <v>0</v>
      </c>
      <c r="G1704" s="191">
        <f>'5 Driver Data'!G1704</f>
        <v>0</v>
      </c>
      <c r="H1704" s="191">
        <f>'5 Driver Data'!H1704</f>
        <v>0</v>
      </c>
      <c r="I1704" s="191">
        <f>'5 Driver Data'!I1704</f>
        <v>0</v>
      </c>
      <c r="J1704" s="191">
        <f>'5 Driver Data'!J1704</f>
        <v>0</v>
      </c>
      <c r="K1704" s="206">
        <f>'5 Driver Data'!K1704</f>
        <v>0</v>
      </c>
      <c r="L1704" s="1"/>
      <c r="M1704" s="216" t="str">
        <f>IF(D1704=0,"Blank",'3 Model Input'!E$44*'3 Model Input'!E$45)</f>
        <v>Blank</v>
      </c>
      <c r="N1704" s="197" t="str">
        <f t="shared" si="280"/>
        <v>Blank</v>
      </c>
      <c r="O1704" s="197" t="str">
        <f>IF(D1704=0,"Blank",'3 Model Input'!E$49*(1-'3 Model Input'!E$51))</f>
        <v>Blank</v>
      </c>
      <c r="P1704" s="197" t="str">
        <f t="shared" si="281"/>
        <v>Blank</v>
      </c>
      <c r="Q1704" s="197" t="str">
        <f>IF(D1704=0,"Blank",IF(D1704="BEV",E1704*(1-'3 Model Input'!E$54), E1704))</f>
        <v>Blank</v>
      </c>
      <c r="R1704" s="198" t="str">
        <f>IF(D1704=0,"Blank",IF(D1704="PHEV",F1704/G1704,F1704*(1-'3 Model Input'!E$54)/G1704))</f>
        <v>Blank</v>
      </c>
      <c r="S1704" s="198" t="str">
        <f>IF(D1704=0,"Blank",IF(D1704="PHEV",MIN(M1704,E1704),MIN(M1704,(E1704*(1-'3 Model Input'!E$54)))))</f>
        <v>Blank</v>
      </c>
      <c r="T1704" s="217" t="str">
        <f t="shared" si="282"/>
        <v>Blank</v>
      </c>
      <c r="U1704" s="89"/>
      <c r="V1704" s="216" t="str">
        <f>IF(D1704=0,"Blank",P1704*'3 Model Input'!E$50)</f>
        <v>Blank</v>
      </c>
      <c r="W1704" s="197" t="str">
        <f t="shared" si="283"/>
        <v>Blank</v>
      </c>
      <c r="X1704" s="197" t="str">
        <f t="shared" si="284"/>
        <v>Blank</v>
      </c>
      <c r="Y1704" s="197" t="str">
        <f t="shared" si="285"/>
        <v>Blank</v>
      </c>
      <c r="Z1704" s="197" t="str">
        <f t="shared" si="286"/>
        <v>Blank</v>
      </c>
      <c r="AA1704" s="223" t="str" cm="1">
        <f t="array" ref="AA1704">_xlfn.IFS(ISTEXT('3 Model Input'!F$70),"Missing",ISTEXT('3 Model Input'!I$70),"Missing",ISNUMBER('3 Model Input'!K$70),'3 Model Input'!K$70*P1704)</f>
        <v>Missing</v>
      </c>
      <c r="AB1704" s="89"/>
      <c r="AC1704" s="227" t="str" cm="1">
        <f t="array" ref="AC1704">IF(D1704=0,"Blank",_xlfn.IFS('3 Model Input'!E$61=1,(V1704*G1704)/T1704,'3 Model Input'!E$61=2,(W1704*G1704)/T1704,'3 Model Input'!E$61=3,(X1704*G1704)/T1704,'3 Model Input'!E$61=4,(Y1704*G1704)/T1704,'3 Model Input'!E$61=5,(Z1704*G1704)/T1704, ISTEXT('3 Model Input'!E$61),"Missing",'3 Model Input'!E$61=6,(AA1704*G1704)/T1704))</f>
        <v>Blank</v>
      </c>
      <c r="AD1704" s="202" t="str">
        <f t="shared" si="287"/>
        <v>Blank</v>
      </c>
      <c r="AE1704" s="202" t="str">
        <f t="shared" si="288"/>
        <v>Blank</v>
      </c>
      <c r="AF1704" s="217" t="str">
        <f t="shared" si="289"/>
        <v>Blank</v>
      </c>
      <c r="AG1704" s="9" t="str" cm="1">
        <f t="array" ref="AG1704">_xlfn.IFS(ISNUMBER(AC1704), "", ISNUMBER(SEARCH("Blank", AC1704)), "", ISERROR(AC1704), "Bad input on tab 3")</f>
        <v/>
      </c>
    </row>
    <row r="1705" spans="2:33" ht="15" customHeight="1" x14ac:dyDescent="0.75">
      <c r="B1705" s="205" t="str">
        <f>'5 Driver Data'!B1705</f>
        <v>1697</v>
      </c>
      <c r="C1705" s="193">
        <f>'5 Driver Data'!C1705</f>
        <v>0</v>
      </c>
      <c r="D1705" s="192">
        <f>'5 Driver Data'!D1705</f>
        <v>0</v>
      </c>
      <c r="E1705" s="191">
        <f>'5 Driver Data'!E1705</f>
        <v>0</v>
      </c>
      <c r="F1705" s="191">
        <f>'5 Driver Data'!F1705</f>
        <v>0</v>
      </c>
      <c r="G1705" s="191">
        <f>'5 Driver Data'!G1705</f>
        <v>0</v>
      </c>
      <c r="H1705" s="191">
        <f>'5 Driver Data'!H1705</f>
        <v>0</v>
      </c>
      <c r="I1705" s="191">
        <f>'5 Driver Data'!I1705</f>
        <v>0</v>
      </c>
      <c r="J1705" s="191">
        <f>'5 Driver Data'!J1705</f>
        <v>0</v>
      </c>
      <c r="K1705" s="206">
        <f>'5 Driver Data'!K1705</f>
        <v>0</v>
      </c>
      <c r="L1705" s="1"/>
      <c r="M1705" s="216" t="str">
        <f>IF(D1705=0,"Blank",'3 Model Input'!E$44*'3 Model Input'!E$45)</f>
        <v>Blank</v>
      </c>
      <c r="N1705" s="197" t="str">
        <f t="shared" si="280"/>
        <v>Blank</v>
      </c>
      <c r="O1705" s="197" t="str">
        <f>IF(D1705=0,"Blank",'3 Model Input'!E$49*(1-'3 Model Input'!E$51))</f>
        <v>Blank</v>
      </c>
      <c r="P1705" s="197" t="str">
        <f t="shared" si="281"/>
        <v>Blank</v>
      </c>
      <c r="Q1705" s="197" t="str">
        <f>IF(D1705=0,"Blank",IF(D1705="BEV",E1705*(1-'3 Model Input'!E$54), E1705))</f>
        <v>Blank</v>
      </c>
      <c r="R1705" s="198" t="str">
        <f>IF(D1705=0,"Blank",IF(D1705="PHEV",F1705/G1705,F1705*(1-'3 Model Input'!E$54)/G1705))</f>
        <v>Blank</v>
      </c>
      <c r="S1705" s="198" t="str">
        <f>IF(D1705=0,"Blank",IF(D1705="PHEV",MIN(M1705,E1705),MIN(M1705,(E1705*(1-'3 Model Input'!E$54)))))</f>
        <v>Blank</v>
      </c>
      <c r="T1705" s="217" t="str">
        <f t="shared" si="282"/>
        <v>Blank</v>
      </c>
      <c r="U1705" s="89"/>
      <c r="V1705" s="216" t="str">
        <f>IF(D1705=0,"Blank",P1705*'3 Model Input'!E$50)</f>
        <v>Blank</v>
      </c>
      <c r="W1705" s="197" t="str">
        <f t="shared" si="283"/>
        <v>Blank</v>
      </c>
      <c r="X1705" s="197" t="str">
        <f t="shared" si="284"/>
        <v>Blank</v>
      </c>
      <c r="Y1705" s="197" t="str">
        <f t="shared" si="285"/>
        <v>Blank</v>
      </c>
      <c r="Z1705" s="197" t="str">
        <f t="shared" si="286"/>
        <v>Blank</v>
      </c>
      <c r="AA1705" s="223" t="str" cm="1">
        <f t="array" ref="AA1705">_xlfn.IFS(ISTEXT('3 Model Input'!F$70),"Missing",ISTEXT('3 Model Input'!I$70),"Missing",ISNUMBER('3 Model Input'!K$70),'3 Model Input'!K$70*P1705)</f>
        <v>Missing</v>
      </c>
      <c r="AB1705" s="89"/>
      <c r="AC1705" s="227" t="str" cm="1">
        <f t="array" ref="AC1705">IF(D1705=0,"Blank",_xlfn.IFS('3 Model Input'!E$61=1,(V1705*G1705)/T1705,'3 Model Input'!E$61=2,(W1705*G1705)/T1705,'3 Model Input'!E$61=3,(X1705*G1705)/T1705,'3 Model Input'!E$61=4,(Y1705*G1705)/T1705,'3 Model Input'!E$61=5,(Z1705*G1705)/T1705, ISTEXT('3 Model Input'!E$61),"Missing",'3 Model Input'!E$61=6,(AA1705*G1705)/T1705))</f>
        <v>Blank</v>
      </c>
      <c r="AD1705" s="202" t="str">
        <f t="shared" si="287"/>
        <v>Blank</v>
      </c>
      <c r="AE1705" s="202" t="str">
        <f t="shared" si="288"/>
        <v>Blank</v>
      </c>
      <c r="AF1705" s="217" t="str">
        <f t="shared" si="289"/>
        <v>Blank</v>
      </c>
      <c r="AG1705" s="9" t="str" cm="1">
        <f t="array" ref="AG1705">_xlfn.IFS(ISNUMBER(AC1705), "", ISNUMBER(SEARCH("Blank", AC1705)), "", ISERROR(AC1705), "Bad input on tab 3")</f>
        <v/>
      </c>
    </row>
    <row r="1706" spans="2:33" ht="15" customHeight="1" x14ac:dyDescent="0.75">
      <c r="B1706" s="205" t="str">
        <f>'5 Driver Data'!B1706</f>
        <v>1698</v>
      </c>
      <c r="C1706" s="193">
        <f>'5 Driver Data'!C1706</f>
        <v>0</v>
      </c>
      <c r="D1706" s="192">
        <f>'5 Driver Data'!D1706</f>
        <v>0</v>
      </c>
      <c r="E1706" s="191">
        <f>'5 Driver Data'!E1706</f>
        <v>0</v>
      </c>
      <c r="F1706" s="191">
        <f>'5 Driver Data'!F1706</f>
        <v>0</v>
      </c>
      <c r="G1706" s="191">
        <f>'5 Driver Data'!G1706</f>
        <v>0</v>
      </c>
      <c r="H1706" s="191">
        <f>'5 Driver Data'!H1706</f>
        <v>0</v>
      </c>
      <c r="I1706" s="191">
        <f>'5 Driver Data'!I1706</f>
        <v>0</v>
      </c>
      <c r="J1706" s="191">
        <f>'5 Driver Data'!J1706</f>
        <v>0</v>
      </c>
      <c r="K1706" s="206">
        <f>'5 Driver Data'!K1706</f>
        <v>0</v>
      </c>
      <c r="L1706" s="1"/>
      <c r="M1706" s="216" t="str">
        <f>IF(D1706=0,"Blank",'3 Model Input'!E$44*'3 Model Input'!E$45)</f>
        <v>Blank</v>
      </c>
      <c r="N1706" s="197" t="str">
        <f t="shared" si="280"/>
        <v>Blank</v>
      </c>
      <c r="O1706" s="197" t="str">
        <f>IF(D1706=0,"Blank",'3 Model Input'!E$49*(1-'3 Model Input'!E$51))</f>
        <v>Blank</v>
      </c>
      <c r="P1706" s="197" t="str">
        <f t="shared" si="281"/>
        <v>Blank</v>
      </c>
      <c r="Q1706" s="197" t="str">
        <f>IF(D1706=0,"Blank",IF(D1706="BEV",E1706*(1-'3 Model Input'!E$54), E1706))</f>
        <v>Blank</v>
      </c>
      <c r="R1706" s="198" t="str">
        <f>IF(D1706=0,"Blank",IF(D1706="PHEV",F1706/G1706,F1706*(1-'3 Model Input'!E$54)/G1706))</f>
        <v>Blank</v>
      </c>
      <c r="S1706" s="198" t="str">
        <f>IF(D1706=0,"Blank",IF(D1706="PHEV",MIN(M1706,E1706),MIN(M1706,(E1706*(1-'3 Model Input'!E$54)))))</f>
        <v>Blank</v>
      </c>
      <c r="T1706" s="217" t="str">
        <f t="shared" si="282"/>
        <v>Blank</v>
      </c>
      <c r="U1706" s="89"/>
      <c r="V1706" s="216" t="str">
        <f>IF(D1706=0,"Blank",P1706*'3 Model Input'!E$50)</f>
        <v>Blank</v>
      </c>
      <c r="W1706" s="197" t="str">
        <f t="shared" si="283"/>
        <v>Blank</v>
      </c>
      <c r="X1706" s="197" t="str">
        <f t="shared" si="284"/>
        <v>Blank</v>
      </c>
      <c r="Y1706" s="197" t="str">
        <f t="shared" si="285"/>
        <v>Blank</v>
      </c>
      <c r="Z1706" s="197" t="str">
        <f t="shared" si="286"/>
        <v>Blank</v>
      </c>
      <c r="AA1706" s="223" t="str" cm="1">
        <f t="array" ref="AA1706">_xlfn.IFS(ISTEXT('3 Model Input'!F$70),"Missing",ISTEXT('3 Model Input'!I$70),"Missing",ISNUMBER('3 Model Input'!K$70),'3 Model Input'!K$70*P1706)</f>
        <v>Missing</v>
      </c>
      <c r="AB1706" s="89"/>
      <c r="AC1706" s="227" t="str" cm="1">
        <f t="array" ref="AC1706">IF(D1706=0,"Blank",_xlfn.IFS('3 Model Input'!E$61=1,(V1706*G1706)/T1706,'3 Model Input'!E$61=2,(W1706*G1706)/T1706,'3 Model Input'!E$61=3,(X1706*G1706)/T1706,'3 Model Input'!E$61=4,(Y1706*G1706)/T1706,'3 Model Input'!E$61=5,(Z1706*G1706)/T1706, ISTEXT('3 Model Input'!E$61),"Missing",'3 Model Input'!E$61=6,(AA1706*G1706)/T1706))</f>
        <v>Blank</v>
      </c>
      <c r="AD1706" s="202" t="str">
        <f t="shared" si="287"/>
        <v>Blank</v>
      </c>
      <c r="AE1706" s="202" t="str">
        <f t="shared" si="288"/>
        <v>Blank</v>
      </c>
      <c r="AF1706" s="217" t="str">
        <f t="shared" si="289"/>
        <v>Blank</v>
      </c>
      <c r="AG1706" s="9" t="str" cm="1">
        <f t="array" ref="AG1706">_xlfn.IFS(ISNUMBER(AC1706), "", ISNUMBER(SEARCH("Blank", AC1706)), "", ISERROR(AC1706), "Bad input on tab 3")</f>
        <v/>
      </c>
    </row>
    <row r="1707" spans="2:33" ht="15" customHeight="1" x14ac:dyDescent="0.75">
      <c r="B1707" s="205" t="str">
        <f>'5 Driver Data'!B1707</f>
        <v>1699</v>
      </c>
      <c r="C1707" s="193">
        <f>'5 Driver Data'!C1707</f>
        <v>0</v>
      </c>
      <c r="D1707" s="192">
        <f>'5 Driver Data'!D1707</f>
        <v>0</v>
      </c>
      <c r="E1707" s="191">
        <f>'5 Driver Data'!E1707</f>
        <v>0</v>
      </c>
      <c r="F1707" s="191">
        <f>'5 Driver Data'!F1707</f>
        <v>0</v>
      </c>
      <c r="G1707" s="191">
        <f>'5 Driver Data'!G1707</f>
        <v>0</v>
      </c>
      <c r="H1707" s="191">
        <f>'5 Driver Data'!H1707</f>
        <v>0</v>
      </c>
      <c r="I1707" s="191">
        <f>'5 Driver Data'!I1707</f>
        <v>0</v>
      </c>
      <c r="J1707" s="191">
        <f>'5 Driver Data'!J1707</f>
        <v>0</v>
      </c>
      <c r="K1707" s="206">
        <f>'5 Driver Data'!K1707</f>
        <v>0</v>
      </c>
      <c r="L1707" s="1"/>
      <c r="M1707" s="216" t="str">
        <f>IF(D1707=0,"Blank",'3 Model Input'!E$44*'3 Model Input'!E$45)</f>
        <v>Blank</v>
      </c>
      <c r="N1707" s="197" t="str">
        <f t="shared" si="280"/>
        <v>Blank</v>
      </c>
      <c r="O1707" s="197" t="str">
        <f>IF(D1707=0,"Blank",'3 Model Input'!E$49*(1-'3 Model Input'!E$51))</f>
        <v>Blank</v>
      </c>
      <c r="P1707" s="197" t="str">
        <f t="shared" si="281"/>
        <v>Blank</v>
      </c>
      <c r="Q1707" s="197" t="str">
        <f>IF(D1707=0,"Blank",IF(D1707="BEV",E1707*(1-'3 Model Input'!E$54), E1707))</f>
        <v>Blank</v>
      </c>
      <c r="R1707" s="198" t="str">
        <f>IF(D1707=0,"Blank",IF(D1707="PHEV",F1707/G1707,F1707*(1-'3 Model Input'!E$54)/G1707))</f>
        <v>Blank</v>
      </c>
      <c r="S1707" s="198" t="str">
        <f>IF(D1707=0,"Blank",IF(D1707="PHEV",MIN(M1707,E1707),MIN(M1707,(E1707*(1-'3 Model Input'!E$54)))))</f>
        <v>Blank</v>
      </c>
      <c r="T1707" s="217" t="str">
        <f t="shared" si="282"/>
        <v>Blank</v>
      </c>
      <c r="U1707" s="89"/>
      <c r="V1707" s="216" t="str">
        <f>IF(D1707=0,"Blank",P1707*'3 Model Input'!E$50)</f>
        <v>Blank</v>
      </c>
      <c r="W1707" s="197" t="str">
        <f t="shared" si="283"/>
        <v>Blank</v>
      </c>
      <c r="X1707" s="197" t="str">
        <f t="shared" si="284"/>
        <v>Blank</v>
      </c>
      <c r="Y1707" s="197" t="str">
        <f t="shared" si="285"/>
        <v>Blank</v>
      </c>
      <c r="Z1707" s="197" t="str">
        <f t="shared" si="286"/>
        <v>Blank</v>
      </c>
      <c r="AA1707" s="223" t="str" cm="1">
        <f t="array" ref="AA1707">_xlfn.IFS(ISTEXT('3 Model Input'!F$70),"Missing",ISTEXT('3 Model Input'!I$70),"Missing",ISNUMBER('3 Model Input'!K$70),'3 Model Input'!K$70*P1707)</f>
        <v>Missing</v>
      </c>
      <c r="AB1707" s="89"/>
      <c r="AC1707" s="227" t="str" cm="1">
        <f t="array" ref="AC1707">IF(D1707=0,"Blank",_xlfn.IFS('3 Model Input'!E$61=1,(V1707*G1707)/T1707,'3 Model Input'!E$61=2,(W1707*G1707)/T1707,'3 Model Input'!E$61=3,(X1707*G1707)/T1707,'3 Model Input'!E$61=4,(Y1707*G1707)/T1707,'3 Model Input'!E$61=5,(Z1707*G1707)/T1707, ISTEXT('3 Model Input'!E$61),"Missing",'3 Model Input'!E$61=6,(AA1707*G1707)/T1707))</f>
        <v>Blank</v>
      </c>
      <c r="AD1707" s="202" t="str">
        <f t="shared" si="287"/>
        <v>Blank</v>
      </c>
      <c r="AE1707" s="202" t="str">
        <f t="shared" si="288"/>
        <v>Blank</v>
      </c>
      <c r="AF1707" s="217" t="str">
        <f t="shared" si="289"/>
        <v>Blank</v>
      </c>
      <c r="AG1707" s="9" t="str" cm="1">
        <f t="array" ref="AG1707">_xlfn.IFS(ISNUMBER(AC1707), "", ISNUMBER(SEARCH("Blank", AC1707)), "", ISERROR(AC1707), "Bad input on tab 3")</f>
        <v/>
      </c>
    </row>
    <row r="1708" spans="2:33" ht="15" customHeight="1" x14ac:dyDescent="0.75">
      <c r="B1708" s="205" t="str">
        <f>'5 Driver Data'!B1708</f>
        <v>1700</v>
      </c>
      <c r="C1708" s="193">
        <f>'5 Driver Data'!C1708</f>
        <v>0</v>
      </c>
      <c r="D1708" s="192">
        <f>'5 Driver Data'!D1708</f>
        <v>0</v>
      </c>
      <c r="E1708" s="191">
        <f>'5 Driver Data'!E1708</f>
        <v>0</v>
      </c>
      <c r="F1708" s="191">
        <f>'5 Driver Data'!F1708</f>
        <v>0</v>
      </c>
      <c r="G1708" s="191">
        <f>'5 Driver Data'!G1708</f>
        <v>0</v>
      </c>
      <c r="H1708" s="191">
        <f>'5 Driver Data'!H1708</f>
        <v>0</v>
      </c>
      <c r="I1708" s="191">
        <f>'5 Driver Data'!I1708</f>
        <v>0</v>
      </c>
      <c r="J1708" s="191">
        <f>'5 Driver Data'!J1708</f>
        <v>0</v>
      </c>
      <c r="K1708" s="206">
        <f>'5 Driver Data'!K1708</f>
        <v>0</v>
      </c>
      <c r="L1708" s="1"/>
      <c r="M1708" s="216" t="str">
        <f>IF(D1708=0,"Blank",'3 Model Input'!E$44*'3 Model Input'!E$45)</f>
        <v>Blank</v>
      </c>
      <c r="N1708" s="197" t="str">
        <f t="shared" si="280"/>
        <v>Blank</v>
      </c>
      <c r="O1708" s="197" t="str">
        <f>IF(D1708=0,"Blank",'3 Model Input'!E$49*(1-'3 Model Input'!E$51))</f>
        <v>Blank</v>
      </c>
      <c r="P1708" s="197" t="str">
        <f t="shared" si="281"/>
        <v>Blank</v>
      </c>
      <c r="Q1708" s="197" t="str">
        <f>IF(D1708=0,"Blank",IF(D1708="BEV",E1708*(1-'3 Model Input'!E$54), E1708))</f>
        <v>Blank</v>
      </c>
      <c r="R1708" s="198" t="str">
        <f>IF(D1708=0,"Blank",IF(D1708="PHEV",F1708/G1708,F1708*(1-'3 Model Input'!E$54)/G1708))</f>
        <v>Blank</v>
      </c>
      <c r="S1708" s="198" t="str">
        <f>IF(D1708=0,"Blank",IF(D1708="PHEV",MIN(M1708,E1708),MIN(M1708,(E1708*(1-'3 Model Input'!E$54)))))</f>
        <v>Blank</v>
      </c>
      <c r="T1708" s="217" t="str">
        <f t="shared" si="282"/>
        <v>Blank</v>
      </c>
      <c r="U1708" s="89"/>
      <c r="V1708" s="216" t="str">
        <f>IF(D1708=0,"Blank",P1708*'3 Model Input'!E$50)</f>
        <v>Blank</v>
      </c>
      <c r="W1708" s="197" t="str">
        <f t="shared" si="283"/>
        <v>Blank</v>
      </c>
      <c r="X1708" s="197" t="str">
        <f t="shared" si="284"/>
        <v>Blank</v>
      </c>
      <c r="Y1708" s="197" t="str">
        <f t="shared" si="285"/>
        <v>Blank</v>
      </c>
      <c r="Z1708" s="197" t="str">
        <f t="shared" si="286"/>
        <v>Blank</v>
      </c>
      <c r="AA1708" s="223" t="str" cm="1">
        <f t="array" ref="AA1708">_xlfn.IFS(ISTEXT('3 Model Input'!F$70),"Missing",ISTEXT('3 Model Input'!I$70),"Missing",ISNUMBER('3 Model Input'!K$70),'3 Model Input'!K$70*P1708)</f>
        <v>Missing</v>
      </c>
      <c r="AB1708" s="89"/>
      <c r="AC1708" s="227" t="str" cm="1">
        <f t="array" ref="AC1708">IF(D1708=0,"Blank",_xlfn.IFS('3 Model Input'!E$61=1,(V1708*G1708)/T1708,'3 Model Input'!E$61=2,(W1708*G1708)/T1708,'3 Model Input'!E$61=3,(X1708*G1708)/T1708,'3 Model Input'!E$61=4,(Y1708*G1708)/T1708,'3 Model Input'!E$61=5,(Z1708*G1708)/T1708, ISTEXT('3 Model Input'!E$61),"Missing",'3 Model Input'!E$61=6,(AA1708*G1708)/T1708))</f>
        <v>Blank</v>
      </c>
      <c r="AD1708" s="202" t="str">
        <f t="shared" si="287"/>
        <v>Blank</v>
      </c>
      <c r="AE1708" s="202" t="str">
        <f t="shared" si="288"/>
        <v>Blank</v>
      </c>
      <c r="AF1708" s="217" t="str">
        <f t="shared" si="289"/>
        <v>Blank</v>
      </c>
      <c r="AG1708" s="9" t="str" cm="1">
        <f t="array" ref="AG1708">_xlfn.IFS(ISNUMBER(AC1708), "", ISNUMBER(SEARCH("Blank", AC1708)), "", ISERROR(AC1708), "Bad input on tab 3")</f>
        <v/>
      </c>
    </row>
    <row r="1709" spans="2:33" ht="15" customHeight="1" x14ac:dyDescent="0.75">
      <c r="B1709" s="205" t="str">
        <f>'5 Driver Data'!B1709</f>
        <v>1701</v>
      </c>
      <c r="C1709" s="193">
        <f>'5 Driver Data'!C1709</f>
        <v>0</v>
      </c>
      <c r="D1709" s="192">
        <f>'5 Driver Data'!D1709</f>
        <v>0</v>
      </c>
      <c r="E1709" s="191">
        <f>'5 Driver Data'!E1709</f>
        <v>0</v>
      </c>
      <c r="F1709" s="191">
        <f>'5 Driver Data'!F1709</f>
        <v>0</v>
      </c>
      <c r="G1709" s="191">
        <f>'5 Driver Data'!G1709</f>
        <v>0</v>
      </c>
      <c r="H1709" s="191">
        <f>'5 Driver Data'!H1709</f>
        <v>0</v>
      </c>
      <c r="I1709" s="191">
        <f>'5 Driver Data'!I1709</f>
        <v>0</v>
      </c>
      <c r="J1709" s="191">
        <f>'5 Driver Data'!J1709</f>
        <v>0</v>
      </c>
      <c r="K1709" s="206">
        <f>'5 Driver Data'!K1709</f>
        <v>0</v>
      </c>
      <c r="L1709" s="1"/>
      <c r="M1709" s="216" t="str">
        <f>IF(D1709=0,"Blank",'3 Model Input'!E$44*'3 Model Input'!E$45)</f>
        <v>Blank</v>
      </c>
      <c r="N1709" s="197" t="str">
        <f t="shared" si="280"/>
        <v>Blank</v>
      </c>
      <c r="O1709" s="197" t="str">
        <f>IF(D1709=0,"Blank",'3 Model Input'!E$49*(1-'3 Model Input'!E$51))</f>
        <v>Blank</v>
      </c>
      <c r="P1709" s="197" t="str">
        <f t="shared" si="281"/>
        <v>Blank</v>
      </c>
      <c r="Q1709" s="197" t="str">
        <f>IF(D1709=0,"Blank",IF(D1709="BEV",E1709*(1-'3 Model Input'!E$54), E1709))</f>
        <v>Blank</v>
      </c>
      <c r="R1709" s="198" t="str">
        <f>IF(D1709=0,"Blank",IF(D1709="PHEV",F1709/G1709,F1709*(1-'3 Model Input'!E$54)/G1709))</f>
        <v>Blank</v>
      </c>
      <c r="S1709" s="198" t="str">
        <f>IF(D1709=0,"Blank",IF(D1709="PHEV",MIN(M1709,E1709),MIN(M1709,(E1709*(1-'3 Model Input'!E$54)))))</f>
        <v>Blank</v>
      </c>
      <c r="T1709" s="217" t="str">
        <f t="shared" si="282"/>
        <v>Blank</v>
      </c>
      <c r="U1709" s="89"/>
      <c r="V1709" s="216" t="str">
        <f>IF(D1709=0,"Blank",P1709*'3 Model Input'!E$50)</f>
        <v>Blank</v>
      </c>
      <c r="W1709" s="197" t="str">
        <f t="shared" si="283"/>
        <v>Blank</v>
      </c>
      <c r="X1709" s="197" t="str">
        <f t="shared" si="284"/>
        <v>Blank</v>
      </c>
      <c r="Y1709" s="197" t="str">
        <f t="shared" si="285"/>
        <v>Blank</v>
      </c>
      <c r="Z1709" s="197" t="str">
        <f t="shared" si="286"/>
        <v>Blank</v>
      </c>
      <c r="AA1709" s="223" t="str" cm="1">
        <f t="array" ref="AA1709">_xlfn.IFS(ISTEXT('3 Model Input'!F$70),"Missing",ISTEXT('3 Model Input'!I$70),"Missing",ISNUMBER('3 Model Input'!K$70),'3 Model Input'!K$70*P1709)</f>
        <v>Missing</v>
      </c>
      <c r="AB1709" s="89"/>
      <c r="AC1709" s="227" t="str" cm="1">
        <f t="array" ref="AC1709">IF(D1709=0,"Blank",_xlfn.IFS('3 Model Input'!E$61=1,(V1709*G1709)/T1709,'3 Model Input'!E$61=2,(W1709*G1709)/T1709,'3 Model Input'!E$61=3,(X1709*G1709)/T1709,'3 Model Input'!E$61=4,(Y1709*G1709)/T1709,'3 Model Input'!E$61=5,(Z1709*G1709)/T1709, ISTEXT('3 Model Input'!E$61),"Missing",'3 Model Input'!E$61=6,(AA1709*G1709)/T1709))</f>
        <v>Blank</v>
      </c>
      <c r="AD1709" s="202" t="str">
        <f t="shared" si="287"/>
        <v>Blank</v>
      </c>
      <c r="AE1709" s="202" t="str">
        <f t="shared" si="288"/>
        <v>Blank</v>
      </c>
      <c r="AF1709" s="217" t="str">
        <f t="shared" si="289"/>
        <v>Blank</v>
      </c>
      <c r="AG1709" s="9" t="str" cm="1">
        <f t="array" ref="AG1709">_xlfn.IFS(ISNUMBER(AC1709), "", ISNUMBER(SEARCH("Blank", AC1709)), "", ISERROR(AC1709), "Bad input on tab 3")</f>
        <v/>
      </c>
    </row>
    <row r="1710" spans="2:33" ht="15" customHeight="1" x14ac:dyDescent="0.75">
      <c r="B1710" s="205" t="str">
        <f>'5 Driver Data'!B1710</f>
        <v>1702</v>
      </c>
      <c r="C1710" s="193">
        <f>'5 Driver Data'!C1710</f>
        <v>0</v>
      </c>
      <c r="D1710" s="192">
        <f>'5 Driver Data'!D1710</f>
        <v>0</v>
      </c>
      <c r="E1710" s="191">
        <f>'5 Driver Data'!E1710</f>
        <v>0</v>
      </c>
      <c r="F1710" s="191">
        <f>'5 Driver Data'!F1710</f>
        <v>0</v>
      </c>
      <c r="G1710" s="191">
        <f>'5 Driver Data'!G1710</f>
        <v>0</v>
      </c>
      <c r="H1710" s="191">
        <f>'5 Driver Data'!H1710</f>
        <v>0</v>
      </c>
      <c r="I1710" s="191">
        <f>'5 Driver Data'!I1710</f>
        <v>0</v>
      </c>
      <c r="J1710" s="191">
        <f>'5 Driver Data'!J1710</f>
        <v>0</v>
      </c>
      <c r="K1710" s="206">
        <f>'5 Driver Data'!K1710</f>
        <v>0</v>
      </c>
      <c r="L1710" s="1"/>
      <c r="M1710" s="216" t="str">
        <f>IF(D1710=0,"Blank",'3 Model Input'!E$44*'3 Model Input'!E$45)</f>
        <v>Blank</v>
      </c>
      <c r="N1710" s="197" t="str">
        <f t="shared" ref="N1710:N1773" si="290">IF(D1710=0,"Blank",H1710*I1710*52)</f>
        <v>Blank</v>
      </c>
      <c r="O1710" s="197" t="str">
        <f>IF(D1710=0,"Blank",'3 Model Input'!E$49*(1-'3 Model Input'!E$51))</f>
        <v>Blank</v>
      </c>
      <c r="P1710" s="197" t="str">
        <f t="shared" ref="P1710:P1773" si="291">IF(D1710=0,"Blank",SUM(N1710:O1710))</f>
        <v>Blank</v>
      </c>
      <c r="Q1710" s="197" t="str">
        <f>IF(D1710=0,"Blank",IF(D1710="BEV",E1710*(1-'3 Model Input'!E$54), E1710))</f>
        <v>Blank</v>
      </c>
      <c r="R1710" s="198" t="str">
        <f>IF(D1710=0,"Blank",IF(D1710="PHEV",F1710/G1710,F1710*(1-'3 Model Input'!E$54)/G1710))</f>
        <v>Blank</v>
      </c>
      <c r="S1710" s="198" t="str">
        <f>IF(D1710=0,"Blank",IF(D1710="PHEV",MIN(M1710,E1710),MIN(M1710,(E1710*(1-'3 Model Input'!E$54)))))</f>
        <v>Blank</v>
      </c>
      <c r="T1710" s="217" t="str">
        <f t="shared" ref="T1710:T1773" si="292">IF(D1710=0,"Blank",MIN(R1710,(S1710/E1710*F1710)))</f>
        <v>Blank</v>
      </c>
      <c r="U1710" s="89"/>
      <c r="V1710" s="216" t="str">
        <f>IF(D1710=0,"Blank",P1710*'3 Model Input'!E$50)</f>
        <v>Blank</v>
      </c>
      <c r="W1710" s="197" t="str">
        <f t="shared" ref="W1710:W1773" si="293">IF(D1710=0,"Blank",V1710*(1-J1710))</f>
        <v>Blank</v>
      </c>
      <c r="X1710" s="197" t="str">
        <f t="shared" ref="X1710:X1773" si="294">P1710</f>
        <v>Blank</v>
      </c>
      <c r="Y1710" s="197" t="str">
        <f t="shared" ref="Y1710:Y1773" si="295">IF(D1710=0,"Blank",P1710*(1-J1710))</f>
        <v>Blank</v>
      </c>
      <c r="Z1710" s="197" t="str">
        <f t="shared" ref="Z1710:Z1773" si="296">IF(D1710=0,"Blank",N1710*K1710)</f>
        <v>Blank</v>
      </c>
      <c r="AA1710" s="223" t="str" cm="1">
        <f t="array" ref="AA1710">_xlfn.IFS(ISTEXT('3 Model Input'!F$70),"Missing",ISTEXT('3 Model Input'!I$70),"Missing",ISNUMBER('3 Model Input'!K$70),'3 Model Input'!K$70*P1710)</f>
        <v>Missing</v>
      </c>
      <c r="AB1710" s="89"/>
      <c r="AC1710" s="227" t="str" cm="1">
        <f t="array" ref="AC1710">IF(D1710=0,"Blank",_xlfn.IFS('3 Model Input'!E$61=1,(V1710*G1710)/T1710,'3 Model Input'!E$61=2,(W1710*G1710)/T1710,'3 Model Input'!E$61=3,(X1710*G1710)/T1710,'3 Model Input'!E$61=4,(Y1710*G1710)/T1710,'3 Model Input'!E$61=5,(Z1710*G1710)/T1710, ISTEXT('3 Model Input'!E$61),"Missing",'3 Model Input'!E$61=6,(AA1710*G1710)/T1710))</f>
        <v>Blank</v>
      </c>
      <c r="AD1710" s="202" t="str">
        <f t="shared" ref="AD1710:AD1773" si="297">IF(D1710=0,"Blank",MIN(SUM(AC1710/52/H1710),1))</f>
        <v>Blank</v>
      </c>
      <c r="AE1710" s="202" t="str">
        <f t="shared" ref="AE1710:AE1773" si="298">IF(D1710=0,"Blank",AD1710*H1710)</f>
        <v>Blank</v>
      </c>
      <c r="AF1710" s="217" t="str">
        <f t="shared" ref="AF1710:AF1773" si="299">IF(D1710=0,"Blank",AC1710*S1710)</f>
        <v>Blank</v>
      </c>
      <c r="AG1710" s="9" t="str" cm="1">
        <f t="array" ref="AG1710">_xlfn.IFS(ISNUMBER(AC1710), "", ISNUMBER(SEARCH("Blank", AC1710)), "", ISERROR(AC1710), "Bad input on tab 3")</f>
        <v/>
      </c>
    </row>
    <row r="1711" spans="2:33" ht="15" customHeight="1" x14ac:dyDescent="0.75">
      <c r="B1711" s="205" t="str">
        <f>'5 Driver Data'!B1711</f>
        <v>1703</v>
      </c>
      <c r="C1711" s="193">
        <f>'5 Driver Data'!C1711</f>
        <v>0</v>
      </c>
      <c r="D1711" s="192">
        <f>'5 Driver Data'!D1711</f>
        <v>0</v>
      </c>
      <c r="E1711" s="191">
        <f>'5 Driver Data'!E1711</f>
        <v>0</v>
      </c>
      <c r="F1711" s="191">
        <f>'5 Driver Data'!F1711</f>
        <v>0</v>
      </c>
      <c r="G1711" s="191">
        <f>'5 Driver Data'!G1711</f>
        <v>0</v>
      </c>
      <c r="H1711" s="191">
        <f>'5 Driver Data'!H1711</f>
        <v>0</v>
      </c>
      <c r="I1711" s="191">
        <f>'5 Driver Data'!I1711</f>
        <v>0</v>
      </c>
      <c r="J1711" s="191">
        <f>'5 Driver Data'!J1711</f>
        <v>0</v>
      </c>
      <c r="K1711" s="206">
        <f>'5 Driver Data'!K1711</f>
        <v>0</v>
      </c>
      <c r="L1711" s="1"/>
      <c r="M1711" s="216" t="str">
        <f>IF(D1711=0,"Blank",'3 Model Input'!E$44*'3 Model Input'!E$45)</f>
        <v>Blank</v>
      </c>
      <c r="N1711" s="197" t="str">
        <f t="shared" si="290"/>
        <v>Blank</v>
      </c>
      <c r="O1711" s="197" t="str">
        <f>IF(D1711=0,"Blank",'3 Model Input'!E$49*(1-'3 Model Input'!E$51))</f>
        <v>Blank</v>
      </c>
      <c r="P1711" s="197" t="str">
        <f t="shared" si="291"/>
        <v>Blank</v>
      </c>
      <c r="Q1711" s="197" t="str">
        <f>IF(D1711=0,"Blank",IF(D1711="BEV",E1711*(1-'3 Model Input'!E$54), E1711))</f>
        <v>Blank</v>
      </c>
      <c r="R1711" s="198" t="str">
        <f>IF(D1711=0,"Blank",IF(D1711="PHEV",F1711/G1711,F1711*(1-'3 Model Input'!E$54)/G1711))</f>
        <v>Blank</v>
      </c>
      <c r="S1711" s="198" t="str">
        <f>IF(D1711=0,"Blank",IF(D1711="PHEV",MIN(M1711,E1711),MIN(M1711,(E1711*(1-'3 Model Input'!E$54)))))</f>
        <v>Blank</v>
      </c>
      <c r="T1711" s="217" t="str">
        <f t="shared" si="292"/>
        <v>Blank</v>
      </c>
      <c r="U1711" s="89"/>
      <c r="V1711" s="216" t="str">
        <f>IF(D1711=0,"Blank",P1711*'3 Model Input'!E$50)</f>
        <v>Blank</v>
      </c>
      <c r="W1711" s="197" t="str">
        <f t="shared" si="293"/>
        <v>Blank</v>
      </c>
      <c r="X1711" s="197" t="str">
        <f t="shared" si="294"/>
        <v>Blank</v>
      </c>
      <c r="Y1711" s="197" t="str">
        <f t="shared" si="295"/>
        <v>Blank</v>
      </c>
      <c r="Z1711" s="197" t="str">
        <f t="shared" si="296"/>
        <v>Blank</v>
      </c>
      <c r="AA1711" s="223" t="str" cm="1">
        <f t="array" ref="AA1711">_xlfn.IFS(ISTEXT('3 Model Input'!F$70),"Missing",ISTEXT('3 Model Input'!I$70),"Missing",ISNUMBER('3 Model Input'!K$70),'3 Model Input'!K$70*P1711)</f>
        <v>Missing</v>
      </c>
      <c r="AB1711" s="89"/>
      <c r="AC1711" s="227" t="str" cm="1">
        <f t="array" ref="AC1711">IF(D1711=0,"Blank",_xlfn.IFS('3 Model Input'!E$61=1,(V1711*G1711)/T1711,'3 Model Input'!E$61=2,(W1711*G1711)/T1711,'3 Model Input'!E$61=3,(X1711*G1711)/T1711,'3 Model Input'!E$61=4,(Y1711*G1711)/T1711,'3 Model Input'!E$61=5,(Z1711*G1711)/T1711, ISTEXT('3 Model Input'!E$61),"Missing",'3 Model Input'!E$61=6,(AA1711*G1711)/T1711))</f>
        <v>Blank</v>
      </c>
      <c r="AD1711" s="202" t="str">
        <f t="shared" si="297"/>
        <v>Blank</v>
      </c>
      <c r="AE1711" s="202" t="str">
        <f t="shared" si="298"/>
        <v>Blank</v>
      </c>
      <c r="AF1711" s="217" t="str">
        <f t="shared" si="299"/>
        <v>Blank</v>
      </c>
      <c r="AG1711" s="9" t="str" cm="1">
        <f t="array" ref="AG1711">_xlfn.IFS(ISNUMBER(AC1711), "", ISNUMBER(SEARCH("Blank", AC1711)), "", ISERROR(AC1711), "Bad input on tab 3")</f>
        <v/>
      </c>
    </row>
    <row r="1712" spans="2:33" ht="15" customHeight="1" x14ac:dyDescent="0.75">
      <c r="B1712" s="205" t="str">
        <f>'5 Driver Data'!B1712</f>
        <v>1704</v>
      </c>
      <c r="C1712" s="193">
        <f>'5 Driver Data'!C1712</f>
        <v>0</v>
      </c>
      <c r="D1712" s="192">
        <f>'5 Driver Data'!D1712</f>
        <v>0</v>
      </c>
      <c r="E1712" s="191">
        <f>'5 Driver Data'!E1712</f>
        <v>0</v>
      </c>
      <c r="F1712" s="191">
        <f>'5 Driver Data'!F1712</f>
        <v>0</v>
      </c>
      <c r="G1712" s="191">
        <f>'5 Driver Data'!G1712</f>
        <v>0</v>
      </c>
      <c r="H1712" s="191">
        <f>'5 Driver Data'!H1712</f>
        <v>0</v>
      </c>
      <c r="I1712" s="191">
        <f>'5 Driver Data'!I1712</f>
        <v>0</v>
      </c>
      <c r="J1712" s="191">
        <f>'5 Driver Data'!J1712</f>
        <v>0</v>
      </c>
      <c r="K1712" s="206">
        <f>'5 Driver Data'!K1712</f>
        <v>0</v>
      </c>
      <c r="L1712" s="1"/>
      <c r="M1712" s="216" t="str">
        <f>IF(D1712=0,"Blank",'3 Model Input'!E$44*'3 Model Input'!E$45)</f>
        <v>Blank</v>
      </c>
      <c r="N1712" s="197" t="str">
        <f t="shared" si="290"/>
        <v>Blank</v>
      </c>
      <c r="O1712" s="197" t="str">
        <f>IF(D1712=0,"Blank",'3 Model Input'!E$49*(1-'3 Model Input'!E$51))</f>
        <v>Blank</v>
      </c>
      <c r="P1712" s="197" t="str">
        <f t="shared" si="291"/>
        <v>Blank</v>
      </c>
      <c r="Q1712" s="197" t="str">
        <f>IF(D1712=0,"Blank",IF(D1712="BEV",E1712*(1-'3 Model Input'!E$54), E1712))</f>
        <v>Blank</v>
      </c>
      <c r="R1712" s="198" t="str">
        <f>IF(D1712=0,"Blank",IF(D1712="PHEV",F1712/G1712,F1712*(1-'3 Model Input'!E$54)/G1712))</f>
        <v>Blank</v>
      </c>
      <c r="S1712" s="198" t="str">
        <f>IF(D1712=0,"Blank",IF(D1712="PHEV",MIN(M1712,E1712),MIN(M1712,(E1712*(1-'3 Model Input'!E$54)))))</f>
        <v>Blank</v>
      </c>
      <c r="T1712" s="217" t="str">
        <f t="shared" si="292"/>
        <v>Blank</v>
      </c>
      <c r="U1712" s="89"/>
      <c r="V1712" s="216" t="str">
        <f>IF(D1712=0,"Blank",P1712*'3 Model Input'!E$50)</f>
        <v>Blank</v>
      </c>
      <c r="W1712" s="197" t="str">
        <f t="shared" si="293"/>
        <v>Blank</v>
      </c>
      <c r="X1712" s="197" t="str">
        <f t="shared" si="294"/>
        <v>Blank</v>
      </c>
      <c r="Y1712" s="197" t="str">
        <f t="shared" si="295"/>
        <v>Blank</v>
      </c>
      <c r="Z1712" s="197" t="str">
        <f t="shared" si="296"/>
        <v>Blank</v>
      </c>
      <c r="AA1712" s="223" t="str" cm="1">
        <f t="array" ref="AA1712">_xlfn.IFS(ISTEXT('3 Model Input'!F$70),"Missing",ISTEXT('3 Model Input'!I$70),"Missing",ISNUMBER('3 Model Input'!K$70),'3 Model Input'!K$70*P1712)</f>
        <v>Missing</v>
      </c>
      <c r="AB1712" s="89"/>
      <c r="AC1712" s="227" t="str" cm="1">
        <f t="array" ref="AC1712">IF(D1712=0,"Blank",_xlfn.IFS('3 Model Input'!E$61=1,(V1712*G1712)/T1712,'3 Model Input'!E$61=2,(W1712*G1712)/T1712,'3 Model Input'!E$61=3,(X1712*G1712)/T1712,'3 Model Input'!E$61=4,(Y1712*G1712)/T1712,'3 Model Input'!E$61=5,(Z1712*G1712)/T1712, ISTEXT('3 Model Input'!E$61),"Missing",'3 Model Input'!E$61=6,(AA1712*G1712)/T1712))</f>
        <v>Blank</v>
      </c>
      <c r="AD1712" s="202" t="str">
        <f t="shared" si="297"/>
        <v>Blank</v>
      </c>
      <c r="AE1712" s="202" t="str">
        <f t="shared" si="298"/>
        <v>Blank</v>
      </c>
      <c r="AF1712" s="217" t="str">
        <f t="shared" si="299"/>
        <v>Blank</v>
      </c>
      <c r="AG1712" s="9" t="str" cm="1">
        <f t="array" ref="AG1712">_xlfn.IFS(ISNUMBER(AC1712), "", ISNUMBER(SEARCH("Blank", AC1712)), "", ISERROR(AC1712), "Bad input on tab 3")</f>
        <v/>
      </c>
    </row>
    <row r="1713" spans="2:33" ht="15" customHeight="1" x14ac:dyDescent="0.75">
      <c r="B1713" s="205" t="str">
        <f>'5 Driver Data'!B1713</f>
        <v>1705</v>
      </c>
      <c r="C1713" s="193">
        <f>'5 Driver Data'!C1713</f>
        <v>0</v>
      </c>
      <c r="D1713" s="192">
        <f>'5 Driver Data'!D1713</f>
        <v>0</v>
      </c>
      <c r="E1713" s="191">
        <f>'5 Driver Data'!E1713</f>
        <v>0</v>
      </c>
      <c r="F1713" s="191">
        <f>'5 Driver Data'!F1713</f>
        <v>0</v>
      </c>
      <c r="G1713" s="191">
        <f>'5 Driver Data'!G1713</f>
        <v>0</v>
      </c>
      <c r="H1713" s="191">
        <f>'5 Driver Data'!H1713</f>
        <v>0</v>
      </c>
      <c r="I1713" s="191">
        <f>'5 Driver Data'!I1713</f>
        <v>0</v>
      </c>
      <c r="J1713" s="191">
        <f>'5 Driver Data'!J1713</f>
        <v>0</v>
      </c>
      <c r="K1713" s="206">
        <f>'5 Driver Data'!K1713</f>
        <v>0</v>
      </c>
      <c r="L1713" s="1"/>
      <c r="M1713" s="216" t="str">
        <f>IF(D1713=0,"Blank",'3 Model Input'!E$44*'3 Model Input'!E$45)</f>
        <v>Blank</v>
      </c>
      <c r="N1713" s="197" t="str">
        <f t="shared" si="290"/>
        <v>Blank</v>
      </c>
      <c r="O1713" s="197" t="str">
        <f>IF(D1713=0,"Blank",'3 Model Input'!E$49*(1-'3 Model Input'!E$51))</f>
        <v>Blank</v>
      </c>
      <c r="P1713" s="197" t="str">
        <f t="shared" si="291"/>
        <v>Blank</v>
      </c>
      <c r="Q1713" s="197" t="str">
        <f>IF(D1713=0,"Blank",IF(D1713="BEV",E1713*(1-'3 Model Input'!E$54), E1713))</f>
        <v>Blank</v>
      </c>
      <c r="R1713" s="198" t="str">
        <f>IF(D1713=0,"Blank",IF(D1713="PHEV",F1713/G1713,F1713*(1-'3 Model Input'!E$54)/G1713))</f>
        <v>Blank</v>
      </c>
      <c r="S1713" s="198" t="str">
        <f>IF(D1713=0,"Blank",IF(D1713="PHEV",MIN(M1713,E1713),MIN(M1713,(E1713*(1-'3 Model Input'!E$54)))))</f>
        <v>Blank</v>
      </c>
      <c r="T1713" s="217" t="str">
        <f t="shared" si="292"/>
        <v>Blank</v>
      </c>
      <c r="U1713" s="89"/>
      <c r="V1713" s="216" t="str">
        <f>IF(D1713=0,"Blank",P1713*'3 Model Input'!E$50)</f>
        <v>Blank</v>
      </c>
      <c r="W1713" s="197" t="str">
        <f t="shared" si="293"/>
        <v>Blank</v>
      </c>
      <c r="X1713" s="197" t="str">
        <f t="shared" si="294"/>
        <v>Blank</v>
      </c>
      <c r="Y1713" s="197" t="str">
        <f t="shared" si="295"/>
        <v>Blank</v>
      </c>
      <c r="Z1713" s="197" t="str">
        <f t="shared" si="296"/>
        <v>Blank</v>
      </c>
      <c r="AA1713" s="223" t="str" cm="1">
        <f t="array" ref="AA1713">_xlfn.IFS(ISTEXT('3 Model Input'!F$70),"Missing",ISTEXT('3 Model Input'!I$70),"Missing",ISNUMBER('3 Model Input'!K$70),'3 Model Input'!K$70*P1713)</f>
        <v>Missing</v>
      </c>
      <c r="AB1713" s="89"/>
      <c r="AC1713" s="227" t="str" cm="1">
        <f t="array" ref="AC1713">IF(D1713=0,"Blank",_xlfn.IFS('3 Model Input'!E$61=1,(V1713*G1713)/T1713,'3 Model Input'!E$61=2,(W1713*G1713)/T1713,'3 Model Input'!E$61=3,(X1713*G1713)/T1713,'3 Model Input'!E$61=4,(Y1713*G1713)/T1713,'3 Model Input'!E$61=5,(Z1713*G1713)/T1713, ISTEXT('3 Model Input'!E$61),"Missing",'3 Model Input'!E$61=6,(AA1713*G1713)/T1713))</f>
        <v>Blank</v>
      </c>
      <c r="AD1713" s="202" t="str">
        <f t="shared" si="297"/>
        <v>Blank</v>
      </c>
      <c r="AE1713" s="202" t="str">
        <f t="shared" si="298"/>
        <v>Blank</v>
      </c>
      <c r="AF1713" s="217" t="str">
        <f t="shared" si="299"/>
        <v>Blank</v>
      </c>
      <c r="AG1713" s="9" t="str" cm="1">
        <f t="array" ref="AG1713">_xlfn.IFS(ISNUMBER(AC1713), "", ISNUMBER(SEARCH("Blank", AC1713)), "", ISERROR(AC1713), "Bad input on tab 3")</f>
        <v/>
      </c>
    </row>
    <row r="1714" spans="2:33" ht="15" customHeight="1" x14ac:dyDescent="0.75">
      <c r="B1714" s="205" t="str">
        <f>'5 Driver Data'!B1714</f>
        <v>1706</v>
      </c>
      <c r="C1714" s="193">
        <f>'5 Driver Data'!C1714</f>
        <v>0</v>
      </c>
      <c r="D1714" s="192">
        <f>'5 Driver Data'!D1714</f>
        <v>0</v>
      </c>
      <c r="E1714" s="191">
        <f>'5 Driver Data'!E1714</f>
        <v>0</v>
      </c>
      <c r="F1714" s="191">
        <f>'5 Driver Data'!F1714</f>
        <v>0</v>
      </c>
      <c r="G1714" s="191">
        <f>'5 Driver Data'!G1714</f>
        <v>0</v>
      </c>
      <c r="H1714" s="191">
        <f>'5 Driver Data'!H1714</f>
        <v>0</v>
      </c>
      <c r="I1714" s="191">
        <f>'5 Driver Data'!I1714</f>
        <v>0</v>
      </c>
      <c r="J1714" s="191">
        <f>'5 Driver Data'!J1714</f>
        <v>0</v>
      </c>
      <c r="K1714" s="206">
        <f>'5 Driver Data'!K1714</f>
        <v>0</v>
      </c>
      <c r="L1714" s="1"/>
      <c r="M1714" s="216" t="str">
        <f>IF(D1714=0,"Blank",'3 Model Input'!E$44*'3 Model Input'!E$45)</f>
        <v>Blank</v>
      </c>
      <c r="N1714" s="197" t="str">
        <f t="shared" si="290"/>
        <v>Blank</v>
      </c>
      <c r="O1714" s="197" t="str">
        <f>IF(D1714=0,"Blank",'3 Model Input'!E$49*(1-'3 Model Input'!E$51))</f>
        <v>Blank</v>
      </c>
      <c r="P1714" s="197" t="str">
        <f t="shared" si="291"/>
        <v>Blank</v>
      </c>
      <c r="Q1714" s="197" t="str">
        <f>IF(D1714=0,"Blank",IF(D1714="BEV",E1714*(1-'3 Model Input'!E$54), E1714))</f>
        <v>Blank</v>
      </c>
      <c r="R1714" s="198" t="str">
        <f>IF(D1714=0,"Blank",IF(D1714="PHEV",F1714/G1714,F1714*(1-'3 Model Input'!E$54)/G1714))</f>
        <v>Blank</v>
      </c>
      <c r="S1714" s="198" t="str">
        <f>IF(D1714=0,"Blank",IF(D1714="PHEV",MIN(M1714,E1714),MIN(M1714,(E1714*(1-'3 Model Input'!E$54)))))</f>
        <v>Blank</v>
      </c>
      <c r="T1714" s="217" t="str">
        <f t="shared" si="292"/>
        <v>Blank</v>
      </c>
      <c r="U1714" s="89"/>
      <c r="V1714" s="216" t="str">
        <f>IF(D1714=0,"Blank",P1714*'3 Model Input'!E$50)</f>
        <v>Blank</v>
      </c>
      <c r="W1714" s="197" t="str">
        <f t="shared" si="293"/>
        <v>Blank</v>
      </c>
      <c r="X1714" s="197" t="str">
        <f t="shared" si="294"/>
        <v>Blank</v>
      </c>
      <c r="Y1714" s="197" t="str">
        <f t="shared" si="295"/>
        <v>Blank</v>
      </c>
      <c r="Z1714" s="197" t="str">
        <f t="shared" si="296"/>
        <v>Blank</v>
      </c>
      <c r="AA1714" s="223" t="str" cm="1">
        <f t="array" ref="AA1714">_xlfn.IFS(ISTEXT('3 Model Input'!F$70),"Missing",ISTEXT('3 Model Input'!I$70),"Missing",ISNUMBER('3 Model Input'!K$70),'3 Model Input'!K$70*P1714)</f>
        <v>Missing</v>
      </c>
      <c r="AB1714" s="89"/>
      <c r="AC1714" s="227" t="str" cm="1">
        <f t="array" ref="AC1714">IF(D1714=0,"Blank",_xlfn.IFS('3 Model Input'!E$61=1,(V1714*G1714)/T1714,'3 Model Input'!E$61=2,(W1714*G1714)/T1714,'3 Model Input'!E$61=3,(X1714*G1714)/T1714,'3 Model Input'!E$61=4,(Y1714*G1714)/T1714,'3 Model Input'!E$61=5,(Z1714*G1714)/T1714, ISTEXT('3 Model Input'!E$61),"Missing",'3 Model Input'!E$61=6,(AA1714*G1714)/T1714))</f>
        <v>Blank</v>
      </c>
      <c r="AD1714" s="202" t="str">
        <f t="shared" si="297"/>
        <v>Blank</v>
      </c>
      <c r="AE1714" s="202" t="str">
        <f t="shared" si="298"/>
        <v>Blank</v>
      </c>
      <c r="AF1714" s="217" t="str">
        <f t="shared" si="299"/>
        <v>Blank</v>
      </c>
      <c r="AG1714" s="9" t="str" cm="1">
        <f t="array" ref="AG1714">_xlfn.IFS(ISNUMBER(AC1714), "", ISNUMBER(SEARCH("Blank", AC1714)), "", ISERROR(AC1714), "Bad input on tab 3")</f>
        <v/>
      </c>
    </row>
    <row r="1715" spans="2:33" ht="15" customHeight="1" x14ac:dyDescent="0.75">
      <c r="B1715" s="205" t="str">
        <f>'5 Driver Data'!B1715</f>
        <v>1707</v>
      </c>
      <c r="C1715" s="193">
        <f>'5 Driver Data'!C1715</f>
        <v>0</v>
      </c>
      <c r="D1715" s="192">
        <f>'5 Driver Data'!D1715</f>
        <v>0</v>
      </c>
      <c r="E1715" s="191">
        <f>'5 Driver Data'!E1715</f>
        <v>0</v>
      </c>
      <c r="F1715" s="191">
        <f>'5 Driver Data'!F1715</f>
        <v>0</v>
      </c>
      <c r="G1715" s="191">
        <f>'5 Driver Data'!G1715</f>
        <v>0</v>
      </c>
      <c r="H1715" s="191">
        <f>'5 Driver Data'!H1715</f>
        <v>0</v>
      </c>
      <c r="I1715" s="191">
        <f>'5 Driver Data'!I1715</f>
        <v>0</v>
      </c>
      <c r="J1715" s="191">
        <f>'5 Driver Data'!J1715</f>
        <v>0</v>
      </c>
      <c r="K1715" s="206">
        <f>'5 Driver Data'!K1715</f>
        <v>0</v>
      </c>
      <c r="L1715" s="1"/>
      <c r="M1715" s="216" t="str">
        <f>IF(D1715=0,"Blank",'3 Model Input'!E$44*'3 Model Input'!E$45)</f>
        <v>Blank</v>
      </c>
      <c r="N1715" s="197" t="str">
        <f t="shared" si="290"/>
        <v>Blank</v>
      </c>
      <c r="O1715" s="197" t="str">
        <f>IF(D1715=0,"Blank",'3 Model Input'!E$49*(1-'3 Model Input'!E$51))</f>
        <v>Blank</v>
      </c>
      <c r="P1715" s="197" t="str">
        <f t="shared" si="291"/>
        <v>Blank</v>
      </c>
      <c r="Q1715" s="197" t="str">
        <f>IF(D1715=0,"Blank",IF(D1715="BEV",E1715*(1-'3 Model Input'!E$54), E1715))</f>
        <v>Blank</v>
      </c>
      <c r="R1715" s="198" t="str">
        <f>IF(D1715=0,"Blank",IF(D1715="PHEV",F1715/G1715,F1715*(1-'3 Model Input'!E$54)/G1715))</f>
        <v>Blank</v>
      </c>
      <c r="S1715" s="198" t="str">
        <f>IF(D1715=0,"Blank",IF(D1715="PHEV",MIN(M1715,E1715),MIN(M1715,(E1715*(1-'3 Model Input'!E$54)))))</f>
        <v>Blank</v>
      </c>
      <c r="T1715" s="217" t="str">
        <f t="shared" si="292"/>
        <v>Blank</v>
      </c>
      <c r="U1715" s="89"/>
      <c r="V1715" s="216" t="str">
        <f>IF(D1715=0,"Blank",P1715*'3 Model Input'!E$50)</f>
        <v>Blank</v>
      </c>
      <c r="W1715" s="197" t="str">
        <f t="shared" si="293"/>
        <v>Blank</v>
      </c>
      <c r="X1715" s="197" t="str">
        <f t="shared" si="294"/>
        <v>Blank</v>
      </c>
      <c r="Y1715" s="197" t="str">
        <f t="shared" si="295"/>
        <v>Blank</v>
      </c>
      <c r="Z1715" s="197" t="str">
        <f t="shared" si="296"/>
        <v>Blank</v>
      </c>
      <c r="AA1715" s="223" t="str" cm="1">
        <f t="array" ref="AA1715">_xlfn.IFS(ISTEXT('3 Model Input'!F$70),"Missing",ISTEXT('3 Model Input'!I$70),"Missing",ISNUMBER('3 Model Input'!K$70),'3 Model Input'!K$70*P1715)</f>
        <v>Missing</v>
      </c>
      <c r="AB1715" s="89"/>
      <c r="AC1715" s="227" t="str" cm="1">
        <f t="array" ref="AC1715">IF(D1715=0,"Blank",_xlfn.IFS('3 Model Input'!E$61=1,(V1715*G1715)/T1715,'3 Model Input'!E$61=2,(W1715*G1715)/T1715,'3 Model Input'!E$61=3,(X1715*G1715)/T1715,'3 Model Input'!E$61=4,(Y1715*G1715)/T1715,'3 Model Input'!E$61=5,(Z1715*G1715)/T1715, ISTEXT('3 Model Input'!E$61),"Missing",'3 Model Input'!E$61=6,(AA1715*G1715)/T1715))</f>
        <v>Blank</v>
      </c>
      <c r="AD1715" s="202" t="str">
        <f t="shared" si="297"/>
        <v>Blank</v>
      </c>
      <c r="AE1715" s="202" t="str">
        <f t="shared" si="298"/>
        <v>Blank</v>
      </c>
      <c r="AF1715" s="217" t="str">
        <f t="shared" si="299"/>
        <v>Blank</v>
      </c>
      <c r="AG1715" s="9" t="str" cm="1">
        <f t="array" ref="AG1715">_xlfn.IFS(ISNUMBER(AC1715), "", ISNUMBER(SEARCH("Blank", AC1715)), "", ISERROR(AC1715), "Bad input on tab 3")</f>
        <v/>
      </c>
    </row>
    <row r="1716" spans="2:33" ht="15" customHeight="1" x14ac:dyDescent="0.75">
      <c r="B1716" s="205" t="str">
        <f>'5 Driver Data'!B1716</f>
        <v>1708</v>
      </c>
      <c r="C1716" s="193">
        <f>'5 Driver Data'!C1716</f>
        <v>0</v>
      </c>
      <c r="D1716" s="192">
        <f>'5 Driver Data'!D1716</f>
        <v>0</v>
      </c>
      <c r="E1716" s="191">
        <f>'5 Driver Data'!E1716</f>
        <v>0</v>
      </c>
      <c r="F1716" s="191">
        <f>'5 Driver Data'!F1716</f>
        <v>0</v>
      </c>
      <c r="G1716" s="191">
        <f>'5 Driver Data'!G1716</f>
        <v>0</v>
      </c>
      <c r="H1716" s="191">
        <f>'5 Driver Data'!H1716</f>
        <v>0</v>
      </c>
      <c r="I1716" s="191">
        <f>'5 Driver Data'!I1716</f>
        <v>0</v>
      </c>
      <c r="J1716" s="191">
        <f>'5 Driver Data'!J1716</f>
        <v>0</v>
      </c>
      <c r="K1716" s="206">
        <f>'5 Driver Data'!K1716</f>
        <v>0</v>
      </c>
      <c r="L1716" s="1"/>
      <c r="M1716" s="216" t="str">
        <f>IF(D1716=0,"Blank",'3 Model Input'!E$44*'3 Model Input'!E$45)</f>
        <v>Blank</v>
      </c>
      <c r="N1716" s="197" t="str">
        <f t="shared" si="290"/>
        <v>Blank</v>
      </c>
      <c r="O1716" s="197" t="str">
        <f>IF(D1716=0,"Blank",'3 Model Input'!E$49*(1-'3 Model Input'!E$51))</f>
        <v>Blank</v>
      </c>
      <c r="P1716" s="197" t="str">
        <f t="shared" si="291"/>
        <v>Blank</v>
      </c>
      <c r="Q1716" s="197" t="str">
        <f>IF(D1716=0,"Blank",IF(D1716="BEV",E1716*(1-'3 Model Input'!E$54), E1716))</f>
        <v>Blank</v>
      </c>
      <c r="R1716" s="198" t="str">
        <f>IF(D1716=0,"Blank",IF(D1716="PHEV",F1716/G1716,F1716*(1-'3 Model Input'!E$54)/G1716))</f>
        <v>Blank</v>
      </c>
      <c r="S1716" s="198" t="str">
        <f>IF(D1716=0,"Blank",IF(D1716="PHEV",MIN(M1716,E1716),MIN(M1716,(E1716*(1-'3 Model Input'!E$54)))))</f>
        <v>Blank</v>
      </c>
      <c r="T1716" s="217" t="str">
        <f t="shared" si="292"/>
        <v>Blank</v>
      </c>
      <c r="U1716" s="89"/>
      <c r="V1716" s="216" t="str">
        <f>IF(D1716=0,"Blank",P1716*'3 Model Input'!E$50)</f>
        <v>Blank</v>
      </c>
      <c r="W1716" s="197" t="str">
        <f t="shared" si="293"/>
        <v>Blank</v>
      </c>
      <c r="X1716" s="197" t="str">
        <f t="shared" si="294"/>
        <v>Blank</v>
      </c>
      <c r="Y1716" s="197" t="str">
        <f t="shared" si="295"/>
        <v>Blank</v>
      </c>
      <c r="Z1716" s="197" t="str">
        <f t="shared" si="296"/>
        <v>Blank</v>
      </c>
      <c r="AA1716" s="223" t="str" cm="1">
        <f t="array" ref="AA1716">_xlfn.IFS(ISTEXT('3 Model Input'!F$70),"Missing",ISTEXT('3 Model Input'!I$70),"Missing",ISNUMBER('3 Model Input'!K$70),'3 Model Input'!K$70*P1716)</f>
        <v>Missing</v>
      </c>
      <c r="AB1716" s="89"/>
      <c r="AC1716" s="227" t="str" cm="1">
        <f t="array" ref="AC1716">IF(D1716=0,"Blank",_xlfn.IFS('3 Model Input'!E$61=1,(V1716*G1716)/T1716,'3 Model Input'!E$61=2,(W1716*G1716)/T1716,'3 Model Input'!E$61=3,(X1716*G1716)/T1716,'3 Model Input'!E$61=4,(Y1716*G1716)/T1716,'3 Model Input'!E$61=5,(Z1716*G1716)/T1716, ISTEXT('3 Model Input'!E$61),"Missing",'3 Model Input'!E$61=6,(AA1716*G1716)/T1716))</f>
        <v>Blank</v>
      </c>
      <c r="AD1716" s="202" t="str">
        <f t="shared" si="297"/>
        <v>Blank</v>
      </c>
      <c r="AE1716" s="202" t="str">
        <f t="shared" si="298"/>
        <v>Blank</v>
      </c>
      <c r="AF1716" s="217" t="str">
        <f t="shared" si="299"/>
        <v>Blank</v>
      </c>
      <c r="AG1716" s="9" t="str" cm="1">
        <f t="array" ref="AG1716">_xlfn.IFS(ISNUMBER(AC1716), "", ISNUMBER(SEARCH("Blank", AC1716)), "", ISERROR(AC1716), "Bad input on tab 3")</f>
        <v/>
      </c>
    </row>
    <row r="1717" spans="2:33" ht="15" customHeight="1" x14ac:dyDescent="0.75">
      <c r="B1717" s="205" t="str">
        <f>'5 Driver Data'!B1717</f>
        <v>1709</v>
      </c>
      <c r="C1717" s="193">
        <f>'5 Driver Data'!C1717</f>
        <v>0</v>
      </c>
      <c r="D1717" s="192">
        <f>'5 Driver Data'!D1717</f>
        <v>0</v>
      </c>
      <c r="E1717" s="191">
        <f>'5 Driver Data'!E1717</f>
        <v>0</v>
      </c>
      <c r="F1717" s="191">
        <f>'5 Driver Data'!F1717</f>
        <v>0</v>
      </c>
      <c r="G1717" s="191">
        <f>'5 Driver Data'!G1717</f>
        <v>0</v>
      </c>
      <c r="H1717" s="191">
        <f>'5 Driver Data'!H1717</f>
        <v>0</v>
      </c>
      <c r="I1717" s="191">
        <f>'5 Driver Data'!I1717</f>
        <v>0</v>
      </c>
      <c r="J1717" s="191">
        <f>'5 Driver Data'!J1717</f>
        <v>0</v>
      </c>
      <c r="K1717" s="206">
        <f>'5 Driver Data'!K1717</f>
        <v>0</v>
      </c>
      <c r="L1717" s="1"/>
      <c r="M1717" s="216" t="str">
        <f>IF(D1717=0,"Blank",'3 Model Input'!E$44*'3 Model Input'!E$45)</f>
        <v>Blank</v>
      </c>
      <c r="N1717" s="197" t="str">
        <f t="shared" si="290"/>
        <v>Blank</v>
      </c>
      <c r="O1717" s="197" t="str">
        <f>IF(D1717=0,"Blank",'3 Model Input'!E$49*(1-'3 Model Input'!E$51))</f>
        <v>Blank</v>
      </c>
      <c r="P1717" s="197" t="str">
        <f t="shared" si="291"/>
        <v>Blank</v>
      </c>
      <c r="Q1717" s="197" t="str">
        <f>IF(D1717=0,"Blank",IF(D1717="BEV",E1717*(1-'3 Model Input'!E$54), E1717))</f>
        <v>Blank</v>
      </c>
      <c r="R1717" s="198" t="str">
        <f>IF(D1717=0,"Blank",IF(D1717="PHEV",F1717/G1717,F1717*(1-'3 Model Input'!E$54)/G1717))</f>
        <v>Blank</v>
      </c>
      <c r="S1717" s="198" t="str">
        <f>IF(D1717=0,"Blank",IF(D1717="PHEV",MIN(M1717,E1717),MIN(M1717,(E1717*(1-'3 Model Input'!E$54)))))</f>
        <v>Blank</v>
      </c>
      <c r="T1717" s="217" t="str">
        <f t="shared" si="292"/>
        <v>Blank</v>
      </c>
      <c r="U1717" s="89"/>
      <c r="V1717" s="216" t="str">
        <f>IF(D1717=0,"Blank",P1717*'3 Model Input'!E$50)</f>
        <v>Blank</v>
      </c>
      <c r="W1717" s="197" t="str">
        <f t="shared" si="293"/>
        <v>Blank</v>
      </c>
      <c r="X1717" s="197" t="str">
        <f t="shared" si="294"/>
        <v>Blank</v>
      </c>
      <c r="Y1717" s="197" t="str">
        <f t="shared" si="295"/>
        <v>Blank</v>
      </c>
      <c r="Z1717" s="197" t="str">
        <f t="shared" si="296"/>
        <v>Blank</v>
      </c>
      <c r="AA1717" s="223" t="str" cm="1">
        <f t="array" ref="AA1717">_xlfn.IFS(ISTEXT('3 Model Input'!F$70),"Missing",ISTEXT('3 Model Input'!I$70),"Missing",ISNUMBER('3 Model Input'!K$70),'3 Model Input'!K$70*P1717)</f>
        <v>Missing</v>
      </c>
      <c r="AB1717" s="89"/>
      <c r="AC1717" s="227" t="str" cm="1">
        <f t="array" ref="AC1717">IF(D1717=0,"Blank",_xlfn.IFS('3 Model Input'!E$61=1,(V1717*G1717)/T1717,'3 Model Input'!E$61=2,(W1717*G1717)/T1717,'3 Model Input'!E$61=3,(X1717*G1717)/T1717,'3 Model Input'!E$61=4,(Y1717*G1717)/T1717,'3 Model Input'!E$61=5,(Z1717*G1717)/T1717, ISTEXT('3 Model Input'!E$61),"Missing",'3 Model Input'!E$61=6,(AA1717*G1717)/T1717))</f>
        <v>Blank</v>
      </c>
      <c r="AD1717" s="202" t="str">
        <f t="shared" si="297"/>
        <v>Blank</v>
      </c>
      <c r="AE1717" s="202" t="str">
        <f t="shared" si="298"/>
        <v>Blank</v>
      </c>
      <c r="AF1717" s="217" t="str">
        <f t="shared" si="299"/>
        <v>Blank</v>
      </c>
      <c r="AG1717" s="9" t="str" cm="1">
        <f t="array" ref="AG1717">_xlfn.IFS(ISNUMBER(AC1717), "", ISNUMBER(SEARCH("Blank", AC1717)), "", ISERROR(AC1717), "Bad input on tab 3")</f>
        <v/>
      </c>
    </row>
    <row r="1718" spans="2:33" ht="15" customHeight="1" x14ac:dyDescent="0.75">
      <c r="B1718" s="205" t="str">
        <f>'5 Driver Data'!B1718</f>
        <v>1710</v>
      </c>
      <c r="C1718" s="193">
        <f>'5 Driver Data'!C1718</f>
        <v>0</v>
      </c>
      <c r="D1718" s="192">
        <f>'5 Driver Data'!D1718</f>
        <v>0</v>
      </c>
      <c r="E1718" s="191">
        <f>'5 Driver Data'!E1718</f>
        <v>0</v>
      </c>
      <c r="F1718" s="191">
        <f>'5 Driver Data'!F1718</f>
        <v>0</v>
      </c>
      <c r="G1718" s="191">
        <f>'5 Driver Data'!G1718</f>
        <v>0</v>
      </c>
      <c r="H1718" s="191">
        <f>'5 Driver Data'!H1718</f>
        <v>0</v>
      </c>
      <c r="I1718" s="191">
        <f>'5 Driver Data'!I1718</f>
        <v>0</v>
      </c>
      <c r="J1718" s="191">
        <f>'5 Driver Data'!J1718</f>
        <v>0</v>
      </c>
      <c r="K1718" s="206">
        <f>'5 Driver Data'!K1718</f>
        <v>0</v>
      </c>
      <c r="L1718" s="1"/>
      <c r="M1718" s="216" t="str">
        <f>IF(D1718=0,"Blank",'3 Model Input'!E$44*'3 Model Input'!E$45)</f>
        <v>Blank</v>
      </c>
      <c r="N1718" s="197" t="str">
        <f t="shared" si="290"/>
        <v>Blank</v>
      </c>
      <c r="O1718" s="197" t="str">
        <f>IF(D1718=0,"Blank",'3 Model Input'!E$49*(1-'3 Model Input'!E$51))</f>
        <v>Blank</v>
      </c>
      <c r="P1718" s="197" t="str">
        <f t="shared" si="291"/>
        <v>Blank</v>
      </c>
      <c r="Q1718" s="197" t="str">
        <f>IF(D1718=0,"Blank",IF(D1718="BEV",E1718*(1-'3 Model Input'!E$54), E1718))</f>
        <v>Blank</v>
      </c>
      <c r="R1718" s="198" t="str">
        <f>IF(D1718=0,"Blank",IF(D1718="PHEV",F1718/G1718,F1718*(1-'3 Model Input'!E$54)/G1718))</f>
        <v>Blank</v>
      </c>
      <c r="S1718" s="198" t="str">
        <f>IF(D1718=0,"Blank",IF(D1718="PHEV",MIN(M1718,E1718),MIN(M1718,(E1718*(1-'3 Model Input'!E$54)))))</f>
        <v>Blank</v>
      </c>
      <c r="T1718" s="217" t="str">
        <f t="shared" si="292"/>
        <v>Blank</v>
      </c>
      <c r="U1718" s="89"/>
      <c r="V1718" s="216" t="str">
        <f>IF(D1718=0,"Blank",P1718*'3 Model Input'!E$50)</f>
        <v>Blank</v>
      </c>
      <c r="W1718" s="197" t="str">
        <f t="shared" si="293"/>
        <v>Blank</v>
      </c>
      <c r="X1718" s="197" t="str">
        <f t="shared" si="294"/>
        <v>Blank</v>
      </c>
      <c r="Y1718" s="197" t="str">
        <f t="shared" si="295"/>
        <v>Blank</v>
      </c>
      <c r="Z1718" s="197" t="str">
        <f t="shared" si="296"/>
        <v>Blank</v>
      </c>
      <c r="AA1718" s="223" t="str" cm="1">
        <f t="array" ref="AA1718">_xlfn.IFS(ISTEXT('3 Model Input'!F$70),"Missing",ISTEXT('3 Model Input'!I$70),"Missing",ISNUMBER('3 Model Input'!K$70),'3 Model Input'!K$70*P1718)</f>
        <v>Missing</v>
      </c>
      <c r="AB1718" s="89"/>
      <c r="AC1718" s="227" t="str" cm="1">
        <f t="array" ref="AC1718">IF(D1718=0,"Blank",_xlfn.IFS('3 Model Input'!E$61=1,(V1718*G1718)/T1718,'3 Model Input'!E$61=2,(W1718*G1718)/T1718,'3 Model Input'!E$61=3,(X1718*G1718)/T1718,'3 Model Input'!E$61=4,(Y1718*G1718)/T1718,'3 Model Input'!E$61=5,(Z1718*G1718)/T1718, ISTEXT('3 Model Input'!E$61),"Missing",'3 Model Input'!E$61=6,(AA1718*G1718)/T1718))</f>
        <v>Blank</v>
      </c>
      <c r="AD1718" s="202" t="str">
        <f t="shared" si="297"/>
        <v>Blank</v>
      </c>
      <c r="AE1718" s="202" t="str">
        <f t="shared" si="298"/>
        <v>Blank</v>
      </c>
      <c r="AF1718" s="217" t="str">
        <f t="shared" si="299"/>
        <v>Blank</v>
      </c>
      <c r="AG1718" s="9" t="str" cm="1">
        <f t="array" ref="AG1718">_xlfn.IFS(ISNUMBER(AC1718), "", ISNUMBER(SEARCH("Blank", AC1718)), "", ISERROR(AC1718), "Bad input on tab 3")</f>
        <v/>
      </c>
    </row>
    <row r="1719" spans="2:33" ht="15" customHeight="1" x14ac:dyDescent="0.75">
      <c r="B1719" s="205" t="str">
        <f>'5 Driver Data'!B1719</f>
        <v>1711</v>
      </c>
      <c r="C1719" s="193">
        <f>'5 Driver Data'!C1719</f>
        <v>0</v>
      </c>
      <c r="D1719" s="192">
        <f>'5 Driver Data'!D1719</f>
        <v>0</v>
      </c>
      <c r="E1719" s="191">
        <f>'5 Driver Data'!E1719</f>
        <v>0</v>
      </c>
      <c r="F1719" s="191">
        <f>'5 Driver Data'!F1719</f>
        <v>0</v>
      </c>
      <c r="G1719" s="191">
        <f>'5 Driver Data'!G1719</f>
        <v>0</v>
      </c>
      <c r="H1719" s="191">
        <f>'5 Driver Data'!H1719</f>
        <v>0</v>
      </c>
      <c r="I1719" s="191">
        <f>'5 Driver Data'!I1719</f>
        <v>0</v>
      </c>
      <c r="J1719" s="191">
        <f>'5 Driver Data'!J1719</f>
        <v>0</v>
      </c>
      <c r="K1719" s="206">
        <f>'5 Driver Data'!K1719</f>
        <v>0</v>
      </c>
      <c r="L1719" s="1"/>
      <c r="M1719" s="216" t="str">
        <f>IF(D1719=0,"Blank",'3 Model Input'!E$44*'3 Model Input'!E$45)</f>
        <v>Blank</v>
      </c>
      <c r="N1719" s="197" t="str">
        <f t="shared" si="290"/>
        <v>Blank</v>
      </c>
      <c r="O1719" s="197" t="str">
        <f>IF(D1719=0,"Blank",'3 Model Input'!E$49*(1-'3 Model Input'!E$51))</f>
        <v>Blank</v>
      </c>
      <c r="P1719" s="197" t="str">
        <f t="shared" si="291"/>
        <v>Blank</v>
      </c>
      <c r="Q1719" s="197" t="str">
        <f>IF(D1719=0,"Blank",IF(D1719="BEV",E1719*(1-'3 Model Input'!E$54), E1719))</f>
        <v>Blank</v>
      </c>
      <c r="R1719" s="198" t="str">
        <f>IF(D1719=0,"Blank",IF(D1719="PHEV",F1719/G1719,F1719*(1-'3 Model Input'!E$54)/G1719))</f>
        <v>Blank</v>
      </c>
      <c r="S1719" s="198" t="str">
        <f>IF(D1719=0,"Blank",IF(D1719="PHEV",MIN(M1719,E1719),MIN(M1719,(E1719*(1-'3 Model Input'!E$54)))))</f>
        <v>Blank</v>
      </c>
      <c r="T1719" s="217" t="str">
        <f t="shared" si="292"/>
        <v>Blank</v>
      </c>
      <c r="U1719" s="89"/>
      <c r="V1719" s="216" t="str">
        <f>IF(D1719=0,"Blank",P1719*'3 Model Input'!E$50)</f>
        <v>Blank</v>
      </c>
      <c r="W1719" s="197" t="str">
        <f t="shared" si="293"/>
        <v>Blank</v>
      </c>
      <c r="X1719" s="197" t="str">
        <f t="shared" si="294"/>
        <v>Blank</v>
      </c>
      <c r="Y1719" s="197" t="str">
        <f t="shared" si="295"/>
        <v>Blank</v>
      </c>
      <c r="Z1719" s="197" t="str">
        <f t="shared" si="296"/>
        <v>Blank</v>
      </c>
      <c r="AA1719" s="223" t="str" cm="1">
        <f t="array" ref="AA1719">_xlfn.IFS(ISTEXT('3 Model Input'!F$70),"Missing",ISTEXT('3 Model Input'!I$70),"Missing",ISNUMBER('3 Model Input'!K$70),'3 Model Input'!K$70*P1719)</f>
        <v>Missing</v>
      </c>
      <c r="AB1719" s="89"/>
      <c r="AC1719" s="227" t="str" cm="1">
        <f t="array" ref="AC1719">IF(D1719=0,"Blank",_xlfn.IFS('3 Model Input'!E$61=1,(V1719*G1719)/T1719,'3 Model Input'!E$61=2,(W1719*G1719)/T1719,'3 Model Input'!E$61=3,(X1719*G1719)/T1719,'3 Model Input'!E$61=4,(Y1719*G1719)/T1719,'3 Model Input'!E$61=5,(Z1719*G1719)/T1719, ISTEXT('3 Model Input'!E$61),"Missing",'3 Model Input'!E$61=6,(AA1719*G1719)/T1719))</f>
        <v>Blank</v>
      </c>
      <c r="AD1719" s="202" t="str">
        <f t="shared" si="297"/>
        <v>Blank</v>
      </c>
      <c r="AE1719" s="202" t="str">
        <f t="shared" si="298"/>
        <v>Blank</v>
      </c>
      <c r="AF1719" s="217" t="str">
        <f t="shared" si="299"/>
        <v>Blank</v>
      </c>
      <c r="AG1719" s="9" t="str" cm="1">
        <f t="array" ref="AG1719">_xlfn.IFS(ISNUMBER(AC1719), "", ISNUMBER(SEARCH("Blank", AC1719)), "", ISERROR(AC1719), "Bad input on tab 3")</f>
        <v/>
      </c>
    </row>
    <row r="1720" spans="2:33" ht="15" customHeight="1" x14ac:dyDescent="0.75">
      <c r="B1720" s="205" t="str">
        <f>'5 Driver Data'!B1720</f>
        <v>1712</v>
      </c>
      <c r="C1720" s="193">
        <f>'5 Driver Data'!C1720</f>
        <v>0</v>
      </c>
      <c r="D1720" s="192">
        <f>'5 Driver Data'!D1720</f>
        <v>0</v>
      </c>
      <c r="E1720" s="191">
        <f>'5 Driver Data'!E1720</f>
        <v>0</v>
      </c>
      <c r="F1720" s="191">
        <f>'5 Driver Data'!F1720</f>
        <v>0</v>
      </c>
      <c r="G1720" s="191">
        <f>'5 Driver Data'!G1720</f>
        <v>0</v>
      </c>
      <c r="H1720" s="191">
        <f>'5 Driver Data'!H1720</f>
        <v>0</v>
      </c>
      <c r="I1720" s="191">
        <f>'5 Driver Data'!I1720</f>
        <v>0</v>
      </c>
      <c r="J1720" s="191">
        <f>'5 Driver Data'!J1720</f>
        <v>0</v>
      </c>
      <c r="K1720" s="206">
        <f>'5 Driver Data'!K1720</f>
        <v>0</v>
      </c>
      <c r="L1720" s="1"/>
      <c r="M1720" s="216" t="str">
        <f>IF(D1720=0,"Blank",'3 Model Input'!E$44*'3 Model Input'!E$45)</f>
        <v>Blank</v>
      </c>
      <c r="N1720" s="197" t="str">
        <f t="shared" si="290"/>
        <v>Blank</v>
      </c>
      <c r="O1720" s="197" t="str">
        <f>IF(D1720=0,"Blank",'3 Model Input'!E$49*(1-'3 Model Input'!E$51))</f>
        <v>Blank</v>
      </c>
      <c r="P1720" s="197" t="str">
        <f t="shared" si="291"/>
        <v>Blank</v>
      </c>
      <c r="Q1720" s="197" t="str">
        <f>IF(D1720=0,"Blank",IF(D1720="BEV",E1720*(1-'3 Model Input'!E$54), E1720))</f>
        <v>Blank</v>
      </c>
      <c r="R1720" s="198" t="str">
        <f>IF(D1720=0,"Blank",IF(D1720="PHEV",F1720/G1720,F1720*(1-'3 Model Input'!E$54)/G1720))</f>
        <v>Blank</v>
      </c>
      <c r="S1720" s="198" t="str">
        <f>IF(D1720=0,"Blank",IF(D1720="PHEV",MIN(M1720,E1720),MIN(M1720,(E1720*(1-'3 Model Input'!E$54)))))</f>
        <v>Blank</v>
      </c>
      <c r="T1720" s="217" t="str">
        <f t="shared" si="292"/>
        <v>Blank</v>
      </c>
      <c r="U1720" s="89"/>
      <c r="V1720" s="216" t="str">
        <f>IF(D1720=0,"Blank",P1720*'3 Model Input'!E$50)</f>
        <v>Blank</v>
      </c>
      <c r="W1720" s="197" t="str">
        <f t="shared" si="293"/>
        <v>Blank</v>
      </c>
      <c r="X1720" s="197" t="str">
        <f t="shared" si="294"/>
        <v>Blank</v>
      </c>
      <c r="Y1720" s="197" t="str">
        <f t="shared" si="295"/>
        <v>Blank</v>
      </c>
      <c r="Z1720" s="197" t="str">
        <f t="shared" si="296"/>
        <v>Blank</v>
      </c>
      <c r="AA1720" s="223" t="str" cm="1">
        <f t="array" ref="AA1720">_xlfn.IFS(ISTEXT('3 Model Input'!F$70),"Missing",ISTEXT('3 Model Input'!I$70),"Missing",ISNUMBER('3 Model Input'!K$70),'3 Model Input'!K$70*P1720)</f>
        <v>Missing</v>
      </c>
      <c r="AB1720" s="89"/>
      <c r="AC1720" s="227" t="str" cm="1">
        <f t="array" ref="AC1720">IF(D1720=0,"Blank",_xlfn.IFS('3 Model Input'!E$61=1,(V1720*G1720)/T1720,'3 Model Input'!E$61=2,(W1720*G1720)/T1720,'3 Model Input'!E$61=3,(X1720*G1720)/T1720,'3 Model Input'!E$61=4,(Y1720*G1720)/T1720,'3 Model Input'!E$61=5,(Z1720*G1720)/T1720, ISTEXT('3 Model Input'!E$61),"Missing",'3 Model Input'!E$61=6,(AA1720*G1720)/T1720))</f>
        <v>Blank</v>
      </c>
      <c r="AD1720" s="202" t="str">
        <f t="shared" si="297"/>
        <v>Blank</v>
      </c>
      <c r="AE1720" s="202" t="str">
        <f t="shared" si="298"/>
        <v>Blank</v>
      </c>
      <c r="AF1720" s="217" t="str">
        <f t="shared" si="299"/>
        <v>Blank</v>
      </c>
      <c r="AG1720" s="9" t="str" cm="1">
        <f t="array" ref="AG1720">_xlfn.IFS(ISNUMBER(AC1720), "", ISNUMBER(SEARCH("Blank", AC1720)), "", ISERROR(AC1720), "Bad input on tab 3")</f>
        <v/>
      </c>
    </row>
    <row r="1721" spans="2:33" ht="15" customHeight="1" x14ac:dyDescent="0.75">
      <c r="B1721" s="205" t="str">
        <f>'5 Driver Data'!B1721</f>
        <v>1713</v>
      </c>
      <c r="C1721" s="193">
        <f>'5 Driver Data'!C1721</f>
        <v>0</v>
      </c>
      <c r="D1721" s="192">
        <f>'5 Driver Data'!D1721</f>
        <v>0</v>
      </c>
      <c r="E1721" s="191">
        <f>'5 Driver Data'!E1721</f>
        <v>0</v>
      </c>
      <c r="F1721" s="191">
        <f>'5 Driver Data'!F1721</f>
        <v>0</v>
      </c>
      <c r="G1721" s="191">
        <f>'5 Driver Data'!G1721</f>
        <v>0</v>
      </c>
      <c r="H1721" s="191">
        <f>'5 Driver Data'!H1721</f>
        <v>0</v>
      </c>
      <c r="I1721" s="191">
        <f>'5 Driver Data'!I1721</f>
        <v>0</v>
      </c>
      <c r="J1721" s="191">
        <f>'5 Driver Data'!J1721</f>
        <v>0</v>
      </c>
      <c r="K1721" s="206">
        <f>'5 Driver Data'!K1721</f>
        <v>0</v>
      </c>
      <c r="L1721" s="1"/>
      <c r="M1721" s="216" t="str">
        <f>IF(D1721=0,"Blank",'3 Model Input'!E$44*'3 Model Input'!E$45)</f>
        <v>Blank</v>
      </c>
      <c r="N1721" s="197" t="str">
        <f t="shared" si="290"/>
        <v>Blank</v>
      </c>
      <c r="O1721" s="197" t="str">
        <f>IF(D1721=0,"Blank",'3 Model Input'!E$49*(1-'3 Model Input'!E$51))</f>
        <v>Blank</v>
      </c>
      <c r="P1721" s="197" t="str">
        <f t="shared" si="291"/>
        <v>Blank</v>
      </c>
      <c r="Q1721" s="197" t="str">
        <f>IF(D1721=0,"Blank",IF(D1721="BEV",E1721*(1-'3 Model Input'!E$54), E1721))</f>
        <v>Blank</v>
      </c>
      <c r="R1721" s="198" t="str">
        <f>IF(D1721=0,"Blank",IF(D1721="PHEV",F1721/G1721,F1721*(1-'3 Model Input'!E$54)/G1721))</f>
        <v>Blank</v>
      </c>
      <c r="S1721" s="198" t="str">
        <f>IF(D1721=0,"Blank",IF(D1721="PHEV",MIN(M1721,E1721),MIN(M1721,(E1721*(1-'3 Model Input'!E$54)))))</f>
        <v>Blank</v>
      </c>
      <c r="T1721" s="217" t="str">
        <f t="shared" si="292"/>
        <v>Blank</v>
      </c>
      <c r="U1721" s="89"/>
      <c r="V1721" s="216" t="str">
        <f>IF(D1721=0,"Blank",P1721*'3 Model Input'!E$50)</f>
        <v>Blank</v>
      </c>
      <c r="W1721" s="197" t="str">
        <f t="shared" si="293"/>
        <v>Blank</v>
      </c>
      <c r="X1721" s="197" t="str">
        <f t="shared" si="294"/>
        <v>Blank</v>
      </c>
      <c r="Y1721" s="197" t="str">
        <f t="shared" si="295"/>
        <v>Blank</v>
      </c>
      <c r="Z1721" s="197" t="str">
        <f t="shared" si="296"/>
        <v>Blank</v>
      </c>
      <c r="AA1721" s="223" t="str" cm="1">
        <f t="array" ref="AA1721">_xlfn.IFS(ISTEXT('3 Model Input'!F$70),"Missing",ISTEXT('3 Model Input'!I$70),"Missing",ISNUMBER('3 Model Input'!K$70),'3 Model Input'!K$70*P1721)</f>
        <v>Missing</v>
      </c>
      <c r="AB1721" s="89"/>
      <c r="AC1721" s="227" t="str" cm="1">
        <f t="array" ref="AC1721">IF(D1721=0,"Blank",_xlfn.IFS('3 Model Input'!E$61=1,(V1721*G1721)/T1721,'3 Model Input'!E$61=2,(W1721*G1721)/T1721,'3 Model Input'!E$61=3,(X1721*G1721)/T1721,'3 Model Input'!E$61=4,(Y1721*G1721)/T1721,'3 Model Input'!E$61=5,(Z1721*G1721)/T1721, ISTEXT('3 Model Input'!E$61),"Missing",'3 Model Input'!E$61=6,(AA1721*G1721)/T1721))</f>
        <v>Blank</v>
      </c>
      <c r="AD1721" s="202" t="str">
        <f t="shared" si="297"/>
        <v>Blank</v>
      </c>
      <c r="AE1721" s="202" t="str">
        <f t="shared" si="298"/>
        <v>Blank</v>
      </c>
      <c r="AF1721" s="217" t="str">
        <f t="shared" si="299"/>
        <v>Blank</v>
      </c>
      <c r="AG1721" s="9" t="str" cm="1">
        <f t="array" ref="AG1721">_xlfn.IFS(ISNUMBER(AC1721), "", ISNUMBER(SEARCH("Blank", AC1721)), "", ISERROR(AC1721), "Bad input on tab 3")</f>
        <v/>
      </c>
    </row>
    <row r="1722" spans="2:33" ht="15" customHeight="1" x14ac:dyDescent="0.75">
      <c r="B1722" s="205" t="str">
        <f>'5 Driver Data'!B1722</f>
        <v>1714</v>
      </c>
      <c r="C1722" s="193">
        <f>'5 Driver Data'!C1722</f>
        <v>0</v>
      </c>
      <c r="D1722" s="192">
        <f>'5 Driver Data'!D1722</f>
        <v>0</v>
      </c>
      <c r="E1722" s="191">
        <f>'5 Driver Data'!E1722</f>
        <v>0</v>
      </c>
      <c r="F1722" s="191">
        <f>'5 Driver Data'!F1722</f>
        <v>0</v>
      </c>
      <c r="G1722" s="191">
        <f>'5 Driver Data'!G1722</f>
        <v>0</v>
      </c>
      <c r="H1722" s="191">
        <f>'5 Driver Data'!H1722</f>
        <v>0</v>
      </c>
      <c r="I1722" s="191">
        <f>'5 Driver Data'!I1722</f>
        <v>0</v>
      </c>
      <c r="J1722" s="191">
        <f>'5 Driver Data'!J1722</f>
        <v>0</v>
      </c>
      <c r="K1722" s="206">
        <f>'5 Driver Data'!K1722</f>
        <v>0</v>
      </c>
      <c r="L1722" s="1"/>
      <c r="M1722" s="216" t="str">
        <f>IF(D1722=0,"Blank",'3 Model Input'!E$44*'3 Model Input'!E$45)</f>
        <v>Blank</v>
      </c>
      <c r="N1722" s="197" t="str">
        <f t="shared" si="290"/>
        <v>Blank</v>
      </c>
      <c r="O1722" s="197" t="str">
        <f>IF(D1722=0,"Blank",'3 Model Input'!E$49*(1-'3 Model Input'!E$51))</f>
        <v>Blank</v>
      </c>
      <c r="P1722" s="197" t="str">
        <f t="shared" si="291"/>
        <v>Blank</v>
      </c>
      <c r="Q1722" s="197" t="str">
        <f>IF(D1722=0,"Blank",IF(D1722="BEV",E1722*(1-'3 Model Input'!E$54), E1722))</f>
        <v>Blank</v>
      </c>
      <c r="R1722" s="198" t="str">
        <f>IF(D1722=0,"Blank",IF(D1722="PHEV",F1722/G1722,F1722*(1-'3 Model Input'!E$54)/G1722))</f>
        <v>Blank</v>
      </c>
      <c r="S1722" s="198" t="str">
        <f>IF(D1722=0,"Blank",IF(D1722="PHEV",MIN(M1722,E1722),MIN(M1722,(E1722*(1-'3 Model Input'!E$54)))))</f>
        <v>Blank</v>
      </c>
      <c r="T1722" s="217" t="str">
        <f t="shared" si="292"/>
        <v>Blank</v>
      </c>
      <c r="U1722" s="89"/>
      <c r="V1722" s="216" t="str">
        <f>IF(D1722=0,"Blank",P1722*'3 Model Input'!E$50)</f>
        <v>Blank</v>
      </c>
      <c r="W1722" s="197" t="str">
        <f t="shared" si="293"/>
        <v>Blank</v>
      </c>
      <c r="X1722" s="197" t="str">
        <f t="shared" si="294"/>
        <v>Blank</v>
      </c>
      <c r="Y1722" s="197" t="str">
        <f t="shared" si="295"/>
        <v>Blank</v>
      </c>
      <c r="Z1722" s="197" t="str">
        <f t="shared" si="296"/>
        <v>Blank</v>
      </c>
      <c r="AA1722" s="223" t="str" cm="1">
        <f t="array" ref="AA1722">_xlfn.IFS(ISTEXT('3 Model Input'!F$70),"Missing",ISTEXT('3 Model Input'!I$70),"Missing",ISNUMBER('3 Model Input'!K$70),'3 Model Input'!K$70*P1722)</f>
        <v>Missing</v>
      </c>
      <c r="AB1722" s="89"/>
      <c r="AC1722" s="227" t="str" cm="1">
        <f t="array" ref="AC1722">IF(D1722=0,"Blank",_xlfn.IFS('3 Model Input'!E$61=1,(V1722*G1722)/T1722,'3 Model Input'!E$61=2,(W1722*G1722)/T1722,'3 Model Input'!E$61=3,(X1722*G1722)/T1722,'3 Model Input'!E$61=4,(Y1722*G1722)/T1722,'3 Model Input'!E$61=5,(Z1722*G1722)/T1722, ISTEXT('3 Model Input'!E$61),"Missing",'3 Model Input'!E$61=6,(AA1722*G1722)/T1722))</f>
        <v>Blank</v>
      </c>
      <c r="AD1722" s="202" t="str">
        <f t="shared" si="297"/>
        <v>Blank</v>
      </c>
      <c r="AE1722" s="202" t="str">
        <f t="shared" si="298"/>
        <v>Blank</v>
      </c>
      <c r="AF1722" s="217" t="str">
        <f t="shared" si="299"/>
        <v>Blank</v>
      </c>
      <c r="AG1722" s="9" t="str" cm="1">
        <f t="array" ref="AG1722">_xlfn.IFS(ISNUMBER(AC1722), "", ISNUMBER(SEARCH("Blank", AC1722)), "", ISERROR(AC1722), "Bad input on tab 3")</f>
        <v/>
      </c>
    </row>
    <row r="1723" spans="2:33" ht="15" customHeight="1" x14ac:dyDescent="0.75">
      <c r="B1723" s="205" t="str">
        <f>'5 Driver Data'!B1723</f>
        <v>1715</v>
      </c>
      <c r="C1723" s="193">
        <f>'5 Driver Data'!C1723</f>
        <v>0</v>
      </c>
      <c r="D1723" s="192">
        <f>'5 Driver Data'!D1723</f>
        <v>0</v>
      </c>
      <c r="E1723" s="191">
        <f>'5 Driver Data'!E1723</f>
        <v>0</v>
      </c>
      <c r="F1723" s="191">
        <f>'5 Driver Data'!F1723</f>
        <v>0</v>
      </c>
      <c r="G1723" s="191">
        <f>'5 Driver Data'!G1723</f>
        <v>0</v>
      </c>
      <c r="H1723" s="191">
        <f>'5 Driver Data'!H1723</f>
        <v>0</v>
      </c>
      <c r="I1723" s="191">
        <f>'5 Driver Data'!I1723</f>
        <v>0</v>
      </c>
      <c r="J1723" s="191">
        <f>'5 Driver Data'!J1723</f>
        <v>0</v>
      </c>
      <c r="K1723" s="206">
        <f>'5 Driver Data'!K1723</f>
        <v>0</v>
      </c>
      <c r="L1723" s="1"/>
      <c r="M1723" s="216" t="str">
        <f>IF(D1723=0,"Blank",'3 Model Input'!E$44*'3 Model Input'!E$45)</f>
        <v>Blank</v>
      </c>
      <c r="N1723" s="197" t="str">
        <f t="shared" si="290"/>
        <v>Blank</v>
      </c>
      <c r="O1723" s="197" t="str">
        <f>IF(D1723=0,"Blank",'3 Model Input'!E$49*(1-'3 Model Input'!E$51))</f>
        <v>Blank</v>
      </c>
      <c r="P1723" s="197" t="str">
        <f t="shared" si="291"/>
        <v>Blank</v>
      </c>
      <c r="Q1723" s="197" t="str">
        <f>IF(D1723=0,"Blank",IF(D1723="BEV",E1723*(1-'3 Model Input'!E$54), E1723))</f>
        <v>Blank</v>
      </c>
      <c r="R1723" s="198" t="str">
        <f>IF(D1723=0,"Blank",IF(D1723="PHEV",F1723/G1723,F1723*(1-'3 Model Input'!E$54)/G1723))</f>
        <v>Blank</v>
      </c>
      <c r="S1723" s="198" t="str">
        <f>IF(D1723=0,"Blank",IF(D1723="PHEV",MIN(M1723,E1723),MIN(M1723,(E1723*(1-'3 Model Input'!E$54)))))</f>
        <v>Blank</v>
      </c>
      <c r="T1723" s="217" t="str">
        <f t="shared" si="292"/>
        <v>Blank</v>
      </c>
      <c r="U1723" s="89"/>
      <c r="V1723" s="216" t="str">
        <f>IF(D1723=0,"Blank",P1723*'3 Model Input'!E$50)</f>
        <v>Blank</v>
      </c>
      <c r="W1723" s="197" t="str">
        <f t="shared" si="293"/>
        <v>Blank</v>
      </c>
      <c r="X1723" s="197" t="str">
        <f t="shared" si="294"/>
        <v>Blank</v>
      </c>
      <c r="Y1723" s="197" t="str">
        <f t="shared" si="295"/>
        <v>Blank</v>
      </c>
      <c r="Z1723" s="197" t="str">
        <f t="shared" si="296"/>
        <v>Blank</v>
      </c>
      <c r="AA1723" s="223" t="str" cm="1">
        <f t="array" ref="AA1723">_xlfn.IFS(ISTEXT('3 Model Input'!F$70),"Missing",ISTEXT('3 Model Input'!I$70),"Missing",ISNUMBER('3 Model Input'!K$70),'3 Model Input'!K$70*P1723)</f>
        <v>Missing</v>
      </c>
      <c r="AB1723" s="89"/>
      <c r="AC1723" s="227" t="str" cm="1">
        <f t="array" ref="AC1723">IF(D1723=0,"Blank",_xlfn.IFS('3 Model Input'!E$61=1,(V1723*G1723)/T1723,'3 Model Input'!E$61=2,(W1723*G1723)/T1723,'3 Model Input'!E$61=3,(X1723*G1723)/T1723,'3 Model Input'!E$61=4,(Y1723*G1723)/T1723,'3 Model Input'!E$61=5,(Z1723*G1723)/T1723, ISTEXT('3 Model Input'!E$61),"Missing",'3 Model Input'!E$61=6,(AA1723*G1723)/T1723))</f>
        <v>Blank</v>
      </c>
      <c r="AD1723" s="202" t="str">
        <f t="shared" si="297"/>
        <v>Blank</v>
      </c>
      <c r="AE1723" s="202" t="str">
        <f t="shared" si="298"/>
        <v>Blank</v>
      </c>
      <c r="AF1723" s="217" t="str">
        <f t="shared" si="299"/>
        <v>Blank</v>
      </c>
      <c r="AG1723" s="9" t="str" cm="1">
        <f t="array" ref="AG1723">_xlfn.IFS(ISNUMBER(AC1723), "", ISNUMBER(SEARCH("Blank", AC1723)), "", ISERROR(AC1723), "Bad input on tab 3")</f>
        <v/>
      </c>
    </row>
    <row r="1724" spans="2:33" ht="15" customHeight="1" x14ac:dyDescent="0.75">
      <c r="B1724" s="205" t="str">
        <f>'5 Driver Data'!B1724</f>
        <v>1716</v>
      </c>
      <c r="C1724" s="193">
        <f>'5 Driver Data'!C1724</f>
        <v>0</v>
      </c>
      <c r="D1724" s="192">
        <f>'5 Driver Data'!D1724</f>
        <v>0</v>
      </c>
      <c r="E1724" s="191">
        <f>'5 Driver Data'!E1724</f>
        <v>0</v>
      </c>
      <c r="F1724" s="191">
        <f>'5 Driver Data'!F1724</f>
        <v>0</v>
      </c>
      <c r="G1724" s="191">
        <f>'5 Driver Data'!G1724</f>
        <v>0</v>
      </c>
      <c r="H1724" s="191">
        <f>'5 Driver Data'!H1724</f>
        <v>0</v>
      </c>
      <c r="I1724" s="191">
        <f>'5 Driver Data'!I1724</f>
        <v>0</v>
      </c>
      <c r="J1724" s="191">
        <f>'5 Driver Data'!J1724</f>
        <v>0</v>
      </c>
      <c r="K1724" s="206">
        <f>'5 Driver Data'!K1724</f>
        <v>0</v>
      </c>
      <c r="L1724" s="1"/>
      <c r="M1724" s="216" t="str">
        <f>IF(D1724=0,"Blank",'3 Model Input'!E$44*'3 Model Input'!E$45)</f>
        <v>Blank</v>
      </c>
      <c r="N1724" s="197" t="str">
        <f t="shared" si="290"/>
        <v>Blank</v>
      </c>
      <c r="O1724" s="197" t="str">
        <f>IF(D1724=0,"Blank",'3 Model Input'!E$49*(1-'3 Model Input'!E$51))</f>
        <v>Blank</v>
      </c>
      <c r="P1724" s="197" t="str">
        <f t="shared" si="291"/>
        <v>Blank</v>
      </c>
      <c r="Q1724" s="197" t="str">
        <f>IF(D1724=0,"Blank",IF(D1724="BEV",E1724*(1-'3 Model Input'!E$54), E1724))</f>
        <v>Blank</v>
      </c>
      <c r="R1724" s="198" t="str">
        <f>IF(D1724=0,"Blank",IF(D1724="PHEV",F1724/G1724,F1724*(1-'3 Model Input'!E$54)/G1724))</f>
        <v>Blank</v>
      </c>
      <c r="S1724" s="198" t="str">
        <f>IF(D1724=0,"Blank",IF(D1724="PHEV",MIN(M1724,E1724),MIN(M1724,(E1724*(1-'3 Model Input'!E$54)))))</f>
        <v>Blank</v>
      </c>
      <c r="T1724" s="217" t="str">
        <f t="shared" si="292"/>
        <v>Blank</v>
      </c>
      <c r="U1724" s="89"/>
      <c r="V1724" s="216" t="str">
        <f>IF(D1724=0,"Blank",P1724*'3 Model Input'!E$50)</f>
        <v>Blank</v>
      </c>
      <c r="W1724" s="197" t="str">
        <f t="shared" si="293"/>
        <v>Blank</v>
      </c>
      <c r="X1724" s="197" t="str">
        <f t="shared" si="294"/>
        <v>Blank</v>
      </c>
      <c r="Y1724" s="197" t="str">
        <f t="shared" si="295"/>
        <v>Blank</v>
      </c>
      <c r="Z1724" s="197" t="str">
        <f t="shared" si="296"/>
        <v>Blank</v>
      </c>
      <c r="AA1724" s="223" t="str" cm="1">
        <f t="array" ref="AA1724">_xlfn.IFS(ISTEXT('3 Model Input'!F$70),"Missing",ISTEXT('3 Model Input'!I$70),"Missing",ISNUMBER('3 Model Input'!K$70),'3 Model Input'!K$70*P1724)</f>
        <v>Missing</v>
      </c>
      <c r="AB1724" s="89"/>
      <c r="AC1724" s="227" t="str" cm="1">
        <f t="array" ref="AC1724">IF(D1724=0,"Blank",_xlfn.IFS('3 Model Input'!E$61=1,(V1724*G1724)/T1724,'3 Model Input'!E$61=2,(W1724*G1724)/T1724,'3 Model Input'!E$61=3,(X1724*G1724)/T1724,'3 Model Input'!E$61=4,(Y1724*G1724)/T1724,'3 Model Input'!E$61=5,(Z1724*G1724)/T1724, ISTEXT('3 Model Input'!E$61),"Missing",'3 Model Input'!E$61=6,(AA1724*G1724)/T1724))</f>
        <v>Blank</v>
      </c>
      <c r="AD1724" s="202" t="str">
        <f t="shared" si="297"/>
        <v>Blank</v>
      </c>
      <c r="AE1724" s="202" t="str">
        <f t="shared" si="298"/>
        <v>Blank</v>
      </c>
      <c r="AF1724" s="217" t="str">
        <f t="shared" si="299"/>
        <v>Blank</v>
      </c>
      <c r="AG1724" s="9" t="str" cm="1">
        <f t="array" ref="AG1724">_xlfn.IFS(ISNUMBER(AC1724), "", ISNUMBER(SEARCH("Blank", AC1724)), "", ISERROR(AC1724), "Bad input on tab 3")</f>
        <v/>
      </c>
    </row>
    <row r="1725" spans="2:33" ht="15" customHeight="1" x14ac:dyDescent="0.75">
      <c r="B1725" s="205" t="str">
        <f>'5 Driver Data'!B1725</f>
        <v>1717</v>
      </c>
      <c r="C1725" s="193">
        <f>'5 Driver Data'!C1725</f>
        <v>0</v>
      </c>
      <c r="D1725" s="192">
        <f>'5 Driver Data'!D1725</f>
        <v>0</v>
      </c>
      <c r="E1725" s="191">
        <f>'5 Driver Data'!E1725</f>
        <v>0</v>
      </c>
      <c r="F1725" s="191">
        <f>'5 Driver Data'!F1725</f>
        <v>0</v>
      </c>
      <c r="G1725" s="191">
        <f>'5 Driver Data'!G1725</f>
        <v>0</v>
      </c>
      <c r="H1725" s="191">
        <f>'5 Driver Data'!H1725</f>
        <v>0</v>
      </c>
      <c r="I1725" s="191">
        <f>'5 Driver Data'!I1725</f>
        <v>0</v>
      </c>
      <c r="J1725" s="191">
        <f>'5 Driver Data'!J1725</f>
        <v>0</v>
      </c>
      <c r="K1725" s="206">
        <f>'5 Driver Data'!K1725</f>
        <v>0</v>
      </c>
      <c r="L1725" s="1"/>
      <c r="M1725" s="216" t="str">
        <f>IF(D1725=0,"Blank",'3 Model Input'!E$44*'3 Model Input'!E$45)</f>
        <v>Blank</v>
      </c>
      <c r="N1725" s="197" t="str">
        <f t="shared" si="290"/>
        <v>Blank</v>
      </c>
      <c r="O1725" s="197" t="str">
        <f>IF(D1725=0,"Blank",'3 Model Input'!E$49*(1-'3 Model Input'!E$51))</f>
        <v>Blank</v>
      </c>
      <c r="P1725" s="197" t="str">
        <f t="shared" si="291"/>
        <v>Blank</v>
      </c>
      <c r="Q1725" s="197" t="str">
        <f>IF(D1725=0,"Blank",IF(D1725="BEV",E1725*(1-'3 Model Input'!E$54), E1725))</f>
        <v>Blank</v>
      </c>
      <c r="R1725" s="198" t="str">
        <f>IF(D1725=0,"Blank",IF(D1725="PHEV",F1725/G1725,F1725*(1-'3 Model Input'!E$54)/G1725))</f>
        <v>Blank</v>
      </c>
      <c r="S1725" s="198" t="str">
        <f>IF(D1725=0,"Blank",IF(D1725="PHEV",MIN(M1725,E1725),MIN(M1725,(E1725*(1-'3 Model Input'!E$54)))))</f>
        <v>Blank</v>
      </c>
      <c r="T1725" s="217" t="str">
        <f t="shared" si="292"/>
        <v>Blank</v>
      </c>
      <c r="U1725" s="89"/>
      <c r="V1725" s="216" t="str">
        <f>IF(D1725=0,"Blank",P1725*'3 Model Input'!E$50)</f>
        <v>Blank</v>
      </c>
      <c r="W1725" s="197" t="str">
        <f t="shared" si="293"/>
        <v>Blank</v>
      </c>
      <c r="X1725" s="197" t="str">
        <f t="shared" si="294"/>
        <v>Blank</v>
      </c>
      <c r="Y1725" s="197" t="str">
        <f t="shared" si="295"/>
        <v>Blank</v>
      </c>
      <c r="Z1725" s="197" t="str">
        <f t="shared" si="296"/>
        <v>Blank</v>
      </c>
      <c r="AA1725" s="223" t="str" cm="1">
        <f t="array" ref="AA1725">_xlfn.IFS(ISTEXT('3 Model Input'!F$70),"Missing",ISTEXT('3 Model Input'!I$70),"Missing",ISNUMBER('3 Model Input'!K$70),'3 Model Input'!K$70*P1725)</f>
        <v>Missing</v>
      </c>
      <c r="AB1725" s="89"/>
      <c r="AC1725" s="227" t="str" cm="1">
        <f t="array" ref="AC1725">IF(D1725=0,"Blank",_xlfn.IFS('3 Model Input'!E$61=1,(V1725*G1725)/T1725,'3 Model Input'!E$61=2,(W1725*G1725)/T1725,'3 Model Input'!E$61=3,(X1725*G1725)/T1725,'3 Model Input'!E$61=4,(Y1725*G1725)/T1725,'3 Model Input'!E$61=5,(Z1725*G1725)/T1725, ISTEXT('3 Model Input'!E$61),"Missing",'3 Model Input'!E$61=6,(AA1725*G1725)/T1725))</f>
        <v>Blank</v>
      </c>
      <c r="AD1725" s="202" t="str">
        <f t="shared" si="297"/>
        <v>Blank</v>
      </c>
      <c r="AE1725" s="202" t="str">
        <f t="shared" si="298"/>
        <v>Blank</v>
      </c>
      <c r="AF1725" s="217" t="str">
        <f t="shared" si="299"/>
        <v>Blank</v>
      </c>
      <c r="AG1725" s="9" t="str" cm="1">
        <f t="array" ref="AG1725">_xlfn.IFS(ISNUMBER(AC1725), "", ISNUMBER(SEARCH("Blank", AC1725)), "", ISERROR(AC1725), "Bad input on tab 3")</f>
        <v/>
      </c>
    </row>
    <row r="1726" spans="2:33" ht="15" customHeight="1" x14ac:dyDescent="0.75">
      <c r="B1726" s="205" t="str">
        <f>'5 Driver Data'!B1726</f>
        <v>1718</v>
      </c>
      <c r="C1726" s="193">
        <f>'5 Driver Data'!C1726</f>
        <v>0</v>
      </c>
      <c r="D1726" s="192">
        <f>'5 Driver Data'!D1726</f>
        <v>0</v>
      </c>
      <c r="E1726" s="191">
        <f>'5 Driver Data'!E1726</f>
        <v>0</v>
      </c>
      <c r="F1726" s="191">
        <f>'5 Driver Data'!F1726</f>
        <v>0</v>
      </c>
      <c r="G1726" s="191">
        <f>'5 Driver Data'!G1726</f>
        <v>0</v>
      </c>
      <c r="H1726" s="191">
        <f>'5 Driver Data'!H1726</f>
        <v>0</v>
      </c>
      <c r="I1726" s="191">
        <f>'5 Driver Data'!I1726</f>
        <v>0</v>
      </c>
      <c r="J1726" s="191">
        <f>'5 Driver Data'!J1726</f>
        <v>0</v>
      </c>
      <c r="K1726" s="206">
        <f>'5 Driver Data'!K1726</f>
        <v>0</v>
      </c>
      <c r="L1726" s="1"/>
      <c r="M1726" s="216" t="str">
        <f>IF(D1726=0,"Blank",'3 Model Input'!E$44*'3 Model Input'!E$45)</f>
        <v>Blank</v>
      </c>
      <c r="N1726" s="197" t="str">
        <f t="shared" si="290"/>
        <v>Blank</v>
      </c>
      <c r="O1726" s="197" t="str">
        <f>IF(D1726=0,"Blank",'3 Model Input'!E$49*(1-'3 Model Input'!E$51))</f>
        <v>Blank</v>
      </c>
      <c r="P1726" s="197" t="str">
        <f t="shared" si="291"/>
        <v>Blank</v>
      </c>
      <c r="Q1726" s="197" t="str">
        <f>IF(D1726=0,"Blank",IF(D1726="BEV",E1726*(1-'3 Model Input'!E$54), E1726))</f>
        <v>Blank</v>
      </c>
      <c r="R1726" s="198" t="str">
        <f>IF(D1726=0,"Blank",IF(D1726="PHEV",F1726/G1726,F1726*(1-'3 Model Input'!E$54)/G1726))</f>
        <v>Blank</v>
      </c>
      <c r="S1726" s="198" t="str">
        <f>IF(D1726=0,"Blank",IF(D1726="PHEV",MIN(M1726,E1726),MIN(M1726,(E1726*(1-'3 Model Input'!E$54)))))</f>
        <v>Blank</v>
      </c>
      <c r="T1726" s="217" t="str">
        <f t="shared" si="292"/>
        <v>Blank</v>
      </c>
      <c r="U1726" s="89"/>
      <c r="V1726" s="216" t="str">
        <f>IF(D1726=0,"Blank",P1726*'3 Model Input'!E$50)</f>
        <v>Blank</v>
      </c>
      <c r="W1726" s="197" t="str">
        <f t="shared" si="293"/>
        <v>Blank</v>
      </c>
      <c r="X1726" s="197" t="str">
        <f t="shared" si="294"/>
        <v>Blank</v>
      </c>
      <c r="Y1726" s="197" t="str">
        <f t="shared" si="295"/>
        <v>Blank</v>
      </c>
      <c r="Z1726" s="197" t="str">
        <f t="shared" si="296"/>
        <v>Blank</v>
      </c>
      <c r="AA1726" s="223" t="str" cm="1">
        <f t="array" ref="AA1726">_xlfn.IFS(ISTEXT('3 Model Input'!F$70),"Missing",ISTEXT('3 Model Input'!I$70),"Missing",ISNUMBER('3 Model Input'!K$70),'3 Model Input'!K$70*P1726)</f>
        <v>Missing</v>
      </c>
      <c r="AB1726" s="89"/>
      <c r="AC1726" s="227" t="str" cm="1">
        <f t="array" ref="AC1726">IF(D1726=0,"Blank",_xlfn.IFS('3 Model Input'!E$61=1,(V1726*G1726)/T1726,'3 Model Input'!E$61=2,(W1726*G1726)/T1726,'3 Model Input'!E$61=3,(X1726*G1726)/T1726,'3 Model Input'!E$61=4,(Y1726*G1726)/T1726,'3 Model Input'!E$61=5,(Z1726*G1726)/T1726, ISTEXT('3 Model Input'!E$61),"Missing",'3 Model Input'!E$61=6,(AA1726*G1726)/T1726))</f>
        <v>Blank</v>
      </c>
      <c r="AD1726" s="202" t="str">
        <f t="shared" si="297"/>
        <v>Blank</v>
      </c>
      <c r="AE1726" s="202" t="str">
        <f t="shared" si="298"/>
        <v>Blank</v>
      </c>
      <c r="AF1726" s="217" t="str">
        <f t="shared" si="299"/>
        <v>Blank</v>
      </c>
      <c r="AG1726" s="9" t="str" cm="1">
        <f t="array" ref="AG1726">_xlfn.IFS(ISNUMBER(AC1726), "", ISNUMBER(SEARCH("Blank", AC1726)), "", ISERROR(AC1726), "Bad input on tab 3")</f>
        <v/>
      </c>
    </row>
    <row r="1727" spans="2:33" ht="15" customHeight="1" x14ac:dyDescent="0.75">
      <c r="B1727" s="205" t="str">
        <f>'5 Driver Data'!B1727</f>
        <v>1719</v>
      </c>
      <c r="C1727" s="193">
        <f>'5 Driver Data'!C1727</f>
        <v>0</v>
      </c>
      <c r="D1727" s="192">
        <f>'5 Driver Data'!D1727</f>
        <v>0</v>
      </c>
      <c r="E1727" s="191">
        <f>'5 Driver Data'!E1727</f>
        <v>0</v>
      </c>
      <c r="F1727" s="191">
        <f>'5 Driver Data'!F1727</f>
        <v>0</v>
      </c>
      <c r="G1727" s="191">
        <f>'5 Driver Data'!G1727</f>
        <v>0</v>
      </c>
      <c r="H1727" s="191">
        <f>'5 Driver Data'!H1727</f>
        <v>0</v>
      </c>
      <c r="I1727" s="191">
        <f>'5 Driver Data'!I1727</f>
        <v>0</v>
      </c>
      <c r="J1727" s="191">
        <f>'5 Driver Data'!J1727</f>
        <v>0</v>
      </c>
      <c r="K1727" s="206">
        <f>'5 Driver Data'!K1727</f>
        <v>0</v>
      </c>
      <c r="L1727" s="1"/>
      <c r="M1727" s="216" t="str">
        <f>IF(D1727=0,"Blank",'3 Model Input'!E$44*'3 Model Input'!E$45)</f>
        <v>Blank</v>
      </c>
      <c r="N1727" s="197" t="str">
        <f t="shared" si="290"/>
        <v>Blank</v>
      </c>
      <c r="O1727" s="197" t="str">
        <f>IF(D1727=0,"Blank",'3 Model Input'!E$49*(1-'3 Model Input'!E$51))</f>
        <v>Blank</v>
      </c>
      <c r="P1727" s="197" t="str">
        <f t="shared" si="291"/>
        <v>Blank</v>
      </c>
      <c r="Q1727" s="197" t="str">
        <f>IF(D1727=0,"Blank",IF(D1727="BEV",E1727*(1-'3 Model Input'!E$54), E1727))</f>
        <v>Blank</v>
      </c>
      <c r="R1727" s="198" t="str">
        <f>IF(D1727=0,"Blank",IF(D1727="PHEV",F1727/G1727,F1727*(1-'3 Model Input'!E$54)/G1727))</f>
        <v>Blank</v>
      </c>
      <c r="S1727" s="198" t="str">
        <f>IF(D1727=0,"Blank",IF(D1727="PHEV",MIN(M1727,E1727),MIN(M1727,(E1727*(1-'3 Model Input'!E$54)))))</f>
        <v>Blank</v>
      </c>
      <c r="T1727" s="217" t="str">
        <f t="shared" si="292"/>
        <v>Blank</v>
      </c>
      <c r="U1727" s="89"/>
      <c r="V1727" s="216" t="str">
        <f>IF(D1727=0,"Blank",P1727*'3 Model Input'!E$50)</f>
        <v>Blank</v>
      </c>
      <c r="W1727" s="197" t="str">
        <f t="shared" si="293"/>
        <v>Blank</v>
      </c>
      <c r="X1727" s="197" t="str">
        <f t="shared" si="294"/>
        <v>Blank</v>
      </c>
      <c r="Y1727" s="197" t="str">
        <f t="shared" si="295"/>
        <v>Blank</v>
      </c>
      <c r="Z1727" s="197" t="str">
        <f t="shared" si="296"/>
        <v>Blank</v>
      </c>
      <c r="AA1727" s="223" t="str" cm="1">
        <f t="array" ref="AA1727">_xlfn.IFS(ISTEXT('3 Model Input'!F$70),"Missing",ISTEXT('3 Model Input'!I$70),"Missing",ISNUMBER('3 Model Input'!K$70),'3 Model Input'!K$70*P1727)</f>
        <v>Missing</v>
      </c>
      <c r="AB1727" s="89"/>
      <c r="AC1727" s="227" t="str" cm="1">
        <f t="array" ref="AC1727">IF(D1727=0,"Blank",_xlfn.IFS('3 Model Input'!E$61=1,(V1727*G1727)/T1727,'3 Model Input'!E$61=2,(W1727*G1727)/T1727,'3 Model Input'!E$61=3,(X1727*G1727)/T1727,'3 Model Input'!E$61=4,(Y1727*G1727)/T1727,'3 Model Input'!E$61=5,(Z1727*G1727)/T1727, ISTEXT('3 Model Input'!E$61),"Missing",'3 Model Input'!E$61=6,(AA1727*G1727)/T1727))</f>
        <v>Blank</v>
      </c>
      <c r="AD1727" s="202" t="str">
        <f t="shared" si="297"/>
        <v>Blank</v>
      </c>
      <c r="AE1727" s="202" t="str">
        <f t="shared" si="298"/>
        <v>Blank</v>
      </c>
      <c r="AF1727" s="217" t="str">
        <f t="shared" si="299"/>
        <v>Blank</v>
      </c>
      <c r="AG1727" s="9" t="str" cm="1">
        <f t="array" ref="AG1727">_xlfn.IFS(ISNUMBER(AC1727), "", ISNUMBER(SEARCH("Blank", AC1727)), "", ISERROR(AC1727), "Bad input on tab 3")</f>
        <v/>
      </c>
    </row>
    <row r="1728" spans="2:33" ht="15" customHeight="1" x14ac:dyDescent="0.75">
      <c r="B1728" s="205" t="str">
        <f>'5 Driver Data'!B1728</f>
        <v>1720</v>
      </c>
      <c r="C1728" s="193">
        <f>'5 Driver Data'!C1728</f>
        <v>0</v>
      </c>
      <c r="D1728" s="192">
        <f>'5 Driver Data'!D1728</f>
        <v>0</v>
      </c>
      <c r="E1728" s="191">
        <f>'5 Driver Data'!E1728</f>
        <v>0</v>
      </c>
      <c r="F1728" s="191">
        <f>'5 Driver Data'!F1728</f>
        <v>0</v>
      </c>
      <c r="G1728" s="191">
        <f>'5 Driver Data'!G1728</f>
        <v>0</v>
      </c>
      <c r="H1728" s="191">
        <f>'5 Driver Data'!H1728</f>
        <v>0</v>
      </c>
      <c r="I1728" s="191">
        <f>'5 Driver Data'!I1728</f>
        <v>0</v>
      </c>
      <c r="J1728" s="191">
        <f>'5 Driver Data'!J1728</f>
        <v>0</v>
      </c>
      <c r="K1728" s="206">
        <f>'5 Driver Data'!K1728</f>
        <v>0</v>
      </c>
      <c r="L1728" s="1"/>
      <c r="M1728" s="216" t="str">
        <f>IF(D1728=0,"Blank",'3 Model Input'!E$44*'3 Model Input'!E$45)</f>
        <v>Blank</v>
      </c>
      <c r="N1728" s="197" t="str">
        <f t="shared" si="290"/>
        <v>Blank</v>
      </c>
      <c r="O1728" s="197" t="str">
        <f>IF(D1728=0,"Blank",'3 Model Input'!E$49*(1-'3 Model Input'!E$51))</f>
        <v>Blank</v>
      </c>
      <c r="P1728" s="197" t="str">
        <f t="shared" si="291"/>
        <v>Blank</v>
      </c>
      <c r="Q1728" s="197" t="str">
        <f>IF(D1728=0,"Blank",IF(D1728="BEV",E1728*(1-'3 Model Input'!E$54), E1728))</f>
        <v>Blank</v>
      </c>
      <c r="R1728" s="198" t="str">
        <f>IF(D1728=0,"Blank",IF(D1728="PHEV",F1728/G1728,F1728*(1-'3 Model Input'!E$54)/G1728))</f>
        <v>Blank</v>
      </c>
      <c r="S1728" s="198" t="str">
        <f>IF(D1728=0,"Blank",IF(D1728="PHEV",MIN(M1728,E1728),MIN(M1728,(E1728*(1-'3 Model Input'!E$54)))))</f>
        <v>Blank</v>
      </c>
      <c r="T1728" s="217" t="str">
        <f t="shared" si="292"/>
        <v>Blank</v>
      </c>
      <c r="U1728" s="89"/>
      <c r="V1728" s="216" t="str">
        <f>IF(D1728=0,"Blank",P1728*'3 Model Input'!E$50)</f>
        <v>Blank</v>
      </c>
      <c r="W1728" s="197" t="str">
        <f t="shared" si="293"/>
        <v>Blank</v>
      </c>
      <c r="X1728" s="197" t="str">
        <f t="shared" si="294"/>
        <v>Blank</v>
      </c>
      <c r="Y1728" s="197" t="str">
        <f t="shared" si="295"/>
        <v>Blank</v>
      </c>
      <c r="Z1728" s="197" t="str">
        <f t="shared" si="296"/>
        <v>Blank</v>
      </c>
      <c r="AA1728" s="223" t="str" cm="1">
        <f t="array" ref="AA1728">_xlfn.IFS(ISTEXT('3 Model Input'!F$70),"Missing",ISTEXT('3 Model Input'!I$70),"Missing",ISNUMBER('3 Model Input'!K$70),'3 Model Input'!K$70*P1728)</f>
        <v>Missing</v>
      </c>
      <c r="AB1728" s="89"/>
      <c r="AC1728" s="227" t="str" cm="1">
        <f t="array" ref="AC1728">IF(D1728=0,"Blank",_xlfn.IFS('3 Model Input'!E$61=1,(V1728*G1728)/T1728,'3 Model Input'!E$61=2,(W1728*G1728)/T1728,'3 Model Input'!E$61=3,(X1728*G1728)/T1728,'3 Model Input'!E$61=4,(Y1728*G1728)/T1728,'3 Model Input'!E$61=5,(Z1728*G1728)/T1728, ISTEXT('3 Model Input'!E$61),"Missing",'3 Model Input'!E$61=6,(AA1728*G1728)/T1728))</f>
        <v>Blank</v>
      </c>
      <c r="AD1728" s="202" t="str">
        <f t="shared" si="297"/>
        <v>Blank</v>
      </c>
      <c r="AE1728" s="202" t="str">
        <f t="shared" si="298"/>
        <v>Blank</v>
      </c>
      <c r="AF1728" s="217" t="str">
        <f t="shared" si="299"/>
        <v>Blank</v>
      </c>
      <c r="AG1728" s="9" t="str" cm="1">
        <f t="array" ref="AG1728">_xlfn.IFS(ISNUMBER(AC1728), "", ISNUMBER(SEARCH("Blank", AC1728)), "", ISERROR(AC1728), "Bad input on tab 3")</f>
        <v/>
      </c>
    </row>
    <row r="1729" spans="2:33" ht="15" customHeight="1" x14ac:dyDescent="0.75">
      <c r="B1729" s="205" t="str">
        <f>'5 Driver Data'!B1729</f>
        <v>1721</v>
      </c>
      <c r="C1729" s="193">
        <f>'5 Driver Data'!C1729</f>
        <v>0</v>
      </c>
      <c r="D1729" s="192">
        <f>'5 Driver Data'!D1729</f>
        <v>0</v>
      </c>
      <c r="E1729" s="191">
        <f>'5 Driver Data'!E1729</f>
        <v>0</v>
      </c>
      <c r="F1729" s="191">
        <f>'5 Driver Data'!F1729</f>
        <v>0</v>
      </c>
      <c r="G1729" s="191">
        <f>'5 Driver Data'!G1729</f>
        <v>0</v>
      </c>
      <c r="H1729" s="191">
        <f>'5 Driver Data'!H1729</f>
        <v>0</v>
      </c>
      <c r="I1729" s="191">
        <f>'5 Driver Data'!I1729</f>
        <v>0</v>
      </c>
      <c r="J1729" s="191">
        <f>'5 Driver Data'!J1729</f>
        <v>0</v>
      </c>
      <c r="K1729" s="206">
        <f>'5 Driver Data'!K1729</f>
        <v>0</v>
      </c>
      <c r="L1729" s="1"/>
      <c r="M1729" s="216" t="str">
        <f>IF(D1729=0,"Blank",'3 Model Input'!E$44*'3 Model Input'!E$45)</f>
        <v>Blank</v>
      </c>
      <c r="N1729" s="197" t="str">
        <f t="shared" si="290"/>
        <v>Blank</v>
      </c>
      <c r="O1729" s="197" t="str">
        <f>IF(D1729=0,"Blank",'3 Model Input'!E$49*(1-'3 Model Input'!E$51))</f>
        <v>Blank</v>
      </c>
      <c r="P1729" s="197" t="str">
        <f t="shared" si="291"/>
        <v>Blank</v>
      </c>
      <c r="Q1729" s="197" t="str">
        <f>IF(D1729=0,"Blank",IF(D1729="BEV",E1729*(1-'3 Model Input'!E$54), E1729))</f>
        <v>Blank</v>
      </c>
      <c r="R1729" s="198" t="str">
        <f>IF(D1729=0,"Blank",IF(D1729="PHEV",F1729/G1729,F1729*(1-'3 Model Input'!E$54)/G1729))</f>
        <v>Blank</v>
      </c>
      <c r="S1729" s="198" t="str">
        <f>IF(D1729=0,"Blank",IF(D1729="PHEV",MIN(M1729,E1729),MIN(M1729,(E1729*(1-'3 Model Input'!E$54)))))</f>
        <v>Blank</v>
      </c>
      <c r="T1729" s="217" t="str">
        <f t="shared" si="292"/>
        <v>Blank</v>
      </c>
      <c r="U1729" s="89"/>
      <c r="V1729" s="216" t="str">
        <f>IF(D1729=0,"Blank",P1729*'3 Model Input'!E$50)</f>
        <v>Blank</v>
      </c>
      <c r="W1729" s="197" t="str">
        <f t="shared" si="293"/>
        <v>Blank</v>
      </c>
      <c r="X1729" s="197" t="str">
        <f t="shared" si="294"/>
        <v>Blank</v>
      </c>
      <c r="Y1729" s="197" t="str">
        <f t="shared" si="295"/>
        <v>Blank</v>
      </c>
      <c r="Z1729" s="197" t="str">
        <f t="shared" si="296"/>
        <v>Blank</v>
      </c>
      <c r="AA1729" s="223" t="str" cm="1">
        <f t="array" ref="AA1729">_xlfn.IFS(ISTEXT('3 Model Input'!F$70),"Missing",ISTEXT('3 Model Input'!I$70),"Missing",ISNUMBER('3 Model Input'!K$70),'3 Model Input'!K$70*P1729)</f>
        <v>Missing</v>
      </c>
      <c r="AB1729" s="89"/>
      <c r="AC1729" s="227" t="str" cm="1">
        <f t="array" ref="AC1729">IF(D1729=0,"Blank",_xlfn.IFS('3 Model Input'!E$61=1,(V1729*G1729)/T1729,'3 Model Input'!E$61=2,(W1729*G1729)/T1729,'3 Model Input'!E$61=3,(X1729*G1729)/T1729,'3 Model Input'!E$61=4,(Y1729*G1729)/T1729,'3 Model Input'!E$61=5,(Z1729*G1729)/T1729, ISTEXT('3 Model Input'!E$61),"Missing",'3 Model Input'!E$61=6,(AA1729*G1729)/T1729))</f>
        <v>Blank</v>
      </c>
      <c r="AD1729" s="202" t="str">
        <f t="shared" si="297"/>
        <v>Blank</v>
      </c>
      <c r="AE1729" s="202" t="str">
        <f t="shared" si="298"/>
        <v>Blank</v>
      </c>
      <c r="AF1729" s="217" t="str">
        <f t="shared" si="299"/>
        <v>Blank</v>
      </c>
      <c r="AG1729" s="9" t="str" cm="1">
        <f t="array" ref="AG1729">_xlfn.IFS(ISNUMBER(AC1729), "", ISNUMBER(SEARCH("Blank", AC1729)), "", ISERROR(AC1729), "Bad input on tab 3")</f>
        <v/>
      </c>
    </row>
    <row r="1730" spans="2:33" ht="15" customHeight="1" x14ac:dyDescent="0.75">
      <c r="B1730" s="205" t="str">
        <f>'5 Driver Data'!B1730</f>
        <v>1722</v>
      </c>
      <c r="C1730" s="193">
        <f>'5 Driver Data'!C1730</f>
        <v>0</v>
      </c>
      <c r="D1730" s="192">
        <f>'5 Driver Data'!D1730</f>
        <v>0</v>
      </c>
      <c r="E1730" s="191">
        <f>'5 Driver Data'!E1730</f>
        <v>0</v>
      </c>
      <c r="F1730" s="191">
        <f>'5 Driver Data'!F1730</f>
        <v>0</v>
      </c>
      <c r="G1730" s="191">
        <f>'5 Driver Data'!G1730</f>
        <v>0</v>
      </c>
      <c r="H1730" s="191">
        <f>'5 Driver Data'!H1730</f>
        <v>0</v>
      </c>
      <c r="I1730" s="191">
        <f>'5 Driver Data'!I1730</f>
        <v>0</v>
      </c>
      <c r="J1730" s="191">
        <f>'5 Driver Data'!J1730</f>
        <v>0</v>
      </c>
      <c r="K1730" s="206">
        <f>'5 Driver Data'!K1730</f>
        <v>0</v>
      </c>
      <c r="L1730" s="1"/>
      <c r="M1730" s="216" t="str">
        <f>IF(D1730=0,"Blank",'3 Model Input'!E$44*'3 Model Input'!E$45)</f>
        <v>Blank</v>
      </c>
      <c r="N1730" s="197" t="str">
        <f t="shared" si="290"/>
        <v>Blank</v>
      </c>
      <c r="O1730" s="197" t="str">
        <f>IF(D1730=0,"Blank",'3 Model Input'!E$49*(1-'3 Model Input'!E$51))</f>
        <v>Blank</v>
      </c>
      <c r="P1730" s="197" t="str">
        <f t="shared" si="291"/>
        <v>Blank</v>
      </c>
      <c r="Q1730" s="197" t="str">
        <f>IF(D1730=0,"Blank",IF(D1730="BEV",E1730*(1-'3 Model Input'!E$54), E1730))</f>
        <v>Blank</v>
      </c>
      <c r="R1730" s="198" t="str">
        <f>IF(D1730=0,"Blank",IF(D1730="PHEV",F1730/G1730,F1730*(1-'3 Model Input'!E$54)/G1730))</f>
        <v>Blank</v>
      </c>
      <c r="S1730" s="198" t="str">
        <f>IF(D1730=0,"Blank",IF(D1730="PHEV",MIN(M1730,E1730),MIN(M1730,(E1730*(1-'3 Model Input'!E$54)))))</f>
        <v>Blank</v>
      </c>
      <c r="T1730" s="217" t="str">
        <f t="shared" si="292"/>
        <v>Blank</v>
      </c>
      <c r="U1730" s="89"/>
      <c r="V1730" s="216" t="str">
        <f>IF(D1730=0,"Blank",P1730*'3 Model Input'!E$50)</f>
        <v>Blank</v>
      </c>
      <c r="W1730" s="197" t="str">
        <f t="shared" si="293"/>
        <v>Blank</v>
      </c>
      <c r="X1730" s="197" t="str">
        <f t="shared" si="294"/>
        <v>Blank</v>
      </c>
      <c r="Y1730" s="197" t="str">
        <f t="shared" si="295"/>
        <v>Blank</v>
      </c>
      <c r="Z1730" s="197" t="str">
        <f t="shared" si="296"/>
        <v>Blank</v>
      </c>
      <c r="AA1730" s="223" t="str" cm="1">
        <f t="array" ref="AA1730">_xlfn.IFS(ISTEXT('3 Model Input'!F$70),"Missing",ISTEXT('3 Model Input'!I$70),"Missing",ISNUMBER('3 Model Input'!K$70),'3 Model Input'!K$70*P1730)</f>
        <v>Missing</v>
      </c>
      <c r="AB1730" s="89"/>
      <c r="AC1730" s="227" t="str" cm="1">
        <f t="array" ref="AC1730">IF(D1730=0,"Blank",_xlfn.IFS('3 Model Input'!E$61=1,(V1730*G1730)/T1730,'3 Model Input'!E$61=2,(W1730*G1730)/T1730,'3 Model Input'!E$61=3,(X1730*G1730)/T1730,'3 Model Input'!E$61=4,(Y1730*G1730)/T1730,'3 Model Input'!E$61=5,(Z1730*G1730)/T1730, ISTEXT('3 Model Input'!E$61),"Missing",'3 Model Input'!E$61=6,(AA1730*G1730)/T1730))</f>
        <v>Blank</v>
      </c>
      <c r="AD1730" s="202" t="str">
        <f t="shared" si="297"/>
        <v>Blank</v>
      </c>
      <c r="AE1730" s="202" t="str">
        <f t="shared" si="298"/>
        <v>Blank</v>
      </c>
      <c r="AF1730" s="217" t="str">
        <f t="shared" si="299"/>
        <v>Blank</v>
      </c>
      <c r="AG1730" s="9" t="str" cm="1">
        <f t="array" ref="AG1730">_xlfn.IFS(ISNUMBER(AC1730), "", ISNUMBER(SEARCH("Blank", AC1730)), "", ISERROR(AC1730), "Bad input on tab 3")</f>
        <v/>
      </c>
    </row>
    <row r="1731" spans="2:33" ht="15" customHeight="1" x14ac:dyDescent="0.75">
      <c r="B1731" s="205" t="str">
        <f>'5 Driver Data'!B1731</f>
        <v>1723</v>
      </c>
      <c r="C1731" s="193">
        <f>'5 Driver Data'!C1731</f>
        <v>0</v>
      </c>
      <c r="D1731" s="192">
        <f>'5 Driver Data'!D1731</f>
        <v>0</v>
      </c>
      <c r="E1731" s="191">
        <f>'5 Driver Data'!E1731</f>
        <v>0</v>
      </c>
      <c r="F1731" s="191">
        <f>'5 Driver Data'!F1731</f>
        <v>0</v>
      </c>
      <c r="G1731" s="191">
        <f>'5 Driver Data'!G1731</f>
        <v>0</v>
      </c>
      <c r="H1731" s="191">
        <f>'5 Driver Data'!H1731</f>
        <v>0</v>
      </c>
      <c r="I1731" s="191">
        <f>'5 Driver Data'!I1731</f>
        <v>0</v>
      </c>
      <c r="J1731" s="191">
        <f>'5 Driver Data'!J1731</f>
        <v>0</v>
      </c>
      <c r="K1731" s="206">
        <f>'5 Driver Data'!K1731</f>
        <v>0</v>
      </c>
      <c r="L1731" s="1"/>
      <c r="M1731" s="216" t="str">
        <f>IF(D1731=0,"Blank",'3 Model Input'!E$44*'3 Model Input'!E$45)</f>
        <v>Blank</v>
      </c>
      <c r="N1731" s="197" t="str">
        <f t="shared" si="290"/>
        <v>Blank</v>
      </c>
      <c r="O1731" s="197" t="str">
        <f>IF(D1731=0,"Blank",'3 Model Input'!E$49*(1-'3 Model Input'!E$51))</f>
        <v>Blank</v>
      </c>
      <c r="P1731" s="197" t="str">
        <f t="shared" si="291"/>
        <v>Blank</v>
      </c>
      <c r="Q1731" s="197" t="str">
        <f>IF(D1731=0,"Blank",IF(D1731="BEV",E1731*(1-'3 Model Input'!E$54), E1731))</f>
        <v>Blank</v>
      </c>
      <c r="R1731" s="198" t="str">
        <f>IF(D1731=0,"Blank",IF(D1731="PHEV",F1731/G1731,F1731*(1-'3 Model Input'!E$54)/G1731))</f>
        <v>Blank</v>
      </c>
      <c r="S1731" s="198" t="str">
        <f>IF(D1731=0,"Blank",IF(D1731="PHEV",MIN(M1731,E1731),MIN(M1731,(E1731*(1-'3 Model Input'!E$54)))))</f>
        <v>Blank</v>
      </c>
      <c r="T1731" s="217" t="str">
        <f t="shared" si="292"/>
        <v>Blank</v>
      </c>
      <c r="U1731" s="89"/>
      <c r="V1731" s="216" t="str">
        <f>IF(D1731=0,"Blank",P1731*'3 Model Input'!E$50)</f>
        <v>Blank</v>
      </c>
      <c r="W1731" s="197" t="str">
        <f t="shared" si="293"/>
        <v>Blank</v>
      </c>
      <c r="X1731" s="197" t="str">
        <f t="shared" si="294"/>
        <v>Blank</v>
      </c>
      <c r="Y1731" s="197" t="str">
        <f t="shared" si="295"/>
        <v>Blank</v>
      </c>
      <c r="Z1731" s="197" t="str">
        <f t="shared" si="296"/>
        <v>Blank</v>
      </c>
      <c r="AA1731" s="223" t="str" cm="1">
        <f t="array" ref="AA1731">_xlfn.IFS(ISTEXT('3 Model Input'!F$70),"Missing",ISTEXT('3 Model Input'!I$70),"Missing",ISNUMBER('3 Model Input'!K$70),'3 Model Input'!K$70*P1731)</f>
        <v>Missing</v>
      </c>
      <c r="AB1731" s="89"/>
      <c r="AC1731" s="227" t="str" cm="1">
        <f t="array" ref="AC1731">IF(D1731=0,"Blank",_xlfn.IFS('3 Model Input'!E$61=1,(V1731*G1731)/T1731,'3 Model Input'!E$61=2,(W1731*G1731)/T1731,'3 Model Input'!E$61=3,(X1731*G1731)/T1731,'3 Model Input'!E$61=4,(Y1731*G1731)/T1731,'3 Model Input'!E$61=5,(Z1731*G1731)/T1731, ISTEXT('3 Model Input'!E$61),"Missing",'3 Model Input'!E$61=6,(AA1731*G1731)/T1731))</f>
        <v>Blank</v>
      </c>
      <c r="AD1731" s="202" t="str">
        <f t="shared" si="297"/>
        <v>Blank</v>
      </c>
      <c r="AE1731" s="202" t="str">
        <f t="shared" si="298"/>
        <v>Blank</v>
      </c>
      <c r="AF1731" s="217" t="str">
        <f t="shared" si="299"/>
        <v>Blank</v>
      </c>
      <c r="AG1731" s="9" t="str" cm="1">
        <f t="array" ref="AG1731">_xlfn.IFS(ISNUMBER(AC1731), "", ISNUMBER(SEARCH("Blank", AC1731)), "", ISERROR(AC1731), "Bad input on tab 3")</f>
        <v/>
      </c>
    </row>
    <row r="1732" spans="2:33" ht="15" customHeight="1" x14ac:dyDescent="0.75">
      <c r="B1732" s="205" t="str">
        <f>'5 Driver Data'!B1732</f>
        <v>1724</v>
      </c>
      <c r="C1732" s="193">
        <f>'5 Driver Data'!C1732</f>
        <v>0</v>
      </c>
      <c r="D1732" s="192">
        <f>'5 Driver Data'!D1732</f>
        <v>0</v>
      </c>
      <c r="E1732" s="191">
        <f>'5 Driver Data'!E1732</f>
        <v>0</v>
      </c>
      <c r="F1732" s="191">
        <f>'5 Driver Data'!F1732</f>
        <v>0</v>
      </c>
      <c r="G1732" s="191">
        <f>'5 Driver Data'!G1732</f>
        <v>0</v>
      </c>
      <c r="H1732" s="191">
        <f>'5 Driver Data'!H1732</f>
        <v>0</v>
      </c>
      <c r="I1732" s="191">
        <f>'5 Driver Data'!I1732</f>
        <v>0</v>
      </c>
      <c r="J1732" s="191">
        <f>'5 Driver Data'!J1732</f>
        <v>0</v>
      </c>
      <c r="K1732" s="206">
        <f>'5 Driver Data'!K1732</f>
        <v>0</v>
      </c>
      <c r="L1732" s="1"/>
      <c r="M1732" s="216" t="str">
        <f>IF(D1732=0,"Blank",'3 Model Input'!E$44*'3 Model Input'!E$45)</f>
        <v>Blank</v>
      </c>
      <c r="N1732" s="197" t="str">
        <f t="shared" si="290"/>
        <v>Blank</v>
      </c>
      <c r="O1732" s="197" t="str">
        <f>IF(D1732=0,"Blank",'3 Model Input'!E$49*(1-'3 Model Input'!E$51))</f>
        <v>Blank</v>
      </c>
      <c r="P1732" s="197" t="str">
        <f t="shared" si="291"/>
        <v>Blank</v>
      </c>
      <c r="Q1732" s="197" t="str">
        <f>IF(D1732=0,"Blank",IF(D1732="BEV",E1732*(1-'3 Model Input'!E$54), E1732))</f>
        <v>Blank</v>
      </c>
      <c r="R1732" s="198" t="str">
        <f>IF(D1732=0,"Blank",IF(D1732="PHEV",F1732/G1732,F1732*(1-'3 Model Input'!E$54)/G1732))</f>
        <v>Blank</v>
      </c>
      <c r="S1732" s="198" t="str">
        <f>IF(D1732=0,"Blank",IF(D1732="PHEV",MIN(M1732,E1732),MIN(M1732,(E1732*(1-'3 Model Input'!E$54)))))</f>
        <v>Blank</v>
      </c>
      <c r="T1732" s="217" t="str">
        <f t="shared" si="292"/>
        <v>Blank</v>
      </c>
      <c r="U1732" s="89"/>
      <c r="V1732" s="216" t="str">
        <f>IF(D1732=0,"Blank",P1732*'3 Model Input'!E$50)</f>
        <v>Blank</v>
      </c>
      <c r="W1732" s="197" t="str">
        <f t="shared" si="293"/>
        <v>Blank</v>
      </c>
      <c r="X1732" s="197" t="str">
        <f t="shared" si="294"/>
        <v>Blank</v>
      </c>
      <c r="Y1732" s="197" t="str">
        <f t="shared" si="295"/>
        <v>Blank</v>
      </c>
      <c r="Z1732" s="197" t="str">
        <f t="shared" si="296"/>
        <v>Blank</v>
      </c>
      <c r="AA1732" s="223" t="str" cm="1">
        <f t="array" ref="AA1732">_xlfn.IFS(ISTEXT('3 Model Input'!F$70),"Missing",ISTEXT('3 Model Input'!I$70),"Missing",ISNUMBER('3 Model Input'!K$70),'3 Model Input'!K$70*P1732)</f>
        <v>Missing</v>
      </c>
      <c r="AB1732" s="89"/>
      <c r="AC1732" s="227" t="str" cm="1">
        <f t="array" ref="AC1732">IF(D1732=0,"Blank",_xlfn.IFS('3 Model Input'!E$61=1,(V1732*G1732)/T1732,'3 Model Input'!E$61=2,(W1732*G1732)/T1732,'3 Model Input'!E$61=3,(X1732*G1732)/T1732,'3 Model Input'!E$61=4,(Y1732*G1732)/T1732,'3 Model Input'!E$61=5,(Z1732*G1732)/T1732, ISTEXT('3 Model Input'!E$61),"Missing",'3 Model Input'!E$61=6,(AA1732*G1732)/T1732))</f>
        <v>Blank</v>
      </c>
      <c r="AD1732" s="202" t="str">
        <f t="shared" si="297"/>
        <v>Blank</v>
      </c>
      <c r="AE1732" s="202" t="str">
        <f t="shared" si="298"/>
        <v>Blank</v>
      </c>
      <c r="AF1732" s="217" t="str">
        <f t="shared" si="299"/>
        <v>Blank</v>
      </c>
      <c r="AG1732" s="9" t="str" cm="1">
        <f t="array" ref="AG1732">_xlfn.IFS(ISNUMBER(AC1732), "", ISNUMBER(SEARCH("Blank", AC1732)), "", ISERROR(AC1732), "Bad input on tab 3")</f>
        <v/>
      </c>
    </row>
    <row r="1733" spans="2:33" ht="15" customHeight="1" x14ac:dyDescent="0.75">
      <c r="B1733" s="205" t="str">
        <f>'5 Driver Data'!B1733</f>
        <v>1725</v>
      </c>
      <c r="C1733" s="193">
        <f>'5 Driver Data'!C1733</f>
        <v>0</v>
      </c>
      <c r="D1733" s="192">
        <f>'5 Driver Data'!D1733</f>
        <v>0</v>
      </c>
      <c r="E1733" s="191">
        <f>'5 Driver Data'!E1733</f>
        <v>0</v>
      </c>
      <c r="F1733" s="191">
        <f>'5 Driver Data'!F1733</f>
        <v>0</v>
      </c>
      <c r="G1733" s="191">
        <f>'5 Driver Data'!G1733</f>
        <v>0</v>
      </c>
      <c r="H1733" s="191">
        <f>'5 Driver Data'!H1733</f>
        <v>0</v>
      </c>
      <c r="I1733" s="191">
        <f>'5 Driver Data'!I1733</f>
        <v>0</v>
      </c>
      <c r="J1733" s="191">
        <f>'5 Driver Data'!J1733</f>
        <v>0</v>
      </c>
      <c r="K1733" s="206">
        <f>'5 Driver Data'!K1733</f>
        <v>0</v>
      </c>
      <c r="L1733" s="1"/>
      <c r="M1733" s="216" t="str">
        <f>IF(D1733=0,"Blank",'3 Model Input'!E$44*'3 Model Input'!E$45)</f>
        <v>Blank</v>
      </c>
      <c r="N1733" s="197" t="str">
        <f t="shared" si="290"/>
        <v>Blank</v>
      </c>
      <c r="O1733" s="197" t="str">
        <f>IF(D1733=0,"Blank",'3 Model Input'!E$49*(1-'3 Model Input'!E$51))</f>
        <v>Blank</v>
      </c>
      <c r="P1733" s="197" t="str">
        <f t="shared" si="291"/>
        <v>Blank</v>
      </c>
      <c r="Q1733" s="197" t="str">
        <f>IF(D1733=0,"Blank",IF(D1733="BEV",E1733*(1-'3 Model Input'!E$54), E1733))</f>
        <v>Blank</v>
      </c>
      <c r="R1733" s="198" t="str">
        <f>IF(D1733=0,"Blank",IF(D1733="PHEV",F1733/G1733,F1733*(1-'3 Model Input'!E$54)/G1733))</f>
        <v>Blank</v>
      </c>
      <c r="S1733" s="198" t="str">
        <f>IF(D1733=0,"Blank",IF(D1733="PHEV",MIN(M1733,E1733),MIN(M1733,(E1733*(1-'3 Model Input'!E$54)))))</f>
        <v>Blank</v>
      </c>
      <c r="T1733" s="217" t="str">
        <f t="shared" si="292"/>
        <v>Blank</v>
      </c>
      <c r="U1733" s="89"/>
      <c r="V1733" s="216" t="str">
        <f>IF(D1733=0,"Blank",P1733*'3 Model Input'!E$50)</f>
        <v>Blank</v>
      </c>
      <c r="W1733" s="197" t="str">
        <f t="shared" si="293"/>
        <v>Blank</v>
      </c>
      <c r="X1733" s="197" t="str">
        <f t="shared" si="294"/>
        <v>Blank</v>
      </c>
      <c r="Y1733" s="197" t="str">
        <f t="shared" si="295"/>
        <v>Blank</v>
      </c>
      <c r="Z1733" s="197" t="str">
        <f t="shared" si="296"/>
        <v>Blank</v>
      </c>
      <c r="AA1733" s="223" t="str" cm="1">
        <f t="array" ref="AA1733">_xlfn.IFS(ISTEXT('3 Model Input'!F$70),"Missing",ISTEXT('3 Model Input'!I$70),"Missing",ISNUMBER('3 Model Input'!K$70),'3 Model Input'!K$70*P1733)</f>
        <v>Missing</v>
      </c>
      <c r="AB1733" s="89"/>
      <c r="AC1733" s="227" t="str" cm="1">
        <f t="array" ref="AC1733">IF(D1733=0,"Blank",_xlfn.IFS('3 Model Input'!E$61=1,(V1733*G1733)/T1733,'3 Model Input'!E$61=2,(W1733*G1733)/T1733,'3 Model Input'!E$61=3,(X1733*G1733)/T1733,'3 Model Input'!E$61=4,(Y1733*G1733)/T1733,'3 Model Input'!E$61=5,(Z1733*G1733)/T1733, ISTEXT('3 Model Input'!E$61),"Missing",'3 Model Input'!E$61=6,(AA1733*G1733)/T1733))</f>
        <v>Blank</v>
      </c>
      <c r="AD1733" s="202" t="str">
        <f t="shared" si="297"/>
        <v>Blank</v>
      </c>
      <c r="AE1733" s="202" t="str">
        <f t="shared" si="298"/>
        <v>Blank</v>
      </c>
      <c r="AF1733" s="217" t="str">
        <f t="shared" si="299"/>
        <v>Blank</v>
      </c>
      <c r="AG1733" s="9" t="str" cm="1">
        <f t="array" ref="AG1733">_xlfn.IFS(ISNUMBER(AC1733), "", ISNUMBER(SEARCH("Blank", AC1733)), "", ISERROR(AC1733), "Bad input on tab 3")</f>
        <v/>
      </c>
    </row>
    <row r="1734" spans="2:33" ht="15" customHeight="1" x14ac:dyDescent="0.75">
      <c r="B1734" s="205" t="str">
        <f>'5 Driver Data'!B1734</f>
        <v>1726</v>
      </c>
      <c r="C1734" s="193">
        <f>'5 Driver Data'!C1734</f>
        <v>0</v>
      </c>
      <c r="D1734" s="192">
        <f>'5 Driver Data'!D1734</f>
        <v>0</v>
      </c>
      <c r="E1734" s="191">
        <f>'5 Driver Data'!E1734</f>
        <v>0</v>
      </c>
      <c r="F1734" s="191">
        <f>'5 Driver Data'!F1734</f>
        <v>0</v>
      </c>
      <c r="G1734" s="191">
        <f>'5 Driver Data'!G1734</f>
        <v>0</v>
      </c>
      <c r="H1734" s="191">
        <f>'5 Driver Data'!H1734</f>
        <v>0</v>
      </c>
      <c r="I1734" s="191">
        <f>'5 Driver Data'!I1734</f>
        <v>0</v>
      </c>
      <c r="J1734" s="191">
        <f>'5 Driver Data'!J1734</f>
        <v>0</v>
      </c>
      <c r="K1734" s="206">
        <f>'5 Driver Data'!K1734</f>
        <v>0</v>
      </c>
      <c r="L1734" s="1"/>
      <c r="M1734" s="216" t="str">
        <f>IF(D1734=0,"Blank",'3 Model Input'!E$44*'3 Model Input'!E$45)</f>
        <v>Blank</v>
      </c>
      <c r="N1734" s="197" t="str">
        <f t="shared" si="290"/>
        <v>Blank</v>
      </c>
      <c r="O1734" s="197" t="str">
        <f>IF(D1734=0,"Blank",'3 Model Input'!E$49*(1-'3 Model Input'!E$51))</f>
        <v>Blank</v>
      </c>
      <c r="P1734" s="197" t="str">
        <f t="shared" si="291"/>
        <v>Blank</v>
      </c>
      <c r="Q1734" s="197" t="str">
        <f>IF(D1734=0,"Blank",IF(D1734="BEV",E1734*(1-'3 Model Input'!E$54), E1734))</f>
        <v>Blank</v>
      </c>
      <c r="R1734" s="198" t="str">
        <f>IF(D1734=0,"Blank",IF(D1734="PHEV",F1734/G1734,F1734*(1-'3 Model Input'!E$54)/G1734))</f>
        <v>Blank</v>
      </c>
      <c r="S1734" s="198" t="str">
        <f>IF(D1734=0,"Blank",IF(D1734="PHEV",MIN(M1734,E1734),MIN(M1734,(E1734*(1-'3 Model Input'!E$54)))))</f>
        <v>Blank</v>
      </c>
      <c r="T1734" s="217" t="str">
        <f t="shared" si="292"/>
        <v>Blank</v>
      </c>
      <c r="U1734" s="89"/>
      <c r="V1734" s="216" t="str">
        <f>IF(D1734=0,"Blank",P1734*'3 Model Input'!E$50)</f>
        <v>Blank</v>
      </c>
      <c r="W1734" s="197" t="str">
        <f t="shared" si="293"/>
        <v>Blank</v>
      </c>
      <c r="X1734" s="197" t="str">
        <f t="shared" si="294"/>
        <v>Blank</v>
      </c>
      <c r="Y1734" s="197" t="str">
        <f t="shared" si="295"/>
        <v>Blank</v>
      </c>
      <c r="Z1734" s="197" t="str">
        <f t="shared" si="296"/>
        <v>Blank</v>
      </c>
      <c r="AA1734" s="223" t="str" cm="1">
        <f t="array" ref="AA1734">_xlfn.IFS(ISTEXT('3 Model Input'!F$70),"Missing",ISTEXT('3 Model Input'!I$70),"Missing",ISNUMBER('3 Model Input'!K$70),'3 Model Input'!K$70*P1734)</f>
        <v>Missing</v>
      </c>
      <c r="AB1734" s="89"/>
      <c r="AC1734" s="227" t="str" cm="1">
        <f t="array" ref="AC1734">IF(D1734=0,"Blank",_xlfn.IFS('3 Model Input'!E$61=1,(V1734*G1734)/T1734,'3 Model Input'!E$61=2,(W1734*G1734)/T1734,'3 Model Input'!E$61=3,(X1734*G1734)/T1734,'3 Model Input'!E$61=4,(Y1734*G1734)/T1734,'3 Model Input'!E$61=5,(Z1734*G1734)/T1734, ISTEXT('3 Model Input'!E$61),"Missing",'3 Model Input'!E$61=6,(AA1734*G1734)/T1734))</f>
        <v>Blank</v>
      </c>
      <c r="AD1734" s="202" t="str">
        <f t="shared" si="297"/>
        <v>Blank</v>
      </c>
      <c r="AE1734" s="202" t="str">
        <f t="shared" si="298"/>
        <v>Blank</v>
      </c>
      <c r="AF1734" s="217" t="str">
        <f t="shared" si="299"/>
        <v>Blank</v>
      </c>
      <c r="AG1734" s="9" t="str" cm="1">
        <f t="array" ref="AG1734">_xlfn.IFS(ISNUMBER(AC1734), "", ISNUMBER(SEARCH("Blank", AC1734)), "", ISERROR(AC1734), "Bad input on tab 3")</f>
        <v/>
      </c>
    </row>
    <row r="1735" spans="2:33" ht="15" customHeight="1" x14ac:dyDescent="0.75">
      <c r="B1735" s="205" t="str">
        <f>'5 Driver Data'!B1735</f>
        <v>1727</v>
      </c>
      <c r="C1735" s="193">
        <f>'5 Driver Data'!C1735</f>
        <v>0</v>
      </c>
      <c r="D1735" s="192">
        <f>'5 Driver Data'!D1735</f>
        <v>0</v>
      </c>
      <c r="E1735" s="191">
        <f>'5 Driver Data'!E1735</f>
        <v>0</v>
      </c>
      <c r="F1735" s="191">
        <f>'5 Driver Data'!F1735</f>
        <v>0</v>
      </c>
      <c r="G1735" s="191">
        <f>'5 Driver Data'!G1735</f>
        <v>0</v>
      </c>
      <c r="H1735" s="191">
        <f>'5 Driver Data'!H1735</f>
        <v>0</v>
      </c>
      <c r="I1735" s="191">
        <f>'5 Driver Data'!I1735</f>
        <v>0</v>
      </c>
      <c r="J1735" s="191">
        <f>'5 Driver Data'!J1735</f>
        <v>0</v>
      </c>
      <c r="K1735" s="206">
        <f>'5 Driver Data'!K1735</f>
        <v>0</v>
      </c>
      <c r="L1735" s="1"/>
      <c r="M1735" s="216" t="str">
        <f>IF(D1735=0,"Blank",'3 Model Input'!E$44*'3 Model Input'!E$45)</f>
        <v>Blank</v>
      </c>
      <c r="N1735" s="197" t="str">
        <f t="shared" si="290"/>
        <v>Blank</v>
      </c>
      <c r="O1735" s="197" t="str">
        <f>IF(D1735=0,"Blank",'3 Model Input'!E$49*(1-'3 Model Input'!E$51))</f>
        <v>Blank</v>
      </c>
      <c r="P1735" s="197" t="str">
        <f t="shared" si="291"/>
        <v>Blank</v>
      </c>
      <c r="Q1735" s="197" t="str">
        <f>IF(D1735=0,"Blank",IF(D1735="BEV",E1735*(1-'3 Model Input'!E$54), E1735))</f>
        <v>Blank</v>
      </c>
      <c r="R1735" s="198" t="str">
        <f>IF(D1735=0,"Blank",IF(D1735="PHEV",F1735/G1735,F1735*(1-'3 Model Input'!E$54)/G1735))</f>
        <v>Blank</v>
      </c>
      <c r="S1735" s="198" t="str">
        <f>IF(D1735=0,"Blank",IF(D1735="PHEV",MIN(M1735,E1735),MIN(M1735,(E1735*(1-'3 Model Input'!E$54)))))</f>
        <v>Blank</v>
      </c>
      <c r="T1735" s="217" t="str">
        <f t="shared" si="292"/>
        <v>Blank</v>
      </c>
      <c r="U1735" s="89"/>
      <c r="V1735" s="216" t="str">
        <f>IF(D1735=0,"Blank",P1735*'3 Model Input'!E$50)</f>
        <v>Blank</v>
      </c>
      <c r="W1735" s="197" t="str">
        <f t="shared" si="293"/>
        <v>Blank</v>
      </c>
      <c r="X1735" s="197" t="str">
        <f t="shared" si="294"/>
        <v>Blank</v>
      </c>
      <c r="Y1735" s="197" t="str">
        <f t="shared" si="295"/>
        <v>Blank</v>
      </c>
      <c r="Z1735" s="197" t="str">
        <f t="shared" si="296"/>
        <v>Blank</v>
      </c>
      <c r="AA1735" s="223" t="str" cm="1">
        <f t="array" ref="AA1735">_xlfn.IFS(ISTEXT('3 Model Input'!F$70),"Missing",ISTEXT('3 Model Input'!I$70),"Missing",ISNUMBER('3 Model Input'!K$70),'3 Model Input'!K$70*P1735)</f>
        <v>Missing</v>
      </c>
      <c r="AB1735" s="89"/>
      <c r="AC1735" s="227" t="str" cm="1">
        <f t="array" ref="AC1735">IF(D1735=0,"Blank",_xlfn.IFS('3 Model Input'!E$61=1,(V1735*G1735)/T1735,'3 Model Input'!E$61=2,(W1735*G1735)/T1735,'3 Model Input'!E$61=3,(X1735*G1735)/T1735,'3 Model Input'!E$61=4,(Y1735*G1735)/T1735,'3 Model Input'!E$61=5,(Z1735*G1735)/T1735, ISTEXT('3 Model Input'!E$61),"Missing",'3 Model Input'!E$61=6,(AA1735*G1735)/T1735))</f>
        <v>Blank</v>
      </c>
      <c r="AD1735" s="202" t="str">
        <f t="shared" si="297"/>
        <v>Blank</v>
      </c>
      <c r="AE1735" s="202" t="str">
        <f t="shared" si="298"/>
        <v>Blank</v>
      </c>
      <c r="AF1735" s="217" t="str">
        <f t="shared" si="299"/>
        <v>Blank</v>
      </c>
      <c r="AG1735" s="9" t="str" cm="1">
        <f t="array" ref="AG1735">_xlfn.IFS(ISNUMBER(AC1735), "", ISNUMBER(SEARCH("Blank", AC1735)), "", ISERROR(AC1735), "Bad input on tab 3")</f>
        <v/>
      </c>
    </row>
    <row r="1736" spans="2:33" ht="15" customHeight="1" x14ac:dyDescent="0.75">
      <c r="B1736" s="205" t="str">
        <f>'5 Driver Data'!B1736</f>
        <v>1728</v>
      </c>
      <c r="C1736" s="193">
        <f>'5 Driver Data'!C1736</f>
        <v>0</v>
      </c>
      <c r="D1736" s="192">
        <f>'5 Driver Data'!D1736</f>
        <v>0</v>
      </c>
      <c r="E1736" s="191">
        <f>'5 Driver Data'!E1736</f>
        <v>0</v>
      </c>
      <c r="F1736" s="191">
        <f>'5 Driver Data'!F1736</f>
        <v>0</v>
      </c>
      <c r="G1736" s="191">
        <f>'5 Driver Data'!G1736</f>
        <v>0</v>
      </c>
      <c r="H1736" s="191">
        <f>'5 Driver Data'!H1736</f>
        <v>0</v>
      </c>
      <c r="I1736" s="191">
        <f>'5 Driver Data'!I1736</f>
        <v>0</v>
      </c>
      <c r="J1736" s="191">
        <f>'5 Driver Data'!J1736</f>
        <v>0</v>
      </c>
      <c r="K1736" s="206">
        <f>'5 Driver Data'!K1736</f>
        <v>0</v>
      </c>
      <c r="L1736" s="1"/>
      <c r="M1736" s="216" t="str">
        <f>IF(D1736=0,"Blank",'3 Model Input'!E$44*'3 Model Input'!E$45)</f>
        <v>Blank</v>
      </c>
      <c r="N1736" s="197" t="str">
        <f t="shared" si="290"/>
        <v>Blank</v>
      </c>
      <c r="O1736" s="197" t="str">
        <f>IF(D1736=0,"Blank",'3 Model Input'!E$49*(1-'3 Model Input'!E$51))</f>
        <v>Blank</v>
      </c>
      <c r="P1736" s="197" t="str">
        <f t="shared" si="291"/>
        <v>Blank</v>
      </c>
      <c r="Q1736" s="197" t="str">
        <f>IF(D1736=0,"Blank",IF(D1736="BEV",E1736*(1-'3 Model Input'!E$54), E1736))</f>
        <v>Blank</v>
      </c>
      <c r="R1736" s="198" t="str">
        <f>IF(D1736=0,"Blank",IF(D1736="PHEV",F1736/G1736,F1736*(1-'3 Model Input'!E$54)/G1736))</f>
        <v>Blank</v>
      </c>
      <c r="S1736" s="198" t="str">
        <f>IF(D1736=0,"Blank",IF(D1736="PHEV",MIN(M1736,E1736),MIN(M1736,(E1736*(1-'3 Model Input'!E$54)))))</f>
        <v>Blank</v>
      </c>
      <c r="T1736" s="217" t="str">
        <f t="shared" si="292"/>
        <v>Blank</v>
      </c>
      <c r="U1736" s="89"/>
      <c r="V1736" s="216" t="str">
        <f>IF(D1736=0,"Blank",P1736*'3 Model Input'!E$50)</f>
        <v>Blank</v>
      </c>
      <c r="W1736" s="197" t="str">
        <f t="shared" si="293"/>
        <v>Blank</v>
      </c>
      <c r="X1736" s="197" t="str">
        <f t="shared" si="294"/>
        <v>Blank</v>
      </c>
      <c r="Y1736" s="197" t="str">
        <f t="shared" si="295"/>
        <v>Blank</v>
      </c>
      <c r="Z1736" s="197" t="str">
        <f t="shared" si="296"/>
        <v>Blank</v>
      </c>
      <c r="AA1736" s="223" t="str" cm="1">
        <f t="array" ref="AA1736">_xlfn.IFS(ISTEXT('3 Model Input'!F$70),"Missing",ISTEXT('3 Model Input'!I$70),"Missing",ISNUMBER('3 Model Input'!K$70),'3 Model Input'!K$70*P1736)</f>
        <v>Missing</v>
      </c>
      <c r="AB1736" s="89"/>
      <c r="AC1736" s="227" t="str" cm="1">
        <f t="array" ref="AC1736">IF(D1736=0,"Blank",_xlfn.IFS('3 Model Input'!E$61=1,(V1736*G1736)/T1736,'3 Model Input'!E$61=2,(W1736*G1736)/T1736,'3 Model Input'!E$61=3,(X1736*G1736)/T1736,'3 Model Input'!E$61=4,(Y1736*G1736)/T1736,'3 Model Input'!E$61=5,(Z1736*G1736)/T1736, ISTEXT('3 Model Input'!E$61),"Missing",'3 Model Input'!E$61=6,(AA1736*G1736)/T1736))</f>
        <v>Blank</v>
      </c>
      <c r="AD1736" s="202" t="str">
        <f t="shared" si="297"/>
        <v>Blank</v>
      </c>
      <c r="AE1736" s="202" t="str">
        <f t="shared" si="298"/>
        <v>Blank</v>
      </c>
      <c r="AF1736" s="217" t="str">
        <f t="shared" si="299"/>
        <v>Blank</v>
      </c>
      <c r="AG1736" s="9" t="str" cm="1">
        <f t="array" ref="AG1736">_xlfn.IFS(ISNUMBER(AC1736), "", ISNUMBER(SEARCH("Blank", AC1736)), "", ISERROR(AC1736), "Bad input on tab 3")</f>
        <v/>
      </c>
    </row>
    <row r="1737" spans="2:33" ht="15" customHeight="1" x14ac:dyDescent="0.75">
      <c r="B1737" s="205" t="str">
        <f>'5 Driver Data'!B1737</f>
        <v>1729</v>
      </c>
      <c r="C1737" s="193">
        <f>'5 Driver Data'!C1737</f>
        <v>0</v>
      </c>
      <c r="D1737" s="192">
        <f>'5 Driver Data'!D1737</f>
        <v>0</v>
      </c>
      <c r="E1737" s="191">
        <f>'5 Driver Data'!E1737</f>
        <v>0</v>
      </c>
      <c r="F1737" s="191">
        <f>'5 Driver Data'!F1737</f>
        <v>0</v>
      </c>
      <c r="G1737" s="191">
        <f>'5 Driver Data'!G1737</f>
        <v>0</v>
      </c>
      <c r="H1737" s="191">
        <f>'5 Driver Data'!H1737</f>
        <v>0</v>
      </c>
      <c r="I1737" s="191">
        <f>'5 Driver Data'!I1737</f>
        <v>0</v>
      </c>
      <c r="J1737" s="191">
        <f>'5 Driver Data'!J1737</f>
        <v>0</v>
      </c>
      <c r="K1737" s="206">
        <f>'5 Driver Data'!K1737</f>
        <v>0</v>
      </c>
      <c r="L1737" s="1"/>
      <c r="M1737" s="216" t="str">
        <f>IF(D1737=0,"Blank",'3 Model Input'!E$44*'3 Model Input'!E$45)</f>
        <v>Blank</v>
      </c>
      <c r="N1737" s="197" t="str">
        <f t="shared" si="290"/>
        <v>Blank</v>
      </c>
      <c r="O1737" s="197" t="str">
        <f>IF(D1737=0,"Blank",'3 Model Input'!E$49*(1-'3 Model Input'!E$51))</f>
        <v>Blank</v>
      </c>
      <c r="P1737" s="197" t="str">
        <f t="shared" si="291"/>
        <v>Blank</v>
      </c>
      <c r="Q1737" s="197" t="str">
        <f>IF(D1737=0,"Blank",IF(D1737="BEV",E1737*(1-'3 Model Input'!E$54), E1737))</f>
        <v>Blank</v>
      </c>
      <c r="R1737" s="198" t="str">
        <f>IF(D1737=0,"Blank",IF(D1737="PHEV",F1737/G1737,F1737*(1-'3 Model Input'!E$54)/G1737))</f>
        <v>Blank</v>
      </c>
      <c r="S1737" s="198" t="str">
        <f>IF(D1737=0,"Blank",IF(D1737="PHEV",MIN(M1737,E1737),MIN(M1737,(E1737*(1-'3 Model Input'!E$54)))))</f>
        <v>Blank</v>
      </c>
      <c r="T1737" s="217" t="str">
        <f t="shared" si="292"/>
        <v>Blank</v>
      </c>
      <c r="U1737" s="89"/>
      <c r="V1737" s="216" t="str">
        <f>IF(D1737=0,"Blank",P1737*'3 Model Input'!E$50)</f>
        <v>Blank</v>
      </c>
      <c r="W1737" s="197" t="str">
        <f t="shared" si="293"/>
        <v>Blank</v>
      </c>
      <c r="X1737" s="197" t="str">
        <f t="shared" si="294"/>
        <v>Blank</v>
      </c>
      <c r="Y1737" s="197" t="str">
        <f t="shared" si="295"/>
        <v>Blank</v>
      </c>
      <c r="Z1737" s="197" t="str">
        <f t="shared" si="296"/>
        <v>Blank</v>
      </c>
      <c r="AA1737" s="223" t="str" cm="1">
        <f t="array" ref="AA1737">_xlfn.IFS(ISTEXT('3 Model Input'!F$70),"Missing",ISTEXT('3 Model Input'!I$70),"Missing",ISNUMBER('3 Model Input'!K$70),'3 Model Input'!K$70*P1737)</f>
        <v>Missing</v>
      </c>
      <c r="AB1737" s="89"/>
      <c r="AC1737" s="227" t="str" cm="1">
        <f t="array" ref="AC1737">IF(D1737=0,"Blank",_xlfn.IFS('3 Model Input'!E$61=1,(V1737*G1737)/T1737,'3 Model Input'!E$61=2,(W1737*G1737)/T1737,'3 Model Input'!E$61=3,(X1737*G1737)/T1737,'3 Model Input'!E$61=4,(Y1737*G1737)/T1737,'3 Model Input'!E$61=5,(Z1737*G1737)/T1737, ISTEXT('3 Model Input'!E$61),"Missing",'3 Model Input'!E$61=6,(AA1737*G1737)/T1737))</f>
        <v>Blank</v>
      </c>
      <c r="AD1737" s="202" t="str">
        <f t="shared" si="297"/>
        <v>Blank</v>
      </c>
      <c r="AE1737" s="202" t="str">
        <f t="shared" si="298"/>
        <v>Blank</v>
      </c>
      <c r="AF1737" s="217" t="str">
        <f t="shared" si="299"/>
        <v>Blank</v>
      </c>
      <c r="AG1737" s="9" t="str" cm="1">
        <f t="array" ref="AG1737">_xlfn.IFS(ISNUMBER(AC1737), "", ISNUMBER(SEARCH("Blank", AC1737)), "", ISERROR(AC1737), "Bad input on tab 3")</f>
        <v/>
      </c>
    </row>
    <row r="1738" spans="2:33" ht="15" customHeight="1" x14ac:dyDescent="0.75">
      <c r="B1738" s="205" t="str">
        <f>'5 Driver Data'!B1738</f>
        <v>1730</v>
      </c>
      <c r="C1738" s="193">
        <f>'5 Driver Data'!C1738</f>
        <v>0</v>
      </c>
      <c r="D1738" s="192">
        <f>'5 Driver Data'!D1738</f>
        <v>0</v>
      </c>
      <c r="E1738" s="191">
        <f>'5 Driver Data'!E1738</f>
        <v>0</v>
      </c>
      <c r="F1738" s="191">
        <f>'5 Driver Data'!F1738</f>
        <v>0</v>
      </c>
      <c r="G1738" s="191">
        <f>'5 Driver Data'!G1738</f>
        <v>0</v>
      </c>
      <c r="H1738" s="191">
        <f>'5 Driver Data'!H1738</f>
        <v>0</v>
      </c>
      <c r="I1738" s="191">
        <f>'5 Driver Data'!I1738</f>
        <v>0</v>
      </c>
      <c r="J1738" s="191">
        <f>'5 Driver Data'!J1738</f>
        <v>0</v>
      </c>
      <c r="K1738" s="206">
        <f>'5 Driver Data'!K1738</f>
        <v>0</v>
      </c>
      <c r="L1738" s="1"/>
      <c r="M1738" s="216" t="str">
        <f>IF(D1738=0,"Blank",'3 Model Input'!E$44*'3 Model Input'!E$45)</f>
        <v>Blank</v>
      </c>
      <c r="N1738" s="197" t="str">
        <f t="shared" si="290"/>
        <v>Blank</v>
      </c>
      <c r="O1738" s="197" t="str">
        <f>IF(D1738=0,"Blank",'3 Model Input'!E$49*(1-'3 Model Input'!E$51))</f>
        <v>Blank</v>
      </c>
      <c r="P1738" s="197" t="str">
        <f t="shared" si="291"/>
        <v>Blank</v>
      </c>
      <c r="Q1738" s="197" t="str">
        <f>IF(D1738=0,"Blank",IF(D1738="BEV",E1738*(1-'3 Model Input'!E$54), E1738))</f>
        <v>Blank</v>
      </c>
      <c r="R1738" s="198" t="str">
        <f>IF(D1738=0,"Blank",IF(D1738="PHEV",F1738/G1738,F1738*(1-'3 Model Input'!E$54)/G1738))</f>
        <v>Blank</v>
      </c>
      <c r="S1738" s="198" t="str">
        <f>IF(D1738=0,"Blank",IF(D1738="PHEV",MIN(M1738,E1738),MIN(M1738,(E1738*(1-'3 Model Input'!E$54)))))</f>
        <v>Blank</v>
      </c>
      <c r="T1738" s="217" t="str">
        <f t="shared" si="292"/>
        <v>Blank</v>
      </c>
      <c r="U1738" s="89"/>
      <c r="V1738" s="216" t="str">
        <f>IF(D1738=0,"Blank",P1738*'3 Model Input'!E$50)</f>
        <v>Blank</v>
      </c>
      <c r="W1738" s="197" t="str">
        <f t="shared" si="293"/>
        <v>Blank</v>
      </c>
      <c r="X1738" s="197" t="str">
        <f t="shared" si="294"/>
        <v>Blank</v>
      </c>
      <c r="Y1738" s="197" t="str">
        <f t="shared" si="295"/>
        <v>Blank</v>
      </c>
      <c r="Z1738" s="197" t="str">
        <f t="shared" si="296"/>
        <v>Blank</v>
      </c>
      <c r="AA1738" s="223" t="str" cm="1">
        <f t="array" ref="AA1738">_xlfn.IFS(ISTEXT('3 Model Input'!F$70),"Missing",ISTEXT('3 Model Input'!I$70),"Missing",ISNUMBER('3 Model Input'!K$70),'3 Model Input'!K$70*P1738)</f>
        <v>Missing</v>
      </c>
      <c r="AB1738" s="89"/>
      <c r="AC1738" s="227" t="str" cm="1">
        <f t="array" ref="AC1738">IF(D1738=0,"Blank",_xlfn.IFS('3 Model Input'!E$61=1,(V1738*G1738)/T1738,'3 Model Input'!E$61=2,(W1738*G1738)/T1738,'3 Model Input'!E$61=3,(X1738*G1738)/T1738,'3 Model Input'!E$61=4,(Y1738*G1738)/T1738,'3 Model Input'!E$61=5,(Z1738*G1738)/T1738, ISTEXT('3 Model Input'!E$61),"Missing",'3 Model Input'!E$61=6,(AA1738*G1738)/T1738))</f>
        <v>Blank</v>
      </c>
      <c r="AD1738" s="202" t="str">
        <f t="shared" si="297"/>
        <v>Blank</v>
      </c>
      <c r="AE1738" s="202" t="str">
        <f t="shared" si="298"/>
        <v>Blank</v>
      </c>
      <c r="AF1738" s="217" t="str">
        <f t="shared" si="299"/>
        <v>Blank</v>
      </c>
      <c r="AG1738" s="9" t="str" cm="1">
        <f t="array" ref="AG1738">_xlfn.IFS(ISNUMBER(AC1738), "", ISNUMBER(SEARCH("Blank", AC1738)), "", ISERROR(AC1738), "Bad input on tab 3")</f>
        <v/>
      </c>
    </row>
    <row r="1739" spans="2:33" ht="15" customHeight="1" x14ac:dyDescent="0.75">
      <c r="B1739" s="205" t="str">
        <f>'5 Driver Data'!B1739</f>
        <v>1731</v>
      </c>
      <c r="C1739" s="193">
        <f>'5 Driver Data'!C1739</f>
        <v>0</v>
      </c>
      <c r="D1739" s="192">
        <f>'5 Driver Data'!D1739</f>
        <v>0</v>
      </c>
      <c r="E1739" s="191">
        <f>'5 Driver Data'!E1739</f>
        <v>0</v>
      </c>
      <c r="F1739" s="191">
        <f>'5 Driver Data'!F1739</f>
        <v>0</v>
      </c>
      <c r="G1739" s="191">
        <f>'5 Driver Data'!G1739</f>
        <v>0</v>
      </c>
      <c r="H1739" s="191">
        <f>'5 Driver Data'!H1739</f>
        <v>0</v>
      </c>
      <c r="I1739" s="191">
        <f>'5 Driver Data'!I1739</f>
        <v>0</v>
      </c>
      <c r="J1739" s="191">
        <f>'5 Driver Data'!J1739</f>
        <v>0</v>
      </c>
      <c r="K1739" s="206">
        <f>'5 Driver Data'!K1739</f>
        <v>0</v>
      </c>
      <c r="L1739" s="1"/>
      <c r="M1739" s="216" t="str">
        <f>IF(D1739=0,"Blank",'3 Model Input'!E$44*'3 Model Input'!E$45)</f>
        <v>Blank</v>
      </c>
      <c r="N1739" s="197" t="str">
        <f t="shared" si="290"/>
        <v>Blank</v>
      </c>
      <c r="O1739" s="197" t="str">
        <f>IF(D1739=0,"Blank",'3 Model Input'!E$49*(1-'3 Model Input'!E$51))</f>
        <v>Blank</v>
      </c>
      <c r="P1739" s="197" t="str">
        <f t="shared" si="291"/>
        <v>Blank</v>
      </c>
      <c r="Q1739" s="197" t="str">
        <f>IF(D1739=0,"Blank",IF(D1739="BEV",E1739*(1-'3 Model Input'!E$54), E1739))</f>
        <v>Blank</v>
      </c>
      <c r="R1739" s="198" t="str">
        <f>IF(D1739=0,"Blank",IF(D1739="PHEV",F1739/G1739,F1739*(1-'3 Model Input'!E$54)/G1739))</f>
        <v>Blank</v>
      </c>
      <c r="S1739" s="198" t="str">
        <f>IF(D1739=0,"Blank",IF(D1739="PHEV",MIN(M1739,E1739),MIN(M1739,(E1739*(1-'3 Model Input'!E$54)))))</f>
        <v>Blank</v>
      </c>
      <c r="T1739" s="217" t="str">
        <f t="shared" si="292"/>
        <v>Blank</v>
      </c>
      <c r="U1739" s="89"/>
      <c r="V1739" s="216" t="str">
        <f>IF(D1739=0,"Blank",P1739*'3 Model Input'!E$50)</f>
        <v>Blank</v>
      </c>
      <c r="W1739" s="197" t="str">
        <f t="shared" si="293"/>
        <v>Blank</v>
      </c>
      <c r="X1739" s="197" t="str">
        <f t="shared" si="294"/>
        <v>Blank</v>
      </c>
      <c r="Y1739" s="197" t="str">
        <f t="shared" si="295"/>
        <v>Blank</v>
      </c>
      <c r="Z1739" s="197" t="str">
        <f t="shared" si="296"/>
        <v>Blank</v>
      </c>
      <c r="AA1739" s="223" t="str" cm="1">
        <f t="array" ref="AA1739">_xlfn.IFS(ISTEXT('3 Model Input'!F$70),"Missing",ISTEXT('3 Model Input'!I$70),"Missing",ISNUMBER('3 Model Input'!K$70),'3 Model Input'!K$70*P1739)</f>
        <v>Missing</v>
      </c>
      <c r="AB1739" s="89"/>
      <c r="AC1739" s="227" t="str" cm="1">
        <f t="array" ref="AC1739">IF(D1739=0,"Blank",_xlfn.IFS('3 Model Input'!E$61=1,(V1739*G1739)/T1739,'3 Model Input'!E$61=2,(W1739*G1739)/T1739,'3 Model Input'!E$61=3,(X1739*G1739)/T1739,'3 Model Input'!E$61=4,(Y1739*G1739)/T1739,'3 Model Input'!E$61=5,(Z1739*G1739)/T1739, ISTEXT('3 Model Input'!E$61),"Missing",'3 Model Input'!E$61=6,(AA1739*G1739)/T1739))</f>
        <v>Blank</v>
      </c>
      <c r="AD1739" s="202" t="str">
        <f t="shared" si="297"/>
        <v>Blank</v>
      </c>
      <c r="AE1739" s="202" t="str">
        <f t="shared" si="298"/>
        <v>Blank</v>
      </c>
      <c r="AF1739" s="217" t="str">
        <f t="shared" si="299"/>
        <v>Blank</v>
      </c>
      <c r="AG1739" s="9" t="str" cm="1">
        <f t="array" ref="AG1739">_xlfn.IFS(ISNUMBER(AC1739), "", ISNUMBER(SEARCH("Blank", AC1739)), "", ISERROR(AC1739), "Bad input on tab 3")</f>
        <v/>
      </c>
    </row>
    <row r="1740" spans="2:33" ht="15" customHeight="1" x14ac:dyDescent="0.75">
      <c r="B1740" s="205" t="str">
        <f>'5 Driver Data'!B1740</f>
        <v>1732</v>
      </c>
      <c r="C1740" s="193">
        <f>'5 Driver Data'!C1740</f>
        <v>0</v>
      </c>
      <c r="D1740" s="192">
        <f>'5 Driver Data'!D1740</f>
        <v>0</v>
      </c>
      <c r="E1740" s="191">
        <f>'5 Driver Data'!E1740</f>
        <v>0</v>
      </c>
      <c r="F1740" s="191">
        <f>'5 Driver Data'!F1740</f>
        <v>0</v>
      </c>
      <c r="G1740" s="191">
        <f>'5 Driver Data'!G1740</f>
        <v>0</v>
      </c>
      <c r="H1740" s="191">
        <f>'5 Driver Data'!H1740</f>
        <v>0</v>
      </c>
      <c r="I1740" s="191">
        <f>'5 Driver Data'!I1740</f>
        <v>0</v>
      </c>
      <c r="J1740" s="191">
        <f>'5 Driver Data'!J1740</f>
        <v>0</v>
      </c>
      <c r="K1740" s="206">
        <f>'5 Driver Data'!K1740</f>
        <v>0</v>
      </c>
      <c r="L1740" s="1"/>
      <c r="M1740" s="216" t="str">
        <f>IF(D1740=0,"Blank",'3 Model Input'!E$44*'3 Model Input'!E$45)</f>
        <v>Blank</v>
      </c>
      <c r="N1740" s="197" t="str">
        <f t="shared" si="290"/>
        <v>Blank</v>
      </c>
      <c r="O1740" s="197" t="str">
        <f>IF(D1740=0,"Blank",'3 Model Input'!E$49*(1-'3 Model Input'!E$51))</f>
        <v>Blank</v>
      </c>
      <c r="P1740" s="197" t="str">
        <f t="shared" si="291"/>
        <v>Blank</v>
      </c>
      <c r="Q1740" s="197" t="str">
        <f>IF(D1740=0,"Blank",IF(D1740="BEV",E1740*(1-'3 Model Input'!E$54), E1740))</f>
        <v>Blank</v>
      </c>
      <c r="R1740" s="198" t="str">
        <f>IF(D1740=0,"Blank",IF(D1740="PHEV",F1740/G1740,F1740*(1-'3 Model Input'!E$54)/G1740))</f>
        <v>Blank</v>
      </c>
      <c r="S1740" s="198" t="str">
        <f>IF(D1740=0,"Blank",IF(D1740="PHEV",MIN(M1740,E1740),MIN(M1740,(E1740*(1-'3 Model Input'!E$54)))))</f>
        <v>Blank</v>
      </c>
      <c r="T1740" s="217" t="str">
        <f t="shared" si="292"/>
        <v>Blank</v>
      </c>
      <c r="U1740" s="89"/>
      <c r="V1740" s="216" t="str">
        <f>IF(D1740=0,"Blank",P1740*'3 Model Input'!E$50)</f>
        <v>Blank</v>
      </c>
      <c r="W1740" s="197" t="str">
        <f t="shared" si="293"/>
        <v>Blank</v>
      </c>
      <c r="X1740" s="197" t="str">
        <f t="shared" si="294"/>
        <v>Blank</v>
      </c>
      <c r="Y1740" s="197" t="str">
        <f t="shared" si="295"/>
        <v>Blank</v>
      </c>
      <c r="Z1740" s="197" t="str">
        <f t="shared" si="296"/>
        <v>Blank</v>
      </c>
      <c r="AA1740" s="223" t="str" cm="1">
        <f t="array" ref="AA1740">_xlfn.IFS(ISTEXT('3 Model Input'!F$70),"Missing",ISTEXT('3 Model Input'!I$70),"Missing",ISNUMBER('3 Model Input'!K$70),'3 Model Input'!K$70*P1740)</f>
        <v>Missing</v>
      </c>
      <c r="AB1740" s="89"/>
      <c r="AC1740" s="227" t="str" cm="1">
        <f t="array" ref="AC1740">IF(D1740=0,"Blank",_xlfn.IFS('3 Model Input'!E$61=1,(V1740*G1740)/T1740,'3 Model Input'!E$61=2,(W1740*G1740)/T1740,'3 Model Input'!E$61=3,(X1740*G1740)/T1740,'3 Model Input'!E$61=4,(Y1740*G1740)/T1740,'3 Model Input'!E$61=5,(Z1740*G1740)/T1740, ISTEXT('3 Model Input'!E$61),"Missing",'3 Model Input'!E$61=6,(AA1740*G1740)/T1740))</f>
        <v>Blank</v>
      </c>
      <c r="AD1740" s="202" t="str">
        <f t="shared" si="297"/>
        <v>Blank</v>
      </c>
      <c r="AE1740" s="202" t="str">
        <f t="shared" si="298"/>
        <v>Blank</v>
      </c>
      <c r="AF1740" s="217" t="str">
        <f t="shared" si="299"/>
        <v>Blank</v>
      </c>
      <c r="AG1740" s="9" t="str" cm="1">
        <f t="array" ref="AG1740">_xlfn.IFS(ISNUMBER(AC1740), "", ISNUMBER(SEARCH("Blank", AC1740)), "", ISERROR(AC1740), "Bad input on tab 3")</f>
        <v/>
      </c>
    </row>
    <row r="1741" spans="2:33" ht="15" customHeight="1" x14ac:dyDescent="0.75">
      <c r="B1741" s="205" t="str">
        <f>'5 Driver Data'!B1741</f>
        <v>1733</v>
      </c>
      <c r="C1741" s="193">
        <f>'5 Driver Data'!C1741</f>
        <v>0</v>
      </c>
      <c r="D1741" s="192">
        <f>'5 Driver Data'!D1741</f>
        <v>0</v>
      </c>
      <c r="E1741" s="191">
        <f>'5 Driver Data'!E1741</f>
        <v>0</v>
      </c>
      <c r="F1741" s="191">
        <f>'5 Driver Data'!F1741</f>
        <v>0</v>
      </c>
      <c r="G1741" s="191">
        <f>'5 Driver Data'!G1741</f>
        <v>0</v>
      </c>
      <c r="H1741" s="191">
        <f>'5 Driver Data'!H1741</f>
        <v>0</v>
      </c>
      <c r="I1741" s="191">
        <f>'5 Driver Data'!I1741</f>
        <v>0</v>
      </c>
      <c r="J1741" s="191">
        <f>'5 Driver Data'!J1741</f>
        <v>0</v>
      </c>
      <c r="K1741" s="206">
        <f>'5 Driver Data'!K1741</f>
        <v>0</v>
      </c>
      <c r="L1741" s="1"/>
      <c r="M1741" s="216" t="str">
        <f>IF(D1741=0,"Blank",'3 Model Input'!E$44*'3 Model Input'!E$45)</f>
        <v>Blank</v>
      </c>
      <c r="N1741" s="197" t="str">
        <f t="shared" si="290"/>
        <v>Blank</v>
      </c>
      <c r="O1741" s="197" t="str">
        <f>IF(D1741=0,"Blank",'3 Model Input'!E$49*(1-'3 Model Input'!E$51))</f>
        <v>Blank</v>
      </c>
      <c r="P1741" s="197" t="str">
        <f t="shared" si="291"/>
        <v>Blank</v>
      </c>
      <c r="Q1741" s="197" t="str">
        <f>IF(D1741=0,"Blank",IF(D1741="BEV",E1741*(1-'3 Model Input'!E$54), E1741))</f>
        <v>Blank</v>
      </c>
      <c r="R1741" s="198" t="str">
        <f>IF(D1741=0,"Blank",IF(D1741="PHEV",F1741/G1741,F1741*(1-'3 Model Input'!E$54)/G1741))</f>
        <v>Blank</v>
      </c>
      <c r="S1741" s="198" t="str">
        <f>IF(D1741=0,"Blank",IF(D1741="PHEV",MIN(M1741,E1741),MIN(M1741,(E1741*(1-'3 Model Input'!E$54)))))</f>
        <v>Blank</v>
      </c>
      <c r="T1741" s="217" t="str">
        <f t="shared" si="292"/>
        <v>Blank</v>
      </c>
      <c r="U1741" s="89"/>
      <c r="V1741" s="216" t="str">
        <f>IF(D1741=0,"Blank",P1741*'3 Model Input'!E$50)</f>
        <v>Blank</v>
      </c>
      <c r="W1741" s="197" t="str">
        <f t="shared" si="293"/>
        <v>Blank</v>
      </c>
      <c r="X1741" s="197" t="str">
        <f t="shared" si="294"/>
        <v>Blank</v>
      </c>
      <c r="Y1741" s="197" t="str">
        <f t="shared" si="295"/>
        <v>Blank</v>
      </c>
      <c r="Z1741" s="197" t="str">
        <f t="shared" si="296"/>
        <v>Blank</v>
      </c>
      <c r="AA1741" s="223" t="str" cm="1">
        <f t="array" ref="AA1741">_xlfn.IFS(ISTEXT('3 Model Input'!F$70),"Missing",ISTEXT('3 Model Input'!I$70),"Missing",ISNUMBER('3 Model Input'!K$70),'3 Model Input'!K$70*P1741)</f>
        <v>Missing</v>
      </c>
      <c r="AB1741" s="89"/>
      <c r="AC1741" s="227" t="str" cm="1">
        <f t="array" ref="AC1741">IF(D1741=0,"Blank",_xlfn.IFS('3 Model Input'!E$61=1,(V1741*G1741)/T1741,'3 Model Input'!E$61=2,(W1741*G1741)/T1741,'3 Model Input'!E$61=3,(X1741*G1741)/T1741,'3 Model Input'!E$61=4,(Y1741*G1741)/T1741,'3 Model Input'!E$61=5,(Z1741*G1741)/T1741, ISTEXT('3 Model Input'!E$61),"Missing",'3 Model Input'!E$61=6,(AA1741*G1741)/T1741))</f>
        <v>Blank</v>
      </c>
      <c r="AD1741" s="202" t="str">
        <f t="shared" si="297"/>
        <v>Blank</v>
      </c>
      <c r="AE1741" s="202" t="str">
        <f t="shared" si="298"/>
        <v>Blank</v>
      </c>
      <c r="AF1741" s="217" t="str">
        <f t="shared" si="299"/>
        <v>Blank</v>
      </c>
      <c r="AG1741" s="9" t="str" cm="1">
        <f t="array" ref="AG1741">_xlfn.IFS(ISNUMBER(AC1741), "", ISNUMBER(SEARCH("Blank", AC1741)), "", ISERROR(AC1741), "Bad input on tab 3")</f>
        <v/>
      </c>
    </row>
    <row r="1742" spans="2:33" ht="15" customHeight="1" x14ac:dyDescent="0.75">
      <c r="B1742" s="205" t="str">
        <f>'5 Driver Data'!B1742</f>
        <v>1734</v>
      </c>
      <c r="C1742" s="193">
        <f>'5 Driver Data'!C1742</f>
        <v>0</v>
      </c>
      <c r="D1742" s="192">
        <f>'5 Driver Data'!D1742</f>
        <v>0</v>
      </c>
      <c r="E1742" s="191">
        <f>'5 Driver Data'!E1742</f>
        <v>0</v>
      </c>
      <c r="F1742" s="191">
        <f>'5 Driver Data'!F1742</f>
        <v>0</v>
      </c>
      <c r="G1742" s="191">
        <f>'5 Driver Data'!G1742</f>
        <v>0</v>
      </c>
      <c r="H1742" s="191">
        <f>'5 Driver Data'!H1742</f>
        <v>0</v>
      </c>
      <c r="I1742" s="191">
        <f>'5 Driver Data'!I1742</f>
        <v>0</v>
      </c>
      <c r="J1742" s="191">
        <f>'5 Driver Data'!J1742</f>
        <v>0</v>
      </c>
      <c r="K1742" s="206">
        <f>'5 Driver Data'!K1742</f>
        <v>0</v>
      </c>
      <c r="L1742" s="1"/>
      <c r="M1742" s="216" t="str">
        <f>IF(D1742=0,"Blank",'3 Model Input'!E$44*'3 Model Input'!E$45)</f>
        <v>Blank</v>
      </c>
      <c r="N1742" s="197" t="str">
        <f t="shared" si="290"/>
        <v>Blank</v>
      </c>
      <c r="O1742" s="197" t="str">
        <f>IF(D1742=0,"Blank",'3 Model Input'!E$49*(1-'3 Model Input'!E$51))</f>
        <v>Blank</v>
      </c>
      <c r="P1742" s="197" t="str">
        <f t="shared" si="291"/>
        <v>Blank</v>
      </c>
      <c r="Q1742" s="197" t="str">
        <f>IF(D1742=0,"Blank",IF(D1742="BEV",E1742*(1-'3 Model Input'!E$54), E1742))</f>
        <v>Blank</v>
      </c>
      <c r="R1742" s="198" t="str">
        <f>IF(D1742=0,"Blank",IF(D1742="PHEV",F1742/G1742,F1742*(1-'3 Model Input'!E$54)/G1742))</f>
        <v>Blank</v>
      </c>
      <c r="S1742" s="198" t="str">
        <f>IF(D1742=0,"Blank",IF(D1742="PHEV",MIN(M1742,E1742),MIN(M1742,(E1742*(1-'3 Model Input'!E$54)))))</f>
        <v>Blank</v>
      </c>
      <c r="T1742" s="217" t="str">
        <f t="shared" si="292"/>
        <v>Blank</v>
      </c>
      <c r="U1742" s="89"/>
      <c r="V1742" s="216" t="str">
        <f>IF(D1742=0,"Blank",P1742*'3 Model Input'!E$50)</f>
        <v>Blank</v>
      </c>
      <c r="W1742" s="197" t="str">
        <f t="shared" si="293"/>
        <v>Blank</v>
      </c>
      <c r="X1742" s="197" t="str">
        <f t="shared" si="294"/>
        <v>Blank</v>
      </c>
      <c r="Y1742" s="197" t="str">
        <f t="shared" si="295"/>
        <v>Blank</v>
      </c>
      <c r="Z1742" s="197" t="str">
        <f t="shared" si="296"/>
        <v>Blank</v>
      </c>
      <c r="AA1742" s="223" t="str" cm="1">
        <f t="array" ref="AA1742">_xlfn.IFS(ISTEXT('3 Model Input'!F$70),"Missing",ISTEXT('3 Model Input'!I$70),"Missing",ISNUMBER('3 Model Input'!K$70),'3 Model Input'!K$70*P1742)</f>
        <v>Missing</v>
      </c>
      <c r="AB1742" s="89"/>
      <c r="AC1742" s="227" t="str" cm="1">
        <f t="array" ref="AC1742">IF(D1742=0,"Blank",_xlfn.IFS('3 Model Input'!E$61=1,(V1742*G1742)/T1742,'3 Model Input'!E$61=2,(W1742*G1742)/T1742,'3 Model Input'!E$61=3,(X1742*G1742)/T1742,'3 Model Input'!E$61=4,(Y1742*G1742)/T1742,'3 Model Input'!E$61=5,(Z1742*G1742)/T1742, ISTEXT('3 Model Input'!E$61),"Missing",'3 Model Input'!E$61=6,(AA1742*G1742)/T1742))</f>
        <v>Blank</v>
      </c>
      <c r="AD1742" s="202" t="str">
        <f t="shared" si="297"/>
        <v>Blank</v>
      </c>
      <c r="AE1742" s="202" t="str">
        <f t="shared" si="298"/>
        <v>Blank</v>
      </c>
      <c r="AF1742" s="217" t="str">
        <f t="shared" si="299"/>
        <v>Blank</v>
      </c>
      <c r="AG1742" s="9" t="str" cm="1">
        <f t="array" ref="AG1742">_xlfn.IFS(ISNUMBER(AC1742), "", ISNUMBER(SEARCH("Blank", AC1742)), "", ISERROR(AC1742), "Bad input on tab 3")</f>
        <v/>
      </c>
    </row>
    <row r="1743" spans="2:33" ht="15" customHeight="1" x14ac:dyDescent="0.75">
      <c r="B1743" s="205" t="str">
        <f>'5 Driver Data'!B1743</f>
        <v>1735</v>
      </c>
      <c r="C1743" s="193">
        <f>'5 Driver Data'!C1743</f>
        <v>0</v>
      </c>
      <c r="D1743" s="192">
        <f>'5 Driver Data'!D1743</f>
        <v>0</v>
      </c>
      <c r="E1743" s="191">
        <f>'5 Driver Data'!E1743</f>
        <v>0</v>
      </c>
      <c r="F1743" s="191">
        <f>'5 Driver Data'!F1743</f>
        <v>0</v>
      </c>
      <c r="G1743" s="191">
        <f>'5 Driver Data'!G1743</f>
        <v>0</v>
      </c>
      <c r="H1743" s="191">
        <f>'5 Driver Data'!H1743</f>
        <v>0</v>
      </c>
      <c r="I1743" s="191">
        <f>'5 Driver Data'!I1743</f>
        <v>0</v>
      </c>
      <c r="J1743" s="191">
        <f>'5 Driver Data'!J1743</f>
        <v>0</v>
      </c>
      <c r="K1743" s="206">
        <f>'5 Driver Data'!K1743</f>
        <v>0</v>
      </c>
      <c r="L1743" s="1"/>
      <c r="M1743" s="216" t="str">
        <f>IF(D1743=0,"Blank",'3 Model Input'!E$44*'3 Model Input'!E$45)</f>
        <v>Blank</v>
      </c>
      <c r="N1743" s="197" t="str">
        <f t="shared" si="290"/>
        <v>Blank</v>
      </c>
      <c r="O1743" s="197" t="str">
        <f>IF(D1743=0,"Blank",'3 Model Input'!E$49*(1-'3 Model Input'!E$51))</f>
        <v>Blank</v>
      </c>
      <c r="P1743" s="197" t="str">
        <f t="shared" si="291"/>
        <v>Blank</v>
      </c>
      <c r="Q1743" s="197" t="str">
        <f>IF(D1743=0,"Blank",IF(D1743="BEV",E1743*(1-'3 Model Input'!E$54), E1743))</f>
        <v>Blank</v>
      </c>
      <c r="R1743" s="198" t="str">
        <f>IF(D1743=0,"Blank",IF(D1743="PHEV",F1743/G1743,F1743*(1-'3 Model Input'!E$54)/G1743))</f>
        <v>Blank</v>
      </c>
      <c r="S1743" s="198" t="str">
        <f>IF(D1743=0,"Blank",IF(D1743="PHEV",MIN(M1743,E1743),MIN(M1743,(E1743*(1-'3 Model Input'!E$54)))))</f>
        <v>Blank</v>
      </c>
      <c r="T1743" s="217" t="str">
        <f t="shared" si="292"/>
        <v>Blank</v>
      </c>
      <c r="U1743" s="89"/>
      <c r="V1743" s="216" t="str">
        <f>IF(D1743=0,"Blank",P1743*'3 Model Input'!E$50)</f>
        <v>Blank</v>
      </c>
      <c r="W1743" s="197" t="str">
        <f t="shared" si="293"/>
        <v>Blank</v>
      </c>
      <c r="X1743" s="197" t="str">
        <f t="shared" si="294"/>
        <v>Blank</v>
      </c>
      <c r="Y1743" s="197" t="str">
        <f t="shared" si="295"/>
        <v>Blank</v>
      </c>
      <c r="Z1743" s="197" t="str">
        <f t="shared" si="296"/>
        <v>Blank</v>
      </c>
      <c r="AA1743" s="223" t="str" cm="1">
        <f t="array" ref="AA1743">_xlfn.IFS(ISTEXT('3 Model Input'!F$70),"Missing",ISTEXT('3 Model Input'!I$70),"Missing",ISNUMBER('3 Model Input'!K$70),'3 Model Input'!K$70*P1743)</f>
        <v>Missing</v>
      </c>
      <c r="AB1743" s="89"/>
      <c r="AC1743" s="227" t="str" cm="1">
        <f t="array" ref="AC1743">IF(D1743=0,"Blank",_xlfn.IFS('3 Model Input'!E$61=1,(V1743*G1743)/T1743,'3 Model Input'!E$61=2,(W1743*G1743)/T1743,'3 Model Input'!E$61=3,(X1743*G1743)/T1743,'3 Model Input'!E$61=4,(Y1743*G1743)/T1743,'3 Model Input'!E$61=5,(Z1743*G1743)/T1743, ISTEXT('3 Model Input'!E$61),"Missing",'3 Model Input'!E$61=6,(AA1743*G1743)/T1743))</f>
        <v>Blank</v>
      </c>
      <c r="AD1743" s="202" t="str">
        <f t="shared" si="297"/>
        <v>Blank</v>
      </c>
      <c r="AE1743" s="202" t="str">
        <f t="shared" si="298"/>
        <v>Blank</v>
      </c>
      <c r="AF1743" s="217" t="str">
        <f t="shared" si="299"/>
        <v>Blank</v>
      </c>
      <c r="AG1743" s="9" t="str" cm="1">
        <f t="array" ref="AG1743">_xlfn.IFS(ISNUMBER(AC1743), "", ISNUMBER(SEARCH("Blank", AC1743)), "", ISERROR(AC1743), "Bad input on tab 3")</f>
        <v/>
      </c>
    </row>
    <row r="1744" spans="2:33" ht="15" customHeight="1" x14ac:dyDescent="0.75">
      <c r="B1744" s="205" t="str">
        <f>'5 Driver Data'!B1744</f>
        <v>1736</v>
      </c>
      <c r="C1744" s="193">
        <f>'5 Driver Data'!C1744</f>
        <v>0</v>
      </c>
      <c r="D1744" s="192">
        <f>'5 Driver Data'!D1744</f>
        <v>0</v>
      </c>
      <c r="E1744" s="191">
        <f>'5 Driver Data'!E1744</f>
        <v>0</v>
      </c>
      <c r="F1744" s="191">
        <f>'5 Driver Data'!F1744</f>
        <v>0</v>
      </c>
      <c r="G1744" s="191">
        <f>'5 Driver Data'!G1744</f>
        <v>0</v>
      </c>
      <c r="H1744" s="191">
        <f>'5 Driver Data'!H1744</f>
        <v>0</v>
      </c>
      <c r="I1744" s="191">
        <f>'5 Driver Data'!I1744</f>
        <v>0</v>
      </c>
      <c r="J1744" s="191">
        <f>'5 Driver Data'!J1744</f>
        <v>0</v>
      </c>
      <c r="K1744" s="206">
        <f>'5 Driver Data'!K1744</f>
        <v>0</v>
      </c>
      <c r="L1744" s="1"/>
      <c r="M1744" s="216" t="str">
        <f>IF(D1744=0,"Blank",'3 Model Input'!E$44*'3 Model Input'!E$45)</f>
        <v>Blank</v>
      </c>
      <c r="N1744" s="197" t="str">
        <f t="shared" si="290"/>
        <v>Blank</v>
      </c>
      <c r="O1744" s="197" t="str">
        <f>IF(D1744=0,"Blank",'3 Model Input'!E$49*(1-'3 Model Input'!E$51))</f>
        <v>Blank</v>
      </c>
      <c r="P1744" s="197" t="str">
        <f t="shared" si="291"/>
        <v>Blank</v>
      </c>
      <c r="Q1744" s="197" t="str">
        <f>IF(D1744=0,"Blank",IF(D1744="BEV",E1744*(1-'3 Model Input'!E$54), E1744))</f>
        <v>Blank</v>
      </c>
      <c r="R1744" s="198" t="str">
        <f>IF(D1744=0,"Blank",IF(D1744="PHEV",F1744/G1744,F1744*(1-'3 Model Input'!E$54)/G1744))</f>
        <v>Blank</v>
      </c>
      <c r="S1744" s="198" t="str">
        <f>IF(D1744=0,"Blank",IF(D1744="PHEV",MIN(M1744,E1744),MIN(M1744,(E1744*(1-'3 Model Input'!E$54)))))</f>
        <v>Blank</v>
      </c>
      <c r="T1744" s="217" t="str">
        <f t="shared" si="292"/>
        <v>Blank</v>
      </c>
      <c r="U1744" s="89"/>
      <c r="V1744" s="216" t="str">
        <f>IF(D1744=0,"Blank",P1744*'3 Model Input'!E$50)</f>
        <v>Blank</v>
      </c>
      <c r="W1744" s="197" t="str">
        <f t="shared" si="293"/>
        <v>Blank</v>
      </c>
      <c r="X1744" s="197" t="str">
        <f t="shared" si="294"/>
        <v>Blank</v>
      </c>
      <c r="Y1744" s="197" t="str">
        <f t="shared" si="295"/>
        <v>Blank</v>
      </c>
      <c r="Z1744" s="197" t="str">
        <f t="shared" si="296"/>
        <v>Blank</v>
      </c>
      <c r="AA1744" s="223" t="str" cm="1">
        <f t="array" ref="AA1744">_xlfn.IFS(ISTEXT('3 Model Input'!F$70),"Missing",ISTEXT('3 Model Input'!I$70),"Missing",ISNUMBER('3 Model Input'!K$70),'3 Model Input'!K$70*P1744)</f>
        <v>Missing</v>
      </c>
      <c r="AB1744" s="89"/>
      <c r="AC1744" s="227" t="str" cm="1">
        <f t="array" ref="AC1744">IF(D1744=0,"Blank",_xlfn.IFS('3 Model Input'!E$61=1,(V1744*G1744)/T1744,'3 Model Input'!E$61=2,(W1744*G1744)/T1744,'3 Model Input'!E$61=3,(X1744*G1744)/T1744,'3 Model Input'!E$61=4,(Y1744*G1744)/T1744,'3 Model Input'!E$61=5,(Z1744*G1744)/T1744, ISTEXT('3 Model Input'!E$61),"Missing",'3 Model Input'!E$61=6,(AA1744*G1744)/T1744))</f>
        <v>Blank</v>
      </c>
      <c r="AD1744" s="202" t="str">
        <f t="shared" si="297"/>
        <v>Blank</v>
      </c>
      <c r="AE1744" s="202" t="str">
        <f t="shared" si="298"/>
        <v>Blank</v>
      </c>
      <c r="AF1744" s="217" t="str">
        <f t="shared" si="299"/>
        <v>Blank</v>
      </c>
      <c r="AG1744" s="9" t="str" cm="1">
        <f t="array" ref="AG1744">_xlfn.IFS(ISNUMBER(AC1744), "", ISNUMBER(SEARCH("Blank", AC1744)), "", ISERROR(AC1744), "Bad input on tab 3")</f>
        <v/>
      </c>
    </row>
    <row r="1745" spans="2:33" ht="15" customHeight="1" x14ac:dyDescent="0.75">
      <c r="B1745" s="205" t="str">
        <f>'5 Driver Data'!B1745</f>
        <v>1737</v>
      </c>
      <c r="C1745" s="193">
        <f>'5 Driver Data'!C1745</f>
        <v>0</v>
      </c>
      <c r="D1745" s="192">
        <f>'5 Driver Data'!D1745</f>
        <v>0</v>
      </c>
      <c r="E1745" s="191">
        <f>'5 Driver Data'!E1745</f>
        <v>0</v>
      </c>
      <c r="F1745" s="191">
        <f>'5 Driver Data'!F1745</f>
        <v>0</v>
      </c>
      <c r="G1745" s="191">
        <f>'5 Driver Data'!G1745</f>
        <v>0</v>
      </c>
      <c r="H1745" s="191">
        <f>'5 Driver Data'!H1745</f>
        <v>0</v>
      </c>
      <c r="I1745" s="191">
        <f>'5 Driver Data'!I1745</f>
        <v>0</v>
      </c>
      <c r="J1745" s="191">
        <f>'5 Driver Data'!J1745</f>
        <v>0</v>
      </c>
      <c r="K1745" s="206">
        <f>'5 Driver Data'!K1745</f>
        <v>0</v>
      </c>
      <c r="L1745" s="1"/>
      <c r="M1745" s="216" t="str">
        <f>IF(D1745=0,"Blank",'3 Model Input'!E$44*'3 Model Input'!E$45)</f>
        <v>Blank</v>
      </c>
      <c r="N1745" s="197" t="str">
        <f t="shared" si="290"/>
        <v>Blank</v>
      </c>
      <c r="O1745" s="197" t="str">
        <f>IF(D1745=0,"Blank",'3 Model Input'!E$49*(1-'3 Model Input'!E$51))</f>
        <v>Blank</v>
      </c>
      <c r="P1745" s="197" t="str">
        <f t="shared" si="291"/>
        <v>Blank</v>
      </c>
      <c r="Q1745" s="197" t="str">
        <f>IF(D1745=0,"Blank",IF(D1745="BEV",E1745*(1-'3 Model Input'!E$54), E1745))</f>
        <v>Blank</v>
      </c>
      <c r="R1745" s="198" t="str">
        <f>IF(D1745=0,"Blank",IF(D1745="PHEV",F1745/G1745,F1745*(1-'3 Model Input'!E$54)/G1745))</f>
        <v>Blank</v>
      </c>
      <c r="S1745" s="198" t="str">
        <f>IF(D1745=0,"Blank",IF(D1745="PHEV",MIN(M1745,E1745),MIN(M1745,(E1745*(1-'3 Model Input'!E$54)))))</f>
        <v>Blank</v>
      </c>
      <c r="T1745" s="217" t="str">
        <f t="shared" si="292"/>
        <v>Blank</v>
      </c>
      <c r="U1745" s="89"/>
      <c r="V1745" s="216" t="str">
        <f>IF(D1745=0,"Blank",P1745*'3 Model Input'!E$50)</f>
        <v>Blank</v>
      </c>
      <c r="W1745" s="197" t="str">
        <f t="shared" si="293"/>
        <v>Blank</v>
      </c>
      <c r="X1745" s="197" t="str">
        <f t="shared" si="294"/>
        <v>Blank</v>
      </c>
      <c r="Y1745" s="197" t="str">
        <f t="shared" si="295"/>
        <v>Blank</v>
      </c>
      <c r="Z1745" s="197" t="str">
        <f t="shared" si="296"/>
        <v>Blank</v>
      </c>
      <c r="AA1745" s="223" t="str" cm="1">
        <f t="array" ref="AA1745">_xlfn.IFS(ISTEXT('3 Model Input'!F$70),"Missing",ISTEXT('3 Model Input'!I$70),"Missing",ISNUMBER('3 Model Input'!K$70),'3 Model Input'!K$70*P1745)</f>
        <v>Missing</v>
      </c>
      <c r="AB1745" s="89"/>
      <c r="AC1745" s="227" t="str" cm="1">
        <f t="array" ref="AC1745">IF(D1745=0,"Blank",_xlfn.IFS('3 Model Input'!E$61=1,(V1745*G1745)/T1745,'3 Model Input'!E$61=2,(W1745*G1745)/T1745,'3 Model Input'!E$61=3,(X1745*G1745)/T1745,'3 Model Input'!E$61=4,(Y1745*G1745)/T1745,'3 Model Input'!E$61=5,(Z1745*G1745)/T1745, ISTEXT('3 Model Input'!E$61),"Missing",'3 Model Input'!E$61=6,(AA1745*G1745)/T1745))</f>
        <v>Blank</v>
      </c>
      <c r="AD1745" s="202" t="str">
        <f t="shared" si="297"/>
        <v>Blank</v>
      </c>
      <c r="AE1745" s="202" t="str">
        <f t="shared" si="298"/>
        <v>Blank</v>
      </c>
      <c r="AF1745" s="217" t="str">
        <f t="shared" si="299"/>
        <v>Blank</v>
      </c>
      <c r="AG1745" s="9" t="str" cm="1">
        <f t="array" ref="AG1745">_xlfn.IFS(ISNUMBER(AC1745), "", ISNUMBER(SEARCH("Blank", AC1745)), "", ISERROR(AC1745), "Bad input on tab 3")</f>
        <v/>
      </c>
    </row>
    <row r="1746" spans="2:33" ht="15" customHeight="1" x14ac:dyDescent="0.75">
      <c r="B1746" s="205" t="str">
        <f>'5 Driver Data'!B1746</f>
        <v>1738</v>
      </c>
      <c r="C1746" s="193">
        <f>'5 Driver Data'!C1746</f>
        <v>0</v>
      </c>
      <c r="D1746" s="192">
        <f>'5 Driver Data'!D1746</f>
        <v>0</v>
      </c>
      <c r="E1746" s="191">
        <f>'5 Driver Data'!E1746</f>
        <v>0</v>
      </c>
      <c r="F1746" s="191">
        <f>'5 Driver Data'!F1746</f>
        <v>0</v>
      </c>
      <c r="G1746" s="191">
        <f>'5 Driver Data'!G1746</f>
        <v>0</v>
      </c>
      <c r="H1746" s="191">
        <f>'5 Driver Data'!H1746</f>
        <v>0</v>
      </c>
      <c r="I1746" s="191">
        <f>'5 Driver Data'!I1746</f>
        <v>0</v>
      </c>
      <c r="J1746" s="191">
        <f>'5 Driver Data'!J1746</f>
        <v>0</v>
      </c>
      <c r="K1746" s="206">
        <f>'5 Driver Data'!K1746</f>
        <v>0</v>
      </c>
      <c r="L1746" s="1"/>
      <c r="M1746" s="216" t="str">
        <f>IF(D1746=0,"Blank",'3 Model Input'!E$44*'3 Model Input'!E$45)</f>
        <v>Blank</v>
      </c>
      <c r="N1746" s="197" t="str">
        <f t="shared" si="290"/>
        <v>Blank</v>
      </c>
      <c r="O1746" s="197" t="str">
        <f>IF(D1746=0,"Blank",'3 Model Input'!E$49*(1-'3 Model Input'!E$51))</f>
        <v>Blank</v>
      </c>
      <c r="P1746" s="197" t="str">
        <f t="shared" si="291"/>
        <v>Blank</v>
      </c>
      <c r="Q1746" s="197" t="str">
        <f>IF(D1746=0,"Blank",IF(D1746="BEV",E1746*(1-'3 Model Input'!E$54), E1746))</f>
        <v>Blank</v>
      </c>
      <c r="R1746" s="198" t="str">
        <f>IF(D1746=0,"Blank",IF(D1746="PHEV",F1746/G1746,F1746*(1-'3 Model Input'!E$54)/G1746))</f>
        <v>Blank</v>
      </c>
      <c r="S1746" s="198" t="str">
        <f>IF(D1746=0,"Blank",IF(D1746="PHEV",MIN(M1746,E1746),MIN(M1746,(E1746*(1-'3 Model Input'!E$54)))))</f>
        <v>Blank</v>
      </c>
      <c r="T1746" s="217" t="str">
        <f t="shared" si="292"/>
        <v>Blank</v>
      </c>
      <c r="U1746" s="89"/>
      <c r="V1746" s="216" t="str">
        <f>IF(D1746=0,"Blank",P1746*'3 Model Input'!E$50)</f>
        <v>Blank</v>
      </c>
      <c r="W1746" s="197" t="str">
        <f t="shared" si="293"/>
        <v>Blank</v>
      </c>
      <c r="X1746" s="197" t="str">
        <f t="shared" si="294"/>
        <v>Blank</v>
      </c>
      <c r="Y1746" s="197" t="str">
        <f t="shared" si="295"/>
        <v>Blank</v>
      </c>
      <c r="Z1746" s="197" t="str">
        <f t="shared" si="296"/>
        <v>Blank</v>
      </c>
      <c r="AA1746" s="223" t="str" cm="1">
        <f t="array" ref="AA1746">_xlfn.IFS(ISTEXT('3 Model Input'!F$70),"Missing",ISTEXT('3 Model Input'!I$70),"Missing",ISNUMBER('3 Model Input'!K$70),'3 Model Input'!K$70*P1746)</f>
        <v>Missing</v>
      </c>
      <c r="AB1746" s="89"/>
      <c r="AC1746" s="227" t="str" cm="1">
        <f t="array" ref="AC1746">IF(D1746=0,"Blank",_xlfn.IFS('3 Model Input'!E$61=1,(V1746*G1746)/T1746,'3 Model Input'!E$61=2,(W1746*G1746)/T1746,'3 Model Input'!E$61=3,(X1746*G1746)/T1746,'3 Model Input'!E$61=4,(Y1746*G1746)/T1746,'3 Model Input'!E$61=5,(Z1746*G1746)/T1746, ISTEXT('3 Model Input'!E$61),"Missing",'3 Model Input'!E$61=6,(AA1746*G1746)/T1746))</f>
        <v>Blank</v>
      </c>
      <c r="AD1746" s="202" t="str">
        <f t="shared" si="297"/>
        <v>Blank</v>
      </c>
      <c r="AE1746" s="202" t="str">
        <f t="shared" si="298"/>
        <v>Blank</v>
      </c>
      <c r="AF1746" s="217" t="str">
        <f t="shared" si="299"/>
        <v>Blank</v>
      </c>
      <c r="AG1746" s="9" t="str" cm="1">
        <f t="array" ref="AG1746">_xlfn.IFS(ISNUMBER(AC1746), "", ISNUMBER(SEARCH("Blank", AC1746)), "", ISERROR(AC1746), "Bad input on tab 3")</f>
        <v/>
      </c>
    </row>
    <row r="1747" spans="2:33" ht="15" customHeight="1" x14ac:dyDescent="0.75">
      <c r="B1747" s="205" t="str">
        <f>'5 Driver Data'!B1747</f>
        <v>1739</v>
      </c>
      <c r="C1747" s="193">
        <f>'5 Driver Data'!C1747</f>
        <v>0</v>
      </c>
      <c r="D1747" s="192">
        <f>'5 Driver Data'!D1747</f>
        <v>0</v>
      </c>
      <c r="E1747" s="191">
        <f>'5 Driver Data'!E1747</f>
        <v>0</v>
      </c>
      <c r="F1747" s="191">
        <f>'5 Driver Data'!F1747</f>
        <v>0</v>
      </c>
      <c r="G1747" s="191">
        <f>'5 Driver Data'!G1747</f>
        <v>0</v>
      </c>
      <c r="H1747" s="191">
        <f>'5 Driver Data'!H1747</f>
        <v>0</v>
      </c>
      <c r="I1747" s="191">
        <f>'5 Driver Data'!I1747</f>
        <v>0</v>
      </c>
      <c r="J1747" s="191">
        <f>'5 Driver Data'!J1747</f>
        <v>0</v>
      </c>
      <c r="K1747" s="206">
        <f>'5 Driver Data'!K1747</f>
        <v>0</v>
      </c>
      <c r="L1747" s="1"/>
      <c r="M1747" s="216" t="str">
        <f>IF(D1747=0,"Blank",'3 Model Input'!E$44*'3 Model Input'!E$45)</f>
        <v>Blank</v>
      </c>
      <c r="N1747" s="197" t="str">
        <f t="shared" si="290"/>
        <v>Blank</v>
      </c>
      <c r="O1747" s="197" t="str">
        <f>IF(D1747=0,"Blank",'3 Model Input'!E$49*(1-'3 Model Input'!E$51))</f>
        <v>Blank</v>
      </c>
      <c r="P1747" s="197" t="str">
        <f t="shared" si="291"/>
        <v>Blank</v>
      </c>
      <c r="Q1747" s="197" t="str">
        <f>IF(D1747=0,"Blank",IF(D1747="BEV",E1747*(1-'3 Model Input'!E$54), E1747))</f>
        <v>Blank</v>
      </c>
      <c r="R1747" s="198" t="str">
        <f>IF(D1747=0,"Blank",IF(D1747="PHEV",F1747/G1747,F1747*(1-'3 Model Input'!E$54)/G1747))</f>
        <v>Blank</v>
      </c>
      <c r="S1747" s="198" t="str">
        <f>IF(D1747=0,"Blank",IF(D1747="PHEV",MIN(M1747,E1747),MIN(M1747,(E1747*(1-'3 Model Input'!E$54)))))</f>
        <v>Blank</v>
      </c>
      <c r="T1747" s="217" t="str">
        <f t="shared" si="292"/>
        <v>Blank</v>
      </c>
      <c r="U1747" s="89"/>
      <c r="V1747" s="216" t="str">
        <f>IF(D1747=0,"Blank",P1747*'3 Model Input'!E$50)</f>
        <v>Blank</v>
      </c>
      <c r="W1747" s="197" t="str">
        <f t="shared" si="293"/>
        <v>Blank</v>
      </c>
      <c r="X1747" s="197" t="str">
        <f t="shared" si="294"/>
        <v>Blank</v>
      </c>
      <c r="Y1747" s="197" t="str">
        <f t="shared" si="295"/>
        <v>Blank</v>
      </c>
      <c r="Z1747" s="197" t="str">
        <f t="shared" si="296"/>
        <v>Blank</v>
      </c>
      <c r="AA1747" s="223" t="str" cm="1">
        <f t="array" ref="AA1747">_xlfn.IFS(ISTEXT('3 Model Input'!F$70),"Missing",ISTEXT('3 Model Input'!I$70),"Missing",ISNUMBER('3 Model Input'!K$70),'3 Model Input'!K$70*P1747)</f>
        <v>Missing</v>
      </c>
      <c r="AB1747" s="89"/>
      <c r="AC1747" s="227" t="str" cm="1">
        <f t="array" ref="AC1747">IF(D1747=0,"Blank",_xlfn.IFS('3 Model Input'!E$61=1,(V1747*G1747)/T1747,'3 Model Input'!E$61=2,(W1747*G1747)/T1747,'3 Model Input'!E$61=3,(X1747*G1747)/T1747,'3 Model Input'!E$61=4,(Y1747*G1747)/T1747,'3 Model Input'!E$61=5,(Z1747*G1747)/T1747, ISTEXT('3 Model Input'!E$61),"Missing",'3 Model Input'!E$61=6,(AA1747*G1747)/T1747))</f>
        <v>Blank</v>
      </c>
      <c r="AD1747" s="202" t="str">
        <f t="shared" si="297"/>
        <v>Blank</v>
      </c>
      <c r="AE1747" s="202" t="str">
        <f t="shared" si="298"/>
        <v>Blank</v>
      </c>
      <c r="AF1747" s="217" t="str">
        <f t="shared" si="299"/>
        <v>Blank</v>
      </c>
      <c r="AG1747" s="9" t="str" cm="1">
        <f t="array" ref="AG1747">_xlfn.IFS(ISNUMBER(AC1747), "", ISNUMBER(SEARCH("Blank", AC1747)), "", ISERROR(AC1747), "Bad input on tab 3")</f>
        <v/>
      </c>
    </row>
    <row r="1748" spans="2:33" ht="15" customHeight="1" x14ac:dyDescent="0.75">
      <c r="B1748" s="205" t="str">
        <f>'5 Driver Data'!B1748</f>
        <v>1740</v>
      </c>
      <c r="C1748" s="193">
        <f>'5 Driver Data'!C1748</f>
        <v>0</v>
      </c>
      <c r="D1748" s="192">
        <f>'5 Driver Data'!D1748</f>
        <v>0</v>
      </c>
      <c r="E1748" s="191">
        <f>'5 Driver Data'!E1748</f>
        <v>0</v>
      </c>
      <c r="F1748" s="191">
        <f>'5 Driver Data'!F1748</f>
        <v>0</v>
      </c>
      <c r="G1748" s="191">
        <f>'5 Driver Data'!G1748</f>
        <v>0</v>
      </c>
      <c r="H1748" s="191">
        <f>'5 Driver Data'!H1748</f>
        <v>0</v>
      </c>
      <c r="I1748" s="191">
        <f>'5 Driver Data'!I1748</f>
        <v>0</v>
      </c>
      <c r="J1748" s="191">
        <f>'5 Driver Data'!J1748</f>
        <v>0</v>
      </c>
      <c r="K1748" s="206">
        <f>'5 Driver Data'!K1748</f>
        <v>0</v>
      </c>
      <c r="L1748" s="1"/>
      <c r="M1748" s="216" t="str">
        <f>IF(D1748=0,"Blank",'3 Model Input'!E$44*'3 Model Input'!E$45)</f>
        <v>Blank</v>
      </c>
      <c r="N1748" s="197" t="str">
        <f t="shared" si="290"/>
        <v>Blank</v>
      </c>
      <c r="O1748" s="197" t="str">
        <f>IF(D1748=0,"Blank",'3 Model Input'!E$49*(1-'3 Model Input'!E$51))</f>
        <v>Blank</v>
      </c>
      <c r="P1748" s="197" t="str">
        <f t="shared" si="291"/>
        <v>Blank</v>
      </c>
      <c r="Q1748" s="197" t="str">
        <f>IF(D1748=0,"Blank",IF(D1748="BEV",E1748*(1-'3 Model Input'!E$54), E1748))</f>
        <v>Blank</v>
      </c>
      <c r="R1748" s="198" t="str">
        <f>IF(D1748=0,"Blank",IF(D1748="PHEV",F1748/G1748,F1748*(1-'3 Model Input'!E$54)/G1748))</f>
        <v>Blank</v>
      </c>
      <c r="S1748" s="198" t="str">
        <f>IF(D1748=0,"Blank",IF(D1748="PHEV",MIN(M1748,E1748),MIN(M1748,(E1748*(1-'3 Model Input'!E$54)))))</f>
        <v>Blank</v>
      </c>
      <c r="T1748" s="217" t="str">
        <f t="shared" si="292"/>
        <v>Blank</v>
      </c>
      <c r="U1748" s="89"/>
      <c r="V1748" s="216" t="str">
        <f>IF(D1748=0,"Blank",P1748*'3 Model Input'!E$50)</f>
        <v>Blank</v>
      </c>
      <c r="W1748" s="197" t="str">
        <f t="shared" si="293"/>
        <v>Blank</v>
      </c>
      <c r="X1748" s="197" t="str">
        <f t="shared" si="294"/>
        <v>Blank</v>
      </c>
      <c r="Y1748" s="197" t="str">
        <f t="shared" si="295"/>
        <v>Blank</v>
      </c>
      <c r="Z1748" s="197" t="str">
        <f t="shared" si="296"/>
        <v>Blank</v>
      </c>
      <c r="AA1748" s="223" t="str" cm="1">
        <f t="array" ref="AA1748">_xlfn.IFS(ISTEXT('3 Model Input'!F$70),"Missing",ISTEXT('3 Model Input'!I$70),"Missing",ISNUMBER('3 Model Input'!K$70),'3 Model Input'!K$70*P1748)</f>
        <v>Missing</v>
      </c>
      <c r="AB1748" s="89"/>
      <c r="AC1748" s="227" t="str" cm="1">
        <f t="array" ref="AC1748">IF(D1748=0,"Blank",_xlfn.IFS('3 Model Input'!E$61=1,(V1748*G1748)/T1748,'3 Model Input'!E$61=2,(W1748*G1748)/T1748,'3 Model Input'!E$61=3,(X1748*G1748)/T1748,'3 Model Input'!E$61=4,(Y1748*G1748)/T1748,'3 Model Input'!E$61=5,(Z1748*G1748)/T1748, ISTEXT('3 Model Input'!E$61),"Missing",'3 Model Input'!E$61=6,(AA1748*G1748)/T1748))</f>
        <v>Blank</v>
      </c>
      <c r="AD1748" s="202" t="str">
        <f t="shared" si="297"/>
        <v>Blank</v>
      </c>
      <c r="AE1748" s="202" t="str">
        <f t="shared" si="298"/>
        <v>Blank</v>
      </c>
      <c r="AF1748" s="217" t="str">
        <f t="shared" si="299"/>
        <v>Blank</v>
      </c>
      <c r="AG1748" s="9" t="str" cm="1">
        <f t="array" ref="AG1748">_xlfn.IFS(ISNUMBER(AC1748), "", ISNUMBER(SEARCH("Blank", AC1748)), "", ISERROR(AC1748), "Bad input on tab 3")</f>
        <v/>
      </c>
    </row>
    <row r="1749" spans="2:33" ht="15" customHeight="1" x14ac:dyDescent="0.75">
      <c r="B1749" s="205" t="str">
        <f>'5 Driver Data'!B1749</f>
        <v>1741</v>
      </c>
      <c r="C1749" s="193">
        <f>'5 Driver Data'!C1749</f>
        <v>0</v>
      </c>
      <c r="D1749" s="192">
        <f>'5 Driver Data'!D1749</f>
        <v>0</v>
      </c>
      <c r="E1749" s="191">
        <f>'5 Driver Data'!E1749</f>
        <v>0</v>
      </c>
      <c r="F1749" s="191">
        <f>'5 Driver Data'!F1749</f>
        <v>0</v>
      </c>
      <c r="G1749" s="191">
        <f>'5 Driver Data'!G1749</f>
        <v>0</v>
      </c>
      <c r="H1749" s="191">
        <f>'5 Driver Data'!H1749</f>
        <v>0</v>
      </c>
      <c r="I1749" s="191">
        <f>'5 Driver Data'!I1749</f>
        <v>0</v>
      </c>
      <c r="J1749" s="191">
        <f>'5 Driver Data'!J1749</f>
        <v>0</v>
      </c>
      <c r="K1749" s="206">
        <f>'5 Driver Data'!K1749</f>
        <v>0</v>
      </c>
      <c r="L1749" s="1"/>
      <c r="M1749" s="216" t="str">
        <f>IF(D1749=0,"Blank",'3 Model Input'!E$44*'3 Model Input'!E$45)</f>
        <v>Blank</v>
      </c>
      <c r="N1749" s="197" t="str">
        <f t="shared" si="290"/>
        <v>Blank</v>
      </c>
      <c r="O1749" s="197" t="str">
        <f>IF(D1749=0,"Blank",'3 Model Input'!E$49*(1-'3 Model Input'!E$51))</f>
        <v>Blank</v>
      </c>
      <c r="P1749" s="197" t="str">
        <f t="shared" si="291"/>
        <v>Blank</v>
      </c>
      <c r="Q1749" s="197" t="str">
        <f>IF(D1749=0,"Blank",IF(D1749="BEV",E1749*(1-'3 Model Input'!E$54), E1749))</f>
        <v>Blank</v>
      </c>
      <c r="R1749" s="198" t="str">
        <f>IF(D1749=0,"Blank",IF(D1749="PHEV",F1749/G1749,F1749*(1-'3 Model Input'!E$54)/G1749))</f>
        <v>Blank</v>
      </c>
      <c r="S1749" s="198" t="str">
        <f>IF(D1749=0,"Blank",IF(D1749="PHEV",MIN(M1749,E1749),MIN(M1749,(E1749*(1-'3 Model Input'!E$54)))))</f>
        <v>Blank</v>
      </c>
      <c r="T1749" s="217" t="str">
        <f t="shared" si="292"/>
        <v>Blank</v>
      </c>
      <c r="U1749" s="89"/>
      <c r="V1749" s="216" t="str">
        <f>IF(D1749=0,"Blank",P1749*'3 Model Input'!E$50)</f>
        <v>Blank</v>
      </c>
      <c r="W1749" s="197" t="str">
        <f t="shared" si="293"/>
        <v>Blank</v>
      </c>
      <c r="X1749" s="197" t="str">
        <f t="shared" si="294"/>
        <v>Blank</v>
      </c>
      <c r="Y1749" s="197" t="str">
        <f t="shared" si="295"/>
        <v>Blank</v>
      </c>
      <c r="Z1749" s="197" t="str">
        <f t="shared" si="296"/>
        <v>Blank</v>
      </c>
      <c r="AA1749" s="223" t="str" cm="1">
        <f t="array" ref="AA1749">_xlfn.IFS(ISTEXT('3 Model Input'!F$70),"Missing",ISTEXT('3 Model Input'!I$70),"Missing",ISNUMBER('3 Model Input'!K$70),'3 Model Input'!K$70*P1749)</f>
        <v>Missing</v>
      </c>
      <c r="AB1749" s="89"/>
      <c r="AC1749" s="227" t="str" cm="1">
        <f t="array" ref="AC1749">IF(D1749=0,"Blank",_xlfn.IFS('3 Model Input'!E$61=1,(V1749*G1749)/T1749,'3 Model Input'!E$61=2,(W1749*G1749)/T1749,'3 Model Input'!E$61=3,(X1749*G1749)/T1749,'3 Model Input'!E$61=4,(Y1749*G1749)/T1749,'3 Model Input'!E$61=5,(Z1749*G1749)/T1749, ISTEXT('3 Model Input'!E$61),"Missing",'3 Model Input'!E$61=6,(AA1749*G1749)/T1749))</f>
        <v>Blank</v>
      </c>
      <c r="AD1749" s="202" t="str">
        <f t="shared" si="297"/>
        <v>Blank</v>
      </c>
      <c r="AE1749" s="202" t="str">
        <f t="shared" si="298"/>
        <v>Blank</v>
      </c>
      <c r="AF1749" s="217" t="str">
        <f t="shared" si="299"/>
        <v>Blank</v>
      </c>
      <c r="AG1749" s="9" t="str" cm="1">
        <f t="array" ref="AG1749">_xlfn.IFS(ISNUMBER(AC1749), "", ISNUMBER(SEARCH("Blank", AC1749)), "", ISERROR(AC1749), "Bad input on tab 3")</f>
        <v/>
      </c>
    </row>
    <row r="1750" spans="2:33" ht="15" customHeight="1" x14ac:dyDescent="0.75">
      <c r="B1750" s="205" t="str">
        <f>'5 Driver Data'!B1750</f>
        <v>1742</v>
      </c>
      <c r="C1750" s="193">
        <f>'5 Driver Data'!C1750</f>
        <v>0</v>
      </c>
      <c r="D1750" s="192">
        <f>'5 Driver Data'!D1750</f>
        <v>0</v>
      </c>
      <c r="E1750" s="191">
        <f>'5 Driver Data'!E1750</f>
        <v>0</v>
      </c>
      <c r="F1750" s="191">
        <f>'5 Driver Data'!F1750</f>
        <v>0</v>
      </c>
      <c r="G1750" s="191">
        <f>'5 Driver Data'!G1750</f>
        <v>0</v>
      </c>
      <c r="H1750" s="191">
        <f>'5 Driver Data'!H1750</f>
        <v>0</v>
      </c>
      <c r="I1750" s="191">
        <f>'5 Driver Data'!I1750</f>
        <v>0</v>
      </c>
      <c r="J1750" s="191">
        <f>'5 Driver Data'!J1750</f>
        <v>0</v>
      </c>
      <c r="K1750" s="206">
        <f>'5 Driver Data'!K1750</f>
        <v>0</v>
      </c>
      <c r="L1750" s="1"/>
      <c r="M1750" s="216" t="str">
        <f>IF(D1750=0,"Blank",'3 Model Input'!E$44*'3 Model Input'!E$45)</f>
        <v>Blank</v>
      </c>
      <c r="N1750" s="197" t="str">
        <f t="shared" si="290"/>
        <v>Blank</v>
      </c>
      <c r="O1750" s="197" t="str">
        <f>IF(D1750=0,"Blank",'3 Model Input'!E$49*(1-'3 Model Input'!E$51))</f>
        <v>Blank</v>
      </c>
      <c r="P1750" s="197" t="str">
        <f t="shared" si="291"/>
        <v>Blank</v>
      </c>
      <c r="Q1750" s="197" t="str">
        <f>IF(D1750=0,"Blank",IF(D1750="BEV",E1750*(1-'3 Model Input'!E$54), E1750))</f>
        <v>Blank</v>
      </c>
      <c r="R1750" s="198" t="str">
        <f>IF(D1750=0,"Blank",IF(D1750="PHEV",F1750/G1750,F1750*(1-'3 Model Input'!E$54)/G1750))</f>
        <v>Blank</v>
      </c>
      <c r="S1750" s="198" t="str">
        <f>IF(D1750=0,"Blank",IF(D1750="PHEV",MIN(M1750,E1750),MIN(M1750,(E1750*(1-'3 Model Input'!E$54)))))</f>
        <v>Blank</v>
      </c>
      <c r="T1750" s="217" t="str">
        <f t="shared" si="292"/>
        <v>Blank</v>
      </c>
      <c r="U1750" s="89"/>
      <c r="V1750" s="216" t="str">
        <f>IF(D1750=0,"Blank",P1750*'3 Model Input'!E$50)</f>
        <v>Blank</v>
      </c>
      <c r="W1750" s="197" t="str">
        <f t="shared" si="293"/>
        <v>Blank</v>
      </c>
      <c r="X1750" s="197" t="str">
        <f t="shared" si="294"/>
        <v>Blank</v>
      </c>
      <c r="Y1750" s="197" t="str">
        <f t="shared" si="295"/>
        <v>Blank</v>
      </c>
      <c r="Z1750" s="197" t="str">
        <f t="shared" si="296"/>
        <v>Blank</v>
      </c>
      <c r="AA1750" s="223" t="str" cm="1">
        <f t="array" ref="AA1750">_xlfn.IFS(ISTEXT('3 Model Input'!F$70),"Missing",ISTEXT('3 Model Input'!I$70),"Missing",ISNUMBER('3 Model Input'!K$70),'3 Model Input'!K$70*P1750)</f>
        <v>Missing</v>
      </c>
      <c r="AB1750" s="89"/>
      <c r="AC1750" s="227" t="str" cm="1">
        <f t="array" ref="AC1750">IF(D1750=0,"Blank",_xlfn.IFS('3 Model Input'!E$61=1,(V1750*G1750)/T1750,'3 Model Input'!E$61=2,(W1750*G1750)/T1750,'3 Model Input'!E$61=3,(X1750*G1750)/T1750,'3 Model Input'!E$61=4,(Y1750*G1750)/T1750,'3 Model Input'!E$61=5,(Z1750*G1750)/T1750, ISTEXT('3 Model Input'!E$61),"Missing",'3 Model Input'!E$61=6,(AA1750*G1750)/T1750))</f>
        <v>Blank</v>
      </c>
      <c r="AD1750" s="202" t="str">
        <f t="shared" si="297"/>
        <v>Blank</v>
      </c>
      <c r="AE1750" s="202" t="str">
        <f t="shared" si="298"/>
        <v>Blank</v>
      </c>
      <c r="AF1750" s="217" t="str">
        <f t="shared" si="299"/>
        <v>Blank</v>
      </c>
      <c r="AG1750" s="9" t="str" cm="1">
        <f t="array" ref="AG1750">_xlfn.IFS(ISNUMBER(AC1750), "", ISNUMBER(SEARCH("Blank", AC1750)), "", ISERROR(AC1750), "Bad input on tab 3")</f>
        <v/>
      </c>
    </row>
    <row r="1751" spans="2:33" ht="15" customHeight="1" x14ac:dyDescent="0.75">
      <c r="B1751" s="205" t="str">
        <f>'5 Driver Data'!B1751</f>
        <v>1743</v>
      </c>
      <c r="C1751" s="193">
        <f>'5 Driver Data'!C1751</f>
        <v>0</v>
      </c>
      <c r="D1751" s="192">
        <f>'5 Driver Data'!D1751</f>
        <v>0</v>
      </c>
      <c r="E1751" s="191">
        <f>'5 Driver Data'!E1751</f>
        <v>0</v>
      </c>
      <c r="F1751" s="191">
        <f>'5 Driver Data'!F1751</f>
        <v>0</v>
      </c>
      <c r="G1751" s="191">
        <f>'5 Driver Data'!G1751</f>
        <v>0</v>
      </c>
      <c r="H1751" s="191">
        <f>'5 Driver Data'!H1751</f>
        <v>0</v>
      </c>
      <c r="I1751" s="191">
        <f>'5 Driver Data'!I1751</f>
        <v>0</v>
      </c>
      <c r="J1751" s="191">
        <f>'5 Driver Data'!J1751</f>
        <v>0</v>
      </c>
      <c r="K1751" s="206">
        <f>'5 Driver Data'!K1751</f>
        <v>0</v>
      </c>
      <c r="L1751" s="1"/>
      <c r="M1751" s="216" t="str">
        <f>IF(D1751=0,"Blank",'3 Model Input'!E$44*'3 Model Input'!E$45)</f>
        <v>Blank</v>
      </c>
      <c r="N1751" s="197" t="str">
        <f t="shared" si="290"/>
        <v>Blank</v>
      </c>
      <c r="O1751" s="197" t="str">
        <f>IF(D1751=0,"Blank",'3 Model Input'!E$49*(1-'3 Model Input'!E$51))</f>
        <v>Blank</v>
      </c>
      <c r="P1751" s="197" t="str">
        <f t="shared" si="291"/>
        <v>Blank</v>
      </c>
      <c r="Q1751" s="197" t="str">
        <f>IF(D1751=0,"Blank",IF(D1751="BEV",E1751*(1-'3 Model Input'!E$54), E1751))</f>
        <v>Blank</v>
      </c>
      <c r="R1751" s="198" t="str">
        <f>IF(D1751=0,"Blank",IF(D1751="PHEV",F1751/G1751,F1751*(1-'3 Model Input'!E$54)/G1751))</f>
        <v>Blank</v>
      </c>
      <c r="S1751" s="198" t="str">
        <f>IF(D1751=0,"Blank",IF(D1751="PHEV",MIN(M1751,E1751),MIN(M1751,(E1751*(1-'3 Model Input'!E$54)))))</f>
        <v>Blank</v>
      </c>
      <c r="T1751" s="217" t="str">
        <f t="shared" si="292"/>
        <v>Blank</v>
      </c>
      <c r="U1751" s="89"/>
      <c r="V1751" s="216" t="str">
        <f>IF(D1751=0,"Blank",P1751*'3 Model Input'!E$50)</f>
        <v>Blank</v>
      </c>
      <c r="W1751" s="197" t="str">
        <f t="shared" si="293"/>
        <v>Blank</v>
      </c>
      <c r="X1751" s="197" t="str">
        <f t="shared" si="294"/>
        <v>Blank</v>
      </c>
      <c r="Y1751" s="197" t="str">
        <f t="shared" si="295"/>
        <v>Blank</v>
      </c>
      <c r="Z1751" s="197" t="str">
        <f t="shared" si="296"/>
        <v>Blank</v>
      </c>
      <c r="AA1751" s="223" t="str" cm="1">
        <f t="array" ref="AA1751">_xlfn.IFS(ISTEXT('3 Model Input'!F$70),"Missing",ISTEXT('3 Model Input'!I$70),"Missing",ISNUMBER('3 Model Input'!K$70),'3 Model Input'!K$70*P1751)</f>
        <v>Missing</v>
      </c>
      <c r="AB1751" s="89"/>
      <c r="AC1751" s="227" t="str" cm="1">
        <f t="array" ref="AC1751">IF(D1751=0,"Blank",_xlfn.IFS('3 Model Input'!E$61=1,(V1751*G1751)/T1751,'3 Model Input'!E$61=2,(W1751*G1751)/T1751,'3 Model Input'!E$61=3,(X1751*G1751)/T1751,'3 Model Input'!E$61=4,(Y1751*G1751)/T1751,'3 Model Input'!E$61=5,(Z1751*G1751)/T1751, ISTEXT('3 Model Input'!E$61),"Missing",'3 Model Input'!E$61=6,(AA1751*G1751)/T1751))</f>
        <v>Blank</v>
      </c>
      <c r="AD1751" s="202" t="str">
        <f t="shared" si="297"/>
        <v>Blank</v>
      </c>
      <c r="AE1751" s="202" t="str">
        <f t="shared" si="298"/>
        <v>Blank</v>
      </c>
      <c r="AF1751" s="217" t="str">
        <f t="shared" si="299"/>
        <v>Blank</v>
      </c>
      <c r="AG1751" s="9" t="str" cm="1">
        <f t="array" ref="AG1751">_xlfn.IFS(ISNUMBER(AC1751), "", ISNUMBER(SEARCH("Blank", AC1751)), "", ISERROR(AC1751), "Bad input on tab 3")</f>
        <v/>
      </c>
    </row>
    <row r="1752" spans="2:33" ht="15" customHeight="1" x14ac:dyDescent="0.75">
      <c r="B1752" s="205" t="str">
        <f>'5 Driver Data'!B1752</f>
        <v>1744</v>
      </c>
      <c r="C1752" s="193">
        <f>'5 Driver Data'!C1752</f>
        <v>0</v>
      </c>
      <c r="D1752" s="192">
        <f>'5 Driver Data'!D1752</f>
        <v>0</v>
      </c>
      <c r="E1752" s="191">
        <f>'5 Driver Data'!E1752</f>
        <v>0</v>
      </c>
      <c r="F1752" s="191">
        <f>'5 Driver Data'!F1752</f>
        <v>0</v>
      </c>
      <c r="G1752" s="191">
        <f>'5 Driver Data'!G1752</f>
        <v>0</v>
      </c>
      <c r="H1752" s="191">
        <f>'5 Driver Data'!H1752</f>
        <v>0</v>
      </c>
      <c r="I1752" s="191">
        <f>'5 Driver Data'!I1752</f>
        <v>0</v>
      </c>
      <c r="J1752" s="191">
        <f>'5 Driver Data'!J1752</f>
        <v>0</v>
      </c>
      <c r="K1752" s="206">
        <f>'5 Driver Data'!K1752</f>
        <v>0</v>
      </c>
      <c r="L1752" s="1"/>
      <c r="M1752" s="216" t="str">
        <f>IF(D1752=0,"Blank",'3 Model Input'!E$44*'3 Model Input'!E$45)</f>
        <v>Blank</v>
      </c>
      <c r="N1752" s="197" t="str">
        <f t="shared" si="290"/>
        <v>Blank</v>
      </c>
      <c r="O1752" s="197" t="str">
        <f>IF(D1752=0,"Blank",'3 Model Input'!E$49*(1-'3 Model Input'!E$51))</f>
        <v>Blank</v>
      </c>
      <c r="P1752" s="197" t="str">
        <f t="shared" si="291"/>
        <v>Blank</v>
      </c>
      <c r="Q1752" s="197" t="str">
        <f>IF(D1752=0,"Blank",IF(D1752="BEV",E1752*(1-'3 Model Input'!E$54), E1752))</f>
        <v>Blank</v>
      </c>
      <c r="R1752" s="198" t="str">
        <f>IF(D1752=0,"Blank",IF(D1752="PHEV",F1752/G1752,F1752*(1-'3 Model Input'!E$54)/G1752))</f>
        <v>Blank</v>
      </c>
      <c r="S1752" s="198" t="str">
        <f>IF(D1752=0,"Blank",IF(D1752="PHEV",MIN(M1752,E1752),MIN(M1752,(E1752*(1-'3 Model Input'!E$54)))))</f>
        <v>Blank</v>
      </c>
      <c r="T1752" s="217" t="str">
        <f t="shared" si="292"/>
        <v>Blank</v>
      </c>
      <c r="U1752" s="89"/>
      <c r="V1752" s="216" t="str">
        <f>IF(D1752=0,"Blank",P1752*'3 Model Input'!E$50)</f>
        <v>Blank</v>
      </c>
      <c r="W1752" s="197" t="str">
        <f t="shared" si="293"/>
        <v>Blank</v>
      </c>
      <c r="X1752" s="197" t="str">
        <f t="shared" si="294"/>
        <v>Blank</v>
      </c>
      <c r="Y1752" s="197" t="str">
        <f t="shared" si="295"/>
        <v>Blank</v>
      </c>
      <c r="Z1752" s="197" t="str">
        <f t="shared" si="296"/>
        <v>Blank</v>
      </c>
      <c r="AA1752" s="223" t="str" cm="1">
        <f t="array" ref="AA1752">_xlfn.IFS(ISTEXT('3 Model Input'!F$70),"Missing",ISTEXT('3 Model Input'!I$70),"Missing",ISNUMBER('3 Model Input'!K$70),'3 Model Input'!K$70*P1752)</f>
        <v>Missing</v>
      </c>
      <c r="AB1752" s="89"/>
      <c r="AC1752" s="227" t="str" cm="1">
        <f t="array" ref="AC1752">IF(D1752=0,"Blank",_xlfn.IFS('3 Model Input'!E$61=1,(V1752*G1752)/T1752,'3 Model Input'!E$61=2,(W1752*G1752)/T1752,'3 Model Input'!E$61=3,(X1752*G1752)/T1752,'3 Model Input'!E$61=4,(Y1752*G1752)/T1752,'3 Model Input'!E$61=5,(Z1752*G1752)/T1752, ISTEXT('3 Model Input'!E$61),"Missing",'3 Model Input'!E$61=6,(AA1752*G1752)/T1752))</f>
        <v>Blank</v>
      </c>
      <c r="AD1752" s="202" t="str">
        <f t="shared" si="297"/>
        <v>Blank</v>
      </c>
      <c r="AE1752" s="202" t="str">
        <f t="shared" si="298"/>
        <v>Blank</v>
      </c>
      <c r="AF1752" s="217" t="str">
        <f t="shared" si="299"/>
        <v>Blank</v>
      </c>
      <c r="AG1752" s="9" t="str" cm="1">
        <f t="array" ref="AG1752">_xlfn.IFS(ISNUMBER(AC1752), "", ISNUMBER(SEARCH("Blank", AC1752)), "", ISERROR(AC1752), "Bad input on tab 3")</f>
        <v/>
      </c>
    </row>
    <row r="1753" spans="2:33" ht="15" customHeight="1" x14ac:dyDescent="0.75">
      <c r="B1753" s="205" t="str">
        <f>'5 Driver Data'!B1753</f>
        <v>1745</v>
      </c>
      <c r="C1753" s="193">
        <f>'5 Driver Data'!C1753</f>
        <v>0</v>
      </c>
      <c r="D1753" s="192">
        <f>'5 Driver Data'!D1753</f>
        <v>0</v>
      </c>
      <c r="E1753" s="191">
        <f>'5 Driver Data'!E1753</f>
        <v>0</v>
      </c>
      <c r="F1753" s="191">
        <f>'5 Driver Data'!F1753</f>
        <v>0</v>
      </c>
      <c r="G1753" s="191">
        <f>'5 Driver Data'!G1753</f>
        <v>0</v>
      </c>
      <c r="H1753" s="191">
        <f>'5 Driver Data'!H1753</f>
        <v>0</v>
      </c>
      <c r="I1753" s="191">
        <f>'5 Driver Data'!I1753</f>
        <v>0</v>
      </c>
      <c r="J1753" s="191">
        <f>'5 Driver Data'!J1753</f>
        <v>0</v>
      </c>
      <c r="K1753" s="206">
        <f>'5 Driver Data'!K1753</f>
        <v>0</v>
      </c>
      <c r="L1753" s="1"/>
      <c r="M1753" s="216" t="str">
        <f>IF(D1753=0,"Blank",'3 Model Input'!E$44*'3 Model Input'!E$45)</f>
        <v>Blank</v>
      </c>
      <c r="N1753" s="197" t="str">
        <f t="shared" si="290"/>
        <v>Blank</v>
      </c>
      <c r="O1753" s="197" t="str">
        <f>IF(D1753=0,"Blank",'3 Model Input'!E$49*(1-'3 Model Input'!E$51))</f>
        <v>Blank</v>
      </c>
      <c r="P1753" s="197" t="str">
        <f t="shared" si="291"/>
        <v>Blank</v>
      </c>
      <c r="Q1753" s="197" t="str">
        <f>IF(D1753=0,"Blank",IF(D1753="BEV",E1753*(1-'3 Model Input'!E$54), E1753))</f>
        <v>Blank</v>
      </c>
      <c r="R1753" s="198" t="str">
        <f>IF(D1753=0,"Blank",IF(D1753="PHEV",F1753/G1753,F1753*(1-'3 Model Input'!E$54)/G1753))</f>
        <v>Blank</v>
      </c>
      <c r="S1753" s="198" t="str">
        <f>IF(D1753=0,"Blank",IF(D1753="PHEV",MIN(M1753,E1753),MIN(M1753,(E1753*(1-'3 Model Input'!E$54)))))</f>
        <v>Blank</v>
      </c>
      <c r="T1753" s="217" t="str">
        <f t="shared" si="292"/>
        <v>Blank</v>
      </c>
      <c r="U1753" s="89"/>
      <c r="V1753" s="216" t="str">
        <f>IF(D1753=0,"Blank",P1753*'3 Model Input'!E$50)</f>
        <v>Blank</v>
      </c>
      <c r="W1753" s="197" t="str">
        <f t="shared" si="293"/>
        <v>Blank</v>
      </c>
      <c r="X1753" s="197" t="str">
        <f t="shared" si="294"/>
        <v>Blank</v>
      </c>
      <c r="Y1753" s="197" t="str">
        <f t="shared" si="295"/>
        <v>Blank</v>
      </c>
      <c r="Z1753" s="197" t="str">
        <f t="shared" si="296"/>
        <v>Blank</v>
      </c>
      <c r="AA1753" s="223" t="str" cm="1">
        <f t="array" ref="AA1753">_xlfn.IFS(ISTEXT('3 Model Input'!F$70),"Missing",ISTEXT('3 Model Input'!I$70),"Missing",ISNUMBER('3 Model Input'!K$70),'3 Model Input'!K$70*P1753)</f>
        <v>Missing</v>
      </c>
      <c r="AB1753" s="89"/>
      <c r="AC1753" s="227" t="str" cm="1">
        <f t="array" ref="AC1753">IF(D1753=0,"Blank",_xlfn.IFS('3 Model Input'!E$61=1,(V1753*G1753)/T1753,'3 Model Input'!E$61=2,(W1753*G1753)/T1753,'3 Model Input'!E$61=3,(X1753*G1753)/T1753,'3 Model Input'!E$61=4,(Y1753*G1753)/T1753,'3 Model Input'!E$61=5,(Z1753*G1753)/T1753, ISTEXT('3 Model Input'!E$61),"Missing",'3 Model Input'!E$61=6,(AA1753*G1753)/T1753))</f>
        <v>Blank</v>
      </c>
      <c r="AD1753" s="202" t="str">
        <f t="shared" si="297"/>
        <v>Blank</v>
      </c>
      <c r="AE1753" s="202" t="str">
        <f t="shared" si="298"/>
        <v>Blank</v>
      </c>
      <c r="AF1753" s="217" t="str">
        <f t="shared" si="299"/>
        <v>Blank</v>
      </c>
      <c r="AG1753" s="9" t="str" cm="1">
        <f t="array" ref="AG1753">_xlfn.IFS(ISNUMBER(AC1753), "", ISNUMBER(SEARCH("Blank", AC1753)), "", ISERROR(AC1753), "Bad input on tab 3")</f>
        <v/>
      </c>
    </row>
    <row r="1754" spans="2:33" ht="15" customHeight="1" x14ac:dyDescent="0.75">
      <c r="B1754" s="205" t="str">
        <f>'5 Driver Data'!B1754</f>
        <v>1746</v>
      </c>
      <c r="C1754" s="193">
        <f>'5 Driver Data'!C1754</f>
        <v>0</v>
      </c>
      <c r="D1754" s="192">
        <f>'5 Driver Data'!D1754</f>
        <v>0</v>
      </c>
      <c r="E1754" s="191">
        <f>'5 Driver Data'!E1754</f>
        <v>0</v>
      </c>
      <c r="F1754" s="191">
        <f>'5 Driver Data'!F1754</f>
        <v>0</v>
      </c>
      <c r="G1754" s="191">
        <f>'5 Driver Data'!G1754</f>
        <v>0</v>
      </c>
      <c r="H1754" s="191">
        <f>'5 Driver Data'!H1754</f>
        <v>0</v>
      </c>
      <c r="I1754" s="191">
        <f>'5 Driver Data'!I1754</f>
        <v>0</v>
      </c>
      <c r="J1754" s="191">
        <f>'5 Driver Data'!J1754</f>
        <v>0</v>
      </c>
      <c r="K1754" s="206">
        <f>'5 Driver Data'!K1754</f>
        <v>0</v>
      </c>
      <c r="L1754" s="1"/>
      <c r="M1754" s="216" t="str">
        <f>IF(D1754=0,"Blank",'3 Model Input'!E$44*'3 Model Input'!E$45)</f>
        <v>Blank</v>
      </c>
      <c r="N1754" s="197" t="str">
        <f t="shared" si="290"/>
        <v>Blank</v>
      </c>
      <c r="O1754" s="197" t="str">
        <f>IF(D1754=0,"Blank",'3 Model Input'!E$49*(1-'3 Model Input'!E$51))</f>
        <v>Blank</v>
      </c>
      <c r="P1754" s="197" t="str">
        <f t="shared" si="291"/>
        <v>Blank</v>
      </c>
      <c r="Q1754" s="197" t="str">
        <f>IF(D1754=0,"Blank",IF(D1754="BEV",E1754*(1-'3 Model Input'!E$54), E1754))</f>
        <v>Blank</v>
      </c>
      <c r="R1754" s="198" t="str">
        <f>IF(D1754=0,"Blank",IF(D1754="PHEV",F1754/G1754,F1754*(1-'3 Model Input'!E$54)/G1754))</f>
        <v>Blank</v>
      </c>
      <c r="S1754" s="198" t="str">
        <f>IF(D1754=0,"Blank",IF(D1754="PHEV",MIN(M1754,E1754),MIN(M1754,(E1754*(1-'3 Model Input'!E$54)))))</f>
        <v>Blank</v>
      </c>
      <c r="T1754" s="217" t="str">
        <f t="shared" si="292"/>
        <v>Blank</v>
      </c>
      <c r="U1754" s="89"/>
      <c r="V1754" s="216" t="str">
        <f>IF(D1754=0,"Blank",P1754*'3 Model Input'!E$50)</f>
        <v>Blank</v>
      </c>
      <c r="W1754" s="197" t="str">
        <f t="shared" si="293"/>
        <v>Blank</v>
      </c>
      <c r="X1754" s="197" t="str">
        <f t="shared" si="294"/>
        <v>Blank</v>
      </c>
      <c r="Y1754" s="197" t="str">
        <f t="shared" si="295"/>
        <v>Blank</v>
      </c>
      <c r="Z1754" s="197" t="str">
        <f t="shared" si="296"/>
        <v>Blank</v>
      </c>
      <c r="AA1754" s="223" t="str" cm="1">
        <f t="array" ref="AA1754">_xlfn.IFS(ISTEXT('3 Model Input'!F$70),"Missing",ISTEXT('3 Model Input'!I$70),"Missing",ISNUMBER('3 Model Input'!K$70),'3 Model Input'!K$70*P1754)</f>
        <v>Missing</v>
      </c>
      <c r="AB1754" s="89"/>
      <c r="AC1754" s="227" t="str" cm="1">
        <f t="array" ref="AC1754">IF(D1754=0,"Blank",_xlfn.IFS('3 Model Input'!E$61=1,(V1754*G1754)/T1754,'3 Model Input'!E$61=2,(W1754*G1754)/T1754,'3 Model Input'!E$61=3,(X1754*G1754)/T1754,'3 Model Input'!E$61=4,(Y1754*G1754)/T1754,'3 Model Input'!E$61=5,(Z1754*G1754)/T1754, ISTEXT('3 Model Input'!E$61),"Missing",'3 Model Input'!E$61=6,(AA1754*G1754)/T1754))</f>
        <v>Blank</v>
      </c>
      <c r="AD1754" s="202" t="str">
        <f t="shared" si="297"/>
        <v>Blank</v>
      </c>
      <c r="AE1754" s="202" t="str">
        <f t="shared" si="298"/>
        <v>Blank</v>
      </c>
      <c r="AF1754" s="217" t="str">
        <f t="shared" si="299"/>
        <v>Blank</v>
      </c>
      <c r="AG1754" s="9" t="str" cm="1">
        <f t="array" ref="AG1754">_xlfn.IFS(ISNUMBER(AC1754), "", ISNUMBER(SEARCH("Blank", AC1754)), "", ISERROR(AC1754), "Bad input on tab 3")</f>
        <v/>
      </c>
    </row>
    <row r="1755" spans="2:33" ht="15" customHeight="1" x14ac:dyDescent="0.75">
      <c r="B1755" s="205" t="str">
        <f>'5 Driver Data'!B1755</f>
        <v>1747</v>
      </c>
      <c r="C1755" s="193">
        <f>'5 Driver Data'!C1755</f>
        <v>0</v>
      </c>
      <c r="D1755" s="192">
        <f>'5 Driver Data'!D1755</f>
        <v>0</v>
      </c>
      <c r="E1755" s="191">
        <f>'5 Driver Data'!E1755</f>
        <v>0</v>
      </c>
      <c r="F1755" s="191">
        <f>'5 Driver Data'!F1755</f>
        <v>0</v>
      </c>
      <c r="G1755" s="191">
        <f>'5 Driver Data'!G1755</f>
        <v>0</v>
      </c>
      <c r="H1755" s="191">
        <f>'5 Driver Data'!H1755</f>
        <v>0</v>
      </c>
      <c r="I1755" s="191">
        <f>'5 Driver Data'!I1755</f>
        <v>0</v>
      </c>
      <c r="J1755" s="191">
        <f>'5 Driver Data'!J1755</f>
        <v>0</v>
      </c>
      <c r="K1755" s="206">
        <f>'5 Driver Data'!K1755</f>
        <v>0</v>
      </c>
      <c r="L1755" s="1"/>
      <c r="M1755" s="216" t="str">
        <f>IF(D1755=0,"Blank",'3 Model Input'!E$44*'3 Model Input'!E$45)</f>
        <v>Blank</v>
      </c>
      <c r="N1755" s="197" t="str">
        <f t="shared" si="290"/>
        <v>Blank</v>
      </c>
      <c r="O1755" s="197" t="str">
        <f>IF(D1755=0,"Blank",'3 Model Input'!E$49*(1-'3 Model Input'!E$51))</f>
        <v>Blank</v>
      </c>
      <c r="P1755" s="197" t="str">
        <f t="shared" si="291"/>
        <v>Blank</v>
      </c>
      <c r="Q1755" s="197" t="str">
        <f>IF(D1755=0,"Blank",IF(D1755="BEV",E1755*(1-'3 Model Input'!E$54), E1755))</f>
        <v>Blank</v>
      </c>
      <c r="R1755" s="198" t="str">
        <f>IF(D1755=0,"Blank",IF(D1755="PHEV",F1755/G1755,F1755*(1-'3 Model Input'!E$54)/G1755))</f>
        <v>Blank</v>
      </c>
      <c r="S1755" s="198" t="str">
        <f>IF(D1755=0,"Blank",IF(D1755="PHEV",MIN(M1755,E1755),MIN(M1755,(E1755*(1-'3 Model Input'!E$54)))))</f>
        <v>Blank</v>
      </c>
      <c r="T1755" s="217" t="str">
        <f t="shared" si="292"/>
        <v>Blank</v>
      </c>
      <c r="U1755" s="89"/>
      <c r="V1755" s="216" t="str">
        <f>IF(D1755=0,"Blank",P1755*'3 Model Input'!E$50)</f>
        <v>Blank</v>
      </c>
      <c r="W1755" s="197" t="str">
        <f t="shared" si="293"/>
        <v>Blank</v>
      </c>
      <c r="X1755" s="197" t="str">
        <f t="shared" si="294"/>
        <v>Blank</v>
      </c>
      <c r="Y1755" s="197" t="str">
        <f t="shared" si="295"/>
        <v>Blank</v>
      </c>
      <c r="Z1755" s="197" t="str">
        <f t="shared" si="296"/>
        <v>Blank</v>
      </c>
      <c r="AA1755" s="223" t="str" cm="1">
        <f t="array" ref="AA1755">_xlfn.IFS(ISTEXT('3 Model Input'!F$70),"Missing",ISTEXT('3 Model Input'!I$70),"Missing",ISNUMBER('3 Model Input'!K$70),'3 Model Input'!K$70*P1755)</f>
        <v>Missing</v>
      </c>
      <c r="AB1755" s="89"/>
      <c r="AC1755" s="227" t="str" cm="1">
        <f t="array" ref="AC1755">IF(D1755=0,"Blank",_xlfn.IFS('3 Model Input'!E$61=1,(V1755*G1755)/T1755,'3 Model Input'!E$61=2,(W1755*G1755)/T1755,'3 Model Input'!E$61=3,(X1755*G1755)/T1755,'3 Model Input'!E$61=4,(Y1755*G1755)/T1755,'3 Model Input'!E$61=5,(Z1755*G1755)/T1755, ISTEXT('3 Model Input'!E$61),"Missing",'3 Model Input'!E$61=6,(AA1755*G1755)/T1755))</f>
        <v>Blank</v>
      </c>
      <c r="AD1755" s="202" t="str">
        <f t="shared" si="297"/>
        <v>Blank</v>
      </c>
      <c r="AE1755" s="202" t="str">
        <f t="shared" si="298"/>
        <v>Blank</v>
      </c>
      <c r="AF1755" s="217" t="str">
        <f t="shared" si="299"/>
        <v>Blank</v>
      </c>
      <c r="AG1755" s="9" t="str" cm="1">
        <f t="array" ref="AG1755">_xlfn.IFS(ISNUMBER(AC1755), "", ISNUMBER(SEARCH("Blank", AC1755)), "", ISERROR(AC1755), "Bad input on tab 3")</f>
        <v/>
      </c>
    </row>
    <row r="1756" spans="2:33" ht="15" customHeight="1" x14ac:dyDescent="0.75">
      <c r="B1756" s="205" t="str">
        <f>'5 Driver Data'!B1756</f>
        <v>1748</v>
      </c>
      <c r="C1756" s="193">
        <f>'5 Driver Data'!C1756</f>
        <v>0</v>
      </c>
      <c r="D1756" s="192">
        <f>'5 Driver Data'!D1756</f>
        <v>0</v>
      </c>
      <c r="E1756" s="191">
        <f>'5 Driver Data'!E1756</f>
        <v>0</v>
      </c>
      <c r="F1756" s="191">
        <f>'5 Driver Data'!F1756</f>
        <v>0</v>
      </c>
      <c r="G1756" s="191">
        <f>'5 Driver Data'!G1756</f>
        <v>0</v>
      </c>
      <c r="H1756" s="191">
        <f>'5 Driver Data'!H1756</f>
        <v>0</v>
      </c>
      <c r="I1756" s="191">
        <f>'5 Driver Data'!I1756</f>
        <v>0</v>
      </c>
      <c r="J1756" s="191">
        <f>'5 Driver Data'!J1756</f>
        <v>0</v>
      </c>
      <c r="K1756" s="206">
        <f>'5 Driver Data'!K1756</f>
        <v>0</v>
      </c>
      <c r="L1756" s="1"/>
      <c r="M1756" s="216" t="str">
        <f>IF(D1756=0,"Blank",'3 Model Input'!E$44*'3 Model Input'!E$45)</f>
        <v>Blank</v>
      </c>
      <c r="N1756" s="197" t="str">
        <f t="shared" si="290"/>
        <v>Blank</v>
      </c>
      <c r="O1756" s="197" t="str">
        <f>IF(D1756=0,"Blank",'3 Model Input'!E$49*(1-'3 Model Input'!E$51))</f>
        <v>Blank</v>
      </c>
      <c r="P1756" s="197" t="str">
        <f t="shared" si="291"/>
        <v>Blank</v>
      </c>
      <c r="Q1756" s="197" t="str">
        <f>IF(D1756=0,"Blank",IF(D1756="BEV",E1756*(1-'3 Model Input'!E$54), E1756))</f>
        <v>Blank</v>
      </c>
      <c r="R1756" s="198" t="str">
        <f>IF(D1756=0,"Blank",IF(D1756="PHEV",F1756/G1756,F1756*(1-'3 Model Input'!E$54)/G1756))</f>
        <v>Blank</v>
      </c>
      <c r="S1756" s="198" t="str">
        <f>IF(D1756=0,"Blank",IF(D1756="PHEV",MIN(M1756,E1756),MIN(M1756,(E1756*(1-'3 Model Input'!E$54)))))</f>
        <v>Blank</v>
      </c>
      <c r="T1756" s="217" t="str">
        <f t="shared" si="292"/>
        <v>Blank</v>
      </c>
      <c r="U1756" s="89"/>
      <c r="V1756" s="216" t="str">
        <f>IF(D1756=0,"Blank",P1756*'3 Model Input'!E$50)</f>
        <v>Blank</v>
      </c>
      <c r="W1756" s="197" t="str">
        <f t="shared" si="293"/>
        <v>Blank</v>
      </c>
      <c r="X1756" s="197" t="str">
        <f t="shared" si="294"/>
        <v>Blank</v>
      </c>
      <c r="Y1756" s="197" t="str">
        <f t="shared" si="295"/>
        <v>Blank</v>
      </c>
      <c r="Z1756" s="197" t="str">
        <f t="shared" si="296"/>
        <v>Blank</v>
      </c>
      <c r="AA1756" s="223" t="str" cm="1">
        <f t="array" ref="AA1756">_xlfn.IFS(ISTEXT('3 Model Input'!F$70),"Missing",ISTEXT('3 Model Input'!I$70),"Missing",ISNUMBER('3 Model Input'!K$70),'3 Model Input'!K$70*P1756)</f>
        <v>Missing</v>
      </c>
      <c r="AB1756" s="89"/>
      <c r="AC1756" s="227" t="str" cm="1">
        <f t="array" ref="AC1756">IF(D1756=0,"Blank",_xlfn.IFS('3 Model Input'!E$61=1,(V1756*G1756)/T1756,'3 Model Input'!E$61=2,(W1756*G1756)/T1756,'3 Model Input'!E$61=3,(X1756*G1756)/T1756,'3 Model Input'!E$61=4,(Y1756*G1756)/T1756,'3 Model Input'!E$61=5,(Z1756*G1756)/T1756, ISTEXT('3 Model Input'!E$61),"Missing",'3 Model Input'!E$61=6,(AA1756*G1756)/T1756))</f>
        <v>Blank</v>
      </c>
      <c r="AD1756" s="202" t="str">
        <f t="shared" si="297"/>
        <v>Blank</v>
      </c>
      <c r="AE1756" s="202" t="str">
        <f t="shared" si="298"/>
        <v>Blank</v>
      </c>
      <c r="AF1756" s="217" t="str">
        <f t="shared" si="299"/>
        <v>Blank</v>
      </c>
      <c r="AG1756" s="9" t="str" cm="1">
        <f t="array" ref="AG1756">_xlfn.IFS(ISNUMBER(AC1756), "", ISNUMBER(SEARCH("Blank", AC1756)), "", ISERROR(AC1756), "Bad input on tab 3")</f>
        <v/>
      </c>
    </row>
    <row r="1757" spans="2:33" ht="15" customHeight="1" x14ac:dyDescent="0.75">
      <c r="B1757" s="205" t="str">
        <f>'5 Driver Data'!B1757</f>
        <v>1749</v>
      </c>
      <c r="C1757" s="193">
        <f>'5 Driver Data'!C1757</f>
        <v>0</v>
      </c>
      <c r="D1757" s="192">
        <f>'5 Driver Data'!D1757</f>
        <v>0</v>
      </c>
      <c r="E1757" s="191">
        <f>'5 Driver Data'!E1757</f>
        <v>0</v>
      </c>
      <c r="F1757" s="191">
        <f>'5 Driver Data'!F1757</f>
        <v>0</v>
      </c>
      <c r="G1757" s="191">
        <f>'5 Driver Data'!G1757</f>
        <v>0</v>
      </c>
      <c r="H1757" s="191">
        <f>'5 Driver Data'!H1757</f>
        <v>0</v>
      </c>
      <c r="I1757" s="191">
        <f>'5 Driver Data'!I1757</f>
        <v>0</v>
      </c>
      <c r="J1757" s="191">
        <f>'5 Driver Data'!J1757</f>
        <v>0</v>
      </c>
      <c r="K1757" s="206">
        <f>'5 Driver Data'!K1757</f>
        <v>0</v>
      </c>
      <c r="L1757" s="1"/>
      <c r="M1757" s="216" t="str">
        <f>IF(D1757=0,"Blank",'3 Model Input'!E$44*'3 Model Input'!E$45)</f>
        <v>Blank</v>
      </c>
      <c r="N1757" s="197" t="str">
        <f t="shared" si="290"/>
        <v>Blank</v>
      </c>
      <c r="O1757" s="197" t="str">
        <f>IF(D1757=0,"Blank",'3 Model Input'!E$49*(1-'3 Model Input'!E$51))</f>
        <v>Blank</v>
      </c>
      <c r="P1757" s="197" t="str">
        <f t="shared" si="291"/>
        <v>Blank</v>
      </c>
      <c r="Q1757" s="197" t="str">
        <f>IF(D1757=0,"Blank",IF(D1757="BEV",E1757*(1-'3 Model Input'!E$54), E1757))</f>
        <v>Blank</v>
      </c>
      <c r="R1757" s="198" t="str">
        <f>IF(D1757=0,"Blank",IF(D1757="PHEV",F1757/G1757,F1757*(1-'3 Model Input'!E$54)/G1757))</f>
        <v>Blank</v>
      </c>
      <c r="S1757" s="198" t="str">
        <f>IF(D1757=0,"Blank",IF(D1757="PHEV",MIN(M1757,E1757),MIN(M1757,(E1757*(1-'3 Model Input'!E$54)))))</f>
        <v>Blank</v>
      </c>
      <c r="T1757" s="217" t="str">
        <f t="shared" si="292"/>
        <v>Blank</v>
      </c>
      <c r="U1757" s="89"/>
      <c r="V1757" s="216" t="str">
        <f>IF(D1757=0,"Blank",P1757*'3 Model Input'!E$50)</f>
        <v>Blank</v>
      </c>
      <c r="W1757" s="197" t="str">
        <f t="shared" si="293"/>
        <v>Blank</v>
      </c>
      <c r="X1757" s="197" t="str">
        <f t="shared" si="294"/>
        <v>Blank</v>
      </c>
      <c r="Y1757" s="197" t="str">
        <f t="shared" si="295"/>
        <v>Blank</v>
      </c>
      <c r="Z1757" s="197" t="str">
        <f t="shared" si="296"/>
        <v>Blank</v>
      </c>
      <c r="AA1757" s="223" t="str" cm="1">
        <f t="array" ref="AA1757">_xlfn.IFS(ISTEXT('3 Model Input'!F$70),"Missing",ISTEXT('3 Model Input'!I$70),"Missing",ISNUMBER('3 Model Input'!K$70),'3 Model Input'!K$70*P1757)</f>
        <v>Missing</v>
      </c>
      <c r="AB1757" s="89"/>
      <c r="AC1757" s="227" t="str" cm="1">
        <f t="array" ref="AC1757">IF(D1757=0,"Blank",_xlfn.IFS('3 Model Input'!E$61=1,(V1757*G1757)/T1757,'3 Model Input'!E$61=2,(W1757*G1757)/T1757,'3 Model Input'!E$61=3,(X1757*G1757)/T1757,'3 Model Input'!E$61=4,(Y1757*G1757)/T1757,'3 Model Input'!E$61=5,(Z1757*G1757)/T1757, ISTEXT('3 Model Input'!E$61),"Missing",'3 Model Input'!E$61=6,(AA1757*G1757)/T1757))</f>
        <v>Blank</v>
      </c>
      <c r="AD1757" s="202" t="str">
        <f t="shared" si="297"/>
        <v>Blank</v>
      </c>
      <c r="AE1757" s="202" t="str">
        <f t="shared" si="298"/>
        <v>Blank</v>
      </c>
      <c r="AF1757" s="217" t="str">
        <f t="shared" si="299"/>
        <v>Blank</v>
      </c>
      <c r="AG1757" s="9" t="str" cm="1">
        <f t="array" ref="AG1757">_xlfn.IFS(ISNUMBER(AC1757), "", ISNUMBER(SEARCH("Blank", AC1757)), "", ISERROR(AC1757), "Bad input on tab 3")</f>
        <v/>
      </c>
    </row>
    <row r="1758" spans="2:33" ht="15" customHeight="1" x14ac:dyDescent="0.75">
      <c r="B1758" s="205" t="str">
        <f>'5 Driver Data'!B1758</f>
        <v>1750</v>
      </c>
      <c r="C1758" s="193">
        <f>'5 Driver Data'!C1758</f>
        <v>0</v>
      </c>
      <c r="D1758" s="192">
        <f>'5 Driver Data'!D1758</f>
        <v>0</v>
      </c>
      <c r="E1758" s="191">
        <f>'5 Driver Data'!E1758</f>
        <v>0</v>
      </c>
      <c r="F1758" s="191">
        <f>'5 Driver Data'!F1758</f>
        <v>0</v>
      </c>
      <c r="G1758" s="191">
        <f>'5 Driver Data'!G1758</f>
        <v>0</v>
      </c>
      <c r="H1758" s="191">
        <f>'5 Driver Data'!H1758</f>
        <v>0</v>
      </c>
      <c r="I1758" s="191">
        <f>'5 Driver Data'!I1758</f>
        <v>0</v>
      </c>
      <c r="J1758" s="191">
        <f>'5 Driver Data'!J1758</f>
        <v>0</v>
      </c>
      <c r="K1758" s="206">
        <f>'5 Driver Data'!K1758</f>
        <v>0</v>
      </c>
      <c r="L1758" s="1"/>
      <c r="M1758" s="216" t="str">
        <f>IF(D1758=0,"Blank",'3 Model Input'!E$44*'3 Model Input'!E$45)</f>
        <v>Blank</v>
      </c>
      <c r="N1758" s="197" t="str">
        <f t="shared" si="290"/>
        <v>Blank</v>
      </c>
      <c r="O1758" s="197" t="str">
        <f>IF(D1758=0,"Blank",'3 Model Input'!E$49*(1-'3 Model Input'!E$51))</f>
        <v>Blank</v>
      </c>
      <c r="P1758" s="197" t="str">
        <f t="shared" si="291"/>
        <v>Blank</v>
      </c>
      <c r="Q1758" s="197" t="str">
        <f>IF(D1758=0,"Blank",IF(D1758="BEV",E1758*(1-'3 Model Input'!E$54), E1758))</f>
        <v>Blank</v>
      </c>
      <c r="R1758" s="198" t="str">
        <f>IF(D1758=0,"Blank",IF(D1758="PHEV",F1758/G1758,F1758*(1-'3 Model Input'!E$54)/G1758))</f>
        <v>Blank</v>
      </c>
      <c r="S1758" s="198" t="str">
        <f>IF(D1758=0,"Blank",IF(D1758="PHEV",MIN(M1758,E1758),MIN(M1758,(E1758*(1-'3 Model Input'!E$54)))))</f>
        <v>Blank</v>
      </c>
      <c r="T1758" s="217" t="str">
        <f t="shared" si="292"/>
        <v>Blank</v>
      </c>
      <c r="U1758" s="89"/>
      <c r="V1758" s="216" t="str">
        <f>IF(D1758=0,"Blank",P1758*'3 Model Input'!E$50)</f>
        <v>Blank</v>
      </c>
      <c r="W1758" s="197" t="str">
        <f t="shared" si="293"/>
        <v>Blank</v>
      </c>
      <c r="X1758" s="197" t="str">
        <f t="shared" si="294"/>
        <v>Blank</v>
      </c>
      <c r="Y1758" s="197" t="str">
        <f t="shared" si="295"/>
        <v>Blank</v>
      </c>
      <c r="Z1758" s="197" t="str">
        <f t="shared" si="296"/>
        <v>Blank</v>
      </c>
      <c r="AA1758" s="223" t="str" cm="1">
        <f t="array" ref="AA1758">_xlfn.IFS(ISTEXT('3 Model Input'!F$70),"Missing",ISTEXT('3 Model Input'!I$70),"Missing",ISNUMBER('3 Model Input'!K$70),'3 Model Input'!K$70*P1758)</f>
        <v>Missing</v>
      </c>
      <c r="AB1758" s="89"/>
      <c r="AC1758" s="227" t="str" cm="1">
        <f t="array" ref="AC1758">IF(D1758=0,"Blank",_xlfn.IFS('3 Model Input'!E$61=1,(V1758*G1758)/T1758,'3 Model Input'!E$61=2,(W1758*G1758)/T1758,'3 Model Input'!E$61=3,(X1758*G1758)/T1758,'3 Model Input'!E$61=4,(Y1758*G1758)/T1758,'3 Model Input'!E$61=5,(Z1758*G1758)/T1758, ISTEXT('3 Model Input'!E$61),"Missing",'3 Model Input'!E$61=6,(AA1758*G1758)/T1758))</f>
        <v>Blank</v>
      </c>
      <c r="AD1758" s="202" t="str">
        <f t="shared" si="297"/>
        <v>Blank</v>
      </c>
      <c r="AE1758" s="202" t="str">
        <f t="shared" si="298"/>
        <v>Blank</v>
      </c>
      <c r="AF1758" s="217" t="str">
        <f t="shared" si="299"/>
        <v>Blank</v>
      </c>
      <c r="AG1758" s="9" t="str" cm="1">
        <f t="array" ref="AG1758">_xlfn.IFS(ISNUMBER(AC1758), "", ISNUMBER(SEARCH("Blank", AC1758)), "", ISERROR(AC1758), "Bad input on tab 3")</f>
        <v/>
      </c>
    </row>
    <row r="1759" spans="2:33" ht="15" customHeight="1" x14ac:dyDescent="0.75">
      <c r="B1759" s="205" t="str">
        <f>'5 Driver Data'!B1759</f>
        <v>1751</v>
      </c>
      <c r="C1759" s="193">
        <f>'5 Driver Data'!C1759</f>
        <v>0</v>
      </c>
      <c r="D1759" s="192">
        <f>'5 Driver Data'!D1759</f>
        <v>0</v>
      </c>
      <c r="E1759" s="191">
        <f>'5 Driver Data'!E1759</f>
        <v>0</v>
      </c>
      <c r="F1759" s="191">
        <f>'5 Driver Data'!F1759</f>
        <v>0</v>
      </c>
      <c r="G1759" s="191">
        <f>'5 Driver Data'!G1759</f>
        <v>0</v>
      </c>
      <c r="H1759" s="191">
        <f>'5 Driver Data'!H1759</f>
        <v>0</v>
      </c>
      <c r="I1759" s="191">
        <f>'5 Driver Data'!I1759</f>
        <v>0</v>
      </c>
      <c r="J1759" s="191">
        <f>'5 Driver Data'!J1759</f>
        <v>0</v>
      </c>
      <c r="K1759" s="206">
        <f>'5 Driver Data'!K1759</f>
        <v>0</v>
      </c>
      <c r="L1759" s="1"/>
      <c r="M1759" s="216" t="str">
        <f>IF(D1759=0,"Blank",'3 Model Input'!E$44*'3 Model Input'!E$45)</f>
        <v>Blank</v>
      </c>
      <c r="N1759" s="197" t="str">
        <f t="shared" si="290"/>
        <v>Blank</v>
      </c>
      <c r="O1759" s="197" t="str">
        <f>IF(D1759=0,"Blank",'3 Model Input'!E$49*(1-'3 Model Input'!E$51))</f>
        <v>Blank</v>
      </c>
      <c r="P1759" s="197" t="str">
        <f t="shared" si="291"/>
        <v>Blank</v>
      </c>
      <c r="Q1759" s="197" t="str">
        <f>IF(D1759=0,"Blank",IF(D1759="BEV",E1759*(1-'3 Model Input'!E$54), E1759))</f>
        <v>Blank</v>
      </c>
      <c r="R1759" s="198" t="str">
        <f>IF(D1759=0,"Blank",IF(D1759="PHEV",F1759/G1759,F1759*(1-'3 Model Input'!E$54)/G1759))</f>
        <v>Blank</v>
      </c>
      <c r="S1759" s="198" t="str">
        <f>IF(D1759=0,"Blank",IF(D1759="PHEV",MIN(M1759,E1759),MIN(M1759,(E1759*(1-'3 Model Input'!E$54)))))</f>
        <v>Blank</v>
      </c>
      <c r="T1759" s="217" t="str">
        <f t="shared" si="292"/>
        <v>Blank</v>
      </c>
      <c r="U1759" s="89"/>
      <c r="V1759" s="216" t="str">
        <f>IF(D1759=0,"Blank",P1759*'3 Model Input'!E$50)</f>
        <v>Blank</v>
      </c>
      <c r="W1759" s="197" t="str">
        <f t="shared" si="293"/>
        <v>Blank</v>
      </c>
      <c r="X1759" s="197" t="str">
        <f t="shared" si="294"/>
        <v>Blank</v>
      </c>
      <c r="Y1759" s="197" t="str">
        <f t="shared" si="295"/>
        <v>Blank</v>
      </c>
      <c r="Z1759" s="197" t="str">
        <f t="shared" si="296"/>
        <v>Blank</v>
      </c>
      <c r="AA1759" s="223" t="str" cm="1">
        <f t="array" ref="AA1759">_xlfn.IFS(ISTEXT('3 Model Input'!F$70),"Missing",ISTEXT('3 Model Input'!I$70),"Missing",ISNUMBER('3 Model Input'!K$70),'3 Model Input'!K$70*P1759)</f>
        <v>Missing</v>
      </c>
      <c r="AB1759" s="89"/>
      <c r="AC1759" s="227" t="str" cm="1">
        <f t="array" ref="AC1759">IF(D1759=0,"Blank",_xlfn.IFS('3 Model Input'!E$61=1,(V1759*G1759)/T1759,'3 Model Input'!E$61=2,(W1759*G1759)/T1759,'3 Model Input'!E$61=3,(X1759*G1759)/T1759,'3 Model Input'!E$61=4,(Y1759*G1759)/T1759,'3 Model Input'!E$61=5,(Z1759*G1759)/T1759, ISTEXT('3 Model Input'!E$61),"Missing",'3 Model Input'!E$61=6,(AA1759*G1759)/T1759))</f>
        <v>Blank</v>
      </c>
      <c r="AD1759" s="202" t="str">
        <f t="shared" si="297"/>
        <v>Blank</v>
      </c>
      <c r="AE1759" s="202" t="str">
        <f t="shared" si="298"/>
        <v>Blank</v>
      </c>
      <c r="AF1759" s="217" t="str">
        <f t="shared" si="299"/>
        <v>Blank</v>
      </c>
      <c r="AG1759" s="9" t="str" cm="1">
        <f t="array" ref="AG1759">_xlfn.IFS(ISNUMBER(AC1759), "", ISNUMBER(SEARCH("Blank", AC1759)), "", ISERROR(AC1759), "Bad input on tab 3")</f>
        <v/>
      </c>
    </row>
    <row r="1760" spans="2:33" ht="15" customHeight="1" x14ac:dyDescent="0.75">
      <c r="B1760" s="205" t="str">
        <f>'5 Driver Data'!B1760</f>
        <v>1752</v>
      </c>
      <c r="C1760" s="193">
        <f>'5 Driver Data'!C1760</f>
        <v>0</v>
      </c>
      <c r="D1760" s="192">
        <f>'5 Driver Data'!D1760</f>
        <v>0</v>
      </c>
      <c r="E1760" s="191">
        <f>'5 Driver Data'!E1760</f>
        <v>0</v>
      </c>
      <c r="F1760" s="191">
        <f>'5 Driver Data'!F1760</f>
        <v>0</v>
      </c>
      <c r="G1760" s="191">
        <f>'5 Driver Data'!G1760</f>
        <v>0</v>
      </c>
      <c r="H1760" s="191">
        <f>'5 Driver Data'!H1760</f>
        <v>0</v>
      </c>
      <c r="I1760" s="191">
        <f>'5 Driver Data'!I1760</f>
        <v>0</v>
      </c>
      <c r="J1760" s="191">
        <f>'5 Driver Data'!J1760</f>
        <v>0</v>
      </c>
      <c r="K1760" s="206">
        <f>'5 Driver Data'!K1760</f>
        <v>0</v>
      </c>
      <c r="L1760" s="1"/>
      <c r="M1760" s="216" t="str">
        <f>IF(D1760=0,"Blank",'3 Model Input'!E$44*'3 Model Input'!E$45)</f>
        <v>Blank</v>
      </c>
      <c r="N1760" s="197" t="str">
        <f t="shared" si="290"/>
        <v>Blank</v>
      </c>
      <c r="O1760" s="197" t="str">
        <f>IF(D1760=0,"Blank",'3 Model Input'!E$49*(1-'3 Model Input'!E$51))</f>
        <v>Blank</v>
      </c>
      <c r="P1760" s="197" t="str">
        <f t="shared" si="291"/>
        <v>Blank</v>
      </c>
      <c r="Q1760" s="197" t="str">
        <f>IF(D1760=0,"Blank",IF(D1760="BEV",E1760*(1-'3 Model Input'!E$54), E1760))</f>
        <v>Blank</v>
      </c>
      <c r="R1760" s="198" t="str">
        <f>IF(D1760=0,"Blank",IF(D1760="PHEV",F1760/G1760,F1760*(1-'3 Model Input'!E$54)/G1760))</f>
        <v>Blank</v>
      </c>
      <c r="S1760" s="198" t="str">
        <f>IF(D1760=0,"Blank",IF(D1760="PHEV",MIN(M1760,E1760),MIN(M1760,(E1760*(1-'3 Model Input'!E$54)))))</f>
        <v>Blank</v>
      </c>
      <c r="T1760" s="217" t="str">
        <f t="shared" si="292"/>
        <v>Blank</v>
      </c>
      <c r="U1760" s="89"/>
      <c r="V1760" s="216" t="str">
        <f>IF(D1760=0,"Blank",P1760*'3 Model Input'!E$50)</f>
        <v>Blank</v>
      </c>
      <c r="W1760" s="197" t="str">
        <f t="shared" si="293"/>
        <v>Blank</v>
      </c>
      <c r="X1760" s="197" t="str">
        <f t="shared" si="294"/>
        <v>Blank</v>
      </c>
      <c r="Y1760" s="197" t="str">
        <f t="shared" si="295"/>
        <v>Blank</v>
      </c>
      <c r="Z1760" s="197" t="str">
        <f t="shared" si="296"/>
        <v>Blank</v>
      </c>
      <c r="AA1760" s="223" t="str" cm="1">
        <f t="array" ref="AA1760">_xlfn.IFS(ISTEXT('3 Model Input'!F$70),"Missing",ISTEXT('3 Model Input'!I$70),"Missing",ISNUMBER('3 Model Input'!K$70),'3 Model Input'!K$70*P1760)</f>
        <v>Missing</v>
      </c>
      <c r="AB1760" s="89"/>
      <c r="AC1760" s="227" t="str" cm="1">
        <f t="array" ref="AC1760">IF(D1760=0,"Blank",_xlfn.IFS('3 Model Input'!E$61=1,(V1760*G1760)/T1760,'3 Model Input'!E$61=2,(W1760*G1760)/T1760,'3 Model Input'!E$61=3,(X1760*G1760)/T1760,'3 Model Input'!E$61=4,(Y1760*G1760)/T1760,'3 Model Input'!E$61=5,(Z1760*G1760)/T1760, ISTEXT('3 Model Input'!E$61),"Missing",'3 Model Input'!E$61=6,(AA1760*G1760)/T1760))</f>
        <v>Blank</v>
      </c>
      <c r="AD1760" s="202" t="str">
        <f t="shared" si="297"/>
        <v>Blank</v>
      </c>
      <c r="AE1760" s="202" t="str">
        <f t="shared" si="298"/>
        <v>Blank</v>
      </c>
      <c r="AF1760" s="217" t="str">
        <f t="shared" si="299"/>
        <v>Blank</v>
      </c>
      <c r="AG1760" s="9" t="str" cm="1">
        <f t="array" ref="AG1760">_xlfn.IFS(ISNUMBER(AC1760), "", ISNUMBER(SEARCH("Blank", AC1760)), "", ISERROR(AC1760), "Bad input on tab 3")</f>
        <v/>
      </c>
    </row>
    <row r="1761" spans="2:33" ht="15" customHeight="1" x14ac:dyDescent="0.75">
      <c r="B1761" s="205" t="str">
        <f>'5 Driver Data'!B1761</f>
        <v>1753</v>
      </c>
      <c r="C1761" s="193">
        <f>'5 Driver Data'!C1761</f>
        <v>0</v>
      </c>
      <c r="D1761" s="192">
        <f>'5 Driver Data'!D1761</f>
        <v>0</v>
      </c>
      <c r="E1761" s="191">
        <f>'5 Driver Data'!E1761</f>
        <v>0</v>
      </c>
      <c r="F1761" s="191">
        <f>'5 Driver Data'!F1761</f>
        <v>0</v>
      </c>
      <c r="G1761" s="191">
        <f>'5 Driver Data'!G1761</f>
        <v>0</v>
      </c>
      <c r="H1761" s="191">
        <f>'5 Driver Data'!H1761</f>
        <v>0</v>
      </c>
      <c r="I1761" s="191">
        <f>'5 Driver Data'!I1761</f>
        <v>0</v>
      </c>
      <c r="J1761" s="191">
        <f>'5 Driver Data'!J1761</f>
        <v>0</v>
      </c>
      <c r="K1761" s="206">
        <f>'5 Driver Data'!K1761</f>
        <v>0</v>
      </c>
      <c r="L1761" s="1"/>
      <c r="M1761" s="216" t="str">
        <f>IF(D1761=0,"Blank",'3 Model Input'!E$44*'3 Model Input'!E$45)</f>
        <v>Blank</v>
      </c>
      <c r="N1761" s="197" t="str">
        <f t="shared" si="290"/>
        <v>Blank</v>
      </c>
      <c r="O1761" s="197" t="str">
        <f>IF(D1761=0,"Blank",'3 Model Input'!E$49*(1-'3 Model Input'!E$51))</f>
        <v>Blank</v>
      </c>
      <c r="P1761" s="197" t="str">
        <f t="shared" si="291"/>
        <v>Blank</v>
      </c>
      <c r="Q1761" s="197" t="str">
        <f>IF(D1761=0,"Blank",IF(D1761="BEV",E1761*(1-'3 Model Input'!E$54), E1761))</f>
        <v>Blank</v>
      </c>
      <c r="R1761" s="198" t="str">
        <f>IF(D1761=0,"Blank",IF(D1761="PHEV",F1761/G1761,F1761*(1-'3 Model Input'!E$54)/G1761))</f>
        <v>Blank</v>
      </c>
      <c r="S1761" s="198" t="str">
        <f>IF(D1761=0,"Blank",IF(D1761="PHEV",MIN(M1761,E1761),MIN(M1761,(E1761*(1-'3 Model Input'!E$54)))))</f>
        <v>Blank</v>
      </c>
      <c r="T1761" s="217" t="str">
        <f t="shared" si="292"/>
        <v>Blank</v>
      </c>
      <c r="U1761" s="89"/>
      <c r="V1761" s="216" t="str">
        <f>IF(D1761=0,"Blank",P1761*'3 Model Input'!E$50)</f>
        <v>Blank</v>
      </c>
      <c r="W1761" s="197" t="str">
        <f t="shared" si="293"/>
        <v>Blank</v>
      </c>
      <c r="X1761" s="197" t="str">
        <f t="shared" si="294"/>
        <v>Blank</v>
      </c>
      <c r="Y1761" s="197" t="str">
        <f t="shared" si="295"/>
        <v>Blank</v>
      </c>
      <c r="Z1761" s="197" t="str">
        <f t="shared" si="296"/>
        <v>Blank</v>
      </c>
      <c r="AA1761" s="223" t="str" cm="1">
        <f t="array" ref="AA1761">_xlfn.IFS(ISTEXT('3 Model Input'!F$70),"Missing",ISTEXT('3 Model Input'!I$70),"Missing",ISNUMBER('3 Model Input'!K$70),'3 Model Input'!K$70*P1761)</f>
        <v>Missing</v>
      </c>
      <c r="AB1761" s="89"/>
      <c r="AC1761" s="227" t="str" cm="1">
        <f t="array" ref="AC1761">IF(D1761=0,"Blank",_xlfn.IFS('3 Model Input'!E$61=1,(V1761*G1761)/T1761,'3 Model Input'!E$61=2,(W1761*G1761)/T1761,'3 Model Input'!E$61=3,(X1761*G1761)/T1761,'3 Model Input'!E$61=4,(Y1761*G1761)/T1761,'3 Model Input'!E$61=5,(Z1761*G1761)/T1761, ISTEXT('3 Model Input'!E$61),"Missing",'3 Model Input'!E$61=6,(AA1761*G1761)/T1761))</f>
        <v>Blank</v>
      </c>
      <c r="AD1761" s="202" t="str">
        <f t="shared" si="297"/>
        <v>Blank</v>
      </c>
      <c r="AE1761" s="202" t="str">
        <f t="shared" si="298"/>
        <v>Blank</v>
      </c>
      <c r="AF1761" s="217" t="str">
        <f t="shared" si="299"/>
        <v>Blank</v>
      </c>
      <c r="AG1761" s="9" t="str" cm="1">
        <f t="array" ref="AG1761">_xlfn.IFS(ISNUMBER(AC1761), "", ISNUMBER(SEARCH("Blank", AC1761)), "", ISERROR(AC1761), "Bad input on tab 3")</f>
        <v/>
      </c>
    </row>
    <row r="1762" spans="2:33" ht="15" customHeight="1" x14ac:dyDescent="0.75">
      <c r="B1762" s="205" t="str">
        <f>'5 Driver Data'!B1762</f>
        <v>1754</v>
      </c>
      <c r="C1762" s="193">
        <f>'5 Driver Data'!C1762</f>
        <v>0</v>
      </c>
      <c r="D1762" s="192">
        <f>'5 Driver Data'!D1762</f>
        <v>0</v>
      </c>
      <c r="E1762" s="191">
        <f>'5 Driver Data'!E1762</f>
        <v>0</v>
      </c>
      <c r="F1762" s="191">
        <f>'5 Driver Data'!F1762</f>
        <v>0</v>
      </c>
      <c r="G1762" s="191">
        <f>'5 Driver Data'!G1762</f>
        <v>0</v>
      </c>
      <c r="H1762" s="191">
        <f>'5 Driver Data'!H1762</f>
        <v>0</v>
      </c>
      <c r="I1762" s="191">
        <f>'5 Driver Data'!I1762</f>
        <v>0</v>
      </c>
      <c r="J1762" s="191">
        <f>'5 Driver Data'!J1762</f>
        <v>0</v>
      </c>
      <c r="K1762" s="206">
        <f>'5 Driver Data'!K1762</f>
        <v>0</v>
      </c>
      <c r="L1762" s="1"/>
      <c r="M1762" s="216" t="str">
        <f>IF(D1762=0,"Blank",'3 Model Input'!E$44*'3 Model Input'!E$45)</f>
        <v>Blank</v>
      </c>
      <c r="N1762" s="197" t="str">
        <f t="shared" si="290"/>
        <v>Blank</v>
      </c>
      <c r="O1762" s="197" t="str">
        <f>IF(D1762=0,"Blank",'3 Model Input'!E$49*(1-'3 Model Input'!E$51))</f>
        <v>Blank</v>
      </c>
      <c r="P1762" s="197" t="str">
        <f t="shared" si="291"/>
        <v>Blank</v>
      </c>
      <c r="Q1762" s="197" t="str">
        <f>IF(D1762=0,"Blank",IF(D1762="BEV",E1762*(1-'3 Model Input'!E$54), E1762))</f>
        <v>Blank</v>
      </c>
      <c r="R1762" s="198" t="str">
        <f>IF(D1762=0,"Blank",IF(D1762="PHEV",F1762/G1762,F1762*(1-'3 Model Input'!E$54)/G1762))</f>
        <v>Blank</v>
      </c>
      <c r="S1762" s="198" t="str">
        <f>IF(D1762=0,"Blank",IF(D1762="PHEV",MIN(M1762,E1762),MIN(M1762,(E1762*(1-'3 Model Input'!E$54)))))</f>
        <v>Blank</v>
      </c>
      <c r="T1762" s="217" t="str">
        <f t="shared" si="292"/>
        <v>Blank</v>
      </c>
      <c r="U1762" s="89"/>
      <c r="V1762" s="216" t="str">
        <f>IF(D1762=0,"Blank",P1762*'3 Model Input'!E$50)</f>
        <v>Blank</v>
      </c>
      <c r="W1762" s="197" t="str">
        <f t="shared" si="293"/>
        <v>Blank</v>
      </c>
      <c r="X1762" s="197" t="str">
        <f t="shared" si="294"/>
        <v>Blank</v>
      </c>
      <c r="Y1762" s="197" t="str">
        <f t="shared" si="295"/>
        <v>Blank</v>
      </c>
      <c r="Z1762" s="197" t="str">
        <f t="shared" si="296"/>
        <v>Blank</v>
      </c>
      <c r="AA1762" s="223" t="str" cm="1">
        <f t="array" ref="AA1762">_xlfn.IFS(ISTEXT('3 Model Input'!F$70),"Missing",ISTEXT('3 Model Input'!I$70),"Missing",ISNUMBER('3 Model Input'!K$70),'3 Model Input'!K$70*P1762)</f>
        <v>Missing</v>
      </c>
      <c r="AB1762" s="89"/>
      <c r="AC1762" s="227" t="str" cm="1">
        <f t="array" ref="AC1762">IF(D1762=0,"Blank",_xlfn.IFS('3 Model Input'!E$61=1,(V1762*G1762)/T1762,'3 Model Input'!E$61=2,(W1762*G1762)/T1762,'3 Model Input'!E$61=3,(X1762*G1762)/T1762,'3 Model Input'!E$61=4,(Y1762*G1762)/T1762,'3 Model Input'!E$61=5,(Z1762*G1762)/T1762, ISTEXT('3 Model Input'!E$61),"Missing",'3 Model Input'!E$61=6,(AA1762*G1762)/T1762))</f>
        <v>Blank</v>
      </c>
      <c r="AD1762" s="202" t="str">
        <f t="shared" si="297"/>
        <v>Blank</v>
      </c>
      <c r="AE1762" s="202" t="str">
        <f t="shared" si="298"/>
        <v>Blank</v>
      </c>
      <c r="AF1762" s="217" t="str">
        <f t="shared" si="299"/>
        <v>Blank</v>
      </c>
      <c r="AG1762" s="9" t="str" cm="1">
        <f t="array" ref="AG1762">_xlfn.IFS(ISNUMBER(AC1762), "", ISNUMBER(SEARCH("Blank", AC1762)), "", ISERROR(AC1762), "Bad input on tab 3")</f>
        <v/>
      </c>
    </row>
    <row r="1763" spans="2:33" ht="15" customHeight="1" x14ac:dyDescent="0.75">
      <c r="B1763" s="205" t="str">
        <f>'5 Driver Data'!B1763</f>
        <v>1755</v>
      </c>
      <c r="C1763" s="193">
        <f>'5 Driver Data'!C1763</f>
        <v>0</v>
      </c>
      <c r="D1763" s="192">
        <f>'5 Driver Data'!D1763</f>
        <v>0</v>
      </c>
      <c r="E1763" s="191">
        <f>'5 Driver Data'!E1763</f>
        <v>0</v>
      </c>
      <c r="F1763" s="191">
        <f>'5 Driver Data'!F1763</f>
        <v>0</v>
      </c>
      <c r="G1763" s="191">
        <f>'5 Driver Data'!G1763</f>
        <v>0</v>
      </c>
      <c r="H1763" s="191">
        <f>'5 Driver Data'!H1763</f>
        <v>0</v>
      </c>
      <c r="I1763" s="191">
        <f>'5 Driver Data'!I1763</f>
        <v>0</v>
      </c>
      <c r="J1763" s="191">
        <f>'5 Driver Data'!J1763</f>
        <v>0</v>
      </c>
      <c r="K1763" s="206">
        <f>'5 Driver Data'!K1763</f>
        <v>0</v>
      </c>
      <c r="L1763" s="1"/>
      <c r="M1763" s="216" t="str">
        <f>IF(D1763=0,"Blank",'3 Model Input'!E$44*'3 Model Input'!E$45)</f>
        <v>Blank</v>
      </c>
      <c r="N1763" s="197" t="str">
        <f t="shared" si="290"/>
        <v>Blank</v>
      </c>
      <c r="O1763" s="197" t="str">
        <f>IF(D1763=0,"Blank",'3 Model Input'!E$49*(1-'3 Model Input'!E$51))</f>
        <v>Blank</v>
      </c>
      <c r="P1763" s="197" t="str">
        <f t="shared" si="291"/>
        <v>Blank</v>
      </c>
      <c r="Q1763" s="197" t="str">
        <f>IF(D1763=0,"Blank",IF(D1763="BEV",E1763*(1-'3 Model Input'!E$54), E1763))</f>
        <v>Blank</v>
      </c>
      <c r="R1763" s="198" t="str">
        <f>IF(D1763=0,"Blank",IF(D1763="PHEV",F1763/G1763,F1763*(1-'3 Model Input'!E$54)/G1763))</f>
        <v>Blank</v>
      </c>
      <c r="S1763" s="198" t="str">
        <f>IF(D1763=0,"Blank",IF(D1763="PHEV",MIN(M1763,E1763),MIN(M1763,(E1763*(1-'3 Model Input'!E$54)))))</f>
        <v>Blank</v>
      </c>
      <c r="T1763" s="217" t="str">
        <f t="shared" si="292"/>
        <v>Blank</v>
      </c>
      <c r="U1763" s="89"/>
      <c r="V1763" s="216" t="str">
        <f>IF(D1763=0,"Blank",P1763*'3 Model Input'!E$50)</f>
        <v>Blank</v>
      </c>
      <c r="W1763" s="197" t="str">
        <f t="shared" si="293"/>
        <v>Blank</v>
      </c>
      <c r="X1763" s="197" t="str">
        <f t="shared" si="294"/>
        <v>Blank</v>
      </c>
      <c r="Y1763" s="197" t="str">
        <f t="shared" si="295"/>
        <v>Blank</v>
      </c>
      <c r="Z1763" s="197" t="str">
        <f t="shared" si="296"/>
        <v>Blank</v>
      </c>
      <c r="AA1763" s="223" t="str" cm="1">
        <f t="array" ref="AA1763">_xlfn.IFS(ISTEXT('3 Model Input'!F$70),"Missing",ISTEXT('3 Model Input'!I$70),"Missing",ISNUMBER('3 Model Input'!K$70),'3 Model Input'!K$70*P1763)</f>
        <v>Missing</v>
      </c>
      <c r="AB1763" s="89"/>
      <c r="AC1763" s="227" t="str" cm="1">
        <f t="array" ref="AC1763">IF(D1763=0,"Blank",_xlfn.IFS('3 Model Input'!E$61=1,(V1763*G1763)/T1763,'3 Model Input'!E$61=2,(W1763*G1763)/T1763,'3 Model Input'!E$61=3,(X1763*G1763)/T1763,'3 Model Input'!E$61=4,(Y1763*G1763)/T1763,'3 Model Input'!E$61=5,(Z1763*G1763)/T1763, ISTEXT('3 Model Input'!E$61),"Missing",'3 Model Input'!E$61=6,(AA1763*G1763)/T1763))</f>
        <v>Blank</v>
      </c>
      <c r="AD1763" s="202" t="str">
        <f t="shared" si="297"/>
        <v>Blank</v>
      </c>
      <c r="AE1763" s="202" t="str">
        <f t="shared" si="298"/>
        <v>Blank</v>
      </c>
      <c r="AF1763" s="217" t="str">
        <f t="shared" si="299"/>
        <v>Blank</v>
      </c>
      <c r="AG1763" s="9" t="str" cm="1">
        <f t="array" ref="AG1763">_xlfn.IFS(ISNUMBER(AC1763), "", ISNUMBER(SEARCH("Blank", AC1763)), "", ISERROR(AC1763), "Bad input on tab 3")</f>
        <v/>
      </c>
    </row>
    <row r="1764" spans="2:33" ht="15" customHeight="1" x14ac:dyDescent="0.75">
      <c r="B1764" s="205" t="str">
        <f>'5 Driver Data'!B1764</f>
        <v>1756</v>
      </c>
      <c r="C1764" s="193">
        <f>'5 Driver Data'!C1764</f>
        <v>0</v>
      </c>
      <c r="D1764" s="192">
        <f>'5 Driver Data'!D1764</f>
        <v>0</v>
      </c>
      <c r="E1764" s="191">
        <f>'5 Driver Data'!E1764</f>
        <v>0</v>
      </c>
      <c r="F1764" s="191">
        <f>'5 Driver Data'!F1764</f>
        <v>0</v>
      </c>
      <c r="G1764" s="191">
        <f>'5 Driver Data'!G1764</f>
        <v>0</v>
      </c>
      <c r="H1764" s="191">
        <f>'5 Driver Data'!H1764</f>
        <v>0</v>
      </c>
      <c r="I1764" s="191">
        <f>'5 Driver Data'!I1764</f>
        <v>0</v>
      </c>
      <c r="J1764" s="191">
        <f>'5 Driver Data'!J1764</f>
        <v>0</v>
      </c>
      <c r="K1764" s="206">
        <f>'5 Driver Data'!K1764</f>
        <v>0</v>
      </c>
      <c r="L1764" s="1"/>
      <c r="M1764" s="216" t="str">
        <f>IF(D1764=0,"Blank",'3 Model Input'!E$44*'3 Model Input'!E$45)</f>
        <v>Blank</v>
      </c>
      <c r="N1764" s="197" t="str">
        <f t="shared" si="290"/>
        <v>Blank</v>
      </c>
      <c r="O1764" s="197" t="str">
        <f>IF(D1764=0,"Blank",'3 Model Input'!E$49*(1-'3 Model Input'!E$51))</f>
        <v>Blank</v>
      </c>
      <c r="P1764" s="197" t="str">
        <f t="shared" si="291"/>
        <v>Blank</v>
      </c>
      <c r="Q1764" s="197" t="str">
        <f>IF(D1764=0,"Blank",IF(D1764="BEV",E1764*(1-'3 Model Input'!E$54), E1764))</f>
        <v>Blank</v>
      </c>
      <c r="R1764" s="198" t="str">
        <f>IF(D1764=0,"Blank",IF(D1764="PHEV",F1764/G1764,F1764*(1-'3 Model Input'!E$54)/G1764))</f>
        <v>Blank</v>
      </c>
      <c r="S1764" s="198" t="str">
        <f>IF(D1764=0,"Blank",IF(D1764="PHEV",MIN(M1764,E1764),MIN(M1764,(E1764*(1-'3 Model Input'!E$54)))))</f>
        <v>Blank</v>
      </c>
      <c r="T1764" s="217" t="str">
        <f t="shared" si="292"/>
        <v>Blank</v>
      </c>
      <c r="U1764" s="89"/>
      <c r="V1764" s="216" t="str">
        <f>IF(D1764=0,"Blank",P1764*'3 Model Input'!E$50)</f>
        <v>Blank</v>
      </c>
      <c r="W1764" s="197" t="str">
        <f t="shared" si="293"/>
        <v>Blank</v>
      </c>
      <c r="X1764" s="197" t="str">
        <f t="shared" si="294"/>
        <v>Blank</v>
      </c>
      <c r="Y1764" s="197" t="str">
        <f t="shared" si="295"/>
        <v>Blank</v>
      </c>
      <c r="Z1764" s="197" t="str">
        <f t="shared" si="296"/>
        <v>Blank</v>
      </c>
      <c r="AA1764" s="223" t="str" cm="1">
        <f t="array" ref="AA1764">_xlfn.IFS(ISTEXT('3 Model Input'!F$70),"Missing",ISTEXT('3 Model Input'!I$70),"Missing",ISNUMBER('3 Model Input'!K$70),'3 Model Input'!K$70*P1764)</f>
        <v>Missing</v>
      </c>
      <c r="AB1764" s="89"/>
      <c r="AC1764" s="227" t="str" cm="1">
        <f t="array" ref="AC1764">IF(D1764=0,"Blank",_xlfn.IFS('3 Model Input'!E$61=1,(V1764*G1764)/T1764,'3 Model Input'!E$61=2,(W1764*G1764)/T1764,'3 Model Input'!E$61=3,(X1764*G1764)/T1764,'3 Model Input'!E$61=4,(Y1764*G1764)/T1764,'3 Model Input'!E$61=5,(Z1764*G1764)/T1764, ISTEXT('3 Model Input'!E$61),"Missing",'3 Model Input'!E$61=6,(AA1764*G1764)/T1764))</f>
        <v>Blank</v>
      </c>
      <c r="AD1764" s="202" t="str">
        <f t="shared" si="297"/>
        <v>Blank</v>
      </c>
      <c r="AE1764" s="202" t="str">
        <f t="shared" si="298"/>
        <v>Blank</v>
      </c>
      <c r="AF1764" s="217" t="str">
        <f t="shared" si="299"/>
        <v>Blank</v>
      </c>
      <c r="AG1764" s="9" t="str" cm="1">
        <f t="array" ref="AG1764">_xlfn.IFS(ISNUMBER(AC1764), "", ISNUMBER(SEARCH("Blank", AC1764)), "", ISERROR(AC1764), "Bad input on tab 3")</f>
        <v/>
      </c>
    </row>
    <row r="1765" spans="2:33" ht="15" customHeight="1" x14ac:dyDescent="0.75">
      <c r="B1765" s="205" t="str">
        <f>'5 Driver Data'!B1765</f>
        <v>1757</v>
      </c>
      <c r="C1765" s="193">
        <f>'5 Driver Data'!C1765</f>
        <v>0</v>
      </c>
      <c r="D1765" s="192">
        <f>'5 Driver Data'!D1765</f>
        <v>0</v>
      </c>
      <c r="E1765" s="191">
        <f>'5 Driver Data'!E1765</f>
        <v>0</v>
      </c>
      <c r="F1765" s="191">
        <f>'5 Driver Data'!F1765</f>
        <v>0</v>
      </c>
      <c r="G1765" s="191">
        <f>'5 Driver Data'!G1765</f>
        <v>0</v>
      </c>
      <c r="H1765" s="191">
        <f>'5 Driver Data'!H1765</f>
        <v>0</v>
      </c>
      <c r="I1765" s="191">
        <f>'5 Driver Data'!I1765</f>
        <v>0</v>
      </c>
      <c r="J1765" s="191">
        <f>'5 Driver Data'!J1765</f>
        <v>0</v>
      </c>
      <c r="K1765" s="206">
        <f>'5 Driver Data'!K1765</f>
        <v>0</v>
      </c>
      <c r="L1765" s="1"/>
      <c r="M1765" s="216" t="str">
        <f>IF(D1765=0,"Blank",'3 Model Input'!E$44*'3 Model Input'!E$45)</f>
        <v>Blank</v>
      </c>
      <c r="N1765" s="197" t="str">
        <f t="shared" si="290"/>
        <v>Blank</v>
      </c>
      <c r="O1765" s="197" t="str">
        <f>IF(D1765=0,"Blank",'3 Model Input'!E$49*(1-'3 Model Input'!E$51))</f>
        <v>Blank</v>
      </c>
      <c r="P1765" s="197" t="str">
        <f t="shared" si="291"/>
        <v>Blank</v>
      </c>
      <c r="Q1765" s="197" t="str">
        <f>IF(D1765=0,"Blank",IF(D1765="BEV",E1765*(1-'3 Model Input'!E$54), E1765))</f>
        <v>Blank</v>
      </c>
      <c r="R1765" s="198" t="str">
        <f>IF(D1765=0,"Blank",IF(D1765="PHEV",F1765/G1765,F1765*(1-'3 Model Input'!E$54)/G1765))</f>
        <v>Blank</v>
      </c>
      <c r="S1765" s="198" t="str">
        <f>IF(D1765=0,"Blank",IF(D1765="PHEV",MIN(M1765,E1765),MIN(M1765,(E1765*(1-'3 Model Input'!E$54)))))</f>
        <v>Blank</v>
      </c>
      <c r="T1765" s="217" t="str">
        <f t="shared" si="292"/>
        <v>Blank</v>
      </c>
      <c r="U1765" s="89"/>
      <c r="V1765" s="216" t="str">
        <f>IF(D1765=0,"Blank",P1765*'3 Model Input'!E$50)</f>
        <v>Blank</v>
      </c>
      <c r="W1765" s="197" t="str">
        <f t="shared" si="293"/>
        <v>Blank</v>
      </c>
      <c r="X1765" s="197" t="str">
        <f t="shared" si="294"/>
        <v>Blank</v>
      </c>
      <c r="Y1765" s="197" t="str">
        <f t="shared" si="295"/>
        <v>Blank</v>
      </c>
      <c r="Z1765" s="197" t="str">
        <f t="shared" si="296"/>
        <v>Blank</v>
      </c>
      <c r="AA1765" s="223" t="str" cm="1">
        <f t="array" ref="AA1765">_xlfn.IFS(ISTEXT('3 Model Input'!F$70),"Missing",ISTEXT('3 Model Input'!I$70),"Missing",ISNUMBER('3 Model Input'!K$70),'3 Model Input'!K$70*P1765)</f>
        <v>Missing</v>
      </c>
      <c r="AB1765" s="89"/>
      <c r="AC1765" s="227" t="str" cm="1">
        <f t="array" ref="AC1765">IF(D1765=0,"Blank",_xlfn.IFS('3 Model Input'!E$61=1,(V1765*G1765)/T1765,'3 Model Input'!E$61=2,(W1765*G1765)/T1765,'3 Model Input'!E$61=3,(X1765*G1765)/T1765,'3 Model Input'!E$61=4,(Y1765*G1765)/T1765,'3 Model Input'!E$61=5,(Z1765*G1765)/T1765, ISTEXT('3 Model Input'!E$61),"Missing",'3 Model Input'!E$61=6,(AA1765*G1765)/T1765))</f>
        <v>Blank</v>
      </c>
      <c r="AD1765" s="202" t="str">
        <f t="shared" si="297"/>
        <v>Blank</v>
      </c>
      <c r="AE1765" s="202" t="str">
        <f t="shared" si="298"/>
        <v>Blank</v>
      </c>
      <c r="AF1765" s="217" t="str">
        <f t="shared" si="299"/>
        <v>Blank</v>
      </c>
      <c r="AG1765" s="9" t="str" cm="1">
        <f t="array" ref="AG1765">_xlfn.IFS(ISNUMBER(AC1765), "", ISNUMBER(SEARCH("Blank", AC1765)), "", ISERROR(AC1765), "Bad input on tab 3")</f>
        <v/>
      </c>
    </row>
    <row r="1766" spans="2:33" ht="15" customHeight="1" x14ac:dyDescent="0.75">
      <c r="B1766" s="205" t="str">
        <f>'5 Driver Data'!B1766</f>
        <v>1758</v>
      </c>
      <c r="C1766" s="193">
        <f>'5 Driver Data'!C1766</f>
        <v>0</v>
      </c>
      <c r="D1766" s="192">
        <f>'5 Driver Data'!D1766</f>
        <v>0</v>
      </c>
      <c r="E1766" s="191">
        <f>'5 Driver Data'!E1766</f>
        <v>0</v>
      </c>
      <c r="F1766" s="191">
        <f>'5 Driver Data'!F1766</f>
        <v>0</v>
      </c>
      <c r="G1766" s="191">
        <f>'5 Driver Data'!G1766</f>
        <v>0</v>
      </c>
      <c r="H1766" s="191">
        <f>'5 Driver Data'!H1766</f>
        <v>0</v>
      </c>
      <c r="I1766" s="191">
        <f>'5 Driver Data'!I1766</f>
        <v>0</v>
      </c>
      <c r="J1766" s="191">
        <f>'5 Driver Data'!J1766</f>
        <v>0</v>
      </c>
      <c r="K1766" s="206">
        <f>'5 Driver Data'!K1766</f>
        <v>0</v>
      </c>
      <c r="L1766" s="1"/>
      <c r="M1766" s="216" t="str">
        <f>IF(D1766=0,"Blank",'3 Model Input'!E$44*'3 Model Input'!E$45)</f>
        <v>Blank</v>
      </c>
      <c r="N1766" s="197" t="str">
        <f t="shared" si="290"/>
        <v>Blank</v>
      </c>
      <c r="O1766" s="197" t="str">
        <f>IF(D1766=0,"Blank",'3 Model Input'!E$49*(1-'3 Model Input'!E$51))</f>
        <v>Blank</v>
      </c>
      <c r="P1766" s="197" t="str">
        <f t="shared" si="291"/>
        <v>Blank</v>
      </c>
      <c r="Q1766" s="197" t="str">
        <f>IF(D1766=0,"Blank",IF(D1766="BEV",E1766*(1-'3 Model Input'!E$54), E1766))</f>
        <v>Blank</v>
      </c>
      <c r="R1766" s="198" t="str">
        <f>IF(D1766=0,"Blank",IF(D1766="PHEV",F1766/G1766,F1766*(1-'3 Model Input'!E$54)/G1766))</f>
        <v>Blank</v>
      </c>
      <c r="S1766" s="198" t="str">
        <f>IF(D1766=0,"Blank",IF(D1766="PHEV",MIN(M1766,E1766),MIN(M1766,(E1766*(1-'3 Model Input'!E$54)))))</f>
        <v>Blank</v>
      </c>
      <c r="T1766" s="217" t="str">
        <f t="shared" si="292"/>
        <v>Blank</v>
      </c>
      <c r="U1766" s="89"/>
      <c r="V1766" s="216" t="str">
        <f>IF(D1766=0,"Blank",P1766*'3 Model Input'!E$50)</f>
        <v>Blank</v>
      </c>
      <c r="W1766" s="197" t="str">
        <f t="shared" si="293"/>
        <v>Blank</v>
      </c>
      <c r="X1766" s="197" t="str">
        <f t="shared" si="294"/>
        <v>Blank</v>
      </c>
      <c r="Y1766" s="197" t="str">
        <f t="shared" si="295"/>
        <v>Blank</v>
      </c>
      <c r="Z1766" s="197" t="str">
        <f t="shared" si="296"/>
        <v>Blank</v>
      </c>
      <c r="AA1766" s="223" t="str" cm="1">
        <f t="array" ref="AA1766">_xlfn.IFS(ISTEXT('3 Model Input'!F$70),"Missing",ISTEXT('3 Model Input'!I$70),"Missing",ISNUMBER('3 Model Input'!K$70),'3 Model Input'!K$70*P1766)</f>
        <v>Missing</v>
      </c>
      <c r="AB1766" s="89"/>
      <c r="AC1766" s="227" t="str" cm="1">
        <f t="array" ref="AC1766">IF(D1766=0,"Blank",_xlfn.IFS('3 Model Input'!E$61=1,(V1766*G1766)/T1766,'3 Model Input'!E$61=2,(W1766*G1766)/T1766,'3 Model Input'!E$61=3,(X1766*G1766)/T1766,'3 Model Input'!E$61=4,(Y1766*G1766)/T1766,'3 Model Input'!E$61=5,(Z1766*G1766)/T1766, ISTEXT('3 Model Input'!E$61),"Missing",'3 Model Input'!E$61=6,(AA1766*G1766)/T1766))</f>
        <v>Blank</v>
      </c>
      <c r="AD1766" s="202" t="str">
        <f t="shared" si="297"/>
        <v>Blank</v>
      </c>
      <c r="AE1766" s="202" t="str">
        <f t="shared" si="298"/>
        <v>Blank</v>
      </c>
      <c r="AF1766" s="217" t="str">
        <f t="shared" si="299"/>
        <v>Blank</v>
      </c>
      <c r="AG1766" s="9" t="str" cm="1">
        <f t="array" ref="AG1766">_xlfn.IFS(ISNUMBER(AC1766), "", ISNUMBER(SEARCH("Blank", AC1766)), "", ISERROR(AC1766), "Bad input on tab 3")</f>
        <v/>
      </c>
    </row>
    <row r="1767" spans="2:33" ht="15" customHeight="1" x14ac:dyDescent="0.75">
      <c r="B1767" s="205" t="str">
        <f>'5 Driver Data'!B1767</f>
        <v>1759</v>
      </c>
      <c r="C1767" s="193">
        <f>'5 Driver Data'!C1767</f>
        <v>0</v>
      </c>
      <c r="D1767" s="192">
        <f>'5 Driver Data'!D1767</f>
        <v>0</v>
      </c>
      <c r="E1767" s="191">
        <f>'5 Driver Data'!E1767</f>
        <v>0</v>
      </c>
      <c r="F1767" s="191">
        <f>'5 Driver Data'!F1767</f>
        <v>0</v>
      </c>
      <c r="G1767" s="191">
        <f>'5 Driver Data'!G1767</f>
        <v>0</v>
      </c>
      <c r="H1767" s="191">
        <f>'5 Driver Data'!H1767</f>
        <v>0</v>
      </c>
      <c r="I1767" s="191">
        <f>'5 Driver Data'!I1767</f>
        <v>0</v>
      </c>
      <c r="J1767" s="191">
        <f>'5 Driver Data'!J1767</f>
        <v>0</v>
      </c>
      <c r="K1767" s="206">
        <f>'5 Driver Data'!K1767</f>
        <v>0</v>
      </c>
      <c r="L1767" s="1"/>
      <c r="M1767" s="216" t="str">
        <f>IF(D1767=0,"Blank",'3 Model Input'!E$44*'3 Model Input'!E$45)</f>
        <v>Blank</v>
      </c>
      <c r="N1767" s="197" t="str">
        <f t="shared" si="290"/>
        <v>Blank</v>
      </c>
      <c r="O1767" s="197" t="str">
        <f>IF(D1767=0,"Blank",'3 Model Input'!E$49*(1-'3 Model Input'!E$51))</f>
        <v>Blank</v>
      </c>
      <c r="P1767" s="197" t="str">
        <f t="shared" si="291"/>
        <v>Blank</v>
      </c>
      <c r="Q1767" s="197" t="str">
        <f>IF(D1767=0,"Blank",IF(D1767="BEV",E1767*(1-'3 Model Input'!E$54), E1767))</f>
        <v>Blank</v>
      </c>
      <c r="R1767" s="198" t="str">
        <f>IF(D1767=0,"Blank",IF(D1767="PHEV",F1767/G1767,F1767*(1-'3 Model Input'!E$54)/G1767))</f>
        <v>Blank</v>
      </c>
      <c r="S1767" s="198" t="str">
        <f>IF(D1767=0,"Blank",IF(D1767="PHEV",MIN(M1767,E1767),MIN(M1767,(E1767*(1-'3 Model Input'!E$54)))))</f>
        <v>Blank</v>
      </c>
      <c r="T1767" s="217" t="str">
        <f t="shared" si="292"/>
        <v>Blank</v>
      </c>
      <c r="U1767" s="89"/>
      <c r="V1767" s="216" t="str">
        <f>IF(D1767=0,"Blank",P1767*'3 Model Input'!E$50)</f>
        <v>Blank</v>
      </c>
      <c r="W1767" s="197" t="str">
        <f t="shared" si="293"/>
        <v>Blank</v>
      </c>
      <c r="X1767" s="197" t="str">
        <f t="shared" si="294"/>
        <v>Blank</v>
      </c>
      <c r="Y1767" s="197" t="str">
        <f t="shared" si="295"/>
        <v>Blank</v>
      </c>
      <c r="Z1767" s="197" t="str">
        <f t="shared" si="296"/>
        <v>Blank</v>
      </c>
      <c r="AA1767" s="223" t="str" cm="1">
        <f t="array" ref="AA1767">_xlfn.IFS(ISTEXT('3 Model Input'!F$70),"Missing",ISTEXT('3 Model Input'!I$70),"Missing",ISNUMBER('3 Model Input'!K$70),'3 Model Input'!K$70*P1767)</f>
        <v>Missing</v>
      </c>
      <c r="AB1767" s="89"/>
      <c r="AC1767" s="227" t="str" cm="1">
        <f t="array" ref="AC1767">IF(D1767=0,"Blank",_xlfn.IFS('3 Model Input'!E$61=1,(V1767*G1767)/T1767,'3 Model Input'!E$61=2,(W1767*G1767)/T1767,'3 Model Input'!E$61=3,(X1767*G1767)/T1767,'3 Model Input'!E$61=4,(Y1767*G1767)/T1767,'3 Model Input'!E$61=5,(Z1767*G1767)/T1767, ISTEXT('3 Model Input'!E$61),"Missing",'3 Model Input'!E$61=6,(AA1767*G1767)/T1767))</f>
        <v>Blank</v>
      </c>
      <c r="AD1767" s="202" t="str">
        <f t="shared" si="297"/>
        <v>Blank</v>
      </c>
      <c r="AE1767" s="202" t="str">
        <f t="shared" si="298"/>
        <v>Blank</v>
      </c>
      <c r="AF1767" s="217" t="str">
        <f t="shared" si="299"/>
        <v>Blank</v>
      </c>
      <c r="AG1767" s="9" t="str" cm="1">
        <f t="array" ref="AG1767">_xlfn.IFS(ISNUMBER(AC1767), "", ISNUMBER(SEARCH("Blank", AC1767)), "", ISERROR(AC1767), "Bad input on tab 3")</f>
        <v/>
      </c>
    </row>
    <row r="1768" spans="2:33" ht="15" customHeight="1" x14ac:dyDescent="0.75">
      <c r="B1768" s="205" t="str">
        <f>'5 Driver Data'!B1768</f>
        <v>1760</v>
      </c>
      <c r="C1768" s="193">
        <f>'5 Driver Data'!C1768</f>
        <v>0</v>
      </c>
      <c r="D1768" s="192">
        <f>'5 Driver Data'!D1768</f>
        <v>0</v>
      </c>
      <c r="E1768" s="191">
        <f>'5 Driver Data'!E1768</f>
        <v>0</v>
      </c>
      <c r="F1768" s="191">
        <f>'5 Driver Data'!F1768</f>
        <v>0</v>
      </c>
      <c r="G1768" s="191">
        <f>'5 Driver Data'!G1768</f>
        <v>0</v>
      </c>
      <c r="H1768" s="191">
        <f>'5 Driver Data'!H1768</f>
        <v>0</v>
      </c>
      <c r="I1768" s="191">
        <f>'5 Driver Data'!I1768</f>
        <v>0</v>
      </c>
      <c r="J1768" s="191">
        <f>'5 Driver Data'!J1768</f>
        <v>0</v>
      </c>
      <c r="K1768" s="206">
        <f>'5 Driver Data'!K1768</f>
        <v>0</v>
      </c>
      <c r="L1768" s="1"/>
      <c r="M1768" s="216" t="str">
        <f>IF(D1768=0,"Blank",'3 Model Input'!E$44*'3 Model Input'!E$45)</f>
        <v>Blank</v>
      </c>
      <c r="N1768" s="197" t="str">
        <f t="shared" si="290"/>
        <v>Blank</v>
      </c>
      <c r="O1768" s="197" t="str">
        <f>IF(D1768=0,"Blank",'3 Model Input'!E$49*(1-'3 Model Input'!E$51))</f>
        <v>Blank</v>
      </c>
      <c r="P1768" s="197" t="str">
        <f t="shared" si="291"/>
        <v>Blank</v>
      </c>
      <c r="Q1768" s="197" t="str">
        <f>IF(D1768=0,"Blank",IF(D1768="BEV",E1768*(1-'3 Model Input'!E$54), E1768))</f>
        <v>Blank</v>
      </c>
      <c r="R1768" s="198" t="str">
        <f>IF(D1768=0,"Blank",IF(D1768="PHEV",F1768/G1768,F1768*(1-'3 Model Input'!E$54)/G1768))</f>
        <v>Blank</v>
      </c>
      <c r="S1768" s="198" t="str">
        <f>IF(D1768=0,"Blank",IF(D1768="PHEV",MIN(M1768,E1768),MIN(M1768,(E1768*(1-'3 Model Input'!E$54)))))</f>
        <v>Blank</v>
      </c>
      <c r="T1768" s="217" t="str">
        <f t="shared" si="292"/>
        <v>Blank</v>
      </c>
      <c r="U1768" s="89"/>
      <c r="V1768" s="216" t="str">
        <f>IF(D1768=0,"Blank",P1768*'3 Model Input'!E$50)</f>
        <v>Blank</v>
      </c>
      <c r="W1768" s="197" t="str">
        <f t="shared" si="293"/>
        <v>Blank</v>
      </c>
      <c r="X1768" s="197" t="str">
        <f t="shared" si="294"/>
        <v>Blank</v>
      </c>
      <c r="Y1768" s="197" t="str">
        <f t="shared" si="295"/>
        <v>Blank</v>
      </c>
      <c r="Z1768" s="197" t="str">
        <f t="shared" si="296"/>
        <v>Blank</v>
      </c>
      <c r="AA1768" s="223" t="str" cm="1">
        <f t="array" ref="AA1768">_xlfn.IFS(ISTEXT('3 Model Input'!F$70),"Missing",ISTEXT('3 Model Input'!I$70),"Missing",ISNUMBER('3 Model Input'!K$70),'3 Model Input'!K$70*P1768)</f>
        <v>Missing</v>
      </c>
      <c r="AB1768" s="89"/>
      <c r="AC1768" s="227" t="str" cm="1">
        <f t="array" ref="AC1768">IF(D1768=0,"Blank",_xlfn.IFS('3 Model Input'!E$61=1,(V1768*G1768)/T1768,'3 Model Input'!E$61=2,(W1768*G1768)/T1768,'3 Model Input'!E$61=3,(X1768*G1768)/T1768,'3 Model Input'!E$61=4,(Y1768*G1768)/T1768,'3 Model Input'!E$61=5,(Z1768*G1768)/T1768, ISTEXT('3 Model Input'!E$61),"Missing",'3 Model Input'!E$61=6,(AA1768*G1768)/T1768))</f>
        <v>Blank</v>
      </c>
      <c r="AD1768" s="202" t="str">
        <f t="shared" si="297"/>
        <v>Blank</v>
      </c>
      <c r="AE1768" s="202" t="str">
        <f t="shared" si="298"/>
        <v>Blank</v>
      </c>
      <c r="AF1768" s="217" t="str">
        <f t="shared" si="299"/>
        <v>Blank</v>
      </c>
      <c r="AG1768" s="9" t="str" cm="1">
        <f t="array" ref="AG1768">_xlfn.IFS(ISNUMBER(AC1768), "", ISNUMBER(SEARCH("Blank", AC1768)), "", ISERROR(AC1768), "Bad input on tab 3")</f>
        <v/>
      </c>
    </row>
    <row r="1769" spans="2:33" ht="15" customHeight="1" x14ac:dyDescent="0.75">
      <c r="B1769" s="205" t="str">
        <f>'5 Driver Data'!B1769</f>
        <v>1761</v>
      </c>
      <c r="C1769" s="193">
        <f>'5 Driver Data'!C1769</f>
        <v>0</v>
      </c>
      <c r="D1769" s="192">
        <f>'5 Driver Data'!D1769</f>
        <v>0</v>
      </c>
      <c r="E1769" s="191">
        <f>'5 Driver Data'!E1769</f>
        <v>0</v>
      </c>
      <c r="F1769" s="191">
        <f>'5 Driver Data'!F1769</f>
        <v>0</v>
      </c>
      <c r="G1769" s="191">
        <f>'5 Driver Data'!G1769</f>
        <v>0</v>
      </c>
      <c r="H1769" s="191">
        <f>'5 Driver Data'!H1769</f>
        <v>0</v>
      </c>
      <c r="I1769" s="191">
        <f>'5 Driver Data'!I1769</f>
        <v>0</v>
      </c>
      <c r="J1769" s="191">
        <f>'5 Driver Data'!J1769</f>
        <v>0</v>
      </c>
      <c r="K1769" s="206">
        <f>'5 Driver Data'!K1769</f>
        <v>0</v>
      </c>
      <c r="L1769" s="1"/>
      <c r="M1769" s="216" t="str">
        <f>IF(D1769=0,"Blank",'3 Model Input'!E$44*'3 Model Input'!E$45)</f>
        <v>Blank</v>
      </c>
      <c r="N1769" s="197" t="str">
        <f t="shared" si="290"/>
        <v>Blank</v>
      </c>
      <c r="O1769" s="197" t="str">
        <f>IF(D1769=0,"Blank",'3 Model Input'!E$49*(1-'3 Model Input'!E$51))</f>
        <v>Blank</v>
      </c>
      <c r="P1769" s="197" t="str">
        <f t="shared" si="291"/>
        <v>Blank</v>
      </c>
      <c r="Q1769" s="197" t="str">
        <f>IF(D1769=0,"Blank",IF(D1769="BEV",E1769*(1-'3 Model Input'!E$54), E1769))</f>
        <v>Blank</v>
      </c>
      <c r="R1769" s="198" t="str">
        <f>IF(D1769=0,"Blank",IF(D1769="PHEV",F1769/G1769,F1769*(1-'3 Model Input'!E$54)/G1769))</f>
        <v>Blank</v>
      </c>
      <c r="S1769" s="198" t="str">
        <f>IF(D1769=0,"Blank",IF(D1769="PHEV",MIN(M1769,E1769),MIN(M1769,(E1769*(1-'3 Model Input'!E$54)))))</f>
        <v>Blank</v>
      </c>
      <c r="T1769" s="217" t="str">
        <f t="shared" si="292"/>
        <v>Blank</v>
      </c>
      <c r="U1769" s="89"/>
      <c r="V1769" s="216" t="str">
        <f>IF(D1769=0,"Blank",P1769*'3 Model Input'!E$50)</f>
        <v>Blank</v>
      </c>
      <c r="W1769" s="197" t="str">
        <f t="shared" si="293"/>
        <v>Blank</v>
      </c>
      <c r="X1769" s="197" t="str">
        <f t="shared" si="294"/>
        <v>Blank</v>
      </c>
      <c r="Y1769" s="197" t="str">
        <f t="shared" si="295"/>
        <v>Blank</v>
      </c>
      <c r="Z1769" s="197" t="str">
        <f t="shared" si="296"/>
        <v>Blank</v>
      </c>
      <c r="AA1769" s="223" t="str" cm="1">
        <f t="array" ref="AA1769">_xlfn.IFS(ISTEXT('3 Model Input'!F$70),"Missing",ISTEXT('3 Model Input'!I$70),"Missing",ISNUMBER('3 Model Input'!K$70),'3 Model Input'!K$70*P1769)</f>
        <v>Missing</v>
      </c>
      <c r="AB1769" s="89"/>
      <c r="AC1769" s="227" t="str" cm="1">
        <f t="array" ref="AC1769">IF(D1769=0,"Blank",_xlfn.IFS('3 Model Input'!E$61=1,(V1769*G1769)/T1769,'3 Model Input'!E$61=2,(W1769*G1769)/T1769,'3 Model Input'!E$61=3,(X1769*G1769)/T1769,'3 Model Input'!E$61=4,(Y1769*G1769)/T1769,'3 Model Input'!E$61=5,(Z1769*G1769)/T1769, ISTEXT('3 Model Input'!E$61),"Missing",'3 Model Input'!E$61=6,(AA1769*G1769)/T1769))</f>
        <v>Blank</v>
      </c>
      <c r="AD1769" s="202" t="str">
        <f t="shared" si="297"/>
        <v>Blank</v>
      </c>
      <c r="AE1769" s="202" t="str">
        <f t="shared" si="298"/>
        <v>Blank</v>
      </c>
      <c r="AF1769" s="217" t="str">
        <f t="shared" si="299"/>
        <v>Blank</v>
      </c>
      <c r="AG1769" s="9" t="str" cm="1">
        <f t="array" ref="AG1769">_xlfn.IFS(ISNUMBER(AC1769), "", ISNUMBER(SEARCH("Blank", AC1769)), "", ISERROR(AC1769), "Bad input on tab 3")</f>
        <v/>
      </c>
    </row>
    <row r="1770" spans="2:33" ht="15" customHeight="1" x14ac:dyDescent="0.75">
      <c r="B1770" s="205" t="str">
        <f>'5 Driver Data'!B1770</f>
        <v>1762</v>
      </c>
      <c r="C1770" s="193">
        <f>'5 Driver Data'!C1770</f>
        <v>0</v>
      </c>
      <c r="D1770" s="192">
        <f>'5 Driver Data'!D1770</f>
        <v>0</v>
      </c>
      <c r="E1770" s="191">
        <f>'5 Driver Data'!E1770</f>
        <v>0</v>
      </c>
      <c r="F1770" s="191">
        <f>'5 Driver Data'!F1770</f>
        <v>0</v>
      </c>
      <c r="G1770" s="191">
        <f>'5 Driver Data'!G1770</f>
        <v>0</v>
      </c>
      <c r="H1770" s="191">
        <f>'5 Driver Data'!H1770</f>
        <v>0</v>
      </c>
      <c r="I1770" s="191">
        <f>'5 Driver Data'!I1770</f>
        <v>0</v>
      </c>
      <c r="J1770" s="191">
        <f>'5 Driver Data'!J1770</f>
        <v>0</v>
      </c>
      <c r="K1770" s="206">
        <f>'5 Driver Data'!K1770</f>
        <v>0</v>
      </c>
      <c r="L1770" s="1"/>
      <c r="M1770" s="216" t="str">
        <f>IF(D1770=0,"Blank",'3 Model Input'!E$44*'3 Model Input'!E$45)</f>
        <v>Blank</v>
      </c>
      <c r="N1770" s="197" t="str">
        <f t="shared" si="290"/>
        <v>Blank</v>
      </c>
      <c r="O1770" s="197" t="str">
        <f>IF(D1770=0,"Blank",'3 Model Input'!E$49*(1-'3 Model Input'!E$51))</f>
        <v>Blank</v>
      </c>
      <c r="P1770" s="197" t="str">
        <f t="shared" si="291"/>
        <v>Blank</v>
      </c>
      <c r="Q1770" s="197" t="str">
        <f>IF(D1770=0,"Blank",IF(D1770="BEV",E1770*(1-'3 Model Input'!E$54), E1770))</f>
        <v>Blank</v>
      </c>
      <c r="R1770" s="198" t="str">
        <f>IF(D1770=0,"Blank",IF(D1770="PHEV",F1770/G1770,F1770*(1-'3 Model Input'!E$54)/G1770))</f>
        <v>Blank</v>
      </c>
      <c r="S1770" s="198" t="str">
        <f>IF(D1770=0,"Blank",IF(D1770="PHEV",MIN(M1770,E1770),MIN(M1770,(E1770*(1-'3 Model Input'!E$54)))))</f>
        <v>Blank</v>
      </c>
      <c r="T1770" s="217" t="str">
        <f t="shared" si="292"/>
        <v>Blank</v>
      </c>
      <c r="U1770" s="89"/>
      <c r="V1770" s="216" t="str">
        <f>IF(D1770=0,"Blank",P1770*'3 Model Input'!E$50)</f>
        <v>Blank</v>
      </c>
      <c r="W1770" s="197" t="str">
        <f t="shared" si="293"/>
        <v>Blank</v>
      </c>
      <c r="X1770" s="197" t="str">
        <f t="shared" si="294"/>
        <v>Blank</v>
      </c>
      <c r="Y1770" s="197" t="str">
        <f t="shared" si="295"/>
        <v>Blank</v>
      </c>
      <c r="Z1770" s="197" t="str">
        <f t="shared" si="296"/>
        <v>Blank</v>
      </c>
      <c r="AA1770" s="223" t="str" cm="1">
        <f t="array" ref="AA1770">_xlfn.IFS(ISTEXT('3 Model Input'!F$70),"Missing",ISTEXT('3 Model Input'!I$70),"Missing",ISNUMBER('3 Model Input'!K$70),'3 Model Input'!K$70*P1770)</f>
        <v>Missing</v>
      </c>
      <c r="AB1770" s="89"/>
      <c r="AC1770" s="227" t="str" cm="1">
        <f t="array" ref="AC1770">IF(D1770=0,"Blank",_xlfn.IFS('3 Model Input'!E$61=1,(V1770*G1770)/T1770,'3 Model Input'!E$61=2,(W1770*G1770)/T1770,'3 Model Input'!E$61=3,(X1770*G1770)/T1770,'3 Model Input'!E$61=4,(Y1770*G1770)/T1770,'3 Model Input'!E$61=5,(Z1770*G1770)/T1770, ISTEXT('3 Model Input'!E$61),"Missing",'3 Model Input'!E$61=6,(AA1770*G1770)/T1770))</f>
        <v>Blank</v>
      </c>
      <c r="AD1770" s="202" t="str">
        <f t="shared" si="297"/>
        <v>Blank</v>
      </c>
      <c r="AE1770" s="202" t="str">
        <f t="shared" si="298"/>
        <v>Blank</v>
      </c>
      <c r="AF1770" s="217" t="str">
        <f t="shared" si="299"/>
        <v>Blank</v>
      </c>
      <c r="AG1770" s="9" t="str" cm="1">
        <f t="array" ref="AG1770">_xlfn.IFS(ISNUMBER(AC1770), "", ISNUMBER(SEARCH("Blank", AC1770)), "", ISERROR(AC1770), "Bad input on tab 3")</f>
        <v/>
      </c>
    </row>
    <row r="1771" spans="2:33" ht="15" customHeight="1" x14ac:dyDescent="0.75">
      <c r="B1771" s="205" t="str">
        <f>'5 Driver Data'!B1771</f>
        <v>1763</v>
      </c>
      <c r="C1771" s="193">
        <f>'5 Driver Data'!C1771</f>
        <v>0</v>
      </c>
      <c r="D1771" s="192">
        <f>'5 Driver Data'!D1771</f>
        <v>0</v>
      </c>
      <c r="E1771" s="191">
        <f>'5 Driver Data'!E1771</f>
        <v>0</v>
      </c>
      <c r="F1771" s="191">
        <f>'5 Driver Data'!F1771</f>
        <v>0</v>
      </c>
      <c r="G1771" s="191">
        <f>'5 Driver Data'!G1771</f>
        <v>0</v>
      </c>
      <c r="H1771" s="191">
        <f>'5 Driver Data'!H1771</f>
        <v>0</v>
      </c>
      <c r="I1771" s="191">
        <f>'5 Driver Data'!I1771</f>
        <v>0</v>
      </c>
      <c r="J1771" s="191">
        <f>'5 Driver Data'!J1771</f>
        <v>0</v>
      </c>
      <c r="K1771" s="206">
        <f>'5 Driver Data'!K1771</f>
        <v>0</v>
      </c>
      <c r="L1771" s="1"/>
      <c r="M1771" s="216" t="str">
        <f>IF(D1771=0,"Blank",'3 Model Input'!E$44*'3 Model Input'!E$45)</f>
        <v>Blank</v>
      </c>
      <c r="N1771" s="197" t="str">
        <f t="shared" si="290"/>
        <v>Blank</v>
      </c>
      <c r="O1771" s="197" t="str">
        <f>IF(D1771=0,"Blank",'3 Model Input'!E$49*(1-'3 Model Input'!E$51))</f>
        <v>Blank</v>
      </c>
      <c r="P1771" s="197" t="str">
        <f t="shared" si="291"/>
        <v>Blank</v>
      </c>
      <c r="Q1771" s="197" t="str">
        <f>IF(D1771=0,"Blank",IF(D1771="BEV",E1771*(1-'3 Model Input'!E$54), E1771))</f>
        <v>Blank</v>
      </c>
      <c r="R1771" s="198" t="str">
        <f>IF(D1771=0,"Blank",IF(D1771="PHEV",F1771/G1771,F1771*(1-'3 Model Input'!E$54)/G1771))</f>
        <v>Blank</v>
      </c>
      <c r="S1771" s="198" t="str">
        <f>IF(D1771=0,"Blank",IF(D1771="PHEV",MIN(M1771,E1771),MIN(M1771,(E1771*(1-'3 Model Input'!E$54)))))</f>
        <v>Blank</v>
      </c>
      <c r="T1771" s="217" t="str">
        <f t="shared" si="292"/>
        <v>Blank</v>
      </c>
      <c r="U1771" s="89"/>
      <c r="V1771" s="216" t="str">
        <f>IF(D1771=0,"Blank",P1771*'3 Model Input'!E$50)</f>
        <v>Blank</v>
      </c>
      <c r="W1771" s="197" t="str">
        <f t="shared" si="293"/>
        <v>Blank</v>
      </c>
      <c r="X1771" s="197" t="str">
        <f t="shared" si="294"/>
        <v>Blank</v>
      </c>
      <c r="Y1771" s="197" t="str">
        <f t="shared" si="295"/>
        <v>Blank</v>
      </c>
      <c r="Z1771" s="197" t="str">
        <f t="shared" si="296"/>
        <v>Blank</v>
      </c>
      <c r="AA1771" s="223" t="str" cm="1">
        <f t="array" ref="AA1771">_xlfn.IFS(ISTEXT('3 Model Input'!F$70),"Missing",ISTEXT('3 Model Input'!I$70),"Missing",ISNUMBER('3 Model Input'!K$70),'3 Model Input'!K$70*P1771)</f>
        <v>Missing</v>
      </c>
      <c r="AB1771" s="89"/>
      <c r="AC1771" s="227" t="str" cm="1">
        <f t="array" ref="AC1771">IF(D1771=0,"Blank",_xlfn.IFS('3 Model Input'!E$61=1,(V1771*G1771)/T1771,'3 Model Input'!E$61=2,(W1771*G1771)/T1771,'3 Model Input'!E$61=3,(X1771*G1771)/T1771,'3 Model Input'!E$61=4,(Y1771*G1771)/T1771,'3 Model Input'!E$61=5,(Z1771*G1771)/T1771, ISTEXT('3 Model Input'!E$61),"Missing",'3 Model Input'!E$61=6,(AA1771*G1771)/T1771))</f>
        <v>Blank</v>
      </c>
      <c r="AD1771" s="202" t="str">
        <f t="shared" si="297"/>
        <v>Blank</v>
      </c>
      <c r="AE1771" s="202" t="str">
        <f t="shared" si="298"/>
        <v>Blank</v>
      </c>
      <c r="AF1771" s="217" t="str">
        <f t="shared" si="299"/>
        <v>Blank</v>
      </c>
      <c r="AG1771" s="9" t="str" cm="1">
        <f t="array" ref="AG1771">_xlfn.IFS(ISNUMBER(AC1771), "", ISNUMBER(SEARCH("Blank", AC1771)), "", ISERROR(AC1771), "Bad input on tab 3")</f>
        <v/>
      </c>
    </row>
    <row r="1772" spans="2:33" ht="15" customHeight="1" x14ac:dyDescent="0.75">
      <c r="B1772" s="205" t="str">
        <f>'5 Driver Data'!B1772</f>
        <v>1764</v>
      </c>
      <c r="C1772" s="193">
        <f>'5 Driver Data'!C1772</f>
        <v>0</v>
      </c>
      <c r="D1772" s="192">
        <f>'5 Driver Data'!D1772</f>
        <v>0</v>
      </c>
      <c r="E1772" s="191">
        <f>'5 Driver Data'!E1772</f>
        <v>0</v>
      </c>
      <c r="F1772" s="191">
        <f>'5 Driver Data'!F1772</f>
        <v>0</v>
      </c>
      <c r="G1772" s="191">
        <f>'5 Driver Data'!G1772</f>
        <v>0</v>
      </c>
      <c r="H1772" s="191">
        <f>'5 Driver Data'!H1772</f>
        <v>0</v>
      </c>
      <c r="I1772" s="191">
        <f>'5 Driver Data'!I1772</f>
        <v>0</v>
      </c>
      <c r="J1772" s="191">
        <f>'5 Driver Data'!J1772</f>
        <v>0</v>
      </c>
      <c r="K1772" s="206">
        <f>'5 Driver Data'!K1772</f>
        <v>0</v>
      </c>
      <c r="L1772" s="1"/>
      <c r="M1772" s="216" t="str">
        <f>IF(D1772=0,"Blank",'3 Model Input'!E$44*'3 Model Input'!E$45)</f>
        <v>Blank</v>
      </c>
      <c r="N1772" s="197" t="str">
        <f t="shared" si="290"/>
        <v>Blank</v>
      </c>
      <c r="O1772" s="197" t="str">
        <f>IF(D1772=0,"Blank",'3 Model Input'!E$49*(1-'3 Model Input'!E$51))</f>
        <v>Blank</v>
      </c>
      <c r="P1772" s="197" t="str">
        <f t="shared" si="291"/>
        <v>Blank</v>
      </c>
      <c r="Q1772" s="197" t="str">
        <f>IF(D1772=0,"Blank",IF(D1772="BEV",E1772*(1-'3 Model Input'!E$54), E1772))</f>
        <v>Blank</v>
      </c>
      <c r="R1772" s="198" t="str">
        <f>IF(D1772=0,"Blank",IF(D1772="PHEV",F1772/G1772,F1772*(1-'3 Model Input'!E$54)/G1772))</f>
        <v>Blank</v>
      </c>
      <c r="S1772" s="198" t="str">
        <f>IF(D1772=0,"Blank",IF(D1772="PHEV",MIN(M1772,E1772),MIN(M1772,(E1772*(1-'3 Model Input'!E$54)))))</f>
        <v>Blank</v>
      </c>
      <c r="T1772" s="217" t="str">
        <f t="shared" si="292"/>
        <v>Blank</v>
      </c>
      <c r="U1772" s="89"/>
      <c r="V1772" s="216" t="str">
        <f>IF(D1772=0,"Blank",P1772*'3 Model Input'!E$50)</f>
        <v>Blank</v>
      </c>
      <c r="W1772" s="197" t="str">
        <f t="shared" si="293"/>
        <v>Blank</v>
      </c>
      <c r="X1772" s="197" t="str">
        <f t="shared" si="294"/>
        <v>Blank</v>
      </c>
      <c r="Y1772" s="197" t="str">
        <f t="shared" si="295"/>
        <v>Blank</v>
      </c>
      <c r="Z1772" s="197" t="str">
        <f t="shared" si="296"/>
        <v>Blank</v>
      </c>
      <c r="AA1772" s="223" t="str" cm="1">
        <f t="array" ref="AA1772">_xlfn.IFS(ISTEXT('3 Model Input'!F$70),"Missing",ISTEXT('3 Model Input'!I$70),"Missing",ISNUMBER('3 Model Input'!K$70),'3 Model Input'!K$70*P1772)</f>
        <v>Missing</v>
      </c>
      <c r="AB1772" s="89"/>
      <c r="AC1772" s="227" t="str" cm="1">
        <f t="array" ref="AC1772">IF(D1772=0,"Blank",_xlfn.IFS('3 Model Input'!E$61=1,(V1772*G1772)/T1772,'3 Model Input'!E$61=2,(W1772*G1772)/T1772,'3 Model Input'!E$61=3,(X1772*G1772)/T1772,'3 Model Input'!E$61=4,(Y1772*G1772)/T1772,'3 Model Input'!E$61=5,(Z1772*G1772)/T1772, ISTEXT('3 Model Input'!E$61),"Missing",'3 Model Input'!E$61=6,(AA1772*G1772)/T1772))</f>
        <v>Blank</v>
      </c>
      <c r="AD1772" s="202" t="str">
        <f t="shared" si="297"/>
        <v>Blank</v>
      </c>
      <c r="AE1772" s="202" t="str">
        <f t="shared" si="298"/>
        <v>Blank</v>
      </c>
      <c r="AF1772" s="217" t="str">
        <f t="shared" si="299"/>
        <v>Blank</v>
      </c>
      <c r="AG1772" s="9" t="str" cm="1">
        <f t="array" ref="AG1772">_xlfn.IFS(ISNUMBER(AC1772), "", ISNUMBER(SEARCH("Blank", AC1772)), "", ISERROR(AC1772), "Bad input on tab 3")</f>
        <v/>
      </c>
    </row>
    <row r="1773" spans="2:33" ht="15" customHeight="1" x14ac:dyDescent="0.75">
      <c r="B1773" s="205" t="str">
        <f>'5 Driver Data'!B1773</f>
        <v>1765</v>
      </c>
      <c r="C1773" s="193">
        <f>'5 Driver Data'!C1773</f>
        <v>0</v>
      </c>
      <c r="D1773" s="192">
        <f>'5 Driver Data'!D1773</f>
        <v>0</v>
      </c>
      <c r="E1773" s="191">
        <f>'5 Driver Data'!E1773</f>
        <v>0</v>
      </c>
      <c r="F1773" s="191">
        <f>'5 Driver Data'!F1773</f>
        <v>0</v>
      </c>
      <c r="G1773" s="191">
        <f>'5 Driver Data'!G1773</f>
        <v>0</v>
      </c>
      <c r="H1773" s="191">
        <f>'5 Driver Data'!H1773</f>
        <v>0</v>
      </c>
      <c r="I1773" s="191">
        <f>'5 Driver Data'!I1773</f>
        <v>0</v>
      </c>
      <c r="J1773" s="191">
        <f>'5 Driver Data'!J1773</f>
        <v>0</v>
      </c>
      <c r="K1773" s="206">
        <f>'5 Driver Data'!K1773</f>
        <v>0</v>
      </c>
      <c r="L1773" s="1"/>
      <c r="M1773" s="216" t="str">
        <f>IF(D1773=0,"Blank",'3 Model Input'!E$44*'3 Model Input'!E$45)</f>
        <v>Blank</v>
      </c>
      <c r="N1773" s="197" t="str">
        <f t="shared" si="290"/>
        <v>Blank</v>
      </c>
      <c r="O1773" s="197" t="str">
        <f>IF(D1773=0,"Blank",'3 Model Input'!E$49*(1-'3 Model Input'!E$51))</f>
        <v>Blank</v>
      </c>
      <c r="P1773" s="197" t="str">
        <f t="shared" si="291"/>
        <v>Blank</v>
      </c>
      <c r="Q1773" s="197" t="str">
        <f>IF(D1773=0,"Blank",IF(D1773="BEV",E1773*(1-'3 Model Input'!E$54), E1773))</f>
        <v>Blank</v>
      </c>
      <c r="R1773" s="198" t="str">
        <f>IF(D1773=0,"Blank",IF(D1773="PHEV",F1773/G1773,F1773*(1-'3 Model Input'!E$54)/G1773))</f>
        <v>Blank</v>
      </c>
      <c r="S1773" s="198" t="str">
        <f>IF(D1773=0,"Blank",IF(D1773="PHEV",MIN(M1773,E1773),MIN(M1773,(E1773*(1-'3 Model Input'!E$54)))))</f>
        <v>Blank</v>
      </c>
      <c r="T1773" s="217" t="str">
        <f t="shared" si="292"/>
        <v>Blank</v>
      </c>
      <c r="U1773" s="89"/>
      <c r="V1773" s="216" t="str">
        <f>IF(D1773=0,"Blank",P1773*'3 Model Input'!E$50)</f>
        <v>Blank</v>
      </c>
      <c r="W1773" s="197" t="str">
        <f t="shared" si="293"/>
        <v>Blank</v>
      </c>
      <c r="X1773" s="197" t="str">
        <f t="shared" si="294"/>
        <v>Blank</v>
      </c>
      <c r="Y1773" s="197" t="str">
        <f t="shared" si="295"/>
        <v>Blank</v>
      </c>
      <c r="Z1773" s="197" t="str">
        <f t="shared" si="296"/>
        <v>Blank</v>
      </c>
      <c r="AA1773" s="223" t="str" cm="1">
        <f t="array" ref="AA1773">_xlfn.IFS(ISTEXT('3 Model Input'!F$70),"Missing",ISTEXT('3 Model Input'!I$70),"Missing",ISNUMBER('3 Model Input'!K$70),'3 Model Input'!K$70*P1773)</f>
        <v>Missing</v>
      </c>
      <c r="AB1773" s="89"/>
      <c r="AC1773" s="227" t="str" cm="1">
        <f t="array" ref="AC1773">IF(D1773=0,"Blank",_xlfn.IFS('3 Model Input'!E$61=1,(V1773*G1773)/T1773,'3 Model Input'!E$61=2,(W1773*G1773)/T1773,'3 Model Input'!E$61=3,(X1773*G1773)/T1773,'3 Model Input'!E$61=4,(Y1773*G1773)/T1773,'3 Model Input'!E$61=5,(Z1773*G1773)/T1773, ISTEXT('3 Model Input'!E$61),"Missing",'3 Model Input'!E$61=6,(AA1773*G1773)/T1773))</f>
        <v>Blank</v>
      </c>
      <c r="AD1773" s="202" t="str">
        <f t="shared" si="297"/>
        <v>Blank</v>
      </c>
      <c r="AE1773" s="202" t="str">
        <f t="shared" si="298"/>
        <v>Blank</v>
      </c>
      <c r="AF1773" s="217" t="str">
        <f t="shared" si="299"/>
        <v>Blank</v>
      </c>
      <c r="AG1773" s="9" t="str" cm="1">
        <f t="array" ref="AG1773">_xlfn.IFS(ISNUMBER(AC1773), "", ISNUMBER(SEARCH("Blank", AC1773)), "", ISERROR(AC1773), "Bad input on tab 3")</f>
        <v/>
      </c>
    </row>
    <row r="1774" spans="2:33" ht="15" customHeight="1" x14ac:dyDescent="0.75">
      <c r="B1774" s="205" t="str">
        <f>'5 Driver Data'!B1774</f>
        <v>1766</v>
      </c>
      <c r="C1774" s="193">
        <f>'5 Driver Data'!C1774</f>
        <v>0</v>
      </c>
      <c r="D1774" s="192">
        <f>'5 Driver Data'!D1774</f>
        <v>0</v>
      </c>
      <c r="E1774" s="191">
        <f>'5 Driver Data'!E1774</f>
        <v>0</v>
      </c>
      <c r="F1774" s="191">
        <f>'5 Driver Data'!F1774</f>
        <v>0</v>
      </c>
      <c r="G1774" s="191">
        <f>'5 Driver Data'!G1774</f>
        <v>0</v>
      </c>
      <c r="H1774" s="191">
        <f>'5 Driver Data'!H1774</f>
        <v>0</v>
      </c>
      <c r="I1774" s="191">
        <f>'5 Driver Data'!I1774</f>
        <v>0</v>
      </c>
      <c r="J1774" s="191">
        <f>'5 Driver Data'!J1774</f>
        <v>0</v>
      </c>
      <c r="K1774" s="206">
        <f>'5 Driver Data'!K1774</f>
        <v>0</v>
      </c>
      <c r="L1774" s="1"/>
      <c r="M1774" s="216" t="str">
        <f>IF(D1774=0,"Blank",'3 Model Input'!E$44*'3 Model Input'!E$45)</f>
        <v>Blank</v>
      </c>
      <c r="N1774" s="197" t="str">
        <f t="shared" ref="N1774:N1837" si="300">IF(D1774=0,"Blank",H1774*I1774*52)</f>
        <v>Blank</v>
      </c>
      <c r="O1774" s="197" t="str">
        <f>IF(D1774=0,"Blank",'3 Model Input'!E$49*(1-'3 Model Input'!E$51))</f>
        <v>Blank</v>
      </c>
      <c r="P1774" s="197" t="str">
        <f t="shared" ref="P1774:P1837" si="301">IF(D1774=0,"Blank",SUM(N1774:O1774))</f>
        <v>Blank</v>
      </c>
      <c r="Q1774" s="197" t="str">
        <f>IF(D1774=0,"Blank",IF(D1774="BEV",E1774*(1-'3 Model Input'!E$54), E1774))</f>
        <v>Blank</v>
      </c>
      <c r="R1774" s="198" t="str">
        <f>IF(D1774=0,"Blank",IF(D1774="PHEV",F1774/G1774,F1774*(1-'3 Model Input'!E$54)/G1774))</f>
        <v>Blank</v>
      </c>
      <c r="S1774" s="198" t="str">
        <f>IF(D1774=0,"Blank",IF(D1774="PHEV",MIN(M1774,E1774),MIN(M1774,(E1774*(1-'3 Model Input'!E$54)))))</f>
        <v>Blank</v>
      </c>
      <c r="T1774" s="217" t="str">
        <f t="shared" ref="T1774:T1837" si="302">IF(D1774=0,"Blank",MIN(R1774,(S1774/E1774*F1774)))</f>
        <v>Blank</v>
      </c>
      <c r="U1774" s="89"/>
      <c r="V1774" s="216" t="str">
        <f>IF(D1774=0,"Blank",P1774*'3 Model Input'!E$50)</f>
        <v>Blank</v>
      </c>
      <c r="W1774" s="197" t="str">
        <f t="shared" ref="W1774:W1837" si="303">IF(D1774=0,"Blank",V1774*(1-J1774))</f>
        <v>Blank</v>
      </c>
      <c r="X1774" s="197" t="str">
        <f t="shared" ref="X1774:X1837" si="304">P1774</f>
        <v>Blank</v>
      </c>
      <c r="Y1774" s="197" t="str">
        <f t="shared" ref="Y1774:Y1837" si="305">IF(D1774=0,"Blank",P1774*(1-J1774))</f>
        <v>Blank</v>
      </c>
      <c r="Z1774" s="197" t="str">
        <f t="shared" ref="Z1774:Z1837" si="306">IF(D1774=0,"Blank",N1774*K1774)</f>
        <v>Blank</v>
      </c>
      <c r="AA1774" s="223" t="str" cm="1">
        <f t="array" ref="AA1774">_xlfn.IFS(ISTEXT('3 Model Input'!F$70),"Missing",ISTEXT('3 Model Input'!I$70),"Missing",ISNUMBER('3 Model Input'!K$70),'3 Model Input'!K$70*P1774)</f>
        <v>Missing</v>
      </c>
      <c r="AB1774" s="89"/>
      <c r="AC1774" s="227" t="str" cm="1">
        <f t="array" ref="AC1774">IF(D1774=0,"Blank",_xlfn.IFS('3 Model Input'!E$61=1,(V1774*G1774)/T1774,'3 Model Input'!E$61=2,(W1774*G1774)/T1774,'3 Model Input'!E$61=3,(X1774*G1774)/T1774,'3 Model Input'!E$61=4,(Y1774*G1774)/T1774,'3 Model Input'!E$61=5,(Z1774*G1774)/T1774, ISTEXT('3 Model Input'!E$61),"Missing",'3 Model Input'!E$61=6,(AA1774*G1774)/T1774))</f>
        <v>Blank</v>
      </c>
      <c r="AD1774" s="202" t="str">
        <f t="shared" ref="AD1774:AD1837" si="307">IF(D1774=0,"Blank",MIN(SUM(AC1774/52/H1774),1))</f>
        <v>Blank</v>
      </c>
      <c r="AE1774" s="202" t="str">
        <f t="shared" ref="AE1774:AE1837" si="308">IF(D1774=0,"Blank",AD1774*H1774)</f>
        <v>Blank</v>
      </c>
      <c r="AF1774" s="217" t="str">
        <f t="shared" ref="AF1774:AF1837" si="309">IF(D1774=0,"Blank",AC1774*S1774)</f>
        <v>Blank</v>
      </c>
      <c r="AG1774" s="9" t="str" cm="1">
        <f t="array" ref="AG1774">_xlfn.IFS(ISNUMBER(AC1774), "", ISNUMBER(SEARCH("Blank", AC1774)), "", ISERROR(AC1774), "Bad input on tab 3")</f>
        <v/>
      </c>
    </row>
    <row r="1775" spans="2:33" ht="15" customHeight="1" x14ac:dyDescent="0.75">
      <c r="B1775" s="205" t="str">
        <f>'5 Driver Data'!B1775</f>
        <v>1767</v>
      </c>
      <c r="C1775" s="193">
        <f>'5 Driver Data'!C1775</f>
        <v>0</v>
      </c>
      <c r="D1775" s="192">
        <f>'5 Driver Data'!D1775</f>
        <v>0</v>
      </c>
      <c r="E1775" s="191">
        <f>'5 Driver Data'!E1775</f>
        <v>0</v>
      </c>
      <c r="F1775" s="191">
        <f>'5 Driver Data'!F1775</f>
        <v>0</v>
      </c>
      <c r="G1775" s="191">
        <f>'5 Driver Data'!G1775</f>
        <v>0</v>
      </c>
      <c r="H1775" s="191">
        <f>'5 Driver Data'!H1775</f>
        <v>0</v>
      </c>
      <c r="I1775" s="191">
        <f>'5 Driver Data'!I1775</f>
        <v>0</v>
      </c>
      <c r="J1775" s="191">
        <f>'5 Driver Data'!J1775</f>
        <v>0</v>
      </c>
      <c r="K1775" s="206">
        <f>'5 Driver Data'!K1775</f>
        <v>0</v>
      </c>
      <c r="L1775" s="1"/>
      <c r="M1775" s="216" t="str">
        <f>IF(D1775=0,"Blank",'3 Model Input'!E$44*'3 Model Input'!E$45)</f>
        <v>Blank</v>
      </c>
      <c r="N1775" s="197" t="str">
        <f t="shared" si="300"/>
        <v>Blank</v>
      </c>
      <c r="O1775" s="197" t="str">
        <f>IF(D1775=0,"Blank",'3 Model Input'!E$49*(1-'3 Model Input'!E$51))</f>
        <v>Blank</v>
      </c>
      <c r="P1775" s="197" t="str">
        <f t="shared" si="301"/>
        <v>Blank</v>
      </c>
      <c r="Q1775" s="197" t="str">
        <f>IF(D1775=0,"Blank",IF(D1775="BEV",E1775*(1-'3 Model Input'!E$54), E1775))</f>
        <v>Blank</v>
      </c>
      <c r="R1775" s="198" t="str">
        <f>IF(D1775=0,"Blank",IF(D1775="PHEV",F1775/G1775,F1775*(1-'3 Model Input'!E$54)/G1775))</f>
        <v>Blank</v>
      </c>
      <c r="S1775" s="198" t="str">
        <f>IF(D1775=0,"Blank",IF(D1775="PHEV",MIN(M1775,E1775),MIN(M1775,(E1775*(1-'3 Model Input'!E$54)))))</f>
        <v>Blank</v>
      </c>
      <c r="T1775" s="217" t="str">
        <f t="shared" si="302"/>
        <v>Blank</v>
      </c>
      <c r="U1775" s="89"/>
      <c r="V1775" s="216" t="str">
        <f>IF(D1775=0,"Blank",P1775*'3 Model Input'!E$50)</f>
        <v>Blank</v>
      </c>
      <c r="W1775" s="197" t="str">
        <f t="shared" si="303"/>
        <v>Blank</v>
      </c>
      <c r="X1775" s="197" t="str">
        <f t="shared" si="304"/>
        <v>Blank</v>
      </c>
      <c r="Y1775" s="197" t="str">
        <f t="shared" si="305"/>
        <v>Blank</v>
      </c>
      <c r="Z1775" s="197" t="str">
        <f t="shared" si="306"/>
        <v>Blank</v>
      </c>
      <c r="AA1775" s="223" t="str" cm="1">
        <f t="array" ref="AA1775">_xlfn.IFS(ISTEXT('3 Model Input'!F$70),"Missing",ISTEXT('3 Model Input'!I$70),"Missing",ISNUMBER('3 Model Input'!K$70),'3 Model Input'!K$70*P1775)</f>
        <v>Missing</v>
      </c>
      <c r="AB1775" s="89"/>
      <c r="AC1775" s="227" t="str" cm="1">
        <f t="array" ref="AC1775">IF(D1775=0,"Blank",_xlfn.IFS('3 Model Input'!E$61=1,(V1775*G1775)/T1775,'3 Model Input'!E$61=2,(W1775*G1775)/T1775,'3 Model Input'!E$61=3,(X1775*G1775)/T1775,'3 Model Input'!E$61=4,(Y1775*G1775)/T1775,'3 Model Input'!E$61=5,(Z1775*G1775)/T1775, ISTEXT('3 Model Input'!E$61),"Missing",'3 Model Input'!E$61=6,(AA1775*G1775)/T1775))</f>
        <v>Blank</v>
      </c>
      <c r="AD1775" s="202" t="str">
        <f t="shared" si="307"/>
        <v>Blank</v>
      </c>
      <c r="AE1775" s="202" t="str">
        <f t="shared" si="308"/>
        <v>Blank</v>
      </c>
      <c r="AF1775" s="217" t="str">
        <f t="shared" si="309"/>
        <v>Blank</v>
      </c>
      <c r="AG1775" s="9" t="str" cm="1">
        <f t="array" ref="AG1775">_xlfn.IFS(ISNUMBER(AC1775), "", ISNUMBER(SEARCH("Blank", AC1775)), "", ISERROR(AC1775), "Bad input on tab 3")</f>
        <v/>
      </c>
    </row>
    <row r="1776" spans="2:33" ht="15" customHeight="1" x14ac:dyDescent="0.75">
      <c r="B1776" s="205" t="str">
        <f>'5 Driver Data'!B1776</f>
        <v>1768</v>
      </c>
      <c r="C1776" s="193">
        <f>'5 Driver Data'!C1776</f>
        <v>0</v>
      </c>
      <c r="D1776" s="192">
        <f>'5 Driver Data'!D1776</f>
        <v>0</v>
      </c>
      <c r="E1776" s="191">
        <f>'5 Driver Data'!E1776</f>
        <v>0</v>
      </c>
      <c r="F1776" s="191">
        <f>'5 Driver Data'!F1776</f>
        <v>0</v>
      </c>
      <c r="G1776" s="191">
        <f>'5 Driver Data'!G1776</f>
        <v>0</v>
      </c>
      <c r="H1776" s="191">
        <f>'5 Driver Data'!H1776</f>
        <v>0</v>
      </c>
      <c r="I1776" s="191">
        <f>'5 Driver Data'!I1776</f>
        <v>0</v>
      </c>
      <c r="J1776" s="191">
        <f>'5 Driver Data'!J1776</f>
        <v>0</v>
      </c>
      <c r="K1776" s="206">
        <f>'5 Driver Data'!K1776</f>
        <v>0</v>
      </c>
      <c r="L1776" s="1"/>
      <c r="M1776" s="216" t="str">
        <f>IF(D1776=0,"Blank",'3 Model Input'!E$44*'3 Model Input'!E$45)</f>
        <v>Blank</v>
      </c>
      <c r="N1776" s="197" t="str">
        <f t="shared" si="300"/>
        <v>Blank</v>
      </c>
      <c r="O1776" s="197" t="str">
        <f>IF(D1776=0,"Blank",'3 Model Input'!E$49*(1-'3 Model Input'!E$51))</f>
        <v>Blank</v>
      </c>
      <c r="P1776" s="197" t="str">
        <f t="shared" si="301"/>
        <v>Blank</v>
      </c>
      <c r="Q1776" s="197" t="str">
        <f>IF(D1776=0,"Blank",IF(D1776="BEV",E1776*(1-'3 Model Input'!E$54), E1776))</f>
        <v>Blank</v>
      </c>
      <c r="R1776" s="198" t="str">
        <f>IF(D1776=0,"Blank",IF(D1776="PHEV",F1776/G1776,F1776*(1-'3 Model Input'!E$54)/G1776))</f>
        <v>Blank</v>
      </c>
      <c r="S1776" s="198" t="str">
        <f>IF(D1776=0,"Blank",IF(D1776="PHEV",MIN(M1776,E1776),MIN(M1776,(E1776*(1-'3 Model Input'!E$54)))))</f>
        <v>Blank</v>
      </c>
      <c r="T1776" s="217" t="str">
        <f t="shared" si="302"/>
        <v>Blank</v>
      </c>
      <c r="U1776" s="89"/>
      <c r="V1776" s="216" t="str">
        <f>IF(D1776=0,"Blank",P1776*'3 Model Input'!E$50)</f>
        <v>Blank</v>
      </c>
      <c r="W1776" s="197" t="str">
        <f t="shared" si="303"/>
        <v>Blank</v>
      </c>
      <c r="X1776" s="197" t="str">
        <f t="shared" si="304"/>
        <v>Blank</v>
      </c>
      <c r="Y1776" s="197" t="str">
        <f t="shared" si="305"/>
        <v>Blank</v>
      </c>
      <c r="Z1776" s="197" t="str">
        <f t="shared" si="306"/>
        <v>Blank</v>
      </c>
      <c r="AA1776" s="223" t="str" cm="1">
        <f t="array" ref="AA1776">_xlfn.IFS(ISTEXT('3 Model Input'!F$70),"Missing",ISTEXT('3 Model Input'!I$70),"Missing",ISNUMBER('3 Model Input'!K$70),'3 Model Input'!K$70*P1776)</f>
        <v>Missing</v>
      </c>
      <c r="AB1776" s="89"/>
      <c r="AC1776" s="227" t="str" cm="1">
        <f t="array" ref="AC1776">IF(D1776=0,"Blank",_xlfn.IFS('3 Model Input'!E$61=1,(V1776*G1776)/T1776,'3 Model Input'!E$61=2,(W1776*G1776)/T1776,'3 Model Input'!E$61=3,(X1776*G1776)/T1776,'3 Model Input'!E$61=4,(Y1776*G1776)/T1776,'3 Model Input'!E$61=5,(Z1776*G1776)/T1776, ISTEXT('3 Model Input'!E$61),"Missing",'3 Model Input'!E$61=6,(AA1776*G1776)/T1776))</f>
        <v>Blank</v>
      </c>
      <c r="AD1776" s="202" t="str">
        <f t="shared" si="307"/>
        <v>Blank</v>
      </c>
      <c r="AE1776" s="202" t="str">
        <f t="shared" si="308"/>
        <v>Blank</v>
      </c>
      <c r="AF1776" s="217" t="str">
        <f t="shared" si="309"/>
        <v>Blank</v>
      </c>
      <c r="AG1776" s="9" t="str" cm="1">
        <f t="array" ref="AG1776">_xlfn.IFS(ISNUMBER(AC1776), "", ISNUMBER(SEARCH("Blank", AC1776)), "", ISERROR(AC1776), "Bad input on tab 3")</f>
        <v/>
      </c>
    </row>
    <row r="1777" spans="2:33" ht="15" customHeight="1" x14ac:dyDescent="0.75">
      <c r="B1777" s="205" t="str">
        <f>'5 Driver Data'!B1777</f>
        <v>1769</v>
      </c>
      <c r="C1777" s="193">
        <f>'5 Driver Data'!C1777</f>
        <v>0</v>
      </c>
      <c r="D1777" s="192">
        <f>'5 Driver Data'!D1777</f>
        <v>0</v>
      </c>
      <c r="E1777" s="191">
        <f>'5 Driver Data'!E1777</f>
        <v>0</v>
      </c>
      <c r="F1777" s="191">
        <f>'5 Driver Data'!F1777</f>
        <v>0</v>
      </c>
      <c r="G1777" s="191">
        <f>'5 Driver Data'!G1777</f>
        <v>0</v>
      </c>
      <c r="H1777" s="191">
        <f>'5 Driver Data'!H1777</f>
        <v>0</v>
      </c>
      <c r="I1777" s="191">
        <f>'5 Driver Data'!I1777</f>
        <v>0</v>
      </c>
      <c r="J1777" s="191">
        <f>'5 Driver Data'!J1777</f>
        <v>0</v>
      </c>
      <c r="K1777" s="206">
        <f>'5 Driver Data'!K1777</f>
        <v>0</v>
      </c>
      <c r="L1777" s="1"/>
      <c r="M1777" s="216" t="str">
        <f>IF(D1777=0,"Blank",'3 Model Input'!E$44*'3 Model Input'!E$45)</f>
        <v>Blank</v>
      </c>
      <c r="N1777" s="197" t="str">
        <f t="shared" si="300"/>
        <v>Blank</v>
      </c>
      <c r="O1777" s="197" t="str">
        <f>IF(D1777=0,"Blank",'3 Model Input'!E$49*(1-'3 Model Input'!E$51))</f>
        <v>Blank</v>
      </c>
      <c r="P1777" s="197" t="str">
        <f t="shared" si="301"/>
        <v>Blank</v>
      </c>
      <c r="Q1777" s="197" t="str">
        <f>IF(D1777=0,"Blank",IF(D1777="BEV",E1777*(1-'3 Model Input'!E$54), E1777))</f>
        <v>Blank</v>
      </c>
      <c r="R1777" s="198" t="str">
        <f>IF(D1777=0,"Blank",IF(D1777="PHEV",F1777/G1777,F1777*(1-'3 Model Input'!E$54)/G1777))</f>
        <v>Blank</v>
      </c>
      <c r="S1777" s="198" t="str">
        <f>IF(D1777=0,"Blank",IF(D1777="PHEV",MIN(M1777,E1777),MIN(M1777,(E1777*(1-'3 Model Input'!E$54)))))</f>
        <v>Blank</v>
      </c>
      <c r="T1777" s="217" t="str">
        <f t="shared" si="302"/>
        <v>Blank</v>
      </c>
      <c r="U1777" s="89"/>
      <c r="V1777" s="216" t="str">
        <f>IF(D1777=0,"Blank",P1777*'3 Model Input'!E$50)</f>
        <v>Blank</v>
      </c>
      <c r="W1777" s="197" t="str">
        <f t="shared" si="303"/>
        <v>Blank</v>
      </c>
      <c r="X1777" s="197" t="str">
        <f t="shared" si="304"/>
        <v>Blank</v>
      </c>
      <c r="Y1777" s="197" t="str">
        <f t="shared" si="305"/>
        <v>Blank</v>
      </c>
      <c r="Z1777" s="197" t="str">
        <f t="shared" si="306"/>
        <v>Blank</v>
      </c>
      <c r="AA1777" s="223" t="str" cm="1">
        <f t="array" ref="AA1777">_xlfn.IFS(ISTEXT('3 Model Input'!F$70),"Missing",ISTEXT('3 Model Input'!I$70),"Missing",ISNUMBER('3 Model Input'!K$70),'3 Model Input'!K$70*P1777)</f>
        <v>Missing</v>
      </c>
      <c r="AB1777" s="89"/>
      <c r="AC1777" s="227" t="str" cm="1">
        <f t="array" ref="AC1777">IF(D1777=0,"Blank",_xlfn.IFS('3 Model Input'!E$61=1,(V1777*G1777)/T1777,'3 Model Input'!E$61=2,(W1777*G1777)/T1777,'3 Model Input'!E$61=3,(X1777*G1777)/T1777,'3 Model Input'!E$61=4,(Y1777*G1777)/T1777,'3 Model Input'!E$61=5,(Z1777*G1777)/T1777, ISTEXT('3 Model Input'!E$61),"Missing",'3 Model Input'!E$61=6,(AA1777*G1777)/T1777))</f>
        <v>Blank</v>
      </c>
      <c r="AD1777" s="202" t="str">
        <f t="shared" si="307"/>
        <v>Blank</v>
      </c>
      <c r="AE1777" s="202" t="str">
        <f t="shared" si="308"/>
        <v>Blank</v>
      </c>
      <c r="AF1777" s="217" t="str">
        <f t="shared" si="309"/>
        <v>Blank</v>
      </c>
      <c r="AG1777" s="9" t="str" cm="1">
        <f t="array" ref="AG1777">_xlfn.IFS(ISNUMBER(AC1777), "", ISNUMBER(SEARCH("Blank", AC1777)), "", ISERROR(AC1777), "Bad input on tab 3")</f>
        <v/>
      </c>
    </row>
    <row r="1778" spans="2:33" ht="15" customHeight="1" x14ac:dyDescent="0.75">
      <c r="B1778" s="205" t="str">
        <f>'5 Driver Data'!B1778</f>
        <v>1770</v>
      </c>
      <c r="C1778" s="193">
        <f>'5 Driver Data'!C1778</f>
        <v>0</v>
      </c>
      <c r="D1778" s="192">
        <f>'5 Driver Data'!D1778</f>
        <v>0</v>
      </c>
      <c r="E1778" s="191">
        <f>'5 Driver Data'!E1778</f>
        <v>0</v>
      </c>
      <c r="F1778" s="191">
        <f>'5 Driver Data'!F1778</f>
        <v>0</v>
      </c>
      <c r="G1778" s="191">
        <f>'5 Driver Data'!G1778</f>
        <v>0</v>
      </c>
      <c r="H1778" s="191">
        <f>'5 Driver Data'!H1778</f>
        <v>0</v>
      </c>
      <c r="I1778" s="191">
        <f>'5 Driver Data'!I1778</f>
        <v>0</v>
      </c>
      <c r="J1778" s="191">
        <f>'5 Driver Data'!J1778</f>
        <v>0</v>
      </c>
      <c r="K1778" s="206">
        <f>'5 Driver Data'!K1778</f>
        <v>0</v>
      </c>
      <c r="L1778" s="1"/>
      <c r="M1778" s="216" t="str">
        <f>IF(D1778=0,"Blank",'3 Model Input'!E$44*'3 Model Input'!E$45)</f>
        <v>Blank</v>
      </c>
      <c r="N1778" s="197" t="str">
        <f t="shared" si="300"/>
        <v>Blank</v>
      </c>
      <c r="O1778" s="197" t="str">
        <f>IF(D1778=0,"Blank",'3 Model Input'!E$49*(1-'3 Model Input'!E$51))</f>
        <v>Blank</v>
      </c>
      <c r="P1778" s="197" t="str">
        <f t="shared" si="301"/>
        <v>Blank</v>
      </c>
      <c r="Q1778" s="197" t="str">
        <f>IF(D1778=0,"Blank",IF(D1778="BEV",E1778*(1-'3 Model Input'!E$54), E1778))</f>
        <v>Blank</v>
      </c>
      <c r="R1778" s="198" t="str">
        <f>IF(D1778=0,"Blank",IF(D1778="PHEV",F1778/G1778,F1778*(1-'3 Model Input'!E$54)/G1778))</f>
        <v>Blank</v>
      </c>
      <c r="S1778" s="198" t="str">
        <f>IF(D1778=0,"Blank",IF(D1778="PHEV",MIN(M1778,E1778),MIN(M1778,(E1778*(1-'3 Model Input'!E$54)))))</f>
        <v>Blank</v>
      </c>
      <c r="T1778" s="217" t="str">
        <f t="shared" si="302"/>
        <v>Blank</v>
      </c>
      <c r="U1778" s="89"/>
      <c r="V1778" s="216" t="str">
        <f>IF(D1778=0,"Blank",P1778*'3 Model Input'!E$50)</f>
        <v>Blank</v>
      </c>
      <c r="W1778" s="197" t="str">
        <f t="shared" si="303"/>
        <v>Blank</v>
      </c>
      <c r="X1778" s="197" t="str">
        <f t="shared" si="304"/>
        <v>Blank</v>
      </c>
      <c r="Y1778" s="197" t="str">
        <f t="shared" si="305"/>
        <v>Blank</v>
      </c>
      <c r="Z1778" s="197" t="str">
        <f t="shared" si="306"/>
        <v>Blank</v>
      </c>
      <c r="AA1778" s="223" t="str" cm="1">
        <f t="array" ref="AA1778">_xlfn.IFS(ISTEXT('3 Model Input'!F$70),"Missing",ISTEXT('3 Model Input'!I$70),"Missing",ISNUMBER('3 Model Input'!K$70),'3 Model Input'!K$70*P1778)</f>
        <v>Missing</v>
      </c>
      <c r="AB1778" s="89"/>
      <c r="AC1778" s="227" t="str" cm="1">
        <f t="array" ref="AC1778">IF(D1778=0,"Blank",_xlfn.IFS('3 Model Input'!E$61=1,(V1778*G1778)/T1778,'3 Model Input'!E$61=2,(W1778*G1778)/T1778,'3 Model Input'!E$61=3,(X1778*G1778)/T1778,'3 Model Input'!E$61=4,(Y1778*G1778)/T1778,'3 Model Input'!E$61=5,(Z1778*G1778)/T1778, ISTEXT('3 Model Input'!E$61),"Missing",'3 Model Input'!E$61=6,(AA1778*G1778)/T1778))</f>
        <v>Blank</v>
      </c>
      <c r="AD1778" s="202" t="str">
        <f t="shared" si="307"/>
        <v>Blank</v>
      </c>
      <c r="AE1778" s="202" t="str">
        <f t="shared" si="308"/>
        <v>Blank</v>
      </c>
      <c r="AF1778" s="217" t="str">
        <f t="shared" si="309"/>
        <v>Blank</v>
      </c>
      <c r="AG1778" s="9" t="str" cm="1">
        <f t="array" ref="AG1778">_xlfn.IFS(ISNUMBER(AC1778), "", ISNUMBER(SEARCH("Blank", AC1778)), "", ISERROR(AC1778), "Bad input on tab 3")</f>
        <v/>
      </c>
    </row>
    <row r="1779" spans="2:33" ht="15" customHeight="1" x14ac:dyDescent="0.75">
      <c r="B1779" s="205" t="str">
        <f>'5 Driver Data'!B1779</f>
        <v>1771</v>
      </c>
      <c r="C1779" s="193">
        <f>'5 Driver Data'!C1779</f>
        <v>0</v>
      </c>
      <c r="D1779" s="192">
        <f>'5 Driver Data'!D1779</f>
        <v>0</v>
      </c>
      <c r="E1779" s="191">
        <f>'5 Driver Data'!E1779</f>
        <v>0</v>
      </c>
      <c r="F1779" s="191">
        <f>'5 Driver Data'!F1779</f>
        <v>0</v>
      </c>
      <c r="G1779" s="191">
        <f>'5 Driver Data'!G1779</f>
        <v>0</v>
      </c>
      <c r="H1779" s="191">
        <f>'5 Driver Data'!H1779</f>
        <v>0</v>
      </c>
      <c r="I1779" s="191">
        <f>'5 Driver Data'!I1779</f>
        <v>0</v>
      </c>
      <c r="J1779" s="191">
        <f>'5 Driver Data'!J1779</f>
        <v>0</v>
      </c>
      <c r="K1779" s="206">
        <f>'5 Driver Data'!K1779</f>
        <v>0</v>
      </c>
      <c r="L1779" s="1"/>
      <c r="M1779" s="216" t="str">
        <f>IF(D1779=0,"Blank",'3 Model Input'!E$44*'3 Model Input'!E$45)</f>
        <v>Blank</v>
      </c>
      <c r="N1779" s="197" t="str">
        <f t="shared" si="300"/>
        <v>Blank</v>
      </c>
      <c r="O1779" s="197" t="str">
        <f>IF(D1779=0,"Blank",'3 Model Input'!E$49*(1-'3 Model Input'!E$51))</f>
        <v>Blank</v>
      </c>
      <c r="P1779" s="197" t="str">
        <f t="shared" si="301"/>
        <v>Blank</v>
      </c>
      <c r="Q1779" s="197" t="str">
        <f>IF(D1779=0,"Blank",IF(D1779="BEV",E1779*(1-'3 Model Input'!E$54), E1779))</f>
        <v>Blank</v>
      </c>
      <c r="R1779" s="198" t="str">
        <f>IF(D1779=0,"Blank",IF(D1779="PHEV",F1779/G1779,F1779*(1-'3 Model Input'!E$54)/G1779))</f>
        <v>Blank</v>
      </c>
      <c r="S1779" s="198" t="str">
        <f>IF(D1779=0,"Blank",IF(D1779="PHEV",MIN(M1779,E1779),MIN(M1779,(E1779*(1-'3 Model Input'!E$54)))))</f>
        <v>Blank</v>
      </c>
      <c r="T1779" s="217" t="str">
        <f t="shared" si="302"/>
        <v>Blank</v>
      </c>
      <c r="U1779" s="89"/>
      <c r="V1779" s="216" t="str">
        <f>IF(D1779=0,"Blank",P1779*'3 Model Input'!E$50)</f>
        <v>Blank</v>
      </c>
      <c r="W1779" s="197" t="str">
        <f t="shared" si="303"/>
        <v>Blank</v>
      </c>
      <c r="X1779" s="197" t="str">
        <f t="shared" si="304"/>
        <v>Blank</v>
      </c>
      <c r="Y1779" s="197" t="str">
        <f t="shared" si="305"/>
        <v>Blank</v>
      </c>
      <c r="Z1779" s="197" t="str">
        <f t="shared" si="306"/>
        <v>Blank</v>
      </c>
      <c r="AA1779" s="223" t="str" cm="1">
        <f t="array" ref="AA1779">_xlfn.IFS(ISTEXT('3 Model Input'!F$70),"Missing",ISTEXT('3 Model Input'!I$70),"Missing",ISNUMBER('3 Model Input'!K$70),'3 Model Input'!K$70*P1779)</f>
        <v>Missing</v>
      </c>
      <c r="AB1779" s="89"/>
      <c r="AC1779" s="227" t="str" cm="1">
        <f t="array" ref="AC1779">IF(D1779=0,"Blank",_xlfn.IFS('3 Model Input'!E$61=1,(V1779*G1779)/T1779,'3 Model Input'!E$61=2,(W1779*G1779)/T1779,'3 Model Input'!E$61=3,(X1779*G1779)/T1779,'3 Model Input'!E$61=4,(Y1779*G1779)/T1779,'3 Model Input'!E$61=5,(Z1779*G1779)/T1779, ISTEXT('3 Model Input'!E$61),"Missing",'3 Model Input'!E$61=6,(AA1779*G1779)/T1779))</f>
        <v>Blank</v>
      </c>
      <c r="AD1779" s="202" t="str">
        <f t="shared" si="307"/>
        <v>Blank</v>
      </c>
      <c r="AE1779" s="202" t="str">
        <f t="shared" si="308"/>
        <v>Blank</v>
      </c>
      <c r="AF1779" s="217" t="str">
        <f t="shared" si="309"/>
        <v>Blank</v>
      </c>
      <c r="AG1779" s="9" t="str" cm="1">
        <f t="array" ref="AG1779">_xlfn.IFS(ISNUMBER(AC1779), "", ISNUMBER(SEARCH("Blank", AC1779)), "", ISERROR(AC1779), "Bad input on tab 3")</f>
        <v/>
      </c>
    </row>
    <row r="1780" spans="2:33" ht="15" customHeight="1" x14ac:dyDescent="0.75">
      <c r="B1780" s="205" t="str">
        <f>'5 Driver Data'!B1780</f>
        <v>1772</v>
      </c>
      <c r="C1780" s="193">
        <f>'5 Driver Data'!C1780</f>
        <v>0</v>
      </c>
      <c r="D1780" s="192">
        <f>'5 Driver Data'!D1780</f>
        <v>0</v>
      </c>
      <c r="E1780" s="191">
        <f>'5 Driver Data'!E1780</f>
        <v>0</v>
      </c>
      <c r="F1780" s="191">
        <f>'5 Driver Data'!F1780</f>
        <v>0</v>
      </c>
      <c r="G1780" s="191">
        <f>'5 Driver Data'!G1780</f>
        <v>0</v>
      </c>
      <c r="H1780" s="191">
        <f>'5 Driver Data'!H1780</f>
        <v>0</v>
      </c>
      <c r="I1780" s="191">
        <f>'5 Driver Data'!I1780</f>
        <v>0</v>
      </c>
      <c r="J1780" s="191">
        <f>'5 Driver Data'!J1780</f>
        <v>0</v>
      </c>
      <c r="K1780" s="206">
        <f>'5 Driver Data'!K1780</f>
        <v>0</v>
      </c>
      <c r="L1780" s="1"/>
      <c r="M1780" s="216" t="str">
        <f>IF(D1780=0,"Blank",'3 Model Input'!E$44*'3 Model Input'!E$45)</f>
        <v>Blank</v>
      </c>
      <c r="N1780" s="197" t="str">
        <f t="shared" si="300"/>
        <v>Blank</v>
      </c>
      <c r="O1780" s="197" t="str">
        <f>IF(D1780=0,"Blank",'3 Model Input'!E$49*(1-'3 Model Input'!E$51))</f>
        <v>Blank</v>
      </c>
      <c r="P1780" s="197" t="str">
        <f t="shared" si="301"/>
        <v>Blank</v>
      </c>
      <c r="Q1780" s="197" t="str">
        <f>IF(D1780=0,"Blank",IF(D1780="BEV",E1780*(1-'3 Model Input'!E$54), E1780))</f>
        <v>Blank</v>
      </c>
      <c r="R1780" s="198" t="str">
        <f>IF(D1780=0,"Blank",IF(D1780="PHEV",F1780/G1780,F1780*(1-'3 Model Input'!E$54)/G1780))</f>
        <v>Blank</v>
      </c>
      <c r="S1780" s="198" t="str">
        <f>IF(D1780=0,"Blank",IF(D1780="PHEV",MIN(M1780,E1780),MIN(M1780,(E1780*(1-'3 Model Input'!E$54)))))</f>
        <v>Blank</v>
      </c>
      <c r="T1780" s="217" t="str">
        <f t="shared" si="302"/>
        <v>Blank</v>
      </c>
      <c r="U1780" s="89"/>
      <c r="V1780" s="216" t="str">
        <f>IF(D1780=0,"Blank",P1780*'3 Model Input'!E$50)</f>
        <v>Blank</v>
      </c>
      <c r="W1780" s="197" t="str">
        <f t="shared" si="303"/>
        <v>Blank</v>
      </c>
      <c r="X1780" s="197" t="str">
        <f t="shared" si="304"/>
        <v>Blank</v>
      </c>
      <c r="Y1780" s="197" t="str">
        <f t="shared" si="305"/>
        <v>Blank</v>
      </c>
      <c r="Z1780" s="197" t="str">
        <f t="shared" si="306"/>
        <v>Blank</v>
      </c>
      <c r="AA1780" s="223" t="str" cm="1">
        <f t="array" ref="AA1780">_xlfn.IFS(ISTEXT('3 Model Input'!F$70),"Missing",ISTEXT('3 Model Input'!I$70),"Missing",ISNUMBER('3 Model Input'!K$70),'3 Model Input'!K$70*P1780)</f>
        <v>Missing</v>
      </c>
      <c r="AB1780" s="89"/>
      <c r="AC1780" s="227" t="str" cm="1">
        <f t="array" ref="AC1780">IF(D1780=0,"Blank",_xlfn.IFS('3 Model Input'!E$61=1,(V1780*G1780)/T1780,'3 Model Input'!E$61=2,(W1780*G1780)/T1780,'3 Model Input'!E$61=3,(X1780*G1780)/T1780,'3 Model Input'!E$61=4,(Y1780*G1780)/T1780,'3 Model Input'!E$61=5,(Z1780*G1780)/T1780, ISTEXT('3 Model Input'!E$61),"Missing",'3 Model Input'!E$61=6,(AA1780*G1780)/T1780))</f>
        <v>Blank</v>
      </c>
      <c r="AD1780" s="202" t="str">
        <f t="shared" si="307"/>
        <v>Blank</v>
      </c>
      <c r="AE1780" s="202" t="str">
        <f t="shared" si="308"/>
        <v>Blank</v>
      </c>
      <c r="AF1780" s="217" t="str">
        <f t="shared" si="309"/>
        <v>Blank</v>
      </c>
      <c r="AG1780" s="9" t="str" cm="1">
        <f t="array" ref="AG1780">_xlfn.IFS(ISNUMBER(AC1780), "", ISNUMBER(SEARCH("Blank", AC1780)), "", ISERROR(AC1780), "Bad input on tab 3")</f>
        <v/>
      </c>
    </row>
    <row r="1781" spans="2:33" ht="15" customHeight="1" x14ac:dyDescent="0.75">
      <c r="B1781" s="205" t="str">
        <f>'5 Driver Data'!B1781</f>
        <v>1773</v>
      </c>
      <c r="C1781" s="193">
        <f>'5 Driver Data'!C1781</f>
        <v>0</v>
      </c>
      <c r="D1781" s="192">
        <f>'5 Driver Data'!D1781</f>
        <v>0</v>
      </c>
      <c r="E1781" s="191">
        <f>'5 Driver Data'!E1781</f>
        <v>0</v>
      </c>
      <c r="F1781" s="191">
        <f>'5 Driver Data'!F1781</f>
        <v>0</v>
      </c>
      <c r="G1781" s="191">
        <f>'5 Driver Data'!G1781</f>
        <v>0</v>
      </c>
      <c r="H1781" s="191">
        <f>'5 Driver Data'!H1781</f>
        <v>0</v>
      </c>
      <c r="I1781" s="191">
        <f>'5 Driver Data'!I1781</f>
        <v>0</v>
      </c>
      <c r="J1781" s="191">
        <f>'5 Driver Data'!J1781</f>
        <v>0</v>
      </c>
      <c r="K1781" s="206">
        <f>'5 Driver Data'!K1781</f>
        <v>0</v>
      </c>
      <c r="L1781" s="1"/>
      <c r="M1781" s="216" t="str">
        <f>IF(D1781=0,"Blank",'3 Model Input'!E$44*'3 Model Input'!E$45)</f>
        <v>Blank</v>
      </c>
      <c r="N1781" s="197" t="str">
        <f t="shared" si="300"/>
        <v>Blank</v>
      </c>
      <c r="O1781" s="197" t="str">
        <f>IF(D1781=0,"Blank",'3 Model Input'!E$49*(1-'3 Model Input'!E$51))</f>
        <v>Blank</v>
      </c>
      <c r="P1781" s="197" t="str">
        <f t="shared" si="301"/>
        <v>Blank</v>
      </c>
      <c r="Q1781" s="197" t="str">
        <f>IF(D1781=0,"Blank",IF(D1781="BEV",E1781*(1-'3 Model Input'!E$54), E1781))</f>
        <v>Blank</v>
      </c>
      <c r="R1781" s="198" t="str">
        <f>IF(D1781=0,"Blank",IF(D1781="PHEV",F1781/G1781,F1781*(1-'3 Model Input'!E$54)/G1781))</f>
        <v>Blank</v>
      </c>
      <c r="S1781" s="198" t="str">
        <f>IF(D1781=0,"Blank",IF(D1781="PHEV",MIN(M1781,E1781),MIN(M1781,(E1781*(1-'3 Model Input'!E$54)))))</f>
        <v>Blank</v>
      </c>
      <c r="T1781" s="217" t="str">
        <f t="shared" si="302"/>
        <v>Blank</v>
      </c>
      <c r="U1781" s="89"/>
      <c r="V1781" s="216" t="str">
        <f>IF(D1781=0,"Blank",P1781*'3 Model Input'!E$50)</f>
        <v>Blank</v>
      </c>
      <c r="W1781" s="197" t="str">
        <f t="shared" si="303"/>
        <v>Blank</v>
      </c>
      <c r="X1781" s="197" t="str">
        <f t="shared" si="304"/>
        <v>Blank</v>
      </c>
      <c r="Y1781" s="197" t="str">
        <f t="shared" si="305"/>
        <v>Blank</v>
      </c>
      <c r="Z1781" s="197" t="str">
        <f t="shared" si="306"/>
        <v>Blank</v>
      </c>
      <c r="AA1781" s="223" t="str" cm="1">
        <f t="array" ref="AA1781">_xlfn.IFS(ISTEXT('3 Model Input'!F$70),"Missing",ISTEXT('3 Model Input'!I$70),"Missing",ISNUMBER('3 Model Input'!K$70),'3 Model Input'!K$70*P1781)</f>
        <v>Missing</v>
      </c>
      <c r="AB1781" s="89"/>
      <c r="AC1781" s="227" t="str" cm="1">
        <f t="array" ref="AC1781">IF(D1781=0,"Blank",_xlfn.IFS('3 Model Input'!E$61=1,(V1781*G1781)/T1781,'3 Model Input'!E$61=2,(W1781*G1781)/T1781,'3 Model Input'!E$61=3,(X1781*G1781)/T1781,'3 Model Input'!E$61=4,(Y1781*G1781)/T1781,'3 Model Input'!E$61=5,(Z1781*G1781)/T1781, ISTEXT('3 Model Input'!E$61),"Missing",'3 Model Input'!E$61=6,(AA1781*G1781)/T1781))</f>
        <v>Blank</v>
      </c>
      <c r="AD1781" s="202" t="str">
        <f t="shared" si="307"/>
        <v>Blank</v>
      </c>
      <c r="AE1781" s="202" t="str">
        <f t="shared" si="308"/>
        <v>Blank</v>
      </c>
      <c r="AF1781" s="217" t="str">
        <f t="shared" si="309"/>
        <v>Blank</v>
      </c>
      <c r="AG1781" s="9" t="str" cm="1">
        <f t="array" ref="AG1781">_xlfn.IFS(ISNUMBER(AC1781), "", ISNUMBER(SEARCH("Blank", AC1781)), "", ISERROR(AC1781), "Bad input on tab 3")</f>
        <v/>
      </c>
    </row>
    <row r="1782" spans="2:33" ht="15" customHeight="1" x14ac:dyDescent="0.75">
      <c r="B1782" s="205" t="str">
        <f>'5 Driver Data'!B1782</f>
        <v>1774</v>
      </c>
      <c r="C1782" s="193">
        <f>'5 Driver Data'!C1782</f>
        <v>0</v>
      </c>
      <c r="D1782" s="192">
        <f>'5 Driver Data'!D1782</f>
        <v>0</v>
      </c>
      <c r="E1782" s="191">
        <f>'5 Driver Data'!E1782</f>
        <v>0</v>
      </c>
      <c r="F1782" s="191">
        <f>'5 Driver Data'!F1782</f>
        <v>0</v>
      </c>
      <c r="G1782" s="191">
        <f>'5 Driver Data'!G1782</f>
        <v>0</v>
      </c>
      <c r="H1782" s="191">
        <f>'5 Driver Data'!H1782</f>
        <v>0</v>
      </c>
      <c r="I1782" s="191">
        <f>'5 Driver Data'!I1782</f>
        <v>0</v>
      </c>
      <c r="J1782" s="191">
        <f>'5 Driver Data'!J1782</f>
        <v>0</v>
      </c>
      <c r="K1782" s="206">
        <f>'5 Driver Data'!K1782</f>
        <v>0</v>
      </c>
      <c r="L1782" s="1"/>
      <c r="M1782" s="216" t="str">
        <f>IF(D1782=0,"Blank",'3 Model Input'!E$44*'3 Model Input'!E$45)</f>
        <v>Blank</v>
      </c>
      <c r="N1782" s="197" t="str">
        <f t="shared" si="300"/>
        <v>Blank</v>
      </c>
      <c r="O1782" s="197" t="str">
        <f>IF(D1782=0,"Blank",'3 Model Input'!E$49*(1-'3 Model Input'!E$51))</f>
        <v>Blank</v>
      </c>
      <c r="P1782" s="197" t="str">
        <f t="shared" si="301"/>
        <v>Blank</v>
      </c>
      <c r="Q1782" s="197" t="str">
        <f>IF(D1782=0,"Blank",IF(D1782="BEV",E1782*(1-'3 Model Input'!E$54), E1782))</f>
        <v>Blank</v>
      </c>
      <c r="R1782" s="198" t="str">
        <f>IF(D1782=0,"Blank",IF(D1782="PHEV",F1782/G1782,F1782*(1-'3 Model Input'!E$54)/G1782))</f>
        <v>Blank</v>
      </c>
      <c r="S1782" s="198" t="str">
        <f>IF(D1782=0,"Blank",IF(D1782="PHEV",MIN(M1782,E1782),MIN(M1782,(E1782*(1-'3 Model Input'!E$54)))))</f>
        <v>Blank</v>
      </c>
      <c r="T1782" s="217" t="str">
        <f t="shared" si="302"/>
        <v>Blank</v>
      </c>
      <c r="U1782" s="89"/>
      <c r="V1782" s="216" t="str">
        <f>IF(D1782=0,"Blank",P1782*'3 Model Input'!E$50)</f>
        <v>Blank</v>
      </c>
      <c r="W1782" s="197" t="str">
        <f t="shared" si="303"/>
        <v>Blank</v>
      </c>
      <c r="X1782" s="197" t="str">
        <f t="shared" si="304"/>
        <v>Blank</v>
      </c>
      <c r="Y1782" s="197" t="str">
        <f t="shared" si="305"/>
        <v>Blank</v>
      </c>
      <c r="Z1782" s="197" t="str">
        <f t="shared" si="306"/>
        <v>Blank</v>
      </c>
      <c r="AA1782" s="223" t="str" cm="1">
        <f t="array" ref="AA1782">_xlfn.IFS(ISTEXT('3 Model Input'!F$70),"Missing",ISTEXT('3 Model Input'!I$70),"Missing",ISNUMBER('3 Model Input'!K$70),'3 Model Input'!K$70*P1782)</f>
        <v>Missing</v>
      </c>
      <c r="AB1782" s="89"/>
      <c r="AC1782" s="227" t="str" cm="1">
        <f t="array" ref="AC1782">IF(D1782=0,"Blank",_xlfn.IFS('3 Model Input'!E$61=1,(V1782*G1782)/T1782,'3 Model Input'!E$61=2,(W1782*G1782)/T1782,'3 Model Input'!E$61=3,(X1782*G1782)/T1782,'3 Model Input'!E$61=4,(Y1782*G1782)/T1782,'3 Model Input'!E$61=5,(Z1782*G1782)/T1782, ISTEXT('3 Model Input'!E$61),"Missing",'3 Model Input'!E$61=6,(AA1782*G1782)/T1782))</f>
        <v>Blank</v>
      </c>
      <c r="AD1782" s="202" t="str">
        <f t="shared" si="307"/>
        <v>Blank</v>
      </c>
      <c r="AE1782" s="202" t="str">
        <f t="shared" si="308"/>
        <v>Blank</v>
      </c>
      <c r="AF1782" s="217" t="str">
        <f t="shared" si="309"/>
        <v>Blank</v>
      </c>
      <c r="AG1782" s="9" t="str" cm="1">
        <f t="array" ref="AG1782">_xlfn.IFS(ISNUMBER(AC1782), "", ISNUMBER(SEARCH("Blank", AC1782)), "", ISERROR(AC1782), "Bad input on tab 3")</f>
        <v/>
      </c>
    </row>
    <row r="1783" spans="2:33" ht="15" customHeight="1" x14ac:dyDescent="0.75">
      <c r="B1783" s="205" t="str">
        <f>'5 Driver Data'!B1783</f>
        <v>1775</v>
      </c>
      <c r="C1783" s="193">
        <f>'5 Driver Data'!C1783</f>
        <v>0</v>
      </c>
      <c r="D1783" s="192">
        <f>'5 Driver Data'!D1783</f>
        <v>0</v>
      </c>
      <c r="E1783" s="191">
        <f>'5 Driver Data'!E1783</f>
        <v>0</v>
      </c>
      <c r="F1783" s="191">
        <f>'5 Driver Data'!F1783</f>
        <v>0</v>
      </c>
      <c r="G1783" s="191">
        <f>'5 Driver Data'!G1783</f>
        <v>0</v>
      </c>
      <c r="H1783" s="191">
        <f>'5 Driver Data'!H1783</f>
        <v>0</v>
      </c>
      <c r="I1783" s="191">
        <f>'5 Driver Data'!I1783</f>
        <v>0</v>
      </c>
      <c r="J1783" s="191">
        <f>'5 Driver Data'!J1783</f>
        <v>0</v>
      </c>
      <c r="K1783" s="206">
        <f>'5 Driver Data'!K1783</f>
        <v>0</v>
      </c>
      <c r="L1783" s="1"/>
      <c r="M1783" s="216" t="str">
        <f>IF(D1783=0,"Blank",'3 Model Input'!E$44*'3 Model Input'!E$45)</f>
        <v>Blank</v>
      </c>
      <c r="N1783" s="197" t="str">
        <f t="shared" si="300"/>
        <v>Blank</v>
      </c>
      <c r="O1783" s="197" t="str">
        <f>IF(D1783=0,"Blank",'3 Model Input'!E$49*(1-'3 Model Input'!E$51))</f>
        <v>Blank</v>
      </c>
      <c r="P1783" s="197" t="str">
        <f t="shared" si="301"/>
        <v>Blank</v>
      </c>
      <c r="Q1783" s="197" t="str">
        <f>IF(D1783=0,"Blank",IF(D1783="BEV",E1783*(1-'3 Model Input'!E$54), E1783))</f>
        <v>Blank</v>
      </c>
      <c r="R1783" s="198" t="str">
        <f>IF(D1783=0,"Blank",IF(D1783="PHEV",F1783/G1783,F1783*(1-'3 Model Input'!E$54)/G1783))</f>
        <v>Blank</v>
      </c>
      <c r="S1783" s="198" t="str">
        <f>IF(D1783=0,"Blank",IF(D1783="PHEV",MIN(M1783,E1783),MIN(M1783,(E1783*(1-'3 Model Input'!E$54)))))</f>
        <v>Blank</v>
      </c>
      <c r="T1783" s="217" t="str">
        <f t="shared" si="302"/>
        <v>Blank</v>
      </c>
      <c r="U1783" s="89"/>
      <c r="V1783" s="216" t="str">
        <f>IF(D1783=0,"Blank",P1783*'3 Model Input'!E$50)</f>
        <v>Blank</v>
      </c>
      <c r="W1783" s="197" t="str">
        <f t="shared" si="303"/>
        <v>Blank</v>
      </c>
      <c r="X1783" s="197" t="str">
        <f t="shared" si="304"/>
        <v>Blank</v>
      </c>
      <c r="Y1783" s="197" t="str">
        <f t="shared" si="305"/>
        <v>Blank</v>
      </c>
      <c r="Z1783" s="197" t="str">
        <f t="shared" si="306"/>
        <v>Blank</v>
      </c>
      <c r="AA1783" s="223" t="str" cm="1">
        <f t="array" ref="AA1783">_xlfn.IFS(ISTEXT('3 Model Input'!F$70),"Missing",ISTEXT('3 Model Input'!I$70),"Missing",ISNUMBER('3 Model Input'!K$70),'3 Model Input'!K$70*P1783)</f>
        <v>Missing</v>
      </c>
      <c r="AB1783" s="89"/>
      <c r="AC1783" s="227" t="str" cm="1">
        <f t="array" ref="AC1783">IF(D1783=0,"Blank",_xlfn.IFS('3 Model Input'!E$61=1,(V1783*G1783)/T1783,'3 Model Input'!E$61=2,(W1783*G1783)/T1783,'3 Model Input'!E$61=3,(X1783*G1783)/T1783,'3 Model Input'!E$61=4,(Y1783*G1783)/T1783,'3 Model Input'!E$61=5,(Z1783*G1783)/T1783, ISTEXT('3 Model Input'!E$61),"Missing",'3 Model Input'!E$61=6,(AA1783*G1783)/T1783))</f>
        <v>Blank</v>
      </c>
      <c r="AD1783" s="202" t="str">
        <f t="shared" si="307"/>
        <v>Blank</v>
      </c>
      <c r="AE1783" s="202" t="str">
        <f t="shared" si="308"/>
        <v>Blank</v>
      </c>
      <c r="AF1783" s="217" t="str">
        <f t="shared" si="309"/>
        <v>Blank</v>
      </c>
      <c r="AG1783" s="9" t="str" cm="1">
        <f t="array" ref="AG1783">_xlfn.IFS(ISNUMBER(AC1783), "", ISNUMBER(SEARCH("Blank", AC1783)), "", ISERROR(AC1783), "Bad input on tab 3")</f>
        <v/>
      </c>
    </row>
    <row r="1784" spans="2:33" ht="15" customHeight="1" x14ac:dyDescent="0.75">
      <c r="B1784" s="205" t="str">
        <f>'5 Driver Data'!B1784</f>
        <v>1776</v>
      </c>
      <c r="C1784" s="193">
        <f>'5 Driver Data'!C1784</f>
        <v>0</v>
      </c>
      <c r="D1784" s="192">
        <f>'5 Driver Data'!D1784</f>
        <v>0</v>
      </c>
      <c r="E1784" s="191">
        <f>'5 Driver Data'!E1784</f>
        <v>0</v>
      </c>
      <c r="F1784" s="191">
        <f>'5 Driver Data'!F1784</f>
        <v>0</v>
      </c>
      <c r="G1784" s="191">
        <f>'5 Driver Data'!G1784</f>
        <v>0</v>
      </c>
      <c r="H1784" s="191">
        <f>'5 Driver Data'!H1784</f>
        <v>0</v>
      </c>
      <c r="I1784" s="191">
        <f>'5 Driver Data'!I1784</f>
        <v>0</v>
      </c>
      <c r="J1784" s="191">
        <f>'5 Driver Data'!J1784</f>
        <v>0</v>
      </c>
      <c r="K1784" s="206">
        <f>'5 Driver Data'!K1784</f>
        <v>0</v>
      </c>
      <c r="L1784" s="1"/>
      <c r="M1784" s="216" t="str">
        <f>IF(D1784=0,"Blank",'3 Model Input'!E$44*'3 Model Input'!E$45)</f>
        <v>Blank</v>
      </c>
      <c r="N1784" s="197" t="str">
        <f t="shared" si="300"/>
        <v>Blank</v>
      </c>
      <c r="O1784" s="197" t="str">
        <f>IF(D1784=0,"Blank",'3 Model Input'!E$49*(1-'3 Model Input'!E$51))</f>
        <v>Blank</v>
      </c>
      <c r="P1784" s="197" t="str">
        <f t="shared" si="301"/>
        <v>Blank</v>
      </c>
      <c r="Q1784" s="197" t="str">
        <f>IF(D1784=0,"Blank",IF(D1784="BEV",E1784*(1-'3 Model Input'!E$54), E1784))</f>
        <v>Blank</v>
      </c>
      <c r="R1784" s="198" t="str">
        <f>IF(D1784=0,"Blank",IF(D1784="PHEV",F1784/G1784,F1784*(1-'3 Model Input'!E$54)/G1784))</f>
        <v>Blank</v>
      </c>
      <c r="S1784" s="198" t="str">
        <f>IF(D1784=0,"Blank",IF(D1784="PHEV",MIN(M1784,E1784),MIN(M1784,(E1784*(1-'3 Model Input'!E$54)))))</f>
        <v>Blank</v>
      </c>
      <c r="T1784" s="217" t="str">
        <f t="shared" si="302"/>
        <v>Blank</v>
      </c>
      <c r="U1784" s="89"/>
      <c r="V1784" s="216" t="str">
        <f>IF(D1784=0,"Blank",P1784*'3 Model Input'!E$50)</f>
        <v>Blank</v>
      </c>
      <c r="W1784" s="197" t="str">
        <f t="shared" si="303"/>
        <v>Blank</v>
      </c>
      <c r="X1784" s="197" t="str">
        <f t="shared" si="304"/>
        <v>Blank</v>
      </c>
      <c r="Y1784" s="197" t="str">
        <f t="shared" si="305"/>
        <v>Blank</v>
      </c>
      <c r="Z1784" s="197" t="str">
        <f t="shared" si="306"/>
        <v>Blank</v>
      </c>
      <c r="AA1784" s="223" t="str" cm="1">
        <f t="array" ref="AA1784">_xlfn.IFS(ISTEXT('3 Model Input'!F$70),"Missing",ISTEXT('3 Model Input'!I$70),"Missing",ISNUMBER('3 Model Input'!K$70),'3 Model Input'!K$70*P1784)</f>
        <v>Missing</v>
      </c>
      <c r="AB1784" s="89"/>
      <c r="AC1784" s="227" t="str" cm="1">
        <f t="array" ref="AC1784">IF(D1784=0,"Blank",_xlfn.IFS('3 Model Input'!E$61=1,(V1784*G1784)/T1784,'3 Model Input'!E$61=2,(W1784*G1784)/T1784,'3 Model Input'!E$61=3,(X1784*G1784)/T1784,'3 Model Input'!E$61=4,(Y1784*G1784)/T1784,'3 Model Input'!E$61=5,(Z1784*G1784)/T1784, ISTEXT('3 Model Input'!E$61),"Missing",'3 Model Input'!E$61=6,(AA1784*G1784)/T1784))</f>
        <v>Blank</v>
      </c>
      <c r="AD1784" s="202" t="str">
        <f t="shared" si="307"/>
        <v>Blank</v>
      </c>
      <c r="AE1784" s="202" t="str">
        <f t="shared" si="308"/>
        <v>Blank</v>
      </c>
      <c r="AF1784" s="217" t="str">
        <f t="shared" si="309"/>
        <v>Blank</v>
      </c>
      <c r="AG1784" s="9" t="str" cm="1">
        <f t="array" ref="AG1784">_xlfn.IFS(ISNUMBER(AC1784), "", ISNUMBER(SEARCH("Blank", AC1784)), "", ISERROR(AC1784), "Bad input on tab 3")</f>
        <v/>
      </c>
    </row>
    <row r="1785" spans="2:33" ht="15" customHeight="1" x14ac:dyDescent="0.75">
      <c r="B1785" s="205" t="str">
        <f>'5 Driver Data'!B1785</f>
        <v>1777</v>
      </c>
      <c r="C1785" s="193">
        <f>'5 Driver Data'!C1785</f>
        <v>0</v>
      </c>
      <c r="D1785" s="192">
        <f>'5 Driver Data'!D1785</f>
        <v>0</v>
      </c>
      <c r="E1785" s="191">
        <f>'5 Driver Data'!E1785</f>
        <v>0</v>
      </c>
      <c r="F1785" s="191">
        <f>'5 Driver Data'!F1785</f>
        <v>0</v>
      </c>
      <c r="G1785" s="191">
        <f>'5 Driver Data'!G1785</f>
        <v>0</v>
      </c>
      <c r="H1785" s="191">
        <f>'5 Driver Data'!H1785</f>
        <v>0</v>
      </c>
      <c r="I1785" s="191">
        <f>'5 Driver Data'!I1785</f>
        <v>0</v>
      </c>
      <c r="J1785" s="191">
        <f>'5 Driver Data'!J1785</f>
        <v>0</v>
      </c>
      <c r="K1785" s="206">
        <f>'5 Driver Data'!K1785</f>
        <v>0</v>
      </c>
      <c r="L1785" s="1"/>
      <c r="M1785" s="216" t="str">
        <f>IF(D1785=0,"Blank",'3 Model Input'!E$44*'3 Model Input'!E$45)</f>
        <v>Blank</v>
      </c>
      <c r="N1785" s="197" t="str">
        <f t="shared" si="300"/>
        <v>Blank</v>
      </c>
      <c r="O1785" s="197" t="str">
        <f>IF(D1785=0,"Blank",'3 Model Input'!E$49*(1-'3 Model Input'!E$51))</f>
        <v>Blank</v>
      </c>
      <c r="P1785" s="197" t="str">
        <f t="shared" si="301"/>
        <v>Blank</v>
      </c>
      <c r="Q1785" s="197" t="str">
        <f>IF(D1785=0,"Blank",IF(D1785="BEV",E1785*(1-'3 Model Input'!E$54), E1785))</f>
        <v>Blank</v>
      </c>
      <c r="R1785" s="198" t="str">
        <f>IF(D1785=0,"Blank",IF(D1785="PHEV",F1785/G1785,F1785*(1-'3 Model Input'!E$54)/G1785))</f>
        <v>Blank</v>
      </c>
      <c r="S1785" s="198" t="str">
        <f>IF(D1785=0,"Blank",IF(D1785="PHEV",MIN(M1785,E1785),MIN(M1785,(E1785*(1-'3 Model Input'!E$54)))))</f>
        <v>Blank</v>
      </c>
      <c r="T1785" s="217" t="str">
        <f t="shared" si="302"/>
        <v>Blank</v>
      </c>
      <c r="U1785" s="89"/>
      <c r="V1785" s="216" t="str">
        <f>IF(D1785=0,"Blank",P1785*'3 Model Input'!E$50)</f>
        <v>Blank</v>
      </c>
      <c r="W1785" s="197" t="str">
        <f t="shared" si="303"/>
        <v>Blank</v>
      </c>
      <c r="X1785" s="197" t="str">
        <f t="shared" si="304"/>
        <v>Blank</v>
      </c>
      <c r="Y1785" s="197" t="str">
        <f t="shared" si="305"/>
        <v>Blank</v>
      </c>
      <c r="Z1785" s="197" t="str">
        <f t="shared" si="306"/>
        <v>Blank</v>
      </c>
      <c r="AA1785" s="223" t="str" cm="1">
        <f t="array" ref="AA1785">_xlfn.IFS(ISTEXT('3 Model Input'!F$70),"Missing",ISTEXT('3 Model Input'!I$70),"Missing",ISNUMBER('3 Model Input'!K$70),'3 Model Input'!K$70*P1785)</f>
        <v>Missing</v>
      </c>
      <c r="AB1785" s="89"/>
      <c r="AC1785" s="227" t="str" cm="1">
        <f t="array" ref="AC1785">IF(D1785=0,"Blank",_xlfn.IFS('3 Model Input'!E$61=1,(V1785*G1785)/T1785,'3 Model Input'!E$61=2,(W1785*G1785)/T1785,'3 Model Input'!E$61=3,(X1785*G1785)/T1785,'3 Model Input'!E$61=4,(Y1785*G1785)/T1785,'3 Model Input'!E$61=5,(Z1785*G1785)/T1785, ISTEXT('3 Model Input'!E$61),"Missing",'3 Model Input'!E$61=6,(AA1785*G1785)/T1785))</f>
        <v>Blank</v>
      </c>
      <c r="AD1785" s="202" t="str">
        <f t="shared" si="307"/>
        <v>Blank</v>
      </c>
      <c r="AE1785" s="202" t="str">
        <f t="shared" si="308"/>
        <v>Blank</v>
      </c>
      <c r="AF1785" s="217" t="str">
        <f t="shared" si="309"/>
        <v>Blank</v>
      </c>
      <c r="AG1785" s="9" t="str" cm="1">
        <f t="array" ref="AG1785">_xlfn.IFS(ISNUMBER(AC1785), "", ISNUMBER(SEARCH("Blank", AC1785)), "", ISERROR(AC1785), "Bad input on tab 3")</f>
        <v/>
      </c>
    </row>
    <row r="1786" spans="2:33" ht="15" customHeight="1" x14ac:dyDescent="0.75">
      <c r="B1786" s="205" t="str">
        <f>'5 Driver Data'!B1786</f>
        <v>1778</v>
      </c>
      <c r="C1786" s="193">
        <f>'5 Driver Data'!C1786</f>
        <v>0</v>
      </c>
      <c r="D1786" s="192">
        <f>'5 Driver Data'!D1786</f>
        <v>0</v>
      </c>
      <c r="E1786" s="191">
        <f>'5 Driver Data'!E1786</f>
        <v>0</v>
      </c>
      <c r="F1786" s="191">
        <f>'5 Driver Data'!F1786</f>
        <v>0</v>
      </c>
      <c r="G1786" s="191">
        <f>'5 Driver Data'!G1786</f>
        <v>0</v>
      </c>
      <c r="H1786" s="191">
        <f>'5 Driver Data'!H1786</f>
        <v>0</v>
      </c>
      <c r="I1786" s="191">
        <f>'5 Driver Data'!I1786</f>
        <v>0</v>
      </c>
      <c r="J1786" s="191">
        <f>'5 Driver Data'!J1786</f>
        <v>0</v>
      </c>
      <c r="K1786" s="206">
        <f>'5 Driver Data'!K1786</f>
        <v>0</v>
      </c>
      <c r="L1786" s="1"/>
      <c r="M1786" s="216" t="str">
        <f>IF(D1786=0,"Blank",'3 Model Input'!E$44*'3 Model Input'!E$45)</f>
        <v>Blank</v>
      </c>
      <c r="N1786" s="197" t="str">
        <f t="shared" si="300"/>
        <v>Blank</v>
      </c>
      <c r="O1786" s="197" t="str">
        <f>IF(D1786=0,"Blank",'3 Model Input'!E$49*(1-'3 Model Input'!E$51))</f>
        <v>Blank</v>
      </c>
      <c r="P1786" s="197" t="str">
        <f t="shared" si="301"/>
        <v>Blank</v>
      </c>
      <c r="Q1786" s="197" t="str">
        <f>IF(D1786=0,"Blank",IF(D1786="BEV",E1786*(1-'3 Model Input'!E$54), E1786))</f>
        <v>Blank</v>
      </c>
      <c r="R1786" s="198" t="str">
        <f>IF(D1786=0,"Blank",IF(D1786="PHEV",F1786/G1786,F1786*(1-'3 Model Input'!E$54)/G1786))</f>
        <v>Blank</v>
      </c>
      <c r="S1786" s="198" t="str">
        <f>IF(D1786=0,"Blank",IF(D1786="PHEV",MIN(M1786,E1786),MIN(M1786,(E1786*(1-'3 Model Input'!E$54)))))</f>
        <v>Blank</v>
      </c>
      <c r="T1786" s="217" t="str">
        <f t="shared" si="302"/>
        <v>Blank</v>
      </c>
      <c r="U1786" s="89"/>
      <c r="V1786" s="216" t="str">
        <f>IF(D1786=0,"Blank",P1786*'3 Model Input'!E$50)</f>
        <v>Blank</v>
      </c>
      <c r="W1786" s="197" t="str">
        <f t="shared" si="303"/>
        <v>Blank</v>
      </c>
      <c r="X1786" s="197" t="str">
        <f t="shared" si="304"/>
        <v>Blank</v>
      </c>
      <c r="Y1786" s="197" t="str">
        <f t="shared" si="305"/>
        <v>Blank</v>
      </c>
      <c r="Z1786" s="197" t="str">
        <f t="shared" si="306"/>
        <v>Blank</v>
      </c>
      <c r="AA1786" s="223" t="str" cm="1">
        <f t="array" ref="AA1786">_xlfn.IFS(ISTEXT('3 Model Input'!F$70),"Missing",ISTEXT('3 Model Input'!I$70),"Missing",ISNUMBER('3 Model Input'!K$70),'3 Model Input'!K$70*P1786)</f>
        <v>Missing</v>
      </c>
      <c r="AB1786" s="89"/>
      <c r="AC1786" s="227" t="str" cm="1">
        <f t="array" ref="AC1786">IF(D1786=0,"Blank",_xlfn.IFS('3 Model Input'!E$61=1,(V1786*G1786)/T1786,'3 Model Input'!E$61=2,(W1786*G1786)/T1786,'3 Model Input'!E$61=3,(X1786*G1786)/T1786,'3 Model Input'!E$61=4,(Y1786*G1786)/T1786,'3 Model Input'!E$61=5,(Z1786*G1786)/T1786, ISTEXT('3 Model Input'!E$61),"Missing",'3 Model Input'!E$61=6,(AA1786*G1786)/T1786))</f>
        <v>Blank</v>
      </c>
      <c r="AD1786" s="202" t="str">
        <f t="shared" si="307"/>
        <v>Blank</v>
      </c>
      <c r="AE1786" s="202" t="str">
        <f t="shared" si="308"/>
        <v>Blank</v>
      </c>
      <c r="AF1786" s="217" t="str">
        <f t="shared" si="309"/>
        <v>Blank</v>
      </c>
      <c r="AG1786" s="9" t="str" cm="1">
        <f t="array" ref="AG1786">_xlfn.IFS(ISNUMBER(AC1786), "", ISNUMBER(SEARCH("Blank", AC1786)), "", ISERROR(AC1786), "Bad input on tab 3")</f>
        <v/>
      </c>
    </row>
    <row r="1787" spans="2:33" ht="15" customHeight="1" x14ac:dyDescent="0.75">
      <c r="B1787" s="205" t="str">
        <f>'5 Driver Data'!B1787</f>
        <v>1779</v>
      </c>
      <c r="C1787" s="193">
        <f>'5 Driver Data'!C1787</f>
        <v>0</v>
      </c>
      <c r="D1787" s="192">
        <f>'5 Driver Data'!D1787</f>
        <v>0</v>
      </c>
      <c r="E1787" s="191">
        <f>'5 Driver Data'!E1787</f>
        <v>0</v>
      </c>
      <c r="F1787" s="191">
        <f>'5 Driver Data'!F1787</f>
        <v>0</v>
      </c>
      <c r="G1787" s="191">
        <f>'5 Driver Data'!G1787</f>
        <v>0</v>
      </c>
      <c r="H1787" s="191">
        <f>'5 Driver Data'!H1787</f>
        <v>0</v>
      </c>
      <c r="I1787" s="191">
        <f>'5 Driver Data'!I1787</f>
        <v>0</v>
      </c>
      <c r="J1787" s="191">
        <f>'5 Driver Data'!J1787</f>
        <v>0</v>
      </c>
      <c r="K1787" s="206">
        <f>'5 Driver Data'!K1787</f>
        <v>0</v>
      </c>
      <c r="L1787" s="1"/>
      <c r="M1787" s="216" t="str">
        <f>IF(D1787=0,"Blank",'3 Model Input'!E$44*'3 Model Input'!E$45)</f>
        <v>Blank</v>
      </c>
      <c r="N1787" s="197" t="str">
        <f t="shared" si="300"/>
        <v>Blank</v>
      </c>
      <c r="O1787" s="197" t="str">
        <f>IF(D1787=0,"Blank",'3 Model Input'!E$49*(1-'3 Model Input'!E$51))</f>
        <v>Blank</v>
      </c>
      <c r="P1787" s="197" t="str">
        <f t="shared" si="301"/>
        <v>Blank</v>
      </c>
      <c r="Q1787" s="197" t="str">
        <f>IF(D1787=0,"Blank",IF(D1787="BEV",E1787*(1-'3 Model Input'!E$54), E1787))</f>
        <v>Blank</v>
      </c>
      <c r="R1787" s="198" t="str">
        <f>IF(D1787=0,"Blank",IF(D1787="PHEV",F1787/G1787,F1787*(1-'3 Model Input'!E$54)/G1787))</f>
        <v>Blank</v>
      </c>
      <c r="S1787" s="198" t="str">
        <f>IF(D1787=0,"Blank",IF(D1787="PHEV",MIN(M1787,E1787),MIN(M1787,(E1787*(1-'3 Model Input'!E$54)))))</f>
        <v>Blank</v>
      </c>
      <c r="T1787" s="217" t="str">
        <f t="shared" si="302"/>
        <v>Blank</v>
      </c>
      <c r="U1787" s="89"/>
      <c r="V1787" s="216" t="str">
        <f>IF(D1787=0,"Blank",P1787*'3 Model Input'!E$50)</f>
        <v>Blank</v>
      </c>
      <c r="W1787" s="197" t="str">
        <f t="shared" si="303"/>
        <v>Blank</v>
      </c>
      <c r="X1787" s="197" t="str">
        <f t="shared" si="304"/>
        <v>Blank</v>
      </c>
      <c r="Y1787" s="197" t="str">
        <f t="shared" si="305"/>
        <v>Blank</v>
      </c>
      <c r="Z1787" s="197" t="str">
        <f t="shared" si="306"/>
        <v>Blank</v>
      </c>
      <c r="AA1787" s="223" t="str" cm="1">
        <f t="array" ref="AA1787">_xlfn.IFS(ISTEXT('3 Model Input'!F$70),"Missing",ISTEXT('3 Model Input'!I$70),"Missing",ISNUMBER('3 Model Input'!K$70),'3 Model Input'!K$70*P1787)</f>
        <v>Missing</v>
      </c>
      <c r="AB1787" s="89"/>
      <c r="AC1787" s="227" t="str" cm="1">
        <f t="array" ref="AC1787">IF(D1787=0,"Blank",_xlfn.IFS('3 Model Input'!E$61=1,(V1787*G1787)/T1787,'3 Model Input'!E$61=2,(W1787*G1787)/T1787,'3 Model Input'!E$61=3,(X1787*G1787)/T1787,'3 Model Input'!E$61=4,(Y1787*G1787)/T1787,'3 Model Input'!E$61=5,(Z1787*G1787)/T1787, ISTEXT('3 Model Input'!E$61),"Missing",'3 Model Input'!E$61=6,(AA1787*G1787)/T1787))</f>
        <v>Blank</v>
      </c>
      <c r="AD1787" s="202" t="str">
        <f t="shared" si="307"/>
        <v>Blank</v>
      </c>
      <c r="AE1787" s="202" t="str">
        <f t="shared" si="308"/>
        <v>Blank</v>
      </c>
      <c r="AF1787" s="217" t="str">
        <f t="shared" si="309"/>
        <v>Blank</v>
      </c>
      <c r="AG1787" s="9" t="str" cm="1">
        <f t="array" ref="AG1787">_xlfn.IFS(ISNUMBER(AC1787), "", ISNUMBER(SEARCH("Blank", AC1787)), "", ISERROR(AC1787), "Bad input on tab 3")</f>
        <v/>
      </c>
    </row>
    <row r="1788" spans="2:33" ht="15" customHeight="1" x14ac:dyDescent="0.75">
      <c r="B1788" s="205" t="str">
        <f>'5 Driver Data'!B1788</f>
        <v>1780</v>
      </c>
      <c r="C1788" s="193">
        <f>'5 Driver Data'!C1788</f>
        <v>0</v>
      </c>
      <c r="D1788" s="192">
        <f>'5 Driver Data'!D1788</f>
        <v>0</v>
      </c>
      <c r="E1788" s="191">
        <f>'5 Driver Data'!E1788</f>
        <v>0</v>
      </c>
      <c r="F1788" s="191">
        <f>'5 Driver Data'!F1788</f>
        <v>0</v>
      </c>
      <c r="G1788" s="191">
        <f>'5 Driver Data'!G1788</f>
        <v>0</v>
      </c>
      <c r="H1788" s="191">
        <f>'5 Driver Data'!H1788</f>
        <v>0</v>
      </c>
      <c r="I1788" s="191">
        <f>'5 Driver Data'!I1788</f>
        <v>0</v>
      </c>
      <c r="J1788" s="191">
        <f>'5 Driver Data'!J1788</f>
        <v>0</v>
      </c>
      <c r="K1788" s="206">
        <f>'5 Driver Data'!K1788</f>
        <v>0</v>
      </c>
      <c r="L1788" s="1"/>
      <c r="M1788" s="216" t="str">
        <f>IF(D1788=0,"Blank",'3 Model Input'!E$44*'3 Model Input'!E$45)</f>
        <v>Blank</v>
      </c>
      <c r="N1788" s="197" t="str">
        <f t="shared" si="300"/>
        <v>Blank</v>
      </c>
      <c r="O1788" s="197" t="str">
        <f>IF(D1788=0,"Blank",'3 Model Input'!E$49*(1-'3 Model Input'!E$51))</f>
        <v>Blank</v>
      </c>
      <c r="P1788" s="197" t="str">
        <f t="shared" si="301"/>
        <v>Blank</v>
      </c>
      <c r="Q1788" s="197" t="str">
        <f>IF(D1788=0,"Blank",IF(D1788="BEV",E1788*(1-'3 Model Input'!E$54), E1788))</f>
        <v>Blank</v>
      </c>
      <c r="R1788" s="198" t="str">
        <f>IF(D1788=0,"Blank",IF(D1788="PHEV",F1788/G1788,F1788*(1-'3 Model Input'!E$54)/G1788))</f>
        <v>Blank</v>
      </c>
      <c r="S1788" s="198" t="str">
        <f>IF(D1788=0,"Blank",IF(D1788="PHEV",MIN(M1788,E1788),MIN(M1788,(E1788*(1-'3 Model Input'!E$54)))))</f>
        <v>Blank</v>
      </c>
      <c r="T1788" s="217" t="str">
        <f t="shared" si="302"/>
        <v>Blank</v>
      </c>
      <c r="U1788" s="89"/>
      <c r="V1788" s="216" t="str">
        <f>IF(D1788=0,"Blank",P1788*'3 Model Input'!E$50)</f>
        <v>Blank</v>
      </c>
      <c r="W1788" s="197" t="str">
        <f t="shared" si="303"/>
        <v>Blank</v>
      </c>
      <c r="X1788" s="197" t="str">
        <f t="shared" si="304"/>
        <v>Blank</v>
      </c>
      <c r="Y1788" s="197" t="str">
        <f t="shared" si="305"/>
        <v>Blank</v>
      </c>
      <c r="Z1788" s="197" t="str">
        <f t="shared" si="306"/>
        <v>Blank</v>
      </c>
      <c r="AA1788" s="223" t="str" cm="1">
        <f t="array" ref="AA1788">_xlfn.IFS(ISTEXT('3 Model Input'!F$70),"Missing",ISTEXT('3 Model Input'!I$70),"Missing",ISNUMBER('3 Model Input'!K$70),'3 Model Input'!K$70*P1788)</f>
        <v>Missing</v>
      </c>
      <c r="AB1788" s="89"/>
      <c r="AC1788" s="227" t="str" cm="1">
        <f t="array" ref="AC1788">IF(D1788=0,"Blank",_xlfn.IFS('3 Model Input'!E$61=1,(V1788*G1788)/T1788,'3 Model Input'!E$61=2,(W1788*G1788)/T1788,'3 Model Input'!E$61=3,(X1788*G1788)/T1788,'3 Model Input'!E$61=4,(Y1788*G1788)/T1788,'3 Model Input'!E$61=5,(Z1788*G1788)/T1788, ISTEXT('3 Model Input'!E$61),"Missing",'3 Model Input'!E$61=6,(AA1788*G1788)/T1788))</f>
        <v>Blank</v>
      </c>
      <c r="AD1788" s="202" t="str">
        <f t="shared" si="307"/>
        <v>Blank</v>
      </c>
      <c r="AE1788" s="202" t="str">
        <f t="shared" si="308"/>
        <v>Blank</v>
      </c>
      <c r="AF1788" s="217" t="str">
        <f t="shared" si="309"/>
        <v>Blank</v>
      </c>
      <c r="AG1788" s="9" t="str" cm="1">
        <f t="array" ref="AG1788">_xlfn.IFS(ISNUMBER(AC1788), "", ISNUMBER(SEARCH("Blank", AC1788)), "", ISERROR(AC1788), "Bad input on tab 3")</f>
        <v/>
      </c>
    </row>
    <row r="1789" spans="2:33" ht="15" customHeight="1" x14ac:dyDescent="0.75">
      <c r="B1789" s="205" t="str">
        <f>'5 Driver Data'!B1789</f>
        <v>1781</v>
      </c>
      <c r="C1789" s="193">
        <f>'5 Driver Data'!C1789</f>
        <v>0</v>
      </c>
      <c r="D1789" s="192">
        <f>'5 Driver Data'!D1789</f>
        <v>0</v>
      </c>
      <c r="E1789" s="191">
        <f>'5 Driver Data'!E1789</f>
        <v>0</v>
      </c>
      <c r="F1789" s="191">
        <f>'5 Driver Data'!F1789</f>
        <v>0</v>
      </c>
      <c r="G1789" s="191">
        <f>'5 Driver Data'!G1789</f>
        <v>0</v>
      </c>
      <c r="H1789" s="191">
        <f>'5 Driver Data'!H1789</f>
        <v>0</v>
      </c>
      <c r="I1789" s="191">
        <f>'5 Driver Data'!I1789</f>
        <v>0</v>
      </c>
      <c r="J1789" s="191">
        <f>'5 Driver Data'!J1789</f>
        <v>0</v>
      </c>
      <c r="K1789" s="206">
        <f>'5 Driver Data'!K1789</f>
        <v>0</v>
      </c>
      <c r="L1789" s="1"/>
      <c r="M1789" s="216" t="str">
        <f>IF(D1789=0,"Blank",'3 Model Input'!E$44*'3 Model Input'!E$45)</f>
        <v>Blank</v>
      </c>
      <c r="N1789" s="197" t="str">
        <f t="shared" si="300"/>
        <v>Blank</v>
      </c>
      <c r="O1789" s="197" t="str">
        <f>IF(D1789=0,"Blank",'3 Model Input'!E$49*(1-'3 Model Input'!E$51))</f>
        <v>Blank</v>
      </c>
      <c r="P1789" s="197" t="str">
        <f t="shared" si="301"/>
        <v>Blank</v>
      </c>
      <c r="Q1789" s="197" t="str">
        <f>IF(D1789=0,"Blank",IF(D1789="BEV",E1789*(1-'3 Model Input'!E$54), E1789))</f>
        <v>Blank</v>
      </c>
      <c r="R1789" s="198" t="str">
        <f>IF(D1789=0,"Blank",IF(D1789="PHEV",F1789/G1789,F1789*(1-'3 Model Input'!E$54)/G1789))</f>
        <v>Blank</v>
      </c>
      <c r="S1789" s="198" t="str">
        <f>IF(D1789=0,"Blank",IF(D1789="PHEV",MIN(M1789,E1789),MIN(M1789,(E1789*(1-'3 Model Input'!E$54)))))</f>
        <v>Blank</v>
      </c>
      <c r="T1789" s="217" t="str">
        <f t="shared" si="302"/>
        <v>Blank</v>
      </c>
      <c r="U1789" s="89"/>
      <c r="V1789" s="216" t="str">
        <f>IF(D1789=0,"Blank",P1789*'3 Model Input'!E$50)</f>
        <v>Blank</v>
      </c>
      <c r="W1789" s="197" t="str">
        <f t="shared" si="303"/>
        <v>Blank</v>
      </c>
      <c r="X1789" s="197" t="str">
        <f t="shared" si="304"/>
        <v>Blank</v>
      </c>
      <c r="Y1789" s="197" t="str">
        <f t="shared" si="305"/>
        <v>Blank</v>
      </c>
      <c r="Z1789" s="197" t="str">
        <f t="shared" si="306"/>
        <v>Blank</v>
      </c>
      <c r="AA1789" s="223" t="str" cm="1">
        <f t="array" ref="AA1789">_xlfn.IFS(ISTEXT('3 Model Input'!F$70),"Missing",ISTEXT('3 Model Input'!I$70),"Missing",ISNUMBER('3 Model Input'!K$70),'3 Model Input'!K$70*P1789)</f>
        <v>Missing</v>
      </c>
      <c r="AB1789" s="89"/>
      <c r="AC1789" s="227" t="str" cm="1">
        <f t="array" ref="AC1789">IF(D1789=0,"Blank",_xlfn.IFS('3 Model Input'!E$61=1,(V1789*G1789)/T1789,'3 Model Input'!E$61=2,(W1789*G1789)/T1789,'3 Model Input'!E$61=3,(X1789*G1789)/T1789,'3 Model Input'!E$61=4,(Y1789*G1789)/T1789,'3 Model Input'!E$61=5,(Z1789*G1789)/T1789, ISTEXT('3 Model Input'!E$61),"Missing",'3 Model Input'!E$61=6,(AA1789*G1789)/T1789))</f>
        <v>Blank</v>
      </c>
      <c r="AD1789" s="202" t="str">
        <f t="shared" si="307"/>
        <v>Blank</v>
      </c>
      <c r="AE1789" s="202" t="str">
        <f t="shared" si="308"/>
        <v>Blank</v>
      </c>
      <c r="AF1789" s="217" t="str">
        <f t="shared" si="309"/>
        <v>Blank</v>
      </c>
      <c r="AG1789" s="9" t="str" cm="1">
        <f t="array" ref="AG1789">_xlfn.IFS(ISNUMBER(AC1789), "", ISNUMBER(SEARCH("Blank", AC1789)), "", ISERROR(AC1789), "Bad input on tab 3")</f>
        <v/>
      </c>
    </row>
    <row r="1790" spans="2:33" ht="15" customHeight="1" x14ac:dyDescent="0.75">
      <c r="B1790" s="205" t="str">
        <f>'5 Driver Data'!B1790</f>
        <v>1782</v>
      </c>
      <c r="C1790" s="193">
        <f>'5 Driver Data'!C1790</f>
        <v>0</v>
      </c>
      <c r="D1790" s="192">
        <f>'5 Driver Data'!D1790</f>
        <v>0</v>
      </c>
      <c r="E1790" s="191">
        <f>'5 Driver Data'!E1790</f>
        <v>0</v>
      </c>
      <c r="F1790" s="191">
        <f>'5 Driver Data'!F1790</f>
        <v>0</v>
      </c>
      <c r="G1790" s="191">
        <f>'5 Driver Data'!G1790</f>
        <v>0</v>
      </c>
      <c r="H1790" s="191">
        <f>'5 Driver Data'!H1790</f>
        <v>0</v>
      </c>
      <c r="I1790" s="191">
        <f>'5 Driver Data'!I1790</f>
        <v>0</v>
      </c>
      <c r="J1790" s="191">
        <f>'5 Driver Data'!J1790</f>
        <v>0</v>
      </c>
      <c r="K1790" s="206">
        <f>'5 Driver Data'!K1790</f>
        <v>0</v>
      </c>
      <c r="L1790" s="1"/>
      <c r="M1790" s="216" t="str">
        <f>IF(D1790=0,"Blank",'3 Model Input'!E$44*'3 Model Input'!E$45)</f>
        <v>Blank</v>
      </c>
      <c r="N1790" s="197" t="str">
        <f t="shared" si="300"/>
        <v>Blank</v>
      </c>
      <c r="O1790" s="197" t="str">
        <f>IF(D1790=0,"Blank",'3 Model Input'!E$49*(1-'3 Model Input'!E$51))</f>
        <v>Blank</v>
      </c>
      <c r="P1790" s="197" t="str">
        <f t="shared" si="301"/>
        <v>Blank</v>
      </c>
      <c r="Q1790" s="197" t="str">
        <f>IF(D1790=0,"Blank",IF(D1790="BEV",E1790*(1-'3 Model Input'!E$54), E1790))</f>
        <v>Blank</v>
      </c>
      <c r="R1790" s="198" t="str">
        <f>IF(D1790=0,"Blank",IF(D1790="PHEV",F1790/G1790,F1790*(1-'3 Model Input'!E$54)/G1790))</f>
        <v>Blank</v>
      </c>
      <c r="S1790" s="198" t="str">
        <f>IF(D1790=0,"Blank",IF(D1790="PHEV",MIN(M1790,E1790),MIN(M1790,(E1790*(1-'3 Model Input'!E$54)))))</f>
        <v>Blank</v>
      </c>
      <c r="T1790" s="217" t="str">
        <f t="shared" si="302"/>
        <v>Blank</v>
      </c>
      <c r="U1790" s="89"/>
      <c r="V1790" s="216" t="str">
        <f>IF(D1790=0,"Blank",P1790*'3 Model Input'!E$50)</f>
        <v>Blank</v>
      </c>
      <c r="W1790" s="197" t="str">
        <f t="shared" si="303"/>
        <v>Blank</v>
      </c>
      <c r="X1790" s="197" t="str">
        <f t="shared" si="304"/>
        <v>Blank</v>
      </c>
      <c r="Y1790" s="197" t="str">
        <f t="shared" si="305"/>
        <v>Blank</v>
      </c>
      <c r="Z1790" s="197" t="str">
        <f t="shared" si="306"/>
        <v>Blank</v>
      </c>
      <c r="AA1790" s="223" t="str" cm="1">
        <f t="array" ref="AA1790">_xlfn.IFS(ISTEXT('3 Model Input'!F$70),"Missing",ISTEXT('3 Model Input'!I$70),"Missing",ISNUMBER('3 Model Input'!K$70),'3 Model Input'!K$70*P1790)</f>
        <v>Missing</v>
      </c>
      <c r="AB1790" s="89"/>
      <c r="AC1790" s="227" t="str" cm="1">
        <f t="array" ref="AC1790">IF(D1790=0,"Blank",_xlfn.IFS('3 Model Input'!E$61=1,(V1790*G1790)/T1790,'3 Model Input'!E$61=2,(W1790*G1790)/T1790,'3 Model Input'!E$61=3,(X1790*G1790)/T1790,'3 Model Input'!E$61=4,(Y1790*G1790)/T1790,'3 Model Input'!E$61=5,(Z1790*G1790)/T1790, ISTEXT('3 Model Input'!E$61),"Missing",'3 Model Input'!E$61=6,(AA1790*G1790)/T1790))</f>
        <v>Blank</v>
      </c>
      <c r="AD1790" s="202" t="str">
        <f t="shared" si="307"/>
        <v>Blank</v>
      </c>
      <c r="AE1790" s="202" t="str">
        <f t="shared" si="308"/>
        <v>Blank</v>
      </c>
      <c r="AF1790" s="217" t="str">
        <f t="shared" si="309"/>
        <v>Blank</v>
      </c>
      <c r="AG1790" s="9" t="str" cm="1">
        <f t="array" ref="AG1790">_xlfn.IFS(ISNUMBER(AC1790), "", ISNUMBER(SEARCH("Blank", AC1790)), "", ISERROR(AC1790), "Bad input on tab 3")</f>
        <v/>
      </c>
    </row>
    <row r="1791" spans="2:33" ht="15" customHeight="1" x14ac:dyDescent="0.75">
      <c r="B1791" s="205" t="str">
        <f>'5 Driver Data'!B1791</f>
        <v>1783</v>
      </c>
      <c r="C1791" s="193">
        <f>'5 Driver Data'!C1791</f>
        <v>0</v>
      </c>
      <c r="D1791" s="192">
        <f>'5 Driver Data'!D1791</f>
        <v>0</v>
      </c>
      <c r="E1791" s="191">
        <f>'5 Driver Data'!E1791</f>
        <v>0</v>
      </c>
      <c r="F1791" s="191">
        <f>'5 Driver Data'!F1791</f>
        <v>0</v>
      </c>
      <c r="G1791" s="191">
        <f>'5 Driver Data'!G1791</f>
        <v>0</v>
      </c>
      <c r="H1791" s="191">
        <f>'5 Driver Data'!H1791</f>
        <v>0</v>
      </c>
      <c r="I1791" s="191">
        <f>'5 Driver Data'!I1791</f>
        <v>0</v>
      </c>
      <c r="J1791" s="191">
        <f>'5 Driver Data'!J1791</f>
        <v>0</v>
      </c>
      <c r="K1791" s="206">
        <f>'5 Driver Data'!K1791</f>
        <v>0</v>
      </c>
      <c r="L1791" s="1"/>
      <c r="M1791" s="216" t="str">
        <f>IF(D1791=0,"Blank",'3 Model Input'!E$44*'3 Model Input'!E$45)</f>
        <v>Blank</v>
      </c>
      <c r="N1791" s="197" t="str">
        <f t="shared" si="300"/>
        <v>Blank</v>
      </c>
      <c r="O1791" s="197" t="str">
        <f>IF(D1791=0,"Blank",'3 Model Input'!E$49*(1-'3 Model Input'!E$51))</f>
        <v>Blank</v>
      </c>
      <c r="P1791" s="197" t="str">
        <f t="shared" si="301"/>
        <v>Blank</v>
      </c>
      <c r="Q1791" s="197" t="str">
        <f>IF(D1791=0,"Blank",IF(D1791="BEV",E1791*(1-'3 Model Input'!E$54), E1791))</f>
        <v>Blank</v>
      </c>
      <c r="R1791" s="198" t="str">
        <f>IF(D1791=0,"Blank",IF(D1791="PHEV",F1791/G1791,F1791*(1-'3 Model Input'!E$54)/G1791))</f>
        <v>Blank</v>
      </c>
      <c r="S1791" s="198" t="str">
        <f>IF(D1791=0,"Blank",IF(D1791="PHEV",MIN(M1791,E1791),MIN(M1791,(E1791*(1-'3 Model Input'!E$54)))))</f>
        <v>Blank</v>
      </c>
      <c r="T1791" s="217" t="str">
        <f t="shared" si="302"/>
        <v>Blank</v>
      </c>
      <c r="U1791" s="89"/>
      <c r="V1791" s="216" t="str">
        <f>IF(D1791=0,"Blank",P1791*'3 Model Input'!E$50)</f>
        <v>Blank</v>
      </c>
      <c r="W1791" s="197" t="str">
        <f t="shared" si="303"/>
        <v>Blank</v>
      </c>
      <c r="X1791" s="197" t="str">
        <f t="shared" si="304"/>
        <v>Blank</v>
      </c>
      <c r="Y1791" s="197" t="str">
        <f t="shared" si="305"/>
        <v>Blank</v>
      </c>
      <c r="Z1791" s="197" t="str">
        <f t="shared" si="306"/>
        <v>Blank</v>
      </c>
      <c r="AA1791" s="223" t="str" cm="1">
        <f t="array" ref="AA1791">_xlfn.IFS(ISTEXT('3 Model Input'!F$70),"Missing",ISTEXT('3 Model Input'!I$70),"Missing",ISNUMBER('3 Model Input'!K$70),'3 Model Input'!K$70*P1791)</f>
        <v>Missing</v>
      </c>
      <c r="AB1791" s="89"/>
      <c r="AC1791" s="227" t="str" cm="1">
        <f t="array" ref="AC1791">IF(D1791=0,"Blank",_xlfn.IFS('3 Model Input'!E$61=1,(V1791*G1791)/T1791,'3 Model Input'!E$61=2,(W1791*G1791)/T1791,'3 Model Input'!E$61=3,(X1791*G1791)/T1791,'3 Model Input'!E$61=4,(Y1791*G1791)/T1791,'3 Model Input'!E$61=5,(Z1791*G1791)/T1791, ISTEXT('3 Model Input'!E$61),"Missing",'3 Model Input'!E$61=6,(AA1791*G1791)/T1791))</f>
        <v>Blank</v>
      </c>
      <c r="AD1791" s="202" t="str">
        <f t="shared" si="307"/>
        <v>Blank</v>
      </c>
      <c r="AE1791" s="202" t="str">
        <f t="shared" si="308"/>
        <v>Blank</v>
      </c>
      <c r="AF1791" s="217" t="str">
        <f t="shared" si="309"/>
        <v>Blank</v>
      </c>
      <c r="AG1791" s="9" t="str" cm="1">
        <f t="array" ref="AG1791">_xlfn.IFS(ISNUMBER(AC1791), "", ISNUMBER(SEARCH("Blank", AC1791)), "", ISERROR(AC1791), "Bad input on tab 3")</f>
        <v/>
      </c>
    </row>
    <row r="1792" spans="2:33" ht="15" customHeight="1" x14ac:dyDescent="0.75">
      <c r="B1792" s="205" t="str">
        <f>'5 Driver Data'!B1792</f>
        <v>1784</v>
      </c>
      <c r="C1792" s="193">
        <f>'5 Driver Data'!C1792</f>
        <v>0</v>
      </c>
      <c r="D1792" s="192">
        <f>'5 Driver Data'!D1792</f>
        <v>0</v>
      </c>
      <c r="E1792" s="191">
        <f>'5 Driver Data'!E1792</f>
        <v>0</v>
      </c>
      <c r="F1792" s="191">
        <f>'5 Driver Data'!F1792</f>
        <v>0</v>
      </c>
      <c r="G1792" s="191">
        <f>'5 Driver Data'!G1792</f>
        <v>0</v>
      </c>
      <c r="H1792" s="191">
        <f>'5 Driver Data'!H1792</f>
        <v>0</v>
      </c>
      <c r="I1792" s="191">
        <f>'5 Driver Data'!I1792</f>
        <v>0</v>
      </c>
      <c r="J1792" s="191">
        <f>'5 Driver Data'!J1792</f>
        <v>0</v>
      </c>
      <c r="K1792" s="206">
        <f>'5 Driver Data'!K1792</f>
        <v>0</v>
      </c>
      <c r="L1792" s="1"/>
      <c r="M1792" s="216" t="str">
        <f>IF(D1792=0,"Blank",'3 Model Input'!E$44*'3 Model Input'!E$45)</f>
        <v>Blank</v>
      </c>
      <c r="N1792" s="197" t="str">
        <f t="shared" si="300"/>
        <v>Blank</v>
      </c>
      <c r="O1792" s="197" t="str">
        <f>IF(D1792=0,"Blank",'3 Model Input'!E$49*(1-'3 Model Input'!E$51))</f>
        <v>Blank</v>
      </c>
      <c r="P1792" s="197" t="str">
        <f t="shared" si="301"/>
        <v>Blank</v>
      </c>
      <c r="Q1792" s="197" t="str">
        <f>IF(D1792=0,"Blank",IF(D1792="BEV",E1792*(1-'3 Model Input'!E$54), E1792))</f>
        <v>Blank</v>
      </c>
      <c r="R1792" s="198" t="str">
        <f>IF(D1792=0,"Blank",IF(D1792="PHEV",F1792/G1792,F1792*(1-'3 Model Input'!E$54)/G1792))</f>
        <v>Blank</v>
      </c>
      <c r="S1792" s="198" t="str">
        <f>IF(D1792=0,"Blank",IF(D1792="PHEV",MIN(M1792,E1792),MIN(M1792,(E1792*(1-'3 Model Input'!E$54)))))</f>
        <v>Blank</v>
      </c>
      <c r="T1792" s="217" t="str">
        <f t="shared" si="302"/>
        <v>Blank</v>
      </c>
      <c r="U1792" s="89"/>
      <c r="V1792" s="216" t="str">
        <f>IF(D1792=0,"Blank",P1792*'3 Model Input'!E$50)</f>
        <v>Blank</v>
      </c>
      <c r="W1792" s="197" t="str">
        <f t="shared" si="303"/>
        <v>Blank</v>
      </c>
      <c r="X1792" s="197" t="str">
        <f t="shared" si="304"/>
        <v>Blank</v>
      </c>
      <c r="Y1792" s="197" t="str">
        <f t="shared" si="305"/>
        <v>Blank</v>
      </c>
      <c r="Z1792" s="197" t="str">
        <f t="shared" si="306"/>
        <v>Blank</v>
      </c>
      <c r="AA1792" s="223" t="str" cm="1">
        <f t="array" ref="AA1792">_xlfn.IFS(ISTEXT('3 Model Input'!F$70),"Missing",ISTEXT('3 Model Input'!I$70),"Missing",ISNUMBER('3 Model Input'!K$70),'3 Model Input'!K$70*P1792)</f>
        <v>Missing</v>
      </c>
      <c r="AB1792" s="89"/>
      <c r="AC1792" s="227" t="str" cm="1">
        <f t="array" ref="AC1792">IF(D1792=0,"Blank",_xlfn.IFS('3 Model Input'!E$61=1,(V1792*G1792)/T1792,'3 Model Input'!E$61=2,(W1792*G1792)/T1792,'3 Model Input'!E$61=3,(X1792*G1792)/T1792,'3 Model Input'!E$61=4,(Y1792*G1792)/T1792,'3 Model Input'!E$61=5,(Z1792*G1792)/T1792, ISTEXT('3 Model Input'!E$61),"Missing",'3 Model Input'!E$61=6,(AA1792*G1792)/T1792))</f>
        <v>Blank</v>
      </c>
      <c r="AD1792" s="202" t="str">
        <f t="shared" si="307"/>
        <v>Blank</v>
      </c>
      <c r="AE1792" s="202" t="str">
        <f t="shared" si="308"/>
        <v>Blank</v>
      </c>
      <c r="AF1792" s="217" t="str">
        <f t="shared" si="309"/>
        <v>Blank</v>
      </c>
      <c r="AG1792" s="9" t="str" cm="1">
        <f t="array" ref="AG1792">_xlfn.IFS(ISNUMBER(AC1792), "", ISNUMBER(SEARCH("Blank", AC1792)), "", ISERROR(AC1792), "Bad input on tab 3")</f>
        <v/>
      </c>
    </row>
    <row r="1793" spans="2:33" ht="15" customHeight="1" x14ac:dyDescent="0.75">
      <c r="B1793" s="205" t="str">
        <f>'5 Driver Data'!B1793</f>
        <v>1785</v>
      </c>
      <c r="C1793" s="193">
        <f>'5 Driver Data'!C1793</f>
        <v>0</v>
      </c>
      <c r="D1793" s="192">
        <f>'5 Driver Data'!D1793</f>
        <v>0</v>
      </c>
      <c r="E1793" s="191">
        <f>'5 Driver Data'!E1793</f>
        <v>0</v>
      </c>
      <c r="F1793" s="191">
        <f>'5 Driver Data'!F1793</f>
        <v>0</v>
      </c>
      <c r="G1793" s="191">
        <f>'5 Driver Data'!G1793</f>
        <v>0</v>
      </c>
      <c r="H1793" s="191">
        <f>'5 Driver Data'!H1793</f>
        <v>0</v>
      </c>
      <c r="I1793" s="191">
        <f>'5 Driver Data'!I1793</f>
        <v>0</v>
      </c>
      <c r="J1793" s="191">
        <f>'5 Driver Data'!J1793</f>
        <v>0</v>
      </c>
      <c r="K1793" s="206">
        <f>'5 Driver Data'!K1793</f>
        <v>0</v>
      </c>
      <c r="L1793" s="1"/>
      <c r="M1793" s="216" t="str">
        <f>IF(D1793=0,"Blank",'3 Model Input'!E$44*'3 Model Input'!E$45)</f>
        <v>Blank</v>
      </c>
      <c r="N1793" s="197" t="str">
        <f t="shared" si="300"/>
        <v>Blank</v>
      </c>
      <c r="O1793" s="197" t="str">
        <f>IF(D1793=0,"Blank",'3 Model Input'!E$49*(1-'3 Model Input'!E$51))</f>
        <v>Blank</v>
      </c>
      <c r="P1793" s="197" t="str">
        <f t="shared" si="301"/>
        <v>Blank</v>
      </c>
      <c r="Q1793" s="197" t="str">
        <f>IF(D1793=0,"Blank",IF(D1793="BEV",E1793*(1-'3 Model Input'!E$54), E1793))</f>
        <v>Blank</v>
      </c>
      <c r="R1793" s="198" t="str">
        <f>IF(D1793=0,"Blank",IF(D1793="PHEV",F1793/G1793,F1793*(1-'3 Model Input'!E$54)/G1793))</f>
        <v>Blank</v>
      </c>
      <c r="S1793" s="198" t="str">
        <f>IF(D1793=0,"Blank",IF(D1793="PHEV",MIN(M1793,E1793),MIN(M1793,(E1793*(1-'3 Model Input'!E$54)))))</f>
        <v>Blank</v>
      </c>
      <c r="T1793" s="217" t="str">
        <f t="shared" si="302"/>
        <v>Blank</v>
      </c>
      <c r="U1793" s="89"/>
      <c r="V1793" s="216" t="str">
        <f>IF(D1793=0,"Blank",P1793*'3 Model Input'!E$50)</f>
        <v>Blank</v>
      </c>
      <c r="W1793" s="197" t="str">
        <f t="shared" si="303"/>
        <v>Blank</v>
      </c>
      <c r="X1793" s="197" t="str">
        <f t="shared" si="304"/>
        <v>Blank</v>
      </c>
      <c r="Y1793" s="197" t="str">
        <f t="shared" si="305"/>
        <v>Blank</v>
      </c>
      <c r="Z1793" s="197" t="str">
        <f t="shared" si="306"/>
        <v>Blank</v>
      </c>
      <c r="AA1793" s="223" t="str" cm="1">
        <f t="array" ref="AA1793">_xlfn.IFS(ISTEXT('3 Model Input'!F$70),"Missing",ISTEXT('3 Model Input'!I$70),"Missing",ISNUMBER('3 Model Input'!K$70),'3 Model Input'!K$70*P1793)</f>
        <v>Missing</v>
      </c>
      <c r="AB1793" s="89"/>
      <c r="AC1793" s="227" t="str" cm="1">
        <f t="array" ref="AC1793">IF(D1793=0,"Blank",_xlfn.IFS('3 Model Input'!E$61=1,(V1793*G1793)/T1793,'3 Model Input'!E$61=2,(W1793*G1793)/T1793,'3 Model Input'!E$61=3,(X1793*G1793)/T1793,'3 Model Input'!E$61=4,(Y1793*G1793)/T1793,'3 Model Input'!E$61=5,(Z1793*G1793)/T1793, ISTEXT('3 Model Input'!E$61),"Missing",'3 Model Input'!E$61=6,(AA1793*G1793)/T1793))</f>
        <v>Blank</v>
      </c>
      <c r="AD1793" s="202" t="str">
        <f t="shared" si="307"/>
        <v>Blank</v>
      </c>
      <c r="AE1793" s="202" t="str">
        <f t="shared" si="308"/>
        <v>Blank</v>
      </c>
      <c r="AF1793" s="217" t="str">
        <f t="shared" si="309"/>
        <v>Blank</v>
      </c>
      <c r="AG1793" s="9" t="str" cm="1">
        <f t="array" ref="AG1793">_xlfn.IFS(ISNUMBER(AC1793), "", ISNUMBER(SEARCH("Blank", AC1793)), "", ISERROR(AC1793), "Bad input on tab 3")</f>
        <v/>
      </c>
    </row>
    <row r="1794" spans="2:33" ht="15" customHeight="1" x14ac:dyDescent="0.75">
      <c r="B1794" s="205" t="str">
        <f>'5 Driver Data'!B1794</f>
        <v>1786</v>
      </c>
      <c r="C1794" s="193">
        <f>'5 Driver Data'!C1794</f>
        <v>0</v>
      </c>
      <c r="D1794" s="192">
        <f>'5 Driver Data'!D1794</f>
        <v>0</v>
      </c>
      <c r="E1794" s="191">
        <f>'5 Driver Data'!E1794</f>
        <v>0</v>
      </c>
      <c r="F1794" s="191">
        <f>'5 Driver Data'!F1794</f>
        <v>0</v>
      </c>
      <c r="G1794" s="191">
        <f>'5 Driver Data'!G1794</f>
        <v>0</v>
      </c>
      <c r="H1794" s="191">
        <f>'5 Driver Data'!H1794</f>
        <v>0</v>
      </c>
      <c r="I1794" s="191">
        <f>'5 Driver Data'!I1794</f>
        <v>0</v>
      </c>
      <c r="J1794" s="191">
        <f>'5 Driver Data'!J1794</f>
        <v>0</v>
      </c>
      <c r="K1794" s="206">
        <f>'5 Driver Data'!K1794</f>
        <v>0</v>
      </c>
      <c r="L1794" s="1"/>
      <c r="M1794" s="216" t="str">
        <f>IF(D1794=0,"Blank",'3 Model Input'!E$44*'3 Model Input'!E$45)</f>
        <v>Blank</v>
      </c>
      <c r="N1794" s="197" t="str">
        <f t="shared" si="300"/>
        <v>Blank</v>
      </c>
      <c r="O1794" s="197" t="str">
        <f>IF(D1794=0,"Blank",'3 Model Input'!E$49*(1-'3 Model Input'!E$51))</f>
        <v>Blank</v>
      </c>
      <c r="P1794" s="197" t="str">
        <f t="shared" si="301"/>
        <v>Blank</v>
      </c>
      <c r="Q1794" s="197" t="str">
        <f>IF(D1794=0,"Blank",IF(D1794="BEV",E1794*(1-'3 Model Input'!E$54), E1794))</f>
        <v>Blank</v>
      </c>
      <c r="R1794" s="198" t="str">
        <f>IF(D1794=0,"Blank",IF(D1794="PHEV",F1794/G1794,F1794*(1-'3 Model Input'!E$54)/G1794))</f>
        <v>Blank</v>
      </c>
      <c r="S1794" s="198" t="str">
        <f>IF(D1794=0,"Blank",IF(D1794="PHEV",MIN(M1794,E1794),MIN(M1794,(E1794*(1-'3 Model Input'!E$54)))))</f>
        <v>Blank</v>
      </c>
      <c r="T1794" s="217" t="str">
        <f t="shared" si="302"/>
        <v>Blank</v>
      </c>
      <c r="U1794" s="89"/>
      <c r="V1794" s="216" t="str">
        <f>IF(D1794=0,"Blank",P1794*'3 Model Input'!E$50)</f>
        <v>Blank</v>
      </c>
      <c r="W1794" s="197" t="str">
        <f t="shared" si="303"/>
        <v>Blank</v>
      </c>
      <c r="X1794" s="197" t="str">
        <f t="shared" si="304"/>
        <v>Blank</v>
      </c>
      <c r="Y1794" s="197" t="str">
        <f t="shared" si="305"/>
        <v>Blank</v>
      </c>
      <c r="Z1794" s="197" t="str">
        <f t="shared" si="306"/>
        <v>Blank</v>
      </c>
      <c r="AA1794" s="223" t="str" cm="1">
        <f t="array" ref="AA1794">_xlfn.IFS(ISTEXT('3 Model Input'!F$70),"Missing",ISTEXT('3 Model Input'!I$70),"Missing",ISNUMBER('3 Model Input'!K$70),'3 Model Input'!K$70*P1794)</f>
        <v>Missing</v>
      </c>
      <c r="AB1794" s="89"/>
      <c r="AC1794" s="227" t="str" cm="1">
        <f t="array" ref="AC1794">IF(D1794=0,"Blank",_xlfn.IFS('3 Model Input'!E$61=1,(V1794*G1794)/T1794,'3 Model Input'!E$61=2,(W1794*G1794)/T1794,'3 Model Input'!E$61=3,(X1794*G1794)/T1794,'3 Model Input'!E$61=4,(Y1794*G1794)/T1794,'3 Model Input'!E$61=5,(Z1794*G1794)/T1794, ISTEXT('3 Model Input'!E$61),"Missing",'3 Model Input'!E$61=6,(AA1794*G1794)/T1794))</f>
        <v>Blank</v>
      </c>
      <c r="AD1794" s="202" t="str">
        <f t="shared" si="307"/>
        <v>Blank</v>
      </c>
      <c r="AE1794" s="202" t="str">
        <f t="shared" si="308"/>
        <v>Blank</v>
      </c>
      <c r="AF1794" s="217" t="str">
        <f t="shared" si="309"/>
        <v>Blank</v>
      </c>
      <c r="AG1794" s="9" t="str" cm="1">
        <f t="array" ref="AG1794">_xlfn.IFS(ISNUMBER(AC1794), "", ISNUMBER(SEARCH("Blank", AC1794)), "", ISERROR(AC1794), "Bad input on tab 3")</f>
        <v/>
      </c>
    </row>
    <row r="1795" spans="2:33" ht="15" customHeight="1" x14ac:dyDescent="0.75">
      <c r="B1795" s="205" t="str">
        <f>'5 Driver Data'!B1795</f>
        <v>1787</v>
      </c>
      <c r="C1795" s="193">
        <f>'5 Driver Data'!C1795</f>
        <v>0</v>
      </c>
      <c r="D1795" s="192">
        <f>'5 Driver Data'!D1795</f>
        <v>0</v>
      </c>
      <c r="E1795" s="191">
        <f>'5 Driver Data'!E1795</f>
        <v>0</v>
      </c>
      <c r="F1795" s="191">
        <f>'5 Driver Data'!F1795</f>
        <v>0</v>
      </c>
      <c r="G1795" s="191">
        <f>'5 Driver Data'!G1795</f>
        <v>0</v>
      </c>
      <c r="H1795" s="191">
        <f>'5 Driver Data'!H1795</f>
        <v>0</v>
      </c>
      <c r="I1795" s="191">
        <f>'5 Driver Data'!I1795</f>
        <v>0</v>
      </c>
      <c r="J1795" s="191">
        <f>'5 Driver Data'!J1795</f>
        <v>0</v>
      </c>
      <c r="K1795" s="206">
        <f>'5 Driver Data'!K1795</f>
        <v>0</v>
      </c>
      <c r="L1795" s="1"/>
      <c r="M1795" s="216" t="str">
        <f>IF(D1795=0,"Blank",'3 Model Input'!E$44*'3 Model Input'!E$45)</f>
        <v>Blank</v>
      </c>
      <c r="N1795" s="197" t="str">
        <f t="shared" si="300"/>
        <v>Blank</v>
      </c>
      <c r="O1795" s="197" t="str">
        <f>IF(D1795=0,"Blank",'3 Model Input'!E$49*(1-'3 Model Input'!E$51))</f>
        <v>Blank</v>
      </c>
      <c r="P1795" s="197" t="str">
        <f t="shared" si="301"/>
        <v>Blank</v>
      </c>
      <c r="Q1795" s="197" t="str">
        <f>IF(D1795=0,"Blank",IF(D1795="BEV",E1795*(1-'3 Model Input'!E$54), E1795))</f>
        <v>Blank</v>
      </c>
      <c r="R1795" s="198" t="str">
        <f>IF(D1795=0,"Blank",IF(D1795="PHEV",F1795/G1795,F1795*(1-'3 Model Input'!E$54)/G1795))</f>
        <v>Blank</v>
      </c>
      <c r="S1795" s="198" t="str">
        <f>IF(D1795=0,"Blank",IF(D1795="PHEV",MIN(M1795,E1795),MIN(M1795,(E1795*(1-'3 Model Input'!E$54)))))</f>
        <v>Blank</v>
      </c>
      <c r="T1795" s="217" t="str">
        <f t="shared" si="302"/>
        <v>Blank</v>
      </c>
      <c r="U1795" s="89"/>
      <c r="V1795" s="216" t="str">
        <f>IF(D1795=0,"Blank",P1795*'3 Model Input'!E$50)</f>
        <v>Blank</v>
      </c>
      <c r="W1795" s="197" t="str">
        <f t="shared" si="303"/>
        <v>Blank</v>
      </c>
      <c r="X1795" s="197" t="str">
        <f t="shared" si="304"/>
        <v>Blank</v>
      </c>
      <c r="Y1795" s="197" t="str">
        <f t="shared" si="305"/>
        <v>Blank</v>
      </c>
      <c r="Z1795" s="197" t="str">
        <f t="shared" si="306"/>
        <v>Blank</v>
      </c>
      <c r="AA1795" s="223" t="str" cm="1">
        <f t="array" ref="AA1795">_xlfn.IFS(ISTEXT('3 Model Input'!F$70),"Missing",ISTEXT('3 Model Input'!I$70),"Missing",ISNUMBER('3 Model Input'!K$70),'3 Model Input'!K$70*P1795)</f>
        <v>Missing</v>
      </c>
      <c r="AB1795" s="89"/>
      <c r="AC1795" s="227" t="str" cm="1">
        <f t="array" ref="AC1795">IF(D1795=0,"Blank",_xlfn.IFS('3 Model Input'!E$61=1,(V1795*G1795)/T1795,'3 Model Input'!E$61=2,(W1795*G1795)/T1795,'3 Model Input'!E$61=3,(X1795*G1795)/T1795,'3 Model Input'!E$61=4,(Y1795*G1795)/T1795,'3 Model Input'!E$61=5,(Z1795*G1795)/T1795, ISTEXT('3 Model Input'!E$61),"Missing",'3 Model Input'!E$61=6,(AA1795*G1795)/T1795))</f>
        <v>Blank</v>
      </c>
      <c r="AD1795" s="202" t="str">
        <f t="shared" si="307"/>
        <v>Blank</v>
      </c>
      <c r="AE1795" s="202" t="str">
        <f t="shared" si="308"/>
        <v>Blank</v>
      </c>
      <c r="AF1795" s="217" t="str">
        <f t="shared" si="309"/>
        <v>Blank</v>
      </c>
      <c r="AG1795" s="9" t="str" cm="1">
        <f t="array" ref="AG1795">_xlfn.IFS(ISNUMBER(AC1795), "", ISNUMBER(SEARCH("Blank", AC1795)), "", ISERROR(AC1795), "Bad input on tab 3")</f>
        <v/>
      </c>
    </row>
    <row r="1796" spans="2:33" ht="15" customHeight="1" x14ac:dyDescent="0.75">
      <c r="B1796" s="205" t="str">
        <f>'5 Driver Data'!B1796</f>
        <v>1788</v>
      </c>
      <c r="C1796" s="193">
        <f>'5 Driver Data'!C1796</f>
        <v>0</v>
      </c>
      <c r="D1796" s="192">
        <f>'5 Driver Data'!D1796</f>
        <v>0</v>
      </c>
      <c r="E1796" s="191">
        <f>'5 Driver Data'!E1796</f>
        <v>0</v>
      </c>
      <c r="F1796" s="191">
        <f>'5 Driver Data'!F1796</f>
        <v>0</v>
      </c>
      <c r="G1796" s="191">
        <f>'5 Driver Data'!G1796</f>
        <v>0</v>
      </c>
      <c r="H1796" s="191">
        <f>'5 Driver Data'!H1796</f>
        <v>0</v>
      </c>
      <c r="I1796" s="191">
        <f>'5 Driver Data'!I1796</f>
        <v>0</v>
      </c>
      <c r="J1796" s="191">
        <f>'5 Driver Data'!J1796</f>
        <v>0</v>
      </c>
      <c r="K1796" s="206">
        <f>'5 Driver Data'!K1796</f>
        <v>0</v>
      </c>
      <c r="L1796" s="1"/>
      <c r="M1796" s="216" t="str">
        <f>IF(D1796=0,"Blank",'3 Model Input'!E$44*'3 Model Input'!E$45)</f>
        <v>Blank</v>
      </c>
      <c r="N1796" s="197" t="str">
        <f t="shared" si="300"/>
        <v>Blank</v>
      </c>
      <c r="O1796" s="197" t="str">
        <f>IF(D1796=0,"Blank",'3 Model Input'!E$49*(1-'3 Model Input'!E$51))</f>
        <v>Blank</v>
      </c>
      <c r="P1796" s="197" t="str">
        <f t="shared" si="301"/>
        <v>Blank</v>
      </c>
      <c r="Q1796" s="197" t="str">
        <f>IF(D1796=0,"Blank",IF(D1796="BEV",E1796*(1-'3 Model Input'!E$54), E1796))</f>
        <v>Blank</v>
      </c>
      <c r="R1796" s="198" t="str">
        <f>IF(D1796=0,"Blank",IF(D1796="PHEV",F1796/G1796,F1796*(1-'3 Model Input'!E$54)/G1796))</f>
        <v>Blank</v>
      </c>
      <c r="S1796" s="198" t="str">
        <f>IF(D1796=0,"Blank",IF(D1796="PHEV",MIN(M1796,E1796),MIN(M1796,(E1796*(1-'3 Model Input'!E$54)))))</f>
        <v>Blank</v>
      </c>
      <c r="T1796" s="217" t="str">
        <f t="shared" si="302"/>
        <v>Blank</v>
      </c>
      <c r="U1796" s="89"/>
      <c r="V1796" s="216" t="str">
        <f>IF(D1796=0,"Blank",P1796*'3 Model Input'!E$50)</f>
        <v>Blank</v>
      </c>
      <c r="W1796" s="197" t="str">
        <f t="shared" si="303"/>
        <v>Blank</v>
      </c>
      <c r="X1796" s="197" t="str">
        <f t="shared" si="304"/>
        <v>Blank</v>
      </c>
      <c r="Y1796" s="197" t="str">
        <f t="shared" si="305"/>
        <v>Blank</v>
      </c>
      <c r="Z1796" s="197" t="str">
        <f t="shared" si="306"/>
        <v>Blank</v>
      </c>
      <c r="AA1796" s="223" t="str" cm="1">
        <f t="array" ref="AA1796">_xlfn.IFS(ISTEXT('3 Model Input'!F$70),"Missing",ISTEXT('3 Model Input'!I$70),"Missing",ISNUMBER('3 Model Input'!K$70),'3 Model Input'!K$70*P1796)</f>
        <v>Missing</v>
      </c>
      <c r="AB1796" s="89"/>
      <c r="AC1796" s="227" t="str" cm="1">
        <f t="array" ref="AC1796">IF(D1796=0,"Blank",_xlfn.IFS('3 Model Input'!E$61=1,(V1796*G1796)/T1796,'3 Model Input'!E$61=2,(W1796*G1796)/T1796,'3 Model Input'!E$61=3,(X1796*G1796)/T1796,'3 Model Input'!E$61=4,(Y1796*G1796)/T1796,'3 Model Input'!E$61=5,(Z1796*G1796)/T1796, ISTEXT('3 Model Input'!E$61),"Missing",'3 Model Input'!E$61=6,(AA1796*G1796)/T1796))</f>
        <v>Blank</v>
      </c>
      <c r="AD1796" s="202" t="str">
        <f t="shared" si="307"/>
        <v>Blank</v>
      </c>
      <c r="AE1796" s="202" t="str">
        <f t="shared" si="308"/>
        <v>Blank</v>
      </c>
      <c r="AF1796" s="217" t="str">
        <f t="shared" si="309"/>
        <v>Blank</v>
      </c>
      <c r="AG1796" s="9" t="str" cm="1">
        <f t="array" ref="AG1796">_xlfn.IFS(ISNUMBER(AC1796), "", ISNUMBER(SEARCH("Blank", AC1796)), "", ISERROR(AC1796), "Bad input on tab 3")</f>
        <v/>
      </c>
    </row>
    <row r="1797" spans="2:33" ht="15" customHeight="1" x14ac:dyDescent="0.75">
      <c r="B1797" s="205" t="str">
        <f>'5 Driver Data'!B1797</f>
        <v>1789</v>
      </c>
      <c r="C1797" s="193">
        <f>'5 Driver Data'!C1797</f>
        <v>0</v>
      </c>
      <c r="D1797" s="192">
        <f>'5 Driver Data'!D1797</f>
        <v>0</v>
      </c>
      <c r="E1797" s="191">
        <f>'5 Driver Data'!E1797</f>
        <v>0</v>
      </c>
      <c r="F1797" s="191">
        <f>'5 Driver Data'!F1797</f>
        <v>0</v>
      </c>
      <c r="G1797" s="191">
        <f>'5 Driver Data'!G1797</f>
        <v>0</v>
      </c>
      <c r="H1797" s="191">
        <f>'5 Driver Data'!H1797</f>
        <v>0</v>
      </c>
      <c r="I1797" s="191">
        <f>'5 Driver Data'!I1797</f>
        <v>0</v>
      </c>
      <c r="J1797" s="191">
        <f>'5 Driver Data'!J1797</f>
        <v>0</v>
      </c>
      <c r="K1797" s="206">
        <f>'5 Driver Data'!K1797</f>
        <v>0</v>
      </c>
      <c r="L1797" s="1"/>
      <c r="M1797" s="216" t="str">
        <f>IF(D1797=0,"Blank",'3 Model Input'!E$44*'3 Model Input'!E$45)</f>
        <v>Blank</v>
      </c>
      <c r="N1797" s="197" t="str">
        <f t="shared" si="300"/>
        <v>Blank</v>
      </c>
      <c r="O1797" s="197" t="str">
        <f>IF(D1797=0,"Blank",'3 Model Input'!E$49*(1-'3 Model Input'!E$51))</f>
        <v>Blank</v>
      </c>
      <c r="P1797" s="197" t="str">
        <f t="shared" si="301"/>
        <v>Blank</v>
      </c>
      <c r="Q1797" s="197" t="str">
        <f>IF(D1797=0,"Blank",IF(D1797="BEV",E1797*(1-'3 Model Input'!E$54), E1797))</f>
        <v>Blank</v>
      </c>
      <c r="R1797" s="198" t="str">
        <f>IF(D1797=0,"Blank",IF(D1797="PHEV",F1797/G1797,F1797*(1-'3 Model Input'!E$54)/G1797))</f>
        <v>Blank</v>
      </c>
      <c r="S1797" s="198" t="str">
        <f>IF(D1797=0,"Blank",IF(D1797="PHEV",MIN(M1797,E1797),MIN(M1797,(E1797*(1-'3 Model Input'!E$54)))))</f>
        <v>Blank</v>
      </c>
      <c r="T1797" s="217" t="str">
        <f t="shared" si="302"/>
        <v>Blank</v>
      </c>
      <c r="U1797" s="89"/>
      <c r="V1797" s="216" t="str">
        <f>IF(D1797=0,"Blank",P1797*'3 Model Input'!E$50)</f>
        <v>Blank</v>
      </c>
      <c r="W1797" s="197" t="str">
        <f t="shared" si="303"/>
        <v>Blank</v>
      </c>
      <c r="X1797" s="197" t="str">
        <f t="shared" si="304"/>
        <v>Blank</v>
      </c>
      <c r="Y1797" s="197" t="str">
        <f t="shared" si="305"/>
        <v>Blank</v>
      </c>
      <c r="Z1797" s="197" t="str">
        <f t="shared" si="306"/>
        <v>Blank</v>
      </c>
      <c r="AA1797" s="223" t="str" cm="1">
        <f t="array" ref="AA1797">_xlfn.IFS(ISTEXT('3 Model Input'!F$70),"Missing",ISTEXT('3 Model Input'!I$70),"Missing",ISNUMBER('3 Model Input'!K$70),'3 Model Input'!K$70*P1797)</f>
        <v>Missing</v>
      </c>
      <c r="AB1797" s="89"/>
      <c r="AC1797" s="227" t="str" cm="1">
        <f t="array" ref="AC1797">IF(D1797=0,"Blank",_xlfn.IFS('3 Model Input'!E$61=1,(V1797*G1797)/T1797,'3 Model Input'!E$61=2,(W1797*G1797)/T1797,'3 Model Input'!E$61=3,(X1797*G1797)/T1797,'3 Model Input'!E$61=4,(Y1797*G1797)/T1797,'3 Model Input'!E$61=5,(Z1797*G1797)/T1797, ISTEXT('3 Model Input'!E$61),"Missing",'3 Model Input'!E$61=6,(AA1797*G1797)/T1797))</f>
        <v>Blank</v>
      </c>
      <c r="AD1797" s="202" t="str">
        <f t="shared" si="307"/>
        <v>Blank</v>
      </c>
      <c r="AE1797" s="202" t="str">
        <f t="shared" si="308"/>
        <v>Blank</v>
      </c>
      <c r="AF1797" s="217" t="str">
        <f t="shared" si="309"/>
        <v>Blank</v>
      </c>
      <c r="AG1797" s="9" t="str" cm="1">
        <f t="array" ref="AG1797">_xlfn.IFS(ISNUMBER(AC1797), "", ISNUMBER(SEARCH("Blank", AC1797)), "", ISERROR(AC1797), "Bad input on tab 3")</f>
        <v/>
      </c>
    </row>
    <row r="1798" spans="2:33" ht="15" customHeight="1" x14ac:dyDescent="0.75">
      <c r="B1798" s="205" t="str">
        <f>'5 Driver Data'!B1798</f>
        <v>1790</v>
      </c>
      <c r="C1798" s="193">
        <f>'5 Driver Data'!C1798</f>
        <v>0</v>
      </c>
      <c r="D1798" s="192">
        <f>'5 Driver Data'!D1798</f>
        <v>0</v>
      </c>
      <c r="E1798" s="191">
        <f>'5 Driver Data'!E1798</f>
        <v>0</v>
      </c>
      <c r="F1798" s="191">
        <f>'5 Driver Data'!F1798</f>
        <v>0</v>
      </c>
      <c r="G1798" s="191">
        <f>'5 Driver Data'!G1798</f>
        <v>0</v>
      </c>
      <c r="H1798" s="191">
        <f>'5 Driver Data'!H1798</f>
        <v>0</v>
      </c>
      <c r="I1798" s="191">
        <f>'5 Driver Data'!I1798</f>
        <v>0</v>
      </c>
      <c r="J1798" s="191">
        <f>'5 Driver Data'!J1798</f>
        <v>0</v>
      </c>
      <c r="K1798" s="206">
        <f>'5 Driver Data'!K1798</f>
        <v>0</v>
      </c>
      <c r="L1798" s="1"/>
      <c r="M1798" s="216" t="str">
        <f>IF(D1798=0,"Blank",'3 Model Input'!E$44*'3 Model Input'!E$45)</f>
        <v>Blank</v>
      </c>
      <c r="N1798" s="197" t="str">
        <f t="shared" si="300"/>
        <v>Blank</v>
      </c>
      <c r="O1798" s="197" t="str">
        <f>IF(D1798=0,"Blank",'3 Model Input'!E$49*(1-'3 Model Input'!E$51))</f>
        <v>Blank</v>
      </c>
      <c r="P1798" s="197" t="str">
        <f t="shared" si="301"/>
        <v>Blank</v>
      </c>
      <c r="Q1798" s="197" t="str">
        <f>IF(D1798=0,"Blank",IF(D1798="BEV",E1798*(1-'3 Model Input'!E$54), E1798))</f>
        <v>Blank</v>
      </c>
      <c r="R1798" s="198" t="str">
        <f>IF(D1798=0,"Blank",IF(D1798="PHEV",F1798/G1798,F1798*(1-'3 Model Input'!E$54)/G1798))</f>
        <v>Blank</v>
      </c>
      <c r="S1798" s="198" t="str">
        <f>IF(D1798=0,"Blank",IF(D1798="PHEV",MIN(M1798,E1798),MIN(M1798,(E1798*(1-'3 Model Input'!E$54)))))</f>
        <v>Blank</v>
      </c>
      <c r="T1798" s="217" t="str">
        <f t="shared" si="302"/>
        <v>Blank</v>
      </c>
      <c r="U1798" s="89"/>
      <c r="V1798" s="216" t="str">
        <f>IF(D1798=0,"Blank",P1798*'3 Model Input'!E$50)</f>
        <v>Blank</v>
      </c>
      <c r="W1798" s="197" t="str">
        <f t="shared" si="303"/>
        <v>Blank</v>
      </c>
      <c r="X1798" s="197" t="str">
        <f t="shared" si="304"/>
        <v>Blank</v>
      </c>
      <c r="Y1798" s="197" t="str">
        <f t="shared" si="305"/>
        <v>Blank</v>
      </c>
      <c r="Z1798" s="197" t="str">
        <f t="shared" si="306"/>
        <v>Blank</v>
      </c>
      <c r="AA1798" s="223" t="str" cm="1">
        <f t="array" ref="AA1798">_xlfn.IFS(ISTEXT('3 Model Input'!F$70),"Missing",ISTEXT('3 Model Input'!I$70),"Missing",ISNUMBER('3 Model Input'!K$70),'3 Model Input'!K$70*P1798)</f>
        <v>Missing</v>
      </c>
      <c r="AB1798" s="89"/>
      <c r="AC1798" s="227" t="str" cm="1">
        <f t="array" ref="AC1798">IF(D1798=0,"Blank",_xlfn.IFS('3 Model Input'!E$61=1,(V1798*G1798)/T1798,'3 Model Input'!E$61=2,(W1798*G1798)/T1798,'3 Model Input'!E$61=3,(X1798*G1798)/T1798,'3 Model Input'!E$61=4,(Y1798*G1798)/T1798,'3 Model Input'!E$61=5,(Z1798*G1798)/T1798, ISTEXT('3 Model Input'!E$61),"Missing",'3 Model Input'!E$61=6,(AA1798*G1798)/T1798))</f>
        <v>Blank</v>
      </c>
      <c r="AD1798" s="202" t="str">
        <f t="shared" si="307"/>
        <v>Blank</v>
      </c>
      <c r="AE1798" s="202" t="str">
        <f t="shared" si="308"/>
        <v>Blank</v>
      </c>
      <c r="AF1798" s="217" t="str">
        <f t="shared" si="309"/>
        <v>Blank</v>
      </c>
      <c r="AG1798" s="9" t="str" cm="1">
        <f t="array" ref="AG1798">_xlfn.IFS(ISNUMBER(AC1798), "", ISNUMBER(SEARCH("Blank", AC1798)), "", ISERROR(AC1798), "Bad input on tab 3")</f>
        <v/>
      </c>
    </row>
    <row r="1799" spans="2:33" ht="15" customHeight="1" x14ac:dyDescent="0.75">
      <c r="B1799" s="205" t="str">
        <f>'5 Driver Data'!B1799</f>
        <v>1791</v>
      </c>
      <c r="C1799" s="193">
        <f>'5 Driver Data'!C1799</f>
        <v>0</v>
      </c>
      <c r="D1799" s="192">
        <f>'5 Driver Data'!D1799</f>
        <v>0</v>
      </c>
      <c r="E1799" s="191">
        <f>'5 Driver Data'!E1799</f>
        <v>0</v>
      </c>
      <c r="F1799" s="191">
        <f>'5 Driver Data'!F1799</f>
        <v>0</v>
      </c>
      <c r="G1799" s="191">
        <f>'5 Driver Data'!G1799</f>
        <v>0</v>
      </c>
      <c r="H1799" s="191">
        <f>'5 Driver Data'!H1799</f>
        <v>0</v>
      </c>
      <c r="I1799" s="191">
        <f>'5 Driver Data'!I1799</f>
        <v>0</v>
      </c>
      <c r="J1799" s="191">
        <f>'5 Driver Data'!J1799</f>
        <v>0</v>
      </c>
      <c r="K1799" s="206">
        <f>'5 Driver Data'!K1799</f>
        <v>0</v>
      </c>
      <c r="L1799" s="1"/>
      <c r="M1799" s="216" t="str">
        <f>IF(D1799=0,"Blank",'3 Model Input'!E$44*'3 Model Input'!E$45)</f>
        <v>Blank</v>
      </c>
      <c r="N1799" s="197" t="str">
        <f t="shared" si="300"/>
        <v>Blank</v>
      </c>
      <c r="O1799" s="197" t="str">
        <f>IF(D1799=0,"Blank",'3 Model Input'!E$49*(1-'3 Model Input'!E$51))</f>
        <v>Blank</v>
      </c>
      <c r="P1799" s="197" t="str">
        <f t="shared" si="301"/>
        <v>Blank</v>
      </c>
      <c r="Q1799" s="197" t="str">
        <f>IF(D1799=0,"Blank",IF(D1799="BEV",E1799*(1-'3 Model Input'!E$54), E1799))</f>
        <v>Blank</v>
      </c>
      <c r="R1799" s="198" t="str">
        <f>IF(D1799=0,"Blank",IF(D1799="PHEV",F1799/G1799,F1799*(1-'3 Model Input'!E$54)/G1799))</f>
        <v>Blank</v>
      </c>
      <c r="S1799" s="198" t="str">
        <f>IF(D1799=0,"Blank",IF(D1799="PHEV",MIN(M1799,E1799),MIN(M1799,(E1799*(1-'3 Model Input'!E$54)))))</f>
        <v>Blank</v>
      </c>
      <c r="T1799" s="217" t="str">
        <f t="shared" si="302"/>
        <v>Blank</v>
      </c>
      <c r="U1799" s="89"/>
      <c r="V1799" s="216" t="str">
        <f>IF(D1799=0,"Blank",P1799*'3 Model Input'!E$50)</f>
        <v>Blank</v>
      </c>
      <c r="W1799" s="197" t="str">
        <f t="shared" si="303"/>
        <v>Blank</v>
      </c>
      <c r="X1799" s="197" t="str">
        <f t="shared" si="304"/>
        <v>Blank</v>
      </c>
      <c r="Y1799" s="197" t="str">
        <f t="shared" si="305"/>
        <v>Blank</v>
      </c>
      <c r="Z1799" s="197" t="str">
        <f t="shared" si="306"/>
        <v>Blank</v>
      </c>
      <c r="AA1799" s="223" t="str" cm="1">
        <f t="array" ref="AA1799">_xlfn.IFS(ISTEXT('3 Model Input'!F$70),"Missing",ISTEXT('3 Model Input'!I$70),"Missing",ISNUMBER('3 Model Input'!K$70),'3 Model Input'!K$70*P1799)</f>
        <v>Missing</v>
      </c>
      <c r="AB1799" s="89"/>
      <c r="AC1799" s="227" t="str" cm="1">
        <f t="array" ref="AC1799">IF(D1799=0,"Blank",_xlfn.IFS('3 Model Input'!E$61=1,(V1799*G1799)/T1799,'3 Model Input'!E$61=2,(W1799*G1799)/T1799,'3 Model Input'!E$61=3,(X1799*G1799)/T1799,'3 Model Input'!E$61=4,(Y1799*G1799)/T1799,'3 Model Input'!E$61=5,(Z1799*G1799)/T1799, ISTEXT('3 Model Input'!E$61),"Missing",'3 Model Input'!E$61=6,(AA1799*G1799)/T1799))</f>
        <v>Blank</v>
      </c>
      <c r="AD1799" s="202" t="str">
        <f t="shared" si="307"/>
        <v>Blank</v>
      </c>
      <c r="AE1799" s="202" t="str">
        <f t="shared" si="308"/>
        <v>Blank</v>
      </c>
      <c r="AF1799" s="217" t="str">
        <f t="shared" si="309"/>
        <v>Blank</v>
      </c>
      <c r="AG1799" s="9" t="str" cm="1">
        <f t="array" ref="AG1799">_xlfn.IFS(ISNUMBER(AC1799), "", ISNUMBER(SEARCH("Blank", AC1799)), "", ISERROR(AC1799), "Bad input on tab 3")</f>
        <v/>
      </c>
    </row>
    <row r="1800" spans="2:33" ht="15" customHeight="1" x14ac:dyDescent="0.75">
      <c r="B1800" s="205" t="str">
        <f>'5 Driver Data'!B1800</f>
        <v>1792</v>
      </c>
      <c r="C1800" s="193">
        <f>'5 Driver Data'!C1800</f>
        <v>0</v>
      </c>
      <c r="D1800" s="192">
        <f>'5 Driver Data'!D1800</f>
        <v>0</v>
      </c>
      <c r="E1800" s="191">
        <f>'5 Driver Data'!E1800</f>
        <v>0</v>
      </c>
      <c r="F1800" s="191">
        <f>'5 Driver Data'!F1800</f>
        <v>0</v>
      </c>
      <c r="G1800" s="191">
        <f>'5 Driver Data'!G1800</f>
        <v>0</v>
      </c>
      <c r="H1800" s="191">
        <f>'5 Driver Data'!H1800</f>
        <v>0</v>
      </c>
      <c r="I1800" s="191">
        <f>'5 Driver Data'!I1800</f>
        <v>0</v>
      </c>
      <c r="J1800" s="191">
        <f>'5 Driver Data'!J1800</f>
        <v>0</v>
      </c>
      <c r="K1800" s="206">
        <f>'5 Driver Data'!K1800</f>
        <v>0</v>
      </c>
      <c r="L1800" s="1"/>
      <c r="M1800" s="216" t="str">
        <f>IF(D1800=0,"Blank",'3 Model Input'!E$44*'3 Model Input'!E$45)</f>
        <v>Blank</v>
      </c>
      <c r="N1800" s="197" t="str">
        <f t="shared" si="300"/>
        <v>Blank</v>
      </c>
      <c r="O1800" s="197" t="str">
        <f>IF(D1800=0,"Blank",'3 Model Input'!E$49*(1-'3 Model Input'!E$51))</f>
        <v>Blank</v>
      </c>
      <c r="P1800" s="197" t="str">
        <f t="shared" si="301"/>
        <v>Blank</v>
      </c>
      <c r="Q1800" s="197" t="str">
        <f>IF(D1800=0,"Blank",IF(D1800="BEV",E1800*(1-'3 Model Input'!E$54), E1800))</f>
        <v>Blank</v>
      </c>
      <c r="R1800" s="198" t="str">
        <f>IF(D1800=0,"Blank",IF(D1800="PHEV",F1800/G1800,F1800*(1-'3 Model Input'!E$54)/G1800))</f>
        <v>Blank</v>
      </c>
      <c r="S1800" s="198" t="str">
        <f>IF(D1800=0,"Blank",IF(D1800="PHEV",MIN(M1800,E1800),MIN(M1800,(E1800*(1-'3 Model Input'!E$54)))))</f>
        <v>Blank</v>
      </c>
      <c r="T1800" s="217" t="str">
        <f t="shared" si="302"/>
        <v>Blank</v>
      </c>
      <c r="U1800" s="89"/>
      <c r="V1800" s="216" t="str">
        <f>IF(D1800=0,"Blank",P1800*'3 Model Input'!E$50)</f>
        <v>Blank</v>
      </c>
      <c r="W1800" s="197" t="str">
        <f t="shared" si="303"/>
        <v>Blank</v>
      </c>
      <c r="X1800" s="197" t="str">
        <f t="shared" si="304"/>
        <v>Blank</v>
      </c>
      <c r="Y1800" s="197" t="str">
        <f t="shared" si="305"/>
        <v>Blank</v>
      </c>
      <c r="Z1800" s="197" t="str">
        <f t="shared" si="306"/>
        <v>Blank</v>
      </c>
      <c r="AA1800" s="223" t="str" cm="1">
        <f t="array" ref="AA1800">_xlfn.IFS(ISTEXT('3 Model Input'!F$70),"Missing",ISTEXT('3 Model Input'!I$70),"Missing",ISNUMBER('3 Model Input'!K$70),'3 Model Input'!K$70*P1800)</f>
        <v>Missing</v>
      </c>
      <c r="AB1800" s="89"/>
      <c r="AC1800" s="227" t="str" cm="1">
        <f t="array" ref="AC1800">IF(D1800=0,"Blank",_xlfn.IFS('3 Model Input'!E$61=1,(V1800*G1800)/T1800,'3 Model Input'!E$61=2,(W1800*G1800)/T1800,'3 Model Input'!E$61=3,(X1800*G1800)/T1800,'3 Model Input'!E$61=4,(Y1800*G1800)/T1800,'3 Model Input'!E$61=5,(Z1800*G1800)/T1800, ISTEXT('3 Model Input'!E$61),"Missing",'3 Model Input'!E$61=6,(AA1800*G1800)/T1800))</f>
        <v>Blank</v>
      </c>
      <c r="AD1800" s="202" t="str">
        <f t="shared" si="307"/>
        <v>Blank</v>
      </c>
      <c r="AE1800" s="202" t="str">
        <f t="shared" si="308"/>
        <v>Blank</v>
      </c>
      <c r="AF1800" s="217" t="str">
        <f t="shared" si="309"/>
        <v>Blank</v>
      </c>
      <c r="AG1800" s="9" t="str" cm="1">
        <f t="array" ref="AG1800">_xlfn.IFS(ISNUMBER(AC1800), "", ISNUMBER(SEARCH("Blank", AC1800)), "", ISERROR(AC1800), "Bad input on tab 3")</f>
        <v/>
      </c>
    </row>
    <row r="1801" spans="2:33" ht="15" customHeight="1" x14ac:dyDescent="0.75">
      <c r="B1801" s="205" t="str">
        <f>'5 Driver Data'!B1801</f>
        <v>1793</v>
      </c>
      <c r="C1801" s="193">
        <f>'5 Driver Data'!C1801</f>
        <v>0</v>
      </c>
      <c r="D1801" s="192">
        <f>'5 Driver Data'!D1801</f>
        <v>0</v>
      </c>
      <c r="E1801" s="191">
        <f>'5 Driver Data'!E1801</f>
        <v>0</v>
      </c>
      <c r="F1801" s="191">
        <f>'5 Driver Data'!F1801</f>
        <v>0</v>
      </c>
      <c r="G1801" s="191">
        <f>'5 Driver Data'!G1801</f>
        <v>0</v>
      </c>
      <c r="H1801" s="191">
        <f>'5 Driver Data'!H1801</f>
        <v>0</v>
      </c>
      <c r="I1801" s="191">
        <f>'5 Driver Data'!I1801</f>
        <v>0</v>
      </c>
      <c r="J1801" s="191">
        <f>'5 Driver Data'!J1801</f>
        <v>0</v>
      </c>
      <c r="K1801" s="206">
        <f>'5 Driver Data'!K1801</f>
        <v>0</v>
      </c>
      <c r="L1801" s="1"/>
      <c r="M1801" s="216" t="str">
        <f>IF(D1801=0,"Blank",'3 Model Input'!E$44*'3 Model Input'!E$45)</f>
        <v>Blank</v>
      </c>
      <c r="N1801" s="197" t="str">
        <f t="shared" si="300"/>
        <v>Blank</v>
      </c>
      <c r="O1801" s="197" t="str">
        <f>IF(D1801=0,"Blank",'3 Model Input'!E$49*(1-'3 Model Input'!E$51))</f>
        <v>Blank</v>
      </c>
      <c r="P1801" s="197" t="str">
        <f t="shared" si="301"/>
        <v>Blank</v>
      </c>
      <c r="Q1801" s="197" t="str">
        <f>IF(D1801=0,"Blank",IF(D1801="BEV",E1801*(1-'3 Model Input'!E$54), E1801))</f>
        <v>Blank</v>
      </c>
      <c r="R1801" s="198" t="str">
        <f>IF(D1801=0,"Blank",IF(D1801="PHEV",F1801/G1801,F1801*(1-'3 Model Input'!E$54)/G1801))</f>
        <v>Blank</v>
      </c>
      <c r="S1801" s="198" t="str">
        <f>IF(D1801=0,"Blank",IF(D1801="PHEV",MIN(M1801,E1801),MIN(M1801,(E1801*(1-'3 Model Input'!E$54)))))</f>
        <v>Blank</v>
      </c>
      <c r="T1801" s="217" t="str">
        <f t="shared" si="302"/>
        <v>Blank</v>
      </c>
      <c r="U1801" s="89"/>
      <c r="V1801" s="216" t="str">
        <f>IF(D1801=0,"Blank",P1801*'3 Model Input'!E$50)</f>
        <v>Blank</v>
      </c>
      <c r="W1801" s="197" t="str">
        <f t="shared" si="303"/>
        <v>Blank</v>
      </c>
      <c r="X1801" s="197" t="str">
        <f t="shared" si="304"/>
        <v>Blank</v>
      </c>
      <c r="Y1801" s="197" t="str">
        <f t="shared" si="305"/>
        <v>Blank</v>
      </c>
      <c r="Z1801" s="197" t="str">
        <f t="shared" si="306"/>
        <v>Blank</v>
      </c>
      <c r="AA1801" s="223" t="str" cm="1">
        <f t="array" ref="AA1801">_xlfn.IFS(ISTEXT('3 Model Input'!F$70),"Missing",ISTEXT('3 Model Input'!I$70),"Missing",ISNUMBER('3 Model Input'!K$70),'3 Model Input'!K$70*P1801)</f>
        <v>Missing</v>
      </c>
      <c r="AB1801" s="89"/>
      <c r="AC1801" s="227" t="str" cm="1">
        <f t="array" ref="AC1801">IF(D1801=0,"Blank",_xlfn.IFS('3 Model Input'!E$61=1,(V1801*G1801)/T1801,'3 Model Input'!E$61=2,(W1801*G1801)/T1801,'3 Model Input'!E$61=3,(X1801*G1801)/T1801,'3 Model Input'!E$61=4,(Y1801*G1801)/T1801,'3 Model Input'!E$61=5,(Z1801*G1801)/T1801, ISTEXT('3 Model Input'!E$61),"Missing",'3 Model Input'!E$61=6,(AA1801*G1801)/T1801))</f>
        <v>Blank</v>
      </c>
      <c r="AD1801" s="202" t="str">
        <f t="shared" si="307"/>
        <v>Blank</v>
      </c>
      <c r="AE1801" s="202" t="str">
        <f t="shared" si="308"/>
        <v>Blank</v>
      </c>
      <c r="AF1801" s="217" t="str">
        <f t="shared" si="309"/>
        <v>Blank</v>
      </c>
      <c r="AG1801" s="9" t="str" cm="1">
        <f t="array" ref="AG1801">_xlfn.IFS(ISNUMBER(AC1801), "", ISNUMBER(SEARCH("Blank", AC1801)), "", ISERROR(AC1801), "Bad input on tab 3")</f>
        <v/>
      </c>
    </row>
    <row r="1802" spans="2:33" ht="15" customHeight="1" x14ac:dyDescent="0.75">
      <c r="B1802" s="205" t="str">
        <f>'5 Driver Data'!B1802</f>
        <v>1794</v>
      </c>
      <c r="C1802" s="193">
        <f>'5 Driver Data'!C1802</f>
        <v>0</v>
      </c>
      <c r="D1802" s="192">
        <f>'5 Driver Data'!D1802</f>
        <v>0</v>
      </c>
      <c r="E1802" s="191">
        <f>'5 Driver Data'!E1802</f>
        <v>0</v>
      </c>
      <c r="F1802" s="191">
        <f>'5 Driver Data'!F1802</f>
        <v>0</v>
      </c>
      <c r="G1802" s="191">
        <f>'5 Driver Data'!G1802</f>
        <v>0</v>
      </c>
      <c r="H1802" s="191">
        <f>'5 Driver Data'!H1802</f>
        <v>0</v>
      </c>
      <c r="I1802" s="191">
        <f>'5 Driver Data'!I1802</f>
        <v>0</v>
      </c>
      <c r="J1802" s="191">
        <f>'5 Driver Data'!J1802</f>
        <v>0</v>
      </c>
      <c r="K1802" s="206">
        <f>'5 Driver Data'!K1802</f>
        <v>0</v>
      </c>
      <c r="L1802" s="1"/>
      <c r="M1802" s="216" t="str">
        <f>IF(D1802=0,"Blank",'3 Model Input'!E$44*'3 Model Input'!E$45)</f>
        <v>Blank</v>
      </c>
      <c r="N1802" s="197" t="str">
        <f t="shared" si="300"/>
        <v>Blank</v>
      </c>
      <c r="O1802" s="197" t="str">
        <f>IF(D1802=0,"Blank",'3 Model Input'!E$49*(1-'3 Model Input'!E$51))</f>
        <v>Blank</v>
      </c>
      <c r="P1802" s="197" t="str">
        <f t="shared" si="301"/>
        <v>Blank</v>
      </c>
      <c r="Q1802" s="197" t="str">
        <f>IF(D1802=0,"Blank",IF(D1802="BEV",E1802*(1-'3 Model Input'!E$54), E1802))</f>
        <v>Blank</v>
      </c>
      <c r="R1802" s="198" t="str">
        <f>IF(D1802=0,"Blank",IF(D1802="PHEV",F1802/G1802,F1802*(1-'3 Model Input'!E$54)/G1802))</f>
        <v>Blank</v>
      </c>
      <c r="S1802" s="198" t="str">
        <f>IF(D1802=0,"Blank",IF(D1802="PHEV",MIN(M1802,E1802),MIN(M1802,(E1802*(1-'3 Model Input'!E$54)))))</f>
        <v>Blank</v>
      </c>
      <c r="T1802" s="217" t="str">
        <f t="shared" si="302"/>
        <v>Blank</v>
      </c>
      <c r="U1802" s="89"/>
      <c r="V1802" s="216" t="str">
        <f>IF(D1802=0,"Blank",P1802*'3 Model Input'!E$50)</f>
        <v>Blank</v>
      </c>
      <c r="W1802" s="197" t="str">
        <f t="shared" si="303"/>
        <v>Blank</v>
      </c>
      <c r="X1802" s="197" t="str">
        <f t="shared" si="304"/>
        <v>Blank</v>
      </c>
      <c r="Y1802" s="197" t="str">
        <f t="shared" si="305"/>
        <v>Blank</v>
      </c>
      <c r="Z1802" s="197" t="str">
        <f t="shared" si="306"/>
        <v>Blank</v>
      </c>
      <c r="AA1802" s="223" t="str" cm="1">
        <f t="array" ref="AA1802">_xlfn.IFS(ISTEXT('3 Model Input'!F$70),"Missing",ISTEXT('3 Model Input'!I$70),"Missing",ISNUMBER('3 Model Input'!K$70),'3 Model Input'!K$70*P1802)</f>
        <v>Missing</v>
      </c>
      <c r="AB1802" s="89"/>
      <c r="AC1802" s="227" t="str" cm="1">
        <f t="array" ref="AC1802">IF(D1802=0,"Blank",_xlfn.IFS('3 Model Input'!E$61=1,(V1802*G1802)/T1802,'3 Model Input'!E$61=2,(W1802*G1802)/T1802,'3 Model Input'!E$61=3,(X1802*G1802)/T1802,'3 Model Input'!E$61=4,(Y1802*G1802)/T1802,'3 Model Input'!E$61=5,(Z1802*G1802)/T1802, ISTEXT('3 Model Input'!E$61),"Missing",'3 Model Input'!E$61=6,(AA1802*G1802)/T1802))</f>
        <v>Blank</v>
      </c>
      <c r="AD1802" s="202" t="str">
        <f t="shared" si="307"/>
        <v>Blank</v>
      </c>
      <c r="AE1802" s="202" t="str">
        <f t="shared" si="308"/>
        <v>Blank</v>
      </c>
      <c r="AF1802" s="217" t="str">
        <f t="shared" si="309"/>
        <v>Blank</v>
      </c>
      <c r="AG1802" s="9" t="str" cm="1">
        <f t="array" ref="AG1802">_xlfn.IFS(ISNUMBER(AC1802), "", ISNUMBER(SEARCH("Blank", AC1802)), "", ISERROR(AC1802), "Bad input on tab 3")</f>
        <v/>
      </c>
    </row>
    <row r="1803" spans="2:33" ht="15" customHeight="1" x14ac:dyDescent="0.75">
      <c r="B1803" s="205" t="str">
        <f>'5 Driver Data'!B1803</f>
        <v>1795</v>
      </c>
      <c r="C1803" s="193">
        <f>'5 Driver Data'!C1803</f>
        <v>0</v>
      </c>
      <c r="D1803" s="192">
        <f>'5 Driver Data'!D1803</f>
        <v>0</v>
      </c>
      <c r="E1803" s="191">
        <f>'5 Driver Data'!E1803</f>
        <v>0</v>
      </c>
      <c r="F1803" s="191">
        <f>'5 Driver Data'!F1803</f>
        <v>0</v>
      </c>
      <c r="G1803" s="191">
        <f>'5 Driver Data'!G1803</f>
        <v>0</v>
      </c>
      <c r="H1803" s="191">
        <f>'5 Driver Data'!H1803</f>
        <v>0</v>
      </c>
      <c r="I1803" s="191">
        <f>'5 Driver Data'!I1803</f>
        <v>0</v>
      </c>
      <c r="J1803" s="191">
        <f>'5 Driver Data'!J1803</f>
        <v>0</v>
      </c>
      <c r="K1803" s="206">
        <f>'5 Driver Data'!K1803</f>
        <v>0</v>
      </c>
      <c r="L1803" s="1"/>
      <c r="M1803" s="216" t="str">
        <f>IF(D1803=0,"Blank",'3 Model Input'!E$44*'3 Model Input'!E$45)</f>
        <v>Blank</v>
      </c>
      <c r="N1803" s="197" t="str">
        <f t="shared" si="300"/>
        <v>Blank</v>
      </c>
      <c r="O1803" s="197" t="str">
        <f>IF(D1803=0,"Blank",'3 Model Input'!E$49*(1-'3 Model Input'!E$51))</f>
        <v>Blank</v>
      </c>
      <c r="P1803" s="197" t="str">
        <f t="shared" si="301"/>
        <v>Blank</v>
      </c>
      <c r="Q1803" s="197" t="str">
        <f>IF(D1803=0,"Blank",IF(D1803="BEV",E1803*(1-'3 Model Input'!E$54), E1803))</f>
        <v>Blank</v>
      </c>
      <c r="R1803" s="198" t="str">
        <f>IF(D1803=0,"Blank",IF(D1803="PHEV",F1803/G1803,F1803*(1-'3 Model Input'!E$54)/G1803))</f>
        <v>Blank</v>
      </c>
      <c r="S1803" s="198" t="str">
        <f>IF(D1803=0,"Blank",IF(D1803="PHEV",MIN(M1803,E1803),MIN(M1803,(E1803*(1-'3 Model Input'!E$54)))))</f>
        <v>Blank</v>
      </c>
      <c r="T1803" s="217" t="str">
        <f t="shared" si="302"/>
        <v>Blank</v>
      </c>
      <c r="U1803" s="89"/>
      <c r="V1803" s="216" t="str">
        <f>IF(D1803=0,"Blank",P1803*'3 Model Input'!E$50)</f>
        <v>Blank</v>
      </c>
      <c r="W1803" s="197" t="str">
        <f t="shared" si="303"/>
        <v>Blank</v>
      </c>
      <c r="X1803" s="197" t="str">
        <f t="shared" si="304"/>
        <v>Blank</v>
      </c>
      <c r="Y1803" s="197" t="str">
        <f t="shared" si="305"/>
        <v>Blank</v>
      </c>
      <c r="Z1803" s="197" t="str">
        <f t="shared" si="306"/>
        <v>Blank</v>
      </c>
      <c r="AA1803" s="223" t="str" cm="1">
        <f t="array" ref="AA1803">_xlfn.IFS(ISTEXT('3 Model Input'!F$70),"Missing",ISTEXT('3 Model Input'!I$70),"Missing",ISNUMBER('3 Model Input'!K$70),'3 Model Input'!K$70*P1803)</f>
        <v>Missing</v>
      </c>
      <c r="AB1803" s="89"/>
      <c r="AC1803" s="227" t="str" cm="1">
        <f t="array" ref="AC1803">IF(D1803=0,"Blank",_xlfn.IFS('3 Model Input'!E$61=1,(V1803*G1803)/T1803,'3 Model Input'!E$61=2,(W1803*G1803)/T1803,'3 Model Input'!E$61=3,(X1803*G1803)/T1803,'3 Model Input'!E$61=4,(Y1803*G1803)/T1803,'3 Model Input'!E$61=5,(Z1803*G1803)/T1803, ISTEXT('3 Model Input'!E$61),"Missing",'3 Model Input'!E$61=6,(AA1803*G1803)/T1803))</f>
        <v>Blank</v>
      </c>
      <c r="AD1803" s="202" t="str">
        <f t="shared" si="307"/>
        <v>Blank</v>
      </c>
      <c r="AE1803" s="202" t="str">
        <f t="shared" si="308"/>
        <v>Blank</v>
      </c>
      <c r="AF1803" s="217" t="str">
        <f t="shared" si="309"/>
        <v>Blank</v>
      </c>
      <c r="AG1803" s="9" t="str" cm="1">
        <f t="array" ref="AG1803">_xlfn.IFS(ISNUMBER(AC1803), "", ISNUMBER(SEARCH("Blank", AC1803)), "", ISERROR(AC1803), "Bad input on tab 3")</f>
        <v/>
      </c>
    </row>
    <row r="1804" spans="2:33" ht="15" customHeight="1" x14ac:dyDescent="0.75">
      <c r="B1804" s="205" t="str">
        <f>'5 Driver Data'!B1804</f>
        <v>1796</v>
      </c>
      <c r="C1804" s="193">
        <f>'5 Driver Data'!C1804</f>
        <v>0</v>
      </c>
      <c r="D1804" s="192">
        <f>'5 Driver Data'!D1804</f>
        <v>0</v>
      </c>
      <c r="E1804" s="191">
        <f>'5 Driver Data'!E1804</f>
        <v>0</v>
      </c>
      <c r="F1804" s="191">
        <f>'5 Driver Data'!F1804</f>
        <v>0</v>
      </c>
      <c r="G1804" s="191">
        <f>'5 Driver Data'!G1804</f>
        <v>0</v>
      </c>
      <c r="H1804" s="191">
        <f>'5 Driver Data'!H1804</f>
        <v>0</v>
      </c>
      <c r="I1804" s="191">
        <f>'5 Driver Data'!I1804</f>
        <v>0</v>
      </c>
      <c r="J1804" s="191">
        <f>'5 Driver Data'!J1804</f>
        <v>0</v>
      </c>
      <c r="K1804" s="206">
        <f>'5 Driver Data'!K1804</f>
        <v>0</v>
      </c>
      <c r="L1804" s="1"/>
      <c r="M1804" s="216" t="str">
        <f>IF(D1804=0,"Blank",'3 Model Input'!E$44*'3 Model Input'!E$45)</f>
        <v>Blank</v>
      </c>
      <c r="N1804" s="197" t="str">
        <f t="shared" si="300"/>
        <v>Blank</v>
      </c>
      <c r="O1804" s="197" t="str">
        <f>IF(D1804=0,"Blank",'3 Model Input'!E$49*(1-'3 Model Input'!E$51))</f>
        <v>Blank</v>
      </c>
      <c r="P1804" s="197" t="str">
        <f t="shared" si="301"/>
        <v>Blank</v>
      </c>
      <c r="Q1804" s="197" t="str">
        <f>IF(D1804=0,"Blank",IF(D1804="BEV",E1804*(1-'3 Model Input'!E$54), E1804))</f>
        <v>Blank</v>
      </c>
      <c r="R1804" s="198" t="str">
        <f>IF(D1804=0,"Blank",IF(D1804="PHEV",F1804/G1804,F1804*(1-'3 Model Input'!E$54)/G1804))</f>
        <v>Blank</v>
      </c>
      <c r="S1804" s="198" t="str">
        <f>IF(D1804=0,"Blank",IF(D1804="PHEV",MIN(M1804,E1804),MIN(M1804,(E1804*(1-'3 Model Input'!E$54)))))</f>
        <v>Blank</v>
      </c>
      <c r="T1804" s="217" t="str">
        <f t="shared" si="302"/>
        <v>Blank</v>
      </c>
      <c r="U1804" s="89"/>
      <c r="V1804" s="216" t="str">
        <f>IF(D1804=0,"Blank",P1804*'3 Model Input'!E$50)</f>
        <v>Blank</v>
      </c>
      <c r="W1804" s="197" t="str">
        <f t="shared" si="303"/>
        <v>Blank</v>
      </c>
      <c r="X1804" s="197" t="str">
        <f t="shared" si="304"/>
        <v>Blank</v>
      </c>
      <c r="Y1804" s="197" t="str">
        <f t="shared" si="305"/>
        <v>Blank</v>
      </c>
      <c r="Z1804" s="197" t="str">
        <f t="shared" si="306"/>
        <v>Blank</v>
      </c>
      <c r="AA1804" s="223" t="str" cm="1">
        <f t="array" ref="AA1804">_xlfn.IFS(ISTEXT('3 Model Input'!F$70),"Missing",ISTEXT('3 Model Input'!I$70),"Missing",ISNUMBER('3 Model Input'!K$70),'3 Model Input'!K$70*P1804)</f>
        <v>Missing</v>
      </c>
      <c r="AB1804" s="89"/>
      <c r="AC1804" s="227" t="str" cm="1">
        <f t="array" ref="AC1804">IF(D1804=0,"Blank",_xlfn.IFS('3 Model Input'!E$61=1,(V1804*G1804)/T1804,'3 Model Input'!E$61=2,(W1804*G1804)/T1804,'3 Model Input'!E$61=3,(X1804*G1804)/T1804,'3 Model Input'!E$61=4,(Y1804*G1804)/T1804,'3 Model Input'!E$61=5,(Z1804*G1804)/T1804, ISTEXT('3 Model Input'!E$61),"Missing",'3 Model Input'!E$61=6,(AA1804*G1804)/T1804))</f>
        <v>Blank</v>
      </c>
      <c r="AD1804" s="202" t="str">
        <f t="shared" si="307"/>
        <v>Blank</v>
      </c>
      <c r="AE1804" s="202" t="str">
        <f t="shared" si="308"/>
        <v>Blank</v>
      </c>
      <c r="AF1804" s="217" t="str">
        <f t="shared" si="309"/>
        <v>Blank</v>
      </c>
      <c r="AG1804" s="9" t="str" cm="1">
        <f t="array" ref="AG1804">_xlfn.IFS(ISNUMBER(AC1804), "", ISNUMBER(SEARCH("Blank", AC1804)), "", ISERROR(AC1804), "Bad input on tab 3")</f>
        <v/>
      </c>
    </row>
    <row r="1805" spans="2:33" ht="15" customHeight="1" x14ac:dyDescent="0.75">
      <c r="B1805" s="205" t="str">
        <f>'5 Driver Data'!B1805</f>
        <v>1797</v>
      </c>
      <c r="C1805" s="193">
        <f>'5 Driver Data'!C1805</f>
        <v>0</v>
      </c>
      <c r="D1805" s="192">
        <f>'5 Driver Data'!D1805</f>
        <v>0</v>
      </c>
      <c r="E1805" s="191">
        <f>'5 Driver Data'!E1805</f>
        <v>0</v>
      </c>
      <c r="F1805" s="191">
        <f>'5 Driver Data'!F1805</f>
        <v>0</v>
      </c>
      <c r="G1805" s="191">
        <f>'5 Driver Data'!G1805</f>
        <v>0</v>
      </c>
      <c r="H1805" s="191">
        <f>'5 Driver Data'!H1805</f>
        <v>0</v>
      </c>
      <c r="I1805" s="191">
        <f>'5 Driver Data'!I1805</f>
        <v>0</v>
      </c>
      <c r="J1805" s="191">
        <f>'5 Driver Data'!J1805</f>
        <v>0</v>
      </c>
      <c r="K1805" s="206">
        <f>'5 Driver Data'!K1805</f>
        <v>0</v>
      </c>
      <c r="L1805" s="1"/>
      <c r="M1805" s="216" t="str">
        <f>IF(D1805=0,"Blank",'3 Model Input'!E$44*'3 Model Input'!E$45)</f>
        <v>Blank</v>
      </c>
      <c r="N1805" s="197" t="str">
        <f t="shared" si="300"/>
        <v>Blank</v>
      </c>
      <c r="O1805" s="197" t="str">
        <f>IF(D1805=0,"Blank",'3 Model Input'!E$49*(1-'3 Model Input'!E$51))</f>
        <v>Blank</v>
      </c>
      <c r="P1805" s="197" t="str">
        <f t="shared" si="301"/>
        <v>Blank</v>
      </c>
      <c r="Q1805" s="197" t="str">
        <f>IF(D1805=0,"Blank",IF(D1805="BEV",E1805*(1-'3 Model Input'!E$54), E1805))</f>
        <v>Blank</v>
      </c>
      <c r="R1805" s="198" t="str">
        <f>IF(D1805=0,"Blank",IF(D1805="PHEV",F1805/G1805,F1805*(1-'3 Model Input'!E$54)/G1805))</f>
        <v>Blank</v>
      </c>
      <c r="S1805" s="198" t="str">
        <f>IF(D1805=0,"Blank",IF(D1805="PHEV",MIN(M1805,E1805),MIN(M1805,(E1805*(1-'3 Model Input'!E$54)))))</f>
        <v>Blank</v>
      </c>
      <c r="T1805" s="217" t="str">
        <f t="shared" si="302"/>
        <v>Blank</v>
      </c>
      <c r="U1805" s="89"/>
      <c r="V1805" s="216" t="str">
        <f>IF(D1805=0,"Blank",P1805*'3 Model Input'!E$50)</f>
        <v>Blank</v>
      </c>
      <c r="W1805" s="197" t="str">
        <f t="shared" si="303"/>
        <v>Blank</v>
      </c>
      <c r="X1805" s="197" t="str">
        <f t="shared" si="304"/>
        <v>Blank</v>
      </c>
      <c r="Y1805" s="197" t="str">
        <f t="shared" si="305"/>
        <v>Blank</v>
      </c>
      <c r="Z1805" s="197" t="str">
        <f t="shared" si="306"/>
        <v>Blank</v>
      </c>
      <c r="AA1805" s="223" t="str" cm="1">
        <f t="array" ref="AA1805">_xlfn.IFS(ISTEXT('3 Model Input'!F$70),"Missing",ISTEXT('3 Model Input'!I$70),"Missing",ISNUMBER('3 Model Input'!K$70),'3 Model Input'!K$70*P1805)</f>
        <v>Missing</v>
      </c>
      <c r="AB1805" s="89"/>
      <c r="AC1805" s="227" t="str" cm="1">
        <f t="array" ref="AC1805">IF(D1805=0,"Blank",_xlfn.IFS('3 Model Input'!E$61=1,(V1805*G1805)/T1805,'3 Model Input'!E$61=2,(W1805*G1805)/T1805,'3 Model Input'!E$61=3,(X1805*G1805)/T1805,'3 Model Input'!E$61=4,(Y1805*G1805)/T1805,'3 Model Input'!E$61=5,(Z1805*G1805)/T1805, ISTEXT('3 Model Input'!E$61),"Missing",'3 Model Input'!E$61=6,(AA1805*G1805)/T1805))</f>
        <v>Blank</v>
      </c>
      <c r="AD1805" s="202" t="str">
        <f t="shared" si="307"/>
        <v>Blank</v>
      </c>
      <c r="AE1805" s="202" t="str">
        <f t="shared" si="308"/>
        <v>Blank</v>
      </c>
      <c r="AF1805" s="217" t="str">
        <f t="shared" si="309"/>
        <v>Blank</v>
      </c>
      <c r="AG1805" s="9" t="str" cm="1">
        <f t="array" ref="AG1805">_xlfn.IFS(ISNUMBER(AC1805), "", ISNUMBER(SEARCH("Blank", AC1805)), "", ISERROR(AC1805), "Bad input on tab 3")</f>
        <v/>
      </c>
    </row>
    <row r="1806" spans="2:33" ht="15" customHeight="1" x14ac:dyDescent="0.75">
      <c r="B1806" s="205" t="str">
        <f>'5 Driver Data'!B1806</f>
        <v>1798</v>
      </c>
      <c r="C1806" s="193">
        <f>'5 Driver Data'!C1806</f>
        <v>0</v>
      </c>
      <c r="D1806" s="192">
        <f>'5 Driver Data'!D1806</f>
        <v>0</v>
      </c>
      <c r="E1806" s="191">
        <f>'5 Driver Data'!E1806</f>
        <v>0</v>
      </c>
      <c r="F1806" s="191">
        <f>'5 Driver Data'!F1806</f>
        <v>0</v>
      </c>
      <c r="G1806" s="191">
        <f>'5 Driver Data'!G1806</f>
        <v>0</v>
      </c>
      <c r="H1806" s="191">
        <f>'5 Driver Data'!H1806</f>
        <v>0</v>
      </c>
      <c r="I1806" s="191">
        <f>'5 Driver Data'!I1806</f>
        <v>0</v>
      </c>
      <c r="J1806" s="191">
        <f>'5 Driver Data'!J1806</f>
        <v>0</v>
      </c>
      <c r="K1806" s="206">
        <f>'5 Driver Data'!K1806</f>
        <v>0</v>
      </c>
      <c r="L1806" s="1"/>
      <c r="M1806" s="216" t="str">
        <f>IF(D1806=0,"Blank",'3 Model Input'!E$44*'3 Model Input'!E$45)</f>
        <v>Blank</v>
      </c>
      <c r="N1806" s="197" t="str">
        <f t="shared" si="300"/>
        <v>Blank</v>
      </c>
      <c r="O1806" s="197" t="str">
        <f>IF(D1806=0,"Blank",'3 Model Input'!E$49*(1-'3 Model Input'!E$51))</f>
        <v>Blank</v>
      </c>
      <c r="P1806" s="197" t="str">
        <f t="shared" si="301"/>
        <v>Blank</v>
      </c>
      <c r="Q1806" s="197" t="str">
        <f>IF(D1806=0,"Blank",IF(D1806="BEV",E1806*(1-'3 Model Input'!E$54), E1806))</f>
        <v>Blank</v>
      </c>
      <c r="R1806" s="198" t="str">
        <f>IF(D1806=0,"Blank",IF(D1806="PHEV",F1806/G1806,F1806*(1-'3 Model Input'!E$54)/G1806))</f>
        <v>Blank</v>
      </c>
      <c r="S1806" s="198" t="str">
        <f>IF(D1806=0,"Blank",IF(D1806="PHEV",MIN(M1806,E1806),MIN(M1806,(E1806*(1-'3 Model Input'!E$54)))))</f>
        <v>Blank</v>
      </c>
      <c r="T1806" s="217" t="str">
        <f t="shared" si="302"/>
        <v>Blank</v>
      </c>
      <c r="U1806" s="89"/>
      <c r="V1806" s="216" t="str">
        <f>IF(D1806=0,"Blank",P1806*'3 Model Input'!E$50)</f>
        <v>Blank</v>
      </c>
      <c r="W1806" s="197" t="str">
        <f t="shared" si="303"/>
        <v>Blank</v>
      </c>
      <c r="X1806" s="197" t="str">
        <f t="shared" si="304"/>
        <v>Blank</v>
      </c>
      <c r="Y1806" s="197" t="str">
        <f t="shared" si="305"/>
        <v>Blank</v>
      </c>
      <c r="Z1806" s="197" t="str">
        <f t="shared" si="306"/>
        <v>Blank</v>
      </c>
      <c r="AA1806" s="223" t="str" cm="1">
        <f t="array" ref="AA1806">_xlfn.IFS(ISTEXT('3 Model Input'!F$70),"Missing",ISTEXT('3 Model Input'!I$70),"Missing",ISNUMBER('3 Model Input'!K$70),'3 Model Input'!K$70*P1806)</f>
        <v>Missing</v>
      </c>
      <c r="AB1806" s="89"/>
      <c r="AC1806" s="227" t="str" cm="1">
        <f t="array" ref="AC1806">IF(D1806=0,"Blank",_xlfn.IFS('3 Model Input'!E$61=1,(V1806*G1806)/T1806,'3 Model Input'!E$61=2,(W1806*G1806)/T1806,'3 Model Input'!E$61=3,(X1806*G1806)/T1806,'3 Model Input'!E$61=4,(Y1806*G1806)/T1806,'3 Model Input'!E$61=5,(Z1806*G1806)/T1806, ISTEXT('3 Model Input'!E$61),"Missing",'3 Model Input'!E$61=6,(AA1806*G1806)/T1806))</f>
        <v>Blank</v>
      </c>
      <c r="AD1806" s="202" t="str">
        <f t="shared" si="307"/>
        <v>Blank</v>
      </c>
      <c r="AE1806" s="202" t="str">
        <f t="shared" si="308"/>
        <v>Blank</v>
      </c>
      <c r="AF1806" s="217" t="str">
        <f t="shared" si="309"/>
        <v>Blank</v>
      </c>
      <c r="AG1806" s="9" t="str" cm="1">
        <f t="array" ref="AG1806">_xlfn.IFS(ISNUMBER(AC1806), "", ISNUMBER(SEARCH("Blank", AC1806)), "", ISERROR(AC1806), "Bad input on tab 3")</f>
        <v/>
      </c>
    </row>
    <row r="1807" spans="2:33" ht="15" customHeight="1" x14ac:dyDescent="0.75">
      <c r="B1807" s="205" t="str">
        <f>'5 Driver Data'!B1807</f>
        <v>1799</v>
      </c>
      <c r="C1807" s="193">
        <f>'5 Driver Data'!C1807</f>
        <v>0</v>
      </c>
      <c r="D1807" s="192">
        <f>'5 Driver Data'!D1807</f>
        <v>0</v>
      </c>
      <c r="E1807" s="191">
        <f>'5 Driver Data'!E1807</f>
        <v>0</v>
      </c>
      <c r="F1807" s="191">
        <f>'5 Driver Data'!F1807</f>
        <v>0</v>
      </c>
      <c r="G1807" s="191">
        <f>'5 Driver Data'!G1807</f>
        <v>0</v>
      </c>
      <c r="H1807" s="191">
        <f>'5 Driver Data'!H1807</f>
        <v>0</v>
      </c>
      <c r="I1807" s="191">
        <f>'5 Driver Data'!I1807</f>
        <v>0</v>
      </c>
      <c r="J1807" s="191">
        <f>'5 Driver Data'!J1807</f>
        <v>0</v>
      </c>
      <c r="K1807" s="206">
        <f>'5 Driver Data'!K1807</f>
        <v>0</v>
      </c>
      <c r="L1807" s="1"/>
      <c r="M1807" s="216" t="str">
        <f>IF(D1807=0,"Blank",'3 Model Input'!E$44*'3 Model Input'!E$45)</f>
        <v>Blank</v>
      </c>
      <c r="N1807" s="197" t="str">
        <f t="shared" si="300"/>
        <v>Blank</v>
      </c>
      <c r="O1807" s="197" t="str">
        <f>IF(D1807=0,"Blank",'3 Model Input'!E$49*(1-'3 Model Input'!E$51))</f>
        <v>Blank</v>
      </c>
      <c r="P1807" s="197" t="str">
        <f t="shared" si="301"/>
        <v>Blank</v>
      </c>
      <c r="Q1807" s="197" t="str">
        <f>IF(D1807=0,"Blank",IF(D1807="BEV",E1807*(1-'3 Model Input'!E$54), E1807))</f>
        <v>Blank</v>
      </c>
      <c r="R1807" s="198" t="str">
        <f>IF(D1807=0,"Blank",IF(D1807="PHEV",F1807/G1807,F1807*(1-'3 Model Input'!E$54)/G1807))</f>
        <v>Blank</v>
      </c>
      <c r="S1807" s="198" t="str">
        <f>IF(D1807=0,"Blank",IF(D1807="PHEV",MIN(M1807,E1807),MIN(M1807,(E1807*(1-'3 Model Input'!E$54)))))</f>
        <v>Blank</v>
      </c>
      <c r="T1807" s="217" t="str">
        <f t="shared" si="302"/>
        <v>Blank</v>
      </c>
      <c r="U1807" s="89"/>
      <c r="V1807" s="216" t="str">
        <f>IF(D1807=0,"Blank",P1807*'3 Model Input'!E$50)</f>
        <v>Blank</v>
      </c>
      <c r="W1807" s="197" t="str">
        <f t="shared" si="303"/>
        <v>Blank</v>
      </c>
      <c r="X1807" s="197" t="str">
        <f t="shared" si="304"/>
        <v>Blank</v>
      </c>
      <c r="Y1807" s="197" t="str">
        <f t="shared" si="305"/>
        <v>Blank</v>
      </c>
      <c r="Z1807" s="197" t="str">
        <f t="shared" si="306"/>
        <v>Blank</v>
      </c>
      <c r="AA1807" s="223" t="str" cm="1">
        <f t="array" ref="AA1807">_xlfn.IFS(ISTEXT('3 Model Input'!F$70),"Missing",ISTEXT('3 Model Input'!I$70),"Missing",ISNUMBER('3 Model Input'!K$70),'3 Model Input'!K$70*P1807)</f>
        <v>Missing</v>
      </c>
      <c r="AB1807" s="89"/>
      <c r="AC1807" s="227" t="str" cm="1">
        <f t="array" ref="AC1807">IF(D1807=0,"Blank",_xlfn.IFS('3 Model Input'!E$61=1,(V1807*G1807)/T1807,'3 Model Input'!E$61=2,(W1807*G1807)/T1807,'3 Model Input'!E$61=3,(X1807*G1807)/T1807,'3 Model Input'!E$61=4,(Y1807*G1807)/T1807,'3 Model Input'!E$61=5,(Z1807*G1807)/T1807, ISTEXT('3 Model Input'!E$61),"Missing",'3 Model Input'!E$61=6,(AA1807*G1807)/T1807))</f>
        <v>Blank</v>
      </c>
      <c r="AD1807" s="202" t="str">
        <f t="shared" si="307"/>
        <v>Blank</v>
      </c>
      <c r="AE1807" s="202" t="str">
        <f t="shared" si="308"/>
        <v>Blank</v>
      </c>
      <c r="AF1807" s="217" t="str">
        <f t="shared" si="309"/>
        <v>Blank</v>
      </c>
      <c r="AG1807" s="9" t="str" cm="1">
        <f t="array" ref="AG1807">_xlfn.IFS(ISNUMBER(AC1807), "", ISNUMBER(SEARCH("Blank", AC1807)), "", ISERROR(AC1807), "Bad input on tab 3")</f>
        <v/>
      </c>
    </row>
    <row r="1808" spans="2:33" ht="15" customHeight="1" x14ac:dyDescent="0.75">
      <c r="B1808" s="205" t="str">
        <f>'5 Driver Data'!B1808</f>
        <v>1800</v>
      </c>
      <c r="C1808" s="193">
        <f>'5 Driver Data'!C1808</f>
        <v>0</v>
      </c>
      <c r="D1808" s="192">
        <f>'5 Driver Data'!D1808</f>
        <v>0</v>
      </c>
      <c r="E1808" s="191">
        <f>'5 Driver Data'!E1808</f>
        <v>0</v>
      </c>
      <c r="F1808" s="191">
        <f>'5 Driver Data'!F1808</f>
        <v>0</v>
      </c>
      <c r="G1808" s="191">
        <f>'5 Driver Data'!G1808</f>
        <v>0</v>
      </c>
      <c r="H1808" s="191">
        <f>'5 Driver Data'!H1808</f>
        <v>0</v>
      </c>
      <c r="I1808" s="191">
        <f>'5 Driver Data'!I1808</f>
        <v>0</v>
      </c>
      <c r="J1808" s="191">
        <f>'5 Driver Data'!J1808</f>
        <v>0</v>
      </c>
      <c r="K1808" s="206">
        <f>'5 Driver Data'!K1808</f>
        <v>0</v>
      </c>
      <c r="L1808" s="1"/>
      <c r="M1808" s="216" t="str">
        <f>IF(D1808=0,"Blank",'3 Model Input'!E$44*'3 Model Input'!E$45)</f>
        <v>Blank</v>
      </c>
      <c r="N1808" s="197" t="str">
        <f t="shared" si="300"/>
        <v>Blank</v>
      </c>
      <c r="O1808" s="197" t="str">
        <f>IF(D1808=0,"Blank",'3 Model Input'!E$49*(1-'3 Model Input'!E$51))</f>
        <v>Blank</v>
      </c>
      <c r="P1808" s="197" t="str">
        <f t="shared" si="301"/>
        <v>Blank</v>
      </c>
      <c r="Q1808" s="197" t="str">
        <f>IF(D1808=0,"Blank",IF(D1808="BEV",E1808*(1-'3 Model Input'!E$54), E1808))</f>
        <v>Blank</v>
      </c>
      <c r="R1808" s="198" t="str">
        <f>IF(D1808=0,"Blank",IF(D1808="PHEV",F1808/G1808,F1808*(1-'3 Model Input'!E$54)/G1808))</f>
        <v>Blank</v>
      </c>
      <c r="S1808" s="198" t="str">
        <f>IF(D1808=0,"Blank",IF(D1808="PHEV",MIN(M1808,E1808),MIN(M1808,(E1808*(1-'3 Model Input'!E$54)))))</f>
        <v>Blank</v>
      </c>
      <c r="T1808" s="217" t="str">
        <f t="shared" si="302"/>
        <v>Blank</v>
      </c>
      <c r="U1808" s="89"/>
      <c r="V1808" s="216" t="str">
        <f>IF(D1808=0,"Blank",P1808*'3 Model Input'!E$50)</f>
        <v>Blank</v>
      </c>
      <c r="W1808" s="197" t="str">
        <f t="shared" si="303"/>
        <v>Blank</v>
      </c>
      <c r="X1808" s="197" t="str">
        <f t="shared" si="304"/>
        <v>Blank</v>
      </c>
      <c r="Y1808" s="197" t="str">
        <f t="shared" si="305"/>
        <v>Blank</v>
      </c>
      <c r="Z1808" s="197" t="str">
        <f t="shared" si="306"/>
        <v>Blank</v>
      </c>
      <c r="AA1808" s="223" t="str" cm="1">
        <f t="array" ref="AA1808">_xlfn.IFS(ISTEXT('3 Model Input'!F$70),"Missing",ISTEXT('3 Model Input'!I$70),"Missing",ISNUMBER('3 Model Input'!K$70),'3 Model Input'!K$70*P1808)</f>
        <v>Missing</v>
      </c>
      <c r="AB1808" s="89"/>
      <c r="AC1808" s="227" t="str" cm="1">
        <f t="array" ref="AC1808">IF(D1808=0,"Blank",_xlfn.IFS('3 Model Input'!E$61=1,(V1808*G1808)/T1808,'3 Model Input'!E$61=2,(W1808*G1808)/T1808,'3 Model Input'!E$61=3,(X1808*G1808)/T1808,'3 Model Input'!E$61=4,(Y1808*G1808)/T1808,'3 Model Input'!E$61=5,(Z1808*G1808)/T1808, ISTEXT('3 Model Input'!E$61),"Missing",'3 Model Input'!E$61=6,(AA1808*G1808)/T1808))</f>
        <v>Blank</v>
      </c>
      <c r="AD1808" s="202" t="str">
        <f t="shared" si="307"/>
        <v>Blank</v>
      </c>
      <c r="AE1808" s="202" t="str">
        <f t="shared" si="308"/>
        <v>Blank</v>
      </c>
      <c r="AF1808" s="217" t="str">
        <f t="shared" si="309"/>
        <v>Blank</v>
      </c>
      <c r="AG1808" s="9" t="str" cm="1">
        <f t="array" ref="AG1808">_xlfn.IFS(ISNUMBER(AC1808), "", ISNUMBER(SEARCH("Blank", AC1808)), "", ISERROR(AC1808), "Bad input on tab 3")</f>
        <v/>
      </c>
    </row>
    <row r="1809" spans="2:33" ht="15" customHeight="1" x14ac:dyDescent="0.75">
      <c r="B1809" s="205" t="str">
        <f>'5 Driver Data'!B1809</f>
        <v>1801</v>
      </c>
      <c r="C1809" s="193">
        <f>'5 Driver Data'!C1809</f>
        <v>0</v>
      </c>
      <c r="D1809" s="192">
        <f>'5 Driver Data'!D1809</f>
        <v>0</v>
      </c>
      <c r="E1809" s="191">
        <f>'5 Driver Data'!E1809</f>
        <v>0</v>
      </c>
      <c r="F1809" s="191">
        <f>'5 Driver Data'!F1809</f>
        <v>0</v>
      </c>
      <c r="G1809" s="191">
        <f>'5 Driver Data'!G1809</f>
        <v>0</v>
      </c>
      <c r="H1809" s="191">
        <f>'5 Driver Data'!H1809</f>
        <v>0</v>
      </c>
      <c r="I1809" s="191">
        <f>'5 Driver Data'!I1809</f>
        <v>0</v>
      </c>
      <c r="J1809" s="191">
        <f>'5 Driver Data'!J1809</f>
        <v>0</v>
      </c>
      <c r="K1809" s="206">
        <f>'5 Driver Data'!K1809</f>
        <v>0</v>
      </c>
      <c r="L1809" s="1"/>
      <c r="M1809" s="216" t="str">
        <f>IF(D1809=0,"Blank",'3 Model Input'!E$44*'3 Model Input'!E$45)</f>
        <v>Blank</v>
      </c>
      <c r="N1809" s="197" t="str">
        <f t="shared" si="300"/>
        <v>Blank</v>
      </c>
      <c r="O1809" s="197" t="str">
        <f>IF(D1809=0,"Blank",'3 Model Input'!E$49*(1-'3 Model Input'!E$51))</f>
        <v>Blank</v>
      </c>
      <c r="P1809" s="197" t="str">
        <f t="shared" si="301"/>
        <v>Blank</v>
      </c>
      <c r="Q1809" s="197" t="str">
        <f>IF(D1809=0,"Blank",IF(D1809="BEV",E1809*(1-'3 Model Input'!E$54), E1809))</f>
        <v>Blank</v>
      </c>
      <c r="R1809" s="198" t="str">
        <f>IF(D1809=0,"Blank",IF(D1809="PHEV",F1809/G1809,F1809*(1-'3 Model Input'!E$54)/G1809))</f>
        <v>Blank</v>
      </c>
      <c r="S1809" s="198" t="str">
        <f>IF(D1809=0,"Blank",IF(D1809="PHEV",MIN(M1809,E1809),MIN(M1809,(E1809*(1-'3 Model Input'!E$54)))))</f>
        <v>Blank</v>
      </c>
      <c r="T1809" s="217" t="str">
        <f t="shared" si="302"/>
        <v>Blank</v>
      </c>
      <c r="U1809" s="89"/>
      <c r="V1809" s="216" t="str">
        <f>IF(D1809=0,"Blank",P1809*'3 Model Input'!E$50)</f>
        <v>Blank</v>
      </c>
      <c r="W1809" s="197" t="str">
        <f t="shared" si="303"/>
        <v>Blank</v>
      </c>
      <c r="X1809" s="197" t="str">
        <f t="shared" si="304"/>
        <v>Blank</v>
      </c>
      <c r="Y1809" s="197" t="str">
        <f t="shared" si="305"/>
        <v>Blank</v>
      </c>
      <c r="Z1809" s="197" t="str">
        <f t="shared" si="306"/>
        <v>Blank</v>
      </c>
      <c r="AA1809" s="223" t="str" cm="1">
        <f t="array" ref="AA1809">_xlfn.IFS(ISTEXT('3 Model Input'!F$70),"Missing",ISTEXT('3 Model Input'!I$70),"Missing",ISNUMBER('3 Model Input'!K$70),'3 Model Input'!K$70*P1809)</f>
        <v>Missing</v>
      </c>
      <c r="AB1809" s="89"/>
      <c r="AC1809" s="227" t="str" cm="1">
        <f t="array" ref="AC1809">IF(D1809=0,"Blank",_xlfn.IFS('3 Model Input'!E$61=1,(V1809*G1809)/T1809,'3 Model Input'!E$61=2,(W1809*G1809)/T1809,'3 Model Input'!E$61=3,(X1809*G1809)/T1809,'3 Model Input'!E$61=4,(Y1809*G1809)/T1809,'3 Model Input'!E$61=5,(Z1809*G1809)/T1809, ISTEXT('3 Model Input'!E$61),"Missing",'3 Model Input'!E$61=6,(AA1809*G1809)/T1809))</f>
        <v>Blank</v>
      </c>
      <c r="AD1809" s="202" t="str">
        <f t="shared" si="307"/>
        <v>Blank</v>
      </c>
      <c r="AE1809" s="202" t="str">
        <f t="shared" si="308"/>
        <v>Blank</v>
      </c>
      <c r="AF1809" s="217" t="str">
        <f t="shared" si="309"/>
        <v>Blank</v>
      </c>
      <c r="AG1809" s="9" t="str" cm="1">
        <f t="array" ref="AG1809">_xlfn.IFS(ISNUMBER(AC1809), "", ISNUMBER(SEARCH("Blank", AC1809)), "", ISERROR(AC1809), "Bad input on tab 3")</f>
        <v/>
      </c>
    </row>
    <row r="1810" spans="2:33" ht="15" customHeight="1" x14ac:dyDescent="0.75">
      <c r="B1810" s="205" t="str">
        <f>'5 Driver Data'!B1810</f>
        <v>1802</v>
      </c>
      <c r="C1810" s="193">
        <f>'5 Driver Data'!C1810</f>
        <v>0</v>
      </c>
      <c r="D1810" s="192">
        <f>'5 Driver Data'!D1810</f>
        <v>0</v>
      </c>
      <c r="E1810" s="191">
        <f>'5 Driver Data'!E1810</f>
        <v>0</v>
      </c>
      <c r="F1810" s="191">
        <f>'5 Driver Data'!F1810</f>
        <v>0</v>
      </c>
      <c r="G1810" s="191">
        <f>'5 Driver Data'!G1810</f>
        <v>0</v>
      </c>
      <c r="H1810" s="191">
        <f>'5 Driver Data'!H1810</f>
        <v>0</v>
      </c>
      <c r="I1810" s="191">
        <f>'5 Driver Data'!I1810</f>
        <v>0</v>
      </c>
      <c r="J1810" s="191">
        <f>'5 Driver Data'!J1810</f>
        <v>0</v>
      </c>
      <c r="K1810" s="206">
        <f>'5 Driver Data'!K1810</f>
        <v>0</v>
      </c>
      <c r="L1810" s="1"/>
      <c r="M1810" s="216" t="str">
        <f>IF(D1810=0,"Blank",'3 Model Input'!E$44*'3 Model Input'!E$45)</f>
        <v>Blank</v>
      </c>
      <c r="N1810" s="197" t="str">
        <f t="shared" si="300"/>
        <v>Blank</v>
      </c>
      <c r="O1810" s="197" t="str">
        <f>IF(D1810=0,"Blank",'3 Model Input'!E$49*(1-'3 Model Input'!E$51))</f>
        <v>Blank</v>
      </c>
      <c r="P1810" s="197" t="str">
        <f t="shared" si="301"/>
        <v>Blank</v>
      </c>
      <c r="Q1810" s="197" t="str">
        <f>IF(D1810=0,"Blank",IF(D1810="BEV",E1810*(1-'3 Model Input'!E$54), E1810))</f>
        <v>Blank</v>
      </c>
      <c r="R1810" s="198" t="str">
        <f>IF(D1810=0,"Blank",IF(D1810="PHEV",F1810/G1810,F1810*(1-'3 Model Input'!E$54)/G1810))</f>
        <v>Blank</v>
      </c>
      <c r="S1810" s="198" t="str">
        <f>IF(D1810=0,"Blank",IF(D1810="PHEV",MIN(M1810,E1810),MIN(M1810,(E1810*(1-'3 Model Input'!E$54)))))</f>
        <v>Blank</v>
      </c>
      <c r="T1810" s="217" t="str">
        <f t="shared" si="302"/>
        <v>Blank</v>
      </c>
      <c r="U1810" s="89"/>
      <c r="V1810" s="216" t="str">
        <f>IF(D1810=0,"Blank",P1810*'3 Model Input'!E$50)</f>
        <v>Blank</v>
      </c>
      <c r="W1810" s="197" t="str">
        <f t="shared" si="303"/>
        <v>Blank</v>
      </c>
      <c r="X1810" s="197" t="str">
        <f t="shared" si="304"/>
        <v>Blank</v>
      </c>
      <c r="Y1810" s="197" t="str">
        <f t="shared" si="305"/>
        <v>Blank</v>
      </c>
      <c r="Z1810" s="197" t="str">
        <f t="shared" si="306"/>
        <v>Blank</v>
      </c>
      <c r="AA1810" s="223" t="str" cm="1">
        <f t="array" ref="AA1810">_xlfn.IFS(ISTEXT('3 Model Input'!F$70),"Missing",ISTEXT('3 Model Input'!I$70),"Missing",ISNUMBER('3 Model Input'!K$70),'3 Model Input'!K$70*P1810)</f>
        <v>Missing</v>
      </c>
      <c r="AB1810" s="89"/>
      <c r="AC1810" s="227" t="str" cm="1">
        <f t="array" ref="AC1810">IF(D1810=0,"Blank",_xlfn.IFS('3 Model Input'!E$61=1,(V1810*G1810)/T1810,'3 Model Input'!E$61=2,(W1810*G1810)/T1810,'3 Model Input'!E$61=3,(X1810*G1810)/T1810,'3 Model Input'!E$61=4,(Y1810*G1810)/T1810,'3 Model Input'!E$61=5,(Z1810*G1810)/T1810, ISTEXT('3 Model Input'!E$61),"Missing",'3 Model Input'!E$61=6,(AA1810*G1810)/T1810))</f>
        <v>Blank</v>
      </c>
      <c r="AD1810" s="202" t="str">
        <f t="shared" si="307"/>
        <v>Blank</v>
      </c>
      <c r="AE1810" s="202" t="str">
        <f t="shared" si="308"/>
        <v>Blank</v>
      </c>
      <c r="AF1810" s="217" t="str">
        <f t="shared" si="309"/>
        <v>Blank</v>
      </c>
      <c r="AG1810" s="9" t="str" cm="1">
        <f t="array" ref="AG1810">_xlfn.IFS(ISNUMBER(AC1810), "", ISNUMBER(SEARCH("Blank", AC1810)), "", ISERROR(AC1810), "Bad input on tab 3")</f>
        <v/>
      </c>
    </row>
    <row r="1811" spans="2:33" ht="15" customHeight="1" x14ac:dyDescent="0.75">
      <c r="B1811" s="205" t="str">
        <f>'5 Driver Data'!B1811</f>
        <v>1803</v>
      </c>
      <c r="C1811" s="193">
        <f>'5 Driver Data'!C1811</f>
        <v>0</v>
      </c>
      <c r="D1811" s="192">
        <f>'5 Driver Data'!D1811</f>
        <v>0</v>
      </c>
      <c r="E1811" s="191">
        <f>'5 Driver Data'!E1811</f>
        <v>0</v>
      </c>
      <c r="F1811" s="191">
        <f>'5 Driver Data'!F1811</f>
        <v>0</v>
      </c>
      <c r="G1811" s="191">
        <f>'5 Driver Data'!G1811</f>
        <v>0</v>
      </c>
      <c r="H1811" s="191">
        <f>'5 Driver Data'!H1811</f>
        <v>0</v>
      </c>
      <c r="I1811" s="191">
        <f>'5 Driver Data'!I1811</f>
        <v>0</v>
      </c>
      <c r="J1811" s="191">
        <f>'5 Driver Data'!J1811</f>
        <v>0</v>
      </c>
      <c r="K1811" s="206">
        <f>'5 Driver Data'!K1811</f>
        <v>0</v>
      </c>
      <c r="L1811" s="1"/>
      <c r="M1811" s="216" t="str">
        <f>IF(D1811=0,"Blank",'3 Model Input'!E$44*'3 Model Input'!E$45)</f>
        <v>Blank</v>
      </c>
      <c r="N1811" s="197" t="str">
        <f t="shared" si="300"/>
        <v>Blank</v>
      </c>
      <c r="O1811" s="197" t="str">
        <f>IF(D1811=0,"Blank",'3 Model Input'!E$49*(1-'3 Model Input'!E$51))</f>
        <v>Blank</v>
      </c>
      <c r="P1811" s="197" t="str">
        <f t="shared" si="301"/>
        <v>Blank</v>
      </c>
      <c r="Q1811" s="197" t="str">
        <f>IF(D1811=0,"Blank",IF(D1811="BEV",E1811*(1-'3 Model Input'!E$54), E1811))</f>
        <v>Blank</v>
      </c>
      <c r="R1811" s="198" t="str">
        <f>IF(D1811=0,"Blank",IF(D1811="PHEV",F1811/G1811,F1811*(1-'3 Model Input'!E$54)/G1811))</f>
        <v>Blank</v>
      </c>
      <c r="S1811" s="198" t="str">
        <f>IF(D1811=0,"Blank",IF(D1811="PHEV",MIN(M1811,E1811),MIN(M1811,(E1811*(1-'3 Model Input'!E$54)))))</f>
        <v>Blank</v>
      </c>
      <c r="T1811" s="217" t="str">
        <f t="shared" si="302"/>
        <v>Blank</v>
      </c>
      <c r="U1811" s="89"/>
      <c r="V1811" s="216" t="str">
        <f>IF(D1811=0,"Blank",P1811*'3 Model Input'!E$50)</f>
        <v>Blank</v>
      </c>
      <c r="W1811" s="197" t="str">
        <f t="shared" si="303"/>
        <v>Blank</v>
      </c>
      <c r="X1811" s="197" t="str">
        <f t="shared" si="304"/>
        <v>Blank</v>
      </c>
      <c r="Y1811" s="197" t="str">
        <f t="shared" si="305"/>
        <v>Blank</v>
      </c>
      <c r="Z1811" s="197" t="str">
        <f t="shared" si="306"/>
        <v>Blank</v>
      </c>
      <c r="AA1811" s="223" t="str" cm="1">
        <f t="array" ref="AA1811">_xlfn.IFS(ISTEXT('3 Model Input'!F$70),"Missing",ISTEXT('3 Model Input'!I$70),"Missing",ISNUMBER('3 Model Input'!K$70),'3 Model Input'!K$70*P1811)</f>
        <v>Missing</v>
      </c>
      <c r="AB1811" s="89"/>
      <c r="AC1811" s="227" t="str" cm="1">
        <f t="array" ref="AC1811">IF(D1811=0,"Blank",_xlfn.IFS('3 Model Input'!E$61=1,(V1811*G1811)/T1811,'3 Model Input'!E$61=2,(W1811*G1811)/T1811,'3 Model Input'!E$61=3,(X1811*G1811)/T1811,'3 Model Input'!E$61=4,(Y1811*G1811)/T1811,'3 Model Input'!E$61=5,(Z1811*G1811)/T1811, ISTEXT('3 Model Input'!E$61),"Missing",'3 Model Input'!E$61=6,(AA1811*G1811)/T1811))</f>
        <v>Blank</v>
      </c>
      <c r="AD1811" s="202" t="str">
        <f t="shared" si="307"/>
        <v>Blank</v>
      </c>
      <c r="AE1811" s="202" t="str">
        <f t="shared" si="308"/>
        <v>Blank</v>
      </c>
      <c r="AF1811" s="217" t="str">
        <f t="shared" si="309"/>
        <v>Blank</v>
      </c>
      <c r="AG1811" s="9" t="str" cm="1">
        <f t="array" ref="AG1811">_xlfn.IFS(ISNUMBER(AC1811), "", ISNUMBER(SEARCH("Blank", AC1811)), "", ISERROR(AC1811), "Bad input on tab 3")</f>
        <v/>
      </c>
    </row>
    <row r="1812" spans="2:33" ht="15" customHeight="1" x14ac:dyDescent="0.75">
      <c r="B1812" s="205" t="str">
        <f>'5 Driver Data'!B1812</f>
        <v>1804</v>
      </c>
      <c r="C1812" s="193">
        <f>'5 Driver Data'!C1812</f>
        <v>0</v>
      </c>
      <c r="D1812" s="192">
        <f>'5 Driver Data'!D1812</f>
        <v>0</v>
      </c>
      <c r="E1812" s="191">
        <f>'5 Driver Data'!E1812</f>
        <v>0</v>
      </c>
      <c r="F1812" s="191">
        <f>'5 Driver Data'!F1812</f>
        <v>0</v>
      </c>
      <c r="G1812" s="191">
        <f>'5 Driver Data'!G1812</f>
        <v>0</v>
      </c>
      <c r="H1812" s="191">
        <f>'5 Driver Data'!H1812</f>
        <v>0</v>
      </c>
      <c r="I1812" s="191">
        <f>'5 Driver Data'!I1812</f>
        <v>0</v>
      </c>
      <c r="J1812" s="191">
        <f>'5 Driver Data'!J1812</f>
        <v>0</v>
      </c>
      <c r="K1812" s="206">
        <f>'5 Driver Data'!K1812</f>
        <v>0</v>
      </c>
      <c r="L1812" s="1"/>
      <c r="M1812" s="216" t="str">
        <f>IF(D1812=0,"Blank",'3 Model Input'!E$44*'3 Model Input'!E$45)</f>
        <v>Blank</v>
      </c>
      <c r="N1812" s="197" t="str">
        <f t="shared" si="300"/>
        <v>Blank</v>
      </c>
      <c r="O1812" s="197" t="str">
        <f>IF(D1812=0,"Blank",'3 Model Input'!E$49*(1-'3 Model Input'!E$51))</f>
        <v>Blank</v>
      </c>
      <c r="P1812" s="197" t="str">
        <f t="shared" si="301"/>
        <v>Blank</v>
      </c>
      <c r="Q1812" s="197" t="str">
        <f>IF(D1812=0,"Blank",IF(D1812="BEV",E1812*(1-'3 Model Input'!E$54), E1812))</f>
        <v>Blank</v>
      </c>
      <c r="R1812" s="198" t="str">
        <f>IF(D1812=0,"Blank",IF(D1812="PHEV",F1812/G1812,F1812*(1-'3 Model Input'!E$54)/G1812))</f>
        <v>Blank</v>
      </c>
      <c r="S1812" s="198" t="str">
        <f>IF(D1812=0,"Blank",IF(D1812="PHEV",MIN(M1812,E1812),MIN(M1812,(E1812*(1-'3 Model Input'!E$54)))))</f>
        <v>Blank</v>
      </c>
      <c r="T1812" s="217" t="str">
        <f t="shared" si="302"/>
        <v>Blank</v>
      </c>
      <c r="U1812" s="89"/>
      <c r="V1812" s="216" t="str">
        <f>IF(D1812=0,"Blank",P1812*'3 Model Input'!E$50)</f>
        <v>Blank</v>
      </c>
      <c r="W1812" s="197" t="str">
        <f t="shared" si="303"/>
        <v>Blank</v>
      </c>
      <c r="X1812" s="197" t="str">
        <f t="shared" si="304"/>
        <v>Blank</v>
      </c>
      <c r="Y1812" s="197" t="str">
        <f t="shared" si="305"/>
        <v>Blank</v>
      </c>
      <c r="Z1812" s="197" t="str">
        <f t="shared" si="306"/>
        <v>Blank</v>
      </c>
      <c r="AA1812" s="223" t="str" cm="1">
        <f t="array" ref="AA1812">_xlfn.IFS(ISTEXT('3 Model Input'!F$70),"Missing",ISTEXT('3 Model Input'!I$70),"Missing",ISNUMBER('3 Model Input'!K$70),'3 Model Input'!K$70*P1812)</f>
        <v>Missing</v>
      </c>
      <c r="AB1812" s="89"/>
      <c r="AC1812" s="227" t="str" cm="1">
        <f t="array" ref="AC1812">IF(D1812=0,"Blank",_xlfn.IFS('3 Model Input'!E$61=1,(V1812*G1812)/T1812,'3 Model Input'!E$61=2,(W1812*G1812)/T1812,'3 Model Input'!E$61=3,(X1812*G1812)/T1812,'3 Model Input'!E$61=4,(Y1812*G1812)/T1812,'3 Model Input'!E$61=5,(Z1812*G1812)/T1812, ISTEXT('3 Model Input'!E$61),"Missing",'3 Model Input'!E$61=6,(AA1812*G1812)/T1812))</f>
        <v>Blank</v>
      </c>
      <c r="AD1812" s="202" t="str">
        <f t="shared" si="307"/>
        <v>Blank</v>
      </c>
      <c r="AE1812" s="202" t="str">
        <f t="shared" si="308"/>
        <v>Blank</v>
      </c>
      <c r="AF1812" s="217" t="str">
        <f t="shared" si="309"/>
        <v>Blank</v>
      </c>
      <c r="AG1812" s="9" t="str" cm="1">
        <f t="array" ref="AG1812">_xlfn.IFS(ISNUMBER(AC1812), "", ISNUMBER(SEARCH("Blank", AC1812)), "", ISERROR(AC1812), "Bad input on tab 3")</f>
        <v/>
      </c>
    </row>
    <row r="1813" spans="2:33" ht="15" customHeight="1" x14ac:dyDescent="0.75">
      <c r="B1813" s="205" t="str">
        <f>'5 Driver Data'!B1813</f>
        <v>1805</v>
      </c>
      <c r="C1813" s="193">
        <f>'5 Driver Data'!C1813</f>
        <v>0</v>
      </c>
      <c r="D1813" s="192">
        <f>'5 Driver Data'!D1813</f>
        <v>0</v>
      </c>
      <c r="E1813" s="191">
        <f>'5 Driver Data'!E1813</f>
        <v>0</v>
      </c>
      <c r="F1813" s="191">
        <f>'5 Driver Data'!F1813</f>
        <v>0</v>
      </c>
      <c r="G1813" s="191">
        <f>'5 Driver Data'!G1813</f>
        <v>0</v>
      </c>
      <c r="H1813" s="191">
        <f>'5 Driver Data'!H1813</f>
        <v>0</v>
      </c>
      <c r="I1813" s="191">
        <f>'5 Driver Data'!I1813</f>
        <v>0</v>
      </c>
      <c r="J1813" s="191">
        <f>'5 Driver Data'!J1813</f>
        <v>0</v>
      </c>
      <c r="K1813" s="206">
        <f>'5 Driver Data'!K1813</f>
        <v>0</v>
      </c>
      <c r="L1813" s="1"/>
      <c r="M1813" s="216" t="str">
        <f>IF(D1813=0,"Blank",'3 Model Input'!E$44*'3 Model Input'!E$45)</f>
        <v>Blank</v>
      </c>
      <c r="N1813" s="197" t="str">
        <f t="shared" si="300"/>
        <v>Blank</v>
      </c>
      <c r="O1813" s="197" t="str">
        <f>IF(D1813=0,"Blank",'3 Model Input'!E$49*(1-'3 Model Input'!E$51))</f>
        <v>Blank</v>
      </c>
      <c r="P1813" s="197" t="str">
        <f t="shared" si="301"/>
        <v>Blank</v>
      </c>
      <c r="Q1813" s="197" t="str">
        <f>IF(D1813=0,"Blank",IF(D1813="BEV",E1813*(1-'3 Model Input'!E$54), E1813))</f>
        <v>Blank</v>
      </c>
      <c r="R1813" s="198" t="str">
        <f>IF(D1813=0,"Blank",IF(D1813="PHEV",F1813/G1813,F1813*(1-'3 Model Input'!E$54)/G1813))</f>
        <v>Blank</v>
      </c>
      <c r="S1813" s="198" t="str">
        <f>IF(D1813=0,"Blank",IF(D1813="PHEV",MIN(M1813,E1813),MIN(M1813,(E1813*(1-'3 Model Input'!E$54)))))</f>
        <v>Blank</v>
      </c>
      <c r="T1813" s="217" t="str">
        <f t="shared" si="302"/>
        <v>Blank</v>
      </c>
      <c r="U1813" s="89"/>
      <c r="V1813" s="216" t="str">
        <f>IF(D1813=0,"Blank",P1813*'3 Model Input'!E$50)</f>
        <v>Blank</v>
      </c>
      <c r="W1813" s="197" t="str">
        <f t="shared" si="303"/>
        <v>Blank</v>
      </c>
      <c r="X1813" s="197" t="str">
        <f t="shared" si="304"/>
        <v>Blank</v>
      </c>
      <c r="Y1813" s="197" t="str">
        <f t="shared" si="305"/>
        <v>Blank</v>
      </c>
      <c r="Z1813" s="197" t="str">
        <f t="shared" si="306"/>
        <v>Blank</v>
      </c>
      <c r="AA1813" s="223" t="str" cm="1">
        <f t="array" ref="AA1813">_xlfn.IFS(ISTEXT('3 Model Input'!F$70),"Missing",ISTEXT('3 Model Input'!I$70),"Missing",ISNUMBER('3 Model Input'!K$70),'3 Model Input'!K$70*P1813)</f>
        <v>Missing</v>
      </c>
      <c r="AB1813" s="89"/>
      <c r="AC1813" s="227" t="str" cm="1">
        <f t="array" ref="AC1813">IF(D1813=0,"Blank",_xlfn.IFS('3 Model Input'!E$61=1,(V1813*G1813)/T1813,'3 Model Input'!E$61=2,(W1813*G1813)/T1813,'3 Model Input'!E$61=3,(X1813*G1813)/T1813,'3 Model Input'!E$61=4,(Y1813*G1813)/T1813,'3 Model Input'!E$61=5,(Z1813*G1813)/T1813, ISTEXT('3 Model Input'!E$61),"Missing",'3 Model Input'!E$61=6,(AA1813*G1813)/T1813))</f>
        <v>Blank</v>
      </c>
      <c r="AD1813" s="202" t="str">
        <f t="shared" si="307"/>
        <v>Blank</v>
      </c>
      <c r="AE1813" s="202" t="str">
        <f t="shared" si="308"/>
        <v>Blank</v>
      </c>
      <c r="AF1813" s="217" t="str">
        <f t="shared" si="309"/>
        <v>Blank</v>
      </c>
      <c r="AG1813" s="9" t="str" cm="1">
        <f t="array" ref="AG1813">_xlfn.IFS(ISNUMBER(AC1813), "", ISNUMBER(SEARCH("Blank", AC1813)), "", ISERROR(AC1813), "Bad input on tab 3")</f>
        <v/>
      </c>
    </row>
    <row r="1814" spans="2:33" ht="15" customHeight="1" x14ac:dyDescent="0.75">
      <c r="B1814" s="205" t="str">
        <f>'5 Driver Data'!B1814</f>
        <v>1806</v>
      </c>
      <c r="C1814" s="193">
        <f>'5 Driver Data'!C1814</f>
        <v>0</v>
      </c>
      <c r="D1814" s="192">
        <f>'5 Driver Data'!D1814</f>
        <v>0</v>
      </c>
      <c r="E1814" s="191">
        <f>'5 Driver Data'!E1814</f>
        <v>0</v>
      </c>
      <c r="F1814" s="191">
        <f>'5 Driver Data'!F1814</f>
        <v>0</v>
      </c>
      <c r="G1814" s="191">
        <f>'5 Driver Data'!G1814</f>
        <v>0</v>
      </c>
      <c r="H1814" s="191">
        <f>'5 Driver Data'!H1814</f>
        <v>0</v>
      </c>
      <c r="I1814" s="191">
        <f>'5 Driver Data'!I1814</f>
        <v>0</v>
      </c>
      <c r="J1814" s="191">
        <f>'5 Driver Data'!J1814</f>
        <v>0</v>
      </c>
      <c r="K1814" s="206">
        <f>'5 Driver Data'!K1814</f>
        <v>0</v>
      </c>
      <c r="L1814" s="1"/>
      <c r="M1814" s="216" t="str">
        <f>IF(D1814=0,"Blank",'3 Model Input'!E$44*'3 Model Input'!E$45)</f>
        <v>Blank</v>
      </c>
      <c r="N1814" s="197" t="str">
        <f t="shared" si="300"/>
        <v>Blank</v>
      </c>
      <c r="O1814" s="197" t="str">
        <f>IF(D1814=0,"Blank",'3 Model Input'!E$49*(1-'3 Model Input'!E$51))</f>
        <v>Blank</v>
      </c>
      <c r="P1814" s="197" t="str">
        <f t="shared" si="301"/>
        <v>Blank</v>
      </c>
      <c r="Q1814" s="197" t="str">
        <f>IF(D1814=0,"Blank",IF(D1814="BEV",E1814*(1-'3 Model Input'!E$54), E1814))</f>
        <v>Blank</v>
      </c>
      <c r="R1814" s="198" t="str">
        <f>IF(D1814=0,"Blank",IF(D1814="PHEV",F1814/G1814,F1814*(1-'3 Model Input'!E$54)/G1814))</f>
        <v>Blank</v>
      </c>
      <c r="S1814" s="198" t="str">
        <f>IF(D1814=0,"Blank",IF(D1814="PHEV",MIN(M1814,E1814),MIN(M1814,(E1814*(1-'3 Model Input'!E$54)))))</f>
        <v>Blank</v>
      </c>
      <c r="T1814" s="217" t="str">
        <f t="shared" si="302"/>
        <v>Blank</v>
      </c>
      <c r="U1814" s="89"/>
      <c r="V1814" s="216" t="str">
        <f>IF(D1814=0,"Blank",P1814*'3 Model Input'!E$50)</f>
        <v>Blank</v>
      </c>
      <c r="W1814" s="197" t="str">
        <f t="shared" si="303"/>
        <v>Blank</v>
      </c>
      <c r="X1814" s="197" t="str">
        <f t="shared" si="304"/>
        <v>Blank</v>
      </c>
      <c r="Y1814" s="197" t="str">
        <f t="shared" si="305"/>
        <v>Blank</v>
      </c>
      <c r="Z1814" s="197" t="str">
        <f t="shared" si="306"/>
        <v>Blank</v>
      </c>
      <c r="AA1814" s="223" t="str" cm="1">
        <f t="array" ref="AA1814">_xlfn.IFS(ISTEXT('3 Model Input'!F$70),"Missing",ISTEXT('3 Model Input'!I$70),"Missing",ISNUMBER('3 Model Input'!K$70),'3 Model Input'!K$70*P1814)</f>
        <v>Missing</v>
      </c>
      <c r="AB1814" s="89"/>
      <c r="AC1814" s="227" t="str" cm="1">
        <f t="array" ref="AC1814">IF(D1814=0,"Blank",_xlfn.IFS('3 Model Input'!E$61=1,(V1814*G1814)/T1814,'3 Model Input'!E$61=2,(W1814*G1814)/T1814,'3 Model Input'!E$61=3,(X1814*G1814)/T1814,'3 Model Input'!E$61=4,(Y1814*G1814)/T1814,'3 Model Input'!E$61=5,(Z1814*G1814)/T1814, ISTEXT('3 Model Input'!E$61),"Missing",'3 Model Input'!E$61=6,(AA1814*G1814)/T1814))</f>
        <v>Blank</v>
      </c>
      <c r="AD1814" s="202" t="str">
        <f t="shared" si="307"/>
        <v>Blank</v>
      </c>
      <c r="AE1814" s="202" t="str">
        <f t="shared" si="308"/>
        <v>Blank</v>
      </c>
      <c r="AF1814" s="217" t="str">
        <f t="shared" si="309"/>
        <v>Blank</v>
      </c>
      <c r="AG1814" s="9" t="str" cm="1">
        <f t="array" ref="AG1814">_xlfn.IFS(ISNUMBER(AC1814), "", ISNUMBER(SEARCH("Blank", AC1814)), "", ISERROR(AC1814), "Bad input on tab 3")</f>
        <v/>
      </c>
    </row>
    <row r="1815" spans="2:33" ht="15" customHeight="1" x14ac:dyDescent="0.75">
      <c r="B1815" s="205" t="str">
        <f>'5 Driver Data'!B1815</f>
        <v>1807</v>
      </c>
      <c r="C1815" s="193">
        <f>'5 Driver Data'!C1815</f>
        <v>0</v>
      </c>
      <c r="D1815" s="192">
        <f>'5 Driver Data'!D1815</f>
        <v>0</v>
      </c>
      <c r="E1815" s="191">
        <f>'5 Driver Data'!E1815</f>
        <v>0</v>
      </c>
      <c r="F1815" s="191">
        <f>'5 Driver Data'!F1815</f>
        <v>0</v>
      </c>
      <c r="G1815" s="191">
        <f>'5 Driver Data'!G1815</f>
        <v>0</v>
      </c>
      <c r="H1815" s="191">
        <f>'5 Driver Data'!H1815</f>
        <v>0</v>
      </c>
      <c r="I1815" s="191">
        <f>'5 Driver Data'!I1815</f>
        <v>0</v>
      </c>
      <c r="J1815" s="191">
        <f>'5 Driver Data'!J1815</f>
        <v>0</v>
      </c>
      <c r="K1815" s="206">
        <f>'5 Driver Data'!K1815</f>
        <v>0</v>
      </c>
      <c r="L1815" s="1"/>
      <c r="M1815" s="216" t="str">
        <f>IF(D1815=0,"Blank",'3 Model Input'!E$44*'3 Model Input'!E$45)</f>
        <v>Blank</v>
      </c>
      <c r="N1815" s="197" t="str">
        <f t="shared" si="300"/>
        <v>Blank</v>
      </c>
      <c r="O1815" s="197" t="str">
        <f>IF(D1815=0,"Blank",'3 Model Input'!E$49*(1-'3 Model Input'!E$51))</f>
        <v>Blank</v>
      </c>
      <c r="P1815" s="197" t="str">
        <f t="shared" si="301"/>
        <v>Blank</v>
      </c>
      <c r="Q1815" s="197" t="str">
        <f>IF(D1815=0,"Blank",IF(D1815="BEV",E1815*(1-'3 Model Input'!E$54), E1815))</f>
        <v>Blank</v>
      </c>
      <c r="R1815" s="198" t="str">
        <f>IF(D1815=0,"Blank",IF(D1815="PHEV",F1815/G1815,F1815*(1-'3 Model Input'!E$54)/G1815))</f>
        <v>Blank</v>
      </c>
      <c r="S1815" s="198" t="str">
        <f>IF(D1815=0,"Blank",IF(D1815="PHEV",MIN(M1815,E1815),MIN(M1815,(E1815*(1-'3 Model Input'!E$54)))))</f>
        <v>Blank</v>
      </c>
      <c r="T1815" s="217" t="str">
        <f t="shared" si="302"/>
        <v>Blank</v>
      </c>
      <c r="U1815" s="89"/>
      <c r="V1815" s="216" t="str">
        <f>IF(D1815=0,"Blank",P1815*'3 Model Input'!E$50)</f>
        <v>Blank</v>
      </c>
      <c r="W1815" s="197" t="str">
        <f t="shared" si="303"/>
        <v>Blank</v>
      </c>
      <c r="X1815" s="197" t="str">
        <f t="shared" si="304"/>
        <v>Blank</v>
      </c>
      <c r="Y1815" s="197" t="str">
        <f t="shared" si="305"/>
        <v>Blank</v>
      </c>
      <c r="Z1815" s="197" t="str">
        <f t="shared" si="306"/>
        <v>Blank</v>
      </c>
      <c r="AA1815" s="223" t="str" cm="1">
        <f t="array" ref="AA1815">_xlfn.IFS(ISTEXT('3 Model Input'!F$70),"Missing",ISTEXT('3 Model Input'!I$70),"Missing",ISNUMBER('3 Model Input'!K$70),'3 Model Input'!K$70*P1815)</f>
        <v>Missing</v>
      </c>
      <c r="AB1815" s="89"/>
      <c r="AC1815" s="227" t="str" cm="1">
        <f t="array" ref="AC1815">IF(D1815=0,"Blank",_xlfn.IFS('3 Model Input'!E$61=1,(V1815*G1815)/T1815,'3 Model Input'!E$61=2,(W1815*G1815)/T1815,'3 Model Input'!E$61=3,(X1815*G1815)/T1815,'3 Model Input'!E$61=4,(Y1815*G1815)/T1815,'3 Model Input'!E$61=5,(Z1815*G1815)/T1815, ISTEXT('3 Model Input'!E$61),"Missing",'3 Model Input'!E$61=6,(AA1815*G1815)/T1815))</f>
        <v>Blank</v>
      </c>
      <c r="AD1815" s="202" t="str">
        <f t="shared" si="307"/>
        <v>Blank</v>
      </c>
      <c r="AE1815" s="202" t="str">
        <f t="shared" si="308"/>
        <v>Blank</v>
      </c>
      <c r="AF1815" s="217" t="str">
        <f t="shared" si="309"/>
        <v>Blank</v>
      </c>
      <c r="AG1815" s="9" t="str" cm="1">
        <f t="array" ref="AG1815">_xlfn.IFS(ISNUMBER(AC1815), "", ISNUMBER(SEARCH("Blank", AC1815)), "", ISERROR(AC1815), "Bad input on tab 3")</f>
        <v/>
      </c>
    </row>
    <row r="1816" spans="2:33" ht="15" customHeight="1" x14ac:dyDescent="0.75">
      <c r="B1816" s="205" t="str">
        <f>'5 Driver Data'!B1816</f>
        <v>1808</v>
      </c>
      <c r="C1816" s="193">
        <f>'5 Driver Data'!C1816</f>
        <v>0</v>
      </c>
      <c r="D1816" s="192">
        <f>'5 Driver Data'!D1816</f>
        <v>0</v>
      </c>
      <c r="E1816" s="191">
        <f>'5 Driver Data'!E1816</f>
        <v>0</v>
      </c>
      <c r="F1816" s="191">
        <f>'5 Driver Data'!F1816</f>
        <v>0</v>
      </c>
      <c r="G1816" s="191">
        <f>'5 Driver Data'!G1816</f>
        <v>0</v>
      </c>
      <c r="H1816" s="191">
        <f>'5 Driver Data'!H1816</f>
        <v>0</v>
      </c>
      <c r="I1816" s="191">
        <f>'5 Driver Data'!I1816</f>
        <v>0</v>
      </c>
      <c r="J1816" s="191">
        <f>'5 Driver Data'!J1816</f>
        <v>0</v>
      </c>
      <c r="K1816" s="206">
        <f>'5 Driver Data'!K1816</f>
        <v>0</v>
      </c>
      <c r="L1816" s="1"/>
      <c r="M1816" s="216" t="str">
        <f>IF(D1816=0,"Blank",'3 Model Input'!E$44*'3 Model Input'!E$45)</f>
        <v>Blank</v>
      </c>
      <c r="N1816" s="197" t="str">
        <f t="shared" si="300"/>
        <v>Blank</v>
      </c>
      <c r="O1816" s="197" t="str">
        <f>IF(D1816=0,"Blank",'3 Model Input'!E$49*(1-'3 Model Input'!E$51))</f>
        <v>Blank</v>
      </c>
      <c r="P1816" s="197" t="str">
        <f t="shared" si="301"/>
        <v>Blank</v>
      </c>
      <c r="Q1816" s="197" t="str">
        <f>IF(D1816=0,"Blank",IF(D1816="BEV",E1816*(1-'3 Model Input'!E$54), E1816))</f>
        <v>Blank</v>
      </c>
      <c r="R1816" s="198" t="str">
        <f>IF(D1816=0,"Blank",IF(D1816="PHEV",F1816/G1816,F1816*(1-'3 Model Input'!E$54)/G1816))</f>
        <v>Blank</v>
      </c>
      <c r="S1816" s="198" t="str">
        <f>IF(D1816=0,"Blank",IF(D1816="PHEV",MIN(M1816,E1816),MIN(M1816,(E1816*(1-'3 Model Input'!E$54)))))</f>
        <v>Blank</v>
      </c>
      <c r="T1816" s="217" t="str">
        <f t="shared" si="302"/>
        <v>Blank</v>
      </c>
      <c r="U1816" s="89"/>
      <c r="V1816" s="216" t="str">
        <f>IF(D1816=0,"Blank",P1816*'3 Model Input'!E$50)</f>
        <v>Blank</v>
      </c>
      <c r="W1816" s="197" t="str">
        <f t="shared" si="303"/>
        <v>Blank</v>
      </c>
      <c r="X1816" s="197" t="str">
        <f t="shared" si="304"/>
        <v>Blank</v>
      </c>
      <c r="Y1816" s="197" t="str">
        <f t="shared" si="305"/>
        <v>Blank</v>
      </c>
      <c r="Z1816" s="197" t="str">
        <f t="shared" si="306"/>
        <v>Blank</v>
      </c>
      <c r="AA1816" s="223" t="str" cm="1">
        <f t="array" ref="AA1816">_xlfn.IFS(ISTEXT('3 Model Input'!F$70),"Missing",ISTEXT('3 Model Input'!I$70),"Missing",ISNUMBER('3 Model Input'!K$70),'3 Model Input'!K$70*P1816)</f>
        <v>Missing</v>
      </c>
      <c r="AB1816" s="89"/>
      <c r="AC1816" s="227" t="str" cm="1">
        <f t="array" ref="AC1816">IF(D1816=0,"Blank",_xlfn.IFS('3 Model Input'!E$61=1,(V1816*G1816)/T1816,'3 Model Input'!E$61=2,(W1816*G1816)/T1816,'3 Model Input'!E$61=3,(X1816*G1816)/T1816,'3 Model Input'!E$61=4,(Y1816*G1816)/T1816,'3 Model Input'!E$61=5,(Z1816*G1816)/T1816, ISTEXT('3 Model Input'!E$61),"Missing",'3 Model Input'!E$61=6,(AA1816*G1816)/T1816))</f>
        <v>Blank</v>
      </c>
      <c r="AD1816" s="202" t="str">
        <f t="shared" si="307"/>
        <v>Blank</v>
      </c>
      <c r="AE1816" s="202" t="str">
        <f t="shared" si="308"/>
        <v>Blank</v>
      </c>
      <c r="AF1816" s="217" t="str">
        <f t="shared" si="309"/>
        <v>Blank</v>
      </c>
      <c r="AG1816" s="9" t="str" cm="1">
        <f t="array" ref="AG1816">_xlfn.IFS(ISNUMBER(AC1816), "", ISNUMBER(SEARCH("Blank", AC1816)), "", ISERROR(AC1816), "Bad input on tab 3")</f>
        <v/>
      </c>
    </row>
    <row r="1817" spans="2:33" ht="15" customHeight="1" x14ac:dyDescent="0.75">
      <c r="B1817" s="205" t="str">
        <f>'5 Driver Data'!B1817</f>
        <v>1809</v>
      </c>
      <c r="C1817" s="193">
        <f>'5 Driver Data'!C1817</f>
        <v>0</v>
      </c>
      <c r="D1817" s="192">
        <f>'5 Driver Data'!D1817</f>
        <v>0</v>
      </c>
      <c r="E1817" s="191">
        <f>'5 Driver Data'!E1817</f>
        <v>0</v>
      </c>
      <c r="F1817" s="191">
        <f>'5 Driver Data'!F1817</f>
        <v>0</v>
      </c>
      <c r="G1817" s="191">
        <f>'5 Driver Data'!G1817</f>
        <v>0</v>
      </c>
      <c r="H1817" s="191">
        <f>'5 Driver Data'!H1817</f>
        <v>0</v>
      </c>
      <c r="I1817" s="191">
        <f>'5 Driver Data'!I1817</f>
        <v>0</v>
      </c>
      <c r="J1817" s="191">
        <f>'5 Driver Data'!J1817</f>
        <v>0</v>
      </c>
      <c r="K1817" s="206">
        <f>'5 Driver Data'!K1817</f>
        <v>0</v>
      </c>
      <c r="L1817" s="1"/>
      <c r="M1817" s="216" t="str">
        <f>IF(D1817=0,"Blank",'3 Model Input'!E$44*'3 Model Input'!E$45)</f>
        <v>Blank</v>
      </c>
      <c r="N1817" s="197" t="str">
        <f t="shared" si="300"/>
        <v>Blank</v>
      </c>
      <c r="O1817" s="197" t="str">
        <f>IF(D1817=0,"Blank",'3 Model Input'!E$49*(1-'3 Model Input'!E$51))</f>
        <v>Blank</v>
      </c>
      <c r="P1817" s="197" t="str">
        <f t="shared" si="301"/>
        <v>Blank</v>
      </c>
      <c r="Q1817" s="197" t="str">
        <f>IF(D1817=0,"Blank",IF(D1817="BEV",E1817*(1-'3 Model Input'!E$54), E1817))</f>
        <v>Blank</v>
      </c>
      <c r="R1817" s="198" t="str">
        <f>IF(D1817=0,"Blank",IF(D1817="PHEV",F1817/G1817,F1817*(1-'3 Model Input'!E$54)/G1817))</f>
        <v>Blank</v>
      </c>
      <c r="S1817" s="198" t="str">
        <f>IF(D1817=0,"Blank",IF(D1817="PHEV",MIN(M1817,E1817),MIN(M1817,(E1817*(1-'3 Model Input'!E$54)))))</f>
        <v>Blank</v>
      </c>
      <c r="T1817" s="217" t="str">
        <f t="shared" si="302"/>
        <v>Blank</v>
      </c>
      <c r="U1817" s="89"/>
      <c r="V1817" s="216" t="str">
        <f>IF(D1817=0,"Blank",P1817*'3 Model Input'!E$50)</f>
        <v>Blank</v>
      </c>
      <c r="W1817" s="197" t="str">
        <f t="shared" si="303"/>
        <v>Blank</v>
      </c>
      <c r="X1817" s="197" t="str">
        <f t="shared" si="304"/>
        <v>Blank</v>
      </c>
      <c r="Y1817" s="197" t="str">
        <f t="shared" si="305"/>
        <v>Blank</v>
      </c>
      <c r="Z1817" s="197" t="str">
        <f t="shared" si="306"/>
        <v>Blank</v>
      </c>
      <c r="AA1817" s="223" t="str" cm="1">
        <f t="array" ref="AA1817">_xlfn.IFS(ISTEXT('3 Model Input'!F$70),"Missing",ISTEXT('3 Model Input'!I$70),"Missing",ISNUMBER('3 Model Input'!K$70),'3 Model Input'!K$70*P1817)</f>
        <v>Missing</v>
      </c>
      <c r="AB1817" s="89"/>
      <c r="AC1817" s="227" t="str" cm="1">
        <f t="array" ref="AC1817">IF(D1817=0,"Blank",_xlfn.IFS('3 Model Input'!E$61=1,(V1817*G1817)/T1817,'3 Model Input'!E$61=2,(W1817*G1817)/T1817,'3 Model Input'!E$61=3,(X1817*G1817)/T1817,'3 Model Input'!E$61=4,(Y1817*G1817)/T1817,'3 Model Input'!E$61=5,(Z1817*G1817)/T1817, ISTEXT('3 Model Input'!E$61),"Missing",'3 Model Input'!E$61=6,(AA1817*G1817)/T1817))</f>
        <v>Blank</v>
      </c>
      <c r="AD1817" s="202" t="str">
        <f t="shared" si="307"/>
        <v>Blank</v>
      </c>
      <c r="AE1817" s="202" t="str">
        <f t="shared" si="308"/>
        <v>Blank</v>
      </c>
      <c r="AF1817" s="217" t="str">
        <f t="shared" si="309"/>
        <v>Blank</v>
      </c>
      <c r="AG1817" s="9" t="str" cm="1">
        <f t="array" ref="AG1817">_xlfn.IFS(ISNUMBER(AC1817), "", ISNUMBER(SEARCH("Blank", AC1817)), "", ISERROR(AC1817), "Bad input on tab 3")</f>
        <v/>
      </c>
    </row>
    <row r="1818" spans="2:33" ht="15" customHeight="1" x14ac:dyDescent="0.75">
      <c r="B1818" s="205" t="str">
        <f>'5 Driver Data'!B1818</f>
        <v>1810</v>
      </c>
      <c r="C1818" s="193">
        <f>'5 Driver Data'!C1818</f>
        <v>0</v>
      </c>
      <c r="D1818" s="192">
        <f>'5 Driver Data'!D1818</f>
        <v>0</v>
      </c>
      <c r="E1818" s="191">
        <f>'5 Driver Data'!E1818</f>
        <v>0</v>
      </c>
      <c r="F1818" s="191">
        <f>'5 Driver Data'!F1818</f>
        <v>0</v>
      </c>
      <c r="G1818" s="191">
        <f>'5 Driver Data'!G1818</f>
        <v>0</v>
      </c>
      <c r="H1818" s="191">
        <f>'5 Driver Data'!H1818</f>
        <v>0</v>
      </c>
      <c r="I1818" s="191">
        <f>'5 Driver Data'!I1818</f>
        <v>0</v>
      </c>
      <c r="J1818" s="191">
        <f>'5 Driver Data'!J1818</f>
        <v>0</v>
      </c>
      <c r="K1818" s="206">
        <f>'5 Driver Data'!K1818</f>
        <v>0</v>
      </c>
      <c r="L1818" s="1"/>
      <c r="M1818" s="216" t="str">
        <f>IF(D1818=0,"Blank",'3 Model Input'!E$44*'3 Model Input'!E$45)</f>
        <v>Blank</v>
      </c>
      <c r="N1818" s="197" t="str">
        <f t="shared" si="300"/>
        <v>Blank</v>
      </c>
      <c r="O1818" s="197" t="str">
        <f>IF(D1818=0,"Blank",'3 Model Input'!E$49*(1-'3 Model Input'!E$51))</f>
        <v>Blank</v>
      </c>
      <c r="P1818" s="197" t="str">
        <f t="shared" si="301"/>
        <v>Blank</v>
      </c>
      <c r="Q1818" s="197" t="str">
        <f>IF(D1818=0,"Blank",IF(D1818="BEV",E1818*(1-'3 Model Input'!E$54), E1818))</f>
        <v>Blank</v>
      </c>
      <c r="R1818" s="198" t="str">
        <f>IF(D1818=0,"Blank",IF(D1818="PHEV",F1818/G1818,F1818*(1-'3 Model Input'!E$54)/G1818))</f>
        <v>Blank</v>
      </c>
      <c r="S1818" s="198" t="str">
        <f>IF(D1818=0,"Blank",IF(D1818="PHEV",MIN(M1818,E1818),MIN(M1818,(E1818*(1-'3 Model Input'!E$54)))))</f>
        <v>Blank</v>
      </c>
      <c r="T1818" s="217" t="str">
        <f t="shared" si="302"/>
        <v>Blank</v>
      </c>
      <c r="U1818" s="89"/>
      <c r="V1818" s="216" t="str">
        <f>IF(D1818=0,"Blank",P1818*'3 Model Input'!E$50)</f>
        <v>Blank</v>
      </c>
      <c r="W1818" s="197" t="str">
        <f t="shared" si="303"/>
        <v>Blank</v>
      </c>
      <c r="X1818" s="197" t="str">
        <f t="shared" si="304"/>
        <v>Blank</v>
      </c>
      <c r="Y1818" s="197" t="str">
        <f t="shared" si="305"/>
        <v>Blank</v>
      </c>
      <c r="Z1818" s="197" t="str">
        <f t="shared" si="306"/>
        <v>Blank</v>
      </c>
      <c r="AA1818" s="223" t="str" cm="1">
        <f t="array" ref="AA1818">_xlfn.IFS(ISTEXT('3 Model Input'!F$70),"Missing",ISTEXT('3 Model Input'!I$70),"Missing",ISNUMBER('3 Model Input'!K$70),'3 Model Input'!K$70*P1818)</f>
        <v>Missing</v>
      </c>
      <c r="AB1818" s="89"/>
      <c r="AC1818" s="227" t="str" cm="1">
        <f t="array" ref="AC1818">IF(D1818=0,"Blank",_xlfn.IFS('3 Model Input'!E$61=1,(V1818*G1818)/T1818,'3 Model Input'!E$61=2,(W1818*G1818)/T1818,'3 Model Input'!E$61=3,(X1818*G1818)/T1818,'3 Model Input'!E$61=4,(Y1818*G1818)/T1818,'3 Model Input'!E$61=5,(Z1818*G1818)/T1818, ISTEXT('3 Model Input'!E$61),"Missing",'3 Model Input'!E$61=6,(AA1818*G1818)/T1818))</f>
        <v>Blank</v>
      </c>
      <c r="AD1818" s="202" t="str">
        <f t="shared" si="307"/>
        <v>Blank</v>
      </c>
      <c r="AE1818" s="202" t="str">
        <f t="shared" si="308"/>
        <v>Blank</v>
      </c>
      <c r="AF1818" s="217" t="str">
        <f t="shared" si="309"/>
        <v>Blank</v>
      </c>
      <c r="AG1818" s="9" t="str" cm="1">
        <f t="array" ref="AG1818">_xlfn.IFS(ISNUMBER(AC1818), "", ISNUMBER(SEARCH("Blank", AC1818)), "", ISERROR(AC1818), "Bad input on tab 3")</f>
        <v/>
      </c>
    </row>
    <row r="1819" spans="2:33" ht="15" customHeight="1" x14ac:dyDescent="0.75">
      <c r="B1819" s="205" t="str">
        <f>'5 Driver Data'!B1819</f>
        <v>1811</v>
      </c>
      <c r="C1819" s="193">
        <f>'5 Driver Data'!C1819</f>
        <v>0</v>
      </c>
      <c r="D1819" s="192">
        <f>'5 Driver Data'!D1819</f>
        <v>0</v>
      </c>
      <c r="E1819" s="191">
        <f>'5 Driver Data'!E1819</f>
        <v>0</v>
      </c>
      <c r="F1819" s="191">
        <f>'5 Driver Data'!F1819</f>
        <v>0</v>
      </c>
      <c r="G1819" s="191">
        <f>'5 Driver Data'!G1819</f>
        <v>0</v>
      </c>
      <c r="H1819" s="191">
        <f>'5 Driver Data'!H1819</f>
        <v>0</v>
      </c>
      <c r="I1819" s="191">
        <f>'5 Driver Data'!I1819</f>
        <v>0</v>
      </c>
      <c r="J1819" s="191">
        <f>'5 Driver Data'!J1819</f>
        <v>0</v>
      </c>
      <c r="K1819" s="206">
        <f>'5 Driver Data'!K1819</f>
        <v>0</v>
      </c>
      <c r="L1819" s="1"/>
      <c r="M1819" s="216" t="str">
        <f>IF(D1819=0,"Blank",'3 Model Input'!E$44*'3 Model Input'!E$45)</f>
        <v>Blank</v>
      </c>
      <c r="N1819" s="197" t="str">
        <f t="shared" si="300"/>
        <v>Blank</v>
      </c>
      <c r="O1819" s="197" t="str">
        <f>IF(D1819=0,"Blank",'3 Model Input'!E$49*(1-'3 Model Input'!E$51))</f>
        <v>Blank</v>
      </c>
      <c r="P1819" s="197" t="str">
        <f t="shared" si="301"/>
        <v>Blank</v>
      </c>
      <c r="Q1819" s="197" t="str">
        <f>IF(D1819=0,"Blank",IF(D1819="BEV",E1819*(1-'3 Model Input'!E$54), E1819))</f>
        <v>Blank</v>
      </c>
      <c r="R1819" s="198" t="str">
        <f>IF(D1819=0,"Blank",IF(D1819="PHEV",F1819/G1819,F1819*(1-'3 Model Input'!E$54)/G1819))</f>
        <v>Blank</v>
      </c>
      <c r="S1819" s="198" t="str">
        <f>IF(D1819=0,"Blank",IF(D1819="PHEV",MIN(M1819,E1819),MIN(M1819,(E1819*(1-'3 Model Input'!E$54)))))</f>
        <v>Blank</v>
      </c>
      <c r="T1819" s="217" t="str">
        <f t="shared" si="302"/>
        <v>Blank</v>
      </c>
      <c r="U1819" s="89"/>
      <c r="V1819" s="216" t="str">
        <f>IF(D1819=0,"Blank",P1819*'3 Model Input'!E$50)</f>
        <v>Blank</v>
      </c>
      <c r="W1819" s="197" t="str">
        <f t="shared" si="303"/>
        <v>Blank</v>
      </c>
      <c r="X1819" s="197" t="str">
        <f t="shared" si="304"/>
        <v>Blank</v>
      </c>
      <c r="Y1819" s="197" t="str">
        <f t="shared" si="305"/>
        <v>Blank</v>
      </c>
      <c r="Z1819" s="197" t="str">
        <f t="shared" si="306"/>
        <v>Blank</v>
      </c>
      <c r="AA1819" s="223" t="str" cm="1">
        <f t="array" ref="AA1819">_xlfn.IFS(ISTEXT('3 Model Input'!F$70),"Missing",ISTEXT('3 Model Input'!I$70),"Missing",ISNUMBER('3 Model Input'!K$70),'3 Model Input'!K$70*P1819)</f>
        <v>Missing</v>
      </c>
      <c r="AB1819" s="89"/>
      <c r="AC1819" s="227" t="str" cm="1">
        <f t="array" ref="AC1819">IF(D1819=0,"Blank",_xlfn.IFS('3 Model Input'!E$61=1,(V1819*G1819)/T1819,'3 Model Input'!E$61=2,(W1819*G1819)/T1819,'3 Model Input'!E$61=3,(X1819*G1819)/T1819,'3 Model Input'!E$61=4,(Y1819*G1819)/T1819,'3 Model Input'!E$61=5,(Z1819*G1819)/T1819, ISTEXT('3 Model Input'!E$61),"Missing",'3 Model Input'!E$61=6,(AA1819*G1819)/T1819))</f>
        <v>Blank</v>
      </c>
      <c r="AD1819" s="202" t="str">
        <f t="shared" si="307"/>
        <v>Blank</v>
      </c>
      <c r="AE1819" s="202" t="str">
        <f t="shared" si="308"/>
        <v>Blank</v>
      </c>
      <c r="AF1819" s="217" t="str">
        <f t="shared" si="309"/>
        <v>Blank</v>
      </c>
      <c r="AG1819" s="9" t="str" cm="1">
        <f t="array" ref="AG1819">_xlfn.IFS(ISNUMBER(AC1819), "", ISNUMBER(SEARCH("Blank", AC1819)), "", ISERROR(AC1819), "Bad input on tab 3")</f>
        <v/>
      </c>
    </row>
    <row r="1820" spans="2:33" ht="15" customHeight="1" x14ac:dyDescent="0.75">
      <c r="B1820" s="205" t="str">
        <f>'5 Driver Data'!B1820</f>
        <v>1812</v>
      </c>
      <c r="C1820" s="193">
        <f>'5 Driver Data'!C1820</f>
        <v>0</v>
      </c>
      <c r="D1820" s="192">
        <f>'5 Driver Data'!D1820</f>
        <v>0</v>
      </c>
      <c r="E1820" s="191">
        <f>'5 Driver Data'!E1820</f>
        <v>0</v>
      </c>
      <c r="F1820" s="191">
        <f>'5 Driver Data'!F1820</f>
        <v>0</v>
      </c>
      <c r="G1820" s="191">
        <f>'5 Driver Data'!G1820</f>
        <v>0</v>
      </c>
      <c r="H1820" s="191">
        <f>'5 Driver Data'!H1820</f>
        <v>0</v>
      </c>
      <c r="I1820" s="191">
        <f>'5 Driver Data'!I1820</f>
        <v>0</v>
      </c>
      <c r="J1820" s="191">
        <f>'5 Driver Data'!J1820</f>
        <v>0</v>
      </c>
      <c r="K1820" s="206">
        <f>'5 Driver Data'!K1820</f>
        <v>0</v>
      </c>
      <c r="L1820" s="1"/>
      <c r="M1820" s="216" t="str">
        <f>IF(D1820=0,"Blank",'3 Model Input'!E$44*'3 Model Input'!E$45)</f>
        <v>Blank</v>
      </c>
      <c r="N1820" s="197" t="str">
        <f t="shared" si="300"/>
        <v>Blank</v>
      </c>
      <c r="O1820" s="197" t="str">
        <f>IF(D1820=0,"Blank",'3 Model Input'!E$49*(1-'3 Model Input'!E$51))</f>
        <v>Blank</v>
      </c>
      <c r="P1820" s="197" t="str">
        <f t="shared" si="301"/>
        <v>Blank</v>
      </c>
      <c r="Q1820" s="197" t="str">
        <f>IF(D1820=0,"Blank",IF(D1820="BEV",E1820*(1-'3 Model Input'!E$54), E1820))</f>
        <v>Blank</v>
      </c>
      <c r="R1820" s="198" t="str">
        <f>IF(D1820=0,"Blank",IF(D1820="PHEV",F1820/G1820,F1820*(1-'3 Model Input'!E$54)/G1820))</f>
        <v>Blank</v>
      </c>
      <c r="S1820" s="198" t="str">
        <f>IF(D1820=0,"Blank",IF(D1820="PHEV",MIN(M1820,E1820),MIN(M1820,(E1820*(1-'3 Model Input'!E$54)))))</f>
        <v>Blank</v>
      </c>
      <c r="T1820" s="217" t="str">
        <f t="shared" si="302"/>
        <v>Blank</v>
      </c>
      <c r="U1820" s="89"/>
      <c r="V1820" s="216" t="str">
        <f>IF(D1820=0,"Blank",P1820*'3 Model Input'!E$50)</f>
        <v>Blank</v>
      </c>
      <c r="W1820" s="197" t="str">
        <f t="shared" si="303"/>
        <v>Blank</v>
      </c>
      <c r="X1820" s="197" t="str">
        <f t="shared" si="304"/>
        <v>Blank</v>
      </c>
      <c r="Y1820" s="197" t="str">
        <f t="shared" si="305"/>
        <v>Blank</v>
      </c>
      <c r="Z1820" s="197" t="str">
        <f t="shared" si="306"/>
        <v>Blank</v>
      </c>
      <c r="AA1820" s="223" t="str" cm="1">
        <f t="array" ref="AA1820">_xlfn.IFS(ISTEXT('3 Model Input'!F$70),"Missing",ISTEXT('3 Model Input'!I$70),"Missing",ISNUMBER('3 Model Input'!K$70),'3 Model Input'!K$70*P1820)</f>
        <v>Missing</v>
      </c>
      <c r="AB1820" s="89"/>
      <c r="AC1820" s="227" t="str" cm="1">
        <f t="array" ref="AC1820">IF(D1820=0,"Blank",_xlfn.IFS('3 Model Input'!E$61=1,(V1820*G1820)/T1820,'3 Model Input'!E$61=2,(W1820*G1820)/T1820,'3 Model Input'!E$61=3,(X1820*G1820)/T1820,'3 Model Input'!E$61=4,(Y1820*G1820)/T1820,'3 Model Input'!E$61=5,(Z1820*G1820)/T1820, ISTEXT('3 Model Input'!E$61),"Missing",'3 Model Input'!E$61=6,(AA1820*G1820)/T1820))</f>
        <v>Blank</v>
      </c>
      <c r="AD1820" s="202" t="str">
        <f t="shared" si="307"/>
        <v>Blank</v>
      </c>
      <c r="AE1820" s="202" t="str">
        <f t="shared" si="308"/>
        <v>Blank</v>
      </c>
      <c r="AF1820" s="217" t="str">
        <f t="shared" si="309"/>
        <v>Blank</v>
      </c>
      <c r="AG1820" s="9" t="str" cm="1">
        <f t="array" ref="AG1820">_xlfn.IFS(ISNUMBER(AC1820), "", ISNUMBER(SEARCH("Blank", AC1820)), "", ISERROR(AC1820), "Bad input on tab 3")</f>
        <v/>
      </c>
    </row>
    <row r="1821" spans="2:33" ht="15" customHeight="1" x14ac:dyDescent="0.75">
      <c r="B1821" s="205" t="str">
        <f>'5 Driver Data'!B1821</f>
        <v>1813</v>
      </c>
      <c r="C1821" s="193">
        <f>'5 Driver Data'!C1821</f>
        <v>0</v>
      </c>
      <c r="D1821" s="192">
        <f>'5 Driver Data'!D1821</f>
        <v>0</v>
      </c>
      <c r="E1821" s="191">
        <f>'5 Driver Data'!E1821</f>
        <v>0</v>
      </c>
      <c r="F1821" s="191">
        <f>'5 Driver Data'!F1821</f>
        <v>0</v>
      </c>
      <c r="G1821" s="191">
        <f>'5 Driver Data'!G1821</f>
        <v>0</v>
      </c>
      <c r="H1821" s="191">
        <f>'5 Driver Data'!H1821</f>
        <v>0</v>
      </c>
      <c r="I1821" s="191">
        <f>'5 Driver Data'!I1821</f>
        <v>0</v>
      </c>
      <c r="J1821" s="191">
        <f>'5 Driver Data'!J1821</f>
        <v>0</v>
      </c>
      <c r="K1821" s="206">
        <f>'5 Driver Data'!K1821</f>
        <v>0</v>
      </c>
      <c r="L1821" s="1"/>
      <c r="M1821" s="216" t="str">
        <f>IF(D1821=0,"Blank",'3 Model Input'!E$44*'3 Model Input'!E$45)</f>
        <v>Blank</v>
      </c>
      <c r="N1821" s="197" t="str">
        <f t="shared" si="300"/>
        <v>Blank</v>
      </c>
      <c r="O1821" s="197" t="str">
        <f>IF(D1821=0,"Blank",'3 Model Input'!E$49*(1-'3 Model Input'!E$51))</f>
        <v>Blank</v>
      </c>
      <c r="P1821" s="197" t="str">
        <f t="shared" si="301"/>
        <v>Blank</v>
      </c>
      <c r="Q1821" s="197" t="str">
        <f>IF(D1821=0,"Blank",IF(D1821="BEV",E1821*(1-'3 Model Input'!E$54), E1821))</f>
        <v>Blank</v>
      </c>
      <c r="R1821" s="198" t="str">
        <f>IF(D1821=0,"Blank",IF(D1821="PHEV",F1821/G1821,F1821*(1-'3 Model Input'!E$54)/G1821))</f>
        <v>Blank</v>
      </c>
      <c r="S1821" s="198" t="str">
        <f>IF(D1821=0,"Blank",IF(D1821="PHEV",MIN(M1821,E1821),MIN(M1821,(E1821*(1-'3 Model Input'!E$54)))))</f>
        <v>Blank</v>
      </c>
      <c r="T1821" s="217" t="str">
        <f t="shared" si="302"/>
        <v>Blank</v>
      </c>
      <c r="U1821" s="89"/>
      <c r="V1821" s="216" t="str">
        <f>IF(D1821=0,"Blank",P1821*'3 Model Input'!E$50)</f>
        <v>Blank</v>
      </c>
      <c r="W1821" s="197" t="str">
        <f t="shared" si="303"/>
        <v>Blank</v>
      </c>
      <c r="X1821" s="197" t="str">
        <f t="shared" si="304"/>
        <v>Blank</v>
      </c>
      <c r="Y1821" s="197" t="str">
        <f t="shared" si="305"/>
        <v>Blank</v>
      </c>
      <c r="Z1821" s="197" t="str">
        <f t="shared" si="306"/>
        <v>Blank</v>
      </c>
      <c r="AA1821" s="223" t="str" cm="1">
        <f t="array" ref="AA1821">_xlfn.IFS(ISTEXT('3 Model Input'!F$70),"Missing",ISTEXT('3 Model Input'!I$70),"Missing",ISNUMBER('3 Model Input'!K$70),'3 Model Input'!K$70*P1821)</f>
        <v>Missing</v>
      </c>
      <c r="AB1821" s="89"/>
      <c r="AC1821" s="227" t="str" cm="1">
        <f t="array" ref="AC1821">IF(D1821=0,"Blank",_xlfn.IFS('3 Model Input'!E$61=1,(V1821*G1821)/T1821,'3 Model Input'!E$61=2,(W1821*G1821)/T1821,'3 Model Input'!E$61=3,(X1821*G1821)/T1821,'3 Model Input'!E$61=4,(Y1821*G1821)/T1821,'3 Model Input'!E$61=5,(Z1821*G1821)/T1821, ISTEXT('3 Model Input'!E$61),"Missing",'3 Model Input'!E$61=6,(AA1821*G1821)/T1821))</f>
        <v>Blank</v>
      </c>
      <c r="AD1821" s="202" t="str">
        <f t="shared" si="307"/>
        <v>Blank</v>
      </c>
      <c r="AE1821" s="202" t="str">
        <f t="shared" si="308"/>
        <v>Blank</v>
      </c>
      <c r="AF1821" s="217" t="str">
        <f t="shared" si="309"/>
        <v>Blank</v>
      </c>
      <c r="AG1821" s="9" t="str" cm="1">
        <f t="array" ref="AG1821">_xlfn.IFS(ISNUMBER(AC1821), "", ISNUMBER(SEARCH("Blank", AC1821)), "", ISERROR(AC1821), "Bad input on tab 3")</f>
        <v/>
      </c>
    </row>
    <row r="1822" spans="2:33" ht="15" customHeight="1" x14ac:dyDescent="0.75">
      <c r="B1822" s="205" t="str">
        <f>'5 Driver Data'!B1822</f>
        <v>1814</v>
      </c>
      <c r="C1822" s="193">
        <f>'5 Driver Data'!C1822</f>
        <v>0</v>
      </c>
      <c r="D1822" s="192">
        <f>'5 Driver Data'!D1822</f>
        <v>0</v>
      </c>
      <c r="E1822" s="191">
        <f>'5 Driver Data'!E1822</f>
        <v>0</v>
      </c>
      <c r="F1822" s="191">
        <f>'5 Driver Data'!F1822</f>
        <v>0</v>
      </c>
      <c r="G1822" s="191">
        <f>'5 Driver Data'!G1822</f>
        <v>0</v>
      </c>
      <c r="H1822" s="191">
        <f>'5 Driver Data'!H1822</f>
        <v>0</v>
      </c>
      <c r="I1822" s="191">
        <f>'5 Driver Data'!I1822</f>
        <v>0</v>
      </c>
      <c r="J1822" s="191">
        <f>'5 Driver Data'!J1822</f>
        <v>0</v>
      </c>
      <c r="K1822" s="206">
        <f>'5 Driver Data'!K1822</f>
        <v>0</v>
      </c>
      <c r="L1822" s="1"/>
      <c r="M1822" s="216" t="str">
        <f>IF(D1822=0,"Blank",'3 Model Input'!E$44*'3 Model Input'!E$45)</f>
        <v>Blank</v>
      </c>
      <c r="N1822" s="197" t="str">
        <f t="shared" si="300"/>
        <v>Blank</v>
      </c>
      <c r="O1822" s="197" t="str">
        <f>IF(D1822=0,"Blank",'3 Model Input'!E$49*(1-'3 Model Input'!E$51))</f>
        <v>Blank</v>
      </c>
      <c r="P1822" s="197" t="str">
        <f t="shared" si="301"/>
        <v>Blank</v>
      </c>
      <c r="Q1822" s="197" t="str">
        <f>IF(D1822=0,"Blank",IF(D1822="BEV",E1822*(1-'3 Model Input'!E$54), E1822))</f>
        <v>Blank</v>
      </c>
      <c r="R1822" s="198" t="str">
        <f>IF(D1822=0,"Blank",IF(D1822="PHEV",F1822/G1822,F1822*(1-'3 Model Input'!E$54)/G1822))</f>
        <v>Blank</v>
      </c>
      <c r="S1822" s="198" t="str">
        <f>IF(D1822=0,"Blank",IF(D1822="PHEV",MIN(M1822,E1822),MIN(M1822,(E1822*(1-'3 Model Input'!E$54)))))</f>
        <v>Blank</v>
      </c>
      <c r="T1822" s="217" t="str">
        <f t="shared" si="302"/>
        <v>Blank</v>
      </c>
      <c r="U1822" s="89"/>
      <c r="V1822" s="216" t="str">
        <f>IF(D1822=0,"Blank",P1822*'3 Model Input'!E$50)</f>
        <v>Blank</v>
      </c>
      <c r="W1822" s="197" t="str">
        <f t="shared" si="303"/>
        <v>Blank</v>
      </c>
      <c r="X1822" s="197" t="str">
        <f t="shared" si="304"/>
        <v>Blank</v>
      </c>
      <c r="Y1822" s="197" t="str">
        <f t="shared" si="305"/>
        <v>Blank</v>
      </c>
      <c r="Z1822" s="197" t="str">
        <f t="shared" si="306"/>
        <v>Blank</v>
      </c>
      <c r="AA1822" s="223" t="str" cm="1">
        <f t="array" ref="AA1822">_xlfn.IFS(ISTEXT('3 Model Input'!F$70),"Missing",ISTEXT('3 Model Input'!I$70),"Missing",ISNUMBER('3 Model Input'!K$70),'3 Model Input'!K$70*P1822)</f>
        <v>Missing</v>
      </c>
      <c r="AB1822" s="89"/>
      <c r="AC1822" s="227" t="str" cm="1">
        <f t="array" ref="AC1822">IF(D1822=0,"Blank",_xlfn.IFS('3 Model Input'!E$61=1,(V1822*G1822)/T1822,'3 Model Input'!E$61=2,(W1822*G1822)/T1822,'3 Model Input'!E$61=3,(X1822*G1822)/T1822,'3 Model Input'!E$61=4,(Y1822*G1822)/T1822,'3 Model Input'!E$61=5,(Z1822*G1822)/T1822, ISTEXT('3 Model Input'!E$61),"Missing",'3 Model Input'!E$61=6,(AA1822*G1822)/T1822))</f>
        <v>Blank</v>
      </c>
      <c r="AD1822" s="202" t="str">
        <f t="shared" si="307"/>
        <v>Blank</v>
      </c>
      <c r="AE1822" s="202" t="str">
        <f t="shared" si="308"/>
        <v>Blank</v>
      </c>
      <c r="AF1822" s="217" t="str">
        <f t="shared" si="309"/>
        <v>Blank</v>
      </c>
      <c r="AG1822" s="9" t="str" cm="1">
        <f t="array" ref="AG1822">_xlfn.IFS(ISNUMBER(AC1822), "", ISNUMBER(SEARCH("Blank", AC1822)), "", ISERROR(AC1822), "Bad input on tab 3")</f>
        <v/>
      </c>
    </row>
    <row r="1823" spans="2:33" ht="15" customHeight="1" x14ac:dyDescent="0.75">
      <c r="B1823" s="205" t="str">
        <f>'5 Driver Data'!B1823</f>
        <v>1815</v>
      </c>
      <c r="C1823" s="193">
        <f>'5 Driver Data'!C1823</f>
        <v>0</v>
      </c>
      <c r="D1823" s="192">
        <f>'5 Driver Data'!D1823</f>
        <v>0</v>
      </c>
      <c r="E1823" s="191">
        <f>'5 Driver Data'!E1823</f>
        <v>0</v>
      </c>
      <c r="F1823" s="191">
        <f>'5 Driver Data'!F1823</f>
        <v>0</v>
      </c>
      <c r="G1823" s="191">
        <f>'5 Driver Data'!G1823</f>
        <v>0</v>
      </c>
      <c r="H1823" s="191">
        <f>'5 Driver Data'!H1823</f>
        <v>0</v>
      </c>
      <c r="I1823" s="191">
        <f>'5 Driver Data'!I1823</f>
        <v>0</v>
      </c>
      <c r="J1823" s="191">
        <f>'5 Driver Data'!J1823</f>
        <v>0</v>
      </c>
      <c r="K1823" s="206">
        <f>'5 Driver Data'!K1823</f>
        <v>0</v>
      </c>
      <c r="L1823" s="1"/>
      <c r="M1823" s="216" t="str">
        <f>IF(D1823=0,"Blank",'3 Model Input'!E$44*'3 Model Input'!E$45)</f>
        <v>Blank</v>
      </c>
      <c r="N1823" s="197" t="str">
        <f t="shared" si="300"/>
        <v>Blank</v>
      </c>
      <c r="O1823" s="197" t="str">
        <f>IF(D1823=0,"Blank",'3 Model Input'!E$49*(1-'3 Model Input'!E$51))</f>
        <v>Blank</v>
      </c>
      <c r="P1823" s="197" t="str">
        <f t="shared" si="301"/>
        <v>Blank</v>
      </c>
      <c r="Q1823" s="197" t="str">
        <f>IF(D1823=0,"Blank",IF(D1823="BEV",E1823*(1-'3 Model Input'!E$54), E1823))</f>
        <v>Blank</v>
      </c>
      <c r="R1823" s="198" t="str">
        <f>IF(D1823=0,"Blank",IF(D1823="PHEV",F1823/G1823,F1823*(1-'3 Model Input'!E$54)/G1823))</f>
        <v>Blank</v>
      </c>
      <c r="S1823" s="198" t="str">
        <f>IF(D1823=0,"Blank",IF(D1823="PHEV",MIN(M1823,E1823),MIN(M1823,(E1823*(1-'3 Model Input'!E$54)))))</f>
        <v>Blank</v>
      </c>
      <c r="T1823" s="217" t="str">
        <f t="shared" si="302"/>
        <v>Blank</v>
      </c>
      <c r="U1823" s="89"/>
      <c r="V1823" s="216" t="str">
        <f>IF(D1823=0,"Blank",P1823*'3 Model Input'!E$50)</f>
        <v>Blank</v>
      </c>
      <c r="W1823" s="197" t="str">
        <f t="shared" si="303"/>
        <v>Blank</v>
      </c>
      <c r="X1823" s="197" t="str">
        <f t="shared" si="304"/>
        <v>Blank</v>
      </c>
      <c r="Y1823" s="197" t="str">
        <f t="shared" si="305"/>
        <v>Blank</v>
      </c>
      <c r="Z1823" s="197" t="str">
        <f t="shared" si="306"/>
        <v>Blank</v>
      </c>
      <c r="AA1823" s="223" t="str" cm="1">
        <f t="array" ref="AA1823">_xlfn.IFS(ISTEXT('3 Model Input'!F$70),"Missing",ISTEXT('3 Model Input'!I$70),"Missing",ISNUMBER('3 Model Input'!K$70),'3 Model Input'!K$70*P1823)</f>
        <v>Missing</v>
      </c>
      <c r="AB1823" s="89"/>
      <c r="AC1823" s="227" t="str" cm="1">
        <f t="array" ref="AC1823">IF(D1823=0,"Blank",_xlfn.IFS('3 Model Input'!E$61=1,(V1823*G1823)/T1823,'3 Model Input'!E$61=2,(W1823*G1823)/T1823,'3 Model Input'!E$61=3,(X1823*G1823)/T1823,'3 Model Input'!E$61=4,(Y1823*G1823)/T1823,'3 Model Input'!E$61=5,(Z1823*G1823)/T1823, ISTEXT('3 Model Input'!E$61),"Missing",'3 Model Input'!E$61=6,(AA1823*G1823)/T1823))</f>
        <v>Blank</v>
      </c>
      <c r="AD1823" s="202" t="str">
        <f t="shared" si="307"/>
        <v>Blank</v>
      </c>
      <c r="AE1823" s="202" t="str">
        <f t="shared" si="308"/>
        <v>Blank</v>
      </c>
      <c r="AF1823" s="217" t="str">
        <f t="shared" si="309"/>
        <v>Blank</v>
      </c>
      <c r="AG1823" s="9" t="str" cm="1">
        <f t="array" ref="AG1823">_xlfn.IFS(ISNUMBER(AC1823), "", ISNUMBER(SEARCH("Blank", AC1823)), "", ISERROR(AC1823), "Bad input on tab 3")</f>
        <v/>
      </c>
    </row>
    <row r="1824" spans="2:33" ht="15" customHeight="1" x14ac:dyDescent="0.75">
      <c r="B1824" s="205" t="str">
        <f>'5 Driver Data'!B1824</f>
        <v>1816</v>
      </c>
      <c r="C1824" s="193">
        <f>'5 Driver Data'!C1824</f>
        <v>0</v>
      </c>
      <c r="D1824" s="192">
        <f>'5 Driver Data'!D1824</f>
        <v>0</v>
      </c>
      <c r="E1824" s="191">
        <f>'5 Driver Data'!E1824</f>
        <v>0</v>
      </c>
      <c r="F1824" s="191">
        <f>'5 Driver Data'!F1824</f>
        <v>0</v>
      </c>
      <c r="G1824" s="191">
        <f>'5 Driver Data'!G1824</f>
        <v>0</v>
      </c>
      <c r="H1824" s="191">
        <f>'5 Driver Data'!H1824</f>
        <v>0</v>
      </c>
      <c r="I1824" s="191">
        <f>'5 Driver Data'!I1824</f>
        <v>0</v>
      </c>
      <c r="J1824" s="191">
        <f>'5 Driver Data'!J1824</f>
        <v>0</v>
      </c>
      <c r="K1824" s="206">
        <f>'5 Driver Data'!K1824</f>
        <v>0</v>
      </c>
      <c r="L1824" s="1"/>
      <c r="M1824" s="216" t="str">
        <f>IF(D1824=0,"Blank",'3 Model Input'!E$44*'3 Model Input'!E$45)</f>
        <v>Blank</v>
      </c>
      <c r="N1824" s="197" t="str">
        <f t="shared" si="300"/>
        <v>Blank</v>
      </c>
      <c r="O1824" s="197" t="str">
        <f>IF(D1824=0,"Blank",'3 Model Input'!E$49*(1-'3 Model Input'!E$51))</f>
        <v>Blank</v>
      </c>
      <c r="P1824" s="197" t="str">
        <f t="shared" si="301"/>
        <v>Blank</v>
      </c>
      <c r="Q1824" s="197" t="str">
        <f>IF(D1824=0,"Blank",IF(D1824="BEV",E1824*(1-'3 Model Input'!E$54), E1824))</f>
        <v>Blank</v>
      </c>
      <c r="R1824" s="198" t="str">
        <f>IF(D1824=0,"Blank",IF(D1824="PHEV",F1824/G1824,F1824*(1-'3 Model Input'!E$54)/G1824))</f>
        <v>Blank</v>
      </c>
      <c r="S1824" s="198" t="str">
        <f>IF(D1824=0,"Blank",IF(D1824="PHEV",MIN(M1824,E1824),MIN(M1824,(E1824*(1-'3 Model Input'!E$54)))))</f>
        <v>Blank</v>
      </c>
      <c r="T1824" s="217" t="str">
        <f t="shared" si="302"/>
        <v>Blank</v>
      </c>
      <c r="U1824" s="89"/>
      <c r="V1824" s="216" t="str">
        <f>IF(D1824=0,"Blank",P1824*'3 Model Input'!E$50)</f>
        <v>Blank</v>
      </c>
      <c r="W1824" s="197" t="str">
        <f t="shared" si="303"/>
        <v>Blank</v>
      </c>
      <c r="X1824" s="197" t="str">
        <f t="shared" si="304"/>
        <v>Blank</v>
      </c>
      <c r="Y1824" s="197" t="str">
        <f t="shared" si="305"/>
        <v>Blank</v>
      </c>
      <c r="Z1824" s="197" t="str">
        <f t="shared" si="306"/>
        <v>Blank</v>
      </c>
      <c r="AA1824" s="223" t="str" cm="1">
        <f t="array" ref="AA1824">_xlfn.IFS(ISTEXT('3 Model Input'!F$70),"Missing",ISTEXT('3 Model Input'!I$70),"Missing",ISNUMBER('3 Model Input'!K$70),'3 Model Input'!K$70*P1824)</f>
        <v>Missing</v>
      </c>
      <c r="AB1824" s="89"/>
      <c r="AC1824" s="227" t="str" cm="1">
        <f t="array" ref="AC1824">IF(D1824=0,"Blank",_xlfn.IFS('3 Model Input'!E$61=1,(V1824*G1824)/T1824,'3 Model Input'!E$61=2,(W1824*G1824)/T1824,'3 Model Input'!E$61=3,(X1824*G1824)/T1824,'3 Model Input'!E$61=4,(Y1824*G1824)/T1824,'3 Model Input'!E$61=5,(Z1824*G1824)/T1824, ISTEXT('3 Model Input'!E$61),"Missing",'3 Model Input'!E$61=6,(AA1824*G1824)/T1824))</f>
        <v>Blank</v>
      </c>
      <c r="AD1824" s="202" t="str">
        <f t="shared" si="307"/>
        <v>Blank</v>
      </c>
      <c r="AE1824" s="202" t="str">
        <f t="shared" si="308"/>
        <v>Blank</v>
      </c>
      <c r="AF1824" s="217" t="str">
        <f t="shared" si="309"/>
        <v>Blank</v>
      </c>
      <c r="AG1824" s="9" t="str" cm="1">
        <f t="array" ref="AG1824">_xlfn.IFS(ISNUMBER(AC1824), "", ISNUMBER(SEARCH("Blank", AC1824)), "", ISERROR(AC1824), "Bad input on tab 3")</f>
        <v/>
      </c>
    </row>
    <row r="1825" spans="2:33" ht="15" customHeight="1" x14ac:dyDescent="0.75">
      <c r="B1825" s="205" t="str">
        <f>'5 Driver Data'!B1825</f>
        <v>1817</v>
      </c>
      <c r="C1825" s="193">
        <f>'5 Driver Data'!C1825</f>
        <v>0</v>
      </c>
      <c r="D1825" s="192">
        <f>'5 Driver Data'!D1825</f>
        <v>0</v>
      </c>
      <c r="E1825" s="191">
        <f>'5 Driver Data'!E1825</f>
        <v>0</v>
      </c>
      <c r="F1825" s="191">
        <f>'5 Driver Data'!F1825</f>
        <v>0</v>
      </c>
      <c r="G1825" s="191">
        <f>'5 Driver Data'!G1825</f>
        <v>0</v>
      </c>
      <c r="H1825" s="191">
        <f>'5 Driver Data'!H1825</f>
        <v>0</v>
      </c>
      <c r="I1825" s="191">
        <f>'5 Driver Data'!I1825</f>
        <v>0</v>
      </c>
      <c r="J1825" s="191">
        <f>'5 Driver Data'!J1825</f>
        <v>0</v>
      </c>
      <c r="K1825" s="206">
        <f>'5 Driver Data'!K1825</f>
        <v>0</v>
      </c>
      <c r="L1825" s="1"/>
      <c r="M1825" s="216" t="str">
        <f>IF(D1825=0,"Blank",'3 Model Input'!E$44*'3 Model Input'!E$45)</f>
        <v>Blank</v>
      </c>
      <c r="N1825" s="197" t="str">
        <f t="shared" si="300"/>
        <v>Blank</v>
      </c>
      <c r="O1825" s="197" t="str">
        <f>IF(D1825=0,"Blank",'3 Model Input'!E$49*(1-'3 Model Input'!E$51))</f>
        <v>Blank</v>
      </c>
      <c r="P1825" s="197" t="str">
        <f t="shared" si="301"/>
        <v>Blank</v>
      </c>
      <c r="Q1825" s="197" t="str">
        <f>IF(D1825=0,"Blank",IF(D1825="BEV",E1825*(1-'3 Model Input'!E$54), E1825))</f>
        <v>Blank</v>
      </c>
      <c r="R1825" s="198" t="str">
        <f>IF(D1825=0,"Blank",IF(D1825="PHEV",F1825/G1825,F1825*(1-'3 Model Input'!E$54)/G1825))</f>
        <v>Blank</v>
      </c>
      <c r="S1825" s="198" t="str">
        <f>IF(D1825=0,"Blank",IF(D1825="PHEV",MIN(M1825,E1825),MIN(M1825,(E1825*(1-'3 Model Input'!E$54)))))</f>
        <v>Blank</v>
      </c>
      <c r="T1825" s="217" t="str">
        <f t="shared" si="302"/>
        <v>Blank</v>
      </c>
      <c r="U1825" s="89"/>
      <c r="V1825" s="216" t="str">
        <f>IF(D1825=0,"Blank",P1825*'3 Model Input'!E$50)</f>
        <v>Blank</v>
      </c>
      <c r="W1825" s="197" t="str">
        <f t="shared" si="303"/>
        <v>Blank</v>
      </c>
      <c r="X1825" s="197" t="str">
        <f t="shared" si="304"/>
        <v>Blank</v>
      </c>
      <c r="Y1825" s="197" t="str">
        <f t="shared" si="305"/>
        <v>Blank</v>
      </c>
      <c r="Z1825" s="197" t="str">
        <f t="shared" si="306"/>
        <v>Blank</v>
      </c>
      <c r="AA1825" s="223" t="str" cm="1">
        <f t="array" ref="AA1825">_xlfn.IFS(ISTEXT('3 Model Input'!F$70),"Missing",ISTEXT('3 Model Input'!I$70),"Missing",ISNUMBER('3 Model Input'!K$70),'3 Model Input'!K$70*P1825)</f>
        <v>Missing</v>
      </c>
      <c r="AB1825" s="89"/>
      <c r="AC1825" s="227" t="str" cm="1">
        <f t="array" ref="AC1825">IF(D1825=0,"Blank",_xlfn.IFS('3 Model Input'!E$61=1,(V1825*G1825)/T1825,'3 Model Input'!E$61=2,(W1825*G1825)/T1825,'3 Model Input'!E$61=3,(X1825*G1825)/T1825,'3 Model Input'!E$61=4,(Y1825*G1825)/T1825,'3 Model Input'!E$61=5,(Z1825*G1825)/T1825, ISTEXT('3 Model Input'!E$61),"Missing",'3 Model Input'!E$61=6,(AA1825*G1825)/T1825))</f>
        <v>Blank</v>
      </c>
      <c r="AD1825" s="202" t="str">
        <f t="shared" si="307"/>
        <v>Blank</v>
      </c>
      <c r="AE1825" s="202" t="str">
        <f t="shared" si="308"/>
        <v>Blank</v>
      </c>
      <c r="AF1825" s="217" t="str">
        <f t="shared" si="309"/>
        <v>Blank</v>
      </c>
      <c r="AG1825" s="9" t="str" cm="1">
        <f t="array" ref="AG1825">_xlfn.IFS(ISNUMBER(AC1825), "", ISNUMBER(SEARCH("Blank", AC1825)), "", ISERROR(AC1825), "Bad input on tab 3")</f>
        <v/>
      </c>
    </row>
    <row r="1826" spans="2:33" ht="15" customHeight="1" x14ac:dyDescent="0.75">
      <c r="B1826" s="205" t="str">
        <f>'5 Driver Data'!B1826</f>
        <v>1818</v>
      </c>
      <c r="C1826" s="193">
        <f>'5 Driver Data'!C1826</f>
        <v>0</v>
      </c>
      <c r="D1826" s="192">
        <f>'5 Driver Data'!D1826</f>
        <v>0</v>
      </c>
      <c r="E1826" s="191">
        <f>'5 Driver Data'!E1826</f>
        <v>0</v>
      </c>
      <c r="F1826" s="191">
        <f>'5 Driver Data'!F1826</f>
        <v>0</v>
      </c>
      <c r="G1826" s="191">
        <f>'5 Driver Data'!G1826</f>
        <v>0</v>
      </c>
      <c r="H1826" s="191">
        <f>'5 Driver Data'!H1826</f>
        <v>0</v>
      </c>
      <c r="I1826" s="191">
        <f>'5 Driver Data'!I1826</f>
        <v>0</v>
      </c>
      <c r="J1826" s="191">
        <f>'5 Driver Data'!J1826</f>
        <v>0</v>
      </c>
      <c r="K1826" s="206">
        <f>'5 Driver Data'!K1826</f>
        <v>0</v>
      </c>
      <c r="L1826" s="1"/>
      <c r="M1826" s="216" t="str">
        <f>IF(D1826=0,"Blank",'3 Model Input'!E$44*'3 Model Input'!E$45)</f>
        <v>Blank</v>
      </c>
      <c r="N1826" s="197" t="str">
        <f t="shared" si="300"/>
        <v>Blank</v>
      </c>
      <c r="O1826" s="197" t="str">
        <f>IF(D1826=0,"Blank",'3 Model Input'!E$49*(1-'3 Model Input'!E$51))</f>
        <v>Blank</v>
      </c>
      <c r="P1826" s="197" t="str">
        <f t="shared" si="301"/>
        <v>Blank</v>
      </c>
      <c r="Q1826" s="197" t="str">
        <f>IF(D1826=0,"Blank",IF(D1826="BEV",E1826*(1-'3 Model Input'!E$54), E1826))</f>
        <v>Blank</v>
      </c>
      <c r="R1826" s="198" t="str">
        <f>IF(D1826=0,"Blank",IF(D1826="PHEV",F1826/G1826,F1826*(1-'3 Model Input'!E$54)/G1826))</f>
        <v>Blank</v>
      </c>
      <c r="S1826" s="198" t="str">
        <f>IF(D1826=0,"Blank",IF(D1826="PHEV",MIN(M1826,E1826),MIN(M1826,(E1826*(1-'3 Model Input'!E$54)))))</f>
        <v>Blank</v>
      </c>
      <c r="T1826" s="217" t="str">
        <f t="shared" si="302"/>
        <v>Blank</v>
      </c>
      <c r="U1826" s="89"/>
      <c r="V1826" s="216" t="str">
        <f>IF(D1826=0,"Blank",P1826*'3 Model Input'!E$50)</f>
        <v>Blank</v>
      </c>
      <c r="W1826" s="197" t="str">
        <f t="shared" si="303"/>
        <v>Blank</v>
      </c>
      <c r="X1826" s="197" t="str">
        <f t="shared" si="304"/>
        <v>Blank</v>
      </c>
      <c r="Y1826" s="197" t="str">
        <f t="shared" si="305"/>
        <v>Blank</v>
      </c>
      <c r="Z1826" s="197" t="str">
        <f t="shared" si="306"/>
        <v>Blank</v>
      </c>
      <c r="AA1826" s="223" t="str" cm="1">
        <f t="array" ref="AA1826">_xlfn.IFS(ISTEXT('3 Model Input'!F$70),"Missing",ISTEXT('3 Model Input'!I$70),"Missing",ISNUMBER('3 Model Input'!K$70),'3 Model Input'!K$70*P1826)</f>
        <v>Missing</v>
      </c>
      <c r="AB1826" s="89"/>
      <c r="AC1826" s="227" t="str" cm="1">
        <f t="array" ref="AC1826">IF(D1826=0,"Blank",_xlfn.IFS('3 Model Input'!E$61=1,(V1826*G1826)/T1826,'3 Model Input'!E$61=2,(W1826*G1826)/T1826,'3 Model Input'!E$61=3,(X1826*G1826)/T1826,'3 Model Input'!E$61=4,(Y1826*G1826)/T1826,'3 Model Input'!E$61=5,(Z1826*G1826)/T1826, ISTEXT('3 Model Input'!E$61),"Missing",'3 Model Input'!E$61=6,(AA1826*G1826)/T1826))</f>
        <v>Blank</v>
      </c>
      <c r="AD1826" s="202" t="str">
        <f t="shared" si="307"/>
        <v>Blank</v>
      </c>
      <c r="AE1826" s="202" t="str">
        <f t="shared" si="308"/>
        <v>Blank</v>
      </c>
      <c r="AF1826" s="217" t="str">
        <f t="shared" si="309"/>
        <v>Blank</v>
      </c>
      <c r="AG1826" s="9" t="str" cm="1">
        <f t="array" ref="AG1826">_xlfn.IFS(ISNUMBER(AC1826), "", ISNUMBER(SEARCH("Blank", AC1826)), "", ISERROR(AC1826), "Bad input on tab 3")</f>
        <v/>
      </c>
    </row>
    <row r="1827" spans="2:33" ht="15" customHeight="1" x14ac:dyDescent="0.75">
      <c r="B1827" s="205" t="str">
        <f>'5 Driver Data'!B1827</f>
        <v>1819</v>
      </c>
      <c r="C1827" s="193">
        <f>'5 Driver Data'!C1827</f>
        <v>0</v>
      </c>
      <c r="D1827" s="192">
        <f>'5 Driver Data'!D1827</f>
        <v>0</v>
      </c>
      <c r="E1827" s="191">
        <f>'5 Driver Data'!E1827</f>
        <v>0</v>
      </c>
      <c r="F1827" s="191">
        <f>'5 Driver Data'!F1827</f>
        <v>0</v>
      </c>
      <c r="G1827" s="191">
        <f>'5 Driver Data'!G1827</f>
        <v>0</v>
      </c>
      <c r="H1827" s="191">
        <f>'5 Driver Data'!H1827</f>
        <v>0</v>
      </c>
      <c r="I1827" s="191">
        <f>'5 Driver Data'!I1827</f>
        <v>0</v>
      </c>
      <c r="J1827" s="191">
        <f>'5 Driver Data'!J1827</f>
        <v>0</v>
      </c>
      <c r="K1827" s="206">
        <f>'5 Driver Data'!K1827</f>
        <v>0</v>
      </c>
      <c r="L1827" s="1"/>
      <c r="M1827" s="216" t="str">
        <f>IF(D1827=0,"Blank",'3 Model Input'!E$44*'3 Model Input'!E$45)</f>
        <v>Blank</v>
      </c>
      <c r="N1827" s="197" t="str">
        <f t="shared" si="300"/>
        <v>Blank</v>
      </c>
      <c r="O1827" s="197" t="str">
        <f>IF(D1827=0,"Blank",'3 Model Input'!E$49*(1-'3 Model Input'!E$51))</f>
        <v>Blank</v>
      </c>
      <c r="P1827" s="197" t="str">
        <f t="shared" si="301"/>
        <v>Blank</v>
      </c>
      <c r="Q1827" s="197" t="str">
        <f>IF(D1827=0,"Blank",IF(D1827="BEV",E1827*(1-'3 Model Input'!E$54), E1827))</f>
        <v>Blank</v>
      </c>
      <c r="R1827" s="198" t="str">
        <f>IF(D1827=0,"Blank",IF(D1827="PHEV",F1827/G1827,F1827*(1-'3 Model Input'!E$54)/G1827))</f>
        <v>Blank</v>
      </c>
      <c r="S1827" s="198" t="str">
        <f>IF(D1827=0,"Blank",IF(D1827="PHEV",MIN(M1827,E1827),MIN(M1827,(E1827*(1-'3 Model Input'!E$54)))))</f>
        <v>Blank</v>
      </c>
      <c r="T1827" s="217" t="str">
        <f t="shared" si="302"/>
        <v>Blank</v>
      </c>
      <c r="U1827" s="89"/>
      <c r="V1827" s="216" t="str">
        <f>IF(D1827=0,"Blank",P1827*'3 Model Input'!E$50)</f>
        <v>Blank</v>
      </c>
      <c r="W1827" s="197" t="str">
        <f t="shared" si="303"/>
        <v>Blank</v>
      </c>
      <c r="X1827" s="197" t="str">
        <f t="shared" si="304"/>
        <v>Blank</v>
      </c>
      <c r="Y1827" s="197" t="str">
        <f t="shared" si="305"/>
        <v>Blank</v>
      </c>
      <c r="Z1827" s="197" t="str">
        <f t="shared" si="306"/>
        <v>Blank</v>
      </c>
      <c r="AA1827" s="223" t="str" cm="1">
        <f t="array" ref="AA1827">_xlfn.IFS(ISTEXT('3 Model Input'!F$70),"Missing",ISTEXT('3 Model Input'!I$70),"Missing",ISNUMBER('3 Model Input'!K$70),'3 Model Input'!K$70*P1827)</f>
        <v>Missing</v>
      </c>
      <c r="AB1827" s="89"/>
      <c r="AC1827" s="227" t="str" cm="1">
        <f t="array" ref="AC1827">IF(D1827=0,"Blank",_xlfn.IFS('3 Model Input'!E$61=1,(V1827*G1827)/T1827,'3 Model Input'!E$61=2,(W1827*G1827)/T1827,'3 Model Input'!E$61=3,(X1827*G1827)/T1827,'3 Model Input'!E$61=4,(Y1827*G1827)/T1827,'3 Model Input'!E$61=5,(Z1827*G1827)/T1827, ISTEXT('3 Model Input'!E$61),"Missing",'3 Model Input'!E$61=6,(AA1827*G1827)/T1827))</f>
        <v>Blank</v>
      </c>
      <c r="AD1827" s="202" t="str">
        <f t="shared" si="307"/>
        <v>Blank</v>
      </c>
      <c r="AE1827" s="202" t="str">
        <f t="shared" si="308"/>
        <v>Blank</v>
      </c>
      <c r="AF1827" s="217" t="str">
        <f t="shared" si="309"/>
        <v>Blank</v>
      </c>
      <c r="AG1827" s="9" t="str" cm="1">
        <f t="array" ref="AG1827">_xlfn.IFS(ISNUMBER(AC1827), "", ISNUMBER(SEARCH("Blank", AC1827)), "", ISERROR(AC1827), "Bad input on tab 3")</f>
        <v/>
      </c>
    </row>
    <row r="1828" spans="2:33" ht="15" customHeight="1" x14ac:dyDescent="0.75">
      <c r="B1828" s="205" t="str">
        <f>'5 Driver Data'!B1828</f>
        <v>1820</v>
      </c>
      <c r="C1828" s="193">
        <f>'5 Driver Data'!C1828</f>
        <v>0</v>
      </c>
      <c r="D1828" s="192">
        <f>'5 Driver Data'!D1828</f>
        <v>0</v>
      </c>
      <c r="E1828" s="191">
        <f>'5 Driver Data'!E1828</f>
        <v>0</v>
      </c>
      <c r="F1828" s="191">
        <f>'5 Driver Data'!F1828</f>
        <v>0</v>
      </c>
      <c r="G1828" s="191">
        <f>'5 Driver Data'!G1828</f>
        <v>0</v>
      </c>
      <c r="H1828" s="191">
        <f>'5 Driver Data'!H1828</f>
        <v>0</v>
      </c>
      <c r="I1828" s="191">
        <f>'5 Driver Data'!I1828</f>
        <v>0</v>
      </c>
      <c r="J1828" s="191">
        <f>'5 Driver Data'!J1828</f>
        <v>0</v>
      </c>
      <c r="K1828" s="206">
        <f>'5 Driver Data'!K1828</f>
        <v>0</v>
      </c>
      <c r="L1828" s="1"/>
      <c r="M1828" s="216" t="str">
        <f>IF(D1828=0,"Blank",'3 Model Input'!E$44*'3 Model Input'!E$45)</f>
        <v>Blank</v>
      </c>
      <c r="N1828" s="197" t="str">
        <f t="shared" si="300"/>
        <v>Blank</v>
      </c>
      <c r="O1828" s="197" t="str">
        <f>IF(D1828=0,"Blank",'3 Model Input'!E$49*(1-'3 Model Input'!E$51))</f>
        <v>Blank</v>
      </c>
      <c r="P1828" s="197" t="str">
        <f t="shared" si="301"/>
        <v>Blank</v>
      </c>
      <c r="Q1828" s="197" t="str">
        <f>IF(D1828=0,"Blank",IF(D1828="BEV",E1828*(1-'3 Model Input'!E$54), E1828))</f>
        <v>Blank</v>
      </c>
      <c r="R1828" s="198" t="str">
        <f>IF(D1828=0,"Blank",IF(D1828="PHEV",F1828/G1828,F1828*(1-'3 Model Input'!E$54)/G1828))</f>
        <v>Blank</v>
      </c>
      <c r="S1828" s="198" t="str">
        <f>IF(D1828=0,"Blank",IF(D1828="PHEV",MIN(M1828,E1828),MIN(M1828,(E1828*(1-'3 Model Input'!E$54)))))</f>
        <v>Blank</v>
      </c>
      <c r="T1828" s="217" t="str">
        <f t="shared" si="302"/>
        <v>Blank</v>
      </c>
      <c r="U1828" s="89"/>
      <c r="V1828" s="216" t="str">
        <f>IF(D1828=0,"Blank",P1828*'3 Model Input'!E$50)</f>
        <v>Blank</v>
      </c>
      <c r="W1828" s="197" t="str">
        <f t="shared" si="303"/>
        <v>Blank</v>
      </c>
      <c r="X1828" s="197" t="str">
        <f t="shared" si="304"/>
        <v>Blank</v>
      </c>
      <c r="Y1828" s="197" t="str">
        <f t="shared" si="305"/>
        <v>Blank</v>
      </c>
      <c r="Z1828" s="197" t="str">
        <f t="shared" si="306"/>
        <v>Blank</v>
      </c>
      <c r="AA1828" s="223" t="str" cm="1">
        <f t="array" ref="AA1828">_xlfn.IFS(ISTEXT('3 Model Input'!F$70),"Missing",ISTEXT('3 Model Input'!I$70),"Missing",ISNUMBER('3 Model Input'!K$70),'3 Model Input'!K$70*P1828)</f>
        <v>Missing</v>
      </c>
      <c r="AB1828" s="89"/>
      <c r="AC1828" s="227" t="str" cm="1">
        <f t="array" ref="AC1828">IF(D1828=0,"Blank",_xlfn.IFS('3 Model Input'!E$61=1,(V1828*G1828)/T1828,'3 Model Input'!E$61=2,(W1828*G1828)/T1828,'3 Model Input'!E$61=3,(X1828*G1828)/T1828,'3 Model Input'!E$61=4,(Y1828*G1828)/T1828,'3 Model Input'!E$61=5,(Z1828*G1828)/T1828, ISTEXT('3 Model Input'!E$61),"Missing",'3 Model Input'!E$61=6,(AA1828*G1828)/T1828))</f>
        <v>Blank</v>
      </c>
      <c r="AD1828" s="202" t="str">
        <f t="shared" si="307"/>
        <v>Blank</v>
      </c>
      <c r="AE1828" s="202" t="str">
        <f t="shared" si="308"/>
        <v>Blank</v>
      </c>
      <c r="AF1828" s="217" t="str">
        <f t="shared" si="309"/>
        <v>Blank</v>
      </c>
      <c r="AG1828" s="9" t="str" cm="1">
        <f t="array" ref="AG1828">_xlfn.IFS(ISNUMBER(AC1828), "", ISNUMBER(SEARCH("Blank", AC1828)), "", ISERROR(AC1828), "Bad input on tab 3")</f>
        <v/>
      </c>
    </row>
    <row r="1829" spans="2:33" ht="15" customHeight="1" x14ac:dyDescent="0.75">
      <c r="B1829" s="205" t="str">
        <f>'5 Driver Data'!B1829</f>
        <v>1821</v>
      </c>
      <c r="C1829" s="193">
        <f>'5 Driver Data'!C1829</f>
        <v>0</v>
      </c>
      <c r="D1829" s="192">
        <f>'5 Driver Data'!D1829</f>
        <v>0</v>
      </c>
      <c r="E1829" s="191">
        <f>'5 Driver Data'!E1829</f>
        <v>0</v>
      </c>
      <c r="F1829" s="191">
        <f>'5 Driver Data'!F1829</f>
        <v>0</v>
      </c>
      <c r="G1829" s="191">
        <f>'5 Driver Data'!G1829</f>
        <v>0</v>
      </c>
      <c r="H1829" s="191">
        <f>'5 Driver Data'!H1829</f>
        <v>0</v>
      </c>
      <c r="I1829" s="191">
        <f>'5 Driver Data'!I1829</f>
        <v>0</v>
      </c>
      <c r="J1829" s="191">
        <f>'5 Driver Data'!J1829</f>
        <v>0</v>
      </c>
      <c r="K1829" s="206">
        <f>'5 Driver Data'!K1829</f>
        <v>0</v>
      </c>
      <c r="L1829" s="1"/>
      <c r="M1829" s="216" t="str">
        <f>IF(D1829=0,"Blank",'3 Model Input'!E$44*'3 Model Input'!E$45)</f>
        <v>Blank</v>
      </c>
      <c r="N1829" s="197" t="str">
        <f t="shared" si="300"/>
        <v>Blank</v>
      </c>
      <c r="O1829" s="197" t="str">
        <f>IF(D1829=0,"Blank",'3 Model Input'!E$49*(1-'3 Model Input'!E$51))</f>
        <v>Blank</v>
      </c>
      <c r="P1829" s="197" t="str">
        <f t="shared" si="301"/>
        <v>Blank</v>
      </c>
      <c r="Q1829" s="197" t="str">
        <f>IF(D1829=0,"Blank",IF(D1829="BEV",E1829*(1-'3 Model Input'!E$54), E1829))</f>
        <v>Blank</v>
      </c>
      <c r="R1829" s="198" t="str">
        <f>IF(D1829=0,"Blank",IF(D1829="PHEV",F1829/G1829,F1829*(1-'3 Model Input'!E$54)/G1829))</f>
        <v>Blank</v>
      </c>
      <c r="S1829" s="198" t="str">
        <f>IF(D1829=0,"Blank",IF(D1829="PHEV",MIN(M1829,E1829),MIN(M1829,(E1829*(1-'3 Model Input'!E$54)))))</f>
        <v>Blank</v>
      </c>
      <c r="T1829" s="217" t="str">
        <f t="shared" si="302"/>
        <v>Blank</v>
      </c>
      <c r="U1829" s="89"/>
      <c r="V1829" s="216" t="str">
        <f>IF(D1829=0,"Blank",P1829*'3 Model Input'!E$50)</f>
        <v>Blank</v>
      </c>
      <c r="W1829" s="197" t="str">
        <f t="shared" si="303"/>
        <v>Blank</v>
      </c>
      <c r="X1829" s="197" t="str">
        <f t="shared" si="304"/>
        <v>Blank</v>
      </c>
      <c r="Y1829" s="197" t="str">
        <f t="shared" si="305"/>
        <v>Blank</v>
      </c>
      <c r="Z1829" s="197" t="str">
        <f t="shared" si="306"/>
        <v>Blank</v>
      </c>
      <c r="AA1829" s="223" t="str" cm="1">
        <f t="array" ref="AA1829">_xlfn.IFS(ISTEXT('3 Model Input'!F$70),"Missing",ISTEXT('3 Model Input'!I$70),"Missing",ISNUMBER('3 Model Input'!K$70),'3 Model Input'!K$70*P1829)</f>
        <v>Missing</v>
      </c>
      <c r="AB1829" s="89"/>
      <c r="AC1829" s="227" t="str" cm="1">
        <f t="array" ref="AC1829">IF(D1829=0,"Blank",_xlfn.IFS('3 Model Input'!E$61=1,(V1829*G1829)/T1829,'3 Model Input'!E$61=2,(W1829*G1829)/T1829,'3 Model Input'!E$61=3,(X1829*G1829)/T1829,'3 Model Input'!E$61=4,(Y1829*G1829)/T1829,'3 Model Input'!E$61=5,(Z1829*G1829)/T1829, ISTEXT('3 Model Input'!E$61),"Missing",'3 Model Input'!E$61=6,(AA1829*G1829)/T1829))</f>
        <v>Blank</v>
      </c>
      <c r="AD1829" s="202" t="str">
        <f t="shared" si="307"/>
        <v>Blank</v>
      </c>
      <c r="AE1829" s="202" t="str">
        <f t="shared" si="308"/>
        <v>Blank</v>
      </c>
      <c r="AF1829" s="217" t="str">
        <f t="shared" si="309"/>
        <v>Blank</v>
      </c>
      <c r="AG1829" s="9" t="str" cm="1">
        <f t="array" ref="AG1829">_xlfn.IFS(ISNUMBER(AC1829), "", ISNUMBER(SEARCH("Blank", AC1829)), "", ISERROR(AC1829), "Bad input on tab 3")</f>
        <v/>
      </c>
    </row>
    <row r="1830" spans="2:33" ht="15" customHeight="1" x14ac:dyDescent="0.75">
      <c r="B1830" s="205" t="str">
        <f>'5 Driver Data'!B1830</f>
        <v>1822</v>
      </c>
      <c r="C1830" s="193">
        <f>'5 Driver Data'!C1830</f>
        <v>0</v>
      </c>
      <c r="D1830" s="192">
        <f>'5 Driver Data'!D1830</f>
        <v>0</v>
      </c>
      <c r="E1830" s="191">
        <f>'5 Driver Data'!E1830</f>
        <v>0</v>
      </c>
      <c r="F1830" s="191">
        <f>'5 Driver Data'!F1830</f>
        <v>0</v>
      </c>
      <c r="G1830" s="191">
        <f>'5 Driver Data'!G1830</f>
        <v>0</v>
      </c>
      <c r="H1830" s="191">
        <f>'5 Driver Data'!H1830</f>
        <v>0</v>
      </c>
      <c r="I1830" s="191">
        <f>'5 Driver Data'!I1830</f>
        <v>0</v>
      </c>
      <c r="J1830" s="191">
        <f>'5 Driver Data'!J1830</f>
        <v>0</v>
      </c>
      <c r="K1830" s="206">
        <f>'5 Driver Data'!K1830</f>
        <v>0</v>
      </c>
      <c r="L1830" s="1"/>
      <c r="M1830" s="216" t="str">
        <f>IF(D1830=0,"Blank",'3 Model Input'!E$44*'3 Model Input'!E$45)</f>
        <v>Blank</v>
      </c>
      <c r="N1830" s="197" t="str">
        <f t="shared" si="300"/>
        <v>Blank</v>
      </c>
      <c r="O1830" s="197" t="str">
        <f>IF(D1830=0,"Blank",'3 Model Input'!E$49*(1-'3 Model Input'!E$51))</f>
        <v>Blank</v>
      </c>
      <c r="P1830" s="197" t="str">
        <f t="shared" si="301"/>
        <v>Blank</v>
      </c>
      <c r="Q1830" s="197" t="str">
        <f>IF(D1830=0,"Blank",IF(D1830="BEV",E1830*(1-'3 Model Input'!E$54), E1830))</f>
        <v>Blank</v>
      </c>
      <c r="R1830" s="198" t="str">
        <f>IF(D1830=0,"Blank",IF(D1830="PHEV",F1830/G1830,F1830*(1-'3 Model Input'!E$54)/G1830))</f>
        <v>Blank</v>
      </c>
      <c r="S1830" s="198" t="str">
        <f>IF(D1830=0,"Blank",IF(D1830="PHEV",MIN(M1830,E1830),MIN(M1830,(E1830*(1-'3 Model Input'!E$54)))))</f>
        <v>Blank</v>
      </c>
      <c r="T1830" s="217" t="str">
        <f t="shared" si="302"/>
        <v>Blank</v>
      </c>
      <c r="U1830" s="89"/>
      <c r="V1830" s="216" t="str">
        <f>IF(D1830=0,"Blank",P1830*'3 Model Input'!E$50)</f>
        <v>Blank</v>
      </c>
      <c r="W1830" s="197" t="str">
        <f t="shared" si="303"/>
        <v>Blank</v>
      </c>
      <c r="X1830" s="197" t="str">
        <f t="shared" si="304"/>
        <v>Blank</v>
      </c>
      <c r="Y1830" s="197" t="str">
        <f t="shared" si="305"/>
        <v>Blank</v>
      </c>
      <c r="Z1830" s="197" t="str">
        <f t="shared" si="306"/>
        <v>Blank</v>
      </c>
      <c r="AA1830" s="223" t="str" cm="1">
        <f t="array" ref="AA1830">_xlfn.IFS(ISTEXT('3 Model Input'!F$70),"Missing",ISTEXT('3 Model Input'!I$70),"Missing",ISNUMBER('3 Model Input'!K$70),'3 Model Input'!K$70*P1830)</f>
        <v>Missing</v>
      </c>
      <c r="AB1830" s="89"/>
      <c r="AC1830" s="227" t="str" cm="1">
        <f t="array" ref="AC1830">IF(D1830=0,"Blank",_xlfn.IFS('3 Model Input'!E$61=1,(V1830*G1830)/T1830,'3 Model Input'!E$61=2,(W1830*G1830)/T1830,'3 Model Input'!E$61=3,(X1830*G1830)/T1830,'3 Model Input'!E$61=4,(Y1830*G1830)/T1830,'3 Model Input'!E$61=5,(Z1830*G1830)/T1830, ISTEXT('3 Model Input'!E$61),"Missing",'3 Model Input'!E$61=6,(AA1830*G1830)/T1830))</f>
        <v>Blank</v>
      </c>
      <c r="AD1830" s="202" t="str">
        <f t="shared" si="307"/>
        <v>Blank</v>
      </c>
      <c r="AE1830" s="202" t="str">
        <f t="shared" si="308"/>
        <v>Blank</v>
      </c>
      <c r="AF1830" s="217" t="str">
        <f t="shared" si="309"/>
        <v>Blank</v>
      </c>
      <c r="AG1830" s="9" t="str" cm="1">
        <f t="array" ref="AG1830">_xlfn.IFS(ISNUMBER(AC1830), "", ISNUMBER(SEARCH("Blank", AC1830)), "", ISERROR(AC1830), "Bad input on tab 3")</f>
        <v/>
      </c>
    </row>
    <row r="1831" spans="2:33" ht="15" customHeight="1" x14ac:dyDescent="0.75">
      <c r="B1831" s="205" t="str">
        <f>'5 Driver Data'!B1831</f>
        <v>1823</v>
      </c>
      <c r="C1831" s="193">
        <f>'5 Driver Data'!C1831</f>
        <v>0</v>
      </c>
      <c r="D1831" s="192">
        <f>'5 Driver Data'!D1831</f>
        <v>0</v>
      </c>
      <c r="E1831" s="191">
        <f>'5 Driver Data'!E1831</f>
        <v>0</v>
      </c>
      <c r="F1831" s="191">
        <f>'5 Driver Data'!F1831</f>
        <v>0</v>
      </c>
      <c r="G1831" s="191">
        <f>'5 Driver Data'!G1831</f>
        <v>0</v>
      </c>
      <c r="H1831" s="191">
        <f>'5 Driver Data'!H1831</f>
        <v>0</v>
      </c>
      <c r="I1831" s="191">
        <f>'5 Driver Data'!I1831</f>
        <v>0</v>
      </c>
      <c r="J1831" s="191">
        <f>'5 Driver Data'!J1831</f>
        <v>0</v>
      </c>
      <c r="K1831" s="206">
        <f>'5 Driver Data'!K1831</f>
        <v>0</v>
      </c>
      <c r="L1831" s="1"/>
      <c r="M1831" s="216" t="str">
        <f>IF(D1831=0,"Blank",'3 Model Input'!E$44*'3 Model Input'!E$45)</f>
        <v>Blank</v>
      </c>
      <c r="N1831" s="197" t="str">
        <f t="shared" si="300"/>
        <v>Blank</v>
      </c>
      <c r="O1831" s="197" t="str">
        <f>IF(D1831=0,"Blank",'3 Model Input'!E$49*(1-'3 Model Input'!E$51))</f>
        <v>Blank</v>
      </c>
      <c r="P1831" s="197" t="str">
        <f t="shared" si="301"/>
        <v>Blank</v>
      </c>
      <c r="Q1831" s="197" t="str">
        <f>IF(D1831=0,"Blank",IF(D1831="BEV",E1831*(1-'3 Model Input'!E$54), E1831))</f>
        <v>Blank</v>
      </c>
      <c r="R1831" s="198" t="str">
        <f>IF(D1831=0,"Blank",IF(D1831="PHEV",F1831/G1831,F1831*(1-'3 Model Input'!E$54)/G1831))</f>
        <v>Blank</v>
      </c>
      <c r="S1831" s="198" t="str">
        <f>IF(D1831=0,"Blank",IF(D1831="PHEV",MIN(M1831,E1831),MIN(M1831,(E1831*(1-'3 Model Input'!E$54)))))</f>
        <v>Blank</v>
      </c>
      <c r="T1831" s="217" t="str">
        <f t="shared" si="302"/>
        <v>Blank</v>
      </c>
      <c r="U1831" s="89"/>
      <c r="V1831" s="216" t="str">
        <f>IF(D1831=0,"Blank",P1831*'3 Model Input'!E$50)</f>
        <v>Blank</v>
      </c>
      <c r="W1831" s="197" t="str">
        <f t="shared" si="303"/>
        <v>Blank</v>
      </c>
      <c r="X1831" s="197" t="str">
        <f t="shared" si="304"/>
        <v>Blank</v>
      </c>
      <c r="Y1831" s="197" t="str">
        <f t="shared" si="305"/>
        <v>Blank</v>
      </c>
      <c r="Z1831" s="197" t="str">
        <f t="shared" si="306"/>
        <v>Blank</v>
      </c>
      <c r="AA1831" s="223" t="str" cm="1">
        <f t="array" ref="AA1831">_xlfn.IFS(ISTEXT('3 Model Input'!F$70),"Missing",ISTEXT('3 Model Input'!I$70),"Missing",ISNUMBER('3 Model Input'!K$70),'3 Model Input'!K$70*P1831)</f>
        <v>Missing</v>
      </c>
      <c r="AB1831" s="89"/>
      <c r="AC1831" s="227" t="str" cm="1">
        <f t="array" ref="AC1831">IF(D1831=0,"Blank",_xlfn.IFS('3 Model Input'!E$61=1,(V1831*G1831)/T1831,'3 Model Input'!E$61=2,(W1831*G1831)/T1831,'3 Model Input'!E$61=3,(X1831*G1831)/T1831,'3 Model Input'!E$61=4,(Y1831*G1831)/T1831,'3 Model Input'!E$61=5,(Z1831*G1831)/T1831, ISTEXT('3 Model Input'!E$61),"Missing",'3 Model Input'!E$61=6,(AA1831*G1831)/T1831))</f>
        <v>Blank</v>
      </c>
      <c r="AD1831" s="202" t="str">
        <f t="shared" si="307"/>
        <v>Blank</v>
      </c>
      <c r="AE1831" s="202" t="str">
        <f t="shared" si="308"/>
        <v>Blank</v>
      </c>
      <c r="AF1831" s="217" t="str">
        <f t="shared" si="309"/>
        <v>Blank</v>
      </c>
      <c r="AG1831" s="9" t="str" cm="1">
        <f t="array" ref="AG1831">_xlfn.IFS(ISNUMBER(AC1831), "", ISNUMBER(SEARCH("Blank", AC1831)), "", ISERROR(AC1831), "Bad input on tab 3")</f>
        <v/>
      </c>
    </row>
    <row r="1832" spans="2:33" ht="15" customHeight="1" x14ac:dyDescent="0.75">
      <c r="B1832" s="205" t="str">
        <f>'5 Driver Data'!B1832</f>
        <v>1824</v>
      </c>
      <c r="C1832" s="193">
        <f>'5 Driver Data'!C1832</f>
        <v>0</v>
      </c>
      <c r="D1832" s="192">
        <f>'5 Driver Data'!D1832</f>
        <v>0</v>
      </c>
      <c r="E1832" s="191">
        <f>'5 Driver Data'!E1832</f>
        <v>0</v>
      </c>
      <c r="F1832" s="191">
        <f>'5 Driver Data'!F1832</f>
        <v>0</v>
      </c>
      <c r="G1832" s="191">
        <f>'5 Driver Data'!G1832</f>
        <v>0</v>
      </c>
      <c r="H1832" s="191">
        <f>'5 Driver Data'!H1832</f>
        <v>0</v>
      </c>
      <c r="I1832" s="191">
        <f>'5 Driver Data'!I1832</f>
        <v>0</v>
      </c>
      <c r="J1832" s="191">
        <f>'5 Driver Data'!J1832</f>
        <v>0</v>
      </c>
      <c r="K1832" s="206">
        <f>'5 Driver Data'!K1832</f>
        <v>0</v>
      </c>
      <c r="L1832" s="1"/>
      <c r="M1832" s="216" t="str">
        <f>IF(D1832=0,"Blank",'3 Model Input'!E$44*'3 Model Input'!E$45)</f>
        <v>Blank</v>
      </c>
      <c r="N1832" s="197" t="str">
        <f t="shared" si="300"/>
        <v>Blank</v>
      </c>
      <c r="O1832" s="197" t="str">
        <f>IF(D1832=0,"Blank",'3 Model Input'!E$49*(1-'3 Model Input'!E$51))</f>
        <v>Blank</v>
      </c>
      <c r="P1832" s="197" t="str">
        <f t="shared" si="301"/>
        <v>Blank</v>
      </c>
      <c r="Q1832" s="197" t="str">
        <f>IF(D1832=0,"Blank",IF(D1832="BEV",E1832*(1-'3 Model Input'!E$54), E1832))</f>
        <v>Blank</v>
      </c>
      <c r="R1832" s="198" t="str">
        <f>IF(D1832=0,"Blank",IF(D1832="PHEV",F1832/G1832,F1832*(1-'3 Model Input'!E$54)/G1832))</f>
        <v>Blank</v>
      </c>
      <c r="S1832" s="198" t="str">
        <f>IF(D1832=0,"Blank",IF(D1832="PHEV",MIN(M1832,E1832),MIN(M1832,(E1832*(1-'3 Model Input'!E$54)))))</f>
        <v>Blank</v>
      </c>
      <c r="T1832" s="217" t="str">
        <f t="shared" si="302"/>
        <v>Blank</v>
      </c>
      <c r="U1832" s="89"/>
      <c r="V1832" s="216" t="str">
        <f>IF(D1832=0,"Blank",P1832*'3 Model Input'!E$50)</f>
        <v>Blank</v>
      </c>
      <c r="W1832" s="197" t="str">
        <f t="shared" si="303"/>
        <v>Blank</v>
      </c>
      <c r="X1832" s="197" t="str">
        <f t="shared" si="304"/>
        <v>Blank</v>
      </c>
      <c r="Y1832" s="197" t="str">
        <f t="shared" si="305"/>
        <v>Blank</v>
      </c>
      <c r="Z1832" s="197" t="str">
        <f t="shared" si="306"/>
        <v>Blank</v>
      </c>
      <c r="AA1832" s="223" t="str" cm="1">
        <f t="array" ref="AA1832">_xlfn.IFS(ISTEXT('3 Model Input'!F$70),"Missing",ISTEXT('3 Model Input'!I$70),"Missing",ISNUMBER('3 Model Input'!K$70),'3 Model Input'!K$70*P1832)</f>
        <v>Missing</v>
      </c>
      <c r="AB1832" s="89"/>
      <c r="AC1832" s="227" t="str" cm="1">
        <f t="array" ref="AC1832">IF(D1832=0,"Blank",_xlfn.IFS('3 Model Input'!E$61=1,(V1832*G1832)/T1832,'3 Model Input'!E$61=2,(W1832*G1832)/T1832,'3 Model Input'!E$61=3,(X1832*G1832)/T1832,'3 Model Input'!E$61=4,(Y1832*G1832)/T1832,'3 Model Input'!E$61=5,(Z1832*G1832)/T1832, ISTEXT('3 Model Input'!E$61),"Missing",'3 Model Input'!E$61=6,(AA1832*G1832)/T1832))</f>
        <v>Blank</v>
      </c>
      <c r="AD1832" s="202" t="str">
        <f t="shared" si="307"/>
        <v>Blank</v>
      </c>
      <c r="AE1832" s="202" t="str">
        <f t="shared" si="308"/>
        <v>Blank</v>
      </c>
      <c r="AF1832" s="217" t="str">
        <f t="shared" si="309"/>
        <v>Blank</v>
      </c>
      <c r="AG1832" s="9" t="str" cm="1">
        <f t="array" ref="AG1832">_xlfn.IFS(ISNUMBER(AC1832), "", ISNUMBER(SEARCH("Blank", AC1832)), "", ISERROR(AC1832), "Bad input on tab 3")</f>
        <v/>
      </c>
    </row>
    <row r="1833" spans="2:33" ht="15" customHeight="1" x14ac:dyDescent="0.75">
      <c r="B1833" s="205" t="str">
        <f>'5 Driver Data'!B1833</f>
        <v>1825</v>
      </c>
      <c r="C1833" s="193">
        <f>'5 Driver Data'!C1833</f>
        <v>0</v>
      </c>
      <c r="D1833" s="192">
        <f>'5 Driver Data'!D1833</f>
        <v>0</v>
      </c>
      <c r="E1833" s="191">
        <f>'5 Driver Data'!E1833</f>
        <v>0</v>
      </c>
      <c r="F1833" s="191">
        <f>'5 Driver Data'!F1833</f>
        <v>0</v>
      </c>
      <c r="G1833" s="191">
        <f>'5 Driver Data'!G1833</f>
        <v>0</v>
      </c>
      <c r="H1833" s="191">
        <f>'5 Driver Data'!H1833</f>
        <v>0</v>
      </c>
      <c r="I1833" s="191">
        <f>'5 Driver Data'!I1833</f>
        <v>0</v>
      </c>
      <c r="J1833" s="191">
        <f>'5 Driver Data'!J1833</f>
        <v>0</v>
      </c>
      <c r="K1833" s="206">
        <f>'5 Driver Data'!K1833</f>
        <v>0</v>
      </c>
      <c r="L1833" s="1"/>
      <c r="M1833" s="216" t="str">
        <f>IF(D1833=0,"Blank",'3 Model Input'!E$44*'3 Model Input'!E$45)</f>
        <v>Blank</v>
      </c>
      <c r="N1833" s="197" t="str">
        <f t="shared" si="300"/>
        <v>Blank</v>
      </c>
      <c r="O1833" s="197" t="str">
        <f>IF(D1833=0,"Blank",'3 Model Input'!E$49*(1-'3 Model Input'!E$51))</f>
        <v>Blank</v>
      </c>
      <c r="P1833" s="197" t="str">
        <f t="shared" si="301"/>
        <v>Blank</v>
      </c>
      <c r="Q1833" s="197" t="str">
        <f>IF(D1833=0,"Blank",IF(D1833="BEV",E1833*(1-'3 Model Input'!E$54), E1833))</f>
        <v>Blank</v>
      </c>
      <c r="R1833" s="198" t="str">
        <f>IF(D1833=0,"Blank",IF(D1833="PHEV",F1833/G1833,F1833*(1-'3 Model Input'!E$54)/G1833))</f>
        <v>Blank</v>
      </c>
      <c r="S1833" s="198" t="str">
        <f>IF(D1833=0,"Blank",IF(D1833="PHEV",MIN(M1833,E1833),MIN(M1833,(E1833*(1-'3 Model Input'!E$54)))))</f>
        <v>Blank</v>
      </c>
      <c r="T1833" s="217" t="str">
        <f t="shared" si="302"/>
        <v>Blank</v>
      </c>
      <c r="U1833" s="89"/>
      <c r="V1833" s="216" t="str">
        <f>IF(D1833=0,"Blank",P1833*'3 Model Input'!E$50)</f>
        <v>Blank</v>
      </c>
      <c r="W1833" s="197" t="str">
        <f t="shared" si="303"/>
        <v>Blank</v>
      </c>
      <c r="X1833" s="197" t="str">
        <f t="shared" si="304"/>
        <v>Blank</v>
      </c>
      <c r="Y1833" s="197" t="str">
        <f t="shared" si="305"/>
        <v>Blank</v>
      </c>
      <c r="Z1833" s="197" t="str">
        <f t="shared" si="306"/>
        <v>Blank</v>
      </c>
      <c r="AA1833" s="223" t="str" cm="1">
        <f t="array" ref="AA1833">_xlfn.IFS(ISTEXT('3 Model Input'!F$70),"Missing",ISTEXT('3 Model Input'!I$70),"Missing",ISNUMBER('3 Model Input'!K$70),'3 Model Input'!K$70*P1833)</f>
        <v>Missing</v>
      </c>
      <c r="AB1833" s="89"/>
      <c r="AC1833" s="227" t="str" cm="1">
        <f t="array" ref="AC1833">IF(D1833=0,"Blank",_xlfn.IFS('3 Model Input'!E$61=1,(V1833*G1833)/T1833,'3 Model Input'!E$61=2,(W1833*G1833)/T1833,'3 Model Input'!E$61=3,(X1833*G1833)/T1833,'3 Model Input'!E$61=4,(Y1833*G1833)/T1833,'3 Model Input'!E$61=5,(Z1833*G1833)/T1833, ISTEXT('3 Model Input'!E$61),"Missing",'3 Model Input'!E$61=6,(AA1833*G1833)/T1833))</f>
        <v>Blank</v>
      </c>
      <c r="AD1833" s="202" t="str">
        <f t="shared" si="307"/>
        <v>Blank</v>
      </c>
      <c r="AE1833" s="202" t="str">
        <f t="shared" si="308"/>
        <v>Blank</v>
      </c>
      <c r="AF1833" s="217" t="str">
        <f t="shared" si="309"/>
        <v>Blank</v>
      </c>
      <c r="AG1833" s="9" t="str" cm="1">
        <f t="array" ref="AG1833">_xlfn.IFS(ISNUMBER(AC1833), "", ISNUMBER(SEARCH("Blank", AC1833)), "", ISERROR(AC1833), "Bad input on tab 3")</f>
        <v/>
      </c>
    </row>
    <row r="1834" spans="2:33" ht="15" customHeight="1" x14ac:dyDescent="0.75">
      <c r="B1834" s="205" t="str">
        <f>'5 Driver Data'!B1834</f>
        <v>1826</v>
      </c>
      <c r="C1834" s="193">
        <f>'5 Driver Data'!C1834</f>
        <v>0</v>
      </c>
      <c r="D1834" s="192">
        <f>'5 Driver Data'!D1834</f>
        <v>0</v>
      </c>
      <c r="E1834" s="191">
        <f>'5 Driver Data'!E1834</f>
        <v>0</v>
      </c>
      <c r="F1834" s="191">
        <f>'5 Driver Data'!F1834</f>
        <v>0</v>
      </c>
      <c r="G1834" s="191">
        <f>'5 Driver Data'!G1834</f>
        <v>0</v>
      </c>
      <c r="H1834" s="191">
        <f>'5 Driver Data'!H1834</f>
        <v>0</v>
      </c>
      <c r="I1834" s="191">
        <f>'5 Driver Data'!I1834</f>
        <v>0</v>
      </c>
      <c r="J1834" s="191">
        <f>'5 Driver Data'!J1834</f>
        <v>0</v>
      </c>
      <c r="K1834" s="206">
        <f>'5 Driver Data'!K1834</f>
        <v>0</v>
      </c>
      <c r="L1834" s="1"/>
      <c r="M1834" s="216" t="str">
        <f>IF(D1834=0,"Blank",'3 Model Input'!E$44*'3 Model Input'!E$45)</f>
        <v>Blank</v>
      </c>
      <c r="N1834" s="197" t="str">
        <f t="shared" si="300"/>
        <v>Blank</v>
      </c>
      <c r="O1834" s="197" t="str">
        <f>IF(D1834=0,"Blank",'3 Model Input'!E$49*(1-'3 Model Input'!E$51))</f>
        <v>Blank</v>
      </c>
      <c r="P1834" s="197" t="str">
        <f t="shared" si="301"/>
        <v>Blank</v>
      </c>
      <c r="Q1834" s="197" t="str">
        <f>IF(D1834=0,"Blank",IF(D1834="BEV",E1834*(1-'3 Model Input'!E$54), E1834))</f>
        <v>Blank</v>
      </c>
      <c r="R1834" s="198" t="str">
        <f>IF(D1834=0,"Blank",IF(D1834="PHEV",F1834/G1834,F1834*(1-'3 Model Input'!E$54)/G1834))</f>
        <v>Blank</v>
      </c>
      <c r="S1834" s="198" t="str">
        <f>IF(D1834=0,"Blank",IF(D1834="PHEV",MIN(M1834,E1834),MIN(M1834,(E1834*(1-'3 Model Input'!E$54)))))</f>
        <v>Blank</v>
      </c>
      <c r="T1834" s="217" t="str">
        <f t="shared" si="302"/>
        <v>Blank</v>
      </c>
      <c r="U1834" s="89"/>
      <c r="V1834" s="216" t="str">
        <f>IF(D1834=0,"Blank",P1834*'3 Model Input'!E$50)</f>
        <v>Blank</v>
      </c>
      <c r="W1834" s="197" t="str">
        <f t="shared" si="303"/>
        <v>Blank</v>
      </c>
      <c r="X1834" s="197" t="str">
        <f t="shared" si="304"/>
        <v>Blank</v>
      </c>
      <c r="Y1834" s="197" t="str">
        <f t="shared" si="305"/>
        <v>Blank</v>
      </c>
      <c r="Z1834" s="197" t="str">
        <f t="shared" si="306"/>
        <v>Blank</v>
      </c>
      <c r="AA1834" s="223" t="str" cm="1">
        <f t="array" ref="AA1834">_xlfn.IFS(ISTEXT('3 Model Input'!F$70),"Missing",ISTEXT('3 Model Input'!I$70),"Missing",ISNUMBER('3 Model Input'!K$70),'3 Model Input'!K$70*P1834)</f>
        <v>Missing</v>
      </c>
      <c r="AB1834" s="89"/>
      <c r="AC1834" s="227" t="str" cm="1">
        <f t="array" ref="AC1834">IF(D1834=0,"Blank",_xlfn.IFS('3 Model Input'!E$61=1,(V1834*G1834)/T1834,'3 Model Input'!E$61=2,(W1834*G1834)/T1834,'3 Model Input'!E$61=3,(X1834*G1834)/T1834,'3 Model Input'!E$61=4,(Y1834*G1834)/T1834,'3 Model Input'!E$61=5,(Z1834*G1834)/T1834, ISTEXT('3 Model Input'!E$61),"Missing",'3 Model Input'!E$61=6,(AA1834*G1834)/T1834))</f>
        <v>Blank</v>
      </c>
      <c r="AD1834" s="202" t="str">
        <f t="shared" si="307"/>
        <v>Blank</v>
      </c>
      <c r="AE1834" s="202" t="str">
        <f t="shared" si="308"/>
        <v>Blank</v>
      </c>
      <c r="AF1834" s="217" t="str">
        <f t="shared" si="309"/>
        <v>Blank</v>
      </c>
      <c r="AG1834" s="9" t="str" cm="1">
        <f t="array" ref="AG1834">_xlfn.IFS(ISNUMBER(AC1834), "", ISNUMBER(SEARCH("Blank", AC1834)), "", ISERROR(AC1834), "Bad input on tab 3")</f>
        <v/>
      </c>
    </row>
    <row r="1835" spans="2:33" ht="15" customHeight="1" x14ac:dyDescent="0.75">
      <c r="B1835" s="205" t="str">
        <f>'5 Driver Data'!B1835</f>
        <v>1827</v>
      </c>
      <c r="C1835" s="193">
        <f>'5 Driver Data'!C1835</f>
        <v>0</v>
      </c>
      <c r="D1835" s="192">
        <f>'5 Driver Data'!D1835</f>
        <v>0</v>
      </c>
      <c r="E1835" s="191">
        <f>'5 Driver Data'!E1835</f>
        <v>0</v>
      </c>
      <c r="F1835" s="191">
        <f>'5 Driver Data'!F1835</f>
        <v>0</v>
      </c>
      <c r="G1835" s="191">
        <f>'5 Driver Data'!G1835</f>
        <v>0</v>
      </c>
      <c r="H1835" s="191">
        <f>'5 Driver Data'!H1835</f>
        <v>0</v>
      </c>
      <c r="I1835" s="191">
        <f>'5 Driver Data'!I1835</f>
        <v>0</v>
      </c>
      <c r="J1835" s="191">
        <f>'5 Driver Data'!J1835</f>
        <v>0</v>
      </c>
      <c r="K1835" s="206">
        <f>'5 Driver Data'!K1835</f>
        <v>0</v>
      </c>
      <c r="L1835" s="1"/>
      <c r="M1835" s="216" t="str">
        <f>IF(D1835=0,"Blank",'3 Model Input'!E$44*'3 Model Input'!E$45)</f>
        <v>Blank</v>
      </c>
      <c r="N1835" s="197" t="str">
        <f t="shared" si="300"/>
        <v>Blank</v>
      </c>
      <c r="O1835" s="197" t="str">
        <f>IF(D1835=0,"Blank",'3 Model Input'!E$49*(1-'3 Model Input'!E$51))</f>
        <v>Blank</v>
      </c>
      <c r="P1835" s="197" t="str">
        <f t="shared" si="301"/>
        <v>Blank</v>
      </c>
      <c r="Q1835" s="197" t="str">
        <f>IF(D1835=0,"Blank",IF(D1835="BEV",E1835*(1-'3 Model Input'!E$54), E1835))</f>
        <v>Blank</v>
      </c>
      <c r="R1835" s="198" t="str">
        <f>IF(D1835=0,"Blank",IF(D1835="PHEV",F1835/G1835,F1835*(1-'3 Model Input'!E$54)/G1835))</f>
        <v>Blank</v>
      </c>
      <c r="S1835" s="198" t="str">
        <f>IF(D1835=0,"Blank",IF(D1835="PHEV",MIN(M1835,E1835),MIN(M1835,(E1835*(1-'3 Model Input'!E$54)))))</f>
        <v>Blank</v>
      </c>
      <c r="T1835" s="217" t="str">
        <f t="shared" si="302"/>
        <v>Blank</v>
      </c>
      <c r="U1835" s="89"/>
      <c r="V1835" s="216" t="str">
        <f>IF(D1835=0,"Blank",P1835*'3 Model Input'!E$50)</f>
        <v>Blank</v>
      </c>
      <c r="W1835" s="197" t="str">
        <f t="shared" si="303"/>
        <v>Blank</v>
      </c>
      <c r="X1835" s="197" t="str">
        <f t="shared" si="304"/>
        <v>Blank</v>
      </c>
      <c r="Y1835" s="197" t="str">
        <f t="shared" si="305"/>
        <v>Blank</v>
      </c>
      <c r="Z1835" s="197" t="str">
        <f t="shared" si="306"/>
        <v>Blank</v>
      </c>
      <c r="AA1835" s="223" t="str" cm="1">
        <f t="array" ref="AA1835">_xlfn.IFS(ISTEXT('3 Model Input'!F$70),"Missing",ISTEXT('3 Model Input'!I$70),"Missing",ISNUMBER('3 Model Input'!K$70),'3 Model Input'!K$70*P1835)</f>
        <v>Missing</v>
      </c>
      <c r="AB1835" s="89"/>
      <c r="AC1835" s="227" t="str" cm="1">
        <f t="array" ref="AC1835">IF(D1835=0,"Blank",_xlfn.IFS('3 Model Input'!E$61=1,(V1835*G1835)/T1835,'3 Model Input'!E$61=2,(W1835*G1835)/T1835,'3 Model Input'!E$61=3,(X1835*G1835)/T1835,'3 Model Input'!E$61=4,(Y1835*G1835)/T1835,'3 Model Input'!E$61=5,(Z1835*G1835)/T1835, ISTEXT('3 Model Input'!E$61),"Missing",'3 Model Input'!E$61=6,(AA1835*G1835)/T1835))</f>
        <v>Blank</v>
      </c>
      <c r="AD1835" s="202" t="str">
        <f t="shared" si="307"/>
        <v>Blank</v>
      </c>
      <c r="AE1835" s="202" t="str">
        <f t="shared" si="308"/>
        <v>Blank</v>
      </c>
      <c r="AF1835" s="217" t="str">
        <f t="shared" si="309"/>
        <v>Blank</v>
      </c>
      <c r="AG1835" s="9" t="str" cm="1">
        <f t="array" ref="AG1835">_xlfn.IFS(ISNUMBER(AC1835), "", ISNUMBER(SEARCH("Blank", AC1835)), "", ISERROR(AC1835), "Bad input on tab 3")</f>
        <v/>
      </c>
    </row>
    <row r="1836" spans="2:33" ht="15" customHeight="1" x14ac:dyDescent="0.75">
      <c r="B1836" s="205" t="str">
        <f>'5 Driver Data'!B1836</f>
        <v>1828</v>
      </c>
      <c r="C1836" s="193">
        <f>'5 Driver Data'!C1836</f>
        <v>0</v>
      </c>
      <c r="D1836" s="192">
        <f>'5 Driver Data'!D1836</f>
        <v>0</v>
      </c>
      <c r="E1836" s="191">
        <f>'5 Driver Data'!E1836</f>
        <v>0</v>
      </c>
      <c r="F1836" s="191">
        <f>'5 Driver Data'!F1836</f>
        <v>0</v>
      </c>
      <c r="G1836" s="191">
        <f>'5 Driver Data'!G1836</f>
        <v>0</v>
      </c>
      <c r="H1836" s="191">
        <f>'5 Driver Data'!H1836</f>
        <v>0</v>
      </c>
      <c r="I1836" s="191">
        <f>'5 Driver Data'!I1836</f>
        <v>0</v>
      </c>
      <c r="J1836" s="191">
        <f>'5 Driver Data'!J1836</f>
        <v>0</v>
      </c>
      <c r="K1836" s="206">
        <f>'5 Driver Data'!K1836</f>
        <v>0</v>
      </c>
      <c r="L1836" s="1"/>
      <c r="M1836" s="216" t="str">
        <f>IF(D1836=0,"Blank",'3 Model Input'!E$44*'3 Model Input'!E$45)</f>
        <v>Blank</v>
      </c>
      <c r="N1836" s="197" t="str">
        <f t="shared" si="300"/>
        <v>Blank</v>
      </c>
      <c r="O1836" s="197" t="str">
        <f>IF(D1836=0,"Blank",'3 Model Input'!E$49*(1-'3 Model Input'!E$51))</f>
        <v>Blank</v>
      </c>
      <c r="P1836" s="197" t="str">
        <f t="shared" si="301"/>
        <v>Blank</v>
      </c>
      <c r="Q1836" s="197" t="str">
        <f>IF(D1836=0,"Blank",IF(D1836="BEV",E1836*(1-'3 Model Input'!E$54), E1836))</f>
        <v>Blank</v>
      </c>
      <c r="R1836" s="198" t="str">
        <f>IF(D1836=0,"Blank",IF(D1836="PHEV",F1836/G1836,F1836*(1-'3 Model Input'!E$54)/G1836))</f>
        <v>Blank</v>
      </c>
      <c r="S1836" s="198" t="str">
        <f>IF(D1836=0,"Blank",IF(D1836="PHEV",MIN(M1836,E1836),MIN(M1836,(E1836*(1-'3 Model Input'!E$54)))))</f>
        <v>Blank</v>
      </c>
      <c r="T1836" s="217" t="str">
        <f t="shared" si="302"/>
        <v>Blank</v>
      </c>
      <c r="U1836" s="89"/>
      <c r="V1836" s="216" t="str">
        <f>IF(D1836=0,"Blank",P1836*'3 Model Input'!E$50)</f>
        <v>Blank</v>
      </c>
      <c r="W1836" s="197" t="str">
        <f t="shared" si="303"/>
        <v>Blank</v>
      </c>
      <c r="X1836" s="197" t="str">
        <f t="shared" si="304"/>
        <v>Blank</v>
      </c>
      <c r="Y1836" s="197" t="str">
        <f t="shared" si="305"/>
        <v>Blank</v>
      </c>
      <c r="Z1836" s="197" t="str">
        <f t="shared" si="306"/>
        <v>Blank</v>
      </c>
      <c r="AA1836" s="223" t="str" cm="1">
        <f t="array" ref="AA1836">_xlfn.IFS(ISTEXT('3 Model Input'!F$70),"Missing",ISTEXT('3 Model Input'!I$70),"Missing",ISNUMBER('3 Model Input'!K$70),'3 Model Input'!K$70*P1836)</f>
        <v>Missing</v>
      </c>
      <c r="AB1836" s="89"/>
      <c r="AC1836" s="227" t="str" cm="1">
        <f t="array" ref="AC1836">IF(D1836=0,"Blank",_xlfn.IFS('3 Model Input'!E$61=1,(V1836*G1836)/T1836,'3 Model Input'!E$61=2,(W1836*G1836)/T1836,'3 Model Input'!E$61=3,(X1836*G1836)/T1836,'3 Model Input'!E$61=4,(Y1836*G1836)/T1836,'3 Model Input'!E$61=5,(Z1836*G1836)/T1836, ISTEXT('3 Model Input'!E$61),"Missing",'3 Model Input'!E$61=6,(AA1836*G1836)/T1836))</f>
        <v>Blank</v>
      </c>
      <c r="AD1836" s="202" t="str">
        <f t="shared" si="307"/>
        <v>Blank</v>
      </c>
      <c r="AE1836" s="202" t="str">
        <f t="shared" si="308"/>
        <v>Blank</v>
      </c>
      <c r="AF1836" s="217" t="str">
        <f t="shared" si="309"/>
        <v>Blank</v>
      </c>
      <c r="AG1836" s="9" t="str" cm="1">
        <f t="array" ref="AG1836">_xlfn.IFS(ISNUMBER(AC1836), "", ISNUMBER(SEARCH("Blank", AC1836)), "", ISERROR(AC1836), "Bad input on tab 3")</f>
        <v/>
      </c>
    </row>
    <row r="1837" spans="2:33" ht="15" customHeight="1" x14ac:dyDescent="0.75">
      <c r="B1837" s="205" t="str">
        <f>'5 Driver Data'!B1837</f>
        <v>1829</v>
      </c>
      <c r="C1837" s="193">
        <f>'5 Driver Data'!C1837</f>
        <v>0</v>
      </c>
      <c r="D1837" s="192">
        <f>'5 Driver Data'!D1837</f>
        <v>0</v>
      </c>
      <c r="E1837" s="191">
        <f>'5 Driver Data'!E1837</f>
        <v>0</v>
      </c>
      <c r="F1837" s="191">
        <f>'5 Driver Data'!F1837</f>
        <v>0</v>
      </c>
      <c r="G1837" s="191">
        <f>'5 Driver Data'!G1837</f>
        <v>0</v>
      </c>
      <c r="H1837" s="191">
        <f>'5 Driver Data'!H1837</f>
        <v>0</v>
      </c>
      <c r="I1837" s="191">
        <f>'5 Driver Data'!I1837</f>
        <v>0</v>
      </c>
      <c r="J1837" s="191">
        <f>'5 Driver Data'!J1837</f>
        <v>0</v>
      </c>
      <c r="K1837" s="206">
        <f>'5 Driver Data'!K1837</f>
        <v>0</v>
      </c>
      <c r="L1837" s="1"/>
      <c r="M1837" s="216" t="str">
        <f>IF(D1837=0,"Blank",'3 Model Input'!E$44*'3 Model Input'!E$45)</f>
        <v>Blank</v>
      </c>
      <c r="N1837" s="197" t="str">
        <f t="shared" si="300"/>
        <v>Blank</v>
      </c>
      <c r="O1837" s="197" t="str">
        <f>IF(D1837=0,"Blank",'3 Model Input'!E$49*(1-'3 Model Input'!E$51))</f>
        <v>Blank</v>
      </c>
      <c r="P1837" s="197" t="str">
        <f t="shared" si="301"/>
        <v>Blank</v>
      </c>
      <c r="Q1837" s="197" t="str">
        <f>IF(D1837=0,"Blank",IF(D1837="BEV",E1837*(1-'3 Model Input'!E$54), E1837))</f>
        <v>Blank</v>
      </c>
      <c r="R1837" s="198" t="str">
        <f>IF(D1837=0,"Blank",IF(D1837="PHEV",F1837/G1837,F1837*(1-'3 Model Input'!E$54)/G1837))</f>
        <v>Blank</v>
      </c>
      <c r="S1837" s="198" t="str">
        <f>IF(D1837=0,"Blank",IF(D1837="PHEV",MIN(M1837,E1837),MIN(M1837,(E1837*(1-'3 Model Input'!E$54)))))</f>
        <v>Blank</v>
      </c>
      <c r="T1837" s="217" t="str">
        <f t="shared" si="302"/>
        <v>Blank</v>
      </c>
      <c r="U1837" s="89"/>
      <c r="V1837" s="216" t="str">
        <f>IF(D1837=0,"Blank",P1837*'3 Model Input'!E$50)</f>
        <v>Blank</v>
      </c>
      <c r="W1837" s="197" t="str">
        <f t="shared" si="303"/>
        <v>Blank</v>
      </c>
      <c r="X1837" s="197" t="str">
        <f t="shared" si="304"/>
        <v>Blank</v>
      </c>
      <c r="Y1837" s="197" t="str">
        <f t="shared" si="305"/>
        <v>Blank</v>
      </c>
      <c r="Z1837" s="197" t="str">
        <f t="shared" si="306"/>
        <v>Blank</v>
      </c>
      <c r="AA1837" s="223" t="str" cm="1">
        <f t="array" ref="AA1837">_xlfn.IFS(ISTEXT('3 Model Input'!F$70),"Missing",ISTEXT('3 Model Input'!I$70),"Missing",ISNUMBER('3 Model Input'!K$70),'3 Model Input'!K$70*P1837)</f>
        <v>Missing</v>
      </c>
      <c r="AB1837" s="89"/>
      <c r="AC1837" s="227" t="str" cm="1">
        <f t="array" ref="AC1837">IF(D1837=0,"Blank",_xlfn.IFS('3 Model Input'!E$61=1,(V1837*G1837)/T1837,'3 Model Input'!E$61=2,(W1837*G1837)/T1837,'3 Model Input'!E$61=3,(X1837*G1837)/T1837,'3 Model Input'!E$61=4,(Y1837*G1837)/T1837,'3 Model Input'!E$61=5,(Z1837*G1837)/T1837, ISTEXT('3 Model Input'!E$61),"Missing",'3 Model Input'!E$61=6,(AA1837*G1837)/T1837))</f>
        <v>Blank</v>
      </c>
      <c r="AD1837" s="202" t="str">
        <f t="shared" si="307"/>
        <v>Blank</v>
      </c>
      <c r="AE1837" s="202" t="str">
        <f t="shared" si="308"/>
        <v>Blank</v>
      </c>
      <c r="AF1837" s="217" t="str">
        <f t="shared" si="309"/>
        <v>Blank</v>
      </c>
      <c r="AG1837" s="9" t="str" cm="1">
        <f t="array" ref="AG1837">_xlfn.IFS(ISNUMBER(AC1837), "", ISNUMBER(SEARCH("Blank", AC1837)), "", ISERROR(AC1837), "Bad input on tab 3")</f>
        <v/>
      </c>
    </row>
    <row r="1838" spans="2:33" ht="15" customHeight="1" x14ac:dyDescent="0.75">
      <c r="B1838" s="205" t="str">
        <f>'5 Driver Data'!B1838</f>
        <v>1830</v>
      </c>
      <c r="C1838" s="193">
        <f>'5 Driver Data'!C1838</f>
        <v>0</v>
      </c>
      <c r="D1838" s="192">
        <f>'5 Driver Data'!D1838</f>
        <v>0</v>
      </c>
      <c r="E1838" s="191">
        <f>'5 Driver Data'!E1838</f>
        <v>0</v>
      </c>
      <c r="F1838" s="191">
        <f>'5 Driver Data'!F1838</f>
        <v>0</v>
      </c>
      <c r="G1838" s="191">
        <f>'5 Driver Data'!G1838</f>
        <v>0</v>
      </c>
      <c r="H1838" s="191">
        <f>'5 Driver Data'!H1838</f>
        <v>0</v>
      </c>
      <c r="I1838" s="191">
        <f>'5 Driver Data'!I1838</f>
        <v>0</v>
      </c>
      <c r="J1838" s="191">
        <f>'5 Driver Data'!J1838</f>
        <v>0</v>
      </c>
      <c r="K1838" s="206">
        <f>'5 Driver Data'!K1838</f>
        <v>0</v>
      </c>
      <c r="L1838" s="1"/>
      <c r="M1838" s="216" t="str">
        <f>IF(D1838=0,"Blank",'3 Model Input'!E$44*'3 Model Input'!E$45)</f>
        <v>Blank</v>
      </c>
      <c r="N1838" s="197" t="str">
        <f t="shared" ref="N1838:N1901" si="310">IF(D1838=0,"Blank",H1838*I1838*52)</f>
        <v>Blank</v>
      </c>
      <c r="O1838" s="197" t="str">
        <f>IF(D1838=0,"Blank",'3 Model Input'!E$49*(1-'3 Model Input'!E$51))</f>
        <v>Blank</v>
      </c>
      <c r="P1838" s="197" t="str">
        <f t="shared" ref="P1838:P1901" si="311">IF(D1838=0,"Blank",SUM(N1838:O1838))</f>
        <v>Blank</v>
      </c>
      <c r="Q1838" s="197" t="str">
        <f>IF(D1838=0,"Blank",IF(D1838="BEV",E1838*(1-'3 Model Input'!E$54), E1838))</f>
        <v>Blank</v>
      </c>
      <c r="R1838" s="198" t="str">
        <f>IF(D1838=0,"Blank",IF(D1838="PHEV",F1838/G1838,F1838*(1-'3 Model Input'!E$54)/G1838))</f>
        <v>Blank</v>
      </c>
      <c r="S1838" s="198" t="str">
        <f>IF(D1838=0,"Blank",IF(D1838="PHEV",MIN(M1838,E1838),MIN(M1838,(E1838*(1-'3 Model Input'!E$54)))))</f>
        <v>Blank</v>
      </c>
      <c r="T1838" s="217" t="str">
        <f t="shared" ref="T1838:T1901" si="312">IF(D1838=0,"Blank",MIN(R1838,(S1838/E1838*F1838)))</f>
        <v>Blank</v>
      </c>
      <c r="U1838" s="89"/>
      <c r="V1838" s="216" t="str">
        <f>IF(D1838=0,"Blank",P1838*'3 Model Input'!E$50)</f>
        <v>Blank</v>
      </c>
      <c r="W1838" s="197" t="str">
        <f t="shared" ref="W1838:W1901" si="313">IF(D1838=0,"Blank",V1838*(1-J1838))</f>
        <v>Blank</v>
      </c>
      <c r="X1838" s="197" t="str">
        <f t="shared" ref="X1838:X1901" si="314">P1838</f>
        <v>Blank</v>
      </c>
      <c r="Y1838" s="197" t="str">
        <f t="shared" ref="Y1838:Y1901" si="315">IF(D1838=0,"Blank",P1838*(1-J1838))</f>
        <v>Blank</v>
      </c>
      <c r="Z1838" s="197" t="str">
        <f t="shared" ref="Z1838:Z1901" si="316">IF(D1838=0,"Blank",N1838*K1838)</f>
        <v>Blank</v>
      </c>
      <c r="AA1838" s="223" t="str" cm="1">
        <f t="array" ref="AA1838">_xlfn.IFS(ISTEXT('3 Model Input'!F$70),"Missing",ISTEXT('3 Model Input'!I$70),"Missing",ISNUMBER('3 Model Input'!K$70),'3 Model Input'!K$70*P1838)</f>
        <v>Missing</v>
      </c>
      <c r="AB1838" s="89"/>
      <c r="AC1838" s="227" t="str" cm="1">
        <f t="array" ref="AC1838">IF(D1838=0,"Blank",_xlfn.IFS('3 Model Input'!E$61=1,(V1838*G1838)/T1838,'3 Model Input'!E$61=2,(W1838*G1838)/T1838,'3 Model Input'!E$61=3,(X1838*G1838)/T1838,'3 Model Input'!E$61=4,(Y1838*G1838)/T1838,'3 Model Input'!E$61=5,(Z1838*G1838)/T1838, ISTEXT('3 Model Input'!E$61),"Missing",'3 Model Input'!E$61=6,(AA1838*G1838)/T1838))</f>
        <v>Blank</v>
      </c>
      <c r="AD1838" s="202" t="str">
        <f t="shared" ref="AD1838:AD1901" si="317">IF(D1838=0,"Blank",MIN(SUM(AC1838/52/H1838),1))</f>
        <v>Blank</v>
      </c>
      <c r="AE1838" s="202" t="str">
        <f t="shared" ref="AE1838:AE1901" si="318">IF(D1838=0,"Blank",AD1838*H1838)</f>
        <v>Blank</v>
      </c>
      <c r="AF1838" s="217" t="str">
        <f t="shared" ref="AF1838:AF1901" si="319">IF(D1838=0,"Blank",AC1838*S1838)</f>
        <v>Blank</v>
      </c>
      <c r="AG1838" s="9" t="str" cm="1">
        <f t="array" ref="AG1838">_xlfn.IFS(ISNUMBER(AC1838), "", ISNUMBER(SEARCH("Blank", AC1838)), "", ISERROR(AC1838), "Bad input on tab 3")</f>
        <v/>
      </c>
    </row>
    <row r="1839" spans="2:33" ht="15" customHeight="1" x14ac:dyDescent="0.75">
      <c r="B1839" s="205" t="str">
        <f>'5 Driver Data'!B1839</f>
        <v>1831</v>
      </c>
      <c r="C1839" s="193">
        <f>'5 Driver Data'!C1839</f>
        <v>0</v>
      </c>
      <c r="D1839" s="192">
        <f>'5 Driver Data'!D1839</f>
        <v>0</v>
      </c>
      <c r="E1839" s="191">
        <f>'5 Driver Data'!E1839</f>
        <v>0</v>
      </c>
      <c r="F1839" s="191">
        <f>'5 Driver Data'!F1839</f>
        <v>0</v>
      </c>
      <c r="G1839" s="191">
        <f>'5 Driver Data'!G1839</f>
        <v>0</v>
      </c>
      <c r="H1839" s="191">
        <f>'5 Driver Data'!H1839</f>
        <v>0</v>
      </c>
      <c r="I1839" s="191">
        <f>'5 Driver Data'!I1839</f>
        <v>0</v>
      </c>
      <c r="J1839" s="191">
        <f>'5 Driver Data'!J1839</f>
        <v>0</v>
      </c>
      <c r="K1839" s="206">
        <f>'5 Driver Data'!K1839</f>
        <v>0</v>
      </c>
      <c r="L1839" s="1"/>
      <c r="M1839" s="216" t="str">
        <f>IF(D1839=0,"Blank",'3 Model Input'!E$44*'3 Model Input'!E$45)</f>
        <v>Blank</v>
      </c>
      <c r="N1839" s="197" t="str">
        <f t="shared" si="310"/>
        <v>Blank</v>
      </c>
      <c r="O1839" s="197" t="str">
        <f>IF(D1839=0,"Blank",'3 Model Input'!E$49*(1-'3 Model Input'!E$51))</f>
        <v>Blank</v>
      </c>
      <c r="P1839" s="197" t="str">
        <f t="shared" si="311"/>
        <v>Blank</v>
      </c>
      <c r="Q1839" s="197" t="str">
        <f>IF(D1839=0,"Blank",IF(D1839="BEV",E1839*(1-'3 Model Input'!E$54), E1839))</f>
        <v>Blank</v>
      </c>
      <c r="R1839" s="198" t="str">
        <f>IF(D1839=0,"Blank",IF(D1839="PHEV",F1839/G1839,F1839*(1-'3 Model Input'!E$54)/G1839))</f>
        <v>Blank</v>
      </c>
      <c r="S1839" s="198" t="str">
        <f>IF(D1839=0,"Blank",IF(D1839="PHEV",MIN(M1839,E1839),MIN(M1839,(E1839*(1-'3 Model Input'!E$54)))))</f>
        <v>Blank</v>
      </c>
      <c r="T1839" s="217" t="str">
        <f t="shared" si="312"/>
        <v>Blank</v>
      </c>
      <c r="U1839" s="89"/>
      <c r="V1839" s="216" t="str">
        <f>IF(D1839=0,"Blank",P1839*'3 Model Input'!E$50)</f>
        <v>Blank</v>
      </c>
      <c r="W1839" s="197" t="str">
        <f t="shared" si="313"/>
        <v>Blank</v>
      </c>
      <c r="X1839" s="197" t="str">
        <f t="shared" si="314"/>
        <v>Blank</v>
      </c>
      <c r="Y1839" s="197" t="str">
        <f t="shared" si="315"/>
        <v>Blank</v>
      </c>
      <c r="Z1839" s="197" t="str">
        <f t="shared" si="316"/>
        <v>Blank</v>
      </c>
      <c r="AA1839" s="223" t="str" cm="1">
        <f t="array" ref="AA1839">_xlfn.IFS(ISTEXT('3 Model Input'!F$70),"Missing",ISTEXT('3 Model Input'!I$70),"Missing",ISNUMBER('3 Model Input'!K$70),'3 Model Input'!K$70*P1839)</f>
        <v>Missing</v>
      </c>
      <c r="AB1839" s="89"/>
      <c r="AC1839" s="227" t="str" cm="1">
        <f t="array" ref="AC1839">IF(D1839=0,"Blank",_xlfn.IFS('3 Model Input'!E$61=1,(V1839*G1839)/T1839,'3 Model Input'!E$61=2,(W1839*G1839)/T1839,'3 Model Input'!E$61=3,(X1839*G1839)/T1839,'3 Model Input'!E$61=4,(Y1839*G1839)/T1839,'3 Model Input'!E$61=5,(Z1839*G1839)/T1839, ISTEXT('3 Model Input'!E$61),"Missing",'3 Model Input'!E$61=6,(AA1839*G1839)/T1839))</f>
        <v>Blank</v>
      </c>
      <c r="AD1839" s="202" t="str">
        <f t="shared" si="317"/>
        <v>Blank</v>
      </c>
      <c r="AE1839" s="202" t="str">
        <f t="shared" si="318"/>
        <v>Blank</v>
      </c>
      <c r="AF1839" s="217" t="str">
        <f t="shared" si="319"/>
        <v>Blank</v>
      </c>
      <c r="AG1839" s="9" t="str" cm="1">
        <f t="array" ref="AG1839">_xlfn.IFS(ISNUMBER(AC1839), "", ISNUMBER(SEARCH("Blank", AC1839)), "", ISERROR(AC1839), "Bad input on tab 3")</f>
        <v/>
      </c>
    </row>
    <row r="1840" spans="2:33" ht="15" customHeight="1" x14ac:dyDescent="0.75">
      <c r="B1840" s="205" t="str">
        <f>'5 Driver Data'!B1840</f>
        <v>1832</v>
      </c>
      <c r="C1840" s="193">
        <f>'5 Driver Data'!C1840</f>
        <v>0</v>
      </c>
      <c r="D1840" s="192">
        <f>'5 Driver Data'!D1840</f>
        <v>0</v>
      </c>
      <c r="E1840" s="191">
        <f>'5 Driver Data'!E1840</f>
        <v>0</v>
      </c>
      <c r="F1840" s="191">
        <f>'5 Driver Data'!F1840</f>
        <v>0</v>
      </c>
      <c r="G1840" s="191">
        <f>'5 Driver Data'!G1840</f>
        <v>0</v>
      </c>
      <c r="H1840" s="191">
        <f>'5 Driver Data'!H1840</f>
        <v>0</v>
      </c>
      <c r="I1840" s="191">
        <f>'5 Driver Data'!I1840</f>
        <v>0</v>
      </c>
      <c r="J1840" s="191">
        <f>'5 Driver Data'!J1840</f>
        <v>0</v>
      </c>
      <c r="K1840" s="206">
        <f>'5 Driver Data'!K1840</f>
        <v>0</v>
      </c>
      <c r="L1840" s="1"/>
      <c r="M1840" s="216" t="str">
        <f>IF(D1840=0,"Blank",'3 Model Input'!E$44*'3 Model Input'!E$45)</f>
        <v>Blank</v>
      </c>
      <c r="N1840" s="197" t="str">
        <f t="shared" si="310"/>
        <v>Blank</v>
      </c>
      <c r="O1840" s="197" t="str">
        <f>IF(D1840=0,"Blank",'3 Model Input'!E$49*(1-'3 Model Input'!E$51))</f>
        <v>Blank</v>
      </c>
      <c r="P1840" s="197" t="str">
        <f t="shared" si="311"/>
        <v>Blank</v>
      </c>
      <c r="Q1840" s="197" t="str">
        <f>IF(D1840=0,"Blank",IF(D1840="BEV",E1840*(1-'3 Model Input'!E$54), E1840))</f>
        <v>Blank</v>
      </c>
      <c r="R1840" s="198" t="str">
        <f>IF(D1840=0,"Blank",IF(D1840="PHEV",F1840/G1840,F1840*(1-'3 Model Input'!E$54)/G1840))</f>
        <v>Blank</v>
      </c>
      <c r="S1840" s="198" t="str">
        <f>IF(D1840=0,"Blank",IF(D1840="PHEV",MIN(M1840,E1840),MIN(M1840,(E1840*(1-'3 Model Input'!E$54)))))</f>
        <v>Blank</v>
      </c>
      <c r="T1840" s="217" t="str">
        <f t="shared" si="312"/>
        <v>Blank</v>
      </c>
      <c r="U1840" s="89"/>
      <c r="V1840" s="216" t="str">
        <f>IF(D1840=0,"Blank",P1840*'3 Model Input'!E$50)</f>
        <v>Blank</v>
      </c>
      <c r="W1840" s="197" t="str">
        <f t="shared" si="313"/>
        <v>Blank</v>
      </c>
      <c r="X1840" s="197" t="str">
        <f t="shared" si="314"/>
        <v>Blank</v>
      </c>
      <c r="Y1840" s="197" t="str">
        <f t="shared" si="315"/>
        <v>Blank</v>
      </c>
      <c r="Z1840" s="197" t="str">
        <f t="shared" si="316"/>
        <v>Blank</v>
      </c>
      <c r="AA1840" s="223" t="str" cm="1">
        <f t="array" ref="AA1840">_xlfn.IFS(ISTEXT('3 Model Input'!F$70),"Missing",ISTEXT('3 Model Input'!I$70),"Missing",ISNUMBER('3 Model Input'!K$70),'3 Model Input'!K$70*P1840)</f>
        <v>Missing</v>
      </c>
      <c r="AB1840" s="89"/>
      <c r="AC1840" s="227" t="str" cm="1">
        <f t="array" ref="AC1840">IF(D1840=0,"Blank",_xlfn.IFS('3 Model Input'!E$61=1,(V1840*G1840)/T1840,'3 Model Input'!E$61=2,(W1840*G1840)/T1840,'3 Model Input'!E$61=3,(X1840*G1840)/T1840,'3 Model Input'!E$61=4,(Y1840*G1840)/T1840,'3 Model Input'!E$61=5,(Z1840*G1840)/T1840, ISTEXT('3 Model Input'!E$61),"Missing",'3 Model Input'!E$61=6,(AA1840*G1840)/T1840))</f>
        <v>Blank</v>
      </c>
      <c r="AD1840" s="202" t="str">
        <f t="shared" si="317"/>
        <v>Blank</v>
      </c>
      <c r="AE1840" s="202" t="str">
        <f t="shared" si="318"/>
        <v>Blank</v>
      </c>
      <c r="AF1840" s="217" t="str">
        <f t="shared" si="319"/>
        <v>Blank</v>
      </c>
      <c r="AG1840" s="9" t="str" cm="1">
        <f t="array" ref="AG1840">_xlfn.IFS(ISNUMBER(AC1840), "", ISNUMBER(SEARCH("Blank", AC1840)), "", ISERROR(AC1840), "Bad input on tab 3")</f>
        <v/>
      </c>
    </row>
    <row r="1841" spans="2:33" ht="15" customHeight="1" x14ac:dyDescent="0.75">
      <c r="B1841" s="205" t="str">
        <f>'5 Driver Data'!B1841</f>
        <v>1833</v>
      </c>
      <c r="C1841" s="193">
        <f>'5 Driver Data'!C1841</f>
        <v>0</v>
      </c>
      <c r="D1841" s="192">
        <f>'5 Driver Data'!D1841</f>
        <v>0</v>
      </c>
      <c r="E1841" s="191">
        <f>'5 Driver Data'!E1841</f>
        <v>0</v>
      </c>
      <c r="F1841" s="191">
        <f>'5 Driver Data'!F1841</f>
        <v>0</v>
      </c>
      <c r="G1841" s="191">
        <f>'5 Driver Data'!G1841</f>
        <v>0</v>
      </c>
      <c r="H1841" s="191">
        <f>'5 Driver Data'!H1841</f>
        <v>0</v>
      </c>
      <c r="I1841" s="191">
        <f>'5 Driver Data'!I1841</f>
        <v>0</v>
      </c>
      <c r="J1841" s="191">
        <f>'5 Driver Data'!J1841</f>
        <v>0</v>
      </c>
      <c r="K1841" s="206">
        <f>'5 Driver Data'!K1841</f>
        <v>0</v>
      </c>
      <c r="L1841" s="1"/>
      <c r="M1841" s="216" t="str">
        <f>IF(D1841=0,"Blank",'3 Model Input'!E$44*'3 Model Input'!E$45)</f>
        <v>Blank</v>
      </c>
      <c r="N1841" s="197" t="str">
        <f t="shared" si="310"/>
        <v>Blank</v>
      </c>
      <c r="O1841" s="197" t="str">
        <f>IF(D1841=0,"Blank",'3 Model Input'!E$49*(1-'3 Model Input'!E$51))</f>
        <v>Blank</v>
      </c>
      <c r="P1841" s="197" t="str">
        <f t="shared" si="311"/>
        <v>Blank</v>
      </c>
      <c r="Q1841" s="197" t="str">
        <f>IF(D1841=0,"Blank",IF(D1841="BEV",E1841*(1-'3 Model Input'!E$54), E1841))</f>
        <v>Blank</v>
      </c>
      <c r="R1841" s="198" t="str">
        <f>IF(D1841=0,"Blank",IF(D1841="PHEV",F1841/G1841,F1841*(1-'3 Model Input'!E$54)/G1841))</f>
        <v>Blank</v>
      </c>
      <c r="S1841" s="198" t="str">
        <f>IF(D1841=0,"Blank",IF(D1841="PHEV",MIN(M1841,E1841),MIN(M1841,(E1841*(1-'3 Model Input'!E$54)))))</f>
        <v>Blank</v>
      </c>
      <c r="T1841" s="217" t="str">
        <f t="shared" si="312"/>
        <v>Blank</v>
      </c>
      <c r="U1841" s="89"/>
      <c r="V1841" s="216" t="str">
        <f>IF(D1841=0,"Blank",P1841*'3 Model Input'!E$50)</f>
        <v>Blank</v>
      </c>
      <c r="W1841" s="197" t="str">
        <f t="shared" si="313"/>
        <v>Blank</v>
      </c>
      <c r="X1841" s="197" t="str">
        <f t="shared" si="314"/>
        <v>Blank</v>
      </c>
      <c r="Y1841" s="197" t="str">
        <f t="shared" si="315"/>
        <v>Blank</v>
      </c>
      <c r="Z1841" s="197" t="str">
        <f t="shared" si="316"/>
        <v>Blank</v>
      </c>
      <c r="AA1841" s="223" t="str" cm="1">
        <f t="array" ref="AA1841">_xlfn.IFS(ISTEXT('3 Model Input'!F$70),"Missing",ISTEXT('3 Model Input'!I$70),"Missing",ISNUMBER('3 Model Input'!K$70),'3 Model Input'!K$70*P1841)</f>
        <v>Missing</v>
      </c>
      <c r="AB1841" s="89"/>
      <c r="AC1841" s="227" t="str" cm="1">
        <f t="array" ref="AC1841">IF(D1841=0,"Blank",_xlfn.IFS('3 Model Input'!E$61=1,(V1841*G1841)/T1841,'3 Model Input'!E$61=2,(W1841*G1841)/T1841,'3 Model Input'!E$61=3,(X1841*G1841)/T1841,'3 Model Input'!E$61=4,(Y1841*G1841)/T1841,'3 Model Input'!E$61=5,(Z1841*G1841)/T1841, ISTEXT('3 Model Input'!E$61),"Missing",'3 Model Input'!E$61=6,(AA1841*G1841)/T1841))</f>
        <v>Blank</v>
      </c>
      <c r="AD1841" s="202" t="str">
        <f t="shared" si="317"/>
        <v>Blank</v>
      </c>
      <c r="AE1841" s="202" t="str">
        <f t="shared" si="318"/>
        <v>Blank</v>
      </c>
      <c r="AF1841" s="217" t="str">
        <f t="shared" si="319"/>
        <v>Blank</v>
      </c>
      <c r="AG1841" s="9" t="str" cm="1">
        <f t="array" ref="AG1841">_xlfn.IFS(ISNUMBER(AC1841), "", ISNUMBER(SEARCH("Blank", AC1841)), "", ISERROR(AC1841), "Bad input on tab 3")</f>
        <v/>
      </c>
    </row>
    <row r="1842" spans="2:33" ht="15" customHeight="1" x14ac:dyDescent="0.75">
      <c r="B1842" s="205" t="str">
        <f>'5 Driver Data'!B1842</f>
        <v>1834</v>
      </c>
      <c r="C1842" s="193">
        <f>'5 Driver Data'!C1842</f>
        <v>0</v>
      </c>
      <c r="D1842" s="192">
        <f>'5 Driver Data'!D1842</f>
        <v>0</v>
      </c>
      <c r="E1842" s="191">
        <f>'5 Driver Data'!E1842</f>
        <v>0</v>
      </c>
      <c r="F1842" s="191">
        <f>'5 Driver Data'!F1842</f>
        <v>0</v>
      </c>
      <c r="G1842" s="191">
        <f>'5 Driver Data'!G1842</f>
        <v>0</v>
      </c>
      <c r="H1842" s="191">
        <f>'5 Driver Data'!H1842</f>
        <v>0</v>
      </c>
      <c r="I1842" s="191">
        <f>'5 Driver Data'!I1842</f>
        <v>0</v>
      </c>
      <c r="J1842" s="191">
        <f>'5 Driver Data'!J1842</f>
        <v>0</v>
      </c>
      <c r="K1842" s="206">
        <f>'5 Driver Data'!K1842</f>
        <v>0</v>
      </c>
      <c r="L1842" s="1"/>
      <c r="M1842" s="216" t="str">
        <f>IF(D1842=0,"Blank",'3 Model Input'!E$44*'3 Model Input'!E$45)</f>
        <v>Blank</v>
      </c>
      <c r="N1842" s="197" t="str">
        <f t="shared" si="310"/>
        <v>Blank</v>
      </c>
      <c r="O1842" s="197" t="str">
        <f>IF(D1842=0,"Blank",'3 Model Input'!E$49*(1-'3 Model Input'!E$51))</f>
        <v>Blank</v>
      </c>
      <c r="P1842" s="197" t="str">
        <f t="shared" si="311"/>
        <v>Blank</v>
      </c>
      <c r="Q1842" s="197" t="str">
        <f>IF(D1842=0,"Blank",IF(D1842="BEV",E1842*(1-'3 Model Input'!E$54), E1842))</f>
        <v>Blank</v>
      </c>
      <c r="R1842" s="198" t="str">
        <f>IF(D1842=0,"Blank",IF(D1842="PHEV",F1842/G1842,F1842*(1-'3 Model Input'!E$54)/G1842))</f>
        <v>Blank</v>
      </c>
      <c r="S1842" s="198" t="str">
        <f>IF(D1842=0,"Blank",IF(D1842="PHEV",MIN(M1842,E1842),MIN(M1842,(E1842*(1-'3 Model Input'!E$54)))))</f>
        <v>Blank</v>
      </c>
      <c r="T1842" s="217" t="str">
        <f t="shared" si="312"/>
        <v>Blank</v>
      </c>
      <c r="U1842" s="89"/>
      <c r="V1842" s="216" t="str">
        <f>IF(D1842=0,"Blank",P1842*'3 Model Input'!E$50)</f>
        <v>Blank</v>
      </c>
      <c r="W1842" s="197" t="str">
        <f t="shared" si="313"/>
        <v>Blank</v>
      </c>
      <c r="X1842" s="197" t="str">
        <f t="shared" si="314"/>
        <v>Blank</v>
      </c>
      <c r="Y1842" s="197" t="str">
        <f t="shared" si="315"/>
        <v>Blank</v>
      </c>
      <c r="Z1842" s="197" t="str">
        <f t="shared" si="316"/>
        <v>Blank</v>
      </c>
      <c r="AA1842" s="223" t="str" cm="1">
        <f t="array" ref="AA1842">_xlfn.IFS(ISTEXT('3 Model Input'!F$70),"Missing",ISTEXT('3 Model Input'!I$70),"Missing",ISNUMBER('3 Model Input'!K$70),'3 Model Input'!K$70*P1842)</f>
        <v>Missing</v>
      </c>
      <c r="AB1842" s="89"/>
      <c r="AC1842" s="227" t="str" cm="1">
        <f t="array" ref="AC1842">IF(D1842=0,"Blank",_xlfn.IFS('3 Model Input'!E$61=1,(V1842*G1842)/T1842,'3 Model Input'!E$61=2,(W1842*G1842)/T1842,'3 Model Input'!E$61=3,(X1842*G1842)/T1842,'3 Model Input'!E$61=4,(Y1842*G1842)/T1842,'3 Model Input'!E$61=5,(Z1842*G1842)/T1842, ISTEXT('3 Model Input'!E$61),"Missing",'3 Model Input'!E$61=6,(AA1842*G1842)/T1842))</f>
        <v>Blank</v>
      </c>
      <c r="AD1842" s="202" t="str">
        <f t="shared" si="317"/>
        <v>Blank</v>
      </c>
      <c r="AE1842" s="202" t="str">
        <f t="shared" si="318"/>
        <v>Blank</v>
      </c>
      <c r="AF1842" s="217" t="str">
        <f t="shared" si="319"/>
        <v>Blank</v>
      </c>
      <c r="AG1842" s="9" t="str" cm="1">
        <f t="array" ref="AG1842">_xlfn.IFS(ISNUMBER(AC1842), "", ISNUMBER(SEARCH("Blank", AC1842)), "", ISERROR(AC1842), "Bad input on tab 3")</f>
        <v/>
      </c>
    </row>
    <row r="1843" spans="2:33" ht="15" customHeight="1" x14ac:dyDescent="0.75">
      <c r="B1843" s="205" t="str">
        <f>'5 Driver Data'!B1843</f>
        <v>1835</v>
      </c>
      <c r="C1843" s="193">
        <f>'5 Driver Data'!C1843</f>
        <v>0</v>
      </c>
      <c r="D1843" s="192">
        <f>'5 Driver Data'!D1843</f>
        <v>0</v>
      </c>
      <c r="E1843" s="191">
        <f>'5 Driver Data'!E1843</f>
        <v>0</v>
      </c>
      <c r="F1843" s="191">
        <f>'5 Driver Data'!F1843</f>
        <v>0</v>
      </c>
      <c r="G1843" s="191">
        <f>'5 Driver Data'!G1843</f>
        <v>0</v>
      </c>
      <c r="H1843" s="191">
        <f>'5 Driver Data'!H1843</f>
        <v>0</v>
      </c>
      <c r="I1843" s="191">
        <f>'5 Driver Data'!I1843</f>
        <v>0</v>
      </c>
      <c r="J1843" s="191">
        <f>'5 Driver Data'!J1843</f>
        <v>0</v>
      </c>
      <c r="K1843" s="206">
        <f>'5 Driver Data'!K1843</f>
        <v>0</v>
      </c>
      <c r="L1843" s="1"/>
      <c r="M1843" s="216" t="str">
        <f>IF(D1843=0,"Blank",'3 Model Input'!E$44*'3 Model Input'!E$45)</f>
        <v>Blank</v>
      </c>
      <c r="N1843" s="197" t="str">
        <f t="shared" si="310"/>
        <v>Blank</v>
      </c>
      <c r="O1843" s="197" t="str">
        <f>IF(D1843=0,"Blank",'3 Model Input'!E$49*(1-'3 Model Input'!E$51))</f>
        <v>Blank</v>
      </c>
      <c r="P1843" s="197" t="str">
        <f t="shared" si="311"/>
        <v>Blank</v>
      </c>
      <c r="Q1843" s="197" t="str">
        <f>IF(D1843=0,"Blank",IF(D1843="BEV",E1843*(1-'3 Model Input'!E$54), E1843))</f>
        <v>Blank</v>
      </c>
      <c r="R1843" s="198" t="str">
        <f>IF(D1843=0,"Blank",IF(D1843="PHEV",F1843/G1843,F1843*(1-'3 Model Input'!E$54)/G1843))</f>
        <v>Blank</v>
      </c>
      <c r="S1843" s="198" t="str">
        <f>IF(D1843=0,"Blank",IF(D1843="PHEV",MIN(M1843,E1843),MIN(M1843,(E1843*(1-'3 Model Input'!E$54)))))</f>
        <v>Blank</v>
      </c>
      <c r="T1843" s="217" t="str">
        <f t="shared" si="312"/>
        <v>Blank</v>
      </c>
      <c r="U1843" s="89"/>
      <c r="V1843" s="216" t="str">
        <f>IF(D1843=0,"Blank",P1843*'3 Model Input'!E$50)</f>
        <v>Blank</v>
      </c>
      <c r="W1843" s="197" t="str">
        <f t="shared" si="313"/>
        <v>Blank</v>
      </c>
      <c r="X1843" s="197" t="str">
        <f t="shared" si="314"/>
        <v>Blank</v>
      </c>
      <c r="Y1843" s="197" t="str">
        <f t="shared" si="315"/>
        <v>Blank</v>
      </c>
      <c r="Z1843" s="197" t="str">
        <f t="shared" si="316"/>
        <v>Blank</v>
      </c>
      <c r="AA1843" s="223" t="str" cm="1">
        <f t="array" ref="AA1843">_xlfn.IFS(ISTEXT('3 Model Input'!F$70),"Missing",ISTEXT('3 Model Input'!I$70),"Missing",ISNUMBER('3 Model Input'!K$70),'3 Model Input'!K$70*P1843)</f>
        <v>Missing</v>
      </c>
      <c r="AB1843" s="89"/>
      <c r="AC1843" s="227" t="str" cm="1">
        <f t="array" ref="AC1843">IF(D1843=0,"Blank",_xlfn.IFS('3 Model Input'!E$61=1,(V1843*G1843)/T1843,'3 Model Input'!E$61=2,(W1843*G1843)/T1843,'3 Model Input'!E$61=3,(X1843*G1843)/T1843,'3 Model Input'!E$61=4,(Y1843*G1843)/T1843,'3 Model Input'!E$61=5,(Z1843*G1843)/T1843, ISTEXT('3 Model Input'!E$61),"Missing",'3 Model Input'!E$61=6,(AA1843*G1843)/T1843))</f>
        <v>Blank</v>
      </c>
      <c r="AD1843" s="202" t="str">
        <f t="shared" si="317"/>
        <v>Blank</v>
      </c>
      <c r="AE1843" s="202" t="str">
        <f t="shared" si="318"/>
        <v>Blank</v>
      </c>
      <c r="AF1843" s="217" t="str">
        <f t="shared" si="319"/>
        <v>Blank</v>
      </c>
      <c r="AG1843" s="9" t="str" cm="1">
        <f t="array" ref="AG1843">_xlfn.IFS(ISNUMBER(AC1843), "", ISNUMBER(SEARCH("Blank", AC1843)), "", ISERROR(AC1843), "Bad input on tab 3")</f>
        <v/>
      </c>
    </row>
    <row r="1844" spans="2:33" ht="15" customHeight="1" x14ac:dyDescent="0.75">
      <c r="B1844" s="205" t="str">
        <f>'5 Driver Data'!B1844</f>
        <v>1836</v>
      </c>
      <c r="C1844" s="193">
        <f>'5 Driver Data'!C1844</f>
        <v>0</v>
      </c>
      <c r="D1844" s="192">
        <f>'5 Driver Data'!D1844</f>
        <v>0</v>
      </c>
      <c r="E1844" s="191">
        <f>'5 Driver Data'!E1844</f>
        <v>0</v>
      </c>
      <c r="F1844" s="191">
        <f>'5 Driver Data'!F1844</f>
        <v>0</v>
      </c>
      <c r="G1844" s="191">
        <f>'5 Driver Data'!G1844</f>
        <v>0</v>
      </c>
      <c r="H1844" s="191">
        <f>'5 Driver Data'!H1844</f>
        <v>0</v>
      </c>
      <c r="I1844" s="191">
        <f>'5 Driver Data'!I1844</f>
        <v>0</v>
      </c>
      <c r="J1844" s="191">
        <f>'5 Driver Data'!J1844</f>
        <v>0</v>
      </c>
      <c r="K1844" s="206">
        <f>'5 Driver Data'!K1844</f>
        <v>0</v>
      </c>
      <c r="L1844" s="1"/>
      <c r="M1844" s="216" t="str">
        <f>IF(D1844=0,"Blank",'3 Model Input'!E$44*'3 Model Input'!E$45)</f>
        <v>Blank</v>
      </c>
      <c r="N1844" s="197" t="str">
        <f t="shared" si="310"/>
        <v>Blank</v>
      </c>
      <c r="O1844" s="197" t="str">
        <f>IF(D1844=0,"Blank",'3 Model Input'!E$49*(1-'3 Model Input'!E$51))</f>
        <v>Blank</v>
      </c>
      <c r="P1844" s="197" t="str">
        <f t="shared" si="311"/>
        <v>Blank</v>
      </c>
      <c r="Q1844" s="197" t="str">
        <f>IF(D1844=0,"Blank",IF(D1844="BEV",E1844*(1-'3 Model Input'!E$54), E1844))</f>
        <v>Blank</v>
      </c>
      <c r="R1844" s="198" t="str">
        <f>IF(D1844=0,"Blank",IF(D1844="PHEV",F1844/G1844,F1844*(1-'3 Model Input'!E$54)/G1844))</f>
        <v>Blank</v>
      </c>
      <c r="S1844" s="198" t="str">
        <f>IF(D1844=0,"Blank",IF(D1844="PHEV",MIN(M1844,E1844),MIN(M1844,(E1844*(1-'3 Model Input'!E$54)))))</f>
        <v>Blank</v>
      </c>
      <c r="T1844" s="217" t="str">
        <f t="shared" si="312"/>
        <v>Blank</v>
      </c>
      <c r="U1844" s="89"/>
      <c r="V1844" s="216" t="str">
        <f>IF(D1844=0,"Blank",P1844*'3 Model Input'!E$50)</f>
        <v>Blank</v>
      </c>
      <c r="W1844" s="197" t="str">
        <f t="shared" si="313"/>
        <v>Blank</v>
      </c>
      <c r="X1844" s="197" t="str">
        <f t="shared" si="314"/>
        <v>Blank</v>
      </c>
      <c r="Y1844" s="197" t="str">
        <f t="shared" si="315"/>
        <v>Blank</v>
      </c>
      <c r="Z1844" s="197" t="str">
        <f t="shared" si="316"/>
        <v>Blank</v>
      </c>
      <c r="AA1844" s="223" t="str" cm="1">
        <f t="array" ref="AA1844">_xlfn.IFS(ISTEXT('3 Model Input'!F$70),"Missing",ISTEXT('3 Model Input'!I$70),"Missing",ISNUMBER('3 Model Input'!K$70),'3 Model Input'!K$70*P1844)</f>
        <v>Missing</v>
      </c>
      <c r="AB1844" s="89"/>
      <c r="AC1844" s="227" t="str" cm="1">
        <f t="array" ref="AC1844">IF(D1844=0,"Blank",_xlfn.IFS('3 Model Input'!E$61=1,(V1844*G1844)/T1844,'3 Model Input'!E$61=2,(W1844*G1844)/T1844,'3 Model Input'!E$61=3,(X1844*G1844)/T1844,'3 Model Input'!E$61=4,(Y1844*G1844)/T1844,'3 Model Input'!E$61=5,(Z1844*G1844)/T1844, ISTEXT('3 Model Input'!E$61),"Missing",'3 Model Input'!E$61=6,(AA1844*G1844)/T1844))</f>
        <v>Blank</v>
      </c>
      <c r="AD1844" s="202" t="str">
        <f t="shared" si="317"/>
        <v>Blank</v>
      </c>
      <c r="AE1844" s="202" t="str">
        <f t="shared" si="318"/>
        <v>Blank</v>
      </c>
      <c r="AF1844" s="217" t="str">
        <f t="shared" si="319"/>
        <v>Blank</v>
      </c>
      <c r="AG1844" s="9" t="str" cm="1">
        <f t="array" ref="AG1844">_xlfn.IFS(ISNUMBER(AC1844), "", ISNUMBER(SEARCH("Blank", AC1844)), "", ISERROR(AC1844), "Bad input on tab 3")</f>
        <v/>
      </c>
    </row>
    <row r="1845" spans="2:33" ht="15" customHeight="1" x14ac:dyDescent="0.75">
      <c r="B1845" s="205" t="str">
        <f>'5 Driver Data'!B1845</f>
        <v>1837</v>
      </c>
      <c r="C1845" s="193">
        <f>'5 Driver Data'!C1845</f>
        <v>0</v>
      </c>
      <c r="D1845" s="192">
        <f>'5 Driver Data'!D1845</f>
        <v>0</v>
      </c>
      <c r="E1845" s="191">
        <f>'5 Driver Data'!E1845</f>
        <v>0</v>
      </c>
      <c r="F1845" s="191">
        <f>'5 Driver Data'!F1845</f>
        <v>0</v>
      </c>
      <c r="G1845" s="191">
        <f>'5 Driver Data'!G1845</f>
        <v>0</v>
      </c>
      <c r="H1845" s="191">
        <f>'5 Driver Data'!H1845</f>
        <v>0</v>
      </c>
      <c r="I1845" s="191">
        <f>'5 Driver Data'!I1845</f>
        <v>0</v>
      </c>
      <c r="J1845" s="191">
        <f>'5 Driver Data'!J1845</f>
        <v>0</v>
      </c>
      <c r="K1845" s="206">
        <f>'5 Driver Data'!K1845</f>
        <v>0</v>
      </c>
      <c r="L1845" s="1"/>
      <c r="M1845" s="216" t="str">
        <f>IF(D1845=0,"Blank",'3 Model Input'!E$44*'3 Model Input'!E$45)</f>
        <v>Blank</v>
      </c>
      <c r="N1845" s="197" t="str">
        <f t="shared" si="310"/>
        <v>Blank</v>
      </c>
      <c r="O1845" s="197" t="str">
        <f>IF(D1845=0,"Blank",'3 Model Input'!E$49*(1-'3 Model Input'!E$51))</f>
        <v>Blank</v>
      </c>
      <c r="P1845" s="197" t="str">
        <f t="shared" si="311"/>
        <v>Blank</v>
      </c>
      <c r="Q1845" s="197" t="str">
        <f>IF(D1845=0,"Blank",IF(D1845="BEV",E1845*(1-'3 Model Input'!E$54), E1845))</f>
        <v>Blank</v>
      </c>
      <c r="R1845" s="198" t="str">
        <f>IF(D1845=0,"Blank",IF(D1845="PHEV",F1845/G1845,F1845*(1-'3 Model Input'!E$54)/G1845))</f>
        <v>Blank</v>
      </c>
      <c r="S1845" s="198" t="str">
        <f>IF(D1845=0,"Blank",IF(D1845="PHEV",MIN(M1845,E1845),MIN(M1845,(E1845*(1-'3 Model Input'!E$54)))))</f>
        <v>Blank</v>
      </c>
      <c r="T1845" s="217" t="str">
        <f t="shared" si="312"/>
        <v>Blank</v>
      </c>
      <c r="U1845" s="89"/>
      <c r="V1845" s="216" t="str">
        <f>IF(D1845=0,"Blank",P1845*'3 Model Input'!E$50)</f>
        <v>Blank</v>
      </c>
      <c r="W1845" s="197" t="str">
        <f t="shared" si="313"/>
        <v>Blank</v>
      </c>
      <c r="X1845" s="197" t="str">
        <f t="shared" si="314"/>
        <v>Blank</v>
      </c>
      <c r="Y1845" s="197" t="str">
        <f t="shared" si="315"/>
        <v>Blank</v>
      </c>
      <c r="Z1845" s="197" t="str">
        <f t="shared" si="316"/>
        <v>Blank</v>
      </c>
      <c r="AA1845" s="223" t="str" cm="1">
        <f t="array" ref="AA1845">_xlfn.IFS(ISTEXT('3 Model Input'!F$70),"Missing",ISTEXT('3 Model Input'!I$70),"Missing",ISNUMBER('3 Model Input'!K$70),'3 Model Input'!K$70*P1845)</f>
        <v>Missing</v>
      </c>
      <c r="AB1845" s="89"/>
      <c r="AC1845" s="227" t="str" cm="1">
        <f t="array" ref="AC1845">IF(D1845=0,"Blank",_xlfn.IFS('3 Model Input'!E$61=1,(V1845*G1845)/T1845,'3 Model Input'!E$61=2,(W1845*G1845)/T1845,'3 Model Input'!E$61=3,(X1845*G1845)/T1845,'3 Model Input'!E$61=4,(Y1845*G1845)/T1845,'3 Model Input'!E$61=5,(Z1845*G1845)/T1845, ISTEXT('3 Model Input'!E$61),"Missing",'3 Model Input'!E$61=6,(AA1845*G1845)/T1845))</f>
        <v>Blank</v>
      </c>
      <c r="AD1845" s="202" t="str">
        <f t="shared" si="317"/>
        <v>Blank</v>
      </c>
      <c r="AE1845" s="202" t="str">
        <f t="shared" si="318"/>
        <v>Blank</v>
      </c>
      <c r="AF1845" s="217" t="str">
        <f t="shared" si="319"/>
        <v>Blank</v>
      </c>
      <c r="AG1845" s="9" t="str" cm="1">
        <f t="array" ref="AG1845">_xlfn.IFS(ISNUMBER(AC1845), "", ISNUMBER(SEARCH("Blank", AC1845)), "", ISERROR(AC1845), "Bad input on tab 3")</f>
        <v/>
      </c>
    </row>
    <row r="1846" spans="2:33" ht="15" customHeight="1" x14ac:dyDescent="0.75">
      <c r="B1846" s="205" t="str">
        <f>'5 Driver Data'!B1846</f>
        <v>1838</v>
      </c>
      <c r="C1846" s="193">
        <f>'5 Driver Data'!C1846</f>
        <v>0</v>
      </c>
      <c r="D1846" s="192">
        <f>'5 Driver Data'!D1846</f>
        <v>0</v>
      </c>
      <c r="E1846" s="191">
        <f>'5 Driver Data'!E1846</f>
        <v>0</v>
      </c>
      <c r="F1846" s="191">
        <f>'5 Driver Data'!F1846</f>
        <v>0</v>
      </c>
      <c r="G1846" s="191">
        <f>'5 Driver Data'!G1846</f>
        <v>0</v>
      </c>
      <c r="H1846" s="191">
        <f>'5 Driver Data'!H1846</f>
        <v>0</v>
      </c>
      <c r="I1846" s="191">
        <f>'5 Driver Data'!I1846</f>
        <v>0</v>
      </c>
      <c r="J1846" s="191">
        <f>'5 Driver Data'!J1846</f>
        <v>0</v>
      </c>
      <c r="K1846" s="206">
        <f>'5 Driver Data'!K1846</f>
        <v>0</v>
      </c>
      <c r="L1846" s="1"/>
      <c r="M1846" s="216" t="str">
        <f>IF(D1846=0,"Blank",'3 Model Input'!E$44*'3 Model Input'!E$45)</f>
        <v>Blank</v>
      </c>
      <c r="N1846" s="197" t="str">
        <f t="shared" si="310"/>
        <v>Blank</v>
      </c>
      <c r="O1846" s="197" t="str">
        <f>IF(D1846=0,"Blank",'3 Model Input'!E$49*(1-'3 Model Input'!E$51))</f>
        <v>Blank</v>
      </c>
      <c r="P1846" s="197" t="str">
        <f t="shared" si="311"/>
        <v>Blank</v>
      </c>
      <c r="Q1846" s="197" t="str">
        <f>IF(D1846=0,"Blank",IF(D1846="BEV",E1846*(1-'3 Model Input'!E$54), E1846))</f>
        <v>Blank</v>
      </c>
      <c r="R1846" s="198" t="str">
        <f>IF(D1846=0,"Blank",IF(D1846="PHEV",F1846/G1846,F1846*(1-'3 Model Input'!E$54)/G1846))</f>
        <v>Blank</v>
      </c>
      <c r="S1846" s="198" t="str">
        <f>IF(D1846=0,"Blank",IF(D1846="PHEV",MIN(M1846,E1846),MIN(M1846,(E1846*(1-'3 Model Input'!E$54)))))</f>
        <v>Blank</v>
      </c>
      <c r="T1846" s="217" t="str">
        <f t="shared" si="312"/>
        <v>Blank</v>
      </c>
      <c r="U1846" s="89"/>
      <c r="V1846" s="216" t="str">
        <f>IF(D1846=0,"Blank",P1846*'3 Model Input'!E$50)</f>
        <v>Blank</v>
      </c>
      <c r="W1846" s="197" t="str">
        <f t="shared" si="313"/>
        <v>Blank</v>
      </c>
      <c r="X1846" s="197" t="str">
        <f t="shared" si="314"/>
        <v>Blank</v>
      </c>
      <c r="Y1846" s="197" t="str">
        <f t="shared" si="315"/>
        <v>Blank</v>
      </c>
      <c r="Z1846" s="197" t="str">
        <f t="shared" si="316"/>
        <v>Blank</v>
      </c>
      <c r="AA1846" s="223" t="str" cm="1">
        <f t="array" ref="AA1846">_xlfn.IFS(ISTEXT('3 Model Input'!F$70),"Missing",ISTEXT('3 Model Input'!I$70),"Missing",ISNUMBER('3 Model Input'!K$70),'3 Model Input'!K$70*P1846)</f>
        <v>Missing</v>
      </c>
      <c r="AB1846" s="89"/>
      <c r="AC1846" s="227" t="str" cm="1">
        <f t="array" ref="AC1846">IF(D1846=0,"Blank",_xlfn.IFS('3 Model Input'!E$61=1,(V1846*G1846)/T1846,'3 Model Input'!E$61=2,(W1846*G1846)/T1846,'3 Model Input'!E$61=3,(X1846*G1846)/T1846,'3 Model Input'!E$61=4,(Y1846*G1846)/T1846,'3 Model Input'!E$61=5,(Z1846*G1846)/T1846, ISTEXT('3 Model Input'!E$61),"Missing",'3 Model Input'!E$61=6,(AA1846*G1846)/T1846))</f>
        <v>Blank</v>
      </c>
      <c r="AD1846" s="202" t="str">
        <f t="shared" si="317"/>
        <v>Blank</v>
      </c>
      <c r="AE1846" s="202" t="str">
        <f t="shared" si="318"/>
        <v>Blank</v>
      </c>
      <c r="AF1846" s="217" t="str">
        <f t="shared" si="319"/>
        <v>Blank</v>
      </c>
      <c r="AG1846" s="9" t="str" cm="1">
        <f t="array" ref="AG1846">_xlfn.IFS(ISNUMBER(AC1846), "", ISNUMBER(SEARCH("Blank", AC1846)), "", ISERROR(AC1846), "Bad input on tab 3")</f>
        <v/>
      </c>
    </row>
    <row r="1847" spans="2:33" ht="15" customHeight="1" x14ac:dyDescent="0.75">
      <c r="B1847" s="205" t="str">
        <f>'5 Driver Data'!B1847</f>
        <v>1839</v>
      </c>
      <c r="C1847" s="193">
        <f>'5 Driver Data'!C1847</f>
        <v>0</v>
      </c>
      <c r="D1847" s="192">
        <f>'5 Driver Data'!D1847</f>
        <v>0</v>
      </c>
      <c r="E1847" s="191">
        <f>'5 Driver Data'!E1847</f>
        <v>0</v>
      </c>
      <c r="F1847" s="191">
        <f>'5 Driver Data'!F1847</f>
        <v>0</v>
      </c>
      <c r="G1847" s="191">
        <f>'5 Driver Data'!G1847</f>
        <v>0</v>
      </c>
      <c r="H1847" s="191">
        <f>'5 Driver Data'!H1847</f>
        <v>0</v>
      </c>
      <c r="I1847" s="191">
        <f>'5 Driver Data'!I1847</f>
        <v>0</v>
      </c>
      <c r="J1847" s="191">
        <f>'5 Driver Data'!J1847</f>
        <v>0</v>
      </c>
      <c r="K1847" s="206">
        <f>'5 Driver Data'!K1847</f>
        <v>0</v>
      </c>
      <c r="L1847" s="1"/>
      <c r="M1847" s="216" t="str">
        <f>IF(D1847=0,"Blank",'3 Model Input'!E$44*'3 Model Input'!E$45)</f>
        <v>Blank</v>
      </c>
      <c r="N1847" s="197" t="str">
        <f t="shared" si="310"/>
        <v>Blank</v>
      </c>
      <c r="O1847" s="197" t="str">
        <f>IF(D1847=0,"Blank",'3 Model Input'!E$49*(1-'3 Model Input'!E$51))</f>
        <v>Blank</v>
      </c>
      <c r="P1847" s="197" t="str">
        <f t="shared" si="311"/>
        <v>Blank</v>
      </c>
      <c r="Q1847" s="197" t="str">
        <f>IF(D1847=0,"Blank",IF(D1847="BEV",E1847*(1-'3 Model Input'!E$54), E1847))</f>
        <v>Blank</v>
      </c>
      <c r="R1847" s="198" t="str">
        <f>IF(D1847=0,"Blank",IF(D1847="PHEV",F1847/G1847,F1847*(1-'3 Model Input'!E$54)/G1847))</f>
        <v>Blank</v>
      </c>
      <c r="S1847" s="198" t="str">
        <f>IF(D1847=0,"Blank",IF(D1847="PHEV",MIN(M1847,E1847),MIN(M1847,(E1847*(1-'3 Model Input'!E$54)))))</f>
        <v>Blank</v>
      </c>
      <c r="T1847" s="217" t="str">
        <f t="shared" si="312"/>
        <v>Blank</v>
      </c>
      <c r="U1847" s="89"/>
      <c r="V1847" s="216" t="str">
        <f>IF(D1847=0,"Blank",P1847*'3 Model Input'!E$50)</f>
        <v>Blank</v>
      </c>
      <c r="W1847" s="197" t="str">
        <f t="shared" si="313"/>
        <v>Blank</v>
      </c>
      <c r="X1847" s="197" t="str">
        <f t="shared" si="314"/>
        <v>Blank</v>
      </c>
      <c r="Y1847" s="197" t="str">
        <f t="shared" si="315"/>
        <v>Blank</v>
      </c>
      <c r="Z1847" s="197" t="str">
        <f t="shared" si="316"/>
        <v>Blank</v>
      </c>
      <c r="AA1847" s="223" t="str" cm="1">
        <f t="array" ref="AA1847">_xlfn.IFS(ISTEXT('3 Model Input'!F$70),"Missing",ISTEXT('3 Model Input'!I$70),"Missing",ISNUMBER('3 Model Input'!K$70),'3 Model Input'!K$70*P1847)</f>
        <v>Missing</v>
      </c>
      <c r="AB1847" s="89"/>
      <c r="AC1847" s="227" t="str" cm="1">
        <f t="array" ref="AC1847">IF(D1847=0,"Blank",_xlfn.IFS('3 Model Input'!E$61=1,(V1847*G1847)/T1847,'3 Model Input'!E$61=2,(W1847*G1847)/T1847,'3 Model Input'!E$61=3,(X1847*G1847)/T1847,'3 Model Input'!E$61=4,(Y1847*G1847)/T1847,'3 Model Input'!E$61=5,(Z1847*G1847)/T1847, ISTEXT('3 Model Input'!E$61),"Missing",'3 Model Input'!E$61=6,(AA1847*G1847)/T1847))</f>
        <v>Blank</v>
      </c>
      <c r="AD1847" s="202" t="str">
        <f t="shared" si="317"/>
        <v>Blank</v>
      </c>
      <c r="AE1847" s="202" t="str">
        <f t="shared" si="318"/>
        <v>Blank</v>
      </c>
      <c r="AF1847" s="217" t="str">
        <f t="shared" si="319"/>
        <v>Blank</v>
      </c>
      <c r="AG1847" s="9" t="str" cm="1">
        <f t="array" ref="AG1847">_xlfn.IFS(ISNUMBER(AC1847), "", ISNUMBER(SEARCH("Blank", AC1847)), "", ISERROR(AC1847), "Bad input on tab 3")</f>
        <v/>
      </c>
    </row>
    <row r="1848" spans="2:33" ht="15" customHeight="1" x14ac:dyDescent="0.75">
      <c r="B1848" s="205" t="str">
        <f>'5 Driver Data'!B1848</f>
        <v>1840</v>
      </c>
      <c r="C1848" s="193">
        <f>'5 Driver Data'!C1848</f>
        <v>0</v>
      </c>
      <c r="D1848" s="192">
        <f>'5 Driver Data'!D1848</f>
        <v>0</v>
      </c>
      <c r="E1848" s="191">
        <f>'5 Driver Data'!E1848</f>
        <v>0</v>
      </c>
      <c r="F1848" s="191">
        <f>'5 Driver Data'!F1848</f>
        <v>0</v>
      </c>
      <c r="G1848" s="191">
        <f>'5 Driver Data'!G1848</f>
        <v>0</v>
      </c>
      <c r="H1848" s="191">
        <f>'5 Driver Data'!H1848</f>
        <v>0</v>
      </c>
      <c r="I1848" s="191">
        <f>'5 Driver Data'!I1848</f>
        <v>0</v>
      </c>
      <c r="J1848" s="191">
        <f>'5 Driver Data'!J1848</f>
        <v>0</v>
      </c>
      <c r="K1848" s="206">
        <f>'5 Driver Data'!K1848</f>
        <v>0</v>
      </c>
      <c r="L1848" s="1"/>
      <c r="M1848" s="216" t="str">
        <f>IF(D1848=0,"Blank",'3 Model Input'!E$44*'3 Model Input'!E$45)</f>
        <v>Blank</v>
      </c>
      <c r="N1848" s="197" t="str">
        <f t="shared" si="310"/>
        <v>Blank</v>
      </c>
      <c r="O1848" s="197" t="str">
        <f>IF(D1848=0,"Blank",'3 Model Input'!E$49*(1-'3 Model Input'!E$51))</f>
        <v>Blank</v>
      </c>
      <c r="P1848" s="197" t="str">
        <f t="shared" si="311"/>
        <v>Blank</v>
      </c>
      <c r="Q1848" s="197" t="str">
        <f>IF(D1848=0,"Blank",IF(D1848="BEV",E1848*(1-'3 Model Input'!E$54), E1848))</f>
        <v>Blank</v>
      </c>
      <c r="R1848" s="198" t="str">
        <f>IF(D1848=0,"Blank",IF(D1848="PHEV",F1848/G1848,F1848*(1-'3 Model Input'!E$54)/G1848))</f>
        <v>Blank</v>
      </c>
      <c r="S1848" s="198" t="str">
        <f>IF(D1848=0,"Blank",IF(D1848="PHEV",MIN(M1848,E1848),MIN(M1848,(E1848*(1-'3 Model Input'!E$54)))))</f>
        <v>Blank</v>
      </c>
      <c r="T1848" s="217" t="str">
        <f t="shared" si="312"/>
        <v>Blank</v>
      </c>
      <c r="U1848" s="89"/>
      <c r="V1848" s="216" t="str">
        <f>IF(D1848=0,"Blank",P1848*'3 Model Input'!E$50)</f>
        <v>Blank</v>
      </c>
      <c r="W1848" s="197" t="str">
        <f t="shared" si="313"/>
        <v>Blank</v>
      </c>
      <c r="X1848" s="197" t="str">
        <f t="shared" si="314"/>
        <v>Blank</v>
      </c>
      <c r="Y1848" s="197" t="str">
        <f t="shared" si="315"/>
        <v>Blank</v>
      </c>
      <c r="Z1848" s="197" t="str">
        <f t="shared" si="316"/>
        <v>Blank</v>
      </c>
      <c r="AA1848" s="223" t="str" cm="1">
        <f t="array" ref="AA1848">_xlfn.IFS(ISTEXT('3 Model Input'!F$70),"Missing",ISTEXT('3 Model Input'!I$70),"Missing",ISNUMBER('3 Model Input'!K$70),'3 Model Input'!K$70*P1848)</f>
        <v>Missing</v>
      </c>
      <c r="AB1848" s="89"/>
      <c r="AC1848" s="227" t="str" cm="1">
        <f t="array" ref="AC1848">IF(D1848=0,"Blank",_xlfn.IFS('3 Model Input'!E$61=1,(V1848*G1848)/T1848,'3 Model Input'!E$61=2,(W1848*G1848)/T1848,'3 Model Input'!E$61=3,(X1848*G1848)/T1848,'3 Model Input'!E$61=4,(Y1848*G1848)/T1848,'3 Model Input'!E$61=5,(Z1848*G1848)/T1848, ISTEXT('3 Model Input'!E$61),"Missing",'3 Model Input'!E$61=6,(AA1848*G1848)/T1848))</f>
        <v>Blank</v>
      </c>
      <c r="AD1848" s="202" t="str">
        <f t="shared" si="317"/>
        <v>Blank</v>
      </c>
      <c r="AE1848" s="202" t="str">
        <f t="shared" si="318"/>
        <v>Blank</v>
      </c>
      <c r="AF1848" s="217" t="str">
        <f t="shared" si="319"/>
        <v>Blank</v>
      </c>
      <c r="AG1848" s="9" t="str" cm="1">
        <f t="array" ref="AG1848">_xlfn.IFS(ISNUMBER(AC1848), "", ISNUMBER(SEARCH("Blank", AC1848)), "", ISERROR(AC1848), "Bad input on tab 3")</f>
        <v/>
      </c>
    </row>
    <row r="1849" spans="2:33" ht="15" customHeight="1" x14ac:dyDescent="0.75">
      <c r="B1849" s="205" t="str">
        <f>'5 Driver Data'!B1849</f>
        <v>1841</v>
      </c>
      <c r="C1849" s="193">
        <f>'5 Driver Data'!C1849</f>
        <v>0</v>
      </c>
      <c r="D1849" s="192">
        <f>'5 Driver Data'!D1849</f>
        <v>0</v>
      </c>
      <c r="E1849" s="191">
        <f>'5 Driver Data'!E1849</f>
        <v>0</v>
      </c>
      <c r="F1849" s="191">
        <f>'5 Driver Data'!F1849</f>
        <v>0</v>
      </c>
      <c r="G1849" s="191">
        <f>'5 Driver Data'!G1849</f>
        <v>0</v>
      </c>
      <c r="H1849" s="191">
        <f>'5 Driver Data'!H1849</f>
        <v>0</v>
      </c>
      <c r="I1849" s="191">
        <f>'5 Driver Data'!I1849</f>
        <v>0</v>
      </c>
      <c r="J1849" s="191">
        <f>'5 Driver Data'!J1849</f>
        <v>0</v>
      </c>
      <c r="K1849" s="206">
        <f>'5 Driver Data'!K1849</f>
        <v>0</v>
      </c>
      <c r="L1849" s="1"/>
      <c r="M1849" s="216" t="str">
        <f>IF(D1849=0,"Blank",'3 Model Input'!E$44*'3 Model Input'!E$45)</f>
        <v>Blank</v>
      </c>
      <c r="N1849" s="197" t="str">
        <f t="shared" si="310"/>
        <v>Blank</v>
      </c>
      <c r="O1849" s="197" t="str">
        <f>IF(D1849=0,"Blank",'3 Model Input'!E$49*(1-'3 Model Input'!E$51))</f>
        <v>Blank</v>
      </c>
      <c r="P1849" s="197" t="str">
        <f t="shared" si="311"/>
        <v>Blank</v>
      </c>
      <c r="Q1849" s="197" t="str">
        <f>IF(D1849=0,"Blank",IF(D1849="BEV",E1849*(1-'3 Model Input'!E$54), E1849))</f>
        <v>Blank</v>
      </c>
      <c r="R1849" s="198" t="str">
        <f>IF(D1849=0,"Blank",IF(D1849="PHEV",F1849/G1849,F1849*(1-'3 Model Input'!E$54)/G1849))</f>
        <v>Blank</v>
      </c>
      <c r="S1849" s="198" t="str">
        <f>IF(D1849=0,"Blank",IF(D1849="PHEV",MIN(M1849,E1849),MIN(M1849,(E1849*(1-'3 Model Input'!E$54)))))</f>
        <v>Blank</v>
      </c>
      <c r="T1849" s="217" t="str">
        <f t="shared" si="312"/>
        <v>Blank</v>
      </c>
      <c r="U1849" s="89"/>
      <c r="V1849" s="216" t="str">
        <f>IF(D1849=0,"Blank",P1849*'3 Model Input'!E$50)</f>
        <v>Blank</v>
      </c>
      <c r="W1849" s="197" t="str">
        <f t="shared" si="313"/>
        <v>Blank</v>
      </c>
      <c r="X1849" s="197" t="str">
        <f t="shared" si="314"/>
        <v>Blank</v>
      </c>
      <c r="Y1849" s="197" t="str">
        <f t="shared" si="315"/>
        <v>Blank</v>
      </c>
      <c r="Z1849" s="197" t="str">
        <f t="shared" si="316"/>
        <v>Blank</v>
      </c>
      <c r="AA1849" s="223" t="str" cm="1">
        <f t="array" ref="AA1849">_xlfn.IFS(ISTEXT('3 Model Input'!F$70),"Missing",ISTEXT('3 Model Input'!I$70),"Missing",ISNUMBER('3 Model Input'!K$70),'3 Model Input'!K$70*P1849)</f>
        <v>Missing</v>
      </c>
      <c r="AB1849" s="89"/>
      <c r="AC1849" s="227" t="str" cm="1">
        <f t="array" ref="AC1849">IF(D1849=0,"Blank",_xlfn.IFS('3 Model Input'!E$61=1,(V1849*G1849)/T1849,'3 Model Input'!E$61=2,(W1849*G1849)/T1849,'3 Model Input'!E$61=3,(X1849*G1849)/T1849,'3 Model Input'!E$61=4,(Y1849*G1849)/T1849,'3 Model Input'!E$61=5,(Z1849*G1849)/T1849, ISTEXT('3 Model Input'!E$61),"Missing",'3 Model Input'!E$61=6,(AA1849*G1849)/T1849))</f>
        <v>Blank</v>
      </c>
      <c r="AD1849" s="202" t="str">
        <f t="shared" si="317"/>
        <v>Blank</v>
      </c>
      <c r="AE1849" s="202" t="str">
        <f t="shared" si="318"/>
        <v>Blank</v>
      </c>
      <c r="AF1849" s="217" t="str">
        <f t="shared" si="319"/>
        <v>Blank</v>
      </c>
      <c r="AG1849" s="9" t="str" cm="1">
        <f t="array" ref="AG1849">_xlfn.IFS(ISNUMBER(AC1849), "", ISNUMBER(SEARCH("Blank", AC1849)), "", ISERROR(AC1849), "Bad input on tab 3")</f>
        <v/>
      </c>
    </row>
    <row r="1850" spans="2:33" ht="15" customHeight="1" x14ac:dyDescent="0.75">
      <c r="B1850" s="205" t="str">
        <f>'5 Driver Data'!B1850</f>
        <v>1842</v>
      </c>
      <c r="C1850" s="193">
        <f>'5 Driver Data'!C1850</f>
        <v>0</v>
      </c>
      <c r="D1850" s="192">
        <f>'5 Driver Data'!D1850</f>
        <v>0</v>
      </c>
      <c r="E1850" s="191">
        <f>'5 Driver Data'!E1850</f>
        <v>0</v>
      </c>
      <c r="F1850" s="191">
        <f>'5 Driver Data'!F1850</f>
        <v>0</v>
      </c>
      <c r="G1850" s="191">
        <f>'5 Driver Data'!G1850</f>
        <v>0</v>
      </c>
      <c r="H1850" s="191">
        <f>'5 Driver Data'!H1850</f>
        <v>0</v>
      </c>
      <c r="I1850" s="191">
        <f>'5 Driver Data'!I1850</f>
        <v>0</v>
      </c>
      <c r="J1850" s="191">
        <f>'5 Driver Data'!J1850</f>
        <v>0</v>
      </c>
      <c r="K1850" s="206">
        <f>'5 Driver Data'!K1850</f>
        <v>0</v>
      </c>
      <c r="L1850" s="1"/>
      <c r="M1850" s="216" t="str">
        <f>IF(D1850=0,"Blank",'3 Model Input'!E$44*'3 Model Input'!E$45)</f>
        <v>Blank</v>
      </c>
      <c r="N1850" s="197" t="str">
        <f t="shared" si="310"/>
        <v>Blank</v>
      </c>
      <c r="O1850" s="197" t="str">
        <f>IF(D1850=0,"Blank",'3 Model Input'!E$49*(1-'3 Model Input'!E$51))</f>
        <v>Blank</v>
      </c>
      <c r="P1850" s="197" t="str">
        <f t="shared" si="311"/>
        <v>Blank</v>
      </c>
      <c r="Q1850" s="197" t="str">
        <f>IF(D1850=0,"Blank",IF(D1850="BEV",E1850*(1-'3 Model Input'!E$54), E1850))</f>
        <v>Blank</v>
      </c>
      <c r="R1850" s="198" t="str">
        <f>IF(D1850=0,"Blank",IF(D1850="PHEV",F1850/G1850,F1850*(1-'3 Model Input'!E$54)/G1850))</f>
        <v>Blank</v>
      </c>
      <c r="S1850" s="198" t="str">
        <f>IF(D1850=0,"Blank",IF(D1850="PHEV",MIN(M1850,E1850),MIN(M1850,(E1850*(1-'3 Model Input'!E$54)))))</f>
        <v>Blank</v>
      </c>
      <c r="T1850" s="217" t="str">
        <f t="shared" si="312"/>
        <v>Blank</v>
      </c>
      <c r="U1850" s="89"/>
      <c r="V1850" s="216" t="str">
        <f>IF(D1850=0,"Blank",P1850*'3 Model Input'!E$50)</f>
        <v>Blank</v>
      </c>
      <c r="W1850" s="197" t="str">
        <f t="shared" si="313"/>
        <v>Blank</v>
      </c>
      <c r="X1850" s="197" t="str">
        <f t="shared" si="314"/>
        <v>Blank</v>
      </c>
      <c r="Y1850" s="197" t="str">
        <f t="shared" si="315"/>
        <v>Blank</v>
      </c>
      <c r="Z1850" s="197" t="str">
        <f t="shared" si="316"/>
        <v>Blank</v>
      </c>
      <c r="AA1850" s="223" t="str" cm="1">
        <f t="array" ref="AA1850">_xlfn.IFS(ISTEXT('3 Model Input'!F$70),"Missing",ISTEXT('3 Model Input'!I$70),"Missing",ISNUMBER('3 Model Input'!K$70),'3 Model Input'!K$70*P1850)</f>
        <v>Missing</v>
      </c>
      <c r="AB1850" s="89"/>
      <c r="AC1850" s="227" t="str" cm="1">
        <f t="array" ref="AC1850">IF(D1850=0,"Blank",_xlfn.IFS('3 Model Input'!E$61=1,(V1850*G1850)/T1850,'3 Model Input'!E$61=2,(W1850*G1850)/T1850,'3 Model Input'!E$61=3,(X1850*G1850)/T1850,'3 Model Input'!E$61=4,(Y1850*G1850)/T1850,'3 Model Input'!E$61=5,(Z1850*G1850)/T1850, ISTEXT('3 Model Input'!E$61),"Missing",'3 Model Input'!E$61=6,(AA1850*G1850)/T1850))</f>
        <v>Blank</v>
      </c>
      <c r="AD1850" s="202" t="str">
        <f t="shared" si="317"/>
        <v>Blank</v>
      </c>
      <c r="AE1850" s="202" t="str">
        <f t="shared" si="318"/>
        <v>Blank</v>
      </c>
      <c r="AF1850" s="217" t="str">
        <f t="shared" si="319"/>
        <v>Blank</v>
      </c>
      <c r="AG1850" s="9" t="str" cm="1">
        <f t="array" ref="AG1850">_xlfn.IFS(ISNUMBER(AC1850), "", ISNUMBER(SEARCH("Blank", AC1850)), "", ISERROR(AC1850), "Bad input on tab 3")</f>
        <v/>
      </c>
    </row>
    <row r="1851" spans="2:33" ht="15" customHeight="1" x14ac:dyDescent="0.75">
      <c r="B1851" s="205" t="str">
        <f>'5 Driver Data'!B1851</f>
        <v>1843</v>
      </c>
      <c r="C1851" s="193">
        <f>'5 Driver Data'!C1851</f>
        <v>0</v>
      </c>
      <c r="D1851" s="192">
        <f>'5 Driver Data'!D1851</f>
        <v>0</v>
      </c>
      <c r="E1851" s="191">
        <f>'5 Driver Data'!E1851</f>
        <v>0</v>
      </c>
      <c r="F1851" s="191">
        <f>'5 Driver Data'!F1851</f>
        <v>0</v>
      </c>
      <c r="G1851" s="191">
        <f>'5 Driver Data'!G1851</f>
        <v>0</v>
      </c>
      <c r="H1851" s="191">
        <f>'5 Driver Data'!H1851</f>
        <v>0</v>
      </c>
      <c r="I1851" s="191">
        <f>'5 Driver Data'!I1851</f>
        <v>0</v>
      </c>
      <c r="J1851" s="191">
        <f>'5 Driver Data'!J1851</f>
        <v>0</v>
      </c>
      <c r="K1851" s="206">
        <f>'5 Driver Data'!K1851</f>
        <v>0</v>
      </c>
      <c r="L1851" s="1"/>
      <c r="M1851" s="216" t="str">
        <f>IF(D1851=0,"Blank",'3 Model Input'!E$44*'3 Model Input'!E$45)</f>
        <v>Blank</v>
      </c>
      <c r="N1851" s="197" t="str">
        <f t="shared" si="310"/>
        <v>Blank</v>
      </c>
      <c r="O1851" s="197" t="str">
        <f>IF(D1851=0,"Blank",'3 Model Input'!E$49*(1-'3 Model Input'!E$51))</f>
        <v>Blank</v>
      </c>
      <c r="P1851" s="197" t="str">
        <f t="shared" si="311"/>
        <v>Blank</v>
      </c>
      <c r="Q1851" s="197" t="str">
        <f>IF(D1851=0,"Blank",IF(D1851="BEV",E1851*(1-'3 Model Input'!E$54), E1851))</f>
        <v>Blank</v>
      </c>
      <c r="R1851" s="198" t="str">
        <f>IF(D1851=0,"Blank",IF(D1851="PHEV",F1851/G1851,F1851*(1-'3 Model Input'!E$54)/G1851))</f>
        <v>Blank</v>
      </c>
      <c r="S1851" s="198" t="str">
        <f>IF(D1851=0,"Blank",IF(D1851="PHEV",MIN(M1851,E1851),MIN(M1851,(E1851*(1-'3 Model Input'!E$54)))))</f>
        <v>Blank</v>
      </c>
      <c r="T1851" s="217" t="str">
        <f t="shared" si="312"/>
        <v>Blank</v>
      </c>
      <c r="U1851" s="89"/>
      <c r="V1851" s="216" t="str">
        <f>IF(D1851=0,"Blank",P1851*'3 Model Input'!E$50)</f>
        <v>Blank</v>
      </c>
      <c r="W1851" s="197" t="str">
        <f t="shared" si="313"/>
        <v>Blank</v>
      </c>
      <c r="X1851" s="197" t="str">
        <f t="shared" si="314"/>
        <v>Blank</v>
      </c>
      <c r="Y1851" s="197" t="str">
        <f t="shared" si="315"/>
        <v>Blank</v>
      </c>
      <c r="Z1851" s="197" t="str">
        <f t="shared" si="316"/>
        <v>Blank</v>
      </c>
      <c r="AA1851" s="223" t="str" cm="1">
        <f t="array" ref="AA1851">_xlfn.IFS(ISTEXT('3 Model Input'!F$70),"Missing",ISTEXT('3 Model Input'!I$70),"Missing",ISNUMBER('3 Model Input'!K$70),'3 Model Input'!K$70*P1851)</f>
        <v>Missing</v>
      </c>
      <c r="AB1851" s="89"/>
      <c r="AC1851" s="227" t="str" cm="1">
        <f t="array" ref="AC1851">IF(D1851=0,"Blank",_xlfn.IFS('3 Model Input'!E$61=1,(V1851*G1851)/T1851,'3 Model Input'!E$61=2,(W1851*G1851)/T1851,'3 Model Input'!E$61=3,(X1851*G1851)/T1851,'3 Model Input'!E$61=4,(Y1851*G1851)/T1851,'3 Model Input'!E$61=5,(Z1851*G1851)/T1851, ISTEXT('3 Model Input'!E$61),"Missing",'3 Model Input'!E$61=6,(AA1851*G1851)/T1851))</f>
        <v>Blank</v>
      </c>
      <c r="AD1851" s="202" t="str">
        <f t="shared" si="317"/>
        <v>Blank</v>
      </c>
      <c r="AE1851" s="202" t="str">
        <f t="shared" si="318"/>
        <v>Blank</v>
      </c>
      <c r="AF1851" s="217" t="str">
        <f t="shared" si="319"/>
        <v>Blank</v>
      </c>
      <c r="AG1851" s="9" t="str" cm="1">
        <f t="array" ref="AG1851">_xlfn.IFS(ISNUMBER(AC1851), "", ISNUMBER(SEARCH("Blank", AC1851)), "", ISERROR(AC1851), "Bad input on tab 3")</f>
        <v/>
      </c>
    </row>
    <row r="1852" spans="2:33" ht="15" customHeight="1" x14ac:dyDescent="0.75">
      <c r="B1852" s="205" t="str">
        <f>'5 Driver Data'!B1852</f>
        <v>1844</v>
      </c>
      <c r="C1852" s="193">
        <f>'5 Driver Data'!C1852</f>
        <v>0</v>
      </c>
      <c r="D1852" s="192">
        <f>'5 Driver Data'!D1852</f>
        <v>0</v>
      </c>
      <c r="E1852" s="191">
        <f>'5 Driver Data'!E1852</f>
        <v>0</v>
      </c>
      <c r="F1852" s="191">
        <f>'5 Driver Data'!F1852</f>
        <v>0</v>
      </c>
      <c r="G1852" s="191">
        <f>'5 Driver Data'!G1852</f>
        <v>0</v>
      </c>
      <c r="H1852" s="191">
        <f>'5 Driver Data'!H1852</f>
        <v>0</v>
      </c>
      <c r="I1852" s="191">
        <f>'5 Driver Data'!I1852</f>
        <v>0</v>
      </c>
      <c r="J1852" s="191">
        <f>'5 Driver Data'!J1852</f>
        <v>0</v>
      </c>
      <c r="K1852" s="206">
        <f>'5 Driver Data'!K1852</f>
        <v>0</v>
      </c>
      <c r="L1852" s="1"/>
      <c r="M1852" s="216" t="str">
        <f>IF(D1852=0,"Blank",'3 Model Input'!E$44*'3 Model Input'!E$45)</f>
        <v>Blank</v>
      </c>
      <c r="N1852" s="197" t="str">
        <f t="shared" si="310"/>
        <v>Blank</v>
      </c>
      <c r="O1852" s="197" t="str">
        <f>IF(D1852=0,"Blank",'3 Model Input'!E$49*(1-'3 Model Input'!E$51))</f>
        <v>Blank</v>
      </c>
      <c r="P1852" s="197" t="str">
        <f t="shared" si="311"/>
        <v>Blank</v>
      </c>
      <c r="Q1852" s="197" t="str">
        <f>IF(D1852=0,"Blank",IF(D1852="BEV",E1852*(1-'3 Model Input'!E$54), E1852))</f>
        <v>Blank</v>
      </c>
      <c r="R1852" s="198" t="str">
        <f>IF(D1852=0,"Blank",IF(D1852="PHEV",F1852/G1852,F1852*(1-'3 Model Input'!E$54)/G1852))</f>
        <v>Blank</v>
      </c>
      <c r="S1852" s="198" t="str">
        <f>IF(D1852=0,"Blank",IF(D1852="PHEV",MIN(M1852,E1852),MIN(M1852,(E1852*(1-'3 Model Input'!E$54)))))</f>
        <v>Blank</v>
      </c>
      <c r="T1852" s="217" t="str">
        <f t="shared" si="312"/>
        <v>Blank</v>
      </c>
      <c r="U1852" s="89"/>
      <c r="V1852" s="216" t="str">
        <f>IF(D1852=0,"Blank",P1852*'3 Model Input'!E$50)</f>
        <v>Blank</v>
      </c>
      <c r="W1852" s="197" t="str">
        <f t="shared" si="313"/>
        <v>Blank</v>
      </c>
      <c r="X1852" s="197" t="str">
        <f t="shared" si="314"/>
        <v>Blank</v>
      </c>
      <c r="Y1852" s="197" t="str">
        <f t="shared" si="315"/>
        <v>Blank</v>
      </c>
      <c r="Z1852" s="197" t="str">
        <f t="shared" si="316"/>
        <v>Blank</v>
      </c>
      <c r="AA1852" s="223" t="str" cm="1">
        <f t="array" ref="AA1852">_xlfn.IFS(ISTEXT('3 Model Input'!F$70),"Missing",ISTEXT('3 Model Input'!I$70),"Missing",ISNUMBER('3 Model Input'!K$70),'3 Model Input'!K$70*P1852)</f>
        <v>Missing</v>
      </c>
      <c r="AB1852" s="89"/>
      <c r="AC1852" s="227" t="str" cm="1">
        <f t="array" ref="AC1852">IF(D1852=0,"Blank",_xlfn.IFS('3 Model Input'!E$61=1,(V1852*G1852)/T1852,'3 Model Input'!E$61=2,(W1852*G1852)/T1852,'3 Model Input'!E$61=3,(X1852*G1852)/T1852,'3 Model Input'!E$61=4,(Y1852*G1852)/T1852,'3 Model Input'!E$61=5,(Z1852*G1852)/T1852, ISTEXT('3 Model Input'!E$61),"Missing",'3 Model Input'!E$61=6,(AA1852*G1852)/T1852))</f>
        <v>Blank</v>
      </c>
      <c r="AD1852" s="202" t="str">
        <f t="shared" si="317"/>
        <v>Blank</v>
      </c>
      <c r="AE1852" s="202" t="str">
        <f t="shared" si="318"/>
        <v>Blank</v>
      </c>
      <c r="AF1852" s="217" t="str">
        <f t="shared" si="319"/>
        <v>Blank</v>
      </c>
      <c r="AG1852" s="9" t="str" cm="1">
        <f t="array" ref="AG1852">_xlfn.IFS(ISNUMBER(AC1852), "", ISNUMBER(SEARCH("Blank", AC1852)), "", ISERROR(AC1852), "Bad input on tab 3")</f>
        <v/>
      </c>
    </row>
    <row r="1853" spans="2:33" ht="15" customHeight="1" x14ac:dyDescent="0.75">
      <c r="B1853" s="205" t="str">
        <f>'5 Driver Data'!B1853</f>
        <v>1845</v>
      </c>
      <c r="C1853" s="193">
        <f>'5 Driver Data'!C1853</f>
        <v>0</v>
      </c>
      <c r="D1853" s="192">
        <f>'5 Driver Data'!D1853</f>
        <v>0</v>
      </c>
      <c r="E1853" s="191">
        <f>'5 Driver Data'!E1853</f>
        <v>0</v>
      </c>
      <c r="F1853" s="191">
        <f>'5 Driver Data'!F1853</f>
        <v>0</v>
      </c>
      <c r="G1853" s="191">
        <f>'5 Driver Data'!G1853</f>
        <v>0</v>
      </c>
      <c r="H1853" s="191">
        <f>'5 Driver Data'!H1853</f>
        <v>0</v>
      </c>
      <c r="I1853" s="191">
        <f>'5 Driver Data'!I1853</f>
        <v>0</v>
      </c>
      <c r="J1853" s="191">
        <f>'5 Driver Data'!J1853</f>
        <v>0</v>
      </c>
      <c r="K1853" s="206">
        <f>'5 Driver Data'!K1853</f>
        <v>0</v>
      </c>
      <c r="L1853" s="1"/>
      <c r="M1853" s="216" t="str">
        <f>IF(D1853=0,"Blank",'3 Model Input'!E$44*'3 Model Input'!E$45)</f>
        <v>Blank</v>
      </c>
      <c r="N1853" s="197" t="str">
        <f t="shared" si="310"/>
        <v>Blank</v>
      </c>
      <c r="O1853" s="197" t="str">
        <f>IF(D1853=0,"Blank",'3 Model Input'!E$49*(1-'3 Model Input'!E$51))</f>
        <v>Blank</v>
      </c>
      <c r="P1853" s="197" t="str">
        <f t="shared" si="311"/>
        <v>Blank</v>
      </c>
      <c r="Q1853" s="197" t="str">
        <f>IF(D1853=0,"Blank",IF(D1853="BEV",E1853*(1-'3 Model Input'!E$54), E1853))</f>
        <v>Blank</v>
      </c>
      <c r="R1853" s="198" t="str">
        <f>IF(D1853=0,"Blank",IF(D1853="PHEV",F1853/G1853,F1853*(1-'3 Model Input'!E$54)/G1853))</f>
        <v>Blank</v>
      </c>
      <c r="S1853" s="198" t="str">
        <f>IF(D1853=0,"Blank",IF(D1853="PHEV",MIN(M1853,E1853),MIN(M1853,(E1853*(1-'3 Model Input'!E$54)))))</f>
        <v>Blank</v>
      </c>
      <c r="T1853" s="217" t="str">
        <f t="shared" si="312"/>
        <v>Blank</v>
      </c>
      <c r="U1853" s="89"/>
      <c r="V1853" s="216" t="str">
        <f>IF(D1853=0,"Blank",P1853*'3 Model Input'!E$50)</f>
        <v>Blank</v>
      </c>
      <c r="W1853" s="197" t="str">
        <f t="shared" si="313"/>
        <v>Blank</v>
      </c>
      <c r="X1853" s="197" t="str">
        <f t="shared" si="314"/>
        <v>Blank</v>
      </c>
      <c r="Y1853" s="197" t="str">
        <f t="shared" si="315"/>
        <v>Blank</v>
      </c>
      <c r="Z1853" s="197" t="str">
        <f t="shared" si="316"/>
        <v>Blank</v>
      </c>
      <c r="AA1853" s="223" t="str" cm="1">
        <f t="array" ref="AA1853">_xlfn.IFS(ISTEXT('3 Model Input'!F$70),"Missing",ISTEXT('3 Model Input'!I$70),"Missing",ISNUMBER('3 Model Input'!K$70),'3 Model Input'!K$70*P1853)</f>
        <v>Missing</v>
      </c>
      <c r="AB1853" s="89"/>
      <c r="AC1853" s="227" t="str" cm="1">
        <f t="array" ref="AC1853">IF(D1853=0,"Blank",_xlfn.IFS('3 Model Input'!E$61=1,(V1853*G1853)/T1853,'3 Model Input'!E$61=2,(W1853*G1853)/T1853,'3 Model Input'!E$61=3,(X1853*G1853)/T1853,'3 Model Input'!E$61=4,(Y1853*G1853)/T1853,'3 Model Input'!E$61=5,(Z1853*G1853)/T1853, ISTEXT('3 Model Input'!E$61),"Missing",'3 Model Input'!E$61=6,(AA1853*G1853)/T1853))</f>
        <v>Blank</v>
      </c>
      <c r="AD1853" s="202" t="str">
        <f t="shared" si="317"/>
        <v>Blank</v>
      </c>
      <c r="AE1853" s="202" t="str">
        <f t="shared" si="318"/>
        <v>Blank</v>
      </c>
      <c r="AF1853" s="217" t="str">
        <f t="shared" si="319"/>
        <v>Blank</v>
      </c>
      <c r="AG1853" s="9" t="str" cm="1">
        <f t="array" ref="AG1853">_xlfn.IFS(ISNUMBER(AC1853), "", ISNUMBER(SEARCH("Blank", AC1853)), "", ISERROR(AC1853), "Bad input on tab 3")</f>
        <v/>
      </c>
    </row>
    <row r="1854" spans="2:33" ht="15" customHeight="1" x14ac:dyDescent="0.75">
      <c r="B1854" s="205" t="str">
        <f>'5 Driver Data'!B1854</f>
        <v>1846</v>
      </c>
      <c r="C1854" s="193">
        <f>'5 Driver Data'!C1854</f>
        <v>0</v>
      </c>
      <c r="D1854" s="192">
        <f>'5 Driver Data'!D1854</f>
        <v>0</v>
      </c>
      <c r="E1854" s="191">
        <f>'5 Driver Data'!E1854</f>
        <v>0</v>
      </c>
      <c r="F1854" s="191">
        <f>'5 Driver Data'!F1854</f>
        <v>0</v>
      </c>
      <c r="G1854" s="191">
        <f>'5 Driver Data'!G1854</f>
        <v>0</v>
      </c>
      <c r="H1854" s="191">
        <f>'5 Driver Data'!H1854</f>
        <v>0</v>
      </c>
      <c r="I1854" s="191">
        <f>'5 Driver Data'!I1854</f>
        <v>0</v>
      </c>
      <c r="J1854" s="191">
        <f>'5 Driver Data'!J1854</f>
        <v>0</v>
      </c>
      <c r="K1854" s="206">
        <f>'5 Driver Data'!K1854</f>
        <v>0</v>
      </c>
      <c r="L1854" s="1"/>
      <c r="M1854" s="216" t="str">
        <f>IF(D1854=0,"Blank",'3 Model Input'!E$44*'3 Model Input'!E$45)</f>
        <v>Blank</v>
      </c>
      <c r="N1854" s="197" t="str">
        <f t="shared" si="310"/>
        <v>Blank</v>
      </c>
      <c r="O1854" s="197" t="str">
        <f>IF(D1854=0,"Blank",'3 Model Input'!E$49*(1-'3 Model Input'!E$51))</f>
        <v>Blank</v>
      </c>
      <c r="P1854" s="197" t="str">
        <f t="shared" si="311"/>
        <v>Blank</v>
      </c>
      <c r="Q1854" s="197" t="str">
        <f>IF(D1854=0,"Blank",IF(D1854="BEV",E1854*(1-'3 Model Input'!E$54), E1854))</f>
        <v>Blank</v>
      </c>
      <c r="R1854" s="198" t="str">
        <f>IF(D1854=0,"Blank",IF(D1854="PHEV",F1854/G1854,F1854*(1-'3 Model Input'!E$54)/G1854))</f>
        <v>Blank</v>
      </c>
      <c r="S1854" s="198" t="str">
        <f>IF(D1854=0,"Blank",IF(D1854="PHEV",MIN(M1854,E1854),MIN(M1854,(E1854*(1-'3 Model Input'!E$54)))))</f>
        <v>Blank</v>
      </c>
      <c r="T1854" s="217" t="str">
        <f t="shared" si="312"/>
        <v>Blank</v>
      </c>
      <c r="U1854" s="89"/>
      <c r="V1854" s="216" t="str">
        <f>IF(D1854=0,"Blank",P1854*'3 Model Input'!E$50)</f>
        <v>Blank</v>
      </c>
      <c r="W1854" s="197" t="str">
        <f t="shared" si="313"/>
        <v>Blank</v>
      </c>
      <c r="X1854" s="197" t="str">
        <f t="shared" si="314"/>
        <v>Blank</v>
      </c>
      <c r="Y1854" s="197" t="str">
        <f t="shared" si="315"/>
        <v>Blank</v>
      </c>
      <c r="Z1854" s="197" t="str">
        <f t="shared" si="316"/>
        <v>Blank</v>
      </c>
      <c r="AA1854" s="223" t="str" cm="1">
        <f t="array" ref="AA1854">_xlfn.IFS(ISTEXT('3 Model Input'!F$70),"Missing",ISTEXT('3 Model Input'!I$70),"Missing",ISNUMBER('3 Model Input'!K$70),'3 Model Input'!K$70*P1854)</f>
        <v>Missing</v>
      </c>
      <c r="AB1854" s="89"/>
      <c r="AC1854" s="227" t="str" cm="1">
        <f t="array" ref="AC1854">IF(D1854=0,"Blank",_xlfn.IFS('3 Model Input'!E$61=1,(V1854*G1854)/T1854,'3 Model Input'!E$61=2,(W1854*G1854)/T1854,'3 Model Input'!E$61=3,(X1854*G1854)/T1854,'3 Model Input'!E$61=4,(Y1854*G1854)/T1854,'3 Model Input'!E$61=5,(Z1854*G1854)/T1854, ISTEXT('3 Model Input'!E$61),"Missing",'3 Model Input'!E$61=6,(AA1854*G1854)/T1854))</f>
        <v>Blank</v>
      </c>
      <c r="AD1854" s="202" t="str">
        <f t="shared" si="317"/>
        <v>Blank</v>
      </c>
      <c r="AE1854" s="202" t="str">
        <f t="shared" si="318"/>
        <v>Blank</v>
      </c>
      <c r="AF1854" s="217" t="str">
        <f t="shared" si="319"/>
        <v>Blank</v>
      </c>
      <c r="AG1854" s="9" t="str" cm="1">
        <f t="array" ref="AG1854">_xlfn.IFS(ISNUMBER(AC1854), "", ISNUMBER(SEARCH("Blank", AC1854)), "", ISERROR(AC1854), "Bad input on tab 3")</f>
        <v/>
      </c>
    </row>
    <row r="1855" spans="2:33" ht="15" customHeight="1" x14ac:dyDescent="0.75">
      <c r="B1855" s="205" t="str">
        <f>'5 Driver Data'!B1855</f>
        <v>1847</v>
      </c>
      <c r="C1855" s="193">
        <f>'5 Driver Data'!C1855</f>
        <v>0</v>
      </c>
      <c r="D1855" s="192">
        <f>'5 Driver Data'!D1855</f>
        <v>0</v>
      </c>
      <c r="E1855" s="191">
        <f>'5 Driver Data'!E1855</f>
        <v>0</v>
      </c>
      <c r="F1855" s="191">
        <f>'5 Driver Data'!F1855</f>
        <v>0</v>
      </c>
      <c r="G1855" s="191">
        <f>'5 Driver Data'!G1855</f>
        <v>0</v>
      </c>
      <c r="H1855" s="191">
        <f>'5 Driver Data'!H1855</f>
        <v>0</v>
      </c>
      <c r="I1855" s="191">
        <f>'5 Driver Data'!I1855</f>
        <v>0</v>
      </c>
      <c r="J1855" s="191">
        <f>'5 Driver Data'!J1855</f>
        <v>0</v>
      </c>
      <c r="K1855" s="206">
        <f>'5 Driver Data'!K1855</f>
        <v>0</v>
      </c>
      <c r="L1855" s="1"/>
      <c r="M1855" s="216" t="str">
        <f>IF(D1855=0,"Blank",'3 Model Input'!E$44*'3 Model Input'!E$45)</f>
        <v>Blank</v>
      </c>
      <c r="N1855" s="197" t="str">
        <f t="shared" si="310"/>
        <v>Blank</v>
      </c>
      <c r="O1855" s="197" t="str">
        <f>IF(D1855=0,"Blank",'3 Model Input'!E$49*(1-'3 Model Input'!E$51))</f>
        <v>Blank</v>
      </c>
      <c r="P1855" s="197" t="str">
        <f t="shared" si="311"/>
        <v>Blank</v>
      </c>
      <c r="Q1855" s="197" t="str">
        <f>IF(D1855=0,"Blank",IF(D1855="BEV",E1855*(1-'3 Model Input'!E$54), E1855))</f>
        <v>Blank</v>
      </c>
      <c r="R1855" s="198" t="str">
        <f>IF(D1855=0,"Blank",IF(D1855="PHEV",F1855/G1855,F1855*(1-'3 Model Input'!E$54)/G1855))</f>
        <v>Blank</v>
      </c>
      <c r="S1855" s="198" t="str">
        <f>IF(D1855=0,"Blank",IF(D1855="PHEV",MIN(M1855,E1855),MIN(M1855,(E1855*(1-'3 Model Input'!E$54)))))</f>
        <v>Blank</v>
      </c>
      <c r="T1855" s="217" t="str">
        <f t="shared" si="312"/>
        <v>Blank</v>
      </c>
      <c r="U1855" s="89"/>
      <c r="V1855" s="216" t="str">
        <f>IF(D1855=0,"Blank",P1855*'3 Model Input'!E$50)</f>
        <v>Blank</v>
      </c>
      <c r="W1855" s="197" t="str">
        <f t="shared" si="313"/>
        <v>Blank</v>
      </c>
      <c r="X1855" s="197" t="str">
        <f t="shared" si="314"/>
        <v>Blank</v>
      </c>
      <c r="Y1855" s="197" t="str">
        <f t="shared" si="315"/>
        <v>Blank</v>
      </c>
      <c r="Z1855" s="197" t="str">
        <f t="shared" si="316"/>
        <v>Blank</v>
      </c>
      <c r="AA1855" s="223" t="str" cm="1">
        <f t="array" ref="AA1855">_xlfn.IFS(ISTEXT('3 Model Input'!F$70),"Missing",ISTEXT('3 Model Input'!I$70),"Missing",ISNUMBER('3 Model Input'!K$70),'3 Model Input'!K$70*P1855)</f>
        <v>Missing</v>
      </c>
      <c r="AB1855" s="89"/>
      <c r="AC1855" s="227" t="str" cm="1">
        <f t="array" ref="AC1855">IF(D1855=0,"Blank",_xlfn.IFS('3 Model Input'!E$61=1,(V1855*G1855)/T1855,'3 Model Input'!E$61=2,(W1855*G1855)/T1855,'3 Model Input'!E$61=3,(X1855*G1855)/T1855,'3 Model Input'!E$61=4,(Y1855*G1855)/T1855,'3 Model Input'!E$61=5,(Z1855*G1855)/T1855, ISTEXT('3 Model Input'!E$61),"Missing",'3 Model Input'!E$61=6,(AA1855*G1855)/T1855))</f>
        <v>Blank</v>
      </c>
      <c r="AD1855" s="202" t="str">
        <f t="shared" si="317"/>
        <v>Blank</v>
      </c>
      <c r="AE1855" s="202" t="str">
        <f t="shared" si="318"/>
        <v>Blank</v>
      </c>
      <c r="AF1855" s="217" t="str">
        <f t="shared" si="319"/>
        <v>Blank</v>
      </c>
      <c r="AG1855" s="9" t="str" cm="1">
        <f t="array" ref="AG1855">_xlfn.IFS(ISNUMBER(AC1855), "", ISNUMBER(SEARCH("Blank", AC1855)), "", ISERROR(AC1855), "Bad input on tab 3")</f>
        <v/>
      </c>
    </row>
    <row r="1856" spans="2:33" ht="15" customHeight="1" x14ac:dyDescent="0.75">
      <c r="B1856" s="205" t="str">
        <f>'5 Driver Data'!B1856</f>
        <v>1848</v>
      </c>
      <c r="C1856" s="193">
        <f>'5 Driver Data'!C1856</f>
        <v>0</v>
      </c>
      <c r="D1856" s="192">
        <f>'5 Driver Data'!D1856</f>
        <v>0</v>
      </c>
      <c r="E1856" s="191">
        <f>'5 Driver Data'!E1856</f>
        <v>0</v>
      </c>
      <c r="F1856" s="191">
        <f>'5 Driver Data'!F1856</f>
        <v>0</v>
      </c>
      <c r="G1856" s="191">
        <f>'5 Driver Data'!G1856</f>
        <v>0</v>
      </c>
      <c r="H1856" s="191">
        <f>'5 Driver Data'!H1856</f>
        <v>0</v>
      </c>
      <c r="I1856" s="191">
        <f>'5 Driver Data'!I1856</f>
        <v>0</v>
      </c>
      <c r="J1856" s="191">
        <f>'5 Driver Data'!J1856</f>
        <v>0</v>
      </c>
      <c r="K1856" s="206">
        <f>'5 Driver Data'!K1856</f>
        <v>0</v>
      </c>
      <c r="L1856" s="1"/>
      <c r="M1856" s="216" t="str">
        <f>IF(D1856=0,"Blank",'3 Model Input'!E$44*'3 Model Input'!E$45)</f>
        <v>Blank</v>
      </c>
      <c r="N1856" s="197" t="str">
        <f t="shared" si="310"/>
        <v>Blank</v>
      </c>
      <c r="O1856" s="197" t="str">
        <f>IF(D1856=0,"Blank",'3 Model Input'!E$49*(1-'3 Model Input'!E$51))</f>
        <v>Blank</v>
      </c>
      <c r="P1856" s="197" t="str">
        <f t="shared" si="311"/>
        <v>Blank</v>
      </c>
      <c r="Q1856" s="197" t="str">
        <f>IF(D1856=0,"Blank",IF(D1856="BEV",E1856*(1-'3 Model Input'!E$54), E1856))</f>
        <v>Blank</v>
      </c>
      <c r="R1856" s="198" t="str">
        <f>IF(D1856=0,"Blank",IF(D1856="PHEV",F1856/G1856,F1856*(1-'3 Model Input'!E$54)/G1856))</f>
        <v>Blank</v>
      </c>
      <c r="S1856" s="198" t="str">
        <f>IF(D1856=0,"Blank",IF(D1856="PHEV",MIN(M1856,E1856),MIN(M1856,(E1856*(1-'3 Model Input'!E$54)))))</f>
        <v>Blank</v>
      </c>
      <c r="T1856" s="217" t="str">
        <f t="shared" si="312"/>
        <v>Blank</v>
      </c>
      <c r="U1856" s="89"/>
      <c r="V1856" s="216" t="str">
        <f>IF(D1856=0,"Blank",P1856*'3 Model Input'!E$50)</f>
        <v>Blank</v>
      </c>
      <c r="W1856" s="197" t="str">
        <f t="shared" si="313"/>
        <v>Blank</v>
      </c>
      <c r="X1856" s="197" t="str">
        <f t="shared" si="314"/>
        <v>Blank</v>
      </c>
      <c r="Y1856" s="197" t="str">
        <f t="shared" si="315"/>
        <v>Blank</v>
      </c>
      <c r="Z1856" s="197" t="str">
        <f t="shared" si="316"/>
        <v>Blank</v>
      </c>
      <c r="AA1856" s="223" t="str" cm="1">
        <f t="array" ref="AA1856">_xlfn.IFS(ISTEXT('3 Model Input'!F$70),"Missing",ISTEXT('3 Model Input'!I$70),"Missing",ISNUMBER('3 Model Input'!K$70),'3 Model Input'!K$70*P1856)</f>
        <v>Missing</v>
      </c>
      <c r="AB1856" s="89"/>
      <c r="AC1856" s="227" t="str" cm="1">
        <f t="array" ref="AC1856">IF(D1856=0,"Blank",_xlfn.IFS('3 Model Input'!E$61=1,(V1856*G1856)/T1856,'3 Model Input'!E$61=2,(W1856*G1856)/T1856,'3 Model Input'!E$61=3,(X1856*G1856)/T1856,'3 Model Input'!E$61=4,(Y1856*G1856)/T1856,'3 Model Input'!E$61=5,(Z1856*G1856)/T1856, ISTEXT('3 Model Input'!E$61),"Missing",'3 Model Input'!E$61=6,(AA1856*G1856)/T1856))</f>
        <v>Blank</v>
      </c>
      <c r="AD1856" s="202" t="str">
        <f t="shared" si="317"/>
        <v>Blank</v>
      </c>
      <c r="AE1856" s="202" t="str">
        <f t="shared" si="318"/>
        <v>Blank</v>
      </c>
      <c r="AF1856" s="217" t="str">
        <f t="shared" si="319"/>
        <v>Blank</v>
      </c>
      <c r="AG1856" s="9" t="str" cm="1">
        <f t="array" ref="AG1856">_xlfn.IFS(ISNUMBER(AC1856), "", ISNUMBER(SEARCH("Blank", AC1856)), "", ISERROR(AC1856), "Bad input on tab 3")</f>
        <v/>
      </c>
    </row>
    <row r="1857" spans="2:33" ht="15" customHeight="1" x14ac:dyDescent="0.75">
      <c r="B1857" s="205" t="str">
        <f>'5 Driver Data'!B1857</f>
        <v>1849</v>
      </c>
      <c r="C1857" s="193">
        <f>'5 Driver Data'!C1857</f>
        <v>0</v>
      </c>
      <c r="D1857" s="192">
        <f>'5 Driver Data'!D1857</f>
        <v>0</v>
      </c>
      <c r="E1857" s="191">
        <f>'5 Driver Data'!E1857</f>
        <v>0</v>
      </c>
      <c r="F1857" s="191">
        <f>'5 Driver Data'!F1857</f>
        <v>0</v>
      </c>
      <c r="G1857" s="191">
        <f>'5 Driver Data'!G1857</f>
        <v>0</v>
      </c>
      <c r="H1857" s="191">
        <f>'5 Driver Data'!H1857</f>
        <v>0</v>
      </c>
      <c r="I1857" s="191">
        <f>'5 Driver Data'!I1857</f>
        <v>0</v>
      </c>
      <c r="J1857" s="191">
        <f>'5 Driver Data'!J1857</f>
        <v>0</v>
      </c>
      <c r="K1857" s="206">
        <f>'5 Driver Data'!K1857</f>
        <v>0</v>
      </c>
      <c r="L1857" s="1"/>
      <c r="M1857" s="216" t="str">
        <f>IF(D1857=0,"Blank",'3 Model Input'!E$44*'3 Model Input'!E$45)</f>
        <v>Blank</v>
      </c>
      <c r="N1857" s="197" t="str">
        <f t="shared" si="310"/>
        <v>Blank</v>
      </c>
      <c r="O1857" s="197" t="str">
        <f>IF(D1857=0,"Blank",'3 Model Input'!E$49*(1-'3 Model Input'!E$51))</f>
        <v>Blank</v>
      </c>
      <c r="P1857" s="197" t="str">
        <f t="shared" si="311"/>
        <v>Blank</v>
      </c>
      <c r="Q1857" s="197" t="str">
        <f>IF(D1857=0,"Blank",IF(D1857="BEV",E1857*(1-'3 Model Input'!E$54), E1857))</f>
        <v>Blank</v>
      </c>
      <c r="R1857" s="198" t="str">
        <f>IF(D1857=0,"Blank",IF(D1857="PHEV",F1857/G1857,F1857*(1-'3 Model Input'!E$54)/G1857))</f>
        <v>Blank</v>
      </c>
      <c r="S1857" s="198" t="str">
        <f>IF(D1857=0,"Blank",IF(D1857="PHEV",MIN(M1857,E1857),MIN(M1857,(E1857*(1-'3 Model Input'!E$54)))))</f>
        <v>Blank</v>
      </c>
      <c r="T1857" s="217" t="str">
        <f t="shared" si="312"/>
        <v>Blank</v>
      </c>
      <c r="U1857" s="89"/>
      <c r="V1857" s="216" t="str">
        <f>IF(D1857=0,"Blank",P1857*'3 Model Input'!E$50)</f>
        <v>Blank</v>
      </c>
      <c r="W1857" s="197" t="str">
        <f t="shared" si="313"/>
        <v>Blank</v>
      </c>
      <c r="X1857" s="197" t="str">
        <f t="shared" si="314"/>
        <v>Blank</v>
      </c>
      <c r="Y1857" s="197" t="str">
        <f t="shared" si="315"/>
        <v>Blank</v>
      </c>
      <c r="Z1857" s="197" t="str">
        <f t="shared" si="316"/>
        <v>Blank</v>
      </c>
      <c r="AA1857" s="223" t="str" cm="1">
        <f t="array" ref="AA1857">_xlfn.IFS(ISTEXT('3 Model Input'!F$70),"Missing",ISTEXT('3 Model Input'!I$70),"Missing",ISNUMBER('3 Model Input'!K$70),'3 Model Input'!K$70*P1857)</f>
        <v>Missing</v>
      </c>
      <c r="AB1857" s="89"/>
      <c r="AC1857" s="227" t="str" cm="1">
        <f t="array" ref="AC1857">IF(D1857=0,"Blank",_xlfn.IFS('3 Model Input'!E$61=1,(V1857*G1857)/T1857,'3 Model Input'!E$61=2,(W1857*G1857)/T1857,'3 Model Input'!E$61=3,(X1857*G1857)/T1857,'3 Model Input'!E$61=4,(Y1857*G1857)/T1857,'3 Model Input'!E$61=5,(Z1857*G1857)/T1857, ISTEXT('3 Model Input'!E$61),"Missing",'3 Model Input'!E$61=6,(AA1857*G1857)/T1857))</f>
        <v>Blank</v>
      </c>
      <c r="AD1857" s="202" t="str">
        <f t="shared" si="317"/>
        <v>Blank</v>
      </c>
      <c r="AE1857" s="202" t="str">
        <f t="shared" si="318"/>
        <v>Blank</v>
      </c>
      <c r="AF1857" s="217" t="str">
        <f t="shared" si="319"/>
        <v>Blank</v>
      </c>
      <c r="AG1857" s="9" t="str" cm="1">
        <f t="array" ref="AG1857">_xlfn.IFS(ISNUMBER(AC1857), "", ISNUMBER(SEARCH("Blank", AC1857)), "", ISERROR(AC1857), "Bad input on tab 3")</f>
        <v/>
      </c>
    </row>
    <row r="1858" spans="2:33" ht="15" customHeight="1" x14ac:dyDescent="0.75">
      <c r="B1858" s="205" t="str">
        <f>'5 Driver Data'!B1858</f>
        <v>1850</v>
      </c>
      <c r="C1858" s="193">
        <f>'5 Driver Data'!C1858</f>
        <v>0</v>
      </c>
      <c r="D1858" s="192">
        <f>'5 Driver Data'!D1858</f>
        <v>0</v>
      </c>
      <c r="E1858" s="191">
        <f>'5 Driver Data'!E1858</f>
        <v>0</v>
      </c>
      <c r="F1858" s="191">
        <f>'5 Driver Data'!F1858</f>
        <v>0</v>
      </c>
      <c r="G1858" s="191">
        <f>'5 Driver Data'!G1858</f>
        <v>0</v>
      </c>
      <c r="H1858" s="191">
        <f>'5 Driver Data'!H1858</f>
        <v>0</v>
      </c>
      <c r="I1858" s="191">
        <f>'5 Driver Data'!I1858</f>
        <v>0</v>
      </c>
      <c r="J1858" s="191">
        <f>'5 Driver Data'!J1858</f>
        <v>0</v>
      </c>
      <c r="K1858" s="206">
        <f>'5 Driver Data'!K1858</f>
        <v>0</v>
      </c>
      <c r="L1858" s="1"/>
      <c r="M1858" s="216" t="str">
        <f>IF(D1858=0,"Blank",'3 Model Input'!E$44*'3 Model Input'!E$45)</f>
        <v>Blank</v>
      </c>
      <c r="N1858" s="197" t="str">
        <f t="shared" si="310"/>
        <v>Blank</v>
      </c>
      <c r="O1858" s="197" t="str">
        <f>IF(D1858=0,"Blank",'3 Model Input'!E$49*(1-'3 Model Input'!E$51))</f>
        <v>Blank</v>
      </c>
      <c r="P1858" s="197" t="str">
        <f t="shared" si="311"/>
        <v>Blank</v>
      </c>
      <c r="Q1858" s="197" t="str">
        <f>IF(D1858=0,"Blank",IF(D1858="BEV",E1858*(1-'3 Model Input'!E$54), E1858))</f>
        <v>Blank</v>
      </c>
      <c r="R1858" s="198" t="str">
        <f>IF(D1858=0,"Blank",IF(D1858="PHEV",F1858/G1858,F1858*(1-'3 Model Input'!E$54)/G1858))</f>
        <v>Blank</v>
      </c>
      <c r="S1858" s="198" t="str">
        <f>IF(D1858=0,"Blank",IF(D1858="PHEV",MIN(M1858,E1858),MIN(M1858,(E1858*(1-'3 Model Input'!E$54)))))</f>
        <v>Blank</v>
      </c>
      <c r="T1858" s="217" t="str">
        <f t="shared" si="312"/>
        <v>Blank</v>
      </c>
      <c r="U1858" s="89"/>
      <c r="V1858" s="216" t="str">
        <f>IF(D1858=0,"Blank",P1858*'3 Model Input'!E$50)</f>
        <v>Blank</v>
      </c>
      <c r="W1858" s="197" t="str">
        <f t="shared" si="313"/>
        <v>Blank</v>
      </c>
      <c r="X1858" s="197" t="str">
        <f t="shared" si="314"/>
        <v>Blank</v>
      </c>
      <c r="Y1858" s="197" t="str">
        <f t="shared" si="315"/>
        <v>Blank</v>
      </c>
      <c r="Z1858" s="197" t="str">
        <f t="shared" si="316"/>
        <v>Blank</v>
      </c>
      <c r="AA1858" s="223" t="str" cm="1">
        <f t="array" ref="AA1858">_xlfn.IFS(ISTEXT('3 Model Input'!F$70),"Missing",ISTEXT('3 Model Input'!I$70),"Missing",ISNUMBER('3 Model Input'!K$70),'3 Model Input'!K$70*P1858)</f>
        <v>Missing</v>
      </c>
      <c r="AB1858" s="89"/>
      <c r="AC1858" s="227" t="str" cm="1">
        <f t="array" ref="AC1858">IF(D1858=0,"Blank",_xlfn.IFS('3 Model Input'!E$61=1,(V1858*G1858)/T1858,'3 Model Input'!E$61=2,(W1858*G1858)/T1858,'3 Model Input'!E$61=3,(X1858*G1858)/T1858,'3 Model Input'!E$61=4,(Y1858*G1858)/T1858,'3 Model Input'!E$61=5,(Z1858*G1858)/T1858, ISTEXT('3 Model Input'!E$61),"Missing",'3 Model Input'!E$61=6,(AA1858*G1858)/T1858))</f>
        <v>Blank</v>
      </c>
      <c r="AD1858" s="202" t="str">
        <f t="shared" si="317"/>
        <v>Blank</v>
      </c>
      <c r="AE1858" s="202" t="str">
        <f t="shared" si="318"/>
        <v>Blank</v>
      </c>
      <c r="AF1858" s="217" t="str">
        <f t="shared" si="319"/>
        <v>Blank</v>
      </c>
      <c r="AG1858" s="9" t="str" cm="1">
        <f t="array" ref="AG1858">_xlfn.IFS(ISNUMBER(AC1858), "", ISNUMBER(SEARCH("Blank", AC1858)), "", ISERROR(AC1858), "Bad input on tab 3")</f>
        <v/>
      </c>
    </row>
    <row r="1859" spans="2:33" ht="15" customHeight="1" x14ac:dyDescent="0.75">
      <c r="B1859" s="205" t="str">
        <f>'5 Driver Data'!B1859</f>
        <v>1851</v>
      </c>
      <c r="C1859" s="193">
        <f>'5 Driver Data'!C1859</f>
        <v>0</v>
      </c>
      <c r="D1859" s="192">
        <f>'5 Driver Data'!D1859</f>
        <v>0</v>
      </c>
      <c r="E1859" s="191">
        <f>'5 Driver Data'!E1859</f>
        <v>0</v>
      </c>
      <c r="F1859" s="191">
        <f>'5 Driver Data'!F1859</f>
        <v>0</v>
      </c>
      <c r="G1859" s="191">
        <f>'5 Driver Data'!G1859</f>
        <v>0</v>
      </c>
      <c r="H1859" s="191">
        <f>'5 Driver Data'!H1859</f>
        <v>0</v>
      </c>
      <c r="I1859" s="191">
        <f>'5 Driver Data'!I1859</f>
        <v>0</v>
      </c>
      <c r="J1859" s="191">
        <f>'5 Driver Data'!J1859</f>
        <v>0</v>
      </c>
      <c r="K1859" s="206">
        <f>'5 Driver Data'!K1859</f>
        <v>0</v>
      </c>
      <c r="L1859" s="1"/>
      <c r="M1859" s="216" t="str">
        <f>IF(D1859=0,"Blank",'3 Model Input'!E$44*'3 Model Input'!E$45)</f>
        <v>Blank</v>
      </c>
      <c r="N1859" s="197" t="str">
        <f t="shared" si="310"/>
        <v>Blank</v>
      </c>
      <c r="O1859" s="197" t="str">
        <f>IF(D1859=0,"Blank",'3 Model Input'!E$49*(1-'3 Model Input'!E$51))</f>
        <v>Blank</v>
      </c>
      <c r="P1859" s="197" t="str">
        <f t="shared" si="311"/>
        <v>Blank</v>
      </c>
      <c r="Q1859" s="197" t="str">
        <f>IF(D1859=0,"Blank",IF(D1859="BEV",E1859*(1-'3 Model Input'!E$54), E1859))</f>
        <v>Blank</v>
      </c>
      <c r="R1859" s="198" t="str">
        <f>IF(D1859=0,"Blank",IF(D1859="PHEV",F1859/G1859,F1859*(1-'3 Model Input'!E$54)/G1859))</f>
        <v>Blank</v>
      </c>
      <c r="S1859" s="198" t="str">
        <f>IF(D1859=0,"Blank",IF(D1859="PHEV",MIN(M1859,E1859),MIN(M1859,(E1859*(1-'3 Model Input'!E$54)))))</f>
        <v>Blank</v>
      </c>
      <c r="T1859" s="217" t="str">
        <f t="shared" si="312"/>
        <v>Blank</v>
      </c>
      <c r="U1859" s="89"/>
      <c r="V1859" s="216" t="str">
        <f>IF(D1859=0,"Blank",P1859*'3 Model Input'!E$50)</f>
        <v>Blank</v>
      </c>
      <c r="W1859" s="197" t="str">
        <f t="shared" si="313"/>
        <v>Blank</v>
      </c>
      <c r="X1859" s="197" t="str">
        <f t="shared" si="314"/>
        <v>Blank</v>
      </c>
      <c r="Y1859" s="197" t="str">
        <f t="shared" si="315"/>
        <v>Blank</v>
      </c>
      <c r="Z1859" s="197" t="str">
        <f t="shared" si="316"/>
        <v>Blank</v>
      </c>
      <c r="AA1859" s="223" t="str" cm="1">
        <f t="array" ref="AA1859">_xlfn.IFS(ISTEXT('3 Model Input'!F$70),"Missing",ISTEXT('3 Model Input'!I$70),"Missing",ISNUMBER('3 Model Input'!K$70),'3 Model Input'!K$70*P1859)</f>
        <v>Missing</v>
      </c>
      <c r="AB1859" s="89"/>
      <c r="AC1859" s="227" t="str" cm="1">
        <f t="array" ref="AC1859">IF(D1859=0,"Blank",_xlfn.IFS('3 Model Input'!E$61=1,(V1859*G1859)/T1859,'3 Model Input'!E$61=2,(W1859*G1859)/T1859,'3 Model Input'!E$61=3,(X1859*G1859)/T1859,'3 Model Input'!E$61=4,(Y1859*G1859)/T1859,'3 Model Input'!E$61=5,(Z1859*G1859)/T1859, ISTEXT('3 Model Input'!E$61),"Missing",'3 Model Input'!E$61=6,(AA1859*G1859)/T1859))</f>
        <v>Blank</v>
      </c>
      <c r="AD1859" s="202" t="str">
        <f t="shared" si="317"/>
        <v>Blank</v>
      </c>
      <c r="AE1859" s="202" t="str">
        <f t="shared" si="318"/>
        <v>Blank</v>
      </c>
      <c r="AF1859" s="217" t="str">
        <f t="shared" si="319"/>
        <v>Blank</v>
      </c>
      <c r="AG1859" s="9" t="str" cm="1">
        <f t="array" ref="AG1859">_xlfn.IFS(ISNUMBER(AC1859), "", ISNUMBER(SEARCH("Blank", AC1859)), "", ISERROR(AC1859), "Bad input on tab 3")</f>
        <v/>
      </c>
    </row>
    <row r="1860" spans="2:33" ht="15" customHeight="1" x14ac:dyDescent="0.75">
      <c r="B1860" s="205" t="str">
        <f>'5 Driver Data'!B1860</f>
        <v>1852</v>
      </c>
      <c r="C1860" s="193">
        <f>'5 Driver Data'!C1860</f>
        <v>0</v>
      </c>
      <c r="D1860" s="192">
        <f>'5 Driver Data'!D1860</f>
        <v>0</v>
      </c>
      <c r="E1860" s="191">
        <f>'5 Driver Data'!E1860</f>
        <v>0</v>
      </c>
      <c r="F1860" s="191">
        <f>'5 Driver Data'!F1860</f>
        <v>0</v>
      </c>
      <c r="G1860" s="191">
        <f>'5 Driver Data'!G1860</f>
        <v>0</v>
      </c>
      <c r="H1860" s="191">
        <f>'5 Driver Data'!H1860</f>
        <v>0</v>
      </c>
      <c r="I1860" s="191">
        <f>'5 Driver Data'!I1860</f>
        <v>0</v>
      </c>
      <c r="J1860" s="191">
        <f>'5 Driver Data'!J1860</f>
        <v>0</v>
      </c>
      <c r="K1860" s="206">
        <f>'5 Driver Data'!K1860</f>
        <v>0</v>
      </c>
      <c r="L1860" s="1"/>
      <c r="M1860" s="216" t="str">
        <f>IF(D1860=0,"Blank",'3 Model Input'!E$44*'3 Model Input'!E$45)</f>
        <v>Blank</v>
      </c>
      <c r="N1860" s="197" t="str">
        <f t="shared" si="310"/>
        <v>Blank</v>
      </c>
      <c r="O1860" s="197" t="str">
        <f>IF(D1860=0,"Blank",'3 Model Input'!E$49*(1-'3 Model Input'!E$51))</f>
        <v>Blank</v>
      </c>
      <c r="P1860" s="197" t="str">
        <f t="shared" si="311"/>
        <v>Blank</v>
      </c>
      <c r="Q1860" s="197" t="str">
        <f>IF(D1860=0,"Blank",IF(D1860="BEV",E1860*(1-'3 Model Input'!E$54), E1860))</f>
        <v>Blank</v>
      </c>
      <c r="R1860" s="198" t="str">
        <f>IF(D1860=0,"Blank",IF(D1860="PHEV",F1860/G1860,F1860*(1-'3 Model Input'!E$54)/G1860))</f>
        <v>Blank</v>
      </c>
      <c r="S1860" s="198" t="str">
        <f>IF(D1860=0,"Blank",IF(D1860="PHEV",MIN(M1860,E1860),MIN(M1860,(E1860*(1-'3 Model Input'!E$54)))))</f>
        <v>Blank</v>
      </c>
      <c r="T1860" s="217" t="str">
        <f t="shared" si="312"/>
        <v>Blank</v>
      </c>
      <c r="U1860" s="89"/>
      <c r="V1860" s="216" t="str">
        <f>IF(D1860=0,"Blank",P1860*'3 Model Input'!E$50)</f>
        <v>Blank</v>
      </c>
      <c r="W1860" s="197" t="str">
        <f t="shared" si="313"/>
        <v>Blank</v>
      </c>
      <c r="X1860" s="197" t="str">
        <f t="shared" si="314"/>
        <v>Blank</v>
      </c>
      <c r="Y1860" s="197" t="str">
        <f t="shared" si="315"/>
        <v>Blank</v>
      </c>
      <c r="Z1860" s="197" t="str">
        <f t="shared" si="316"/>
        <v>Blank</v>
      </c>
      <c r="AA1860" s="223" t="str" cm="1">
        <f t="array" ref="AA1860">_xlfn.IFS(ISTEXT('3 Model Input'!F$70),"Missing",ISTEXT('3 Model Input'!I$70),"Missing",ISNUMBER('3 Model Input'!K$70),'3 Model Input'!K$70*P1860)</f>
        <v>Missing</v>
      </c>
      <c r="AB1860" s="89"/>
      <c r="AC1860" s="227" t="str" cm="1">
        <f t="array" ref="AC1860">IF(D1860=0,"Blank",_xlfn.IFS('3 Model Input'!E$61=1,(V1860*G1860)/T1860,'3 Model Input'!E$61=2,(W1860*G1860)/T1860,'3 Model Input'!E$61=3,(X1860*G1860)/T1860,'3 Model Input'!E$61=4,(Y1860*G1860)/T1860,'3 Model Input'!E$61=5,(Z1860*G1860)/T1860, ISTEXT('3 Model Input'!E$61),"Missing",'3 Model Input'!E$61=6,(AA1860*G1860)/T1860))</f>
        <v>Blank</v>
      </c>
      <c r="AD1860" s="202" t="str">
        <f t="shared" si="317"/>
        <v>Blank</v>
      </c>
      <c r="AE1860" s="202" t="str">
        <f t="shared" si="318"/>
        <v>Blank</v>
      </c>
      <c r="AF1860" s="217" t="str">
        <f t="shared" si="319"/>
        <v>Blank</v>
      </c>
      <c r="AG1860" s="9" t="str" cm="1">
        <f t="array" ref="AG1860">_xlfn.IFS(ISNUMBER(AC1860), "", ISNUMBER(SEARCH("Blank", AC1860)), "", ISERROR(AC1860), "Bad input on tab 3")</f>
        <v/>
      </c>
    </row>
    <row r="1861" spans="2:33" ht="15" customHeight="1" x14ac:dyDescent="0.75">
      <c r="B1861" s="205" t="str">
        <f>'5 Driver Data'!B1861</f>
        <v>1853</v>
      </c>
      <c r="C1861" s="193">
        <f>'5 Driver Data'!C1861</f>
        <v>0</v>
      </c>
      <c r="D1861" s="192">
        <f>'5 Driver Data'!D1861</f>
        <v>0</v>
      </c>
      <c r="E1861" s="191">
        <f>'5 Driver Data'!E1861</f>
        <v>0</v>
      </c>
      <c r="F1861" s="191">
        <f>'5 Driver Data'!F1861</f>
        <v>0</v>
      </c>
      <c r="G1861" s="191">
        <f>'5 Driver Data'!G1861</f>
        <v>0</v>
      </c>
      <c r="H1861" s="191">
        <f>'5 Driver Data'!H1861</f>
        <v>0</v>
      </c>
      <c r="I1861" s="191">
        <f>'5 Driver Data'!I1861</f>
        <v>0</v>
      </c>
      <c r="J1861" s="191">
        <f>'5 Driver Data'!J1861</f>
        <v>0</v>
      </c>
      <c r="K1861" s="206">
        <f>'5 Driver Data'!K1861</f>
        <v>0</v>
      </c>
      <c r="L1861" s="1"/>
      <c r="M1861" s="216" t="str">
        <f>IF(D1861=0,"Blank",'3 Model Input'!E$44*'3 Model Input'!E$45)</f>
        <v>Blank</v>
      </c>
      <c r="N1861" s="197" t="str">
        <f t="shared" si="310"/>
        <v>Blank</v>
      </c>
      <c r="O1861" s="197" t="str">
        <f>IF(D1861=0,"Blank",'3 Model Input'!E$49*(1-'3 Model Input'!E$51))</f>
        <v>Blank</v>
      </c>
      <c r="P1861" s="197" t="str">
        <f t="shared" si="311"/>
        <v>Blank</v>
      </c>
      <c r="Q1861" s="197" t="str">
        <f>IF(D1861=0,"Blank",IF(D1861="BEV",E1861*(1-'3 Model Input'!E$54), E1861))</f>
        <v>Blank</v>
      </c>
      <c r="R1861" s="198" t="str">
        <f>IF(D1861=0,"Blank",IF(D1861="PHEV",F1861/G1861,F1861*(1-'3 Model Input'!E$54)/G1861))</f>
        <v>Blank</v>
      </c>
      <c r="S1861" s="198" t="str">
        <f>IF(D1861=0,"Blank",IF(D1861="PHEV",MIN(M1861,E1861),MIN(M1861,(E1861*(1-'3 Model Input'!E$54)))))</f>
        <v>Blank</v>
      </c>
      <c r="T1861" s="217" t="str">
        <f t="shared" si="312"/>
        <v>Blank</v>
      </c>
      <c r="U1861" s="89"/>
      <c r="V1861" s="216" t="str">
        <f>IF(D1861=0,"Blank",P1861*'3 Model Input'!E$50)</f>
        <v>Blank</v>
      </c>
      <c r="W1861" s="197" t="str">
        <f t="shared" si="313"/>
        <v>Blank</v>
      </c>
      <c r="X1861" s="197" t="str">
        <f t="shared" si="314"/>
        <v>Blank</v>
      </c>
      <c r="Y1861" s="197" t="str">
        <f t="shared" si="315"/>
        <v>Blank</v>
      </c>
      <c r="Z1861" s="197" t="str">
        <f t="shared" si="316"/>
        <v>Blank</v>
      </c>
      <c r="AA1861" s="223" t="str" cm="1">
        <f t="array" ref="AA1861">_xlfn.IFS(ISTEXT('3 Model Input'!F$70),"Missing",ISTEXT('3 Model Input'!I$70),"Missing",ISNUMBER('3 Model Input'!K$70),'3 Model Input'!K$70*P1861)</f>
        <v>Missing</v>
      </c>
      <c r="AB1861" s="89"/>
      <c r="AC1861" s="227" t="str" cm="1">
        <f t="array" ref="AC1861">IF(D1861=0,"Blank",_xlfn.IFS('3 Model Input'!E$61=1,(V1861*G1861)/T1861,'3 Model Input'!E$61=2,(W1861*G1861)/T1861,'3 Model Input'!E$61=3,(X1861*G1861)/T1861,'3 Model Input'!E$61=4,(Y1861*G1861)/T1861,'3 Model Input'!E$61=5,(Z1861*G1861)/T1861, ISTEXT('3 Model Input'!E$61),"Missing",'3 Model Input'!E$61=6,(AA1861*G1861)/T1861))</f>
        <v>Blank</v>
      </c>
      <c r="AD1861" s="202" t="str">
        <f t="shared" si="317"/>
        <v>Blank</v>
      </c>
      <c r="AE1861" s="202" t="str">
        <f t="shared" si="318"/>
        <v>Blank</v>
      </c>
      <c r="AF1861" s="217" t="str">
        <f t="shared" si="319"/>
        <v>Blank</v>
      </c>
      <c r="AG1861" s="9" t="str" cm="1">
        <f t="array" ref="AG1861">_xlfn.IFS(ISNUMBER(AC1861), "", ISNUMBER(SEARCH("Blank", AC1861)), "", ISERROR(AC1861), "Bad input on tab 3")</f>
        <v/>
      </c>
    </row>
    <row r="1862" spans="2:33" ht="15" customHeight="1" x14ac:dyDescent="0.75">
      <c r="B1862" s="205" t="str">
        <f>'5 Driver Data'!B1862</f>
        <v>1854</v>
      </c>
      <c r="C1862" s="193">
        <f>'5 Driver Data'!C1862</f>
        <v>0</v>
      </c>
      <c r="D1862" s="192">
        <f>'5 Driver Data'!D1862</f>
        <v>0</v>
      </c>
      <c r="E1862" s="191">
        <f>'5 Driver Data'!E1862</f>
        <v>0</v>
      </c>
      <c r="F1862" s="191">
        <f>'5 Driver Data'!F1862</f>
        <v>0</v>
      </c>
      <c r="G1862" s="191">
        <f>'5 Driver Data'!G1862</f>
        <v>0</v>
      </c>
      <c r="H1862" s="191">
        <f>'5 Driver Data'!H1862</f>
        <v>0</v>
      </c>
      <c r="I1862" s="191">
        <f>'5 Driver Data'!I1862</f>
        <v>0</v>
      </c>
      <c r="J1862" s="191">
        <f>'5 Driver Data'!J1862</f>
        <v>0</v>
      </c>
      <c r="K1862" s="206">
        <f>'5 Driver Data'!K1862</f>
        <v>0</v>
      </c>
      <c r="L1862" s="1"/>
      <c r="M1862" s="216" t="str">
        <f>IF(D1862=0,"Blank",'3 Model Input'!E$44*'3 Model Input'!E$45)</f>
        <v>Blank</v>
      </c>
      <c r="N1862" s="197" t="str">
        <f t="shared" si="310"/>
        <v>Blank</v>
      </c>
      <c r="O1862" s="197" t="str">
        <f>IF(D1862=0,"Blank",'3 Model Input'!E$49*(1-'3 Model Input'!E$51))</f>
        <v>Blank</v>
      </c>
      <c r="P1862" s="197" t="str">
        <f t="shared" si="311"/>
        <v>Blank</v>
      </c>
      <c r="Q1862" s="197" t="str">
        <f>IF(D1862=0,"Blank",IF(D1862="BEV",E1862*(1-'3 Model Input'!E$54), E1862))</f>
        <v>Blank</v>
      </c>
      <c r="R1862" s="198" t="str">
        <f>IF(D1862=0,"Blank",IF(D1862="PHEV",F1862/G1862,F1862*(1-'3 Model Input'!E$54)/G1862))</f>
        <v>Blank</v>
      </c>
      <c r="S1862" s="198" t="str">
        <f>IF(D1862=0,"Blank",IF(D1862="PHEV",MIN(M1862,E1862),MIN(M1862,(E1862*(1-'3 Model Input'!E$54)))))</f>
        <v>Blank</v>
      </c>
      <c r="T1862" s="217" t="str">
        <f t="shared" si="312"/>
        <v>Blank</v>
      </c>
      <c r="U1862" s="89"/>
      <c r="V1862" s="216" t="str">
        <f>IF(D1862=0,"Blank",P1862*'3 Model Input'!E$50)</f>
        <v>Blank</v>
      </c>
      <c r="W1862" s="197" t="str">
        <f t="shared" si="313"/>
        <v>Blank</v>
      </c>
      <c r="X1862" s="197" t="str">
        <f t="shared" si="314"/>
        <v>Blank</v>
      </c>
      <c r="Y1862" s="197" t="str">
        <f t="shared" si="315"/>
        <v>Blank</v>
      </c>
      <c r="Z1862" s="197" t="str">
        <f t="shared" si="316"/>
        <v>Blank</v>
      </c>
      <c r="AA1862" s="223" t="str" cm="1">
        <f t="array" ref="AA1862">_xlfn.IFS(ISTEXT('3 Model Input'!F$70),"Missing",ISTEXT('3 Model Input'!I$70),"Missing",ISNUMBER('3 Model Input'!K$70),'3 Model Input'!K$70*P1862)</f>
        <v>Missing</v>
      </c>
      <c r="AB1862" s="89"/>
      <c r="AC1862" s="227" t="str" cm="1">
        <f t="array" ref="AC1862">IF(D1862=0,"Blank",_xlfn.IFS('3 Model Input'!E$61=1,(V1862*G1862)/T1862,'3 Model Input'!E$61=2,(W1862*G1862)/T1862,'3 Model Input'!E$61=3,(X1862*G1862)/T1862,'3 Model Input'!E$61=4,(Y1862*G1862)/T1862,'3 Model Input'!E$61=5,(Z1862*G1862)/T1862, ISTEXT('3 Model Input'!E$61),"Missing",'3 Model Input'!E$61=6,(AA1862*G1862)/T1862))</f>
        <v>Blank</v>
      </c>
      <c r="AD1862" s="202" t="str">
        <f t="shared" si="317"/>
        <v>Blank</v>
      </c>
      <c r="AE1862" s="202" t="str">
        <f t="shared" si="318"/>
        <v>Blank</v>
      </c>
      <c r="AF1862" s="217" t="str">
        <f t="shared" si="319"/>
        <v>Blank</v>
      </c>
      <c r="AG1862" s="9" t="str" cm="1">
        <f t="array" ref="AG1862">_xlfn.IFS(ISNUMBER(AC1862), "", ISNUMBER(SEARCH("Blank", AC1862)), "", ISERROR(AC1862), "Bad input on tab 3")</f>
        <v/>
      </c>
    </row>
    <row r="1863" spans="2:33" ht="15" customHeight="1" x14ac:dyDescent="0.75">
      <c r="B1863" s="205" t="str">
        <f>'5 Driver Data'!B1863</f>
        <v>1855</v>
      </c>
      <c r="C1863" s="193">
        <f>'5 Driver Data'!C1863</f>
        <v>0</v>
      </c>
      <c r="D1863" s="192">
        <f>'5 Driver Data'!D1863</f>
        <v>0</v>
      </c>
      <c r="E1863" s="191">
        <f>'5 Driver Data'!E1863</f>
        <v>0</v>
      </c>
      <c r="F1863" s="191">
        <f>'5 Driver Data'!F1863</f>
        <v>0</v>
      </c>
      <c r="G1863" s="191">
        <f>'5 Driver Data'!G1863</f>
        <v>0</v>
      </c>
      <c r="H1863" s="191">
        <f>'5 Driver Data'!H1863</f>
        <v>0</v>
      </c>
      <c r="I1863" s="191">
        <f>'5 Driver Data'!I1863</f>
        <v>0</v>
      </c>
      <c r="J1863" s="191">
        <f>'5 Driver Data'!J1863</f>
        <v>0</v>
      </c>
      <c r="K1863" s="206">
        <f>'5 Driver Data'!K1863</f>
        <v>0</v>
      </c>
      <c r="L1863" s="1"/>
      <c r="M1863" s="216" t="str">
        <f>IF(D1863=0,"Blank",'3 Model Input'!E$44*'3 Model Input'!E$45)</f>
        <v>Blank</v>
      </c>
      <c r="N1863" s="197" t="str">
        <f t="shared" si="310"/>
        <v>Blank</v>
      </c>
      <c r="O1863" s="197" t="str">
        <f>IF(D1863=0,"Blank",'3 Model Input'!E$49*(1-'3 Model Input'!E$51))</f>
        <v>Blank</v>
      </c>
      <c r="P1863" s="197" t="str">
        <f t="shared" si="311"/>
        <v>Blank</v>
      </c>
      <c r="Q1863" s="197" t="str">
        <f>IF(D1863=0,"Blank",IF(D1863="BEV",E1863*(1-'3 Model Input'!E$54), E1863))</f>
        <v>Blank</v>
      </c>
      <c r="R1863" s="198" t="str">
        <f>IF(D1863=0,"Blank",IF(D1863="PHEV",F1863/G1863,F1863*(1-'3 Model Input'!E$54)/G1863))</f>
        <v>Blank</v>
      </c>
      <c r="S1863" s="198" t="str">
        <f>IF(D1863=0,"Blank",IF(D1863="PHEV",MIN(M1863,E1863),MIN(M1863,(E1863*(1-'3 Model Input'!E$54)))))</f>
        <v>Blank</v>
      </c>
      <c r="T1863" s="217" t="str">
        <f t="shared" si="312"/>
        <v>Blank</v>
      </c>
      <c r="U1863" s="89"/>
      <c r="V1863" s="216" t="str">
        <f>IF(D1863=0,"Blank",P1863*'3 Model Input'!E$50)</f>
        <v>Blank</v>
      </c>
      <c r="W1863" s="197" t="str">
        <f t="shared" si="313"/>
        <v>Blank</v>
      </c>
      <c r="X1863" s="197" t="str">
        <f t="shared" si="314"/>
        <v>Blank</v>
      </c>
      <c r="Y1863" s="197" t="str">
        <f t="shared" si="315"/>
        <v>Blank</v>
      </c>
      <c r="Z1863" s="197" t="str">
        <f t="shared" si="316"/>
        <v>Blank</v>
      </c>
      <c r="AA1863" s="223" t="str" cm="1">
        <f t="array" ref="AA1863">_xlfn.IFS(ISTEXT('3 Model Input'!F$70),"Missing",ISTEXT('3 Model Input'!I$70),"Missing",ISNUMBER('3 Model Input'!K$70),'3 Model Input'!K$70*P1863)</f>
        <v>Missing</v>
      </c>
      <c r="AB1863" s="89"/>
      <c r="AC1863" s="227" t="str" cm="1">
        <f t="array" ref="AC1863">IF(D1863=0,"Blank",_xlfn.IFS('3 Model Input'!E$61=1,(V1863*G1863)/T1863,'3 Model Input'!E$61=2,(W1863*G1863)/T1863,'3 Model Input'!E$61=3,(X1863*G1863)/T1863,'3 Model Input'!E$61=4,(Y1863*G1863)/T1863,'3 Model Input'!E$61=5,(Z1863*G1863)/T1863, ISTEXT('3 Model Input'!E$61),"Missing",'3 Model Input'!E$61=6,(AA1863*G1863)/T1863))</f>
        <v>Blank</v>
      </c>
      <c r="AD1863" s="202" t="str">
        <f t="shared" si="317"/>
        <v>Blank</v>
      </c>
      <c r="AE1863" s="202" t="str">
        <f t="shared" si="318"/>
        <v>Blank</v>
      </c>
      <c r="AF1863" s="217" t="str">
        <f t="shared" si="319"/>
        <v>Blank</v>
      </c>
      <c r="AG1863" s="9" t="str" cm="1">
        <f t="array" ref="AG1863">_xlfn.IFS(ISNUMBER(AC1863), "", ISNUMBER(SEARCH("Blank", AC1863)), "", ISERROR(AC1863), "Bad input on tab 3")</f>
        <v/>
      </c>
    </row>
    <row r="1864" spans="2:33" ht="15" customHeight="1" x14ac:dyDescent="0.75">
      <c r="B1864" s="205" t="str">
        <f>'5 Driver Data'!B1864</f>
        <v>1856</v>
      </c>
      <c r="C1864" s="193">
        <f>'5 Driver Data'!C1864</f>
        <v>0</v>
      </c>
      <c r="D1864" s="192">
        <f>'5 Driver Data'!D1864</f>
        <v>0</v>
      </c>
      <c r="E1864" s="191">
        <f>'5 Driver Data'!E1864</f>
        <v>0</v>
      </c>
      <c r="F1864" s="191">
        <f>'5 Driver Data'!F1864</f>
        <v>0</v>
      </c>
      <c r="G1864" s="191">
        <f>'5 Driver Data'!G1864</f>
        <v>0</v>
      </c>
      <c r="H1864" s="191">
        <f>'5 Driver Data'!H1864</f>
        <v>0</v>
      </c>
      <c r="I1864" s="191">
        <f>'5 Driver Data'!I1864</f>
        <v>0</v>
      </c>
      <c r="J1864" s="191">
        <f>'5 Driver Data'!J1864</f>
        <v>0</v>
      </c>
      <c r="K1864" s="206">
        <f>'5 Driver Data'!K1864</f>
        <v>0</v>
      </c>
      <c r="L1864" s="1"/>
      <c r="M1864" s="216" t="str">
        <f>IF(D1864=0,"Blank",'3 Model Input'!E$44*'3 Model Input'!E$45)</f>
        <v>Blank</v>
      </c>
      <c r="N1864" s="197" t="str">
        <f t="shared" si="310"/>
        <v>Blank</v>
      </c>
      <c r="O1864" s="197" t="str">
        <f>IF(D1864=0,"Blank",'3 Model Input'!E$49*(1-'3 Model Input'!E$51))</f>
        <v>Blank</v>
      </c>
      <c r="P1864" s="197" t="str">
        <f t="shared" si="311"/>
        <v>Blank</v>
      </c>
      <c r="Q1864" s="197" t="str">
        <f>IF(D1864=0,"Blank",IF(D1864="BEV",E1864*(1-'3 Model Input'!E$54), E1864))</f>
        <v>Blank</v>
      </c>
      <c r="R1864" s="198" t="str">
        <f>IF(D1864=0,"Blank",IF(D1864="PHEV",F1864/G1864,F1864*(1-'3 Model Input'!E$54)/G1864))</f>
        <v>Blank</v>
      </c>
      <c r="S1864" s="198" t="str">
        <f>IF(D1864=0,"Blank",IF(D1864="PHEV",MIN(M1864,E1864),MIN(M1864,(E1864*(1-'3 Model Input'!E$54)))))</f>
        <v>Blank</v>
      </c>
      <c r="T1864" s="217" t="str">
        <f t="shared" si="312"/>
        <v>Blank</v>
      </c>
      <c r="U1864" s="89"/>
      <c r="V1864" s="216" t="str">
        <f>IF(D1864=0,"Blank",P1864*'3 Model Input'!E$50)</f>
        <v>Blank</v>
      </c>
      <c r="W1864" s="197" t="str">
        <f t="shared" si="313"/>
        <v>Blank</v>
      </c>
      <c r="X1864" s="197" t="str">
        <f t="shared" si="314"/>
        <v>Blank</v>
      </c>
      <c r="Y1864" s="197" t="str">
        <f t="shared" si="315"/>
        <v>Blank</v>
      </c>
      <c r="Z1864" s="197" t="str">
        <f t="shared" si="316"/>
        <v>Blank</v>
      </c>
      <c r="AA1864" s="223" t="str" cm="1">
        <f t="array" ref="AA1864">_xlfn.IFS(ISTEXT('3 Model Input'!F$70),"Missing",ISTEXT('3 Model Input'!I$70),"Missing",ISNUMBER('3 Model Input'!K$70),'3 Model Input'!K$70*P1864)</f>
        <v>Missing</v>
      </c>
      <c r="AB1864" s="89"/>
      <c r="AC1864" s="227" t="str" cm="1">
        <f t="array" ref="AC1864">IF(D1864=0,"Blank",_xlfn.IFS('3 Model Input'!E$61=1,(V1864*G1864)/T1864,'3 Model Input'!E$61=2,(W1864*G1864)/T1864,'3 Model Input'!E$61=3,(X1864*G1864)/T1864,'3 Model Input'!E$61=4,(Y1864*G1864)/T1864,'3 Model Input'!E$61=5,(Z1864*G1864)/T1864, ISTEXT('3 Model Input'!E$61),"Missing",'3 Model Input'!E$61=6,(AA1864*G1864)/T1864))</f>
        <v>Blank</v>
      </c>
      <c r="AD1864" s="202" t="str">
        <f t="shared" si="317"/>
        <v>Blank</v>
      </c>
      <c r="AE1864" s="202" t="str">
        <f t="shared" si="318"/>
        <v>Blank</v>
      </c>
      <c r="AF1864" s="217" t="str">
        <f t="shared" si="319"/>
        <v>Blank</v>
      </c>
      <c r="AG1864" s="9" t="str" cm="1">
        <f t="array" ref="AG1864">_xlfn.IFS(ISNUMBER(AC1864), "", ISNUMBER(SEARCH("Blank", AC1864)), "", ISERROR(AC1864), "Bad input on tab 3")</f>
        <v/>
      </c>
    </row>
    <row r="1865" spans="2:33" ht="15" customHeight="1" x14ac:dyDescent="0.75">
      <c r="B1865" s="205" t="str">
        <f>'5 Driver Data'!B1865</f>
        <v>1857</v>
      </c>
      <c r="C1865" s="193">
        <f>'5 Driver Data'!C1865</f>
        <v>0</v>
      </c>
      <c r="D1865" s="192">
        <f>'5 Driver Data'!D1865</f>
        <v>0</v>
      </c>
      <c r="E1865" s="191">
        <f>'5 Driver Data'!E1865</f>
        <v>0</v>
      </c>
      <c r="F1865" s="191">
        <f>'5 Driver Data'!F1865</f>
        <v>0</v>
      </c>
      <c r="G1865" s="191">
        <f>'5 Driver Data'!G1865</f>
        <v>0</v>
      </c>
      <c r="H1865" s="191">
        <f>'5 Driver Data'!H1865</f>
        <v>0</v>
      </c>
      <c r="I1865" s="191">
        <f>'5 Driver Data'!I1865</f>
        <v>0</v>
      </c>
      <c r="J1865" s="191">
        <f>'5 Driver Data'!J1865</f>
        <v>0</v>
      </c>
      <c r="K1865" s="206">
        <f>'5 Driver Data'!K1865</f>
        <v>0</v>
      </c>
      <c r="L1865" s="1"/>
      <c r="M1865" s="216" t="str">
        <f>IF(D1865=0,"Blank",'3 Model Input'!E$44*'3 Model Input'!E$45)</f>
        <v>Blank</v>
      </c>
      <c r="N1865" s="197" t="str">
        <f t="shared" si="310"/>
        <v>Blank</v>
      </c>
      <c r="O1865" s="197" t="str">
        <f>IF(D1865=0,"Blank",'3 Model Input'!E$49*(1-'3 Model Input'!E$51))</f>
        <v>Blank</v>
      </c>
      <c r="P1865" s="197" t="str">
        <f t="shared" si="311"/>
        <v>Blank</v>
      </c>
      <c r="Q1865" s="197" t="str">
        <f>IF(D1865=0,"Blank",IF(D1865="BEV",E1865*(1-'3 Model Input'!E$54), E1865))</f>
        <v>Blank</v>
      </c>
      <c r="R1865" s="198" t="str">
        <f>IF(D1865=0,"Blank",IF(D1865="PHEV",F1865/G1865,F1865*(1-'3 Model Input'!E$54)/G1865))</f>
        <v>Blank</v>
      </c>
      <c r="S1865" s="198" t="str">
        <f>IF(D1865=0,"Blank",IF(D1865="PHEV",MIN(M1865,E1865),MIN(M1865,(E1865*(1-'3 Model Input'!E$54)))))</f>
        <v>Blank</v>
      </c>
      <c r="T1865" s="217" t="str">
        <f t="shared" si="312"/>
        <v>Blank</v>
      </c>
      <c r="U1865" s="89"/>
      <c r="V1865" s="216" t="str">
        <f>IF(D1865=0,"Blank",P1865*'3 Model Input'!E$50)</f>
        <v>Blank</v>
      </c>
      <c r="W1865" s="197" t="str">
        <f t="shared" si="313"/>
        <v>Blank</v>
      </c>
      <c r="X1865" s="197" t="str">
        <f t="shared" si="314"/>
        <v>Blank</v>
      </c>
      <c r="Y1865" s="197" t="str">
        <f t="shared" si="315"/>
        <v>Blank</v>
      </c>
      <c r="Z1865" s="197" t="str">
        <f t="shared" si="316"/>
        <v>Blank</v>
      </c>
      <c r="AA1865" s="223" t="str" cm="1">
        <f t="array" ref="AA1865">_xlfn.IFS(ISTEXT('3 Model Input'!F$70),"Missing",ISTEXT('3 Model Input'!I$70),"Missing",ISNUMBER('3 Model Input'!K$70),'3 Model Input'!K$70*P1865)</f>
        <v>Missing</v>
      </c>
      <c r="AB1865" s="89"/>
      <c r="AC1865" s="227" t="str" cm="1">
        <f t="array" ref="AC1865">IF(D1865=0,"Blank",_xlfn.IFS('3 Model Input'!E$61=1,(V1865*G1865)/T1865,'3 Model Input'!E$61=2,(W1865*G1865)/T1865,'3 Model Input'!E$61=3,(X1865*G1865)/T1865,'3 Model Input'!E$61=4,(Y1865*G1865)/T1865,'3 Model Input'!E$61=5,(Z1865*G1865)/T1865, ISTEXT('3 Model Input'!E$61),"Missing",'3 Model Input'!E$61=6,(AA1865*G1865)/T1865))</f>
        <v>Blank</v>
      </c>
      <c r="AD1865" s="202" t="str">
        <f t="shared" si="317"/>
        <v>Blank</v>
      </c>
      <c r="AE1865" s="202" t="str">
        <f t="shared" si="318"/>
        <v>Blank</v>
      </c>
      <c r="AF1865" s="217" t="str">
        <f t="shared" si="319"/>
        <v>Blank</v>
      </c>
      <c r="AG1865" s="9" t="str" cm="1">
        <f t="array" ref="AG1865">_xlfn.IFS(ISNUMBER(AC1865), "", ISNUMBER(SEARCH("Blank", AC1865)), "", ISERROR(AC1865), "Bad input on tab 3")</f>
        <v/>
      </c>
    </row>
    <row r="1866" spans="2:33" ht="15" customHeight="1" x14ac:dyDescent="0.75">
      <c r="B1866" s="205" t="str">
        <f>'5 Driver Data'!B1866</f>
        <v>1858</v>
      </c>
      <c r="C1866" s="193">
        <f>'5 Driver Data'!C1866</f>
        <v>0</v>
      </c>
      <c r="D1866" s="192">
        <f>'5 Driver Data'!D1866</f>
        <v>0</v>
      </c>
      <c r="E1866" s="191">
        <f>'5 Driver Data'!E1866</f>
        <v>0</v>
      </c>
      <c r="F1866" s="191">
        <f>'5 Driver Data'!F1866</f>
        <v>0</v>
      </c>
      <c r="G1866" s="191">
        <f>'5 Driver Data'!G1866</f>
        <v>0</v>
      </c>
      <c r="H1866" s="191">
        <f>'5 Driver Data'!H1866</f>
        <v>0</v>
      </c>
      <c r="I1866" s="191">
        <f>'5 Driver Data'!I1866</f>
        <v>0</v>
      </c>
      <c r="J1866" s="191">
        <f>'5 Driver Data'!J1866</f>
        <v>0</v>
      </c>
      <c r="K1866" s="206">
        <f>'5 Driver Data'!K1866</f>
        <v>0</v>
      </c>
      <c r="L1866" s="1"/>
      <c r="M1866" s="216" t="str">
        <f>IF(D1866=0,"Blank",'3 Model Input'!E$44*'3 Model Input'!E$45)</f>
        <v>Blank</v>
      </c>
      <c r="N1866" s="197" t="str">
        <f t="shared" si="310"/>
        <v>Blank</v>
      </c>
      <c r="O1866" s="197" t="str">
        <f>IF(D1866=0,"Blank",'3 Model Input'!E$49*(1-'3 Model Input'!E$51))</f>
        <v>Blank</v>
      </c>
      <c r="P1866" s="197" t="str">
        <f t="shared" si="311"/>
        <v>Blank</v>
      </c>
      <c r="Q1866" s="197" t="str">
        <f>IF(D1866=0,"Blank",IF(D1866="BEV",E1866*(1-'3 Model Input'!E$54), E1866))</f>
        <v>Blank</v>
      </c>
      <c r="R1866" s="198" t="str">
        <f>IF(D1866=0,"Blank",IF(D1866="PHEV",F1866/G1866,F1866*(1-'3 Model Input'!E$54)/G1866))</f>
        <v>Blank</v>
      </c>
      <c r="S1866" s="198" t="str">
        <f>IF(D1866=0,"Blank",IF(D1866="PHEV",MIN(M1866,E1866),MIN(M1866,(E1866*(1-'3 Model Input'!E$54)))))</f>
        <v>Blank</v>
      </c>
      <c r="T1866" s="217" t="str">
        <f t="shared" si="312"/>
        <v>Blank</v>
      </c>
      <c r="U1866" s="89"/>
      <c r="V1866" s="216" t="str">
        <f>IF(D1866=0,"Blank",P1866*'3 Model Input'!E$50)</f>
        <v>Blank</v>
      </c>
      <c r="W1866" s="197" t="str">
        <f t="shared" si="313"/>
        <v>Blank</v>
      </c>
      <c r="X1866" s="197" t="str">
        <f t="shared" si="314"/>
        <v>Blank</v>
      </c>
      <c r="Y1866" s="197" t="str">
        <f t="shared" si="315"/>
        <v>Blank</v>
      </c>
      <c r="Z1866" s="197" t="str">
        <f t="shared" si="316"/>
        <v>Blank</v>
      </c>
      <c r="AA1866" s="223" t="str" cm="1">
        <f t="array" ref="AA1866">_xlfn.IFS(ISTEXT('3 Model Input'!F$70),"Missing",ISTEXT('3 Model Input'!I$70),"Missing",ISNUMBER('3 Model Input'!K$70),'3 Model Input'!K$70*P1866)</f>
        <v>Missing</v>
      </c>
      <c r="AB1866" s="89"/>
      <c r="AC1866" s="227" t="str" cm="1">
        <f t="array" ref="AC1866">IF(D1866=0,"Blank",_xlfn.IFS('3 Model Input'!E$61=1,(V1866*G1866)/T1866,'3 Model Input'!E$61=2,(W1866*G1866)/T1866,'3 Model Input'!E$61=3,(X1866*G1866)/T1866,'3 Model Input'!E$61=4,(Y1866*G1866)/T1866,'3 Model Input'!E$61=5,(Z1866*G1866)/T1866, ISTEXT('3 Model Input'!E$61),"Missing",'3 Model Input'!E$61=6,(AA1866*G1866)/T1866))</f>
        <v>Blank</v>
      </c>
      <c r="AD1866" s="202" t="str">
        <f t="shared" si="317"/>
        <v>Blank</v>
      </c>
      <c r="AE1866" s="202" t="str">
        <f t="shared" si="318"/>
        <v>Blank</v>
      </c>
      <c r="AF1866" s="217" t="str">
        <f t="shared" si="319"/>
        <v>Blank</v>
      </c>
      <c r="AG1866" s="9" t="str" cm="1">
        <f t="array" ref="AG1866">_xlfn.IFS(ISNUMBER(AC1866), "", ISNUMBER(SEARCH("Blank", AC1866)), "", ISERROR(AC1866), "Bad input on tab 3")</f>
        <v/>
      </c>
    </row>
    <row r="1867" spans="2:33" ht="15" customHeight="1" x14ac:dyDescent="0.75">
      <c r="B1867" s="205" t="str">
        <f>'5 Driver Data'!B1867</f>
        <v>1859</v>
      </c>
      <c r="C1867" s="193">
        <f>'5 Driver Data'!C1867</f>
        <v>0</v>
      </c>
      <c r="D1867" s="192">
        <f>'5 Driver Data'!D1867</f>
        <v>0</v>
      </c>
      <c r="E1867" s="191">
        <f>'5 Driver Data'!E1867</f>
        <v>0</v>
      </c>
      <c r="F1867" s="191">
        <f>'5 Driver Data'!F1867</f>
        <v>0</v>
      </c>
      <c r="G1867" s="191">
        <f>'5 Driver Data'!G1867</f>
        <v>0</v>
      </c>
      <c r="H1867" s="191">
        <f>'5 Driver Data'!H1867</f>
        <v>0</v>
      </c>
      <c r="I1867" s="191">
        <f>'5 Driver Data'!I1867</f>
        <v>0</v>
      </c>
      <c r="J1867" s="191">
        <f>'5 Driver Data'!J1867</f>
        <v>0</v>
      </c>
      <c r="K1867" s="206">
        <f>'5 Driver Data'!K1867</f>
        <v>0</v>
      </c>
      <c r="L1867" s="1"/>
      <c r="M1867" s="216" t="str">
        <f>IF(D1867=0,"Blank",'3 Model Input'!E$44*'3 Model Input'!E$45)</f>
        <v>Blank</v>
      </c>
      <c r="N1867" s="197" t="str">
        <f t="shared" si="310"/>
        <v>Blank</v>
      </c>
      <c r="O1867" s="197" t="str">
        <f>IF(D1867=0,"Blank",'3 Model Input'!E$49*(1-'3 Model Input'!E$51))</f>
        <v>Blank</v>
      </c>
      <c r="P1867" s="197" t="str">
        <f t="shared" si="311"/>
        <v>Blank</v>
      </c>
      <c r="Q1867" s="197" t="str">
        <f>IF(D1867=0,"Blank",IF(D1867="BEV",E1867*(1-'3 Model Input'!E$54), E1867))</f>
        <v>Blank</v>
      </c>
      <c r="R1867" s="198" t="str">
        <f>IF(D1867=0,"Blank",IF(D1867="PHEV",F1867/G1867,F1867*(1-'3 Model Input'!E$54)/G1867))</f>
        <v>Blank</v>
      </c>
      <c r="S1867" s="198" t="str">
        <f>IF(D1867=0,"Blank",IF(D1867="PHEV",MIN(M1867,E1867),MIN(M1867,(E1867*(1-'3 Model Input'!E$54)))))</f>
        <v>Blank</v>
      </c>
      <c r="T1867" s="217" t="str">
        <f t="shared" si="312"/>
        <v>Blank</v>
      </c>
      <c r="U1867" s="89"/>
      <c r="V1867" s="216" t="str">
        <f>IF(D1867=0,"Blank",P1867*'3 Model Input'!E$50)</f>
        <v>Blank</v>
      </c>
      <c r="W1867" s="197" t="str">
        <f t="shared" si="313"/>
        <v>Blank</v>
      </c>
      <c r="X1867" s="197" t="str">
        <f t="shared" si="314"/>
        <v>Blank</v>
      </c>
      <c r="Y1867" s="197" t="str">
        <f t="shared" si="315"/>
        <v>Blank</v>
      </c>
      <c r="Z1867" s="197" t="str">
        <f t="shared" si="316"/>
        <v>Blank</v>
      </c>
      <c r="AA1867" s="223" t="str" cm="1">
        <f t="array" ref="AA1867">_xlfn.IFS(ISTEXT('3 Model Input'!F$70),"Missing",ISTEXT('3 Model Input'!I$70),"Missing",ISNUMBER('3 Model Input'!K$70),'3 Model Input'!K$70*P1867)</f>
        <v>Missing</v>
      </c>
      <c r="AB1867" s="89"/>
      <c r="AC1867" s="227" t="str" cm="1">
        <f t="array" ref="AC1867">IF(D1867=0,"Blank",_xlfn.IFS('3 Model Input'!E$61=1,(V1867*G1867)/T1867,'3 Model Input'!E$61=2,(W1867*G1867)/T1867,'3 Model Input'!E$61=3,(X1867*G1867)/T1867,'3 Model Input'!E$61=4,(Y1867*G1867)/T1867,'3 Model Input'!E$61=5,(Z1867*G1867)/T1867, ISTEXT('3 Model Input'!E$61),"Missing",'3 Model Input'!E$61=6,(AA1867*G1867)/T1867))</f>
        <v>Blank</v>
      </c>
      <c r="AD1867" s="202" t="str">
        <f t="shared" si="317"/>
        <v>Blank</v>
      </c>
      <c r="AE1867" s="202" t="str">
        <f t="shared" si="318"/>
        <v>Blank</v>
      </c>
      <c r="AF1867" s="217" t="str">
        <f t="shared" si="319"/>
        <v>Blank</v>
      </c>
      <c r="AG1867" s="9" t="str" cm="1">
        <f t="array" ref="AG1867">_xlfn.IFS(ISNUMBER(AC1867), "", ISNUMBER(SEARCH("Blank", AC1867)), "", ISERROR(AC1867), "Bad input on tab 3")</f>
        <v/>
      </c>
    </row>
    <row r="1868" spans="2:33" ht="15" customHeight="1" x14ac:dyDescent="0.75">
      <c r="B1868" s="205" t="str">
        <f>'5 Driver Data'!B1868</f>
        <v>1860</v>
      </c>
      <c r="C1868" s="193">
        <f>'5 Driver Data'!C1868</f>
        <v>0</v>
      </c>
      <c r="D1868" s="192">
        <f>'5 Driver Data'!D1868</f>
        <v>0</v>
      </c>
      <c r="E1868" s="191">
        <f>'5 Driver Data'!E1868</f>
        <v>0</v>
      </c>
      <c r="F1868" s="191">
        <f>'5 Driver Data'!F1868</f>
        <v>0</v>
      </c>
      <c r="G1868" s="191">
        <f>'5 Driver Data'!G1868</f>
        <v>0</v>
      </c>
      <c r="H1868" s="191">
        <f>'5 Driver Data'!H1868</f>
        <v>0</v>
      </c>
      <c r="I1868" s="191">
        <f>'5 Driver Data'!I1868</f>
        <v>0</v>
      </c>
      <c r="J1868" s="191">
        <f>'5 Driver Data'!J1868</f>
        <v>0</v>
      </c>
      <c r="K1868" s="206">
        <f>'5 Driver Data'!K1868</f>
        <v>0</v>
      </c>
      <c r="L1868" s="1"/>
      <c r="M1868" s="216" t="str">
        <f>IF(D1868=0,"Blank",'3 Model Input'!E$44*'3 Model Input'!E$45)</f>
        <v>Blank</v>
      </c>
      <c r="N1868" s="197" t="str">
        <f t="shared" si="310"/>
        <v>Blank</v>
      </c>
      <c r="O1868" s="197" t="str">
        <f>IF(D1868=0,"Blank",'3 Model Input'!E$49*(1-'3 Model Input'!E$51))</f>
        <v>Blank</v>
      </c>
      <c r="P1868" s="197" t="str">
        <f t="shared" si="311"/>
        <v>Blank</v>
      </c>
      <c r="Q1868" s="197" t="str">
        <f>IF(D1868=0,"Blank",IF(D1868="BEV",E1868*(1-'3 Model Input'!E$54), E1868))</f>
        <v>Blank</v>
      </c>
      <c r="R1868" s="198" t="str">
        <f>IF(D1868=0,"Blank",IF(D1868="PHEV",F1868/G1868,F1868*(1-'3 Model Input'!E$54)/G1868))</f>
        <v>Blank</v>
      </c>
      <c r="S1868" s="198" t="str">
        <f>IF(D1868=0,"Blank",IF(D1868="PHEV",MIN(M1868,E1868),MIN(M1868,(E1868*(1-'3 Model Input'!E$54)))))</f>
        <v>Blank</v>
      </c>
      <c r="T1868" s="217" t="str">
        <f t="shared" si="312"/>
        <v>Blank</v>
      </c>
      <c r="U1868" s="89"/>
      <c r="V1868" s="216" t="str">
        <f>IF(D1868=0,"Blank",P1868*'3 Model Input'!E$50)</f>
        <v>Blank</v>
      </c>
      <c r="W1868" s="197" t="str">
        <f t="shared" si="313"/>
        <v>Blank</v>
      </c>
      <c r="X1868" s="197" t="str">
        <f t="shared" si="314"/>
        <v>Blank</v>
      </c>
      <c r="Y1868" s="197" t="str">
        <f t="shared" si="315"/>
        <v>Blank</v>
      </c>
      <c r="Z1868" s="197" t="str">
        <f t="shared" si="316"/>
        <v>Blank</v>
      </c>
      <c r="AA1868" s="223" t="str" cm="1">
        <f t="array" ref="AA1868">_xlfn.IFS(ISTEXT('3 Model Input'!F$70),"Missing",ISTEXT('3 Model Input'!I$70),"Missing",ISNUMBER('3 Model Input'!K$70),'3 Model Input'!K$70*P1868)</f>
        <v>Missing</v>
      </c>
      <c r="AB1868" s="89"/>
      <c r="AC1868" s="227" t="str" cm="1">
        <f t="array" ref="AC1868">IF(D1868=0,"Blank",_xlfn.IFS('3 Model Input'!E$61=1,(V1868*G1868)/T1868,'3 Model Input'!E$61=2,(W1868*G1868)/T1868,'3 Model Input'!E$61=3,(X1868*G1868)/T1868,'3 Model Input'!E$61=4,(Y1868*G1868)/T1868,'3 Model Input'!E$61=5,(Z1868*G1868)/T1868, ISTEXT('3 Model Input'!E$61),"Missing",'3 Model Input'!E$61=6,(AA1868*G1868)/T1868))</f>
        <v>Blank</v>
      </c>
      <c r="AD1868" s="202" t="str">
        <f t="shared" si="317"/>
        <v>Blank</v>
      </c>
      <c r="AE1868" s="202" t="str">
        <f t="shared" si="318"/>
        <v>Blank</v>
      </c>
      <c r="AF1868" s="217" t="str">
        <f t="shared" si="319"/>
        <v>Blank</v>
      </c>
      <c r="AG1868" s="9" t="str" cm="1">
        <f t="array" ref="AG1868">_xlfn.IFS(ISNUMBER(AC1868), "", ISNUMBER(SEARCH("Blank", AC1868)), "", ISERROR(AC1868), "Bad input on tab 3")</f>
        <v/>
      </c>
    </row>
    <row r="1869" spans="2:33" ht="15" customHeight="1" x14ac:dyDescent="0.75">
      <c r="B1869" s="205" t="str">
        <f>'5 Driver Data'!B1869</f>
        <v>1861</v>
      </c>
      <c r="C1869" s="193">
        <f>'5 Driver Data'!C1869</f>
        <v>0</v>
      </c>
      <c r="D1869" s="192">
        <f>'5 Driver Data'!D1869</f>
        <v>0</v>
      </c>
      <c r="E1869" s="191">
        <f>'5 Driver Data'!E1869</f>
        <v>0</v>
      </c>
      <c r="F1869" s="191">
        <f>'5 Driver Data'!F1869</f>
        <v>0</v>
      </c>
      <c r="G1869" s="191">
        <f>'5 Driver Data'!G1869</f>
        <v>0</v>
      </c>
      <c r="H1869" s="191">
        <f>'5 Driver Data'!H1869</f>
        <v>0</v>
      </c>
      <c r="I1869" s="191">
        <f>'5 Driver Data'!I1869</f>
        <v>0</v>
      </c>
      <c r="J1869" s="191">
        <f>'5 Driver Data'!J1869</f>
        <v>0</v>
      </c>
      <c r="K1869" s="206">
        <f>'5 Driver Data'!K1869</f>
        <v>0</v>
      </c>
      <c r="L1869" s="1"/>
      <c r="M1869" s="216" t="str">
        <f>IF(D1869=0,"Blank",'3 Model Input'!E$44*'3 Model Input'!E$45)</f>
        <v>Blank</v>
      </c>
      <c r="N1869" s="197" t="str">
        <f t="shared" si="310"/>
        <v>Blank</v>
      </c>
      <c r="O1869" s="197" t="str">
        <f>IF(D1869=0,"Blank",'3 Model Input'!E$49*(1-'3 Model Input'!E$51))</f>
        <v>Blank</v>
      </c>
      <c r="P1869" s="197" t="str">
        <f t="shared" si="311"/>
        <v>Blank</v>
      </c>
      <c r="Q1869" s="197" t="str">
        <f>IF(D1869=0,"Blank",IF(D1869="BEV",E1869*(1-'3 Model Input'!E$54), E1869))</f>
        <v>Blank</v>
      </c>
      <c r="R1869" s="198" t="str">
        <f>IF(D1869=0,"Blank",IF(D1869="PHEV",F1869/G1869,F1869*(1-'3 Model Input'!E$54)/G1869))</f>
        <v>Blank</v>
      </c>
      <c r="S1869" s="198" t="str">
        <f>IF(D1869=0,"Blank",IF(D1869="PHEV",MIN(M1869,E1869),MIN(M1869,(E1869*(1-'3 Model Input'!E$54)))))</f>
        <v>Blank</v>
      </c>
      <c r="T1869" s="217" t="str">
        <f t="shared" si="312"/>
        <v>Blank</v>
      </c>
      <c r="U1869" s="89"/>
      <c r="V1869" s="216" t="str">
        <f>IF(D1869=0,"Blank",P1869*'3 Model Input'!E$50)</f>
        <v>Blank</v>
      </c>
      <c r="W1869" s="197" t="str">
        <f t="shared" si="313"/>
        <v>Blank</v>
      </c>
      <c r="X1869" s="197" t="str">
        <f t="shared" si="314"/>
        <v>Blank</v>
      </c>
      <c r="Y1869" s="197" t="str">
        <f t="shared" si="315"/>
        <v>Blank</v>
      </c>
      <c r="Z1869" s="197" t="str">
        <f t="shared" si="316"/>
        <v>Blank</v>
      </c>
      <c r="AA1869" s="223" t="str" cm="1">
        <f t="array" ref="AA1869">_xlfn.IFS(ISTEXT('3 Model Input'!F$70),"Missing",ISTEXT('3 Model Input'!I$70),"Missing",ISNUMBER('3 Model Input'!K$70),'3 Model Input'!K$70*P1869)</f>
        <v>Missing</v>
      </c>
      <c r="AB1869" s="89"/>
      <c r="AC1869" s="227" t="str" cm="1">
        <f t="array" ref="AC1869">IF(D1869=0,"Blank",_xlfn.IFS('3 Model Input'!E$61=1,(V1869*G1869)/T1869,'3 Model Input'!E$61=2,(W1869*G1869)/T1869,'3 Model Input'!E$61=3,(X1869*G1869)/T1869,'3 Model Input'!E$61=4,(Y1869*G1869)/T1869,'3 Model Input'!E$61=5,(Z1869*G1869)/T1869, ISTEXT('3 Model Input'!E$61),"Missing",'3 Model Input'!E$61=6,(AA1869*G1869)/T1869))</f>
        <v>Blank</v>
      </c>
      <c r="AD1869" s="202" t="str">
        <f t="shared" si="317"/>
        <v>Blank</v>
      </c>
      <c r="AE1869" s="202" t="str">
        <f t="shared" si="318"/>
        <v>Blank</v>
      </c>
      <c r="AF1869" s="217" t="str">
        <f t="shared" si="319"/>
        <v>Blank</v>
      </c>
      <c r="AG1869" s="9" t="str" cm="1">
        <f t="array" ref="AG1869">_xlfn.IFS(ISNUMBER(AC1869), "", ISNUMBER(SEARCH("Blank", AC1869)), "", ISERROR(AC1869), "Bad input on tab 3")</f>
        <v/>
      </c>
    </row>
    <row r="1870" spans="2:33" ht="15" customHeight="1" x14ac:dyDescent="0.75">
      <c r="B1870" s="205" t="str">
        <f>'5 Driver Data'!B1870</f>
        <v>1862</v>
      </c>
      <c r="C1870" s="193">
        <f>'5 Driver Data'!C1870</f>
        <v>0</v>
      </c>
      <c r="D1870" s="192">
        <f>'5 Driver Data'!D1870</f>
        <v>0</v>
      </c>
      <c r="E1870" s="191">
        <f>'5 Driver Data'!E1870</f>
        <v>0</v>
      </c>
      <c r="F1870" s="191">
        <f>'5 Driver Data'!F1870</f>
        <v>0</v>
      </c>
      <c r="G1870" s="191">
        <f>'5 Driver Data'!G1870</f>
        <v>0</v>
      </c>
      <c r="H1870" s="191">
        <f>'5 Driver Data'!H1870</f>
        <v>0</v>
      </c>
      <c r="I1870" s="191">
        <f>'5 Driver Data'!I1870</f>
        <v>0</v>
      </c>
      <c r="J1870" s="191">
        <f>'5 Driver Data'!J1870</f>
        <v>0</v>
      </c>
      <c r="K1870" s="206">
        <f>'5 Driver Data'!K1870</f>
        <v>0</v>
      </c>
      <c r="L1870" s="1"/>
      <c r="M1870" s="216" t="str">
        <f>IF(D1870=0,"Blank",'3 Model Input'!E$44*'3 Model Input'!E$45)</f>
        <v>Blank</v>
      </c>
      <c r="N1870" s="197" t="str">
        <f t="shared" si="310"/>
        <v>Blank</v>
      </c>
      <c r="O1870" s="197" t="str">
        <f>IF(D1870=0,"Blank",'3 Model Input'!E$49*(1-'3 Model Input'!E$51))</f>
        <v>Blank</v>
      </c>
      <c r="P1870" s="197" t="str">
        <f t="shared" si="311"/>
        <v>Blank</v>
      </c>
      <c r="Q1870" s="197" t="str">
        <f>IF(D1870=0,"Blank",IF(D1870="BEV",E1870*(1-'3 Model Input'!E$54), E1870))</f>
        <v>Blank</v>
      </c>
      <c r="R1870" s="198" t="str">
        <f>IF(D1870=0,"Blank",IF(D1870="PHEV",F1870/G1870,F1870*(1-'3 Model Input'!E$54)/G1870))</f>
        <v>Blank</v>
      </c>
      <c r="S1870" s="198" t="str">
        <f>IF(D1870=0,"Blank",IF(D1870="PHEV",MIN(M1870,E1870),MIN(M1870,(E1870*(1-'3 Model Input'!E$54)))))</f>
        <v>Blank</v>
      </c>
      <c r="T1870" s="217" t="str">
        <f t="shared" si="312"/>
        <v>Blank</v>
      </c>
      <c r="U1870" s="89"/>
      <c r="V1870" s="216" t="str">
        <f>IF(D1870=0,"Blank",P1870*'3 Model Input'!E$50)</f>
        <v>Blank</v>
      </c>
      <c r="W1870" s="197" t="str">
        <f t="shared" si="313"/>
        <v>Blank</v>
      </c>
      <c r="X1870" s="197" t="str">
        <f t="shared" si="314"/>
        <v>Blank</v>
      </c>
      <c r="Y1870" s="197" t="str">
        <f t="shared" si="315"/>
        <v>Blank</v>
      </c>
      <c r="Z1870" s="197" t="str">
        <f t="shared" si="316"/>
        <v>Blank</v>
      </c>
      <c r="AA1870" s="223" t="str" cm="1">
        <f t="array" ref="AA1870">_xlfn.IFS(ISTEXT('3 Model Input'!F$70),"Missing",ISTEXT('3 Model Input'!I$70),"Missing",ISNUMBER('3 Model Input'!K$70),'3 Model Input'!K$70*P1870)</f>
        <v>Missing</v>
      </c>
      <c r="AB1870" s="89"/>
      <c r="AC1870" s="227" t="str" cm="1">
        <f t="array" ref="AC1870">IF(D1870=0,"Blank",_xlfn.IFS('3 Model Input'!E$61=1,(V1870*G1870)/T1870,'3 Model Input'!E$61=2,(W1870*G1870)/T1870,'3 Model Input'!E$61=3,(X1870*G1870)/T1870,'3 Model Input'!E$61=4,(Y1870*G1870)/T1870,'3 Model Input'!E$61=5,(Z1870*G1870)/T1870, ISTEXT('3 Model Input'!E$61),"Missing",'3 Model Input'!E$61=6,(AA1870*G1870)/T1870))</f>
        <v>Blank</v>
      </c>
      <c r="AD1870" s="202" t="str">
        <f t="shared" si="317"/>
        <v>Blank</v>
      </c>
      <c r="AE1870" s="202" t="str">
        <f t="shared" si="318"/>
        <v>Blank</v>
      </c>
      <c r="AF1870" s="217" t="str">
        <f t="shared" si="319"/>
        <v>Blank</v>
      </c>
      <c r="AG1870" s="9" t="str" cm="1">
        <f t="array" ref="AG1870">_xlfn.IFS(ISNUMBER(AC1870), "", ISNUMBER(SEARCH("Blank", AC1870)), "", ISERROR(AC1870), "Bad input on tab 3")</f>
        <v/>
      </c>
    </row>
    <row r="1871" spans="2:33" ht="15" customHeight="1" x14ac:dyDescent="0.75">
      <c r="B1871" s="205" t="str">
        <f>'5 Driver Data'!B1871</f>
        <v>1863</v>
      </c>
      <c r="C1871" s="193">
        <f>'5 Driver Data'!C1871</f>
        <v>0</v>
      </c>
      <c r="D1871" s="192">
        <f>'5 Driver Data'!D1871</f>
        <v>0</v>
      </c>
      <c r="E1871" s="191">
        <f>'5 Driver Data'!E1871</f>
        <v>0</v>
      </c>
      <c r="F1871" s="191">
        <f>'5 Driver Data'!F1871</f>
        <v>0</v>
      </c>
      <c r="G1871" s="191">
        <f>'5 Driver Data'!G1871</f>
        <v>0</v>
      </c>
      <c r="H1871" s="191">
        <f>'5 Driver Data'!H1871</f>
        <v>0</v>
      </c>
      <c r="I1871" s="191">
        <f>'5 Driver Data'!I1871</f>
        <v>0</v>
      </c>
      <c r="J1871" s="191">
        <f>'5 Driver Data'!J1871</f>
        <v>0</v>
      </c>
      <c r="K1871" s="206">
        <f>'5 Driver Data'!K1871</f>
        <v>0</v>
      </c>
      <c r="L1871" s="1"/>
      <c r="M1871" s="216" t="str">
        <f>IF(D1871=0,"Blank",'3 Model Input'!E$44*'3 Model Input'!E$45)</f>
        <v>Blank</v>
      </c>
      <c r="N1871" s="197" t="str">
        <f t="shared" si="310"/>
        <v>Blank</v>
      </c>
      <c r="O1871" s="197" t="str">
        <f>IF(D1871=0,"Blank",'3 Model Input'!E$49*(1-'3 Model Input'!E$51))</f>
        <v>Blank</v>
      </c>
      <c r="P1871" s="197" t="str">
        <f t="shared" si="311"/>
        <v>Blank</v>
      </c>
      <c r="Q1871" s="197" t="str">
        <f>IF(D1871=0,"Blank",IF(D1871="BEV",E1871*(1-'3 Model Input'!E$54), E1871))</f>
        <v>Blank</v>
      </c>
      <c r="R1871" s="198" t="str">
        <f>IF(D1871=0,"Blank",IF(D1871="PHEV",F1871/G1871,F1871*(1-'3 Model Input'!E$54)/G1871))</f>
        <v>Blank</v>
      </c>
      <c r="S1871" s="198" t="str">
        <f>IF(D1871=0,"Blank",IF(D1871="PHEV",MIN(M1871,E1871),MIN(M1871,(E1871*(1-'3 Model Input'!E$54)))))</f>
        <v>Blank</v>
      </c>
      <c r="T1871" s="217" t="str">
        <f t="shared" si="312"/>
        <v>Blank</v>
      </c>
      <c r="U1871" s="89"/>
      <c r="V1871" s="216" t="str">
        <f>IF(D1871=0,"Blank",P1871*'3 Model Input'!E$50)</f>
        <v>Blank</v>
      </c>
      <c r="W1871" s="197" t="str">
        <f t="shared" si="313"/>
        <v>Blank</v>
      </c>
      <c r="X1871" s="197" t="str">
        <f t="shared" si="314"/>
        <v>Blank</v>
      </c>
      <c r="Y1871" s="197" t="str">
        <f t="shared" si="315"/>
        <v>Blank</v>
      </c>
      <c r="Z1871" s="197" t="str">
        <f t="shared" si="316"/>
        <v>Blank</v>
      </c>
      <c r="AA1871" s="223" t="str" cm="1">
        <f t="array" ref="AA1871">_xlfn.IFS(ISTEXT('3 Model Input'!F$70),"Missing",ISTEXT('3 Model Input'!I$70),"Missing",ISNUMBER('3 Model Input'!K$70),'3 Model Input'!K$70*P1871)</f>
        <v>Missing</v>
      </c>
      <c r="AB1871" s="89"/>
      <c r="AC1871" s="227" t="str" cm="1">
        <f t="array" ref="AC1871">IF(D1871=0,"Blank",_xlfn.IFS('3 Model Input'!E$61=1,(V1871*G1871)/T1871,'3 Model Input'!E$61=2,(W1871*G1871)/T1871,'3 Model Input'!E$61=3,(X1871*G1871)/T1871,'3 Model Input'!E$61=4,(Y1871*G1871)/T1871,'3 Model Input'!E$61=5,(Z1871*G1871)/T1871, ISTEXT('3 Model Input'!E$61),"Missing",'3 Model Input'!E$61=6,(AA1871*G1871)/T1871))</f>
        <v>Blank</v>
      </c>
      <c r="AD1871" s="202" t="str">
        <f t="shared" si="317"/>
        <v>Blank</v>
      </c>
      <c r="AE1871" s="202" t="str">
        <f t="shared" si="318"/>
        <v>Blank</v>
      </c>
      <c r="AF1871" s="217" t="str">
        <f t="shared" si="319"/>
        <v>Blank</v>
      </c>
      <c r="AG1871" s="9" t="str" cm="1">
        <f t="array" ref="AG1871">_xlfn.IFS(ISNUMBER(AC1871), "", ISNUMBER(SEARCH("Blank", AC1871)), "", ISERROR(AC1871), "Bad input on tab 3")</f>
        <v/>
      </c>
    </row>
    <row r="1872" spans="2:33" ht="15" customHeight="1" x14ac:dyDescent="0.75">
      <c r="B1872" s="205" t="str">
        <f>'5 Driver Data'!B1872</f>
        <v>1864</v>
      </c>
      <c r="C1872" s="193">
        <f>'5 Driver Data'!C1872</f>
        <v>0</v>
      </c>
      <c r="D1872" s="192">
        <f>'5 Driver Data'!D1872</f>
        <v>0</v>
      </c>
      <c r="E1872" s="191">
        <f>'5 Driver Data'!E1872</f>
        <v>0</v>
      </c>
      <c r="F1872" s="191">
        <f>'5 Driver Data'!F1872</f>
        <v>0</v>
      </c>
      <c r="G1872" s="191">
        <f>'5 Driver Data'!G1872</f>
        <v>0</v>
      </c>
      <c r="H1872" s="191">
        <f>'5 Driver Data'!H1872</f>
        <v>0</v>
      </c>
      <c r="I1872" s="191">
        <f>'5 Driver Data'!I1872</f>
        <v>0</v>
      </c>
      <c r="J1872" s="191">
        <f>'5 Driver Data'!J1872</f>
        <v>0</v>
      </c>
      <c r="K1872" s="206">
        <f>'5 Driver Data'!K1872</f>
        <v>0</v>
      </c>
      <c r="L1872" s="1"/>
      <c r="M1872" s="216" t="str">
        <f>IF(D1872=0,"Blank",'3 Model Input'!E$44*'3 Model Input'!E$45)</f>
        <v>Blank</v>
      </c>
      <c r="N1872" s="197" t="str">
        <f t="shared" si="310"/>
        <v>Blank</v>
      </c>
      <c r="O1872" s="197" t="str">
        <f>IF(D1872=0,"Blank",'3 Model Input'!E$49*(1-'3 Model Input'!E$51))</f>
        <v>Blank</v>
      </c>
      <c r="P1872" s="197" t="str">
        <f t="shared" si="311"/>
        <v>Blank</v>
      </c>
      <c r="Q1872" s="197" t="str">
        <f>IF(D1872=0,"Blank",IF(D1872="BEV",E1872*(1-'3 Model Input'!E$54), E1872))</f>
        <v>Blank</v>
      </c>
      <c r="R1872" s="198" t="str">
        <f>IF(D1872=0,"Blank",IF(D1872="PHEV",F1872/G1872,F1872*(1-'3 Model Input'!E$54)/G1872))</f>
        <v>Blank</v>
      </c>
      <c r="S1872" s="198" t="str">
        <f>IF(D1872=0,"Blank",IF(D1872="PHEV",MIN(M1872,E1872),MIN(M1872,(E1872*(1-'3 Model Input'!E$54)))))</f>
        <v>Blank</v>
      </c>
      <c r="T1872" s="217" t="str">
        <f t="shared" si="312"/>
        <v>Blank</v>
      </c>
      <c r="U1872" s="89"/>
      <c r="V1872" s="216" t="str">
        <f>IF(D1872=0,"Blank",P1872*'3 Model Input'!E$50)</f>
        <v>Blank</v>
      </c>
      <c r="W1872" s="197" t="str">
        <f t="shared" si="313"/>
        <v>Blank</v>
      </c>
      <c r="X1872" s="197" t="str">
        <f t="shared" si="314"/>
        <v>Blank</v>
      </c>
      <c r="Y1872" s="197" t="str">
        <f t="shared" si="315"/>
        <v>Blank</v>
      </c>
      <c r="Z1872" s="197" t="str">
        <f t="shared" si="316"/>
        <v>Blank</v>
      </c>
      <c r="AA1872" s="223" t="str" cm="1">
        <f t="array" ref="AA1872">_xlfn.IFS(ISTEXT('3 Model Input'!F$70),"Missing",ISTEXT('3 Model Input'!I$70),"Missing",ISNUMBER('3 Model Input'!K$70),'3 Model Input'!K$70*P1872)</f>
        <v>Missing</v>
      </c>
      <c r="AB1872" s="89"/>
      <c r="AC1872" s="227" t="str" cm="1">
        <f t="array" ref="AC1872">IF(D1872=0,"Blank",_xlfn.IFS('3 Model Input'!E$61=1,(V1872*G1872)/T1872,'3 Model Input'!E$61=2,(W1872*G1872)/T1872,'3 Model Input'!E$61=3,(X1872*G1872)/T1872,'3 Model Input'!E$61=4,(Y1872*G1872)/T1872,'3 Model Input'!E$61=5,(Z1872*G1872)/T1872, ISTEXT('3 Model Input'!E$61),"Missing",'3 Model Input'!E$61=6,(AA1872*G1872)/T1872))</f>
        <v>Blank</v>
      </c>
      <c r="AD1872" s="202" t="str">
        <f t="shared" si="317"/>
        <v>Blank</v>
      </c>
      <c r="AE1872" s="202" t="str">
        <f t="shared" si="318"/>
        <v>Blank</v>
      </c>
      <c r="AF1872" s="217" t="str">
        <f t="shared" si="319"/>
        <v>Blank</v>
      </c>
      <c r="AG1872" s="9" t="str" cm="1">
        <f t="array" ref="AG1872">_xlfn.IFS(ISNUMBER(AC1872), "", ISNUMBER(SEARCH("Blank", AC1872)), "", ISERROR(AC1872), "Bad input on tab 3")</f>
        <v/>
      </c>
    </row>
    <row r="1873" spans="2:33" ht="15" customHeight="1" x14ac:dyDescent="0.75">
      <c r="B1873" s="205" t="str">
        <f>'5 Driver Data'!B1873</f>
        <v>1865</v>
      </c>
      <c r="C1873" s="193">
        <f>'5 Driver Data'!C1873</f>
        <v>0</v>
      </c>
      <c r="D1873" s="192">
        <f>'5 Driver Data'!D1873</f>
        <v>0</v>
      </c>
      <c r="E1873" s="191">
        <f>'5 Driver Data'!E1873</f>
        <v>0</v>
      </c>
      <c r="F1873" s="191">
        <f>'5 Driver Data'!F1873</f>
        <v>0</v>
      </c>
      <c r="G1873" s="191">
        <f>'5 Driver Data'!G1873</f>
        <v>0</v>
      </c>
      <c r="H1873" s="191">
        <f>'5 Driver Data'!H1873</f>
        <v>0</v>
      </c>
      <c r="I1873" s="191">
        <f>'5 Driver Data'!I1873</f>
        <v>0</v>
      </c>
      <c r="J1873" s="191">
        <f>'5 Driver Data'!J1873</f>
        <v>0</v>
      </c>
      <c r="K1873" s="206">
        <f>'5 Driver Data'!K1873</f>
        <v>0</v>
      </c>
      <c r="L1873" s="1"/>
      <c r="M1873" s="216" t="str">
        <f>IF(D1873=0,"Blank",'3 Model Input'!E$44*'3 Model Input'!E$45)</f>
        <v>Blank</v>
      </c>
      <c r="N1873" s="197" t="str">
        <f t="shared" si="310"/>
        <v>Blank</v>
      </c>
      <c r="O1873" s="197" t="str">
        <f>IF(D1873=0,"Blank",'3 Model Input'!E$49*(1-'3 Model Input'!E$51))</f>
        <v>Blank</v>
      </c>
      <c r="P1873" s="197" t="str">
        <f t="shared" si="311"/>
        <v>Blank</v>
      </c>
      <c r="Q1873" s="197" t="str">
        <f>IF(D1873=0,"Blank",IF(D1873="BEV",E1873*(1-'3 Model Input'!E$54), E1873))</f>
        <v>Blank</v>
      </c>
      <c r="R1873" s="198" t="str">
        <f>IF(D1873=0,"Blank",IF(D1873="PHEV",F1873/G1873,F1873*(1-'3 Model Input'!E$54)/G1873))</f>
        <v>Blank</v>
      </c>
      <c r="S1873" s="198" t="str">
        <f>IF(D1873=0,"Blank",IF(D1873="PHEV",MIN(M1873,E1873),MIN(M1873,(E1873*(1-'3 Model Input'!E$54)))))</f>
        <v>Blank</v>
      </c>
      <c r="T1873" s="217" t="str">
        <f t="shared" si="312"/>
        <v>Blank</v>
      </c>
      <c r="U1873" s="89"/>
      <c r="V1873" s="216" t="str">
        <f>IF(D1873=0,"Blank",P1873*'3 Model Input'!E$50)</f>
        <v>Blank</v>
      </c>
      <c r="W1873" s="197" t="str">
        <f t="shared" si="313"/>
        <v>Blank</v>
      </c>
      <c r="X1873" s="197" t="str">
        <f t="shared" si="314"/>
        <v>Blank</v>
      </c>
      <c r="Y1873" s="197" t="str">
        <f t="shared" si="315"/>
        <v>Blank</v>
      </c>
      <c r="Z1873" s="197" t="str">
        <f t="shared" si="316"/>
        <v>Blank</v>
      </c>
      <c r="AA1873" s="223" t="str" cm="1">
        <f t="array" ref="AA1873">_xlfn.IFS(ISTEXT('3 Model Input'!F$70),"Missing",ISTEXT('3 Model Input'!I$70),"Missing",ISNUMBER('3 Model Input'!K$70),'3 Model Input'!K$70*P1873)</f>
        <v>Missing</v>
      </c>
      <c r="AB1873" s="89"/>
      <c r="AC1873" s="227" t="str" cm="1">
        <f t="array" ref="AC1873">IF(D1873=0,"Blank",_xlfn.IFS('3 Model Input'!E$61=1,(V1873*G1873)/T1873,'3 Model Input'!E$61=2,(W1873*G1873)/T1873,'3 Model Input'!E$61=3,(X1873*G1873)/T1873,'3 Model Input'!E$61=4,(Y1873*G1873)/T1873,'3 Model Input'!E$61=5,(Z1873*G1873)/T1873, ISTEXT('3 Model Input'!E$61),"Missing",'3 Model Input'!E$61=6,(AA1873*G1873)/T1873))</f>
        <v>Blank</v>
      </c>
      <c r="AD1873" s="202" t="str">
        <f t="shared" si="317"/>
        <v>Blank</v>
      </c>
      <c r="AE1873" s="202" t="str">
        <f t="shared" si="318"/>
        <v>Blank</v>
      </c>
      <c r="AF1873" s="217" t="str">
        <f t="shared" si="319"/>
        <v>Blank</v>
      </c>
      <c r="AG1873" s="9" t="str" cm="1">
        <f t="array" ref="AG1873">_xlfn.IFS(ISNUMBER(AC1873), "", ISNUMBER(SEARCH("Blank", AC1873)), "", ISERROR(AC1873), "Bad input on tab 3")</f>
        <v/>
      </c>
    </row>
    <row r="1874" spans="2:33" ht="15" customHeight="1" x14ac:dyDescent="0.75">
      <c r="B1874" s="205" t="str">
        <f>'5 Driver Data'!B1874</f>
        <v>1866</v>
      </c>
      <c r="C1874" s="193">
        <f>'5 Driver Data'!C1874</f>
        <v>0</v>
      </c>
      <c r="D1874" s="192">
        <f>'5 Driver Data'!D1874</f>
        <v>0</v>
      </c>
      <c r="E1874" s="191">
        <f>'5 Driver Data'!E1874</f>
        <v>0</v>
      </c>
      <c r="F1874" s="191">
        <f>'5 Driver Data'!F1874</f>
        <v>0</v>
      </c>
      <c r="G1874" s="191">
        <f>'5 Driver Data'!G1874</f>
        <v>0</v>
      </c>
      <c r="H1874" s="191">
        <f>'5 Driver Data'!H1874</f>
        <v>0</v>
      </c>
      <c r="I1874" s="191">
        <f>'5 Driver Data'!I1874</f>
        <v>0</v>
      </c>
      <c r="J1874" s="191">
        <f>'5 Driver Data'!J1874</f>
        <v>0</v>
      </c>
      <c r="K1874" s="206">
        <f>'5 Driver Data'!K1874</f>
        <v>0</v>
      </c>
      <c r="L1874" s="1"/>
      <c r="M1874" s="216" t="str">
        <f>IF(D1874=0,"Blank",'3 Model Input'!E$44*'3 Model Input'!E$45)</f>
        <v>Blank</v>
      </c>
      <c r="N1874" s="197" t="str">
        <f t="shared" si="310"/>
        <v>Blank</v>
      </c>
      <c r="O1874" s="197" t="str">
        <f>IF(D1874=0,"Blank",'3 Model Input'!E$49*(1-'3 Model Input'!E$51))</f>
        <v>Blank</v>
      </c>
      <c r="P1874" s="197" t="str">
        <f t="shared" si="311"/>
        <v>Blank</v>
      </c>
      <c r="Q1874" s="197" t="str">
        <f>IF(D1874=0,"Blank",IF(D1874="BEV",E1874*(1-'3 Model Input'!E$54), E1874))</f>
        <v>Blank</v>
      </c>
      <c r="R1874" s="198" t="str">
        <f>IF(D1874=0,"Blank",IF(D1874="PHEV",F1874/G1874,F1874*(1-'3 Model Input'!E$54)/G1874))</f>
        <v>Blank</v>
      </c>
      <c r="S1874" s="198" t="str">
        <f>IF(D1874=0,"Blank",IF(D1874="PHEV",MIN(M1874,E1874),MIN(M1874,(E1874*(1-'3 Model Input'!E$54)))))</f>
        <v>Blank</v>
      </c>
      <c r="T1874" s="217" t="str">
        <f t="shared" si="312"/>
        <v>Blank</v>
      </c>
      <c r="U1874" s="89"/>
      <c r="V1874" s="216" t="str">
        <f>IF(D1874=0,"Blank",P1874*'3 Model Input'!E$50)</f>
        <v>Blank</v>
      </c>
      <c r="W1874" s="197" t="str">
        <f t="shared" si="313"/>
        <v>Blank</v>
      </c>
      <c r="X1874" s="197" t="str">
        <f t="shared" si="314"/>
        <v>Blank</v>
      </c>
      <c r="Y1874" s="197" t="str">
        <f t="shared" si="315"/>
        <v>Blank</v>
      </c>
      <c r="Z1874" s="197" t="str">
        <f t="shared" si="316"/>
        <v>Blank</v>
      </c>
      <c r="AA1874" s="223" t="str" cm="1">
        <f t="array" ref="AA1874">_xlfn.IFS(ISTEXT('3 Model Input'!F$70),"Missing",ISTEXT('3 Model Input'!I$70),"Missing",ISNUMBER('3 Model Input'!K$70),'3 Model Input'!K$70*P1874)</f>
        <v>Missing</v>
      </c>
      <c r="AB1874" s="89"/>
      <c r="AC1874" s="227" t="str" cm="1">
        <f t="array" ref="AC1874">IF(D1874=0,"Blank",_xlfn.IFS('3 Model Input'!E$61=1,(V1874*G1874)/T1874,'3 Model Input'!E$61=2,(W1874*G1874)/T1874,'3 Model Input'!E$61=3,(X1874*G1874)/T1874,'3 Model Input'!E$61=4,(Y1874*G1874)/T1874,'3 Model Input'!E$61=5,(Z1874*G1874)/T1874, ISTEXT('3 Model Input'!E$61),"Missing",'3 Model Input'!E$61=6,(AA1874*G1874)/T1874))</f>
        <v>Blank</v>
      </c>
      <c r="AD1874" s="202" t="str">
        <f t="shared" si="317"/>
        <v>Blank</v>
      </c>
      <c r="AE1874" s="202" t="str">
        <f t="shared" si="318"/>
        <v>Blank</v>
      </c>
      <c r="AF1874" s="217" t="str">
        <f t="shared" si="319"/>
        <v>Blank</v>
      </c>
      <c r="AG1874" s="9" t="str" cm="1">
        <f t="array" ref="AG1874">_xlfn.IFS(ISNUMBER(AC1874), "", ISNUMBER(SEARCH("Blank", AC1874)), "", ISERROR(AC1874), "Bad input on tab 3")</f>
        <v/>
      </c>
    </row>
    <row r="1875" spans="2:33" ht="15" customHeight="1" x14ac:dyDescent="0.75">
      <c r="B1875" s="205" t="str">
        <f>'5 Driver Data'!B1875</f>
        <v>1867</v>
      </c>
      <c r="C1875" s="193">
        <f>'5 Driver Data'!C1875</f>
        <v>0</v>
      </c>
      <c r="D1875" s="192">
        <f>'5 Driver Data'!D1875</f>
        <v>0</v>
      </c>
      <c r="E1875" s="191">
        <f>'5 Driver Data'!E1875</f>
        <v>0</v>
      </c>
      <c r="F1875" s="191">
        <f>'5 Driver Data'!F1875</f>
        <v>0</v>
      </c>
      <c r="G1875" s="191">
        <f>'5 Driver Data'!G1875</f>
        <v>0</v>
      </c>
      <c r="H1875" s="191">
        <f>'5 Driver Data'!H1875</f>
        <v>0</v>
      </c>
      <c r="I1875" s="191">
        <f>'5 Driver Data'!I1875</f>
        <v>0</v>
      </c>
      <c r="J1875" s="191">
        <f>'5 Driver Data'!J1875</f>
        <v>0</v>
      </c>
      <c r="K1875" s="206">
        <f>'5 Driver Data'!K1875</f>
        <v>0</v>
      </c>
      <c r="L1875" s="1"/>
      <c r="M1875" s="216" t="str">
        <f>IF(D1875=0,"Blank",'3 Model Input'!E$44*'3 Model Input'!E$45)</f>
        <v>Blank</v>
      </c>
      <c r="N1875" s="197" t="str">
        <f t="shared" si="310"/>
        <v>Blank</v>
      </c>
      <c r="O1875" s="197" t="str">
        <f>IF(D1875=0,"Blank",'3 Model Input'!E$49*(1-'3 Model Input'!E$51))</f>
        <v>Blank</v>
      </c>
      <c r="P1875" s="197" t="str">
        <f t="shared" si="311"/>
        <v>Blank</v>
      </c>
      <c r="Q1875" s="197" t="str">
        <f>IF(D1875=0,"Blank",IF(D1875="BEV",E1875*(1-'3 Model Input'!E$54), E1875))</f>
        <v>Blank</v>
      </c>
      <c r="R1875" s="198" t="str">
        <f>IF(D1875=0,"Blank",IF(D1875="PHEV",F1875/G1875,F1875*(1-'3 Model Input'!E$54)/G1875))</f>
        <v>Blank</v>
      </c>
      <c r="S1875" s="198" t="str">
        <f>IF(D1875=0,"Blank",IF(D1875="PHEV",MIN(M1875,E1875),MIN(M1875,(E1875*(1-'3 Model Input'!E$54)))))</f>
        <v>Blank</v>
      </c>
      <c r="T1875" s="217" t="str">
        <f t="shared" si="312"/>
        <v>Blank</v>
      </c>
      <c r="U1875" s="89"/>
      <c r="V1875" s="216" t="str">
        <f>IF(D1875=0,"Blank",P1875*'3 Model Input'!E$50)</f>
        <v>Blank</v>
      </c>
      <c r="W1875" s="197" t="str">
        <f t="shared" si="313"/>
        <v>Blank</v>
      </c>
      <c r="X1875" s="197" t="str">
        <f t="shared" si="314"/>
        <v>Blank</v>
      </c>
      <c r="Y1875" s="197" t="str">
        <f t="shared" si="315"/>
        <v>Blank</v>
      </c>
      <c r="Z1875" s="197" t="str">
        <f t="shared" si="316"/>
        <v>Blank</v>
      </c>
      <c r="AA1875" s="223" t="str" cm="1">
        <f t="array" ref="AA1875">_xlfn.IFS(ISTEXT('3 Model Input'!F$70),"Missing",ISTEXT('3 Model Input'!I$70),"Missing",ISNUMBER('3 Model Input'!K$70),'3 Model Input'!K$70*P1875)</f>
        <v>Missing</v>
      </c>
      <c r="AB1875" s="89"/>
      <c r="AC1875" s="227" t="str" cm="1">
        <f t="array" ref="AC1875">IF(D1875=0,"Blank",_xlfn.IFS('3 Model Input'!E$61=1,(V1875*G1875)/T1875,'3 Model Input'!E$61=2,(W1875*G1875)/T1875,'3 Model Input'!E$61=3,(X1875*G1875)/T1875,'3 Model Input'!E$61=4,(Y1875*G1875)/T1875,'3 Model Input'!E$61=5,(Z1875*G1875)/T1875, ISTEXT('3 Model Input'!E$61),"Missing",'3 Model Input'!E$61=6,(AA1875*G1875)/T1875))</f>
        <v>Blank</v>
      </c>
      <c r="AD1875" s="202" t="str">
        <f t="shared" si="317"/>
        <v>Blank</v>
      </c>
      <c r="AE1875" s="202" t="str">
        <f t="shared" si="318"/>
        <v>Blank</v>
      </c>
      <c r="AF1875" s="217" t="str">
        <f t="shared" si="319"/>
        <v>Blank</v>
      </c>
      <c r="AG1875" s="9" t="str" cm="1">
        <f t="array" ref="AG1875">_xlfn.IFS(ISNUMBER(AC1875), "", ISNUMBER(SEARCH("Blank", AC1875)), "", ISERROR(AC1875), "Bad input on tab 3")</f>
        <v/>
      </c>
    </row>
    <row r="1876" spans="2:33" ht="15" customHeight="1" x14ac:dyDescent="0.75">
      <c r="B1876" s="205" t="str">
        <f>'5 Driver Data'!B1876</f>
        <v>1868</v>
      </c>
      <c r="C1876" s="193">
        <f>'5 Driver Data'!C1876</f>
        <v>0</v>
      </c>
      <c r="D1876" s="192">
        <f>'5 Driver Data'!D1876</f>
        <v>0</v>
      </c>
      <c r="E1876" s="191">
        <f>'5 Driver Data'!E1876</f>
        <v>0</v>
      </c>
      <c r="F1876" s="191">
        <f>'5 Driver Data'!F1876</f>
        <v>0</v>
      </c>
      <c r="G1876" s="191">
        <f>'5 Driver Data'!G1876</f>
        <v>0</v>
      </c>
      <c r="H1876" s="191">
        <f>'5 Driver Data'!H1876</f>
        <v>0</v>
      </c>
      <c r="I1876" s="191">
        <f>'5 Driver Data'!I1876</f>
        <v>0</v>
      </c>
      <c r="J1876" s="191">
        <f>'5 Driver Data'!J1876</f>
        <v>0</v>
      </c>
      <c r="K1876" s="206">
        <f>'5 Driver Data'!K1876</f>
        <v>0</v>
      </c>
      <c r="L1876" s="1"/>
      <c r="M1876" s="216" t="str">
        <f>IF(D1876=0,"Blank",'3 Model Input'!E$44*'3 Model Input'!E$45)</f>
        <v>Blank</v>
      </c>
      <c r="N1876" s="197" t="str">
        <f t="shared" si="310"/>
        <v>Blank</v>
      </c>
      <c r="O1876" s="197" t="str">
        <f>IF(D1876=0,"Blank",'3 Model Input'!E$49*(1-'3 Model Input'!E$51))</f>
        <v>Blank</v>
      </c>
      <c r="P1876" s="197" t="str">
        <f t="shared" si="311"/>
        <v>Blank</v>
      </c>
      <c r="Q1876" s="197" t="str">
        <f>IF(D1876=0,"Blank",IF(D1876="BEV",E1876*(1-'3 Model Input'!E$54), E1876))</f>
        <v>Blank</v>
      </c>
      <c r="R1876" s="198" t="str">
        <f>IF(D1876=0,"Blank",IF(D1876="PHEV",F1876/G1876,F1876*(1-'3 Model Input'!E$54)/G1876))</f>
        <v>Blank</v>
      </c>
      <c r="S1876" s="198" t="str">
        <f>IF(D1876=0,"Blank",IF(D1876="PHEV",MIN(M1876,E1876),MIN(M1876,(E1876*(1-'3 Model Input'!E$54)))))</f>
        <v>Blank</v>
      </c>
      <c r="T1876" s="217" t="str">
        <f t="shared" si="312"/>
        <v>Blank</v>
      </c>
      <c r="U1876" s="89"/>
      <c r="V1876" s="216" t="str">
        <f>IF(D1876=0,"Blank",P1876*'3 Model Input'!E$50)</f>
        <v>Blank</v>
      </c>
      <c r="W1876" s="197" t="str">
        <f t="shared" si="313"/>
        <v>Blank</v>
      </c>
      <c r="X1876" s="197" t="str">
        <f t="shared" si="314"/>
        <v>Blank</v>
      </c>
      <c r="Y1876" s="197" t="str">
        <f t="shared" si="315"/>
        <v>Blank</v>
      </c>
      <c r="Z1876" s="197" t="str">
        <f t="shared" si="316"/>
        <v>Blank</v>
      </c>
      <c r="AA1876" s="223" t="str" cm="1">
        <f t="array" ref="AA1876">_xlfn.IFS(ISTEXT('3 Model Input'!F$70),"Missing",ISTEXT('3 Model Input'!I$70),"Missing",ISNUMBER('3 Model Input'!K$70),'3 Model Input'!K$70*P1876)</f>
        <v>Missing</v>
      </c>
      <c r="AB1876" s="89"/>
      <c r="AC1876" s="227" t="str" cm="1">
        <f t="array" ref="AC1876">IF(D1876=0,"Blank",_xlfn.IFS('3 Model Input'!E$61=1,(V1876*G1876)/T1876,'3 Model Input'!E$61=2,(W1876*G1876)/T1876,'3 Model Input'!E$61=3,(X1876*G1876)/T1876,'3 Model Input'!E$61=4,(Y1876*G1876)/T1876,'3 Model Input'!E$61=5,(Z1876*G1876)/T1876, ISTEXT('3 Model Input'!E$61),"Missing",'3 Model Input'!E$61=6,(AA1876*G1876)/T1876))</f>
        <v>Blank</v>
      </c>
      <c r="AD1876" s="202" t="str">
        <f t="shared" si="317"/>
        <v>Blank</v>
      </c>
      <c r="AE1876" s="202" t="str">
        <f t="shared" si="318"/>
        <v>Blank</v>
      </c>
      <c r="AF1876" s="217" t="str">
        <f t="shared" si="319"/>
        <v>Blank</v>
      </c>
      <c r="AG1876" s="9" t="str" cm="1">
        <f t="array" ref="AG1876">_xlfn.IFS(ISNUMBER(AC1876), "", ISNUMBER(SEARCH("Blank", AC1876)), "", ISERROR(AC1876), "Bad input on tab 3")</f>
        <v/>
      </c>
    </row>
    <row r="1877" spans="2:33" ht="15" customHeight="1" x14ac:dyDescent="0.75">
      <c r="B1877" s="205" t="str">
        <f>'5 Driver Data'!B1877</f>
        <v>1869</v>
      </c>
      <c r="C1877" s="193">
        <f>'5 Driver Data'!C1877</f>
        <v>0</v>
      </c>
      <c r="D1877" s="192">
        <f>'5 Driver Data'!D1877</f>
        <v>0</v>
      </c>
      <c r="E1877" s="191">
        <f>'5 Driver Data'!E1877</f>
        <v>0</v>
      </c>
      <c r="F1877" s="191">
        <f>'5 Driver Data'!F1877</f>
        <v>0</v>
      </c>
      <c r="G1877" s="191">
        <f>'5 Driver Data'!G1877</f>
        <v>0</v>
      </c>
      <c r="H1877" s="191">
        <f>'5 Driver Data'!H1877</f>
        <v>0</v>
      </c>
      <c r="I1877" s="191">
        <f>'5 Driver Data'!I1877</f>
        <v>0</v>
      </c>
      <c r="J1877" s="191">
        <f>'5 Driver Data'!J1877</f>
        <v>0</v>
      </c>
      <c r="K1877" s="206">
        <f>'5 Driver Data'!K1877</f>
        <v>0</v>
      </c>
      <c r="L1877" s="1"/>
      <c r="M1877" s="216" t="str">
        <f>IF(D1877=0,"Blank",'3 Model Input'!E$44*'3 Model Input'!E$45)</f>
        <v>Blank</v>
      </c>
      <c r="N1877" s="197" t="str">
        <f t="shared" si="310"/>
        <v>Blank</v>
      </c>
      <c r="O1877" s="197" t="str">
        <f>IF(D1877=0,"Blank",'3 Model Input'!E$49*(1-'3 Model Input'!E$51))</f>
        <v>Blank</v>
      </c>
      <c r="P1877" s="197" t="str">
        <f t="shared" si="311"/>
        <v>Blank</v>
      </c>
      <c r="Q1877" s="197" t="str">
        <f>IF(D1877=0,"Blank",IF(D1877="BEV",E1877*(1-'3 Model Input'!E$54), E1877))</f>
        <v>Blank</v>
      </c>
      <c r="R1877" s="198" t="str">
        <f>IF(D1877=0,"Blank",IF(D1877="PHEV",F1877/G1877,F1877*(1-'3 Model Input'!E$54)/G1877))</f>
        <v>Blank</v>
      </c>
      <c r="S1877" s="198" t="str">
        <f>IF(D1877=0,"Blank",IF(D1877="PHEV",MIN(M1877,E1877),MIN(M1877,(E1877*(1-'3 Model Input'!E$54)))))</f>
        <v>Blank</v>
      </c>
      <c r="T1877" s="217" t="str">
        <f t="shared" si="312"/>
        <v>Blank</v>
      </c>
      <c r="U1877" s="89"/>
      <c r="V1877" s="216" t="str">
        <f>IF(D1877=0,"Blank",P1877*'3 Model Input'!E$50)</f>
        <v>Blank</v>
      </c>
      <c r="W1877" s="197" t="str">
        <f t="shared" si="313"/>
        <v>Blank</v>
      </c>
      <c r="X1877" s="197" t="str">
        <f t="shared" si="314"/>
        <v>Blank</v>
      </c>
      <c r="Y1877" s="197" t="str">
        <f t="shared" si="315"/>
        <v>Blank</v>
      </c>
      <c r="Z1877" s="197" t="str">
        <f t="shared" si="316"/>
        <v>Blank</v>
      </c>
      <c r="AA1877" s="223" t="str" cm="1">
        <f t="array" ref="AA1877">_xlfn.IFS(ISTEXT('3 Model Input'!F$70),"Missing",ISTEXT('3 Model Input'!I$70),"Missing",ISNUMBER('3 Model Input'!K$70),'3 Model Input'!K$70*P1877)</f>
        <v>Missing</v>
      </c>
      <c r="AB1877" s="89"/>
      <c r="AC1877" s="227" t="str" cm="1">
        <f t="array" ref="AC1877">IF(D1877=0,"Blank",_xlfn.IFS('3 Model Input'!E$61=1,(V1877*G1877)/T1877,'3 Model Input'!E$61=2,(W1877*G1877)/T1877,'3 Model Input'!E$61=3,(X1877*G1877)/T1877,'3 Model Input'!E$61=4,(Y1877*G1877)/T1877,'3 Model Input'!E$61=5,(Z1877*G1877)/T1877, ISTEXT('3 Model Input'!E$61),"Missing",'3 Model Input'!E$61=6,(AA1877*G1877)/T1877))</f>
        <v>Blank</v>
      </c>
      <c r="AD1877" s="202" t="str">
        <f t="shared" si="317"/>
        <v>Blank</v>
      </c>
      <c r="AE1877" s="202" t="str">
        <f t="shared" si="318"/>
        <v>Blank</v>
      </c>
      <c r="AF1877" s="217" t="str">
        <f t="shared" si="319"/>
        <v>Blank</v>
      </c>
      <c r="AG1877" s="9" t="str" cm="1">
        <f t="array" ref="AG1877">_xlfn.IFS(ISNUMBER(AC1877), "", ISNUMBER(SEARCH("Blank", AC1877)), "", ISERROR(AC1877), "Bad input on tab 3")</f>
        <v/>
      </c>
    </row>
    <row r="1878" spans="2:33" ht="15" customHeight="1" x14ac:dyDescent="0.75">
      <c r="B1878" s="205" t="str">
        <f>'5 Driver Data'!B1878</f>
        <v>1870</v>
      </c>
      <c r="C1878" s="193">
        <f>'5 Driver Data'!C1878</f>
        <v>0</v>
      </c>
      <c r="D1878" s="192">
        <f>'5 Driver Data'!D1878</f>
        <v>0</v>
      </c>
      <c r="E1878" s="191">
        <f>'5 Driver Data'!E1878</f>
        <v>0</v>
      </c>
      <c r="F1878" s="191">
        <f>'5 Driver Data'!F1878</f>
        <v>0</v>
      </c>
      <c r="G1878" s="191">
        <f>'5 Driver Data'!G1878</f>
        <v>0</v>
      </c>
      <c r="H1878" s="191">
        <f>'5 Driver Data'!H1878</f>
        <v>0</v>
      </c>
      <c r="I1878" s="191">
        <f>'5 Driver Data'!I1878</f>
        <v>0</v>
      </c>
      <c r="J1878" s="191">
        <f>'5 Driver Data'!J1878</f>
        <v>0</v>
      </c>
      <c r="K1878" s="206">
        <f>'5 Driver Data'!K1878</f>
        <v>0</v>
      </c>
      <c r="L1878" s="1"/>
      <c r="M1878" s="216" t="str">
        <f>IF(D1878=0,"Blank",'3 Model Input'!E$44*'3 Model Input'!E$45)</f>
        <v>Blank</v>
      </c>
      <c r="N1878" s="197" t="str">
        <f t="shared" si="310"/>
        <v>Blank</v>
      </c>
      <c r="O1878" s="197" t="str">
        <f>IF(D1878=0,"Blank",'3 Model Input'!E$49*(1-'3 Model Input'!E$51))</f>
        <v>Blank</v>
      </c>
      <c r="P1878" s="197" t="str">
        <f t="shared" si="311"/>
        <v>Blank</v>
      </c>
      <c r="Q1878" s="197" t="str">
        <f>IF(D1878=0,"Blank",IF(D1878="BEV",E1878*(1-'3 Model Input'!E$54), E1878))</f>
        <v>Blank</v>
      </c>
      <c r="R1878" s="198" t="str">
        <f>IF(D1878=0,"Blank",IF(D1878="PHEV",F1878/G1878,F1878*(1-'3 Model Input'!E$54)/G1878))</f>
        <v>Blank</v>
      </c>
      <c r="S1878" s="198" t="str">
        <f>IF(D1878=0,"Blank",IF(D1878="PHEV",MIN(M1878,E1878),MIN(M1878,(E1878*(1-'3 Model Input'!E$54)))))</f>
        <v>Blank</v>
      </c>
      <c r="T1878" s="217" t="str">
        <f t="shared" si="312"/>
        <v>Blank</v>
      </c>
      <c r="U1878" s="89"/>
      <c r="V1878" s="216" t="str">
        <f>IF(D1878=0,"Blank",P1878*'3 Model Input'!E$50)</f>
        <v>Blank</v>
      </c>
      <c r="W1878" s="197" t="str">
        <f t="shared" si="313"/>
        <v>Blank</v>
      </c>
      <c r="X1878" s="197" t="str">
        <f t="shared" si="314"/>
        <v>Blank</v>
      </c>
      <c r="Y1878" s="197" t="str">
        <f t="shared" si="315"/>
        <v>Blank</v>
      </c>
      <c r="Z1878" s="197" t="str">
        <f t="shared" si="316"/>
        <v>Blank</v>
      </c>
      <c r="AA1878" s="223" t="str" cm="1">
        <f t="array" ref="AA1878">_xlfn.IFS(ISTEXT('3 Model Input'!F$70),"Missing",ISTEXT('3 Model Input'!I$70),"Missing",ISNUMBER('3 Model Input'!K$70),'3 Model Input'!K$70*P1878)</f>
        <v>Missing</v>
      </c>
      <c r="AB1878" s="89"/>
      <c r="AC1878" s="227" t="str" cm="1">
        <f t="array" ref="AC1878">IF(D1878=0,"Blank",_xlfn.IFS('3 Model Input'!E$61=1,(V1878*G1878)/T1878,'3 Model Input'!E$61=2,(W1878*G1878)/T1878,'3 Model Input'!E$61=3,(X1878*G1878)/T1878,'3 Model Input'!E$61=4,(Y1878*G1878)/T1878,'3 Model Input'!E$61=5,(Z1878*G1878)/T1878, ISTEXT('3 Model Input'!E$61),"Missing",'3 Model Input'!E$61=6,(AA1878*G1878)/T1878))</f>
        <v>Blank</v>
      </c>
      <c r="AD1878" s="202" t="str">
        <f t="shared" si="317"/>
        <v>Blank</v>
      </c>
      <c r="AE1878" s="202" t="str">
        <f t="shared" si="318"/>
        <v>Blank</v>
      </c>
      <c r="AF1878" s="217" t="str">
        <f t="shared" si="319"/>
        <v>Blank</v>
      </c>
      <c r="AG1878" s="9" t="str" cm="1">
        <f t="array" ref="AG1878">_xlfn.IFS(ISNUMBER(AC1878), "", ISNUMBER(SEARCH("Blank", AC1878)), "", ISERROR(AC1878), "Bad input on tab 3")</f>
        <v/>
      </c>
    </row>
    <row r="1879" spans="2:33" ht="15" customHeight="1" x14ac:dyDescent="0.75">
      <c r="B1879" s="205" t="str">
        <f>'5 Driver Data'!B1879</f>
        <v>1871</v>
      </c>
      <c r="C1879" s="193">
        <f>'5 Driver Data'!C1879</f>
        <v>0</v>
      </c>
      <c r="D1879" s="192">
        <f>'5 Driver Data'!D1879</f>
        <v>0</v>
      </c>
      <c r="E1879" s="191">
        <f>'5 Driver Data'!E1879</f>
        <v>0</v>
      </c>
      <c r="F1879" s="191">
        <f>'5 Driver Data'!F1879</f>
        <v>0</v>
      </c>
      <c r="G1879" s="191">
        <f>'5 Driver Data'!G1879</f>
        <v>0</v>
      </c>
      <c r="H1879" s="191">
        <f>'5 Driver Data'!H1879</f>
        <v>0</v>
      </c>
      <c r="I1879" s="191">
        <f>'5 Driver Data'!I1879</f>
        <v>0</v>
      </c>
      <c r="J1879" s="191">
        <f>'5 Driver Data'!J1879</f>
        <v>0</v>
      </c>
      <c r="K1879" s="206">
        <f>'5 Driver Data'!K1879</f>
        <v>0</v>
      </c>
      <c r="L1879" s="1"/>
      <c r="M1879" s="216" t="str">
        <f>IF(D1879=0,"Blank",'3 Model Input'!E$44*'3 Model Input'!E$45)</f>
        <v>Blank</v>
      </c>
      <c r="N1879" s="197" t="str">
        <f t="shared" si="310"/>
        <v>Blank</v>
      </c>
      <c r="O1879" s="197" t="str">
        <f>IF(D1879=0,"Blank",'3 Model Input'!E$49*(1-'3 Model Input'!E$51))</f>
        <v>Blank</v>
      </c>
      <c r="P1879" s="197" t="str">
        <f t="shared" si="311"/>
        <v>Blank</v>
      </c>
      <c r="Q1879" s="197" t="str">
        <f>IF(D1879=0,"Blank",IF(D1879="BEV",E1879*(1-'3 Model Input'!E$54), E1879))</f>
        <v>Blank</v>
      </c>
      <c r="R1879" s="198" t="str">
        <f>IF(D1879=0,"Blank",IF(D1879="PHEV",F1879/G1879,F1879*(1-'3 Model Input'!E$54)/G1879))</f>
        <v>Blank</v>
      </c>
      <c r="S1879" s="198" t="str">
        <f>IF(D1879=0,"Blank",IF(D1879="PHEV",MIN(M1879,E1879),MIN(M1879,(E1879*(1-'3 Model Input'!E$54)))))</f>
        <v>Blank</v>
      </c>
      <c r="T1879" s="217" t="str">
        <f t="shared" si="312"/>
        <v>Blank</v>
      </c>
      <c r="U1879" s="89"/>
      <c r="V1879" s="216" t="str">
        <f>IF(D1879=0,"Blank",P1879*'3 Model Input'!E$50)</f>
        <v>Blank</v>
      </c>
      <c r="W1879" s="197" t="str">
        <f t="shared" si="313"/>
        <v>Blank</v>
      </c>
      <c r="X1879" s="197" t="str">
        <f t="shared" si="314"/>
        <v>Blank</v>
      </c>
      <c r="Y1879" s="197" t="str">
        <f t="shared" si="315"/>
        <v>Blank</v>
      </c>
      <c r="Z1879" s="197" t="str">
        <f t="shared" si="316"/>
        <v>Blank</v>
      </c>
      <c r="AA1879" s="223" t="str" cm="1">
        <f t="array" ref="AA1879">_xlfn.IFS(ISTEXT('3 Model Input'!F$70),"Missing",ISTEXT('3 Model Input'!I$70),"Missing",ISNUMBER('3 Model Input'!K$70),'3 Model Input'!K$70*P1879)</f>
        <v>Missing</v>
      </c>
      <c r="AB1879" s="89"/>
      <c r="AC1879" s="227" t="str" cm="1">
        <f t="array" ref="AC1879">IF(D1879=0,"Blank",_xlfn.IFS('3 Model Input'!E$61=1,(V1879*G1879)/T1879,'3 Model Input'!E$61=2,(W1879*G1879)/T1879,'3 Model Input'!E$61=3,(X1879*G1879)/T1879,'3 Model Input'!E$61=4,(Y1879*G1879)/T1879,'3 Model Input'!E$61=5,(Z1879*G1879)/T1879, ISTEXT('3 Model Input'!E$61),"Missing",'3 Model Input'!E$61=6,(AA1879*G1879)/T1879))</f>
        <v>Blank</v>
      </c>
      <c r="AD1879" s="202" t="str">
        <f t="shared" si="317"/>
        <v>Blank</v>
      </c>
      <c r="AE1879" s="202" t="str">
        <f t="shared" si="318"/>
        <v>Blank</v>
      </c>
      <c r="AF1879" s="217" t="str">
        <f t="shared" si="319"/>
        <v>Blank</v>
      </c>
      <c r="AG1879" s="9" t="str" cm="1">
        <f t="array" ref="AG1879">_xlfn.IFS(ISNUMBER(AC1879), "", ISNUMBER(SEARCH("Blank", AC1879)), "", ISERROR(AC1879), "Bad input on tab 3")</f>
        <v/>
      </c>
    </row>
    <row r="1880" spans="2:33" ht="15" customHeight="1" x14ac:dyDescent="0.75">
      <c r="B1880" s="205" t="str">
        <f>'5 Driver Data'!B1880</f>
        <v>1872</v>
      </c>
      <c r="C1880" s="193">
        <f>'5 Driver Data'!C1880</f>
        <v>0</v>
      </c>
      <c r="D1880" s="192">
        <f>'5 Driver Data'!D1880</f>
        <v>0</v>
      </c>
      <c r="E1880" s="191">
        <f>'5 Driver Data'!E1880</f>
        <v>0</v>
      </c>
      <c r="F1880" s="191">
        <f>'5 Driver Data'!F1880</f>
        <v>0</v>
      </c>
      <c r="G1880" s="191">
        <f>'5 Driver Data'!G1880</f>
        <v>0</v>
      </c>
      <c r="H1880" s="191">
        <f>'5 Driver Data'!H1880</f>
        <v>0</v>
      </c>
      <c r="I1880" s="191">
        <f>'5 Driver Data'!I1880</f>
        <v>0</v>
      </c>
      <c r="J1880" s="191">
        <f>'5 Driver Data'!J1880</f>
        <v>0</v>
      </c>
      <c r="K1880" s="206">
        <f>'5 Driver Data'!K1880</f>
        <v>0</v>
      </c>
      <c r="L1880" s="1"/>
      <c r="M1880" s="216" t="str">
        <f>IF(D1880=0,"Blank",'3 Model Input'!E$44*'3 Model Input'!E$45)</f>
        <v>Blank</v>
      </c>
      <c r="N1880" s="197" t="str">
        <f t="shared" si="310"/>
        <v>Blank</v>
      </c>
      <c r="O1880" s="197" t="str">
        <f>IF(D1880=0,"Blank",'3 Model Input'!E$49*(1-'3 Model Input'!E$51))</f>
        <v>Blank</v>
      </c>
      <c r="P1880" s="197" t="str">
        <f t="shared" si="311"/>
        <v>Blank</v>
      </c>
      <c r="Q1880" s="197" t="str">
        <f>IF(D1880=0,"Blank",IF(D1880="BEV",E1880*(1-'3 Model Input'!E$54), E1880))</f>
        <v>Blank</v>
      </c>
      <c r="R1880" s="198" t="str">
        <f>IF(D1880=0,"Blank",IF(D1880="PHEV",F1880/G1880,F1880*(1-'3 Model Input'!E$54)/G1880))</f>
        <v>Blank</v>
      </c>
      <c r="S1880" s="198" t="str">
        <f>IF(D1880=0,"Blank",IF(D1880="PHEV",MIN(M1880,E1880),MIN(M1880,(E1880*(1-'3 Model Input'!E$54)))))</f>
        <v>Blank</v>
      </c>
      <c r="T1880" s="217" t="str">
        <f t="shared" si="312"/>
        <v>Blank</v>
      </c>
      <c r="U1880" s="89"/>
      <c r="V1880" s="216" t="str">
        <f>IF(D1880=0,"Blank",P1880*'3 Model Input'!E$50)</f>
        <v>Blank</v>
      </c>
      <c r="W1880" s="197" t="str">
        <f t="shared" si="313"/>
        <v>Blank</v>
      </c>
      <c r="X1880" s="197" t="str">
        <f t="shared" si="314"/>
        <v>Blank</v>
      </c>
      <c r="Y1880" s="197" t="str">
        <f t="shared" si="315"/>
        <v>Blank</v>
      </c>
      <c r="Z1880" s="197" t="str">
        <f t="shared" si="316"/>
        <v>Blank</v>
      </c>
      <c r="AA1880" s="223" t="str" cm="1">
        <f t="array" ref="AA1880">_xlfn.IFS(ISTEXT('3 Model Input'!F$70),"Missing",ISTEXT('3 Model Input'!I$70),"Missing",ISNUMBER('3 Model Input'!K$70),'3 Model Input'!K$70*P1880)</f>
        <v>Missing</v>
      </c>
      <c r="AB1880" s="89"/>
      <c r="AC1880" s="227" t="str" cm="1">
        <f t="array" ref="AC1880">IF(D1880=0,"Blank",_xlfn.IFS('3 Model Input'!E$61=1,(V1880*G1880)/T1880,'3 Model Input'!E$61=2,(W1880*G1880)/T1880,'3 Model Input'!E$61=3,(X1880*G1880)/T1880,'3 Model Input'!E$61=4,(Y1880*G1880)/T1880,'3 Model Input'!E$61=5,(Z1880*G1880)/T1880, ISTEXT('3 Model Input'!E$61),"Missing",'3 Model Input'!E$61=6,(AA1880*G1880)/T1880))</f>
        <v>Blank</v>
      </c>
      <c r="AD1880" s="202" t="str">
        <f t="shared" si="317"/>
        <v>Blank</v>
      </c>
      <c r="AE1880" s="202" t="str">
        <f t="shared" si="318"/>
        <v>Blank</v>
      </c>
      <c r="AF1880" s="217" t="str">
        <f t="shared" si="319"/>
        <v>Blank</v>
      </c>
      <c r="AG1880" s="9" t="str" cm="1">
        <f t="array" ref="AG1880">_xlfn.IFS(ISNUMBER(AC1880), "", ISNUMBER(SEARCH("Blank", AC1880)), "", ISERROR(AC1880), "Bad input on tab 3")</f>
        <v/>
      </c>
    </row>
    <row r="1881" spans="2:33" ht="15" customHeight="1" x14ac:dyDescent="0.75">
      <c r="B1881" s="205" t="str">
        <f>'5 Driver Data'!B1881</f>
        <v>1873</v>
      </c>
      <c r="C1881" s="193">
        <f>'5 Driver Data'!C1881</f>
        <v>0</v>
      </c>
      <c r="D1881" s="192">
        <f>'5 Driver Data'!D1881</f>
        <v>0</v>
      </c>
      <c r="E1881" s="191">
        <f>'5 Driver Data'!E1881</f>
        <v>0</v>
      </c>
      <c r="F1881" s="191">
        <f>'5 Driver Data'!F1881</f>
        <v>0</v>
      </c>
      <c r="G1881" s="191">
        <f>'5 Driver Data'!G1881</f>
        <v>0</v>
      </c>
      <c r="H1881" s="191">
        <f>'5 Driver Data'!H1881</f>
        <v>0</v>
      </c>
      <c r="I1881" s="191">
        <f>'5 Driver Data'!I1881</f>
        <v>0</v>
      </c>
      <c r="J1881" s="191">
        <f>'5 Driver Data'!J1881</f>
        <v>0</v>
      </c>
      <c r="K1881" s="206">
        <f>'5 Driver Data'!K1881</f>
        <v>0</v>
      </c>
      <c r="L1881" s="1"/>
      <c r="M1881" s="216" t="str">
        <f>IF(D1881=0,"Blank",'3 Model Input'!E$44*'3 Model Input'!E$45)</f>
        <v>Blank</v>
      </c>
      <c r="N1881" s="197" t="str">
        <f t="shared" si="310"/>
        <v>Blank</v>
      </c>
      <c r="O1881" s="197" t="str">
        <f>IF(D1881=0,"Blank",'3 Model Input'!E$49*(1-'3 Model Input'!E$51))</f>
        <v>Blank</v>
      </c>
      <c r="P1881" s="197" t="str">
        <f t="shared" si="311"/>
        <v>Blank</v>
      </c>
      <c r="Q1881" s="197" t="str">
        <f>IF(D1881=0,"Blank",IF(D1881="BEV",E1881*(1-'3 Model Input'!E$54), E1881))</f>
        <v>Blank</v>
      </c>
      <c r="R1881" s="198" t="str">
        <f>IF(D1881=0,"Blank",IF(D1881="PHEV",F1881/G1881,F1881*(1-'3 Model Input'!E$54)/G1881))</f>
        <v>Blank</v>
      </c>
      <c r="S1881" s="198" t="str">
        <f>IF(D1881=0,"Blank",IF(D1881="PHEV",MIN(M1881,E1881),MIN(M1881,(E1881*(1-'3 Model Input'!E$54)))))</f>
        <v>Blank</v>
      </c>
      <c r="T1881" s="217" t="str">
        <f t="shared" si="312"/>
        <v>Blank</v>
      </c>
      <c r="U1881" s="89"/>
      <c r="V1881" s="216" t="str">
        <f>IF(D1881=0,"Blank",P1881*'3 Model Input'!E$50)</f>
        <v>Blank</v>
      </c>
      <c r="W1881" s="197" t="str">
        <f t="shared" si="313"/>
        <v>Blank</v>
      </c>
      <c r="X1881" s="197" t="str">
        <f t="shared" si="314"/>
        <v>Blank</v>
      </c>
      <c r="Y1881" s="197" t="str">
        <f t="shared" si="315"/>
        <v>Blank</v>
      </c>
      <c r="Z1881" s="197" t="str">
        <f t="shared" si="316"/>
        <v>Blank</v>
      </c>
      <c r="AA1881" s="223" t="str" cm="1">
        <f t="array" ref="AA1881">_xlfn.IFS(ISTEXT('3 Model Input'!F$70),"Missing",ISTEXT('3 Model Input'!I$70),"Missing",ISNUMBER('3 Model Input'!K$70),'3 Model Input'!K$70*P1881)</f>
        <v>Missing</v>
      </c>
      <c r="AB1881" s="89"/>
      <c r="AC1881" s="227" t="str" cm="1">
        <f t="array" ref="AC1881">IF(D1881=0,"Blank",_xlfn.IFS('3 Model Input'!E$61=1,(V1881*G1881)/T1881,'3 Model Input'!E$61=2,(W1881*G1881)/T1881,'3 Model Input'!E$61=3,(X1881*G1881)/T1881,'3 Model Input'!E$61=4,(Y1881*G1881)/T1881,'3 Model Input'!E$61=5,(Z1881*G1881)/T1881, ISTEXT('3 Model Input'!E$61),"Missing",'3 Model Input'!E$61=6,(AA1881*G1881)/T1881))</f>
        <v>Blank</v>
      </c>
      <c r="AD1881" s="202" t="str">
        <f t="shared" si="317"/>
        <v>Blank</v>
      </c>
      <c r="AE1881" s="202" t="str">
        <f t="shared" si="318"/>
        <v>Blank</v>
      </c>
      <c r="AF1881" s="217" t="str">
        <f t="shared" si="319"/>
        <v>Blank</v>
      </c>
      <c r="AG1881" s="9" t="str" cm="1">
        <f t="array" ref="AG1881">_xlfn.IFS(ISNUMBER(AC1881), "", ISNUMBER(SEARCH("Blank", AC1881)), "", ISERROR(AC1881), "Bad input on tab 3")</f>
        <v/>
      </c>
    </row>
    <row r="1882" spans="2:33" ht="15" customHeight="1" x14ac:dyDescent="0.75">
      <c r="B1882" s="205" t="str">
        <f>'5 Driver Data'!B1882</f>
        <v>1874</v>
      </c>
      <c r="C1882" s="193">
        <f>'5 Driver Data'!C1882</f>
        <v>0</v>
      </c>
      <c r="D1882" s="192">
        <f>'5 Driver Data'!D1882</f>
        <v>0</v>
      </c>
      <c r="E1882" s="191">
        <f>'5 Driver Data'!E1882</f>
        <v>0</v>
      </c>
      <c r="F1882" s="191">
        <f>'5 Driver Data'!F1882</f>
        <v>0</v>
      </c>
      <c r="G1882" s="191">
        <f>'5 Driver Data'!G1882</f>
        <v>0</v>
      </c>
      <c r="H1882" s="191">
        <f>'5 Driver Data'!H1882</f>
        <v>0</v>
      </c>
      <c r="I1882" s="191">
        <f>'5 Driver Data'!I1882</f>
        <v>0</v>
      </c>
      <c r="J1882" s="191">
        <f>'5 Driver Data'!J1882</f>
        <v>0</v>
      </c>
      <c r="K1882" s="206">
        <f>'5 Driver Data'!K1882</f>
        <v>0</v>
      </c>
      <c r="L1882" s="1"/>
      <c r="M1882" s="216" t="str">
        <f>IF(D1882=0,"Blank",'3 Model Input'!E$44*'3 Model Input'!E$45)</f>
        <v>Blank</v>
      </c>
      <c r="N1882" s="197" t="str">
        <f t="shared" si="310"/>
        <v>Blank</v>
      </c>
      <c r="O1882" s="197" t="str">
        <f>IF(D1882=0,"Blank",'3 Model Input'!E$49*(1-'3 Model Input'!E$51))</f>
        <v>Blank</v>
      </c>
      <c r="P1882" s="197" t="str">
        <f t="shared" si="311"/>
        <v>Blank</v>
      </c>
      <c r="Q1882" s="197" t="str">
        <f>IF(D1882=0,"Blank",IF(D1882="BEV",E1882*(1-'3 Model Input'!E$54), E1882))</f>
        <v>Blank</v>
      </c>
      <c r="R1882" s="198" t="str">
        <f>IF(D1882=0,"Blank",IF(D1882="PHEV",F1882/G1882,F1882*(1-'3 Model Input'!E$54)/G1882))</f>
        <v>Blank</v>
      </c>
      <c r="S1882" s="198" t="str">
        <f>IF(D1882=0,"Blank",IF(D1882="PHEV",MIN(M1882,E1882),MIN(M1882,(E1882*(1-'3 Model Input'!E$54)))))</f>
        <v>Blank</v>
      </c>
      <c r="T1882" s="217" t="str">
        <f t="shared" si="312"/>
        <v>Blank</v>
      </c>
      <c r="U1882" s="89"/>
      <c r="V1882" s="216" t="str">
        <f>IF(D1882=0,"Blank",P1882*'3 Model Input'!E$50)</f>
        <v>Blank</v>
      </c>
      <c r="W1882" s="197" t="str">
        <f t="shared" si="313"/>
        <v>Blank</v>
      </c>
      <c r="X1882" s="197" t="str">
        <f t="shared" si="314"/>
        <v>Blank</v>
      </c>
      <c r="Y1882" s="197" t="str">
        <f t="shared" si="315"/>
        <v>Blank</v>
      </c>
      <c r="Z1882" s="197" t="str">
        <f t="shared" si="316"/>
        <v>Blank</v>
      </c>
      <c r="AA1882" s="223" t="str" cm="1">
        <f t="array" ref="AA1882">_xlfn.IFS(ISTEXT('3 Model Input'!F$70),"Missing",ISTEXT('3 Model Input'!I$70),"Missing",ISNUMBER('3 Model Input'!K$70),'3 Model Input'!K$70*P1882)</f>
        <v>Missing</v>
      </c>
      <c r="AB1882" s="89"/>
      <c r="AC1882" s="227" t="str" cm="1">
        <f t="array" ref="AC1882">IF(D1882=0,"Blank",_xlfn.IFS('3 Model Input'!E$61=1,(V1882*G1882)/T1882,'3 Model Input'!E$61=2,(W1882*G1882)/T1882,'3 Model Input'!E$61=3,(X1882*G1882)/T1882,'3 Model Input'!E$61=4,(Y1882*G1882)/T1882,'3 Model Input'!E$61=5,(Z1882*G1882)/T1882, ISTEXT('3 Model Input'!E$61),"Missing",'3 Model Input'!E$61=6,(AA1882*G1882)/T1882))</f>
        <v>Blank</v>
      </c>
      <c r="AD1882" s="202" t="str">
        <f t="shared" si="317"/>
        <v>Blank</v>
      </c>
      <c r="AE1882" s="202" t="str">
        <f t="shared" si="318"/>
        <v>Blank</v>
      </c>
      <c r="AF1882" s="217" t="str">
        <f t="shared" si="319"/>
        <v>Blank</v>
      </c>
      <c r="AG1882" s="9" t="str" cm="1">
        <f t="array" ref="AG1882">_xlfn.IFS(ISNUMBER(AC1882), "", ISNUMBER(SEARCH("Blank", AC1882)), "", ISERROR(AC1882), "Bad input on tab 3")</f>
        <v/>
      </c>
    </row>
    <row r="1883" spans="2:33" ht="15" customHeight="1" x14ac:dyDescent="0.75">
      <c r="B1883" s="205" t="str">
        <f>'5 Driver Data'!B1883</f>
        <v>1875</v>
      </c>
      <c r="C1883" s="193">
        <f>'5 Driver Data'!C1883</f>
        <v>0</v>
      </c>
      <c r="D1883" s="192">
        <f>'5 Driver Data'!D1883</f>
        <v>0</v>
      </c>
      <c r="E1883" s="191">
        <f>'5 Driver Data'!E1883</f>
        <v>0</v>
      </c>
      <c r="F1883" s="191">
        <f>'5 Driver Data'!F1883</f>
        <v>0</v>
      </c>
      <c r="G1883" s="191">
        <f>'5 Driver Data'!G1883</f>
        <v>0</v>
      </c>
      <c r="H1883" s="191">
        <f>'5 Driver Data'!H1883</f>
        <v>0</v>
      </c>
      <c r="I1883" s="191">
        <f>'5 Driver Data'!I1883</f>
        <v>0</v>
      </c>
      <c r="J1883" s="191">
        <f>'5 Driver Data'!J1883</f>
        <v>0</v>
      </c>
      <c r="K1883" s="206">
        <f>'5 Driver Data'!K1883</f>
        <v>0</v>
      </c>
      <c r="L1883" s="1"/>
      <c r="M1883" s="216" t="str">
        <f>IF(D1883=0,"Blank",'3 Model Input'!E$44*'3 Model Input'!E$45)</f>
        <v>Blank</v>
      </c>
      <c r="N1883" s="197" t="str">
        <f t="shared" si="310"/>
        <v>Blank</v>
      </c>
      <c r="O1883" s="197" t="str">
        <f>IF(D1883=0,"Blank",'3 Model Input'!E$49*(1-'3 Model Input'!E$51))</f>
        <v>Blank</v>
      </c>
      <c r="P1883" s="197" t="str">
        <f t="shared" si="311"/>
        <v>Blank</v>
      </c>
      <c r="Q1883" s="197" t="str">
        <f>IF(D1883=0,"Blank",IF(D1883="BEV",E1883*(1-'3 Model Input'!E$54), E1883))</f>
        <v>Blank</v>
      </c>
      <c r="R1883" s="198" t="str">
        <f>IF(D1883=0,"Blank",IF(D1883="PHEV",F1883/G1883,F1883*(1-'3 Model Input'!E$54)/G1883))</f>
        <v>Blank</v>
      </c>
      <c r="S1883" s="198" t="str">
        <f>IF(D1883=0,"Blank",IF(D1883="PHEV",MIN(M1883,E1883),MIN(M1883,(E1883*(1-'3 Model Input'!E$54)))))</f>
        <v>Blank</v>
      </c>
      <c r="T1883" s="217" t="str">
        <f t="shared" si="312"/>
        <v>Blank</v>
      </c>
      <c r="U1883" s="89"/>
      <c r="V1883" s="216" t="str">
        <f>IF(D1883=0,"Blank",P1883*'3 Model Input'!E$50)</f>
        <v>Blank</v>
      </c>
      <c r="W1883" s="197" t="str">
        <f t="shared" si="313"/>
        <v>Blank</v>
      </c>
      <c r="X1883" s="197" t="str">
        <f t="shared" si="314"/>
        <v>Blank</v>
      </c>
      <c r="Y1883" s="197" t="str">
        <f t="shared" si="315"/>
        <v>Blank</v>
      </c>
      <c r="Z1883" s="197" t="str">
        <f t="shared" si="316"/>
        <v>Blank</v>
      </c>
      <c r="AA1883" s="223" t="str" cm="1">
        <f t="array" ref="AA1883">_xlfn.IFS(ISTEXT('3 Model Input'!F$70),"Missing",ISTEXT('3 Model Input'!I$70),"Missing",ISNUMBER('3 Model Input'!K$70),'3 Model Input'!K$70*P1883)</f>
        <v>Missing</v>
      </c>
      <c r="AB1883" s="89"/>
      <c r="AC1883" s="227" t="str" cm="1">
        <f t="array" ref="AC1883">IF(D1883=0,"Blank",_xlfn.IFS('3 Model Input'!E$61=1,(V1883*G1883)/T1883,'3 Model Input'!E$61=2,(W1883*G1883)/T1883,'3 Model Input'!E$61=3,(X1883*G1883)/T1883,'3 Model Input'!E$61=4,(Y1883*G1883)/T1883,'3 Model Input'!E$61=5,(Z1883*G1883)/T1883, ISTEXT('3 Model Input'!E$61),"Missing",'3 Model Input'!E$61=6,(AA1883*G1883)/T1883))</f>
        <v>Blank</v>
      </c>
      <c r="AD1883" s="202" t="str">
        <f t="shared" si="317"/>
        <v>Blank</v>
      </c>
      <c r="AE1883" s="202" t="str">
        <f t="shared" si="318"/>
        <v>Blank</v>
      </c>
      <c r="AF1883" s="217" t="str">
        <f t="shared" si="319"/>
        <v>Blank</v>
      </c>
      <c r="AG1883" s="9" t="str" cm="1">
        <f t="array" ref="AG1883">_xlfn.IFS(ISNUMBER(AC1883), "", ISNUMBER(SEARCH("Blank", AC1883)), "", ISERROR(AC1883), "Bad input on tab 3")</f>
        <v/>
      </c>
    </row>
    <row r="1884" spans="2:33" ht="15" customHeight="1" x14ac:dyDescent="0.75">
      <c r="B1884" s="205" t="str">
        <f>'5 Driver Data'!B1884</f>
        <v>1876</v>
      </c>
      <c r="C1884" s="193">
        <f>'5 Driver Data'!C1884</f>
        <v>0</v>
      </c>
      <c r="D1884" s="192">
        <f>'5 Driver Data'!D1884</f>
        <v>0</v>
      </c>
      <c r="E1884" s="191">
        <f>'5 Driver Data'!E1884</f>
        <v>0</v>
      </c>
      <c r="F1884" s="191">
        <f>'5 Driver Data'!F1884</f>
        <v>0</v>
      </c>
      <c r="G1884" s="191">
        <f>'5 Driver Data'!G1884</f>
        <v>0</v>
      </c>
      <c r="H1884" s="191">
        <f>'5 Driver Data'!H1884</f>
        <v>0</v>
      </c>
      <c r="I1884" s="191">
        <f>'5 Driver Data'!I1884</f>
        <v>0</v>
      </c>
      <c r="J1884" s="191">
        <f>'5 Driver Data'!J1884</f>
        <v>0</v>
      </c>
      <c r="K1884" s="206">
        <f>'5 Driver Data'!K1884</f>
        <v>0</v>
      </c>
      <c r="L1884" s="1"/>
      <c r="M1884" s="216" t="str">
        <f>IF(D1884=0,"Blank",'3 Model Input'!E$44*'3 Model Input'!E$45)</f>
        <v>Blank</v>
      </c>
      <c r="N1884" s="197" t="str">
        <f t="shared" si="310"/>
        <v>Blank</v>
      </c>
      <c r="O1884" s="197" t="str">
        <f>IF(D1884=0,"Blank",'3 Model Input'!E$49*(1-'3 Model Input'!E$51))</f>
        <v>Blank</v>
      </c>
      <c r="P1884" s="197" t="str">
        <f t="shared" si="311"/>
        <v>Blank</v>
      </c>
      <c r="Q1884" s="197" t="str">
        <f>IF(D1884=0,"Blank",IF(D1884="BEV",E1884*(1-'3 Model Input'!E$54), E1884))</f>
        <v>Blank</v>
      </c>
      <c r="R1884" s="198" t="str">
        <f>IF(D1884=0,"Blank",IF(D1884="PHEV",F1884/G1884,F1884*(1-'3 Model Input'!E$54)/G1884))</f>
        <v>Blank</v>
      </c>
      <c r="S1884" s="198" t="str">
        <f>IF(D1884=0,"Blank",IF(D1884="PHEV",MIN(M1884,E1884),MIN(M1884,(E1884*(1-'3 Model Input'!E$54)))))</f>
        <v>Blank</v>
      </c>
      <c r="T1884" s="217" t="str">
        <f t="shared" si="312"/>
        <v>Blank</v>
      </c>
      <c r="U1884" s="89"/>
      <c r="V1884" s="216" t="str">
        <f>IF(D1884=0,"Blank",P1884*'3 Model Input'!E$50)</f>
        <v>Blank</v>
      </c>
      <c r="W1884" s="197" t="str">
        <f t="shared" si="313"/>
        <v>Blank</v>
      </c>
      <c r="X1884" s="197" t="str">
        <f t="shared" si="314"/>
        <v>Blank</v>
      </c>
      <c r="Y1884" s="197" t="str">
        <f t="shared" si="315"/>
        <v>Blank</v>
      </c>
      <c r="Z1884" s="197" t="str">
        <f t="shared" si="316"/>
        <v>Blank</v>
      </c>
      <c r="AA1884" s="223" t="str" cm="1">
        <f t="array" ref="AA1884">_xlfn.IFS(ISTEXT('3 Model Input'!F$70),"Missing",ISTEXT('3 Model Input'!I$70),"Missing",ISNUMBER('3 Model Input'!K$70),'3 Model Input'!K$70*P1884)</f>
        <v>Missing</v>
      </c>
      <c r="AB1884" s="89"/>
      <c r="AC1884" s="227" t="str" cm="1">
        <f t="array" ref="AC1884">IF(D1884=0,"Blank",_xlfn.IFS('3 Model Input'!E$61=1,(V1884*G1884)/T1884,'3 Model Input'!E$61=2,(W1884*G1884)/T1884,'3 Model Input'!E$61=3,(X1884*G1884)/T1884,'3 Model Input'!E$61=4,(Y1884*G1884)/T1884,'3 Model Input'!E$61=5,(Z1884*G1884)/T1884, ISTEXT('3 Model Input'!E$61),"Missing",'3 Model Input'!E$61=6,(AA1884*G1884)/T1884))</f>
        <v>Blank</v>
      </c>
      <c r="AD1884" s="202" t="str">
        <f t="shared" si="317"/>
        <v>Blank</v>
      </c>
      <c r="AE1884" s="202" t="str">
        <f t="shared" si="318"/>
        <v>Blank</v>
      </c>
      <c r="AF1884" s="217" t="str">
        <f t="shared" si="319"/>
        <v>Blank</v>
      </c>
      <c r="AG1884" s="9" t="str" cm="1">
        <f t="array" ref="AG1884">_xlfn.IFS(ISNUMBER(AC1884), "", ISNUMBER(SEARCH("Blank", AC1884)), "", ISERROR(AC1884), "Bad input on tab 3")</f>
        <v/>
      </c>
    </row>
    <row r="1885" spans="2:33" ht="15" customHeight="1" x14ac:dyDescent="0.75">
      <c r="B1885" s="205" t="str">
        <f>'5 Driver Data'!B1885</f>
        <v>1877</v>
      </c>
      <c r="C1885" s="193">
        <f>'5 Driver Data'!C1885</f>
        <v>0</v>
      </c>
      <c r="D1885" s="192">
        <f>'5 Driver Data'!D1885</f>
        <v>0</v>
      </c>
      <c r="E1885" s="191">
        <f>'5 Driver Data'!E1885</f>
        <v>0</v>
      </c>
      <c r="F1885" s="191">
        <f>'5 Driver Data'!F1885</f>
        <v>0</v>
      </c>
      <c r="G1885" s="191">
        <f>'5 Driver Data'!G1885</f>
        <v>0</v>
      </c>
      <c r="H1885" s="191">
        <f>'5 Driver Data'!H1885</f>
        <v>0</v>
      </c>
      <c r="I1885" s="191">
        <f>'5 Driver Data'!I1885</f>
        <v>0</v>
      </c>
      <c r="J1885" s="191">
        <f>'5 Driver Data'!J1885</f>
        <v>0</v>
      </c>
      <c r="K1885" s="206">
        <f>'5 Driver Data'!K1885</f>
        <v>0</v>
      </c>
      <c r="L1885" s="1"/>
      <c r="M1885" s="216" t="str">
        <f>IF(D1885=0,"Blank",'3 Model Input'!E$44*'3 Model Input'!E$45)</f>
        <v>Blank</v>
      </c>
      <c r="N1885" s="197" t="str">
        <f t="shared" si="310"/>
        <v>Blank</v>
      </c>
      <c r="O1885" s="197" t="str">
        <f>IF(D1885=0,"Blank",'3 Model Input'!E$49*(1-'3 Model Input'!E$51))</f>
        <v>Blank</v>
      </c>
      <c r="P1885" s="197" t="str">
        <f t="shared" si="311"/>
        <v>Blank</v>
      </c>
      <c r="Q1885" s="197" t="str">
        <f>IF(D1885=0,"Blank",IF(D1885="BEV",E1885*(1-'3 Model Input'!E$54), E1885))</f>
        <v>Blank</v>
      </c>
      <c r="R1885" s="198" t="str">
        <f>IF(D1885=0,"Blank",IF(D1885="PHEV",F1885/G1885,F1885*(1-'3 Model Input'!E$54)/G1885))</f>
        <v>Blank</v>
      </c>
      <c r="S1885" s="198" t="str">
        <f>IF(D1885=0,"Blank",IF(D1885="PHEV",MIN(M1885,E1885),MIN(M1885,(E1885*(1-'3 Model Input'!E$54)))))</f>
        <v>Blank</v>
      </c>
      <c r="T1885" s="217" t="str">
        <f t="shared" si="312"/>
        <v>Blank</v>
      </c>
      <c r="U1885" s="89"/>
      <c r="V1885" s="216" t="str">
        <f>IF(D1885=0,"Blank",P1885*'3 Model Input'!E$50)</f>
        <v>Blank</v>
      </c>
      <c r="W1885" s="197" t="str">
        <f t="shared" si="313"/>
        <v>Blank</v>
      </c>
      <c r="X1885" s="197" t="str">
        <f t="shared" si="314"/>
        <v>Blank</v>
      </c>
      <c r="Y1885" s="197" t="str">
        <f t="shared" si="315"/>
        <v>Blank</v>
      </c>
      <c r="Z1885" s="197" t="str">
        <f t="shared" si="316"/>
        <v>Blank</v>
      </c>
      <c r="AA1885" s="223" t="str" cm="1">
        <f t="array" ref="AA1885">_xlfn.IFS(ISTEXT('3 Model Input'!F$70),"Missing",ISTEXT('3 Model Input'!I$70),"Missing",ISNUMBER('3 Model Input'!K$70),'3 Model Input'!K$70*P1885)</f>
        <v>Missing</v>
      </c>
      <c r="AB1885" s="89"/>
      <c r="AC1885" s="227" t="str" cm="1">
        <f t="array" ref="AC1885">IF(D1885=0,"Blank",_xlfn.IFS('3 Model Input'!E$61=1,(V1885*G1885)/T1885,'3 Model Input'!E$61=2,(W1885*G1885)/T1885,'3 Model Input'!E$61=3,(X1885*G1885)/T1885,'3 Model Input'!E$61=4,(Y1885*G1885)/T1885,'3 Model Input'!E$61=5,(Z1885*G1885)/T1885, ISTEXT('3 Model Input'!E$61),"Missing",'3 Model Input'!E$61=6,(AA1885*G1885)/T1885))</f>
        <v>Blank</v>
      </c>
      <c r="AD1885" s="202" t="str">
        <f t="shared" si="317"/>
        <v>Blank</v>
      </c>
      <c r="AE1885" s="202" t="str">
        <f t="shared" si="318"/>
        <v>Blank</v>
      </c>
      <c r="AF1885" s="217" t="str">
        <f t="shared" si="319"/>
        <v>Blank</v>
      </c>
      <c r="AG1885" s="9" t="str" cm="1">
        <f t="array" ref="AG1885">_xlfn.IFS(ISNUMBER(AC1885), "", ISNUMBER(SEARCH("Blank", AC1885)), "", ISERROR(AC1885), "Bad input on tab 3")</f>
        <v/>
      </c>
    </row>
    <row r="1886" spans="2:33" ht="15" customHeight="1" x14ac:dyDescent="0.75">
      <c r="B1886" s="205" t="str">
        <f>'5 Driver Data'!B1886</f>
        <v>1878</v>
      </c>
      <c r="C1886" s="193">
        <f>'5 Driver Data'!C1886</f>
        <v>0</v>
      </c>
      <c r="D1886" s="192">
        <f>'5 Driver Data'!D1886</f>
        <v>0</v>
      </c>
      <c r="E1886" s="191">
        <f>'5 Driver Data'!E1886</f>
        <v>0</v>
      </c>
      <c r="F1886" s="191">
        <f>'5 Driver Data'!F1886</f>
        <v>0</v>
      </c>
      <c r="G1886" s="191">
        <f>'5 Driver Data'!G1886</f>
        <v>0</v>
      </c>
      <c r="H1886" s="191">
        <f>'5 Driver Data'!H1886</f>
        <v>0</v>
      </c>
      <c r="I1886" s="191">
        <f>'5 Driver Data'!I1886</f>
        <v>0</v>
      </c>
      <c r="J1886" s="191">
        <f>'5 Driver Data'!J1886</f>
        <v>0</v>
      </c>
      <c r="K1886" s="206">
        <f>'5 Driver Data'!K1886</f>
        <v>0</v>
      </c>
      <c r="L1886" s="1"/>
      <c r="M1886" s="216" t="str">
        <f>IF(D1886=0,"Blank",'3 Model Input'!E$44*'3 Model Input'!E$45)</f>
        <v>Blank</v>
      </c>
      <c r="N1886" s="197" t="str">
        <f t="shared" si="310"/>
        <v>Blank</v>
      </c>
      <c r="O1886" s="197" t="str">
        <f>IF(D1886=0,"Blank",'3 Model Input'!E$49*(1-'3 Model Input'!E$51))</f>
        <v>Blank</v>
      </c>
      <c r="P1886" s="197" t="str">
        <f t="shared" si="311"/>
        <v>Blank</v>
      </c>
      <c r="Q1886" s="197" t="str">
        <f>IF(D1886=0,"Blank",IF(D1886="BEV",E1886*(1-'3 Model Input'!E$54), E1886))</f>
        <v>Blank</v>
      </c>
      <c r="R1886" s="198" t="str">
        <f>IF(D1886=0,"Blank",IF(D1886="PHEV",F1886/G1886,F1886*(1-'3 Model Input'!E$54)/G1886))</f>
        <v>Blank</v>
      </c>
      <c r="S1886" s="198" t="str">
        <f>IF(D1886=0,"Blank",IF(D1886="PHEV",MIN(M1886,E1886),MIN(M1886,(E1886*(1-'3 Model Input'!E$54)))))</f>
        <v>Blank</v>
      </c>
      <c r="T1886" s="217" t="str">
        <f t="shared" si="312"/>
        <v>Blank</v>
      </c>
      <c r="U1886" s="89"/>
      <c r="V1886" s="216" t="str">
        <f>IF(D1886=0,"Blank",P1886*'3 Model Input'!E$50)</f>
        <v>Blank</v>
      </c>
      <c r="W1886" s="197" t="str">
        <f t="shared" si="313"/>
        <v>Blank</v>
      </c>
      <c r="X1886" s="197" t="str">
        <f t="shared" si="314"/>
        <v>Blank</v>
      </c>
      <c r="Y1886" s="197" t="str">
        <f t="shared" si="315"/>
        <v>Blank</v>
      </c>
      <c r="Z1886" s="197" t="str">
        <f t="shared" si="316"/>
        <v>Blank</v>
      </c>
      <c r="AA1886" s="223" t="str" cm="1">
        <f t="array" ref="AA1886">_xlfn.IFS(ISTEXT('3 Model Input'!F$70),"Missing",ISTEXT('3 Model Input'!I$70),"Missing",ISNUMBER('3 Model Input'!K$70),'3 Model Input'!K$70*P1886)</f>
        <v>Missing</v>
      </c>
      <c r="AB1886" s="89"/>
      <c r="AC1886" s="227" t="str" cm="1">
        <f t="array" ref="AC1886">IF(D1886=0,"Blank",_xlfn.IFS('3 Model Input'!E$61=1,(V1886*G1886)/T1886,'3 Model Input'!E$61=2,(W1886*G1886)/T1886,'3 Model Input'!E$61=3,(X1886*G1886)/T1886,'3 Model Input'!E$61=4,(Y1886*G1886)/T1886,'3 Model Input'!E$61=5,(Z1886*G1886)/T1886, ISTEXT('3 Model Input'!E$61),"Missing",'3 Model Input'!E$61=6,(AA1886*G1886)/T1886))</f>
        <v>Blank</v>
      </c>
      <c r="AD1886" s="202" t="str">
        <f t="shared" si="317"/>
        <v>Blank</v>
      </c>
      <c r="AE1886" s="202" t="str">
        <f t="shared" si="318"/>
        <v>Blank</v>
      </c>
      <c r="AF1886" s="217" t="str">
        <f t="shared" si="319"/>
        <v>Blank</v>
      </c>
      <c r="AG1886" s="9" t="str" cm="1">
        <f t="array" ref="AG1886">_xlfn.IFS(ISNUMBER(AC1886), "", ISNUMBER(SEARCH("Blank", AC1886)), "", ISERROR(AC1886), "Bad input on tab 3")</f>
        <v/>
      </c>
    </row>
    <row r="1887" spans="2:33" ht="15" customHeight="1" x14ac:dyDescent="0.75">
      <c r="B1887" s="205" t="str">
        <f>'5 Driver Data'!B1887</f>
        <v>1879</v>
      </c>
      <c r="C1887" s="193">
        <f>'5 Driver Data'!C1887</f>
        <v>0</v>
      </c>
      <c r="D1887" s="192">
        <f>'5 Driver Data'!D1887</f>
        <v>0</v>
      </c>
      <c r="E1887" s="191">
        <f>'5 Driver Data'!E1887</f>
        <v>0</v>
      </c>
      <c r="F1887" s="191">
        <f>'5 Driver Data'!F1887</f>
        <v>0</v>
      </c>
      <c r="G1887" s="191">
        <f>'5 Driver Data'!G1887</f>
        <v>0</v>
      </c>
      <c r="H1887" s="191">
        <f>'5 Driver Data'!H1887</f>
        <v>0</v>
      </c>
      <c r="I1887" s="191">
        <f>'5 Driver Data'!I1887</f>
        <v>0</v>
      </c>
      <c r="J1887" s="191">
        <f>'5 Driver Data'!J1887</f>
        <v>0</v>
      </c>
      <c r="K1887" s="206">
        <f>'5 Driver Data'!K1887</f>
        <v>0</v>
      </c>
      <c r="L1887" s="1"/>
      <c r="M1887" s="216" t="str">
        <f>IF(D1887=0,"Blank",'3 Model Input'!E$44*'3 Model Input'!E$45)</f>
        <v>Blank</v>
      </c>
      <c r="N1887" s="197" t="str">
        <f t="shared" si="310"/>
        <v>Blank</v>
      </c>
      <c r="O1887" s="197" t="str">
        <f>IF(D1887=0,"Blank",'3 Model Input'!E$49*(1-'3 Model Input'!E$51))</f>
        <v>Blank</v>
      </c>
      <c r="P1887" s="197" t="str">
        <f t="shared" si="311"/>
        <v>Blank</v>
      </c>
      <c r="Q1887" s="197" t="str">
        <f>IF(D1887=0,"Blank",IF(D1887="BEV",E1887*(1-'3 Model Input'!E$54), E1887))</f>
        <v>Blank</v>
      </c>
      <c r="R1887" s="198" t="str">
        <f>IF(D1887=0,"Blank",IF(D1887="PHEV",F1887/G1887,F1887*(1-'3 Model Input'!E$54)/G1887))</f>
        <v>Blank</v>
      </c>
      <c r="S1887" s="198" t="str">
        <f>IF(D1887=0,"Blank",IF(D1887="PHEV",MIN(M1887,E1887),MIN(M1887,(E1887*(1-'3 Model Input'!E$54)))))</f>
        <v>Blank</v>
      </c>
      <c r="T1887" s="217" t="str">
        <f t="shared" si="312"/>
        <v>Blank</v>
      </c>
      <c r="U1887" s="89"/>
      <c r="V1887" s="216" t="str">
        <f>IF(D1887=0,"Blank",P1887*'3 Model Input'!E$50)</f>
        <v>Blank</v>
      </c>
      <c r="W1887" s="197" t="str">
        <f t="shared" si="313"/>
        <v>Blank</v>
      </c>
      <c r="X1887" s="197" t="str">
        <f t="shared" si="314"/>
        <v>Blank</v>
      </c>
      <c r="Y1887" s="197" t="str">
        <f t="shared" si="315"/>
        <v>Blank</v>
      </c>
      <c r="Z1887" s="197" t="str">
        <f t="shared" si="316"/>
        <v>Blank</v>
      </c>
      <c r="AA1887" s="223" t="str" cm="1">
        <f t="array" ref="AA1887">_xlfn.IFS(ISTEXT('3 Model Input'!F$70),"Missing",ISTEXT('3 Model Input'!I$70),"Missing",ISNUMBER('3 Model Input'!K$70),'3 Model Input'!K$70*P1887)</f>
        <v>Missing</v>
      </c>
      <c r="AB1887" s="89"/>
      <c r="AC1887" s="227" t="str" cm="1">
        <f t="array" ref="AC1887">IF(D1887=0,"Blank",_xlfn.IFS('3 Model Input'!E$61=1,(V1887*G1887)/T1887,'3 Model Input'!E$61=2,(W1887*G1887)/T1887,'3 Model Input'!E$61=3,(X1887*G1887)/T1887,'3 Model Input'!E$61=4,(Y1887*G1887)/T1887,'3 Model Input'!E$61=5,(Z1887*G1887)/T1887, ISTEXT('3 Model Input'!E$61),"Missing",'3 Model Input'!E$61=6,(AA1887*G1887)/T1887))</f>
        <v>Blank</v>
      </c>
      <c r="AD1887" s="202" t="str">
        <f t="shared" si="317"/>
        <v>Blank</v>
      </c>
      <c r="AE1887" s="202" t="str">
        <f t="shared" si="318"/>
        <v>Blank</v>
      </c>
      <c r="AF1887" s="217" t="str">
        <f t="shared" si="319"/>
        <v>Blank</v>
      </c>
      <c r="AG1887" s="9" t="str" cm="1">
        <f t="array" ref="AG1887">_xlfn.IFS(ISNUMBER(AC1887), "", ISNUMBER(SEARCH("Blank", AC1887)), "", ISERROR(AC1887), "Bad input on tab 3")</f>
        <v/>
      </c>
    </row>
    <row r="1888" spans="2:33" ht="15" customHeight="1" x14ac:dyDescent="0.75">
      <c r="B1888" s="205" t="str">
        <f>'5 Driver Data'!B1888</f>
        <v>1880</v>
      </c>
      <c r="C1888" s="193">
        <f>'5 Driver Data'!C1888</f>
        <v>0</v>
      </c>
      <c r="D1888" s="192">
        <f>'5 Driver Data'!D1888</f>
        <v>0</v>
      </c>
      <c r="E1888" s="191">
        <f>'5 Driver Data'!E1888</f>
        <v>0</v>
      </c>
      <c r="F1888" s="191">
        <f>'5 Driver Data'!F1888</f>
        <v>0</v>
      </c>
      <c r="G1888" s="191">
        <f>'5 Driver Data'!G1888</f>
        <v>0</v>
      </c>
      <c r="H1888" s="191">
        <f>'5 Driver Data'!H1888</f>
        <v>0</v>
      </c>
      <c r="I1888" s="191">
        <f>'5 Driver Data'!I1888</f>
        <v>0</v>
      </c>
      <c r="J1888" s="191">
        <f>'5 Driver Data'!J1888</f>
        <v>0</v>
      </c>
      <c r="K1888" s="206">
        <f>'5 Driver Data'!K1888</f>
        <v>0</v>
      </c>
      <c r="L1888" s="1"/>
      <c r="M1888" s="216" t="str">
        <f>IF(D1888=0,"Blank",'3 Model Input'!E$44*'3 Model Input'!E$45)</f>
        <v>Blank</v>
      </c>
      <c r="N1888" s="197" t="str">
        <f t="shared" si="310"/>
        <v>Blank</v>
      </c>
      <c r="O1888" s="197" t="str">
        <f>IF(D1888=0,"Blank",'3 Model Input'!E$49*(1-'3 Model Input'!E$51))</f>
        <v>Blank</v>
      </c>
      <c r="P1888" s="197" t="str">
        <f t="shared" si="311"/>
        <v>Blank</v>
      </c>
      <c r="Q1888" s="197" t="str">
        <f>IF(D1888=0,"Blank",IF(D1888="BEV",E1888*(1-'3 Model Input'!E$54), E1888))</f>
        <v>Blank</v>
      </c>
      <c r="R1888" s="198" t="str">
        <f>IF(D1888=0,"Blank",IF(D1888="PHEV",F1888/G1888,F1888*(1-'3 Model Input'!E$54)/G1888))</f>
        <v>Blank</v>
      </c>
      <c r="S1888" s="198" t="str">
        <f>IF(D1888=0,"Blank",IF(D1888="PHEV",MIN(M1888,E1888),MIN(M1888,(E1888*(1-'3 Model Input'!E$54)))))</f>
        <v>Blank</v>
      </c>
      <c r="T1888" s="217" t="str">
        <f t="shared" si="312"/>
        <v>Blank</v>
      </c>
      <c r="U1888" s="89"/>
      <c r="V1888" s="216" t="str">
        <f>IF(D1888=0,"Blank",P1888*'3 Model Input'!E$50)</f>
        <v>Blank</v>
      </c>
      <c r="W1888" s="197" t="str">
        <f t="shared" si="313"/>
        <v>Blank</v>
      </c>
      <c r="X1888" s="197" t="str">
        <f t="shared" si="314"/>
        <v>Blank</v>
      </c>
      <c r="Y1888" s="197" t="str">
        <f t="shared" si="315"/>
        <v>Blank</v>
      </c>
      <c r="Z1888" s="197" t="str">
        <f t="shared" si="316"/>
        <v>Blank</v>
      </c>
      <c r="AA1888" s="223" t="str" cm="1">
        <f t="array" ref="AA1888">_xlfn.IFS(ISTEXT('3 Model Input'!F$70),"Missing",ISTEXT('3 Model Input'!I$70),"Missing",ISNUMBER('3 Model Input'!K$70),'3 Model Input'!K$70*P1888)</f>
        <v>Missing</v>
      </c>
      <c r="AB1888" s="89"/>
      <c r="AC1888" s="227" t="str" cm="1">
        <f t="array" ref="AC1888">IF(D1888=0,"Blank",_xlfn.IFS('3 Model Input'!E$61=1,(V1888*G1888)/T1888,'3 Model Input'!E$61=2,(W1888*G1888)/T1888,'3 Model Input'!E$61=3,(X1888*G1888)/T1888,'3 Model Input'!E$61=4,(Y1888*G1888)/T1888,'3 Model Input'!E$61=5,(Z1888*G1888)/T1888, ISTEXT('3 Model Input'!E$61),"Missing",'3 Model Input'!E$61=6,(AA1888*G1888)/T1888))</f>
        <v>Blank</v>
      </c>
      <c r="AD1888" s="202" t="str">
        <f t="shared" si="317"/>
        <v>Blank</v>
      </c>
      <c r="AE1888" s="202" t="str">
        <f t="shared" si="318"/>
        <v>Blank</v>
      </c>
      <c r="AF1888" s="217" t="str">
        <f t="shared" si="319"/>
        <v>Blank</v>
      </c>
      <c r="AG1888" s="9" t="str" cm="1">
        <f t="array" ref="AG1888">_xlfn.IFS(ISNUMBER(AC1888), "", ISNUMBER(SEARCH("Blank", AC1888)), "", ISERROR(AC1888), "Bad input on tab 3")</f>
        <v/>
      </c>
    </row>
    <row r="1889" spans="2:33" ht="15" customHeight="1" x14ac:dyDescent="0.75">
      <c r="B1889" s="205" t="str">
        <f>'5 Driver Data'!B1889</f>
        <v>1881</v>
      </c>
      <c r="C1889" s="193">
        <f>'5 Driver Data'!C1889</f>
        <v>0</v>
      </c>
      <c r="D1889" s="192">
        <f>'5 Driver Data'!D1889</f>
        <v>0</v>
      </c>
      <c r="E1889" s="191">
        <f>'5 Driver Data'!E1889</f>
        <v>0</v>
      </c>
      <c r="F1889" s="191">
        <f>'5 Driver Data'!F1889</f>
        <v>0</v>
      </c>
      <c r="G1889" s="191">
        <f>'5 Driver Data'!G1889</f>
        <v>0</v>
      </c>
      <c r="H1889" s="191">
        <f>'5 Driver Data'!H1889</f>
        <v>0</v>
      </c>
      <c r="I1889" s="191">
        <f>'5 Driver Data'!I1889</f>
        <v>0</v>
      </c>
      <c r="J1889" s="191">
        <f>'5 Driver Data'!J1889</f>
        <v>0</v>
      </c>
      <c r="K1889" s="206">
        <f>'5 Driver Data'!K1889</f>
        <v>0</v>
      </c>
      <c r="L1889" s="1"/>
      <c r="M1889" s="216" t="str">
        <f>IF(D1889=0,"Blank",'3 Model Input'!E$44*'3 Model Input'!E$45)</f>
        <v>Blank</v>
      </c>
      <c r="N1889" s="197" t="str">
        <f t="shared" si="310"/>
        <v>Blank</v>
      </c>
      <c r="O1889" s="197" t="str">
        <f>IF(D1889=0,"Blank",'3 Model Input'!E$49*(1-'3 Model Input'!E$51))</f>
        <v>Blank</v>
      </c>
      <c r="P1889" s="197" t="str">
        <f t="shared" si="311"/>
        <v>Blank</v>
      </c>
      <c r="Q1889" s="197" t="str">
        <f>IF(D1889=0,"Blank",IF(D1889="BEV",E1889*(1-'3 Model Input'!E$54), E1889))</f>
        <v>Blank</v>
      </c>
      <c r="R1889" s="198" t="str">
        <f>IF(D1889=0,"Blank",IF(D1889="PHEV",F1889/G1889,F1889*(1-'3 Model Input'!E$54)/G1889))</f>
        <v>Blank</v>
      </c>
      <c r="S1889" s="198" t="str">
        <f>IF(D1889=0,"Blank",IF(D1889="PHEV",MIN(M1889,E1889),MIN(M1889,(E1889*(1-'3 Model Input'!E$54)))))</f>
        <v>Blank</v>
      </c>
      <c r="T1889" s="217" t="str">
        <f t="shared" si="312"/>
        <v>Blank</v>
      </c>
      <c r="U1889" s="89"/>
      <c r="V1889" s="216" t="str">
        <f>IF(D1889=0,"Blank",P1889*'3 Model Input'!E$50)</f>
        <v>Blank</v>
      </c>
      <c r="W1889" s="197" t="str">
        <f t="shared" si="313"/>
        <v>Blank</v>
      </c>
      <c r="X1889" s="197" t="str">
        <f t="shared" si="314"/>
        <v>Blank</v>
      </c>
      <c r="Y1889" s="197" t="str">
        <f t="shared" si="315"/>
        <v>Blank</v>
      </c>
      <c r="Z1889" s="197" t="str">
        <f t="shared" si="316"/>
        <v>Blank</v>
      </c>
      <c r="AA1889" s="223" t="str" cm="1">
        <f t="array" ref="AA1889">_xlfn.IFS(ISTEXT('3 Model Input'!F$70),"Missing",ISTEXT('3 Model Input'!I$70),"Missing",ISNUMBER('3 Model Input'!K$70),'3 Model Input'!K$70*P1889)</f>
        <v>Missing</v>
      </c>
      <c r="AB1889" s="89"/>
      <c r="AC1889" s="227" t="str" cm="1">
        <f t="array" ref="AC1889">IF(D1889=0,"Blank",_xlfn.IFS('3 Model Input'!E$61=1,(V1889*G1889)/T1889,'3 Model Input'!E$61=2,(W1889*G1889)/T1889,'3 Model Input'!E$61=3,(X1889*G1889)/T1889,'3 Model Input'!E$61=4,(Y1889*G1889)/T1889,'3 Model Input'!E$61=5,(Z1889*G1889)/T1889, ISTEXT('3 Model Input'!E$61),"Missing",'3 Model Input'!E$61=6,(AA1889*G1889)/T1889))</f>
        <v>Blank</v>
      </c>
      <c r="AD1889" s="202" t="str">
        <f t="shared" si="317"/>
        <v>Blank</v>
      </c>
      <c r="AE1889" s="202" t="str">
        <f t="shared" si="318"/>
        <v>Blank</v>
      </c>
      <c r="AF1889" s="217" t="str">
        <f t="shared" si="319"/>
        <v>Blank</v>
      </c>
      <c r="AG1889" s="9" t="str" cm="1">
        <f t="array" ref="AG1889">_xlfn.IFS(ISNUMBER(AC1889), "", ISNUMBER(SEARCH("Blank", AC1889)), "", ISERROR(AC1889), "Bad input on tab 3")</f>
        <v/>
      </c>
    </row>
    <row r="1890" spans="2:33" ht="15" customHeight="1" x14ac:dyDescent="0.75">
      <c r="B1890" s="205" t="str">
        <f>'5 Driver Data'!B1890</f>
        <v>1882</v>
      </c>
      <c r="C1890" s="193">
        <f>'5 Driver Data'!C1890</f>
        <v>0</v>
      </c>
      <c r="D1890" s="192">
        <f>'5 Driver Data'!D1890</f>
        <v>0</v>
      </c>
      <c r="E1890" s="191">
        <f>'5 Driver Data'!E1890</f>
        <v>0</v>
      </c>
      <c r="F1890" s="191">
        <f>'5 Driver Data'!F1890</f>
        <v>0</v>
      </c>
      <c r="G1890" s="191">
        <f>'5 Driver Data'!G1890</f>
        <v>0</v>
      </c>
      <c r="H1890" s="191">
        <f>'5 Driver Data'!H1890</f>
        <v>0</v>
      </c>
      <c r="I1890" s="191">
        <f>'5 Driver Data'!I1890</f>
        <v>0</v>
      </c>
      <c r="J1890" s="191">
        <f>'5 Driver Data'!J1890</f>
        <v>0</v>
      </c>
      <c r="K1890" s="206">
        <f>'5 Driver Data'!K1890</f>
        <v>0</v>
      </c>
      <c r="L1890" s="1"/>
      <c r="M1890" s="216" t="str">
        <f>IF(D1890=0,"Blank",'3 Model Input'!E$44*'3 Model Input'!E$45)</f>
        <v>Blank</v>
      </c>
      <c r="N1890" s="197" t="str">
        <f t="shared" si="310"/>
        <v>Blank</v>
      </c>
      <c r="O1890" s="197" t="str">
        <f>IF(D1890=0,"Blank",'3 Model Input'!E$49*(1-'3 Model Input'!E$51))</f>
        <v>Blank</v>
      </c>
      <c r="P1890" s="197" t="str">
        <f t="shared" si="311"/>
        <v>Blank</v>
      </c>
      <c r="Q1890" s="197" t="str">
        <f>IF(D1890=0,"Blank",IF(D1890="BEV",E1890*(1-'3 Model Input'!E$54), E1890))</f>
        <v>Blank</v>
      </c>
      <c r="R1890" s="198" t="str">
        <f>IF(D1890=0,"Blank",IF(D1890="PHEV",F1890/G1890,F1890*(1-'3 Model Input'!E$54)/G1890))</f>
        <v>Blank</v>
      </c>
      <c r="S1890" s="198" t="str">
        <f>IF(D1890=0,"Blank",IF(D1890="PHEV",MIN(M1890,E1890),MIN(M1890,(E1890*(1-'3 Model Input'!E$54)))))</f>
        <v>Blank</v>
      </c>
      <c r="T1890" s="217" t="str">
        <f t="shared" si="312"/>
        <v>Blank</v>
      </c>
      <c r="U1890" s="89"/>
      <c r="V1890" s="216" t="str">
        <f>IF(D1890=0,"Blank",P1890*'3 Model Input'!E$50)</f>
        <v>Blank</v>
      </c>
      <c r="W1890" s="197" t="str">
        <f t="shared" si="313"/>
        <v>Blank</v>
      </c>
      <c r="X1890" s="197" t="str">
        <f t="shared" si="314"/>
        <v>Blank</v>
      </c>
      <c r="Y1890" s="197" t="str">
        <f t="shared" si="315"/>
        <v>Blank</v>
      </c>
      <c r="Z1890" s="197" t="str">
        <f t="shared" si="316"/>
        <v>Blank</v>
      </c>
      <c r="AA1890" s="223" t="str" cm="1">
        <f t="array" ref="AA1890">_xlfn.IFS(ISTEXT('3 Model Input'!F$70),"Missing",ISTEXT('3 Model Input'!I$70),"Missing",ISNUMBER('3 Model Input'!K$70),'3 Model Input'!K$70*P1890)</f>
        <v>Missing</v>
      </c>
      <c r="AB1890" s="89"/>
      <c r="AC1890" s="227" t="str" cm="1">
        <f t="array" ref="AC1890">IF(D1890=0,"Blank",_xlfn.IFS('3 Model Input'!E$61=1,(V1890*G1890)/T1890,'3 Model Input'!E$61=2,(W1890*G1890)/T1890,'3 Model Input'!E$61=3,(X1890*G1890)/T1890,'3 Model Input'!E$61=4,(Y1890*G1890)/T1890,'3 Model Input'!E$61=5,(Z1890*G1890)/T1890, ISTEXT('3 Model Input'!E$61),"Missing",'3 Model Input'!E$61=6,(AA1890*G1890)/T1890))</f>
        <v>Blank</v>
      </c>
      <c r="AD1890" s="202" t="str">
        <f t="shared" si="317"/>
        <v>Blank</v>
      </c>
      <c r="AE1890" s="202" t="str">
        <f t="shared" si="318"/>
        <v>Blank</v>
      </c>
      <c r="AF1890" s="217" t="str">
        <f t="shared" si="319"/>
        <v>Blank</v>
      </c>
      <c r="AG1890" s="9" t="str" cm="1">
        <f t="array" ref="AG1890">_xlfn.IFS(ISNUMBER(AC1890), "", ISNUMBER(SEARCH("Blank", AC1890)), "", ISERROR(AC1890), "Bad input on tab 3")</f>
        <v/>
      </c>
    </row>
    <row r="1891" spans="2:33" ht="15" customHeight="1" x14ac:dyDescent="0.75">
      <c r="B1891" s="205" t="str">
        <f>'5 Driver Data'!B1891</f>
        <v>1883</v>
      </c>
      <c r="C1891" s="193">
        <f>'5 Driver Data'!C1891</f>
        <v>0</v>
      </c>
      <c r="D1891" s="192">
        <f>'5 Driver Data'!D1891</f>
        <v>0</v>
      </c>
      <c r="E1891" s="191">
        <f>'5 Driver Data'!E1891</f>
        <v>0</v>
      </c>
      <c r="F1891" s="191">
        <f>'5 Driver Data'!F1891</f>
        <v>0</v>
      </c>
      <c r="G1891" s="191">
        <f>'5 Driver Data'!G1891</f>
        <v>0</v>
      </c>
      <c r="H1891" s="191">
        <f>'5 Driver Data'!H1891</f>
        <v>0</v>
      </c>
      <c r="I1891" s="191">
        <f>'5 Driver Data'!I1891</f>
        <v>0</v>
      </c>
      <c r="J1891" s="191">
        <f>'5 Driver Data'!J1891</f>
        <v>0</v>
      </c>
      <c r="K1891" s="206">
        <f>'5 Driver Data'!K1891</f>
        <v>0</v>
      </c>
      <c r="L1891" s="1"/>
      <c r="M1891" s="216" t="str">
        <f>IF(D1891=0,"Blank",'3 Model Input'!E$44*'3 Model Input'!E$45)</f>
        <v>Blank</v>
      </c>
      <c r="N1891" s="197" t="str">
        <f t="shared" si="310"/>
        <v>Blank</v>
      </c>
      <c r="O1891" s="197" t="str">
        <f>IF(D1891=0,"Blank",'3 Model Input'!E$49*(1-'3 Model Input'!E$51))</f>
        <v>Blank</v>
      </c>
      <c r="P1891" s="197" t="str">
        <f t="shared" si="311"/>
        <v>Blank</v>
      </c>
      <c r="Q1891" s="197" t="str">
        <f>IF(D1891=0,"Blank",IF(D1891="BEV",E1891*(1-'3 Model Input'!E$54), E1891))</f>
        <v>Blank</v>
      </c>
      <c r="R1891" s="198" t="str">
        <f>IF(D1891=0,"Blank",IF(D1891="PHEV",F1891/G1891,F1891*(1-'3 Model Input'!E$54)/G1891))</f>
        <v>Blank</v>
      </c>
      <c r="S1891" s="198" t="str">
        <f>IF(D1891=0,"Blank",IF(D1891="PHEV",MIN(M1891,E1891),MIN(M1891,(E1891*(1-'3 Model Input'!E$54)))))</f>
        <v>Blank</v>
      </c>
      <c r="T1891" s="217" t="str">
        <f t="shared" si="312"/>
        <v>Blank</v>
      </c>
      <c r="U1891" s="89"/>
      <c r="V1891" s="216" t="str">
        <f>IF(D1891=0,"Blank",P1891*'3 Model Input'!E$50)</f>
        <v>Blank</v>
      </c>
      <c r="W1891" s="197" t="str">
        <f t="shared" si="313"/>
        <v>Blank</v>
      </c>
      <c r="X1891" s="197" t="str">
        <f t="shared" si="314"/>
        <v>Blank</v>
      </c>
      <c r="Y1891" s="197" t="str">
        <f t="shared" si="315"/>
        <v>Blank</v>
      </c>
      <c r="Z1891" s="197" t="str">
        <f t="shared" si="316"/>
        <v>Blank</v>
      </c>
      <c r="AA1891" s="223" t="str" cm="1">
        <f t="array" ref="AA1891">_xlfn.IFS(ISTEXT('3 Model Input'!F$70),"Missing",ISTEXT('3 Model Input'!I$70),"Missing",ISNUMBER('3 Model Input'!K$70),'3 Model Input'!K$70*P1891)</f>
        <v>Missing</v>
      </c>
      <c r="AB1891" s="89"/>
      <c r="AC1891" s="227" t="str" cm="1">
        <f t="array" ref="AC1891">IF(D1891=0,"Blank",_xlfn.IFS('3 Model Input'!E$61=1,(V1891*G1891)/T1891,'3 Model Input'!E$61=2,(W1891*G1891)/T1891,'3 Model Input'!E$61=3,(X1891*G1891)/T1891,'3 Model Input'!E$61=4,(Y1891*G1891)/T1891,'3 Model Input'!E$61=5,(Z1891*G1891)/T1891, ISTEXT('3 Model Input'!E$61),"Missing",'3 Model Input'!E$61=6,(AA1891*G1891)/T1891))</f>
        <v>Blank</v>
      </c>
      <c r="AD1891" s="202" t="str">
        <f t="shared" si="317"/>
        <v>Blank</v>
      </c>
      <c r="AE1891" s="202" t="str">
        <f t="shared" si="318"/>
        <v>Blank</v>
      </c>
      <c r="AF1891" s="217" t="str">
        <f t="shared" si="319"/>
        <v>Blank</v>
      </c>
      <c r="AG1891" s="9" t="str" cm="1">
        <f t="array" ref="AG1891">_xlfn.IFS(ISNUMBER(AC1891), "", ISNUMBER(SEARCH("Blank", AC1891)), "", ISERROR(AC1891), "Bad input on tab 3")</f>
        <v/>
      </c>
    </row>
    <row r="1892" spans="2:33" ht="15" customHeight="1" x14ac:dyDescent="0.75">
      <c r="B1892" s="205" t="str">
        <f>'5 Driver Data'!B1892</f>
        <v>1884</v>
      </c>
      <c r="C1892" s="193">
        <f>'5 Driver Data'!C1892</f>
        <v>0</v>
      </c>
      <c r="D1892" s="192">
        <f>'5 Driver Data'!D1892</f>
        <v>0</v>
      </c>
      <c r="E1892" s="191">
        <f>'5 Driver Data'!E1892</f>
        <v>0</v>
      </c>
      <c r="F1892" s="191">
        <f>'5 Driver Data'!F1892</f>
        <v>0</v>
      </c>
      <c r="G1892" s="191">
        <f>'5 Driver Data'!G1892</f>
        <v>0</v>
      </c>
      <c r="H1892" s="191">
        <f>'5 Driver Data'!H1892</f>
        <v>0</v>
      </c>
      <c r="I1892" s="191">
        <f>'5 Driver Data'!I1892</f>
        <v>0</v>
      </c>
      <c r="J1892" s="191">
        <f>'5 Driver Data'!J1892</f>
        <v>0</v>
      </c>
      <c r="K1892" s="206">
        <f>'5 Driver Data'!K1892</f>
        <v>0</v>
      </c>
      <c r="L1892" s="1"/>
      <c r="M1892" s="216" t="str">
        <f>IF(D1892=0,"Blank",'3 Model Input'!E$44*'3 Model Input'!E$45)</f>
        <v>Blank</v>
      </c>
      <c r="N1892" s="197" t="str">
        <f t="shared" si="310"/>
        <v>Blank</v>
      </c>
      <c r="O1892" s="197" t="str">
        <f>IF(D1892=0,"Blank",'3 Model Input'!E$49*(1-'3 Model Input'!E$51))</f>
        <v>Blank</v>
      </c>
      <c r="P1892" s="197" t="str">
        <f t="shared" si="311"/>
        <v>Blank</v>
      </c>
      <c r="Q1892" s="197" t="str">
        <f>IF(D1892=0,"Blank",IF(D1892="BEV",E1892*(1-'3 Model Input'!E$54), E1892))</f>
        <v>Blank</v>
      </c>
      <c r="R1892" s="198" t="str">
        <f>IF(D1892=0,"Blank",IF(D1892="PHEV",F1892/G1892,F1892*(1-'3 Model Input'!E$54)/G1892))</f>
        <v>Blank</v>
      </c>
      <c r="S1892" s="198" t="str">
        <f>IF(D1892=0,"Blank",IF(D1892="PHEV",MIN(M1892,E1892),MIN(M1892,(E1892*(1-'3 Model Input'!E$54)))))</f>
        <v>Blank</v>
      </c>
      <c r="T1892" s="217" t="str">
        <f t="shared" si="312"/>
        <v>Blank</v>
      </c>
      <c r="U1892" s="89"/>
      <c r="V1892" s="216" t="str">
        <f>IF(D1892=0,"Blank",P1892*'3 Model Input'!E$50)</f>
        <v>Blank</v>
      </c>
      <c r="W1892" s="197" t="str">
        <f t="shared" si="313"/>
        <v>Blank</v>
      </c>
      <c r="X1892" s="197" t="str">
        <f t="shared" si="314"/>
        <v>Blank</v>
      </c>
      <c r="Y1892" s="197" t="str">
        <f t="shared" si="315"/>
        <v>Blank</v>
      </c>
      <c r="Z1892" s="197" t="str">
        <f t="shared" si="316"/>
        <v>Blank</v>
      </c>
      <c r="AA1892" s="223" t="str" cm="1">
        <f t="array" ref="AA1892">_xlfn.IFS(ISTEXT('3 Model Input'!F$70),"Missing",ISTEXT('3 Model Input'!I$70),"Missing",ISNUMBER('3 Model Input'!K$70),'3 Model Input'!K$70*P1892)</f>
        <v>Missing</v>
      </c>
      <c r="AB1892" s="89"/>
      <c r="AC1892" s="227" t="str" cm="1">
        <f t="array" ref="AC1892">IF(D1892=0,"Blank",_xlfn.IFS('3 Model Input'!E$61=1,(V1892*G1892)/T1892,'3 Model Input'!E$61=2,(W1892*G1892)/T1892,'3 Model Input'!E$61=3,(X1892*G1892)/T1892,'3 Model Input'!E$61=4,(Y1892*G1892)/T1892,'3 Model Input'!E$61=5,(Z1892*G1892)/T1892, ISTEXT('3 Model Input'!E$61),"Missing",'3 Model Input'!E$61=6,(AA1892*G1892)/T1892))</f>
        <v>Blank</v>
      </c>
      <c r="AD1892" s="202" t="str">
        <f t="shared" si="317"/>
        <v>Blank</v>
      </c>
      <c r="AE1892" s="202" t="str">
        <f t="shared" si="318"/>
        <v>Blank</v>
      </c>
      <c r="AF1892" s="217" t="str">
        <f t="shared" si="319"/>
        <v>Blank</v>
      </c>
      <c r="AG1892" s="9" t="str" cm="1">
        <f t="array" ref="AG1892">_xlfn.IFS(ISNUMBER(AC1892), "", ISNUMBER(SEARCH("Blank", AC1892)), "", ISERROR(AC1892), "Bad input on tab 3")</f>
        <v/>
      </c>
    </row>
    <row r="1893" spans="2:33" ht="15" customHeight="1" x14ac:dyDescent="0.75">
      <c r="B1893" s="205" t="str">
        <f>'5 Driver Data'!B1893</f>
        <v>1885</v>
      </c>
      <c r="C1893" s="193">
        <f>'5 Driver Data'!C1893</f>
        <v>0</v>
      </c>
      <c r="D1893" s="192">
        <f>'5 Driver Data'!D1893</f>
        <v>0</v>
      </c>
      <c r="E1893" s="191">
        <f>'5 Driver Data'!E1893</f>
        <v>0</v>
      </c>
      <c r="F1893" s="191">
        <f>'5 Driver Data'!F1893</f>
        <v>0</v>
      </c>
      <c r="G1893" s="191">
        <f>'5 Driver Data'!G1893</f>
        <v>0</v>
      </c>
      <c r="H1893" s="191">
        <f>'5 Driver Data'!H1893</f>
        <v>0</v>
      </c>
      <c r="I1893" s="191">
        <f>'5 Driver Data'!I1893</f>
        <v>0</v>
      </c>
      <c r="J1893" s="191">
        <f>'5 Driver Data'!J1893</f>
        <v>0</v>
      </c>
      <c r="K1893" s="206">
        <f>'5 Driver Data'!K1893</f>
        <v>0</v>
      </c>
      <c r="L1893" s="1"/>
      <c r="M1893" s="216" t="str">
        <f>IF(D1893=0,"Blank",'3 Model Input'!E$44*'3 Model Input'!E$45)</f>
        <v>Blank</v>
      </c>
      <c r="N1893" s="197" t="str">
        <f t="shared" si="310"/>
        <v>Blank</v>
      </c>
      <c r="O1893" s="197" t="str">
        <f>IF(D1893=0,"Blank",'3 Model Input'!E$49*(1-'3 Model Input'!E$51))</f>
        <v>Blank</v>
      </c>
      <c r="P1893" s="197" t="str">
        <f t="shared" si="311"/>
        <v>Blank</v>
      </c>
      <c r="Q1893" s="197" t="str">
        <f>IF(D1893=0,"Blank",IF(D1893="BEV",E1893*(1-'3 Model Input'!E$54), E1893))</f>
        <v>Blank</v>
      </c>
      <c r="R1893" s="198" t="str">
        <f>IF(D1893=0,"Blank",IF(D1893="PHEV",F1893/G1893,F1893*(1-'3 Model Input'!E$54)/G1893))</f>
        <v>Blank</v>
      </c>
      <c r="S1893" s="198" t="str">
        <f>IF(D1893=0,"Blank",IF(D1893="PHEV",MIN(M1893,E1893),MIN(M1893,(E1893*(1-'3 Model Input'!E$54)))))</f>
        <v>Blank</v>
      </c>
      <c r="T1893" s="217" t="str">
        <f t="shared" si="312"/>
        <v>Blank</v>
      </c>
      <c r="U1893" s="89"/>
      <c r="V1893" s="216" t="str">
        <f>IF(D1893=0,"Blank",P1893*'3 Model Input'!E$50)</f>
        <v>Blank</v>
      </c>
      <c r="W1893" s="197" t="str">
        <f t="shared" si="313"/>
        <v>Blank</v>
      </c>
      <c r="X1893" s="197" t="str">
        <f t="shared" si="314"/>
        <v>Blank</v>
      </c>
      <c r="Y1893" s="197" t="str">
        <f t="shared" si="315"/>
        <v>Blank</v>
      </c>
      <c r="Z1893" s="197" t="str">
        <f t="shared" si="316"/>
        <v>Blank</v>
      </c>
      <c r="AA1893" s="223" t="str" cm="1">
        <f t="array" ref="AA1893">_xlfn.IFS(ISTEXT('3 Model Input'!F$70),"Missing",ISTEXT('3 Model Input'!I$70),"Missing",ISNUMBER('3 Model Input'!K$70),'3 Model Input'!K$70*P1893)</f>
        <v>Missing</v>
      </c>
      <c r="AB1893" s="89"/>
      <c r="AC1893" s="227" t="str" cm="1">
        <f t="array" ref="AC1893">IF(D1893=0,"Blank",_xlfn.IFS('3 Model Input'!E$61=1,(V1893*G1893)/T1893,'3 Model Input'!E$61=2,(W1893*G1893)/T1893,'3 Model Input'!E$61=3,(X1893*G1893)/T1893,'3 Model Input'!E$61=4,(Y1893*G1893)/T1893,'3 Model Input'!E$61=5,(Z1893*G1893)/T1893, ISTEXT('3 Model Input'!E$61),"Missing",'3 Model Input'!E$61=6,(AA1893*G1893)/T1893))</f>
        <v>Blank</v>
      </c>
      <c r="AD1893" s="202" t="str">
        <f t="shared" si="317"/>
        <v>Blank</v>
      </c>
      <c r="AE1893" s="202" t="str">
        <f t="shared" si="318"/>
        <v>Blank</v>
      </c>
      <c r="AF1893" s="217" t="str">
        <f t="shared" si="319"/>
        <v>Blank</v>
      </c>
      <c r="AG1893" s="9" t="str" cm="1">
        <f t="array" ref="AG1893">_xlfn.IFS(ISNUMBER(AC1893), "", ISNUMBER(SEARCH("Blank", AC1893)), "", ISERROR(AC1893), "Bad input on tab 3")</f>
        <v/>
      </c>
    </row>
    <row r="1894" spans="2:33" ht="15" customHeight="1" x14ac:dyDescent="0.75">
      <c r="B1894" s="205" t="str">
        <f>'5 Driver Data'!B1894</f>
        <v>1886</v>
      </c>
      <c r="C1894" s="193">
        <f>'5 Driver Data'!C1894</f>
        <v>0</v>
      </c>
      <c r="D1894" s="192">
        <f>'5 Driver Data'!D1894</f>
        <v>0</v>
      </c>
      <c r="E1894" s="191">
        <f>'5 Driver Data'!E1894</f>
        <v>0</v>
      </c>
      <c r="F1894" s="191">
        <f>'5 Driver Data'!F1894</f>
        <v>0</v>
      </c>
      <c r="G1894" s="191">
        <f>'5 Driver Data'!G1894</f>
        <v>0</v>
      </c>
      <c r="H1894" s="191">
        <f>'5 Driver Data'!H1894</f>
        <v>0</v>
      </c>
      <c r="I1894" s="191">
        <f>'5 Driver Data'!I1894</f>
        <v>0</v>
      </c>
      <c r="J1894" s="191">
        <f>'5 Driver Data'!J1894</f>
        <v>0</v>
      </c>
      <c r="K1894" s="206">
        <f>'5 Driver Data'!K1894</f>
        <v>0</v>
      </c>
      <c r="L1894" s="1"/>
      <c r="M1894" s="216" t="str">
        <f>IF(D1894=0,"Blank",'3 Model Input'!E$44*'3 Model Input'!E$45)</f>
        <v>Blank</v>
      </c>
      <c r="N1894" s="197" t="str">
        <f t="shared" si="310"/>
        <v>Blank</v>
      </c>
      <c r="O1894" s="197" t="str">
        <f>IF(D1894=0,"Blank",'3 Model Input'!E$49*(1-'3 Model Input'!E$51))</f>
        <v>Blank</v>
      </c>
      <c r="P1894" s="197" t="str">
        <f t="shared" si="311"/>
        <v>Blank</v>
      </c>
      <c r="Q1894" s="197" t="str">
        <f>IF(D1894=0,"Blank",IF(D1894="BEV",E1894*(1-'3 Model Input'!E$54), E1894))</f>
        <v>Blank</v>
      </c>
      <c r="R1894" s="198" t="str">
        <f>IF(D1894=0,"Blank",IF(D1894="PHEV",F1894/G1894,F1894*(1-'3 Model Input'!E$54)/G1894))</f>
        <v>Blank</v>
      </c>
      <c r="S1894" s="198" t="str">
        <f>IF(D1894=0,"Blank",IF(D1894="PHEV",MIN(M1894,E1894),MIN(M1894,(E1894*(1-'3 Model Input'!E$54)))))</f>
        <v>Blank</v>
      </c>
      <c r="T1894" s="217" t="str">
        <f t="shared" si="312"/>
        <v>Blank</v>
      </c>
      <c r="U1894" s="89"/>
      <c r="V1894" s="216" t="str">
        <f>IF(D1894=0,"Blank",P1894*'3 Model Input'!E$50)</f>
        <v>Blank</v>
      </c>
      <c r="W1894" s="197" t="str">
        <f t="shared" si="313"/>
        <v>Blank</v>
      </c>
      <c r="X1894" s="197" t="str">
        <f t="shared" si="314"/>
        <v>Blank</v>
      </c>
      <c r="Y1894" s="197" t="str">
        <f t="shared" si="315"/>
        <v>Blank</v>
      </c>
      <c r="Z1894" s="197" t="str">
        <f t="shared" si="316"/>
        <v>Blank</v>
      </c>
      <c r="AA1894" s="223" t="str" cm="1">
        <f t="array" ref="AA1894">_xlfn.IFS(ISTEXT('3 Model Input'!F$70),"Missing",ISTEXT('3 Model Input'!I$70),"Missing",ISNUMBER('3 Model Input'!K$70),'3 Model Input'!K$70*P1894)</f>
        <v>Missing</v>
      </c>
      <c r="AB1894" s="89"/>
      <c r="AC1894" s="227" t="str" cm="1">
        <f t="array" ref="AC1894">IF(D1894=0,"Blank",_xlfn.IFS('3 Model Input'!E$61=1,(V1894*G1894)/T1894,'3 Model Input'!E$61=2,(W1894*G1894)/T1894,'3 Model Input'!E$61=3,(X1894*G1894)/T1894,'3 Model Input'!E$61=4,(Y1894*G1894)/T1894,'3 Model Input'!E$61=5,(Z1894*G1894)/T1894, ISTEXT('3 Model Input'!E$61),"Missing",'3 Model Input'!E$61=6,(AA1894*G1894)/T1894))</f>
        <v>Blank</v>
      </c>
      <c r="AD1894" s="202" t="str">
        <f t="shared" si="317"/>
        <v>Blank</v>
      </c>
      <c r="AE1894" s="202" t="str">
        <f t="shared" si="318"/>
        <v>Blank</v>
      </c>
      <c r="AF1894" s="217" t="str">
        <f t="shared" si="319"/>
        <v>Blank</v>
      </c>
      <c r="AG1894" s="9" t="str" cm="1">
        <f t="array" ref="AG1894">_xlfn.IFS(ISNUMBER(AC1894), "", ISNUMBER(SEARCH("Blank", AC1894)), "", ISERROR(AC1894), "Bad input on tab 3")</f>
        <v/>
      </c>
    </row>
    <row r="1895" spans="2:33" ht="15" customHeight="1" x14ac:dyDescent="0.75">
      <c r="B1895" s="205" t="str">
        <f>'5 Driver Data'!B1895</f>
        <v>1887</v>
      </c>
      <c r="C1895" s="193">
        <f>'5 Driver Data'!C1895</f>
        <v>0</v>
      </c>
      <c r="D1895" s="192">
        <f>'5 Driver Data'!D1895</f>
        <v>0</v>
      </c>
      <c r="E1895" s="191">
        <f>'5 Driver Data'!E1895</f>
        <v>0</v>
      </c>
      <c r="F1895" s="191">
        <f>'5 Driver Data'!F1895</f>
        <v>0</v>
      </c>
      <c r="G1895" s="191">
        <f>'5 Driver Data'!G1895</f>
        <v>0</v>
      </c>
      <c r="H1895" s="191">
        <f>'5 Driver Data'!H1895</f>
        <v>0</v>
      </c>
      <c r="I1895" s="191">
        <f>'5 Driver Data'!I1895</f>
        <v>0</v>
      </c>
      <c r="J1895" s="191">
        <f>'5 Driver Data'!J1895</f>
        <v>0</v>
      </c>
      <c r="K1895" s="206">
        <f>'5 Driver Data'!K1895</f>
        <v>0</v>
      </c>
      <c r="L1895" s="1"/>
      <c r="M1895" s="216" t="str">
        <f>IF(D1895=0,"Blank",'3 Model Input'!E$44*'3 Model Input'!E$45)</f>
        <v>Blank</v>
      </c>
      <c r="N1895" s="197" t="str">
        <f t="shared" si="310"/>
        <v>Blank</v>
      </c>
      <c r="O1895" s="197" t="str">
        <f>IF(D1895=0,"Blank",'3 Model Input'!E$49*(1-'3 Model Input'!E$51))</f>
        <v>Blank</v>
      </c>
      <c r="P1895" s="197" t="str">
        <f t="shared" si="311"/>
        <v>Blank</v>
      </c>
      <c r="Q1895" s="197" t="str">
        <f>IF(D1895=0,"Blank",IF(D1895="BEV",E1895*(1-'3 Model Input'!E$54), E1895))</f>
        <v>Blank</v>
      </c>
      <c r="R1895" s="198" t="str">
        <f>IF(D1895=0,"Blank",IF(D1895="PHEV",F1895/G1895,F1895*(1-'3 Model Input'!E$54)/G1895))</f>
        <v>Blank</v>
      </c>
      <c r="S1895" s="198" t="str">
        <f>IF(D1895=0,"Blank",IF(D1895="PHEV",MIN(M1895,E1895),MIN(M1895,(E1895*(1-'3 Model Input'!E$54)))))</f>
        <v>Blank</v>
      </c>
      <c r="T1895" s="217" t="str">
        <f t="shared" si="312"/>
        <v>Blank</v>
      </c>
      <c r="U1895" s="89"/>
      <c r="V1895" s="216" t="str">
        <f>IF(D1895=0,"Blank",P1895*'3 Model Input'!E$50)</f>
        <v>Blank</v>
      </c>
      <c r="W1895" s="197" t="str">
        <f t="shared" si="313"/>
        <v>Blank</v>
      </c>
      <c r="X1895" s="197" t="str">
        <f t="shared" si="314"/>
        <v>Blank</v>
      </c>
      <c r="Y1895" s="197" t="str">
        <f t="shared" si="315"/>
        <v>Blank</v>
      </c>
      <c r="Z1895" s="197" t="str">
        <f t="shared" si="316"/>
        <v>Blank</v>
      </c>
      <c r="AA1895" s="223" t="str" cm="1">
        <f t="array" ref="AA1895">_xlfn.IFS(ISTEXT('3 Model Input'!F$70),"Missing",ISTEXT('3 Model Input'!I$70),"Missing",ISNUMBER('3 Model Input'!K$70),'3 Model Input'!K$70*P1895)</f>
        <v>Missing</v>
      </c>
      <c r="AB1895" s="89"/>
      <c r="AC1895" s="227" t="str" cm="1">
        <f t="array" ref="AC1895">IF(D1895=0,"Blank",_xlfn.IFS('3 Model Input'!E$61=1,(V1895*G1895)/T1895,'3 Model Input'!E$61=2,(W1895*G1895)/T1895,'3 Model Input'!E$61=3,(X1895*G1895)/T1895,'3 Model Input'!E$61=4,(Y1895*G1895)/T1895,'3 Model Input'!E$61=5,(Z1895*G1895)/T1895, ISTEXT('3 Model Input'!E$61),"Missing",'3 Model Input'!E$61=6,(AA1895*G1895)/T1895))</f>
        <v>Blank</v>
      </c>
      <c r="AD1895" s="202" t="str">
        <f t="shared" si="317"/>
        <v>Blank</v>
      </c>
      <c r="AE1895" s="202" t="str">
        <f t="shared" si="318"/>
        <v>Blank</v>
      </c>
      <c r="AF1895" s="217" t="str">
        <f t="shared" si="319"/>
        <v>Blank</v>
      </c>
      <c r="AG1895" s="9" t="str" cm="1">
        <f t="array" ref="AG1895">_xlfn.IFS(ISNUMBER(AC1895), "", ISNUMBER(SEARCH("Blank", AC1895)), "", ISERROR(AC1895), "Bad input on tab 3")</f>
        <v/>
      </c>
    </row>
    <row r="1896" spans="2:33" ht="15" customHeight="1" x14ac:dyDescent="0.75">
      <c r="B1896" s="205" t="str">
        <f>'5 Driver Data'!B1896</f>
        <v>1888</v>
      </c>
      <c r="C1896" s="193">
        <f>'5 Driver Data'!C1896</f>
        <v>0</v>
      </c>
      <c r="D1896" s="192">
        <f>'5 Driver Data'!D1896</f>
        <v>0</v>
      </c>
      <c r="E1896" s="191">
        <f>'5 Driver Data'!E1896</f>
        <v>0</v>
      </c>
      <c r="F1896" s="191">
        <f>'5 Driver Data'!F1896</f>
        <v>0</v>
      </c>
      <c r="G1896" s="191">
        <f>'5 Driver Data'!G1896</f>
        <v>0</v>
      </c>
      <c r="H1896" s="191">
        <f>'5 Driver Data'!H1896</f>
        <v>0</v>
      </c>
      <c r="I1896" s="191">
        <f>'5 Driver Data'!I1896</f>
        <v>0</v>
      </c>
      <c r="J1896" s="191">
        <f>'5 Driver Data'!J1896</f>
        <v>0</v>
      </c>
      <c r="K1896" s="206">
        <f>'5 Driver Data'!K1896</f>
        <v>0</v>
      </c>
      <c r="L1896" s="1"/>
      <c r="M1896" s="216" t="str">
        <f>IF(D1896=0,"Blank",'3 Model Input'!E$44*'3 Model Input'!E$45)</f>
        <v>Blank</v>
      </c>
      <c r="N1896" s="197" t="str">
        <f t="shared" si="310"/>
        <v>Blank</v>
      </c>
      <c r="O1896" s="197" t="str">
        <f>IF(D1896=0,"Blank",'3 Model Input'!E$49*(1-'3 Model Input'!E$51))</f>
        <v>Blank</v>
      </c>
      <c r="P1896" s="197" t="str">
        <f t="shared" si="311"/>
        <v>Blank</v>
      </c>
      <c r="Q1896" s="197" t="str">
        <f>IF(D1896=0,"Blank",IF(D1896="BEV",E1896*(1-'3 Model Input'!E$54), E1896))</f>
        <v>Blank</v>
      </c>
      <c r="R1896" s="198" t="str">
        <f>IF(D1896=0,"Blank",IF(D1896="PHEV",F1896/G1896,F1896*(1-'3 Model Input'!E$54)/G1896))</f>
        <v>Blank</v>
      </c>
      <c r="S1896" s="198" t="str">
        <f>IF(D1896=0,"Blank",IF(D1896="PHEV",MIN(M1896,E1896),MIN(M1896,(E1896*(1-'3 Model Input'!E$54)))))</f>
        <v>Blank</v>
      </c>
      <c r="T1896" s="217" t="str">
        <f t="shared" si="312"/>
        <v>Blank</v>
      </c>
      <c r="U1896" s="89"/>
      <c r="V1896" s="216" t="str">
        <f>IF(D1896=0,"Blank",P1896*'3 Model Input'!E$50)</f>
        <v>Blank</v>
      </c>
      <c r="W1896" s="197" t="str">
        <f t="shared" si="313"/>
        <v>Blank</v>
      </c>
      <c r="X1896" s="197" t="str">
        <f t="shared" si="314"/>
        <v>Blank</v>
      </c>
      <c r="Y1896" s="197" t="str">
        <f t="shared" si="315"/>
        <v>Blank</v>
      </c>
      <c r="Z1896" s="197" t="str">
        <f t="shared" si="316"/>
        <v>Blank</v>
      </c>
      <c r="AA1896" s="223" t="str" cm="1">
        <f t="array" ref="AA1896">_xlfn.IFS(ISTEXT('3 Model Input'!F$70),"Missing",ISTEXT('3 Model Input'!I$70),"Missing",ISNUMBER('3 Model Input'!K$70),'3 Model Input'!K$70*P1896)</f>
        <v>Missing</v>
      </c>
      <c r="AB1896" s="89"/>
      <c r="AC1896" s="227" t="str" cm="1">
        <f t="array" ref="AC1896">IF(D1896=0,"Blank",_xlfn.IFS('3 Model Input'!E$61=1,(V1896*G1896)/T1896,'3 Model Input'!E$61=2,(W1896*G1896)/T1896,'3 Model Input'!E$61=3,(X1896*G1896)/T1896,'3 Model Input'!E$61=4,(Y1896*G1896)/T1896,'3 Model Input'!E$61=5,(Z1896*G1896)/T1896, ISTEXT('3 Model Input'!E$61),"Missing",'3 Model Input'!E$61=6,(AA1896*G1896)/T1896))</f>
        <v>Blank</v>
      </c>
      <c r="AD1896" s="202" t="str">
        <f t="shared" si="317"/>
        <v>Blank</v>
      </c>
      <c r="AE1896" s="202" t="str">
        <f t="shared" si="318"/>
        <v>Blank</v>
      </c>
      <c r="AF1896" s="217" t="str">
        <f t="shared" si="319"/>
        <v>Blank</v>
      </c>
      <c r="AG1896" s="9" t="str" cm="1">
        <f t="array" ref="AG1896">_xlfn.IFS(ISNUMBER(AC1896), "", ISNUMBER(SEARCH("Blank", AC1896)), "", ISERROR(AC1896), "Bad input on tab 3")</f>
        <v/>
      </c>
    </row>
    <row r="1897" spans="2:33" ht="15" customHeight="1" x14ac:dyDescent="0.75">
      <c r="B1897" s="205" t="str">
        <f>'5 Driver Data'!B1897</f>
        <v>1889</v>
      </c>
      <c r="C1897" s="193">
        <f>'5 Driver Data'!C1897</f>
        <v>0</v>
      </c>
      <c r="D1897" s="192">
        <f>'5 Driver Data'!D1897</f>
        <v>0</v>
      </c>
      <c r="E1897" s="191">
        <f>'5 Driver Data'!E1897</f>
        <v>0</v>
      </c>
      <c r="F1897" s="191">
        <f>'5 Driver Data'!F1897</f>
        <v>0</v>
      </c>
      <c r="G1897" s="191">
        <f>'5 Driver Data'!G1897</f>
        <v>0</v>
      </c>
      <c r="H1897" s="191">
        <f>'5 Driver Data'!H1897</f>
        <v>0</v>
      </c>
      <c r="I1897" s="191">
        <f>'5 Driver Data'!I1897</f>
        <v>0</v>
      </c>
      <c r="J1897" s="191">
        <f>'5 Driver Data'!J1897</f>
        <v>0</v>
      </c>
      <c r="K1897" s="206">
        <f>'5 Driver Data'!K1897</f>
        <v>0</v>
      </c>
      <c r="L1897" s="1"/>
      <c r="M1897" s="216" t="str">
        <f>IF(D1897=0,"Blank",'3 Model Input'!E$44*'3 Model Input'!E$45)</f>
        <v>Blank</v>
      </c>
      <c r="N1897" s="197" t="str">
        <f t="shared" si="310"/>
        <v>Blank</v>
      </c>
      <c r="O1897" s="197" t="str">
        <f>IF(D1897=0,"Blank",'3 Model Input'!E$49*(1-'3 Model Input'!E$51))</f>
        <v>Blank</v>
      </c>
      <c r="P1897" s="197" t="str">
        <f t="shared" si="311"/>
        <v>Blank</v>
      </c>
      <c r="Q1897" s="197" t="str">
        <f>IF(D1897=0,"Blank",IF(D1897="BEV",E1897*(1-'3 Model Input'!E$54), E1897))</f>
        <v>Blank</v>
      </c>
      <c r="R1897" s="198" t="str">
        <f>IF(D1897=0,"Blank",IF(D1897="PHEV",F1897/G1897,F1897*(1-'3 Model Input'!E$54)/G1897))</f>
        <v>Blank</v>
      </c>
      <c r="S1897" s="198" t="str">
        <f>IF(D1897=0,"Blank",IF(D1897="PHEV",MIN(M1897,E1897),MIN(M1897,(E1897*(1-'3 Model Input'!E$54)))))</f>
        <v>Blank</v>
      </c>
      <c r="T1897" s="217" t="str">
        <f t="shared" si="312"/>
        <v>Blank</v>
      </c>
      <c r="U1897" s="89"/>
      <c r="V1897" s="216" t="str">
        <f>IF(D1897=0,"Blank",P1897*'3 Model Input'!E$50)</f>
        <v>Blank</v>
      </c>
      <c r="W1897" s="197" t="str">
        <f t="shared" si="313"/>
        <v>Blank</v>
      </c>
      <c r="X1897" s="197" t="str">
        <f t="shared" si="314"/>
        <v>Blank</v>
      </c>
      <c r="Y1897" s="197" t="str">
        <f t="shared" si="315"/>
        <v>Blank</v>
      </c>
      <c r="Z1897" s="197" t="str">
        <f t="shared" si="316"/>
        <v>Blank</v>
      </c>
      <c r="AA1897" s="223" t="str" cm="1">
        <f t="array" ref="AA1897">_xlfn.IFS(ISTEXT('3 Model Input'!F$70),"Missing",ISTEXT('3 Model Input'!I$70),"Missing",ISNUMBER('3 Model Input'!K$70),'3 Model Input'!K$70*P1897)</f>
        <v>Missing</v>
      </c>
      <c r="AB1897" s="89"/>
      <c r="AC1897" s="227" t="str" cm="1">
        <f t="array" ref="AC1897">IF(D1897=0,"Blank",_xlfn.IFS('3 Model Input'!E$61=1,(V1897*G1897)/T1897,'3 Model Input'!E$61=2,(W1897*G1897)/T1897,'3 Model Input'!E$61=3,(X1897*G1897)/T1897,'3 Model Input'!E$61=4,(Y1897*G1897)/T1897,'3 Model Input'!E$61=5,(Z1897*G1897)/T1897, ISTEXT('3 Model Input'!E$61),"Missing",'3 Model Input'!E$61=6,(AA1897*G1897)/T1897))</f>
        <v>Blank</v>
      </c>
      <c r="AD1897" s="202" t="str">
        <f t="shared" si="317"/>
        <v>Blank</v>
      </c>
      <c r="AE1897" s="202" t="str">
        <f t="shared" si="318"/>
        <v>Blank</v>
      </c>
      <c r="AF1897" s="217" t="str">
        <f t="shared" si="319"/>
        <v>Blank</v>
      </c>
      <c r="AG1897" s="9" t="str" cm="1">
        <f t="array" ref="AG1897">_xlfn.IFS(ISNUMBER(AC1897), "", ISNUMBER(SEARCH("Blank", AC1897)), "", ISERROR(AC1897), "Bad input on tab 3")</f>
        <v/>
      </c>
    </row>
    <row r="1898" spans="2:33" ht="15" customHeight="1" x14ac:dyDescent="0.75">
      <c r="B1898" s="205" t="str">
        <f>'5 Driver Data'!B1898</f>
        <v>1890</v>
      </c>
      <c r="C1898" s="193">
        <f>'5 Driver Data'!C1898</f>
        <v>0</v>
      </c>
      <c r="D1898" s="192">
        <f>'5 Driver Data'!D1898</f>
        <v>0</v>
      </c>
      <c r="E1898" s="191">
        <f>'5 Driver Data'!E1898</f>
        <v>0</v>
      </c>
      <c r="F1898" s="191">
        <f>'5 Driver Data'!F1898</f>
        <v>0</v>
      </c>
      <c r="G1898" s="191">
        <f>'5 Driver Data'!G1898</f>
        <v>0</v>
      </c>
      <c r="H1898" s="191">
        <f>'5 Driver Data'!H1898</f>
        <v>0</v>
      </c>
      <c r="I1898" s="191">
        <f>'5 Driver Data'!I1898</f>
        <v>0</v>
      </c>
      <c r="J1898" s="191">
        <f>'5 Driver Data'!J1898</f>
        <v>0</v>
      </c>
      <c r="K1898" s="206">
        <f>'5 Driver Data'!K1898</f>
        <v>0</v>
      </c>
      <c r="L1898" s="1"/>
      <c r="M1898" s="216" t="str">
        <f>IF(D1898=0,"Blank",'3 Model Input'!E$44*'3 Model Input'!E$45)</f>
        <v>Blank</v>
      </c>
      <c r="N1898" s="197" t="str">
        <f t="shared" si="310"/>
        <v>Blank</v>
      </c>
      <c r="O1898" s="197" t="str">
        <f>IF(D1898=0,"Blank",'3 Model Input'!E$49*(1-'3 Model Input'!E$51))</f>
        <v>Blank</v>
      </c>
      <c r="P1898" s="197" t="str">
        <f t="shared" si="311"/>
        <v>Blank</v>
      </c>
      <c r="Q1898" s="197" t="str">
        <f>IF(D1898=0,"Blank",IF(D1898="BEV",E1898*(1-'3 Model Input'!E$54), E1898))</f>
        <v>Blank</v>
      </c>
      <c r="R1898" s="198" t="str">
        <f>IF(D1898=0,"Blank",IF(D1898="PHEV",F1898/G1898,F1898*(1-'3 Model Input'!E$54)/G1898))</f>
        <v>Blank</v>
      </c>
      <c r="S1898" s="198" t="str">
        <f>IF(D1898=0,"Blank",IF(D1898="PHEV",MIN(M1898,E1898),MIN(M1898,(E1898*(1-'3 Model Input'!E$54)))))</f>
        <v>Blank</v>
      </c>
      <c r="T1898" s="217" t="str">
        <f t="shared" si="312"/>
        <v>Blank</v>
      </c>
      <c r="U1898" s="89"/>
      <c r="V1898" s="216" t="str">
        <f>IF(D1898=0,"Blank",P1898*'3 Model Input'!E$50)</f>
        <v>Blank</v>
      </c>
      <c r="W1898" s="197" t="str">
        <f t="shared" si="313"/>
        <v>Blank</v>
      </c>
      <c r="X1898" s="197" t="str">
        <f t="shared" si="314"/>
        <v>Blank</v>
      </c>
      <c r="Y1898" s="197" t="str">
        <f t="shared" si="315"/>
        <v>Blank</v>
      </c>
      <c r="Z1898" s="197" t="str">
        <f t="shared" si="316"/>
        <v>Blank</v>
      </c>
      <c r="AA1898" s="223" t="str" cm="1">
        <f t="array" ref="AA1898">_xlfn.IFS(ISTEXT('3 Model Input'!F$70),"Missing",ISTEXT('3 Model Input'!I$70),"Missing",ISNUMBER('3 Model Input'!K$70),'3 Model Input'!K$70*P1898)</f>
        <v>Missing</v>
      </c>
      <c r="AB1898" s="89"/>
      <c r="AC1898" s="227" t="str" cm="1">
        <f t="array" ref="AC1898">IF(D1898=0,"Blank",_xlfn.IFS('3 Model Input'!E$61=1,(V1898*G1898)/T1898,'3 Model Input'!E$61=2,(W1898*G1898)/T1898,'3 Model Input'!E$61=3,(X1898*G1898)/T1898,'3 Model Input'!E$61=4,(Y1898*G1898)/T1898,'3 Model Input'!E$61=5,(Z1898*G1898)/T1898, ISTEXT('3 Model Input'!E$61),"Missing",'3 Model Input'!E$61=6,(AA1898*G1898)/T1898))</f>
        <v>Blank</v>
      </c>
      <c r="AD1898" s="202" t="str">
        <f t="shared" si="317"/>
        <v>Blank</v>
      </c>
      <c r="AE1898" s="202" t="str">
        <f t="shared" si="318"/>
        <v>Blank</v>
      </c>
      <c r="AF1898" s="217" t="str">
        <f t="shared" si="319"/>
        <v>Blank</v>
      </c>
      <c r="AG1898" s="9" t="str" cm="1">
        <f t="array" ref="AG1898">_xlfn.IFS(ISNUMBER(AC1898), "", ISNUMBER(SEARCH("Blank", AC1898)), "", ISERROR(AC1898), "Bad input on tab 3")</f>
        <v/>
      </c>
    </row>
    <row r="1899" spans="2:33" ht="15" customHeight="1" x14ac:dyDescent="0.75">
      <c r="B1899" s="205" t="str">
        <f>'5 Driver Data'!B1899</f>
        <v>1891</v>
      </c>
      <c r="C1899" s="193">
        <f>'5 Driver Data'!C1899</f>
        <v>0</v>
      </c>
      <c r="D1899" s="192">
        <f>'5 Driver Data'!D1899</f>
        <v>0</v>
      </c>
      <c r="E1899" s="191">
        <f>'5 Driver Data'!E1899</f>
        <v>0</v>
      </c>
      <c r="F1899" s="191">
        <f>'5 Driver Data'!F1899</f>
        <v>0</v>
      </c>
      <c r="G1899" s="191">
        <f>'5 Driver Data'!G1899</f>
        <v>0</v>
      </c>
      <c r="H1899" s="191">
        <f>'5 Driver Data'!H1899</f>
        <v>0</v>
      </c>
      <c r="I1899" s="191">
        <f>'5 Driver Data'!I1899</f>
        <v>0</v>
      </c>
      <c r="J1899" s="191">
        <f>'5 Driver Data'!J1899</f>
        <v>0</v>
      </c>
      <c r="K1899" s="206">
        <f>'5 Driver Data'!K1899</f>
        <v>0</v>
      </c>
      <c r="L1899" s="1"/>
      <c r="M1899" s="216" t="str">
        <f>IF(D1899=0,"Blank",'3 Model Input'!E$44*'3 Model Input'!E$45)</f>
        <v>Blank</v>
      </c>
      <c r="N1899" s="197" t="str">
        <f t="shared" si="310"/>
        <v>Blank</v>
      </c>
      <c r="O1899" s="197" t="str">
        <f>IF(D1899=0,"Blank",'3 Model Input'!E$49*(1-'3 Model Input'!E$51))</f>
        <v>Blank</v>
      </c>
      <c r="P1899" s="197" t="str">
        <f t="shared" si="311"/>
        <v>Blank</v>
      </c>
      <c r="Q1899" s="197" t="str">
        <f>IF(D1899=0,"Blank",IF(D1899="BEV",E1899*(1-'3 Model Input'!E$54), E1899))</f>
        <v>Blank</v>
      </c>
      <c r="R1899" s="198" t="str">
        <f>IF(D1899=0,"Blank",IF(D1899="PHEV",F1899/G1899,F1899*(1-'3 Model Input'!E$54)/G1899))</f>
        <v>Blank</v>
      </c>
      <c r="S1899" s="198" t="str">
        <f>IF(D1899=0,"Blank",IF(D1899="PHEV",MIN(M1899,E1899),MIN(M1899,(E1899*(1-'3 Model Input'!E$54)))))</f>
        <v>Blank</v>
      </c>
      <c r="T1899" s="217" t="str">
        <f t="shared" si="312"/>
        <v>Blank</v>
      </c>
      <c r="U1899" s="89"/>
      <c r="V1899" s="216" t="str">
        <f>IF(D1899=0,"Blank",P1899*'3 Model Input'!E$50)</f>
        <v>Blank</v>
      </c>
      <c r="W1899" s="197" t="str">
        <f t="shared" si="313"/>
        <v>Blank</v>
      </c>
      <c r="X1899" s="197" t="str">
        <f t="shared" si="314"/>
        <v>Blank</v>
      </c>
      <c r="Y1899" s="197" t="str">
        <f t="shared" si="315"/>
        <v>Blank</v>
      </c>
      <c r="Z1899" s="197" t="str">
        <f t="shared" si="316"/>
        <v>Blank</v>
      </c>
      <c r="AA1899" s="223" t="str" cm="1">
        <f t="array" ref="AA1899">_xlfn.IFS(ISTEXT('3 Model Input'!F$70),"Missing",ISTEXT('3 Model Input'!I$70),"Missing",ISNUMBER('3 Model Input'!K$70),'3 Model Input'!K$70*P1899)</f>
        <v>Missing</v>
      </c>
      <c r="AB1899" s="89"/>
      <c r="AC1899" s="227" t="str" cm="1">
        <f t="array" ref="AC1899">IF(D1899=0,"Blank",_xlfn.IFS('3 Model Input'!E$61=1,(V1899*G1899)/T1899,'3 Model Input'!E$61=2,(W1899*G1899)/T1899,'3 Model Input'!E$61=3,(X1899*G1899)/T1899,'3 Model Input'!E$61=4,(Y1899*G1899)/T1899,'3 Model Input'!E$61=5,(Z1899*G1899)/T1899, ISTEXT('3 Model Input'!E$61),"Missing",'3 Model Input'!E$61=6,(AA1899*G1899)/T1899))</f>
        <v>Blank</v>
      </c>
      <c r="AD1899" s="202" t="str">
        <f t="shared" si="317"/>
        <v>Blank</v>
      </c>
      <c r="AE1899" s="202" t="str">
        <f t="shared" si="318"/>
        <v>Blank</v>
      </c>
      <c r="AF1899" s="217" t="str">
        <f t="shared" si="319"/>
        <v>Blank</v>
      </c>
      <c r="AG1899" s="9" t="str" cm="1">
        <f t="array" ref="AG1899">_xlfn.IFS(ISNUMBER(AC1899), "", ISNUMBER(SEARCH("Blank", AC1899)), "", ISERROR(AC1899), "Bad input on tab 3")</f>
        <v/>
      </c>
    </row>
    <row r="1900" spans="2:33" ht="15" customHeight="1" x14ac:dyDescent="0.75">
      <c r="B1900" s="205" t="str">
        <f>'5 Driver Data'!B1900</f>
        <v>1892</v>
      </c>
      <c r="C1900" s="193">
        <f>'5 Driver Data'!C1900</f>
        <v>0</v>
      </c>
      <c r="D1900" s="192">
        <f>'5 Driver Data'!D1900</f>
        <v>0</v>
      </c>
      <c r="E1900" s="191">
        <f>'5 Driver Data'!E1900</f>
        <v>0</v>
      </c>
      <c r="F1900" s="191">
        <f>'5 Driver Data'!F1900</f>
        <v>0</v>
      </c>
      <c r="G1900" s="191">
        <f>'5 Driver Data'!G1900</f>
        <v>0</v>
      </c>
      <c r="H1900" s="191">
        <f>'5 Driver Data'!H1900</f>
        <v>0</v>
      </c>
      <c r="I1900" s="191">
        <f>'5 Driver Data'!I1900</f>
        <v>0</v>
      </c>
      <c r="J1900" s="191">
        <f>'5 Driver Data'!J1900</f>
        <v>0</v>
      </c>
      <c r="K1900" s="206">
        <f>'5 Driver Data'!K1900</f>
        <v>0</v>
      </c>
      <c r="L1900" s="1"/>
      <c r="M1900" s="216" t="str">
        <f>IF(D1900=0,"Blank",'3 Model Input'!E$44*'3 Model Input'!E$45)</f>
        <v>Blank</v>
      </c>
      <c r="N1900" s="197" t="str">
        <f t="shared" si="310"/>
        <v>Blank</v>
      </c>
      <c r="O1900" s="197" t="str">
        <f>IF(D1900=0,"Blank",'3 Model Input'!E$49*(1-'3 Model Input'!E$51))</f>
        <v>Blank</v>
      </c>
      <c r="P1900" s="197" t="str">
        <f t="shared" si="311"/>
        <v>Blank</v>
      </c>
      <c r="Q1900" s="197" t="str">
        <f>IF(D1900=0,"Blank",IF(D1900="BEV",E1900*(1-'3 Model Input'!E$54), E1900))</f>
        <v>Blank</v>
      </c>
      <c r="R1900" s="198" t="str">
        <f>IF(D1900=0,"Blank",IF(D1900="PHEV",F1900/G1900,F1900*(1-'3 Model Input'!E$54)/G1900))</f>
        <v>Blank</v>
      </c>
      <c r="S1900" s="198" t="str">
        <f>IF(D1900=0,"Blank",IF(D1900="PHEV",MIN(M1900,E1900),MIN(M1900,(E1900*(1-'3 Model Input'!E$54)))))</f>
        <v>Blank</v>
      </c>
      <c r="T1900" s="217" t="str">
        <f t="shared" si="312"/>
        <v>Blank</v>
      </c>
      <c r="U1900" s="89"/>
      <c r="V1900" s="216" t="str">
        <f>IF(D1900=0,"Blank",P1900*'3 Model Input'!E$50)</f>
        <v>Blank</v>
      </c>
      <c r="W1900" s="197" t="str">
        <f t="shared" si="313"/>
        <v>Blank</v>
      </c>
      <c r="X1900" s="197" t="str">
        <f t="shared" si="314"/>
        <v>Blank</v>
      </c>
      <c r="Y1900" s="197" t="str">
        <f t="shared" si="315"/>
        <v>Blank</v>
      </c>
      <c r="Z1900" s="197" t="str">
        <f t="shared" si="316"/>
        <v>Blank</v>
      </c>
      <c r="AA1900" s="223" t="str" cm="1">
        <f t="array" ref="AA1900">_xlfn.IFS(ISTEXT('3 Model Input'!F$70),"Missing",ISTEXT('3 Model Input'!I$70),"Missing",ISNUMBER('3 Model Input'!K$70),'3 Model Input'!K$70*P1900)</f>
        <v>Missing</v>
      </c>
      <c r="AB1900" s="89"/>
      <c r="AC1900" s="227" t="str" cm="1">
        <f t="array" ref="AC1900">IF(D1900=0,"Blank",_xlfn.IFS('3 Model Input'!E$61=1,(V1900*G1900)/T1900,'3 Model Input'!E$61=2,(W1900*G1900)/T1900,'3 Model Input'!E$61=3,(X1900*G1900)/T1900,'3 Model Input'!E$61=4,(Y1900*G1900)/T1900,'3 Model Input'!E$61=5,(Z1900*G1900)/T1900, ISTEXT('3 Model Input'!E$61),"Missing",'3 Model Input'!E$61=6,(AA1900*G1900)/T1900))</f>
        <v>Blank</v>
      </c>
      <c r="AD1900" s="202" t="str">
        <f t="shared" si="317"/>
        <v>Blank</v>
      </c>
      <c r="AE1900" s="202" t="str">
        <f t="shared" si="318"/>
        <v>Blank</v>
      </c>
      <c r="AF1900" s="217" t="str">
        <f t="shared" si="319"/>
        <v>Blank</v>
      </c>
      <c r="AG1900" s="9" t="str" cm="1">
        <f t="array" ref="AG1900">_xlfn.IFS(ISNUMBER(AC1900), "", ISNUMBER(SEARCH("Blank", AC1900)), "", ISERROR(AC1900), "Bad input on tab 3")</f>
        <v/>
      </c>
    </row>
    <row r="1901" spans="2:33" ht="15" customHeight="1" x14ac:dyDescent="0.75">
      <c r="B1901" s="205" t="str">
        <f>'5 Driver Data'!B1901</f>
        <v>1893</v>
      </c>
      <c r="C1901" s="193">
        <f>'5 Driver Data'!C1901</f>
        <v>0</v>
      </c>
      <c r="D1901" s="192">
        <f>'5 Driver Data'!D1901</f>
        <v>0</v>
      </c>
      <c r="E1901" s="191">
        <f>'5 Driver Data'!E1901</f>
        <v>0</v>
      </c>
      <c r="F1901" s="191">
        <f>'5 Driver Data'!F1901</f>
        <v>0</v>
      </c>
      <c r="G1901" s="191">
        <f>'5 Driver Data'!G1901</f>
        <v>0</v>
      </c>
      <c r="H1901" s="191">
        <f>'5 Driver Data'!H1901</f>
        <v>0</v>
      </c>
      <c r="I1901" s="191">
        <f>'5 Driver Data'!I1901</f>
        <v>0</v>
      </c>
      <c r="J1901" s="191">
        <f>'5 Driver Data'!J1901</f>
        <v>0</v>
      </c>
      <c r="K1901" s="206">
        <f>'5 Driver Data'!K1901</f>
        <v>0</v>
      </c>
      <c r="L1901" s="1"/>
      <c r="M1901" s="216" t="str">
        <f>IF(D1901=0,"Blank",'3 Model Input'!E$44*'3 Model Input'!E$45)</f>
        <v>Blank</v>
      </c>
      <c r="N1901" s="197" t="str">
        <f t="shared" si="310"/>
        <v>Blank</v>
      </c>
      <c r="O1901" s="197" t="str">
        <f>IF(D1901=0,"Blank",'3 Model Input'!E$49*(1-'3 Model Input'!E$51))</f>
        <v>Blank</v>
      </c>
      <c r="P1901" s="197" t="str">
        <f t="shared" si="311"/>
        <v>Blank</v>
      </c>
      <c r="Q1901" s="197" t="str">
        <f>IF(D1901=0,"Blank",IF(D1901="BEV",E1901*(1-'3 Model Input'!E$54), E1901))</f>
        <v>Blank</v>
      </c>
      <c r="R1901" s="198" t="str">
        <f>IF(D1901=0,"Blank",IF(D1901="PHEV",F1901/G1901,F1901*(1-'3 Model Input'!E$54)/G1901))</f>
        <v>Blank</v>
      </c>
      <c r="S1901" s="198" t="str">
        <f>IF(D1901=0,"Blank",IF(D1901="PHEV",MIN(M1901,E1901),MIN(M1901,(E1901*(1-'3 Model Input'!E$54)))))</f>
        <v>Blank</v>
      </c>
      <c r="T1901" s="217" t="str">
        <f t="shared" si="312"/>
        <v>Blank</v>
      </c>
      <c r="U1901" s="89"/>
      <c r="V1901" s="216" t="str">
        <f>IF(D1901=0,"Blank",P1901*'3 Model Input'!E$50)</f>
        <v>Blank</v>
      </c>
      <c r="W1901" s="197" t="str">
        <f t="shared" si="313"/>
        <v>Blank</v>
      </c>
      <c r="X1901" s="197" t="str">
        <f t="shared" si="314"/>
        <v>Blank</v>
      </c>
      <c r="Y1901" s="197" t="str">
        <f t="shared" si="315"/>
        <v>Blank</v>
      </c>
      <c r="Z1901" s="197" t="str">
        <f t="shared" si="316"/>
        <v>Blank</v>
      </c>
      <c r="AA1901" s="223" t="str" cm="1">
        <f t="array" ref="AA1901">_xlfn.IFS(ISTEXT('3 Model Input'!F$70),"Missing",ISTEXT('3 Model Input'!I$70),"Missing",ISNUMBER('3 Model Input'!K$70),'3 Model Input'!K$70*P1901)</f>
        <v>Missing</v>
      </c>
      <c r="AB1901" s="89"/>
      <c r="AC1901" s="227" t="str" cm="1">
        <f t="array" ref="AC1901">IF(D1901=0,"Blank",_xlfn.IFS('3 Model Input'!E$61=1,(V1901*G1901)/T1901,'3 Model Input'!E$61=2,(W1901*G1901)/T1901,'3 Model Input'!E$61=3,(X1901*G1901)/T1901,'3 Model Input'!E$61=4,(Y1901*G1901)/T1901,'3 Model Input'!E$61=5,(Z1901*G1901)/T1901, ISTEXT('3 Model Input'!E$61),"Missing",'3 Model Input'!E$61=6,(AA1901*G1901)/T1901))</f>
        <v>Blank</v>
      </c>
      <c r="AD1901" s="202" t="str">
        <f t="shared" si="317"/>
        <v>Blank</v>
      </c>
      <c r="AE1901" s="202" t="str">
        <f t="shared" si="318"/>
        <v>Blank</v>
      </c>
      <c r="AF1901" s="217" t="str">
        <f t="shared" si="319"/>
        <v>Blank</v>
      </c>
      <c r="AG1901" s="9" t="str" cm="1">
        <f t="array" ref="AG1901">_xlfn.IFS(ISNUMBER(AC1901), "", ISNUMBER(SEARCH("Blank", AC1901)), "", ISERROR(AC1901), "Bad input on tab 3")</f>
        <v/>
      </c>
    </row>
    <row r="1902" spans="2:33" ht="15" customHeight="1" x14ac:dyDescent="0.75">
      <c r="B1902" s="205" t="str">
        <f>'5 Driver Data'!B1902</f>
        <v>1894</v>
      </c>
      <c r="C1902" s="193">
        <f>'5 Driver Data'!C1902</f>
        <v>0</v>
      </c>
      <c r="D1902" s="192">
        <f>'5 Driver Data'!D1902</f>
        <v>0</v>
      </c>
      <c r="E1902" s="191">
        <f>'5 Driver Data'!E1902</f>
        <v>0</v>
      </c>
      <c r="F1902" s="191">
        <f>'5 Driver Data'!F1902</f>
        <v>0</v>
      </c>
      <c r="G1902" s="191">
        <f>'5 Driver Data'!G1902</f>
        <v>0</v>
      </c>
      <c r="H1902" s="191">
        <f>'5 Driver Data'!H1902</f>
        <v>0</v>
      </c>
      <c r="I1902" s="191">
        <f>'5 Driver Data'!I1902</f>
        <v>0</v>
      </c>
      <c r="J1902" s="191">
        <f>'5 Driver Data'!J1902</f>
        <v>0</v>
      </c>
      <c r="K1902" s="206">
        <f>'5 Driver Data'!K1902</f>
        <v>0</v>
      </c>
      <c r="L1902" s="1"/>
      <c r="M1902" s="216" t="str">
        <f>IF(D1902=0,"Blank",'3 Model Input'!E$44*'3 Model Input'!E$45)</f>
        <v>Blank</v>
      </c>
      <c r="N1902" s="197" t="str">
        <f t="shared" ref="N1902:N1965" si="320">IF(D1902=0,"Blank",H1902*I1902*52)</f>
        <v>Blank</v>
      </c>
      <c r="O1902" s="197" t="str">
        <f>IF(D1902=0,"Blank",'3 Model Input'!E$49*(1-'3 Model Input'!E$51))</f>
        <v>Blank</v>
      </c>
      <c r="P1902" s="197" t="str">
        <f t="shared" ref="P1902:P1965" si="321">IF(D1902=0,"Blank",SUM(N1902:O1902))</f>
        <v>Blank</v>
      </c>
      <c r="Q1902" s="197" t="str">
        <f>IF(D1902=0,"Blank",IF(D1902="BEV",E1902*(1-'3 Model Input'!E$54), E1902))</f>
        <v>Blank</v>
      </c>
      <c r="R1902" s="198" t="str">
        <f>IF(D1902=0,"Blank",IF(D1902="PHEV",F1902/G1902,F1902*(1-'3 Model Input'!E$54)/G1902))</f>
        <v>Blank</v>
      </c>
      <c r="S1902" s="198" t="str">
        <f>IF(D1902=0,"Blank",IF(D1902="PHEV",MIN(M1902,E1902),MIN(M1902,(E1902*(1-'3 Model Input'!E$54)))))</f>
        <v>Blank</v>
      </c>
      <c r="T1902" s="217" t="str">
        <f t="shared" ref="T1902:T1965" si="322">IF(D1902=0,"Blank",MIN(R1902,(S1902/E1902*F1902)))</f>
        <v>Blank</v>
      </c>
      <c r="U1902" s="89"/>
      <c r="V1902" s="216" t="str">
        <f>IF(D1902=0,"Blank",P1902*'3 Model Input'!E$50)</f>
        <v>Blank</v>
      </c>
      <c r="W1902" s="197" t="str">
        <f t="shared" ref="W1902:W1965" si="323">IF(D1902=0,"Blank",V1902*(1-J1902))</f>
        <v>Blank</v>
      </c>
      <c r="X1902" s="197" t="str">
        <f t="shared" ref="X1902:X1965" si="324">P1902</f>
        <v>Blank</v>
      </c>
      <c r="Y1902" s="197" t="str">
        <f t="shared" ref="Y1902:Y1965" si="325">IF(D1902=0,"Blank",P1902*(1-J1902))</f>
        <v>Blank</v>
      </c>
      <c r="Z1902" s="197" t="str">
        <f t="shared" ref="Z1902:Z1965" si="326">IF(D1902=0,"Blank",N1902*K1902)</f>
        <v>Blank</v>
      </c>
      <c r="AA1902" s="223" t="str" cm="1">
        <f t="array" ref="AA1902">_xlfn.IFS(ISTEXT('3 Model Input'!F$70),"Missing",ISTEXT('3 Model Input'!I$70),"Missing",ISNUMBER('3 Model Input'!K$70),'3 Model Input'!K$70*P1902)</f>
        <v>Missing</v>
      </c>
      <c r="AB1902" s="89"/>
      <c r="AC1902" s="227" t="str" cm="1">
        <f t="array" ref="AC1902">IF(D1902=0,"Blank",_xlfn.IFS('3 Model Input'!E$61=1,(V1902*G1902)/T1902,'3 Model Input'!E$61=2,(W1902*G1902)/T1902,'3 Model Input'!E$61=3,(X1902*G1902)/T1902,'3 Model Input'!E$61=4,(Y1902*G1902)/T1902,'3 Model Input'!E$61=5,(Z1902*G1902)/T1902, ISTEXT('3 Model Input'!E$61),"Missing",'3 Model Input'!E$61=6,(AA1902*G1902)/T1902))</f>
        <v>Blank</v>
      </c>
      <c r="AD1902" s="202" t="str">
        <f t="shared" ref="AD1902:AD1965" si="327">IF(D1902=0,"Blank",MIN(SUM(AC1902/52/H1902),1))</f>
        <v>Blank</v>
      </c>
      <c r="AE1902" s="202" t="str">
        <f t="shared" ref="AE1902:AE1965" si="328">IF(D1902=0,"Blank",AD1902*H1902)</f>
        <v>Blank</v>
      </c>
      <c r="AF1902" s="217" t="str">
        <f t="shared" ref="AF1902:AF1965" si="329">IF(D1902=0,"Blank",AC1902*S1902)</f>
        <v>Blank</v>
      </c>
      <c r="AG1902" s="9" t="str" cm="1">
        <f t="array" ref="AG1902">_xlfn.IFS(ISNUMBER(AC1902), "", ISNUMBER(SEARCH("Blank", AC1902)), "", ISERROR(AC1902), "Bad input on tab 3")</f>
        <v/>
      </c>
    </row>
    <row r="1903" spans="2:33" ht="15" customHeight="1" x14ac:dyDescent="0.75">
      <c r="B1903" s="205" t="str">
        <f>'5 Driver Data'!B1903</f>
        <v>1895</v>
      </c>
      <c r="C1903" s="193">
        <f>'5 Driver Data'!C1903</f>
        <v>0</v>
      </c>
      <c r="D1903" s="192">
        <f>'5 Driver Data'!D1903</f>
        <v>0</v>
      </c>
      <c r="E1903" s="191">
        <f>'5 Driver Data'!E1903</f>
        <v>0</v>
      </c>
      <c r="F1903" s="191">
        <f>'5 Driver Data'!F1903</f>
        <v>0</v>
      </c>
      <c r="G1903" s="191">
        <f>'5 Driver Data'!G1903</f>
        <v>0</v>
      </c>
      <c r="H1903" s="191">
        <f>'5 Driver Data'!H1903</f>
        <v>0</v>
      </c>
      <c r="I1903" s="191">
        <f>'5 Driver Data'!I1903</f>
        <v>0</v>
      </c>
      <c r="J1903" s="191">
        <f>'5 Driver Data'!J1903</f>
        <v>0</v>
      </c>
      <c r="K1903" s="206">
        <f>'5 Driver Data'!K1903</f>
        <v>0</v>
      </c>
      <c r="L1903" s="1"/>
      <c r="M1903" s="216" t="str">
        <f>IF(D1903=0,"Blank",'3 Model Input'!E$44*'3 Model Input'!E$45)</f>
        <v>Blank</v>
      </c>
      <c r="N1903" s="197" t="str">
        <f t="shared" si="320"/>
        <v>Blank</v>
      </c>
      <c r="O1903" s="197" t="str">
        <f>IF(D1903=0,"Blank",'3 Model Input'!E$49*(1-'3 Model Input'!E$51))</f>
        <v>Blank</v>
      </c>
      <c r="P1903" s="197" t="str">
        <f t="shared" si="321"/>
        <v>Blank</v>
      </c>
      <c r="Q1903" s="197" t="str">
        <f>IF(D1903=0,"Blank",IF(D1903="BEV",E1903*(1-'3 Model Input'!E$54), E1903))</f>
        <v>Blank</v>
      </c>
      <c r="R1903" s="198" t="str">
        <f>IF(D1903=0,"Blank",IF(D1903="PHEV",F1903/G1903,F1903*(1-'3 Model Input'!E$54)/G1903))</f>
        <v>Blank</v>
      </c>
      <c r="S1903" s="198" t="str">
        <f>IF(D1903=0,"Blank",IF(D1903="PHEV",MIN(M1903,E1903),MIN(M1903,(E1903*(1-'3 Model Input'!E$54)))))</f>
        <v>Blank</v>
      </c>
      <c r="T1903" s="217" t="str">
        <f t="shared" si="322"/>
        <v>Blank</v>
      </c>
      <c r="U1903" s="89"/>
      <c r="V1903" s="216" t="str">
        <f>IF(D1903=0,"Blank",P1903*'3 Model Input'!E$50)</f>
        <v>Blank</v>
      </c>
      <c r="W1903" s="197" t="str">
        <f t="shared" si="323"/>
        <v>Blank</v>
      </c>
      <c r="X1903" s="197" t="str">
        <f t="shared" si="324"/>
        <v>Blank</v>
      </c>
      <c r="Y1903" s="197" t="str">
        <f t="shared" si="325"/>
        <v>Blank</v>
      </c>
      <c r="Z1903" s="197" t="str">
        <f t="shared" si="326"/>
        <v>Blank</v>
      </c>
      <c r="AA1903" s="223" t="str" cm="1">
        <f t="array" ref="AA1903">_xlfn.IFS(ISTEXT('3 Model Input'!F$70),"Missing",ISTEXT('3 Model Input'!I$70),"Missing",ISNUMBER('3 Model Input'!K$70),'3 Model Input'!K$70*P1903)</f>
        <v>Missing</v>
      </c>
      <c r="AB1903" s="89"/>
      <c r="AC1903" s="227" t="str" cm="1">
        <f t="array" ref="AC1903">IF(D1903=0,"Blank",_xlfn.IFS('3 Model Input'!E$61=1,(V1903*G1903)/T1903,'3 Model Input'!E$61=2,(W1903*G1903)/T1903,'3 Model Input'!E$61=3,(X1903*G1903)/T1903,'3 Model Input'!E$61=4,(Y1903*G1903)/T1903,'3 Model Input'!E$61=5,(Z1903*G1903)/T1903, ISTEXT('3 Model Input'!E$61),"Missing",'3 Model Input'!E$61=6,(AA1903*G1903)/T1903))</f>
        <v>Blank</v>
      </c>
      <c r="AD1903" s="202" t="str">
        <f t="shared" si="327"/>
        <v>Blank</v>
      </c>
      <c r="AE1903" s="202" t="str">
        <f t="shared" si="328"/>
        <v>Blank</v>
      </c>
      <c r="AF1903" s="217" t="str">
        <f t="shared" si="329"/>
        <v>Blank</v>
      </c>
      <c r="AG1903" s="9" t="str" cm="1">
        <f t="array" ref="AG1903">_xlfn.IFS(ISNUMBER(AC1903), "", ISNUMBER(SEARCH("Blank", AC1903)), "", ISERROR(AC1903), "Bad input on tab 3")</f>
        <v/>
      </c>
    </row>
    <row r="1904" spans="2:33" ht="15" customHeight="1" x14ac:dyDescent="0.75">
      <c r="B1904" s="205" t="str">
        <f>'5 Driver Data'!B1904</f>
        <v>1896</v>
      </c>
      <c r="C1904" s="193">
        <f>'5 Driver Data'!C1904</f>
        <v>0</v>
      </c>
      <c r="D1904" s="192">
        <f>'5 Driver Data'!D1904</f>
        <v>0</v>
      </c>
      <c r="E1904" s="191">
        <f>'5 Driver Data'!E1904</f>
        <v>0</v>
      </c>
      <c r="F1904" s="191">
        <f>'5 Driver Data'!F1904</f>
        <v>0</v>
      </c>
      <c r="G1904" s="191">
        <f>'5 Driver Data'!G1904</f>
        <v>0</v>
      </c>
      <c r="H1904" s="191">
        <f>'5 Driver Data'!H1904</f>
        <v>0</v>
      </c>
      <c r="I1904" s="191">
        <f>'5 Driver Data'!I1904</f>
        <v>0</v>
      </c>
      <c r="J1904" s="191">
        <f>'5 Driver Data'!J1904</f>
        <v>0</v>
      </c>
      <c r="K1904" s="206">
        <f>'5 Driver Data'!K1904</f>
        <v>0</v>
      </c>
      <c r="L1904" s="1"/>
      <c r="M1904" s="216" t="str">
        <f>IF(D1904=0,"Blank",'3 Model Input'!E$44*'3 Model Input'!E$45)</f>
        <v>Blank</v>
      </c>
      <c r="N1904" s="197" t="str">
        <f t="shared" si="320"/>
        <v>Blank</v>
      </c>
      <c r="O1904" s="197" t="str">
        <f>IF(D1904=0,"Blank",'3 Model Input'!E$49*(1-'3 Model Input'!E$51))</f>
        <v>Blank</v>
      </c>
      <c r="P1904" s="197" t="str">
        <f t="shared" si="321"/>
        <v>Blank</v>
      </c>
      <c r="Q1904" s="197" t="str">
        <f>IF(D1904=0,"Blank",IF(D1904="BEV",E1904*(1-'3 Model Input'!E$54), E1904))</f>
        <v>Blank</v>
      </c>
      <c r="R1904" s="198" t="str">
        <f>IF(D1904=0,"Blank",IF(D1904="PHEV",F1904/G1904,F1904*(1-'3 Model Input'!E$54)/G1904))</f>
        <v>Blank</v>
      </c>
      <c r="S1904" s="198" t="str">
        <f>IF(D1904=0,"Blank",IF(D1904="PHEV",MIN(M1904,E1904),MIN(M1904,(E1904*(1-'3 Model Input'!E$54)))))</f>
        <v>Blank</v>
      </c>
      <c r="T1904" s="217" t="str">
        <f t="shared" si="322"/>
        <v>Blank</v>
      </c>
      <c r="U1904" s="89"/>
      <c r="V1904" s="216" t="str">
        <f>IF(D1904=0,"Blank",P1904*'3 Model Input'!E$50)</f>
        <v>Blank</v>
      </c>
      <c r="W1904" s="197" t="str">
        <f t="shared" si="323"/>
        <v>Blank</v>
      </c>
      <c r="X1904" s="197" t="str">
        <f t="shared" si="324"/>
        <v>Blank</v>
      </c>
      <c r="Y1904" s="197" t="str">
        <f t="shared" si="325"/>
        <v>Blank</v>
      </c>
      <c r="Z1904" s="197" t="str">
        <f t="shared" si="326"/>
        <v>Blank</v>
      </c>
      <c r="AA1904" s="223" t="str" cm="1">
        <f t="array" ref="AA1904">_xlfn.IFS(ISTEXT('3 Model Input'!F$70),"Missing",ISTEXT('3 Model Input'!I$70),"Missing",ISNUMBER('3 Model Input'!K$70),'3 Model Input'!K$70*P1904)</f>
        <v>Missing</v>
      </c>
      <c r="AB1904" s="89"/>
      <c r="AC1904" s="227" t="str" cm="1">
        <f t="array" ref="AC1904">IF(D1904=0,"Blank",_xlfn.IFS('3 Model Input'!E$61=1,(V1904*G1904)/T1904,'3 Model Input'!E$61=2,(W1904*G1904)/T1904,'3 Model Input'!E$61=3,(X1904*G1904)/T1904,'3 Model Input'!E$61=4,(Y1904*G1904)/T1904,'3 Model Input'!E$61=5,(Z1904*G1904)/T1904, ISTEXT('3 Model Input'!E$61),"Missing",'3 Model Input'!E$61=6,(AA1904*G1904)/T1904))</f>
        <v>Blank</v>
      </c>
      <c r="AD1904" s="202" t="str">
        <f t="shared" si="327"/>
        <v>Blank</v>
      </c>
      <c r="AE1904" s="202" t="str">
        <f t="shared" si="328"/>
        <v>Blank</v>
      </c>
      <c r="AF1904" s="217" t="str">
        <f t="shared" si="329"/>
        <v>Blank</v>
      </c>
      <c r="AG1904" s="9" t="str" cm="1">
        <f t="array" ref="AG1904">_xlfn.IFS(ISNUMBER(AC1904), "", ISNUMBER(SEARCH("Blank", AC1904)), "", ISERROR(AC1904), "Bad input on tab 3")</f>
        <v/>
      </c>
    </row>
    <row r="1905" spans="2:33" ht="15" customHeight="1" x14ac:dyDescent="0.75">
      <c r="B1905" s="205" t="str">
        <f>'5 Driver Data'!B1905</f>
        <v>1897</v>
      </c>
      <c r="C1905" s="193">
        <f>'5 Driver Data'!C1905</f>
        <v>0</v>
      </c>
      <c r="D1905" s="192">
        <f>'5 Driver Data'!D1905</f>
        <v>0</v>
      </c>
      <c r="E1905" s="191">
        <f>'5 Driver Data'!E1905</f>
        <v>0</v>
      </c>
      <c r="F1905" s="191">
        <f>'5 Driver Data'!F1905</f>
        <v>0</v>
      </c>
      <c r="G1905" s="191">
        <f>'5 Driver Data'!G1905</f>
        <v>0</v>
      </c>
      <c r="H1905" s="191">
        <f>'5 Driver Data'!H1905</f>
        <v>0</v>
      </c>
      <c r="I1905" s="191">
        <f>'5 Driver Data'!I1905</f>
        <v>0</v>
      </c>
      <c r="J1905" s="191">
        <f>'5 Driver Data'!J1905</f>
        <v>0</v>
      </c>
      <c r="K1905" s="206">
        <f>'5 Driver Data'!K1905</f>
        <v>0</v>
      </c>
      <c r="L1905" s="1"/>
      <c r="M1905" s="216" t="str">
        <f>IF(D1905=0,"Blank",'3 Model Input'!E$44*'3 Model Input'!E$45)</f>
        <v>Blank</v>
      </c>
      <c r="N1905" s="197" t="str">
        <f t="shared" si="320"/>
        <v>Blank</v>
      </c>
      <c r="O1905" s="197" t="str">
        <f>IF(D1905=0,"Blank",'3 Model Input'!E$49*(1-'3 Model Input'!E$51))</f>
        <v>Blank</v>
      </c>
      <c r="P1905" s="197" t="str">
        <f t="shared" si="321"/>
        <v>Blank</v>
      </c>
      <c r="Q1905" s="197" t="str">
        <f>IF(D1905=0,"Blank",IF(D1905="BEV",E1905*(1-'3 Model Input'!E$54), E1905))</f>
        <v>Blank</v>
      </c>
      <c r="R1905" s="198" t="str">
        <f>IF(D1905=0,"Blank",IF(D1905="PHEV",F1905/G1905,F1905*(1-'3 Model Input'!E$54)/G1905))</f>
        <v>Blank</v>
      </c>
      <c r="S1905" s="198" t="str">
        <f>IF(D1905=0,"Blank",IF(D1905="PHEV",MIN(M1905,E1905),MIN(M1905,(E1905*(1-'3 Model Input'!E$54)))))</f>
        <v>Blank</v>
      </c>
      <c r="T1905" s="217" t="str">
        <f t="shared" si="322"/>
        <v>Blank</v>
      </c>
      <c r="U1905" s="89"/>
      <c r="V1905" s="216" t="str">
        <f>IF(D1905=0,"Blank",P1905*'3 Model Input'!E$50)</f>
        <v>Blank</v>
      </c>
      <c r="W1905" s="197" t="str">
        <f t="shared" si="323"/>
        <v>Blank</v>
      </c>
      <c r="X1905" s="197" t="str">
        <f t="shared" si="324"/>
        <v>Blank</v>
      </c>
      <c r="Y1905" s="197" t="str">
        <f t="shared" si="325"/>
        <v>Blank</v>
      </c>
      <c r="Z1905" s="197" t="str">
        <f t="shared" si="326"/>
        <v>Blank</v>
      </c>
      <c r="AA1905" s="223" t="str" cm="1">
        <f t="array" ref="AA1905">_xlfn.IFS(ISTEXT('3 Model Input'!F$70),"Missing",ISTEXT('3 Model Input'!I$70),"Missing",ISNUMBER('3 Model Input'!K$70),'3 Model Input'!K$70*P1905)</f>
        <v>Missing</v>
      </c>
      <c r="AB1905" s="89"/>
      <c r="AC1905" s="227" t="str" cm="1">
        <f t="array" ref="AC1905">IF(D1905=0,"Blank",_xlfn.IFS('3 Model Input'!E$61=1,(V1905*G1905)/T1905,'3 Model Input'!E$61=2,(W1905*G1905)/T1905,'3 Model Input'!E$61=3,(X1905*G1905)/T1905,'3 Model Input'!E$61=4,(Y1905*G1905)/T1905,'3 Model Input'!E$61=5,(Z1905*G1905)/T1905, ISTEXT('3 Model Input'!E$61),"Missing",'3 Model Input'!E$61=6,(AA1905*G1905)/T1905))</f>
        <v>Blank</v>
      </c>
      <c r="AD1905" s="202" t="str">
        <f t="shared" si="327"/>
        <v>Blank</v>
      </c>
      <c r="AE1905" s="202" t="str">
        <f t="shared" si="328"/>
        <v>Blank</v>
      </c>
      <c r="AF1905" s="217" t="str">
        <f t="shared" si="329"/>
        <v>Blank</v>
      </c>
      <c r="AG1905" s="9" t="str" cm="1">
        <f t="array" ref="AG1905">_xlfn.IFS(ISNUMBER(AC1905), "", ISNUMBER(SEARCH("Blank", AC1905)), "", ISERROR(AC1905), "Bad input on tab 3")</f>
        <v/>
      </c>
    </row>
    <row r="1906" spans="2:33" ht="15" customHeight="1" x14ac:dyDescent="0.75">
      <c r="B1906" s="205" t="str">
        <f>'5 Driver Data'!B1906</f>
        <v>1898</v>
      </c>
      <c r="C1906" s="193">
        <f>'5 Driver Data'!C1906</f>
        <v>0</v>
      </c>
      <c r="D1906" s="192">
        <f>'5 Driver Data'!D1906</f>
        <v>0</v>
      </c>
      <c r="E1906" s="191">
        <f>'5 Driver Data'!E1906</f>
        <v>0</v>
      </c>
      <c r="F1906" s="191">
        <f>'5 Driver Data'!F1906</f>
        <v>0</v>
      </c>
      <c r="G1906" s="191">
        <f>'5 Driver Data'!G1906</f>
        <v>0</v>
      </c>
      <c r="H1906" s="191">
        <f>'5 Driver Data'!H1906</f>
        <v>0</v>
      </c>
      <c r="I1906" s="191">
        <f>'5 Driver Data'!I1906</f>
        <v>0</v>
      </c>
      <c r="J1906" s="191">
        <f>'5 Driver Data'!J1906</f>
        <v>0</v>
      </c>
      <c r="K1906" s="206">
        <f>'5 Driver Data'!K1906</f>
        <v>0</v>
      </c>
      <c r="L1906" s="1"/>
      <c r="M1906" s="216" t="str">
        <f>IF(D1906=0,"Blank",'3 Model Input'!E$44*'3 Model Input'!E$45)</f>
        <v>Blank</v>
      </c>
      <c r="N1906" s="197" t="str">
        <f t="shared" si="320"/>
        <v>Blank</v>
      </c>
      <c r="O1906" s="197" t="str">
        <f>IF(D1906=0,"Blank",'3 Model Input'!E$49*(1-'3 Model Input'!E$51))</f>
        <v>Blank</v>
      </c>
      <c r="P1906" s="197" t="str">
        <f t="shared" si="321"/>
        <v>Blank</v>
      </c>
      <c r="Q1906" s="197" t="str">
        <f>IF(D1906=0,"Blank",IF(D1906="BEV",E1906*(1-'3 Model Input'!E$54), E1906))</f>
        <v>Blank</v>
      </c>
      <c r="R1906" s="198" t="str">
        <f>IF(D1906=0,"Blank",IF(D1906="PHEV",F1906/G1906,F1906*(1-'3 Model Input'!E$54)/G1906))</f>
        <v>Blank</v>
      </c>
      <c r="S1906" s="198" t="str">
        <f>IF(D1906=0,"Blank",IF(D1906="PHEV",MIN(M1906,E1906),MIN(M1906,(E1906*(1-'3 Model Input'!E$54)))))</f>
        <v>Blank</v>
      </c>
      <c r="T1906" s="217" t="str">
        <f t="shared" si="322"/>
        <v>Blank</v>
      </c>
      <c r="U1906" s="89"/>
      <c r="V1906" s="216" t="str">
        <f>IF(D1906=0,"Blank",P1906*'3 Model Input'!E$50)</f>
        <v>Blank</v>
      </c>
      <c r="W1906" s="197" t="str">
        <f t="shared" si="323"/>
        <v>Blank</v>
      </c>
      <c r="X1906" s="197" t="str">
        <f t="shared" si="324"/>
        <v>Blank</v>
      </c>
      <c r="Y1906" s="197" t="str">
        <f t="shared" si="325"/>
        <v>Blank</v>
      </c>
      <c r="Z1906" s="197" t="str">
        <f t="shared" si="326"/>
        <v>Blank</v>
      </c>
      <c r="AA1906" s="223" t="str" cm="1">
        <f t="array" ref="AA1906">_xlfn.IFS(ISTEXT('3 Model Input'!F$70),"Missing",ISTEXT('3 Model Input'!I$70),"Missing",ISNUMBER('3 Model Input'!K$70),'3 Model Input'!K$70*P1906)</f>
        <v>Missing</v>
      </c>
      <c r="AB1906" s="89"/>
      <c r="AC1906" s="227" t="str" cm="1">
        <f t="array" ref="AC1906">IF(D1906=0,"Blank",_xlfn.IFS('3 Model Input'!E$61=1,(V1906*G1906)/T1906,'3 Model Input'!E$61=2,(W1906*G1906)/T1906,'3 Model Input'!E$61=3,(X1906*G1906)/T1906,'3 Model Input'!E$61=4,(Y1906*G1906)/T1906,'3 Model Input'!E$61=5,(Z1906*G1906)/T1906, ISTEXT('3 Model Input'!E$61),"Missing",'3 Model Input'!E$61=6,(AA1906*G1906)/T1906))</f>
        <v>Blank</v>
      </c>
      <c r="AD1906" s="202" t="str">
        <f t="shared" si="327"/>
        <v>Blank</v>
      </c>
      <c r="AE1906" s="202" t="str">
        <f t="shared" si="328"/>
        <v>Blank</v>
      </c>
      <c r="AF1906" s="217" t="str">
        <f t="shared" si="329"/>
        <v>Blank</v>
      </c>
      <c r="AG1906" s="9" t="str" cm="1">
        <f t="array" ref="AG1906">_xlfn.IFS(ISNUMBER(AC1906), "", ISNUMBER(SEARCH("Blank", AC1906)), "", ISERROR(AC1906), "Bad input on tab 3")</f>
        <v/>
      </c>
    </row>
    <row r="1907" spans="2:33" ht="15" customHeight="1" x14ac:dyDescent="0.75">
      <c r="B1907" s="205" t="str">
        <f>'5 Driver Data'!B1907</f>
        <v>1899</v>
      </c>
      <c r="C1907" s="193">
        <f>'5 Driver Data'!C1907</f>
        <v>0</v>
      </c>
      <c r="D1907" s="192">
        <f>'5 Driver Data'!D1907</f>
        <v>0</v>
      </c>
      <c r="E1907" s="191">
        <f>'5 Driver Data'!E1907</f>
        <v>0</v>
      </c>
      <c r="F1907" s="191">
        <f>'5 Driver Data'!F1907</f>
        <v>0</v>
      </c>
      <c r="G1907" s="191">
        <f>'5 Driver Data'!G1907</f>
        <v>0</v>
      </c>
      <c r="H1907" s="191">
        <f>'5 Driver Data'!H1907</f>
        <v>0</v>
      </c>
      <c r="I1907" s="191">
        <f>'5 Driver Data'!I1907</f>
        <v>0</v>
      </c>
      <c r="J1907" s="191">
        <f>'5 Driver Data'!J1907</f>
        <v>0</v>
      </c>
      <c r="K1907" s="206">
        <f>'5 Driver Data'!K1907</f>
        <v>0</v>
      </c>
      <c r="L1907" s="1"/>
      <c r="M1907" s="216" t="str">
        <f>IF(D1907=0,"Blank",'3 Model Input'!E$44*'3 Model Input'!E$45)</f>
        <v>Blank</v>
      </c>
      <c r="N1907" s="197" t="str">
        <f t="shared" si="320"/>
        <v>Blank</v>
      </c>
      <c r="O1907" s="197" t="str">
        <f>IF(D1907=0,"Blank",'3 Model Input'!E$49*(1-'3 Model Input'!E$51))</f>
        <v>Blank</v>
      </c>
      <c r="P1907" s="197" t="str">
        <f t="shared" si="321"/>
        <v>Blank</v>
      </c>
      <c r="Q1907" s="197" t="str">
        <f>IF(D1907=0,"Blank",IF(D1907="BEV",E1907*(1-'3 Model Input'!E$54), E1907))</f>
        <v>Blank</v>
      </c>
      <c r="R1907" s="198" t="str">
        <f>IF(D1907=0,"Blank",IF(D1907="PHEV",F1907/G1907,F1907*(1-'3 Model Input'!E$54)/G1907))</f>
        <v>Blank</v>
      </c>
      <c r="S1907" s="198" t="str">
        <f>IF(D1907=0,"Blank",IF(D1907="PHEV",MIN(M1907,E1907),MIN(M1907,(E1907*(1-'3 Model Input'!E$54)))))</f>
        <v>Blank</v>
      </c>
      <c r="T1907" s="217" t="str">
        <f t="shared" si="322"/>
        <v>Blank</v>
      </c>
      <c r="U1907" s="89"/>
      <c r="V1907" s="216" t="str">
        <f>IF(D1907=0,"Blank",P1907*'3 Model Input'!E$50)</f>
        <v>Blank</v>
      </c>
      <c r="W1907" s="197" t="str">
        <f t="shared" si="323"/>
        <v>Blank</v>
      </c>
      <c r="X1907" s="197" t="str">
        <f t="shared" si="324"/>
        <v>Blank</v>
      </c>
      <c r="Y1907" s="197" t="str">
        <f t="shared" si="325"/>
        <v>Blank</v>
      </c>
      <c r="Z1907" s="197" t="str">
        <f t="shared" si="326"/>
        <v>Blank</v>
      </c>
      <c r="AA1907" s="223" t="str" cm="1">
        <f t="array" ref="AA1907">_xlfn.IFS(ISTEXT('3 Model Input'!F$70),"Missing",ISTEXT('3 Model Input'!I$70),"Missing",ISNUMBER('3 Model Input'!K$70),'3 Model Input'!K$70*P1907)</f>
        <v>Missing</v>
      </c>
      <c r="AB1907" s="89"/>
      <c r="AC1907" s="227" t="str" cm="1">
        <f t="array" ref="AC1907">IF(D1907=0,"Blank",_xlfn.IFS('3 Model Input'!E$61=1,(V1907*G1907)/T1907,'3 Model Input'!E$61=2,(W1907*G1907)/T1907,'3 Model Input'!E$61=3,(X1907*G1907)/T1907,'3 Model Input'!E$61=4,(Y1907*G1907)/T1907,'3 Model Input'!E$61=5,(Z1907*G1907)/T1907, ISTEXT('3 Model Input'!E$61),"Missing",'3 Model Input'!E$61=6,(AA1907*G1907)/T1907))</f>
        <v>Blank</v>
      </c>
      <c r="AD1907" s="202" t="str">
        <f t="shared" si="327"/>
        <v>Blank</v>
      </c>
      <c r="AE1907" s="202" t="str">
        <f t="shared" si="328"/>
        <v>Blank</v>
      </c>
      <c r="AF1907" s="217" t="str">
        <f t="shared" si="329"/>
        <v>Blank</v>
      </c>
      <c r="AG1907" s="9" t="str" cm="1">
        <f t="array" ref="AG1907">_xlfn.IFS(ISNUMBER(AC1907), "", ISNUMBER(SEARCH("Blank", AC1907)), "", ISERROR(AC1907), "Bad input on tab 3")</f>
        <v/>
      </c>
    </row>
    <row r="1908" spans="2:33" ht="15" customHeight="1" x14ac:dyDescent="0.75">
      <c r="B1908" s="205" t="str">
        <f>'5 Driver Data'!B1908</f>
        <v>1900</v>
      </c>
      <c r="C1908" s="193">
        <f>'5 Driver Data'!C1908</f>
        <v>0</v>
      </c>
      <c r="D1908" s="192">
        <f>'5 Driver Data'!D1908</f>
        <v>0</v>
      </c>
      <c r="E1908" s="191">
        <f>'5 Driver Data'!E1908</f>
        <v>0</v>
      </c>
      <c r="F1908" s="191">
        <f>'5 Driver Data'!F1908</f>
        <v>0</v>
      </c>
      <c r="G1908" s="191">
        <f>'5 Driver Data'!G1908</f>
        <v>0</v>
      </c>
      <c r="H1908" s="191">
        <f>'5 Driver Data'!H1908</f>
        <v>0</v>
      </c>
      <c r="I1908" s="191">
        <f>'5 Driver Data'!I1908</f>
        <v>0</v>
      </c>
      <c r="J1908" s="191">
        <f>'5 Driver Data'!J1908</f>
        <v>0</v>
      </c>
      <c r="K1908" s="206">
        <f>'5 Driver Data'!K1908</f>
        <v>0</v>
      </c>
      <c r="L1908" s="1"/>
      <c r="M1908" s="216" t="str">
        <f>IF(D1908=0,"Blank",'3 Model Input'!E$44*'3 Model Input'!E$45)</f>
        <v>Blank</v>
      </c>
      <c r="N1908" s="197" t="str">
        <f t="shared" si="320"/>
        <v>Blank</v>
      </c>
      <c r="O1908" s="197" t="str">
        <f>IF(D1908=0,"Blank",'3 Model Input'!E$49*(1-'3 Model Input'!E$51))</f>
        <v>Blank</v>
      </c>
      <c r="P1908" s="197" t="str">
        <f t="shared" si="321"/>
        <v>Blank</v>
      </c>
      <c r="Q1908" s="197" t="str">
        <f>IF(D1908=0,"Blank",IF(D1908="BEV",E1908*(1-'3 Model Input'!E$54), E1908))</f>
        <v>Blank</v>
      </c>
      <c r="R1908" s="198" t="str">
        <f>IF(D1908=0,"Blank",IF(D1908="PHEV",F1908/G1908,F1908*(1-'3 Model Input'!E$54)/G1908))</f>
        <v>Blank</v>
      </c>
      <c r="S1908" s="198" t="str">
        <f>IF(D1908=0,"Blank",IF(D1908="PHEV",MIN(M1908,E1908),MIN(M1908,(E1908*(1-'3 Model Input'!E$54)))))</f>
        <v>Blank</v>
      </c>
      <c r="T1908" s="217" t="str">
        <f t="shared" si="322"/>
        <v>Blank</v>
      </c>
      <c r="U1908" s="89"/>
      <c r="V1908" s="216" t="str">
        <f>IF(D1908=0,"Blank",P1908*'3 Model Input'!E$50)</f>
        <v>Blank</v>
      </c>
      <c r="W1908" s="197" t="str">
        <f t="shared" si="323"/>
        <v>Blank</v>
      </c>
      <c r="X1908" s="197" t="str">
        <f t="shared" si="324"/>
        <v>Blank</v>
      </c>
      <c r="Y1908" s="197" t="str">
        <f t="shared" si="325"/>
        <v>Blank</v>
      </c>
      <c r="Z1908" s="197" t="str">
        <f t="shared" si="326"/>
        <v>Blank</v>
      </c>
      <c r="AA1908" s="223" t="str" cm="1">
        <f t="array" ref="AA1908">_xlfn.IFS(ISTEXT('3 Model Input'!F$70),"Missing",ISTEXT('3 Model Input'!I$70),"Missing",ISNUMBER('3 Model Input'!K$70),'3 Model Input'!K$70*P1908)</f>
        <v>Missing</v>
      </c>
      <c r="AB1908" s="89"/>
      <c r="AC1908" s="227" t="str" cm="1">
        <f t="array" ref="AC1908">IF(D1908=0,"Blank",_xlfn.IFS('3 Model Input'!E$61=1,(V1908*G1908)/T1908,'3 Model Input'!E$61=2,(W1908*G1908)/T1908,'3 Model Input'!E$61=3,(X1908*G1908)/T1908,'3 Model Input'!E$61=4,(Y1908*G1908)/T1908,'3 Model Input'!E$61=5,(Z1908*G1908)/T1908, ISTEXT('3 Model Input'!E$61),"Missing",'3 Model Input'!E$61=6,(AA1908*G1908)/T1908))</f>
        <v>Blank</v>
      </c>
      <c r="AD1908" s="202" t="str">
        <f t="shared" si="327"/>
        <v>Blank</v>
      </c>
      <c r="AE1908" s="202" t="str">
        <f t="shared" si="328"/>
        <v>Blank</v>
      </c>
      <c r="AF1908" s="217" t="str">
        <f t="shared" si="329"/>
        <v>Blank</v>
      </c>
      <c r="AG1908" s="9" t="str" cm="1">
        <f t="array" ref="AG1908">_xlfn.IFS(ISNUMBER(AC1908), "", ISNUMBER(SEARCH("Blank", AC1908)), "", ISERROR(AC1908), "Bad input on tab 3")</f>
        <v/>
      </c>
    </row>
    <row r="1909" spans="2:33" ht="15" customHeight="1" x14ac:dyDescent="0.75">
      <c r="B1909" s="205" t="str">
        <f>'5 Driver Data'!B1909</f>
        <v>1901</v>
      </c>
      <c r="C1909" s="193">
        <f>'5 Driver Data'!C1909</f>
        <v>0</v>
      </c>
      <c r="D1909" s="192">
        <f>'5 Driver Data'!D1909</f>
        <v>0</v>
      </c>
      <c r="E1909" s="191">
        <f>'5 Driver Data'!E1909</f>
        <v>0</v>
      </c>
      <c r="F1909" s="191">
        <f>'5 Driver Data'!F1909</f>
        <v>0</v>
      </c>
      <c r="G1909" s="191">
        <f>'5 Driver Data'!G1909</f>
        <v>0</v>
      </c>
      <c r="H1909" s="191">
        <f>'5 Driver Data'!H1909</f>
        <v>0</v>
      </c>
      <c r="I1909" s="191">
        <f>'5 Driver Data'!I1909</f>
        <v>0</v>
      </c>
      <c r="J1909" s="191">
        <f>'5 Driver Data'!J1909</f>
        <v>0</v>
      </c>
      <c r="K1909" s="206">
        <f>'5 Driver Data'!K1909</f>
        <v>0</v>
      </c>
      <c r="L1909" s="1"/>
      <c r="M1909" s="216" t="str">
        <f>IF(D1909=0,"Blank",'3 Model Input'!E$44*'3 Model Input'!E$45)</f>
        <v>Blank</v>
      </c>
      <c r="N1909" s="197" t="str">
        <f t="shared" si="320"/>
        <v>Blank</v>
      </c>
      <c r="O1909" s="197" t="str">
        <f>IF(D1909=0,"Blank",'3 Model Input'!E$49*(1-'3 Model Input'!E$51))</f>
        <v>Blank</v>
      </c>
      <c r="P1909" s="197" t="str">
        <f t="shared" si="321"/>
        <v>Blank</v>
      </c>
      <c r="Q1909" s="197" t="str">
        <f>IF(D1909=0,"Blank",IF(D1909="BEV",E1909*(1-'3 Model Input'!E$54), E1909))</f>
        <v>Blank</v>
      </c>
      <c r="R1909" s="198" t="str">
        <f>IF(D1909=0,"Blank",IF(D1909="PHEV",F1909/G1909,F1909*(1-'3 Model Input'!E$54)/G1909))</f>
        <v>Blank</v>
      </c>
      <c r="S1909" s="198" t="str">
        <f>IF(D1909=0,"Blank",IF(D1909="PHEV",MIN(M1909,E1909),MIN(M1909,(E1909*(1-'3 Model Input'!E$54)))))</f>
        <v>Blank</v>
      </c>
      <c r="T1909" s="217" t="str">
        <f t="shared" si="322"/>
        <v>Blank</v>
      </c>
      <c r="U1909" s="89"/>
      <c r="V1909" s="216" t="str">
        <f>IF(D1909=0,"Blank",P1909*'3 Model Input'!E$50)</f>
        <v>Blank</v>
      </c>
      <c r="W1909" s="197" t="str">
        <f t="shared" si="323"/>
        <v>Blank</v>
      </c>
      <c r="X1909" s="197" t="str">
        <f t="shared" si="324"/>
        <v>Blank</v>
      </c>
      <c r="Y1909" s="197" t="str">
        <f t="shared" si="325"/>
        <v>Blank</v>
      </c>
      <c r="Z1909" s="197" t="str">
        <f t="shared" si="326"/>
        <v>Blank</v>
      </c>
      <c r="AA1909" s="223" t="str" cm="1">
        <f t="array" ref="AA1909">_xlfn.IFS(ISTEXT('3 Model Input'!F$70),"Missing",ISTEXT('3 Model Input'!I$70),"Missing",ISNUMBER('3 Model Input'!K$70),'3 Model Input'!K$70*P1909)</f>
        <v>Missing</v>
      </c>
      <c r="AB1909" s="89"/>
      <c r="AC1909" s="227" t="str" cm="1">
        <f t="array" ref="AC1909">IF(D1909=0,"Blank",_xlfn.IFS('3 Model Input'!E$61=1,(V1909*G1909)/T1909,'3 Model Input'!E$61=2,(W1909*G1909)/T1909,'3 Model Input'!E$61=3,(X1909*G1909)/T1909,'3 Model Input'!E$61=4,(Y1909*G1909)/T1909,'3 Model Input'!E$61=5,(Z1909*G1909)/T1909, ISTEXT('3 Model Input'!E$61),"Missing",'3 Model Input'!E$61=6,(AA1909*G1909)/T1909))</f>
        <v>Blank</v>
      </c>
      <c r="AD1909" s="202" t="str">
        <f t="shared" si="327"/>
        <v>Blank</v>
      </c>
      <c r="AE1909" s="202" t="str">
        <f t="shared" si="328"/>
        <v>Blank</v>
      </c>
      <c r="AF1909" s="217" t="str">
        <f t="shared" si="329"/>
        <v>Blank</v>
      </c>
      <c r="AG1909" s="9" t="str" cm="1">
        <f t="array" ref="AG1909">_xlfn.IFS(ISNUMBER(AC1909), "", ISNUMBER(SEARCH("Blank", AC1909)), "", ISERROR(AC1909), "Bad input on tab 3")</f>
        <v/>
      </c>
    </row>
    <row r="1910" spans="2:33" ht="15" customHeight="1" x14ac:dyDescent="0.75">
      <c r="B1910" s="205" t="str">
        <f>'5 Driver Data'!B1910</f>
        <v>1902</v>
      </c>
      <c r="C1910" s="193">
        <f>'5 Driver Data'!C1910</f>
        <v>0</v>
      </c>
      <c r="D1910" s="192">
        <f>'5 Driver Data'!D1910</f>
        <v>0</v>
      </c>
      <c r="E1910" s="191">
        <f>'5 Driver Data'!E1910</f>
        <v>0</v>
      </c>
      <c r="F1910" s="191">
        <f>'5 Driver Data'!F1910</f>
        <v>0</v>
      </c>
      <c r="G1910" s="191">
        <f>'5 Driver Data'!G1910</f>
        <v>0</v>
      </c>
      <c r="H1910" s="191">
        <f>'5 Driver Data'!H1910</f>
        <v>0</v>
      </c>
      <c r="I1910" s="191">
        <f>'5 Driver Data'!I1910</f>
        <v>0</v>
      </c>
      <c r="J1910" s="191">
        <f>'5 Driver Data'!J1910</f>
        <v>0</v>
      </c>
      <c r="K1910" s="206">
        <f>'5 Driver Data'!K1910</f>
        <v>0</v>
      </c>
      <c r="L1910" s="1"/>
      <c r="M1910" s="216" t="str">
        <f>IF(D1910=0,"Blank",'3 Model Input'!E$44*'3 Model Input'!E$45)</f>
        <v>Blank</v>
      </c>
      <c r="N1910" s="197" t="str">
        <f t="shared" si="320"/>
        <v>Blank</v>
      </c>
      <c r="O1910" s="197" t="str">
        <f>IF(D1910=0,"Blank",'3 Model Input'!E$49*(1-'3 Model Input'!E$51))</f>
        <v>Blank</v>
      </c>
      <c r="P1910" s="197" t="str">
        <f t="shared" si="321"/>
        <v>Blank</v>
      </c>
      <c r="Q1910" s="197" t="str">
        <f>IF(D1910=0,"Blank",IF(D1910="BEV",E1910*(1-'3 Model Input'!E$54), E1910))</f>
        <v>Blank</v>
      </c>
      <c r="R1910" s="198" t="str">
        <f>IF(D1910=0,"Blank",IF(D1910="PHEV",F1910/G1910,F1910*(1-'3 Model Input'!E$54)/G1910))</f>
        <v>Blank</v>
      </c>
      <c r="S1910" s="198" t="str">
        <f>IF(D1910=0,"Blank",IF(D1910="PHEV",MIN(M1910,E1910),MIN(M1910,(E1910*(1-'3 Model Input'!E$54)))))</f>
        <v>Blank</v>
      </c>
      <c r="T1910" s="217" t="str">
        <f t="shared" si="322"/>
        <v>Blank</v>
      </c>
      <c r="U1910" s="89"/>
      <c r="V1910" s="216" t="str">
        <f>IF(D1910=0,"Blank",P1910*'3 Model Input'!E$50)</f>
        <v>Blank</v>
      </c>
      <c r="W1910" s="197" t="str">
        <f t="shared" si="323"/>
        <v>Blank</v>
      </c>
      <c r="X1910" s="197" t="str">
        <f t="shared" si="324"/>
        <v>Blank</v>
      </c>
      <c r="Y1910" s="197" t="str">
        <f t="shared" si="325"/>
        <v>Blank</v>
      </c>
      <c r="Z1910" s="197" t="str">
        <f t="shared" si="326"/>
        <v>Blank</v>
      </c>
      <c r="AA1910" s="223" t="str" cm="1">
        <f t="array" ref="AA1910">_xlfn.IFS(ISTEXT('3 Model Input'!F$70),"Missing",ISTEXT('3 Model Input'!I$70),"Missing",ISNUMBER('3 Model Input'!K$70),'3 Model Input'!K$70*P1910)</f>
        <v>Missing</v>
      </c>
      <c r="AB1910" s="89"/>
      <c r="AC1910" s="227" t="str" cm="1">
        <f t="array" ref="AC1910">IF(D1910=0,"Blank",_xlfn.IFS('3 Model Input'!E$61=1,(V1910*G1910)/T1910,'3 Model Input'!E$61=2,(W1910*G1910)/T1910,'3 Model Input'!E$61=3,(X1910*G1910)/T1910,'3 Model Input'!E$61=4,(Y1910*G1910)/T1910,'3 Model Input'!E$61=5,(Z1910*G1910)/T1910, ISTEXT('3 Model Input'!E$61),"Missing",'3 Model Input'!E$61=6,(AA1910*G1910)/T1910))</f>
        <v>Blank</v>
      </c>
      <c r="AD1910" s="202" t="str">
        <f t="shared" si="327"/>
        <v>Blank</v>
      </c>
      <c r="AE1910" s="202" t="str">
        <f t="shared" si="328"/>
        <v>Blank</v>
      </c>
      <c r="AF1910" s="217" t="str">
        <f t="shared" si="329"/>
        <v>Blank</v>
      </c>
      <c r="AG1910" s="9" t="str" cm="1">
        <f t="array" ref="AG1910">_xlfn.IFS(ISNUMBER(AC1910), "", ISNUMBER(SEARCH("Blank", AC1910)), "", ISERROR(AC1910), "Bad input on tab 3")</f>
        <v/>
      </c>
    </row>
    <row r="1911" spans="2:33" ht="15" customHeight="1" x14ac:dyDescent="0.75">
      <c r="B1911" s="205" t="str">
        <f>'5 Driver Data'!B1911</f>
        <v>1903</v>
      </c>
      <c r="C1911" s="193">
        <f>'5 Driver Data'!C1911</f>
        <v>0</v>
      </c>
      <c r="D1911" s="192">
        <f>'5 Driver Data'!D1911</f>
        <v>0</v>
      </c>
      <c r="E1911" s="191">
        <f>'5 Driver Data'!E1911</f>
        <v>0</v>
      </c>
      <c r="F1911" s="191">
        <f>'5 Driver Data'!F1911</f>
        <v>0</v>
      </c>
      <c r="G1911" s="191">
        <f>'5 Driver Data'!G1911</f>
        <v>0</v>
      </c>
      <c r="H1911" s="191">
        <f>'5 Driver Data'!H1911</f>
        <v>0</v>
      </c>
      <c r="I1911" s="191">
        <f>'5 Driver Data'!I1911</f>
        <v>0</v>
      </c>
      <c r="J1911" s="191">
        <f>'5 Driver Data'!J1911</f>
        <v>0</v>
      </c>
      <c r="K1911" s="206">
        <f>'5 Driver Data'!K1911</f>
        <v>0</v>
      </c>
      <c r="L1911" s="1"/>
      <c r="M1911" s="216" t="str">
        <f>IF(D1911=0,"Blank",'3 Model Input'!E$44*'3 Model Input'!E$45)</f>
        <v>Blank</v>
      </c>
      <c r="N1911" s="197" t="str">
        <f t="shared" si="320"/>
        <v>Blank</v>
      </c>
      <c r="O1911" s="197" t="str">
        <f>IF(D1911=0,"Blank",'3 Model Input'!E$49*(1-'3 Model Input'!E$51))</f>
        <v>Blank</v>
      </c>
      <c r="P1911" s="197" t="str">
        <f t="shared" si="321"/>
        <v>Blank</v>
      </c>
      <c r="Q1911" s="197" t="str">
        <f>IF(D1911=0,"Blank",IF(D1911="BEV",E1911*(1-'3 Model Input'!E$54), E1911))</f>
        <v>Blank</v>
      </c>
      <c r="R1911" s="198" t="str">
        <f>IF(D1911=0,"Blank",IF(D1911="PHEV",F1911/G1911,F1911*(1-'3 Model Input'!E$54)/G1911))</f>
        <v>Blank</v>
      </c>
      <c r="S1911" s="198" t="str">
        <f>IF(D1911=0,"Blank",IF(D1911="PHEV",MIN(M1911,E1911),MIN(M1911,(E1911*(1-'3 Model Input'!E$54)))))</f>
        <v>Blank</v>
      </c>
      <c r="T1911" s="217" t="str">
        <f t="shared" si="322"/>
        <v>Blank</v>
      </c>
      <c r="U1911" s="89"/>
      <c r="V1911" s="216" t="str">
        <f>IF(D1911=0,"Blank",P1911*'3 Model Input'!E$50)</f>
        <v>Blank</v>
      </c>
      <c r="W1911" s="197" t="str">
        <f t="shared" si="323"/>
        <v>Blank</v>
      </c>
      <c r="X1911" s="197" t="str">
        <f t="shared" si="324"/>
        <v>Blank</v>
      </c>
      <c r="Y1911" s="197" t="str">
        <f t="shared" si="325"/>
        <v>Blank</v>
      </c>
      <c r="Z1911" s="197" t="str">
        <f t="shared" si="326"/>
        <v>Blank</v>
      </c>
      <c r="AA1911" s="223" t="str" cm="1">
        <f t="array" ref="AA1911">_xlfn.IFS(ISTEXT('3 Model Input'!F$70),"Missing",ISTEXT('3 Model Input'!I$70),"Missing",ISNUMBER('3 Model Input'!K$70),'3 Model Input'!K$70*P1911)</f>
        <v>Missing</v>
      </c>
      <c r="AB1911" s="89"/>
      <c r="AC1911" s="227" t="str" cm="1">
        <f t="array" ref="AC1911">IF(D1911=0,"Blank",_xlfn.IFS('3 Model Input'!E$61=1,(V1911*G1911)/T1911,'3 Model Input'!E$61=2,(W1911*G1911)/T1911,'3 Model Input'!E$61=3,(X1911*G1911)/T1911,'3 Model Input'!E$61=4,(Y1911*G1911)/T1911,'3 Model Input'!E$61=5,(Z1911*G1911)/T1911, ISTEXT('3 Model Input'!E$61),"Missing",'3 Model Input'!E$61=6,(AA1911*G1911)/T1911))</f>
        <v>Blank</v>
      </c>
      <c r="AD1911" s="202" t="str">
        <f t="shared" si="327"/>
        <v>Blank</v>
      </c>
      <c r="AE1911" s="202" t="str">
        <f t="shared" si="328"/>
        <v>Blank</v>
      </c>
      <c r="AF1911" s="217" t="str">
        <f t="shared" si="329"/>
        <v>Blank</v>
      </c>
      <c r="AG1911" s="9" t="str" cm="1">
        <f t="array" ref="AG1911">_xlfn.IFS(ISNUMBER(AC1911), "", ISNUMBER(SEARCH("Blank", AC1911)), "", ISERROR(AC1911), "Bad input on tab 3")</f>
        <v/>
      </c>
    </row>
    <row r="1912" spans="2:33" ht="15" customHeight="1" x14ac:dyDescent="0.75">
      <c r="B1912" s="205" t="str">
        <f>'5 Driver Data'!B1912</f>
        <v>1904</v>
      </c>
      <c r="C1912" s="193">
        <f>'5 Driver Data'!C1912</f>
        <v>0</v>
      </c>
      <c r="D1912" s="192">
        <f>'5 Driver Data'!D1912</f>
        <v>0</v>
      </c>
      <c r="E1912" s="191">
        <f>'5 Driver Data'!E1912</f>
        <v>0</v>
      </c>
      <c r="F1912" s="191">
        <f>'5 Driver Data'!F1912</f>
        <v>0</v>
      </c>
      <c r="G1912" s="191">
        <f>'5 Driver Data'!G1912</f>
        <v>0</v>
      </c>
      <c r="H1912" s="191">
        <f>'5 Driver Data'!H1912</f>
        <v>0</v>
      </c>
      <c r="I1912" s="191">
        <f>'5 Driver Data'!I1912</f>
        <v>0</v>
      </c>
      <c r="J1912" s="191">
        <f>'5 Driver Data'!J1912</f>
        <v>0</v>
      </c>
      <c r="K1912" s="206">
        <f>'5 Driver Data'!K1912</f>
        <v>0</v>
      </c>
      <c r="L1912" s="1"/>
      <c r="M1912" s="216" t="str">
        <f>IF(D1912=0,"Blank",'3 Model Input'!E$44*'3 Model Input'!E$45)</f>
        <v>Blank</v>
      </c>
      <c r="N1912" s="197" t="str">
        <f t="shared" si="320"/>
        <v>Blank</v>
      </c>
      <c r="O1912" s="197" t="str">
        <f>IF(D1912=0,"Blank",'3 Model Input'!E$49*(1-'3 Model Input'!E$51))</f>
        <v>Blank</v>
      </c>
      <c r="P1912" s="197" t="str">
        <f t="shared" si="321"/>
        <v>Blank</v>
      </c>
      <c r="Q1912" s="197" t="str">
        <f>IF(D1912=0,"Blank",IF(D1912="BEV",E1912*(1-'3 Model Input'!E$54), E1912))</f>
        <v>Blank</v>
      </c>
      <c r="R1912" s="198" t="str">
        <f>IF(D1912=0,"Blank",IF(D1912="PHEV",F1912/G1912,F1912*(1-'3 Model Input'!E$54)/G1912))</f>
        <v>Blank</v>
      </c>
      <c r="S1912" s="198" t="str">
        <f>IF(D1912=0,"Blank",IF(D1912="PHEV",MIN(M1912,E1912),MIN(M1912,(E1912*(1-'3 Model Input'!E$54)))))</f>
        <v>Blank</v>
      </c>
      <c r="T1912" s="217" t="str">
        <f t="shared" si="322"/>
        <v>Blank</v>
      </c>
      <c r="U1912" s="89"/>
      <c r="V1912" s="216" t="str">
        <f>IF(D1912=0,"Blank",P1912*'3 Model Input'!E$50)</f>
        <v>Blank</v>
      </c>
      <c r="W1912" s="197" t="str">
        <f t="shared" si="323"/>
        <v>Blank</v>
      </c>
      <c r="X1912" s="197" t="str">
        <f t="shared" si="324"/>
        <v>Blank</v>
      </c>
      <c r="Y1912" s="197" t="str">
        <f t="shared" si="325"/>
        <v>Blank</v>
      </c>
      <c r="Z1912" s="197" t="str">
        <f t="shared" si="326"/>
        <v>Blank</v>
      </c>
      <c r="AA1912" s="223" t="str" cm="1">
        <f t="array" ref="AA1912">_xlfn.IFS(ISTEXT('3 Model Input'!F$70),"Missing",ISTEXT('3 Model Input'!I$70),"Missing",ISNUMBER('3 Model Input'!K$70),'3 Model Input'!K$70*P1912)</f>
        <v>Missing</v>
      </c>
      <c r="AB1912" s="89"/>
      <c r="AC1912" s="227" t="str" cm="1">
        <f t="array" ref="AC1912">IF(D1912=0,"Blank",_xlfn.IFS('3 Model Input'!E$61=1,(V1912*G1912)/T1912,'3 Model Input'!E$61=2,(W1912*G1912)/T1912,'3 Model Input'!E$61=3,(X1912*G1912)/T1912,'3 Model Input'!E$61=4,(Y1912*G1912)/T1912,'3 Model Input'!E$61=5,(Z1912*G1912)/T1912, ISTEXT('3 Model Input'!E$61),"Missing",'3 Model Input'!E$61=6,(AA1912*G1912)/T1912))</f>
        <v>Blank</v>
      </c>
      <c r="AD1912" s="202" t="str">
        <f t="shared" si="327"/>
        <v>Blank</v>
      </c>
      <c r="AE1912" s="202" t="str">
        <f t="shared" si="328"/>
        <v>Blank</v>
      </c>
      <c r="AF1912" s="217" t="str">
        <f t="shared" si="329"/>
        <v>Blank</v>
      </c>
      <c r="AG1912" s="9" t="str" cm="1">
        <f t="array" ref="AG1912">_xlfn.IFS(ISNUMBER(AC1912), "", ISNUMBER(SEARCH("Blank", AC1912)), "", ISERROR(AC1912), "Bad input on tab 3")</f>
        <v/>
      </c>
    </row>
    <row r="1913" spans="2:33" ht="15" customHeight="1" x14ac:dyDescent="0.75">
      <c r="B1913" s="205" t="str">
        <f>'5 Driver Data'!B1913</f>
        <v>1905</v>
      </c>
      <c r="C1913" s="193">
        <f>'5 Driver Data'!C1913</f>
        <v>0</v>
      </c>
      <c r="D1913" s="192">
        <f>'5 Driver Data'!D1913</f>
        <v>0</v>
      </c>
      <c r="E1913" s="191">
        <f>'5 Driver Data'!E1913</f>
        <v>0</v>
      </c>
      <c r="F1913" s="191">
        <f>'5 Driver Data'!F1913</f>
        <v>0</v>
      </c>
      <c r="G1913" s="191">
        <f>'5 Driver Data'!G1913</f>
        <v>0</v>
      </c>
      <c r="H1913" s="191">
        <f>'5 Driver Data'!H1913</f>
        <v>0</v>
      </c>
      <c r="I1913" s="191">
        <f>'5 Driver Data'!I1913</f>
        <v>0</v>
      </c>
      <c r="J1913" s="191">
        <f>'5 Driver Data'!J1913</f>
        <v>0</v>
      </c>
      <c r="K1913" s="206">
        <f>'5 Driver Data'!K1913</f>
        <v>0</v>
      </c>
      <c r="L1913" s="1"/>
      <c r="M1913" s="216" t="str">
        <f>IF(D1913=0,"Blank",'3 Model Input'!E$44*'3 Model Input'!E$45)</f>
        <v>Blank</v>
      </c>
      <c r="N1913" s="197" t="str">
        <f t="shared" si="320"/>
        <v>Blank</v>
      </c>
      <c r="O1913" s="197" t="str">
        <f>IF(D1913=0,"Blank",'3 Model Input'!E$49*(1-'3 Model Input'!E$51))</f>
        <v>Blank</v>
      </c>
      <c r="P1913" s="197" t="str">
        <f t="shared" si="321"/>
        <v>Blank</v>
      </c>
      <c r="Q1913" s="197" t="str">
        <f>IF(D1913=0,"Blank",IF(D1913="BEV",E1913*(1-'3 Model Input'!E$54), E1913))</f>
        <v>Blank</v>
      </c>
      <c r="R1913" s="198" t="str">
        <f>IF(D1913=0,"Blank",IF(D1913="PHEV",F1913/G1913,F1913*(1-'3 Model Input'!E$54)/G1913))</f>
        <v>Blank</v>
      </c>
      <c r="S1913" s="198" t="str">
        <f>IF(D1913=0,"Blank",IF(D1913="PHEV",MIN(M1913,E1913),MIN(M1913,(E1913*(1-'3 Model Input'!E$54)))))</f>
        <v>Blank</v>
      </c>
      <c r="T1913" s="217" t="str">
        <f t="shared" si="322"/>
        <v>Blank</v>
      </c>
      <c r="U1913" s="89"/>
      <c r="V1913" s="216" t="str">
        <f>IF(D1913=0,"Blank",P1913*'3 Model Input'!E$50)</f>
        <v>Blank</v>
      </c>
      <c r="W1913" s="197" t="str">
        <f t="shared" si="323"/>
        <v>Blank</v>
      </c>
      <c r="X1913" s="197" t="str">
        <f t="shared" si="324"/>
        <v>Blank</v>
      </c>
      <c r="Y1913" s="197" t="str">
        <f t="shared" si="325"/>
        <v>Blank</v>
      </c>
      <c r="Z1913" s="197" t="str">
        <f t="shared" si="326"/>
        <v>Blank</v>
      </c>
      <c r="AA1913" s="223" t="str" cm="1">
        <f t="array" ref="AA1913">_xlfn.IFS(ISTEXT('3 Model Input'!F$70),"Missing",ISTEXT('3 Model Input'!I$70),"Missing",ISNUMBER('3 Model Input'!K$70),'3 Model Input'!K$70*P1913)</f>
        <v>Missing</v>
      </c>
      <c r="AB1913" s="89"/>
      <c r="AC1913" s="227" t="str" cm="1">
        <f t="array" ref="AC1913">IF(D1913=0,"Blank",_xlfn.IFS('3 Model Input'!E$61=1,(V1913*G1913)/T1913,'3 Model Input'!E$61=2,(W1913*G1913)/T1913,'3 Model Input'!E$61=3,(X1913*G1913)/T1913,'3 Model Input'!E$61=4,(Y1913*G1913)/T1913,'3 Model Input'!E$61=5,(Z1913*G1913)/T1913, ISTEXT('3 Model Input'!E$61),"Missing",'3 Model Input'!E$61=6,(AA1913*G1913)/T1913))</f>
        <v>Blank</v>
      </c>
      <c r="AD1913" s="202" t="str">
        <f t="shared" si="327"/>
        <v>Blank</v>
      </c>
      <c r="AE1913" s="202" t="str">
        <f t="shared" si="328"/>
        <v>Blank</v>
      </c>
      <c r="AF1913" s="217" t="str">
        <f t="shared" si="329"/>
        <v>Blank</v>
      </c>
      <c r="AG1913" s="9" t="str" cm="1">
        <f t="array" ref="AG1913">_xlfn.IFS(ISNUMBER(AC1913), "", ISNUMBER(SEARCH("Blank", AC1913)), "", ISERROR(AC1913), "Bad input on tab 3")</f>
        <v/>
      </c>
    </row>
    <row r="1914" spans="2:33" ht="15" customHeight="1" x14ac:dyDescent="0.75">
      <c r="B1914" s="205" t="str">
        <f>'5 Driver Data'!B1914</f>
        <v>1906</v>
      </c>
      <c r="C1914" s="193">
        <f>'5 Driver Data'!C1914</f>
        <v>0</v>
      </c>
      <c r="D1914" s="192">
        <f>'5 Driver Data'!D1914</f>
        <v>0</v>
      </c>
      <c r="E1914" s="191">
        <f>'5 Driver Data'!E1914</f>
        <v>0</v>
      </c>
      <c r="F1914" s="191">
        <f>'5 Driver Data'!F1914</f>
        <v>0</v>
      </c>
      <c r="G1914" s="191">
        <f>'5 Driver Data'!G1914</f>
        <v>0</v>
      </c>
      <c r="H1914" s="191">
        <f>'5 Driver Data'!H1914</f>
        <v>0</v>
      </c>
      <c r="I1914" s="191">
        <f>'5 Driver Data'!I1914</f>
        <v>0</v>
      </c>
      <c r="J1914" s="191">
        <f>'5 Driver Data'!J1914</f>
        <v>0</v>
      </c>
      <c r="K1914" s="206">
        <f>'5 Driver Data'!K1914</f>
        <v>0</v>
      </c>
      <c r="L1914" s="1"/>
      <c r="M1914" s="216" t="str">
        <f>IF(D1914=0,"Blank",'3 Model Input'!E$44*'3 Model Input'!E$45)</f>
        <v>Blank</v>
      </c>
      <c r="N1914" s="197" t="str">
        <f t="shared" si="320"/>
        <v>Blank</v>
      </c>
      <c r="O1914" s="197" t="str">
        <f>IF(D1914=0,"Blank",'3 Model Input'!E$49*(1-'3 Model Input'!E$51))</f>
        <v>Blank</v>
      </c>
      <c r="P1914" s="197" t="str">
        <f t="shared" si="321"/>
        <v>Blank</v>
      </c>
      <c r="Q1914" s="197" t="str">
        <f>IF(D1914=0,"Blank",IF(D1914="BEV",E1914*(1-'3 Model Input'!E$54), E1914))</f>
        <v>Blank</v>
      </c>
      <c r="R1914" s="198" t="str">
        <f>IF(D1914=0,"Blank",IF(D1914="PHEV",F1914/G1914,F1914*(1-'3 Model Input'!E$54)/G1914))</f>
        <v>Blank</v>
      </c>
      <c r="S1914" s="198" t="str">
        <f>IF(D1914=0,"Blank",IF(D1914="PHEV",MIN(M1914,E1914),MIN(M1914,(E1914*(1-'3 Model Input'!E$54)))))</f>
        <v>Blank</v>
      </c>
      <c r="T1914" s="217" t="str">
        <f t="shared" si="322"/>
        <v>Blank</v>
      </c>
      <c r="U1914" s="89"/>
      <c r="V1914" s="216" t="str">
        <f>IF(D1914=0,"Blank",P1914*'3 Model Input'!E$50)</f>
        <v>Blank</v>
      </c>
      <c r="W1914" s="197" t="str">
        <f t="shared" si="323"/>
        <v>Blank</v>
      </c>
      <c r="X1914" s="197" t="str">
        <f t="shared" si="324"/>
        <v>Blank</v>
      </c>
      <c r="Y1914" s="197" t="str">
        <f t="shared" si="325"/>
        <v>Blank</v>
      </c>
      <c r="Z1914" s="197" t="str">
        <f t="shared" si="326"/>
        <v>Blank</v>
      </c>
      <c r="AA1914" s="223" t="str" cm="1">
        <f t="array" ref="AA1914">_xlfn.IFS(ISTEXT('3 Model Input'!F$70),"Missing",ISTEXT('3 Model Input'!I$70),"Missing",ISNUMBER('3 Model Input'!K$70),'3 Model Input'!K$70*P1914)</f>
        <v>Missing</v>
      </c>
      <c r="AB1914" s="89"/>
      <c r="AC1914" s="227" t="str" cm="1">
        <f t="array" ref="AC1914">IF(D1914=0,"Blank",_xlfn.IFS('3 Model Input'!E$61=1,(V1914*G1914)/T1914,'3 Model Input'!E$61=2,(W1914*G1914)/T1914,'3 Model Input'!E$61=3,(X1914*G1914)/T1914,'3 Model Input'!E$61=4,(Y1914*G1914)/T1914,'3 Model Input'!E$61=5,(Z1914*G1914)/T1914, ISTEXT('3 Model Input'!E$61),"Missing",'3 Model Input'!E$61=6,(AA1914*G1914)/T1914))</f>
        <v>Blank</v>
      </c>
      <c r="AD1914" s="202" t="str">
        <f t="shared" si="327"/>
        <v>Blank</v>
      </c>
      <c r="AE1914" s="202" t="str">
        <f t="shared" si="328"/>
        <v>Blank</v>
      </c>
      <c r="AF1914" s="217" t="str">
        <f t="shared" si="329"/>
        <v>Blank</v>
      </c>
      <c r="AG1914" s="9" t="str" cm="1">
        <f t="array" ref="AG1914">_xlfn.IFS(ISNUMBER(AC1914), "", ISNUMBER(SEARCH("Blank", AC1914)), "", ISERROR(AC1914), "Bad input on tab 3")</f>
        <v/>
      </c>
    </row>
    <row r="1915" spans="2:33" ht="15" customHeight="1" x14ac:dyDescent="0.75">
      <c r="B1915" s="205" t="str">
        <f>'5 Driver Data'!B1915</f>
        <v>1907</v>
      </c>
      <c r="C1915" s="193">
        <f>'5 Driver Data'!C1915</f>
        <v>0</v>
      </c>
      <c r="D1915" s="192">
        <f>'5 Driver Data'!D1915</f>
        <v>0</v>
      </c>
      <c r="E1915" s="191">
        <f>'5 Driver Data'!E1915</f>
        <v>0</v>
      </c>
      <c r="F1915" s="191">
        <f>'5 Driver Data'!F1915</f>
        <v>0</v>
      </c>
      <c r="G1915" s="191">
        <f>'5 Driver Data'!G1915</f>
        <v>0</v>
      </c>
      <c r="H1915" s="191">
        <f>'5 Driver Data'!H1915</f>
        <v>0</v>
      </c>
      <c r="I1915" s="191">
        <f>'5 Driver Data'!I1915</f>
        <v>0</v>
      </c>
      <c r="J1915" s="191">
        <f>'5 Driver Data'!J1915</f>
        <v>0</v>
      </c>
      <c r="K1915" s="206">
        <f>'5 Driver Data'!K1915</f>
        <v>0</v>
      </c>
      <c r="L1915" s="1"/>
      <c r="M1915" s="216" t="str">
        <f>IF(D1915=0,"Blank",'3 Model Input'!E$44*'3 Model Input'!E$45)</f>
        <v>Blank</v>
      </c>
      <c r="N1915" s="197" t="str">
        <f t="shared" si="320"/>
        <v>Blank</v>
      </c>
      <c r="O1915" s="197" t="str">
        <f>IF(D1915=0,"Blank",'3 Model Input'!E$49*(1-'3 Model Input'!E$51))</f>
        <v>Blank</v>
      </c>
      <c r="P1915" s="197" t="str">
        <f t="shared" si="321"/>
        <v>Blank</v>
      </c>
      <c r="Q1915" s="197" t="str">
        <f>IF(D1915=0,"Blank",IF(D1915="BEV",E1915*(1-'3 Model Input'!E$54), E1915))</f>
        <v>Blank</v>
      </c>
      <c r="R1915" s="198" t="str">
        <f>IF(D1915=0,"Blank",IF(D1915="PHEV",F1915/G1915,F1915*(1-'3 Model Input'!E$54)/G1915))</f>
        <v>Blank</v>
      </c>
      <c r="S1915" s="198" t="str">
        <f>IF(D1915=0,"Blank",IF(D1915="PHEV",MIN(M1915,E1915),MIN(M1915,(E1915*(1-'3 Model Input'!E$54)))))</f>
        <v>Blank</v>
      </c>
      <c r="T1915" s="217" t="str">
        <f t="shared" si="322"/>
        <v>Blank</v>
      </c>
      <c r="U1915" s="89"/>
      <c r="V1915" s="216" t="str">
        <f>IF(D1915=0,"Blank",P1915*'3 Model Input'!E$50)</f>
        <v>Blank</v>
      </c>
      <c r="W1915" s="197" t="str">
        <f t="shared" si="323"/>
        <v>Blank</v>
      </c>
      <c r="X1915" s="197" t="str">
        <f t="shared" si="324"/>
        <v>Blank</v>
      </c>
      <c r="Y1915" s="197" t="str">
        <f t="shared" si="325"/>
        <v>Blank</v>
      </c>
      <c r="Z1915" s="197" t="str">
        <f t="shared" si="326"/>
        <v>Blank</v>
      </c>
      <c r="AA1915" s="223" t="str" cm="1">
        <f t="array" ref="AA1915">_xlfn.IFS(ISTEXT('3 Model Input'!F$70),"Missing",ISTEXT('3 Model Input'!I$70),"Missing",ISNUMBER('3 Model Input'!K$70),'3 Model Input'!K$70*P1915)</f>
        <v>Missing</v>
      </c>
      <c r="AB1915" s="89"/>
      <c r="AC1915" s="227" t="str" cm="1">
        <f t="array" ref="AC1915">IF(D1915=0,"Blank",_xlfn.IFS('3 Model Input'!E$61=1,(V1915*G1915)/T1915,'3 Model Input'!E$61=2,(W1915*G1915)/T1915,'3 Model Input'!E$61=3,(X1915*G1915)/T1915,'3 Model Input'!E$61=4,(Y1915*G1915)/T1915,'3 Model Input'!E$61=5,(Z1915*G1915)/T1915, ISTEXT('3 Model Input'!E$61),"Missing",'3 Model Input'!E$61=6,(AA1915*G1915)/T1915))</f>
        <v>Blank</v>
      </c>
      <c r="AD1915" s="202" t="str">
        <f t="shared" si="327"/>
        <v>Blank</v>
      </c>
      <c r="AE1915" s="202" t="str">
        <f t="shared" si="328"/>
        <v>Blank</v>
      </c>
      <c r="AF1915" s="217" t="str">
        <f t="shared" si="329"/>
        <v>Blank</v>
      </c>
      <c r="AG1915" s="9" t="str" cm="1">
        <f t="array" ref="AG1915">_xlfn.IFS(ISNUMBER(AC1915), "", ISNUMBER(SEARCH("Blank", AC1915)), "", ISERROR(AC1915), "Bad input on tab 3")</f>
        <v/>
      </c>
    </row>
    <row r="1916" spans="2:33" ht="15" customHeight="1" x14ac:dyDescent="0.75">
      <c r="B1916" s="205" t="str">
        <f>'5 Driver Data'!B1916</f>
        <v>1908</v>
      </c>
      <c r="C1916" s="193">
        <f>'5 Driver Data'!C1916</f>
        <v>0</v>
      </c>
      <c r="D1916" s="192">
        <f>'5 Driver Data'!D1916</f>
        <v>0</v>
      </c>
      <c r="E1916" s="191">
        <f>'5 Driver Data'!E1916</f>
        <v>0</v>
      </c>
      <c r="F1916" s="191">
        <f>'5 Driver Data'!F1916</f>
        <v>0</v>
      </c>
      <c r="G1916" s="191">
        <f>'5 Driver Data'!G1916</f>
        <v>0</v>
      </c>
      <c r="H1916" s="191">
        <f>'5 Driver Data'!H1916</f>
        <v>0</v>
      </c>
      <c r="I1916" s="191">
        <f>'5 Driver Data'!I1916</f>
        <v>0</v>
      </c>
      <c r="J1916" s="191">
        <f>'5 Driver Data'!J1916</f>
        <v>0</v>
      </c>
      <c r="K1916" s="206">
        <f>'5 Driver Data'!K1916</f>
        <v>0</v>
      </c>
      <c r="L1916" s="1"/>
      <c r="M1916" s="216" t="str">
        <f>IF(D1916=0,"Blank",'3 Model Input'!E$44*'3 Model Input'!E$45)</f>
        <v>Blank</v>
      </c>
      <c r="N1916" s="197" t="str">
        <f t="shared" si="320"/>
        <v>Blank</v>
      </c>
      <c r="O1916" s="197" t="str">
        <f>IF(D1916=0,"Blank",'3 Model Input'!E$49*(1-'3 Model Input'!E$51))</f>
        <v>Blank</v>
      </c>
      <c r="P1916" s="197" t="str">
        <f t="shared" si="321"/>
        <v>Blank</v>
      </c>
      <c r="Q1916" s="197" t="str">
        <f>IF(D1916=0,"Blank",IF(D1916="BEV",E1916*(1-'3 Model Input'!E$54), E1916))</f>
        <v>Blank</v>
      </c>
      <c r="R1916" s="198" t="str">
        <f>IF(D1916=0,"Blank",IF(D1916="PHEV",F1916/G1916,F1916*(1-'3 Model Input'!E$54)/G1916))</f>
        <v>Blank</v>
      </c>
      <c r="S1916" s="198" t="str">
        <f>IF(D1916=0,"Blank",IF(D1916="PHEV",MIN(M1916,E1916),MIN(M1916,(E1916*(1-'3 Model Input'!E$54)))))</f>
        <v>Blank</v>
      </c>
      <c r="T1916" s="217" t="str">
        <f t="shared" si="322"/>
        <v>Blank</v>
      </c>
      <c r="U1916" s="89"/>
      <c r="V1916" s="216" t="str">
        <f>IF(D1916=0,"Blank",P1916*'3 Model Input'!E$50)</f>
        <v>Blank</v>
      </c>
      <c r="W1916" s="197" t="str">
        <f t="shared" si="323"/>
        <v>Blank</v>
      </c>
      <c r="X1916" s="197" t="str">
        <f t="shared" si="324"/>
        <v>Blank</v>
      </c>
      <c r="Y1916" s="197" t="str">
        <f t="shared" si="325"/>
        <v>Blank</v>
      </c>
      <c r="Z1916" s="197" t="str">
        <f t="shared" si="326"/>
        <v>Blank</v>
      </c>
      <c r="AA1916" s="223" t="str" cm="1">
        <f t="array" ref="AA1916">_xlfn.IFS(ISTEXT('3 Model Input'!F$70),"Missing",ISTEXT('3 Model Input'!I$70),"Missing",ISNUMBER('3 Model Input'!K$70),'3 Model Input'!K$70*P1916)</f>
        <v>Missing</v>
      </c>
      <c r="AB1916" s="89"/>
      <c r="AC1916" s="227" t="str" cm="1">
        <f t="array" ref="AC1916">IF(D1916=0,"Blank",_xlfn.IFS('3 Model Input'!E$61=1,(V1916*G1916)/T1916,'3 Model Input'!E$61=2,(W1916*G1916)/T1916,'3 Model Input'!E$61=3,(X1916*G1916)/T1916,'3 Model Input'!E$61=4,(Y1916*G1916)/T1916,'3 Model Input'!E$61=5,(Z1916*G1916)/T1916, ISTEXT('3 Model Input'!E$61),"Missing",'3 Model Input'!E$61=6,(AA1916*G1916)/T1916))</f>
        <v>Blank</v>
      </c>
      <c r="AD1916" s="202" t="str">
        <f t="shared" si="327"/>
        <v>Blank</v>
      </c>
      <c r="AE1916" s="202" t="str">
        <f t="shared" si="328"/>
        <v>Blank</v>
      </c>
      <c r="AF1916" s="217" t="str">
        <f t="shared" si="329"/>
        <v>Blank</v>
      </c>
      <c r="AG1916" s="9" t="str" cm="1">
        <f t="array" ref="AG1916">_xlfn.IFS(ISNUMBER(AC1916), "", ISNUMBER(SEARCH("Blank", AC1916)), "", ISERROR(AC1916), "Bad input on tab 3")</f>
        <v/>
      </c>
    </row>
    <row r="1917" spans="2:33" ht="15" customHeight="1" x14ac:dyDescent="0.75">
      <c r="B1917" s="205" t="str">
        <f>'5 Driver Data'!B1917</f>
        <v>1909</v>
      </c>
      <c r="C1917" s="193">
        <f>'5 Driver Data'!C1917</f>
        <v>0</v>
      </c>
      <c r="D1917" s="192">
        <f>'5 Driver Data'!D1917</f>
        <v>0</v>
      </c>
      <c r="E1917" s="191">
        <f>'5 Driver Data'!E1917</f>
        <v>0</v>
      </c>
      <c r="F1917" s="191">
        <f>'5 Driver Data'!F1917</f>
        <v>0</v>
      </c>
      <c r="G1917" s="191">
        <f>'5 Driver Data'!G1917</f>
        <v>0</v>
      </c>
      <c r="H1917" s="191">
        <f>'5 Driver Data'!H1917</f>
        <v>0</v>
      </c>
      <c r="I1917" s="191">
        <f>'5 Driver Data'!I1917</f>
        <v>0</v>
      </c>
      <c r="J1917" s="191">
        <f>'5 Driver Data'!J1917</f>
        <v>0</v>
      </c>
      <c r="K1917" s="206">
        <f>'5 Driver Data'!K1917</f>
        <v>0</v>
      </c>
      <c r="L1917" s="1"/>
      <c r="M1917" s="216" t="str">
        <f>IF(D1917=0,"Blank",'3 Model Input'!E$44*'3 Model Input'!E$45)</f>
        <v>Blank</v>
      </c>
      <c r="N1917" s="197" t="str">
        <f t="shared" si="320"/>
        <v>Blank</v>
      </c>
      <c r="O1917" s="197" t="str">
        <f>IF(D1917=0,"Blank",'3 Model Input'!E$49*(1-'3 Model Input'!E$51))</f>
        <v>Blank</v>
      </c>
      <c r="P1917" s="197" t="str">
        <f t="shared" si="321"/>
        <v>Blank</v>
      </c>
      <c r="Q1917" s="197" t="str">
        <f>IF(D1917=0,"Blank",IF(D1917="BEV",E1917*(1-'3 Model Input'!E$54), E1917))</f>
        <v>Blank</v>
      </c>
      <c r="R1917" s="198" t="str">
        <f>IF(D1917=0,"Blank",IF(D1917="PHEV",F1917/G1917,F1917*(1-'3 Model Input'!E$54)/G1917))</f>
        <v>Blank</v>
      </c>
      <c r="S1917" s="198" t="str">
        <f>IF(D1917=0,"Blank",IF(D1917="PHEV",MIN(M1917,E1917),MIN(M1917,(E1917*(1-'3 Model Input'!E$54)))))</f>
        <v>Blank</v>
      </c>
      <c r="T1917" s="217" t="str">
        <f t="shared" si="322"/>
        <v>Blank</v>
      </c>
      <c r="U1917" s="89"/>
      <c r="V1917" s="216" t="str">
        <f>IF(D1917=0,"Blank",P1917*'3 Model Input'!E$50)</f>
        <v>Blank</v>
      </c>
      <c r="W1917" s="197" t="str">
        <f t="shared" si="323"/>
        <v>Blank</v>
      </c>
      <c r="X1917" s="197" t="str">
        <f t="shared" si="324"/>
        <v>Blank</v>
      </c>
      <c r="Y1917" s="197" t="str">
        <f t="shared" si="325"/>
        <v>Blank</v>
      </c>
      <c r="Z1917" s="197" t="str">
        <f t="shared" si="326"/>
        <v>Blank</v>
      </c>
      <c r="AA1917" s="223" t="str" cm="1">
        <f t="array" ref="AA1917">_xlfn.IFS(ISTEXT('3 Model Input'!F$70),"Missing",ISTEXT('3 Model Input'!I$70),"Missing",ISNUMBER('3 Model Input'!K$70),'3 Model Input'!K$70*P1917)</f>
        <v>Missing</v>
      </c>
      <c r="AB1917" s="89"/>
      <c r="AC1917" s="227" t="str" cm="1">
        <f t="array" ref="AC1917">IF(D1917=0,"Blank",_xlfn.IFS('3 Model Input'!E$61=1,(V1917*G1917)/T1917,'3 Model Input'!E$61=2,(W1917*G1917)/T1917,'3 Model Input'!E$61=3,(X1917*G1917)/T1917,'3 Model Input'!E$61=4,(Y1917*G1917)/T1917,'3 Model Input'!E$61=5,(Z1917*G1917)/T1917, ISTEXT('3 Model Input'!E$61),"Missing",'3 Model Input'!E$61=6,(AA1917*G1917)/T1917))</f>
        <v>Blank</v>
      </c>
      <c r="AD1917" s="202" t="str">
        <f t="shared" si="327"/>
        <v>Blank</v>
      </c>
      <c r="AE1917" s="202" t="str">
        <f t="shared" si="328"/>
        <v>Blank</v>
      </c>
      <c r="AF1917" s="217" t="str">
        <f t="shared" si="329"/>
        <v>Blank</v>
      </c>
      <c r="AG1917" s="9" t="str" cm="1">
        <f t="array" ref="AG1917">_xlfn.IFS(ISNUMBER(AC1917), "", ISNUMBER(SEARCH("Blank", AC1917)), "", ISERROR(AC1917), "Bad input on tab 3")</f>
        <v/>
      </c>
    </row>
    <row r="1918" spans="2:33" ht="15" customHeight="1" x14ac:dyDescent="0.75">
      <c r="B1918" s="205" t="str">
        <f>'5 Driver Data'!B1918</f>
        <v>1910</v>
      </c>
      <c r="C1918" s="193">
        <f>'5 Driver Data'!C1918</f>
        <v>0</v>
      </c>
      <c r="D1918" s="192">
        <f>'5 Driver Data'!D1918</f>
        <v>0</v>
      </c>
      <c r="E1918" s="191">
        <f>'5 Driver Data'!E1918</f>
        <v>0</v>
      </c>
      <c r="F1918" s="191">
        <f>'5 Driver Data'!F1918</f>
        <v>0</v>
      </c>
      <c r="G1918" s="191">
        <f>'5 Driver Data'!G1918</f>
        <v>0</v>
      </c>
      <c r="H1918" s="191">
        <f>'5 Driver Data'!H1918</f>
        <v>0</v>
      </c>
      <c r="I1918" s="191">
        <f>'5 Driver Data'!I1918</f>
        <v>0</v>
      </c>
      <c r="J1918" s="191">
        <f>'5 Driver Data'!J1918</f>
        <v>0</v>
      </c>
      <c r="K1918" s="206">
        <f>'5 Driver Data'!K1918</f>
        <v>0</v>
      </c>
      <c r="L1918" s="1"/>
      <c r="M1918" s="216" t="str">
        <f>IF(D1918=0,"Blank",'3 Model Input'!E$44*'3 Model Input'!E$45)</f>
        <v>Blank</v>
      </c>
      <c r="N1918" s="197" t="str">
        <f t="shared" si="320"/>
        <v>Blank</v>
      </c>
      <c r="O1918" s="197" t="str">
        <f>IF(D1918=0,"Blank",'3 Model Input'!E$49*(1-'3 Model Input'!E$51))</f>
        <v>Blank</v>
      </c>
      <c r="P1918" s="197" t="str">
        <f t="shared" si="321"/>
        <v>Blank</v>
      </c>
      <c r="Q1918" s="197" t="str">
        <f>IF(D1918=0,"Blank",IF(D1918="BEV",E1918*(1-'3 Model Input'!E$54), E1918))</f>
        <v>Blank</v>
      </c>
      <c r="R1918" s="198" t="str">
        <f>IF(D1918=0,"Blank",IF(D1918="PHEV",F1918/G1918,F1918*(1-'3 Model Input'!E$54)/G1918))</f>
        <v>Blank</v>
      </c>
      <c r="S1918" s="198" t="str">
        <f>IF(D1918=0,"Blank",IF(D1918="PHEV",MIN(M1918,E1918),MIN(M1918,(E1918*(1-'3 Model Input'!E$54)))))</f>
        <v>Blank</v>
      </c>
      <c r="T1918" s="217" t="str">
        <f t="shared" si="322"/>
        <v>Blank</v>
      </c>
      <c r="U1918" s="89"/>
      <c r="V1918" s="216" t="str">
        <f>IF(D1918=0,"Blank",P1918*'3 Model Input'!E$50)</f>
        <v>Blank</v>
      </c>
      <c r="W1918" s="197" t="str">
        <f t="shared" si="323"/>
        <v>Blank</v>
      </c>
      <c r="X1918" s="197" t="str">
        <f t="shared" si="324"/>
        <v>Blank</v>
      </c>
      <c r="Y1918" s="197" t="str">
        <f t="shared" si="325"/>
        <v>Blank</v>
      </c>
      <c r="Z1918" s="197" t="str">
        <f t="shared" si="326"/>
        <v>Blank</v>
      </c>
      <c r="AA1918" s="223" t="str" cm="1">
        <f t="array" ref="AA1918">_xlfn.IFS(ISTEXT('3 Model Input'!F$70),"Missing",ISTEXT('3 Model Input'!I$70),"Missing",ISNUMBER('3 Model Input'!K$70),'3 Model Input'!K$70*P1918)</f>
        <v>Missing</v>
      </c>
      <c r="AB1918" s="89"/>
      <c r="AC1918" s="227" t="str" cm="1">
        <f t="array" ref="AC1918">IF(D1918=0,"Blank",_xlfn.IFS('3 Model Input'!E$61=1,(V1918*G1918)/T1918,'3 Model Input'!E$61=2,(W1918*G1918)/T1918,'3 Model Input'!E$61=3,(X1918*G1918)/T1918,'3 Model Input'!E$61=4,(Y1918*G1918)/T1918,'3 Model Input'!E$61=5,(Z1918*G1918)/T1918, ISTEXT('3 Model Input'!E$61),"Missing",'3 Model Input'!E$61=6,(AA1918*G1918)/T1918))</f>
        <v>Blank</v>
      </c>
      <c r="AD1918" s="202" t="str">
        <f t="shared" si="327"/>
        <v>Blank</v>
      </c>
      <c r="AE1918" s="202" t="str">
        <f t="shared" si="328"/>
        <v>Blank</v>
      </c>
      <c r="AF1918" s="217" t="str">
        <f t="shared" si="329"/>
        <v>Blank</v>
      </c>
      <c r="AG1918" s="9" t="str" cm="1">
        <f t="array" ref="AG1918">_xlfn.IFS(ISNUMBER(AC1918), "", ISNUMBER(SEARCH("Blank", AC1918)), "", ISERROR(AC1918), "Bad input on tab 3")</f>
        <v/>
      </c>
    </row>
    <row r="1919" spans="2:33" ht="15" customHeight="1" x14ac:dyDescent="0.75">
      <c r="B1919" s="205" t="str">
        <f>'5 Driver Data'!B1919</f>
        <v>1911</v>
      </c>
      <c r="C1919" s="193">
        <f>'5 Driver Data'!C1919</f>
        <v>0</v>
      </c>
      <c r="D1919" s="192">
        <f>'5 Driver Data'!D1919</f>
        <v>0</v>
      </c>
      <c r="E1919" s="191">
        <f>'5 Driver Data'!E1919</f>
        <v>0</v>
      </c>
      <c r="F1919" s="191">
        <f>'5 Driver Data'!F1919</f>
        <v>0</v>
      </c>
      <c r="G1919" s="191">
        <f>'5 Driver Data'!G1919</f>
        <v>0</v>
      </c>
      <c r="H1919" s="191">
        <f>'5 Driver Data'!H1919</f>
        <v>0</v>
      </c>
      <c r="I1919" s="191">
        <f>'5 Driver Data'!I1919</f>
        <v>0</v>
      </c>
      <c r="J1919" s="191">
        <f>'5 Driver Data'!J1919</f>
        <v>0</v>
      </c>
      <c r="K1919" s="206">
        <f>'5 Driver Data'!K1919</f>
        <v>0</v>
      </c>
      <c r="L1919" s="1"/>
      <c r="M1919" s="216" t="str">
        <f>IF(D1919=0,"Blank",'3 Model Input'!E$44*'3 Model Input'!E$45)</f>
        <v>Blank</v>
      </c>
      <c r="N1919" s="197" t="str">
        <f t="shared" si="320"/>
        <v>Blank</v>
      </c>
      <c r="O1919" s="197" t="str">
        <f>IF(D1919=0,"Blank",'3 Model Input'!E$49*(1-'3 Model Input'!E$51))</f>
        <v>Blank</v>
      </c>
      <c r="P1919" s="197" t="str">
        <f t="shared" si="321"/>
        <v>Blank</v>
      </c>
      <c r="Q1919" s="197" t="str">
        <f>IF(D1919=0,"Blank",IF(D1919="BEV",E1919*(1-'3 Model Input'!E$54), E1919))</f>
        <v>Blank</v>
      </c>
      <c r="R1919" s="198" t="str">
        <f>IF(D1919=0,"Blank",IF(D1919="PHEV",F1919/G1919,F1919*(1-'3 Model Input'!E$54)/G1919))</f>
        <v>Blank</v>
      </c>
      <c r="S1919" s="198" t="str">
        <f>IF(D1919=0,"Blank",IF(D1919="PHEV",MIN(M1919,E1919),MIN(M1919,(E1919*(1-'3 Model Input'!E$54)))))</f>
        <v>Blank</v>
      </c>
      <c r="T1919" s="217" t="str">
        <f t="shared" si="322"/>
        <v>Blank</v>
      </c>
      <c r="U1919" s="89"/>
      <c r="V1919" s="216" t="str">
        <f>IF(D1919=0,"Blank",P1919*'3 Model Input'!E$50)</f>
        <v>Blank</v>
      </c>
      <c r="W1919" s="197" t="str">
        <f t="shared" si="323"/>
        <v>Blank</v>
      </c>
      <c r="X1919" s="197" t="str">
        <f t="shared" si="324"/>
        <v>Blank</v>
      </c>
      <c r="Y1919" s="197" t="str">
        <f t="shared" si="325"/>
        <v>Blank</v>
      </c>
      <c r="Z1919" s="197" t="str">
        <f t="shared" si="326"/>
        <v>Blank</v>
      </c>
      <c r="AA1919" s="223" t="str" cm="1">
        <f t="array" ref="AA1919">_xlfn.IFS(ISTEXT('3 Model Input'!F$70),"Missing",ISTEXT('3 Model Input'!I$70),"Missing",ISNUMBER('3 Model Input'!K$70),'3 Model Input'!K$70*P1919)</f>
        <v>Missing</v>
      </c>
      <c r="AB1919" s="89"/>
      <c r="AC1919" s="227" t="str" cm="1">
        <f t="array" ref="AC1919">IF(D1919=0,"Blank",_xlfn.IFS('3 Model Input'!E$61=1,(V1919*G1919)/T1919,'3 Model Input'!E$61=2,(W1919*G1919)/T1919,'3 Model Input'!E$61=3,(X1919*G1919)/T1919,'3 Model Input'!E$61=4,(Y1919*G1919)/T1919,'3 Model Input'!E$61=5,(Z1919*G1919)/T1919, ISTEXT('3 Model Input'!E$61),"Missing",'3 Model Input'!E$61=6,(AA1919*G1919)/T1919))</f>
        <v>Blank</v>
      </c>
      <c r="AD1919" s="202" t="str">
        <f t="shared" si="327"/>
        <v>Blank</v>
      </c>
      <c r="AE1919" s="202" t="str">
        <f t="shared" si="328"/>
        <v>Blank</v>
      </c>
      <c r="AF1919" s="217" t="str">
        <f t="shared" si="329"/>
        <v>Blank</v>
      </c>
      <c r="AG1919" s="9" t="str" cm="1">
        <f t="array" ref="AG1919">_xlfn.IFS(ISNUMBER(AC1919), "", ISNUMBER(SEARCH("Blank", AC1919)), "", ISERROR(AC1919), "Bad input on tab 3")</f>
        <v/>
      </c>
    </row>
    <row r="1920" spans="2:33" ht="15" customHeight="1" x14ac:dyDescent="0.75">
      <c r="B1920" s="205" t="str">
        <f>'5 Driver Data'!B1920</f>
        <v>1912</v>
      </c>
      <c r="C1920" s="193">
        <f>'5 Driver Data'!C1920</f>
        <v>0</v>
      </c>
      <c r="D1920" s="192">
        <f>'5 Driver Data'!D1920</f>
        <v>0</v>
      </c>
      <c r="E1920" s="191">
        <f>'5 Driver Data'!E1920</f>
        <v>0</v>
      </c>
      <c r="F1920" s="191">
        <f>'5 Driver Data'!F1920</f>
        <v>0</v>
      </c>
      <c r="G1920" s="191">
        <f>'5 Driver Data'!G1920</f>
        <v>0</v>
      </c>
      <c r="H1920" s="191">
        <f>'5 Driver Data'!H1920</f>
        <v>0</v>
      </c>
      <c r="I1920" s="191">
        <f>'5 Driver Data'!I1920</f>
        <v>0</v>
      </c>
      <c r="J1920" s="191">
        <f>'5 Driver Data'!J1920</f>
        <v>0</v>
      </c>
      <c r="K1920" s="206">
        <f>'5 Driver Data'!K1920</f>
        <v>0</v>
      </c>
      <c r="L1920" s="1"/>
      <c r="M1920" s="216" t="str">
        <f>IF(D1920=0,"Blank",'3 Model Input'!E$44*'3 Model Input'!E$45)</f>
        <v>Blank</v>
      </c>
      <c r="N1920" s="197" t="str">
        <f t="shared" si="320"/>
        <v>Blank</v>
      </c>
      <c r="O1920" s="197" t="str">
        <f>IF(D1920=0,"Blank",'3 Model Input'!E$49*(1-'3 Model Input'!E$51))</f>
        <v>Blank</v>
      </c>
      <c r="P1920" s="197" t="str">
        <f t="shared" si="321"/>
        <v>Blank</v>
      </c>
      <c r="Q1920" s="197" t="str">
        <f>IF(D1920=0,"Blank",IF(D1920="BEV",E1920*(1-'3 Model Input'!E$54), E1920))</f>
        <v>Blank</v>
      </c>
      <c r="R1920" s="198" t="str">
        <f>IF(D1920=0,"Blank",IF(D1920="PHEV",F1920/G1920,F1920*(1-'3 Model Input'!E$54)/G1920))</f>
        <v>Blank</v>
      </c>
      <c r="S1920" s="198" t="str">
        <f>IF(D1920=0,"Blank",IF(D1920="PHEV",MIN(M1920,E1920),MIN(M1920,(E1920*(1-'3 Model Input'!E$54)))))</f>
        <v>Blank</v>
      </c>
      <c r="T1920" s="217" t="str">
        <f t="shared" si="322"/>
        <v>Blank</v>
      </c>
      <c r="U1920" s="89"/>
      <c r="V1920" s="216" t="str">
        <f>IF(D1920=0,"Blank",P1920*'3 Model Input'!E$50)</f>
        <v>Blank</v>
      </c>
      <c r="W1920" s="197" t="str">
        <f t="shared" si="323"/>
        <v>Blank</v>
      </c>
      <c r="X1920" s="197" t="str">
        <f t="shared" si="324"/>
        <v>Blank</v>
      </c>
      <c r="Y1920" s="197" t="str">
        <f t="shared" si="325"/>
        <v>Blank</v>
      </c>
      <c r="Z1920" s="197" t="str">
        <f t="shared" si="326"/>
        <v>Blank</v>
      </c>
      <c r="AA1920" s="223" t="str" cm="1">
        <f t="array" ref="AA1920">_xlfn.IFS(ISTEXT('3 Model Input'!F$70),"Missing",ISTEXT('3 Model Input'!I$70),"Missing",ISNUMBER('3 Model Input'!K$70),'3 Model Input'!K$70*P1920)</f>
        <v>Missing</v>
      </c>
      <c r="AB1920" s="89"/>
      <c r="AC1920" s="227" t="str" cm="1">
        <f t="array" ref="AC1920">IF(D1920=0,"Blank",_xlfn.IFS('3 Model Input'!E$61=1,(V1920*G1920)/T1920,'3 Model Input'!E$61=2,(W1920*G1920)/T1920,'3 Model Input'!E$61=3,(X1920*G1920)/T1920,'3 Model Input'!E$61=4,(Y1920*G1920)/T1920,'3 Model Input'!E$61=5,(Z1920*G1920)/T1920, ISTEXT('3 Model Input'!E$61),"Missing",'3 Model Input'!E$61=6,(AA1920*G1920)/T1920))</f>
        <v>Blank</v>
      </c>
      <c r="AD1920" s="202" t="str">
        <f t="shared" si="327"/>
        <v>Blank</v>
      </c>
      <c r="AE1920" s="202" t="str">
        <f t="shared" si="328"/>
        <v>Blank</v>
      </c>
      <c r="AF1920" s="217" t="str">
        <f t="shared" si="329"/>
        <v>Blank</v>
      </c>
      <c r="AG1920" s="9" t="str" cm="1">
        <f t="array" ref="AG1920">_xlfn.IFS(ISNUMBER(AC1920), "", ISNUMBER(SEARCH("Blank", AC1920)), "", ISERROR(AC1920), "Bad input on tab 3")</f>
        <v/>
      </c>
    </row>
    <row r="1921" spans="2:33" ht="15" customHeight="1" x14ac:dyDescent="0.75">
      <c r="B1921" s="205" t="str">
        <f>'5 Driver Data'!B1921</f>
        <v>1913</v>
      </c>
      <c r="C1921" s="193">
        <f>'5 Driver Data'!C1921</f>
        <v>0</v>
      </c>
      <c r="D1921" s="192">
        <f>'5 Driver Data'!D1921</f>
        <v>0</v>
      </c>
      <c r="E1921" s="191">
        <f>'5 Driver Data'!E1921</f>
        <v>0</v>
      </c>
      <c r="F1921" s="191">
        <f>'5 Driver Data'!F1921</f>
        <v>0</v>
      </c>
      <c r="G1921" s="191">
        <f>'5 Driver Data'!G1921</f>
        <v>0</v>
      </c>
      <c r="H1921" s="191">
        <f>'5 Driver Data'!H1921</f>
        <v>0</v>
      </c>
      <c r="I1921" s="191">
        <f>'5 Driver Data'!I1921</f>
        <v>0</v>
      </c>
      <c r="J1921" s="191">
        <f>'5 Driver Data'!J1921</f>
        <v>0</v>
      </c>
      <c r="K1921" s="206">
        <f>'5 Driver Data'!K1921</f>
        <v>0</v>
      </c>
      <c r="L1921" s="1"/>
      <c r="M1921" s="216" t="str">
        <f>IF(D1921=0,"Blank",'3 Model Input'!E$44*'3 Model Input'!E$45)</f>
        <v>Blank</v>
      </c>
      <c r="N1921" s="197" t="str">
        <f t="shared" si="320"/>
        <v>Blank</v>
      </c>
      <c r="O1921" s="197" t="str">
        <f>IF(D1921=0,"Blank",'3 Model Input'!E$49*(1-'3 Model Input'!E$51))</f>
        <v>Blank</v>
      </c>
      <c r="P1921" s="197" t="str">
        <f t="shared" si="321"/>
        <v>Blank</v>
      </c>
      <c r="Q1921" s="197" t="str">
        <f>IF(D1921=0,"Blank",IF(D1921="BEV",E1921*(1-'3 Model Input'!E$54), E1921))</f>
        <v>Blank</v>
      </c>
      <c r="R1921" s="198" t="str">
        <f>IF(D1921=0,"Blank",IF(D1921="PHEV",F1921/G1921,F1921*(1-'3 Model Input'!E$54)/G1921))</f>
        <v>Blank</v>
      </c>
      <c r="S1921" s="198" t="str">
        <f>IF(D1921=0,"Blank",IF(D1921="PHEV",MIN(M1921,E1921),MIN(M1921,(E1921*(1-'3 Model Input'!E$54)))))</f>
        <v>Blank</v>
      </c>
      <c r="T1921" s="217" t="str">
        <f t="shared" si="322"/>
        <v>Blank</v>
      </c>
      <c r="U1921" s="89"/>
      <c r="V1921" s="216" t="str">
        <f>IF(D1921=0,"Blank",P1921*'3 Model Input'!E$50)</f>
        <v>Blank</v>
      </c>
      <c r="W1921" s="197" t="str">
        <f t="shared" si="323"/>
        <v>Blank</v>
      </c>
      <c r="X1921" s="197" t="str">
        <f t="shared" si="324"/>
        <v>Blank</v>
      </c>
      <c r="Y1921" s="197" t="str">
        <f t="shared" si="325"/>
        <v>Blank</v>
      </c>
      <c r="Z1921" s="197" t="str">
        <f t="shared" si="326"/>
        <v>Blank</v>
      </c>
      <c r="AA1921" s="223" t="str" cm="1">
        <f t="array" ref="AA1921">_xlfn.IFS(ISTEXT('3 Model Input'!F$70),"Missing",ISTEXT('3 Model Input'!I$70),"Missing",ISNUMBER('3 Model Input'!K$70),'3 Model Input'!K$70*P1921)</f>
        <v>Missing</v>
      </c>
      <c r="AB1921" s="89"/>
      <c r="AC1921" s="227" t="str" cm="1">
        <f t="array" ref="AC1921">IF(D1921=0,"Blank",_xlfn.IFS('3 Model Input'!E$61=1,(V1921*G1921)/T1921,'3 Model Input'!E$61=2,(W1921*G1921)/T1921,'3 Model Input'!E$61=3,(X1921*G1921)/T1921,'3 Model Input'!E$61=4,(Y1921*G1921)/T1921,'3 Model Input'!E$61=5,(Z1921*G1921)/T1921, ISTEXT('3 Model Input'!E$61),"Missing",'3 Model Input'!E$61=6,(AA1921*G1921)/T1921))</f>
        <v>Blank</v>
      </c>
      <c r="AD1921" s="202" t="str">
        <f t="shared" si="327"/>
        <v>Blank</v>
      </c>
      <c r="AE1921" s="202" t="str">
        <f t="shared" si="328"/>
        <v>Blank</v>
      </c>
      <c r="AF1921" s="217" t="str">
        <f t="shared" si="329"/>
        <v>Blank</v>
      </c>
      <c r="AG1921" s="9" t="str" cm="1">
        <f t="array" ref="AG1921">_xlfn.IFS(ISNUMBER(AC1921), "", ISNUMBER(SEARCH("Blank", AC1921)), "", ISERROR(AC1921), "Bad input on tab 3")</f>
        <v/>
      </c>
    </row>
    <row r="1922" spans="2:33" ht="15" customHeight="1" x14ac:dyDescent="0.75">
      <c r="B1922" s="205" t="str">
        <f>'5 Driver Data'!B1922</f>
        <v>1914</v>
      </c>
      <c r="C1922" s="193">
        <f>'5 Driver Data'!C1922</f>
        <v>0</v>
      </c>
      <c r="D1922" s="192">
        <f>'5 Driver Data'!D1922</f>
        <v>0</v>
      </c>
      <c r="E1922" s="191">
        <f>'5 Driver Data'!E1922</f>
        <v>0</v>
      </c>
      <c r="F1922" s="191">
        <f>'5 Driver Data'!F1922</f>
        <v>0</v>
      </c>
      <c r="G1922" s="191">
        <f>'5 Driver Data'!G1922</f>
        <v>0</v>
      </c>
      <c r="H1922" s="191">
        <f>'5 Driver Data'!H1922</f>
        <v>0</v>
      </c>
      <c r="I1922" s="191">
        <f>'5 Driver Data'!I1922</f>
        <v>0</v>
      </c>
      <c r="J1922" s="191">
        <f>'5 Driver Data'!J1922</f>
        <v>0</v>
      </c>
      <c r="K1922" s="206">
        <f>'5 Driver Data'!K1922</f>
        <v>0</v>
      </c>
      <c r="L1922" s="1"/>
      <c r="M1922" s="216" t="str">
        <f>IF(D1922=0,"Blank",'3 Model Input'!E$44*'3 Model Input'!E$45)</f>
        <v>Blank</v>
      </c>
      <c r="N1922" s="197" t="str">
        <f t="shared" si="320"/>
        <v>Blank</v>
      </c>
      <c r="O1922" s="197" t="str">
        <f>IF(D1922=0,"Blank",'3 Model Input'!E$49*(1-'3 Model Input'!E$51))</f>
        <v>Blank</v>
      </c>
      <c r="P1922" s="197" t="str">
        <f t="shared" si="321"/>
        <v>Blank</v>
      </c>
      <c r="Q1922" s="197" t="str">
        <f>IF(D1922=0,"Blank",IF(D1922="BEV",E1922*(1-'3 Model Input'!E$54), E1922))</f>
        <v>Blank</v>
      </c>
      <c r="R1922" s="198" t="str">
        <f>IF(D1922=0,"Blank",IF(D1922="PHEV",F1922/G1922,F1922*(1-'3 Model Input'!E$54)/G1922))</f>
        <v>Blank</v>
      </c>
      <c r="S1922" s="198" t="str">
        <f>IF(D1922=0,"Blank",IF(D1922="PHEV",MIN(M1922,E1922),MIN(M1922,(E1922*(1-'3 Model Input'!E$54)))))</f>
        <v>Blank</v>
      </c>
      <c r="T1922" s="217" t="str">
        <f t="shared" si="322"/>
        <v>Blank</v>
      </c>
      <c r="U1922" s="89"/>
      <c r="V1922" s="216" t="str">
        <f>IF(D1922=0,"Blank",P1922*'3 Model Input'!E$50)</f>
        <v>Blank</v>
      </c>
      <c r="W1922" s="197" t="str">
        <f t="shared" si="323"/>
        <v>Blank</v>
      </c>
      <c r="X1922" s="197" t="str">
        <f t="shared" si="324"/>
        <v>Blank</v>
      </c>
      <c r="Y1922" s="197" t="str">
        <f t="shared" si="325"/>
        <v>Blank</v>
      </c>
      <c r="Z1922" s="197" t="str">
        <f t="shared" si="326"/>
        <v>Blank</v>
      </c>
      <c r="AA1922" s="223" t="str" cm="1">
        <f t="array" ref="AA1922">_xlfn.IFS(ISTEXT('3 Model Input'!F$70),"Missing",ISTEXT('3 Model Input'!I$70),"Missing",ISNUMBER('3 Model Input'!K$70),'3 Model Input'!K$70*P1922)</f>
        <v>Missing</v>
      </c>
      <c r="AB1922" s="89"/>
      <c r="AC1922" s="227" t="str" cm="1">
        <f t="array" ref="AC1922">IF(D1922=0,"Blank",_xlfn.IFS('3 Model Input'!E$61=1,(V1922*G1922)/T1922,'3 Model Input'!E$61=2,(W1922*G1922)/T1922,'3 Model Input'!E$61=3,(X1922*G1922)/T1922,'3 Model Input'!E$61=4,(Y1922*G1922)/T1922,'3 Model Input'!E$61=5,(Z1922*G1922)/T1922, ISTEXT('3 Model Input'!E$61),"Missing",'3 Model Input'!E$61=6,(AA1922*G1922)/T1922))</f>
        <v>Blank</v>
      </c>
      <c r="AD1922" s="202" t="str">
        <f t="shared" si="327"/>
        <v>Blank</v>
      </c>
      <c r="AE1922" s="202" t="str">
        <f t="shared" si="328"/>
        <v>Blank</v>
      </c>
      <c r="AF1922" s="217" t="str">
        <f t="shared" si="329"/>
        <v>Blank</v>
      </c>
      <c r="AG1922" s="9" t="str" cm="1">
        <f t="array" ref="AG1922">_xlfn.IFS(ISNUMBER(AC1922), "", ISNUMBER(SEARCH("Blank", AC1922)), "", ISERROR(AC1922), "Bad input on tab 3")</f>
        <v/>
      </c>
    </row>
    <row r="1923" spans="2:33" ht="15" customHeight="1" x14ac:dyDescent="0.75">
      <c r="B1923" s="205" t="str">
        <f>'5 Driver Data'!B1923</f>
        <v>1915</v>
      </c>
      <c r="C1923" s="193">
        <f>'5 Driver Data'!C1923</f>
        <v>0</v>
      </c>
      <c r="D1923" s="192">
        <f>'5 Driver Data'!D1923</f>
        <v>0</v>
      </c>
      <c r="E1923" s="191">
        <f>'5 Driver Data'!E1923</f>
        <v>0</v>
      </c>
      <c r="F1923" s="191">
        <f>'5 Driver Data'!F1923</f>
        <v>0</v>
      </c>
      <c r="G1923" s="191">
        <f>'5 Driver Data'!G1923</f>
        <v>0</v>
      </c>
      <c r="H1923" s="191">
        <f>'5 Driver Data'!H1923</f>
        <v>0</v>
      </c>
      <c r="I1923" s="191">
        <f>'5 Driver Data'!I1923</f>
        <v>0</v>
      </c>
      <c r="J1923" s="191">
        <f>'5 Driver Data'!J1923</f>
        <v>0</v>
      </c>
      <c r="K1923" s="206">
        <f>'5 Driver Data'!K1923</f>
        <v>0</v>
      </c>
      <c r="L1923" s="1"/>
      <c r="M1923" s="216" t="str">
        <f>IF(D1923=0,"Blank",'3 Model Input'!E$44*'3 Model Input'!E$45)</f>
        <v>Blank</v>
      </c>
      <c r="N1923" s="197" t="str">
        <f t="shared" si="320"/>
        <v>Blank</v>
      </c>
      <c r="O1923" s="197" t="str">
        <f>IF(D1923=0,"Blank",'3 Model Input'!E$49*(1-'3 Model Input'!E$51))</f>
        <v>Blank</v>
      </c>
      <c r="P1923" s="197" t="str">
        <f t="shared" si="321"/>
        <v>Blank</v>
      </c>
      <c r="Q1923" s="197" t="str">
        <f>IF(D1923=0,"Blank",IF(D1923="BEV",E1923*(1-'3 Model Input'!E$54), E1923))</f>
        <v>Blank</v>
      </c>
      <c r="R1923" s="198" t="str">
        <f>IF(D1923=0,"Blank",IF(D1923="PHEV",F1923/G1923,F1923*(1-'3 Model Input'!E$54)/G1923))</f>
        <v>Blank</v>
      </c>
      <c r="S1923" s="198" t="str">
        <f>IF(D1923=0,"Blank",IF(D1923="PHEV",MIN(M1923,E1923),MIN(M1923,(E1923*(1-'3 Model Input'!E$54)))))</f>
        <v>Blank</v>
      </c>
      <c r="T1923" s="217" t="str">
        <f t="shared" si="322"/>
        <v>Blank</v>
      </c>
      <c r="U1923" s="89"/>
      <c r="V1923" s="216" t="str">
        <f>IF(D1923=0,"Blank",P1923*'3 Model Input'!E$50)</f>
        <v>Blank</v>
      </c>
      <c r="W1923" s="197" t="str">
        <f t="shared" si="323"/>
        <v>Blank</v>
      </c>
      <c r="X1923" s="197" t="str">
        <f t="shared" si="324"/>
        <v>Blank</v>
      </c>
      <c r="Y1923" s="197" t="str">
        <f t="shared" si="325"/>
        <v>Blank</v>
      </c>
      <c r="Z1923" s="197" t="str">
        <f t="shared" si="326"/>
        <v>Blank</v>
      </c>
      <c r="AA1923" s="223" t="str" cm="1">
        <f t="array" ref="AA1923">_xlfn.IFS(ISTEXT('3 Model Input'!F$70),"Missing",ISTEXT('3 Model Input'!I$70),"Missing",ISNUMBER('3 Model Input'!K$70),'3 Model Input'!K$70*P1923)</f>
        <v>Missing</v>
      </c>
      <c r="AB1923" s="89"/>
      <c r="AC1923" s="227" t="str" cm="1">
        <f t="array" ref="AC1923">IF(D1923=0,"Blank",_xlfn.IFS('3 Model Input'!E$61=1,(V1923*G1923)/T1923,'3 Model Input'!E$61=2,(W1923*G1923)/T1923,'3 Model Input'!E$61=3,(X1923*G1923)/T1923,'3 Model Input'!E$61=4,(Y1923*G1923)/T1923,'3 Model Input'!E$61=5,(Z1923*G1923)/T1923, ISTEXT('3 Model Input'!E$61),"Missing",'3 Model Input'!E$61=6,(AA1923*G1923)/T1923))</f>
        <v>Blank</v>
      </c>
      <c r="AD1923" s="202" t="str">
        <f t="shared" si="327"/>
        <v>Blank</v>
      </c>
      <c r="AE1923" s="202" t="str">
        <f t="shared" si="328"/>
        <v>Blank</v>
      </c>
      <c r="AF1923" s="217" t="str">
        <f t="shared" si="329"/>
        <v>Blank</v>
      </c>
      <c r="AG1923" s="9" t="str" cm="1">
        <f t="array" ref="AG1923">_xlfn.IFS(ISNUMBER(AC1923), "", ISNUMBER(SEARCH("Blank", AC1923)), "", ISERROR(AC1923), "Bad input on tab 3")</f>
        <v/>
      </c>
    </row>
    <row r="1924" spans="2:33" ht="15" customHeight="1" x14ac:dyDescent="0.75">
      <c r="B1924" s="205" t="str">
        <f>'5 Driver Data'!B1924</f>
        <v>1916</v>
      </c>
      <c r="C1924" s="193">
        <f>'5 Driver Data'!C1924</f>
        <v>0</v>
      </c>
      <c r="D1924" s="192">
        <f>'5 Driver Data'!D1924</f>
        <v>0</v>
      </c>
      <c r="E1924" s="191">
        <f>'5 Driver Data'!E1924</f>
        <v>0</v>
      </c>
      <c r="F1924" s="191">
        <f>'5 Driver Data'!F1924</f>
        <v>0</v>
      </c>
      <c r="G1924" s="191">
        <f>'5 Driver Data'!G1924</f>
        <v>0</v>
      </c>
      <c r="H1924" s="191">
        <f>'5 Driver Data'!H1924</f>
        <v>0</v>
      </c>
      <c r="I1924" s="191">
        <f>'5 Driver Data'!I1924</f>
        <v>0</v>
      </c>
      <c r="J1924" s="191">
        <f>'5 Driver Data'!J1924</f>
        <v>0</v>
      </c>
      <c r="K1924" s="206">
        <f>'5 Driver Data'!K1924</f>
        <v>0</v>
      </c>
      <c r="L1924" s="1"/>
      <c r="M1924" s="216" t="str">
        <f>IF(D1924=0,"Blank",'3 Model Input'!E$44*'3 Model Input'!E$45)</f>
        <v>Blank</v>
      </c>
      <c r="N1924" s="197" t="str">
        <f t="shared" si="320"/>
        <v>Blank</v>
      </c>
      <c r="O1924" s="197" t="str">
        <f>IF(D1924=0,"Blank",'3 Model Input'!E$49*(1-'3 Model Input'!E$51))</f>
        <v>Blank</v>
      </c>
      <c r="P1924" s="197" t="str">
        <f t="shared" si="321"/>
        <v>Blank</v>
      </c>
      <c r="Q1924" s="197" t="str">
        <f>IF(D1924=0,"Blank",IF(D1924="BEV",E1924*(1-'3 Model Input'!E$54), E1924))</f>
        <v>Blank</v>
      </c>
      <c r="R1924" s="198" t="str">
        <f>IF(D1924=0,"Blank",IF(D1924="PHEV",F1924/G1924,F1924*(1-'3 Model Input'!E$54)/G1924))</f>
        <v>Blank</v>
      </c>
      <c r="S1924" s="198" t="str">
        <f>IF(D1924=0,"Blank",IF(D1924="PHEV",MIN(M1924,E1924),MIN(M1924,(E1924*(1-'3 Model Input'!E$54)))))</f>
        <v>Blank</v>
      </c>
      <c r="T1924" s="217" t="str">
        <f t="shared" si="322"/>
        <v>Blank</v>
      </c>
      <c r="U1924" s="89"/>
      <c r="V1924" s="216" t="str">
        <f>IF(D1924=0,"Blank",P1924*'3 Model Input'!E$50)</f>
        <v>Blank</v>
      </c>
      <c r="W1924" s="197" t="str">
        <f t="shared" si="323"/>
        <v>Blank</v>
      </c>
      <c r="X1924" s="197" t="str">
        <f t="shared" si="324"/>
        <v>Blank</v>
      </c>
      <c r="Y1924" s="197" t="str">
        <f t="shared" si="325"/>
        <v>Blank</v>
      </c>
      <c r="Z1924" s="197" t="str">
        <f t="shared" si="326"/>
        <v>Blank</v>
      </c>
      <c r="AA1924" s="223" t="str" cm="1">
        <f t="array" ref="AA1924">_xlfn.IFS(ISTEXT('3 Model Input'!F$70),"Missing",ISTEXT('3 Model Input'!I$70),"Missing",ISNUMBER('3 Model Input'!K$70),'3 Model Input'!K$70*P1924)</f>
        <v>Missing</v>
      </c>
      <c r="AB1924" s="89"/>
      <c r="AC1924" s="227" t="str" cm="1">
        <f t="array" ref="AC1924">IF(D1924=0,"Blank",_xlfn.IFS('3 Model Input'!E$61=1,(V1924*G1924)/T1924,'3 Model Input'!E$61=2,(W1924*G1924)/T1924,'3 Model Input'!E$61=3,(X1924*G1924)/T1924,'3 Model Input'!E$61=4,(Y1924*G1924)/T1924,'3 Model Input'!E$61=5,(Z1924*G1924)/T1924, ISTEXT('3 Model Input'!E$61),"Missing",'3 Model Input'!E$61=6,(AA1924*G1924)/T1924))</f>
        <v>Blank</v>
      </c>
      <c r="AD1924" s="202" t="str">
        <f t="shared" si="327"/>
        <v>Blank</v>
      </c>
      <c r="AE1924" s="202" t="str">
        <f t="shared" si="328"/>
        <v>Blank</v>
      </c>
      <c r="AF1924" s="217" t="str">
        <f t="shared" si="329"/>
        <v>Blank</v>
      </c>
      <c r="AG1924" s="9" t="str" cm="1">
        <f t="array" ref="AG1924">_xlfn.IFS(ISNUMBER(AC1924), "", ISNUMBER(SEARCH("Blank", AC1924)), "", ISERROR(AC1924), "Bad input on tab 3")</f>
        <v/>
      </c>
    </row>
    <row r="1925" spans="2:33" ht="15" customHeight="1" x14ac:dyDescent="0.75">
      <c r="B1925" s="205" t="str">
        <f>'5 Driver Data'!B1925</f>
        <v>1917</v>
      </c>
      <c r="C1925" s="193">
        <f>'5 Driver Data'!C1925</f>
        <v>0</v>
      </c>
      <c r="D1925" s="192">
        <f>'5 Driver Data'!D1925</f>
        <v>0</v>
      </c>
      <c r="E1925" s="191">
        <f>'5 Driver Data'!E1925</f>
        <v>0</v>
      </c>
      <c r="F1925" s="191">
        <f>'5 Driver Data'!F1925</f>
        <v>0</v>
      </c>
      <c r="G1925" s="191">
        <f>'5 Driver Data'!G1925</f>
        <v>0</v>
      </c>
      <c r="H1925" s="191">
        <f>'5 Driver Data'!H1925</f>
        <v>0</v>
      </c>
      <c r="I1925" s="191">
        <f>'5 Driver Data'!I1925</f>
        <v>0</v>
      </c>
      <c r="J1925" s="191">
        <f>'5 Driver Data'!J1925</f>
        <v>0</v>
      </c>
      <c r="K1925" s="206">
        <f>'5 Driver Data'!K1925</f>
        <v>0</v>
      </c>
      <c r="L1925" s="1"/>
      <c r="M1925" s="216" t="str">
        <f>IF(D1925=0,"Blank",'3 Model Input'!E$44*'3 Model Input'!E$45)</f>
        <v>Blank</v>
      </c>
      <c r="N1925" s="197" t="str">
        <f t="shared" si="320"/>
        <v>Blank</v>
      </c>
      <c r="O1925" s="197" t="str">
        <f>IF(D1925=0,"Blank",'3 Model Input'!E$49*(1-'3 Model Input'!E$51))</f>
        <v>Blank</v>
      </c>
      <c r="P1925" s="197" t="str">
        <f t="shared" si="321"/>
        <v>Blank</v>
      </c>
      <c r="Q1925" s="197" t="str">
        <f>IF(D1925=0,"Blank",IF(D1925="BEV",E1925*(1-'3 Model Input'!E$54), E1925))</f>
        <v>Blank</v>
      </c>
      <c r="R1925" s="198" t="str">
        <f>IF(D1925=0,"Blank",IF(D1925="PHEV",F1925/G1925,F1925*(1-'3 Model Input'!E$54)/G1925))</f>
        <v>Blank</v>
      </c>
      <c r="S1925" s="198" t="str">
        <f>IF(D1925=0,"Blank",IF(D1925="PHEV",MIN(M1925,E1925),MIN(M1925,(E1925*(1-'3 Model Input'!E$54)))))</f>
        <v>Blank</v>
      </c>
      <c r="T1925" s="217" t="str">
        <f t="shared" si="322"/>
        <v>Blank</v>
      </c>
      <c r="U1925" s="89"/>
      <c r="V1925" s="216" t="str">
        <f>IF(D1925=0,"Blank",P1925*'3 Model Input'!E$50)</f>
        <v>Blank</v>
      </c>
      <c r="W1925" s="197" t="str">
        <f t="shared" si="323"/>
        <v>Blank</v>
      </c>
      <c r="X1925" s="197" t="str">
        <f t="shared" si="324"/>
        <v>Blank</v>
      </c>
      <c r="Y1925" s="197" t="str">
        <f t="shared" si="325"/>
        <v>Blank</v>
      </c>
      <c r="Z1925" s="197" t="str">
        <f t="shared" si="326"/>
        <v>Blank</v>
      </c>
      <c r="AA1925" s="223" t="str" cm="1">
        <f t="array" ref="AA1925">_xlfn.IFS(ISTEXT('3 Model Input'!F$70),"Missing",ISTEXT('3 Model Input'!I$70),"Missing",ISNUMBER('3 Model Input'!K$70),'3 Model Input'!K$70*P1925)</f>
        <v>Missing</v>
      </c>
      <c r="AB1925" s="89"/>
      <c r="AC1925" s="227" t="str" cm="1">
        <f t="array" ref="AC1925">IF(D1925=0,"Blank",_xlfn.IFS('3 Model Input'!E$61=1,(V1925*G1925)/T1925,'3 Model Input'!E$61=2,(W1925*G1925)/T1925,'3 Model Input'!E$61=3,(X1925*G1925)/T1925,'3 Model Input'!E$61=4,(Y1925*G1925)/T1925,'3 Model Input'!E$61=5,(Z1925*G1925)/T1925, ISTEXT('3 Model Input'!E$61),"Missing",'3 Model Input'!E$61=6,(AA1925*G1925)/T1925))</f>
        <v>Blank</v>
      </c>
      <c r="AD1925" s="202" t="str">
        <f t="shared" si="327"/>
        <v>Blank</v>
      </c>
      <c r="AE1925" s="202" t="str">
        <f t="shared" si="328"/>
        <v>Blank</v>
      </c>
      <c r="AF1925" s="217" t="str">
        <f t="shared" si="329"/>
        <v>Blank</v>
      </c>
      <c r="AG1925" s="9" t="str" cm="1">
        <f t="array" ref="AG1925">_xlfn.IFS(ISNUMBER(AC1925), "", ISNUMBER(SEARCH("Blank", AC1925)), "", ISERROR(AC1925), "Bad input on tab 3")</f>
        <v/>
      </c>
    </row>
    <row r="1926" spans="2:33" ht="15" customHeight="1" x14ac:dyDescent="0.75">
      <c r="B1926" s="205" t="str">
        <f>'5 Driver Data'!B1926</f>
        <v>1918</v>
      </c>
      <c r="C1926" s="193">
        <f>'5 Driver Data'!C1926</f>
        <v>0</v>
      </c>
      <c r="D1926" s="192">
        <f>'5 Driver Data'!D1926</f>
        <v>0</v>
      </c>
      <c r="E1926" s="191">
        <f>'5 Driver Data'!E1926</f>
        <v>0</v>
      </c>
      <c r="F1926" s="191">
        <f>'5 Driver Data'!F1926</f>
        <v>0</v>
      </c>
      <c r="G1926" s="191">
        <f>'5 Driver Data'!G1926</f>
        <v>0</v>
      </c>
      <c r="H1926" s="191">
        <f>'5 Driver Data'!H1926</f>
        <v>0</v>
      </c>
      <c r="I1926" s="191">
        <f>'5 Driver Data'!I1926</f>
        <v>0</v>
      </c>
      <c r="J1926" s="191">
        <f>'5 Driver Data'!J1926</f>
        <v>0</v>
      </c>
      <c r="K1926" s="206">
        <f>'5 Driver Data'!K1926</f>
        <v>0</v>
      </c>
      <c r="L1926" s="1"/>
      <c r="M1926" s="216" t="str">
        <f>IF(D1926=0,"Blank",'3 Model Input'!E$44*'3 Model Input'!E$45)</f>
        <v>Blank</v>
      </c>
      <c r="N1926" s="197" t="str">
        <f t="shared" si="320"/>
        <v>Blank</v>
      </c>
      <c r="O1926" s="197" t="str">
        <f>IF(D1926=0,"Blank",'3 Model Input'!E$49*(1-'3 Model Input'!E$51))</f>
        <v>Blank</v>
      </c>
      <c r="P1926" s="197" t="str">
        <f t="shared" si="321"/>
        <v>Blank</v>
      </c>
      <c r="Q1926" s="197" t="str">
        <f>IF(D1926=0,"Blank",IF(D1926="BEV",E1926*(1-'3 Model Input'!E$54), E1926))</f>
        <v>Blank</v>
      </c>
      <c r="R1926" s="198" t="str">
        <f>IF(D1926=0,"Blank",IF(D1926="PHEV",F1926/G1926,F1926*(1-'3 Model Input'!E$54)/G1926))</f>
        <v>Blank</v>
      </c>
      <c r="S1926" s="198" t="str">
        <f>IF(D1926=0,"Blank",IF(D1926="PHEV",MIN(M1926,E1926),MIN(M1926,(E1926*(1-'3 Model Input'!E$54)))))</f>
        <v>Blank</v>
      </c>
      <c r="T1926" s="217" t="str">
        <f t="shared" si="322"/>
        <v>Blank</v>
      </c>
      <c r="U1926" s="89"/>
      <c r="V1926" s="216" t="str">
        <f>IF(D1926=0,"Blank",P1926*'3 Model Input'!E$50)</f>
        <v>Blank</v>
      </c>
      <c r="W1926" s="197" t="str">
        <f t="shared" si="323"/>
        <v>Blank</v>
      </c>
      <c r="X1926" s="197" t="str">
        <f t="shared" si="324"/>
        <v>Blank</v>
      </c>
      <c r="Y1926" s="197" t="str">
        <f t="shared" si="325"/>
        <v>Blank</v>
      </c>
      <c r="Z1926" s="197" t="str">
        <f t="shared" si="326"/>
        <v>Blank</v>
      </c>
      <c r="AA1926" s="223" t="str" cm="1">
        <f t="array" ref="AA1926">_xlfn.IFS(ISTEXT('3 Model Input'!F$70),"Missing",ISTEXT('3 Model Input'!I$70),"Missing",ISNUMBER('3 Model Input'!K$70),'3 Model Input'!K$70*P1926)</f>
        <v>Missing</v>
      </c>
      <c r="AB1926" s="89"/>
      <c r="AC1926" s="227" t="str" cm="1">
        <f t="array" ref="AC1926">IF(D1926=0,"Blank",_xlfn.IFS('3 Model Input'!E$61=1,(V1926*G1926)/T1926,'3 Model Input'!E$61=2,(W1926*G1926)/T1926,'3 Model Input'!E$61=3,(X1926*G1926)/T1926,'3 Model Input'!E$61=4,(Y1926*G1926)/T1926,'3 Model Input'!E$61=5,(Z1926*G1926)/T1926, ISTEXT('3 Model Input'!E$61),"Missing",'3 Model Input'!E$61=6,(AA1926*G1926)/T1926))</f>
        <v>Blank</v>
      </c>
      <c r="AD1926" s="202" t="str">
        <f t="shared" si="327"/>
        <v>Blank</v>
      </c>
      <c r="AE1926" s="202" t="str">
        <f t="shared" si="328"/>
        <v>Blank</v>
      </c>
      <c r="AF1926" s="217" t="str">
        <f t="shared" si="329"/>
        <v>Blank</v>
      </c>
      <c r="AG1926" s="9" t="str" cm="1">
        <f t="array" ref="AG1926">_xlfn.IFS(ISNUMBER(AC1926), "", ISNUMBER(SEARCH("Blank", AC1926)), "", ISERROR(AC1926), "Bad input on tab 3")</f>
        <v/>
      </c>
    </row>
    <row r="1927" spans="2:33" ht="15" customHeight="1" x14ac:dyDescent="0.75">
      <c r="B1927" s="205" t="str">
        <f>'5 Driver Data'!B1927</f>
        <v>1919</v>
      </c>
      <c r="C1927" s="193">
        <f>'5 Driver Data'!C1927</f>
        <v>0</v>
      </c>
      <c r="D1927" s="192">
        <f>'5 Driver Data'!D1927</f>
        <v>0</v>
      </c>
      <c r="E1927" s="191">
        <f>'5 Driver Data'!E1927</f>
        <v>0</v>
      </c>
      <c r="F1927" s="191">
        <f>'5 Driver Data'!F1927</f>
        <v>0</v>
      </c>
      <c r="G1927" s="191">
        <f>'5 Driver Data'!G1927</f>
        <v>0</v>
      </c>
      <c r="H1927" s="191">
        <f>'5 Driver Data'!H1927</f>
        <v>0</v>
      </c>
      <c r="I1927" s="191">
        <f>'5 Driver Data'!I1927</f>
        <v>0</v>
      </c>
      <c r="J1927" s="191">
        <f>'5 Driver Data'!J1927</f>
        <v>0</v>
      </c>
      <c r="K1927" s="206">
        <f>'5 Driver Data'!K1927</f>
        <v>0</v>
      </c>
      <c r="L1927" s="1"/>
      <c r="M1927" s="216" t="str">
        <f>IF(D1927=0,"Blank",'3 Model Input'!E$44*'3 Model Input'!E$45)</f>
        <v>Blank</v>
      </c>
      <c r="N1927" s="197" t="str">
        <f t="shared" si="320"/>
        <v>Blank</v>
      </c>
      <c r="O1927" s="197" t="str">
        <f>IF(D1927=0,"Blank",'3 Model Input'!E$49*(1-'3 Model Input'!E$51))</f>
        <v>Blank</v>
      </c>
      <c r="P1927" s="197" t="str">
        <f t="shared" si="321"/>
        <v>Blank</v>
      </c>
      <c r="Q1927" s="197" t="str">
        <f>IF(D1927=0,"Blank",IF(D1927="BEV",E1927*(1-'3 Model Input'!E$54), E1927))</f>
        <v>Blank</v>
      </c>
      <c r="R1927" s="198" t="str">
        <f>IF(D1927=0,"Blank",IF(D1927="PHEV",F1927/G1927,F1927*(1-'3 Model Input'!E$54)/G1927))</f>
        <v>Blank</v>
      </c>
      <c r="S1927" s="198" t="str">
        <f>IF(D1927=0,"Blank",IF(D1927="PHEV",MIN(M1927,E1927),MIN(M1927,(E1927*(1-'3 Model Input'!E$54)))))</f>
        <v>Blank</v>
      </c>
      <c r="T1927" s="217" t="str">
        <f t="shared" si="322"/>
        <v>Blank</v>
      </c>
      <c r="U1927" s="89"/>
      <c r="V1927" s="216" t="str">
        <f>IF(D1927=0,"Blank",P1927*'3 Model Input'!E$50)</f>
        <v>Blank</v>
      </c>
      <c r="W1927" s="197" t="str">
        <f t="shared" si="323"/>
        <v>Blank</v>
      </c>
      <c r="X1927" s="197" t="str">
        <f t="shared" si="324"/>
        <v>Blank</v>
      </c>
      <c r="Y1927" s="197" t="str">
        <f t="shared" si="325"/>
        <v>Blank</v>
      </c>
      <c r="Z1927" s="197" t="str">
        <f t="shared" si="326"/>
        <v>Blank</v>
      </c>
      <c r="AA1927" s="223" t="str" cm="1">
        <f t="array" ref="AA1927">_xlfn.IFS(ISTEXT('3 Model Input'!F$70),"Missing",ISTEXT('3 Model Input'!I$70),"Missing",ISNUMBER('3 Model Input'!K$70),'3 Model Input'!K$70*P1927)</f>
        <v>Missing</v>
      </c>
      <c r="AB1927" s="89"/>
      <c r="AC1927" s="227" t="str" cm="1">
        <f t="array" ref="AC1927">IF(D1927=0,"Blank",_xlfn.IFS('3 Model Input'!E$61=1,(V1927*G1927)/T1927,'3 Model Input'!E$61=2,(W1927*G1927)/T1927,'3 Model Input'!E$61=3,(X1927*G1927)/T1927,'3 Model Input'!E$61=4,(Y1927*G1927)/T1927,'3 Model Input'!E$61=5,(Z1927*G1927)/T1927, ISTEXT('3 Model Input'!E$61),"Missing",'3 Model Input'!E$61=6,(AA1927*G1927)/T1927))</f>
        <v>Blank</v>
      </c>
      <c r="AD1927" s="202" t="str">
        <f t="shared" si="327"/>
        <v>Blank</v>
      </c>
      <c r="AE1927" s="202" t="str">
        <f t="shared" si="328"/>
        <v>Blank</v>
      </c>
      <c r="AF1927" s="217" t="str">
        <f t="shared" si="329"/>
        <v>Blank</v>
      </c>
      <c r="AG1927" s="9" t="str" cm="1">
        <f t="array" ref="AG1927">_xlfn.IFS(ISNUMBER(AC1927), "", ISNUMBER(SEARCH("Blank", AC1927)), "", ISERROR(AC1927), "Bad input on tab 3")</f>
        <v/>
      </c>
    </row>
    <row r="1928" spans="2:33" ht="15" customHeight="1" x14ac:dyDescent="0.75">
      <c r="B1928" s="205" t="str">
        <f>'5 Driver Data'!B1928</f>
        <v>1920</v>
      </c>
      <c r="C1928" s="193">
        <f>'5 Driver Data'!C1928</f>
        <v>0</v>
      </c>
      <c r="D1928" s="192">
        <f>'5 Driver Data'!D1928</f>
        <v>0</v>
      </c>
      <c r="E1928" s="191">
        <f>'5 Driver Data'!E1928</f>
        <v>0</v>
      </c>
      <c r="F1928" s="191">
        <f>'5 Driver Data'!F1928</f>
        <v>0</v>
      </c>
      <c r="G1928" s="191">
        <f>'5 Driver Data'!G1928</f>
        <v>0</v>
      </c>
      <c r="H1928" s="191">
        <f>'5 Driver Data'!H1928</f>
        <v>0</v>
      </c>
      <c r="I1928" s="191">
        <f>'5 Driver Data'!I1928</f>
        <v>0</v>
      </c>
      <c r="J1928" s="191">
        <f>'5 Driver Data'!J1928</f>
        <v>0</v>
      </c>
      <c r="K1928" s="206">
        <f>'5 Driver Data'!K1928</f>
        <v>0</v>
      </c>
      <c r="L1928" s="1"/>
      <c r="M1928" s="216" t="str">
        <f>IF(D1928=0,"Blank",'3 Model Input'!E$44*'3 Model Input'!E$45)</f>
        <v>Blank</v>
      </c>
      <c r="N1928" s="197" t="str">
        <f t="shared" si="320"/>
        <v>Blank</v>
      </c>
      <c r="O1928" s="197" t="str">
        <f>IF(D1928=0,"Blank",'3 Model Input'!E$49*(1-'3 Model Input'!E$51))</f>
        <v>Blank</v>
      </c>
      <c r="P1928" s="197" t="str">
        <f t="shared" si="321"/>
        <v>Blank</v>
      </c>
      <c r="Q1928" s="197" t="str">
        <f>IF(D1928=0,"Blank",IF(D1928="BEV",E1928*(1-'3 Model Input'!E$54), E1928))</f>
        <v>Blank</v>
      </c>
      <c r="R1928" s="198" t="str">
        <f>IF(D1928=0,"Blank",IF(D1928="PHEV",F1928/G1928,F1928*(1-'3 Model Input'!E$54)/G1928))</f>
        <v>Blank</v>
      </c>
      <c r="S1928" s="198" t="str">
        <f>IF(D1928=0,"Blank",IF(D1928="PHEV",MIN(M1928,E1928),MIN(M1928,(E1928*(1-'3 Model Input'!E$54)))))</f>
        <v>Blank</v>
      </c>
      <c r="T1928" s="217" t="str">
        <f t="shared" si="322"/>
        <v>Blank</v>
      </c>
      <c r="U1928" s="89"/>
      <c r="V1928" s="216" t="str">
        <f>IF(D1928=0,"Blank",P1928*'3 Model Input'!E$50)</f>
        <v>Blank</v>
      </c>
      <c r="W1928" s="197" t="str">
        <f t="shared" si="323"/>
        <v>Blank</v>
      </c>
      <c r="X1928" s="197" t="str">
        <f t="shared" si="324"/>
        <v>Blank</v>
      </c>
      <c r="Y1928" s="197" t="str">
        <f t="shared" si="325"/>
        <v>Blank</v>
      </c>
      <c r="Z1928" s="197" t="str">
        <f t="shared" si="326"/>
        <v>Blank</v>
      </c>
      <c r="AA1928" s="223" t="str" cm="1">
        <f t="array" ref="AA1928">_xlfn.IFS(ISTEXT('3 Model Input'!F$70),"Missing",ISTEXT('3 Model Input'!I$70),"Missing",ISNUMBER('3 Model Input'!K$70),'3 Model Input'!K$70*P1928)</f>
        <v>Missing</v>
      </c>
      <c r="AB1928" s="89"/>
      <c r="AC1928" s="227" t="str" cm="1">
        <f t="array" ref="AC1928">IF(D1928=0,"Blank",_xlfn.IFS('3 Model Input'!E$61=1,(V1928*G1928)/T1928,'3 Model Input'!E$61=2,(W1928*G1928)/T1928,'3 Model Input'!E$61=3,(X1928*G1928)/T1928,'3 Model Input'!E$61=4,(Y1928*G1928)/T1928,'3 Model Input'!E$61=5,(Z1928*G1928)/T1928, ISTEXT('3 Model Input'!E$61),"Missing",'3 Model Input'!E$61=6,(AA1928*G1928)/T1928))</f>
        <v>Blank</v>
      </c>
      <c r="AD1928" s="202" t="str">
        <f t="shared" si="327"/>
        <v>Blank</v>
      </c>
      <c r="AE1928" s="202" t="str">
        <f t="shared" si="328"/>
        <v>Blank</v>
      </c>
      <c r="AF1928" s="217" t="str">
        <f t="shared" si="329"/>
        <v>Blank</v>
      </c>
      <c r="AG1928" s="9" t="str" cm="1">
        <f t="array" ref="AG1928">_xlfn.IFS(ISNUMBER(AC1928), "", ISNUMBER(SEARCH("Blank", AC1928)), "", ISERROR(AC1928), "Bad input on tab 3")</f>
        <v/>
      </c>
    </row>
    <row r="1929" spans="2:33" ht="15" customHeight="1" x14ac:dyDescent="0.75">
      <c r="B1929" s="205" t="str">
        <f>'5 Driver Data'!B1929</f>
        <v>1921</v>
      </c>
      <c r="C1929" s="193">
        <f>'5 Driver Data'!C1929</f>
        <v>0</v>
      </c>
      <c r="D1929" s="192">
        <f>'5 Driver Data'!D1929</f>
        <v>0</v>
      </c>
      <c r="E1929" s="191">
        <f>'5 Driver Data'!E1929</f>
        <v>0</v>
      </c>
      <c r="F1929" s="191">
        <f>'5 Driver Data'!F1929</f>
        <v>0</v>
      </c>
      <c r="G1929" s="191">
        <f>'5 Driver Data'!G1929</f>
        <v>0</v>
      </c>
      <c r="H1929" s="191">
        <f>'5 Driver Data'!H1929</f>
        <v>0</v>
      </c>
      <c r="I1929" s="191">
        <f>'5 Driver Data'!I1929</f>
        <v>0</v>
      </c>
      <c r="J1929" s="191">
        <f>'5 Driver Data'!J1929</f>
        <v>0</v>
      </c>
      <c r="K1929" s="206">
        <f>'5 Driver Data'!K1929</f>
        <v>0</v>
      </c>
      <c r="L1929" s="1"/>
      <c r="M1929" s="216" t="str">
        <f>IF(D1929=0,"Blank",'3 Model Input'!E$44*'3 Model Input'!E$45)</f>
        <v>Blank</v>
      </c>
      <c r="N1929" s="197" t="str">
        <f t="shared" si="320"/>
        <v>Blank</v>
      </c>
      <c r="O1929" s="197" t="str">
        <f>IF(D1929=0,"Blank",'3 Model Input'!E$49*(1-'3 Model Input'!E$51))</f>
        <v>Blank</v>
      </c>
      <c r="P1929" s="197" t="str">
        <f t="shared" si="321"/>
        <v>Blank</v>
      </c>
      <c r="Q1929" s="197" t="str">
        <f>IF(D1929=0,"Blank",IF(D1929="BEV",E1929*(1-'3 Model Input'!E$54), E1929))</f>
        <v>Blank</v>
      </c>
      <c r="R1929" s="198" t="str">
        <f>IF(D1929=0,"Blank",IF(D1929="PHEV",F1929/G1929,F1929*(1-'3 Model Input'!E$54)/G1929))</f>
        <v>Blank</v>
      </c>
      <c r="S1929" s="198" t="str">
        <f>IF(D1929=0,"Blank",IF(D1929="PHEV",MIN(M1929,E1929),MIN(M1929,(E1929*(1-'3 Model Input'!E$54)))))</f>
        <v>Blank</v>
      </c>
      <c r="T1929" s="217" t="str">
        <f t="shared" si="322"/>
        <v>Blank</v>
      </c>
      <c r="U1929" s="89"/>
      <c r="V1929" s="216" t="str">
        <f>IF(D1929=0,"Blank",P1929*'3 Model Input'!E$50)</f>
        <v>Blank</v>
      </c>
      <c r="W1929" s="197" t="str">
        <f t="shared" si="323"/>
        <v>Blank</v>
      </c>
      <c r="X1929" s="197" t="str">
        <f t="shared" si="324"/>
        <v>Blank</v>
      </c>
      <c r="Y1929" s="197" t="str">
        <f t="shared" si="325"/>
        <v>Blank</v>
      </c>
      <c r="Z1929" s="197" t="str">
        <f t="shared" si="326"/>
        <v>Blank</v>
      </c>
      <c r="AA1929" s="223" t="str" cm="1">
        <f t="array" ref="AA1929">_xlfn.IFS(ISTEXT('3 Model Input'!F$70),"Missing",ISTEXT('3 Model Input'!I$70),"Missing",ISNUMBER('3 Model Input'!K$70),'3 Model Input'!K$70*P1929)</f>
        <v>Missing</v>
      </c>
      <c r="AB1929" s="89"/>
      <c r="AC1929" s="227" t="str" cm="1">
        <f t="array" ref="AC1929">IF(D1929=0,"Blank",_xlfn.IFS('3 Model Input'!E$61=1,(V1929*G1929)/T1929,'3 Model Input'!E$61=2,(W1929*G1929)/T1929,'3 Model Input'!E$61=3,(X1929*G1929)/T1929,'3 Model Input'!E$61=4,(Y1929*G1929)/T1929,'3 Model Input'!E$61=5,(Z1929*G1929)/T1929, ISTEXT('3 Model Input'!E$61),"Missing",'3 Model Input'!E$61=6,(AA1929*G1929)/T1929))</f>
        <v>Blank</v>
      </c>
      <c r="AD1929" s="202" t="str">
        <f t="shared" si="327"/>
        <v>Blank</v>
      </c>
      <c r="AE1929" s="202" t="str">
        <f t="shared" si="328"/>
        <v>Blank</v>
      </c>
      <c r="AF1929" s="217" t="str">
        <f t="shared" si="329"/>
        <v>Blank</v>
      </c>
      <c r="AG1929" s="9" t="str" cm="1">
        <f t="array" ref="AG1929">_xlfn.IFS(ISNUMBER(AC1929), "", ISNUMBER(SEARCH("Blank", AC1929)), "", ISERROR(AC1929), "Bad input on tab 3")</f>
        <v/>
      </c>
    </row>
    <row r="1930" spans="2:33" ht="15" customHeight="1" x14ac:dyDescent="0.75">
      <c r="B1930" s="205" t="str">
        <f>'5 Driver Data'!B1930</f>
        <v>1922</v>
      </c>
      <c r="C1930" s="193">
        <f>'5 Driver Data'!C1930</f>
        <v>0</v>
      </c>
      <c r="D1930" s="192">
        <f>'5 Driver Data'!D1930</f>
        <v>0</v>
      </c>
      <c r="E1930" s="191">
        <f>'5 Driver Data'!E1930</f>
        <v>0</v>
      </c>
      <c r="F1930" s="191">
        <f>'5 Driver Data'!F1930</f>
        <v>0</v>
      </c>
      <c r="G1930" s="191">
        <f>'5 Driver Data'!G1930</f>
        <v>0</v>
      </c>
      <c r="H1930" s="191">
        <f>'5 Driver Data'!H1930</f>
        <v>0</v>
      </c>
      <c r="I1930" s="191">
        <f>'5 Driver Data'!I1930</f>
        <v>0</v>
      </c>
      <c r="J1930" s="191">
        <f>'5 Driver Data'!J1930</f>
        <v>0</v>
      </c>
      <c r="K1930" s="206">
        <f>'5 Driver Data'!K1930</f>
        <v>0</v>
      </c>
      <c r="L1930" s="1"/>
      <c r="M1930" s="216" t="str">
        <f>IF(D1930=0,"Blank",'3 Model Input'!E$44*'3 Model Input'!E$45)</f>
        <v>Blank</v>
      </c>
      <c r="N1930" s="197" t="str">
        <f t="shared" si="320"/>
        <v>Blank</v>
      </c>
      <c r="O1930" s="197" t="str">
        <f>IF(D1930=0,"Blank",'3 Model Input'!E$49*(1-'3 Model Input'!E$51))</f>
        <v>Blank</v>
      </c>
      <c r="P1930" s="197" t="str">
        <f t="shared" si="321"/>
        <v>Blank</v>
      </c>
      <c r="Q1930" s="197" t="str">
        <f>IF(D1930=0,"Blank",IF(D1930="BEV",E1930*(1-'3 Model Input'!E$54), E1930))</f>
        <v>Blank</v>
      </c>
      <c r="R1930" s="198" t="str">
        <f>IF(D1930=0,"Blank",IF(D1930="PHEV",F1930/G1930,F1930*(1-'3 Model Input'!E$54)/G1930))</f>
        <v>Blank</v>
      </c>
      <c r="S1930" s="198" t="str">
        <f>IF(D1930=0,"Blank",IF(D1930="PHEV",MIN(M1930,E1930),MIN(M1930,(E1930*(1-'3 Model Input'!E$54)))))</f>
        <v>Blank</v>
      </c>
      <c r="T1930" s="217" t="str">
        <f t="shared" si="322"/>
        <v>Blank</v>
      </c>
      <c r="U1930" s="89"/>
      <c r="V1930" s="216" t="str">
        <f>IF(D1930=0,"Blank",P1930*'3 Model Input'!E$50)</f>
        <v>Blank</v>
      </c>
      <c r="W1930" s="197" t="str">
        <f t="shared" si="323"/>
        <v>Blank</v>
      </c>
      <c r="X1930" s="197" t="str">
        <f t="shared" si="324"/>
        <v>Blank</v>
      </c>
      <c r="Y1930" s="197" t="str">
        <f t="shared" si="325"/>
        <v>Blank</v>
      </c>
      <c r="Z1930" s="197" t="str">
        <f t="shared" si="326"/>
        <v>Blank</v>
      </c>
      <c r="AA1930" s="223" t="str" cm="1">
        <f t="array" ref="AA1930">_xlfn.IFS(ISTEXT('3 Model Input'!F$70),"Missing",ISTEXT('3 Model Input'!I$70),"Missing",ISNUMBER('3 Model Input'!K$70),'3 Model Input'!K$70*P1930)</f>
        <v>Missing</v>
      </c>
      <c r="AB1930" s="89"/>
      <c r="AC1930" s="227" t="str" cm="1">
        <f t="array" ref="AC1930">IF(D1930=0,"Blank",_xlfn.IFS('3 Model Input'!E$61=1,(V1930*G1930)/T1930,'3 Model Input'!E$61=2,(W1930*G1930)/T1930,'3 Model Input'!E$61=3,(X1930*G1930)/T1930,'3 Model Input'!E$61=4,(Y1930*G1930)/T1930,'3 Model Input'!E$61=5,(Z1930*G1930)/T1930, ISTEXT('3 Model Input'!E$61),"Missing",'3 Model Input'!E$61=6,(AA1930*G1930)/T1930))</f>
        <v>Blank</v>
      </c>
      <c r="AD1930" s="202" t="str">
        <f t="shared" si="327"/>
        <v>Blank</v>
      </c>
      <c r="AE1930" s="202" t="str">
        <f t="shared" si="328"/>
        <v>Blank</v>
      </c>
      <c r="AF1930" s="217" t="str">
        <f t="shared" si="329"/>
        <v>Blank</v>
      </c>
      <c r="AG1930" s="9" t="str" cm="1">
        <f t="array" ref="AG1930">_xlfn.IFS(ISNUMBER(AC1930), "", ISNUMBER(SEARCH("Blank", AC1930)), "", ISERROR(AC1930), "Bad input on tab 3")</f>
        <v/>
      </c>
    </row>
    <row r="1931" spans="2:33" ht="15" customHeight="1" x14ac:dyDescent="0.75">
      <c r="B1931" s="205" t="str">
        <f>'5 Driver Data'!B1931</f>
        <v>1923</v>
      </c>
      <c r="C1931" s="193">
        <f>'5 Driver Data'!C1931</f>
        <v>0</v>
      </c>
      <c r="D1931" s="192">
        <f>'5 Driver Data'!D1931</f>
        <v>0</v>
      </c>
      <c r="E1931" s="191">
        <f>'5 Driver Data'!E1931</f>
        <v>0</v>
      </c>
      <c r="F1931" s="191">
        <f>'5 Driver Data'!F1931</f>
        <v>0</v>
      </c>
      <c r="G1931" s="191">
        <f>'5 Driver Data'!G1931</f>
        <v>0</v>
      </c>
      <c r="H1931" s="191">
        <f>'5 Driver Data'!H1931</f>
        <v>0</v>
      </c>
      <c r="I1931" s="191">
        <f>'5 Driver Data'!I1931</f>
        <v>0</v>
      </c>
      <c r="J1931" s="191">
        <f>'5 Driver Data'!J1931</f>
        <v>0</v>
      </c>
      <c r="K1931" s="206">
        <f>'5 Driver Data'!K1931</f>
        <v>0</v>
      </c>
      <c r="L1931" s="1"/>
      <c r="M1931" s="216" t="str">
        <f>IF(D1931=0,"Blank",'3 Model Input'!E$44*'3 Model Input'!E$45)</f>
        <v>Blank</v>
      </c>
      <c r="N1931" s="197" t="str">
        <f t="shared" si="320"/>
        <v>Blank</v>
      </c>
      <c r="O1931" s="197" t="str">
        <f>IF(D1931=0,"Blank",'3 Model Input'!E$49*(1-'3 Model Input'!E$51))</f>
        <v>Blank</v>
      </c>
      <c r="P1931" s="197" t="str">
        <f t="shared" si="321"/>
        <v>Blank</v>
      </c>
      <c r="Q1931" s="197" t="str">
        <f>IF(D1931=0,"Blank",IF(D1931="BEV",E1931*(1-'3 Model Input'!E$54), E1931))</f>
        <v>Blank</v>
      </c>
      <c r="R1931" s="198" t="str">
        <f>IF(D1931=0,"Blank",IF(D1931="PHEV",F1931/G1931,F1931*(1-'3 Model Input'!E$54)/G1931))</f>
        <v>Blank</v>
      </c>
      <c r="S1931" s="198" t="str">
        <f>IF(D1931=0,"Blank",IF(D1931="PHEV",MIN(M1931,E1931),MIN(M1931,(E1931*(1-'3 Model Input'!E$54)))))</f>
        <v>Blank</v>
      </c>
      <c r="T1931" s="217" t="str">
        <f t="shared" si="322"/>
        <v>Blank</v>
      </c>
      <c r="U1931" s="89"/>
      <c r="V1931" s="216" t="str">
        <f>IF(D1931=0,"Blank",P1931*'3 Model Input'!E$50)</f>
        <v>Blank</v>
      </c>
      <c r="W1931" s="197" t="str">
        <f t="shared" si="323"/>
        <v>Blank</v>
      </c>
      <c r="X1931" s="197" t="str">
        <f t="shared" si="324"/>
        <v>Blank</v>
      </c>
      <c r="Y1931" s="197" t="str">
        <f t="shared" si="325"/>
        <v>Blank</v>
      </c>
      <c r="Z1931" s="197" t="str">
        <f t="shared" si="326"/>
        <v>Blank</v>
      </c>
      <c r="AA1931" s="223" t="str" cm="1">
        <f t="array" ref="AA1931">_xlfn.IFS(ISTEXT('3 Model Input'!F$70),"Missing",ISTEXT('3 Model Input'!I$70),"Missing",ISNUMBER('3 Model Input'!K$70),'3 Model Input'!K$70*P1931)</f>
        <v>Missing</v>
      </c>
      <c r="AB1931" s="89"/>
      <c r="AC1931" s="227" t="str" cm="1">
        <f t="array" ref="AC1931">IF(D1931=0,"Blank",_xlfn.IFS('3 Model Input'!E$61=1,(V1931*G1931)/T1931,'3 Model Input'!E$61=2,(W1931*G1931)/T1931,'3 Model Input'!E$61=3,(X1931*G1931)/T1931,'3 Model Input'!E$61=4,(Y1931*G1931)/T1931,'3 Model Input'!E$61=5,(Z1931*G1931)/T1931, ISTEXT('3 Model Input'!E$61),"Missing",'3 Model Input'!E$61=6,(AA1931*G1931)/T1931))</f>
        <v>Blank</v>
      </c>
      <c r="AD1931" s="202" t="str">
        <f t="shared" si="327"/>
        <v>Blank</v>
      </c>
      <c r="AE1931" s="202" t="str">
        <f t="shared" si="328"/>
        <v>Blank</v>
      </c>
      <c r="AF1931" s="217" t="str">
        <f t="shared" si="329"/>
        <v>Blank</v>
      </c>
      <c r="AG1931" s="9" t="str" cm="1">
        <f t="array" ref="AG1931">_xlfn.IFS(ISNUMBER(AC1931), "", ISNUMBER(SEARCH("Blank", AC1931)), "", ISERROR(AC1931), "Bad input on tab 3")</f>
        <v/>
      </c>
    </row>
    <row r="1932" spans="2:33" ht="15" customHeight="1" x14ac:dyDescent="0.75">
      <c r="B1932" s="205" t="str">
        <f>'5 Driver Data'!B1932</f>
        <v>1924</v>
      </c>
      <c r="C1932" s="193">
        <f>'5 Driver Data'!C1932</f>
        <v>0</v>
      </c>
      <c r="D1932" s="192">
        <f>'5 Driver Data'!D1932</f>
        <v>0</v>
      </c>
      <c r="E1932" s="191">
        <f>'5 Driver Data'!E1932</f>
        <v>0</v>
      </c>
      <c r="F1932" s="191">
        <f>'5 Driver Data'!F1932</f>
        <v>0</v>
      </c>
      <c r="G1932" s="191">
        <f>'5 Driver Data'!G1932</f>
        <v>0</v>
      </c>
      <c r="H1932" s="191">
        <f>'5 Driver Data'!H1932</f>
        <v>0</v>
      </c>
      <c r="I1932" s="191">
        <f>'5 Driver Data'!I1932</f>
        <v>0</v>
      </c>
      <c r="J1932" s="191">
        <f>'5 Driver Data'!J1932</f>
        <v>0</v>
      </c>
      <c r="K1932" s="206">
        <f>'5 Driver Data'!K1932</f>
        <v>0</v>
      </c>
      <c r="L1932" s="1"/>
      <c r="M1932" s="216" t="str">
        <f>IF(D1932=0,"Blank",'3 Model Input'!E$44*'3 Model Input'!E$45)</f>
        <v>Blank</v>
      </c>
      <c r="N1932" s="197" t="str">
        <f t="shared" si="320"/>
        <v>Blank</v>
      </c>
      <c r="O1932" s="197" t="str">
        <f>IF(D1932=0,"Blank",'3 Model Input'!E$49*(1-'3 Model Input'!E$51))</f>
        <v>Blank</v>
      </c>
      <c r="P1932" s="197" t="str">
        <f t="shared" si="321"/>
        <v>Blank</v>
      </c>
      <c r="Q1932" s="197" t="str">
        <f>IF(D1932=0,"Blank",IF(D1932="BEV",E1932*(1-'3 Model Input'!E$54), E1932))</f>
        <v>Blank</v>
      </c>
      <c r="R1932" s="198" t="str">
        <f>IF(D1932=0,"Blank",IF(D1932="PHEV",F1932/G1932,F1932*(1-'3 Model Input'!E$54)/G1932))</f>
        <v>Blank</v>
      </c>
      <c r="S1932" s="198" t="str">
        <f>IF(D1932=0,"Blank",IF(D1932="PHEV",MIN(M1932,E1932),MIN(M1932,(E1932*(1-'3 Model Input'!E$54)))))</f>
        <v>Blank</v>
      </c>
      <c r="T1932" s="217" t="str">
        <f t="shared" si="322"/>
        <v>Blank</v>
      </c>
      <c r="U1932" s="89"/>
      <c r="V1932" s="216" t="str">
        <f>IF(D1932=0,"Blank",P1932*'3 Model Input'!E$50)</f>
        <v>Blank</v>
      </c>
      <c r="W1932" s="197" t="str">
        <f t="shared" si="323"/>
        <v>Blank</v>
      </c>
      <c r="X1932" s="197" t="str">
        <f t="shared" si="324"/>
        <v>Blank</v>
      </c>
      <c r="Y1932" s="197" t="str">
        <f t="shared" si="325"/>
        <v>Blank</v>
      </c>
      <c r="Z1932" s="197" t="str">
        <f t="shared" si="326"/>
        <v>Blank</v>
      </c>
      <c r="AA1932" s="223" t="str" cm="1">
        <f t="array" ref="AA1932">_xlfn.IFS(ISTEXT('3 Model Input'!F$70),"Missing",ISTEXT('3 Model Input'!I$70),"Missing",ISNUMBER('3 Model Input'!K$70),'3 Model Input'!K$70*P1932)</f>
        <v>Missing</v>
      </c>
      <c r="AB1932" s="89"/>
      <c r="AC1932" s="227" t="str" cm="1">
        <f t="array" ref="AC1932">IF(D1932=0,"Blank",_xlfn.IFS('3 Model Input'!E$61=1,(V1932*G1932)/T1932,'3 Model Input'!E$61=2,(W1932*G1932)/T1932,'3 Model Input'!E$61=3,(X1932*G1932)/T1932,'3 Model Input'!E$61=4,(Y1932*G1932)/T1932,'3 Model Input'!E$61=5,(Z1932*G1932)/T1932, ISTEXT('3 Model Input'!E$61),"Missing",'3 Model Input'!E$61=6,(AA1932*G1932)/T1932))</f>
        <v>Blank</v>
      </c>
      <c r="AD1932" s="202" t="str">
        <f t="shared" si="327"/>
        <v>Blank</v>
      </c>
      <c r="AE1932" s="202" t="str">
        <f t="shared" si="328"/>
        <v>Blank</v>
      </c>
      <c r="AF1932" s="217" t="str">
        <f t="shared" si="329"/>
        <v>Blank</v>
      </c>
      <c r="AG1932" s="9" t="str" cm="1">
        <f t="array" ref="AG1932">_xlfn.IFS(ISNUMBER(AC1932), "", ISNUMBER(SEARCH("Blank", AC1932)), "", ISERROR(AC1932), "Bad input on tab 3")</f>
        <v/>
      </c>
    </row>
    <row r="1933" spans="2:33" ht="15" customHeight="1" x14ac:dyDescent="0.75">
      <c r="B1933" s="205" t="str">
        <f>'5 Driver Data'!B1933</f>
        <v>1925</v>
      </c>
      <c r="C1933" s="193">
        <f>'5 Driver Data'!C1933</f>
        <v>0</v>
      </c>
      <c r="D1933" s="192">
        <f>'5 Driver Data'!D1933</f>
        <v>0</v>
      </c>
      <c r="E1933" s="191">
        <f>'5 Driver Data'!E1933</f>
        <v>0</v>
      </c>
      <c r="F1933" s="191">
        <f>'5 Driver Data'!F1933</f>
        <v>0</v>
      </c>
      <c r="G1933" s="191">
        <f>'5 Driver Data'!G1933</f>
        <v>0</v>
      </c>
      <c r="H1933" s="191">
        <f>'5 Driver Data'!H1933</f>
        <v>0</v>
      </c>
      <c r="I1933" s="191">
        <f>'5 Driver Data'!I1933</f>
        <v>0</v>
      </c>
      <c r="J1933" s="191">
        <f>'5 Driver Data'!J1933</f>
        <v>0</v>
      </c>
      <c r="K1933" s="206">
        <f>'5 Driver Data'!K1933</f>
        <v>0</v>
      </c>
      <c r="L1933" s="1"/>
      <c r="M1933" s="216" t="str">
        <f>IF(D1933=0,"Blank",'3 Model Input'!E$44*'3 Model Input'!E$45)</f>
        <v>Blank</v>
      </c>
      <c r="N1933" s="197" t="str">
        <f t="shared" si="320"/>
        <v>Blank</v>
      </c>
      <c r="O1933" s="197" t="str">
        <f>IF(D1933=0,"Blank",'3 Model Input'!E$49*(1-'3 Model Input'!E$51))</f>
        <v>Blank</v>
      </c>
      <c r="P1933" s="197" t="str">
        <f t="shared" si="321"/>
        <v>Blank</v>
      </c>
      <c r="Q1933" s="197" t="str">
        <f>IF(D1933=0,"Blank",IF(D1933="BEV",E1933*(1-'3 Model Input'!E$54), E1933))</f>
        <v>Blank</v>
      </c>
      <c r="R1933" s="198" t="str">
        <f>IF(D1933=0,"Blank",IF(D1933="PHEV",F1933/G1933,F1933*(1-'3 Model Input'!E$54)/G1933))</f>
        <v>Blank</v>
      </c>
      <c r="S1933" s="198" t="str">
        <f>IF(D1933=0,"Blank",IF(D1933="PHEV",MIN(M1933,E1933),MIN(M1933,(E1933*(1-'3 Model Input'!E$54)))))</f>
        <v>Blank</v>
      </c>
      <c r="T1933" s="217" t="str">
        <f t="shared" si="322"/>
        <v>Blank</v>
      </c>
      <c r="U1933" s="89"/>
      <c r="V1933" s="216" t="str">
        <f>IF(D1933=0,"Blank",P1933*'3 Model Input'!E$50)</f>
        <v>Blank</v>
      </c>
      <c r="W1933" s="197" t="str">
        <f t="shared" si="323"/>
        <v>Blank</v>
      </c>
      <c r="X1933" s="197" t="str">
        <f t="shared" si="324"/>
        <v>Blank</v>
      </c>
      <c r="Y1933" s="197" t="str">
        <f t="shared" si="325"/>
        <v>Blank</v>
      </c>
      <c r="Z1933" s="197" t="str">
        <f t="shared" si="326"/>
        <v>Blank</v>
      </c>
      <c r="AA1933" s="223" t="str" cm="1">
        <f t="array" ref="AA1933">_xlfn.IFS(ISTEXT('3 Model Input'!F$70),"Missing",ISTEXT('3 Model Input'!I$70),"Missing",ISNUMBER('3 Model Input'!K$70),'3 Model Input'!K$70*P1933)</f>
        <v>Missing</v>
      </c>
      <c r="AB1933" s="89"/>
      <c r="AC1933" s="227" t="str" cm="1">
        <f t="array" ref="AC1933">IF(D1933=0,"Blank",_xlfn.IFS('3 Model Input'!E$61=1,(V1933*G1933)/T1933,'3 Model Input'!E$61=2,(W1933*G1933)/T1933,'3 Model Input'!E$61=3,(X1933*G1933)/T1933,'3 Model Input'!E$61=4,(Y1933*G1933)/T1933,'3 Model Input'!E$61=5,(Z1933*G1933)/T1933, ISTEXT('3 Model Input'!E$61),"Missing",'3 Model Input'!E$61=6,(AA1933*G1933)/T1933))</f>
        <v>Blank</v>
      </c>
      <c r="AD1933" s="202" t="str">
        <f t="shared" si="327"/>
        <v>Blank</v>
      </c>
      <c r="AE1933" s="202" t="str">
        <f t="shared" si="328"/>
        <v>Blank</v>
      </c>
      <c r="AF1933" s="217" t="str">
        <f t="shared" si="329"/>
        <v>Blank</v>
      </c>
      <c r="AG1933" s="9" t="str" cm="1">
        <f t="array" ref="AG1933">_xlfn.IFS(ISNUMBER(AC1933), "", ISNUMBER(SEARCH("Blank", AC1933)), "", ISERROR(AC1933), "Bad input on tab 3")</f>
        <v/>
      </c>
    </row>
    <row r="1934" spans="2:33" ht="15" customHeight="1" x14ac:dyDescent="0.75">
      <c r="B1934" s="205" t="str">
        <f>'5 Driver Data'!B1934</f>
        <v>1926</v>
      </c>
      <c r="C1934" s="193">
        <f>'5 Driver Data'!C1934</f>
        <v>0</v>
      </c>
      <c r="D1934" s="192">
        <f>'5 Driver Data'!D1934</f>
        <v>0</v>
      </c>
      <c r="E1934" s="191">
        <f>'5 Driver Data'!E1934</f>
        <v>0</v>
      </c>
      <c r="F1934" s="191">
        <f>'5 Driver Data'!F1934</f>
        <v>0</v>
      </c>
      <c r="G1934" s="191">
        <f>'5 Driver Data'!G1934</f>
        <v>0</v>
      </c>
      <c r="H1934" s="191">
        <f>'5 Driver Data'!H1934</f>
        <v>0</v>
      </c>
      <c r="I1934" s="191">
        <f>'5 Driver Data'!I1934</f>
        <v>0</v>
      </c>
      <c r="J1934" s="191">
        <f>'5 Driver Data'!J1934</f>
        <v>0</v>
      </c>
      <c r="K1934" s="206">
        <f>'5 Driver Data'!K1934</f>
        <v>0</v>
      </c>
      <c r="L1934" s="1"/>
      <c r="M1934" s="216" t="str">
        <f>IF(D1934=0,"Blank",'3 Model Input'!E$44*'3 Model Input'!E$45)</f>
        <v>Blank</v>
      </c>
      <c r="N1934" s="197" t="str">
        <f t="shared" si="320"/>
        <v>Blank</v>
      </c>
      <c r="O1934" s="197" t="str">
        <f>IF(D1934=0,"Blank",'3 Model Input'!E$49*(1-'3 Model Input'!E$51))</f>
        <v>Blank</v>
      </c>
      <c r="P1934" s="197" t="str">
        <f t="shared" si="321"/>
        <v>Blank</v>
      </c>
      <c r="Q1934" s="197" t="str">
        <f>IF(D1934=0,"Blank",IF(D1934="BEV",E1934*(1-'3 Model Input'!E$54), E1934))</f>
        <v>Blank</v>
      </c>
      <c r="R1934" s="198" t="str">
        <f>IF(D1934=0,"Blank",IF(D1934="PHEV",F1934/G1934,F1934*(1-'3 Model Input'!E$54)/G1934))</f>
        <v>Blank</v>
      </c>
      <c r="S1934" s="198" t="str">
        <f>IF(D1934=0,"Blank",IF(D1934="PHEV",MIN(M1934,E1934),MIN(M1934,(E1934*(1-'3 Model Input'!E$54)))))</f>
        <v>Blank</v>
      </c>
      <c r="T1934" s="217" t="str">
        <f t="shared" si="322"/>
        <v>Blank</v>
      </c>
      <c r="U1934" s="89"/>
      <c r="V1934" s="216" t="str">
        <f>IF(D1934=0,"Blank",P1934*'3 Model Input'!E$50)</f>
        <v>Blank</v>
      </c>
      <c r="W1934" s="197" t="str">
        <f t="shared" si="323"/>
        <v>Blank</v>
      </c>
      <c r="X1934" s="197" t="str">
        <f t="shared" si="324"/>
        <v>Blank</v>
      </c>
      <c r="Y1934" s="197" t="str">
        <f t="shared" si="325"/>
        <v>Blank</v>
      </c>
      <c r="Z1934" s="197" t="str">
        <f t="shared" si="326"/>
        <v>Blank</v>
      </c>
      <c r="AA1934" s="223" t="str" cm="1">
        <f t="array" ref="AA1934">_xlfn.IFS(ISTEXT('3 Model Input'!F$70),"Missing",ISTEXT('3 Model Input'!I$70),"Missing",ISNUMBER('3 Model Input'!K$70),'3 Model Input'!K$70*P1934)</f>
        <v>Missing</v>
      </c>
      <c r="AB1934" s="89"/>
      <c r="AC1934" s="227" t="str" cm="1">
        <f t="array" ref="AC1934">IF(D1934=0,"Blank",_xlfn.IFS('3 Model Input'!E$61=1,(V1934*G1934)/T1934,'3 Model Input'!E$61=2,(W1934*G1934)/T1934,'3 Model Input'!E$61=3,(X1934*G1934)/T1934,'3 Model Input'!E$61=4,(Y1934*G1934)/T1934,'3 Model Input'!E$61=5,(Z1934*G1934)/T1934, ISTEXT('3 Model Input'!E$61),"Missing",'3 Model Input'!E$61=6,(AA1934*G1934)/T1934))</f>
        <v>Blank</v>
      </c>
      <c r="AD1934" s="202" t="str">
        <f t="shared" si="327"/>
        <v>Blank</v>
      </c>
      <c r="AE1934" s="202" t="str">
        <f t="shared" si="328"/>
        <v>Blank</v>
      </c>
      <c r="AF1934" s="217" t="str">
        <f t="shared" si="329"/>
        <v>Blank</v>
      </c>
      <c r="AG1934" s="9" t="str" cm="1">
        <f t="array" ref="AG1934">_xlfn.IFS(ISNUMBER(AC1934), "", ISNUMBER(SEARCH("Blank", AC1934)), "", ISERROR(AC1934), "Bad input on tab 3")</f>
        <v/>
      </c>
    </row>
    <row r="1935" spans="2:33" ht="15" customHeight="1" x14ac:dyDescent="0.75">
      <c r="B1935" s="205" t="str">
        <f>'5 Driver Data'!B1935</f>
        <v>1927</v>
      </c>
      <c r="C1935" s="193">
        <f>'5 Driver Data'!C1935</f>
        <v>0</v>
      </c>
      <c r="D1935" s="192">
        <f>'5 Driver Data'!D1935</f>
        <v>0</v>
      </c>
      <c r="E1935" s="191">
        <f>'5 Driver Data'!E1935</f>
        <v>0</v>
      </c>
      <c r="F1935" s="191">
        <f>'5 Driver Data'!F1935</f>
        <v>0</v>
      </c>
      <c r="G1935" s="191">
        <f>'5 Driver Data'!G1935</f>
        <v>0</v>
      </c>
      <c r="H1935" s="191">
        <f>'5 Driver Data'!H1935</f>
        <v>0</v>
      </c>
      <c r="I1935" s="191">
        <f>'5 Driver Data'!I1935</f>
        <v>0</v>
      </c>
      <c r="J1935" s="191">
        <f>'5 Driver Data'!J1935</f>
        <v>0</v>
      </c>
      <c r="K1935" s="206">
        <f>'5 Driver Data'!K1935</f>
        <v>0</v>
      </c>
      <c r="L1935" s="1"/>
      <c r="M1935" s="216" t="str">
        <f>IF(D1935=0,"Blank",'3 Model Input'!E$44*'3 Model Input'!E$45)</f>
        <v>Blank</v>
      </c>
      <c r="N1935" s="197" t="str">
        <f t="shared" si="320"/>
        <v>Blank</v>
      </c>
      <c r="O1935" s="197" t="str">
        <f>IF(D1935=0,"Blank",'3 Model Input'!E$49*(1-'3 Model Input'!E$51))</f>
        <v>Blank</v>
      </c>
      <c r="P1935" s="197" t="str">
        <f t="shared" si="321"/>
        <v>Blank</v>
      </c>
      <c r="Q1935" s="197" t="str">
        <f>IF(D1935=0,"Blank",IF(D1935="BEV",E1935*(1-'3 Model Input'!E$54), E1935))</f>
        <v>Blank</v>
      </c>
      <c r="R1935" s="198" t="str">
        <f>IF(D1935=0,"Blank",IF(D1935="PHEV",F1935/G1935,F1935*(1-'3 Model Input'!E$54)/G1935))</f>
        <v>Blank</v>
      </c>
      <c r="S1935" s="198" t="str">
        <f>IF(D1935=0,"Blank",IF(D1935="PHEV",MIN(M1935,E1935),MIN(M1935,(E1935*(1-'3 Model Input'!E$54)))))</f>
        <v>Blank</v>
      </c>
      <c r="T1935" s="217" t="str">
        <f t="shared" si="322"/>
        <v>Blank</v>
      </c>
      <c r="U1935" s="89"/>
      <c r="V1935" s="216" t="str">
        <f>IF(D1935=0,"Blank",P1935*'3 Model Input'!E$50)</f>
        <v>Blank</v>
      </c>
      <c r="W1935" s="197" t="str">
        <f t="shared" si="323"/>
        <v>Blank</v>
      </c>
      <c r="X1935" s="197" t="str">
        <f t="shared" si="324"/>
        <v>Blank</v>
      </c>
      <c r="Y1935" s="197" t="str">
        <f t="shared" si="325"/>
        <v>Blank</v>
      </c>
      <c r="Z1935" s="197" t="str">
        <f t="shared" si="326"/>
        <v>Blank</v>
      </c>
      <c r="AA1935" s="223" t="str" cm="1">
        <f t="array" ref="AA1935">_xlfn.IFS(ISTEXT('3 Model Input'!F$70),"Missing",ISTEXT('3 Model Input'!I$70),"Missing",ISNUMBER('3 Model Input'!K$70),'3 Model Input'!K$70*P1935)</f>
        <v>Missing</v>
      </c>
      <c r="AB1935" s="89"/>
      <c r="AC1935" s="227" t="str" cm="1">
        <f t="array" ref="AC1935">IF(D1935=0,"Blank",_xlfn.IFS('3 Model Input'!E$61=1,(V1935*G1935)/T1935,'3 Model Input'!E$61=2,(W1935*G1935)/T1935,'3 Model Input'!E$61=3,(X1935*G1935)/T1935,'3 Model Input'!E$61=4,(Y1935*G1935)/T1935,'3 Model Input'!E$61=5,(Z1935*G1935)/T1935, ISTEXT('3 Model Input'!E$61),"Missing",'3 Model Input'!E$61=6,(AA1935*G1935)/T1935))</f>
        <v>Blank</v>
      </c>
      <c r="AD1935" s="202" t="str">
        <f t="shared" si="327"/>
        <v>Blank</v>
      </c>
      <c r="AE1935" s="202" t="str">
        <f t="shared" si="328"/>
        <v>Blank</v>
      </c>
      <c r="AF1935" s="217" t="str">
        <f t="shared" si="329"/>
        <v>Blank</v>
      </c>
      <c r="AG1935" s="9" t="str" cm="1">
        <f t="array" ref="AG1935">_xlfn.IFS(ISNUMBER(AC1935), "", ISNUMBER(SEARCH("Blank", AC1935)), "", ISERROR(AC1935), "Bad input on tab 3")</f>
        <v/>
      </c>
    </row>
    <row r="1936" spans="2:33" ht="15" customHeight="1" x14ac:dyDescent="0.75">
      <c r="B1936" s="205" t="str">
        <f>'5 Driver Data'!B1936</f>
        <v>1928</v>
      </c>
      <c r="C1936" s="193">
        <f>'5 Driver Data'!C1936</f>
        <v>0</v>
      </c>
      <c r="D1936" s="192">
        <f>'5 Driver Data'!D1936</f>
        <v>0</v>
      </c>
      <c r="E1936" s="191">
        <f>'5 Driver Data'!E1936</f>
        <v>0</v>
      </c>
      <c r="F1936" s="191">
        <f>'5 Driver Data'!F1936</f>
        <v>0</v>
      </c>
      <c r="G1936" s="191">
        <f>'5 Driver Data'!G1936</f>
        <v>0</v>
      </c>
      <c r="H1936" s="191">
        <f>'5 Driver Data'!H1936</f>
        <v>0</v>
      </c>
      <c r="I1936" s="191">
        <f>'5 Driver Data'!I1936</f>
        <v>0</v>
      </c>
      <c r="J1936" s="191">
        <f>'5 Driver Data'!J1936</f>
        <v>0</v>
      </c>
      <c r="K1936" s="206">
        <f>'5 Driver Data'!K1936</f>
        <v>0</v>
      </c>
      <c r="L1936" s="1"/>
      <c r="M1936" s="216" t="str">
        <f>IF(D1936=0,"Blank",'3 Model Input'!E$44*'3 Model Input'!E$45)</f>
        <v>Blank</v>
      </c>
      <c r="N1936" s="197" t="str">
        <f t="shared" si="320"/>
        <v>Blank</v>
      </c>
      <c r="O1936" s="197" t="str">
        <f>IF(D1936=0,"Blank",'3 Model Input'!E$49*(1-'3 Model Input'!E$51))</f>
        <v>Blank</v>
      </c>
      <c r="P1936" s="197" t="str">
        <f t="shared" si="321"/>
        <v>Blank</v>
      </c>
      <c r="Q1936" s="197" t="str">
        <f>IF(D1936=0,"Blank",IF(D1936="BEV",E1936*(1-'3 Model Input'!E$54), E1936))</f>
        <v>Blank</v>
      </c>
      <c r="R1936" s="198" t="str">
        <f>IF(D1936=0,"Blank",IF(D1936="PHEV",F1936/G1936,F1936*(1-'3 Model Input'!E$54)/G1936))</f>
        <v>Blank</v>
      </c>
      <c r="S1936" s="198" t="str">
        <f>IF(D1936=0,"Blank",IF(D1936="PHEV",MIN(M1936,E1936),MIN(M1936,(E1936*(1-'3 Model Input'!E$54)))))</f>
        <v>Blank</v>
      </c>
      <c r="T1936" s="217" t="str">
        <f t="shared" si="322"/>
        <v>Blank</v>
      </c>
      <c r="U1936" s="89"/>
      <c r="V1936" s="216" t="str">
        <f>IF(D1936=0,"Blank",P1936*'3 Model Input'!E$50)</f>
        <v>Blank</v>
      </c>
      <c r="W1936" s="197" t="str">
        <f t="shared" si="323"/>
        <v>Blank</v>
      </c>
      <c r="X1936" s="197" t="str">
        <f t="shared" si="324"/>
        <v>Blank</v>
      </c>
      <c r="Y1936" s="197" t="str">
        <f t="shared" si="325"/>
        <v>Blank</v>
      </c>
      <c r="Z1936" s="197" t="str">
        <f t="shared" si="326"/>
        <v>Blank</v>
      </c>
      <c r="AA1936" s="223" t="str" cm="1">
        <f t="array" ref="AA1936">_xlfn.IFS(ISTEXT('3 Model Input'!F$70),"Missing",ISTEXT('3 Model Input'!I$70),"Missing",ISNUMBER('3 Model Input'!K$70),'3 Model Input'!K$70*P1936)</f>
        <v>Missing</v>
      </c>
      <c r="AB1936" s="89"/>
      <c r="AC1936" s="227" t="str" cm="1">
        <f t="array" ref="AC1936">IF(D1936=0,"Blank",_xlfn.IFS('3 Model Input'!E$61=1,(V1936*G1936)/T1936,'3 Model Input'!E$61=2,(W1936*G1936)/T1936,'3 Model Input'!E$61=3,(X1936*G1936)/T1936,'3 Model Input'!E$61=4,(Y1936*G1936)/T1936,'3 Model Input'!E$61=5,(Z1936*G1936)/T1936, ISTEXT('3 Model Input'!E$61),"Missing",'3 Model Input'!E$61=6,(AA1936*G1936)/T1936))</f>
        <v>Blank</v>
      </c>
      <c r="AD1936" s="202" t="str">
        <f t="shared" si="327"/>
        <v>Blank</v>
      </c>
      <c r="AE1936" s="202" t="str">
        <f t="shared" si="328"/>
        <v>Blank</v>
      </c>
      <c r="AF1936" s="217" t="str">
        <f t="shared" si="329"/>
        <v>Blank</v>
      </c>
      <c r="AG1936" s="9" t="str" cm="1">
        <f t="array" ref="AG1936">_xlfn.IFS(ISNUMBER(AC1936), "", ISNUMBER(SEARCH("Blank", AC1936)), "", ISERROR(AC1936), "Bad input on tab 3")</f>
        <v/>
      </c>
    </row>
    <row r="1937" spans="2:33" ht="15" customHeight="1" x14ac:dyDescent="0.75">
      <c r="B1937" s="205" t="str">
        <f>'5 Driver Data'!B1937</f>
        <v>1929</v>
      </c>
      <c r="C1937" s="193">
        <f>'5 Driver Data'!C1937</f>
        <v>0</v>
      </c>
      <c r="D1937" s="192">
        <f>'5 Driver Data'!D1937</f>
        <v>0</v>
      </c>
      <c r="E1937" s="191">
        <f>'5 Driver Data'!E1937</f>
        <v>0</v>
      </c>
      <c r="F1937" s="191">
        <f>'5 Driver Data'!F1937</f>
        <v>0</v>
      </c>
      <c r="G1937" s="191">
        <f>'5 Driver Data'!G1937</f>
        <v>0</v>
      </c>
      <c r="H1937" s="191">
        <f>'5 Driver Data'!H1937</f>
        <v>0</v>
      </c>
      <c r="I1937" s="191">
        <f>'5 Driver Data'!I1937</f>
        <v>0</v>
      </c>
      <c r="J1937" s="191">
        <f>'5 Driver Data'!J1937</f>
        <v>0</v>
      </c>
      <c r="K1937" s="206">
        <f>'5 Driver Data'!K1937</f>
        <v>0</v>
      </c>
      <c r="L1937" s="1"/>
      <c r="M1937" s="216" t="str">
        <f>IF(D1937=0,"Blank",'3 Model Input'!E$44*'3 Model Input'!E$45)</f>
        <v>Blank</v>
      </c>
      <c r="N1937" s="197" t="str">
        <f t="shared" si="320"/>
        <v>Blank</v>
      </c>
      <c r="O1937" s="197" t="str">
        <f>IF(D1937=0,"Blank",'3 Model Input'!E$49*(1-'3 Model Input'!E$51))</f>
        <v>Blank</v>
      </c>
      <c r="P1937" s="197" t="str">
        <f t="shared" si="321"/>
        <v>Blank</v>
      </c>
      <c r="Q1937" s="197" t="str">
        <f>IF(D1937=0,"Blank",IF(D1937="BEV",E1937*(1-'3 Model Input'!E$54), E1937))</f>
        <v>Blank</v>
      </c>
      <c r="R1937" s="198" t="str">
        <f>IF(D1937=0,"Blank",IF(D1937="PHEV",F1937/G1937,F1937*(1-'3 Model Input'!E$54)/G1937))</f>
        <v>Blank</v>
      </c>
      <c r="S1937" s="198" t="str">
        <f>IF(D1937=0,"Blank",IF(D1937="PHEV",MIN(M1937,E1937),MIN(M1937,(E1937*(1-'3 Model Input'!E$54)))))</f>
        <v>Blank</v>
      </c>
      <c r="T1937" s="217" t="str">
        <f t="shared" si="322"/>
        <v>Blank</v>
      </c>
      <c r="U1937" s="89"/>
      <c r="V1937" s="216" t="str">
        <f>IF(D1937=0,"Blank",P1937*'3 Model Input'!E$50)</f>
        <v>Blank</v>
      </c>
      <c r="W1937" s="197" t="str">
        <f t="shared" si="323"/>
        <v>Blank</v>
      </c>
      <c r="X1937" s="197" t="str">
        <f t="shared" si="324"/>
        <v>Blank</v>
      </c>
      <c r="Y1937" s="197" t="str">
        <f t="shared" si="325"/>
        <v>Blank</v>
      </c>
      <c r="Z1937" s="197" t="str">
        <f t="shared" si="326"/>
        <v>Blank</v>
      </c>
      <c r="AA1937" s="223" t="str" cm="1">
        <f t="array" ref="AA1937">_xlfn.IFS(ISTEXT('3 Model Input'!F$70),"Missing",ISTEXT('3 Model Input'!I$70),"Missing",ISNUMBER('3 Model Input'!K$70),'3 Model Input'!K$70*P1937)</f>
        <v>Missing</v>
      </c>
      <c r="AB1937" s="89"/>
      <c r="AC1937" s="227" t="str" cm="1">
        <f t="array" ref="AC1937">IF(D1937=0,"Blank",_xlfn.IFS('3 Model Input'!E$61=1,(V1937*G1937)/T1937,'3 Model Input'!E$61=2,(W1937*G1937)/T1937,'3 Model Input'!E$61=3,(X1937*G1937)/T1937,'3 Model Input'!E$61=4,(Y1937*G1937)/T1937,'3 Model Input'!E$61=5,(Z1937*G1937)/T1937, ISTEXT('3 Model Input'!E$61),"Missing",'3 Model Input'!E$61=6,(AA1937*G1937)/T1937))</f>
        <v>Blank</v>
      </c>
      <c r="AD1937" s="202" t="str">
        <f t="shared" si="327"/>
        <v>Blank</v>
      </c>
      <c r="AE1937" s="202" t="str">
        <f t="shared" si="328"/>
        <v>Blank</v>
      </c>
      <c r="AF1937" s="217" t="str">
        <f t="shared" si="329"/>
        <v>Blank</v>
      </c>
      <c r="AG1937" s="9" t="str" cm="1">
        <f t="array" ref="AG1937">_xlfn.IFS(ISNUMBER(AC1937), "", ISNUMBER(SEARCH("Blank", AC1937)), "", ISERROR(AC1937), "Bad input on tab 3")</f>
        <v/>
      </c>
    </row>
    <row r="1938" spans="2:33" ht="15" customHeight="1" x14ac:dyDescent="0.75">
      <c r="B1938" s="205" t="str">
        <f>'5 Driver Data'!B1938</f>
        <v>1930</v>
      </c>
      <c r="C1938" s="193">
        <f>'5 Driver Data'!C1938</f>
        <v>0</v>
      </c>
      <c r="D1938" s="192">
        <f>'5 Driver Data'!D1938</f>
        <v>0</v>
      </c>
      <c r="E1938" s="191">
        <f>'5 Driver Data'!E1938</f>
        <v>0</v>
      </c>
      <c r="F1938" s="191">
        <f>'5 Driver Data'!F1938</f>
        <v>0</v>
      </c>
      <c r="G1938" s="191">
        <f>'5 Driver Data'!G1938</f>
        <v>0</v>
      </c>
      <c r="H1938" s="191">
        <f>'5 Driver Data'!H1938</f>
        <v>0</v>
      </c>
      <c r="I1938" s="191">
        <f>'5 Driver Data'!I1938</f>
        <v>0</v>
      </c>
      <c r="J1938" s="191">
        <f>'5 Driver Data'!J1938</f>
        <v>0</v>
      </c>
      <c r="K1938" s="206">
        <f>'5 Driver Data'!K1938</f>
        <v>0</v>
      </c>
      <c r="L1938" s="1"/>
      <c r="M1938" s="216" t="str">
        <f>IF(D1938=0,"Blank",'3 Model Input'!E$44*'3 Model Input'!E$45)</f>
        <v>Blank</v>
      </c>
      <c r="N1938" s="197" t="str">
        <f t="shared" si="320"/>
        <v>Blank</v>
      </c>
      <c r="O1938" s="197" t="str">
        <f>IF(D1938=0,"Blank",'3 Model Input'!E$49*(1-'3 Model Input'!E$51))</f>
        <v>Blank</v>
      </c>
      <c r="P1938" s="197" t="str">
        <f t="shared" si="321"/>
        <v>Blank</v>
      </c>
      <c r="Q1938" s="197" t="str">
        <f>IF(D1938=0,"Blank",IF(D1938="BEV",E1938*(1-'3 Model Input'!E$54), E1938))</f>
        <v>Blank</v>
      </c>
      <c r="R1938" s="198" t="str">
        <f>IF(D1938=0,"Blank",IF(D1938="PHEV",F1938/G1938,F1938*(1-'3 Model Input'!E$54)/G1938))</f>
        <v>Blank</v>
      </c>
      <c r="S1938" s="198" t="str">
        <f>IF(D1938=0,"Blank",IF(D1938="PHEV",MIN(M1938,E1938),MIN(M1938,(E1938*(1-'3 Model Input'!E$54)))))</f>
        <v>Blank</v>
      </c>
      <c r="T1938" s="217" t="str">
        <f t="shared" si="322"/>
        <v>Blank</v>
      </c>
      <c r="U1938" s="89"/>
      <c r="V1938" s="216" t="str">
        <f>IF(D1938=0,"Blank",P1938*'3 Model Input'!E$50)</f>
        <v>Blank</v>
      </c>
      <c r="W1938" s="197" t="str">
        <f t="shared" si="323"/>
        <v>Blank</v>
      </c>
      <c r="X1938" s="197" t="str">
        <f t="shared" si="324"/>
        <v>Blank</v>
      </c>
      <c r="Y1938" s="197" t="str">
        <f t="shared" si="325"/>
        <v>Blank</v>
      </c>
      <c r="Z1938" s="197" t="str">
        <f t="shared" si="326"/>
        <v>Blank</v>
      </c>
      <c r="AA1938" s="223" t="str" cm="1">
        <f t="array" ref="AA1938">_xlfn.IFS(ISTEXT('3 Model Input'!F$70),"Missing",ISTEXT('3 Model Input'!I$70),"Missing",ISNUMBER('3 Model Input'!K$70),'3 Model Input'!K$70*P1938)</f>
        <v>Missing</v>
      </c>
      <c r="AB1938" s="89"/>
      <c r="AC1938" s="227" t="str" cm="1">
        <f t="array" ref="AC1938">IF(D1938=0,"Blank",_xlfn.IFS('3 Model Input'!E$61=1,(V1938*G1938)/T1938,'3 Model Input'!E$61=2,(W1938*G1938)/T1938,'3 Model Input'!E$61=3,(X1938*G1938)/T1938,'3 Model Input'!E$61=4,(Y1938*G1938)/T1938,'3 Model Input'!E$61=5,(Z1938*G1938)/T1938, ISTEXT('3 Model Input'!E$61),"Missing",'3 Model Input'!E$61=6,(AA1938*G1938)/T1938))</f>
        <v>Blank</v>
      </c>
      <c r="AD1938" s="202" t="str">
        <f t="shared" si="327"/>
        <v>Blank</v>
      </c>
      <c r="AE1938" s="202" t="str">
        <f t="shared" si="328"/>
        <v>Blank</v>
      </c>
      <c r="AF1938" s="217" t="str">
        <f t="shared" si="329"/>
        <v>Blank</v>
      </c>
      <c r="AG1938" s="9" t="str" cm="1">
        <f t="array" ref="AG1938">_xlfn.IFS(ISNUMBER(AC1938), "", ISNUMBER(SEARCH("Blank", AC1938)), "", ISERROR(AC1938), "Bad input on tab 3")</f>
        <v/>
      </c>
    </row>
    <row r="1939" spans="2:33" ht="15" customHeight="1" x14ac:dyDescent="0.75">
      <c r="B1939" s="205" t="str">
        <f>'5 Driver Data'!B1939</f>
        <v>1931</v>
      </c>
      <c r="C1939" s="193">
        <f>'5 Driver Data'!C1939</f>
        <v>0</v>
      </c>
      <c r="D1939" s="192">
        <f>'5 Driver Data'!D1939</f>
        <v>0</v>
      </c>
      <c r="E1939" s="191">
        <f>'5 Driver Data'!E1939</f>
        <v>0</v>
      </c>
      <c r="F1939" s="191">
        <f>'5 Driver Data'!F1939</f>
        <v>0</v>
      </c>
      <c r="G1939" s="191">
        <f>'5 Driver Data'!G1939</f>
        <v>0</v>
      </c>
      <c r="H1939" s="191">
        <f>'5 Driver Data'!H1939</f>
        <v>0</v>
      </c>
      <c r="I1939" s="191">
        <f>'5 Driver Data'!I1939</f>
        <v>0</v>
      </c>
      <c r="J1939" s="191">
        <f>'5 Driver Data'!J1939</f>
        <v>0</v>
      </c>
      <c r="K1939" s="206">
        <f>'5 Driver Data'!K1939</f>
        <v>0</v>
      </c>
      <c r="L1939" s="1"/>
      <c r="M1939" s="216" t="str">
        <f>IF(D1939=0,"Blank",'3 Model Input'!E$44*'3 Model Input'!E$45)</f>
        <v>Blank</v>
      </c>
      <c r="N1939" s="197" t="str">
        <f t="shared" si="320"/>
        <v>Blank</v>
      </c>
      <c r="O1939" s="197" t="str">
        <f>IF(D1939=0,"Blank",'3 Model Input'!E$49*(1-'3 Model Input'!E$51))</f>
        <v>Blank</v>
      </c>
      <c r="P1939" s="197" t="str">
        <f t="shared" si="321"/>
        <v>Blank</v>
      </c>
      <c r="Q1939" s="197" t="str">
        <f>IF(D1939=0,"Blank",IF(D1939="BEV",E1939*(1-'3 Model Input'!E$54), E1939))</f>
        <v>Blank</v>
      </c>
      <c r="R1939" s="198" t="str">
        <f>IF(D1939=0,"Blank",IF(D1939="PHEV",F1939/G1939,F1939*(1-'3 Model Input'!E$54)/G1939))</f>
        <v>Blank</v>
      </c>
      <c r="S1939" s="198" t="str">
        <f>IF(D1939=0,"Blank",IF(D1939="PHEV",MIN(M1939,E1939),MIN(M1939,(E1939*(1-'3 Model Input'!E$54)))))</f>
        <v>Blank</v>
      </c>
      <c r="T1939" s="217" t="str">
        <f t="shared" si="322"/>
        <v>Blank</v>
      </c>
      <c r="U1939" s="89"/>
      <c r="V1939" s="216" t="str">
        <f>IF(D1939=0,"Blank",P1939*'3 Model Input'!E$50)</f>
        <v>Blank</v>
      </c>
      <c r="W1939" s="197" t="str">
        <f t="shared" si="323"/>
        <v>Blank</v>
      </c>
      <c r="X1939" s="197" t="str">
        <f t="shared" si="324"/>
        <v>Blank</v>
      </c>
      <c r="Y1939" s="197" t="str">
        <f t="shared" si="325"/>
        <v>Blank</v>
      </c>
      <c r="Z1939" s="197" t="str">
        <f t="shared" si="326"/>
        <v>Blank</v>
      </c>
      <c r="AA1939" s="223" t="str" cm="1">
        <f t="array" ref="AA1939">_xlfn.IFS(ISTEXT('3 Model Input'!F$70),"Missing",ISTEXT('3 Model Input'!I$70),"Missing",ISNUMBER('3 Model Input'!K$70),'3 Model Input'!K$70*P1939)</f>
        <v>Missing</v>
      </c>
      <c r="AB1939" s="89"/>
      <c r="AC1939" s="227" t="str" cm="1">
        <f t="array" ref="AC1939">IF(D1939=0,"Blank",_xlfn.IFS('3 Model Input'!E$61=1,(V1939*G1939)/T1939,'3 Model Input'!E$61=2,(W1939*G1939)/T1939,'3 Model Input'!E$61=3,(X1939*G1939)/T1939,'3 Model Input'!E$61=4,(Y1939*G1939)/T1939,'3 Model Input'!E$61=5,(Z1939*G1939)/T1939, ISTEXT('3 Model Input'!E$61),"Missing",'3 Model Input'!E$61=6,(AA1939*G1939)/T1939))</f>
        <v>Blank</v>
      </c>
      <c r="AD1939" s="202" t="str">
        <f t="shared" si="327"/>
        <v>Blank</v>
      </c>
      <c r="AE1939" s="202" t="str">
        <f t="shared" si="328"/>
        <v>Blank</v>
      </c>
      <c r="AF1939" s="217" t="str">
        <f t="shared" si="329"/>
        <v>Blank</v>
      </c>
      <c r="AG1939" s="9" t="str" cm="1">
        <f t="array" ref="AG1939">_xlfn.IFS(ISNUMBER(AC1939), "", ISNUMBER(SEARCH("Blank", AC1939)), "", ISERROR(AC1939), "Bad input on tab 3")</f>
        <v/>
      </c>
    </row>
    <row r="1940" spans="2:33" ht="15" customHeight="1" x14ac:dyDescent="0.75">
      <c r="B1940" s="205" t="str">
        <f>'5 Driver Data'!B1940</f>
        <v>1932</v>
      </c>
      <c r="C1940" s="193">
        <f>'5 Driver Data'!C1940</f>
        <v>0</v>
      </c>
      <c r="D1940" s="192">
        <f>'5 Driver Data'!D1940</f>
        <v>0</v>
      </c>
      <c r="E1940" s="191">
        <f>'5 Driver Data'!E1940</f>
        <v>0</v>
      </c>
      <c r="F1940" s="191">
        <f>'5 Driver Data'!F1940</f>
        <v>0</v>
      </c>
      <c r="G1940" s="191">
        <f>'5 Driver Data'!G1940</f>
        <v>0</v>
      </c>
      <c r="H1940" s="191">
        <f>'5 Driver Data'!H1940</f>
        <v>0</v>
      </c>
      <c r="I1940" s="191">
        <f>'5 Driver Data'!I1940</f>
        <v>0</v>
      </c>
      <c r="J1940" s="191">
        <f>'5 Driver Data'!J1940</f>
        <v>0</v>
      </c>
      <c r="K1940" s="206">
        <f>'5 Driver Data'!K1940</f>
        <v>0</v>
      </c>
      <c r="L1940" s="1"/>
      <c r="M1940" s="216" t="str">
        <f>IF(D1940=0,"Blank",'3 Model Input'!E$44*'3 Model Input'!E$45)</f>
        <v>Blank</v>
      </c>
      <c r="N1940" s="197" t="str">
        <f t="shared" si="320"/>
        <v>Blank</v>
      </c>
      <c r="O1940" s="197" t="str">
        <f>IF(D1940=0,"Blank",'3 Model Input'!E$49*(1-'3 Model Input'!E$51))</f>
        <v>Blank</v>
      </c>
      <c r="P1940" s="197" t="str">
        <f t="shared" si="321"/>
        <v>Blank</v>
      </c>
      <c r="Q1940" s="197" t="str">
        <f>IF(D1940=0,"Blank",IF(D1940="BEV",E1940*(1-'3 Model Input'!E$54), E1940))</f>
        <v>Blank</v>
      </c>
      <c r="R1940" s="198" t="str">
        <f>IF(D1940=0,"Blank",IF(D1940="PHEV",F1940/G1940,F1940*(1-'3 Model Input'!E$54)/G1940))</f>
        <v>Blank</v>
      </c>
      <c r="S1940" s="198" t="str">
        <f>IF(D1940=0,"Blank",IF(D1940="PHEV",MIN(M1940,E1940),MIN(M1940,(E1940*(1-'3 Model Input'!E$54)))))</f>
        <v>Blank</v>
      </c>
      <c r="T1940" s="217" t="str">
        <f t="shared" si="322"/>
        <v>Blank</v>
      </c>
      <c r="U1940" s="89"/>
      <c r="V1940" s="216" t="str">
        <f>IF(D1940=0,"Blank",P1940*'3 Model Input'!E$50)</f>
        <v>Blank</v>
      </c>
      <c r="W1940" s="197" t="str">
        <f t="shared" si="323"/>
        <v>Blank</v>
      </c>
      <c r="X1940" s="197" t="str">
        <f t="shared" si="324"/>
        <v>Blank</v>
      </c>
      <c r="Y1940" s="197" t="str">
        <f t="shared" si="325"/>
        <v>Blank</v>
      </c>
      <c r="Z1940" s="197" t="str">
        <f t="shared" si="326"/>
        <v>Blank</v>
      </c>
      <c r="AA1940" s="223" t="str" cm="1">
        <f t="array" ref="AA1940">_xlfn.IFS(ISTEXT('3 Model Input'!F$70),"Missing",ISTEXT('3 Model Input'!I$70),"Missing",ISNUMBER('3 Model Input'!K$70),'3 Model Input'!K$70*P1940)</f>
        <v>Missing</v>
      </c>
      <c r="AB1940" s="89"/>
      <c r="AC1940" s="227" t="str" cm="1">
        <f t="array" ref="AC1940">IF(D1940=0,"Blank",_xlfn.IFS('3 Model Input'!E$61=1,(V1940*G1940)/T1940,'3 Model Input'!E$61=2,(W1940*G1940)/T1940,'3 Model Input'!E$61=3,(X1940*G1940)/T1940,'3 Model Input'!E$61=4,(Y1940*G1940)/T1940,'3 Model Input'!E$61=5,(Z1940*G1940)/T1940, ISTEXT('3 Model Input'!E$61),"Missing",'3 Model Input'!E$61=6,(AA1940*G1940)/T1940))</f>
        <v>Blank</v>
      </c>
      <c r="AD1940" s="202" t="str">
        <f t="shared" si="327"/>
        <v>Blank</v>
      </c>
      <c r="AE1940" s="202" t="str">
        <f t="shared" si="328"/>
        <v>Blank</v>
      </c>
      <c r="AF1940" s="217" t="str">
        <f t="shared" si="329"/>
        <v>Blank</v>
      </c>
      <c r="AG1940" s="9" t="str" cm="1">
        <f t="array" ref="AG1940">_xlfn.IFS(ISNUMBER(AC1940), "", ISNUMBER(SEARCH("Blank", AC1940)), "", ISERROR(AC1940), "Bad input on tab 3")</f>
        <v/>
      </c>
    </row>
    <row r="1941" spans="2:33" ht="15" customHeight="1" x14ac:dyDescent="0.75">
      <c r="B1941" s="205" t="str">
        <f>'5 Driver Data'!B1941</f>
        <v>1933</v>
      </c>
      <c r="C1941" s="193">
        <f>'5 Driver Data'!C1941</f>
        <v>0</v>
      </c>
      <c r="D1941" s="192">
        <f>'5 Driver Data'!D1941</f>
        <v>0</v>
      </c>
      <c r="E1941" s="191">
        <f>'5 Driver Data'!E1941</f>
        <v>0</v>
      </c>
      <c r="F1941" s="191">
        <f>'5 Driver Data'!F1941</f>
        <v>0</v>
      </c>
      <c r="G1941" s="191">
        <f>'5 Driver Data'!G1941</f>
        <v>0</v>
      </c>
      <c r="H1941" s="191">
        <f>'5 Driver Data'!H1941</f>
        <v>0</v>
      </c>
      <c r="I1941" s="191">
        <f>'5 Driver Data'!I1941</f>
        <v>0</v>
      </c>
      <c r="J1941" s="191">
        <f>'5 Driver Data'!J1941</f>
        <v>0</v>
      </c>
      <c r="K1941" s="206">
        <f>'5 Driver Data'!K1941</f>
        <v>0</v>
      </c>
      <c r="L1941" s="1"/>
      <c r="M1941" s="216" t="str">
        <f>IF(D1941=0,"Blank",'3 Model Input'!E$44*'3 Model Input'!E$45)</f>
        <v>Blank</v>
      </c>
      <c r="N1941" s="197" t="str">
        <f t="shared" si="320"/>
        <v>Blank</v>
      </c>
      <c r="O1941" s="197" t="str">
        <f>IF(D1941=0,"Blank",'3 Model Input'!E$49*(1-'3 Model Input'!E$51))</f>
        <v>Blank</v>
      </c>
      <c r="P1941" s="197" t="str">
        <f t="shared" si="321"/>
        <v>Blank</v>
      </c>
      <c r="Q1941" s="197" t="str">
        <f>IF(D1941=0,"Blank",IF(D1941="BEV",E1941*(1-'3 Model Input'!E$54), E1941))</f>
        <v>Blank</v>
      </c>
      <c r="R1941" s="198" t="str">
        <f>IF(D1941=0,"Blank",IF(D1941="PHEV",F1941/G1941,F1941*(1-'3 Model Input'!E$54)/G1941))</f>
        <v>Blank</v>
      </c>
      <c r="S1941" s="198" t="str">
        <f>IF(D1941=0,"Blank",IF(D1941="PHEV",MIN(M1941,E1941),MIN(M1941,(E1941*(1-'3 Model Input'!E$54)))))</f>
        <v>Blank</v>
      </c>
      <c r="T1941" s="217" t="str">
        <f t="shared" si="322"/>
        <v>Blank</v>
      </c>
      <c r="U1941" s="89"/>
      <c r="V1941" s="216" t="str">
        <f>IF(D1941=0,"Blank",P1941*'3 Model Input'!E$50)</f>
        <v>Blank</v>
      </c>
      <c r="W1941" s="197" t="str">
        <f t="shared" si="323"/>
        <v>Blank</v>
      </c>
      <c r="X1941" s="197" t="str">
        <f t="shared" si="324"/>
        <v>Blank</v>
      </c>
      <c r="Y1941" s="197" t="str">
        <f t="shared" si="325"/>
        <v>Blank</v>
      </c>
      <c r="Z1941" s="197" t="str">
        <f t="shared" si="326"/>
        <v>Blank</v>
      </c>
      <c r="AA1941" s="223" t="str" cm="1">
        <f t="array" ref="AA1941">_xlfn.IFS(ISTEXT('3 Model Input'!F$70),"Missing",ISTEXT('3 Model Input'!I$70),"Missing",ISNUMBER('3 Model Input'!K$70),'3 Model Input'!K$70*P1941)</f>
        <v>Missing</v>
      </c>
      <c r="AB1941" s="89"/>
      <c r="AC1941" s="227" t="str" cm="1">
        <f t="array" ref="AC1941">IF(D1941=0,"Blank",_xlfn.IFS('3 Model Input'!E$61=1,(V1941*G1941)/T1941,'3 Model Input'!E$61=2,(W1941*G1941)/T1941,'3 Model Input'!E$61=3,(X1941*G1941)/T1941,'3 Model Input'!E$61=4,(Y1941*G1941)/T1941,'3 Model Input'!E$61=5,(Z1941*G1941)/T1941, ISTEXT('3 Model Input'!E$61),"Missing",'3 Model Input'!E$61=6,(AA1941*G1941)/T1941))</f>
        <v>Blank</v>
      </c>
      <c r="AD1941" s="202" t="str">
        <f t="shared" si="327"/>
        <v>Blank</v>
      </c>
      <c r="AE1941" s="202" t="str">
        <f t="shared" si="328"/>
        <v>Blank</v>
      </c>
      <c r="AF1941" s="217" t="str">
        <f t="shared" si="329"/>
        <v>Blank</v>
      </c>
      <c r="AG1941" s="9" t="str" cm="1">
        <f t="array" ref="AG1941">_xlfn.IFS(ISNUMBER(AC1941), "", ISNUMBER(SEARCH("Blank", AC1941)), "", ISERROR(AC1941), "Bad input on tab 3")</f>
        <v/>
      </c>
    </row>
    <row r="1942" spans="2:33" ht="15" customHeight="1" x14ac:dyDescent="0.75">
      <c r="B1942" s="205" t="str">
        <f>'5 Driver Data'!B1942</f>
        <v>1934</v>
      </c>
      <c r="C1942" s="193">
        <f>'5 Driver Data'!C1942</f>
        <v>0</v>
      </c>
      <c r="D1942" s="192">
        <f>'5 Driver Data'!D1942</f>
        <v>0</v>
      </c>
      <c r="E1942" s="191">
        <f>'5 Driver Data'!E1942</f>
        <v>0</v>
      </c>
      <c r="F1942" s="191">
        <f>'5 Driver Data'!F1942</f>
        <v>0</v>
      </c>
      <c r="G1942" s="191">
        <f>'5 Driver Data'!G1942</f>
        <v>0</v>
      </c>
      <c r="H1942" s="191">
        <f>'5 Driver Data'!H1942</f>
        <v>0</v>
      </c>
      <c r="I1942" s="191">
        <f>'5 Driver Data'!I1942</f>
        <v>0</v>
      </c>
      <c r="J1942" s="191">
        <f>'5 Driver Data'!J1942</f>
        <v>0</v>
      </c>
      <c r="K1942" s="206">
        <f>'5 Driver Data'!K1942</f>
        <v>0</v>
      </c>
      <c r="L1942" s="1"/>
      <c r="M1942" s="216" t="str">
        <f>IF(D1942=0,"Blank",'3 Model Input'!E$44*'3 Model Input'!E$45)</f>
        <v>Blank</v>
      </c>
      <c r="N1942" s="197" t="str">
        <f t="shared" si="320"/>
        <v>Blank</v>
      </c>
      <c r="O1942" s="197" t="str">
        <f>IF(D1942=0,"Blank",'3 Model Input'!E$49*(1-'3 Model Input'!E$51))</f>
        <v>Blank</v>
      </c>
      <c r="P1942" s="197" t="str">
        <f t="shared" si="321"/>
        <v>Blank</v>
      </c>
      <c r="Q1942" s="197" t="str">
        <f>IF(D1942=0,"Blank",IF(D1942="BEV",E1942*(1-'3 Model Input'!E$54), E1942))</f>
        <v>Blank</v>
      </c>
      <c r="R1942" s="198" t="str">
        <f>IF(D1942=0,"Blank",IF(D1942="PHEV",F1942/G1942,F1942*(1-'3 Model Input'!E$54)/G1942))</f>
        <v>Blank</v>
      </c>
      <c r="S1942" s="198" t="str">
        <f>IF(D1942=0,"Blank",IF(D1942="PHEV",MIN(M1942,E1942),MIN(M1942,(E1942*(1-'3 Model Input'!E$54)))))</f>
        <v>Blank</v>
      </c>
      <c r="T1942" s="217" t="str">
        <f t="shared" si="322"/>
        <v>Blank</v>
      </c>
      <c r="U1942" s="89"/>
      <c r="V1942" s="216" t="str">
        <f>IF(D1942=0,"Blank",P1942*'3 Model Input'!E$50)</f>
        <v>Blank</v>
      </c>
      <c r="W1942" s="197" t="str">
        <f t="shared" si="323"/>
        <v>Blank</v>
      </c>
      <c r="X1942" s="197" t="str">
        <f t="shared" si="324"/>
        <v>Blank</v>
      </c>
      <c r="Y1942" s="197" t="str">
        <f t="shared" si="325"/>
        <v>Blank</v>
      </c>
      <c r="Z1942" s="197" t="str">
        <f t="shared" si="326"/>
        <v>Blank</v>
      </c>
      <c r="AA1942" s="223" t="str" cm="1">
        <f t="array" ref="AA1942">_xlfn.IFS(ISTEXT('3 Model Input'!F$70),"Missing",ISTEXT('3 Model Input'!I$70),"Missing",ISNUMBER('3 Model Input'!K$70),'3 Model Input'!K$70*P1942)</f>
        <v>Missing</v>
      </c>
      <c r="AB1942" s="89"/>
      <c r="AC1942" s="227" t="str" cm="1">
        <f t="array" ref="AC1942">IF(D1942=0,"Blank",_xlfn.IFS('3 Model Input'!E$61=1,(V1942*G1942)/T1942,'3 Model Input'!E$61=2,(W1942*G1942)/T1942,'3 Model Input'!E$61=3,(X1942*G1942)/T1942,'3 Model Input'!E$61=4,(Y1942*G1942)/T1942,'3 Model Input'!E$61=5,(Z1942*G1942)/T1942, ISTEXT('3 Model Input'!E$61),"Missing",'3 Model Input'!E$61=6,(AA1942*G1942)/T1942))</f>
        <v>Blank</v>
      </c>
      <c r="AD1942" s="202" t="str">
        <f t="shared" si="327"/>
        <v>Blank</v>
      </c>
      <c r="AE1942" s="202" t="str">
        <f t="shared" si="328"/>
        <v>Blank</v>
      </c>
      <c r="AF1942" s="217" t="str">
        <f t="shared" si="329"/>
        <v>Blank</v>
      </c>
      <c r="AG1942" s="9" t="str" cm="1">
        <f t="array" ref="AG1942">_xlfn.IFS(ISNUMBER(AC1942), "", ISNUMBER(SEARCH("Blank", AC1942)), "", ISERROR(AC1942), "Bad input on tab 3")</f>
        <v/>
      </c>
    </row>
    <row r="1943" spans="2:33" ht="15" customHeight="1" x14ac:dyDescent="0.75">
      <c r="B1943" s="205" t="str">
        <f>'5 Driver Data'!B1943</f>
        <v>1935</v>
      </c>
      <c r="C1943" s="193">
        <f>'5 Driver Data'!C1943</f>
        <v>0</v>
      </c>
      <c r="D1943" s="192">
        <f>'5 Driver Data'!D1943</f>
        <v>0</v>
      </c>
      <c r="E1943" s="191">
        <f>'5 Driver Data'!E1943</f>
        <v>0</v>
      </c>
      <c r="F1943" s="191">
        <f>'5 Driver Data'!F1943</f>
        <v>0</v>
      </c>
      <c r="G1943" s="191">
        <f>'5 Driver Data'!G1943</f>
        <v>0</v>
      </c>
      <c r="H1943" s="191">
        <f>'5 Driver Data'!H1943</f>
        <v>0</v>
      </c>
      <c r="I1943" s="191">
        <f>'5 Driver Data'!I1943</f>
        <v>0</v>
      </c>
      <c r="J1943" s="191">
        <f>'5 Driver Data'!J1943</f>
        <v>0</v>
      </c>
      <c r="K1943" s="206">
        <f>'5 Driver Data'!K1943</f>
        <v>0</v>
      </c>
      <c r="L1943" s="1"/>
      <c r="M1943" s="216" t="str">
        <f>IF(D1943=0,"Blank",'3 Model Input'!E$44*'3 Model Input'!E$45)</f>
        <v>Blank</v>
      </c>
      <c r="N1943" s="197" t="str">
        <f t="shared" si="320"/>
        <v>Blank</v>
      </c>
      <c r="O1943" s="197" t="str">
        <f>IF(D1943=0,"Blank",'3 Model Input'!E$49*(1-'3 Model Input'!E$51))</f>
        <v>Blank</v>
      </c>
      <c r="P1943" s="197" t="str">
        <f t="shared" si="321"/>
        <v>Blank</v>
      </c>
      <c r="Q1943" s="197" t="str">
        <f>IF(D1943=0,"Blank",IF(D1943="BEV",E1943*(1-'3 Model Input'!E$54), E1943))</f>
        <v>Blank</v>
      </c>
      <c r="R1943" s="198" t="str">
        <f>IF(D1943=0,"Blank",IF(D1943="PHEV",F1943/G1943,F1943*(1-'3 Model Input'!E$54)/G1943))</f>
        <v>Blank</v>
      </c>
      <c r="S1943" s="198" t="str">
        <f>IF(D1943=0,"Blank",IF(D1943="PHEV",MIN(M1943,E1943),MIN(M1943,(E1943*(1-'3 Model Input'!E$54)))))</f>
        <v>Blank</v>
      </c>
      <c r="T1943" s="217" t="str">
        <f t="shared" si="322"/>
        <v>Blank</v>
      </c>
      <c r="U1943" s="89"/>
      <c r="V1943" s="216" t="str">
        <f>IF(D1943=0,"Blank",P1943*'3 Model Input'!E$50)</f>
        <v>Blank</v>
      </c>
      <c r="W1943" s="197" t="str">
        <f t="shared" si="323"/>
        <v>Blank</v>
      </c>
      <c r="X1943" s="197" t="str">
        <f t="shared" si="324"/>
        <v>Blank</v>
      </c>
      <c r="Y1943" s="197" t="str">
        <f t="shared" si="325"/>
        <v>Blank</v>
      </c>
      <c r="Z1943" s="197" t="str">
        <f t="shared" si="326"/>
        <v>Blank</v>
      </c>
      <c r="AA1943" s="223" t="str" cm="1">
        <f t="array" ref="AA1943">_xlfn.IFS(ISTEXT('3 Model Input'!F$70),"Missing",ISTEXT('3 Model Input'!I$70),"Missing",ISNUMBER('3 Model Input'!K$70),'3 Model Input'!K$70*P1943)</f>
        <v>Missing</v>
      </c>
      <c r="AB1943" s="89"/>
      <c r="AC1943" s="227" t="str" cm="1">
        <f t="array" ref="AC1943">IF(D1943=0,"Blank",_xlfn.IFS('3 Model Input'!E$61=1,(V1943*G1943)/T1943,'3 Model Input'!E$61=2,(W1943*G1943)/T1943,'3 Model Input'!E$61=3,(X1943*G1943)/T1943,'3 Model Input'!E$61=4,(Y1943*G1943)/T1943,'3 Model Input'!E$61=5,(Z1943*G1943)/T1943, ISTEXT('3 Model Input'!E$61),"Missing",'3 Model Input'!E$61=6,(AA1943*G1943)/T1943))</f>
        <v>Blank</v>
      </c>
      <c r="AD1943" s="202" t="str">
        <f t="shared" si="327"/>
        <v>Blank</v>
      </c>
      <c r="AE1943" s="202" t="str">
        <f t="shared" si="328"/>
        <v>Blank</v>
      </c>
      <c r="AF1943" s="217" t="str">
        <f t="shared" si="329"/>
        <v>Blank</v>
      </c>
      <c r="AG1943" s="9" t="str" cm="1">
        <f t="array" ref="AG1943">_xlfn.IFS(ISNUMBER(AC1943), "", ISNUMBER(SEARCH("Blank", AC1943)), "", ISERROR(AC1943), "Bad input on tab 3")</f>
        <v/>
      </c>
    </row>
    <row r="1944" spans="2:33" ht="15" customHeight="1" x14ac:dyDescent="0.75">
      <c r="B1944" s="205" t="str">
        <f>'5 Driver Data'!B1944</f>
        <v>1936</v>
      </c>
      <c r="C1944" s="193">
        <f>'5 Driver Data'!C1944</f>
        <v>0</v>
      </c>
      <c r="D1944" s="192">
        <f>'5 Driver Data'!D1944</f>
        <v>0</v>
      </c>
      <c r="E1944" s="191">
        <f>'5 Driver Data'!E1944</f>
        <v>0</v>
      </c>
      <c r="F1944" s="191">
        <f>'5 Driver Data'!F1944</f>
        <v>0</v>
      </c>
      <c r="G1944" s="191">
        <f>'5 Driver Data'!G1944</f>
        <v>0</v>
      </c>
      <c r="H1944" s="191">
        <f>'5 Driver Data'!H1944</f>
        <v>0</v>
      </c>
      <c r="I1944" s="191">
        <f>'5 Driver Data'!I1944</f>
        <v>0</v>
      </c>
      <c r="J1944" s="191">
        <f>'5 Driver Data'!J1944</f>
        <v>0</v>
      </c>
      <c r="K1944" s="206">
        <f>'5 Driver Data'!K1944</f>
        <v>0</v>
      </c>
      <c r="L1944" s="1"/>
      <c r="M1944" s="216" t="str">
        <f>IF(D1944=0,"Blank",'3 Model Input'!E$44*'3 Model Input'!E$45)</f>
        <v>Blank</v>
      </c>
      <c r="N1944" s="197" t="str">
        <f t="shared" si="320"/>
        <v>Blank</v>
      </c>
      <c r="O1944" s="197" t="str">
        <f>IF(D1944=0,"Blank",'3 Model Input'!E$49*(1-'3 Model Input'!E$51))</f>
        <v>Blank</v>
      </c>
      <c r="P1944" s="197" t="str">
        <f t="shared" si="321"/>
        <v>Blank</v>
      </c>
      <c r="Q1944" s="197" t="str">
        <f>IF(D1944=0,"Blank",IF(D1944="BEV",E1944*(1-'3 Model Input'!E$54), E1944))</f>
        <v>Blank</v>
      </c>
      <c r="R1944" s="198" t="str">
        <f>IF(D1944=0,"Blank",IF(D1944="PHEV",F1944/G1944,F1944*(1-'3 Model Input'!E$54)/G1944))</f>
        <v>Blank</v>
      </c>
      <c r="S1944" s="198" t="str">
        <f>IF(D1944=0,"Blank",IF(D1944="PHEV",MIN(M1944,E1944),MIN(M1944,(E1944*(1-'3 Model Input'!E$54)))))</f>
        <v>Blank</v>
      </c>
      <c r="T1944" s="217" t="str">
        <f t="shared" si="322"/>
        <v>Blank</v>
      </c>
      <c r="U1944" s="89"/>
      <c r="V1944" s="216" t="str">
        <f>IF(D1944=0,"Blank",P1944*'3 Model Input'!E$50)</f>
        <v>Blank</v>
      </c>
      <c r="W1944" s="197" t="str">
        <f t="shared" si="323"/>
        <v>Blank</v>
      </c>
      <c r="X1944" s="197" t="str">
        <f t="shared" si="324"/>
        <v>Blank</v>
      </c>
      <c r="Y1944" s="197" t="str">
        <f t="shared" si="325"/>
        <v>Blank</v>
      </c>
      <c r="Z1944" s="197" t="str">
        <f t="shared" si="326"/>
        <v>Blank</v>
      </c>
      <c r="AA1944" s="223" t="str" cm="1">
        <f t="array" ref="AA1944">_xlfn.IFS(ISTEXT('3 Model Input'!F$70),"Missing",ISTEXT('3 Model Input'!I$70),"Missing",ISNUMBER('3 Model Input'!K$70),'3 Model Input'!K$70*P1944)</f>
        <v>Missing</v>
      </c>
      <c r="AB1944" s="89"/>
      <c r="AC1944" s="227" t="str" cm="1">
        <f t="array" ref="AC1944">IF(D1944=0,"Blank",_xlfn.IFS('3 Model Input'!E$61=1,(V1944*G1944)/T1944,'3 Model Input'!E$61=2,(W1944*G1944)/T1944,'3 Model Input'!E$61=3,(X1944*G1944)/T1944,'3 Model Input'!E$61=4,(Y1944*G1944)/T1944,'3 Model Input'!E$61=5,(Z1944*G1944)/T1944, ISTEXT('3 Model Input'!E$61),"Missing",'3 Model Input'!E$61=6,(AA1944*G1944)/T1944))</f>
        <v>Blank</v>
      </c>
      <c r="AD1944" s="202" t="str">
        <f t="shared" si="327"/>
        <v>Blank</v>
      </c>
      <c r="AE1944" s="202" t="str">
        <f t="shared" si="328"/>
        <v>Blank</v>
      </c>
      <c r="AF1944" s="217" t="str">
        <f t="shared" si="329"/>
        <v>Blank</v>
      </c>
      <c r="AG1944" s="9" t="str" cm="1">
        <f t="array" ref="AG1944">_xlfn.IFS(ISNUMBER(AC1944), "", ISNUMBER(SEARCH("Blank", AC1944)), "", ISERROR(AC1944), "Bad input on tab 3")</f>
        <v/>
      </c>
    </row>
    <row r="1945" spans="2:33" ht="15" customHeight="1" x14ac:dyDescent="0.75">
      <c r="B1945" s="205" t="str">
        <f>'5 Driver Data'!B1945</f>
        <v>1937</v>
      </c>
      <c r="C1945" s="193">
        <f>'5 Driver Data'!C1945</f>
        <v>0</v>
      </c>
      <c r="D1945" s="192">
        <f>'5 Driver Data'!D1945</f>
        <v>0</v>
      </c>
      <c r="E1945" s="191">
        <f>'5 Driver Data'!E1945</f>
        <v>0</v>
      </c>
      <c r="F1945" s="191">
        <f>'5 Driver Data'!F1945</f>
        <v>0</v>
      </c>
      <c r="G1945" s="191">
        <f>'5 Driver Data'!G1945</f>
        <v>0</v>
      </c>
      <c r="H1945" s="191">
        <f>'5 Driver Data'!H1945</f>
        <v>0</v>
      </c>
      <c r="I1945" s="191">
        <f>'5 Driver Data'!I1945</f>
        <v>0</v>
      </c>
      <c r="J1945" s="191">
        <f>'5 Driver Data'!J1945</f>
        <v>0</v>
      </c>
      <c r="K1945" s="206">
        <f>'5 Driver Data'!K1945</f>
        <v>0</v>
      </c>
      <c r="L1945" s="1"/>
      <c r="M1945" s="216" t="str">
        <f>IF(D1945=0,"Blank",'3 Model Input'!E$44*'3 Model Input'!E$45)</f>
        <v>Blank</v>
      </c>
      <c r="N1945" s="197" t="str">
        <f t="shared" si="320"/>
        <v>Blank</v>
      </c>
      <c r="O1945" s="197" t="str">
        <f>IF(D1945=0,"Blank",'3 Model Input'!E$49*(1-'3 Model Input'!E$51))</f>
        <v>Blank</v>
      </c>
      <c r="P1945" s="197" t="str">
        <f t="shared" si="321"/>
        <v>Blank</v>
      </c>
      <c r="Q1945" s="197" t="str">
        <f>IF(D1945=0,"Blank",IF(D1945="BEV",E1945*(1-'3 Model Input'!E$54), E1945))</f>
        <v>Blank</v>
      </c>
      <c r="R1945" s="198" t="str">
        <f>IF(D1945=0,"Blank",IF(D1945="PHEV",F1945/G1945,F1945*(1-'3 Model Input'!E$54)/G1945))</f>
        <v>Blank</v>
      </c>
      <c r="S1945" s="198" t="str">
        <f>IF(D1945=0,"Blank",IF(D1945="PHEV",MIN(M1945,E1945),MIN(M1945,(E1945*(1-'3 Model Input'!E$54)))))</f>
        <v>Blank</v>
      </c>
      <c r="T1945" s="217" t="str">
        <f t="shared" si="322"/>
        <v>Blank</v>
      </c>
      <c r="U1945" s="89"/>
      <c r="V1945" s="216" t="str">
        <f>IF(D1945=0,"Blank",P1945*'3 Model Input'!E$50)</f>
        <v>Blank</v>
      </c>
      <c r="W1945" s="197" t="str">
        <f t="shared" si="323"/>
        <v>Blank</v>
      </c>
      <c r="X1945" s="197" t="str">
        <f t="shared" si="324"/>
        <v>Blank</v>
      </c>
      <c r="Y1945" s="197" t="str">
        <f t="shared" si="325"/>
        <v>Blank</v>
      </c>
      <c r="Z1945" s="197" t="str">
        <f t="shared" si="326"/>
        <v>Blank</v>
      </c>
      <c r="AA1945" s="223" t="str" cm="1">
        <f t="array" ref="AA1945">_xlfn.IFS(ISTEXT('3 Model Input'!F$70),"Missing",ISTEXT('3 Model Input'!I$70),"Missing",ISNUMBER('3 Model Input'!K$70),'3 Model Input'!K$70*P1945)</f>
        <v>Missing</v>
      </c>
      <c r="AB1945" s="89"/>
      <c r="AC1945" s="227" t="str" cm="1">
        <f t="array" ref="AC1945">IF(D1945=0,"Blank",_xlfn.IFS('3 Model Input'!E$61=1,(V1945*G1945)/T1945,'3 Model Input'!E$61=2,(W1945*G1945)/T1945,'3 Model Input'!E$61=3,(X1945*G1945)/T1945,'3 Model Input'!E$61=4,(Y1945*G1945)/T1945,'3 Model Input'!E$61=5,(Z1945*G1945)/T1945, ISTEXT('3 Model Input'!E$61),"Missing",'3 Model Input'!E$61=6,(AA1945*G1945)/T1945))</f>
        <v>Blank</v>
      </c>
      <c r="AD1945" s="202" t="str">
        <f t="shared" si="327"/>
        <v>Blank</v>
      </c>
      <c r="AE1945" s="202" t="str">
        <f t="shared" si="328"/>
        <v>Blank</v>
      </c>
      <c r="AF1945" s="217" t="str">
        <f t="shared" si="329"/>
        <v>Blank</v>
      </c>
      <c r="AG1945" s="9" t="str" cm="1">
        <f t="array" ref="AG1945">_xlfn.IFS(ISNUMBER(AC1945), "", ISNUMBER(SEARCH("Blank", AC1945)), "", ISERROR(AC1945), "Bad input on tab 3")</f>
        <v/>
      </c>
    </row>
    <row r="1946" spans="2:33" ht="15" customHeight="1" x14ac:dyDescent="0.75">
      <c r="B1946" s="205" t="str">
        <f>'5 Driver Data'!B1946</f>
        <v>1938</v>
      </c>
      <c r="C1946" s="193">
        <f>'5 Driver Data'!C1946</f>
        <v>0</v>
      </c>
      <c r="D1946" s="192">
        <f>'5 Driver Data'!D1946</f>
        <v>0</v>
      </c>
      <c r="E1946" s="191">
        <f>'5 Driver Data'!E1946</f>
        <v>0</v>
      </c>
      <c r="F1946" s="191">
        <f>'5 Driver Data'!F1946</f>
        <v>0</v>
      </c>
      <c r="G1946" s="191">
        <f>'5 Driver Data'!G1946</f>
        <v>0</v>
      </c>
      <c r="H1946" s="191">
        <f>'5 Driver Data'!H1946</f>
        <v>0</v>
      </c>
      <c r="I1946" s="191">
        <f>'5 Driver Data'!I1946</f>
        <v>0</v>
      </c>
      <c r="J1946" s="191">
        <f>'5 Driver Data'!J1946</f>
        <v>0</v>
      </c>
      <c r="K1946" s="206">
        <f>'5 Driver Data'!K1946</f>
        <v>0</v>
      </c>
      <c r="L1946" s="1"/>
      <c r="M1946" s="216" t="str">
        <f>IF(D1946=0,"Blank",'3 Model Input'!E$44*'3 Model Input'!E$45)</f>
        <v>Blank</v>
      </c>
      <c r="N1946" s="197" t="str">
        <f t="shared" si="320"/>
        <v>Blank</v>
      </c>
      <c r="O1946" s="197" t="str">
        <f>IF(D1946=0,"Blank",'3 Model Input'!E$49*(1-'3 Model Input'!E$51))</f>
        <v>Blank</v>
      </c>
      <c r="P1946" s="197" t="str">
        <f t="shared" si="321"/>
        <v>Blank</v>
      </c>
      <c r="Q1946" s="197" t="str">
        <f>IF(D1946=0,"Blank",IF(D1946="BEV",E1946*(1-'3 Model Input'!E$54), E1946))</f>
        <v>Blank</v>
      </c>
      <c r="R1946" s="198" t="str">
        <f>IF(D1946=0,"Blank",IF(D1946="PHEV",F1946/G1946,F1946*(1-'3 Model Input'!E$54)/G1946))</f>
        <v>Blank</v>
      </c>
      <c r="S1946" s="198" t="str">
        <f>IF(D1946=0,"Blank",IF(D1946="PHEV",MIN(M1946,E1946),MIN(M1946,(E1946*(1-'3 Model Input'!E$54)))))</f>
        <v>Blank</v>
      </c>
      <c r="T1946" s="217" t="str">
        <f t="shared" si="322"/>
        <v>Blank</v>
      </c>
      <c r="U1946" s="89"/>
      <c r="V1946" s="216" t="str">
        <f>IF(D1946=0,"Blank",P1946*'3 Model Input'!E$50)</f>
        <v>Blank</v>
      </c>
      <c r="W1946" s="197" t="str">
        <f t="shared" si="323"/>
        <v>Blank</v>
      </c>
      <c r="X1946" s="197" t="str">
        <f t="shared" si="324"/>
        <v>Blank</v>
      </c>
      <c r="Y1946" s="197" t="str">
        <f t="shared" si="325"/>
        <v>Blank</v>
      </c>
      <c r="Z1946" s="197" t="str">
        <f t="shared" si="326"/>
        <v>Blank</v>
      </c>
      <c r="AA1946" s="223" t="str" cm="1">
        <f t="array" ref="AA1946">_xlfn.IFS(ISTEXT('3 Model Input'!F$70),"Missing",ISTEXT('3 Model Input'!I$70),"Missing",ISNUMBER('3 Model Input'!K$70),'3 Model Input'!K$70*P1946)</f>
        <v>Missing</v>
      </c>
      <c r="AB1946" s="89"/>
      <c r="AC1946" s="227" t="str" cm="1">
        <f t="array" ref="AC1946">IF(D1946=0,"Blank",_xlfn.IFS('3 Model Input'!E$61=1,(V1946*G1946)/T1946,'3 Model Input'!E$61=2,(W1946*G1946)/T1946,'3 Model Input'!E$61=3,(X1946*G1946)/T1946,'3 Model Input'!E$61=4,(Y1946*G1946)/T1946,'3 Model Input'!E$61=5,(Z1946*G1946)/T1946, ISTEXT('3 Model Input'!E$61),"Missing",'3 Model Input'!E$61=6,(AA1946*G1946)/T1946))</f>
        <v>Blank</v>
      </c>
      <c r="AD1946" s="202" t="str">
        <f t="shared" si="327"/>
        <v>Blank</v>
      </c>
      <c r="AE1946" s="202" t="str">
        <f t="shared" si="328"/>
        <v>Blank</v>
      </c>
      <c r="AF1946" s="217" t="str">
        <f t="shared" si="329"/>
        <v>Blank</v>
      </c>
      <c r="AG1946" s="9" t="str" cm="1">
        <f t="array" ref="AG1946">_xlfn.IFS(ISNUMBER(AC1946), "", ISNUMBER(SEARCH("Blank", AC1946)), "", ISERROR(AC1946), "Bad input on tab 3")</f>
        <v/>
      </c>
    </row>
    <row r="1947" spans="2:33" ht="15" customHeight="1" x14ac:dyDescent="0.75">
      <c r="B1947" s="205" t="str">
        <f>'5 Driver Data'!B1947</f>
        <v>1939</v>
      </c>
      <c r="C1947" s="193">
        <f>'5 Driver Data'!C1947</f>
        <v>0</v>
      </c>
      <c r="D1947" s="192">
        <f>'5 Driver Data'!D1947</f>
        <v>0</v>
      </c>
      <c r="E1947" s="191">
        <f>'5 Driver Data'!E1947</f>
        <v>0</v>
      </c>
      <c r="F1947" s="191">
        <f>'5 Driver Data'!F1947</f>
        <v>0</v>
      </c>
      <c r="G1947" s="191">
        <f>'5 Driver Data'!G1947</f>
        <v>0</v>
      </c>
      <c r="H1947" s="191">
        <f>'5 Driver Data'!H1947</f>
        <v>0</v>
      </c>
      <c r="I1947" s="191">
        <f>'5 Driver Data'!I1947</f>
        <v>0</v>
      </c>
      <c r="J1947" s="191">
        <f>'5 Driver Data'!J1947</f>
        <v>0</v>
      </c>
      <c r="K1947" s="206">
        <f>'5 Driver Data'!K1947</f>
        <v>0</v>
      </c>
      <c r="L1947" s="1"/>
      <c r="M1947" s="216" t="str">
        <f>IF(D1947=0,"Blank",'3 Model Input'!E$44*'3 Model Input'!E$45)</f>
        <v>Blank</v>
      </c>
      <c r="N1947" s="197" t="str">
        <f t="shared" si="320"/>
        <v>Blank</v>
      </c>
      <c r="O1947" s="197" t="str">
        <f>IF(D1947=0,"Blank",'3 Model Input'!E$49*(1-'3 Model Input'!E$51))</f>
        <v>Blank</v>
      </c>
      <c r="P1947" s="197" t="str">
        <f t="shared" si="321"/>
        <v>Blank</v>
      </c>
      <c r="Q1947" s="197" t="str">
        <f>IF(D1947=0,"Blank",IF(D1947="BEV",E1947*(1-'3 Model Input'!E$54), E1947))</f>
        <v>Blank</v>
      </c>
      <c r="R1947" s="198" t="str">
        <f>IF(D1947=0,"Blank",IF(D1947="PHEV",F1947/G1947,F1947*(1-'3 Model Input'!E$54)/G1947))</f>
        <v>Blank</v>
      </c>
      <c r="S1947" s="198" t="str">
        <f>IF(D1947=0,"Blank",IF(D1947="PHEV",MIN(M1947,E1947),MIN(M1947,(E1947*(1-'3 Model Input'!E$54)))))</f>
        <v>Blank</v>
      </c>
      <c r="T1947" s="217" t="str">
        <f t="shared" si="322"/>
        <v>Blank</v>
      </c>
      <c r="U1947" s="89"/>
      <c r="V1947" s="216" t="str">
        <f>IF(D1947=0,"Blank",P1947*'3 Model Input'!E$50)</f>
        <v>Blank</v>
      </c>
      <c r="W1947" s="197" t="str">
        <f t="shared" si="323"/>
        <v>Blank</v>
      </c>
      <c r="X1947" s="197" t="str">
        <f t="shared" si="324"/>
        <v>Blank</v>
      </c>
      <c r="Y1947" s="197" t="str">
        <f t="shared" si="325"/>
        <v>Blank</v>
      </c>
      <c r="Z1947" s="197" t="str">
        <f t="shared" si="326"/>
        <v>Blank</v>
      </c>
      <c r="AA1947" s="223" t="str" cm="1">
        <f t="array" ref="AA1947">_xlfn.IFS(ISTEXT('3 Model Input'!F$70),"Missing",ISTEXT('3 Model Input'!I$70),"Missing",ISNUMBER('3 Model Input'!K$70),'3 Model Input'!K$70*P1947)</f>
        <v>Missing</v>
      </c>
      <c r="AB1947" s="89"/>
      <c r="AC1947" s="227" t="str" cm="1">
        <f t="array" ref="AC1947">IF(D1947=0,"Blank",_xlfn.IFS('3 Model Input'!E$61=1,(V1947*G1947)/T1947,'3 Model Input'!E$61=2,(W1947*G1947)/T1947,'3 Model Input'!E$61=3,(X1947*G1947)/T1947,'3 Model Input'!E$61=4,(Y1947*G1947)/T1947,'3 Model Input'!E$61=5,(Z1947*G1947)/T1947, ISTEXT('3 Model Input'!E$61),"Missing",'3 Model Input'!E$61=6,(AA1947*G1947)/T1947))</f>
        <v>Blank</v>
      </c>
      <c r="AD1947" s="202" t="str">
        <f t="shared" si="327"/>
        <v>Blank</v>
      </c>
      <c r="AE1947" s="202" t="str">
        <f t="shared" si="328"/>
        <v>Blank</v>
      </c>
      <c r="AF1947" s="217" t="str">
        <f t="shared" si="329"/>
        <v>Blank</v>
      </c>
      <c r="AG1947" s="9" t="str" cm="1">
        <f t="array" ref="AG1947">_xlfn.IFS(ISNUMBER(AC1947), "", ISNUMBER(SEARCH("Blank", AC1947)), "", ISERROR(AC1947), "Bad input on tab 3")</f>
        <v/>
      </c>
    </row>
    <row r="1948" spans="2:33" ht="15" customHeight="1" x14ac:dyDescent="0.75">
      <c r="B1948" s="205" t="str">
        <f>'5 Driver Data'!B1948</f>
        <v>1940</v>
      </c>
      <c r="C1948" s="193">
        <f>'5 Driver Data'!C1948</f>
        <v>0</v>
      </c>
      <c r="D1948" s="192">
        <f>'5 Driver Data'!D1948</f>
        <v>0</v>
      </c>
      <c r="E1948" s="191">
        <f>'5 Driver Data'!E1948</f>
        <v>0</v>
      </c>
      <c r="F1948" s="191">
        <f>'5 Driver Data'!F1948</f>
        <v>0</v>
      </c>
      <c r="G1948" s="191">
        <f>'5 Driver Data'!G1948</f>
        <v>0</v>
      </c>
      <c r="H1948" s="191">
        <f>'5 Driver Data'!H1948</f>
        <v>0</v>
      </c>
      <c r="I1948" s="191">
        <f>'5 Driver Data'!I1948</f>
        <v>0</v>
      </c>
      <c r="J1948" s="191">
        <f>'5 Driver Data'!J1948</f>
        <v>0</v>
      </c>
      <c r="K1948" s="206">
        <f>'5 Driver Data'!K1948</f>
        <v>0</v>
      </c>
      <c r="L1948" s="1"/>
      <c r="M1948" s="216" t="str">
        <f>IF(D1948=0,"Blank",'3 Model Input'!E$44*'3 Model Input'!E$45)</f>
        <v>Blank</v>
      </c>
      <c r="N1948" s="197" t="str">
        <f t="shared" si="320"/>
        <v>Blank</v>
      </c>
      <c r="O1948" s="197" t="str">
        <f>IF(D1948=0,"Blank",'3 Model Input'!E$49*(1-'3 Model Input'!E$51))</f>
        <v>Blank</v>
      </c>
      <c r="P1948" s="197" t="str">
        <f t="shared" si="321"/>
        <v>Blank</v>
      </c>
      <c r="Q1948" s="197" t="str">
        <f>IF(D1948=0,"Blank",IF(D1948="BEV",E1948*(1-'3 Model Input'!E$54), E1948))</f>
        <v>Blank</v>
      </c>
      <c r="R1948" s="198" t="str">
        <f>IF(D1948=0,"Blank",IF(D1948="PHEV",F1948/G1948,F1948*(1-'3 Model Input'!E$54)/G1948))</f>
        <v>Blank</v>
      </c>
      <c r="S1948" s="198" t="str">
        <f>IF(D1948=0,"Blank",IF(D1948="PHEV",MIN(M1948,E1948),MIN(M1948,(E1948*(1-'3 Model Input'!E$54)))))</f>
        <v>Blank</v>
      </c>
      <c r="T1948" s="217" t="str">
        <f t="shared" si="322"/>
        <v>Blank</v>
      </c>
      <c r="U1948" s="89"/>
      <c r="V1948" s="216" t="str">
        <f>IF(D1948=0,"Blank",P1948*'3 Model Input'!E$50)</f>
        <v>Blank</v>
      </c>
      <c r="W1948" s="197" t="str">
        <f t="shared" si="323"/>
        <v>Blank</v>
      </c>
      <c r="X1948" s="197" t="str">
        <f t="shared" si="324"/>
        <v>Blank</v>
      </c>
      <c r="Y1948" s="197" t="str">
        <f t="shared" si="325"/>
        <v>Blank</v>
      </c>
      <c r="Z1948" s="197" t="str">
        <f t="shared" si="326"/>
        <v>Blank</v>
      </c>
      <c r="AA1948" s="223" t="str" cm="1">
        <f t="array" ref="AA1948">_xlfn.IFS(ISTEXT('3 Model Input'!F$70),"Missing",ISTEXT('3 Model Input'!I$70),"Missing",ISNUMBER('3 Model Input'!K$70),'3 Model Input'!K$70*P1948)</f>
        <v>Missing</v>
      </c>
      <c r="AB1948" s="89"/>
      <c r="AC1948" s="227" t="str" cm="1">
        <f t="array" ref="AC1948">IF(D1948=0,"Blank",_xlfn.IFS('3 Model Input'!E$61=1,(V1948*G1948)/T1948,'3 Model Input'!E$61=2,(W1948*G1948)/T1948,'3 Model Input'!E$61=3,(X1948*G1948)/T1948,'3 Model Input'!E$61=4,(Y1948*G1948)/T1948,'3 Model Input'!E$61=5,(Z1948*G1948)/T1948, ISTEXT('3 Model Input'!E$61),"Missing",'3 Model Input'!E$61=6,(AA1948*G1948)/T1948))</f>
        <v>Blank</v>
      </c>
      <c r="AD1948" s="202" t="str">
        <f t="shared" si="327"/>
        <v>Blank</v>
      </c>
      <c r="AE1948" s="202" t="str">
        <f t="shared" si="328"/>
        <v>Blank</v>
      </c>
      <c r="AF1948" s="217" t="str">
        <f t="shared" si="329"/>
        <v>Blank</v>
      </c>
      <c r="AG1948" s="9" t="str" cm="1">
        <f t="array" ref="AG1948">_xlfn.IFS(ISNUMBER(AC1948), "", ISNUMBER(SEARCH("Blank", AC1948)), "", ISERROR(AC1948), "Bad input on tab 3")</f>
        <v/>
      </c>
    </row>
    <row r="1949" spans="2:33" ht="15" customHeight="1" x14ac:dyDescent="0.75">
      <c r="B1949" s="205" t="str">
        <f>'5 Driver Data'!B1949</f>
        <v>1941</v>
      </c>
      <c r="C1949" s="193">
        <f>'5 Driver Data'!C1949</f>
        <v>0</v>
      </c>
      <c r="D1949" s="192">
        <f>'5 Driver Data'!D1949</f>
        <v>0</v>
      </c>
      <c r="E1949" s="191">
        <f>'5 Driver Data'!E1949</f>
        <v>0</v>
      </c>
      <c r="F1949" s="191">
        <f>'5 Driver Data'!F1949</f>
        <v>0</v>
      </c>
      <c r="G1949" s="191">
        <f>'5 Driver Data'!G1949</f>
        <v>0</v>
      </c>
      <c r="H1949" s="191">
        <f>'5 Driver Data'!H1949</f>
        <v>0</v>
      </c>
      <c r="I1949" s="191">
        <f>'5 Driver Data'!I1949</f>
        <v>0</v>
      </c>
      <c r="J1949" s="191">
        <f>'5 Driver Data'!J1949</f>
        <v>0</v>
      </c>
      <c r="K1949" s="206">
        <f>'5 Driver Data'!K1949</f>
        <v>0</v>
      </c>
      <c r="L1949" s="1"/>
      <c r="M1949" s="216" t="str">
        <f>IF(D1949=0,"Blank",'3 Model Input'!E$44*'3 Model Input'!E$45)</f>
        <v>Blank</v>
      </c>
      <c r="N1949" s="197" t="str">
        <f t="shared" si="320"/>
        <v>Blank</v>
      </c>
      <c r="O1949" s="197" t="str">
        <f>IF(D1949=0,"Blank",'3 Model Input'!E$49*(1-'3 Model Input'!E$51))</f>
        <v>Blank</v>
      </c>
      <c r="P1949" s="197" t="str">
        <f t="shared" si="321"/>
        <v>Blank</v>
      </c>
      <c r="Q1949" s="197" t="str">
        <f>IF(D1949=0,"Blank",IF(D1949="BEV",E1949*(1-'3 Model Input'!E$54), E1949))</f>
        <v>Blank</v>
      </c>
      <c r="R1949" s="198" t="str">
        <f>IF(D1949=0,"Blank",IF(D1949="PHEV",F1949/G1949,F1949*(1-'3 Model Input'!E$54)/G1949))</f>
        <v>Blank</v>
      </c>
      <c r="S1949" s="198" t="str">
        <f>IF(D1949=0,"Blank",IF(D1949="PHEV",MIN(M1949,E1949),MIN(M1949,(E1949*(1-'3 Model Input'!E$54)))))</f>
        <v>Blank</v>
      </c>
      <c r="T1949" s="217" t="str">
        <f t="shared" si="322"/>
        <v>Blank</v>
      </c>
      <c r="U1949" s="89"/>
      <c r="V1949" s="216" t="str">
        <f>IF(D1949=0,"Blank",P1949*'3 Model Input'!E$50)</f>
        <v>Blank</v>
      </c>
      <c r="W1949" s="197" t="str">
        <f t="shared" si="323"/>
        <v>Blank</v>
      </c>
      <c r="X1949" s="197" t="str">
        <f t="shared" si="324"/>
        <v>Blank</v>
      </c>
      <c r="Y1949" s="197" t="str">
        <f t="shared" si="325"/>
        <v>Blank</v>
      </c>
      <c r="Z1949" s="197" t="str">
        <f t="shared" si="326"/>
        <v>Blank</v>
      </c>
      <c r="AA1949" s="223" t="str" cm="1">
        <f t="array" ref="AA1949">_xlfn.IFS(ISTEXT('3 Model Input'!F$70),"Missing",ISTEXT('3 Model Input'!I$70),"Missing",ISNUMBER('3 Model Input'!K$70),'3 Model Input'!K$70*P1949)</f>
        <v>Missing</v>
      </c>
      <c r="AB1949" s="89"/>
      <c r="AC1949" s="227" t="str" cm="1">
        <f t="array" ref="AC1949">IF(D1949=0,"Blank",_xlfn.IFS('3 Model Input'!E$61=1,(V1949*G1949)/T1949,'3 Model Input'!E$61=2,(W1949*G1949)/T1949,'3 Model Input'!E$61=3,(X1949*G1949)/T1949,'3 Model Input'!E$61=4,(Y1949*G1949)/T1949,'3 Model Input'!E$61=5,(Z1949*G1949)/T1949, ISTEXT('3 Model Input'!E$61),"Missing",'3 Model Input'!E$61=6,(AA1949*G1949)/T1949))</f>
        <v>Blank</v>
      </c>
      <c r="AD1949" s="202" t="str">
        <f t="shared" si="327"/>
        <v>Blank</v>
      </c>
      <c r="AE1949" s="202" t="str">
        <f t="shared" si="328"/>
        <v>Blank</v>
      </c>
      <c r="AF1949" s="217" t="str">
        <f t="shared" si="329"/>
        <v>Blank</v>
      </c>
      <c r="AG1949" s="9" t="str" cm="1">
        <f t="array" ref="AG1949">_xlfn.IFS(ISNUMBER(AC1949), "", ISNUMBER(SEARCH("Blank", AC1949)), "", ISERROR(AC1949), "Bad input on tab 3")</f>
        <v/>
      </c>
    </row>
    <row r="1950" spans="2:33" ht="15" customHeight="1" x14ac:dyDescent="0.75">
      <c r="B1950" s="205" t="str">
        <f>'5 Driver Data'!B1950</f>
        <v>1942</v>
      </c>
      <c r="C1950" s="193">
        <f>'5 Driver Data'!C1950</f>
        <v>0</v>
      </c>
      <c r="D1950" s="192">
        <f>'5 Driver Data'!D1950</f>
        <v>0</v>
      </c>
      <c r="E1950" s="191">
        <f>'5 Driver Data'!E1950</f>
        <v>0</v>
      </c>
      <c r="F1950" s="191">
        <f>'5 Driver Data'!F1950</f>
        <v>0</v>
      </c>
      <c r="G1950" s="191">
        <f>'5 Driver Data'!G1950</f>
        <v>0</v>
      </c>
      <c r="H1950" s="191">
        <f>'5 Driver Data'!H1950</f>
        <v>0</v>
      </c>
      <c r="I1950" s="191">
        <f>'5 Driver Data'!I1950</f>
        <v>0</v>
      </c>
      <c r="J1950" s="191">
        <f>'5 Driver Data'!J1950</f>
        <v>0</v>
      </c>
      <c r="K1950" s="206">
        <f>'5 Driver Data'!K1950</f>
        <v>0</v>
      </c>
      <c r="L1950" s="1"/>
      <c r="M1950" s="216" t="str">
        <f>IF(D1950=0,"Blank",'3 Model Input'!E$44*'3 Model Input'!E$45)</f>
        <v>Blank</v>
      </c>
      <c r="N1950" s="197" t="str">
        <f t="shared" si="320"/>
        <v>Blank</v>
      </c>
      <c r="O1950" s="197" t="str">
        <f>IF(D1950=0,"Blank",'3 Model Input'!E$49*(1-'3 Model Input'!E$51))</f>
        <v>Blank</v>
      </c>
      <c r="P1950" s="197" t="str">
        <f t="shared" si="321"/>
        <v>Blank</v>
      </c>
      <c r="Q1950" s="197" t="str">
        <f>IF(D1950=0,"Blank",IF(D1950="BEV",E1950*(1-'3 Model Input'!E$54), E1950))</f>
        <v>Blank</v>
      </c>
      <c r="R1950" s="198" t="str">
        <f>IF(D1950=0,"Blank",IF(D1950="PHEV",F1950/G1950,F1950*(1-'3 Model Input'!E$54)/G1950))</f>
        <v>Blank</v>
      </c>
      <c r="S1950" s="198" t="str">
        <f>IF(D1950=0,"Blank",IF(D1950="PHEV",MIN(M1950,E1950),MIN(M1950,(E1950*(1-'3 Model Input'!E$54)))))</f>
        <v>Blank</v>
      </c>
      <c r="T1950" s="217" t="str">
        <f t="shared" si="322"/>
        <v>Blank</v>
      </c>
      <c r="U1950" s="89"/>
      <c r="V1950" s="216" t="str">
        <f>IF(D1950=0,"Blank",P1950*'3 Model Input'!E$50)</f>
        <v>Blank</v>
      </c>
      <c r="W1950" s="197" t="str">
        <f t="shared" si="323"/>
        <v>Blank</v>
      </c>
      <c r="X1950" s="197" t="str">
        <f t="shared" si="324"/>
        <v>Blank</v>
      </c>
      <c r="Y1950" s="197" t="str">
        <f t="shared" si="325"/>
        <v>Blank</v>
      </c>
      <c r="Z1950" s="197" t="str">
        <f t="shared" si="326"/>
        <v>Blank</v>
      </c>
      <c r="AA1950" s="223" t="str" cm="1">
        <f t="array" ref="AA1950">_xlfn.IFS(ISTEXT('3 Model Input'!F$70),"Missing",ISTEXT('3 Model Input'!I$70),"Missing",ISNUMBER('3 Model Input'!K$70),'3 Model Input'!K$70*P1950)</f>
        <v>Missing</v>
      </c>
      <c r="AB1950" s="89"/>
      <c r="AC1950" s="227" t="str" cm="1">
        <f t="array" ref="AC1950">IF(D1950=0,"Blank",_xlfn.IFS('3 Model Input'!E$61=1,(V1950*G1950)/T1950,'3 Model Input'!E$61=2,(W1950*G1950)/T1950,'3 Model Input'!E$61=3,(X1950*G1950)/T1950,'3 Model Input'!E$61=4,(Y1950*G1950)/T1950,'3 Model Input'!E$61=5,(Z1950*G1950)/T1950, ISTEXT('3 Model Input'!E$61),"Missing",'3 Model Input'!E$61=6,(AA1950*G1950)/T1950))</f>
        <v>Blank</v>
      </c>
      <c r="AD1950" s="202" t="str">
        <f t="shared" si="327"/>
        <v>Blank</v>
      </c>
      <c r="AE1950" s="202" t="str">
        <f t="shared" si="328"/>
        <v>Blank</v>
      </c>
      <c r="AF1950" s="217" t="str">
        <f t="shared" si="329"/>
        <v>Blank</v>
      </c>
      <c r="AG1950" s="9" t="str" cm="1">
        <f t="array" ref="AG1950">_xlfn.IFS(ISNUMBER(AC1950), "", ISNUMBER(SEARCH("Blank", AC1950)), "", ISERROR(AC1950), "Bad input on tab 3")</f>
        <v/>
      </c>
    </row>
    <row r="1951" spans="2:33" ht="15" customHeight="1" x14ac:dyDescent="0.75">
      <c r="B1951" s="205" t="str">
        <f>'5 Driver Data'!B1951</f>
        <v>1943</v>
      </c>
      <c r="C1951" s="193">
        <f>'5 Driver Data'!C1951</f>
        <v>0</v>
      </c>
      <c r="D1951" s="192">
        <f>'5 Driver Data'!D1951</f>
        <v>0</v>
      </c>
      <c r="E1951" s="191">
        <f>'5 Driver Data'!E1951</f>
        <v>0</v>
      </c>
      <c r="F1951" s="191">
        <f>'5 Driver Data'!F1951</f>
        <v>0</v>
      </c>
      <c r="G1951" s="191">
        <f>'5 Driver Data'!G1951</f>
        <v>0</v>
      </c>
      <c r="H1951" s="191">
        <f>'5 Driver Data'!H1951</f>
        <v>0</v>
      </c>
      <c r="I1951" s="191">
        <f>'5 Driver Data'!I1951</f>
        <v>0</v>
      </c>
      <c r="J1951" s="191">
        <f>'5 Driver Data'!J1951</f>
        <v>0</v>
      </c>
      <c r="K1951" s="206">
        <f>'5 Driver Data'!K1951</f>
        <v>0</v>
      </c>
      <c r="L1951" s="1"/>
      <c r="M1951" s="216" t="str">
        <f>IF(D1951=0,"Blank",'3 Model Input'!E$44*'3 Model Input'!E$45)</f>
        <v>Blank</v>
      </c>
      <c r="N1951" s="197" t="str">
        <f t="shared" si="320"/>
        <v>Blank</v>
      </c>
      <c r="O1951" s="197" t="str">
        <f>IF(D1951=0,"Blank",'3 Model Input'!E$49*(1-'3 Model Input'!E$51))</f>
        <v>Blank</v>
      </c>
      <c r="P1951" s="197" t="str">
        <f t="shared" si="321"/>
        <v>Blank</v>
      </c>
      <c r="Q1951" s="197" t="str">
        <f>IF(D1951=0,"Blank",IF(D1951="BEV",E1951*(1-'3 Model Input'!E$54), E1951))</f>
        <v>Blank</v>
      </c>
      <c r="R1951" s="198" t="str">
        <f>IF(D1951=0,"Blank",IF(D1951="PHEV",F1951/G1951,F1951*(1-'3 Model Input'!E$54)/G1951))</f>
        <v>Blank</v>
      </c>
      <c r="S1951" s="198" t="str">
        <f>IF(D1951=0,"Blank",IF(D1951="PHEV",MIN(M1951,E1951),MIN(M1951,(E1951*(1-'3 Model Input'!E$54)))))</f>
        <v>Blank</v>
      </c>
      <c r="T1951" s="217" t="str">
        <f t="shared" si="322"/>
        <v>Blank</v>
      </c>
      <c r="U1951" s="89"/>
      <c r="V1951" s="216" t="str">
        <f>IF(D1951=0,"Blank",P1951*'3 Model Input'!E$50)</f>
        <v>Blank</v>
      </c>
      <c r="W1951" s="197" t="str">
        <f t="shared" si="323"/>
        <v>Blank</v>
      </c>
      <c r="X1951" s="197" t="str">
        <f t="shared" si="324"/>
        <v>Blank</v>
      </c>
      <c r="Y1951" s="197" t="str">
        <f t="shared" si="325"/>
        <v>Blank</v>
      </c>
      <c r="Z1951" s="197" t="str">
        <f t="shared" si="326"/>
        <v>Blank</v>
      </c>
      <c r="AA1951" s="223" t="str" cm="1">
        <f t="array" ref="AA1951">_xlfn.IFS(ISTEXT('3 Model Input'!F$70),"Missing",ISTEXT('3 Model Input'!I$70),"Missing",ISNUMBER('3 Model Input'!K$70),'3 Model Input'!K$70*P1951)</f>
        <v>Missing</v>
      </c>
      <c r="AB1951" s="89"/>
      <c r="AC1951" s="227" t="str" cm="1">
        <f t="array" ref="AC1951">IF(D1951=0,"Blank",_xlfn.IFS('3 Model Input'!E$61=1,(V1951*G1951)/T1951,'3 Model Input'!E$61=2,(W1951*G1951)/T1951,'3 Model Input'!E$61=3,(X1951*G1951)/T1951,'3 Model Input'!E$61=4,(Y1951*G1951)/T1951,'3 Model Input'!E$61=5,(Z1951*G1951)/T1951, ISTEXT('3 Model Input'!E$61),"Missing",'3 Model Input'!E$61=6,(AA1951*G1951)/T1951))</f>
        <v>Blank</v>
      </c>
      <c r="AD1951" s="202" t="str">
        <f t="shared" si="327"/>
        <v>Blank</v>
      </c>
      <c r="AE1951" s="202" t="str">
        <f t="shared" si="328"/>
        <v>Blank</v>
      </c>
      <c r="AF1951" s="217" t="str">
        <f t="shared" si="329"/>
        <v>Blank</v>
      </c>
      <c r="AG1951" s="9" t="str" cm="1">
        <f t="array" ref="AG1951">_xlfn.IFS(ISNUMBER(AC1951), "", ISNUMBER(SEARCH("Blank", AC1951)), "", ISERROR(AC1951), "Bad input on tab 3")</f>
        <v/>
      </c>
    </row>
    <row r="1952" spans="2:33" ht="15" customHeight="1" x14ac:dyDescent="0.75">
      <c r="B1952" s="205" t="str">
        <f>'5 Driver Data'!B1952</f>
        <v>1944</v>
      </c>
      <c r="C1952" s="193">
        <f>'5 Driver Data'!C1952</f>
        <v>0</v>
      </c>
      <c r="D1952" s="192">
        <f>'5 Driver Data'!D1952</f>
        <v>0</v>
      </c>
      <c r="E1952" s="191">
        <f>'5 Driver Data'!E1952</f>
        <v>0</v>
      </c>
      <c r="F1952" s="191">
        <f>'5 Driver Data'!F1952</f>
        <v>0</v>
      </c>
      <c r="G1952" s="191">
        <f>'5 Driver Data'!G1952</f>
        <v>0</v>
      </c>
      <c r="H1952" s="191">
        <f>'5 Driver Data'!H1952</f>
        <v>0</v>
      </c>
      <c r="I1952" s="191">
        <f>'5 Driver Data'!I1952</f>
        <v>0</v>
      </c>
      <c r="J1952" s="191">
        <f>'5 Driver Data'!J1952</f>
        <v>0</v>
      </c>
      <c r="K1952" s="206">
        <f>'5 Driver Data'!K1952</f>
        <v>0</v>
      </c>
      <c r="L1952" s="1"/>
      <c r="M1952" s="216" t="str">
        <f>IF(D1952=0,"Blank",'3 Model Input'!E$44*'3 Model Input'!E$45)</f>
        <v>Blank</v>
      </c>
      <c r="N1952" s="197" t="str">
        <f t="shared" si="320"/>
        <v>Blank</v>
      </c>
      <c r="O1952" s="197" t="str">
        <f>IF(D1952=0,"Blank",'3 Model Input'!E$49*(1-'3 Model Input'!E$51))</f>
        <v>Blank</v>
      </c>
      <c r="P1952" s="197" t="str">
        <f t="shared" si="321"/>
        <v>Blank</v>
      </c>
      <c r="Q1952" s="197" t="str">
        <f>IF(D1952=0,"Blank",IF(D1952="BEV",E1952*(1-'3 Model Input'!E$54), E1952))</f>
        <v>Blank</v>
      </c>
      <c r="R1952" s="198" t="str">
        <f>IF(D1952=0,"Blank",IF(D1952="PHEV",F1952/G1952,F1952*(1-'3 Model Input'!E$54)/G1952))</f>
        <v>Blank</v>
      </c>
      <c r="S1952" s="198" t="str">
        <f>IF(D1952=0,"Blank",IF(D1952="PHEV",MIN(M1952,E1952),MIN(M1952,(E1952*(1-'3 Model Input'!E$54)))))</f>
        <v>Blank</v>
      </c>
      <c r="T1952" s="217" t="str">
        <f t="shared" si="322"/>
        <v>Blank</v>
      </c>
      <c r="U1952" s="89"/>
      <c r="V1952" s="216" t="str">
        <f>IF(D1952=0,"Blank",P1952*'3 Model Input'!E$50)</f>
        <v>Blank</v>
      </c>
      <c r="W1952" s="197" t="str">
        <f t="shared" si="323"/>
        <v>Blank</v>
      </c>
      <c r="X1952" s="197" t="str">
        <f t="shared" si="324"/>
        <v>Blank</v>
      </c>
      <c r="Y1952" s="197" t="str">
        <f t="shared" si="325"/>
        <v>Blank</v>
      </c>
      <c r="Z1952" s="197" t="str">
        <f t="shared" si="326"/>
        <v>Blank</v>
      </c>
      <c r="AA1952" s="223" t="str" cm="1">
        <f t="array" ref="AA1952">_xlfn.IFS(ISTEXT('3 Model Input'!F$70),"Missing",ISTEXT('3 Model Input'!I$70),"Missing",ISNUMBER('3 Model Input'!K$70),'3 Model Input'!K$70*P1952)</f>
        <v>Missing</v>
      </c>
      <c r="AB1952" s="89"/>
      <c r="AC1952" s="227" t="str" cm="1">
        <f t="array" ref="AC1952">IF(D1952=0,"Blank",_xlfn.IFS('3 Model Input'!E$61=1,(V1952*G1952)/T1952,'3 Model Input'!E$61=2,(W1952*G1952)/T1952,'3 Model Input'!E$61=3,(X1952*G1952)/T1952,'3 Model Input'!E$61=4,(Y1952*G1952)/T1952,'3 Model Input'!E$61=5,(Z1952*G1952)/T1952, ISTEXT('3 Model Input'!E$61),"Missing",'3 Model Input'!E$61=6,(AA1952*G1952)/T1952))</f>
        <v>Blank</v>
      </c>
      <c r="AD1952" s="202" t="str">
        <f t="shared" si="327"/>
        <v>Blank</v>
      </c>
      <c r="AE1952" s="202" t="str">
        <f t="shared" si="328"/>
        <v>Blank</v>
      </c>
      <c r="AF1952" s="217" t="str">
        <f t="shared" si="329"/>
        <v>Blank</v>
      </c>
      <c r="AG1952" s="9" t="str" cm="1">
        <f t="array" ref="AG1952">_xlfn.IFS(ISNUMBER(AC1952), "", ISNUMBER(SEARCH("Blank", AC1952)), "", ISERROR(AC1952), "Bad input on tab 3")</f>
        <v/>
      </c>
    </row>
    <row r="1953" spans="2:33" ht="15" customHeight="1" x14ac:dyDescent="0.75">
      <c r="B1953" s="205" t="str">
        <f>'5 Driver Data'!B1953</f>
        <v>1945</v>
      </c>
      <c r="C1953" s="193">
        <f>'5 Driver Data'!C1953</f>
        <v>0</v>
      </c>
      <c r="D1953" s="192">
        <f>'5 Driver Data'!D1953</f>
        <v>0</v>
      </c>
      <c r="E1953" s="191">
        <f>'5 Driver Data'!E1953</f>
        <v>0</v>
      </c>
      <c r="F1953" s="191">
        <f>'5 Driver Data'!F1953</f>
        <v>0</v>
      </c>
      <c r="G1953" s="191">
        <f>'5 Driver Data'!G1953</f>
        <v>0</v>
      </c>
      <c r="H1953" s="191">
        <f>'5 Driver Data'!H1953</f>
        <v>0</v>
      </c>
      <c r="I1953" s="191">
        <f>'5 Driver Data'!I1953</f>
        <v>0</v>
      </c>
      <c r="J1953" s="191">
        <f>'5 Driver Data'!J1953</f>
        <v>0</v>
      </c>
      <c r="K1953" s="206">
        <f>'5 Driver Data'!K1953</f>
        <v>0</v>
      </c>
      <c r="L1953" s="1"/>
      <c r="M1953" s="216" t="str">
        <f>IF(D1953=0,"Blank",'3 Model Input'!E$44*'3 Model Input'!E$45)</f>
        <v>Blank</v>
      </c>
      <c r="N1953" s="197" t="str">
        <f t="shared" si="320"/>
        <v>Blank</v>
      </c>
      <c r="O1953" s="197" t="str">
        <f>IF(D1953=0,"Blank",'3 Model Input'!E$49*(1-'3 Model Input'!E$51))</f>
        <v>Blank</v>
      </c>
      <c r="P1953" s="197" t="str">
        <f t="shared" si="321"/>
        <v>Blank</v>
      </c>
      <c r="Q1953" s="197" t="str">
        <f>IF(D1953=0,"Blank",IF(D1953="BEV",E1953*(1-'3 Model Input'!E$54), E1953))</f>
        <v>Blank</v>
      </c>
      <c r="R1953" s="198" t="str">
        <f>IF(D1953=0,"Blank",IF(D1953="PHEV",F1953/G1953,F1953*(1-'3 Model Input'!E$54)/G1953))</f>
        <v>Blank</v>
      </c>
      <c r="S1953" s="198" t="str">
        <f>IF(D1953=0,"Blank",IF(D1953="PHEV",MIN(M1953,E1953),MIN(M1953,(E1953*(1-'3 Model Input'!E$54)))))</f>
        <v>Blank</v>
      </c>
      <c r="T1953" s="217" t="str">
        <f t="shared" si="322"/>
        <v>Blank</v>
      </c>
      <c r="U1953" s="89"/>
      <c r="V1953" s="216" t="str">
        <f>IF(D1953=0,"Blank",P1953*'3 Model Input'!E$50)</f>
        <v>Blank</v>
      </c>
      <c r="W1953" s="197" t="str">
        <f t="shared" si="323"/>
        <v>Blank</v>
      </c>
      <c r="X1953" s="197" t="str">
        <f t="shared" si="324"/>
        <v>Blank</v>
      </c>
      <c r="Y1953" s="197" t="str">
        <f t="shared" si="325"/>
        <v>Blank</v>
      </c>
      <c r="Z1953" s="197" t="str">
        <f t="shared" si="326"/>
        <v>Blank</v>
      </c>
      <c r="AA1953" s="223" t="str" cm="1">
        <f t="array" ref="AA1953">_xlfn.IFS(ISTEXT('3 Model Input'!F$70),"Missing",ISTEXT('3 Model Input'!I$70),"Missing",ISNUMBER('3 Model Input'!K$70),'3 Model Input'!K$70*P1953)</f>
        <v>Missing</v>
      </c>
      <c r="AB1953" s="89"/>
      <c r="AC1953" s="227" t="str" cm="1">
        <f t="array" ref="AC1953">IF(D1953=0,"Blank",_xlfn.IFS('3 Model Input'!E$61=1,(V1953*G1953)/T1953,'3 Model Input'!E$61=2,(W1953*G1953)/T1953,'3 Model Input'!E$61=3,(X1953*G1953)/T1953,'3 Model Input'!E$61=4,(Y1953*G1953)/T1953,'3 Model Input'!E$61=5,(Z1953*G1953)/T1953, ISTEXT('3 Model Input'!E$61),"Missing",'3 Model Input'!E$61=6,(AA1953*G1953)/T1953))</f>
        <v>Blank</v>
      </c>
      <c r="AD1953" s="202" t="str">
        <f t="shared" si="327"/>
        <v>Blank</v>
      </c>
      <c r="AE1953" s="202" t="str">
        <f t="shared" si="328"/>
        <v>Blank</v>
      </c>
      <c r="AF1953" s="217" t="str">
        <f t="shared" si="329"/>
        <v>Blank</v>
      </c>
      <c r="AG1953" s="9" t="str" cm="1">
        <f t="array" ref="AG1953">_xlfn.IFS(ISNUMBER(AC1953), "", ISNUMBER(SEARCH("Blank", AC1953)), "", ISERROR(AC1953), "Bad input on tab 3")</f>
        <v/>
      </c>
    </row>
    <row r="1954" spans="2:33" ht="15" customHeight="1" x14ac:dyDescent="0.75">
      <c r="B1954" s="205" t="str">
        <f>'5 Driver Data'!B1954</f>
        <v>1946</v>
      </c>
      <c r="C1954" s="193">
        <f>'5 Driver Data'!C1954</f>
        <v>0</v>
      </c>
      <c r="D1954" s="192">
        <f>'5 Driver Data'!D1954</f>
        <v>0</v>
      </c>
      <c r="E1954" s="191">
        <f>'5 Driver Data'!E1954</f>
        <v>0</v>
      </c>
      <c r="F1954" s="191">
        <f>'5 Driver Data'!F1954</f>
        <v>0</v>
      </c>
      <c r="G1954" s="191">
        <f>'5 Driver Data'!G1954</f>
        <v>0</v>
      </c>
      <c r="H1954" s="191">
        <f>'5 Driver Data'!H1954</f>
        <v>0</v>
      </c>
      <c r="I1954" s="191">
        <f>'5 Driver Data'!I1954</f>
        <v>0</v>
      </c>
      <c r="J1954" s="191">
        <f>'5 Driver Data'!J1954</f>
        <v>0</v>
      </c>
      <c r="K1954" s="206">
        <f>'5 Driver Data'!K1954</f>
        <v>0</v>
      </c>
      <c r="L1954" s="1"/>
      <c r="M1954" s="216" t="str">
        <f>IF(D1954=0,"Blank",'3 Model Input'!E$44*'3 Model Input'!E$45)</f>
        <v>Blank</v>
      </c>
      <c r="N1954" s="197" t="str">
        <f t="shared" si="320"/>
        <v>Blank</v>
      </c>
      <c r="O1954" s="197" t="str">
        <f>IF(D1954=0,"Blank",'3 Model Input'!E$49*(1-'3 Model Input'!E$51))</f>
        <v>Blank</v>
      </c>
      <c r="P1954" s="197" t="str">
        <f t="shared" si="321"/>
        <v>Blank</v>
      </c>
      <c r="Q1954" s="197" t="str">
        <f>IF(D1954=0,"Blank",IF(D1954="BEV",E1954*(1-'3 Model Input'!E$54), E1954))</f>
        <v>Blank</v>
      </c>
      <c r="R1954" s="198" t="str">
        <f>IF(D1954=0,"Blank",IF(D1954="PHEV",F1954/G1954,F1954*(1-'3 Model Input'!E$54)/G1954))</f>
        <v>Blank</v>
      </c>
      <c r="S1954" s="198" t="str">
        <f>IF(D1954=0,"Blank",IF(D1954="PHEV",MIN(M1954,E1954),MIN(M1954,(E1954*(1-'3 Model Input'!E$54)))))</f>
        <v>Blank</v>
      </c>
      <c r="T1954" s="217" t="str">
        <f t="shared" si="322"/>
        <v>Blank</v>
      </c>
      <c r="U1954" s="89"/>
      <c r="V1954" s="216" t="str">
        <f>IF(D1954=0,"Blank",P1954*'3 Model Input'!E$50)</f>
        <v>Blank</v>
      </c>
      <c r="W1954" s="197" t="str">
        <f t="shared" si="323"/>
        <v>Blank</v>
      </c>
      <c r="X1954" s="197" t="str">
        <f t="shared" si="324"/>
        <v>Blank</v>
      </c>
      <c r="Y1954" s="197" t="str">
        <f t="shared" si="325"/>
        <v>Blank</v>
      </c>
      <c r="Z1954" s="197" t="str">
        <f t="shared" si="326"/>
        <v>Blank</v>
      </c>
      <c r="AA1954" s="223" t="str" cm="1">
        <f t="array" ref="AA1954">_xlfn.IFS(ISTEXT('3 Model Input'!F$70),"Missing",ISTEXT('3 Model Input'!I$70),"Missing",ISNUMBER('3 Model Input'!K$70),'3 Model Input'!K$70*P1954)</f>
        <v>Missing</v>
      </c>
      <c r="AB1954" s="89"/>
      <c r="AC1954" s="227" t="str" cm="1">
        <f t="array" ref="AC1954">IF(D1954=0,"Blank",_xlfn.IFS('3 Model Input'!E$61=1,(V1954*G1954)/T1954,'3 Model Input'!E$61=2,(W1954*G1954)/T1954,'3 Model Input'!E$61=3,(X1954*G1954)/T1954,'3 Model Input'!E$61=4,(Y1954*G1954)/T1954,'3 Model Input'!E$61=5,(Z1954*G1954)/T1954, ISTEXT('3 Model Input'!E$61),"Missing",'3 Model Input'!E$61=6,(AA1954*G1954)/T1954))</f>
        <v>Blank</v>
      </c>
      <c r="AD1954" s="202" t="str">
        <f t="shared" si="327"/>
        <v>Blank</v>
      </c>
      <c r="AE1954" s="202" t="str">
        <f t="shared" si="328"/>
        <v>Blank</v>
      </c>
      <c r="AF1954" s="217" t="str">
        <f t="shared" si="329"/>
        <v>Blank</v>
      </c>
      <c r="AG1954" s="9" t="str" cm="1">
        <f t="array" ref="AG1954">_xlfn.IFS(ISNUMBER(AC1954), "", ISNUMBER(SEARCH("Blank", AC1954)), "", ISERROR(AC1954), "Bad input on tab 3")</f>
        <v/>
      </c>
    </row>
    <row r="1955" spans="2:33" ht="15" customHeight="1" x14ac:dyDescent="0.75">
      <c r="B1955" s="205" t="str">
        <f>'5 Driver Data'!B1955</f>
        <v>1947</v>
      </c>
      <c r="C1955" s="193">
        <f>'5 Driver Data'!C1955</f>
        <v>0</v>
      </c>
      <c r="D1955" s="192">
        <f>'5 Driver Data'!D1955</f>
        <v>0</v>
      </c>
      <c r="E1955" s="191">
        <f>'5 Driver Data'!E1955</f>
        <v>0</v>
      </c>
      <c r="F1955" s="191">
        <f>'5 Driver Data'!F1955</f>
        <v>0</v>
      </c>
      <c r="G1955" s="191">
        <f>'5 Driver Data'!G1955</f>
        <v>0</v>
      </c>
      <c r="H1955" s="191">
        <f>'5 Driver Data'!H1955</f>
        <v>0</v>
      </c>
      <c r="I1955" s="191">
        <f>'5 Driver Data'!I1955</f>
        <v>0</v>
      </c>
      <c r="J1955" s="191">
        <f>'5 Driver Data'!J1955</f>
        <v>0</v>
      </c>
      <c r="K1955" s="206">
        <f>'5 Driver Data'!K1955</f>
        <v>0</v>
      </c>
      <c r="L1955" s="1"/>
      <c r="M1955" s="216" t="str">
        <f>IF(D1955=0,"Blank",'3 Model Input'!E$44*'3 Model Input'!E$45)</f>
        <v>Blank</v>
      </c>
      <c r="N1955" s="197" t="str">
        <f t="shared" si="320"/>
        <v>Blank</v>
      </c>
      <c r="O1955" s="197" t="str">
        <f>IF(D1955=0,"Blank",'3 Model Input'!E$49*(1-'3 Model Input'!E$51))</f>
        <v>Blank</v>
      </c>
      <c r="P1955" s="197" t="str">
        <f t="shared" si="321"/>
        <v>Blank</v>
      </c>
      <c r="Q1955" s="197" t="str">
        <f>IF(D1955=0,"Blank",IF(D1955="BEV",E1955*(1-'3 Model Input'!E$54), E1955))</f>
        <v>Blank</v>
      </c>
      <c r="R1955" s="198" t="str">
        <f>IF(D1955=0,"Blank",IF(D1955="PHEV",F1955/G1955,F1955*(1-'3 Model Input'!E$54)/G1955))</f>
        <v>Blank</v>
      </c>
      <c r="S1955" s="198" t="str">
        <f>IF(D1955=0,"Blank",IF(D1955="PHEV",MIN(M1955,E1955),MIN(M1955,(E1955*(1-'3 Model Input'!E$54)))))</f>
        <v>Blank</v>
      </c>
      <c r="T1955" s="217" t="str">
        <f t="shared" si="322"/>
        <v>Blank</v>
      </c>
      <c r="U1955" s="89"/>
      <c r="V1955" s="216" t="str">
        <f>IF(D1955=0,"Blank",P1955*'3 Model Input'!E$50)</f>
        <v>Blank</v>
      </c>
      <c r="W1955" s="197" t="str">
        <f t="shared" si="323"/>
        <v>Blank</v>
      </c>
      <c r="X1955" s="197" t="str">
        <f t="shared" si="324"/>
        <v>Blank</v>
      </c>
      <c r="Y1955" s="197" t="str">
        <f t="shared" si="325"/>
        <v>Blank</v>
      </c>
      <c r="Z1955" s="197" t="str">
        <f t="shared" si="326"/>
        <v>Blank</v>
      </c>
      <c r="AA1955" s="223" t="str" cm="1">
        <f t="array" ref="AA1955">_xlfn.IFS(ISTEXT('3 Model Input'!F$70),"Missing",ISTEXT('3 Model Input'!I$70),"Missing",ISNUMBER('3 Model Input'!K$70),'3 Model Input'!K$70*P1955)</f>
        <v>Missing</v>
      </c>
      <c r="AB1955" s="89"/>
      <c r="AC1955" s="227" t="str" cm="1">
        <f t="array" ref="AC1955">IF(D1955=0,"Blank",_xlfn.IFS('3 Model Input'!E$61=1,(V1955*G1955)/T1955,'3 Model Input'!E$61=2,(W1955*G1955)/T1955,'3 Model Input'!E$61=3,(X1955*G1955)/T1955,'3 Model Input'!E$61=4,(Y1955*G1955)/T1955,'3 Model Input'!E$61=5,(Z1955*G1955)/T1955, ISTEXT('3 Model Input'!E$61),"Missing",'3 Model Input'!E$61=6,(AA1955*G1955)/T1955))</f>
        <v>Blank</v>
      </c>
      <c r="AD1955" s="202" t="str">
        <f t="shared" si="327"/>
        <v>Blank</v>
      </c>
      <c r="AE1955" s="202" t="str">
        <f t="shared" si="328"/>
        <v>Blank</v>
      </c>
      <c r="AF1955" s="217" t="str">
        <f t="shared" si="329"/>
        <v>Blank</v>
      </c>
      <c r="AG1955" s="9" t="str" cm="1">
        <f t="array" ref="AG1955">_xlfn.IFS(ISNUMBER(AC1955), "", ISNUMBER(SEARCH("Blank", AC1955)), "", ISERROR(AC1955), "Bad input on tab 3")</f>
        <v/>
      </c>
    </row>
    <row r="1956" spans="2:33" ht="15" customHeight="1" x14ac:dyDescent="0.75">
      <c r="B1956" s="205" t="str">
        <f>'5 Driver Data'!B1956</f>
        <v>1948</v>
      </c>
      <c r="C1956" s="193">
        <f>'5 Driver Data'!C1956</f>
        <v>0</v>
      </c>
      <c r="D1956" s="192">
        <f>'5 Driver Data'!D1956</f>
        <v>0</v>
      </c>
      <c r="E1956" s="191">
        <f>'5 Driver Data'!E1956</f>
        <v>0</v>
      </c>
      <c r="F1956" s="191">
        <f>'5 Driver Data'!F1956</f>
        <v>0</v>
      </c>
      <c r="G1956" s="191">
        <f>'5 Driver Data'!G1956</f>
        <v>0</v>
      </c>
      <c r="H1956" s="191">
        <f>'5 Driver Data'!H1956</f>
        <v>0</v>
      </c>
      <c r="I1956" s="191">
        <f>'5 Driver Data'!I1956</f>
        <v>0</v>
      </c>
      <c r="J1956" s="191">
        <f>'5 Driver Data'!J1956</f>
        <v>0</v>
      </c>
      <c r="K1956" s="206">
        <f>'5 Driver Data'!K1956</f>
        <v>0</v>
      </c>
      <c r="L1956" s="1"/>
      <c r="M1956" s="216" t="str">
        <f>IF(D1956=0,"Blank",'3 Model Input'!E$44*'3 Model Input'!E$45)</f>
        <v>Blank</v>
      </c>
      <c r="N1956" s="197" t="str">
        <f t="shared" si="320"/>
        <v>Blank</v>
      </c>
      <c r="O1956" s="197" t="str">
        <f>IF(D1956=0,"Blank",'3 Model Input'!E$49*(1-'3 Model Input'!E$51))</f>
        <v>Blank</v>
      </c>
      <c r="P1956" s="197" t="str">
        <f t="shared" si="321"/>
        <v>Blank</v>
      </c>
      <c r="Q1956" s="197" t="str">
        <f>IF(D1956=0,"Blank",IF(D1956="BEV",E1956*(1-'3 Model Input'!E$54), E1956))</f>
        <v>Blank</v>
      </c>
      <c r="R1956" s="198" t="str">
        <f>IF(D1956=0,"Blank",IF(D1956="PHEV",F1956/G1956,F1956*(1-'3 Model Input'!E$54)/G1956))</f>
        <v>Blank</v>
      </c>
      <c r="S1956" s="198" t="str">
        <f>IF(D1956=0,"Blank",IF(D1956="PHEV",MIN(M1956,E1956),MIN(M1956,(E1956*(1-'3 Model Input'!E$54)))))</f>
        <v>Blank</v>
      </c>
      <c r="T1956" s="217" t="str">
        <f t="shared" si="322"/>
        <v>Blank</v>
      </c>
      <c r="U1956" s="89"/>
      <c r="V1956" s="216" t="str">
        <f>IF(D1956=0,"Blank",P1956*'3 Model Input'!E$50)</f>
        <v>Blank</v>
      </c>
      <c r="W1956" s="197" t="str">
        <f t="shared" si="323"/>
        <v>Blank</v>
      </c>
      <c r="X1956" s="197" t="str">
        <f t="shared" si="324"/>
        <v>Blank</v>
      </c>
      <c r="Y1956" s="197" t="str">
        <f t="shared" si="325"/>
        <v>Blank</v>
      </c>
      <c r="Z1956" s="197" t="str">
        <f t="shared" si="326"/>
        <v>Blank</v>
      </c>
      <c r="AA1956" s="223" t="str" cm="1">
        <f t="array" ref="AA1956">_xlfn.IFS(ISTEXT('3 Model Input'!F$70),"Missing",ISTEXT('3 Model Input'!I$70),"Missing",ISNUMBER('3 Model Input'!K$70),'3 Model Input'!K$70*P1956)</f>
        <v>Missing</v>
      </c>
      <c r="AB1956" s="89"/>
      <c r="AC1956" s="227" t="str" cm="1">
        <f t="array" ref="AC1956">IF(D1956=0,"Blank",_xlfn.IFS('3 Model Input'!E$61=1,(V1956*G1956)/T1956,'3 Model Input'!E$61=2,(W1956*G1956)/T1956,'3 Model Input'!E$61=3,(X1956*G1956)/T1956,'3 Model Input'!E$61=4,(Y1956*G1956)/T1956,'3 Model Input'!E$61=5,(Z1956*G1956)/T1956, ISTEXT('3 Model Input'!E$61),"Missing",'3 Model Input'!E$61=6,(AA1956*G1956)/T1956))</f>
        <v>Blank</v>
      </c>
      <c r="AD1956" s="202" t="str">
        <f t="shared" si="327"/>
        <v>Blank</v>
      </c>
      <c r="AE1956" s="202" t="str">
        <f t="shared" si="328"/>
        <v>Blank</v>
      </c>
      <c r="AF1956" s="217" t="str">
        <f t="shared" si="329"/>
        <v>Blank</v>
      </c>
      <c r="AG1956" s="9" t="str" cm="1">
        <f t="array" ref="AG1956">_xlfn.IFS(ISNUMBER(AC1956), "", ISNUMBER(SEARCH("Blank", AC1956)), "", ISERROR(AC1956), "Bad input on tab 3")</f>
        <v/>
      </c>
    </row>
    <row r="1957" spans="2:33" ht="15" customHeight="1" x14ac:dyDescent="0.75">
      <c r="B1957" s="205" t="str">
        <f>'5 Driver Data'!B1957</f>
        <v>1949</v>
      </c>
      <c r="C1957" s="193">
        <f>'5 Driver Data'!C1957</f>
        <v>0</v>
      </c>
      <c r="D1957" s="192">
        <f>'5 Driver Data'!D1957</f>
        <v>0</v>
      </c>
      <c r="E1957" s="191">
        <f>'5 Driver Data'!E1957</f>
        <v>0</v>
      </c>
      <c r="F1957" s="191">
        <f>'5 Driver Data'!F1957</f>
        <v>0</v>
      </c>
      <c r="G1957" s="191">
        <f>'5 Driver Data'!G1957</f>
        <v>0</v>
      </c>
      <c r="H1957" s="191">
        <f>'5 Driver Data'!H1957</f>
        <v>0</v>
      </c>
      <c r="I1957" s="191">
        <f>'5 Driver Data'!I1957</f>
        <v>0</v>
      </c>
      <c r="J1957" s="191">
        <f>'5 Driver Data'!J1957</f>
        <v>0</v>
      </c>
      <c r="K1957" s="206">
        <f>'5 Driver Data'!K1957</f>
        <v>0</v>
      </c>
      <c r="L1957" s="1"/>
      <c r="M1957" s="216" t="str">
        <f>IF(D1957=0,"Blank",'3 Model Input'!E$44*'3 Model Input'!E$45)</f>
        <v>Blank</v>
      </c>
      <c r="N1957" s="197" t="str">
        <f t="shared" si="320"/>
        <v>Blank</v>
      </c>
      <c r="O1957" s="197" t="str">
        <f>IF(D1957=0,"Blank",'3 Model Input'!E$49*(1-'3 Model Input'!E$51))</f>
        <v>Blank</v>
      </c>
      <c r="P1957" s="197" t="str">
        <f t="shared" si="321"/>
        <v>Blank</v>
      </c>
      <c r="Q1957" s="197" t="str">
        <f>IF(D1957=0,"Blank",IF(D1957="BEV",E1957*(1-'3 Model Input'!E$54), E1957))</f>
        <v>Blank</v>
      </c>
      <c r="R1957" s="198" t="str">
        <f>IF(D1957=0,"Blank",IF(D1957="PHEV",F1957/G1957,F1957*(1-'3 Model Input'!E$54)/G1957))</f>
        <v>Blank</v>
      </c>
      <c r="S1957" s="198" t="str">
        <f>IF(D1957=0,"Blank",IF(D1957="PHEV",MIN(M1957,E1957),MIN(M1957,(E1957*(1-'3 Model Input'!E$54)))))</f>
        <v>Blank</v>
      </c>
      <c r="T1957" s="217" t="str">
        <f t="shared" si="322"/>
        <v>Blank</v>
      </c>
      <c r="U1957" s="89"/>
      <c r="V1957" s="216" t="str">
        <f>IF(D1957=0,"Blank",P1957*'3 Model Input'!E$50)</f>
        <v>Blank</v>
      </c>
      <c r="W1957" s="197" t="str">
        <f t="shared" si="323"/>
        <v>Blank</v>
      </c>
      <c r="X1957" s="197" t="str">
        <f t="shared" si="324"/>
        <v>Blank</v>
      </c>
      <c r="Y1957" s="197" t="str">
        <f t="shared" si="325"/>
        <v>Blank</v>
      </c>
      <c r="Z1957" s="197" t="str">
        <f t="shared" si="326"/>
        <v>Blank</v>
      </c>
      <c r="AA1957" s="223" t="str" cm="1">
        <f t="array" ref="AA1957">_xlfn.IFS(ISTEXT('3 Model Input'!F$70),"Missing",ISTEXT('3 Model Input'!I$70),"Missing",ISNUMBER('3 Model Input'!K$70),'3 Model Input'!K$70*P1957)</f>
        <v>Missing</v>
      </c>
      <c r="AB1957" s="89"/>
      <c r="AC1957" s="227" t="str" cm="1">
        <f t="array" ref="AC1957">IF(D1957=0,"Blank",_xlfn.IFS('3 Model Input'!E$61=1,(V1957*G1957)/T1957,'3 Model Input'!E$61=2,(W1957*G1957)/T1957,'3 Model Input'!E$61=3,(X1957*G1957)/T1957,'3 Model Input'!E$61=4,(Y1957*G1957)/T1957,'3 Model Input'!E$61=5,(Z1957*G1957)/T1957, ISTEXT('3 Model Input'!E$61),"Missing",'3 Model Input'!E$61=6,(AA1957*G1957)/T1957))</f>
        <v>Blank</v>
      </c>
      <c r="AD1957" s="202" t="str">
        <f t="shared" si="327"/>
        <v>Blank</v>
      </c>
      <c r="AE1957" s="202" t="str">
        <f t="shared" si="328"/>
        <v>Blank</v>
      </c>
      <c r="AF1957" s="217" t="str">
        <f t="shared" si="329"/>
        <v>Blank</v>
      </c>
      <c r="AG1957" s="9" t="str" cm="1">
        <f t="array" ref="AG1957">_xlfn.IFS(ISNUMBER(AC1957), "", ISNUMBER(SEARCH("Blank", AC1957)), "", ISERROR(AC1957), "Bad input on tab 3")</f>
        <v/>
      </c>
    </row>
    <row r="1958" spans="2:33" ht="15" customHeight="1" x14ac:dyDescent="0.75">
      <c r="B1958" s="205" t="str">
        <f>'5 Driver Data'!B1958</f>
        <v>1950</v>
      </c>
      <c r="C1958" s="193">
        <f>'5 Driver Data'!C1958</f>
        <v>0</v>
      </c>
      <c r="D1958" s="192">
        <f>'5 Driver Data'!D1958</f>
        <v>0</v>
      </c>
      <c r="E1958" s="191">
        <f>'5 Driver Data'!E1958</f>
        <v>0</v>
      </c>
      <c r="F1958" s="191">
        <f>'5 Driver Data'!F1958</f>
        <v>0</v>
      </c>
      <c r="G1958" s="191">
        <f>'5 Driver Data'!G1958</f>
        <v>0</v>
      </c>
      <c r="H1958" s="191">
        <f>'5 Driver Data'!H1958</f>
        <v>0</v>
      </c>
      <c r="I1958" s="191">
        <f>'5 Driver Data'!I1958</f>
        <v>0</v>
      </c>
      <c r="J1958" s="191">
        <f>'5 Driver Data'!J1958</f>
        <v>0</v>
      </c>
      <c r="K1958" s="206">
        <f>'5 Driver Data'!K1958</f>
        <v>0</v>
      </c>
      <c r="L1958" s="1"/>
      <c r="M1958" s="216" t="str">
        <f>IF(D1958=0,"Blank",'3 Model Input'!E$44*'3 Model Input'!E$45)</f>
        <v>Blank</v>
      </c>
      <c r="N1958" s="197" t="str">
        <f t="shared" si="320"/>
        <v>Blank</v>
      </c>
      <c r="O1958" s="197" t="str">
        <f>IF(D1958=0,"Blank",'3 Model Input'!E$49*(1-'3 Model Input'!E$51))</f>
        <v>Blank</v>
      </c>
      <c r="P1958" s="197" t="str">
        <f t="shared" si="321"/>
        <v>Blank</v>
      </c>
      <c r="Q1958" s="197" t="str">
        <f>IF(D1958=0,"Blank",IF(D1958="BEV",E1958*(1-'3 Model Input'!E$54), E1958))</f>
        <v>Blank</v>
      </c>
      <c r="R1958" s="198" t="str">
        <f>IF(D1958=0,"Blank",IF(D1958="PHEV",F1958/G1958,F1958*(1-'3 Model Input'!E$54)/G1958))</f>
        <v>Blank</v>
      </c>
      <c r="S1958" s="198" t="str">
        <f>IF(D1958=0,"Blank",IF(D1958="PHEV",MIN(M1958,E1958),MIN(M1958,(E1958*(1-'3 Model Input'!E$54)))))</f>
        <v>Blank</v>
      </c>
      <c r="T1958" s="217" t="str">
        <f t="shared" si="322"/>
        <v>Blank</v>
      </c>
      <c r="U1958" s="89"/>
      <c r="V1958" s="216" t="str">
        <f>IF(D1958=0,"Blank",P1958*'3 Model Input'!E$50)</f>
        <v>Blank</v>
      </c>
      <c r="W1958" s="197" t="str">
        <f t="shared" si="323"/>
        <v>Blank</v>
      </c>
      <c r="X1958" s="197" t="str">
        <f t="shared" si="324"/>
        <v>Blank</v>
      </c>
      <c r="Y1958" s="197" t="str">
        <f t="shared" si="325"/>
        <v>Blank</v>
      </c>
      <c r="Z1958" s="197" t="str">
        <f t="shared" si="326"/>
        <v>Blank</v>
      </c>
      <c r="AA1958" s="223" t="str" cm="1">
        <f t="array" ref="AA1958">_xlfn.IFS(ISTEXT('3 Model Input'!F$70),"Missing",ISTEXT('3 Model Input'!I$70),"Missing",ISNUMBER('3 Model Input'!K$70),'3 Model Input'!K$70*P1958)</f>
        <v>Missing</v>
      </c>
      <c r="AB1958" s="89"/>
      <c r="AC1958" s="227" t="str" cm="1">
        <f t="array" ref="AC1958">IF(D1958=0,"Blank",_xlfn.IFS('3 Model Input'!E$61=1,(V1958*G1958)/T1958,'3 Model Input'!E$61=2,(W1958*G1958)/T1958,'3 Model Input'!E$61=3,(X1958*G1958)/T1958,'3 Model Input'!E$61=4,(Y1958*G1958)/T1958,'3 Model Input'!E$61=5,(Z1958*G1958)/T1958, ISTEXT('3 Model Input'!E$61),"Missing",'3 Model Input'!E$61=6,(AA1958*G1958)/T1958))</f>
        <v>Blank</v>
      </c>
      <c r="AD1958" s="202" t="str">
        <f t="shared" si="327"/>
        <v>Blank</v>
      </c>
      <c r="AE1958" s="202" t="str">
        <f t="shared" si="328"/>
        <v>Blank</v>
      </c>
      <c r="AF1958" s="217" t="str">
        <f t="shared" si="329"/>
        <v>Blank</v>
      </c>
      <c r="AG1958" s="9" t="str" cm="1">
        <f t="array" ref="AG1958">_xlfn.IFS(ISNUMBER(AC1958), "", ISNUMBER(SEARCH("Blank", AC1958)), "", ISERROR(AC1958), "Bad input on tab 3")</f>
        <v/>
      </c>
    </row>
    <row r="1959" spans="2:33" ht="15" customHeight="1" x14ac:dyDescent="0.75">
      <c r="B1959" s="205" t="str">
        <f>'5 Driver Data'!B1959</f>
        <v>1951</v>
      </c>
      <c r="C1959" s="193">
        <f>'5 Driver Data'!C1959</f>
        <v>0</v>
      </c>
      <c r="D1959" s="192">
        <f>'5 Driver Data'!D1959</f>
        <v>0</v>
      </c>
      <c r="E1959" s="191">
        <f>'5 Driver Data'!E1959</f>
        <v>0</v>
      </c>
      <c r="F1959" s="191">
        <f>'5 Driver Data'!F1959</f>
        <v>0</v>
      </c>
      <c r="G1959" s="191">
        <f>'5 Driver Data'!G1959</f>
        <v>0</v>
      </c>
      <c r="H1959" s="191">
        <f>'5 Driver Data'!H1959</f>
        <v>0</v>
      </c>
      <c r="I1959" s="191">
        <f>'5 Driver Data'!I1959</f>
        <v>0</v>
      </c>
      <c r="J1959" s="191">
        <f>'5 Driver Data'!J1959</f>
        <v>0</v>
      </c>
      <c r="K1959" s="206">
        <f>'5 Driver Data'!K1959</f>
        <v>0</v>
      </c>
      <c r="L1959" s="1"/>
      <c r="M1959" s="216" t="str">
        <f>IF(D1959=0,"Blank",'3 Model Input'!E$44*'3 Model Input'!E$45)</f>
        <v>Blank</v>
      </c>
      <c r="N1959" s="197" t="str">
        <f t="shared" si="320"/>
        <v>Blank</v>
      </c>
      <c r="O1959" s="197" t="str">
        <f>IF(D1959=0,"Blank",'3 Model Input'!E$49*(1-'3 Model Input'!E$51))</f>
        <v>Blank</v>
      </c>
      <c r="P1959" s="197" t="str">
        <f t="shared" si="321"/>
        <v>Blank</v>
      </c>
      <c r="Q1959" s="197" t="str">
        <f>IF(D1959=0,"Blank",IF(D1959="BEV",E1959*(1-'3 Model Input'!E$54), E1959))</f>
        <v>Blank</v>
      </c>
      <c r="R1959" s="198" t="str">
        <f>IF(D1959=0,"Blank",IF(D1959="PHEV",F1959/G1959,F1959*(1-'3 Model Input'!E$54)/G1959))</f>
        <v>Blank</v>
      </c>
      <c r="S1959" s="198" t="str">
        <f>IF(D1959=0,"Blank",IF(D1959="PHEV",MIN(M1959,E1959),MIN(M1959,(E1959*(1-'3 Model Input'!E$54)))))</f>
        <v>Blank</v>
      </c>
      <c r="T1959" s="217" t="str">
        <f t="shared" si="322"/>
        <v>Blank</v>
      </c>
      <c r="U1959" s="89"/>
      <c r="V1959" s="216" t="str">
        <f>IF(D1959=0,"Blank",P1959*'3 Model Input'!E$50)</f>
        <v>Blank</v>
      </c>
      <c r="W1959" s="197" t="str">
        <f t="shared" si="323"/>
        <v>Blank</v>
      </c>
      <c r="X1959" s="197" t="str">
        <f t="shared" si="324"/>
        <v>Blank</v>
      </c>
      <c r="Y1959" s="197" t="str">
        <f t="shared" si="325"/>
        <v>Blank</v>
      </c>
      <c r="Z1959" s="197" t="str">
        <f t="shared" si="326"/>
        <v>Blank</v>
      </c>
      <c r="AA1959" s="223" t="str" cm="1">
        <f t="array" ref="AA1959">_xlfn.IFS(ISTEXT('3 Model Input'!F$70),"Missing",ISTEXT('3 Model Input'!I$70),"Missing",ISNUMBER('3 Model Input'!K$70),'3 Model Input'!K$70*P1959)</f>
        <v>Missing</v>
      </c>
      <c r="AB1959" s="89"/>
      <c r="AC1959" s="227" t="str" cm="1">
        <f t="array" ref="AC1959">IF(D1959=0,"Blank",_xlfn.IFS('3 Model Input'!E$61=1,(V1959*G1959)/T1959,'3 Model Input'!E$61=2,(W1959*G1959)/T1959,'3 Model Input'!E$61=3,(X1959*G1959)/T1959,'3 Model Input'!E$61=4,(Y1959*G1959)/T1959,'3 Model Input'!E$61=5,(Z1959*G1959)/T1959, ISTEXT('3 Model Input'!E$61),"Missing",'3 Model Input'!E$61=6,(AA1959*G1959)/T1959))</f>
        <v>Blank</v>
      </c>
      <c r="AD1959" s="202" t="str">
        <f t="shared" si="327"/>
        <v>Blank</v>
      </c>
      <c r="AE1959" s="202" t="str">
        <f t="shared" si="328"/>
        <v>Blank</v>
      </c>
      <c r="AF1959" s="217" t="str">
        <f t="shared" si="329"/>
        <v>Blank</v>
      </c>
      <c r="AG1959" s="9" t="str" cm="1">
        <f t="array" ref="AG1959">_xlfn.IFS(ISNUMBER(AC1959), "", ISNUMBER(SEARCH("Blank", AC1959)), "", ISERROR(AC1959), "Bad input on tab 3")</f>
        <v/>
      </c>
    </row>
    <row r="1960" spans="2:33" ht="15" customHeight="1" x14ac:dyDescent="0.75">
      <c r="B1960" s="205" t="str">
        <f>'5 Driver Data'!B1960</f>
        <v>1952</v>
      </c>
      <c r="C1960" s="193">
        <f>'5 Driver Data'!C1960</f>
        <v>0</v>
      </c>
      <c r="D1960" s="192">
        <f>'5 Driver Data'!D1960</f>
        <v>0</v>
      </c>
      <c r="E1960" s="191">
        <f>'5 Driver Data'!E1960</f>
        <v>0</v>
      </c>
      <c r="F1960" s="191">
        <f>'5 Driver Data'!F1960</f>
        <v>0</v>
      </c>
      <c r="G1960" s="191">
        <f>'5 Driver Data'!G1960</f>
        <v>0</v>
      </c>
      <c r="H1960" s="191">
        <f>'5 Driver Data'!H1960</f>
        <v>0</v>
      </c>
      <c r="I1960" s="191">
        <f>'5 Driver Data'!I1960</f>
        <v>0</v>
      </c>
      <c r="J1960" s="191">
        <f>'5 Driver Data'!J1960</f>
        <v>0</v>
      </c>
      <c r="K1960" s="206">
        <f>'5 Driver Data'!K1960</f>
        <v>0</v>
      </c>
      <c r="L1960" s="1"/>
      <c r="M1960" s="216" t="str">
        <f>IF(D1960=0,"Blank",'3 Model Input'!E$44*'3 Model Input'!E$45)</f>
        <v>Blank</v>
      </c>
      <c r="N1960" s="197" t="str">
        <f t="shared" si="320"/>
        <v>Blank</v>
      </c>
      <c r="O1960" s="197" t="str">
        <f>IF(D1960=0,"Blank",'3 Model Input'!E$49*(1-'3 Model Input'!E$51))</f>
        <v>Blank</v>
      </c>
      <c r="P1960" s="197" t="str">
        <f t="shared" si="321"/>
        <v>Blank</v>
      </c>
      <c r="Q1960" s="197" t="str">
        <f>IF(D1960=0,"Blank",IF(D1960="BEV",E1960*(1-'3 Model Input'!E$54), E1960))</f>
        <v>Blank</v>
      </c>
      <c r="R1960" s="198" t="str">
        <f>IF(D1960=0,"Blank",IF(D1960="PHEV",F1960/G1960,F1960*(1-'3 Model Input'!E$54)/G1960))</f>
        <v>Blank</v>
      </c>
      <c r="S1960" s="198" t="str">
        <f>IF(D1960=0,"Blank",IF(D1960="PHEV",MIN(M1960,E1960),MIN(M1960,(E1960*(1-'3 Model Input'!E$54)))))</f>
        <v>Blank</v>
      </c>
      <c r="T1960" s="217" t="str">
        <f t="shared" si="322"/>
        <v>Blank</v>
      </c>
      <c r="U1960" s="89"/>
      <c r="V1960" s="216" t="str">
        <f>IF(D1960=0,"Blank",P1960*'3 Model Input'!E$50)</f>
        <v>Blank</v>
      </c>
      <c r="W1960" s="197" t="str">
        <f t="shared" si="323"/>
        <v>Blank</v>
      </c>
      <c r="X1960" s="197" t="str">
        <f t="shared" si="324"/>
        <v>Blank</v>
      </c>
      <c r="Y1960" s="197" t="str">
        <f t="shared" si="325"/>
        <v>Blank</v>
      </c>
      <c r="Z1960" s="197" t="str">
        <f t="shared" si="326"/>
        <v>Blank</v>
      </c>
      <c r="AA1960" s="223" t="str" cm="1">
        <f t="array" ref="AA1960">_xlfn.IFS(ISTEXT('3 Model Input'!F$70),"Missing",ISTEXT('3 Model Input'!I$70),"Missing",ISNUMBER('3 Model Input'!K$70),'3 Model Input'!K$70*P1960)</f>
        <v>Missing</v>
      </c>
      <c r="AB1960" s="89"/>
      <c r="AC1960" s="227" t="str" cm="1">
        <f t="array" ref="AC1960">IF(D1960=0,"Blank",_xlfn.IFS('3 Model Input'!E$61=1,(V1960*G1960)/T1960,'3 Model Input'!E$61=2,(W1960*G1960)/T1960,'3 Model Input'!E$61=3,(X1960*G1960)/T1960,'3 Model Input'!E$61=4,(Y1960*G1960)/T1960,'3 Model Input'!E$61=5,(Z1960*G1960)/T1960, ISTEXT('3 Model Input'!E$61),"Missing",'3 Model Input'!E$61=6,(AA1960*G1960)/T1960))</f>
        <v>Blank</v>
      </c>
      <c r="AD1960" s="202" t="str">
        <f t="shared" si="327"/>
        <v>Blank</v>
      </c>
      <c r="AE1960" s="202" t="str">
        <f t="shared" si="328"/>
        <v>Blank</v>
      </c>
      <c r="AF1960" s="217" t="str">
        <f t="shared" si="329"/>
        <v>Blank</v>
      </c>
      <c r="AG1960" s="9" t="str" cm="1">
        <f t="array" ref="AG1960">_xlfn.IFS(ISNUMBER(AC1960), "", ISNUMBER(SEARCH("Blank", AC1960)), "", ISERROR(AC1960), "Bad input on tab 3")</f>
        <v/>
      </c>
    </row>
    <row r="1961" spans="2:33" ht="15" customHeight="1" x14ac:dyDescent="0.75">
      <c r="B1961" s="205" t="str">
        <f>'5 Driver Data'!B1961</f>
        <v>1953</v>
      </c>
      <c r="C1961" s="193">
        <f>'5 Driver Data'!C1961</f>
        <v>0</v>
      </c>
      <c r="D1961" s="192">
        <f>'5 Driver Data'!D1961</f>
        <v>0</v>
      </c>
      <c r="E1961" s="191">
        <f>'5 Driver Data'!E1961</f>
        <v>0</v>
      </c>
      <c r="F1961" s="191">
        <f>'5 Driver Data'!F1961</f>
        <v>0</v>
      </c>
      <c r="G1961" s="191">
        <f>'5 Driver Data'!G1961</f>
        <v>0</v>
      </c>
      <c r="H1961" s="191">
        <f>'5 Driver Data'!H1961</f>
        <v>0</v>
      </c>
      <c r="I1961" s="191">
        <f>'5 Driver Data'!I1961</f>
        <v>0</v>
      </c>
      <c r="J1961" s="191">
        <f>'5 Driver Data'!J1961</f>
        <v>0</v>
      </c>
      <c r="K1961" s="206">
        <f>'5 Driver Data'!K1961</f>
        <v>0</v>
      </c>
      <c r="L1961" s="1"/>
      <c r="M1961" s="216" t="str">
        <f>IF(D1961=0,"Blank",'3 Model Input'!E$44*'3 Model Input'!E$45)</f>
        <v>Blank</v>
      </c>
      <c r="N1961" s="197" t="str">
        <f t="shared" si="320"/>
        <v>Blank</v>
      </c>
      <c r="O1961" s="197" t="str">
        <f>IF(D1961=0,"Blank",'3 Model Input'!E$49*(1-'3 Model Input'!E$51))</f>
        <v>Blank</v>
      </c>
      <c r="P1961" s="197" t="str">
        <f t="shared" si="321"/>
        <v>Blank</v>
      </c>
      <c r="Q1961" s="197" t="str">
        <f>IF(D1961=0,"Blank",IF(D1961="BEV",E1961*(1-'3 Model Input'!E$54), E1961))</f>
        <v>Blank</v>
      </c>
      <c r="R1961" s="198" t="str">
        <f>IF(D1961=0,"Blank",IF(D1961="PHEV",F1961/G1961,F1961*(1-'3 Model Input'!E$54)/G1961))</f>
        <v>Blank</v>
      </c>
      <c r="S1961" s="198" t="str">
        <f>IF(D1961=0,"Blank",IF(D1961="PHEV",MIN(M1961,E1961),MIN(M1961,(E1961*(1-'3 Model Input'!E$54)))))</f>
        <v>Blank</v>
      </c>
      <c r="T1961" s="217" t="str">
        <f t="shared" si="322"/>
        <v>Blank</v>
      </c>
      <c r="U1961" s="89"/>
      <c r="V1961" s="216" t="str">
        <f>IF(D1961=0,"Blank",P1961*'3 Model Input'!E$50)</f>
        <v>Blank</v>
      </c>
      <c r="W1961" s="197" t="str">
        <f t="shared" si="323"/>
        <v>Blank</v>
      </c>
      <c r="X1961" s="197" t="str">
        <f t="shared" si="324"/>
        <v>Blank</v>
      </c>
      <c r="Y1961" s="197" t="str">
        <f t="shared" si="325"/>
        <v>Blank</v>
      </c>
      <c r="Z1961" s="197" t="str">
        <f t="shared" si="326"/>
        <v>Blank</v>
      </c>
      <c r="AA1961" s="223" t="str" cm="1">
        <f t="array" ref="AA1961">_xlfn.IFS(ISTEXT('3 Model Input'!F$70),"Missing",ISTEXT('3 Model Input'!I$70),"Missing",ISNUMBER('3 Model Input'!K$70),'3 Model Input'!K$70*P1961)</f>
        <v>Missing</v>
      </c>
      <c r="AB1961" s="89"/>
      <c r="AC1961" s="227" t="str" cm="1">
        <f t="array" ref="AC1961">IF(D1961=0,"Blank",_xlfn.IFS('3 Model Input'!E$61=1,(V1961*G1961)/T1961,'3 Model Input'!E$61=2,(W1961*G1961)/T1961,'3 Model Input'!E$61=3,(X1961*G1961)/T1961,'3 Model Input'!E$61=4,(Y1961*G1961)/T1961,'3 Model Input'!E$61=5,(Z1961*G1961)/T1961, ISTEXT('3 Model Input'!E$61),"Missing",'3 Model Input'!E$61=6,(AA1961*G1961)/T1961))</f>
        <v>Blank</v>
      </c>
      <c r="AD1961" s="202" t="str">
        <f t="shared" si="327"/>
        <v>Blank</v>
      </c>
      <c r="AE1961" s="202" t="str">
        <f t="shared" si="328"/>
        <v>Blank</v>
      </c>
      <c r="AF1961" s="217" t="str">
        <f t="shared" si="329"/>
        <v>Blank</v>
      </c>
      <c r="AG1961" s="9" t="str" cm="1">
        <f t="array" ref="AG1961">_xlfn.IFS(ISNUMBER(AC1961), "", ISNUMBER(SEARCH("Blank", AC1961)), "", ISERROR(AC1961), "Bad input on tab 3")</f>
        <v/>
      </c>
    </row>
    <row r="1962" spans="2:33" ht="15" customHeight="1" x14ac:dyDescent="0.75">
      <c r="B1962" s="205" t="str">
        <f>'5 Driver Data'!B1962</f>
        <v>1954</v>
      </c>
      <c r="C1962" s="193">
        <f>'5 Driver Data'!C1962</f>
        <v>0</v>
      </c>
      <c r="D1962" s="192">
        <f>'5 Driver Data'!D1962</f>
        <v>0</v>
      </c>
      <c r="E1962" s="191">
        <f>'5 Driver Data'!E1962</f>
        <v>0</v>
      </c>
      <c r="F1962" s="191">
        <f>'5 Driver Data'!F1962</f>
        <v>0</v>
      </c>
      <c r="G1962" s="191">
        <f>'5 Driver Data'!G1962</f>
        <v>0</v>
      </c>
      <c r="H1962" s="191">
        <f>'5 Driver Data'!H1962</f>
        <v>0</v>
      </c>
      <c r="I1962" s="191">
        <f>'5 Driver Data'!I1962</f>
        <v>0</v>
      </c>
      <c r="J1962" s="191">
        <f>'5 Driver Data'!J1962</f>
        <v>0</v>
      </c>
      <c r="K1962" s="206">
        <f>'5 Driver Data'!K1962</f>
        <v>0</v>
      </c>
      <c r="L1962" s="1"/>
      <c r="M1962" s="216" t="str">
        <f>IF(D1962=0,"Blank",'3 Model Input'!E$44*'3 Model Input'!E$45)</f>
        <v>Blank</v>
      </c>
      <c r="N1962" s="197" t="str">
        <f t="shared" si="320"/>
        <v>Blank</v>
      </c>
      <c r="O1962" s="197" t="str">
        <f>IF(D1962=0,"Blank",'3 Model Input'!E$49*(1-'3 Model Input'!E$51))</f>
        <v>Blank</v>
      </c>
      <c r="P1962" s="197" t="str">
        <f t="shared" si="321"/>
        <v>Blank</v>
      </c>
      <c r="Q1962" s="197" t="str">
        <f>IF(D1962=0,"Blank",IF(D1962="BEV",E1962*(1-'3 Model Input'!E$54), E1962))</f>
        <v>Blank</v>
      </c>
      <c r="R1962" s="198" t="str">
        <f>IF(D1962=0,"Blank",IF(D1962="PHEV",F1962/G1962,F1962*(1-'3 Model Input'!E$54)/G1962))</f>
        <v>Blank</v>
      </c>
      <c r="S1962" s="198" t="str">
        <f>IF(D1962=0,"Blank",IF(D1962="PHEV",MIN(M1962,E1962),MIN(M1962,(E1962*(1-'3 Model Input'!E$54)))))</f>
        <v>Blank</v>
      </c>
      <c r="T1962" s="217" t="str">
        <f t="shared" si="322"/>
        <v>Blank</v>
      </c>
      <c r="U1962" s="89"/>
      <c r="V1962" s="216" t="str">
        <f>IF(D1962=0,"Blank",P1962*'3 Model Input'!E$50)</f>
        <v>Blank</v>
      </c>
      <c r="W1962" s="197" t="str">
        <f t="shared" si="323"/>
        <v>Blank</v>
      </c>
      <c r="X1962" s="197" t="str">
        <f t="shared" si="324"/>
        <v>Blank</v>
      </c>
      <c r="Y1962" s="197" t="str">
        <f t="shared" si="325"/>
        <v>Blank</v>
      </c>
      <c r="Z1962" s="197" t="str">
        <f t="shared" si="326"/>
        <v>Blank</v>
      </c>
      <c r="AA1962" s="223" t="str" cm="1">
        <f t="array" ref="AA1962">_xlfn.IFS(ISTEXT('3 Model Input'!F$70),"Missing",ISTEXT('3 Model Input'!I$70),"Missing",ISNUMBER('3 Model Input'!K$70),'3 Model Input'!K$70*P1962)</f>
        <v>Missing</v>
      </c>
      <c r="AB1962" s="89"/>
      <c r="AC1962" s="227" t="str" cm="1">
        <f t="array" ref="AC1962">IF(D1962=0,"Blank",_xlfn.IFS('3 Model Input'!E$61=1,(V1962*G1962)/T1962,'3 Model Input'!E$61=2,(W1962*G1962)/T1962,'3 Model Input'!E$61=3,(X1962*G1962)/T1962,'3 Model Input'!E$61=4,(Y1962*G1962)/T1962,'3 Model Input'!E$61=5,(Z1962*G1962)/T1962, ISTEXT('3 Model Input'!E$61),"Missing",'3 Model Input'!E$61=6,(AA1962*G1962)/T1962))</f>
        <v>Blank</v>
      </c>
      <c r="AD1962" s="202" t="str">
        <f t="shared" si="327"/>
        <v>Blank</v>
      </c>
      <c r="AE1962" s="202" t="str">
        <f t="shared" si="328"/>
        <v>Blank</v>
      </c>
      <c r="AF1962" s="217" t="str">
        <f t="shared" si="329"/>
        <v>Blank</v>
      </c>
      <c r="AG1962" s="9" t="str" cm="1">
        <f t="array" ref="AG1962">_xlfn.IFS(ISNUMBER(AC1962), "", ISNUMBER(SEARCH("Blank", AC1962)), "", ISERROR(AC1962), "Bad input on tab 3")</f>
        <v/>
      </c>
    </row>
    <row r="1963" spans="2:33" ht="15" customHeight="1" x14ac:dyDescent="0.75">
      <c r="B1963" s="205" t="str">
        <f>'5 Driver Data'!B1963</f>
        <v>1955</v>
      </c>
      <c r="C1963" s="193">
        <f>'5 Driver Data'!C1963</f>
        <v>0</v>
      </c>
      <c r="D1963" s="192">
        <f>'5 Driver Data'!D1963</f>
        <v>0</v>
      </c>
      <c r="E1963" s="191">
        <f>'5 Driver Data'!E1963</f>
        <v>0</v>
      </c>
      <c r="F1963" s="191">
        <f>'5 Driver Data'!F1963</f>
        <v>0</v>
      </c>
      <c r="G1963" s="191">
        <f>'5 Driver Data'!G1963</f>
        <v>0</v>
      </c>
      <c r="H1963" s="191">
        <f>'5 Driver Data'!H1963</f>
        <v>0</v>
      </c>
      <c r="I1963" s="191">
        <f>'5 Driver Data'!I1963</f>
        <v>0</v>
      </c>
      <c r="J1963" s="191">
        <f>'5 Driver Data'!J1963</f>
        <v>0</v>
      </c>
      <c r="K1963" s="206">
        <f>'5 Driver Data'!K1963</f>
        <v>0</v>
      </c>
      <c r="L1963" s="1"/>
      <c r="M1963" s="216" t="str">
        <f>IF(D1963=0,"Blank",'3 Model Input'!E$44*'3 Model Input'!E$45)</f>
        <v>Blank</v>
      </c>
      <c r="N1963" s="197" t="str">
        <f t="shared" si="320"/>
        <v>Blank</v>
      </c>
      <c r="O1963" s="197" t="str">
        <f>IF(D1963=0,"Blank",'3 Model Input'!E$49*(1-'3 Model Input'!E$51))</f>
        <v>Blank</v>
      </c>
      <c r="P1963" s="197" t="str">
        <f t="shared" si="321"/>
        <v>Blank</v>
      </c>
      <c r="Q1963" s="197" t="str">
        <f>IF(D1963=0,"Blank",IF(D1963="BEV",E1963*(1-'3 Model Input'!E$54), E1963))</f>
        <v>Blank</v>
      </c>
      <c r="R1963" s="198" t="str">
        <f>IF(D1963=0,"Blank",IF(D1963="PHEV",F1963/G1963,F1963*(1-'3 Model Input'!E$54)/G1963))</f>
        <v>Blank</v>
      </c>
      <c r="S1963" s="198" t="str">
        <f>IF(D1963=0,"Blank",IF(D1963="PHEV",MIN(M1963,E1963),MIN(M1963,(E1963*(1-'3 Model Input'!E$54)))))</f>
        <v>Blank</v>
      </c>
      <c r="T1963" s="217" t="str">
        <f t="shared" si="322"/>
        <v>Blank</v>
      </c>
      <c r="U1963" s="89"/>
      <c r="V1963" s="216" t="str">
        <f>IF(D1963=0,"Blank",P1963*'3 Model Input'!E$50)</f>
        <v>Blank</v>
      </c>
      <c r="W1963" s="197" t="str">
        <f t="shared" si="323"/>
        <v>Blank</v>
      </c>
      <c r="X1963" s="197" t="str">
        <f t="shared" si="324"/>
        <v>Blank</v>
      </c>
      <c r="Y1963" s="197" t="str">
        <f t="shared" si="325"/>
        <v>Blank</v>
      </c>
      <c r="Z1963" s="197" t="str">
        <f t="shared" si="326"/>
        <v>Blank</v>
      </c>
      <c r="AA1963" s="223" t="str" cm="1">
        <f t="array" ref="AA1963">_xlfn.IFS(ISTEXT('3 Model Input'!F$70),"Missing",ISTEXT('3 Model Input'!I$70),"Missing",ISNUMBER('3 Model Input'!K$70),'3 Model Input'!K$70*P1963)</f>
        <v>Missing</v>
      </c>
      <c r="AB1963" s="89"/>
      <c r="AC1963" s="227" t="str" cm="1">
        <f t="array" ref="AC1963">IF(D1963=0,"Blank",_xlfn.IFS('3 Model Input'!E$61=1,(V1963*G1963)/T1963,'3 Model Input'!E$61=2,(W1963*G1963)/T1963,'3 Model Input'!E$61=3,(X1963*G1963)/T1963,'3 Model Input'!E$61=4,(Y1963*G1963)/T1963,'3 Model Input'!E$61=5,(Z1963*G1963)/T1963, ISTEXT('3 Model Input'!E$61),"Missing",'3 Model Input'!E$61=6,(AA1963*G1963)/T1963))</f>
        <v>Blank</v>
      </c>
      <c r="AD1963" s="202" t="str">
        <f t="shared" si="327"/>
        <v>Blank</v>
      </c>
      <c r="AE1963" s="202" t="str">
        <f t="shared" si="328"/>
        <v>Blank</v>
      </c>
      <c r="AF1963" s="217" t="str">
        <f t="shared" si="329"/>
        <v>Blank</v>
      </c>
      <c r="AG1963" s="9" t="str" cm="1">
        <f t="array" ref="AG1963">_xlfn.IFS(ISNUMBER(AC1963), "", ISNUMBER(SEARCH("Blank", AC1963)), "", ISERROR(AC1963), "Bad input on tab 3")</f>
        <v/>
      </c>
    </row>
    <row r="1964" spans="2:33" ht="15" customHeight="1" x14ac:dyDescent="0.75">
      <c r="B1964" s="205" t="str">
        <f>'5 Driver Data'!B1964</f>
        <v>1956</v>
      </c>
      <c r="C1964" s="193">
        <f>'5 Driver Data'!C1964</f>
        <v>0</v>
      </c>
      <c r="D1964" s="192">
        <f>'5 Driver Data'!D1964</f>
        <v>0</v>
      </c>
      <c r="E1964" s="191">
        <f>'5 Driver Data'!E1964</f>
        <v>0</v>
      </c>
      <c r="F1964" s="191">
        <f>'5 Driver Data'!F1964</f>
        <v>0</v>
      </c>
      <c r="G1964" s="191">
        <f>'5 Driver Data'!G1964</f>
        <v>0</v>
      </c>
      <c r="H1964" s="191">
        <f>'5 Driver Data'!H1964</f>
        <v>0</v>
      </c>
      <c r="I1964" s="191">
        <f>'5 Driver Data'!I1964</f>
        <v>0</v>
      </c>
      <c r="J1964" s="191">
        <f>'5 Driver Data'!J1964</f>
        <v>0</v>
      </c>
      <c r="K1964" s="206">
        <f>'5 Driver Data'!K1964</f>
        <v>0</v>
      </c>
      <c r="L1964" s="1"/>
      <c r="M1964" s="216" t="str">
        <f>IF(D1964=0,"Blank",'3 Model Input'!E$44*'3 Model Input'!E$45)</f>
        <v>Blank</v>
      </c>
      <c r="N1964" s="197" t="str">
        <f t="shared" si="320"/>
        <v>Blank</v>
      </c>
      <c r="O1964" s="197" t="str">
        <f>IF(D1964=0,"Blank",'3 Model Input'!E$49*(1-'3 Model Input'!E$51))</f>
        <v>Blank</v>
      </c>
      <c r="P1964" s="197" t="str">
        <f t="shared" si="321"/>
        <v>Blank</v>
      </c>
      <c r="Q1964" s="197" t="str">
        <f>IF(D1964=0,"Blank",IF(D1964="BEV",E1964*(1-'3 Model Input'!E$54), E1964))</f>
        <v>Blank</v>
      </c>
      <c r="R1964" s="198" t="str">
        <f>IF(D1964=0,"Blank",IF(D1964="PHEV",F1964/G1964,F1964*(1-'3 Model Input'!E$54)/G1964))</f>
        <v>Blank</v>
      </c>
      <c r="S1964" s="198" t="str">
        <f>IF(D1964=0,"Blank",IF(D1964="PHEV",MIN(M1964,E1964),MIN(M1964,(E1964*(1-'3 Model Input'!E$54)))))</f>
        <v>Blank</v>
      </c>
      <c r="T1964" s="217" t="str">
        <f t="shared" si="322"/>
        <v>Blank</v>
      </c>
      <c r="U1964" s="89"/>
      <c r="V1964" s="216" t="str">
        <f>IF(D1964=0,"Blank",P1964*'3 Model Input'!E$50)</f>
        <v>Blank</v>
      </c>
      <c r="W1964" s="197" t="str">
        <f t="shared" si="323"/>
        <v>Blank</v>
      </c>
      <c r="X1964" s="197" t="str">
        <f t="shared" si="324"/>
        <v>Blank</v>
      </c>
      <c r="Y1964" s="197" t="str">
        <f t="shared" si="325"/>
        <v>Blank</v>
      </c>
      <c r="Z1964" s="197" t="str">
        <f t="shared" si="326"/>
        <v>Blank</v>
      </c>
      <c r="AA1964" s="223" t="str" cm="1">
        <f t="array" ref="AA1964">_xlfn.IFS(ISTEXT('3 Model Input'!F$70),"Missing",ISTEXT('3 Model Input'!I$70),"Missing",ISNUMBER('3 Model Input'!K$70),'3 Model Input'!K$70*P1964)</f>
        <v>Missing</v>
      </c>
      <c r="AB1964" s="89"/>
      <c r="AC1964" s="227" t="str" cm="1">
        <f t="array" ref="AC1964">IF(D1964=0,"Blank",_xlfn.IFS('3 Model Input'!E$61=1,(V1964*G1964)/T1964,'3 Model Input'!E$61=2,(W1964*G1964)/T1964,'3 Model Input'!E$61=3,(X1964*G1964)/T1964,'3 Model Input'!E$61=4,(Y1964*G1964)/T1964,'3 Model Input'!E$61=5,(Z1964*G1964)/T1964, ISTEXT('3 Model Input'!E$61),"Missing",'3 Model Input'!E$61=6,(AA1964*G1964)/T1964))</f>
        <v>Blank</v>
      </c>
      <c r="AD1964" s="202" t="str">
        <f t="shared" si="327"/>
        <v>Blank</v>
      </c>
      <c r="AE1964" s="202" t="str">
        <f t="shared" si="328"/>
        <v>Blank</v>
      </c>
      <c r="AF1964" s="217" t="str">
        <f t="shared" si="329"/>
        <v>Blank</v>
      </c>
      <c r="AG1964" s="9" t="str" cm="1">
        <f t="array" ref="AG1964">_xlfn.IFS(ISNUMBER(AC1964), "", ISNUMBER(SEARCH("Blank", AC1964)), "", ISERROR(AC1964), "Bad input on tab 3")</f>
        <v/>
      </c>
    </row>
    <row r="1965" spans="2:33" ht="15" customHeight="1" x14ac:dyDescent="0.75">
      <c r="B1965" s="205" t="str">
        <f>'5 Driver Data'!B1965</f>
        <v>1957</v>
      </c>
      <c r="C1965" s="193">
        <f>'5 Driver Data'!C1965</f>
        <v>0</v>
      </c>
      <c r="D1965" s="192">
        <f>'5 Driver Data'!D1965</f>
        <v>0</v>
      </c>
      <c r="E1965" s="191">
        <f>'5 Driver Data'!E1965</f>
        <v>0</v>
      </c>
      <c r="F1965" s="191">
        <f>'5 Driver Data'!F1965</f>
        <v>0</v>
      </c>
      <c r="G1965" s="191">
        <f>'5 Driver Data'!G1965</f>
        <v>0</v>
      </c>
      <c r="H1965" s="191">
        <f>'5 Driver Data'!H1965</f>
        <v>0</v>
      </c>
      <c r="I1965" s="191">
        <f>'5 Driver Data'!I1965</f>
        <v>0</v>
      </c>
      <c r="J1965" s="191">
        <f>'5 Driver Data'!J1965</f>
        <v>0</v>
      </c>
      <c r="K1965" s="206">
        <f>'5 Driver Data'!K1965</f>
        <v>0</v>
      </c>
      <c r="L1965" s="1"/>
      <c r="M1965" s="216" t="str">
        <f>IF(D1965=0,"Blank",'3 Model Input'!E$44*'3 Model Input'!E$45)</f>
        <v>Blank</v>
      </c>
      <c r="N1965" s="197" t="str">
        <f t="shared" si="320"/>
        <v>Blank</v>
      </c>
      <c r="O1965" s="197" t="str">
        <f>IF(D1965=0,"Blank",'3 Model Input'!E$49*(1-'3 Model Input'!E$51))</f>
        <v>Blank</v>
      </c>
      <c r="P1965" s="197" t="str">
        <f t="shared" si="321"/>
        <v>Blank</v>
      </c>
      <c r="Q1965" s="197" t="str">
        <f>IF(D1965=0,"Blank",IF(D1965="BEV",E1965*(1-'3 Model Input'!E$54), E1965))</f>
        <v>Blank</v>
      </c>
      <c r="R1965" s="198" t="str">
        <f>IF(D1965=0,"Blank",IF(D1965="PHEV",F1965/G1965,F1965*(1-'3 Model Input'!E$54)/G1965))</f>
        <v>Blank</v>
      </c>
      <c r="S1965" s="198" t="str">
        <f>IF(D1965=0,"Blank",IF(D1965="PHEV",MIN(M1965,E1965),MIN(M1965,(E1965*(1-'3 Model Input'!E$54)))))</f>
        <v>Blank</v>
      </c>
      <c r="T1965" s="217" t="str">
        <f t="shared" si="322"/>
        <v>Blank</v>
      </c>
      <c r="U1965" s="89"/>
      <c r="V1965" s="216" t="str">
        <f>IF(D1965=0,"Blank",P1965*'3 Model Input'!E$50)</f>
        <v>Blank</v>
      </c>
      <c r="W1965" s="197" t="str">
        <f t="shared" si="323"/>
        <v>Blank</v>
      </c>
      <c r="X1965" s="197" t="str">
        <f t="shared" si="324"/>
        <v>Blank</v>
      </c>
      <c r="Y1965" s="197" t="str">
        <f t="shared" si="325"/>
        <v>Blank</v>
      </c>
      <c r="Z1965" s="197" t="str">
        <f t="shared" si="326"/>
        <v>Blank</v>
      </c>
      <c r="AA1965" s="223" t="str" cm="1">
        <f t="array" ref="AA1965">_xlfn.IFS(ISTEXT('3 Model Input'!F$70),"Missing",ISTEXT('3 Model Input'!I$70),"Missing",ISNUMBER('3 Model Input'!K$70),'3 Model Input'!K$70*P1965)</f>
        <v>Missing</v>
      </c>
      <c r="AB1965" s="89"/>
      <c r="AC1965" s="227" t="str" cm="1">
        <f t="array" ref="AC1965">IF(D1965=0,"Blank",_xlfn.IFS('3 Model Input'!E$61=1,(V1965*G1965)/T1965,'3 Model Input'!E$61=2,(W1965*G1965)/T1965,'3 Model Input'!E$61=3,(X1965*G1965)/T1965,'3 Model Input'!E$61=4,(Y1965*G1965)/T1965,'3 Model Input'!E$61=5,(Z1965*G1965)/T1965, ISTEXT('3 Model Input'!E$61),"Missing",'3 Model Input'!E$61=6,(AA1965*G1965)/T1965))</f>
        <v>Blank</v>
      </c>
      <c r="AD1965" s="202" t="str">
        <f t="shared" si="327"/>
        <v>Blank</v>
      </c>
      <c r="AE1965" s="202" t="str">
        <f t="shared" si="328"/>
        <v>Blank</v>
      </c>
      <c r="AF1965" s="217" t="str">
        <f t="shared" si="329"/>
        <v>Blank</v>
      </c>
      <c r="AG1965" s="9" t="str" cm="1">
        <f t="array" ref="AG1965">_xlfn.IFS(ISNUMBER(AC1965), "", ISNUMBER(SEARCH("Blank", AC1965)), "", ISERROR(AC1965), "Bad input on tab 3")</f>
        <v/>
      </c>
    </row>
    <row r="1966" spans="2:33" ht="15" customHeight="1" x14ac:dyDescent="0.75">
      <c r="B1966" s="205" t="str">
        <f>'5 Driver Data'!B1966</f>
        <v>1958</v>
      </c>
      <c r="C1966" s="193">
        <f>'5 Driver Data'!C1966</f>
        <v>0</v>
      </c>
      <c r="D1966" s="192">
        <f>'5 Driver Data'!D1966</f>
        <v>0</v>
      </c>
      <c r="E1966" s="191">
        <f>'5 Driver Data'!E1966</f>
        <v>0</v>
      </c>
      <c r="F1966" s="191">
        <f>'5 Driver Data'!F1966</f>
        <v>0</v>
      </c>
      <c r="G1966" s="191">
        <f>'5 Driver Data'!G1966</f>
        <v>0</v>
      </c>
      <c r="H1966" s="191">
        <f>'5 Driver Data'!H1966</f>
        <v>0</v>
      </c>
      <c r="I1966" s="191">
        <f>'5 Driver Data'!I1966</f>
        <v>0</v>
      </c>
      <c r="J1966" s="191">
        <f>'5 Driver Data'!J1966</f>
        <v>0</v>
      </c>
      <c r="K1966" s="206">
        <f>'5 Driver Data'!K1966</f>
        <v>0</v>
      </c>
      <c r="L1966" s="1"/>
      <c r="M1966" s="216" t="str">
        <f>IF(D1966=0,"Blank",'3 Model Input'!E$44*'3 Model Input'!E$45)</f>
        <v>Blank</v>
      </c>
      <c r="N1966" s="197" t="str">
        <f t="shared" ref="N1966:N2029" si="330">IF(D1966=0,"Blank",H1966*I1966*52)</f>
        <v>Blank</v>
      </c>
      <c r="O1966" s="197" t="str">
        <f>IF(D1966=0,"Blank",'3 Model Input'!E$49*(1-'3 Model Input'!E$51))</f>
        <v>Blank</v>
      </c>
      <c r="P1966" s="197" t="str">
        <f t="shared" ref="P1966:P2029" si="331">IF(D1966=0,"Blank",SUM(N1966:O1966))</f>
        <v>Blank</v>
      </c>
      <c r="Q1966" s="197" t="str">
        <f>IF(D1966=0,"Blank",IF(D1966="BEV",E1966*(1-'3 Model Input'!E$54), E1966))</f>
        <v>Blank</v>
      </c>
      <c r="R1966" s="198" t="str">
        <f>IF(D1966=0,"Blank",IF(D1966="PHEV",F1966/G1966,F1966*(1-'3 Model Input'!E$54)/G1966))</f>
        <v>Blank</v>
      </c>
      <c r="S1966" s="198" t="str">
        <f>IF(D1966=0,"Blank",IF(D1966="PHEV",MIN(M1966,E1966),MIN(M1966,(E1966*(1-'3 Model Input'!E$54)))))</f>
        <v>Blank</v>
      </c>
      <c r="T1966" s="217" t="str">
        <f t="shared" ref="T1966:T2029" si="332">IF(D1966=0,"Blank",MIN(R1966,(S1966/E1966*F1966)))</f>
        <v>Blank</v>
      </c>
      <c r="U1966" s="89"/>
      <c r="V1966" s="216" t="str">
        <f>IF(D1966=0,"Blank",P1966*'3 Model Input'!E$50)</f>
        <v>Blank</v>
      </c>
      <c r="W1966" s="197" t="str">
        <f t="shared" ref="W1966:W2029" si="333">IF(D1966=0,"Blank",V1966*(1-J1966))</f>
        <v>Blank</v>
      </c>
      <c r="X1966" s="197" t="str">
        <f t="shared" ref="X1966:X2029" si="334">P1966</f>
        <v>Blank</v>
      </c>
      <c r="Y1966" s="197" t="str">
        <f t="shared" ref="Y1966:Y2029" si="335">IF(D1966=0,"Blank",P1966*(1-J1966))</f>
        <v>Blank</v>
      </c>
      <c r="Z1966" s="197" t="str">
        <f t="shared" ref="Z1966:Z2029" si="336">IF(D1966=0,"Blank",N1966*K1966)</f>
        <v>Blank</v>
      </c>
      <c r="AA1966" s="223" t="str" cm="1">
        <f t="array" ref="AA1966">_xlfn.IFS(ISTEXT('3 Model Input'!F$70),"Missing",ISTEXT('3 Model Input'!I$70),"Missing",ISNUMBER('3 Model Input'!K$70),'3 Model Input'!K$70*P1966)</f>
        <v>Missing</v>
      </c>
      <c r="AB1966" s="89"/>
      <c r="AC1966" s="227" t="str" cm="1">
        <f t="array" ref="AC1966">IF(D1966=0,"Blank",_xlfn.IFS('3 Model Input'!E$61=1,(V1966*G1966)/T1966,'3 Model Input'!E$61=2,(W1966*G1966)/T1966,'3 Model Input'!E$61=3,(X1966*G1966)/T1966,'3 Model Input'!E$61=4,(Y1966*G1966)/T1966,'3 Model Input'!E$61=5,(Z1966*G1966)/T1966, ISTEXT('3 Model Input'!E$61),"Missing",'3 Model Input'!E$61=6,(AA1966*G1966)/T1966))</f>
        <v>Blank</v>
      </c>
      <c r="AD1966" s="202" t="str">
        <f t="shared" ref="AD1966:AD2029" si="337">IF(D1966=0,"Blank",MIN(SUM(AC1966/52/H1966),1))</f>
        <v>Blank</v>
      </c>
      <c r="AE1966" s="202" t="str">
        <f t="shared" ref="AE1966:AE2029" si="338">IF(D1966=0,"Blank",AD1966*H1966)</f>
        <v>Blank</v>
      </c>
      <c r="AF1966" s="217" t="str">
        <f t="shared" ref="AF1966:AF2029" si="339">IF(D1966=0,"Blank",AC1966*S1966)</f>
        <v>Blank</v>
      </c>
      <c r="AG1966" s="9" t="str" cm="1">
        <f t="array" ref="AG1966">_xlfn.IFS(ISNUMBER(AC1966), "", ISNUMBER(SEARCH("Blank", AC1966)), "", ISERROR(AC1966), "Bad input on tab 3")</f>
        <v/>
      </c>
    </row>
    <row r="1967" spans="2:33" ht="15" customHeight="1" x14ac:dyDescent="0.75">
      <c r="B1967" s="205" t="str">
        <f>'5 Driver Data'!B1967</f>
        <v>1959</v>
      </c>
      <c r="C1967" s="193">
        <f>'5 Driver Data'!C1967</f>
        <v>0</v>
      </c>
      <c r="D1967" s="192">
        <f>'5 Driver Data'!D1967</f>
        <v>0</v>
      </c>
      <c r="E1967" s="191">
        <f>'5 Driver Data'!E1967</f>
        <v>0</v>
      </c>
      <c r="F1967" s="191">
        <f>'5 Driver Data'!F1967</f>
        <v>0</v>
      </c>
      <c r="G1967" s="191">
        <f>'5 Driver Data'!G1967</f>
        <v>0</v>
      </c>
      <c r="H1967" s="191">
        <f>'5 Driver Data'!H1967</f>
        <v>0</v>
      </c>
      <c r="I1967" s="191">
        <f>'5 Driver Data'!I1967</f>
        <v>0</v>
      </c>
      <c r="J1967" s="191">
        <f>'5 Driver Data'!J1967</f>
        <v>0</v>
      </c>
      <c r="K1967" s="206">
        <f>'5 Driver Data'!K1967</f>
        <v>0</v>
      </c>
      <c r="L1967" s="1"/>
      <c r="M1967" s="216" t="str">
        <f>IF(D1967=0,"Blank",'3 Model Input'!E$44*'3 Model Input'!E$45)</f>
        <v>Blank</v>
      </c>
      <c r="N1967" s="197" t="str">
        <f t="shared" si="330"/>
        <v>Blank</v>
      </c>
      <c r="O1967" s="197" t="str">
        <f>IF(D1967=0,"Blank",'3 Model Input'!E$49*(1-'3 Model Input'!E$51))</f>
        <v>Blank</v>
      </c>
      <c r="P1967" s="197" t="str">
        <f t="shared" si="331"/>
        <v>Blank</v>
      </c>
      <c r="Q1967" s="197" t="str">
        <f>IF(D1967=0,"Blank",IF(D1967="BEV",E1967*(1-'3 Model Input'!E$54), E1967))</f>
        <v>Blank</v>
      </c>
      <c r="R1967" s="198" t="str">
        <f>IF(D1967=0,"Blank",IF(D1967="PHEV",F1967/G1967,F1967*(1-'3 Model Input'!E$54)/G1967))</f>
        <v>Blank</v>
      </c>
      <c r="S1967" s="198" t="str">
        <f>IF(D1967=0,"Blank",IF(D1967="PHEV",MIN(M1967,E1967),MIN(M1967,(E1967*(1-'3 Model Input'!E$54)))))</f>
        <v>Blank</v>
      </c>
      <c r="T1967" s="217" t="str">
        <f t="shared" si="332"/>
        <v>Blank</v>
      </c>
      <c r="U1967" s="89"/>
      <c r="V1967" s="216" t="str">
        <f>IF(D1967=0,"Blank",P1967*'3 Model Input'!E$50)</f>
        <v>Blank</v>
      </c>
      <c r="W1967" s="197" t="str">
        <f t="shared" si="333"/>
        <v>Blank</v>
      </c>
      <c r="X1967" s="197" t="str">
        <f t="shared" si="334"/>
        <v>Blank</v>
      </c>
      <c r="Y1967" s="197" t="str">
        <f t="shared" si="335"/>
        <v>Blank</v>
      </c>
      <c r="Z1967" s="197" t="str">
        <f t="shared" si="336"/>
        <v>Blank</v>
      </c>
      <c r="AA1967" s="223" t="str" cm="1">
        <f t="array" ref="AA1967">_xlfn.IFS(ISTEXT('3 Model Input'!F$70),"Missing",ISTEXT('3 Model Input'!I$70),"Missing",ISNUMBER('3 Model Input'!K$70),'3 Model Input'!K$70*P1967)</f>
        <v>Missing</v>
      </c>
      <c r="AB1967" s="89"/>
      <c r="AC1967" s="227" t="str" cm="1">
        <f t="array" ref="AC1967">IF(D1967=0,"Blank",_xlfn.IFS('3 Model Input'!E$61=1,(V1967*G1967)/T1967,'3 Model Input'!E$61=2,(W1967*G1967)/T1967,'3 Model Input'!E$61=3,(X1967*G1967)/T1967,'3 Model Input'!E$61=4,(Y1967*G1967)/T1967,'3 Model Input'!E$61=5,(Z1967*G1967)/T1967, ISTEXT('3 Model Input'!E$61),"Missing",'3 Model Input'!E$61=6,(AA1967*G1967)/T1967))</f>
        <v>Blank</v>
      </c>
      <c r="AD1967" s="202" t="str">
        <f t="shared" si="337"/>
        <v>Blank</v>
      </c>
      <c r="AE1967" s="202" t="str">
        <f t="shared" si="338"/>
        <v>Blank</v>
      </c>
      <c r="AF1967" s="217" t="str">
        <f t="shared" si="339"/>
        <v>Blank</v>
      </c>
      <c r="AG1967" s="9" t="str" cm="1">
        <f t="array" ref="AG1967">_xlfn.IFS(ISNUMBER(AC1967), "", ISNUMBER(SEARCH("Blank", AC1967)), "", ISERROR(AC1967), "Bad input on tab 3")</f>
        <v/>
      </c>
    </row>
    <row r="1968" spans="2:33" ht="15" customHeight="1" x14ac:dyDescent="0.75">
      <c r="B1968" s="205" t="str">
        <f>'5 Driver Data'!B1968</f>
        <v>1960</v>
      </c>
      <c r="C1968" s="193">
        <f>'5 Driver Data'!C1968</f>
        <v>0</v>
      </c>
      <c r="D1968" s="192">
        <f>'5 Driver Data'!D1968</f>
        <v>0</v>
      </c>
      <c r="E1968" s="191">
        <f>'5 Driver Data'!E1968</f>
        <v>0</v>
      </c>
      <c r="F1968" s="191">
        <f>'5 Driver Data'!F1968</f>
        <v>0</v>
      </c>
      <c r="G1968" s="191">
        <f>'5 Driver Data'!G1968</f>
        <v>0</v>
      </c>
      <c r="H1968" s="191">
        <f>'5 Driver Data'!H1968</f>
        <v>0</v>
      </c>
      <c r="I1968" s="191">
        <f>'5 Driver Data'!I1968</f>
        <v>0</v>
      </c>
      <c r="J1968" s="191">
        <f>'5 Driver Data'!J1968</f>
        <v>0</v>
      </c>
      <c r="K1968" s="206">
        <f>'5 Driver Data'!K1968</f>
        <v>0</v>
      </c>
      <c r="L1968" s="1"/>
      <c r="M1968" s="216" t="str">
        <f>IF(D1968=0,"Blank",'3 Model Input'!E$44*'3 Model Input'!E$45)</f>
        <v>Blank</v>
      </c>
      <c r="N1968" s="197" t="str">
        <f t="shared" si="330"/>
        <v>Blank</v>
      </c>
      <c r="O1968" s="197" t="str">
        <f>IF(D1968=0,"Blank",'3 Model Input'!E$49*(1-'3 Model Input'!E$51))</f>
        <v>Blank</v>
      </c>
      <c r="P1968" s="197" t="str">
        <f t="shared" si="331"/>
        <v>Blank</v>
      </c>
      <c r="Q1968" s="197" t="str">
        <f>IF(D1968=0,"Blank",IF(D1968="BEV",E1968*(1-'3 Model Input'!E$54), E1968))</f>
        <v>Blank</v>
      </c>
      <c r="R1968" s="198" t="str">
        <f>IF(D1968=0,"Blank",IF(D1968="PHEV",F1968/G1968,F1968*(1-'3 Model Input'!E$54)/G1968))</f>
        <v>Blank</v>
      </c>
      <c r="S1968" s="198" t="str">
        <f>IF(D1968=0,"Blank",IF(D1968="PHEV",MIN(M1968,E1968),MIN(M1968,(E1968*(1-'3 Model Input'!E$54)))))</f>
        <v>Blank</v>
      </c>
      <c r="T1968" s="217" t="str">
        <f t="shared" si="332"/>
        <v>Blank</v>
      </c>
      <c r="U1968" s="89"/>
      <c r="V1968" s="216" t="str">
        <f>IF(D1968=0,"Blank",P1968*'3 Model Input'!E$50)</f>
        <v>Blank</v>
      </c>
      <c r="W1968" s="197" t="str">
        <f t="shared" si="333"/>
        <v>Blank</v>
      </c>
      <c r="X1968" s="197" t="str">
        <f t="shared" si="334"/>
        <v>Blank</v>
      </c>
      <c r="Y1968" s="197" t="str">
        <f t="shared" si="335"/>
        <v>Blank</v>
      </c>
      <c r="Z1968" s="197" t="str">
        <f t="shared" si="336"/>
        <v>Blank</v>
      </c>
      <c r="AA1968" s="223" t="str" cm="1">
        <f t="array" ref="AA1968">_xlfn.IFS(ISTEXT('3 Model Input'!F$70),"Missing",ISTEXT('3 Model Input'!I$70),"Missing",ISNUMBER('3 Model Input'!K$70),'3 Model Input'!K$70*P1968)</f>
        <v>Missing</v>
      </c>
      <c r="AB1968" s="89"/>
      <c r="AC1968" s="227" t="str" cm="1">
        <f t="array" ref="AC1968">IF(D1968=0,"Blank",_xlfn.IFS('3 Model Input'!E$61=1,(V1968*G1968)/T1968,'3 Model Input'!E$61=2,(W1968*G1968)/T1968,'3 Model Input'!E$61=3,(X1968*G1968)/T1968,'3 Model Input'!E$61=4,(Y1968*G1968)/T1968,'3 Model Input'!E$61=5,(Z1968*G1968)/T1968, ISTEXT('3 Model Input'!E$61),"Missing",'3 Model Input'!E$61=6,(AA1968*G1968)/T1968))</f>
        <v>Blank</v>
      </c>
      <c r="AD1968" s="202" t="str">
        <f t="shared" si="337"/>
        <v>Blank</v>
      </c>
      <c r="AE1968" s="202" t="str">
        <f t="shared" si="338"/>
        <v>Blank</v>
      </c>
      <c r="AF1968" s="217" t="str">
        <f t="shared" si="339"/>
        <v>Blank</v>
      </c>
      <c r="AG1968" s="9" t="str" cm="1">
        <f t="array" ref="AG1968">_xlfn.IFS(ISNUMBER(AC1968), "", ISNUMBER(SEARCH("Blank", AC1968)), "", ISERROR(AC1968), "Bad input on tab 3")</f>
        <v/>
      </c>
    </row>
    <row r="1969" spans="2:33" ht="15" customHeight="1" x14ac:dyDescent="0.75">
      <c r="B1969" s="205" t="str">
        <f>'5 Driver Data'!B1969</f>
        <v>1961</v>
      </c>
      <c r="C1969" s="193">
        <f>'5 Driver Data'!C1969</f>
        <v>0</v>
      </c>
      <c r="D1969" s="192">
        <f>'5 Driver Data'!D1969</f>
        <v>0</v>
      </c>
      <c r="E1969" s="191">
        <f>'5 Driver Data'!E1969</f>
        <v>0</v>
      </c>
      <c r="F1969" s="191">
        <f>'5 Driver Data'!F1969</f>
        <v>0</v>
      </c>
      <c r="G1969" s="191">
        <f>'5 Driver Data'!G1969</f>
        <v>0</v>
      </c>
      <c r="H1969" s="191">
        <f>'5 Driver Data'!H1969</f>
        <v>0</v>
      </c>
      <c r="I1969" s="191">
        <f>'5 Driver Data'!I1969</f>
        <v>0</v>
      </c>
      <c r="J1969" s="191">
        <f>'5 Driver Data'!J1969</f>
        <v>0</v>
      </c>
      <c r="K1969" s="206">
        <f>'5 Driver Data'!K1969</f>
        <v>0</v>
      </c>
      <c r="L1969" s="1"/>
      <c r="M1969" s="216" t="str">
        <f>IF(D1969=0,"Blank",'3 Model Input'!E$44*'3 Model Input'!E$45)</f>
        <v>Blank</v>
      </c>
      <c r="N1969" s="197" t="str">
        <f t="shared" si="330"/>
        <v>Blank</v>
      </c>
      <c r="O1969" s="197" t="str">
        <f>IF(D1969=0,"Blank",'3 Model Input'!E$49*(1-'3 Model Input'!E$51))</f>
        <v>Blank</v>
      </c>
      <c r="P1969" s="197" t="str">
        <f t="shared" si="331"/>
        <v>Blank</v>
      </c>
      <c r="Q1969" s="197" t="str">
        <f>IF(D1969=0,"Blank",IF(D1969="BEV",E1969*(1-'3 Model Input'!E$54), E1969))</f>
        <v>Blank</v>
      </c>
      <c r="R1969" s="198" t="str">
        <f>IF(D1969=0,"Blank",IF(D1969="PHEV",F1969/G1969,F1969*(1-'3 Model Input'!E$54)/G1969))</f>
        <v>Blank</v>
      </c>
      <c r="S1969" s="198" t="str">
        <f>IF(D1969=0,"Blank",IF(D1969="PHEV",MIN(M1969,E1969),MIN(M1969,(E1969*(1-'3 Model Input'!E$54)))))</f>
        <v>Blank</v>
      </c>
      <c r="T1969" s="217" t="str">
        <f t="shared" si="332"/>
        <v>Blank</v>
      </c>
      <c r="U1969" s="89"/>
      <c r="V1969" s="216" t="str">
        <f>IF(D1969=0,"Blank",P1969*'3 Model Input'!E$50)</f>
        <v>Blank</v>
      </c>
      <c r="W1969" s="197" t="str">
        <f t="shared" si="333"/>
        <v>Blank</v>
      </c>
      <c r="X1969" s="197" t="str">
        <f t="shared" si="334"/>
        <v>Blank</v>
      </c>
      <c r="Y1969" s="197" t="str">
        <f t="shared" si="335"/>
        <v>Blank</v>
      </c>
      <c r="Z1969" s="197" t="str">
        <f t="shared" si="336"/>
        <v>Blank</v>
      </c>
      <c r="AA1969" s="223" t="str" cm="1">
        <f t="array" ref="AA1969">_xlfn.IFS(ISTEXT('3 Model Input'!F$70),"Missing",ISTEXT('3 Model Input'!I$70),"Missing",ISNUMBER('3 Model Input'!K$70),'3 Model Input'!K$70*P1969)</f>
        <v>Missing</v>
      </c>
      <c r="AB1969" s="89"/>
      <c r="AC1969" s="227" t="str" cm="1">
        <f t="array" ref="AC1969">IF(D1969=0,"Blank",_xlfn.IFS('3 Model Input'!E$61=1,(V1969*G1969)/T1969,'3 Model Input'!E$61=2,(W1969*G1969)/T1969,'3 Model Input'!E$61=3,(X1969*G1969)/T1969,'3 Model Input'!E$61=4,(Y1969*G1969)/T1969,'3 Model Input'!E$61=5,(Z1969*G1969)/T1969, ISTEXT('3 Model Input'!E$61),"Missing",'3 Model Input'!E$61=6,(AA1969*G1969)/T1969))</f>
        <v>Blank</v>
      </c>
      <c r="AD1969" s="202" t="str">
        <f t="shared" si="337"/>
        <v>Blank</v>
      </c>
      <c r="AE1969" s="202" t="str">
        <f t="shared" si="338"/>
        <v>Blank</v>
      </c>
      <c r="AF1969" s="217" t="str">
        <f t="shared" si="339"/>
        <v>Blank</v>
      </c>
      <c r="AG1969" s="9" t="str" cm="1">
        <f t="array" ref="AG1969">_xlfn.IFS(ISNUMBER(AC1969), "", ISNUMBER(SEARCH("Blank", AC1969)), "", ISERROR(AC1969), "Bad input on tab 3")</f>
        <v/>
      </c>
    </row>
    <row r="1970" spans="2:33" ht="15" customHeight="1" x14ac:dyDescent="0.75">
      <c r="B1970" s="205" t="str">
        <f>'5 Driver Data'!B1970</f>
        <v>1962</v>
      </c>
      <c r="C1970" s="193">
        <f>'5 Driver Data'!C1970</f>
        <v>0</v>
      </c>
      <c r="D1970" s="192">
        <f>'5 Driver Data'!D1970</f>
        <v>0</v>
      </c>
      <c r="E1970" s="191">
        <f>'5 Driver Data'!E1970</f>
        <v>0</v>
      </c>
      <c r="F1970" s="191">
        <f>'5 Driver Data'!F1970</f>
        <v>0</v>
      </c>
      <c r="G1970" s="191">
        <f>'5 Driver Data'!G1970</f>
        <v>0</v>
      </c>
      <c r="H1970" s="191">
        <f>'5 Driver Data'!H1970</f>
        <v>0</v>
      </c>
      <c r="I1970" s="191">
        <f>'5 Driver Data'!I1970</f>
        <v>0</v>
      </c>
      <c r="J1970" s="191">
        <f>'5 Driver Data'!J1970</f>
        <v>0</v>
      </c>
      <c r="K1970" s="206">
        <f>'5 Driver Data'!K1970</f>
        <v>0</v>
      </c>
      <c r="L1970" s="1"/>
      <c r="M1970" s="216" t="str">
        <f>IF(D1970=0,"Blank",'3 Model Input'!E$44*'3 Model Input'!E$45)</f>
        <v>Blank</v>
      </c>
      <c r="N1970" s="197" t="str">
        <f t="shared" si="330"/>
        <v>Blank</v>
      </c>
      <c r="O1970" s="197" t="str">
        <f>IF(D1970=0,"Blank",'3 Model Input'!E$49*(1-'3 Model Input'!E$51))</f>
        <v>Blank</v>
      </c>
      <c r="P1970" s="197" t="str">
        <f t="shared" si="331"/>
        <v>Blank</v>
      </c>
      <c r="Q1970" s="197" t="str">
        <f>IF(D1970=0,"Blank",IF(D1970="BEV",E1970*(1-'3 Model Input'!E$54), E1970))</f>
        <v>Blank</v>
      </c>
      <c r="R1970" s="198" t="str">
        <f>IF(D1970=0,"Blank",IF(D1970="PHEV",F1970/G1970,F1970*(1-'3 Model Input'!E$54)/G1970))</f>
        <v>Blank</v>
      </c>
      <c r="S1970" s="198" t="str">
        <f>IF(D1970=0,"Blank",IF(D1970="PHEV",MIN(M1970,E1970),MIN(M1970,(E1970*(1-'3 Model Input'!E$54)))))</f>
        <v>Blank</v>
      </c>
      <c r="T1970" s="217" t="str">
        <f t="shared" si="332"/>
        <v>Blank</v>
      </c>
      <c r="U1970" s="89"/>
      <c r="V1970" s="216" t="str">
        <f>IF(D1970=0,"Blank",P1970*'3 Model Input'!E$50)</f>
        <v>Blank</v>
      </c>
      <c r="W1970" s="197" t="str">
        <f t="shared" si="333"/>
        <v>Blank</v>
      </c>
      <c r="X1970" s="197" t="str">
        <f t="shared" si="334"/>
        <v>Blank</v>
      </c>
      <c r="Y1970" s="197" t="str">
        <f t="shared" si="335"/>
        <v>Blank</v>
      </c>
      <c r="Z1970" s="197" t="str">
        <f t="shared" si="336"/>
        <v>Blank</v>
      </c>
      <c r="AA1970" s="223" t="str" cm="1">
        <f t="array" ref="AA1970">_xlfn.IFS(ISTEXT('3 Model Input'!F$70),"Missing",ISTEXT('3 Model Input'!I$70),"Missing",ISNUMBER('3 Model Input'!K$70),'3 Model Input'!K$70*P1970)</f>
        <v>Missing</v>
      </c>
      <c r="AB1970" s="89"/>
      <c r="AC1970" s="227" t="str" cm="1">
        <f t="array" ref="AC1970">IF(D1970=0,"Blank",_xlfn.IFS('3 Model Input'!E$61=1,(V1970*G1970)/T1970,'3 Model Input'!E$61=2,(W1970*G1970)/T1970,'3 Model Input'!E$61=3,(X1970*G1970)/T1970,'3 Model Input'!E$61=4,(Y1970*G1970)/T1970,'3 Model Input'!E$61=5,(Z1970*G1970)/T1970, ISTEXT('3 Model Input'!E$61),"Missing",'3 Model Input'!E$61=6,(AA1970*G1970)/T1970))</f>
        <v>Blank</v>
      </c>
      <c r="AD1970" s="202" t="str">
        <f t="shared" si="337"/>
        <v>Blank</v>
      </c>
      <c r="AE1970" s="202" t="str">
        <f t="shared" si="338"/>
        <v>Blank</v>
      </c>
      <c r="AF1970" s="217" t="str">
        <f t="shared" si="339"/>
        <v>Blank</v>
      </c>
      <c r="AG1970" s="9" t="str" cm="1">
        <f t="array" ref="AG1970">_xlfn.IFS(ISNUMBER(AC1970), "", ISNUMBER(SEARCH("Blank", AC1970)), "", ISERROR(AC1970), "Bad input on tab 3")</f>
        <v/>
      </c>
    </row>
    <row r="1971" spans="2:33" ht="15" customHeight="1" x14ac:dyDescent="0.75">
      <c r="B1971" s="205" t="str">
        <f>'5 Driver Data'!B1971</f>
        <v>1963</v>
      </c>
      <c r="C1971" s="193">
        <f>'5 Driver Data'!C1971</f>
        <v>0</v>
      </c>
      <c r="D1971" s="192">
        <f>'5 Driver Data'!D1971</f>
        <v>0</v>
      </c>
      <c r="E1971" s="191">
        <f>'5 Driver Data'!E1971</f>
        <v>0</v>
      </c>
      <c r="F1971" s="191">
        <f>'5 Driver Data'!F1971</f>
        <v>0</v>
      </c>
      <c r="G1971" s="191">
        <f>'5 Driver Data'!G1971</f>
        <v>0</v>
      </c>
      <c r="H1971" s="191">
        <f>'5 Driver Data'!H1971</f>
        <v>0</v>
      </c>
      <c r="I1971" s="191">
        <f>'5 Driver Data'!I1971</f>
        <v>0</v>
      </c>
      <c r="J1971" s="191">
        <f>'5 Driver Data'!J1971</f>
        <v>0</v>
      </c>
      <c r="K1971" s="206">
        <f>'5 Driver Data'!K1971</f>
        <v>0</v>
      </c>
      <c r="L1971" s="1"/>
      <c r="M1971" s="216" t="str">
        <f>IF(D1971=0,"Blank",'3 Model Input'!E$44*'3 Model Input'!E$45)</f>
        <v>Blank</v>
      </c>
      <c r="N1971" s="197" t="str">
        <f t="shared" si="330"/>
        <v>Blank</v>
      </c>
      <c r="O1971" s="197" t="str">
        <f>IF(D1971=0,"Blank",'3 Model Input'!E$49*(1-'3 Model Input'!E$51))</f>
        <v>Blank</v>
      </c>
      <c r="P1971" s="197" t="str">
        <f t="shared" si="331"/>
        <v>Blank</v>
      </c>
      <c r="Q1971" s="197" t="str">
        <f>IF(D1971=0,"Blank",IF(D1971="BEV",E1971*(1-'3 Model Input'!E$54), E1971))</f>
        <v>Blank</v>
      </c>
      <c r="R1971" s="198" t="str">
        <f>IF(D1971=0,"Blank",IF(D1971="PHEV",F1971/G1971,F1971*(1-'3 Model Input'!E$54)/G1971))</f>
        <v>Blank</v>
      </c>
      <c r="S1971" s="198" t="str">
        <f>IF(D1971=0,"Blank",IF(D1971="PHEV",MIN(M1971,E1971),MIN(M1971,(E1971*(1-'3 Model Input'!E$54)))))</f>
        <v>Blank</v>
      </c>
      <c r="T1971" s="217" t="str">
        <f t="shared" si="332"/>
        <v>Blank</v>
      </c>
      <c r="U1971" s="89"/>
      <c r="V1971" s="216" t="str">
        <f>IF(D1971=0,"Blank",P1971*'3 Model Input'!E$50)</f>
        <v>Blank</v>
      </c>
      <c r="W1971" s="197" t="str">
        <f t="shared" si="333"/>
        <v>Blank</v>
      </c>
      <c r="X1971" s="197" t="str">
        <f t="shared" si="334"/>
        <v>Blank</v>
      </c>
      <c r="Y1971" s="197" t="str">
        <f t="shared" si="335"/>
        <v>Blank</v>
      </c>
      <c r="Z1971" s="197" t="str">
        <f t="shared" si="336"/>
        <v>Blank</v>
      </c>
      <c r="AA1971" s="223" t="str" cm="1">
        <f t="array" ref="AA1971">_xlfn.IFS(ISTEXT('3 Model Input'!F$70),"Missing",ISTEXT('3 Model Input'!I$70),"Missing",ISNUMBER('3 Model Input'!K$70),'3 Model Input'!K$70*P1971)</f>
        <v>Missing</v>
      </c>
      <c r="AB1971" s="89"/>
      <c r="AC1971" s="227" t="str" cm="1">
        <f t="array" ref="AC1971">IF(D1971=0,"Blank",_xlfn.IFS('3 Model Input'!E$61=1,(V1971*G1971)/T1971,'3 Model Input'!E$61=2,(W1971*G1971)/T1971,'3 Model Input'!E$61=3,(X1971*G1971)/T1971,'3 Model Input'!E$61=4,(Y1971*G1971)/T1971,'3 Model Input'!E$61=5,(Z1971*G1971)/T1971, ISTEXT('3 Model Input'!E$61),"Missing",'3 Model Input'!E$61=6,(AA1971*G1971)/T1971))</f>
        <v>Blank</v>
      </c>
      <c r="AD1971" s="202" t="str">
        <f t="shared" si="337"/>
        <v>Blank</v>
      </c>
      <c r="AE1971" s="202" t="str">
        <f t="shared" si="338"/>
        <v>Blank</v>
      </c>
      <c r="AF1971" s="217" t="str">
        <f t="shared" si="339"/>
        <v>Blank</v>
      </c>
      <c r="AG1971" s="9" t="str" cm="1">
        <f t="array" ref="AG1971">_xlfn.IFS(ISNUMBER(AC1971), "", ISNUMBER(SEARCH("Blank", AC1971)), "", ISERROR(AC1971), "Bad input on tab 3")</f>
        <v/>
      </c>
    </row>
    <row r="1972" spans="2:33" ht="15" customHeight="1" x14ac:dyDescent="0.75">
      <c r="B1972" s="205" t="str">
        <f>'5 Driver Data'!B1972</f>
        <v>1964</v>
      </c>
      <c r="C1972" s="193">
        <f>'5 Driver Data'!C1972</f>
        <v>0</v>
      </c>
      <c r="D1972" s="192">
        <f>'5 Driver Data'!D1972</f>
        <v>0</v>
      </c>
      <c r="E1972" s="191">
        <f>'5 Driver Data'!E1972</f>
        <v>0</v>
      </c>
      <c r="F1972" s="191">
        <f>'5 Driver Data'!F1972</f>
        <v>0</v>
      </c>
      <c r="G1972" s="191">
        <f>'5 Driver Data'!G1972</f>
        <v>0</v>
      </c>
      <c r="H1972" s="191">
        <f>'5 Driver Data'!H1972</f>
        <v>0</v>
      </c>
      <c r="I1972" s="191">
        <f>'5 Driver Data'!I1972</f>
        <v>0</v>
      </c>
      <c r="J1972" s="191">
        <f>'5 Driver Data'!J1972</f>
        <v>0</v>
      </c>
      <c r="K1972" s="206">
        <f>'5 Driver Data'!K1972</f>
        <v>0</v>
      </c>
      <c r="L1972" s="1"/>
      <c r="M1972" s="216" t="str">
        <f>IF(D1972=0,"Blank",'3 Model Input'!E$44*'3 Model Input'!E$45)</f>
        <v>Blank</v>
      </c>
      <c r="N1972" s="197" t="str">
        <f t="shared" si="330"/>
        <v>Blank</v>
      </c>
      <c r="O1972" s="197" t="str">
        <f>IF(D1972=0,"Blank",'3 Model Input'!E$49*(1-'3 Model Input'!E$51))</f>
        <v>Blank</v>
      </c>
      <c r="P1972" s="197" t="str">
        <f t="shared" si="331"/>
        <v>Blank</v>
      </c>
      <c r="Q1972" s="197" t="str">
        <f>IF(D1972=0,"Blank",IF(D1972="BEV",E1972*(1-'3 Model Input'!E$54), E1972))</f>
        <v>Blank</v>
      </c>
      <c r="R1972" s="198" t="str">
        <f>IF(D1972=0,"Blank",IF(D1972="PHEV",F1972/G1972,F1972*(1-'3 Model Input'!E$54)/G1972))</f>
        <v>Blank</v>
      </c>
      <c r="S1972" s="198" t="str">
        <f>IF(D1972=0,"Blank",IF(D1972="PHEV",MIN(M1972,E1972),MIN(M1972,(E1972*(1-'3 Model Input'!E$54)))))</f>
        <v>Blank</v>
      </c>
      <c r="T1972" s="217" t="str">
        <f t="shared" si="332"/>
        <v>Blank</v>
      </c>
      <c r="U1972" s="89"/>
      <c r="V1972" s="216" t="str">
        <f>IF(D1972=0,"Blank",P1972*'3 Model Input'!E$50)</f>
        <v>Blank</v>
      </c>
      <c r="W1972" s="197" t="str">
        <f t="shared" si="333"/>
        <v>Blank</v>
      </c>
      <c r="X1972" s="197" t="str">
        <f t="shared" si="334"/>
        <v>Blank</v>
      </c>
      <c r="Y1972" s="197" t="str">
        <f t="shared" si="335"/>
        <v>Blank</v>
      </c>
      <c r="Z1972" s="197" t="str">
        <f t="shared" si="336"/>
        <v>Blank</v>
      </c>
      <c r="AA1972" s="223" t="str" cm="1">
        <f t="array" ref="AA1972">_xlfn.IFS(ISTEXT('3 Model Input'!F$70),"Missing",ISTEXT('3 Model Input'!I$70),"Missing",ISNUMBER('3 Model Input'!K$70),'3 Model Input'!K$70*P1972)</f>
        <v>Missing</v>
      </c>
      <c r="AB1972" s="89"/>
      <c r="AC1972" s="227" t="str" cm="1">
        <f t="array" ref="AC1972">IF(D1972=0,"Blank",_xlfn.IFS('3 Model Input'!E$61=1,(V1972*G1972)/T1972,'3 Model Input'!E$61=2,(W1972*G1972)/T1972,'3 Model Input'!E$61=3,(X1972*G1972)/T1972,'3 Model Input'!E$61=4,(Y1972*G1972)/T1972,'3 Model Input'!E$61=5,(Z1972*G1972)/T1972, ISTEXT('3 Model Input'!E$61),"Missing",'3 Model Input'!E$61=6,(AA1972*G1972)/T1972))</f>
        <v>Blank</v>
      </c>
      <c r="AD1972" s="202" t="str">
        <f t="shared" si="337"/>
        <v>Blank</v>
      </c>
      <c r="AE1972" s="202" t="str">
        <f t="shared" si="338"/>
        <v>Blank</v>
      </c>
      <c r="AF1972" s="217" t="str">
        <f t="shared" si="339"/>
        <v>Blank</v>
      </c>
      <c r="AG1972" s="9" t="str" cm="1">
        <f t="array" ref="AG1972">_xlfn.IFS(ISNUMBER(AC1972), "", ISNUMBER(SEARCH("Blank", AC1972)), "", ISERROR(AC1972), "Bad input on tab 3")</f>
        <v/>
      </c>
    </row>
    <row r="1973" spans="2:33" ht="15" customHeight="1" x14ac:dyDescent="0.75">
      <c r="B1973" s="205" t="str">
        <f>'5 Driver Data'!B1973</f>
        <v>1965</v>
      </c>
      <c r="C1973" s="193">
        <f>'5 Driver Data'!C1973</f>
        <v>0</v>
      </c>
      <c r="D1973" s="192">
        <f>'5 Driver Data'!D1973</f>
        <v>0</v>
      </c>
      <c r="E1973" s="191">
        <f>'5 Driver Data'!E1973</f>
        <v>0</v>
      </c>
      <c r="F1973" s="191">
        <f>'5 Driver Data'!F1973</f>
        <v>0</v>
      </c>
      <c r="G1973" s="191">
        <f>'5 Driver Data'!G1973</f>
        <v>0</v>
      </c>
      <c r="H1973" s="191">
        <f>'5 Driver Data'!H1973</f>
        <v>0</v>
      </c>
      <c r="I1973" s="191">
        <f>'5 Driver Data'!I1973</f>
        <v>0</v>
      </c>
      <c r="J1973" s="191">
        <f>'5 Driver Data'!J1973</f>
        <v>0</v>
      </c>
      <c r="K1973" s="206">
        <f>'5 Driver Data'!K1973</f>
        <v>0</v>
      </c>
      <c r="L1973" s="1"/>
      <c r="M1973" s="216" t="str">
        <f>IF(D1973=0,"Blank",'3 Model Input'!E$44*'3 Model Input'!E$45)</f>
        <v>Blank</v>
      </c>
      <c r="N1973" s="197" t="str">
        <f t="shared" si="330"/>
        <v>Blank</v>
      </c>
      <c r="O1973" s="197" t="str">
        <f>IF(D1973=0,"Blank",'3 Model Input'!E$49*(1-'3 Model Input'!E$51))</f>
        <v>Blank</v>
      </c>
      <c r="P1973" s="197" t="str">
        <f t="shared" si="331"/>
        <v>Blank</v>
      </c>
      <c r="Q1973" s="197" t="str">
        <f>IF(D1973=0,"Blank",IF(D1973="BEV",E1973*(1-'3 Model Input'!E$54), E1973))</f>
        <v>Blank</v>
      </c>
      <c r="R1973" s="198" t="str">
        <f>IF(D1973=0,"Blank",IF(D1973="PHEV",F1973/G1973,F1973*(1-'3 Model Input'!E$54)/G1973))</f>
        <v>Blank</v>
      </c>
      <c r="S1973" s="198" t="str">
        <f>IF(D1973=0,"Blank",IF(D1973="PHEV",MIN(M1973,E1973),MIN(M1973,(E1973*(1-'3 Model Input'!E$54)))))</f>
        <v>Blank</v>
      </c>
      <c r="T1973" s="217" t="str">
        <f t="shared" si="332"/>
        <v>Blank</v>
      </c>
      <c r="U1973" s="89"/>
      <c r="V1973" s="216" t="str">
        <f>IF(D1973=0,"Blank",P1973*'3 Model Input'!E$50)</f>
        <v>Blank</v>
      </c>
      <c r="W1973" s="197" t="str">
        <f t="shared" si="333"/>
        <v>Blank</v>
      </c>
      <c r="X1973" s="197" t="str">
        <f t="shared" si="334"/>
        <v>Blank</v>
      </c>
      <c r="Y1973" s="197" t="str">
        <f t="shared" si="335"/>
        <v>Blank</v>
      </c>
      <c r="Z1973" s="197" t="str">
        <f t="shared" si="336"/>
        <v>Blank</v>
      </c>
      <c r="AA1973" s="223" t="str" cm="1">
        <f t="array" ref="AA1973">_xlfn.IFS(ISTEXT('3 Model Input'!F$70),"Missing",ISTEXT('3 Model Input'!I$70),"Missing",ISNUMBER('3 Model Input'!K$70),'3 Model Input'!K$70*P1973)</f>
        <v>Missing</v>
      </c>
      <c r="AB1973" s="89"/>
      <c r="AC1973" s="227" t="str" cm="1">
        <f t="array" ref="AC1973">IF(D1973=0,"Blank",_xlfn.IFS('3 Model Input'!E$61=1,(V1973*G1973)/T1973,'3 Model Input'!E$61=2,(W1973*G1973)/T1973,'3 Model Input'!E$61=3,(X1973*G1973)/T1973,'3 Model Input'!E$61=4,(Y1973*G1973)/T1973,'3 Model Input'!E$61=5,(Z1973*G1973)/T1973, ISTEXT('3 Model Input'!E$61),"Missing",'3 Model Input'!E$61=6,(AA1973*G1973)/T1973))</f>
        <v>Blank</v>
      </c>
      <c r="AD1973" s="202" t="str">
        <f t="shared" si="337"/>
        <v>Blank</v>
      </c>
      <c r="AE1973" s="202" t="str">
        <f t="shared" si="338"/>
        <v>Blank</v>
      </c>
      <c r="AF1973" s="217" t="str">
        <f t="shared" si="339"/>
        <v>Blank</v>
      </c>
      <c r="AG1973" s="9" t="str" cm="1">
        <f t="array" ref="AG1973">_xlfn.IFS(ISNUMBER(AC1973), "", ISNUMBER(SEARCH("Blank", AC1973)), "", ISERROR(AC1973), "Bad input on tab 3")</f>
        <v/>
      </c>
    </row>
    <row r="1974" spans="2:33" ht="15" customHeight="1" x14ac:dyDescent="0.75">
      <c r="B1974" s="205" t="str">
        <f>'5 Driver Data'!B1974</f>
        <v>1966</v>
      </c>
      <c r="C1974" s="193">
        <f>'5 Driver Data'!C1974</f>
        <v>0</v>
      </c>
      <c r="D1974" s="192">
        <f>'5 Driver Data'!D1974</f>
        <v>0</v>
      </c>
      <c r="E1974" s="191">
        <f>'5 Driver Data'!E1974</f>
        <v>0</v>
      </c>
      <c r="F1974" s="191">
        <f>'5 Driver Data'!F1974</f>
        <v>0</v>
      </c>
      <c r="G1974" s="191">
        <f>'5 Driver Data'!G1974</f>
        <v>0</v>
      </c>
      <c r="H1974" s="191">
        <f>'5 Driver Data'!H1974</f>
        <v>0</v>
      </c>
      <c r="I1974" s="191">
        <f>'5 Driver Data'!I1974</f>
        <v>0</v>
      </c>
      <c r="J1974" s="191">
        <f>'5 Driver Data'!J1974</f>
        <v>0</v>
      </c>
      <c r="K1974" s="206">
        <f>'5 Driver Data'!K1974</f>
        <v>0</v>
      </c>
      <c r="L1974" s="1"/>
      <c r="M1974" s="216" t="str">
        <f>IF(D1974=0,"Blank",'3 Model Input'!E$44*'3 Model Input'!E$45)</f>
        <v>Blank</v>
      </c>
      <c r="N1974" s="197" t="str">
        <f t="shared" si="330"/>
        <v>Blank</v>
      </c>
      <c r="O1974" s="197" t="str">
        <f>IF(D1974=0,"Blank",'3 Model Input'!E$49*(1-'3 Model Input'!E$51))</f>
        <v>Blank</v>
      </c>
      <c r="P1974" s="197" t="str">
        <f t="shared" si="331"/>
        <v>Blank</v>
      </c>
      <c r="Q1974" s="197" t="str">
        <f>IF(D1974=0,"Blank",IF(D1974="BEV",E1974*(1-'3 Model Input'!E$54), E1974))</f>
        <v>Blank</v>
      </c>
      <c r="R1974" s="198" t="str">
        <f>IF(D1974=0,"Blank",IF(D1974="PHEV",F1974/G1974,F1974*(1-'3 Model Input'!E$54)/G1974))</f>
        <v>Blank</v>
      </c>
      <c r="S1974" s="198" t="str">
        <f>IF(D1974=0,"Blank",IF(D1974="PHEV",MIN(M1974,E1974),MIN(M1974,(E1974*(1-'3 Model Input'!E$54)))))</f>
        <v>Blank</v>
      </c>
      <c r="T1974" s="217" t="str">
        <f t="shared" si="332"/>
        <v>Blank</v>
      </c>
      <c r="U1974" s="89"/>
      <c r="V1974" s="216" t="str">
        <f>IF(D1974=0,"Blank",P1974*'3 Model Input'!E$50)</f>
        <v>Blank</v>
      </c>
      <c r="W1974" s="197" t="str">
        <f t="shared" si="333"/>
        <v>Blank</v>
      </c>
      <c r="X1974" s="197" t="str">
        <f t="shared" si="334"/>
        <v>Blank</v>
      </c>
      <c r="Y1974" s="197" t="str">
        <f t="shared" si="335"/>
        <v>Blank</v>
      </c>
      <c r="Z1974" s="197" t="str">
        <f t="shared" si="336"/>
        <v>Blank</v>
      </c>
      <c r="AA1974" s="223" t="str" cm="1">
        <f t="array" ref="AA1974">_xlfn.IFS(ISTEXT('3 Model Input'!F$70),"Missing",ISTEXT('3 Model Input'!I$70),"Missing",ISNUMBER('3 Model Input'!K$70),'3 Model Input'!K$70*P1974)</f>
        <v>Missing</v>
      </c>
      <c r="AB1974" s="89"/>
      <c r="AC1974" s="227" t="str" cm="1">
        <f t="array" ref="AC1974">IF(D1974=0,"Blank",_xlfn.IFS('3 Model Input'!E$61=1,(V1974*G1974)/T1974,'3 Model Input'!E$61=2,(W1974*G1974)/T1974,'3 Model Input'!E$61=3,(X1974*G1974)/T1974,'3 Model Input'!E$61=4,(Y1974*G1974)/T1974,'3 Model Input'!E$61=5,(Z1974*G1974)/T1974, ISTEXT('3 Model Input'!E$61),"Missing",'3 Model Input'!E$61=6,(AA1974*G1974)/T1974))</f>
        <v>Blank</v>
      </c>
      <c r="AD1974" s="202" t="str">
        <f t="shared" si="337"/>
        <v>Blank</v>
      </c>
      <c r="AE1974" s="202" t="str">
        <f t="shared" si="338"/>
        <v>Blank</v>
      </c>
      <c r="AF1974" s="217" t="str">
        <f t="shared" si="339"/>
        <v>Blank</v>
      </c>
      <c r="AG1974" s="9" t="str" cm="1">
        <f t="array" ref="AG1974">_xlfn.IFS(ISNUMBER(AC1974), "", ISNUMBER(SEARCH("Blank", AC1974)), "", ISERROR(AC1974), "Bad input on tab 3")</f>
        <v/>
      </c>
    </row>
    <row r="1975" spans="2:33" ht="15" customHeight="1" x14ac:dyDescent="0.75">
      <c r="B1975" s="205" t="str">
        <f>'5 Driver Data'!B1975</f>
        <v>1967</v>
      </c>
      <c r="C1975" s="193">
        <f>'5 Driver Data'!C1975</f>
        <v>0</v>
      </c>
      <c r="D1975" s="192">
        <f>'5 Driver Data'!D1975</f>
        <v>0</v>
      </c>
      <c r="E1975" s="191">
        <f>'5 Driver Data'!E1975</f>
        <v>0</v>
      </c>
      <c r="F1975" s="191">
        <f>'5 Driver Data'!F1975</f>
        <v>0</v>
      </c>
      <c r="G1975" s="191">
        <f>'5 Driver Data'!G1975</f>
        <v>0</v>
      </c>
      <c r="H1975" s="191">
        <f>'5 Driver Data'!H1975</f>
        <v>0</v>
      </c>
      <c r="I1975" s="191">
        <f>'5 Driver Data'!I1975</f>
        <v>0</v>
      </c>
      <c r="J1975" s="191">
        <f>'5 Driver Data'!J1975</f>
        <v>0</v>
      </c>
      <c r="K1975" s="206">
        <f>'5 Driver Data'!K1975</f>
        <v>0</v>
      </c>
      <c r="L1975" s="1"/>
      <c r="M1975" s="216" t="str">
        <f>IF(D1975=0,"Blank",'3 Model Input'!E$44*'3 Model Input'!E$45)</f>
        <v>Blank</v>
      </c>
      <c r="N1975" s="197" t="str">
        <f t="shared" si="330"/>
        <v>Blank</v>
      </c>
      <c r="O1975" s="197" t="str">
        <f>IF(D1975=0,"Blank",'3 Model Input'!E$49*(1-'3 Model Input'!E$51))</f>
        <v>Blank</v>
      </c>
      <c r="P1975" s="197" t="str">
        <f t="shared" si="331"/>
        <v>Blank</v>
      </c>
      <c r="Q1975" s="197" t="str">
        <f>IF(D1975=0,"Blank",IF(D1975="BEV",E1975*(1-'3 Model Input'!E$54), E1975))</f>
        <v>Blank</v>
      </c>
      <c r="R1975" s="198" t="str">
        <f>IF(D1975=0,"Blank",IF(D1975="PHEV",F1975/G1975,F1975*(1-'3 Model Input'!E$54)/G1975))</f>
        <v>Blank</v>
      </c>
      <c r="S1975" s="198" t="str">
        <f>IF(D1975=0,"Blank",IF(D1975="PHEV",MIN(M1975,E1975),MIN(M1975,(E1975*(1-'3 Model Input'!E$54)))))</f>
        <v>Blank</v>
      </c>
      <c r="T1975" s="217" t="str">
        <f t="shared" si="332"/>
        <v>Blank</v>
      </c>
      <c r="U1975" s="89"/>
      <c r="V1975" s="216" t="str">
        <f>IF(D1975=0,"Blank",P1975*'3 Model Input'!E$50)</f>
        <v>Blank</v>
      </c>
      <c r="W1975" s="197" t="str">
        <f t="shared" si="333"/>
        <v>Blank</v>
      </c>
      <c r="X1975" s="197" t="str">
        <f t="shared" si="334"/>
        <v>Blank</v>
      </c>
      <c r="Y1975" s="197" t="str">
        <f t="shared" si="335"/>
        <v>Blank</v>
      </c>
      <c r="Z1975" s="197" t="str">
        <f t="shared" si="336"/>
        <v>Blank</v>
      </c>
      <c r="AA1975" s="223" t="str" cm="1">
        <f t="array" ref="AA1975">_xlfn.IFS(ISTEXT('3 Model Input'!F$70),"Missing",ISTEXT('3 Model Input'!I$70),"Missing",ISNUMBER('3 Model Input'!K$70),'3 Model Input'!K$70*P1975)</f>
        <v>Missing</v>
      </c>
      <c r="AB1975" s="89"/>
      <c r="AC1975" s="227" t="str" cm="1">
        <f t="array" ref="AC1975">IF(D1975=0,"Blank",_xlfn.IFS('3 Model Input'!E$61=1,(V1975*G1975)/T1975,'3 Model Input'!E$61=2,(W1975*G1975)/T1975,'3 Model Input'!E$61=3,(X1975*G1975)/T1975,'3 Model Input'!E$61=4,(Y1975*G1975)/T1975,'3 Model Input'!E$61=5,(Z1975*G1975)/T1975, ISTEXT('3 Model Input'!E$61),"Missing",'3 Model Input'!E$61=6,(AA1975*G1975)/T1975))</f>
        <v>Blank</v>
      </c>
      <c r="AD1975" s="202" t="str">
        <f t="shared" si="337"/>
        <v>Blank</v>
      </c>
      <c r="AE1975" s="202" t="str">
        <f t="shared" si="338"/>
        <v>Blank</v>
      </c>
      <c r="AF1975" s="217" t="str">
        <f t="shared" si="339"/>
        <v>Blank</v>
      </c>
      <c r="AG1975" s="9" t="str" cm="1">
        <f t="array" ref="AG1975">_xlfn.IFS(ISNUMBER(AC1975), "", ISNUMBER(SEARCH("Blank", AC1975)), "", ISERROR(AC1975), "Bad input on tab 3")</f>
        <v/>
      </c>
    </row>
    <row r="1976" spans="2:33" ht="15" customHeight="1" x14ac:dyDescent="0.75">
      <c r="B1976" s="205" t="str">
        <f>'5 Driver Data'!B1976</f>
        <v>1968</v>
      </c>
      <c r="C1976" s="193">
        <f>'5 Driver Data'!C1976</f>
        <v>0</v>
      </c>
      <c r="D1976" s="192">
        <f>'5 Driver Data'!D1976</f>
        <v>0</v>
      </c>
      <c r="E1976" s="191">
        <f>'5 Driver Data'!E1976</f>
        <v>0</v>
      </c>
      <c r="F1976" s="191">
        <f>'5 Driver Data'!F1976</f>
        <v>0</v>
      </c>
      <c r="G1976" s="191">
        <f>'5 Driver Data'!G1976</f>
        <v>0</v>
      </c>
      <c r="H1976" s="191">
        <f>'5 Driver Data'!H1976</f>
        <v>0</v>
      </c>
      <c r="I1976" s="191">
        <f>'5 Driver Data'!I1976</f>
        <v>0</v>
      </c>
      <c r="J1976" s="191">
        <f>'5 Driver Data'!J1976</f>
        <v>0</v>
      </c>
      <c r="K1976" s="206">
        <f>'5 Driver Data'!K1976</f>
        <v>0</v>
      </c>
      <c r="L1976" s="1"/>
      <c r="M1976" s="216" t="str">
        <f>IF(D1976=0,"Blank",'3 Model Input'!E$44*'3 Model Input'!E$45)</f>
        <v>Blank</v>
      </c>
      <c r="N1976" s="197" t="str">
        <f t="shared" si="330"/>
        <v>Blank</v>
      </c>
      <c r="O1976" s="197" t="str">
        <f>IF(D1976=0,"Blank",'3 Model Input'!E$49*(1-'3 Model Input'!E$51))</f>
        <v>Blank</v>
      </c>
      <c r="P1976" s="197" t="str">
        <f t="shared" si="331"/>
        <v>Blank</v>
      </c>
      <c r="Q1976" s="197" t="str">
        <f>IF(D1976=0,"Blank",IF(D1976="BEV",E1976*(1-'3 Model Input'!E$54), E1976))</f>
        <v>Blank</v>
      </c>
      <c r="R1976" s="198" t="str">
        <f>IF(D1976=0,"Blank",IF(D1976="PHEV",F1976/G1976,F1976*(1-'3 Model Input'!E$54)/G1976))</f>
        <v>Blank</v>
      </c>
      <c r="S1976" s="198" t="str">
        <f>IF(D1976=0,"Blank",IF(D1976="PHEV",MIN(M1976,E1976),MIN(M1976,(E1976*(1-'3 Model Input'!E$54)))))</f>
        <v>Blank</v>
      </c>
      <c r="T1976" s="217" t="str">
        <f t="shared" si="332"/>
        <v>Blank</v>
      </c>
      <c r="U1976" s="89"/>
      <c r="V1976" s="216" t="str">
        <f>IF(D1976=0,"Blank",P1976*'3 Model Input'!E$50)</f>
        <v>Blank</v>
      </c>
      <c r="W1976" s="197" t="str">
        <f t="shared" si="333"/>
        <v>Blank</v>
      </c>
      <c r="X1976" s="197" t="str">
        <f t="shared" si="334"/>
        <v>Blank</v>
      </c>
      <c r="Y1976" s="197" t="str">
        <f t="shared" si="335"/>
        <v>Blank</v>
      </c>
      <c r="Z1976" s="197" t="str">
        <f t="shared" si="336"/>
        <v>Blank</v>
      </c>
      <c r="AA1976" s="223" t="str" cm="1">
        <f t="array" ref="AA1976">_xlfn.IFS(ISTEXT('3 Model Input'!F$70),"Missing",ISTEXT('3 Model Input'!I$70),"Missing",ISNUMBER('3 Model Input'!K$70),'3 Model Input'!K$70*P1976)</f>
        <v>Missing</v>
      </c>
      <c r="AB1976" s="89"/>
      <c r="AC1976" s="227" t="str" cm="1">
        <f t="array" ref="AC1976">IF(D1976=0,"Blank",_xlfn.IFS('3 Model Input'!E$61=1,(V1976*G1976)/T1976,'3 Model Input'!E$61=2,(W1976*G1976)/T1976,'3 Model Input'!E$61=3,(X1976*G1976)/T1976,'3 Model Input'!E$61=4,(Y1976*G1976)/T1976,'3 Model Input'!E$61=5,(Z1976*G1976)/T1976, ISTEXT('3 Model Input'!E$61),"Missing",'3 Model Input'!E$61=6,(AA1976*G1976)/T1976))</f>
        <v>Blank</v>
      </c>
      <c r="AD1976" s="202" t="str">
        <f t="shared" si="337"/>
        <v>Blank</v>
      </c>
      <c r="AE1976" s="202" t="str">
        <f t="shared" si="338"/>
        <v>Blank</v>
      </c>
      <c r="AF1976" s="217" t="str">
        <f t="shared" si="339"/>
        <v>Blank</v>
      </c>
      <c r="AG1976" s="9" t="str" cm="1">
        <f t="array" ref="AG1976">_xlfn.IFS(ISNUMBER(AC1976), "", ISNUMBER(SEARCH("Blank", AC1976)), "", ISERROR(AC1976), "Bad input on tab 3")</f>
        <v/>
      </c>
    </row>
    <row r="1977" spans="2:33" ht="15" customHeight="1" x14ac:dyDescent="0.75">
      <c r="B1977" s="205" t="str">
        <f>'5 Driver Data'!B1977</f>
        <v>1969</v>
      </c>
      <c r="C1977" s="193">
        <f>'5 Driver Data'!C1977</f>
        <v>0</v>
      </c>
      <c r="D1977" s="192">
        <f>'5 Driver Data'!D1977</f>
        <v>0</v>
      </c>
      <c r="E1977" s="191">
        <f>'5 Driver Data'!E1977</f>
        <v>0</v>
      </c>
      <c r="F1977" s="191">
        <f>'5 Driver Data'!F1977</f>
        <v>0</v>
      </c>
      <c r="G1977" s="191">
        <f>'5 Driver Data'!G1977</f>
        <v>0</v>
      </c>
      <c r="H1977" s="191">
        <f>'5 Driver Data'!H1977</f>
        <v>0</v>
      </c>
      <c r="I1977" s="191">
        <f>'5 Driver Data'!I1977</f>
        <v>0</v>
      </c>
      <c r="J1977" s="191">
        <f>'5 Driver Data'!J1977</f>
        <v>0</v>
      </c>
      <c r="K1977" s="206">
        <f>'5 Driver Data'!K1977</f>
        <v>0</v>
      </c>
      <c r="L1977" s="1"/>
      <c r="M1977" s="216" t="str">
        <f>IF(D1977=0,"Blank",'3 Model Input'!E$44*'3 Model Input'!E$45)</f>
        <v>Blank</v>
      </c>
      <c r="N1977" s="197" t="str">
        <f t="shared" si="330"/>
        <v>Blank</v>
      </c>
      <c r="O1977" s="197" t="str">
        <f>IF(D1977=0,"Blank",'3 Model Input'!E$49*(1-'3 Model Input'!E$51))</f>
        <v>Blank</v>
      </c>
      <c r="P1977" s="197" t="str">
        <f t="shared" si="331"/>
        <v>Blank</v>
      </c>
      <c r="Q1977" s="197" t="str">
        <f>IF(D1977=0,"Blank",IF(D1977="BEV",E1977*(1-'3 Model Input'!E$54), E1977))</f>
        <v>Blank</v>
      </c>
      <c r="R1977" s="198" t="str">
        <f>IF(D1977=0,"Blank",IF(D1977="PHEV",F1977/G1977,F1977*(1-'3 Model Input'!E$54)/G1977))</f>
        <v>Blank</v>
      </c>
      <c r="S1977" s="198" t="str">
        <f>IF(D1977=0,"Blank",IF(D1977="PHEV",MIN(M1977,E1977),MIN(M1977,(E1977*(1-'3 Model Input'!E$54)))))</f>
        <v>Blank</v>
      </c>
      <c r="T1977" s="217" t="str">
        <f t="shared" si="332"/>
        <v>Blank</v>
      </c>
      <c r="U1977" s="89"/>
      <c r="V1977" s="216" t="str">
        <f>IF(D1977=0,"Blank",P1977*'3 Model Input'!E$50)</f>
        <v>Blank</v>
      </c>
      <c r="W1977" s="197" t="str">
        <f t="shared" si="333"/>
        <v>Blank</v>
      </c>
      <c r="X1977" s="197" t="str">
        <f t="shared" si="334"/>
        <v>Blank</v>
      </c>
      <c r="Y1977" s="197" t="str">
        <f t="shared" si="335"/>
        <v>Blank</v>
      </c>
      <c r="Z1977" s="197" t="str">
        <f t="shared" si="336"/>
        <v>Blank</v>
      </c>
      <c r="AA1977" s="223" t="str" cm="1">
        <f t="array" ref="AA1977">_xlfn.IFS(ISTEXT('3 Model Input'!F$70),"Missing",ISTEXT('3 Model Input'!I$70),"Missing",ISNUMBER('3 Model Input'!K$70),'3 Model Input'!K$70*P1977)</f>
        <v>Missing</v>
      </c>
      <c r="AB1977" s="89"/>
      <c r="AC1977" s="227" t="str" cm="1">
        <f t="array" ref="AC1977">IF(D1977=0,"Blank",_xlfn.IFS('3 Model Input'!E$61=1,(V1977*G1977)/T1977,'3 Model Input'!E$61=2,(W1977*G1977)/T1977,'3 Model Input'!E$61=3,(X1977*G1977)/T1977,'3 Model Input'!E$61=4,(Y1977*G1977)/T1977,'3 Model Input'!E$61=5,(Z1977*G1977)/T1977, ISTEXT('3 Model Input'!E$61),"Missing",'3 Model Input'!E$61=6,(AA1977*G1977)/T1977))</f>
        <v>Blank</v>
      </c>
      <c r="AD1977" s="202" t="str">
        <f t="shared" si="337"/>
        <v>Blank</v>
      </c>
      <c r="AE1977" s="202" t="str">
        <f t="shared" si="338"/>
        <v>Blank</v>
      </c>
      <c r="AF1977" s="217" t="str">
        <f t="shared" si="339"/>
        <v>Blank</v>
      </c>
      <c r="AG1977" s="9" t="str" cm="1">
        <f t="array" ref="AG1977">_xlfn.IFS(ISNUMBER(AC1977), "", ISNUMBER(SEARCH("Blank", AC1977)), "", ISERROR(AC1977), "Bad input on tab 3")</f>
        <v/>
      </c>
    </row>
    <row r="1978" spans="2:33" ht="15" customHeight="1" x14ac:dyDescent="0.75">
      <c r="B1978" s="205" t="str">
        <f>'5 Driver Data'!B1978</f>
        <v>1970</v>
      </c>
      <c r="C1978" s="193">
        <f>'5 Driver Data'!C1978</f>
        <v>0</v>
      </c>
      <c r="D1978" s="192">
        <f>'5 Driver Data'!D1978</f>
        <v>0</v>
      </c>
      <c r="E1978" s="191">
        <f>'5 Driver Data'!E1978</f>
        <v>0</v>
      </c>
      <c r="F1978" s="191">
        <f>'5 Driver Data'!F1978</f>
        <v>0</v>
      </c>
      <c r="G1978" s="191">
        <f>'5 Driver Data'!G1978</f>
        <v>0</v>
      </c>
      <c r="H1978" s="191">
        <f>'5 Driver Data'!H1978</f>
        <v>0</v>
      </c>
      <c r="I1978" s="191">
        <f>'5 Driver Data'!I1978</f>
        <v>0</v>
      </c>
      <c r="J1978" s="191">
        <f>'5 Driver Data'!J1978</f>
        <v>0</v>
      </c>
      <c r="K1978" s="206">
        <f>'5 Driver Data'!K1978</f>
        <v>0</v>
      </c>
      <c r="L1978" s="1"/>
      <c r="M1978" s="216" t="str">
        <f>IF(D1978=0,"Blank",'3 Model Input'!E$44*'3 Model Input'!E$45)</f>
        <v>Blank</v>
      </c>
      <c r="N1978" s="197" t="str">
        <f t="shared" si="330"/>
        <v>Blank</v>
      </c>
      <c r="O1978" s="197" t="str">
        <f>IF(D1978=0,"Blank",'3 Model Input'!E$49*(1-'3 Model Input'!E$51))</f>
        <v>Blank</v>
      </c>
      <c r="P1978" s="197" t="str">
        <f t="shared" si="331"/>
        <v>Blank</v>
      </c>
      <c r="Q1978" s="197" t="str">
        <f>IF(D1978=0,"Blank",IF(D1978="BEV",E1978*(1-'3 Model Input'!E$54), E1978))</f>
        <v>Blank</v>
      </c>
      <c r="R1978" s="198" t="str">
        <f>IF(D1978=0,"Blank",IF(D1978="PHEV",F1978/G1978,F1978*(1-'3 Model Input'!E$54)/G1978))</f>
        <v>Blank</v>
      </c>
      <c r="S1978" s="198" t="str">
        <f>IF(D1978=0,"Blank",IF(D1978="PHEV",MIN(M1978,E1978),MIN(M1978,(E1978*(1-'3 Model Input'!E$54)))))</f>
        <v>Blank</v>
      </c>
      <c r="T1978" s="217" t="str">
        <f t="shared" si="332"/>
        <v>Blank</v>
      </c>
      <c r="U1978" s="89"/>
      <c r="V1978" s="216" t="str">
        <f>IF(D1978=0,"Blank",P1978*'3 Model Input'!E$50)</f>
        <v>Blank</v>
      </c>
      <c r="W1978" s="197" t="str">
        <f t="shared" si="333"/>
        <v>Blank</v>
      </c>
      <c r="X1978" s="197" t="str">
        <f t="shared" si="334"/>
        <v>Blank</v>
      </c>
      <c r="Y1978" s="197" t="str">
        <f t="shared" si="335"/>
        <v>Blank</v>
      </c>
      <c r="Z1978" s="197" t="str">
        <f t="shared" si="336"/>
        <v>Blank</v>
      </c>
      <c r="AA1978" s="223" t="str" cm="1">
        <f t="array" ref="AA1978">_xlfn.IFS(ISTEXT('3 Model Input'!F$70),"Missing",ISTEXT('3 Model Input'!I$70),"Missing",ISNUMBER('3 Model Input'!K$70),'3 Model Input'!K$70*P1978)</f>
        <v>Missing</v>
      </c>
      <c r="AB1978" s="89"/>
      <c r="AC1978" s="227" t="str" cm="1">
        <f t="array" ref="AC1978">IF(D1978=0,"Blank",_xlfn.IFS('3 Model Input'!E$61=1,(V1978*G1978)/T1978,'3 Model Input'!E$61=2,(W1978*G1978)/T1978,'3 Model Input'!E$61=3,(X1978*G1978)/T1978,'3 Model Input'!E$61=4,(Y1978*G1978)/T1978,'3 Model Input'!E$61=5,(Z1978*G1978)/T1978, ISTEXT('3 Model Input'!E$61),"Missing",'3 Model Input'!E$61=6,(AA1978*G1978)/T1978))</f>
        <v>Blank</v>
      </c>
      <c r="AD1978" s="202" t="str">
        <f t="shared" si="337"/>
        <v>Blank</v>
      </c>
      <c r="AE1978" s="202" t="str">
        <f t="shared" si="338"/>
        <v>Blank</v>
      </c>
      <c r="AF1978" s="217" t="str">
        <f t="shared" si="339"/>
        <v>Blank</v>
      </c>
      <c r="AG1978" s="9" t="str" cm="1">
        <f t="array" ref="AG1978">_xlfn.IFS(ISNUMBER(AC1978), "", ISNUMBER(SEARCH("Blank", AC1978)), "", ISERROR(AC1978), "Bad input on tab 3")</f>
        <v/>
      </c>
    </row>
    <row r="1979" spans="2:33" ht="15" customHeight="1" x14ac:dyDescent="0.75">
      <c r="B1979" s="205" t="str">
        <f>'5 Driver Data'!B1979</f>
        <v>1971</v>
      </c>
      <c r="C1979" s="193">
        <f>'5 Driver Data'!C1979</f>
        <v>0</v>
      </c>
      <c r="D1979" s="192">
        <f>'5 Driver Data'!D1979</f>
        <v>0</v>
      </c>
      <c r="E1979" s="191">
        <f>'5 Driver Data'!E1979</f>
        <v>0</v>
      </c>
      <c r="F1979" s="191">
        <f>'5 Driver Data'!F1979</f>
        <v>0</v>
      </c>
      <c r="G1979" s="191">
        <f>'5 Driver Data'!G1979</f>
        <v>0</v>
      </c>
      <c r="H1979" s="191">
        <f>'5 Driver Data'!H1979</f>
        <v>0</v>
      </c>
      <c r="I1979" s="191">
        <f>'5 Driver Data'!I1979</f>
        <v>0</v>
      </c>
      <c r="J1979" s="191">
        <f>'5 Driver Data'!J1979</f>
        <v>0</v>
      </c>
      <c r="K1979" s="206">
        <f>'5 Driver Data'!K1979</f>
        <v>0</v>
      </c>
      <c r="L1979" s="1"/>
      <c r="M1979" s="216" t="str">
        <f>IF(D1979=0,"Blank",'3 Model Input'!E$44*'3 Model Input'!E$45)</f>
        <v>Blank</v>
      </c>
      <c r="N1979" s="197" t="str">
        <f t="shared" si="330"/>
        <v>Blank</v>
      </c>
      <c r="O1979" s="197" t="str">
        <f>IF(D1979=0,"Blank",'3 Model Input'!E$49*(1-'3 Model Input'!E$51))</f>
        <v>Blank</v>
      </c>
      <c r="P1979" s="197" t="str">
        <f t="shared" si="331"/>
        <v>Blank</v>
      </c>
      <c r="Q1979" s="197" t="str">
        <f>IF(D1979=0,"Blank",IF(D1979="BEV",E1979*(1-'3 Model Input'!E$54), E1979))</f>
        <v>Blank</v>
      </c>
      <c r="R1979" s="198" t="str">
        <f>IF(D1979=0,"Blank",IF(D1979="PHEV",F1979/G1979,F1979*(1-'3 Model Input'!E$54)/G1979))</f>
        <v>Blank</v>
      </c>
      <c r="S1979" s="198" t="str">
        <f>IF(D1979=0,"Blank",IF(D1979="PHEV",MIN(M1979,E1979),MIN(M1979,(E1979*(1-'3 Model Input'!E$54)))))</f>
        <v>Blank</v>
      </c>
      <c r="T1979" s="217" t="str">
        <f t="shared" si="332"/>
        <v>Blank</v>
      </c>
      <c r="U1979" s="89"/>
      <c r="V1979" s="216" t="str">
        <f>IF(D1979=0,"Blank",P1979*'3 Model Input'!E$50)</f>
        <v>Blank</v>
      </c>
      <c r="W1979" s="197" t="str">
        <f t="shared" si="333"/>
        <v>Blank</v>
      </c>
      <c r="X1979" s="197" t="str">
        <f t="shared" si="334"/>
        <v>Blank</v>
      </c>
      <c r="Y1979" s="197" t="str">
        <f t="shared" si="335"/>
        <v>Blank</v>
      </c>
      <c r="Z1979" s="197" t="str">
        <f t="shared" si="336"/>
        <v>Blank</v>
      </c>
      <c r="AA1979" s="223" t="str" cm="1">
        <f t="array" ref="AA1979">_xlfn.IFS(ISTEXT('3 Model Input'!F$70),"Missing",ISTEXT('3 Model Input'!I$70),"Missing",ISNUMBER('3 Model Input'!K$70),'3 Model Input'!K$70*P1979)</f>
        <v>Missing</v>
      </c>
      <c r="AB1979" s="89"/>
      <c r="AC1979" s="227" t="str" cm="1">
        <f t="array" ref="AC1979">IF(D1979=0,"Blank",_xlfn.IFS('3 Model Input'!E$61=1,(V1979*G1979)/T1979,'3 Model Input'!E$61=2,(W1979*G1979)/T1979,'3 Model Input'!E$61=3,(X1979*G1979)/T1979,'3 Model Input'!E$61=4,(Y1979*G1979)/T1979,'3 Model Input'!E$61=5,(Z1979*G1979)/T1979, ISTEXT('3 Model Input'!E$61),"Missing",'3 Model Input'!E$61=6,(AA1979*G1979)/T1979))</f>
        <v>Blank</v>
      </c>
      <c r="AD1979" s="202" t="str">
        <f t="shared" si="337"/>
        <v>Blank</v>
      </c>
      <c r="AE1979" s="202" t="str">
        <f t="shared" si="338"/>
        <v>Blank</v>
      </c>
      <c r="AF1979" s="217" t="str">
        <f t="shared" si="339"/>
        <v>Blank</v>
      </c>
      <c r="AG1979" s="9" t="str" cm="1">
        <f t="array" ref="AG1979">_xlfn.IFS(ISNUMBER(AC1979), "", ISNUMBER(SEARCH("Blank", AC1979)), "", ISERROR(AC1979), "Bad input on tab 3")</f>
        <v/>
      </c>
    </row>
    <row r="1980" spans="2:33" ht="15" customHeight="1" x14ac:dyDescent="0.75">
      <c r="B1980" s="205" t="str">
        <f>'5 Driver Data'!B1980</f>
        <v>1972</v>
      </c>
      <c r="C1980" s="193">
        <f>'5 Driver Data'!C1980</f>
        <v>0</v>
      </c>
      <c r="D1980" s="192">
        <f>'5 Driver Data'!D1980</f>
        <v>0</v>
      </c>
      <c r="E1980" s="191">
        <f>'5 Driver Data'!E1980</f>
        <v>0</v>
      </c>
      <c r="F1980" s="191">
        <f>'5 Driver Data'!F1980</f>
        <v>0</v>
      </c>
      <c r="G1980" s="191">
        <f>'5 Driver Data'!G1980</f>
        <v>0</v>
      </c>
      <c r="H1980" s="191">
        <f>'5 Driver Data'!H1980</f>
        <v>0</v>
      </c>
      <c r="I1980" s="191">
        <f>'5 Driver Data'!I1980</f>
        <v>0</v>
      </c>
      <c r="J1980" s="191">
        <f>'5 Driver Data'!J1980</f>
        <v>0</v>
      </c>
      <c r="K1980" s="206">
        <f>'5 Driver Data'!K1980</f>
        <v>0</v>
      </c>
      <c r="L1980" s="1"/>
      <c r="M1980" s="216" t="str">
        <f>IF(D1980=0,"Blank",'3 Model Input'!E$44*'3 Model Input'!E$45)</f>
        <v>Blank</v>
      </c>
      <c r="N1980" s="197" t="str">
        <f t="shared" si="330"/>
        <v>Blank</v>
      </c>
      <c r="O1980" s="197" t="str">
        <f>IF(D1980=0,"Blank",'3 Model Input'!E$49*(1-'3 Model Input'!E$51))</f>
        <v>Blank</v>
      </c>
      <c r="P1980" s="197" t="str">
        <f t="shared" si="331"/>
        <v>Blank</v>
      </c>
      <c r="Q1980" s="197" t="str">
        <f>IF(D1980=0,"Blank",IF(D1980="BEV",E1980*(1-'3 Model Input'!E$54), E1980))</f>
        <v>Blank</v>
      </c>
      <c r="R1980" s="198" t="str">
        <f>IF(D1980=0,"Blank",IF(D1980="PHEV",F1980/G1980,F1980*(1-'3 Model Input'!E$54)/G1980))</f>
        <v>Blank</v>
      </c>
      <c r="S1980" s="198" t="str">
        <f>IF(D1980=0,"Blank",IF(D1980="PHEV",MIN(M1980,E1980),MIN(M1980,(E1980*(1-'3 Model Input'!E$54)))))</f>
        <v>Blank</v>
      </c>
      <c r="T1980" s="217" t="str">
        <f t="shared" si="332"/>
        <v>Blank</v>
      </c>
      <c r="U1980" s="89"/>
      <c r="V1980" s="216" t="str">
        <f>IF(D1980=0,"Blank",P1980*'3 Model Input'!E$50)</f>
        <v>Blank</v>
      </c>
      <c r="W1980" s="197" t="str">
        <f t="shared" si="333"/>
        <v>Blank</v>
      </c>
      <c r="X1980" s="197" t="str">
        <f t="shared" si="334"/>
        <v>Blank</v>
      </c>
      <c r="Y1980" s="197" t="str">
        <f t="shared" si="335"/>
        <v>Blank</v>
      </c>
      <c r="Z1980" s="197" t="str">
        <f t="shared" si="336"/>
        <v>Blank</v>
      </c>
      <c r="AA1980" s="223" t="str" cm="1">
        <f t="array" ref="AA1980">_xlfn.IFS(ISTEXT('3 Model Input'!F$70),"Missing",ISTEXT('3 Model Input'!I$70),"Missing",ISNUMBER('3 Model Input'!K$70),'3 Model Input'!K$70*P1980)</f>
        <v>Missing</v>
      </c>
      <c r="AB1980" s="89"/>
      <c r="AC1980" s="227" t="str" cm="1">
        <f t="array" ref="AC1980">IF(D1980=0,"Blank",_xlfn.IFS('3 Model Input'!E$61=1,(V1980*G1980)/T1980,'3 Model Input'!E$61=2,(W1980*G1980)/T1980,'3 Model Input'!E$61=3,(X1980*G1980)/T1980,'3 Model Input'!E$61=4,(Y1980*G1980)/T1980,'3 Model Input'!E$61=5,(Z1980*G1980)/T1980, ISTEXT('3 Model Input'!E$61),"Missing",'3 Model Input'!E$61=6,(AA1980*G1980)/T1980))</f>
        <v>Blank</v>
      </c>
      <c r="AD1980" s="202" t="str">
        <f t="shared" si="337"/>
        <v>Blank</v>
      </c>
      <c r="AE1980" s="202" t="str">
        <f t="shared" si="338"/>
        <v>Blank</v>
      </c>
      <c r="AF1980" s="217" t="str">
        <f t="shared" si="339"/>
        <v>Blank</v>
      </c>
      <c r="AG1980" s="9" t="str" cm="1">
        <f t="array" ref="AG1980">_xlfn.IFS(ISNUMBER(AC1980), "", ISNUMBER(SEARCH("Blank", AC1980)), "", ISERROR(AC1980), "Bad input on tab 3")</f>
        <v/>
      </c>
    </row>
    <row r="1981" spans="2:33" ht="15" customHeight="1" x14ac:dyDescent="0.75">
      <c r="B1981" s="205" t="str">
        <f>'5 Driver Data'!B1981</f>
        <v>1973</v>
      </c>
      <c r="C1981" s="193">
        <f>'5 Driver Data'!C1981</f>
        <v>0</v>
      </c>
      <c r="D1981" s="192">
        <f>'5 Driver Data'!D1981</f>
        <v>0</v>
      </c>
      <c r="E1981" s="191">
        <f>'5 Driver Data'!E1981</f>
        <v>0</v>
      </c>
      <c r="F1981" s="191">
        <f>'5 Driver Data'!F1981</f>
        <v>0</v>
      </c>
      <c r="G1981" s="191">
        <f>'5 Driver Data'!G1981</f>
        <v>0</v>
      </c>
      <c r="H1981" s="191">
        <f>'5 Driver Data'!H1981</f>
        <v>0</v>
      </c>
      <c r="I1981" s="191">
        <f>'5 Driver Data'!I1981</f>
        <v>0</v>
      </c>
      <c r="J1981" s="191">
        <f>'5 Driver Data'!J1981</f>
        <v>0</v>
      </c>
      <c r="K1981" s="206">
        <f>'5 Driver Data'!K1981</f>
        <v>0</v>
      </c>
      <c r="L1981" s="1"/>
      <c r="M1981" s="216" t="str">
        <f>IF(D1981=0,"Blank",'3 Model Input'!E$44*'3 Model Input'!E$45)</f>
        <v>Blank</v>
      </c>
      <c r="N1981" s="197" t="str">
        <f t="shared" si="330"/>
        <v>Blank</v>
      </c>
      <c r="O1981" s="197" t="str">
        <f>IF(D1981=0,"Blank",'3 Model Input'!E$49*(1-'3 Model Input'!E$51))</f>
        <v>Blank</v>
      </c>
      <c r="P1981" s="197" t="str">
        <f t="shared" si="331"/>
        <v>Blank</v>
      </c>
      <c r="Q1981" s="197" t="str">
        <f>IF(D1981=0,"Blank",IF(D1981="BEV",E1981*(1-'3 Model Input'!E$54), E1981))</f>
        <v>Blank</v>
      </c>
      <c r="R1981" s="198" t="str">
        <f>IF(D1981=0,"Blank",IF(D1981="PHEV",F1981/G1981,F1981*(1-'3 Model Input'!E$54)/G1981))</f>
        <v>Blank</v>
      </c>
      <c r="S1981" s="198" t="str">
        <f>IF(D1981=0,"Blank",IF(D1981="PHEV",MIN(M1981,E1981),MIN(M1981,(E1981*(1-'3 Model Input'!E$54)))))</f>
        <v>Blank</v>
      </c>
      <c r="T1981" s="217" t="str">
        <f t="shared" si="332"/>
        <v>Blank</v>
      </c>
      <c r="U1981" s="89"/>
      <c r="V1981" s="216" t="str">
        <f>IF(D1981=0,"Blank",P1981*'3 Model Input'!E$50)</f>
        <v>Blank</v>
      </c>
      <c r="W1981" s="197" t="str">
        <f t="shared" si="333"/>
        <v>Blank</v>
      </c>
      <c r="X1981" s="197" t="str">
        <f t="shared" si="334"/>
        <v>Blank</v>
      </c>
      <c r="Y1981" s="197" t="str">
        <f t="shared" si="335"/>
        <v>Blank</v>
      </c>
      <c r="Z1981" s="197" t="str">
        <f t="shared" si="336"/>
        <v>Blank</v>
      </c>
      <c r="AA1981" s="223" t="str" cm="1">
        <f t="array" ref="AA1981">_xlfn.IFS(ISTEXT('3 Model Input'!F$70),"Missing",ISTEXT('3 Model Input'!I$70),"Missing",ISNUMBER('3 Model Input'!K$70),'3 Model Input'!K$70*P1981)</f>
        <v>Missing</v>
      </c>
      <c r="AB1981" s="89"/>
      <c r="AC1981" s="227" t="str" cm="1">
        <f t="array" ref="AC1981">IF(D1981=0,"Blank",_xlfn.IFS('3 Model Input'!E$61=1,(V1981*G1981)/T1981,'3 Model Input'!E$61=2,(W1981*G1981)/T1981,'3 Model Input'!E$61=3,(X1981*G1981)/T1981,'3 Model Input'!E$61=4,(Y1981*G1981)/T1981,'3 Model Input'!E$61=5,(Z1981*G1981)/T1981, ISTEXT('3 Model Input'!E$61),"Missing",'3 Model Input'!E$61=6,(AA1981*G1981)/T1981))</f>
        <v>Blank</v>
      </c>
      <c r="AD1981" s="202" t="str">
        <f t="shared" si="337"/>
        <v>Blank</v>
      </c>
      <c r="AE1981" s="202" t="str">
        <f t="shared" si="338"/>
        <v>Blank</v>
      </c>
      <c r="AF1981" s="217" t="str">
        <f t="shared" si="339"/>
        <v>Blank</v>
      </c>
      <c r="AG1981" s="9" t="str" cm="1">
        <f t="array" ref="AG1981">_xlfn.IFS(ISNUMBER(AC1981), "", ISNUMBER(SEARCH("Blank", AC1981)), "", ISERROR(AC1981), "Bad input on tab 3")</f>
        <v/>
      </c>
    </row>
    <row r="1982" spans="2:33" ht="15" customHeight="1" x14ac:dyDescent="0.75">
      <c r="B1982" s="205" t="str">
        <f>'5 Driver Data'!B1982</f>
        <v>1974</v>
      </c>
      <c r="C1982" s="193">
        <f>'5 Driver Data'!C1982</f>
        <v>0</v>
      </c>
      <c r="D1982" s="192">
        <f>'5 Driver Data'!D1982</f>
        <v>0</v>
      </c>
      <c r="E1982" s="191">
        <f>'5 Driver Data'!E1982</f>
        <v>0</v>
      </c>
      <c r="F1982" s="191">
        <f>'5 Driver Data'!F1982</f>
        <v>0</v>
      </c>
      <c r="G1982" s="191">
        <f>'5 Driver Data'!G1982</f>
        <v>0</v>
      </c>
      <c r="H1982" s="191">
        <f>'5 Driver Data'!H1982</f>
        <v>0</v>
      </c>
      <c r="I1982" s="191">
        <f>'5 Driver Data'!I1982</f>
        <v>0</v>
      </c>
      <c r="J1982" s="191">
        <f>'5 Driver Data'!J1982</f>
        <v>0</v>
      </c>
      <c r="K1982" s="206">
        <f>'5 Driver Data'!K1982</f>
        <v>0</v>
      </c>
      <c r="L1982" s="1"/>
      <c r="M1982" s="216" t="str">
        <f>IF(D1982=0,"Blank",'3 Model Input'!E$44*'3 Model Input'!E$45)</f>
        <v>Blank</v>
      </c>
      <c r="N1982" s="197" t="str">
        <f t="shared" si="330"/>
        <v>Blank</v>
      </c>
      <c r="O1982" s="197" t="str">
        <f>IF(D1982=0,"Blank",'3 Model Input'!E$49*(1-'3 Model Input'!E$51))</f>
        <v>Blank</v>
      </c>
      <c r="P1982" s="197" t="str">
        <f t="shared" si="331"/>
        <v>Blank</v>
      </c>
      <c r="Q1982" s="197" t="str">
        <f>IF(D1982=0,"Blank",IF(D1982="BEV",E1982*(1-'3 Model Input'!E$54), E1982))</f>
        <v>Blank</v>
      </c>
      <c r="R1982" s="198" t="str">
        <f>IF(D1982=0,"Blank",IF(D1982="PHEV",F1982/G1982,F1982*(1-'3 Model Input'!E$54)/G1982))</f>
        <v>Blank</v>
      </c>
      <c r="S1982" s="198" t="str">
        <f>IF(D1982=0,"Blank",IF(D1982="PHEV",MIN(M1982,E1982),MIN(M1982,(E1982*(1-'3 Model Input'!E$54)))))</f>
        <v>Blank</v>
      </c>
      <c r="T1982" s="217" t="str">
        <f t="shared" si="332"/>
        <v>Blank</v>
      </c>
      <c r="U1982" s="89"/>
      <c r="V1982" s="216" t="str">
        <f>IF(D1982=0,"Blank",P1982*'3 Model Input'!E$50)</f>
        <v>Blank</v>
      </c>
      <c r="W1982" s="197" t="str">
        <f t="shared" si="333"/>
        <v>Blank</v>
      </c>
      <c r="X1982" s="197" t="str">
        <f t="shared" si="334"/>
        <v>Blank</v>
      </c>
      <c r="Y1982" s="197" t="str">
        <f t="shared" si="335"/>
        <v>Blank</v>
      </c>
      <c r="Z1982" s="197" t="str">
        <f t="shared" si="336"/>
        <v>Blank</v>
      </c>
      <c r="AA1982" s="223" t="str" cm="1">
        <f t="array" ref="AA1982">_xlfn.IFS(ISTEXT('3 Model Input'!F$70),"Missing",ISTEXT('3 Model Input'!I$70),"Missing",ISNUMBER('3 Model Input'!K$70),'3 Model Input'!K$70*P1982)</f>
        <v>Missing</v>
      </c>
      <c r="AB1982" s="89"/>
      <c r="AC1982" s="227" t="str" cm="1">
        <f t="array" ref="AC1982">IF(D1982=0,"Blank",_xlfn.IFS('3 Model Input'!E$61=1,(V1982*G1982)/T1982,'3 Model Input'!E$61=2,(W1982*G1982)/T1982,'3 Model Input'!E$61=3,(X1982*G1982)/T1982,'3 Model Input'!E$61=4,(Y1982*G1982)/T1982,'3 Model Input'!E$61=5,(Z1982*G1982)/T1982, ISTEXT('3 Model Input'!E$61),"Missing",'3 Model Input'!E$61=6,(AA1982*G1982)/T1982))</f>
        <v>Blank</v>
      </c>
      <c r="AD1982" s="202" t="str">
        <f t="shared" si="337"/>
        <v>Blank</v>
      </c>
      <c r="AE1982" s="202" t="str">
        <f t="shared" si="338"/>
        <v>Blank</v>
      </c>
      <c r="AF1982" s="217" t="str">
        <f t="shared" si="339"/>
        <v>Blank</v>
      </c>
      <c r="AG1982" s="9" t="str" cm="1">
        <f t="array" ref="AG1982">_xlfn.IFS(ISNUMBER(AC1982), "", ISNUMBER(SEARCH("Blank", AC1982)), "", ISERROR(AC1982), "Bad input on tab 3")</f>
        <v/>
      </c>
    </row>
    <row r="1983" spans="2:33" ht="15" customHeight="1" x14ac:dyDescent="0.75">
      <c r="B1983" s="205" t="str">
        <f>'5 Driver Data'!B1983</f>
        <v>1975</v>
      </c>
      <c r="C1983" s="193">
        <f>'5 Driver Data'!C1983</f>
        <v>0</v>
      </c>
      <c r="D1983" s="192">
        <f>'5 Driver Data'!D1983</f>
        <v>0</v>
      </c>
      <c r="E1983" s="191">
        <f>'5 Driver Data'!E1983</f>
        <v>0</v>
      </c>
      <c r="F1983" s="191">
        <f>'5 Driver Data'!F1983</f>
        <v>0</v>
      </c>
      <c r="G1983" s="191">
        <f>'5 Driver Data'!G1983</f>
        <v>0</v>
      </c>
      <c r="H1983" s="191">
        <f>'5 Driver Data'!H1983</f>
        <v>0</v>
      </c>
      <c r="I1983" s="191">
        <f>'5 Driver Data'!I1983</f>
        <v>0</v>
      </c>
      <c r="J1983" s="191">
        <f>'5 Driver Data'!J1983</f>
        <v>0</v>
      </c>
      <c r="K1983" s="206">
        <f>'5 Driver Data'!K1983</f>
        <v>0</v>
      </c>
      <c r="L1983" s="1"/>
      <c r="M1983" s="216" t="str">
        <f>IF(D1983=0,"Blank",'3 Model Input'!E$44*'3 Model Input'!E$45)</f>
        <v>Blank</v>
      </c>
      <c r="N1983" s="197" t="str">
        <f t="shared" si="330"/>
        <v>Blank</v>
      </c>
      <c r="O1983" s="197" t="str">
        <f>IF(D1983=0,"Blank",'3 Model Input'!E$49*(1-'3 Model Input'!E$51))</f>
        <v>Blank</v>
      </c>
      <c r="P1983" s="197" t="str">
        <f t="shared" si="331"/>
        <v>Blank</v>
      </c>
      <c r="Q1983" s="197" t="str">
        <f>IF(D1983=0,"Blank",IF(D1983="BEV",E1983*(1-'3 Model Input'!E$54), E1983))</f>
        <v>Blank</v>
      </c>
      <c r="R1983" s="198" t="str">
        <f>IF(D1983=0,"Blank",IF(D1983="PHEV",F1983/G1983,F1983*(1-'3 Model Input'!E$54)/G1983))</f>
        <v>Blank</v>
      </c>
      <c r="S1983" s="198" t="str">
        <f>IF(D1983=0,"Blank",IF(D1983="PHEV",MIN(M1983,E1983),MIN(M1983,(E1983*(1-'3 Model Input'!E$54)))))</f>
        <v>Blank</v>
      </c>
      <c r="T1983" s="217" t="str">
        <f t="shared" si="332"/>
        <v>Blank</v>
      </c>
      <c r="U1983" s="89"/>
      <c r="V1983" s="216" t="str">
        <f>IF(D1983=0,"Blank",P1983*'3 Model Input'!E$50)</f>
        <v>Blank</v>
      </c>
      <c r="W1983" s="197" t="str">
        <f t="shared" si="333"/>
        <v>Blank</v>
      </c>
      <c r="X1983" s="197" t="str">
        <f t="shared" si="334"/>
        <v>Blank</v>
      </c>
      <c r="Y1983" s="197" t="str">
        <f t="shared" si="335"/>
        <v>Blank</v>
      </c>
      <c r="Z1983" s="197" t="str">
        <f t="shared" si="336"/>
        <v>Blank</v>
      </c>
      <c r="AA1983" s="223" t="str" cm="1">
        <f t="array" ref="AA1983">_xlfn.IFS(ISTEXT('3 Model Input'!F$70),"Missing",ISTEXT('3 Model Input'!I$70),"Missing",ISNUMBER('3 Model Input'!K$70),'3 Model Input'!K$70*P1983)</f>
        <v>Missing</v>
      </c>
      <c r="AB1983" s="89"/>
      <c r="AC1983" s="227" t="str" cm="1">
        <f t="array" ref="AC1983">IF(D1983=0,"Blank",_xlfn.IFS('3 Model Input'!E$61=1,(V1983*G1983)/T1983,'3 Model Input'!E$61=2,(W1983*G1983)/T1983,'3 Model Input'!E$61=3,(X1983*G1983)/T1983,'3 Model Input'!E$61=4,(Y1983*G1983)/T1983,'3 Model Input'!E$61=5,(Z1983*G1983)/T1983, ISTEXT('3 Model Input'!E$61),"Missing",'3 Model Input'!E$61=6,(AA1983*G1983)/T1983))</f>
        <v>Blank</v>
      </c>
      <c r="AD1983" s="202" t="str">
        <f t="shared" si="337"/>
        <v>Blank</v>
      </c>
      <c r="AE1983" s="202" t="str">
        <f t="shared" si="338"/>
        <v>Blank</v>
      </c>
      <c r="AF1983" s="217" t="str">
        <f t="shared" si="339"/>
        <v>Blank</v>
      </c>
      <c r="AG1983" s="9" t="str" cm="1">
        <f t="array" ref="AG1983">_xlfn.IFS(ISNUMBER(AC1983), "", ISNUMBER(SEARCH("Blank", AC1983)), "", ISERROR(AC1983), "Bad input on tab 3")</f>
        <v/>
      </c>
    </row>
    <row r="1984" spans="2:33" ht="15" customHeight="1" x14ac:dyDescent="0.75">
      <c r="B1984" s="205" t="str">
        <f>'5 Driver Data'!B1984</f>
        <v>1976</v>
      </c>
      <c r="C1984" s="193">
        <f>'5 Driver Data'!C1984</f>
        <v>0</v>
      </c>
      <c r="D1984" s="192">
        <f>'5 Driver Data'!D1984</f>
        <v>0</v>
      </c>
      <c r="E1984" s="191">
        <f>'5 Driver Data'!E1984</f>
        <v>0</v>
      </c>
      <c r="F1984" s="191">
        <f>'5 Driver Data'!F1984</f>
        <v>0</v>
      </c>
      <c r="G1984" s="191">
        <f>'5 Driver Data'!G1984</f>
        <v>0</v>
      </c>
      <c r="H1984" s="191">
        <f>'5 Driver Data'!H1984</f>
        <v>0</v>
      </c>
      <c r="I1984" s="191">
        <f>'5 Driver Data'!I1984</f>
        <v>0</v>
      </c>
      <c r="J1984" s="191">
        <f>'5 Driver Data'!J1984</f>
        <v>0</v>
      </c>
      <c r="K1984" s="206">
        <f>'5 Driver Data'!K1984</f>
        <v>0</v>
      </c>
      <c r="L1984" s="1"/>
      <c r="M1984" s="216" t="str">
        <f>IF(D1984=0,"Blank",'3 Model Input'!E$44*'3 Model Input'!E$45)</f>
        <v>Blank</v>
      </c>
      <c r="N1984" s="197" t="str">
        <f t="shared" si="330"/>
        <v>Blank</v>
      </c>
      <c r="O1984" s="197" t="str">
        <f>IF(D1984=0,"Blank",'3 Model Input'!E$49*(1-'3 Model Input'!E$51))</f>
        <v>Blank</v>
      </c>
      <c r="P1984" s="197" t="str">
        <f t="shared" si="331"/>
        <v>Blank</v>
      </c>
      <c r="Q1984" s="197" t="str">
        <f>IF(D1984=0,"Blank",IF(D1984="BEV",E1984*(1-'3 Model Input'!E$54), E1984))</f>
        <v>Blank</v>
      </c>
      <c r="R1984" s="198" t="str">
        <f>IF(D1984=0,"Blank",IF(D1984="PHEV",F1984/G1984,F1984*(1-'3 Model Input'!E$54)/G1984))</f>
        <v>Blank</v>
      </c>
      <c r="S1984" s="198" t="str">
        <f>IF(D1984=0,"Blank",IF(D1984="PHEV",MIN(M1984,E1984),MIN(M1984,(E1984*(1-'3 Model Input'!E$54)))))</f>
        <v>Blank</v>
      </c>
      <c r="T1984" s="217" t="str">
        <f t="shared" si="332"/>
        <v>Blank</v>
      </c>
      <c r="U1984" s="89"/>
      <c r="V1984" s="216" t="str">
        <f>IF(D1984=0,"Blank",P1984*'3 Model Input'!E$50)</f>
        <v>Blank</v>
      </c>
      <c r="W1984" s="197" t="str">
        <f t="shared" si="333"/>
        <v>Blank</v>
      </c>
      <c r="X1984" s="197" t="str">
        <f t="shared" si="334"/>
        <v>Blank</v>
      </c>
      <c r="Y1984" s="197" t="str">
        <f t="shared" si="335"/>
        <v>Blank</v>
      </c>
      <c r="Z1984" s="197" t="str">
        <f t="shared" si="336"/>
        <v>Blank</v>
      </c>
      <c r="AA1984" s="223" t="str" cm="1">
        <f t="array" ref="AA1984">_xlfn.IFS(ISTEXT('3 Model Input'!F$70),"Missing",ISTEXT('3 Model Input'!I$70),"Missing",ISNUMBER('3 Model Input'!K$70),'3 Model Input'!K$70*P1984)</f>
        <v>Missing</v>
      </c>
      <c r="AB1984" s="89"/>
      <c r="AC1984" s="227" t="str" cm="1">
        <f t="array" ref="AC1984">IF(D1984=0,"Blank",_xlfn.IFS('3 Model Input'!E$61=1,(V1984*G1984)/T1984,'3 Model Input'!E$61=2,(W1984*G1984)/T1984,'3 Model Input'!E$61=3,(X1984*G1984)/T1984,'3 Model Input'!E$61=4,(Y1984*G1984)/T1984,'3 Model Input'!E$61=5,(Z1984*G1984)/T1984, ISTEXT('3 Model Input'!E$61),"Missing",'3 Model Input'!E$61=6,(AA1984*G1984)/T1984))</f>
        <v>Blank</v>
      </c>
      <c r="AD1984" s="202" t="str">
        <f t="shared" si="337"/>
        <v>Blank</v>
      </c>
      <c r="AE1984" s="202" t="str">
        <f t="shared" si="338"/>
        <v>Blank</v>
      </c>
      <c r="AF1984" s="217" t="str">
        <f t="shared" si="339"/>
        <v>Blank</v>
      </c>
      <c r="AG1984" s="9" t="str" cm="1">
        <f t="array" ref="AG1984">_xlfn.IFS(ISNUMBER(AC1984), "", ISNUMBER(SEARCH("Blank", AC1984)), "", ISERROR(AC1984), "Bad input on tab 3")</f>
        <v/>
      </c>
    </row>
    <row r="1985" spans="2:33" ht="15" customHeight="1" x14ac:dyDescent="0.75">
      <c r="B1985" s="205" t="str">
        <f>'5 Driver Data'!B1985</f>
        <v>1977</v>
      </c>
      <c r="C1985" s="193">
        <f>'5 Driver Data'!C1985</f>
        <v>0</v>
      </c>
      <c r="D1985" s="192">
        <f>'5 Driver Data'!D1985</f>
        <v>0</v>
      </c>
      <c r="E1985" s="191">
        <f>'5 Driver Data'!E1985</f>
        <v>0</v>
      </c>
      <c r="F1985" s="191">
        <f>'5 Driver Data'!F1985</f>
        <v>0</v>
      </c>
      <c r="G1985" s="191">
        <f>'5 Driver Data'!G1985</f>
        <v>0</v>
      </c>
      <c r="H1985" s="191">
        <f>'5 Driver Data'!H1985</f>
        <v>0</v>
      </c>
      <c r="I1985" s="191">
        <f>'5 Driver Data'!I1985</f>
        <v>0</v>
      </c>
      <c r="J1985" s="191">
        <f>'5 Driver Data'!J1985</f>
        <v>0</v>
      </c>
      <c r="K1985" s="206">
        <f>'5 Driver Data'!K1985</f>
        <v>0</v>
      </c>
      <c r="L1985" s="1"/>
      <c r="M1985" s="216" t="str">
        <f>IF(D1985=0,"Blank",'3 Model Input'!E$44*'3 Model Input'!E$45)</f>
        <v>Blank</v>
      </c>
      <c r="N1985" s="197" t="str">
        <f t="shared" si="330"/>
        <v>Blank</v>
      </c>
      <c r="O1985" s="197" t="str">
        <f>IF(D1985=0,"Blank",'3 Model Input'!E$49*(1-'3 Model Input'!E$51))</f>
        <v>Blank</v>
      </c>
      <c r="P1985" s="197" t="str">
        <f t="shared" si="331"/>
        <v>Blank</v>
      </c>
      <c r="Q1985" s="197" t="str">
        <f>IF(D1985=0,"Blank",IF(D1985="BEV",E1985*(1-'3 Model Input'!E$54), E1985))</f>
        <v>Blank</v>
      </c>
      <c r="R1985" s="198" t="str">
        <f>IF(D1985=0,"Blank",IF(D1985="PHEV",F1985/G1985,F1985*(1-'3 Model Input'!E$54)/G1985))</f>
        <v>Blank</v>
      </c>
      <c r="S1985" s="198" t="str">
        <f>IF(D1985=0,"Blank",IF(D1985="PHEV",MIN(M1985,E1985),MIN(M1985,(E1985*(1-'3 Model Input'!E$54)))))</f>
        <v>Blank</v>
      </c>
      <c r="T1985" s="217" t="str">
        <f t="shared" si="332"/>
        <v>Blank</v>
      </c>
      <c r="U1985" s="89"/>
      <c r="V1985" s="216" t="str">
        <f>IF(D1985=0,"Blank",P1985*'3 Model Input'!E$50)</f>
        <v>Blank</v>
      </c>
      <c r="W1985" s="197" t="str">
        <f t="shared" si="333"/>
        <v>Blank</v>
      </c>
      <c r="X1985" s="197" t="str">
        <f t="shared" si="334"/>
        <v>Blank</v>
      </c>
      <c r="Y1985" s="197" t="str">
        <f t="shared" si="335"/>
        <v>Blank</v>
      </c>
      <c r="Z1985" s="197" t="str">
        <f t="shared" si="336"/>
        <v>Blank</v>
      </c>
      <c r="AA1985" s="223" t="str" cm="1">
        <f t="array" ref="AA1985">_xlfn.IFS(ISTEXT('3 Model Input'!F$70),"Missing",ISTEXT('3 Model Input'!I$70),"Missing",ISNUMBER('3 Model Input'!K$70),'3 Model Input'!K$70*P1985)</f>
        <v>Missing</v>
      </c>
      <c r="AB1985" s="89"/>
      <c r="AC1985" s="227" t="str" cm="1">
        <f t="array" ref="AC1985">IF(D1985=0,"Blank",_xlfn.IFS('3 Model Input'!E$61=1,(V1985*G1985)/T1985,'3 Model Input'!E$61=2,(W1985*G1985)/T1985,'3 Model Input'!E$61=3,(X1985*G1985)/T1985,'3 Model Input'!E$61=4,(Y1985*G1985)/T1985,'3 Model Input'!E$61=5,(Z1985*G1985)/T1985, ISTEXT('3 Model Input'!E$61),"Missing",'3 Model Input'!E$61=6,(AA1985*G1985)/T1985))</f>
        <v>Blank</v>
      </c>
      <c r="AD1985" s="202" t="str">
        <f t="shared" si="337"/>
        <v>Blank</v>
      </c>
      <c r="AE1985" s="202" t="str">
        <f t="shared" si="338"/>
        <v>Blank</v>
      </c>
      <c r="AF1985" s="217" t="str">
        <f t="shared" si="339"/>
        <v>Blank</v>
      </c>
      <c r="AG1985" s="9" t="str" cm="1">
        <f t="array" ref="AG1985">_xlfn.IFS(ISNUMBER(AC1985), "", ISNUMBER(SEARCH("Blank", AC1985)), "", ISERROR(AC1985), "Bad input on tab 3")</f>
        <v/>
      </c>
    </row>
    <row r="1986" spans="2:33" ht="15" customHeight="1" x14ac:dyDescent="0.75">
      <c r="B1986" s="205" t="str">
        <f>'5 Driver Data'!B1986</f>
        <v>1978</v>
      </c>
      <c r="C1986" s="193">
        <f>'5 Driver Data'!C1986</f>
        <v>0</v>
      </c>
      <c r="D1986" s="192">
        <f>'5 Driver Data'!D1986</f>
        <v>0</v>
      </c>
      <c r="E1986" s="191">
        <f>'5 Driver Data'!E1986</f>
        <v>0</v>
      </c>
      <c r="F1986" s="191">
        <f>'5 Driver Data'!F1986</f>
        <v>0</v>
      </c>
      <c r="G1986" s="191">
        <f>'5 Driver Data'!G1986</f>
        <v>0</v>
      </c>
      <c r="H1986" s="191">
        <f>'5 Driver Data'!H1986</f>
        <v>0</v>
      </c>
      <c r="I1986" s="191">
        <f>'5 Driver Data'!I1986</f>
        <v>0</v>
      </c>
      <c r="J1986" s="191">
        <f>'5 Driver Data'!J1986</f>
        <v>0</v>
      </c>
      <c r="K1986" s="206">
        <f>'5 Driver Data'!K1986</f>
        <v>0</v>
      </c>
      <c r="L1986" s="1"/>
      <c r="M1986" s="216" t="str">
        <f>IF(D1986=0,"Blank",'3 Model Input'!E$44*'3 Model Input'!E$45)</f>
        <v>Blank</v>
      </c>
      <c r="N1986" s="197" t="str">
        <f t="shared" si="330"/>
        <v>Blank</v>
      </c>
      <c r="O1986" s="197" t="str">
        <f>IF(D1986=0,"Blank",'3 Model Input'!E$49*(1-'3 Model Input'!E$51))</f>
        <v>Blank</v>
      </c>
      <c r="P1986" s="197" t="str">
        <f t="shared" si="331"/>
        <v>Blank</v>
      </c>
      <c r="Q1986" s="197" t="str">
        <f>IF(D1986=0,"Blank",IF(D1986="BEV",E1986*(1-'3 Model Input'!E$54), E1986))</f>
        <v>Blank</v>
      </c>
      <c r="R1986" s="198" t="str">
        <f>IF(D1986=0,"Blank",IF(D1986="PHEV",F1986/G1986,F1986*(1-'3 Model Input'!E$54)/G1986))</f>
        <v>Blank</v>
      </c>
      <c r="S1986" s="198" t="str">
        <f>IF(D1986=0,"Blank",IF(D1986="PHEV",MIN(M1986,E1986),MIN(M1986,(E1986*(1-'3 Model Input'!E$54)))))</f>
        <v>Blank</v>
      </c>
      <c r="T1986" s="217" t="str">
        <f t="shared" si="332"/>
        <v>Blank</v>
      </c>
      <c r="U1986" s="89"/>
      <c r="V1986" s="216" t="str">
        <f>IF(D1986=0,"Blank",P1986*'3 Model Input'!E$50)</f>
        <v>Blank</v>
      </c>
      <c r="W1986" s="197" t="str">
        <f t="shared" si="333"/>
        <v>Blank</v>
      </c>
      <c r="X1986" s="197" t="str">
        <f t="shared" si="334"/>
        <v>Blank</v>
      </c>
      <c r="Y1986" s="197" t="str">
        <f t="shared" si="335"/>
        <v>Blank</v>
      </c>
      <c r="Z1986" s="197" t="str">
        <f t="shared" si="336"/>
        <v>Blank</v>
      </c>
      <c r="AA1986" s="223" t="str" cm="1">
        <f t="array" ref="AA1986">_xlfn.IFS(ISTEXT('3 Model Input'!F$70),"Missing",ISTEXT('3 Model Input'!I$70),"Missing",ISNUMBER('3 Model Input'!K$70),'3 Model Input'!K$70*P1986)</f>
        <v>Missing</v>
      </c>
      <c r="AB1986" s="89"/>
      <c r="AC1986" s="227" t="str" cm="1">
        <f t="array" ref="AC1986">IF(D1986=0,"Blank",_xlfn.IFS('3 Model Input'!E$61=1,(V1986*G1986)/T1986,'3 Model Input'!E$61=2,(W1986*G1986)/T1986,'3 Model Input'!E$61=3,(X1986*G1986)/T1986,'3 Model Input'!E$61=4,(Y1986*G1986)/T1986,'3 Model Input'!E$61=5,(Z1986*G1986)/T1986, ISTEXT('3 Model Input'!E$61),"Missing",'3 Model Input'!E$61=6,(AA1986*G1986)/T1986))</f>
        <v>Blank</v>
      </c>
      <c r="AD1986" s="202" t="str">
        <f t="shared" si="337"/>
        <v>Blank</v>
      </c>
      <c r="AE1986" s="202" t="str">
        <f t="shared" si="338"/>
        <v>Blank</v>
      </c>
      <c r="AF1986" s="217" t="str">
        <f t="shared" si="339"/>
        <v>Blank</v>
      </c>
      <c r="AG1986" s="9" t="str" cm="1">
        <f t="array" ref="AG1986">_xlfn.IFS(ISNUMBER(AC1986), "", ISNUMBER(SEARCH("Blank", AC1986)), "", ISERROR(AC1986), "Bad input on tab 3")</f>
        <v/>
      </c>
    </row>
    <row r="1987" spans="2:33" ht="15" customHeight="1" x14ac:dyDescent="0.75">
      <c r="B1987" s="205" t="str">
        <f>'5 Driver Data'!B1987</f>
        <v>1979</v>
      </c>
      <c r="C1987" s="193">
        <f>'5 Driver Data'!C1987</f>
        <v>0</v>
      </c>
      <c r="D1987" s="192">
        <f>'5 Driver Data'!D1987</f>
        <v>0</v>
      </c>
      <c r="E1987" s="191">
        <f>'5 Driver Data'!E1987</f>
        <v>0</v>
      </c>
      <c r="F1987" s="191">
        <f>'5 Driver Data'!F1987</f>
        <v>0</v>
      </c>
      <c r="G1987" s="191">
        <f>'5 Driver Data'!G1987</f>
        <v>0</v>
      </c>
      <c r="H1987" s="191">
        <f>'5 Driver Data'!H1987</f>
        <v>0</v>
      </c>
      <c r="I1987" s="191">
        <f>'5 Driver Data'!I1987</f>
        <v>0</v>
      </c>
      <c r="J1987" s="191">
        <f>'5 Driver Data'!J1987</f>
        <v>0</v>
      </c>
      <c r="K1987" s="206">
        <f>'5 Driver Data'!K1987</f>
        <v>0</v>
      </c>
      <c r="L1987" s="1"/>
      <c r="M1987" s="216" t="str">
        <f>IF(D1987=0,"Blank",'3 Model Input'!E$44*'3 Model Input'!E$45)</f>
        <v>Blank</v>
      </c>
      <c r="N1987" s="197" t="str">
        <f t="shared" si="330"/>
        <v>Blank</v>
      </c>
      <c r="O1987" s="197" t="str">
        <f>IF(D1987=0,"Blank",'3 Model Input'!E$49*(1-'3 Model Input'!E$51))</f>
        <v>Blank</v>
      </c>
      <c r="P1987" s="197" t="str">
        <f t="shared" si="331"/>
        <v>Blank</v>
      </c>
      <c r="Q1987" s="197" t="str">
        <f>IF(D1987=0,"Blank",IF(D1987="BEV",E1987*(1-'3 Model Input'!E$54), E1987))</f>
        <v>Blank</v>
      </c>
      <c r="R1987" s="198" t="str">
        <f>IF(D1987=0,"Blank",IF(D1987="PHEV",F1987/G1987,F1987*(1-'3 Model Input'!E$54)/G1987))</f>
        <v>Blank</v>
      </c>
      <c r="S1987" s="198" t="str">
        <f>IF(D1987=0,"Blank",IF(D1987="PHEV",MIN(M1987,E1987),MIN(M1987,(E1987*(1-'3 Model Input'!E$54)))))</f>
        <v>Blank</v>
      </c>
      <c r="T1987" s="217" t="str">
        <f t="shared" si="332"/>
        <v>Blank</v>
      </c>
      <c r="U1987" s="89"/>
      <c r="V1987" s="216" t="str">
        <f>IF(D1987=0,"Blank",P1987*'3 Model Input'!E$50)</f>
        <v>Blank</v>
      </c>
      <c r="W1987" s="197" t="str">
        <f t="shared" si="333"/>
        <v>Blank</v>
      </c>
      <c r="X1987" s="197" t="str">
        <f t="shared" si="334"/>
        <v>Blank</v>
      </c>
      <c r="Y1987" s="197" t="str">
        <f t="shared" si="335"/>
        <v>Blank</v>
      </c>
      <c r="Z1987" s="197" t="str">
        <f t="shared" si="336"/>
        <v>Blank</v>
      </c>
      <c r="AA1987" s="223" t="str" cm="1">
        <f t="array" ref="AA1987">_xlfn.IFS(ISTEXT('3 Model Input'!F$70),"Missing",ISTEXT('3 Model Input'!I$70),"Missing",ISNUMBER('3 Model Input'!K$70),'3 Model Input'!K$70*P1987)</f>
        <v>Missing</v>
      </c>
      <c r="AB1987" s="89"/>
      <c r="AC1987" s="227" t="str" cm="1">
        <f t="array" ref="AC1987">IF(D1987=0,"Blank",_xlfn.IFS('3 Model Input'!E$61=1,(V1987*G1987)/T1987,'3 Model Input'!E$61=2,(W1987*G1987)/T1987,'3 Model Input'!E$61=3,(X1987*G1987)/T1987,'3 Model Input'!E$61=4,(Y1987*G1987)/T1987,'3 Model Input'!E$61=5,(Z1987*G1987)/T1987, ISTEXT('3 Model Input'!E$61),"Missing",'3 Model Input'!E$61=6,(AA1987*G1987)/T1987))</f>
        <v>Blank</v>
      </c>
      <c r="AD1987" s="202" t="str">
        <f t="shared" si="337"/>
        <v>Blank</v>
      </c>
      <c r="AE1987" s="202" t="str">
        <f t="shared" si="338"/>
        <v>Blank</v>
      </c>
      <c r="AF1987" s="217" t="str">
        <f t="shared" si="339"/>
        <v>Blank</v>
      </c>
      <c r="AG1987" s="9" t="str" cm="1">
        <f t="array" ref="AG1987">_xlfn.IFS(ISNUMBER(AC1987), "", ISNUMBER(SEARCH("Blank", AC1987)), "", ISERROR(AC1987), "Bad input on tab 3")</f>
        <v/>
      </c>
    </row>
    <row r="1988" spans="2:33" ht="15" customHeight="1" x14ac:dyDescent="0.75">
      <c r="B1988" s="205" t="str">
        <f>'5 Driver Data'!B1988</f>
        <v>1980</v>
      </c>
      <c r="C1988" s="193">
        <f>'5 Driver Data'!C1988</f>
        <v>0</v>
      </c>
      <c r="D1988" s="192">
        <f>'5 Driver Data'!D1988</f>
        <v>0</v>
      </c>
      <c r="E1988" s="191">
        <f>'5 Driver Data'!E1988</f>
        <v>0</v>
      </c>
      <c r="F1988" s="191">
        <f>'5 Driver Data'!F1988</f>
        <v>0</v>
      </c>
      <c r="G1988" s="191">
        <f>'5 Driver Data'!G1988</f>
        <v>0</v>
      </c>
      <c r="H1988" s="191">
        <f>'5 Driver Data'!H1988</f>
        <v>0</v>
      </c>
      <c r="I1988" s="191">
        <f>'5 Driver Data'!I1988</f>
        <v>0</v>
      </c>
      <c r="J1988" s="191">
        <f>'5 Driver Data'!J1988</f>
        <v>0</v>
      </c>
      <c r="K1988" s="206">
        <f>'5 Driver Data'!K1988</f>
        <v>0</v>
      </c>
      <c r="L1988" s="1"/>
      <c r="M1988" s="216" t="str">
        <f>IF(D1988=0,"Blank",'3 Model Input'!E$44*'3 Model Input'!E$45)</f>
        <v>Blank</v>
      </c>
      <c r="N1988" s="197" t="str">
        <f t="shared" si="330"/>
        <v>Blank</v>
      </c>
      <c r="O1988" s="197" t="str">
        <f>IF(D1988=0,"Blank",'3 Model Input'!E$49*(1-'3 Model Input'!E$51))</f>
        <v>Blank</v>
      </c>
      <c r="P1988" s="197" t="str">
        <f t="shared" si="331"/>
        <v>Blank</v>
      </c>
      <c r="Q1988" s="197" t="str">
        <f>IF(D1988=0,"Blank",IF(D1988="BEV",E1988*(1-'3 Model Input'!E$54), E1988))</f>
        <v>Blank</v>
      </c>
      <c r="R1988" s="198" t="str">
        <f>IF(D1988=0,"Blank",IF(D1988="PHEV",F1988/G1988,F1988*(1-'3 Model Input'!E$54)/G1988))</f>
        <v>Blank</v>
      </c>
      <c r="S1988" s="198" t="str">
        <f>IF(D1988=0,"Blank",IF(D1988="PHEV",MIN(M1988,E1988),MIN(M1988,(E1988*(1-'3 Model Input'!E$54)))))</f>
        <v>Blank</v>
      </c>
      <c r="T1988" s="217" t="str">
        <f t="shared" si="332"/>
        <v>Blank</v>
      </c>
      <c r="U1988" s="89"/>
      <c r="V1988" s="216" t="str">
        <f>IF(D1988=0,"Blank",P1988*'3 Model Input'!E$50)</f>
        <v>Blank</v>
      </c>
      <c r="W1988" s="197" t="str">
        <f t="shared" si="333"/>
        <v>Blank</v>
      </c>
      <c r="X1988" s="197" t="str">
        <f t="shared" si="334"/>
        <v>Blank</v>
      </c>
      <c r="Y1988" s="197" t="str">
        <f t="shared" si="335"/>
        <v>Blank</v>
      </c>
      <c r="Z1988" s="197" t="str">
        <f t="shared" si="336"/>
        <v>Blank</v>
      </c>
      <c r="AA1988" s="223" t="str" cm="1">
        <f t="array" ref="AA1988">_xlfn.IFS(ISTEXT('3 Model Input'!F$70),"Missing",ISTEXT('3 Model Input'!I$70),"Missing",ISNUMBER('3 Model Input'!K$70),'3 Model Input'!K$70*P1988)</f>
        <v>Missing</v>
      </c>
      <c r="AB1988" s="89"/>
      <c r="AC1988" s="227" t="str" cm="1">
        <f t="array" ref="AC1988">IF(D1988=0,"Blank",_xlfn.IFS('3 Model Input'!E$61=1,(V1988*G1988)/T1988,'3 Model Input'!E$61=2,(W1988*G1988)/T1988,'3 Model Input'!E$61=3,(X1988*G1988)/T1988,'3 Model Input'!E$61=4,(Y1988*G1988)/T1988,'3 Model Input'!E$61=5,(Z1988*G1988)/T1988, ISTEXT('3 Model Input'!E$61),"Missing",'3 Model Input'!E$61=6,(AA1988*G1988)/T1988))</f>
        <v>Blank</v>
      </c>
      <c r="AD1988" s="202" t="str">
        <f t="shared" si="337"/>
        <v>Blank</v>
      </c>
      <c r="AE1988" s="202" t="str">
        <f t="shared" si="338"/>
        <v>Blank</v>
      </c>
      <c r="AF1988" s="217" t="str">
        <f t="shared" si="339"/>
        <v>Blank</v>
      </c>
      <c r="AG1988" s="9" t="str" cm="1">
        <f t="array" ref="AG1988">_xlfn.IFS(ISNUMBER(AC1988), "", ISNUMBER(SEARCH("Blank", AC1988)), "", ISERROR(AC1988), "Bad input on tab 3")</f>
        <v/>
      </c>
    </row>
    <row r="1989" spans="2:33" ht="15" customHeight="1" x14ac:dyDescent="0.75">
      <c r="B1989" s="205" t="str">
        <f>'5 Driver Data'!B1989</f>
        <v>1981</v>
      </c>
      <c r="C1989" s="193">
        <f>'5 Driver Data'!C1989</f>
        <v>0</v>
      </c>
      <c r="D1989" s="192">
        <f>'5 Driver Data'!D1989</f>
        <v>0</v>
      </c>
      <c r="E1989" s="191">
        <f>'5 Driver Data'!E1989</f>
        <v>0</v>
      </c>
      <c r="F1989" s="191">
        <f>'5 Driver Data'!F1989</f>
        <v>0</v>
      </c>
      <c r="G1989" s="191">
        <f>'5 Driver Data'!G1989</f>
        <v>0</v>
      </c>
      <c r="H1989" s="191">
        <f>'5 Driver Data'!H1989</f>
        <v>0</v>
      </c>
      <c r="I1989" s="191">
        <f>'5 Driver Data'!I1989</f>
        <v>0</v>
      </c>
      <c r="J1989" s="191">
        <f>'5 Driver Data'!J1989</f>
        <v>0</v>
      </c>
      <c r="K1989" s="206">
        <f>'5 Driver Data'!K1989</f>
        <v>0</v>
      </c>
      <c r="L1989" s="1"/>
      <c r="M1989" s="216" t="str">
        <f>IF(D1989=0,"Blank",'3 Model Input'!E$44*'3 Model Input'!E$45)</f>
        <v>Blank</v>
      </c>
      <c r="N1989" s="197" t="str">
        <f t="shared" si="330"/>
        <v>Blank</v>
      </c>
      <c r="O1989" s="197" t="str">
        <f>IF(D1989=0,"Blank",'3 Model Input'!E$49*(1-'3 Model Input'!E$51))</f>
        <v>Blank</v>
      </c>
      <c r="P1989" s="197" t="str">
        <f t="shared" si="331"/>
        <v>Blank</v>
      </c>
      <c r="Q1989" s="197" t="str">
        <f>IF(D1989=0,"Blank",IF(D1989="BEV",E1989*(1-'3 Model Input'!E$54), E1989))</f>
        <v>Blank</v>
      </c>
      <c r="R1989" s="198" t="str">
        <f>IF(D1989=0,"Blank",IF(D1989="PHEV",F1989/G1989,F1989*(1-'3 Model Input'!E$54)/G1989))</f>
        <v>Blank</v>
      </c>
      <c r="S1989" s="198" t="str">
        <f>IF(D1989=0,"Blank",IF(D1989="PHEV",MIN(M1989,E1989),MIN(M1989,(E1989*(1-'3 Model Input'!E$54)))))</f>
        <v>Blank</v>
      </c>
      <c r="T1989" s="217" t="str">
        <f t="shared" si="332"/>
        <v>Blank</v>
      </c>
      <c r="U1989" s="89"/>
      <c r="V1989" s="216" t="str">
        <f>IF(D1989=0,"Blank",P1989*'3 Model Input'!E$50)</f>
        <v>Blank</v>
      </c>
      <c r="W1989" s="197" t="str">
        <f t="shared" si="333"/>
        <v>Blank</v>
      </c>
      <c r="X1989" s="197" t="str">
        <f t="shared" si="334"/>
        <v>Blank</v>
      </c>
      <c r="Y1989" s="197" t="str">
        <f t="shared" si="335"/>
        <v>Blank</v>
      </c>
      <c r="Z1989" s="197" t="str">
        <f t="shared" si="336"/>
        <v>Blank</v>
      </c>
      <c r="AA1989" s="223" t="str" cm="1">
        <f t="array" ref="AA1989">_xlfn.IFS(ISTEXT('3 Model Input'!F$70),"Missing",ISTEXT('3 Model Input'!I$70),"Missing",ISNUMBER('3 Model Input'!K$70),'3 Model Input'!K$70*P1989)</f>
        <v>Missing</v>
      </c>
      <c r="AB1989" s="89"/>
      <c r="AC1989" s="227" t="str" cm="1">
        <f t="array" ref="AC1989">IF(D1989=0,"Blank",_xlfn.IFS('3 Model Input'!E$61=1,(V1989*G1989)/T1989,'3 Model Input'!E$61=2,(W1989*G1989)/T1989,'3 Model Input'!E$61=3,(X1989*G1989)/T1989,'3 Model Input'!E$61=4,(Y1989*G1989)/T1989,'3 Model Input'!E$61=5,(Z1989*G1989)/T1989, ISTEXT('3 Model Input'!E$61),"Missing",'3 Model Input'!E$61=6,(AA1989*G1989)/T1989))</f>
        <v>Blank</v>
      </c>
      <c r="AD1989" s="202" t="str">
        <f t="shared" si="337"/>
        <v>Blank</v>
      </c>
      <c r="AE1989" s="202" t="str">
        <f t="shared" si="338"/>
        <v>Blank</v>
      </c>
      <c r="AF1989" s="217" t="str">
        <f t="shared" si="339"/>
        <v>Blank</v>
      </c>
      <c r="AG1989" s="9" t="str" cm="1">
        <f t="array" ref="AG1989">_xlfn.IFS(ISNUMBER(AC1989), "", ISNUMBER(SEARCH("Blank", AC1989)), "", ISERROR(AC1989), "Bad input on tab 3")</f>
        <v/>
      </c>
    </row>
    <row r="1990" spans="2:33" ht="15" customHeight="1" x14ac:dyDescent="0.75">
      <c r="B1990" s="205" t="str">
        <f>'5 Driver Data'!B1990</f>
        <v>1982</v>
      </c>
      <c r="C1990" s="193">
        <f>'5 Driver Data'!C1990</f>
        <v>0</v>
      </c>
      <c r="D1990" s="192">
        <f>'5 Driver Data'!D1990</f>
        <v>0</v>
      </c>
      <c r="E1990" s="191">
        <f>'5 Driver Data'!E1990</f>
        <v>0</v>
      </c>
      <c r="F1990" s="191">
        <f>'5 Driver Data'!F1990</f>
        <v>0</v>
      </c>
      <c r="G1990" s="191">
        <f>'5 Driver Data'!G1990</f>
        <v>0</v>
      </c>
      <c r="H1990" s="191">
        <f>'5 Driver Data'!H1990</f>
        <v>0</v>
      </c>
      <c r="I1990" s="191">
        <f>'5 Driver Data'!I1990</f>
        <v>0</v>
      </c>
      <c r="J1990" s="191">
        <f>'5 Driver Data'!J1990</f>
        <v>0</v>
      </c>
      <c r="K1990" s="206">
        <f>'5 Driver Data'!K1990</f>
        <v>0</v>
      </c>
      <c r="L1990" s="1"/>
      <c r="M1990" s="216" t="str">
        <f>IF(D1990=0,"Blank",'3 Model Input'!E$44*'3 Model Input'!E$45)</f>
        <v>Blank</v>
      </c>
      <c r="N1990" s="197" t="str">
        <f t="shared" si="330"/>
        <v>Blank</v>
      </c>
      <c r="O1990" s="197" t="str">
        <f>IF(D1990=0,"Blank",'3 Model Input'!E$49*(1-'3 Model Input'!E$51))</f>
        <v>Blank</v>
      </c>
      <c r="P1990" s="197" t="str">
        <f t="shared" si="331"/>
        <v>Blank</v>
      </c>
      <c r="Q1990" s="197" t="str">
        <f>IF(D1990=0,"Blank",IF(D1990="BEV",E1990*(1-'3 Model Input'!E$54), E1990))</f>
        <v>Blank</v>
      </c>
      <c r="R1990" s="198" t="str">
        <f>IF(D1990=0,"Blank",IF(D1990="PHEV",F1990/G1990,F1990*(1-'3 Model Input'!E$54)/G1990))</f>
        <v>Blank</v>
      </c>
      <c r="S1990" s="198" t="str">
        <f>IF(D1990=0,"Blank",IF(D1990="PHEV",MIN(M1990,E1990),MIN(M1990,(E1990*(1-'3 Model Input'!E$54)))))</f>
        <v>Blank</v>
      </c>
      <c r="T1990" s="217" t="str">
        <f t="shared" si="332"/>
        <v>Blank</v>
      </c>
      <c r="U1990" s="89"/>
      <c r="V1990" s="216" t="str">
        <f>IF(D1990=0,"Blank",P1990*'3 Model Input'!E$50)</f>
        <v>Blank</v>
      </c>
      <c r="W1990" s="197" t="str">
        <f t="shared" si="333"/>
        <v>Blank</v>
      </c>
      <c r="X1990" s="197" t="str">
        <f t="shared" si="334"/>
        <v>Blank</v>
      </c>
      <c r="Y1990" s="197" t="str">
        <f t="shared" si="335"/>
        <v>Blank</v>
      </c>
      <c r="Z1990" s="197" t="str">
        <f t="shared" si="336"/>
        <v>Blank</v>
      </c>
      <c r="AA1990" s="223" t="str" cm="1">
        <f t="array" ref="AA1990">_xlfn.IFS(ISTEXT('3 Model Input'!F$70),"Missing",ISTEXT('3 Model Input'!I$70),"Missing",ISNUMBER('3 Model Input'!K$70),'3 Model Input'!K$70*P1990)</f>
        <v>Missing</v>
      </c>
      <c r="AB1990" s="89"/>
      <c r="AC1990" s="227" t="str" cm="1">
        <f t="array" ref="AC1990">IF(D1990=0,"Blank",_xlfn.IFS('3 Model Input'!E$61=1,(V1990*G1990)/T1990,'3 Model Input'!E$61=2,(W1990*G1990)/T1990,'3 Model Input'!E$61=3,(X1990*G1990)/T1990,'3 Model Input'!E$61=4,(Y1990*G1990)/T1990,'3 Model Input'!E$61=5,(Z1990*G1990)/T1990, ISTEXT('3 Model Input'!E$61),"Missing",'3 Model Input'!E$61=6,(AA1990*G1990)/T1990))</f>
        <v>Blank</v>
      </c>
      <c r="AD1990" s="202" t="str">
        <f t="shared" si="337"/>
        <v>Blank</v>
      </c>
      <c r="AE1990" s="202" t="str">
        <f t="shared" si="338"/>
        <v>Blank</v>
      </c>
      <c r="AF1990" s="217" t="str">
        <f t="shared" si="339"/>
        <v>Blank</v>
      </c>
      <c r="AG1990" s="9" t="str" cm="1">
        <f t="array" ref="AG1990">_xlfn.IFS(ISNUMBER(AC1990), "", ISNUMBER(SEARCH("Blank", AC1990)), "", ISERROR(AC1990), "Bad input on tab 3")</f>
        <v/>
      </c>
    </row>
    <row r="1991" spans="2:33" ht="15" customHeight="1" x14ac:dyDescent="0.75">
      <c r="B1991" s="205" t="str">
        <f>'5 Driver Data'!B1991</f>
        <v>1983</v>
      </c>
      <c r="C1991" s="193">
        <f>'5 Driver Data'!C1991</f>
        <v>0</v>
      </c>
      <c r="D1991" s="192">
        <f>'5 Driver Data'!D1991</f>
        <v>0</v>
      </c>
      <c r="E1991" s="191">
        <f>'5 Driver Data'!E1991</f>
        <v>0</v>
      </c>
      <c r="F1991" s="191">
        <f>'5 Driver Data'!F1991</f>
        <v>0</v>
      </c>
      <c r="G1991" s="191">
        <f>'5 Driver Data'!G1991</f>
        <v>0</v>
      </c>
      <c r="H1991" s="191">
        <f>'5 Driver Data'!H1991</f>
        <v>0</v>
      </c>
      <c r="I1991" s="191">
        <f>'5 Driver Data'!I1991</f>
        <v>0</v>
      </c>
      <c r="J1991" s="191">
        <f>'5 Driver Data'!J1991</f>
        <v>0</v>
      </c>
      <c r="K1991" s="206">
        <f>'5 Driver Data'!K1991</f>
        <v>0</v>
      </c>
      <c r="L1991" s="1"/>
      <c r="M1991" s="216" t="str">
        <f>IF(D1991=0,"Blank",'3 Model Input'!E$44*'3 Model Input'!E$45)</f>
        <v>Blank</v>
      </c>
      <c r="N1991" s="197" t="str">
        <f t="shared" si="330"/>
        <v>Blank</v>
      </c>
      <c r="O1991" s="197" t="str">
        <f>IF(D1991=0,"Blank",'3 Model Input'!E$49*(1-'3 Model Input'!E$51))</f>
        <v>Blank</v>
      </c>
      <c r="P1991" s="197" t="str">
        <f t="shared" si="331"/>
        <v>Blank</v>
      </c>
      <c r="Q1991" s="197" t="str">
        <f>IF(D1991=0,"Blank",IF(D1991="BEV",E1991*(1-'3 Model Input'!E$54), E1991))</f>
        <v>Blank</v>
      </c>
      <c r="R1991" s="198" t="str">
        <f>IF(D1991=0,"Blank",IF(D1991="PHEV",F1991/G1991,F1991*(1-'3 Model Input'!E$54)/G1991))</f>
        <v>Blank</v>
      </c>
      <c r="S1991" s="198" t="str">
        <f>IF(D1991=0,"Blank",IF(D1991="PHEV",MIN(M1991,E1991),MIN(M1991,(E1991*(1-'3 Model Input'!E$54)))))</f>
        <v>Blank</v>
      </c>
      <c r="T1991" s="217" t="str">
        <f t="shared" si="332"/>
        <v>Blank</v>
      </c>
      <c r="U1991" s="89"/>
      <c r="V1991" s="216" t="str">
        <f>IF(D1991=0,"Blank",P1991*'3 Model Input'!E$50)</f>
        <v>Blank</v>
      </c>
      <c r="W1991" s="197" t="str">
        <f t="shared" si="333"/>
        <v>Blank</v>
      </c>
      <c r="X1991" s="197" t="str">
        <f t="shared" si="334"/>
        <v>Blank</v>
      </c>
      <c r="Y1991" s="197" t="str">
        <f t="shared" si="335"/>
        <v>Blank</v>
      </c>
      <c r="Z1991" s="197" t="str">
        <f t="shared" si="336"/>
        <v>Blank</v>
      </c>
      <c r="AA1991" s="223" t="str" cm="1">
        <f t="array" ref="AA1991">_xlfn.IFS(ISTEXT('3 Model Input'!F$70),"Missing",ISTEXT('3 Model Input'!I$70),"Missing",ISNUMBER('3 Model Input'!K$70),'3 Model Input'!K$70*P1991)</f>
        <v>Missing</v>
      </c>
      <c r="AB1991" s="89"/>
      <c r="AC1991" s="227" t="str" cm="1">
        <f t="array" ref="AC1991">IF(D1991=0,"Blank",_xlfn.IFS('3 Model Input'!E$61=1,(V1991*G1991)/T1991,'3 Model Input'!E$61=2,(W1991*G1991)/T1991,'3 Model Input'!E$61=3,(X1991*G1991)/T1991,'3 Model Input'!E$61=4,(Y1991*G1991)/T1991,'3 Model Input'!E$61=5,(Z1991*G1991)/T1991, ISTEXT('3 Model Input'!E$61),"Missing",'3 Model Input'!E$61=6,(AA1991*G1991)/T1991))</f>
        <v>Blank</v>
      </c>
      <c r="AD1991" s="202" t="str">
        <f t="shared" si="337"/>
        <v>Blank</v>
      </c>
      <c r="AE1991" s="202" t="str">
        <f t="shared" si="338"/>
        <v>Blank</v>
      </c>
      <c r="AF1991" s="217" t="str">
        <f t="shared" si="339"/>
        <v>Blank</v>
      </c>
      <c r="AG1991" s="9" t="str" cm="1">
        <f t="array" ref="AG1991">_xlfn.IFS(ISNUMBER(AC1991), "", ISNUMBER(SEARCH("Blank", AC1991)), "", ISERROR(AC1991), "Bad input on tab 3")</f>
        <v/>
      </c>
    </row>
    <row r="1992" spans="2:33" ht="15" customHeight="1" x14ac:dyDescent="0.75">
      <c r="B1992" s="205" t="str">
        <f>'5 Driver Data'!B1992</f>
        <v>1984</v>
      </c>
      <c r="C1992" s="193">
        <f>'5 Driver Data'!C1992</f>
        <v>0</v>
      </c>
      <c r="D1992" s="192">
        <f>'5 Driver Data'!D1992</f>
        <v>0</v>
      </c>
      <c r="E1992" s="191">
        <f>'5 Driver Data'!E1992</f>
        <v>0</v>
      </c>
      <c r="F1992" s="191">
        <f>'5 Driver Data'!F1992</f>
        <v>0</v>
      </c>
      <c r="G1992" s="191">
        <f>'5 Driver Data'!G1992</f>
        <v>0</v>
      </c>
      <c r="H1992" s="191">
        <f>'5 Driver Data'!H1992</f>
        <v>0</v>
      </c>
      <c r="I1992" s="191">
        <f>'5 Driver Data'!I1992</f>
        <v>0</v>
      </c>
      <c r="J1992" s="191">
        <f>'5 Driver Data'!J1992</f>
        <v>0</v>
      </c>
      <c r="K1992" s="206">
        <f>'5 Driver Data'!K1992</f>
        <v>0</v>
      </c>
      <c r="L1992" s="1"/>
      <c r="M1992" s="216" t="str">
        <f>IF(D1992=0,"Blank",'3 Model Input'!E$44*'3 Model Input'!E$45)</f>
        <v>Blank</v>
      </c>
      <c r="N1992" s="197" t="str">
        <f t="shared" si="330"/>
        <v>Blank</v>
      </c>
      <c r="O1992" s="197" t="str">
        <f>IF(D1992=0,"Blank",'3 Model Input'!E$49*(1-'3 Model Input'!E$51))</f>
        <v>Blank</v>
      </c>
      <c r="P1992" s="197" t="str">
        <f t="shared" si="331"/>
        <v>Blank</v>
      </c>
      <c r="Q1992" s="197" t="str">
        <f>IF(D1992=0,"Blank",IF(D1992="BEV",E1992*(1-'3 Model Input'!E$54), E1992))</f>
        <v>Blank</v>
      </c>
      <c r="R1992" s="198" t="str">
        <f>IF(D1992=0,"Blank",IF(D1992="PHEV",F1992/G1992,F1992*(1-'3 Model Input'!E$54)/G1992))</f>
        <v>Blank</v>
      </c>
      <c r="S1992" s="198" t="str">
        <f>IF(D1992=0,"Blank",IF(D1992="PHEV",MIN(M1992,E1992),MIN(M1992,(E1992*(1-'3 Model Input'!E$54)))))</f>
        <v>Blank</v>
      </c>
      <c r="T1992" s="217" t="str">
        <f t="shared" si="332"/>
        <v>Blank</v>
      </c>
      <c r="U1992" s="89"/>
      <c r="V1992" s="216" t="str">
        <f>IF(D1992=0,"Blank",P1992*'3 Model Input'!E$50)</f>
        <v>Blank</v>
      </c>
      <c r="W1992" s="197" t="str">
        <f t="shared" si="333"/>
        <v>Blank</v>
      </c>
      <c r="X1992" s="197" t="str">
        <f t="shared" si="334"/>
        <v>Blank</v>
      </c>
      <c r="Y1992" s="197" t="str">
        <f t="shared" si="335"/>
        <v>Blank</v>
      </c>
      <c r="Z1992" s="197" t="str">
        <f t="shared" si="336"/>
        <v>Blank</v>
      </c>
      <c r="AA1992" s="223" t="str" cm="1">
        <f t="array" ref="AA1992">_xlfn.IFS(ISTEXT('3 Model Input'!F$70),"Missing",ISTEXT('3 Model Input'!I$70),"Missing",ISNUMBER('3 Model Input'!K$70),'3 Model Input'!K$70*P1992)</f>
        <v>Missing</v>
      </c>
      <c r="AB1992" s="89"/>
      <c r="AC1992" s="227" t="str" cm="1">
        <f t="array" ref="AC1992">IF(D1992=0,"Blank",_xlfn.IFS('3 Model Input'!E$61=1,(V1992*G1992)/T1992,'3 Model Input'!E$61=2,(W1992*G1992)/T1992,'3 Model Input'!E$61=3,(X1992*G1992)/T1992,'3 Model Input'!E$61=4,(Y1992*G1992)/T1992,'3 Model Input'!E$61=5,(Z1992*G1992)/T1992, ISTEXT('3 Model Input'!E$61),"Missing",'3 Model Input'!E$61=6,(AA1992*G1992)/T1992))</f>
        <v>Blank</v>
      </c>
      <c r="AD1992" s="202" t="str">
        <f t="shared" si="337"/>
        <v>Blank</v>
      </c>
      <c r="AE1992" s="202" t="str">
        <f t="shared" si="338"/>
        <v>Blank</v>
      </c>
      <c r="AF1992" s="217" t="str">
        <f t="shared" si="339"/>
        <v>Blank</v>
      </c>
      <c r="AG1992" s="9" t="str" cm="1">
        <f t="array" ref="AG1992">_xlfn.IFS(ISNUMBER(AC1992), "", ISNUMBER(SEARCH("Blank", AC1992)), "", ISERROR(AC1992), "Bad input on tab 3")</f>
        <v/>
      </c>
    </row>
    <row r="1993" spans="2:33" ht="15" customHeight="1" x14ac:dyDescent="0.75">
      <c r="B1993" s="205" t="str">
        <f>'5 Driver Data'!B1993</f>
        <v>1985</v>
      </c>
      <c r="C1993" s="193">
        <f>'5 Driver Data'!C1993</f>
        <v>0</v>
      </c>
      <c r="D1993" s="192">
        <f>'5 Driver Data'!D1993</f>
        <v>0</v>
      </c>
      <c r="E1993" s="191">
        <f>'5 Driver Data'!E1993</f>
        <v>0</v>
      </c>
      <c r="F1993" s="191">
        <f>'5 Driver Data'!F1993</f>
        <v>0</v>
      </c>
      <c r="G1993" s="191">
        <f>'5 Driver Data'!G1993</f>
        <v>0</v>
      </c>
      <c r="H1993" s="191">
        <f>'5 Driver Data'!H1993</f>
        <v>0</v>
      </c>
      <c r="I1993" s="191">
        <f>'5 Driver Data'!I1993</f>
        <v>0</v>
      </c>
      <c r="J1993" s="191">
        <f>'5 Driver Data'!J1993</f>
        <v>0</v>
      </c>
      <c r="K1993" s="206">
        <f>'5 Driver Data'!K1993</f>
        <v>0</v>
      </c>
      <c r="L1993" s="1"/>
      <c r="M1993" s="216" t="str">
        <f>IF(D1993=0,"Blank",'3 Model Input'!E$44*'3 Model Input'!E$45)</f>
        <v>Blank</v>
      </c>
      <c r="N1993" s="197" t="str">
        <f t="shared" si="330"/>
        <v>Blank</v>
      </c>
      <c r="O1993" s="197" t="str">
        <f>IF(D1993=0,"Blank",'3 Model Input'!E$49*(1-'3 Model Input'!E$51))</f>
        <v>Blank</v>
      </c>
      <c r="P1993" s="197" t="str">
        <f t="shared" si="331"/>
        <v>Blank</v>
      </c>
      <c r="Q1993" s="197" t="str">
        <f>IF(D1993=0,"Blank",IF(D1993="BEV",E1993*(1-'3 Model Input'!E$54), E1993))</f>
        <v>Blank</v>
      </c>
      <c r="R1993" s="198" t="str">
        <f>IF(D1993=0,"Blank",IF(D1993="PHEV",F1993/G1993,F1993*(1-'3 Model Input'!E$54)/G1993))</f>
        <v>Blank</v>
      </c>
      <c r="S1993" s="198" t="str">
        <f>IF(D1993=0,"Blank",IF(D1993="PHEV",MIN(M1993,E1993),MIN(M1993,(E1993*(1-'3 Model Input'!E$54)))))</f>
        <v>Blank</v>
      </c>
      <c r="T1993" s="217" t="str">
        <f t="shared" si="332"/>
        <v>Blank</v>
      </c>
      <c r="U1993" s="89"/>
      <c r="V1993" s="216" t="str">
        <f>IF(D1993=0,"Blank",P1993*'3 Model Input'!E$50)</f>
        <v>Blank</v>
      </c>
      <c r="W1993" s="197" t="str">
        <f t="shared" si="333"/>
        <v>Blank</v>
      </c>
      <c r="X1993" s="197" t="str">
        <f t="shared" si="334"/>
        <v>Blank</v>
      </c>
      <c r="Y1993" s="197" t="str">
        <f t="shared" si="335"/>
        <v>Blank</v>
      </c>
      <c r="Z1993" s="197" t="str">
        <f t="shared" si="336"/>
        <v>Blank</v>
      </c>
      <c r="AA1993" s="223" t="str" cm="1">
        <f t="array" ref="AA1993">_xlfn.IFS(ISTEXT('3 Model Input'!F$70),"Missing",ISTEXT('3 Model Input'!I$70),"Missing",ISNUMBER('3 Model Input'!K$70),'3 Model Input'!K$70*P1993)</f>
        <v>Missing</v>
      </c>
      <c r="AB1993" s="89"/>
      <c r="AC1993" s="227" t="str" cm="1">
        <f t="array" ref="AC1993">IF(D1993=0,"Blank",_xlfn.IFS('3 Model Input'!E$61=1,(V1993*G1993)/T1993,'3 Model Input'!E$61=2,(W1993*G1993)/T1993,'3 Model Input'!E$61=3,(X1993*G1993)/T1993,'3 Model Input'!E$61=4,(Y1993*G1993)/T1993,'3 Model Input'!E$61=5,(Z1993*G1993)/T1993, ISTEXT('3 Model Input'!E$61),"Missing",'3 Model Input'!E$61=6,(AA1993*G1993)/T1993))</f>
        <v>Blank</v>
      </c>
      <c r="AD1993" s="202" t="str">
        <f t="shared" si="337"/>
        <v>Blank</v>
      </c>
      <c r="AE1993" s="202" t="str">
        <f t="shared" si="338"/>
        <v>Blank</v>
      </c>
      <c r="AF1993" s="217" t="str">
        <f t="shared" si="339"/>
        <v>Blank</v>
      </c>
      <c r="AG1993" s="9" t="str" cm="1">
        <f t="array" ref="AG1993">_xlfn.IFS(ISNUMBER(AC1993), "", ISNUMBER(SEARCH("Blank", AC1993)), "", ISERROR(AC1993), "Bad input on tab 3")</f>
        <v/>
      </c>
    </row>
    <row r="1994" spans="2:33" ht="15" customHeight="1" x14ac:dyDescent="0.75">
      <c r="B1994" s="205" t="str">
        <f>'5 Driver Data'!B1994</f>
        <v>1986</v>
      </c>
      <c r="C1994" s="193">
        <f>'5 Driver Data'!C1994</f>
        <v>0</v>
      </c>
      <c r="D1994" s="192">
        <f>'5 Driver Data'!D1994</f>
        <v>0</v>
      </c>
      <c r="E1994" s="191">
        <f>'5 Driver Data'!E1994</f>
        <v>0</v>
      </c>
      <c r="F1994" s="191">
        <f>'5 Driver Data'!F1994</f>
        <v>0</v>
      </c>
      <c r="G1994" s="191">
        <f>'5 Driver Data'!G1994</f>
        <v>0</v>
      </c>
      <c r="H1994" s="191">
        <f>'5 Driver Data'!H1994</f>
        <v>0</v>
      </c>
      <c r="I1994" s="191">
        <f>'5 Driver Data'!I1994</f>
        <v>0</v>
      </c>
      <c r="J1994" s="191">
        <f>'5 Driver Data'!J1994</f>
        <v>0</v>
      </c>
      <c r="K1994" s="206">
        <f>'5 Driver Data'!K1994</f>
        <v>0</v>
      </c>
      <c r="L1994" s="1"/>
      <c r="M1994" s="216" t="str">
        <f>IF(D1994=0,"Blank",'3 Model Input'!E$44*'3 Model Input'!E$45)</f>
        <v>Blank</v>
      </c>
      <c r="N1994" s="197" t="str">
        <f t="shared" si="330"/>
        <v>Blank</v>
      </c>
      <c r="O1994" s="197" t="str">
        <f>IF(D1994=0,"Blank",'3 Model Input'!E$49*(1-'3 Model Input'!E$51))</f>
        <v>Blank</v>
      </c>
      <c r="P1994" s="197" t="str">
        <f t="shared" si="331"/>
        <v>Blank</v>
      </c>
      <c r="Q1994" s="197" t="str">
        <f>IF(D1994=0,"Blank",IF(D1994="BEV",E1994*(1-'3 Model Input'!E$54), E1994))</f>
        <v>Blank</v>
      </c>
      <c r="R1994" s="198" t="str">
        <f>IF(D1994=0,"Blank",IF(D1994="PHEV",F1994/G1994,F1994*(1-'3 Model Input'!E$54)/G1994))</f>
        <v>Blank</v>
      </c>
      <c r="S1994" s="198" t="str">
        <f>IF(D1994=0,"Blank",IF(D1994="PHEV",MIN(M1994,E1994),MIN(M1994,(E1994*(1-'3 Model Input'!E$54)))))</f>
        <v>Blank</v>
      </c>
      <c r="T1994" s="217" t="str">
        <f t="shared" si="332"/>
        <v>Blank</v>
      </c>
      <c r="U1994" s="89"/>
      <c r="V1994" s="216" t="str">
        <f>IF(D1994=0,"Blank",P1994*'3 Model Input'!E$50)</f>
        <v>Blank</v>
      </c>
      <c r="W1994" s="197" t="str">
        <f t="shared" si="333"/>
        <v>Blank</v>
      </c>
      <c r="X1994" s="197" t="str">
        <f t="shared" si="334"/>
        <v>Blank</v>
      </c>
      <c r="Y1994" s="197" t="str">
        <f t="shared" si="335"/>
        <v>Blank</v>
      </c>
      <c r="Z1994" s="197" t="str">
        <f t="shared" si="336"/>
        <v>Blank</v>
      </c>
      <c r="AA1994" s="223" t="str" cm="1">
        <f t="array" ref="AA1994">_xlfn.IFS(ISTEXT('3 Model Input'!F$70),"Missing",ISTEXT('3 Model Input'!I$70),"Missing",ISNUMBER('3 Model Input'!K$70),'3 Model Input'!K$70*P1994)</f>
        <v>Missing</v>
      </c>
      <c r="AB1994" s="89"/>
      <c r="AC1994" s="227" t="str" cm="1">
        <f t="array" ref="AC1994">IF(D1994=0,"Blank",_xlfn.IFS('3 Model Input'!E$61=1,(V1994*G1994)/T1994,'3 Model Input'!E$61=2,(W1994*G1994)/T1994,'3 Model Input'!E$61=3,(X1994*G1994)/T1994,'3 Model Input'!E$61=4,(Y1994*G1994)/T1994,'3 Model Input'!E$61=5,(Z1994*G1994)/T1994, ISTEXT('3 Model Input'!E$61),"Missing",'3 Model Input'!E$61=6,(AA1994*G1994)/T1994))</f>
        <v>Blank</v>
      </c>
      <c r="AD1994" s="202" t="str">
        <f t="shared" si="337"/>
        <v>Blank</v>
      </c>
      <c r="AE1994" s="202" t="str">
        <f t="shared" si="338"/>
        <v>Blank</v>
      </c>
      <c r="AF1994" s="217" t="str">
        <f t="shared" si="339"/>
        <v>Blank</v>
      </c>
      <c r="AG1994" s="9" t="str" cm="1">
        <f t="array" ref="AG1994">_xlfn.IFS(ISNUMBER(AC1994), "", ISNUMBER(SEARCH("Blank", AC1994)), "", ISERROR(AC1994), "Bad input on tab 3")</f>
        <v/>
      </c>
    </row>
    <row r="1995" spans="2:33" ht="15" customHeight="1" x14ac:dyDescent="0.75">
      <c r="B1995" s="205" t="str">
        <f>'5 Driver Data'!B1995</f>
        <v>1987</v>
      </c>
      <c r="C1995" s="193">
        <f>'5 Driver Data'!C1995</f>
        <v>0</v>
      </c>
      <c r="D1995" s="192">
        <f>'5 Driver Data'!D1995</f>
        <v>0</v>
      </c>
      <c r="E1995" s="191">
        <f>'5 Driver Data'!E1995</f>
        <v>0</v>
      </c>
      <c r="F1995" s="191">
        <f>'5 Driver Data'!F1995</f>
        <v>0</v>
      </c>
      <c r="G1995" s="191">
        <f>'5 Driver Data'!G1995</f>
        <v>0</v>
      </c>
      <c r="H1995" s="191">
        <f>'5 Driver Data'!H1995</f>
        <v>0</v>
      </c>
      <c r="I1995" s="191">
        <f>'5 Driver Data'!I1995</f>
        <v>0</v>
      </c>
      <c r="J1995" s="191">
        <f>'5 Driver Data'!J1995</f>
        <v>0</v>
      </c>
      <c r="K1995" s="206">
        <f>'5 Driver Data'!K1995</f>
        <v>0</v>
      </c>
      <c r="L1995" s="1"/>
      <c r="M1995" s="216" t="str">
        <f>IF(D1995=0,"Blank",'3 Model Input'!E$44*'3 Model Input'!E$45)</f>
        <v>Blank</v>
      </c>
      <c r="N1995" s="197" t="str">
        <f t="shared" si="330"/>
        <v>Blank</v>
      </c>
      <c r="O1995" s="197" t="str">
        <f>IF(D1995=0,"Blank",'3 Model Input'!E$49*(1-'3 Model Input'!E$51))</f>
        <v>Blank</v>
      </c>
      <c r="P1995" s="197" t="str">
        <f t="shared" si="331"/>
        <v>Blank</v>
      </c>
      <c r="Q1995" s="197" t="str">
        <f>IF(D1995=0,"Blank",IF(D1995="BEV",E1995*(1-'3 Model Input'!E$54), E1995))</f>
        <v>Blank</v>
      </c>
      <c r="R1995" s="198" t="str">
        <f>IF(D1995=0,"Blank",IF(D1995="PHEV",F1995/G1995,F1995*(1-'3 Model Input'!E$54)/G1995))</f>
        <v>Blank</v>
      </c>
      <c r="S1995" s="198" t="str">
        <f>IF(D1995=0,"Blank",IF(D1995="PHEV",MIN(M1995,E1995),MIN(M1995,(E1995*(1-'3 Model Input'!E$54)))))</f>
        <v>Blank</v>
      </c>
      <c r="T1995" s="217" t="str">
        <f t="shared" si="332"/>
        <v>Blank</v>
      </c>
      <c r="U1995" s="89"/>
      <c r="V1995" s="216" t="str">
        <f>IF(D1995=0,"Blank",P1995*'3 Model Input'!E$50)</f>
        <v>Blank</v>
      </c>
      <c r="W1995" s="197" t="str">
        <f t="shared" si="333"/>
        <v>Blank</v>
      </c>
      <c r="X1995" s="197" t="str">
        <f t="shared" si="334"/>
        <v>Blank</v>
      </c>
      <c r="Y1995" s="197" t="str">
        <f t="shared" si="335"/>
        <v>Blank</v>
      </c>
      <c r="Z1995" s="197" t="str">
        <f t="shared" si="336"/>
        <v>Blank</v>
      </c>
      <c r="AA1995" s="223" t="str" cm="1">
        <f t="array" ref="AA1995">_xlfn.IFS(ISTEXT('3 Model Input'!F$70),"Missing",ISTEXT('3 Model Input'!I$70),"Missing",ISNUMBER('3 Model Input'!K$70),'3 Model Input'!K$70*P1995)</f>
        <v>Missing</v>
      </c>
      <c r="AB1995" s="89"/>
      <c r="AC1995" s="227" t="str" cm="1">
        <f t="array" ref="AC1995">IF(D1995=0,"Blank",_xlfn.IFS('3 Model Input'!E$61=1,(V1995*G1995)/T1995,'3 Model Input'!E$61=2,(W1995*G1995)/T1995,'3 Model Input'!E$61=3,(X1995*G1995)/T1995,'3 Model Input'!E$61=4,(Y1995*G1995)/T1995,'3 Model Input'!E$61=5,(Z1995*G1995)/T1995, ISTEXT('3 Model Input'!E$61),"Missing",'3 Model Input'!E$61=6,(AA1995*G1995)/T1995))</f>
        <v>Blank</v>
      </c>
      <c r="AD1995" s="202" t="str">
        <f t="shared" si="337"/>
        <v>Blank</v>
      </c>
      <c r="AE1995" s="202" t="str">
        <f t="shared" si="338"/>
        <v>Blank</v>
      </c>
      <c r="AF1995" s="217" t="str">
        <f t="shared" si="339"/>
        <v>Blank</v>
      </c>
      <c r="AG1995" s="9" t="str" cm="1">
        <f t="array" ref="AG1995">_xlfn.IFS(ISNUMBER(AC1995), "", ISNUMBER(SEARCH("Blank", AC1995)), "", ISERROR(AC1995), "Bad input on tab 3")</f>
        <v/>
      </c>
    </row>
    <row r="1996" spans="2:33" ht="15" customHeight="1" x14ac:dyDescent="0.75">
      <c r="B1996" s="205" t="str">
        <f>'5 Driver Data'!B1996</f>
        <v>1988</v>
      </c>
      <c r="C1996" s="193">
        <f>'5 Driver Data'!C1996</f>
        <v>0</v>
      </c>
      <c r="D1996" s="192">
        <f>'5 Driver Data'!D1996</f>
        <v>0</v>
      </c>
      <c r="E1996" s="191">
        <f>'5 Driver Data'!E1996</f>
        <v>0</v>
      </c>
      <c r="F1996" s="191">
        <f>'5 Driver Data'!F1996</f>
        <v>0</v>
      </c>
      <c r="G1996" s="191">
        <f>'5 Driver Data'!G1996</f>
        <v>0</v>
      </c>
      <c r="H1996" s="191">
        <f>'5 Driver Data'!H1996</f>
        <v>0</v>
      </c>
      <c r="I1996" s="191">
        <f>'5 Driver Data'!I1996</f>
        <v>0</v>
      </c>
      <c r="J1996" s="191">
        <f>'5 Driver Data'!J1996</f>
        <v>0</v>
      </c>
      <c r="K1996" s="206">
        <f>'5 Driver Data'!K1996</f>
        <v>0</v>
      </c>
      <c r="L1996" s="1"/>
      <c r="M1996" s="216" t="str">
        <f>IF(D1996=0,"Blank",'3 Model Input'!E$44*'3 Model Input'!E$45)</f>
        <v>Blank</v>
      </c>
      <c r="N1996" s="197" t="str">
        <f t="shared" si="330"/>
        <v>Blank</v>
      </c>
      <c r="O1996" s="197" t="str">
        <f>IF(D1996=0,"Blank",'3 Model Input'!E$49*(1-'3 Model Input'!E$51))</f>
        <v>Blank</v>
      </c>
      <c r="P1996" s="197" t="str">
        <f t="shared" si="331"/>
        <v>Blank</v>
      </c>
      <c r="Q1996" s="197" t="str">
        <f>IF(D1996=0,"Blank",IF(D1996="BEV",E1996*(1-'3 Model Input'!E$54), E1996))</f>
        <v>Blank</v>
      </c>
      <c r="R1996" s="198" t="str">
        <f>IF(D1996=0,"Blank",IF(D1996="PHEV",F1996/G1996,F1996*(1-'3 Model Input'!E$54)/G1996))</f>
        <v>Blank</v>
      </c>
      <c r="S1996" s="198" t="str">
        <f>IF(D1996=0,"Blank",IF(D1996="PHEV",MIN(M1996,E1996),MIN(M1996,(E1996*(1-'3 Model Input'!E$54)))))</f>
        <v>Blank</v>
      </c>
      <c r="T1996" s="217" t="str">
        <f t="shared" si="332"/>
        <v>Blank</v>
      </c>
      <c r="U1996" s="89"/>
      <c r="V1996" s="216" t="str">
        <f>IF(D1996=0,"Blank",P1996*'3 Model Input'!E$50)</f>
        <v>Blank</v>
      </c>
      <c r="W1996" s="197" t="str">
        <f t="shared" si="333"/>
        <v>Blank</v>
      </c>
      <c r="X1996" s="197" t="str">
        <f t="shared" si="334"/>
        <v>Blank</v>
      </c>
      <c r="Y1996" s="197" t="str">
        <f t="shared" si="335"/>
        <v>Blank</v>
      </c>
      <c r="Z1996" s="197" t="str">
        <f t="shared" si="336"/>
        <v>Blank</v>
      </c>
      <c r="AA1996" s="223" t="str" cm="1">
        <f t="array" ref="AA1996">_xlfn.IFS(ISTEXT('3 Model Input'!F$70),"Missing",ISTEXT('3 Model Input'!I$70),"Missing",ISNUMBER('3 Model Input'!K$70),'3 Model Input'!K$70*P1996)</f>
        <v>Missing</v>
      </c>
      <c r="AB1996" s="89"/>
      <c r="AC1996" s="227" t="str" cm="1">
        <f t="array" ref="AC1996">IF(D1996=0,"Blank",_xlfn.IFS('3 Model Input'!E$61=1,(V1996*G1996)/T1996,'3 Model Input'!E$61=2,(W1996*G1996)/T1996,'3 Model Input'!E$61=3,(X1996*G1996)/T1996,'3 Model Input'!E$61=4,(Y1996*G1996)/T1996,'3 Model Input'!E$61=5,(Z1996*G1996)/T1996, ISTEXT('3 Model Input'!E$61),"Missing",'3 Model Input'!E$61=6,(AA1996*G1996)/T1996))</f>
        <v>Blank</v>
      </c>
      <c r="AD1996" s="202" t="str">
        <f t="shared" si="337"/>
        <v>Blank</v>
      </c>
      <c r="AE1996" s="202" t="str">
        <f t="shared" si="338"/>
        <v>Blank</v>
      </c>
      <c r="AF1996" s="217" t="str">
        <f t="shared" si="339"/>
        <v>Blank</v>
      </c>
      <c r="AG1996" s="9" t="str" cm="1">
        <f t="array" ref="AG1996">_xlfn.IFS(ISNUMBER(AC1996), "", ISNUMBER(SEARCH("Blank", AC1996)), "", ISERROR(AC1996), "Bad input on tab 3")</f>
        <v/>
      </c>
    </row>
    <row r="1997" spans="2:33" ht="15" customHeight="1" x14ac:dyDescent="0.75">
      <c r="B1997" s="205" t="str">
        <f>'5 Driver Data'!B1997</f>
        <v>1989</v>
      </c>
      <c r="C1997" s="193">
        <f>'5 Driver Data'!C1997</f>
        <v>0</v>
      </c>
      <c r="D1997" s="192">
        <f>'5 Driver Data'!D1997</f>
        <v>0</v>
      </c>
      <c r="E1997" s="191">
        <f>'5 Driver Data'!E1997</f>
        <v>0</v>
      </c>
      <c r="F1997" s="191">
        <f>'5 Driver Data'!F1997</f>
        <v>0</v>
      </c>
      <c r="G1997" s="191">
        <f>'5 Driver Data'!G1997</f>
        <v>0</v>
      </c>
      <c r="H1997" s="191">
        <f>'5 Driver Data'!H1997</f>
        <v>0</v>
      </c>
      <c r="I1997" s="191">
        <f>'5 Driver Data'!I1997</f>
        <v>0</v>
      </c>
      <c r="J1997" s="191">
        <f>'5 Driver Data'!J1997</f>
        <v>0</v>
      </c>
      <c r="K1997" s="206">
        <f>'5 Driver Data'!K1997</f>
        <v>0</v>
      </c>
      <c r="L1997" s="1"/>
      <c r="M1997" s="216" t="str">
        <f>IF(D1997=0,"Blank",'3 Model Input'!E$44*'3 Model Input'!E$45)</f>
        <v>Blank</v>
      </c>
      <c r="N1997" s="197" t="str">
        <f t="shared" si="330"/>
        <v>Blank</v>
      </c>
      <c r="O1997" s="197" t="str">
        <f>IF(D1997=0,"Blank",'3 Model Input'!E$49*(1-'3 Model Input'!E$51))</f>
        <v>Blank</v>
      </c>
      <c r="P1997" s="197" t="str">
        <f t="shared" si="331"/>
        <v>Blank</v>
      </c>
      <c r="Q1997" s="197" t="str">
        <f>IF(D1997=0,"Blank",IF(D1997="BEV",E1997*(1-'3 Model Input'!E$54), E1997))</f>
        <v>Blank</v>
      </c>
      <c r="R1997" s="198" t="str">
        <f>IF(D1997=0,"Blank",IF(D1997="PHEV",F1997/G1997,F1997*(1-'3 Model Input'!E$54)/G1997))</f>
        <v>Blank</v>
      </c>
      <c r="S1997" s="198" t="str">
        <f>IF(D1997=0,"Blank",IF(D1997="PHEV",MIN(M1997,E1997),MIN(M1997,(E1997*(1-'3 Model Input'!E$54)))))</f>
        <v>Blank</v>
      </c>
      <c r="T1997" s="217" t="str">
        <f t="shared" si="332"/>
        <v>Blank</v>
      </c>
      <c r="U1997" s="89"/>
      <c r="V1997" s="216" t="str">
        <f>IF(D1997=0,"Blank",P1997*'3 Model Input'!E$50)</f>
        <v>Blank</v>
      </c>
      <c r="W1997" s="197" t="str">
        <f t="shared" si="333"/>
        <v>Blank</v>
      </c>
      <c r="X1997" s="197" t="str">
        <f t="shared" si="334"/>
        <v>Blank</v>
      </c>
      <c r="Y1997" s="197" t="str">
        <f t="shared" si="335"/>
        <v>Blank</v>
      </c>
      <c r="Z1997" s="197" t="str">
        <f t="shared" si="336"/>
        <v>Blank</v>
      </c>
      <c r="AA1997" s="223" t="str" cm="1">
        <f t="array" ref="AA1997">_xlfn.IFS(ISTEXT('3 Model Input'!F$70),"Missing",ISTEXT('3 Model Input'!I$70),"Missing",ISNUMBER('3 Model Input'!K$70),'3 Model Input'!K$70*P1997)</f>
        <v>Missing</v>
      </c>
      <c r="AB1997" s="89"/>
      <c r="AC1997" s="227" t="str" cm="1">
        <f t="array" ref="AC1997">IF(D1997=0,"Blank",_xlfn.IFS('3 Model Input'!E$61=1,(V1997*G1997)/T1997,'3 Model Input'!E$61=2,(W1997*G1997)/T1997,'3 Model Input'!E$61=3,(X1997*G1997)/T1997,'3 Model Input'!E$61=4,(Y1997*G1997)/T1997,'3 Model Input'!E$61=5,(Z1997*G1997)/T1997, ISTEXT('3 Model Input'!E$61),"Missing",'3 Model Input'!E$61=6,(AA1997*G1997)/T1997))</f>
        <v>Blank</v>
      </c>
      <c r="AD1997" s="202" t="str">
        <f t="shared" si="337"/>
        <v>Blank</v>
      </c>
      <c r="AE1997" s="202" t="str">
        <f t="shared" si="338"/>
        <v>Blank</v>
      </c>
      <c r="AF1997" s="217" t="str">
        <f t="shared" si="339"/>
        <v>Blank</v>
      </c>
      <c r="AG1997" s="9" t="str" cm="1">
        <f t="array" ref="AG1997">_xlfn.IFS(ISNUMBER(AC1997), "", ISNUMBER(SEARCH("Blank", AC1997)), "", ISERROR(AC1997), "Bad input on tab 3")</f>
        <v/>
      </c>
    </row>
    <row r="1998" spans="2:33" ht="15" customHeight="1" x14ac:dyDescent="0.75">
      <c r="B1998" s="205" t="str">
        <f>'5 Driver Data'!B1998</f>
        <v>1990</v>
      </c>
      <c r="C1998" s="193">
        <f>'5 Driver Data'!C1998</f>
        <v>0</v>
      </c>
      <c r="D1998" s="192">
        <f>'5 Driver Data'!D1998</f>
        <v>0</v>
      </c>
      <c r="E1998" s="191">
        <f>'5 Driver Data'!E1998</f>
        <v>0</v>
      </c>
      <c r="F1998" s="191">
        <f>'5 Driver Data'!F1998</f>
        <v>0</v>
      </c>
      <c r="G1998" s="191">
        <f>'5 Driver Data'!G1998</f>
        <v>0</v>
      </c>
      <c r="H1998" s="191">
        <f>'5 Driver Data'!H1998</f>
        <v>0</v>
      </c>
      <c r="I1998" s="191">
        <f>'5 Driver Data'!I1998</f>
        <v>0</v>
      </c>
      <c r="J1998" s="191">
        <f>'5 Driver Data'!J1998</f>
        <v>0</v>
      </c>
      <c r="K1998" s="206">
        <f>'5 Driver Data'!K1998</f>
        <v>0</v>
      </c>
      <c r="L1998" s="1"/>
      <c r="M1998" s="216" t="str">
        <f>IF(D1998=0,"Blank",'3 Model Input'!E$44*'3 Model Input'!E$45)</f>
        <v>Blank</v>
      </c>
      <c r="N1998" s="197" t="str">
        <f t="shared" si="330"/>
        <v>Blank</v>
      </c>
      <c r="O1998" s="197" t="str">
        <f>IF(D1998=0,"Blank",'3 Model Input'!E$49*(1-'3 Model Input'!E$51))</f>
        <v>Blank</v>
      </c>
      <c r="P1998" s="197" t="str">
        <f t="shared" si="331"/>
        <v>Blank</v>
      </c>
      <c r="Q1998" s="197" t="str">
        <f>IF(D1998=0,"Blank",IF(D1998="BEV",E1998*(1-'3 Model Input'!E$54), E1998))</f>
        <v>Blank</v>
      </c>
      <c r="R1998" s="198" t="str">
        <f>IF(D1998=0,"Blank",IF(D1998="PHEV",F1998/G1998,F1998*(1-'3 Model Input'!E$54)/G1998))</f>
        <v>Blank</v>
      </c>
      <c r="S1998" s="198" t="str">
        <f>IF(D1998=0,"Blank",IF(D1998="PHEV",MIN(M1998,E1998),MIN(M1998,(E1998*(1-'3 Model Input'!E$54)))))</f>
        <v>Blank</v>
      </c>
      <c r="T1998" s="217" t="str">
        <f t="shared" si="332"/>
        <v>Blank</v>
      </c>
      <c r="U1998" s="89"/>
      <c r="V1998" s="216" t="str">
        <f>IF(D1998=0,"Blank",P1998*'3 Model Input'!E$50)</f>
        <v>Blank</v>
      </c>
      <c r="W1998" s="197" t="str">
        <f t="shared" si="333"/>
        <v>Blank</v>
      </c>
      <c r="X1998" s="197" t="str">
        <f t="shared" si="334"/>
        <v>Blank</v>
      </c>
      <c r="Y1998" s="197" t="str">
        <f t="shared" si="335"/>
        <v>Blank</v>
      </c>
      <c r="Z1998" s="197" t="str">
        <f t="shared" si="336"/>
        <v>Blank</v>
      </c>
      <c r="AA1998" s="223" t="str" cm="1">
        <f t="array" ref="AA1998">_xlfn.IFS(ISTEXT('3 Model Input'!F$70),"Missing",ISTEXT('3 Model Input'!I$70),"Missing",ISNUMBER('3 Model Input'!K$70),'3 Model Input'!K$70*P1998)</f>
        <v>Missing</v>
      </c>
      <c r="AB1998" s="89"/>
      <c r="AC1998" s="227" t="str" cm="1">
        <f t="array" ref="AC1998">IF(D1998=0,"Blank",_xlfn.IFS('3 Model Input'!E$61=1,(V1998*G1998)/T1998,'3 Model Input'!E$61=2,(W1998*G1998)/T1998,'3 Model Input'!E$61=3,(X1998*G1998)/T1998,'3 Model Input'!E$61=4,(Y1998*G1998)/T1998,'3 Model Input'!E$61=5,(Z1998*G1998)/T1998, ISTEXT('3 Model Input'!E$61),"Missing",'3 Model Input'!E$61=6,(AA1998*G1998)/T1998))</f>
        <v>Blank</v>
      </c>
      <c r="AD1998" s="202" t="str">
        <f t="shared" si="337"/>
        <v>Blank</v>
      </c>
      <c r="AE1998" s="202" t="str">
        <f t="shared" si="338"/>
        <v>Blank</v>
      </c>
      <c r="AF1998" s="217" t="str">
        <f t="shared" si="339"/>
        <v>Blank</v>
      </c>
      <c r="AG1998" s="9" t="str" cm="1">
        <f t="array" ref="AG1998">_xlfn.IFS(ISNUMBER(AC1998), "", ISNUMBER(SEARCH("Blank", AC1998)), "", ISERROR(AC1998), "Bad input on tab 3")</f>
        <v/>
      </c>
    </row>
    <row r="1999" spans="2:33" ht="15" customHeight="1" x14ac:dyDescent="0.75">
      <c r="B1999" s="205" t="str">
        <f>'5 Driver Data'!B1999</f>
        <v>1991</v>
      </c>
      <c r="C1999" s="193">
        <f>'5 Driver Data'!C1999</f>
        <v>0</v>
      </c>
      <c r="D1999" s="192">
        <f>'5 Driver Data'!D1999</f>
        <v>0</v>
      </c>
      <c r="E1999" s="191">
        <f>'5 Driver Data'!E1999</f>
        <v>0</v>
      </c>
      <c r="F1999" s="191">
        <f>'5 Driver Data'!F1999</f>
        <v>0</v>
      </c>
      <c r="G1999" s="191">
        <f>'5 Driver Data'!G1999</f>
        <v>0</v>
      </c>
      <c r="H1999" s="191">
        <f>'5 Driver Data'!H1999</f>
        <v>0</v>
      </c>
      <c r="I1999" s="191">
        <f>'5 Driver Data'!I1999</f>
        <v>0</v>
      </c>
      <c r="J1999" s="191">
        <f>'5 Driver Data'!J1999</f>
        <v>0</v>
      </c>
      <c r="K1999" s="206">
        <f>'5 Driver Data'!K1999</f>
        <v>0</v>
      </c>
      <c r="L1999" s="1"/>
      <c r="M1999" s="216" t="str">
        <f>IF(D1999=0,"Blank",'3 Model Input'!E$44*'3 Model Input'!E$45)</f>
        <v>Blank</v>
      </c>
      <c r="N1999" s="197" t="str">
        <f t="shared" si="330"/>
        <v>Blank</v>
      </c>
      <c r="O1999" s="197" t="str">
        <f>IF(D1999=0,"Blank",'3 Model Input'!E$49*(1-'3 Model Input'!E$51))</f>
        <v>Blank</v>
      </c>
      <c r="P1999" s="197" t="str">
        <f t="shared" si="331"/>
        <v>Blank</v>
      </c>
      <c r="Q1999" s="197" t="str">
        <f>IF(D1999=0,"Blank",IF(D1999="BEV",E1999*(1-'3 Model Input'!E$54), E1999))</f>
        <v>Blank</v>
      </c>
      <c r="R1999" s="198" t="str">
        <f>IF(D1999=0,"Blank",IF(D1999="PHEV",F1999/G1999,F1999*(1-'3 Model Input'!E$54)/G1999))</f>
        <v>Blank</v>
      </c>
      <c r="S1999" s="198" t="str">
        <f>IF(D1999=0,"Blank",IF(D1999="PHEV",MIN(M1999,E1999),MIN(M1999,(E1999*(1-'3 Model Input'!E$54)))))</f>
        <v>Blank</v>
      </c>
      <c r="T1999" s="217" t="str">
        <f t="shared" si="332"/>
        <v>Blank</v>
      </c>
      <c r="U1999" s="89"/>
      <c r="V1999" s="216" t="str">
        <f>IF(D1999=0,"Blank",P1999*'3 Model Input'!E$50)</f>
        <v>Blank</v>
      </c>
      <c r="W1999" s="197" t="str">
        <f t="shared" si="333"/>
        <v>Blank</v>
      </c>
      <c r="X1999" s="197" t="str">
        <f t="shared" si="334"/>
        <v>Blank</v>
      </c>
      <c r="Y1999" s="197" t="str">
        <f t="shared" si="335"/>
        <v>Blank</v>
      </c>
      <c r="Z1999" s="197" t="str">
        <f t="shared" si="336"/>
        <v>Blank</v>
      </c>
      <c r="AA1999" s="223" t="str" cm="1">
        <f t="array" ref="AA1999">_xlfn.IFS(ISTEXT('3 Model Input'!F$70),"Missing",ISTEXT('3 Model Input'!I$70),"Missing",ISNUMBER('3 Model Input'!K$70),'3 Model Input'!K$70*P1999)</f>
        <v>Missing</v>
      </c>
      <c r="AB1999" s="89"/>
      <c r="AC1999" s="227" t="str" cm="1">
        <f t="array" ref="AC1999">IF(D1999=0,"Blank",_xlfn.IFS('3 Model Input'!E$61=1,(V1999*G1999)/T1999,'3 Model Input'!E$61=2,(W1999*G1999)/T1999,'3 Model Input'!E$61=3,(X1999*G1999)/T1999,'3 Model Input'!E$61=4,(Y1999*G1999)/T1999,'3 Model Input'!E$61=5,(Z1999*G1999)/T1999, ISTEXT('3 Model Input'!E$61),"Missing",'3 Model Input'!E$61=6,(AA1999*G1999)/T1999))</f>
        <v>Blank</v>
      </c>
      <c r="AD1999" s="202" t="str">
        <f t="shared" si="337"/>
        <v>Blank</v>
      </c>
      <c r="AE1999" s="202" t="str">
        <f t="shared" si="338"/>
        <v>Blank</v>
      </c>
      <c r="AF1999" s="217" t="str">
        <f t="shared" si="339"/>
        <v>Blank</v>
      </c>
      <c r="AG1999" s="9" t="str" cm="1">
        <f t="array" ref="AG1999">_xlfn.IFS(ISNUMBER(AC1999), "", ISNUMBER(SEARCH("Blank", AC1999)), "", ISERROR(AC1999), "Bad input on tab 3")</f>
        <v/>
      </c>
    </row>
    <row r="2000" spans="2:33" ht="15" customHeight="1" x14ac:dyDescent="0.75">
      <c r="B2000" s="205" t="str">
        <f>'5 Driver Data'!B2000</f>
        <v>1992</v>
      </c>
      <c r="C2000" s="193">
        <f>'5 Driver Data'!C2000</f>
        <v>0</v>
      </c>
      <c r="D2000" s="192">
        <f>'5 Driver Data'!D2000</f>
        <v>0</v>
      </c>
      <c r="E2000" s="191">
        <f>'5 Driver Data'!E2000</f>
        <v>0</v>
      </c>
      <c r="F2000" s="191">
        <f>'5 Driver Data'!F2000</f>
        <v>0</v>
      </c>
      <c r="G2000" s="191">
        <f>'5 Driver Data'!G2000</f>
        <v>0</v>
      </c>
      <c r="H2000" s="191">
        <f>'5 Driver Data'!H2000</f>
        <v>0</v>
      </c>
      <c r="I2000" s="191">
        <f>'5 Driver Data'!I2000</f>
        <v>0</v>
      </c>
      <c r="J2000" s="191">
        <f>'5 Driver Data'!J2000</f>
        <v>0</v>
      </c>
      <c r="K2000" s="206">
        <f>'5 Driver Data'!K2000</f>
        <v>0</v>
      </c>
      <c r="L2000" s="1"/>
      <c r="M2000" s="216" t="str">
        <f>IF(D2000=0,"Blank",'3 Model Input'!E$44*'3 Model Input'!E$45)</f>
        <v>Blank</v>
      </c>
      <c r="N2000" s="197" t="str">
        <f t="shared" si="330"/>
        <v>Blank</v>
      </c>
      <c r="O2000" s="197" t="str">
        <f>IF(D2000=0,"Blank",'3 Model Input'!E$49*(1-'3 Model Input'!E$51))</f>
        <v>Blank</v>
      </c>
      <c r="P2000" s="197" t="str">
        <f t="shared" si="331"/>
        <v>Blank</v>
      </c>
      <c r="Q2000" s="197" t="str">
        <f>IF(D2000=0,"Blank",IF(D2000="BEV",E2000*(1-'3 Model Input'!E$54), E2000))</f>
        <v>Blank</v>
      </c>
      <c r="R2000" s="198" t="str">
        <f>IF(D2000=0,"Blank",IF(D2000="PHEV",F2000/G2000,F2000*(1-'3 Model Input'!E$54)/G2000))</f>
        <v>Blank</v>
      </c>
      <c r="S2000" s="198" t="str">
        <f>IF(D2000=0,"Blank",IF(D2000="PHEV",MIN(M2000,E2000),MIN(M2000,(E2000*(1-'3 Model Input'!E$54)))))</f>
        <v>Blank</v>
      </c>
      <c r="T2000" s="217" t="str">
        <f t="shared" si="332"/>
        <v>Blank</v>
      </c>
      <c r="U2000" s="89"/>
      <c r="V2000" s="216" t="str">
        <f>IF(D2000=0,"Blank",P2000*'3 Model Input'!E$50)</f>
        <v>Blank</v>
      </c>
      <c r="W2000" s="197" t="str">
        <f t="shared" si="333"/>
        <v>Blank</v>
      </c>
      <c r="X2000" s="197" t="str">
        <f t="shared" si="334"/>
        <v>Blank</v>
      </c>
      <c r="Y2000" s="197" t="str">
        <f t="shared" si="335"/>
        <v>Blank</v>
      </c>
      <c r="Z2000" s="197" t="str">
        <f t="shared" si="336"/>
        <v>Blank</v>
      </c>
      <c r="AA2000" s="223" t="str" cm="1">
        <f t="array" ref="AA2000">_xlfn.IFS(ISTEXT('3 Model Input'!F$70),"Missing",ISTEXT('3 Model Input'!I$70),"Missing",ISNUMBER('3 Model Input'!K$70),'3 Model Input'!K$70*P2000)</f>
        <v>Missing</v>
      </c>
      <c r="AB2000" s="89"/>
      <c r="AC2000" s="227" t="str" cm="1">
        <f t="array" ref="AC2000">IF(D2000=0,"Blank",_xlfn.IFS('3 Model Input'!E$61=1,(V2000*G2000)/T2000,'3 Model Input'!E$61=2,(W2000*G2000)/T2000,'3 Model Input'!E$61=3,(X2000*G2000)/T2000,'3 Model Input'!E$61=4,(Y2000*G2000)/T2000,'3 Model Input'!E$61=5,(Z2000*G2000)/T2000, ISTEXT('3 Model Input'!E$61),"Missing",'3 Model Input'!E$61=6,(AA2000*G2000)/T2000))</f>
        <v>Blank</v>
      </c>
      <c r="AD2000" s="202" t="str">
        <f t="shared" si="337"/>
        <v>Blank</v>
      </c>
      <c r="AE2000" s="202" t="str">
        <f t="shared" si="338"/>
        <v>Blank</v>
      </c>
      <c r="AF2000" s="217" t="str">
        <f t="shared" si="339"/>
        <v>Blank</v>
      </c>
      <c r="AG2000" s="9" t="str" cm="1">
        <f t="array" ref="AG2000">_xlfn.IFS(ISNUMBER(AC2000), "", ISNUMBER(SEARCH("Blank", AC2000)), "", ISERROR(AC2000), "Bad input on tab 3")</f>
        <v/>
      </c>
    </row>
    <row r="2001" spans="2:33" ht="15" customHeight="1" x14ac:dyDescent="0.75">
      <c r="B2001" s="205" t="str">
        <f>'5 Driver Data'!B2001</f>
        <v>1993</v>
      </c>
      <c r="C2001" s="193">
        <f>'5 Driver Data'!C2001</f>
        <v>0</v>
      </c>
      <c r="D2001" s="192">
        <f>'5 Driver Data'!D2001</f>
        <v>0</v>
      </c>
      <c r="E2001" s="191">
        <f>'5 Driver Data'!E2001</f>
        <v>0</v>
      </c>
      <c r="F2001" s="191">
        <f>'5 Driver Data'!F2001</f>
        <v>0</v>
      </c>
      <c r="G2001" s="191">
        <f>'5 Driver Data'!G2001</f>
        <v>0</v>
      </c>
      <c r="H2001" s="191">
        <f>'5 Driver Data'!H2001</f>
        <v>0</v>
      </c>
      <c r="I2001" s="191">
        <f>'5 Driver Data'!I2001</f>
        <v>0</v>
      </c>
      <c r="J2001" s="191">
        <f>'5 Driver Data'!J2001</f>
        <v>0</v>
      </c>
      <c r="K2001" s="206">
        <f>'5 Driver Data'!K2001</f>
        <v>0</v>
      </c>
      <c r="L2001" s="1"/>
      <c r="M2001" s="216" t="str">
        <f>IF(D2001=0,"Blank",'3 Model Input'!E$44*'3 Model Input'!E$45)</f>
        <v>Blank</v>
      </c>
      <c r="N2001" s="197" t="str">
        <f t="shared" si="330"/>
        <v>Blank</v>
      </c>
      <c r="O2001" s="197" t="str">
        <f>IF(D2001=0,"Blank",'3 Model Input'!E$49*(1-'3 Model Input'!E$51))</f>
        <v>Blank</v>
      </c>
      <c r="P2001" s="197" t="str">
        <f t="shared" si="331"/>
        <v>Blank</v>
      </c>
      <c r="Q2001" s="197" t="str">
        <f>IF(D2001=0,"Blank",IF(D2001="BEV",E2001*(1-'3 Model Input'!E$54), E2001))</f>
        <v>Blank</v>
      </c>
      <c r="R2001" s="198" t="str">
        <f>IF(D2001=0,"Blank",IF(D2001="PHEV",F2001/G2001,F2001*(1-'3 Model Input'!E$54)/G2001))</f>
        <v>Blank</v>
      </c>
      <c r="S2001" s="198" t="str">
        <f>IF(D2001=0,"Blank",IF(D2001="PHEV",MIN(M2001,E2001),MIN(M2001,(E2001*(1-'3 Model Input'!E$54)))))</f>
        <v>Blank</v>
      </c>
      <c r="T2001" s="217" t="str">
        <f t="shared" si="332"/>
        <v>Blank</v>
      </c>
      <c r="U2001" s="89"/>
      <c r="V2001" s="216" t="str">
        <f>IF(D2001=0,"Blank",P2001*'3 Model Input'!E$50)</f>
        <v>Blank</v>
      </c>
      <c r="W2001" s="197" t="str">
        <f t="shared" si="333"/>
        <v>Blank</v>
      </c>
      <c r="X2001" s="197" t="str">
        <f t="shared" si="334"/>
        <v>Blank</v>
      </c>
      <c r="Y2001" s="197" t="str">
        <f t="shared" si="335"/>
        <v>Blank</v>
      </c>
      <c r="Z2001" s="197" t="str">
        <f t="shared" si="336"/>
        <v>Blank</v>
      </c>
      <c r="AA2001" s="223" t="str" cm="1">
        <f t="array" ref="AA2001">_xlfn.IFS(ISTEXT('3 Model Input'!F$70),"Missing",ISTEXT('3 Model Input'!I$70),"Missing",ISNUMBER('3 Model Input'!K$70),'3 Model Input'!K$70*P2001)</f>
        <v>Missing</v>
      </c>
      <c r="AB2001" s="89"/>
      <c r="AC2001" s="227" t="str" cm="1">
        <f t="array" ref="AC2001">IF(D2001=0,"Blank",_xlfn.IFS('3 Model Input'!E$61=1,(V2001*G2001)/T2001,'3 Model Input'!E$61=2,(W2001*G2001)/T2001,'3 Model Input'!E$61=3,(X2001*G2001)/T2001,'3 Model Input'!E$61=4,(Y2001*G2001)/T2001,'3 Model Input'!E$61=5,(Z2001*G2001)/T2001, ISTEXT('3 Model Input'!E$61),"Missing",'3 Model Input'!E$61=6,(AA2001*G2001)/T2001))</f>
        <v>Blank</v>
      </c>
      <c r="AD2001" s="202" t="str">
        <f t="shared" si="337"/>
        <v>Blank</v>
      </c>
      <c r="AE2001" s="202" t="str">
        <f t="shared" si="338"/>
        <v>Blank</v>
      </c>
      <c r="AF2001" s="217" t="str">
        <f t="shared" si="339"/>
        <v>Blank</v>
      </c>
      <c r="AG2001" s="9" t="str" cm="1">
        <f t="array" ref="AG2001">_xlfn.IFS(ISNUMBER(AC2001), "", ISNUMBER(SEARCH("Blank", AC2001)), "", ISERROR(AC2001), "Bad input on tab 3")</f>
        <v/>
      </c>
    </row>
    <row r="2002" spans="2:33" ht="15" customHeight="1" x14ac:dyDescent="0.75">
      <c r="B2002" s="205" t="str">
        <f>'5 Driver Data'!B2002</f>
        <v>1994</v>
      </c>
      <c r="C2002" s="193">
        <f>'5 Driver Data'!C2002</f>
        <v>0</v>
      </c>
      <c r="D2002" s="192">
        <f>'5 Driver Data'!D2002</f>
        <v>0</v>
      </c>
      <c r="E2002" s="191">
        <f>'5 Driver Data'!E2002</f>
        <v>0</v>
      </c>
      <c r="F2002" s="191">
        <f>'5 Driver Data'!F2002</f>
        <v>0</v>
      </c>
      <c r="G2002" s="191">
        <f>'5 Driver Data'!G2002</f>
        <v>0</v>
      </c>
      <c r="H2002" s="191">
        <f>'5 Driver Data'!H2002</f>
        <v>0</v>
      </c>
      <c r="I2002" s="191">
        <f>'5 Driver Data'!I2002</f>
        <v>0</v>
      </c>
      <c r="J2002" s="191">
        <f>'5 Driver Data'!J2002</f>
        <v>0</v>
      </c>
      <c r="K2002" s="206">
        <f>'5 Driver Data'!K2002</f>
        <v>0</v>
      </c>
      <c r="L2002" s="1"/>
      <c r="M2002" s="216" t="str">
        <f>IF(D2002=0,"Blank",'3 Model Input'!E$44*'3 Model Input'!E$45)</f>
        <v>Blank</v>
      </c>
      <c r="N2002" s="197" t="str">
        <f t="shared" si="330"/>
        <v>Blank</v>
      </c>
      <c r="O2002" s="197" t="str">
        <f>IF(D2002=0,"Blank",'3 Model Input'!E$49*(1-'3 Model Input'!E$51))</f>
        <v>Blank</v>
      </c>
      <c r="P2002" s="197" t="str">
        <f t="shared" si="331"/>
        <v>Blank</v>
      </c>
      <c r="Q2002" s="197" t="str">
        <f>IF(D2002=0,"Blank",IF(D2002="BEV",E2002*(1-'3 Model Input'!E$54), E2002))</f>
        <v>Blank</v>
      </c>
      <c r="R2002" s="198" t="str">
        <f>IF(D2002=0,"Blank",IF(D2002="PHEV",F2002/G2002,F2002*(1-'3 Model Input'!E$54)/G2002))</f>
        <v>Blank</v>
      </c>
      <c r="S2002" s="198" t="str">
        <f>IF(D2002=0,"Blank",IF(D2002="PHEV",MIN(M2002,E2002),MIN(M2002,(E2002*(1-'3 Model Input'!E$54)))))</f>
        <v>Blank</v>
      </c>
      <c r="T2002" s="217" t="str">
        <f t="shared" si="332"/>
        <v>Blank</v>
      </c>
      <c r="U2002" s="89"/>
      <c r="V2002" s="216" t="str">
        <f>IF(D2002=0,"Blank",P2002*'3 Model Input'!E$50)</f>
        <v>Blank</v>
      </c>
      <c r="W2002" s="197" t="str">
        <f t="shared" si="333"/>
        <v>Blank</v>
      </c>
      <c r="X2002" s="197" t="str">
        <f t="shared" si="334"/>
        <v>Blank</v>
      </c>
      <c r="Y2002" s="197" t="str">
        <f t="shared" si="335"/>
        <v>Blank</v>
      </c>
      <c r="Z2002" s="197" t="str">
        <f t="shared" si="336"/>
        <v>Blank</v>
      </c>
      <c r="AA2002" s="223" t="str" cm="1">
        <f t="array" ref="AA2002">_xlfn.IFS(ISTEXT('3 Model Input'!F$70),"Missing",ISTEXT('3 Model Input'!I$70),"Missing",ISNUMBER('3 Model Input'!K$70),'3 Model Input'!K$70*P2002)</f>
        <v>Missing</v>
      </c>
      <c r="AB2002" s="89"/>
      <c r="AC2002" s="227" t="str" cm="1">
        <f t="array" ref="AC2002">IF(D2002=0,"Blank",_xlfn.IFS('3 Model Input'!E$61=1,(V2002*G2002)/T2002,'3 Model Input'!E$61=2,(W2002*G2002)/T2002,'3 Model Input'!E$61=3,(X2002*G2002)/T2002,'3 Model Input'!E$61=4,(Y2002*G2002)/T2002,'3 Model Input'!E$61=5,(Z2002*G2002)/T2002, ISTEXT('3 Model Input'!E$61),"Missing",'3 Model Input'!E$61=6,(AA2002*G2002)/T2002))</f>
        <v>Blank</v>
      </c>
      <c r="AD2002" s="202" t="str">
        <f t="shared" si="337"/>
        <v>Blank</v>
      </c>
      <c r="AE2002" s="202" t="str">
        <f t="shared" si="338"/>
        <v>Blank</v>
      </c>
      <c r="AF2002" s="217" t="str">
        <f t="shared" si="339"/>
        <v>Blank</v>
      </c>
      <c r="AG2002" s="9" t="str" cm="1">
        <f t="array" ref="AG2002">_xlfn.IFS(ISNUMBER(AC2002), "", ISNUMBER(SEARCH("Blank", AC2002)), "", ISERROR(AC2002), "Bad input on tab 3")</f>
        <v/>
      </c>
    </row>
    <row r="2003" spans="2:33" ht="15" customHeight="1" x14ac:dyDescent="0.75">
      <c r="B2003" s="205" t="str">
        <f>'5 Driver Data'!B2003</f>
        <v>1995</v>
      </c>
      <c r="C2003" s="193">
        <f>'5 Driver Data'!C2003</f>
        <v>0</v>
      </c>
      <c r="D2003" s="192">
        <f>'5 Driver Data'!D2003</f>
        <v>0</v>
      </c>
      <c r="E2003" s="191">
        <f>'5 Driver Data'!E2003</f>
        <v>0</v>
      </c>
      <c r="F2003" s="191">
        <f>'5 Driver Data'!F2003</f>
        <v>0</v>
      </c>
      <c r="G2003" s="191">
        <f>'5 Driver Data'!G2003</f>
        <v>0</v>
      </c>
      <c r="H2003" s="191">
        <f>'5 Driver Data'!H2003</f>
        <v>0</v>
      </c>
      <c r="I2003" s="191">
        <f>'5 Driver Data'!I2003</f>
        <v>0</v>
      </c>
      <c r="J2003" s="191">
        <f>'5 Driver Data'!J2003</f>
        <v>0</v>
      </c>
      <c r="K2003" s="206">
        <f>'5 Driver Data'!K2003</f>
        <v>0</v>
      </c>
      <c r="L2003" s="1"/>
      <c r="M2003" s="216" t="str">
        <f>IF(D2003=0,"Blank",'3 Model Input'!E$44*'3 Model Input'!E$45)</f>
        <v>Blank</v>
      </c>
      <c r="N2003" s="197" t="str">
        <f t="shared" si="330"/>
        <v>Blank</v>
      </c>
      <c r="O2003" s="197" t="str">
        <f>IF(D2003=0,"Blank",'3 Model Input'!E$49*(1-'3 Model Input'!E$51))</f>
        <v>Blank</v>
      </c>
      <c r="P2003" s="197" t="str">
        <f t="shared" si="331"/>
        <v>Blank</v>
      </c>
      <c r="Q2003" s="197" t="str">
        <f>IF(D2003=0,"Blank",IF(D2003="BEV",E2003*(1-'3 Model Input'!E$54), E2003))</f>
        <v>Blank</v>
      </c>
      <c r="R2003" s="198" t="str">
        <f>IF(D2003=0,"Blank",IF(D2003="PHEV",F2003/G2003,F2003*(1-'3 Model Input'!E$54)/G2003))</f>
        <v>Blank</v>
      </c>
      <c r="S2003" s="198" t="str">
        <f>IF(D2003=0,"Blank",IF(D2003="PHEV",MIN(M2003,E2003),MIN(M2003,(E2003*(1-'3 Model Input'!E$54)))))</f>
        <v>Blank</v>
      </c>
      <c r="T2003" s="217" t="str">
        <f t="shared" si="332"/>
        <v>Blank</v>
      </c>
      <c r="U2003" s="89"/>
      <c r="V2003" s="216" t="str">
        <f>IF(D2003=0,"Blank",P2003*'3 Model Input'!E$50)</f>
        <v>Blank</v>
      </c>
      <c r="W2003" s="197" t="str">
        <f t="shared" si="333"/>
        <v>Blank</v>
      </c>
      <c r="X2003" s="197" t="str">
        <f t="shared" si="334"/>
        <v>Blank</v>
      </c>
      <c r="Y2003" s="197" t="str">
        <f t="shared" si="335"/>
        <v>Blank</v>
      </c>
      <c r="Z2003" s="197" t="str">
        <f t="shared" si="336"/>
        <v>Blank</v>
      </c>
      <c r="AA2003" s="223" t="str" cm="1">
        <f t="array" ref="AA2003">_xlfn.IFS(ISTEXT('3 Model Input'!F$70),"Missing",ISTEXT('3 Model Input'!I$70),"Missing",ISNUMBER('3 Model Input'!K$70),'3 Model Input'!K$70*P2003)</f>
        <v>Missing</v>
      </c>
      <c r="AB2003" s="89"/>
      <c r="AC2003" s="227" t="str" cm="1">
        <f t="array" ref="AC2003">IF(D2003=0,"Blank",_xlfn.IFS('3 Model Input'!E$61=1,(V2003*G2003)/T2003,'3 Model Input'!E$61=2,(W2003*G2003)/T2003,'3 Model Input'!E$61=3,(X2003*G2003)/T2003,'3 Model Input'!E$61=4,(Y2003*G2003)/T2003,'3 Model Input'!E$61=5,(Z2003*G2003)/T2003, ISTEXT('3 Model Input'!E$61),"Missing",'3 Model Input'!E$61=6,(AA2003*G2003)/T2003))</f>
        <v>Blank</v>
      </c>
      <c r="AD2003" s="202" t="str">
        <f t="shared" si="337"/>
        <v>Blank</v>
      </c>
      <c r="AE2003" s="202" t="str">
        <f t="shared" si="338"/>
        <v>Blank</v>
      </c>
      <c r="AF2003" s="217" t="str">
        <f t="shared" si="339"/>
        <v>Blank</v>
      </c>
      <c r="AG2003" s="9" t="str" cm="1">
        <f t="array" ref="AG2003">_xlfn.IFS(ISNUMBER(AC2003), "", ISNUMBER(SEARCH("Blank", AC2003)), "", ISERROR(AC2003), "Bad input on tab 3")</f>
        <v/>
      </c>
    </row>
    <row r="2004" spans="2:33" ht="15" customHeight="1" x14ac:dyDescent="0.75">
      <c r="B2004" s="205" t="str">
        <f>'5 Driver Data'!B2004</f>
        <v>1996</v>
      </c>
      <c r="C2004" s="193">
        <f>'5 Driver Data'!C2004</f>
        <v>0</v>
      </c>
      <c r="D2004" s="192">
        <f>'5 Driver Data'!D2004</f>
        <v>0</v>
      </c>
      <c r="E2004" s="191">
        <f>'5 Driver Data'!E2004</f>
        <v>0</v>
      </c>
      <c r="F2004" s="191">
        <f>'5 Driver Data'!F2004</f>
        <v>0</v>
      </c>
      <c r="G2004" s="191">
        <f>'5 Driver Data'!G2004</f>
        <v>0</v>
      </c>
      <c r="H2004" s="191">
        <f>'5 Driver Data'!H2004</f>
        <v>0</v>
      </c>
      <c r="I2004" s="191">
        <f>'5 Driver Data'!I2004</f>
        <v>0</v>
      </c>
      <c r="J2004" s="191">
        <f>'5 Driver Data'!J2004</f>
        <v>0</v>
      </c>
      <c r="K2004" s="206">
        <f>'5 Driver Data'!K2004</f>
        <v>0</v>
      </c>
      <c r="L2004" s="1"/>
      <c r="M2004" s="216" t="str">
        <f>IF(D2004=0,"Blank",'3 Model Input'!E$44*'3 Model Input'!E$45)</f>
        <v>Blank</v>
      </c>
      <c r="N2004" s="197" t="str">
        <f t="shared" si="330"/>
        <v>Blank</v>
      </c>
      <c r="O2004" s="197" t="str">
        <f>IF(D2004=0,"Blank",'3 Model Input'!E$49*(1-'3 Model Input'!E$51))</f>
        <v>Blank</v>
      </c>
      <c r="P2004" s="197" t="str">
        <f t="shared" si="331"/>
        <v>Blank</v>
      </c>
      <c r="Q2004" s="197" t="str">
        <f>IF(D2004=0,"Blank",IF(D2004="BEV",E2004*(1-'3 Model Input'!E$54), E2004))</f>
        <v>Blank</v>
      </c>
      <c r="R2004" s="198" t="str">
        <f>IF(D2004=0,"Blank",IF(D2004="PHEV",F2004/G2004,F2004*(1-'3 Model Input'!E$54)/G2004))</f>
        <v>Blank</v>
      </c>
      <c r="S2004" s="198" t="str">
        <f>IF(D2004=0,"Blank",IF(D2004="PHEV",MIN(M2004,E2004),MIN(M2004,(E2004*(1-'3 Model Input'!E$54)))))</f>
        <v>Blank</v>
      </c>
      <c r="T2004" s="217" t="str">
        <f t="shared" si="332"/>
        <v>Blank</v>
      </c>
      <c r="U2004" s="89"/>
      <c r="V2004" s="216" t="str">
        <f>IF(D2004=0,"Blank",P2004*'3 Model Input'!E$50)</f>
        <v>Blank</v>
      </c>
      <c r="W2004" s="197" t="str">
        <f t="shared" si="333"/>
        <v>Blank</v>
      </c>
      <c r="X2004" s="197" t="str">
        <f t="shared" si="334"/>
        <v>Blank</v>
      </c>
      <c r="Y2004" s="197" t="str">
        <f t="shared" si="335"/>
        <v>Blank</v>
      </c>
      <c r="Z2004" s="197" t="str">
        <f t="shared" si="336"/>
        <v>Blank</v>
      </c>
      <c r="AA2004" s="223" t="str" cm="1">
        <f t="array" ref="AA2004">_xlfn.IFS(ISTEXT('3 Model Input'!F$70),"Missing",ISTEXT('3 Model Input'!I$70),"Missing",ISNUMBER('3 Model Input'!K$70),'3 Model Input'!K$70*P2004)</f>
        <v>Missing</v>
      </c>
      <c r="AB2004" s="89"/>
      <c r="AC2004" s="227" t="str" cm="1">
        <f t="array" ref="AC2004">IF(D2004=0,"Blank",_xlfn.IFS('3 Model Input'!E$61=1,(V2004*G2004)/T2004,'3 Model Input'!E$61=2,(W2004*G2004)/T2004,'3 Model Input'!E$61=3,(X2004*G2004)/T2004,'3 Model Input'!E$61=4,(Y2004*G2004)/T2004,'3 Model Input'!E$61=5,(Z2004*G2004)/T2004, ISTEXT('3 Model Input'!E$61),"Missing",'3 Model Input'!E$61=6,(AA2004*G2004)/T2004))</f>
        <v>Blank</v>
      </c>
      <c r="AD2004" s="202" t="str">
        <f t="shared" si="337"/>
        <v>Blank</v>
      </c>
      <c r="AE2004" s="202" t="str">
        <f t="shared" si="338"/>
        <v>Blank</v>
      </c>
      <c r="AF2004" s="217" t="str">
        <f t="shared" si="339"/>
        <v>Blank</v>
      </c>
      <c r="AG2004" s="9" t="str" cm="1">
        <f t="array" ref="AG2004">_xlfn.IFS(ISNUMBER(AC2004), "", ISNUMBER(SEARCH("Blank", AC2004)), "", ISERROR(AC2004), "Bad input on tab 3")</f>
        <v/>
      </c>
    </row>
    <row r="2005" spans="2:33" ht="15" customHeight="1" x14ac:dyDescent="0.75">
      <c r="B2005" s="205" t="str">
        <f>'5 Driver Data'!B2005</f>
        <v>1997</v>
      </c>
      <c r="C2005" s="193">
        <f>'5 Driver Data'!C2005</f>
        <v>0</v>
      </c>
      <c r="D2005" s="192">
        <f>'5 Driver Data'!D2005</f>
        <v>0</v>
      </c>
      <c r="E2005" s="191">
        <f>'5 Driver Data'!E2005</f>
        <v>0</v>
      </c>
      <c r="F2005" s="191">
        <f>'5 Driver Data'!F2005</f>
        <v>0</v>
      </c>
      <c r="G2005" s="191">
        <f>'5 Driver Data'!G2005</f>
        <v>0</v>
      </c>
      <c r="H2005" s="191">
        <f>'5 Driver Data'!H2005</f>
        <v>0</v>
      </c>
      <c r="I2005" s="191">
        <f>'5 Driver Data'!I2005</f>
        <v>0</v>
      </c>
      <c r="J2005" s="191">
        <f>'5 Driver Data'!J2005</f>
        <v>0</v>
      </c>
      <c r="K2005" s="206">
        <f>'5 Driver Data'!K2005</f>
        <v>0</v>
      </c>
      <c r="L2005" s="1"/>
      <c r="M2005" s="216" t="str">
        <f>IF(D2005=0,"Blank",'3 Model Input'!E$44*'3 Model Input'!E$45)</f>
        <v>Blank</v>
      </c>
      <c r="N2005" s="197" t="str">
        <f t="shared" si="330"/>
        <v>Blank</v>
      </c>
      <c r="O2005" s="197" t="str">
        <f>IF(D2005=0,"Blank",'3 Model Input'!E$49*(1-'3 Model Input'!E$51))</f>
        <v>Blank</v>
      </c>
      <c r="P2005" s="197" t="str">
        <f t="shared" si="331"/>
        <v>Blank</v>
      </c>
      <c r="Q2005" s="197" t="str">
        <f>IF(D2005=0,"Blank",IF(D2005="BEV",E2005*(1-'3 Model Input'!E$54), E2005))</f>
        <v>Blank</v>
      </c>
      <c r="R2005" s="198" t="str">
        <f>IF(D2005=0,"Blank",IF(D2005="PHEV",F2005/G2005,F2005*(1-'3 Model Input'!E$54)/G2005))</f>
        <v>Blank</v>
      </c>
      <c r="S2005" s="198" t="str">
        <f>IF(D2005=0,"Blank",IF(D2005="PHEV",MIN(M2005,E2005),MIN(M2005,(E2005*(1-'3 Model Input'!E$54)))))</f>
        <v>Blank</v>
      </c>
      <c r="T2005" s="217" t="str">
        <f t="shared" si="332"/>
        <v>Blank</v>
      </c>
      <c r="U2005" s="89"/>
      <c r="V2005" s="216" t="str">
        <f>IF(D2005=0,"Blank",P2005*'3 Model Input'!E$50)</f>
        <v>Blank</v>
      </c>
      <c r="W2005" s="197" t="str">
        <f t="shared" si="333"/>
        <v>Blank</v>
      </c>
      <c r="X2005" s="197" t="str">
        <f t="shared" si="334"/>
        <v>Blank</v>
      </c>
      <c r="Y2005" s="197" t="str">
        <f t="shared" si="335"/>
        <v>Blank</v>
      </c>
      <c r="Z2005" s="197" t="str">
        <f t="shared" si="336"/>
        <v>Blank</v>
      </c>
      <c r="AA2005" s="223" t="str" cm="1">
        <f t="array" ref="AA2005">_xlfn.IFS(ISTEXT('3 Model Input'!F$70),"Missing",ISTEXT('3 Model Input'!I$70),"Missing",ISNUMBER('3 Model Input'!K$70),'3 Model Input'!K$70*P2005)</f>
        <v>Missing</v>
      </c>
      <c r="AB2005" s="89"/>
      <c r="AC2005" s="227" t="str" cm="1">
        <f t="array" ref="AC2005">IF(D2005=0,"Blank",_xlfn.IFS('3 Model Input'!E$61=1,(V2005*G2005)/T2005,'3 Model Input'!E$61=2,(W2005*G2005)/T2005,'3 Model Input'!E$61=3,(X2005*G2005)/T2005,'3 Model Input'!E$61=4,(Y2005*G2005)/T2005,'3 Model Input'!E$61=5,(Z2005*G2005)/T2005, ISTEXT('3 Model Input'!E$61),"Missing",'3 Model Input'!E$61=6,(AA2005*G2005)/T2005))</f>
        <v>Blank</v>
      </c>
      <c r="AD2005" s="202" t="str">
        <f t="shared" si="337"/>
        <v>Blank</v>
      </c>
      <c r="AE2005" s="202" t="str">
        <f t="shared" si="338"/>
        <v>Blank</v>
      </c>
      <c r="AF2005" s="217" t="str">
        <f t="shared" si="339"/>
        <v>Blank</v>
      </c>
      <c r="AG2005" s="9" t="str" cm="1">
        <f t="array" ref="AG2005">_xlfn.IFS(ISNUMBER(AC2005), "", ISNUMBER(SEARCH("Blank", AC2005)), "", ISERROR(AC2005), "Bad input on tab 3")</f>
        <v/>
      </c>
    </row>
    <row r="2006" spans="2:33" ht="15" customHeight="1" x14ac:dyDescent="0.75">
      <c r="B2006" s="205" t="str">
        <f>'5 Driver Data'!B2006</f>
        <v>1998</v>
      </c>
      <c r="C2006" s="193">
        <f>'5 Driver Data'!C2006</f>
        <v>0</v>
      </c>
      <c r="D2006" s="192">
        <f>'5 Driver Data'!D2006</f>
        <v>0</v>
      </c>
      <c r="E2006" s="191">
        <f>'5 Driver Data'!E2006</f>
        <v>0</v>
      </c>
      <c r="F2006" s="191">
        <f>'5 Driver Data'!F2006</f>
        <v>0</v>
      </c>
      <c r="G2006" s="191">
        <f>'5 Driver Data'!G2006</f>
        <v>0</v>
      </c>
      <c r="H2006" s="191">
        <f>'5 Driver Data'!H2006</f>
        <v>0</v>
      </c>
      <c r="I2006" s="191">
        <f>'5 Driver Data'!I2006</f>
        <v>0</v>
      </c>
      <c r="J2006" s="191">
        <f>'5 Driver Data'!J2006</f>
        <v>0</v>
      </c>
      <c r="K2006" s="206">
        <f>'5 Driver Data'!K2006</f>
        <v>0</v>
      </c>
      <c r="L2006" s="1"/>
      <c r="M2006" s="216" t="str">
        <f>IF(D2006=0,"Blank",'3 Model Input'!E$44*'3 Model Input'!E$45)</f>
        <v>Blank</v>
      </c>
      <c r="N2006" s="197" t="str">
        <f t="shared" si="330"/>
        <v>Blank</v>
      </c>
      <c r="O2006" s="197" t="str">
        <f>IF(D2006=0,"Blank",'3 Model Input'!E$49*(1-'3 Model Input'!E$51))</f>
        <v>Blank</v>
      </c>
      <c r="P2006" s="197" t="str">
        <f t="shared" si="331"/>
        <v>Blank</v>
      </c>
      <c r="Q2006" s="197" t="str">
        <f>IF(D2006=0,"Blank",IF(D2006="BEV",E2006*(1-'3 Model Input'!E$54), E2006))</f>
        <v>Blank</v>
      </c>
      <c r="R2006" s="198" t="str">
        <f>IF(D2006=0,"Blank",IF(D2006="PHEV",F2006/G2006,F2006*(1-'3 Model Input'!E$54)/G2006))</f>
        <v>Blank</v>
      </c>
      <c r="S2006" s="198" t="str">
        <f>IF(D2006=0,"Blank",IF(D2006="PHEV",MIN(M2006,E2006),MIN(M2006,(E2006*(1-'3 Model Input'!E$54)))))</f>
        <v>Blank</v>
      </c>
      <c r="T2006" s="217" t="str">
        <f t="shared" si="332"/>
        <v>Blank</v>
      </c>
      <c r="U2006" s="89"/>
      <c r="V2006" s="216" t="str">
        <f>IF(D2006=0,"Blank",P2006*'3 Model Input'!E$50)</f>
        <v>Blank</v>
      </c>
      <c r="W2006" s="197" t="str">
        <f t="shared" si="333"/>
        <v>Blank</v>
      </c>
      <c r="X2006" s="197" t="str">
        <f t="shared" si="334"/>
        <v>Blank</v>
      </c>
      <c r="Y2006" s="197" t="str">
        <f t="shared" si="335"/>
        <v>Blank</v>
      </c>
      <c r="Z2006" s="197" t="str">
        <f t="shared" si="336"/>
        <v>Blank</v>
      </c>
      <c r="AA2006" s="223" t="str" cm="1">
        <f t="array" ref="AA2006">_xlfn.IFS(ISTEXT('3 Model Input'!F$70),"Missing",ISTEXT('3 Model Input'!I$70),"Missing",ISNUMBER('3 Model Input'!K$70),'3 Model Input'!K$70*P2006)</f>
        <v>Missing</v>
      </c>
      <c r="AB2006" s="89"/>
      <c r="AC2006" s="227" t="str" cm="1">
        <f t="array" ref="AC2006">IF(D2006=0,"Blank",_xlfn.IFS('3 Model Input'!E$61=1,(V2006*G2006)/T2006,'3 Model Input'!E$61=2,(W2006*G2006)/T2006,'3 Model Input'!E$61=3,(X2006*G2006)/T2006,'3 Model Input'!E$61=4,(Y2006*G2006)/T2006,'3 Model Input'!E$61=5,(Z2006*G2006)/T2006, ISTEXT('3 Model Input'!E$61),"Missing",'3 Model Input'!E$61=6,(AA2006*G2006)/T2006))</f>
        <v>Blank</v>
      </c>
      <c r="AD2006" s="202" t="str">
        <f t="shared" si="337"/>
        <v>Blank</v>
      </c>
      <c r="AE2006" s="202" t="str">
        <f t="shared" si="338"/>
        <v>Blank</v>
      </c>
      <c r="AF2006" s="217" t="str">
        <f t="shared" si="339"/>
        <v>Blank</v>
      </c>
      <c r="AG2006" s="9" t="str" cm="1">
        <f t="array" ref="AG2006">_xlfn.IFS(ISNUMBER(AC2006), "", ISNUMBER(SEARCH("Blank", AC2006)), "", ISERROR(AC2006), "Bad input on tab 3")</f>
        <v/>
      </c>
    </row>
    <row r="2007" spans="2:33" ht="15" customHeight="1" x14ac:dyDescent="0.75">
      <c r="B2007" s="205" t="str">
        <f>'5 Driver Data'!B2007</f>
        <v>1999</v>
      </c>
      <c r="C2007" s="193">
        <f>'5 Driver Data'!C2007</f>
        <v>0</v>
      </c>
      <c r="D2007" s="192">
        <f>'5 Driver Data'!D2007</f>
        <v>0</v>
      </c>
      <c r="E2007" s="191">
        <f>'5 Driver Data'!E2007</f>
        <v>0</v>
      </c>
      <c r="F2007" s="191">
        <f>'5 Driver Data'!F2007</f>
        <v>0</v>
      </c>
      <c r="G2007" s="191">
        <f>'5 Driver Data'!G2007</f>
        <v>0</v>
      </c>
      <c r="H2007" s="191">
        <f>'5 Driver Data'!H2007</f>
        <v>0</v>
      </c>
      <c r="I2007" s="191">
        <f>'5 Driver Data'!I2007</f>
        <v>0</v>
      </c>
      <c r="J2007" s="191">
        <f>'5 Driver Data'!J2007</f>
        <v>0</v>
      </c>
      <c r="K2007" s="206">
        <f>'5 Driver Data'!K2007</f>
        <v>0</v>
      </c>
      <c r="L2007" s="1"/>
      <c r="M2007" s="216" t="str">
        <f>IF(D2007=0,"Blank",'3 Model Input'!E$44*'3 Model Input'!E$45)</f>
        <v>Blank</v>
      </c>
      <c r="N2007" s="197" t="str">
        <f t="shared" si="330"/>
        <v>Blank</v>
      </c>
      <c r="O2007" s="197" t="str">
        <f>IF(D2007=0,"Blank",'3 Model Input'!E$49*(1-'3 Model Input'!E$51))</f>
        <v>Blank</v>
      </c>
      <c r="P2007" s="197" t="str">
        <f t="shared" si="331"/>
        <v>Blank</v>
      </c>
      <c r="Q2007" s="197" t="str">
        <f>IF(D2007=0,"Blank",IF(D2007="BEV",E2007*(1-'3 Model Input'!E$54), E2007))</f>
        <v>Blank</v>
      </c>
      <c r="R2007" s="198" t="str">
        <f>IF(D2007=0,"Blank",IF(D2007="PHEV",F2007/G2007,F2007*(1-'3 Model Input'!E$54)/G2007))</f>
        <v>Blank</v>
      </c>
      <c r="S2007" s="198" t="str">
        <f>IF(D2007=0,"Blank",IF(D2007="PHEV",MIN(M2007,E2007),MIN(M2007,(E2007*(1-'3 Model Input'!E$54)))))</f>
        <v>Blank</v>
      </c>
      <c r="T2007" s="217" t="str">
        <f t="shared" si="332"/>
        <v>Blank</v>
      </c>
      <c r="U2007" s="89"/>
      <c r="V2007" s="216" t="str">
        <f>IF(D2007=0,"Blank",P2007*'3 Model Input'!E$50)</f>
        <v>Blank</v>
      </c>
      <c r="W2007" s="197" t="str">
        <f t="shared" si="333"/>
        <v>Blank</v>
      </c>
      <c r="X2007" s="197" t="str">
        <f t="shared" si="334"/>
        <v>Blank</v>
      </c>
      <c r="Y2007" s="197" t="str">
        <f t="shared" si="335"/>
        <v>Blank</v>
      </c>
      <c r="Z2007" s="197" t="str">
        <f t="shared" si="336"/>
        <v>Blank</v>
      </c>
      <c r="AA2007" s="223" t="str" cm="1">
        <f t="array" ref="AA2007">_xlfn.IFS(ISTEXT('3 Model Input'!F$70),"Missing",ISTEXT('3 Model Input'!I$70),"Missing",ISNUMBER('3 Model Input'!K$70),'3 Model Input'!K$70*P2007)</f>
        <v>Missing</v>
      </c>
      <c r="AB2007" s="89"/>
      <c r="AC2007" s="227" t="str" cm="1">
        <f t="array" ref="AC2007">IF(D2007=0,"Blank",_xlfn.IFS('3 Model Input'!E$61=1,(V2007*G2007)/T2007,'3 Model Input'!E$61=2,(W2007*G2007)/T2007,'3 Model Input'!E$61=3,(X2007*G2007)/T2007,'3 Model Input'!E$61=4,(Y2007*G2007)/T2007,'3 Model Input'!E$61=5,(Z2007*G2007)/T2007, ISTEXT('3 Model Input'!E$61),"Missing",'3 Model Input'!E$61=6,(AA2007*G2007)/T2007))</f>
        <v>Blank</v>
      </c>
      <c r="AD2007" s="202" t="str">
        <f t="shared" si="337"/>
        <v>Blank</v>
      </c>
      <c r="AE2007" s="202" t="str">
        <f t="shared" si="338"/>
        <v>Blank</v>
      </c>
      <c r="AF2007" s="217" t="str">
        <f t="shared" si="339"/>
        <v>Blank</v>
      </c>
      <c r="AG2007" s="9" t="str" cm="1">
        <f t="array" ref="AG2007">_xlfn.IFS(ISNUMBER(AC2007), "", ISNUMBER(SEARCH("Blank", AC2007)), "", ISERROR(AC2007), "Bad input on tab 3")</f>
        <v/>
      </c>
    </row>
    <row r="2008" spans="2:33" ht="15" customHeight="1" x14ac:dyDescent="0.75">
      <c r="B2008" s="205" t="str">
        <f>'5 Driver Data'!B2008</f>
        <v>2000</v>
      </c>
      <c r="C2008" s="193">
        <f>'5 Driver Data'!C2008</f>
        <v>0</v>
      </c>
      <c r="D2008" s="192">
        <f>'5 Driver Data'!D2008</f>
        <v>0</v>
      </c>
      <c r="E2008" s="191">
        <f>'5 Driver Data'!E2008</f>
        <v>0</v>
      </c>
      <c r="F2008" s="191">
        <f>'5 Driver Data'!F2008</f>
        <v>0</v>
      </c>
      <c r="G2008" s="191">
        <f>'5 Driver Data'!G2008</f>
        <v>0</v>
      </c>
      <c r="H2008" s="191">
        <f>'5 Driver Data'!H2008</f>
        <v>0</v>
      </c>
      <c r="I2008" s="191">
        <f>'5 Driver Data'!I2008</f>
        <v>0</v>
      </c>
      <c r="J2008" s="191">
        <f>'5 Driver Data'!J2008</f>
        <v>0</v>
      </c>
      <c r="K2008" s="206">
        <f>'5 Driver Data'!K2008</f>
        <v>0</v>
      </c>
      <c r="L2008" s="1"/>
      <c r="M2008" s="216" t="str">
        <f>IF(D2008=0,"Blank",'3 Model Input'!E$44*'3 Model Input'!E$45)</f>
        <v>Blank</v>
      </c>
      <c r="N2008" s="197" t="str">
        <f t="shared" si="330"/>
        <v>Blank</v>
      </c>
      <c r="O2008" s="197" t="str">
        <f>IF(D2008=0,"Blank",'3 Model Input'!E$49*(1-'3 Model Input'!E$51))</f>
        <v>Blank</v>
      </c>
      <c r="P2008" s="197" t="str">
        <f t="shared" si="331"/>
        <v>Blank</v>
      </c>
      <c r="Q2008" s="197" t="str">
        <f>IF(D2008=0,"Blank",IF(D2008="BEV",E2008*(1-'3 Model Input'!E$54), E2008))</f>
        <v>Blank</v>
      </c>
      <c r="R2008" s="198" t="str">
        <f>IF(D2008=0,"Blank",IF(D2008="PHEV",F2008/G2008,F2008*(1-'3 Model Input'!E$54)/G2008))</f>
        <v>Blank</v>
      </c>
      <c r="S2008" s="198" t="str">
        <f>IF(D2008=0,"Blank",IF(D2008="PHEV",MIN(M2008,E2008),MIN(M2008,(E2008*(1-'3 Model Input'!E$54)))))</f>
        <v>Blank</v>
      </c>
      <c r="T2008" s="217" t="str">
        <f t="shared" si="332"/>
        <v>Blank</v>
      </c>
      <c r="U2008" s="89"/>
      <c r="V2008" s="216" t="str">
        <f>IF(D2008=0,"Blank",P2008*'3 Model Input'!E$50)</f>
        <v>Blank</v>
      </c>
      <c r="W2008" s="197" t="str">
        <f t="shared" si="333"/>
        <v>Blank</v>
      </c>
      <c r="X2008" s="197" t="str">
        <f t="shared" si="334"/>
        <v>Blank</v>
      </c>
      <c r="Y2008" s="197" t="str">
        <f t="shared" si="335"/>
        <v>Blank</v>
      </c>
      <c r="Z2008" s="197" t="str">
        <f t="shared" si="336"/>
        <v>Blank</v>
      </c>
      <c r="AA2008" s="223" t="str" cm="1">
        <f t="array" ref="AA2008">_xlfn.IFS(ISTEXT('3 Model Input'!F$70),"Missing",ISTEXT('3 Model Input'!I$70),"Missing",ISNUMBER('3 Model Input'!K$70),'3 Model Input'!K$70*P2008)</f>
        <v>Missing</v>
      </c>
      <c r="AB2008" s="89"/>
      <c r="AC2008" s="227" t="str" cm="1">
        <f t="array" ref="AC2008">IF(D2008=0,"Blank",_xlfn.IFS('3 Model Input'!E$61=1,(V2008*G2008)/T2008,'3 Model Input'!E$61=2,(W2008*G2008)/T2008,'3 Model Input'!E$61=3,(X2008*G2008)/T2008,'3 Model Input'!E$61=4,(Y2008*G2008)/T2008,'3 Model Input'!E$61=5,(Z2008*G2008)/T2008, ISTEXT('3 Model Input'!E$61),"Missing",'3 Model Input'!E$61=6,(AA2008*G2008)/T2008))</f>
        <v>Blank</v>
      </c>
      <c r="AD2008" s="202" t="str">
        <f t="shared" si="337"/>
        <v>Blank</v>
      </c>
      <c r="AE2008" s="202" t="str">
        <f t="shared" si="338"/>
        <v>Blank</v>
      </c>
      <c r="AF2008" s="217" t="str">
        <f t="shared" si="339"/>
        <v>Blank</v>
      </c>
      <c r="AG2008" s="9" t="str" cm="1">
        <f t="array" ref="AG2008">_xlfn.IFS(ISNUMBER(AC2008), "", ISNUMBER(SEARCH("Blank", AC2008)), "", ISERROR(AC2008), "Bad input on tab 3")</f>
        <v/>
      </c>
    </row>
    <row r="2009" spans="2:33" ht="15" customHeight="1" x14ac:dyDescent="0.75">
      <c r="B2009" s="205" t="str">
        <f>'5 Driver Data'!B2009</f>
        <v>2001</v>
      </c>
      <c r="C2009" s="193">
        <f>'5 Driver Data'!C2009</f>
        <v>0</v>
      </c>
      <c r="D2009" s="192">
        <f>'5 Driver Data'!D2009</f>
        <v>0</v>
      </c>
      <c r="E2009" s="191">
        <f>'5 Driver Data'!E2009</f>
        <v>0</v>
      </c>
      <c r="F2009" s="191">
        <f>'5 Driver Data'!F2009</f>
        <v>0</v>
      </c>
      <c r="G2009" s="191">
        <f>'5 Driver Data'!G2009</f>
        <v>0</v>
      </c>
      <c r="H2009" s="191">
        <f>'5 Driver Data'!H2009</f>
        <v>0</v>
      </c>
      <c r="I2009" s="191">
        <f>'5 Driver Data'!I2009</f>
        <v>0</v>
      </c>
      <c r="J2009" s="191">
        <f>'5 Driver Data'!J2009</f>
        <v>0</v>
      </c>
      <c r="K2009" s="206">
        <f>'5 Driver Data'!K2009</f>
        <v>0</v>
      </c>
      <c r="L2009" s="1"/>
      <c r="M2009" s="216" t="str">
        <f>IF(D2009=0,"Blank",'3 Model Input'!E$44*'3 Model Input'!E$45)</f>
        <v>Blank</v>
      </c>
      <c r="N2009" s="197" t="str">
        <f t="shared" si="330"/>
        <v>Blank</v>
      </c>
      <c r="O2009" s="197" t="str">
        <f>IF(D2009=0,"Blank",'3 Model Input'!E$49*(1-'3 Model Input'!E$51))</f>
        <v>Blank</v>
      </c>
      <c r="P2009" s="197" t="str">
        <f t="shared" si="331"/>
        <v>Blank</v>
      </c>
      <c r="Q2009" s="197" t="str">
        <f>IF(D2009=0,"Blank",IF(D2009="BEV",E2009*(1-'3 Model Input'!E$54), E2009))</f>
        <v>Blank</v>
      </c>
      <c r="R2009" s="198" t="str">
        <f>IF(D2009=0,"Blank",IF(D2009="PHEV",F2009/G2009,F2009*(1-'3 Model Input'!E$54)/G2009))</f>
        <v>Blank</v>
      </c>
      <c r="S2009" s="198" t="str">
        <f>IF(D2009=0,"Blank",IF(D2009="PHEV",MIN(M2009,E2009),MIN(M2009,(E2009*(1-'3 Model Input'!E$54)))))</f>
        <v>Blank</v>
      </c>
      <c r="T2009" s="217" t="str">
        <f t="shared" si="332"/>
        <v>Blank</v>
      </c>
      <c r="U2009" s="89"/>
      <c r="V2009" s="216" t="str">
        <f>IF(D2009=0,"Blank",P2009*'3 Model Input'!E$50)</f>
        <v>Blank</v>
      </c>
      <c r="W2009" s="197" t="str">
        <f t="shared" si="333"/>
        <v>Blank</v>
      </c>
      <c r="X2009" s="197" t="str">
        <f t="shared" si="334"/>
        <v>Blank</v>
      </c>
      <c r="Y2009" s="197" t="str">
        <f t="shared" si="335"/>
        <v>Blank</v>
      </c>
      <c r="Z2009" s="197" t="str">
        <f t="shared" si="336"/>
        <v>Blank</v>
      </c>
      <c r="AA2009" s="223" t="str" cm="1">
        <f t="array" ref="AA2009">_xlfn.IFS(ISTEXT('3 Model Input'!F$70),"Missing",ISTEXT('3 Model Input'!I$70),"Missing",ISNUMBER('3 Model Input'!K$70),'3 Model Input'!K$70*P2009)</f>
        <v>Missing</v>
      </c>
      <c r="AB2009" s="89"/>
      <c r="AC2009" s="227" t="str" cm="1">
        <f t="array" ref="AC2009">IF(D2009=0,"Blank",_xlfn.IFS('3 Model Input'!E$61=1,(V2009*G2009)/T2009,'3 Model Input'!E$61=2,(W2009*G2009)/T2009,'3 Model Input'!E$61=3,(X2009*G2009)/T2009,'3 Model Input'!E$61=4,(Y2009*G2009)/T2009,'3 Model Input'!E$61=5,(Z2009*G2009)/T2009, ISTEXT('3 Model Input'!E$61),"Missing",'3 Model Input'!E$61=6,(AA2009*G2009)/T2009))</f>
        <v>Blank</v>
      </c>
      <c r="AD2009" s="202" t="str">
        <f t="shared" si="337"/>
        <v>Blank</v>
      </c>
      <c r="AE2009" s="202" t="str">
        <f t="shared" si="338"/>
        <v>Blank</v>
      </c>
      <c r="AF2009" s="217" t="str">
        <f t="shared" si="339"/>
        <v>Blank</v>
      </c>
      <c r="AG2009" s="9" t="str" cm="1">
        <f t="array" ref="AG2009">_xlfn.IFS(ISNUMBER(AC2009), "", ISNUMBER(SEARCH("Blank", AC2009)), "", ISERROR(AC2009), "Bad input on tab 3")</f>
        <v/>
      </c>
    </row>
    <row r="2010" spans="2:33" ht="15" customHeight="1" x14ac:dyDescent="0.75">
      <c r="B2010" s="205" t="str">
        <f>'5 Driver Data'!B2010</f>
        <v>2002</v>
      </c>
      <c r="C2010" s="193">
        <f>'5 Driver Data'!C2010</f>
        <v>0</v>
      </c>
      <c r="D2010" s="192">
        <f>'5 Driver Data'!D2010</f>
        <v>0</v>
      </c>
      <c r="E2010" s="191">
        <f>'5 Driver Data'!E2010</f>
        <v>0</v>
      </c>
      <c r="F2010" s="191">
        <f>'5 Driver Data'!F2010</f>
        <v>0</v>
      </c>
      <c r="G2010" s="191">
        <f>'5 Driver Data'!G2010</f>
        <v>0</v>
      </c>
      <c r="H2010" s="191">
        <f>'5 Driver Data'!H2010</f>
        <v>0</v>
      </c>
      <c r="I2010" s="191">
        <f>'5 Driver Data'!I2010</f>
        <v>0</v>
      </c>
      <c r="J2010" s="191">
        <f>'5 Driver Data'!J2010</f>
        <v>0</v>
      </c>
      <c r="K2010" s="206">
        <f>'5 Driver Data'!K2010</f>
        <v>0</v>
      </c>
      <c r="L2010" s="1"/>
      <c r="M2010" s="216" t="str">
        <f>IF(D2010=0,"Blank",'3 Model Input'!E$44*'3 Model Input'!E$45)</f>
        <v>Blank</v>
      </c>
      <c r="N2010" s="197" t="str">
        <f t="shared" si="330"/>
        <v>Blank</v>
      </c>
      <c r="O2010" s="197" t="str">
        <f>IF(D2010=0,"Blank",'3 Model Input'!E$49*(1-'3 Model Input'!E$51))</f>
        <v>Blank</v>
      </c>
      <c r="P2010" s="197" t="str">
        <f t="shared" si="331"/>
        <v>Blank</v>
      </c>
      <c r="Q2010" s="197" t="str">
        <f>IF(D2010=0,"Blank",IF(D2010="BEV",E2010*(1-'3 Model Input'!E$54), E2010))</f>
        <v>Blank</v>
      </c>
      <c r="R2010" s="198" t="str">
        <f>IF(D2010=0,"Blank",IF(D2010="PHEV",F2010/G2010,F2010*(1-'3 Model Input'!E$54)/G2010))</f>
        <v>Blank</v>
      </c>
      <c r="S2010" s="198" t="str">
        <f>IF(D2010=0,"Blank",IF(D2010="PHEV",MIN(M2010,E2010),MIN(M2010,(E2010*(1-'3 Model Input'!E$54)))))</f>
        <v>Blank</v>
      </c>
      <c r="T2010" s="217" t="str">
        <f t="shared" si="332"/>
        <v>Blank</v>
      </c>
      <c r="U2010" s="89"/>
      <c r="V2010" s="216" t="str">
        <f>IF(D2010=0,"Blank",P2010*'3 Model Input'!E$50)</f>
        <v>Blank</v>
      </c>
      <c r="W2010" s="197" t="str">
        <f t="shared" si="333"/>
        <v>Blank</v>
      </c>
      <c r="X2010" s="197" t="str">
        <f t="shared" si="334"/>
        <v>Blank</v>
      </c>
      <c r="Y2010" s="197" t="str">
        <f t="shared" si="335"/>
        <v>Blank</v>
      </c>
      <c r="Z2010" s="197" t="str">
        <f t="shared" si="336"/>
        <v>Blank</v>
      </c>
      <c r="AA2010" s="223" t="str" cm="1">
        <f t="array" ref="AA2010">_xlfn.IFS(ISTEXT('3 Model Input'!F$70),"Missing",ISTEXT('3 Model Input'!I$70),"Missing",ISNUMBER('3 Model Input'!K$70),'3 Model Input'!K$70*P2010)</f>
        <v>Missing</v>
      </c>
      <c r="AB2010" s="89"/>
      <c r="AC2010" s="227" t="str" cm="1">
        <f t="array" ref="AC2010">IF(D2010=0,"Blank",_xlfn.IFS('3 Model Input'!E$61=1,(V2010*G2010)/T2010,'3 Model Input'!E$61=2,(W2010*G2010)/T2010,'3 Model Input'!E$61=3,(X2010*G2010)/T2010,'3 Model Input'!E$61=4,(Y2010*G2010)/T2010,'3 Model Input'!E$61=5,(Z2010*G2010)/T2010, ISTEXT('3 Model Input'!E$61),"Missing",'3 Model Input'!E$61=6,(AA2010*G2010)/T2010))</f>
        <v>Blank</v>
      </c>
      <c r="AD2010" s="202" t="str">
        <f t="shared" si="337"/>
        <v>Blank</v>
      </c>
      <c r="AE2010" s="202" t="str">
        <f t="shared" si="338"/>
        <v>Blank</v>
      </c>
      <c r="AF2010" s="217" t="str">
        <f t="shared" si="339"/>
        <v>Blank</v>
      </c>
      <c r="AG2010" s="9" t="str" cm="1">
        <f t="array" ref="AG2010">_xlfn.IFS(ISNUMBER(AC2010), "", ISNUMBER(SEARCH("Blank", AC2010)), "", ISERROR(AC2010), "Bad input on tab 3")</f>
        <v/>
      </c>
    </row>
    <row r="2011" spans="2:33" ht="15" customHeight="1" x14ac:dyDescent="0.75">
      <c r="B2011" s="205" t="str">
        <f>'5 Driver Data'!B2011</f>
        <v>2003</v>
      </c>
      <c r="C2011" s="193">
        <f>'5 Driver Data'!C2011</f>
        <v>0</v>
      </c>
      <c r="D2011" s="192">
        <f>'5 Driver Data'!D2011</f>
        <v>0</v>
      </c>
      <c r="E2011" s="191">
        <f>'5 Driver Data'!E2011</f>
        <v>0</v>
      </c>
      <c r="F2011" s="191">
        <f>'5 Driver Data'!F2011</f>
        <v>0</v>
      </c>
      <c r="G2011" s="191">
        <f>'5 Driver Data'!G2011</f>
        <v>0</v>
      </c>
      <c r="H2011" s="191">
        <f>'5 Driver Data'!H2011</f>
        <v>0</v>
      </c>
      <c r="I2011" s="191">
        <f>'5 Driver Data'!I2011</f>
        <v>0</v>
      </c>
      <c r="J2011" s="191">
        <f>'5 Driver Data'!J2011</f>
        <v>0</v>
      </c>
      <c r="K2011" s="206">
        <f>'5 Driver Data'!K2011</f>
        <v>0</v>
      </c>
      <c r="L2011" s="1"/>
      <c r="M2011" s="216" t="str">
        <f>IF(D2011=0,"Blank",'3 Model Input'!E$44*'3 Model Input'!E$45)</f>
        <v>Blank</v>
      </c>
      <c r="N2011" s="197" t="str">
        <f t="shared" si="330"/>
        <v>Blank</v>
      </c>
      <c r="O2011" s="197" t="str">
        <f>IF(D2011=0,"Blank",'3 Model Input'!E$49*(1-'3 Model Input'!E$51))</f>
        <v>Blank</v>
      </c>
      <c r="P2011" s="197" t="str">
        <f t="shared" si="331"/>
        <v>Blank</v>
      </c>
      <c r="Q2011" s="197" t="str">
        <f>IF(D2011=0,"Blank",IF(D2011="BEV",E2011*(1-'3 Model Input'!E$54), E2011))</f>
        <v>Blank</v>
      </c>
      <c r="R2011" s="198" t="str">
        <f>IF(D2011=0,"Blank",IF(D2011="PHEV",F2011/G2011,F2011*(1-'3 Model Input'!E$54)/G2011))</f>
        <v>Blank</v>
      </c>
      <c r="S2011" s="198" t="str">
        <f>IF(D2011=0,"Blank",IF(D2011="PHEV",MIN(M2011,E2011),MIN(M2011,(E2011*(1-'3 Model Input'!E$54)))))</f>
        <v>Blank</v>
      </c>
      <c r="T2011" s="217" t="str">
        <f t="shared" si="332"/>
        <v>Blank</v>
      </c>
      <c r="U2011" s="89"/>
      <c r="V2011" s="216" t="str">
        <f>IF(D2011=0,"Blank",P2011*'3 Model Input'!E$50)</f>
        <v>Blank</v>
      </c>
      <c r="W2011" s="197" t="str">
        <f t="shared" si="333"/>
        <v>Blank</v>
      </c>
      <c r="X2011" s="197" t="str">
        <f t="shared" si="334"/>
        <v>Blank</v>
      </c>
      <c r="Y2011" s="197" t="str">
        <f t="shared" si="335"/>
        <v>Blank</v>
      </c>
      <c r="Z2011" s="197" t="str">
        <f t="shared" si="336"/>
        <v>Blank</v>
      </c>
      <c r="AA2011" s="223" t="str" cm="1">
        <f t="array" ref="AA2011">_xlfn.IFS(ISTEXT('3 Model Input'!F$70),"Missing",ISTEXT('3 Model Input'!I$70),"Missing",ISNUMBER('3 Model Input'!K$70),'3 Model Input'!K$70*P2011)</f>
        <v>Missing</v>
      </c>
      <c r="AB2011" s="89"/>
      <c r="AC2011" s="227" t="str" cm="1">
        <f t="array" ref="AC2011">IF(D2011=0,"Blank",_xlfn.IFS('3 Model Input'!E$61=1,(V2011*G2011)/T2011,'3 Model Input'!E$61=2,(W2011*G2011)/T2011,'3 Model Input'!E$61=3,(X2011*G2011)/T2011,'3 Model Input'!E$61=4,(Y2011*G2011)/T2011,'3 Model Input'!E$61=5,(Z2011*G2011)/T2011, ISTEXT('3 Model Input'!E$61),"Missing",'3 Model Input'!E$61=6,(AA2011*G2011)/T2011))</f>
        <v>Blank</v>
      </c>
      <c r="AD2011" s="202" t="str">
        <f t="shared" si="337"/>
        <v>Blank</v>
      </c>
      <c r="AE2011" s="202" t="str">
        <f t="shared" si="338"/>
        <v>Blank</v>
      </c>
      <c r="AF2011" s="217" t="str">
        <f t="shared" si="339"/>
        <v>Blank</v>
      </c>
      <c r="AG2011" s="9" t="str" cm="1">
        <f t="array" ref="AG2011">_xlfn.IFS(ISNUMBER(AC2011), "", ISNUMBER(SEARCH("Blank", AC2011)), "", ISERROR(AC2011), "Bad input on tab 3")</f>
        <v/>
      </c>
    </row>
    <row r="2012" spans="2:33" ht="15" customHeight="1" x14ac:dyDescent="0.75">
      <c r="B2012" s="205" t="str">
        <f>'5 Driver Data'!B2012</f>
        <v>2004</v>
      </c>
      <c r="C2012" s="193">
        <f>'5 Driver Data'!C2012</f>
        <v>0</v>
      </c>
      <c r="D2012" s="192">
        <f>'5 Driver Data'!D2012</f>
        <v>0</v>
      </c>
      <c r="E2012" s="191">
        <f>'5 Driver Data'!E2012</f>
        <v>0</v>
      </c>
      <c r="F2012" s="191">
        <f>'5 Driver Data'!F2012</f>
        <v>0</v>
      </c>
      <c r="G2012" s="191">
        <f>'5 Driver Data'!G2012</f>
        <v>0</v>
      </c>
      <c r="H2012" s="191">
        <f>'5 Driver Data'!H2012</f>
        <v>0</v>
      </c>
      <c r="I2012" s="191">
        <f>'5 Driver Data'!I2012</f>
        <v>0</v>
      </c>
      <c r="J2012" s="191">
        <f>'5 Driver Data'!J2012</f>
        <v>0</v>
      </c>
      <c r="K2012" s="206">
        <f>'5 Driver Data'!K2012</f>
        <v>0</v>
      </c>
      <c r="L2012" s="1"/>
      <c r="M2012" s="216" t="str">
        <f>IF(D2012=0,"Blank",'3 Model Input'!E$44*'3 Model Input'!E$45)</f>
        <v>Blank</v>
      </c>
      <c r="N2012" s="197" t="str">
        <f t="shared" si="330"/>
        <v>Blank</v>
      </c>
      <c r="O2012" s="197" t="str">
        <f>IF(D2012=0,"Blank",'3 Model Input'!E$49*(1-'3 Model Input'!E$51))</f>
        <v>Blank</v>
      </c>
      <c r="P2012" s="197" t="str">
        <f t="shared" si="331"/>
        <v>Blank</v>
      </c>
      <c r="Q2012" s="197" t="str">
        <f>IF(D2012=0,"Blank",IF(D2012="BEV",E2012*(1-'3 Model Input'!E$54), E2012))</f>
        <v>Blank</v>
      </c>
      <c r="R2012" s="198" t="str">
        <f>IF(D2012=0,"Blank",IF(D2012="PHEV",F2012/G2012,F2012*(1-'3 Model Input'!E$54)/G2012))</f>
        <v>Blank</v>
      </c>
      <c r="S2012" s="198" t="str">
        <f>IF(D2012=0,"Blank",IF(D2012="PHEV",MIN(M2012,E2012),MIN(M2012,(E2012*(1-'3 Model Input'!E$54)))))</f>
        <v>Blank</v>
      </c>
      <c r="T2012" s="217" t="str">
        <f t="shared" si="332"/>
        <v>Blank</v>
      </c>
      <c r="U2012" s="89"/>
      <c r="V2012" s="216" t="str">
        <f>IF(D2012=0,"Blank",P2012*'3 Model Input'!E$50)</f>
        <v>Blank</v>
      </c>
      <c r="W2012" s="197" t="str">
        <f t="shared" si="333"/>
        <v>Blank</v>
      </c>
      <c r="X2012" s="197" t="str">
        <f t="shared" si="334"/>
        <v>Blank</v>
      </c>
      <c r="Y2012" s="197" t="str">
        <f t="shared" si="335"/>
        <v>Blank</v>
      </c>
      <c r="Z2012" s="197" t="str">
        <f t="shared" si="336"/>
        <v>Blank</v>
      </c>
      <c r="AA2012" s="223" t="str" cm="1">
        <f t="array" ref="AA2012">_xlfn.IFS(ISTEXT('3 Model Input'!F$70),"Missing",ISTEXT('3 Model Input'!I$70),"Missing",ISNUMBER('3 Model Input'!K$70),'3 Model Input'!K$70*P2012)</f>
        <v>Missing</v>
      </c>
      <c r="AB2012" s="89"/>
      <c r="AC2012" s="227" t="str" cm="1">
        <f t="array" ref="AC2012">IF(D2012=0,"Blank",_xlfn.IFS('3 Model Input'!E$61=1,(V2012*G2012)/T2012,'3 Model Input'!E$61=2,(W2012*G2012)/T2012,'3 Model Input'!E$61=3,(X2012*G2012)/T2012,'3 Model Input'!E$61=4,(Y2012*G2012)/T2012,'3 Model Input'!E$61=5,(Z2012*G2012)/T2012, ISTEXT('3 Model Input'!E$61),"Missing",'3 Model Input'!E$61=6,(AA2012*G2012)/T2012))</f>
        <v>Blank</v>
      </c>
      <c r="AD2012" s="202" t="str">
        <f t="shared" si="337"/>
        <v>Blank</v>
      </c>
      <c r="AE2012" s="202" t="str">
        <f t="shared" si="338"/>
        <v>Blank</v>
      </c>
      <c r="AF2012" s="217" t="str">
        <f t="shared" si="339"/>
        <v>Blank</v>
      </c>
      <c r="AG2012" s="9" t="str" cm="1">
        <f t="array" ref="AG2012">_xlfn.IFS(ISNUMBER(AC2012), "", ISNUMBER(SEARCH("Blank", AC2012)), "", ISERROR(AC2012), "Bad input on tab 3")</f>
        <v/>
      </c>
    </row>
    <row r="2013" spans="2:33" ht="15" customHeight="1" x14ac:dyDescent="0.75">
      <c r="B2013" s="205" t="str">
        <f>'5 Driver Data'!B2013</f>
        <v>2005</v>
      </c>
      <c r="C2013" s="193">
        <f>'5 Driver Data'!C2013</f>
        <v>0</v>
      </c>
      <c r="D2013" s="192">
        <f>'5 Driver Data'!D2013</f>
        <v>0</v>
      </c>
      <c r="E2013" s="191">
        <f>'5 Driver Data'!E2013</f>
        <v>0</v>
      </c>
      <c r="F2013" s="191">
        <f>'5 Driver Data'!F2013</f>
        <v>0</v>
      </c>
      <c r="G2013" s="191">
        <f>'5 Driver Data'!G2013</f>
        <v>0</v>
      </c>
      <c r="H2013" s="191">
        <f>'5 Driver Data'!H2013</f>
        <v>0</v>
      </c>
      <c r="I2013" s="191">
        <f>'5 Driver Data'!I2013</f>
        <v>0</v>
      </c>
      <c r="J2013" s="191">
        <f>'5 Driver Data'!J2013</f>
        <v>0</v>
      </c>
      <c r="K2013" s="206">
        <f>'5 Driver Data'!K2013</f>
        <v>0</v>
      </c>
      <c r="L2013" s="1"/>
      <c r="M2013" s="216" t="str">
        <f>IF(D2013=0,"Blank",'3 Model Input'!E$44*'3 Model Input'!E$45)</f>
        <v>Blank</v>
      </c>
      <c r="N2013" s="197" t="str">
        <f t="shared" si="330"/>
        <v>Blank</v>
      </c>
      <c r="O2013" s="197" t="str">
        <f>IF(D2013=0,"Blank",'3 Model Input'!E$49*(1-'3 Model Input'!E$51))</f>
        <v>Blank</v>
      </c>
      <c r="P2013" s="197" t="str">
        <f t="shared" si="331"/>
        <v>Blank</v>
      </c>
      <c r="Q2013" s="197" t="str">
        <f>IF(D2013=0,"Blank",IF(D2013="BEV",E2013*(1-'3 Model Input'!E$54), E2013))</f>
        <v>Blank</v>
      </c>
      <c r="R2013" s="198" t="str">
        <f>IF(D2013=0,"Blank",IF(D2013="PHEV",F2013/G2013,F2013*(1-'3 Model Input'!E$54)/G2013))</f>
        <v>Blank</v>
      </c>
      <c r="S2013" s="198" t="str">
        <f>IF(D2013=0,"Blank",IF(D2013="PHEV",MIN(M2013,E2013),MIN(M2013,(E2013*(1-'3 Model Input'!E$54)))))</f>
        <v>Blank</v>
      </c>
      <c r="T2013" s="217" t="str">
        <f t="shared" si="332"/>
        <v>Blank</v>
      </c>
      <c r="U2013" s="89"/>
      <c r="V2013" s="216" t="str">
        <f>IF(D2013=0,"Blank",P2013*'3 Model Input'!E$50)</f>
        <v>Blank</v>
      </c>
      <c r="W2013" s="197" t="str">
        <f t="shared" si="333"/>
        <v>Blank</v>
      </c>
      <c r="X2013" s="197" t="str">
        <f t="shared" si="334"/>
        <v>Blank</v>
      </c>
      <c r="Y2013" s="197" t="str">
        <f t="shared" si="335"/>
        <v>Blank</v>
      </c>
      <c r="Z2013" s="197" t="str">
        <f t="shared" si="336"/>
        <v>Blank</v>
      </c>
      <c r="AA2013" s="223" t="str" cm="1">
        <f t="array" ref="AA2013">_xlfn.IFS(ISTEXT('3 Model Input'!F$70),"Missing",ISTEXT('3 Model Input'!I$70),"Missing",ISNUMBER('3 Model Input'!K$70),'3 Model Input'!K$70*P2013)</f>
        <v>Missing</v>
      </c>
      <c r="AB2013" s="89"/>
      <c r="AC2013" s="227" t="str" cm="1">
        <f t="array" ref="AC2013">IF(D2013=0,"Blank",_xlfn.IFS('3 Model Input'!E$61=1,(V2013*G2013)/T2013,'3 Model Input'!E$61=2,(W2013*G2013)/T2013,'3 Model Input'!E$61=3,(X2013*G2013)/T2013,'3 Model Input'!E$61=4,(Y2013*G2013)/T2013,'3 Model Input'!E$61=5,(Z2013*G2013)/T2013, ISTEXT('3 Model Input'!E$61),"Missing",'3 Model Input'!E$61=6,(AA2013*G2013)/T2013))</f>
        <v>Blank</v>
      </c>
      <c r="AD2013" s="202" t="str">
        <f t="shared" si="337"/>
        <v>Blank</v>
      </c>
      <c r="AE2013" s="202" t="str">
        <f t="shared" si="338"/>
        <v>Blank</v>
      </c>
      <c r="AF2013" s="217" t="str">
        <f t="shared" si="339"/>
        <v>Blank</v>
      </c>
      <c r="AG2013" s="9" t="str" cm="1">
        <f t="array" ref="AG2013">_xlfn.IFS(ISNUMBER(AC2013), "", ISNUMBER(SEARCH("Blank", AC2013)), "", ISERROR(AC2013), "Bad input on tab 3")</f>
        <v/>
      </c>
    </row>
    <row r="2014" spans="2:33" ht="15" customHeight="1" x14ac:dyDescent="0.75">
      <c r="B2014" s="205" t="str">
        <f>'5 Driver Data'!B2014</f>
        <v>2006</v>
      </c>
      <c r="C2014" s="193">
        <f>'5 Driver Data'!C2014</f>
        <v>0</v>
      </c>
      <c r="D2014" s="192">
        <f>'5 Driver Data'!D2014</f>
        <v>0</v>
      </c>
      <c r="E2014" s="191">
        <f>'5 Driver Data'!E2014</f>
        <v>0</v>
      </c>
      <c r="F2014" s="191">
        <f>'5 Driver Data'!F2014</f>
        <v>0</v>
      </c>
      <c r="G2014" s="191">
        <f>'5 Driver Data'!G2014</f>
        <v>0</v>
      </c>
      <c r="H2014" s="191">
        <f>'5 Driver Data'!H2014</f>
        <v>0</v>
      </c>
      <c r="I2014" s="191">
        <f>'5 Driver Data'!I2014</f>
        <v>0</v>
      </c>
      <c r="J2014" s="191">
        <f>'5 Driver Data'!J2014</f>
        <v>0</v>
      </c>
      <c r="K2014" s="206">
        <f>'5 Driver Data'!K2014</f>
        <v>0</v>
      </c>
      <c r="L2014" s="1"/>
      <c r="M2014" s="216" t="str">
        <f>IF(D2014=0,"Blank",'3 Model Input'!E$44*'3 Model Input'!E$45)</f>
        <v>Blank</v>
      </c>
      <c r="N2014" s="197" t="str">
        <f t="shared" si="330"/>
        <v>Blank</v>
      </c>
      <c r="O2014" s="197" t="str">
        <f>IF(D2014=0,"Blank",'3 Model Input'!E$49*(1-'3 Model Input'!E$51))</f>
        <v>Blank</v>
      </c>
      <c r="P2014" s="197" t="str">
        <f t="shared" si="331"/>
        <v>Blank</v>
      </c>
      <c r="Q2014" s="197" t="str">
        <f>IF(D2014=0,"Blank",IF(D2014="BEV",E2014*(1-'3 Model Input'!E$54), E2014))</f>
        <v>Blank</v>
      </c>
      <c r="R2014" s="198" t="str">
        <f>IF(D2014=0,"Blank",IF(D2014="PHEV",F2014/G2014,F2014*(1-'3 Model Input'!E$54)/G2014))</f>
        <v>Blank</v>
      </c>
      <c r="S2014" s="198" t="str">
        <f>IF(D2014=0,"Blank",IF(D2014="PHEV",MIN(M2014,E2014),MIN(M2014,(E2014*(1-'3 Model Input'!E$54)))))</f>
        <v>Blank</v>
      </c>
      <c r="T2014" s="217" t="str">
        <f t="shared" si="332"/>
        <v>Blank</v>
      </c>
      <c r="U2014" s="89"/>
      <c r="V2014" s="216" t="str">
        <f>IF(D2014=0,"Blank",P2014*'3 Model Input'!E$50)</f>
        <v>Blank</v>
      </c>
      <c r="W2014" s="197" t="str">
        <f t="shared" si="333"/>
        <v>Blank</v>
      </c>
      <c r="X2014" s="197" t="str">
        <f t="shared" si="334"/>
        <v>Blank</v>
      </c>
      <c r="Y2014" s="197" t="str">
        <f t="shared" si="335"/>
        <v>Blank</v>
      </c>
      <c r="Z2014" s="197" t="str">
        <f t="shared" si="336"/>
        <v>Blank</v>
      </c>
      <c r="AA2014" s="223" t="str" cm="1">
        <f t="array" ref="AA2014">_xlfn.IFS(ISTEXT('3 Model Input'!F$70),"Missing",ISTEXT('3 Model Input'!I$70),"Missing",ISNUMBER('3 Model Input'!K$70),'3 Model Input'!K$70*P2014)</f>
        <v>Missing</v>
      </c>
      <c r="AB2014" s="89"/>
      <c r="AC2014" s="227" t="str" cm="1">
        <f t="array" ref="AC2014">IF(D2014=0,"Blank",_xlfn.IFS('3 Model Input'!E$61=1,(V2014*G2014)/T2014,'3 Model Input'!E$61=2,(W2014*G2014)/T2014,'3 Model Input'!E$61=3,(X2014*G2014)/T2014,'3 Model Input'!E$61=4,(Y2014*G2014)/T2014,'3 Model Input'!E$61=5,(Z2014*G2014)/T2014, ISTEXT('3 Model Input'!E$61),"Missing",'3 Model Input'!E$61=6,(AA2014*G2014)/T2014))</f>
        <v>Blank</v>
      </c>
      <c r="AD2014" s="202" t="str">
        <f t="shared" si="337"/>
        <v>Blank</v>
      </c>
      <c r="AE2014" s="202" t="str">
        <f t="shared" si="338"/>
        <v>Blank</v>
      </c>
      <c r="AF2014" s="217" t="str">
        <f t="shared" si="339"/>
        <v>Blank</v>
      </c>
      <c r="AG2014" s="9" t="str" cm="1">
        <f t="array" ref="AG2014">_xlfn.IFS(ISNUMBER(AC2014), "", ISNUMBER(SEARCH("Blank", AC2014)), "", ISERROR(AC2014), "Bad input on tab 3")</f>
        <v/>
      </c>
    </row>
    <row r="2015" spans="2:33" ht="15" customHeight="1" x14ac:dyDescent="0.75">
      <c r="B2015" s="205" t="str">
        <f>'5 Driver Data'!B2015</f>
        <v>2007</v>
      </c>
      <c r="C2015" s="193">
        <f>'5 Driver Data'!C2015</f>
        <v>0</v>
      </c>
      <c r="D2015" s="192">
        <f>'5 Driver Data'!D2015</f>
        <v>0</v>
      </c>
      <c r="E2015" s="191">
        <f>'5 Driver Data'!E2015</f>
        <v>0</v>
      </c>
      <c r="F2015" s="191">
        <f>'5 Driver Data'!F2015</f>
        <v>0</v>
      </c>
      <c r="G2015" s="191">
        <f>'5 Driver Data'!G2015</f>
        <v>0</v>
      </c>
      <c r="H2015" s="191">
        <f>'5 Driver Data'!H2015</f>
        <v>0</v>
      </c>
      <c r="I2015" s="191">
        <f>'5 Driver Data'!I2015</f>
        <v>0</v>
      </c>
      <c r="J2015" s="191">
        <f>'5 Driver Data'!J2015</f>
        <v>0</v>
      </c>
      <c r="K2015" s="206">
        <f>'5 Driver Data'!K2015</f>
        <v>0</v>
      </c>
      <c r="L2015" s="1"/>
      <c r="M2015" s="216" t="str">
        <f>IF(D2015=0,"Blank",'3 Model Input'!E$44*'3 Model Input'!E$45)</f>
        <v>Blank</v>
      </c>
      <c r="N2015" s="197" t="str">
        <f t="shared" si="330"/>
        <v>Blank</v>
      </c>
      <c r="O2015" s="197" t="str">
        <f>IF(D2015=0,"Blank",'3 Model Input'!E$49*(1-'3 Model Input'!E$51))</f>
        <v>Blank</v>
      </c>
      <c r="P2015" s="197" t="str">
        <f t="shared" si="331"/>
        <v>Blank</v>
      </c>
      <c r="Q2015" s="197" t="str">
        <f>IF(D2015=0,"Blank",IF(D2015="BEV",E2015*(1-'3 Model Input'!E$54), E2015))</f>
        <v>Blank</v>
      </c>
      <c r="R2015" s="198" t="str">
        <f>IF(D2015=0,"Blank",IF(D2015="PHEV",F2015/G2015,F2015*(1-'3 Model Input'!E$54)/G2015))</f>
        <v>Blank</v>
      </c>
      <c r="S2015" s="198" t="str">
        <f>IF(D2015=0,"Blank",IF(D2015="PHEV",MIN(M2015,E2015),MIN(M2015,(E2015*(1-'3 Model Input'!E$54)))))</f>
        <v>Blank</v>
      </c>
      <c r="T2015" s="217" t="str">
        <f t="shared" si="332"/>
        <v>Blank</v>
      </c>
      <c r="U2015" s="89"/>
      <c r="V2015" s="216" t="str">
        <f>IF(D2015=0,"Blank",P2015*'3 Model Input'!E$50)</f>
        <v>Blank</v>
      </c>
      <c r="W2015" s="197" t="str">
        <f t="shared" si="333"/>
        <v>Blank</v>
      </c>
      <c r="X2015" s="197" t="str">
        <f t="shared" si="334"/>
        <v>Blank</v>
      </c>
      <c r="Y2015" s="197" t="str">
        <f t="shared" si="335"/>
        <v>Blank</v>
      </c>
      <c r="Z2015" s="197" t="str">
        <f t="shared" si="336"/>
        <v>Blank</v>
      </c>
      <c r="AA2015" s="223" t="str" cm="1">
        <f t="array" ref="AA2015">_xlfn.IFS(ISTEXT('3 Model Input'!F$70),"Missing",ISTEXT('3 Model Input'!I$70),"Missing",ISNUMBER('3 Model Input'!K$70),'3 Model Input'!K$70*P2015)</f>
        <v>Missing</v>
      </c>
      <c r="AB2015" s="89"/>
      <c r="AC2015" s="227" t="str" cm="1">
        <f t="array" ref="AC2015">IF(D2015=0,"Blank",_xlfn.IFS('3 Model Input'!E$61=1,(V2015*G2015)/T2015,'3 Model Input'!E$61=2,(W2015*G2015)/T2015,'3 Model Input'!E$61=3,(X2015*G2015)/T2015,'3 Model Input'!E$61=4,(Y2015*G2015)/T2015,'3 Model Input'!E$61=5,(Z2015*G2015)/T2015, ISTEXT('3 Model Input'!E$61),"Missing",'3 Model Input'!E$61=6,(AA2015*G2015)/T2015))</f>
        <v>Blank</v>
      </c>
      <c r="AD2015" s="202" t="str">
        <f t="shared" si="337"/>
        <v>Blank</v>
      </c>
      <c r="AE2015" s="202" t="str">
        <f t="shared" si="338"/>
        <v>Blank</v>
      </c>
      <c r="AF2015" s="217" t="str">
        <f t="shared" si="339"/>
        <v>Blank</v>
      </c>
      <c r="AG2015" s="9" t="str" cm="1">
        <f t="array" ref="AG2015">_xlfn.IFS(ISNUMBER(AC2015), "", ISNUMBER(SEARCH("Blank", AC2015)), "", ISERROR(AC2015), "Bad input on tab 3")</f>
        <v/>
      </c>
    </row>
    <row r="2016" spans="2:33" ht="15" customHeight="1" x14ac:dyDescent="0.75">
      <c r="B2016" s="205" t="str">
        <f>'5 Driver Data'!B2016</f>
        <v>2008</v>
      </c>
      <c r="C2016" s="193">
        <f>'5 Driver Data'!C2016</f>
        <v>0</v>
      </c>
      <c r="D2016" s="192">
        <f>'5 Driver Data'!D2016</f>
        <v>0</v>
      </c>
      <c r="E2016" s="191">
        <f>'5 Driver Data'!E2016</f>
        <v>0</v>
      </c>
      <c r="F2016" s="191">
        <f>'5 Driver Data'!F2016</f>
        <v>0</v>
      </c>
      <c r="G2016" s="191">
        <f>'5 Driver Data'!G2016</f>
        <v>0</v>
      </c>
      <c r="H2016" s="191">
        <f>'5 Driver Data'!H2016</f>
        <v>0</v>
      </c>
      <c r="I2016" s="191">
        <f>'5 Driver Data'!I2016</f>
        <v>0</v>
      </c>
      <c r="J2016" s="191">
        <f>'5 Driver Data'!J2016</f>
        <v>0</v>
      </c>
      <c r="K2016" s="206">
        <f>'5 Driver Data'!K2016</f>
        <v>0</v>
      </c>
      <c r="L2016" s="1"/>
      <c r="M2016" s="216" t="str">
        <f>IF(D2016=0,"Blank",'3 Model Input'!E$44*'3 Model Input'!E$45)</f>
        <v>Blank</v>
      </c>
      <c r="N2016" s="197" t="str">
        <f t="shared" si="330"/>
        <v>Blank</v>
      </c>
      <c r="O2016" s="197" t="str">
        <f>IF(D2016=0,"Blank",'3 Model Input'!E$49*(1-'3 Model Input'!E$51))</f>
        <v>Blank</v>
      </c>
      <c r="P2016" s="197" t="str">
        <f t="shared" si="331"/>
        <v>Blank</v>
      </c>
      <c r="Q2016" s="197" t="str">
        <f>IF(D2016=0,"Blank",IF(D2016="BEV",E2016*(1-'3 Model Input'!E$54), E2016))</f>
        <v>Blank</v>
      </c>
      <c r="R2016" s="198" t="str">
        <f>IF(D2016=0,"Blank",IF(D2016="PHEV",F2016/G2016,F2016*(1-'3 Model Input'!E$54)/G2016))</f>
        <v>Blank</v>
      </c>
      <c r="S2016" s="198" t="str">
        <f>IF(D2016=0,"Blank",IF(D2016="PHEV",MIN(M2016,E2016),MIN(M2016,(E2016*(1-'3 Model Input'!E$54)))))</f>
        <v>Blank</v>
      </c>
      <c r="T2016" s="217" t="str">
        <f t="shared" si="332"/>
        <v>Blank</v>
      </c>
      <c r="U2016" s="89"/>
      <c r="V2016" s="216" t="str">
        <f>IF(D2016=0,"Blank",P2016*'3 Model Input'!E$50)</f>
        <v>Blank</v>
      </c>
      <c r="W2016" s="197" t="str">
        <f t="shared" si="333"/>
        <v>Blank</v>
      </c>
      <c r="X2016" s="197" t="str">
        <f t="shared" si="334"/>
        <v>Blank</v>
      </c>
      <c r="Y2016" s="197" t="str">
        <f t="shared" si="335"/>
        <v>Blank</v>
      </c>
      <c r="Z2016" s="197" t="str">
        <f t="shared" si="336"/>
        <v>Blank</v>
      </c>
      <c r="AA2016" s="223" t="str" cm="1">
        <f t="array" ref="AA2016">_xlfn.IFS(ISTEXT('3 Model Input'!F$70),"Missing",ISTEXT('3 Model Input'!I$70),"Missing",ISNUMBER('3 Model Input'!K$70),'3 Model Input'!K$70*P2016)</f>
        <v>Missing</v>
      </c>
      <c r="AB2016" s="89"/>
      <c r="AC2016" s="227" t="str" cm="1">
        <f t="array" ref="AC2016">IF(D2016=0,"Blank",_xlfn.IFS('3 Model Input'!E$61=1,(V2016*G2016)/T2016,'3 Model Input'!E$61=2,(W2016*G2016)/T2016,'3 Model Input'!E$61=3,(X2016*G2016)/T2016,'3 Model Input'!E$61=4,(Y2016*G2016)/T2016,'3 Model Input'!E$61=5,(Z2016*G2016)/T2016, ISTEXT('3 Model Input'!E$61),"Missing",'3 Model Input'!E$61=6,(AA2016*G2016)/T2016))</f>
        <v>Blank</v>
      </c>
      <c r="AD2016" s="202" t="str">
        <f t="shared" si="337"/>
        <v>Blank</v>
      </c>
      <c r="AE2016" s="202" t="str">
        <f t="shared" si="338"/>
        <v>Blank</v>
      </c>
      <c r="AF2016" s="217" t="str">
        <f t="shared" si="339"/>
        <v>Blank</v>
      </c>
      <c r="AG2016" s="9" t="str" cm="1">
        <f t="array" ref="AG2016">_xlfn.IFS(ISNUMBER(AC2016), "", ISNUMBER(SEARCH("Blank", AC2016)), "", ISERROR(AC2016), "Bad input on tab 3")</f>
        <v/>
      </c>
    </row>
    <row r="2017" spans="2:33" ht="15" customHeight="1" x14ac:dyDescent="0.75">
      <c r="B2017" s="205" t="str">
        <f>'5 Driver Data'!B2017</f>
        <v>2009</v>
      </c>
      <c r="C2017" s="193">
        <f>'5 Driver Data'!C2017</f>
        <v>0</v>
      </c>
      <c r="D2017" s="192">
        <f>'5 Driver Data'!D2017</f>
        <v>0</v>
      </c>
      <c r="E2017" s="191">
        <f>'5 Driver Data'!E2017</f>
        <v>0</v>
      </c>
      <c r="F2017" s="191">
        <f>'5 Driver Data'!F2017</f>
        <v>0</v>
      </c>
      <c r="G2017" s="191">
        <f>'5 Driver Data'!G2017</f>
        <v>0</v>
      </c>
      <c r="H2017" s="191">
        <f>'5 Driver Data'!H2017</f>
        <v>0</v>
      </c>
      <c r="I2017" s="191">
        <f>'5 Driver Data'!I2017</f>
        <v>0</v>
      </c>
      <c r="J2017" s="191">
        <f>'5 Driver Data'!J2017</f>
        <v>0</v>
      </c>
      <c r="K2017" s="206">
        <f>'5 Driver Data'!K2017</f>
        <v>0</v>
      </c>
      <c r="L2017" s="1"/>
      <c r="M2017" s="216" t="str">
        <f>IF(D2017=0,"Blank",'3 Model Input'!E$44*'3 Model Input'!E$45)</f>
        <v>Blank</v>
      </c>
      <c r="N2017" s="197" t="str">
        <f t="shared" si="330"/>
        <v>Blank</v>
      </c>
      <c r="O2017" s="197" t="str">
        <f>IF(D2017=0,"Blank",'3 Model Input'!E$49*(1-'3 Model Input'!E$51))</f>
        <v>Blank</v>
      </c>
      <c r="P2017" s="197" t="str">
        <f t="shared" si="331"/>
        <v>Blank</v>
      </c>
      <c r="Q2017" s="197" t="str">
        <f>IF(D2017=0,"Blank",IF(D2017="BEV",E2017*(1-'3 Model Input'!E$54), E2017))</f>
        <v>Blank</v>
      </c>
      <c r="R2017" s="198" t="str">
        <f>IF(D2017=0,"Blank",IF(D2017="PHEV",F2017/G2017,F2017*(1-'3 Model Input'!E$54)/G2017))</f>
        <v>Blank</v>
      </c>
      <c r="S2017" s="198" t="str">
        <f>IF(D2017=0,"Blank",IF(D2017="PHEV",MIN(M2017,E2017),MIN(M2017,(E2017*(1-'3 Model Input'!E$54)))))</f>
        <v>Blank</v>
      </c>
      <c r="T2017" s="217" t="str">
        <f t="shared" si="332"/>
        <v>Blank</v>
      </c>
      <c r="U2017" s="89"/>
      <c r="V2017" s="216" t="str">
        <f>IF(D2017=0,"Blank",P2017*'3 Model Input'!E$50)</f>
        <v>Blank</v>
      </c>
      <c r="W2017" s="197" t="str">
        <f t="shared" si="333"/>
        <v>Blank</v>
      </c>
      <c r="X2017" s="197" t="str">
        <f t="shared" si="334"/>
        <v>Blank</v>
      </c>
      <c r="Y2017" s="197" t="str">
        <f t="shared" si="335"/>
        <v>Blank</v>
      </c>
      <c r="Z2017" s="197" t="str">
        <f t="shared" si="336"/>
        <v>Blank</v>
      </c>
      <c r="AA2017" s="223" t="str" cm="1">
        <f t="array" ref="AA2017">_xlfn.IFS(ISTEXT('3 Model Input'!F$70),"Missing",ISTEXT('3 Model Input'!I$70),"Missing",ISNUMBER('3 Model Input'!K$70),'3 Model Input'!K$70*P2017)</f>
        <v>Missing</v>
      </c>
      <c r="AB2017" s="89"/>
      <c r="AC2017" s="227" t="str" cm="1">
        <f t="array" ref="AC2017">IF(D2017=0,"Blank",_xlfn.IFS('3 Model Input'!E$61=1,(V2017*G2017)/T2017,'3 Model Input'!E$61=2,(W2017*G2017)/T2017,'3 Model Input'!E$61=3,(X2017*G2017)/T2017,'3 Model Input'!E$61=4,(Y2017*G2017)/T2017,'3 Model Input'!E$61=5,(Z2017*G2017)/T2017, ISTEXT('3 Model Input'!E$61),"Missing",'3 Model Input'!E$61=6,(AA2017*G2017)/T2017))</f>
        <v>Blank</v>
      </c>
      <c r="AD2017" s="202" t="str">
        <f t="shared" si="337"/>
        <v>Blank</v>
      </c>
      <c r="AE2017" s="202" t="str">
        <f t="shared" si="338"/>
        <v>Blank</v>
      </c>
      <c r="AF2017" s="217" t="str">
        <f t="shared" si="339"/>
        <v>Blank</v>
      </c>
      <c r="AG2017" s="9" t="str" cm="1">
        <f t="array" ref="AG2017">_xlfn.IFS(ISNUMBER(AC2017), "", ISNUMBER(SEARCH("Blank", AC2017)), "", ISERROR(AC2017), "Bad input on tab 3")</f>
        <v/>
      </c>
    </row>
    <row r="2018" spans="2:33" ht="15" customHeight="1" x14ac:dyDescent="0.75">
      <c r="B2018" s="205" t="str">
        <f>'5 Driver Data'!B2018</f>
        <v>2010</v>
      </c>
      <c r="C2018" s="193">
        <f>'5 Driver Data'!C2018</f>
        <v>0</v>
      </c>
      <c r="D2018" s="192">
        <f>'5 Driver Data'!D2018</f>
        <v>0</v>
      </c>
      <c r="E2018" s="191">
        <f>'5 Driver Data'!E2018</f>
        <v>0</v>
      </c>
      <c r="F2018" s="191">
        <f>'5 Driver Data'!F2018</f>
        <v>0</v>
      </c>
      <c r="G2018" s="191">
        <f>'5 Driver Data'!G2018</f>
        <v>0</v>
      </c>
      <c r="H2018" s="191">
        <f>'5 Driver Data'!H2018</f>
        <v>0</v>
      </c>
      <c r="I2018" s="191">
        <f>'5 Driver Data'!I2018</f>
        <v>0</v>
      </c>
      <c r="J2018" s="191">
        <f>'5 Driver Data'!J2018</f>
        <v>0</v>
      </c>
      <c r="K2018" s="206">
        <f>'5 Driver Data'!K2018</f>
        <v>0</v>
      </c>
      <c r="L2018" s="1"/>
      <c r="M2018" s="216" t="str">
        <f>IF(D2018=0,"Blank",'3 Model Input'!E$44*'3 Model Input'!E$45)</f>
        <v>Blank</v>
      </c>
      <c r="N2018" s="197" t="str">
        <f t="shared" si="330"/>
        <v>Blank</v>
      </c>
      <c r="O2018" s="197" t="str">
        <f>IF(D2018=0,"Blank",'3 Model Input'!E$49*(1-'3 Model Input'!E$51))</f>
        <v>Blank</v>
      </c>
      <c r="P2018" s="197" t="str">
        <f t="shared" si="331"/>
        <v>Blank</v>
      </c>
      <c r="Q2018" s="197" t="str">
        <f>IF(D2018=0,"Blank",IF(D2018="BEV",E2018*(1-'3 Model Input'!E$54), E2018))</f>
        <v>Blank</v>
      </c>
      <c r="R2018" s="198" t="str">
        <f>IF(D2018=0,"Blank",IF(D2018="PHEV",F2018/G2018,F2018*(1-'3 Model Input'!E$54)/G2018))</f>
        <v>Blank</v>
      </c>
      <c r="S2018" s="198" t="str">
        <f>IF(D2018=0,"Blank",IF(D2018="PHEV",MIN(M2018,E2018),MIN(M2018,(E2018*(1-'3 Model Input'!E$54)))))</f>
        <v>Blank</v>
      </c>
      <c r="T2018" s="217" t="str">
        <f t="shared" si="332"/>
        <v>Blank</v>
      </c>
      <c r="U2018" s="89"/>
      <c r="V2018" s="216" t="str">
        <f>IF(D2018=0,"Blank",P2018*'3 Model Input'!E$50)</f>
        <v>Blank</v>
      </c>
      <c r="W2018" s="197" t="str">
        <f t="shared" si="333"/>
        <v>Blank</v>
      </c>
      <c r="X2018" s="197" t="str">
        <f t="shared" si="334"/>
        <v>Blank</v>
      </c>
      <c r="Y2018" s="197" t="str">
        <f t="shared" si="335"/>
        <v>Blank</v>
      </c>
      <c r="Z2018" s="197" t="str">
        <f t="shared" si="336"/>
        <v>Blank</v>
      </c>
      <c r="AA2018" s="223" t="str" cm="1">
        <f t="array" ref="AA2018">_xlfn.IFS(ISTEXT('3 Model Input'!F$70),"Missing",ISTEXT('3 Model Input'!I$70),"Missing",ISNUMBER('3 Model Input'!K$70),'3 Model Input'!K$70*P2018)</f>
        <v>Missing</v>
      </c>
      <c r="AB2018" s="89"/>
      <c r="AC2018" s="227" t="str" cm="1">
        <f t="array" ref="AC2018">IF(D2018=0,"Blank",_xlfn.IFS('3 Model Input'!E$61=1,(V2018*G2018)/T2018,'3 Model Input'!E$61=2,(W2018*G2018)/T2018,'3 Model Input'!E$61=3,(X2018*G2018)/T2018,'3 Model Input'!E$61=4,(Y2018*G2018)/T2018,'3 Model Input'!E$61=5,(Z2018*G2018)/T2018, ISTEXT('3 Model Input'!E$61),"Missing",'3 Model Input'!E$61=6,(AA2018*G2018)/T2018))</f>
        <v>Blank</v>
      </c>
      <c r="AD2018" s="202" t="str">
        <f t="shared" si="337"/>
        <v>Blank</v>
      </c>
      <c r="AE2018" s="202" t="str">
        <f t="shared" si="338"/>
        <v>Blank</v>
      </c>
      <c r="AF2018" s="217" t="str">
        <f t="shared" si="339"/>
        <v>Blank</v>
      </c>
      <c r="AG2018" s="9" t="str" cm="1">
        <f t="array" ref="AG2018">_xlfn.IFS(ISNUMBER(AC2018), "", ISNUMBER(SEARCH("Blank", AC2018)), "", ISERROR(AC2018), "Bad input on tab 3")</f>
        <v/>
      </c>
    </row>
    <row r="2019" spans="2:33" ht="15" customHeight="1" x14ac:dyDescent="0.75">
      <c r="B2019" s="205" t="str">
        <f>'5 Driver Data'!B2019</f>
        <v>2011</v>
      </c>
      <c r="C2019" s="193">
        <f>'5 Driver Data'!C2019</f>
        <v>0</v>
      </c>
      <c r="D2019" s="192">
        <f>'5 Driver Data'!D2019</f>
        <v>0</v>
      </c>
      <c r="E2019" s="191">
        <f>'5 Driver Data'!E2019</f>
        <v>0</v>
      </c>
      <c r="F2019" s="191">
        <f>'5 Driver Data'!F2019</f>
        <v>0</v>
      </c>
      <c r="G2019" s="191">
        <f>'5 Driver Data'!G2019</f>
        <v>0</v>
      </c>
      <c r="H2019" s="191">
        <f>'5 Driver Data'!H2019</f>
        <v>0</v>
      </c>
      <c r="I2019" s="191">
        <f>'5 Driver Data'!I2019</f>
        <v>0</v>
      </c>
      <c r="J2019" s="191">
        <f>'5 Driver Data'!J2019</f>
        <v>0</v>
      </c>
      <c r="K2019" s="206">
        <f>'5 Driver Data'!K2019</f>
        <v>0</v>
      </c>
      <c r="L2019" s="1"/>
      <c r="M2019" s="216" t="str">
        <f>IF(D2019=0,"Blank",'3 Model Input'!E$44*'3 Model Input'!E$45)</f>
        <v>Blank</v>
      </c>
      <c r="N2019" s="197" t="str">
        <f t="shared" si="330"/>
        <v>Blank</v>
      </c>
      <c r="O2019" s="197" t="str">
        <f>IF(D2019=0,"Blank",'3 Model Input'!E$49*(1-'3 Model Input'!E$51))</f>
        <v>Blank</v>
      </c>
      <c r="P2019" s="197" t="str">
        <f t="shared" si="331"/>
        <v>Blank</v>
      </c>
      <c r="Q2019" s="197" t="str">
        <f>IF(D2019=0,"Blank",IF(D2019="BEV",E2019*(1-'3 Model Input'!E$54), E2019))</f>
        <v>Blank</v>
      </c>
      <c r="R2019" s="198" t="str">
        <f>IF(D2019=0,"Blank",IF(D2019="PHEV",F2019/G2019,F2019*(1-'3 Model Input'!E$54)/G2019))</f>
        <v>Blank</v>
      </c>
      <c r="S2019" s="198" t="str">
        <f>IF(D2019=0,"Blank",IF(D2019="PHEV",MIN(M2019,E2019),MIN(M2019,(E2019*(1-'3 Model Input'!E$54)))))</f>
        <v>Blank</v>
      </c>
      <c r="T2019" s="217" t="str">
        <f t="shared" si="332"/>
        <v>Blank</v>
      </c>
      <c r="U2019" s="89"/>
      <c r="V2019" s="216" t="str">
        <f>IF(D2019=0,"Blank",P2019*'3 Model Input'!E$50)</f>
        <v>Blank</v>
      </c>
      <c r="W2019" s="197" t="str">
        <f t="shared" si="333"/>
        <v>Blank</v>
      </c>
      <c r="X2019" s="197" t="str">
        <f t="shared" si="334"/>
        <v>Blank</v>
      </c>
      <c r="Y2019" s="197" t="str">
        <f t="shared" si="335"/>
        <v>Blank</v>
      </c>
      <c r="Z2019" s="197" t="str">
        <f t="shared" si="336"/>
        <v>Blank</v>
      </c>
      <c r="AA2019" s="223" t="str" cm="1">
        <f t="array" ref="AA2019">_xlfn.IFS(ISTEXT('3 Model Input'!F$70),"Missing",ISTEXT('3 Model Input'!I$70),"Missing",ISNUMBER('3 Model Input'!K$70),'3 Model Input'!K$70*P2019)</f>
        <v>Missing</v>
      </c>
      <c r="AB2019" s="89"/>
      <c r="AC2019" s="227" t="str" cm="1">
        <f t="array" ref="AC2019">IF(D2019=0,"Blank",_xlfn.IFS('3 Model Input'!E$61=1,(V2019*G2019)/T2019,'3 Model Input'!E$61=2,(W2019*G2019)/T2019,'3 Model Input'!E$61=3,(X2019*G2019)/T2019,'3 Model Input'!E$61=4,(Y2019*G2019)/T2019,'3 Model Input'!E$61=5,(Z2019*G2019)/T2019, ISTEXT('3 Model Input'!E$61),"Missing",'3 Model Input'!E$61=6,(AA2019*G2019)/T2019))</f>
        <v>Blank</v>
      </c>
      <c r="AD2019" s="202" t="str">
        <f t="shared" si="337"/>
        <v>Blank</v>
      </c>
      <c r="AE2019" s="202" t="str">
        <f t="shared" si="338"/>
        <v>Blank</v>
      </c>
      <c r="AF2019" s="217" t="str">
        <f t="shared" si="339"/>
        <v>Blank</v>
      </c>
      <c r="AG2019" s="9" t="str" cm="1">
        <f t="array" ref="AG2019">_xlfn.IFS(ISNUMBER(AC2019), "", ISNUMBER(SEARCH("Blank", AC2019)), "", ISERROR(AC2019), "Bad input on tab 3")</f>
        <v/>
      </c>
    </row>
    <row r="2020" spans="2:33" ht="15" customHeight="1" x14ac:dyDescent="0.75">
      <c r="B2020" s="205" t="str">
        <f>'5 Driver Data'!B2020</f>
        <v>2012</v>
      </c>
      <c r="C2020" s="193">
        <f>'5 Driver Data'!C2020</f>
        <v>0</v>
      </c>
      <c r="D2020" s="192">
        <f>'5 Driver Data'!D2020</f>
        <v>0</v>
      </c>
      <c r="E2020" s="191">
        <f>'5 Driver Data'!E2020</f>
        <v>0</v>
      </c>
      <c r="F2020" s="191">
        <f>'5 Driver Data'!F2020</f>
        <v>0</v>
      </c>
      <c r="G2020" s="191">
        <f>'5 Driver Data'!G2020</f>
        <v>0</v>
      </c>
      <c r="H2020" s="191">
        <f>'5 Driver Data'!H2020</f>
        <v>0</v>
      </c>
      <c r="I2020" s="191">
        <f>'5 Driver Data'!I2020</f>
        <v>0</v>
      </c>
      <c r="J2020" s="191">
        <f>'5 Driver Data'!J2020</f>
        <v>0</v>
      </c>
      <c r="K2020" s="206">
        <f>'5 Driver Data'!K2020</f>
        <v>0</v>
      </c>
      <c r="L2020" s="1"/>
      <c r="M2020" s="216" t="str">
        <f>IF(D2020=0,"Blank",'3 Model Input'!E$44*'3 Model Input'!E$45)</f>
        <v>Blank</v>
      </c>
      <c r="N2020" s="197" t="str">
        <f t="shared" si="330"/>
        <v>Blank</v>
      </c>
      <c r="O2020" s="197" t="str">
        <f>IF(D2020=0,"Blank",'3 Model Input'!E$49*(1-'3 Model Input'!E$51))</f>
        <v>Blank</v>
      </c>
      <c r="P2020" s="197" t="str">
        <f t="shared" si="331"/>
        <v>Blank</v>
      </c>
      <c r="Q2020" s="197" t="str">
        <f>IF(D2020=0,"Blank",IF(D2020="BEV",E2020*(1-'3 Model Input'!E$54), E2020))</f>
        <v>Blank</v>
      </c>
      <c r="R2020" s="198" t="str">
        <f>IF(D2020=0,"Blank",IF(D2020="PHEV",F2020/G2020,F2020*(1-'3 Model Input'!E$54)/G2020))</f>
        <v>Blank</v>
      </c>
      <c r="S2020" s="198" t="str">
        <f>IF(D2020=0,"Blank",IF(D2020="PHEV",MIN(M2020,E2020),MIN(M2020,(E2020*(1-'3 Model Input'!E$54)))))</f>
        <v>Blank</v>
      </c>
      <c r="T2020" s="217" t="str">
        <f t="shared" si="332"/>
        <v>Blank</v>
      </c>
      <c r="U2020" s="89"/>
      <c r="V2020" s="216" t="str">
        <f>IF(D2020=0,"Blank",P2020*'3 Model Input'!E$50)</f>
        <v>Blank</v>
      </c>
      <c r="W2020" s="197" t="str">
        <f t="shared" si="333"/>
        <v>Blank</v>
      </c>
      <c r="X2020" s="197" t="str">
        <f t="shared" si="334"/>
        <v>Blank</v>
      </c>
      <c r="Y2020" s="197" t="str">
        <f t="shared" si="335"/>
        <v>Blank</v>
      </c>
      <c r="Z2020" s="197" t="str">
        <f t="shared" si="336"/>
        <v>Blank</v>
      </c>
      <c r="AA2020" s="223" t="str" cm="1">
        <f t="array" ref="AA2020">_xlfn.IFS(ISTEXT('3 Model Input'!F$70),"Missing",ISTEXT('3 Model Input'!I$70),"Missing",ISNUMBER('3 Model Input'!K$70),'3 Model Input'!K$70*P2020)</f>
        <v>Missing</v>
      </c>
      <c r="AB2020" s="89"/>
      <c r="AC2020" s="227" t="str" cm="1">
        <f t="array" ref="AC2020">IF(D2020=0,"Blank",_xlfn.IFS('3 Model Input'!E$61=1,(V2020*G2020)/T2020,'3 Model Input'!E$61=2,(W2020*G2020)/T2020,'3 Model Input'!E$61=3,(X2020*G2020)/T2020,'3 Model Input'!E$61=4,(Y2020*G2020)/T2020,'3 Model Input'!E$61=5,(Z2020*G2020)/T2020, ISTEXT('3 Model Input'!E$61),"Missing",'3 Model Input'!E$61=6,(AA2020*G2020)/T2020))</f>
        <v>Blank</v>
      </c>
      <c r="AD2020" s="202" t="str">
        <f t="shared" si="337"/>
        <v>Blank</v>
      </c>
      <c r="AE2020" s="202" t="str">
        <f t="shared" si="338"/>
        <v>Blank</v>
      </c>
      <c r="AF2020" s="217" t="str">
        <f t="shared" si="339"/>
        <v>Blank</v>
      </c>
      <c r="AG2020" s="9" t="str" cm="1">
        <f t="array" ref="AG2020">_xlfn.IFS(ISNUMBER(AC2020), "", ISNUMBER(SEARCH("Blank", AC2020)), "", ISERROR(AC2020), "Bad input on tab 3")</f>
        <v/>
      </c>
    </row>
    <row r="2021" spans="2:33" ht="15" customHeight="1" x14ac:dyDescent="0.75">
      <c r="B2021" s="205" t="str">
        <f>'5 Driver Data'!B2021</f>
        <v>2013</v>
      </c>
      <c r="C2021" s="193">
        <f>'5 Driver Data'!C2021</f>
        <v>0</v>
      </c>
      <c r="D2021" s="192">
        <f>'5 Driver Data'!D2021</f>
        <v>0</v>
      </c>
      <c r="E2021" s="191">
        <f>'5 Driver Data'!E2021</f>
        <v>0</v>
      </c>
      <c r="F2021" s="191">
        <f>'5 Driver Data'!F2021</f>
        <v>0</v>
      </c>
      <c r="G2021" s="191">
        <f>'5 Driver Data'!G2021</f>
        <v>0</v>
      </c>
      <c r="H2021" s="191">
        <f>'5 Driver Data'!H2021</f>
        <v>0</v>
      </c>
      <c r="I2021" s="191">
        <f>'5 Driver Data'!I2021</f>
        <v>0</v>
      </c>
      <c r="J2021" s="191">
        <f>'5 Driver Data'!J2021</f>
        <v>0</v>
      </c>
      <c r="K2021" s="206">
        <f>'5 Driver Data'!K2021</f>
        <v>0</v>
      </c>
      <c r="L2021" s="1"/>
      <c r="M2021" s="216" t="str">
        <f>IF(D2021=0,"Blank",'3 Model Input'!E$44*'3 Model Input'!E$45)</f>
        <v>Blank</v>
      </c>
      <c r="N2021" s="197" t="str">
        <f t="shared" si="330"/>
        <v>Blank</v>
      </c>
      <c r="O2021" s="197" t="str">
        <f>IF(D2021=0,"Blank",'3 Model Input'!E$49*(1-'3 Model Input'!E$51))</f>
        <v>Blank</v>
      </c>
      <c r="P2021" s="197" t="str">
        <f t="shared" si="331"/>
        <v>Blank</v>
      </c>
      <c r="Q2021" s="197" t="str">
        <f>IF(D2021=0,"Blank",IF(D2021="BEV",E2021*(1-'3 Model Input'!E$54), E2021))</f>
        <v>Blank</v>
      </c>
      <c r="R2021" s="198" t="str">
        <f>IF(D2021=0,"Blank",IF(D2021="PHEV",F2021/G2021,F2021*(1-'3 Model Input'!E$54)/G2021))</f>
        <v>Blank</v>
      </c>
      <c r="S2021" s="198" t="str">
        <f>IF(D2021=0,"Blank",IF(D2021="PHEV",MIN(M2021,E2021),MIN(M2021,(E2021*(1-'3 Model Input'!E$54)))))</f>
        <v>Blank</v>
      </c>
      <c r="T2021" s="217" t="str">
        <f t="shared" si="332"/>
        <v>Blank</v>
      </c>
      <c r="U2021" s="89"/>
      <c r="V2021" s="216" t="str">
        <f>IF(D2021=0,"Blank",P2021*'3 Model Input'!E$50)</f>
        <v>Blank</v>
      </c>
      <c r="W2021" s="197" t="str">
        <f t="shared" si="333"/>
        <v>Blank</v>
      </c>
      <c r="X2021" s="197" t="str">
        <f t="shared" si="334"/>
        <v>Blank</v>
      </c>
      <c r="Y2021" s="197" t="str">
        <f t="shared" si="335"/>
        <v>Blank</v>
      </c>
      <c r="Z2021" s="197" t="str">
        <f t="shared" si="336"/>
        <v>Blank</v>
      </c>
      <c r="AA2021" s="223" t="str" cm="1">
        <f t="array" ref="AA2021">_xlfn.IFS(ISTEXT('3 Model Input'!F$70),"Missing",ISTEXT('3 Model Input'!I$70),"Missing",ISNUMBER('3 Model Input'!K$70),'3 Model Input'!K$70*P2021)</f>
        <v>Missing</v>
      </c>
      <c r="AB2021" s="89"/>
      <c r="AC2021" s="227" t="str" cm="1">
        <f t="array" ref="AC2021">IF(D2021=0,"Blank",_xlfn.IFS('3 Model Input'!E$61=1,(V2021*G2021)/T2021,'3 Model Input'!E$61=2,(W2021*G2021)/T2021,'3 Model Input'!E$61=3,(X2021*G2021)/T2021,'3 Model Input'!E$61=4,(Y2021*G2021)/T2021,'3 Model Input'!E$61=5,(Z2021*G2021)/T2021, ISTEXT('3 Model Input'!E$61),"Missing",'3 Model Input'!E$61=6,(AA2021*G2021)/T2021))</f>
        <v>Blank</v>
      </c>
      <c r="AD2021" s="202" t="str">
        <f t="shared" si="337"/>
        <v>Blank</v>
      </c>
      <c r="AE2021" s="202" t="str">
        <f t="shared" si="338"/>
        <v>Blank</v>
      </c>
      <c r="AF2021" s="217" t="str">
        <f t="shared" si="339"/>
        <v>Blank</v>
      </c>
      <c r="AG2021" s="9" t="str" cm="1">
        <f t="array" ref="AG2021">_xlfn.IFS(ISNUMBER(AC2021), "", ISNUMBER(SEARCH("Blank", AC2021)), "", ISERROR(AC2021), "Bad input on tab 3")</f>
        <v/>
      </c>
    </row>
    <row r="2022" spans="2:33" ht="15" customHeight="1" x14ac:dyDescent="0.75">
      <c r="B2022" s="205" t="str">
        <f>'5 Driver Data'!B2022</f>
        <v>2014</v>
      </c>
      <c r="C2022" s="193">
        <f>'5 Driver Data'!C2022</f>
        <v>0</v>
      </c>
      <c r="D2022" s="192">
        <f>'5 Driver Data'!D2022</f>
        <v>0</v>
      </c>
      <c r="E2022" s="191">
        <f>'5 Driver Data'!E2022</f>
        <v>0</v>
      </c>
      <c r="F2022" s="191">
        <f>'5 Driver Data'!F2022</f>
        <v>0</v>
      </c>
      <c r="G2022" s="191">
        <f>'5 Driver Data'!G2022</f>
        <v>0</v>
      </c>
      <c r="H2022" s="191">
        <f>'5 Driver Data'!H2022</f>
        <v>0</v>
      </c>
      <c r="I2022" s="191">
        <f>'5 Driver Data'!I2022</f>
        <v>0</v>
      </c>
      <c r="J2022" s="191">
        <f>'5 Driver Data'!J2022</f>
        <v>0</v>
      </c>
      <c r="K2022" s="206">
        <f>'5 Driver Data'!K2022</f>
        <v>0</v>
      </c>
      <c r="L2022" s="1"/>
      <c r="M2022" s="216" t="str">
        <f>IF(D2022=0,"Blank",'3 Model Input'!E$44*'3 Model Input'!E$45)</f>
        <v>Blank</v>
      </c>
      <c r="N2022" s="197" t="str">
        <f t="shared" si="330"/>
        <v>Blank</v>
      </c>
      <c r="O2022" s="197" t="str">
        <f>IF(D2022=0,"Blank",'3 Model Input'!E$49*(1-'3 Model Input'!E$51))</f>
        <v>Blank</v>
      </c>
      <c r="P2022" s="197" t="str">
        <f t="shared" si="331"/>
        <v>Blank</v>
      </c>
      <c r="Q2022" s="197" t="str">
        <f>IF(D2022=0,"Blank",IF(D2022="BEV",E2022*(1-'3 Model Input'!E$54), E2022))</f>
        <v>Blank</v>
      </c>
      <c r="R2022" s="198" t="str">
        <f>IF(D2022=0,"Blank",IF(D2022="PHEV",F2022/G2022,F2022*(1-'3 Model Input'!E$54)/G2022))</f>
        <v>Blank</v>
      </c>
      <c r="S2022" s="198" t="str">
        <f>IF(D2022=0,"Blank",IF(D2022="PHEV",MIN(M2022,E2022),MIN(M2022,(E2022*(1-'3 Model Input'!E$54)))))</f>
        <v>Blank</v>
      </c>
      <c r="T2022" s="217" t="str">
        <f t="shared" si="332"/>
        <v>Blank</v>
      </c>
      <c r="U2022" s="89"/>
      <c r="V2022" s="216" t="str">
        <f>IF(D2022=0,"Blank",P2022*'3 Model Input'!E$50)</f>
        <v>Blank</v>
      </c>
      <c r="W2022" s="197" t="str">
        <f t="shared" si="333"/>
        <v>Blank</v>
      </c>
      <c r="X2022" s="197" t="str">
        <f t="shared" si="334"/>
        <v>Blank</v>
      </c>
      <c r="Y2022" s="197" t="str">
        <f t="shared" si="335"/>
        <v>Blank</v>
      </c>
      <c r="Z2022" s="197" t="str">
        <f t="shared" si="336"/>
        <v>Blank</v>
      </c>
      <c r="AA2022" s="223" t="str" cm="1">
        <f t="array" ref="AA2022">_xlfn.IFS(ISTEXT('3 Model Input'!F$70),"Missing",ISTEXT('3 Model Input'!I$70),"Missing",ISNUMBER('3 Model Input'!K$70),'3 Model Input'!K$70*P2022)</f>
        <v>Missing</v>
      </c>
      <c r="AB2022" s="89"/>
      <c r="AC2022" s="227" t="str" cm="1">
        <f t="array" ref="AC2022">IF(D2022=0,"Blank",_xlfn.IFS('3 Model Input'!E$61=1,(V2022*G2022)/T2022,'3 Model Input'!E$61=2,(W2022*G2022)/T2022,'3 Model Input'!E$61=3,(X2022*G2022)/T2022,'3 Model Input'!E$61=4,(Y2022*G2022)/T2022,'3 Model Input'!E$61=5,(Z2022*G2022)/T2022, ISTEXT('3 Model Input'!E$61),"Missing",'3 Model Input'!E$61=6,(AA2022*G2022)/T2022))</f>
        <v>Blank</v>
      </c>
      <c r="AD2022" s="202" t="str">
        <f t="shared" si="337"/>
        <v>Blank</v>
      </c>
      <c r="AE2022" s="202" t="str">
        <f t="shared" si="338"/>
        <v>Blank</v>
      </c>
      <c r="AF2022" s="217" t="str">
        <f t="shared" si="339"/>
        <v>Blank</v>
      </c>
      <c r="AG2022" s="9" t="str" cm="1">
        <f t="array" ref="AG2022">_xlfn.IFS(ISNUMBER(AC2022), "", ISNUMBER(SEARCH("Blank", AC2022)), "", ISERROR(AC2022), "Bad input on tab 3")</f>
        <v/>
      </c>
    </row>
    <row r="2023" spans="2:33" ht="15" customHeight="1" x14ac:dyDescent="0.75">
      <c r="B2023" s="205" t="str">
        <f>'5 Driver Data'!B2023</f>
        <v>2015</v>
      </c>
      <c r="C2023" s="193">
        <f>'5 Driver Data'!C2023</f>
        <v>0</v>
      </c>
      <c r="D2023" s="192">
        <f>'5 Driver Data'!D2023</f>
        <v>0</v>
      </c>
      <c r="E2023" s="191">
        <f>'5 Driver Data'!E2023</f>
        <v>0</v>
      </c>
      <c r="F2023" s="191">
        <f>'5 Driver Data'!F2023</f>
        <v>0</v>
      </c>
      <c r="G2023" s="191">
        <f>'5 Driver Data'!G2023</f>
        <v>0</v>
      </c>
      <c r="H2023" s="191">
        <f>'5 Driver Data'!H2023</f>
        <v>0</v>
      </c>
      <c r="I2023" s="191">
        <f>'5 Driver Data'!I2023</f>
        <v>0</v>
      </c>
      <c r="J2023" s="191">
        <f>'5 Driver Data'!J2023</f>
        <v>0</v>
      </c>
      <c r="K2023" s="206">
        <f>'5 Driver Data'!K2023</f>
        <v>0</v>
      </c>
      <c r="L2023" s="1"/>
      <c r="M2023" s="216" t="str">
        <f>IF(D2023=0,"Blank",'3 Model Input'!E$44*'3 Model Input'!E$45)</f>
        <v>Blank</v>
      </c>
      <c r="N2023" s="197" t="str">
        <f t="shared" si="330"/>
        <v>Blank</v>
      </c>
      <c r="O2023" s="197" t="str">
        <f>IF(D2023=0,"Blank",'3 Model Input'!E$49*(1-'3 Model Input'!E$51))</f>
        <v>Blank</v>
      </c>
      <c r="P2023" s="197" t="str">
        <f t="shared" si="331"/>
        <v>Blank</v>
      </c>
      <c r="Q2023" s="197" t="str">
        <f>IF(D2023=0,"Blank",IF(D2023="BEV",E2023*(1-'3 Model Input'!E$54), E2023))</f>
        <v>Blank</v>
      </c>
      <c r="R2023" s="198" t="str">
        <f>IF(D2023=0,"Blank",IF(D2023="PHEV",F2023/G2023,F2023*(1-'3 Model Input'!E$54)/G2023))</f>
        <v>Blank</v>
      </c>
      <c r="S2023" s="198" t="str">
        <f>IF(D2023=0,"Blank",IF(D2023="PHEV",MIN(M2023,E2023),MIN(M2023,(E2023*(1-'3 Model Input'!E$54)))))</f>
        <v>Blank</v>
      </c>
      <c r="T2023" s="217" t="str">
        <f t="shared" si="332"/>
        <v>Blank</v>
      </c>
      <c r="U2023" s="89"/>
      <c r="V2023" s="216" t="str">
        <f>IF(D2023=0,"Blank",P2023*'3 Model Input'!E$50)</f>
        <v>Blank</v>
      </c>
      <c r="W2023" s="197" t="str">
        <f t="shared" si="333"/>
        <v>Blank</v>
      </c>
      <c r="X2023" s="197" t="str">
        <f t="shared" si="334"/>
        <v>Blank</v>
      </c>
      <c r="Y2023" s="197" t="str">
        <f t="shared" si="335"/>
        <v>Blank</v>
      </c>
      <c r="Z2023" s="197" t="str">
        <f t="shared" si="336"/>
        <v>Blank</v>
      </c>
      <c r="AA2023" s="223" t="str" cm="1">
        <f t="array" ref="AA2023">_xlfn.IFS(ISTEXT('3 Model Input'!F$70),"Missing",ISTEXT('3 Model Input'!I$70),"Missing",ISNUMBER('3 Model Input'!K$70),'3 Model Input'!K$70*P2023)</f>
        <v>Missing</v>
      </c>
      <c r="AB2023" s="89"/>
      <c r="AC2023" s="227" t="str" cm="1">
        <f t="array" ref="AC2023">IF(D2023=0,"Blank",_xlfn.IFS('3 Model Input'!E$61=1,(V2023*G2023)/T2023,'3 Model Input'!E$61=2,(W2023*G2023)/T2023,'3 Model Input'!E$61=3,(X2023*G2023)/T2023,'3 Model Input'!E$61=4,(Y2023*G2023)/T2023,'3 Model Input'!E$61=5,(Z2023*G2023)/T2023, ISTEXT('3 Model Input'!E$61),"Missing",'3 Model Input'!E$61=6,(AA2023*G2023)/T2023))</f>
        <v>Blank</v>
      </c>
      <c r="AD2023" s="202" t="str">
        <f t="shared" si="337"/>
        <v>Blank</v>
      </c>
      <c r="AE2023" s="202" t="str">
        <f t="shared" si="338"/>
        <v>Blank</v>
      </c>
      <c r="AF2023" s="217" t="str">
        <f t="shared" si="339"/>
        <v>Blank</v>
      </c>
      <c r="AG2023" s="9" t="str" cm="1">
        <f t="array" ref="AG2023">_xlfn.IFS(ISNUMBER(AC2023), "", ISNUMBER(SEARCH("Blank", AC2023)), "", ISERROR(AC2023), "Bad input on tab 3")</f>
        <v/>
      </c>
    </row>
    <row r="2024" spans="2:33" ht="15" customHeight="1" x14ac:dyDescent="0.75">
      <c r="B2024" s="205" t="str">
        <f>'5 Driver Data'!B2024</f>
        <v>2016</v>
      </c>
      <c r="C2024" s="193">
        <f>'5 Driver Data'!C2024</f>
        <v>0</v>
      </c>
      <c r="D2024" s="192">
        <f>'5 Driver Data'!D2024</f>
        <v>0</v>
      </c>
      <c r="E2024" s="191">
        <f>'5 Driver Data'!E2024</f>
        <v>0</v>
      </c>
      <c r="F2024" s="191">
        <f>'5 Driver Data'!F2024</f>
        <v>0</v>
      </c>
      <c r="G2024" s="191">
        <f>'5 Driver Data'!G2024</f>
        <v>0</v>
      </c>
      <c r="H2024" s="191">
        <f>'5 Driver Data'!H2024</f>
        <v>0</v>
      </c>
      <c r="I2024" s="191">
        <f>'5 Driver Data'!I2024</f>
        <v>0</v>
      </c>
      <c r="J2024" s="191">
        <f>'5 Driver Data'!J2024</f>
        <v>0</v>
      </c>
      <c r="K2024" s="206">
        <f>'5 Driver Data'!K2024</f>
        <v>0</v>
      </c>
      <c r="L2024" s="1"/>
      <c r="M2024" s="216" t="str">
        <f>IF(D2024=0,"Blank",'3 Model Input'!E$44*'3 Model Input'!E$45)</f>
        <v>Blank</v>
      </c>
      <c r="N2024" s="197" t="str">
        <f t="shared" si="330"/>
        <v>Blank</v>
      </c>
      <c r="O2024" s="197" t="str">
        <f>IF(D2024=0,"Blank",'3 Model Input'!E$49*(1-'3 Model Input'!E$51))</f>
        <v>Blank</v>
      </c>
      <c r="P2024" s="197" t="str">
        <f t="shared" si="331"/>
        <v>Blank</v>
      </c>
      <c r="Q2024" s="197" t="str">
        <f>IF(D2024=0,"Blank",IF(D2024="BEV",E2024*(1-'3 Model Input'!E$54), E2024))</f>
        <v>Blank</v>
      </c>
      <c r="R2024" s="198" t="str">
        <f>IF(D2024=0,"Blank",IF(D2024="PHEV",F2024/G2024,F2024*(1-'3 Model Input'!E$54)/G2024))</f>
        <v>Blank</v>
      </c>
      <c r="S2024" s="198" t="str">
        <f>IF(D2024=0,"Blank",IF(D2024="PHEV",MIN(M2024,E2024),MIN(M2024,(E2024*(1-'3 Model Input'!E$54)))))</f>
        <v>Blank</v>
      </c>
      <c r="T2024" s="217" t="str">
        <f t="shared" si="332"/>
        <v>Blank</v>
      </c>
      <c r="U2024" s="89"/>
      <c r="V2024" s="216" t="str">
        <f>IF(D2024=0,"Blank",P2024*'3 Model Input'!E$50)</f>
        <v>Blank</v>
      </c>
      <c r="W2024" s="197" t="str">
        <f t="shared" si="333"/>
        <v>Blank</v>
      </c>
      <c r="X2024" s="197" t="str">
        <f t="shared" si="334"/>
        <v>Blank</v>
      </c>
      <c r="Y2024" s="197" t="str">
        <f t="shared" si="335"/>
        <v>Blank</v>
      </c>
      <c r="Z2024" s="197" t="str">
        <f t="shared" si="336"/>
        <v>Blank</v>
      </c>
      <c r="AA2024" s="223" t="str" cm="1">
        <f t="array" ref="AA2024">_xlfn.IFS(ISTEXT('3 Model Input'!F$70),"Missing",ISTEXT('3 Model Input'!I$70),"Missing",ISNUMBER('3 Model Input'!K$70),'3 Model Input'!K$70*P2024)</f>
        <v>Missing</v>
      </c>
      <c r="AB2024" s="89"/>
      <c r="AC2024" s="227" t="str" cm="1">
        <f t="array" ref="AC2024">IF(D2024=0,"Blank",_xlfn.IFS('3 Model Input'!E$61=1,(V2024*G2024)/T2024,'3 Model Input'!E$61=2,(W2024*G2024)/T2024,'3 Model Input'!E$61=3,(X2024*G2024)/T2024,'3 Model Input'!E$61=4,(Y2024*G2024)/T2024,'3 Model Input'!E$61=5,(Z2024*G2024)/T2024, ISTEXT('3 Model Input'!E$61),"Missing",'3 Model Input'!E$61=6,(AA2024*G2024)/T2024))</f>
        <v>Blank</v>
      </c>
      <c r="AD2024" s="202" t="str">
        <f t="shared" si="337"/>
        <v>Blank</v>
      </c>
      <c r="AE2024" s="202" t="str">
        <f t="shared" si="338"/>
        <v>Blank</v>
      </c>
      <c r="AF2024" s="217" t="str">
        <f t="shared" si="339"/>
        <v>Blank</v>
      </c>
      <c r="AG2024" s="9" t="str" cm="1">
        <f t="array" ref="AG2024">_xlfn.IFS(ISNUMBER(AC2024), "", ISNUMBER(SEARCH("Blank", AC2024)), "", ISERROR(AC2024), "Bad input on tab 3")</f>
        <v/>
      </c>
    </row>
    <row r="2025" spans="2:33" ht="15" customHeight="1" x14ac:dyDescent="0.75">
      <c r="B2025" s="205" t="str">
        <f>'5 Driver Data'!B2025</f>
        <v>2017</v>
      </c>
      <c r="C2025" s="193">
        <f>'5 Driver Data'!C2025</f>
        <v>0</v>
      </c>
      <c r="D2025" s="192">
        <f>'5 Driver Data'!D2025</f>
        <v>0</v>
      </c>
      <c r="E2025" s="191">
        <f>'5 Driver Data'!E2025</f>
        <v>0</v>
      </c>
      <c r="F2025" s="191">
        <f>'5 Driver Data'!F2025</f>
        <v>0</v>
      </c>
      <c r="G2025" s="191">
        <f>'5 Driver Data'!G2025</f>
        <v>0</v>
      </c>
      <c r="H2025" s="191">
        <f>'5 Driver Data'!H2025</f>
        <v>0</v>
      </c>
      <c r="I2025" s="191">
        <f>'5 Driver Data'!I2025</f>
        <v>0</v>
      </c>
      <c r="J2025" s="191">
        <f>'5 Driver Data'!J2025</f>
        <v>0</v>
      </c>
      <c r="K2025" s="206">
        <f>'5 Driver Data'!K2025</f>
        <v>0</v>
      </c>
      <c r="L2025" s="1"/>
      <c r="M2025" s="216" t="str">
        <f>IF(D2025=0,"Blank",'3 Model Input'!E$44*'3 Model Input'!E$45)</f>
        <v>Blank</v>
      </c>
      <c r="N2025" s="197" t="str">
        <f t="shared" si="330"/>
        <v>Blank</v>
      </c>
      <c r="O2025" s="197" t="str">
        <f>IF(D2025=0,"Blank",'3 Model Input'!E$49*(1-'3 Model Input'!E$51))</f>
        <v>Blank</v>
      </c>
      <c r="P2025" s="197" t="str">
        <f t="shared" si="331"/>
        <v>Blank</v>
      </c>
      <c r="Q2025" s="197" t="str">
        <f>IF(D2025=0,"Blank",IF(D2025="BEV",E2025*(1-'3 Model Input'!E$54), E2025))</f>
        <v>Blank</v>
      </c>
      <c r="R2025" s="198" t="str">
        <f>IF(D2025=0,"Blank",IF(D2025="PHEV",F2025/G2025,F2025*(1-'3 Model Input'!E$54)/G2025))</f>
        <v>Blank</v>
      </c>
      <c r="S2025" s="198" t="str">
        <f>IF(D2025=0,"Blank",IF(D2025="PHEV",MIN(M2025,E2025),MIN(M2025,(E2025*(1-'3 Model Input'!E$54)))))</f>
        <v>Blank</v>
      </c>
      <c r="T2025" s="217" t="str">
        <f t="shared" si="332"/>
        <v>Blank</v>
      </c>
      <c r="U2025" s="89"/>
      <c r="V2025" s="216" t="str">
        <f>IF(D2025=0,"Blank",P2025*'3 Model Input'!E$50)</f>
        <v>Blank</v>
      </c>
      <c r="W2025" s="197" t="str">
        <f t="shared" si="333"/>
        <v>Blank</v>
      </c>
      <c r="X2025" s="197" t="str">
        <f t="shared" si="334"/>
        <v>Blank</v>
      </c>
      <c r="Y2025" s="197" t="str">
        <f t="shared" si="335"/>
        <v>Blank</v>
      </c>
      <c r="Z2025" s="197" t="str">
        <f t="shared" si="336"/>
        <v>Blank</v>
      </c>
      <c r="AA2025" s="223" t="str" cm="1">
        <f t="array" ref="AA2025">_xlfn.IFS(ISTEXT('3 Model Input'!F$70),"Missing",ISTEXT('3 Model Input'!I$70),"Missing",ISNUMBER('3 Model Input'!K$70),'3 Model Input'!K$70*P2025)</f>
        <v>Missing</v>
      </c>
      <c r="AB2025" s="89"/>
      <c r="AC2025" s="227" t="str" cm="1">
        <f t="array" ref="AC2025">IF(D2025=0,"Blank",_xlfn.IFS('3 Model Input'!E$61=1,(V2025*G2025)/T2025,'3 Model Input'!E$61=2,(W2025*G2025)/T2025,'3 Model Input'!E$61=3,(X2025*G2025)/T2025,'3 Model Input'!E$61=4,(Y2025*G2025)/T2025,'3 Model Input'!E$61=5,(Z2025*G2025)/T2025, ISTEXT('3 Model Input'!E$61),"Missing",'3 Model Input'!E$61=6,(AA2025*G2025)/T2025))</f>
        <v>Blank</v>
      </c>
      <c r="AD2025" s="202" t="str">
        <f t="shared" si="337"/>
        <v>Blank</v>
      </c>
      <c r="AE2025" s="202" t="str">
        <f t="shared" si="338"/>
        <v>Blank</v>
      </c>
      <c r="AF2025" s="217" t="str">
        <f t="shared" si="339"/>
        <v>Blank</v>
      </c>
      <c r="AG2025" s="9" t="str" cm="1">
        <f t="array" ref="AG2025">_xlfn.IFS(ISNUMBER(AC2025), "", ISNUMBER(SEARCH("Blank", AC2025)), "", ISERROR(AC2025), "Bad input on tab 3")</f>
        <v/>
      </c>
    </row>
    <row r="2026" spans="2:33" ht="15" customHeight="1" x14ac:dyDescent="0.75">
      <c r="B2026" s="205" t="str">
        <f>'5 Driver Data'!B2026</f>
        <v>2018</v>
      </c>
      <c r="C2026" s="193">
        <f>'5 Driver Data'!C2026</f>
        <v>0</v>
      </c>
      <c r="D2026" s="192">
        <f>'5 Driver Data'!D2026</f>
        <v>0</v>
      </c>
      <c r="E2026" s="191">
        <f>'5 Driver Data'!E2026</f>
        <v>0</v>
      </c>
      <c r="F2026" s="191">
        <f>'5 Driver Data'!F2026</f>
        <v>0</v>
      </c>
      <c r="G2026" s="191">
        <f>'5 Driver Data'!G2026</f>
        <v>0</v>
      </c>
      <c r="H2026" s="191">
        <f>'5 Driver Data'!H2026</f>
        <v>0</v>
      </c>
      <c r="I2026" s="191">
        <f>'5 Driver Data'!I2026</f>
        <v>0</v>
      </c>
      <c r="J2026" s="191">
        <f>'5 Driver Data'!J2026</f>
        <v>0</v>
      </c>
      <c r="K2026" s="206">
        <f>'5 Driver Data'!K2026</f>
        <v>0</v>
      </c>
      <c r="L2026" s="1"/>
      <c r="M2026" s="216" t="str">
        <f>IF(D2026=0,"Blank",'3 Model Input'!E$44*'3 Model Input'!E$45)</f>
        <v>Blank</v>
      </c>
      <c r="N2026" s="197" t="str">
        <f t="shared" si="330"/>
        <v>Blank</v>
      </c>
      <c r="O2026" s="197" t="str">
        <f>IF(D2026=0,"Blank",'3 Model Input'!E$49*(1-'3 Model Input'!E$51))</f>
        <v>Blank</v>
      </c>
      <c r="P2026" s="197" t="str">
        <f t="shared" si="331"/>
        <v>Blank</v>
      </c>
      <c r="Q2026" s="197" t="str">
        <f>IF(D2026=0,"Blank",IF(D2026="BEV",E2026*(1-'3 Model Input'!E$54), E2026))</f>
        <v>Blank</v>
      </c>
      <c r="R2026" s="198" t="str">
        <f>IF(D2026=0,"Blank",IF(D2026="PHEV",F2026/G2026,F2026*(1-'3 Model Input'!E$54)/G2026))</f>
        <v>Blank</v>
      </c>
      <c r="S2026" s="198" t="str">
        <f>IF(D2026=0,"Blank",IF(D2026="PHEV",MIN(M2026,E2026),MIN(M2026,(E2026*(1-'3 Model Input'!E$54)))))</f>
        <v>Blank</v>
      </c>
      <c r="T2026" s="217" t="str">
        <f t="shared" si="332"/>
        <v>Blank</v>
      </c>
      <c r="U2026" s="89"/>
      <c r="V2026" s="216" t="str">
        <f>IF(D2026=0,"Blank",P2026*'3 Model Input'!E$50)</f>
        <v>Blank</v>
      </c>
      <c r="W2026" s="197" t="str">
        <f t="shared" si="333"/>
        <v>Blank</v>
      </c>
      <c r="X2026" s="197" t="str">
        <f t="shared" si="334"/>
        <v>Blank</v>
      </c>
      <c r="Y2026" s="197" t="str">
        <f t="shared" si="335"/>
        <v>Blank</v>
      </c>
      <c r="Z2026" s="197" t="str">
        <f t="shared" si="336"/>
        <v>Blank</v>
      </c>
      <c r="AA2026" s="223" t="str" cm="1">
        <f t="array" ref="AA2026">_xlfn.IFS(ISTEXT('3 Model Input'!F$70),"Missing",ISTEXT('3 Model Input'!I$70),"Missing",ISNUMBER('3 Model Input'!K$70),'3 Model Input'!K$70*P2026)</f>
        <v>Missing</v>
      </c>
      <c r="AB2026" s="89"/>
      <c r="AC2026" s="227" t="str" cm="1">
        <f t="array" ref="AC2026">IF(D2026=0,"Blank",_xlfn.IFS('3 Model Input'!E$61=1,(V2026*G2026)/T2026,'3 Model Input'!E$61=2,(W2026*G2026)/T2026,'3 Model Input'!E$61=3,(X2026*G2026)/T2026,'3 Model Input'!E$61=4,(Y2026*G2026)/T2026,'3 Model Input'!E$61=5,(Z2026*G2026)/T2026, ISTEXT('3 Model Input'!E$61),"Missing",'3 Model Input'!E$61=6,(AA2026*G2026)/T2026))</f>
        <v>Blank</v>
      </c>
      <c r="AD2026" s="202" t="str">
        <f t="shared" si="337"/>
        <v>Blank</v>
      </c>
      <c r="AE2026" s="202" t="str">
        <f t="shared" si="338"/>
        <v>Blank</v>
      </c>
      <c r="AF2026" s="217" t="str">
        <f t="shared" si="339"/>
        <v>Blank</v>
      </c>
      <c r="AG2026" s="9" t="str" cm="1">
        <f t="array" ref="AG2026">_xlfn.IFS(ISNUMBER(AC2026), "", ISNUMBER(SEARCH("Blank", AC2026)), "", ISERROR(AC2026), "Bad input on tab 3")</f>
        <v/>
      </c>
    </row>
    <row r="2027" spans="2:33" ht="15" customHeight="1" x14ac:dyDescent="0.75">
      <c r="B2027" s="205" t="str">
        <f>'5 Driver Data'!B2027</f>
        <v>2019</v>
      </c>
      <c r="C2027" s="193">
        <f>'5 Driver Data'!C2027</f>
        <v>0</v>
      </c>
      <c r="D2027" s="192">
        <f>'5 Driver Data'!D2027</f>
        <v>0</v>
      </c>
      <c r="E2027" s="191">
        <f>'5 Driver Data'!E2027</f>
        <v>0</v>
      </c>
      <c r="F2027" s="191">
        <f>'5 Driver Data'!F2027</f>
        <v>0</v>
      </c>
      <c r="G2027" s="191">
        <f>'5 Driver Data'!G2027</f>
        <v>0</v>
      </c>
      <c r="H2027" s="191">
        <f>'5 Driver Data'!H2027</f>
        <v>0</v>
      </c>
      <c r="I2027" s="191">
        <f>'5 Driver Data'!I2027</f>
        <v>0</v>
      </c>
      <c r="J2027" s="191">
        <f>'5 Driver Data'!J2027</f>
        <v>0</v>
      </c>
      <c r="K2027" s="206">
        <f>'5 Driver Data'!K2027</f>
        <v>0</v>
      </c>
      <c r="L2027" s="1"/>
      <c r="M2027" s="216" t="str">
        <f>IF(D2027=0,"Blank",'3 Model Input'!E$44*'3 Model Input'!E$45)</f>
        <v>Blank</v>
      </c>
      <c r="N2027" s="197" t="str">
        <f t="shared" si="330"/>
        <v>Blank</v>
      </c>
      <c r="O2027" s="197" t="str">
        <f>IF(D2027=0,"Blank",'3 Model Input'!E$49*(1-'3 Model Input'!E$51))</f>
        <v>Blank</v>
      </c>
      <c r="P2027" s="197" t="str">
        <f t="shared" si="331"/>
        <v>Blank</v>
      </c>
      <c r="Q2027" s="197" t="str">
        <f>IF(D2027=0,"Blank",IF(D2027="BEV",E2027*(1-'3 Model Input'!E$54), E2027))</f>
        <v>Blank</v>
      </c>
      <c r="R2027" s="198" t="str">
        <f>IF(D2027=0,"Blank",IF(D2027="PHEV",F2027/G2027,F2027*(1-'3 Model Input'!E$54)/G2027))</f>
        <v>Blank</v>
      </c>
      <c r="S2027" s="198" t="str">
        <f>IF(D2027=0,"Blank",IF(D2027="PHEV",MIN(M2027,E2027),MIN(M2027,(E2027*(1-'3 Model Input'!E$54)))))</f>
        <v>Blank</v>
      </c>
      <c r="T2027" s="217" t="str">
        <f t="shared" si="332"/>
        <v>Blank</v>
      </c>
      <c r="U2027" s="89"/>
      <c r="V2027" s="216" t="str">
        <f>IF(D2027=0,"Blank",P2027*'3 Model Input'!E$50)</f>
        <v>Blank</v>
      </c>
      <c r="W2027" s="197" t="str">
        <f t="shared" si="333"/>
        <v>Blank</v>
      </c>
      <c r="X2027" s="197" t="str">
        <f t="shared" si="334"/>
        <v>Blank</v>
      </c>
      <c r="Y2027" s="197" t="str">
        <f t="shared" si="335"/>
        <v>Blank</v>
      </c>
      <c r="Z2027" s="197" t="str">
        <f t="shared" si="336"/>
        <v>Blank</v>
      </c>
      <c r="AA2027" s="223" t="str" cm="1">
        <f t="array" ref="AA2027">_xlfn.IFS(ISTEXT('3 Model Input'!F$70),"Missing",ISTEXT('3 Model Input'!I$70),"Missing",ISNUMBER('3 Model Input'!K$70),'3 Model Input'!K$70*P2027)</f>
        <v>Missing</v>
      </c>
      <c r="AB2027" s="89"/>
      <c r="AC2027" s="227" t="str" cm="1">
        <f t="array" ref="AC2027">IF(D2027=0,"Blank",_xlfn.IFS('3 Model Input'!E$61=1,(V2027*G2027)/T2027,'3 Model Input'!E$61=2,(W2027*G2027)/T2027,'3 Model Input'!E$61=3,(X2027*G2027)/T2027,'3 Model Input'!E$61=4,(Y2027*G2027)/T2027,'3 Model Input'!E$61=5,(Z2027*G2027)/T2027, ISTEXT('3 Model Input'!E$61),"Missing",'3 Model Input'!E$61=6,(AA2027*G2027)/T2027))</f>
        <v>Blank</v>
      </c>
      <c r="AD2027" s="202" t="str">
        <f t="shared" si="337"/>
        <v>Blank</v>
      </c>
      <c r="AE2027" s="202" t="str">
        <f t="shared" si="338"/>
        <v>Blank</v>
      </c>
      <c r="AF2027" s="217" t="str">
        <f t="shared" si="339"/>
        <v>Blank</v>
      </c>
      <c r="AG2027" s="9" t="str" cm="1">
        <f t="array" ref="AG2027">_xlfn.IFS(ISNUMBER(AC2027), "", ISNUMBER(SEARCH("Blank", AC2027)), "", ISERROR(AC2027), "Bad input on tab 3")</f>
        <v/>
      </c>
    </row>
    <row r="2028" spans="2:33" ht="15" customHeight="1" x14ac:dyDescent="0.75">
      <c r="B2028" s="205" t="str">
        <f>'5 Driver Data'!B2028</f>
        <v>2020</v>
      </c>
      <c r="C2028" s="193">
        <f>'5 Driver Data'!C2028</f>
        <v>0</v>
      </c>
      <c r="D2028" s="192">
        <f>'5 Driver Data'!D2028</f>
        <v>0</v>
      </c>
      <c r="E2028" s="191">
        <f>'5 Driver Data'!E2028</f>
        <v>0</v>
      </c>
      <c r="F2028" s="191">
        <f>'5 Driver Data'!F2028</f>
        <v>0</v>
      </c>
      <c r="G2028" s="191">
        <f>'5 Driver Data'!G2028</f>
        <v>0</v>
      </c>
      <c r="H2028" s="191">
        <f>'5 Driver Data'!H2028</f>
        <v>0</v>
      </c>
      <c r="I2028" s="191">
        <f>'5 Driver Data'!I2028</f>
        <v>0</v>
      </c>
      <c r="J2028" s="191">
        <f>'5 Driver Data'!J2028</f>
        <v>0</v>
      </c>
      <c r="K2028" s="206">
        <f>'5 Driver Data'!K2028</f>
        <v>0</v>
      </c>
      <c r="L2028" s="1"/>
      <c r="M2028" s="216" t="str">
        <f>IF(D2028=0,"Blank",'3 Model Input'!E$44*'3 Model Input'!E$45)</f>
        <v>Blank</v>
      </c>
      <c r="N2028" s="197" t="str">
        <f t="shared" si="330"/>
        <v>Blank</v>
      </c>
      <c r="O2028" s="197" t="str">
        <f>IF(D2028=0,"Blank",'3 Model Input'!E$49*(1-'3 Model Input'!E$51))</f>
        <v>Blank</v>
      </c>
      <c r="P2028" s="197" t="str">
        <f t="shared" si="331"/>
        <v>Blank</v>
      </c>
      <c r="Q2028" s="197" t="str">
        <f>IF(D2028=0,"Blank",IF(D2028="BEV",E2028*(1-'3 Model Input'!E$54), E2028))</f>
        <v>Blank</v>
      </c>
      <c r="R2028" s="198" t="str">
        <f>IF(D2028=0,"Blank",IF(D2028="PHEV",F2028/G2028,F2028*(1-'3 Model Input'!E$54)/G2028))</f>
        <v>Blank</v>
      </c>
      <c r="S2028" s="198" t="str">
        <f>IF(D2028=0,"Blank",IF(D2028="PHEV",MIN(M2028,E2028),MIN(M2028,(E2028*(1-'3 Model Input'!E$54)))))</f>
        <v>Blank</v>
      </c>
      <c r="T2028" s="217" t="str">
        <f t="shared" si="332"/>
        <v>Blank</v>
      </c>
      <c r="U2028" s="89"/>
      <c r="V2028" s="216" t="str">
        <f>IF(D2028=0,"Blank",P2028*'3 Model Input'!E$50)</f>
        <v>Blank</v>
      </c>
      <c r="W2028" s="197" t="str">
        <f t="shared" si="333"/>
        <v>Blank</v>
      </c>
      <c r="X2028" s="197" t="str">
        <f t="shared" si="334"/>
        <v>Blank</v>
      </c>
      <c r="Y2028" s="197" t="str">
        <f t="shared" si="335"/>
        <v>Blank</v>
      </c>
      <c r="Z2028" s="197" t="str">
        <f t="shared" si="336"/>
        <v>Blank</v>
      </c>
      <c r="AA2028" s="223" t="str" cm="1">
        <f t="array" ref="AA2028">_xlfn.IFS(ISTEXT('3 Model Input'!F$70),"Missing",ISTEXT('3 Model Input'!I$70),"Missing",ISNUMBER('3 Model Input'!K$70),'3 Model Input'!K$70*P2028)</f>
        <v>Missing</v>
      </c>
      <c r="AB2028" s="89"/>
      <c r="AC2028" s="227" t="str" cm="1">
        <f t="array" ref="AC2028">IF(D2028=0,"Blank",_xlfn.IFS('3 Model Input'!E$61=1,(V2028*G2028)/T2028,'3 Model Input'!E$61=2,(W2028*G2028)/T2028,'3 Model Input'!E$61=3,(X2028*G2028)/T2028,'3 Model Input'!E$61=4,(Y2028*G2028)/T2028,'3 Model Input'!E$61=5,(Z2028*G2028)/T2028, ISTEXT('3 Model Input'!E$61),"Missing",'3 Model Input'!E$61=6,(AA2028*G2028)/T2028))</f>
        <v>Blank</v>
      </c>
      <c r="AD2028" s="202" t="str">
        <f t="shared" si="337"/>
        <v>Blank</v>
      </c>
      <c r="AE2028" s="202" t="str">
        <f t="shared" si="338"/>
        <v>Blank</v>
      </c>
      <c r="AF2028" s="217" t="str">
        <f t="shared" si="339"/>
        <v>Blank</v>
      </c>
      <c r="AG2028" s="9" t="str" cm="1">
        <f t="array" ref="AG2028">_xlfn.IFS(ISNUMBER(AC2028), "", ISNUMBER(SEARCH("Blank", AC2028)), "", ISERROR(AC2028), "Bad input on tab 3")</f>
        <v/>
      </c>
    </row>
    <row r="2029" spans="2:33" ht="15" customHeight="1" x14ac:dyDescent="0.75">
      <c r="B2029" s="205" t="str">
        <f>'5 Driver Data'!B2029</f>
        <v>2021</v>
      </c>
      <c r="C2029" s="193">
        <f>'5 Driver Data'!C2029</f>
        <v>0</v>
      </c>
      <c r="D2029" s="192">
        <f>'5 Driver Data'!D2029</f>
        <v>0</v>
      </c>
      <c r="E2029" s="191">
        <f>'5 Driver Data'!E2029</f>
        <v>0</v>
      </c>
      <c r="F2029" s="191">
        <f>'5 Driver Data'!F2029</f>
        <v>0</v>
      </c>
      <c r="G2029" s="191">
        <f>'5 Driver Data'!G2029</f>
        <v>0</v>
      </c>
      <c r="H2029" s="191">
        <f>'5 Driver Data'!H2029</f>
        <v>0</v>
      </c>
      <c r="I2029" s="191">
        <f>'5 Driver Data'!I2029</f>
        <v>0</v>
      </c>
      <c r="J2029" s="191">
        <f>'5 Driver Data'!J2029</f>
        <v>0</v>
      </c>
      <c r="K2029" s="206">
        <f>'5 Driver Data'!K2029</f>
        <v>0</v>
      </c>
      <c r="L2029" s="1"/>
      <c r="M2029" s="216" t="str">
        <f>IF(D2029=0,"Blank",'3 Model Input'!E$44*'3 Model Input'!E$45)</f>
        <v>Blank</v>
      </c>
      <c r="N2029" s="197" t="str">
        <f t="shared" si="330"/>
        <v>Blank</v>
      </c>
      <c r="O2029" s="197" t="str">
        <f>IF(D2029=0,"Blank",'3 Model Input'!E$49*(1-'3 Model Input'!E$51))</f>
        <v>Blank</v>
      </c>
      <c r="P2029" s="197" t="str">
        <f t="shared" si="331"/>
        <v>Blank</v>
      </c>
      <c r="Q2029" s="197" t="str">
        <f>IF(D2029=0,"Blank",IF(D2029="BEV",E2029*(1-'3 Model Input'!E$54), E2029))</f>
        <v>Blank</v>
      </c>
      <c r="R2029" s="198" t="str">
        <f>IF(D2029=0,"Blank",IF(D2029="PHEV",F2029/G2029,F2029*(1-'3 Model Input'!E$54)/G2029))</f>
        <v>Blank</v>
      </c>
      <c r="S2029" s="198" t="str">
        <f>IF(D2029=0,"Blank",IF(D2029="PHEV",MIN(M2029,E2029),MIN(M2029,(E2029*(1-'3 Model Input'!E$54)))))</f>
        <v>Blank</v>
      </c>
      <c r="T2029" s="217" t="str">
        <f t="shared" si="332"/>
        <v>Blank</v>
      </c>
      <c r="U2029" s="89"/>
      <c r="V2029" s="216" t="str">
        <f>IF(D2029=0,"Blank",P2029*'3 Model Input'!E$50)</f>
        <v>Blank</v>
      </c>
      <c r="W2029" s="197" t="str">
        <f t="shared" si="333"/>
        <v>Blank</v>
      </c>
      <c r="X2029" s="197" t="str">
        <f t="shared" si="334"/>
        <v>Blank</v>
      </c>
      <c r="Y2029" s="197" t="str">
        <f t="shared" si="335"/>
        <v>Blank</v>
      </c>
      <c r="Z2029" s="197" t="str">
        <f t="shared" si="336"/>
        <v>Blank</v>
      </c>
      <c r="AA2029" s="223" t="str" cm="1">
        <f t="array" ref="AA2029">_xlfn.IFS(ISTEXT('3 Model Input'!F$70),"Missing",ISTEXT('3 Model Input'!I$70),"Missing",ISNUMBER('3 Model Input'!K$70),'3 Model Input'!K$70*P2029)</f>
        <v>Missing</v>
      </c>
      <c r="AB2029" s="89"/>
      <c r="AC2029" s="227" t="str" cm="1">
        <f t="array" ref="AC2029">IF(D2029=0,"Blank",_xlfn.IFS('3 Model Input'!E$61=1,(V2029*G2029)/T2029,'3 Model Input'!E$61=2,(W2029*G2029)/T2029,'3 Model Input'!E$61=3,(X2029*G2029)/T2029,'3 Model Input'!E$61=4,(Y2029*G2029)/T2029,'3 Model Input'!E$61=5,(Z2029*G2029)/T2029, ISTEXT('3 Model Input'!E$61),"Missing",'3 Model Input'!E$61=6,(AA2029*G2029)/T2029))</f>
        <v>Blank</v>
      </c>
      <c r="AD2029" s="202" t="str">
        <f t="shared" si="337"/>
        <v>Blank</v>
      </c>
      <c r="AE2029" s="202" t="str">
        <f t="shared" si="338"/>
        <v>Blank</v>
      </c>
      <c r="AF2029" s="217" t="str">
        <f t="shared" si="339"/>
        <v>Blank</v>
      </c>
      <c r="AG2029" s="9" t="str" cm="1">
        <f t="array" ref="AG2029">_xlfn.IFS(ISNUMBER(AC2029), "", ISNUMBER(SEARCH("Blank", AC2029)), "", ISERROR(AC2029), "Bad input on tab 3")</f>
        <v/>
      </c>
    </row>
    <row r="2030" spans="2:33" ht="15" customHeight="1" x14ac:dyDescent="0.75">
      <c r="B2030" s="205" t="str">
        <f>'5 Driver Data'!B2030</f>
        <v>2022</v>
      </c>
      <c r="C2030" s="193">
        <f>'5 Driver Data'!C2030</f>
        <v>0</v>
      </c>
      <c r="D2030" s="192">
        <f>'5 Driver Data'!D2030</f>
        <v>0</v>
      </c>
      <c r="E2030" s="191">
        <f>'5 Driver Data'!E2030</f>
        <v>0</v>
      </c>
      <c r="F2030" s="191">
        <f>'5 Driver Data'!F2030</f>
        <v>0</v>
      </c>
      <c r="G2030" s="191">
        <f>'5 Driver Data'!G2030</f>
        <v>0</v>
      </c>
      <c r="H2030" s="191">
        <f>'5 Driver Data'!H2030</f>
        <v>0</v>
      </c>
      <c r="I2030" s="191">
        <f>'5 Driver Data'!I2030</f>
        <v>0</v>
      </c>
      <c r="J2030" s="191">
        <f>'5 Driver Data'!J2030</f>
        <v>0</v>
      </c>
      <c r="K2030" s="206">
        <f>'5 Driver Data'!K2030</f>
        <v>0</v>
      </c>
      <c r="L2030" s="1"/>
      <c r="M2030" s="216" t="str">
        <f>IF(D2030=0,"Blank",'3 Model Input'!E$44*'3 Model Input'!E$45)</f>
        <v>Blank</v>
      </c>
      <c r="N2030" s="197" t="str">
        <f t="shared" ref="N2030:N2093" si="340">IF(D2030=0,"Blank",H2030*I2030*52)</f>
        <v>Blank</v>
      </c>
      <c r="O2030" s="197" t="str">
        <f>IF(D2030=0,"Blank",'3 Model Input'!E$49*(1-'3 Model Input'!E$51))</f>
        <v>Blank</v>
      </c>
      <c r="P2030" s="197" t="str">
        <f t="shared" ref="P2030:P2093" si="341">IF(D2030=0,"Blank",SUM(N2030:O2030))</f>
        <v>Blank</v>
      </c>
      <c r="Q2030" s="197" t="str">
        <f>IF(D2030=0,"Blank",IF(D2030="BEV",E2030*(1-'3 Model Input'!E$54), E2030))</f>
        <v>Blank</v>
      </c>
      <c r="R2030" s="198" t="str">
        <f>IF(D2030=0,"Blank",IF(D2030="PHEV",F2030/G2030,F2030*(1-'3 Model Input'!E$54)/G2030))</f>
        <v>Blank</v>
      </c>
      <c r="S2030" s="198" t="str">
        <f>IF(D2030=0,"Blank",IF(D2030="PHEV",MIN(M2030,E2030),MIN(M2030,(E2030*(1-'3 Model Input'!E$54)))))</f>
        <v>Blank</v>
      </c>
      <c r="T2030" s="217" t="str">
        <f t="shared" ref="T2030:T2093" si="342">IF(D2030=0,"Blank",MIN(R2030,(S2030/E2030*F2030)))</f>
        <v>Blank</v>
      </c>
      <c r="U2030" s="89"/>
      <c r="V2030" s="216" t="str">
        <f>IF(D2030=0,"Blank",P2030*'3 Model Input'!E$50)</f>
        <v>Blank</v>
      </c>
      <c r="W2030" s="197" t="str">
        <f t="shared" ref="W2030:W2093" si="343">IF(D2030=0,"Blank",V2030*(1-J2030))</f>
        <v>Blank</v>
      </c>
      <c r="X2030" s="197" t="str">
        <f t="shared" ref="X2030:X2093" si="344">P2030</f>
        <v>Blank</v>
      </c>
      <c r="Y2030" s="197" t="str">
        <f t="shared" ref="Y2030:Y2093" si="345">IF(D2030=0,"Blank",P2030*(1-J2030))</f>
        <v>Blank</v>
      </c>
      <c r="Z2030" s="197" t="str">
        <f t="shared" ref="Z2030:Z2093" si="346">IF(D2030=0,"Blank",N2030*K2030)</f>
        <v>Blank</v>
      </c>
      <c r="AA2030" s="223" t="str" cm="1">
        <f t="array" ref="AA2030">_xlfn.IFS(ISTEXT('3 Model Input'!F$70),"Missing",ISTEXT('3 Model Input'!I$70),"Missing",ISNUMBER('3 Model Input'!K$70),'3 Model Input'!K$70*P2030)</f>
        <v>Missing</v>
      </c>
      <c r="AB2030" s="89"/>
      <c r="AC2030" s="227" t="str" cm="1">
        <f t="array" ref="AC2030">IF(D2030=0,"Blank",_xlfn.IFS('3 Model Input'!E$61=1,(V2030*G2030)/T2030,'3 Model Input'!E$61=2,(W2030*G2030)/T2030,'3 Model Input'!E$61=3,(X2030*G2030)/T2030,'3 Model Input'!E$61=4,(Y2030*G2030)/T2030,'3 Model Input'!E$61=5,(Z2030*G2030)/T2030, ISTEXT('3 Model Input'!E$61),"Missing",'3 Model Input'!E$61=6,(AA2030*G2030)/T2030))</f>
        <v>Blank</v>
      </c>
      <c r="AD2030" s="202" t="str">
        <f t="shared" ref="AD2030:AD2093" si="347">IF(D2030=0,"Blank",MIN(SUM(AC2030/52/H2030),1))</f>
        <v>Blank</v>
      </c>
      <c r="AE2030" s="202" t="str">
        <f t="shared" ref="AE2030:AE2093" si="348">IF(D2030=0,"Blank",AD2030*H2030)</f>
        <v>Blank</v>
      </c>
      <c r="AF2030" s="217" t="str">
        <f t="shared" ref="AF2030:AF2093" si="349">IF(D2030=0,"Blank",AC2030*S2030)</f>
        <v>Blank</v>
      </c>
      <c r="AG2030" s="9" t="str" cm="1">
        <f t="array" ref="AG2030">_xlfn.IFS(ISNUMBER(AC2030), "", ISNUMBER(SEARCH("Blank", AC2030)), "", ISERROR(AC2030), "Bad input on tab 3")</f>
        <v/>
      </c>
    </row>
    <row r="2031" spans="2:33" ht="15" customHeight="1" x14ac:dyDescent="0.75">
      <c r="B2031" s="205" t="str">
        <f>'5 Driver Data'!B2031</f>
        <v>2023</v>
      </c>
      <c r="C2031" s="193">
        <f>'5 Driver Data'!C2031</f>
        <v>0</v>
      </c>
      <c r="D2031" s="192">
        <f>'5 Driver Data'!D2031</f>
        <v>0</v>
      </c>
      <c r="E2031" s="191">
        <f>'5 Driver Data'!E2031</f>
        <v>0</v>
      </c>
      <c r="F2031" s="191">
        <f>'5 Driver Data'!F2031</f>
        <v>0</v>
      </c>
      <c r="G2031" s="191">
        <f>'5 Driver Data'!G2031</f>
        <v>0</v>
      </c>
      <c r="H2031" s="191">
        <f>'5 Driver Data'!H2031</f>
        <v>0</v>
      </c>
      <c r="I2031" s="191">
        <f>'5 Driver Data'!I2031</f>
        <v>0</v>
      </c>
      <c r="J2031" s="191">
        <f>'5 Driver Data'!J2031</f>
        <v>0</v>
      </c>
      <c r="K2031" s="206">
        <f>'5 Driver Data'!K2031</f>
        <v>0</v>
      </c>
      <c r="L2031" s="1"/>
      <c r="M2031" s="216" t="str">
        <f>IF(D2031=0,"Blank",'3 Model Input'!E$44*'3 Model Input'!E$45)</f>
        <v>Blank</v>
      </c>
      <c r="N2031" s="197" t="str">
        <f t="shared" si="340"/>
        <v>Blank</v>
      </c>
      <c r="O2031" s="197" t="str">
        <f>IF(D2031=0,"Blank",'3 Model Input'!E$49*(1-'3 Model Input'!E$51))</f>
        <v>Blank</v>
      </c>
      <c r="P2031" s="197" t="str">
        <f t="shared" si="341"/>
        <v>Blank</v>
      </c>
      <c r="Q2031" s="197" t="str">
        <f>IF(D2031=0,"Blank",IF(D2031="BEV",E2031*(1-'3 Model Input'!E$54), E2031))</f>
        <v>Blank</v>
      </c>
      <c r="R2031" s="198" t="str">
        <f>IF(D2031=0,"Blank",IF(D2031="PHEV",F2031/G2031,F2031*(1-'3 Model Input'!E$54)/G2031))</f>
        <v>Blank</v>
      </c>
      <c r="S2031" s="198" t="str">
        <f>IF(D2031=0,"Blank",IF(D2031="PHEV",MIN(M2031,E2031),MIN(M2031,(E2031*(1-'3 Model Input'!E$54)))))</f>
        <v>Blank</v>
      </c>
      <c r="T2031" s="217" t="str">
        <f t="shared" si="342"/>
        <v>Blank</v>
      </c>
      <c r="U2031" s="89"/>
      <c r="V2031" s="216" t="str">
        <f>IF(D2031=0,"Blank",P2031*'3 Model Input'!E$50)</f>
        <v>Blank</v>
      </c>
      <c r="W2031" s="197" t="str">
        <f t="shared" si="343"/>
        <v>Blank</v>
      </c>
      <c r="X2031" s="197" t="str">
        <f t="shared" si="344"/>
        <v>Blank</v>
      </c>
      <c r="Y2031" s="197" t="str">
        <f t="shared" si="345"/>
        <v>Blank</v>
      </c>
      <c r="Z2031" s="197" t="str">
        <f t="shared" si="346"/>
        <v>Blank</v>
      </c>
      <c r="AA2031" s="223" t="str" cm="1">
        <f t="array" ref="AA2031">_xlfn.IFS(ISTEXT('3 Model Input'!F$70),"Missing",ISTEXT('3 Model Input'!I$70),"Missing",ISNUMBER('3 Model Input'!K$70),'3 Model Input'!K$70*P2031)</f>
        <v>Missing</v>
      </c>
      <c r="AB2031" s="89"/>
      <c r="AC2031" s="227" t="str" cm="1">
        <f t="array" ref="AC2031">IF(D2031=0,"Blank",_xlfn.IFS('3 Model Input'!E$61=1,(V2031*G2031)/T2031,'3 Model Input'!E$61=2,(W2031*G2031)/T2031,'3 Model Input'!E$61=3,(X2031*G2031)/T2031,'3 Model Input'!E$61=4,(Y2031*G2031)/T2031,'3 Model Input'!E$61=5,(Z2031*G2031)/T2031, ISTEXT('3 Model Input'!E$61),"Missing",'3 Model Input'!E$61=6,(AA2031*G2031)/T2031))</f>
        <v>Blank</v>
      </c>
      <c r="AD2031" s="202" t="str">
        <f t="shared" si="347"/>
        <v>Blank</v>
      </c>
      <c r="AE2031" s="202" t="str">
        <f t="shared" si="348"/>
        <v>Blank</v>
      </c>
      <c r="AF2031" s="217" t="str">
        <f t="shared" si="349"/>
        <v>Blank</v>
      </c>
      <c r="AG2031" s="9" t="str" cm="1">
        <f t="array" ref="AG2031">_xlfn.IFS(ISNUMBER(AC2031), "", ISNUMBER(SEARCH("Blank", AC2031)), "", ISERROR(AC2031), "Bad input on tab 3")</f>
        <v/>
      </c>
    </row>
    <row r="2032" spans="2:33" ht="15" customHeight="1" x14ac:dyDescent="0.75">
      <c r="B2032" s="205" t="str">
        <f>'5 Driver Data'!B2032</f>
        <v>2024</v>
      </c>
      <c r="C2032" s="193">
        <f>'5 Driver Data'!C2032</f>
        <v>0</v>
      </c>
      <c r="D2032" s="192">
        <f>'5 Driver Data'!D2032</f>
        <v>0</v>
      </c>
      <c r="E2032" s="191">
        <f>'5 Driver Data'!E2032</f>
        <v>0</v>
      </c>
      <c r="F2032" s="191">
        <f>'5 Driver Data'!F2032</f>
        <v>0</v>
      </c>
      <c r="G2032" s="191">
        <f>'5 Driver Data'!G2032</f>
        <v>0</v>
      </c>
      <c r="H2032" s="191">
        <f>'5 Driver Data'!H2032</f>
        <v>0</v>
      </c>
      <c r="I2032" s="191">
        <f>'5 Driver Data'!I2032</f>
        <v>0</v>
      </c>
      <c r="J2032" s="191">
        <f>'5 Driver Data'!J2032</f>
        <v>0</v>
      </c>
      <c r="K2032" s="206">
        <f>'5 Driver Data'!K2032</f>
        <v>0</v>
      </c>
      <c r="L2032" s="1"/>
      <c r="M2032" s="216" t="str">
        <f>IF(D2032=0,"Blank",'3 Model Input'!E$44*'3 Model Input'!E$45)</f>
        <v>Blank</v>
      </c>
      <c r="N2032" s="197" t="str">
        <f t="shared" si="340"/>
        <v>Blank</v>
      </c>
      <c r="O2032" s="197" t="str">
        <f>IF(D2032=0,"Blank",'3 Model Input'!E$49*(1-'3 Model Input'!E$51))</f>
        <v>Blank</v>
      </c>
      <c r="P2032" s="197" t="str">
        <f t="shared" si="341"/>
        <v>Blank</v>
      </c>
      <c r="Q2032" s="197" t="str">
        <f>IF(D2032=0,"Blank",IF(D2032="BEV",E2032*(1-'3 Model Input'!E$54), E2032))</f>
        <v>Blank</v>
      </c>
      <c r="R2032" s="198" t="str">
        <f>IF(D2032=0,"Blank",IF(D2032="PHEV",F2032/G2032,F2032*(1-'3 Model Input'!E$54)/G2032))</f>
        <v>Blank</v>
      </c>
      <c r="S2032" s="198" t="str">
        <f>IF(D2032=0,"Blank",IF(D2032="PHEV",MIN(M2032,E2032),MIN(M2032,(E2032*(1-'3 Model Input'!E$54)))))</f>
        <v>Blank</v>
      </c>
      <c r="T2032" s="217" t="str">
        <f t="shared" si="342"/>
        <v>Blank</v>
      </c>
      <c r="U2032" s="89"/>
      <c r="V2032" s="216" t="str">
        <f>IF(D2032=0,"Blank",P2032*'3 Model Input'!E$50)</f>
        <v>Blank</v>
      </c>
      <c r="W2032" s="197" t="str">
        <f t="shared" si="343"/>
        <v>Blank</v>
      </c>
      <c r="X2032" s="197" t="str">
        <f t="shared" si="344"/>
        <v>Blank</v>
      </c>
      <c r="Y2032" s="197" t="str">
        <f t="shared" si="345"/>
        <v>Blank</v>
      </c>
      <c r="Z2032" s="197" t="str">
        <f t="shared" si="346"/>
        <v>Blank</v>
      </c>
      <c r="AA2032" s="223" t="str" cm="1">
        <f t="array" ref="AA2032">_xlfn.IFS(ISTEXT('3 Model Input'!F$70),"Missing",ISTEXT('3 Model Input'!I$70),"Missing",ISNUMBER('3 Model Input'!K$70),'3 Model Input'!K$70*P2032)</f>
        <v>Missing</v>
      </c>
      <c r="AB2032" s="89"/>
      <c r="AC2032" s="227" t="str" cm="1">
        <f t="array" ref="AC2032">IF(D2032=0,"Blank",_xlfn.IFS('3 Model Input'!E$61=1,(V2032*G2032)/T2032,'3 Model Input'!E$61=2,(W2032*G2032)/T2032,'3 Model Input'!E$61=3,(X2032*G2032)/T2032,'3 Model Input'!E$61=4,(Y2032*G2032)/T2032,'3 Model Input'!E$61=5,(Z2032*G2032)/T2032, ISTEXT('3 Model Input'!E$61),"Missing",'3 Model Input'!E$61=6,(AA2032*G2032)/T2032))</f>
        <v>Blank</v>
      </c>
      <c r="AD2032" s="202" t="str">
        <f t="shared" si="347"/>
        <v>Blank</v>
      </c>
      <c r="AE2032" s="202" t="str">
        <f t="shared" si="348"/>
        <v>Blank</v>
      </c>
      <c r="AF2032" s="217" t="str">
        <f t="shared" si="349"/>
        <v>Blank</v>
      </c>
      <c r="AG2032" s="9" t="str" cm="1">
        <f t="array" ref="AG2032">_xlfn.IFS(ISNUMBER(AC2032), "", ISNUMBER(SEARCH("Blank", AC2032)), "", ISERROR(AC2032), "Bad input on tab 3")</f>
        <v/>
      </c>
    </row>
    <row r="2033" spans="2:33" ht="15" customHeight="1" x14ac:dyDescent="0.75">
      <c r="B2033" s="205" t="str">
        <f>'5 Driver Data'!B2033</f>
        <v>2025</v>
      </c>
      <c r="C2033" s="193">
        <f>'5 Driver Data'!C2033</f>
        <v>0</v>
      </c>
      <c r="D2033" s="192">
        <f>'5 Driver Data'!D2033</f>
        <v>0</v>
      </c>
      <c r="E2033" s="191">
        <f>'5 Driver Data'!E2033</f>
        <v>0</v>
      </c>
      <c r="F2033" s="191">
        <f>'5 Driver Data'!F2033</f>
        <v>0</v>
      </c>
      <c r="G2033" s="191">
        <f>'5 Driver Data'!G2033</f>
        <v>0</v>
      </c>
      <c r="H2033" s="191">
        <f>'5 Driver Data'!H2033</f>
        <v>0</v>
      </c>
      <c r="I2033" s="191">
        <f>'5 Driver Data'!I2033</f>
        <v>0</v>
      </c>
      <c r="J2033" s="191">
        <f>'5 Driver Data'!J2033</f>
        <v>0</v>
      </c>
      <c r="K2033" s="206">
        <f>'5 Driver Data'!K2033</f>
        <v>0</v>
      </c>
      <c r="L2033" s="1"/>
      <c r="M2033" s="216" t="str">
        <f>IF(D2033=0,"Blank",'3 Model Input'!E$44*'3 Model Input'!E$45)</f>
        <v>Blank</v>
      </c>
      <c r="N2033" s="197" t="str">
        <f t="shared" si="340"/>
        <v>Blank</v>
      </c>
      <c r="O2033" s="197" t="str">
        <f>IF(D2033=0,"Blank",'3 Model Input'!E$49*(1-'3 Model Input'!E$51))</f>
        <v>Blank</v>
      </c>
      <c r="P2033" s="197" t="str">
        <f t="shared" si="341"/>
        <v>Blank</v>
      </c>
      <c r="Q2033" s="197" t="str">
        <f>IF(D2033=0,"Blank",IF(D2033="BEV",E2033*(1-'3 Model Input'!E$54), E2033))</f>
        <v>Blank</v>
      </c>
      <c r="R2033" s="198" t="str">
        <f>IF(D2033=0,"Blank",IF(D2033="PHEV",F2033/G2033,F2033*(1-'3 Model Input'!E$54)/G2033))</f>
        <v>Blank</v>
      </c>
      <c r="S2033" s="198" t="str">
        <f>IF(D2033=0,"Blank",IF(D2033="PHEV",MIN(M2033,E2033),MIN(M2033,(E2033*(1-'3 Model Input'!E$54)))))</f>
        <v>Blank</v>
      </c>
      <c r="T2033" s="217" t="str">
        <f t="shared" si="342"/>
        <v>Blank</v>
      </c>
      <c r="U2033" s="89"/>
      <c r="V2033" s="216" t="str">
        <f>IF(D2033=0,"Blank",P2033*'3 Model Input'!E$50)</f>
        <v>Blank</v>
      </c>
      <c r="W2033" s="197" t="str">
        <f t="shared" si="343"/>
        <v>Blank</v>
      </c>
      <c r="X2033" s="197" t="str">
        <f t="shared" si="344"/>
        <v>Blank</v>
      </c>
      <c r="Y2033" s="197" t="str">
        <f t="shared" si="345"/>
        <v>Blank</v>
      </c>
      <c r="Z2033" s="197" t="str">
        <f t="shared" si="346"/>
        <v>Blank</v>
      </c>
      <c r="AA2033" s="223" t="str" cm="1">
        <f t="array" ref="AA2033">_xlfn.IFS(ISTEXT('3 Model Input'!F$70),"Missing",ISTEXT('3 Model Input'!I$70),"Missing",ISNUMBER('3 Model Input'!K$70),'3 Model Input'!K$70*P2033)</f>
        <v>Missing</v>
      </c>
      <c r="AB2033" s="89"/>
      <c r="AC2033" s="227" t="str" cm="1">
        <f t="array" ref="AC2033">IF(D2033=0,"Blank",_xlfn.IFS('3 Model Input'!E$61=1,(V2033*G2033)/T2033,'3 Model Input'!E$61=2,(W2033*G2033)/T2033,'3 Model Input'!E$61=3,(X2033*G2033)/T2033,'3 Model Input'!E$61=4,(Y2033*G2033)/T2033,'3 Model Input'!E$61=5,(Z2033*G2033)/T2033, ISTEXT('3 Model Input'!E$61),"Missing",'3 Model Input'!E$61=6,(AA2033*G2033)/T2033))</f>
        <v>Blank</v>
      </c>
      <c r="AD2033" s="202" t="str">
        <f t="shared" si="347"/>
        <v>Blank</v>
      </c>
      <c r="AE2033" s="202" t="str">
        <f t="shared" si="348"/>
        <v>Blank</v>
      </c>
      <c r="AF2033" s="217" t="str">
        <f t="shared" si="349"/>
        <v>Blank</v>
      </c>
      <c r="AG2033" s="9" t="str" cm="1">
        <f t="array" ref="AG2033">_xlfn.IFS(ISNUMBER(AC2033), "", ISNUMBER(SEARCH("Blank", AC2033)), "", ISERROR(AC2033), "Bad input on tab 3")</f>
        <v/>
      </c>
    </row>
    <row r="2034" spans="2:33" ht="15" customHeight="1" x14ac:dyDescent="0.75">
      <c r="B2034" s="205" t="str">
        <f>'5 Driver Data'!B2034</f>
        <v>2026</v>
      </c>
      <c r="C2034" s="193">
        <f>'5 Driver Data'!C2034</f>
        <v>0</v>
      </c>
      <c r="D2034" s="192">
        <f>'5 Driver Data'!D2034</f>
        <v>0</v>
      </c>
      <c r="E2034" s="191">
        <f>'5 Driver Data'!E2034</f>
        <v>0</v>
      </c>
      <c r="F2034" s="191">
        <f>'5 Driver Data'!F2034</f>
        <v>0</v>
      </c>
      <c r="G2034" s="191">
        <f>'5 Driver Data'!G2034</f>
        <v>0</v>
      </c>
      <c r="H2034" s="191">
        <f>'5 Driver Data'!H2034</f>
        <v>0</v>
      </c>
      <c r="I2034" s="191">
        <f>'5 Driver Data'!I2034</f>
        <v>0</v>
      </c>
      <c r="J2034" s="191">
        <f>'5 Driver Data'!J2034</f>
        <v>0</v>
      </c>
      <c r="K2034" s="206">
        <f>'5 Driver Data'!K2034</f>
        <v>0</v>
      </c>
      <c r="L2034" s="1"/>
      <c r="M2034" s="216" t="str">
        <f>IF(D2034=0,"Blank",'3 Model Input'!E$44*'3 Model Input'!E$45)</f>
        <v>Blank</v>
      </c>
      <c r="N2034" s="197" t="str">
        <f t="shared" si="340"/>
        <v>Blank</v>
      </c>
      <c r="O2034" s="197" t="str">
        <f>IF(D2034=0,"Blank",'3 Model Input'!E$49*(1-'3 Model Input'!E$51))</f>
        <v>Blank</v>
      </c>
      <c r="P2034" s="197" t="str">
        <f t="shared" si="341"/>
        <v>Blank</v>
      </c>
      <c r="Q2034" s="197" t="str">
        <f>IF(D2034=0,"Blank",IF(D2034="BEV",E2034*(1-'3 Model Input'!E$54), E2034))</f>
        <v>Blank</v>
      </c>
      <c r="R2034" s="198" t="str">
        <f>IF(D2034=0,"Blank",IF(D2034="PHEV",F2034/G2034,F2034*(1-'3 Model Input'!E$54)/G2034))</f>
        <v>Blank</v>
      </c>
      <c r="S2034" s="198" t="str">
        <f>IF(D2034=0,"Blank",IF(D2034="PHEV",MIN(M2034,E2034),MIN(M2034,(E2034*(1-'3 Model Input'!E$54)))))</f>
        <v>Blank</v>
      </c>
      <c r="T2034" s="217" t="str">
        <f t="shared" si="342"/>
        <v>Blank</v>
      </c>
      <c r="U2034" s="89"/>
      <c r="V2034" s="216" t="str">
        <f>IF(D2034=0,"Blank",P2034*'3 Model Input'!E$50)</f>
        <v>Blank</v>
      </c>
      <c r="W2034" s="197" t="str">
        <f t="shared" si="343"/>
        <v>Blank</v>
      </c>
      <c r="X2034" s="197" t="str">
        <f t="shared" si="344"/>
        <v>Blank</v>
      </c>
      <c r="Y2034" s="197" t="str">
        <f t="shared" si="345"/>
        <v>Blank</v>
      </c>
      <c r="Z2034" s="197" t="str">
        <f t="shared" si="346"/>
        <v>Blank</v>
      </c>
      <c r="AA2034" s="223" t="str" cm="1">
        <f t="array" ref="AA2034">_xlfn.IFS(ISTEXT('3 Model Input'!F$70),"Missing",ISTEXT('3 Model Input'!I$70),"Missing",ISNUMBER('3 Model Input'!K$70),'3 Model Input'!K$70*P2034)</f>
        <v>Missing</v>
      </c>
      <c r="AB2034" s="89"/>
      <c r="AC2034" s="227" t="str" cm="1">
        <f t="array" ref="AC2034">IF(D2034=0,"Blank",_xlfn.IFS('3 Model Input'!E$61=1,(V2034*G2034)/T2034,'3 Model Input'!E$61=2,(W2034*G2034)/T2034,'3 Model Input'!E$61=3,(X2034*G2034)/T2034,'3 Model Input'!E$61=4,(Y2034*G2034)/T2034,'3 Model Input'!E$61=5,(Z2034*G2034)/T2034, ISTEXT('3 Model Input'!E$61),"Missing",'3 Model Input'!E$61=6,(AA2034*G2034)/T2034))</f>
        <v>Blank</v>
      </c>
      <c r="AD2034" s="202" t="str">
        <f t="shared" si="347"/>
        <v>Blank</v>
      </c>
      <c r="AE2034" s="202" t="str">
        <f t="shared" si="348"/>
        <v>Blank</v>
      </c>
      <c r="AF2034" s="217" t="str">
        <f t="shared" si="349"/>
        <v>Blank</v>
      </c>
      <c r="AG2034" s="9" t="str" cm="1">
        <f t="array" ref="AG2034">_xlfn.IFS(ISNUMBER(AC2034), "", ISNUMBER(SEARCH("Blank", AC2034)), "", ISERROR(AC2034), "Bad input on tab 3")</f>
        <v/>
      </c>
    </row>
    <row r="2035" spans="2:33" ht="15" customHeight="1" x14ac:dyDescent="0.75">
      <c r="B2035" s="205" t="str">
        <f>'5 Driver Data'!B2035</f>
        <v>2027</v>
      </c>
      <c r="C2035" s="193">
        <f>'5 Driver Data'!C2035</f>
        <v>0</v>
      </c>
      <c r="D2035" s="192">
        <f>'5 Driver Data'!D2035</f>
        <v>0</v>
      </c>
      <c r="E2035" s="191">
        <f>'5 Driver Data'!E2035</f>
        <v>0</v>
      </c>
      <c r="F2035" s="191">
        <f>'5 Driver Data'!F2035</f>
        <v>0</v>
      </c>
      <c r="G2035" s="191">
        <f>'5 Driver Data'!G2035</f>
        <v>0</v>
      </c>
      <c r="H2035" s="191">
        <f>'5 Driver Data'!H2035</f>
        <v>0</v>
      </c>
      <c r="I2035" s="191">
        <f>'5 Driver Data'!I2035</f>
        <v>0</v>
      </c>
      <c r="J2035" s="191">
        <f>'5 Driver Data'!J2035</f>
        <v>0</v>
      </c>
      <c r="K2035" s="206">
        <f>'5 Driver Data'!K2035</f>
        <v>0</v>
      </c>
      <c r="L2035" s="1"/>
      <c r="M2035" s="216" t="str">
        <f>IF(D2035=0,"Blank",'3 Model Input'!E$44*'3 Model Input'!E$45)</f>
        <v>Blank</v>
      </c>
      <c r="N2035" s="197" t="str">
        <f t="shared" si="340"/>
        <v>Blank</v>
      </c>
      <c r="O2035" s="197" t="str">
        <f>IF(D2035=0,"Blank",'3 Model Input'!E$49*(1-'3 Model Input'!E$51))</f>
        <v>Blank</v>
      </c>
      <c r="P2035" s="197" t="str">
        <f t="shared" si="341"/>
        <v>Blank</v>
      </c>
      <c r="Q2035" s="197" t="str">
        <f>IF(D2035=0,"Blank",IF(D2035="BEV",E2035*(1-'3 Model Input'!E$54), E2035))</f>
        <v>Blank</v>
      </c>
      <c r="R2035" s="198" t="str">
        <f>IF(D2035=0,"Blank",IF(D2035="PHEV",F2035/G2035,F2035*(1-'3 Model Input'!E$54)/G2035))</f>
        <v>Blank</v>
      </c>
      <c r="S2035" s="198" t="str">
        <f>IF(D2035=0,"Blank",IF(D2035="PHEV",MIN(M2035,E2035),MIN(M2035,(E2035*(1-'3 Model Input'!E$54)))))</f>
        <v>Blank</v>
      </c>
      <c r="T2035" s="217" t="str">
        <f t="shared" si="342"/>
        <v>Blank</v>
      </c>
      <c r="U2035" s="89"/>
      <c r="V2035" s="216" t="str">
        <f>IF(D2035=0,"Blank",P2035*'3 Model Input'!E$50)</f>
        <v>Blank</v>
      </c>
      <c r="W2035" s="197" t="str">
        <f t="shared" si="343"/>
        <v>Blank</v>
      </c>
      <c r="X2035" s="197" t="str">
        <f t="shared" si="344"/>
        <v>Blank</v>
      </c>
      <c r="Y2035" s="197" t="str">
        <f t="shared" si="345"/>
        <v>Blank</v>
      </c>
      <c r="Z2035" s="197" t="str">
        <f t="shared" si="346"/>
        <v>Blank</v>
      </c>
      <c r="AA2035" s="223" t="str" cm="1">
        <f t="array" ref="AA2035">_xlfn.IFS(ISTEXT('3 Model Input'!F$70),"Missing",ISTEXT('3 Model Input'!I$70),"Missing",ISNUMBER('3 Model Input'!K$70),'3 Model Input'!K$70*P2035)</f>
        <v>Missing</v>
      </c>
      <c r="AB2035" s="89"/>
      <c r="AC2035" s="227" t="str" cm="1">
        <f t="array" ref="AC2035">IF(D2035=0,"Blank",_xlfn.IFS('3 Model Input'!E$61=1,(V2035*G2035)/T2035,'3 Model Input'!E$61=2,(W2035*G2035)/T2035,'3 Model Input'!E$61=3,(X2035*G2035)/T2035,'3 Model Input'!E$61=4,(Y2035*G2035)/T2035,'3 Model Input'!E$61=5,(Z2035*G2035)/T2035, ISTEXT('3 Model Input'!E$61),"Missing",'3 Model Input'!E$61=6,(AA2035*G2035)/T2035))</f>
        <v>Blank</v>
      </c>
      <c r="AD2035" s="202" t="str">
        <f t="shared" si="347"/>
        <v>Blank</v>
      </c>
      <c r="AE2035" s="202" t="str">
        <f t="shared" si="348"/>
        <v>Blank</v>
      </c>
      <c r="AF2035" s="217" t="str">
        <f t="shared" si="349"/>
        <v>Blank</v>
      </c>
      <c r="AG2035" s="9" t="str" cm="1">
        <f t="array" ref="AG2035">_xlfn.IFS(ISNUMBER(AC2035), "", ISNUMBER(SEARCH("Blank", AC2035)), "", ISERROR(AC2035), "Bad input on tab 3")</f>
        <v/>
      </c>
    </row>
    <row r="2036" spans="2:33" ht="15" customHeight="1" x14ac:dyDescent="0.75">
      <c r="B2036" s="205" t="str">
        <f>'5 Driver Data'!B2036</f>
        <v>2028</v>
      </c>
      <c r="C2036" s="193">
        <f>'5 Driver Data'!C2036</f>
        <v>0</v>
      </c>
      <c r="D2036" s="192">
        <f>'5 Driver Data'!D2036</f>
        <v>0</v>
      </c>
      <c r="E2036" s="191">
        <f>'5 Driver Data'!E2036</f>
        <v>0</v>
      </c>
      <c r="F2036" s="191">
        <f>'5 Driver Data'!F2036</f>
        <v>0</v>
      </c>
      <c r="G2036" s="191">
        <f>'5 Driver Data'!G2036</f>
        <v>0</v>
      </c>
      <c r="H2036" s="191">
        <f>'5 Driver Data'!H2036</f>
        <v>0</v>
      </c>
      <c r="I2036" s="191">
        <f>'5 Driver Data'!I2036</f>
        <v>0</v>
      </c>
      <c r="J2036" s="191">
        <f>'5 Driver Data'!J2036</f>
        <v>0</v>
      </c>
      <c r="K2036" s="206">
        <f>'5 Driver Data'!K2036</f>
        <v>0</v>
      </c>
      <c r="L2036" s="1"/>
      <c r="M2036" s="216" t="str">
        <f>IF(D2036=0,"Blank",'3 Model Input'!E$44*'3 Model Input'!E$45)</f>
        <v>Blank</v>
      </c>
      <c r="N2036" s="197" t="str">
        <f t="shared" si="340"/>
        <v>Blank</v>
      </c>
      <c r="O2036" s="197" t="str">
        <f>IF(D2036=0,"Blank",'3 Model Input'!E$49*(1-'3 Model Input'!E$51))</f>
        <v>Blank</v>
      </c>
      <c r="P2036" s="197" t="str">
        <f t="shared" si="341"/>
        <v>Blank</v>
      </c>
      <c r="Q2036" s="197" t="str">
        <f>IF(D2036=0,"Blank",IF(D2036="BEV",E2036*(1-'3 Model Input'!E$54), E2036))</f>
        <v>Blank</v>
      </c>
      <c r="R2036" s="198" t="str">
        <f>IF(D2036=0,"Blank",IF(D2036="PHEV",F2036/G2036,F2036*(1-'3 Model Input'!E$54)/G2036))</f>
        <v>Blank</v>
      </c>
      <c r="S2036" s="198" t="str">
        <f>IF(D2036=0,"Blank",IF(D2036="PHEV",MIN(M2036,E2036),MIN(M2036,(E2036*(1-'3 Model Input'!E$54)))))</f>
        <v>Blank</v>
      </c>
      <c r="T2036" s="217" t="str">
        <f t="shared" si="342"/>
        <v>Blank</v>
      </c>
      <c r="U2036" s="89"/>
      <c r="V2036" s="216" t="str">
        <f>IF(D2036=0,"Blank",P2036*'3 Model Input'!E$50)</f>
        <v>Blank</v>
      </c>
      <c r="W2036" s="197" t="str">
        <f t="shared" si="343"/>
        <v>Blank</v>
      </c>
      <c r="X2036" s="197" t="str">
        <f t="shared" si="344"/>
        <v>Blank</v>
      </c>
      <c r="Y2036" s="197" t="str">
        <f t="shared" si="345"/>
        <v>Blank</v>
      </c>
      <c r="Z2036" s="197" t="str">
        <f t="shared" si="346"/>
        <v>Blank</v>
      </c>
      <c r="AA2036" s="223" t="str" cm="1">
        <f t="array" ref="AA2036">_xlfn.IFS(ISTEXT('3 Model Input'!F$70),"Missing",ISTEXT('3 Model Input'!I$70),"Missing",ISNUMBER('3 Model Input'!K$70),'3 Model Input'!K$70*P2036)</f>
        <v>Missing</v>
      </c>
      <c r="AB2036" s="89"/>
      <c r="AC2036" s="227" t="str" cm="1">
        <f t="array" ref="AC2036">IF(D2036=0,"Blank",_xlfn.IFS('3 Model Input'!E$61=1,(V2036*G2036)/T2036,'3 Model Input'!E$61=2,(W2036*G2036)/T2036,'3 Model Input'!E$61=3,(X2036*G2036)/T2036,'3 Model Input'!E$61=4,(Y2036*G2036)/T2036,'3 Model Input'!E$61=5,(Z2036*G2036)/T2036, ISTEXT('3 Model Input'!E$61),"Missing",'3 Model Input'!E$61=6,(AA2036*G2036)/T2036))</f>
        <v>Blank</v>
      </c>
      <c r="AD2036" s="202" t="str">
        <f t="shared" si="347"/>
        <v>Blank</v>
      </c>
      <c r="AE2036" s="202" t="str">
        <f t="shared" si="348"/>
        <v>Blank</v>
      </c>
      <c r="AF2036" s="217" t="str">
        <f t="shared" si="349"/>
        <v>Blank</v>
      </c>
      <c r="AG2036" s="9" t="str" cm="1">
        <f t="array" ref="AG2036">_xlfn.IFS(ISNUMBER(AC2036), "", ISNUMBER(SEARCH("Blank", AC2036)), "", ISERROR(AC2036), "Bad input on tab 3")</f>
        <v/>
      </c>
    </row>
    <row r="2037" spans="2:33" ht="15" customHeight="1" x14ac:dyDescent="0.75">
      <c r="B2037" s="205" t="str">
        <f>'5 Driver Data'!B2037</f>
        <v>2029</v>
      </c>
      <c r="C2037" s="193">
        <f>'5 Driver Data'!C2037</f>
        <v>0</v>
      </c>
      <c r="D2037" s="192">
        <f>'5 Driver Data'!D2037</f>
        <v>0</v>
      </c>
      <c r="E2037" s="191">
        <f>'5 Driver Data'!E2037</f>
        <v>0</v>
      </c>
      <c r="F2037" s="191">
        <f>'5 Driver Data'!F2037</f>
        <v>0</v>
      </c>
      <c r="G2037" s="191">
        <f>'5 Driver Data'!G2037</f>
        <v>0</v>
      </c>
      <c r="H2037" s="191">
        <f>'5 Driver Data'!H2037</f>
        <v>0</v>
      </c>
      <c r="I2037" s="191">
        <f>'5 Driver Data'!I2037</f>
        <v>0</v>
      </c>
      <c r="J2037" s="191">
        <f>'5 Driver Data'!J2037</f>
        <v>0</v>
      </c>
      <c r="K2037" s="206">
        <f>'5 Driver Data'!K2037</f>
        <v>0</v>
      </c>
      <c r="L2037" s="1"/>
      <c r="M2037" s="216" t="str">
        <f>IF(D2037=0,"Blank",'3 Model Input'!E$44*'3 Model Input'!E$45)</f>
        <v>Blank</v>
      </c>
      <c r="N2037" s="197" t="str">
        <f t="shared" si="340"/>
        <v>Blank</v>
      </c>
      <c r="O2037" s="197" t="str">
        <f>IF(D2037=0,"Blank",'3 Model Input'!E$49*(1-'3 Model Input'!E$51))</f>
        <v>Blank</v>
      </c>
      <c r="P2037" s="197" t="str">
        <f t="shared" si="341"/>
        <v>Blank</v>
      </c>
      <c r="Q2037" s="197" t="str">
        <f>IF(D2037=0,"Blank",IF(D2037="BEV",E2037*(1-'3 Model Input'!E$54), E2037))</f>
        <v>Blank</v>
      </c>
      <c r="R2037" s="198" t="str">
        <f>IF(D2037=0,"Blank",IF(D2037="PHEV",F2037/G2037,F2037*(1-'3 Model Input'!E$54)/G2037))</f>
        <v>Blank</v>
      </c>
      <c r="S2037" s="198" t="str">
        <f>IF(D2037=0,"Blank",IF(D2037="PHEV",MIN(M2037,E2037),MIN(M2037,(E2037*(1-'3 Model Input'!E$54)))))</f>
        <v>Blank</v>
      </c>
      <c r="T2037" s="217" t="str">
        <f t="shared" si="342"/>
        <v>Blank</v>
      </c>
      <c r="U2037" s="89"/>
      <c r="V2037" s="216" t="str">
        <f>IF(D2037=0,"Blank",P2037*'3 Model Input'!E$50)</f>
        <v>Blank</v>
      </c>
      <c r="W2037" s="197" t="str">
        <f t="shared" si="343"/>
        <v>Blank</v>
      </c>
      <c r="X2037" s="197" t="str">
        <f t="shared" si="344"/>
        <v>Blank</v>
      </c>
      <c r="Y2037" s="197" t="str">
        <f t="shared" si="345"/>
        <v>Blank</v>
      </c>
      <c r="Z2037" s="197" t="str">
        <f t="shared" si="346"/>
        <v>Blank</v>
      </c>
      <c r="AA2037" s="223" t="str" cm="1">
        <f t="array" ref="AA2037">_xlfn.IFS(ISTEXT('3 Model Input'!F$70),"Missing",ISTEXT('3 Model Input'!I$70),"Missing",ISNUMBER('3 Model Input'!K$70),'3 Model Input'!K$70*P2037)</f>
        <v>Missing</v>
      </c>
      <c r="AB2037" s="89"/>
      <c r="AC2037" s="227" t="str" cm="1">
        <f t="array" ref="AC2037">IF(D2037=0,"Blank",_xlfn.IFS('3 Model Input'!E$61=1,(V2037*G2037)/T2037,'3 Model Input'!E$61=2,(W2037*G2037)/T2037,'3 Model Input'!E$61=3,(X2037*G2037)/T2037,'3 Model Input'!E$61=4,(Y2037*G2037)/T2037,'3 Model Input'!E$61=5,(Z2037*G2037)/T2037, ISTEXT('3 Model Input'!E$61),"Missing",'3 Model Input'!E$61=6,(AA2037*G2037)/T2037))</f>
        <v>Blank</v>
      </c>
      <c r="AD2037" s="202" t="str">
        <f t="shared" si="347"/>
        <v>Blank</v>
      </c>
      <c r="AE2037" s="202" t="str">
        <f t="shared" si="348"/>
        <v>Blank</v>
      </c>
      <c r="AF2037" s="217" t="str">
        <f t="shared" si="349"/>
        <v>Blank</v>
      </c>
      <c r="AG2037" s="9" t="str" cm="1">
        <f t="array" ref="AG2037">_xlfn.IFS(ISNUMBER(AC2037), "", ISNUMBER(SEARCH("Blank", AC2037)), "", ISERROR(AC2037), "Bad input on tab 3")</f>
        <v/>
      </c>
    </row>
    <row r="2038" spans="2:33" ht="15" customHeight="1" x14ac:dyDescent="0.75">
      <c r="B2038" s="205" t="str">
        <f>'5 Driver Data'!B2038</f>
        <v>2030</v>
      </c>
      <c r="C2038" s="193">
        <f>'5 Driver Data'!C2038</f>
        <v>0</v>
      </c>
      <c r="D2038" s="192">
        <f>'5 Driver Data'!D2038</f>
        <v>0</v>
      </c>
      <c r="E2038" s="191">
        <f>'5 Driver Data'!E2038</f>
        <v>0</v>
      </c>
      <c r="F2038" s="191">
        <f>'5 Driver Data'!F2038</f>
        <v>0</v>
      </c>
      <c r="G2038" s="191">
        <f>'5 Driver Data'!G2038</f>
        <v>0</v>
      </c>
      <c r="H2038" s="191">
        <f>'5 Driver Data'!H2038</f>
        <v>0</v>
      </c>
      <c r="I2038" s="191">
        <f>'5 Driver Data'!I2038</f>
        <v>0</v>
      </c>
      <c r="J2038" s="191">
        <f>'5 Driver Data'!J2038</f>
        <v>0</v>
      </c>
      <c r="K2038" s="206">
        <f>'5 Driver Data'!K2038</f>
        <v>0</v>
      </c>
      <c r="L2038" s="1"/>
      <c r="M2038" s="216" t="str">
        <f>IF(D2038=0,"Blank",'3 Model Input'!E$44*'3 Model Input'!E$45)</f>
        <v>Blank</v>
      </c>
      <c r="N2038" s="197" t="str">
        <f t="shared" si="340"/>
        <v>Blank</v>
      </c>
      <c r="O2038" s="197" t="str">
        <f>IF(D2038=0,"Blank",'3 Model Input'!E$49*(1-'3 Model Input'!E$51))</f>
        <v>Blank</v>
      </c>
      <c r="P2038" s="197" t="str">
        <f t="shared" si="341"/>
        <v>Blank</v>
      </c>
      <c r="Q2038" s="197" t="str">
        <f>IF(D2038=0,"Blank",IF(D2038="BEV",E2038*(1-'3 Model Input'!E$54), E2038))</f>
        <v>Blank</v>
      </c>
      <c r="R2038" s="198" t="str">
        <f>IF(D2038=0,"Blank",IF(D2038="PHEV",F2038/G2038,F2038*(1-'3 Model Input'!E$54)/G2038))</f>
        <v>Blank</v>
      </c>
      <c r="S2038" s="198" t="str">
        <f>IF(D2038=0,"Blank",IF(D2038="PHEV",MIN(M2038,E2038),MIN(M2038,(E2038*(1-'3 Model Input'!E$54)))))</f>
        <v>Blank</v>
      </c>
      <c r="T2038" s="217" t="str">
        <f t="shared" si="342"/>
        <v>Blank</v>
      </c>
      <c r="U2038" s="89"/>
      <c r="V2038" s="216" t="str">
        <f>IF(D2038=0,"Blank",P2038*'3 Model Input'!E$50)</f>
        <v>Blank</v>
      </c>
      <c r="W2038" s="197" t="str">
        <f t="shared" si="343"/>
        <v>Blank</v>
      </c>
      <c r="X2038" s="197" t="str">
        <f t="shared" si="344"/>
        <v>Blank</v>
      </c>
      <c r="Y2038" s="197" t="str">
        <f t="shared" si="345"/>
        <v>Blank</v>
      </c>
      <c r="Z2038" s="197" t="str">
        <f t="shared" si="346"/>
        <v>Blank</v>
      </c>
      <c r="AA2038" s="223" t="str" cm="1">
        <f t="array" ref="AA2038">_xlfn.IFS(ISTEXT('3 Model Input'!F$70),"Missing",ISTEXT('3 Model Input'!I$70),"Missing",ISNUMBER('3 Model Input'!K$70),'3 Model Input'!K$70*P2038)</f>
        <v>Missing</v>
      </c>
      <c r="AB2038" s="89"/>
      <c r="AC2038" s="227" t="str" cm="1">
        <f t="array" ref="AC2038">IF(D2038=0,"Blank",_xlfn.IFS('3 Model Input'!E$61=1,(V2038*G2038)/T2038,'3 Model Input'!E$61=2,(W2038*G2038)/T2038,'3 Model Input'!E$61=3,(X2038*G2038)/T2038,'3 Model Input'!E$61=4,(Y2038*G2038)/T2038,'3 Model Input'!E$61=5,(Z2038*G2038)/T2038, ISTEXT('3 Model Input'!E$61),"Missing",'3 Model Input'!E$61=6,(AA2038*G2038)/T2038))</f>
        <v>Blank</v>
      </c>
      <c r="AD2038" s="202" t="str">
        <f t="shared" si="347"/>
        <v>Blank</v>
      </c>
      <c r="AE2038" s="202" t="str">
        <f t="shared" si="348"/>
        <v>Blank</v>
      </c>
      <c r="AF2038" s="217" t="str">
        <f t="shared" si="349"/>
        <v>Blank</v>
      </c>
      <c r="AG2038" s="9" t="str" cm="1">
        <f t="array" ref="AG2038">_xlfn.IFS(ISNUMBER(AC2038), "", ISNUMBER(SEARCH("Blank", AC2038)), "", ISERROR(AC2038), "Bad input on tab 3")</f>
        <v/>
      </c>
    </row>
    <row r="2039" spans="2:33" ht="15" customHeight="1" x14ac:dyDescent="0.75">
      <c r="B2039" s="205" t="str">
        <f>'5 Driver Data'!B2039</f>
        <v>2031</v>
      </c>
      <c r="C2039" s="193">
        <f>'5 Driver Data'!C2039</f>
        <v>0</v>
      </c>
      <c r="D2039" s="192">
        <f>'5 Driver Data'!D2039</f>
        <v>0</v>
      </c>
      <c r="E2039" s="191">
        <f>'5 Driver Data'!E2039</f>
        <v>0</v>
      </c>
      <c r="F2039" s="191">
        <f>'5 Driver Data'!F2039</f>
        <v>0</v>
      </c>
      <c r="G2039" s="191">
        <f>'5 Driver Data'!G2039</f>
        <v>0</v>
      </c>
      <c r="H2039" s="191">
        <f>'5 Driver Data'!H2039</f>
        <v>0</v>
      </c>
      <c r="I2039" s="191">
        <f>'5 Driver Data'!I2039</f>
        <v>0</v>
      </c>
      <c r="J2039" s="191">
        <f>'5 Driver Data'!J2039</f>
        <v>0</v>
      </c>
      <c r="K2039" s="206">
        <f>'5 Driver Data'!K2039</f>
        <v>0</v>
      </c>
      <c r="L2039" s="1"/>
      <c r="M2039" s="216" t="str">
        <f>IF(D2039=0,"Blank",'3 Model Input'!E$44*'3 Model Input'!E$45)</f>
        <v>Blank</v>
      </c>
      <c r="N2039" s="197" t="str">
        <f t="shared" si="340"/>
        <v>Blank</v>
      </c>
      <c r="O2039" s="197" t="str">
        <f>IF(D2039=0,"Blank",'3 Model Input'!E$49*(1-'3 Model Input'!E$51))</f>
        <v>Blank</v>
      </c>
      <c r="P2039" s="197" t="str">
        <f t="shared" si="341"/>
        <v>Blank</v>
      </c>
      <c r="Q2039" s="197" t="str">
        <f>IF(D2039=0,"Blank",IF(D2039="BEV",E2039*(1-'3 Model Input'!E$54), E2039))</f>
        <v>Blank</v>
      </c>
      <c r="R2039" s="198" t="str">
        <f>IF(D2039=0,"Blank",IF(D2039="PHEV",F2039/G2039,F2039*(1-'3 Model Input'!E$54)/G2039))</f>
        <v>Blank</v>
      </c>
      <c r="S2039" s="198" t="str">
        <f>IF(D2039=0,"Blank",IF(D2039="PHEV",MIN(M2039,E2039),MIN(M2039,(E2039*(1-'3 Model Input'!E$54)))))</f>
        <v>Blank</v>
      </c>
      <c r="T2039" s="217" t="str">
        <f t="shared" si="342"/>
        <v>Blank</v>
      </c>
      <c r="U2039" s="89"/>
      <c r="V2039" s="216" t="str">
        <f>IF(D2039=0,"Blank",P2039*'3 Model Input'!E$50)</f>
        <v>Blank</v>
      </c>
      <c r="W2039" s="197" t="str">
        <f t="shared" si="343"/>
        <v>Blank</v>
      </c>
      <c r="X2039" s="197" t="str">
        <f t="shared" si="344"/>
        <v>Blank</v>
      </c>
      <c r="Y2039" s="197" t="str">
        <f t="shared" si="345"/>
        <v>Blank</v>
      </c>
      <c r="Z2039" s="197" t="str">
        <f t="shared" si="346"/>
        <v>Blank</v>
      </c>
      <c r="AA2039" s="223" t="str" cm="1">
        <f t="array" ref="AA2039">_xlfn.IFS(ISTEXT('3 Model Input'!F$70),"Missing",ISTEXT('3 Model Input'!I$70),"Missing",ISNUMBER('3 Model Input'!K$70),'3 Model Input'!K$70*P2039)</f>
        <v>Missing</v>
      </c>
      <c r="AB2039" s="89"/>
      <c r="AC2039" s="227" t="str" cm="1">
        <f t="array" ref="AC2039">IF(D2039=0,"Blank",_xlfn.IFS('3 Model Input'!E$61=1,(V2039*G2039)/T2039,'3 Model Input'!E$61=2,(W2039*G2039)/T2039,'3 Model Input'!E$61=3,(X2039*G2039)/T2039,'3 Model Input'!E$61=4,(Y2039*G2039)/T2039,'3 Model Input'!E$61=5,(Z2039*G2039)/T2039, ISTEXT('3 Model Input'!E$61),"Missing",'3 Model Input'!E$61=6,(AA2039*G2039)/T2039))</f>
        <v>Blank</v>
      </c>
      <c r="AD2039" s="202" t="str">
        <f t="shared" si="347"/>
        <v>Blank</v>
      </c>
      <c r="AE2039" s="202" t="str">
        <f t="shared" si="348"/>
        <v>Blank</v>
      </c>
      <c r="AF2039" s="217" t="str">
        <f t="shared" si="349"/>
        <v>Blank</v>
      </c>
      <c r="AG2039" s="9" t="str" cm="1">
        <f t="array" ref="AG2039">_xlfn.IFS(ISNUMBER(AC2039), "", ISNUMBER(SEARCH("Blank", AC2039)), "", ISERROR(AC2039), "Bad input on tab 3")</f>
        <v/>
      </c>
    </row>
    <row r="2040" spans="2:33" ht="15" customHeight="1" x14ac:dyDescent="0.75">
      <c r="B2040" s="205" t="str">
        <f>'5 Driver Data'!B2040</f>
        <v>2032</v>
      </c>
      <c r="C2040" s="193">
        <f>'5 Driver Data'!C2040</f>
        <v>0</v>
      </c>
      <c r="D2040" s="192">
        <f>'5 Driver Data'!D2040</f>
        <v>0</v>
      </c>
      <c r="E2040" s="191">
        <f>'5 Driver Data'!E2040</f>
        <v>0</v>
      </c>
      <c r="F2040" s="191">
        <f>'5 Driver Data'!F2040</f>
        <v>0</v>
      </c>
      <c r="G2040" s="191">
        <f>'5 Driver Data'!G2040</f>
        <v>0</v>
      </c>
      <c r="H2040" s="191">
        <f>'5 Driver Data'!H2040</f>
        <v>0</v>
      </c>
      <c r="I2040" s="191">
        <f>'5 Driver Data'!I2040</f>
        <v>0</v>
      </c>
      <c r="J2040" s="191">
        <f>'5 Driver Data'!J2040</f>
        <v>0</v>
      </c>
      <c r="K2040" s="206">
        <f>'5 Driver Data'!K2040</f>
        <v>0</v>
      </c>
      <c r="L2040" s="1"/>
      <c r="M2040" s="216" t="str">
        <f>IF(D2040=0,"Blank",'3 Model Input'!E$44*'3 Model Input'!E$45)</f>
        <v>Blank</v>
      </c>
      <c r="N2040" s="197" t="str">
        <f t="shared" si="340"/>
        <v>Blank</v>
      </c>
      <c r="O2040" s="197" t="str">
        <f>IF(D2040=0,"Blank",'3 Model Input'!E$49*(1-'3 Model Input'!E$51))</f>
        <v>Blank</v>
      </c>
      <c r="P2040" s="197" t="str">
        <f t="shared" si="341"/>
        <v>Blank</v>
      </c>
      <c r="Q2040" s="197" t="str">
        <f>IF(D2040=0,"Blank",IF(D2040="BEV",E2040*(1-'3 Model Input'!E$54), E2040))</f>
        <v>Blank</v>
      </c>
      <c r="R2040" s="198" t="str">
        <f>IF(D2040=0,"Blank",IF(D2040="PHEV",F2040/G2040,F2040*(1-'3 Model Input'!E$54)/G2040))</f>
        <v>Blank</v>
      </c>
      <c r="S2040" s="198" t="str">
        <f>IF(D2040=0,"Blank",IF(D2040="PHEV",MIN(M2040,E2040),MIN(M2040,(E2040*(1-'3 Model Input'!E$54)))))</f>
        <v>Blank</v>
      </c>
      <c r="T2040" s="217" t="str">
        <f t="shared" si="342"/>
        <v>Blank</v>
      </c>
      <c r="U2040" s="89"/>
      <c r="V2040" s="216" t="str">
        <f>IF(D2040=0,"Blank",P2040*'3 Model Input'!E$50)</f>
        <v>Blank</v>
      </c>
      <c r="W2040" s="197" t="str">
        <f t="shared" si="343"/>
        <v>Blank</v>
      </c>
      <c r="X2040" s="197" t="str">
        <f t="shared" si="344"/>
        <v>Blank</v>
      </c>
      <c r="Y2040" s="197" t="str">
        <f t="shared" si="345"/>
        <v>Blank</v>
      </c>
      <c r="Z2040" s="197" t="str">
        <f t="shared" si="346"/>
        <v>Blank</v>
      </c>
      <c r="AA2040" s="223" t="str" cm="1">
        <f t="array" ref="AA2040">_xlfn.IFS(ISTEXT('3 Model Input'!F$70),"Missing",ISTEXT('3 Model Input'!I$70),"Missing",ISNUMBER('3 Model Input'!K$70),'3 Model Input'!K$70*P2040)</f>
        <v>Missing</v>
      </c>
      <c r="AB2040" s="89"/>
      <c r="AC2040" s="227" t="str" cm="1">
        <f t="array" ref="AC2040">IF(D2040=0,"Blank",_xlfn.IFS('3 Model Input'!E$61=1,(V2040*G2040)/T2040,'3 Model Input'!E$61=2,(W2040*G2040)/T2040,'3 Model Input'!E$61=3,(X2040*G2040)/T2040,'3 Model Input'!E$61=4,(Y2040*G2040)/T2040,'3 Model Input'!E$61=5,(Z2040*G2040)/T2040, ISTEXT('3 Model Input'!E$61),"Missing",'3 Model Input'!E$61=6,(AA2040*G2040)/T2040))</f>
        <v>Blank</v>
      </c>
      <c r="AD2040" s="202" t="str">
        <f t="shared" si="347"/>
        <v>Blank</v>
      </c>
      <c r="AE2040" s="202" t="str">
        <f t="shared" si="348"/>
        <v>Blank</v>
      </c>
      <c r="AF2040" s="217" t="str">
        <f t="shared" si="349"/>
        <v>Blank</v>
      </c>
      <c r="AG2040" s="9" t="str" cm="1">
        <f t="array" ref="AG2040">_xlfn.IFS(ISNUMBER(AC2040), "", ISNUMBER(SEARCH("Blank", AC2040)), "", ISERROR(AC2040), "Bad input on tab 3")</f>
        <v/>
      </c>
    </row>
    <row r="2041" spans="2:33" ht="15" customHeight="1" x14ac:dyDescent="0.75">
      <c r="B2041" s="205" t="str">
        <f>'5 Driver Data'!B2041</f>
        <v>2033</v>
      </c>
      <c r="C2041" s="193">
        <f>'5 Driver Data'!C2041</f>
        <v>0</v>
      </c>
      <c r="D2041" s="192">
        <f>'5 Driver Data'!D2041</f>
        <v>0</v>
      </c>
      <c r="E2041" s="191">
        <f>'5 Driver Data'!E2041</f>
        <v>0</v>
      </c>
      <c r="F2041" s="191">
        <f>'5 Driver Data'!F2041</f>
        <v>0</v>
      </c>
      <c r="G2041" s="191">
        <f>'5 Driver Data'!G2041</f>
        <v>0</v>
      </c>
      <c r="H2041" s="191">
        <f>'5 Driver Data'!H2041</f>
        <v>0</v>
      </c>
      <c r="I2041" s="191">
        <f>'5 Driver Data'!I2041</f>
        <v>0</v>
      </c>
      <c r="J2041" s="191">
        <f>'5 Driver Data'!J2041</f>
        <v>0</v>
      </c>
      <c r="K2041" s="206">
        <f>'5 Driver Data'!K2041</f>
        <v>0</v>
      </c>
      <c r="L2041" s="1"/>
      <c r="M2041" s="216" t="str">
        <f>IF(D2041=0,"Blank",'3 Model Input'!E$44*'3 Model Input'!E$45)</f>
        <v>Blank</v>
      </c>
      <c r="N2041" s="197" t="str">
        <f t="shared" si="340"/>
        <v>Blank</v>
      </c>
      <c r="O2041" s="197" t="str">
        <f>IF(D2041=0,"Blank",'3 Model Input'!E$49*(1-'3 Model Input'!E$51))</f>
        <v>Blank</v>
      </c>
      <c r="P2041" s="197" t="str">
        <f t="shared" si="341"/>
        <v>Blank</v>
      </c>
      <c r="Q2041" s="197" t="str">
        <f>IF(D2041=0,"Blank",IF(D2041="BEV",E2041*(1-'3 Model Input'!E$54), E2041))</f>
        <v>Blank</v>
      </c>
      <c r="R2041" s="198" t="str">
        <f>IF(D2041=0,"Blank",IF(D2041="PHEV",F2041/G2041,F2041*(1-'3 Model Input'!E$54)/G2041))</f>
        <v>Blank</v>
      </c>
      <c r="S2041" s="198" t="str">
        <f>IF(D2041=0,"Blank",IF(D2041="PHEV",MIN(M2041,E2041),MIN(M2041,(E2041*(1-'3 Model Input'!E$54)))))</f>
        <v>Blank</v>
      </c>
      <c r="T2041" s="217" t="str">
        <f t="shared" si="342"/>
        <v>Blank</v>
      </c>
      <c r="U2041" s="89"/>
      <c r="V2041" s="216" t="str">
        <f>IF(D2041=0,"Blank",P2041*'3 Model Input'!E$50)</f>
        <v>Blank</v>
      </c>
      <c r="W2041" s="197" t="str">
        <f t="shared" si="343"/>
        <v>Blank</v>
      </c>
      <c r="X2041" s="197" t="str">
        <f t="shared" si="344"/>
        <v>Blank</v>
      </c>
      <c r="Y2041" s="197" t="str">
        <f t="shared" si="345"/>
        <v>Blank</v>
      </c>
      <c r="Z2041" s="197" t="str">
        <f t="shared" si="346"/>
        <v>Blank</v>
      </c>
      <c r="AA2041" s="223" t="str" cm="1">
        <f t="array" ref="AA2041">_xlfn.IFS(ISTEXT('3 Model Input'!F$70),"Missing",ISTEXT('3 Model Input'!I$70),"Missing",ISNUMBER('3 Model Input'!K$70),'3 Model Input'!K$70*P2041)</f>
        <v>Missing</v>
      </c>
      <c r="AB2041" s="89"/>
      <c r="AC2041" s="227" t="str" cm="1">
        <f t="array" ref="AC2041">IF(D2041=0,"Blank",_xlfn.IFS('3 Model Input'!E$61=1,(V2041*G2041)/T2041,'3 Model Input'!E$61=2,(W2041*G2041)/T2041,'3 Model Input'!E$61=3,(X2041*G2041)/T2041,'3 Model Input'!E$61=4,(Y2041*G2041)/T2041,'3 Model Input'!E$61=5,(Z2041*G2041)/T2041, ISTEXT('3 Model Input'!E$61),"Missing",'3 Model Input'!E$61=6,(AA2041*G2041)/T2041))</f>
        <v>Blank</v>
      </c>
      <c r="AD2041" s="202" t="str">
        <f t="shared" si="347"/>
        <v>Blank</v>
      </c>
      <c r="AE2041" s="202" t="str">
        <f t="shared" si="348"/>
        <v>Blank</v>
      </c>
      <c r="AF2041" s="217" t="str">
        <f t="shared" si="349"/>
        <v>Blank</v>
      </c>
      <c r="AG2041" s="9" t="str" cm="1">
        <f t="array" ref="AG2041">_xlfn.IFS(ISNUMBER(AC2041), "", ISNUMBER(SEARCH("Blank", AC2041)), "", ISERROR(AC2041), "Bad input on tab 3")</f>
        <v/>
      </c>
    </row>
    <row r="2042" spans="2:33" ht="15" customHeight="1" x14ac:dyDescent="0.75">
      <c r="B2042" s="205" t="str">
        <f>'5 Driver Data'!B2042</f>
        <v>2034</v>
      </c>
      <c r="C2042" s="193">
        <f>'5 Driver Data'!C2042</f>
        <v>0</v>
      </c>
      <c r="D2042" s="192">
        <f>'5 Driver Data'!D2042</f>
        <v>0</v>
      </c>
      <c r="E2042" s="191">
        <f>'5 Driver Data'!E2042</f>
        <v>0</v>
      </c>
      <c r="F2042" s="191">
        <f>'5 Driver Data'!F2042</f>
        <v>0</v>
      </c>
      <c r="G2042" s="191">
        <f>'5 Driver Data'!G2042</f>
        <v>0</v>
      </c>
      <c r="H2042" s="191">
        <f>'5 Driver Data'!H2042</f>
        <v>0</v>
      </c>
      <c r="I2042" s="191">
        <f>'5 Driver Data'!I2042</f>
        <v>0</v>
      </c>
      <c r="J2042" s="191">
        <f>'5 Driver Data'!J2042</f>
        <v>0</v>
      </c>
      <c r="K2042" s="206">
        <f>'5 Driver Data'!K2042</f>
        <v>0</v>
      </c>
      <c r="L2042" s="1"/>
      <c r="M2042" s="216" t="str">
        <f>IF(D2042=0,"Blank",'3 Model Input'!E$44*'3 Model Input'!E$45)</f>
        <v>Blank</v>
      </c>
      <c r="N2042" s="197" t="str">
        <f t="shared" si="340"/>
        <v>Blank</v>
      </c>
      <c r="O2042" s="197" t="str">
        <f>IF(D2042=0,"Blank",'3 Model Input'!E$49*(1-'3 Model Input'!E$51))</f>
        <v>Blank</v>
      </c>
      <c r="P2042" s="197" t="str">
        <f t="shared" si="341"/>
        <v>Blank</v>
      </c>
      <c r="Q2042" s="197" t="str">
        <f>IF(D2042=0,"Blank",IF(D2042="BEV",E2042*(1-'3 Model Input'!E$54), E2042))</f>
        <v>Blank</v>
      </c>
      <c r="R2042" s="198" t="str">
        <f>IF(D2042=0,"Blank",IF(D2042="PHEV",F2042/G2042,F2042*(1-'3 Model Input'!E$54)/G2042))</f>
        <v>Blank</v>
      </c>
      <c r="S2042" s="198" t="str">
        <f>IF(D2042=0,"Blank",IF(D2042="PHEV",MIN(M2042,E2042),MIN(M2042,(E2042*(1-'3 Model Input'!E$54)))))</f>
        <v>Blank</v>
      </c>
      <c r="T2042" s="217" t="str">
        <f t="shared" si="342"/>
        <v>Blank</v>
      </c>
      <c r="U2042" s="89"/>
      <c r="V2042" s="216" t="str">
        <f>IF(D2042=0,"Blank",P2042*'3 Model Input'!E$50)</f>
        <v>Blank</v>
      </c>
      <c r="W2042" s="197" t="str">
        <f t="shared" si="343"/>
        <v>Blank</v>
      </c>
      <c r="X2042" s="197" t="str">
        <f t="shared" si="344"/>
        <v>Blank</v>
      </c>
      <c r="Y2042" s="197" t="str">
        <f t="shared" si="345"/>
        <v>Blank</v>
      </c>
      <c r="Z2042" s="197" t="str">
        <f t="shared" si="346"/>
        <v>Blank</v>
      </c>
      <c r="AA2042" s="223" t="str" cm="1">
        <f t="array" ref="AA2042">_xlfn.IFS(ISTEXT('3 Model Input'!F$70),"Missing",ISTEXT('3 Model Input'!I$70),"Missing",ISNUMBER('3 Model Input'!K$70),'3 Model Input'!K$70*P2042)</f>
        <v>Missing</v>
      </c>
      <c r="AB2042" s="89"/>
      <c r="AC2042" s="227" t="str" cm="1">
        <f t="array" ref="AC2042">IF(D2042=0,"Blank",_xlfn.IFS('3 Model Input'!E$61=1,(V2042*G2042)/T2042,'3 Model Input'!E$61=2,(W2042*G2042)/T2042,'3 Model Input'!E$61=3,(X2042*G2042)/T2042,'3 Model Input'!E$61=4,(Y2042*G2042)/T2042,'3 Model Input'!E$61=5,(Z2042*G2042)/T2042, ISTEXT('3 Model Input'!E$61),"Missing",'3 Model Input'!E$61=6,(AA2042*G2042)/T2042))</f>
        <v>Blank</v>
      </c>
      <c r="AD2042" s="202" t="str">
        <f t="shared" si="347"/>
        <v>Blank</v>
      </c>
      <c r="AE2042" s="202" t="str">
        <f t="shared" si="348"/>
        <v>Blank</v>
      </c>
      <c r="AF2042" s="217" t="str">
        <f t="shared" si="349"/>
        <v>Blank</v>
      </c>
      <c r="AG2042" s="9" t="str" cm="1">
        <f t="array" ref="AG2042">_xlfn.IFS(ISNUMBER(AC2042), "", ISNUMBER(SEARCH("Blank", AC2042)), "", ISERROR(AC2042), "Bad input on tab 3")</f>
        <v/>
      </c>
    </row>
    <row r="2043" spans="2:33" ht="15" customHeight="1" x14ac:dyDescent="0.75">
      <c r="B2043" s="205" t="str">
        <f>'5 Driver Data'!B2043</f>
        <v>2035</v>
      </c>
      <c r="C2043" s="193">
        <f>'5 Driver Data'!C2043</f>
        <v>0</v>
      </c>
      <c r="D2043" s="192">
        <f>'5 Driver Data'!D2043</f>
        <v>0</v>
      </c>
      <c r="E2043" s="191">
        <f>'5 Driver Data'!E2043</f>
        <v>0</v>
      </c>
      <c r="F2043" s="191">
        <f>'5 Driver Data'!F2043</f>
        <v>0</v>
      </c>
      <c r="G2043" s="191">
        <f>'5 Driver Data'!G2043</f>
        <v>0</v>
      </c>
      <c r="H2043" s="191">
        <f>'5 Driver Data'!H2043</f>
        <v>0</v>
      </c>
      <c r="I2043" s="191">
        <f>'5 Driver Data'!I2043</f>
        <v>0</v>
      </c>
      <c r="J2043" s="191">
        <f>'5 Driver Data'!J2043</f>
        <v>0</v>
      </c>
      <c r="K2043" s="206">
        <f>'5 Driver Data'!K2043</f>
        <v>0</v>
      </c>
      <c r="L2043" s="1"/>
      <c r="M2043" s="216" t="str">
        <f>IF(D2043=0,"Blank",'3 Model Input'!E$44*'3 Model Input'!E$45)</f>
        <v>Blank</v>
      </c>
      <c r="N2043" s="197" t="str">
        <f t="shared" si="340"/>
        <v>Blank</v>
      </c>
      <c r="O2043" s="197" t="str">
        <f>IF(D2043=0,"Blank",'3 Model Input'!E$49*(1-'3 Model Input'!E$51))</f>
        <v>Blank</v>
      </c>
      <c r="P2043" s="197" t="str">
        <f t="shared" si="341"/>
        <v>Blank</v>
      </c>
      <c r="Q2043" s="197" t="str">
        <f>IF(D2043=0,"Blank",IF(D2043="BEV",E2043*(1-'3 Model Input'!E$54), E2043))</f>
        <v>Blank</v>
      </c>
      <c r="R2043" s="198" t="str">
        <f>IF(D2043=0,"Blank",IF(D2043="PHEV",F2043/G2043,F2043*(1-'3 Model Input'!E$54)/G2043))</f>
        <v>Blank</v>
      </c>
      <c r="S2043" s="198" t="str">
        <f>IF(D2043=0,"Blank",IF(D2043="PHEV",MIN(M2043,E2043),MIN(M2043,(E2043*(1-'3 Model Input'!E$54)))))</f>
        <v>Blank</v>
      </c>
      <c r="T2043" s="217" t="str">
        <f t="shared" si="342"/>
        <v>Blank</v>
      </c>
      <c r="U2043" s="89"/>
      <c r="V2043" s="216" t="str">
        <f>IF(D2043=0,"Blank",P2043*'3 Model Input'!E$50)</f>
        <v>Blank</v>
      </c>
      <c r="W2043" s="197" t="str">
        <f t="shared" si="343"/>
        <v>Blank</v>
      </c>
      <c r="X2043" s="197" t="str">
        <f t="shared" si="344"/>
        <v>Blank</v>
      </c>
      <c r="Y2043" s="197" t="str">
        <f t="shared" si="345"/>
        <v>Blank</v>
      </c>
      <c r="Z2043" s="197" t="str">
        <f t="shared" si="346"/>
        <v>Blank</v>
      </c>
      <c r="AA2043" s="223" t="str" cm="1">
        <f t="array" ref="AA2043">_xlfn.IFS(ISTEXT('3 Model Input'!F$70),"Missing",ISTEXT('3 Model Input'!I$70),"Missing",ISNUMBER('3 Model Input'!K$70),'3 Model Input'!K$70*P2043)</f>
        <v>Missing</v>
      </c>
      <c r="AB2043" s="89"/>
      <c r="AC2043" s="227" t="str" cm="1">
        <f t="array" ref="AC2043">IF(D2043=0,"Blank",_xlfn.IFS('3 Model Input'!E$61=1,(V2043*G2043)/T2043,'3 Model Input'!E$61=2,(W2043*G2043)/T2043,'3 Model Input'!E$61=3,(X2043*G2043)/T2043,'3 Model Input'!E$61=4,(Y2043*G2043)/T2043,'3 Model Input'!E$61=5,(Z2043*G2043)/T2043, ISTEXT('3 Model Input'!E$61),"Missing",'3 Model Input'!E$61=6,(AA2043*G2043)/T2043))</f>
        <v>Blank</v>
      </c>
      <c r="AD2043" s="202" t="str">
        <f t="shared" si="347"/>
        <v>Blank</v>
      </c>
      <c r="AE2043" s="202" t="str">
        <f t="shared" si="348"/>
        <v>Blank</v>
      </c>
      <c r="AF2043" s="217" t="str">
        <f t="shared" si="349"/>
        <v>Blank</v>
      </c>
      <c r="AG2043" s="9" t="str" cm="1">
        <f t="array" ref="AG2043">_xlfn.IFS(ISNUMBER(AC2043), "", ISNUMBER(SEARCH("Blank", AC2043)), "", ISERROR(AC2043), "Bad input on tab 3")</f>
        <v/>
      </c>
    </row>
    <row r="2044" spans="2:33" ht="15" customHeight="1" x14ac:dyDescent="0.75">
      <c r="B2044" s="205" t="str">
        <f>'5 Driver Data'!B2044</f>
        <v>2036</v>
      </c>
      <c r="C2044" s="193">
        <f>'5 Driver Data'!C2044</f>
        <v>0</v>
      </c>
      <c r="D2044" s="192">
        <f>'5 Driver Data'!D2044</f>
        <v>0</v>
      </c>
      <c r="E2044" s="191">
        <f>'5 Driver Data'!E2044</f>
        <v>0</v>
      </c>
      <c r="F2044" s="191">
        <f>'5 Driver Data'!F2044</f>
        <v>0</v>
      </c>
      <c r="G2044" s="191">
        <f>'5 Driver Data'!G2044</f>
        <v>0</v>
      </c>
      <c r="H2044" s="191">
        <f>'5 Driver Data'!H2044</f>
        <v>0</v>
      </c>
      <c r="I2044" s="191">
        <f>'5 Driver Data'!I2044</f>
        <v>0</v>
      </c>
      <c r="J2044" s="191">
        <f>'5 Driver Data'!J2044</f>
        <v>0</v>
      </c>
      <c r="K2044" s="206">
        <f>'5 Driver Data'!K2044</f>
        <v>0</v>
      </c>
      <c r="L2044" s="1"/>
      <c r="M2044" s="216" t="str">
        <f>IF(D2044=0,"Blank",'3 Model Input'!E$44*'3 Model Input'!E$45)</f>
        <v>Blank</v>
      </c>
      <c r="N2044" s="197" t="str">
        <f t="shared" si="340"/>
        <v>Blank</v>
      </c>
      <c r="O2044" s="197" t="str">
        <f>IF(D2044=0,"Blank",'3 Model Input'!E$49*(1-'3 Model Input'!E$51))</f>
        <v>Blank</v>
      </c>
      <c r="P2044" s="197" t="str">
        <f t="shared" si="341"/>
        <v>Blank</v>
      </c>
      <c r="Q2044" s="197" t="str">
        <f>IF(D2044=0,"Blank",IF(D2044="BEV",E2044*(1-'3 Model Input'!E$54), E2044))</f>
        <v>Blank</v>
      </c>
      <c r="R2044" s="198" t="str">
        <f>IF(D2044=0,"Blank",IF(D2044="PHEV",F2044/G2044,F2044*(1-'3 Model Input'!E$54)/G2044))</f>
        <v>Blank</v>
      </c>
      <c r="S2044" s="198" t="str">
        <f>IF(D2044=0,"Blank",IF(D2044="PHEV",MIN(M2044,E2044),MIN(M2044,(E2044*(1-'3 Model Input'!E$54)))))</f>
        <v>Blank</v>
      </c>
      <c r="T2044" s="217" t="str">
        <f t="shared" si="342"/>
        <v>Blank</v>
      </c>
      <c r="U2044" s="89"/>
      <c r="V2044" s="216" t="str">
        <f>IF(D2044=0,"Blank",P2044*'3 Model Input'!E$50)</f>
        <v>Blank</v>
      </c>
      <c r="W2044" s="197" t="str">
        <f t="shared" si="343"/>
        <v>Blank</v>
      </c>
      <c r="X2044" s="197" t="str">
        <f t="shared" si="344"/>
        <v>Blank</v>
      </c>
      <c r="Y2044" s="197" t="str">
        <f t="shared" si="345"/>
        <v>Blank</v>
      </c>
      <c r="Z2044" s="197" t="str">
        <f t="shared" si="346"/>
        <v>Blank</v>
      </c>
      <c r="AA2044" s="223" t="str" cm="1">
        <f t="array" ref="AA2044">_xlfn.IFS(ISTEXT('3 Model Input'!F$70),"Missing",ISTEXT('3 Model Input'!I$70),"Missing",ISNUMBER('3 Model Input'!K$70),'3 Model Input'!K$70*P2044)</f>
        <v>Missing</v>
      </c>
      <c r="AB2044" s="89"/>
      <c r="AC2044" s="227" t="str" cm="1">
        <f t="array" ref="AC2044">IF(D2044=0,"Blank",_xlfn.IFS('3 Model Input'!E$61=1,(V2044*G2044)/T2044,'3 Model Input'!E$61=2,(W2044*G2044)/T2044,'3 Model Input'!E$61=3,(X2044*G2044)/T2044,'3 Model Input'!E$61=4,(Y2044*G2044)/T2044,'3 Model Input'!E$61=5,(Z2044*G2044)/T2044, ISTEXT('3 Model Input'!E$61),"Missing",'3 Model Input'!E$61=6,(AA2044*G2044)/T2044))</f>
        <v>Blank</v>
      </c>
      <c r="AD2044" s="202" t="str">
        <f t="shared" si="347"/>
        <v>Blank</v>
      </c>
      <c r="AE2044" s="202" t="str">
        <f t="shared" si="348"/>
        <v>Blank</v>
      </c>
      <c r="AF2044" s="217" t="str">
        <f t="shared" si="349"/>
        <v>Blank</v>
      </c>
      <c r="AG2044" s="9" t="str" cm="1">
        <f t="array" ref="AG2044">_xlfn.IFS(ISNUMBER(AC2044), "", ISNUMBER(SEARCH("Blank", AC2044)), "", ISERROR(AC2044), "Bad input on tab 3")</f>
        <v/>
      </c>
    </row>
    <row r="2045" spans="2:33" ht="15" customHeight="1" x14ac:dyDescent="0.75">
      <c r="B2045" s="205" t="str">
        <f>'5 Driver Data'!B2045</f>
        <v>2037</v>
      </c>
      <c r="C2045" s="193">
        <f>'5 Driver Data'!C2045</f>
        <v>0</v>
      </c>
      <c r="D2045" s="192">
        <f>'5 Driver Data'!D2045</f>
        <v>0</v>
      </c>
      <c r="E2045" s="191">
        <f>'5 Driver Data'!E2045</f>
        <v>0</v>
      </c>
      <c r="F2045" s="191">
        <f>'5 Driver Data'!F2045</f>
        <v>0</v>
      </c>
      <c r="G2045" s="191">
        <f>'5 Driver Data'!G2045</f>
        <v>0</v>
      </c>
      <c r="H2045" s="191">
        <f>'5 Driver Data'!H2045</f>
        <v>0</v>
      </c>
      <c r="I2045" s="191">
        <f>'5 Driver Data'!I2045</f>
        <v>0</v>
      </c>
      <c r="J2045" s="191">
        <f>'5 Driver Data'!J2045</f>
        <v>0</v>
      </c>
      <c r="K2045" s="206">
        <f>'5 Driver Data'!K2045</f>
        <v>0</v>
      </c>
      <c r="L2045" s="1"/>
      <c r="M2045" s="216" t="str">
        <f>IF(D2045=0,"Blank",'3 Model Input'!E$44*'3 Model Input'!E$45)</f>
        <v>Blank</v>
      </c>
      <c r="N2045" s="197" t="str">
        <f t="shared" si="340"/>
        <v>Blank</v>
      </c>
      <c r="O2045" s="197" t="str">
        <f>IF(D2045=0,"Blank",'3 Model Input'!E$49*(1-'3 Model Input'!E$51))</f>
        <v>Blank</v>
      </c>
      <c r="P2045" s="197" t="str">
        <f t="shared" si="341"/>
        <v>Blank</v>
      </c>
      <c r="Q2045" s="197" t="str">
        <f>IF(D2045=0,"Blank",IF(D2045="BEV",E2045*(1-'3 Model Input'!E$54), E2045))</f>
        <v>Blank</v>
      </c>
      <c r="R2045" s="198" t="str">
        <f>IF(D2045=0,"Blank",IF(D2045="PHEV",F2045/G2045,F2045*(1-'3 Model Input'!E$54)/G2045))</f>
        <v>Blank</v>
      </c>
      <c r="S2045" s="198" t="str">
        <f>IF(D2045=0,"Blank",IF(D2045="PHEV",MIN(M2045,E2045),MIN(M2045,(E2045*(1-'3 Model Input'!E$54)))))</f>
        <v>Blank</v>
      </c>
      <c r="T2045" s="217" t="str">
        <f t="shared" si="342"/>
        <v>Blank</v>
      </c>
      <c r="U2045" s="89"/>
      <c r="V2045" s="216" t="str">
        <f>IF(D2045=0,"Blank",P2045*'3 Model Input'!E$50)</f>
        <v>Blank</v>
      </c>
      <c r="W2045" s="197" t="str">
        <f t="shared" si="343"/>
        <v>Blank</v>
      </c>
      <c r="X2045" s="197" t="str">
        <f t="shared" si="344"/>
        <v>Blank</v>
      </c>
      <c r="Y2045" s="197" t="str">
        <f t="shared" si="345"/>
        <v>Blank</v>
      </c>
      <c r="Z2045" s="197" t="str">
        <f t="shared" si="346"/>
        <v>Blank</v>
      </c>
      <c r="AA2045" s="223" t="str" cm="1">
        <f t="array" ref="AA2045">_xlfn.IFS(ISTEXT('3 Model Input'!F$70),"Missing",ISTEXT('3 Model Input'!I$70),"Missing",ISNUMBER('3 Model Input'!K$70),'3 Model Input'!K$70*P2045)</f>
        <v>Missing</v>
      </c>
      <c r="AB2045" s="89"/>
      <c r="AC2045" s="227" t="str" cm="1">
        <f t="array" ref="AC2045">IF(D2045=0,"Blank",_xlfn.IFS('3 Model Input'!E$61=1,(V2045*G2045)/T2045,'3 Model Input'!E$61=2,(W2045*G2045)/T2045,'3 Model Input'!E$61=3,(X2045*G2045)/T2045,'3 Model Input'!E$61=4,(Y2045*G2045)/T2045,'3 Model Input'!E$61=5,(Z2045*G2045)/T2045, ISTEXT('3 Model Input'!E$61),"Missing",'3 Model Input'!E$61=6,(AA2045*G2045)/T2045))</f>
        <v>Blank</v>
      </c>
      <c r="AD2045" s="202" t="str">
        <f t="shared" si="347"/>
        <v>Blank</v>
      </c>
      <c r="AE2045" s="202" t="str">
        <f t="shared" si="348"/>
        <v>Blank</v>
      </c>
      <c r="AF2045" s="217" t="str">
        <f t="shared" si="349"/>
        <v>Blank</v>
      </c>
      <c r="AG2045" s="9" t="str" cm="1">
        <f t="array" ref="AG2045">_xlfn.IFS(ISNUMBER(AC2045), "", ISNUMBER(SEARCH("Blank", AC2045)), "", ISERROR(AC2045), "Bad input on tab 3")</f>
        <v/>
      </c>
    </row>
    <row r="2046" spans="2:33" ht="15" customHeight="1" x14ac:dyDescent="0.75">
      <c r="B2046" s="205" t="str">
        <f>'5 Driver Data'!B2046</f>
        <v>2038</v>
      </c>
      <c r="C2046" s="193">
        <f>'5 Driver Data'!C2046</f>
        <v>0</v>
      </c>
      <c r="D2046" s="192">
        <f>'5 Driver Data'!D2046</f>
        <v>0</v>
      </c>
      <c r="E2046" s="191">
        <f>'5 Driver Data'!E2046</f>
        <v>0</v>
      </c>
      <c r="F2046" s="191">
        <f>'5 Driver Data'!F2046</f>
        <v>0</v>
      </c>
      <c r="G2046" s="191">
        <f>'5 Driver Data'!G2046</f>
        <v>0</v>
      </c>
      <c r="H2046" s="191">
        <f>'5 Driver Data'!H2046</f>
        <v>0</v>
      </c>
      <c r="I2046" s="191">
        <f>'5 Driver Data'!I2046</f>
        <v>0</v>
      </c>
      <c r="J2046" s="191">
        <f>'5 Driver Data'!J2046</f>
        <v>0</v>
      </c>
      <c r="K2046" s="206">
        <f>'5 Driver Data'!K2046</f>
        <v>0</v>
      </c>
      <c r="L2046" s="1"/>
      <c r="M2046" s="216" t="str">
        <f>IF(D2046=0,"Blank",'3 Model Input'!E$44*'3 Model Input'!E$45)</f>
        <v>Blank</v>
      </c>
      <c r="N2046" s="197" t="str">
        <f t="shared" si="340"/>
        <v>Blank</v>
      </c>
      <c r="O2046" s="197" t="str">
        <f>IF(D2046=0,"Blank",'3 Model Input'!E$49*(1-'3 Model Input'!E$51))</f>
        <v>Blank</v>
      </c>
      <c r="P2046" s="197" t="str">
        <f t="shared" si="341"/>
        <v>Blank</v>
      </c>
      <c r="Q2046" s="197" t="str">
        <f>IF(D2046=0,"Blank",IF(D2046="BEV",E2046*(1-'3 Model Input'!E$54), E2046))</f>
        <v>Blank</v>
      </c>
      <c r="R2046" s="198" t="str">
        <f>IF(D2046=0,"Blank",IF(D2046="PHEV",F2046/G2046,F2046*(1-'3 Model Input'!E$54)/G2046))</f>
        <v>Blank</v>
      </c>
      <c r="S2046" s="198" t="str">
        <f>IF(D2046=0,"Blank",IF(D2046="PHEV",MIN(M2046,E2046),MIN(M2046,(E2046*(1-'3 Model Input'!E$54)))))</f>
        <v>Blank</v>
      </c>
      <c r="T2046" s="217" t="str">
        <f t="shared" si="342"/>
        <v>Blank</v>
      </c>
      <c r="U2046" s="89"/>
      <c r="V2046" s="216" t="str">
        <f>IF(D2046=0,"Blank",P2046*'3 Model Input'!E$50)</f>
        <v>Blank</v>
      </c>
      <c r="W2046" s="197" t="str">
        <f t="shared" si="343"/>
        <v>Blank</v>
      </c>
      <c r="X2046" s="197" t="str">
        <f t="shared" si="344"/>
        <v>Blank</v>
      </c>
      <c r="Y2046" s="197" t="str">
        <f t="shared" si="345"/>
        <v>Blank</v>
      </c>
      <c r="Z2046" s="197" t="str">
        <f t="shared" si="346"/>
        <v>Blank</v>
      </c>
      <c r="AA2046" s="223" t="str" cm="1">
        <f t="array" ref="AA2046">_xlfn.IFS(ISTEXT('3 Model Input'!F$70),"Missing",ISTEXT('3 Model Input'!I$70),"Missing",ISNUMBER('3 Model Input'!K$70),'3 Model Input'!K$70*P2046)</f>
        <v>Missing</v>
      </c>
      <c r="AB2046" s="89"/>
      <c r="AC2046" s="227" t="str" cm="1">
        <f t="array" ref="AC2046">IF(D2046=0,"Blank",_xlfn.IFS('3 Model Input'!E$61=1,(V2046*G2046)/T2046,'3 Model Input'!E$61=2,(W2046*G2046)/T2046,'3 Model Input'!E$61=3,(X2046*G2046)/T2046,'3 Model Input'!E$61=4,(Y2046*G2046)/T2046,'3 Model Input'!E$61=5,(Z2046*G2046)/T2046, ISTEXT('3 Model Input'!E$61),"Missing",'3 Model Input'!E$61=6,(AA2046*G2046)/T2046))</f>
        <v>Blank</v>
      </c>
      <c r="AD2046" s="202" t="str">
        <f t="shared" si="347"/>
        <v>Blank</v>
      </c>
      <c r="AE2046" s="202" t="str">
        <f t="shared" si="348"/>
        <v>Blank</v>
      </c>
      <c r="AF2046" s="217" t="str">
        <f t="shared" si="349"/>
        <v>Blank</v>
      </c>
      <c r="AG2046" s="9" t="str" cm="1">
        <f t="array" ref="AG2046">_xlfn.IFS(ISNUMBER(AC2046), "", ISNUMBER(SEARCH("Blank", AC2046)), "", ISERROR(AC2046), "Bad input on tab 3")</f>
        <v/>
      </c>
    </row>
    <row r="2047" spans="2:33" ht="15" customHeight="1" x14ac:dyDescent="0.75">
      <c r="B2047" s="205" t="str">
        <f>'5 Driver Data'!B2047</f>
        <v>2039</v>
      </c>
      <c r="C2047" s="193">
        <f>'5 Driver Data'!C2047</f>
        <v>0</v>
      </c>
      <c r="D2047" s="192">
        <f>'5 Driver Data'!D2047</f>
        <v>0</v>
      </c>
      <c r="E2047" s="191">
        <f>'5 Driver Data'!E2047</f>
        <v>0</v>
      </c>
      <c r="F2047" s="191">
        <f>'5 Driver Data'!F2047</f>
        <v>0</v>
      </c>
      <c r="G2047" s="191">
        <f>'5 Driver Data'!G2047</f>
        <v>0</v>
      </c>
      <c r="H2047" s="191">
        <f>'5 Driver Data'!H2047</f>
        <v>0</v>
      </c>
      <c r="I2047" s="191">
        <f>'5 Driver Data'!I2047</f>
        <v>0</v>
      </c>
      <c r="J2047" s="191">
        <f>'5 Driver Data'!J2047</f>
        <v>0</v>
      </c>
      <c r="K2047" s="206">
        <f>'5 Driver Data'!K2047</f>
        <v>0</v>
      </c>
      <c r="L2047" s="1"/>
      <c r="M2047" s="216" t="str">
        <f>IF(D2047=0,"Blank",'3 Model Input'!E$44*'3 Model Input'!E$45)</f>
        <v>Blank</v>
      </c>
      <c r="N2047" s="197" t="str">
        <f t="shared" si="340"/>
        <v>Blank</v>
      </c>
      <c r="O2047" s="197" t="str">
        <f>IF(D2047=0,"Blank",'3 Model Input'!E$49*(1-'3 Model Input'!E$51))</f>
        <v>Blank</v>
      </c>
      <c r="P2047" s="197" t="str">
        <f t="shared" si="341"/>
        <v>Blank</v>
      </c>
      <c r="Q2047" s="197" t="str">
        <f>IF(D2047=0,"Blank",IF(D2047="BEV",E2047*(1-'3 Model Input'!E$54), E2047))</f>
        <v>Blank</v>
      </c>
      <c r="R2047" s="198" t="str">
        <f>IF(D2047=0,"Blank",IF(D2047="PHEV",F2047/G2047,F2047*(1-'3 Model Input'!E$54)/G2047))</f>
        <v>Blank</v>
      </c>
      <c r="S2047" s="198" t="str">
        <f>IF(D2047=0,"Blank",IF(D2047="PHEV",MIN(M2047,E2047),MIN(M2047,(E2047*(1-'3 Model Input'!E$54)))))</f>
        <v>Blank</v>
      </c>
      <c r="T2047" s="217" t="str">
        <f t="shared" si="342"/>
        <v>Blank</v>
      </c>
      <c r="U2047" s="89"/>
      <c r="V2047" s="216" t="str">
        <f>IF(D2047=0,"Blank",P2047*'3 Model Input'!E$50)</f>
        <v>Blank</v>
      </c>
      <c r="W2047" s="197" t="str">
        <f t="shared" si="343"/>
        <v>Blank</v>
      </c>
      <c r="X2047" s="197" t="str">
        <f t="shared" si="344"/>
        <v>Blank</v>
      </c>
      <c r="Y2047" s="197" t="str">
        <f t="shared" si="345"/>
        <v>Blank</v>
      </c>
      <c r="Z2047" s="197" t="str">
        <f t="shared" si="346"/>
        <v>Blank</v>
      </c>
      <c r="AA2047" s="223" t="str" cm="1">
        <f t="array" ref="AA2047">_xlfn.IFS(ISTEXT('3 Model Input'!F$70),"Missing",ISTEXT('3 Model Input'!I$70),"Missing",ISNUMBER('3 Model Input'!K$70),'3 Model Input'!K$70*P2047)</f>
        <v>Missing</v>
      </c>
      <c r="AB2047" s="89"/>
      <c r="AC2047" s="227" t="str" cm="1">
        <f t="array" ref="AC2047">IF(D2047=0,"Blank",_xlfn.IFS('3 Model Input'!E$61=1,(V2047*G2047)/T2047,'3 Model Input'!E$61=2,(W2047*G2047)/T2047,'3 Model Input'!E$61=3,(X2047*G2047)/T2047,'3 Model Input'!E$61=4,(Y2047*G2047)/T2047,'3 Model Input'!E$61=5,(Z2047*G2047)/T2047, ISTEXT('3 Model Input'!E$61),"Missing",'3 Model Input'!E$61=6,(AA2047*G2047)/T2047))</f>
        <v>Blank</v>
      </c>
      <c r="AD2047" s="202" t="str">
        <f t="shared" si="347"/>
        <v>Blank</v>
      </c>
      <c r="AE2047" s="202" t="str">
        <f t="shared" si="348"/>
        <v>Blank</v>
      </c>
      <c r="AF2047" s="217" t="str">
        <f t="shared" si="349"/>
        <v>Blank</v>
      </c>
      <c r="AG2047" s="9" t="str" cm="1">
        <f t="array" ref="AG2047">_xlfn.IFS(ISNUMBER(AC2047), "", ISNUMBER(SEARCH("Blank", AC2047)), "", ISERROR(AC2047), "Bad input on tab 3")</f>
        <v/>
      </c>
    </row>
    <row r="2048" spans="2:33" ht="15" customHeight="1" x14ac:dyDescent="0.75">
      <c r="B2048" s="205" t="str">
        <f>'5 Driver Data'!B2048</f>
        <v>2040</v>
      </c>
      <c r="C2048" s="193">
        <f>'5 Driver Data'!C2048</f>
        <v>0</v>
      </c>
      <c r="D2048" s="192">
        <f>'5 Driver Data'!D2048</f>
        <v>0</v>
      </c>
      <c r="E2048" s="191">
        <f>'5 Driver Data'!E2048</f>
        <v>0</v>
      </c>
      <c r="F2048" s="191">
        <f>'5 Driver Data'!F2048</f>
        <v>0</v>
      </c>
      <c r="G2048" s="191">
        <f>'5 Driver Data'!G2048</f>
        <v>0</v>
      </c>
      <c r="H2048" s="191">
        <f>'5 Driver Data'!H2048</f>
        <v>0</v>
      </c>
      <c r="I2048" s="191">
        <f>'5 Driver Data'!I2048</f>
        <v>0</v>
      </c>
      <c r="J2048" s="191">
        <f>'5 Driver Data'!J2048</f>
        <v>0</v>
      </c>
      <c r="K2048" s="206">
        <f>'5 Driver Data'!K2048</f>
        <v>0</v>
      </c>
      <c r="L2048" s="1"/>
      <c r="M2048" s="216" t="str">
        <f>IF(D2048=0,"Blank",'3 Model Input'!E$44*'3 Model Input'!E$45)</f>
        <v>Blank</v>
      </c>
      <c r="N2048" s="197" t="str">
        <f t="shared" si="340"/>
        <v>Blank</v>
      </c>
      <c r="O2048" s="197" t="str">
        <f>IF(D2048=0,"Blank",'3 Model Input'!E$49*(1-'3 Model Input'!E$51))</f>
        <v>Blank</v>
      </c>
      <c r="P2048" s="197" t="str">
        <f t="shared" si="341"/>
        <v>Blank</v>
      </c>
      <c r="Q2048" s="197" t="str">
        <f>IF(D2048=0,"Blank",IF(D2048="BEV",E2048*(1-'3 Model Input'!E$54), E2048))</f>
        <v>Blank</v>
      </c>
      <c r="R2048" s="198" t="str">
        <f>IF(D2048=0,"Blank",IF(D2048="PHEV",F2048/G2048,F2048*(1-'3 Model Input'!E$54)/G2048))</f>
        <v>Blank</v>
      </c>
      <c r="S2048" s="198" t="str">
        <f>IF(D2048=0,"Blank",IF(D2048="PHEV",MIN(M2048,E2048),MIN(M2048,(E2048*(1-'3 Model Input'!E$54)))))</f>
        <v>Blank</v>
      </c>
      <c r="T2048" s="217" t="str">
        <f t="shared" si="342"/>
        <v>Blank</v>
      </c>
      <c r="U2048" s="89"/>
      <c r="V2048" s="216" t="str">
        <f>IF(D2048=0,"Blank",P2048*'3 Model Input'!E$50)</f>
        <v>Blank</v>
      </c>
      <c r="W2048" s="197" t="str">
        <f t="shared" si="343"/>
        <v>Blank</v>
      </c>
      <c r="X2048" s="197" t="str">
        <f t="shared" si="344"/>
        <v>Blank</v>
      </c>
      <c r="Y2048" s="197" t="str">
        <f t="shared" si="345"/>
        <v>Blank</v>
      </c>
      <c r="Z2048" s="197" t="str">
        <f t="shared" si="346"/>
        <v>Blank</v>
      </c>
      <c r="AA2048" s="223" t="str" cm="1">
        <f t="array" ref="AA2048">_xlfn.IFS(ISTEXT('3 Model Input'!F$70),"Missing",ISTEXT('3 Model Input'!I$70),"Missing",ISNUMBER('3 Model Input'!K$70),'3 Model Input'!K$70*P2048)</f>
        <v>Missing</v>
      </c>
      <c r="AB2048" s="89"/>
      <c r="AC2048" s="227" t="str" cm="1">
        <f t="array" ref="AC2048">IF(D2048=0,"Blank",_xlfn.IFS('3 Model Input'!E$61=1,(V2048*G2048)/T2048,'3 Model Input'!E$61=2,(W2048*G2048)/T2048,'3 Model Input'!E$61=3,(X2048*G2048)/T2048,'3 Model Input'!E$61=4,(Y2048*G2048)/T2048,'3 Model Input'!E$61=5,(Z2048*G2048)/T2048, ISTEXT('3 Model Input'!E$61),"Missing",'3 Model Input'!E$61=6,(AA2048*G2048)/T2048))</f>
        <v>Blank</v>
      </c>
      <c r="AD2048" s="202" t="str">
        <f t="shared" si="347"/>
        <v>Blank</v>
      </c>
      <c r="AE2048" s="202" t="str">
        <f t="shared" si="348"/>
        <v>Blank</v>
      </c>
      <c r="AF2048" s="217" t="str">
        <f t="shared" si="349"/>
        <v>Blank</v>
      </c>
      <c r="AG2048" s="9" t="str" cm="1">
        <f t="array" ref="AG2048">_xlfn.IFS(ISNUMBER(AC2048), "", ISNUMBER(SEARCH("Blank", AC2048)), "", ISERROR(AC2048), "Bad input on tab 3")</f>
        <v/>
      </c>
    </row>
    <row r="2049" spans="2:33" ht="15" customHeight="1" x14ac:dyDescent="0.75">
      <c r="B2049" s="205" t="str">
        <f>'5 Driver Data'!B2049</f>
        <v>2041</v>
      </c>
      <c r="C2049" s="193">
        <f>'5 Driver Data'!C2049</f>
        <v>0</v>
      </c>
      <c r="D2049" s="192">
        <f>'5 Driver Data'!D2049</f>
        <v>0</v>
      </c>
      <c r="E2049" s="191">
        <f>'5 Driver Data'!E2049</f>
        <v>0</v>
      </c>
      <c r="F2049" s="191">
        <f>'5 Driver Data'!F2049</f>
        <v>0</v>
      </c>
      <c r="G2049" s="191">
        <f>'5 Driver Data'!G2049</f>
        <v>0</v>
      </c>
      <c r="H2049" s="191">
        <f>'5 Driver Data'!H2049</f>
        <v>0</v>
      </c>
      <c r="I2049" s="191">
        <f>'5 Driver Data'!I2049</f>
        <v>0</v>
      </c>
      <c r="J2049" s="191">
        <f>'5 Driver Data'!J2049</f>
        <v>0</v>
      </c>
      <c r="K2049" s="206">
        <f>'5 Driver Data'!K2049</f>
        <v>0</v>
      </c>
      <c r="L2049" s="1"/>
      <c r="M2049" s="216" t="str">
        <f>IF(D2049=0,"Blank",'3 Model Input'!E$44*'3 Model Input'!E$45)</f>
        <v>Blank</v>
      </c>
      <c r="N2049" s="197" t="str">
        <f t="shared" si="340"/>
        <v>Blank</v>
      </c>
      <c r="O2049" s="197" t="str">
        <f>IF(D2049=0,"Blank",'3 Model Input'!E$49*(1-'3 Model Input'!E$51))</f>
        <v>Blank</v>
      </c>
      <c r="P2049" s="197" t="str">
        <f t="shared" si="341"/>
        <v>Blank</v>
      </c>
      <c r="Q2049" s="197" t="str">
        <f>IF(D2049=0,"Blank",IF(D2049="BEV",E2049*(1-'3 Model Input'!E$54), E2049))</f>
        <v>Blank</v>
      </c>
      <c r="R2049" s="198" t="str">
        <f>IF(D2049=0,"Blank",IF(D2049="PHEV",F2049/G2049,F2049*(1-'3 Model Input'!E$54)/G2049))</f>
        <v>Blank</v>
      </c>
      <c r="S2049" s="198" t="str">
        <f>IF(D2049=0,"Blank",IF(D2049="PHEV",MIN(M2049,E2049),MIN(M2049,(E2049*(1-'3 Model Input'!E$54)))))</f>
        <v>Blank</v>
      </c>
      <c r="T2049" s="217" t="str">
        <f t="shared" si="342"/>
        <v>Blank</v>
      </c>
      <c r="U2049" s="89"/>
      <c r="V2049" s="216" t="str">
        <f>IF(D2049=0,"Blank",P2049*'3 Model Input'!E$50)</f>
        <v>Blank</v>
      </c>
      <c r="W2049" s="197" t="str">
        <f t="shared" si="343"/>
        <v>Blank</v>
      </c>
      <c r="X2049" s="197" t="str">
        <f t="shared" si="344"/>
        <v>Blank</v>
      </c>
      <c r="Y2049" s="197" t="str">
        <f t="shared" si="345"/>
        <v>Blank</v>
      </c>
      <c r="Z2049" s="197" t="str">
        <f t="shared" si="346"/>
        <v>Blank</v>
      </c>
      <c r="AA2049" s="223" t="str" cm="1">
        <f t="array" ref="AA2049">_xlfn.IFS(ISTEXT('3 Model Input'!F$70),"Missing",ISTEXT('3 Model Input'!I$70),"Missing",ISNUMBER('3 Model Input'!K$70),'3 Model Input'!K$70*P2049)</f>
        <v>Missing</v>
      </c>
      <c r="AB2049" s="89"/>
      <c r="AC2049" s="227" t="str" cm="1">
        <f t="array" ref="AC2049">IF(D2049=0,"Blank",_xlfn.IFS('3 Model Input'!E$61=1,(V2049*G2049)/T2049,'3 Model Input'!E$61=2,(W2049*G2049)/T2049,'3 Model Input'!E$61=3,(X2049*G2049)/T2049,'3 Model Input'!E$61=4,(Y2049*G2049)/T2049,'3 Model Input'!E$61=5,(Z2049*G2049)/T2049, ISTEXT('3 Model Input'!E$61),"Missing",'3 Model Input'!E$61=6,(AA2049*G2049)/T2049))</f>
        <v>Blank</v>
      </c>
      <c r="AD2049" s="202" t="str">
        <f t="shared" si="347"/>
        <v>Blank</v>
      </c>
      <c r="AE2049" s="202" t="str">
        <f t="shared" si="348"/>
        <v>Blank</v>
      </c>
      <c r="AF2049" s="217" t="str">
        <f t="shared" si="349"/>
        <v>Blank</v>
      </c>
      <c r="AG2049" s="9" t="str" cm="1">
        <f t="array" ref="AG2049">_xlfn.IFS(ISNUMBER(AC2049), "", ISNUMBER(SEARCH("Blank", AC2049)), "", ISERROR(AC2049), "Bad input on tab 3")</f>
        <v/>
      </c>
    </row>
    <row r="2050" spans="2:33" ht="15" customHeight="1" x14ac:dyDescent="0.75">
      <c r="B2050" s="205" t="str">
        <f>'5 Driver Data'!B2050</f>
        <v>2042</v>
      </c>
      <c r="C2050" s="193">
        <f>'5 Driver Data'!C2050</f>
        <v>0</v>
      </c>
      <c r="D2050" s="192">
        <f>'5 Driver Data'!D2050</f>
        <v>0</v>
      </c>
      <c r="E2050" s="191">
        <f>'5 Driver Data'!E2050</f>
        <v>0</v>
      </c>
      <c r="F2050" s="191">
        <f>'5 Driver Data'!F2050</f>
        <v>0</v>
      </c>
      <c r="G2050" s="191">
        <f>'5 Driver Data'!G2050</f>
        <v>0</v>
      </c>
      <c r="H2050" s="191">
        <f>'5 Driver Data'!H2050</f>
        <v>0</v>
      </c>
      <c r="I2050" s="191">
        <f>'5 Driver Data'!I2050</f>
        <v>0</v>
      </c>
      <c r="J2050" s="191">
        <f>'5 Driver Data'!J2050</f>
        <v>0</v>
      </c>
      <c r="K2050" s="206">
        <f>'5 Driver Data'!K2050</f>
        <v>0</v>
      </c>
      <c r="L2050" s="1"/>
      <c r="M2050" s="216" t="str">
        <f>IF(D2050=0,"Blank",'3 Model Input'!E$44*'3 Model Input'!E$45)</f>
        <v>Blank</v>
      </c>
      <c r="N2050" s="197" t="str">
        <f t="shared" si="340"/>
        <v>Blank</v>
      </c>
      <c r="O2050" s="197" t="str">
        <f>IF(D2050=0,"Blank",'3 Model Input'!E$49*(1-'3 Model Input'!E$51))</f>
        <v>Blank</v>
      </c>
      <c r="P2050" s="197" t="str">
        <f t="shared" si="341"/>
        <v>Blank</v>
      </c>
      <c r="Q2050" s="197" t="str">
        <f>IF(D2050=0,"Blank",IF(D2050="BEV",E2050*(1-'3 Model Input'!E$54), E2050))</f>
        <v>Blank</v>
      </c>
      <c r="R2050" s="198" t="str">
        <f>IF(D2050=0,"Blank",IF(D2050="PHEV",F2050/G2050,F2050*(1-'3 Model Input'!E$54)/G2050))</f>
        <v>Blank</v>
      </c>
      <c r="S2050" s="198" t="str">
        <f>IF(D2050=0,"Blank",IF(D2050="PHEV",MIN(M2050,E2050),MIN(M2050,(E2050*(1-'3 Model Input'!E$54)))))</f>
        <v>Blank</v>
      </c>
      <c r="T2050" s="217" t="str">
        <f t="shared" si="342"/>
        <v>Blank</v>
      </c>
      <c r="U2050" s="89"/>
      <c r="V2050" s="216" t="str">
        <f>IF(D2050=0,"Blank",P2050*'3 Model Input'!E$50)</f>
        <v>Blank</v>
      </c>
      <c r="W2050" s="197" t="str">
        <f t="shared" si="343"/>
        <v>Blank</v>
      </c>
      <c r="X2050" s="197" t="str">
        <f t="shared" si="344"/>
        <v>Blank</v>
      </c>
      <c r="Y2050" s="197" t="str">
        <f t="shared" si="345"/>
        <v>Blank</v>
      </c>
      <c r="Z2050" s="197" t="str">
        <f t="shared" si="346"/>
        <v>Blank</v>
      </c>
      <c r="AA2050" s="223" t="str" cm="1">
        <f t="array" ref="AA2050">_xlfn.IFS(ISTEXT('3 Model Input'!F$70),"Missing",ISTEXT('3 Model Input'!I$70),"Missing",ISNUMBER('3 Model Input'!K$70),'3 Model Input'!K$70*P2050)</f>
        <v>Missing</v>
      </c>
      <c r="AB2050" s="89"/>
      <c r="AC2050" s="227" t="str" cm="1">
        <f t="array" ref="AC2050">IF(D2050=0,"Blank",_xlfn.IFS('3 Model Input'!E$61=1,(V2050*G2050)/T2050,'3 Model Input'!E$61=2,(W2050*G2050)/T2050,'3 Model Input'!E$61=3,(X2050*G2050)/T2050,'3 Model Input'!E$61=4,(Y2050*G2050)/T2050,'3 Model Input'!E$61=5,(Z2050*G2050)/T2050, ISTEXT('3 Model Input'!E$61),"Missing",'3 Model Input'!E$61=6,(AA2050*G2050)/T2050))</f>
        <v>Blank</v>
      </c>
      <c r="AD2050" s="202" t="str">
        <f t="shared" si="347"/>
        <v>Blank</v>
      </c>
      <c r="AE2050" s="202" t="str">
        <f t="shared" si="348"/>
        <v>Blank</v>
      </c>
      <c r="AF2050" s="217" t="str">
        <f t="shared" si="349"/>
        <v>Blank</v>
      </c>
      <c r="AG2050" s="9" t="str" cm="1">
        <f t="array" ref="AG2050">_xlfn.IFS(ISNUMBER(AC2050), "", ISNUMBER(SEARCH("Blank", AC2050)), "", ISERROR(AC2050), "Bad input on tab 3")</f>
        <v/>
      </c>
    </row>
    <row r="2051" spans="2:33" ht="15" customHeight="1" x14ac:dyDescent="0.75">
      <c r="B2051" s="205" t="str">
        <f>'5 Driver Data'!B2051</f>
        <v>2043</v>
      </c>
      <c r="C2051" s="193">
        <f>'5 Driver Data'!C2051</f>
        <v>0</v>
      </c>
      <c r="D2051" s="192">
        <f>'5 Driver Data'!D2051</f>
        <v>0</v>
      </c>
      <c r="E2051" s="191">
        <f>'5 Driver Data'!E2051</f>
        <v>0</v>
      </c>
      <c r="F2051" s="191">
        <f>'5 Driver Data'!F2051</f>
        <v>0</v>
      </c>
      <c r="G2051" s="191">
        <f>'5 Driver Data'!G2051</f>
        <v>0</v>
      </c>
      <c r="H2051" s="191">
        <f>'5 Driver Data'!H2051</f>
        <v>0</v>
      </c>
      <c r="I2051" s="191">
        <f>'5 Driver Data'!I2051</f>
        <v>0</v>
      </c>
      <c r="J2051" s="191">
        <f>'5 Driver Data'!J2051</f>
        <v>0</v>
      </c>
      <c r="K2051" s="206">
        <f>'5 Driver Data'!K2051</f>
        <v>0</v>
      </c>
      <c r="L2051" s="1"/>
      <c r="M2051" s="216" t="str">
        <f>IF(D2051=0,"Blank",'3 Model Input'!E$44*'3 Model Input'!E$45)</f>
        <v>Blank</v>
      </c>
      <c r="N2051" s="197" t="str">
        <f t="shared" si="340"/>
        <v>Blank</v>
      </c>
      <c r="O2051" s="197" t="str">
        <f>IF(D2051=0,"Blank",'3 Model Input'!E$49*(1-'3 Model Input'!E$51))</f>
        <v>Blank</v>
      </c>
      <c r="P2051" s="197" t="str">
        <f t="shared" si="341"/>
        <v>Blank</v>
      </c>
      <c r="Q2051" s="197" t="str">
        <f>IF(D2051=0,"Blank",IF(D2051="BEV",E2051*(1-'3 Model Input'!E$54), E2051))</f>
        <v>Blank</v>
      </c>
      <c r="R2051" s="198" t="str">
        <f>IF(D2051=0,"Blank",IF(D2051="PHEV",F2051/G2051,F2051*(1-'3 Model Input'!E$54)/G2051))</f>
        <v>Blank</v>
      </c>
      <c r="S2051" s="198" t="str">
        <f>IF(D2051=0,"Blank",IF(D2051="PHEV",MIN(M2051,E2051),MIN(M2051,(E2051*(1-'3 Model Input'!E$54)))))</f>
        <v>Blank</v>
      </c>
      <c r="T2051" s="217" t="str">
        <f t="shared" si="342"/>
        <v>Blank</v>
      </c>
      <c r="U2051" s="89"/>
      <c r="V2051" s="216" t="str">
        <f>IF(D2051=0,"Blank",P2051*'3 Model Input'!E$50)</f>
        <v>Blank</v>
      </c>
      <c r="W2051" s="197" t="str">
        <f t="shared" si="343"/>
        <v>Blank</v>
      </c>
      <c r="X2051" s="197" t="str">
        <f t="shared" si="344"/>
        <v>Blank</v>
      </c>
      <c r="Y2051" s="197" t="str">
        <f t="shared" si="345"/>
        <v>Blank</v>
      </c>
      <c r="Z2051" s="197" t="str">
        <f t="shared" si="346"/>
        <v>Blank</v>
      </c>
      <c r="AA2051" s="223" t="str" cm="1">
        <f t="array" ref="AA2051">_xlfn.IFS(ISTEXT('3 Model Input'!F$70),"Missing",ISTEXT('3 Model Input'!I$70),"Missing",ISNUMBER('3 Model Input'!K$70),'3 Model Input'!K$70*P2051)</f>
        <v>Missing</v>
      </c>
      <c r="AB2051" s="89"/>
      <c r="AC2051" s="227" t="str" cm="1">
        <f t="array" ref="AC2051">IF(D2051=0,"Blank",_xlfn.IFS('3 Model Input'!E$61=1,(V2051*G2051)/T2051,'3 Model Input'!E$61=2,(W2051*G2051)/T2051,'3 Model Input'!E$61=3,(X2051*G2051)/T2051,'3 Model Input'!E$61=4,(Y2051*G2051)/T2051,'3 Model Input'!E$61=5,(Z2051*G2051)/T2051, ISTEXT('3 Model Input'!E$61),"Missing",'3 Model Input'!E$61=6,(AA2051*G2051)/T2051))</f>
        <v>Blank</v>
      </c>
      <c r="AD2051" s="202" t="str">
        <f t="shared" si="347"/>
        <v>Blank</v>
      </c>
      <c r="AE2051" s="202" t="str">
        <f t="shared" si="348"/>
        <v>Blank</v>
      </c>
      <c r="AF2051" s="217" t="str">
        <f t="shared" si="349"/>
        <v>Blank</v>
      </c>
      <c r="AG2051" s="9" t="str" cm="1">
        <f t="array" ref="AG2051">_xlfn.IFS(ISNUMBER(AC2051), "", ISNUMBER(SEARCH("Blank", AC2051)), "", ISERROR(AC2051), "Bad input on tab 3")</f>
        <v/>
      </c>
    </row>
    <row r="2052" spans="2:33" ht="15" customHeight="1" x14ac:dyDescent="0.75">
      <c r="B2052" s="205" t="str">
        <f>'5 Driver Data'!B2052</f>
        <v>2044</v>
      </c>
      <c r="C2052" s="193">
        <f>'5 Driver Data'!C2052</f>
        <v>0</v>
      </c>
      <c r="D2052" s="192">
        <f>'5 Driver Data'!D2052</f>
        <v>0</v>
      </c>
      <c r="E2052" s="191">
        <f>'5 Driver Data'!E2052</f>
        <v>0</v>
      </c>
      <c r="F2052" s="191">
        <f>'5 Driver Data'!F2052</f>
        <v>0</v>
      </c>
      <c r="G2052" s="191">
        <f>'5 Driver Data'!G2052</f>
        <v>0</v>
      </c>
      <c r="H2052" s="191">
        <f>'5 Driver Data'!H2052</f>
        <v>0</v>
      </c>
      <c r="I2052" s="191">
        <f>'5 Driver Data'!I2052</f>
        <v>0</v>
      </c>
      <c r="J2052" s="191">
        <f>'5 Driver Data'!J2052</f>
        <v>0</v>
      </c>
      <c r="K2052" s="206">
        <f>'5 Driver Data'!K2052</f>
        <v>0</v>
      </c>
      <c r="L2052" s="1"/>
      <c r="M2052" s="216" t="str">
        <f>IF(D2052=0,"Blank",'3 Model Input'!E$44*'3 Model Input'!E$45)</f>
        <v>Blank</v>
      </c>
      <c r="N2052" s="197" t="str">
        <f t="shared" si="340"/>
        <v>Blank</v>
      </c>
      <c r="O2052" s="197" t="str">
        <f>IF(D2052=0,"Blank",'3 Model Input'!E$49*(1-'3 Model Input'!E$51))</f>
        <v>Blank</v>
      </c>
      <c r="P2052" s="197" t="str">
        <f t="shared" si="341"/>
        <v>Blank</v>
      </c>
      <c r="Q2052" s="197" t="str">
        <f>IF(D2052=0,"Blank",IF(D2052="BEV",E2052*(1-'3 Model Input'!E$54), E2052))</f>
        <v>Blank</v>
      </c>
      <c r="R2052" s="198" t="str">
        <f>IF(D2052=0,"Blank",IF(D2052="PHEV",F2052/G2052,F2052*(1-'3 Model Input'!E$54)/G2052))</f>
        <v>Blank</v>
      </c>
      <c r="S2052" s="198" t="str">
        <f>IF(D2052=0,"Blank",IF(D2052="PHEV",MIN(M2052,E2052),MIN(M2052,(E2052*(1-'3 Model Input'!E$54)))))</f>
        <v>Blank</v>
      </c>
      <c r="T2052" s="217" t="str">
        <f t="shared" si="342"/>
        <v>Blank</v>
      </c>
      <c r="U2052" s="89"/>
      <c r="V2052" s="216" t="str">
        <f>IF(D2052=0,"Blank",P2052*'3 Model Input'!E$50)</f>
        <v>Blank</v>
      </c>
      <c r="W2052" s="197" t="str">
        <f t="shared" si="343"/>
        <v>Blank</v>
      </c>
      <c r="X2052" s="197" t="str">
        <f t="shared" si="344"/>
        <v>Blank</v>
      </c>
      <c r="Y2052" s="197" t="str">
        <f t="shared" si="345"/>
        <v>Blank</v>
      </c>
      <c r="Z2052" s="197" t="str">
        <f t="shared" si="346"/>
        <v>Blank</v>
      </c>
      <c r="AA2052" s="223" t="str" cm="1">
        <f t="array" ref="AA2052">_xlfn.IFS(ISTEXT('3 Model Input'!F$70),"Missing",ISTEXT('3 Model Input'!I$70),"Missing",ISNUMBER('3 Model Input'!K$70),'3 Model Input'!K$70*P2052)</f>
        <v>Missing</v>
      </c>
      <c r="AB2052" s="89"/>
      <c r="AC2052" s="227" t="str" cm="1">
        <f t="array" ref="AC2052">IF(D2052=0,"Blank",_xlfn.IFS('3 Model Input'!E$61=1,(V2052*G2052)/T2052,'3 Model Input'!E$61=2,(W2052*G2052)/T2052,'3 Model Input'!E$61=3,(X2052*G2052)/T2052,'3 Model Input'!E$61=4,(Y2052*G2052)/T2052,'3 Model Input'!E$61=5,(Z2052*G2052)/T2052, ISTEXT('3 Model Input'!E$61),"Missing",'3 Model Input'!E$61=6,(AA2052*G2052)/T2052))</f>
        <v>Blank</v>
      </c>
      <c r="AD2052" s="202" t="str">
        <f t="shared" si="347"/>
        <v>Blank</v>
      </c>
      <c r="AE2052" s="202" t="str">
        <f t="shared" si="348"/>
        <v>Blank</v>
      </c>
      <c r="AF2052" s="217" t="str">
        <f t="shared" si="349"/>
        <v>Blank</v>
      </c>
      <c r="AG2052" s="9" t="str" cm="1">
        <f t="array" ref="AG2052">_xlfn.IFS(ISNUMBER(AC2052), "", ISNUMBER(SEARCH("Blank", AC2052)), "", ISERROR(AC2052), "Bad input on tab 3")</f>
        <v/>
      </c>
    </row>
    <row r="2053" spans="2:33" ht="15" customHeight="1" x14ac:dyDescent="0.75">
      <c r="B2053" s="205" t="str">
        <f>'5 Driver Data'!B2053</f>
        <v>2045</v>
      </c>
      <c r="C2053" s="193">
        <f>'5 Driver Data'!C2053</f>
        <v>0</v>
      </c>
      <c r="D2053" s="192">
        <f>'5 Driver Data'!D2053</f>
        <v>0</v>
      </c>
      <c r="E2053" s="191">
        <f>'5 Driver Data'!E2053</f>
        <v>0</v>
      </c>
      <c r="F2053" s="191">
        <f>'5 Driver Data'!F2053</f>
        <v>0</v>
      </c>
      <c r="G2053" s="191">
        <f>'5 Driver Data'!G2053</f>
        <v>0</v>
      </c>
      <c r="H2053" s="191">
        <f>'5 Driver Data'!H2053</f>
        <v>0</v>
      </c>
      <c r="I2053" s="191">
        <f>'5 Driver Data'!I2053</f>
        <v>0</v>
      </c>
      <c r="J2053" s="191">
        <f>'5 Driver Data'!J2053</f>
        <v>0</v>
      </c>
      <c r="K2053" s="206">
        <f>'5 Driver Data'!K2053</f>
        <v>0</v>
      </c>
      <c r="L2053" s="1"/>
      <c r="M2053" s="216" t="str">
        <f>IF(D2053=0,"Blank",'3 Model Input'!E$44*'3 Model Input'!E$45)</f>
        <v>Blank</v>
      </c>
      <c r="N2053" s="197" t="str">
        <f t="shared" si="340"/>
        <v>Blank</v>
      </c>
      <c r="O2053" s="197" t="str">
        <f>IF(D2053=0,"Blank",'3 Model Input'!E$49*(1-'3 Model Input'!E$51))</f>
        <v>Blank</v>
      </c>
      <c r="P2053" s="197" t="str">
        <f t="shared" si="341"/>
        <v>Blank</v>
      </c>
      <c r="Q2053" s="197" t="str">
        <f>IF(D2053=0,"Blank",IF(D2053="BEV",E2053*(1-'3 Model Input'!E$54), E2053))</f>
        <v>Blank</v>
      </c>
      <c r="R2053" s="198" t="str">
        <f>IF(D2053=0,"Blank",IF(D2053="PHEV",F2053/G2053,F2053*(1-'3 Model Input'!E$54)/G2053))</f>
        <v>Blank</v>
      </c>
      <c r="S2053" s="198" t="str">
        <f>IF(D2053=0,"Blank",IF(D2053="PHEV",MIN(M2053,E2053),MIN(M2053,(E2053*(1-'3 Model Input'!E$54)))))</f>
        <v>Blank</v>
      </c>
      <c r="T2053" s="217" t="str">
        <f t="shared" si="342"/>
        <v>Blank</v>
      </c>
      <c r="U2053" s="89"/>
      <c r="V2053" s="216" t="str">
        <f>IF(D2053=0,"Blank",P2053*'3 Model Input'!E$50)</f>
        <v>Blank</v>
      </c>
      <c r="W2053" s="197" t="str">
        <f t="shared" si="343"/>
        <v>Blank</v>
      </c>
      <c r="X2053" s="197" t="str">
        <f t="shared" si="344"/>
        <v>Blank</v>
      </c>
      <c r="Y2053" s="197" t="str">
        <f t="shared" si="345"/>
        <v>Blank</v>
      </c>
      <c r="Z2053" s="197" t="str">
        <f t="shared" si="346"/>
        <v>Blank</v>
      </c>
      <c r="AA2053" s="223" t="str" cm="1">
        <f t="array" ref="AA2053">_xlfn.IFS(ISTEXT('3 Model Input'!F$70),"Missing",ISTEXT('3 Model Input'!I$70),"Missing",ISNUMBER('3 Model Input'!K$70),'3 Model Input'!K$70*P2053)</f>
        <v>Missing</v>
      </c>
      <c r="AB2053" s="89"/>
      <c r="AC2053" s="227" t="str" cm="1">
        <f t="array" ref="AC2053">IF(D2053=0,"Blank",_xlfn.IFS('3 Model Input'!E$61=1,(V2053*G2053)/T2053,'3 Model Input'!E$61=2,(W2053*G2053)/T2053,'3 Model Input'!E$61=3,(X2053*G2053)/T2053,'3 Model Input'!E$61=4,(Y2053*G2053)/T2053,'3 Model Input'!E$61=5,(Z2053*G2053)/T2053, ISTEXT('3 Model Input'!E$61),"Missing",'3 Model Input'!E$61=6,(AA2053*G2053)/T2053))</f>
        <v>Blank</v>
      </c>
      <c r="AD2053" s="202" t="str">
        <f t="shared" si="347"/>
        <v>Blank</v>
      </c>
      <c r="AE2053" s="202" t="str">
        <f t="shared" si="348"/>
        <v>Blank</v>
      </c>
      <c r="AF2053" s="217" t="str">
        <f t="shared" si="349"/>
        <v>Blank</v>
      </c>
      <c r="AG2053" s="9" t="str" cm="1">
        <f t="array" ref="AG2053">_xlfn.IFS(ISNUMBER(AC2053), "", ISNUMBER(SEARCH("Blank", AC2053)), "", ISERROR(AC2053), "Bad input on tab 3")</f>
        <v/>
      </c>
    </row>
    <row r="2054" spans="2:33" ht="15" customHeight="1" x14ac:dyDescent="0.75">
      <c r="B2054" s="205" t="str">
        <f>'5 Driver Data'!B2054</f>
        <v>2046</v>
      </c>
      <c r="C2054" s="193">
        <f>'5 Driver Data'!C2054</f>
        <v>0</v>
      </c>
      <c r="D2054" s="192">
        <f>'5 Driver Data'!D2054</f>
        <v>0</v>
      </c>
      <c r="E2054" s="191">
        <f>'5 Driver Data'!E2054</f>
        <v>0</v>
      </c>
      <c r="F2054" s="191">
        <f>'5 Driver Data'!F2054</f>
        <v>0</v>
      </c>
      <c r="G2054" s="191">
        <f>'5 Driver Data'!G2054</f>
        <v>0</v>
      </c>
      <c r="H2054" s="191">
        <f>'5 Driver Data'!H2054</f>
        <v>0</v>
      </c>
      <c r="I2054" s="191">
        <f>'5 Driver Data'!I2054</f>
        <v>0</v>
      </c>
      <c r="J2054" s="191">
        <f>'5 Driver Data'!J2054</f>
        <v>0</v>
      </c>
      <c r="K2054" s="206">
        <f>'5 Driver Data'!K2054</f>
        <v>0</v>
      </c>
      <c r="L2054" s="1"/>
      <c r="M2054" s="216" t="str">
        <f>IF(D2054=0,"Blank",'3 Model Input'!E$44*'3 Model Input'!E$45)</f>
        <v>Blank</v>
      </c>
      <c r="N2054" s="197" t="str">
        <f t="shared" si="340"/>
        <v>Blank</v>
      </c>
      <c r="O2054" s="197" t="str">
        <f>IF(D2054=0,"Blank",'3 Model Input'!E$49*(1-'3 Model Input'!E$51))</f>
        <v>Blank</v>
      </c>
      <c r="P2054" s="197" t="str">
        <f t="shared" si="341"/>
        <v>Blank</v>
      </c>
      <c r="Q2054" s="197" t="str">
        <f>IF(D2054=0,"Blank",IF(D2054="BEV",E2054*(1-'3 Model Input'!E$54), E2054))</f>
        <v>Blank</v>
      </c>
      <c r="R2054" s="198" t="str">
        <f>IF(D2054=0,"Blank",IF(D2054="PHEV",F2054/G2054,F2054*(1-'3 Model Input'!E$54)/G2054))</f>
        <v>Blank</v>
      </c>
      <c r="S2054" s="198" t="str">
        <f>IF(D2054=0,"Blank",IF(D2054="PHEV",MIN(M2054,E2054),MIN(M2054,(E2054*(1-'3 Model Input'!E$54)))))</f>
        <v>Blank</v>
      </c>
      <c r="T2054" s="217" t="str">
        <f t="shared" si="342"/>
        <v>Blank</v>
      </c>
      <c r="U2054" s="89"/>
      <c r="V2054" s="216" t="str">
        <f>IF(D2054=0,"Blank",P2054*'3 Model Input'!E$50)</f>
        <v>Blank</v>
      </c>
      <c r="W2054" s="197" t="str">
        <f t="shared" si="343"/>
        <v>Blank</v>
      </c>
      <c r="X2054" s="197" t="str">
        <f t="shared" si="344"/>
        <v>Blank</v>
      </c>
      <c r="Y2054" s="197" t="str">
        <f t="shared" si="345"/>
        <v>Blank</v>
      </c>
      <c r="Z2054" s="197" t="str">
        <f t="shared" si="346"/>
        <v>Blank</v>
      </c>
      <c r="AA2054" s="223" t="str" cm="1">
        <f t="array" ref="AA2054">_xlfn.IFS(ISTEXT('3 Model Input'!F$70),"Missing",ISTEXT('3 Model Input'!I$70),"Missing",ISNUMBER('3 Model Input'!K$70),'3 Model Input'!K$70*P2054)</f>
        <v>Missing</v>
      </c>
      <c r="AB2054" s="89"/>
      <c r="AC2054" s="227" t="str" cm="1">
        <f t="array" ref="AC2054">IF(D2054=0,"Blank",_xlfn.IFS('3 Model Input'!E$61=1,(V2054*G2054)/T2054,'3 Model Input'!E$61=2,(W2054*G2054)/T2054,'3 Model Input'!E$61=3,(X2054*G2054)/T2054,'3 Model Input'!E$61=4,(Y2054*G2054)/T2054,'3 Model Input'!E$61=5,(Z2054*G2054)/T2054, ISTEXT('3 Model Input'!E$61),"Missing",'3 Model Input'!E$61=6,(AA2054*G2054)/T2054))</f>
        <v>Blank</v>
      </c>
      <c r="AD2054" s="202" t="str">
        <f t="shared" si="347"/>
        <v>Blank</v>
      </c>
      <c r="AE2054" s="202" t="str">
        <f t="shared" si="348"/>
        <v>Blank</v>
      </c>
      <c r="AF2054" s="217" t="str">
        <f t="shared" si="349"/>
        <v>Blank</v>
      </c>
      <c r="AG2054" s="9" t="str" cm="1">
        <f t="array" ref="AG2054">_xlfn.IFS(ISNUMBER(AC2054), "", ISNUMBER(SEARCH("Blank", AC2054)), "", ISERROR(AC2054), "Bad input on tab 3")</f>
        <v/>
      </c>
    </row>
    <row r="2055" spans="2:33" ht="15" customHeight="1" x14ac:dyDescent="0.75">
      <c r="B2055" s="205" t="str">
        <f>'5 Driver Data'!B2055</f>
        <v>2047</v>
      </c>
      <c r="C2055" s="193">
        <f>'5 Driver Data'!C2055</f>
        <v>0</v>
      </c>
      <c r="D2055" s="192">
        <f>'5 Driver Data'!D2055</f>
        <v>0</v>
      </c>
      <c r="E2055" s="191">
        <f>'5 Driver Data'!E2055</f>
        <v>0</v>
      </c>
      <c r="F2055" s="191">
        <f>'5 Driver Data'!F2055</f>
        <v>0</v>
      </c>
      <c r="G2055" s="191">
        <f>'5 Driver Data'!G2055</f>
        <v>0</v>
      </c>
      <c r="H2055" s="191">
        <f>'5 Driver Data'!H2055</f>
        <v>0</v>
      </c>
      <c r="I2055" s="191">
        <f>'5 Driver Data'!I2055</f>
        <v>0</v>
      </c>
      <c r="J2055" s="191">
        <f>'5 Driver Data'!J2055</f>
        <v>0</v>
      </c>
      <c r="K2055" s="206">
        <f>'5 Driver Data'!K2055</f>
        <v>0</v>
      </c>
      <c r="L2055" s="1"/>
      <c r="M2055" s="216" t="str">
        <f>IF(D2055=0,"Blank",'3 Model Input'!E$44*'3 Model Input'!E$45)</f>
        <v>Blank</v>
      </c>
      <c r="N2055" s="197" t="str">
        <f t="shared" si="340"/>
        <v>Blank</v>
      </c>
      <c r="O2055" s="197" t="str">
        <f>IF(D2055=0,"Blank",'3 Model Input'!E$49*(1-'3 Model Input'!E$51))</f>
        <v>Blank</v>
      </c>
      <c r="P2055" s="197" t="str">
        <f t="shared" si="341"/>
        <v>Blank</v>
      </c>
      <c r="Q2055" s="197" t="str">
        <f>IF(D2055=0,"Blank",IF(D2055="BEV",E2055*(1-'3 Model Input'!E$54), E2055))</f>
        <v>Blank</v>
      </c>
      <c r="R2055" s="198" t="str">
        <f>IF(D2055=0,"Blank",IF(D2055="PHEV",F2055/G2055,F2055*(1-'3 Model Input'!E$54)/G2055))</f>
        <v>Blank</v>
      </c>
      <c r="S2055" s="198" t="str">
        <f>IF(D2055=0,"Blank",IF(D2055="PHEV",MIN(M2055,E2055),MIN(M2055,(E2055*(1-'3 Model Input'!E$54)))))</f>
        <v>Blank</v>
      </c>
      <c r="T2055" s="217" t="str">
        <f t="shared" si="342"/>
        <v>Blank</v>
      </c>
      <c r="U2055" s="89"/>
      <c r="V2055" s="216" t="str">
        <f>IF(D2055=0,"Blank",P2055*'3 Model Input'!E$50)</f>
        <v>Blank</v>
      </c>
      <c r="W2055" s="197" t="str">
        <f t="shared" si="343"/>
        <v>Blank</v>
      </c>
      <c r="X2055" s="197" t="str">
        <f t="shared" si="344"/>
        <v>Blank</v>
      </c>
      <c r="Y2055" s="197" t="str">
        <f t="shared" si="345"/>
        <v>Blank</v>
      </c>
      <c r="Z2055" s="197" t="str">
        <f t="shared" si="346"/>
        <v>Blank</v>
      </c>
      <c r="AA2055" s="223" t="str" cm="1">
        <f t="array" ref="AA2055">_xlfn.IFS(ISTEXT('3 Model Input'!F$70),"Missing",ISTEXT('3 Model Input'!I$70),"Missing",ISNUMBER('3 Model Input'!K$70),'3 Model Input'!K$70*P2055)</f>
        <v>Missing</v>
      </c>
      <c r="AB2055" s="89"/>
      <c r="AC2055" s="227" t="str" cm="1">
        <f t="array" ref="AC2055">IF(D2055=0,"Blank",_xlfn.IFS('3 Model Input'!E$61=1,(V2055*G2055)/T2055,'3 Model Input'!E$61=2,(W2055*G2055)/T2055,'3 Model Input'!E$61=3,(X2055*G2055)/T2055,'3 Model Input'!E$61=4,(Y2055*G2055)/T2055,'3 Model Input'!E$61=5,(Z2055*G2055)/T2055, ISTEXT('3 Model Input'!E$61),"Missing",'3 Model Input'!E$61=6,(AA2055*G2055)/T2055))</f>
        <v>Blank</v>
      </c>
      <c r="AD2055" s="202" t="str">
        <f t="shared" si="347"/>
        <v>Blank</v>
      </c>
      <c r="AE2055" s="202" t="str">
        <f t="shared" si="348"/>
        <v>Blank</v>
      </c>
      <c r="AF2055" s="217" t="str">
        <f t="shared" si="349"/>
        <v>Blank</v>
      </c>
      <c r="AG2055" s="9" t="str" cm="1">
        <f t="array" ref="AG2055">_xlfn.IFS(ISNUMBER(AC2055), "", ISNUMBER(SEARCH("Blank", AC2055)), "", ISERROR(AC2055), "Bad input on tab 3")</f>
        <v/>
      </c>
    </row>
    <row r="2056" spans="2:33" ht="15" customHeight="1" x14ac:dyDescent="0.75">
      <c r="B2056" s="205" t="str">
        <f>'5 Driver Data'!B2056</f>
        <v>2048</v>
      </c>
      <c r="C2056" s="193">
        <f>'5 Driver Data'!C2056</f>
        <v>0</v>
      </c>
      <c r="D2056" s="192">
        <f>'5 Driver Data'!D2056</f>
        <v>0</v>
      </c>
      <c r="E2056" s="191">
        <f>'5 Driver Data'!E2056</f>
        <v>0</v>
      </c>
      <c r="F2056" s="191">
        <f>'5 Driver Data'!F2056</f>
        <v>0</v>
      </c>
      <c r="G2056" s="191">
        <f>'5 Driver Data'!G2056</f>
        <v>0</v>
      </c>
      <c r="H2056" s="191">
        <f>'5 Driver Data'!H2056</f>
        <v>0</v>
      </c>
      <c r="I2056" s="191">
        <f>'5 Driver Data'!I2056</f>
        <v>0</v>
      </c>
      <c r="J2056" s="191">
        <f>'5 Driver Data'!J2056</f>
        <v>0</v>
      </c>
      <c r="K2056" s="206">
        <f>'5 Driver Data'!K2056</f>
        <v>0</v>
      </c>
      <c r="L2056" s="1"/>
      <c r="M2056" s="216" t="str">
        <f>IF(D2056=0,"Blank",'3 Model Input'!E$44*'3 Model Input'!E$45)</f>
        <v>Blank</v>
      </c>
      <c r="N2056" s="197" t="str">
        <f t="shared" si="340"/>
        <v>Blank</v>
      </c>
      <c r="O2056" s="197" t="str">
        <f>IF(D2056=0,"Blank",'3 Model Input'!E$49*(1-'3 Model Input'!E$51))</f>
        <v>Blank</v>
      </c>
      <c r="P2056" s="197" t="str">
        <f t="shared" si="341"/>
        <v>Blank</v>
      </c>
      <c r="Q2056" s="197" t="str">
        <f>IF(D2056=0,"Blank",IF(D2056="BEV",E2056*(1-'3 Model Input'!E$54), E2056))</f>
        <v>Blank</v>
      </c>
      <c r="R2056" s="198" t="str">
        <f>IF(D2056=0,"Blank",IF(D2056="PHEV",F2056/G2056,F2056*(1-'3 Model Input'!E$54)/G2056))</f>
        <v>Blank</v>
      </c>
      <c r="S2056" s="198" t="str">
        <f>IF(D2056=0,"Blank",IF(D2056="PHEV",MIN(M2056,E2056),MIN(M2056,(E2056*(1-'3 Model Input'!E$54)))))</f>
        <v>Blank</v>
      </c>
      <c r="T2056" s="217" t="str">
        <f t="shared" si="342"/>
        <v>Blank</v>
      </c>
      <c r="U2056" s="89"/>
      <c r="V2056" s="216" t="str">
        <f>IF(D2056=0,"Blank",P2056*'3 Model Input'!E$50)</f>
        <v>Blank</v>
      </c>
      <c r="W2056" s="197" t="str">
        <f t="shared" si="343"/>
        <v>Blank</v>
      </c>
      <c r="X2056" s="197" t="str">
        <f t="shared" si="344"/>
        <v>Blank</v>
      </c>
      <c r="Y2056" s="197" t="str">
        <f t="shared" si="345"/>
        <v>Blank</v>
      </c>
      <c r="Z2056" s="197" t="str">
        <f t="shared" si="346"/>
        <v>Blank</v>
      </c>
      <c r="AA2056" s="223" t="str" cm="1">
        <f t="array" ref="AA2056">_xlfn.IFS(ISTEXT('3 Model Input'!F$70),"Missing",ISTEXT('3 Model Input'!I$70),"Missing",ISNUMBER('3 Model Input'!K$70),'3 Model Input'!K$70*P2056)</f>
        <v>Missing</v>
      </c>
      <c r="AB2056" s="89"/>
      <c r="AC2056" s="227" t="str" cm="1">
        <f t="array" ref="AC2056">IF(D2056=0,"Blank",_xlfn.IFS('3 Model Input'!E$61=1,(V2056*G2056)/T2056,'3 Model Input'!E$61=2,(W2056*G2056)/T2056,'3 Model Input'!E$61=3,(X2056*G2056)/T2056,'3 Model Input'!E$61=4,(Y2056*G2056)/T2056,'3 Model Input'!E$61=5,(Z2056*G2056)/T2056, ISTEXT('3 Model Input'!E$61),"Missing",'3 Model Input'!E$61=6,(AA2056*G2056)/T2056))</f>
        <v>Blank</v>
      </c>
      <c r="AD2056" s="202" t="str">
        <f t="shared" si="347"/>
        <v>Blank</v>
      </c>
      <c r="AE2056" s="202" t="str">
        <f t="shared" si="348"/>
        <v>Blank</v>
      </c>
      <c r="AF2056" s="217" t="str">
        <f t="shared" si="349"/>
        <v>Blank</v>
      </c>
      <c r="AG2056" s="9" t="str" cm="1">
        <f t="array" ref="AG2056">_xlfn.IFS(ISNUMBER(AC2056), "", ISNUMBER(SEARCH("Blank", AC2056)), "", ISERROR(AC2056), "Bad input on tab 3")</f>
        <v/>
      </c>
    </row>
    <row r="2057" spans="2:33" ht="15" customHeight="1" x14ac:dyDescent="0.75">
      <c r="B2057" s="205" t="str">
        <f>'5 Driver Data'!B2057</f>
        <v>2049</v>
      </c>
      <c r="C2057" s="193">
        <f>'5 Driver Data'!C2057</f>
        <v>0</v>
      </c>
      <c r="D2057" s="192">
        <f>'5 Driver Data'!D2057</f>
        <v>0</v>
      </c>
      <c r="E2057" s="191">
        <f>'5 Driver Data'!E2057</f>
        <v>0</v>
      </c>
      <c r="F2057" s="191">
        <f>'5 Driver Data'!F2057</f>
        <v>0</v>
      </c>
      <c r="G2057" s="191">
        <f>'5 Driver Data'!G2057</f>
        <v>0</v>
      </c>
      <c r="H2057" s="191">
        <f>'5 Driver Data'!H2057</f>
        <v>0</v>
      </c>
      <c r="I2057" s="191">
        <f>'5 Driver Data'!I2057</f>
        <v>0</v>
      </c>
      <c r="J2057" s="191">
        <f>'5 Driver Data'!J2057</f>
        <v>0</v>
      </c>
      <c r="K2057" s="206">
        <f>'5 Driver Data'!K2057</f>
        <v>0</v>
      </c>
      <c r="L2057" s="1"/>
      <c r="M2057" s="216" t="str">
        <f>IF(D2057=0,"Blank",'3 Model Input'!E$44*'3 Model Input'!E$45)</f>
        <v>Blank</v>
      </c>
      <c r="N2057" s="197" t="str">
        <f t="shared" si="340"/>
        <v>Blank</v>
      </c>
      <c r="O2057" s="197" t="str">
        <f>IF(D2057=0,"Blank",'3 Model Input'!E$49*(1-'3 Model Input'!E$51))</f>
        <v>Blank</v>
      </c>
      <c r="P2057" s="197" t="str">
        <f t="shared" si="341"/>
        <v>Blank</v>
      </c>
      <c r="Q2057" s="197" t="str">
        <f>IF(D2057=0,"Blank",IF(D2057="BEV",E2057*(1-'3 Model Input'!E$54), E2057))</f>
        <v>Blank</v>
      </c>
      <c r="R2057" s="198" t="str">
        <f>IF(D2057=0,"Blank",IF(D2057="PHEV",F2057/G2057,F2057*(1-'3 Model Input'!E$54)/G2057))</f>
        <v>Blank</v>
      </c>
      <c r="S2057" s="198" t="str">
        <f>IF(D2057=0,"Blank",IF(D2057="PHEV",MIN(M2057,E2057),MIN(M2057,(E2057*(1-'3 Model Input'!E$54)))))</f>
        <v>Blank</v>
      </c>
      <c r="T2057" s="217" t="str">
        <f t="shared" si="342"/>
        <v>Blank</v>
      </c>
      <c r="U2057" s="89"/>
      <c r="V2057" s="216" t="str">
        <f>IF(D2057=0,"Blank",P2057*'3 Model Input'!E$50)</f>
        <v>Blank</v>
      </c>
      <c r="W2057" s="197" t="str">
        <f t="shared" si="343"/>
        <v>Blank</v>
      </c>
      <c r="X2057" s="197" t="str">
        <f t="shared" si="344"/>
        <v>Blank</v>
      </c>
      <c r="Y2057" s="197" t="str">
        <f t="shared" si="345"/>
        <v>Blank</v>
      </c>
      <c r="Z2057" s="197" t="str">
        <f t="shared" si="346"/>
        <v>Blank</v>
      </c>
      <c r="AA2057" s="223" t="str" cm="1">
        <f t="array" ref="AA2057">_xlfn.IFS(ISTEXT('3 Model Input'!F$70),"Missing",ISTEXT('3 Model Input'!I$70),"Missing",ISNUMBER('3 Model Input'!K$70),'3 Model Input'!K$70*P2057)</f>
        <v>Missing</v>
      </c>
      <c r="AB2057" s="89"/>
      <c r="AC2057" s="227" t="str" cm="1">
        <f t="array" ref="AC2057">IF(D2057=0,"Blank",_xlfn.IFS('3 Model Input'!E$61=1,(V2057*G2057)/T2057,'3 Model Input'!E$61=2,(W2057*G2057)/T2057,'3 Model Input'!E$61=3,(X2057*G2057)/T2057,'3 Model Input'!E$61=4,(Y2057*G2057)/T2057,'3 Model Input'!E$61=5,(Z2057*G2057)/T2057, ISTEXT('3 Model Input'!E$61),"Missing",'3 Model Input'!E$61=6,(AA2057*G2057)/T2057))</f>
        <v>Blank</v>
      </c>
      <c r="AD2057" s="202" t="str">
        <f t="shared" si="347"/>
        <v>Blank</v>
      </c>
      <c r="AE2057" s="202" t="str">
        <f t="shared" si="348"/>
        <v>Blank</v>
      </c>
      <c r="AF2057" s="217" t="str">
        <f t="shared" si="349"/>
        <v>Blank</v>
      </c>
      <c r="AG2057" s="9" t="str" cm="1">
        <f t="array" ref="AG2057">_xlfn.IFS(ISNUMBER(AC2057), "", ISNUMBER(SEARCH("Blank", AC2057)), "", ISERROR(AC2057), "Bad input on tab 3")</f>
        <v/>
      </c>
    </row>
    <row r="2058" spans="2:33" ht="15" customHeight="1" x14ac:dyDescent="0.75">
      <c r="B2058" s="205" t="str">
        <f>'5 Driver Data'!B2058</f>
        <v>2050</v>
      </c>
      <c r="C2058" s="193">
        <f>'5 Driver Data'!C2058</f>
        <v>0</v>
      </c>
      <c r="D2058" s="192">
        <f>'5 Driver Data'!D2058</f>
        <v>0</v>
      </c>
      <c r="E2058" s="191">
        <f>'5 Driver Data'!E2058</f>
        <v>0</v>
      </c>
      <c r="F2058" s="191">
        <f>'5 Driver Data'!F2058</f>
        <v>0</v>
      </c>
      <c r="G2058" s="191">
        <f>'5 Driver Data'!G2058</f>
        <v>0</v>
      </c>
      <c r="H2058" s="191">
        <f>'5 Driver Data'!H2058</f>
        <v>0</v>
      </c>
      <c r="I2058" s="191">
        <f>'5 Driver Data'!I2058</f>
        <v>0</v>
      </c>
      <c r="J2058" s="191">
        <f>'5 Driver Data'!J2058</f>
        <v>0</v>
      </c>
      <c r="K2058" s="206">
        <f>'5 Driver Data'!K2058</f>
        <v>0</v>
      </c>
      <c r="L2058" s="1"/>
      <c r="M2058" s="216" t="str">
        <f>IF(D2058=0,"Blank",'3 Model Input'!E$44*'3 Model Input'!E$45)</f>
        <v>Blank</v>
      </c>
      <c r="N2058" s="197" t="str">
        <f t="shared" si="340"/>
        <v>Blank</v>
      </c>
      <c r="O2058" s="197" t="str">
        <f>IF(D2058=0,"Blank",'3 Model Input'!E$49*(1-'3 Model Input'!E$51))</f>
        <v>Blank</v>
      </c>
      <c r="P2058" s="197" t="str">
        <f t="shared" si="341"/>
        <v>Blank</v>
      </c>
      <c r="Q2058" s="197" t="str">
        <f>IF(D2058=0,"Blank",IF(D2058="BEV",E2058*(1-'3 Model Input'!E$54), E2058))</f>
        <v>Blank</v>
      </c>
      <c r="R2058" s="198" t="str">
        <f>IF(D2058=0,"Blank",IF(D2058="PHEV",F2058/G2058,F2058*(1-'3 Model Input'!E$54)/G2058))</f>
        <v>Blank</v>
      </c>
      <c r="S2058" s="198" t="str">
        <f>IF(D2058=0,"Blank",IF(D2058="PHEV",MIN(M2058,E2058),MIN(M2058,(E2058*(1-'3 Model Input'!E$54)))))</f>
        <v>Blank</v>
      </c>
      <c r="T2058" s="217" t="str">
        <f t="shared" si="342"/>
        <v>Blank</v>
      </c>
      <c r="U2058" s="89"/>
      <c r="V2058" s="216" t="str">
        <f>IF(D2058=0,"Blank",P2058*'3 Model Input'!E$50)</f>
        <v>Blank</v>
      </c>
      <c r="W2058" s="197" t="str">
        <f t="shared" si="343"/>
        <v>Blank</v>
      </c>
      <c r="X2058" s="197" t="str">
        <f t="shared" si="344"/>
        <v>Blank</v>
      </c>
      <c r="Y2058" s="197" t="str">
        <f t="shared" si="345"/>
        <v>Blank</v>
      </c>
      <c r="Z2058" s="197" t="str">
        <f t="shared" si="346"/>
        <v>Blank</v>
      </c>
      <c r="AA2058" s="223" t="str" cm="1">
        <f t="array" ref="AA2058">_xlfn.IFS(ISTEXT('3 Model Input'!F$70),"Missing",ISTEXT('3 Model Input'!I$70),"Missing",ISNUMBER('3 Model Input'!K$70),'3 Model Input'!K$70*P2058)</f>
        <v>Missing</v>
      </c>
      <c r="AB2058" s="89"/>
      <c r="AC2058" s="227" t="str" cm="1">
        <f t="array" ref="AC2058">IF(D2058=0,"Blank",_xlfn.IFS('3 Model Input'!E$61=1,(V2058*G2058)/T2058,'3 Model Input'!E$61=2,(W2058*G2058)/T2058,'3 Model Input'!E$61=3,(X2058*G2058)/T2058,'3 Model Input'!E$61=4,(Y2058*G2058)/T2058,'3 Model Input'!E$61=5,(Z2058*G2058)/T2058, ISTEXT('3 Model Input'!E$61),"Missing",'3 Model Input'!E$61=6,(AA2058*G2058)/T2058))</f>
        <v>Blank</v>
      </c>
      <c r="AD2058" s="202" t="str">
        <f t="shared" si="347"/>
        <v>Blank</v>
      </c>
      <c r="AE2058" s="202" t="str">
        <f t="shared" si="348"/>
        <v>Blank</v>
      </c>
      <c r="AF2058" s="217" t="str">
        <f t="shared" si="349"/>
        <v>Blank</v>
      </c>
      <c r="AG2058" s="9" t="str" cm="1">
        <f t="array" ref="AG2058">_xlfn.IFS(ISNUMBER(AC2058), "", ISNUMBER(SEARCH("Blank", AC2058)), "", ISERROR(AC2058), "Bad input on tab 3")</f>
        <v/>
      </c>
    </row>
    <row r="2059" spans="2:33" ht="15" customHeight="1" x14ac:dyDescent="0.75">
      <c r="B2059" s="205" t="str">
        <f>'5 Driver Data'!B2059</f>
        <v>2051</v>
      </c>
      <c r="C2059" s="193">
        <f>'5 Driver Data'!C2059</f>
        <v>0</v>
      </c>
      <c r="D2059" s="192">
        <f>'5 Driver Data'!D2059</f>
        <v>0</v>
      </c>
      <c r="E2059" s="191">
        <f>'5 Driver Data'!E2059</f>
        <v>0</v>
      </c>
      <c r="F2059" s="191">
        <f>'5 Driver Data'!F2059</f>
        <v>0</v>
      </c>
      <c r="G2059" s="191">
        <f>'5 Driver Data'!G2059</f>
        <v>0</v>
      </c>
      <c r="H2059" s="191">
        <f>'5 Driver Data'!H2059</f>
        <v>0</v>
      </c>
      <c r="I2059" s="191">
        <f>'5 Driver Data'!I2059</f>
        <v>0</v>
      </c>
      <c r="J2059" s="191">
        <f>'5 Driver Data'!J2059</f>
        <v>0</v>
      </c>
      <c r="K2059" s="206">
        <f>'5 Driver Data'!K2059</f>
        <v>0</v>
      </c>
      <c r="L2059" s="1"/>
      <c r="M2059" s="216" t="str">
        <f>IF(D2059=0,"Blank",'3 Model Input'!E$44*'3 Model Input'!E$45)</f>
        <v>Blank</v>
      </c>
      <c r="N2059" s="197" t="str">
        <f t="shared" si="340"/>
        <v>Blank</v>
      </c>
      <c r="O2059" s="197" t="str">
        <f>IF(D2059=0,"Blank",'3 Model Input'!E$49*(1-'3 Model Input'!E$51))</f>
        <v>Blank</v>
      </c>
      <c r="P2059" s="197" t="str">
        <f t="shared" si="341"/>
        <v>Blank</v>
      </c>
      <c r="Q2059" s="197" t="str">
        <f>IF(D2059=0,"Blank",IF(D2059="BEV",E2059*(1-'3 Model Input'!E$54), E2059))</f>
        <v>Blank</v>
      </c>
      <c r="R2059" s="198" t="str">
        <f>IF(D2059=0,"Blank",IF(D2059="PHEV",F2059/G2059,F2059*(1-'3 Model Input'!E$54)/G2059))</f>
        <v>Blank</v>
      </c>
      <c r="S2059" s="198" t="str">
        <f>IF(D2059=0,"Blank",IF(D2059="PHEV",MIN(M2059,E2059),MIN(M2059,(E2059*(1-'3 Model Input'!E$54)))))</f>
        <v>Blank</v>
      </c>
      <c r="T2059" s="217" t="str">
        <f t="shared" si="342"/>
        <v>Blank</v>
      </c>
      <c r="U2059" s="89"/>
      <c r="V2059" s="216" t="str">
        <f>IF(D2059=0,"Blank",P2059*'3 Model Input'!E$50)</f>
        <v>Blank</v>
      </c>
      <c r="W2059" s="197" t="str">
        <f t="shared" si="343"/>
        <v>Blank</v>
      </c>
      <c r="X2059" s="197" t="str">
        <f t="shared" si="344"/>
        <v>Blank</v>
      </c>
      <c r="Y2059" s="197" t="str">
        <f t="shared" si="345"/>
        <v>Blank</v>
      </c>
      <c r="Z2059" s="197" t="str">
        <f t="shared" si="346"/>
        <v>Blank</v>
      </c>
      <c r="AA2059" s="223" t="str" cm="1">
        <f t="array" ref="AA2059">_xlfn.IFS(ISTEXT('3 Model Input'!F$70),"Missing",ISTEXT('3 Model Input'!I$70),"Missing",ISNUMBER('3 Model Input'!K$70),'3 Model Input'!K$70*P2059)</f>
        <v>Missing</v>
      </c>
      <c r="AB2059" s="89"/>
      <c r="AC2059" s="227" t="str" cm="1">
        <f t="array" ref="AC2059">IF(D2059=0,"Blank",_xlfn.IFS('3 Model Input'!E$61=1,(V2059*G2059)/T2059,'3 Model Input'!E$61=2,(W2059*G2059)/T2059,'3 Model Input'!E$61=3,(X2059*G2059)/T2059,'3 Model Input'!E$61=4,(Y2059*G2059)/T2059,'3 Model Input'!E$61=5,(Z2059*G2059)/T2059, ISTEXT('3 Model Input'!E$61),"Missing",'3 Model Input'!E$61=6,(AA2059*G2059)/T2059))</f>
        <v>Blank</v>
      </c>
      <c r="AD2059" s="202" t="str">
        <f t="shared" si="347"/>
        <v>Blank</v>
      </c>
      <c r="AE2059" s="202" t="str">
        <f t="shared" si="348"/>
        <v>Blank</v>
      </c>
      <c r="AF2059" s="217" t="str">
        <f t="shared" si="349"/>
        <v>Blank</v>
      </c>
      <c r="AG2059" s="9" t="str" cm="1">
        <f t="array" ref="AG2059">_xlfn.IFS(ISNUMBER(AC2059), "", ISNUMBER(SEARCH("Blank", AC2059)), "", ISERROR(AC2059), "Bad input on tab 3")</f>
        <v/>
      </c>
    </row>
    <row r="2060" spans="2:33" ht="15" customHeight="1" x14ac:dyDescent="0.75">
      <c r="B2060" s="205" t="str">
        <f>'5 Driver Data'!B2060</f>
        <v>2052</v>
      </c>
      <c r="C2060" s="193">
        <f>'5 Driver Data'!C2060</f>
        <v>0</v>
      </c>
      <c r="D2060" s="192">
        <f>'5 Driver Data'!D2060</f>
        <v>0</v>
      </c>
      <c r="E2060" s="191">
        <f>'5 Driver Data'!E2060</f>
        <v>0</v>
      </c>
      <c r="F2060" s="191">
        <f>'5 Driver Data'!F2060</f>
        <v>0</v>
      </c>
      <c r="G2060" s="191">
        <f>'5 Driver Data'!G2060</f>
        <v>0</v>
      </c>
      <c r="H2060" s="191">
        <f>'5 Driver Data'!H2060</f>
        <v>0</v>
      </c>
      <c r="I2060" s="191">
        <f>'5 Driver Data'!I2060</f>
        <v>0</v>
      </c>
      <c r="J2060" s="191">
        <f>'5 Driver Data'!J2060</f>
        <v>0</v>
      </c>
      <c r="K2060" s="206">
        <f>'5 Driver Data'!K2060</f>
        <v>0</v>
      </c>
      <c r="L2060" s="1"/>
      <c r="M2060" s="216" t="str">
        <f>IF(D2060=0,"Blank",'3 Model Input'!E$44*'3 Model Input'!E$45)</f>
        <v>Blank</v>
      </c>
      <c r="N2060" s="197" t="str">
        <f t="shared" si="340"/>
        <v>Blank</v>
      </c>
      <c r="O2060" s="197" t="str">
        <f>IF(D2060=0,"Blank",'3 Model Input'!E$49*(1-'3 Model Input'!E$51))</f>
        <v>Blank</v>
      </c>
      <c r="P2060" s="197" t="str">
        <f t="shared" si="341"/>
        <v>Blank</v>
      </c>
      <c r="Q2060" s="197" t="str">
        <f>IF(D2060=0,"Blank",IF(D2060="BEV",E2060*(1-'3 Model Input'!E$54), E2060))</f>
        <v>Blank</v>
      </c>
      <c r="R2060" s="198" t="str">
        <f>IF(D2060=0,"Blank",IF(D2060="PHEV",F2060/G2060,F2060*(1-'3 Model Input'!E$54)/G2060))</f>
        <v>Blank</v>
      </c>
      <c r="S2060" s="198" t="str">
        <f>IF(D2060=0,"Blank",IF(D2060="PHEV",MIN(M2060,E2060),MIN(M2060,(E2060*(1-'3 Model Input'!E$54)))))</f>
        <v>Blank</v>
      </c>
      <c r="T2060" s="217" t="str">
        <f t="shared" si="342"/>
        <v>Blank</v>
      </c>
      <c r="U2060" s="89"/>
      <c r="V2060" s="216" t="str">
        <f>IF(D2060=0,"Blank",P2060*'3 Model Input'!E$50)</f>
        <v>Blank</v>
      </c>
      <c r="W2060" s="197" t="str">
        <f t="shared" si="343"/>
        <v>Blank</v>
      </c>
      <c r="X2060" s="197" t="str">
        <f t="shared" si="344"/>
        <v>Blank</v>
      </c>
      <c r="Y2060" s="197" t="str">
        <f t="shared" si="345"/>
        <v>Blank</v>
      </c>
      <c r="Z2060" s="197" t="str">
        <f t="shared" si="346"/>
        <v>Blank</v>
      </c>
      <c r="AA2060" s="223" t="str" cm="1">
        <f t="array" ref="AA2060">_xlfn.IFS(ISTEXT('3 Model Input'!F$70),"Missing",ISTEXT('3 Model Input'!I$70),"Missing",ISNUMBER('3 Model Input'!K$70),'3 Model Input'!K$70*P2060)</f>
        <v>Missing</v>
      </c>
      <c r="AB2060" s="89"/>
      <c r="AC2060" s="227" t="str" cm="1">
        <f t="array" ref="AC2060">IF(D2060=0,"Blank",_xlfn.IFS('3 Model Input'!E$61=1,(V2060*G2060)/T2060,'3 Model Input'!E$61=2,(W2060*G2060)/T2060,'3 Model Input'!E$61=3,(X2060*G2060)/T2060,'3 Model Input'!E$61=4,(Y2060*G2060)/T2060,'3 Model Input'!E$61=5,(Z2060*G2060)/T2060, ISTEXT('3 Model Input'!E$61),"Missing",'3 Model Input'!E$61=6,(AA2060*G2060)/T2060))</f>
        <v>Blank</v>
      </c>
      <c r="AD2060" s="202" t="str">
        <f t="shared" si="347"/>
        <v>Blank</v>
      </c>
      <c r="AE2060" s="202" t="str">
        <f t="shared" si="348"/>
        <v>Blank</v>
      </c>
      <c r="AF2060" s="217" t="str">
        <f t="shared" si="349"/>
        <v>Blank</v>
      </c>
      <c r="AG2060" s="9" t="str" cm="1">
        <f t="array" ref="AG2060">_xlfn.IFS(ISNUMBER(AC2060), "", ISNUMBER(SEARCH("Blank", AC2060)), "", ISERROR(AC2060), "Bad input on tab 3")</f>
        <v/>
      </c>
    </row>
    <row r="2061" spans="2:33" ht="15" customHeight="1" x14ac:dyDescent="0.75">
      <c r="B2061" s="205" t="str">
        <f>'5 Driver Data'!B2061</f>
        <v>2053</v>
      </c>
      <c r="C2061" s="193">
        <f>'5 Driver Data'!C2061</f>
        <v>0</v>
      </c>
      <c r="D2061" s="192">
        <f>'5 Driver Data'!D2061</f>
        <v>0</v>
      </c>
      <c r="E2061" s="191">
        <f>'5 Driver Data'!E2061</f>
        <v>0</v>
      </c>
      <c r="F2061" s="191">
        <f>'5 Driver Data'!F2061</f>
        <v>0</v>
      </c>
      <c r="G2061" s="191">
        <f>'5 Driver Data'!G2061</f>
        <v>0</v>
      </c>
      <c r="H2061" s="191">
        <f>'5 Driver Data'!H2061</f>
        <v>0</v>
      </c>
      <c r="I2061" s="191">
        <f>'5 Driver Data'!I2061</f>
        <v>0</v>
      </c>
      <c r="J2061" s="191">
        <f>'5 Driver Data'!J2061</f>
        <v>0</v>
      </c>
      <c r="K2061" s="206">
        <f>'5 Driver Data'!K2061</f>
        <v>0</v>
      </c>
      <c r="L2061" s="1"/>
      <c r="M2061" s="216" t="str">
        <f>IF(D2061=0,"Blank",'3 Model Input'!E$44*'3 Model Input'!E$45)</f>
        <v>Blank</v>
      </c>
      <c r="N2061" s="197" t="str">
        <f t="shared" si="340"/>
        <v>Blank</v>
      </c>
      <c r="O2061" s="197" t="str">
        <f>IF(D2061=0,"Blank",'3 Model Input'!E$49*(1-'3 Model Input'!E$51))</f>
        <v>Blank</v>
      </c>
      <c r="P2061" s="197" t="str">
        <f t="shared" si="341"/>
        <v>Blank</v>
      </c>
      <c r="Q2061" s="197" t="str">
        <f>IF(D2061=0,"Blank",IF(D2061="BEV",E2061*(1-'3 Model Input'!E$54), E2061))</f>
        <v>Blank</v>
      </c>
      <c r="R2061" s="198" t="str">
        <f>IF(D2061=0,"Blank",IF(D2061="PHEV",F2061/G2061,F2061*(1-'3 Model Input'!E$54)/G2061))</f>
        <v>Blank</v>
      </c>
      <c r="S2061" s="198" t="str">
        <f>IF(D2061=0,"Blank",IF(D2061="PHEV",MIN(M2061,E2061),MIN(M2061,(E2061*(1-'3 Model Input'!E$54)))))</f>
        <v>Blank</v>
      </c>
      <c r="T2061" s="217" t="str">
        <f t="shared" si="342"/>
        <v>Blank</v>
      </c>
      <c r="U2061" s="89"/>
      <c r="V2061" s="216" t="str">
        <f>IF(D2061=0,"Blank",P2061*'3 Model Input'!E$50)</f>
        <v>Blank</v>
      </c>
      <c r="W2061" s="197" t="str">
        <f t="shared" si="343"/>
        <v>Blank</v>
      </c>
      <c r="X2061" s="197" t="str">
        <f t="shared" si="344"/>
        <v>Blank</v>
      </c>
      <c r="Y2061" s="197" t="str">
        <f t="shared" si="345"/>
        <v>Blank</v>
      </c>
      <c r="Z2061" s="197" t="str">
        <f t="shared" si="346"/>
        <v>Blank</v>
      </c>
      <c r="AA2061" s="223" t="str" cm="1">
        <f t="array" ref="AA2061">_xlfn.IFS(ISTEXT('3 Model Input'!F$70),"Missing",ISTEXT('3 Model Input'!I$70),"Missing",ISNUMBER('3 Model Input'!K$70),'3 Model Input'!K$70*P2061)</f>
        <v>Missing</v>
      </c>
      <c r="AB2061" s="89"/>
      <c r="AC2061" s="227" t="str" cm="1">
        <f t="array" ref="AC2061">IF(D2061=0,"Blank",_xlfn.IFS('3 Model Input'!E$61=1,(V2061*G2061)/T2061,'3 Model Input'!E$61=2,(W2061*G2061)/T2061,'3 Model Input'!E$61=3,(X2061*G2061)/T2061,'3 Model Input'!E$61=4,(Y2061*G2061)/T2061,'3 Model Input'!E$61=5,(Z2061*G2061)/T2061, ISTEXT('3 Model Input'!E$61),"Missing",'3 Model Input'!E$61=6,(AA2061*G2061)/T2061))</f>
        <v>Blank</v>
      </c>
      <c r="AD2061" s="202" t="str">
        <f t="shared" si="347"/>
        <v>Blank</v>
      </c>
      <c r="AE2061" s="202" t="str">
        <f t="shared" si="348"/>
        <v>Blank</v>
      </c>
      <c r="AF2061" s="217" t="str">
        <f t="shared" si="349"/>
        <v>Blank</v>
      </c>
      <c r="AG2061" s="9" t="str" cm="1">
        <f t="array" ref="AG2061">_xlfn.IFS(ISNUMBER(AC2061), "", ISNUMBER(SEARCH("Blank", AC2061)), "", ISERROR(AC2061), "Bad input on tab 3")</f>
        <v/>
      </c>
    </row>
    <row r="2062" spans="2:33" ht="15" customHeight="1" x14ac:dyDescent="0.75">
      <c r="B2062" s="205" t="str">
        <f>'5 Driver Data'!B2062</f>
        <v>2054</v>
      </c>
      <c r="C2062" s="193">
        <f>'5 Driver Data'!C2062</f>
        <v>0</v>
      </c>
      <c r="D2062" s="192">
        <f>'5 Driver Data'!D2062</f>
        <v>0</v>
      </c>
      <c r="E2062" s="191">
        <f>'5 Driver Data'!E2062</f>
        <v>0</v>
      </c>
      <c r="F2062" s="191">
        <f>'5 Driver Data'!F2062</f>
        <v>0</v>
      </c>
      <c r="G2062" s="191">
        <f>'5 Driver Data'!G2062</f>
        <v>0</v>
      </c>
      <c r="H2062" s="191">
        <f>'5 Driver Data'!H2062</f>
        <v>0</v>
      </c>
      <c r="I2062" s="191">
        <f>'5 Driver Data'!I2062</f>
        <v>0</v>
      </c>
      <c r="J2062" s="191">
        <f>'5 Driver Data'!J2062</f>
        <v>0</v>
      </c>
      <c r="K2062" s="206">
        <f>'5 Driver Data'!K2062</f>
        <v>0</v>
      </c>
      <c r="L2062" s="1"/>
      <c r="M2062" s="216" t="str">
        <f>IF(D2062=0,"Blank",'3 Model Input'!E$44*'3 Model Input'!E$45)</f>
        <v>Blank</v>
      </c>
      <c r="N2062" s="197" t="str">
        <f t="shared" si="340"/>
        <v>Blank</v>
      </c>
      <c r="O2062" s="197" t="str">
        <f>IF(D2062=0,"Blank",'3 Model Input'!E$49*(1-'3 Model Input'!E$51))</f>
        <v>Blank</v>
      </c>
      <c r="P2062" s="197" t="str">
        <f t="shared" si="341"/>
        <v>Blank</v>
      </c>
      <c r="Q2062" s="197" t="str">
        <f>IF(D2062=0,"Blank",IF(D2062="BEV",E2062*(1-'3 Model Input'!E$54), E2062))</f>
        <v>Blank</v>
      </c>
      <c r="R2062" s="198" t="str">
        <f>IF(D2062=0,"Blank",IF(D2062="PHEV",F2062/G2062,F2062*(1-'3 Model Input'!E$54)/G2062))</f>
        <v>Blank</v>
      </c>
      <c r="S2062" s="198" t="str">
        <f>IF(D2062=0,"Blank",IF(D2062="PHEV",MIN(M2062,E2062),MIN(M2062,(E2062*(1-'3 Model Input'!E$54)))))</f>
        <v>Blank</v>
      </c>
      <c r="T2062" s="217" t="str">
        <f t="shared" si="342"/>
        <v>Blank</v>
      </c>
      <c r="U2062" s="89"/>
      <c r="V2062" s="216" t="str">
        <f>IF(D2062=0,"Blank",P2062*'3 Model Input'!E$50)</f>
        <v>Blank</v>
      </c>
      <c r="W2062" s="197" t="str">
        <f t="shared" si="343"/>
        <v>Blank</v>
      </c>
      <c r="X2062" s="197" t="str">
        <f t="shared" si="344"/>
        <v>Blank</v>
      </c>
      <c r="Y2062" s="197" t="str">
        <f t="shared" si="345"/>
        <v>Blank</v>
      </c>
      <c r="Z2062" s="197" t="str">
        <f t="shared" si="346"/>
        <v>Blank</v>
      </c>
      <c r="AA2062" s="223" t="str" cm="1">
        <f t="array" ref="AA2062">_xlfn.IFS(ISTEXT('3 Model Input'!F$70),"Missing",ISTEXT('3 Model Input'!I$70),"Missing",ISNUMBER('3 Model Input'!K$70),'3 Model Input'!K$70*P2062)</f>
        <v>Missing</v>
      </c>
      <c r="AB2062" s="89"/>
      <c r="AC2062" s="227" t="str" cm="1">
        <f t="array" ref="AC2062">IF(D2062=0,"Blank",_xlfn.IFS('3 Model Input'!E$61=1,(V2062*G2062)/T2062,'3 Model Input'!E$61=2,(W2062*G2062)/T2062,'3 Model Input'!E$61=3,(X2062*G2062)/T2062,'3 Model Input'!E$61=4,(Y2062*G2062)/T2062,'3 Model Input'!E$61=5,(Z2062*G2062)/T2062, ISTEXT('3 Model Input'!E$61),"Missing",'3 Model Input'!E$61=6,(AA2062*G2062)/T2062))</f>
        <v>Blank</v>
      </c>
      <c r="AD2062" s="202" t="str">
        <f t="shared" si="347"/>
        <v>Blank</v>
      </c>
      <c r="AE2062" s="202" t="str">
        <f t="shared" si="348"/>
        <v>Blank</v>
      </c>
      <c r="AF2062" s="217" t="str">
        <f t="shared" si="349"/>
        <v>Blank</v>
      </c>
      <c r="AG2062" s="9" t="str" cm="1">
        <f t="array" ref="AG2062">_xlfn.IFS(ISNUMBER(AC2062), "", ISNUMBER(SEARCH("Blank", AC2062)), "", ISERROR(AC2062), "Bad input on tab 3")</f>
        <v/>
      </c>
    </row>
    <row r="2063" spans="2:33" ht="15" customHeight="1" x14ac:dyDescent="0.75">
      <c r="B2063" s="205" t="str">
        <f>'5 Driver Data'!B2063</f>
        <v>2055</v>
      </c>
      <c r="C2063" s="193">
        <f>'5 Driver Data'!C2063</f>
        <v>0</v>
      </c>
      <c r="D2063" s="192">
        <f>'5 Driver Data'!D2063</f>
        <v>0</v>
      </c>
      <c r="E2063" s="191">
        <f>'5 Driver Data'!E2063</f>
        <v>0</v>
      </c>
      <c r="F2063" s="191">
        <f>'5 Driver Data'!F2063</f>
        <v>0</v>
      </c>
      <c r="G2063" s="191">
        <f>'5 Driver Data'!G2063</f>
        <v>0</v>
      </c>
      <c r="H2063" s="191">
        <f>'5 Driver Data'!H2063</f>
        <v>0</v>
      </c>
      <c r="I2063" s="191">
        <f>'5 Driver Data'!I2063</f>
        <v>0</v>
      </c>
      <c r="J2063" s="191">
        <f>'5 Driver Data'!J2063</f>
        <v>0</v>
      </c>
      <c r="K2063" s="206">
        <f>'5 Driver Data'!K2063</f>
        <v>0</v>
      </c>
      <c r="L2063" s="1"/>
      <c r="M2063" s="216" t="str">
        <f>IF(D2063=0,"Blank",'3 Model Input'!E$44*'3 Model Input'!E$45)</f>
        <v>Blank</v>
      </c>
      <c r="N2063" s="197" t="str">
        <f t="shared" si="340"/>
        <v>Blank</v>
      </c>
      <c r="O2063" s="197" t="str">
        <f>IF(D2063=0,"Blank",'3 Model Input'!E$49*(1-'3 Model Input'!E$51))</f>
        <v>Blank</v>
      </c>
      <c r="P2063" s="197" t="str">
        <f t="shared" si="341"/>
        <v>Blank</v>
      </c>
      <c r="Q2063" s="197" t="str">
        <f>IF(D2063=0,"Blank",IF(D2063="BEV",E2063*(1-'3 Model Input'!E$54), E2063))</f>
        <v>Blank</v>
      </c>
      <c r="R2063" s="198" t="str">
        <f>IF(D2063=0,"Blank",IF(D2063="PHEV",F2063/G2063,F2063*(1-'3 Model Input'!E$54)/G2063))</f>
        <v>Blank</v>
      </c>
      <c r="S2063" s="198" t="str">
        <f>IF(D2063=0,"Blank",IF(D2063="PHEV",MIN(M2063,E2063),MIN(M2063,(E2063*(1-'3 Model Input'!E$54)))))</f>
        <v>Blank</v>
      </c>
      <c r="T2063" s="217" t="str">
        <f t="shared" si="342"/>
        <v>Blank</v>
      </c>
      <c r="U2063" s="89"/>
      <c r="V2063" s="216" t="str">
        <f>IF(D2063=0,"Blank",P2063*'3 Model Input'!E$50)</f>
        <v>Blank</v>
      </c>
      <c r="W2063" s="197" t="str">
        <f t="shared" si="343"/>
        <v>Blank</v>
      </c>
      <c r="X2063" s="197" t="str">
        <f t="shared" si="344"/>
        <v>Blank</v>
      </c>
      <c r="Y2063" s="197" t="str">
        <f t="shared" si="345"/>
        <v>Blank</v>
      </c>
      <c r="Z2063" s="197" t="str">
        <f t="shared" si="346"/>
        <v>Blank</v>
      </c>
      <c r="AA2063" s="223" t="str" cm="1">
        <f t="array" ref="AA2063">_xlfn.IFS(ISTEXT('3 Model Input'!F$70),"Missing",ISTEXT('3 Model Input'!I$70),"Missing",ISNUMBER('3 Model Input'!K$70),'3 Model Input'!K$70*P2063)</f>
        <v>Missing</v>
      </c>
      <c r="AB2063" s="89"/>
      <c r="AC2063" s="227" t="str" cm="1">
        <f t="array" ref="AC2063">IF(D2063=0,"Blank",_xlfn.IFS('3 Model Input'!E$61=1,(V2063*G2063)/T2063,'3 Model Input'!E$61=2,(W2063*G2063)/T2063,'3 Model Input'!E$61=3,(X2063*G2063)/T2063,'3 Model Input'!E$61=4,(Y2063*G2063)/T2063,'3 Model Input'!E$61=5,(Z2063*G2063)/T2063, ISTEXT('3 Model Input'!E$61),"Missing",'3 Model Input'!E$61=6,(AA2063*G2063)/T2063))</f>
        <v>Blank</v>
      </c>
      <c r="AD2063" s="202" t="str">
        <f t="shared" si="347"/>
        <v>Blank</v>
      </c>
      <c r="AE2063" s="202" t="str">
        <f t="shared" si="348"/>
        <v>Blank</v>
      </c>
      <c r="AF2063" s="217" t="str">
        <f t="shared" si="349"/>
        <v>Blank</v>
      </c>
      <c r="AG2063" s="9" t="str" cm="1">
        <f t="array" ref="AG2063">_xlfn.IFS(ISNUMBER(AC2063), "", ISNUMBER(SEARCH("Blank", AC2063)), "", ISERROR(AC2063), "Bad input on tab 3")</f>
        <v/>
      </c>
    </row>
    <row r="2064" spans="2:33" ht="15" customHeight="1" x14ac:dyDescent="0.75">
      <c r="B2064" s="205" t="str">
        <f>'5 Driver Data'!B2064</f>
        <v>2056</v>
      </c>
      <c r="C2064" s="193">
        <f>'5 Driver Data'!C2064</f>
        <v>0</v>
      </c>
      <c r="D2064" s="192">
        <f>'5 Driver Data'!D2064</f>
        <v>0</v>
      </c>
      <c r="E2064" s="191">
        <f>'5 Driver Data'!E2064</f>
        <v>0</v>
      </c>
      <c r="F2064" s="191">
        <f>'5 Driver Data'!F2064</f>
        <v>0</v>
      </c>
      <c r="G2064" s="191">
        <f>'5 Driver Data'!G2064</f>
        <v>0</v>
      </c>
      <c r="H2064" s="191">
        <f>'5 Driver Data'!H2064</f>
        <v>0</v>
      </c>
      <c r="I2064" s="191">
        <f>'5 Driver Data'!I2064</f>
        <v>0</v>
      </c>
      <c r="J2064" s="191">
        <f>'5 Driver Data'!J2064</f>
        <v>0</v>
      </c>
      <c r="K2064" s="206">
        <f>'5 Driver Data'!K2064</f>
        <v>0</v>
      </c>
      <c r="L2064" s="1"/>
      <c r="M2064" s="216" t="str">
        <f>IF(D2064=0,"Blank",'3 Model Input'!E$44*'3 Model Input'!E$45)</f>
        <v>Blank</v>
      </c>
      <c r="N2064" s="197" t="str">
        <f t="shared" si="340"/>
        <v>Blank</v>
      </c>
      <c r="O2064" s="197" t="str">
        <f>IF(D2064=0,"Blank",'3 Model Input'!E$49*(1-'3 Model Input'!E$51))</f>
        <v>Blank</v>
      </c>
      <c r="P2064" s="197" t="str">
        <f t="shared" si="341"/>
        <v>Blank</v>
      </c>
      <c r="Q2064" s="197" t="str">
        <f>IF(D2064=0,"Blank",IF(D2064="BEV",E2064*(1-'3 Model Input'!E$54), E2064))</f>
        <v>Blank</v>
      </c>
      <c r="R2064" s="198" t="str">
        <f>IF(D2064=0,"Blank",IF(D2064="PHEV",F2064/G2064,F2064*(1-'3 Model Input'!E$54)/G2064))</f>
        <v>Blank</v>
      </c>
      <c r="S2064" s="198" t="str">
        <f>IF(D2064=0,"Blank",IF(D2064="PHEV",MIN(M2064,E2064),MIN(M2064,(E2064*(1-'3 Model Input'!E$54)))))</f>
        <v>Blank</v>
      </c>
      <c r="T2064" s="217" t="str">
        <f t="shared" si="342"/>
        <v>Blank</v>
      </c>
      <c r="U2064" s="89"/>
      <c r="V2064" s="216" t="str">
        <f>IF(D2064=0,"Blank",P2064*'3 Model Input'!E$50)</f>
        <v>Blank</v>
      </c>
      <c r="W2064" s="197" t="str">
        <f t="shared" si="343"/>
        <v>Blank</v>
      </c>
      <c r="X2064" s="197" t="str">
        <f t="shared" si="344"/>
        <v>Blank</v>
      </c>
      <c r="Y2064" s="197" t="str">
        <f t="shared" si="345"/>
        <v>Blank</v>
      </c>
      <c r="Z2064" s="197" t="str">
        <f t="shared" si="346"/>
        <v>Blank</v>
      </c>
      <c r="AA2064" s="223" t="str" cm="1">
        <f t="array" ref="AA2064">_xlfn.IFS(ISTEXT('3 Model Input'!F$70),"Missing",ISTEXT('3 Model Input'!I$70),"Missing",ISNUMBER('3 Model Input'!K$70),'3 Model Input'!K$70*P2064)</f>
        <v>Missing</v>
      </c>
      <c r="AB2064" s="89"/>
      <c r="AC2064" s="227" t="str" cm="1">
        <f t="array" ref="AC2064">IF(D2064=0,"Blank",_xlfn.IFS('3 Model Input'!E$61=1,(V2064*G2064)/T2064,'3 Model Input'!E$61=2,(W2064*G2064)/T2064,'3 Model Input'!E$61=3,(X2064*G2064)/T2064,'3 Model Input'!E$61=4,(Y2064*G2064)/T2064,'3 Model Input'!E$61=5,(Z2064*G2064)/T2064, ISTEXT('3 Model Input'!E$61),"Missing",'3 Model Input'!E$61=6,(AA2064*G2064)/T2064))</f>
        <v>Blank</v>
      </c>
      <c r="AD2064" s="202" t="str">
        <f t="shared" si="347"/>
        <v>Blank</v>
      </c>
      <c r="AE2064" s="202" t="str">
        <f t="shared" si="348"/>
        <v>Blank</v>
      </c>
      <c r="AF2064" s="217" t="str">
        <f t="shared" si="349"/>
        <v>Blank</v>
      </c>
      <c r="AG2064" s="9" t="str" cm="1">
        <f t="array" ref="AG2064">_xlfn.IFS(ISNUMBER(AC2064), "", ISNUMBER(SEARCH("Blank", AC2064)), "", ISERROR(AC2064), "Bad input on tab 3")</f>
        <v/>
      </c>
    </row>
    <row r="2065" spans="2:33" ht="15" customHeight="1" x14ac:dyDescent="0.75">
      <c r="B2065" s="205" t="str">
        <f>'5 Driver Data'!B2065</f>
        <v>2057</v>
      </c>
      <c r="C2065" s="193">
        <f>'5 Driver Data'!C2065</f>
        <v>0</v>
      </c>
      <c r="D2065" s="192">
        <f>'5 Driver Data'!D2065</f>
        <v>0</v>
      </c>
      <c r="E2065" s="191">
        <f>'5 Driver Data'!E2065</f>
        <v>0</v>
      </c>
      <c r="F2065" s="191">
        <f>'5 Driver Data'!F2065</f>
        <v>0</v>
      </c>
      <c r="G2065" s="191">
        <f>'5 Driver Data'!G2065</f>
        <v>0</v>
      </c>
      <c r="H2065" s="191">
        <f>'5 Driver Data'!H2065</f>
        <v>0</v>
      </c>
      <c r="I2065" s="191">
        <f>'5 Driver Data'!I2065</f>
        <v>0</v>
      </c>
      <c r="J2065" s="191">
        <f>'5 Driver Data'!J2065</f>
        <v>0</v>
      </c>
      <c r="K2065" s="206">
        <f>'5 Driver Data'!K2065</f>
        <v>0</v>
      </c>
      <c r="L2065" s="1"/>
      <c r="M2065" s="216" t="str">
        <f>IF(D2065=0,"Blank",'3 Model Input'!E$44*'3 Model Input'!E$45)</f>
        <v>Blank</v>
      </c>
      <c r="N2065" s="197" t="str">
        <f t="shared" si="340"/>
        <v>Blank</v>
      </c>
      <c r="O2065" s="197" t="str">
        <f>IF(D2065=0,"Blank",'3 Model Input'!E$49*(1-'3 Model Input'!E$51))</f>
        <v>Blank</v>
      </c>
      <c r="P2065" s="197" t="str">
        <f t="shared" si="341"/>
        <v>Blank</v>
      </c>
      <c r="Q2065" s="197" t="str">
        <f>IF(D2065=0,"Blank",IF(D2065="BEV",E2065*(1-'3 Model Input'!E$54), E2065))</f>
        <v>Blank</v>
      </c>
      <c r="R2065" s="198" t="str">
        <f>IF(D2065=0,"Blank",IF(D2065="PHEV",F2065/G2065,F2065*(1-'3 Model Input'!E$54)/G2065))</f>
        <v>Blank</v>
      </c>
      <c r="S2065" s="198" t="str">
        <f>IF(D2065=0,"Blank",IF(D2065="PHEV",MIN(M2065,E2065),MIN(M2065,(E2065*(1-'3 Model Input'!E$54)))))</f>
        <v>Blank</v>
      </c>
      <c r="T2065" s="217" t="str">
        <f t="shared" si="342"/>
        <v>Blank</v>
      </c>
      <c r="U2065" s="89"/>
      <c r="V2065" s="216" t="str">
        <f>IF(D2065=0,"Blank",P2065*'3 Model Input'!E$50)</f>
        <v>Blank</v>
      </c>
      <c r="W2065" s="197" t="str">
        <f t="shared" si="343"/>
        <v>Blank</v>
      </c>
      <c r="X2065" s="197" t="str">
        <f t="shared" si="344"/>
        <v>Blank</v>
      </c>
      <c r="Y2065" s="197" t="str">
        <f t="shared" si="345"/>
        <v>Blank</v>
      </c>
      <c r="Z2065" s="197" t="str">
        <f t="shared" si="346"/>
        <v>Blank</v>
      </c>
      <c r="AA2065" s="223" t="str" cm="1">
        <f t="array" ref="AA2065">_xlfn.IFS(ISTEXT('3 Model Input'!F$70),"Missing",ISTEXT('3 Model Input'!I$70),"Missing",ISNUMBER('3 Model Input'!K$70),'3 Model Input'!K$70*P2065)</f>
        <v>Missing</v>
      </c>
      <c r="AB2065" s="89"/>
      <c r="AC2065" s="227" t="str" cm="1">
        <f t="array" ref="AC2065">IF(D2065=0,"Blank",_xlfn.IFS('3 Model Input'!E$61=1,(V2065*G2065)/T2065,'3 Model Input'!E$61=2,(W2065*G2065)/T2065,'3 Model Input'!E$61=3,(X2065*G2065)/T2065,'3 Model Input'!E$61=4,(Y2065*G2065)/T2065,'3 Model Input'!E$61=5,(Z2065*G2065)/T2065, ISTEXT('3 Model Input'!E$61),"Missing",'3 Model Input'!E$61=6,(AA2065*G2065)/T2065))</f>
        <v>Blank</v>
      </c>
      <c r="AD2065" s="202" t="str">
        <f t="shared" si="347"/>
        <v>Blank</v>
      </c>
      <c r="AE2065" s="202" t="str">
        <f t="shared" si="348"/>
        <v>Blank</v>
      </c>
      <c r="AF2065" s="217" t="str">
        <f t="shared" si="349"/>
        <v>Blank</v>
      </c>
      <c r="AG2065" s="9" t="str" cm="1">
        <f t="array" ref="AG2065">_xlfn.IFS(ISNUMBER(AC2065), "", ISNUMBER(SEARCH("Blank", AC2065)), "", ISERROR(AC2065), "Bad input on tab 3")</f>
        <v/>
      </c>
    </row>
    <row r="2066" spans="2:33" ht="15" customHeight="1" x14ac:dyDescent="0.75">
      <c r="B2066" s="205" t="str">
        <f>'5 Driver Data'!B2066</f>
        <v>2058</v>
      </c>
      <c r="C2066" s="193">
        <f>'5 Driver Data'!C2066</f>
        <v>0</v>
      </c>
      <c r="D2066" s="192">
        <f>'5 Driver Data'!D2066</f>
        <v>0</v>
      </c>
      <c r="E2066" s="191">
        <f>'5 Driver Data'!E2066</f>
        <v>0</v>
      </c>
      <c r="F2066" s="191">
        <f>'5 Driver Data'!F2066</f>
        <v>0</v>
      </c>
      <c r="G2066" s="191">
        <f>'5 Driver Data'!G2066</f>
        <v>0</v>
      </c>
      <c r="H2066" s="191">
        <f>'5 Driver Data'!H2066</f>
        <v>0</v>
      </c>
      <c r="I2066" s="191">
        <f>'5 Driver Data'!I2066</f>
        <v>0</v>
      </c>
      <c r="J2066" s="191">
        <f>'5 Driver Data'!J2066</f>
        <v>0</v>
      </c>
      <c r="K2066" s="206">
        <f>'5 Driver Data'!K2066</f>
        <v>0</v>
      </c>
      <c r="L2066" s="1"/>
      <c r="M2066" s="216" t="str">
        <f>IF(D2066=0,"Blank",'3 Model Input'!E$44*'3 Model Input'!E$45)</f>
        <v>Blank</v>
      </c>
      <c r="N2066" s="197" t="str">
        <f t="shared" si="340"/>
        <v>Blank</v>
      </c>
      <c r="O2066" s="197" t="str">
        <f>IF(D2066=0,"Blank",'3 Model Input'!E$49*(1-'3 Model Input'!E$51))</f>
        <v>Blank</v>
      </c>
      <c r="P2066" s="197" t="str">
        <f t="shared" si="341"/>
        <v>Blank</v>
      </c>
      <c r="Q2066" s="197" t="str">
        <f>IF(D2066=0,"Blank",IF(D2066="BEV",E2066*(1-'3 Model Input'!E$54), E2066))</f>
        <v>Blank</v>
      </c>
      <c r="R2066" s="198" t="str">
        <f>IF(D2066=0,"Blank",IF(D2066="PHEV",F2066/G2066,F2066*(1-'3 Model Input'!E$54)/G2066))</f>
        <v>Blank</v>
      </c>
      <c r="S2066" s="198" t="str">
        <f>IF(D2066=0,"Blank",IF(D2066="PHEV",MIN(M2066,E2066),MIN(M2066,(E2066*(1-'3 Model Input'!E$54)))))</f>
        <v>Blank</v>
      </c>
      <c r="T2066" s="217" t="str">
        <f t="shared" si="342"/>
        <v>Blank</v>
      </c>
      <c r="U2066" s="89"/>
      <c r="V2066" s="216" t="str">
        <f>IF(D2066=0,"Blank",P2066*'3 Model Input'!E$50)</f>
        <v>Blank</v>
      </c>
      <c r="W2066" s="197" t="str">
        <f t="shared" si="343"/>
        <v>Blank</v>
      </c>
      <c r="X2066" s="197" t="str">
        <f t="shared" si="344"/>
        <v>Blank</v>
      </c>
      <c r="Y2066" s="197" t="str">
        <f t="shared" si="345"/>
        <v>Blank</v>
      </c>
      <c r="Z2066" s="197" t="str">
        <f t="shared" si="346"/>
        <v>Blank</v>
      </c>
      <c r="AA2066" s="223" t="str" cm="1">
        <f t="array" ref="AA2066">_xlfn.IFS(ISTEXT('3 Model Input'!F$70),"Missing",ISTEXT('3 Model Input'!I$70),"Missing",ISNUMBER('3 Model Input'!K$70),'3 Model Input'!K$70*P2066)</f>
        <v>Missing</v>
      </c>
      <c r="AB2066" s="89"/>
      <c r="AC2066" s="227" t="str" cm="1">
        <f t="array" ref="AC2066">IF(D2066=0,"Blank",_xlfn.IFS('3 Model Input'!E$61=1,(V2066*G2066)/T2066,'3 Model Input'!E$61=2,(W2066*G2066)/T2066,'3 Model Input'!E$61=3,(X2066*G2066)/T2066,'3 Model Input'!E$61=4,(Y2066*G2066)/T2066,'3 Model Input'!E$61=5,(Z2066*G2066)/T2066, ISTEXT('3 Model Input'!E$61),"Missing",'3 Model Input'!E$61=6,(AA2066*G2066)/T2066))</f>
        <v>Blank</v>
      </c>
      <c r="AD2066" s="202" t="str">
        <f t="shared" si="347"/>
        <v>Blank</v>
      </c>
      <c r="AE2066" s="202" t="str">
        <f t="shared" si="348"/>
        <v>Blank</v>
      </c>
      <c r="AF2066" s="217" t="str">
        <f t="shared" si="349"/>
        <v>Blank</v>
      </c>
      <c r="AG2066" s="9" t="str" cm="1">
        <f t="array" ref="AG2066">_xlfn.IFS(ISNUMBER(AC2066), "", ISNUMBER(SEARCH("Blank", AC2066)), "", ISERROR(AC2066), "Bad input on tab 3")</f>
        <v/>
      </c>
    </row>
    <row r="2067" spans="2:33" ht="15" customHeight="1" x14ac:dyDescent="0.75">
      <c r="B2067" s="205" t="str">
        <f>'5 Driver Data'!B2067</f>
        <v>2059</v>
      </c>
      <c r="C2067" s="193">
        <f>'5 Driver Data'!C2067</f>
        <v>0</v>
      </c>
      <c r="D2067" s="192">
        <f>'5 Driver Data'!D2067</f>
        <v>0</v>
      </c>
      <c r="E2067" s="191">
        <f>'5 Driver Data'!E2067</f>
        <v>0</v>
      </c>
      <c r="F2067" s="191">
        <f>'5 Driver Data'!F2067</f>
        <v>0</v>
      </c>
      <c r="G2067" s="191">
        <f>'5 Driver Data'!G2067</f>
        <v>0</v>
      </c>
      <c r="H2067" s="191">
        <f>'5 Driver Data'!H2067</f>
        <v>0</v>
      </c>
      <c r="I2067" s="191">
        <f>'5 Driver Data'!I2067</f>
        <v>0</v>
      </c>
      <c r="J2067" s="191">
        <f>'5 Driver Data'!J2067</f>
        <v>0</v>
      </c>
      <c r="K2067" s="206">
        <f>'5 Driver Data'!K2067</f>
        <v>0</v>
      </c>
      <c r="L2067" s="1"/>
      <c r="M2067" s="216" t="str">
        <f>IF(D2067=0,"Blank",'3 Model Input'!E$44*'3 Model Input'!E$45)</f>
        <v>Blank</v>
      </c>
      <c r="N2067" s="197" t="str">
        <f t="shared" si="340"/>
        <v>Blank</v>
      </c>
      <c r="O2067" s="197" t="str">
        <f>IF(D2067=0,"Blank",'3 Model Input'!E$49*(1-'3 Model Input'!E$51))</f>
        <v>Blank</v>
      </c>
      <c r="P2067" s="197" t="str">
        <f t="shared" si="341"/>
        <v>Blank</v>
      </c>
      <c r="Q2067" s="197" t="str">
        <f>IF(D2067=0,"Blank",IF(D2067="BEV",E2067*(1-'3 Model Input'!E$54), E2067))</f>
        <v>Blank</v>
      </c>
      <c r="R2067" s="198" t="str">
        <f>IF(D2067=0,"Blank",IF(D2067="PHEV",F2067/G2067,F2067*(1-'3 Model Input'!E$54)/G2067))</f>
        <v>Blank</v>
      </c>
      <c r="S2067" s="198" t="str">
        <f>IF(D2067=0,"Blank",IF(D2067="PHEV",MIN(M2067,E2067),MIN(M2067,(E2067*(1-'3 Model Input'!E$54)))))</f>
        <v>Blank</v>
      </c>
      <c r="T2067" s="217" t="str">
        <f t="shared" si="342"/>
        <v>Blank</v>
      </c>
      <c r="U2067" s="89"/>
      <c r="V2067" s="216" t="str">
        <f>IF(D2067=0,"Blank",P2067*'3 Model Input'!E$50)</f>
        <v>Blank</v>
      </c>
      <c r="W2067" s="197" t="str">
        <f t="shared" si="343"/>
        <v>Blank</v>
      </c>
      <c r="X2067" s="197" t="str">
        <f t="shared" si="344"/>
        <v>Blank</v>
      </c>
      <c r="Y2067" s="197" t="str">
        <f t="shared" si="345"/>
        <v>Blank</v>
      </c>
      <c r="Z2067" s="197" t="str">
        <f t="shared" si="346"/>
        <v>Blank</v>
      </c>
      <c r="AA2067" s="223" t="str" cm="1">
        <f t="array" ref="AA2067">_xlfn.IFS(ISTEXT('3 Model Input'!F$70),"Missing",ISTEXT('3 Model Input'!I$70),"Missing",ISNUMBER('3 Model Input'!K$70),'3 Model Input'!K$70*P2067)</f>
        <v>Missing</v>
      </c>
      <c r="AB2067" s="89"/>
      <c r="AC2067" s="227" t="str" cm="1">
        <f t="array" ref="AC2067">IF(D2067=0,"Blank",_xlfn.IFS('3 Model Input'!E$61=1,(V2067*G2067)/T2067,'3 Model Input'!E$61=2,(W2067*G2067)/T2067,'3 Model Input'!E$61=3,(X2067*G2067)/T2067,'3 Model Input'!E$61=4,(Y2067*G2067)/T2067,'3 Model Input'!E$61=5,(Z2067*G2067)/T2067, ISTEXT('3 Model Input'!E$61),"Missing",'3 Model Input'!E$61=6,(AA2067*G2067)/T2067))</f>
        <v>Blank</v>
      </c>
      <c r="AD2067" s="202" t="str">
        <f t="shared" si="347"/>
        <v>Blank</v>
      </c>
      <c r="AE2067" s="202" t="str">
        <f t="shared" si="348"/>
        <v>Blank</v>
      </c>
      <c r="AF2067" s="217" t="str">
        <f t="shared" si="349"/>
        <v>Blank</v>
      </c>
      <c r="AG2067" s="9" t="str" cm="1">
        <f t="array" ref="AG2067">_xlfn.IFS(ISNUMBER(AC2067), "", ISNUMBER(SEARCH("Blank", AC2067)), "", ISERROR(AC2067), "Bad input on tab 3")</f>
        <v/>
      </c>
    </row>
    <row r="2068" spans="2:33" ht="15" customHeight="1" x14ac:dyDescent="0.75">
      <c r="B2068" s="205" t="str">
        <f>'5 Driver Data'!B2068</f>
        <v>2060</v>
      </c>
      <c r="C2068" s="193">
        <f>'5 Driver Data'!C2068</f>
        <v>0</v>
      </c>
      <c r="D2068" s="192">
        <f>'5 Driver Data'!D2068</f>
        <v>0</v>
      </c>
      <c r="E2068" s="191">
        <f>'5 Driver Data'!E2068</f>
        <v>0</v>
      </c>
      <c r="F2068" s="191">
        <f>'5 Driver Data'!F2068</f>
        <v>0</v>
      </c>
      <c r="G2068" s="191">
        <f>'5 Driver Data'!G2068</f>
        <v>0</v>
      </c>
      <c r="H2068" s="191">
        <f>'5 Driver Data'!H2068</f>
        <v>0</v>
      </c>
      <c r="I2068" s="191">
        <f>'5 Driver Data'!I2068</f>
        <v>0</v>
      </c>
      <c r="J2068" s="191">
        <f>'5 Driver Data'!J2068</f>
        <v>0</v>
      </c>
      <c r="K2068" s="206">
        <f>'5 Driver Data'!K2068</f>
        <v>0</v>
      </c>
      <c r="L2068" s="1"/>
      <c r="M2068" s="216" t="str">
        <f>IF(D2068=0,"Blank",'3 Model Input'!E$44*'3 Model Input'!E$45)</f>
        <v>Blank</v>
      </c>
      <c r="N2068" s="197" t="str">
        <f t="shared" si="340"/>
        <v>Blank</v>
      </c>
      <c r="O2068" s="197" t="str">
        <f>IF(D2068=0,"Blank",'3 Model Input'!E$49*(1-'3 Model Input'!E$51))</f>
        <v>Blank</v>
      </c>
      <c r="P2068" s="197" t="str">
        <f t="shared" si="341"/>
        <v>Blank</v>
      </c>
      <c r="Q2068" s="197" t="str">
        <f>IF(D2068=0,"Blank",IF(D2068="BEV",E2068*(1-'3 Model Input'!E$54), E2068))</f>
        <v>Blank</v>
      </c>
      <c r="R2068" s="198" t="str">
        <f>IF(D2068=0,"Blank",IF(D2068="PHEV",F2068/G2068,F2068*(1-'3 Model Input'!E$54)/G2068))</f>
        <v>Blank</v>
      </c>
      <c r="S2068" s="198" t="str">
        <f>IF(D2068=0,"Blank",IF(D2068="PHEV",MIN(M2068,E2068),MIN(M2068,(E2068*(1-'3 Model Input'!E$54)))))</f>
        <v>Blank</v>
      </c>
      <c r="T2068" s="217" t="str">
        <f t="shared" si="342"/>
        <v>Blank</v>
      </c>
      <c r="U2068" s="89"/>
      <c r="V2068" s="216" t="str">
        <f>IF(D2068=0,"Blank",P2068*'3 Model Input'!E$50)</f>
        <v>Blank</v>
      </c>
      <c r="W2068" s="197" t="str">
        <f t="shared" si="343"/>
        <v>Blank</v>
      </c>
      <c r="X2068" s="197" t="str">
        <f t="shared" si="344"/>
        <v>Blank</v>
      </c>
      <c r="Y2068" s="197" t="str">
        <f t="shared" si="345"/>
        <v>Blank</v>
      </c>
      <c r="Z2068" s="197" t="str">
        <f t="shared" si="346"/>
        <v>Blank</v>
      </c>
      <c r="AA2068" s="223" t="str" cm="1">
        <f t="array" ref="AA2068">_xlfn.IFS(ISTEXT('3 Model Input'!F$70),"Missing",ISTEXT('3 Model Input'!I$70),"Missing",ISNUMBER('3 Model Input'!K$70),'3 Model Input'!K$70*P2068)</f>
        <v>Missing</v>
      </c>
      <c r="AB2068" s="89"/>
      <c r="AC2068" s="227" t="str" cm="1">
        <f t="array" ref="AC2068">IF(D2068=0,"Blank",_xlfn.IFS('3 Model Input'!E$61=1,(V2068*G2068)/T2068,'3 Model Input'!E$61=2,(W2068*G2068)/T2068,'3 Model Input'!E$61=3,(X2068*G2068)/T2068,'3 Model Input'!E$61=4,(Y2068*G2068)/T2068,'3 Model Input'!E$61=5,(Z2068*G2068)/T2068, ISTEXT('3 Model Input'!E$61),"Missing",'3 Model Input'!E$61=6,(AA2068*G2068)/T2068))</f>
        <v>Blank</v>
      </c>
      <c r="AD2068" s="202" t="str">
        <f t="shared" si="347"/>
        <v>Blank</v>
      </c>
      <c r="AE2068" s="202" t="str">
        <f t="shared" si="348"/>
        <v>Blank</v>
      </c>
      <c r="AF2068" s="217" t="str">
        <f t="shared" si="349"/>
        <v>Blank</v>
      </c>
      <c r="AG2068" s="9" t="str" cm="1">
        <f t="array" ref="AG2068">_xlfn.IFS(ISNUMBER(AC2068), "", ISNUMBER(SEARCH("Blank", AC2068)), "", ISERROR(AC2068), "Bad input on tab 3")</f>
        <v/>
      </c>
    </row>
    <row r="2069" spans="2:33" ht="15" customHeight="1" x14ac:dyDescent="0.75">
      <c r="B2069" s="205" t="str">
        <f>'5 Driver Data'!B2069</f>
        <v>2061</v>
      </c>
      <c r="C2069" s="193">
        <f>'5 Driver Data'!C2069</f>
        <v>0</v>
      </c>
      <c r="D2069" s="192">
        <f>'5 Driver Data'!D2069</f>
        <v>0</v>
      </c>
      <c r="E2069" s="191">
        <f>'5 Driver Data'!E2069</f>
        <v>0</v>
      </c>
      <c r="F2069" s="191">
        <f>'5 Driver Data'!F2069</f>
        <v>0</v>
      </c>
      <c r="G2069" s="191">
        <f>'5 Driver Data'!G2069</f>
        <v>0</v>
      </c>
      <c r="H2069" s="191">
        <f>'5 Driver Data'!H2069</f>
        <v>0</v>
      </c>
      <c r="I2069" s="191">
        <f>'5 Driver Data'!I2069</f>
        <v>0</v>
      </c>
      <c r="J2069" s="191">
        <f>'5 Driver Data'!J2069</f>
        <v>0</v>
      </c>
      <c r="K2069" s="206">
        <f>'5 Driver Data'!K2069</f>
        <v>0</v>
      </c>
      <c r="L2069" s="1"/>
      <c r="M2069" s="216" t="str">
        <f>IF(D2069=0,"Blank",'3 Model Input'!E$44*'3 Model Input'!E$45)</f>
        <v>Blank</v>
      </c>
      <c r="N2069" s="197" t="str">
        <f t="shared" si="340"/>
        <v>Blank</v>
      </c>
      <c r="O2069" s="197" t="str">
        <f>IF(D2069=0,"Blank",'3 Model Input'!E$49*(1-'3 Model Input'!E$51))</f>
        <v>Blank</v>
      </c>
      <c r="P2069" s="197" t="str">
        <f t="shared" si="341"/>
        <v>Blank</v>
      </c>
      <c r="Q2069" s="197" t="str">
        <f>IF(D2069=0,"Blank",IF(D2069="BEV",E2069*(1-'3 Model Input'!E$54), E2069))</f>
        <v>Blank</v>
      </c>
      <c r="R2069" s="198" t="str">
        <f>IF(D2069=0,"Blank",IF(D2069="PHEV",F2069/G2069,F2069*(1-'3 Model Input'!E$54)/G2069))</f>
        <v>Blank</v>
      </c>
      <c r="S2069" s="198" t="str">
        <f>IF(D2069=0,"Blank",IF(D2069="PHEV",MIN(M2069,E2069),MIN(M2069,(E2069*(1-'3 Model Input'!E$54)))))</f>
        <v>Blank</v>
      </c>
      <c r="T2069" s="217" t="str">
        <f t="shared" si="342"/>
        <v>Blank</v>
      </c>
      <c r="U2069" s="89"/>
      <c r="V2069" s="216" t="str">
        <f>IF(D2069=0,"Blank",P2069*'3 Model Input'!E$50)</f>
        <v>Blank</v>
      </c>
      <c r="W2069" s="197" t="str">
        <f t="shared" si="343"/>
        <v>Blank</v>
      </c>
      <c r="X2069" s="197" t="str">
        <f t="shared" si="344"/>
        <v>Blank</v>
      </c>
      <c r="Y2069" s="197" t="str">
        <f t="shared" si="345"/>
        <v>Blank</v>
      </c>
      <c r="Z2069" s="197" t="str">
        <f t="shared" si="346"/>
        <v>Blank</v>
      </c>
      <c r="AA2069" s="223" t="str" cm="1">
        <f t="array" ref="AA2069">_xlfn.IFS(ISTEXT('3 Model Input'!F$70),"Missing",ISTEXT('3 Model Input'!I$70),"Missing",ISNUMBER('3 Model Input'!K$70),'3 Model Input'!K$70*P2069)</f>
        <v>Missing</v>
      </c>
      <c r="AB2069" s="89"/>
      <c r="AC2069" s="227" t="str" cm="1">
        <f t="array" ref="AC2069">IF(D2069=0,"Blank",_xlfn.IFS('3 Model Input'!E$61=1,(V2069*G2069)/T2069,'3 Model Input'!E$61=2,(W2069*G2069)/T2069,'3 Model Input'!E$61=3,(X2069*G2069)/T2069,'3 Model Input'!E$61=4,(Y2069*G2069)/T2069,'3 Model Input'!E$61=5,(Z2069*G2069)/T2069, ISTEXT('3 Model Input'!E$61),"Missing",'3 Model Input'!E$61=6,(AA2069*G2069)/T2069))</f>
        <v>Blank</v>
      </c>
      <c r="AD2069" s="202" t="str">
        <f t="shared" si="347"/>
        <v>Blank</v>
      </c>
      <c r="AE2069" s="202" t="str">
        <f t="shared" si="348"/>
        <v>Blank</v>
      </c>
      <c r="AF2069" s="217" t="str">
        <f t="shared" si="349"/>
        <v>Blank</v>
      </c>
      <c r="AG2069" s="9" t="str" cm="1">
        <f t="array" ref="AG2069">_xlfn.IFS(ISNUMBER(AC2069), "", ISNUMBER(SEARCH("Blank", AC2069)), "", ISERROR(AC2069), "Bad input on tab 3")</f>
        <v/>
      </c>
    </row>
    <row r="2070" spans="2:33" ht="15" customHeight="1" x14ac:dyDescent="0.75">
      <c r="B2070" s="205" t="str">
        <f>'5 Driver Data'!B2070</f>
        <v>2062</v>
      </c>
      <c r="C2070" s="193">
        <f>'5 Driver Data'!C2070</f>
        <v>0</v>
      </c>
      <c r="D2070" s="192">
        <f>'5 Driver Data'!D2070</f>
        <v>0</v>
      </c>
      <c r="E2070" s="191">
        <f>'5 Driver Data'!E2070</f>
        <v>0</v>
      </c>
      <c r="F2070" s="191">
        <f>'5 Driver Data'!F2070</f>
        <v>0</v>
      </c>
      <c r="G2070" s="191">
        <f>'5 Driver Data'!G2070</f>
        <v>0</v>
      </c>
      <c r="H2070" s="191">
        <f>'5 Driver Data'!H2070</f>
        <v>0</v>
      </c>
      <c r="I2070" s="191">
        <f>'5 Driver Data'!I2070</f>
        <v>0</v>
      </c>
      <c r="J2070" s="191">
        <f>'5 Driver Data'!J2070</f>
        <v>0</v>
      </c>
      <c r="K2070" s="206">
        <f>'5 Driver Data'!K2070</f>
        <v>0</v>
      </c>
      <c r="L2070" s="1"/>
      <c r="M2070" s="216" t="str">
        <f>IF(D2070=0,"Blank",'3 Model Input'!E$44*'3 Model Input'!E$45)</f>
        <v>Blank</v>
      </c>
      <c r="N2070" s="197" t="str">
        <f t="shared" si="340"/>
        <v>Blank</v>
      </c>
      <c r="O2070" s="197" t="str">
        <f>IF(D2070=0,"Blank",'3 Model Input'!E$49*(1-'3 Model Input'!E$51))</f>
        <v>Blank</v>
      </c>
      <c r="P2070" s="197" t="str">
        <f t="shared" si="341"/>
        <v>Blank</v>
      </c>
      <c r="Q2070" s="197" t="str">
        <f>IF(D2070=0,"Blank",IF(D2070="BEV",E2070*(1-'3 Model Input'!E$54), E2070))</f>
        <v>Blank</v>
      </c>
      <c r="R2070" s="198" t="str">
        <f>IF(D2070=0,"Blank",IF(D2070="PHEV",F2070/G2070,F2070*(1-'3 Model Input'!E$54)/G2070))</f>
        <v>Blank</v>
      </c>
      <c r="S2070" s="198" t="str">
        <f>IF(D2070=0,"Blank",IF(D2070="PHEV",MIN(M2070,E2070),MIN(M2070,(E2070*(1-'3 Model Input'!E$54)))))</f>
        <v>Blank</v>
      </c>
      <c r="T2070" s="217" t="str">
        <f t="shared" si="342"/>
        <v>Blank</v>
      </c>
      <c r="U2070" s="89"/>
      <c r="V2070" s="216" t="str">
        <f>IF(D2070=0,"Blank",P2070*'3 Model Input'!E$50)</f>
        <v>Blank</v>
      </c>
      <c r="W2070" s="197" t="str">
        <f t="shared" si="343"/>
        <v>Blank</v>
      </c>
      <c r="X2070" s="197" t="str">
        <f t="shared" si="344"/>
        <v>Blank</v>
      </c>
      <c r="Y2070" s="197" t="str">
        <f t="shared" si="345"/>
        <v>Blank</v>
      </c>
      <c r="Z2070" s="197" t="str">
        <f t="shared" si="346"/>
        <v>Blank</v>
      </c>
      <c r="AA2070" s="223" t="str" cm="1">
        <f t="array" ref="AA2070">_xlfn.IFS(ISTEXT('3 Model Input'!F$70),"Missing",ISTEXT('3 Model Input'!I$70),"Missing",ISNUMBER('3 Model Input'!K$70),'3 Model Input'!K$70*P2070)</f>
        <v>Missing</v>
      </c>
      <c r="AB2070" s="89"/>
      <c r="AC2070" s="227" t="str" cm="1">
        <f t="array" ref="AC2070">IF(D2070=0,"Blank",_xlfn.IFS('3 Model Input'!E$61=1,(V2070*G2070)/T2070,'3 Model Input'!E$61=2,(W2070*G2070)/T2070,'3 Model Input'!E$61=3,(X2070*G2070)/T2070,'3 Model Input'!E$61=4,(Y2070*G2070)/T2070,'3 Model Input'!E$61=5,(Z2070*G2070)/T2070, ISTEXT('3 Model Input'!E$61),"Missing",'3 Model Input'!E$61=6,(AA2070*G2070)/T2070))</f>
        <v>Blank</v>
      </c>
      <c r="AD2070" s="202" t="str">
        <f t="shared" si="347"/>
        <v>Blank</v>
      </c>
      <c r="AE2070" s="202" t="str">
        <f t="shared" si="348"/>
        <v>Blank</v>
      </c>
      <c r="AF2070" s="217" t="str">
        <f t="shared" si="349"/>
        <v>Blank</v>
      </c>
      <c r="AG2070" s="9" t="str" cm="1">
        <f t="array" ref="AG2070">_xlfn.IFS(ISNUMBER(AC2070), "", ISNUMBER(SEARCH("Blank", AC2070)), "", ISERROR(AC2070), "Bad input on tab 3")</f>
        <v/>
      </c>
    </row>
    <row r="2071" spans="2:33" ht="15" customHeight="1" x14ac:dyDescent="0.75">
      <c r="B2071" s="205" t="str">
        <f>'5 Driver Data'!B2071</f>
        <v>2063</v>
      </c>
      <c r="C2071" s="193">
        <f>'5 Driver Data'!C2071</f>
        <v>0</v>
      </c>
      <c r="D2071" s="192">
        <f>'5 Driver Data'!D2071</f>
        <v>0</v>
      </c>
      <c r="E2071" s="191">
        <f>'5 Driver Data'!E2071</f>
        <v>0</v>
      </c>
      <c r="F2071" s="191">
        <f>'5 Driver Data'!F2071</f>
        <v>0</v>
      </c>
      <c r="G2071" s="191">
        <f>'5 Driver Data'!G2071</f>
        <v>0</v>
      </c>
      <c r="H2071" s="191">
        <f>'5 Driver Data'!H2071</f>
        <v>0</v>
      </c>
      <c r="I2071" s="191">
        <f>'5 Driver Data'!I2071</f>
        <v>0</v>
      </c>
      <c r="J2071" s="191">
        <f>'5 Driver Data'!J2071</f>
        <v>0</v>
      </c>
      <c r="K2071" s="206">
        <f>'5 Driver Data'!K2071</f>
        <v>0</v>
      </c>
      <c r="L2071" s="1"/>
      <c r="M2071" s="216" t="str">
        <f>IF(D2071=0,"Blank",'3 Model Input'!E$44*'3 Model Input'!E$45)</f>
        <v>Blank</v>
      </c>
      <c r="N2071" s="197" t="str">
        <f t="shared" si="340"/>
        <v>Blank</v>
      </c>
      <c r="O2071" s="197" t="str">
        <f>IF(D2071=0,"Blank",'3 Model Input'!E$49*(1-'3 Model Input'!E$51))</f>
        <v>Blank</v>
      </c>
      <c r="P2071" s="197" t="str">
        <f t="shared" si="341"/>
        <v>Blank</v>
      </c>
      <c r="Q2071" s="197" t="str">
        <f>IF(D2071=0,"Blank",IF(D2071="BEV",E2071*(1-'3 Model Input'!E$54), E2071))</f>
        <v>Blank</v>
      </c>
      <c r="R2071" s="198" t="str">
        <f>IF(D2071=0,"Blank",IF(D2071="PHEV",F2071/G2071,F2071*(1-'3 Model Input'!E$54)/G2071))</f>
        <v>Blank</v>
      </c>
      <c r="S2071" s="198" t="str">
        <f>IF(D2071=0,"Blank",IF(D2071="PHEV",MIN(M2071,E2071),MIN(M2071,(E2071*(1-'3 Model Input'!E$54)))))</f>
        <v>Blank</v>
      </c>
      <c r="T2071" s="217" t="str">
        <f t="shared" si="342"/>
        <v>Blank</v>
      </c>
      <c r="U2071" s="89"/>
      <c r="V2071" s="216" t="str">
        <f>IF(D2071=0,"Blank",P2071*'3 Model Input'!E$50)</f>
        <v>Blank</v>
      </c>
      <c r="W2071" s="197" t="str">
        <f t="shared" si="343"/>
        <v>Blank</v>
      </c>
      <c r="X2071" s="197" t="str">
        <f t="shared" si="344"/>
        <v>Blank</v>
      </c>
      <c r="Y2071" s="197" t="str">
        <f t="shared" si="345"/>
        <v>Blank</v>
      </c>
      <c r="Z2071" s="197" t="str">
        <f t="shared" si="346"/>
        <v>Blank</v>
      </c>
      <c r="AA2071" s="223" t="str" cm="1">
        <f t="array" ref="AA2071">_xlfn.IFS(ISTEXT('3 Model Input'!F$70),"Missing",ISTEXT('3 Model Input'!I$70),"Missing",ISNUMBER('3 Model Input'!K$70),'3 Model Input'!K$70*P2071)</f>
        <v>Missing</v>
      </c>
      <c r="AB2071" s="89"/>
      <c r="AC2071" s="227" t="str" cm="1">
        <f t="array" ref="AC2071">IF(D2071=0,"Blank",_xlfn.IFS('3 Model Input'!E$61=1,(V2071*G2071)/T2071,'3 Model Input'!E$61=2,(W2071*G2071)/T2071,'3 Model Input'!E$61=3,(X2071*G2071)/T2071,'3 Model Input'!E$61=4,(Y2071*G2071)/T2071,'3 Model Input'!E$61=5,(Z2071*G2071)/T2071, ISTEXT('3 Model Input'!E$61),"Missing",'3 Model Input'!E$61=6,(AA2071*G2071)/T2071))</f>
        <v>Blank</v>
      </c>
      <c r="AD2071" s="202" t="str">
        <f t="shared" si="347"/>
        <v>Blank</v>
      </c>
      <c r="AE2071" s="202" t="str">
        <f t="shared" si="348"/>
        <v>Blank</v>
      </c>
      <c r="AF2071" s="217" t="str">
        <f t="shared" si="349"/>
        <v>Blank</v>
      </c>
      <c r="AG2071" s="9" t="str" cm="1">
        <f t="array" ref="AG2071">_xlfn.IFS(ISNUMBER(AC2071), "", ISNUMBER(SEARCH("Blank", AC2071)), "", ISERROR(AC2071), "Bad input on tab 3")</f>
        <v/>
      </c>
    </row>
    <row r="2072" spans="2:33" ht="15" customHeight="1" x14ac:dyDescent="0.75">
      <c r="B2072" s="205" t="str">
        <f>'5 Driver Data'!B2072</f>
        <v>2064</v>
      </c>
      <c r="C2072" s="193">
        <f>'5 Driver Data'!C2072</f>
        <v>0</v>
      </c>
      <c r="D2072" s="192">
        <f>'5 Driver Data'!D2072</f>
        <v>0</v>
      </c>
      <c r="E2072" s="191">
        <f>'5 Driver Data'!E2072</f>
        <v>0</v>
      </c>
      <c r="F2072" s="191">
        <f>'5 Driver Data'!F2072</f>
        <v>0</v>
      </c>
      <c r="G2072" s="191">
        <f>'5 Driver Data'!G2072</f>
        <v>0</v>
      </c>
      <c r="H2072" s="191">
        <f>'5 Driver Data'!H2072</f>
        <v>0</v>
      </c>
      <c r="I2072" s="191">
        <f>'5 Driver Data'!I2072</f>
        <v>0</v>
      </c>
      <c r="J2072" s="191">
        <f>'5 Driver Data'!J2072</f>
        <v>0</v>
      </c>
      <c r="K2072" s="206">
        <f>'5 Driver Data'!K2072</f>
        <v>0</v>
      </c>
      <c r="L2072" s="1"/>
      <c r="M2072" s="216" t="str">
        <f>IF(D2072=0,"Blank",'3 Model Input'!E$44*'3 Model Input'!E$45)</f>
        <v>Blank</v>
      </c>
      <c r="N2072" s="197" t="str">
        <f t="shared" si="340"/>
        <v>Blank</v>
      </c>
      <c r="O2072" s="197" t="str">
        <f>IF(D2072=0,"Blank",'3 Model Input'!E$49*(1-'3 Model Input'!E$51))</f>
        <v>Blank</v>
      </c>
      <c r="P2072" s="197" t="str">
        <f t="shared" si="341"/>
        <v>Blank</v>
      </c>
      <c r="Q2072" s="197" t="str">
        <f>IF(D2072=0,"Blank",IF(D2072="BEV",E2072*(1-'3 Model Input'!E$54), E2072))</f>
        <v>Blank</v>
      </c>
      <c r="R2072" s="198" t="str">
        <f>IF(D2072=0,"Blank",IF(D2072="PHEV",F2072/G2072,F2072*(1-'3 Model Input'!E$54)/G2072))</f>
        <v>Blank</v>
      </c>
      <c r="S2072" s="198" t="str">
        <f>IF(D2072=0,"Blank",IF(D2072="PHEV",MIN(M2072,E2072),MIN(M2072,(E2072*(1-'3 Model Input'!E$54)))))</f>
        <v>Blank</v>
      </c>
      <c r="T2072" s="217" t="str">
        <f t="shared" si="342"/>
        <v>Blank</v>
      </c>
      <c r="U2072" s="89"/>
      <c r="V2072" s="216" t="str">
        <f>IF(D2072=0,"Blank",P2072*'3 Model Input'!E$50)</f>
        <v>Blank</v>
      </c>
      <c r="W2072" s="197" t="str">
        <f t="shared" si="343"/>
        <v>Blank</v>
      </c>
      <c r="X2072" s="197" t="str">
        <f t="shared" si="344"/>
        <v>Blank</v>
      </c>
      <c r="Y2072" s="197" t="str">
        <f t="shared" si="345"/>
        <v>Blank</v>
      </c>
      <c r="Z2072" s="197" t="str">
        <f t="shared" si="346"/>
        <v>Blank</v>
      </c>
      <c r="AA2072" s="223" t="str" cm="1">
        <f t="array" ref="AA2072">_xlfn.IFS(ISTEXT('3 Model Input'!F$70),"Missing",ISTEXT('3 Model Input'!I$70),"Missing",ISNUMBER('3 Model Input'!K$70),'3 Model Input'!K$70*P2072)</f>
        <v>Missing</v>
      </c>
      <c r="AB2072" s="89"/>
      <c r="AC2072" s="227" t="str" cm="1">
        <f t="array" ref="AC2072">IF(D2072=0,"Blank",_xlfn.IFS('3 Model Input'!E$61=1,(V2072*G2072)/T2072,'3 Model Input'!E$61=2,(W2072*G2072)/T2072,'3 Model Input'!E$61=3,(X2072*G2072)/T2072,'3 Model Input'!E$61=4,(Y2072*G2072)/T2072,'3 Model Input'!E$61=5,(Z2072*G2072)/T2072, ISTEXT('3 Model Input'!E$61),"Missing",'3 Model Input'!E$61=6,(AA2072*G2072)/T2072))</f>
        <v>Blank</v>
      </c>
      <c r="AD2072" s="202" t="str">
        <f t="shared" si="347"/>
        <v>Blank</v>
      </c>
      <c r="AE2072" s="202" t="str">
        <f t="shared" si="348"/>
        <v>Blank</v>
      </c>
      <c r="AF2072" s="217" t="str">
        <f t="shared" si="349"/>
        <v>Blank</v>
      </c>
      <c r="AG2072" s="9" t="str" cm="1">
        <f t="array" ref="AG2072">_xlfn.IFS(ISNUMBER(AC2072), "", ISNUMBER(SEARCH("Blank", AC2072)), "", ISERROR(AC2072), "Bad input on tab 3")</f>
        <v/>
      </c>
    </row>
    <row r="2073" spans="2:33" ht="15" customHeight="1" x14ac:dyDescent="0.75">
      <c r="B2073" s="205" t="str">
        <f>'5 Driver Data'!B2073</f>
        <v>2065</v>
      </c>
      <c r="C2073" s="193">
        <f>'5 Driver Data'!C2073</f>
        <v>0</v>
      </c>
      <c r="D2073" s="192">
        <f>'5 Driver Data'!D2073</f>
        <v>0</v>
      </c>
      <c r="E2073" s="191">
        <f>'5 Driver Data'!E2073</f>
        <v>0</v>
      </c>
      <c r="F2073" s="191">
        <f>'5 Driver Data'!F2073</f>
        <v>0</v>
      </c>
      <c r="G2073" s="191">
        <f>'5 Driver Data'!G2073</f>
        <v>0</v>
      </c>
      <c r="H2073" s="191">
        <f>'5 Driver Data'!H2073</f>
        <v>0</v>
      </c>
      <c r="I2073" s="191">
        <f>'5 Driver Data'!I2073</f>
        <v>0</v>
      </c>
      <c r="J2073" s="191">
        <f>'5 Driver Data'!J2073</f>
        <v>0</v>
      </c>
      <c r="K2073" s="206">
        <f>'5 Driver Data'!K2073</f>
        <v>0</v>
      </c>
      <c r="L2073" s="1"/>
      <c r="M2073" s="216" t="str">
        <f>IF(D2073=0,"Blank",'3 Model Input'!E$44*'3 Model Input'!E$45)</f>
        <v>Blank</v>
      </c>
      <c r="N2073" s="197" t="str">
        <f t="shared" si="340"/>
        <v>Blank</v>
      </c>
      <c r="O2073" s="197" t="str">
        <f>IF(D2073=0,"Blank",'3 Model Input'!E$49*(1-'3 Model Input'!E$51))</f>
        <v>Blank</v>
      </c>
      <c r="P2073" s="197" t="str">
        <f t="shared" si="341"/>
        <v>Blank</v>
      </c>
      <c r="Q2073" s="197" t="str">
        <f>IF(D2073=0,"Blank",IF(D2073="BEV",E2073*(1-'3 Model Input'!E$54), E2073))</f>
        <v>Blank</v>
      </c>
      <c r="R2073" s="198" t="str">
        <f>IF(D2073=0,"Blank",IF(D2073="PHEV",F2073/G2073,F2073*(1-'3 Model Input'!E$54)/G2073))</f>
        <v>Blank</v>
      </c>
      <c r="S2073" s="198" t="str">
        <f>IF(D2073=0,"Blank",IF(D2073="PHEV",MIN(M2073,E2073),MIN(M2073,(E2073*(1-'3 Model Input'!E$54)))))</f>
        <v>Blank</v>
      </c>
      <c r="T2073" s="217" t="str">
        <f t="shared" si="342"/>
        <v>Blank</v>
      </c>
      <c r="U2073" s="89"/>
      <c r="V2073" s="216" t="str">
        <f>IF(D2073=0,"Blank",P2073*'3 Model Input'!E$50)</f>
        <v>Blank</v>
      </c>
      <c r="W2073" s="197" t="str">
        <f t="shared" si="343"/>
        <v>Blank</v>
      </c>
      <c r="X2073" s="197" t="str">
        <f t="shared" si="344"/>
        <v>Blank</v>
      </c>
      <c r="Y2073" s="197" t="str">
        <f t="shared" si="345"/>
        <v>Blank</v>
      </c>
      <c r="Z2073" s="197" t="str">
        <f t="shared" si="346"/>
        <v>Blank</v>
      </c>
      <c r="AA2073" s="223" t="str" cm="1">
        <f t="array" ref="AA2073">_xlfn.IFS(ISTEXT('3 Model Input'!F$70),"Missing",ISTEXT('3 Model Input'!I$70),"Missing",ISNUMBER('3 Model Input'!K$70),'3 Model Input'!K$70*P2073)</f>
        <v>Missing</v>
      </c>
      <c r="AB2073" s="89"/>
      <c r="AC2073" s="227" t="str" cm="1">
        <f t="array" ref="AC2073">IF(D2073=0,"Blank",_xlfn.IFS('3 Model Input'!E$61=1,(V2073*G2073)/T2073,'3 Model Input'!E$61=2,(W2073*G2073)/T2073,'3 Model Input'!E$61=3,(X2073*G2073)/T2073,'3 Model Input'!E$61=4,(Y2073*G2073)/T2073,'3 Model Input'!E$61=5,(Z2073*G2073)/T2073, ISTEXT('3 Model Input'!E$61),"Missing",'3 Model Input'!E$61=6,(AA2073*G2073)/T2073))</f>
        <v>Blank</v>
      </c>
      <c r="AD2073" s="202" t="str">
        <f t="shared" si="347"/>
        <v>Blank</v>
      </c>
      <c r="AE2073" s="202" t="str">
        <f t="shared" si="348"/>
        <v>Blank</v>
      </c>
      <c r="AF2073" s="217" t="str">
        <f t="shared" si="349"/>
        <v>Blank</v>
      </c>
      <c r="AG2073" s="9" t="str" cm="1">
        <f t="array" ref="AG2073">_xlfn.IFS(ISNUMBER(AC2073), "", ISNUMBER(SEARCH("Blank", AC2073)), "", ISERROR(AC2073), "Bad input on tab 3")</f>
        <v/>
      </c>
    </row>
    <row r="2074" spans="2:33" ht="15" customHeight="1" x14ac:dyDescent="0.75">
      <c r="B2074" s="205" t="str">
        <f>'5 Driver Data'!B2074</f>
        <v>2066</v>
      </c>
      <c r="C2074" s="193">
        <f>'5 Driver Data'!C2074</f>
        <v>0</v>
      </c>
      <c r="D2074" s="192">
        <f>'5 Driver Data'!D2074</f>
        <v>0</v>
      </c>
      <c r="E2074" s="191">
        <f>'5 Driver Data'!E2074</f>
        <v>0</v>
      </c>
      <c r="F2074" s="191">
        <f>'5 Driver Data'!F2074</f>
        <v>0</v>
      </c>
      <c r="G2074" s="191">
        <f>'5 Driver Data'!G2074</f>
        <v>0</v>
      </c>
      <c r="H2074" s="191">
        <f>'5 Driver Data'!H2074</f>
        <v>0</v>
      </c>
      <c r="I2074" s="191">
        <f>'5 Driver Data'!I2074</f>
        <v>0</v>
      </c>
      <c r="J2074" s="191">
        <f>'5 Driver Data'!J2074</f>
        <v>0</v>
      </c>
      <c r="K2074" s="206">
        <f>'5 Driver Data'!K2074</f>
        <v>0</v>
      </c>
      <c r="L2074" s="1"/>
      <c r="M2074" s="216" t="str">
        <f>IF(D2074=0,"Blank",'3 Model Input'!E$44*'3 Model Input'!E$45)</f>
        <v>Blank</v>
      </c>
      <c r="N2074" s="197" t="str">
        <f t="shared" si="340"/>
        <v>Blank</v>
      </c>
      <c r="O2074" s="197" t="str">
        <f>IF(D2074=0,"Blank",'3 Model Input'!E$49*(1-'3 Model Input'!E$51))</f>
        <v>Blank</v>
      </c>
      <c r="P2074" s="197" t="str">
        <f t="shared" si="341"/>
        <v>Blank</v>
      </c>
      <c r="Q2074" s="197" t="str">
        <f>IF(D2074=0,"Blank",IF(D2074="BEV",E2074*(1-'3 Model Input'!E$54), E2074))</f>
        <v>Blank</v>
      </c>
      <c r="R2074" s="198" t="str">
        <f>IF(D2074=0,"Blank",IF(D2074="PHEV",F2074/G2074,F2074*(1-'3 Model Input'!E$54)/G2074))</f>
        <v>Blank</v>
      </c>
      <c r="S2074" s="198" t="str">
        <f>IF(D2074=0,"Blank",IF(D2074="PHEV",MIN(M2074,E2074),MIN(M2074,(E2074*(1-'3 Model Input'!E$54)))))</f>
        <v>Blank</v>
      </c>
      <c r="T2074" s="217" t="str">
        <f t="shared" si="342"/>
        <v>Blank</v>
      </c>
      <c r="U2074" s="89"/>
      <c r="V2074" s="216" t="str">
        <f>IF(D2074=0,"Blank",P2074*'3 Model Input'!E$50)</f>
        <v>Blank</v>
      </c>
      <c r="W2074" s="197" t="str">
        <f t="shared" si="343"/>
        <v>Blank</v>
      </c>
      <c r="X2074" s="197" t="str">
        <f t="shared" si="344"/>
        <v>Blank</v>
      </c>
      <c r="Y2074" s="197" t="str">
        <f t="shared" si="345"/>
        <v>Blank</v>
      </c>
      <c r="Z2074" s="197" t="str">
        <f t="shared" si="346"/>
        <v>Blank</v>
      </c>
      <c r="AA2074" s="223" t="str" cm="1">
        <f t="array" ref="AA2074">_xlfn.IFS(ISTEXT('3 Model Input'!F$70),"Missing",ISTEXT('3 Model Input'!I$70),"Missing",ISNUMBER('3 Model Input'!K$70),'3 Model Input'!K$70*P2074)</f>
        <v>Missing</v>
      </c>
      <c r="AB2074" s="89"/>
      <c r="AC2074" s="227" t="str" cm="1">
        <f t="array" ref="AC2074">IF(D2074=0,"Blank",_xlfn.IFS('3 Model Input'!E$61=1,(V2074*G2074)/T2074,'3 Model Input'!E$61=2,(W2074*G2074)/T2074,'3 Model Input'!E$61=3,(X2074*G2074)/T2074,'3 Model Input'!E$61=4,(Y2074*G2074)/T2074,'3 Model Input'!E$61=5,(Z2074*G2074)/T2074, ISTEXT('3 Model Input'!E$61),"Missing",'3 Model Input'!E$61=6,(AA2074*G2074)/T2074))</f>
        <v>Blank</v>
      </c>
      <c r="AD2074" s="202" t="str">
        <f t="shared" si="347"/>
        <v>Blank</v>
      </c>
      <c r="AE2074" s="202" t="str">
        <f t="shared" si="348"/>
        <v>Blank</v>
      </c>
      <c r="AF2074" s="217" t="str">
        <f t="shared" si="349"/>
        <v>Blank</v>
      </c>
      <c r="AG2074" s="9" t="str" cm="1">
        <f t="array" ref="AG2074">_xlfn.IFS(ISNUMBER(AC2074), "", ISNUMBER(SEARCH("Blank", AC2074)), "", ISERROR(AC2074), "Bad input on tab 3")</f>
        <v/>
      </c>
    </row>
    <row r="2075" spans="2:33" ht="15" customHeight="1" x14ac:dyDescent="0.75">
      <c r="B2075" s="205" t="str">
        <f>'5 Driver Data'!B2075</f>
        <v>2067</v>
      </c>
      <c r="C2075" s="193">
        <f>'5 Driver Data'!C2075</f>
        <v>0</v>
      </c>
      <c r="D2075" s="192">
        <f>'5 Driver Data'!D2075</f>
        <v>0</v>
      </c>
      <c r="E2075" s="191">
        <f>'5 Driver Data'!E2075</f>
        <v>0</v>
      </c>
      <c r="F2075" s="191">
        <f>'5 Driver Data'!F2075</f>
        <v>0</v>
      </c>
      <c r="G2075" s="191">
        <f>'5 Driver Data'!G2075</f>
        <v>0</v>
      </c>
      <c r="H2075" s="191">
        <f>'5 Driver Data'!H2075</f>
        <v>0</v>
      </c>
      <c r="I2075" s="191">
        <f>'5 Driver Data'!I2075</f>
        <v>0</v>
      </c>
      <c r="J2075" s="191">
        <f>'5 Driver Data'!J2075</f>
        <v>0</v>
      </c>
      <c r="K2075" s="206">
        <f>'5 Driver Data'!K2075</f>
        <v>0</v>
      </c>
      <c r="L2075" s="1"/>
      <c r="M2075" s="216" t="str">
        <f>IF(D2075=0,"Blank",'3 Model Input'!E$44*'3 Model Input'!E$45)</f>
        <v>Blank</v>
      </c>
      <c r="N2075" s="197" t="str">
        <f t="shared" si="340"/>
        <v>Blank</v>
      </c>
      <c r="O2075" s="197" t="str">
        <f>IF(D2075=0,"Blank",'3 Model Input'!E$49*(1-'3 Model Input'!E$51))</f>
        <v>Blank</v>
      </c>
      <c r="P2075" s="197" t="str">
        <f t="shared" si="341"/>
        <v>Blank</v>
      </c>
      <c r="Q2075" s="197" t="str">
        <f>IF(D2075=0,"Blank",IF(D2075="BEV",E2075*(1-'3 Model Input'!E$54), E2075))</f>
        <v>Blank</v>
      </c>
      <c r="R2075" s="198" t="str">
        <f>IF(D2075=0,"Blank",IF(D2075="PHEV",F2075/G2075,F2075*(1-'3 Model Input'!E$54)/G2075))</f>
        <v>Blank</v>
      </c>
      <c r="S2075" s="198" t="str">
        <f>IF(D2075=0,"Blank",IF(D2075="PHEV",MIN(M2075,E2075),MIN(M2075,(E2075*(1-'3 Model Input'!E$54)))))</f>
        <v>Blank</v>
      </c>
      <c r="T2075" s="217" t="str">
        <f t="shared" si="342"/>
        <v>Blank</v>
      </c>
      <c r="U2075" s="89"/>
      <c r="V2075" s="216" t="str">
        <f>IF(D2075=0,"Blank",P2075*'3 Model Input'!E$50)</f>
        <v>Blank</v>
      </c>
      <c r="W2075" s="197" t="str">
        <f t="shared" si="343"/>
        <v>Blank</v>
      </c>
      <c r="X2075" s="197" t="str">
        <f t="shared" si="344"/>
        <v>Blank</v>
      </c>
      <c r="Y2075" s="197" t="str">
        <f t="shared" si="345"/>
        <v>Blank</v>
      </c>
      <c r="Z2075" s="197" t="str">
        <f t="shared" si="346"/>
        <v>Blank</v>
      </c>
      <c r="AA2075" s="223" t="str" cm="1">
        <f t="array" ref="AA2075">_xlfn.IFS(ISTEXT('3 Model Input'!F$70),"Missing",ISTEXT('3 Model Input'!I$70),"Missing",ISNUMBER('3 Model Input'!K$70),'3 Model Input'!K$70*P2075)</f>
        <v>Missing</v>
      </c>
      <c r="AB2075" s="89"/>
      <c r="AC2075" s="227" t="str" cm="1">
        <f t="array" ref="AC2075">IF(D2075=0,"Blank",_xlfn.IFS('3 Model Input'!E$61=1,(V2075*G2075)/T2075,'3 Model Input'!E$61=2,(W2075*G2075)/T2075,'3 Model Input'!E$61=3,(X2075*G2075)/T2075,'3 Model Input'!E$61=4,(Y2075*G2075)/T2075,'3 Model Input'!E$61=5,(Z2075*G2075)/T2075, ISTEXT('3 Model Input'!E$61),"Missing",'3 Model Input'!E$61=6,(AA2075*G2075)/T2075))</f>
        <v>Blank</v>
      </c>
      <c r="AD2075" s="202" t="str">
        <f t="shared" si="347"/>
        <v>Blank</v>
      </c>
      <c r="AE2075" s="202" t="str">
        <f t="shared" si="348"/>
        <v>Blank</v>
      </c>
      <c r="AF2075" s="217" t="str">
        <f t="shared" si="349"/>
        <v>Blank</v>
      </c>
      <c r="AG2075" s="9" t="str" cm="1">
        <f t="array" ref="AG2075">_xlfn.IFS(ISNUMBER(AC2075), "", ISNUMBER(SEARCH("Blank", AC2075)), "", ISERROR(AC2075), "Bad input on tab 3")</f>
        <v/>
      </c>
    </row>
    <row r="2076" spans="2:33" ht="15" customHeight="1" x14ac:dyDescent="0.75">
      <c r="B2076" s="205" t="str">
        <f>'5 Driver Data'!B2076</f>
        <v>2068</v>
      </c>
      <c r="C2076" s="193">
        <f>'5 Driver Data'!C2076</f>
        <v>0</v>
      </c>
      <c r="D2076" s="192">
        <f>'5 Driver Data'!D2076</f>
        <v>0</v>
      </c>
      <c r="E2076" s="191">
        <f>'5 Driver Data'!E2076</f>
        <v>0</v>
      </c>
      <c r="F2076" s="191">
        <f>'5 Driver Data'!F2076</f>
        <v>0</v>
      </c>
      <c r="G2076" s="191">
        <f>'5 Driver Data'!G2076</f>
        <v>0</v>
      </c>
      <c r="H2076" s="191">
        <f>'5 Driver Data'!H2076</f>
        <v>0</v>
      </c>
      <c r="I2076" s="191">
        <f>'5 Driver Data'!I2076</f>
        <v>0</v>
      </c>
      <c r="J2076" s="191">
        <f>'5 Driver Data'!J2076</f>
        <v>0</v>
      </c>
      <c r="K2076" s="206">
        <f>'5 Driver Data'!K2076</f>
        <v>0</v>
      </c>
      <c r="L2076" s="1"/>
      <c r="M2076" s="216" t="str">
        <f>IF(D2076=0,"Blank",'3 Model Input'!E$44*'3 Model Input'!E$45)</f>
        <v>Blank</v>
      </c>
      <c r="N2076" s="197" t="str">
        <f t="shared" si="340"/>
        <v>Blank</v>
      </c>
      <c r="O2076" s="197" t="str">
        <f>IF(D2076=0,"Blank",'3 Model Input'!E$49*(1-'3 Model Input'!E$51))</f>
        <v>Blank</v>
      </c>
      <c r="P2076" s="197" t="str">
        <f t="shared" si="341"/>
        <v>Blank</v>
      </c>
      <c r="Q2076" s="197" t="str">
        <f>IF(D2076=0,"Blank",IF(D2076="BEV",E2076*(1-'3 Model Input'!E$54), E2076))</f>
        <v>Blank</v>
      </c>
      <c r="R2076" s="198" t="str">
        <f>IF(D2076=0,"Blank",IF(D2076="PHEV",F2076/G2076,F2076*(1-'3 Model Input'!E$54)/G2076))</f>
        <v>Blank</v>
      </c>
      <c r="S2076" s="198" t="str">
        <f>IF(D2076=0,"Blank",IF(D2076="PHEV",MIN(M2076,E2076),MIN(M2076,(E2076*(1-'3 Model Input'!E$54)))))</f>
        <v>Blank</v>
      </c>
      <c r="T2076" s="217" t="str">
        <f t="shared" si="342"/>
        <v>Blank</v>
      </c>
      <c r="U2076" s="89"/>
      <c r="V2076" s="216" t="str">
        <f>IF(D2076=0,"Blank",P2076*'3 Model Input'!E$50)</f>
        <v>Blank</v>
      </c>
      <c r="W2076" s="197" t="str">
        <f t="shared" si="343"/>
        <v>Blank</v>
      </c>
      <c r="X2076" s="197" t="str">
        <f t="shared" si="344"/>
        <v>Blank</v>
      </c>
      <c r="Y2076" s="197" t="str">
        <f t="shared" si="345"/>
        <v>Blank</v>
      </c>
      <c r="Z2076" s="197" t="str">
        <f t="shared" si="346"/>
        <v>Blank</v>
      </c>
      <c r="AA2076" s="223" t="str" cm="1">
        <f t="array" ref="AA2076">_xlfn.IFS(ISTEXT('3 Model Input'!F$70),"Missing",ISTEXT('3 Model Input'!I$70),"Missing",ISNUMBER('3 Model Input'!K$70),'3 Model Input'!K$70*P2076)</f>
        <v>Missing</v>
      </c>
      <c r="AB2076" s="89"/>
      <c r="AC2076" s="227" t="str" cm="1">
        <f t="array" ref="AC2076">IF(D2076=0,"Blank",_xlfn.IFS('3 Model Input'!E$61=1,(V2076*G2076)/T2076,'3 Model Input'!E$61=2,(W2076*G2076)/T2076,'3 Model Input'!E$61=3,(X2076*G2076)/T2076,'3 Model Input'!E$61=4,(Y2076*G2076)/T2076,'3 Model Input'!E$61=5,(Z2076*G2076)/T2076, ISTEXT('3 Model Input'!E$61),"Missing",'3 Model Input'!E$61=6,(AA2076*G2076)/T2076))</f>
        <v>Blank</v>
      </c>
      <c r="AD2076" s="202" t="str">
        <f t="shared" si="347"/>
        <v>Blank</v>
      </c>
      <c r="AE2076" s="202" t="str">
        <f t="shared" si="348"/>
        <v>Blank</v>
      </c>
      <c r="AF2076" s="217" t="str">
        <f t="shared" si="349"/>
        <v>Blank</v>
      </c>
      <c r="AG2076" s="9" t="str" cm="1">
        <f t="array" ref="AG2076">_xlfn.IFS(ISNUMBER(AC2076), "", ISNUMBER(SEARCH("Blank", AC2076)), "", ISERROR(AC2076), "Bad input on tab 3")</f>
        <v/>
      </c>
    </row>
    <row r="2077" spans="2:33" ht="15" customHeight="1" x14ac:dyDescent="0.75">
      <c r="B2077" s="205" t="str">
        <f>'5 Driver Data'!B2077</f>
        <v>2069</v>
      </c>
      <c r="C2077" s="193">
        <f>'5 Driver Data'!C2077</f>
        <v>0</v>
      </c>
      <c r="D2077" s="192">
        <f>'5 Driver Data'!D2077</f>
        <v>0</v>
      </c>
      <c r="E2077" s="191">
        <f>'5 Driver Data'!E2077</f>
        <v>0</v>
      </c>
      <c r="F2077" s="191">
        <f>'5 Driver Data'!F2077</f>
        <v>0</v>
      </c>
      <c r="G2077" s="191">
        <f>'5 Driver Data'!G2077</f>
        <v>0</v>
      </c>
      <c r="H2077" s="191">
        <f>'5 Driver Data'!H2077</f>
        <v>0</v>
      </c>
      <c r="I2077" s="191">
        <f>'5 Driver Data'!I2077</f>
        <v>0</v>
      </c>
      <c r="J2077" s="191">
        <f>'5 Driver Data'!J2077</f>
        <v>0</v>
      </c>
      <c r="K2077" s="206">
        <f>'5 Driver Data'!K2077</f>
        <v>0</v>
      </c>
      <c r="L2077" s="1"/>
      <c r="M2077" s="216" t="str">
        <f>IF(D2077=0,"Blank",'3 Model Input'!E$44*'3 Model Input'!E$45)</f>
        <v>Blank</v>
      </c>
      <c r="N2077" s="197" t="str">
        <f t="shared" si="340"/>
        <v>Blank</v>
      </c>
      <c r="O2077" s="197" t="str">
        <f>IF(D2077=0,"Blank",'3 Model Input'!E$49*(1-'3 Model Input'!E$51))</f>
        <v>Blank</v>
      </c>
      <c r="P2077" s="197" t="str">
        <f t="shared" si="341"/>
        <v>Blank</v>
      </c>
      <c r="Q2077" s="197" t="str">
        <f>IF(D2077=0,"Blank",IF(D2077="BEV",E2077*(1-'3 Model Input'!E$54), E2077))</f>
        <v>Blank</v>
      </c>
      <c r="R2077" s="198" t="str">
        <f>IF(D2077=0,"Blank",IF(D2077="PHEV",F2077/G2077,F2077*(1-'3 Model Input'!E$54)/G2077))</f>
        <v>Blank</v>
      </c>
      <c r="S2077" s="198" t="str">
        <f>IF(D2077=0,"Blank",IF(D2077="PHEV",MIN(M2077,E2077),MIN(M2077,(E2077*(1-'3 Model Input'!E$54)))))</f>
        <v>Blank</v>
      </c>
      <c r="T2077" s="217" t="str">
        <f t="shared" si="342"/>
        <v>Blank</v>
      </c>
      <c r="U2077" s="89"/>
      <c r="V2077" s="216" t="str">
        <f>IF(D2077=0,"Blank",P2077*'3 Model Input'!E$50)</f>
        <v>Blank</v>
      </c>
      <c r="W2077" s="197" t="str">
        <f t="shared" si="343"/>
        <v>Blank</v>
      </c>
      <c r="X2077" s="197" t="str">
        <f t="shared" si="344"/>
        <v>Blank</v>
      </c>
      <c r="Y2077" s="197" t="str">
        <f t="shared" si="345"/>
        <v>Blank</v>
      </c>
      <c r="Z2077" s="197" t="str">
        <f t="shared" si="346"/>
        <v>Blank</v>
      </c>
      <c r="AA2077" s="223" t="str" cm="1">
        <f t="array" ref="AA2077">_xlfn.IFS(ISTEXT('3 Model Input'!F$70),"Missing",ISTEXT('3 Model Input'!I$70),"Missing",ISNUMBER('3 Model Input'!K$70),'3 Model Input'!K$70*P2077)</f>
        <v>Missing</v>
      </c>
      <c r="AB2077" s="89"/>
      <c r="AC2077" s="227" t="str" cm="1">
        <f t="array" ref="AC2077">IF(D2077=0,"Blank",_xlfn.IFS('3 Model Input'!E$61=1,(V2077*G2077)/T2077,'3 Model Input'!E$61=2,(W2077*G2077)/T2077,'3 Model Input'!E$61=3,(X2077*G2077)/T2077,'3 Model Input'!E$61=4,(Y2077*G2077)/T2077,'3 Model Input'!E$61=5,(Z2077*G2077)/T2077, ISTEXT('3 Model Input'!E$61),"Missing",'3 Model Input'!E$61=6,(AA2077*G2077)/T2077))</f>
        <v>Blank</v>
      </c>
      <c r="AD2077" s="202" t="str">
        <f t="shared" si="347"/>
        <v>Blank</v>
      </c>
      <c r="AE2077" s="202" t="str">
        <f t="shared" si="348"/>
        <v>Blank</v>
      </c>
      <c r="AF2077" s="217" t="str">
        <f t="shared" si="349"/>
        <v>Blank</v>
      </c>
      <c r="AG2077" s="9" t="str" cm="1">
        <f t="array" ref="AG2077">_xlfn.IFS(ISNUMBER(AC2077), "", ISNUMBER(SEARCH("Blank", AC2077)), "", ISERROR(AC2077), "Bad input on tab 3")</f>
        <v/>
      </c>
    </row>
    <row r="2078" spans="2:33" ht="15" customHeight="1" x14ac:dyDescent="0.75">
      <c r="B2078" s="205" t="str">
        <f>'5 Driver Data'!B2078</f>
        <v>2070</v>
      </c>
      <c r="C2078" s="193">
        <f>'5 Driver Data'!C2078</f>
        <v>0</v>
      </c>
      <c r="D2078" s="192">
        <f>'5 Driver Data'!D2078</f>
        <v>0</v>
      </c>
      <c r="E2078" s="191">
        <f>'5 Driver Data'!E2078</f>
        <v>0</v>
      </c>
      <c r="F2078" s="191">
        <f>'5 Driver Data'!F2078</f>
        <v>0</v>
      </c>
      <c r="G2078" s="191">
        <f>'5 Driver Data'!G2078</f>
        <v>0</v>
      </c>
      <c r="H2078" s="191">
        <f>'5 Driver Data'!H2078</f>
        <v>0</v>
      </c>
      <c r="I2078" s="191">
        <f>'5 Driver Data'!I2078</f>
        <v>0</v>
      </c>
      <c r="J2078" s="191">
        <f>'5 Driver Data'!J2078</f>
        <v>0</v>
      </c>
      <c r="K2078" s="206">
        <f>'5 Driver Data'!K2078</f>
        <v>0</v>
      </c>
      <c r="L2078" s="1"/>
      <c r="M2078" s="216" t="str">
        <f>IF(D2078=0,"Blank",'3 Model Input'!E$44*'3 Model Input'!E$45)</f>
        <v>Blank</v>
      </c>
      <c r="N2078" s="197" t="str">
        <f t="shared" si="340"/>
        <v>Blank</v>
      </c>
      <c r="O2078" s="197" t="str">
        <f>IF(D2078=0,"Blank",'3 Model Input'!E$49*(1-'3 Model Input'!E$51))</f>
        <v>Blank</v>
      </c>
      <c r="P2078" s="197" t="str">
        <f t="shared" si="341"/>
        <v>Blank</v>
      </c>
      <c r="Q2078" s="197" t="str">
        <f>IF(D2078=0,"Blank",IF(D2078="BEV",E2078*(1-'3 Model Input'!E$54), E2078))</f>
        <v>Blank</v>
      </c>
      <c r="R2078" s="198" t="str">
        <f>IF(D2078=0,"Blank",IF(D2078="PHEV",F2078/G2078,F2078*(1-'3 Model Input'!E$54)/G2078))</f>
        <v>Blank</v>
      </c>
      <c r="S2078" s="198" t="str">
        <f>IF(D2078=0,"Blank",IF(D2078="PHEV",MIN(M2078,E2078),MIN(M2078,(E2078*(1-'3 Model Input'!E$54)))))</f>
        <v>Blank</v>
      </c>
      <c r="T2078" s="217" t="str">
        <f t="shared" si="342"/>
        <v>Blank</v>
      </c>
      <c r="U2078" s="89"/>
      <c r="V2078" s="216" t="str">
        <f>IF(D2078=0,"Blank",P2078*'3 Model Input'!E$50)</f>
        <v>Blank</v>
      </c>
      <c r="W2078" s="197" t="str">
        <f t="shared" si="343"/>
        <v>Blank</v>
      </c>
      <c r="X2078" s="197" t="str">
        <f t="shared" si="344"/>
        <v>Blank</v>
      </c>
      <c r="Y2078" s="197" t="str">
        <f t="shared" si="345"/>
        <v>Blank</v>
      </c>
      <c r="Z2078" s="197" t="str">
        <f t="shared" si="346"/>
        <v>Blank</v>
      </c>
      <c r="AA2078" s="223" t="str" cm="1">
        <f t="array" ref="AA2078">_xlfn.IFS(ISTEXT('3 Model Input'!F$70),"Missing",ISTEXT('3 Model Input'!I$70),"Missing",ISNUMBER('3 Model Input'!K$70),'3 Model Input'!K$70*P2078)</f>
        <v>Missing</v>
      </c>
      <c r="AB2078" s="89"/>
      <c r="AC2078" s="227" t="str" cm="1">
        <f t="array" ref="AC2078">IF(D2078=0,"Blank",_xlfn.IFS('3 Model Input'!E$61=1,(V2078*G2078)/T2078,'3 Model Input'!E$61=2,(W2078*G2078)/T2078,'3 Model Input'!E$61=3,(X2078*G2078)/T2078,'3 Model Input'!E$61=4,(Y2078*G2078)/T2078,'3 Model Input'!E$61=5,(Z2078*G2078)/T2078, ISTEXT('3 Model Input'!E$61),"Missing",'3 Model Input'!E$61=6,(AA2078*G2078)/T2078))</f>
        <v>Blank</v>
      </c>
      <c r="AD2078" s="202" t="str">
        <f t="shared" si="347"/>
        <v>Blank</v>
      </c>
      <c r="AE2078" s="202" t="str">
        <f t="shared" si="348"/>
        <v>Blank</v>
      </c>
      <c r="AF2078" s="217" t="str">
        <f t="shared" si="349"/>
        <v>Blank</v>
      </c>
      <c r="AG2078" s="9" t="str" cm="1">
        <f t="array" ref="AG2078">_xlfn.IFS(ISNUMBER(AC2078), "", ISNUMBER(SEARCH("Blank", AC2078)), "", ISERROR(AC2078), "Bad input on tab 3")</f>
        <v/>
      </c>
    </row>
    <row r="2079" spans="2:33" ht="15" customHeight="1" x14ac:dyDescent="0.75">
      <c r="B2079" s="205" t="str">
        <f>'5 Driver Data'!B2079</f>
        <v>2071</v>
      </c>
      <c r="C2079" s="193">
        <f>'5 Driver Data'!C2079</f>
        <v>0</v>
      </c>
      <c r="D2079" s="192">
        <f>'5 Driver Data'!D2079</f>
        <v>0</v>
      </c>
      <c r="E2079" s="191">
        <f>'5 Driver Data'!E2079</f>
        <v>0</v>
      </c>
      <c r="F2079" s="191">
        <f>'5 Driver Data'!F2079</f>
        <v>0</v>
      </c>
      <c r="G2079" s="191">
        <f>'5 Driver Data'!G2079</f>
        <v>0</v>
      </c>
      <c r="H2079" s="191">
        <f>'5 Driver Data'!H2079</f>
        <v>0</v>
      </c>
      <c r="I2079" s="191">
        <f>'5 Driver Data'!I2079</f>
        <v>0</v>
      </c>
      <c r="J2079" s="191">
        <f>'5 Driver Data'!J2079</f>
        <v>0</v>
      </c>
      <c r="K2079" s="206">
        <f>'5 Driver Data'!K2079</f>
        <v>0</v>
      </c>
      <c r="L2079" s="1"/>
      <c r="M2079" s="216" t="str">
        <f>IF(D2079=0,"Blank",'3 Model Input'!E$44*'3 Model Input'!E$45)</f>
        <v>Blank</v>
      </c>
      <c r="N2079" s="197" t="str">
        <f t="shared" si="340"/>
        <v>Blank</v>
      </c>
      <c r="O2079" s="197" t="str">
        <f>IF(D2079=0,"Blank",'3 Model Input'!E$49*(1-'3 Model Input'!E$51))</f>
        <v>Blank</v>
      </c>
      <c r="P2079" s="197" t="str">
        <f t="shared" si="341"/>
        <v>Blank</v>
      </c>
      <c r="Q2079" s="197" t="str">
        <f>IF(D2079=0,"Blank",IF(D2079="BEV",E2079*(1-'3 Model Input'!E$54), E2079))</f>
        <v>Blank</v>
      </c>
      <c r="R2079" s="198" t="str">
        <f>IF(D2079=0,"Blank",IF(D2079="PHEV",F2079/G2079,F2079*(1-'3 Model Input'!E$54)/G2079))</f>
        <v>Blank</v>
      </c>
      <c r="S2079" s="198" t="str">
        <f>IF(D2079=0,"Blank",IF(D2079="PHEV",MIN(M2079,E2079),MIN(M2079,(E2079*(1-'3 Model Input'!E$54)))))</f>
        <v>Blank</v>
      </c>
      <c r="T2079" s="217" t="str">
        <f t="shared" si="342"/>
        <v>Blank</v>
      </c>
      <c r="U2079" s="89"/>
      <c r="V2079" s="216" t="str">
        <f>IF(D2079=0,"Blank",P2079*'3 Model Input'!E$50)</f>
        <v>Blank</v>
      </c>
      <c r="W2079" s="197" t="str">
        <f t="shared" si="343"/>
        <v>Blank</v>
      </c>
      <c r="X2079" s="197" t="str">
        <f t="shared" si="344"/>
        <v>Blank</v>
      </c>
      <c r="Y2079" s="197" t="str">
        <f t="shared" si="345"/>
        <v>Blank</v>
      </c>
      <c r="Z2079" s="197" t="str">
        <f t="shared" si="346"/>
        <v>Blank</v>
      </c>
      <c r="AA2079" s="223" t="str" cm="1">
        <f t="array" ref="AA2079">_xlfn.IFS(ISTEXT('3 Model Input'!F$70),"Missing",ISTEXT('3 Model Input'!I$70),"Missing",ISNUMBER('3 Model Input'!K$70),'3 Model Input'!K$70*P2079)</f>
        <v>Missing</v>
      </c>
      <c r="AB2079" s="89"/>
      <c r="AC2079" s="227" t="str" cm="1">
        <f t="array" ref="AC2079">IF(D2079=0,"Blank",_xlfn.IFS('3 Model Input'!E$61=1,(V2079*G2079)/T2079,'3 Model Input'!E$61=2,(W2079*G2079)/T2079,'3 Model Input'!E$61=3,(X2079*G2079)/T2079,'3 Model Input'!E$61=4,(Y2079*G2079)/T2079,'3 Model Input'!E$61=5,(Z2079*G2079)/T2079, ISTEXT('3 Model Input'!E$61),"Missing",'3 Model Input'!E$61=6,(AA2079*G2079)/T2079))</f>
        <v>Blank</v>
      </c>
      <c r="AD2079" s="202" t="str">
        <f t="shared" si="347"/>
        <v>Blank</v>
      </c>
      <c r="AE2079" s="202" t="str">
        <f t="shared" si="348"/>
        <v>Blank</v>
      </c>
      <c r="AF2079" s="217" t="str">
        <f t="shared" si="349"/>
        <v>Blank</v>
      </c>
      <c r="AG2079" s="9" t="str" cm="1">
        <f t="array" ref="AG2079">_xlfn.IFS(ISNUMBER(AC2079), "", ISNUMBER(SEARCH("Blank", AC2079)), "", ISERROR(AC2079), "Bad input on tab 3")</f>
        <v/>
      </c>
    </row>
    <row r="2080" spans="2:33" ht="15" customHeight="1" x14ac:dyDescent="0.75">
      <c r="B2080" s="205" t="str">
        <f>'5 Driver Data'!B2080</f>
        <v>2072</v>
      </c>
      <c r="C2080" s="193">
        <f>'5 Driver Data'!C2080</f>
        <v>0</v>
      </c>
      <c r="D2080" s="192">
        <f>'5 Driver Data'!D2080</f>
        <v>0</v>
      </c>
      <c r="E2080" s="191">
        <f>'5 Driver Data'!E2080</f>
        <v>0</v>
      </c>
      <c r="F2080" s="191">
        <f>'5 Driver Data'!F2080</f>
        <v>0</v>
      </c>
      <c r="G2080" s="191">
        <f>'5 Driver Data'!G2080</f>
        <v>0</v>
      </c>
      <c r="H2080" s="191">
        <f>'5 Driver Data'!H2080</f>
        <v>0</v>
      </c>
      <c r="I2080" s="191">
        <f>'5 Driver Data'!I2080</f>
        <v>0</v>
      </c>
      <c r="J2080" s="191">
        <f>'5 Driver Data'!J2080</f>
        <v>0</v>
      </c>
      <c r="K2080" s="206">
        <f>'5 Driver Data'!K2080</f>
        <v>0</v>
      </c>
      <c r="L2080" s="1"/>
      <c r="M2080" s="216" t="str">
        <f>IF(D2080=0,"Blank",'3 Model Input'!E$44*'3 Model Input'!E$45)</f>
        <v>Blank</v>
      </c>
      <c r="N2080" s="197" t="str">
        <f t="shared" si="340"/>
        <v>Blank</v>
      </c>
      <c r="O2080" s="197" t="str">
        <f>IF(D2080=0,"Blank",'3 Model Input'!E$49*(1-'3 Model Input'!E$51))</f>
        <v>Blank</v>
      </c>
      <c r="P2080" s="197" t="str">
        <f t="shared" si="341"/>
        <v>Blank</v>
      </c>
      <c r="Q2080" s="197" t="str">
        <f>IF(D2080=0,"Blank",IF(D2080="BEV",E2080*(1-'3 Model Input'!E$54), E2080))</f>
        <v>Blank</v>
      </c>
      <c r="R2080" s="198" t="str">
        <f>IF(D2080=0,"Blank",IF(D2080="PHEV",F2080/G2080,F2080*(1-'3 Model Input'!E$54)/G2080))</f>
        <v>Blank</v>
      </c>
      <c r="S2080" s="198" t="str">
        <f>IF(D2080=0,"Blank",IF(D2080="PHEV",MIN(M2080,E2080),MIN(M2080,(E2080*(1-'3 Model Input'!E$54)))))</f>
        <v>Blank</v>
      </c>
      <c r="T2080" s="217" t="str">
        <f t="shared" si="342"/>
        <v>Blank</v>
      </c>
      <c r="U2080" s="89"/>
      <c r="V2080" s="216" t="str">
        <f>IF(D2080=0,"Blank",P2080*'3 Model Input'!E$50)</f>
        <v>Blank</v>
      </c>
      <c r="W2080" s="197" t="str">
        <f t="shared" si="343"/>
        <v>Blank</v>
      </c>
      <c r="X2080" s="197" t="str">
        <f t="shared" si="344"/>
        <v>Blank</v>
      </c>
      <c r="Y2080" s="197" t="str">
        <f t="shared" si="345"/>
        <v>Blank</v>
      </c>
      <c r="Z2080" s="197" t="str">
        <f t="shared" si="346"/>
        <v>Blank</v>
      </c>
      <c r="AA2080" s="223" t="str" cm="1">
        <f t="array" ref="AA2080">_xlfn.IFS(ISTEXT('3 Model Input'!F$70),"Missing",ISTEXT('3 Model Input'!I$70),"Missing",ISNUMBER('3 Model Input'!K$70),'3 Model Input'!K$70*P2080)</f>
        <v>Missing</v>
      </c>
      <c r="AB2080" s="89"/>
      <c r="AC2080" s="227" t="str" cm="1">
        <f t="array" ref="AC2080">IF(D2080=0,"Blank",_xlfn.IFS('3 Model Input'!E$61=1,(V2080*G2080)/T2080,'3 Model Input'!E$61=2,(W2080*G2080)/T2080,'3 Model Input'!E$61=3,(X2080*G2080)/T2080,'3 Model Input'!E$61=4,(Y2080*G2080)/T2080,'3 Model Input'!E$61=5,(Z2080*G2080)/T2080, ISTEXT('3 Model Input'!E$61),"Missing",'3 Model Input'!E$61=6,(AA2080*G2080)/T2080))</f>
        <v>Blank</v>
      </c>
      <c r="AD2080" s="202" t="str">
        <f t="shared" si="347"/>
        <v>Blank</v>
      </c>
      <c r="AE2080" s="202" t="str">
        <f t="shared" si="348"/>
        <v>Blank</v>
      </c>
      <c r="AF2080" s="217" t="str">
        <f t="shared" si="349"/>
        <v>Blank</v>
      </c>
      <c r="AG2080" s="9" t="str" cm="1">
        <f t="array" ref="AG2080">_xlfn.IFS(ISNUMBER(AC2080), "", ISNUMBER(SEARCH("Blank", AC2080)), "", ISERROR(AC2080), "Bad input on tab 3")</f>
        <v/>
      </c>
    </row>
    <row r="2081" spans="2:33" ht="15" customHeight="1" x14ac:dyDescent="0.75">
      <c r="B2081" s="205" t="str">
        <f>'5 Driver Data'!B2081</f>
        <v>2073</v>
      </c>
      <c r="C2081" s="193">
        <f>'5 Driver Data'!C2081</f>
        <v>0</v>
      </c>
      <c r="D2081" s="192">
        <f>'5 Driver Data'!D2081</f>
        <v>0</v>
      </c>
      <c r="E2081" s="191">
        <f>'5 Driver Data'!E2081</f>
        <v>0</v>
      </c>
      <c r="F2081" s="191">
        <f>'5 Driver Data'!F2081</f>
        <v>0</v>
      </c>
      <c r="G2081" s="191">
        <f>'5 Driver Data'!G2081</f>
        <v>0</v>
      </c>
      <c r="H2081" s="191">
        <f>'5 Driver Data'!H2081</f>
        <v>0</v>
      </c>
      <c r="I2081" s="191">
        <f>'5 Driver Data'!I2081</f>
        <v>0</v>
      </c>
      <c r="J2081" s="191">
        <f>'5 Driver Data'!J2081</f>
        <v>0</v>
      </c>
      <c r="K2081" s="206">
        <f>'5 Driver Data'!K2081</f>
        <v>0</v>
      </c>
      <c r="L2081" s="1"/>
      <c r="M2081" s="216" t="str">
        <f>IF(D2081=0,"Blank",'3 Model Input'!E$44*'3 Model Input'!E$45)</f>
        <v>Blank</v>
      </c>
      <c r="N2081" s="197" t="str">
        <f t="shared" si="340"/>
        <v>Blank</v>
      </c>
      <c r="O2081" s="197" t="str">
        <f>IF(D2081=0,"Blank",'3 Model Input'!E$49*(1-'3 Model Input'!E$51))</f>
        <v>Blank</v>
      </c>
      <c r="P2081" s="197" t="str">
        <f t="shared" si="341"/>
        <v>Blank</v>
      </c>
      <c r="Q2081" s="197" t="str">
        <f>IF(D2081=0,"Blank",IF(D2081="BEV",E2081*(1-'3 Model Input'!E$54), E2081))</f>
        <v>Blank</v>
      </c>
      <c r="R2081" s="198" t="str">
        <f>IF(D2081=0,"Blank",IF(D2081="PHEV",F2081/G2081,F2081*(1-'3 Model Input'!E$54)/G2081))</f>
        <v>Blank</v>
      </c>
      <c r="S2081" s="198" t="str">
        <f>IF(D2081=0,"Blank",IF(D2081="PHEV",MIN(M2081,E2081),MIN(M2081,(E2081*(1-'3 Model Input'!E$54)))))</f>
        <v>Blank</v>
      </c>
      <c r="T2081" s="217" t="str">
        <f t="shared" si="342"/>
        <v>Blank</v>
      </c>
      <c r="U2081" s="89"/>
      <c r="V2081" s="216" t="str">
        <f>IF(D2081=0,"Blank",P2081*'3 Model Input'!E$50)</f>
        <v>Blank</v>
      </c>
      <c r="W2081" s="197" t="str">
        <f t="shared" si="343"/>
        <v>Blank</v>
      </c>
      <c r="X2081" s="197" t="str">
        <f t="shared" si="344"/>
        <v>Blank</v>
      </c>
      <c r="Y2081" s="197" t="str">
        <f t="shared" si="345"/>
        <v>Blank</v>
      </c>
      <c r="Z2081" s="197" t="str">
        <f t="shared" si="346"/>
        <v>Blank</v>
      </c>
      <c r="AA2081" s="223" t="str" cm="1">
        <f t="array" ref="AA2081">_xlfn.IFS(ISTEXT('3 Model Input'!F$70),"Missing",ISTEXT('3 Model Input'!I$70),"Missing",ISNUMBER('3 Model Input'!K$70),'3 Model Input'!K$70*P2081)</f>
        <v>Missing</v>
      </c>
      <c r="AB2081" s="89"/>
      <c r="AC2081" s="227" t="str" cm="1">
        <f t="array" ref="AC2081">IF(D2081=0,"Blank",_xlfn.IFS('3 Model Input'!E$61=1,(V2081*G2081)/T2081,'3 Model Input'!E$61=2,(W2081*G2081)/T2081,'3 Model Input'!E$61=3,(X2081*G2081)/T2081,'3 Model Input'!E$61=4,(Y2081*G2081)/T2081,'3 Model Input'!E$61=5,(Z2081*G2081)/T2081, ISTEXT('3 Model Input'!E$61),"Missing",'3 Model Input'!E$61=6,(AA2081*G2081)/T2081))</f>
        <v>Blank</v>
      </c>
      <c r="AD2081" s="202" t="str">
        <f t="shared" si="347"/>
        <v>Blank</v>
      </c>
      <c r="AE2081" s="202" t="str">
        <f t="shared" si="348"/>
        <v>Blank</v>
      </c>
      <c r="AF2081" s="217" t="str">
        <f t="shared" si="349"/>
        <v>Blank</v>
      </c>
      <c r="AG2081" s="9" t="str" cm="1">
        <f t="array" ref="AG2081">_xlfn.IFS(ISNUMBER(AC2081), "", ISNUMBER(SEARCH("Blank", AC2081)), "", ISERROR(AC2081), "Bad input on tab 3")</f>
        <v/>
      </c>
    </row>
    <row r="2082" spans="2:33" ht="15" customHeight="1" x14ac:dyDescent="0.75">
      <c r="B2082" s="205" t="str">
        <f>'5 Driver Data'!B2082</f>
        <v>2074</v>
      </c>
      <c r="C2082" s="193">
        <f>'5 Driver Data'!C2082</f>
        <v>0</v>
      </c>
      <c r="D2082" s="192">
        <f>'5 Driver Data'!D2082</f>
        <v>0</v>
      </c>
      <c r="E2082" s="191">
        <f>'5 Driver Data'!E2082</f>
        <v>0</v>
      </c>
      <c r="F2082" s="191">
        <f>'5 Driver Data'!F2082</f>
        <v>0</v>
      </c>
      <c r="G2082" s="191">
        <f>'5 Driver Data'!G2082</f>
        <v>0</v>
      </c>
      <c r="H2082" s="191">
        <f>'5 Driver Data'!H2082</f>
        <v>0</v>
      </c>
      <c r="I2082" s="191">
        <f>'5 Driver Data'!I2082</f>
        <v>0</v>
      </c>
      <c r="J2082" s="191">
        <f>'5 Driver Data'!J2082</f>
        <v>0</v>
      </c>
      <c r="K2082" s="206">
        <f>'5 Driver Data'!K2082</f>
        <v>0</v>
      </c>
      <c r="L2082" s="1"/>
      <c r="M2082" s="216" t="str">
        <f>IF(D2082=0,"Blank",'3 Model Input'!E$44*'3 Model Input'!E$45)</f>
        <v>Blank</v>
      </c>
      <c r="N2082" s="197" t="str">
        <f t="shared" si="340"/>
        <v>Blank</v>
      </c>
      <c r="O2082" s="197" t="str">
        <f>IF(D2082=0,"Blank",'3 Model Input'!E$49*(1-'3 Model Input'!E$51))</f>
        <v>Blank</v>
      </c>
      <c r="P2082" s="197" t="str">
        <f t="shared" si="341"/>
        <v>Blank</v>
      </c>
      <c r="Q2082" s="197" t="str">
        <f>IF(D2082=0,"Blank",IF(D2082="BEV",E2082*(1-'3 Model Input'!E$54), E2082))</f>
        <v>Blank</v>
      </c>
      <c r="R2082" s="198" t="str">
        <f>IF(D2082=0,"Blank",IF(D2082="PHEV",F2082/G2082,F2082*(1-'3 Model Input'!E$54)/G2082))</f>
        <v>Blank</v>
      </c>
      <c r="S2082" s="198" t="str">
        <f>IF(D2082=0,"Blank",IF(D2082="PHEV",MIN(M2082,E2082),MIN(M2082,(E2082*(1-'3 Model Input'!E$54)))))</f>
        <v>Blank</v>
      </c>
      <c r="T2082" s="217" t="str">
        <f t="shared" si="342"/>
        <v>Blank</v>
      </c>
      <c r="U2082" s="89"/>
      <c r="V2082" s="216" t="str">
        <f>IF(D2082=0,"Blank",P2082*'3 Model Input'!E$50)</f>
        <v>Blank</v>
      </c>
      <c r="W2082" s="197" t="str">
        <f t="shared" si="343"/>
        <v>Blank</v>
      </c>
      <c r="X2082" s="197" t="str">
        <f t="shared" si="344"/>
        <v>Blank</v>
      </c>
      <c r="Y2082" s="197" t="str">
        <f t="shared" si="345"/>
        <v>Blank</v>
      </c>
      <c r="Z2082" s="197" t="str">
        <f t="shared" si="346"/>
        <v>Blank</v>
      </c>
      <c r="AA2082" s="223" t="str" cm="1">
        <f t="array" ref="AA2082">_xlfn.IFS(ISTEXT('3 Model Input'!F$70),"Missing",ISTEXT('3 Model Input'!I$70),"Missing",ISNUMBER('3 Model Input'!K$70),'3 Model Input'!K$70*P2082)</f>
        <v>Missing</v>
      </c>
      <c r="AB2082" s="89"/>
      <c r="AC2082" s="227" t="str" cm="1">
        <f t="array" ref="AC2082">IF(D2082=0,"Blank",_xlfn.IFS('3 Model Input'!E$61=1,(V2082*G2082)/T2082,'3 Model Input'!E$61=2,(W2082*G2082)/T2082,'3 Model Input'!E$61=3,(X2082*G2082)/T2082,'3 Model Input'!E$61=4,(Y2082*G2082)/T2082,'3 Model Input'!E$61=5,(Z2082*G2082)/T2082, ISTEXT('3 Model Input'!E$61),"Missing",'3 Model Input'!E$61=6,(AA2082*G2082)/T2082))</f>
        <v>Blank</v>
      </c>
      <c r="AD2082" s="202" t="str">
        <f t="shared" si="347"/>
        <v>Blank</v>
      </c>
      <c r="AE2082" s="202" t="str">
        <f t="shared" si="348"/>
        <v>Blank</v>
      </c>
      <c r="AF2082" s="217" t="str">
        <f t="shared" si="349"/>
        <v>Blank</v>
      </c>
      <c r="AG2082" s="9" t="str" cm="1">
        <f t="array" ref="AG2082">_xlfn.IFS(ISNUMBER(AC2082), "", ISNUMBER(SEARCH("Blank", AC2082)), "", ISERROR(AC2082), "Bad input on tab 3")</f>
        <v/>
      </c>
    </row>
    <row r="2083" spans="2:33" ht="15" customHeight="1" x14ac:dyDescent="0.75">
      <c r="B2083" s="205" t="str">
        <f>'5 Driver Data'!B2083</f>
        <v>2075</v>
      </c>
      <c r="C2083" s="193">
        <f>'5 Driver Data'!C2083</f>
        <v>0</v>
      </c>
      <c r="D2083" s="192">
        <f>'5 Driver Data'!D2083</f>
        <v>0</v>
      </c>
      <c r="E2083" s="191">
        <f>'5 Driver Data'!E2083</f>
        <v>0</v>
      </c>
      <c r="F2083" s="191">
        <f>'5 Driver Data'!F2083</f>
        <v>0</v>
      </c>
      <c r="G2083" s="191">
        <f>'5 Driver Data'!G2083</f>
        <v>0</v>
      </c>
      <c r="H2083" s="191">
        <f>'5 Driver Data'!H2083</f>
        <v>0</v>
      </c>
      <c r="I2083" s="191">
        <f>'5 Driver Data'!I2083</f>
        <v>0</v>
      </c>
      <c r="J2083" s="191">
        <f>'5 Driver Data'!J2083</f>
        <v>0</v>
      </c>
      <c r="K2083" s="206">
        <f>'5 Driver Data'!K2083</f>
        <v>0</v>
      </c>
      <c r="L2083" s="1"/>
      <c r="M2083" s="216" t="str">
        <f>IF(D2083=0,"Blank",'3 Model Input'!E$44*'3 Model Input'!E$45)</f>
        <v>Blank</v>
      </c>
      <c r="N2083" s="197" t="str">
        <f t="shared" si="340"/>
        <v>Blank</v>
      </c>
      <c r="O2083" s="197" t="str">
        <f>IF(D2083=0,"Blank",'3 Model Input'!E$49*(1-'3 Model Input'!E$51))</f>
        <v>Blank</v>
      </c>
      <c r="P2083" s="197" t="str">
        <f t="shared" si="341"/>
        <v>Blank</v>
      </c>
      <c r="Q2083" s="197" t="str">
        <f>IF(D2083=0,"Blank",IF(D2083="BEV",E2083*(1-'3 Model Input'!E$54), E2083))</f>
        <v>Blank</v>
      </c>
      <c r="R2083" s="198" t="str">
        <f>IF(D2083=0,"Blank",IF(D2083="PHEV",F2083/G2083,F2083*(1-'3 Model Input'!E$54)/G2083))</f>
        <v>Blank</v>
      </c>
      <c r="S2083" s="198" t="str">
        <f>IF(D2083=0,"Blank",IF(D2083="PHEV",MIN(M2083,E2083),MIN(M2083,(E2083*(1-'3 Model Input'!E$54)))))</f>
        <v>Blank</v>
      </c>
      <c r="T2083" s="217" t="str">
        <f t="shared" si="342"/>
        <v>Blank</v>
      </c>
      <c r="U2083" s="89"/>
      <c r="V2083" s="216" t="str">
        <f>IF(D2083=0,"Blank",P2083*'3 Model Input'!E$50)</f>
        <v>Blank</v>
      </c>
      <c r="W2083" s="197" t="str">
        <f t="shared" si="343"/>
        <v>Blank</v>
      </c>
      <c r="X2083" s="197" t="str">
        <f t="shared" si="344"/>
        <v>Blank</v>
      </c>
      <c r="Y2083" s="197" t="str">
        <f t="shared" si="345"/>
        <v>Blank</v>
      </c>
      <c r="Z2083" s="197" t="str">
        <f t="shared" si="346"/>
        <v>Blank</v>
      </c>
      <c r="AA2083" s="223" t="str" cm="1">
        <f t="array" ref="AA2083">_xlfn.IFS(ISTEXT('3 Model Input'!F$70),"Missing",ISTEXT('3 Model Input'!I$70),"Missing",ISNUMBER('3 Model Input'!K$70),'3 Model Input'!K$70*P2083)</f>
        <v>Missing</v>
      </c>
      <c r="AB2083" s="89"/>
      <c r="AC2083" s="227" t="str" cm="1">
        <f t="array" ref="AC2083">IF(D2083=0,"Blank",_xlfn.IFS('3 Model Input'!E$61=1,(V2083*G2083)/T2083,'3 Model Input'!E$61=2,(W2083*G2083)/T2083,'3 Model Input'!E$61=3,(X2083*G2083)/T2083,'3 Model Input'!E$61=4,(Y2083*G2083)/T2083,'3 Model Input'!E$61=5,(Z2083*G2083)/T2083, ISTEXT('3 Model Input'!E$61),"Missing",'3 Model Input'!E$61=6,(AA2083*G2083)/T2083))</f>
        <v>Blank</v>
      </c>
      <c r="AD2083" s="202" t="str">
        <f t="shared" si="347"/>
        <v>Blank</v>
      </c>
      <c r="AE2083" s="202" t="str">
        <f t="shared" si="348"/>
        <v>Blank</v>
      </c>
      <c r="AF2083" s="217" t="str">
        <f t="shared" si="349"/>
        <v>Blank</v>
      </c>
      <c r="AG2083" s="9" t="str" cm="1">
        <f t="array" ref="AG2083">_xlfn.IFS(ISNUMBER(AC2083), "", ISNUMBER(SEARCH("Blank", AC2083)), "", ISERROR(AC2083), "Bad input on tab 3")</f>
        <v/>
      </c>
    </row>
    <row r="2084" spans="2:33" ht="15" customHeight="1" x14ac:dyDescent="0.75">
      <c r="B2084" s="205" t="str">
        <f>'5 Driver Data'!B2084</f>
        <v>2076</v>
      </c>
      <c r="C2084" s="193">
        <f>'5 Driver Data'!C2084</f>
        <v>0</v>
      </c>
      <c r="D2084" s="192">
        <f>'5 Driver Data'!D2084</f>
        <v>0</v>
      </c>
      <c r="E2084" s="191">
        <f>'5 Driver Data'!E2084</f>
        <v>0</v>
      </c>
      <c r="F2084" s="191">
        <f>'5 Driver Data'!F2084</f>
        <v>0</v>
      </c>
      <c r="G2084" s="191">
        <f>'5 Driver Data'!G2084</f>
        <v>0</v>
      </c>
      <c r="H2084" s="191">
        <f>'5 Driver Data'!H2084</f>
        <v>0</v>
      </c>
      <c r="I2084" s="191">
        <f>'5 Driver Data'!I2084</f>
        <v>0</v>
      </c>
      <c r="J2084" s="191">
        <f>'5 Driver Data'!J2084</f>
        <v>0</v>
      </c>
      <c r="K2084" s="206">
        <f>'5 Driver Data'!K2084</f>
        <v>0</v>
      </c>
      <c r="L2084" s="1"/>
      <c r="M2084" s="216" t="str">
        <f>IF(D2084=0,"Blank",'3 Model Input'!E$44*'3 Model Input'!E$45)</f>
        <v>Blank</v>
      </c>
      <c r="N2084" s="197" t="str">
        <f t="shared" si="340"/>
        <v>Blank</v>
      </c>
      <c r="O2084" s="197" t="str">
        <f>IF(D2084=0,"Blank",'3 Model Input'!E$49*(1-'3 Model Input'!E$51))</f>
        <v>Blank</v>
      </c>
      <c r="P2084" s="197" t="str">
        <f t="shared" si="341"/>
        <v>Blank</v>
      </c>
      <c r="Q2084" s="197" t="str">
        <f>IF(D2084=0,"Blank",IF(D2084="BEV",E2084*(1-'3 Model Input'!E$54), E2084))</f>
        <v>Blank</v>
      </c>
      <c r="R2084" s="198" t="str">
        <f>IF(D2084=0,"Blank",IF(D2084="PHEV",F2084/G2084,F2084*(1-'3 Model Input'!E$54)/G2084))</f>
        <v>Blank</v>
      </c>
      <c r="S2084" s="198" t="str">
        <f>IF(D2084=0,"Blank",IF(D2084="PHEV",MIN(M2084,E2084),MIN(M2084,(E2084*(1-'3 Model Input'!E$54)))))</f>
        <v>Blank</v>
      </c>
      <c r="T2084" s="217" t="str">
        <f t="shared" si="342"/>
        <v>Blank</v>
      </c>
      <c r="U2084" s="89"/>
      <c r="V2084" s="216" t="str">
        <f>IF(D2084=0,"Blank",P2084*'3 Model Input'!E$50)</f>
        <v>Blank</v>
      </c>
      <c r="W2084" s="197" t="str">
        <f t="shared" si="343"/>
        <v>Blank</v>
      </c>
      <c r="X2084" s="197" t="str">
        <f t="shared" si="344"/>
        <v>Blank</v>
      </c>
      <c r="Y2084" s="197" t="str">
        <f t="shared" si="345"/>
        <v>Blank</v>
      </c>
      <c r="Z2084" s="197" t="str">
        <f t="shared" si="346"/>
        <v>Blank</v>
      </c>
      <c r="AA2084" s="223" t="str" cm="1">
        <f t="array" ref="AA2084">_xlfn.IFS(ISTEXT('3 Model Input'!F$70),"Missing",ISTEXT('3 Model Input'!I$70),"Missing",ISNUMBER('3 Model Input'!K$70),'3 Model Input'!K$70*P2084)</f>
        <v>Missing</v>
      </c>
      <c r="AB2084" s="89"/>
      <c r="AC2084" s="227" t="str" cm="1">
        <f t="array" ref="AC2084">IF(D2084=0,"Blank",_xlfn.IFS('3 Model Input'!E$61=1,(V2084*G2084)/T2084,'3 Model Input'!E$61=2,(W2084*G2084)/T2084,'3 Model Input'!E$61=3,(X2084*G2084)/T2084,'3 Model Input'!E$61=4,(Y2084*G2084)/T2084,'3 Model Input'!E$61=5,(Z2084*G2084)/T2084, ISTEXT('3 Model Input'!E$61),"Missing",'3 Model Input'!E$61=6,(AA2084*G2084)/T2084))</f>
        <v>Blank</v>
      </c>
      <c r="AD2084" s="202" t="str">
        <f t="shared" si="347"/>
        <v>Blank</v>
      </c>
      <c r="AE2084" s="202" t="str">
        <f t="shared" si="348"/>
        <v>Blank</v>
      </c>
      <c r="AF2084" s="217" t="str">
        <f t="shared" si="349"/>
        <v>Blank</v>
      </c>
      <c r="AG2084" s="9" t="str" cm="1">
        <f t="array" ref="AG2084">_xlfn.IFS(ISNUMBER(AC2084), "", ISNUMBER(SEARCH("Blank", AC2084)), "", ISERROR(AC2084), "Bad input on tab 3")</f>
        <v/>
      </c>
    </row>
    <row r="2085" spans="2:33" ht="15" customHeight="1" x14ac:dyDescent="0.75">
      <c r="B2085" s="205" t="str">
        <f>'5 Driver Data'!B2085</f>
        <v>2077</v>
      </c>
      <c r="C2085" s="193">
        <f>'5 Driver Data'!C2085</f>
        <v>0</v>
      </c>
      <c r="D2085" s="192">
        <f>'5 Driver Data'!D2085</f>
        <v>0</v>
      </c>
      <c r="E2085" s="191">
        <f>'5 Driver Data'!E2085</f>
        <v>0</v>
      </c>
      <c r="F2085" s="191">
        <f>'5 Driver Data'!F2085</f>
        <v>0</v>
      </c>
      <c r="G2085" s="191">
        <f>'5 Driver Data'!G2085</f>
        <v>0</v>
      </c>
      <c r="H2085" s="191">
        <f>'5 Driver Data'!H2085</f>
        <v>0</v>
      </c>
      <c r="I2085" s="191">
        <f>'5 Driver Data'!I2085</f>
        <v>0</v>
      </c>
      <c r="J2085" s="191">
        <f>'5 Driver Data'!J2085</f>
        <v>0</v>
      </c>
      <c r="K2085" s="206">
        <f>'5 Driver Data'!K2085</f>
        <v>0</v>
      </c>
      <c r="L2085" s="1"/>
      <c r="M2085" s="216" t="str">
        <f>IF(D2085=0,"Blank",'3 Model Input'!E$44*'3 Model Input'!E$45)</f>
        <v>Blank</v>
      </c>
      <c r="N2085" s="197" t="str">
        <f t="shared" si="340"/>
        <v>Blank</v>
      </c>
      <c r="O2085" s="197" t="str">
        <f>IF(D2085=0,"Blank",'3 Model Input'!E$49*(1-'3 Model Input'!E$51))</f>
        <v>Blank</v>
      </c>
      <c r="P2085" s="197" t="str">
        <f t="shared" si="341"/>
        <v>Blank</v>
      </c>
      <c r="Q2085" s="197" t="str">
        <f>IF(D2085=0,"Blank",IF(D2085="BEV",E2085*(1-'3 Model Input'!E$54), E2085))</f>
        <v>Blank</v>
      </c>
      <c r="R2085" s="198" t="str">
        <f>IF(D2085=0,"Blank",IF(D2085="PHEV",F2085/G2085,F2085*(1-'3 Model Input'!E$54)/G2085))</f>
        <v>Blank</v>
      </c>
      <c r="S2085" s="198" t="str">
        <f>IF(D2085=0,"Blank",IF(D2085="PHEV",MIN(M2085,E2085),MIN(M2085,(E2085*(1-'3 Model Input'!E$54)))))</f>
        <v>Blank</v>
      </c>
      <c r="T2085" s="217" t="str">
        <f t="shared" si="342"/>
        <v>Blank</v>
      </c>
      <c r="U2085" s="89"/>
      <c r="V2085" s="216" t="str">
        <f>IF(D2085=0,"Blank",P2085*'3 Model Input'!E$50)</f>
        <v>Blank</v>
      </c>
      <c r="W2085" s="197" t="str">
        <f t="shared" si="343"/>
        <v>Blank</v>
      </c>
      <c r="X2085" s="197" t="str">
        <f t="shared" si="344"/>
        <v>Blank</v>
      </c>
      <c r="Y2085" s="197" t="str">
        <f t="shared" si="345"/>
        <v>Blank</v>
      </c>
      <c r="Z2085" s="197" t="str">
        <f t="shared" si="346"/>
        <v>Blank</v>
      </c>
      <c r="AA2085" s="223" t="str" cm="1">
        <f t="array" ref="AA2085">_xlfn.IFS(ISTEXT('3 Model Input'!F$70),"Missing",ISTEXT('3 Model Input'!I$70),"Missing",ISNUMBER('3 Model Input'!K$70),'3 Model Input'!K$70*P2085)</f>
        <v>Missing</v>
      </c>
      <c r="AB2085" s="89"/>
      <c r="AC2085" s="227" t="str" cm="1">
        <f t="array" ref="AC2085">IF(D2085=0,"Blank",_xlfn.IFS('3 Model Input'!E$61=1,(V2085*G2085)/T2085,'3 Model Input'!E$61=2,(W2085*G2085)/T2085,'3 Model Input'!E$61=3,(X2085*G2085)/T2085,'3 Model Input'!E$61=4,(Y2085*G2085)/T2085,'3 Model Input'!E$61=5,(Z2085*G2085)/T2085, ISTEXT('3 Model Input'!E$61),"Missing",'3 Model Input'!E$61=6,(AA2085*G2085)/T2085))</f>
        <v>Blank</v>
      </c>
      <c r="AD2085" s="202" t="str">
        <f t="shared" si="347"/>
        <v>Blank</v>
      </c>
      <c r="AE2085" s="202" t="str">
        <f t="shared" si="348"/>
        <v>Blank</v>
      </c>
      <c r="AF2085" s="217" t="str">
        <f t="shared" si="349"/>
        <v>Blank</v>
      </c>
      <c r="AG2085" s="9" t="str" cm="1">
        <f t="array" ref="AG2085">_xlfn.IFS(ISNUMBER(AC2085), "", ISNUMBER(SEARCH("Blank", AC2085)), "", ISERROR(AC2085), "Bad input on tab 3")</f>
        <v/>
      </c>
    </row>
    <row r="2086" spans="2:33" ht="15" customHeight="1" x14ac:dyDescent="0.75">
      <c r="B2086" s="205" t="str">
        <f>'5 Driver Data'!B2086</f>
        <v>2078</v>
      </c>
      <c r="C2086" s="193">
        <f>'5 Driver Data'!C2086</f>
        <v>0</v>
      </c>
      <c r="D2086" s="192">
        <f>'5 Driver Data'!D2086</f>
        <v>0</v>
      </c>
      <c r="E2086" s="191">
        <f>'5 Driver Data'!E2086</f>
        <v>0</v>
      </c>
      <c r="F2086" s="191">
        <f>'5 Driver Data'!F2086</f>
        <v>0</v>
      </c>
      <c r="G2086" s="191">
        <f>'5 Driver Data'!G2086</f>
        <v>0</v>
      </c>
      <c r="H2086" s="191">
        <f>'5 Driver Data'!H2086</f>
        <v>0</v>
      </c>
      <c r="I2086" s="191">
        <f>'5 Driver Data'!I2086</f>
        <v>0</v>
      </c>
      <c r="J2086" s="191">
        <f>'5 Driver Data'!J2086</f>
        <v>0</v>
      </c>
      <c r="K2086" s="206">
        <f>'5 Driver Data'!K2086</f>
        <v>0</v>
      </c>
      <c r="L2086" s="1"/>
      <c r="M2086" s="216" t="str">
        <f>IF(D2086=0,"Blank",'3 Model Input'!E$44*'3 Model Input'!E$45)</f>
        <v>Blank</v>
      </c>
      <c r="N2086" s="197" t="str">
        <f t="shared" si="340"/>
        <v>Blank</v>
      </c>
      <c r="O2086" s="197" t="str">
        <f>IF(D2086=0,"Blank",'3 Model Input'!E$49*(1-'3 Model Input'!E$51))</f>
        <v>Blank</v>
      </c>
      <c r="P2086" s="197" t="str">
        <f t="shared" si="341"/>
        <v>Blank</v>
      </c>
      <c r="Q2086" s="197" t="str">
        <f>IF(D2086=0,"Blank",IF(D2086="BEV",E2086*(1-'3 Model Input'!E$54), E2086))</f>
        <v>Blank</v>
      </c>
      <c r="R2086" s="198" t="str">
        <f>IF(D2086=0,"Blank",IF(D2086="PHEV",F2086/G2086,F2086*(1-'3 Model Input'!E$54)/G2086))</f>
        <v>Blank</v>
      </c>
      <c r="S2086" s="198" t="str">
        <f>IF(D2086=0,"Blank",IF(D2086="PHEV",MIN(M2086,E2086),MIN(M2086,(E2086*(1-'3 Model Input'!E$54)))))</f>
        <v>Blank</v>
      </c>
      <c r="T2086" s="217" t="str">
        <f t="shared" si="342"/>
        <v>Blank</v>
      </c>
      <c r="U2086" s="89"/>
      <c r="V2086" s="216" t="str">
        <f>IF(D2086=0,"Blank",P2086*'3 Model Input'!E$50)</f>
        <v>Blank</v>
      </c>
      <c r="W2086" s="197" t="str">
        <f t="shared" si="343"/>
        <v>Blank</v>
      </c>
      <c r="X2086" s="197" t="str">
        <f t="shared" si="344"/>
        <v>Blank</v>
      </c>
      <c r="Y2086" s="197" t="str">
        <f t="shared" si="345"/>
        <v>Blank</v>
      </c>
      <c r="Z2086" s="197" t="str">
        <f t="shared" si="346"/>
        <v>Blank</v>
      </c>
      <c r="AA2086" s="223" t="str" cm="1">
        <f t="array" ref="AA2086">_xlfn.IFS(ISTEXT('3 Model Input'!F$70),"Missing",ISTEXT('3 Model Input'!I$70),"Missing",ISNUMBER('3 Model Input'!K$70),'3 Model Input'!K$70*P2086)</f>
        <v>Missing</v>
      </c>
      <c r="AB2086" s="89"/>
      <c r="AC2086" s="227" t="str" cm="1">
        <f t="array" ref="AC2086">IF(D2086=0,"Blank",_xlfn.IFS('3 Model Input'!E$61=1,(V2086*G2086)/T2086,'3 Model Input'!E$61=2,(W2086*G2086)/T2086,'3 Model Input'!E$61=3,(X2086*G2086)/T2086,'3 Model Input'!E$61=4,(Y2086*G2086)/T2086,'3 Model Input'!E$61=5,(Z2086*G2086)/T2086, ISTEXT('3 Model Input'!E$61),"Missing",'3 Model Input'!E$61=6,(AA2086*G2086)/T2086))</f>
        <v>Blank</v>
      </c>
      <c r="AD2086" s="202" t="str">
        <f t="shared" si="347"/>
        <v>Blank</v>
      </c>
      <c r="AE2086" s="202" t="str">
        <f t="shared" si="348"/>
        <v>Blank</v>
      </c>
      <c r="AF2086" s="217" t="str">
        <f t="shared" si="349"/>
        <v>Blank</v>
      </c>
      <c r="AG2086" s="9" t="str" cm="1">
        <f t="array" ref="AG2086">_xlfn.IFS(ISNUMBER(AC2086), "", ISNUMBER(SEARCH("Blank", AC2086)), "", ISERROR(AC2086), "Bad input on tab 3")</f>
        <v/>
      </c>
    </row>
    <row r="2087" spans="2:33" ht="15" customHeight="1" x14ac:dyDescent="0.75">
      <c r="B2087" s="205" t="str">
        <f>'5 Driver Data'!B2087</f>
        <v>2079</v>
      </c>
      <c r="C2087" s="193">
        <f>'5 Driver Data'!C2087</f>
        <v>0</v>
      </c>
      <c r="D2087" s="192">
        <f>'5 Driver Data'!D2087</f>
        <v>0</v>
      </c>
      <c r="E2087" s="191">
        <f>'5 Driver Data'!E2087</f>
        <v>0</v>
      </c>
      <c r="F2087" s="191">
        <f>'5 Driver Data'!F2087</f>
        <v>0</v>
      </c>
      <c r="G2087" s="191">
        <f>'5 Driver Data'!G2087</f>
        <v>0</v>
      </c>
      <c r="H2087" s="191">
        <f>'5 Driver Data'!H2087</f>
        <v>0</v>
      </c>
      <c r="I2087" s="191">
        <f>'5 Driver Data'!I2087</f>
        <v>0</v>
      </c>
      <c r="J2087" s="191">
        <f>'5 Driver Data'!J2087</f>
        <v>0</v>
      </c>
      <c r="K2087" s="206">
        <f>'5 Driver Data'!K2087</f>
        <v>0</v>
      </c>
      <c r="L2087" s="1"/>
      <c r="M2087" s="216" t="str">
        <f>IF(D2087=0,"Blank",'3 Model Input'!E$44*'3 Model Input'!E$45)</f>
        <v>Blank</v>
      </c>
      <c r="N2087" s="197" t="str">
        <f t="shared" si="340"/>
        <v>Blank</v>
      </c>
      <c r="O2087" s="197" t="str">
        <f>IF(D2087=0,"Blank",'3 Model Input'!E$49*(1-'3 Model Input'!E$51))</f>
        <v>Blank</v>
      </c>
      <c r="P2087" s="197" t="str">
        <f t="shared" si="341"/>
        <v>Blank</v>
      </c>
      <c r="Q2087" s="197" t="str">
        <f>IF(D2087=0,"Blank",IF(D2087="BEV",E2087*(1-'3 Model Input'!E$54), E2087))</f>
        <v>Blank</v>
      </c>
      <c r="R2087" s="198" t="str">
        <f>IF(D2087=0,"Blank",IF(D2087="PHEV",F2087/G2087,F2087*(1-'3 Model Input'!E$54)/G2087))</f>
        <v>Blank</v>
      </c>
      <c r="S2087" s="198" t="str">
        <f>IF(D2087=0,"Blank",IF(D2087="PHEV",MIN(M2087,E2087),MIN(M2087,(E2087*(1-'3 Model Input'!E$54)))))</f>
        <v>Blank</v>
      </c>
      <c r="T2087" s="217" t="str">
        <f t="shared" si="342"/>
        <v>Blank</v>
      </c>
      <c r="U2087" s="89"/>
      <c r="V2087" s="216" t="str">
        <f>IF(D2087=0,"Blank",P2087*'3 Model Input'!E$50)</f>
        <v>Blank</v>
      </c>
      <c r="W2087" s="197" t="str">
        <f t="shared" si="343"/>
        <v>Blank</v>
      </c>
      <c r="X2087" s="197" t="str">
        <f t="shared" si="344"/>
        <v>Blank</v>
      </c>
      <c r="Y2087" s="197" t="str">
        <f t="shared" si="345"/>
        <v>Blank</v>
      </c>
      <c r="Z2087" s="197" t="str">
        <f t="shared" si="346"/>
        <v>Blank</v>
      </c>
      <c r="AA2087" s="223" t="str" cm="1">
        <f t="array" ref="AA2087">_xlfn.IFS(ISTEXT('3 Model Input'!F$70),"Missing",ISTEXT('3 Model Input'!I$70),"Missing",ISNUMBER('3 Model Input'!K$70),'3 Model Input'!K$70*P2087)</f>
        <v>Missing</v>
      </c>
      <c r="AB2087" s="89"/>
      <c r="AC2087" s="227" t="str" cm="1">
        <f t="array" ref="AC2087">IF(D2087=0,"Blank",_xlfn.IFS('3 Model Input'!E$61=1,(V2087*G2087)/T2087,'3 Model Input'!E$61=2,(W2087*G2087)/T2087,'3 Model Input'!E$61=3,(X2087*G2087)/T2087,'3 Model Input'!E$61=4,(Y2087*G2087)/T2087,'3 Model Input'!E$61=5,(Z2087*G2087)/T2087, ISTEXT('3 Model Input'!E$61),"Missing",'3 Model Input'!E$61=6,(AA2087*G2087)/T2087))</f>
        <v>Blank</v>
      </c>
      <c r="AD2087" s="202" t="str">
        <f t="shared" si="347"/>
        <v>Blank</v>
      </c>
      <c r="AE2087" s="202" t="str">
        <f t="shared" si="348"/>
        <v>Blank</v>
      </c>
      <c r="AF2087" s="217" t="str">
        <f t="shared" si="349"/>
        <v>Blank</v>
      </c>
      <c r="AG2087" s="9" t="str" cm="1">
        <f t="array" ref="AG2087">_xlfn.IFS(ISNUMBER(AC2087), "", ISNUMBER(SEARCH("Blank", AC2087)), "", ISERROR(AC2087), "Bad input on tab 3")</f>
        <v/>
      </c>
    </row>
    <row r="2088" spans="2:33" ht="15" customHeight="1" x14ac:dyDescent="0.75">
      <c r="B2088" s="205" t="str">
        <f>'5 Driver Data'!B2088</f>
        <v>2080</v>
      </c>
      <c r="C2088" s="193">
        <f>'5 Driver Data'!C2088</f>
        <v>0</v>
      </c>
      <c r="D2088" s="192">
        <f>'5 Driver Data'!D2088</f>
        <v>0</v>
      </c>
      <c r="E2088" s="191">
        <f>'5 Driver Data'!E2088</f>
        <v>0</v>
      </c>
      <c r="F2088" s="191">
        <f>'5 Driver Data'!F2088</f>
        <v>0</v>
      </c>
      <c r="G2088" s="191">
        <f>'5 Driver Data'!G2088</f>
        <v>0</v>
      </c>
      <c r="H2088" s="191">
        <f>'5 Driver Data'!H2088</f>
        <v>0</v>
      </c>
      <c r="I2088" s="191">
        <f>'5 Driver Data'!I2088</f>
        <v>0</v>
      </c>
      <c r="J2088" s="191">
        <f>'5 Driver Data'!J2088</f>
        <v>0</v>
      </c>
      <c r="K2088" s="206">
        <f>'5 Driver Data'!K2088</f>
        <v>0</v>
      </c>
      <c r="L2088" s="1"/>
      <c r="M2088" s="216" t="str">
        <f>IF(D2088=0,"Blank",'3 Model Input'!E$44*'3 Model Input'!E$45)</f>
        <v>Blank</v>
      </c>
      <c r="N2088" s="197" t="str">
        <f t="shared" si="340"/>
        <v>Blank</v>
      </c>
      <c r="O2088" s="197" t="str">
        <f>IF(D2088=0,"Blank",'3 Model Input'!E$49*(1-'3 Model Input'!E$51))</f>
        <v>Blank</v>
      </c>
      <c r="P2088" s="197" t="str">
        <f t="shared" si="341"/>
        <v>Blank</v>
      </c>
      <c r="Q2088" s="197" t="str">
        <f>IF(D2088=0,"Blank",IF(D2088="BEV",E2088*(1-'3 Model Input'!E$54), E2088))</f>
        <v>Blank</v>
      </c>
      <c r="R2088" s="198" t="str">
        <f>IF(D2088=0,"Blank",IF(D2088="PHEV",F2088/G2088,F2088*(1-'3 Model Input'!E$54)/G2088))</f>
        <v>Blank</v>
      </c>
      <c r="S2088" s="198" t="str">
        <f>IF(D2088=0,"Blank",IF(D2088="PHEV",MIN(M2088,E2088),MIN(M2088,(E2088*(1-'3 Model Input'!E$54)))))</f>
        <v>Blank</v>
      </c>
      <c r="T2088" s="217" t="str">
        <f t="shared" si="342"/>
        <v>Blank</v>
      </c>
      <c r="U2088" s="89"/>
      <c r="V2088" s="216" t="str">
        <f>IF(D2088=0,"Blank",P2088*'3 Model Input'!E$50)</f>
        <v>Blank</v>
      </c>
      <c r="W2088" s="197" t="str">
        <f t="shared" si="343"/>
        <v>Blank</v>
      </c>
      <c r="X2088" s="197" t="str">
        <f t="shared" si="344"/>
        <v>Blank</v>
      </c>
      <c r="Y2088" s="197" t="str">
        <f t="shared" si="345"/>
        <v>Blank</v>
      </c>
      <c r="Z2088" s="197" t="str">
        <f t="shared" si="346"/>
        <v>Blank</v>
      </c>
      <c r="AA2088" s="223" t="str" cm="1">
        <f t="array" ref="AA2088">_xlfn.IFS(ISTEXT('3 Model Input'!F$70),"Missing",ISTEXT('3 Model Input'!I$70),"Missing",ISNUMBER('3 Model Input'!K$70),'3 Model Input'!K$70*P2088)</f>
        <v>Missing</v>
      </c>
      <c r="AB2088" s="89"/>
      <c r="AC2088" s="227" t="str" cm="1">
        <f t="array" ref="AC2088">IF(D2088=0,"Blank",_xlfn.IFS('3 Model Input'!E$61=1,(V2088*G2088)/T2088,'3 Model Input'!E$61=2,(W2088*G2088)/T2088,'3 Model Input'!E$61=3,(X2088*G2088)/T2088,'3 Model Input'!E$61=4,(Y2088*G2088)/T2088,'3 Model Input'!E$61=5,(Z2088*G2088)/T2088, ISTEXT('3 Model Input'!E$61),"Missing",'3 Model Input'!E$61=6,(AA2088*G2088)/T2088))</f>
        <v>Blank</v>
      </c>
      <c r="AD2088" s="202" t="str">
        <f t="shared" si="347"/>
        <v>Blank</v>
      </c>
      <c r="AE2088" s="202" t="str">
        <f t="shared" si="348"/>
        <v>Blank</v>
      </c>
      <c r="AF2088" s="217" t="str">
        <f t="shared" si="349"/>
        <v>Blank</v>
      </c>
      <c r="AG2088" s="9" t="str" cm="1">
        <f t="array" ref="AG2088">_xlfn.IFS(ISNUMBER(AC2088), "", ISNUMBER(SEARCH("Blank", AC2088)), "", ISERROR(AC2088), "Bad input on tab 3")</f>
        <v/>
      </c>
    </row>
    <row r="2089" spans="2:33" ht="15" customHeight="1" x14ac:dyDescent="0.75">
      <c r="B2089" s="205" t="str">
        <f>'5 Driver Data'!B2089</f>
        <v>2081</v>
      </c>
      <c r="C2089" s="193">
        <f>'5 Driver Data'!C2089</f>
        <v>0</v>
      </c>
      <c r="D2089" s="192">
        <f>'5 Driver Data'!D2089</f>
        <v>0</v>
      </c>
      <c r="E2089" s="191">
        <f>'5 Driver Data'!E2089</f>
        <v>0</v>
      </c>
      <c r="F2089" s="191">
        <f>'5 Driver Data'!F2089</f>
        <v>0</v>
      </c>
      <c r="G2089" s="191">
        <f>'5 Driver Data'!G2089</f>
        <v>0</v>
      </c>
      <c r="H2089" s="191">
        <f>'5 Driver Data'!H2089</f>
        <v>0</v>
      </c>
      <c r="I2089" s="191">
        <f>'5 Driver Data'!I2089</f>
        <v>0</v>
      </c>
      <c r="J2089" s="191">
        <f>'5 Driver Data'!J2089</f>
        <v>0</v>
      </c>
      <c r="K2089" s="206">
        <f>'5 Driver Data'!K2089</f>
        <v>0</v>
      </c>
      <c r="L2089" s="1"/>
      <c r="M2089" s="216" t="str">
        <f>IF(D2089=0,"Blank",'3 Model Input'!E$44*'3 Model Input'!E$45)</f>
        <v>Blank</v>
      </c>
      <c r="N2089" s="197" t="str">
        <f t="shared" si="340"/>
        <v>Blank</v>
      </c>
      <c r="O2089" s="197" t="str">
        <f>IF(D2089=0,"Blank",'3 Model Input'!E$49*(1-'3 Model Input'!E$51))</f>
        <v>Blank</v>
      </c>
      <c r="P2089" s="197" t="str">
        <f t="shared" si="341"/>
        <v>Blank</v>
      </c>
      <c r="Q2089" s="197" t="str">
        <f>IF(D2089=0,"Blank",IF(D2089="BEV",E2089*(1-'3 Model Input'!E$54), E2089))</f>
        <v>Blank</v>
      </c>
      <c r="R2089" s="198" t="str">
        <f>IF(D2089=0,"Blank",IF(D2089="PHEV",F2089/G2089,F2089*(1-'3 Model Input'!E$54)/G2089))</f>
        <v>Blank</v>
      </c>
      <c r="S2089" s="198" t="str">
        <f>IF(D2089=0,"Blank",IF(D2089="PHEV",MIN(M2089,E2089),MIN(M2089,(E2089*(1-'3 Model Input'!E$54)))))</f>
        <v>Blank</v>
      </c>
      <c r="T2089" s="217" t="str">
        <f t="shared" si="342"/>
        <v>Blank</v>
      </c>
      <c r="U2089" s="89"/>
      <c r="V2089" s="216" t="str">
        <f>IF(D2089=0,"Blank",P2089*'3 Model Input'!E$50)</f>
        <v>Blank</v>
      </c>
      <c r="W2089" s="197" t="str">
        <f t="shared" si="343"/>
        <v>Blank</v>
      </c>
      <c r="X2089" s="197" t="str">
        <f t="shared" si="344"/>
        <v>Blank</v>
      </c>
      <c r="Y2089" s="197" t="str">
        <f t="shared" si="345"/>
        <v>Blank</v>
      </c>
      <c r="Z2089" s="197" t="str">
        <f t="shared" si="346"/>
        <v>Blank</v>
      </c>
      <c r="AA2089" s="223" t="str" cm="1">
        <f t="array" ref="AA2089">_xlfn.IFS(ISTEXT('3 Model Input'!F$70),"Missing",ISTEXT('3 Model Input'!I$70),"Missing",ISNUMBER('3 Model Input'!K$70),'3 Model Input'!K$70*P2089)</f>
        <v>Missing</v>
      </c>
      <c r="AB2089" s="89"/>
      <c r="AC2089" s="227" t="str" cm="1">
        <f t="array" ref="AC2089">IF(D2089=0,"Blank",_xlfn.IFS('3 Model Input'!E$61=1,(V2089*G2089)/T2089,'3 Model Input'!E$61=2,(W2089*G2089)/T2089,'3 Model Input'!E$61=3,(X2089*G2089)/T2089,'3 Model Input'!E$61=4,(Y2089*G2089)/T2089,'3 Model Input'!E$61=5,(Z2089*G2089)/T2089, ISTEXT('3 Model Input'!E$61),"Missing",'3 Model Input'!E$61=6,(AA2089*G2089)/T2089))</f>
        <v>Blank</v>
      </c>
      <c r="AD2089" s="202" t="str">
        <f t="shared" si="347"/>
        <v>Blank</v>
      </c>
      <c r="AE2089" s="202" t="str">
        <f t="shared" si="348"/>
        <v>Blank</v>
      </c>
      <c r="AF2089" s="217" t="str">
        <f t="shared" si="349"/>
        <v>Blank</v>
      </c>
      <c r="AG2089" s="9" t="str" cm="1">
        <f t="array" ref="AG2089">_xlfn.IFS(ISNUMBER(AC2089), "", ISNUMBER(SEARCH("Blank", AC2089)), "", ISERROR(AC2089), "Bad input on tab 3")</f>
        <v/>
      </c>
    </row>
    <row r="2090" spans="2:33" ht="15" customHeight="1" x14ac:dyDescent="0.75">
      <c r="B2090" s="205" t="str">
        <f>'5 Driver Data'!B2090</f>
        <v>2082</v>
      </c>
      <c r="C2090" s="193">
        <f>'5 Driver Data'!C2090</f>
        <v>0</v>
      </c>
      <c r="D2090" s="192">
        <f>'5 Driver Data'!D2090</f>
        <v>0</v>
      </c>
      <c r="E2090" s="191">
        <f>'5 Driver Data'!E2090</f>
        <v>0</v>
      </c>
      <c r="F2090" s="191">
        <f>'5 Driver Data'!F2090</f>
        <v>0</v>
      </c>
      <c r="G2090" s="191">
        <f>'5 Driver Data'!G2090</f>
        <v>0</v>
      </c>
      <c r="H2090" s="191">
        <f>'5 Driver Data'!H2090</f>
        <v>0</v>
      </c>
      <c r="I2090" s="191">
        <f>'5 Driver Data'!I2090</f>
        <v>0</v>
      </c>
      <c r="J2090" s="191">
        <f>'5 Driver Data'!J2090</f>
        <v>0</v>
      </c>
      <c r="K2090" s="206">
        <f>'5 Driver Data'!K2090</f>
        <v>0</v>
      </c>
      <c r="L2090" s="1"/>
      <c r="M2090" s="216" t="str">
        <f>IF(D2090=0,"Blank",'3 Model Input'!E$44*'3 Model Input'!E$45)</f>
        <v>Blank</v>
      </c>
      <c r="N2090" s="197" t="str">
        <f t="shared" si="340"/>
        <v>Blank</v>
      </c>
      <c r="O2090" s="197" t="str">
        <f>IF(D2090=0,"Blank",'3 Model Input'!E$49*(1-'3 Model Input'!E$51))</f>
        <v>Blank</v>
      </c>
      <c r="P2090" s="197" t="str">
        <f t="shared" si="341"/>
        <v>Blank</v>
      </c>
      <c r="Q2090" s="197" t="str">
        <f>IF(D2090=0,"Blank",IF(D2090="BEV",E2090*(1-'3 Model Input'!E$54), E2090))</f>
        <v>Blank</v>
      </c>
      <c r="R2090" s="198" t="str">
        <f>IF(D2090=0,"Blank",IF(D2090="PHEV",F2090/G2090,F2090*(1-'3 Model Input'!E$54)/G2090))</f>
        <v>Blank</v>
      </c>
      <c r="S2090" s="198" t="str">
        <f>IF(D2090=0,"Blank",IF(D2090="PHEV",MIN(M2090,E2090),MIN(M2090,(E2090*(1-'3 Model Input'!E$54)))))</f>
        <v>Blank</v>
      </c>
      <c r="T2090" s="217" t="str">
        <f t="shared" si="342"/>
        <v>Blank</v>
      </c>
      <c r="U2090" s="89"/>
      <c r="V2090" s="216" t="str">
        <f>IF(D2090=0,"Blank",P2090*'3 Model Input'!E$50)</f>
        <v>Blank</v>
      </c>
      <c r="W2090" s="197" t="str">
        <f t="shared" si="343"/>
        <v>Blank</v>
      </c>
      <c r="X2090" s="197" t="str">
        <f t="shared" si="344"/>
        <v>Blank</v>
      </c>
      <c r="Y2090" s="197" t="str">
        <f t="shared" si="345"/>
        <v>Blank</v>
      </c>
      <c r="Z2090" s="197" t="str">
        <f t="shared" si="346"/>
        <v>Blank</v>
      </c>
      <c r="AA2090" s="223" t="str" cm="1">
        <f t="array" ref="AA2090">_xlfn.IFS(ISTEXT('3 Model Input'!F$70),"Missing",ISTEXT('3 Model Input'!I$70),"Missing",ISNUMBER('3 Model Input'!K$70),'3 Model Input'!K$70*P2090)</f>
        <v>Missing</v>
      </c>
      <c r="AB2090" s="89"/>
      <c r="AC2090" s="227" t="str" cm="1">
        <f t="array" ref="AC2090">IF(D2090=0,"Blank",_xlfn.IFS('3 Model Input'!E$61=1,(V2090*G2090)/T2090,'3 Model Input'!E$61=2,(W2090*G2090)/T2090,'3 Model Input'!E$61=3,(X2090*G2090)/T2090,'3 Model Input'!E$61=4,(Y2090*G2090)/T2090,'3 Model Input'!E$61=5,(Z2090*G2090)/T2090, ISTEXT('3 Model Input'!E$61),"Missing",'3 Model Input'!E$61=6,(AA2090*G2090)/T2090))</f>
        <v>Blank</v>
      </c>
      <c r="AD2090" s="202" t="str">
        <f t="shared" si="347"/>
        <v>Blank</v>
      </c>
      <c r="AE2090" s="202" t="str">
        <f t="shared" si="348"/>
        <v>Blank</v>
      </c>
      <c r="AF2090" s="217" t="str">
        <f t="shared" si="349"/>
        <v>Blank</v>
      </c>
      <c r="AG2090" s="9" t="str" cm="1">
        <f t="array" ref="AG2090">_xlfn.IFS(ISNUMBER(AC2090), "", ISNUMBER(SEARCH("Blank", AC2090)), "", ISERROR(AC2090), "Bad input on tab 3")</f>
        <v/>
      </c>
    </row>
    <row r="2091" spans="2:33" ht="15" customHeight="1" x14ac:dyDescent="0.75">
      <c r="B2091" s="205" t="str">
        <f>'5 Driver Data'!B2091</f>
        <v>2083</v>
      </c>
      <c r="C2091" s="193">
        <f>'5 Driver Data'!C2091</f>
        <v>0</v>
      </c>
      <c r="D2091" s="192">
        <f>'5 Driver Data'!D2091</f>
        <v>0</v>
      </c>
      <c r="E2091" s="191">
        <f>'5 Driver Data'!E2091</f>
        <v>0</v>
      </c>
      <c r="F2091" s="191">
        <f>'5 Driver Data'!F2091</f>
        <v>0</v>
      </c>
      <c r="G2091" s="191">
        <f>'5 Driver Data'!G2091</f>
        <v>0</v>
      </c>
      <c r="H2091" s="191">
        <f>'5 Driver Data'!H2091</f>
        <v>0</v>
      </c>
      <c r="I2091" s="191">
        <f>'5 Driver Data'!I2091</f>
        <v>0</v>
      </c>
      <c r="J2091" s="191">
        <f>'5 Driver Data'!J2091</f>
        <v>0</v>
      </c>
      <c r="K2091" s="206">
        <f>'5 Driver Data'!K2091</f>
        <v>0</v>
      </c>
      <c r="L2091" s="1"/>
      <c r="M2091" s="216" t="str">
        <f>IF(D2091=0,"Blank",'3 Model Input'!E$44*'3 Model Input'!E$45)</f>
        <v>Blank</v>
      </c>
      <c r="N2091" s="197" t="str">
        <f t="shared" si="340"/>
        <v>Blank</v>
      </c>
      <c r="O2091" s="197" t="str">
        <f>IF(D2091=0,"Blank",'3 Model Input'!E$49*(1-'3 Model Input'!E$51))</f>
        <v>Blank</v>
      </c>
      <c r="P2091" s="197" t="str">
        <f t="shared" si="341"/>
        <v>Blank</v>
      </c>
      <c r="Q2091" s="197" t="str">
        <f>IF(D2091=0,"Blank",IF(D2091="BEV",E2091*(1-'3 Model Input'!E$54), E2091))</f>
        <v>Blank</v>
      </c>
      <c r="R2091" s="198" t="str">
        <f>IF(D2091=0,"Blank",IF(D2091="PHEV",F2091/G2091,F2091*(1-'3 Model Input'!E$54)/G2091))</f>
        <v>Blank</v>
      </c>
      <c r="S2091" s="198" t="str">
        <f>IF(D2091=0,"Blank",IF(D2091="PHEV",MIN(M2091,E2091),MIN(M2091,(E2091*(1-'3 Model Input'!E$54)))))</f>
        <v>Blank</v>
      </c>
      <c r="T2091" s="217" t="str">
        <f t="shared" si="342"/>
        <v>Blank</v>
      </c>
      <c r="U2091" s="89"/>
      <c r="V2091" s="216" t="str">
        <f>IF(D2091=0,"Blank",P2091*'3 Model Input'!E$50)</f>
        <v>Blank</v>
      </c>
      <c r="W2091" s="197" t="str">
        <f t="shared" si="343"/>
        <v>Blank</v>
      </c>
      <c r="X2091" s="197" t="str">
        <f t="shared" si="344"/>
        <v>Blank</v>
      </c>
      <c r="Y2091" s="197" t="str">
        <f t="shared" si="345"/>
        <v>Blank</v>
      </c>
      <c r="Z2091" s="197" t="str">
        <f t="shared" si="346"/>
        <v>Blank</v>
      </c>
      <c r="AA2091" s="223" t="str" cm="1">
        <f t="array" ref="AA2091">_xlfn.IFS(ISTEXT('3 Model Input'!F$70),"Missing",ISTEXT('3 Model Input'!I$70),"Missing",ISNUMBER('3 Model Input'!K$70),'3 Model Input'!K$70*P2091)</f>
        <v>Missing</v>
      </c>
      <c r="AB2091" s="89"/>
      <c r="AC2091" s="227" t="str" cm="1">
        <f t="array" ref="AC2091">IF(D2091=0,"Blank",_xlfn.IFS('3 Model Input'!E$61=1,(V2091*G2091)/T2091,'3 Model Input'!E$61=2,(W2091*G2091)/T2091,'3 Model Input'!E$61=3,(X2091*G2091)/T2091,'3 Model Input'!E$61=4,(Y2091*G2091)/T2091,'3 Model Input'!E$61=5,(Z2091*G2091)/T2091, ISTEXT('3 Model Input'!E$61),"Missing",'3 Model Input'!E$61=6,(AA2091*G2091)/T2091))</f>
        <v>Blank</v>
      </c>
      <c r="AD2091" s="202" t="str">
        <f t="shared" si="347"/>
        <v>Blank</v>
      </c>
      <c r="AE2091" s="202" t="str">
        <f t="shared" si="348"/>
        <v>Blank</v>
      </c>
      <c r="AF2091" s="217" t="str">
        <f t="shared" si="349"/>
        <v>Blank</v>
      </c>
      <c r="AG2091" s="9" t="str" cm="1">
        <f t="array" ref="AG2091">_xlfn.IFS(ISNUMBER(AC2091), "", ISNUMBER(SEARCH("Blank", AC2091)), "", ISERROR(AC2091), "Bad input on tab 3")</f>
        <v/>
      </c>
    </row>
    <row r="2092" spans="2:33" ht="15" customHeight="1" x14ac:dyDescent="0.75">
      <c r="B2092" s="205" t="str">
        <f>'5 Driver Data'!B2092</f>
        <v>2084</v>
      </c>
      <c r="C2092" s="193">
        <f>'5 Driver Data'!C2092</f>
        <v>0</v>
      </c>
      <c r="D2092" s="192">
        <f>'5 Driver Data'!D2092</f>
        <v>0</v>
      </c>
      <c r="E2092" s="191">
        <f>'5 Driver Data'!E2092</f>
        <v>0</v>
      </c>
      <c r="F2092" s="191">
        <f>'5 Driver Data'!F2092</f>
        <v>0</v>
      </c>
      <c r="G2092" s="191">
        <f>'5 Driver Data'!G2092</f>
        <v>0</v>
      </c>
      <c r="H2092" s="191">
        <f>'5 Driver Data'!H2092</f>
        <v>0</v>
      </c>
      <c r="I2092" s="191">
        <f>'5 Driver Data'!I2092</f>
        <v>0</v>
      </c>
      <c r="J2092" s="191">
        <f>'5 Driver Data'!J2092</f>
        <v>0</v>
      </c>
      <c r="K2092" s="206">
        <f>'5 Driver Data'!K2092</f>
        <v>0</v>
      </c>
      <c r="L2092" s="1"/>
      <c r="M2092" s="216" t="str">
        <f>IF(D2092=0,"Blank",'3 Model Input'!E$44*'3 Model Input'!E$45)</f>
        <v>Blank</v>
      </c>
      <c r="N2092" s="197" t="str">
        <f t="shared" si="340"/>
        <v>Blank</v>
      </c>
      <c r="O2092" s="197" t="str">
        <f>IF(D2092=0,"Blank",'3 Model Input'!E$49*(1-'3 Model Input'!E$51))</f>
        <v>Blank</v>
      </c>
      <c r="P2092" s="197" t="str">
        <f t="shared" si="341"/>
        <v>Blank</v>
      </c>
      <c r="Q2092" s="197" t="str">
        <f>IF(D2092=0,"Blank",IF(D2092="BEV",E2092*(1-'3 Model Input'!E$54), E2092))</f>
        <v>Blank</v>
      </c>
      <c r="R2092" s="198" t="str">
        <f>IF(D2092=0,"Blank",IF(D2092="PHEV",F2092/G2092,F2092*(1-'3 Model Input'!E$54)/G2092))</f>
        <v>Blank</v>
      </c>
      <c r="S2092" s="198" t="str">
        <f>IF(D2092=0,"Blank",IF(D2092="PHEV",MIN(M2092,E2092),MIN(M2092,(E2092*(1-'3 Model Input'!E$54)))))</f>
        <v>Blank</v>
      </c>
      <c r="T2092" s="217" t="str">
        <f t="shared" si="342"/>
        <v>Blank</v>
      </c>
      <c r="U2092" s="89"/>
      <c r="V2092" s="216" t="str">
        <f>IF(D2092=0,"Blank",P2092*'3 Model Input'!E$50)</f>
        <v>Blank</v>
      </c>
      <c r="W2092" s="197" t="str">
        <f t="shared" si="343"/>
        <v>Blank</v>
      </c>
      <c r="X2092" s="197" t="str">
        <f t="shared" si="344"/>
        <v>Blank</v>
      </c>
      <c r="Y2092" s="197" t="str">
        <f t="shared" si="345"/>
        <v>Blank</v>
      </c>
      <c r="Z2092" s="197" t="str">
        <f t="shared" si="346"/>
        <v>Blank</v>
      </c>
      <c r="AA2092" s="223" t="str" cm="1">
        <f t="array" ref="AA2092">_xlfn.IFS(ISTEXT('3 Model Input'!F$70),"Missing",ISTEXT('3 Model Input'!I$70),"Missing",ISNUMBER('3 Model Input'!K$70),'3 Model Input'!K$70*P2092)</f>
        <v>Missing</v>
      </c>
      <c r="AB2092" s="89"/>
      <c r="AC2092" s="227" t="str" cm="1">
        <f t="array" ref="AC2092">IF(D2092=0,"Blank",_xlfn.IFS('3 Model Input'!E$61=1,(V2092*G2092)/T2092,'3 Model Input'!E$61=2,(W2092*G2092)/T2092,'3 Model Input'!E$61=3,(X2092*G2092)/T2092,'3 Model Input'!E$61=4,(Y2092*G2092)/T2092,'3 Model Input'!E$61=5,(Z2092*G2092)/T2092, ISTEXT('3 Model Input'!E$61),"Missing",'3 Model Input'!E$61=6,(AA2092*G2092)/T2092))</f>
        <v>Blank</v>
      </c>
      <c r="AD2092" s="202" t="str">
        <f t="shared" si="347"/>
        <v>Blank</v>
      </c>
      <c r="AE2092" s="202" t="str">
        <f t="shared" si="348"/>
        <v>Blank</v>
      </c>
      <c r="AF2092" s="217" t="str">
        <f t="shared" si="349"/>
        <v>Blank</v>
      </c>
      <c r="AG2092" s="9" t="str" cm="1">
        <f t="array" ref="AG2092">_xlfn.IFS(ISNUMBER(AC2092), "", ISNUMBER(SEARCH("Blank", AC2092)), "", ISERROR(AC2092), "Bad input on tab 3")</f>
        <v/>
      </c>
    </row>
    <row r="2093" spans="2:33" ht="15" customHeight="1" x14ac:dyDescent="0.75">
      <c r="B2093" s="205" t="str">
        <f>'5 Driver Data'!B2093</f>
        <v>2085</v>
      </c>
      <c r="C2093" s="193">
        <f>'5 Driver Data'!C2093</f>
        <v>0</v>
      </c>
      <c r="D2093" s="192">
        <f>'5 Driver Data'!D2093</f>
        <v>0</v>
      </c>
      <c r="E2093" s="191">
        <f>'5 Driver Data'!E2093</f>
        <v>0</v>
      </c>
      <c r="F2093" s="191">
        <f>'5 Driver Data'!F2093</f>
        <v>0</v>
      </c>
      <c r="G2093" s="191">
        <f>'5 Driver Data'!G2093</f>
        <v>0</v>
      </c>
      <c r="H2093" s="191">
        <f>'5 Driver Data'!H2093</f>
        <v>0</v>
      </c>
      <c r="I2093" s="191">
        <f>'5 Driver Data'!I2093</f>
        <v>0</v>
      </c>
      <c r="J2093" s="191">
        <f>'5 Driver Data'!J2093</f>
        <v>0</v>
      </c>
      <c r="K2093" s="206">
        <f>'5 Driver Data'!K2093</f>
        <v>0</v>
      </c>
      <c r="L2093" s="1"/>
      <c r="M2093" s="216" t="str">
        <f>IF(D2093=0,"Blank",'3 Model Input'!E$44*'3 Model Input'!E$45)</f>
        <v>Blank</v>
      </c>
      <c r="N2093" s="197" t="str">
        <f t="shared" si="340"/>
        <v>Blank</v>
      </c>
      <c r="O2093" s="197" t="str">
        <f>IF(D2093=0,"Blank",'3 Model Input'!E$49*(1-'3 Model Input'!E$51))</f>
        <v>Blank</v>
      </c>
      <c r="P2093" s="197" t="str">
        <f t="shared" si="341"/>
        <v>Blank</v>
      </c>
      <c r="Q2093" s="197" t="str">
        <f>IF(D2093=0,"Blank",IF(D2093="BEV",E2093*(1-'3 Model Input'!E$54), E2093))</f>
        <v>Blank</v>
      </c>
      <c r="R2093" s="198" t="str">
        <f>IF(D2093=0,"Blank",IF(D2093="PHEV",F2093/G2093,F2093*(1-'3 Model Input'!E$54)/G2093))</f>
        <v>Blank</v>
      </c>
      <c r="S2093" s="198" t="str">
        <f>IF(D2093=0,"Blank",IF(D2093="PHEV",MIN(M2093,E2093),MIN(M2093,(E2093*(1-'3 Model Input'!E$54)))))</f>
        <v>Blank</v>
      </c>
      <c r="T2093" s="217" t="str">
        <f t="shared" si="342"/>
        <v>Blank</v>
      </c>
      <c r="U2093" s="89"/>
      <c r="V2093" s="216" t="str">
        <f>IF(D2093=0,"Blank",P2093*'3 Model Input'!E$50)</f>
        <v>Blank</v>
      </c>
      <c r="W2093" s="197" t="str">
        <f t="shared" si="343"/>
        <v>Blank</v>
      </c>
      <c r="X2093" s="197" t="str">
        <f t="shared" si="344"/>
        <v>Blank</v>
      </c>
      <c r="Y2093" s="197" t="str">
        <f t="shared" si="345"/>
        <v>Blank</v>
      </c>
      <c r="Z2093" s="197" t="str">
        <f t="shared" si="346"/>
        <v>Blank</v>
      </c>
      <c r="AA2093" s="223" t="str" cm="1">
        <f t="array" ref="AA2093">_xlfn.IFS(ISTEXT('3 Model Input'!F$70),"Missing",ISTEXT('3 Model Input'!I$70),"Missing",ISNUMBER('3 Model Input'!K$70),'3 Model Input'!K$70*P2093)</f>
        <v>Missing</v>
      </c>
      <c r="AB2093" s="89"/>
      <c r="AC2093" s="227" t="str" cm="1">
        <f t="array" ref="AC2093">IF(D2093=0,"Blank",_xlfn.IFS('3 Model Input'!E$61=1,(V2093*G2093)/T2093,'3 Model Input'!E$61=2,(W2093*G2093)/T2093,'3 Model Input'!E$61=3,(X2093*G2093)/T2093,'3 Model Input'!E$61=4,(Y2093*G2093)/T2093,'3 Model Input'!E$61=5,(Z2093*G2093)/T2093, ISTEXT('3 Model Input'!E$61),"Missing",'3 Model Input'!E$61=6,(AA2093*G2093)/T2093))</f>
        <v>Blank</v>
      </c>
      <c r="AD2093" s="202" t="str">
        <f t="shared" si="347"/>
        <v>Blank</v>
      </c>
      <c r="AE2093" s="202" t="str">
        <f t="shared" si="348"/>
        <v>Blank</v>
      </c>
      <c r="AF2093" s="217" t="str">
        <f t="shared" si="349"/>
        <v>Blank</v>
      </c>
      <c r="AG2093" s="9" t="str" cm="1">
        <f t="array" ref="AG2093">_xlfn.IFS(ISNUMBER(AC2093), "", ISNUMBER(SEARCH("Blank", AC2093)), "", ISERROR(AC2093), "Bad input on tab 3")</f>
        <v/>
      </c>
    </row>
    <row r="2094" spans="2:33" ht="15" customHeight="1" x14ac:dyDescent="0.75">
      <c r="B2094" s="205" t="str">
        <f>'5 Driver Data'!B2094</f>
        <v>2086</v>
      </c>
      <c r="C2094" s="193">
        <f>'5 Driver Data'!C2094</f>
        <v>0</v>
      </c>
      <c r="D2094" s="192">
        <f>'5 Driver Data'!D2094</f>
        <v>0</v>
      </c>
      <c r="E2094" s="191">
        <f>'5 Driver Data'!E2094</f>
        <v>0</v>
      </c>
      <c r="F2094" s="191">
        <f>'5 Driver Data'!F2094</f>
        <v>0</v>
      </c>
      <c r="G2094" s="191">
        <f>'5 Driver Data'!G2094</f>
        <v>0</v>
      </c>
      <c r="H2094" s="191">
        <f>'5 Driver Data'!H2094</f>
        <v>0</v>
      </c>
      <c r="I2094" s="191">
        <f>'5 Driver Data'!I2094</f>
        <v>0</v>
      </c>
      <c r="J2094" s="191">
        <f>'5 Driver Data'!J2094</f>
        <v>0</v>
      </c>
      <c r="K2094" s="206">
        <f>'5 Driver Data'!K2094</f>
        <v>0</v>
      </c>
      <c r="L2094" s="1"/>
      <c r="M2094" s="216" t="str">
        <f>IF(D2094=0,"Blank",'3 Model Input'!E$44*'3 Model Input'!E$45)</f>
        <v>Blank</v>
      </c>
      <c r="N2094" s="197" t="str">
        <f t="shared" ref="N2094:N2157" si="350">IF(D2094=0,"Blank",H2094*I2094*52)</f>
        <v>Blank</v>
      </c>
      <c r="O2094" s="197" t="str">
        <f>IF(D2094=0,"Blank",'3 Model Input'!E$49*(1-'3 Model Input'!E$51))</f>
        <v>Blank</v>
      </c>
      <c r="P2094" s="197" t="str">
        <f t="shared" ref="P2094:P2157" si="351">IF(D2094=0,"Blank",SUM(N2094:O2094))</f>
        <v>Blank</v>
      </c>
      <c r="Q2094" s="197" t="str">
        <f>IF(D2094=0,"Blank",IF(D2094="BEV",E2094*(1-'3 Model Input'!E$54), E2094))</f>
        <v>Blank</v>
      </c>
      <c r="R2094" s="198" t="str">
        <f>IF(D2094=0,"Blank",IF(D2094="PHEV",F2094/G2094,F2094*(1-'3 Model Input'!E$54)/G2094))</f>
        <v>Blank</v>
      </c>
      <c r="S2094" s="198" t="str">
        <f>IF(D2094=0,"Blank",IF(D2094="PHEV",MIN(M2094,E2094),MIN(M2094,(E2094*(1-'3 Model Input'!E$54)))))</f>
        <v>Blank</v>
      </c>
      <c r="T2094" s="217" t="str">
        <f t="shared" ref="T2094:T2157" si="352">IF(D2094=0,"Blank",MIN(R2094,(S2094/E2094*F2094)))</f>
        <v>Blank</v>
      </c>
      <c r="U2094" s="89"/>
      <c r="V2094" s="216" t="str">
        <f>IF(D2094=0,"Blank",P2094*'3 Model Input'!E$50)</f>
        <v>Blank</v>
      </c>
      <c r="W2094" s="197" t="str">
        <f t="shared" ref="W2094:W2157" si="353">IF(D2094=0,"Blank",V2094*(1-J2094))</f>
        <v>Blank</v>
      </c>
      <c r="X2094" s="197" t="str">
        <f t="shared" ref="X2094:X2157" si="354">P2094</f>
        <v>Blank</v>
      </c>
      <c r="Y2094" s="197" t="str">
        <f t="shared" ref="Y2094:Y2157" si="355">IF(D2094=0,"Blank",P2094*(1-J2094))</f>
        <v>Blank</v>
      </c>
      <c r="Z2094" s="197" t="str">
        <f t="shared" ref="Z2094:Z2157" si="356">IF(D2094=0,"Blank",N2094*K2094)</f>
        <v>Blank</v>
      </c>
      <c r="AA2094" s="223" t="str" cm="1">
        <f t="array" ref="AA2094">_xlfn.IFS(ISTEXT('3 Model Input'!F$70),"Missing",ISTEXT('3 Model Input'!I$70),"Missing",ISNUMBER('3 Model Input'!K$70),'3 Model Input'!K$70*P2094)</f>
        <v>Missing</v>
      </c>
      <c r="AB2094" s="89"/>
      <c r="AC2094" s="227" t="str" cm="1">
        <f t="array" ref="AC2094">IF(D2094=0,"Blank",_xlfn.IFS('3 Model Input'!E$61=1,(V2094*G2094)/T2094,'3 Model Input'!E$61=2,(W2094*G2094)/T2094,'3 Model Input'!E$61=3,(X2094*G2094)/T2094,'3 Model Input'!E$61=4,(Y2094*G2094)/T2094,'3 Model Input'!E$61=5,(Z2094*G2094)/T2094, ISTEXT('3 Model Input'!E$61),"Missing",'3 Model Input'!E$61=6,(AA2094*G2094)/T2094))</f>
        <v>Blank</v>
      </c>
      <c r="AD2094" s="202" t="str">
        <f t="shared" ref="AD2094:AD2157" si="357">IF(D2094=0,"Blank",MIN(SUM(AC2094/52/H2094),1))</f>
        <v>Blank</v>
      </c>
      <c r="AE2094" s="202" t="str">
        <f t="shared" ref="AE2094:AE2157" si="358">IF(D2094=0,"Blank",AD2094*H2094)</f>
        <v>Blank</v>
      </c>
      <c r="AF2094" s="217" t="str">
        <f t="shared" ref="AF2094:AF2157" si="359">IF(D2094=0,"Blank",AC2094*S2094)</f>
        <v>Blank</v>
      </c>
      <c r="AG2094" s="9" t="str" cm="1">
        <f t="array" ref="AG2094">_xlfn.IFS(ISNUMBER(AC2094), "", ISNUMBER(SEARCH("Blank", AC2094)), "", ISERROR(AC2094), "Bad input on tab 3")</f>
        <v/>
      </c>
    </row>
    <row r="2095" spans="2:33" ht="15" customHeight="1" x14ac:dyDescent="0.75">
      <c r="B2095" s="205" t="str">
        <f>'5 Driver Data'!B2095</f>
        <v>2087</v>
      </c>
      <c r="C2095" s="193">
        <f>'5 Driver Data'!C2095</f>
        <v>0</v>
      </c>
      <c r="D2095" s="192">
        <f>'5 Driver Data'!D2095</f>
        <v>0</v>
      </c>
      <c r="E2095" s="191">
        <f>'5 Driver Data'!E2095</f>
        <v>0</v>
      </c>
      <c r="F2095" s="191">
        <f>'5 Driver Data'!F2095</f>
        <v>0</v>
      </c>
      <c r="G2095" s="191">
        <f>'5 Driver Data'!G2095</f>
        <v>0</v>
      </c>
      <c r="H2095" s="191">
        <f>'5 Driver Data'!H2095</f>
        <v>0</v>
      </c>
      <c r="I2095" s="191">
        <f>'5 Driver Data'!I2095</f>
        <v>0</v>
      </c>
      <c r="J2095" s="191">
        <f>'5 Driver Data'!J2095</f>
        <v>0</v>
      </c>
      <c r="K2095" s="206">
        <f>'5 Driver Data'!K2095</f>
        <v>0</v>
      </c>
      <c r="L2095" s="1"/>
      <c r="M2095" s="216" t="str">
        <f>IF(D2095=0,"Blank",'3 Model Input'!E$44*'3 Model Input'!E$45)</f>
        <v>Blank</v>
      </c>
      <c r="N2095" s="197" t="str">
        <f t="shared" si="350"/>
        <v>Blank</v>
      </c>
      <c r="O2095" s="197" t="str">
        <f>IF(D2095=0,"Blank",'3 Model Input'!E$49*(1-'3 Model Input'!E$51))</f>
        <v>Blank</v>
      </c>
      <c r="P2095" s="197" t="str">
        <f t="shared" si="351"/>
        <v>Blank</v>
      </c>
      <c r="Q2095" s="197" t="str">
        <f>IF(D2095=0,"Blank",IF(D2095="BEV",E2095*(1-'3 Model Input'!E$54), E2095))</f>
        <v>Blank</v>
      </c>
      <c r="R2095" s="198" t="str">
        <f>IF(D2095=0,"Blank",IF(D2095="PHEV",F2095/G2095,F2095*(1-'3 Model Input'!E$54)/G2095))</f>
        <v>Blank</v>
      </c>
      <c r="S2095" s="198" t="str">
        <f>IF(D2095=0,"Blank",IF(D2095="PHEV",MIN(M2095,E2095),MIN(M2095,(E2095*(1-'3 Model Input'!E$54)))))</f>
        <v>Blank</v>
      </c>
      <c r="T2095" s="217" t="str">
        <f t="shared" si="352"/>
        <v>Blank</v>
      </c>
      <c r="U2095" s="89"/>
      <c r="V2095" s="216" t="str">
        <f>IF(D2095=0,"Blank",P2095*'3 Model Input'!E$50)</f>
        <v>Blank</v>
      </c>
      <c r="W2095" s="197" t="str">
        <f t="shared" si="353"/>
        <v>Blank</v>
      </c>
      <c r="X2095" s="197" t="str">
        <f t="shared" si="354"/>
        <v>Blank</v>
      </c>
      <c r="Y2095" s="197" t="str">
        <f t="shared" si="355"/>
        <v>Blank</v>
      </c>
      <c r="Z2095" s="197" t="str">
        <f t="shared" si="356"/>
        <v>Blank</v>
      </c>
      <c r="AA2095" s="223" t="str" cm="1">
        <f t="array" ref="AA2095">_xlfn.IFS(ISTEXT('3 Model Input'!F$70),"Missing",ISTEXT('3 Model Input'!I$70),"Missing",ISNUMBER('3 Model Input'!K$70),'3 Model Input'!K$70*P2095)</f>
        <v>Missing</v>
      </c>
      <c r="AB2095" s="89"/>
      <c r="AC2095" s="227" t="str" cm="1">
        <f t="array" ref="AC2095">IF(D2095=0,"Blank",_xlfn.IFS('3 Model Input'!E$61=1,(V2095*G2095)/T2095,'3 Model Input'!E$61=2,(W2095*G2095)/T2095,'3 Model Input'!E$61=3,(X2095*G2095)/T2095,'3 Model Input'!E$61=4,(Y2095*G2095)/T2095,'3 Model Input'!E$61=5,(Z2095*G2095)/T2095, ISTEXT('3 Model Input'!E$61),"Missing",'3 Model Input'!E$61=6,(AA2095*G2095)/T2095))</f>
        <v>Blank</v>
      </c>
      <c r="AD2095" s="202" t="str">
        <f t="shared" si="357"/>
        <v>Blank</v>
      </c>
      <c r="AE2095" s="202" t="str">
        <f t="shared" si="358"/>
        <v>Blank</v>
      </c>
      <c r="AF2095" s="217" t="str">
        <f t="shared" si="359"/>
        <v>Blank</v>
      </c>
      <c r="AG2095" s="9" t="str" cm="1">
        <f t="array" ref="AG2095">_xlfn.IFS(ISNUMBER(AC2095), "", ISNUMBER(SEARCH("Blank", AC2095)), "", ISERROR(AC2095), "Bad input on tab 3")</f>
        <v/>
      </c>
    </row>
    <row r="2096" spans="2:33" ht="15" customHeight="1" x14ac:dyDescent="0.75">
      <c r="B2096" s="205" t="str">
        <f>'5 Driver Data'!B2096</f>
        <v>2088</v>
      </c>
      <c r="C2096" s="193">
        <f>'5 Driver Data'!C2096</f>
        <v>0</v>
      </c>
      <c r="D2096" s="192">
        <f>'5 Driver Data'!D2096</f>
        <v>0</v>
      </c>
      <c r="E2096" s="191">
        <f>'5 Driver Data'!E2096</f>
        <v>0</v>
      </c>
      <c r="F2096" s="191">
        <f>'5 Driver Data'!F2096</f>
        <v>0</v>
      </c>
      <c r="G2096" s="191">
        <f>'5 Driver Data'!G2096</f>
        <v>0</v>
      </c>
      <c r="H2096" s="191">
        <f>'5 Driver Data'!H2096</f>
        <v>0</v>
      </c>
      <c r="I2096" s="191">
        <f>'5 Driver Data'!I2096</f>
        <v>0</v>
      </c>
      <c r="J2096" s="191">
        <f>'5 Driver Data'!J2096</f>
        <v>0</v>
      </c>
      <c r="K2096" s="206">
        <f>'5 Driver Data'!K2096</f>
        <v>0</v>
      </c>
      <c r="L2096" s="1"/>
      <c r="M2096" s="216" t="str">
        <f>IF(D2096=0,"Blank",'3 Model Input'!E$44*'3 Model Input'!E$45)</f>
        <v>Blank</v>
      </c>
      <c r="N2096" s="197" t="str">
        <f t="shared" si="350"/>
        <v>Blank</v>
      </c>
      <c r="O2096" s="197" t="str">
        <f>IF(D2096=0,"Blank",'3 Model Input'!E$49*(1-'3 Model Input'!E$51))</f>
        <v>Blank</v>
      </c>
      <c r="P2096" s="197" t="str">
        <f t="shared" si="351"/>
        <v>Blank</v>
      </c>
      <c r="Q2096" s="197" t="str">
        <f>IF(D2096=0,"Blank",IF(D2096="BEV",E2096*(1-'3 Model Input'!E$54), E2096))</f>
        <v>Blank</v>
      </c>
      <c r="R2096" s="198" t="str">
        <f>IF(D2096=0,"Blank",IF(D2096="PHEV",F2096/G2096,F2096*(1-'3 Model Input'!E$54)/G2096))</f>
        <v>Blank</v>
      </c>
      <c r="S2096" s="198" t="str">
        <f>IF(D2096=0,"Blank",IF(D2096="PHEV",MIN(M2096,E2096),MIN(M2096,(E2096*(1-'3 Model Input'!E$54)))))</f>
        <v>Blank</v>
      </c>
      <c r="T2096" s="217" t="str">
        <f t="shared" si="352"/>
        <v>Blank</v>
      </c>
      <c r="U2096" s="89"/>
      <c r="V2096" s="216" t="str">
        <f>IF(D2096=0,"Blank",P2096*'3 Model Input'!E$50)</f>
        <v>Blank</v>
      </c>
      <c r="W2096" s="197" t="str">
        <f t="shared" si="353"/>
        <v>Blank</v>
      </c>
      <c r="X2096" s="197" t="str">
        <f t="shared" si="354"/>
        <v>Blank</v>
      </c>
      <c r="Y2096" s="197" t="str">
        <f t="shared" si="355"/>
        <v>Blank</v>
      </c>
      <c r="Z2096" s="197" t="str">
        <f t="shared" si="356"/>
        <v>Blank</v>
      </c>
      <c r="AA2096" s="223" t="str" cm="1">
        <f t="array" ref="AA2096">_xlfn.IFS(ISTEXT('3 Model Input'!F$70),"Missing",ISTEXT('3 Model Input'!I$70),"Missing",ISNUMBER('3 Model Input'!K$70),'3 Model Input'!K$70*P2096)</f>
        <v>Missing</v>
      </c>
      <c r="AB2096" s="89"/>
      <c r="AC2096" s="227" t="str" cm="1">
        <f t="array" ref="AC2096">IF(D2096=0,"Blank",_xlfn.IFS('3 Model Input'!E$61=1,(V2096*G2096)/T2096,'3 Model Input'!E$61=2,(W2096*G2096)/T2096,'3 Model Input'!E$61=3,(X2096*G2096)/T2096,'3 Model Input'!E$61=4,(Y2096*G2096)/T2096,'3 Model Input'!E$61=5,(Z2096*G2096)/T2096, ISTEXT('3 Model Input'!E$61),"Missing",'3 Model Input'!E$61=6,(AA2096*G2096)/T2096))</f>
        <v>Blank</v>
      </c>
      <c r="AD2096" s="202" t="str">
        <f t="shared" si="357"/>
        <v>Blank</v>
      </c>
      <c r="AE2096" s="202" t="str">
        <f t="shared" si="358"/>
        <v>Blank</v>
      </c>
      <c r="AF2096" s="217" t="str">
        <f t="shared" si="359"/>
        <v>Blank</v>
      </c>
      <c r="AG2096" s="9" t="str" cm="1">
        <f t="array" ref="AG2096">_xlfn.IFS(ISNUMBER(AC2096), "", ISNUMBER(SEARCH("Blank", AC2096)), "", ISERROR(AC2096), "Bad input on tab 3")</f>
        <v/>
      </c>
    </row>
    <row r="2097" spans="2:33" ht="15" customHeight="1" x14ac:dyDescent="0.75">
      <c r="B2097" s="205" t="str">
        <f>'5 Driver Data'!B2097</f>
        <v>2089</v>
      </c>
      <c r="C2097" s="193">
        <f>'5 Driver Data'!C2097</f>
        <v>0</v>
      </c>
      <c r="D2097" s="192">
        <f>'5 Driver Data'!D2097</f>
        <v>0</v>
      </c>
      <c r="E2097" s="191">
        <f>'5 Driver Data'!E2097</f>
        <v>0</v>
      </c>
      <c r="F2097" s="191">
        <f>'5 Driver Data'!F2097</f>
        <v>0</v>
      </c>
      <c r="G2097" s="191">
        <f>'5 Driver Data'!G2097</f>
        <v>0</v>
      </c>
      <c r="H2097" s="191">
        <f>'5 Driver Data'!H2097</f>
        <v>0</v>
      </c>
      <c r="I2097" s="191">
        <f>'5 Driver Data'!I2097</f>
        <v>0</v>
      </c>
      <c r="J2097" s="191">
        <f>'5 Driver Data'!J2097</f>
        <v>0</v>
      </c>
      <c r="K2097" s="206">
        <f>'5 Driver Data'!K2097</f>
        <v>0</v>
      </c>
      <c r="L2097" s="1"/>
      <c r="M2097" s="216" t="str">
        <f>IF(D2097=0,"Blank",'3 Model Input'!E$44*'3 Model Input'!E$45)</f>
        <v>Blank</v>
      </c>
      <c r="N2097" s="197" t="str">
        <f t="shared" si="350"/>
        <v>Blank</v>
      </c>
      <c r="O2097" s="197" t="str">
        <f>IF(D2097=0,"Blank",'3 Model Input'!E$49*(1-'3 Model Input'!E$51))</f>
        <v>Blank</v>
      </c>
      <c r="P2097" s="197" t="str">
        <f t="shared" si="351"/>
        <v>Blank</v>
      </c>
      <c r="Q2097" s="197" t="str">
        <f>IF(D2097=0,"Blank",IF(D2097="BEV",E2097*(1-'3 Model Input'!E$54), E2097))</f>
        <v>Blank</v>
      </c>
      <c r="R2097" s="198" t="str">
        <f>IF(D2097=0,"Blank",IF(D2097="PHEV",F2097/G2097,F2097*(1-'3 Model Input'!E$54)/G2097))</f>
        <v>Blank</v>
      </c>
      <c r="S2097" s="198" t="str">
        <f>IF(D2097=0,"Blank",IF(D2097="PHEV",MIN(M2097,E2097),MIN(M2097,(E2097*(1-'3 Model Input'!E$54)))))</f>
        <v>Blank</v>
      </c>
      <c r="T2097" s="217" t="str">
        <f t="shared" si="352"/>
        <v>Blank</v>
      </c>
      <c r="U2097" s="89"/>
      <c r="V2097" s="216" t="str">
        <f>IF(D2097=0,"Blank",P2097*'3 Model Input'!E$50)</f>
        <v>Blank</v>
      </c>
      <c r="W2097" s="197" t="str">
        <f t="shared" si="353"/>
        <v>Blank</v>
      </c>
      <c r="X2097" s="197" t="str">
        <f t="shared" si="354"/>
        <v>Blank</v>
      </c>
      <c r="Y2097" s="197" t="str">
        <f t="shared" si="355"/>
        <v>Blank</v>
      </c>
      <c r="Z2097" s="197" t="str">
        <f t="shared" si="356"/>
        <v>Blank</v>
      </c>
      <c r="AA2097" s="223" t="str" cm="1">
        <f t="array" ref="AA2097">_xlfn.IFS(ISTEXT('3 Model Input'!F$70),"Missing",ISTEXT('3 Model Input'!I$70),"Missing",ISNUMBER('3 Model Input'!K$70),'3 Model Input'!K$70*P2097)</f>
        <v>Missing</v>
      </c>
      <c r="AB2097" s="89"/>
      <c r="AC2097" s="227" t="str" cm="1">
        <f t="array" ref="AC2097">IF(D2097=0,"Blank",_xlfn.IFS('3 Model Input'!E$61=1,(V2097*G2097)/T2097,'3 Model Input'!E$61=2,(W2097*G2097)/T2097,'3 Model Input'!E$61=3,(X2097*G2097)/T2097,'3 Model Input'!E$61=4,(Y2097*G2097)/T2097,'3 Model Input'!E$61=5,(Z2097*G2097)/T2097, ISTEXT('3 Model Input'!E$61),"Missing",'3 Model Input'!E$61=6,(AA2097*G2097)/T2097))</f>
        <v>Blank</v>
      </c>
      <c r="AD2097" s="202" t="str">
        <f t="shared" si="357"/>
        <v>Blank</v>
      </c>
      <c r="AE2097" s="202" t="str">
        <f t="shared" si="358"/>
        <v>Blank</v>
      </c>
      <c r="AF2097" s="217" t="str">
        <f t="shared" si="359"/>
        <v>Blank</v>
      </c>
      <c r="AG2097" s="9" t="str" cm="1">
        <f t="array" ref="AG2097">_xlfn.IFS(ISNUMBER(AC2097), "", ISNUMBER(SEARCH("Blank", AC2097)), "", ISERROR(AC2097), "Bad input on tab 3")</f>
        <v/>
      </c>
    </row>
    <row r="2098" spans="2:33" ht="15" customHeight="1" x14ac:dyDescent="0.75">
      <c r="B2098" s="205" t="str">
        <f>'5 Driver Data'!B2098</f>
        <v>2090</v>
      </c>
      <c r="C2098" s="193">
        <f>'5 Driver Data'!C2098</f>
        <v>0</v>
      </c>
      <c r="D2098" s="192">
        <f>'5 Driver Data'!D2098</f>
        <v>0</v>
      </c>
      <c r="E2098" s="191">
        <f>'5 Driver Data'!E2098</f>
        <v>0</v>
      </c>
      <c r="F2098" s="191">
        <f>'5 Driver Data'!F2098</f>
        <v>0</v>
      </c>
      <c r="G2098" s="191">
        <f>'5 Driver Data'!G2098</f>
        <v>0</v>
      </c>
      <c r="H2098" s="191">
        <f>'5 Driver Data'!H2098</f>
        <v>0</v>
      </c>
      <c r="I2098" s="191">
        <f>'5 Driver Data'!I2098</f>
        <v>0</v>
      </c>
      <c r="J2098" s="191">
        <f>'5 Driver Data'!J2098</f>
        <v>0</v>
      </c>
      <c r="K2098" s="206">
        <f>'5 Driver Data'!K2098</f>
        <v>0</v>
      </c>
      <c r="L2098" s="1"/>
      <c r="M2098" s="216" t="str">
        <f>IF(D2098=0,"Blank",'3 Model Input'!E$44*'3 Model Input'!E$45)</f>
        <v>Blank</v>
      </c>
      <c r="N2098" s="197" t="str">
        <f t="shared" si="350"/>
        <v>Blank</v>
      </c>
      <c r="O2098" s="197" t="str">
        <f>IF(D2098=0,"Blank",'3 Model Input'!E$49*(1-'3 Model Input'!E$51))</f>
        <v>Blank</v>
      </c>
      <c r="P2098" s="197" t="str">
        <f t="shared" si="351"/>
        <v>Blank</v>
      </c>
      <c r="Q2098" s="197" t="str">
        <f>IF(D2098=0,"Blank",IF(D2098="BEV",E2098*(1-'3 Model Input'!E$54), E2098))</f>
        <v>Blank</v>
      </c>
      <c r="R2098" s="198" t="str">
        <f>IF(D2098=0,"Blank",IF(D2098="PHEV",F2098/G2098,F2098*(1-'3 Model Input'!E$54)/G2098))</f>
        <v>Blank</v>
      </c>
      <c r="S2098" s="198" t="str">
        <f>IF(D2098=0,"Blank",IF(D2098="PHEV",MIN(M2098,E2098),MIN(M2098,(E2098*(1-'3 Model Input'!E$54)))))</f>
        <v>Blank</v>
      </c>
      <c r="T2098" s="217" t="str">
        <f t="shared" si="352"/>
        <v>Blank</v>
      </c>
      <c r="U2098" s="89"/>
      <c r="V2098" s="216" t="str">
        <f>IF(D2098=0,"Blank",P2098*'3 Model Input'!E$50)</f>
        <v>Blank</v>
      </c>
      <c r="W2098" s="197" t="str">
        <f t="shared" si="353"/>
        <v>Blank</v>
      </c>
      <c r="X2098" s="197" t="str">
        <f t="shared" si="354"/>
        <v>Blank</v>
      </c>
      <c r="Y2098" s="197" t="str">
        <f t="shared" si="355"/>
        <v>Blank</v>
      </c>
      <c r="Z2098" s="197" t="str">
        <f t="shared" si="356"/>
        <v>Blank</v>
      </c>
      <c r="AA2098" s="223" t="str" cm="1">
        <f t="array" ref="AA2098">_xlfn.IFS(ISTEXT('3 Model Input'!F$70),"Missing",ISTEXT('3 Model Input'!I$70),"Missing",ISNUMBER('3 Model Input'!K$70),'3 Model Input'!K$70*P2098)</f>
        <v>Missing</v>
      </c>
      <c r="AB2098" s="89"/>
      <c r="AC2098" s="227" t="str" cm="1">
        <f t="array" ref="AC2098">IF(D2098=0,"Blank",_xlfn.IFS('3 Model Input'!E$61=1,(V2098*G2098)/T2098,'3 Model Input'!E$61=2,(W2098*G2098)/T2098,'3 Model Input'!E$61=3,(X2098*G2098)/T2098,'3 Model Input'!E$61=4,(Y2098*G2098)/T2098,'3 Model Input'!E$61=5,(Z2098*G2098)/T2098, ISTEXT('3 Model Input'!E$61),"Missing",'3 Model Input'!E$61=6,(AA2098*G2098)/T2098))</f>
        <v>Blank</v>
      </c>
      <c r="AD2098" s="202" t="str">
        <f t="shared" si="357"/>
        <v>Blank</v>
      </c>
      <c r="AE2098" s="202" t="str">
        <f t="shared" si="358"/>
        <v>Blank</v>
      </c>
      <c r="AF2098" s="217" t="str">
        <f t="shared" si="359"/>
        <v>Blank</v>
      </c>
      <c r="AG2098" s="9" t="str" cm="1">
        <f t="array" ref="AG2098">_xlfn.IFS(ISNUMBER(AC2098), "", ISNUMBER(SEARCH("Blank", AC2098)), "", ISERROR(AC2098), "Bad input on tab 3")</f>
        <v/>
      </c>
    </row>
    <row r="2099" spans="2:33" ht="15" customHeight="1" x14ac:dyDescent="0.75">
      <c r="B2099" s="205" t="str">
        <f>'5 Driver Data'!B2099</f>
        <v>2091</v>
      </c>
      <c r="C2099" s="193">
        <f>'5 Driver Data'!C2099</f>
        <v>0</v>
      </c>
      <c r="D2099" s="192">
        <f>'5 Driver Data'!D2099</f>
        <v>0</v>
      </c>
      <c r="E2099" s="191">
        <f>'5 Driver Data'!E2099</f>
        <v>0</v>
      </c>
      <c r="F2099" s="191">
        <f>'5 Driver Data'!F2099</f>
        <v>0</v>
      </c>
      <c r="G2099" s="191">
        <f>'5 Driver Data'!G2099</f>
        <v>0</v>
      </c>
      <c r="H2099" s="191">
        <f>'5 Driver Data'!H2099</f>
        <v>0</v>
      </c>
      <c r="I2099" s="191">
        <f>'5 Driver Data'!I2099</f>
        <v>0</v>
      </c>
      <c r="J2099" s="191">
        <f>'5 Driver Data'!J2099</f>
        <v>0</v>
      </c>
      <c r="K2099" s="206">
        <f>'5 Driver Data'!K2099</f>
        <v>0</v>
      </c>
      <c r="L2099" s="1"/>
      <c r="M2099" s="216" t="str">
        <f>IF(D2099=0,"Blank",'3 Model Input'!E$44*'3 Model Input'!E$45)</f>
        <v>Blank</v>
      </c>
      <c r="N2099" s="197" t="str">
        <f t="shared" si="350"/>
        <v>Blank</v>
      </c>
      <c r="O2099" s="197" t="str">
        <f>IF(D2099=0,"Blank",'3 Model Input'!E$49*(1-'3 Model Input'!E$51))</f>
        <v>Blank</v>
      </c>
      <c r="P2099" s="197" t="str">
        <f t="shared" si="351"/>
        <v>Blank</v>
      </c>
      <c r="Q2099" s="197" t="str">
        <f>IF(D2099=0,"Blank",IF(D2099="BEV",E2099*(1-'3 Model Input'!E$54), E2099))</f>
        <v>Blank</v>
      </c>
      <c r="R2099" s="198" t="str">
        <f>IF(D2099=0,"Blank",IF(D2099="PHEV",F2099/G2099,F2099*(1-'3 Model Input'!E$54)/G2099))</f>
        <v>Blank</v>
      </c>
      <c r="S2099" s="198" t="str">
        <f>IF(D2099=0,"Blank",IF(D2099="PHEV",MIN(M2099,E2099),MIN(M2099,(E2099*(1-'3 Model Input'!E$54)))))</f>
        <v>Blank</v>
      </c>
      <c r="T2099" s="217" t="str">
        <f t="shared" si="352"/>
        <v>Blank</v>
      </c>
      <c r="U2099" s="89"/>
      <c r="V2099" s="216" t="str">
        <f>IF(D2099=0,"Blank",P2099*'3 Model Input'!E$50)</f>
        <v>Blank</v>
      </c>
      <c r="W2099" s="197" t="str">
        <f t="shared" si="353"/>
        <v>Blank</v>
      </c>
      <c r="X2099" s="197" t="str">
        <f t="shared" si="354"/>
        <v>Blank</v>
      </c>
      <c r="Y2099" s="197" t="str">
        <f t="shared" si="355"/>
        <v>Blank</v>
      </c>
      <c r="Z2099" s="197" t="str">
        <f t="shared" si="356"/>
        <v>Blank</v>
      </c>
      <c r="AA2099" s="223" t="str" cm="1">
        <f t="array" ref="AA2099">_xlfn.IFS(ISTEXT('3 Model Input'!F$70),"Missing",ISTEXT('3 Model Input'!I$70),"Missing",ISNUMBER('3 Model Input'!K$70),'3 Model Input'!K$70*P2099)</f>
        <v>Missing</v>
      </c>
      <c r="AB2099" s="89"/>
      <c r="AC2099" s="227" t="str" cm="1">
        <f t="array" ref="AC2099">IF(D2099=0,"Blank",_xlfn.IFS('3 Model Input'!E$61=1,(V2099*G2099)/T2099,'3 Model Input'!E$61=2,(W2099*G2099)/T2099,'3 Model Input'!E$61=3,(X2099*G2099)/T2099,'3 Model Input'!E$61=4,(Y2099*G2099)/T2099,'3 Model Input'!E$61=5,(Z2099*G2099)/T2099, ISTEXT('3 Model Input'!E$61),"Missing",'3 Model Input'!E$61=6,(AA2099*G2099)/T2099))</f>
        <v>Blank</v>
      </c>
      <c r="AD2099" s="202" t="str">
        <f t="shared" si="357"/>
        <v>Blank</v>
      </c>
      <c r="AE2099" s="202" t="str">
        <f t="shared" si="358"/>
        <v>Blank</v>
      </c>
      <c r="AF2099" s="217" t="str">
        <f t="shared" si="359"/>
        <v>Blank</v>
      </c>
      <c r="AG2099" s="9" t="str" cm="1">
        <f t="array" ref="AG2099">_xlfn.IFS(ISNUMBER(AC2099), "", ISNUMBER(SEARCH("Blank", AC2099)), "", ISERROR(AC2099), "Bad input on tab 3")</f>
        <v/>
      </c>
    </row>
    <row r="2100" spans="2:33" ht="15" customHeight="1" x14ac:dyDescent="0.75">
      <c r="B2100" s="205" t="str">
        <f>'5 Driver Data'!B2100</f>
        <v>2092</v>
      </c>
      <c r="C2100" s="193">
        <f>'5 Driver Data'!C2100</f>
        <v>0</v>
      </c>
      <c r="D2100" s="192">
        <f>'5 Driver Data'!D2100</f>
        <v>0</v>
      </c>
      <c r="E2100" s="191">
        <f>'5 Driver Data'!E2100</f>
        <v>0</v>
      </c>
      <c r="F2100" s="191">
        <f>'5 Driver Data'!F2100</f>
        <v>0</v>
      </c>
      <c r="G2100" s="191">
        <f>'5 Driver Data'!G2100</f>
        <v>0</v>
      </c>
      <c r="H2100" s="191">
        <f>'5 Driver Data'!H2100</f>
        <v>0</v>
      </c>
      <c r="I2100" s="191">
        <f>'5 Driver Data'!I2100</f>
        <v>0</v>
      </c>
      <c r="J2100" s="191">
        <f>'5 Driver Data'!J2100</f>
        <v>0</v>
      </c>
      <c r="K2100" s="206">
        <f>'5 Driver Data'!K2100</f>
        <v>0</v>
      </c>
      <c r="L2100" s="1"/>
      <c r="M2100" s="216" t="str">
        <f>IF(D2100=0,"Blank",'3 Model Input'!E$44*'3 Model Input'!E$45)</f>
        <v>Blank</v>
      </c>
      <c r="N2100" s="197" t="str">
        <f t="shared" si="350"/>
        <v>Blank</v>
      </c>
      <c r="O2100" s="197" t="str">
        <f>IF(D2100=0,"Blank",'3 Model Input'!E$49*(1-'3 Model Input'!E$51))</f>
        <v>Blank</v>
      </c>
      <c r="P2100" s="197" t="str">
        <f t="shared" si="351"/>
        <v>Blank</v>
      </c>
      <c r="Q2100" s="197" t="str">
        <f>IF(D2100=0,"Blank",IF(D2100="BEV",E2100*(1-'3 Model Input'!E$54), E2100))</f>
        <v>Blank</v>
      </c>
      <c r="R2100" s="198" t="str">
        <f>IF(D2100=0,"Blank",IF(D2100="PHEV",F2100/G2100,F2100*(1-'3 Model Input'!E$54)/G2100))</f>
        <v>Blank</v>
      </c>
      <c r="S2100" s="198" t="str">
        <f>IF(D2100=0,"Blank",IF(D2100="PHEV",MIN(M2100,E2100),MIN(M2100,(E2100*(1-'3 Model Input'!E$54)))))</f>
        <v>Blank</v>
      </c>
      <c r="T2100" s="217" t="str">
        <f t="shared" si="352"/>
        <v>Blank</v>
      </c>
      <c r="U2100" s="89"/>
      <c r="V2100" s="216" t="str">
        <f>IF(D2100=0,"Blank",P2100*'3 Model Input'!E$50)</f>
        <v>Blank</v>
      </c>
      <c r="W2100" s="197" t="str">
        <f t="shared" si="353"/>
        <v>Blank</v>
      </c>
      <c r="X2100" s="197" t="str">
        <f t="shared" si="354"/>
        <v>Blank</v>
      </c>
      <c r="Y2100" s="197" t="str">
        <f t="shared" si="355"/>
        <v>Blank</v>
      </c>
      <c r="Z2100" s="197" t="str">
        <f t="shared" si="356"/>
        <v>Blank</v>
      </c>
      <c r="AA2100" s="223" t="str" cm="1">
        <f t="array" ref="AA2100">_xlfn.IFS(ISTEXT('3 Model Input'!F$70),"Missing",ISTEXT('3 Model Input'!I$70),"Missing",ISNUMBER('3 Model Input'!K$70),'3 Model Input'!K$70*P2100)</f>
        <v>Missing</v>
      </c>
      <c r="AB2100" s="89"/>
      <c r="AC2100" s="227" t="str" cm="1">
        <f t="array" ref="AC2100">IF(D2100=0,"Blank",_xlfn.IFS('3 Model Input'!E$61=1,(V2100*G2100)/T2100,'3 Model Input'!E$61=2,(W2100*G2100)/T2100,'3 Model Input'!E$61=3,(X2100*G2100)/T2100,'3 Model Input'!E$61=4,(Y2100*G2100)/T2100,'3 Model Input'!E$61=5,(Z2100*G2100)/T2100, ISTEXT('3 Model Input'!E$61),"Missing",'3 Model Input'!E$61=6,(AA2100*G2100)/T2100))</f>
        <v>Blank</v>
      </c>
      <c r="AD2100" s="202" t="str">
        <f t="shared" si="357"/>
        <v>Blank</v>
      </c>
      <c r="AE2100" s="202" t="str">
        <f t="shared" si="358"/>
        <v>Blank</v>
      </c>
      <c r="AF2100" s="217" t="str">
        <f t="shared" si="359"/>
        <v>Blank</v>
      </c>
      <c r="AG2100" s="9" t="str" cm="1">
        <f t="array" ref="AG2100">_xlfn.IFS(ISNUMBER(AC2100), "", ISNUMBER(SEARCH("Blank", AC2100)), "", ISERROR(AC2100), "Bad input on tab 3")</f>
        <v/>
      </c>
    </row>
    <row r="2101" spans="2:33" ht="15" customHeight="1" x14ac:dyDescent="0.75">
      <c r="B2101" s="205" t="str">
        <f>'5 Driver Data'!B2101</f>
        <v>2093</v>
      </c>
      <c r="C2101" s="193">
        <f>'5 Driver Data'!C2101</f>
        <v>0</v>
      </c>
      <c r="D2101" s="192">
        <f>'5 Driver Data'!D2101</f>
        <v>0</v>
      </c>
      <c r="E2101" s="191">
        <f>'5 Driver Data'!E2101</f>
        <v>0</v>
      </c>
      <c r="F2101" s="191">
        <f>'5 Driver Data'!F2101</f>
        <v>0</v>
      </c>
      <c r="G2101" s="191">
        <f>'5 Driver Data'!G2101</f>
        <v>0</v>
      </c>
      <c r="H2101" s="191">
        <f>'5 Driver Data'!H2101</f>
        <v>0</v>
      </c>
      <c r="I2101" s="191">
        <f>'5 Driver Data'!I2101</f>
        <v>0</v>
      </c>
      <c r="J2101" s="191">
        <f>'5 Driver Data'!J2101</f>
        <v>0</v>
      </c>
      <c r="K2101" s="206">
        <f>'5 Driver Data'!K2101</f>
        <v>0</v>
      </c>
      <c r="L2101" s="1"/>
      <c r="M2101" s="216" t="str">
        <f>IF(D2101=0,"Blank",'3 Model Input'!E$44*'3 Model Input'!E$45)</f>
        <v>Blank</v>
      </c>
      <c r="N2101" s="197" t="str">
        <f t="shared" si="350"/>
        <v>Blank</v>
      </c>
      <c r="O2101" s="197" t="str">
        <f>IF(D2101=0,"Blank",'3 Model Input'!E$49*(1-'3 Model Input'!E$51))</f>
        <v>Blank</v>
      </c>
      <c r="P2101" s="197" t="str">
        <f t="shared" si="351"/>
        <v>Blank</v>
      </c>
      <c r="Q2101" s="197" t="str">
        <f>IF(D2101=0,"Blank",IF(D2101="BEV",E2101*(1-'3 Model Input'!E$54), E2101))</f>
        <v>Blank</v>
      </c>
      <c r="R2101" s="198" t="str">
        <f>IF(D2101=0,"Blank",IF(D2101="PHEV",F2101/G2101,F2101*(1-'3 Model Input'!E$54)/G2101))</f>
        <v>Blank</v>
      </c>
      <c r="S2101" s="198" t="str">
        <f>IF(D2101=0,"Blank",IF(D2101="PHEV",MIN(M2101,E2101),MIN(M2101,(E2101*(1-'3 Model Input'!E$54)))))</f>
        <v>Blank</v>
      </c>
      <c r="T2101" s="217" t="str">
        <f t="shared" si="352"/>
        <v>Blank</v>
      </c>
      <c r="U2101" s="89"/>
      <c r="V2101" s="216" t="str">
        <f>IF(D2101=0,"Blank",P2101*'3 Model Input'!E$50)</f>
        <v>Blank</v>
      </c>
      <c r="W2101" s="197" t="str">
        <f t="shared" si="353"/>
        <v>Blank</v>
      </c>
      <c r="X2101" s="197" t="str">
        <f t="shared" si="354"/>
        <v>Blank</v>
      </c>
      <c r="Y2101" s="197" t="str">
        <f t="shared" si="355"/>
        <v>Blank</v>
      </c>
      <c r="Z2101" s="197" t="str">
        <f t="shared" si="356"/>
        <v>Blank</v>
      </c>
      <c r="AA2101" s="223" t="str" cm="1">
        <f t="array" ref="AA2101">_xlfn.IFS(ISTEXT('3 Model Input'!F$70),"Missing",ISTEXT('3 Model Input'!I$70),"Missing",ISNUMBER('3 Model Input'!K$70),'3 Model Input'!K$70*P2101)</f>
        <v>Missing</v>
      </c>
      <c r="AB2101" s="89"/>
      <c r="AC2101" s="227" t="str" cm="1">
        <f t="array" ref="AC2101">IF(D2101=0,"Blank",_xlfn.IFS('3 Model Input'!E$61=1,(V2101*G2101)/T2101,'3 Model Input'!E$61=2,(W2101*G2101)/T2101,'3 Model Input'!E$61=3,(X2101*G2101)/T2101,'3 Model Input'!E$61=4,(Y2101*G2101)/T2101,'3 Model Input'!E$61=5,(Z2101*G2101)/T2101, ISTEXT('3 Model Input'!E$61),"Missing",'3 Model Input'!E$61=6,(AA2101*G2101)/T2101))</f>
        <v>Blank</v>
      </c>
      <c r="AD2101" s="202" t="str">
        <f t="shared" si="357"/>
        <v>Blank</v>
      </c>
      <c r="AE2101" s="202" t="str">
        <f t="shared" si="358"/>
        <v>Blank</v>
      </c>
      <c r="AF2101" s="217" t="str">
        <f t="shared" si="359"/>
        <v>Blank</v>
      </c>
      <c r="AG2101" s="9" t="str" cm="1">
        <f t="array" ref="AG2101">_xlfn.IFS(ISNUMBER(AC2101), "", ISNUMBER(SEARCH("Blank", AC2101)), "", ISERROR(AC2101), "Bad input on tab 3")</f>
        <v/>
      </c>
    </row>
    <row r="2102" spans="2:33" ht="15" customHeight="1" x14ac:dyDescent="0.75">
      <c r="B2102" s="205" t="str">
        <f>'5 Driver Data'!B2102</f>
        <v>2094</v>
      </c>
      <c r="C2102" s="193">
        <f>'5 Driver Data'!C2102</f>
        <v>0</v>
      </c>
      <c r="D2102" s="192">
        <f>'5 Driver Data'!D2102</f>
        <v>0</v>
      </c>
      <c r="E2102" s="191">
        <f>'5 Driver Data'!E2102</f>
        <v>0</v>
      </c>
      <c r="F2102" s="191">
        <f>'5 Driver Data'!F2102</f>
        <v>0</v>
      </c>
      <c r="G2102" s="191">
        <f>'5 Driver Data'!G2102</f>
        <v>0</v>
      </c>
      <c r="H2102" s="191">
        <f>'5 Driver Data'!H2102</f>
        <v>0</v>
      </c>
      <c r="I2102" s="191">
        <f>'5 Driver Data'!I2102</f>
        <v>0</v>
      </c>
      <c r="J2102" s="191">
        <f>'5 Driver Data'!J2102</f>
        <v>0</v>
      </c>
      <c r="K2102" s="206">
        <f>'5 Driver Data'!K2102</f>
        <v>0</v>
      </c>
      <c r="L2102" s="1"/>
      <c r="M2102" s="216" t="str">
        <f>IF(D2102=0,"Blank",'3 Model Input'!E$44*'3 Model Input'!E$45)</f>
        <v>Blank</v>
      </c>
      <c r="N2102" s="197" t="str">
        <f t="shared" si="350"/>
        <v>Blank</v>
      </c>
      <c r="O2102" s="197" t="str">
        <f>IF(D2102=0,"Blank",'3 Model Input'!E$49*(1-'3 Model Input'!E$51))</f>
        <v>Blank</v>
      </c>
      <c r="P2102" s="197" t="str">
        <f t="shared" si="351"/>
        <v>Blank</v>
      </c>
      <c r="Q2102" s="197" t="str">
        <f>IF(D2102=0,"Blank",IF(D2102="BEV",E2102*(1-'3 Model Input'!E$54), E2102))</f>
        <v>Blank</v>
      </c>
      <c r="R2102" s="198" t="str">
        <f>IF(D2102=0,"Blank",IF(D2102="PHEV",F2102/G2102,F2102*(1-'3 Model Input'!E$54)/G2102))</f>
        <v>Blank</v>
      </c>
      <c r="S2102" s="198" t="str">
        <f>IF(D2102=0,"Blank",IF(D2102="PHEV",MIN(M2102,E2102),MIN(M2102,(E2102*(1-'3 Model Input'!E$54)))))</f>
        <v>Blank</v>
      </c>
      <c r="T2102" s="217" t="str">
        <f t="shared" si="352"/>
        <v>Blank</v>
      </c>
      <c r="U2102" s="89"/>
      <c r="V2102" s="216" t="str">
        <f>IF(D2102=0,"Blank",P2102*'3 Model Input'!E$50)</f>
        <v>Blank</v>
      </c>
      <c r="W2102" s="197" t="str">
        <f t="shared" si="353"/>
        <v>Blank</v>
      </c>
      <c r="X2102" s="197" t="str">
        <f t="shared" si="354"/>
        <v>Blank</v>
      </c>
      <c r="Y2102" s="197" t="str">
        <f t="shared" si="355"/>
        <v>Blank</v>
      </c>
      <c r="Z2102" s="197" t="str">
        <f t="shared" si="356"/>
        <v>Blank</v>
      </c>
      <c r="AA2102" s="223" t="str" cm="1">
        <f t="array" ref="AA2102">_xlfn.IFS(ISTEXT('3 Model Input'!F$70),"Missing",ISTEXT('3 Model Input'!I$70),"Missing",ISNUMBER('3 Model Input'!K$70),'3 Model Input'!K$70*P2102)</f>
        <v>Missing</v>
      </c>
      <c r="AB2102" s="89"/>
      <c r="AC2102" s="227" t="str" cm="1">
        <f t="array" ref="AC2102">IF(D2102=0,"Blank",_xlfn.IFS('3 Model Input'!E$61=1,(V2102*G2102)/T2102,'3 Model Input'!E$61=2,(W2102*G2102)/T2102,'3 Model Input'!E$61=3,(X2102*G2102)/T2102,'3 Model Input'!E$61=4,(Y2102*G2102)/T2102,'3 Model Input'!E$61=5,(Z2102*G2102)/T2102, ISTEXT('3 Model Input'!E$61),"Missing",'3 Model Input'!E$61=6,(AA2102*G2102)/T2102))</f>
        <v>Blank</v>
      </c>
      <c r="AD2102" s="202" t="str">
        <f t="shared" si="357"/>
        <v>Blank</v>
      </c>
      <c r="AE2102" s="202" t="str">
        <f t="shared" si="358"/>
        <v>Blank</v>
      </c>
      <c r="AF2102" s="217" t="str">
        <f t="shared" si="359"/>
        <v>Blank</v>
      </c>
      <c r="AG2102" s="9" t="str" cm="1">
        <f t="array" ref="AG2102">_xlfn.IFS(ISNUMBER(AC2102), "", ISNUMBER(SEARCH("Blank", AC2102)), "", ISERROR(AC2102), "Bad input on tab 3")</f>
        <v/>
      </c>
    </row>
    <row r="2103" spans="2:33" ht="15" customHeight="1" x14ac:dyDescent="0.75">
      <c r="B2103" s="205" t="str">
        <f>'5 Driver Data'!B2103</f>
        <v>2095</v>
      </c>
      <c r="C2103" s="193">
        <f>'5 Driver Data'!C2103</f>
        <v>0</v>
      </c>
      <c r="D2103" s="192">
        <f>'5 Driver Data'!D2103</f>
        <v>0</v>
      </c>
      <c r="E2103" s="191">
        <f>'5 Driver Data'!E2103</f>
        <v>0</v>
      </c>
      <c r="F2103" s="191">
        <f>'5 Driver Data'!F2103</f>
        <v>0</v>
      </c>
      <c r="G2103" s="191">
        <f>'5 Driver Data'!G2103</f>
        <v>0</v>
      </c>
      <c r="H2103" s="191">
        <f>'5 Driver Data'!H2103</f>
        <v>0</v>
      </c>
      <c r="I2103" s="191">
        <f>'5 Driver Data'!I2103</f>
        <v>0</v>
      </c>
      <c r="J2103" s="191">
        <f>'5 Driver Data'!J2103</f>
        <v>0</v>
      </c>
      <c r="K2103" s="206">
        <f>'5 Driver Data'!K2103</f>
        <v>0</v>
      </c>
      <c r="L2103" s="1"/>
      <c r="M2103" s="216" t="str">
        <f>IF(D2103=0,"Blank",'3 Model Input'!E$44*'3 Model Input'!E$45)</f>
        <v>Blank</v>
      </c>
      <c r="N2103" s="197" t="str">
        <f t="shared" si="350"/>
        <v>Blank</v>
      </c>
      <c r="O2103" s="197" t="str">
        <f>IF(D2103=0,"Blank",'3 Model Input'!E$49*(1-'3 Model Input'!E$51))</f>
        <v>Blank</v>
      </c>
      <c r="P2103" s="197" t="str">
        <f t="shared" si="351"/>
        <v>Blank</v>
      </c>
      <c r="Q2103" s="197" t="str">
        <f>IF(D2103=0,"Blank",IF(D2103="BEV",E2103*(1-'3 Model Input'!E$54), E2103))</f>
        <v>Blank</v>
      </c>
      <c r="R2103" s="198" t="str">
        <f>IF(D2103=0,"Blank",IF(D2103="PHEV",F2103/G2103,F2103*(1-'3 Model Input'!E$54)/G2103))</f>
        <v>Blank</v>
      </c>
      <c r="S2103" s="198" t="str">
        <f>IF(D2103=0,"Blank",IF(D2103="PHEV",MIN(M2103,E2103),MIN(M2103,(E2103*(1-'3 Model Input'!E$54)))))</f>
        <v>Blank</v>
      </c>
      <c r="T2103" s="217" t="str">
        <f t="shared" si="352"/>
        <v>Blank</v>
      </c>
      <c r="U2103" s="89"/>
      <c r="V2103" s="216" t="str">
        <f>IF(D2103=0,"Blank",P2103*'3 Model Input'!E$50)</f>
        <v>Blank</v>
      </c>
      <c r="W2103" s="197" t="str">
        <f t="shared" si="353"/>
        <v>Blank</v>
      </c>
      <c r="X2103" s="197" t="str">
        <f t="shared" si="354"/>
        <v>Blank</v>
      </c>
      <c r="Y2103" s="197" t="str">
        <f t="shared" si="355"/>
        <v>Blank</v>
      </c>
      <c r="Z2103" s="197" t="str">
        <f t="shared" si="356"/>
        <v>Blank</v>
      </c>
      <c r="AA2103" s="223" t="str" cm="1">
        <f t="array" ref="AA2103">_xlfn.IFS(ISTEXT('3 Model Input'!F$70),"Missing",ISTEXT('3 Model Input'!I$70),"Missing",ISNUMBER('3 Model Input'!K$70),'3 Model Input'!K$70*P2103)</f>
        <v>Missing</v>
      </c>
      <c r="AB2103" s="89"/>
      <c r="AC2103" s="227" t="str" cm="1">
        <f t="array" ref="AC2103">IF(D2103=0,"Blank",_xlfn.IFS('3 Model Input'!E$61=1,(V2103*G2103)/T2103,'3 Model Input'!E$61=2,(W2103*G2103)/T2103,'3 Model Input'!E$61=3,(X2103*G2103)/T2103,'3 Model Input'!E$61=4,(Y2103*G2103)/T2103,'3 Model Input'!E$61=5,(Z2103*G2103)/T2103, ISTEXT('3 Model Input'!E$61),"Missing",'3 Model Input'!E$61=6,(AA2103*G2103)/T2103))</f>
        <v>Blank</v>
      </c>
      <c r="AD2103" s="202" t="str">
        <f t="shared" si="357"/>
        <v>Blank</v>
      </c>
      <c r="AE2103" s="202" t="str">
        <f t="shared" si="358"/>
        <v>Blank</v>
      </c>
      <c r="AF2103" s="217" t="str">
        <f t="shared" si="359"/>
        <v>Blank</v>
      </c>
      <c r="AG2103" s="9" t="str" cm="1">
        <f t="array" ref="AG2103">_xlfn.IFS(ISNUMBER(AC2103), "", ISNUMBER(SEARCH("Blank", AC2103)), "", ISERROR(AC2103), "Bad input on tab 3")</f>
        <v/>
      </c>
    </row>
    <row r="2104" spans="2:33" ht="15" customHeight="1" x14ac:dyDescent="0.75">
      <c r="B2104" s="205" t="str">
        <f>'5 Driver Data'!B2104</f>
        <v>2096</v>
      </c>
      <c r="C2104" s="193">
        <f>'5 Driver Data'!C2104</f>
        <v>0</v>
      </c>
      <c r="D2104" s="192">
        <f>'5 Driver Data'!D2104</f>
        <v>0</v>
      </c>
      <c r="E2104" s="191">
        <f>'5 Driver Data'!E2104</f>
        <v>0</v>
      </c>
      <c r="F2104" s="191">
        <f>'5 Driver Data'!F2104</f>
        <v>0</v>
      </c>
      <c r="G2104" s="191">
        <f>'5 Driver Data'!G2104</f>
        <v>0</v>
      </c>
      <c r="H2104" s="191">
        <f>'5 Driver Data'!H2104</f>
        <v>0</v>
      </c>
      <c r="I2104" s="191">
        <f>'5 Driver Data'!I2104</f>
        <v>0</v>
      </c>
      <c r="J2104" s="191">
        <f>'5 Driver Data'!J2104</f>
        <v>0</v>
      </c>
      <c r="K2104" s="206">
        <f>'5 Driver Data'!K2104</f>
        <v>0</v>
      </c>
      <c r="L2104" s="1"/>
      <c r="M2104" s="216" t="str">
        <f>IF(D2104=0,"Blank",'3 Model Input'!E$44*'3 Model Input'!E$45)</f>
        <v>Blank</v>
      </c>
      <c r="N2104" s="197" t="str">
        <f t="shared" si="350"/>
        <v>Blank</v>
      </c>
      <c r="O2104" s="197" t="str">
        <f>IF(D2104=0,"Blank",'3 Model Input'!E$49*(1-'3 Model Input'!E$51))</f>
        <v>Blank</v>
      </c>
      <c r="P2104" s="197" t="str">
        <f t="shared" si="351"/>
        <v>Blank</v>
      </c>
      <c r="Q2104" s="197" t="str">
        <f>IF(D2104=0,"Blank",IF(D2104="BEV",E2104*(1-'3 Model Input'!E$54), E2104))</f>
        <v>Blank</v>
      </c>
      <c r="R2104" s="198" t="str">
        <f>IF(D2104=0,"Blank",IF(D2104="PHEV",F2104/G2104,F2104*(1-'3 Model Input'!E$54)/G2104))</f>
        <v>Blank</v>
      </c>
      <c r="S2104" s="198" t="str">
        <f>IF(D2104=0,"Blank",IF(D2104="PHEV",MIN(M2104,E2104),MIN(M2104,(E2104*(1-'3 Model Input'!E$54)))))</f>
        <v>Blank</v>
      </c>
      <c r="T2104" s="217" t="str">
        <f t="shared" si="352"/>
        <v>Blank</v>
      </c>
      <c r="U2104" s="89"/>
      <c r="V2104" s="216" t="str">
        <f>IF(D2104=0,"Blank",P2104*'3 Model Input'!E$50)</f>
        <v>Blank</v>
      </c>
      <c r="W2104" s="197" t="str">
        <f t="shared" si="353"/>
        <v>Blank</v>
      </c>
      <c r="X2104" s="197" t="str">
        <f t="shared" si="354"/>
        <v>Blank</v>
      </c>
      <c r="Y2104" s="197" t="str">
        <f t="shared" si="355"/>
        <v>Blank</v>
      </c>
      <c r="Z2104" s="197" t="str">
        <f t="shared" si="356"/>
        <v>Blank</v>
      </c>
      <c r="AA2104" s="223" t="str" cm="1">
        <f t="array" ref="AA2104">_xlfn.IFS(ISTEXT('3 Model Input'!F$70),"Missing",ISTEXT('3 Model Input'!I$70),"Missing",ISNUMBER('3 Model Input'!K$70),'3 Model Input'!K$70*P2104)</f>
        <v>Missing</v>
      </c>
      <c r="AB2104" s="89"/>
      <c r="AC2104" s="227" t="str" cm="1">
        <f t="array" ref="AC2104">IF(D2104=0,"Blank",_xlfn.IFS('3 Model Input'!E$61=1,(V2104*G2104)/T2104,'3 Model Input'!E$61=2,(W2104*G2104)/T2104,'3 Model Input'!E$61=3,(X2104*G2104)/T2104,'3 Model Input'!E$61=4,(Y2104*G2104)/T2104,'3 Model Input'!E$61=5,(Z2104*G2104)/T2104, ISTEXT('3 Model Input'!E$61),"Missing",'3 Model Input'!E$61=6,(AA2104*G2104)/T2104))</f>
        <v>Blank</v>
      </c>
      <c r="AD2104" s="202" t="str">
        <f t="shared" si="357"/>
        <v>Blank</v>
      </c>
      <c r="AE2104" s="202" t="str">
        <f t="shared" si="358"/>
        <v>Blank</v>
      </c>
      <c r="AF2104" s="217" t="str">
        <f t="shared" si="359"/>
        <v>Blank</v>
      </c>
      <c r="AG2104" s="9" t="str" cm="1">
        <f t="array" ref="AG2104">_xlfn.IFS(ISNUMBER(AC2104), "", ISNUMBER(SEARCH("Blank", AC2104)), "", ISERROR(AC2104), "Bad input on tab 3")</f>
        <v/>
      </c>
    </row>
    <row r="2105" spans="2:33" ht="15" customHeight="1" x14ac:dyDescent="0.75">
      <c r="B2105" s="205" t="str">
        <f>'5 Driver Data'!B2105</f>
        <v>2097</v>
      </c>
      <c r="C2105" s="193">
        <f>'5 Driver Data'!C2105</f>
        <v>0</v>
      </c>
      <c r="D2105" s="192">
        <f>'5 Driver Data'!D2105</f>
        <v>0</v>
      </c>
      <c r="E2105" s="191">
        <f>'5 Driver Data'!E2105</f>
        <v>0</v>
      </c>
      <c r="F2105" s="191">
        <f>'5 Driver Data'!F2105</f>
        <v>0</v>
      </c>
      <c r="G2105" s="191">
        <f>'5 Driver Data'!G2105</f>
        <v>0</v>
      </c>
      <c r="H2105" s="191">
        <f>'5 Driver Data'!H2105</f>
        <v>0</v>
      </c>
      <c r="I2105" s="191">
        <f>'5 Driver Data'!I2105</f>
        <v>0</v>
      </c>
      <c r="J2105" s="191">
        <f>'5 Driver Data'!J2105</f>
        <v>0</v>
      </c>
      <c r="K2105" s="206">
        <f>'5 Driver Data'!K2105</f>
        <v>0</v>
      </c>
      <c r="L2105" s="1"/>
      <c r="M2105" s="216" t="str">
        <f>IF(D2105=0,"Blank",'3 Model Input'!E$44*'3 Model Input'!E$45)</f>
        <v>Blank</v>
      </c>
      <c r="N2105" s="197" t="str">
        <f t="shared" si="350"/>
        <v>Blank</v>
      </c>
      <c r="O2105" s="197" t="str">
        <f>IF(D2105=0,"Blank",'3 Model Input'!E$49*(1-'3 Model Input'!E$51))</f>
        <v>Blank</v>
      </c>
      <c r="P2105" s="197" t="str">
        <f t="shared" si="351"/>
        <v>Blank</v>
      </c>
      <c r="Q2105" s="197" t="str">
        <f>IF(D2105=0,"Blank",IF(D2105="BEV",E2105*(1-'3 Model Input'!E$54), E2105))</f>
        <v>Blank</v>
      </c>
      <c r="R2105" s="198" t="str">
        <f>IF(D2105=0,"Blank",IF(D2105="PHEV",F2105/G2105,F2105*(1-'3 Model Input'!E$54)/G2105))</f>
        <v>Blank</v>
      </c>
      <c r="S2105" s="198" t="str">
        <f>IF(D2105=0,"Blank",IF(D2105="PHEV",MIN(M2105,E2105),MIN(M2105,(E2105*(1-'3 Model Input'!E$54)))))</f>
        <v>Blank</v>
      </c>
      <c r="T2105" s="217" t="str">
        <f t="shared" si="352"/>
        <v>Blank</v>
      </c>
      <c r="U2105" s="89"/>
      <c r="V2105" s="216" t="str">
        <f>IF(D2105=0,"Blank",P2105*'3 Model Input'!E$50)</f>
        <v>Blank</v>
      </c>
      <c r="W2105" s="197" t="str">
        <f t="shared" si="353"/>
        <v>Blank</v>
      </c>
      <c r="X2105" s="197" t="str">
        <f t="shared" si="354"/>
        <v>Blank</v>
      </c>
      <c r="Y2105" s="197" t="str">
        <f t="shared" si="355"/>
        <v>Blank</v>
      </c>
      <c r="Z2105" s="197" t="str">
        <f t="shared" si="356"/>
        <v>Blank</v>
      </c>
      <c r="AA2105" s="223" t="str" cm="1">
        <f t="array" ref="AA2105">_xlfn.IFS(ISTEXT('3 Model Input'!F$70),"Missing",ISTEXT('3 Model Input'!I$70),"Missing",ISNUMBER('3 Model Input'!K$70),'3 Model Input'!K$70*P2105)</f>
        <v>Missing</v>
      </c>
      <c r="AB2105" s="89"/>
      <c r="AC2105" s="227" t="str" cm="1">
        <f t="array" ref="AC2105">IF(D2105=0,"Blank",_xlfn.IFS('3 Model Input'!E$61=1,(V2105*G2105)/T2105,'3 Model Input'!E$61=2,(W2105*G2105)/T2105,'3 Model Input'!E$61=3,(X2105*G2105)/T2105,'3 Model Input'!E$61=4,(Y2105*G2105)/T2105,'3 Model Input'!E$61=5,(Z2105*G2105)/T2105, ISTEXT('3 Model Input'!E$61),"Missing",'3 Model Input'!E$61=6,(AA2105*G2105)/T2105))</f>
        <v>Blank</v>
      </c>
      <c r="AD2105" s="202" t="str">
        <f t="shared" si="357"/>
        <v>Blank</v>
      </c>
      <c r="AE2105" s="202" t="str">
        <f t="shared" si="358"/>
        <v>Blank</v>
      </c>
      <c r="AF2105" s="217" t="str">
        <f t="shared" si="359"/>
        <v>Blank</v>
      </c>
      <c r="AG2105" s="9" t="str" cm="1">
        <f t="array" ref="AG2105">_xlfn.IFS(ISNUMBER(AC2105), "", ISNUMBER(SEARCH("Blank", AC2105)), "", ISERROR(AC2105), "Bad input on tab 3")</f>
        <v/>
      </c>
    </row>
    <row r="2106" spans="2:33" ht="15" customHeight="1" x14ac:dyDescent="0.75">
      <c r="B2106" s="205" t="str">
        <f>'5 Driver Data'!B2106</f>
        <v>2098</v>
      </c>
      <c r="C2106" s="193">
        <f>'5 Driver Data'!C2106</f>
        <v>0</v>
      </c>
      <c r="D2106" s="192">
        <f>'5 Driver Data'!D2106</f>
        <v>0</v>
      </c>
      <c r="E2106" s="191">
        <f>'5 Driver Data'!E2106</f>
        <v>0</v>
      </c>
      <c r="F2106" s="191">
        <f>'5 Driver Data'!F2106</f>
        <v>0</v>
      </c>
      <c r="G2106" s="191">
        <f>'5 Driver Data'!G2106</f>
        <v>0</v>
      </c>
      <c r="H2106" s="191">
        <f>'5 Driver Data'!H2106</f>
        <v>0</v>
      </c>
      <c r="I2106" s="191">
        <f>'5 Driver Data'!I2106</f>
        <v>0</v>
      </c>
      <c r="J2106" s="191">
        <f>'5 Driver Data'!J2106</f>
        <v>0</v>
      </c>
      <c r="K2106" s="206">
        <f>'5 Driver Data'!K2106</f>
        <v>0</v>
      </c>
      <c r="L2106" s="1"/>
      <c r="M2106" s="216" t="str">
        <f>IF(D2106=0,"Blank",'3 Model Input'!E$44*'3 Model Input'!E$45)</f>
        <v>Blank</v>
      </c>
      <c r="N2106" s="197" t="str">
        <f t="shared" si="350"/>
        <v>Blank</v>
      </c>
      <c r="O2106" s="197" t="str">
        <f>IF(D2106=0,"Blank",'3 Model Input'!E$49*(1-'3 Model Input'!E$51))</f>
        <v>Blank</v>
      </c>
      <c r="P2106" s="197" t="str">
        <f t="shared" si="351"/>
        <v>Blank</v>
      </c>
      <c r="Q2106" s="197" t="str">
        <f>IF(D2106=0,"Blank",IF(D2106="BEV",E2106*(1-'3 Model Input'!E$54), E2106))</f>
        <v>Blank</v>
      </c>
      <c r="R2106" s="198" t="str">
        <f>IF(D2106=0,"Blank",IF(D2106="PHEV",F2106/G2106,F2106*(1-'3 Model Input'!E$54)/G2106))</f>
        <v>Blank</v>
      </c>
      <c r="S2106" s="198" t="str">
        <f>IF(D2106=0,"Blank",IF(D2106="PHEV",MIN(M2106,E2106),MIN(M2106,(E2106*(1-'3 Model Input'!E$54)))))</f>
        <v>Blank</v>
      </c>
      <c r="T2106" s="217" t="str">
        <f t="shared" si="352"/>
        <v>Blank</v>
      </c>
      <c r="U2106" s="89"/>
      <c r="V2106" s="216" t="str">
        <f>IF(D2106=0,"Blank",P2106*'3 Model Input'!E$50)</f>
        <v>Blank</v>
      </c>
      <c r="W2106" s="197" t="str">
        <f t="shared" si="353"/>
        <v>Blank</v>
      </c>
      <c r="X2106" s="197" t="str">
        <f t="shared" si="354"/>
        <v>Blank</v>
      </c>
      <c r="Y2106" s="197" t="str">
        <f t="shared" si="355"/>
        <v>Blank</v>
      </c>
      <c r="Z2106" s="197" t="str">
        <f t="shared" si="356"/>
        <v>Blank</v>
      </c>
      <c r="AA2106" s="223" t="str" cm="1">
        <f t="array" ref="AA2106">_xlfn.IFS(ISTEXT('3 Model Input'!F$70),"Missing",ISTEXT('3 Model Input'!I$70),"Missing",ISNUMBER('3 Model Input'!K$70),'3 Model Input'!K$70*P2106)</f>
        <v>Missing</v>
      </c>
      <c r="AB2106" s="89"/>
      <c r="AC2106" s="227" t="str" cm="1">
        <f t="array" ref="AC2106">IF(D2106=0,"Blank",_xlfn.IFS('3 Model Input'!E$61=1,(V2106*G2106)/T2106,'3 Model Input'!E$61=2,(W2106*G2106)/T2106,'3 Model Input'!E$61=3,(X2106*G2106)/T2106,'3 Model Input'!E$61=4,(Y2106*G2106)/T2106,'3 Model Input'!E$61=5,(Z2106*G2106)/T2106, ISTEXT('3 Model Input'!E$61),"Missing",'3 Model Input'!E$61=6,(AA2106*G2106)/T2106))</f>
        <v>Blank</v>
      </c>
      <c r="AD2106" s="202" t="str">
        <f t="shared" si="357"/>
        <v>Blank</v>
      </c>
      <c r="AE2106" s="202" t="str">
        <f t="shared" si="358"/>
        <v>Blank</v>
      </c>
      <c r="AF2106" s="217" t="str">
        <f t="shared" si="359"/>
        <v>Blank</v>
      </c>
      <c r="AG2106" s="9" t="str" cm="1">
        <f t="array" ref="AG2106">_xlfn.IFS(ISNUMBER(AC2106), "", ISNUMBER(SEARCH("Blank", AC2106)), "", ISERROR(AC2106), "Bad input on tab 3")</f>
        <v/>
      </c>
    </row>
    <row r="2107" spans="2:33" ht="15" customHeight="1" x14ac:dyDescent="0.75">
      <c r="B2107" s="205" t="str">
        <f>'5 Driver Data'!B2107</f>
        <v>2099</v>
      </c>
      <c r="C2107" s="193">
        <f>'5 Driver Data'!C2107</f>
        <v>0</v>
      </c>
      <c r="D2107" s="192">
        <f>'5 Driver Data'!D2107</f>
        <v>0</v>
      </c>
      <c r="E2107" s="191">
        <f>'5 Driver Data'!E2107</f>
        <v>0</v>
      </c>
      <c r="F2107" s="191">
        <f>'5 Driver Data'!F2107</f>
        <v>0</v>
      </c>
      <c r="G2107" s="191">
        <f>'5 Driver Data'!G2107</f>
        <v>0</v>
      </c>
      <c r="H2107" s="191">
        <f>'5 Driver Data'!H2107</f>
        <v>0</v>
      </c>
      <c r="I2107" s="191">
        <f>'5 Driver Data'!I2107</f>
        <v>0</v>
      </c>
      <c r="J2107" s="191">
        <f>'5 Driver Data'!J2107</f>
        <v>0</v>
      </c>
      <c r="K2107" s="206">
        <f>'5 Driver Data'!K2107</f>
        <v>0</v>
      </c>
      <c r="L2107" s="1"/>
      <c r="M2107" s="216" t="str">
        <f>IF(D2107=0,"Blank",'3 Model Input'!E$44*'3 Model Input'!E$45)</f>
        <v>Blank</v>
      </c>
      <c r="N2107" s="197" t="str">
        <f t="shared" si="350"/>
        <v>Blank</v>
      </c>
      <c r="O2107" s="197" t="str">
        <f>IF(D2107=0,"Blank",'3 Model Input'!E$49*(1-'3 Model Input'!E$51))</f>
        <v>Blank</v>
      </c>
      <c r="P2107" s="197" t="str">
        <f t="shared" si="351"/>
        <v>Blank</v>
      </c>
      <c r="Q2107" s="197" t="str">
        <f>IF(D2107=0,"Blank",IF(D2107="BEV",E2107*(1-'3 Model Input'!E$54), E2107))</f>
        <v>Blank</v>
      </c>
      <c r="R2107" s="198" t="str">
        <f>IF(D2107=0,"Blank",IF(D2107="PHEV",F2107/G2107,F2107*(1-'3 Model Input'!E$54)/G2107))</f>
        <v>Blank</v>
      </c>
      <c r="S2107" s="198" t="str">
        <f>IF(D2107=0,"Blank",IF(D2107="PHEV",MIN(M2107,E2107),MIN(M2107,(E2107*(1-'3 Model Input'!E$54)))))</f>
        <v>Blank</v>
      </c>
      <c r="T2107" s="217" t="str">
        <f t="shared" si="352"/>
        <v>Blank</v>
      </c>
      <c r="U2107" s="89"/>
      <c r="V2107" s="216" t="str">
        <f>IF(D2107=0,"Blank",P2107*'3 Model Input'!E$50)</f>
        <v>Blank</v>
      </c>
      <c r="W2107" s="197" t="str">
        <f t="shared" si="353"/>
        <v>Blank</v>
      </c>
      <c r="X2107" s="197" t="str">
        <f t="shared" si="354"/>
        <v>Blank</v>
      </c>
      <c r="Y2107" s="197" t="str">
        <f t="shared" si="355"/>
        <v>Blank</v>
      </c>
      <c r="Z2107" s="197" t="str">
        <f t="shared" si="356"/>
        <v>Blank</v>
      </c>
      <c r="AA2107" s="223" t="str" cm="1">
        <f t="array" ref="AA2107">_xlfn.IFS(ISTEXT('3 Model Input'!F$70),"Missing",ISTEXT('3 Model Input'!I$70),"Missing",ISNUMBER('3 Model Input'!K$70),'3 Model Input'!K$70*P2107)</f>
        <v>Missing</v>
      </c>
      <c r="AB2107" s="89"/>
      <c r="AC2107" s="227" t="str" cm="1">
        <f t="array" ref="AC2107">IF(D2107=0,"Blank",_xlfn.IFS('3 Model Input'!E$61=1,(V2107*G2107)/T2107,'3 Model Input'!E$61=2,(W2107*G2107)/T2107,'3 Model Input'!E$61=3,(X2107*G2107)/T2107,'3 Model Input'!E$61=4,(Y2107*G2107)/T2107,'3 Model Input'!E$61=5,(Z2107*G2107)/T2107, ISTEXT('3 Model Input'!E$61),"Missing",'3 Model Input'!E$61=6,(AA2107*G2107)/T2107))</f>
        <v>Blank</v>
      </c>
      <c r="AD2107" s="202" t="str">
        <f t="shared" si="357"/>
        <v>Blank</v>
      </c>
      <c r="AE2107" s="202" t="str">
        <f t="shared" si="358"/>
        <v>Blank</v>
      </c>
      <c r="AF2107" s="217" t="str">
        <f t="shared" si="359"/>
        <v>Blank</v>
      </c>
      <c r="AG2107" s="9" t="str" cm="1">
        <f t="array" ref="AG2107">_xlfn.IFS(ISNUMBER(AC2107), "", ISNUMBER(SEARCH("Blank", AC2107)), "", ISERROR(AC2107), "Bad input on tab 3")</f>
        <v/>
      </c>
    </row>
    <row r="2108" spans="2:33" ht="15" customHeight="1" x14ac:dyDescent="0.75">
      <c r="B2108" s="205" t="str">
        <f>'5 Driver Data'!B2108</f>
        <v>2100</v>
      </c>
      <c r="C2108" s="193">
        <f>'5 Driver Data'!C2108</f>
        <v>0</v>
      </c>
      <c r="D2108" s="192">
        <f>'5 Driver Data'!D2108</f>
        <v>0</v>
      </c>
      <c r="E2108" s="191">
        <f>'5 Driver Data'!E2108</f>
        <v>0</v>
      </c>
      <c r="F2108" s="191">
        <f>'5 Driver Data'!F2108</f>
        <v>0</v>
      </c>
      <c r="G2108" s="191">
        <f>'5 Driver Data'!G2108</f>
        <v>0</v>
      </c>
      <c r="H2108" s="191">
        <f>'5 Driver Data'!H2108</f>
        <v>0</v>
      </c>
      <c r="I2108" s="191">
        <f>'5 Driver Data'!I2108</f>
        <v>0</v>
      </c>
      <c r="J2108" s="191">
        <f>'5 Driver Data'!J2108</f>
        <v>0</v>
      </c>
      <c r="K2108" s="206">
        <f>'5 Driver Data'!K2108</f>
        <v>0</v>
      </c>
      <c r="L2108" s="1"/>
      <c r="M2108" s="216" t="str">
        <f>IF(D2108=0,"Blank",'3 Model Input'!E$44*'3 Model Input'!E$45)</f>
        <v>Blank</v>
      </c>
      <c r="N2108" s="197" t="str">
        <f t="shared" si="350"/>
        <v>Blank</v>
      </c>
      <c r="O2108" s="197" t="str">
        <f>IF(D2108=0,"Blank",'3 Model Input'!E$49*(1-'3 Model Input'!E$51))</f>
        <v>Blank</v>
      </c>
      <c r="P2108" s="197" t="str">
        <f t="shared" si="351"/>
        <v>Blank</v>
      </c>
      <c r="Q2108" s="197" t="str">
        <f>IF(D2108=0,"Blank",IF(D2108="BEV",E2108*(1-'3 Model Input'!E$54), E2108))</f>
        <v>Blank</v>
      </c>
      <c r="R2108" s="198" t="str">
        <f>IF(D2108=0,"Blank",IF(D2108="PHEV",F2108/G2108,F2108*(1-'3 Model Input'!E$54)/G2108))</f>
        <v>Blank</v>
      </c>
      <c r="S2108" s="198" t="str">
        <f>IF(D2108=0,"Blank",IF(D2108="PHEV",MIN(M2108,E2108),MIN(M2108,(E2108*(1-'3 Model Input'!E$54)))))</f>
        <v>Blank</v>
      </c>
      <c r="T2108" s="217" t="str">
        <f t="shared" si="352"/>
        <v>Blank</v>
      </c>
      <c r="U2108" s="89"/>
      <c r="V2108" s="216" t="str">
        <f>IF(D2108=0,"Blank",P2108*'3 Model Input'!E$50)</f>
        <v>Blank</v>
      </c>
      <c r="W2108" s="197" t="str">
        <f t="shared" si="353"/>
        <v>Blank</v>
      </c>
      <c r="X2108" s="197" t="str">
        <f t="shared" si="354"/>
        <v>Blank</v>
      </c>
      <c r="Y2108" s="197" t="str">
        <f t="shared" si="355"/>
        <v>Blank</v>
      </c>
      <c r="Z2108" s="197" t="str">
        <f t="shared" si="356"/>
        <v>Blank</v>
      </c>
      <c r="AA2108" s="223" t="str" cm="1">
        <f t="array" ref="AA2108">_xlfn.IFS(ISTEXT('3 Model Input'!F$70),"Missing",ISTEXT('3 Model Input'!I$70),"Missing",ISNUMBER('3 Model Input'!K$70),'3 Model Input'!K$70*P2108)</f>
        <v>Missing</v>
      </c>
      <c r="AB2108" s="89"/>
      <c r="AC2108" s="227" t="str" cm="1">
        <f t="array" ref="AC2108">IF(D2108=0,"Blank",_xlfn.IFS('3 Model Input'!E$61=1,(V2108*G2108)/T2108,'3 Model Input'!E$61=2,(W2108*G2108)/T2108,'3 Model Input'!E$61=3,(X2108*G2108)/T2108,'3 Model Input'!E$61=4,(Y2108*G2108)/T2108,'3 Model Input'!E$61=5,(Z2108*G2108)/T2108, ISTEXT('3 Model Input'!E$61),"Missing",'3 Model Input'!E$61=6,(AA2108*G2108)/T2108))</f>
        <v>Blank</v>
      </c>
      <c r="AD2108" s="202" t="str">
        <f t="shared" si="357"/>
        <v>Blank</v>
      </c>
      <c r="AE2108" s="202" t="str">
        <f t="shared" si="358"/>
        <v>Blank</v>
      </c>
      <c r="AF2108" s="217" t="str">
        <f t="shared" si="359"/>
        <v>Blank</v>
      </c>
      <c r="AG2108" s="9" t="str" cm="1">
        <f t="array" ref="AG2108">_xlfn.IFS(ISNUMBER(AC2108), "", ISNUMBER(SEARCH("Blank", AC2108)), "", ISERROR(AC2108), "Bad input on tab 3")</f>
        <v/>
      </c>
    </row>
    <row r="2109" spans="2:33" ht="15" customHeight="1" x14ac:dyDescent="0.75">
      <c r="B2109" s="205" t="str">
        <f>'5 Driver Data'!B2109</f>
        <v>2101</v>
      </c>
      <c r="C2109" s="193">
        <f>'5 Driver Data'!C2109</f>
        <v>0</v>
      </c>
      <c r="D2109" s="192">
        <f>'5 Driver Data'!D2109</f>
        <v>0</v>
      </c>
      <c r="E2109" s="191">
        <f>'5 Driver Data'!E2109</f>
        <v>0</v>
      </c>
      <c r="F2109" s="191">
        <f>'5 Driver Data'!F2109</f>
        <v>0</v>
      </c>
      <c r="G2109" s="191">
        <f>'5 Driver Data'!G2109</f>
        <v>0</v>
      </c>
      <c r="H2109" s="191">
        <f>'5 Driver Data'!H2109</f>
        <v>0</v>
      </c>
      <c r="I2109" s="191">
        <f>'5 Driver Data'!I2109</f>
        <v>0</v>
      </c>
      <c r="J2109" s="191">
        <f>'5 Driver Data'!J2109</f>
        <v>0</v>
      </c>
      <c r="K2109" s="206">
        <f>'5 Driver Data'!K2109</f>
        <v>0</v>
      </c>
      <c r="L2109" s="1"/>
      <c r="M2109" s="216" t="str">
        <f>IF(D2109=0,"Blank",'3 Model Input'!E$44*'3 Model Input'!E$45)</f>
        <v>Blank</v>
      </c>
      <c r="N2109" s="197" t="str">
        <f t="shared" si="350"/>
        <v>Blank</v>
      </c>
      <c r="O2109" s="197" t="str">
        <f>IF(D2109=0,"Blank",'3 Model Input'!E$49*(1-'3 Model Input'!E$51))</f>
        <v>Blank</v>
      </c>
      <c r="P2109" s="197" t="str">
        <f t="shared" si="351"/>
        <v>Blank</v>
      </c>
      <c r="Q2109" s="197" t="str">
        <f>IF(D2109=0,"Blank",IF(D2109="BEV",E2109*(1-'3 Model Input'!E$54), E2109))</f>
        <v>Blank</v>
      </c>
      <c r="R2109" s="198" t="str">
        <f>IF(D2109=0,"Blank",IF(D2109="PHEV",F2109/G2109,F2109*(1-'3 Model Input'!E$54)/G2109))</f>
        <v>Blank</v>
      </c>
      <c r="S2109" s="198" t="str">
        <f>IF(D2109=0,"Blank",IF(D2109="PHEV",MIN(M2109,E2109),MIN(M2109,(E2109*(1-'3 Model Input'!E$54)))))</f>
        <v>Blank</v>
      </c>
      <c r="T2109" s="217" t="str">
        <f t="shared" si="352"/>
        <v>Blank</v>
      </c>
      <c r="U2109" s="89"/>
      <c r="V2109" s="216" t="str">
        <f>IF(D2109=0,"Blank",P2109*'3 Model Input'!E$50)</f>
        <v>Blank</v>
      </c>
      <c r="W2109" s="197" t="str">
        <f t="shared" si="353"/>
        <v>Blank</v>
      </c>
      <c r="X2109" s="197" t="str">
        <f t="shared" si="354"/>
        <v>Blank</v>
      </c>
      <c r="Y2109" s="197" t="str">
        <f t="shared" si="355"/>
        <v>Blank</v>
      </c>
      <c r="Z2109" s="197" t="str">
        <f t="shared" si="356"/>
        <v>Blank</v>
      </c>
      <c r="AA2109" s="223" t="str" cm="1">
        <f t="array" ref="AA2109">_xlfn.IFS(ISTEXT('3 Model Input'!F$70),"Missing",ISTEXT('3 Model Input'!I$70),"Missing",ISNUMBER('3 Model Input'!K$70),'3 Model Input'!K$70*P2109)</f>
        <v>Missing</v>
      </c>
      <c r="AB2109" s="89"/>
      <c r="AC2109" s="227" t="str" cm="1">
        <f t="array" ref="AC2109">IF(D2109=0,"Blank",_xlfn.IFS('3 Model Input'!E$61=1,(V2109*G2109)/T2109,'3 Model Input'!E$61=2,(W2109*G2109)/T2109,'3 Model Input'!E$61=3,(X2109*G2109)/T2109,'3 Model Input'!E$61=4,(Y2109*G2109)/T2109,'3 Model Input'!E$61=5,(Z2109*G2109)/T2109, ISTEXT('3 Model Input'!E$61),"Missing",'3 Model Input'!E$61=6,(AA2109*G2109)/T2109))</f>
        <v>Blank</v>
      </c>
      <c r="AD2109" s="202" t="str">
        <f t="shared" si="357"/>
        <v>Blank</v>
      </c>
      <c r="AE2109" s="202" t="str">
        <f t="shared" si="358"/>
        <v>Blank</v>
      </c>
      <c r="AF2109" s="217" t="str">
        <f t="shared" si="359"/>
        <v>Blank</v>
      </c>
      <c r="AG2109" s="9" t="str" cm="1">
        <f t="array" ref="AG2109">_xlfn.IFS(ISNUMBER(AC2109), "", ISNUMBER(SEARCH("Blank", AC2109)), "", ISERROR(AC2109), "Bad input on tab 3")</f>
        <v/>
      </c>
    </row>
    <row r="2110" spans="2:33" ht="15" customHeight="1" x14ac:dyDescent="0.75">
      <c r="B2110" s="205" t="str">
        <f>'5 Driver Data'!B2110</f>
        <v>2102</v>
      </c>
      <c r="C2110" s="193">
        <f>'5 Driver Data'!C2110</f>
        <v>0</v>
      </c>
      <c r="D2110" s="192">
        <f>'5 Driver Data'!D2110</f>
        <v>0</v>
      </c>
      <c r="E2110" s="191">
        <f>'5 Driver Data'!E2110</f>
        <v>0</v>
      </c>
      <c r="F2110" s="191">
        <f>'5 Driver Data'!F2110</f>
        <v>0</v>
      </c>
      <c r="G2110" s="191">
        <f>'5 Driver Data'!G2110</f>
        <v>0</v>
      </c>
      <c r="H2110" s="191">
        <f>'5 Driver Data'!H2110</f>
        <v>0</v>
      </c>
      <c r="I2110" s="191">
        <f>'5 Driver Data'!I2110</f>
        <v>0</v>
      </c>
      <c r="J2110" s="191">
        <f>'5 Driver Data'!J2110</f>
        <v>0</v>
      </c>
      <c r="K2110" s="206">
        <f>'5 Driver Data'!K2110</f>
        <v>0</v>
      </c>
      <c r="L2110" s="1"/>
      <c r="M2110" s="216" t="str">
        <f>IF(D2110=0,"Blank",'3 Model Input'!E$44*'3 Model Input'!E$45)</f>
        <v>Blank</v>
      </c>
      <c r="N2110" s="197" t="str">
        <f t="shared" si="350"/>
        <v>Blank</v>
      </c>
      <c r="O2110" s="197" t="str">
        <f>IF(D2110=0,"Blank",'3 Model Input'!E$49*(1-'3 Model Input'!E$51))</f>
        <v>Blank</v>
      </c>
      <c r="P2110" s="197" t="str">
        <f t="shared" si="351"/>
        <v>Blank</v>
      </c>
      <c r="Q2110" s="197" t="str">
        <f>IF(D2110=0,"Blank",IF(D2110="BEV",E2110*(1-'3 Model Input'!E$54), E2110))</f>
        <v>Blank</v>
      </c>
      <c r="R2110" s="198" t="str">
        <f>IF(D2110=0,"Blank",IF(D2110="PHEV",F2110/G2110,F2110*(1-'3 Model Input'!E$54)/G2110))</f>
        <v>Blank</v>
      </c>
      <c r="S2110" s="198" t="str">
        <f>IF(D2110=0,"Blank",IF(D2110="PHEV",MIN(M2110,E2110),MIN(M2110,(E2110*(1-'3 Model Input'!E$54)))))</f>
        <v>Blank</v>
      </c>
      <c r="T2110" s="217" t="str">
        <f t="shared" si="352"/>
        <v>Blank</v>
      </c>
      <c r="U2110" s="89"/>
      <c r="V2110" s="216" t="str">
        <f>IF(D2110=0,"Blank",P2110*'3 Model Input'!E$50)</f>
        <v>Blank</v>
      </c>
      <c r="W2110" s="197" t="str">
        <f t="shared" si="353"/>
        <v>Blank</v>
      </c>
      <c r="X2110" s="197" t="str">
        <f t="shared" si="354"/>
        <v>Blank</v>
      </c>
      <c r="Y2110" s="197" t="str">
        <f t="shared" si="355"/>
        <v>Blank</v>
      </c>
      <c r="Z2110" s="197" t="str">
        <f t="shared" si="356"/>
        <v>Blank</v>
      </c>
      <c r="AA2110" s="223" t="str" cm="1">
        <f t="array" ref="AA2110">_xlfn.IFS(ISTEXT('3 Model Input'!F$70),"Missing",ISTEXT('3 Model Input'!I$70),"Missing",ISNUMBER('3 Model Input'!K$70),'3 Model Input'!K$70*P2110)</f>
        <v>Missing</v>
      </c>
      <c r="AB2110" s="89"/>
      <c r="AC2110" s="227" t="str" cm="1">
        <f t="array" ref="AC2110">IF(D2110=0,"Blank",_xlfn.IFS('3 Model Input'!E$61=1,(V2110*G2110)/T2110,'3 Model Input'!E$61=2,(W2110*G2110)/T2110,'3 Model Input'!E$61=3,(X2110*G2110)/T2110,'3 Model Input'!E$61=4,(Y2110*G2110)/T2110,'3 Model Input'!E$61=5,(Z2110*G2110)/T2110, ISTEXT('3 Model Input'!E$61),"Missing",'3 Model Input'!E$61=6,(AA2110*G2110)/T2110))</f>
        <v>Blank</v>
      </c>
      <c r="AD2110" s="202" t="str">
        <f t="shared" si="357"/>
        <v>Blank</v>
      </c>
      <c r="AE2110" s="202" t="str">
        <f t="shared" si="358"/>
        <v>Blank</v>
      </c>
      <c r="AF2110" s="217" t="str">
        <f t="shared" si="359"/>
        <v>Blank</v>
      </c>
      <c r="AG2110" s="9" t="str" cm="1">
        <f t="array" ref="AG2110">_xlfn.IFS(ISNUMBER(AC2110), "", ISNUMBER(SEARCH("Blank", AC2110)), "", ISERROR(AC2110), "Bad input on tab 3")</f>
        <v/>
      </c>
    </row>
    <row r="2111" spans="2:33" ht="15" customHeight="1" x14ac:dyDescent="0.75">
      <c r="B2111" s="205" t="str">
        <f>'5 Driver Data'!B2111</f>
        <v>2103</v>
      </c>
      <c r="C2111" s="193">
        <f>'5 Driver Data'!C2111</f>
        <v>0</v>
      </c>
      <c r="D2111" s="192">
        <f>'5 Driver Data'!D2111</f>
        <v>0</v>
      </c>
      <c r="E2111" s="191">
        <f>'5 Driver Data'!E2111</f>
        <v>0</v>
      </c>
      <c r="F2111" s="191">
        <f>'5 Driver Data'!F2111</f>
        <v>0</v>
      </c>
      <c r="G2111" s="191">
        <f>'5 Driver Data'!G2111</f>
        <v>0</v>
      </c>
      <c r="H2111" s="191">
        <f>'5 Driver Data'!H2111</f>
        <v>0</v>
      </c>
      <c r="I2111" s="191">
        <f>'5 Driver Data'!I2111</f>
        <v>0</v>
      </c>
      <c r="J2111" s="191">
        <f>'5 Driver Data'!J2111</f>
        <v>0</v>
      </c>
      <c r="K2111" s="206">
        <f>'5 Driver Data'!K2111</f>
        <v>0</v>
      </c>
      <c r="L2111" s="1"/>
      <c r="M2111" s="216" t="str">
        <f>IF(D2111=0,"Blank",'3 Model Input'!E$44*'3 Model Input'!E$45)</f>
        <v>Blank</v>
      </c>
      <c r="N2111" s="197" t="str">
        <f t="shared" si="350"/>
        <v>Blank</v>
      </c>
      <c r="O2111" s="197" t="str">
        <f>IF(D2111=0,"Blank",'3 Model Input'!E$49*(1-'3 Model Input'!E$51))</f>
        <v>Blank</v>
      </c>
      <c r="P2111" s="197" t="str">
        <f t="shared" si="351"/>
        <v>Blank</v>
      </c>
      <c r="Q2111" s="197" t="str">
        <f>IF(D2111=0,"Blank",IF(D2111="BEV",E2111*(1-'3 Model Input'!E$54), E2111))</f>
        <v>Blank</v>
      </c>
      <c r="R2111" s="198" t="str">
        <f>IF(D2111=0,"Blank",IF(D2111="PHEV",F2111/G2111,F2111*(1-'3 Model Input'!E$54)/G2111))</f>
        <v>Blank</v>
      </c>
      <c r="S2111" s="198" t="str">
        <f>IF(D2111=0,"Blank",IF(D2111="PHEV",MIN(M2111,E2111),MIN(M2111,(E2111*(1-'3 Model Input'!E$54)))))</f>
        <v>Blank</v>
      </c>
      <c r="T2111" s="217" t="str">
        <f t="shared" si="352"/>
        <v>Blank</v>
      </c>
      <c r="U2111" s="89"/>
      <c r="V2111" s="216" t="str">
        <f>IF(D2111=0,"Blank",P2111*'3 Model Input'!E$50)</f>
        <v>Blank</v>
      </c>
      <c r="W2111" s="197" t="str">
        <f t="shared" si="353"/>
        <v>Blank</v>
      </c>
      <c r="X2111" s="197" t="str">
        <f t="shared" si="354"/>
        <v>Blank</v>
      </c>
      <c r="Y2111" s="197" t="str">
        <f t="shared" si="355"/>
        <v>Blank</v>
      </c>
      <c r="Z2111" s="197" t="str">
        <f t="shared" si="356"/>
        <v>Blank</v>
      </c>
      <c r="AA2111" s="223" t="str" cm="1">
        <f t="array" ref="AA2111">_xlfn.IFS(ISTEXT('3 Model Input'!F$70),"Missing",ISTEXT('3 Model Input'!I$70),"Missing",ISNUMBER('3 Model Input'!K$70),'3 Model Input'!K$70*P2111)</f>
        <v>Missing</v>
      </c>
      <c r="AB2111" s="89"/>
      <c r="AC2111" s="227" t="str" cm="1">
        <f t="array" ref="AC2111">IF(D2111=0,"Blank",_xlfn.IFS('3 Model Input'!E$61=1,(V2111*G2111)/T2111,'3 Model Input'!E$61=2,(W2111*G2111)/T2111,'3 Model Input'!E$61=3,(X2111*G2111)/T2111,'3 Model Input'!E$61=4,(Y2111*G2111)/T2111,'3 Model Input'!E$61=5,(Z2111*G2111)/T2111, ISTEXT('3 Model Input'!E$61),"Missing",'3 Model Input'!E$61=6,(AA2111*G2111)/T2111))</f>
        <v>Blank</v>
      </c>
      <c r="AD2111" s="202" t="str">
        <f t="shared" si="357"/>
        <v>Blank</v>
      </c>
      <c r="AE2111" s="202" t="str">
        <f t="shared" si="358"/>
        <v>Blank</v>
      </c>
      <c r="AF2111" s="217" t="str">
        <f t="shared" si="359"/>
        <v>Blank</v>
      </c>
      <c r="AG2111" s="9" t="str" cm="1">
        <f t="array" ref="AG2111">_xlfn.IFS(ISNUMBER(AC2111), "", ISNUMBER(SEARCH("Blank", AC2111)), "", ISERROR(AC2111), "Bad input on tab 3")</f>
        <v/>
      </c>
    </row>
    <row r="2112" spans="2:33" ht="15" customHeight="1" x14ac:dyDescent="0.75">
      <c r="B2112" s="205" t="str">
        <f>'5 Driver Data'!B2112</f>
        <v>2104</v>
      </c>
      <c r="C2112" s="193">
        <f>'5 Driver Data'!C2112</f>
        <v>0</v>
      </c>
      <c r="D2112" s="192">
        <f>'5 Driver Data'!D2112</f>
        <v>0</v>
      </c>
      <c r="E2112" s="191">
        <f>'5 Driver Data'!E2112</f>
        <v>0</v>
      </c>
      <c r="F2112" s="191">
        <f>'5 Driver Data'!F2112</f>
        <v>0</v>
      </c>
      <c r="G2112" s="191">
        <f>'5 Driver Data'!G2112</f>
        <v>0</v>
      </c>
      <c r="H2112" s="191">
        <f>'5 Driver Data'!H2112</f>
        <v>0</v>
      </c>
      <c r="I2112" s="191">
        <f>'5 Driver Data'!I2112</f>
        <v>0</v>
      </c>
      <c r="J2112" s="191">
        <f>'5 Driver Data'!J2112</f>
        <v>0</v>
      </c>
      <c r="K2112" s="206">
        <f>'5 Driver Data'!K2112</f>
        <v>0</v>
      </c>
      <c r="L2112" s="1"/>
      <c r="M2112" s="216" t="str">
        <f>IF(D2112=0,"Blank",'3 Model Input'!E$44*'3 Model Input'!E$45)</f>
        <v>Blank</v>
      </c>
      <c r="N2112" s="197" t="str">
        <f t="shared" si="350"/>
        <v>Blank</v>
      </c>
      <c r="O2112" s="197" t="str">
        <f>IF(D2112=0,"Blank",'3 Model Input'!E$49*(1-'3 Model Input'!E$51))</f>
        <v>Blank</v>
      </c>
      <c r="P2112" s="197" t="str">
        <f t="shared" si="351"/>
        <v>Blank</v>
      </c>
      <c r="Q2112" s="197" t="str">
        <f>IF(D2112=0,"Blank",IF(D2112="BEV",E2112*(1-'3 Model Input'!E$54), E2112))</f>
        <v>Blank</v>
      </c>
      <c r="R2112" s="198" t="str">
        <f>IF(D2112=0,"Blank",IF(D2112="PHEV",F2112/G2112,F2112*(1-'3 Model Input'!E$54)/G2112))</f>
        <v>Blank</v>
      </c>
      <c r="S2112" s="198" t="str">
        <f>IF(D2112=0,"Blank",IF(D2112="PHEV",MIN(M2112,E2112),MIN(M2112,(E2112*(1-'3 Model Input'!E$54)))))</f>
        <v>Blank</v>
      </c>
      <c r="T2112" s="217" t="str">
        <f t="shared" si="352"/>
        <v>Blank</v>
      </c>
      <c r="U2112" s="89"/>
      <c r="V2112" s="216" t="str">
        <f>IF(D2112=0,"Blank",P2112*'3 Model Input'!E$50)</f>
        <v>Blank</v>
      </c>
      <c r="W2112" s="197" t="str">
        <f t="shared" si="353"/>
        <v>Blank</v>
      </c>
      <c r="X2112" s="197" t="str">
        <f t="shared" si="354"/>
        <v>Blank</v>
      </c>
      <c r="Y2112" s="197" t="str">
        <f t="shared" si="355"/>
        <v>Blank</v>
      </c>
      <c r="Z2112" s="197" t="str">
        <f t="shared" si="356"/>
        <v>Blank</v>
      </c>
      <c r="AA2112" s="223" t="str" cm="1">
        <f t="array" ref="AA2112">_xlfn.IFS(ISTEXT('3 Model Input'!F$70),"Missing",ISTEXT('3 Model Input'!I$70),"Missing",ISNUMBER('3 Model Input'!K$70),'3 Model Input'!K$70*P2112)</f>
        <v>Missing</v>
      </c>
      <c r="AB2112" s="89"/>
      <c r="AC2112" s="227" t="str" cm="1">
        <f t="array" ref="AC2112">IF(D2112=0,"Blank",_xlfn.IFS('3 Model Input'!E$61=1,(V2112*G2112)/T2112,'3 Model Input'!E$61=2,(W2112*G2112)/T2112,'3 Model Input'!E$61=3,(X2112*G2112)/T2112,'3 Model Input'!E$61=4,(Y2112*G2112)/T2112,'3 Model Input'!E$61=5,(Z2112*G2112)/T2112, ISTEXT('3 Model Input'!E$61),"Missing",'3 Model Input'!E$61=6,(AA2112*G2112)/T2112))</f>
        <v>Blank</v>
      </c>
      <c r="AD2112" s="202" t="str">
        <f t="shared" si="357"/>
        <v>Blank</v>
      </c>
      <c r="AE2112" s="202" t="str">
        <f t="shared" si="358"/>
        <v>Blank</v>
      </c>
      <c r="AF2112" s="217" t="str">
        <f t="shared" si="359"/>
        <v>Blank</v>
      </c>
      <c r="AG2112" s="9" t="str" cm="1">
        <f t="array" ref="AG2112">_xlfn.IFS(ISNUMBER(AC2112), "", ISNUMBER(SEARCH("Blank", AC2112)), "", ISERROR(AC2112), "Bad input on tab 3")</f>
        <v/>
      </c>
    </row>
    <row r="2113" spans="2:33" ht="15" customHeight="1" x14ac:dyDescent="0.75">
      <c r="B2113" s="205" t="str">
        <f>'5 Driver Data'!B2113</f>
        <v>2105</v>
      </c>
      <c r="C2113" s="193">
        <f>'5 Driver Data'!C2113</f>
        <v>0</v>
      </c>
      <c r="D2113" s="192">
        <f>'5 Driver Data'!D2113</f>
        <v>0</v>
      </c>
      <c r="E2113" s="191">
        <f>'5 Driver Data'!E2113</f>
        <v>0</v>
      </c>
      <c r="F2113" s="191">
        <f>'5 Driver Data'!F2113</f>
        <v>0</v>
      </c>
      <c r="G2113" s="191">
        <f>'5 Driver Data'!G2113</f>
        <v>0</v>
      </c>
      <c r="H2113" s="191">
        <f>'5 Driver Data'!H2113</f>
        <v>0</v>
      </c>
      <c r="I2113" s="191">
        <f>'5 Driver Data'!I2113</f>
        <v>0</v>
      </c>
      <c r="J2113" s="191">
        <f>'5 Driver Data'!J2113</f>
        <v>0</v>
      </c>
      <c r="K2113" s="206">
        <f>'5 Driver Data'!K2113</f>
        <v>0</v>
      </c>
      <c r="L2113" s="1"/>
      <c r="M2113" s="216" t="str">
        <f>IF(D2113=0,"Blank",'3 Model Input'!E$44*'3 Model Input'!E$45)</f>
        <v>Blank</v>
      </c>
      <c r="N2113" s="197" t="str">
        <f t="shared" si="350"/>
        <v>Blank</v>
      </c>
      <c r="O2113" s="197" t="str">
        <f>IF(D2113=0,"Blank",'3 Model Input'!E$49*(1-'3 Model Input'!E$51))</f>
        <v>Blank</v>
      </c>
      <c r="P2113" s="197" t="str">
        <f t="shared" si="351"/>
        <v>Blank</v>
      </c>
      <c r="Q2113" s="197" t="str">
        <f>IF(D2113=0,"Blank",IF(D2113="BEV",E2113*(1-'3 Model Input'!E$54), E2113))</f>
        <v>Blank</v>
      </c>
      <c r="R2113" s="198" t="str">
        <f>IF(D2113=0,"Blank",IF(D2113="PHEV",F2113/G2113,F2113*(1-'3 Model Input'!E$54)/G2113))</f>
        <v>Blank</v>
      </c>
      <c r="S2113" s="198" t="str">
        <f>IF(D2113=0,"Blank",IF(D2113="PHEV",MIN(M2113,E2113),MIN(M2113,(E2113*(1-'3 Model Input'!E$54)))))</f>
        <v>Blank</v>
      </c>
      <c r="T2113" s="217" t="str">
        <f t="shared" si="352"/>
        <v>Blank</v>
      </c>
      <c r="U2113" s="89"/>
      <c r="V2113" s="216" t="str">
        <f>IF(D2113=0,"Blank",P2113*'3 Model Input'!E$50)</f>
        <v>Blank</v>
      </c>
      <c r="W2113" s="197" t="str">
        <f t="shared" si="353"/>
        <v>Blank</v>
      </c>
      <c r="X2113" s="197" t="str">
        <f t="shared" si="354"/>
        <v>Blank</v>
      </c>
      <c r="Y2113" s="197" t="str">
        <f t="shared" si="355"/>
        <v>Blank</v>
      </c>
      <c r="Z2113" s="197" t="str">
        <f t="shared" si="356"/>
        <v>Blank</v>
      </c>
      <c r="AA2113" s="223" t="str" cm="1">
        <f t="array" ref="AA2113">_xlfn.IFS(ISTEXT('3 Model Input'!F$70),"Missing",ISTEXT('3 Model Input'!I$70),"Missing",ISNUMBER('3 Model Input'!K$70),'3 Model Input'!K$70*P2113)</f>
        <v>Missing</v>
      </c>
      <c r="AB2113" s="89"/>
      <c r="AC2113" s="227" t="str" cm="1">
        <f t="array" ref="AC2113">IF(D2113=0,"Blank",_xlfn.IFS('3 Model Input'!E$61=1,(V2113*G2113)/T2113,'3 Model Input'!E$61=2,(W2113*G2113)/T2113,'3 Model Input'!E$61=3,(X2113*G2113)/T2113,'3 Model Input'!E$61=4,(Y2113*G2113)/T2113,'3 Model Input'!E$61=5,(Z2113*G2113)/T2113, ISTEXT('3 Model Input'!E$61),"Missing",'3 Model Input'!E$61=6,(AA2113*G2113)/T2113))</f>
        <v>Blank</v>
      </c>
      <c r="AD2113" s="202" t="str">
        <f t="shared" si="357"/>
        <v>Blank</v>
      </c>
      <c r="AE2113" s="202" t="str">
        <f t="shared" si="358"/>
        <v>Blank</v>
      </c>
      <c r="AF2113" s="217" t="str">
        <f t="shared" si="359"/>
        <v>Blank</v>
      </c>
      <c r="AG2113" s="9" t="str" cm="1">
        <f t="array" ref="AG2113">_xlfn.IFS(ISNUMBER(AC2113), "", ISNUMBER(SEARCH("Blank", AC2113)), "", ISERROR(AC2113), "Bad input on tab 3")</f>
        <v/>
      </c>
    </row>
    <row r="2114" spans="2:33" ht="15" customHeight="1" x14ac:dyDescent="0.75">
      <c r="B2114" s="205" t="str">
        <f>'5 Driver Data'!B2114</f>
        <v>2106</v>
      </c>
      <c r="C2114" s="193">
        <f>'5 Driver Data'!C2114</f>
        <v>0</v>
      </c>
      <c r="D2114" s="192">
        <f>'5 Driver Data'!D2114</f>
        <v>0</v>
      </c>
      <c r="E2114" s="191">
        <f>'5 Driver Data'!E2114</f>
        <v>0</v>
      </c>
      <c r="F2114" s="191">
        <f>'5 Driver Data'!F2114</f>
        <v>0</v>
      </c>
      <c r="G2114" s="191">
        <f>'5 Driver Data'!G2114</f>
        <v>0</v>
      </c>
      <c r="H2114" s="191">
        <f>'5 Driver Data'!H2114</f>
        <v>0</v>
      </c>
      <c r="I2114" s="191">
        <f>'5 Driver Data'!I2114</f>
        <v>0</v>
      </c>
      <c r="J2114" s="191">
        <f>'5 Driver Data'!J2114</f>
        <v>0</v>
      </c>
      <c r="K2114" s="206">
        <f>'5 Driver Data'!K2114</f>
        <v>0</v>
      </c>
      <c r="L2114" s="1"/>
      <c r="M2114" s="216" t="str">
        <f>IF(D2114=0,"Blank",'3 Model Input'!E$44*'3 Model Input'!E$45)</f>
        <v>Blank</v>
      </c>
      <c r="N2114" s="197" t="str">
        <f t="shared" si="350"/>
        <v>Blank</v>
      </c>
      <c r="O2114" s="197" t="str">
        <f>IF(D2114=0,"Blank",'3 Model Input'!E$49*(1-'3 Model Input'!E$51))</f>
        <v>Blank</v>
      </c>
      <c r="P2114" s="197" t="str">
        <f t="shared" si="351"/>
        <v>Blank</v>
      </c>
      <c r="Q2114" s="197" t="str">
        <f>IF(D2114=0,"Blank",IF(D2114="BEV",E2114*(1-'3 Model Input'!E$54), E2114))</f>
        <v>Blank</v>
      </c>
      <c r="R2114" s="198" t="str">
        <f>IF(D2114=0,"Blank",IF(D2114="PHEV",F2114/G2114,F2114*(1-'3 Model Input'!E$54)/G2114))</f>
        <v>Blank</v>
      </c>
      <c r="S2114" s="198" t="str">
        <f>IF(D2114=0,"Blank",IF(D2114="PHEV",MIN(M2114,E2114),MIN(M2114,(E2114*(1-'3 Model Input'!E$54)))))</f>
        <v>Blank</v>
      </c>
      <c r="T2114" s="217" t="str">
        <f t="shared" si="352"/>
        <v>Blank</v>
      </c>
      <c r="U2114" s="89"/>
      <c r="V2114" s="216" t="str">
        <f>IF(D2114=0,"Blank",P2114*'3 Model Input'!E$50)</f>
        <v>Blank</v>
      </c>
      <c r="W2114" s="197" t="str">
        <f t="shared" si="353"/>
        <v>Blank</v>
      </c>
      <c r="X2114" s="197" t="str">
        <f t="shared" si="354"/>
        <v>Blank</v>
      </c>
      <c r="Y2114" s="197" t="str">
        <f t="shared" si="355"/>
        <v>Blank</v>
      </c>
      <c r="Z2114" s="197" t="str">
        <f t="shared" si="356"/>
        <v>Blank</v>
      </c>
      <c r="AA2114" s="223" t="str" cm="1">
        <f t="array" ref="AA2114">_xlfn.IFS(ISTEXT('3 Model Input'!F$70),"Missing",ISTEXT('3 Model Input'!I$70),"Missing",ISNUMBER('3 Model Input'!K$70),'3 Model Input'!K$70*P2114)</f>
        <v>Missing</v>
      </c>
      <c r="AB2114" s="89"/>
      <c r="AC2114" s="227" t="str" cm="1">
        <f t="array" ref="AC2114">IF(D2114=0,"Blank",_xlfn.IFS('3 Model Input'!E$61=1,(V2114*G2114)/T2114,'3 Model Input'!E$61=2,(W2114*G2114)/T2114,'3 Model Input'!E$61=3,(X2114*G2114)/T2114,'3 Model Input'!E$61=4,(Y2114*G2114)/T2114,'3 Model Input'!E$61=5,(Z2114*G2114)/T2114, ISTEXT('3 Model Input'!E$61),"Missing",'3 Model Input'!E$61=6,(AA2114*G2114)/T2114))</f>
        <v>Blank</v>
      </c>
      <c r="AD2114" s="202" t="str">
        <f t="shared" si="357"/>
        <v>Blank</v>
      </c>
      <c r="AE2114" s="202" t="str">
        <f t="shared" si="358"/>
        <v>Blank</v>
      </c>
      <c r="AF2114" s="217" t="str">
        <f t="shared" si="359"/>
        <v>Blank</v>
      </c>
      <c r="AG2114" s="9" t="str" cm="1">
        <f t="array" ref="AG2114">_xlfn.IFS(ISNUMBER(AC2114), "", ISNUMBER(SEARCH("Blank", AC2114)), "", ISERROR(AC2114), "Bad input on tab 3")</f>
        <v/>
      </c>
    </row>
    <row r="2115" spans="2:33" ht="15" customHeight="1" x14ac:dyDescent="0.75">
      <c r="B2115" s="205" t="str">
        <f>'5 Driver Data'!B2115</f>
        <v>2107</v>
      </c>
      <c r="C2115" s="193">
        <f>'5 Driver Data'!C2115</f>
        <v>0</v>
      </c>
      <c r="D2115" s="192">
        <f>'5 Driver Data'!D2115</f>
        <v>0</v>
      </c>
      <c r="E2115" s="191">
        <f>'5 Driver Data'!E2115</f>
        <v>0</v>
      </c>
      <c r="F2115" s="191">
        <f>'5 Driver Data'!F2115</f>
        <v>0</v>
      </c>
      <c r="G2115" s="191">
        <f>'5 Driver Data'!G2115</f>
        <v>0</v>
      </c>
      <c r="H2115" s="191">
        <f>'5 Driver Data'!H2115</f>
        <v>0</v>
      </c>
      <c r="I2115" s="191">
        <f>'5 Driver Data'!I2115</f>
        <v>0</v>
      </c>
      <c r="J2115" s="191">
        <f>'5 Driver Data'!J2115</f>
        <v>0</v>
      </c>
      <c r="K2115" s="206">
        <f>'5 Driver Data'!K2115</f>
        <v>0</v>
      </c>
      <c r="L2115" s="1"/>
      <c r="M2115" s="216" t="str">
        <f>IF(D2115=0,"Blank",'3 Model Input'!E$44*'3 Model Input'!E$45)</f>
        <v>Blank</v>
      </c>
      <c r="N2115" s="197" t="str">
        <f t="shared" si="350"/>
        <v>Blank</v>
      </c>
      <c r="O2115" s="197" t="str">
        <f>IF(D2115=0,"Blank",'3 Model Input'!E$49*(1-'3 Model Input'!E$51))</f>
        <v>Blank</v>
      </c>
      <c r="P2115" s="197" t="str">
        <f t="shared" si="351"/>
        <v>Blank</v>
      </c>
      <c r="Q2115" s="197" t="str">
        <f>IF(D2115=0,"Blank",IF(D2115="BEV",E2115*(1-'3 Model Input'!E$54), E2115))</f>
        <v>Blank</v>
      </c>
      <c r="R2115" s="198" t="str">
        <f>IF(D2115=0,"Blank",IF(D2115="PHEV",F2115/G2115,F2115*(1-'3 Model Input'!E$54)/G2115))</f>
        <v>Blank</v>
      </c>
      <c r="S2115" s="198" t="str">
        <f>IF(D2115=0,"Blank",IF(D2115="PHEV",MIN(M2115,E2115),MIN(M2115,(E2115*(1-'3 Model Input'!E$54)))))</f>
        <v>Blank</v>
      </c>
      <c r="T2115" s="217" t="str">
        <f t="shared" si="352"/>
        <v>Blank</v>
      </c>
      <c r="U2115" s="89"/>
      <c r="V2115" s="216" t="str">
        <f>IF(D2115=0,"Blank",P2115*'3 Model Input'!E$50)</f>
        <v>Blank</v>
      </c>
      <c r="W2115" s="197" t="str">
        <f t="shared" si="353"/>
        <v>Blank</v>
      </c>
      <c r="X2115" s="197" t="str">
        <f t="shared" si="354"/>
        <v>Blank</v>
      </c>
      <c r="Y2115" s="197" t="str">
        <f t="shared" si="355"/>
        <v>Blank</v>
      </c>
      <c r="Z2115" s="197" t="str">
        <f t="shared" si="356"/>
        <v>Blank</v>
      </c>
      <c r="AA2115" s="223" t="str" cm="1">
        <f t="array" ref="AA2115">_xlfn.IFS(ISTEXT('3 Model Input'!F$70),"Missing",ISTEXT('3 Model Input'!I$70),"Missing",ISNUMBER('3 Model Input'!K$70),'3 Model Input'!K$70*P2115)</f>
        <v>Missing</v>
      </c>
      <c r="AB2115" s="89"/>
      <c r="AC2115" s="227" t="str" cm="1">
        <f t="array" ref="AC2115">IF(D2115=0,"Blank",_xlfn.IFS('3 Model Input'!E$61=1,(V2115*G2115)/T2115,'3 Model Input'!E$61=2,(W2115*G2115)/T2115,'3 Model Input'!E$61=3,(X2115*G2115)/T2115,'3 Model Input'!E$61=4,(Y2115*G2115)/T2115,'3 Model Input'!E$61=5,(Z2115*G2115)/T2115, ISTEXT('3 Model Input'!E$61),"Missing",'3 Model Input'!E$61=6,(AA2115*G2115)/T2115))</f>
        <v>Blank</v>
      </c>
      <c r="AD2115" s="202" t="str">
        <f t="shared" si="357"/>
        <v>Blank</v>
      </c>
      <c r="AE2115" s="202" t="str">
        <f t="shared" si="358"/>
        <v>Blank</v>
      </c>
      <c r="AF2115" s="217" t="str">
        <f t="shared" si="359"/>
        <v>Blank</v>
      </c>
      <c r="AG2115" s="9" t="str" cm="1">
        <f t="array" ref="AG2115">_xlfn.IFS(ISNUMBER(AC2115), "", ISNUMBER(SEARCH("Blank", AC2115)), "", ISERROR(AC2115), "Bad input on tab 3")</f>
        <v/>
      </c>
    </row>
    <row r="2116" spans="2:33" ht="15" customHeight="1" x14ac:dyDescent="0.75">
      <c r="B2116" s="205" t="str">
        <f>'5 Driver Data'!B2116</f>
        <v>2108</v>
      </c>
      <c r="C2116" s="193">
        <f>'5 Driver Data'!C2116</f>
        <v>0</v>
      </c>
      <c r="D2116" s="192">
        <f>'5 Driver Data'!D2116</f>
        <v>0</v>
      </c>
      <c r="E2116" s="191">
        <f>'5 Driver Data'!E2116</f>
        <v>0</v>
      </c>
      <c r="F2116" s="191">
        <f>'5 Driver Data'!F2116</f>
        <v>0</v>
      </c>
      <c r="G2116" s="191">
        <f>'5 Driver Data'!G2116</f>
        <v>0</v>
      </c>
      <c r="H2116" s="191">
        <f>'5 Driver Data'!H2116</f>
        <v>0</v>
      </c>
      <c r="I2116" s="191">
        <f>'5 Driver Data'!I2116</f>
        <v>0</v>
      </c>
      <c r="J2116" s="191">
        <f>'5 Driver Data'!J2116</f>
        <v>0</v>
      </c>
      <c r="K2116" s="206">
        <f>'5 Driver Data'!K2116</f>
        <v>0</v>
      </c>
      <c r="L2116" s="1"/>
      <c r="M2116" s="216" t="str">
        <f>IF(D2116=0,"Blank",'3 Model Input'!E$44*'3 Model Input'!E$45)</f>
        <v>Blank</v>
      </c>
      <c r="N2116" s="197" t="str">
        <f t="shared" si="350"/>
        <v>Blank</v>
      </c>
      <c r="O2116" s="197" t="str">
        <f>IF(D2116=0,"Blank",'3 Model Input'!E$49*(1-'3 Model Input'!E$51))</f>
        <v>Blank</v>
      </c>
      <c r="P2116" s="197" t="str">
        <f t="shared" si="351"/>
        <v>Blank</v>
      </c>
      <c r="Q2116" s="197" t="str">
        <f>IF(D2116=0,"Blank",IF(D2116="BEV",E2116*(1-'3 Model Input'!E$54), E2116))</f>
        <v>Blank</v>
      </c>
      <c r="R2116" s="198" t="str">
        <f>IF(D2116=0,"Blank",IF(D2116="PHEV",F2116/G2116,F2116*(1-'3 Model Input'!E$54)/G2116))</f>
        <v>Blank</v>
      </c>
      <c r="S2116" s="198" t="str">
        <f>IF(D2116=0,"Blank",IF(D2116="PHEV",MIN(M2116,E2116),MIN(M2116,(E2116*(1-'3 Model Input'!E$54)))))</f>
        <v>Blank</v>
      </c>
      <c r="T2116" s="217" t="str">
        <f t="shared" si="352"/>
        <v>Blank</v>
      </c>
      <c r="U2116" s="89"/>
      <c r="V2116" s="216" t="str">
        <f>IF(D2116=0,"Blank",P2116*'3 Model Input'!E$50)</f>
        <v>Blank</v>
      </c>
      <c r="W2116" s="197" t="str">
        <f t="shared" si="353"/>
        <v>Blank</v>
      </c>
      <c r="X2116" s="197" t="str">
        <f t="shared" si="354"/>
        <v>Blank</v>
      </c>
      <c r="Y2116" s="197" t="str">
        <f t="shared" si="355"/>
        <v>Blank</v>
      </c>
      <c r="Z2116" s="197" t="str">
        <f t="shared" si="356"/>
        <v>Blank</v>
      </c>
      <c r="AA2116" s="223" t="str" cm="1">
        <f t="array" ref="AA2116">_xlfn.IFS(ISTEXT('3 Model Input'!F$70),"Missing",ISTEXT('3 Model Input'!I$70),"Missing",ISNUMBER('3 Model Input'!K$70),'3 Model Input'!K$70*P2116)</f>
        <v>Missing</v>
      </c>
      <c r="AB2116" s="89"/>
      <c r="AC2116" s="227" t="str" cm="1">
        <f t="array" ref="AC2116">IF(D2116=0,"Blank",_xlfn.IFS('3 Model Input'!E$61=1,(V2116*G2116)/T2116,'3 Model Input'!E$61=2,(W2116*G2116)/T2116,'3 Model Input'!E$61=3,(X2116*G2116)/T2116,'3 Model Input'!E$61=4,(Y2116*G2116)/T2116,'3 Model Input'!E$61=5,(Z2116*G2116)/T2116, ISTEXT('3 Model Input'!E$61),"Missing",'3 Model Input'!E$61=6,(AA2116*G2116)/T2116))</f>
        <v>Blank</v>
      </c>
      <c r="AD2116" s="202" t="str">
        <f t="shared" si="357"/>
        <v>Blank</v>
      </c>
      <c r="AE2116" s="202" t="str">
        <f t="shared" si="358"/>
        <v>Blank</v>
      </c>
      <c r="AF2116" s="217" t="str">
        <f t="shared" si="359"/>
        <v>Blank</v>
      </c>
      <c r="AG2116" s="9" t="str" cm="1">
        <f t="array" ref="AG2116">_xlfn.IFS(ISNUMBER(AC2116), "", ISNUMBER(SEARCH("Blank", AC2116)), "", ISERROR(AC2116), "Bad input on tab 3")</f>
        <v/>
      </c>
    </row>
    <row r="2117" spans="2:33" ht="15" customHeight="1" x14ac:dyDescent="0.75">
      <c r="B2117" s="205" t="str">
        <f>'5 Driver Data'!B2117</f>
        <v>2109</v>
      </c>
      <c r="C2117" s="193">
        <f>'5 Driver Data'!C2117</f>
        <v>0</v>
      </c>
      <c r="D2117" s="192">
        <f>'5 Driver Data'!D2117</f>
        <v>0</v>
      </c>
      <c r="E2117" s="191">
        <f>'5 Driver Data'!E2117</f>
        <v>0</v>
      </c>
      <c r="F2117" s="191">
        <f>'5 Driver Data'!F2117</f>
        <v>0</v>
      </c>
      <c r="G2117" s="191">
        <f>'5 Driver Data'!G2117</f>
        <v>0</v>
      </c>
      <c r="H2117" s="191">
        <f>'5 Driver Data'!H2117</f>
        <v>0</v>
      </c>
      <c r="I2117" s="191">
        <f>'5 Driver Data'!I2117</f>
        <v>0</v>
      </c>
      <c r="J2117" s="191">
        <f>'5 Driver Data'!J2117</f>
        <v>0</v>
      </c>
      <c r="K2117" s="206">
        <f>'5 Driver Data'!K2117</f>
        <v>0</v>
      </c>
      <c r="L2117" s="1"/>
      <c r="M2117" s="216" t="str">
        <f>IF(D2117=0,"Blank",'3 Model Input'!E$44*'3 Model Input'!E$45)</f>
        <v>Blank</v>
      </c>
      <c r="N2117" s="197" t="str">
        <f t="shared" si="350"/>
        <v>Blank</v>
      </c>
      <c r="O2117" s="197" t="str">
        <f>IF(D2117=0,"Blank",'3 Model Input'!E$49*(1-'3 Model Input'!E$51))</f>
        <v>Blank</v>
      </c>
      <c r="P2117" s="197" t="str">
        <f t="shared" si="351"/>
        <v>Blank</v>
      </c>
      <c r="Q2117" s="197" t="str">
        <f>IF(D2117=0,"Blank",IF(D2117="BEV",E2117*(1-'3 Model Input'!E$54), E2117))</f>
        <v>Blank</v>
      </c>
      <c r="R2117" s="198" t="str">
        <f>IF(D2117=0,"Blank",IF(D2117="PHEV",F2117/G2117,F2117*(1-'3 Model Input'!E$54)/G2117))</f>
        <v>Blank</v>
      </c>
      <c r="S2117" s="198" t="str">
        <f>IF(D2117=0,"Blank",IF(D2117="PHEV",MIN(M2117,E2117),MIN(M2117,(E2117*(1-'3 Model Input'!E$54)))))</f>
        <v>Blank</v>
      </c>
      <c r="T2117" s="217" t="str">
        <f t="shared" si="352"/>
        <v>Blank</v>
      </c>
      <c r="U2117" s="89"/>
      <c r="V2117" s="216" t="str">
        <f>IF(D2117=0,"Blank",P2117*'3 Model Input'!E$50)</f>
        <v>Blank</v>
      </c>
      <c r="W2117" s="197" t="str">
        <f t="shared" si="353"/>
        <v>Blank</v>
      </c>
      <c r="X2117" s="197" t="str">
        <f t="shared" si="354"/>
        <v>Blank</v>
      </c>
      <c r="Y2117" s="197" t="str">
        <f t="shared" si="355"/>
        <v>Blank</v>
      </c>
      <c r="Z2117" s="197" t="str">
        <f t="shared" si="356"/>
        <v>Blank</v>
      </c>
      <c r="AA2117" s="223" t="str" cm="1">
        <f t="array" ref="AA2117">_xlfn.IFS(ISTEXT('3 Model Input'!F$70),"Missing",ISTEXT('3 Model Input'!I$70),"Missing",ISNUMBER('3 Model Input'!K$70),'3 Model Input'!K$70*P2117)</f>
        <v>Missing</v>
      </c>
      <c r="AB2117" s="89"/>
      <c r="AC2117" s="227" t="str" cm="1">
        <f t="array" ref="AC2117">IF(D2117=0,"Blank",_xlfn.IFS('3 Model Input'!E$61=1,(V2117*G2117)/T2117,'3 Model Input'!E$61=2,(W2117*G2117)/T2117,'3 Model Input'!E$61=3,(X2117*G2117)/T2117,'3 Model Input'!E$61=4,(Y2117*G2117)/T2117,'3 Model Input'!E$61=5,(Z2117*G2117)/T2117, ISTEXT('3 Model Input'!E$61),"Missing",'3 Model Input'!E$61=6,(AA2117*G2117)/T2117))</f>
        <v>Blank</v>
      </c>
      <c r="AD2117" s="202" t="str">
        <f t="shared" si="357"/>
        <v>Blank</v>
      </c>
      <c r="AE2117" s="202" t="str">
        <f t="shared" si="358"/>
        <v>Blank</v>
      </c>
      <c r="AF2117" s="217" t="str">
        <f t="shared" si="359"/>
        <v>Blank</v>
      </c>
      <c r="AG2117" s="9" t="str" cm="1">
        <f t="array" ref="AG2117">_xlfn.IFS(ISNUMBER(AC2117), "", ISNUMBER(SEARCH("Blank", AC2117)), "", ISERROR(AC2117), "Bad input on tab 3")</f>
        <v/>
      </c>
    </row>
    <row r="2118" spans="2:33" ht="15" customHeight="1" x14ac:dyDescent="0.75">
      <c r="B2118" s="205" t="str">
        <f>'5 Driver Data'!B2118</f>
        <v>2110</v>
      </c>
      <c r="C2118" s="193">
        <f>'5 Driver Data'!C2118</f>
        <v>0</v>
      </c>
      <c r="D2118" s="192">
        <f>'5 Driver Data'!D2118</f>
        <v>0</v>
      </c>
      <c r="E2118" s="191">
        <f>'5 Driver Data'!E2118</f>
        <v>0</v>
      </c>
      <c r="F2118" s="191">
        <f>'5 Driver Data'!F2118</f>
        <v>0</v>
      </c>
      <c r="G2118" s="191">
        <f>'5 Driver Data'!G2118</f>
        <v>0</v>
      </c>
      <c r="H2118" s="191">
        <f>'5 Driver Data'!H2118</f>
        <v>0</v>
      </c>
      <c r="I2118" s="191">
        <f>'5 Driver Data'!I2118</f>
        <v>0</v>
      </c>
      <c r="J2118" s="191">
        <f>'5 Driver Data'!J2118</f>
        <v>0</v>
      </c>
      <c r="K2118" s="206">
        <f>'5 Driver Data'!K2118</f>
        <v>0</v>
      </c>
      <c r="L2118" s="1"/>
      <c r="M2118" s="216" t="str">
        <f>IF(D2118=0,"Blank",'3 Model Input'!E$44*'3 Model Input'!E$45)</f>
        <v>Blank</v>
      </c>
      <c r="N2118" s="197" t="str">
        <f t="shared" si="350"/>
        <v>Blank</v>
      </c>
      <c r="O2118" s="197" t="str">
        <f>IF(D2118=0,"Blank",'3 Model Input'!E$49*(1-'3 Model Input'!E$51))</f>
        <v>Blank</v>
      </c>
      <c r="P2118" s="197" t="str">
        <f t="shared" si="351"/>
        <v>Blank</v>
      </c>
      <c r="Q2118" s="197" t="str">
        <f>IF(D2118=0,"Blank",IF(D2118="BEV",E2118*(1-'3 Model Input'!E$54), E2118))</f>
        <v>Blank</v>
      </c>
      <c r="R2118" s="198" t="str">
        <f>IF(D2118=0,"Blank",IF(D2118="PHEV",F2118/G2118,F2118*(1-'3 Model Input'!E$54)/G2118))</f>
        <v>Blank</v>
      </c>
      <c r="S2118" s="198" t="str">
        <f>IF(D2118=0,"Blank",IF(D2118="PHEV",MIN(M2118,E2118),MIN(M2118,(E2118*(1-'3 Model Input'!E$54)))))</f>
        <v>Blank</v>
      </c>
      <c r="T2118" s="217" t="str">
        <f t="shared" si="352"/>
        <v>Blank</v>
      </c>
      <c r="U2118" s="89"/>
      <c r="V2118" s="216" t="str">
        <f>IF(D2118=0,"Blank",P2118*'3 Model Input'!E$50)</f>
        <v>Blank</v>
      </c>
      <c r="W2118" s="197" t="str">
        <f t="shared" si="353"/>
        <v>Blank</v>
      </c>
      <c r="X2118" s="197" t="str">
        <f t="shared" si="354"/>
        <v>Blank</v>
      </c>
      <c r="Y2118" s="197" t="str">
        <f t="shared" si="355"/>
        <v>Blank</v>
      </c>
      <c r="Z2118" s="197" t="str">
        <f t="shared" si="356"/>
        <v>Blank</v>
      </c>
      <c r="AA2118" s="223" t="str" cm="1">
        <f t="array" ref="AA2118">_xlfn.IFS(ISTEXT('3 Model Input'!F$70),"Missing",ISTEXT('3 Model Input'!I$70),"Missing",ISNUMBER('3 Model Input'!K$70),'3 Model Input'!K$70*P2118)</f>
        <v>Missing</v>
      </c>
      <c r="AB2118" s="89"/>
      <c r="AC2118" s="227" t="str" cm="1">
        <f t="array" ref="AC2118">IF(D2118=0,"Blank",_xlfn.IFS('3 Model Input'!E$61=1,(V2118*G2118)/T2118,'3 Model Input'!E$61=2,(W2118*G2118)/T2118,'3 Model Input'!E$61=3,(X2118*G2118)/T2118,'3 Model Input'!E$61=4,(Y2118*G2118)/T2118,'3 Model Input'!E$61=5,(Z2118*G2118)/T2118, ISTEXT('3 Model Input'!E$61),"Missing",'3 Model Input'!E$61=6,(AA2118*G2118)/T2118))</f>
        <v>Blank</v>
      </c>
      <c r="AD2118" s="202" t="str">
        <f t="shared" si="357"/>
        <v>Blank</v>
      </c>
      <c r="AE2118" s="202" t="str">
        <f t="shared" si="358"/>
        <v>Blank</v>
      </c>
      <c r="AF2118" s="217" t="str">
        <f t="shared" si="359"/>
        <v>Blank</v>
      </c>
      <c r="AG2118" s="9" t="str" cm="1">
        <f t="array" ref="AG2118">_xlfn.IFS(ISNUMBER(AC2118), "", ISNUMBER(SEARCH("Blank", AC2118)), "", ISERROR(AC2118), "Bad input on tab 3")</f>
        <v/>
      </c>
    </row>
    <row r="2119" spans="2:33" ht="15" customHeight="1" x14ac:dyDescent="0.75">
      <c r="B2119" s="205" t="str">
        <f>'5 Driver Data'!B2119</f>
        <v>2111</v>
      </c>
      <c r="C2119" s="193">
        <f>'5 Driver Data'!C2119</f>
        <v>0</v>
      </c>
      <c r="D2119" s="192">
        <f>'5 Driver Data'!D2119</f>
        <v>0</v>
      </c>
      <c r="E2119" s="191">
        <f>'5 Driver Data'!E2119</f>
        <v>0</v>
      </c>
      <c r="F2119" s="191">
        <f>'5 Driver Data'!F2119</f>
        <v>0</v>
      </c>
      <c r="G2119" s="191">
        <f>'5 Driver Data'!G2119</f>
        <v>0</v>
      </c>
      <c r="H2119" s="191">
        <f>'5 Driver Data'!H2119</f>
        <v>0</v>
      </c>
      <c r="I2119" s="191">
        <f>'5 Driver Data'!I2119</f>
        <v>0</v>
      </c>
      <c r="J2119" s="191">
        <f>'5 Driver Data'!J2119</f>
        <v>0</v>
      </c>
      <c r="K2119" s="206">
        <f>'5 Driver Data'!K2119</f>
        <v>0</v>
      </c>
      <c r="L2119" s="1"/>
      <c r="M2119" s="216" t="str">
        <f>IF(D2119=0,"Blank",'3 Model Input'!E$44*'3 Model Input'!E$45)</f>
        <v>Blank</v>
      </c>
      <c r="N2119" s="197" t="str">
        <f t="shared" si="350"/>
        <v>Blank</v>
      </c>
      <c r="O2119" s="197" t="str">
        <f>IF(D2119=0,"Blank",'3 Model Input'!E$49*(1-'3 Model Input'!E$51))</f>
        <v>Blank</v>
      </c>
      <c r="P2119" s="197" t="str">
        <f t="shared" si="351"/>
        <v>Blank</v>
      </c>
      <c r="Q2119" s="197" t="str">
        <f>IF(D2119=0,"Blank",IF(D2119="BEV",E2119*(1-'3 Model Input'!E$54), E2119))</f>
        <v>Blank</v>
      </c>
      <c r="R2119" s="198" t="str">
        <f>IF(D2119=0,"Blank",IF(D2119="PHEV",F2119/G2119,F2119*(1-'3 Model Input'!E$54)/G2119))</f>
        <v>Blank</v>
      </c>
      <c r="S2119" s="198" t="str">
        <f>IF(D2119=0,"Blank",IF(D2119="PHEV",MIN(M2119,E2119),MIN(M2119,(E2119*(1-'3 Model Input'!E$54)))))</f>
        <v>Blank</v>
      </c>
      <c r="T2119" s="217" t="str">
        <f t="shared" si="352"/>
        <v>Blank</v>
      </c>
      <c r="U2119" s="89"/>
      <c r="V2119" s="216" t="str">
        <f>IF(D2119=0,"Blank",P2119*'3 Model Input'!E$50)</f>
        <v>Blank</v>
      </c>
      <c r="W2119" s="197" t="str">
        <f t="shared" si="353"/>
        <v>Blank</v>
      </c>
      <c r="X2119" s="197" t="str">
        <f t="shared" si="354"/>
        <v>Blank</v>
      </c>
      <c r="Y2119" s="197" t="str">
        <f t="shared" si="355"/>
        <v>Blank</v>
      </c>
      <c r="Z2119" s="197" t="str">
        <f t="shared" si="356"/>
        <v>Blank</v>
      </c>
      <c r="AA2119" s="223" t="str" cm="1">
        <f t="array" ref="AA2119">_xlfn.IFS(ISTEXT('3 Model Input'!F$70),"Missing",ISTEXT('3 Model Input'!I$70),"Missing",ISNUMBER('3 Model Input'!K$70),'3 Model Input'!K$70*P2119)</f>
        <v>Missing</v>
      </c>
      <c r="AB2119" s="89"/>
      <c r="AC2119" s="227" t="str" cm="1">
        <f t="array" ref="AC2119">IF(D2119=0,"Blank",_xlfn.IFS('3 Model Input'!E$61=1,(V2119*G2119)/T2119,'3 Model Input'!E$61=2,(W2119*G2119)/T2119,'3 Model Input'!E$61=3,(X2119*G2119)/T2119,'3 Model Input'!E$61=4,(Y2119*G2119)/T2119,'3 Model Input'!E$61=5,(Z2119*G2119)/T2119, ISTEXT('3 Model Input'!E$61),"Missing",'3 Model Input'!E$61=6,(AA2119*G2119)/T2119))</f>
        <v>Blank</v>
      </c>
      <c r="AD2119" s="202" t="str">
        <f t="shared" si="357"/>
        <v>Blank</v>
      </c>
      <c r="AE2119" s="202" t="str">
        <f t="shared" si="358"/>
        <v>Blank</v>
      </c>
      <c r="AF2119" s="217" t="str">
        <f t="shared" si="359"/>
        <v>Blank</v>
      </c>
      <c r="AG2119" s="9" t="str" cm="1">
        <f t="array" ref="AG2119">_xlfn.IFS(ISNUMBER(AC2119), "", ISNUMBER(SEARCH("Blank", AC2119)), "", ISERROR(AC2119), "Bad input on tab 3")</f>
        <v/>
      </c>
    </row>
    <row r="2120" spans="2:33" ht="15" customHeight="1" x14ac:dyDescent="0.75">
      <c r="B2120" s="205" t="str">
        <f>'5 Driver Data'!B2120</f>
        <v>2112</v>
      </c>
      <c r="C2120" s="193">
        <f>'5 Driver Data'!C2120</f>
        <v>0</v>
      </c>
      <c r="D2120" s="192">
        <f>'5 Driver Data'!D2120</f>
        <v>0</v>
      </c>
      <c r="E2120" s="191">
        <f>'5 Driver Data'!E2120</f>
        <v>0</v>
      </c>
      <c r="F2120" s="191">
        <f>'5 Driver Data'!F2120</f>
        <v>0</v>
      </c>
      <c r="G2120" s="191">
        <f>'5 Driver Data'!G2120</f>
        <v>0</v>
      </c>
      <c r="H2120" s="191">
        <f>'5 Driver Data'!H2120</f>
        <v>0</v>
      </c>
      <c r="I2120" s="191">
        <f>'5 Driver Data'!I2120</f>
        <v>0</v>
      </c>
      <c r="J2120" s="191">
        <f>'5 Driver Data'!J2120</f>
        <v>0</v>
      </c>
      <c r="K2120" s="206">
        <f>'5 Driver Data'!K2120</f>
        <v>0</v>
      </c>
      <c r="L2120" s="1"/>
      <c r="M2120" s="216" t="str">
        <f>IF(D2120=0,"Blank",'3 Model Input'!E$44*'3 Model Input'!E$45)</f>
        <v>Blank</v>
      </c>
      <c r="N2120" s="197" t="str">
        <f t="shared" si="350"/>
        <v>Blank</v>
      </c>
      <c r="O2120" s="197" t="str">
        <f>IF(D2120=0,"Blank",'3 Model Input'!E$49*(1-'3 Model Input'!E$51))</f>
        <v>Blank</v>
      </c>
      <c r="P2120" s="197" t="str">
        <f t="shared" si="351"/>
        <v>Blank</v>
      </c>
      <c r="Q2120" s="197" t="str">
        <f>IF(D2120=0,"Blank",IF(D2120="BEV",E2120*(1-'3 Model Input'!E$54), E2120))</f>
        <v>Blank</v>
      </c>
      <c r="R2120" s="198" t="str">
        <f>IF(D2120=0,"Blank",IF(D2120="PHEV",F2120/G2120,F2120*(1-'3 Model Input'!E$54)/G2120))</f>
        <v>Blank</v>
      </c>
      <c r="S2120" s="198" t="str">
        <f>IF(D2120=0,"Blank",IF(D2120="PHEV",MIN(M2120,E2120),MIN(M2120,(E2120*(1-'3 Model Input'!E$54)))))</f>
        <v>Blank</v>
      </c>
      <c r="T2120" s="217" t="str">
        <f t="shared" si="352"/>
        <v>Blank</v>
      </c>
      <c r="U2120" s="89"/>
      <c r="V2120" s="216" t="str">
        <f>IF(D2120=0,"Blank",P2120*'3 Model Input'!E$50)</f>
        <v>Blank</v>
      </c>
      <c r="W2120" s="197" t="str">
        <f t="shared" si="353"/>
        <v>Blank</v>
      </c>
      <c r="X2120" s="197" t="str">
        <f t="shared" si="354"/>
        <v>Blank</v>
      </c>
      <c r="Y2120" s="197" t="str">
        <f t="shared" si="355"/>
        <v>Blank</v>
      </c>
      <c r="Z2120" s="197" t="str">
        <f t="shared" si="356"/>
        <v>Blank</v>
      </c>
      <c r="AA2120" s="223" t="str" cm="1">
        <f t="array" ref="AA2120">_xlfn.IFS(ISTEXT('3 Model Input'!F$70),"Missing",ISTEXT('3 Model Input'!I$70),"Missing",ISNUMBER('3 Model Input'!K$70),'3 Model Input'!K$70*P2120)</f>
        <v>Missing</v>
      </c>
      <c r="AB2120" s="89"/>
      <c r="AC2120" s="227" t="str" cm="1">
        <f t="array" ref="AC2120">IF(D2120=0,"Blank",_xlfn.IFS('3 Model Input'!E$61=1,(V2120*G2120)/T2120,'3 Model Input'!E$61=2,(W2120*G2120)/T2120,'3 Model Input'!E$61=3,(X2120*G2120)/T2120,'3 Model Input'!E$61=4,(Y2120*G2120)/T2120,'3 Model Input'!E$61=5,(Z2120*G2120)/T2120, ISTEXT('3 Model Input'!E$61),"Missing",'3 Model Input'!E$61=6,(AA2120*G2120)/T2120))</f>
        <v>Blank</v>
      </c>
      <c r="AD2120" s="202" t="str">
        <f t="shared" si="357"/>
        <v>Blank</v>
      </c>
      <c r="AE2120" s="202" t="str">
        <f t="shared" si="358"/>
        <v>Blank</v>
      </c>
      <c r="AF2120" s="217" t="str">
        <f t="shared" si="359"/>
        <v>Blank</v>
      </c>
      <c r="AG2120" s="9" t="str" cm="1">
        <f t="array" ref="AG2120">_xlfn.IFS(ISNUMBER(AC2120), "", ISNUMBER(SEARCH("Blank", AC2120)), "", ISERROR(AC2120), "Bad input on tab 3")</f>
        <v/>
      </c>
    </row>
    <row r="2121" spans="2:33" ht="15" customHeight="1" x14ac:dyDescent="0.75">
      <c r="B2121" s="205" t="str">
        <f>'5 Driver Data'!B2121</f>
        <v>2113</v>
      </c>
      <c r="C2121" s="193">
        <f>'5 Driver Data'!C2121</f>
        <v>0</v>
      </c>
      <c r="D2121" s="192">
        <f>'5 Driver Data'!D2121</f>
        <v>0</v>
      </c>
      <c r="E2121" s="191">
        <f>'5 Driver Data'!E2121</f>
        <v>0</v>
      </c>
      <c r="F2121" s="191">
        <f>'5 Driver Data'!F2121</f>
        <v>0</v>
      </c>
      <c r="G2121" s="191">
        <f>'5 Driver Data'!G2121</f>
        <v>0</v>
      </c>
      <c r="H2121" s="191">
        <f>'5 Driver Data'!H2121</f>
        <v>0</v>
      </c>
      <c r="I2121" s="191">
        <f>'5 Driver Data'!I2121</f>
        <v>0</v>
      </c>
      <c r="J2121" s="191">
        <f>'5 Driver Data'!J2121</f>
        <v>0</v>
      </c>
      <c r="K2121" s="206">
        <f>'5 Driver Data'!K2121</f>
        <v>0</v>
      </c>
      <c r="L2121" s="1"/>
      <c r="M2121" s="216" t="str">
        <f>IF(D2121=0,"Blank",'3 Model Input'!E$44*'3 Model Input'!E$45)</f>
        <v>Blank</v>
      </c>
      <c r="N2121" s="197" t="str">
        <f t="shared" si="350"/>
        <v>Blank</v>
      </c>
      <c r="O2121" s="197" t="str">
        <f>IF(D2121=0,"Blank",'3 Model Input'!E$49*(1-'3 Model Input'!E$51))</f>
        <v>Blank</v>
      </c>
      <c r="P2121" s="197" t="str">
        <f t="shared" si="351"/>
        <v>Blank</v>
      </c>
      <c r="Q2121" s="197" t="str">
        <f>IF(D2121=0,"Blank",IF(D2121="BEV",E2121*(1-'3 Model Input'!E$54), E2121))</f>
        <v>Blank</v>
      </c>
      <c r="R2121" s="198" t="str">
        <f>IF(D2121=0,"Blank",IF(D2121="PHEV",F2121/G2121,F2121*(1-'3 Model Input'!E$54)/G2121))</f>
        <v>Blank</v>
      </c>
      <c r="S2121" s="198" t="str">
        <f>IF(D2121=0,"Blank",IF(D2121="PHEV",MIN(M2121,E2121),MIN(M2121,(E2121*(1-'3 Model Input'!E$54)))))</f>
        <v>Blank</v>
      </c>
      <c r="T2121" s="217" t="str">
        <f t="shared" si="352"/>
        <v>Blank</v>
      </c>
      <c r="U2121" s="89"/>
      <c r="V2121" s="216" t="str">
        <f>IF(D2121=0,"Blank",P2121*'3 Model Input'!E$50)</f>
        <v>Blank</v>
      </c>
      <c r="W2121" s="197" t="str">
        <f t="shared" si="353"/>
        <v>Blank</v>
      </c>
      <c r="X2121" s="197" t="str">
        <f t="shared" si="354"/>
        <v>Blank</v>
      </c>
      <c r="Y2121" s="197" t="str">
        <f t="shared" si="355"/>
        <v>Blank</v>
      </c>
      <c r="Z2121" s="197" t="str">
        <f t="shared" si="356"/>
        <v>Blank</v>
      </c>
      <c r="AA2121" s="223" t="str" cm="1">
        <f t="array" ref="AA2121">_xlfn.IFS(ISTEXT('3 Model Input'!F$70),"Missing",ISTEXT('3 Model Input'!I$70),"Missing",ISNUMBER('3 Model Input'!K$70),'3 Model Input'!K$70*P2121)</f>
        <v>Missing</v>
      </c>
      <c r="AB2121" s="89"/>
      <c r="AC2121" s="227" t="str" cm="1">
        <f t="array" ref="AC2121">IF(D2121=0,"Blank",_xlfn.IFS('3 Model Input'!E$61=1,(V2121*G2121)/T2121,'3 Model Input'!E$61=2,(W2121*G2121)/T2121,'3 Model Input'!E$61=3,(X2121*G2121)/T2121,'3 Model Input'!E$61=4,(Y2121*G2121)/T2121,'3 Model Input'!E$61=5,(Z2121*G2121)/T2121, ISTEXT('3 Model Input'!E$61),"Missing",'3 Model Input'!E$61=6,(AA2121*G2121)/T2121))</f>
        <v>Blank</v>
      </c>
      <c r="AD2121" s="202" t="str">
        <f t="shared" si="357"/>
        <v>Blank</v>
      </c>
      <c r="AE2121" s="202" t="str">
        <f t="shared" si="358"/>
        <v>Blank</v>
      </c>
      <c r="AF2121" s="217" t="str">
        <f t="shared" si="359"/>
        <v>Blank</v>
      </c>
      <c r="AG2121" s="9" t="str" cm="1">
        <f t="array" ref="AG2121">_xlfn.IFS(ISNUMBER(AC2121), "", ISNUMBER(SEARCH("Blank", AC2121)), "", ISERROR(AC2121), "Bad input on tab 3")</f>
        <v/>
      </c>
    </row>
    <row r="2122" spans="2:33" ht="15" customHeight="1" x14ac:dyDescent="0.75">
      <c r="B2122" s="205" t="str">
        <f>'5 Driver Data'!B2122</f>
        <v>2114</v>
      </c>
      <c r="C2122" s="193">
        <f>'5 Driver Data'!C2122</f>
        <v>0</v>
      </c>
      <c r="D2122" s="192">
        <f>'5 Driver Data'!D2122</f>
        <v>0</v>
      </c>
      <c r="E2122" s="191">
        <f>'5 Driver Data'!E2122</f>
        <v>0</v>
      </c>
      <c r="F2122" s="191">
        <f>'5 Driver Data'!F2122</f>
        <v>0</v>
      </c>
      <c r="G2122" s="191">
        <f>'5 Driver Data'!G2122</f>
        <v>0</v>
      </c>
      <c r="H2122" s="191">
        <f>'5 Driver Data'!H2122</f>
        <v>0</v>
      </c>
      <c r="I2122" s="191">
        <f>'5 Driver Data'!I2122</f>
        <v>0</v>
      </c>
      <c r="J2122" s="191">
        <f>'5 Driver Data'!J2122</f>
        <v>0</v>
      </c>
      <c r="K2122" s="206">
        <f>'5 Driver Data'!K2122</f>
        <v>0</v>
      </c>
      <c r="L2122" s="1"/>
      <c r="M2122" s="216" t="str">
        <f>IF(D2122=0,"Blank",'3 Model Input'!E$44*'3 Model Input'!E$45)</f>
        <v>Blank</v>
      </c>
      <c r="N2122" s="197" t="str">
        <f t="shared" si="350"/>
        <v>Blank</v>
      </c>
      <c r="O2122" s="197" t="str">
        <f>IF(D2122=0,"Blank",'3 Model Input'!E$49*(1-'3 Model Input'!E$51))</f>
        <v>Blank</v>
      </c>
      <c r="P2122" s="197" t="str">
        <f t="shared" si="351"/>
        <v>Blank</v>
      </c>
      <c r="Q2122" s="197" t="str">
        <f>IF(D2122=0,"Blank",IF(D2122="BEV",E2122*(1-'3 Model Input'!E$54), E2122))</f>
        <v>Blank</v>
      </c>
      <c r="R2122" s="198" t="str">
        <f>IF(D2122=0,"Blank",IF(D2122="PHEV",F2122/G2122,F2122*(1-'3 Model Input'!E$54)/G2122))</f>
        <v>Blank</v>
      </c>
      <c r="S2122" s="198" t="str">
        <f>IF(D2122=0,"Blank",IF(D2122="PHEV",MIN(M2122,E2122),MIN(M2122,(E2122*(1-'3 Model Input'!E$54)))))</f>
        <v>Blank</v>
      </c>
      <c r="T2122" s="217" t="str">
        <f t="shared" si="352"/>
        <v>Blank</v>
      </c>
      <c r="U2122" s="89"/>
      <c r="V2122" s="216" t="str">
        <f>IF(D2122=0,"Blank",P2122*'3 Model Input'!E$50)</f>
        <v>Blank</v>
      </c>
      <c r="W2122" s="197" t="str">
        <f t="shared" si="353"/>
        <v>Blank</v>
      </c>
      <c r="X2122" s="197" t="str">
        <f t="shared" si="354"/>
        <v>Blank</v>
      </c>
      <c r="Y2122" s="197" t="str">
        <f t="shared" si="355"/>
        <v>Blank</v>
      </c>
      <c r="Z2122" s="197" t="str">
        <f t="shared" si="356"/>
        <v>Blank</v>
      </c>
      <c r="AA2122" s="223" t="str" cm="1">
        <f t="array" ref="AA2122">_xlfn.IFS(ISTEXT('3 Model Input'!F$70),"Missing",ISTEXT('3 Model Input'!I$70),"Missing",ISNUMBER('3 Model Input'!K$70),'3 Model Input'!K$70*P2122)</f>
        <v>Missing</v>
      </c>
      <c r="AB2122" s="89"/>
      <c r="AC2122" s="227" t="str" cm="1">
        <f t="array" ref="AC2122">IF(D2122=0,"Blank",_xlfn.IFS('3 Model Input'!E$61=1,(V2122*G2122)/T2122,'3 Model Input'!E$61=2,(W2122*G2122)/T2122,'3 Model Input'!E$61=3,(X2122*G2122)/T2122,'3 Model Input'!E$61=4,(Y2122*G2122)/T2122,'3 Model Input'!E$61=5,(Z2122*G2122)/T2122, ISTEXT('3 Model Input'!E$61),"Missing",'3 Model Input'!E$61=6,(AA2122*G2122)/T2122))</f>
        <v>Blank</v>
      </c>
      <c r="AD2122" s="202" t="str">
        <f t="shared" si="357"/>
        <v>Blank</v>
      </c>
      <c r="AE2122" s="202" t="str">
        <f t="shared" si="358"/>
        <v>Blank</v>
      </c>
      <c r="AF2122" s="217" t="str">
        <f t="shared" si="359"/>
        <v>Blank</v>
      </c>
      <c r="AG2122" s="9" t="str" cm="1">
        <f t="array" ref="AG2122">_xlfn.IFS(ISNUMBER(AC2122), "", ISNUMBER(SEARCH("Blank", AC2122)), "", ISERROR(AC2122), "Bad input on tab 3")</f>
        <v/>
      </c>
    </row>
    <row r="2123" spans="2:33" ht="15" customHeight="1" x14ac:dyDescent="0.75">
      <c r="B2123" s="205" t="str">
        <f>'5 Driver Data'!B2123</f>
        <v>2115</v>
      </c>
      <c r="C2123" s="193">
        <f>'5 Driver Data'!C2123</f>
        <v>0</v>
      </c>
      <c r="D2123" s="192">
        <f>'5 Driver Data'!D2123</f>
        <v>0</v>
      </c>
      <c r="E2123" s="191">
        <f>'5 Driver Data'!E2123</f>
        <v>0</v>
      </c>
      <c r="F2123" s="191">
        <f>'5 Driver Data'!F2123</f>
        <v>0</v>
      </c>
      <c r="G2123" s="191">
        <f>'5 Driver Data'!G2123</f>
        <v>0</v>
      </c>
      <c r="H2123" s="191">
        <f>'5 Driver Data'!H2123</f>
        <v>0</v>
      </c>
      <c r="I2123" s="191">
        <f>'5 Driver Data'!I2123</f>
        <v>0</v>
      </c>
      <c r="J2123" s="191">
        <f>'5 Driver Data'!J2123</f>
        <v>0</v>
      </c>
      <c r="K2123" s="206">
        <f>'5 Driver Data'!K2123</f>
        <v>0</v>
      </c>
      <c r="L2123" s="1"/>
      <c r="M2123" s="216" t="str">
        <f>IF(D2123=0,"Blank",'3 Model Input'!E$44*'3 Model Input'!E$45)</f>
        <v>Blank</v>
      </c>
      <c r="N2123" s="197" t="str">
        <f t="shared" si="350"/>
        <v>Blank</v>
      </c>
      <c r="O2123" s="197" t="str">
        <f>IF(D2123=0,"Blank",'3 Model Input'!E$49*(1-'3 Model Input'!E$51))</f>
        <v>Blank</v>
      </c>
      <c r="P2123" s="197" t="str">
        <f t="shared" si="351"/>
        <v>Blank</v>
      </c>
      <c r="Q2123" s="197" t="str">
        <f>IF(D2123=0,"Blank",IF(D2123="BEV",E2123*(1-'3 Model Input'!E$54), E2123))</f>
        <v>Blank</v>
      </c>
      <c r="R2123" s="198" t="str">
        <f>IF(D2123=0,"Blank",IF(D2123="PHEV",F2123/G2123,F2123*(1-'3 Model Input'!E$54)/G2123))</f>
        <v>Blank</v>
      </c>
      <c r="S2123" s="198" t="str">
        <f>IF(D2123=0,"Blank",IF(D2123="PHEV",MIN(M2123,E2123),MIN(M2123,(E2123*(1-'3 Model Input'!E$54)))))</f>
        <v>Blank</v>
      </c>
      <c r="T2123" s="217" t="str">
        <f t="shared" si="352"/>
        <v>Blank</v>
      </c>
      <c r="U2123" s="89"/>
      <c r="V2123" s="216" t="str">
        <f>IF(D2123=0,"Blank",P2123*'3 Model Input'!E$50)</f>
        <v>Blank</v>
      </c>
      <c r="W2123" s="197" t="str">
        <f t="shared" si="353"/>
        <v>Blank</v>
      </c>
      <c r="X2123" s="197" t="str">
        <f t="shared" si="354"/>
        <v>Blank</v>
      </c>
      <c r="Y2123" s="197" t="str">
        <f t="shared" si="355"/>
        <v>Blank</v>
      </c>
      <c r="Z2123" s="197" t="str">
        <f t="shared" si="356"/>
        <v>Blank</v>
      </c>
      <c r="AA2123" s="223" t="str" cm="1">
        <f t="array" ref="AA2123">_xlfn.IFS(ISTEXT('3 Model Input'!F$70),"Missing",ISTEXT('3 Model Input'!I$70),"Missing",ISNUMBER('3 Model Input'!K$70),'3 Model Input'!K$70*P2123)</f>
        <v>Missing</v>
      </c>
      <c r="AB2123" s="89"/>
      <c r="AC2123" s="227" t="str" cm="1">
        <f t="array" ref="AC2123">IF(D2123=0,"Blank",_xlfn.IFS('3 Model Input'!E$61=1,(V2123*G2123)/T2123,'3 Model Input'!E$61=2,(W2123*G2123)/T2123,'3 Model Input'!E$61=3,(X2123*G2123)/T2123,'3 Model Input'!E$61=4,(Y2123*G2123)/T2123,'3 Model Input'!E$61=5,(Z2123*G2123)/T2123, ISTEXT('3 Model Input'!E$61),"Missing",'3 Model Input'!E$61=6,(AA2123*G2123)/T2123))</f>
        <v>Blank</v>
      </c>
      <c r="AD2123" s="202" t="str">
        <f t="shared" si="357"/>
        <v>Blank</v>
      </c>
      <c r="AE2123" s="202" t="str">
        <f t="shared" si="358"/>
        <v>Blank</v>
      </c>
      <c r="AF2123" s="217" t="str">
        <f t="shared" si="359"/>
        <v>Blank</v>
      </c>
      <c r="AG2123" s="9" t="str" cm="1">
        <f t="array" ref="AG2123">_xlfn.IFS(ISNUMBER(AC2123), "", ISNUMBER(SEARCH("Blank", AC2123)), "", ISERROR(AC2123), "Bad input on tab 3")</f>
        <v/>
      </c>
    </row>
    <row r="2124" spans="2:33" ht="15" customHeight="1" x14ac:dyDescent="0.75">
      <c r="B2124" s="205" t="str">
        <f>'5 Driver Data'!B2124</f>
        <v>2116</v>
      </c>
      <c r="C2124" s="193">
        <f>'5 Driver Data'!C2124</f>
        <v>0</v>
      </c>
      <c r="D2124" s="192">
        <f>'5 Driver Data'!D2124</f>
        <v>0</v>
      </c>
      <c r="E2124" s="191">
        <f>'5 Driver Data'!E2124</f>
        <v>0</v>
      </c>
      <c r="F2124" s="191">
        <f>'5 Driver Data'!F2124</f>
        <v>0</v>
      </c>
      <c r="G2124" s="191">
        <f>'5 Driver Data'!G2124</f>
        <v>0</v>
      </c>
      <c r="H2124" s="191">
        <f>'5 Driver Data'!H2124</f>
        <v>0</v>
      </c>
      <c r="I2124" s="191">
        <f>'5 Driver Data'!I2124</f>
        <v>0</v>
      </c>
      <c r="J2124" s="191">
        <f>'5 Driver Data'!J2124</f>
        <v>0</v>
      </c>
      <c r="K2124" s="206">
        <f>'5 Driver Data'!K2124</f>
        <v>0</v>
      </c>
      <c r="L2124" s="1"/>
      <c r="M2124" s="216" t="str">
        <f>IF(D2124=0,"Blank",'3 Model Input'!E$44*'3 Model Input'!E$45)</f>
        <v>Blank</v>
      </c>
      <c r="N2124" s="197" t="str">
        <f t="shared" si="350"/>
        <v>Blank</v>
      </c>
      <c r="O2124" s="197" t="str">
        <f>IF(D2124=0,"Blank",'3 Model Input'!E$49*(1-'3 Model Input'!E$51))</f>
        <v>Blank</v>
      </c>
      <c r="P2124" s="197" t="str">
        <f t="shared" si="351"/>
        <v>Blank</v>
      </c>
      <c r="Q2124" s="197" t="str">
        <f>IF(D2124=0,"Blank",IF(D2124="BEV",E2124*(1-'3 Model Input'!E$54), E2124))</f>
        <v>Blank</v>
      </c>
      <c r="R2124" s="198" t="str">
        <f>IF(D2124=0,"Blank",IF(D2124="PHEV",F2124/G2124,F2124*(1-'3 Model Input'!E$54)/G2124))</f>
        <v>Blank</v>
      </c>
      <c r="S2124" s="198" t="str">
        <f>IF(D2124=0,"Blank",IF(D2124="PHEV",MIN(M2124,E2124),MIN(M2124,(E2124*(1-'3 Model Input'!E$54)))))</f>
        <v>Blank</v>
      </c>
      <c r="T2124" s="217" t="str">
        <f t="shared" si="352"/>
        <v>Blank</v>
      </c>
      <c r="U2124" s="89"/>
      <c r="V2124" s="216" t="str">
        <f>IF(D2124=0,"Blank",P2124*'3 Model Input'!E$50)</f>
        <v>Blank</v>
      </c>
      <c r="W2124" s="197" t="str">
        <f t="shared" si="353"/>
        <v>Blank</v>
      </c>
      <c r="X2124" s="197" t="str">
        <f t="shared" si="354"/>
        <v>Blank</v>
      </c>
      <c r="Y2124" s="197" t="str">
        <f t="shared" si="355"/>
        <v>Blank</v>
      </c>
      <c r="Z2124" s="197" t="str">
        <f t="shared" si="356"/>
        <v>Blank</v>
      </c>
      <c r="AA2124" s="223" t="str" cm="1">
        <f t="array" ref="AA2124">_xlfn.IFS(ISTEXT('3 Model Input'!F$70),"Missing",ISTEXT('3 Model Input'!I$70),"Missing",ISNUMBER('3 Model Input'!K$70),'3 Model Input'!K$70*P2124)</f>
        <v>Missing</v>
      </c>
      <c r="AB2124" s="89"/>
      <c r="AC2124" s="227" t="str" cm="1">
        <f t="array" ref="AC2124">IF(D2124=0,"Blank",_xlfn.IFS('3 Model Input'!E$61=1,(V2124*G2124)/T2124,'3 Model Input'!E$61=2,(W2124*G2124)/T2124,'3 Model Input'!E$61=3,(X2124*G2124)/T2124,'3 Model Input'!E$61=4,(Y2124*G2124)/T2124,'3 Model Input'!E$61=5,(Z2124*G2124)/T2124, ISTEXT('3 Model Input'!E$61),"Missing",'3 Model Input'!E$61=6,(AA2124*G2124)/T2124))</f>
        <v>Blank</v>
      </c>
      <c r="AD2124" s="202" t="str">
        <f t="shared" si="357"/>
        <v>Blank</v>
      </c>
      <c r="AE2124" s="202" t="str">
        <f t="shared" si="358"/>
        <v>Blank</v>
      </c>
      <c r="AF2124" s="217" t="str">
        <f t="shared" si="359"/>
        <v>Blank</v>
      </c>
      <c r="AG2124" s="9" t="str" cm="1">
        <f t="array" ref="AG2124">_xlfn.IFS(ISNUMBER(AC2124), "", ISNUMBER(SEARCH("Blank", AC2124)), "", ISERROR(AC2124), "Bad input on tab 3")</f>
        <v/>
      </c>
    </row>
    <row r="2125" spans="2:33" ht="15" customHeight="1" x14ac:dyDescent="0.75">
      <c r="B2125" s="205" t="str">
        <f>'5 Driver Data'!B2125</f>
        <v>2117</v>
      </c>
      <c r="C2125" s="193">
        <f>'5 Driver Data'!C2125</f>
        <v>0</v>
      </c>
      <c r="D2125" s="192">
        <f>'5 Driver Data'!D2125</f>
        <v>0</v>
      </c>
      <c r="E2125" s="191">
        <f>'5 Driver Data'!E2125</f>
        <v>0</v>
      </c>
      <c r="F2125" s="191">
        <f>'5 Driver Data'!F2125</f>
        <v>0</v>
      </c>
      <c r="G2125" s="191">
        <f>'5 Driver Data'!G2125</f>
        <v>0</v>
      </c>
      <c r="H2125" s="191">
        <f>'5 Driver Data'!H2125</f>
        <v>0</v>
      </c>
      <c r="I2125" s="191">
        <f>'5 Driver Data'!I2125</f>
        <v>0</v>
      </c>
      <c r="J2125" s="191">
        <f>'5 Driver Data'!J2125</f>
        <v>0</v>
      </c>
      <c r="K2125" s="206">
        <f>'5 Driver Data'!K2125</f>
        <v>0</v>
      </c>
      <c r="L2125" s="1"/>
      <c r="M2125" s="216" t="str">
        <f>IF(D2125=0,"Blank",'3 Model Input'!E$44*'3 Model Input'!E$45)</f>
        <v>Blank</v>
      </c>
      <c r="N2125" s="197" t="str">
        <f t="shared" si="350"/>
        <v>Blank</v>
      </c>
      <c r="O2125" s="197" t="str">
        <f>IF(D2125=0,"Blank",'3 Model Input'!E$49*(1-'3 Model Input'!E$51))</f>
        <v>Blank</v>
      </c>
      <c r="P2125" s="197" t="str">
        <f t="shared" si="351"/>
        <v>Blank</v>
      </c>
      <c r="Q2125" s="197" t="str">
        <f>IF(D2125=0,"Blank",IF(D2125="BEV",E2125*(1-'3 Model Input'!E$54), E2125))</f>
        <v>Blank</v>
      </c>
      <c r="R2125" s="198" t="str">
        <f>IF(D2125=0,"Blank",IF(D2125="PHEV",F2125/G2125,F2125*(1-'3 Model Input'!E$54)/G2125))</f>
        <v>Blank</v>
      </c>
      <c r="S2125" s="198" t="str">
        <f>IF(D2125=0,"Blank",IF(D2125="PHEV",MIN(M2125,E2125),MIN(M2125,(E2125*(1-'3 Model Input'!E$54)))))</f>
        <v>Blank</v>
      </c>
      <c r="T2125" s="217" t="str">
        <f t="shared" si="352"/>
        <v>Blank</v>
      </c>
      <c r="U2125" s="89"/>
      <c r="V2125" s="216" t="str">
        <f>IF(D2125=0,"Blank",P2125*'3 Model Input'!E$50)</f>
        <v>Blank</v>
      </c>
      <c r="W2125" s="197" t="str">
        <f t="shared" si="353"/>
        <v>Blank</v>
      </c>
      <c r="X2125" s="197" t="str">
        <f t="shared" si="354"/>
        <v>Blank</v>
      </c>
      <c r="Y2125" s="197" t="str">
        <f t="shared" si="355"/>
        <v>Blank</v>
      </c>
      <c r="Z2125" s="197" t="str">
        <f t="shared" si="356"/>
        <v>Blank</v>
      </c>
      <c r="AA2125" s="223" t="str" cm="1">
        <f t="array" ref="AA2125">_xlfn.IFS(ISTEXT('3 Model Input'!F$70),"Missing",ISTEXT('3 Model Input'!I$70),"Missing",ISNUMBER('3 Model Input'!K$70),'3 Model Input'!K$70*P2125)</f>
        <v>Missing</v>
      </c>
      <c r="AB2125" s="89"/>
      <c r="AC2125" s="227" t="str" cm="1">
        <f t="array" ref="AC2125">IF(D2125=0,"Blank",_xlfn.IFS('3 Model Input'!E$61=1,(V2125*G2125)/T2125,'3 Model Input'!E$61=2,(W2125*G2125)/T2125,'3 Model Input'!E$61=3,(X2125*G2125)/T2125,'3 Model Input'!E$61=4,(Y2125*G2125)/T2125,'3 Model Input'!E$61=5,(Z2125*G2125)/T2125, ISTEXT('3 Model Input'!E$61),"Missing",'3 Model Input'!E$61=6,(AA2125*G2125)/T2125))</f>
        <v>Blank</v>
      </c>
      <c r="AD2125" s="202" t="str">
        <f t="shared" si="357"/>
        <v>Blank</v>
      </c>
      <c r="AE2125" s="202" t="str">
        <f t="shared" si="358"/>
        <v>Blank</v>
      </c>
      <c r="AF2125" s="217" t="str">
        <f t="shared" si="359"/>
        <v>Blank</v>
      </c>
      <c r="AG2125" s="9" t="str" cm="1">
        <f t="array" ref="AG2125">_xlfn.IFS(ISNUMBER(AC2125), "", ISNUMBER(SEARCH("Blank", AC2125)), "", ISERROR(AC2125), "Bad input on tab 3")</f>
        <v/>
      </c>
    </row>
    <row r="2126" spans="2:33" ht="15" customHeight="1" x14ac:dyDescent="0.75">
      <c r="B2126" s="205" t="str">
        <f>'5 Driver Data'!B2126</f>
        <v>2118</v>
      </c>
      <c r="C2126" s="193">
        <f>'5 Driver Data'!C2126</f>
        <v>0</v>
      </c>
      <c r="D2126" s="192">
        <f>'5 Driver Data'!D2126</f>
        <v>0</v>
      </c>
      <c r="E2126" s="191">
        <f>'5 Driver Data'!E2126</f>
        <v>0</v>
      </c>
      <c r="F2126" s="191">
        <f>'5 Driver Data'!F2126</f>
        <v>0</v>
      </c>
      <c r="G2126" s="191">
        <f>'5 Driver Data'!G2126</f>
        <v>0</v>
      </c>
      <c r="H2126" s="191">
        <f>'5 Driver Data'!H2126</f>
        <v>0</v>
      </c>
      <c r="I2126" s="191">
        <f>'5 Driver Data'!I2126</f>
        <v>0</v>
      </c>
      <c r="J2126" s="191">
        <f>'5 Driver Data'!J2126</f>
        <v>0</v>
      </c>
      <c r="K2126" s="206">
        <f>'5 Driver Data'!K2126</f>
        <v>0</v>
      </c>
      <c r="L2126" s="1"/>
      <c r="M2126" s="216" t="str">
        <f>IF(D2126=0,"Blank",'3 Model Input'!E$44*'3 Model Input'!E$45)</f>
        <v>Blank</v>
      </c>
      <c r="N2126" s="197" t="str">
        <f t="shared" si="350"/>
        <v>Blank</v>
      </c>
      <c r="O2126" s="197" t="str">
        <f>IF(D2126=0,"Blank",'3 Model Input'!E$49*(1-'3 Model Input'!E$51))</f>
        <v>Blank</v>
      </c>
      <c r="P2126" s="197" t="str">
        <f t="shared" si="351"/>
        <v>Blank</v>
      </c>
      <c r="Q2126" s="197" t="str">
        <f>IF(D2126=0,"Blank",IF(D2126="BEV",E2126*(1-'3 Model Input'!E$54), E2126))</f>
        <v>Blank</v>
      </c>
      <c r="R2126" s="198" t="str">
        <f>IF(D2126=0,"Blank",IF(D2126="PHEV",F2126/G2126,F2126*(1-'3 Model Input'!E$54)/G2126))</f>
        <v>Blank</v>
      </c>
      <c r="S2126" s="198" t="str">
        <f>IF(D2126=0,"Blank",IF(D2126="PHEV",MIN(M2126,E2126),MIN(M2126,(E2126*(1-'3 Model Input'!E$54)))))</f>
        <v>Blank</v>
      </c>
      <c r="T2126" s="217" t="str">
        <f t="shared" si="352"/>
        <v>Blank</v>
      </c>
      <c r="U2126" s="89"/>
      <c r="V2126" s="216" t="str">
        <f>IF(D2126=0,"Blank",P2126*'3 Model Input'!E$50)</f>
        <v>Blank</v>
      </c>
      <c r="W2126" s="197" t="str">
        <f t="shared" si="353"/>
        <v>Blank</v>
      </c>
      <c r="X2126" s="197" t="str">
        <f t="shared" si="354"/>
        <v>Blank</v>
      </c>
      <c r="Y2126" s="197" t="str">
        <f t="shared" si="355"/>
        <v>Blank</v>
      </c>
      <c r="Z2126" s="197" t="str">
        <f t="shared" si="356"/>
        <v>Blank</v>
      </c>
      <c r="AA2126" s="223" t="str" cm="1">
        <f t="array" ref="AA2126">_xlfn.IFS(ISTEXT('3 Model Input'!F$70),"Missing",ISTEXT('3 Model Input'!I$70),"Missing",ISNUMBER('3 Model Input'!K$70),'3 Model Input'!K$70*P2126)</f>
        <v>Missing</v>
      </c>
      <c r="AB2126" s="89"/>
      <c r="AC2126" s="227" t="str" cm="1">
        <f t="array" ref="AC2126">IF(D2126=0,"Blank",_xlfn.IFS('3 Model Input'!E$61=1,(V2126*G2126)/T2126,'3 Model Input'!E$61=2,(W2126*G2126)/T2126,'3 Model Input'!E$61=3,(X2126*G2126)/T2126,'3 Model Input'!E$61=4,(Y2126*G2126)/T2126,'3 Model Input'!E$61=5,(Z2126*G2126)/T2126, ISTEXT('3 Model Input'!E$61),"Missing",'3 Model Input'!E$61=6,(AA2126*G2126)/T2126))</f>
        <v>Blank</v>
      </c>
      <c r="AD2126" s="202" t="str">
        <f t="shared" si="357"/>
        <v>Blank</v>
      </c>
      <c r="AE2126" s="202" t="str">
        <f t="shared" si="358"/>
        <v>Blank</v>
      </c>
      <c r="AF2126" s="217" t="str">
        <f t="shared" si="359"/>
        <v>Blank</v>
      </c>
      <c r="AG2126" s="9" t="str" cm="1">
        <f t="array" ref="AG2126">_xlfn.IFS(ISNUMBER(AC2126), "", ISNUMBER(SEARCH("Blank", AC2126)), "", ISERROR(AC2126), "Bad input on tab 3")</f>
        <v/>
      </c>
    </row>
    <row r="2127" spans="2:33" ht="15" customHeight="1" x14ac:dyDescent="0.75">
      <c r="B2127" s="205" t="str">
        <f>'5 Driver Data'!B2127</f>
        <v>2119</v>
      </c>
      <c r="C2127" s="193">
        <f>'5 Driver Data'!C2127</f>
        <v>0</v>
      </c>
      <c r="D2127" s="192">
        <f>'5 Driver Data'!D2127</f>
        <v>0</v>
      </c>
      <c r="E2127" s="191">
        <f>'5 Driver Data'!E2127</f>
        <v>0</v>
      </c>
      <c r="F2127" s="191">
        <f>'5 Driver Data'!F2127</f>
        <v>0</v>
      </c>
      <c r="G2127" s="191">
        <f>'5 Driver Data'!G2127</f>
        <v>0</v>
      </c>
      <c r="H2127" s="191">
        <f>'5 Driver Data'!H2127</f>
        <v>0</v>
      </c>
      <c r="I2127" s="191">
        <f>'5 Driver Data'!I2127</f>
        <v>0</v>
      </c>
      <c r="J2127" s="191">
        <f>'5 Driver Data'!J2127</f>
        <v>0</v>
      </c>
      <c r="K2127" s="206">
        <f>'5 Driver Data'!K2127</f>
        <v>0</v>
      </c>
      <c r="L2127" s="1"/>
      <c r="M2127" s="216" t="str">
        <f>IF(D2127=0,"Blank",'3 Model Input'!E$44*'3 Model Input'!E$45)</f>
        <v>Blank</v>
      </c>
      <c r="N2127" s="197" t="str">
        <f t="shared" si="350"/>
        <v>Blank</v>
      </c>
      <c r="O2127" s="197" t="str">
        <f>IF(D2127=0,"Blank",'3 Model Input'!E$49*(1-'3 Model Input'!E$51))</f>
        <v>Blank</v>
      </c>
      <c r="P2127" s="197" t="str">
        <f t="shared" si="351"/>
        <v>Blank</v>
      </c>
      <c r="Q2127" s="197" t="str">
        <f>IF(D2127=0,"Blank",IF(D2127="BEV",E2127*(1-'3 Model Input'!E$54), E2127))</f>
        <v>Blank</v>
      </c>
      <c r="R2127" s="198" t="str">
        <f>IF(D2127=0,"Blank",IF(D2127="PHEV",F2127/G2127,F2127*(1-'3 Model Input'!E$54)/G2127))</f>
        <v>Blank</v>
      </c>
      <c r="S2127" s="198" t="str">
        <f>IF(D2127=0,"Blank",IF(D2127="PHEV",MIN(M2127,E2127),MIN(M2127,(E2127*(1-'3 Model Input'!E$54)))))</f>
        <v>Blank</v>
      </c>
      <c r="T2127" s="217" t="str">
        <f t="shared" si="352"/>
        <v>Blank</v>
      </c>
      <c r="U2127" s="89"/>
      <c r="V2127" s="216" t="str">
        <f>IF(D2127=0,"Blank",P2127*'3 Model Input'!E$50)</f>
        <v>Blank</v>
      </c>
      <c r="W2127" s="197" t="str">
        <f t="shared" si="353"/>
        <v>Blank</v>
      </c>
      <c r="X2127" s="197" t="str">
        <f t="shared" si="354"/>
        <v>Blank</v>
      </c>
      <c r="Y2127" s="197" t="str">
        <f t="shared" si="355"/>
        <v>Blank</v>
      </c>
      <c r="Z2127" s="197" t="str">
        <f t="shared" si="356"/>
        <v>Blank</v>
      </c>
      <c r="AA2127" s="223" t="str" cm="1">
        <f t="array" ref="AA2127">_xlfn.IFS(ISTEXT('3 Model Input'!F$70),"Missing",ISTEXT('3 Model Input'!I$70),"Missing",ISNUMBER('3 Model Input'!K$70),'3 Model Input'!K$70*P2127)</f>
        <v>Missing</v>
      </c>
      <c r="AB2127" s="89"/>
      <c r="AC2127" s="227" t="str" cm="1">
        <f t="array" ref="AC2127">IF(D2127=0,"Blank",_xlfn.IFS('3 Model Input'!E$61=1,(V2127*G2127)/T2127,'3 Model Input'!E$61=2,(W2127*G2127)/T2127,'3 Model Input'!E$61=3,(X2127*G2127)/T2127,'3 Model Input'!E$61=4,(Y2127*G2127)/T2127,'3 Model Input'!E$61=5,(Z2127*G2127)/T2127, ISTEXT('3 Model Input'!E$61),"Missing",'3 Model Input'!E$61=6,(AA2127*G2127)/T2127))</f>
        <v>Blank</v>
      </c>
      <c r="AD2127" s="202" t="str">
        <f t="shared" si="357"/>
        <v>Blank</v>
      </c>
      <c r="AE2127" s="202" t="str">
        <f t="shared" si="358"/>
        <v>Blank</v>
      </c>
      <c r="AF2127" s="217" t="str">
        <f t="shared" si="359"/>
        <v>Blank</v>
      </c>
      <c r="AG2127" s="9" t="str" cm="1">
        <f t="array" ref="AG2127">_xlfn.IFS(ISNUMBER(AC2127), "", ISNUMBER(SEARCH("Blank", AC2127)), "", ISERROR(AC2127), "Bad input on tab 3")</f>
        <v/>
      </c>
    </row>
    <row r="2128" spans="2:33" ht="15" customHeight="1" x14ac:dyDescent="0.75">
      <c r="B2128" s="205" t="str">
        <f>'5 Driver Data'!B2128</f>
        <v>2120</v>
      </c>
      <c r="C2128" s="193">
        <f>'5 Driver Data'!C2128</f>
        <v>0</v>
      </c>
      <c r="D2128" s="192">
        <f>'5 Driver Data'!D2128</f>
        <v>0</v>
      </c>
      <c r="E2128" s="191">
        <f>'5 Driver Data'!E2128</f>
        <v>0</v>
      </c>
      <c r="F2128" s="191">
        <f>'5 Driver Data'!F2128</f>
        <v>0</v>
      </c>
      <c r="G2128" s="191">
        <f>'5 Driver Data'!G2128</f>
        <v>0</v>
      </c>
      <c r="H2128" s="191">
        <f>'5 Driver Data'!H2128</f>
        <v>0</v>
      </c>
      <c r="I2128" s="191">
        <f>'5 Driver Data'!I2128</f>
        <v>0</v>
      </c>
      <c r="J2128" s="191">
        <f>'5 Driver Data'!J2128</f>
        <v>0</v>
      </c>
      <c r="K2128" s="206">
        <f>'5 Driver Data'!K2128</f>
        <v>0</v>
      </c>
      <c r="L2128" s="1"/>
      <c r="M2128" s="216" t="str">
        <f>IF(D2128=0,"Blank",'3 Model Input'!E$44*'3 Model Input'!E$45)</f>
        <v>Blank</v>
      </c>
      <c r="N2128" s="197" t="str">
        <f t="shared" si="350"/>
        <v>Blank</v>
      </c>
      <c r="O2128" s="197" t="str">
        <f>IF(D2128=0,"Blank",'3 Model Input'!E$49*(1-'3 Model Input'!E$51))</f>
        <v>Blank</v>
      </c>
      <c r="P2128" s="197" t="str">
        <f t="shared" si="351"/>
        <v>Blank</v>
      </c>
      <c r="Q2128" s="197" t="str">
        <f>IF(D2128=0,"Blank",IF(D2128="BEV",E2128*(1-'3 Model Input'!E$54), E2128))</f>
        <v>Blank</v>
      </c>
      <c r="R2128" s="198" t="str">
        <f>IF(D2128=0,"Blank",IF(D2128="PHEV",F2128/G2128,F2128*(1-'3 Model Input'!E$54)/G2128))</f>
        <v>Blank</v>
      </c>
      <c r="S2128" s="198" t="str">
        <f>IF(D2128=0,"Blank",IF(D2128="PHEV",MIN(M2128,E2128),MIN(M2128,(E2128*(1-'3 Model Input'!E$54)))))</f>
        <v>Blank</v>
      </c>
      <c r="T2128" s="217" t="str">
        <f t="shared" si="352"/>
        <v>Blank</v>
      </c>
      <c r="U2128" s="89"/>
      <c r="V2128" s="216" t="str">
        <f>IF(D2128=0,"Blank",P2128*'3 Model Input'!E$50)</f>
        <v>Blank</v>
      </c>
      <c r="W2128" s="197" t="str">
        <f t="shared" si="353"/>
        <v>Blank</v>
      </c>
      <c r="X2128" s="197" t="str">
        <f t="shared" si="354"/>
        <v>Blank</v>
      </c>
      <c r="Y2128" s="197" t="str">
        <f t="shared" si="355"/>
        <v>Blank</v>
      </c>
      <c r="Z2128" s="197" t="str">
        <f t="shared" si="356"/>
        <v>Blank</v>
      </c>
      <c r="AA2128" s="223" t="str" cm="1">
        <f t="array" ref="AA2128">_xlfn.IFS(ISTEXT('3 Model Input'!F$70),"Missing",ISTEXT('3 Model Input'!I$70),"Missing",ISNUMBER('3 Model Input'!K$70),'3 Model Input'!K$70*P2128)</f>
        <v>Missing</v>
      </c>
      <c r="AB2128" s="89"/>
      <c r="AC2128" s="227" t="str" cm="1">
        <f t="array" ref="AC2128">IF(D2128=0,"Blank",_xlfn.IFS('3 Model Input'!E$61=1,(V2128*G2128)/T2128,'3 Model Input'!E$61=2,(W2128*G2128)/T2128,'3 Model Input'!E$61=3,(X2128*G2128)/T2128,'3 Model Input'!E$61=4,(Y2128*G2128)/T2128,'3 Model Input'!E$61=5,(Z2128*G2128)/T2128, ISTEXT('3 Model Input'!E$61),"Missing",'3 Model Input'!E$61=6,(AA2128*G2128)/T2128))</f>
        <v>Blank</v>
      </c>
      <c r="AD2128" s="202" t="str">
        <f t="shared" si="357"/>
        <v>Blank</v>
      </c>
      <c r="AE2128" s="202" t="str">
        <f t="shared" si="358"/>
        <v>Blank</v>
      </c>
      <c r="AF2128" s="217" t="str">
        <f t="shared" si="359"/>
        <v>Blank</v>
      </c>
      <c r="AG2128" s="9" t="str" cm="1">
        <f t="array" ref="AG2128">_xlfn.IFS(ISNUMBER(AC2128), "", ISNUMBER(SEARCH("Blank", AC2128)), "", ISERROR(AC2128), "Bad input on tab 3")</f>
        <v/>
      </c>
    </row>
    <row r="2129" spans="2:33" ht="15" customHeight="1" x14ac:dyDescent="0.75">
      <c r="B2129" s="205" t="str">
        <f>'5 Driver Data'!B2129</f>
        <v>2121</v>
      </c>
      <c r="C2129" s="193">
        <f>'5 Driver Data'!C2129</f>
        <v>0</v>
      </c>
      <c r="D2129" s="192">
        <f>'5 Driver Data'!D2129</f>
        <v>0</v>
      </c>
      <c r="E2129" s="191">
        <f>'5 Driver Data'!E2129</f>
        <v>0</v>
      </c>
      <c r="F2129" s="191">
        <f>'5 Driver Data'!F2129</f>
        <v>0</v>
      </c>
      <c r="G2129" s="191">
        <f>'5 Driver Data'!G2129</f>
        <v>0</v>
      </c>
      <c r="H2129" s="191">
        <f>'5 Driver Data'!H2129</f>
        <v>0</v>
      </c>
      <c r="I2129" s="191">
        <f>'5 Driver Data'!I2129</f>
        <v>0</v>
      </c>
      <c r="J2129" s="191">
        <f>'5 Driver Data'!J2129</f>
        <v>0</v>
      </c>
      <c r="K2129" s="206">
        <f>'5 Driver Data'!K2129</f>
        <v>0</v>
      </c>
      <c r="L2129" s="1"/>
      <c r="M2129" s="216" t="str">
        <f>IF(D2129=0,"Blank",'3 Model Input'!E$44*'3 Model Input'!E$45)</f>
        <v>Blank</v>
      </c>
      <c r="N2129" s="197" t="str">
        <f t="shared" si="350"/>
        <v>Blank</v>
      </c>
      <c r="O2129" s="197" t="str">
        <f>IF(D2129=0,"Blank",'3 Model Input'!E$49*(1-'3 Model Input'!E$51))</f>
        <v>Blank</v>
      </c>
      <c r="P2129" s="197" t="str">
        <f t="shared" si="351"/>
        <v>Blank</v>
      </c>
      <c r="Q2129" s="197" t="str">
        <f>IF(D2129=0,"Blank",IF(D2129="BEV",E2129*(1-'3 Model Input'!E$54), E2129))</f>
        <v>Blank</v>
      </c>
      <c r="R2129" s="198" t="str">
        <f>IF(D2129=0,"Blank",IF(D2129="PHEV",F2129/G2129,F2129*(1-'3 Model Input'!E$54)/G2129))</f>
        <v>Blank</v>
      </c>
      <c r="S2129" s="198" t="str">
        <f>IF(D2129=0,"Blank",IF(D2129="PHEV",MIN(M2129,E2129),MIN(M2129,(E2129*(1-'3 Model Input'!E$54)))))</f>
        <v>Blank</v>
      </c>
      <c r="T2129" s="217" t="str">
        <f t="shared" si="352"/>
        <v>Blank</v>
      </c>
      <c r="U2129" s="89"/>
      <c r="V2129" s="216" t="str">
        <f>IF(D2129=0,"Blank",P2129*'3 Model Input'!E$50)</f>
        <v>Blank</v>
      </c>
      <c r="W2129" s="197" t="str">
        <f t="shared" si="353"/>
        <v>Blank</v>
      </c>
      <c r="X2129" s="197" t="str">
        <f t="shared" si="354"/>
        <v>Blank</v>
      </c>
      <c r="Y2129" s="197" t="str">
        <f t="shared" si="355"/>
        <v>Blank</v>
      </c>
      <c r="Z2129" s="197" t="str">
        <f t="shared" si="356"/>
        <v>Blank</v>
      </c>
      <c r="AA2129" s="223" t="str" cm="1">
        <f t="array" ref="AA2129">_xlfn.IFS(ISTEXT('3 Model Input'!F$70),"Missing",ISTEXT('3 Model Input'!I$70),"Missing",ISNUMBER('3 Model Input'!K$70),'3 Model Input'!K$70*P2129)</f>
        <v>Missing</v>
      </c>
      <c r="AB2129" s="89"/>
      <c r="AC2129" s="227" t="str" cm="1">
        <f t="array" ref="AC2129">IF(D2129=0,"Blank",_xlfn.IFS('3 Model Input'!E$61=1,(V2129*G2129)/T2129,'3 Model Input'!E$61=2,(W2129*G2129)/T2129,'3 Model Input'!E$61=3,(X2129*G2129)/T2129,'3 Model Input'!E$61=4,(Y2129*G2129)/T2129,'3 Model Input'!E$61=5,(Z2129*G2129)/T2129, ISTEXT('3 Model Input'!E$61),"Missing",'3 Model Input'!E$61=6,(AA2129*G2129)/T2129))</f>
        <v>Blank</v>
      </c>
      <c r="AD2129" s="202" t="str">
        <f t="shared" si="357"/>
        <v>Blank</v>
      </c>
      <c r="AE2129" s="202" t="str">
        <f t="shared" si="358"/>
        <v>Blank</v>
      </c>
      <c r="AF2129" s="217" t="str">
        <f t="shared" si="359"/>
        <v>Blank</v>
      </c>
      <c r="AG2129" s="9" t="str" cm="1">
        <f t="array" ref="AG2129">_xlfn.IFS(ISNUMBER(AC2129), "", ISNUMBER(SEARCH("Blank", AC2129)), "", ISERROR(AC2129), "Bad input on tab 3")</f>
        <v/>
      </c>
    </row>
    <row r="2130" spans="2:33" ht="15" customHeight="1" x14ac:dyDescent="0.75">
      <c r="B2130" s="205" t="str">
        <f>'5 Driver Data'!B2130</f>
        <v>2122</v>
      </c>
      <c r="C2130" s="193">
        <f>'5 Driver Data'!C2130</f>
        <v>0</v>
      </c>
      <c r="D2130" s="192">
        <f>'5 Driver Data'!D2130</f>
        <v>0</v>
      </c>
      <c r="E2130" s="191">
        <f>'5 Driver Data'!E2130</f>
        <v>0</v>
      </c>
      <c r="F2130" s="191">
        <f>'5 Driver Data'!F2130</f>
        <v>0</v>
      </c>
      <c r="G2130" s="191">
        <f>'5 Driver Data'!G2130</f>
        <v>0</v>
      </c>
      <c r="H2130" s="191">
        <f>'5 Driver Data'!H2130</f>
        <v>0</v>
      </c>
      <c r="I2130" s="191">
        <f>'5 Driver Data'!I2130</f>
        <v>0</v>
      </c>
      <c r="J2130" s="191">
        <f>'5 Driver Data'!J2130</f>
        <v>0</v>
      </c>
      <c r="K2130" s="206">
        <f>'5 Driver Data'!K2130</f>
        <v>0</v>
      </c>
      <c r="L2130" s="1"/>
      <c r="M2130" s="216" t="str">
        <f>IF(D2130=0,"Blank",'3 Model Input'!E$44*'3 Model Input'!E$45)</f>
        <v>Blank</v>
      </c>
      <c r="N2130" s="197" t="str">
        <f t="shared" si="350"/>
        <v>Blank</v>
      </c>
      <c r="O2130" s="197" t="str">
        <f>IF(D2130=0,"Blank",'3 Model Input'!E$49*(1-'3 Model Input'!E$51))</f>
        <v>Blank</v>
      </c>
      <c r="P2130" s="197" t="str">
        <f t="shared" si="351"/>
        <v>Blank</v>
      </c>
      <c r="Q2130" s="197" t="str">
        <f>IF(D2130=0,"Blank",IF(D2130="BEV",E2130*(1-'3 Model Input'!E$54), E2130))</f>
        <v>Blank</v>
      </c>
      <c r="R2130" s="198" t="str">
        <f>IF(D2130=0,"Blank",IF(D2130="PHEV",F2130/G2130,F2130*(1-'3 Model Input'!E$54)/G2130))</f>
        <v>Blank</v>
      </c>
      <c r="S2130" s="198" t="str">
        <f>IF(D2130=0,"Blank",IF(D2130="PHEV",MIN(M2130,E2130),MIN(M2130,(E2130*(1-'3 Model Input'!E$54)))))</f>
        <v>Blank</v>
      </c>
      <c r="T2130" s="217" t="str">
        <f t="shared" si="352"/>
        <v>Blank</v>
      </c>
      <c r="U2130" s="89"/>
      <c r="V2130" s="216" t="str">
        <f>IF(D2130=0,"Blank",P2130*'3 Model Input'!E$50)</f>
        <v>Blank</v>
      </c>
      <c r="W2130" s="197" t="str">
        <f t="shared" si="353"/>
        <v>Blank</v>
      </c>
      <c r="X2130" s="197" t="str">
        <f t="shared" si="354"/>
        <v>Blank</v>
      </c>
      <c r="Y2130" s="197" t="str">
        <f t="shared" si="355"/>
        <v>Blank</v>
      </c>
      <c r="Z2130" s="197" t="str">
        <f t="shared" si="356"/>
        <v>Blank</v>
      </c>
      <c r="AA2130" s="223" t="str" cm="1">
        <f t="array" ref="AA2130">_xlfn.IFS(ISTEXT('3 Model Input'!F$70),"Missing",ISTEXT('3 Model Input'!I$70),"Missing",ISNUMBER('3 Model Input'!K$70),'3 Model Input'!K$70*P2130)</f>
        <v>Missing</v>
      </c>
      <c r="AB2130" s="89"/>
      <c r="AC2130" s="227" t="str" cm="1">
        <f t="array" ref="AC2130">IF(D2130=0,"Blank",_xlfn.IFS('3 Model Input'!E$61=1,(V2130*G2130)/T2130,'3 Model Input'!E$61=2,(W2130*G2130)/T2130,'3 Model Input'!E$61=3,(X2130*G2130)/T2130,'3 Model Input'!E$61=4,(Y2130*G2130)/T2130,'3 Model Input'!E$61=5,(Z2130*G2130)/T2130, ISTEXT('3 Model Input'!E$61),"Missing",'3 Model Input'!E$61=6,(AA2130*G2130)/T2130))</f>
        <v>Blank</v>
      </c>
      <c r="AD2130" s="202" t="str">
        <f t="shared" si="357"/>
        <v>Blank</v>
      </c>
      <c r="AE2130" s="202" t="str">
        <f t="shared" si="358"/>
        <v>Blank</v>
      </c>
      <c r="AF2130" s="217" t="str">
        <f t="shared" si="359"/>
        <v>Blank</v>
      </c>
      <c r="AG2130" s="9" t="str" cm="1">
        <f t="array" ref="AG2130">_xlfn.IFS(ISNUMBER(AC2130), "", ISNUMBER(SEARCH("Blank", AC2130)), "", ISERROR(AC2130), "Bad input on tab 3")</f>
        <v/>
      </c>
    </row>
    <row r="2131" spans="2:33" ht="15" customHeight="1" x14ac:dyDescent="0.75">
      <c r="B2131" s="205" t="str">
        <f>'5 Driver Data'!B2131</f>
        <v>2123</v>
      </c>
      <c r="C2131" s="193">
        <f>'5 Driver Data'!C2131</f>
        <v>0</v>
      </c>
      <c r="D2131" s="192">
        <f>'5 Driver Data'!D2131</f>
        <v>0</v>
      </c>
      <c r="E2131" s="191">
        <f>'5 Driver Data'!E2131</f>
        <v>0</v>
      </c>
      <c r="F2131" s="191">
        <f>'5 Driver Data'!F2131</f>
        <v>0</v>
      </c>
      <c r="G2131" s="191">
        <f>'5 Driver Data'!G2131</f>
        <v>0</v>
      </c>
      <c r="H2131" s="191">
        <f>'5 Driver Data'!H2131</f>
        <v>0</v>
      </c>
      <c r="I2131" s="191">
        <f>'5 Driver Data'!I2131</f>
        <v>0</v>
      </c>
      <c r="J2131" s="191">
        <f>'5 Driver Data'!J2131</f>
        <v>0</v>
      </c>
      <c r="K2131" s="206">
        <f>'5 Driver Data'!K2131</f>
        <v>0</v>
      </c>
      <c r="L2131" s="1"/>
      <c r="M2131" s="216" t="str">
        <f>IF(D2131=0,"Blank",'3 Model Input'!E$44*'3 Model Input'!E$45)</f>
        <v>Blank</v>
      </c>
      <c r="N2131" s="197" t="str">
        <f t="shared" si="350"/>
        <v>Blank</v>
      </c>
      <c r="O2131" s="197" t="str">
        <f>IF(D2131=0,"Blank",'3 Model Input'!E$49*(1-'3 Model Input'!E$51))</f>
        <v>Blank</v>
      </c>
      <c r="P2131" s="197" t="str">
        <f t="shared" si="351"/>
        <v>Blank</v>
      </c>
      <c r="Q2131" s="197" t="str">
        <f>IF(D2131=0,"Blank",IF(D2131="BEV",E2131*(1-'3 Model Input'!E$54), E2131))</f>
        <v>Blank</v>
      </c>
      <c r="R2131" s="198" t="str">
        <f>IF(D2131=0,"Blank",IF(D2131="PHEV",F2131/G2131,F2131*(1-'3 Model Input'!E$54)/G2131))</f>
        <v>Blank</v>
      </c>
      <c r="S2131" s="198" t="str">
        <f>IF(D2131=0,"Blank",IF(D2131="PHEV",MIN(M2131,E2131),MIN(M2131,(E2131*(1-'3 Model Input'!E$54)))))</f>
        <v>Blank</v>
      </c>
      <c r="T2131" s="217" t="str">
        <f t="shared" si="352"/>
        <v>Blank</v>
      </c>
      <c r="U2131" s="89"/>
      <c r="V2131" s="216" t="str">
        <f>IF(D2131=0,"Blank",P2131*'3 Model Input'!E$50)</f>
        <v>Blank</v>
      </c>
      <c r="W2131" s="197" t="str">
        <f t="shared" si="353"/>
        <v>Blank</v>
      </c>
      <c r="X2131" s="197" t="str">
        <f t="shared" si="354"/>
        <v>Blank</v>
      </c>
      <c r="Y2131" s="197" t="str">
        <f t="shared" si="355"/>
        <v>Blank</v>
      </c>
      <c r="Z2131" s="197" t="str">
        <f t="shared" si="356"/>
        <v>Blank</v>
      </c>
      <c r="AA2131" s="223" t="str" cm="1">
        <f t="array" ref="AA2131">_xlfn.IFS(ISTEXT('3 Model Input'!F$70),"Missing",ISTEXT('3 Model Input'!I$70),"Missing",ISNUMBER('3 Model Input'!K$70),'3 Model Input'!K$70*P2131)</f>
        <v>Missing</v>
      </c>
      <c r="AB2131" s="89"/>
      <c r="AC2131" s="227" t="str" cm="1">
        <f t="array" ref="AC2131">IF(D2131=0,"Blank",_xlfn.IFS('3 Model Input'!E$61=1,(V2131*G2131)/T2131,'3 Model Input'!E$61=2,(W2131*G2131)/T2131,'3 Model Input'!E$61=3,(X2131*G2131)/T2131,'3 Model Input'!E$61=4,(Y2131*G2131)/T2131,'3 Model Input'!E$61=5,(Z2131*G2131)/T2131, ISTEXT('3 Model Input'!E$61),"Missing",'3 Model Input'!E$61=6,(AA2131*G2131)/T2131))</f>
        <v>Blank</v>
      </c>
      <c r="AD2131" s="202" t="str">
        <f t="shared" si="357"/>
        <v>Blank</v>
      </c>
      <c r="AE2131" s="202" t="str">
        <f t="shared" si="358"/>
        <v>Blank</v>
      </c>
      <c r="AF2131" s="217" t="str">
        <f t="shared" si="359"/>
        <v>Blank</v>
      </c>
      <c r="AG2131" s="9" t="str" cm="1">
        <f t="array" ref="AG2131">_xlfn.IFS(ISNUMBER(AC2131), "", ISNUMBER(SEARCH("Blank", AC2131)), "", ISERROR(AC2131), "Bad input on tab 3")</f>
        <v/>
      </c>
    </row>
    <row r="2132" spans="2:33" ht="15" customHeight="1" x14ac:dyDescent="0.75">
      <c r="B2132" s="205" t="str">
        <f>'5 Driver Data'!B2132</f>
        <v>2124</v>
      </c>
      <c r="C2132" s="193">
        <f>'5 Driver Data'!C2132</f>
        <v>0</v>
      </c>
      <c r="D2132" s="192">
        <f>'5 Driver Data'!D2132</f>
        <v>0</v>
      </c>
      <c r="E2132" s="191">
        <f>'5 Driver Data'!E2132</f>
        <v>0</v>
      </c>
      <c r="F2132" s="191">
        <f>'5 Driver Data'!F2132</f>
        <v>0</v>
      </c>
      <c r="G2132" s="191">
        <f>'5 Driver Data'!G2132</f>
        <v>0</v>
      </c>
      <c r="H2132" s="191">
        <f>'5 Driver Data'!H2132</f>
        <v>0</v>
      </c>
      <c r="I2132" s="191">
        <f>'5 Driver Data'!I2132</f>
        <v>0</v>
      </c>
      <c r="J2132" s="191">
        <f>'5 Driver Data'!J2132</f>
        <v>0</v>
      </c>
      <c r="K2132" s="206">
        <f>'5 Driver Data'!K2132</f>
        <v>0</v>
      </c>
      <c r="L2132" s="1"/>
      <c r="M2132" s="216" t="str">
        <f>IF(D2132=0,"Blank",'3 Model Input'!E$44*'3 Model Input'!E$45)</f>
        <v>Blank</v>
      </c>
      <c r="N2132" s="197" t="str">
        <f t="shared" si="350"/>
        <v>Blank</v>
      </c>
      <c r="O2132" s="197" t="str">
        <f>IF(D2132=0,"Blank",'3 Model Input'!E$49*(1-'3 Model Input'!E$51))</f>
        <v>Blank</v>
      </c>
      <c r="P2132" s="197" t="str">
        <f t="shared" si="351"/>
        <v>Blank</v>
      </c>
      <c r="Q2132" s="197" t="str">
        <f>IF(D2132=0,"Blank",IF(D2132="BEV",E2132*(1-'3 Model Input'!E$54), E2132))</f>
        <v>Blank</v>
      </c>
      <c r="R2132" s="198" t="str">
        <f>IF(D2132=0,"Blank",IF(D2132="PHEV",F2132/G2132,F2132*(1-'3 Model Input'!E$54)/G2132))</f>
        <v>Blank</v>
      </c>
      <c r="S2132" s="198" t="str">
        <f>IF(D2132=0,"Blank",IF(D2132="PHEV",MIN(M2132,E2132),MIN(M2132,(E2132*(1-'3 Model Input'!E$54)))))</f>
        <v>Blank</v>
      </c>
      <c r="T2132" s="217" t="str">
        <f t="shared" si="352"/>
        <v>Blank</v>
      </c>
      <c r="U2132" s="89"/>
      <c r="V2132" s="216" t="str">
        <f>IF(D2132=0,"Blank",P2132*'3 Model Input'!E$50)</f>
        <v>Blank</v>
      </c>
      <c r="W2132" s="197" t="str">
        <f t="shared" si="353"/>
        <v>Blank</v>
      </c>
      <c r="X2132" s="197" t="str">
        <f t="shared" si="354"/>
        <v>Blank</v>
      </c>
      <c r="Y2132" s="197" t="str">
        <f t="shared" si="355"/>
        <v>Blank</v>
      </c>
      <c r="Z2132" s="197" t="str">
        <f t="shared" si="356"/>
        <v>Blank</v>
      </c>
      <c r="AA2132" s="223" t="str" cm="1">
        <f t="array" ref="AA2132">_xlfn.IFS(ISTEXT('3 Model Input'!F$70),"Missing",ISTEXT('3 Model Input'!I$70),"Missing",ISNUMBER('3 Model Input'!K$70),'3 Model Input'!K$70*P2132)</f>
        <v>Missing</v>
      </c>
      <c r="AB2132" s="89"/>
      <c r="AC2132" s="227" t="str" cm="1">
        <f t="array" ref="AC2132">IF(D2132=0,"Blank",_xlfn.IFS('3 Model Input'!E$61=1,(V2132*G2132)/T2132,'3 Model Input'!E$61=2,(W2132*G2132)/T2132,'3 Model Input'!E$61=3,(X2132*G2132)/T2132,'3 Model Input'!E$61=4,(Y2132*G2132)/T2132,'3 Model Input'!E$61=5,(Z2132*G2132)/T2132, ISTEXT('3 Model Input'!E$61),"Missing",'3 Model Input'!E$61=6,(AA2132*G2132)/T2132))</f>
        <v>Blank</v>
      </c>
      <c r="AD2132" s="202" t="str">
        <f t="shared" si="357"/>
        <v>Blank</v>
      </c>
      <c r="AE2132" s="202" t="str">
        <f t="shared" si="358"/>
        <v>Blank</v>
      </c>
      <c r="AF2132" s="217" t="str">
        <f t="shared" si="359"/>
        <v>Blank</v>
      </c>
      <c r="AG2132" s="9" t="str" cm="1">
        <f t="array" ref="AG2132">_xlfn.IFS(ISNUMBER(AC2132), "", ISNUMBER(SEARCH("Blank", AC2132)), "", ISERROR(AC2132), "Bad input on tab 3")</f>
        <v/>
      </c>
    </row>
    <row r="2133" spans="2:33" ht="15" customHeight="1" x14ac:dyDescent="0.75">
      <c r="B2133" s="205" t="str">
        <f>'5 Driver Data'!B2133</f>
        <v>2125</v>
      </c>
      <c r="C2133" s="193">
        <f>'5 Driver Data'!C2133</f>
        <v>0</v>
      </c>
      <c r="D2133" s="192">
        <f>'5 Driver Data'!D2133</f>
        <v>0</v>
      </c>
      <c r="E2133" s="191">
        <f>'5 Driver Data'!E2133</f>
        <v>0</v>
      </c>
      <c r="F2133" s="191">
        <f>'5 Driver Data'!F2133</f>
        <v>0</v>
      </c>
      <c r="G2133" s="191">
        <f>'5 Driver Data'!G2133</f>
        <v>0</v>
      </c>
      <c r="H2133" s="191">
        <f>'5 Driver Data'!H2133</f>
        <v>0</v>
      </c>
      <c r="I2133" s="191">
        <f>'5 Driver Data'!I2133</f>
        <v>0</v>
      </c>
      <c r="J2133" s="191">
        <f>'5 Driver Data'!J2133</f>
        <v>0</v>
      </c>
      <c r="K2133" s="206">
        <f>'5 Driver Data'!K2133</f>
        <v>0</v>
      </c>
      <c r="L2133" s="1"/>
      <c r="M2133" s="216" t="str">
        <f>IF(D2133=0,"Blank",'3 Model Input'!E$44*'3 Model Input'!E$45)</f>
        <v>Blank</v>
      </c>
      <c r="N2133" s="197" t="str">
        <f t="shared" si="350"/>
        <v>Blank</v>
      </c>
      <c r="O2133" s="197" t="str">
        <f>IF(D2133=0,"Blank",'3 Model Input'!E$49*(1-'3 Model Input'!E$51))</f>
        <v>Blank</v>
      </c>
      <c r="P2133" s="197" t="str">
        <f t="shared" si="351"/>
        <v>Blank</v>
      </c>
      <c r="Q2133" s="197" t="str">
        <f>IF(D2133=0,"Blank",IF(D2133="BEV",E2133*(1-'3 Model Input'!E$54), E2133))</f>
        <v>Blank</v>
      </c>
      <c r="R2133" s="198" t="str">
        <f>IF(D2133=0,"Blank",IF(D2133="PHEV",F2133/G2133,F2133*(1-'3 Model Input'!E$54)/G2133))</f>
        <v>Blank</v>
      </c>
      <c r="S2133" s="198" t="str">
        <f>IF(D2133=0,"Blank",IF(D2133="PHEV",MIN(M2133,E2133),MIN(M2133,(E2133*(1-'3 Model Input'!E$54)))))</f>
        <v>Blank</v>
      </c>
      <c r="T2133" s="217" t="str">
        <f t="shared" si="352"/>
        <v>Blank</v>
      </c>
      <c r="U2133" s="89"/>
      <c r="V2133" s="216" t="str">
        <f>IF(D2133=0,"Blank",P2133*'3 Model Input'!E$50)</f>
        <v>Blank</v>
      </c>
      <c r="W2133" s="197" t="str">
        <f t="shared" si="353"/>
        <v>Blank</v>
      </c>
      <c r="X2133" s="197" t="str">
        <f t="shared" si="354"/>
        <v>Blank</v>
      </c>
      <c r="Y2133" s="197" t="str">
        <f t="shared" si="355"/>
        <v>Blank</v>
      </c>
      <c r="Z2133" s="197" t="str">
        <f t="shared" si="356"/>
        <v>Blank</v>
      </c>
      <c r="AA2133" s="223" t="str" cm="1">
        <f t="array" ref="AA2133">_xlfn.IFS(ISTEXT('3 Model Input'!F$70),"Missing",ISTEXT('3 Model Input'!I$70),"Missing",ISNUMBER('3 Model Input'!K$70),'3 Model Input'!K$70*P2133)</f>
        <v>Missing</v>
      </c>
      <c r="AB2133" s="89"/>
      <c r="AC2133" s="227" t="str" cm="1">
        <f t="array" ref="AC2133">IF(D2133=0,"Blank",_xlfn.IFS('3 Model Input'!E$61=1,(V2133*G2133)/T2133,'3 Model Input'!E$61=2,(W2133*G2133)/T2133,'3 Model Input'!E$61=3,(X2133*G2133)/T2133,'3 Model Input'!E$61=4,(Y2133*G2133)/T2133,'3 Model Input'!E$61=5,(Z2133*G2133)/T2133, ISTEXT('3 Model Input'!E$61),"Missing",'3 Model Input'!E$61=6,(AA2133*G2133)/T2133))</f>
        <v>Blank</v>
      </c>
      <c r="AD2133" s="202" t="str">
        <f t="shared" si="357"/>
        <v>Blank</v>
      </c>
      <c r="AE2133" s="202" t="str">
        <f t="shared" si="358"/>
        <v>Blank</v>
      </c>
      <c r="AF2133" s="217" t="str">
        <f t="shared" si="359"/>
        <v>Blank</v>
      </c>
      <c r="AG2133" s="9" t="str" cm="1">
        <f t="array" ref="AG2133">_xlfn.IFS(ISNUMBER(AC2133), "", ISNUMBER(SEARCH("Blank", AC2133)), "", ISERROR(AC2133), "Bad input on tab 3")</f>
        <v/>
      </c>
    </row>
    <row r="2134" spans="2:33" ht="15" customHeight="1" x14ac:dyDescent="0.75">
      <c r="B2134" s="205" t="str">
        <f>'5 Driver Data'!B2134</f>
        <v>2126</v>
      </c>
      <c r="C2134" s="193">
        <f>'5 Driver Data'!C2134</f>
        <v>0</v>
      </c>
      <c r="D2134" s="192">
        <f>'5 Driver Data'!D2134</f>
        <v>0</v>
      </c>
      <c r="E2134" s="191">
        <f>'5 Driver Data'!E2134</f>
        <v>0</v>
      </c>
      <c r="F2134" s="191">
        <f>'5 Driver Data'!F2134</f>
        <v>0</v>
      </c>
      <c r="G2134" s="191">
        <f>'5 Driver Data'!G2134</f>
        <v>0</v>
      </c>
      <c r="H2134" s="191">
        <f>'5 Driver Data'!H2134</f>
        <v>0</v>
      </c>
      <c r="I2134" s="191">
        <f>'5 Driver Data'!I2134</f>
        <v>0</v>
      </c>
      <c r="J2134" s="191">
        <f>'5 Driver Data'!J2134</f>
        <v>0</v>
      </c>
      <c r="K2134" s="206">
        <f>'5 Driver Data'!K2134</f>
        <v>0</v>
      </c>
      <c r="L2134" s="1"/>
      <c r="M2134" s="216" t="str">
        <f>IF(D2134=0,"Blank",'3 Model Input'!E$44*'3 Model Input'!E$45)</f>
        <v>Blank</v>
      </c>
      <c r="N2134" s="197" t="str">
        <f t="shared" si="350"/>
        <v>Blank</v>
      </c>
      <c r="O2134" s="197" t="str">
        <f>IF(D2134=0,"Blank",'3 Model Input'!E$49*(1-'3 Model Input'!E$51))</f>
        <v>Blank</v>
      </c>
      <c r="P2134" s="197" t="str">
        <f t="shared" si="351"/>
        <v>Blank</v>
      </c>
      <c r="Q2134" s="197" t="str">
        <f>IF(D2134=0,"Blank",IF(D2134="BEV",E2134*(1-'3 Model Input'!E$54), E2134))</f>
        <v>Blank</v>
      </c>
      <c r="R2134" s="198" t="str">
        <f>IF(D2134=0,"Blank",IF(D2134="PHEV",F2134/G2134,F2134*(1-'3 Model Input'!E$54)/G2134))</f>
        <v>Blank</v>
      </c>
      <c r="S2134" s="198" t="str">
        <f>IF(D2134=0,"Blank",IF(D2134="PHEV",MIN(M2134,E2134),MIN(M2134,(E2134*(1-'3 Model Input'!E$54)))))</f>
        <v>Blank</v>
      </c>
      <c r="T2134" s="217" t="str">
        <f t="shared" si="352"/>
        <v>Blank</v>
      </c>
      <c r="U2134" s="89"/>
      <c r="V2134" s="216" t="str">
        <f>IF(D2134=0,"Blank",P2134*'3 Model Input'!E$50)</f>
        <v>Blank</v>
      </c>
      <c r="W2134" s="197" t="str">
        <f t="shared" si="353"/>
        <v>Blank</v>
      </c>
      <c r="X2134" s="197" t="str">
        <f t="shared" si="354"/>
        <v>Blank</v>
      </c>
      <c r="Y2134" s="197" t="str">
        <f t="shared" si="355"/>
        <v>Blank</v>
      </c>
      <c r="Z2134" s="197" t="str">
        <f t="shared" si="356"/>
        <v>Blank</v>
      </c>
      <c r="AA2134" s="223" t="str" cm="1">
        <f t="array" ref="AA2134">_xlfn.IFS(ISTEXT('3 Model Input'!F$70),"Missing",ISTEXT('3 Model Input'!I$70),"Missing",ISNUMBER('3 Model Input'!K$70),'3 Model Input'!K$70*P2134)</f>
        <v>Missing</v>
      </c>
      <c r="AB2134" s="89"/>
      <c r="AC2134" s="227" t="str" cm="1">
        <f t="array" ref="AC2134">IF(D2134=0,"Blank",_xlfn.IFS('3 Model Input'!E$61=1,(V2134*G2134)/T2134,'3 Model Input'!E$61=2,(W2134*G2134)/T2134,'3 Model Input'!E$61=3,(X2134*G2134)/T2134,'3 Model Input'!E$61=4,(Y2134*G2134)/T2134,'3 Model Input'!E$61=5,(Z2134*G2134)/T2134, ISTEXT('3 Model Input'!E$61),"Missing",'3 Model Input'!E$61=6,(AA2134*G2134)/T2134))</f>
        <v>Blank</v>
      </c>
      <c r="AD2134" s="202" t="str">
        <f t="shared" si="357"/>
        <v>Blank</v>
      </c>
      <c r="AE2134" s="202" t="str">
        <f t="shared" si="358"/>
        <v>Blank</v>
      </c>
      <c r="AF2134" s="217" t="str">
        <f t="shared" si="359"/>
        <v>Blank</v>
      </c>
      <c r="AG2134" s="9" t="str" cm="1">
        <f t="array" ref="AG2134">_xlfn.IFS(ISNUMBER(AC2134), "", ISNUMBER(SEARCH("Blank", AC2134)), "", ISERROR(AC2134), "Bad input on tab 3")</f>
        <v/>
      </c>
    </row>
    <row r="2135" spans="2:33" ht="15" customHeight="1" x14ac:dyDescent="0.75">
      <c r="B2135" s="205" t="str">
        <f>'5 Driver Data'!B2135</f>
        <v>2127</v>
      </c>
      <c r="C2135" s="193">
        <f>'5 Driver Data'!C2135</f>
        <v>0</v>
      </c>
      <c r="D2135" s="192">
        <f>'5 Driver Data'!D2135</f>
        <v>0</v>
      </c>
      <c r="E2135" s="191">
        <f>'5 Driver Data'!E2135</f>
        <v>0</v>
      </c>
      <c r="F2135" s="191">
        <f>'5 Driver Data'!F2135</f>
        <v>0</v>
      </c>
      <c r="G2135" s="191">
        <f>'5 Driver Data'!G2135</f>
        <v>0</v>
      </c>
      <c r="H2135" s="191">
        <f>'5 Driver Data'!H2135</f>
        <v>0</v>
      </c>
      <c r="I2135" s="191">
        <f>'5 Driver Data'!I2135</f>
        <v>0</v>
      </c>
      <c r="J2135" s="191">
        <f>'5 Driver Data'!J2135</f>
        <v>0</v>
      </c>
      <c r="K2135" s="206">
        <f>'5 Driver Data'!K2135</f>
        <v>0</v>
      </c>
      <c r="L2135" s="1"/>
      <c r="M2135" s="216" t="str">
        <f>IF(D2135=0,"Blank",'3 Model Input'!E$44*'3 Model Input'!E$45)</f>
        <v>Blank</v>
      </c>
      <c r="N2135" s="197" t="str">
        <f t="shared" si="350"/>
        <v>Blank</v>
      </c>
      <c r="O2135" s="197" t="str">
        <f>IF(D2135=0,"Blank",'3 Model Input'!E$49*(1-'3 Model Input'!E$51))</f>
        <v>Blank</v>
      </c>
      <c r="P2135" s="197" t="str">
        <f t="shared" si="351"/>
        <v>Blank</v>
      </c>
      <c r="Q2135" s="197" t="str">
        <f>IF(D2135=0,"Blank",IF(D2135="BEV",E2135*(1-'3 Model Input'!E$54), E2135))</f>
        <v>Blank</v>
      </c>
      <c r="R2135" s="198" t="str">
        <f>IF(D2135=0,"Blank",IF(D2135="PHEV",F2135/G2135,F2135*(1-'3 Model Input'!E$54)/G2135))</f>
        <v>Blank</v>
      </c>
      <c r="S2135" s="198" t="str">
        <f>IF(D2135=0,"Blank",IF(D2135="PHEV",MIN(M2135,E2135),MIN(M2135,(E2135*(1-'3 Model Input'!E$54)))))</f>
        <v>Blank</v>
      </c>
      <c r="T2135" s="217" t="str">
        <f t="shared" si="352"/>
        <v>Blank</v>
      </c>
      <c r="U2135" s="89"/>
      <c r="V2135" s="216" t="str">
        <f>IF(D2135=0,"Blank",P2135*'3 Model Input'!E$50)</f>
        <v>Blank</v>
      </c>
      <c r="W2135" s="197" t="str">
        <f t="shared" si="353"/>
        <v>Blank</v>
      </c>
      <c r="X2135" s="197" t="str">
        <f t="shared" si="354"/>
        <v>Blank</v>
      </c>
      <c r="Y2135" s="197" t="str">
        <f t="shared" si="355"/>
        <v>Blank</v>
      </c>
      <c r="Z2135" s="197" t="str">
        <f t="shared" si="356"/>
        <v>Blank</v>
      </c>
      <c r="AA2135" s="223" t="str" cm="1">
        <f t="array" ref="AA2135">_xlfn.IFS(ISTEXT('3 Model Input'!F$70),"Missing",ISTEXT('3 Model Input'!I$70),"Missing",ISNUMBER('3 Model Input'!K$70),'3 Model Input'!K$70*P2135)</f>
        <v>Missing</v>
      </c>
      <c r="AB2135" s="89"/>
      <c r="AC2135" s="227" t="str" cm="1">
        <f t="array" ref="AC2135">IF(D2135=0,"Blank",_xlfn.IFS('3 Model Input'!E$61=1,(V2135*G2135)/T2135,'3 Model Input'!E$61=2,(W2135*G2135)/T2135,'3 Model Input'!E$61=3,(X2135*G2135)/T2135,'3 Model Input'!E$61=4,(Y2135*G2135)/T2135,'3 Model Input'!E$61=5,(Z2135*G2135)/T2135, ISTEXT('3 Model Input'!E$61),"Missing",'3 Model Input'!E$61=6,(AA2135*G2135)/T2135))</f>
        <v>Blank</v>
      </c>
      <c r="AD2135" s="202" t="str">
        <f t="shared" si="357"/>
        <v>Blank</v>
      </c>
      <c r="AE2135" s="202" t="str">
        <f t="shared" si="358"/>
        <v>Blank</v>
      </c>
      <c r="AF2135" s="217" t="str">
        <f t="shared" si="359"/>
        <v>Blank</v>
      </c>
      <c r="AG2135" s="9" t="str" cm="1">
        <f t="array" ref="AG2135">_xlfn.IFS(ISNUMBER(AC2135), "", ISNUMBER(SEARCH("Blank", AC2135)), "", ISERROR(AC2135), "Bad input on tab 3")</f>
        <v/>
      </c>
    </row>
    <row r="2136" spans="2:33" ht="15" customHeight="1" x14ac:dyDescent="0.75">
      <c r="B2136" s="205" t="str">
        <f>'5 Driver Data'!B2136</f>
        <v>2128</v>
      </c>
      <c r="C2136" s="193">
        <f>'5 Driver Data'!C2136</f>
        <v>0</v>
      </c>
      <c r="D2136" s="192">
        <f>'5 Driver Data'!D2136</f>
        <v>0</v>
      </c>
      <c r="E2136" s="191">
        <f>'5 Driver Data'!E2136</f>
        <v>0</v>
      </c>
      <c r="F2136" s="191">
        <f>'5 Driver Data'!F2136</f>
        <v>0</v>
      </c>
      <c r="G2136" s="191">
        <f>'5 Driver Data'!G2136</f>
        <v>0</v>
      </c>
      <c r="H2136" s="191">
        <f>'5 Driver Data'!H2136</f>
        <v>0</v>
      </c>
      <c r="I2136" s="191">
        <f>'5 Driver Data'!I2136</f>
        <v>0</v>
      </c>
      <c r="J2136" s="191">
        <f>'5 Driver Data'!J2136</f>
        <v>0</v>
      </c>
      <c r="K2136" s="206">
        <f>'5 Driver Data'!K2136</f>
        <v>0</v>
      </c>
      <c r="L2136" s="1"/>
      <c r="M2136" s="216" t="str">
        <f>IF(D2136=0,"Blank",'3 Model Input'!E$44*'3 Model Input'!E$45)</f>
        <v>Blank</v>
      </c>
      <c r="N2136" s="197" t="str">
        <f t="shared" si="350"/>
        <v>Blank</v>
      </c>
      <c r="O2136" s="197" t="str">
        <f>IF(D2136=0,"Blank",'3 Model Input'!E$49*(1-'3 Model Input'!E$51))</f>
        <v>Blank</v>
      </c>
      <c r="P2136" s="197" t="str">
        <f t="shared" si="351"/>
        <v>Blank</v>
      </c>
      <c r="Q2136" s="197" t="str">
        <f>IF(D2136=0,"Blank",IF(D2136="BEV",E2136*(1-'3 Model Input'!E$54), E2136))</f>
        <v>Blank</v>
      </c>
      <c r="R2136" s="198" t="str">
        <f>IF(D2136=0,"Blank",IF(D2136="PHEV",F2136/G2136,F2136*(1-'3 Model Input'!E$54)/G2136))</f>
        <v>Blank</v>
      </c>
      <c r="S2136" s="198" t="str">
        <f>IF(D2136=0,"Blank",IF(D2136="PHEV",MIN(M2136,E2136),MIN(M2136,(E2136*(1-'3 Model Input'!E$54)))))</f>
        <v>Blank</v>
      </c>
      <c r="T2136" s="217" t="str">
        <f t="shared" si="352"/>
        <v>Blank</v>
      </c>
      <c r="U2136" s="89"/>
      <c r="V2136" s="216" t="str">
        <f>IF(D2136=0,"Blank",P2136*'3 Model Input'!E$50)</f>
        <v>Blank</v>
      </c>
      <c r="W2136" s="197" t="str">
        <f t="shared" si="353"/>
        <v>Blank</v>
      </c>
      <c r="X2136" s="197" t="str">
        <f t="shared" si="354"/>
        <v>Blank</v>
      </c>
      <c r="Y2136" s="197" t="str">
        <f t="shared" si="355"/>
        <v>Blank</v>
      </c>
      <c r="Z2136" s="197" t="str">
        <f t="shared" si="356"/>
        <v>Blank</v>
      </c>
      <c r="AA2136" s="223" t="str" cm="1">
        <f t="array" ref="AA2136">_xlfn.IFS(ISTEXT('3 Model Input'!F$70),"Missing",ISTEXT('3 Model Input'!I$70),"Missing",ISNUMBER('3 Model Input'!K$70),'3 Model Input'!K$70*P2136)</f>
        <v>Missing</v>
      </c>
      <c r="AB2136" s="89"/>
      <c r="AC2136" s="227" t="str" cm="1">
        <f t="array" ref="AC2136">IF(D2136=0,"Blank",_xlfn.IFS('3 Model Input'!E$61=1,(V2136*G2136)/T2136,'3 Model Input'!E$61=2,(W2136*G2136)/T2136,'3 Model Input'!E$61=3,(X2136*G2136)/T2136,'3 Model Input'!E$61=4,(Y2136*G2136)/T2136,'3 Model Input'!E$61=5,(Z2136*G2136)/T2136, ISTEXT('3 Model Input'!E$61),"Missing",'3 Model Input'!E$61=6,(AA2136*G2136)/T2136))</f>
        <v>Blank</v>
      </c>
      <c r="AD2136" s="202" t="str">
        <f t="shared" si="357"/>
        <v>Blank</v>
      </c>
      <c r="AE2136" s="202" t="str">
        <f t="shared" si="358"/>
        <v>Blank</v>
      </c>
      <c r="AF2136" s="217" t="str">
        <f t="shared" si="359"/>
        <v>Blank</v>
      </c>
      <c r="AG2136" s="9" t="str" cm="1">
        <f t="array" ref="AG2136">_xlfn.IFS(ISNUMBER(AC2136), "", ISNUMBER(SEARCH("Blank", AC2136)), "", ISERROR(AC2136), "Bad input on tab 3")</f>
        <v/>
      </c>
    </row>
    <row r="2137" spans="2:33" ht="15" customHeight="1" x14ac:dyDescent="0.75">
      <c r="B2137" s="205" t="str">
        <f>'5 Driver Data'!B2137</f>
        <v>2129</v>
      </c>
      <c r="C2137" s="193">
        <f>'5 Driver Data'!C2137</f>
        <v>0</v>
      </c>
      <c r="D2137" s="192">
        <f>'5 Driver Data'!D2137</f>
        <v>0</v>
      </c>
      <c r="E2137" s="191">
        <f>'5 Driver Data'!E2137</f>
        <v>0</v>
      </c>
      <c r="F2137" s="191">
        <f>'5 Driver Data'!F2137</f>
        <v>0</v>
      </c>
      <c r="G2137" s="191">
        <f>'5 Driver Data'!G2137</f>
        <v>0</v>
      </c>
      <c r="H2137" s="191">
        <f>'5 Driver Data'!H2137</f>
        <v>0</v>
      </c>
      <c r="I2137" s="191">
        <f>'5 Driver Data'!I2137</f>
        <v>0</v>
      </c>
      <c r="J2137" s="191">
        <f>'5 Driver Data'!J2137</f>
        <v>0</v>
      </c>
      <c r="K2137" s="206">
        <f>'5 Driver Data'!K2137</f>
        <v>0</v>
      </c>
      <c r="L2137" s="1"/>
      <c r="M2137" s="216" t="str">
        <f>IF(D2137=0,"Blank",'3 Model Input'!E$44*'3 Model Input'!E$45)</f>
        <v>Blank</v>
      </c>
      <c r="N2137" s="197" t="str">
        <f t="shared" si="350"/>
        <v>Blank</v>
      </c>
      <c r="O2137" s="197" t="str">
        <f>IF(D2137=0,"Blank",'3 Model Input'!E$49*(1-'3 Model Input'!E$51))</f>
        <v>Blank</v>
      </c>
      <c r="P2137" s="197" t="str">
        <f t="shared" si="351"/>
        <v>Blank</v>
      </c>
      <c r="Q2137" s="197" t="str">
        <f>IF(D2137=0,"Blank",IF(D2137="BEV",E2137*(1-'3 Model Input'!E$54), E2137))</f>
        <v>Blank</v>
      </c>
      <c r="R2137" s="198" t="str">
        <f>IF(D2137=0,"Blank",IF(D2137="PHEV",F2137/G2137,F2137*(1-'3 Model Input'!E$54)/G2137))</f>
        <v>Blank</v>
      </c>
      <c r="S2137" s="198" t="str">
        <f>IF(D2137=0,"Blank",IF(D2137="PHEV",MIN(M2137,E2137),MIN(M2137,(E2137*(1-'3 Model Input'!E$54)))))</f>
        <v>Blank</v>
      </c>
      <c r="T2137" s="217" t="str">
        <f t="shared" si="352"/>
        <v>Blank</v>
      </c>
      <c r="U2137" s="89"/>
      <c r="V2137" s="216" t="str">
        <f>IF(D2137=0,"Blank",P2137*'3 Model Input'!E$50)</f>
        <v>Blank</v>
      </c>
      <c r="W2137" s="197" t="str">
        <f t="shared" si="353"/>
        <v>Blank</v>
      </c>
      <c r="X2137" s="197" t="str">
        <f t="shared" si="354"/>
        <v>Blank</v>
      </c>
      <c r="Y2137" s="197" t="str">
        <f t="shared" si="355"/>
        <v>Blank</v>
      </c>
      <c r="Z2137" s="197" t="str">
        <f t="shared" si="356"/>
        <v>Blank</v>
      </c>
      <c r="AA2137" s="223" t="str" cm="1">
        <f t="array" ref="AA2137">_xlfn.IFS(ISTEXT('3 Model Input'!F$70),"Missing",ISTEXT('3 Model Input'!I$70),"Missing",ISNUMBER('3 Model Input'!K$70),'3 Model Input'!K$70*P2137)</f>
        <v>Missing</v>
      </c>
      <c r="AB2137" s="89"/>
      <c r="AC2137" s="227" t="str" cm="1">
        <f t="array" ref="AC2137">IF(D2137=0,"Blank",_xlfn.IFS('3 Model Input'!E$61=1,(V2137*G2137)/T2137,'3 Model Input'!E$61=2,(W2137*G2137)/T2137,'3 Model Input'!E$61=3,(X2137*G2137)/T2137,'3 Model Input'!E$61=4,(Y2137*G2137)/T2137,'3 Model Input'!E$61=5,(Z2137*G2137)/T2137, ISTEXT('3 Model Input'!E$61),"Missing",'3 Model Input'!E$61=6,(AA2137*G2137)/T2137))</f>
        <v>Blank</v>
      </c>
      <c r="AD2137" s="202" t="str">
        <f t="shared" si="357"/>
        <v>Blank</v>
      </c>
      <c r="AE2137" s="202" t="str">
        <f t="shared" si="358"/>
        <v>Blank</v>
      </c>
      <c r="AF2137" s="217" t="str">
        <f t="shared" si="359"/>
        <v>Blank</v>
      </c>
      <c r="AG2137" s="9" t="str" cm="1">
        <f t="array" ref="AG2137">_xlfn.IFS(ISNUMBER(AC2137), "", ISNUMBER(SEARCH("Blank", AC2137)), "", ISERROR(AC2137), "Bad input on tab 3")</f>
        <v/>
      </c>
    </row>
    <row r="2138" spans="2:33" ht="15" customHeight="1" x14ac:dyDescent="0.75">
      <c r="B2138" s="205" t="str">
        <f>'5 Driver Data'!B2138</f>
        <v>2130</v>
      </c>
      <c r="C2138" s="193">
        <f>'5 Driver Data'!C2138</f>
        <v>0</v>
      </c>
      <c r="D2138" s="192">
        <f>'5 Driver Data'!D2138</f>
        <v>0</v>
      </c>
      <c r="E2138" s="191">
        <f>'5 Driver Data'!E2138</f>
        <v>0</v>
      </c>
      <c r="F2138" s="191">
        <f>'5 Driver Data'!F2138</f>
        <v>0</v>
      </c>
      <c r="G2138" s="191">
        <f>'5 Driver Data'!G2138</f>
        <v>0</v>
      </c>
      <c r="H2138" s="191">
        <f>'5 Driver Data'!H2138</f>
        <v>0</v>
      </c>
      <c r="I2138" s="191">
        <f>'5 Driver Data'!I2138</f>
        <v>0</v>
      </c>
      <c r="J2138" s="191">
        <f>'5 Driver Data'!J2138</f>
        <v>0</v>
      </c>
      <c r="K2138" s="206">
        <f>'5 Driver Data'!K2138</f>
        <v>0</v>
      </c>
      <c r="L2138" s="1"/>
      <c r="M2138" s="216" t="str">
        <f>IF(D2138=0,"Blank",'3 Model Input'!E$44*'3 Model Input'!E$45)</f>
        <v>Blank</v>
      </c>
      <c r="N2138" s="197" t="str">
        <f t="shared" si="350"/>
        <v>Blank</v>
      </c>
      <c r="O2138" s="197" t="str">
        <f>IF(D2138=0,"Blank",'3 Model Input'!E$49*(1-'3 Model Input'!E$51))</f>
        <v>Blank</v>
      </c>
      <c r="P2138" s="197" t="str">
        <f t="shared" si="351"/>
        <v>Blank</v>
      </c>
      <c r="Q2138" s="197" t="str">
        <f>IF(D2138=0,"Blank",IF(D2138="BEV",E2138*(1-'3 Model Input'!E$54), E2138))</f>
        <v>Blank</v>
      </c>
      <c r="R2138" s="198" t="str">
        <f>IF(D2138=0,"Blank",IF(D2138="PHEV",F2138/G2138,F2138*(1-'3 Model Input'!E$54)/G2138))</f>
        <v>Blank</v>
      </c>
      <c r="S2138" s="198" t="str">
        <f>IF(D2138=0,"Blank",IF(D2138="PHEV",MIN(M2138,E2138),MIN(M2138,(E2138*(1-'3 Model Input'!E$54)))))</f>
        <v>Blank</v>
      </c>
      <c r="T2138" s="217" t="str">
        <f t="shared" si="352"/>
        <v>Blank</v>
      </c>
      <c r="U2138" s="89"/>
      <c r="V2138" s="216" t="str">
        <f>IF(D2138=0,"Blank",P2138*'3 Model Input'!E$50)</f>
        <v>Blank</v>
      </c>
      <c r="W2138" s="197" t="str">
        <f t="shared" si="353"/>
        <v>Blank</v>
      </c>
      <c r="X2138" s="197" t="str">
        <f t="shared" si="354"/>
        <v>Blank</v>
      </c>
      <c r="Y2138" s="197" t="str">
        <f t="shared" si="355"/>
        <v>Blank</v>
      </c>
      <c r="Z2138" s="197" t="str">
        <f t="shared" si="356"/>
        <v>Blank</v>
      </c>
      <c r="AA2138" s="223" t="str" cm="1">
        <f t="array" ref="AA2138">_xlfn.IFS(ISTEXT('3 Model Input'!F$70),"Missing",ISTEXT('3 Model Input'!I$70),"Missing",ISNUMBER('3 Model Input'!K$70),'3 Model Input'!K$70*P2138)</f>
        <v>Missing</v>
      </c>
      <c r="AB2138" s="89"/>
      <c r="AC2138" s="227" t="str" cm="1">
        <f t="array" ref="AC2138">IF(D2138=0,"Blank",_xlfn.IFS('3 Model Input'!E$61=1,(V2138*G2138)/T2138,'3 Model Input'!E$61=2,(W2138*G2138)/T2138,'3 Model Input'!E$61=3,(X2138*G2138)/T2138,'3 Model Input'!E$61=4,(Y2138*G2138)/T2138,'3 Model Input'!E$61=5,(Z2138*G2138)/T2138, ISTEXT('3 Model Input'!E$61),"Missing",'3 Model Input'!E$61=6,(AA2138*G2138)/T2138))</f>
        <v>Blank</v>
      </c>
      <c r="AD2138" s="202" t="str">
        <f t="shared" si="357"/>
        <v>Blank</v>
      </c>
      <c r="AE2138" s="202" t="str">
        <f t="shared" si="358"/>
        <v>Blank</v>
      </c>
      <c r="AF2138" s="217" t="str">
        <f t="shared" si="359"/>
        <v>Blank</v>
      </c>
      <c r="AG2138" s="9" t="str" cm="1">
        <f t="array" ref="AG2138">_xlfn.IFS(ISNUMBER(AC2138), "", ISNUMBER(SEARCH("Blank", AC2138)), "", ISERROR(AC2138), "Bad input on tab 3")</f>
        <v/>
      </c>
    </row>
    <row r="2139" spans="2:33" ht="15" customHeight="1" x14ac:dyDescent="0.75">
      <c r="B2139" s="205" t="str">
        <f>'5 Driver Data'!B2139</f>
        <v>2131</v>
      </c>
      <c r="C2139" s="193">
        <f>'5 Driver Data'!C2139</f>
        <v>0</v>
      </c>
      <c r="D2139" s="192">
        <f>'5 Driver Data'!D2139</f>
        <v>0</v>
      </c>
      <c r="E2139" s="191">
        <f>'5 Driver Data'!E2139</f>
        <v>0</v>
      </c>
      <c r="F2139" s="191">
        <f>'5 Driver Data'!F2139</f>
        <v>0</v>
      </c>
      <c r="G2139" s="191">
        <f>'5 Driver Data'!G2139</f>
        <v>0</v>
      </c>
      <c r="H2139" s="191">
        <f>'5 Driver Data'!H2139</f>
        <v>0</v>
      </c>
      <c r="I2139" s="191">
        <f>'5 Driver Data'!I2139</f>
        <v>0</v>
      </c>
      <c r="J2139" s="191">
        <f>'5 Driver Data'!J2139</f>
        <v>0</v>
      </c>
      <c r="K2139" s="206">
        <f>'5 Driver Data'!K2139</f>
        <v>0</v>
      </c>
      <c r="L2139" s="1"/>
      <c r="M2139" s="216" t="str">
        <f>IF(D2139=0,"Blank",'3 Model Input'!E$44*'3 Model Input'!E$45)</f>
        <v>Blank</v>
      </c>
      <c r="N2139" s="197" t="str">
        <f t="shared" si="350"/>
        <v>Blank</v>
      </c>
      <c r="O2139" s="197" t="str">
        <f>IF(D2139=0,"Blank",'3 Model Input'!E$49*(1-'3 Model Input'!E$51))</f>
        <v>Blank</v>
      </c>
      <c r="P2139" s="197" t="str">
        <f t="shared" si="351"/>
        <v>Blank</v>
      </c>
      <c r="Q2139" s="197" t="str">
        <f>IF(D2139=0,"Blank",IF(D2139="BEV",E2139*(1-'3 Model Input'!E$54), E2139))</f>
        <v>Blank</v>
      </c>
      <c r="R2139" s="198" t="str">
        <f>IF(D2139=0,"Blank",IF(D2139="PHEV",F2139/G2139,F2139*(1-'3 Model Input'!E$54)/G2139))</f>
        <v>Blank</v>
      </c>
      <c r="S2139" s="198" t="str">
        <f>IF(D2139=0,"Blank",IF(D2139="PHEV",MIN(M2139,E2139),MIN(M2139,(E2139*(1-'3 Model Input'!E$54)))))</f>
        <v>Blank</v>
      </c>
      <c r="T2139" s="217" t="str">
        <f t="shared" si="352"/>
        <v>Blank</v>
      </c>
      <c r="U2139" s="89"/>
      <c r="V2139" s="216" t="str">
        <f>IF(D2139=0,"Blank",P2139*'3 Model Input'!E$50)</f>
        <v>Blank</v>
      </c>
      <c r="W2139" s="197" t="str">
        <f t="shared" si="353"/>
        <v>Blank</v>
      </c>
      <c r="X2139" s="197" t="str">
        <f t="shared" si="354"/>
        <v>Blank</v>
      </c>
      <c r="Y2139" s="197" t="str">
        <f t="shared" si="355"/>
        <v>Blank</v>
      </c>
      <c r="Z2139" s="197" t="str">
        <f t="shared" si="356"/>
        <v>Blank</v>
      </c>
      <c r="AA2139" s="223" t="str" cm="1">
        <f t="array" ref="AA2139">_xlfn.IFS(ISTEXT('3 Model Input'!F$70),"Missing",ISTEXT('3 Model Input'!I$70),"Missing",ISNUMBER('3 Model Input'!K$70),'3 Model Input'!K$70*P2139)</f>
        <v>Missing</v>
      </c>
      <c r="AB2139" s="89"/>
      <c r="AC2139" s="227" t="str" cm="1">
        <f t="array" ref="AC2139">IF(D2139=0,"Blank",_xlfn.IFS('3 Model Input'!E$61=1,(V2139*G2139)/T2139,'3 Model Input'!E$61=2,(W2139*G2139)/T2139,'3 Model Input'!E$61=3,(X2139*G2139)/T2139,'3 Model Input'!E$61=4,(Y2139*G2139)/T2139,'3 Model Input'!E$61=5,(Z2139*G2139)/T2139, ISTEXT('3 Model Input'!E$61),"Missing",'3 Model Input'!E$61=6,(AA2139*G2139)/T2139))</f>
        <v>Blank</v>
      </c>
      <c r="AD2139" s="202" t="str">
        <f t="shared" si="357"/>
        <v>Blank</v>
      </c>
      <c r="AE2139" s="202" t="str">
        <f t="shared" si="358"/>
        <v>Blank</v>
      </c>
      <c r="AF2139" s="217" t="str">
        <f t="shared" si="359"/>
        <v>Blank</v>
      </c>
      <c r="AG2139" s="9" t="str" cm="1">
        <f t="array" ref="AG2139">_xlfn.IFS(ISNUMBER(AC2139), "", ISNUMBER(SEARCH("Blank", AC2139)), "", ISERROR(AC2139), "Bad input on tab 3")</f>
        <v/>
      </c>
    </row>
    <row r="2140" spans="2:33" ht="15" customHeight="1" x14ac:dyDescent="0.75">
      <c r="B2140" s="205" t="str">
        <f>'5 Driver Data'!B2140</f>
        <v>2132</v>
      </c>
      <c r="C2140" s="193">
        <f>'5 Driver Data'!C2140</f>
        <v>0</v>
      </c>
      <c r="D2140" s="192">
        <f>'5 Driver Data'!D2140</f>
        <v>0</v>
      </c>
      <c r="E2140" s="191">
        <f>'5 Driver Data'!E2140</f>
        <v>0</v>
      </c>
      <c r="F2140" s="191">
        <f>'5 Driver Data'!F2140</f>
        <v>0</v>
      </c>
      <c r="G2140" s="191">
        <f>'5 Driver Data'!G2140</f>
        <v>0</v>
      </c>
      <c r="H2140" s="191">
        <f>'5 Driver Data'!H2140</f>
        <v>0</v>
      </c>
      <c r="I2140" s="191">
        <f>'5 Driver Data'!I2140</f>
        <v>0</v>
      </c>
      <c r="J2140" s="191">
        <f>'5 Driver Data'!J2140</f>
        <v>0</v>
      </c>
      <c r="K2140" s="206">
        <f>'5 Driver Data'!K2140</f>
        <v>0</v>
      </c>
      <c r="L2140" s="1"/>
      <c r="M2140" s="216" t="str">
        <f>IF(D2140=0,"Blank",'3 Model Input'!E$44*'3 Model Input'!E$45)</f>
        <v>Blank</v>
      </c>
      <c r="N2140" s="197" t="str">
        <f t="shared" si="350"/>
        <v>Blank</v>
      </c>
      <c r="O2140" s="197" t="str">
        <f>IF(D2140=0,"Blank",'3 Model Input'!E$49*(1-'3 Model Input'!E$51))</f>
        <v>Blank</v>
      </c>
      <c r="P2140" s="197" t="str">
        <f t="shared" si="351"/>
        <v>Blank</v>
      </c>
      <c r="Q2140" s="197" t="str">
        <f>IF(D2140=0,"Blank",IF(D2140="BEV",E2140*(1-'3 Model Input'!E$54), E2140))</f>
        <v>Blank</v>
      </c>
      <c r="R2140" s="198" t="str">
        <f>IF(D2140=0,"Blank",IF(D2140="PHEV",F2140/G2140,F2140*(1-'3 Model Input'!E$54)/G2140))</f>
        <v>Blank</v>
      </c>
      <c r="S2140" s="198" t="str">
        <f>IF(D2140=0,"Blank",IF(D2140="PHEV",MIN(M2140,E2140),MIN(M2140,(E2140*(1-'3 Model Input'!E$54)))))</f>
        <v>Blank</v>
      </c>
      <c r="T2140" s="217" t="str">
        <f t="shared" si="352"/>
        <v>Blank</v>
      </c>
      <c r="U2140" s="89"/>
      <c r="V2140" s="216" t="str">
        <f>IF(D2140=0,"Blank",P2140*'3 Model Input'!E$50)</f>
        <v>Blank</v>
      </c>
      <c r="W2140" s="197" t="str">
        <f t="shared" si="353"/>
        <v>Blank</v>
      </c>
      <c r="X2140" s="197" t="str">
        <f t="shared" si="354"/>
        <v>Blank</v>
      </c>
      <c r="Y2140" s="197" t="str">
        <f t="shared" si="355"/>
        <v>Blank</v>
      </c>
      <c r="Z2140" s="197" t="str">
        <f t="shared" si="356"/>
        <v>Blank</v>
      </c>
      <c r="AA2140" s="223" t="str" cm="1">
        <f t="array" ref="AA2140">_xlfn.IFS(ISTEXT('3 Model Input'!F$70),"Missing",ISTEXT('3 Model Input'!I$70),"Missing",ISNUMBER('3 Model Input'!K$70),'3 Model Input'!K$70*P2140)</f>
        <v>Missing</v>
      </c>
      <c r="AB2140" s="89"/>
      <c r="AC2140" s="227" t="str" cm="1">
        <f t="array" ref="AC2140">IF(D2140=0,"Blank",_xlfn.IFS('3 Model Input'!E$61=1,(V2140*G2140)/T2140,'3 Model Input'!E$61=2,(W2140*G2140)/T2140,'3 Model Input'!E$61=3,(X2140*G2140)/T2140,'3 Model Input'!E$61=4,(Y2140*G2140)/T2140,'3 Model Input'!E$61=5,(Z2140*G2140)/T2140, ISTEXT('3 Model Input'!E$61),"Missing",'3 Model Input'!E$61=6,(AA2140*G2140)/T2140))</f>
        <v>Blank</v>
      </c>
      <c r="AD2140" s="202" t="str">
        <f t="shared" si="357"/>
        <v>Blank</v>
      </c>
      <c r="AE2140" s="202" t="str">
        <f t="shared" si="358"/>
        <v>Blank</v>
      </c>
      <c r="AF2140" s="217" t="str">
        <f t="shared" si="359"/>
        <v>Blank</v>
      </c>
      <c r="AG2140" s="9" t="str" cm="1">
        <f t="array" ref="AG2140">_xlfn.IFS(ISNUMBER(AC2140), "", ISNUMBER(SEARCH("Blank", AC2140)), "", ISERROR(AC2140), "Bad input on tab 3")</f>
        <v/>
      </c>
    </row>
    <row r="2141" spans="2:33" ht="15" customHeight="1" x14ac:dyDescent="0.75">
      <c r="B2141" s="205" t="str">
        <f>'5 Driver Data'!B2141</f>
        <v>2133</v>
      </c>
      <c r="C2141" s="193">
        <f>'5 Driver Data'!C2141</f>
        <v>0</v>
      </c>
      <c r="D2141" s="192">
        <f>'5 Driver Data'!D2141</f>
        <v>0</v>
      </c>
      <c r="E2141" s="191">
        <f>'5 Driver Data'!E2141</f>
        <v>0</v>
      </c>
      <c r="F2141" s="191">
        <f>'5 Driver Data'!F2141</f>
        <v>0</v>
      </c>
      <c r="G2141" s="191">
        <f>'5 Driver Data'!G2141</f>
        <v>0</v>
      </c>
      <c r="H2141" s="191">
        <f>'5 Driver Data'!H2141</f>
        <v>0</v>
      </c>
      <c r="I2141" s="191">
        <f>'5 Driver Data'!I2141</f>
        <v>0</v>
      </c>
      <c r="J2141" s="191">
        <f>'5 Driver Data'!J2141</f>
        <v>0</v>
      </c>
      <c r="K2141" s="206">
        <f>'5 Driver Data'!K2141</f>
        <v>0</v>
      </c>
      <c r="L2141" s="1"/>
      <c r="M2141" s="216" t="str">
        <f>IF(D2141=0,"Blank",'3 Model Input'!E$44*'3 Model Input'!E$45)</f>
        <v>Blank</v>
      </c>
      <c r="N2141" s="197" t="str">
        <f t="shared" si="350"/>
        <v>Blank</v>
      </c>
      <c r="O2141" s="197" t="str">
        <f>IF(D2141=0,"Blank",'3 Model Input'!E$49*(1-'3 Model Input'!E$51))</f>
        <v>Blank</v>
      </c>
      <c r="P2141" s="197" t="str">
        <f t="shared" si="351"/>
        <v>Blank</v>
      </c>
      <c r="Q2141" s="197" t="str">
        <f>IF(D2141=0,"Blank",IF(D2141="BEV",E2141*(1-'3 Model Input'!E$54), E2141))</f>
        <v>Blank</v>
      </c>
      <c r="R2141" s="198" t="str">
        <f>IF(D2141=0,"Blank",IF(D2141="PHEV",F2141/G2141,F2141*(1-'3 Model Input'!E$54)/G2141))</f>
        <v>Blank</v>
      </c>
      <c r="S2141" s="198" t="str">
        <f>IF(D2141=0,"Blank",IF(D2141="PHEV",MIN(M2141,E2141),MIN(M2141,(E2141*(1-'3 Model Input'!E$54)))))</f>
        <v>Blank</v>
      </c>
      <c r="T2141" s="217" t="str">
        <f t="shared" si="352"/>
        <v>Blank</v>
      </c>
      <c r="U2141" s="89"/>
      <c r="V2141" s="216" t="str">
        <f>IF(D2141=0,"Blank",P2141*'3 Model Input'!E$50)</f>
        <v>Blank</v>
      </c>
      <c r="W2141" s="197" t="str">
        <f t="shared" si="353"/>
        <v>Blank</v>
      </c>
      <c r="X2141" s="197" t="str">
        <f t="shared" si="354"/>
        <v>Blank</v>
      </c>
      <c r="Y2141" s="197" t="str">
        <f t="shared" si="355"/>
        <v>Blank</v>
      </c>
      <c r="Z2141" s="197" t="str">
        <f t="shared" si="356"/>
        <v>Blank</v>
      </c>
      <c r="AA2141" s="223" t="str" cm="1">
        <f t="array" ref="AA2141">_xlfn.IFS(ISTEXT('3 Model Input'!F$70),"Missing",ISTEXT('3 Model Input'!I$70),"Missing",ISNUMBER('3 Model Input'!K$70),'3 Model Input'!K$70*P2141)</f>
        <v>Missing</v>
      </c>
      <c r="AB2141" s="89"/>
      <c r="AC2141" s="227" t="str" cm="1">
        <f t="array" ref="AC2141">IF(D2141=0,"Blank",_xlfn.IFS('3 Model Input'!E$61=1,(V2141*G2141)/T2141,'3 Model Input'!E$61=2,(W2141*G2141)/T2141,'3 Model Input'!E$61=3,(X2141*G2141)/T2141,'3 Model Input'!E$61=4,(Y2141*G2141)/T2141,'3 Model Input'!E$61=5,(Z2141*G2141)/T2141, ISTEXT('3 Model Input'!E$61),"Missing",'3 Model Input'!E$61=6,(AA2141*G2141)/T2141))</f>
        <v>Blank</v>
      </c>
      <c r="AD2141" s="202" t="str">
        <f t="shared" si="357"/>
        <v>Blank</v>
      </c>
      <c r="AE2141" s="202" t="str">
        <f t="shared" si="358"/>
        <v>Blank</v>
      </c>
      <c r="AF2141" s="217" t="str">
        <f t="shared" si="359"/>
        <v>Blank</v>
      </c>
      <c r="AG2141" s="9" t="str" cm="1">
        <f t="array" ref="AG2141">_xlfn.IFS(ISNUMBER(AC2141), "", ISNUMBER(SEARCH("Blank", AC2141)), "", ISERROR(AC2141), "Bad input on tab 3")</f>
        <v/>
      </c>
    </row>
    <row r="2142" spans="2:33" ht="15" customHeight="1" x14ac:dyDescent="0.75">
      <c r="B2142" s="205" t="str">
        <f>'5 Driver Data'!B2142</f>
        <v>2134</v>
      </c>
      <c r="C2142" s="193">
        <f>'5 Driver Data'!C2142</f>
        <v>0</v>
      </c>
      <c r="D2142" s="192">
        <f>'5 Driver Data'!D2142</f>
        <v>0</v>
      </c>
      <c r="E2142" s="191">
        <f>'5 Driver Data'!E2142</f>
        <v>0</v>
      </c>
      <c r="F2142" s="191">
        <f>'5 Driver Data'!F2142</f>
        <v>0</v>
      </c>
      <c r="G2142" s="191">
        <f>'5 Driver Data'!G2142</f>
        <v>0</v>
      </c>
      <c r="H2142" s="191">
        <f>'5 Driver Data'!H2142</f>
        <v>0</v>
      </c>
      <c r="I2142" s="191">
        <f>'5 Driver Data'!I2142</f>
        <v>0</v>
      </c>
      <c r="J2142" s="191">
        <f>'5 Driver Data'!J2142</f>
        <v>0</v>
      </c>
      <c r="K2142" s="206">
        <f>'5 Driver Data'!K2142</f>
        <v>0</v>
      </c>
      <c r="L2142" s="1"/>
      <c r="M2142" s="216" t="str">
        <f>IF(D2142=0,"Blank",'3 Model Input'!E$44*'3 Model Input'!E$45)</f>
        <v>Blank</v>
      </c>
      <c r="N2142" s="197" t="str">
        <f t="shared" si="350"/>
        <v>Blank</v>
      </c>
      <c r="O2142" s="197" t="str">
        <f>IF(D2142=0,"Blank",'3 Model Input'!E$49*(1-'3 Model Input'!E$51))</f>
        <v>Blank</v>
      </c>
      <c r="P2142" s="197" t="str">
        <f t="shared" si="351"/>
        <v>Blank</v>
      </c>
      <c r="Q2142" s="197" t="str">
        <f>IF(D2142=0,"Blank",IF(D2142="BEV",E2142*(1-'3 Model Input'!E$54), E2142))</f>
        <v>Blank</v>
      </c>
      <c r="R2142" s="198" t="str">
        <f>IF(D2142=0,"Blank",IF(D2142="PHEV",F2142/G2142,F2142*(1-'3 Model Input'!E$54)/G2142))</f>
        <v>Blank</v>
      </c>
      <c r="S2142" s="198" t="str">
        <f>IF(D2142=0,"Blank",IF(D2142="PHEV",MIN(M2142,E2142),MIN(M2142,(E2142*(1-'3 Model Input'!E$54)))))</f>
        <v>Blank</v>
      </c>
      <c r="T2142" s="217" t="str">
        <f t="shared" si="352"/>
        <v>Blank</v>
      </c>
      <c r="U2142" s="89"/>
      <c r="V2142" s="216" t="str">
        <f>IF(D2142=0,"Blank",P2142*'3 Model Input'!E$50)</f>
        <v>Blank</v>
      </c>
      <c r="W2142" s="197" t="str">
        <f t="shared" si="353"/>
        <v>Blank</v>
      </c>
      <c r="X2142" s="197" t="str">
        <f t="shared" si="354"/>
        <v>Blank</v>
      </c>
      <c r="Y2142" s="197" t="str">
        <f t="shared" si="355"/>
        <v>Blank</v>
      </c>
      <c r="Z2142" s="197" t="str">
        <f t="shared" si="356"/>
        <v>Blank</v>
      </c>
      <c r="AA2142" s="223" t="str" cm="1">
        <f t="array" ref="AA2142">_xlfn.IFS(ISTEXT('3 Model Input'!F$70),"Missing",ISTEXT('3 Model Input'!I$70),"Missing",ISNUMBER('3 Model Input'!K$70),'3 Model Input'!K$70*P2142)</f>
        <v>Missing</v>
      </c>
      <c r="AB2142" s="89"/>
      <c r="AC2142" s="227" t="str" cm="1">
        <f t="array" ref="AC2142">IF(D2142=0,"Blank",_xlfn.IFS('3 Model Input'!E$61=1,(V2142*G2142)/T2142,'3 Model Input'!E$61=2,(W2142*G2142)/T2142,'3 Model Input'!E$61=3,(X2142*G2142)/T2142,'3 Model Input'!E$61=4,(Y2142*G2142)/T2142,'3 Model Input'!E$61=5,(Z2142*G2142)/T2142, ISTEXT('3 Model Input'!E$61),"Missing",'3 Model Input'!E$61=6,(AA2142*G2142)/T2142))</f>
        <v>Blank</v>
      </c>
      <c r="AD2142" s="202" t="str">
        <f t="shared" si="357"/>
        <v>Blank</v>
      </c>
      <c r="AE2142" s="202" t="str">
        <f t="shared" si="358"/>
        <v>Blank</v>
      </c>
      <c r="AF2142" s="217" t="str">
        <f t="shared" si="359"/>
        <v>Blank</v>
      </c>
      <c r="AG2142" s="9" t="str" cm="1">
        <f t="array" ref="AG2142">_xlfn.IFS(ISNUMBER(AC2142), "", ISNUMBER(SEARCH("Blank", AC2142)), "", ISERROR(AC2142), "Bad input on tab 3")</f>
        <v/>
      </c>
    </row>
    <row r="2143" spans="2:33" ht="15" customHeight="1" x14ac:dyDescent="0.75">
      <c r="B2143" s="205" t="str">
        <f>'5 Driver Data'!B2143</f>
        <v>2135</v>
      </c>
      <c r="C2143" s="193">
        <f>'5 Driver Data'!C2143</f>
        <v>0</v>
      </c>
      <c r="D2143" s="192">
        <f>'5 Driver Data'!D2143</f>
        <v>0</v>
      </c>
      <c r="E2143" s="191">
        <f>'5 Driver Data'!E2143</f>
        <v>0</v>
      </c>
      <c r="F2143" s="191">
        <f>'5 Driver Data'!F2143</f>
        <v>0</v>
      </c>
      <c r="G2143" s="191">
        <f>'5 Driver Data'!G2143</f>
        <v>0</v>
      </c>
      <c r="H2143" s="191">
        <f>'5 Driver Data'!H2143</f>
        <v>0</v>
      </c>
      <c r="I2143" s="191">
        <f>'5 Driver Data'!I2143</f>
        <v>0</v>
      </c>
      <c r="J2143" s="191">
        <f>'5 Driver Data'!J2143</f>
        <v>0</v>
      </c>
      <c r="K2143" s="206">
        <f>'5 Driver Data'!K2143</f>
        <v>0</v>
      </c>
      <c r="L2143" s="1"/>
      <c r="M2143" s="216" t="str">
        <f>IF(D2143=0,"Blank",'3 Model Input'!E$44*'3 Model Input'!E$45)</f>
        <v>Blank</v>
      </c>
      <c r="N2143" s="197" t="str">
        <f t="shared" si="350"/>
        <v>Blank</v>
      </c>
      <c r="O2143" s="197" t="str">
        <f>IF(D2143=0,"Blank",'3 Model Input'!E$49*(1-'3 Model Input'!E$51))</f>
        <v>Blank</v>
      </c>
      <c r="P2143" s="197" t="str">
        <f t="shared" si="351"/>
        <v>Blank</v>
      </c>
      <c r="Q2143" s="197" t="str">
        <f>IF(D2143=0,"Blank",IF(D2143="BEV",E2143*(1-'3 Model Input'!E$54), E2143))</f>
        <v>Blank</v>
      </c>
      <c r="R2143" s="198" t="str">
        <f>IF(D2143=0,"Blank",IF(D2143="PHEV",F2143/G2143,F2143*(1-'3 Model Input'!E$54)/G2143))</f>
        <v>Blank</v>
      </c>
      <c r="S2143" s="198" t="str">
        <f>IF(D2143=0,"Blank",IF(D2143="PHEV",MIN(M2143,E2143),MIN(M2143,(E2143*(1-'3 Model Input'!E$54)))))</f>
        <v>Blank</v>
      </c>
      <c r="T2143" s="217" t="str">
        <f t="shared" si="352"/>
        <v>Blank</v>
      </c>
      <c r="U2143" s="89"/>
      <c r="V2143" s="216" t="str">
        <f>IF(D2143=0,"Blank",P2143*'3 Model Input'!E$50)</f>
        <v>Blank</v>
      </c>
      <c r="W2143" s="197" t="str">
        <f t="shared" si="353"/>
        <v>Blank</v>
      </c>
      <c r="X2143" s="197" t="str">
        <f t="shared" si="354"/>
        <v>Blank</v>
      </c>
      <c r="Y2143" s="197" t="str">
        <f t="shared" si="355"/>
        <v>Blank</v>
      </c>
      <c r="Z2143" s="197" t="str">
        <f t="shared" si="356"/>
        <v>Blank</v>
      </c>
      <c r="AA2143" s="223" t="str" cm="1">
        <f t="array" ref="AA2143">_xlfn.IFS(ISTEXT('3 Model Input'!F$70),"Missing",ISTEXT('3 Model Input'!I$70),"Missing",ISNUMBER('3 Model Input'!K$70),'3 Model Input'!K$70*P2143)</f>
        <v>Missing</v>
      </c>
      <c r="AB2143" s="89"/>
      <c r="AC2143" s="227" t="str" cm="1">
        <f t="array" ref="AC2143">IF(D2143=0,"Blank",_xlfn.IFS('3 Model Input'!E$61=1,(V2143*G2143)/T2143,'3 Model Input'!E$61=2,(W2143*G2143)/T2143,'3 Model Input'!E$61=3,(X2143*G2143)/T2143,'3 Model Input'!E$61=4,(Y2143*G2143)/T2143,'3 Model Input'!E$61=5,(Z2143*G2143)/T2143, ISTEXT('3 Model Input'!E$61),"Missing",'3 Model Input'!E$61=6,(AA2143*G2143)/T2143))</f>
        <v>Blank</v>
      </c>
      <c r="AD2143" s="202" t="str">
        <f t="shared" si="357"/>
        <v>Blank</v>
      </c>
      <c r="AE2143" s="202" t="str">
        <f t="shared" si="358"/>
        <v>Blank</v>
      </c>
      <c r="AF2143" s="217" t="str">
        <f t="shared" si="359"/>
        <v>Blank</v>
      </c>
      <c r="AG2143" s="9" t="str" cm="1">
        <f t="array" ref="AG2143">_xlfn.IFS(ISNUMBER(AC2143), "", ISNUMBER(SEARCH("Blank", AC2143)), "", ISERROR(AC2143), "Bad input on tab 3")</f>
        <v/>
      </c>
    </row>
    <row r="2144" spans="2:33" ht="15" customHeight="1" x14ac:dyDescent="0.75">
      <c r="B2144" s="205" t="str">
        <f>'5 Driver Data'!B2144</f>
        <v>2136</v>
      </c>
      <c r="C2144" s="193">
        <f>'5 Driver Data'!C2144</f>
        <v>0</v>
      </c>
      <c r="D2144" s="192">
        <f>'5 Driver Data'!D2144</f>
        <v>0</v>
      </c>
      <c r="E2144" s="191">
        <f>'5 Driver Data'!E2144</f>
        <v>0</v>
      </c>
      <c r="F2144" s="191">
        <f>'5 Driver Data'!F2144</f>
        <v>0</v>
      </c>
      <c r="G2144" s="191">
        <f>'5 Driver Data'!G2144</f>
        <v>0</v>
      </c>
      <c r="H2144" s="191">
        <f>'5 Driver Data'!H2144</f>
        <v>0</v>
      </c>
      <c r="I2144" s="191">
        <f>'5 Driver Data'!I2144</f>
        <v>0</v>
      </c>
      <c r="J2144" s="191">
        <f>'5 Driver Data'!J2144</f>
        <v>0</v>
      </c>
      <c r="K2144" s="206">
        <f>'5 Driver Data'!K2144</f>
        <v>0</v>
      </c>
      <c r="L2144" s="1"/>
      <c r="M2144" s="216" t="str">
        <f>IF(D2144=0,"Blank",'3 Model Input'!E$44*'3 Model Input'!E$45)</f>
        <v>Blank</v>
      </c>
      <c r="N2144" s="197" t="str">
        <f t="shared" si="350"/>
        <v>Blank</v>
      </c>
      <c r="O2144" s="197" t="str">
        <f>IF(D2144=0,"Blank",'3 Model Input'!E$49*(1-'3 Model Input'!E$51))</f>
        <v>Blank</v>
      </c>
      <c r="P2144" s="197" t="str">
        <f t="shared" si="351"/>
        <v>Blank</v>
      </c>
      <c r="Q2144" s="197" t="str">
        <f>IF(D2144=0,"Blank",IF(D2144="BEV",E2144*(1-'3 Model Input'!E$54), E2144))</f>
        <v>Blank</v>
      </c>
      <c r="R2144" s="198" t="str">
        <f>IF(D2144=0,"Blank",IF(D2144="PHEV",F2144/G2144,F2144*(1-'3 Model Input'!E$54)/G2144))</f>
        <v>Blank</v>
      </c>
      <c r="S2144" s="198" t="str">
        <f>IF(D2144=0,"Blank",IF(D2144="PHEV",MIN(M2144,E2144),MIN(M2144,(E2144*(1-'3 Model Input'!E$54)))))</f>
        <v>Blank</v>
      </c>
      <c r="T2144" s="217" t="str">
        <f t="shared" si="352"/>
        <v>Blank</v>
      </c>
      <c r="U2144" s="89"/>
      <c r="V2144" s="216" t="str">
        <f>IF(D2144=0,"Blank",P2144*'3 Model Input'!E$50)</f>
        <v>Blank</v>
      </c>
      <c r="W2144" s="197" t="str">
        <f t="shared" si="353"/>
        <v>Blank</v>
      </c>
      <c r="X2144" s="197" t="str">
        <f t="shared" si="354"/>
        <v>Blank</v>
      </c>
      <c r="Y2144" s="197" t="str">
        <f t="shared" si="355"/>
        <v>Blank</v>
      </c>
      <c r="Z2144" s="197" t="str">
        <f t="shared" si="356"/>
        <v>Blank</v>
      </c>
      <c r="AA2144" s="223" t="str" cm="1">
        <f t="array" ref="AA2144">_xlfn.IFS(ISTEXT('3 Model Input'!F$70),"Missing",ISTEXT('3 Model Input'!I$70),"Missing",ISNUMBER('3 Model Input'!K$70),'3 Model Input'!K$70*P2144)</f>
        <v>Missing</v>
      </c>
      <c r="AB2144" s="89"/>
      <c r="AC2144" s="227" t="str" cm="1">
        <f t="array" ref="AC2144">IF(D2144=0,"Blank",_xlfn.IFS('3 Model Input'!E$61=1,(V2144*G2144)/T2144,'3 Model Input'!E$61=2,(W2144*G2144)/T2144,'3 Model Input'!E$61=3,(X2144*G2144)/T2144,'3 Model Input'!E$61=4,(Y2144*G2144)/T2144,'3 Model Input'!E$61=5,(Z2144*G2144)/T2144, ISTEXT('3 Model Input'!E$61),"Missing",'3 Model Input'!E$61=6,(AA2144*G2144)/T2144))</f>
        <v>Blank</v>
      </c>
      <c r="AD2144" s="202" t="str">
        <f t="shared" si="357"/>
        <v>Blank</v>
      </c>
      <c r="AE2144" s="202" t="str">
        <f t="shared" si="358"/>
        <v>Blank</v>
      </c>
      <c r="AF2144" s="217" t="str">
        <f t="shared" si="359"/>
        <v>Blank</v>
      </c>
      <c r="AG2144" s="9" t="str" cm="1">
        <f t="array" ref="AG2144">_xlfn.IFS(ISNUMBER(AC2144), "", ISNUMBER(SEARCH("Blank", AC2144)), "", ISERROR(AC2144), "Bad input on tab 3")</f>
        <v/>
      </c>
    </row>
    <row r="2145" spans="2:33" ht="15" customHeight="1" x14ac:dyDescent="0.75">
      <c r="B2145" s="205" t="str">
        <f>'5 Driver Data'!B2145</f>
        <v>2137</v>
      </c>
      <c r="C2145" s="193">
        <f>'5 Driver Data'!C2145</f>
        <v>0</v>
      </c>
      <c r="D2145" s="192">
        <f>'5 Driver Data'!D2145</f>
        <v>0</v>
      </c>
      <c r="E2145" s="191">
        <f>'5 Driver Data'!E2145</f>
        <v>0</v>
      </c>
      <c r="F2145" s="191">
        <f>'5 Driver Data'!F2145</f>
        <v>0</v>
      </c>
      <c r="G2145" s="191">
        <f>'5 Driver Data'!G2145</f>
        <v>0</v>
      </c>
      <c r="H2145" s="191">
        <f>'5 Driver Data'!H2145</f>
        <v>0</v>
      </c>
      <c r="I2145" s="191">
        <f>'5 Driver Data'!I2145</f>
        <v>0</v>
      </c>
      <c r="J2145" s="191">
        <f>'5 Driver Data'!J2145</f>
        <v>0</v>
      </c>
      <c r="K2145" s="206">
        <f>'5 Driver Data'!K2145</f>
        <v>0</v>
      </c>
      <c r="L2145" s="1"/>
      <c r="M2145" s="216" t="str">
        <f>IF(D2145=0,"Blank",'3 Model Input'!E$44*'3 Model Input'!E$45)</f>
        <v>Blank</v>
      </c>
      <c r="N2145" s="197" t="str">
        <f t="shared" si="350"/>
        <v>Blank</v>
      </c>
      <c r="O2145" s="197" t="str">
        <f>IF(D2145=0,"Blank",'3 Model Input'!E$49*(1-'3 Model Input'!E$51))</f>
        <v>Blank</v>
      </c>
      <c r="P2145" s="197" t="str">
        <f t="shared" si="351"/>
        <v>Blank</v>
      </c>
      <c r="Q2145" s="197" t="str">
        <f>IF(D2145=0,"Blank",IF(D2145="BEV",E2145*(1-'3 Model Input'!E$54), E2145))</f>
        <v>Blank</v>
      </c>
      <c r="R2145" s="198" t="str">
        <f>IF(D2145=0,"Blank",IF(D2145="PHEV",F2145/G2145,F2145*(1-'3 Model Input'!E$54)/G2145))</f>
        <v>Blank</v>
      </c>
      <c r="S2145" s="198" t="str">
        <f>IF(D2145=0,"Blank",IF(D2145="PHEV",MIN(M2145,E2145),MIN(M2145,(E2145*(1-'3 Model Input'!E$54)))))</f>
        <v>Blank</v>
      </c>
      <c r="T2145" s="217" t="str">
        <f t="shared" si="352"/>
        <v>Blank</v>
      </c>
      <c r="U2145" s="89"/>
      <c r="V2145" s="216" t="str">
        <f>IF(D2145=0,"Blank",P2145*'3 Model Input'!E$50)</f>
        <v>Blank</v>
      </c>
      <c r="W2145" s="197" t="str">
        <f t="shared" si="353"/>
        <v>Blank</v>
      </c>
      <c r="X2145" s="197" t="str">
        <f t="shared" si="354"/>
        <v>Blank</v>
      </c>
      <c r="Y2145" s="197" t="str">
        <f t="shared" si="355"/>
        <v>Blank</v>
      </c>
      <c r="Z2145" s="197" t="str">
        <f t="shared" si="356"/>
        <v>Blank</v>
      </c>
      <c r="AA2145" s="223" t="str" cm="1">
        <f t="array" ref="AA2145">_xlfn.IFS(ISTEXT('3 Model Input'!F$70),"Missing",ISTEXT('3 Model Input'!I$70),"Missing",ISNUMBER('3 Model Input'!K$70),'3 Model Input'!K$70*P2145)</f>
        <v>Missing</v>
      </c>
      <c r="AB2145" s="89"/>
      <c r="AC2145" s="227" t="str" cm="1">
        <f t="array" ref="AC2145">IF(D2145=0,"Blank",_xlfn.IFS('3 Model Input'!E$61=1,(V2145*G2145)/T2145,'3 Model Input'!E$61=2,(W2145*G2145)/T2145,'3 Model Input'!E$61=3,(X2145*G2145)/T2145,'3 Model Input'!E$61=4,(Y2145*G2145)/T2145,'3 Model Input'!E$61=5,(Z2145*G2145)/T2145, ISTEXT('3 Model Input'!E$61),"Missing",'3 Model Input'!E$61=6,(AA2145*G2145)/T2145))</f>
        <v>Blank</v>
      </c>
      <c r="AD2145" s="202" t="str">
        <f t="shared" si="357"/>
        <v>Blank</v>
      </c>
      <c r="AE2145" s="202" t="str">
        <f t="shared" si="358"/>
        <v>Blank</v>
      </c>
      <c r="AF2145" s="217" t="str">
        <f t="shared" si="359"/>
        <v>Blank</v>
      </c>
      <c r="AG2145" s="9" t="str" cm="1">
        <f t="array" ref="AG2145">_xlfn.IFS(ISNUMBER(AC2145), "", ISNUMBER(SEARCH("Blank", AC2145)), "", ISERROR(AC2145), "Bad input on tab 3")</f>
        <v/>
      </c>
    </row>
    <row r="2146" spans="2:33" ht="15" customHeight="1" x14ac:dyDescent="0.75">
      <c r="B2146" s="205" t="str">
        <f>'5 Driver Data'!B2146</f>
        <v>2138</v>
      </c>
      <c r="C2146" s="193">
        <f>'5 Driver Data'!C2146</f>
        <v>0</v>
      </c>
      <c r="D2146" s="192">
        <f>'5 Driver Data'!D2146</f>
        <v>0</v>
      </c>
      <c r="E2146" s="191">
        <f>'5 Driver Data'!E2146</f>
        <v>0</v>
      </c>
      <c r="F2146" s="191">
        <f>'5 Driver Data'!F2146</f>
        <v>0</v>
      </c>
      <c r="G2146" s="191">
        <f>'5 Driver Data'!G2146</f>
        <v>0</v>
      </c>
      <c r="H2146" s="191">
        <f>'5 Driver Data'!H2146</f>
        <v>0</v>
      </c>
      <c r="I2146" s="191">
        <f>'5 Driver Data'!I2146</f>
        <v>0</v>
      </c>
      <c r="J2146" s="191">
        <f>'5 Driver Data'!J2146</f>
        <v>0</v>
      </c>
      <c r="K2146" s="206">
        <f>'5 Driver Data'!K2146</f>
        <v>0</v>
      </c>
      <c r="L2146" s="1"/>
      <c r="M2146" s="216" t="str">
        <f>IF(D2146=0,"Blank",'3 Model Input'!E$44*'3 Model Input'!E$45)</f>
        <v>Blank</v>
      </c>
      <c r="N2146" s="197" t="str">
        <f t="shared" si="350"/>
        <v>Blank</v>
      </c>
      <c r="O2146" s="197" t="str">
        <f>IF(D2146=0,"Blank",'3 Model Input'!E$49*(1-'3 Model Input'!E$51))</f>
        <v>Blank</v>
      </c>
      <c r="P2146" s="197" t="str">
        <f t="shared" si="351"/>
        <v>Blank</v>
      </c>
      <c r="Q2146" s="197" t="str">
        <f>IF(D2146=0,"Blank",IF(D2146="BEV",E2146*(1-'3 Model Input'!E$54), E2146))</f>
        <v>Blank</v>
      </c>
      <c r="R2146" s="198" t="str">
        <f>IF(D2146=0,"Blank",IF(D2146="PHEV",F2146/G2146,F2146*(1-'3 Model Input'!E$54)/G2146))</f>
        <v>Blank</v>
      </c>
      <c r="S2146" s="198" t="str">
        <f>IF(D2146=0,"Blank",IF(D2146="PHEV",MIN(M2146,E2146),MIN(M2146,(E2146*(1-'3 Model Input'!E$54)))))</f>
        <v>Blank</v>
      </c>
      <c r="T2146" s="217" t="str">
        <f t="shared" si="352"/>
        <v>Blank</v>
      </c>
      <c r="U2146" s="89"/>
      <c r="V2146" s="216" t="str">
        <f>IF(D2146=0,"Blank",P2146*'3 Model Input'!E$50)</f>
        <v>Blank</v>
      </c>
      <c r="W2146" s="197" t="str">
        <f t="shared" si="353"/>
        <v>Blank</v>
      </c>
      <c r="X2146" s="197" t="str">
        <f t="shared" si="354"/>
        <v>Blank</v>
      </c>
      <c r="Y2146" s="197" t="str">
        <f t="shared" si="355"/>
        <v>Blank</v>
      </c>
      <c r="Z2146" s="197" t="str">
        <f t="shared" si="356"/>
        <v>Blank</v>
      </c>
      <c r="AA2146" s="223" t="str" cm="1">
        <f t="array" ref="AA2146">_xlfn.IFS(ISTEXT('3 Model Input'!F$70),"Missing",ISTEXT('3 Model Input'!I$70),"Missing",ISNUMBER('3 Model Input'!K$70),'3 Model Input'!K$70*P2146)</f>
        <v>Missing</v>
      </c>
      <c r="AB2146" s="89"/>
      <c r="AC2146" s="227" t="str" cm="1">
        <f t="array" ref="AC2146">IF(D2146=0,"Blank",_xlfn.IFS('3 Model Input'!E$61=1,(V2146*G2146)/T2146,'3 Model Input'!E$61=2,(W2146*G2146)/T2146,'3 Model Input'!E$61=3,(X2146*G2146)/T2146,'3 Model Input'!E$61=4,(Y2146*G2146)/T2146,'3 Model Input'!E$61=5,(Z2146*G2146)/T2146, ISTEXT('3 Model Input'!E$61),"Missing",'3 Model Input'!E$61=6,(AA2146*G2146)/T2146))</f>
        <v>Blank</v>
      </c>
      <c r="AD2146" s="202" t="str">
        <f t="shared" si="357"/>
        <v>Blank</v>
      </c>
      <c r="AE2146" s="202" t="str">
        <f t="shared" si="358"/>
        <v>Blank</v>
      </c>
      <c r="AF2146" s="217" t="str">
        <f t="shared" si="359"/>
        <v>Blank</v>
      </c>
      <c r="AG2146" s="9" t="str" cm="1">
        <f t="array" ref="AG2146">_xlfn.IFS(ISNUMBER(AC2146), "", ISNUMBER(SEARCH("Blank", AC2146)), "", ISERROR(AC2146), "Bad input on tab 3")</f>
        <v/>
      </c>
    </row>
    <row r="2147" spans="2:33" ht="15" customHeight="1" x14ac:dyDescent="0.75">
      <c r="B2147" s="205" t="str">
        <f>'5 Driver Data'!B2147</f>
        <v>2139</v>
      </c>
      <c r="C2147" s="193">
        <f>'5 Driver Data'!C2147</f>
        <v>0</v>
      </c>
      <c r="D2147" s="192">
        <f>'5 Driver Data'!D2147</f>
        <v>0</v>
      </c>
      <c r="E2147" s="191">
        <f>'5 Driver Data'!E2147</f>
        <v>0</v>
      </c>
      <c r="F2147" s="191">
        <f>'5 Driver Data'!F2147</f>
        <v>0</v>
      </c>
      <c r="G2147" s="191">
        <f>'5 Driver Data'!G2147</f>
        <v>0</v>
      </c>
      <c r="H2147" s="191">
        <f>'5 Driver Data'!H2147</f>
        <v>0</v>
      </c>
      <c r="I2147" s="191">
        <f>'5 Driver Data'!I2147</f>
        <v>0</v>
      </c>
      <c r="J2147" s="191">
        <f>'5 Driver Data'!J2147</f>
        <v>0</v>
      </c>
      <c r="K2147" s="206">
        <f>'5 Driver Data'!K2147</f>
        <v>0</v>
      </c>
      <c r="L2147" s="1"/>
      <c r="M2147" s="216" t="str">
        <f>IF(D2147=0,"Blank",'3 Model Input'!E$44*'3 Model Input'!E$45)</f>
        <v>Blank</v>
      </c>
      <c r="N2147" s="197" t="str">
        <f t="shared" si="350"/>
        <v>Blank</v>
      </c>
      <c r="O2147" s="197" t="str">
        <f>IF(D2147=0,"Blank",'3 Model Input'!E$49*(1-'3 Model Input'!E$51))</f>
        <v>Blank</v>
      </c>
      <c r="P2147" s="197" t="str">
        <f t="shared" si="351"/>
        <v>Blank</v>
      </c>
      <c r="Q2147" s="197" t="str">
        <f>IF(D2147=0,"Blank",IF(D2147="BEV",E2147*(1-'3 Model Input'!E$54), E2147))</f>
        <v>Blank</v>
      </c>
      <c r="R2147" s="198" t="str">
        <f>IF(D2147=0,"Blank",IF(D2147="PHEV",F2147/G2147,F2147*(1-'3 Model Input'!E$54)/G2147))</f>
        <v>Blank</v>
      </c>
      <c r="S2147" s="198" t="str">
        <f>IF(D2147=0,"Blank",IF(D2147="PHEV",MIN(M2147,E2147),MIN(M2147,(E2147*(1-'3 Model Input'!E$54)))))</f>
        <v>Blank</v>
      </c>
      <c r="T2147" s="217" t="str">
        <f t="shared" si="352"/>
        <v>Blank</v>
      </c>
      <c r="U2147" s="89"/>
      <c r="V2147" s="216" t="str">
        <f>IF(D2147=0,"Blank",P2147*'3 Model Input'!E$50)</f>
        <v>Blank</v>
      </c>
      <c r="W2147" s="197" t="str">
        <f t="shared" si="353"/>
        <v>Blank</v>
      </c>
      <c r="X2147" s="197" t="str">
        <f t="shared" si="354"/>
        <v>Blank</v>
      </c>
      <c r="Y2147" s="197" t="str">
        <f t="shared" si="355"/>
        <v>Blank</v>
      </c>
      <c r="Z2147" s="197" t="str">
        <f t="shared" si="356"/>
        <v>Blank</v>
      </c>
      <c r="AA2147" s="223" t="str" cm="1">
        <f t="array" ref="AA2147">_xlfn.IFS(ISTEXT('3 Model Input'!F$70),"Missing",ISTEXT('3 Model Input'!I$70),"Missing",ISNUMBER('3 Model Input'!K$70),'3 Model Input'!K$70*P2147)</f>
        <v>Missing</v>
      </c>
      <c r="AB2147" s="89"/>
      <c r="AC2147" s="227" t="str" cm="1">
        <f t="array" ref="AC2147">IF(D2147=0,"Blank",_xlfn.IFS('3 Model Input'!E$61=1,(V2147*G2147)/T2147,'3 Model Input'!E$61=2,(W2147*G2147)/T2147,'3 Model Input'!E$61=3,(X2147*G2147)/T2147,'3 Model Input'!E$61=4,(Y2147*G2147)/T2147,'3 Model Input'!E$61=5,(Z2147*G2147)/T2147, ISTEXT('3 Model Input'!E$61),"Missing",'3 Model Input'!E$61=6,(AA2147*G2147)/T2147))</f>
        <v>Blank</v>
      </c>
      <c r="AD2147" s="202" t="str">
        <f t="shared" si="357"/>
        <v>Blank</v>
      </c>
      <c r="AE2147" s="202" t="str">
        <f t="shared" si="358"/>
        <v>Blank</v>
      </c>
      <c r="AF2147" s="217" t="str">
        <f t="shared" si="359"/>
        <v>Blank</v>
      </c>
      <c r="AG2147" s="9" t="str" cm="1">
        <f t="array" ref="AG2147">_xlfn.IFS(ISNUMBER(AC2147), "", ISNUMBER(SEARCH("Blank", AC2147)), "", ISERROR(AC2147), "Bad input on tab 3")</f>
        <v/>
      </c>
    </row>
    <row r="2148" spans="2:33" ht="15" customHeight="1" x14ac:dyDescent="0.75">
      <c r="B2148" s="205" t="str">
        <f>'5 Driver Data'!B2148</f>
        <v>2140</v>
      </c>
      <c r="C2148" s="193">
        <f>'5 Driver Data'!C2148</f>
        <v>0</v>
      </c>
      <c r="D2148" s="192">
        <f>'5 Driver Data'!D2148</f>
        <v>0</v>
      </c>
      <c r="E2148" s="191">
        <f>'5 Driver Data'!E2148</f>
        <v>0</v>
      </c>
      <c r="F2148" s="191">
        <f>'5 Driver Data'!F2148</f>
        <v>0</v>
      </c>
      <c r="G2148" s="191">
        <f>'5 Driver Data'!G2148</f>
        <v>0</v>
      </c>
      <c r="H2148" s="191">
        <f>'5 Driver Data'!H2148</f>
        <v>0</v>
      </c>
      <c r="I2148" s="191">
        <f>'5 Driver Data'!I2148</f>
        <v>0</v>
      </c>
      <c r="J2148" s="191">
        <f>'5 Driver Data'!J2148</f>
        <v>0</v>
      </c>
      <c r="K2148" s="206">
        <f>'5 Driver Data'!K2148</f>
        <v>0</v>
      </c>
      <c r="L2148" s="1"/>
      <c r="M2148" s="216" t="str">
        <f>IF(D2148=0,"Blank",'3 Model Input'!E$44*'3 Model Input'!E$45)</f>
        <v>Blank</v>
      </c>
      <c r="N2148" s="197" t="str">
        <f t="shared" si="350"/>
        <v>Blank</v>
      </c>
      <c r="O2148" s="197" t="str">
        <f>IF(D2148=0,"Blank",'3 Model Input'!E$49*(1-'3 Model Input'!E$51))</f>
        <v>Blank</v>
      </c>
      <c r="P2148" s="197" t="str">
        <f t="shared" si="351"/>
        <v>Blank</v>
      </c>
      <c r="Q2148" s="197" t="str">
        <f>IF(D2148=0,"Blank",IF(D2148="BEV",E2148*(1-'3 Model Input'!E$54), E2148))</f>
        <v>Blank</v>
      </c>
      <c r="R2148" s="198" t="str">
        <f>IF(D2148=0,"Blank",IF(D2148="PHEV",F2148/G2148,F2148*(1-'3 Model Input'!E$54)/G2148))</f>
        <v>Blank</v>
      </c>
      <c r="S2148" s="198" t="str">
        <f>IF(D2148=0,"Blank",IF(D2148="PHEV",MIN(M2148,E2148),MIN(M2148,(E2148*(1-'3 Model Input'!E$54)))))</f>
        <v>Blank</v>
      </c>
      <c r="T2148" s="217" t="str">
        <f t="shared" si="352"/>
        <v>Blank</v>
      </c>
      <c r="U2148" s="89"/>
      <c r="V2148" s="216" t="str">
        <f>IF(D2148=0,"Blank",P2148*'3 Model Input'!E$50)</f>
        <v>Blank</v>
      </c>
      <c r="W2148" s="197" t="str">
        <f t="shared" si="353"/>
        <v>Blank</v>
      </c>
      <c r="X2148" s="197" t="str">
        <f t="shared" si="354"/>
        <v>Blank</v>
      </c>
      <c r="Y2148" s="197" t="str">
        <f t="shared" si="355"/>
        <v>Blank</v>
      </c>
      <c r="Z2148" s="197" t="str">
        <f t="shared" si="356"/>
        <v>Blank</v>
      </c>
      <c r="AA2148" s="223" t="str" cm="1">
        <f t="array" ref="AA2148">_xlfn.IFS(ISTEXT('3 Model Input'!F$70),"Missing",ISTEXT('3 Model Input'!I$70),"Missing",ISNUMBER('3 Model Input'!K$70),'3 Model Input'!K$70*P2148)</f>
        <v>Missing</v>
      </c>
      <c r="AB2148" s="89"/>
      <c r="AC2148" s="227" t="str" cm="1">
        <f t="array" ref="AC2148">IF(D2148=0,"Blank",_xlfn.IFS('3 Model Input'!E$61=1,(V2148*G2148)/T2148,'3 Model Input'!E$61=2,(W2148*G2148)/T2148,'3 Model Input'!E$61=3,(X2148*G2148)/T2148,'3 Model Input'!E$61=4,(Y2148*G2148)/T2148,'3 Model Input'!E$61=5,(Z2148*G2148)/T2148, ISTEXT('3 Model Input'!E$61),"Missing",'3 Model Input'!E$61=6,(AA2148*G2148)/T2148))</f>
        <v>Blank</v>
      </c>
      <c r="AD2148" s="202" t="str">
        <f t="shared" si="357"/>
        <v>Blank</v>
      </c>
      <c r="AE2148" s="202" t="str">
        <f t="shared" si="358"/>
        <v>Blank</v>
      </c>
      <c r="AF2148" s="217" t="str">
        <f t="shared" si="359"/>
        <v>Blank</v>
      </c>
      <c r="AG2148" s="9" t="str" cm="1">
        <f t="array" ref="AG2148">_xlfn.IFS(ISNUMBER(AC2148), "", ISNUMBER(SEARCH("Blank", AC2148)), "", ISERROR(AC2148), "Bad input on tab 3")</f>
        <v/>
      </c>
    </row>
    <row r="2149" spans="2:33" ht="15" customHeight="1" x14ac:dyDescent="0.75">
      <c r="B2149" s="205" t="str">
        <f>'5 Driver Data'!B2149</f>
        <v>2141</v>
      </c>
      <c r="C2149" s="193">
        <f>'5 Driver Data'!C2149</f>
        <v>0</v>
      </c>
      <c r="D2149" s="192">
        <f>'5 Driver Data'!D2149</f>
        <v>0</v>
      </c>
      <c r="E2149" s="191">
        <f>'5 Driver Data'!E2149</f>
        <v>0</v>
      </c>
      <c r="F2149" s="191">
        <f>'5 Driver Data'!F2149</f>
        <v>0</v>
      </c>
      <c r="G2149" s="191">
        <f>'5 Driver Data'!G2149</f>
        <v>0</v>
      </c>
      <c r="H2149" s="191">
        <f>'5 Driver Data'!H2149</f>
        <v>0</v>
      </c>
      <c r="I2149" s="191">
        <f>'5 Driver Data'!I2149</f>
        <v>0</v>
      </c>
      <c r="J2149" s="191">
        <f>'5 Driver Data'!J2149</f>
        <v>0</v>
      </c>
      <c r="K2149" s="206">
        <f>'5 Driver Data'!K2149</f>
        <v>0</v>
      </c>
      <c r="L2149" s="1"/>
      <c r="M2149" s="216" t="str">
        <f>IF(D2149=0,"Blank",'3 Model Input'!E$44*'3 Model Input'!E$45)</f>
        <v>Blank</v>
      </c>
      <c r="N2149" s="197" t="str">
        <f t="shared" si="350"/>
        <v>Blank</v>
      </c>
      <c r="O2149" s="197" t="str">
        <f>IF(D2149=0,"Blank",'3 Model Input'!E$49*(1-'3 Model Input'!E$51))</f>
        <v>Blank</v>
      </c>
      <c r="P2149" s="197" t="str">
        <f t="shared" si="351"/>
        <v>Blank</v>
      </c>
      <c r="Q2149" s="197" t="str">
        <f>IF(D2149=0,"Blank",IF(D2149="BEV",E2149*(1-'3 Model Input'!E$54), E2149))</f>
        <v>Blank</v>
      </c>
      <c r="R2149" s="198" t="str">
        <f>IF(D2149=0,"Blank",IF(D2149="PHEV",F2149/G2149,F2149*(1-'3 Model Input'!E$54)/G2149))</f>
        <v>Blank</v>
      </c>
      <c r="S2149" s="198" t="str">
        <f>IF(D2149=0,"Blank",IF(D2149="PHEV",MIN(M2149,E2149),MIN(M2149,(E2149*(1-'3 Model Input'!E$54)))))</f>
        <v>Blank</v>
      </c>
      <c r="T2149" s="217" t="str">
        <f t="shared" si="352"/>
        <v>Blank</v>
      </c>
      <c r="U2149" s="89"/>
      <c r="V2149" s="216" t="str">
        <f>IF(D2149=0,"Blank",P2149*'3 Model Input'!E$50)</f>
        <v>Blank</v>
      </c>
      <c r="W2149" s="197" t="str">
        <f t="shared" si="353"/>
        <v>Blank</v>
      </c>
      <c r="X2149" s="197" t="str">
        <f t="shared" si="354"/>
        <v>Blank</v>
      </c>
      <c r="Y2149" s="197" t="str">
        <f t="shared" si="355"/>
        <v>Blank</v>
      </c>
      <c r="Z2149" s="197" t="str">
        <f t="shared" si="356"/>
        <v>Blank</v>
      </c>
      <c r="AA2149" s="223" t="str" cm="1">
        <f t="array" ref="AA2149">_xlfn.IFS(ISTEXT('3 Model Input'!F$70),"Missing",ISTEXT('3 Model Input'!I$70),"Missing",ISNUMBER('3 Model Input'!K$70),'3 Model Input'!K$70*P2149)</f>
        <v>Missing</v>
      </c>
      <c r="AB2149" s="89"/>
      <c r="AC2149" s="227" t="str" cm="1">
        <f t="array" ref="AC2149">IF(D2149=0,"Blank",_xlfn.IFS('3 Model Input'!E$61=1,(V2149*G2149)/T2149,'3 Model Input'!E$61=2,(W2149*G2149)/T2149,'3 Model Input'!E$61=3,(X2149*G2149)/T2149,'3 Model Input'!E$61=4,(Y2149*G2149)/T2149,'3 Model Input'!E$61=5,(Z2149*G2149)/T2149, ISTEXT('3 Model Input'!E$61),"Missing",'3 Model Input'!E$61=6,(AA2149*G2149)/T2149))</f>
        <v>Blank</v>
      </c>
      <c r="AD2149" s="202" t="str">
        <f t="shared" si="357"/>
        <v>Blank</v>
      </c>
      <c r="AE2149" s="202" t="str">
        <f t="shared" si="358"/>
        <v>Blank</v>
      </c>
      <c r="AF2149" s="217" t="str">
        <f t="shared" si="359"/>
        <v>Blank</v>
      </c>
      <c r="AG2149" s="9" t="str" cm="1">
        <f t="array" ref="AG2149">_xlfn.IFS(ISNUMBER(AC2149), "", ISNUMBER(SEARCH("Blank", AC2149)), "", ISERROR(AC2149), "Bad input on tab 3")</f>
        <v/>
      </c>
    </row>
    <row r="2150" spans="2:33" ht="15" customHeight="1" x14ac:dyDescent="0.75">
      <c r="B2150" s="205" t="str">
        <f>'5 Driver Data'!B2150</f>
        <v>2142</v>
      </c>
      <c r="C2150" s="193">
        <f>'5 Driver Data'!C2150</f>
        <v>0</v>
      </c>
      <c r="D2150" s="192">
        <f>'5 Driver Data'!D2150</f>
        <v>0</v>
      </c>
      <c r="E2150" s="191">
        <f>'5 Driver Data'!E2150</f>
        <v>0</v>
      </c>
      <c r="F2150" s="191">
        <f>'5 Driver Data'!F2150</f>
        <v>0</v>
      </c>
      <c r="G2150" s="191">
        <f>'5 Driver Data'!G2150</f>
        <v>0</v>
      </c>
      <c r="H2150" s="191">
        <f>'5 Driver Data'!H2150</f>
        <v>0</v>
      </c>
      <c r="I2150" s="191">
        <f>'5 Driver Data'!I2150</f>
        <v>0</v>
      </c>
      <c r="J2150" s="191">
        <f>'5 Driver Data'!J2150</f>
        <v>0</v>
      </c>
      <c r="K2150" s="206">
        <f>'5 Driver Data'!K2150</f>
        <v>0</v>
      </c>
      <c r="L2150" s="1"/>
      <c r="M2150" s="216" t="str">
        <f>IF(D2150=0,"Blank",'3 Model Input'!E$44*'3 Model Input'!E$45)</f>
        <v>Blank</v>
      </c>
      <c r="N2150" s="197" t="str">
        <f t="shared" si="350"/>
        <v>Blank</v>
      </c>
      <c r="O2150" s="197" t="str">
        <f>IF(D2150=0,"Blank",'3 Model Input'!E$49*(1-'3 Model Input'!E$51))</f>
        <v>Blank</v>
      </c>
      <c r="P2150" s="197" t="str">
        <f t="shared" si="351"/>
        <v>Blank</v>
      </c>
      <c r="Q2150" s="197" t="str">
        <f>IF(D2150=0,"Blank",IF(D2150="BEV",E2150*(1-'3 Model Input'!E$54), E2150))</f>
        <v>Blank</v>
      </c>
      <c r="R2150" s="198" t="str">
        <f>IF(D2150=0,"Blank",IF(D2150="PHEV",F2150/G2150,F2150*(1-'3 Model Input'!E$54)/G2150))</f>
        <v>Blank</v>
      </c>
      <c r="S2150" s="198" t="str">
        <f>IF(D2150=0,"Blank",IF(D2150="PHEV",MIN(M2150,E2150),MIN(M2150,(E2150*(1-'3 Model Input'!E$54)))))</f>
        <v>Blank</v>
      </c>
      <c r="T2150" s="217" t="str">
        <f t="shared" si="352"/>
        <v>Blank</v>
      </c>
      <c r="U2150" s="89"/>
      <c r="V2150" s="216" t="str">
        <f>IF(D2150=0,"Blank",P2150*'3 Model Input'!E$50)</f>
        <v>Blank</v>
      </c>
      <c r="W2150" s="197" t="str">
        <f t="shared" si="353"/>
        <v>Blank</v>
      </c>
      <c r="X2150" s="197" t="str">
        <f t="shared" si="354"/>
        <v>Blank</v>
      </c>
      <c r="Y2150" s="197" t="str">
        <f t="shared" si="355"/>
        <v>Blank</v>
      </c>
      <c r="Z2150" s="197" t="str">
        <f t="shared" si="356"/>
        <v>Blank</v>
      </c>
      <c r="AA2150" s="223" t="str" cm="1">
        <f t="array" ref="AA2150">_xlfn.IFS(ISTEXT('3 Model Input'!F$70),"Missing",ISTEXT('3 Model Input'!I$70),"Missing",ISNUMBER('3 Model Input'!K$70),'3 Model Input'!K$70*P2150)</f>
        <v>Missing</v>
      </c>
      <c r="AB2150" s="89"/>
      <c r="AC2150" s="227" t="str" cm="1">
        <f t="array" ref="AC2150">IF(D2150=0,"Blank",_xlfn.IFS('3 Model Input'!E$61=1,(V2150*G2150)/T2150,'3 Model Input'!E$61=2,(W2150*G2150)/T2150,'3 Model Input'!E$61=3,(X2150*G2150)/T2150,'3 Model Input'!E$61=4,(Y2150*G2150)/T2150,'3 Model Input'!E$61=5,(Z2150*G2150)/T2150, ISTEXT('3 Model Input'!E$61),"Missing",'3 Model Input'!E$61=6,(AA2150*G2150)/T2150))</f>
        <v>Blank</v>
      </c>
      <c r="AD2150" s="202" t="str">
        <f t="shared" si="357"/>
        <v>Blank</v>
      </c>
      <c r="AE2150" s="202" t="str">
        <f t="shared" si="358"/>
        <v>Blank</v>
      </c>
      <c r="AF2150" s="217" t="str">
        <f t="shared" si="359"/>
        <v>Blank</v>
      </c>
      <c r="AG2150" s="9" t="str" cm="1">
        <f t="array" ref="AG2150">_xlfn.IFS(ISNUMBER(AC2150), "", ISNUMBER(SEARCH("Blank", AC2150)), "", ISERROR(AC2150), "Bad input on tab 3")</f>
        <v/>
      </c>
    </row>
    <row r="2151" spans="2:33" ht="15" customHeight="1" x14ac:dyDescent="0.75">
      <c r="B2151" s="205" t="str">
        <f>'5 Driver Data'!B2151</f>
        <v>2143</v>
      </c>
      <c r="C2151" s="193">
        <f>'5 Driver Data'!C2151</f>
        <v>0</v>
      </c>
      <c r="D2151" s="192">
        <f>'5 Driver Data'!D2151</f>
        <v>0</v>
      </c>
      <c r="E2151" s="191">
        <f>'5 Driver Data'!E2151</f>
        <v>0</v>
      </c>
      <c r="F2151" s="191">
        <f>'5 Driver Data'!F2151</f>
        <v>0</v>
      </c>
      <c r="G2151" s="191">
        <f>'5 Driver Data'!G2151</f>
        <v>0</v>
      </c>
      <c r="H2151" s="191">
        <f>'5 Driver Data'!H2151</f>
        <v>0</v>
      </c>
      <c r="I2151" s="191">
        <f>'5 Driver Data'!I2151</f>
        <v>0</v>
      </c>
      <c r="J2151" s="191">
        <f>'5 Driver Data'!J2151</f>
        <v>0</v>
      </c>
      <c r="K2151" s="206">
        <f>'5 Driver Data'!K2151</f>
        <v>0</v>
      </c>
      <c r="L2151" s="1"/>
      <c r="M2151" s="216" t="str">
        <f>IF(D2151=0,"Blank",'3 Model Input'!E$44*'3 Model Input'!E$45)</f>
        <v>Blank</v>
      </c>
      <c r="N2151" s="197" t="str">
        <f t="shared" si="350"/>
        <v>Blank</v>
      </c>
      <c r="O2151" s="197" t="str">
        <f>IF(D2151=0,"Blank",'3 Model Input'!E$49*(1-'3 Model Input'!E$51))</f>
        <v>Blank</v>
      </c>
      <c r="P2151" s="197" t="str">
        <f t="shared" si="351"/>
        <v>Blank</v>
      </c>
      <c r="Q2151" s="197" t="str">
        <f>IF(D2151=0,"Blank",IF(D2151="BEV",E2151*(1-'3 Model Input'!E$54), E2151))</f>
        <v>Blank</v>
      </c>
      <c r="R2151" s="198" t="str">
        <f>IF(D2151=0,"Blank",IF(D2151="PHEV",F2151/G2151,F2151*(1-'3 Model Input'!E$54)/G2151))</f>
        <v>Blank</v>
      </c>
      <c r="S2151" s="198" t="str">
        <f>IF(D2151=0,"Blank",IF(D2151="PHEV",MIN(M2151,E2151),MIN(M2151,(E2151*(1-'3 Model Input'!E$54)))))</f>
        <v>Blank</v>
      </c>
      <c r="T2151" s="217" t="str">
        <f t="shared" si="352"/>
        <v>Blank</v>
      </c>
      <c r="U2151" s="89"/>
      <c r="V2151" s="216" t="str">
        <f>IF(D2151=0,"Blank",P2151*'3 Model Input'!E$50)</f>
        <v>Blank</v>
      </c>
      <c r="W2151" s="197" t="str">
        <f t="shared" si="353"/>
        <v>Blank</v>
      </c>
      <c r="X2151" s="197" t="str">
        <f t="shared" si="354"/>
        <v>Blank</v>
      </c>
      <c r="Y2151" s="197" t="str">
        <f t="shared" si="355"/>
        <v>Blank</v>
      </c>
      <c r="Z2151" s="197" t="str">
        <f t="shared" si="356"/>
        <v>Blank</v>
      </c>
      <c r="AA2151" s="223" t="str" cm="1">
        <f t="array" ref="AA2151">_xlfn.IFS(ISTEXT('3 Model Input'!F$70),"Missing",ISTEXT('3 Model Input'!I$70),"Missing",ISNUMBER('3 Model Input'!K$70),'3 Model Input'!K$70*P2151)</f>
        <v>Missing</v>
      </c>
      <c r="AB2151" s="89"/>
      <c r="AC2151" s="227" t="str" cm="1">
        <f t="array" ref="AC2151">IF(D2151=0,"Blank",_xlfn.IFS('3 Model Input'!E$61=1,(V2151*G2151)/T2151,'3 Model Input'!E$61=2,(W2151*G2151)/T2151,'3 Model Input'!E$61=3,(X2151*G2151)/T2151,'3 Model Input'!E$61=4,(Y2151*G2151)/T2151,'3 Model Input'!E$61=5,(Z2151*G2151)/T2151, ISTEXT('3 Model Input'!E$61),"Missing",'3 Model Input'!E$61=6,(AA2151*G2151)/T2151))</f>
        <v>Blank</v>
      </c>
      <c r="AD2151" s="202" t="str">
        <f t="shared" si="357"/>
        <v>Blank</v>
      </c>
      <c r="AE2151" s="202" t="str">
        <f t="shared" si="358"/>
        <v>Blank</v>
      </c>
      <c r="AF2151" s="217" t="str">
        <f t="shared" si="359"/>
        <v>Blank</v>
      </c>
      <c r="AG2151" s="9" t="str" cm="1">
        <f t="array" ref="AG2151">_xlfn.IFS(ISNUMBER(AC2151), "", ISNUMBER(SEARCH("Blank", AC2151)), "", ISERROR(AC2151), "Bad input on tab 3")</f>
        <v/>
      </c>
    </row>
    <row r="2152" spans="2:33" ht="15" customHeight="1" x14ac:dyDescent="0.75">
      <c r="B2152" s="205" t="str">
        <f>'5 Driver Data'!B2152</f>
        <v>2144</v>
      </c>
      <c r="C2152" s="193">
        <f>'5 Driver Data'!C2152</f>
        <v>0</v>
      </c>
      <c r="D2152" s="192">
        <f>'5 Driver Data'!D2152</f>
        <v>0</v>
      </c>
      <c r="E2152" s="191">
        <f>'5 Driver Data'!E2152</f>
        <v>0</v>
      </c>
      <c r="F2152" s="191">
        <f>'5 Driver Data'!F2152</f>
        <v>0</v>
      </c>
      <c r="G2152" s="191">
        <f>'5 Driver Data'!G2152</f>
        <v>0</v>
      </c>
      <c r="H2152" s="191">
        <f>'5 Driver Data'!H2152</f>
        <v>0</v>
      </c>
      <c r="I2152" s="191">
        <f>'5 Driver Data'!I2152</f>
        <v>0</v>
      </c>
      <c r="J2152" s="191">
        <f>'5 Driver Data'!J2152</f>
        <v>0</v>
      </c>
      <c r="K2152" s="206">
        <f>'5 Driver Data'!K2152</f>
        <v>0</v>
      </c>
      <c r="L2152" s="1"/>
      <c r="M2152" s="216" t="str">
        <f>IF(D2152=0,"Blank",'3 Model Input'!E$44*'3 Model Input'!E$45)</f>
        <v>Blank</v>
      </c>
      <c r="N2152" s="197" t="str">
        <f t="shared" si="350"/>
        <v>Blank</v>
      </c>
      <c r="O2152" s="197" t="str">
        <f>IF(D2152=0,"Blank",'3 Model Input'!E$49*(1-'3 Model Input'!E$51))</f>
        <v>Blank</v>
      </c>
      <c r="P2152" s="197" t="str">
        <f t="shared" si="351"/>
        <v>Blank</v>
      </c>
      <c r="Q2152" s="197" t="str">
        <f>IF(D2152=0,"Blank",IF(D2152="BEV",E2152*(1-'3 Model Input'!E$54), E2152))</f>
        <v>Blank</v>
      </c>
      <c r="R2152" s="198" t="str">
        <f>IF(D2152=0,"Blank",IF(D2152="PHEV",F2152/G2152,F2152*(1-'3 Model Input'!E$54)/G2152))</f>
        <v>Blank</v>
      </c>
      <c r="S2152" s="198" t="str">
        <f>IF(D2152=0,"Blank",IF(D2152="PHEV",MIN(M2152,E2152),MIN(M2152,(E2152*(1-'3 Model Input'!E$54)))))</f>
        <v>Blank</v>
      </c>
      <c r="T2152" s="217" t="str">
        <f t="shared" si="352"/>
        <v>Blank</v>
      </c>
      <c r="U2152" s="89"/>
      <c r="V2152" s="216" t="str">
        <f>IF(D2152=0,"Blank",P2152*'3 Model Input'!E$50)</f>
        <v>Blank</v>
      </c>
      <c r="W2152" s="197" t="str">
        <f t="shared" si="353"/>
        <v>Blank</v>
      </c>
      <c r="X2152" s="197" t="str">
        <f t="shared" si="354"/>
        <v>Blank</v>
      </c>
      <c r="Y2152" s="197" t="str">
        <f t="shared" si="355"/>
        <v>Blank</v>
      </c>
      <c r="Z2152" s="197" t="str">
        <f t="shared" si="356"/>
        <v>Blank</v>
      </c>
      <c r="AA2152" s="223" t="str" cm="1">
        <f t="array" ref="AA2152">_xlfn.IFS(ISTEXT('3 Model Input'!F$70),"Missing",ISTEXT('3 Model Input'!I$70),"Missing",ISNUMBER('3 Model Input'!K$70),'3 Model Input'!K$70*P2152)</f>
        <v>Missing</v>
      </c>
      <c r="AB2152" s="89"/>
      <c r="AC2152" s="227" t="str" cm="1">
        <f t="array" ref="AC2152">IF(D2152=0,"Blank",_xlfn.IFS('3 Model Input'!E$61=1,(V2152*G2152)/T2152,'3 Model Input'!E$61=2,(W2152*G2152)/T2152,'3 Model Input'!E$61=3,(X2152*G2152)/T2152,'3 Model Input'!E$61=4,(Y2152*G2152)/T2152,'3 Model Input'!E$61=5,(Z2152*G2152)/T2152, ISTEXT('3 Model Input'!E$61),"Missing",'3 Model Input'!E$61=6,(AA2152*G2152)/T2152))</f>
        <v>Blank</v>
      </c>
      <c r="AD2152" s="202" t="str">
        <f t="shared" si="357"/>
        <v>Blank</v>
      </c>
      <c r="AE2152" s="202" t="str">
        <f t="shared" si="358"/>
        <v>Blank</v>
      </c>
      <c r="AF2152" s="217" t="str">
        <f t="shared" si="359"/>
        <v>Blank</v>
      </c>
      <c r="AG2152" s="9" t="str" cm="1">
        <f t="array" ref="AG2152">_xlfn.IFS(ISNUMBER(AC2152), "", ISNUMBER(SEARCH("Blank", AC2152)), "", ISERROR(AC2152), "Bad input on tab 3")</f>
        <v/>
      </c>
    </row>
    <row r="2153" spans="2:33" ht="15" customHeight="1" x14ac:dyDescent="0.75">
      <c r="B2153" s="205" t="str">
        <f>'5 Driver Data'!B2153</f>
        <v>2145</v>
      </c>
      <c r="C2153" s="193">
        <f>'5 Driver Data'!C2153</f>
        <v>0</v>
      </c>
      <c r="D2153" s="192">
        <f>'5 Driver Data'!D2153</f>
        <v>0</v>
      </c>
      <c r="E2153" s="191">
        <f>'5 Driver Data'!E2153</f>
        <v>0</v>
      </c>
      <c r="F2153" s="191">
        <f>'5 Driver Data'!F2153</f>
        <v>0</v>
      </c>
      <c r="G2153" s="191">
        <f>'5 Driver Data'!G2153</f>
        <v>0</v>
      </c>
      <c r="H2153" s="191">
        <f>'5 Driver Data'!H2153</f>
        <v>0</v>
      </c>
      <c r="I2153" s="191">
        <f>'5 Driver Data'!I2153</f>
        <v>0</v>
      </c>
      <c r="J2153" s="191">
        <f>'5 Driver Data'!J2153</f>
        <v>0</v>
      </c>
      <c r="K2153" s="206">
        <f>'5 Driver Data'!K2153</f>
        <v>0</v>
      </c>
      <c r="L2153" s="1"/>
      <c r="M2153" s="216" t="str">
        <f>IF(D2153=0,"Blank",'3 Model Input'!E$44*'3 Model Input'!E$45)</f>
        <v>Blank</v>
      </c>
      <c r="N2153" s="197" t="str">
        <f t="shared" si="350"/>
        <v>Blank</v>
      </c>
      <c r="O2153" s="197" t="str">
        <f>IF(D2153=0,"Blank",'3 Model Input'!E$49*(1-'3 Model Input'!E$51))</f>
        <v>Blank</v>
      </c>
      <c r="P2153" s="197" t="str">
        <f t="shared" si="351"/>
        <v>Blank</v>
      </c>
      <c r="Q2153" s="197" t="str">
        <f>IF(D2153=0,"Blank",IF(D2153="BEV",E2153*(1-'3 Model Input'!E$54), E2153))</f>
        <v>Blank</v>
      </c>
      <c r="R2153" s="198" t="str">
        <f>IF(D2153=0,"Blank",IF(D2153="PHEV",F2153/G2153,F2153*(1-'3 Model Input'!E$54)/G2153))</f>
        <v>Blank</v>
      </c>
      <c r="S2153" s="198" t="str">
        <f>IF(D2153=0,"Blank",IF(D2153="PHEV",MIN(M2153,E2153),MIN(M2153,(E2153*(1-'3 Model Input'!E$54)))))</f>
        <v>Blank</v>
      </c>
      <c r="T2153" s="217" t="str">
        <f t="shared" si="352"/>
        <v>Blank</v>
      </c>
      <c r="U2153" s="89"/>
      <c r="V2153" s="216" t="str">
        <f>IF(D2153=0,"Blank",P2153*'3 Model Input'!E$50)</f>
        <v>Blank</v>
      </c>
      <c r="W2153" s="197" t="str">
        <f t="shared" si="353"/>
        <v>Blank</v>
      </c>
      <c r="X2153" s="197" t="str">
        <f t="shared" si="354"/>
        <v>Blank</v>
      </c>
      <c r="Y2153" s="197" t="str">
        <f t="shared" si="355"/>
        <v>Blank</v>
      </c>
      <c r="Z2153" s="197" t="str">
        <f t="shared" si="356"/>
        <v>Blank</v>
      </c>
      <c r="AA2153" s="223" t="str" cm="1">
        <f t="array" ref="AA2153">_xlfn.IFS(ISTEXT('3 Model Input'!F$70),"Missing",ISTEXT('3 Model Input'!I$70),"Missing",ISNUMBER('3 Model Input'!K$70),'3 Model Input'!K$70*P2153)</f>
        <v>Missing</v>
      </c>
      <c r="AB2153" s="89"/>
      <c r="AC2153" s="227" t="str" cm="1">
        <f t="array" ref="AC2153">IF(D2153=0,"Blank",_xlfn.IFS('3 Model Input'!E$61=1,(V2153*G2153)/T2153,'3 Model Input'!E$61=2,(W2153*G2153)/T2153,'3 Model Input'!E$61=3,(X2153*G2153)/T2153,'3 Model Input'!E$61=4,(Y2153*G2153)/T2153,'3 Model Input'!E$61=5,(Z2153*G2153)/T2153, ISTEXT('3 Model Input'!E$61),"Missing",'3 Model Input'!E$61=6,(AA2153*G2153)/T2153))</f>
        <v>Blank</v>
      </c>
      <c r="AD2153" s="202" t="str">
        <f t="shared" si="357"/>
        <v>Blank</v>
      </c>
      <c r="AE2153" s="202" t="str">
        <f t="shared" si="358"/>
        <v>Blank</v>
      </c>
      <c r="AF2153" s="217" t="str">
        <f t="shared" si="359"/>
        <v>Blank</v>
      </c>
      <c r="AG2153" s="9" t="str" cm="1">
        <f t="array" ref="AG2153">_xlfn.IFS(ISNUMBER(AC2153), "", ISNUMBER(SEARCH("Blank", AC2153)), "", ISERROR(AC2153), "Bad input on tab 3")</f>
        <v/>
      </c>
    </row>
    <row r="2154" spans="2:33" ht="15" customHeight="1" x14ac:dyDescent="0.75">
      <c r="B2154" s="205" t="str">
        <f>'5 Driver Data'!B2154</f>
        <v>2146</v>
      </c>
      <c r="C2154" s="193">
        <f>'5 Driver Data'!C2154</f>
        <v>0</v>
      </c>
      <c r="D2154" s="192">
        <f>'5 Driver Data'!D2154</f>
        <v>0</v>
      </c>
      <c r="E2154" s="191">
        <f>'5 Driver Data'!E2154</f>
        <v>0</v>
      </c>
      <c r="F2154" s="191">
        <f>'5 Driver Data'!F2154</f>
        <v>0</v>
      </c>
      <c r="G2154" s="191">
        <f>'5 Driver Data'!G2154</f>
        <v>0</v>
      </c>
      <c r="H2154" s="191">
        <f>'5 Driver Data'!H2154</f>
        <v>0</v>
      </c>
      <c r="I2154" s="191">
        <f>'5 Driver Data'!I2154</f>
        <v>0</v>
      </c>
      <c r="J2154" s="191">
        <f>'5 Driver Data'!J2154</f>
        <v>0</v>
      </c>
      <c r="K2154" s="206">
        <f>'5 Driver Data'!K2154</f>
        <v>0</v>
      </c>
      <c r="L2154" s="1"/>
      <c r="M2154" s="216" t="str">
        <f>IF(D2154=0,"Blank",'3 Model Input'!E$44*'3 Model Input'!E$45)</f>
        <v>Blank</v>
      </c>
      <c r="N2154" s="197" t="str">
        <f t="shared" si="350"/>
        <v>Blank</v>
      </c>
      <c r="O2154" s="197" t="str">
        <f>IF(D2154=0,"Blank",'3 Model Input'!E$49*(1-'3 Model Input'!E$51))</f>
        <v>Blank</v>
      </c>
      <c r="P2154" s="197" t="str">
        <f t="shared" si="351"/>
        <v>Blank</v>
      </c>
      <c r="Q2154" s="197" t="str">
        <f>IF(D2154=0,"Blank",IF(D2154="BEV",E2154*(1-'3 Model Input'!E$54), E2154))</f>
        <v>Blank</v>
      </c>
      <c r="R2154" s="198" t="str">
        <f>IF(D2154=0,"Blank",IF(D2154="PHEV",F2154/G2154,F2154*(1-'3 Model Input'!E$54)/G2154))</f>
        <v>Blank</v>
      </c>
      <c r="S2154" s="198" t="str">
        <f>IF(D2154=0,"Blank",IF(D2154="PHEV",MIN(M2154,E2154),MIN(M2154,(E2154*(1-'3 Model Input'!E$54)))))</f>
        <v>Blank</v>
      </c>
      <c r="T2154" s="217" t="str">
        <f t="shared" si="352"/>
        <v>Blank</v>
      </c>
      <c r="U2154" s="89"/>
      <c r="V2154" s="216" t="str">
        <f>IF(D2154=0,"Blank",P2154*'3 Model Input'!E$50)</f>
        <v>Blank</v>
      </c>
      <c r="W2154" s="197" t="str">
        <f t="shared" si="353"/>
        <v>Blank</v>
      </c>
      <c r="X2154" s="197" t="str">
        <f t="shared" si="354"/>
        <v>Blank</v>
      </c>
      <c r="Y2154" s="197" t="str">
        <f t="shared" si="355"/>
        <v>Blank</v>
      </c>
      <c r="Z2154" s="197" t="str">
        <f t="shared" si="356"/>
        <v>Blank</v>
      </c>
      <c r="AA2154" s="223" t="str" cm="1">
        <f t="array" ref="AA2154">_xlfn.IFS(ISTEXT('3 Model Input'!F$70),"Missing",ISTEXT('3 Model Input'!I$70),"Missing",ISNUMBER('3 Model Input'!K$70),'3 Model Input'!K$70*P2154)</f>
        <v>Missing</v>
      </c>
      <c r="AB2154" s="89"/>
      <c r="AC2154" s="227" t="str" cm="1">
        <f t="array" ref="AC2154">IF(D2154=0,"Blank",_xlfn.IFS('3 Model Input'!E$61=1,(V2154*G2154)/T2154,'3 Model Input'!E$61=2,(W2154*G2154)/T2154,'3 Model Input'!E$61=3,(X2154*G2154)/T2154,'3 Model Input'!E$61=4,(Y2154*G2154)/T2154,'3 Model Input'!E$61=5,(Z2154*G2154)/T2154, ISTEXT('3 Model Input'!E$61),"Missing",'3 Model Input'!E$61=6,(AA2154*G2154)/T2154))</f>
        <v>Blank</v>
      </c>
      <c r="AD2154" s="202" t="str">
        <f t="shared" si="357"/>
        <v>Blank</v>
      </c>
      <c r="AE2154" s="202" t="str">
        <f t="shared" si="358"/>
        <v>Blank</v>
      </c>
      <c r="AF2154" s="217" t="str">
        <f t="shared" si="359"/>
        <v>Blank</v>
      </c>
      <c r="AG2154" s="9" t="str" cm="1">
        <f t="array" ref="AG2154">_xlfn.IFS(ISNUMBER(AC2154), "", ISNUMBER(SEARCH("Blank", AC2154)), "", ISERROR(AC2154), "Bad input on tab 3")</f>
        <v/>
      </c>
    </row>
    <row r="2155" spans="2:33" ht="15" customHeight="1" x14ac:dyDescent="0.75">
      <c r="B2155" s="205" t="str">
        <f>'5 Driver Data'!B2155</f>
        <v>2147</v>
      </c>
      <c r="C2155" s="193">
        <f>'5 Driver Data'!C2155</f>
        <v>0</v>
      </c>
      <c r="D2155" s="192">
        <f>'5 Driver Data'!D2155</f>
        <v>0</v>
      </c>
      <c r="E2155" s="191">
        <f>'5 Driver Data'!E2155</f>
        <v>0</v>
      </c>
      <c r="F2155" s="191">
        <f>'5 Driver Data'!F2155</f>
        <v>0</v>
      </c>
      <c r="G2155" s="191">
        <f>'5 Driver Data'!G2155</f>
        <v>0</v>
      </c>
      <c r="H2155" s="191">
        <f>'5 Driver Data'!H2155</f>
        <v>0</v>
      </c>
      <c r="I2155" s="191">
        <f>'5 Driver Data'!I2155</f>
        <v>0</v>
      </c>
      <c r="J2155" s="191">
        <f>'5 Driver Data'!J2155</f>
        <v>0</v>
      </c>
      <c r="K2155" s="206">
        <f>'5 Driver Data'!K2155</f>
        <v>0</v>
      </c>
      <c r="L2155" s="1"/>
      <c r="M2155" s="216" t="str">
        <f>IF(D2155=0,"Blank",'3 Model Input'!E$44*'3 Model Input'!E$45)</f>
        <v>Blank</v>
      </c>
      <c r="N2155" s="197" t="str">
        <f t="shared" si="350"/>
        <v>Blank</v>
      </c>
      <c r="O2155" s="197" t="str">
        <f>IF(D2155=0,"Blank",'3 Model Input'!E$49*(1-'3 Model Input'!E$51))</f>
        <v>Blank</v>
      </c>
      <c r="P2155" s="197" t="str">
        <f t="shared" si="351"/>
        <v>Blank</v>
      </c>
      <c r="Q2155" s="197" t="str">
        <f>IF(D2155=0,"Blank",IF(D2155="BEV",E2155*(1-'3 Model Input'!E$54), E2155))</f>
        <v>Blank</v>
      </c>
      <c r="R2155" s="198" t="str">
        <f>IF(D2155=0,"Blank",IF(D2155="PHEV",F2155/G2155,F2155*(1-'3 Model Input'!E$54)/G2155))</f>
        <v>Blank</v>
      </c>
      <c r="S2155" s="198" t="str">
        <f>IF(D2155=0,"Blank",IF(D2155="PHEV",MIN(M2155,E2155),MIN(M2155,(E2155*(1-'3 Model Input'!E$54)))))</f>
        <v>Blank</v>
      </c>
      <c r="T2155" s="217" t="str">
        <f t="shared" si="352"/>
        <v>Blank</v>
      </c>
      <c r="U2155" s="89"/>
      <c r="V2155" s="216" t="str">
        <f>IF(D2155=0,"Blank",P2155*'3 Model Input'!E$50)</f>
        <v>Blank</v>
      </c>
      <c r="W2155" s="197" t="str">
        <f t="shared" si="353"/>
        <v>Blank</v>
      </c>
      <c r="X2155" s="197" t="str">
        <f t="shared" si="354"/>
        <v>Blank</v>
      </c>
      <c r="Y2155" s="197" t="str">
        <f t="shared" si="355"/>
        <v>Blank</v>
      </c>
      <c r="Z2155" s="197" t="str">
        <f t="shared" si="356"/>
        <v>Blank</v>
      </c>
      <c r="AA2155" s="223" t="str" cm="1">
        <f t="array" ref="AA2155">_xlfn.IFS(ISTEXT('3 Model Input'!F$70),"Missing",ISTEXT('3 Model Input'!I$70),"Missing",ISNUMBER('3 Model Input'!K$70),'3 Model Input'!K$70*P2155)</f>
        <v>Missing</v>
      </c>
      <c r="AB2155" s="89"/>
      <c r="AC2155" s="227" t="str" cm="1">
        <f t="array" ref="AC2155">IF(D2155=0,"Blank",_xlfn.IFS('3 Model Input'!E$61=1,(V2155*G2155)/T2155,'3 Model Input'!E$61=2,(W2155*G2155)/T2155,'3 Model Input'!E$61=3,(X2155*G2155)/T2155,'3 Model Input'!E$61=4,(Y2155*G2155)/T2155,'3 Model Input'!E$61=5,(Z2155*G2155)/T2155, ISTEXT('3 Model Input'!E$61),"Missing",'3 Model Input'!E$61=6,(AA2155*G2155)/T2155))</f>
        <v>Blank</v>
      </c>
      <c r="AD2155" s="202" t="str">
        <f t="shared" si="357"/>
        <v>Blank</v>
      </c>
      <c r="AE2155" s="202" t="str">
        <f t="shared" si="358"/>
        <v>Blank</v>
      </c>
      <c r="AF2155" s="217" t="str">
        <f t="shared" si="359"/>
        <v>Blank</v>
      </c>
      <c r="AG2155" s="9" t="str" cm="1">
        <f t="array" ref="AG2155">_xlfn.IFS(ISNUMBER(AC2155), "", ISNUMBER(SEARCH("Blank", AC2155)), "", ISERROR(AC2155), "Bad input on tab 3")</f>
        <v/>
      </c>
    </row>
    <row r="2156" spans="2:33" ht="15" customHeight="1" x14ac:dyDescent="0.75">
      <c r="B2156" s="205" t="str">
        <f>'5 Driver Data'!B2156</f>
        <v>2148</v>
      </c>
      <c r="C2156" s="193">
        <f>'5 Driver Data'!C2156</f>
        <v>0</v>
      </c>
      <c r="D2156" s="192">
        <f>'5 Driver Data'!D2156</f>
        <v>0</v>
      </c>
      <c r="E2156" s="191">
        <f>'5 Driver Data'!E2156</f>
        <v>0</v>
      </c>
      <c r="F2156" s="191">
        <f>'5 Driver Data'!F2156</f>
        <v>0</v>
      </c>
      <c r="G2156" s="191">
        <f>'5 Driver Data'!G2156</f>
        <v>0</v>
      </c>
      <c r="H2156" s="191">
        <f>'5 Driver Data'!H2156</f>
        <v>0</v>
      </c>
      <c r="I2156" s="191">
        <f>'5 Driver Data'!I2156</f>
        <v>0</v>
      </c>
      <c r="J2156" s="191">
        <f>'5 Driver Data'!J2156</f>
        <v>0</v>
      </c>
      <c r="K2156" s="206">
        <f>'5 Driver Data'!K2156</f>
        <v>0</v>
      </c>
      <c r="L2156" s="1"/>
      <c r="M2156" s="216" t="str">
        <f>IF(D2156=0,"Blank",'3 Model Input'!E$44*'3 Model Input'!E$45)</f>
        <v>Blank</v>
      </c>
      <c r="N2156" s="197" t="str">
        <f t="shared" si="350"/>
        <v>Blank</v>
      </c>
      <c r="O2156" s="197" t="str">
        <f>IF(D2156=0,"Blank",'3 Model Input'!E$49*(1-'3 Model Input'!E$51))</f>
        <v>Blank</v>
      </c>
      <c r="P2156" s="197" t="str">
        <f t="shared" si="351"/>
        <v>Blank</v>
      </c>
      <c r="Q2156" s="197" t="str">
        <f>IF(D2156=0,"Blank",IF(D2156="BEV",E2156*(1-'3 Model Input'!E$54), E2156))</f>
        <v>Blank</v>
      </c>
      <c r="R2156" s="198" t="str">
        <f>IF(D2156=0,"Blank",IF(D2156="PHEV",F2156/G2156,F2156*(1-'3 Model Input'!E$54)/G2156))</f>
        <v>Blank</v>
      </c>
      <c r="S2156" s="198" t="str">
        <f>IF(D2156=0,"Blank",IF(D2156="PHEV",MIN(M2156,E2156),MIN(M2156,(E2156*(1-'3 Model Input'!E$54)))))</f>
        <v>Blank</v>
      </c>
      <c r="T2156" s="217" t="str">
        <f t="shared" si="352"/>
        <v>Blank</v>
      </c>
      <c r="U2156" s="89"/>
      <c r="V2156" s="216" t="str">
        <f>IF(D2156=0,"Blank",P2156*'3 Model Input'!E$50)</f>
        <v>Blank</v>
      </c>
      <c r="W2156" s="197" t="str">
        <f t="shared" si="353"/>
        <v>Blank</v>
      </c>
      <c r="X2156" s="197" t="str">
        <f t="shared" si="354"/>
        <v>Blank</v>
      </c>
      <c r="Y2156" s="197" t="str">
        <f t="shared" si="355"/>
        <v>Blank</v>
      </c>
      <c r="Z2156" s="197" t="str">
        <f t="shared" si="356"/>
        <v>Blank</v>
      </c>
      <c r="AA2156" s="223" t="str" cm="1">
        <f t="array" ref="AA2156">_xlfn.IFS(ISTEXT('3 Model Input'!F$70),"Missing",ISTEXT('3 Model Input'!I$70),"Missing",ISNUMBER('3 Model Input'!K$70),'3 Model Input'!K$70*P2156)</f>
        <v>Missing</v>
      </c>
      <c r="AB2156" s="89"/>
      <c r="AC2156" s="227" t="str" cm="1">
        <f t="array" ref="AC2156">IF(D2156=0,"Blank",_xlfn.IFS('3 Model Input'!E$61=1,(V2156*G2156)/T2156,'3 Model Input'!E$61=2,(W2156*G2156)/T2156,'3 Model Input'!E$61=3,(X2156*G2156)/T2156,'3 Model Input'!E$61=4,(Y2156*G2156)/T2156,'3 Model Input'!E$61=5,(Z2156*G2156)/T2156, ISTEXT('3 Model Input'!E$61),"Missing",'3 Model Input'!E$61=6,(AA2156*G2156)/T2156))</f>
        <v>Blank</v>
      </c>
      <c r="AD2156" s="202" t="str">
        <f t="shared" si="357"/>
        <v>Blank</v>
      </c>
      <c r="AE2156" s="202" t="str">
        <f t="shared" si="358"/>
        <v>Blank</v>
      </c>
      <c r="AF2156" s="217" t="str">
        <f t="shared" si="359"/>
        <v>Blank</v>
      </c>
      <c r="AG2156" s="9" t="str" cm="1">
        <f t="array" ref="AG2156">_xlfn.IFS(ISNUMBER(AC2156), "", ISNUMBER(SEARCH("Blank", AC2156)), "", ISERROR(AC2156), "Bad input on tab 3")</f>
        <v/>
      </c>
    </row>
    <row r="2157" spans="2:33" ht="15" customHeight="1" x14ac:dyDescent="0.75">
      <c r="B2157" s="205" t="str">
        <f>'5 Driver Data'!B2157</f>
        <v>2149</v>
      </c>
      <c r="C2157" s="193">
        <f>'5 Driver Data'!C2157</f>
        <v>0</v>
      </c>
      <c r="D2157" s="192">
        <f>'5 Driver Data'!D2157</f>
        <v>0</v>
      </c>
      <c r="E2157" s="191">
        <f>'5 Driver Data'!E2157</f>
        <v>0</v>
      </c>
      <c r="F2157" s="191">
        <f>'5 Driver Data'!F2157</f>
        <v>0</v>
      </c>
      <c r="G2157" s="191">
        <f>'5 Driver Data'!G2157</f>
        <v>0</v>
      </c>
      <c r="H2157" s="191">
        <f>'5 Driver Data'!H2157</f>
        <v>0</v>
      </c>
      <c r="I2157" s="191">
        <f>'5 Driver Data'!I2157</f>
        <v>0</v>
      </c>
      <c r="J2157" s="191">
        <f>'5 Driver Data'!J2157</f>
        <v>0</v>
      </c>
      <c r="K2157" s="206">
        <f>'5 Driver Data'!K2157</f>
        <v>0</v>
      </c>
      <c r="L2157" s="1"/>
      <c r="M2157" s="216" t="str">
        <f>IF(D2157=0,"Blank",'3 Model Input'!E$44*'3 Model Input'!E$45)</f>
        <v>Blank</v>
      </c>
      <c r="N2157" s="197" t="str">
        <f t="shared" si="350"/>
        <v>Blank</v>
      </c>
      <c r="O2157" s="197" t="str">
        <f>IF(D2157=0,"Blank",'3 Model Input'!E$49*(1-'3 Model Input'!E$51))</f>
        <v>Blank</v>
      </c>
      <c r="P2157" s="197" t="str">
        <f t="shared" si="351"/>
        <v>Blank</v>
      </c>
      <c r="Q2157" s="197" t="str">
        <f>IF(D2157=0,"Blank",IF(D2157="BEV",E2157*(1-'3 Model Input'!E$54), E2157))</f>
        <v>Blank</v>
      </c>
      <c r="R2157" s="198" t="str">
        <f>IF(D2157=0,"Blank",IF(D2157="PHEV",F2157/G2157,F2157*(1-'3 Model Input'!E$54)/G2157))</f>
        <v>Blank</v>
      </c>
      <c r="S2157" s="198" t="str">
        <f>IF(D2157=0,"Blank",IF(D2157="PHEV",MIN(M2157,E2157),MIN(M2157,(E2157*(1-'3 Model Input'!E$54)))))</f>
        <v>Blank</v>
      </c>
      <c r="T2157" s="217" t="str">
        <f t="shared" si="352"/>
        <v>Blank</v>
      </c>
      <c r="U2157" s="89"/>
      <c r="V2157" s="216" t="str">
        <f>IF(D2157=0,"Blank",P2157*'3 Model Input'!E$50)</f>
        <v>Blank</v>
      </c>
      <c r="W2157" s="197" t="str">
        <f t="shared" si="353"/>
        <v>Blank</v>
      </c>
      <c r="X2157" s="197" t="str">
        <f t="shared" si="354"/>
        <v>Blank</v>
      </c>
      <c r="Y2157" s="197" t="str">
        <f t="shared" si="355"/>
        <v>Blank</v>
      </c>
      <c r="Z2157" s="197" t="str">
        <f t="shared" si="356"/>
        <v>Blank</v>
      </c>
      <c r="AA2157" s="223" t="str" cm="1">
        <f t="array" ref="AA2157">_xlfn.IFS(ISTEXT('3 Model Input'!F$70),"Missing",ISTEXT('3 Model Input'!I$70),"Missing",ISNUMBER('3 Model Input'!K$70),'3 Model Input'!K$70*P2157)</f>
        <v>Missing</v>
      </c>
      <c r="AB2157" s="89"/>
      <c r="AC2157" s="227" t="str" cm="1">
        <f t="array" ref="AC2157">IF(D2157=0,"Blank",_xlfn.IFS('3 Model Input'!E$61=1,(V2157*G2157)/T2157,'3 Model Input'!E$61=2,(W2157*G2157)/T2157,'3 Model Input'!E$61=3,(X2157*G2157)/T2157,'3 Model Input'!E$61=4,(Y2157*G2157)/T2157,'3 Model Input'!E$61=5,(Z2157*G2157)/T2157, ISTEXT('3 Model Input'!E$61),"Missing",'3 Model Input'!E$61=6,(AA2157*G2157)/T2157))</f>
        <v>Blank</v>
      </c>
      <c r="AD2157" s="202" t="str">
        <f t="shared" si="357"/>
        <v>Blank</v>
      </c>
      <c r="AE2157" s="202" t="str">
        <f t="shared" si="358"/>
        <v>Blank</v>
      </c>
      <c r="AF2157" s="217" t="str">
        <f t="shared" si="359"/>
        <v>Blank</v>
      </c>
      <c r="AG2157" s="9" t="str" cm="1">
        <f t="array" ref="AG2157">_xlfn.IFS(ISNUMBER(AC2157), "", ISNUMBER(SEARCH("Blank", AC2157)), "", ISERROR(AC2157), "Bad input on tab 3")</f>
        <v/>
      </c>
    </row>
    <row r="2158" spans="2:33" ht="15" customHeight="1" x14ac:dyDescent="0.75">
      <c r="B2158" s="205" t="str">
        <f>'5 Driver Data'!B2158</f>
        <v>2150</v>
      </c>
      <c r="C2158" s="193">
        <f>'5 Driver Data'!C2158</f>
        <v>0</v>
      </c>
      <c r="D2158" s="192">
        <f>'5 Driver Data'!D2158</f>
        <v>0</v>
      </c>
      <c r="E2158" s="191">
        <f>'5 Driver Data'!E2158</f>
        <v>0</v>
      </c>
      <c r="F2158" s="191">
        <f>'5 Driver Data'!F2158</f>
        <v>0</v>
      </c>
      <c r="G2158" s="191">
        <f>'5 Driver Data'!G2158</f>
        <v>0</v>
      </c>
      <c r="H2158" s="191">
        <f>'5 Driver Data'!H2158</f>
        <v>0</v>
      </c>
      <c r="I2158" s="191">
        <f>'5 Driver Data'!I2158</f>
        <v>0</v>
      </c>
      <c r="J2158" s="191">
        <f>'5 Driver Data'!J2158</f>
        <v>0</v>
      </c>
      <c r="K2158" s="206">
        <f>'5 Driver Data'!K2158</f>
        <v>0</v>
      </c>
      <c r="L2158" s="1"/>
      <c r="M2158" s="216" t="str">
        <f>IF(D2158=0,"Blank",'3 Model Input'!E$44*'3 Model Input'!E$45)</f>
        <v>Blank</v>
      </c>
      <c r="N2158" s="197" t="str">
        <f t="shared" ref="N2158:N2221" si="360">IF(D2158=0,"Blank",H2158*I2158*52)</f>
        <v>Blank</v>
      </c>
      <c r="O2158" s="197" t="str">
        <f>IF(D2158=0,"Blank",'3 Model Input'!E$49*(1-'3 Model Input'!E$51))</f>
        <v>Blank</v>
      </c>
      <c r="P2158" s="197" t="str">
        <f t="shared" ref="P2158:P2221" si="361">IF(D2158=0,"Blank",SUM(N2158:O2158))</f>
        <v>Blank</v>
      </c>
      <c r="Q2158" s="197" t="str">
        <f>IF(D2158=0,"Blank",IF(D2158="BEV",E2158*(1-'3 Model Input'!E$54), E2158))</f>
        <v>Blank</v>
      </c>
      <c r="R2158" s="198" t="str">
        <f>IF(D2158=0,"Blank",IF(D2158="PHEV",F2158/G2158,F2158*(1-'3 Model Input'!E$54)/G2158))</f>
        <v>Blank</v>
      </c>
      <c r="S2158" s="198" t="str">
        <f>IF(D2158=0,"Blank",IF(D2158="PHEV",MIN(M2158,E2158),MIN(M2158,(E2158*(1-'3 Model Input'!E$54)))))</f>
        <v>Blank</v>
      </c>
      <c r="T2158" s="217" t="str">
        <f t="shared" ref="T2158:T2221" si="362">IF(D2158=0,"Blank",MIN(R2158,(S2158/E2158*F2158)))</f>
        <v>Blank</v>
      </c>
      <c r="U2158" s="89"/>
      <c r="V2158" s="216" t="str">
        <f>IF(D2158=0,"Blank",P2158*'3 Model Input'!E$50)</f>
        <v>Blank</v>
      </c>
      <c r="W2158" s="197" t="str">
        <f t="shared" ref="W2158:W2221" si="363">IF(D2158=0,"Blank",V2158*(1-J2158))</f>
        <v>Blank</v>
      </c>
      <c r="X2158" s="197" t="str">
        <f t="shared" ref="X2158:X2221" si="364">P2158</f>
        <v>Blank</v>
      </c>
      <c r="Y2158" s="197" t="str">
        <f t="shared" ref="Y2158:Y2221" si="365">IF(D2158=0,"Blank",P2158*(1-J2158))</f>
        <v>Blank</v>
      </c>
      <c r="Z2158" s="197" t="str">
        <f t="shared" ref="Z2158:Z2221" si="366">IF(D2158=0,"Blank",N2158*K2158)</f>
        <v>Blank</v>
      </c>
      <c r="AA2158" s="223" t="str" cm="1">
        <f t="array" ref="AA2158">_xlfn.IFS(ISTEXT('3 Model Input'!F$70),"Missing",ISTEXT('3 Model Input'!I$70),"Missing",ISNUMBER('3 Model Input'!K$70),'3 Model Input'!K$70*P2158)</f>
        <v>Missing</v>
      </c>
      <c r="AB2158" s="89"/>
      <c r="AC2158" s="227" t="str" cm="1">
        <f t="array" ref="AC2158">IF(D2158=0,"Blank",_xlfn.IFS('3 Model Input'!E$61=1,(V2158*G2158)/T2158,'3 Model Input'!E$61=2,(W2158*G2158)/T2158,'3 Model Input'!E$61=3,(X2158*G2158)/T2158,'3 Model Input'!E$61=4,(Y2158*G2158)/T2158,'3 Model Input'!E$61=5,(Z2158*G2158)/T2158, ISTEXT('3 Model Input'!E$61),"Missing",'3 Model Input'!E$61=6,(AA2158*G2158)/T2158))</f>
        <v>Blank</v>
      </c>
      <c r="AD2158" s="202" t="str">
        <f t="shared" ref="AD2158:AD2221" si="367">IF(D2158=0,"Blank",MIN(SUM(AC2158/52/H2158),1))</f>
        <v>Blank</v>
      </c>
      <c r="AE2158" s="202" t="str">
        <f t="shared" ref="AE2158:AE2221" si="368">IF(D2158=0,"Blank",AD2158*H2158)</f>
        <v>Blank</v>
      </c>
      <c r="AF2158" s="217" t="str">
        <f t="shared" ref="AF2158:AF2221" si="369">IF(D2158=0,"Blank",AC2158*S2158)</f>
        <v>Blank</v>
      </c>
      <c r="AG2158" s="9" t="str" cm="1">
        <f t="array" ref="AG2158">_xlfn.IFS(ISNUMBER(AC2158), "", ISNUMBER(SEARCH("Blank", AC2158)), "", ISERROR(AC2158), "Bad input on tab 3")</f>
        <v/>
      </c>
    </row>
    <row r="2159" spans="2:33" ht="15" customHeight="1" x14ac:dyDescent="0.75">
      <c r="B2159" s="205" t="str">
        <f>'5 Driver Data'!B2159</f>
        <v>2151</v>
      </c>
      <c r="C2159" s="193">
        <f>'5 Driver Data'!C2159</f>
        <v>0</v>
      </c>
      <c r="D2159" s="192">
        <f>'5 Driver Data'!D2159</f>
        <v>0</v>
      </c>
      <c r="E2159" s="191">
        <f>'5 Driver Data'!E2159</f>
        <v>0</v>
      </c>
      <c r="F2159" s="191">
        <f>'5 Driver Data'!F2159</f>
        <v>0</v>
      </c>
      <c r="G2159" s="191">
        <f>'5 Driver Data'!G2159</f>
        <v>0</v>
      </c>
      <c r="H2159" s="191">
        <f>'5 Driver Data'!H2159</f>
        <v>0</v>
      </c>
      <c r="I2159" s="191">
        <f>'5 Driver Data'!I2159</f>
        <v>0</v>
      </c>
      <c r="J2159" s="191">
        <f>'5 Driver Data'!J2159</f>
        <v>0</v>
      </c>
      <c r="K2159" s="206">
        <f>'5 Driver Data'!K2159</f>
        <v>0</v>
      </c>
      <c r="L2159" s="1"/>
      <c r="M2159" s="216" t="str">
        <f>IF(D2159=0,"Blank",'3 Model Input'!E$44*'3 Model Input'!E$45)</f>
        <v>Blank</v>
      </c>
      <c r="N2159" s="197" t="str">
        <f t="shared" si="360"/>
        <v>Blank</v>
      </c>
      <c r="O2159" s="197" t="str">
        <f>IF(D2159=0,"Blank",'3 Model Input'!E$49*(1-'3 Model Input'!E$51))</f>
        <v>Blank</v>
      </c>
      <c r="P2159" s="197" t="str">
        <f t="shared" si="361"/>
        <v>Blank</v>
      </c>
      <c r="Q2159" s="197" t="str">
        <f>IF(D2159=0,"Blank",IF(D2159="BEV",E2159*(1-'3 Model Input'!E$54), E2159))</f>
        <v>Blank</v>
      </c>
      <c r="R2159" s="198" t="str">
        <f>IF(D2159=0,"Blank",IF(D2159="PHEV",F2159/G2159,F2159*(1-'3 Model Input'!E$54)/G2159))</f>
        <v>Blank</v>
      </c>
      <c r="S2159" s="198" t="str">
        <f>IF(D2159=0,"Blank",IF(D2159="PHEV",MIN(M2159,E2159),MIN(M2159,(E2159*(1-'3 Model Input'!E$54)))))</f>
        <v>Blank</v>
      </c>
      <c r="T2159" s="217" t="str">
        <f t="shared" si="362"/>
        <v>Blank</v>
      </c>
      <c r="U2159" s="89"/>
      <c r="V2159" s="216" t="str">
        <f>IF(D2159=0,"Blank",P2159*'3 Model Input'!E$50)</f>
        <v>Blank</v>
      </c>
      <c r="W2159" s="197" t="str">
        <f t="shared" si="363"/>
        <v>Blank</v>
      </c>
      <c r="X2159" s="197" t="str">
        <f t="shared" si="364"/>
        <v>Blank</v>
      </c>
      <c r="Y2159" s="197" t="str">
        <f t="shared" si="365"/>
        <v>Blank</v>
      </c>
      <c r="Z2159" s="197" t="str">
        <f t="shared" si="366"/>
        <v>Blank</v>
      </c>
      <c r="AA2159" s="223" t="str" cm="1">
        <f t="array" ref="AA2159">_xlfn.IFS(ISTEXT('3 Model Input'!F$70),"Missing",ISTEXT('3 Model Input'!I$70),"Missing",ISNUMBER('3 Model Input'!K$70),'3 Model Input'!K$70*P2159)</f>
        <v>Missing</v>
      </c>
      <c r="AB2159" s="89"/>
      <c r="AC2159" s="227" t="str" cm="1">
        <f t="array" ref="AC2159">IF(D2159=0,"Blank",_xlfn.IFS('3 Model Input'!E$61=1,(V2159*G2159)/T2159,'3 Model Input'!E$61=2,(W2159*G2159)/T2159,'3 Model Input'!E$61=3,(X2159*G2159)/T2159,'3 Model Input'!E$61=4,(Y2159*G2159)/T2159,'3 Model Input'!E$61=5,(Z2159*G2159)/T2159, ISTEXT('3 Model Input'!E$61),"Missing",'3 Model Input'!E$61=6,(AA2159*G2159)/T2159))</f>
        <v>Blank</v>
      </c>
      <c r="AD2159" s="202" t="str">
        <f t="shared" si="367"/>
        <v>Blank</v>
      </c>
      <c r="AE2159" s="202" t="str">
        <f t="shared" si="368"/>
        <v>Blank</v>
      </c>
      <c r="AF2159" s="217" t="str">
        <f t="shared" si="369"/>
        <v>Blank</v>
      </c>
      <c r="AG2159" s="9" t="str" cm="1">
        <f t="array" ref="AG2159">_xlfn.IFS(ISNUMBER(AC2159), "", ISNUMBER(SEARCH("Blank", AC2159)), "", ISERROR(AC2159), "Bad input on tab 3")</f>
        <v/>
      </c>
    </row>
    <row r="2160" spans="2:33" ht="15" customHeight="1" x14ac:dyDescent="0.75">
      <c r="B2160" s="205" t="str">
        <f>'5 Driver Data'!B2160</f>
        <v>2152</v>
      </c>
      <c r="C2160" s="193">
        <f>'5 Driver Data'!C2160</f>
        <v>0</v>
      </c>
      <c r="D2160" s="192">
        <f>'5 Driver Data'!D2160</f>
        <v>0</v>
      </c>
      <c r="E2160" s="191">
        <f>'5 Driver Data'!E2160</f>
        <v>0</v>
      </c>
      <c r="F2160" s="191">
        <f>'5 Driver Data'!F2160</f>
        <v>0</v>
      </c>
      <c r="G2160" s="191">
        <f>'5 Driver Data'!G2160</f>
        <v>0</v>
      </c>
      <c r="H2160" s="191">
        <f>'5 Driver Data'!H2160</f>
        <v>0</v>
      </c>
      <c r="I2160" s="191">
        <f>'5 Driver Data'!I2160</f>
        <v>0</v>
      </c>
      <c r="J2160" s="191">
        <f>'5 Driver Data'!J2160</f>
        <v>0</v>
      </c>
      <c r="K2160" s="206">
        <f>'5 Driver Data'!K2160</f>
        <v>0</v>
      </c>
      <c r="L2160" s="1"/>
      <c r="M2160" s="216" t="str">
        <f>IF(D2160=0,"Blank",'3 Model Input'!E$44*'3 Model Input'!E$45)</f>
        <v>Blank</v>
      </c>
      <c r="N2160" s="197" t="str">
        <f t="shared" si="360"/>
        <v>Blank</v>
      </c>
      <c r="O2160" s="197" t="str">
        <f>IF(D2160=0,"Blank",'3 Model Input'!E$49*(1-'3 Model Input'!E$51))</f>
        <v>Blank</v>
      </c>
      <c r="P2160" s="197" t="str">
        <f t="shared" si="361"/>
        <v>Blank</v>
      </c>
      <c r="Q2160" s="197" t="str">
        <f>IF(D2160=0,"Blank",IF(D2160="BEV",E2160*(1-'3 Model Input'!E$54), E2160))</f>
        <v>Blank</v>
      </c>
      <c r="R2160" s="198" t="str">
        <f>IF(D2160=0,"Blank",IF(D2160="PHEV",F2160/G2160,F2160*(1-'3 Model Input'!E$54)/G2160))</f>
        <v>Blank</v>
      </c>
      <c r="S2160" s="198" t="str">
        <f>IF(D2160=0,"Blank",IF(D2160="PHEV",MIN(M2160,E2160),MIN(M2160,(E2160*(1-'3 Model Input'!E$54)))))</f>
        <v>Blank</v>
      </c>
      <c r="T2160" s="217" t="str">
        <f t="shared" si="362"/>
        <v>Blank</v>
      </c>
      <c r="U2160" s="89"/>
      <c r="V2160" s="216" t="str">
        <f>IF(D2160=0,"Blank",P2160*'3 Model Input'!E$50)</f>
        <v>Blank</v>
      </c>
      <c r="W2160" s="197" t="str">
        <f t="shared" si="363"/>
        <v>Blank</v>
      </c>
      <c r="X2160" s="197" t="str">
        <f t="shared" si="364"/>
        <v>Blank</v>
      </c>
      <c r="Y2160" s="197" t="str">
        <f t="shared" si="365"/>
        <v>Blank</v>
      </c>
      <c r="Z2160" s="197" t="str">
        <f t="shared" si="366"/>
        <v>Blank</v>
      </c>
      <c r="AA2160" s="223" t="str" cm="1">
        <f t="array" ref="AA2160">_xlfn.IFS(ISTEXT('3 Model Input'!F$70),"Missing",ISTEXT('3 Model Input'!I$70),"Missing",ISNUMBER('3 Model Input'!K$70),'3 Model Input'!K$70*P2160)</f>
        <v>Missing</v>
      </c>
      <c r="AB2160" s="89"/>
      <c r="AC2160" s="227" t="str" cm="1">
        <f t="array" ref="AC2160">IF(D2160=0,"Blank",_xlfn.IFS('3 Model Input'!E$61=1,(V2160*G2160)/T2160,'3 Model Input'!E$61=2,(W2160*G2160)/T2160,'3 Model Input'!E$61=3,(X2160*G2160)/T2160,'3 Model Input'!E$61=4,(Y2160*G2160)/T2160,'3 Model Input'!E$61=5,(Z2160*G2160)/T2160, ISTEXT('3 Model Input'!E$61),"Missing",'3 Model Input'!E$61=6,(AA2160*G2160)/T2160))</f>
        <v>Blank</v>
      </c>
      <c r="AD2160" s="202" t="str">
        <f t="shared" si="367"/>
        <v>Blank</v>
      </c>
      <c r="AE2160" s="202" t="str">
        <f t="shared" si="368"/>
        <v>Blank</v>
      </c>
      <c r="AF2160" s="217" t="str">
        <f t="shared" si="369"/>
        <v>Blank</v>
      </c>
      <c r="AG2160" s="9" t="str" cm="1">
        <f t="array" ref="AG2160">_xlfn.IFS(ISNUMBER(AC2160), "", ISNUMBER(SEARCH("Blank", AC2160)), "", ISERROR(AC2160), "Bad input on tab 3")</f>
        <v/>
      </c>
    </row>
    <row r="2161" spans="2:33" ht="15" customHeight="1" x14ac:dyDescent="0.75">
      <c r="B2161" s="205" t="str">
        <f>'5 Driver Data'!B2161</f>
        <v>2153</v>
      </c>
      <c r="C2161" s="193">
        <f>'5 Driver Data'!C2161</f>
        <v>0</v>
      </c>
      <c r="D2161" s="192">
        <f>'5 Driver Data'!D2161</f>
        <v>0</v>
      </c>
      <c r="E2161" s="191">
        <f>'5 Driver Data'!E2161</f>
        <v>0</v>
      </c>
      <c r="F2161" s="191">
        <f>'5 Driver Data'!F2161</f>
        <v>0</v>
      </c>
      <c r="G2161" s="191">
        <f>'5 Driver Data'!G2161</f>
        <v>0</v>
      </c>
      <c r="H2161" s="191">
        <f>'5 Driver Data'!H2161</f>
        <v>0</v>
      </c>
      <c r="I2161" s="191">
        <f>'5 Driver Data'!I2161</f>
        <v>0</v>
      </c>
      <c r="J2161" s="191">
        <f>'5 Driver Data'!J2161</f>
        <v>0</v>
      </c>
      <c r="K2161" s="206">
        <f>'5 Driver Data'!K2161</f>
        <v>0</v>
      </c>
      <c r="L2161" s="1"/>
      <c r="M2161" s="216" t="str">
        <f>IF(D2161=0,"Blank",'3 Model Input'!E$44*'3 Model Input'!E$45)</f>
        <v>Blank</v>
      </c>
      <c r="N2161" s="197" t="str">
        <f t="shared" si="360"/>
        <v>Blank</v>
      </c>
      <c r="O2161" s="197" t="str">
        <f>IF(D2161=0,"Blank",'3 Model Input'!E$49*(1-'3 Model Input'!E$51))</f>
        <v>Blank</v>
      </c>
      <c r="P2161" s="197" t="str">
        <f t="shared" si="361"/>
        <v>Blank</v>
      </c>
      <c r="Q2161" s="197" t="str">
        <f>IF(D2161=0,"Blank",IF(D2161="BEV",E2161*(1-'3 Model Input'!E$54), E2161))</f>
        <v>Blank</v>
      </c>
      <c r="R2161" s="198" t="str">
        <f>IF(D2161=0,"Blank",IF(D2161="PHEV",F2161/G2161,F2161*(1-'3 Model Input'!E$54)/G2161))</f>
        <v>Blank</v>
      </c>
      <c r="S2161" s="198" t="str">
        <f>IF(D2161=0,"Blank",IF(D2161="PHEV",MIN(M2161,E2161),MIN(M2161,(E2161*(1-'3 Model Input'!E$54)))))</f>
        <v>Blank</v>
      </c>
      <c r="T2161" s="217" t="str">
        <f t="shared" si="362"/>
        <v>Blank</v>
      </c>
      <c r="U2161" s="89"/>
      <c r="V2161" s="216" t="str">
        <f>IF(D2161=0,"Blank",P2161*'3 Model Input'!E$50)</f>
        <v>Blank</v>
      </c>
      <c r="W2161" s="197" t="str">
        <f t="shared" si="363"/>
        <v>Blank</v>
      </c>
      <c r="X2161" s="197" t="str">
        <f t="shared" si="364"/>
        <v>Blank</v>
      </c>
      <c r="Y2161" s="197" t="str">
        <f t="shared" si="365"/>
        <v>Blank</v>
      </c>
      <c r="Z2161" s="197" t="str">
        <f t="shared" si="366"/>
        <v>Blank</v>
      </c>
      <c r="AA2161" s="223" t="str" cm="1">
        <f t="array" ref="AA2161">_xlfn.IFS(ISTEXT('3 Model Input'!F$70),"Missing",ISTEXT('3 Model Input'!I$70),"Missing",ISNUMBER('3 Model Input'!K$70),'3 Model Input'!K$70*P2161)</f>
        <v>Missing</v>
      </c>
      <c r="AB2161" s="89"/>
      <c r="AC2161" s="227" t="str" cm="1">
        <f t="array" ref="AC2161">IF(D2161=0,"Blank",_xlfn.IFS('3 Model Input'!E$61=1,(V2161*G2161)/T2161,'3 Model Input'!E$61=2,(W2161*G2161)/T2161,'3 Model Input'!E$61=3,(X2161*G2161)/T2161,'3 Model Input'!E$61=4,(Y2161*G2161)/T2161,'3 Model Input'!E$61=5,(Z2161*G2161)/T2161, ISTEXT('3 Model Input'!E$61),"Missing",'3 Model Input'!E$61=6,(AA2161*G2161)/T2161))</f>
        <v>Blank</v>
      </c>
      <c r="AD2161" s="202" t="str">
        <f t="shared" si="367"/>
        <v>Blank</v>
      </c>
      <c r="AE2161" s="202" t="str">
        <f t="shared" si="368"/>
        <v>Blank</v>
      </c>
      <c r="AF2161" s="217" t="str">
        <f t="shared" si="369"/>
        <v>Blank</v>
      </c>
      <c r="AG2161" s="9" t="str" cm="1">
        <f t="array" ref="AG2161">_xlfn.IFS(ISNUMBER(AC2161), "", ISNUMBER(SEARCH("Blank", AC2161)), "", ISERROR(AC2161), "Bad input on tab 3")</f>
        <v/>
      </c>
    </row>
    <row r="2162" spans="2:33" ht="15" customHeight="1" x14ac:dyDescent="0.75">
      <c r="B2162" s="205" t="str">
        <f>'5 Driver Data'!B2162</f>
        <v>2154</v>
      </c>
      <c r="C2162" s="193">
        <f>'5 Driver Data'!C2162</f>
        <v>0</v>
      </c>
      <c r="D2162" s="192">
        <f>'5 Driver Data'!D2162</f>
        <v>0</v>
      </c>
      <c r="E2162" s="191">
        <f>'5 Driver Data'!E2162</f>
        <v>0</v>
      </c>
      <c r="F2162" s="191">
        <f>'5 Driver Data'!F2162</f>
        <v>0</v>
      </c>
      <c r="G2162" s="191">
        <f>'5 Driver Data'!G2162</f>
        <v>0</v>
      </c>
      <c r="H2162" s="191">
        <f>'5 Driver Data'!H2162</f>
        <v>0</v>
      </c>
      <c r="I2162" s="191">
        <f>'5 Driver Data'!I2162</f>
        <v>0</v>
      </c>
      <c r="J2162" s="191">
        <f>'5 Driver Data'!J2162</f>
        <v>0</v>
      </c>
      <c r="K2162" s="206">
        <f>'5 Driver Data'!K2162</f>
        <v>0</v>
      </c>
      <c r="L2162" s="1"/>
      <c r="M2162" s="216" t="str">
        <f>IF(D2162=0,"Blank",'3 Model Input'!E$44*'3 Model Input'!E$45)</f>
        <v>Blank</v>
      </c>
      <c r="N2162" s="197" t="str">
        <f t="shared" si="360"/>
        <v>Blank</v>
      </c>
      <c r="O2162" s="197" t="str">
        <f>IF(D2162=0,"Blank",'3 Model Input'!E$49*(1-'3 Model Input'!E$51))</f>
        <v>Blank</v>
      </c>
      <c r="P2162" s="197" t="str">
        <f t="shared" si="361"/>
        <v>Blank</v>
      </c>
      <c r="Q2162" s="197" t="str">
        <f>IF(D2162=0,"Blank",IF(D2162="BEV",E2162*(1-'3 Model Input'!E$54), E2162))</f>
        <v>Blank</v>
      </c>
      <c r="R2162" s="198" t="str">
        <f>IF(D2162=0,"Blank",IF(D2162="PHEV",F2162/G2162,F2162*(1-'3 Model Input'!E$54)/G2162))</f>
        <v>Blank</v>
      </c>
      <c r="S2162" s="198" t="str">
        <f>IF(D2162=0,"Blank",IF(D2162="PHEV",MIN(M2162,E2162),MIN(M2162,(E2162*(1-'3 Model Input'!E$54)))))</f>
        <v>Blank</v>
      </c>
      <c r="T2162" s="217" t="str">
        <f t="shared" si="362"/>
        <v>Blank</v>
      </c>
      <c r="U2162" s="89"/>
      <c r="V2162" s="216" t="str">
        <f>IF(D2162=0,"Blank",P2162*'3 Model Input'!E$50)</f>
        <v>Blank</v>
      </c>
      <c r="W2162" s="197" t="str">
        <f t="shared" si="363"/>
        <v>Blank</v>
      </c>
      <c r="X2162" s="197" t="str">
        <f t="shared" si="364"/>
        <v>Blank</v>
      </c>
      <c r="Y2162" s="197" t="str">
        <f t="shared" si="365"/>
        <v>Blank</v>
      </c>
      <c r="Z2162" s="197" t="str">
        <f t="shared" si="366"/>
        <v>Blank</v>
      </c>
      <c r="AA2162" s="223" t="str" cm="1">
        <f t="array" ref="AA2162">_xlfn.IFS(ISTEXT('3 Model Input'!F$70),"Missing",ISTEXT('3 Model Input'!I$70),"Missing",ISNUMBER('3 Model Input'!K$70),'3 Model Input'!K$70*P2162)</f>
        <v>Missing</v>
      </c>
      <c r="AB2162" s="89"/>
      <c r="AC2162" s="227" t="str" cm="1">
        <f t="array" ref="AC2162">IF(D2162=0,"Blank",_xlfn.IFS('3 Model Input'!E$61=1,(V2162*G2162)/T2162,'3 Model Input'!E$61=2,(W2162*G2162)/T2162,'3 Model Input'!E$61=3,(X2162*G2162)/T2162,'3 Model Input'!E$61=4,(Y2162*G2162)/T2162,'3 Model Input'!E$61=5,(Z2162*G2162)/T2162, ISTEXT('3 Model Input'!E$61),"Missing",'3 Model Input'!E$61=6,(AA2162*G2162)/T2162))</f>
        <v>Blank</v>
      </c>
      <c r="AD2162" s="202" t="str">
        <f t="shared" si="367"/>
        <v>Blank</v>
      </c>
      <c r="AE2162" s="202" t="str">
        <f t="shared" si="368"/>
        <v>Blank</v>
      </c>
      <c r="AF2162" s="217" t="str">
        <f t="shared" si="369"/>
        <v>Blank</v>
      </c>
      <c r="AG2162" s="9" t="str" cm="1">
        <f t="array" ref="AG2162">_xlfn.IFS(ISNUMBER(AC2162), "", ISNUMBER(SEARCH("Blank", AC2162)), "", ISERROR(AC2162), "Bad input on tab 3")</f>
        <v/>
      </c>
    </row>
    <row r="2163" spans="2:33" ht="15" customHeight="1" x14ac:dyDescent="0.75">
      <c r="B2163" s="205" t="str">
        <f>'5 Driver Data'!B2163</f>
        <v>2155</v>
      </c>
      <c r="C2163" s="193">
        <f>'5 Driver Data'!C2163</f>
        <v>0</v>
      </c>
      <c r="D2163" s="192">
        <f>'5 Driver Data'!D2163</f>
        <v>0</v>
      </c>
      <c r="E2163" s="191">
        <f>'5 Driver Data'!E2163</f>
        <v>0</v>
      </c>
      <c r="F2163" s="191">
        <f>'5 Driver Data'!F2163</f>
        <v>0</v>
      </c>
      <c r="G2163" s="191">
        <f>'5 Driver Data'!G2163</f>
        <v>0</v>
      </c>
      <c r="H2163" s="191">
        <f>'5 Driver Data'!H2163</f>
        <v>0</v>
      </c>
      <c r="I2163" s="191">
        <f>'5 Driver Data'!I2163</f>
        <v>0</v>
      </c>
      <c r="J2163" s="191">
        <f>'5 Driver Data'!J2163</f>
        <v>0</v>
      </c>
      <c r="K2163" s="206">
        <f>'5 Driver Data'!K2163</f>
        <v>0</v>
      </c>
      <c r="L2163" s="1"/>
      <c r="M2163" s="216" t="str">
        <f>IF(D2163=0,"Blank",'3 Model Input'!E$44*'3 Model Input'!E$45)</f>
        <v>Blank</v>
      </c>
      <c r="N2163" s="197" t="str">
        <f t="shared" si="360"/>
        <v>Blank</v>
      </c>
      <c r="O2163" s="197" t="str">
        <f>IF(D2163=0,"Blank",'3 Model Input'!E$49*(1-'3 Model Input'!E$51))</f>
        <v>Blank</v>
      </c>
      <c r="P2163" s="197" t="str">
        <f t="shared" si="361"/>
        <v>Blank</v>
      </c>
      <c r="Q2163" s="197" t="str">
        <f>IF(D2163=0,"Blank",IF(D2163="BEV",E2163*(1-'3 Model Input'!E$54), E2163))</f>
        <v>Blank</v>
      </c>
      <c r="R2163" s="198" t="str">
        <f>IF(D2163=0,"Blank",IF(D2163="PHEV",F2163/G2163,F2163*(1-'3 Model Input'!E$54)/G2163))</f>
        <v>Blank</v>
      </c>
      <c r="S2163" s="198" t="str">
        <f>IF(D2163=0,"Blank",IF(D2163="PHEV",MIN(M2163,E2163),MIN(M2163,(E2163*(1-'3 Model Input'!E$54)))))</f>
        <v>Blank</v>
      </c>
      <c r="T2163" s="217" t="str">
        <f t="shared" si="362"/>
        <v>Blank</v>
      </c>
      <c r="U2163" s="89"/>
      <c r="V2163" s="216" t="str">
        <f>IF(D2163=0,"Blank",P2163*'3 Model Input'!E$50)</f>
        <v>Blank</v>
      </c>
      <c r="W2163" s="197" t="str">
        <f t="shared" si="363"/>
        <v>Blank</v>
      </c>
      <c r="X2163" s="197" t="str">
        <f t="shared" si="364"/>
        <v>Blank</v>
      </c>
      <c r="Y2163" s="197" t="str">
        <f t="shared" si="365"/>
        <v>Blank</v>
      </c>
      <c r="Z2163" s="197" t="str">
        <f t="shared" si="366"/>
        <v>Blank</v>
      </c>
      <c r="AA2163" s="223" t="str" cm="1">
        <f t="array" ref="AA2163">_xlfn.IFS(ISTEXT('3 Model Input'!F$70),"Missing",ISTEXT('3 Model Input'!I$70),"Missing",ISNUMBER('3 Model Input'!K$70),'3 Model Input'!K$70*P2163)</f>
        <v>Missing</v>
      </c>
      <c r="AB2163" s="89"/>
      <c r="AC2163" s="227" t="str" cm="1">
        <f t="array" ref="AC2163">IF(D2163=0,"Blank",_xlfn.IFS('3 Model Input'!E$61=1,(V2163*G2163)/T2163,'3 Model Input'!E$61=2,(W2163*G2163)/T2163,'3 Model Input'!E$61=3,(X2163*G2163)/T2163,'3 Model Input'!E$61=4,(Y2163*G2163)/T2163,'3 Model Input'!E$61=5,(Z2163*G2163)/T2163, ISTEXT('3 Model Input'!E$61),"Missing",'3 Model Input'!E$61=6,(AA2163*G2163)/T2163))</f>
        <v>Blank</v>
      </c>
      <c r="AD2163" s="202" t="str">
        <f t="shared" si="367"/>
        <v>Blank</v>
      </c>
      <c r="AE2163" s="202" t="str">
        <f t="shared" si="368"/>
        <v>Blank</v>
      </c>
      <c r="AF2163" s="217" t="str">
        <f t="shared" si="369"/>
        <v>Blank</v>
      </c>
      <c r="AG2163" s="9" t="str" cm="1">
        <f t="array" ref="AG2163">_xlfn.IFS(ISNUMBER(AC2163), "", ISNUMBER(SEARCH("Blank", AC2163)), "", ISERROR(AC2163), "Bad input on tab 3")</f>
        <v/>
      </c>
    </row>
    <row r="2164" spans="2:33" ht="15" customHeight="1" x14ac:dyDescent="0.75">
      <c r="B2164" s="205" t="str">
        <f>'5 Driver Data'!B2164</f>
        <v>2156</v>
      </c>
      <c r="C2164" s="193">
        <f>'5 Driver Data'!C2164</f>
        <v>0</v>
      </c>
      <c r="D2164" s="192">
        <f>'5 Driver Data'!D2164</f>
        <v>0</v>
      </c>
      <c r="E2164" s="191">
        <f>'5 Driver Data'!E2164</f>
        <v>0</v>
      </c>
      <c r="F2164" s="191">
        <f>'5 Driver Data'!F2164</f>
        <v>0</v>
      </c>
      <c r="G2164" s="191">
        <f>'5 Driver Data'!G2164</f>
        <v>0</v>
      </c>
      <c r="H2164" s="191">
        <f>'5 Driver Data'!H2164</f>
        <v>0</v>
      </c>
      <c r="I2164" s="191">
        <f>'5 Driver Data'!I2164</f>
        <v>0</v>
      </c>
      <c r="J2164" s="191">
        <f>'5 Driver Data'!J2164</f>
        <v>0</v>
      </c>
      <c r="K2164" s="206">
        <f>'5 Driver Data'!K2164</f>
        <v>0</v>
      </c>
      <c r="L2164" s="1"/>
      <c r="M2164" s="216" t="str">
        <f>IF(D2164=0,"Blank",'3 Model Input'!E$44*'3 Model Input'!E$45)</f>
        <v>Blank</v>
      </c>
      <c r="N2164" s="197" t="str">
        <f t="shared" si="360"/>
        <v>Blank</v>
      </c>
      <c r="O2164" s="197" t="str">
        <f>IF(D2164=0,"Blank",'3 Model Input'!E$49*(1-'3 Model Input'!E$51))</f>
        <v>Blank</v>
      </c>
      <c r="P2164" s="197" t="str">
        <f t="shared" si="361"/>
        <v>Blank</v>
      </c>
      <c r="Q2164" s="197" t="str">
        <f>IF(D2164=0,"Blank",IF(D2164="BEV",E2164*(1-'3 Model Input'!E$54), E2164))</f>
        <v>Blank</v>
      </c>
      <c r="R2164" s="198" t="str">
        <f>IF(D2164=0,"Blank",IF(D2164="PHEV",F2164/G2164,F2164*(1-'3 Model Input'!E$54)/G2164))</f>
        <v>Blank</v>
      </c>
      <c r="S2164" s="198" t="str">
        <f>IF(D2164=0,"Blank",IF(D2164="PHEV",MIN(M2164,E2164),MIN(M2164,(E2164*(1-'3 Model Input'!E$54)))))</f>
        <v>Blank</v>
      </c>
      <c r="T2164" s="217" t="str">
        <f t="shared" si="362"/>
        <v>Blank</v>
      </c>
      <c r="U2164" s="89"/>
      <c r="V2164" s="216" t="str">
        <f>IF(D2164=0,"Blank",P2164*'3 Model Input'!E$50)</f>
        <v>Blank</v>
      </c>
      <c r="W2164" s="197" t="str">
        <f t="shared" si="363"/>
        <v>Blank</v>
      </c>
      <c r="X2164" s="197" t="str">
        <f t="shared" si="364"/>
        <v>Blank</v>
      </c>
      <c r="Y2164" s="197" t="str">
        <f t="shared" si="365"/>
        <v>Blank</v>
      </c>
      <c r="Z2164" s="197" t="str">
        <f t="shared" si="366"/>
        <v>Blank</v>
      </c>
      <c r="AA2164" s="223" t="str" cm="1">
        <f t="array" ref="AA2164">_xlfn.IFS(ISTEXT('3 Model Input'!F$70),"Missing",ISTEXT('3 Model Input'!I$70),"Missing",ISNUMBER('3 Model Input'!K$70),'3 Model Input'!K$70*P2164)</f>
        <v>Missing</v>
      </c>
      <c r="AB2164" s="89"/>
      <c r="AC2164" s="227" t="str" cm="1">
        <f t="array" ref="AC2164">IF(D2164=0,"Blank",_xlfn.IFS('3 Model Input'!E$61=1,(V2164*G2164)/T2164,'3 Model Input'!E$61=2,(W2164*G2164)/T2164,'3 Model Input'!E$61=3,(X2164*G2164)/T2164,'3 Model Input'!E$61=4,(Y2164*G2164)/T2164,'3 Model Input'!E$61=5,(Z2164*G2164)/T2164, ISTEXT('3 Model Input'!E$61),"Missing",'3 Model Input'!E$61=6,(AA2164*G2164)/T2164))</f>
        <v>Blank</v>
      </c>
      <c r="AD2164" s="202" t="str">
        <f t="shared" si="367"/>
        <v>Blank</v>
      </c>
      <c r="AE2164" s="202" t="str">
        <f t="shared" si="368"/>
        <v>Blank</v>
      </c>
      <c r="AF2164" s="217" t="str">
        <f t="shared" si="369"/>
        <v>Blank</v>
      </c>
      <c r="AG2164" s="9" t="str" cm="1">
        <f t="array" ref="AG2164">_xlfn.IFS(ISNUMBER(AC2164), "", ISNUMBER(SEARCH("Blank", AC2164)), "", ISERROR(AC2164), "Bad input on tab 3")</f>
        <v/>
      </c>
    </row>
    <row r="2165" spans="2:33" ht="15" customHeight="1" x14ac:dyDescent="0.75">
      <c r="B2165" s="205" t="str">
        <f>'5 Driver Data'!B2165</f>
        <v>2157</v>
      </c>
      <c r="C2165" s="193">
        <f>'5 Driver Data'!C2165</f>
        <v>0</v>
      </c>
      <c r="D2165" s="192">
        <f>'5 Driver Data'!D2165</f>
        <v>0</v>
      </c>
      <c r="E2165" s="191">
        <f>'5 Driver Data'!E2165</f>
        <v>0</v>
      </c>
      <c r="F2165" s="191">
        <f>'5 Driver Data'!F2165</f>
        <v>0</v>
      </c>
      <c r="G2165" s="191">
        <f>'5 Driver Data'!G2165</f>
        <v>0</v>
      </c>
      <c r="H2165" s="191">
        <f>'5 Driver Data'!H2165</f>
        <v>0</v>
      </c>
      <c r="I2165" s="191">
        <f>'5 Driver Data'!I2165</f>
        <v>0</v>
      </c>
      <c r="J2165" s="191">
        <f>'5 Driver Data'!J2165</f>
        <v>0</v>
      </c>
      <c r="K2165" s="206">
        <f>'5 Driver Data'!K2165</f>
        <v>0</v>
      </c>
      <c r="L2165" s="1"/>
      <c r="M2165" s="216" t="str">
        <f>IF(D2165=0,"Blank",'3 Model Input'!E$44*'3 Model Input'!E$45)</f>
        <v>Blank</v>
      </c>
      <c r="N2165" s="197" t="str">
        <f t="shared" si="360"/>
        <v>Blank</v>
      </c>
      <c r="O2165" s="197" t="str">
        <f>IF(D2165=0,"Blank",'3 Model Input'!E$49*(1-'3 Model Input'!E$51))</f>
        <v>Blank</v>
      </c>
      <c r="P2165" s="197" t="str">
        <f t="shared" si="361"/>
        <v>Blank</v>
      </c>
      <c r="Q2165" s="197" t="str">
        <f>IF(D2165=0,"Blank",IF(D2165="BEV",E2165*(1-'3 Model Input'!E$54), E2165))</f>
        <v>Blank</v>
      </c>
      <c r="R2165" s="198" t="str">
        <f>IF(D2165=0,"Blank",IF(D2165="PHEV",F2165/G2165,F2165*(1-'3 Model Input'!E$54)/G2165))</f>
        <v>Blank</v>
      </c>
      <c r="S2165" s="198" t="str">
        <f>IF(D2165=0,"Blank",IF(D2165="PHEV",MIN(M2165,E2165),MIN(M2165,(E2165*(1-'3 Model Input'!E$54)))))</f>
        <v>Blank</v>
      </c>
      <c r="T2165" s="217" t="str">
        <f t="shared" si="362"/>
        <v>Blank</v>
      </c>
      <c r="U2165" s="89"/>
      <c r="V2165" s="216" t="str">
        <f>IF(D2165=0,"Blank",P2165*'3 Model Input'!E$50)</f>
        <v>Blank</v>
      </c>
      <c r="W2165" s="197" t="str">
        <f t="shared" si="363"/>
        <v>Blank</v>
      </c>
      <c r="X2165" s="197" t="str">
        <f t="shared" si="364"/>
        <v>Blank</v>
      </c>
      <c r="Y2165" s="197" t="str">
        <f t="shared" si="365"/>
        <v>Blank</v>
      </c>
      <c r="Z2165" s="197" t="str">
        <f t="shared" si="366"/>
        <v>Blank</v>
      </c>
      <c r="AA2165" s="223" t="str" cm="1">
        <f t="array" ref="AA2165">_xlfn.IFS(ISTEXT('3 Model Input'!F$70),"Missing",ISTEXT('3 Model Input'!I$70),"Missing",ISNUMBER('3 Model Input'!K$70),'3 Model Input'!K$70*P2165)</f>
        <v>Missing</v>
      </c>
      <c r="AB2165" s="89"/>
      <c r="AC2165" s="227" t="str" cm="1">
        <f t="array" ref="AC2165">IF(D2165=0,"Blank",_xlfn.IFS('3 Model Input'!E$61=1,(V2165*G2165)/T2165,'3 Model Input'!E$61=2,(W2165*G2165)/T2165,'3 Model Input'!E$61=3,(X2165*G2165)/T2165,'3 Model Input'!E$61=4,(Y2165*G2165)/T2165,'3 Model Input'!E$61=5,(Z2165*G2165)/T2165, ISTEXT('3 Model Input'!E$61),"Missing",'3 Model Input'!E$61=6,(AA2165*G2165)/T2165))</f>
        <v>Blank</v>
      </c>
      <c r="AD2165" s="202" t="str">
        <f t="shared" si="367"/>
        <v>Blank</v>
      </c>
      <c r="AE2165" s="202" t="str">
        <f t="shared" si="368"/>
        <v>Blank</v>
      </c>
      <c r="AF2165" s="217" t="str">
        <f t="shared" si="369"/>
        <v>Blank</v>
      </c>
      <c r="AG2165" s="9" t="str" cm="1">
        <f t="array" ref="AG2165">_xlfn.IFS(ISNUMBER(AC2165), "", ISNUMBER(SEARCH("Blank", AC2165)), "", ISERROR(AC2165), "Bad input on tab 3")</f>
        <v/>
      </c>
    </row>
    <row r="2166" spans="2:33" ht="15" customHeight="1" x14ac:dyDescent="0.75">
      <c r="B2166" s="205" t="str">
        <f>'5 Driver Data'!B2166</f>
        <v>2158</v>
      </c>
      <c r="C2166" s="193">
        <f>'5 Driver Data'!C2166</f>
        <v>0</v>
      </c>
      <c r="D2166" s="192">
        <f>'5 Driver Data'!D2166</f>
        <v>0</v>
      </c>
      <c r="E2166" s="191">
        <f>'5 Driver Data'!E2166</f>
        <v>0</v>
      </c>
      <c r="F2166" s="191">
        <f>'5 Driver Data'!F2166</f>
        <v>0</v>
      </c>
      <c r="G2166" s="191">
        <f>'5 Driver Data'!G2166</f>
        <v>0</v>
      </c>
      <c r="H2166" s="191">
        <f>'5 Driver Data'!H2166</f>
        <v>0</v>
      </c>
      <c r="I2166" s="191">
        <f>'5 Driver Data'!I2166</f>
        <v>0</v>
      </c>
      <c r="J2166" s="191">
        <f>'5 Driver Data'!J2166</f>
        <v>0</v>
      </c>
      <c r="K2166" s="206">
        <f>'5 Driver Data'!K2166</f>
        <v>0</v>
      </c>
      <c r="L2166" s="1"/>
      <c r="M2166" s="216" t="str">
        <f>IF(D2166=0,"Blank",'3 Model Input'!E$44*'3 Model Input'!E$45)</f>
        <v>Blank</v>
      </c>
      <c r="N2166" s="197" t="str">
        <f t="shared" si="360"/>
        <v>Blank</v>
      </c>
      <c r="O2166" s="197" t="str">
        <f>IF(D2166=0,"Blank",'3 Model Input'!E$49*(1-'3 Model Input'!E$51))</f>
        <v>Blank</v>
      </c>
      <c r="P2166" s="197" t="str">
        <f t="shared" si="361"/>
        <v>Blank</v>
      </c>
      <c r="Q2166" s="197" t="str">
        <f>IF(D2166=0,"Blank",IF(D2166="BEV",E2166*(1-'3 Model Input'!E$54), E2166))</f>
        <v>Blank</v>
      </c>
      <c r="R2166" s="198" t="str">
        <f>IF(D2166=0,"Blank",IF(D2166="PHEV",F2166/G2166,F2166*(1-'3 Model Input'!E$54)/G2166))</f>
        <v>Blank</v>
      </c>
      <c r="S2166" s="198" t="str">
        <f>IF(D2166=0,"Blank",IF(D2166="PHEV",MIN(M2166,E2166),MIN(M2166,(E2166*(1-'3 Model Input'!E$54)))))</f>
        <v>Blank</v>
      </c>
      <c r="T2166" s="217" t="str">
        <f t="shared" si="362"/>
        <v>Blank</v>
      </c>
      <c r="U2166" s="89"/>
      <c r="V2166" s="216" t="str">
        <f>IF(D2166=0,"Blank",P2166*'3 Model Input'!E$50)</f>
        <v>Blank</v>
      </c>
      <c r="W2166" s="197" t="str">
        <f t="shared" si="363"/>
        <v>Blank</v>
      </c>
      <c r="X2166" s="197" t="str">
        <f t="shared" si="364"/>
        <v>Blank</v>
      </c>
      <c r="Y2166" s="197" t="str">
        <f t="shared" si="365"/>
        <v>Blank</v>
      </c>
      <c r="Z2166" s="197" t="str">
        <f t="shared" si="366"/>
        <v>Blank</v>
      </c>
      <c r="AA2166" s="223" t="str" cm="1">
        <f t="array" ref="AA2166">_xlfn.IFS(ISTEXT('3 Model Input'!F$70),"Missing",ISTEXT('3 Model Input'!I$70),"Missing",ISNUMBER('3 Model Input'!K$70),'3 Model Input'!K$70*P2166)</f>
        <v>Missing</v>
      </c>
      <c r="AB2166" s="89"/>
      <c r="AC2166" s="227" t="str" cm="1">
        <f t="array" ref="AC2166">IF(D2166=0,"Blank",_xlfn.IFS('3 Model Input'!E$61=1,(V2166*G2166)/T2166,'3 Model Input'!E$61=2,(W2166*G2166)/T2166,'3 Model Input'!E$61=3,(X2166*G2166)/T2166,'3 Model Input'!E$61=4,(Y2166*G2166)/T2166,'3 Model Input'!E$61=5,(Z2166*G2166)/T2166, ISTEXT('3 Model Input'!E$61),"Missing",'3 Model Input'!E$61=6,(AA2166*G2166)/T2166))</f>
        <v>Blank</v>
      </c>
      <c r="AD2166" s="202" t="str">
        <f t="shared" si="367"/>
        <v>Blank</v>
      </c>
      <c r="AE2166" s="202" t="str">
        <f t="shared" si="368"/>
        <v>Blank</v>
      </c>
      <c r="AF2166" s="217" t="str">
        <f t="shared" si="369"/>
        <v>Blank</v>
      </c>
      <c r="AG2166" s="9" t="str" cm="1">
        <f t="array" ref="AG2166">_xlfn.IFS(ISNUMBER(AC2166), "", ISNUMBER(SEARCH("Blank", AC2166)), "", ISERROR(AC2166), "Bad input on tab 3")</f>
        <v/>
      </c>
    </row>
    <row r="2167" spans="2:33" ht="15" customHeight="1" x14ac:dyDescent="0.75">
      <c r="B2167" s="205" t="str">
        <f>'5 Driver Data'!B2167</f>
        <v>2159</v>
      </c>
      <c r="C2167" s="193">
        <f>'5 Driver Data'!C2167</f>
        <v>0</v>
      </c>
      <c r="D2167" s="192">
        <f>'5 Driver Data'!D2167</f>
        <v>0</v>
      </c>
      <c r="E2167" s="191">
        <f>'5 Driver Data'!E2167</f>
        <v>0</v>
      </c>
      <c r="F2167" s="191">
        <f>'5 Driver Data'!F2167</f>
        <v>0</v>
      </c>
      <c r="G2167" s="191">
        <f>'5 Driver Data'!G2167</f>
        <v>0</v>
      </c>
      <c r="H2167" s="191">
        <f>'5 Driver Data'!H2167</f>
        <v>0</v>
      </c>
      <c r="I2167" s="191">
        <f>'5 Driver Data'!I2167</f>
        <v>0</v>
      </c>
      <c r="J2167" s="191">
        <f>'5 Driver Data'!J2167</f>
        <v>0</v>
      </c>
      <c r="K2167" s="206">
        <f>'5 Driver Data'!K2167</f>
        <v>0</v>
      </c>
      <c r="L2167" s="1"/>
      <c r="M2167" s="216" t="str">
        <f>IF(D2167=0,"Blank",'3 Model Input'!E$44*'3 Model Input'!E$45)</f>
        <v>Blank</v>
      </c>
      <c r="N2167" s="197" t="str">
        <f t="shared" si="360"/>
        <v>Blank</v>
      </c>
      <c r="O2167" s="197" t="str">
        <f>IF(D2167=0,"Blank",'3 Model Input'!E$49*(1-'3 Model Input'!E$51))</f>
        <v>Blank</v>
      </c>
      <c r="P2167" s="197" t="str">
        <f t="shared" si="361"/>
        <v>Blank</v>
      </c>
      <c r="Q2167" s="197" t="str">
        <f>IF(D2167=0,"Blank",IF(D2167="BEV",E2167*(1-'3 Model Input'!E$54), E2167))</f>
        <v>Blank</v>
      </c>
      <c r="R2167" s="198" t="str">
        <f>IF(D2167=0,"Blank",IF(D2167="PHEV",F2167/G2167,F2167*(1-'3 Model Input'!E$54)/G2167))</f>
        <v>Blank</v>
      </c>
      <c r="S2167" s="198" t="str">
        <f>IF(D2167=0,"Blank",IF(D2167="PHEV",MIN(M2167,E2167),MIN(M2167,(E2167*(1-'3 Model Input'!E$54)))))</f>
        <v>Blank</v>
      </c>
      <c r="T2167" s="217" t="str">
        <f t="shared" si="362"/>
        <v>Blank</v>
      </c>
      <c r="U2167" s="89"/>
      <c r="V2167" s="216" t="str">
        <f>IF(D2167=0,"Blank",P2167*'3 Model Input'!E$50)</f>
        <v>Blank</v>
      </c>
      <c r="W2167" s="197" t="str">
        <f t="shared" si="363"/>
        <v>Blank</v>
      </c>
      <c r="X2167" s="197" t="str">
        <f t="shared" si="364"/>
        <v>Blank</v>
      </c>
      <c r="Y2167" s="197" t="str">
        <f t="shared" si="365"/>
        <v>Blank</v>
      </c>
      <c r="Z2167" s="197" t="str">
        <f t="shared" si="366"/>
        <v>Blank</v>
      </c>
      <c r="AA2167" s="223" t="str" cm="1">
        <f t="array" ref="AA2167">_xlfn.IFS(ISTEXT('3 Model Input'!F$70),"Missing",ISTEXT('3 Model Input'!I$70),"Missing",ISNUMBER('3 Model Input'!K$70),'3 Model Input'!K$70*P2167)</f>
        <v>Missing</v>
      </c>
      <c r="AB2167" s="89"/>
      <c r="AC2167" s="227" t="str" cm="1">
        <f t="array" ref="AC2167">IF(D2167=0,"Blank",_xlfn.IFS('3 Model Input'!E$61=1,(V2167*G2167)/T2167,'3 Model Input'!E$61=2,(W2167*G2167)/T2167,'3 Model Input'!E$61=3,(X2167*G2167)/T2167,'3 Model Input'!E$61=4,(Y2167*G2167)/T2167,'3 Model Input'!E$61=5,(Z2167*G2167)/T2167, ISTEXT('3 Model Input'!E$61),"Missing",'3 Model Input'!E$61=6,(AA2167*G2167)/T2167))</f>
        <v>Blank</v>
      </c>
      <c r="AD2167" s="202" t="str">
        <f t="shared" si="367"/>
        <v>Blank</v>
      </c>
      <c r="AE2167" s="202" t="str">
        <f t="shared" si="368"/>
        <v>Blank</v>
      </c>
      <c r="AF2167" s="217" t="str">
        <f t="shared" si="369"/>
        <v>Blank</v>
      </c>
      <c r="AG2167" s="9" t="str" cm="1">
        <f t="array" ref="AG2167">_xlfn.IFS(ISNUMBER(AC2167), "", ISNUMBER(SEARCH("Blank", AC2167)), "", ISERROR(AC2167), "Bad input on tab 3")</f>
        <v/>
      </c>
    </row>
    <row r="2168" spans="2:33" ht="15" customHeight="1" x14ac:dyDescent="0.75">
      <c r="B2168" s="205" t="str">
        <f>'5 Driver Data'!B2168</f>
        <v>2160</v>
      </c>
      <c r="C2168" s="193">
        <f>'5 Driver Data'!C2168</f>
        <v>0</v>
      </c>
      <c r="D2168" s="192">
        <f>'5 Driver Data'!D2168</f>
        <v>0</v>
      </c>
      <c r="E2168" s="191">
        <f>'5 Driver Data'!E2168</f>
        <v>0</v>
      </c>
      <c r="F2168" s="191">
        <f>'5 Driver Data'!F2168</f>
        <v>0</v>
      </c>
      <c r="G2168" s="191">
        <f>'5 Driver Data'!G2168</f>
        <v>0</v>
      </c>
      <c r="H2168" s="191">
        <f>'5 Driver Data'!H2168</f>
        <v>0</v>
      </c>
      <c r="I2168" s="191">
        <f>'5 Driver Data'!I2168</f>
        <v>0</v>
      </c>
      <c r="J2168" s="191">
        <f>'5 Driver Data'!J2168</f>
        <v>0</v>
      </c>
      <c r="K2168" s="206">
        <f>'5 Driver Data'!K2168</f>
        <v>0</v>
      </c>
      <c r="L2168" s="1"/>
      <c r="M2168" s="216" t="str">
        <f>IF(D2168=0,"Blank",'3 Model Input'!E$44*'3 Model Input'!E$45)</f>
        <v>Blank</v>
      </c>
      <c r="N2168" s="197" t="str">
        <f t="shared" si="360"/>
        <v>Blank</v>
      </c>
      <c r="O2168" s="197" t="str">
        <f>IF(D2168=0,"Blank",'3 Model Input'!E$49*(1-'3 Model Input'!E$51))</f>
        <v>Blank</v>
      </c>
      <c r="P2168" s="197" t="str">
        <f t="shared" si="361"/>
        <v>Blank</v>
      </c>
      <c r="Q2168" s="197" t="str">
        <f>IF(D2168=0,"Blank",IF(D2168="BEV",E2168*(1-'3 Model Input'!E$54), E2168))</f>
        <v>Blank</v>
      </c>
      <c r="R2168" s="198" t="str">
        <f>IF(D2168=0,"Blank",IF(D2168="PHEV",F2168/G2168,F2168*(1-'3 Model Input'!E$54)/G2168))</f>
        <v>Blank</v>
      </c>
      <c r="S2168" s="198" t="str">
        <f>IF(D2168=0,"Blank",IF(D2168="PHEV",MIN(M2168,E2168),MIN(M2168,(E2168*(1-'3 Model Input'!E$54)))))</f>
        <v>Blank</v>
      </c>
      <c r="T2168" s="217" t="str">
        <f t="shared" si="362"/>
        <v>Blank</v>
      </c>
      <c r="U2168" s="89"/>
      <c r="V2168" s="216" t="str">
        <f>IF(D2168=0,"Blank",P2168*'3 Model Input'!E$50)</f>
        <v>Blank</v>
      </c>
      <c r="W2168" s="197" t="str">
        <f t="shared" si="363"/>
        <v>Blank</v>
      </c>
      <c r="X2168" s="197" t="str">
        <f t="shared" si="364"/>
        <v>Blank</v>
      </c>
      <c r="Y2168" s="197" t="str">
        <f t="shared" si="365"/>
        <v>Blank</v>
      </c>
      <c r="Z2168" s="197" t="str">
        <f t="shared" si="366"/>
        <v>Blank</v>
      </c>
      <c r="AA2168" s="223" t="str" cm="1">
        <f t="array" ref="AA2168">_xlfn.IFS(ISTEXT('3 Model Input'!F$70),"Missing",ISTEXT('3 Model Input'!I$70),"Missing",ISNUMBER('3 Model Input'!K$70),'3 Model Input'!K$70*P2168)</f>
        <v>Missing</v>
      </c>
      <c r="AB2168" s="89"/>
      <c r="AC2168" s="227" t="str" cm="1">
        <f t="array" ref="AC2168">IF(D2168=0,"Blank",_xlfn.IFS('3 Model Input'!E$61=1,(V2168*G2168)/T2168,'3 Model Input'!E$61=2,(W2168*G2168)/T2168,'3 Model Input'!E$61=3,(X2168*G2168)/T2168,'3 Model Input'!E$61=4,(Y2168*G2168)/T2168,'3 Model Input'!E$61=5,(Z2168*G2168)/T2168, ISTEXT('3 Model Input'!E$61),"Missing",'3 Model Input'!E$61=6,(AA2168*G2168)/T2168))</f>
        <v>Blank</v>
      </c>
      <c r="AD2168" s="202" t="str">
        <f t="shared" si="367"/>
        <v>Blank</v>
      </c>
      <c r="AE2168" s="202" t="str">
        <f t="shared" si="368"/>
        <v>Blank</v>
      </c>
      <c r="AF2168" s="217" t="str">
        <f t="shared" si="369"/>
        <v>Blank</v>
      </c>
      <c r="AG2168" s="9" t="str" cm="1">
        <f t="array" ref="AG2168">_xlfn.IFS(ISNUMBER(AC2168), "", ISNUMBER(SEARCH("Blank", AC2168)), "", ISERROR(AC2168), "Bad input on tab 3")</f>
        <v/>
      </c>
    </row>
    <row r="2169" spans="2:33" ht="15" customHeight="1" x14ac:dyDescent="0.75">
      <c r="B2169" s="205" t="str">
        <f>'5 Driver Data'!B2169</f>
        <v>2161</v>
      </c>
      <c r="C2169" s="193">
        <f>'5 Driver Data'!C2169</f>
        <v>0</v>
      </c>
      <c r="D2169" s="192">
        <f>'5 Driver Data'!D2169</f>
        <v>0</v>
      </c>
      <c r="E2169" s="191">
        <f>'5 Driver Data'!E2169</f>
        <v>0</v>
      </c>
      <c r="F2169" s="191">
        <f>'5 Driver Data'!F2169</f>
        <v>0</v>
      </c>
      <c r="G2169" s="191">
        <f>'5 Driver Data'!G2169</f>
        <v>0</v>
      </c>
      <c r="H2169" s="191">
        <f>'5 Driver Data'!H2169</f>
        <v>0</v>
      </c>
      <c r="I2169" s="191">
        <f>'5 Driver Data'!I2169</f>
        <v>0</v>
      </c>
      <c r="J2169" s="191">
        <f>'5 Driver Data'!J2169</f>
        <v>0</v>
      </c>
      <c r="K2169" s="206">
        <f>'5 Driver Data'!K2169</f>
        <v>0</v>
      </c>
      <c r="L2169" s="1"/>
      <c r="M2169" s="216" t="str">
        <f>IF(D2169=0,"Blank",'3 Model Input'!E$44*'3 Model Input'!E$45)</f>
        <v>Blank</v>
      </c>
      <c r="N2169" s="197" t="str">
        <f t="shared" si="360"/>
        <v>Blank</v>
      </c>
      <c r="O2169" s="197" t="str">
        <f>IF(D2169=0,"Blank",'3 Model Input'!E$49*(1-'3 Model Input'!E$51))</f>
        <v>Blank</v>
      </c>
      <c r="P2169" s="197" t="str">
        <f t="shared" si="361"/>
        <v>Blank</v>
      </c>
      <c r="Q2169" s="197" t="str">
        <f>IF(D2169=0,"Blank",IF(D2169="BEV",E2169*(1-'3 Model Input'!E$54), E2169))</f>
        <v>Blank</v>
      </c>
      <c r="R2169" s="198" t="str">
        <f>IF(D2169=0,"Blank",IF(D2169="PHEV",F2169/G2169,F2169*(1-'3 Model Input'!E$54)/G2169))</f>
        <v>Blank</v>
      </c>
      <c r="S2169" s="198" t="str">
        <f>IF(D2169=0,"Blank",IF(D2169="PHEV",MIN(M2169,E2169),MIN(M2169,(E2169*(1-'3 Model Input'!E$54)))))</f>
        <v>Blank</v>
      </c>
      <c r="T2169" s="217" t="str">
        <f t="shared" si="362"/>
        <v>Blank</v>
      </c>
      <c r="U2169" s="89"/>
      <c r="V2169" s="216" t="str">
        <f>IF(D2169=0,"Blank",P2169*'3 Model Input'!E$50)</f>
        <v>Blank</v>
      </c>
      <c r="W2169" s="197" t="str">
        <f t="shared" si="363"/>
        <v>Blank</v>
      </c>
      <c r="X2169" s="197" t="str">
        <f t="shared" si="364"/>
        <v>Blank</v>
      </c>
      <c r="Y2169" s="197" t="str">
        <f t="shared" si="365"/>
        <v>Blank</v>
      </c>
      <c r="Z2169" s="197" t="str">
        <f t="shared" si="366"/>
        <v>Blank</v>
      </c>
      <c r="AA2169" s="223" t="str" cm="1">
        <f t="array" ref="AA2169">_xlfn.IFS(ISTEXT('3 Model Input'!F$70),"Missing",ISTEXT('3 Model Input'!I$70),"Missing",ISNUMBER('3 Model Input'!K$70),'3 Model Input'!K$70*P2169)</f>
        <v>Missing</v>
      </c>
      <c r="AB2169" s="89"/>
      <c r="AC2169" s="227" t="str" cm="1">
        <f t="array" ref="AC2169">IF(D2169=0,"Blank",_xlfn.IFS('3 Model Input'!E$61=1,(V2169*G2169)/T2169,'3 Model Input'!E$61=2,(W2169*G2169)/T2169,'3 Model Input'!E$61=3,(X2169*G2169)/T2169,'3 Model Input'!E$61=4,(Y2169*G2169)/T2169,'3 Model Input'!E$61=5,(Z2169*G2169)/T2169, ISTEXT('3 Model Input'!E$61),"Missing",'3 Model Input'!E$61=6,(AA2169*G2169)/T2169))</f>
        <v>Blank</v>
      </c>
      <c r="AD2169" s="202" t="str">
        <f t="shared" si="367"/>
        <v>Blank</v>
      </c>
      <c r="AE2169" s="202" t="str">
        <f t="shared" si="368"/>
        <v>Blank</v>
      </c>
      <c r="AF2169" s="217" t="str">
        <f t="shared" si="369"/>
        <v>Blank</v>
      </c>
      <c r="AG2169" s="9" t="str" cm="1">
        <f t="array" ref="AG2169">_xlfn.IFS(ISNUMBER(AC2169), "", ISNUMBER(SEARCH("Blank", AC2169)), "", ISERROR(AC2169), "Bad input on tab 3")</f>
        <v/>
      </c>
    </row>
    <row r="2170" spans="2:33" ht="15" customHeight="1" x14ac:dyDescent="0.75">
      <c r="B2170" s="205" t="str">
        <f>'5 Driver Data'!B2170</f>
        <v>2162</v>
      </c>
      <c r="C2170" s="193">
        <f>'5 Driver Data'!C2170</f>
        <v>0</v>
      </c>
      <c r="D2170" s="192">
        <f>'5 Driver Data'!D2170</f>
        <v>0</v>
      </c>
      <c r="E2170" s="191">
        <f>'5 Driver Data'!E2170</f>
        <v>0</v>
      </c>
      <c r="F2170" s="191">
        <f>'5 Driver Data'!F2170</f>
        <v>0</v>
      </c>
      <c r="G2170" s="191">
        <f>'5 Driver Data'!G2170</f>
        <v>0</v>
      </c>
      <c r="H2170" s="191">
        <f>'5 Driver Data'!H2170</f>
        <v>0</v>
      </c>
      <c r="I2170" s="191">
        <f>'5 Driver Data'!I2170</f>
        <v>0</v>
      </c>
      <c r="J2170" s="191">
        <f>'5 Driver Data'!J2170</f>
        <v>0</v>
      </c>
      <c r="K2170" s="206">
        <f>'5 Driver Data'!K2170</f>
        <v>0</v>
      </c>
      <c r="L2170" s="1"/>
      <c r="M2170" s="216" t="str">
        <f>IF(D2170=0,"Blank",'3 Model Input'!E$44*'3 Model Input'!E$45)</f>
        <v>Blank</v>
      </c>
      <c r="N2170" s="197" t="str">
        <f t="shared" si="360"/>
        <v>Blank</v>
      </c>
      <c r="O2170" s="197" t="str">
        <f>IF(D2170=0,"Blank",'3 Model Input'!E$49*(1-'3 Model Input'!E$51))</f>
        <v>Blank</v>
      </c>
      <c r="P2170" s="197" t="str">
        <f t="shared" si="361"/>
        <v>Blank</v>
      </c>
      <c r="Q2170" s="197" t="str">
        <f>IF(D2170=0,"Blank",IF(D2170="BEV",E2170*(1-'3 Model Input'!E$54), E2170))</f>
        <v>Blank</v>
      </c>
      <c r="R2170" s="198" t="str">
        <f>IF(D2170=0,"Blank",IF(D2170="PHEV",F2170/G2170,F2170*(1-'3 Model Input'!E$54)/G2170))</f>
        <v>Blank</v>
      </c>
      <c r="S2170" s="198" t="str">
        <f>IF(D2170=0,"Blank",IF(D2170="PHEV",MIN(M2170,E2170),MIN(M2170,(E2170*(1-'3 Model Input'!E$54)))))</f>
        <v>Blank</v>
      </c>
      <c r="T2170" s="217" t="str">
        <f t="shared" si="362"/>
        <v>Blank</v>
      </c>
      <c r="U2170" s="89"/>
      <c r="V2170" s="216" t="str">
        <f>IF(D2170=0,"Blank",P2170*'3 Model Input'!E$50)</f>
        <v>Blank</v>
      </c>
      <c r="W2170" s="197" t="str">
        <f t="shared" si="363"/>
        <v>Blank</v>
      </c>
      <c r="X2170" s="197" t="str">
        <f t="shared" si="364"/>
        <v>Blank</v>
      </c>
      <c r="Y2170" s="197" t="str">
        <f t="shared" si="365"/>
        <v>Blank</v>
      </c>
      <c r="Z2170" s="197" t="str">
        <f t="shared" si="366"/>
        <v>Blank</v>
      </c>
      <c r="AA2170" s="223" t="str" cm="1">
        <f t="array" ref="AA2170">_xlfn.IFS(ISTEXT('3 Model Input'!F$70),"Missing",ISTEXT('3 Model Input'!I$70),"Missing",ISNUMBER('3 Model Input'!K$70),'3 Model Input'!K$70*P2170)</f>
        <v>Missing</v>
      </c>
      <c r="AB2170" s="89"/>
      <c r="AC2170" s="227" t="str" cm="1">
        <f t="array" ref="AC2170">IF(D2170=0,"Blank",_xlfn.IFS('3 Model Input'!E$61=1,(V2170*G2170)/T2170,'3 Model Input'!E$61=2,(W2170*G2170)/T2170,'3 Model Input'!E$61=3,(X2170*G2170)/T2170,'3 Model Input'!E$61=4,(Y2170*G2170)/T2170,'3 Model Input'!E$61=5,(Z2170*G2170)/T2170, ISTEXT('3 Model Input'!E$61),"Missing",'3 Model Input'!E$61=6,(AA2170*G2170)/T2170))</f>
        <v>Blank</v>
      </c>
      <c r="AD2170" s="202" t="str">
        <f t="shared" si="367"/>
        <v>Blank</v>
      </c>
      <c r="AE2170" s="202" t="str">
        <f t="shared" si="368"/>
        <v>Blank</v>
      </c>
      <c r="AF2170" s="217" t="str">
        <f t="shared" si="369"/>
        <v>Blank</v>
      </c>
      <c r="AG2170" s="9" t="str" cm="1">
        <f t="array" ref="AG2170">_xlfn.IFS(ISNUMBER(AC2170), "", ISNUMBER(SEARCH("Blank", AC2170)), "", ISERROR(AC2170), "Bad input on tab 3")</f>
        <v/>
      </c>
    </row>
    <row r="2171" spans="2:33" ht="15" customHeight="1" x14ac:dyDescent="0.75">
      <c r="B2171" s="205" t="str">
        <f>'5 Driver Data'!B2171</f>
        <v>2163</v>
      </c>
      <c r="C2171" s="193">
        <f>'5 Driver Data'!C2171</f>
        <v>0</v>
      </c>
      <c r="D2171" s="192">
        <f>'5 Driver Data'!D2171</f>
        <v>0</v>
      </c>
      <c r="E2171" s="191">
        <f>'5 Driver Data'!E2171</f>
        <v>0</v>
      </c>
      <c r="F2171" s="191">
        <f>'5 Driver Data'!F2171</f>
        <v>0</v>
      </c>
      <c r="G2171" s="191">
        <f>'5 Driver Data'!G2171</f>
        <v>0</v>
      </c>
      <c r="H2171" s="191">
        <f>'5 Driver Data'!H2171</f>
        <v>0</v>
      </c>
      <c r="I2171" s="191">
        <f>'5 Driver Data'!I2171</f>
        <v>0</v>
      </c>
      <c r="J2171" s="191">
        <f>'5 Driver Data'!J2171</f>
        <v>0</v>
      </c>
      <c r="K2171" s="206">
        <f>'5 Driver Data'!K2171</f>
        <v>0</v>
      </c>
      <c r="L2171" s="1"/>
      <c r="M2171" s="216" t="str">
        <f>IF(D2171=0,"Blank",'3 Model Input'!E$44*'3 Model Input'!E$45)</f>
        <v>Blank</v>
      </c>
      <c r="N2171" s="197" t="str">
        <f t="shared" si="360"/>
        <v>Blank</v>
      </c>
      <c r="O2171" s="197" t="str">
        <f>IF(D2171=0,"Blank",'3 Model Input'!E$49*(1-'3 Model Input'!E$51))</f>
        <v>Blank</v>
      </c>
      <c r="P2171" s="197" t="str">
        <f t="shared" si="361"/>
        <v>Blank</v>
      </c>
      <c r="Q2171" s="197" t="str">
        <f>IF(D2171=0,"Blank",IF(D2171="BEV",E2171*(1-'3 Model Input'!E$54), E2171))</f>
        <v>Blank</v>
      </c>
      <c r="R2171" s="198" t="str">
        <f>IF(D2171=0,"Blank",IF(D2171="PHEV",F2171/G2171,F2171*(1-'3 Model Input'!E$54)/G2171))</f>
        <v>Blank</v>
      </c>
      <c r="S2171" s="198" t="str">
        <f>IF(D2171=0,"Blank",IF(D2171="PHEV",MIN(M2171,E2171),MIN(M2171,(E2171*(1-'3 Model Input'!E$54)))))</f>
        <v>Blank</v>
      </c>
      <c r="T2171" s="217" t="str">
        <f t="shared" si="362"/>
        <v>Blank</v>
      </c>
      <c r="U2171" s="89"/>
      <c r="V2171" s="216" t="str">
        <f>IF(D2171=0,"Blank",P2171*'3 Model Input'!E$50)</f>
        <v>Blank</v>
      </c>
      <c r="W2171" s="197" t="str">
        <f t="shared" si="363"/>
        <v>Blank</v>
      </c>
      <c r="X2171" s="197" t="str">
        <f t="shared" si="364"/>
        <v>Blank</v>
      </c>
      <c r="Y2171" s="197" t="str">
        <f t="shared" si="365"/>
        <v>Blank</v>
      </c>
      <c r="Z2171" s="197" t="str">
        <f t="shared" si="366"/>
        <v>Blank</v>
      </c>
      <c r="AA2171" s="223" t="str" cm="1">
        <f t="array" ref="AA2171">_xlfn.IFS(ISTEXT('3 Model Input'!F$70),"Missing",ISTEXT('3 Model Input'!I$70),"Missing",ISNUMBER('3 Model Input'!K$70),'3 Model Input'!K$70*P2171)</f>
        <v>Missing</v>
      </c>
      <c r="AB2171" s="89"/>
      <c r="AC2171" s="227" t="str" cm="1">
        <f t="array" ref="AC2171">IF(D2171=0,"Blank",_xlfn.IFS('3 Model Input'!E$61=1,(V2171*G2171)/T2171,'3 Model Input'!E$61=2,(W2171*G2171)/T2171,'3 Model Input'!E$61=3,(X2171*G2171)/T2171,'3 Model Input'!E$61=4,(Y2171*G2171)/T2171,'3 Model Input'!E$61=5,(Z2171*G2171)/T2171, ISTEXT('3 Model Input'!E$61),"Missing",'3 Model Input'!E$61=6,(AA2171*G2171)/T2171))</f>
        <v>Blank</v>
      </c>
      <c r="AD2171" s="202" t="str">
        <f t="shared" si="367"/>
        <v>Blank</v>
      </c>
      <c r="AE2171" s="202" t="str">
        <f t="shared" si="368"/>
        <v>Blank</v>
      </c>
      <c r="AF2171" s="217" t="str">
        <f t="shared" si="369"/>
        <v>Blank</v>
      </c>
      <c r="AG2171" s="9" t="str" cm="1">
        <f t="array" ref="AG2171">_xlfn.IFS(ISNUMBER(AC2171), "", ISNUMBER(SEARCH("Blank", AC2171)), "", ISERROR(AC2171), "Bad input on tab 3")</f>
        <v/>
      </c>
    </row>
    <row r="2172" spans="2:33" ht="15" customHeight="1" x14ac:dyDescent="0.75">
      <c r="B2172" s="205" t="str">
        <f>'5 Driver Data'!B2172</f>
        <v>2164</v>
      </c>
      <c r="C2172" s="193">
        <f>'5 Driver Data'!C2172</f>
        <v>0</v>
      </c>
      <c r="D2172" s="192">
        <f>'5 Driver Data'!D2172</f>
        <v>0</v>
      </c>
      <c r="E2172" s="191">
        <f>'5 Driver Data'!E2172</f>
        <v>0</v>
      </c>
      <c r="F2172" s="191">
        <f>'5 Driver Data'!F2172</f>
        <v>0</v>
      </c>
      <c r="G2172" s="191">
        <f>'5 Driver Data'!G2172</f>
        <v>0</v>
      </c>
      <c r="H2172" s="191">
        <f>'5 Driver Data'!H2172</f>
        <v>0</v>
      </c>
      <c r="I2172" s="191">
        <f>'5 Driver Data'!I2172</f>
        <v>0</v>
      </c>
      <c r="J2172" s="191">
        <f>'5 Driver Data'!J2172</f>
        <v>0</v>
      </c>
      <c r="K2172" s="206">
        <f>'5 Driver Data'!K2172</f>
        <v>0</v>
      </c>
      <c r="L2172" s="1"/>
      <c r="M2172" s="216" t="str">
        <f>IF(D2172=0,"Blank",'3 Model Input'!E$44*'3 Model Input'!E$45)</f>
        <v>Blank</v>
      </c>
      <c r="N2172" s="197" t="str">
        <f t="shared" si="360"/>
        <v>Blank</v>
      </c>
      <c r="O2172" s="197" t="str">
        <f>IF(D2172=0,"Blank",'3 Model Input'!E$49*(1-'3 Model Input'!E$51))</f>
        <v>Blank</v>
      </c>
      <c r="P2172" s="197" t="str">
        <f t="shared" si="361"/>
        <v>Blank</v>
      </c>
      <c r="Q2172" s="197" t="str">
        <f>IF(D2172=0,"Blank",IF(D2172="BEV",E2172*(1-'3 Model Input'!E$54), E2172))</f>
        <v>Blank</v>
      </c>
      <c r="R2172" s="198" t="str">
        <f>IF(D2172=0,"Blank",IF(D2172="PHEV",F2172/G2172,F2172*(1-'3 Model Input'!E$54)/G2172))</f>
        <v>Blank</v>
      </c>
      <c r="S2172" s="198" t="str">
        <f>IF(D2172=0,"Blank",IF(D2172="PHEV",MIN(M2172,E2172),MIN(M2172,(E2172*(1-'3 Model Input'!E$54)))))</f>
        <v>Blank</v>
      </c>
      <c r="T2172" s="217" t="str">
        <f t="shared" si="362"/>
        <v>Blank</v>
      </c>
      <c r="U2172" s="89"/>
      <c r="V2172" s="216" t="str">
        <f>IF(D2172=0,"Blank",P2172*'3 Model Input'!E$50)</f>
        <v>Blank</v>
      </c>
      <c r="W2172" s="197" t="str">
        <f t="shared" si="363"/>
        <v>Blank</v>
      </c>
      <c r="X2172" s="197" t="str">
        <f t="shared" si="364"/>
        <v>Blank</v>
      </c>
      <c r="Y2172" s="197" t="str">
        <f t="shared" si="365"/>
        <v>Blank</v>
      </c>
      <c r="Z2172" s="197" t="str">
        <f t="shared" si="366"/>
        <v>Blank</v>
      </c>
      <c r="AA2172" s="223" t="str" cm="1">
        <f t="array" ref="AA2172">_xlfn.IFS(ISTEXT('3 Model Input'!F$70),"Missing",ISTEXT('3 Model Input'!I$70),"Missing",ISNUMBER('3 Model Input'!K$70),'3 Model Input'!K$70*P2172)</f>
        <v>Missing</v>
      </c>
      <c r="AB2172" s="89"/>
      <c r="AC2172" s="227" t="str" cm="1">
        <f t="array" ref="AC2172">IF(D2172=0,"Blank",_xlfn.IFS('3 Model Input'!E$61=1,(V2172*G2172)/T2172,'3 Model Input'!E$61=2,(W2172*G2172)/T2172,'3 Model Input'!E$61=3,(X2172*G2172)/T2172,'3 Model Input'!E$61=4,(Y2172*G2172)/T2172,'3 Model Input'!E$61=5,(Z2172*G2172)/T2172, ISTEXT('3 Model Input'!E$61),"Missing",'3 Model Input'!E$61=6,(AA2172*G2172)/T2172))</f>
        <v>Blank</v>
      </c>
      <c r="AD2172" s="202" t="str">
        <f t="shared" si="367"/>
        <v>Blank</v>
      </c>
      <c r="AE2172" s="202" t="str">
        <f t="shared" si="368"/>
        <v>Blank</v>
      </c>
      <c r="AF2172" s="217" t="str">
        <f t="shared" si="369"/>
        <v>Blank</v>
      </c>
      <c r="AG2172" s="9" t="str" cm="1">
        <f t="array" ref="AG2172">_xlfn.IFS(ISNUMBER(AC2172), "", ISNUMBER(SEARCH("Blank", AC2172)), "", ISERROR(AC2172), "Bad input on tab 3")</f>
        <v/>
      </c>
    </row>
    <row r="2173" spans="2:33" ht="15" customHeight="1" x14ac:dyDescent="0.75">
      <c r="B2173" s="205" t="str">
        <f>'5 Driver Data'!B2173</f>
        <v>2165</v>
      </c>
      <c r="C2173" s="193">
        <f>'5 Driver Data'!C2173</f>
        <v>0</v>
      </c>
      <c r="D2173" s="192">
        <f>'5 Driver Data'!D2173</f>
        <v>0</v>
      </c>
      <c r="E2173" s="191">
        <f>'5 Driver Data'!E2173</f>
        <v>0</v>
      </c>
      <c r="F2173" s="191">
        <f>'5 Driver Data'!F2173</f>
        <v>0</v>
      </c>
      <c r="G2173" s="191">
        <f>'5 Driver Data'!G2173</f>
        <v>0</v>
      </c>
      <c r="H2173" s="191">
        <f>'5 Driver Data'!H2173</f>
        <v>0</v>
      </c>
      <c r="I2173" s="191">
        <f>'5 Driver Data'!I2173</f>
        <v>0</v>
      </c>
      <c r="J2173" s="191">
        <f>'5 Driver Data'!J2173</f>
        <v>0</v>
      </c>
      <c r="K2173" s="206">
        <f>'5 Driver Data'!K2173</f>
        <v>0</v>
      </c>
      <c r="L2173" s="1"/>
      <c r="M2173" s="216" t="str">
        <f>IF(D2173=0,"Blank",'3 Model Input'!E$44*'3 Model Input'!E$45)</f>
        <v>Blank</v>
      </c>
      <c r="N2173" s="197" t="str">
        <f t="shared" si="360"/>
        <v>Blank</v>
      </c>
      <c r="O2173" s="197" t="str">
        <f>IF(D2173=0,"Blank",'3 Model Input'!E$49*(1-'3 Model Input'!E$51))</f>
        <v>Blank</v>
      </c>
      <c r="P2173" s="197" t="str">
        <f t="shared" si="361"/>
        <v>Blank</v>
      </c>
      <c r="Q2173" s="197" t="str">
        <f>IF(D2173=0,"Blank",IF(D2173="BEV",E2173*(1-'3 Model Input'!E$54), E2173))</f>
        <v>Blank</v>
      </c>
      <c r="R2173" s="198" t="str">
        <f>IF(D2173=0,"Blank",IF(D2173="PHEV",F2173/G2173,F2173*(1-'3 Model Input'!E$54)/G2173))</f>
        <v>Blank</v>
      </c>
      <c r="S2173" s="198" t="str">
        <f>IF(D2173=0,"Blank",IF(D2173="PHEV",MIN(M2173,E2173),MIN(M2173,(E2173*(1-'3 Model Input'!E$54)))))</f>
        <v>Blank</v>
      </c>
      <c r="T2173" s="217" t="str">
        <f t="shared" si="362"/>
        <v>Blank</v>
      </c>
      <c r="U2173" s="89"/>
      <c r="V2173" s="216" t="str">
        <f>IF(D2173=0,"Blank",P2173*'3 Model Input'!E$50)</f>
        <v>Blank</v>
      </c>
      <c r="W2173" s="197" t="str">
        <f t="shared" si="363"/>
        <v>Blank</v>
      </c>
      <c r="X2173" s="197" t="str">
        <f t="shared" si="364"/>
        <v>Blank</v>
      </c>
      <c r="Y2173" s="197" t="str">
        <f t="shared" si="365"/>
        <v>Blank</v>
      </c>
      <c r="Z2173" s="197" t="str">
        <f t="shared" si="366"/>
        <v>Blank</v>
      </c>
      <c r="AA2173" s="223" t="str" cm="1">
        <f t="array" ref="AA2173">_xlfn.IFS(ISTEXT('3 Model Input'!F$70),"Missing",ISTEXT('3 Model Input'!I$70),"Missing",ISNUMBER('3 Model Input'!K$70),'3 Model Input'!K$70*P2173)</f>
        <v>Missing</v>
      </c>
      <c r="AB2173" s="89"/>
      <c r="AC2173" s="227" t="str" cm="1">
        <f t="array" ref="AC2173">IF(D2173=0,"Blank",_xlfn.IFS('3 Model Input'!E$61=1,(V2173*G2173)/T2173,'3 Model Input'!E$61=2,(W2173*G2173)/T2173,'3 Model Input'!E$61=3,(X2173*G2173)/T2173,'3 Model Input'!E$61=4,(Y2173*G2173)/T2173,'3 Model Input'!E$61=5,(Z2173*G2173)/T2173, ISTEXT('3 Model Input'!E$61),"Missing",'3 Model Input'!E$61=6,(AA2173*G2173)/T2173))</f>
        <v>Blank</v>
      </c>
      <c r="AD2173" s="202" t="str">
        <f t="shared" si="367"/>
        <v>Blank</v>
      </c>
      <c r="AE2173" s="202" t="str">
        <f t="shared" si="368"/>
        <v>Blank</v>
      </c>
      <c r="AF2173" s="217" t="str">
        <f t="shared" si="369"/>
        <v>Blank</v>
      </c>
      <c r="AG2173" s="9" t="str" cm="1">
        <f t="array" ref="AG2173">_xlfn.IFS(ISNUMBER(AC2173), "", ISNUMBER(SEARCH("Blank", AC2173)), "", ISERROR(AC2173), "Bad input on tab 3")</f>
        <v/>
      </c>
    </row>
    <row r="2174" spans="2:33" ht="15" customHeight="1" x14ac:dyDescent="0.75">
      <c r="B2174" s="205" t="str">
        <f>'5 Driver Data'!B2174</f>
        <v>2166</v>
      </c>
      <c r="C2174" s="193">
        <f>'5 Driver Data'!C2174</f>
        <v>0</v>
      </c>
      <c r="D2174" s="192">
        <f>'5 Driver Data'!D2174</f>
        <v>0</v>
      </c>
      <c r="E2174" s="191">
        <f>'5 Driver Data'!E2174</f>
        <v>0</v>
      </c>
      <c r="F2174" s="191">
        <f>'5 Driver Data'!F2174</f>
        <v>0</v>
      </c>
      <c r="G2174" s="191">
        <f>'5 Driver Data'!G2174</f>
        <v>0</v>
      </c>
      <c r="H2174" s="191">
        <f>'5 Driver Data'!H2174</f>
        <v>0</v>
      </c>
      <c r="I2174" s="191">
        <f>'5 Driver Data'!I2174</f>
        <v>0</v>
      </c>
      <c r="J2174" s="191">
        <f>'5 Driver Data'!J2174</f>
        <v>0</v>
      </c>
      <c r="K2174" s="206">
        <f>'5 Driver Data'!K2174</f>
        <v>0</v>
      </c>
      <c r="L2174" s="1"/>
      <c r="M2174" s="216" t="str">
        <f>IF(D2174=0,"Blank",'3 Model Input'!E$44*'3 Model Input'!E$45)</f>
        <v>Blank</v>
      </c>
      <c r="N2174" s="197" t="str">
        <f t="shared" si="360"/>
        <v>Blank</v>
      </c>
      <c r="O2174" s="197" t="str">
        <f>IF(D2174=0,"Blank",'3 Model Input'!E$49*(1-'3 Model Input'!E$51))</f>
        <v>Blank</v>
      </c>
      <c r="P2174" s="197" t="str">
        <f t="shared" si="361"/>
        <v>Blank</v>
      </c>
      <c r="Q2174" s="197" t="str">
        <f>IF(D2174=0,"Blank",IF(D2174="BEV",E2174*(1-'3 Model Input'!E$54), E2174))</f>
        <v>Blank</v>
      </c>
      <c r="R2174" s="198" t="str">
        <f>IF(D2174=0,"Blank",IF(D2174="PHEV",F2174/G2174,F2174*(1-'3 Model Input'!E$54)/G2174))</f>
        <v>Blank</v>
      </c>
      <c r="S2174" s="198" t="str">
        <f>IF(D2174=0,"Blank",IF(D2174="PHEV",MIN(M2174,E2174),MIN(M2174,(E2174*(1-'3 Model Input'!E$54)))))</f>
        <v>Blank</v>
      </c>
      <c r="T2174" s="217" t="str">
        <f t="shared" si="362"/>
        <v>Blank</v>
      </c>
      <c r="U2174" s="89"/>
      <c r="V2174" s="216" t="str">
        <f>IF(D2174=0,"Blank",P2174*'3 Model Input'!E$50)</f>
        <v>Blank</v>
      </c>
      <c r="W2174" s="197" t="str">
        <f t="shared" si="363"/>
        <v>Blank</v>
      </c>
      <c r="X2174" s="197" t="str">
        <f t="shared" si="364"/>
        <v>Blank</v>
      </c>
      <c r="Y2174" s="197" t="str">
        <f t="shared" si="365"/>
        <v>Blank</v>
      </c>
      <c r="Z2174" s="197" t="str">
        <f t="shared" si="366"/>
        <v>Blank</v>
      </c>
      <c r="AA2174" s="223" t="str" cm="1">
        <f t="array" ref="AA2174">_xlfn.IFS(ISTEXT('3 Model Input'!F$70),"Missing",ISTEXT('3 Model Input'!I$70),"Missing",ISNUMBER('3 Model Input'!K$70),'3 Model Input'!K$70*P2174)</f>
        <v>Missing</v>
      </c>
      <c r="AB2174" s="89"/>
      <c r="AC2174" s="227" t="str" cm="1">
        <f t="array" ref="AC2174">IF(D2174=0,"Blank",_xlfn.IFS('3 Model Input'!E$61=1,(V2174*G2174)/T2174,'3 Model Input'!E$61=2,(W2174*G2174)/T2174,'3 Model Input'!E$61=3,(X2174*G2174)/T2174,'3 Model Input'!E$61=4,(Y2174*G2174)/T2174,'3 Model Input'!E$61=5,(Z2174*G2174)/T2174, ISTEXT('3 Model Input'!E$61),"Missing",'3 Model Input'!E$61=6,(AA2174*G2174)/T2174))</f>
        <v>Blank</v>
      </c>
      <c r="AD2174" s="202" t="str">
        <f t="shared" si="367"/>
        <v>Blank</v>
      </c>
      <c r="AE2174" s="202" t="str">
        <f t="shared" si="368"/>
        <v>Blank</v>
      </c>
      <c r="AF2174" s="217" t="str">
        <f t="shared" si="369"/>
        <v>Blank</v>
      </c>
      <c r="AG2174" s="9" t="str" cm="1">
        <f t="array" ref="AG2174">_xlfn.IFS(ISNUMBER(AC2174), "", ISNUMBER(SEARCH("Blank", AC2174)), "", ISERROR(AC2174), "Bad input on tab 3")</f>
        <v/>
      </c>
    </row>
    <row r="2175" spans="2:33" ht="15" customHeight="1" x14ac:dyDescent="0.75">
      <c r="B2175" s="205" t="str">
        <f>'5 Driver Data'!B2175</f>
        <v>2167</v>
      </c>
      <c r="C2175" s="193">
        <f>'5 Driver Data'!C2175</f>
        <v>0</v>
      </c>
      <c r="D2175" s="192">
        <f>'5 Driver Data'!D2175</f>
        <v>0</v>
      </c>
      <c r="E2175" s="191">
        <f>'5 Driver Data'!E2175</f>
        <v>0</v>
      </c>
      <c r="F2175" s="191">
        <f>'5 Driver Data'!F2175</f>
        <v>0</v>
      </c>
      <c r="G2175" s="191">
        <f>'5 Driver Data'!G2175</f>
        <v>0</v>
      </c>
      <c r="H2175" s="191">
        <f>'5 Driver Data'!H2175</f>
        <v>0</v>
      </c>
      <c r="I2175" s="191">
        <f>'5 Driver Data'!I2175</f>
        <v>0</v>
      </c>
      <c r="J2175" s="191">
        <f>'5 Driver Data'!J2175</f>
        <v>0</v>
      </c>
      <c r="K2175" s="206">
        <f>'5 Driver Data'!K2175</f>
        <v>0</v>
      </c>
      <c r="L2175" s="1"/>
      <c r="M2175" s="216" t="str">
        <f>IF(D2175=0,"Blank",'3 Model Input'!E$44*'3 Model Input'!E$45)</f>
        <v>Blank</v>
      </c>
      <c r="N2175" s="197" t="str">
        <f t="shared" si="360"/>
        <v>Blank</v>
      </c>
      <c r="O2175" s="197" t="str">
        <f>IF(D2175=0,"Blank",'3 Model Input'!E$49*(1-'3 Model Input'!E$51))</f>
        <v>Blank</v>
      </c>
      <c r="P2175" s="197" t="str">
        <f t="shared" si="361"/>
        <v>Blank</v>
      </c>
      <c r="Q2175" s="197" t="str">
        <f>IF(D2175=0,"Blank",IF(D2175="BEV",E2175*(1-'3 Model Input'!E$54), E2175))</f>
        <v>Blank</v>
      </c>
      <c r="R2175" s="198" t="str">
        <f>IF(D2175=0,"Blank",IF(D2175="PHEV",F2175/G2175,F2175*(1-'3 Model Input'!E$54)/G2175))</f>
        <v>Blank</v>
      </c>
      <c r="S2175" s="198" t="str">
        <f>IF(D2175=0,"Blank",IF(D2175="PHEV",MIN(M2175,E2175),MIN(M2175,(E2175*(1-'3 Model Input'!E$54)))))</f>
        <v>Blank</v>
      </c>
      <c r="T2175" s="217" t="str">
        <f t="shared" si="362"/>
        <v>Blank</v>
      </c>
      <c r="U2175" s="89"/>
      <c r="V2175" s="216" t="str">
        <f>IF(D2175=0,"Blank",P2175*'3 Model Input'!E$50)</f>
        <v>Blank</v>
      </c>
      <c r="W2175" s="197" t="str">
        <f t="shared" si="363"/>
        <v>Blank</v>
      </c>
      <c r="X2175" s="197" t="str">
        <f t="shared" si="364"/>
        <v>Blank</v>
      </c>
      <c r="Y2175" s="197" t="str">
        <f t="shared" si="365"/>
        <v>Blank</v>
      </c>
      <c r="Z2175" s="197" t="str">
        <f t="shared" si="366"/>
        <v>Blank</v>
      </c>
      <c r="AA2175" s="223" t="str" cm="1">
        <f t="array" ref="AA2175">_xlfn.IFS(ISTEXT('3 Model Input'!F$70),"Missing",ISTEXT('3 Model Input'!I$70),"Missing",ISNUMBER('3 Model Input'!K$70),'3 Model Input'!K$70*P2175)</f>
        <v>Missing</v>
      </c>
      <c r="AB2175" s="89"/>
      <c r="AC2175" s="227" t="str" cm="1">
        <f t="array" ref="AC2175">IF(D2175=0,"Blank",_xlfn.IFS('3 Model Input'!E$61=1,(V2175*G2175)/T2175,'3 Model Input'!E$61=2,(W2175*G2175)/T2175,'3 Model Input'!E$61=3,(X2175*G2175)/T2175,'3 Model Input'!E$61=4,(Y2175*G2175)/T2175,'3 Model Input'!E$61=5,(Z2175*G2175)/T2175, ISTEXT('3 Model Input'!E$61),"Missing",'3 Model Input'!E$61=6,(AA2175*G2175)/T2175))</f>
        <v>Blank</v>
      </c>
      <c r="AD2175" s="202" t="str">
        <f t="shared" si="367"/>
        <v>Blank</v>
      </c>
      <c r="AE2175" s="202" t="str">
        <f t="shared" si="368"/>
        <v>Blank</v>
      </c>
      <c r="AF2175" s="217" t="str">
        <f t="shared" si="369"/>
        <v>Blank</v>
      </c>
      <c r="AG2175" s="9" t="str" cm="1">
        <f t="array" ref="AG2175">_xlfn.IFS(ISNUMBER(AC2175), "", ISNUMBER(SEARCH("Blank", AC2175)), "", ISERROR(AC2175), "Bad input on tab 3")</f>
        <v/>
      </c>
    </row>
    <row r="2176" spans="2:33" ht="15" customHeight="1" x14ac:dyDescent="0.75">
      <c r="B2176" s="205" t="str">
        <f>'5 Driver Data'!B2176</f>
        <v>2168</v>
      </c>
      <c r="C2176" s="193">
        <f>'5 Driver Data'!C2176</f>
        <v>0</v>
      </c>
      <c r="D2176" s="192">
        <f>'5 Driver Data'!D2176</f>
        <v>0</v>
      </c>
      <c r="E2176" s="191">
        <f>'5 Driver Data'!E2176</f>
        <v>0</v>
      </c>
      <c r="F2176" s="191">
        <f>'5 Driver Data'!F2176</f>
        <v>0</v>
      </c>
      <c r="G2176" s="191">
        <f>'5 Driver Data'!G2176</f>
        <v>0</v>
      </c>
      <c r="H2176" s="191">
        <f>'5 Driver Data'!H2176</f>
        <v>0</v>
      </c>
      <c r="I2176" s="191">
        <f>'5 Driver Data'!I2176</f>
        <v>0</v>
      </c>
      <c r="J2176" s="191">
        <f>'5 Driver Data'!J2176</f>
        <v>0</v>
      </c>
      <c r="K2176" s="206">
        <f>'5 Driver Data'!K2176</f>
        <v>0</v>
      </c>
      <c r="L2176" s="1"/>
      <c r="M2176" s="216" t="str">
        <f>IF(D2176=0,"Blank",'3 Model Input'!E$44*'3 Model Input'!E$45)</f>
        <v>Blank</v>
      </c>
      <c r="N2176" s="197" t="str">
        <f t="shared" si="360"/>
        <v>Blank</v>
      </c>
      <c r="O2176" s="197" t="str">
        <f>IF(D2176=0,"Blank",'3 Model Input'!E$49*(1-'3 Model Input'!E$51))</f>
        <v>Blank</v>
      </c>
      <c r="P2176" s="197" t="str">
        <f t="shared" si="361"/>
        <v>Blank</v>
      </c>
      <c r="Q2176" s="197" t="str">
        <f>IF(D2176=0,"Blank",IF(D2176="BEV",E2176*(1-'3 Model Input'!E$54), E2176))</f>
        <v>Blank</v>
      </c>
      <c r="R2176" s="198" t="str">
        <f>IF(D2176=0,"Blank",IF(D2176="PHEV",F2176/G2176,F2176*(1-'3 Model Input'!E$54)/G2176))</f>
        <v>Blank</v>
      </c>
      <c r="S2176" s="198" t="str">
        <f>IF(D2176=0,"Blank",IF(D2176="PHEV",MIN(M2176,E2176),MIN(M2176,(E2176*(1-'3 Model Input'!E$54)))))</f>
        <v>Blank</v>
      </c>
      <c r="T2176" s="217" t="str">
        <f t="shared" si="362"/>
        <v>Blank</v>
      </c>
      <c r="U2176" s="89"/>
      <c r="V2176" s="216" t="str">
        <f>IF(D2176=0,"Blank",P2176*'3 Model Input'!E$50)</f>
        <v>Blank</v>
      </c>
      <c r="W2176" s="197" t="str">
        <f t="shared" si="363"/>
        <v>Blank</v>
      </c>
      <c r="X2176" s="197" t="str">
        <f t="shared" si="364"/>
        <v>Blank</v>
      </c>
      <c r="Y2176" s="197" t="str">
        <f t="shared" si="365"/>
        <v>Blank</v>
      </c>
      <c r="Z2176" s="197" t="str">
        <f t="shared" si="366"/>
        <v>Blank</v>
      </c>
      <c r="AA2176" s="223" t="str" cm="1">
        <f t="array" ref="AA2176">_xlfn.IFS(ISTEXT('3 Model Input'!F$70),"Missing",ISTEXT('3 Model Input'!I$70),"Missing",ISNUMBER('3 Model Input'!K$70),'3 Model Input'!K$70*P2176)</f>
        <v>Missing</v>
      </c>
      <c r="AB2176" s="89"/>
      <c r="AC2176" s="227" t="str" cm="1">
        <f t="array" ref="AC2176">IF(D2176=0,"Blank",_xlfn.IFS('3 Model Input'!E$61=1,(V2176*G2176)/T2176,'3 Model Input'!E$61=2,(W2176*G2176)/T2176,'3 Model Input'!E$61=3,(X2176*G2176)/T2176,'3 Model Input'!E$61=4,(Y2176*G2176)/T2176,'3 Model Input'!E$61=5,(Z2176*G2176)/T2176, ISTEXT('3 Model Input'!E$61),"Missing",'3 Model Input'!E$61=6,(AA2176*G2176)/T2176))</f>
        <v>Blank</v>
      </c>
      <c r="AD2176" s="202" t="str">
        <f t="shared" si="367"/>
        <v>Blank</v>
      </c>
      <c r="AE2176" s="202" t="str">
        <f t="shared" si="368"/>
        <v>Blank</v>
      </c>
      <c r="AF2176" s="217" t="str">
        <f t="shared" si="369"/>
        <v>Blank</v>
      </c>
      <c r="AG2176" s="9" t="str" cm="1">
        <f t="array" ref="AG2176">_xlfn.IFS(ISNUMBER(AC2176), "", ISNUMBER(SEARCH("Blank", AC2176)), "", ISERROR(AC2176), "Bad input on tab 3")</f>
        <v/>
      </c>
    </row>
    <row r="2177" spans="2:33" ht="15" customHeight="1" x14ac:dyDescent="0.75">
      <c r="B2177" s="205" t="str">
        <f>'5 Driver Data'!B2177</f>
        <v>2169</v>
      </c>
      <c r="C2177" s="193">
        <f>'5 Driver Data'!C2177</f>
        <v>0</v>
      </c>
      <c r="D2177" s="192">
        <f>'5 Driver Data'!D2177</f>
        <v>0</v>
      </c>
      <c r="E2177" s="191">
        <f>'5 Driver Data'!E2177</f>
        <v>0</v>
      </c>
      <c r="F2177" s="191">
        <f>'5 Driver Data'!F2177</f>
        <v>0</v>
      </c>
      <c r="G2177" s="191">
        <f>'5 Driver Data'!G2177</f>
        <v>0</v>
      </c>
      <c r="H2177" s="191">
        <f>'5 Driver Data'!H2177</f>
        <v>0</v>
      </c>
      <c r="I2177" s="191">
        <f>'5 Driver Data'!I2177</f>
        <v>0</v>
      </c>
      <c r="J2177" s="191">
        <f>'5 Driver Data'!J2177</f>
        <v>0</v>
      </c>
      <c r="K2177" s="206">
        <f>'5 Driver Data'!K2177</f>
        <v>0</v>
      </c>
      <c r="L2177" s="1"/>
      <c r="M2177" s="216" t="str">
        <f>IF(D2177=0,"Blank",'3 Model Input'!E$44*'3 Model Input'!E$45)</f>
        <v>Blank</v>
      </c>
      <c r="N2177" s="197" t="str">
        <f t="shared" si="360"/>
        <v>Blank</v>
      </c>
      <c r="O2177" s="197" t="str">
        <f>IF(D2177=0,"Blank",'3 Model Input'!E$49*(1-'3 Model Input'!E$51))</f>
        <v>Blank</v>
      </c>
      <c r="P2177" s="197" t="str">
        <f t="shared" si="361"/>
        <v>Blank</v>
      </c>
      <c r="Q2177" s="197" t="str">
        <f>IF(D2177=0,"Blank",IF(D2177="BEV",E2177*(1-'3 Model Input'!E$54), E2177))</f>
        <v>Blank</v>
      </c>
      <c r="R2177" s="198" t="str">
        <f>IF(D2177=0,"Blank",IF(D2177="PHEV",F2177/G2177,F2177*(1-'3 Model Input'!E$54)/G2177))</f>
        <v>Blank</v>
      </c>
      <c r="S2177" s="198" t="str">
        <f>IF(D2177=0,"Blank",IF(D2177="PHEV",MIN(M2177,E2177),MIN(M2177,(E2177*(1-'3 Model Input'!E$54)))))</f>
        <v>Blank</v>
      </c>
      <c r="T2177" s="217" t="str">
        <f t="shared" si="362"/>
        <v>Blank</v>
      </c>
      <c r="U2177" s="89"/>
      <c r="V2177" s="216" t="str">
        <f>IF(D2177=0,"Blank",P2177*'3 Model Input'!E$50)</f>
        <v>Blank</v>
      </c>
      <c r="W2177" s="197" t="str">
        <f t="shared" si="363"/>
        <v>Blank</v>
      </c>
      <c r="X2177" s="197" t="str">
        <f t="shared" si="364"/>
        <v>Blank</v>
      </c>
      <c r="Y2177" s="197" t="str">
        <f t="shared" si="365"/>
        <v>Blank</v>
      </c>
      <c r="Z2177" s="197" t="str">
        <f t="shared" si="366"/>
        <v>Blank</v>
      </c>
      <c r="AA2177" s="223" t="str" cm="1">
        <f t="array" ref="AA2177">_xlfn.IFS(ISTEXT('3 Model Input'!F$70),"Missing",ISTEXT('3 Model Input'!I$70),"Missing",ISNUMBER('3 Model Input'!K$70),'3 Model Input'!K$70*P2177)</f>
        <v>Missing</v>
      </c>
      <c r="AB2177" s="89"/>
      <c r="AC2177" s="227" t="str" cm="1">
        <f t="array" ref="AC2177">IF(D2177=0,"Blank",_xlfn.IFS('3 Model Input'!E$61=1,(V2177*G2177)/T2177,'3 Model Input'!E$61=2,(W2177*G2177)/T2177,'3 Model Input'!E$61=3,(X2177*G2177)/T2177,'3 Model Input'!E$61=4,(Y2177*G2177)/T2177,'3 Model Input'!E$61=5,(Z2177*G2177)/T2177, ISTEXT('3 Model Input'!E$61),"Missing",'3 Model Input'!E$61=6,(AA2177*G2177)/T2177))</f>
        <v>Blank</v>
      </c>
      <c r="AD2177" s="202" t="str">
        <f t="shared" si="367"/>
        <v>Blank</v>
      </c>
      <c r="AE2177" s="202" t="str">
        <f t="shared" si="368"/>
        <v>Blank</v>
      </c>
      <c r="AF2177" s="217" t="str">
        <f t="shared" si="369"/>
        <v>Blank</v>
      </c>
      <c r="AG2177" s="9" t="str" cm="1">
        <f t="array" ref="AG2177">_xlfn.IFS(ISNUMBER(AC2177), "", ISNUMBER(SEARCH("Blank", AC2177)), "", ISERROR(AC2177), "Bad input on tab 3")</f>
        <v/>
      </c>
    </row>
    <row r="2178" spans="2:33" ht="15" customHeight="1" x14ac:dyDescent="0.75">
      <c r="B2178" s="205" t="str">
        <f>'5 Driver Data'!B2178</f>
        <v>2170</v>
      </c>
      <c r="C2178" s="193">
        <f>'5 Driver Data'!C2178</f>
        <v>0</v>
      </c>
      <c r="D2178" s="192">
        <f>'5 Driver Data'!D2178</f>
        <v>0</v>
      </c>
      <c r="E2178" s="191">
        <f>'5 Driver Data'!E2178</f>
        <v>0</v>
      </c>
      <c r="F2178" s="191">
        <f>'5 Driver Data'!F2178</f>
        <v>0</v>
      </c>
      <c r="G2178" s="191">
        <f>'5 Driver Data'!G2178</f>
        <v>0</v>
      </c>
      <c r="H2178" s="191">
        <f>'5 Driver Data'!H2178</f>
        <v>0</v>
      </c>
      <c r="I2178" s="191">
        <f>'5 Driver Data'!I2178</f>
        <v>0</v>
      </c>
      <c r="J2178" s="191">
        <f>'5 Driver Data'!J2178</f>
        <v>0</v>
      </c>
      <c r="K2178" s="206">
        <f>'5 Driver Data'!K2178</f>
        <v>0</v>
      </c>
      <c r="L2178" s="1"/>
      <c r="M2178" s="216" t="str">
        <f>IF(D2178=0,"Blank",'3 Model Input'!E$44*'3 Model Input'!E$45)</f>
        <v>Blank</v>
      </c>
      <c r="N2178" s="197" t="str">
        <f t="shared" si="360"/>
        <v>Blank</v>
      </c>
      <c r="O2178" s="197" t="str">
        <f>IF(D2178=0,"Blank",'3 Model Input'!E$49*(1-'3 Model Input'!E$51))</f>
        <v>Blank</v>
      </c>
      <c r="P2178" s="197" t="str">
        <f t="shared" si="361"/>
        <v>Blank</v>
      </c>
      <c r="Q2178" s="197" t="str">
        <f>IF(D2178=0,"Blank",IF(D2178="BEV",E2178*(1-'3 Model Input'!E$54), E2178))</f>
        <v>Blank</v>
      </c>
      <c r="R2178" s="198" t="str">
        <f>IF(D2178=0,"Blank",IF(D2178="PHEV",F2178/G2178,F2178*(1-'3 Model Input'!E$54)/G2178))</f>
        <v>Blank</v>
      </c>
      <c r="S2178" s="198" t="str">
        <f>IF(D2178=0,"Blank",IF(D2178="PHEV",MIN(M2178,E2178),MIN(M2178,(E2178*(1-'3 Model Input'!E$54)))))</f>
        <v>Blank</v>
      </c>
      <c r="T2178" s="217" t="str">
        <f t="shared" si="362"/>
        <v>Blank</v>
      </c>
      <c r="U2178" s="89"/>
      <c r="V2178" s="216" t="str">
        <f>IF(D2178=0,"Blank",P2178*'3 Model Input'!E$50)</f>
        <v>Blank</v>
      </c>
      <c r="W2178" s="197" t="str">
        <f t="shared" si="363"/>
        <v>Blank</v>
      </c>
      <c r="X2178" s="197" t="str">
        <f t="shared" si="364"/>
        <v>Blank</v>
      </c>
      <c r="Y2178" s="197" t="str">
        <f t="shared" si="365"/>
        <v>Blank</v>
      </c>
      <c r="Z2178" s="197" t="str">
        <f t="shared" si="366"/>
        <v>Blank</v>
      </c>
      <c r="AA2178" s="223" t="str" cm="1">
        <f t="array" ref="AA2178">_xlfn.IFS(ISTEXT('3 Model Input'!F$70),"Missing",ISTEXT('3 Model Input'!I$70),"Missing",ISNUMBER('3 Model Input'!K$70),'3 Model Input'!K$70*P2178)</f>
        <v>Missing</v>
      </c>
      <c r="AB2178" s="89"/>
      <c r="AC2178" s="227" t="str" cm="1">
        <f t="array" ref="AC2178">IF(D2178=0,"Blank",_xlfn.IFS('3 Model Input'!E$61=1,(V2178*G2178)/T2178,'3 Model Input'!E$61=2,(W2178*G2178)/T2178,'3 Model Input'!E$61=3,(X2178*G2178)/T2178,'3 Model Input'!E$61=4,(Y2178*G2178)/T2178,'3 Model Input'!E$61=5,(Z2178*G2178)/T2178, ISTEXT('3 Model Input'!E$61),"Missing",'3 Model Input'!E$61=6,(AA2178*G2178)/T2178))</f>
        <v>Blank</v>
      </c>
      <c r="AD2178" s="202" t="str">
        <f t="shared" si="367"/>
        <v>Blank</v>
      </c>
      <c r="AE2178" s="202" t="str">
        <f t="shared" si="368"/>
        <v>Blank</v>
      </c>
      <c r="AF2178" s="217" t="str">
        <f t="shared" si="369"/>
        <v>Blank</v>
      </c>
      <c r="AG2178" s="9" t="str" cm="1">
        <f t="array" ref="AG2178">_xlfn.IFS(ISNUMBER(AC2178), "", ISNUMBER(SEARCH("Blank", AC2178)), "", ISERROR(AC2178), "Bad input on tab 3")</f>
        <v/>
      </c>
    </row>
    <row r="2179" spans="2:33" ht="15" customHeight="1" x14ac:dyDescent="0.75">
      <c r="B2179" s="205" t="str">
        <f>'5 Driver Data'!B2179</f>
        <v>2171</v>
      </c>
      <c r="C2179" s="193">
        <f>'5 Driver Data'!C2179</f>
        <v>0</v>
      </c>
      <c r="D2179" s="192">
        <f>'5 Driver Data'!D2179</f>
        <v>0</v>
      </c>
      <c r="E2179" s="191">
        <f>'5 Driver Data'!E2179</f>
        <v>0</v>
      </c>
      <c r="F2179" s="191">
        <f>'5 Driver Data'!F2179</f>
        <v>0</v>
      </c>
      <c r="G2179" s="191">
        <f>'5 Driver Data'!G2179</f>
        <v>0</v>
      </c>
      <c r="H2179" s="191">
        <f>'5 Driver Data'!H2179</f>
        <v>0</v>
      </c>
      <c r="I2179" s="191">
        <f>'5 Driver Data'!I2179</f>
        <v>0</v>
      </c>
      <c r="J2179" s="191">
        <f>'5 Driver Data'!J2179</f>
        <v>0</v>
      </c>
      <c r="K2179" s="206">
        <f>'5 Driver Data'!K2179</f>
        <v>0</v>
      </c>
      <c r="L2179" s="1"/>
      <c r="M2179" s="216" t="str">
        <f>IF(D2179=0,"Blank",'3 Model Input'!E$44*'3 Model Input'!E$45)</f>
        <v>Blank</v>
      </c>
      <c r="N2179" s="197" t="str">
        <f t="shared" si="360"/>
        <v>Blank</v>
      </c>
      <c r="O2179" s="197" t="str">
        <f>IF(D2179=0,"Blank",'3 Model Input'!E$49*(1-'3 Model Input'!E$51))</f>
        <v>Blank</v>
      </c>
      <c r="P2179" s="197" t="str">
        <f t="shared" si="361"/>
        <v>Blank</v>
      </c>
      <c r="Q2179" s="197" t="str">
        <f>IF(D2179=0,"Blank",IF(D2179="BEV",E2179*(1-'3 Model Input'!E$54), E2179))</f>
        <v>Blank</v>
      </c>
      <c r="R2179" s="198" t="str">
        <f>IF(D2179=0,"Blank",IF(D2179="PHEV",F2179/G2179,F2179*(1-'3 Model Input'!E$54)/G2179))</f>
        <v>Blank</v>
      </c>
      <c r="S2179" s="198" t="str">
        <f>IF(D2179=0,"Blank",IF(D2179="PHEV",MIN(M2179,E2179),MIN(M2179,(E2179*(1-'3 Model Input'!E$54)))))</f>
        <v>Blank</v>
      </c>
      <c r="T2179" s="217" t="str">
        <f t="shared" si="362"/>
        <v>Blank</v>
      </c>
      <c r="U2179" s="89"/>
      <c r="V2179" s="216" t="str">
        <f>IF(D2179=0,"Blank",P2179*'3 Model Input'!E$50)</f>
        <v>Blank</v>
      </c>
      <c r="W2179" s="197" t="str">
        <f t="shared" si="363"/>
        <v>Blank</v>
      </c>
      <c r="X2179" s="197" t="str">
        <f t="shared" si="364"/>
        <v>Blank</v>
      </c>
      <c r="Y2179" s="197" t="str">
        <f t="shared" si="365"/>
        <v>Blank</v>
      </c>
      <c r="Z2179" s="197" t="str">
        <f t="shared" si="366"/>
        <v>Blank</v>
      </c>
      <c r="AA2179" s="223" t="str" cm="1">
        <f t="array" ref="AA2179">_xlfn.IFS(ISTEXT('3 Model Input'!F$70),"Missing",ISTEXT('3 Model Input'!I$70),"Missing",ISNUMBER('3 Model Input'!K$70),'3 Model Input'!K$70*P2179)</f>
        <v>Missing</v>
      </c>
      <c r="AB2179" s="89"/>
      <c r="AC2179" s="227" t="str" cm="1">
        <f t="array" ref="AC2179">IF(D2179=0,"Blank",_xlfn.IFS('3 Model Input'!E$61=1,(V2179*G2179)/T2179,'3 Model Input'!E$61=2,(W2179*G2179)/T2179,'3 Model Input'!E$61=3,(X2179*G2179)/T2179,'3 Model Input'!E$61=4,(Y2179*G2179)/T2179,'3 Model Input'!E$61=5,(Z2179*G2179)/T2179, ISTEXT('3 Model Input'!E$61),"Missing",'3 Model Input'!E$61=6,(AA2179*G2179)/T2179))</f>
        <v>Blank</v>
      </c>
      <c r="AD2179" s="202" t="str">
        <f t="shared" si="367"/>
        <v>Blank</v>
      </c>
      <c r="AE2179" s="202" t="str">
        <f t="shared" si="368"/>
        <v>Blank</v>
      </c>
      <c r="AF2179" s="217" t="str">
        <f t="shared" si="369"/>
        <v>Blank</v>
      </c>
      <c r="AG2179" s="9" t="str" cm="1">
        <f t="array" ref="AG2179">_xlfn.IFS(ISNUMBER(AC2179), "", ISNUMBER(SEARCH("Blank", AC2179)), "", ISERROR(AC2179), "Bad input on tab 3")</f>
        <v/>
      </c>
    </row>
    <row r="2180" spans="2:33" ht="15" customHeight="1" x14ac:dyDescent="0.75">
      <c r="B2180" s="205" t="str">
        <f>'5 Driver Data'!B2180</f>
        <v>2172</v>
      </c>
      <c r="C2180" s="193">
        <f>'5 Driver Data'!C2180</f>
        <v>0</v>
      </c>
      <c r="D2180" s="192">
        <f>'5 Driver Data'!D2180</f>
        <v>0</v>
      </c>
      <c r="E2180" s="191">
        <f>'5 Driver Data'!E2180</f>
        <v>0</v>
      </c>
      <c r="F2180" s="191">
        <f>'5 Driver Data'!F2180</f>
        <v>0</v>
      </c>
      <c r="G2180" s="191">
        <f>'5 Driver Data'!G2180</f>
        <v>0</v>
      </c>
      <c r="H2180" s="191">
        <f>'5 Driver Data'!H2180</f>
        <v>0</v>
      </c>
      <c r="I2180" s="191">
        <f>'5 Driver Data'!I2180</f>
        <v>0</v>
      </c>
      <c r="J2180" s="191">
        <f>'5 Driver Data'!J2180</f>
        <v>0</v>
      </c>
      <c r="K2180" s="206">
        <f>'5 Driver Data'!K2180</f>
        <v>0</v>
      </c>
      <c r="L2180" s="1"/>
      <c r="M2180" s="216" t="str">
        <f>IF(D2180=0,"Blank",'3 Model Input'!E$44*'3 Model Input'!E$45)</f>
        <v>Blank</v>
      </c>
      <c r="N2180" s="197" t="str">
        <f t="shared" si="360"/>
        <v>Blank</v>
      </c>
      <c r="O2180" s="197" t="str">
        <f>IF(D2180=0,"Blank",'3 Model Input'!E$49*(1-'3 Model Input'!E$51))</f>
        <v>Blank</v>
      </c>
      <c r="P2180" s="197" t="str">
        <f t="shared" si="361"/>
        <v>Blank</v>
      </c>
      <c r="Q2180" s="197" t="str">
        <f>IF(D2180=0,"Blank",IF(D2180="BEV",E2180*(1-'3 Model Input'!E$54), E2180))</f>
        <v>Blank</v>
      </c>
      <c r="R2180" s="198" t="str">
        <f>IF(D2180=0,"Blank",IF(D2180="PHEV",F2180/G2180,F2180*(1-'3 Model Input'!E$54)/G2180))</f>
        <v>Blank</v>
      </c>
      <c r="S2180" s="198" t="str">
        <f>IF(D2180=0,"Blank",IF(D2180="PHEV",MIN(M2180,E2180),MIN(M2180,(E2180*(1-'3 Model Input'!E$54)))))</f>
        <v>Blank</v>
      </c>
      <c r="T2180" s="217" t="str">
        <f t="shared" si="362"/>
        <v>Blank</v>
      </c>
      <c r="U2180" s="89"/>
      <c r="V2180" s="216" t="str">
        <f>IF(D2180=0,"Blank",P2180*'3 Model Input'!E$50)</f>
        <v>Blank</v>
      </c>
      <c r="W2180" s="197" t="str">
        <f t="shared" si="363"/>
        <v>Blank</v>
      </c>
      <c r="X2180" s="197" t="str">
        <f t="shared" si="364"/>
        <v>Blank</v>
      </c>
      <c r="Y2180" s="197" t="str">
        <f t="shared" si="365"/>
        <v>Blank</v>
      </c>
      <c r="Z2180" s="197" t="str">
        <f t="shared" si="366"/>
        <v>Blank</v>
      </c>
      <c r="AA2180" s="223" t="str" cm="1">
        <f t="array" ref="AA2180">_xlfn.IFS(ISTEXT('3 Model Input'!F$70),"Missing",ISTEXT('3 Model Input'!I$70),"Missing",ISNUMBER('3 Model Input'!K$70),'3 Model Input'!K$70*P2180)</f>
        <v>Missing</v>
      </c>
      <c r="AB2180" s="89"/>
      <c r="AC2180" s="227" t="str" cm="1">
        <f t="array" ref="AC2180">IF(D2180=0,"Blank",_xlfn.IFS('3 Model Input'!E$61=1,(V2180*G2180)/T2180,'3 Model Input'!E$61=2,(W2180*G2180)/T2180,'3 Model Input'!E$61=3,(X2180*G2180)/T2180,'3 Model Input'!E$61=4,(Y2180*G2180)/T2180,'3 Model Input'!E$61=5,(Z2180*G2180)/T2180, ISTEXT('3 Model Input'!E$61),"Missing",'3 Model Input'!E$61=6,(AA2180*G2180)/T2180))</f>
        <v>Blank</v>
      </c>
      <c r="AD2180" s="202" t="str">
        <f t="shared" si="367"/>
        <v>Blank</v>
      </c>
      <c r="AE2180" s="202" t="str">
        <f t="shared" si="368"/>
        <v>Blank</v>
      </c>
      <c r="AF2180" s="217" t="str">
        <f t="shared" si="369"/>
        <v>Blank</v>
      </c>
      <c r="AG2180" s="9" t="str" cm="1">
        <f t="array" ref="AG2180">_xlfn.IFS(ISNUMBER(AC2180), "", ISNUMBER(SEARCH("Blank", AC2180)), "", ISERROR(AC2180), "Bad input on tab 3")</f>
        <v/>
      </c>
    </row>
    <row r="2181" spans="2:33" ht="15" customHeight="1" x14ac:dyDescent="0.75">
      <c r="B2181" s="205" t="str">
        <f>'5 Driver Data'!B2181</f>
        <v>2173</v>
      </c>
      <c r="C2181" s="193">
        <f>'5 Driver Data'!C2181</f>
        <v>0</v>
      </c>
      <c r="D2181" s="192">
        <f>'5 Driver Data'!D2181</f>
        <v>0</v>
      </c>
      <c r="E2181" s="191">
        <f>'5 Driver Data'!E2181</f>
        <v>0</v>
      </c>
      <c r="F2181" s="191">
        <f>'5 Driver Data'!F2181</f>
        <v>0</v>
      </c>
      <c r="G2181" s="191">
        <f>'5 Driver Data'!G2181</f>
        <v>0</v>
      </c>
      <c r="H2181" s="191">
        <f>'5 Driver Data'!H2181</f>
        <v>0</v>
      </c>
      <c r="I2181" s="191">
        <f>'5 Driver Data'!I2181</f>
        <v>0</v>
      </c>
      <c r="J2181" s="191">
        <f>'5 Driver Data'!J2181</f>
        <v>0</v>
      </c>
      <c r="K2181" s="206">
        <f>'5 Driver Data'!K2181</f>
        <v>0</v>
      </c>
      <c r="L2181" s="1"/>
      <c r="M2181" s="216" t="str">
        <f>IF(D2181=0,"Blank",'3 Model Input'!E$44*'3 Model Input'!E$45)</f>
        <v>Blank</v>
      </c>
      <c r="N2181" s="197" t="str">
        <f t="shared" si="360"/>
        <v>Blank</v>
      </c>
      <c r="O2181" s="197" t="str">
        <f>IF(D2181=0,"Blank",'3 Model Input'!E$49*(1-'3 Model Input'!E$51))</f>
        <v>Blank</v>
      </c>
      <c r="P2181" s="197" t="str">
        <f t="shared" si="361"/>
        <v>Blank</v>
      </c>
      <c r="Q2181" s="197" t="str">
        <f>IF(D2181=0,"Blank",IF(D2181="BEV",E2181*(1-'3 Model Input'!E$54), E2181))</f>
        <v>Blank</v>
      </c>
      <c r="R2181" s="198" t="str">
        <f>IF(D2181=0,"Blank",IF(D2181="PHEV",F2181/G2181,F2181*(1-'3 Model Input'!E$54)/G2181))</f>
        <v>Blank</v>
      </c>
      <c r="S2181" s="198" t="str">
        <f>IF(D2181=0,"Blank",IF(D2181="PHEV",MIN(M2181,E2181),MIN(M2181,(E2181*(1-'3 Model Input'!E$54)))))</f>
        <v>Blank</v>
      </c>
      <c r="T2181" s="217" t="str">
        <f t="shared" si="362"/>
        <v>Blank</v>
      </c>
      <c r="U2181" s="89"/>
      <c r="V2181" s="216" t="str">
        <f>IF(D2181=0,"Blank",P2181*'3 Model Input'!E$50)</f>
        <v>Blank</v>
      </c>
      <c r="W2181" s="197" t="str">
        <f t="shared" si="363"/>
        <v>Blank</v>
      </c>
      <c r="X2181" s="197" t="str">
        <f t="shared" si="364"/>
        <v>Blank</v>
      </c>
      <c r="Y2181" s="197" t="str">
        <f t="shared" si="365"/>
        <v>Blank</v>
      </c>
      <c r="Z2181" s="197" t="str">
        <f t="shared" si="366"/>
        <v>Blank</v>
      </c>
      <c r="AA2181" s="223" t="str" cm="1">
        <f t="array" ref="AA2181">_xlfn.IFS(ISTEXT('3 Model Input'!F$70),"Missing",ISTEXT('3 Model Input'!I$70),"Missing",ISNUMBER('3 Model Input'!K$70),'3 Model Input'!K$70*P2181)</f>
        <v>Missing</v>
      </c>
      <c r="AB2181" s="89"/>
      <c r="AC2181" s="227" t="str" cm="1">
        <f t="array" ref="AC2181">IF(D2181=0,"Blank",_xlfn.IFS('3 Model Input'!E$61=1,(V2181*G2181)/T2181,'3 Model Input'!E$61=2,(W2181*G2181)/T2181,'3 Model Input'!E$61=3,(X2181*G2181)/T2181,'3 Model Input'!E$61=4,(Y2181*G2181)/T2181,'3 Model Input'!E$61=5,(Z2181*G2181)/T2181, ISTEXT('3 Model Input'!E$61),"Missing",'3 Model Input'!E$61=6,(AA2181*G2181)/T2181))</f>
        <v>Blank</v>
      </c>
      <c r="AD2181" s="202" t="str">
        <f t="shared" si="367"/>
        <v>Blank</v>
      </c>
      <c r="AE2181" s="202" t="str">
        <f t="shared" si="368"/>
        <v>Blank</v>
      </c>
      <c r="AF2181" s="217" t="str">
        <f t="shared" si="369"/>
        <v>Blank</v>
      </c>
      <c r="AG2181" s="9" t="str" cm="1">
        <f t="array" ref="AG2181">_xlfn.IFS(ISNUMBER(AC2181), "", ISNUMBER(SEARCH("Blank", AC2181)), "", ISERROR(AC2181), "Bad input on tab 3")</f>
        <v/>
      </c>
    </row>
    <row r="2182" spans="2:33" ht="15" customHeight="1" x14ac:dyDescent="0.75">
      <c r="B2182" s="205" t="str">
        <f>'5 Driver Data'!B2182</f>
        <v>2174</v>
      </c>
      <c r="C2182" s="193">
        <f>'5 Driver Data'!C2182</f>
        <v>0</v>
      </c>
      <c r="D2182" s="192">
        <f>'5 Driver Data'!D2182</f>
        <v>0</v>
      </c>
      <c r="E2182" s="191">
        <f>'5 Driver Data'!E2182</f>
        <v>0</v>
      </c>
      <c r="F2182" s="191">
        <f>'5 Driver Data'!F2182</f>
        <v>0</v>
      </c>
      <c r="G2182" s="191">
        <f>'5 Driver Data'!G2182</f>
        <v>0</v>
      </c>
      <c r="H2182" s="191">
        <f>'5 Driver Data'!H2182</f>
        <v>0</v>
      </c>
      <c r="I2182" s="191">
        <f>'5 Driver Data'!I2182</f>
        <v>0</v>
      </c>
      <c r="J2182" s="191">
        <f>'5 Driver Data'!J2182</f>
        <v>0</v>
      </c>
      <c r="K2182" s="206">
        <f>'5 Driver Data'!K2182</f>
        <v>0</v>
      </c>
      <c r="L2182" s="1"/>
      <c r="M2182" s="216" t="str">
        <f>IF(D2182=0,"Blank",'3 Model Input'!E$44*'3 Model Input'!E$45)</f>
        <v>Blank</v>
      </c>
      <c r="N2182" s="197" t="str">
        <f t="shared" si="360"/>
        <v>Blank</v>
      </c>
      <c r="O2182" s="197" t="str">
        <f>IF(D2182=0,"Blank",'3 Model Input'!E$49*(1-'3 Model Input'!E$51))</f>
        <v>Blank</v>
      </c>
      <c r="P2182" s="197" t="str">
        <f t="shared" si="361"/>
        <v>Blank</v>
      </c>
      <c r="Q2182" s="197" t="str">
        <f>IF(D2182=0,"Blank",IF(D2182="BEV",E2182*(1-'3 Model Input'!E$54), E2182))</f>
        <v>Blank</v>
      </c>
      <c r="R2182" s="198" t="str">
        <f>IF(D2182=0,"Blank",IF(D2182="PHEV",F2182/G2182,F2182*(1-'3 Model Input'!E$54)/G2182))</f>
        <v>Blank</v>
      </c>
      <c r="S2182" s="198" t="str">
        <f>IF(D2182=0,"Blank",IF(D2182="PHEV",MIN(M2182,E2182),MIN(M2182,(E2182*(1-'3 Model Input'!E$54)))))</f>
        <v>Blank</v>
      </c>
      <c r="T2182" s="217" t="str">
        <f t="shared" si="362"/>
        <v>Blank</v>
      </c>
      <c r="U2182" s="89"/>
      <c r="V2182" s="216" t="str">
        <f>IF(D2182=0,"Blank",P2182*'3 Model Input'!E$50)</f>
        <v>Blank</v>
      </c>
      <c r="W2182" s="197" t="str">
        <f t="shared" si="363"/>
        <v>Blank</v>
      </c>
      <c r="X2182" s="197" t="str">
        <f t="shared" si="364"/>
        <v>Blank</v>
      </c>
      <c r="Y2182" s="197" t="str">
        <f t="shared" si="365"/>
        <v>Blank</v>
      </c>
      <c r="Z2182" s="197" t="str">
        <f t="shared" si="366"/>
        <v>Blank</v>
      </c>
      <c r="AA2182" s="223" t="str" cm="1">
        <f t="array" ref="AA2182">_xlfn.IFS(ISTEXT('3 Model Input'!F$70),"Missing",ISTEXT('3 Model Input'!I$70),"Missing",ISNUMBER('3 Model Input'!K$70),'3 Model Input'!K$70*P2182)</f>
        <v>Missing</v>
      </c>
      <c r="AB2182" s="89"/>
      <c r="AC2182" s="227" t="str" cm="1">
        <f t="array" ref="AC2182">IF(D2182=0,"Blank",_xlfn.IFS('3 Model Input'!E$61=1,(V2182*G2182)/T2182,'3 Model Input'!E$61=2,(W2182*G2182)/T2182,'3 Model Input'!E$61=3,(X2182*G2182)/T2182,'3 Model Input'!E$61=4,(Y2182*G2182)/T2182,'3 Model Input'!E$61=5,(Z2182*G2182)/T2182, ISTEXT('3 Model Input'!E$61),"Missing",'3 Model Input'!E$61=6,(AA2182*G2182)/T2182))</f>
        <v>Blank</v>
      </c>
      <c r="AD2182" s="202" t="str">
        <f t="shared" si="367"/>
        <v>Blank</v>
      </c>
      <c r="AE2182" s="202" t="str">
        <f t="shared" si="368"/>
        <v>Blank</v>
      </c>
      <c r="AF2182" s="217" t="str">
        <f t="shared" si="369"/>
        <v>Blank</v>
      </c>
      <c r="AG2182" s="9" t="str" cm="1">
        <f t="array" ref="AG2182">_xlfn.IFS(ISNUMBER(AC2182), "", ISNUMBER(SEARCH("Blank", AC2182)), "", ISERROR(AC2182), "Bad input on tab 3")</f>
        <v/>
      </c>
    </row>
    <row r="2183" spans="2:33" ht="15" customHeight="1" x14ac:dyDescent="0.75">
      <c r="B2183" s="205" t="str">
        <f>'5 Driver Data'!B2183</f>
        <v>2175</v>
      </c>
      <c r="C2183" s="193">
        <f>'5 Driver Data'!C2183</f>
        <v>0</v>
      </c>
      <c r="D2183" s="192">
        <f>'5 Driver Data'!D2183</f>
        <v>0</v>
      </c>
      <c r="E2183" s="191">
        <f>'5 Driver Data'!E2183</f>
        <v>0</v>
      </c>
      <c r="F2183" s="191">
        <f>'5 Driver Data'!F2183</f>
        <v>0</v>
      </c>
      <c r="G2183" s="191">
        <f>'5 Driver Data'!G2183</f>
        <v>0</v>
      </c>
      <c r="H2183" s="191">
        <f>'5 Driver Data'!H2183</f>
        <v>0</v>
      </c>
      <c r="I2183" s="191">
        <f>'5 Driver Data'!I2183</f>
        <v>0</v>
      </c>
      <c r="J2183" s="191">
        <f>'5 Driver Data'!J2183</f>
        <v>0</v>
      </c>
      <c r="K2183" s="206">
        <f>'5 Driver Data'!K2183</f>
        <v>0</v>
      </c>
      <c r="L2183" s="1"/>
      <c r="M2183" s="216" t="str">
        <f>IF(D2183=0,"Blank",'3 Model Input'!E$44*'3 Model Input'!E$45)</f>
        <v>Blank</v>
      </c>
      <c r="N2183" s="197" t="str">
        <f t="shared" si="360"/>
        <v>Blank</v>
      </c>
      <c r="O2183" s="197" t="str">
        <f>IF(D2183=0,"Blank",'3 Model Input'!E$49*(1-'3 Model Input'!E$51))</f>
        <v>Blank</v>
      </c>
      <c r="P2183" s="197" t="str">
        <f t="shared" si="361"/>
        <v>Blank</v>
      </c>
      <c r="Q2183" s="197" t="str">
        <f>IF(D2183=0,"Blank",IF(D2183="BEV",E2183*(1-'3 Model Input'!E$54), E2183))</f>
        <v>Blank</v>
      </c>
      <c r="R2183" s="198" t="str">
        <f>IF(D2183=0,"Blank",IF(D2183="PHEV",F2183/G2183,F2183*(1-'3 Model Input'!E$54)/G2183))</f>
        <v>Blank</v>
      </c>
      <c r="S2183" s="198" t="str">
        <f>IF(D2183=0,"Blank",IF(D2183="PHEV",MIN(M2183,E2183),MIN(M2183,(E2183*(1-'3 Model Input'!E$54)))))</f>
        <v>Blank</v>
      </c>
      <c r="T2183" s="217" t="str">
        <f t="shared" si="362"/>
        <v>Blank</v>
      </c>
      <c r="U2183" s="89"/>
      <c r="V2183" s="216" t="str">
        <f>IF(D2183=0,"Blank",P2183*'3 Model Input'!E$50)</f>
        <v>Blank</v>
      </c>
      <c r="W2183" s="197" t="str">
        <f t="shared" si="363"/>
        <v>Blank</v>
      </c>
      <c r="X2183" s="197" t="str">
        <f t="shared" si="364"/>
        <v>Blank</v>
      </c>
      <c r="Y2183" s="197" t="str">
        <f t="shared" si="365"/>
        <v>Blank</v>
      </c>
      <c r="Z2183" s="197" t="str">
        <f t="shared" si="366"/>
        <v>Blank</v>
      </c>
      <c r="AA2183" s="223" t="str" cm="1">
        <f t="array" ref="AA2183">_xlfn.IFS(ISTEXT('3 Model Input'!F$70),"Missing",ISTEXT('3 Model Input'!I$70),"Missing",ISNUMBER('3 Model Input'!K$70),'3 Model Input'!K$70*P2183)</f>
        <v>Missing</v>
      </c>
      <c r="AB2183" s="89"/>
      <c r="AC2183" s="227" t="str" cm="1">
        <f t="array" ref="AC2183">IF(D2183=0,"Blank",_xlfn.IFS('3 Model Input'!E$61=1,(V2183*G2183)/T2183,'3 Model Input'!E$61=2,(W2183*G2183)/T2183,'3 Model Input'!E$61=3,(X2183*G2183)/T2183,'3 Model Input'!E$61=4,(Y2183*G2183)/T2183,'3 Model Input'!E$61=5,(Z2183*G2183)/T2183, ISTEXT('3 Model Input'!E$61),"Missing",'3 Model Input'!E$61=6,(AA2183*G2183)/T2183))</f>
        <v>Blank</v>
      </c>
      <c r="AD2183" s="202" t="str">
        <f t="shared" si="367"/>
        <v>Blank</v>
      </c>
      <c r="AE2183" s="202" t="str">
        <f t="shared" si="368"/>
        <v>Blank</v>
      </c>
      <c r="AF2183" s="217" t="str">
        <f t="shared" si="369"/>
        <v>Blank</v>
      </c>
      <c r="AG2183" s="9" t="str" cm="1">
        <f t="array" ref="AG2183">_xlfn.IFS(ISNUMBER(AC2183), "", ISNUMBER(SEARCH("Blank", AC2183)), "", ISERROR(AC2183), "Bad input on tab 3")</f>
        <v/>
      </c>
    </row>
    <row r="2184" spans="2:33" ht="15" customHeight="1" x14ac:dyDescent="0.75">
      <c r="B2184" s="205" t="str">
        <f>'5 Driver Data'!B2184</f>
        <v>2176</v>
      </c>
      <c r="C2184" s="193">
        <f>'5 Driver Data'!C2184</f>
        <v>0</v>
      </c>
      <c r="D2184" s="192">
        <f>'5 Driver Data'!D2184</f>
        <v>0</v>
      </c>
      <c r="E2184" s="191">
        <f>'5 Driver Data'!E2184</f>
        <v>0</v>
      </c>
      <c r="F2184" s="191">
        <f>'5 Driver Data'!F2184</f>
        <v>0</v>
      </c>
      <c r="G2184" s="191">
        <f>'5 Driver Data'!G2184</f>
        <v>0</v>
      </c>
      <c r="H2184" s="191">
        <f>'5 Driver Data'!H2184</f>
        <v>0</v>
      </c>
      <c r="I2184" s="191">
        <f>'5 Driver Data'!I2184</f>
        <v>0</v>
      </c>
      <c r="J2184" s="191">
        <f>'5 Driver Data'!J2184</f>
        <v>0</v>
      </c>
      <c r="K2184" s="206">
        <f>'5 Driver Data'!K2184</f>
        <v>0</v>
      </c>
      <c r="L2184" s="1"/>
      <c r="M2184" s="216" t="str">
        <f>IF(D2184=0,"Blank",'3 Model Input'!E$44*'3 Model Input'!E$45)</f>
        <v>Blank</v>
      </c>
      <c r="N2184" s="197" t="str">
        <f t="shared" si="360"/>
        <v>Blank</v>
      </c>
      <c r="O2184" s="197" t="str">
        <f>IF(D2184=0,"Blank",'3 Model Input'!E$49*(1-'3 Model Input'!E$51))</f>
        <v>Blank</v>
      </c>
      <c r="P2184" s="197" t="str">
        <f t="shared" si="361"/>
        <v>Blank</v>
      </c>
      <c r="Q2184" s="197" t="str">
        <f>IF(D2184=0,"Blank",IF(D2184="BEV",E2184*(1-'3 Model Input'!E$54), E2184))</f>
        <v>Blank</v>
      </c>
      <c r="R2184" s="198" t="str">
        <f>IF(D2184=0,"Blank",IF(D2184="PHEV",F2184/G2184,F2184*(1-'3 Model Input'!E$54)/G2184))</f>
        <v>Blank</v>
      </c>
      <c r="S2184" s="198" t="str">
        <f>IF(D2184=0,"Blank",IF(D2184="PHEV",MIN(M2184,E2184),MIN(M2184,(E2184*(1-'3 Model Input'!E$54)))))</f>
        <v>Blank</v>
      </c>
      <c r="T2184" s="217" t="str">
        <f t="shared" si="362"/>
        <v>Blank</v>
      </c>
      <c r="U2184" s="89"/>
      <c r="V2184" s="216" t="str">
        <f>IF(D2184=0,"Blank",P2184*'3 Model Input'!E$50)</f>
        <v>Blank</v>
      </c>
      <c r="W2184" s="197" t="str">
        <f t="shared" si="363"/>
        <v>Blank</v>
      </c>
      <c r="X2184" s="197" t="str">
        <f t="shared" si="364"/>
        <v>Blank</v>
      </c>
      <c r="Y2184" s="197" t="str">
        <f t="shared" si="365"/>
        <v>Blank</v>
      </c>
      <c r="Z2184" s="197" t="str">
        <f t="shared" si="366"/>
        <v>Blank</v>
      </c>
      <c r="AA2184" s="223" t="str" cm="1">
        <f t="array" ref="AA2184">_xlfn.IFS(ISTEXT('3 Model Input'!F$70),"Missing",ISTEXT('3 Model Input'!I$70),"Missing",ISNUMBER('3 Model Input'!K$70),'3 Model Input'!K$70*P2184)</f>
        <v>Missing</v>
      </c>
      <c r="AB2184" s="89"/>
      <c r="AC2184" s="227" t="str" cm="1">
        <f t="array" ref="AC2184">IF(D2184=0,"Blank",_xlfn.IFS('3 Model Input'!E$61=1,(V2184*G2184)/T2184,'3 Model Input'!E$61=2,(W2184*G2184)/T2184,'3 Model Input'!E$61=3,(X2184*G2184)/T2184,'3 Model Input'!E$61=4,(Y2184*G2184)/T2184,'3 Model Input'!E$61=5,(Z2184*G2184)/T2184, ISTEXT('3 Model Input'!E$61),"Missing",'3 Model Input'!E$61=6,(AA2184*G2184)/T2184))</f>
        <v>Blank</v>
      </c>
      <c r="AD2184" s="202" t="str">
        <f t="shared" si="367"/>
        <v>Blank</v>
      </c>
      <c r="AE2184" s="202" t="str">
        <f t="shared" si="368"/>
        <v>Blank</v>
      </c>
      <c r="AF2184" s="217" t="str">
        <f t="shared" si="369"/>
        <v>Blank</v>
      </c>
      <c r="AG2184" s="9" t="str" cm="1">
        <f t="array" ref="AG2184">_xlfn.IFS(ISNUMBER(AC2184), "", ISNUMBER(SEARCH("Blank", AC2184)), "", ISERROR(AC2184), "Bad input on tab 3")</f>
        <v/>
      </c>
    </row>
    <row r="2185" spans="2:33" ht="15" customHeight="1" x14ac:dyDescent="0.75">
      <c r="B2185" s="205" t="str">
        <f>'5 Driver Data'!B2185</f>
        <v>2177</v>
      </c>
      <c r="C2185" s="193">
        <f>'5 Driver Data'!C2185</f>
        <v>0</v>
      </c>
      <c r="D2185" s="192">
        <f>'5 Driver Data'!D2185</f>
        <v>0</v>
      </c>
      <c r="E2185" s="191">
        <f>'5 Driver Data'!E2185</f>
        <v>0</v>
      </c>
      <c r="F2185" s="191">
        <f>'5 Driver Data'!F2185</f>
        <v>0</v>
      </c>
      <c r="G2185" s="191">
        <f>'5 Driver Data'!G2185</f>
        <v>0</v>
      </c>
      <c r="H2185" s="191">
        <f>'5 Driver Data'!H2185</f>
        <v>0</v>
      </c>
      <c r="I2185" s="191">
        <f>'5 Driver Data'!I2185</f>
        <v>0</v>
      </c>
      <c r="J2185" s="191">
        <f>'5 Driver Data'!J2185</f>
        <v>0</v>
      </c>
      <c r="K2185" s="206">
        <f>'5 Driver Data'!K2185</f>
        <v>0</v>
      </c>
      <c r="L2185" s="1"/>
      <c r="M2185" s="216" t="str">
        <f>IF(D2185=0,"Blank",'3 Model Input'!E$44*'3 Model Input'!E$45)</f>
        <v>Blank</v>
      </c>
      <c r="N2185" s="197" t="str">
        <f t="shared" si="360"/>
        <v>Blank</v>
      </c>
      <c r="O2185" s="197" t="str">
        <f>IF(D2185=0,"Blank",'3 Model Input'!E$49*(1-'3 Model Input'!E$51))</f>
        <v>Blank</v>
      </c>
      <c r="P2185" s="197" t="str">
        <f t="shared" si="361"/>
        <v>Blank</v>
      </c>
      <c r="Q2185" s="197" t="str">
        <f>IF(D2185=0,"Blank",IF(D2185="BEV",E2185*(1-'3 Model Input'!E$54), E2185))</f>
        <v>Blank</v>
      </c>
      <c r="R2185" s="198" t="str">
        <f>IF(D2185=0,"Blank",IF(D2185="PHEV",F2185/G2185,F2185*(1-'3 Model Input'!E$54)/G2185))</f>
        <v>Blank</v>
      </c>
      <c r="S2185" s="198" t="str">
        <f>IF(D2185=0,"Blank",IF(D2185="PHEV",MIN(M2185,E2185),MIN(M2185,(E2185*(1-'3 Model Input'!E$54)))))</f>
        <v>Blank</v>
      </c>
      <c r="T2185" s="217" t="str">
        <f t="shared" si="362"/>
        <v>Blank</v>
      </c>
      <c r="U2185" s="89"/>
      <c r="V2185" s="216" t="str">
        <f>IF(D2185=0,"Blank",P2185*'3 Model Input'!E$50)</f>
        <v>Blank</v>
      </c>
      <c r="W2185" s="197" t="str">
        <f t="shared" si="363"/>
        <v>Blank</v>
      </c>
      <c r="X2185" s="197" t="str">
        <f t="shared" si="364"/>
        <v>Blank</v>
      </c>
      <c r="Y2185" s="197" t="str">
        <f t="shared" si="365"/>
        <v>Blank</v>
      </c>
      <c r="Z2185" s="197" t="str">
        <f t="shared" si="366"/>
        <v>Blank</v>
      </c>
      <c r="AA2185" s="223" t="str" cm="1">
        <f t="array" ref="AA2185">_xlfn.IFS(ISTEXT('3 Model Input'!F$70),"Missing",ISTEXT('3 Model Input'!I$70),"Missing",ISNUMBER('3 Model Input'!K$70),'3 Model Input'!K$70*P2185)</f>
        <v>Missing</v>
      </c>
      <c r="AB2185" s="89"/>
      <c r="AC2185" s="227" t="str" cm="1">
        <f t="array" ref="AC2185">IF(D2185=0,"Blank",_xlfn.IFS('3 Model Input'!E$61=1,(V2185*G2185)/T2185,'3 Model Input'!E$61=2,(W2185*G2185)/T2185,'3 Model Input'!E$61=3,(X2185*G2185)/T2185,'3 Model Input'!E$61=4,(Y2185*G2185)/T2185,'3 Model Input'!E$61=5,(Z2185*G2185)/T2185, ISTEXT('3 Model Input'!E$61),"Missing",'3 Model Input'!E$61=6,(AA2185*G2185)/T2185))</f>
        <v>Blank</v>
      </c>
      <c r="AD2185" s="202" t="str">
        <f t="shared" si="367"/>
        <v>Blank</v>
      </c>
      <c r="AE2185" s="202" t="str">
        <f t="shared" si="368"/>
        <v>Blank</v>
      </c>
      <c r="AF2185" s="217" t="str">
        <f t="shared" si="369"/>
        <v>Blank</v>
      </c>
      <c r="AG2185" s="9" t="str" cm="1">
        <f t="array" ref="AG2185">_xlfn.IFS(ISNUMBER(AC2185), "", ISNUMBER(SEARCH("Blank", AC2185)), "", ISERROR(AC2185), "Bad input on tab 3")</f>
        <v/>
      </c>
    </row>
    <row r="2186" spans="2:33" ht="15" customHeight="1" x14ac:dyDescent="0.75">
      <c r="B2186" s="205" t="str">
        <f>'5 Driver Data'!B2186</f>
        <v>2178</v>
      </c>
      <c r="C2186" s="193">
        <f>'5 Driver Data'!C2186</f>
        <v>0</v>
      </c>
      <c r="D2186" s="192">
        <f>'5 Driver Data'!D2186</f>
        <v>0</v>
      </c>
      <c r="E2186" s="191">
        <f>'5 Driver Data'!E2186</f>
        <v>0</v>
      </c>
      <c r="F2186" s="191">
        <f>'5 Driver Data'!F2186</f>
        <v>0</v>
      </c>
      <c r="G2186" s="191">
        <f>'5 Driver Data'!G2186</f>
        <v>0</v>
      </c>
      <c r="H2186" s="191">
        <f>'5 Driver Data'!H2186</f>
        <v>0</v>
      </c>
      <c r="I2186" s="191">
        <f>'5 Driver Data'!I2186</f>
        <v>0</v>
      </c>
      <c r="J2186" s="191">
        <f>'5 Driver Data'!J2186</f>
        <v>0</v>
      </c>
      <c r="K2186" s="206">
        <f>'5 Driver Data'!K2186</f>
        <v>0</v>
      </c>
      <c r="L2186" s="1"/>
      <c r="M2186" s="216" t="str">
        <f>IF(D2186=0,"Blank",'3 Model Input'!E$44*'3 Model Input'!E$45)</f>
        <v>Blank</v>
      </c>
      <c r="N2186" s="197" t="str">
        <f t="shared" si="360"/>
        <v>Blank</v>
      </c>
      <c r="O2186" s="197" t="str">
        <f>IF(D2186=0,"Blank",'3 Model Input'!E$49*(1-'3 Model Input'!E$51))</f>
        <v>Blank</v>
      </c>
      <c r="P2186" s="197" t="str">
        <f t="shared" si="361"/>
        <v>Blank</v>
      </c>
      <c r="Q2186" s="197" t="str">
        <f>IF(D2186=0,"Blank",IF(D2186="BEV",E2186*(1-'3 Model Input'!E$54), E2186))</f>
        <v>Blank</v>
      </c>
      <c r="R2186" s="198" t="str">
        <f>IF(D2186=0,"Blank",IF(D2186="PHEV",F2186/G2186,F2186*(1-'3 Model Input'!E$54)/G2186))</f>
        <v>Blank</v>
      </c>
      <c r="S2186" s="198" t="str">
        <f>IF(D2186=0,"Blank",IF(D2186="PHEV",MIN(M2186,E2186),MIN(M2186,(E2186*(1-'3 Model Input'!E$54)))))</f>
        <v>Blank</v>
      </c>
      <c r="T2186" s="217" t="str">
        <f t="shared" si="362"/>
        <v>Blank</v>
      </c>
      <c r="U2186" s="89"/>
      <c r="V2186" s="216" t="str">
        <f>IF(D2186=0,"Blank",P2186*'3 Model Input'!E$50)</f>
        <v>Blank</v>
      </c>
      <c r="W2186" s="197" t="str">
        <f t="shared" si="363"/>
        <v>Blank</v>
      </c>
      <c r="X2186" s="197" t="str">
        <f t="shared" si="364"/>
        <v>Blank</v>
      </c>
      <c r="Y2186" s="197" t="str">
        <f t="shared" si="365"/>
        <v>Blank</v>
      </c>
      <c r="Z2186" s="197" t="str">
        <f t="shared" si="366"/>
        <v>Blank</v>
      </c>
      <c r="AA2186" s="223" t="str" cm="1">
        <f t="array" ref="AA2186">_xlfn.IFS(ISTEXT('3 Model Input'!F$70),"Missing",ISTEXT('3 Model Input'!I$70),"Missing",ISNUMBER('3 Model Input'!K$70),'3 Model Input'!K$70*P2186)</f>
        <v>Missing</v>
      </c>
      <c r="AB2186" s="89"/>
      <c r="AC2186" s="227" t="str" cm="1">
        <f t="array" ref="AC2186">IF(D2186=0,"Blank",_xlfn.IFS('3 Model Input'!E$61=1,(V2186*G2186)/T2186,'3 Model Input'!E$61=2,(W2186*G2186)/T2186,'3 Model Input'!E$61=3,(X2186*G2186)/T2186,'3 Model Input'!E$61=4,(Y2186*G2186)/T2186,'3 Model Input'!E$61=5,(Z2186*G2186)/T2186, ISTEXT('3 Model Input'!E$61),"Missing",'3 Model Input'!E$61=6,(AA2186*G2186)/T2186))</f>
        <v>Blank</v>
      </c>
      <c r="AD2186" s="202" t="str">
        <f t="shared" si="367"/>
        <v>Blank</v>
      </c>
      <c r="AE2186" s="202" t="str">
        <f t="shared" si="368"/>
        <v>Blank</v>
      </c>
      <c r="AF2186" s="217" t="str">
        <f t="shared" si="369"/>
        <v>Blank</v>
      </c>
      <c r="AG2186" s="9" t="str" cm="1">
        <f t="array" ref="AG2186">_xlfn.IFS(ISNUMBER(AC2186), "", ISNUMBER(SEARCH("Blank", AC2186)), "", ISERROR(AC2186), "Bad input on tab 3")</f>
        <v/>
      </c>
    </row>
    <row r="2187" spans="2:33" ht="15" customHeight="1" x14ac:dyDescent="0.75">
      <c r="B2187" s="205" t="str">
        <f>'5 Driver Data'!B2187</f>
        <v>2179</v>
      </c>
      <c r="C2187" s="193">
        <f>'5 Driver Data'!C2187</f>
        <v>0</v>
      </c>
      <c r="D2187" s="192">
        <f>'5 Driver Data'!D2187</f>
        <v>0</v>
      </c>
      <c r="E2187" s="191">
        <f>'5 Driver Data'!E2187</f>
        <v>0</v>
      </c>
      <c r="F2187" s="191">
        <f>'5 Driver Data'!F2187</f>
        <v>0</v>
      </c>
      <c r="G2187" s="191">
        <f>'5 Driver Data'!G2187</f>
        <v>0</v>
      </c>
      <c r="H2187" s="191">
        <f>'5 Driver Data'!H2187</f>
        <v>0</v>
      </c>
      <c r="I2187" s="191">
        <f>'5 Driver Data'!I2187</f>
        <v>0</v>
      </c>
      <c r="J2187" s="191">
        <f>'5 Driver Data'!J2187</f>
        <v>0</v>
      </c>
      <c r="K2187" s="206">
        <f>'5 Driver Data'!K2187</f>
        <v>0</v>
      </c>
      <c r="L2187" s="1"/>
      <c r="M2187" s="216" t="str">
        <f>IF(D2187=0,"Blank",'3 Model Input'!E$44*'3 Model Input'!E$45)</f>
        <v>Blank</v>
      </c>
      <c r="N2187" s="197" t="str">
        <f t="shared" si="360"/>
        <v>Blank</v>
      </c>
      <c r="O2187" s="197" t="str">
        <f>IF(D2187=0,"Blank",'3 Model Input'!E$49*(1-'3 Model Input'!E$51))</f>
        <v>Blank</v>
      </c>
      <c r="P2187" s="197" t="str">
        <f t="shared" si="361"/>
        <v>Blank</v>
      </c>
      <c r="Q2187" s="197" t="str">
        <f>IF(D2187=0,"Blank",IF(D2187="BEV",E2187*(1-'3 Model Input'!E$54), E2187))</f>
        <v>Blank</v>
      </c>
      <c r="R2187" s="198" t="str">
        <f>IF(D2187=0,"Blank",IF(D2187="PHEV",F2187/G2187,F2187*(1-'3 Model Input'!E$54)/G2187))</f>
        <v>Blank</v>
      </c>
      <c r="S2187" s="198" t="str">
        <f>IF(D2187=0,"Blank",IF(D2187="PHEV",MIN(M2187,E2187),MIN(M2187,(E2187*(1-'3 Model Input'!E$54)))))</f>
        <v>Blank</v>
      </c>
      <c r="T2187" s="217" t="str">
        <f t="shared" si="362"/>
        <v>Blank</v>
      </c>
      <c r="U2187" s="89"/>
      <c r="V2187" s="216" t="str">
        <f>IF(D2187=0,"Blank",P2187*'3 Model Input'!E$50)</f>
        <v>Blank</v>
      </c>
      <c r="W2187" s="197" t="str">
        <f t="shared" si="363"/>
        <v>Blank</v>
      </c>
      <c r="X2187" s="197" t="str">
        <f t="shared" si="364"/>
        <v>Blank</v>
      </c>
      <c r="Y2187" s="197" t="str">
        <f t="shared" si="365"/>
        <v>Blank</v>
      </c>
      <c r="Z2187" s="197" t="str">
        <f t="shared" si="366"/>
        <v>Blank</v>
      </c>
      <c r="AA2187" s="223" t="str" cm="1">
        <f t="array" ref="AA2187">_xlfn.IFS(ISTEXT('3 Model Input'!F$70),"Missing",ISTEXT('3 Model Input'!I$70),"Missing",ISNUMBER('3 Model Input'!K$70),'3 Model Input'!K$70*P2187)</f>
        <v>Missing</v>
      </c>
      <c r="AB2187" s="89"/>
      <c r="AC2187" s="227" t="str" cm="1">
        <f t="array" ref="AC2187">IF(D2187=0,"Blank",_xlfn.IFS('3 Model Input'!E$61=1,(V2187*G2187)/T2187,'3 Model Input'!E$61=2,(W2187*G2187)/T2187,'3 Model Input'!E$61=3,(X2187*G2187)/T2187,'3 Model Input'!E$61=4,(Y2187*G2187)/T2187,'3 Model Input'!E$61=5,(Z2187*G2187)/T2187, ISTEXT('3 Model Input'!E$61),"Missing",'3 Model Input'!E$61=6,(AA2187*G2187)/T2187))</f>
        <v>Blank</v>
      </c>
      <c r="AD2187" s="202" t="str">
        <f t="shared" si="367"/>
        <v>Blank</v>
      </c>
      <c r="AE2187" s="202" t="str">
        <f t="shared" si="368"/>
        <v>Blank</v>
      </c>
      <c r="AF2187" s="217" t="str">
        <f t="shared" si="369"/>
        <v>Blank</v>
      </c>
      <c r="AG2187" s="9" t="str" cm="1">
        <f t="array" ref="AG2187">_xlfn.IFS(ISNUMBER(AC2187), "", ISNUMBER(SEARCH("Blank", AC2187)), "", ISERROR(AC2187), "Bad input on tab 3")</f>
        <v/>
      </c>
    </row>
    <row r="2188" spans="2:33" ht="15" customHeight="1" x14ac:dyDescent="0.75">
      <c r="B2188" s="205" t="str">
        <f>'5 Driver Data'!B2188</f>
        <v>2180</v>
      </c>
      <c r="C2188" s="193">
        <f>'5 Driver Data'!C2188</f>
        <v>0</v>
      </c>
      <c r="D2188" s="192">
        <f>'5 Driver Data'!D2188</f>
        <v>0</v>
      </c>
      <c r="E2188" s="191">
        <f>'5 Driver Data'!E2188</f>
        <v>0</v>
      </c>
      <c r="F2188" s="191">
        <f>'5 Driver Data'!F2188</f>
        <v>0</v>
      </c>
      <c r="G2188" s="191">
        <f>'5 Driver Data'!G2188</f>
        <v>0</v>
      </c>
      <c r="H2188" s="191">
        <f>'5 Driver Data'!H2188</f>
        <v>0</v>
      </c>
      <c r="I2188" s="191">
        <f>'5 Driver Data'!I2188</f>
        <v>0</v>
      </c>
      <c r="J2188" s="191">
        <f>'5 Driver Data'!J2188</f>
        <v>0</v>
      </c>
      <c r="K2188" s="206">
        <f>'5 Driver Data'!K2188</f>
        <v>0</v>
      </c>
      <c r="L2188" s="1"/>
      <c r="M2188" s="216" t="str">
        <f>IF(D2188=0,"Blank",'3 Model Input'!E$44*'3 Model Input'!E$45)</f>
        <v>Blank</v>
      </c>
      <c r="N2188" s="197" t="str">
        <f t="shared" si="360"/>
        <v>Blank</v>
      </c>
      <c r="O2188" s="197" t="str">
        <f>IF(D2188=0,"Blank",'3 Model Input'!E$49*(1-'3 Model Input'!E$51))</f>
        <v>Blank</v>
      </c>
      <c r="P2188" s="197" t="str">
        <f t="shared" si="361"/>
        <v>Blank</v>
      </c>
      <c r="Q2188" s="197" t="str">
        <f>IF(D2188=0,"Blank",IF(D2188="BEV",E2188*(1-'3 Model Input'!E$54), E2188))</f>
        <v>Blank</v>
      </c>
      <c r="R2188" s="198" t="str">
        <f>IF(D2188=0,"Blank",IF(D2188="PHEV",F2188/G2188,F2188*(1-'3 Model Input'!E$54)/G2188))</f>
        <v>Blank</v>
      </c>
      <c r="S2188" s="198" t="str">
        <f>IF(D2188=0,"Blank",IF(D2188="PHEV",MIN(M2188,E2188),MIN(M2188,(E2188*(1-'3 Model Input'!E$54)))))</f>
        <v>Blank</v>
      </c>
      <c r="T2188" s="217" t="str">
        <f t="shared" si="362"/>
        <v>Blank</v>
      </c>
      <c r="U2188" s="89"/>
      <c r="V2188" s="216" t="str">
        <f>IF(D2188=0,"Blank",P2188*'3 Model Input'!E$50)</f>
        <v>Blank</v>
      </c>
      <c r="W2188" s="197" t="str">
        <f t="shared" si="363"/>
        <v>Blank</v>
      </c>
      <c r="X2188" s="197" t="str">
        <f t="shared" si="364"/>
        <v>Blank</v>
      </c>
      <c r="Y2188" s="197" t="str">
        <f t="shared" si="365"/>
        <v>Blank</v>
      </c>
      <c r="Z2188" s="197" t="str">
        <f t="shared" si="366"/>
        <v>Blank</v>
      </c>
      <c r="AA2188" s="223" t="str" cm="1">
        <f t="array" ref="AA2188">_xlfn.IFS(ISTEXT('3 Model Input'!F$70),"Missing",ISTEXT('3 Model Input'!I$70),"Missing",ISNUMBER('3 Model Input'!K$70),'3 Model Input'!K$70*P2188)</f>
        <v>Missing</v>
      </c>
      <c r="AB2188" s="89"/>
      <c r="AC2188" s="227" t="str" cm="1">
        <f t="array" ref="AC2188">IF(D2188=0,"Blank",_xlfn.IFS('3 Model Input'!E$61=1,(V2188*G2188)/T2188,'3 Model Input'!E$61=2,(W2188*G2188)/T2188,'3 Model Input'!E$61=3,(X2188*G2188)/T2188,'3 Model Input'!E$61=4,(Y2188*G2188)/T2188,'3 Model Input'!E$61=5,(Z2188*G2188)/T2188, ISTEXT('3 Model Input'!E$61),"Missing",'3 Model Input'!E$61=6,(AA2188*G2188)/T2188))</f>
        <v>Blank</v>
      </c>
      <c r="AD2188" s="202" t="str">
        <f t="shared" si="367"/>
        <v>Blank</v>
      </c>
      <c r="AE2188" s="202" t="str">
        <f t="shared" si="368"/>
        <v>Blank</v>
      </c>
      <c r="AF2188" s="217" t="str">
        <f t="shared" si="369"/>
        <v>Blank</v>
      </c>
      <c r="AG2188" s="9" t="str" cm="1">
        <f t="array" ref="AG2188">_xlfn.IFS(ISNUMBER(AC2188), "", ISNUMBER(SEARCH("Blank", AC2188)), "", ISERROR(AC2188), "Bad input on tab 3")</f>
        <v/>
      </c>
    </row>
    <row r="2189" spans="2:33" ht="15" customHeight="1" x14ac:dyDescent="0.75">
      <c r="B2189" s="205" t="str">
        <f>'5 Driver Data'!B2189</f>
        <v>2181</v>
      </c>
      <c r="C2189" s="193">
        <f>'5 Driver Data'!C2189</f>
        <v>0</v>
      </c>
      <c r="D2189" s="192">
        <f>'5 Driver Data'!D2189</f>
        <v>0</v>
      </c>
      <c r="E2189" s="191">
        <f>'5 Driver Data'!E2189</f>
        <v>0</v>
      </c>
      <c r="F2189" s="191">
        <f>'5 Driver Data'!F2189</f>
        <v>0</v>
      </c>
      <c r="G2189" s="191">
        <f>'5 Driver Data'!G2189</f>
        <v>0</v>
      </c>
      <c r="H2189" s="191">
        <f>'5 Driver Data'!H2189</f>
        <v>0</v>
      </c>
      <c r="I2189" s="191">
        <f>'5 Driver Data'!I2189</f>
        <v>0</v>
      </c>
      <c r="J2189" s="191">
        <f>'5 Driver Data'!J2189</f>
        <v>0</v>
      </c>
      <c r="K2189" s="206">
        <f>'5 Driver Data'!K2189</f>
        <v>0</v>
      </c>
      <c r="L2189" s="1"/>
      <c r="M2189" s="216" t="str">
        <f>IF(D2189=0,"Blank",'3 Model Input'!E$44*'3 Model Input'!E$45)</f>
        <v>Blank</v>
      </c>
      <c r="N2189" s="197" t="str">
        <f t="shared" si="360"/>
        <v>Blank</v>
      </c>
      <c r="O2189" s="197" t="str">
        <f>IF(D2189=0,"Blank",'3 Model Input'!E$49*(1-'3 Model Input'!E$51))</f>
        <v>Blank</v>
      </c>
      <c r="P2189" s="197" t="str">
        <f t="shared" si="361"/>
        <v>Blank</v>
      </c>
      <c r="Q2189" s="197" t="str">
        <f>IF(D2189=0,"Blank",IF(D2189="BEV",E2189*(1-'3 Model Input'!E$54), E2189))</f>
        <v>Blank</v>
      </c>
      <c r="R2189" s="198" t="str">
        <f>IF(D2189=0,"Blank",IF(D2189="PHEV",F2189/G2189,F2189*(1-'3 Model Input'!E$54)/G2189))</f>
        <v>Blank</v>
      </c>
      <c r="S2189" s="198" t="str">
        <f>IF(D2189=0,"Blank",IF(D2189="PHEV",MIN(M2189,E2189),MIN(M2189,(E2189*(1-'3 Model Input'!E$54)))))</f>
        <v>Blank</v>
      </c>
      <c r="T2189" s="217" t="str">
        <f t="shared" si="362"/>
        <v>Blank</v>
      </c>
      <c r="U2189" s="89"/>
      <c r="V2189" s="216" t="str">
        <f>IF(D2189=0,"Blank",P2189*'3 Model Input'!E$50)</f>
        <v>Blank</v>
      </c>
      <c r="W2189" s="197" t="str">
        <f t="shared" si="363"/>
        <v>Blank</v>
      </c>
      <c r="X2189" s="197" t="str">
        <f t="shared" si="364"/>
        <v>Blank</v>
      </c>
      <c r="Y2189" s="197" t="str">
        <f t="shared" si="365"/>
        <v>Blank</v>
      </c>
      <c r="Z2189" s="197" t="str">
        <f t="shared" si="366"/>
        <v>Blank</v>
      </c>
      <c r="AA2189" s="223" t="str" cm="1">
        <f t="array" ref="AA2189">_xlfn.IFS(ISTEXT('3 Model Input'!F$70),"Missing",ISTEXT('3 Model Input'!I$70),"Missing",ISNUMBER('3 Model Input'!K$70),'3 Model Input'!K$70*P2189)</f>
        <v>Missing</v>
      </c>
      <c r="AB2189" s="89"/>
      <c r="AC2189" s="227" t="str" cm="1">
        <f t="array" ref="AC2189">IF(D2189=0,"Blank",_xlfn.IFS('3 Model Input'!E$61=1,(V2189*G2189)/T2189,'3 Model Input'!E$61=2,(W2189*G2189)/T2189,'3 Model Input'!E$61=3,(X2189*G2189)/T2189,'3 Model Input'!E$61=4,(Y2189*G2189)/T2189,'3 Model Input'!E$61=5,(Z2189*G2189)/T2189, ISTEXT('3 Model Input'!E$61),"Missing",'3 Model Input'!E$61=6,(AA2189*G2189)/T2189))</f>
        <v>Blank</v>
      </c>
      <c r="AD2189" s="202" t="str">
        <f t="shared" si="367"/>
        <v>Blank</v>
      </c>
      <c r="AE2189" s="202" t="str">
        <f t="shared" si="368"/>
        <v>Blank</v>
      </c>
      <c r="AF2189" s="217" t="str">
        <f t="shared" si="369"/>
        <v>Blank</v>
      </c>
      <c r="AG2189" s="9" t="str" cm="1">
        <f t="array" ref="AG2189">_xlfn.IFS(ISNUMBER(AC2189), "", ISNUMBER(SEARCH("Blank", AC2189)), "", ISERROR(AC2189), "Bad input on tab 3")</f>
        <v/>
      </c>
    </row>
    <row r="2190" spans="2:33" ht="15" customHeight="1" x14ac:dyDescent="0.75">
      <c r="B2190" s="205" t="str">
        <f>'5 Driver Data'!B2190</f>
        <v>2182</v>
      </c>
      <c r="C2190" s="193">
        <f>'5 Driver Data'!C2190</f>
        <v>0</v>
      </c>
      <c r="D2190" s="192">
        <f>'5 Driver Data'!D2190</f>
        <v>0</v>
      </c>
      <c r="E2190" s="191">
        <f>'5 Driver Data'!E2190</f>
        <v>0</v>
      </c>
      <c r="F2190" s="191">
        <f>'5 Driver Data'!F2190</f>
        <v>0</v>
      </c>
      <c r="G2190" s="191">
        <f>'5 Driver Data'!G2190</f>
        <v>0</v>
      </c>
      <c r="H2190" s="191">
        <f>'5 Driver Data'!H2190</f>
        <v>0</v>
      </c>
      <c r="I2190" s="191">
        <f>'5 Driver Data'!I2190</f>
        <v>0</v>
      </c>
      <c r="J2190" s="191">
        <f>'5 Driver Data'!J2190</f>
        <v>0</v>
      </c>
      <c r="K2190" s="206">
        <f>'5 Driver Data'!K2190</f>
        <v>0</v>
      </c>
      <c r="L2190" s="1"/>
      <c r="M2190" s="216" t="str">
        <f>IF(D2190=0,"Blank",'3 Model Input'!E$44*'3 Model Input'!E$45)</f>
        <v>Blank</v>
      </c>
      <c r="N2190" s="197" t="str">
        <f t="shared" si="360"/>
        <v>Blank</v>
      </c>
      <c r="O2190" s="197" t="str">
        <f>IF(D2190=0,"Blank",'3 Model Input'!E$49*(1-'3 Model Input'!E$51))</f>
        <v>Blank</v>
      </c>
      <c r="P2190" s="197" t="str">
        <f t="shared" si="361"/>
        <v>Blank</v>
      </c>
      <c r="Q2190" s="197" t="str">
        <f>IF(D2190=0,"Blank",IF(D2190="BEV",E2190*(1-'3 Model Input'!E$54), E2190))</f>
        <v>Blank</v>
      </c>
      <c r="R2190" s="198" t="str">
        <f>IF(D2190=0,"Blank",IF(D2190="PHEV",F2190/G2190,F2190*(1-'3 Model Input'!E$54)/G2190))</f>
        <v>Blank</v>
      </c>
      <c r="S2190" s="198" t="str">
        <f>IF(D2190=0,"Blank",IF(D2190="PHEV",MIN(M2190,E2190),MIN(M2190,(E2190*(1-'3 Model Input'!E$54)))))</f>
        <v>Blank</v>
      </c>
      <c r="T2190" s="217" t="str">
        <f t="shared" si="362"/>
        <v>Blank</v>
      </c>
      <c r="U2190" s="89"/>
      <c r="V2190" s="216" t="str">
        <f>IF(D2190=0,"Blank",P2190*'3 Model Input'!E$50)</f>
        <v>Blank</v>
      </c>
      <c r="W2190" s="197" t="str">
        <f t="shared" si="363"/>
        <v>Blank</v>
      </c>
      <c r="X2190" s="197" t="str">
        <f t="shared" si="364"/>
        <v>Blank</v>
      </c>
      <c r="Y2190" s="197" t="str">
        <f t="shared" si="365"/>
        <v>Blank</v>
      </c>
      <c r="Z2190" s="197" t="str">
        <f t="shared" si="366"/>
        <v>Blank</v>
      </c>
      <c r="AA2190" s="223" t="str" cm="1">
        <f t="array" ref="AA2190">_xlfn.IFS(ISTEXT('3 Model Input'!F$70),"Missing",ISTEXT('3 Model Input'!I$70),"Missing",ISNUMBER('3 Model Input'!K$70),'3 Model Input'!K$70*P2190)</f>
        <v>Missing</v>
      </c>
      <c r="AB2190" s="89"/>
      <c r="AC2190" s="227" t="str" cm="1">
        <f t="array" ref="AC2190">IF(D2190=0,"Blank",_xlfn.IFS('3 Model Input'!E$61=1,(V2190*G2190)/T2190,'3 Model Input'!E$61=2,(W2190*G2190)/T2190,'3 Model Input'!E$61=3,(X2190*G2190)/T2190,'3 Model Input'!E$61=4,(Y2190*G2190)/T2190,'3 Model Input'!E$61=5,(Z2190*G2190)/T2190, ISTEXT('3 Model Input'!E$61),"Missing",'3 Model Input'!E$61=6,(AA2190*G2190)/T2190))</f>
        <v>Blank</v>
      </c>
      <c r="AD2190" s="202" t="str">
        <f t="shared" si="367"/>
        <v>Blank</v>
      </c>
      <c r="AE2190" s="202" t="str">
        <f t="shared" si="368"/>
        <v>Blank</v>
      </c>
      <c r="AF2190" s="217" t="str">
        <f t="shared" si="369"/>
        <v>Blank</v>
      </c>
      <c r="AG2190" s="9" t="str" cm="1">
        <f t="array" ref="AG2190">_xlfn.IFS(ISNUMBER(AC2190), "", ISNUMBER(SEARCH("Blank", AC2190)), "", ISERROR(AC2190), "Bad input on tab 3")</f>
        <v/>
      </c>
    </row>
    <row r="2191" spans="2:33" ht="15" customHeight="1" x14ac:dyDescent="0.75">
      <c r="B2191" s="205" t="str">
        <f>'5 Driver Data'!B2191</f>
        <v>2183</v>
      </c>
      <c r="C2191" s="193">
        <f>'5 Driver Data'!C2191</f>
        <v>0</v>
      </c>
      <c r="D2191" s="192">
        <f>'5 Driver Data'!D2191</f>
        <v>0</v>
      </c>
      <c r="E2191" s="191">
        <f>'5 Driver Data'!E2191</f>
        <v>0</v>
      </c>
      <c r="F2191" s="191">
        <f>'5 Driver Data'!F2191</f>
        <v>0</v>
      </c>
      <c r="G2191" s="191">
        <f>'5 Driver Data'!G2191</f>
        <v>0</v>
      </c>
      <c r="H2191" s="191">
        <f>'5 Driver Data'!H2191</f>
        <v>0</v>
      </c>
      <c r="I2191" s="191">
        <f>'5 Driver Data'!I2191</f>
        <v>0</v>
      </c>
      <c r="J2191" s="191">
        <f>'5 Driver Data'!J2191</f>
        <v>0</v>
      </c>
      <c r="K2191" s="206">
        <f>'5 Driver Data'!K2191</f>
        <v>0</v>
      </c>
      <c r="L2191" s="1"/>
      <c r="M2191" s="216" t="str">
        <f>IF(D2191=0,"Blank",'3 Model Input'!E$44*'3 Model Input'!E$45)</f>
        <v>Blank</v>
      </c>
      <c r="N2191" s="197" t="str">
        <f t="shared" si="360"/>
        <v>Blank</v>
      </c>
      <c r="O2191" s="197" t="str">
        <f>IF(D2191=0,"Blank",'3 Model Input'!E$49*(1-'3 Model Input'!E$51))</f>
        <v>Blank</v>
      </c>
      <c r="P2191" s="197" t="str">
        <f t="shared" si="361"/>
        <v>Blank</v>
      </c>
      <c r="Q2191" s="197" t="str">
        <f>IF(D2191=0,"Blank",IF(D2191="BEV",E2191*(1-'3 Model Input'!E$54), E2191))</f>
        <v>Blank</v>
      </c>
      <c r="R2191" s="198" t="str">
        <f>IF(D2191=0,"Blank",IF(D2191="PHEV",F2191/G2191,F2191*(1-'3 Model Input'!E$54)/G2191))</f>
        <v>Blank</v>
      </c>
      <c r="S2191" s="198" t="str">
        <f>IF(D2191=0,"Blank",IF(D2191="PHEV",MIN(M2191,E2191),MIN(M2191,(E2191*(1-'3 Model Input'!E$54)))))</f>
        <v>Blank</v>
      </c>
      <c r="T2191" s="217" t="str">
        <f t="shared" si="362"/>
        <v>Blank</v>
      </c>
      <c r="U2191" s="89"/>
      <c r="V2191" s="216" t="str">
        <f>IF(D2191=0,"Blank",P2191*'3 Model Input'!E$50)</f>
        <v>Blank</v>
      </c>
      <c r="W2191" s="197" t="str">
        <f t="shared" si="363"/>
        <v>Blank</v>
      </c>
      <c r="X2191" s="197" t="str">
        <f t="shared" si="364"/>
        <v>Blank</v>
      </c>
      <c r="Y2191" s="197" t="str">
        <f t="shared" si="365"/>
        <v>Blank</v>
      </c>
      <c r="Z2191" s="197" t="str">
        <f t="shared" si="366"/>
        <v>Blank</v>
      </c>
      <c r="AA2191" s="223" t="str" cm="1">
        <f t="array" ref="AA2191">_xlfn.IFS(ISTEXT('3 Model Input'!F$70),"Missing",ISTEXT('3 Model Input'!I$70),"Missing",ISNUMBER('3 Model Input'!K$70),'3 Model Input'!K$70*P2191)</f>
        <v>Missing</v>
      </c>
      <c r="AB2191" s="89"/>
      <c r="AC2191" s="227" t="str" cm="1">
        <f t="array" ref="AC2191">IF(D2191=0,"Blank",_xlfn.IFS('3 Model Input'!E$61=1,(V2191*G2191)/T2191,'3 Model Input'!E$61=2,(W2191*G2191)/T2191,'3 Model Input'!E$61=3,(X2191*G2191)/T2191,'3 Model Input'!E$61=4,(Y2191*G2191)/T2191,'3 Model Input'!E$61=5,(Z2191*G2191)/T2191, ISTEXT('3 Model Input'!E$61),"Missing",'3 Model Input'!E$61=6,(AA2191*G2191)/T2191))</f>
        <v>Blank</v>
      </c>
      <c r="AD2191" s="202" t="str">
        <f t="shared" si="367"/>
        <v>Blank</v>
      </c>
      <c r="AE2191" s="202" t="str">
        <f t="shared" si="368"/>
        <v>Blank</v>
      </c>
      <c r="AF2191" s="217" t="str">
        <f t="shared" si="369"/>
        <v>Blank</v>
      </c>
      <c r="AG2191" s="9" t="str" cm="1">
        <f t="array" ref="AG2191">_xlfn.IFS(ISNUMBER(AC2191), "", ISNUMBER(SEARCH("Blank", AC2191)), "", ISERROR(AC2191), "Bad input on tab 3")</f>
        <v/>
      </c>
    </row>
    <row r="2192" spans="2:33" ht="15" customHeight="1" x14ac:dyDescent="0.75">
      <c r="B2192" s="205" t="str">
        <f>'5 Driver Data'!B2192</f>
        <v>2184</v>
      </c>
      <c r="C2192" s="193">
        <f>'5 Driver Data'!C2192</f>
        <v>0</v>
      </c>
      <c r="D2192" s="192">
        <f>'5 Driver Data'!D2192</f>
        <v>0</v>
      </c>
      <c r="E2192" s="191">
        <f>'5 Driver Data'!E2192</f>
        <v>0</v>
      </c>
      <c r="F2192" s="191">
        <f>'5 Driver Data'!F2192</f>
        <v>0</v>
      </c>
      <c r="G2192" s="191">
        <f>'5 Driver Data'!G2192</f>
        <v>0</v>
      </c>
      <c r="H2192" s="191">
        <f>'5 Driver Data'!H2192</f>
        <v>0</v>
      </c>
      <c r="I2192" s="191">
        <f>'5 Driver Data'!I2192</f>
        <v>0</v>
      </c>
      <c r="J2192" s="191">
        <f>'5 Driver Data'!J2192</f>
        <v>0</v>
      </c>
      <c r="K2192" s="206">
        <f>'5 Driver Data'!K2192</f>
        <v>0</v>
      </c>
      <c r="L2192" s="1"/>
      <c r="M2192" s="216" t="str">
        <f>IF(D2192=0,"Blank",'3 Model Input'!E$44*'3 Model Input'!E$45)</f>
        <v>Blank</v>
      </c>
      <c r="N2192" s="197" t="str">
        <f t="shared" si="360"/>
        <v>Blank</v>
      </c>
      <c r="O2192" s="197" t="str">
        <f>IF(D2192=0,"Blank",'3 Model Input'!E$49*(1-'3 Model Input'!E$51))</f>
        <v>Blank</v>
      </c>
      <c r="P2192" s="197" t="str">
        <f t="shared" si="361"/>
        <v>Blank</v>
      </c>
      <c r="Q2192" s="197" t="str">
        <f>IF(D2192=0,"Blank",IF(D2192="BEV",E2192*(1-'3 Model Input'!E$54), E2192))</f>
        <v>Blank</v>
      </c>
      <c r="R2192" s="198" t="str">
        <f>IF(D2192=0,"Blank",IF(D2192="PHEV",F2192/G2192,F2192*(1-'3 Model Input'!E$54)/G2192))</f>
        <v>Blank</v>
      </c>
      <c r="S2192" s="198" t="str">
        <f>IF(D2192=0,"Blank",IF(D2192="PHEV",MIN(M2192,E2192),MIN(M2192,(E2192*(1-'3 Model Input'!E$54)))))</f>
        <v>Blank</v>
      </c>
      <c r="T2192" s="217" t="str">
        <f t="shared" si="362"/>
        <v>Blank</v>
      </c>
      <c r="U2192" s="89"/>
      <c r="V2192" s="216" t="str">
        <f>IF(D2192=0,"Blank",P2192*'3 Model Input'!E$50)</f>
        <v>Blank</v>
      </c>
      <c r="W2192" s="197" t="str">
        <f t="shared" si="363"/>
        <v>Blank</v>
      </c>
      <c r="X2192" s="197" t="str">
        <f t="shared" si="364"/>
        <v>Blank</v>
      </c>
      <c r="Y2192" s="197" t="str">
        <f t="shared" si="365"/>
        <v>Blank</v>
      </c>
      <c r="Z2192" s="197" t="str">
        <f t="shared" si="366"/>
        <v>Blank</v>
      </c>
      <c r="AA2192" s="223" t="str" cm="1">
        <f t="array" ref="AA2192">_xlfn.IFS(ISTEXT('3 Model Input'!F$70),"Missing",ISTEXT('3 Model Input'!I$70),"Missing",ISNUMBER('3 Model Input'!K$70),'3 Model Input'!K$70*P2192)</f>
        <v>Missing</v>
      </c>
      <c r="AB2192" s="89"/>
      <c r="AC2192" s="227" t="str" cm="1">
        <f t="array" ref="AC2192">IF(D2192=0,"Blank",_xlfn.IFS('3 Model Input'!E$61=1,(V2192*G2192)/T2192,'3 Model Input'!E$61=2,(W2192*G2192)/T2192,'3 Model Input'!E$61=3,(X2192*G2192)/T2192,'3 Model Input'!E$61=4,(Y2192*G2192)/T2192,'3 Model Input'!E$61=5,(Z2192*G2192)/T2192, ISTEXT('3 Model Input'!E$61),"Missing",'3 Model Input'!E$61=6,(AA2192*G2192)/T2192))</f>
        <v>Blank</v>
      </c>
      <c r="AD2192" s="202" t="str">
        <f t="shared" si="367"/>
        <v>Blank</v>
      </c>
      <c r="AE2192" s="202" t="str">
        <f t="shared" si="368"/>
        <v>Blank</v>
      </c>
      <c r="AF2192" s="217" t="str">
        <f t="shared" si="369"/>
        <v>Blank</v>
      </c>
      <c r="AG2192" s="9" t="str" cm="1">
        <f t="array" ref="AG2192">_xlfn.IFS(ISNUMBER(AC2192), "", ISNUMBER(SEARCH("Blank", AC2192)), "", ISERROR(AC2192), "Bad input on tab 3")</f>
        <v/>
      </c>
    </row>
    <row r="2193" spans="2:33" ht="15" customHeight="1" x14ac:dyDescent="0.75">
      <c r="B2193" s="205" t="str">
        <f>'5 Driver Data'!B2193</f>
        <v>2185</v>
      </c>
      <c r="C2193" s="193">
        <f>'5 Driver Data'!C2193</f>
        <v>0</v>
      </c>
      <c r="D2193" s="192">
        <f>'5 Driver Data'!D2193</f>
        <v>0</v>
      </c>
      <c r="E2193" s="191">
        <f>'5 Driver Data'!E2193</f>
        <v>0</v>
      </c>
      <c r="F2193" s="191">
        <f>'5 Driver Data'!F2193</f>
        <v>0</v>
      </c>
      <c r="G2193" s="191">
        <f>'5 Driver Data'!G2193</f>
        <v>0</v>
      </c>
      <c r="H2193" s="191">
        <f>'5 Driver Data'!H2193</f>
        <v>0</v>
      </c>
      <c r="I2193" s="191">
        <f>'5 Driver Data'!I2193</f>
        <v>0</v>
      </c>
      <c r="J2193" s="191">
        <f>'5 Driver Data'!J2193</f>
        <v>0</v>
      </c>
      <c r="K2193" s="206">
        <f>'5 Driver Data'!K2193</f>
        <v>0</v>
      </c>
      <c r="L2193" s="1"/>
      <c r="M2193" s="216" t="str">
        <f>IF(D2193=0,"Blank",'3 Model Input'!E$44*'3 Model Input'!E$45)</f>
        <v>Blank</v>
      </c>
      <c r="N2193" s="197" t="str">
        <f t="shared" si="360"/>
        <v>Blank</v>
      </c>
      <c r="O2193" s="197" t="str">
        <f>IF(D2193=0,"Blank",'3 Model Input'!E$49*(1-'3 Model Input'!E$51))</f>
        <v>Blank</v>
      </c>
      <c r="P2193" s="197" t="str">
        <f t="shared" si="361"/>
        <v>Blank</v>
      </c>
      <c r="Q2193" s="197" t="str">
        <f>IF(D2193=0,"Blank",IF(D2193="BEV",E2193*(1-'3 Model Input'!E$54), E2193))</f>
        <v>Blank</v>
      </c>
      <c r="R2193" s="198" t="str">
        <f>IF(D2193=0,"Blank",IF(D2193="PHEV",F2193/G2193,F2193*(1-'3 Model Input'!E$54)/G2193))</f>
        <v>Blank</v>
      </c>
      <c r="S2193" s="198" t="str">
        <f>IF(D2193=0,"Blank",IF(D2193="PHEV",MIN(M2193,E2193),MIN(M2193,(E2193*(1-'3 Model Input'!E$54)))))</f>
        <v>Blank</v>
      </c>
      <c r="T2193" s="217" t="str">
        <f t="shared" si="362"/>
        <v>Blank</v>
      </c>
      <c r="U2193" s="89"/>
      <c r="V2193" s="216" t="str">
        <f>IF(D2193=0,"Blank",P2193*'3 Model Input'!E$50)</f>
        <v>Blank</v>
      </c>
      <c r="W2193" s="197" t="str">
        <f t="shared" si="363"/>
        <v>Blank</v>
      </c>
      <c r="X2193" s="197" t="str">
        <f t="shared" si="364"/>
        <v>Blank</v>
      </c>
      <c r="Y2193" s="197" t="str">
        <f t="shared" si="365"/>
        <v>Blank</v>
      </c>
      <c r="Z2193" s="197" t="str">
        <f t="shared" si="366"/>
        <v>Blank</v>
      </c>
      <c r="AA2193" s="223" t="str" cm="1">
        <f t="array" ref="AA2193">_xlfn.IFS(ISTEXT('3 Model Input'!F$70),"Missing",ISTEXT('3 Model Input'!I$70),"Missing",ISNUMBER('3 Model Input'!K$70),'3 Model Input'!K$70*P2193)</f>
        <v>Missing</v>
      </c>
      <c r="AB2193" s="89"/>
      <c r="AC2193" s="227" t="str" cm="1">
        <f t="array" ref="AC2193">IF(D2193=0,"Blank",_xlfn.IFS('3 Model Input'!E$61=1,(V2193*G2193)/T2193,'3 Model Input'!E$61=2,(W2193*G2193)/T2193,'3 Model Input'!E$61=3,(X2193*G2193)/T2193,'3 Model Input'!E$61=4,(Y2193*G2193)/T2193,'3 Model Input'!E$61=5,(Z2193*G2193)/T2193, ISTEXT('3 Model Input'!E$61),"Missing",'3 Model Input'!E$61=6,(AA2193*G2193)/T2193))</f>
        <v>Blank</v>
      </c>
      <c r="AD2193" s="202" t="str">
        <f t="shared" si="367"/>
        <v>Blank</v>
      </c>
      <c r="AE2193" s="202" t="str">
        <f t="shared" si="368"/>
        <v>Blank</v>
      </c>
      <c r="AF2193" s="217" t="str">
        <f t="shared" si="369"/>
        <v>Blank</v>
      </c>
      <c r="AG2193" s="9" t="str" cm="1">
        <f t="array" ref="AG2193">_xlfn.IFS(ISNUMBER(AC2193), "", ISNUMBER(SEARCH("Blank", AC2193)), "", ISERROR(AC2193), "Bad input on tab 3")</f>
        <v/>
      </c>
    </row>
    <row r="2194" spans="2:33" ht="15" customHeight="1" x14ac:dyDescent="0.75">
      <c r="B2194" s="205" t="str">
        <f>'5 Driver Data'!B2194</f>
        <v>2186</v>
      </c>
      <c r="C2194" s="193">
        <f>'5 Driver Data'!C2194</f>
        <v>0</v>
      </c>
      <c r="D2194" s="192">
        <f>'5 Driver Data'!D2194</f>
        <v>0</v>
      </c>
      <c r="E2194" s="191">
        <f>'5 Driver Data'!E2194</f>
        <v>0</v>
      </c>
      <c r="F2194" s="191">
        <f>'5 Driver Data'!F2194</f>
        <v>0</v>
      </c>
      <c r="G2194" s="191">
        <f>'5 Driver Data'!G2194</f>
        <v>0</v>
      </c>
      <c r="H2194" s="191">
        <f>'5 Driver Data'!H2194</f>
        <v>0</v>
      </c>
      <c r="I2194" s="191">
        <f>'5 Driver Data'!I2194</f>
        <v>0</v>
      </c>
      <c r="J2194" s="191">
        <f>'5 Driver Data'!J2194</f>
        <v>0</v>
      </c>
      <c r="K2194" s="206">
        <f>'5 Driver Data'!K2194</f>
        <v>0</v>
      </c>
      <c r="L2194" s="1"/>
      <c r="M2194" s="216" t="str">
        <f>IF(D2194=0,"Blank",'3 Model Input'!E$44*'3 Model Input'!E$45)</f>
        <v>Blank</v>
      </c>
      <c r="N2194" s="197" t="str">
        <f t="shared" si="360"/>
        <v>Blank</v>
      </c>
      <c r="O2194" s="197" t="str">
        <f>IF(D2194=0,"Blank",'3 Model Input'!E$49*(1-'3 Model Input'!E$51))</f>
        <v>Blank</v>
      </c>
      <c r="P2194" s="197" t="str">
        <f t="shared" si="361"/>
        <v>Blank</v>
      </c>
      <c r="Q2194" s="197" t="str">
        <f>IF(D2194=0,"Blank",IF(D2194="BEV",E2194*(1-'3 Model Input'!E$54), E2194))</f>
        <v>Blank</v>
      </c>
      <c r="R2194" s="198" t="str">
        <f>IF(D2194=0,"Blank",IF(D2194="PHEV",F2194/G2194,F2194*(1-'3 Model Input'!E$54)/G2194))</f>
        <v>Blank</v>
      </c>
      <c r="S2194" s="198" t="str">
        <f>IF(D2194=0,"Blank",IF(D2194="PHEV",MIN(M2194,E2194),MIN(M2194,(E2194*(1-'3 Model Input'!E$54)))))</f>
        <v>Blank</v>
      </c>
      <c r="T2194" s="217" t="str">
        <f t="shared" si="362"/>
        <v>Blank</v>
      </c>
      <c r="U2194" s="89"/>
      <c r="V2194" s="216" t="str">
        <f>IF(D2194=0,"Blank",P2194*'3 Model Input'!E$50)</f>
        <v>Blank</v>
      </c>
      <c r="W2194" s="197" t="str">
        <f t="shared" si="363"/>
        <v>Blank</v>
      </c>
      <c r="X2194" s="197" t="str">
        <f t="shared" si="364"/>
        <v>Blank</v>
      </c>
      <c r="Y2194" s="197" t="str">
        <f t="shared" si="365"/>
        <v>Blank</v>
      </c>
      <c r="Z2194" s="197" t="str">
        <f t="shared" si="366"/>
        <v>Blank</v>
      </c>
      <c r="AA2194" s="223" t="str" cm="1">
        <f t="array" ref="AA2194">_xlfn.IFS(ISTEXT('3 Model Input'!F$70),"Missing",ISTEXT('3 Model Input'!I$70),"Missing",ISNUMBER('3 Model Input'!K$70),'3 Model Input'!K$70*P2194)</f>
        <v>Missing</v>
      </c>
      <c r="AB2194" s="89"/>
      <c r="AC2194" s="227" t="str" cm="1">
        <f t="array" ref="AC2194">IF(D2194=0,"Blank",_xlfn.IFS('3 Model Input'!E$61=1,(V2194*G2194)/T2194,'3 Model Input'!E$61=2,(W2194*G2194)/T2194,'3 Model Input'!E$61=3,(X2194*G2194)/T2194,'3 Model Input'!E$61=4,(Y2194*G2194)/T2194,'3 Model Input'!E$61=5,(Z2194*G2194)/T2194, ISTEXT('3 Model Input'!E$61),"Missing",'3 Model Input'!E$61=6,(AA2194*G2194)/T2194))</f>
        <v>Blank</v>
      </c>
      <c r="AD2194" s="202" t="str">
        <f t="shared" si="367"/>
        <v>Blank</v>
      </c>
      <c r="AE2194" s="202" t="str">
        <f t="shared" si="368"/>
        <v>Blank</v>
      </c>
      <c r="AF2194" s="217" t="str">
        <f t="shared" si="369"/>
        <v>Blank</v>
      </c>
      <c r="AG2194" s="9" t="str" cm="1">
        <f t="array" ref="AG2194">_xlfn.IFS(ISNUMBER(AC2194), "", ISNUMBER(SEARCH("Blank", AC2194)), "", ISERROR(AC2194), "Bad input on tab 3")</f>
        <v/>
      </c>
    </row>
    <row r="2195" spans="2:33" ht="15" customHeight="1" x14ac:dyDescent="0.75">
      <c r="B2195" s="205" t="str">
        <f>'5 Driver Data'!B2195</f>
        <v>2187</v>
      </c>
      <c r="C2195" s="193">
        <f>'5 Driver Data'!C2195</f>
        <v>0</v>
      </c>
      <c r="D2195" s="192">
        <f>'5 Driver Data'!D2195</f>
        <v>0</v>
      </c>
      <c r="E2195" s="191">
        <f>'5 Driver Data'!E2195</f>
        <v>0</v>
      </c>
      <c r="F2195" s="191">
        <f>'5 Driver Data'!F2195</f>
        <v>0</v>
      </c>
      <c r="G2195" s="191">
        <f>'5 Driver Data'!G2195</f>
        <v>0</v>
      </c>
      <c r="H2195" s="191">
        <f>'5 Driver Data'!H2195</f>
        <v>0</v>
      </c>
      <c r="I2195" s="191">
        <f>'5 Driver Data'!I2195</f>
        <v>0</v>
      </c>
      <c r="J2195" s="191">
        <f>'5 Driver Data'!J2195</f>
        <v>0</v>
      </c>
      <c r="K2195" s="206">
        <f>'5 Driver Data'!K2195</f>
        <v>0</v>
      </c>
      <c r="L2195" s="1"/>
      <c r="M2195" s="216" t="str">
        <f>IF(D2195=0,"Blank",'3 Model Input'!E$44*'3 Model Input'!E$45)</f>
        <v>Blank</v>
      </c>
      <c r="N2195" s="197" t="str">
        <f t="shared" si="360"/>
        <v>Blank</v>
      </c>
      <c r="O2195" s="197" t="str">
        <f>IF(D2195=0,"Blank",'3 Model Input'!E$49*(1-'3 Model Input'!E$51))</f>
        <v>Blank</v>
      </c>
      <c r="P2195" s="197" t="str">
        <f t="shared" si="361"/>
        <v>Blank</v>
      </c>
      <c r="Q2195" s="197" t="str">
        <f>IF(D2195=0,"Blank",IF(D2195="BEV",E2195*(1-'3 Model Input'!E$54), E2195))</f>
        <v>Blank</v>
      </c>
      <c r="R2195" s="198" t="str">
        <f>IF(D2195=0,"Blank",IF(D2195="PHEV",F2195/G2195,F2195*(1-'3 Model Input'!E$54)/G2195))</f>
        <v>Blank</v>
      </c>
      <c r="S2195" s="198" t="str">
        <f>IF(D2195=0,"Blank",IF(D2195="PHEV",MIN(M2195,E2195),MIN(M2195,(E2195*(1-'3 Model Input'!E$54)))))</f>
        <v>Blank</v>
      </c>
      <c r="T2195" s="217" t="str">
        <f t="shared" si="362"/>
        <v>Blank</v>
      </c>
      <c r="U2195" s="89"/>
      <c r="V2195" s="216" t="str">
        <f>IF(D2195=0,"Blank",P2195*'3 Model Input'!E$50)</f>
        <v>Blank</v>
      </c>
      <c r="W2195" s="197" t="str">
        <f t="shared" si="363"/>
        <v>Blank</v>
      </c>
      <c r="X2195" s="197" t="str">
        <f t="shared" si="364"/>
        <v>Blank</v>
      </c>
      <c r="Y2195" s="197" t="str">
        <f t="shared" si="365"/>
        <v>Blank</v>
      </c>
      <c r="Z2195" s="197" t="str">
        <f t="shared" si="366"/>
        <v>Blank</v>
      </c>
      <c r="AA2195" s="223" t="str" cm="1">
        <f t="array" ref="AA2195">_xlfn.IFS(ISTEXT('3 Model Input'!F$70),"Missing",ISTEXT('3 Model Input'!I$70),"Missing",ISNUMBER('3 Model Input'!K$70),'3 Model Input'!K$70*P2195)</f>
        <v>Missing</v>
      </c>
      <c r="AB2195" s="89"/>
      <c r="AC2195" s="227" t="str" cm="1">
        <f t="array" ref="AC2195">IF(D2195=0,"Blank",_xlfn.IFS('3 Model Input'!E$61=1,(V2195*G2195)/T2195,'3 Model Input'!E$61=2,(W2195*G2195)/T2195,'3 Model Input'!E$61=3,(X2195*G2195)/T2195,'3 Model Input'!E$61=4,(Y2195*G2195)/T2195,'3 Model Input'!E$61=5,(Z2195*G2195)/T2195, ISTEXT('3 Model Input'!E$61),"Missing",'3 Model Input'!E$61=6,(AA2195*G2195)/T2195))</f>
        <v>Blank</v>
      </c>
      <c r="AD2195" s="202" t="str">
        <f t="shared" si="367"/>
        <v>Blank</v>
      </c>
      <c r="AE2195" s="202" t="str">
        <f t="shared" si="368"/>
        <v>Blank</v>
      </c>
      <c r="AF2195" s="217" t="str">
        <f t="shared" si="369"/>
        <v>Blank</v>
      </c>
      <c r="AG2195" s="9" t="str" cm="1">
        <f t="array" ref="AG2195">_xlfn.IFS(ISNUMBER(AC2195), "", ISNUMBER(SEARCH("Blank", AC2195)), "", ISERROR(AC2195), "Bad input on tab 3")</f>
        <v/>
      </c>
    </row>
    <row r="2196" spans="2:33" ht="15" customHeight="1" x14ac:dyDescent="0.75">
      <c r="B2196" s="205" t="str">
        <f>'5 Driver Data'!B2196</f>
        <v>2188</v>
      </c>
      <c r="C2196" s="193">
        <f>'5 Driver Data'!C2196</f>
        <v>0</v>
      </c>
      <c r="D2196" s="192">
        <f>'5 Driver Data'!D2196</f>
        <v>0</v>
      </c>
      <c r="E2196" s="191">
        <f>'5 Driver Data'!E2196</f>
        <v>0</v>
      </c>
      <c r="F2196" s="191">
        <f>'5 Driver Data'!F2196</f>
        <v>0</v>
      </c>
      <c r="G2196" s="191">
        <f>'5 Driver Data'!G2196</f>
        <v>0</v>
      </c>
      <c r="H2196" s="191">
        <f>'5 Driver Data'!H2196</f>
        <v>0</v>
      </c>
      <c r="I2196" s="191">
        <f>'5 Driver Data'!I2196</f>
        <v>0</v>
      </c>
      <c r="J2196" s="191">
        <f>'5 Driver Data'!J2196</f>
        <v>0</v>
      </c>
      <c r="K2196" s="206">
        <f>'5 Driver Data'!K2196</f>
        <v>0</v>
      </c>
      <c r="L2196" s="1"/>
      <c r="M2196" s="216" t="str">
        <f>IF(D2196=0,"Blank",'3 Model Input'!E$44*'3 Model Input'!E$45)</f>
        <v>Blank</v>
      </c>
      <c r="N2196" s="197" t="str">
        <f t="shared" si="360"/>
        <v>Blank</v>
      </c>
      <c r="O2196" s="197" t="str">
        <f>IF(D2196=0,"Blank",'3 Model Input'!E$49*(1-'3 Model Input'!E$51))</f>
        <v>Blank</v>
      </c>
      <c r="P2196" s="197" t="str">
        <f t="shared" si="361"/>
        <v>Blank</v>
      </c>
      <c r="Q2196" s="197" t="str">
        <f>IF(D2196=0,"Blank",IF(D2196="BEV",E2196*(1-'3 Model Input'!E$54), E2196))</f>
        <v>Blank</v>
      </c>
      <c r="R2196" s="198" t="str">
        <f>IF(D2196=0,"Blank",IF(D2196="PHEV",F2196/G2196,F2196*(1-'3 Model Input'!E$54)/G2196))</f>
        <v>Blank</v>
      </c>
      <c r="S2196" s="198" t="str">
        <f>IF(D2196=0,"Blank",IF(D2196="PHEV",MIN(M2196,E2196),MIN(M2196,(E2196*(1-'3 Model Input'!E$54)))))</f>
        <v>Blank</v>
      </c>
      <c r="T2196" s="217" t="str">
        <f t="shared" si="362"/>
        <v>Blank</v>
      </c>
      <c r="U2196" s="89"/>
      <c r="V2196" s="216" t="str">
        <f>IF(D2196=0,"Blank",P2196*'3 Model Input'!E$50)</f>
        <v>Blank</v>
      </c>
      <c r="W2196" s="197" t="str">
        <f t="shared" si="363"/>
        <v>Blank</v>
      </c>
      <c r="X2196" s="197" t="str">
        <f t="shared" si="364"/>
        <v>Blank</v>
      </c>
      <c r="Y2196" s="197" t="str">
        <f t="shared" si="365"/>
        <v>Blank</v>
      </c>
      <c r="Z2196" s="197" t="str">
        <f t="shared" si="366"/>
        <v>Blank</v>
      </c>
      <c r="AA2196" s="223" t="str" cm="1">
        <f t="array" ref="AA2196">_xlfn.IFS(ISTEXT('3 Model Input'!F$70),"Missing",ISTEXT('3 Model Input'!I$70),"Missing",ISNUMBER('3 Model Input'!K$70),'3 Model Input'!K$70*P2196)</f>
        <v>Missing</v>
      </c>
      <c r="AB2196" s="89"/>
      <c r="AC2196" s="227" t="str" cm="1">
        <f t="array" ref="AC2196">IF(D2196=0,"Blank",_xlfn.IFS('3 Model Input'!E$61=1,(V2196*G2196)/T2196,'3 Model Input'!E$61=2,(W2196*G2196)/T2196,'3 Model Input'!E$61=3,(X2196*G2196)/T2196,'3 Model Input'!E$61=4,(Y2196*G2196)/T2196,'3 Model Input'!E$61=5,(Z2196*G2196)/T2196, ISTEXT('3 Model Input'!E$61),"Missing",'3 Model Input'!E$61=6,(AA2196*G2196)/T2196))</f>
        <v>Blank</v>
      </c>
      <c r="AD2196" s="202" t="str">
        <f t="shared" si="367"/>
        <v>Blank</v>
      </c>
      <c r="AE2196" s="202" t="str">
        <f t="shared" si="368"/>
        <v>Blank</v>
      </c>
      <c r="AF2196" s="217" t="str">
        <f t="shared" si="369"/>
        <v>Blank</v>
      </c>
      <c r="AG2196" s="9" t="str" cm="1">
        <f t="array" ref="AG2196">_xlfn.IFS(ISNUMBER(AC2196), "", ISNUMBER(SEARCH("Blank", AC2196)), "", ISERROR(AC2196), "Bad input on tab 3")</f>
        <v/>
      </c>
    </row>
    <row r="2197" spans="2:33" ht="15" customHeight="1" x14ac:dyDescent="0.75">
      <c r="B2197" s="205" t="str">
        <f>'5 Driver Data'!B2197</f>
        <v>2189</v>
      </c>
      <c r="C2197" s="193">
        <f>'5 Driver Data'!C2197</f>
        <v>0</v>
      </c>
      <c r="D2197" s="192">
        <f>'5 Driver Data'!D2197</f>
        <v>0</v>
      </c>
      <c r="E2197" s="191">
        <f>'5 Driver Data'!E2197</f>
        <v>0</v>
      </c>
      <c r="F2197" s="191">
        <f>'5 Driver Data'!F2197</f>
        <v>0</v>
      </c>
      <c r="G2197" s="191">
        <f>'5 Driver Data'!G2197</f>
        <v>0</v>
      </c>
      <c r="H2197" s="191">
        <f>'5 Driver Data'!H2197</f>
        <v>0</v>
      </c>
      <c r="I2197" s="191">
        <f>'5 Driver Data'!I2197</f>
        <v>0</v>
      </c>
      <c r="J2197" s="191">
        <f>'5 Driver Data'!J2197</f>
        <v>0</v>
      </c>
      <c r="K2197" s="206">
        <f>'5 Driver Data'!K2197</f>
        <v>0</v>
      </c>
      <c r="L2197" s="1"/>
      <c r="M2197" s="216" t="str">
        <f>IF(D2197=0,"Blank",'3 Model Input'!E$44*'3 Model Input'!E$45)</f>
        <v>Blank</v>
      </c>
      <c r="N2197" s="197" t="str">
        <f t="shared" si="360"/>
        <v>Blank</v>
      </c>
      <c r="O2197" s="197" t="str">
        <f>IF(D2197=0,"Blank",'3 Model Input'!E$49*(1-'3 Model Input'!E$51))</f>
        <v>Blank</v>
      </c>
      <c r="P2197" s="197" t="str">
        <f t="shared" si="361"/>
        <v>Blank</v>
      </c>
      <c r="Q2197" s="197" t="str">
        <f>IF(D2197=0,"Blank",IF(D2197="BEV",E2197*(1-'3 Model Input'!E$54), E2197))</f>
        <v>Blank</v>
      </c>
      <c r="R2197" s="198" t="str">
        <f>IF(D2197=0,"Blank",IF(D2197="PHEV",F2197/G2197,F2197*(1-'3 Model Input'!E$54)/G2197))</f>
        <v>Blank</v>
      </c>
      <c r="S2197" s="198" t="str">
        <f>IF(D2197=0,"Blank",IF(D2197="PHEV",MIN(M2197,E2197),MIN(M2197,(E2197*(1-'3 Model Input'!E$54)))))</f>
        <v>Blank</v>
      </c>
      <c r="T2197" s="217" t="str">
        <f t="shared" si="362"/>
        <v>Blank</v>
      </c>
      <c r="U2197" s="89"/>
      <c r="V2197" s="216" t="str">
        <f>IF(D2197=0,"Blank",P2197*'3 Model Input'!E$50)</f>
        <v>Blank</v>
      </c>
      <c r="W2197" s="197" t="str">
        <f t="shared" si="363"/>
        <v>Blank</v>
      </c>
      <c r="X2197" s="197" t="str">
        <f t="shared" si="364"/>
        <v>Blank</v>
      </c>
      <c r="Y2197" s="197" t="str">
        <f t="shared" si="365"/>
        <v>Blank</v>
      </c>
      <c r="Z2197" s="197" t="str">
        <f t="shared" si="366"/>
        <v>Blank</v>
      </c>
      <c r="AA2197" s="223" t="str" cm="1">
        <f t="array" ref="AA2197">_xlfn.IFS(ISTEXT('3 Model Input'!F$70),"Missing",ISTEXT('3 Model Input'!I$70),"Missing",ISNUMBER('3 Model Input'!K$70),'3 Model Input'!K$70*P2197)</f>
        <v>Missing</v>
      </c>
      <c r="AB2197" s="89"/>
      <c r="AC2197" s="227" t="str" cm="1">
        <f t="array" ref="AC2197">IF(D2197=0,"Blank",_xlfn.IFS('3 Model Input'!E$61=1,(V2197*G2197)/T2197,'3 Model Input'!E$61=2,(W2197*G2197)/T2197,'3 Model Input'!E$61=3,(X2197*G2197)/T2197,'3 Model Input'!E$61=4,(Y2197*G2197)/T2197,'3 Model Input'!E$61=5,(Z2197*G2197)/T2197, ISTEXT('3 Model Input'!E$61),"Missing",'3 Model Input'!E$61=6,(AA2197*G2197)/T2197))</f>
        <v>Blank</v>
      </c>
      <c r="AD2197" s="202" t="str">
        <f t="shared" si="367"/>
        <v>Blank</v>
      </c>
      <c r="AE2197" s="202" t="str">
        <f t="shared" si="368"/>
        <v>Blank</v>
      </c>
      <c r="AF2197" s="217" t="str">
        <f t="shared" si="369"/>
        <v>Blank</v>
      </c>
      <c r="AG2197" s="9" t="str" cm="1">
        <f t="array" ref="AG2197">_xlfn.IFS(ISNUMBER(AC2197), "", ISNUMBER(SEARCH("Blank", AC2197)), "", ISERROR(AC2197), "Bad input on tab 3")</f>
        <v/>
      </c>
    </row>
    <row r="2198" spans="2:33" ht="15" customHeight="1" x14ac:dyDescent="0.75">
      <c r="B2198" s="205" t="str">
        <f>'5 Driver Data'!B2198</f>
        <v>2190</v>
      </c>
      <c r="C2198" s="193">
        <f>'5 Driver Data'!C2198</f>
        <v>0</v>
      </c>
      <c r="D2198" s="192">
        <f>'5 Driver Data'!D2198</f>
        <v>0</v>
      </c>
      <c r="E2198" s="191">
        <f>'5 Driver Data'!E2198</f>
        <v>0</v>
      </c>
      <c r="F2198" s="191">
        <f>'5 Driver Data'!F2198</f>
        <v>0</v>
      </c>
      <c r="G2198" s="191">
        <f>'5 Driver Data'!G2198</f>
        <v>0</v>
      </c>
      <c r="H2198" s="191">
        <f>'5 Driver Data'!H2198</f>
        <v>0</v>
      </c>
      <c r="I2198" s="191">
        <f>'5 Driver Data'!I2198</f>
        <v>0</v>
      </c>
      <c r="J2198" s="191">
        <f>'5 Driver Data'!J2198</f>
        <v>0</v>
      </c>
      <c r="K2198" s="206">
        <f>'5 Driver Data'!K2198</f>
        <v>0</v>
      </c>
      <c r="L2198" s="1"/>
      <c r="M2198" s="216" t="str">
        <f>IF(D2198=0,"Blank",'3 Model Input'!E$44*'3 Model Input'!E$45)</f>
        <v>Blank</v>
      </c>
      <c r="N2198" s="197" t="str">
        <f t="shared" si="360"/>
        <v>Blank</v>
      </c>
      <c r="O2198" s="197" t="str">
        <f>IF(D2198=0,"Blank",'3 Model Input'!E$49*(1-'3 Model Input'!E$51))</f>
        <v>Blank</v>
      </c>
      <c r="P2198" s="197" t="str">
        <f t="shared" si="361"/>
        <v>Blank</v>
      </c>
      <c r="Q2198" s="197" t="str">
        <f>IF(D2198=0,"Blank",IF(D2198="BEV",E2198*(1-'3 Model Input'!E$54), E2198))</f>
        <v>Blank</v>
      </c>
      <c r="R2198" s="198" t="str">
        <f>IF(D2198=0,"Blank",IF(D2198="PHEV",F2198/G2198,F2198*(1-'3 Model Input'!E$54)/G2198))</f>
        <v>Blank</v>
      </c>
      <c r="S2198" s="198" t="str">
        <f>IF(D2198=0,"Blank",IF(D2198="PHEV",MIN(M2198,E2198),MIN(M2198,(E2198*(1-'3 Model Input'!E$54)))))</f>
        <v>Blank</v>
      </c>
      <c r="T2198" s="217" t="str">
        <f t="shared" si="362"/>
        <v>Blank</v>
      </c>
      <c r="U2198" s="89"/>
      <c r="V2198" s="216" t="str">
        <f>IF(D2198=0,"Blank",P2198*'3 Model Input'!E$50)</f>
        <v>Blank</v>
      </c>
      <c r="W2198" s="197" t="str">
        <f t="shared" si="363"/>
        <v>Blank</v>
      </c>
      <c r="X2198" s="197" t="str">
        <f t="shared" si="364"/>
        <v>Blank</v>
      </c>
      <c r="Y2198" s="197" t="str">
        <f t="shared" si="365"/>
        <v>Blank</v>
      </c>
      <c r="Z2198" s="197" t="str">
        <f t="shared" si="366"/>
        <v>Blank</v>
      </c>
      <c r="AA2198" s="223" t="str" cm="1">
        <f t="array" ref="AA2198">_xlfn.IFS(ISTEXT('3 Model Input'!F$70),"Missing",ISTEXT('3 Model Input'!I$70),"Missing",ISNUMBER('3 Model Input'!K$70),'3 Model Input'!K$70*P2198)</f>
        <v>Missing</v>
      </c>
      <c r="AB2198" s="89"/>
      <c r="AC2198" s="227" t="str" cm="1">
        <f t="array" ref="AC2198">IF(D2198=0,"Blank",_xlfn.IFS('3 Model Input'!E$61=1,(V2198*G2198)/T2198,'3 Model Input'!E$61=2,(W2198*G2198)/T2198,'3 Model Input'!E$61=3,(X2198*G2198)/T2198,'3 Model Input'!E$61=4,(Y2198*G2198)/T2198,'3 Model Input'!E$61=5,(Z2198*G2198)/T2198, ISTEXT('3 Model Input'!E$61),"Missing",'3 Model Input'!E$61=6,(AA2198*G2198)/T2198))</f>
        <v>Blank</v>
      </c>
      <c r="AD2198" s="202" t="str">
        <f t="shared" si="367"/>
        <v>Blank</v>
      </c>
      <c r="AE2198" s="202" t="str">
        <f t="shared" si="368"/>
        <v>Blank</v>
      </c>
      <c r="AF2198" s="217" t="str">
        <f t="shared" si="369"/>
        <v>Blank</v>
      </c>
      <c r="AG2198" s="9" t="str" cm="1">
        <f t="array" ref="AG2198">_xlfn.IFS(ISNUMBER(AC2198), "", ISNUMBER(SEARCH("Blank", AC2198)), "", ISERROR(AC2198), "Bad input on tab 3")</f>
        <v/>
      </c>
    </row>
    <row r="2199" spans="2:33" ht="15" customHeight="1" x14ac:dyDescent="0.75">
      <c r="B2199" s="205" t="str">
        <f>'5 Driver Data'!B2199</f>
        <v>2191</v>
      </c>
      <c r="C2199" s="193">
        <f>'5 Driver Data'!C2199</f>
        <v>0</v>
      </c>
      <c r="D2199" s="192">
        <f>'5 Driver Data'!D2199</f>
        <v>0</v>
      </c>
      <c r="E2199" s="191">
        <f>'5 Driver Data'!E2199</f>
        <v>0</v>
      </c>
      <c r="F2199" s="191">
        <f>'5 Driver Data'!F2199</f>
        <v>0</v>
      </c>
      <c r="G2199" s="191">
        <f>'5 Driver Data'!G2199</f>
        <v>0</v>
      </c>
      <c r="H2199" s="191">
        <f>'5 Driver Data'!H2199</f>
        <v>0</v>
      </c>
      <c r="I2199" s="191">
        <f>'5 Driver Data'!I2199</f>
        <v>0</v>
      </c>
      <c r="J2199" s="191">
        <f>'5 Driver Data'!J2199</f>
        <v>0</v>
      </c>
      <c r="K2199" s="206">
        <f>'5 Driver Data'!K2199</f>
        <v>0</v>
      </c>
      <c r="L2199" s="1"/>
      <c r="M2199" s="216" t="str">
        <f>IF(D2199=0,"Blank",'3 Model Input'!E$44*'3 Model Input'!E$45)</f>
        <v>Blank</v>
      </c>
      <c r="N2199" s="197" t="str">
        <f t="shared" si="360"/>
        <v>Blank</v>
      </c>
      <c r="O2199" s="197" t="str">
        <f>IF(D2199=0,"Blank",'3 Model Input'!E$49*(1-'3 Model Input'!E$51))</f>
        <v>Blank</v>
      </c>
      <c r="P2199" s="197" t="str">
        <f t="shared" si="361"/>
        <v>Blank</v>
      </c>
      <c r="Q2199" s="197" t="str">
        <f>IF(D2199=0,"Blank",IF(D2199="BEV",E2199*(1-'3 Model Input'!E$54), E2199))</f>
        <v>Blank</v>
      </c>
      <c r="R2199" s="198" t="str">
        <f>IF(D2199=0,"Blank",IF(D2199="PHEV",F2199/G2199,F2199*(1-'3 Model Input'!E$54)/G2199))</f>
        <v>Blank</v>
      </c>
      <c r="S2199" s="198" t="str">
        <f>IF(D2199=0,"Blank",IF(D2199="PHEV",MIN(M2199,E2199),MIN(M2199,(E2199*(1-'3 Model Input'!E$54)))))</f>
        <v>Blank</v>
      </c>
      <c r="T2199" s="217" t="str">
        <f t="shared" si="362"/>
        <v>Blank</v>
      </c>
      <c r="U2199" s="89"/>
      <c r="V2199" s="216" t="str">
        <f>IF(D2199=0,"Blank",P2199*'3 Model Input'!E$50)</f>
        <v>Blank</v>
      </c>
      <c r="W2199" s="197" t="str">
        <f t="shared" si="363"/>
        <v>Blank</v>
      </c>
      <c r="X2199" s="197" t="str">
        <f t="shared" si="364"/>
        <v>Blank</v>
      </c>
      <c r="Y2199" s="197" t="str">
        <f t="shared" si="365"/>
        <v>Blank</v>
      </c>
      <c r="Z2199" s="197" t="str">
        <f t="shared" si="366"/>
        <v>Blank</v>
      </c>
      <c r="AA2199" s="223" t="str" cm="1">
        <f t="array" ref="AA2199">_xlfn.IFS(ISTEXT('3 Model Input'!F$70),"Missing",ISTEXT('3 Model Input'!I$70),"Missing",ISNUMBER('3 Model Input'!K$70),'3 Model Input'!K$70*P2199)</f>
        <v>Missing</v>
      </c>
      <c r="AB2199" s="89"/>
      <c r="AC2199" s="227" t="str" cm="1">
        <f t="array" ref="AC2199">IF(D2199=0,"Blank",_xlfn.IFS('3 Model Input'!E$61=1,(V2199*G2199)/T2199,'3 Model Input'!E$61=2,(W2199*G2199)/T2199,'3 Model Input'!E$61=3,(X2199*G2199)/T2199,'3 Model Input'!E$61=4,(Y2199*G2199)/T2199,'3 Model Input'!E$61=5,(Z2199*G2199)/T2199, ISTEXT('3 Model Input'!E$61),"Missing",'3 Model Input'!E$61=6,(AA2199*G2199)/T2199))</f>
        <v>Blank</v>
      </c>
      <c r="AD2199" s="202" t="str">
        <f t="shared" si="367"/>
        <v>Blank</v>
      </c>
      <c r="AE2199" s="202" t="str">
        <f t="shared" si="368"/>
        <v>Blank</v>
      </c>
      <c r="AF2199" s="217" t="str">
        <f t="shared" si="369"/>
        <v>Blank</v>
      </c>
      <c r="AG2199" s="9" t="str" cm="1">
        <f t="array" ref="AG2199">_xlfn.IFS(ISNUMBER(AC2199), "", ISNUMBER(SEARCH("Blank", AC2199)), "", ISERROR(AC2199), "Bad input on tab 3")</f>
        <v/>
      </c>
    </row>
    <row r="2200" spans="2:33" ht="15" customHeight="1" x14ac:dyDescent="0.75">
      <c r="B2200" s="205" t="str">
        <f>'5 Driver Data'!B2200</f>
        <v>2192</v>
      </c>
      <c r="C2200" s="193">
        <f>'5 Driver Data'!C2200</f>
        <v>0</v>
      </c>
      <c r="D2200" s="192">
        <f>'5 Driver Data'!D2200</f>
        <v>0</v>
      </c>
      <c r="E2200" s="191">
        <f>'5 Driver Data'!E2200</f>
        <v>0</v>
      </c>
      <c r="F2200" s="191">
        <f>'5 Driver Data'!F2200</f>
        <v>0</v>
      </c>
      <c r="G2200" s="191">
        <f>'5 Driver Data'!G2200</f>
        <v>0</v>
      </c>
      <c r="H2200" s="191">
        <f>'5 Driver Data'!H2200</f>
        <v>0</v>
      </c>
      <c r="I2200" s="191">
        <f>'5 Driver Data'!I2200</f>
        <v>0</v>
      </c>
      <c r="J2200" s="191">
        <f>'5 Driver Data'!J2200</f>
        <v>0</v>
      </c>
      <c r="K2200" s="206">
        <f>'5 Driver Data'!K2200</f>
        <v>0</v>
      </c>
      <c r="L2200" s="1"/>
      <c r="M2200" s="216" t="str">
        <f>IF(D2200=0,"Blank",'3 Model Input'!E$44*'3 Model Input'!E$45)</f>
        <v>Blank</v>
      </c>
      <c r="N2200" s="197" t="str">
        <f t="shared" si="360"/>
        <v>Blank</v>
      </c>
      <c r="O2200" s="197" t="str">
        <f>IF(D2200=0,"Blank",'3 Model Input'!E$49*(1-'3 Model Input'!E$51))</f>
        <v>Blank</v>
      </c>
      <c r="P2200" s="197" t="str">
        <f t="shared" si="361"/>
        <v>Blank</v>
      </c>
      <c r="Q2200" s="197" t="str">
        <f>IF(D2200=0,"Blank",IF(D2200="BEV",E2200*(1-'3 Model Input'!E$54), E2200))</f>
        <v>Blank</v>
      </c>
      <c r="R2200" s="198" t="str">
        <f>IF(D2200=0,"Blank",IF(D2200="PHEV",F2200/G2200,F2200*(1-'3 Model Input'!E$54)/G2200))</f>
        <v>Blank</v>
      </c>
      <c r="S2200" s="198" t="str">
        <f>IF(D2200=0,"Blank",IF(D2200="PHEV",MIN(M2200,E2200),MIN(M2200,(E2200*(1-'3 Model Input'!E$54)))))</f>
        <v>Blank</v>
      </c>
      <c r="T2200" s="217" t="str">
        <f t="shared" si="362"/>
        <v>Blank</v>
      </c>
      <c r="U2200" s="89"/>
      <c r="V2200" s="216" t="str">
        <f>IF(D2200=0,"Blank",P2200*'3 Model Input'!E$50)</f>
        <v>Blank</v>
      </c>
      <c r="W2200" s="197" t="str">
        <f t="shared" si="363"/>
        <v>Blank</v>
      </c>
      <c r="X2200" s="197" t="str">
        <f t="shared" si="364"/>
        <v>Blank</v>
      </c>
      <c r="Y2200" s="197" t="str">
        <f t="shared" si="365"/>
        <v>Blank</v>
      </c>
      <c r="Z2200" s="197" t="str">
        <f t="shared" si="366"/>
        <v>Blank</v>
      </c>
      <c r="AA2200" s="223" t="str" cm="1">
        <f t="array" ref="AA2200">_xlfn.IFS(ISTEXT('3 Model Input'!F$70),"Missing",ISTEXT('3 Model Input'!I$70),"Missing",ISNUMBER('3 Model Input'!K$70),'3 Model Input'!K$70*P2200)</f>
        <v>Missing</v>
      </c>
      <c r="AB2200" s="89"/>
      <c r="AC2200" s="227" t="str" cm="1">
        <f t="array" ref="AC2200">IF(D2200=0,"Blank",_xlfn.IFS('3 Model Input'!E$61=1,(V2200*G2200)/T2200,'3 Model Input'!E$61=2,(W2200*G2200)/T2200,'3 Model Input'!E$61=3,(X2200*G2200)/T2200,'3 Model Input'!E$61=4,(Y2200*G2200)/T2200,'3 Model Input'!E$61=5,(Z2200*G2200)/T2200, ISTEXT('3 Model Input'!E$61),"Missing",'3 Model Input'!E$61=6,(AA2200*G2200)/T2200))</f>
        <v>Blank</v>
      </c>
      <c r="AD2200" s="202" t="str">
        <f t="shared" si="367"/>
        <v>Blank</v>
      </c>
      <c r="AE2200" s="202" t="str">
        <f t="shared" si="368"/>
        <v>Blank</v>
      </c>
      <c r="AF2200" s="217" t="str">
        <f t="shared" si="369"/>
        <v>Blank</v>
      </c>
      <c r="AG2200" s="9" t="str" cm="1">
        <f t="array" ref="AG2200">_xlfn.IFS(ISNUMBER(AC2200), "", ISNUMBER(SEARCH("Blank", AC2200)), "", ISERROR(AC2200), "Bad input on tab 3")</f>
        <v/>
      </c>
    </row>
    <row r="2201" spans="2:33" ht="15" customHeight="1" x14ac:dyDescent="0.75">
      <c r="B2201" s="205" t="str">
        <f>'5 Driver Data'!B2201</f>
        <v>2193</v>
      </c>
      <c r="C2201" s="193">
        <f>'5 Driver Data'!C2201</f>
        <v>0</v>
      </c>
      <c r="D2201" s="192">
        <f>'5 Driver Data'!D2201</f>
        <v>0</v>
      </c>
      <c r="E2201" s="191">
        <f>'5 Driver Data'!E2201</f>
        <v>0</v>
      </c>
      <c r="F2201" s="191">
        <f>'5 Driver Data'!F2201</f>
        <v>0</v>
      </c>
      <c r="G2201" s="191">
        <f>'5 Driver Data'!G2201</f>
        <v>0</v>
      </c>
      <c r="H2201" s="191">
        <f>'5 Driver Data'!H2201</f>
        <v>0</v>
      </c>
      <c r="I2201" s="191">
        <f>'5 Driver Data'!I2201</f>
        <v>0</v>
      </c>
      <c r="J2201" s="191">
        <f>'5 Driver Data'!J2201</f>
        <v>0</v>
      </c>
      <c r="K2201" s="206">
        <f>'5 Driver Data'!K2201</f>
        <v>0</v>
      </c>
      <c r="L2201" s="1"/>
      <c r="M2201" s="216" t="str">
        <f>IF(D2201=0,"Blank",'3 Model Input'!E$44*'3 Model Input'!E$45)</f>
        <v>Blank</v>
      </c>
      <c r="N2201" s="197" t="str">
        <f t="shared" si="360"/>
        <v>Blank</v>
      </c>
      <c r="O2201" s="197" t="str">
        <f>IF(D2201=0,"Blank",'3 Model Input'!E$49*(1-'3 Model Input'!E$51))</f>
        <v>Blank</v>
      </c>
      <c r="P2201" s="197" t="str">
        <f t="shared" si="361"/>
        <v>Blank</v>
      </c>
      <c r="Q2201" s="197" t="str">
        <f>IF(D2201=0,"Blank",IF(D2201="BEV",E2201*(1-'3 Model Input'!E$54), E2201))</f>
        <v>Blank</v>
      </c>
      <c r="R2201" s="198" t="str">
        <f>IF(D2201=0,"Blank",IF(D2201="PHEV",F2201/G2201,F2201*(1-'3 Model Input'!E$54)/G2201))</f>
        <v>Blank</v>
      </c>
      <c r="S2201" s="198" t="str">
        <f>IF(D2201=0,"Blank",IF(D2201="PHEV",MIN(M2201,E2201),MIN(M2201,(E2201*(1-'3 Model Input'!E$54)))))</f>
        <v>Blank</v>
      </c>
      <c r="T2201" s="217" t="str">
        <f t="shared" si="362"/>
        <v>Blank</v>
      </c>
      <c r="U2201" s="89"/>
      <c r="V2201" s="216" t="str">
        <f>IF(D2201=0,"Blank",P2201*'3 Model Input'!E$50)</f>
        <v>Blank</v>
      </c>
      <c r="W2201" s="197" t="str">
        <f t="shared" si="363"/>
        <v>Blank</v>
      </c>
      <c r="X2201" s="197" t="str">
        <f t="shared" si="364"/>
        <v>Blank</v>
      </c>
      <c r="Y2201" s="197" t="str">
        <f t="shared" si="365"/>
        <v>Blank</v>
      </c>
      <c r="Z2201" s="197" t="str">
        <f t="shared" si="366"/>
        <v>Blank</v>
      </c>
      <c r="AA2201" s="223" t="str" cm="1">
        <f t="array" ref="AA2201">_xlfn.IFS(ISTEXT('3 Model Input'!F$70),"Missing",ISTEXT('3 Model Input'!I$70),"Missing",ISNUMBER('3 Model Input'!K$70),'3 Model Input'!K$70*P2201)</f>
        <v>Missing</v>
      </c>
      <c r="AB2201" s="89"/>
      <c r="AC2201" s="227" t="str" cm="1">
        <f t="array" ref="AC2201">IF(D2201=0,"Blank",_xlfn.IFS('3 Model Input'!E$61=1,(V2201*G2201)/T2201,'3 Model Input'!E$61=2,(W2201*G2201)/T2201,'3 Model Input'!E$61=3,(X2201*G2201)/T2201,'3 Model Input'!E$61=4,(Y2201*G2201)/T2201,'3 Model Input'!E$61=5,(Z2201*G2201)/T2201, ISTEXT('3 Model Input'!E$61),"Missing",'3 Model Input'!E$61=6,(AA2201*G2201)/T2201))</f>
        <v>Blank</v>
      </c>
      <c r="AD2201" s="202" t="str">
        <f t="shared" si="367"/>
        <v>Blank</v>
      </c>
      <c r="AE2201" s="202" t="str">
        <f t="shared" si="368"/>
        <v>Blank</v>
      </c>
      <c r="AF2201" s="217" t="str">
        <f t="shared" si="369"/>
        <v>Blank</v>
      </c>
      <c r="AG2201" s="9" t="str" cm="1">
        <f t="array" ref="AG2201">_xlfn.IFS(ISNUMBER(AC2201), "", ISNUMBER(SEARCH("Blank", AC2201)), "", ISERROR(AC2201), "Bad input on tab 3")</f>
        <v/>
      </c>
    </row>
    <row r="2202" spans="2:33" ht="15" customHeight="1" x14ac:dyDescent="0.75">
      <c r="B2202" s="205" t="str">
        <f>'5 Driver Data'!B2202</f>
        <v>2194</v>
      </c>
      <c r="C2202" s="193">
        <f>'5 Driver Data'!C2202</f>
        <v>0</v>
      </c>
      <c r="D2202" s="192">
        <f>'5 Driver Data'!D2202</f>
        <v>0</v>
      </c>
      <c r="E2202" s="191">
        <f>'5 Driver Data'!E2202</f>
        <v>0</v>
      </c>
      <c r="F2202" s="191">
        <f>'5 Driver Data'!F2202</f>
        <v>0</v>
      </c>
      <c r="G2202" s="191">
        <f>'5 Driver Data'!G2202</f>
        <v>0</v>
      </c>
      <c r="H2202" s="191">
        <f>'5 Driver Data'!H2202</f>
        <v>0</v>
      </c>
      <c r="I2202" s="191">
        <f>'5 Driver Data'!I2202</f>
        <v>0</v>
      </c>
      <c r="J2202" s="191">
        <f>'5 Driver Data'!J2202</f>
        <v>0</v>
      </c>
      <c r="K2202" s="206">
        <f>'5 Driver Data'!K2202</f>
        <v>0</v>
      </c>
      <c r="L2202" s="1"/>
      <c r="M2202" s="216" t="str">
        <f>IF(D2202=0,"Blank",'3 Model Input'!E$44*'3 Model Input'!E$45)</f>
        <v>Blank</v>
      </c>
      <c r="N2202" s="197" t="str">
        <f t="shared" si="360"/>
        <v>Blank</v>
      </c>
      <c r="O2202" s="197" t="str">
        <f>IF(D2202=0,"Blank",'3 Model Input'!E$49*(1-'3 Model Input'!E$51))</f>
        <v>Blank</v>
      </c>
      <c r="P2202" s="197" t="str">
        <f t="shared" si="361"/>
        <v>Blank</v>
      </c>
      <c r="Q2202" s="197" t="str">
        <f>IF(D2202=0,"Blank",IF(D2202="BEV",E2202*(1-'3 Model Input'!E$54), E2202))</f>
        <v>Blank</v>
      </c>
      <c r="R2202" s="198" t="str">
        <f>IF(D2202=0,"Blank",IF(D2202="PHEV",F2202/G2202,F2202*(1-'3 Model Input'!E$54)/G2202))</f>
        <v>Blank</v>
      </c>
      <c r="S2202" s="198" t="str">
        <f>IF(D2202=0,"Blank",IF(D2202="PHEV",MIN(M2202,E2202),MIN(M2202,(E2202*(1-'3 Model Input'!E$54)))))</f>
        <v>Blank</v>
      </c>
      <c r="T2202" s="217" t="str">
        <f t="shared" si="362"/>
        <v>Blank</v>
      </c>
      <c r="U2202" s="89"/>
      <c r="V2202" s="216" t="str">
        <f>IF(D2202=0,"Blank",P2202*'3 Model Input'!E$50)</f>
        <v>Blank</v>
      </c>
      <c r="W2202" s="197" t="str">
        <f t="shared" si="363"/>
        <v>Blank</v>
      </c>
      <c r="X2202" s="197" t="str">
        <f t="shared" si="364"/>
        <v>Blank</v>
      </c>
      <c r="Y2202" s="197" t="str">
        <f t="shared" si="365"/>
        <v>Blank</v>
      </c>
      <c r="Z2202" s="197" t="str">
        <f t="shared" si="366"/>
        <v>Blank</v>
      </c>
      <c r="AA2202" s="223" t="str" cm="1">
        <f t="array" ref="AA2202">_xlfn.IFS(ISTEXT('3 Model Input'!F$70),"Missing",ISTEXT('3 Model Input'!I$70),"Missing",ISNUMBER('3 Model Input'!K$70),'3 Model Input'!K$70*P2202)</f>
        <v>Missing</v>
      </c>
      <c r="AB2202" s="89"/>
      <c r="AC2202" s="227" t="str" cm="1">
        <f t="array" ref="AC2202">IF(D2202=0,"Blank",_xlfn.IFS('3 Model Input'!E$61=1,(V2202*G2202)/T2202,'3 Model Input'!E$61=2,(W2202*G2202)/T2202,'3 Model Input'!E$61=3,(X2202*G2202)/T2202,'3 Model Input'!E$61=4,(Y2202*G2202)/T2202,'3 Model Input'!E$61=5,(Z2202*G2202)/T2202, ISTEXT('3 Model Input'!E$61),"Missing",'3 Model Input'!E$61=6,(AA2202*G2202)/T2202))</f>
        <v>Blank</v>
      </c>
      <c r="AD2202" s="202" t="str">
        <f t="shared" si="367"/>
        <v>Blank</v>
      </c>
      <c r="AE2202" s="202" t="str">
        <f t="shared" si="368"/>
        <v>Blank</v>
      </c>
      <c r="AF2202" s="217" t="str">
        <f t="shared" si="369"/>
        <v>Blank</v>
      </c>
      <c r="AG2202" s="9" t="str" cm="1">
        <f t="array" ref="AG2202">_xlfn.IFS(ISNUMBER(AC2202), "", ISNUMBER(SEARCH("Blank", AC2202)), "", ISERROR(AC2202), "Bad input on tab 3")</f>
        <v/>
      </c>
    </row>
    <row r="2203" spans="2:33" ht="15" customHeight="1" x14ac:dyDescent="0.75">
      <c r="B2203" s="205" t="str">
        <f>'5 Driver Data'!B2203</f>
        <v>2195</v>
      </c>
      <c r="C2203" s="193">
        <f>'5 Driver Data'!C2203</f>
        <v>0</v>
      </c>
      <c r="D2203" s="192">
        <f>'5 Driver Data'!D2203</f>
        <v>0</v>
      </c>
      <c r="E2203" s="191">
        <f>'5 Driver Data'!E2203</f>
        <v>0</v>
      </c>
      <c r="F2203" s="191">
        <f>'5 Driver Data'!F2203</f>
        <v>0</v>
      </c>
      <c r="G2203" s="191">
        <f>'5 Driver Data'!G2203</f>
        <v>0</v>
      </c>
      <c r="H2203" s="191">
        <f>'5 Driver Data'!H2203</f>
        <v>0</v>
      </c>
      <c r="I2203" s="191">
        <f>'5 Driver Data'!I2203</f>
        <v>0</v>
      </c>
      <c r="J2203" s="191">
        <f>'5 Driver Data'!J2203</f>
        <v>0</v>
      </c>
      <c r="K2203" s="206">
        <f>'5 Driver Data'!K2203</f>
        <v>0</v>
      </c>
      <c r="L2203" s="1"/>
      <c r="M2203" s="216" t="str">
        <f>IF(D2203=0,"Blank",'3 Model Input'!E$44*'3 Model Input'!E$45)</f>
        <v>Blank</v>
      </c>
      <c r="N2203" s="197" t="str">
        <f t="shared" si="360"/>
        <v>Blank</v>
      </c>
      <c r="O2203" s="197" t="str">
        <f>IF(D2203=0,"Blank",'3 Model Input'!E$49*(1-'3 Model Input'!E$51))</f>
        <v>Blank</v>
      </c>
      <c r="P2203" s="197" t="str">
        <f t="shared" si="361"/>
        <v>Blank</v>
      </c>
      <c r="Q2203" s="197" t="str">
        <f>IF(D2203=0,"Blank",IF(D2203="BEV",E2203*(1-'3 Model Input'!E$54), E2203))</f>
        <v>Blank</v>
      </c>
      <c r="R2203" s="198" t="str">
        <f>IF(D2203=0,"Blank",IF(D2203="PHEV",F2203/G2203,F2203*(1-'3 Model Input'!E$54)/G2203))</f>
        <v>Blank</v>
      </c>
      <c r="S2203" s="198" t="str">
        <f>IF(D2203=0,"Blank",IF(D2203="PHEV",MIN(M2203,E2203),MIN(M2203,(E2203*(1-'3 Model Input'!E$54)))))</f>
        <v>Blank</v>
      </c>
      <c r="T2203" s="217" t="str">
        <f t="shared" si="362"/>
        <v>Blank</v>
      </c>
      <c r="U2203" s="89"/>
      <c r="V2203" s="216" t="str">
        <f>IF(D2203=0,"Blank",P2203*'3 Model Input'!E$50)</f>
        <v>Blank</v>
      </c>
      <c r="W2203" s="197" t="str">
        <f t="shared" si="363"/>
        <v>Blank</v>
      </c>
      <c r="X2203" s="197" t="str">
        <f t="shared" si="364"/>
        <v>Blank</v>
      </c>
      <c r="Y2203" s="197" t="str">
        <f t="shared" si="365"/>
        <v>Blank</v>
      </c>
      <c r="Z2203" s="197" t="str">
        <f t="shared" si="366"/>
        <v>Blank</v>
      </c>
      <c r="AA2203" s="223" t="str" cm="1">
        <f t="array" ref="AA2203">_xlfn.IFS(ISTEXT('3 Model Input'!F$70),"Missing",ISTEXT('3 Model Input'!I$70),"Missing",ISNUMBER('3 Model Input'!K$70),'3 Model Input'!K$70*P2203)</f>
        <v>Missing</v>
      </c>
      <c r="AB2203" s="89"/>
      <c r="AC2203" s="227" t="str" cm="1">
        <f t="array" ref="AC2203">IF(D2203=0,"Blank",_xlfn.IFS('3 Model Input'!E$61=1,(V2203*G2203)/T2203,'3 Model Input'!E$61=2,(W2203*G2203)/T2203,'3 Model Input'!E$61=3,(X2203*G2203)/T2203,'3 Model Input'!E$61=4,(Y2203*G2203)/T2203,'3 Model Input'!E$61=5,(Z2203*G2203)/T2203, ISTEXT('3 Model Input'!E$61),"Missing",'3 Model Input'!E$61=6,(AA2203*G2203)/T2203))</f>
        <v>Blank</v>
      </c>
      <c r="AD2203" s="202" t="str">
        <f t="shared" si="367"/>
        <v>Blank</v>
      </c>
      <c r="AE2203" s="202" t="str">
        <f t="shared" si="368"/>
        <v>Blank</v>
      </c>
      <c r="AF2203" s="217" t="str">
        <f t="shared" si="369"/>
        <v>Blank</v>
      </c>
      <c r="AG2203" s="9" t="str" cm="1">
        <f t="array" ref="AG2203">_xlfn.IFS(ISNUMBER(AC2203), "", ISNUMBER(SEARCH("Blank", AC2203)), "", ISERROR(AC2203), "Bad input on tab 3")</f>
        <v/>
      </c>
    </row>
    <row r="2204" spans="2:33" ht="15" customHeight="1" x14ac:dyDescent="0.75">
      <c r="B2204" s="205" t="str">
        <f>'5 Driver Data'!B2204</f>
        <v>2196</v>
      </c>
      <c r="C2204" s="193">
        <f>'5 Driver Data'!C2204</f>
        <v>0</v>
      </c>
      <c r="D2204" s="192">
        <f>'5 Driver Data'!D2204</f>
        <v>0</v>
      </c>
      <c r="E2204" s="191">
        <f>'5 Driver Data'!E2204</f>
        <v>0</v>
      </c>
      <c r="F2204" s="191">
        <f>'5 Driver Data'!F2204</f>
        <v>0</v>
      </c>
      <c r="G2204" s="191">
        <f>'5 Driver Data'!G2204</f>
        <v>0</v>
      </c>
      <c r="H2204" s="191">
        <f>'5 Driver Data'!H2204</f>
        <v>0</v>
      </c>
      <c r="I2204" s="191">
        <f>'5 Driver Data'!I2204</f>
        <v>0</v>
      </c>
      <c r="J2204" s="191">
        <f>'5 Driver Data'!J2204</f>
        <v>0</v>
      </c>
      <c r="K2204" s="206">
        <f>'5 Driver Data'!K2204</f>
        <v>0</v>
      </c>
      <c r="L2204" s="1"/>
      <c r="M2204" s="216" t="str">
        <f>IF(D2204=0,"Blank",'3 Model Input'!E$44*'3 Model Input'!E$45)</f>
        <v>Blank</v>
      </c>
      <c r="N2204" s="197" t="str">
        <f t="shared" si="360"/>
        <v>Blank</v>
      </c>
      <c r="O2204" s="197" t="str">
        <f>IF(D2204=0,"Blank",'3 Model Input'!E$49*(1-'3 Model Input'!E$51))</f>
        <v>Blank</v>
      </c>
      <c r="P2204" s="197" t="str">
        <f t="shared" si="361"/>
        <v>Blank</v>
      </c>
      <c r="Q2204" s="197" t="str">
        <f>IF(D2204=0,"Blank",IF(D2204="BEV",E2204*(1-'3 Model Input'!E$54), E2204))</f>
        <v>Blank</v>
      </c>
      <c r="R2204" s="198" t="str">
        <f>IF(D2204=0,"Blank",IF(D2204="PHEV",F2204/G2204,F2204*(1-'3 Model Input'!E$54)/G2204))</f>
        <v>Blank</v>
      </c>
      <c r="S2204" s="198" t="str">
        <f>IF(D2204=0,"Blank",IF(D2204="PHEV",MIN(M2204,E2204),MIN(M2204,(E2204*(1-'3 Model Input'!E$54)))))</f>
        <v>Blank</v>
      </c>
      <c r="T2204" s="217" t="str">
        <f t="shared" si="362"/>
        <v>Blank</v>
      </c>
      <c r="U2204" s="89"/>
      <c r="V2204" s="216" t="str">
        <f>IF(D2204=0,"Blank",P2204*'3 Model Input'!E$50)</f>
        <v>Blank</v>
      </c>
      <c r="W2204" s="197" t="str">
        <f t="shared" si="363"/>
        <v>Blank</v>
      </c>
      <c r="X2204" s="197" t="str">
        <f t="shared" si="364"/>
        <v>Blank</v>
      </c>
      <c r="Y2204" s="197" t="str">
        <f t="shared" si="365"/>
        <v>Blank</v>
      </c>
      <c r="Z2204" s="197" t="str">
        <f t="shared" si="366"/>
        <v>Blank</v>
      </c>
      <c r="AA2204" s="223" t="str" cm="1">
        <f t="array" ref="AA2204">_xlfn.IFS(ISTEXT('3 Model Input'!F$70),"Missing",ISTEXT('3 Model Input'!I$70),"Missing",ISNUMBER('3 Model Input'!K$70),'3 Model Input'!K$70*P2204)</f>
        <v>Missing</v>
      </c>
      <c r="AB2204" s="89"/>
      <c r="AC2204" s="227" t="str" cm="1">
        <f t="array" ref="AC2204">IF(D2204=0,"Blank",_xlfn.IFS('3 Model Input'!E$61=1,(V2204*G2204)/T2204,'3 Model Input'!E$61=2,(W2204*G2204)/T2204,'3 Model Input'!E$61=3,(X2204*G2204)/T2204,'3 Model Input'!E$61=4,(Y2204*G2204)/T2204,'3 Model Input'!E$61=5,(Z2204*G2204)/T2204, ISTEXT('3 Model Input'!E$61),"Missing",'3 Model Input'!E$61=6,(AA2204*G2204)/T2204))</f>
        <v>Blank</v>
      </c>
      <c r="AD2204" s="202" t="str">
        <f t="shared" si="367"/>
        <v>Blank</v>
      </c>
      <c r="AE2204" s="202" t="str">
        <f t="shared" si="368"/>
        <v>Blank</v>
      </c>
      <c r="AF2204" s="217" t="str">
        <f t="shared" si="369"/>
        <v>Blank</v>
      </c>
      <c r="AG2204" s="9" t="str" cm="1">
        <f t="array" ref="AG2204">_xlfn.IFS(ISNUMBER(AC2204), "", ISNUMBER(SEARCH("Blank", AC2204)), "", ISERROR(AC2204), "Bad input on tab 3")</f>
        <v/>
      </c>
    </row>
    <row r="2205" spans="2:33" ht="15" customHeight="1" x14ac:dyDescent="0.75">
      <c r="B2205" s="205" t="str">
        <f>'5 Driver Data'!B2205</f>
        <v>2197</v>
      </c>
      <c r="C2205" s="193">
        <f>'5 Driver Data'!C2205</f>
        <v>0</v>
      </c>
      <c r="D2205" s="192">
        <f>'5 Driver Data'!D2205</f>
        <v>0</v>
      </c>
      <c r="E2205" s="191">
        <f>'5 Driver Data'!E2205</f>
        <v>0</v>
      </c>
      <c r="F2205" s="191">
        <f>'5 Driver Data'!F2205</f>
        <v>0</v>
      </c>
      <c r="G2205" s="191">
        <f>'5 Driver Data'!G2205</f>
        <v>0</v>
      </c>
      <c r="H2205" s="191">
        <f>'5 Driver Data'!H2205</f>
        <v>0</v>
      </c>
      <c r="I2205" s="191">
        <f>'5 Driver Data'!I2205</f>
        <v>0</v>
      </c>
      <c r="J2205" s="191">
        <f>'5 Driver Data'!J2205</f>
        <v>0</v>
      </c>
      <c r="K2205" s="206">
        <f>'5 Driver Data'!K2205</f>
        <v>0</v>
      </c>
      <c r="L2205" s="1"/>
      <c r="M2205" s="216" t="str">
        <f>IF(D2205=0,"Blank",'3 Model Input'!E$44*'3 Model Input'!E$45)</f>
        <v>Blank</v>
      </c>
      <c r="N2205" s="197" t="str">
        <f t="shared" si="360"/>
        <v>Blank</v>
      </c>
      <c r="O2205" s="197" t="str">
        <f>IF(D2205=0,"Blank",'3 Model Input'!E$49*(1-'3 Model Input'!E$51))</f>
        <v>Blank</v>
      </c>
      <c r="P2205" s="197" t="str">
        <f t="shared" si="361"/>
        <v>Blank</v>
      </c>
      <c r="Q2205" s="197" t="str">
        <f>IF(D2205=0,"Blank",IF(D2205="BEV",E2205*(1-'3 Model Input'!E$54), E2205))</f>
        <v>Blank</v>
      </c>
      <c r="R2205" s="198" t="str">
        <f>IF(D2205=0,"Blank",IF(D2205="PHEV",F2205/G2205,F2205*(1-'3 Model Input'!E$54)/G2205))</f>
        <v>Blank</v>
      </c>
      <c r="S2205" s="198" t="str">
        <f>IF(D2205=0,"Blank",IF(D2205="PHEV",MIN(M2205,E2205),MIN(M2205,(E2205*(1-'3 Model Input'!E$54)))))</f>
        <v>Blank</v>
      </c>
      <c r="T2205" s="217" t="str">
        <f t="shared" si="362"/>
        <v>Blank</v>
      </c>
      <c r="U2205" s="89"/>
      <c r="V2205" s="216" t="str">
        <f>IF(D2205=0,"Blank",P2205*'3 Model Input'!E$50)</f>
        <v>Blank</v>
      </c>
      <c r="W2205" s="197" t="str">
        <f t="shared" si="363"/>
        <v>Blank</v>
      </c>
      <c r="X2205" s="197" t="str">
        <f t="shared" si="364"/>
        <v>Blank</v>
      </c>
      <c r="Y2205" s="197" t="str">
        <f t="shared" si="365"/>
        <v>Blank</v>
      </c>
      <c r="Z2205" s="197" t="str">
        <f t="shared" si="366"/>
        <v>Blank</v>
      </c>
      <c r="AA2205" s="223" t="str" cm="1">
        <f t="array" ref="AA2205">_xlfn.IFS(ISTEXT('3 Model Input'!F$70),"Missing",ISTEXT('3 Model Input'!I$70),"Missing",ISNUMBER('3 Model Input'!K$70),'3 Model Input'!K$70*P2205)</f>
        <v>Missing</v>
      </c>
      <c r="AB2205" s="89"/>
      <c r="AC2205" s="227" t="str" cm="1">
        <f t="array" ref="AC2205">IF(D2205=0,"Blank",_xlfn.IFS('3 Model Input'!E$61=1,(V2205*G2205)/T2205,'3 Model Input'!E$61=2,(W2205*G2205)/T2205,'3 Model Input'!E$61=3,(X2205*G2205)/T2205,'3 Model Input'!E$61=4,(Y2205*G2205)/T2205,'3 Model Input'!E$61=5,(Z2205*G2205)/T2205, ISTEXT('3 Model Input'!E$61),"Missing",'3 Model Input'!E$61=6,(AA2205*G2205)/T2205))</f>
        <v>Blank</v>
      </c>
      <c r="AD2205" s="202" t="str">
        <f t="shared" si="367"/>
        <v>Blank</v>
      </c>
      <c r="AE2205" s="202" t="str">
        <f t="shared" si="368"/>
        <v>Blank</v>
      </c>
      <c r="AF2205" s="217" t="str">
        <f t="shared" si="369"/>
        <v>Blank</v>
      </c>
      <c r="AG2205" s="9" t="str" cm="1">
        <f t="array" ref="AG2205">_xlfn.IFS(ISNUMBER(AC2205), "", ISNUMBER(SEARCH("Blank", AC2205)), "", ISERROR(AC2205), "Bad input on tab 3")</f>
        <v/>
      </c>
    </row>
    <row r="2206" spans="2:33" ht="15" customHeight="1" x14ac:dyDescent="0.75">
      <c r="B2206" s="205" t="str">
        <f>'5 Driver Data'!B2206</f>
        <v>2198</v>
      </c>
      <c r="C2206" s="193">
        <f>'5 Driver Data'!C2206</f>
        <v>0</v>
      </c>
      <c r="D2206" s="192">
        <f>'5 Driver Data'!D2206</f>
        <v>0</v>
      </c>
      <c r="E2206" s="191">
        <f>'5 Driver Data'!E2206</f>
        <v>0</v>
      </c>
      <c r="F2206" s="191">
        <f>'5 Driver Data'!F2206</f>
        <v>0</v>
      </c>
      <c r="G2206" s="191">
        <f>'5 Driver Data'!G2206</f>
        <v>0</v>
      </c>
      <c r="H2206" s="191">
        <f>'5 Driver Data'!H2206</f>
        <v>0</v>
      </c>
      <c r="I2206" s="191">
        <f>'5 Driver Data'!I2206</f>
        <v>0</v>
      </c>
      <c r="J2206" s="191">
        <f>'5 Driver Data'!J2206</f>
        <v>0</v>
      </c>
      <c r="K2206" s="206">
        <f>'5 Driver Data'!K2206</f>
        <v>0</v>
      </c>
      <c r="L2206" s="1"/>
      <c r="M2206" s="216" t="str">
        <f>IF(D2206=0,"Blank",'3 Model Input'!E$44*'3 Model Input'!E$45)</f>
        <v>Blank</v>
      </c>
      <c r="N2206" s="197" t="str">
        <f t="shared" si="360"/>
        <v>Blank</v>
      </c>
      <c r="O2206" s="197" t="str">
        <f>IF(D2206=0,"Blank",'3 Model Input'!E$49*(1-'3 Model Input'!E$51))</f>
        <v>Blank</v>
      </c>
      <c r="P2206" s="197" t="str">
        <f t="shared" si="361"/>
        <v>Blank</v>
      </c>
      <c r="Q2206" s="197" t="str">
        <f>IF(D2206=0,"Blank",IF(D2206="BEV",E2206*(1-'3 Model Input'!E$54), E2206))</f>
        <v>Blank</v>
      </c>
      <c r="R2206" s="198" t="str">
        <f>IF(D2206=0,"Blank",IF(D2206="PHEV",F2206/G2206,F2206*(1-'3 Model Input'!E$54)/G2206))</f>
        <v>Blank</v>
      </c>
      <c r="S2206" s="198" t="str">
        <f>IF(D2206=0,"Blank",IF(D2206="PHEV",MIN(M2206,E2206),MIN(M2206,(E2206*(1-'3 Model Input'!E$54)))))</f>
        <v>Blank</v>
      </c>
      <c r="T2206" s="217" t="str">
        <f t="shared" si="362"/>
        <v>Blank</v>
      </c>
      <c r="U2206" s="89"/>
      <c r="V2206" s="216" t="str">
        <f>IF(D2206=0,"Blank",P2206*'3 Model Input'!E$50)</f>
        <v>Blank</v>
      </c>
      <c r="W2206" s="197" t="str">
        <f t="shared" si="363"/>
        <v>Blank</v>
      </c>
      <c r="X2206" s="197" t="str">
        <f t="shared" si="364"/>
        <v>Blank</v>
      </c>
      <c r="Y2206" s="197" t="str">
        <f t="shared" si="365"/>
        <v>Blank</v>
      </c>
      <c r="Z2206" s="197" t="str">
        <f t="shared" si="366"/>
        <v>Blank</v>
      </c>
      <c r="AA2206" s="223" t="str" cm="1">
        <f t="array" ref="AA2206">_xlfn.IFS(ISTEXT('3 Model Input'!F$70),"Missing",ISTEXT('3 Model Input'!I$70),"Missing",ISNUMBER('3 Model Input'!K$70),'3 Model Input'!K$70*P2206)</f>
        <v>Missing</v>
      </c>
      <c r="AB2206" s="89"/>
      <c r="AC2206" s="227" t="str" cm="1">
        <f t="array" ref="AC2206">IF(D2206=0,"Blank",_xlfn.IFS('3 Model Input'!E$61=1,(V2206*G2206)/T2206,'3 Model Input'!E$61=2,(W2206*G2206)/T2206,'3 Model Input'!E$61=3,(X2206*G2206)/T2206,'3 Model Input'!E$61=4,(Y2206*G2206)/T2206,'3 Model Input'!E$61=5,(Z2206*G2206)/T2206, ISTEXT('3 Model Input'!E$61),"Missing",'3 Model Input'!E$61=6,(AA2206*G2206)/T2206))</f>
        <v>Blank</v>
      </c>
      <c r="AD2206" s="202" t="str">
        <f t="shared" si="367"/>
        <v>Blank</v>
      </c>
      <c r="AE2206" s="202" t="str">
        <f t="shared" si="368"/>
        <v>Blank</v>
      </c>
      <c r="AF2206" s="217" t="str">
        <f t="shared" si="369"/>
        <v>Blank</v>
      </c>
      <c r="AG2206" s="9" t="str" cm="1">
        <f t="array" ref="AG2206">_xlfn.IFS(ISNUMBER(AC2206), "", ISNUMBER(SEARCH("Blank", AC2206)), "", ISERROR(AC2206), "Bad input on tab 3")</f>
        <v/>
      </c>
    </row>
    <row r="2207" spans="2:33" ht="15" customHeight="1" x14ac:dyDescent="0.75">
      <c r="B2207" s="205" t="str">
        <f>'5 Driver Data'!B2207</f>
        <v>2199</v>
      </c>
      <c r="C2207" s="193">
        <f>'5 Driver Data'!C2207</f>
        <v>0</v>
      </c>
      <c r="D2207" s="192">
        <f>'5 Driver Data'!D2207</f>
        <v>0</v>
      </c>
      <c r="E2207" s="191">
        <f>'5 Driver Data'!E2207</f>
        <v>0</v>
      </c>
      <c r="F2207" s="191">
        <f>'5 Driver Data'!F2207</f>
        <v>0</v>
      </c>
      <c r="G2207" s="191">
        <f>'5 Driver Data'!G2207</f>
        <v>0</v>
      </c>
      <c r="H2207" s="191">
        <f>'5 Driver Data'!H2207</f>
        <v>0</v>
      </c>
      <c r="I2207" s="191">
        <f>'5 Driver Data'!I2207</f>
        <v>0</v>
      </c>
      <c r="J2207" s="191">
        <f>'5 Driver Data'!J2207</f>
        <v>0</v>
      </c>
      <c r="K2207" s="206">
        <f>'5 Driver Data'!K2207</f>
        <v>0</v>
      </c>
      <c r="L2207" s="1"/>
      <c r="M2207" s="216" t="str">
        <f>IF(D2207=0,"Blank",'3 Model Input'!E$44*'3 Model Input'!E$45)</f>
        <v>Blank</v>
      </c>
      <c r="N2207" s="197" t="str">
        <f t="shared" si="360"/>
        <v>Blank</v>
      </c>
      <c r="O2207" s="197" t="str">
        <f>IF(D2207=0,"Blank",'3 Model Input'!E$49*(1-'3 Model Input'!E$51))</f>
        <v>Blank</v>
      </c>
      <c r="P2207" s="197" t="str">
        <f t="shared" si="361"/>
        <v>Blank</v>
      </c>
      <c r="Q2207" s="197" t="str">
        <f>IF(D2207=0,"Blank",IF(D2207="BEV",E2207*(1-'3 Model Input'!E$54), E2207))</f>
        <v>Blank</v>
      </c>
      <c r="R2207" s="198" t="str">
        <f>IF(D2207=0,"Blank",IF(D2207="PHEV",F2207/G2207,F2207*(1-'3 Model Input'!E$54)/G2207))</f>
        <v>Blank</v>
      </c>
      <c r="S2207" s="198" t="str">
        <f>IF(D2207=0,"Blank",IF(D2207="PHEV",MIN(M2207,E2207),MIN(M2207,(E2207*(1-'3 Model Input'!E$54)))))</f>
        <v>Blank</v>
      </c>
      <c r="T2207" s="217" t="str">
        <f t="shared" si="362"/>
        <v>Blank</v>
      </c>
      <c r="U2207" s="89"/>
      <c r="V2207" s="216" t="str">
        <f>IF(D2207=0,"Blank",P2207*'3 Model Input'!E$50)</f>
        <v>Blank</v>
      </c>
      <c r="W2207" s="197" t="str">
        <f t="shared" si="363"/>
        <v>Blank</v>
      </c>
      <c r="X2207" s="197" t="str">
        <f t="shared" si="364"/>
        <v>Blank</v>
      </c>
      <c r="Y2207" s="197" t="str">
        <f t="shared" si="365"/>
        <v>Blank</v>
      </c>
      <c r="Z2207" s="197" t="str">
        <f t="shared" si="366"/>
        <v>Blank</v>
      </c>
      <c r="AA2207" s="223" t="str" cm="1">
        <f t="array" ref="AA2207">_xlfn.IFS(ISTEXT('3 Model Input'!F$70),"Missing",ISTEXT('3 Model Input'!I$70),"Missing",ISNUMBER('3 Model Input'!K$70),'3 Model Input'!K$70*P2207)</f>
        <v>Missing</v>
      </c>
      <c r="AB2207" s="89"/>
      <c r="AC2207" s="227" t="str" cm="1">
        <f t="array" ref="AC2207">IF(D2207=0,"Blank",_xlfn.IFS('3 Model Input'!E$61=1,(V2207*G2207)/T2207,'3 Model Input'!E$61=2,(W2207*G2207)/T2207,'3 Model Input'!E$61=3,(X2207*G2207)/T2207,'3 Model Input'!E$61=4,(Y2207*G2207)/T2207,'3 Model Input'!E$61=5,(Z2207*G2207)/T2207, ISTEXT('3 Model Input'!E$61),"Missing",'3 Model Input'!E$61=6,(AA2207*G2207)/T2207))</f>
        <v>Blank</v>
      </c>
      <c r="AD2207" s="202" t="str">
        <f t="shared" si="367"/>
        <v>Blank</v>
      </c>
      <c r="AE2207" s="202" t="str">
        <f t="shared" si="368"/>
        <v>Blank</v>
      </c>
      <c r="AF2207" s="217" t="str">
        <f t="shared" si="369"/>
        <v>Blank</v>
      </c>
      <c r="AG2207" s="9" t="str" cm="1">
        <f t="array" ref="AG2207">_xlfn.IFS(ISNUMBER(AC2207), "", ISNUMBER(SEARCH("Blank", AC2207)), "", ISERROR(AC2207), "Bad input on tab 3")</f>
        <v/>
      </c>
    </row>
    <row r="2208" spans="2:33" ht="15" customHeight="1" x14ac:dyDescent="0.75">
      <c r="B2208" s="205" t="str">
        <f>'5 Driver Data'!B2208</f>
        <v>2200</v>
      </c>
      <c r="C2208" s="193">
        <f>'5 Driver Data'!C2208</f>
        <v>0</v>
      </c>
      <c r="D2208" s="192">
        <f>'5 Driver Data'!D2208</f>
        <v>0</v>
      </c>
      <c r="E2208" s="191">
        <f>'5 Driver Data'!E2208</f>
        <v>0</v>
      </c>
      <c r="F2208" s="191">
        <f>'5 Driver Data'!F2208</f>
        <v>0</v>
      </c>
      <c r="G2208" s="191">
        <f>'5 Driver Data'!G2208</f>
        <v>0</v>
      </c>
      <c r="H2208" s="191">
        <f>'5 Driver Data'!H2208</f>
        <v>0</v>
      </c>
      <c r="I2208" s="191">
        <f>'5 Driver Data'!I2208</f>
        <v>0</v>
      </c>
      <c r="J2208" s="191">
        <f>'5 Driver Data'!J2208</f>
        <v>0</v>
      </c>
      <c r="K2208" s="206">
        <f>'5 Driver Data'!K2208</f>
        <v>0</v>
      </c>
      <c r="L2208" s="1"/>
      <c r="M2208" s="216" t="str">
        <f>IF(D2208=0,"Blank",'3 Model Input'!E$44*'3 Model Input'!E$45)</f>
        <v>Blank</v>
      </c>
      <c r="N2208" s="197" t="str">
        <f t="shared" si="360"/>
        <v>Blank</v>
      </c>
      <c r="O2208" s="197" t="str">
        <f>IF(D2208=0,"Blank",'3 Model Input'!E$49*(1-'3 Model Input'!E$51))</f>
        <v>Blank</v>
      </c>
      <c r="P2208" s="197" t="str">
        <f t="shared" si="361"/>
        <v>Blank</v>
      </c>
      <c r="Q2208" s="197" t="str">
        <f>IF(D2208=0,"Blank",IF(D2208="BEV",E2208*(1-'3 Model Input'!E$54), E2208))</f>
        <v>Blank</v>
      </c>
      <c r="R2208" s="198" t="str">
        <f>IF(D2208=0,"Blank",IF(D2208="PHEV",F2208/G2208,F2208*(1-'3 Model Input'!E$54)/G2208))</f>
        <v>Blank</v>
      </c>
      <c r="S2208" s="198" t="str">
        <f>IF(D2208=0,"Blank",IF(D2208="PHEV",MIN(M2208,E2208),MIN(M2208,(E2208*(1-'3 Model Input'!E$54)))))</f>
        <v>Blank</v>
      </c>
      <c r="T2208" s="217" t="str">
        <f t="shared" si="362"/>
        <v>Blank</v>
      </c>
      <c r="U2208" s="89"/>
      <c r="V2208" s="216" t="str">
        <f>IF(D2208=0,"Blank",P2208*'3 Model Input'!E$50)</f>
        <v>Blank</v>
      </c>
      <c r="W2208" s="197" t="str">
        <f t="shared" si="363"/>
        <v>Blank</v>
      </c>
      <c r="X2208" s="197" t="str">
        <f t="shared" si="364"/>
        <v>Blank</v>
      </c>
      <c r="Y2208" s="197" t="str">
        <f t="shared" si="365"/>
        <v>Blank</v>
      </c>
      <c r="Z2208" s="197" t="str">
        <f t="shared" si="366"/>
        <v>Blank</v>
      </c>
      <c r="AA2208" s="223" t="str" cm="1">
        <f t="array" ref="AA2208">_xlfn.IFS(ISTEXT('3 Model Input'!F$70),"Missing",ISTEXT('3 Model Input'!I$70),"Missing",ISNUMBER('3 Model Input'!K$70),'3 Model Input'!K$70*P2208)</f>
        <v>Missing</v>
      </c>
      <c r="AB2208" s="89"/>
      <c r="AC2208" s="227" t="str" cm="1">
        <f t="array" ref="AC2208">IF(D2208=0,"Blank",_xlfn.IFS('3 Model Input'!E$61=1,(V2208*G2208)/T2208,'3 Model Input'!E$61=2,(W2208*G2208)/T2208,'3 Model Input'!E$61=3,(X2208*G2208)/T2208,'3 Model Input'!E$61=4,(Y2208*G2208)/T2208,'3 Model Input'!E$61=5,(Z2208*G2208)/T2208, ISTEXT('3 Model Input'!E$61),"Missing",'3 Model Input'!E$61=6,(AA2208*G2208)/T2208))</f>
        <v>Blank</v>
      </c>
      <c r="AD2208" s="202" t="str">
        <f t="shared" si="367"/>
        <v>Blank</v>
      </c>
      <c r="AE2208" s="202" t="str">
        <f t="shared" si="368"/>
        <v>Blank</v>
      </c>
      <c r="AF2208" s="217" t="str">
        <f t="shared" si="369"/>
        <v>Blank</v>
      </c>
      <c r="AG2208" s="9" t="str" cm="1">
        <f t="array" ref="AG2208">_xlfn.IFS(ISNUMBER(AC2208), "", ISNUMBER(SEARCH("Blank", AC2208)), "", ISERROR(AC2208), "Bad input on tab 3")</f>
        <v/>
      </c>
    </row>
    <row r="2209" spans="2:33" ht="15" customHeight="1" x14ac:dyDescent="0.75">
      <c r="B2209" s="205" t="str">
        <f>'5 Driver Data'!B2209</f>
        <v>2201</v>
      </c>
      <c r="C2209" s="193">
        <f>'5 Driver Data'!C2209</f>
        <v>0</v>
      </c>
      <c r="D2209" s="192">
        <f>'5 Driver Data'!D2209</f>
        <v>0</v>
      </c>
      <c r="E2209" s="191">
        <f>'5 Driver Data'!E2209</f>
        <v>0</v>
      </c>
      <c r="F2209" s="191">
        <f>'5 Driver Data'!F2209</f>
        <v>0</v>
      </c>
      <c r="G2209" s="191">
        <f>'5 Driver Data'!G2209</f>
        <v>0</v>
      </c>
      <c r="H2209" s="191">
        <f>'5 Driver Data'!H2209</f>
        <v>0</v>
      </c>
      <c r="I2209" s="191">
        <f>'5 Driver Data'!I2209</f>
        <v>0</v>
      </c>
      <c r="J2209" s="191">
        <f>'5 Driver Data'!J2209</f>
        <v>0</v>
      </c>
      <c r="K2209" s="206">
        <f>'5 Driver Data'!K2209</f>
        <v>0</v>
      </c>
      <c r="L2209" s="1"/>
      <c r="M2209" s="216" t="str">
        <f>IF(D2209=0,"Blank",'3 Model Input'!E$44*'3 Model Input'!E$45)</f>
        <v>Blank</v>
      </c>
      <c r="N2209" s="197" t="str">
        <f t="shared" si="360"/>
        <v>Blank</v>
      </c>
      <c r="O2209" s="197" t="str">
        <f>IF(D2209=0,"Blank",'3 Model Input'!E$49*(1-'3 Model Input'!E$51))</f>
        <v>Blank</v>
      </c>
      <c r="P2209" s="197" t="str">
        <f t="shared" si="361"/>
        <v>Blank</v>
      </c>
      <c r="Q2209" s="197" t="str">
        <f>IF(D2209=0,"Blank",IF(D2209="BEV",E2209*(1-'3 Model Input'!E$54), E2209))</f>
        <v>Blank</v>
      </c>
      <c r="R2209" s="198" t="str">
        <f>IF(D2209=0,"Blank",IF(D2209="PHEV",F2209/G2209,F2209*(1-'3 Model Input'!E$54)/G2209))</f>
        <v>Blank</v>
      </c>
      <c r="S2209" s="198" t="str">
        <f>IF(D2209=0,"Blank",IF(D2209="PHEV",MIN(M2209,E2209),MIN(M2209,(E2209*(1-'3 Model Input'!E$54)))))</f>
        <v>Blank</v>
      </c>
      <c r="T2209" s="217" t="str">
        <f t="shared" si="362"/>
        <v>Blank</v>
      </c>
      <c r="U2209" s="89"/>
      <c r="V2209" s="216" t="str">
        <f>IF(D2209=0,"Blank",P2209*'3 Model Input'!E$50)</f>
        <v>Blank</v>
      </c>
      <c r="W2209" s="197" t="str">
        <f t="shared" si="363"/>
        <v>Blank</v>
      </c>
      <c r="X2209" s="197" t="str">
        <f t="shared" si="364"/>
        <v>Blank</v>
      </c>
      <c r="Y2209" s="197" t="str">
        <f t="shared" si="365"/>
        <v>Blank</v>
      </c>
      <c r="Z2209" s="197" t="str">
        <f t="shared" si="366"/>
        <v>Blank</v>
      </c>
      <c r="AA2209" s="223" t="str" cm="1">
        <f t="array" ref="AA2209">_xlfn.IFS(ISTEXT('3 Model Input'!F$70),"Missing",ISTEXT('3 Model Input'!I$70),"Missing",ISNUMBER('3 Model Input'!K$70),'3 Model Input'!K$70*P2209)</f>
        <v>Missing</v>
      </c>
      <c r="AB2209" s="89"/>
      <c r="AC2209" s="227" t="str" cm="1">
        <f t="array" ref="AC2209">IF(D2209=0,"Blank",_xlfn.IFS('3 Model Input'!E$61=1,(V2209*G2209)/T2209,'3 Model Input'!E$61=2,(W2209*G2209)/T2209,'3 Model Input'!E$61=3,(X2209*G2209)/T2209,'3 Model Input'!E$61=4,(Y2209*G2209)/T2209,'3 Model Input'!E$61=5,(Z2209*G2209)/T2209, ISTEXT('3 Model Input'!E$61),"Missing",'3 Model Input'!E$61=6,(AA2209*G2209)/T2209))</f>
        <v>Blank</v>
      </c>
      <c r="AD2209" s="202" t="str">
        <f t="shared" si="367"/>
        <v>Blank</v>
      </c>
      <c r="AE2209" s="202" t="str">
        <f t="shared" si="368"/>
        <v>Blank</v>
      </c>
      <c r="AF2209" s="217" t="str">
        <f t="shared" si="369"/>
        <v>Blank</v>
      </c>
      <c r="AG2209" s="9" t="str" cm="1">
        <f t="array" ref="AG2209">_xlfn.IFS(ISNUMBER(AC2209), "", ISNUMBER(SEARCH("Blank", AC2209)), "", ISERROR(AC2209), "Bad input on tab 3")</f>
        <v/>
      </c>
    </row>
    <row r="2210" spans="2:33" ht="15" customHeight="1" x14ac:dyDescent="0.75">
      <c r="B2210" s="205" t="str">
        <f>'5 Driver Data'!B2210</f>
        <v>2202</v>
      </c>
      <c r="C2210" s="193">
        <f>'5 Driver Data'!C2210</f>
        <v>0</v>
      </c>
      <c r="D2210" s="192">
        <f>'5 Driver Data'!D2210</f>
        <v>0</v>
      </c>
      <c r="E2210" s="191">
        <f>'5 Driver Data'!E2210</f>
        <v>0</v>
      </c>
      <c r="F2210" s="191">
        <f>'5 Driver Data'!F2210</f>
        <v>0</v>
      </c>
      <c r="G2210" s="191">
        <f>'5 Driver Data'!G2210</f>
        <v>0</v>
      </c>
      <c r="H2210" s="191">
        <f>'5 Driver Data'!H2210</f>
        <v>0</v>
      </c>
      <c r="I2210" s="191">
        <f>'5 Driver Data'!I2210</f>
        <v>0</v>
      </c>
      <c r="J2210" s="191">
        <f>'5 Driver Data'!J2210</f>
        <v>0</v>
      </c>
      <c r="K2210" s="206">
        <f>'5 Driver Data'!K2210</f>
        <v>0</v>
      </c>
      <c r="L2210" s="1"/>
      <c r="M2210" s="216" t="str">
        <f>IF(D2210=0,"Blank",'3 Model Input'!E$44*'3 Model Input'!E$45)</f>
        <v>Blank</v>
      </c>
      <c r="N2210" s="197" t="str">
        <f t="shared" si="360"/>
        <v>Blank</v>
      </c>
      <c r="O2210" s="197" t="str">
        <f>IF(D2210=0,"Blank",'3 Model Input'!E$49*(1-'3 Model Input'!E$51))</f>
        <v>Blank</v>
      </c>
      <c r="P2210" s="197" t="str">
        <f t="shared" si="361"/>
        <v>Blank</v>
      </c>
      <c r="Q2210" s="197" t="str">
        <f>IF(D2210=0,"Blank",IF(D2210="BEV",E2210*(1-'3 Model Input'!E$54), E2210))</f>
        <v>Blank</v>
      </c>
      <c r="R2210" s="198" t="str">
        <f>IF(D2210=0,"Blank",IF(D2210="PHEV",F2210/G2210,F2210*(1-'3 Model Input'!E$54)/G2210))</f>
        <v>Blank</v>
      </c>
      <c r="S2210" s="198" t="str">
        <f>IF(D2210=0,"Blank",IF(D2210="PHEV",MIN(M2210,E2210),MIN(M2210,(E2210*(1-'3 Model Input'!E$54)))))</f>
        <v>Blank</v>
      </c>
      <c r="T2210" s="217" t="str">
        <f t="shared" si="362"/>
        <v>Blank</v>
      </c>
      <c r="U2210" s="89"/>
      <c r="V2210" s="216" t="str">
        <f>IF(D2210=0,"Blank",P2210*'3 Model Input'!E$50)</f>
        <v>Blank</v>
      </c>
      <c r="W2210" s="197" t="str">
        <f t="shared" si="363"/>
        <v>Blank</v>
      </c>
      <c r="X2210" s="197" t="str">
        <f t="shared" si="364"/>
        <v>Blank</v>
      </c>
      <c r="Y2210" s="197" t="str">
        <f t="shared" si="365"/>
        <v>Blank</v>
      </c>
      <c r="Z2210" s="197" t="str">
        <f t="shared" si="366"/>
        <v>Blank</v>
      </c>
      <c r="AA2210" s="223" t="str" cm="1">
        <f t="array" ref="AA2210">_xlfn.IFS(ISTEXT('3 Model Input'!F$70),"Missing",ISTEXT('3 Model Input'!I$70),"Missing",ISNUMBER('3 Model Input'!K$70),'3 Model Input'!K$70*P2210)</f>
        <v>Missing</v>
      </c>
      <c r="AB2210" s="89"/>
      <c r="AC2210" s="227" t="str" cm="1">
        <f t="array" ref="AC2210">IF(D2210=0,"Blank",_xlfn.IFS('3 Model Input'!E$61=1,(V2210*G2210)/T2210,'3 Model Input'!E$61=2,(W2210*G2210)/T2210,'3 Model Input'!E$61=3,(X2210*G2210)/T2210,'3 Model Input'!E$61=4,(Y2210*G2210)/T2210,'3 Model Input'!E$61=5,(Z2210*G2210)/T2210, ISTEXT('3 Model Input'!E$61),"Missing",'3 Model Input'!E$61=6,(AA2210*G2210)/T2210))</f>
        <v>Blank</v>
      </c>
      <c r="AD2210" s="202" t="str">
        <f t="shared" si="367"/>
        <v>Blank</v>
      </c>
      <c r="AE2210" s="202" t="str">
        <f t="shared" si="368"/>
        <v>Blank</v>
      </c>
      <c r="AF2210" s="217" t="str">
        <f t="shared" si="369"/>
        <v>Blank</v>
      </c>
      <c r="AG2210" s="9" t="str" cm="1">
        <f t="array" ref="AG2210">_xlfn.IFS(ISNUMBER(AC2210), "", ISNUMBER(SEARCH("Blank", AC2210)), "", ISERROR(AC2210), "Bad input on tab 3")</f>
        <v/>
      </c>
    </row>
    <row r="2211" spans="2:33" ht="15" customHeight="1" x14ac:dyDescent="0.75">
      <c r="B2211" s="205" t="str">
        <f>'5 Driver Data'!B2211</f>
        <v>2203</v>
      </c>
      <c r="C2211" s="193">
        <f>'5 Driver Data'!C2211</f>
        <v>0</v>
      </c>
      <c r="D2211" s="192">
        <f>'5 Driver Data'!D2211</f>
        <v>0</v>
      </c>
      <c r="E2211" s="191">
        <f>'5 Driver Data'!E2211</f>
        <v>0</v>
      </c>
      <c r="F2211" s="191">
        <f>'5 Driver Data'!F2211</f>
        <v>0</v>
      </c>
      <c r="G2211" s="191">
        <f>'5 Driver Data'!G2211</f>
        <v>0</v>
      </c>
      <c r="H2211" s="191">
        <f>'5 Driver Data'!H2211</f>
        <v>0</v>
      </c>
      <c r="I2211" s="191">
        <f>'5 Driver Data'!I2211</f>
        <v>0</v>
      </c>
      <c r="J2211" s="191">
        <f>'5 Driver Data'!J2211</f>
        <v>0</v>
      </c>
      <c r="K2211" s="206">
        <f>'5 Driver Data'!K2211</f>
        <v>0</v>
      </c>
      <c r="L2211" s="1"/>
      <c r="M2211" s="216" t="str">
        <f>IF(D2211=0,"Blank",'3 Model Input'!E$44*'3 Model Input'!E$45)</f>
        <v>Blank</v>
      </c>
      <c r="N2211" s="197" t="str">
        <f t="shared" si="360"/>
        <v>Blank</v>
      </c>
      <c r="O2211" s="197" t="str">
        <f>IF(D2211=0,"Blank",'3 Model Input'!E$49*(1-'3 Model Input'!E$51))</f>
        <v>Blank</v>
      </c>
      <c r="P2211" s="197" t="str">
        <f t="shared" si="361"/>
        <v>Blank</v>
      </c>
      <c r="Q2211" s="197" t="str">
        <f>IF(D2211=0,"Blank",IF(D2211="BEV",E2211*(1-'3 Model Input'!E$54), E2211))</f>
        <v>Blank</v>
      </c>
      <c r="R2211" s="198" t="str">
        <f>IF(D2211=0,"Blank",IF(D2211="PHEV",F2211/G2211,F2211*(1-'3 Model Input'!E$54)/G2211))</f>
        <v>Blank</v>
      </c>
      <c r="S2211" s="198" t="str">
        <f>IF(D2211=0,"Blank",IF(D2211="PHEV",MIN(M2211,E2211),MIN(M2211,(E2211*(1-'3 Model Input'!E$54)))))</f>
        <v>Blank</v>
      </c>
      <c r="T2211" s="217" t="str">
        <f t="shared" si="362"/>
        <v>Blank</v>
      </c>
      <c r="U2211" s="89"/>
      <c r="V2211" s="216" t="str">
        <f>IF(D2211=0,"Blank",P2211*'3 Model Input'!E$50)</f>
        <v>Blank</v>
      </c>
      <c r="W2211" s="197" t="str">
        <f t="shared" si="363"/>
        <v>Blank</v>
      </c>
      <c r="X2211" s="197" t="str">
        <f t="shared" si="364"/>
        <v>Blank</v>
      </c>
      <c r="Y2211" s="197" t="str">
        <f t="shared" si="365"/>
        <v>Blank</v>
      </c>
      <c r="Z2211" s="197" t="str">
        <f t="shared" si="366"/>
        <v>Blank</v>
      </c>
      <c r="AA2211" s="223" t="str" cm="1">
        <f t="array" ref="AA2211">_xlfn.IFS(ISTEXT('3 Model Input'!F$70),"Missing",ISTEXT('3 Model Input'!I$70),"Missing",ISNUMBER('3 Model Input'!K$70),'3 Model Input'!K$70*P2211)</f>
        <v>Missing</v>
      </c>
      <c r="AB2211" s="89"/>
      <c r="AC2211" s="227" t="str" cm="1">
        <f t="array" ref="AC2211">IF(D2211=0,"Blank",_xlfn.IFS('3 Model Input'!E$61=1,(V2211*G2211)/T2211,'3 Model Input'!E$61=2,(W2211*G2211)/T2211,'3 Model Input'!E$61=3,(X2211*G2211)/T2211,'3 Model Input'!E$61=4,(Y2211*G2211)/T2211,'3 Model Input'!E$61=5,(Z2211*G2211)/T2211, ISTEXT('3 Model Input'!E$61),"Missing",'3 Model Input'!E$61=6,(AA2211*G2211)/T2211))</f>
        <v>Blank</v>
      </c>
      <c r="AD2211" s="202" t="str">
        <f t="shared" si="367"/>
        <v>Blank</v>
      </c>
      <c r="AE2211" s="202" t="str">
        <f t="shared" si="368"/>
        <v>Blank</v>
      </c>
      <c r="AF2211" s="217" t="str">
        <f t="shared" si="369"/>
        <v>Blank</v>
      </c>
      <c r="AG2211" s="9" t="str" cm="1">
        <f t="array" ref="AG2211">_xlfn.IFS(ISNUMBER(AC2211), "", ISNUMBER(SEARCH("Blank", AC2211)), "", ISERROR(AC2211), "Bad input on tab 3")</f>
        <v/>
      </c>
    </row>
    <row r="2212" spans="2:33" ht="15" customHeight="1" x14ac:dyDescent="0.75">
      <c r="B2212" s="205" t="str">
        <f>'5 Driver Data'!B2212</f>
        <v>2204</v>
      </c>
      <c r="C2212" s="193">
        <f>'5 Driver Data'!C2212</f>
        <v>0</v>
      </c>
      <c r="D2212" s="192">
        <f>'5 Driver Data'!D2212</f>
        <v>0</v>
      </c>
      <c r="E2212" s="191">
        <f>'5 Driver Data'!E2212</f>
        <v>0</v>
      </c>
      <c r="F2212" s="191">
        <f>'5 Driver Data'!F2212</f>
        <v>0</v>
      </c>
      <c r="G2212" s="191">
        <f>'5 Driver Data'!G2212</f>
        <v>0</v>
      </c>
      <c r="H2212" s="191">
        <f>'5 Driver Data'!H2212</f>
        <v>0</v>
      </c>
      <c r="I2212" s="191">
        <f>'5 Driver Data'!I2212</f>
        <v>0</v>
      </c>
      <c r="J2212" s="191">
        <f>'5 Driver Data'!J2212</f>
        <v>0</v>
      </c>
      <c r="K2212" s="206">
        <f>'5 Driver Data'!K2212</f>
        <v>0</v>
      </c>
      <c r="L2212" s="1"/>
      <c r="M2212" s="216" t="str">
        <f>IF(D2212=0,"Blank",'3 Model Input'!E$44*'3 Model Input'!E$45)</f>
        <v>Blank</v>
      </c>
      <c r="N2212" s="197" t="str">
        <f t="shared" si="360"/>
        <v>Blank</v>
      </c>
      <c r="O2212" s="197" t="str">
        <f>IF(D2212=0,"Blank",'3 Model Input'!E$49*(1-'3 Model Input'!E$51))</f>
        <v>Blank</v>
      </c>
      <c r="P2212" s="197" t="str">
        <f t="shared" si="361"/>
        <v>Blank</v>
      </c>
      <c r="Q2212" s="197" t="str">
        <f>IF(D2212=0,"Blank",IF(D2212="BEV",E2212*(1-'3 Model Input'!E$54), E2212))</f>
        <v>Blank</v>
      </c>
      <c r="R2212" s="198" t="str">
        <f>IF(D2212=0,"Blank",IF(D2212="PHEV",F2212/G2212,F2212*(1-'3 Model Input'!E$54)/G2212))</f>
        <v>Blank</v>
      </c>
      <c r="S2212" s="198" t="str">
        <f>IF(D2212=0,"Blank",IF(D2212="PHEV",MIN(M2212,E2212),MIN(M2212,(E2212*(1-'3 Model Input'!E$54)))))</f>
        <v>Blank</v>
      </c>
      <c r="T2212" s="217" t="str">
        <f t="shared" si="362"/>
        <v>Blank</v>
      </c>
      <c r="U2212" s="89"/>
      <c r="V2212" s="216" t="str">
        <f>IF(D2212=0,"Blank",P2212*'3 Model Input'!E$50)</f>
        <v>Blank</v>
      </c>
      <c r="W2212" s="197" t="str">
        <f t="shared" si="363"/>
        <v>Blank</v>
      </c>
      <c r="X2212" s="197" t="str">
        <f t="shared" si="364"/>
        <v>Blank</v>
      </c>
      <c r="Y2212" s="197" t="str">
        <f t="shared" si="365"/>
        <v>Blank</v>
      </c>
      <c r="Z2212" s="197" t="str">
        <f t="shared" si="366"/>
        <v>Blank</v>
      </c>
      <c r="AA2212" s="223" t="str" cm="1">
        <f t="array" ref="AA2212">_xlfn.IFS(ISTEXT('3 Model Input'!F$70),"Missing",ISTEXT('3 Model Input'!I$70),"Missing",ISNUMBER('3 Model Input'!K$70),'3 Model Input'!K$70*P2212)</f>
        <v>Missing</v>
      </c>
      <c r="AB2212" s="89"/>
      <c r="AC2212" s="227" t="str" cm="1">
        <f t="array" ref="AC2212">IF(D2212=0,"Blank",_xlfn.IFS('3 Model Input'!E$61=1,(V2212*G2212)/T2212,'3 Model Input'!E$61=2,(W2212*G2212)/T2212,'3 Model Input'!E$61=3,(X2212*G2212)/T2212,'3 Model Input'!E$61=4,(Y2212*G2212)/T2212,'3 Model Input'!E$61=5,(Z2212*G2212)/T2212, ISTEXT('3 Model Input'!E$61),"Missing",'3 Model Input'!E$61=6,(AA2212*G2212)/T2212))</f>
        <v>Blank</v>
      </c>
      <c r="AD2212" s="202" t="str">
        <f t="shared" si="367"/>
        <v>Blank</v>
      </c>
      <c r="AE2212" s="202" t="str">
        <f t="shared" si="368"/>
        <v>Blank</v>
      </c>
      <c r="AF2212" s="217" t="str">
        <f t="shared" si="369"/>
        <v>Blank</v>
      </c>
      <c r="AG2212" s="9" t="str" cm="1">
        <f t="array" ref="AG2212">_xlfn.IFS(ISNUMBER(AC2212), "", ISNUMBER(SEARCH("Blank", AC2212)), "", ISERROR(AC2212), "Bad input on tab 3")</f>
        <v/>
      </c>
    </row>
    <row r="2213" spans="2:33" ht="15" customHeight="1" x14ac:dyDescent="0.75">
      <c r="B2213" s="205" t="str">
        <f>'5 Driver Data'!B2213</f>
        <v>2205</v>
      </c>
      <c r="C2213" s="193">
        <f>'5 Driver Data'!C2213</f>
        <v>0</v>
      </c>
      <c r="D2213" s="192">
        <f>'5 Driver Data'!D2213</f>
        <v>0</v>
      </c>
      <c r="E2213" s="191">
        <f>'5 Driver Data'!E2213</f>
        <v>0</v>
      </c>
      <c r="F2213" s="191">
        <f>'5 Driver Data'!F2213</f>
        <v>0</v>
      </c>
      <c r="G2213" s="191">
        <f>'5 Driver Data'!G2213</f>
        <v>0</v>
      </c>
      <c r="H2213" s="191">
        <f>'5 Driver Data'!H2213</f>
        <v>0</v>
      </c>
      <c r="I2213" s="191">
        <f>'5 Driver Data'!I2213</f>
        <v>0</v>
      </c>
      <c r="J2213" s="191">
        <f>'5 Driver Data'!J2213</f>
        <v>0</v>
      </c>
      <c r="K2213" s="206">
        <f>'5 Driver Data'!K2213</f>
        <v>0</v>
      </c>
      <c r="L2213" s="1"/>
      <c r="M2213" s="216" t="str">
        <f>IF(D2213=0,"Blank",'3 Model Input'!E$44*'3 Model Input'!E$45)</f>
        <v>Blank</v>
      </c>
      <c r="N2213" s="197" t="str">
        <f t="shared" si="360"/>
        <v>Blank</v>
      </c>
      <c r="O2213" s="197" t="str">
        <f>IF(D2213=0,"Blank",'3 Model Input'!E$49*(1-'3 Model Input'!E$51))</f>
        <v>Blank</v>
      </c>
      <c r="P2213" s="197" t="str">
        <f t="shared" si="361"/>
        <v>Blank</v>
      </c>
      <c r="Q2213" s="197" t="str">
        <f>IF(D2213=0,"Blank",IF(D2213="BEV",E2213*(1-'3 Model Input'!E$54), E2213))</f>
        <v>Blank</v>
      </c>
      <c r="R2213" s="198" t="str">
        <f>IF(D2213=0,"Blank",IF(D2213="PHEV",F2213/G2213,F2213*(1-'3 Model Input'!E$54)/G2213))</f>
        <v>Blank</v>
      </c>
      <c r="S2213" s="198" t="str">
        <f>IF(D2213=0,"Blank",IF(D2213="PHEV",MIN(M2213,E2213),MIN(M2213,(E2213*(1-'3 Model Input'!E$54)))))</f>
        <v>Blank</v>
      </c>
      <c r="T2213" s="217" t="str">
        <f t="shared" si="362"/>
        <v>Blank</v>
      </c>
      <c r="U2213" s="89"/>
      <c r="V2213" s="216" t="str">
        <f>IF(D2213=0,"Blank",P2213*'3 Model Input'!E$50)</f>
        <v>Blank</v>
      </c>
      <c r="W2213" s="197" t="str">
        <f t="shared" si="363"/>
        <v>Blank</v>
      </c>
      <c r="X2213" s="197" t="str">
        <f t="shared" si="364"/>
        <v>Blank</v>
      </c>
      <c r="Y2213" s="197" t="str">
        <f t="shared" si="365"/>
        <v>Blank</v>
      </c>
      <c r="Z2213" s="197" t="str">
        <f t="shared" si="366"/>
        <v>Blank</v>
      </c>
      <c r="AA2213" s="223" t="str" cm="1">
        <f t="array" ref="AA2213">_xlfn.IFS(ISTEXT('3 Model Input'!F$70),"Missing",ISTEXT('3 Model Input'!I$70),"Missing",ISNUMBER('3 Model Input'!K$70),'3 Model Input'!K$70*P2213)</f>
        <v>Missing</v>
      </c>
      <c r="AB2213" s="89"/>
      <c r="AC2213" s="227" t="str" cm="1">
        <f t="array" ref="AC2213">IF(D2213=0,"Blank",_xlfn.IFS('3 Model Input'!E$61=1,(V2213*G2213)/T2213,'3 Model Input'!E$61=2,(W2213*G2213)/T2213,'3 Model Input'!E$61=3,(X2213*G2213)/T2213,'3 Model Input'!E$61=4,(Y2213*G2213)/T2213,'3 Model Input'!E$61=5,(Z2213*G2213)/T2213, ISTEXT('3 Model Input'!E$61),"Missing",'3 Model Input'!E$61=6,(AA2213*G2213)/T2213))</f>
        <v>Blank</v>
      </c>
      <c r="AD2213" s="202" t="str">
        <f t="shared" si="367"/>
        <v>Blank</v>
      </c>
      <c r="AE2213" s="202" t="str">
        <f t="shared" si="368"/>
        <v>Blank</v>
      </c>
      <c r="AF2213" s="217" t="str">
        <f t="shared" si="369"/>
        <v>Blank</v>
      </c>
      <c r="AG2213" s="9" t="str" cm="1">
        <f t="array" ref="AG2213">_xlfn.IFS(ISNUMBER(AC2213), "", ISNUMBER(SEARCH("Blank", AC2213)), "", ISERROR(AC2213), "Bad input on tab 3")</f>
        <v/>
      </c>
    </row>
    <row r="2214" spans="2:33" ht="15" customHeight="1" x14ac:dyDescent="0.75">
      <c r="B2214" s="205" t="str">
        <f>'5 Driver Data'!B2214</f>
        <v>2206</v>
      </c>
      <c r="C2214" s="193">
        <f>'5 Driver Data'!C2214</f>
        <v>0</v>
      </c>
      <c r="D2214" s="192">
        <f>'5 Driver Data'!D2214</f>
        <v>0</v>
      </c>
      <c r="E2214" s="191">
        <f>'5 Driver Data'!E2214</f>
        <v>0</v>
      </c>
      <c r="F2214" s="191">
        <f>'5 Driver Data'!F2214</f>
        <v>0</v>
      </c>
      <c r="G2214" s="191">
        <f>'5 Driver Data'!G2214</f>
        <v>0</v>
      </c>
      <c r="H2214" s="191">
        <f>'5 Driver Data'!H2214</f>
        <v>0</v>
      </c>
      <c r="I2214" s="191">
        <f>'5 Driver Data'!I2214</f>
        <v>0</v>
      </c>
      <c r="J2214" s="191">
        <f>'5 Driver Data'!J2214</f>
        <v>0</v>
      </c>
      <c r="K2214" s="206">
        <f>'5 Driver Data'!K2214</f>
        <v>0</v>
      </c>
      <c r="L2214" s="1"/>
      <c r="M2214" s="216" t="str">
        <f>IF(D2214=0,"Blank",'3 Model Input'!E$44*'3 Model Input'!E$45)</f>
        <v>Blank</v>
      </c>
      <c r="N2214" s="197" t="str">
        <f t="shared" si="360"/>
        <v>Blank</v>
      </c>
      <c r="O2214" s="197" t="str">
        <f>IF(D2214=0,"Blank",'3 Model Input'!E$49*(1-'3 Model Input'!E$51))</f>
        <v>Blank</v>
      </c>
      <c r="P2214" s="197" t="str">
        <f t="shared" si="361"/>
        <v>Blank</v>
      </c>
      <c r="Q2214" s="197" t="str">
        <f>IF(D2214=0,"Blank",IF(D2214="BEV",E2214*(1-'3 Model Input'!E$54), E2214))</f>
        <v>Blank</v>
      </c>
      <c r="R2214" s="198" t="str">
        <f>IF(D2214=0,"Blank",IF(D2214="PHEV",F2214/G2214,F2214*(1-'3 Model Input'!E$54)/G2214))</f>
        <v>Blank</v>
      </c>
      <c r="S2214" s="198" t="str">
        <f>IF(D2214=0,"Blank",IF(D2214="PHEV",MIN(M2214,E2214),MIN(M2214,(E2214*(1-'3 Model Input'!E$54)))))</f>
        <v>Blank</v>
      </c>
      <c r="T2214" s="217" t="str">
        <f t="shared" si="362"/>
        <v>Blank</v>
      </c>
      <c r="U2214" s="89"/>
      <c r="V2214" s="216" t="str">
        <f>IF(D2214=0,"Blank",P2214*'3 Model Input'!E$50)</f>
        <v>Blank</v>
      </c>
      <c r="W2214" s="197" t="str">
        <f t="shared" si="363"/>
        <v>Blank</v>
      </c>
      <c r="X2214" s="197" t="str">
        <f t="shared" si="364"/>
        <v>Blank</v>
      </c>
      <c r="Y2214" s="197" t="str">
        <f t="shared" si="365"/>
        <v>Blank</v>
      </c>
      <c r="Z2214" s="197" t="str">
        <f t="shared" si="366"/>
        <v>Blank</v>
      </c>
      <c r="AA2214" s="223" t="str" cm="1">
        <f t="array" ref="AA2214">_xlfn.IFS(ISTEXT('3 Model Input'!F$70),"Missing",ISTEXT('3 Model Input'!I$70),"Missing",ISNUMBER('3 Model Input'!K$70),'3 Model Input'!K$70*P2214)</f>
        <v>Missing</v>
      </c>
      <c r="AB2214" s="89"/>
      <c r="AC2214" s="227" t="str" cm="1">
        <f t="array" ref="AC2214">IF(D2214=0,"Blank",_xlfn.IFS('3 Model Input'!E$61=1,(V2214*G2214)/T2214,'3 Model Input'!E$61=2,(W2214*G2214)/T2214,'3 Model Input'!E$61=3,(X2214*G2214)/T2214,'3 Model Input'!E$61=4,(Y2214*G2214)/T2214,'3 Model Input'!E$61=5,(Z2214*G2214)/T2214, ISTEXT('3 Model Input'!E$61),"Missing",'3 Model Input'!E$61=6,(AA2214*G2214)/T2214))</f>
        <v>Blank</v>
      </c>
      <c r="AD2214" s="202" t="str">
        <f t="shared" si="367"/>
        <v>Blank</v>
      </c>
      <c r="AE2214" s="202" t="str">
        <f t="shared" si="368"/>
        <v>Blank</v>
      </c>
      <c r="AF2214" s="217" t="str">
        <f t="shared" si="369"/>
        <v>Blank</v>
      </c>
      <c r="AG2214" s="9" t="str" cm="1">
        <f t="array" ref="AG2214">_xlfn.IFS(ISNUMBER(AC2214), "", ISNUMBER(SEARCH("Blank", AC2214)), "", ISERROR(AC2214), "Bad input on tab 3")</f>
        <v/>
      </c>
    </row>
    <row r="2215" spans="2:33" ht="15" customHeight="1" x14ac:dyDescent="0.75">
      <c r="B2215" s="205" t="str">
        <f>'5 Driver Data'!B2215</f>
        <v>2207</v>
      </c>
      <c r="C2215" s="193">
        <f>'5 Driver Data'!C2215</f>
        <v>0</v>
      </c>
      <c r="D2215" s="192">
        <f>'5 Driver Data'!D2215</f>
        <v>0</v>
      </c>
      <c r="E2215" s="191">
        <f>'5 Driver Data'!E2215</f>
        <v>0</v>
      </c>
      <c r="F2215" s="191">
        <f>'5 Driver Data'!F2215</f>
        <v>0</v>
      </c>
      <c r="G2215" s="191">
        <f>'5 Driver Data'!G2215</f>
        <v>0</v>
      </c>
      <c r="H2215" s="191">
        <f>'5 Driver Data'!H2215</f>
        <v>0</v>
      </c>
      <c r="I2215" s="191">
        <f>'5 Driver Data'!I2215</f>
        <v>0</v>
      </c>
      <c r="J2215" s="191">
        <f>'5 Driver Data'!J2215</f>
        <v>0</v>
      </c>
      <c r="K2215" s="206">
        <f>'5 Driver Data'!K2215</f>
        <v>0</v>
      </c>
      <c r="L2215" s="1"/>
      <c r="M2215" s="216" t="str">
        <f>IF(D2215=0,"Blank",'3 Model Input'!E$44*'3 Model Input'!E$45)</f>
        <v>Blank</v>
      </c>
      <c r="N2215" s="197" t="str">
        <f t="shared" si="360"/>
        <v>Blank</v>
      </c>
      <c r="O2215" s="197" t="str">
        <f>IF(D2215=0,"Blank",'3 Model Input'!E$49*(1-'3 Model Input'!E$51))</f>
        <v>Blank</v>
      </c>
      <c r="P2215" s="197" t="str">
        <f t="shared" si="361"/>
        <v>Blank</v>
      </c>
      <c r="Q2215" s="197" t="str">
        <f>IF(D2215=0,"Blank",IF(D2215="BEV",E2215*(1-'3 Model Input'!E$54), E2215))</f>
        <v>Blank</v>
      </c>
      <c r="R2215" s="198" t="str">
        <f>IF(D2215=0,"Blank",IF(D2215="PHEV",F2215/G2215,F2215*(1-'3 Model Input'!E$54)/G2215))</f>
        <v>Blank</v>
      </c>
      <c r="S2215" s="198" t="str">
        <f>IF(D2215=0,"Blank",IF(D2215="PHEV",MIN(M2215,E2215),MIN(M2215,(E2215*(1-'3 Model Input'!E$54)))))</f>
        <v>Blank</v>
      </c>
      <c r="T2215" s="217" t="str">
        <f t="shared" si="362"/>
        <v>Blank</v>
      </c>
      <c r="U2215" s="89"/>
      <c r="V2215" s="216" t="str">
        <f>IF(D2215=0,"Blank",P2215*'3 Model Input'!E$50)</f>
        <v>Blank</v>
      </c>
      <c r="W2215" s="197" t="str">
        <f t="shared" si="363"/>
        <v>Blank</v>
      </c>
      <c r="X2215" s="197" t="str">
        <f t="shared" si="364"/>
        <v>Blank</v>
      </c>
      <c r="Y2215" s="197" t="str">
        <f t="shared" si="365"/>
        <v>Blank</v>
      </c>
      <c r="Z2215" s="197" t="str">
        <f t="shared" si="366"/>
        <v>Blank</v>
      </c>
      <c r="AA2215" s="223" t="str" cm="1">
        <f t="array" ref="AA2215">_xlfn.IFS(ISTEXT('3 Model Input'!F$70),"Missing",ISTEXT('3 Model Input'!I$70),"Missing",ISNUMBER('3 Model Input'!K$70),'3 Model Input'!K$70*P2215)</f>
        <v>Missing</v>
      </c>
      <c r="AB2215" s="89"/>
      <c r="AC2215" s="227" t="str" cm="1">
        <f t="array" ref="AC2215">IF(D2215=0,"Blank",_xlfn.IFS('3 Model Input'!E$61=1,(V2215*G2215)/T2215,'3 Model Input'!E$61=2,(W2215*G2215)/T2215,'3 Model Input'!E$61=3,(X2215*G2215)/T2215,'3 Model Input'!E$61=4,(Y2215*G2215)/T2215,'3 Model Input'!E$61=5,(Z2215*G2215)/T2215, ISTEXT('3 Model Input'!E$61),"Missing",'3 Model Input'!E$61=6,(AA2215*G2215)/T2215))</f>
        <v>Blank</v>
      </c>
      <c r="AD2215" s="202" t="str">
        <f t="shared" si="367"/>
        <v>Blank</v>
      </c>
      <c r="AE2215" s="202" t="str">
        <f t="shared" si="368"/>
        <v>Blank</v>
      </c>
      <c r="AF2215" s="217" t="str">
        <f t="shared" si="369"/>
        <v>Blank</v>
      </c>
      <c r="AG2215" s="9" t="str" cm="1">
        <f t="array" ref="AG2215">_xlfn.IFS(ISNUMBER(AC2215), "", ISNUMBER(SEARCH("Blank", AC2215)), "", ISERROR(AC2215), "Bad input on tab 3")</f>
        <v/>
      </c>
    </row>
    <row r="2216" spans="2:33" ht="15" customHeight="1" x14ac:dyDescent="0.75">
      <c r="B2216" s="205" t="str">
        <f>'5 Driver Data'!B2216</f>
        <v>2208</v>
      </c>
      <c r="C2216" s="193">
        <f>'5 Driver Data'!C2216</f>
        <v>0</v>
      </c>
      <c r="D2216" s="192">
        <f>'5 Driver Data'!D2216</f>
        <v>0</v>
      </c>
      <c r="E2216" s="191">
        <f>'5 Driver Data'!E2216</f>
        <v>0</v>
      </c>
      <c r="F2216" s="191">
        <f>'5 Driver Data'!F2216</f>
        <v>0</v>
      </c>
      <c r="G2216" s="191">
        <f>'5 Driver Data'!G2216</f>
        <v>0</v>
      </c>
      <c r="H2216" s="191">
        <f>'5 Driver Data'!H2216</f>
        <v>0</v>
      </c>
      <c r="I2216" s="191">
        <f>'5 Driver Data'!I2216</f>
        <v>0</v>
      </c>
      <c r="J2216" s="191">
        <f>'5 Driver Data'!J2216</f>
        <v>0</v>
      </c>
      <c r="K2216" s="206">
        <f>'5 Driver Data'!K2216</f>
        <v>0</v>
      </c>
      <c r="L2216" s="1"/>
      <c r="M2216" s="216" t="str">
        <f>IF(D2216=0,"Blank",'3 Model Input'!E$44*'3 Model Input'!E$45)</f>
        <v>Blank</v>
      </c>
      <c r="N2216" s="197" t="str">
        <f t="shared" si="360"/>
        <v>Blank</v>
      </c>
      <c r="O2216" s="197" t="str">
        <f>IF(D2216=0,"Blank",'3 Model Input'!E$49*(1-'3 Model Input'!E$51))</f>
        <v>Blank</v>
      </c>
      <c r="P2216" s="197" t="str">
        <f t="shared" si="361"/>
        <v>Blank</v>
      </c>
      <c r="Q2216" s="197" t="str">
        <f>IF(D2216=0,"Blank",IF(D2216="BEV",E2216*(1-'3 Model Input'!E$54), E2216))</f>
        <v>Blank</v>
      </c>
      <c r="R2216" s="198" t="str">
        <f>IF(D2216=0,"Blank",IF(D2216="PHEV",F2216/G2216,F2216*(1-'3 Model Input'!E$54)/G2216))</f>
        <v>Blank</v>
      </c>
      <c r="S2216" s="198" t="str">
        <f>IF(D2216=0,"Blank",IF(D2216="PHEV",MIN(M2216,E2216),MIN(M2216,(E2216*(1-'3 Model Input'!E$54)))))</f>
        <v>Blank</v>
      </c>
      <c r="T2216" s="217" t="str">
        <f t="shared" si="362"/>
        <v>Blank</v>
      </c>
      <c r="U2216" s="89"/>
      <c r="V2216" s="216" t="str">
        <f>IF(D2216=0,"Blank",P2216*'3 Model Input'!E$50)</f>
        <v>Blank</v>
      </c>
      <c r="W2216" s="197" t="str">
        <f t="shared" si="363"/>
        <v>Blank</v>
      </c>
      <c r="X2216" s="197" t="str">
        <f t="shared" si="364"/>
        <v>Blank</v>
      </c>
      <c r="Y2216" s="197" t="str">
        <f t="shared" si="365"/>
        <v>Blank</v>
      </c>
      <c r="Z2216" s="197" t="str">
        <f t="shared" si="366"/>
        <v>Blank</v>
      </c>
      <c r="AA2216" s="223" t="str" cm="1">
        <f t="array" ref="AA2216">_xlfn.IFS(ISTEXT('3 Model Input'!F$70),"Missing",ISTEXT('3 Model Input'!I$70),"Missing",ISNUMBER('3 Model Input'!K$70),'3 Model Input'!K$70*P2216)</f>
        <v>Missing</v>
      </c>
      <c r="AB2216" s="89"/>
      <c r="AC2216" s="227" t="str" cm="1">
        <f t="array" ref="AC2216">IF(D2216=0,"Blank",_xlfn.IFS('3 Model Input'!E$61=1,(V2216*G2216)/T2216,'3 Model Input'!E$61=2,(W2216*G2216)/T2216,'3 Model Input'!E$61=3,(X2216*G2216)/T2216,'3 Model Input'!E$61=4,(Y2216*G2216)/T2216,'3 Model Input'!E$61=5,(Z2216*G2216)/T2216, ISTEXT('3 Model Input'!E$61),"Missing",'3 Model Input'!E$61=6,(AA2216*G2216)/T2216))</f>
        <v>Blank</v>
      </c>
      <c r="AD2216" s="202" t="str">
        <f t="shared" si="367"/>
        <v>Blank</v>
      </c>
      <c r="AE2216" s="202" t="str">
        <f t="shared" si="368"/>
        <v>Blank</v>
      </c>
      <c r="AF2216" s="217" t="str">
        <f t="shared" si="369"/>
        <v>Blank</v>
      </c>
      <c r="AG2216" s="9" t="str" cm="1">
        <f t="array" ref="AG2216">_xlfn.IFS(ISNUMBER(AC2216), "", ISNUMBER(SEARCH("Blank", AC2216)), "", ISERROR(AC2216), "Bad input on tab 3")</f>
        <v/>
      </c>
    </row>
    <row r="2217" spans="2:33" ht="15" customHeight="1" x14ac:dyDescent="0.75">
      <c r="B2217" s="205" t="str">
        <f>'5 Driver Data'!B2217</f>
        <v>2209</v>
      </c>
      <c r="C2217" s="193">
        <f>'5 Driver Data'!C2217</f>
        <v>0</v>
      </c>
      <c r="D2217" s="192">
        <f>'5 Driver Data'!D2217</f>
        <v>0</v>
      </c>
      <c r="E2217" s="191">
        <f>'5 Driver Data'!E2217</f>
        <v>0</v>
      </c>
      <c r="F2217" s="191">
        <f>'5 Driver Data'!F2217</f>
        <v>0</v>
      </c>
      <c r="G2217" s="191">
        <f>'5 Driver Data'!G2217</f>
        <v>0</v>
      </c>
      <c r="H2217" s="191">
        <f>'5 Driver Data'!H2217</f>
        <v>0</v>
      </c>
      <c r="I2217" s="191">
        <f>'5 Driver Data'!I2217</f>
        <v>0</v>
      </c>
      <c r="J2217" s="191">
        <f>'5 Driver Data'!J2217</f>
        <v>0</v>
      </c>
      <c r="K2217" s="206">
        <f>'5 Driver Data'!K2217</f>
        <v>0</v>
      </c>
      <c r="L2217" s="1"/>
      <c r="M2217" s="216" t="str">
        <f>IF(D2217=0,"Blank",'3 Model Input'!E$44*'3 Model Input'!E$45)</f>
        <v>Blank</v>
      </c>
      <c r="N2217" s="197" t="str">
        <f t="shared" si="360"/>
        <v>Blank</v>
      </c>
      <c r="O2217" s="197" t="str">
        <f>IF(D2217=0,"Blank",'3 Model Input'!E$49*(1-'3 Model Input'!E$51))</f>
        <v>Blank</v>
      </c>
      <c r="P2217" s="197" t="str">
        <f t="shared" si="361"/>
        <v>Blank</v>
      </c>
      <c r="Q2217" s="197" t="str">
        <f>IF(D2217=0,"Blank",IF(D2217="BEV",E2217*(1-'3 Model Input'!E$54), E2217))</f>
        <v>Blank</v>
      </c>
      <c r="R2217" s="198" t="str">
        <f>IF(D2217=0,"Blank",IF(D2217="PHEV",F2217/G2217,F2217*(1-'3 Model Input'!E$54)/G2217))</f>
        <v>Blank</v>
      </c>
      <c r="S2217" s="198" t="str">
        <f>IF(D2217=0,"Blank",IF(D2217="PHEV",MIN(M2217,E2217),MIN(M2217,(E2217*(1-'3 Model Input'!E$54)))))</f>
        <v>Blank</v>
      </c>
      <c r="T2217" s="217" t="str">
        <f t="shared" si="362"/>
        <v>Blank</v>
      </c>
      <c r="U2217" s="89"/>
      <c r="V2217" s="216" t="str">
        <f>IF(D2217=0,"Blank",P2217*'3 Model Input'!E$50)</f>
        <v>Blank</v>
      </c>
      <c r="W2217" s="197" t="str">
        <f t="shared" si="363"/>
        <v>Blank</v>
      </c>
      <c r="X2217" s="197" t="str">
        <f t="shared" si="364"/>
        <v>Blank</v>
      </c>
      <c r="Y2217" s="197" t="str">
        <f t="shared" si="365"/>
        <v>Blank</v>
      </c>
      <c r="Z2217" s="197" t="str">
        <f t="shared" si="366"/>
        <v>Blank</v>
      </c>
      <c r="AA2217" s="223" t="str" cm="1">
        <f t="array" ref="AA2217">_xlfn.IFS(ISTEXT('3 Model Input'!F$70),"Missing",ISTEXT('3 Model Input'!I$70),"Missing",ISNUMBER('3 Model Input'!K$70),'3 Model Input'!K$70*P2217)</f>
        <v>Missing</v>
      </c>
      <c r="AB2217" s="89"/>
      <c r="AC2217" s="227" t="str" cm="1">
        <f t="array" ref="AC2217">IF(D2217=0,"Blank",_xlfn.IFS('3 Model Input'!E$61=1,(V2217*G2217)/T2217,'3 Model Input'!E$61=2,(W2217*G2217)/T2217,'3 Model Input'!E$61=3,(X2217*G2217)/T2217,'3 Model Input'!E$61=4,(Y2217*G2217)/T2217,'3 Model Input'!E$61=5,(Z2217*G2217)/T2217, ISTEXT('3 Model Input'!E$61),"Missing",'3 Model Input'!E$61=6,(AA2217*G2217)/T2217))</f>
        <v>Blank</v>
      </c>
      <c r="AD2217" s="202" t="str">
        <f t="shared" si="367"/>
        <v>Blank</v>
      </c>
      <c r="AE2217" s="202" t="str">
        <f t="shared" si="368"/>
        <v>Blank</v>
      </c>
      <c r="AF2217" s="217" t="str">
        <f t="shared" si="369"/>
        <v>Blank</v>
      </c>
      <c r="AG2217" s="9" t="str" cm="1">
        <f t="array" ref="AG2217">_xlfn.IFS(ISNUMBER(AC2217), "", ISNUMBER(SEARCH("Blank", AC2217)), "", ISERROR(AC2217), "Bad input on tab 3")</f>
        <v/>
      </c>
    </row>
    <row r="2218" spans="2:33" ht="15" customHeight="1" x14ac:dyDescent="0.75">
      <c r="B2218" s="205" t="str">
        <f>'5 Driver Data'!B2218</f>
        <v>2210</v>
      </c>
      <c r="C2218" s="193">
        <f>'5 Driver Data'!C2218</f>
        <v>0</v>
      </c>
      <c r="D2218" s="192">
        <f>'5 Driver Data'!D2218</f>
        <v>0</v>
      </c>
      <c r="E2218" s="191">
        <f>'5 Driver Data'!E2218</f>
        <v>0</v>
      </c>
      <c r="F2218" s="191">
        <f>'5 Driver Data'!F2218</f>
        <v>0</v>
      </c>
      <c r="G2218" s="191">
        <f>'5 Driver Data'!G2218</f>
        <v>0</v>
      </c>
      <c r="H2218" s="191">
        <f>'5 Driver Data'!H2218</f>
        <v>0</v>
      </c>
      <c r="I2218" s="191">
        <f>'5 Driver Data'!I2218</f>
        <v>0</v>
      </c>
      <c r="J2218" s="191">
        <f>'5 Driver Data'!J2218</f>
        <v>0</v>
      </c>
      <c r="K2218" s="206">
        <f>'5 Driver Data'!K2218</f>
        <v>0</v>
      </c>
      <c r="L2218" s="1"/>
      <c r="M2218" s="216" t="str">
        <f>IF(D2218=0,"Blank",'3 Model Input'!E$44*'3 Model Input'!E$45)</f>
        <v>Blank</v>
      </c>
      <c r="N2218" s="197" t="str">
        <f t="shared" si="360"/>
        <v>Blank</v>
      </c>
      <c r="O2218" s="197" t="str">
        <f>IF(D2218=0,"Blank",'3 Model Input'!E$49*(1-'3 Model Input'!E$51))</f>
        <v>Blank</v>
      </c>
      <c r="P2218" s="197" t="str">
        <f t="shared" si="361"/>
        <v>Blank</v>
      </c>
      <c r="Q2218" s="197" t="str">
        <f>IF(D2218=0,"Blank",IF(D2218="BEV",E2218*(1-'3 Model Input'!E$54), E2218))</f>
        <v>Blank</v>
      </c>
      <c r="R2218" s="198" t="str">
        <f>IF(D2218=0,"Blank",IF(D2218="PHEV",F2218/G2218,F2218*(1-'3 Model Input'!E$54)/G2218))</f>
        <v>Blank</v>
      </c>
      <c r="S2218" s="198" t="str">
        <f>IF(D2218=0,"Blank",IF(D2218="PHEV",MIN(M2218,E2218),MIN(M2218,(E2218*(1-'3 Model Input'!E$54)))))</f>
        <v>Blank</v>
      </c>
      <c r="T2218" s="217" t="str">
        <f t="shared" si="362"/>
        <v>Blank</v>
      </c>
      <c r="U2218" s="89"/>
      <c r="V2218" s="216" t="str">
        <f>IF(D2218=0,"Blank",P2218*'3 Model Input'!E$50)</f>
        <v>Blank</v>
      </c>
      <c r="W2218" s="197" t="str">
        <f t="shared" si="363"/>
        <v>Blank</v>
      </c>
      <c r="X2218" s="197" t="str">
        <f t="shared" si="364"/>
        <v>Blank</v>
      </c>
      <c r="Y2218" s="197" t="str">
        <f t="shared" si="365"/>
        <v>Blank</v>
      </c>
      <c r="Z2218" s="197" t="str">
        <f t="shared" si="366"/>
        <v>Blank</v>
      </c>
      <c r="AA2218" s="223" t="str" cm="1">
        <f t="array" ref="AA2218">_xlfn.IFS(ISTEXT('3 Model Input'!F$70),"Missing",ISTEXT('3 Model Input'!I$70),"Missing",ISNUMBER('3 Model Input'!K$70),'3 Model Input'!K$70*P2218)</f>
        <v>Missing</v>
      </c>
      <c r="AB2218" s="89"/>
      <c r="AC2218" s="227" t="str" cm="1">
        <f t="array" ref="AC2218">IF(D2218=0,"Blank",_xlfn.IFS('3 Model Input'!E$61=1,(V2218*G2218)/T2218,'3 Model Input'!E$61=2,(W2218*G2218)/T2218,'3 Model Input'!E$61=3,(X2218*G2218)/T2218,'3 Model Input'!E$61=4,(Y2218*G2218)/T2218,'3 Model Input'!E$61=5,(Z2218*G2218)/T2218, ISTEXT('3 Model Input'!E$61),"Missing",'3 Model Input'!E$61=6,(AA2218*G2218)/T2218))</f>
        <v>Blank</v>
      </c>
      <c r="AD2218" s="202" t="str">
        <f t="shared" si="367"/>
        <v>Blank</v>
      </c>
      <c r="AE2218" s="202" t="str">
        <f t="shared" si="368"/>
        <v>Blank</v>
      </c>
      <c r="AF2218" s="217" t="str">
        <f t="shared" si="369"/>
        <v>Blank</v>
      </c>
      <c r="AG2218" s="9" t="str" cm="1">
        <f t="array" ref="AG2218">_xlfn.IFS(ISNUMBER(AC2218), "", ISNUMBER(SEARCH("Blank", AC2218)), "", ISERROR(AC2218), "Bad input on tab 3")</f>
        <v/>
      </c>
    </row>
    <row r="2219" spans="2:33" ht="15" customHeight="1" x14ac:dyDescent="0.75">
      <c r="B2219" s="205" t="str">
        <f>'5 Driver Data'!B2219</f>
        <v>2211</v>
      </c>
      <c r="C2219" s="193">
        <f>'5 Driver Data'!C2219</f>
        <v>0</v>
      </c>
      <c r="D2219" s="192">
        <f>'5 Driver Data'!D2219</f>
        <v>0</v>
      </c>
      <c r="E2219" s="191">
        <f>'5 Driver Data'!E2219</f>
        <v>0</v>
      </c>
      <c r="F2219" s="191">
        <f>'5 Driver Data'!F2219</f>
        <v>0</v>
      </c>
      <c r="G2219" s="191">
        <f>'5 Driver Data'!G2219</f>
        <v>0</v>
      </c>
      <c r="H2219" s="191">
        <f>'5 Driver Data'!H2219</f>
        <v>0</v>
      </c>
      <c r="I2219" s="191">
        <f>'5 Driver Data'!I2219</f>
        <v>0</v>
      </c>
      <c r="J2219" s="191">
        <f>'5 Driver Data'!J2219</f>
        <v>0</v>
      </c>
      <c r="K2219" s="206">
        <f>'5 Driver Data'!K2219</f>
        <v>0</v>
      </c>
      <c r="L2219" s="1"/>
      <c r="M2219" s="216" t="str">
        <f>IF(D2219=0,"Blank",'3 Model Input'!E$44*'3 Model Input'!E$45)</f>
        <v>Blank</v>
      </c>
      <c r="N2219" s="197" t="str">
        <f t="shared" si="360"/>
        <v>Blank</v>
      </c>
      <c r="O2219" s="197" t="str">
        <f>IF(D2219=0,"Blank",'3 Model Input'!E$49*(1-'3 Model Input'!E$51))</f>
        <v>Blank</v>
      </c>
      <c r="P2219" s="197" t="str">
        <f t="shared" si="361"/>
        <v>Blank</v>
      </c>
      <c r="Q2219" s="197" t="str">
        <f>IF(D2219=0,"Blank",IF(D2219="BEV",E2219*(1-'3 Model Input'!E$54), E2219))</f>
        <v>Blank</v>
      </c>
      <c r="R2219" s="198" t="str">
        <f>IF(D2219=0,"Blank",IF(D2219="PHEV",F2219/G2219,F2219*(1-'3 Model Input'!E$54)/G2219))</f>
        <v>Blank</v>
      </c>
      <c r="S2219" s="198" t="str">
        <f>IF(D2219=0,"Blank",IF(D2219="PHEV",MIN(M2219,E2219),MIN(M2219,(E2219*(1-'3 Model Input'!E$54)))))</f>
        <v>Blank</v>
      </c>
      <c r="T2219" s="217" t="str">
        <f t="shared" si="362"/>
        <v>Blank</v>
      </c>
      <c r="U2219" s="89"/>
      <c r="V2219" s="216" t="str">
        <f>IF(D2219=0,"Blank",P2219*'3 Model Input'!E$50)</f>
        <v>Blank</v>
      </c>
      <c r="W2219" s="197" t="str">
        <f t="shared" si="363"/>
        <v>Blank</v>
      </c>
      <c r="X2219" s="197" t="str">
        <f t="shared" si="364"/>
        <v>Blank</v>
      </c>
      <c r="Y2219" s="197" t="str">
        <f t="shared" si="365"/>
        <v>Blank</v>
      </c>
      <c r="Z2219" s="197" t="str">
        <f t="shared" si="366"/>
        <v>Blank</v>
      </c>
      <c r="AA2219" s="223" t="str" cm="1">
        <f t="array" ref="AA2219">_xlfn.IFS(ISTEXT('3 Model Input'!F$70),"Missing",ISTEXT('3 Model Input'!I$70),"Missing",ISNUMBER('3 Model Input'!K$70),'3 Model Input'!K$70*P2219)</f>
        <v>Missing</v>
      </c>
      <c r="AB2219" s="89"/>
      <c r="AC2219" s="227" t="str" cm="1">
        <f t="array" ref="AC2219">IF(D2219=0,"Blank",_xlfn.IFS('3 Model Input'!E$61=1,(V2219*G2219)/T2219,'3 Model Input'!E$61=2,(W2219*G2219)/T2219,'3 Model Input'!E$61=3,(X2219*G2219)/T2219,'3 Model Input'!E$61=4,(Y2219*G2219)/T2219,'3 Model Input'!E$61=5,(Z2219*G2219)/T2219, ISTEXT('3 Model Input'!E$61),"Missing",'3 Model Input'!E$61=6,(AA2219*G2219)/T2219))</f>
        <v>Blank</v>
      </c>
      <c r="AD2219" s="202" t="str">
        <f t="shared" si="367"/>
        <v>Blank</v>
      </c>
      <c r="AE2219" s="202" t="str">
        <f t="shared" si="368"/>
        <v>Blank</v>
      </c>
      <c r="AF2219" s="217" t="str">
        <f t="shared" si="369"/>
        <v>Blank</v>
      </c>
      <c r="AG2219" s="9" t="str" cm="1">
        <f t="array" ref="AG2219">_xlfn.IFS(ISNUMBER(AC2219), "", ISNUMBER(SEARCH("Blank", AC2219)), "", ISERROR(AC2219), "Bad input on tab 3")</f>
        <v/>
      </c>
    </row>
    <row r="2220" spans="2:33" ht="15" customHeight="1" x14ac:dyDescent="0.75">
      <c r="B2220" s="205" t="str">
        <f>'5 Driver Data'!B2220</f>
        <v>2212</v>
      </c>
      <c r="C2220" s="193">
        <f>'5 Driver Data'!C2220</f>
        <v>0</v>
      </c>
      <c r="D2220" s="192">
        <f>'5 Driver Data'!D2220</f>
        <v>0</v>
      </c>
      <c r="E2220" s="191">
        <f>'5 Driver Data'!E2220</f>
        <v>0</v>
      </c>
      <c r="F2220" s="191">
        <f>'5 Driver Data'!F2220</f>
        <v>0</v>
      </c>
      <c r="G2220" s="191">
        <f>'5 Driver Data'!G2220</f>
        <v>0</v>
      </c>
      <c r="H2220" s="191">
        <f>'5 Driver Data'!H2220</f>
        <v>0</v>
      </c>
      <c r="I2220" s="191">
        <f>'5 Driver Data'!I2220</f>
        <v>0</v>
      </c>
      <c r="J2220" s="191">
        <f>'5 Driver Data'!J2220</f>
        <v>0</v>
      </c>
      <c r="K2220" s="206">
        <f>'5 Driver Data'!K2220</f>
        <v>0</v>
      </c>
      <c r="L2220" s="1"/>
      <c r="M2220" s="216" t="str">
        <f>IF(D2220=0,"Blank",'3 Model Input'!E$44*'3 Model Input'!E$45)</f>
        <v>Blank</v>
      </c>
      <c r="N2220" s="197" t="str">
        <f t="shared" si="360"/>
        <v>Blank</v>
      </c>
      <c r="O2220" s="197" t="str">
        <f>IF(D2220=0,"Blank",'3 Model Input'!E$49*(1-'3 Model Input'!E$51))</f>
        <v>Blank</v>
      </c>
      <c r="P2220" s="197" t="str">
        <f t="shared" si="361"/>
        <v>Blank</v>
      </c>
      <c r="Q2220" s="197" t="str">
        <f>IF(D2220=0,"Blank",IF(D2220="BEV",E2220*(1-'3 Model Input'!E$54), E2220))</f>
        <v>Blank</v>
      </c>
      <c r="R2220" s="198" t="str">
        <f>IF(D2220=0,"Blank",IF(D2220="PHEV",F2220/G2220,F2220*(1-'3 Model Input'!E$54)/G2220))</f>
        <v>Blank</v>
      </c>
      <c r="S2220" s="198" t="str">
        <f>IF(D2220=0,"Blank",IF(D2220="PHEV",MIN(M2220,E2220),MIN(M2220,(E2220*(1-'3 Model Input'!E$54)))))</f>
        <v>Blank</v>
      </c>
      <c r="T2220" s="217" t="str">
        <f t="shared" si="362"/>
        <v>Blank</v>
      </c>
      <c r="U2220" s="89"/>
      <c r="V2220" s="216" t="str">
        <f>IF(D2220=0,"Blank",P2220*'3 Model Input'!E$50)</f>
        <v>Blank</v>
      </c>
      <c r="W2220" s="197" t="str">
        <f t="shared" si="363"/>
        <v>Blank</v>
      </c>
      <c r="X2220" s="197" t="str">
        <f t="shared" si="364"/>
        <v>Blank</v>
      </c>
      <c r="Y2220" s="197" t="str">
        <f t="shared" si="365"/>
        <v>Blank</v>
      </c>
      <c r="Z2220" s="197" t="str">
        <f t="shared" si="366"/>
        <v>Blank</v>
      </c>
      <c r="AA2220" s="223" t="str" cm="1">
        <f t="array" ref="AA2220">_xlfn.IFS(ISTEXT('3 Model Input'!F$70),"Missing",ISTEXT('3 Model Input'!I$70),"Missing",ISNUMBER('3 Model Input'!K$70),'3 Model Input'!K$70*P2220)</f>
        <v>Missing</v>
      </c>
      <c r="AB2220" s="89"/>
      <c r="AC2220" s="227" t="str" cm="1">
        <f t="array" ref="AC2220">IF(D2220=0,"Blank",_xlfn.IFS('3 Model Input'!E$61=1,(V2220*G2220)/T2220,'3 Model Input'!E$61=2,(W2220*G2220)/T2220,'3 Model Input'!E$61=3,(X2220*G2220)/T2220,'3 Model Input'!E$61=4,(Y2220*G2220)/T2220,'3 Model Input'!E$61=5,(Z2220*G2220)/T2220, ISTEXT('3 Model Input'!E$61),"Missing",'3 Model Input'!E$61=6,(AA2220*G2220)/T2220))</f>
        <v>Blank</v>
      </c>
      <c r="AD2220" s="202" t="str">
        <f t="shared" si="367"/>
        <v>Blank</v>
      </c>
      <c r="AE2220" s="202" t="str">
        <f t="shared" si="368"/>
        <v>Blank</v>
      </c>
      <c r="AF2220" s="217" t="str">
        <f t="shared" si="369"/>
        <v>Blank</v>
      </c>
      <c r="AG2220" s="9" t="str" cm="1">
        <f t="array" ref="AG2220">_xlfn.IFS(ISNUMBER(AC2220), "", ISNUMBER(SEARCH("Blank", AC2220)), "", ISERROR(AC2220), "Bad input on tab 3")</f>
        <v/>
      </c>
    </row>
    <row r="2221" spans="2:33" ht="15" customHeight="1" x14ac:dyDescent="0.75">
      <c r="B2221" s="205" t="str">
        <f>'5 Driver Data'!B2221</f>
        <v>2213</v>
      </c>
      <c r="C2221" s="193">
        <f>'5 Driver Data'!C2221</f>
        <v>0</v>
      </c>
      <c r="D2221" s="192">
        <f>'5 Driver Data'!D2221</f>
        <v>0</v>
      </c>
      <c r="E2221" s="191">
        <f>'5 Driver Data'!E2221</f>
        <v>0</v>
      </c>
      <c r="F2221" s="191">
        <f>'5 Driver Data'!F2221</f>
        <v>0</v>
      </c>
      <c r="G2221" s="191">
        <f>'5 Driver Data'!G2221</f>
        <v>0</v>
      </c>
      <c r="H2221" s="191">
        <f>'5 Driver Data'!H2221</f>
        <v>0</v>
      </c>
      <c r="I2221" s="191">
        <f>'5 Driver Data'!I2221</f>
        <v>0</v>
      </c>
      <c r="J2221" s="191">
        <f>'5 Driver Data'!J2221</f>
        <v>0</v>
      </c>
      <c r="K2221" s="206">
        <f>'5 Driver Data'!K2221</f>
        <v>0</v>
      </c>
      <c r="L2221" s="1"/>
      <c r="M2221" s="216" t="str">
        <f>IF(D2221=0,"Blank",'3 Model Input'!E$44*'3 Model Input'!E$45)</f>
        <v>Blank</v>
      </c>
      <c r="N2221" s="197" t="str">
        <f t="shared" si="360"/>
        <v>Blank</v>
      </c>
      <c r="O2221" s="197" t="str">
        <f>IF(D2221=0,"Blank",'3 Model Input'!E$49*(1-'3 Model Input'!E$51))</f>
        <v>Blank</v>
      </c>
      <c r="P2221" s="197" t="str">
        <f t="shared" si="361"/>
        <v>Blank</v>
      </c>
      <c r="Q2221" s="197" t="str">
        <f>IF(D2221=0,"Blank",IF(D2221="BEV",E2221*(1-'3 Model Input'!E$54), E2221))</f>
        <v>Blank</v>
      </c>
      <c r="R2221" s="198" t="str">
        <f>IF(D2221=0,"Blank",IF(D2221="PHEV",F2221/G2221,F2221*(1-'3 Model Input'!E$54)/G2221))</f>
        <v>Blank</v>
      </c>
      <c r="S2221" s="198" t="str">
        <f>IF(D2221=0,"Blank",IF(D2221="PHEV",MIN(M2221,E2221),MIN(M2221,(E2221*(1-'3 Model Input'!E$54)))))</f>
        <v>Blank</v>
      </c>
      <c r="T2221" s="217" t="str">
        <f t="shared" si="362"/>
        <v>Blank</v>
      </c>
      <c r="U2221" s="89"/>
      <c r="V2221" s="216" t="str">
        <f>IF(D2221=0,"Blank",P2221*'3 Model Input'!E$50)</f>
        <v>Blank</v>
      </c>
      <c r="W2221" s="197" t="str">
        <f t="shared" si="363"/>
        <v>Blank</v>
      </c>
      <c r="X2221" s="197" t="str">
        <f t="shared" si="364"/>
        <v>Blank</v>
      </c>
      <c r="Y2221" s="197" t="str">
        <f t="shared" si="365"/>
        <v>Blank</v>
      </c>
      <c r="Z2221" s="197" t="str">
        <f t="shared" si="366"/>
        <v>Blank</v>
      </c>
      <c r="AA2221" s="223" t="str" cm="1">
        <f t="array" ref="AA2221">_xlfn.IFS(ISTEXT('3 Model Input'!F$70),"Missing",ISTEXT('3 Model Input'!I$70),"Missing",ISNUMBER('3 Model Input'!K$70),'3 Model Input'!K$70*P2221)</f>
        <v>Missing</v>
      </c>
      <c r="AB2221" s="89"/>
      <c r="AC2221" s="227" t="str" cm="1">
        <f t="array" ref="AC2221">IF(D2221=0,"Blank",_xlfn.IFS('3 Model Input'!E$61=1,(V2221*G2221)/T2221,'3 Model Input'!E$61=2,(W2221*G2221)/T2221,'3 Model Input'!E$61=3,(X2221*G2221)/T2221,'3 Model Input'!E$61=4,(Y2221*G2221)/T2221,'3 Model Input'!E$61=5,(Z2221*G2221)/T2221, ISTEXT('3 Model Input'!E$61),"Missing",'3 Model Input'!E$61=6,(AA2221*G2221)/T2221))</f>
        <v>Blank</v>
      </c>
      <c r="AD2221" s="202" t="str">
        <f t="shared" si="367"/>
        <v>Blank</v>
      </c>
      <c r="AE2221" s="202" t="str">
        <f t="shared" si="368"/>
        <v>Blank</v>
      </c>
      <c r="AF2221" s="217" t="str">
        <f t="shared" si="369"/>
        <v>Blank</v>
      </c>
      <c r="AG2221" s="9" t="str" cm="1">
        <f t="array" ref="AG2221">_xlfn.IFS(ISNUMBER(AC2221), "", ISNUMBER(SEARCH("Blank", AC2221)), "", ISERROR(AC2221), "Bad input on tab 3")</f>
        <v/>
      </c>
    </row>
    <row r="2222" spans="2:33" ht="15" customHeight="1" x14ac:dyDescent="0.75">
      <c r="B2222" s="205" t="str">
        <f>'5 Driver Data'!B2222</f>
        <v>2214</v>
      </c>
      <c r="C2222" s="193">
        <f>'5 Driver Data'!C2222</f>
        <v>0</v>
      </c>
      <c r="D2222" s="192">
        <f>'5 Driver Data'!D2222</f>
        <v>0</v>
      </c>
      <c r="E2222" s="191">
        <f>'5 Driver Data'!E2222</f>
        <v>0</v>
      </c>
      <c r="F2222" s="191">
        <f>'5 Driver Data'!F2222</f>
        <v>0</v>
      </c>
      <c r="G2222" s="191">
        <f>'5 Driver Data'!G2222</f>
        <v>0</v>
      </c>
      <c r="H2222" s="191">
        <f>'5 Driver Data'!H2222</f>
        <v>0</v>
      </c>
      <c r="I2222" s="191">
        <f>'5 Driver Data'!I2222</f>
        <v>0</v>
      </c>
      <c r="J2222" s="191">
        <f>'5 Driver Data'!J2222</f>
        <v>0</v>
      </c>
      <c r="K2222" s="206">
        <f>'5 Driver Data'!K2222</f>
        <v>0</v>
      </c>
      <c r="L2222" s="1"/>
      <c r="M2222" s="216" t="str">
        <f>IF(D2222=0,"Blank",'3 Model Input'!E$44*'3 Model Input'!E$45)</f>
        <v>Blank</v>
      </c>
      <c r="N2222" s="197" t="str">
        <f t="shared" ref="N2222:N2285" si="370">IF(D2222=0,"Blank",H2222*I2222*52)</f>
        <v>Blank</v>
      </c>
      <c r="O2222" s="197" t="str">
        <f>IF(D2222=0,"Blank",'3 Model Input'!E$49*(1-'3 Model Input'!E$51))</f>
        <v>Blank</v>
      </c>
      <c r="P2222" s="197" t="str">
        <f t="shared" ref="P2222:P2285" si="371">IF(D2222=0,"Blank",SUM(N2222:O2222))</f>
        <v>Blank</v>
      </c>
      <c r="Q2222" s="197" t="str">
        <f>IF(D2222=0,"Blank",IF(D2222="BEV",E2222*(1-'3 Model Input'!E$54), E2222))</f>
        <v>Blank</v>
      </c>
      <c r="R2222" s="198" t="str">
        <f>IF(D2222=0,"Blank",IF(D2222="PHEV",F2222/G2222,F2222*(1-'3 Model Input'!E$54)/G2222))</f>
        <v>Blank</v>
      </c>
      <c r="S2222" s="198" t="str">
        <f>IF(D2222=0,"Blank",IF(D2222="PHEV",MIN(M2222,E2222),MIN(M2222,(E2222*(1-'3 Model Input'!E$54)))))</f>
        <v>Blank</v>
      </c>
      <c r="T2222" s="217" t="str">
        <f t="shared" ref="T2222:T2285" si="372">IF(D2222=0,"Blank",MIN(R2222,(S2222/E2222*F2222)))</f>
        <v>Blank</v>
      </c>
      <c r="U2222" s="89"/>
      <c r="V2222" s="216" t="str">
        <f>IF(D2222=0,"Blank",P2222*'3 Model Input'!E$50)</f>
        <v>Blank</v>
      </c>
      <c r="W2222" s="197" t="str">
        <f t="shared" ref="W2222:W2285" si="373">IF(D2222=0,"Blank",V2222*(1-J2222))</f>
        <v>Blank</v>
      </c>
      <c r="X2222" s="197" t="str">
        <f t="shared" ref="X2222:X2285" si="374">P2222</f>
        <v>Blank</v>
      </c>
      <c r="Y2222" s="197" t="str">
        <f t="shared" ref="Y2222:Y2285" si="375">IF(D2222=0,"Blank",P2222*(1-J2222))</f>
        <v>Blank</v>
      </c>
      <c r="Z2222" s="197" t="str">
        <f t="shared" ref="Z2222:Z2285" si="376">IF(D2222=0,"Blank",N2222*K2222)</f>
        <v>Blank</v>
      </c>
      <c r="AA2222" s="223" t="str" cm="1">
        <f t="array" ref="AA2222">_xlfn.IFS(ISTEXT('3 Model Input'!F$70),"Missing",ISTEXT('3 Model Input'!I$70),"Missing",ISNUMBER('3 Model Input'!K$70),'3 Model Input'!K$70*P2222)</f>
        <v>Missing</v>
      </c>
      <c r="AB2222" s="89"/>
      <c r="AC2222" s="227" t="str" cm="1">
        <f t="array" ref="AC2222">IF(D2222=0,"Blank",_xlfn.IFS('3 Model Input'!E$61=1,(V2222*G2222)/T2222,'3 Model Input'!E$61=2,(W2222*G2222)/T2222,'3 Model Input'!E$61=3,(X2222*G2222)/T2222,'3 Model Input'!E$61=4,(Y2222*G2222)/T2222,'3 Model Input'!E$61=5,(Z2222*G2222)/T2222, ISTEXT('3 Model Input'!E$61),"Missing",'3 Model Input'!E$61=6,(AA2222*G2222)/T2222))</f>
        <v>Blank</v>
      </c>
      <c r="AD2222" s="202" t="str">
        <f t="shared" ref="AD2222:AD2285" si="377">IF(D2222=0,"Blank",MIN(SUM(AC2222/52/H2222),1))</f>
        <v>Blank</v>
      </c>
      <c r="AE2222" s="202" t="str">
        <f t="shared" ref="AE2222:AE2285" si="378">IF(D2222=0,"Blank",AD2222*H2222)</f>
        <v>Blank</v>
      </c>
      <c r="AF2222" s="217" t="str">
        <f t="shared" ref="AF2222:AF2285" si="379">IF(D2222=0,"Blank",AC2222*S2222)</f>
        <v>Blank</v>
      </c>
      <c r="AG2222" s="9" t="str" cm="1">
        <f t="array" ref="AG2222">_xlfn.IFS(ISNUMBER(AC2222), "", ISNUMBER(SEARCH("Blank", AC2222)), "", ISERROR(AC2222), "Bad input on tab 3")</f>
        <v/>
      </c>
    </row>
    <row r="2223" spans="2:33" ht="15" customHeight="1" x14ac:dyDescent="0.75">
      <c r="B2223" s="205" t="str">
        <f>'5 Driver Data'!B2223</f>
        <v>2215</v>
      </c>
      <c r="C2223" s="193">
        <f>'5 Driver Data'!C2223</f>
        <v>0</v>
      </c>
      <c r="D2223" s="192">
        <f>'5 Driver Data'!D2223</f>
        <v>0</v>
      </c>
      <c r="E2223" s="191">
        <f>'5 Driver Data'!E2223</f>
        <v>0</v>
      </c>
      <c r="F2223" s="191">
        <f>'5 Driver Data'!F2223</f>
        <v>0</v>
      </c>
      <c r="G2223" s="191">
        <f>'5 Driver Data'!G2223</f>
        <v>0</v>
      </c>
      <c r="H2223" s="191">
        <f>'5 Driver Data'!H2223</f>
        <v>0</v>
      </c>
      <c r="I2223" s="191">
        <f>'5 Driver Data'!I2223</f>
        <v>0</v>
      </c>
      <c r="J2223" s="191">
        <f>'5 Driver Data'!J2223</f>
        <v>0</v>
      </c>
      <c r="K2223" s="206">
        <f>'5 Driver Data'!K2223</f>
        <v>0</v>
      </c>
      <c r="L2223" s="1"/>
      <c r="M2223" s="216" t="str">
        <f>IF(D2223=0,"Blank",'3 Model Input'!E$44*'3 Model Input'!E$45)</f>
        <v>Blank</v>
      </c>
      <c r="N2223" s="197" t="str">
        <f t="shared" si="370"/>
        <v>Blank</v>
      </c>
      <c r="O2223" s="197" t="str">
        <f>IF(D2223=0,"Blank",'3 Model Input'!E$49*(1-'3 Model Input'!E$51))</f>
        <v>Blank</v>
      </c>
      <c r="P2223" s="197" t="str">
        <f t="shared" si="371"/>
        <v>Blank</v>
      </c>
      <c r="Q2223" s="197" t="str">
        <f>IF(D2223=0,"Blank",IF(D2223="BEV",E2223*(1-'3 Model Input'!E$54), E2223))</f>
        <v>Blank</v>
      </c>
      <c r="R2223" s="198" t="str">
        <f>IF(D2223=0,"Blank",IF(D2223="PHEV",F2223/G2223,F2223*(1-'3 Model Input'!E$54)/G2223))</f>
        <v>Blank</v>
      </c>
      <c r="S2223" s="198" t="str">
        <f>IF(D2223=0,"Blank",IF(D2223="PHEV",MIN(M2223,E2223),MIN(M2223,(E2223*(1-'3 Model Input'!E$54)))))</f>
        <v>Blank</v>
      </c>
      <c r="T2223" s="217" t="str">
        <f t="shared" si="372"/>
        <v>Blank</v>
      </c>
      <c r="U2223" s="89"/>
      <c r="V2223" s="216" t="str">
        <f>IF(D2223=0,"Blank",P2223*'3 Model Input'!E$50)</f>
        <v>Blank</v>
      </c>
      <c r="W2223" s="197" t="str">
        <f t="shared" si="373"/>
        <v>Blank</v>
      </c>
      <c r="X2223" s="197" t="str">
        <f t="shared" si="374"/>
        <v>Blank</v>
      </c>
      <c r="Y2223" s="197" t="str">
        <f t="shared" si="375"/>
        <v>Blank</v>
      </c>
      <c r="Z2223" s="197" t="str">
        <f t="shared" si="376"/>
        <v>Blank</v>
      </c>
      <c r="AA2223" s="223" t="str" cm="1">
        <f t="array" ref="AA2223">_xlfn.IFS(ISTEXT('3 Model Input'!F$70),"Missing",ISTEXT('3 Model Input'!I$70),"Missing",ISNUMBER('3 Model Input'!K$70),'3 Model Input'!K$70*P2223)</f>
        <v>Missing</v>
      </c>
      <c r="AB2223" s="89"/>
      <c r="AC2223" s="227" t="str" cm="1">
        <f t="array" ref="AC2223">IF(D2223=0,"Blank",_xlfn.IFS('3 Model Input'!E$61=1,(V2223*G2223)/T2223,'3 Model Input'!E$61=2,(W2223*G2223)/T2223,'3 Model Input'!E$61=3,(X2223*G2223)/T2223,'3 Model Input'!E$61=4,(Y2223*G2223)/T2223,'3 Model Input'!E$61=5,(Z2223*G2223)/T2223, ISTEXT('3 Model Input'!E$61),"Missing",'3 Model Input'!E$61=6,(AA2223*G2223)/T2223))</f>
        <v>Blank</v>
      </c>
      <c r="AD2223" s="202" t="str">
        <f t="shared" si="377"/>
        <v>Blank</v>
      </c>
      <c r="AE2223" s="202" t="str">
        <f t="shared" si="378"/>
        <v>Blank</v>
      </c>
      <c r="AF2223" s="217" t="str">
        <f t="shared" si="379"/>
        <v>Blank</v>
      </c>
      <c r="AG2223" s="9" t="str" cm="1">
        <f t="array" ref="AG2223">_xlfn.IFS(ISNUMBER(AC2223), "", ISNUMBER(SEARCH("Blank", AC2223)), "", ISERROR(AC2223), "Bad input on tab 3")</f>
        <v/>
      </c>
    </row>
    <row r="2224" spans="2:33" ht="15" customHeight="1" x14ac:dyDescent="0.75">
      <c r="B2224" s="205" t="str">
        <f>'5 Driver Data'!B2224</f>
        <v>2216</v>
      </c>
      <c r="C2224" s="193">
        <f>'5 Driver Data'!C2224</f>
        <v>0</v>
      </c>
      <c r="D2224" s="192">
        <f>'5 Driver Data'!D2224</f>
        <v>0</v>
      </c>
      <c r="E2224" s="191">
        <f>'5 Driver Data'!E2224</f>
        <v>0</v>
      </c>
      <c r="F2224" s="191">
        <f>'5 Driver Data'!F2224</f>
        <v>0</v>
      </c>
      <c r="G2224" s="191">
        <f>'5 Driver Data'!G2224</f>
        <v>0</v>
      </c>
      <c r="H2224" s="191">
        <f>'5 Driver Data'!H2224</f>
        <v>0</v>
      </c>
      <c r="I2224" s="191">
        <f>'5 Driver Data'!I2224</f>
        <v>0</v>
      </c>
      <c r="J2224" s="191">
        <f>'5 Driver Data'!J2224</f>
        <v>0</v>
      </c>
      <c r="K2224" s="206">
        <f>'5 Driver Data'!K2224</f>
        <v>0</v>
      </c>
      <c r="L2224" s="1"/>
      <c r="M2224" s="216" t="str">
        <f>IF(D2224=0,"Blank",'3 Model Input'!E$44*'3 Model Input'!E$45)</f>
        <v>Blank</v>
      </c>
      <c r="N2224" s="197" t="str">
        <f t="shared" si="370"/>
        <v>Blank</v>
      </c>
      <c r="O2224" s="197" t="str">
        <f>IF(D2224=0,"Blank",'3 Model Input'!E$49*(1-'3 Model Input'!E$51))</f>
        <v>Blank</v>
      </c>
      <c r="P2224" s="197" t="str">
        <f t="shared" si="371"/>
        <v>Blank</v>
      </c>
      <c r="Q2224" s="197" t="str">
        <f>IF(D2224=0,"Blank",IF(D2224="BEV",E2224*(1-'3 Model Input'!E$54), E2224))</f>
        <v>Blank</v>
      </c>
      <c r="R2224" s="198" t="str">
        <f>IF(D2224=0,"Blank",IF(D2224="PHEV",F2224/G2224,F2224*(1-'3 Model Input'!E$54)/G2224))</f>
        <v>Blank</v>
      </c>
      <c r="S2224" s="198" t="str">
        <f>IF(D2224=0,"Blank",IF(D2224="PHEV",MIN(M2224,E2224),MIN(M2224,(E2224*(1-'3 Model Input'!E$54)))))</f>
        <v>Blank</v>
      </c>
      <c r="T2224" s="217" t="str">
        <f t="shared" si="372"/>
        <v>Blank</v>
      </c>
      <c r="U2224" s="89"/>
      <c r="V2224" s="216" t="str">
        <f>IF(D2224=0,"Blank",P2224*'3 Model Input'!E$50)</f>
        <v>Blank</v>
      </c>
      <c r="W2224" s="197" t="str">
        <f t="shared" si="373"/>
        <v>Blank</v>
      </c>
      <c r="X2224" s="197" t="str">
        <f t="shared" si="374"/>
        <v>Blank</v>
      </c>
      <c r="Y2224" s="197" t="str">
        <f t="shared" si="375"/>
        <v>Blank</v>
      </c>
      <c r="Z2224" s="197" t="str">
        <f t="shared" si="376"/>
        <v>Blank</v>
      </c>
      <c r="AA2224" s="223" t="str" cm="1">
        <f t="array" ref="AA2224">_xlfn.IFS(ISTEXT('3 Model Input'!F$70),"Missing",ISTEXT('3 Model Input'!I$70),"Missing",ISNUMBER('3 Model Input'!K$70),'3 Model Input'!K$70*P2224)</f>
        <v>Missing</v>
      </c>
      <c r="AB2224" s="89"/>
      <c r="AC2224" s="227" t="str" cm="1">
        <f t="array" ref="AC2224">IF(D2224=0,"Blank",_xlfn.IFS('3 Model Input'!E$61=1,(V2224*G2224)/T2224,'3 Model Input'!E$61=2,(W2224*G2224)/T2224,'3 Model Input'!E$61=3,(X2224*G2224)/T2224,'3 Model Input'!E$61=4,(Y2224*G2224)/T2224,'3 Model Input'!E$61=5,(Z2224*G2224)/T2224, ISTEXT('3 Model Input'!E$61),"Missing",'3 Model Input'!E$61=6,(AA2224*G2224)/T2224))</f>
        <v>Blank</v>
      </c>
      <c r="AD2224" s="202" t="str">
        <f t="shared" si="377"/>
        <v>Blank</v>
      </c>
      <c r="AE2224" s="202" t="str">
        <f t="shared" si="378"/>
        <v>Blank</v>
      </c>
      <c r="AF2224" s="217" t="str">
        <f t="shared" si="379"/>
        <v>Blank</v>
      </c>
      <c r="AG2224" s="9" t="str" cm="1">
        <f t="array" ref="AG2224">_xlfn.IFS(ISNUMBER(AC2224), "", ISNUMBER(SEARCH("Blank", AC2224)), "", ISERROR(AC2224), "Bad input on tab 3")</f>
        <v/>
      </c>
    </row>
    <row r="2225" spans="2:33" ht="15" customHeight="1" x14ac:dyDescent="0.75">
      <c r="B2225" s="205" t="str">
        <f>'5 Driver Data'!B2225</f>
        <v>2217</v>
      </c>
      <c r="C2225" s="193">
        <f>'5 Driver Data'!C2225</f>
        <v>0</v>
      </c>
      <c r="D2225" s="192">
        <f>'5 Driver Data'!D2225</f>
        <v>0</v>
      </c>
      <c r="E2225" s="191">
        <f>'5 Driver Data'!E2225</f>
        <v>0</v>
      </c>
      <c r="F2225" s="191">
        <f>'5 Driver Data'!F2225</f>
        <v>0</v>
      </c>
      <c r="G2225" s="191">
        <f>'5 Driver Data'!G2225</f>
        <v>0</v>
      </c>
      <c r="H2225" s="191">
        <f>'5 Driver Data'!H2225</f>
        <v>0</v>
      </c>
      <c r="I2225" s="191">
        <f>'5 Driver Data'!I2225</f>
        <v>0</v>
      </c>
      <c r="J2225" s="191">
        <f>'5 Driver Data'!J2225</f>
        <v>0</v>
      </c>
      <c r="K2225" s="206">
        <f>'5 Driver Data'!K2225</f>
        <v>0</v>
      </c>
      <c r="L2225" s="1"/>
      <c r="M2225" s="216" t="str">
        <f>IF(D2225=0,"Blank",'3 Model Input'!E$44*'3 Model Input'!E$45)</f>
        <v>Blank</v>
      </c>
      <c r="N2225" s="197" t="str">
        <f t="shared" si="370"/>
        <v>Blank</v>
      </c>
      <c r="O2225" s="197" t="str">
        <f>IF(D2225=0,"Blank",'3 Model Input'!E$49*(1-'3 Model Input'!E$51))</f>
        <v>Blank</v>
      </c>
      <c r="P2225" s="197" t="str">
        <f t="shared" si="371"/>
        <v>Blank</v>
      </c>
      <c r="Q2225" s="197" t="str">
        <f>IF(D2225=0,"Blank",IF(D2225="BEV",E2225*(1-'3 Model Input'!E$54), E2225))</f>
        <v>Blank</v>
      </c>
      <c r="R2225" s="198" t="str">
        <f>IF(D2225=0,"Blank",IF(D2225="PHEV",F2225/G2225,F2225*(1-'3 Model Input'!E$54)/G2225))</f>
        <v>Blank</v>
      </c>
      <c r="S2225" s="198" t="str">
        <f>IF(D2225=0,"Blank",IF(D2225="PHEV",MIN(M2225,E2225),MIN(M2225,(E2225*(1-'3 Model Input'!E$54)))))</f>
        <v>Blank</v>
      </c>
      <c r="T2225" s="217" t="str">
        <f t="shared" si="372"/>
        <v>Blank</v>
      </c>
      <c r="U2225" s="89"/>
      <c r="V2225" s="216" t="str">
        <f>IF(D2225=0,"Blank",P2225*'3 Model Input'!E$50)</f>
        <v>Blank</v>
      </c>
      <c r="W2225" s="197" t="str">
        <f t="shared" si="373"/>
        <v>Blank</v>
      </c>
      <c r="X2225" s="197" t="str">
        <f t="shared" si="374"/>
        <v>Blank</v>
      </c>
      <c r="Y2225" s="197" t="str">
        <f t="shared" si="375"/>
        <v>Blank</v>
      </c>
      <c r="Z2225" s="197" t="str">
        <f t="shared" si="376"/>
        <v>Blank</v>
      </c>
      <c r="AA2225" s="223" t="str" cm="1">
        <f t="array" ref="AA2225">_xlfn.IFS(ISTEXT('3 Model Input'!F$70),"Missing",ISTEXT('3 Model Input'!I$70),"Missing",ISNUMBER('3 Model Input'!K$70),'3 Model Input'!K$70*P2225)</f>
        <v>Missing</v>
      </c>
      <c r="AB2225" s="89"/>
      <c r="AC2225" s="227" t="str" cm="1">
        <f t="array" ref="AC2225">IF(D2225=0,"Blank",_xlfn.IFS('3 Model Input'!E$61=1,(V2225*G2225)/T2225,'3 Model Input'!E$61=2,(W2225*G2225)/T2225,'3 Model Input'!E$61=3,(X2225*G2225)/T2225,'3 Model Input'!E$61=4,(Y2225*G2225)/T2225,'3 Model Input'!E$61=5,(Z2225*G2225)/T2225, ISTEXT('3 Model Input'!E$61),"Missing",'3 Model Input'!E$61=6,(AA2225*G2225)/T2225))</f>
        <v>Blank</v>
      </c>
      <c r="AD2225" s="202" t="str">
        <f t="shared" si="377"/>
        <v>Blank</v>
      </c>
      <c r="AE2225" s="202" t="str">
        <f t="shared" si="378"/>
        <v>Blank</v>
      </c>
      <c r="AF2225" s="217" t="str">
        <f t="shared" si="379"/>
        <v>Blank</v>
      </c>
      <c r="AG2225" s="9" t="str" cm="1">
        <f t="array" ref="AG2225">_xlfn.IFS(ISNUMBER(AC2225), "", ISNUMBER(SEARCH("Blank", AC2225)), "", ISERROR(AC2225), "Bad input on tab 3")</f>
        <v/>
      </c>
    </row>
    <row r="2226" spans="2:33" ht="15" customHeight="1" x14ac:dyDescent="0.75">
      <c r="B2226" s="205" t="str">
        <f>'5 Driver Data'!B2226</f>
        <v>2218</v>
      </c>
      <c r="C2226" s="193">
        <f>'5 Driver Data'!C2226</f>
        <v>0</v>
      </c>
      <c r="D2226" s="192">
        <f>'5 Driver Data'!D2226</f>
        <v>0</v>
      </c>
      <c r="E2226" s="191">
        <f>'5 Driver Data'!E2226</f>
        <v>0</v>
      </c>
      <c r="F2226" s="191">
        <f>'5 Driver Data'!F2226</f>
        <v>0</v>
      </c>
      <c r="G2226" s="191">
        <f>'5 Driver Data'!G2226</f>
        <v>0</v>
      </c>
      <c r="H2226" s="191">
        <f>'5 Driver Data'!H2226</f>
        <v>0</v>
      </c>
      <c r="I2226" s="191">
        <f>'5 Driver Data'!I2226</f>
        <v>0</v>
      </c>
      <c r="J2226" s="191">
        <f>'5 Driver Data'!J2226</f>
        <v>0</v>
      </c>
      <c r="K2226" s="206">
        <f>'5 Driver Data'!K2226</f>
        <v>0</v>
      </c>
      <c r="L2226" s="1"/>
      <c r="M2226" s="216" t="str">
        <f>IF(D2226=0,"Blank",'3 Model Input'!E$44*'3 Model Input'!E$45)</f>
        <v>Blank</v>
      </c>
      <c r="N2226" s="197" t="str">
        <f t="shared" si="370"/>
        <v>Blank</v>
      </c>
      <c r="O2226" s="197" t="str">
        <f>IF(D2226=0,"Blank",'3 Model Input'!E$49*(1-'3 Model Input'!E$51))</f>
        <v>Blank</v>
      </c>
      <c r="P2226" s="197" t="str">
        <f t="shared" si="371"/>
        <v>Blank</v>
      </c>
      <c r="Q2226" s="197" t="str">
        <f>IF(D2226=0,"Blank",IF(D2226="BEV",E2226*(1-'3 Model Input'!E$54), E2226))</f>
        <v>Blank</v>
      </c>
      <c r="R2226" s="198" t="str">
        <f>IF(D2226=0,"Blank",IF(D2226="PHEV",F2226/G2226,F2226*(1-'3 Model Input'!E$54)/G2226))</f>
        <v>Blank</v>
      </c>
      <c r="S2226" s="198" t="str">
        <f>IF(D2226=0,"Blank",IF(D2226="PHEV",MIN(M2226,E2226),MIN(M2226,(E2226*(1-'3 Model Input'!E$54)))))</f>
        <v>Blank</v>
      </c>
      <c r="T2226" s="217" t="str">
        <f t="shared" si="372"/>
        <v>Blank</v>
      </c>
      <c r="U2226" s="89"/>
      <c r="V2226" s="216" t="str">
        <f>IF(D2226=0,"Blank",P2226*'3 Model Input'!E$50)</f>
        <v>Blank</v>
      </c>
      <c r="W2226" s="197" t="str">
        <f t="shared" si="373"/>
        <v>Blank</v>
      </c>
      <c r="X2226" s="197" t="str">
        <f t="shared" si="374"/>
        <v>Blank</v>
      </c>
      <c r="Y2226" s="197" t="str">
        <f t="shared" si="375"/>
        <v>Blank</v>
      </c>
      <c r="Z2226" s="197" t="str">
        <f t="shared" si="376"/>
        <v>Blank</v>
      </c>
      <c r="AA2226" s="223" t="str" cm="1">
        <f t="array" ref="AA2226">_xlfn.IFS(ISTEXT('3 Model Input'!F$70),"Missing",ISTEXT('3 Model Input'!I$70),"Missing",ISNUMBER('3 Model Input'!K$70),'3 Model Input'!K$70*P2226)</f>
        <v>Missing</v>
      </c>
      <c r="AB2226" s="89"/>
      <c r="AC2226" s="227" t="str" cm="1">
        <f t="array" ref="AC2226">IF(D2226=0,"Blank",_xlfn.IFS('3 Model Input'!E$61=1,(V2226*G2226)/T2226,'3 Model Input'!E$61=2,(W2226*G2226)/T2226,'3 Model Input'!E$61=3,(X2226*G2226)/T2226,'3 Model Input'!E$61=4,(Y2226*G2226)/T2226,'3 Model Input'!E$61=5,(Z2226*G2226)/T2226, ISTEXT('3 Model Input'!E$61),"Missing",'3 Model Input'!E$61=6,(AA2226*G2226)/T2226))</f>
        <v>Blank</v>
      </c>
      <c r="AD2226" s="202" t="str">
        <f t="shared" si="377"/>
        <v>Blank</v>
      </c>
      <c r="AE2226" s="202" t="str">
        <f t="shared" si="378"/>
        <v>Blank</v>
      </c>
      <c r="AF2226" s="217" t="str">
        <f t="shared" si="379"/>
        <v>Blank</v>
      </c>
      <c r="AG2226" s="9" t="str" cm="1">
        <f t="array" ref="AG2226">_xlfn.IFS(ISNUMBER(AC2226), "", ISNUMBER(SEARCH("Blank", AC2226)), "", ISERROR(AC2226), "Bad input on tab 3")</f>
        <v/>
      </c>
    </row>
    <row r="2227" spans="2:33" ht="15" customHeight="1" x14ac:dyDescent="0.75">
      <c r="B2227" s="205" t="str">
        <f>'5 Driver Data'!B2227</f>
        <v>2219</v>
      </c>
      <c r="C2227" s="193">
        <f>'5 Driver Data'!C2227</f>
        <v>0</v>
      </c>
      <c r="D2227" s="192">
        <f>'5 Driver Data'!D2227</f>
        <v>0</v>
      </c>
      <c r="E2227" s="191">
        <f>'5 Driver Data'!E2227</f>
        <v>0</v>
      </c>
      <c r="F2227" s="191">
        <f>'5 Driver Data'!F2227</f>
        <v>0</v>
      </c>
      <c r="G2227" s="191">
        <f>'5 Driver Data'!G2227</f>
        <v>0</v>
      </c>
      <c r="H2227" s="191">
        <f>'5 Driver Data'!H2227</f>
        <v>0</v>
      </c>
      <c r="I2227" s="191">
        <f>'5 Driver Data'!I2227</f>
        <v>0</v>
      </c>
      <c r="J2227" s="191">
        <f>'5 Driver Data'!J2227</f>
        <v>0</v>
      </c>
      <c r="K2227" s="206">
        <f>'5 Driver Data'!K2227</f>
        <v>0</v>
      </c>
      <c r="L2227" s="1"/>
      <c r="M2227" s="216" t="str">
        <f>IF(D2227=0,"Blank",'3 Model Input'!E$44*'3 Model Input'!E$45)</f>
        <v>Blank</v>
      </c>
      <c r="N2227" s="197" t="str">
        <f t="shared" si="370"/>
        <v>Blank</v>
      </c>
      <c r="O2227" s="197" t="str">
        <f>IF(D2227=0,"Blank",'3 Model Input'!E$49*(1-'3 Model Input'!E$51))</f>
        <v>Blank</v>
      </c>
      <c r="P2227" s="197" t="str">
        <f t="shared" si="371"/>
        <v>Blank</v>
      </c>
      <c r="Q2227" s="197" t="str">
        <f>IF(D2227=0,"Blank",IF(D2227="BEV",E2227*(1-'3 Model Input'!E$54), E2227))</f>
        <v>Blank</v>
      </c>
      <c r="R2227" s="198" t="str">
        <f>IF(D2227=0,"Blank",IF(D2227="PHEV",F2227/G2227,F2227*(1-'3 Model Input'!E$54)/G2227))</f>
        <v>Blank</v>
      </c>
      <c r="S2227" s="198" t="str">
        <f>IF(D2227=0,"Blank",IF(D2227="PHEV",MIN(M2227,E2227),MIN(M2227,(E2227*(1-'3 Model Input'!E$54)))))</f>
        <v>Blank</v>
      </c>
      <c r="T2227" s="217" t="str">
        <f t="shared" si="372"/>
        <v>Blank</v>
      </c>
      <c r="U2227" s="89"/>
      <c r="V2227" s="216" t="str">
        <f>IF(D2227=0,"Blank",P2227*'3 Model Input'!E$50)</f>
        <v>Blank</v>
      </c>
      <c r="W2227" s="197" t="str">
        <f t="shared" si="373"/>
        <v>Blank</v>
      </c>
      <c r="X2227" s="197" t="str">
        <f t="shared" si="374"/>
        <v>Blank</v>
      </c>
      <c r="Y2227" s="197" t="str">
        <f t="shared" si="375"/>
        <v>Blank</v>
      </c>
      <c r="Z2227" s="197" t="str">
        <f t="shared" si="376"/>
        <v>Blank</v>
      </c>
      <c r="AA2227" s="223" t="str" cm="1">
        <f t="array" ref="AA2227">_xlfn.IFS(ISTEXT('3 Model Input'!F$70),"Missing",ISTEXT('3 Model Input'!I$70),"Missing",ISNUMBER('3 Model Input'!K$70),'3 Model Input'!K$70*P2227)</f>
        <v>Missing</v>
      </c>
      <c r="AB2227" s="89"/>
      <c r="AC2227" s="227" t="str" cm="1">
        <f t="array" ref="AC2227">IF(D2227=0,"Blank",_xlfn.IFS('3 Model Input'!E$61=1,(V2227*G2227)/T2227,'3 Model Input'!E$61=2,(W2227*G2227)/T2227,'3 Model Input'!E$61=3,(X2227*G2227)/T2227,'3 Model Input'!E$61=4,(Y2227*G2227)/T2227,'3 Model Input'!E$61=5,(Z2227*G2227)/T2227, ISTEXT('3 Model Input'!E$61),"Missing",'3 Model Input'!E$61=6,(AA2227*G2227)/T2227))</f>
        <v>Blank</v>
      </c>
      <c r="AD2227" s="202" t="str">
        <f t="shared" si="377"/>
        <v>Blank</v>
      </c>
      <c r="AE2227" s="202" t="str">
        <f t="shared" si="378"/>
        <v>Blank</v>
      </c>
      <c r="AF2227" s="217" t="str">
        <f t="shared" si="379"/>
        <v>Blank</v>
      </c>
      <c r="AG2227" s="9" t="str" cm="1">
        <f t="array" ref="AG2227">_xlfn.IFS(ISNUMBER(AC2227), "", ISNUMBER(SEARCH("Blank", AC2227)), "", ISERROR(AC2227), "Bad input on tab 3")</f>
        <v/>
      </c>
    </row>
    <row r="2228" spans="2:33" ht="15" customHeight="1" x14ac:dyDescent="0.75">
      <c r="B2228" s="205" t="str">
        <f>'5 Driver Data'!B2228</f>
        <v>2220</v>
      </c>
      <c r="C2228" s="193">
        <f>'5 Driver Data'!C2228</f>
        <v>0</v>
      </c>
      <c r="D2228" s="192">
        <f>'5 Driver Data'!D2228</f>
        <v>0</v>
      </c>
      <c r="E2228" s="191">
        <f>'5 Driver Data'!E2228</f>
        <v>0</v>
      </c>
      <c r="F2228" s="191">
        <f>'5 Driver Data'!F2228</f>
        <v>0</v>
      </c>
      <c r="G2228" s="191">
        <f>'5 Driver Data'!G2228</f>
        <v>0</v>
      </c>
      <c r="H2228" s="191">
        <f>'5 Driver Data'!H2228</f>
        <v>0</v>
      </c>
      <c r="I2228" s="191">
        <f>'5 Driver Data'!I2228</f>
        <v>0</v>
      </c>
      <c r="J2228" s="191">
        <f>'5 Driver Data'!J2228</f>
        <v>0</v>
      </c>
      <c r="K2228" s="206">
        <f>'5 Driver Data'!K2228</f>
        <v>0</v>
      </c>
      <c r="L2228" s="1"/>
      <c r="M2228" s="216" t="str">
        <f>IF(D2228=0,"Blank",'3 Model Input'!E$44*'3 Model Input'!E$45)</f>
        <v>Blank</v>
      </c>
      <c r="N2228" s="197" t="str">
        <f t="shared" si="370"/>
        <v>Blank</v>
      </c>
      <c r="O2228" s="197" t="str">
        <f>IF(D2228=0,"Blank",'3 Model Input'!E$49*(1-'3 Model Input'!E$51))</f>
        <v>Blank</v>
      </c>
      <c r="P2228" s="197" t="str">
        <f t="shared" si="371"/>
        <v>Blank</v>
      </c>
      <c r="Q2228" s="197" t="str">
        <f>IF(D2228=0,"Blank",IF(D2228="BEV",E2228*(1-'3 Model Input'!E$54), E2228))</f>
        <v>Blank</v>
      </c>
      <c r="R2228" s="198" t="str">
        <f>IF(D2228=0,"Blank",IF(D2228="PHEV",F2228/G2228,F2228*(1-'3 Model Input'!E$54)/G2228))</f>
        <v>Blank</v>
      </c>
      <c r="S2228" s="198" t="str">
        <f>IF(D2228=0,"Blank",IF(D2228="PHEV",MIN(M2228,E2228),MIN(M2228,(E2228*(1-'3 Model Input'!E$54)))))</f>
        <v>Blank</v>
      </c>
      <c r="T2228" s="217" t="str">
        <f t="shared" si="372"/>
        <v>Blank</v>
      </c>
      <c r="U2228" s="89"/>
      <c r="V2228" s="216" t="str">
        <f>IF(D2228=0,"Blank",P2228*'3 Model Input'!E$50)</f>
        <v>Blank</v>
      </c>
      <c r="W2228" s="197" t="str">
        <f t="shared" si="373"/>
        <v>Blank</v>
      </c>
      <c r="X2228" s="197" t="str">
        <f t="shared" si="374"/>
        <v>Blank</v>
      </c>
      <c r="Y2228" s="197" t="str">
        <f t="shared" si="375"/>
        <v>Blank</v>
      </c>
      <c r="Z2228" s="197" t="str">
        <f t="shared" si="376"/>
        <v>Blank</v>
      </c>
      <c r="AA2228" s="223" t="str" cm="1">
        <f t="array" ref="AA2228">_xlfn.IFS(ISTEXT('3 Model Input'!F$70),"Missing",ISTEXT('3 Model Input'!I$70),"Missing",ISNUMBER('3 Model Input'!K$70),'3 Model Input'!K$70*P2228)</f>
        <v>Missing</v>
      </c>
      <c r="AB2228" s="89"/>
      <c r="AC2228" s="227" t="str" cm="1">
        <f t="array" ref="AC2228">IF(D2228=0,"Blank",_xlfn.IFS('3 Model Input'!E$61=1,(V2228*G2228)/T2228,'3 Model Input'!E$61=2,(W2228*G2228)/T2228,'3 Model Input'!E$61=3,(X2228*G2228)/T2228,'3 Model Input'!E$61=4,(Y2228*G2228)/T2228,'3 Model Input'!E$61=5,(Z2228*G2228)/T2228, ISTEXT('3 Model Input'!E$61),"Missing",'3 Model Input'!E$61=6,(AA2228*G2228)/T2228))</f>
        <v>Blank</v>
      </c>
      <c r="AD2228" s="202" t="str">
        <f t="shared" si="377"/>
        <v>Blank</v>
      </c>
      <c r="AE2228" s="202" t="str">
        <f t="shared" si="378"/>
        <v>Blank</v>
      </c>
      <c r="AF2228" s="217" t="str">
        <f t="shared" si="379"/>
        <v>Blank</v>
      </c>
      <c r="AG2228" s="9" t="str" cm="1">
        <f t="array" ref="AG2228">_xlfn.IFS(ISNUMBER(AC2228), "", ISNUMBER(SEARCH("Blank", AC2228)), "", ISERROR(AC2228), "Bad input on tab 3")</f>
        <v/>
      </c>
    </row>
    <row r="2229" spans="2:33" ht="15" customHeight="1" x14ac:dyDescent="0.75">
      <c r="B2229" s="205" t="str">
        <f>'5 Driver Data'!B2229</f>
        <v>2221</v>
      </c>
      <c r="C2229" s="193">
        <f>'5 Driver Data'!C2229</f>
        <v>0</v>
      </c>
      <c r="D2229" s="192">
        <f>'5 Driver Data'!D2229</f>
        <v>0</v>
      </c>
      <c r="E2229" s="191">
        <f>'5 Driver Data'!E2229</f>
        <v>0</v>
      </c>
      <c r="F2229" s="191">
        <f>'5 Driver Data'!F2229</f>
        <v>0</v>
      </c>
      <c r="G2229" s="191">
        <f>'5 Driver Data'!G2229</f>
        <v>0</v>
      </c>
      <c r="H2229" s="191">
        <f>'5 Driver Data'!H2229</f>
        <v>0</v>
      </c>
      <c r="I2229" s="191">
        <f>'5 Driver Data'!I2229</f>
        <v>0</v>
      </c>
      <c r="J2229" s="191">
        <f>'5 Driver Data'!J2229</f>
        <v>0</v>
      </c>
      <c r="K2229" s="206">
        <f>'5 Driver Data'!K2229</f>
        <v>0</v>
      </c>
      <c r="L2229" s="1"/>
      <c r="M2229" s="216" t="str">
        <f>IF(D2229=0,"Blank",'3 Model Input'!E$44*'3 Model Input'!E$45)</f>
        <v>Blank</v>
      </c>
      <c r="N2229" s="197" t="str">
        <f t="shared" si="370"/>
        <v>Blank</v>
      </c>
      <c r="O2229" s="197" t="str">
        <f>IF(D2229=0,"Blank",'3 Model Input'!E$49*(1-'3 Model Input'!E$51))</f>
        <v>Blank</v>
      </c>
      <c r="P2229" s="197" t="str">
        <f t="shared" si="371"/>
        <v>Blank</v>
      </c>
      <c r="Q2229" s="197" t="str">
        <f>IF(D2229=0,"Blank",IF(D2229="BEV",E2229*(1-'3 Model Input'!E$54), E2229))</f>
        <v>Blank</v>
      </c>
      <c r="R2229" s="198" t="str">
        <f>IF(D2229=0,"Blank",IF(D2229="PHEV",F2229/G2229,F2229*(1-'3 Model Input'!E$54)/G2229))</f>
        <v>Blank</v>
      </c>
      <c r="S2229" s="198" t="str">
        <f>IF(D2229=0,"Blank",IF(D2229="PHEV",MIN(M2229,E2229),MIN(M2229,(E2229*(1-'3 Model Input'!E$54)))))</f>
        <v>Blank</v>
      </c>
      <c r="T2229" s="217" t="str">
        <f t="shared" si="372"/>
        <v>Blank</v>
      </c>
      <c r="U2229" s="89"/>
      <c r="V2229" s="216" t="str">
        <f>IF(D2229=0,"Blank",P2229*'3 Model Input'!E$50)</f>
        <v>Blank</v>
      </c>
      <c r="W2229" s="197" t="str">
        <f t="shared" si="373"/>
        <v>Blank</v>
      </c>
      <c r="X2229" s="197" t="str">
        <f t="shared" si="374"/>
        <v>Blank</v>
      </c>
      <c r="Y2229" s="197" t="str">
        <f t="shared" si="375"/>
        <v>Blank</v>
      </c>
      <c r="Z2229" s="197" t="str">
        <f t="shared" si="376"/>
        <v>Blank</v>
      </c>
      <c r="AA2229" s="223" t="str" cm="1">
        <f t="array" ref="AA2229">_xlfn.IFS(ISTEXT('3 Model Input'!F$70),"Missing",ISTEXT('3 Model Input'!I$70),"Missing",ISNUMBER('3 Model Input'!K$70),'3 Model Input'!K$70*P2229)</f>
        <v>Missing</v>
      </c>
      <c r="AB2229" s="89"/>
      <c r="AC2229" s="227" t="str" cm="1">
        <f t="array" ref="AC2229">IF(D2229=0,"Blank",_xlfn.IFS('3 Model Input'!E$61=1,(V2229*G2229)/T2229,'3 Model Input'!E$61=2,(W2229*G2229)/T2229,'3 Model Input'!E$61=3,(X2229*G2229)/T2229,'3 Model Input'!E$61=4,(Y2229*G2229)/T2229,'3 Model Input'!E$61=5,(Z2229*G2229)/T2229, ISTEXT('3 Model Input'!E$61),"Missing",'3 Model Input'!E$61=6,(AA2229*G2229)/T2229))</f>
        <v>Blank</v>
      </c>
      <c r="AD2229" s="202" t="str">
        <f t="shared" si="377"/>
        <v>Blank</v>
      </c>
      <c r="AE2229" s="202" t="str">
        <f t="shared" si="378"/>
        <v>Blank</v>
      </c>
      <c r="AF2229" s="217" t="str">
        <f t="shared" si="379"/>
        <v>Blank</v>
      </c>
      <c r="AG2229" s="9" t="str" cm="1">
        <f t="array" ref="AG2229">_xlfn.IFS(ISNUMBER(AC2229), "", ISNUMBER(SEARCH("Blank", AC2229)), "", ISERROR(AC2229), "Bad input on tab 3")</f>
        <v/>
      </c>
    </row>
    <row r="2230" spans="2:33" ht="15" customHeight="1" x14ac:dyDescent="0.75">
      <c r="B2230" s="205" t="str">
        <f>'5 Driver Data'!B2230</f>
        <v>2222</v>
      </c>
      <c r="C2230" s="193">
        <f>'5 Driver Data'!C2230</f>
        <v>0</v>
      </c>
      <c r="D2230" s="192">
        <f>'5 Driver Data'!D2230</f>
        <v>0</v>
      </c>
      <c r="E2230" s="191">
        <f>'5 Driver Data'!E2230</f>
        <v>0</v>
      </c>
      <c r="F2230" s="191">
        <f>'5 Driver Data'!F2230</f>
        <v>0</v>
      </c>
      <c r="G2230" s="191">
        <f>'5 Driver Data'!G2230</f>
        <v>0</v>
      </c>
      <c r="H2230" s="191">
        <f>'5 Driver Data'!H2230</f>
        <v>0</v>
      </c>
      <c r="I2230" s="191">
        <f>'5 Driver Data'!I2230</f>
        <v>0</v>
      </c>
      <c r="J2230" s="191">
        <f>'5 Driver Data'!J2230</f>
        <v>0</v>
      </c>
      <c r="K2230" s="206">
        <f>'5 Driver Data'!K2230</f>
        <v>0</v>
      </c>
      <c r="L2230" s="1"/>
      <c r="M2230" s="216" t="str">
        <f>IF(D2230=0,"Blank",'3 Model Input'!E$44*'3 Model Input'!E$45)</f>
        <v>Blank</v>
      </c>
      <c r="N2230" s="197" t="str">
        <f t="shared" si="370"/>
        <v>Blank</v>
      </c>
      <c r="O2230" s="197" t="str">
        <f>IF(D2230=0,"Blank",'3 Model Input'!E$49*(1-'3 Model Input'!E$51))</f>
        <v>Blank</v>
      </c>
      <c r="P2230" s="197" t="str">
        <f t="shared" si="371"/>
        <v>Blank</v>
      </c>
      <c r="Q2230" s="197" t="str">
        <f>IF(D2230=0,"Blank",IF(D2230="BEV",E2230*(1-'3 Model Input'!E$54), E2230))</f>
        <v>Blank</v>
      </c>
      <c r="R2230" s="198" t="str">
        <f>IF(D2230=0,"Blank",IF(D2230="PHEV",F2230/G2230,F2230*(1-'3 Model Input'!E$54)/G2230))</f>
        <v>Blank</v>
      </c>
      <c r="S2230" s="198" t="str">
        <f>IF(D2230=0,"Blank",IF(D2230="PHEV",MIN(M2230,E2230),MIN(M2230,(E2230*(1-'3 Model Input'!E$54)))))</f>
        <v>Blank</v>
      </c>
      <c r="T2230" s="217" t="str">
        <f t="shared" si="372"/>
        <v>Blank</v>
      </c>
      <c r="U2230" s="89"/>
      <c r="V2230" s="216" t="str">
        <f>IF(D2230=0,"Blank",P2230*'3 Model Input'!E$50)</f>
        <v>Blank</v>
      </c>
      <c r="W2230" s="197" t="str">
        <f t="shared" si="373"/>
        <v>Blank</v>
      </c>
      <c r="X2230" s="197" t="str">
        <f t="shared" si="374"/>
        <v>Blank</v>
      </c>
      <c r="Y2230" s="197" t="str">
        <f t="shared" si="375"/>
        <v>Blank</v>
      </c>
      <c r="Z2230" s="197" t="str">
        <f t="shared" si="376"/>
        <v>Blank</v>
      </c>
      <c r="AA2230" s="223" t="str" cm="1">
        <f t="array" ref="AA2230">_xlfn.IFS(ISTEXT('3 Model Input'!F$70),"Missing",ISTEXT('3 Model Input'!I$70),"Missing",ISNUMBER('3 Model Input'!K$70),'3 Model Input'!K$70*P2230)</f>
        <v>Missing</v>
      </c>
      <c r="AB2230" s="89"/>
      <c r="AC2230" s="227" t="str" cm="1">
        <f t="array" ref="AC2230">IF(D2230=0,"Blank",_xlfn.IFS('3 Model Input'!E$61=1,(V2230*G2230)/T2230,'3 Model Input'!E$61=2,(W2230*G2230)/T2230,'3 Model Input'!E$61=3,(X2230*G2230)/T2230,'3 Model Input'!E$61=4,(Y2230*G2230)/T2230,'3 Model Input'!E$61=5,(Z2230*G2230)/T2230, ISTEXT('3 Model Input'!E$61),"Missing",'3 Model Input'!E$61=6,(AA2230*G2230)/T2230))</f>
        <v>Blank</v>
      </c>
      <c r="AD2230" s="202" t="str">
        <f t="shared" si="377"/>
        <v>Blank</v>
      </c>
      <c r="AE2230" s="202" t="str">
        <f t="shared" si="378"/>
        <v>Blank</v>
      </c>
      <c r="AF2230" s="217" t="str">
        <f t="shared" si="379"/>
        <v>Blank</v>
      </c>
      <c r="AG2230" s="9" t="str" cm="1">
        <f t="array" ref="AG2230">_xlfn.IFS(ISNUMBER(AC2230), "", ISNUMBER(SEARCH("Blank", AC2230)), "", ISERROR(AC2230), "Bad input on tab 3")</f>
        <v/>
      </c>
    </row>
    <row r="2231" spans="2:33" ht="15" customHeight="1" x14ac:dyDescent="0.75">
      <c r="B2231" s="205" t="str">
        <f>'5 Driver Data'!B2231</f>
        <v>2223</v>
      </c>
      <c r="C2231" s="193">
        <f>'5 Driver Data'!C2231</f>
        <v>0</v>
      </c>
      <c r="D2231" s="192">
        <f>'5 Driver Data'!D2231</f>
        <v>0</v>
      </c>
      <c r="E2231" s="191">
        <f>'5 Driver Data'!E2231</f>
        <v>0</v>
      </c>
      <c r="F2231" s="191">
        <f>'5 Driver Data'!F2231</f>
        <v>0</v>
      </c>
      <c r="G2231" s="191">
        <f>'5 Driver Data'!G2231</f>
        <v>0</v>
      </c>
      <c r="H2231" s="191">
        <f>'5 Driver Data'!H2231</f>
        <v>0</v>
      </c>
      <c r="I2231" s="191">
        <f>'5 Driver Data'!I2231</f>
        <v>0</v>
      </c>
      <c r="J2231" s="191">
        <f>'5 Driver Data'!J2231</f>
        <v>0</v>
      </c>
      <c r="K2231" s="206">
        <f>'5 Driver Data'!K2231</f>
        <v>0</v>
      </c>
      <c r="L2231" s="1"/>
      <c r="M2231" s="216" t="str">
        <f>IF(D2231=0,"Blank",'3 Model Input'!E$44*'3 Model Input'!E$45)</f>
        <v>Blank</v>
      </c>
      <c r="N2231" s="197" t="str">
        <f t="shared" si="370"/>
        <v>Blank</v>
      </c>
      <c r="O2231" s="197" t="str">
        <f>IF(D2231=0,"Blank",'3 Model Input'!E$49*(1-'3 Model Input'!E$51))</f>
        <v>Blank</v>
      </c>
      <c r="P2231" s="197" t="str">
        <f t="shared" si="371"/>
        <v>Blank</v>
      </c>
      <c r="Q2231" s="197" t="str">
        <f>IF(D2231=0,"Blank",IF(D2231="BEV",E2231*(1-'3 Model Input'!E$54), E2231))</f>
        <v>Blank</v>
      </c>
      <c r="R2231" s="198" t="str">
        <f>IF(D2231=0,"Blank",IF(D2231="PHEV",F2231/G2231,F2231*(1-'3 Model Input'!E$54)/G2231))</f>
        <v>Blank</v>
      </c>
      <c r="S2231" s="198" t="str">
        <f>IF(D2231=0,"Blank",IF(D2231="PHEV",MIN(M2231,E2231),MIN(M2231,(E2231*(1-'3 Model Input'!E$54)))))</f>
        <v>Blank</v>
      </c>
      <c r="T2231" s="217" t="str">
        <f t="shared" si="372"/>
        <v>Blank</v>
      </c>
      <c r="U2231" s="89"/>
      <c r="V2231" s="216" t="str">
        <f>IF(D2231=0,"Blank",P2231*'3 Model Input'!E$50)</f>
        <v>Blank</v>
      </c>
      <c r="W2231" s="197" t="str">
        <f t="shared" si="373"/>
        <v>Blank</v>
      </c>
      <c r="X2231" s="197" t="str">
        <f t="shared" si="374"/>
        <v>Blank</v>
      </c>
      <c r="Y2231" s="197" t="str">
        <f t="shared" si="375"/>
        <v>Blank</v>
      </c>
      <c r="Z2231" s="197" t="str">
        <f t="shared" si="376"/>
        <v>Blank</v>
      </c>
      <c r="AA2231" s="223" t="str" cm="1">
        <f t="array" ref="AA2231">_xlfn.IFS(ISTEXT('3 Model Input'!F$70),"Missing",ISTEXT('3 Model Input'!I$70),"Missing",ISNUMBER('3 Model Input'!K$70),'3 Model Input'!K$70*P2231)</f>
        <v>Missing</v>
      </c>
      <c r="AB2231" s="89"/>
      <c r="AC2231" s="227" t="str" cm="1">
        <f t="array" ref="AC2231">IF(D2231=0,"Blank",_xlfn.IFS('3 Model Input'!E$61=1,(V2231*G2231)/T2231,'3 Model Input'!E$61=2,(W2231*G2231)/T2231,'3 Model Input'!E$61=3,(X2231*G2231)/T2231,'3 Model Input'!E$61=4,(Y2231*G2231)/T2231,'3 Model Input'!E$61=5,(Z2231*G2231)/T2231, ISTEXT('3 Model Input'!E$61),"Missing",'3 Model Input'!E$61=6,(AA2231*G2231)/T2231))</f>
        <v>Blank</v>
      </c>
      <c r="AD2231" s="202" t="str">
        <f t="shared" si="377"/>
        <v>Blank</v>
      </c>
      <c r="AE2231" s="202" t="str">
        <f t="shared" si="378"/>
        <v>Blank</v>
      </c>
      <c r="AF2231" s="217" t="str">
        <f t="shared" si="379"/>
        <v>Blank</v>
      </c>
      <c r="AG2231" s="9" t="str" cm="1">
        <f t="array" ref="AG2231">_xlfn.IFS(ISNUMBER(AC2231), "", ISNUMBER(SEARCH("Blank", AC2231)), "", ISERROR(AC2231), "Bad input on tab 3")</f>
        <v/>
      </c>
    </row>
    <row r="2232" spans="2:33" ht="15" customHeight="1" x14ac:dyDescent="0.75">
      <c r="B2232" s="205" t="str">
        <f>'5 Driver Data'!B2232</f>
        <v>2224</v>
      </c>
      <c r="C2232" s="193">
        <f>'5 Driver Data'!C2232</f>
        <v>0</v>
      </c>
      <c r="D2232" s="192">
        <f>'5 Driver Data'!D2232</f>
        <v>0</v>
      </c>
      <c r="E2232" s="191">
        <f>'5 Driver Data'!E2232</f>
        <v>0</v>
      </c>
      <c r="F2232" s="191">
        <f>'5 Driver Data'!F2232</f>
        <v>0</v>
      </c>
      <c r="G2232" s="191">
        <f>'5 Driver Data'!G2232</f>
        <v>0</v>
      </c>
      <c r="H2232" s="191">
        <f>'5 Driver Data'!H2232</f>
        <v>0</v>
      </c>
      <c r="I2232" s="191">
        <f>'5 Driver Data'!I2232</f>
        <v>0</v>
      </c>
      <c r="J2232" s="191">
        <f>'5 Driver Data'!J2232</f>
        <v>0</v>
      </c>
      <c r="K2232" s="206">
        <f>'5 Driver Data'!K2232</f>
        <v>0</v>
      </c>
      <c r="L2232" s="1"/>
      <c r="M2232" s="216" t="str">
        <f>IF(D2232=0,"Blank",'3 Model Input'!E$44*'3 Model Input'!E$45)</f>
        <v>Blank</v>
      </c>
      <c r="N2232" s="197" t="str">
        <f t="shared" si="370"/>
        <v>Blank</v>
      </c>
      <c r="O2232" s="197" t="str">
        <f>IF(D2232=0,"Blank",'3 Model Input'!E$49*(1-'3 Model Input'!E$51))</f>
        <v>Blank</v>
      </c>
      <c r="P2232" s="197" t="str">
        <f t="shared" si="371"/>
        <v>Blank</v>
      </c>
      <c r="Q2232" s="197" t="str">
        <f>IF(D2232=0,"Blank",IF(D2232="BEV",E2232*(1-'3 Model Input'!E$54), E2232))</f>
        <v>Blank</v>
      </c>
      <c r="R2232" s="198" t="str">
        <f>IF(D2232=0,"Blank",IF(D2232="PHEV",F2232/G2232,F2232*(1-'3 Model Input'!E$54)/G2232))</f>
        <v>Blank</v>
      </c>
      <c r="S2232" s="198" t="str">
        <f>IF(D2232=0,"Blank",IF(D2232="PHEV",MIN(M2232,E2232),MIN(M2232,(E2232*(1-'3 Model Input'!E$54)))))</f>
        <v>Blank</v>
      </c>
      <c r="T2232" s="217" t="str">
        <f t="shared" si="372"/>
        <v>Blank</v>
      </c>
      <c r="U2232" s="89"/>
      <c r="V2232" s="216" t="str">
        <f>IF(D2232=0,"Blank",P2232*'3 Model Input'!E$50)</f>
        <v>Blank</v>
      </c>
      <c r="W2232" s="197" t="str">
        <f t="shared" si="373"/>
        <v>Blank</v>
      </c>
      <c r="X2232" s="197" t="str">
        <f t="shared" si="374"/>
        <v>Blank</v>
      </c>
      <c r="Y2232" s="197" t="str">
        <f t="shared" si="375"/>
        <v>Blank</v>
      </c>
      <c r="Z2232" s="197" t="str">
        <f t="shared" si="376"/>
        <v>Blank</v>
      </c>
      <c r="AA2232" s="223" t="str" cm="1">
        <f t="array" ref="AA2232">_xlfn.IFS(ISTEXT('3 Model Input'!F$70),"Missing",ISTEXT('3 Model Input'!I$70),"Missing",ISNUMBER('3 Model Input'!K$70),'3 Model Input'!K$70*P2232)</f>
        <v>Missing</v>
      </c>
      <c r="AB2232" s="89"/>
      <c r="AC2232" s="227" t="str" cm="1">
        <f t="array" ref="AC2232">IF(D2232=0,"Blank",_xlfn.IFS('3 Model Input'!E$61=1,(V2232*G2232)/T2232,'3 Model Input'!E$61=2,(W2232*G2232)/T2232,'3 Model Input'!E$61=3,(X2232*G2232)/T2232,'3 Model Input'!E$61=4,(Y2232*G2232)/T2232,'3 Model Input'!E$61=5,(Z2232*G2232)/T2232, ISTEXT('3 Model Input'!E$61),"Missing",'3 Model Input'!E$61=6,(AA2232*G2232)/T2232))</f>
        <v>Blank</v>
      </c>
      <c r="AD2232" s="202" t="str">
        <f t="shared" si="377"/>
        <v>Blank</v>
      </c>
      <c r="AE2232" s="202" t="str">
        <f t="shared" si="378"/>
        <v>Blank</v>
      </c>
      <c r="AF2232" s="217" t="str">
        <f t="shared" si="379"/>
        <v>Blank</v>
      </c>
      <c r="AG2232" s="9" t="str" cm="1">
        <f t="array" ref="AG2232">_xlfn.IFS(ISNUMBER(AC2232), "", ISNUMBER(SEARCH("Blank", AC2232)), "", ISERROR(AC2232), "Bad input on tab 3")</f>
        <v/>
      </c>
    </row>
    <row r="2233" spans="2:33" ht="15" customHeight="1" x14ac:dyDescent="0.75">
      <c r="B2233" s="205" t="str">
        <f>'5 Driver Data'!B2233</f>
        <v>2225</v>
      </c>
      <c r="C2233" s="193">
        <f>'5 Driver Data'!C2233</f>
        <v>0</v>
      </c>
      <c r="D2233" s="192">
        <f>'5 Driver Data'!D2233</f>
        <v>0</v>
      </c>
      <c r="E2233" s="191">
        <f>'5 Driver Data'!E2233</f>
        <v>0</v>
      </c>
      <c r="F2233" s="191">
        <f>'5 Driver Data'!F2233</f>
        <v>0</v>
      </c>
      <c r="G2233" s="191">
        <f>'5 Driver Data'!G2233</f>
        <v>0</v>
      </c>
      <c r="H2233" s="191">
        <f>'5 Driver Data'!H2233</f>
        <v>0</v>
      </c>
      <c r="I2233" s="191">
        <f>'5 Driver Data'!I2233</f>
        <v>0</v>
      </c>
      <c r="J2233" s="191">
        <f>'5 Driver Data'!J2233</f>
        <v>0</v>
      </c>
      <c r="K2233" s="206">
        <f>'5 Driver Data'!K2233</f>
        <v>0</v>
      </c>
      <c r="L2233" s="1"/>
      <c r="M2233" s="216" t="str">
        <f>IF(D2233=0,"Blank",'3 Model Input'!E$44*'3 Model Input'!E$45)</f>
        <v>Blank</v>
      </c>
      <c r="N2233" s="197" t="str">
        <f t="shared" si="370"/>
        <v>Blank</v>
      </c>
      <c r="O2233" s="197" t="str">
        <f>IF(D2233=0,"Blank",'3 Model Input'!E$49*(1-'3 Model Input'!E$51))</f>
        <v>Blank</v>
      </c>
      <c r="P2233" s="197" t="str">
        <f t="shared" si="371"/>
        <v>Blank</v>
      </c>
      <c r="Q2233" s="197" t="str">
        <f>IF(D2233=0,"Blank",IF(D2233="BEV",E2233*(1-'3 Model Input'!E$54), E2233))</f>
        <v>Blank</v>
      </c>
      <c r="R2233" s="198" t="str">
        <f>IF(D2233=0,"Blank",IF(D2233="PHEV",F2233/G2233,F2233*(1-'3 Model Input'!E$54)/G2233))</f>
        <v>Blank</v>
      </c>
      <c r="S2233" s="198" t="str">
        <f>IF(D2233=0,"Blank",IF(D2233="PHEV",MIN(M2233,E2233),MIN(M2233,(E2233*(1-'3 Model Input'!E$54)))))</f>
        <v>Blank</v>
      </c>
      <c r="T2233" s="217" t="str">
        <f t="shared" si="372"/>
        <v>Blank</v>
      </c>
      <c r="U2233" s="89"/>
      <c r="V2233" s="216" t="str">
        <f>IF(D2233=0,"Blank",P2233*'3 Model Input'!E$50)</f>
        <v>Blank</v>
      </c>
      <c r="W2233" s="197" t="str">
        <f t="shared" si="373"/>
        <v>Blank</v>
      </c>
      <c r="X2233" s="197" t="str">
        <f t="shared" si="374"/>
        <v>Blank</v>
      </c>
      <c r="Y2233" s="197" t="str">
        <f t="shared" si="375"/>
        <v>Blank</v>
      </c>
      <c r="Z2233" s="197" t="str">
        <f t="shared" si="376"/>
        <v>Blank</v>
      </c>
      <c r="AA2233" s="223" t="str" cm="1">
        <f t="array" ref="AA2233">_xlfn.IFS(ISTEXT('3 Model Input'!F$70),"Missing",ISTEXT('3 Model Input'!I$70),"Missing",ISNUMBER('3 Model Input'!K$70),'3 Model Input'!K$70*P2233)</f>
        <v>Missing</v>
      </c>
      <c r="AB2233" s="89"/>
      <c r="AC2233" s="227" t="str" cm="1">
        <f t="array" ref="AC2233">IF(D2233=0,"Blank",_xlfn.IFS('3 Model Input'!E$61=1,(V2233*G2233)/T2233,'3 Model Input'!E$61=2,(W2233*G2233)/T2233,'3 Model Input'!E$61=3,(X2233*G2233)/T2233,'3 Model Input'!E$61=4,(Y2233*G2233)/T2233,'3 Model Input'!E$61=5,(Z2233*G2233)/T2233, ISTEXT('3 Model Input'!E$61),"Missing",'3 Model Input'!E$61=6,(AA2233*G2233)/T2233))</f>
        <v>Blank</v>
      </c>
      <c r="AD2233" s="202" t="str">
        <f t="shared" si="377"/>
        <v>Blank</v>
      </c>
      <c r="AE2233" s="202" t="str">
        <f t="shared" si="378"/>
        <v>Blank</v>
      </c>
      <c r="AF2233" s="217" t="str">
        <f t="shared" si="379"/>
        <v>Blank</v>
      </c>
      <c r="AG2233" s="9" t="str" cm="1">
        <f t="array" ref="AG2233">_xlfn.IFS(ISNUMBER(AC2233), "", ISNUMBER(SEARCH("Blank", AC2233)), "", ISERROR(AC2233), "Bad input on tab 3")</f>
        <v/>
      </c>
    </row>
    <row r="2234" spans="2:33" ht="15" customHeight="1" x14ac:dyDescent="0.75">
      <c r="B2234" s="205" t="str">
        <f>'5 Driver Data'!B2234</f>
        <v>2226</v>
      </c>
      <c r="C2234" s="193">
        <f>'5 Driver Data'!C2234</f>
        <v>0</v>
      </c>
      <c r="D2234" s="192">
        <f>'5 Driver Data'!D2234</f>
        <v>0</v>
      </c>
      <c r="E2234" s="191">
        <f>'5 Driver Data'!E2234</f>
        <v>0</v>
      </c>
      <c r="F2234" s="191">
        <f>'5 Driver Data'!F2234</f>
        <v>0</v>
      </c>
      <c r="G2234" s="191">
        <f>'5 Driver Data'!G2234</f>
        <v>0</v>
      </c>
      <c r="H2234" s="191">
        <f>'5 Driver Data'!H2234</f>
        <v>0</v>
      </c>
      <c r="I2234" s="191">
        <f>'5 Driver Data'!I2234</f>
        <v>0</v>
      </c>
      <c r="J2234" s="191">
        <f>'5 Driver Data'!J2234</f>
        <v>0</v>
      </c>
      <c r="K2234" s="206">
        <f>'5 Driver Data'!K2234</f>
        <v>0</v>
      </c>
      <c r="L2234" s="1"/>
      <c r="M2234" s="216" t="str">
        <f>IF(D2234=0,"Blank",'3 Model Input'!E$44*'3 Model Input'!E$45)</f>
        <v>Blank</v>
      </c>
      <c r="N2234" s="197" t="str">
        <f t="shared" si="370"/>
        <v>Blank</v>
      </c>
      <c r="O2234" s="197" t="str">
        <f>IF(D2234=0,"Blank",'3 Model Input'!E$49*(1-'3 Model Input'!E$51))</f>
        <v>Blank</v>
      </c>
      <c r="P2234" s="197" t="str">
        <f t="shared" si="371"/>
        <v>Blank</v>
      </c>
      <c r="Q2234" s="197" t="str">
        <f>IF(D2234=0,"Blank",IF(D2234="BEV",E2234*(1-'3 Model Input'!E$54), E2234))</f>
        <v>Blank</v>
      </c>
      <c r="R2234" s="198" t="str">
        <f>IF(D2234=0,"Blank",IF(D2234="PHEV",F2234/G2234,F2234*(1-'3 Model Input'!E$54)/G2234))</f>
        <v>Blank</v>
      </c>
      <c r="S2234" s="198" t="str">
        <f>IF(D2234=0,"Blank",IF(D2234="PHEV",MIN(M2234,E2234),MIN(M2234,(E2234*(1-'3 Model Input'!E$54)))))</f>
        <v>Blank</v>
      </c>
      <c r="T2234" s="217" t="str">
        <f t="shared" si="372"/>
        <v>Blank</v>
      </c>
      <c r="U2234" s="89"/>
      <c r="V2234" s="216" t="str">
        <f>IF(D2234=0,"Blank",P2234*'3 Model Input'!E$50)</f>
        <v>Blank</v>
      </c>
      <c r="W2234" s="197" t="str">
        <f t="shared" si="373"/>
        <v>Blank</v>
      </c>
      <c r="X2234" s="197" t="str">
        <f t="shared" si="374"/>
        <v>Blank</v>
      </c>
      <c r="Y2234" s="197" t="str">
        <f t="shared" si="375"/>
        <v>Blank</v>
      </c>
      <c r="Z2234" s="197" t="str">
        <f t="shared" si="376"/>
        <v>Blank</v>
      </c>
      <c r="AA2234" s="223" t="str" cm="1">
        <f t="array" ref="AA2234">_xlfn.IFS(ISTEXT('3 Model Input'!F$70),"Missing",ISTEXT('3 Model Input'!I$70),"Missing",ISNUMBER('3 Model Input'!K$70),'3 Model Input'!K$70*P2234)</f>
        <v>Missing</v>
      </c>
      <c r="AB2234" s="89"/>
      <c r="AC2234" s="227" t="str" cm="1">
        <f t="array" ref="AC2234">IF(D2234=0,"Blank",_xlfn.IFS('3 Model Input'!E$61=1,(V2234*G2234)/T2234,'3 Model Input'!E$61=2,(W2234*G2234)/T2234,'3 Model Input'!E$61=3,(X2234*G2234)/T2234,'3 Model Input'!E$61=4,(Y2234*G2234)/T2234,'3 Model Input'!E$61=5,(Z2234*G2234)/T2234, ISTEXT('3 Model Input'!E$61),"Missing",'3 Model Input'!E$61=6,(AA2234*G2234)/T2234))</f>
        <v>Blank</v>
      </c>
      <c r="AD2234" s="202" t="str">
        <f t="shared" si="377"/>
        <v>Blank</v>
      </c>
      <c r="AE2234" s="202" t="str">
        <f t="shared" si="378"/>
        <v>Blank</v>
      </c>
      <c r="AF2234" s="217" t="str">
        <f t="shared" si="379"/>
        <v>Blank</v>
      </c>
      <c r="AG2234" s="9" t="str" cm="1">
        <f t="array" ref="AG2234">_xlfn.IFS(ISNUMBER(AC2234), "", ISNUMBER(SEARCH("Blank", AC2234)), "", ISERROR(AC2234), "Bad input on tab 3")</f>
        <v/>
      </c>
    </row>
    <row r="2235" spans="2:33" ht="15" customHeight="1" x14ac:dyDescent="0.75">
      <c r="B2235" s="205" t="str">
        <f>'5 Driver Data'!B2235</f>
        <v>2227</v>
      </c>
      <c r="C2235" s="193">
        <f>'5 Driver Data'!C2235</f>
        <v>0</v>
      </c>
      <c r="D2235" s="192">
        <f>'5 Driver Data'!D2235</f>
        <v>0</v>
      </c>
      <c r="E2235" s="191">
        <f>'5 Driver Data'!E2235</f>
        <v>0</v>
      </c>
      <c r="F2235" s="191">
        <f>'5 Driver Data'!F2235</f>
        <v>0</v>
      </c>
      <c r="G2235" s="191">
        <f>'5 Driver Data'!G2235</f>
        <v>0</v>
      </c>
      <c r="H2235" s="191">
        <f>'5 Driver Data'!H2235</f>
        <v>0</v>
      </c>
      <c r="I2235" s="191">
        <f>'5 Driver Data'!I2235</f>
        <v>0</v>
      </c>
      <c r="J2235" s="191">
        <f>'5 Driver Data'!J2235</f>
        <v>0</v>
      </c>
      <c r="K2235" s="206">
        <f>'5 Driver Data'!K2235</f>
        <v>0</v>
      </c>
      <c r="L2235" s="1"/>
      <c r="M2235" s="216" t="str">
        <f>IF(D2235=0,"Blank",'3 Model Input'!E$44*'3 Model Input'!E$45)</f>
        <v>Blank</v>
      </c>
      <c r="N2235" s="197" t="str">
        <f t="shared" si="370"/>
        <v>Blank</v>
      </c>
      <c r="O2235" s="197" t="str">
        <f>IF(D2235=0,"Blank",'3 Model Input'!E$49*(1-'3 Model Input'!E$51))</f>
        <v>Blank</v>
      </c>
      <c r="P2235" s="197" t="str">
        <f t="shared" si="371"/>
        <v>Blank</v>
      </c>
      <c r="Q2235" s="197" t="str">
        <f>IF(D2235=0,"Blank",IF(D2235="BEV",E2235*(1-'3 Model Input'!E$54), E2235))</f>
        <v>Blank</v>
      </c>
      <c r="R2235" s="198" t="str">
        <f>IF(D2235=0,"Blank",IF(D2235="PHEV",F2235/G2235,F2235*(1-'3 Model Input'!E$54)/G2235))</f>
        <v>Blank</v>
      </c>
      <c r="S2235" s="198" t="str">
        <f>IF(D2235=0,"Blank",IF(D2235="PHEV",MIN(M2235,E2235),MIN(M2235,(E2235*(1-'3 Model Input'!E$54)))))</f>
        <v>Blank</v>
      </c>
      <c r="T2235" s="217" t="str">
        <f t="shared" si="372"/>
        <v>Blank</v>
      </c>
      <c r="U2235" s="89"/>
      <c r="V2235" s="216" t="str">
        <f>IF(D2235=0,"Blank",P2235*'3 Model Input'!E$50)</f>
        <v>Blank</v>
      </c>
      <c r="W2235" s="197" t="str">
        <f t="shared" si="373"/>
        <v>Blank</v>
      </c>
      <c r="X2235" s="197" t="str">
        <f t="shared" si="374"/>
        <v>Blank</v>
      </c>
      <c r="Y2235" s="197" t="str">
        <f t="shared" si="375"/>
        <v>Blank</v>
      </c>
      <c r="Z2235" s="197" t="str">
        <f t="shared" si="376"/>
        <v>Blank</v>
      </c>
      <c r="AA2235" s="223" t="str" cm="1">
        <f t="array" ref="AA2235">_xlfn.IFS(ISTEXT('3 Model Input'!F$70),"Missing",ISTEXT('3 Model Input'!I$70),"Missing",ISNUMBER('3 Model Input'!K$70),'3 Model Input'!K$70*P2235)</f>
        <v>Missing</v>
      </c>
      <c r="AB2235" s="89"/>
      <c r="AC2235" s="227" t="str" cm="1">
        <f t="array" ref="AC2235">IF(D2235=0,"Blank",_xlfn.IFS('3 Model Input'!E$61=1,(V2235*G2235)/T2235,'3 Model Input'!E$61=2,(W2235*G2235)/T2235,'3 Model Input'!E$61=3,(X2235*G2235)/T2235,'3 Model Input'!E$61=4,(Y2235*G2235)/T2235,'3 Model Input'!E$61=5,(Z2235*G2235)/T2235, ISTEXT('3 Model Input'!E$61),"Missing",'3 Model Input'!E$61=6,(AA2235*G2235)/T2235))</f>
        <v>Blank</v>
      </c>
      <c r="AD2235" s="202" t="str">
        <f t="shared" si="377"/>
        <v>Blank</v>
      </c>
      <c r="AE2235" s="202" t="str">
        <f t="shared" si="378"/>
        <v>Blank</v>
      </c>
      <c r="AF2235" s="217" t="str">
        <f t="shared" si="379"/>
        <v>Blank</v>
      </c>
      <c r="AG2235" s="9" t="str" cm="1">
        <f t="array" ref="AG2235">_xlfn.IFS(ISNUMBER(AC2235), "", ISNUMBER(SEARCH("Blank", AC2235)), "", ISERROR(AC2235), "Bad input on tab 3")</f>
        <v/>
      </c>
    </row>
    <row r="2236" spans="2:33" ht="15" customHeight="1" x14ac:dyDescent="0.75">
      <c r="B2236" s="205" t="str">
        <f>'5 Driver Data'!B2236</f>
        <v>2228</v>
      </c>
      <c r="C2236" s="193">
        <f>'5 Driver Data'!C2236</f>
        <v>0</v>
      </c>
      <c r="D2236" s="192">
        <f>'5 Driver Data'!D2236</f>
        <v>0</v>
      </c>
      <c r="E2236" s="191">
        <f>'5 Driver Data'!E2236</f>
        <v>0</v>
      </c>
      <c r="F2236" s="191">
        <f>'5 Driver Data'!F2236</f>
        <v>0</v>
      </c>
      <c r="G2236" s="191">
        <f>'5 Driver Data'!G2236</f>
        <v>0</v>
      </c>
      <c r="H2236" s="191">
        <f>'5 Driver Data'!H2236</f>
        <v>0</v>
      </c>
      <c r="I2236" s="191">
        <f>'5 Driver Data'!I2236</f>
        <v>0</v>
      </c>
      <c r="J2236" s="191">
        <f>'5 Driver Data'!J2236</f>
        <v>0</v>
      </c>
      <c r="K2236" s="206">
        <f>'5 Driver Data'!K2236</f>
        <v>0</v>
      </c>
      <c r="L2236" s="1"/>
      <c r="M2236" s="216" t="str">
        <f>IF(D2236=0,"Blank",'3 Model Input'!E$44*'3 Model Input'!E$45)</f>
        <v>Blank</v>
      </c>
      <c r="N2236" s="197" t="str">
        <f t="shared" si="370"/>
        <v>Blank</v>
      </c>
      <c r="O2236" s="197" t="str">
        <f>IF(D2236=0,"Blank",'3 Model Input'!E$49*(1-'3 Model Input'!E$51))</f>
        <v>Blank</v>
      </c>
      <c r="P2236" s="197" t="str">
        <f t="shared" si="371"/>
        <v>Blank</v>
      </c>
      <c r="Q2236" s="197" t="str">
        <f>IF(D2236=0,"Blank",IF(D2236="BEV",E2236*(1-'3 Model Input'!E$54), E2236))</f>
        <v>Blank</v>
      </c>
      <c r="R2236" s="198" t="str">
        <f>IF(D2236=0,"Blank",IF(D2236="PHEV",F2236/G2236,F2236*(1-'3 Model Input'!E$54)/G2236))</f>
        <v>Blank</v>
      </c>
      <c r="S2236" s="198" t="str">
        <f>IF(D2236=0,"Blank",IF(D2236="PHEV",MIN(M2236,E2236),MIN(M2236,(E2236*(1-'3 Model Input'!E$54)))))</f>
        <v>Blank</v>
      </c>
      <c r="T2236" s="217" t="str">
        <f t="shared" si="372"/>
        <v>Blank</v>
      </c>
      <c r="U2236" s="89"/>
      <c r="V2236" s="216" t="str">
        <f>IF(D2236=0,"Blank",P2236*'3 Model Input'!E$50)</f>
        <v>Blank</v>
      </c>
      <c r="W2236" s="197" t="str">
        <f t="shared" si="373"/>
        <v>Blank</v>
      </c>
      <c r="X2236" s="197" t="str">
        <f t="shared" si="374"/>
        <v>Blank</v>
      </c>
      <c r="Y2236" s="197" t="str">
        <f t="shared" si="375"/>
        <v>Blank</v>
      </c>
      <c r="Z2236" s="197" t="str">
        <f t="shared" si="376"/>
        <v>Blank</v>
      </c>
      <c r="AA2236" s="223" t="str" cm="1">
        <f t="array" ref="AA2236">_xlfn.IFS(ISTEXT('3 Model Input'!F$70),"Missing",ISTEXT('3 Model Input'!I$70),"Missing",ISNUMBER('3 Model Input'!K$70),'3 Model Input'!K$70*P2236)</f>
        <v>Missing</v>
      </c>
      <c r="AB2236" s="89"/>
      <c r="AC2236" s="227" t="str" cm="1">
        <f t="array" ref="AC2236">IF(D2236=0,"Blank",_xlfn.IFS('3 Model Input'!E$61=1,(V2236*G2236)/T2236,'3 Model Input'!E$61=2,(W2236*G2236)/T2236,'3 Model Input'!E$61=3,(X2236*G2236)/T2236,'3 Model Input'!E$61=4,(Y2236*G2236)/T2236,'3 Model Input'!E$61=5,(Z2236*G2236)/T2236, ISTEXT('3 Model Input'!E$61),"Missing",'3 Model Input'!E$61=6,(AA2236*G2236)/T2236))</f>
        <v>Blank</v>
      </c>
      <c r="AD2236" s="202" t="str">
        <f t="shared" si="377"/>
        <v>Blank</v>
      </c>
      <c r="AE2236" s="202" t="str">
        <f t="shared" si="378"/>
        <v>Blank</v>
      </c>
      <c r="AF2236" s="217" t="str">
        <f t="shared" si="379"/>
        <v>Blank</v>
      </c>
      <c r="AG2236" s="9" t="str" cm="1">
        <f t="array" ref="AG2236">_xlfn.IFS(ISNUMBER(AC2236), "", ISNUMBER(SEARCH("Blank", AC2236)), "", ISERROR(AC2236), "Bad input on tab 3")</f>
        <v/>
      </c>
    </row>
    <row r="2237" spans="2:33" ht="15" customHeight="1" x14ac:dyDescent="0.75">
      <c r="B2237" s="205" t="str">
        <f>'5 Driver Data'!B2237</f>
        <v>2229</v>
      </c>
      <c r="C2237" s="193">
        <f>'5 Driver Data'!C2237</f>
        <v>0</v>
      </c>
      <c r="D2237" s="192">
        <f>'5 Driver Data'!D2237</f>
        <v>0</v>
      </c>
      <c r="E2237" s="191">
        <f>'5 Driver Data'!E2237</f>
        <v>0</v>
      </c>
      <c r="F2237" s="191">
        <f>'5 Driver Data'!F2237</f>
        <v>0</v>
      </c>
      <c r="G2237" s="191">
        <f>'5 Driver Data'!G2237</f>
        <v>0</v>
      </c>
      <c r="H2237" s="191">
        <f>'5 Driver Data'!H2237</f>
        <v>0</v>
      </c>
      <c r="I2237" s="191">
        <f>'5 Driver Data'!I2237</f>
        <v>0</v>
      </c>
      <c r="J2237" s="191">
        <f>'5 Driver Data'!J2237</f>
        <v>0</v>
      </c>
      <c r="K2237" s="206">
        <f>'5 Driver Data'!K2237</f>
        <v>0</v>
      </c>
      <c r="L2237" s="1"/>
      <c r="M2237" s="216" t="str">
        <f>IF(D2237=0,"Blank",'3 Model Input'!E$44*'3 Model Input'!E$45)</f>
        <v>Blank</v>
      </c>
      <c r="N2237" s="197" t="str">
        <f t="shared" si="370"/>
        <v>Blank</v>
      </c>
      <c r="O2237" s="197" t="str">
        <f>IF(D2237=0,"Blank",'3 Model Input'!E$49*(1-'3 Model Input'!E$51))</f>
        <v>Blank</v>
      </c>
      <c r="P2237" s="197" t="str">
        <f t="shared" si="371"/>
        <v>Blank</v>
      </c>
      <c r="Q2237" s="197" t="str">
        <f>IF(D2237=0,"Blank",IF(D2237="BEV",E2237*(1-'3 Model Input'!E$54), E2237))</f>
        <v>Blank</v>
      </c>
      <c r="R2237" s="198" t="str">
        <f>IF(D2237=0,"Blank",IF(D2237="PHEV",F2237/G2237,F2237*(1-'3 Model Input'!E$54)/G2237))</f>
        <v>Blank</v>
      </c>
      <c r="S2237" s="198" t="str">
        <f>IF(D2237=0,"Blank",IF(D2237="PHEV",MIN(M2237,E2237),MIN(M2237,(E2237*(1-'3 Model Input'!E$54)))))</f>
        <v>Blank</v>
      </c>
      <c r="T2237" s="217" t="str">
        <f t="shared" si="372"/>
        <v>Blank</v>
      </c>
      <c r="U2237" s="89"/>
      <c r="V2237" s="216" t="str">
        <f>IF(D2237=0,"Blank",P2237*'3 Model Input'!E$50)</f>
        <v>Blank</v>
      </c>
      <c r="W2237" s="197" t="str">
        <f t="shared" si="373"/>
        <v>Blank</v>
      </c>
      <c r="X2237" s="197" t="str">
        <f t="shared" si="374"/>
        <v>Blank</v>
      </c>
      <c r="Y2237" s="197" t="str">
        <f t="shared" si="375"/>
        <v>Blank</v>
      </c>
      <c r="Z2237" s="197" t="str">
        <f t="shared" si="376"/>
        <v>Blank</v>
      </c>
      <c r="AA2237" s="223" t="str" cm="1">
        <f t="array" ref="AA2237">_xlfn.IFS(ISTEXT('3 Model Input'!F$70),"Missing",ISTEXT('3 Model Input'!I$70),"Missing",ISNUMBER('3 Model Input'!K$70),'3 Model Input'!K$70*P2237)</f>
        <v>Missing</v>
      </c>
      <c r="AB2237" s="89"/>
      <c r="AC2237" s="227" t="str" cm="1">
        <f t="array" ref="AC2237">IF(D2237=0,"Blank",_xlfn.IFS('3 Model Input'!E$61=1,(V2237*G2237)/T2237,'3 Model Input'!E$61=2,(W2237*G2237)/T2237,'3 Model Input'!E$61=3,(X2237*G2237)/T2237,'3 Model Input'!E$61=4,(Y2237*G2237)/T2237,'3 Model Input'!E$61=5,(Z2237*G2237)/T2237, ISTEXT('3 Model Input'!E$61),"Missing",'3 Model Input'!E$61=6,(AA2237*G2237)/T2237))</f>
        <v>Blank</v>
      </c>
      <c r="AD2237" s="202" t="str">
        <f t="shared" si="377"/>
        <v>Blank</v>
      </c>
      <c r="AE2237" s="202" t="str">
        <f t="shared" si="378"/>
        <v>Blank</v>
      </c>
      <c r="AF2237" s="217" t="str">
        <f t="shared" si="379"/>
        <v>Blank</v>
      </c>
      <c r="AG2237" s="9" t="str" cm="1">
        <f t="array" ref="AG2237">_xlfn.IFS(ISNUMBER(AC2237), "", ISNUMBER(SEARCH("Blank", AC2237)), "", ISERROR(AC2237), "Bad input on tab 3")</f>
        <v/>
      </c>
    </row>
    <row r="2238" spans="2:33" ht="15" customHeight="1" x14ac:dyDescent="0.75">
      <c r="B2238" s="205" t="str">
        <f>'5 Driver Data'!B2238</f>
        <v>2230</v>
      </c>
      <c r="C2238" s="193">
        <f>'5 Driver Data'!C2238</f>
        <v>0</v>
      </c>
      <c r="D2238" s="192">
        <f>'5 Driver Data'!D2238</f>
        <v>0</v>
      </c>
      <c r="E2238" s="191">
        <f>'5 Driver Data'!E2238</f>
        <v>0</v>
      </c>
      <c r="F2238" s="191">
        <f>'5 Driver Data'!F2238</f>
        <v>0</v>
      </c>
      <c r="G2238" s="191">
        <f>'5 Driver Data'!G2238</f>
        <v>0</v>
      </c>
      <c r="H2238" s="191">
        <f>'5 Driver Data'!H2238</f>
        <v>0</v>
      </c>
      <c r="I2238" s="191">
        <f>'5 Driver Data'!I2238</f>
        <v>0</v>
      </c>
      <c r="J2238" s="191">
        <f>'5 Driver Data'!J2238</f>
        <v>0</v>
      </c>
      <c r="K2238" s="206">
        <f>'5 Driver Data'!K2238</f>
        <v>0</v>
      </c>
      <c r="L2238" s="1"/>
      <c r="M2238" s="216" t="str">
        <f>IF(D2238=0,"Blank",'3 Model Input'!E$44*'3 Model Input'!E$45)</f>
        <v>Blank</v>
      </c>
      <c r="N2238" s="197" t="str">
        <f t="shared" si="370"/>
        <v>Blank</v>
      </c>
      <c r="O2238" s="197" t="str">
        <f>IF(D2238=0,"Blank",'3 Model Input'!E$49*(1-'3 Model Input'!E$51))</f>
        <v>Blank</v>
      </c>
      <c r="P2238" s="197" t="str">
        <f t="shared" si="371"/>
        <v>Blank</v>
      </c>
      <c r="Q2238" s="197" t="str">
        <f>IF(D2238=0,"Blank",IF(D2238="BEV",E2238*(1-'3 Model Input'!E$54), E2238))</f>
        <v>Blank</v>
      </c>
      <c r="R2238" s="198" t="str">
        <f>IF(D2238=0,"Blank",IF(D2238="PHEV",F2238/G2238,F2238*(1-'3 Model Input'!E$54)/G2238))</f>
        <v>Blank</v>
      </c>
      <c r="S2238" s="198" t="str">
        <f>IF(D2238=0,"Blank",IF(D2238="PHEV",MIN(M2238,E2238),MIN(M2238,(E2238*(1-'3 Model Input'!E$54)))))</f>
        <v>Blank</v>
      </c>
      <c r="T2238" s="217" t="str">
        <f t="shared" si="372"/>
        <v>Blank</v>
      </c>
      <c r="U2238" s="89"/>
      <c r="V2238" s="216" t="str">
        <f>IF(D2238=0,"Blank",P2238*'3 Model Input'!E$50)</f>
        <v>Blank</v>
      </c>
      <c r="W2238" s="197" t="str">
        <f t="shared" si="373"/>
        <v>Blank</v>
      </c>
      <c r="X2238" s="197" t="str">
        <f t="shared" si="374"/>
        <v>Blank</v>
      </c>
      <c r="Y2238" s="197" t="str">
        <f t="shared" si="375"/>
        <v>Blank</v>
      </c>
      <c r="Z2238" s="197" t="str">
        <f t="shared" si="376"/>
        <v>Blank</v>
      </c>
      <c r="AA2238" s="223" t="str" cm="1">
        <f t="array" ref="AA2238">_xlfn.IFS(ISTEXT('3 Model Input'!F$70),"Missing",ISTEXT('3 Model Input'!I$70),"Missing",ISNUMBER('3 Model Input'!K$70),'3 Model Input'!K$70*P2238)</f>
        <v>Missing</v>
      </c>
      <c r="AB2238" s="89"/>
      <c r="AC2238" s="227" t="str" cm="1">
        <f t="array" ref="AC2238">IF(D2238=0,"Blank",_xlfn.IFS('3 Model Input'!E$61=1,(V2238*G2238)/T2238,'3 Model Input'!E$61=2,(W2238*G2238)/T2238,'3 Model Input'!E$61=3,(X2238*G2238)/T2238,'3 Model Input'!E$61=4,(Y2238*G2238)/T2238,'3 Model Input'!E$61=5,(Z2238*G2238)/T2238, ISTEXT('3 Model Input'!E$61),"Missing",'3 Model Input'!E$61=6,(AA2238*G2238)/T2238))</f>
        <v>Blank</v>
      </c>
      <c r="AD2238" s="202" t="str">
        <f t="shared" si="377"/>
        <v>Blank</v>
      </c>
      <c r="AE2238" s="202" t="str">
        <f t="shared" si="378"/>
        <v>Blank</v>
      </c>
      <c r="AF2238" s="217" t="str">
        <f t="shared" si="379"/>
        <v>Blank</v>
      </c>
      <c r="AG2238" s="9" t="str" cm="1">
        <f t="array" ref="AG2238">_xlfn.IFS(ISNUMBER(AC2238), "", ISNUMBER(SEARCH("Blank", AC2238)), "", ISERROR(AC2238), "Bad input on tab 3")</f>
        <v/>
      </c>
    </row>
    <row r="2239" spans="2:33" ht="15" customHeight="1" x14ac:dyDescent="0.75">
      <c r="B2239" s="205" t="str">
        <f>'5 Driver Data'!B2239</f>
        <v>2231</v>
      </c>
      <c r="C2239" s="193">
        <f>'5 Driver Data'!C2239</f>
        <v>0</v>
      </c>
      <c r="D2239" s="192">
        <f>'5 Driver Data'!D2239</f>
        <v>0</v>
      </c>
      <c r="E2239" s="191">
        <f>'5 Driver Data'!E2239</f>
        <v>0</v>
      </c>
      <c r="F2239" s="191">
        <f>'5 Driver Data'!F2239</f>
        <v>0</v>
      </c>
      <c r="G2239" s="191">
        <f>'5 Driver Data'!G2239</f>
        <v>0</v>
      </c>
      <c r="H2239" s="191">
        <f>'5 Driver Data'!H2239</f>
        <v>0</v>
      </c>
      <c r="I2239" s="191">
        <f>'5 Driver Data'!I2239</f>
        <v>0</v>
      </c>
      <c r="J2239" s="191">
        <f>'5 Driver Data'!J2239</f>
        <v>0</v>
      </c>
      <c r="K2239" s="206">
        <f>'5 Driver Data'!K2239</f>
        <v>0</v>
      </c>
      <c r="L2239" s="1"/>
      <c r="M2239" s="216" t="str">
        <f>IF(D2239=0,"Blank",'3 Model Input'!E$44*'3 Model Input'!E$45)</f>
        <v>Blank</v>
      </c>
      <c r="N2239" s="197" t="str">
        <f t="shared" si="370"/>
        <v>Blank</v>
      </c>
      <c r="O2239" s="197" t="str">
        <f>IF(D2239=0,"Blank",'3 Model Input'!E$49*(1-'3 Model Input'!E$51))</f>
        <v>Blank</v>
      </c>
      <c r="P2239" s="197" t="str">
        <f t="shared" si="371"/>
        <v>Blank</v>
      </c>
      <c r="Q2239" s="197" t="str">
        <f>IF(D2239=0,"Blank",IF(D2239="BEV",E2239*(1-'3 Model Input'!E$54), E2239))</f>
        <v>Blank</v>
      </c>
      <c r="R2239" s="198" t="str">
        <f>IF(D2239=0,"Blank",IF(D2239="PHEV",F2239/G2239,F2239*(1-'3 Model Input'!E$54)/G2239))</f>
        <v>Blank</v>
      </c>
      <c r="S2239" s="198" t="str">
        <f>IF(D2239=0,"Blank",IF(D2239="PHEV",MIN(M2239,E2239),MIN(M2239,(E2239*(1-'3 Model Input'!E$54)))))</f>
        <v>Blank</v>
      </c>
      <c r="T2239" s="217" t="str">
        <f t="shared" si="372"/>
        <v>Blank</v>
      </c>
      <c r="U2239" s="89"/>
      <c r="V2239" s="216" t="str">
        <f>IF(D2239=0,"Blank",P2239*'3 Model Input'!E$50)</f>
        <v>Blank</v>
      </c>
      <c r="W2239" s="197" t="str">
        <f t="shared" si="373"/>
        <v>Blank</v>
      </c>
      <c r="X2239" s="197" t="str">
        <f t="shared" si="374"/>
        <v>Blank</v>
      </c>
      <c r="Y2239" s="197" t="str">
        <f t="shared" si="375"/>
        <v>Blank</v>
      </c>
      <c r="Z2239" s="197" t="str">
        <f t="shared" si="376"/>
        <v>Blank</v>
      </c>
      <c r="AA2239" s="223" t="str" cm="1">
        <f t="array" ref="AA2239">_xlfn.IFS(ISTEXT('3 Model Input'!F$70),"Missing",ISTEXT('3 Model Input'!I$70),"Missing",ISNUMBER('3 Model Input'!K$70),'3 Model Input'!K$70*P2239)</f>
        <v>Missing</v>
      </c>
      <c r="AB2239" s="89"/>
      <c r="AC2239" s="227" t="str" cm="1">
        <f t="array" ref="AC2239">IF(D2239=0,"Blank",_xlfn.IFS('3 Model Input'!E$61=1,(V2239*G2239)/T2239,'3 Model Input'!E$61=2,(W2239*G2239)/T2239,'3 Model Input'!E$61=3,(X2239*G2239)/T2239,'3 Model Input'!E$61=4,(Y2239*G2239)/T2239,'3 Model Input'!E$61=5,(Z2239*G2239)/T2239, ISTEXT('3 Model Input'!E$61),"Missing",'3 Model Input'!E$61=6,(AA2239*G2239)/T2239))</f>
        <v>Blank</v>
      </c>
      <c r="AD2239" s="202" t="str">
        <f t="shared" si="377"/>
        <v>Blank</v>
      </c>
      <c r="AE2239" s="202" t="str">
        <f t="shared" si="378"/>
        <v>Blank</v>
      </c>
      <c r="AF2239" s="217" t="str">
        <f t="shared" si="379"/>
        <v>Blank</v>
      </c>
      <c r="AG2239" s="9" t="str" cm="1">
        <f t="array" ref="AG2239">_xlfn.IFS(ISNUMBER(AC2239), "", ISNUMBER(SEARCH("Blank", AC2239)), "", ISERROR(AC2239), "Bad input on tab 3")</f>
        <v/>
      </c>
    </row>
    <row r="2240" spans="2:33" ht="15" customHeight="1" x14ac:dyDescent="0.75">
      <c r="B2240" s="205" t="str">
        <f>'5 Driver Data'!B2240</f>
        <v>2232</v>
      </c>
      <c r="C2240" s="193">
        <f>'5 Driver Data'!C2240</f>
        <v>0</v>
      </c>
      <c r="D2240" s="192">
        <f>'5 Driver Data'!D2240</f>
        <v>0</v>
      </c>
      <c r="E2240" s="191">
        <f>'5 Driver Data'!E2240</f>
        <v>0</v>
      </c>
      <c r="F2240" s="191">
        <f>'5 Driver Data'!F2240</f>
        <v>0</v>
      </c>
      <c r="G2240" s="191">
        <f>'5 Driver Data'!G2240</f>
        <v>0</v>
      </c>
      <c r="H2240" s="191">
        <f>'5 Driver Data'!H2240</f>
        <v>0</v>
      </c>
      <c r="I2240" s="191">
        <f>'5 Driver Data'!I2240</f>
        <v>0</v>
      </c>
      <c r="J2240" s="191">
        <f>'5 Driver Data'!J2240</f>
        <v>0</v>
      </c>
      <c r="K2240" s="206">
        <f>'5 Driver Data'!K2240</f>
        <v>0</v>
      </c>
      <c r="L2240" s="1"/>
      <c r="M2240" s="216" t="str">
        <f>IF(D2240=0,"Blank",'3 Model Input'!E$44*'3 Model Input'!E$45)</f>
        <v>Blank</v>
      </c>
      <c r="N2240" s="197" t="str">
        <f t="shared" si="370"/>
        <v>Blank</v>
      </c>
      <c r="O2240" s="197" t="str">
        <f>IF(D2240=0,"Blank",'3 Model Input'!E$49*(1-'3 Model Input'!E$51))</f>
        <v>Blank</v>
      </c>
      <c r="P2240" s="197" t="str">
        <f t="shared" si="371"/>
        <v>Blank</v>
      </c>
      <c r="Q2240" s="197" t="str">
        <f>IF(D2240=0,"Blank",IF(D2240="BEV",E2240*(1-'3 Model Input'!E$54), E2240))</f>
        <v>Blank</v>
      </c>
      <c r="R2240" s="198" t="str">
        <f>IF(D2240=0,"Blank",IF(D2240="PHEV",F2240/G2240,F2240*(1-'3 Model Input'!E$54)/G2240))</f>
        <v>Blank</v>
      </c>
      <c r="S2240" s="198" t="str">
        <f>IF(D2240=0,"Blank",IF(D2240="PHEV",MIN(M2240,E2240),MIN(M2240,(E2240*(1-'3 Model Input'!E$54)))))</f>
        <v>Blank</v>
      </c>
      <c r="T2240" s="217" t="str">
        <f t="shared" si="372"/>
        <v>Blank</v>
      </c>
      <c r="U2240" s="89"/>
      <c r="V2240" s="216" t="str">
        <f>IF(D2240=0,"Blank",P2240*'3 Model Input'!E$50)</f>
        <v>Blank</v>
      </c>
      <c r="W2240" s="197" t="str">
        <f t="shared" si="373"/>
        <v>Blank</v>
      </c>
      <c r="X2240" s="197" t="str">
        <f t="shared" si="374"/>
        <v>Blank</v>
      </c>
      <c r="Y2240" s="197" t="str">
        <f t="shared" si="375"/>
        <v>Blank</v>
      </c>
      <c r="Z2240" s="197" t="str">
        <f t="shared" si="376"/>
        <v>Blank</v>
      </c>
      <c r="AA2240" s="223" t="str" cm="1">
        <f t="array" ref="AA2240">_xlfn.IFS(ISTEXT('3 Model Input'!F$70),"Missing",ISTEXT('3 Model Input'!I$70),"Missing",ISNUMBER('3 Model Input'!K$70),'3 Model Input'!K$70*P2240)</f>
        <v>Missing</v>
      </c>
      <c r="AB2240" s="89"/>
      <c r="AC2240" s="227" t="str" cm="1">
        <f t="array" ref="AC2240">IF(D2240=0,"Blank",_xlfn.IFS('3 Model Input'!E$61=1,(V2240*G2240)/T2240,'3 Model Input'!E$61=2,(W2240*G2240)/T2240,'3 Model Input'!E$61=3,(X2240*G2240)/T2240,'3 Model Input'!E$61=4,(Y2240*G2240)/T2240,'3 Model Input'!E$61=5,(Z2240*G2240)/T2240, ISTEXT('3 Model Input'!E$61),"Missing",'3 Model Input'!E$61=6,(AA2240*G2240)/T2240))</f>
        <v>Blank</v>
      </c>
      <c r="AD2240" s="202" t="str">
        <f t="shared" si="377"/>
        <v>Blank</v>
      </c>
      <c r="AE2240" s="202" t="str">
        <f t="shared" si="378"/>
        <v>Blank</v>
      </c>
      <c r="AF2240" s="217" t="str">
        <f t="shared" si="379"/>
        <v>Blank</v>
      </c>
      <c r="AG2240" s="9" t="str" cm="1">
        <f t="array" ref="AG2240">_xlfn.IFS(ISNUMBER(AC2240), "", ISNUMBER(SEARCH("Blank", AC2240)), "", ISERROR(AC2240), "Bad input on tab 3")</f>
        <v/>
      </c>
    </row>
    <row r="2241" spans="2:33" ht="15" customHeight="1" x14ac:dyDescent="0.75">
      <c r="B2241" s="205" t="str">
        <f>'5 Driver Data'!B2241</f>
        <v>2233</v>
      </c>
      <c r="C2241" s="193">
        <f>'5 Driver Data'!C2241</f>
        <v>0</v>
      </c>
      <c r="D2241" s="192">
        <f>'5 Driver Data'!D2241</f>
        <v>0</v>
      </c>
      <c r="E2241" s="191">
        <f>'5 Driver Data'!E2241</f>
        <v>0</v>
      </c>
      <c r="F2241" s="191">
        <f>'5 Driver Data'!F2241</f>
        <v>0</v>
      </c>
      <c r="G2241" s="191">
        <f>'5 Driver Data'!G2241</f>
        <v>0</v>
      </c>
      <c r="H2241" s="191">
        <f>'5 Driver Data'!H2241</f>
        <v>0</v>
      </c>
      <c r="I2241" s="191">
        <f>'5 Driver Data'!I2241</f>
        <v>0</v>
      </c>
      <c r="J2241" s="191">
        <f>'5 Driver Data'!J2241</f>
        <v>0</v>
      </c>
      <c r="K2241" s="206">
        <f>'5 Driver Data'!K2241</f>
        <v>0</v>
      </c>
      <c r="L2241" s="1"/>
      <c r="M2241" s="216" t="str">
        <f>IF(D2241=0,"Blank",'3 Model Input'!E$44*'3 Model Input'!E$45)</f>
        <v>Blank</v>
      </c>
      <c r="N2241" s="197" t="str">
        <f t="shared" si="370"/>
        <v>Blank</v>
      </c>
      <c r="O2241" s="197" t="str">
        <f>IF(D2241=0,"Blank",'3 Model Input'!E$49*(1-'3 Model Input'!E$51))</f>
        <v>Blank</v>
      </c>
      <c r="P2241" s="197" t="str">
        <f t="shared" si="371"/>
        <v>Blank</v>
      </c>
      <c r="Q2241" s="197" t="str">
        <f>IF(D2241=0,"Blank",IF(D2241="BEV",E2241*(1-'3 Model Input'!E$54), E2241))</f>
        <v>Blank</v>
      </c>
      <c r="R2241" s="198" t="str">
        <f>IF(D2241=0,"Blank",IF(D2241="PHEV",F2241/G2241,F2241*(1-'3 Model Input'!E$54)/G2241))</f>
        <v>Blank</v>
      </c>
      <c r="S2241" s="198" t="str">
        <f>IF(D2241=0,"Blank",IF(D2241="PHEV",MIN(M2241,E2241),MIN(M2241,(E2241*(1-'3 Model Input'!E$54)))))</f>
        <v>Blank</v>
      </c>
      <c r="T2241" s="217" t="str">
        <f t="shared" si="372"/>
        <v>Blank</v>
      </c>
      <c r="U2241" s="89"/>
      <c r="V2241" s="216" t="str">
        <f>IF(D2241=0,"Blank",P2241*'3 Model Input'!E$50)</f>
        <v>Blank</v>
      </c>
      <c r="W2241" s="197" t="str">
        <f t="shared" si="373"/>
        <v>Blank</v>
      </c>
      <c r="X2241" s="197" t="str">
        <f t="shared" si="374"/>
        <v>Blank</v>
      </c>
      <c r="Y2241" s="197" t="str">
        <f t="shared" si="375"/>
        <v>Blank</v>
      </c>
      <c r="Z2241" s="197" t="str">
        <f t="shared" si="376"/>
        <v>Blank</v>
      </c>
      <c r="AA2241" s="223" t="str" cm="1">
        <f t="array" ref="AA2241">_xlfn.IFS(ISTEXT('3 Model Input'!F$70),"Missing",ISTEXT('3 Model Input'!I$70),"Missing",ISNUMBER('3 Model Input'!K$70),'3 Model Input'!K$70*P2241)</f>
        <v>Missing</v>
      </c>
      <c r="AB2241" s="89"/>
      <c r="AC2241" s="227" t="str" cm="1">
        <f t="array" ref="AC2241">IF(D2241=0,"Blank",_xlfn.IFS('3 Model Input'!E$61=1,(V2241*G2241)/T2241,'3 Model Input'!E$61=2,(W2241*G2241)/T2241,'3 Model Input'!E$61=3,(X2241*G2241)/T2241,'3 Model Input'!E$61=4,(Y2241*G2241)/T2241,'3 Model Input'!E$61=5,(Z2241*G2241)/T2241, ISTEXT('3 Model Input'!E$61),"Missing",'3 Model Input'!E$61=6,(AA2241*G2241)/T2241))</f>
        <v>Blank</v>
      </c>
      <c r="AD2241" s="202" t="str">
        <f t="shared" si="377"/>
        <v>Blank</v>
      </c>
      <c r="AE2241" s="202" t="str">
        <f t="shared" si="378"/>
        <v>Blank</v>
      </c>
      <c r="AF2241" s="217" t="str">
        <f t="shared" si="379"/>
        <v>Blank</v>
      </c>
      <c r="AG2241" s="9" t="str" cm="1">
        <f t="array" ref="AG2241">_xlfn.IFS(ISNUMBER(AC2241), "", ISNUMBER(SEARCH("Blank", AC2241)), "", ISERROR(AC2241), "Bad input on tab 3")</f>
        <v/>
      </c>
    </row>
    <row r="2242" spans="2:33" ht="15" customHeight="1" x14ac:dyDescent="0.75">
      <c r="B2242" s="205" t="str">
        <f>'5 Driver Data'!B2242</f>
        <v>2234</v>
      </c>
      <c r="C2242" s="193">
        <f>'5 Driver Data'!C2242</f>
        <v>0</v>
      </c>
      <c r="D2242" s="192">
        <f>'5 Driver Data'!D2242</f>
        <v>0</v>
      </c>
      <c r="E2242" s="191">
        <f>'5 Driver Data'!E2242</f>
        <v>0</v>
      </c>
      <c r="F2242" s="191">
        <f>'5 Driver Data'!F2242</f>
        <v>0</v>
      </c>
      <c r="G2242" s="191">
        <f>'5 Driver Data'!G2242</f>
        <v>0</v>
      </c>
      <c r="H2242" s="191">
        <f>'5 Driver Data'!H2242</f>
        <v>0</v>
      </c>
      <c r="I2242" s="191">
        <f>'5 Driver Data'!I2242</f>
        <v>0</v>
      </c>
      <c r="J2242" s="191">
        <f>'5 Driver Data'!J2242</f>
        <v>0</v>
      </c>
      <c r="K2242" s="206">
        <f>'5 Driver Data'!K2242</f>
        <v>0</v>
      </c>
      <c r="L2242" s="1"/>
      <c r="M2242" s="216" t="str">
        <f>IF(D2242=0,"Blank",'3 Model Input'!E$44*'3 Model Input'!E$45)</f>
        <v>Blank</v>
      </c>
      <c r="N2242" s="197" t="str">
        <f t="shared" si="370"/>
        <v>Blank</v>
      </c>
      <c r="O2242" s="197" t="str">
        <f>IF(D2242=0,"Blank",'3 Model Input'!E$49*(1-'3 Model Input'!E$51))</f>
        <v>Blank</v>
      </c>
      <c r="P2242" s="197" t="str">
        <f t="shared" si="371"/>
        <v>Blank</v>
      </c>
      <c r="Q2242" s="197" t="str">
        <f>IF(D2242=0,"Blank",IF(D2242="BEV",E2242*(1-'3 Model Input'!E$54), E2242))</f>
        <v>Blank</v>
      </c>
      <c r="R2242" s="198" t="str">
        <f>IF(D2242=0,"Blank",IF(D2242="PHEV",F2242/G2242,F2242*(1-'3 Model Input'!E$54)/G2242))</f>
        <v>Blank</v>
      </c>
      <c r="S2242" s="198" t="str">
        <f>IF(D2242=0,"Blank",IF(D2242="PHEV",MIN(M2242,E2242),MIN(M2242,(E2242*(1-'3 Model Input'!E$54)))))</f>
        <v>Blank</v>
      </c>
      <c r="T2242" s="217" t="str">
        <f t="shared" si="372"/>
        <v>Blank</v>
      </c>
      <c r="U2242" s="89"/>
      <c r="V2242" s="216" t="str">
        <f>IF(D2242=0,"Blank",P2242*'3 Model Input'!E$50)</f>
        <v>Blank</v>
      </c>
      <c r="W2242" s="197" t="str">
        <f t="shared" si="373"/>
        <v>Blank</v>
      </c>
      <c r="X2242" s="197" t="str">
        <f t="shared" si="374"/>
        <v>Blank</v>
      </c>
      <c r="Y2242" s="197" t="str">
        <f t="shared" si="375"/>
        <v>Blank</v>
      </c>
      <c r="Z2242" s="197" t="str">
        <f t="shared" si="376"/>
        <v>Blank</v>
      </c>
      <c r="AA2242" s="223" t="str" cm="1">
        <f t="array" ref="AA2242">_xlfn.IFS(ISTEXT('3 Model Input'!F$70),"Missing",ISTEXT('3 Model Input'!I$70),"Missing",ISNUMBER('3 Model Input'!K$70),'3 Model Input'!K$70*P2242)</f>
        <v>Missing</v>
      </c>
      <c r="AB2242" s="89"/>
      <c r="AC2242" s="227" t="str" cm="1">
        <f t="array" ref="AC2242">IF(D2242=0,"Blank",_xlfn.IFS('3 Model Input'!E$61=1,(V2242*G2242)/T2242,'3 Model Input'!E$61=2,(W2242*G2242)/T2242,'3 Model Input'!E$61=3,(X2242*G2242)/T2242,'3 Model Input'!E$61=4,(Y2242*G2242)/T2242,'3 Model Input'!E$61=5,(Z2242*G2242)/T2242, ISTEXT('3 Model Input'!E$61),"Missing",'3 Model Input'!E$61=6,(AA2242*G2242)/T2242))</f>
        <v>Blank</v>
      </c>
      <c r="AD2242" s="202" t="str">
        <f t="shared" si="377"/>
        <v>Blank</v>
      </c>
      <c r="AE2242" s="202" t="str">
        <f t="shared" si="378"/>
        <v>Blank</v>
      </c>
      <c r="AF2242" s="217" t="str">
        <f t="shared" si="379"/>
        <v>Blank</v>
      </c>
      <c r="AG2242" s="9" t="str" cm="1">
        <f t="array" ref="AG2242">_xlfn.IFS(ISNUMBER(AC2242), "", ISNUMBER(SEARCH("Blank", AC2242)), "", ISERROR(AC2242), "Bad input on tab 3")</f>
        <v/>
      </c>
    </row>
    <row r="2243" spans="2:33" ht="15" customHeight="1" x14ac:dyDescent="0.75">
      <c r="B2243" s="205" t="str">
        <f>'5 Driver Data'!B2243</f>
        <v>2235</v>
      </c>
      <c r="C2243" s="193">
        <f>'5 Driver Data'!C2243</f>
        <v>0</v>
      </c>
      <c r="D2243" s="192">
        <f>'5 Driver Data'!D2243</f>
        <v>0</v>
      </c>
      <c r="E2243" s="191">
        <f>'5 Driver Data'!E2243</f>
        <v>0</v>
      </c>
      <c r="F2243" s="191">
        <f>'5 Driver Data'!F2243</f>
        <v>0</v>
      </c>
      <c r="G2243" s="191">
        <f>'5 Driver Data'!G2243</f>
        <v>0</v>
      </c>
      <c r="H2243" s="191">
        <f>'5 Driver Data'!H2243</f>
        <v>0</v>
      </c>
      <c r="I2243" s="191">
        <f>'5 Driver Data'!I2243</f>
        <v>0</v>
      </c>
      <c r="J2243" s="191">
        <f>'5 Driver Data'!J2243</f>
        <v>0</v>
      </c>
      <c r="K2243" s="206">
        <f>'5 Driver Data'!K2243</f>
        <v>0</v>
      </c>
      <c r="L2243" s="1"/>
      <c r="M2243" s="216" t="str">
        <f>IF(D2243=0,"Blank",'3 Model Input'!E$44*'3 Model Input'!E$45)</f>
        <v>Blank</v>
      </c>
      <c r="N2243" s="197" t="str">
        <f t="shared" si="370"/>
        <v>Blank</v>
      </c>
      <c r="O2243" s="197" t="str">
        <f>IF(D2243=0,"Blank",'3 Model Input'!E$49*(1-'3 Model Input'!E$51))</f>
        <v>Blank</v>
      </c>
      <c r="P2243" s="197" t="str">
        <f t="shared" si="371"/>
        <v>Blank</v>
      </c>
      <c r="Q2243" s="197" t="str">
        <f>IF(D2243=0,"Blank",IF(D2243="BEV",E2243*(1-'3 Model Input'!E$54), E2243))</f>
        <v>Blank</v>
      </c>
      <c r="R2243" s="198" t="str">
        <f>IF(D2243=0,"Blank",IF(D2243="PHEV",F2243/G2243,F2243*(1-'3 Model Input'!E$54)/G2243))</f>
        <v>Blank</v>
      </c>
      <c r="S2243" s="198" t="str">
        <f>IF(D2243=0,"Blank",IF(D2243="PHEV",MIN(M2243,E2243),MIN(M2243,(E2243*(1-'3 Model Input'!E$54)))))</f>
        <v>Blank</v>
      </c>
      <c r="T2243" s="217" t="str">
        <f t="shared" si="372"/>
        <v>Blank</v>
      </c>
      <c r="U2243" s="89"/>
      <c r="V2243" s="216" t="str">
        <f>IF(D2243=0,"Blank",P2243*'3 Model Input'!E$50)</f>
        <v>Blank</v>
      </c>
      <c r="W2243" s="197" t="str">
        <f t="shared" si="373"/>
        <v>Blank</v>
      </c>
      <c r="X2243" s="197" t="str">
        <f t="shared" si="374"/>
        <v>Blank</v>
      </c>
      <c r="Y2243" s="197" t="str">
        <f t="shared" si="375"/>
        <v>Blank</v>
      </c>
      <c r="Z2243" s="197" t="str">
        <f t="shared" si="376"/>
        <v>Blank</v>
      </c>
      <c r="AA2243" s="223" t="str" cm="1">
        <f t="array" ref="AA2243">_xlfn.IFS(ISTEXT('3 Model Input'!F$70),"Missing",ISTEXT('3 Model Input'!I$70),"Missing",ISNUMBER('3 Model Input'!K$70),'3 Model Input'!K$70*P2243)</f>
        <v>Missing</v>
      </c>
      <c r="AB2243" s="89"/>
      <c r="AC2243" s="227" t="str" cm="1">
        <f t="array" ref="AC2243">IF(D2243=0,"Blank",_xlfn.IFS('3 Model Input'!E$61=1,(V2243*G2243)/T2243,'3 Model Input'!E$61=2,(W2243*G2243)/T2243,'3 Model Input'!E$61=3,(X2243*G2243)/T2243,'3 Model Input'!E$61=4,(Y2243*G2243)/T2243,'3 Model Input'!E$61=5,(Z2243*G2243)/T2243, ISTEXT('3 Model Input'!E$61),"Missing",'3 Model Input'!E$61=6,(AA2243*G2243)/T2243))</f>
        <v>Blank</v>
      </c>
      <c r="AD2243" s="202" t="str">
        <f t="shared" si="377"/>
        <v>Blank</v>
      </c>
      <c r="AE2243" s="202" t="str">
        <f t="shared" si="378"/>
        <v>Blank</v>
      </c>
      <c r="AF2243" s="217" t="str">
        <f t="shared" si="379"/>
        <v>Blank</v>
      </c>
      <c r="AG2243" s="9" t="str" cm="1">
        <f t="array" ref="AG2243">_xlfn.IFS(ISNUMBER(AC2243), "", ISNUMBER(SEARCH("Blank", AC2243)), "", ISERROR(AC2243), "Bad input on tab 3")</f>
        <v/>
      </c>
    </row>
    <row r="2244" spans="2:33" ht="15" customHeight="1" x14ac:dyDescent="0.75">
      <c r="B2244" s="205" t="str">
        <f>'5 Driver Data'!B2244</f>
        <v>2236</v>
      </c>
      <c r="C2244" s="193">
        <f>'5 Driver Data'!C2244</f>
        <v>0</v>
      </c>
      <c r="D2244" s="192">
        <f>'5 Driver Data'!D2244</f>
        <v>0</v>
      </c>
      <c r="E2244" s="191">
        <f>'5 Driver Data'!E2244</f>
        <v>0</v>
      </c>
      <c r="F2244" s="191">
        <f>'5 Driver Data'!F2244</f>
        <v>0</v>
      </c>
      <c r="G2244" s="191">
        <f>'5 Driver Data'!G2244</f>
        <v>0</v>
      </c>
      <c r="H2244" s="191">
        <f>'5 Driver Data'!H2244</f>
        <v>0</v>
      </c>
      <c r="I2244" s="191">
        <f>'5 Driver Data'!I2244</f>
        <v>0</v>
      </c>
      <c r="J2244" s="191">
        <f>'5 Driver Data'!J2244</f>
        <v>0</v>
      </c>
      <c r="K2244" s="206">
        <f>'5 Driver Data'!K2244</f>
        <v>0</v>
      </c>
      <c r="L2244" s="1"/>
      <c r="M2244" s="216" t="str">
        <f>IF(D2244=0,"Blank",'3 Model Input'!E$44*'3 Model Input'!E$45)</f>
        <v>Blank</v>
      </c>
      <c r="N2244" s="197" t="str">
        <f t="shared" si="370"/>
        <v>Blank</v>
      </c>
      <c r="O2244" s="197" t="str">
        <f>IF(D2244=0,"Blank",'3 Model Input'!E$49*(1-'3 Model Input'!E$51))</f>
        <v>Blank</v>
      </c>
      <c r="P2244" s="197" t="str">
        <f t="shared" si="371"/>
        <v>Blank</v>
      </c>
      <c r="Q2244" s="197" t="str">
        <f>IF(D2244=0,"Blank",IF(D2244="BEV",E2244*(1-'3 Model Input'!E$54), E2244))</f>
        <v>Blank</v>
      </c>
      <c r="R2244" s="198" t="str">
        <f>IF(D2244=0,"Blank",IF(D2244="PHEV",F2244/G2244,F2244*(1-'3 Model Input'!E$54)/G2244))</f>
        <v>Blank</v>
      </c>
      <c r="S2244" s="198" t="str">
        <f>IF(D2244=0,"Blank",IF(D2244="PHEV",MIN(M2244,E2244),MIN(M2244,(E2244*(1-'3 Model Input'!E$54)))))</f>
        <v>Blank</v>
      </c>
      <c r="T2244" s="217" t="str">
        <f t="shared" si="372"/>
        <v>Blank</v>
      </c>
      <c r="U2244" s="89"/>
      <c r="V2244" s="216" t="str">
        <f>IF(D2244=0,"Blank",P2244*'3 Model Input'!E$50)</f>
        <v>Blank</v>
      </c>
      <c r="W2244" s="197" t="str">
        <f t="shared" si="373"/>
        <v>Blank</v>
      </c>
      <c r="X2244" s="197" t="str">
        <f t="shared" si="374"/>
        <v>Blank</v>
      </c>
      <c r="Y2244" s="197" t="str">
        <f t="shared" si="375"/>
        <v>Blank</v>
      </c>
      <c r="Z2244" s="197" t="str">
        <f t="shared" si="376"/>
        <v>Blank</v>
      </c>
      <c r="AA2244" s="223" t="str" cm="1">
        <f t="array" ref="AA2244">_xlfn.IFS(ISTEXT('3 Model Input'!F$70),"Missing",ISTEXT('3 Model Input'!I$70),"Missing",ISNUMBER('3 Model Input'!K$70),'3 Model Input'!K$70*P2244)</f>
        <v>Missing</v>
      </c>
      <c r="AB2244" s="89"/>
      <c r="AC2244" s="227" t="str" cm="1">
        <f t="array" ref="AC2244">IF(D2244=0,"Blank",_xlfn.IFS('3 Model Input'!E$61=1,(V2244*G2244)/T2244,'3 Model Input'!E$61=2,(W2244*G2244)/T2244,'3 Model Input'!E$61=3,(X2244*G2244)/T2244,'3 Model Input'!E$61=4,(Y2244*G2244)/T2244,'3 Model Input'!E$61=5,(Z2244*G2244)/T2244, ISTEXT('3 Model Input'!E$61),"Missing",'3 Model Input'!E$61=6,(AA2244*G2244)/T2244))</f>
        <v>Blank</v>
      </c>
      <c r="AD2244" s="202" t="str">
        <f t="shared" si="377"/>
        <v>Blank</v>
      </c>
      <c r="AE2244" s="202" t="str">
        <f t="shared" si="378"/>
        <v>Blank</v>
      </c>
      <c r="AF2244" s="217" t="str">
        <f t="shared" si="379"/>
        <v>Blank</v>
      </c>
      <c r="AG2244" s="9" t="str" cm="1">
        <f t="array" ref="AG2244">_xlfn.IFS(ISNUMBER(AC2244), "", ISNUMBER(SEARCH("Blank", AC2244)), "", ISERROR(AC2244), "Bad input on tab 3")</f>
        <v/>
      </c>
    </row>
    <row r="2245" spans="2:33" ht="15" customHeight="1" x14ac:dyDescent="0.75">
      <c r="B2245" s="205" t="str">
        <f>'5 Driver Data'!B2245</f>
        <v>2237</v>
      </c>
      <c r="C2245" s="193">
        <f>'5 Driver Data'!C2245</f>
        <v>0</v>
      </c>
      <c r="D2245" s="192">
        <f>'5 Driver Data'!D2245</f>
        <v>0</v>
      </c>
      <c r="E2245" s="191">
        <f>'5 Driver Data'!E2245</f>
        <v>0</v>
      </c>
      <c r="F2245" s="191">
        <f>'5 Driver Data'!F2245</f>
        <v>0</v>
      </c>
      <c r="G2245" s="191">
        <f>'5 Driver Data'!G2245</f>
        <v>0</v>
      </c>
      <c r="H2245" s="191">
        <f>'5 Driver Data'!H2245</f>
        <v>0</v>
      </c>
      <c r="I2245" s="191">
        <f>'5 Driver Data'!I2245</f>
        <v>0</v>
      </c>
      <c r="J2245" s="191">
        <f>'5 Driver Data'!J2245</f>
        <v>0</v>
      </c>
      <c r="K2245" s="206">
        <f>'5 Driver Data'!K2245</f>
        <v>0</v>
      </c>
      <c r="L2245" s="1"/>
      <c r="M2245" s="216" t="str">
        <f>IF(D2245=0,"Blank",'3 Model Input'!E$44*'3 Model Input'!E$45)</f>
        <v>Blank</v>
      </c>
      <c r="N2245" s="197" t="str">
        <f t="shared" si="370"/>
        <v>Blank</v>
      </c>
      <c r="O2245" s="197" t="str">
        <f>IF(D2245=0,"Blank",'3 Model Input'!E$49*(1-'3 Model Input'!E$51))</f>
        <v>Blank</v>
      </c>
      <c r="P2245" s="197" t="str">
        <f t="shared" si="371"/>
        <v>Blank</v>
      </c>
      <c r="Q2245" s="197" t="str">
        <f>IF(D2245=0,"Blank",IF(D2245="BEV",E2245*(1-'3 Model Input'!E$54), E2245))</f>
        <v>Blank</v>
      </c>
      <c r="R2245" s="198" t="str">
        <f>IF(D2245=0,"Blank",IF(D2245="PHEV",F2245/G2245,F2245*(1-'3 Model Input'!E$54)/G2245))</f>
        <v>Blank</v>
      </c>
      <c r="S2245" s="198" t="str">
        <f>IF(D2245=0,"Blank",IF(D2245="PHEV",MIN(M2245,E2245),MIN(M2245,(E2245*(1-'3 Model Input'!E$54)))))</f>
        <v>Blank</v>
      </c>
      <c r="T2245" s="217" t="str">
        <f t="shared" si="372"/>
        <v>Blank</v>
      </c>
      <c r="U2245" s="89"/>
      <c r="V2245" s="216" t="str">
        <f>IF(D2245=0,"Blank",P2245*'3 Model Input'!E$50)</f>
        <v>Blank</v>
      </c>
      <c r="W2245" s="197" t="str">
        <f t="shared" si="373"/>
        <v>Blank</v>
      </c>
      <c r="X2245" s="197" t="str">
        <f t="shared" si="374"/>
        <v>Blank</v>
      </c>
      <c r="Y2245" s="197" t="str">
        <f t="shared" si="375"/>
        <v>Blank</v>
      </c>
      <c r="Z2245" s="197" t="str">
        <f t="shared" si="376"/>
        <v>Blank</v>
      </c>
      <c r="AA2245" s="223" t="str" cm="1">
        <f t="array" ref="AA2245">_xlfn.IFS(ISTEXT('3 Model Input'!F$70),"Missing",ISTEXT('3 Model Input'!I$70),"Missing",ISNUMBER('3 Model Input'!K$70),'3 Model Input'!K$70*P2245)</f>
        <v>Missing</v>
      </c>
      <c r="AB2245" s="89"/>
      <c r="AC2245" s="227" t="str" cm="1">
        <f t="array" ref="AC2245">IF(D2245=0,"Blank",_xlfn.IFS('3 Model Input'!E$61=1,(V2245*G2245)/T2245,'3 Model Input'!E$61=2,(W2245*G2245)/T2245,'3 Model Input'!E$61=3,(X2245*G2245)/T2245,'3 Model Input'!E$61=4,(Y2245*G2245)/T2245,'3 Model Input'!E$61=5,(Z2245*G2245)/T2245, ISTEXT('3 Model Input'!E$61),"Missing",'3 Model Input'!E$61=6,(AA2245*G2245)/T2245))</f>
        <v>Blank</v>
      </c>
      <c r="AD2245" s="202" t="str">
        <f t="shared" si="377"/>
        <v>Blank</v>
      </c>
      <c r="AE2245" s="202" t="str">
        <f t="shared" si="378"/>
        <v>Blank</v>
      </c>
      <c r="AF2245" s="217" t="str">
        <f t="shared" si="379"/>
        <v>Blank</v>
      </c>
      <c r="AG2245" s="9" t="str" cm="1">
        <f t="array" ref="AG2245">_xlfn.IFS(ISNUMBER(AC2245), "", ISNUMBER(SEARCH("Blank", AC2245)), "", ISERROR(AC2245), "Bad input on tab 3")</f>
        <v/>
      </c>
    </row>
    <row r="2246" spans="2:33" ht="15" customHeight="1" x14ac:dyDescent="0.75">
      <c r="B2246" s="205" t="str">
        <f>'5 Driver Data'!B2246</f>
        <v>2238</v>
      </c>
      <c r="C2246" s="193">
        <f>'5 Driver Data'!C2246</f>
        <v>0</v>
      </c>
      <c r="D2246" s="192">
        <f>'5 Driver Data'!D2246</f>
        <v>0</v>
      </c>
      <c r="E2246" s="191">
        <f>'5 Driver Data'!E2246</f>
        <v>0</v>
      </c>
      <c r="F2246" s="191">
        <f>'5 Driver Data'!F2246</f>
        <v>0</v>
      </c>
      <c r="G2246" s="191">
        <f>'5 Driver Data'!G2246</f>
        <v>0</v>
      </c>
      <c r="H2246" s="191">
        <f>'5 Driver Data'!H2246</f>
        <v>0</v>
      </c>
      <c r="I2246" s="191">
        <f>'5 Driver Data'!I2246</f>
        <v>0</v>
      </c>
      <c r="J2246" s="191">
        <f>'5 Driver Data'!J2246</f>
        <v>0</v>
      </c>
      <c r="K2246" s="206">
        <f>'5 Driver Data'!K2246</f>
        <v>0</v>
      </c>
      <c r="L2246" s="1"/>
      <c r="M2246" s="216" t="str">
        <f>IF(D2246=0,"Blank",'3 Model Input'!E$44*'3 Model Input'!E$45)</f>
        <v>Blank</v>
      </c>
      <c r="N2246" s="197" t="str">
        <f t="shared" si="370"/>
        <v>Blank</v>
      </c>
      <c r="O2246" s="197" t="str">
        <f>IF(D2246=0,"Blank",'3 Model Input'!E$49*(1-'3 Model Input'!E$51))</f>
        <v>Blank</v>
      </c>
      <c r="P2246" s="197" t="str">
        <f t="shared" si="371"/>
        <v>Blank</v>
      </c>
      <c r="Q2246" s="197" t="str">
        <f>IF(D2246=0,"Blank",IF(D2246="BEV",E2246*(1-'3 Model Input'!E$54), E2246))</f>
        <v>Blank</v>
      </c>
      <c r="R2246" s="198" t="str">
        <f>IF(D2246=0,"Blank",IF(D2246="PHEV",F2246/G2246,F2246*(1-'3 Model Input'!E$54)/G2246))</f>
        <v>Blank</v>
      </c>
      <c r="S2246" s="198" t="str">
        <f>IF(D2246=0,"Blank",IF(D2246="PHEV",MIN(M2246,E2246),MIN(M2246,(E2246*(1-'3 Model Input'!E$54)))))</f>
        <v>Blank</v>
      </c>
      <c r="T2246" s="217" t="str">
        <f t="shared" si="372"/>
        <v>Blank</v>
      </c>
      <c r="U2246" s="89"/>
      <c r="V2246" s="216" t="str">
        <f>IF(D2246=0,"Blank",P2246*'3 Model Input'!E$50)</f>
        <v>Blank</v>
      </c>
      <c r="W2246" s="197" t="str">
        <f t="shared" si="373"/>
        <v>Blank</v>
      </c>
      <c r="X2246" s="197" t="str">
        <f t="shared" si="374"/>
        <v>Blank</v>
      </c>
      <c r="Y2246" s="197" t="str">
        <f t="shared" si="375"/>
        <v>Blank</v>
      </c>
      <c r="Z2246" s="197" t="str">
        <f t="shared" si="376"/>
        <v>Blank</v>
      </c>
      <c r="AA2246" s="223" t="str" cm="1">
        <f t="array" ref="AA2246">_xlfn.IFS(ISTEXT('3 Model Input'!F$70),"Missing",ISTEXT('3 Model Input'!I$70),"Missing",ISNUMBER('3 Model Input'!K$70),'3 Model Input'!K$70*P2246)</f>
        <v>Missing</v>
      </c>
      <c r="AB2246" s="89"/>
      <c r="AC2246" s="227" t="str" cm="1">
        <f t="array" ref="AC2246">IF(D2246=0,"Blank",_xlfn.IFS('3 Model Input'!E$61=1,(V2246*G2246)/T2246,'3 Model Input'!E$61=2,(W2246*G2246)/T2246,'3 Model Input'!E$61=3,(X2246*G2246)/T2246,'3 Model Input'!E$61=4,(Y2246*G2246)/T2246,'3 Model Input'!E$61=5,(Z2246*G2246)/T2246, ISTEXT('3 Model Input'!E$61),"Missing",'3 Model Input'!E$61=6,(AA2246*G2246)/T2246))</f>
        <v>Blank</v>
      </c>
      <c r="AD2246" s="202" t="str">
        <f t="shared" si="377"/>
        <v>Blank</v>
      </c>
      <c r="AE2246" s="202" t="str">
        <f t="shared" si="378"/>
        <v>Blank</v>
      </c>
      <c r="AF2246" s="217" t="str">
        <f t="shared" si="379"/>
        <v>Blank</v>
      </c>
      <c r="AG2246" s="9" t="str" cm="1">
        <f t="array" ref="AG2246">_xlfn.IFS(ISNUMBER(AC2246), "", ISNUMBER(SEARCH("Blank", AC2246)), "", ISERROR(AC2246), "Bad input on tab 3")</f>
        <v/>
      </c>
    </row>
    <row r="2247" spans="2:33" ht="15" customHeight="1" x14ac:dyDescent="0.75">
      <c r="B2247" s="205" t="str">
        <f>'5 Driver Data'!B2247</f>
        <v>2239</v>
      </c>
      <c r="C2247" s="193">
        <f>'5 Driver Data'!C2247</f>
        <v>0</v>
      </c>
      <c r="D2247" s="192">
        <f>'5 Driver Data'!D2247</f>
        <v>0</v>
      </c>
      <c r="E2247" s="191">
        <f>'5 Driver Data'!E2247</f>
        <v>0</v>
      </c>
      <c r="F2247" s="191">
        <f>'5 Driver Data'!F2247</f>
        <v>0</v>
      </c>
      <c r="G2247" s="191">
        <f>'5 Driver Data'!G2247</f>
        <v>0</v>
      </c>
      <c r="H2247" s="191">
        <f>'5 Driver Data'!H2247</f>
        <v>0</v>
      </c>
      <c r="I2247" s="191">
        <f>'5 Driver Data'!I2247</f>
        <v>0</v>
      </c>
      <c r="J2247" s="191">
        <f>'5 Driver Data'!J2247</f>
        <v>0</v>
      </c>
      <c r="K2247" s="206">
        <f>'5 Driver Data'!K2247</f>
        <v>0</v>
      </c>
      <c r="L2247" s="1"/>
      <c r="M2247" s="216" t="str">
        <f>IF(D2247=0,"Blank",'3 Model Input'!E$44*'3 Model Input'!E$45)</f>
        <v>Blank</v>
      </c>
      <c r="N2247" s="197" t="str">
        <f t="shared" si="370"/>
        <v>Blank</v>
      </c>
      <c r="O2247" s="197" t="str">
        <f>IF(D2247=0,"Blank",'3 Model Input'!E$49*(1-'3 Model Input'!E$51))</f>
        <v>Blank</v>
      </c>
      <c r="P2247" s="197" t="str">
        <f t="shared" si="371"/>
        <v>Blank</v>
      </c>
      <c r="Q2247" s="197" t="str">
        <f>IF(D2247=0,"Blank",IF(D2247="BEV",E2247*(1-'3 Model Input'!E$54), E2247))</f>
        <v>Blank</v>
      </c>
      <c r="R2247" s="198" t="str">
        <f>IF(D2247=0,"Blank",IF(D2247="PHEV",F2247/G2247,F2247*(1-'3 Model Input'!E$54)/G2247))</f>
        <v>Blank</v>
      </c>
      <c r="S2247" s="198" t="str">
        <f>IF(D2247=0,"Blank",IF(D2247="PHEV",MIN(M2247,E2247),MIN(M2247,(E2247*(1-'3 Model Input'!E$54)))))</f>
        <v>Blank</v>
      </c>
      <c r="T2247" s="217" t="str">
        <f t="shared" si="372"/>
        <v>Blank</v>
      </c>
      <c r="U2247" s="89"/>
      <c r="V2247" s="216" t="str">
        <f>IF(D2247=0,"Blank",P2247*'3 Model Input'!E$50)</f>
        <v>Blank</v>
      </c>
      <c r="W2247" s="197" t="str">
        <f t="shared" si="373"/>
        <v>Blank</v>
      </c>
      <c r="X2247" s="197" t="str">
        <f t="shared" si="374"/>
        <v>Blank</v>
      </c>
      <c r="Y2247" s="197" t="str">
        <f t="shared" si="375"/>
        <v>Blank</v>
      </c>
      <c r="Z2247" s="197" t="str">
        <f t="shared" si="376"/>
        <v>Blank</v>
      </c>
      <c r="AA2247" s="223" t="str" cm="1">
        <f t="array" ref="AA2247">_xlfn.IFS(ISTEXT('3 Model Input'!F$70),"Missing",ISTEXT('3 Model Input'!I$70),"Missing",ISNUMBER('3 Model Input'!K$70),'3 Model Input'!K$70*P2247)</f>
        <v>Missing</v>
      </c>
      <c r="AB2247" s="89"/>
      <c r="AC2247" s="227" t="str" cm="1">
        <f t="array" ref="AC2247">IF(D2247=0,"Blank",_xlfn.IFS('3 Model Input'!E$61=1,(V2247*G2247)/T2247,'3 Model Input'!E$61=2,(W2247*G2247)/T2247,'3 Model Input'!E$61=3,(X2247*G2247)/T2247,'3 Model Input'!E$61=4,(Y2247*G2247)/T2247,'3 Model Input'!E$61=5,(Z2247*G2247)/T2247, ISTEXT('3 Model Input'!E$61),"Missing",'3 Model Input'!E$61=6,(AA2247*G2247)/T2247))</f>
        <v>Blank</v>
      </c>
      <c r="AD2247" s="202" t="str">
        <f t="shared" si="377"/>
        <v>Blank</v>
      </c>
      <c r="AE2247" s="202" t="str">
        <f t="shared" si="378"/>
        <v>Blank</v>
      </c>
      <c r="AF2247" s="217" t="str">
        <f t="shared" si="379"/>
        <v>Blank</v>
      </c>
      <c r="AG2247" s="9" t="str" cm="1">
        <f t="array" ref="AG2247">_xlfn.IFS(ISNUMBER(AC2247), "", ISNUMBER(SEARCH("Blank", AC2247)), "", ISERROR(AC2247), "Bad input on tab 3")</f>
        <v/>
      </c>
    </row>
    <row r="2248" spans="2:33" ht="15" customHeight="1" x14ac:dyDescent="0.75">
      <c r="B2248" s="205" t="str">
        <f>'5 Driver Data'!B2248</f>
        <v>2240</v>
      </c>
      <c r="C2248" s="193">
        <f>'5 Driver Data'!C2248</f>
        <v>0</v>
      </c>
      <c r="D2248" s="192">
        <f>'5 Driver Data'!D2248</f>
        <v>0</v>
      </c>
      <c r="E2248" s="191">
        <f>'5 Driver Data'!E2248</f>
        <v>0</v>
      </c>
      <c r="F2248" s="191">
        <f>'5 Driver Data'!F2248</f>
        <v>0</v>
      </c>
      <c r="G2248" s="191">
        <f>'5 Driver Data'!G2248</f>
        <v>0</v>
      </c>
      <c r="H2248" s="191">
        <f>'5 Driver Data'!H2248</f>
        <v>0</v>
      </c>
      <c r="I2248" s="191">
        <f>'5 Driver Data'!I2248</f>
        <v>0</v>
      </c>
      <c r="J2248" s="191">
        <f>'5 Driver Data'!J2248</f>
        <v>0</v>
      </c>
      <c r="K2248" s="206">
        <f>'5 Driver Data'!K2248</f>
        <v>0</v>
      </c>
      <c r="L2248" s="1"/>
      <c r="M2248" s="216" t="str">
        <f>IF(D2248=0,"Blank",'3 Model Input'!E$44*'3 Model Input'!E$45)</f>
        <v>Blank</v>
      </c>
      <c r="N2248" s="197" t="str">
        <f t="shared" si="370"/>
        <v>Blank</v>
      </c>
      <c r="O2248" s="197" t="str">
        <f>IF(D2248=0,"Blank",'3 Model Input'!E$49*(1-'3 Model Input'!E$51))</f>
        <v>Blank</v>
      </c>
      <c r="P2248" s="197" t="str">
        <f t="shared" si="371"/>
        <v>Blank</v>
      </c>
      <c r="Q2248" s="197" t="str">
        <f>IF(D2248=0,"Blank",IF(D2248="BEV",E2248*(1-'3 Model Input'!E$54), E2248))</f>
        <v>Blank</v>
      </c>
      <c r="R2248" s="198" t="str">
        <f>IF(D2248=0,"Blank",IF(D2248="PHEV",F2248/G2248,F2248*(1-'3 Model Input'!E$54)/G2248))</f>
        <v>Blank</v>
      </c>
      <c r="S2248" s="198" t="str">
        <f>IF(D2248=0,"Blank",IF(D2248="PHEV",MIN(M2248,E2248),MIN(M2248,(E2248*(1-'3 Model Input'!E$54)))))</f>
        <v>Blank</v>
      </c>
      <c r="T2248" s="217" t="str">
        <f t="shared" si="372"/>
        <v>Blank</v>
      </c>
      <c r="U2248" s="89"/>
      <c r="V2248" s="216" t="str">
        <f>IF(D2248=0,"Blank",P2248*'3 Model Input'!E$50)</f>
        <v>Blank</v>
      </c>
      <c r="W2248" s="197" t="str">
        <f t="shared" si="373"/>
        <v>Blank</v>
      </c>
      <c r="X2248" s="197" t="str">
        <f t="shared" si="374"/>
        <v>Blank</v>
      </c>
      <c r="Y2248" s="197" t="str">
        <f t="shared" si="375"/>
        <v>Blank</v>
      </c>
      <c r="Z2248" s="197" t="str">
        <f t="shared" si="376"/>
        <v>Blank</v>
      </c>
      <c r="AA2248" s="223" t="str" cm="1">
        <f t="array" ref="AA2248">_xlfn.IFS(ISTEXT('3 Model Input'!F$70),"Missing",ISTEXT('3 Model Input'!I$70),"Missing",ISNUMBER('3 Model Input'!K$70),'3 Model Input'!K$70*P2248)</f>
        <v>Missing</v>
      </c>
      <c r="AB2248" s="89"/>
      <c r="AC2248" s="227" t="str" cm="1">
        <f t="array" ref="AC2248">IF(D2248=0,"Blank",_xlfn.IFS('3 Model Input'!E$61=1,(V2248*G2248)/T2248,'3 Model Input'!E$61=2,(W2248*G2248)/T2248,'3 Model Input'!E$61=3,(X2248*G2248)/T2248,'3 Model Input'!E$61=4,(Y2248*G2248)/T2248,'3 Model Input'!E$61=5,(Z2248*G2248)/T2248, ISTEXT('3 Model Input'!E$61),"Missing",'3 Model Input'!E$61=6,(AA2248*G2248)/T2248))</f>
        <v>Blank</v>
      </c>
      <c r="AD2248" s="202" t="str">
        <f t="shared" si="377"/>
        <v>Blank</v>
      </c>
      <c r="AE2248" s="202" t="str">
        <f t="shared" si="378"/>
        <v>Blank</v>
      </c>
      <c r="AF2248" s="217" t="str">
        <f t="shared" si="379"/>
        <v>Blank</v>
      </c>
      <c r="AG2248" s="9" t="str" cm="1">
        <f t="array" ref="AG2248">_xlfn.IFS(ISNUMBER(AC2248), "", ISNUMBER(SEARCH("Blank", AC2248)), "", ISERROR(AC2248), "Bad input on tab 3")</f>
        <v/>
      </c>
    </row>
    <row r="2249" spans="2:33" ht="15" customHeight="1" x14ac:dyDescent="0.75">
      <c r="B2249" s="205" t="str">
        <f>'5 Driver Data'!B2249</f>
        <v>2241</v>
      </c>
      <c r="C2249" s="193">
        <f>'5 Driver Data'!C2249</f>
        <v>0</v>
      </c>
      <c r="D2249" s="192">
        <f>'5 Driver Data'!D2249</f>
        <v>0</v>
      </c>
      <c r="E2249" s="191">
        <f>'5 Driver Data'!E2249</f>
        <v>0</v>
      </c>
      <c r="F2249" s="191">
        <f>'5 Driver Data'!F2249</f>
        <v>0</v>
      </c>
      <c r="G2249" s="191">
        <f>'5 Driver Data'!G2249</f>
        <v>0</v>
      </c>
      <c r="H2249" s="191">
        <f>'5 Driver Data'!H2249</f>
        <v>0</v>
      </c>
      <c r="I2249" s="191">
        <f>'5 Driver Data'!I2249</f>
        <v>0</v>
      </c>
      <c r="J2249" s="191">
        <f>'5 Driver Data'!J2249</f>
        <v>0</v>
      </c>
      <c r="K2249" s="206">
        <f>'5 Driver Data'!K2249</f>
        <v>0</v>
      </c>
      <c r="L2249" s="1"/>
      <c r="M2249" s="216" t="str">
        <f>IF(D2249=0,"Blank",'3 Model Input'!E$44*'3 Model Input'!E$45)</f>
        <v>Blank</v>
      </c>
      <c r="N2249" s="197" t="str">
        <f t="shared" si="370"/>
        <v>Blank</v>
      </c>
      <c r="O2249" s="197" t="str">
        <f>IF(D2249=0,"Blank",'3 Model Input'!E$49*(1-'3 Model Input'!E$51))</f>
        <v>Blank</v>
      </c>
      <c r="P2249" s="197" t="str">
        <f t="shared" si="371"/>
        <v>Blank</v>
      </c>
      <c r="Q2249" s="197" t="str">
        <f>IF(D2249=0,"Blank",IF(D2249="BEV",E2249*(1-'3 Model Input'!E$54), E2249))</f>
        <v>Blank</v>
      </c>
      <c r="R2249" s="198" t="str">
        <f>IF(D2249=0,"Blank",IF(D2249="PHEV",F2249/G2249,F2249*(1-'3 Model Input'!E$54)/G2249))</f>
        <v>Blank</v>
      </c>
      <c r="S2249" s="198" t="str">
        <f>IF(D2249=0,"Blank",IF(D2249="PHEV",MIN(M2249,E2249),MIN(M2249,(E2249*(1-'3 Model Input'!E$54)))))</f>
        <v>Blank</v>
      </c>
      <c r="T2249" s="217" t="str">
        <f t="shared" si="372"/>
        <v>Blank</v>
      </c>
      <c r="U2249" s="89"/>
      <c r="V2249" s="216" t="str">
        <f>IF(D2249=0,"Blank",P2249*'3 Model Input'!E$50)</f>
        <v>Blank</v>
      </c>
      <c r="W2249" s="197" t="str">
        <f t="shared" si="373"/>
        <v>Blank</v>
      </c>
      <c r="X2249" s="197" t="str">
        <f t="shared" si="374"/>
        <v>Blank</v>
      </c>
      <c r="Y2249" s="197" t="str">
        <f t="shared" si="375"/>
        <v>Blank</v>
      </c>
      <c r="Z2249" s="197" t="str">
        <f t="shared" si="376"/>
        <v>Blank</v>
      </c>
      <c r="AA2249" s="223" t="str" cm="1">
        <f t="array" ref="AA2249">_xlfn.IFS(ISTEXT('3 Model Input'!F$70),"Missing",ISTEXT('3 Model Input'!I$70),"Missing",ISNUMBER('3 Model Input'!K$70),'3 Model Input'!K$70*P2249)</f>
        <v>Missing</v>
      </c>
      <c r="AB2249" s="89"/>
      <c r="AC2249" s="227" t="str" cm="1">
        <f t="array" ref="AC2249">IF(D2249=0,"Blank",_xlfn.IFS('3 Model Input'!E$61=1,(V2249*G2249)/T2249,'3 Model Input'!E$61=2,(W2249*G2249)/T2249,'3 Model Input'!E$61=3,(X2249*G2249)/T2249,'3 Model Input'!E$61=4,(Y2249*G2249)/T2249,'3 Model Input'!E$61=5,(Z2249*G2249)/T2249, ISTEXT('3 Model Input'!E$61),"Missing",'3 Model Input'!E$61=6,(AA2249*G2249)/T2249))</f>
        <v>Blank</v>
      </c>
      <c r="AD2249" s="202" t="str">
        <f t="shared" si="377"/>
        <v>Blank</v>
      </c>
      <c r="AE2249" s="202" t="str">
        <f t="shared" si="378"/>
        <v>Blank</v>
      </c>
      <c r="AF2249" s="217" t="str">
        <f t="shared" si="379"/>
        <v>Blank</v>
      </c>
      <c r="AG2249" s="9" t="str" cm="1">
        <f t="array" ref="AG2249">_xlfn.IFS(ISNUMBER(AC2249), "", ISNUMBER(SEARCH("Blank", AC2249)), "", ISERROR(AC2249), "Bad input on tab 3")</f>
        <v/>
      </c>
    </row>
    <row r="2250" spans="2:33" ht="15" customHeight="1" x14ac:dyDescent="0.75">
      <c r="B2250" s="205" t="str">
        <f>'5 Driver Data'!B2250</f>
        <v>2242</v>
      </c>
      <c r="C2250" s="193">
        <f>'5 Driver Data'!C2250</f>
        <v>0</v>
      </c>
      <c r="D2250" s="192">
        <f>'5 Driver Data'!D2250</f>
        <v>0</v>
      </c>
      <c r="E2250" s="191">
        <f>'5 Driver Data'!E2250</f>
        <v>0</v>
      </c>
      <c r="F2250" s="191">
        <f>'5 Driver Data'!F2250</f>
        <v>0</v>
      </c>
      <c r="G2250" s="191">
        <f>'5 Driver Data'!G2250</f>
        <v>0</v>
      </c>
      <c r="H2250" s="191">
        <f>'5 Driver Data'!H2250</f>
        <v>0</v>
      </c>
      <c r="I2250" s="191">
        <f>'5 Driver Data'!I2250</f>
        <v>0</v>
      </c>
      <c r="J2250" s="191">
        <f>'5 Driver Data'!J2250</f>
        <v>0</v>
      </c>
      <c r="K2250" s="206">
        <f>'5 Driver Data'!K2250</f>
        <v>0</v>
      </c>
      <c r="L2250" s="1"/>
      <c r="M2250" s="216" t="str">
        <f>IF(D2250=0,"Blank",'3 Model Input'!E$44*'3 Model Input'!E$45)</f>
        <v>Blank</v>
      </c>
      <c r="N2250" s="197" t="str">
        <f t="shared" si="370"/>
        <v>Blank</v>
      </c>
      <c r="O2250" s="197" t="str">
        <f>IF(D2250=0,"Blank",'3 Model Input'!E$49*(1-'3 Model Input'!E$51))</f>
        <v>Blank</v>
      </c>
      <c r="P2250" s="197" t="str">
        <f t="shared" si="371"/>
        <v>Blank</v>
      </c>
      <c r="Q2250" s="197" t="str">
        <f>IF(D2250=0,"Blank",IF(D2250="BEV",E2250*(1-'3 Model Input'!E$54), E2250))</f>
        <v>Blank</v>
      </c>
      <c r="R2250" s="198" t="str">
        <f>IF(D2250=0,"Blank",IF(D2250="PHEV",F2250/G2250,F2250*(1-'3 Model Input'!E$54)/G2250))</f>
        <v>Blank</v>
      </c>
      <c r="S2250" s="198" t="str">
        <f>IF(D2250=0,"Blank",IF(D2250="PHEV",MIN(M2250,E2250),MIN(M2250,(E2250*(1-'3 Model Input'!E$54)))))</f>
        <v>Blank</v>
      </c>
      <c r="T2250" s="217" t="str">
        <f t="shared" si="372"/>
        <v>Blank</v>
      </c>
      <c r="U2250" s="89"/>
      <c r="V2250" s="216" t="str">
        <f>IF(D2250=0,"Blank",P2250*'3 Model Input'!E$50)</f>
        <v>Blank</v>
      </c>
      <c r="W2250" s="197" t="str">
        <f t="shared" si="373"/>
        <v>Blank</v>
      </c>
      <c r="X2250" s="197" t="str">
        <f t="shared" si="374"/>
        <v>Blank</v>
      </c>
      <c r="Y2250" s="197" t="str">
        <f t="shared" si="375"/>
        <v>Blank</v>
      </c>
      <c r="Z2250" s="197" t="str">
        <f t="shared" si="376"/>
        <v>Blank</v>
      </c>
      <c r="AA2250" s="223" t="str" cm="1">
        <f t="array" ref="AA2250">_xlfn.IFS(ISTEXT('3 Model Input'!F$70),"Missing",ISTEXT('3 Model Input'!I$70),"Missing",ISNUMBER('3 Model Input'!K$70),'3 Model Input'!K$70*P2250)</f>
        <v>Missing</v>
      </c>
      <c r="AB2250" s="89"/>
      <c r="AC2250" s="227" t="str" cm="1">
        <f t="array" ref="AC2250">IF(D2250=0,"Blank",_xlfn.IFS('3 Model Input'!E$61=1,(V2250*G2250)/T2250,'3 Model Input'!E$61=2,(W2250*G2250)/T2250,'3 Model Input'!E$61=3,(X2250*G2250)/T2250,'3 Model Input'!E$61=4,(Y2250*G2250)/T2250,'3 Model Input'!E$61=5,(Z2250*G2250)/T2250, ISTEXT('3 Model Input'!E$61),"Missing",'3 Model Input'!E$61=6,(AA2250*G2250)/T2250))</f>
        <v>Blank</v>
      </c>
      <c r="AD2250" s="202" t="str">
        <f t="shared" si="377"/>
        <v>Blank</v>
      </c>
      <c r="AE2250" s="202" t="str">
        <f t="shared" si="378"/>
        <v>Blank</v>
      </c>
      <c r="AF2250" s="217" t="str">
        <f t="shared" si="379"/>
        <v>Blank</v>
      </c>
      <c r="AG2250" s="9" t="str" cm="1">
        <f t="array" ref="AG2250">_xlfn.IFS(ISNUMBER(AC2250), "", ISNUMBER(SEARCH("Blank", AC2250)), "", ISERROR(AC2250), "Bad input on tab 3")</f>
        <v/>
      </c>
    </row>
    <row r="2251" spans="2:33" ht="15" customHeight="1" x14ac:dyDescent="0.75">
      <c r="B2251" s="205" t="str">
        <f>'5 Driver Data'!B2251</f>
        <v>2243</v>
      </c>
      <c r="C2251" s="193">
        <f>'5 Driver Data'!C2251</f>
        <v>0</v>
      </c>
      <c r="D2251" s="192">
        <f>'5 Driver Data'!D2251</f>
        <v>0</v>
      </c>
      <c r="E2251" s="191">
        <f>'5 Driver Data'!E2251</f>
        <v>0</v>
      </c>
      <c r="F2251" s="191">
        <f>'5 Driver Data'!F2251</f>
        <v>0</v>
      </c>
      <c r="G2251" s="191">
        <f>'5 Driver Data'!G2251</f>
        <v>0</v>
      </c>
      <c r="H2251" s="191">
        <f>'5 Driver Data'!H2251</f>
        <v>0</v>
      </c>
      <c r="I2251" s="191">
        <f>'5 Driver Data'!I2251</f>
        <v>0</v>
      </c>
      <c r="J2251" s="191">
        <f>'5 Driver Data'!J2251</f>
        <v>0</v>
      </c>
      <c r="K2251" s="206">
        <f>'5 Driver Data'!K2251</f>
        <v>0</v>
      </c>
      <c r="L2251" s="1"/>
      <c r="M2251" s="216" t="str">
        <f>IF(D2251=0,"Blank",'3 Model Input'!E$44*'3 Model Input'!E$45)</f>
        <v>Blank</v>
      </c>
      <c r="N2251" s="197" t="str">
        <f t="shared" si="370"/>
        <v>Blank</v>
      </c>
      <c r="O2251" s="197" t="str">
        <f>IF(D2251=0,"Blank",'3 Model Input'!E$49*(1-'3 Model Input'!E$51))</f>
        <v>Blank</v>
      </c>
      <c r="P2251" s="197" t="str">
        <f t="shared" si="371"/>
        <v>Blank</v>
      </c>
      <c r="Q2251" s="197" t="str">
        <f>IF(D2251=0,"Blank",IF(D2251="BEV",E2251*(1-'3 Model Input'!E$54), E2251))</f>
        <v>Blank</v>
      </c>
      <c r="R2251" s="198" t="str">
        <f>IF(D2251=0,"Blank",IF(D2251="PHEV",F2251/G2251,F2251*(1-'3 Model Input'!E$54)/G2251))</f>
        <v>Blank</v>
      </c>
      <c r="S2251" s="198" t="str">
        <f>IF(D2251=0,"Blank",IF(D2251="PHEV",MIN(M2251,E2251),MIN(M2251,(E2251*(1-'3 Model Input'!E$54)))))</f>
        <v>Blank</v>
      </c>
      <c r="T2251" s="217" t="str">
        <f t="shared" si="372"/>
        <v>Blank</v>
      </c>
      <c r="U2251" s="89"/>
      <c r="V2251" s="216" t="str">
        <f>IF(D2251=0,"Blank",P2251*'3 Model Input'!E$50)</f>
        <v>Blank</v>
      </c>
      <c r="W2251" s="197" t="str">
        <f t="shared" si="373"/>
        <v>Blank</v>
      </c>
      <c r="X2251" s="197" t="str">
        <f t="shared" si="374"/>
        <v>Blank</v>
      </c>
      <c r="Y2251" s="197" t="str">
        <f t="shared" si="375"/>
        <v>Blank</v>
      </c>
      <c r="Z2251" s="197" t="str">
        <f t="shared" si="376"/>
        <v>Blank</v>
      </c>
      <c r="AA2251" s="223" t="str" cm="1">
        <f t="array" ref="AA2251">_xlfn.IFS(ISTEXT('3 Model Input'!F$70),"Missing",ISTEXT('3 Model Input'!I$70),"Missing",ISNUMBER('3 Model Input'!K$70),'3 Model Input'!K$70*P2251)</f>
        <v>Missing</v>
      </c>
      <c r="AB2251" s="89"/>
      <c r="AC2251" s="227" t="str" cm="1">
        <f t="array" ref="AC2251">IF(D2251=0,"Blank",_xlfn.IFS('3 Model Input'!E$61=1,(V2251*G2251)/T2251,'3 Model Input'!E$61=2,(W2251*G2251)/T2251,'3 Model Input'!E$61=3,(X2251*G2251)/T2251,'3 Model Input'!E$61=4,(Y2251*G2251)/T2251,'3 Model Input'!E$61=5,(Z2251*G2251)/T2251, ISTEXT('3 Model Input'!E$61),"Missing",'3 Model Input'!E$61=6,(AA2251*G2251)/T2251))</f>
        <v>Blank</v>
      </c>
      <c r="AD2251" s="202" t="str">
        <f t="shared" si="377"/>
        <v>Blank</v>
      </c>
      <c r="AE2251" s="202" t="str">
        <f t="shared" si="378"/>
        <v>Blank</v>
      </c>
      <c r="AF2251" s="217" t="str">
        <f t="shared" si="379"/>
        <v>Blank</v>
      </c>
      <c r="AG2251" s="9" t="str" cm="1">
        <f t="array" ref="AG2251">_xlfn.IFS(ISNUMBER(AC2251), "", ISNUMBER(SEARCH("Blank", AC2251)), "", ISERROR(AC2251), "Bad input on tab 3")</f>
        <v/>
      </c>
    </row>
    <row r="2252" spans="2:33" ht="15" customHeight="1" x14ac:dyDescent="0.75">
      <c r="B2252" s="205" t="str">
        <f>'5 Driver Data'!B2252</f>
        <v>2244</v>
      </c>
      <c r="C2252" s="193">
        <f>'5 Driver Data'!C2252</f>
        <v>0</v>
      </c>
      <c r="D2252" s="192">
        <f>'5 Driver Data'!D2252</f>
        <v>0</v>
      </c>
      <c r="E2252" s="191">
        <f>'5 Driver Data'!E2252</f>
        <v>0</v>
      </c>
      <c r="F2252" s="191">
        <f>'5 Driver Data'!F2252</f>
        <v>0</v>
      </c>
      <c r="G2252" s="191">
        <f>'5 Driver Data'!G2252</f>
        <v>0</v>
      </c>
      <c r="H2252" s="191">
        <f>'5 Driver Data'!H2252</f>
        <v>0</v>
      </c>
      <c r="I2252" s="191">
        <f>'5 Driver Data'!I2252</f>
        <v>0</v>
      </c>
      <c r="J2252" s="191">
        <f>'5 Driver Data'!J2252</f>
        <v>0</v>
      </c>
      <c r="K2252" s="206">
        <f>'5 Driver Data'!K2252</f>
        <v>0</v>
      </c>
      <c r="L2252" s="1"/>
      <c r="M2252" s="216" t="str">
        <f>IF(D2252=0,"Blank",'3 Model Input'!E$44*'3 Model Input'!E$45)</f>
        <v>Blank</v>
      </c>
      <c r="N2252" s="197" t="str">
        <f t="shared" si="370"/>
        <v>Blank</v>
      </c>
      <c r="O2252" s="197" t="str">
        <f>IF(D2252=0,"Blank",'3 Model Input'!E$49*(1-'3 Model Input'!E$51))</f>
        <v>Blank</v>
      </c>
      <c r="P2252" s="197" t="str">
        <f t="shared" si="371"/>
        <v>Blank</v>
      </c>
      <c r="Q2252" s="197" t="str">
        <f>IF(D2252=0,"Blank",IF(D2252="BEV",E2252*(1-'3 Model Input'!E$54), E2252))</f>
        <v>Blank</v>
      </c>
      <c r="R2252" s="198" t="str">
        <f>IF(D2252=0,"Blank",IF(D2252="PHEV",F2252/G2252,F2252*(1-'3 Model Input'!E$54)/G2252))</f>
        <v>Blank</v>
      </c>
      <c r="S2252" s="198" t="str">
        <f>IF(D2252=0,"Blank",IF(D2252="PHEV",MIN(M2252,E2252),MIN(M2252,(E2252*(1-'3 Model Input'!E$54)))))</f>
        <v>Blank</v>
      </c>
      <c r="T2252" s="217" t="str">
        <f t="shared" si="372"/>
        <v>Blank</v>
      </c>
      <c r="U2252" s="89"/>
      <c r="V2252" s="216" t="str">
        <f>IF(D2252=0,"Blank",P2252*'3 Model Input'!E$50)</f>
        <v>Blank</v>
      </c>
      <c r="W2252" s="197" t="str">
        <f t="shared" si="373"/>
        <v>Blank</v>
      </c>
      <c r="X2252" s="197" t="str">
        <f t="shared" si="374"/>
        <v>Blank</v>
      </c>
      <c r="Y2252" s="197" t="str">
        <f t="shared" si="375"/>
        <v>Blank</v>
      </c>
      <c r="Z2252" s="197" t="str">
        <f t="shared" si="376"/>
        <v>Blank</v>
      </c>
      <c r="AA2252" s="223" t="str" cm="1">
        <f t="array" ref="AA2252">_xlfn.IFS(ISTEXT('3 Model Input'!F$70),"Missing",ISTEXT('3 Model Input'!I$70),"Missing",ISNUMBER('3 Model Input'!K$70),'3 Model Input'!K$70*P2252)</f>
        <v>Missing</v>
      </c>
      <c r="AB2252" s="89"/>
      <c r="AC2252" s="227" t="str" cm="1">
        <f t="array" ref="AC2252">IF(D2252=0,"Blank",_xlfn.IFS('3 Model Input'!E$61=1,(V2252*G2252)/T2252,'3 Model Input'!E$61=2,(W2252*G2252)/T2252,'3 Model Input'!E$61=3,(X2252*G2252)/T2252,'3 Model Input'!E$61=4,(Y2252*G2252)/T2252,'3 Model Input'!E$61=5,(Z2252*G2252)/T2252, ISTEXT('3 Model Input'!E$61),"Missing",'3 Model Input'!E$61=6,(AA2252*G2252)/T2252))</f>
        <v>Blank</v>
      </c>
      <c r="AD2252" s="202" t="str">
        <f t="shared" si="377"/>
        <v>Blank</v>
      </c>
      <c r="AE2252" s="202" t="str">
        <f t="shared" si="378"/>
        <v>Blank</v>
      </c>
      <c r="AF2252" s="217" t="str">
        <f t="shared" si="379"/>
        <v>Blank</v>
      </c>
      <c r="AG2252" s="9" t="str" cm="1">
        <f t="array" ref="AG2252">_xlfn.IFS(ISNUMBER(AC2252), "", ISNUMBER(SEARCH("Blank", AC2252)), "", ISERROR(AC2252), "Bad input on tab 3")</f>
        <v/>
      </c>
    </row>
    <row r="2253" spans="2:33" ht="15" customHeight="1" x14ac:dyDescent="0.75">
      <c r="B2253" s="205" t="str">
        <f>'5 Driver Data'!B2253</f>
        <v>2245</v>
      </c>
      <c r="C2253" s="193">
        <f>'5 Driver Data'!C2253</f>
        <v>0</v>
      </c>
      <c r="D2253" s="192">
        <f>'5 Driver Data'!D2253</f>
        <v>0</v>
      </c>
      <c r="E2253" s="191">
        <f>'5 Driver Data'!E2253</f>
        <v>0</v>
      </c>
      <c r="F2253" s="191">
        <f>'5 Driver Data'!F2253</f>
        <v>0</v>
      </c>
      <c r="G2253" s="191">
        <f>'5 Driver Data'!G2253</f>
        <v>0</v>
      </c>
      <c r="H2253" s="191">
        <f>'5 Driver Data'!H2253</f>
        <v>0</v>
      </c>
      <c r="I2253" s="191">
        <f>'5 Driver Data'!I2253</f>
        <v>0</v>
      </c>
      <c r="J2253" s="191">
        <f>'5 Driver Data'!J2253</f>
        <v>0</v>
      </c>
      <c r="K2253" s="206">
        <f>'5 Driver Data'!K2253</f>
        <v>0</v>
      </c>
      <c r="L2253" s="1"/>
      <c r="M2253" s="216" t="str">
        <f>IF(D2253=0,"Blank",'3 Model Input'!E$44*'3 Model Input'!E$45)</f>
        <v>Blank</v>
      </c>
      <c r="N2253" s="197" t="str">
        <f t="shared" si="370"/>
        <v>Blank</v>
      </c>
      <c r="O2253" s="197" t="str">
        <f>IF(D2253=0,"Blank",'3 Model Input'!E$49*(1-'3 Model Input'!E$51))</f>
        <v>Blank</v>
      </c>
      <c r="P2253" s="197" t="str">
        <f t="shared" si="371"/>
        <v>Blank</v>
      </c>
      <c r="Q2253" s="197" t="str">
        <f>IF(D2253=0,"Blank",IF(D2253="BEV",E2253*(1-'3 Model Input'!E$54), E2253))</f>
        <v>Blank</v>
      </c>
      <c r="R2253" s="198" t="str">
        <f>IF(D2253=0,"Blank",IF(D2253="PHEV",F2253/G2253,F2253*(1-'3 Model Input'!E$54)/G2253))</f>
        <v>Blank</v>
      </c>
      <c r="S2253" s="198" t="str">
        <f>IF(D2253=0,"Blank",IF(D2253="PHEV",MIN(M2253,E2253),MIN(M2253,(E2253*(1-'3 Model Input'!E$54)))))</f>
        <v>Blank</v>
      </c>
      <c r="T2253" s="217" t="str">
        <f t="shared" si="372"/>
        <v>Blank</v>
      </c>
      <c r="U2253" s="89"/>
      <c r="V2253" s="216" t="str">
        <f>IF(D2253=0,"Blank",P2253*'3 Model Input'!E$50)</f>
        <v>Blank</v>
      </c>
      <c r="W2253" s="197" t="str">
        <f t="shared" si="373"/>
        <v>Blank</v>
      </c>
      <c r="X2253" s="197" t="str">
        <f t="shared" si="374"/>
        <v>Blank</v>
      </c>
      <c r="Y2253" s="197" t="str">
        <f t="shared" si="375"/>
        <v>Blank</v>
      </c>
      <c r="Z2253" s="197" t="str">
        <f t="shared" si="376"/>
        <v>Blank</v>
      </c>
      <c r="AA2253" s="223" t="str" cm="1">
        <f t="array" ref="AA2253">_xlfn.IFS(ISTEXT('3 Model Input'!F$70),"Missing",ISTEXT('3 Model Input'!I$70),"Missing",ISNUMBER('3 Model Input'!K$70),'3 Model Input'!K$70*P2253)</f>
        <v>Missing</v>
      </c>
      <c r="AB2253" s="89"/>
      <c r="AC2253" s="227" t="str" cm="1">
        <f t="array" ref="AC2253">IF(D2253=0,"Blank",_xlfn.IFS('3 Model Input'!E$61=1,(V2253*G2253)/T2253,'3 Model Input'!E$61=2,(W2253*G2253)/T2253,'3 Model Input'!E$61=3,(X2253*G2253)/T2253,'3 Model Input'!E$61=4,(Y2253*G2253)/T2253,'3 Model Input'!E$61=5,(Z2253*G2253)/T2253, ISTEXT('3 Model Input'!E$61),"Missing",'3 Model Input'!E$61=6,(AA2253*G2253)/T2253))</f>
        <v>Blank</v>
      </c>
      <c r="AD2253" s="202" t="str">
        <f t="shared" si="377"/>
        <v>Blank</v>
      </c>
      <c r="AE2253" s="202" t="str">
        <f t="shared" si="378"/>
        <v>Blank</v>
      </c>
      <c r="AF2253" s="217" t="str">
        <f t="shared" si="379"/>
        <v>Blank</v>
      </c>
      <c r="AG2253" s="9" t="str" cm="1">
        <f t="array" ref="AG2253">_xlfn.IFS(ISNUMBER(AC2253), "", ISNUMBER(SEARCH("Blank", AC2253)), "", ISERROR(AC2253), "Bad input on tab 3")</f>
        <v/>
      </c>
    </row>
    <row r="2254" spans="2:33" ht="15" customHeight="1" x14ac:dyDescent="0.75">
      <c r="B2254" s="205" t="str">
        <f>'5 Driver Data'!B2254</f>
        <v>2246</v>
      </c>
      <c r="C2254" s="193">
        <f>'5 Driver Data'!C2254</f>
        <v>0</v>
      </c>
      <c r="D2254" s="192">
        <f>'5 Driver Data'!D2254</f>
        <v>0</v>
      </c>
      <c r="E2254" s="191">
        <f>'5 Driver Data'!E2254</f>
        <v>0</v>
      </c>
      <c r="F2254" s="191">
        <f>'5 Driver Data'!F2254</f>
        <v>0</v>
      </c>
      <c r="G2254" s="191">
        <f>'5 Driver Data'!G2254</f>
        <v>0</v>
      </c>
      <c r="H2254" s="191">
        <f>'5 Driver Data'!H2254</f>
        <v>0</v>
      </c>
      <c r="I2254" s="191">
        <f>'5 Driver Data'!I2254</f>
        <v>0</v>
      </c>
      <c r="J2254" s="191">
        <f>'5 Driver Data'!J2254</f>
        <v>0</v>
      </c>
      <c r="K2254" s="206">
        <f>'5 Driver Data'!K2254</f>
        <v>0</v>
      </c>
      <c r="L2254" s="1"/>
      <c r="M2254" s="216" t="str">
        <f>IF(D2254=0,"Blank",'3 Model Input'!E$44*'3 Model Input'!E$45)</f>
        <v>Blank</v>
      </c>
      <c r="N2254" s="197" t="str">
        <f t="shared" si="370"/>
        <v>Blank</v>
      </c>
      <c r="O2254" s="197" t="str">
        <f>IF(D2254=0,"Blank",'3 Model Input'!E$49*(1-'3 Model Input'!E$51))</f>
        <v>Blank</v>
      </c>
      <c r="P2254" s="197" t="str">
        <f t="shared" si="371"/>
        <v>Blank</v>
      </c>
      <c r="Q2254" s="197" t="str">
        <f>IF(D2254=0,"Blank",IF(D2254="BEV",E2254*(1-'3 Model Input'!E$54), E2254))</f>
        <v>Blank</v>
      </c>
      <c r="R2254" s="198" t="str">
        <f>IF(D2254=0,"Blank",IF(D2254="PHEV",F2254/G2254,F2254*(1-'3 Model Input'!E$54)/G2254))</f>
        <v>Blank</v>
      </c>
      <c r="S2254" s="198" t="str">
        <f>IF(D2254=0,"Blank",IF(D2254="PHEV",MIN(M2254,E2254),MIN(M2254,(E2254*(1-'3 Model Input'!E$54)))))</f>
        <v>Blank</v>
      </c>
      <c r="T2254" s="217" t="str">
        <f t="shared" si="372"/>
        <v>Blank</v>
      </c>
      <c r="U2254" s="89"/>
      <c r="V2254" s="216" t="str">
        <f>IF(D2254=0,"Blank",P2254*'3 Model Input'!E$50)</f>
        <v>Blank</v>
      </c>
      <c r="W2254" s="197" t="str">
        <f t="shared" si="373"/>
        <v>Blank</v>
      </c>
      <c r="X2254" s="197" t="str">
        <f t="shared" si="374"/>
        <v>Blank</v>
      </c>
      <c r="Y2254" s="197" t="str">
        <f t="shared" si="375"/>
        <v>Blank</v>
      </c>
      <c r="Z2254" s="197" t="str">
        <f t="shared" si="376"/>
        <v>Blank</v>
      </c>
      <c r="AA2254" s="223" t="str" cm="1">
        <f t="array" ref="AA2254">_xlfn.IFS(ISTEXT('3 Model Input'!F$70),"Missing",ISTEXT('3 Model Input'!I$70),"Missing",ISNUMBER('3 Model Input'!K$70),'3 Model Input'!K$70*P2254)</f>
        <v>Missing</v>
      </c>
      <c r="AB2254" s="89"/>
      <c r="AC2254" s="227" t="str" cm="1">
        <f t="array" ref="AC2254">IF(D2254=0,"Blank",_xlfn.IFS('3 Model Input'!E$61=1,(V2254*G2254)/T2254,'3 Model Input'!E$61=2,(W2254*G2254)/T2254,'3 Model Input'!E$61=3,(X2254*G2254)/T2254,'3 Model Input'!E$61=4,(Y2254*G2254)/T2254,'3 Model Input'!E$61=5,(Z2254*G2254)/T2254, ISTEXT('3 Model Input'!E$61),"Missing",'3 Model Input'!E$61=6,(AA2254*G2254)/T2254))</f>
        <v>Blank</v>
      </c>
      <c r="AD2254" s="202" t="str">
        <f t="shared" si="377"/>
        <v>Blank</v>
      </c>
      <c r="AE2254" s="202" t="str">
        <f t="shared" si="378"/>
        <v>Blank</v>
      </c>
      <c r="AF2254" s="217" t="str">
        <f t="shared" si="379"/>
        <v>Blank</v>
      </c>
      <c r="AG2254" s="9" t="str" cm="1">
        <f t="array" ref="AG2254">_xlfn.IFS(ISNUMBER(AC2254), "", ISNUMBER(SEARCH("Blank", AC2254)), "", ISERROR(AC2254), "Bad input on tab 3")</f>
        <v/>
      </c>
    </row>
    <row r="2255" spans="2:33" ht="15" customHeight="1" x14ac:dyDescent="0.75">
      <c r="B2255" s="205" t="str">
        <f>'5 Driver Data'!B2255</f>
        <v>2247</v>
      </c>
      <c r="C2255" s="193">
        <f>'5 Driver Data'!C2255</f>
        <v>0</v>
      </c>
      <c r="D2255" s="192">
        <f>'5 Driver Data'!D2255</f>
        <v>0</v>
      </c>
      <c r="E2255" s="191">
        <f>'5 Driver Data'!E2255</f>
        <v>0</v>
      </c>
      <c r="F2255" s="191">
        <f>'5 Driver Data'!F2255</f>
        <v>0</v>
      </c>
      <c r="G2255" s="191">
        <f>'5 Driver Data'!G2255</f>
        <v>0</v>
      </c>
      <c r="H2255" s="191">
        <f>'5 Driver Data'!H2255</f>
        <v>0</v>
      </c>
      <c r="I2255" s="191">
        <f>'5 Driver Data'!I2255</f>
        <v>0</v>
      </c>
      <c r="J2255" s="191">
        <f>'5 Driver Data'!J2255</f>
        <v>0</v>
      </c>
      <c r="K2255" s="206">
        <f>'5 Driver Data'!K2255</f>
        <v>0</v>
      </c>
      <c r="L2255" s="1"/>
      <c r="M2255" s="216" t="str">
        <f>IF(D2255=0,"Blank",'3 Model Input'!E$44*'3 Model Input'!E$45)</f>
        <v>Blank</v>
      </c>
      <c r="N2255" s="197" t="str">
        <f t="shared" si="370"/>
        <v>Blank</v>
      </c>
      <c r="O2255" s="197" t="str">
        <f>IF(D2255=0,"Blank",'3 Model Input'!E$49*(1-'3 Model Input'!E$51))</f>
        <v>Blank</v>
      </c>
      <c r="P2255" s="197" t="str">
        <f t="shared" si="371"/>
        <v>Blank</v>
      </c>
      <c r="Q2255" s="197" t="str">
        <f>IF(D2255=0,"Blank",IF(D2255="BEV",E2255*(1-'3 Model Input'!E$54), E2255))</f>
        <v>Blank</v>
      </c>
      <c r="R2255" s="198" t="str">
        <f>IF(D2255=0,"Blank",IF(D2255="PHEV",F2255/G2255,F2255*(1-'3 Model Input'!E$54)/G2255))</f>
        <v>Blank</v>
      </c>
      <c r="S2255" s="198" t="str">
        <f>IF(D2255=0,"Blank",IF(D2255="PHEV",MIN(M2255,E2255),MIN(M2255,(E2255*(1-'3 Model Input'!E$54)))))</f>
        <v>Blank</v>
      </c>
      <c r="T2255" s="217" t="str">
        <f t="shared" si="372"/>
        <v>Blank</v>
      </c>
      <c r="U2255" s="89"/>
      <c r="V2255" s="216" t="str">
        <f>IF(D2255=0,"Blank",P2255*'3 Model Input'!E$50)</f>
        <v>Blank</v>
      </c>
      <c r="W2255" s="197" t="str">
        <f t="shared" si="373"/>
        <v>Blank</v>
      </c>
      <c r="X2255" s="197" t="str">
        <f t="shared" si="374"/>
        <v>Blank</v>
      </c>
      <c r="Y2255" s="197" t="str">
        <f t="shared" si="375"/>
        <v>Blank</v>
      </c>
      <c r="Z2255" s="197" t="str">
        <f t="shared" si="376"/>
        <v>Blank</v>
      </c>
      <c r="AA2255" s="223" t="str" cm="1">
        <f t="array" ref="AA2255">_xlfn.IFS(ISTEXT('3 Model Input'!F$70),"Missing",ISTEXT('3 Model Input'!I$70),"Missing",ISNUMBER('3 Model Input'!K$70),'3 Model Input'!K$70*P2255)</f>
        <v>Missing</v>
      </c>
      <c r="AB2255" s="89"/>
      <c r="AC2255" s="227" t="str" cm="1">
        <f t="array" ref="AC2255">IF(D2255=0,"Blank",_xlfn.IFS('3 Model Input'!E$61=1,(V2255*G2255)/T2255,'3 Model Input'!E$61=2,(W2255*G2255)/T2255,'3 Model Input'!E$61=3,(X2255*G2255)/T2255,'3 Model Input'!E$61=4,(Y2255*G2255)/T2255,'3 Model Input'!E$61=5,(Z2255*G2255)/T2255, ISTEXT('3 Model Input'!E$61),"Missing",'3 Model Input'!E$61=6,(AA2255*G2255)/T2255))</f>
        <v>Blank</v>
      </c>
      <c r="AD2255" s="202" t="str">
        <f t="shared" si="377"/>
        <v>Blank</v>
      </c>
      <c r="AE2255" s="202" t="str">
        <f t="shared" si="378"/>
        <v>Blank</v>
      </c>
      <c r="AF2255" s="217" t="str">
        <f t="shared" si="379"/>
        <v>Blank</v>
      </c>
      <c r="AG2255" s="9" t="str" cm="1">
        <f t="array" ref="AG2255">_xlfn.IFS(ISNUMBER(AC2255), "", ISNUMBER(SEARCH("Blank", AC2255)), "", ISERROR(AC2255), "Bad input on tab 3")</f>
        <v/>
      </c>
    </row>
    <row r="2256" spans="2:33" ht="15" customHeight="1" x14ac:dyDescent="0.75">
      <c r="B2256" s="205" t="str">
        <f>'5 Driver Data'!B2256</f>
        <v>2248</v>
      </c>
      <c r="C2256" s="193">
        <f>'5 Driver Data'!C2256</f>
        <v>0</v>
      </c>
      <c r="D2256" s="192">
        <f>'5 Driver Data'!D2256</f>
        <v>0</v>
      </c>
      <c r="E2256" s="191">
        <f>'5 Driver Data'!E2256</f>
        <v>0</v>
      </c>
      <c r="F2256" s="191">
        <f>'5 Driver Data'!F2256</f>
        <v>0</v>
      </c>
      <c r="G2256" s="191">
        <f>'5 Driver Data'!G2256</f>
        <v>0</v>
      </c>
      <c r="H2256" s="191">
        <f>'5 Driver Data'!H2256</f>
        <v>0</v>
      </c>
      <c r="I2256" s="191">
        <f>'5 Driver Data'!I2256</f>
        <v>0</v>
      </c>
      <c r="J2256" s="191">
        <f>'5 Driver Data'!J2256</f>
        <v>0</v>
      </c>
      <c r="K2256" s="206">
        <f>'5 Driver Data'!K2256</f>
        <v>0</v>
      </c>
      <c r="L2256" s="1"/>
      <c r="M2256" s="216" t="str">
        <f>IF(D2256=0,"Blank",'3 Model Input'!E$44*'3 Model Input'!E$45)</f>
        <v>Blank</v>
      </c>
      <c r="N2256" s="197" t="str">
        <f t="shared" si="370"/>
        <v>Blank</v>
      </c>
      <c r="O2256" s="197" t="str">
        <f>IF(D2256=0,"Blank",'3 Model Input'!E$49*(1-'3 Model Input'!E$51))</f>
        <v>Blank</v>
      </c>
      <c r="P2256" s="197" t="str">
        <f t="shared" si="371"/>
        <v>Blank</v>
      </c>
      <c r="Q2256" s="197" t="str">
        <f>IF(D2256=0,"Blank",IF(D2256="BEV",E2256*(1-'3 Model Input'!E$54), E2256))</f>
        <v>Blank</v>
      </c>
      <c r="R2256" s="198" t="str">
        <f>IF(D2256=0,"Blank",IF(D2256="PHEV",F2256/G2256,F2256*(1-'3 Model Input'!E$54)/G2256))</f>
        <v>Blank</v>
      </c>
      <c r="S2256" s="198" t="str">
        <f>IF(D2256=0,"Blank",IF(D2256="PHEV",MIN(M2256,E2256),MIN(M2256,(E2256*(1-'3 Model Input'!E$54)))))</f>
        <v>Blank</v>
      </c>
      <c r="T2256" s="217" t="str">
        <f t="shared" si="372"/>
        <v>Blank</v>
      </c>
      <c r="U2256" s="89"/>
      <c r="V2256" s="216" t="str">
        <f>IF(D2256=0,"Blank",P2256*'3 Model Input'!E$50)</f>
        <v>Blank</v>
      </c>
      <c r="W2256" s="197" t="str">
        <f t="shared" si="373"/>
        <v>Blank</v>
      </c>
      <c r="X2256" s="197" t="str">
        <f t="shared" si="374"/>
        <v>Blank</v>
      </c>
      <c r="Y2256" s="197" t="str">
        <f t="shared" si="375"/>
        <v>Blank</v>
      </c>
      <c r="Z2256" s="197" t="str">
        <f t="shared" si="376"/>
        <v>Blank</v>
      </c>
      <c r="AA2256" s="223" t="str" cm="1">
        <f t="array" ref="AA2256">_xlfn.IFS(ISTEXT('3 Model Input'!F$70),"Missing",ISTEXT('3 Model Input'!I$70),"Missing",ISNUMBER('3 Model Input'!K$70),'3 Model Input'!K$70*P2256)</f>
        <v>Missing</v>
      </c>
      <c r="AB2256" s="89"/>
      <c r="AC2256" s="227" t="str" cm="1">
        <f t="array" ref="AC2256">IF(D2256=0,"Blank",_xlfn.IFS('3 Model Input'!E$61=1,(V2256*G2256)/T2256,'3 Model Input'!E$61=2,(W2256*G2256)/T2256,'3 Model Input'!E$61=3,(X2256*G2256)/T2256,'3 Model Input'!E$61=4,(Y2256*G2256)/T2256,'3 Model Input'!E$61=5,(Z2256*G2256)/T2256, ISTEXT('3 Model Input'!E$61),"Missing",'3 Model Input'!E$61=6,(AA2256*G2256)/T2256))</f>
        <v>Blank</v>
      </c>
      <c r="AD2256" s="202" t="str">
        <f t="shared" si="377"/>
        <v>Blank</v>
      </c>
      <c r="AE2256" s="202" t="str">
        <f t="shared" si="378"/>
        <v>Blank</v>
      </c>
      <c r="AF2256" s="217" t="str">
        <f t="shared" si="379"/>
        <v>Blank</v>
      </c>
      <c r="AG2256" s="9" t="str" cm="1">
        <f t="array" ref="AG2256">_xlfn.IFS(ISNUMBER(AC2256), "", ISNUMBER(SEARCH("Blank", AC2256)), "", ISERROR(AC2256), "Bad input on tab 3")</f>
        <v/>
      </c>
    </row>
    <row r="2257" spans="2:33" ht="15" customHeight="1" x14ac:dyDescent="0.75">
      <c r="B2257" s="205" t="str">
        <f>'5 Driver Data'!B2257</f>
        <v>2249</v>
      </c>
      <c r="C2257" s="193">
        <f>'5 Driver Data'!C2257</f>
        <v>0</v>
      </c>
      <c r="D2257" s="192">
        <f>'5 Driver Data'!D2257</f>
        <v>0</v>
      </c>
      <c r="E2257" s="191">
        <f>'5 Driver Data'!E2257</f>
        <v>0</v>
      </c>
      <c r="F2257" s="191">
        <f>'5 Driver Data'!F2257</f>
        <v>0</v>
      </c>
      <c r="G2257" s="191">
        <f>'5 Driver Data'!G2257</f>
        <v>0</v>
      </c>
      <c r="H2257" s="191">
        <f>'5 Driver Data'!H2257</f>
        <v>0</v>
      </c>
      <c r="I2257" s="191">
        <f>'5 Driver Data'!I2257</f>
        <v>0</v>
      </c>
      <c r="J2257" s="191">
        <f>'5 Driver Data'!J2257</f>
        <v>0</v>
      </c>
      <c r="K2257" s="206">
        <f>'5 Driver Data'!K2257</f>
        <v>0</v>
      </c>
      <c r="L2257" s="1"/>
      <c r="M2257" s="216" t="str">
        <f>IF(D2257=0,"Blank",'3 Model Input'!E$44*'3 Model Input'!E$45)</f>
        <v>Blank</v>
      </c>
      <c r="N2257" s="197" t="str">
        <f t="shared" si="370"/>
        <v>Blank</v>
      </c>
      <c r="O2257" s="197" t="str">
        <f>IF(D2257=0,"Blank",'3 Model Input'!E$49*(1-'3 Model Input'!E$51))</f>
        <v>Blank</v>
      </c>
      <c r="P2257" s="197" t="str">
        <f t="shared" si="371"/>
        <v>Blank</v>
      </c>
      <c r="Q2257" s="197" t="str">
        <f>IF(D2257=0,"Blank",IF(D2257="BEV",E2257*(1-'3 Model Input'!E$54), E2257))</f>
        <v>Blank</v>
      </c>
      <c r="R2257" s="198" t="str">
        <f>IF(D2257=0,"Blank",IF(D2257="PHEV",F2257/G2257,F2257*(1-'3 Model Input'!E$54)/G2257))</f>
        <v>Blank</v>
      </c>
      <c r="S2257" s="198" t="str">
        <f>IF(D2257=0,"Blank",IF(D2257="PHEV",MIN(M2257,E2257),MIN(M2257,(E2257*(1-'3 Model Input'!E$54)))))</f>
        <v>Blank</v>
      </c>
      <c r="T2257" s="217" t="str">
        <f t="shared" si="372"/>
        <v>Blank</v>
      </c>
      <c r="U2257" s="89"/>
      <c r="V2257" s="216" t="str">
        <f>IF(D2257=0,"Blank",P2257*'3 Model Input'!E$50)</f>
        <v>Blank</v>
      </c>
      <c r="W2257" s="197" t="str">
        <f t="shared" si="373"/>
        <v>Blank</v>
      </c>
      <c r="X2257" s="197" t="str">
        <f t="shared" si="374"/>
        <v>Blank</v>
      </c>
      <c r="Y2257" s="197" t="str">
        <f t="shared" si="375"/>
        <v>Blank</v>
      </c>
      <c r="Z2257" s="197" t="str">
        <f t="shared" si="376"/>
        <v>Blank</v>
      </c>
      <c r="AA2257" s="223" t="str" cm="1">
        <f t="array" ref="AA2257">_xlfn.IFS(ISTEXT('3 Model Input'!F$70),"Missing",ISTEXT('3 Model Input'!I$70),"Missing",ISNUMBER('3 Model Input'!K$70),'3 Model Input'!K$70*P2257)</f>
        <v>Missing</v>
      </c>
      <c r="AB2257" s="89"/>
      <c r="AC2257" s="227" t="str" cm="1">
        <f t="array" ref="AC2257">IF(D2257=0,"Blank",_xlfn.IFS('3 Model Input'!E$61=1,(V2257*G2257)/T2257,'3 Model Input'!E$61=2,(W2257*G2257)/T2257,'3 Model Input'!E$61=3,(X2257*G2257)/T2257,'3 Model Input'!E$61=4,(Y2257*G2257)/T2257,'3 Model Input'!E$61=5,(Z2257*G2257)/T2257, ISTEXT('3 Model Input'!E$61),"Missing",'3 Model Input'!E$61=6,(AA2257*G2257)/T2257))</f>
        <v>Blank</v>
      </c>
      <c r="AD2257" s="202" t="str">
        <f t="shared" si="377"/>
        <v>Blank</v>
      </c>
      <c r="AE2257" s="202" t="str">
        <f t="shared" si="378"/>
        <v>Blank</v>
      </c>
      <c r="AF2257" s="217" t="str">
        <f t="shared" si="379"/>
        <v>Blank</v>
      </c>
      <c r="AG2257" s="9" t="str" cm="1">
        <f t="array" ref="AG2257">_xlfn.IFS(ISNUMBER(AC2257), "", ISNUMBER(SEARCH("Blank", AC2257)), "", ISERROR(AC2257), "Bad input on tab 3")</f>
        <v/>
      </c>
    </row>
    <row r="2258" spans="2:33" ht="15" customHeight="1" x14ac:dyDescent="0.75">
      <c r="B2258" s="205" t="str">
        <f>'5 Driver Data'!B2258</f>
        <v>2250</v>
      </c>
      <c r="C2258" s="193">
        <f>'5 Driver Data'!C2258</f>
        <v>0</v>
      </c>
      <c r="D2258" s="192">
        <f>'5 Driver Data'!D2258</f>
        <v>0</v>
      </c>
      <c r="E2258" s="191">
        <f>'5 Driver Data'!E2258</f>
        <v>0</v>
      </c>
      <c r="F2258" s="191">
        <f>'5 Driver Data'!F2258</f>
        <v>0</v>
      </c>
      <c r="G2258" s="191">
        <f>'5 Driver Data'!G2258</f>
        <v>0</v>
      </c>
      <c r="H2258" s="191">
        <f>'5 Driver Data'!H2258</f>
        <v>0</v>
      </c>
      <c r="I2258" s="191">
        <f>'5 Driver Data'!I2258</f>
        <v>0</v>
      </c>
      <c r="J2258" s="191">
        <f>'5 Driver Data'!J2258</f>
        <v>0</v>
      </c>
      <c r="K2258" s="206">
        <f>'5 Driver Data'!K2258</f>
        <v>0</v>
      </c>
      <c r="L2258" s="1"/>
      <c r="M2258" s="216" t="str">
        <f>IF(D2258=0,"Blank",'3 Model Input'!E$44*'3 Model Input'!E$45)</f>
        <v>Blank</v>
      </c>
      <c r="N2258" s="197" t="str">
        <f t="shared" si="370"/>
        <v>Blank</v>
      </c>
      <c r="O2258" s="197" t="str">
        <f>IF(D2258=0,"Blank",'3 Model Input'!E$49*(1-'3 Model Input'!E$51))</f>
        <v>Blank</v>
      </c>
      <c r="P2258" s="197" t="str">
        <f t="shared" si="371"/>
        <v>Blank</v>
      </c>
      <c r="Q2258" s="197" t="str">
        <f>IF(D2258=0,"Blank",IF(D2258="BEV",E2258*(1-'3 Model Input'!E$54), E2258))</f>
        <v>Blank</v>
      </c>
      <c r="R2258" s="198" t="str">
        <f>IF(D2258=0,"Blank",IF(D2258="PHEV",F2258/G2258,F2258*(1-'3 Model Input'!E$54)/G2258))</f>
        <v>Blank</v>
      </c>
      <c r="S2258" s="198" t="str">
        <f>IF(D2258=0,"Blank",IF(D2258="PHEV",MIN(M2258,E2258),MIN(M2258,(E2258*(1-'3 Model Input'!E$54)))))</f>
        <v>Blank</v>
      </c>
      <c r="T2258" s="217" t="str">
        <f t="shared" si="372"/>
        <v>Blank</v>
      </c>
      <c r="U2258" s="89"/>
      <c r="V2258" s="216" t="str">
        <f>IF(D2258=0,"Blank",P2258*'3 Model Input'!E$50)</f>
        <v>Blank</v>
      </c>
      <c r="W2258" s="197" t="str">
        <f t="shared" si="373"/>
        <v>Blank</v>
      </c>
      <c r="X2258" s="197" t="str">
        <f t="shared" si="374"/>
        <v>Blank</v>
      </c>
      <c r="Y2258" s="197" t="str">
        <f t="shared" si="375"/>
        <v>Blank</v>
      </c>
      <c r="Z2258" s="197" t="str">
        <f t="shared" si="376"/>
        <v>Blank</v>
      </c>
      <c r="AA2258" s="223" t="str" cm="1">
        <f t="array" ref="AA2258">_xlfn.IFS(ISTEXT('3 Model Input'!F$70),"Missing",ISTEXT('3 Model Input'!I$70),"Missing",ISNUMBER('3 Model Input'!K$70),'3 Model Input'!K$70*P2258)</f>
        <v>Missing</v>
      </c>
      <c r="AB2258" s="89"/>
      <c r="AC2258" s="227" t="str" cm="1">
        <f t="array" ref="AC2258">IF(D2258=0,"Blank",_xlfn.IFS('3 Model Input'!E$61=1,(V2258*G2258)/T2258,'3 Model Input'!E$61=2,(W2258*G2258)/T2258,'3 Model Input'!E$61=3,(X2258*G2258)/T2258,'3 Model Input'!E$61=4,(Y2258*G2258)/T2258,'3 Model Input'!E$61=5,(Z2258*G2258)/T2258, ISTEXT('3 Model Input'!E$61),"Missing",'3 Model Input'!E$61=6,(AA2258*G2258)/T2258))</f>
        <v>Blank</v>
      </c>
      <c r="AD2258" s="202" t="str">
        <f t="shared" si="377"/>
        <v>Blank</v>
      </c>
      <c r="AE2258" s="202" t="str">
        <f t="shared" si="378"/>
        <v>Blank</v>
      </c>
      <c r="AF2258" s="217" t="str">
        <f t="shared" si="379"/>
        <v>Blank</v>
      </c>
      <c r="AG2258" s="9" t="str" cm="1">
        <f t="array" ref="AG2258">_xlfn.IFS(ISNUMBER(AC2258), "", ISNUMBER(SEARCH("Blank", AC2258)), "", ISERROR(AC2258), "Bad input on tab 3")</f>
        <v/>
      </c>
    </row>
    <row r="2259" spans="2:33" ht="15" customHeight="1" x14ac:dyDescent="0.75">
      <c r="B2259" s="205" t="str">
        <f>'5 Driver Data'!B2259</f>
        <v>2251</v>
      </c>
      <c r="C2259" s="193">
        <f>'5 Driver Data'!C2259</f>
        <v>0</v>
      </c>
      <c r="D2259" s="192">
        <f>'5 Driver Data'!D2259</f>
        <v>0</v>
      </c>
      <c r="E2259" s="191">
        <f>'5 Driver Data'!E2259</f>
        <v>0</v>
      </c>
      <c r="F2259" s="191">
        <f>'5 Driver Data'!F2259</f>
        <v>0</v>
      </c>
      <c r="G2259" s="191">
        <f>'5 Driver Data'!G2259</f>
        <v>0</v>
      </c>
      <c r="H2259" s="191">
        <f>'5 Driver Data'!H2259</f>
        <v>0</v>
      </c>
      <c r="I2259" s="191">
        <f>'5 Driver Data'!I2259</f>
        <v>0</v>
      </c>
      <c r="J2259" s="191">
        <f>'5 Driver Data'!J2259</f>
        <v>0</v>
      </c>
      <c r="K2259" s="206">
        <f>'5 Driver Data'!K2259</f>
        <v>0</v>
      </c>
      <c r="L2259" s="1"/>
      <c r="M2259" s="216" t="str">
        <f>IF(D2259=0,"Blank",'3 Model Input'!E$44*'3 Model Input'!E$45)</f>
        <v>Blank</v>
      </c>
      <c r="N2259" s="197" t="str">
        <f t="shared" si="370"/>
        <v>Blank</v>
      </c>
      <c r="O2259" s="197" t="str">
        <f>IF(D2259=0,"Blank",'3 Model Input'!E$49*(1-'3 Model Input'!E$51))</f>
        <v>Blank</v>
      </c>
      <c r="P2259" s="197" t="str">
        <f t="shared" si="371"/>
        <v>Blank</v>
      </c>
      <c r="Q2259" s="197" t="str">
        <f>IF(D2259=0,"Blank",IF(D2259="BEV",E2259*(1-'3 Model Input'!E$54), E2259))</f>
        <v>Blank</v>
      </c>
      <c r="R2259" s="198" t="str">
        <f>IF(D2259=0,"Blank",IF(D2259="PHEV",F2259/G2259,F2259*(1-'3 Model Input'!E$54)/G2259))</f>
        <v>Blank</v>
      </c>
      <c r="S2259" s="198" t="str">
        <f>IF(D2259=0,"Blank",IF(D2259="PHEV",MIN(M2259,E2259),MIN(M2259,(E2259*(1-'3 Model Input'!E$54)))))</f>
        <v>Blank</v>
      </c>
      <c r="T2259" s="217" t="str">
        <f t="shared" si="372"/>
        <v>Blank</v>
      </c>
      <c r="U2259" s="89"/>
      <c r="V2259" s="216" t="str">
        <f>IF(D2259=0,"Blank",P2259*'3 Model Input'!E$50)</f>
        <v>Blank</v>
      </c>
      <c r="W2259" s="197" t="str">
        <f t="shared" si="373"/>
        <v>Blank</v>
      </c>
      <c r="X2259" s="197" t="str">
        <f t="shared" si="374"/>
        <v>Blank</v>
      </c>
      <c r="Y2259" s="197" t="str">
        <f t="shared" si="375"/>
        <v>Blank</v>
      </c>
      <c r="Z2259" s="197" t="str">
        <f t="shared" si="376"/>
        <v>Blank</v>
      </c>
      <c r="AA2259" s="223" t="str" cm="1">
        <f t="array" ref="AA2259">_xlfn.IFS(ISTEXT('3 Model Input'!F$70),"Missing",ISTEXT('3 Model Input'!I$70),"Missing",ISNUMBER('3 Model Input'!K$70),'3 Model Input'!K$70*P2259)</f>
        <v>Missing</v>
      </c>
      <c r="AB2259" s="89"/>
      <c r="AC2259" s="227" t="str" cm="1">
        <f t="array" ref="AC2259">IF(D2259=0,"Blank",_xlfn.IFS('3 Model Input'!E$61=1,(V2259*G2259)/T2259,'3 Model Input'!E$61=2,(W2259*G2259)/T2259,'3 Model Input'!E$61=3,(X2259*G2259)/T2259,'3 Model Input'!E$61=4,(Y2259*G2259)/T2259,'3 Model Input'!E$61=5,(Z2259*G2259)/T2259, ISTEXT('3 Model Input'!E$61),"Missing",'3 Model Input'!E$61=6,(AA2259*G2259)/T2259))</f>
        <v>Blank</v>
      </c>
      <c r="AD2259" s="202" t="str">
        <f t="shared" si="377"/>
        <v>Blank</v>
      </c>
      <c r="AE2259" s="202" t="str">
        <f t="shared" si="378"/>
        <v>Blank</v>
      </c>
      <c r="AF2259" s="217" t="str">
        <f t="shared" si="379"/>
        <v>Blank</v>
      </c>
      <c r="AG2259" s="9" t="str" cm="1">
        <f t="array" ref="AG2259">_xlfn.IFS(ISNUMBER(AC2259), "", ISNUMBER(SEARCH("Blank", AC2259)), "", ISERROR(AC2259), "Bad input on tab 3")</f>
        <v/>
      </c>
    </row>
    <row r="2260" spans="2:33" ht="15" customHeight="1" x14ac:dyDescent="0.75">
      <c r="B2260" s="205" t="str">
        <f>'5 Driver Data'!B2260</f>
        <v>2252</v>
      </c>
      <c r="C2260" s="193">
        <f>'5 Driver Data'!C2260</f>
        <v>0</v>
      </c>
      <c r="D2260" s="192">
        <f>'5 Driver Data'!D2260</f>
        <v>0</v>
      </c>
      <c r="E2260" s="191">
        <f>'5 Driver Data'!E2260</f>
        <v>0</v>
      </c>
      <c r="F2260" s="191">
        <f>'5 Driver Data'!F2260</f>
        <v>0</v>
      </c>
      <c r="G2260" s="191">
        <f>'5 Driver Data'!G2260</f>
        <v>0</v>
      </c>
      <c r="H2260" s="191">
        <f>'5 Driver Data'!H2260</f>
        <v>0</v>
      </c>
      <c r="I2260" s="191">
        <f>'5 Driver Data'!I2260</f>
        <v>0</v>
      </c>
      <c r="J2260" s="191">
        <f>'5 Driver Data'!J2260</f>
        <v>0</v>
      </c>
      <c r="K2260" s="206">
        <f>'5 Driver Data'!K2260</f>
        <v>0</v>
      </c>
      <c r="L2260" s="1"/>
      <c r="M2260" s="216" t="str">
        <f>IF(D2260=0,"Blank",'3 Model Input'!E$44*'3 Model Input'!E$45)</f>
        <v>Blank</v>
      </c>
      <c r="N2260" s="197" t="str">
        <f t="shared" si="370"/>
        <v>Blank</v>
      </c>
      <c r="O2260" s="197" t="str">
        <f>IF(D2260=0,"Blank",'3 Model Input'!E$49*(1-'3 Model Input'!E$51))</f>
        <v>Blank</v>
      </c>
      <c r="P2260" s="197" t="str">
        <f t="shared" si="371"/>
        <v>Blank</v>
      </c>
      <c r="Q2260" s="197" t="str">
        <f>IF(D2260=0,"Blank",IF(D2260="BEV",E2260*(1-'3 Model Input'!E$54), E2260))</f>
        <v>Blank</v>
      </c>
      <c r="R2260" s="198" t="str">
        <f>IF(D2260=0,"Blank",IF(D2260="PHEV",F2260/G2260,F2260*(1-'3 Model Input'!E$54)/G2260))</f>
        <v>Blank</v>
      </c>
      <c r="S2260" s="198" t="str">
        <f>IF(D2260=0,"Blank",IF(D2260="PHEV",MIN(M2260,E2260),MIN(M2260,(E2260*(1-'3 Model Input'!E$54)))))</f>
        <v>Blank</v>
      </c>
      <c r="T2260" s="217" t="str">
        <f t="shared" si="372"/>
        <v>Blank</v>
      </c>
      <c r="U2260" s="89"/>
      <c r="V2260" s="216" t="str">
        <f>IF(D2260=0,"Blank",P2260*'3 Model Input'!E$50)</f>
        <v>Blank</v>
      </c>
      <c r="W2260" s="197" t="str">
        <f t="shared" si="373"/>
        <v>Blank</v>
      </c>
      <c r="X2260" s="197" t="str">
        <f t="shared" si="374"/>
        <v>Blank</v>
      </c>
      <c r="Y2260" s="197" t="str">
        <f t="shared" si="375"/>
        <v>Blank</v>
      </c>
      <c r="Z2260" s="197" t="str">
        <f t="shared" si="376"/>
        <v>Blank</v>
      </c>
      <c r="AA2260" s="223" t="str" cm="1">
        <f t="array" ref="AA2260">_xlfn.IFS(ISTEXT('3 Model Input'!F$70),"Missing",ISTEXT('3 Model Input'!I$70),"Missing",ISNUMBER('3 Model Input'!K$70),'3 Model Input'!K$70*P2260)</f>
        <v>Missing</v>
      </c>
      <c r="AB2260" s="89"/>
      <c r="AC2260" s="227" t="str" cm="1">
        <f t="array" ref="AC2260">IF(D2260=0,"Blank",_xlfn.IFS('3 Model Input'!E$61=1,(V2260*G2260)/T2260,'3 Model Input'!E$61=2,(W2260*G2260)/T2260,'3 Model Input'!E$61=3,(X2260*G2260)/T2260,'3 Model Input'!E$61=4,(Y2260*G2260)/T2260,'3 Model Input'!E$61=5,(Z2260*G2260)/T2260, ISTEXT('3 Model Input'!E$61),"Missing",'3 Model Input'!E$61=6,(AA2260*G2260)/T2260))</f>
        <v>Blank</v>
      </c>
      <c r="AD2260" s="202" t="str">
        <f t="shared" si="377"/>
        <v>Blank</v>
      </c>
      <c r="AE2260" s="202" t="str">
        <f t="shared" si="378"/>
        <v>Blank</v>
      </c>
      <c r="AF2260" s="217" t="str">
        <f t="shared" si="379"/>
        <v>Blank</v>
      </c>
      <c r="AG2260" s="9" t="str" cm="1">
        <f t="array" ref="AG2260">_xlfn.IFS(ISNUMBER(AC2260), "", ISNUMBER(SEARCH("Blank", AC2260)), "", ISERROR(AC2260), "Bad input on tab 3")</f>
        <v/>
      </c>
    </row>
    <row r="2261" spans="2:33" ht="15" customHeight="1" x14ac:dyDescent="0.75">
      <c r="B2261" s="205" t="str">
        <f>'5 Driver Data'!B2261</f>
        <v>2253</v>
      </c>
      <c r="C2261" s="193">
        <f>'5 Driver Data'!C2261</f>
        <v>0</v>
      </c>
      <c r="D2261" s="192">
        <f>'5 Driver Data'!D2261</f>
        <v>0</v>
      </c>
      <c r="E2261" s="191">
        <f>'5 Driver Data'!E2261</f>
        <v>0</v>
      </c>
      <c r="F2261" s="191">
        <f>'5 Driver Data'!F2261</f>
        <v>0</v>
      </c>
      <c r="G2261" s="191">
        <f>'5 Driver Data'!G2261</f>
        <v>0</v>
      </c>
      <c r="H2261" s="191">
        <f>'5 Driver Data'!H2261</f>
        <v>0</v>
      </c>
      <c r="I2261" s="191">
        <f>'5 Driver Data'!I2261</f>
        <v>0</v>
      </c>
      <c r="J2261" s="191">
        <f>'5 Driver Data'!J2261</f>
        <v>0</v>
      </c>
      <c r="K2261" s="206">
        <f>'5 Driver Data'!K2261</f>
        <v>0</v>
      </c>
      <c r="L2261" s="1"/>
      <c r="M2261" s="216" t="str">
        <f>IF(D2261=0,"Blank",'3 Model Input'!E$44*'3 Model Input'!E$45)</f>
        <v>Blank</v>
      </c>
      <c r="N2261" s="197" t="str">
        <f t="shared" si="370"/>
        <v>Blank</v>
      </c>
      <c r="O2261" s="197" t="str">
        <f>IF(D2261=0,"Blank",'3 Model Input'!E$49*(1-'3 Model Input'!E$51))</f>
        <v>Blank</v>
      </c>
      <c r="P2261" s="197" t="str">
        <f t="shared" si="371"/>
        <v>Blank</v>
      </c>
      <c r="Q2261" s="197" t="str">
        <f>IF(D2261=0,"Blank",IF(D2261="BEV",E2261*(1-'3 Model Input'!E$54), E2261))</f>
        <v>Blank</v>
      </c>
      <c r="R2261" s="198" t="str">
        <f>IF(D2261=0,"Blank",IF(D2261="PHEV",F2261/G2261,F2261*(1-'3 Model Input'!E$54)/G2261))</f>
        <v>Blank</v>
      </c>
      <c r="S2261" s="198" t="str">
        <f>IF(D2261=0,"Blank",IF(D2261="PHEV",MIN(M2261,E2261),MIN(M2261,(E2261*(1-'3 Model Input'!E$54)))))</f>
        <v>Blank</v>
      </c>
      <c r="T2261" s="217" t="str">
        <f t="shared" si="372"/>
        <v>Blank</v>
      </c>
      <c r="U2261" s="89"/>
      <c r="V2261" s="216" t="str">
        <f>IF(D2261=0,"Blank",P2261*'3 Model Input'!E$50)</f>
        <v>Blank</v>
      </c>
      <c r="W2261" s="197" t="str">
        <f t="shared" si="373"/>
        <v>Blank</v>
      </c>
      <c r="X2261" s="197" t="str">
        <f t="shared" si="374"/>
        <v>Blank</v>
      </c>
      <c r="Y2261" s="197" t="str">
        <f t="shared" si="375"/>
        <v>Blank</v>
      </c>
      <c r="Z2261" s="197" t="str">
        <f t="shared" si="376"/>
        <v>Blank</v>
      </c>
      <c r="AA2261" s="223" t="str" cm="1">
        <f t="array" ref="AA2261">_xlfn.IFS(ISTEXT('3 Model Input'!F$70),"Missing",ISTEXT('3 Model Input'!I$70),"Missing",ISNUMBER('3 Model Input'!K$70),'3 Model Input'!K$70*P2261)</f>
        <v>Missing</v>
      </c>
      <c r="AB2261" s="89"/>
      <c r="AC2261" s="227" t="str" cm="1">
        <f t="array" ref="AC2261">IF(D2261=0,"Blank",_xlfn.IFS('3 Model Input'!E$61=1,(V2261*G2261)/T2261,'3 Model Input'!E$61=2,(W2261*G2261)/T2261,'3 Model Input'!E$61=3,(X2261*G2261)/T2261,'3 Model Input'!E$61=4,(Y2261*G2261)/T2261,'3 Model Input'!E$61=5,(Z2261*G2261)/T2261, ISTEXT('3 Model Input'!E$61),"Missing",'3 Model Input'!E$61=6,(AA2261*G2261)/T2261))</f>
        <v>Blank</v>
      </c>
      <c r="AD2261" s="202" t="str">
        <f t="shared" si="377"/>
        <v>Blank</v>
      </c>
      <c r="AE2261" s="202" t="str">
        <f t="shared" si="378"/>
        <v>Blank</v>
      </c>
      <c r="AF2261" s="217" t="str">
        <f t="shared" si="379"/>
        <v>Blank</v>
      </c>
      <c r="AG2261" s="9" t="str" cm="1">
        <f t="array" ref="AG2261">_xlfn.IFS(ISNUMBER(AC2261), "", ISNUMBER(SEARCH("Blank", AC2261)), "", ISERROR(AC2261), "Bad input on tab 3")</f>
        <v/>
      </c>
    </row>
    <row r="2262" spans="2:33" ht="15" customHeight="1" x14ac:dyDescent="0.75">
      <c r="B2262" s="205" t="str">
        <f>'5 Driver Data'!B2262</f>
        <v>2254</v>
      </c>
      <c r="C2262" s="193">
        <f>'5 Driver Data'!C2262</f>
        <v>0</v>
      </c>
      <c r="D2262" s="192">
        <f>'5 Driver Data'!D2262</f>
        <v>0</v>
      </c>
      <c r="E2262" s="191">
        <f>'5 Driver Data'!E2262</f>
        <v>0</v>
      </c>
      <c r="F2262" s="191">
        <f>'5 Driver Data'!F2262</f>
        <v>0</v>
      </c>
      <c r="G2262" s="191">
        <f>'5 Driver Data'!G2262</f>
        <v>0</v>
      </c>
      <c r="H2262" s="191">
        <f>'5 Driver Data'!H2262</f>
        <v>0</v>
      </c>
      <c r="I2262" s="191">
        <f>'5 Driver Data'!I2262</f>
        <v>0</v>
      </c>
      <c r="J2262" s="191">
        <f>'5 Driver Data'!J2262</f>
        <v>0</v>
      </c>
      <c r="K2262" s="206">
        <f>'5 Driver Data'!K2262</f>
        <v>0</v>
      </c>
      <c r="L2262" s="1"/>
      <c r="M2262" s="216" t="str">
        <f>IF(D2262=0,"Blank",'3 Model Input'!E$44*'3 Model Input'!E$45)</f>
        <v>Blank</v>
      </c>
      <c r="N2262" s="197" t="str">
        <f t="shared" si="370"/>
        <v>Blank</v>
      </c>
      <c r="O2262" s="197" t="str">
        <f>IF(D2262=0,"Blank",'3 Model Input'!E$49*(1-'3 Model Input'!E$51))</f>
        <v>Blank</v>
      </c>
      <c r="P2262" s="197" t="str">
        <f t="shared" si="371"/>
        <v>Blank</v>
      </c>
      <c r="Q2262" s="197" t="str">
        <f>IF(D2262=0,"Blank",IF(D2262="BEV",E2262*(1-'3 Model Input'!E$54), E2262))</f>
        <v>Blank</v>
      </c>
      <c r="R2262" s="198" t="str">
        <f>IF(D2262=0,"Blank",IF(D2262="PHEV",F2262/G2262,F2262*(1-'3 Model Input'!E$54)/G2262))</f>
        <v>Blank</v>
      </c>
      <c r="S2262" s="198" t="str">
        <f>IF(D2262=0,"Blank",IF(D2262="PHEV",MIN(M2262,E2262),MIN(M2262,(E2262*(1-'3 Model Input'!E$54)))))</f>
        <v>Blank</v>
      </c>
      <c r="T2262" s="217" t="str">
        <f t="shared" si="372"/>
        <v>Blank</v>
      </c>
      <c r="U2262" s="89"/>
      <c r="V2262" s="216" t="str">
        <f>IF(D2262=0,"Blank",P2262*'3 Model Input'!E$50)</f>
        <v>Blank</v>
      </c>
      <c r="W2262" s="197" t="str">
        <f t="shared" si="373"/>
        <v>Blank</v>
      </c>
      <c r="X2262" s="197" t="str">
        <f t="shared" si="374"/>
        <v>Blank</v>
      </c>
      <c r="Y2262" s="197" t="str">
        <f t="shared" si="375"/>
        <v>Blank</v>
      </c>
      <c r="Z2262" s="197" t="str">
        <f t="shared" si="376"/>
        <v>Blank</v>
      </c>
      <c r="AA2262" s="223" t="str" cm="1">
        <f t="array" ref="AA2262">_xlfn.IFS(ISTEXT('3 Model Input'!F$70),"Missing",ISTEXT('3 Model Input'!I$70),"Missing",ISNUMBER('3 Model Input'!K$70),'3 Model Input'!K$70*P2262)</f>
        <v>Missing</v>
      </c>
      <c r="AB2262" s="89"/>
      <c r="AC2262" s="227" t="str" cm="1">
        <f t="array" ref="AC2262">IF(D2262=0,"Blank",_xlfn.IFS('3 Model Input'!E$61=1,(V2262*G2262)/T2262,'3 Model Input'!E$61=2,(W2262*G2262)/T2262,'3 Model Input'!E$61=3,(X2262*G2262)/T2262,'3 Model Input'!E$61=4,(Y2262*G2262)/T2262,'3 Model Input'!E$61=5,(Z2262*G2262)/T2262, ISTEXT('3 Model Input'!E$61),"Missing",'3 Model Input'!E$61=6,(AA2262*G2262)/T2262))</f>
        <v>Blank</v>
      </c>
      <c r="AD2262" s="202" t="str">
        <f t="shared" si="377"/>
        <v>Blank</v>
      </c>
      <c r="AE2262" s="202" t="str">
        <f t="shared" si="378"/>
        <v>Blank</v>
      </c>
      <c r="AF2262" s="217" t="str">
        <f t="shared" si="379"/>
        <v>Blank</v>
      </c>
      <c r="AG2262" s="9" t="str" cm="1">
        <f t="array" ref="AG2262">_xlfn.IFS(ISNUMBER(AC2262), "", ISNUMBER(SEARCH("Blank", AC2262)), "", ISERROR(AC2262), "Bad input on tab 3")</f>
        <v/>
      </c>
    </row>
    <row r="2263" spans="2:33" ht="15" customHeight="1" x14ac:dyDescent="0.75">
      <c r="B2263" s="205" t="str">
        <f>'5 Driver Data'!B2263</f>
        <v>2255</v>
      </c>
      <c r="C2263" s="193">
        <f>'5 Driver Data'!C2263</f>
        <v>0</v>
      </c>
      <c r="D2263" s="192">
        <f>'5 Driver Data'!D2263</f>
        <v>0</v>
      </c>
      <c r="E2263" s="191">
        <f>'5 Driver Data'!E2263</f>
        <v>0</v>
      </c>
      <c r="F2263" s="191">
        <f>'5 Driver Data'!F2263</f>
        <v>0</v>
      </c>
      <c r="G2263" s="191">
        <f>'5 Driver Data'!G2263</f>
        <v>0</v>
      </c>
      <c r="H2263" s="191">
        <f>'5 Driver Data'!H2263</f>
        <v>0</v>
      </c>
      <c r="I2263" s="191">
        <f>'5 Driver Data'!I2263</f>
        <v>0</v>
      </c>
      <c r="J2263" s="191">
        <f>'5 Driver Data'!J2263</f>
        <v>0</v>
      </c>
      <c r="K2263" s="206">
        <f>'5 Driver Data'!K2263</f>
        <v>0</v>
      </c>
      <c r="L2263" s="1"/>
      <c r="M2263" s="216" t="str">
        <f>IF(D2263=0,"Blank",'3 Model Input'!E$44*'3 Model Input'!E$45)</f>
        <v>Blank</v>
      </c>
      <c r="N2263" s="197" t="str">
        <f t="shared" si="370"/>
        <v>Blank</v>
      </c>
      <c r="O2263" s="197" t="str">
        <f>IF(D2263=0,"Blank",'3 Model Input'!E$49*(1-'3 Model Input'!E$51))</f>
        <v>Blank</v>
      </c>
      <c r="P2263" s="197" t="str">
        <f t="shared" si="371"/>
        <v>Blank</v>
      </c>
      <c r="Q2263" s="197" t="str">
        <f>IF(D2263=0,"Blank",IF(D2263="BEV",E2263*(1-'3 Model Input'!E$54), E2263))</f>
        <v>Blank</v>
      </c>
      <c r="R2263" s="198" t="str">
        <f>IF(D2263=0,"Blank",IF(D2263="PHEV",F2263/G2263,F2263*(1-'3 Model Input'!E$54)/G2263))</f>
        <v>Blank</v>
      </c>
      <c r="S2263" s="198" t="str">
        <f>IF(D2263=0,"Blank",IF(D2263="PHEV",MIN(M2263,E2263),MIN(M2263,(E2263*(1-'3 Model Input'!E$54)))))</f>
        <v>Blank</v>
      </c>
      <c r="T2263" s="217" t="str">
        <f t="shared" si="372"/>
        <v>Blank</v>
      </c>
      <c r="U2263" s="89"/>
      <c r="V2263" s="216" t="str">
        <f>IF(D2263=0,"Blank",P2263*'3 Model Input'!E$50)</f>
        <v>Blank</v>
      </c>
      <c r="W2263" s="197" t="str">
        <f t="shared" si="373"/>
        <v>Blank</v>
      </c>
      <c r="X2263" s="197" t="str">
        <f t="shared" si="374"/>
        <v>Blank</v>
      </c>
      <c r="Y2263" s="197" t="str">
        <f t="shared" si="375"/>
        <v>Blank</v>
      </c>
      <c r="Z2263" s="197" t="str">
        <f t="shared" si="376"/>
        <v>Blank</v>
      </c>
      <c r="AA2263" s="223" t="str" cm="1">
        <f t="array" ref="AA2263">_xlfn.IFS(ISTEXT('3 Model Input'!F$70),"Missing",ISTEXT('3 Model Input'!I$70),"Missing",ISNUMBER('3 Model Input'!K$70),'3 Model Input'!K$70*P2263)</f>
        <v>Missing</v>
      </c>
      <c r="AB2263" s="89"/>
      <c r="AC2263" s="227" t="str" cm="1">
        <f t="array" ref="AC2263">IF(D2263=0,"Blank",_xlfn.IFS('3 Model Input'!E$61=1,(V2263*G2263)/T2263,'3 Model Input'!E$61=2,(W2263*G2263)/T2263,'3 Model Input'!E$61=3,(X2263*G2263)/T2263,'3 Model Input'!E$61=4,(Y2263*G2263)/T2263,'3 Model Input'!E$61=5,(Z2263*G2263)/T2263, ISTEXT('3 Model Input'!E$61),"Missing",'3 Model Input'!E$61=6,(AA2263*G2263)/T2263))</f>
        <v>Blank</v>
      </c>
      <c r="AD2263" s="202" t="str">
        <f t="shared" si="377"/>
        <v>Blank</v>
      </c>
      <c r="AE2263" s="202" t="str">
        <f t="shared" si="378"/>
        <v>Blank</v>
      </c>
      <c r="AF2263" s="217" t="str">
        <f t="shared" si="379"/>
        <v>Blank</v>
      </c>
      <c r="AG2263" s="9" t="str" cm="1">
        <f t="array" ref="AG2263">_xlfn.IFS(ISNUMBER(AC2263), "", ISNUMBER(SEARCH("Blank", AC2263)), "", ISERROR(AC2263), "Bad input on tab 3")</f>
        <v/>
      </c>
    </row>
    <row r="2264" spans="2:33" ht="15" customHeight="1" x14ac:dyDescent="0.75">
      <c r="B2264" s="205" t="str">
        <f>'5 Driver Data'!B2264</f>
        <v>2256</v>
      </c>
      <c r="C2264" s="193">
        <f>'5 Driver Data'!C2264</f>
        <v>0</v>
      </c>
      <c r="D2264" s="192">
        <f>'5 Driver Data'!D2264</f>
        <v>0</v>
      </c>
      <c r="E2264" s="191">
        <f>'5 Driver Data'!E2264</f>
        <v>0</v>
      </c>
      <c r="F2264" s="191">
        <f>'5 Driver Data'!F2264</f>
        <v>0</v>
      </c>
      <c r="G2264" s="191">
        <f>'5 Driver Data'!G2264</f>
        <v>0</v>
      </c>
      <c r="H2264" s="191">
        <f>'5 Driver Data'!H2264</f>
        <v>0</v>
      </c>
      <c r="I2264" s="191">
        <f>'5 Driver Data'!I2264</f>
        <v>0</v>
      </c>
      <c r="J2264" s="191">
        <f>'5 Driver Data'!J2264</f>
        <v>0</v>
      </c>
      <c r="K2264" s="206">
        <f>'5 Driver Data'!K2264</f>
        <v>0</v>
      </c>
      <c r="L2264" s="1"/>
      <c r="M2264" s="216" t="str">
        <f>IF(D2264=0,"Blank",'3 Model Input'!E$44*'3 Model Input'!E$45)</f>
        <v>Blank</v>
      </c>
      <c r="N2264" s="197" t="str">
        <f t="shared" si="370"/>
        <v>Blank</v>
      </c>
      <c r="O2264" s="197" t="str">
        <f>IF(D2264=0,"Blank",'3 Model Input'!E$49*(1-'3 Model Input'!E$51))</f>
        <v>Blank</v>
      </c>
      <c r="P2264" s="197" t="str">
        <f t="shared" si="371"/>
        <v>Blank</v>
      </c>
      <c r="Q2264" s="197" t="str">
        <f>IF(D2264=0,"Blank",IF(D2264="BEV",E2264*(1-'3 Model Input'!E$54), E2264))</f>
        <v>Blank</v>
      </c>
      <c r="R2264" s="198" t="str">
        <f>IF(D2264=0,"Blank",IF(D2264="PHEV",F2264/G2264,F2264*(1-'3 Model Input'!E$54)/G2264))</f>
        <v>Blank</v>
      </c>
      <c r="S2264" s="198" t="str">
        <f>IF(D2264=0,"Blank",IF(D2264="PHEV",MIN(M2264,E2264),MIN(M2264,(E2264*(1-'3 Model Input'!E$54)))))</f>
        <v>Blank</v>
      </c>
      <c r="T2264" s="217" t="str">
        <f t="shared" si="372"/>
        <v>Blank</v>
      </c>
      <c r="U2264" s="89"/>
      <c r="V2264" s="216" t="str">
        <f>IF(D2264=0,"Blank",P2264*'3 Model Input'!E$50)</f>
        <v>Blank</v>
      </c>
      <c r="W2264" s="197" t="str">
        <f t="shared" si="373"/>
        <v>Blank</v>
      </c>
      <c r="X2264" s="197" t="str">
        <f t="shared" si="374"/>
        <v>Blank</v>
      </c>
      <c r="Y2264" s="197" t="str">
        <f t="shared" si="375"/>
        <v>Blank</v>
      </c>
      <c r="Z2264" s="197" t="str">
        <f t="shared" si="376"/>
        <v>Blank</v>
      </c>
      <c r="AA2264" s="223" t="str" cm="1">
        <f t="array" ref="AA2264">_xlfn.IFS(ISTEXT('3 Model Input'!F$70),"Missing",ISTEXT('3 Model Input'!I$70),"Missing",ISNUMBER('3 Model Input'!K$70),'3 Model Input'!K$70*P2264)</f>
        <v>Missing</v>
      </c>
      <c r="AB2264" s="89"/>
      <c r="AC2264" s="227" t="str" cm="1">
        <f t="array" ref="AC2264">IF(D2264=0,"Blank",_xlfn.IFS('3 Model Input'!E$61=1,(V2264*G2264)/T2264,'3 Model Input'!E$61=2,(W2264*G2264)/T2264,'3 Model Input'!E$61=3,(X2264*G2264)/T2264,'3 Model Input'!E$61=4,(Y2264*G2264)/T2264,'3 Model Input'!E$61=5,(Z2264*G2264)/T2264, ISTEXT('3 Model Input'!E$61),"Missing",'3 Model Input'!E$61=6,(AA2264*G2264)/T2264))</f>
        <v>Blank</v>
      </c>
      <c r="AD2264" s="202" t="str">
        <f t="shared" si="377"/>
        <v>Blank</v>
      </c>
      <c r="AE2264" s="202" t="str">
        <f t="shared" si="378"/>
        <v>Blank</v>
      </c>
      <c r="AF2264" s="217" t="str">
        <f t="shared" si="379"/>
        <v>Blank</v>
      </c>
      <c r="AG2264" s="9" t="str" cm="1">
        <f t="array" ref="AG2264">_xlfn.IFS(ISNUMBER(AC2264), "", ISNUMBER(SEARCH("Blank", AC2264)), "", ISERROR(AC2264), "Bad input on tab 3")</f>
        <v/>
      </c>
    </row>
    <row r="2265" spans="2:33" ht="15" customHeight="1" x14ac:dyDescent="0.75">
      <c r="B2265" s="205" t="str">
        <f>'5 Driver Data'!B2265</f>
        <v>2257</v>
      </c>
      <c r="C2265" s="193">
        <f>'5 Driver Data'!C2265</f>
        <v>0</v>
      </c>
      <c r="D2265" s="192">
        <f>'5 Driver Data'!D2265</f>
        <v>0</v>
      </c>
      <c r="E2265" s="191">
        <f>'5 Driver Data'!E2265</f>
        <v>0</v>
      </c>
      <c r="F2265" s="191">
        <f>'5 Driver Data'!F2265</f>
        <v>0</v>
      </c>
      <c r="G2265" s="191">
        <f>'5 Driver Data'!G2265</f>
        <v>0</v>
      </c>
      <c r="H2265" s="191">
        <f>'5 Driver Data'!H2265</f>
        <v>0</v>
      </c>
      <c r="I2265" s="191">
        <f>'5 Driver Data'!I2265</f>
        <v>0</v>
      </c>
      <c r="J2265" s="191">
        <f>'5 Driver Data'!J2265</f>
        <v>0</v>
      </c>
      <c r="K2265" s="206">
        <f>'5 Driver Data'!K2265</f>
        <v>0</v>
      </c>
      <c r="L2265" s="1"/>
      <c r="M2265" s="216" t="str">
        <f>IF(D2265=0,"Blank",'3 Model Input'!E$44*'3 Model Input'!E$45)</f>
        <v>Blank</v>
      </c>
      <c r="N2265" s="197" t="str">
        <f t="shared" si="370"/>
        <v>Blank</v>
      </c>
      <c r="O2265" s="197" t="str">
        <f>IF(D2265=0,"Blank",'3 Model Input'!E$49*(1-'3 Model Input'!E$51))</f>
        <v>Blank</v>
      </c>
      <c r="P2265" s="197" t="str">
        <f t="shared" si="371"/>
        <v>Blank</v>
      </c>
      <c r="Q2265" s="197" t="str">
        <f>IF(D2265=0,"Blank",IF(D2265="BEV",E2265*(1-'3 Model Input'!E$54), E2265))</f>
        <v>Blank</v>
      </c>
      <c r="R2265" s="198" t="str">
        <f>IF(D2265=0,"Blank",IF(D2265="PHEV",F2265/G2265,F2265*(1-'3 Model Input'!E$54)/G2265))</f>
        <v>Blank</v>
      </c>
      <c r="S2265" s="198" t="str">
        <f>IF(D2265=0,"Blank",IF(D2265="PHEV",MIN(M2265,E2265),MIN(M2265,(E2265*(1-'3 Model Input'!E$54)))))</f>
        <v>Blank</v>
      </c>
      <c r="T2265" s="217" t="str">
        <f t="shared" si="372"/>
        <v>Blank</v>
      </c>
      <c r="U2265" s="89"/>
      <c r="V2265" s="216" t="str">
        <f>IF(D2265=0,"Blank",P2265*'3 Model Input'!E$50)</f>
        <v>Blank</v>
      </c>
      <c r="W2265" s="197" t="str">
        <f t="shared" si="373"/>
        <v>Blank</v>
      </c>
      <c r="X2265" s="197" t="str">
        <f t="shared" si="374"/>
        <v>Blank</v>
      </c>
      <c r="Y2265" s="197" t="str">
        <f t="shared" si="375"/>
        <v>Blank</v>
      </c>
      <c r="Z2265" s="197" t="str">
        <f t="shared" si="376"/>
        <v>Blank</v>
      </c>
      <c r="AA2265" s="223" t="str" cm="1">
        <f t="array" ref="AA2265">_xlfn.IFS(ISTEXT('3 Model Input'!F$70),"Missing",ISTEXT('3 Model Input'!I$70),"Missing",ISNUMBER('3 Model Input'!K$70),'3 Model Input'!K$70*P2265)</f>
        <v>Missing</v>
      </c>
      <c r="AB2265" s="89"/>
      <c r="AC2265" s="227" t="str" cm="1">
        <f t="array" ref="AC2265">IF(D2265=0,"Blank",_xlfn.IFS('3 Model Input'!E$61=1,(V2265*G2265)/T2265,'3 Model Input'!E$61=2,(W2265*G2265)/T2265,'3 Model Input'!E$61=3,(X2265*G2265)/T2265,'3 Model Input'!E$61=4,(Y2265*G2265)/T2265,'3 Model Input'!E$61=5,(Z2265*G2265)/T2265, ISTEXT('3 Model Input'!E$61),"Missing",'3 Model Input'!E$61=6,(AA2265*G2265)/T2265))</f>
        <v>Blank</v>
      </c>
      <c r="AD2265" s="202" t="str">
        <f t="shared" si="377"/>
        <v>Blank</v>
      </c>
      <c r="AE2265" s="202" t="str">
        <f t="shared" si="378"/>
        <v>Blank</v>
      </c>
      <c r="AF2265" s="217" t="str">
        <f t="shared" si="379"/>
        <v>Blank</v>
      </c>
      <c r="AG2265" s="9" t="str" cm="1">
        <f t="array" ref="AG2265">_xlfn.IFS(ISNUMBER(AC2265), "", ISNUMBER(SEARCH("Blank", AC2265)), "", ISERROR(AC2265), "Bad input on tab 3")</f>
        <v/>
      </c>
    </row>
    <row r="2266" spans="2:33" ht="15" customHeight="1" x14ac:dyDescent="0.75">
      <c r="B2266" s="205" t="str">
        <f>'5 Driver Data'!B2266</f>
        <v>2258</v>
      </c>
      <c r="C2266" s="193">
        <f>'5 Driver Data'!C2266</f>
        <v>0</v>
      </c>
      <c r="D2266" s="192">
        <f>'5 Driver Data'!D2266</f>
        <v>0</v>
      </c>
      <c r="E2266" s="191">
        <f>'5 Driver Data'!E2266</f>
        <v>0</v>
      </c>
      <c r="F2266" s="191">
        <f>'5 Driver Data'!F2266</f>
        <v>0</v>
      </c>
      <c r="G2266" s="191">
        <f>'5 Driver Data'!G2266</f>
        <v>0</v>
      </c>
      <c r="H2266" s="191">
        <f>'5 Driver Data'!H2266</f>
        <v>0</v>
      </c>
      <c r="I2266" s="191">
        <f>'5 Driver Data'!I2266</f>
        <v>0</v>
      </c>
      <c r="J2266" s="191">
        <f>'5 Driver Data'!J2266</f>
        <v>0</v>
      </c>
      <c r="K2266" s="206">
        <f>'5 Driver Data'!K2266</f>
        <v>0</v>
      </c>
      <c r="L2266" s="1"/>
      <c r="M2266" s="216" t="str">
        <f>IF(D2266=0,"Blank",'3 Model Input'!E$44*'3 Model Input'!E$45)</f>
        <v>Blank</v>
      </c>
      <c r="N2266" s="197" t="str">
        <f t="shared" si="370"/>
        <v>Blank</v>
      </c>
      <c r="O2266" s="197" t="str">
        <f>IF(D2266=0,"Blank",'3 Model Input'!E$49*(1-'3 Model Input'!E$51))</f>
        <v>Blank</v>
      </c>
      <c r="P2266" s="197" t="str">
        <f t="shared" si="371"/>
        <v>Blank</v>
      </c>
      <c r="Q2266" s="197" t="str">
        <f>IF(D2266=0,"Blank",IF(D2266="BEV",E2266*(1-'3 Model Input'!E$54), E2266))</f>
        <v>Blank</v>
      </c>
      <c r="R2266" s="198" t="str">
        <f>IF(D2266=0,"Blank",IF(D2266="PHEV",F2266/G2266,F2266*(1-'3 Model Input'!E$54)/G2266))</f>
        <v>Blank</v>
      </c>
      <c r="S2266" s="198" t="str">
        <f>IF(D2266=0,"Blank",IF(D2266="PHEV",MIN(M2266,E2266),MIN(M2266,(E2266*(1-'3 Model Input'!E$54)))))</f>
        <v>Blank</v>
      </c>
      <c r="T2266" s="217" t="str">
        <f t="shared" si="372"/>
        <v>Blank</v>
      </c>
      <c r="U2266" s="89"/>
      <c r="V2266" s="216" t="str">
        <f>IF(D2266=0,"Blank",P2266*'3 Model Input'!E$50)</f>
        <v>Blank</v>
      </c>
      <c r="W2266" s="197" t="str">
        <f t="shared" si="373"/>
        <v>Blank</v>
      </c>
      <c r="X2266" s="197" t="str">
        <f t="shared" si="374"/>
        <v>Blank</v>
      </c>
      <c r="Y2266" s="197" t="str">
        <f t="shared" si="375"/>
        <v>Blank</v>
      </c>
      <c r="Z2266" s="197" t="str">
        <f t="shared" si="376"/>
        <v>Blank</v>
      </c>
      <c r="AA2266" s="223" t="str" cm="1">
        <f t="array" ref="AA2266">_xlfn.IFS(ISTEXT('3 Model Input'!F$70),"Missing",ISTEXT('3 Model Input'!I$70),"Missing",ISNUMBER('3 Model Input'!K$70),'3 Model Input'!K$70*P2266)</f>
        <v>Missing</v>
      </c>
      <c r="AB2266" s="89"/>
      <c r="AC2266" s="227" t="str" cm="1">
        <f t="array" ref="AC2266">IF(D2266=0,"Blank",_xlfn.IFS('3 Model Input'!E$61=1,(V2266*G2266)/T2266,'3 Model Input'!E$61=2,(W2266*G2266)/T2266,'3 Model Input'!E$61=3,(X2266*G2266)/T2266,'3 Model Input'!E$61=4,(Y2266*G2266)/T2266,'3 Model Input'!E$61=5,(Z2266*G2266)/T2266, ISTEXT('3 Model Input'!E$61),"Missing",'3 Model Input'!E$61=6,(AA2266*G2266)/T2266))</f>
        <v>Blank</v>
      </c>
      <c r="AD2266" s="202" t="str">
        <f t="shared" si="377"/>
        <v>Blank</v>
      </c>
      <c r="AE2266" s="202" t="str">
        <f t="shared" si="378"/>
        <v>Blank</v>
      </c>
      <c r="AF2266" s="217" t="str">
        <f t="shared" si="379"/>
        <v>Blank</v>
      </c>
      <c r="AG2266" s="9" t="str" cm="1">
        <f t="array" ref="AG2266">_xlfn.IFS(ISNUMBER(AC2266), "", ISNUMBER(SEARCH("Blank", AC2266)), "", ISERROR(AC2266), "Bad input on tab 3")</f>
        <v/>
      </c>
    </row>
    <row r="2267" spans="2:33" ht="15" customHeight="1" x14ac:dyDescent="0.75">
      <c r="B2267" s="205" t="str">
        <f>'5 Driver Data'!B2267</f>
        <v>2259</v>
      </c>
      <c r="C2267" s="193">
        <f>'5 Driver Data'!C2267</f>
        <v>0</v>
      </c>
      <c r="D2267" s="192">
        <f>'5 Driver Data'!D2267</f>
        <v>0</v>
      </c>
      <c r="E2267" s="191">
        <f>'5 Driver Data'!E2267</f>
        <v>0</v>
      </c>
      <c r="F2267" s="191">
        <f>'5 Driver Data'!F2267</f>
        <v>0</v>
      </c>
      <c r="G2267" s="191">
        <f>'5 Driver Data'!G2267</f>
        <v>0</v>
      </c>
      <c r="H2267" s="191">
        <f>'5 Driver Data'!H2267</f>
        <v>0</v>
      </c>
      <c r="I2267" s="191">
        <f>'5 Driver Data'!I2267</f>
        <v>0</v>
      </c>
      <c r="J2267" s="191">
        <f>'5 Driver Data'!J2267</f>
        <v>0</v>
      </c>
      <c r="K2267" s="206">
        <f>'5 Driver Data'!K2267</f>
        <v>0</v>
      </c>
      <c r="L2267" s="1"/>
      <c r="M2267" s="216" t="str">
        <f>IF(D2267=0,"Blank",'3 Model Input'!E$44*'3 Model Input'!E$45)</f>
        <v>Blank</v>
      </c>
      <c r="N2267" s="197" t="str">
        <f t="shared" si="370"/>
        <v>Blank</v>
      </c>
      <c r="O2267" s="197" t="str">
        <f>IF(D2267=0,"Blank",'3 Model Input'!E$49*(1-'3 Model Input'!E$51))</f>
        <v>Blank</v>
      </c>
      <c r="P2267" s="197" t="str">
        <f t="shared" si="371"/>
        <v>Blank</v>
      </c>
      <c r="Q2267" s="197" t="str">
        <f>IF(D2267=0,"Blank",IF(D2267="BEV",E2267*(1-'3 Model Input'!E$54), E2267))</f>
        <v>Blank</v>
      </c>
      <c r="R2267" s="198" t="str">
        <f>IF(D2267=0,"Blank",IF(D2267="PHEV",F2267/G2267,F2267*(1-'3 Model Input'!E$54)/G2267))</f>
        <v>Blank</v>
      </c>
      <c r="S2267" s="198" t="str">
        <f>IF(D2267=0,"Blank",IF(D2267="PHEV",MIN(M2267,E2267),MIN(M2267,(E2267*(1-'3 Model Input'!E$54)))))</f>
        <v>Blank</v>
      </c>
      <c r="T2267" s="217" t="str">
        <f t="shared" si="372"/>
        <v>Blank</v>
      </c>
      <c r="U2267" s="89"/>
      <c r="V2267" s="216" t="str">
        <f>IF(D2267=0,"Blank",P2267*'3 Model Input'!E$50)</f>
        <v>Blank</v>
      </c>
      <c r="W2267" s="197" t="str">
        <f t="shared" si="373"/>
        <v>Blank</v>
      </c>
      <c r="X2267" s="197" t="str">
        <f t="shared" si="374"/>
        <v>Blank</v>
      </c>
      <c r="Y2267" s="197" t="str">
        <f t="shared" si="375"/>
        <v>Blank</v>
      </c>
      <c r="Z2267" s="197" t="str">
        <f t="shared" si="376"/>
        <v>Blank</v>
      </c>
      <c r="AA2267" s="223" t="str" cm="1">
        <f t="array" ref="AA2267">_xlfn.IFS(ISTEXT('3 Model Input'!F$70),"Missing",ISTEXT('3 Model Input'!I$70),"Missing",ISNUMBER('3 Model Input'!K$70),'3 Model Input'!K$70*P2267)</f>
        <v>Missing</v>
      </c>
      <c r="AB2267" s="89"/>
      <c r="AC2267" s="227" t="str" cm="1">
        <f t="array" ref="AC2267">IF(D2267=0,"Blank",_xlfn.IFS('3 Model Input'!E$61=1,(V2267*G2267)/T2267,'3 Model Input'!E$61=2,(W2267*G2267)/T2267,'3 Model Input'!E$61=3,(X2267*G2267)/T2267,'3 Model Input'!E$61=4,(Y2267*G2267)/T2267,'3 Model Input'!E$61=5,(Z2267*G2267)/T2267, ISTEXT('3 Model Input'!E$61),"Missing",'3 Model Input'!E$61=6,(AA2267*G2267)/T2267))</f>
        <v>Blank</v>
      </c>
      <c r="AD2267" s="202" t="str">
        <f t="shared" si="377"/>
        <v>Blank</v>
      </c>
      <c r="AE2267" s="202" t="str">
        <f t="shared" si="378"/>
        <v>Blank</v>
      </c>
      <c r="AF2267" s="217" t="str">
        <f t="shared" si="379"/>
        <v>Blank</v>
      </c>
      <c r="AG2267" s="9" t="str" cm="1">
        <f t="array" ref="AG2267">_xlfn.IFS(ISNUMBER(AC2267), "", ISNUMBER(SEARCH("Blank", AC2267)), "", ISERROR(AC2267), "Bad input on tab 3")</f>
        <v/>
      </c>
    </row>
    <row r="2268" spans="2:33" ht="15" customHeight="1" x14ac:dyDescent="0.75">
      <c r="B2268" s="205" t="str">
        <f>'5 Driver Data'!B2268</f>
        <v>2260</v>
      </c>
      <c r="C2268" s="193">
        <f>'5 Driver Data'!C2268</f>
        <v>0</v>
      </c>
      <c r="D2268" s="192">
        <f>'5 Driver Data'!D2268</f>
        <v>0</v>
      </c>
      <c r="E2268" s="191">
        <f>'5 Driver Data'!E2268</f>
        <v>0</v>
      </c>
      <c r="F2268" s="191">
        <f>'5 Driver Data'!F2268</f>
        <v>0</v>
      </c>
      <c r="G2268" s="191">
        <f>'5 Driver Data'!G2268</f>
        <v>0</v>
      </c>
      <c r="H2268" s="191">
        <f>'5 Driver Data'!H2268</f>
        <v>0</v>
      </c>
      <c r="I2268" s="191">
        <f>'5 Driver Data'!I2268</f>
        <v>0</v>
      </c>
      <c r="J2268" s="191">
        <f>'5 Driver Data'!J2268</f>
        <v>0</v>
      </c>
      <c r="K2268" s="206">
        <f>'5 Driver Data'!K2268</f>
        <v>0</v>
      </c>
      <c r="L2268" s="1"/>
      <c r="M2268" s="216" t="str">
        <f>IF(D2268=0,"Blank",'3 Model Input'!E$44*'3 Model Input'!E$45)</f>
        <v>Blank</v>
      </c>
      <c r="N2268" s="197" t="str">
        <f t="shared" si="370"/>
        <v>Blank</v>
      </c>
      <c r="O2268" s="197" t="str">
        <f>IF(D2268=0,"Blank",'3 Model Input'!E$49*(1-'3 Model Input'!E$51))</f>
        <v>Blank</v>
      </c>
      <c r="P2268" s="197" t="str">
        <f t="shared" si="371"/>
        <v>Blank</v>
      </c>
      <c r="Q2268" s="197" t="str">
        <f>IF(D2268=0,"Blank",IF(D2268="BEV",E2268*(1-'3 Model Input'!E$54), E2268))</f>
        <v>Blank</v>
      </c>
      <c r="R2268" s="198" t="str">
        <f>IF(D2268=0,"Blank",IF(D2268="PHEV",F2268/G2268,F2268*(1-'3 Model Input'!E$54)/G2268))</f>
        <v>Blank</v>
      </c>
      <c r="S2268" s="198" t="str">
        <f>IF(D2268=0,"Blank",IF(D2268="PHEV",MIN(M2268,E2268),MIN(M2268,(E2268*(1-'3 Model Input'!E$54)))))</f>
        <v>Blank</v>
      </c>
      <c r="T2268" s="217" t="str">
        <f t="shared" si="372"/>
        <v>Blank</v>
      </c>
      <c r="U2268" s="89"/>
      <c r="V2268" s="216" t="str">
        <f>IF(D2268=0,"Blank",P2268*'3 Model Input'!E$50)</f>
        <v>Blank</v>
      </c>
      <c r="W2268" s="197" t="str">
        <f t="shared" si="373"/>
        <v>Blank</v>
      </c>
      <c r="X2268" s="197" t="str">
        <f t="shared" si="374"/>
        <v>Blank</v>
      </c>
      <c r="Y2268" s="197" t="str">
        <f t="shared" si="375"/>
        <v>Blank</v>
      </c>
      <c r="Z2268" s="197" t="str">
        <f t="shared" si="376"/>
        <v>Blank</v>
      </c>
      <c r="AA2268" s="223" t="str" cm="1">
        <f t="array" ref="AA2268">_xlfn.IFS(ISTEXT('3 Model Input'!F$70),"Missing",ISTEXT('3 Model Input'!I$70),"Missing",ISNUMBER('3 Model Input'!K$70),'3 Model Input'!K$70*P2268)</f>
        <v>Missing</v>
      </c>
      <c r="AB2268" s="89"/>
      <c r="AC2268" s="227" t="str" cm="1">
        <f t="array" ref="AC2268">IF(D2268=0,"Blank",_xlfn.IFS('3 Model Input'!E$61=1,(V2268*G2268)/T2268,'3 Model Input'!E$61=2,(W2268*G2268)/T2268,'3 Model Input'!E$61=3,(X2268*G2268)/T2268,'3 Model Input'!E$61=4,(Y2268*G2268)/T2268,'3 Model Input'!E$61=5,(Z2268*G2268)/T2268, ISTEXT('3 Model Input'!E$61),"Missing",'3 Model Input'!E$61=6,(AA2268*G2268)/T2268))</f>
        <v>Blank</v>
      </c>
      <c r="AD2268" s="202" t="str">
        <f t="shared" si="377"/>
        <v>Blank</v>
      </c>
      <c r="AE2268" s="202" t="str">
        <f t="shared" si="378"/>
        <v>Blank</v>
      </c>
      <c r="AF2268" s="217" t="str">
        <f t="shared" si="379"/>
        <v>Blank</v>
      </c>
      <c r="AG2268" s="9" t="str" cm="1">
        <f t="array" ref="AG2268">_xlfn.IFS(ISNUMBER(AC2268), "", ISNUMBER(SEARCH("Blank", AC2268)), "", ISERROR(AC2268), "Bad input on tab 3")</f>
        <v/>
      </c>
    </row>
    <row r="2269" spans="2:33" ht="15" customHeight="1" x14ac:dyDescent="0.75">
      <c r="B2269" s="205" t="str">
        <f>'5 Driver Data'!B2269</f>
        <v>2261</v>
      </c>
      <c r="C2269" s="193">
        <f>'5 Driver Data'!C2269</f>
        <v>0</v>
      </c>
      <c r="D2269" s="192">
        <f>'5 Driver Data'!D2269</f>
        <v>0</v>
      </c>
      <c r="E2269" s="191">
        <f>'5 Driver Data'!E2269</f>
        <v>0</v>
      </c>
      <c r="F2269" s="191">
        <f>'5 Driver Data'!F2269</f>
        <v>0</v>
      </c>
      <c r="G2269" s="191">
        <f>'5 Driver Data'!G2269</f>
        <v>0</v>
      </c>
      <c r="H2269" s="191">
        <f>'5 Driver Data'!H2269</f>
        <v>0</v>
      </c>
      <c r="I2269" s="191">
        <f>'5 Driver Data'!I2269</f>
        <v>0</v>
      </c>
      <c r="J2269" s="191">
        <f>'5 Driver Data'!J2269</f>
        <v>0</v>
      </c>
      <c r="K2269" s="206">
        <f>'5 Driver Data'!K2269</f>
        <v>0</v>
      </c>
      <c r="L2269" s="1"/>
      <c r="M2269" s="216" t="str">
        <f>IF(D2269=0,"Blank",'3 Model Input'!E$44*'3 Model Input'!E$45)</f>
        <v>Blank</v>
      </c>
      <c r="N2269" s="197" t="str">
        <f t="shared" si="370"/>
        <v>Blank</v>
      </c>
      <c r="O2269" s="197" t="str">
        <f>IF(D2269=0,"Blank",'3 Model Input'!E$49*(1-'3 Model Input'!E$51))</f>
        <v>Blank</v>
      </c>
      <c r="P2269" s="197" t="str">
        <f t="shared" si="371"/>
        <v>Blank</v>
      </c>
      <c r="Q2269" s="197" t="str">
        <f>IF(D2269=0,"Blank",IF(D2269="BEV",E2269*(1-'3 Model Input'!E$54), E2269))</f>
        <v>Blank</v>
      </c>
      <c r="R2269" s="198" t="str">
        <f>IF(D2269=0,"Blank",IF(D2269="PHEV",F2269/G2269,F2269*(1-'3 Model Input'!E$54)/G2269))</f>
        <v>Blank</v>
      </c>
      <c r="S2269" s="198" t="str">
        <f>IF(D2269=0,"Blank",IF(D2269="PHEV",MIN(M2269,E2269),MIN(M2269,(E2269*(1-'3 Model Input'!E$54)))))</f>
        <v>Blank</v>
      </c>
      <c r="T2269" s="217" t="str">
        <f t="shared" si="372"/>
        <v>Blank</v>
      </c>
      <c r="U2269" s="89"/>
      <c r="V2269" s="216" t="str">
        <f>IF(D2269=0,"Blank",P2269*'3 Model Input'!E$50)</f>
        <v>Blank</v>
      </c>
      <c r="W2269" s="197" t="str">
        <f t="shared" si="373"/>
        <v>Blank</v>
      </c>
      <c r="X2269" s="197" t="str">
        <f t="shared" si="374"/>
        <v>Blank</v>
      </c>
      <c r="Y2269" s="197" t="str">
        <f t="shared" si="375"/>
        <v>Blank</v>
      </c>
      <c r="Z2269" s="197" t="str">
        <f t="shared" si="376"/>
        <v>Blank</v>
      </c>
      <c r="AA2269" s="223" t="str" cm="1">
        <f t="array" ref="AA2269">_xlfn.IFS(ISTEXT('3 Model Input'!F$70),"Missing",ISTEXT('3 Model Input'!I$70),"Missing",ISNUMBER('3 Model Input'!K$70),'3 Model Input'!K$70*P2269)</f>
        <v>Missing</v>
      </c>
      <c r="AB2269" s="89"/>
      <c r="AC2269" s="227" t="str" cm="1">
        <f t="array" ref="AC2269">IF(D2269=0,"Blank",_xlfn.IFS('3 Model Input'!E$61=1,(V2269*G2269)/T2269,'3 Model Input'!E$61=2,(W2269*G2269)/T2269,'3 Model Input'!E$61=3,(X2269*G2269)/T2269,'3 Model Input'!E$61=4,(Y2269*G2269)/T2269,'3 Model Input'!E$61=5,(Z2269*G2269)/T2269, ISTEXT('3 Model Input'!E$61),"Missing",'3 Model Input'!E$61=6,(AA2269*G2269)/T2269))</f>
        <v>Blank</v>
      </c>
      <c r="AD2269" s="202" t="str">
        <f t="shared" si="377"/>
        <v>Blank</v>
      </c>
      <c r="AE2269" s="202" t="str">
        <f t="shared" si="378"/>
        <v>Blank</v>
      </c>
      <c r="AF2269" s="217" t="str">
        <f t="shared" si="379"/>
        <v>Blank</v>
      </c>
      <c r="AG2269" s="9" t="str" cm="1">
        <f t="array" ref="AG2269">_xlfn.IFS(ISNUMBER(AC2269), "", ISNUMBER(SEARCH("Blank", AC2269)), "", ISERROR(AC2269), "Bad input on tab 3")</f>
        <v/>
      </c>
    </row>
    <row r="2270" spans="2:33" ht="15" customHeight="1" x14ac:dyDescent="0.75">
      <c r="B2270" s="205" t="str">
        <f>'5 Driver Data'!B2270</f>
        <v>2262</v>
      </c>
      <c r="C2270" s="193">
        <f>'5 Driver Data'!C2270</f>
        <v>0</v>
      </c>
      <c r="D2270" s="192">
        <f>'5 Driver Data'!D2270</f>
        <v>0</v>
      </c>
      <c r="E2270" s="191">
        <f>'5 Driver Data'!E2270</f>
        <v>0</v>
      </c>
      <c r="F2270" s="191">
        <f>'5 Driver Data'!F2270</f>
        <v>0</v>
      </c>
      <c r="G2270" s="191">
        <f>'5 Driver Data'!G2270</f>
        <v>0</v>
      </c>
      <c r="H2270" s="191">
        <f>'5 Driver Data'!H2270</f>
        <v>0</v>
      </c>
      <c r="I2270" s="191">
        <f>'5 Driver Data'!I2270</f>
        <v>0</v>
      </c>
      <c r="J2270" s="191">
        <f>'5 Driver Data'!J2270</f>
        <v>0</v>
      </c>
      <c r="K2270" s="206">
        <f>'5 Driver Data'!K2270</f>
        <v>0</v>
      </c>
      <c r="L2270" s="1"/>
      <c r="M2270" s="216" t="str">
        <f>IF(D2270=0,"Blank",'3 Model Input'!E$44*'3 Model Input'!E$45)</f>
        <v>Blank</v>
      </c>
      <c r="N2270" s="197" t="str">
        <f t="shared" si="370"/>
        <v>Blank</v>
      </c>
      <c r="O2270" s="197" t="str">
        <f>IF(D2270=0,"Blank",'3 Model Input'!E$49*(1-'3 Model Input'!E$51))</f>
        <v>Blank</v>
      </c>
      <c r="P2270" s="197" t="str">
        <f t="shared" si="371"/>
        <v>Blank</v>
      </c>
      <c r="Q2270" s="197" t="str">
        <f>IF(D2270=0,"Blank",IF(D2270="BEV",E2270*(1-'3 Model Input'!E$54), E2270))</f>
        <v>Blank</v>
      </c>
      <c r="R2270" s="198" t="str">
        <f>IF(D2270=0,"Blank",IF(D2270="PHEV",F2270/G2270,F2270*(1-'3 Model Input'!E$54)/G2270))</f>
        <v>Blank</v>
      </c>
      <c r="S2270" s="198" t="str">
        <f>IF(D2270=0,"Blank",IF(D2270="PHEV",MIN(M2270,E2270),MIN(M2270,(E2270*(1-'3 Model Input'!E$54)))))</f>
        <v>Blank</v>
      </c>
      <c r="T2270" s="217" t="str">
        <f t="shared" si="372"/>
        <v>Blank</v>
      </c>
      <c r="U2270" s="89"/>
      <c r="V2270" s="216" t="str">
        <f>IF(D2270=0,"Blank",P2270*'3 Model Input'!E$50)</f>
        <v>Blank</v>
      </c>
      <c r="W2270" s="197" t="str">
        <f t="shared" si="373"/>
        <v>Blank</v>
      </c>
      <c r="X2270" s="197" t="str">
        <f t="shared" si="374"/>
        <v>Blank</v>
      </c>
      <c r="Y2270" s="197" t="str">
        <f t="shared" si="375"/>
        <v>Blank</v>
      </c>
      <c r="Z2270" s="197" t="str">
        <f t="shared" si="376"/>
        <v>Blank</v>
      </c>
      <c r="AA2270" s="223" t="str" cm="1">
        <f t="array" ref="AA2270">_xlfn.IFS(ISTEXT('3 Model Input'!F$70),"Missing",ISTEXT('3 Model Input'!I$70),"Missing",ISNUMBER('3 Model Input'!K$70),'3 Model Input'!K$70*P2270)</f>
        <v>Missing</v>
      </c>
      <c r="AB2270" s="89"/>
      <c r="AC2270" s="227" t="str" cm="1">
        <f t="array" ref="AC2270">IF(D2270=0,"Blank",_xlfn.IFS('3 Model Input'!E$61=1,(V2270*G2270)/T2270,'3 Model Input'!E$61=2,(W2270*G2270)/T2270,'3 Model Input'!E$61=3,(X2270*G2270)/T2270,'3 Model Input'!E$61=4,(Y2270*G2270)/T2270,'3 Model Input'!E$61=5,(Z2270*G2270)/T2270, ISTEXT('3 Model Input'!E$61),"Missing",'3 Model Input'!E$61=6,(AA2270*G2270)/T2270))</f>
        <v>Blank</v>
      </c>
      <c r="AD2270" s="202" t="str">
        <f t="shared" si="377"/>
        <v>Blank</v>
      </c>
      <c r="AE2270" s="202" t="str">
        <f t="shared" si="378"/>
        <v>Blank</v>
      </c>
      <c r="AF2270" s="217" t="str">
        <f t="shared" si="379"/>
        <v>Blank</v>
      </c>
      <c r="AG2270" s="9" t="str" cm="1">
        <f t="array" ref="AG2270">_xlfn.IFS(ISNUMBER(AC2270), "", ISNUMBER(SEARCH("Blank", AC2270)), "", ISERROR(AC2270), "Bad input on tab 3")</f>
        <v/>
      </c>
    </row>
    <row r="2271" spans="2:33" ht="15" customHeight="1" x14ac:dyDescent="0.75">
      <c r="B2271" s="205" t="str">
        <f>'5 Driver Data'!B2271</f>
        <v>2263</v>
      </c>
      <c r="C2271" s="193">
        <f>'5 Driver Data'!C2271</f>
        <v>0</v>
      </c>
      <c r="D2271" s="192">
        <f>'5 Driver Data'!D2271</f>
        <v>0</v>
      </c>
      <c r="E2271" s="191">
        <f>'5 Driver Data'!E2271</f>
        <v>0</v>
      </c>
      <c r="F2271" s="191">
        <f>'5 Driver Data'!F2271</f>
        <v>0</v>
      </c>
      <c r="G2271" s="191">
        <f>'5 Driver Data'!G2271</f>
        <v>0</v>
      </c>
      <c r="H2271" s="191">
        <f>'5 Driver Data'!H2271</f>
        <v>0</v>
      </c>
      <c r="I2271" s="191">
        <f>'5 Driver Data'!I2271</f>
        <v>0</v>
      </c>
      <c r="J2271" s="191">
        <f>'5 Driver Data'!J2271</f>
        <v>0</v>
      </c>
      <c r="K2271" s="206">
        <f>'5 Driver Data'!K2271</f>
        <v>0</v>
      </c>
      <c r="L2271" s="1"/>
      <c r="M2271" s="216" t="str">
        <f>IF(D2271=0,"Blank",'3 Model Input'!E$44*'3 Model Input'!E$45)</f>
        <v>Blank</v>
      </c>
      <c r="N2271" s="197" t="str">
        <f t="shared" si="370"/>
        <v>Blank</v>
      </c>
      <c r="O2271" s="197" t="str">
        <f>IF(D2271=0,"Blank",'3 Model Input'!E$49*(1-'3 Model Input'!E$51))</f>
        <v>Blank</v>
      </c>
      <c r="P2271" s="197" t="str">
        <f t="shared" si="371"/>
        <v>Blank</v>
      </c>
      <c r="Q2271" s="197" t="str">
        <f>IF(D2271=0,"Blank",IF(D2271="BEV",E2271*(1-'3 Model Input'!E$54), E2271))</f>
        <v>Blank</v>
      </c>
      <c r="R2271" s="198" t="str">
        <f>IF(D2271=0,"Blank",IF(D2271="PHEV",F2271/G2271,F2271*(1-'3 Model Input'!E$54)/G2271))</f>
        <v>Blank</v>
      </c>
      <c r="S2271" s="198" t="str">
        <f>IF(D2271=0,"Blank",IF(D2271="PHEV",MIN(M2271,E2271),MIN(M2271,(E2271*(1-'3 Model Input'!E$54)))))</f>
        <v>Blank</v>
      </c>
      <c r="T2271" s="217" t="str">
        <f t="shared" si="372"/>
        <v>Blank</v>
      </c>
      <c r="U2271" s="89"/>
      <c r="V2271" s="216" t="str">
        <f>IF(D2271=0,"Blank",P2271*'3 Model Input'!E$50)</f>
        <v>Blank</v>
      </c>
      <c r="W2271" s="197" t="str">
        <f t="shared" si="373"/>
        <v>Blank</v>
      </c>
      <c r="X2271" s="197" t="str">
        <f t="shared" si="374"/>
        <v>Blank</v>
      </c>
      <c r="Y2271" s="197" t="str">
        <f t="shared" si="375"/>
        <v>Blank</v>
      </c>
      <c r="Z2271" s="197" t="str">
        <f t="shared" si="376"/>
        <v>Blank</v>
      </c>
      <c r="AA2271" s="223" t="str" cm="1">
        <f t="array" ref="AA2271">_xlfn.IFS(ISTEXT('3 Model Input'!F$70),"Missing",ISTEXT('3 Model Input'!I$70),"Missing",ISNUMBER('3 Model Input'!K$70),'3 Model Input'!K$70*P2271)</f>
        <v>Missing</v>
      </c>
      <c r="AB2271" s="89"/>
      <c r="AC2271" s="227" t="str" cm="1">
        <f t="array" ref="AC2271">IF(D2271=0,"Blank",_xlfn.IFS('3 Model Input'!E$61=1,(V2271*G2271)/T2271,'3 Model Input'!E$61=2,(W2271*G2271)/T2271,'3 Model Input'!E$61=3,(X2271*G2271)/T2271,'3 Model Input'!E$61=4,(Y2271*G2271)/T2271,'3 Model Input'!E$61=5,(Z2271*G2271)/T2271, ISTEXT('3 Model Input'!E$61),"Missing",'3 Model Input'!E$61=6,(AA2271*G2271)/T2271))</f>
        <v>Blank</v>
      </c>
      <c r="AD2271" s="202" t="str">
        <f t="shared" si="377"/>
        <v>Blank</v>
      </c>
      <c r="AE2271" s="202" t="str">
        <f t="shared" si="378"/>
        <v>Blank</v>
      </c>
      <c r="AF2271" s="217" t="str">
        <f t="shared" si="379"/>
        <v>Blank</v>
      </c>
      <c r="AG2271" s="9" t="str" cm="1">
        <f t="array" ref="AG2271">_xlfn.IFS(ISNUMBER(AC2271), "", ISNUMBER(SEARCH("Blank", AC2271)), "", ISERROR(AC2271), "Bad input on tab 3")</f>
        <v/>
      </c>
    </row>
    <row r="2272" spans="2:33" ht="15" customHeight="1" x14ac:dyDescent="0.75">
      <c r="B2272" s="205" t="str">
        <f>'5 Driver Data'!B2272</f>
        <v>2264</v>
      </c>
      <c r="C2272" s="193">
        <f>'5 Driver Data'!C2272</f>
        <v>0</v>
      </c>
      <c r="D2272" s="192">
        <f>'5 Driver Data'!D2272</f>
        <v>0</v>
      </c>
      <c r="E2272" s="191">
        <f>'5 Driver Data'!E2272</f>
        <v>0</v>
      </c>
      <c r="F2272" s="191">
        <f>'5 Driver Data'!F2272</f>
        <v>0</v>
      </c>
      <c r="G2272" s="191">
        <f>'5 Driver Data'!G2272</f>
        <v>0</v>
      </c>
      <c r="H2272" s="191">
        <f>'5 Driver Data'!H2272</f>
        <v>0</v>
      </c>
      <c r="I2272" s="191">
        <f>'5 Driver Data'!I2272</f>
        <v>0</v>
      </c>
      <c r="J2272" s="191">
        <f>'5 Driver Data'!J2272</f>
        <v>0</v>
      </c>
      <c r="K2272" s="206">
        <f>'5 Driver Data'!K2272</f>
        <v>0</v>
      </c>
      <c r="L2272" s="1"/>
      <c r="M2272" s="216" t="str">
        <f>IF(D2272=0,"Blank",'3 Model Input'!E$44*'3 Model Input'!E$45)</f>
        <v>Blank</v>
      </c>
      <c r="N2272" s="197" t="str">
        <f t="shared" si="370"/>
        <v>Blank</v>
      </c>
      <c r="O2272" s="197" t="str">
        <f>IF(D2272=0,"Blank",'3 Model Input'!E$49*(1-'3 Model Input'!E$51))</f>
        <v>Blank</v>
      </c>
      <c r="P2272" s="197" t="str">
        <f t="shared" si="371"/>
        <v>Blank</v>
      </c>
      <c r="Q2272" s="197" t="str">
        <f>IF(D2272=0,"Blank",IF(D2272="BEV",E2272*(1-'3 Model Input'!E$54), E2272))</f>
        <v>Blank</v>
      </c>
      <c r="R2272" s="198" t="str">
        <f>IF(D2272=0,"Blank",IF(D2272="PHEV",F2272/G2272,F2272*(1-'3 Model Input'!E$54)/G2272))</f>
        <v>Blank</v>
      </c>
      <c r="S2272" s="198" t="str">
        <f>IF(D2272=0,"Blank",IF(D2272="PHEV",MIN(M2272,E2272),MIN(M2272,(E2272*(1-'3 Model Input'!E$54)))))</f>
        <v>Blank</v>
      </c>
      <c r="T2272" s="217" t="str">
        <f t="shared" si="372"/>
        <v>Blank</v>
      </c>
      <c r="U2272" s="89"/>
      <c r="V2272" s="216" t="str">
        <f>IF(D2272=0,"Blank",P2272*'3 Model Input'!E$50)</f>
        <v>Blank</v>
      </c>
      <c r="W2272" s="197" t="str">
        <f t="shared" si="373"/>
        <v>Blank</v>
      </c>
      <c r="X2272" s="197" t="str">
        <f t="shared" si="374"/>
        <v>Blank</v>
      </c>
      <c r="Y2272" s="197" t="str">
        <f t="shared" si="375"/>
        <v>Blank</v>
      </c>
      <c r="Z2272" s="197" t="str">
        <f t="shared" si="376"/>
        <v>Blank</v>
      </c>
      <c r="AA2272" s="223" t="str" cm="1">
        <f t="array" ref="AA2272">_xlfn.IFS(ISTEXT('3 Model Input'!F$70),"Missing",ISTEXT('3 Model Input'!I$70),"Missing",ISNUMBER('3 Model Input'!K$70),'3 Model Input'!K$70*P2272)</f>
        <v>Missing</v>
      </c>
      <c r="AB2272" s="89"/>
      <c r="AC2272" s="227" t="str" cm="1">
        <f t="array" ref="AC2272">IF(D2272=0,"Blank",_xlfn.IFS('3 Model Input'!E$61=1,(V2272*G2272)/T2272,'3 Model Input'!E$61=2,(W2272*G2272)/T2272,'3 Model Input'!E$61=3,(X2272*G2272)/T2272,'3 Model Input'!E$61=4,(Y2272*G2272)/T2272,'3 Model Input'!E$61=5,(Z2272*G2272)/T2272, ISTEXT('3 Model Input'!E$61),"Missing",'3 Model Input'!E$61=6,(AA2272*G2272)/T2272))</f>
        <v>Blank</v>
      </c>
      <c r="AD2272" s="202" t="str">
        <f t="shared" si="377"/>
        <v>Blank</v>
      </c>
      <c r="AE2272" s="202" t="str">
        <f t="shared" si="378"/>
        <v>Blank</v>
      </c>
      <c r="AF2272" s="217" t="str">
        <f t="shared" si="379"/>
        <v>Blank</v>
      </c>
      <c r="AG2272" s="9" t="str" cm="1">
        <f t="array" ref="AG2272">_xlfn.IFS(ISNUMBER(AC2272), "", ISNUMBER(SEARCH("Blank", AC2272)), "", ISERROR(AC2272), "Bad input on tab 3")</f>
        <v/>
      </c>
    </row>
    <row r="2273" spans="2:33" ht="15" customHeight="1" x14ac:dyDescent="0.75">
      <c r="B2273" s="205" t="str">
        <f>'5 Driver Data'!B2273</f>
        <v>2265</v>
      </c>
      <c r="C2273" s="193">
        <f>'5 Driver Data'!C2273</f>
        <v>0</v>
      </c>
      <c r="D2273" s="192">
        <f>'5 Driver Data'!D2273</f>
        <v>0</v>
      </c>
      <c r="E2273" s="191">
        <f>'5 Driver Data'!E2273</f>
        <v>0</v>
      </c>
      <c r="F2273" s="191">
        <f>'5 Driver Data'!F2273</f>
        <v>0</v>
      </c>
      <c r="G2273" s="191">
        <f>'5 Driver Data'!G2273</f>
        <v>0</v>
      </c>
      <c r="H2273" s="191">
        <f>'5 Driver Data'!H2273</f>
        <v>0</v>
      </c>
      <c r="I2273" s="191">
        <f>'5 Driver Data'!I2273</f>
        <v>0</v>
      </c>
      <c r="J2273" s="191">
        <f>'5 Driver Data'!J2273</f>
        <v>0</v>
      </c>
      <c r="K2273" s="206">
        <f>'5 Driver Data'!K2273</f>
        <v>0</v>
      </c>
      <c r="L2273" s="1"/>
      <c r="M2273" s="216" t="str">
        <f>IF(D2273=0,"Blank",'3 Model Input'!E$44*'3 Model Input'!E$45)</f>
        <v>Blank</v>
      </c>
      <c r="N2273" s="197" t="str">
        <f t="shared" si="370"/>
        <v>Blank</v>
      </c>
      <c r="O2273" s="197" t="str">
        <f>IF(D2273=0,"Blank",'3 Model Input'!E$49*(1-'3 Model Input'!E$51))</f>
        <v>Blank</v>
      </c>
      <c r="P2273" s="197" t="str">
        <f t="shared" si="371"/>
        <v>Blank</v>
      </c>
      <c r="Q2273" s="197" t="str">
        <f>IF(D2273=0,"Blank",IF(D2273="BEV",E2273*(1-'3 Model Input'!E$54), E2273))</f>
        <v>Blank</v>
      </c>
      <c r="R2273" s="198" t="str">
        <f>IF(D2273=0,"Blank",IF(D2273="PHEV",F2273/G2273,F2273*(1-'3 Model Input'!E$54)/G2273))</f>
        <v>Blank</v>
      </c>
      <c r="S2273" s="198" t="str">
        <f>IF(D2273=0,"Blank",IF(D2273="PHEV",MIN(M2273,E2273),MIN(M2273,(E2273*(1-'3 Model Input'!E$54)))))</f>
        <v>Blank</v>
      </c>
      <c r="T2273" s="217" t="str">
        <f t="shared" si="372"/>
        <v>Blank</v>
      </c>
      <c r="U2273" s="89"/>
      <c r="V2273" s="216" t="str">
        <f>IF(D2273=0,"Blank",P2273*'3 Model Input'!E$50)</f>
        <v>Blank</v>
      </c>
      <c r="W2273" s="197" t="str">
        <f t="shared" si="373"/>
        <v>Blank</v>
      </c>
      <c r="X2273" s="197" t="str">
        <f t="shared" si="374"/>
        <v>Blank</v>
      </c>
      <c r="Y2273" s="197" t="str">
        <f t="shared" si="375"/>
        <v>Blank</v>
      </c>
      <c r="Z2273" s="197" t="str">
        <f t="shared" si="376"/>
        <v>Blank</v>
      </c>
      <c r="AA2273" s="223" t="str" cm="1">
        <f t="array" ref="AA2273">_xlfn.IFS(ISTEXT('3 Model Input'!F$70),"Missing",ISTEXT('3 Model Input'!I$70),"Missing",ISNUMBER('3 Model Input'!K$70),'3 Model Input'!K$70*P2273)</f>
        <v>Missing</v>
      </c>
      <c r="AB2273" s="89"/>
      <c r="AC2273" s="227" t="str" cm="1">
        <f t="array" ref="AC2273">IF(D2273=0,"Blank",_xlfn.IFS('3 Model Input'!E$61=1,(V2273*G2273)/T2273,'3 Model Input'!E$61=2,(W2273*G2273)/T2273,'3 Model Input'!E$61=3,(X2273*G2273)/T2273,'3 Model Input'!E$61=4,(Y2273*G2273)/T2273,'3 Model Input'!E$61=5,(Z2273*G2273)/T2273, ISTEXT('3 Model Input'!E$61),"Missing",'3 Model Input'!E$61=6,(AA2273*G2273)/T2273))</f>
        <v>Blank</v>
      </c>
      <c r="AD2273" s="202" t="str">
        <f t="shared" si="377"/>
        <v>Blank</v>
      </c>
      <c r="AE2273" s="202" t="str">
        <f t="shared" si="378"/>
        <v>Blank</v>
      </c>
      <c r="AF2273" s="217" t="str">
        <f t="shared" si="379"/>
        <v>Blank</v>
      </c>
      <c r="AG2273" s="9" t="str" cm="1">
        <f t="array" ref="AG2273">_xlfn.IFS(ISNUMBER(AC2273), "", ISNUMBER(SEARCH("Blank", AC2273)), "", ISERROR(AC2273), "Bad input on tab 3")</f>
        <v/>
      </c>
    </row>
    <row r="2274" spans="2:33" ht="15" customHeight="1" x14ac:dyDescent="0.75">
      <c r="B2274" s="205" t="str">
        <f>'5 Driver Data'!B2274</f>
        <v>2266</v>
      </c>
      <c r="C2274" s="193">
        <f>'5 Driver Data'!C2274</f>
        <v>0</v>
      </c>
      <c r="D2274" s="192">
        <f>'5 Driver Data'!D2274</f>
        <v>0</v>
      </c>
      <c r="E2274" s="191">
        <f>'5 Driver Data'!E2274</f>
        <v>0</v>
      </c>
      <c r="F2274" s="191">
        <f>'5 Driver Data'!F2274</f>
        <v>0</v>
      </c>
      <c r="G2274" s="191">
        <f>'5 Driver Data'!G2274</f>
        <v>0</v>
      </c>
      <c r="H2274" s="191">
        <f>'5 Driver Data'!H2274</f>
        <v>0</v>
      </c>
      <c r="I2274" s="191">
        <f>'5 Driver Data'!I2274</f>
        <v>0</v>
      </c>
      <c r="J2274" s="191">
        <f>'5 Driver Data'!J2274</f>
        <v>0</v>
      </c>
      <c r="K2274" s="206">
        <f>'5 Driver Data'!K2274</f>
        <v>0</v>
      </c>
      <c r="L2274" s="1"/>
      <c r="M2274" s="216" t="str">
        <f>IF(D2274=0,"Blank",'3 Model Input'!E$44*'3 Model Input'!E$45)</f>
        <v>Blank</v>
      </c>
      <c r="N2274" s="197" t="str">
        <f t="shared" si="370"/>
        <v>Blank</v>
      </c>
      <c r="O2274" s="197" t="str">
        <f>IF(D2274=0,"Blank",'3 Model Input'!E$49*(1-'3 Model Input'!E$51))</f>
        <v>Blank</v>
      </c>
      <c r="P2274" s="197" t="str">
        <f t="shared" si="371"/>
        <v>Blank</v>
      </c>
      <c r="Q2274" s="197" t="str">
        <f>IF(D2274=0,"Blank",IF(D2274="BEV",E2274*(1-'3 Model Input'!E$54), E2274))</f>
        <v>Blank</v>
      </c>
      <c r="R2274" s="198" t="str">
        <f>IF(D2274=0,"Blank",IF(D2274="PHEV",F2274/G2274,F2274*(1-'3 Model Input'!E$54)/G2274))</f>
        <v>Blank</v>
      </c>
      <c r="S2274" s="198" t="str">
        <f>IF(D2274=0,"Blank",IF(D2274="PHEV",MIN(M2274,E2274),MIN(M2274,(E2274*(1-'3 Model Input'!E$54)))))</f>
        <v>Blank</v>
      </c>
      <c r="T2274" s="217" t="str">
        <f t="shared" si="372"/>
        <v>Blank</v>
      </c>
      <c r="U2274" s="89"/>
      <c r="V2274" s="216" t="str">
        <f>IF(D2274=0,"Blank",P2274*'3 Model Input'!E$50)</f>
        <v>Blank</v>
      </c>
      <c r="W2274" s="197" t="str">
        <f t="shared" si="373"/>
        <v>Blank</v>
      </c>
      <c r="X2274" s="197" t="str">
        <f t="shared" si="374"/>
        <v>Blank</v>
      </c>
      <c r="Y2274" s="197" t="str">
        <f t="shared" si="375"/>
        <v>Blank</v>
      </c>
      <c r="Z2274" s="197" t="str">
        <f t="shared" si="376"/>
        <v>Blank</v>
      </c>
      <c r="AA2274" s="223" t="str" cm="1">
        <f t="array" ref="AA2274">_xlfn.IFS(ISTEXT('3 Model Input'!F$70),"Missing",ISTEXT('3 Model Input'!I$70),"Missing",ISNUMBER('3 Model Input'!K$70),'3 Model Input'!K$70*P2274)</f>
        <v>Missing</v>
      </c>
      <c r="AB2274" s="89"/>
      <c r="AC2274" s="227" t="str" cm="1">
        <f t="array" ref="AC2274">IF(D2274=0,"Blank",_xlfn.IFS('3 Model Input'!E$61=1,(V2274*G2274)/T2274,'3 Model Input'!E$61=2,(W2274*G2274)/T2274,'3 Model Input'!E$61=3,(X2274*G2274)/T2274,'3 Model Input'!E$61=4,(Y2274*G2274)/T2274,'3 Model Input'!E$61=5,(Z2274*G2274)/T2274, ISTEXT('3 Model Input'!E$61),"Missing",'3 Model Input'!E$61=6,(AA2274*G2274)/T2274))</f>
        <v>Blank</v>
      </c>
      <c r="AD2274" s="202" t="str">
        <f t="shared" si="377"/>
        <v>Blank</v>
      </c>
      <c r="AE2274" s="202" t="str">
        <f t="shared" si="378"/>
        <v>Blank</v>
      </c>
      <c r="AF2274" s="217" t="str">
        <f t="shared" si="379"/>
        <v>Blank</v>
      </c>
      <c r="AG2274" s="9" t="str" cm="1">
        <f t="array" ref="AG2274">_xlfn.IFS(ISNUMBER(AC2274), "", ISNUMBER(SEARCH("Blank", AC2274)), "", ISERROR(AC2274), "Bad input on tab 3")</f>
        <v/>
      </c>
    </row>
    <row r="2275" spans="2:33" ht="15" customHeight="1" x14ac:dyDescent="0.75">
      <c r="B2275" s="205" t="str">
        <f>'5 Driver Data'!B2275</f>
        <v>2267</v>
      </c>
      <c r="C2275" s="193">
        <f>'5 Driver Data'!C2275</f>
        <v>0</v>
      </c>
      <c r="D2275" s="192">
        <f>'5 Driver Data'!D2275</f>
        <v>0</v>
      </c>
      <c r="E2275" s="191">
        <f>'5 Driver Data'!E2275</f>
        <v>0</v>
      </c>
      <c r="F2275" s="191">
        <f>'5 Driver Data'!F2275</f>
        <v>0</v>
      </c>
      <c r="G2275" s="191">
        <f>'5 Driver Data'!G2275</f>
        <v>0</v>
      </c>
      <c r="H2275" s="191">
        <f>'5 Driver Data'!H2275</f>
        <v>0</v>
      </c>
      <c r="I2275" s="191">
        <f>'5 Driver Data'!I2275</f>
        <v>0</v>
      </c>
      <c r="J2275" s="191">
        <f>'5 Driver Data'!J2275</f>
        <v>0</v>
      </c>
      <c r="K2275" s="206">
        <f>'5 Driver Data'!K2275</f>
        <v>0</v>
      </c>
      <c r="L2275" s="1"/>
      <c r="M2275" s="216" t="str">
        <f>IF(D2275=0,"Blank",'3 Model Input'!E$44*'3 Model Input'!E$45)</f>
        <v>Blank</v>
      </c>
      <c r="N2275" s="197" t="str">
        <f t="shared" si="370"/>
        <v>Blank</v>
      </c>
      <c r="O2275" s="197" t="str">
        <f>IF(D2275=0,"Blank",'3 Model Input'!E$49*(1-'3 Model Input'!E$51))</f>
        <v>Blank</v>
      </c>
      <c r="P2275" s="197" t="str">
        <f t="shared" si="371"/>
        <v>Blank</v>
      </c>
      <c r="Q2275" s="197" t="str">
        <f>IF(D2275=0,"Blank",IF(D2275="BEV",E2275*(1-'3 Model Input'!E$54), E2275))</f>
        <v>Blank</v>
      </c>
      <c r="R2275" s="198" t="str">
        <f>IF(D2275=0,"Blank",IF(D2275="PHEV",F2275/G2275,F2275*(1-'3 Model Input'!E$54)/G2275))</f>
        <v>Blank</v>
      </c>
      <c r="S2275" s="198" t="str">
        <f>IF(D2275=0,"Blank",IF(D2275="PHEV",MIN(M2275,E2275),MIN(M2275,(E2275*(1-'3 Model Input'!E$54)))))</f>
        <v>Blank</v>
      </c>
      <c r="T2275" s="217" t="str">
        <f t="shared" si="372"/>
        <v>Blank</v>
      </c>
      <c r="U2275" s="89"/>
      <c r="V2275" s="216" t="str">
        <f>IF(D2275=0,"Blank",P2275*'3 Model Input'!E$50)</f>
        <v>Blank</v>
      </c>
      <c r="W2275" s="197" t="str">
        <f t="shared" si="373"/>
        <v>Blank</v>
      </c>
      <c r="X2275" s="197" t="str">
        <f t="shared" si="374"/>
        <v>Blank</v>
      </c>
      <c r="Y2275" s="197" t="str">
        <f t="shared" si="375"/>
        <v>Blank</v>
      </c>
      <c r="Z2275" s="197" t="str">
        <f t="shared" si="376"/>
        <v>Blank</v>
      </c>
      <c r="AA2275" s="223" t="str" cm="1">
        <f t="array" ref="AA2275">_xlfn.IFS(ISTEXT('3 Model Input'!F$70),"Missing",ISTEXT('3 Model Input'!I$70),"Missing",ISNUMBER('3 Model Input'!K$70),'3 Model Input'!K$70*P2275)</f>
        <v>Missing</v>
      </c>
      <c r="AB2275" s="89"/>
      <c r="AC2275" s="227" t="str" cm="1">
        <f t="array" ref="AC2275">IF(D2275=0,"Blank",_xlfn.IFS('3 Model Input'!E$61=1,(V2275*G2275)/T2275,'3 Model Input'!E$61=2,(W2275*G2275)/T2275,'3 Model Input'!E$61=3,(X2275*G2275)/T2275,'3 Model Input'!E$61=4,(Y2275*G2275)/T2275,'3 Model Input'!E$61=5,(Z2275*G2275)/T2275, ISTEXT('3 Model Input'!E$61),"Missing",'3 Model Input'!E$61=6,(AA2275*G2275)/T2275))</f>
        <v>Blank</v>
      </c>
      <c r="AD2275" s="202" t="str">
        <f t="shared" si="377"/>
        <v>Blank</v>
      </c>
      <c r="AE2275" s="202" t="str">
        <f t="shared" si="378"/>
        <v>Blank</v>
      </c>
      <c r="AF2275" s="217" t="str">
        <f t="shared" si="379"/>
        <v>Blank</v>
      </c>
      <c r="AG2275" s="9" t="str" cm="1">
        <f t="array" ref="AG2275">_xlfn.IFS(ISNUMBER(AC2275), "", ISNUMBER(SEARCH("Blank", AC2275)), "", ISERROR(AC2275), "Bad input on tab 3")</f>
        <v/>
      </c>
    </row>
    <row r="2276" spans="2:33" ht="15" customHeight="1" x14ac:dyDescent="0.75">
      <c r="B2276" s="205" t="str">
        <f>'5 Driver Data'!B2276</f>
        <v>2268</v>
      </c>
      <c r="C2276" s="193">
        <f>'5 Driver Data'!C2276</f>
        <v>0</v>
      </c>
      <c r="D2276" s="192">
        <f>'5 Driver Data'!D2276</f>
        <v>0</v>
      </c>
      <c r="E2276" s="191">
        <f>'5 Driver Data'!E2276</f>
        <v>0</v>
      </c>
      <c r="F2276" s="191">
        <f>'5 Driver Data'!F2276</f>
        <v>0</v>
      </c>
      <c r="G2276" s="191">
        <f>'5 Driver Data'!G2276</f>
        <v>0</v>
      </c>
      <c r="H2276" s="191">
        <f>'5 Driver Data'!H2276</f>
        <v>0</v>
      </c>
      <c r="I2276" s="191">
        <f>'5 Driver Data'!I2276</f>
        <v>0</v>
      </c>
      <c r="J2276" s="191">
        <f>'5 Driver Data'!J2276</f>
        <v>0</v>
      </c>
      <c r="K2276" s="206">
        <f>'5 Driver Data'!K2276</f>
        <v>0</v>
      </c>
      <c r="L2276" s="1"/>
      <c r="M2276" s="216" t="str">
        <f>IF(D2276=0,"Blank",'3 Model Input'!E$44*'3 Model Input'!E$45)</f>
        <v>Blank</v>
      </c>
      <c r="N2276" s="197" t="str">
        <f t="shared" si="370"/>
        <v>Blank</v>
      </c>
      <c r="O2276" s="197" t="str">
        <f>IF(D2276=0,"Blank",'3 Model Input'!E$49*(1-'3 Model Input'!E$51))</f>
        <v>Blank</v>
      </c>
      <c r="P2276" s="197" t="str">
        <f t="shared" si="371"/>
        <v>Blank</v>
      </c>
      <c r="Q2276" s="197" t="str">
        <f>IF(D2276=0,"Blank",IF(D2276="BEV",E2276*(1-'3 Model Input'!E$54), E2276))</f>
        <v>Blank</v>
      </c>
      <c r="R2276" s="198" t="str">
        <f>IF(D2276=0,"Blank",IF(D2276="PHEV",F2276/G2276,F2276*(1-'3 Model Input'!E$54)/G2276))</f>
        <v>Blank</v>
      </c>
      <c r="S2276" s="198" t="str">
        <f>IF(D2276=0,"Blank",IF(D2276="PHEV",MIN(M2276,E2276),MIN(M2276,(E2276*(1-'3 Model Input'!E$54)))))</f>
        <v>Blank</v>
      </c>
      <c r="T2276" s="217" t="str">
        <f t="shared" si="372"/>
        <v>Blank</v>
      </c>
      <c r="U2276" s="89"/>
      <c r="V2276" s="216" t="str">
        <f>IF(D2276=0,"Blank",P2276*'3 Model Input'!E$50)</f>
        <v>Blank</v>
      </c>
      <c r="W2276" s="197" t="str">
        <f t="shared" si="373"/>
        <v>Blank</v>
      </c>
      <c r="X2276" s="197" t="str">
        <f t="shared" si="374"/>
        <v>Blank</v>
      </c>
      <c r="Y2276" s="197" t="str">
        <f t="shared" si="375"/>
        <v>Blank</v>
      </c>
      <c r="Z2276" s="197" t="str">
        <f t="shared" si="376"/>
        <v>Blank</v>
      </c>
      <c r="AA2276" s="223" t="str" cm="1">
        <f t="array" ref="AA2276">_xlfn.IFS(ISTEXT('3 Model Input'!F$70),"Missing",ISTEXT('3 Model Input'!I$70),"Missing",ISNUMBER('3 Model Input'!K$70),'3 Model Input'!K$70*P2276)</f>
        <v>Missing</v>
      </c>
      <c r="AB2276" s="89"/>
      <c r="AC2276" s="227" t="str" cm="1">
        <f t="array" ref="AC2276">IF(D2276=0,"Blank",_xlfn.IFS('3 Model Input'!E$61=1,(V2276*G2276)/T2276,'3 Model Input'!E$61=2,(W2276*G2276)/T2276,'3 Model Input'!E$61=3,(X2276*G2276)/T2276,'3 Model Input'!E$61=4,(Y2276*G2276)/T2276,'3 Model Input'!E$61=5,(Z2276*G2276)/T2276, ISTEXT('3 Model Input'!E$61),"Missing",'3 Model Input'!E$61=6,(AA2276*G2276)/T2276))</f>
        <v>Blank</v>
      </c>
      <c r="AD2276" s="202" t="str">
        <f t="shared" si="377"/>
        <v>Blank</v>
      </c>
      <c r="AE2276" s="202" t="str">
        <f t="shared" si="378"/>
        <v>Blank</v>
      </c>
      <c r="AF2276" s="217" t="str">
        <f t="shared" si="379"/>
        <v>Blank</v>
      </c>
      <c r="AG2276" s="9" t="str" cm="1">
        <f t="array" ref="AG2276">_xlfn.IFS(ISNUMBER(AC2276), "", ISNUMBER(SEARCH("Blank", AC2276)), "", ISERROR(AC2276), "Bad input on tab 3")</f>
        <v/>
      </c>
    </row>
    <row r="2277" spans="2:33" ht="15" customHeight="1" x14ac:dyDescent="0.75">
      <c r="B2277" s="205" t="str">
        <f>'5 Driver Data'!B2277</f>
        <v>2269</v>
      </c>
      <c r="C2277" s="193">
        <f>'5 Driver Data'!C2277</f>
        <v>0</v>
      </c>
      <c r="D2277" s="192">
        <f>'5 Driver Data'!D2277</f>
        <v>0</v>
      </c>
      <c r="E2277" s="191">
        <f>'5 Driver Data'!E2277</f>
        <v>0</v>
      </c>
      <c r="F2277" s="191">
        <f>'5 Driver Data'!F2277</f>
        <v>0</v>
      </c>
      <c r="G2277" s="191">
        <f>'5 Driver Data'!G2277</f>
        <v>0</v>
      </c>
      <c r="H2277" s="191">
        <f>'5 Driver Data'!H2277</f>
        <v>0</v>
      </c>
      <c r="I2277" s="191">
        <f>'5 Driver Data'!I2277</f>
        <v>0</v>
      </c>
      <c r="J2277" s="191">
        <f>'5 Driver Data'!J2277</f>
        <v>0</v>
      </c>
      <c r="K2277" s="206">
        <f>'5 Driver Data'!K2277</f>
        <v>0</v>
      </c>
      <c r="L2277" s="1"/>
      <c r="M2277" s="216" t="str">
        <f>IF(D2277=0,"Blank",'3 Model Input'!E$44*'3 Model Input'!E$45)</f>
        <v>Blank</v>
      </c>
      <c r="N2277" s="197" t="str">
        <f t="shared" si="370"/>
        <v>Blank</v>
      </c>
      <c r="O2277" s="197" t="str">
        <f>IF(D2277=0,"Blank",'3 Model Input'!E$49*(1-'3 Model Input'!E$51))</f>
        <v>Blank</v>
      </c>
      <c r="P2277" s="197" t="str">
        <f t="shared" si="371"/>
        <v>Blank</v>
      </c>
      <c r="Q2277" s="197" t="str">
        <f>IF(D2277=0,"Blank",IF(D2277="BEV",E2277*(1-'3 Model Input'!E$54), E2277))</f>
        <v>Blank</v>
      </c>
      <c r="R2277" s="198" t="str">
        <f>IF(D2277=0,"Blank",IF(D2277="PHEV",F2277/G2277,F2277*(1-'3 Model Input'!E$54)/G2277))</f>
        <v>Blank</v>
      </c>
      <c r="S2277" s="198" t="str">
        <f>IF(D2277=0,"Blank",IF(D2277="PHEV",MIN(M2277,E2277),MIN(M2277,(E2277*(1-'3 Model Input'!E$54)))))</f>
        <v>Blank</v>
      </c>
      <c r="T2277" s="217" t="str">
        <f t="shared" si="372"/>
        <v>Blank</v>
      </c>
      <c r="U2277" s="89"/>
      <c r="V2277" s="216" t="str">
        <f>IF(D2277=0,"Blank",P2277*'3 Model Input'!E$50)</f>
        <v>Blank</v>
      </c>
      <c r="W2277" s="197" t="str">
        <f t="shared" si="373"/>
        <v>Blank</v>
      </c>
      <c r="X2277" s="197" t="str">
        <f t="shared" si="374"/>
        <v>Blank</v>
      </c>
      <c r="Y2277" s="197" t="str">
        <f t="shared" si="375"/>
        <v>Blank</v>
      </c>
      <c r="Z2277" s="197" t="str">
        <f t="shared" si="376"/>
        <v>Blank</v>
      </c>
      <c r="AA2277" s="223" t="str" cm="1">
        <f t="array" ref="AA2277">_xlfn.IFS(ISTEXT('3 Model Input'!F$70),"Missing",ISTEXT('3 Model Input'!I$70),"Missing",ISNUMBER('3 Model Input'!K$70),'3 Model Input'!K$70*P2277)</f>
        <v>Missing</v>
      </c>
      <c r="AB2277" s="89"/>
      <c r="AC2277" s="227" t="str" cm="1">
        <f t="array" ref="AC2277">IF(D2277=0,"Blank",_xlfn.IFS('3 Model Input'!E$61=1,(V2277*G2277)/T2277,'3 Model Input'!E$61=2,(W2277*G2277)/T2277,'3 Model Input'!E$61=3,(X2277*G2277)/T2277,'3 Model Input'!E$61=4,(Y2277*G2277)/T2277,'3 Model Input'!E$61=5,(Z2277*G2277)/T2277, ISTEXT('3 Model Input'!E$61),"Missing",'3 Model Input'!E$61=6,(AA2277*G2277)/T2277))</f>
        <v>Blank</v>
      </c>
      <c r="AD2277" s="202" t="str">
        <f t="shared" si="377"/>
        <v>Blank</v>
      </c>
      <c r="AE2277" s="202" t="str">
        <f t="shared" si="378"/>
        <v>Blank</v>
      </c>
      <c r="AF2277" s="217" t="str">
        <f t="shared" si="379"/>
        <v>Blank</v>
      </c>
      <c r="AG2277" s="9" t="str" cm="1">
        <f t="array" ref="AG2277">_xlfn.IFS(ISNUMBER(AC2277), "", ISNUMBER(SEARCH("Blank", AC2277)), "", ISERROR(AC2277), "Bad input on tab 3")</f>
        <v/>
      </c>
    </row>
    <row r="2278" spans="2:33" ht="15" customHeight="1" x14ac:dyDescent="0.75">
      <c r="B2278" s="205" t="str">
        <f>'5 Driver Data'!B2278</f>
        <v>2270</v>
      </c>
      <c r="C2278" s="193">
        <f>'5 Driver Data'!C2278</f>
        <v>0</v>
      </c>
      <c r="D2278" s="192">
        <f>'5 Driver Data'!D2278</f>
        <v>0</v>
      </c>
      <c r="E2278" s="191">
        <f>'5 Driver Data'!E2278</f>
        <v>0</v>
      </c>
      <c r="F2278" s="191">
        <f>'5 Driver Data'!F2278</f>
        <v>0</v>
      </c>
      <c r="G2278" s="191">
        <f>'5 Driver Data'!G2278</f>
        <v>0</v>
      </c>
      <c r="H2278" s="191">
        <f>'5 Driver Data'!H2278</f>
        <v>0</v>
      </c>
      <c r="I2278" s="191">
        <f>'5 Driver Data'!I2278</f>
        <v>0</v>
      </c>
      <c r="J2278" s="191">
        <f>'5 Driver Data'!J2278</f>
        <v>0</v>
      </c>
      <c r="K2278" s="206">
        <f>'5 Driver Data'!K2278</f>
        <v>0</v>
      </c>
      <c r="L2278" s="1"/>
      <c r="M2278" s="216" t="str">
        <f>IF(D2278=0,"Blank",'3 Model Input'!E$44*'3 Model Input'!E$45)</f>
        <v>Blank</v>
      </c>
      <c r="N2278" s="197" t="str">
        <f t="shared" si="370"/>
        <v>Blank</v>
      </c>
      <c r="O2278" s="197" t="str">
        <f>IF(D2278=0,"Blank",'3 Model Input'!E$49*(1-'3 Model Input'!E$51))</f>
        <v>Blank</v>
      </c>
      <c r="P2278" s="197" t="str">
        <f t="shared" si="371"/>
        <v>Blank</v>
      </c>
      <c r="Q2278" s="197" t="str">
        <f>IF(D2278=0,"Blank",IF(D2278="BEV",E2278*(1-'3 Model Input'!E$54), E2278))</f>
        <v>Blank</v>
      </c>
      <c r="R2278" s="198" t="str">
        <f>IF(D2278=0,"Blank",IF(D2278="PHEV",F2278/G2278,F2278*(1-'3 Model Input'!E$54)/G2278))</f>
        <v>Blank</v>
      </c>
      <c r="S2278" s="198" t="str">
        <f>IF(D2278=0,"Blank",IF(D2278="PHEV",MIN(M2278,E2278),MIN(M2278,(E2278*(1-'3 Model Input'!E$54)))))</f>
        <v>Blank</v>
      </c>
      <c r="T2278" s="217" t="str">
        <f t="shared" si="372"/>
        <v>Blank</v>
      </c>
      <c r="U2278" s="89"/>
      <c r="V2278" s="216" t="str">
        <f>IF(D2278=0,"Blank",P2278*'3 Model Input'!E$50)</f>
        <v>Blank</v>
      </c>
      <c r="W2278" s="197" t="str">
        <f t="shared" si="373"/>
        <v>Blank</v>
      </c>
      <c r="X2278" s="197" t="str">
        <f t="shared" si="374"/>
        <v>Blank</v>
      </c>
      <c r="Y2278" s="197" t="str">
        <f t="shared" si="375"/>
        <v>Blank</v>
      </c>
      <c r="Z2278" s="197" t="str">
        <f t="shared" si="376"/>
        <v>Blank</v>
      </c>
      <c r="AA2278" s="223" t="str" cm="1">
        <f t="array" ref="AA2278">_xlfn.IFS(ISTEXT('3 Model Input'!F$70),"Missing",ISTEXT('3 Model Input'!I$70),"Missing",ISNUMBER('3 Model Input'!K$70),'3 Model Input'!K$70*P2278)</f>
        <v>Missing</v>
      </c>
      <c r="AB2278" s="89"/>
      <c r="AC2278" s="227" t="str" cm="1">
        <f t="array" ref="AC2278">IF(D2278=0,"Blank",_xlfn.IFS('3 Model Input'!E$61=1,(V2278*G2278)/T2278,'3 Model Input'!E$61=2,(W2278*G2278)/T2278,'3 Model Input'!E$61=3,(X2278*G2278)/T2278,'3 Model Input'!E$61=4,(Y2278*G2278)/T2278,'3 Model Input'!E$61=5,(Z2278*G2278)/T2278, ISTEXT('3 Model Input'!E$61),"Missing",'3 Model Input'!E$61=6,(AA2278*G2278)/T2278))</f>
        <v>Blank</v>
      </c>
      <c r="AD2278" s="202" t="str">
        <f t="shared" si="377"/>
        <v>Blank</v>
      </c>
      <c r="AE2278" s="202" t="str">
        <f t="shared" si="378"/>
        <v>Blank</v>
      </c>
      <c r="AF2278" s="217" t="str">
        <f t="shared" si="379"/>
        <v>Blank</v>
      </c>
      <c r="AG2278" s="9" t="str" cm="1">
        <f t="array" ref="AG2278">_xlfn.IFS(ISNUMBER(AC2278), "", ISNUMBER(SEARCH("Blank", AC2278)), "", ISERROR(AC2278), "Bad input on tab 3")</f>
        <v/>
      </c>
    </row>
    <row r="2279" spans="2:33" ht="15" customHeight="1" x14ac:dyDescent="0.75">
      <c r="B2279" s="205" t="str">
        <f>'5 Driver Data'!B2279</f>
        <v>2271</v>
      </c>
      <c r="C2279" s="193">
        <f>'5 Driver Data'!C2279</f>
        <v>0</v>
      </c>
      <c r="D2279" s="192">
        <f>'5 Driver Data'!D2279</f>
        <v>0</v>
      </c>
      <c r="E2279" s="191">
        <f>'5 Driver Data'!E2279</f>
        <v>0</v>
      </c>
      <c r="F2279" s="191">
        <f>'5 Driver Data'!F2279</f>
        <v>0</v>
      </c>
      <c r="G2279" s="191">
        <f>'5 Driver Data'!G2279</f>
        <v>0</v>
      </c>
      <c r="H2279" s="191">
        <f>'5 Driver Data'!H2279</f>
        <v>0</v>
      </c>
      <c r="I2279" s="191">
        <f>'5 Driver Data'!I2279</f>
        <v>0</v>
      </c>
      <c r="J2279" s="191">
        <f>'5 Driver Data'!J2279</f>
        <v>0</v>
      </c>
      <c r="K2279" s="206">
        <f>'5 Driver Data'!K2279</f>
        <v>0</v>
      </c>
      <c r="L2279" s="1"/>
      <c r="M2279" s="216" t="str">
        <f>IF(D2279=0,"Blank",'3 Model Input'!E$44*'3 Model Input'!E$45)</f>
        <v>Blank</v>
      </c>
      <c r="N2279" s="197" t="str">
        <f t="shared" si="370"/>
        <v>Blank</v>
      </c>
      <c r="O2279" s="197" t="str">
        <f>IF(D2279=0,"Blank",'3 Model Input'!E$49*(1-'3 Model Input'!E$51))</f>
        <v>Blank</v>
      </c>
      <c r="P2279" s="197" t="str">
        <f t="shared" si="371"/>
        <v>Blank</v>
      </c>
      <c r="Q2279" s="197" t="str">
        <f>IF(D2279=0,"Blank",IF(D2279="BEV",E2279*(1-'3 Model Input'!E$54), E2279))</f>
        <v>Blank</v>
      </c>
      <c r="R2279" s="198" t="str">
        <f>IF(D2279=0,"Blank",IF(D2279="PHEV",F2279/G2279,F2279*(1-'3 Model Input'!E$54)/G2279))</f>
        <v>Blank</v>
      </c>
      <c r="S2279" s="198" t="str">
        <f>IF(D2279=0,"Blank",IF(D2279="PHEV",MIN(M2279,E2279),MIN(M2279,(E2279*(1-'3 Model Input'!E$54)))))</f>
        <v>Blank</v>
      </c>
      <c r="T2279" s="217" t="str">
        <f t="shared" si="372"/>
        <v>Blank</v>
      </c>
      <c r="U2279" s="89"/>
      <c r="V2279" s="216" t="str">
        <f>IF(D2279=0,"Blank",P2279*'3 Model Input'!E$50)</f>
        <v>Blank</v>
      </c>
      <c r="W2279" s="197" t="str">
        <f t="shared" si="373"/>
        <v>Blank</v>
      </c>
      <c r="X2279" s="197" t="str">
        <f t="shared" si="374"/>
        <v>Blank</v>
      </c>
      <c r="Y2279" s="197" t="str">
        <f t="shared" si="375"/>
        <v>Blank</v>
      </c>
      <c r="Z2279" s="197" t="str">
        <f t="shared" si="376"/>
        <v>Blank</v>
      </c>
      <c r="AA2279" s="223" t="str" cm="1">
        <f t="array" ref="AA2279">_xlfn.IFS(ISTEXT('3 Model Input'!F$70),"Missing",ISTEXT('3 Model Input'!I$70),"Missing",ISNUMBER('3 Model Input'!K$70),'3 Model Input'!K$70*P2279)</f>
        <v>Missing</v>
      </c>
      <c r="AB2279" s="89"/>
      <c r="AC2279" s="227" t="str" cm="1">
        <f t="array" ref="AC2279">IF(D2279=0,"Blank",_xlfn.IFS('3 Model Input'!E$61=1,(V2279*G2279)/T2279,'3 Model Input'!E$61=2,(W2279*G2279)/T2279,'3 Model Input'!E$61=3,(X2279*G2279)/T2279,'3 Model Input'!E$61=4,(Y2279*G2279)/T2279,'3 Model Input'!E$61=5,(Z2279*G2279)/T2279, ISTEXT('3 Model Input'!E$61),"Missing",'3 Model Input'!E$61=6,(AA2279*G2279)/T2279))</f>
        <v>Blank</v>
      </c>
      <c r="AD2279" s="202" t="str">
        <f t="shared" si="377"/>
        <v>Blank</v>
      </c>
      <c r="AE2279" s="202" t="str">
        <f t="shared" si="378"/>
        <v>Blank</v>
      </c>
      <c r="AF2279" s="217" t="str">
        <f t="shared" si="379"/>
        <v>Blank</v>
      </c>
      <c r="AG2279" s="9" t="str" cm="1">
        <f t="array" ref="AG2279">_xlfn.IFS(ISNUMBER(AC2279), "", ISNUMBER(SEARCH("Blank", AC2279)), "", ISERROR(AC2279), "Bad input on tab 3")</f>
        <v/>
      </c>
    </row>
    <row r="2280" spans="2:33" ht="15" customHeight="1" x14ac:dyDescent="0.75">
      <c r="B2280" s="205" t="str">
        <f>'5 Driver Data'!B2280</f>
        <v>2272</v>
      </c>
      <c r="C2280" s="193">
        <f>'5 Driver Data'!C2280</f>
        <v>0</v>
      </c>
      <c r="D2280" s="192">
        <f>'5 Driver Data'!D2280</f>
        <v>0</v>
      </c>
      <c r="E2280" s="191">
        <f>'5 Driver Data'!E2280</f>
        <v>0</v>
      </c>
      <c r="F2280" s="191">
        <f>'5 Driver Data'!F2280</f>
        <v>0</v>
      </c>
      <c r="G2280" s="191">
        <f>'5 Driver Data'!G2280</f>
        <v>0</v>
      </c>
      <c r="H2280" s="191">
        <f>'5 Driver Data'!H2280</f>
        <v>0</v>
      </c>
      <c r="I2280" s="191">
        <f>'5 Driver Data'!I2280</f>
        <v>0</v>
      </c>
      <c r="J2280" s="191">
        <f>'5 Driver Data'!J2280</f>
        <v>0</v>
      </c>
      <c r="K2280" s="206">
        <f>'5 Driver Data'!K2280</f>
        <v>0</v>
      </c>
      <c r="L2280" s="1"/>
      <c r="M2280" s="216" t="str">
        <f>IF(D2280=0,"Blank",'3 Model Input'!E$44*'3 Model Input'!E$45)</f>
        <v>Blank</v>
      </c>
      <c r="N2280" s="197" t="str">
        <f t="shared" si="370"/>
        <v>Blank</v>
      </c>
      <c r="O2280" s="197" t="str">
        <f>IF(D2280=0,"Blank",'3 Model Input'!E$49*(1-'3 Model Input'!E$51))</f>
        <v>Blank</v>
      </c>
      <c r="P2280" s="197" t="str">
        <f t="shared" si="371"/>
        <v>Blank</v>
      </c>
      <c r="Q2280" s="197" t="str">
        <f>IF(D2280=0,"Blank",IF(D2280="BEV",E2280*(1-'3 Model Input'!E$54), E2280))</f>
        <v>Blank</v>
      </c>
      <c r="R2280" s="198" t="str">
        <f>IF(D2280=0,"Blank",IF(D2280="PHEV",F2280/G2280,F2280*(1-'3 Model Input'!E$54)/G2280))</f>
        <v>Blank</v>
      </c>
      <c r="S2280" s="198" t="str">
        <f>IF(D2280=0,"Blank",IF(D2280="PHEV",MIN(M2280,E2280),MIN(M2280,(E2280*(1-'3 Model Input'!E$54)))))</f>
        <v>Blank</v>
      </c>
      <c r="T2280" s="217" t="str">
        <f t="shared" si="372"/>
        <v>Blank</v>
      </c>
      <c r="U2280" s="89"/>
      <c r="V2280" s="216" t="str">
        <f>IF(D2280=0,"Blank",P2280*'3 Model Input'!E$50)</f>
        <v>Blank</v>
      </c>
      <c r="W2280" s="197" t="str">
        <f t="shared" si="373"/>
        <v>Blank</v>
      </c>
      <c r="X2280" s="197" t="str">
        <f t="shared" si="374"/>
        <v>Blank</v>
      </c>
      <c r="Y2280" s="197" t="str">
        <f t="shared" si="375"/>
        <v>Blank</v>
      </c>
      <c r="Z2280" s="197" t="str">
        <f t="shared" si="376"/>
        <v>Blank</v>
      </c>
      <c r="AA2280" s="223" t="str" cm="1">
        <f t="array" ref="AA2280">_xlfn.IFS(ISTEXT('3 Model Input'!F$70),"Missing",ISTEXT('3 Model Input'!I$70),"Missing",ISNUMBER('3 Model Input'!K$70),'3 Model Input'!K$70*P2280)</f>
        <v>Missing</v>
      </c>
      <c r="AB2280" s="89"/>
      <c r="AC2280" s="227" t="str" cm="1">
        <f t="array" ref="AC2280">IF(D2280=0,"Blank",_xlfn.IFS('3 Model Input'!E$61=1,(V2280*G2280)/T2280,'3 Model Input'!E$61=2,(W2280*G2280)/T2280,'3 Model Input'!E$61=3,(X2280*G2280)/T2280,'3 Model Input'!E$61=4,(Y2280*G2280)/T2280,'3 Model Input'!E$61=5,(Z2280*G2280)/T2280, ISTEXT('3 Model Input'!E$61),"Missing",'3 Model Input'!E$61=6,(AA2280*G2280)/T2280))</f>
        <v>Blank</v>
      </c>
      <c r="AD2280" s="202" t="str">
        <f t="shared" si="377"/>
        <v>Blank</v>
      </c>
      <c r="AE2280" s="202" t="str">
        <f t="shared" si="378"/>
        <v>Blank</v>
      </c>
      <c r="AF2280" s="217" t="str">
        <f t="shared" si="379"/>
        <v>Blank</v>
      </c>
      <c r="AG2280" s="9" t="str" cm="1">
        <f t="array" ref="AG2280">_xlfn.IFS(ISNUMBER(AC2280), "", ISNUMBER(SEARCH("Blank", AC2280)), "", ISERROR(AC2280), "Bad input on tab 3")</f>
        <v/>
      </c>
    </row>
    <row r="2281" spans="2:33" ht="15" customHeight="1" x14ac:dyDescent="0.75">
      <c r="B2281" s="205" t="str">
        <f>'5 Driver Data'!B2281</f>
        <v>2273</v>
      </c>
      <c r="C2281" s="193">
        <f>'5 Driver Data'!C2281</f>
        <v>0</v>
      </c>
      <c r="D2281" s="192">
        <f>'5 Driver Data'!D2281</f>
        <v>0</v>
      </c>
      <c r="E2281" s="191">
        <f>'5 Driver Data'!E2281</f>
        <v>0</v>
      </c>
      <c r="F2281" s="191">
        <f>'5 Driver Data'!F2281</f>
        <v>0</v>
      </c>
      <c r="G2281" s="191">
        <f>'5 Driver Data'!G2281</f>
        <v>0</v>
      </c>
      <c r="H2281" s="191">
        <f>'5 Driver Data'!H2281</f>
        <v>0</v>
      </c>
      <c r="I2281" s="191">
        <f>'5 Driver Data'!I2281</f>
        <v>0</v>
      </c>
      <c r="J2281" s="191">
        <f>'5 Driver Data'!J2281</f>
        <v>0</v>
      </c>
      <c r="K2281" s="206">
        <f>'5 Driver Data'!K2281</f>
        <v>0</v>
      </c>
      <c r="L2281" s="1"/>
      <c r="M2281" s="216" t="str">
        <f>IF(D2281=0,"Blank",'3 Model Input'!E$44*'3 Model Input'!E$45)</f>
        <v>Blank</v>
      </c>
      <c r="N2281" s="197" t="str">
        <f t="shared" si="370"/>
        <v>Blank</v>
      </c>
      <c r="O2281" s="197" t="str">
        <f>IF(D2281=0,"Blank",'3 Model Input'!E$49*(1-'3 Model Input'!E$51))</f>
        <v>Blank</v>
      </c>
      <c r="P2281" s="197" t="str">
        <f t="shared" si="371"/>
        <v>Blank</v>
      </c>
      <c r="Q2281" s="197" t="str">
        <f>IF(D2281=0,"Blank",IF(D2281="BEV",E2281*(1-'3 Model Input'!E$54), E2281))</f>
        <v>Blank</v>
      </c>
      <c r="R2281" s="198" t="str">
        <f>IF(D2281=0,"Blank",IF(D2281="PHEV",F2281/G2281,F2281*(1-'3 Model Input'!E$54)/G2281))</f>
        <v>Blank</v>
      </c>
      <c r="S2281" s="198" t="str">
        <f>IF(D2281=0,"Blank",IF(D2281="PHEV",MIN(M2281,E2281),MIN(M2281,(E2281*(1-'3 Model Input'!E$54)))))</f>
        <v>Blank</v>
      </c>
      <c r="T2281" s="217" t="str">
        <f t="shared" si="372"/>
        <v>Blank</v>
      </c>
      <c r="U2281" s="89"/>
      <c r="V2281" s="216" t="str">
        <f>IF(D2281=0,"Blank",P2281*'3 Model Input'!E$50)</f>
        <v>Blank</v>
      </c>
      <c r="W2281" s="197" t="str">
        <f t="shared" si="373"/>
        <v>Blank</v>
      </c>
      <c r="X2281" s="197" t="str">
        <f t="shared" si="374"/>
        <v>Blank</v>
      </c>
      <c r="Y2281" s="197" t="str">
        <f t="shared" si="375"/>
        <v>Blank</v>
      </c>
      <c r="Z2281" s="197" t="str">
        <f t="shared" si="376"/>
        <v>Blank</v>
      </c>
      <c r="AA2281" s="223" t="str" cm="1">
        <f t="array" ref="AA2281">_xlfn.IFS(ISTEXT('3 Model Input'!F$70),"Missing",ISTEXT('3 Model Input'!I$70),"Missing",ISNUMBER('3 Model Input'!K$70),'3 Model Input'!K$70*P2281)</f>
        <v>Missing</v>
      </c>
      <c r="AB2281" s="89"/>
      <c r="AC2281" s="227" t="str" cm="1">
        <f t="array" ref="AC2281">IF(D2281=0,"Blank",_xlfn.IFS('3 Model Input'!E$61=1,(V2281*G2281)/T2281,'3 Model Input'!E$61=2,(W2281*G2281)/T2281,'3 Model Input'!E$61=3,(X2281*G2281)/T2281,'3 Model Input'!E$61=4,(Y2281*G2281)/T2281,'3 Model Input'!E$61=5,(Z2281*G2281)/T2281, ISTEXT('3 Model Input'!E$61),"Missing",'3 Model Input'!E$61=6,(AA2281*G2281)/T2281))</f>
        <v>Blank</v>
      </c>
      <c r="AD2281" s="202" t="str">
        <f t="shared" si="377"/>
        <v>Blank</v>
      </c>
      <c r="AE2281" s="202" t="str">
        <f t="shared" si="378"/>
        <v>Blank</v>
      </c>
      <c r="AF2281" s="217" t="str">
        <f t="shared" si="379"/>
        <v>Blank</v>
      </c>
      <c r="AG2281" s="9" t="str" cm="1">
        <f t="array" ref="AG2281">_xlfn.IFS(ISNUMBER(AC2281), "", ISNUMBER(SEARCH("Blank", AC2281)), "", ISERROR(AC2281), "Bad input on tab 3")</f>
        <v/>
      </c>
    </row>
    <row r="2282" spans="2:33" ht="15" customHeight="1" x14ac:dyDescent="0.75">
      <c r="B2282" s="205" t="str">
        <f>'5 Driver Data'!B2282</f>
        <v>2274</v>
      </c>
      <c r="C2282" s="193">
        <f>'5 Driver Data'!C2282</f>
        <v>0</v>
      </c>
      <c r="D2282" s="192">
        <f>'5 Driver Data'!D2282</f>
        <v>0</v>
      </c>
      <c r="E2282" s="191">
        <f>'5 Driver Data'!E2282</f>
        <v>0</v>
      </c>
      <c r="F2282" s="191">
        <f>'5 Driver Data'!F2282</f>
        <v>0</v>
      </c>
      <c r="G2282" s="191">
        <f>'5 Driver Data'!G2282</f>
        <v>0</v>
      </c>
      <c r="H2282" s="191">
        <f>'5 Driver Data'!H2282</f>
        <v>0</v>
      </c>
      <c r="I2282" s="191">
        <f>'5 Driver Data'!I2282</f>
        <v>0</v>
      </c>
      <c r="J2282" s="191">
        <f>'5 Driver Data'!J2282</f>
        <v>0</v>
      </c>
      <c r="K2282" s="206">
        <f>'5 Driver Data'!K2282</f>
        <v>0</v>
      </c>
      <c r="L2282" s="1"/>
      <c r="M2282" s="216" t="str">
        <f>IF(D2282=0,"Blank",'3 Model Input'!E$44*'3 Model Input'!E$45)</f>
        <v>Blank</v>
      </c>
      <c r="N2282" s="197" t="str">
        <f t="shared" si="370"/>
        <v>Blank</v>
      </c>
      <c r="O2282" s="197" t="str">
        <f>IF(D2282=0,"Blank",'3 Model Input'!E$49*(1-'3 Model Input'!E$51))</f>
        <v>Blank</v>
      </c>
      <c r="P2282" s="197" t="str">
        <f t="shared" si="371"/>
        <v>Blank</v>
      </c>
      <c r="Q2282" s="197" t="str">
        <f>IF(D2282=0,"Blank",IF(D2282="BEV",E2282*(1-'3 Model Input'!E$54), E2282))</f>
        <v>Blank</v>
      </c>
      <c r="R2282" s="198" t="str">
        <f>IF(D2282=0,"Blank",IF(D2282="PHEV",F2282/G2282,F2282*(1-'3 Model Input'!E$54)/G2282))</f>
        <v>Blank</v>
      </c>
      <c r="S2282" s="198" t="str">
        <f>IF(D2282=0,"Blank",IF(D2282="PHEV",MIN(M2282,E2282),MIN(M2282,(E2282*(1-'3 Model Input'!E$54)))))</f>
        <v>Blank</v>
      </c>
      <c r="T2282" s="217" t="str">
        <f t="shared" si="372"/>
        <v>Blank</v>
      </c>
      <c r="U2282" s="89"/>
      <c r="V2282" s="216" t="str">
        <f>IF(D2282=0,"Blank",P2282*'3 Model Input'!E$50)</f>
        <v>Blank</v>
      </c>
      <c r="W2282" s="197" t="str">
        <f t="shared" si="373"/>
        <v>Blank</v>
      </c>
      <c r="X2282" s="197" t="str">
        <f t="shared" si="374"/>
        <v>Blank</v>
      </c>
      <c r="Y2282" s="197" t="str">
        <f t="shared" si="375"/>
        <v>Blank</v>
      </c>
      <c r="Z2282" s="197" t="str">
        <f t="shared" si="376"/>
        <v>Blank</v>
      </c>
      <c r="AA2282" s="223" t="str" cm="1">
        <f t="array" ref="AA2282">_xlfn.IFS(ISTEXT('3 Model Input'!F$70),"Missing",ISTEXT('3 Model Input'!I$70),"Missing",ISNUMBER('3 Model Input'!K$70),'3 Model Input'!K$70*P2282)</f>
        <v>Missing</v>
      </c>
      <c r="AB2282" s="89"/>
      <c r="AC2282" s="227" t="str" cm="1">
        <f t="array" ref="AC2282">IF(D2282=0,"Blank",_xlfn.IFS('3 Model Input'!E$61=1,(V2282*G2282)/T2282,'3 Model Input'!E$61=2,(W2282*G2282)/T2282,'3 Model Input'!E$61=3,(X2282*G2282)/T2282,'3 Model Input'!E$61=4,(Y2282*G2282)/T2282,'3 Model Input'!E$61=5,(Z2282*G2282)/T2282, ISTEXT('3 Model Input'!E$61),"Missing",'3 Model Input'!E$61=6,(AA2282*G2282)/T2282))</f>
        <v>Blank</v>
      </c>
      <c r="AD2282" s="202" t="str">
        <f t="shared" si="377"/>
        <v>Blank</v>
      </c>
      <c r="AE2282" s="202" t="str">
        <f t="shared" si="378"/>
        <v>Blank</v>
      </c>
      <c r="AF2282" s="217" t="str">
        <f t="shared" si="379"/>
        <v>Blank</v>
      </c>
      <c r="AG2282" s="9" t="str" cm="1">
        <f t="array" ref="AG2282">_xlfn.IFS(ISNUMBER(AC2282), "", ISNUMBER(SEARCH("Blank", AC2282)), "", ISERROR(AC2282), "Bad input on tab 3")</f>
        <v/>
      </c>
    </row>
    <row r="2283" spans="2:33" ht="15" customHeight="1" x14ac:dyDescent="0.75">
      <c r="B2283" s="205" t="str">
        <f>'5 Driver Data'!B2283</f>
        <v>2275</v>
      </c>
      <c r="C2283" s="193">
        <f>'5 Driver Data'!C2283</f>
        <v>0</v>
      </c>
      <c r="D2283" s="192">
        <f>'5 Driver Data'!D2283</f>
        <v>0</v>
      </c>
      <c r="E2283" s="191">
        <f>'5 Driver Data'!E2283</f>
        <v>0</v>
      </c>
      <c r="F2283" s="191">
        <f>'5 Driver Data'!F2283</f>
        <v>0</v>
      </c>
      <c r="G2283" s="191">
        <f>'5 Driver Data'!G2283</f>
        <v>0</v>
      </c>
      <c r="H2283" s="191">
        <f>'5 Driver Data'!H2283</f>
        <v>0</v>
      </c>
      <c r="I2283" s="191">
        <f>'5 Driver Data'!I2283</f>
        <v>0</v>
      </c>
      <c r="J2283" s="191">
        <f>'5 Driver Data'!J2283</f>
        <v>0</v>
      </c>
      <c r="K2283" s="206">
        <f>'5 Driver Data'!K2283</f>
        <v>0</v>
      </c>
      <c r="L2283" s="1"/>
      <c r="M2283" s="216" t="str">
        <f>IF(D2283=0,"Blank",'3 Model Input'!E$44*'3 Model Input'!E$45)</f>
        <v>Blank</v>
      </c>
      <c r="N2283" s="197" t="str">
        <f t="shared" si="370"/>
        <v>Blank</v>
      </c>
      <c r="O2283" s="197" t="str">
        <f>IF(D2283=0,"Blank",'3 Model Input'!E$49*(1-'3 Model Input'!E$51))</f>
        <v>Blank</v>
      </c>
      <c r="P2283" s="197" t="str">
        <f t="shared" si="371"/>
        <v>Blank</v>
      </c>
      <c r="Q2283" s="197" t="str">
        <f>IF(D2283=0,"Blank",IF(D2283="BEV",E2283*(1-'3 Model Input'!E$54), E2283))</f>
        <v>Blank</v>
      </c>
      <c r="R2283" s="198" t="str">
        <f>IF(D2283=0,"Blank",IF(D2283="PHEV",F2283/G2283,F2283*(1-'3 Model Input'!E$54)/G2283))</f>
        <v>Blank</v>
      </c>
      <c r="S2283" s="198" t="str">
        <f>IF(D2283=0,"Blank",IF(D2283="PHEV",MIN(M2283,E2283),MIN(M2283,(E2283*(1-'3 Model Input'!E$54)))))</f>
        <v>Blank</v>
      </c>
      <c r="T2283" s="217" t="str">
        <f t="shared" si="372"/>
        <v>Blank</v>
      </c>
      <c r="U2283" s="89"/>
      <c r="V2283" s="216" t="str">
        <f>IF(D2283=0,"Blank",P2283*'3 Model Input'!E$50)</f>
        <v>Blank</v>
      </c>
      <c r="W2283" s="197" t="str">
        <f t="shared" si="373"/>
        <v>Blank</v>
      </c>
      <c r="X2283" s="197" t="str">
        <f t="shared" si="374"/>
        <v>Blank</v>
      </c>
      <c r="Y2283" s="197" t="str">
        <f t="shared" si="375"/>
        <v>Blank</v>
      </c>
      <c r="Z2283" s="197" t="str">
        <f t="shared" si="376"/>
        <v>Blank</v>
      </c>
      <c r="AA2283" s="223" t="str" cm="1">
        <f t="array" ref="AA2283">_xlfn.IFS(ISTEXT('3 Model Input'!F$70),"Missing",ISTEXT('3 Model Input'!I$70),"Missing",ISNUMBER('3 Model Input'!K$70),'3 Model Input'!K$70*P2283)</f>
        <v>Missing</v>
      </c>
      <c r="AB2283" s="89"/>
      <c r="AC2283" s="227" t="str" cm="1">
        <f t="array" ref="AC2283">IF(D2283=0,"Blank",_xlfn.IFS('3 Model Input'!E$61=1,(V2283*G2283)/T2283,'3 Model Input'!E$61=2,(W2283*G2283)/T2283,'3 Model Input'!E$61=3,(X2283*G2283)/T2283,'3 Model Input'!E$61=4,(Y2283*G2283)/T2283,'3 Model Input'!E$61=5,(Z2283*G2283)/T2283, ISTEXT('3 Model Input'!E$61),"Missing",'3 Model Input'!E$61=6,(AA2283*G2283)/T2283))</f>
        <v>Blank</v>
      </c>
      <c r="AD2283" s="202" t="str">
        <f t="shared" si="377"/>
        <v>Blank</v>
      </c>
      <c r="AE2283" s="202" t="str">
        <f t="shared" si="378"/>
        <v>Blank</v>
      </c>
      <c r="AF2283" s="217" t="str">
        <f t="shared" si="379"/>
        <v>Blank</v>
      </c>
      <c r="AG2283" s="9" t="str" cm="1">
        <f t="array" ref="AG2283">_xlfn.IFS(ISNUMBER(AC2283), "", ISNUMBER(SEARCH("Blank", AC2283)), "", ISERROR(AC2283), "Bad input on tab 3")</f>
        <v/>
      </c>
    </row>
    <row r="2284" spans="2:33" ht="15" customHeight="1" x14ac:dyDescent="0.75">
      <c r="B2284" s="205" t="str">
        <f>'5 Driver Data'!B2284</f>
        <v>2276</v>
      </c>
      <c r="C2284" s="193">
        <f>'5 Driver Data'!C2284</f>
        <v>0</v>
      </c>
      <c r="D2284" s="192">
        <f>'5 Driver Data'!D2284</f>
        <v>0</v>
      </c>
      <c r="E2284" s="191">
        <f>'5 Driver Data'!E2284</f>
        <v>0</v>
      </c>
      <c r="F2284" s="191">
        <f>'5 Driver Data'!F2284</f>
        <v>0</v>
      </c>
      <c r="G2284" s="191">
        <f>'5 Driver Data'!G2284</f>
        <v>0</v>
      </c>
      <c r="H2284" s="191">
        <f>'5 Driver Data'!H2284</f>
        <v>0</v>
      </c>
      <c r="I2284" s="191">
        <f>'5 Driver Data'!I2284</f>
        <v>0</v>
      </c>
      <c r="J2284" s="191">
        <f>'5 Driver Data'!J2284</f>
        <v>0</v>
      </c>
      <c r="K2284" s="206">
        <f>'5 Driver Data'!K2284</f>
        <v>0</v>
      </c>
      <c r="L2284" s="1"/>
      <c r="M2284" s="216" t="str">
        <f>IF(D2284=0,"Blank",'3 Model Input'!E$44*'3 Model Input'!E$45)</f>
        <v>Blank</v>
      </c>
      <c r="N2284" s="197" t="str">
        <f t="shared" si="370"/>
        <v>Blank</v>
      </c>
      <c r="O2284" s="197" t="str">
        <f>IF(D2284=0,"Blank",'3 Model Input'!E$49*(1-'3 Model Input'!E$51))</f>
        <v>Blank</v>
      </c>
      <c r="P2284" s="197" t="str">
        <f t="shared" si="371"/>
        <v>Blank</v>
      </c>
      <c r="Q2284" s="197" t="str">
        <f>IF(D2284=0,"Blank",IF(D2284="BEV",E2284*(1-'3 Model Input'!E$54), E2284))</f>
        <v>Blank</v>
      </c>
      <c r="R2284" s="198" t="str">
        <f>IF(D2284=0,"Blank",IF(D2284="PHEV",F2284/G2284,F2284*(1-'3 Model Input'!E$54)/G2284))</f>
        <v>Blank</v>
      </c>
      <c r="S2284" s="198" t="str">
        <f>IF(D2284=0,"Blank",IF(D2284="PHEV",MIN(M2284,E2284),MIN(M2284,(E2284*(1-'3 Model Input'!E$54)))))</f>
        <v>Blank</v>
      </c>
      <c r="T2284" s="217" t="str">
        <f t="shared" si="372"/>
        <v>Blank</v>
      </c>
      <c r="U2284" s="89"/>
      <c r="V2284" s="216" t="str">
        <f>IF(D2284=0,"Blank",P2284*'3 Model Input'!E$50)</f>
        <v>Blank</v>
      </c>
      <c r="W2284" s="197" t="str">
        <f t="shared" si="373"/>
        <v>Blank</v>
      </c>
      <c r="X2284" s="197" t="str">
        <f t="shared" si="374"/>
        <v>Blank</v>
      </c>
      <c r="Y2284" s="197" t="str">
        <f t="shared" si="375"/>
        <v>Blank</v>
      </c>
      <c r="Z2284" s="197" t="str">
        <f t="shared" si="376"/>
        <v>Blank</v>
      </c>
      <c r="AA2284" s="223" t="str" cm="1">
        <f t="array" ref="AA2284">_xlfn.IFS(ISTEXT('3 Model Input'!F$70),"Missing",ISTEXT('3 Model Input'!I$70),"Missing",ISNUMBER('3 Model Input'!K$70),'3 Model Input'!K$70*P2284)</f>
        <v>Missing</v>
      </c>
      <c r="AB2284" s="89"/>
      <c r="AC2284" s="227" t="str" cm="1">
        <f t="array" ref="AC2284">IF(D2284=0,"Blank",_xlfn.IFS('3 Model Input'!E$61=1,(V2284*G2284)/T2284,'3 Model Input'!E$61=2,(W2284*G2284)/T2284,'3 Model Input'!E$61=3,(X2284*G2284)/T2284,'3 Model Input'!E$61=4,(Y2284*G2284)/T2284,'3 Model Input'!E$61=5,(Z2284*G2284)/T2284, ISTEXT('3 Model Input'!E$61),"Missing",'3 Model Input'!E$61=6,(AA2284*G2284)/T2284))</f>
        <v>Blank</v>
      </c>
      <c r="AD2284" s="202" t="str">
        <f t="shared" si="377"/>
        <v>Blank</v>
      </c>
      <c r="AE2284" s="202" t="str">
        <f t="shared" si="378"/>
        <v>Blank</v>
      </c>
      <c r="AF2284" s="217" t="str">
        <f t="shared" si="379"/>
        <v>Blank</v>
      </c>
      <c r="AG2284" s="9" t="str" cm="1">
        <f t="array" ref="AG2284">_xlfn.IFS(ISNUMBER(AC2284), "", ISNUMBER(SEARCH("Blank", AC2284)), "", ISERROR(AC2284), "Bad input on tab 3")</f>
        <v/>
      </c>
    </row>
    <row r="2285" spans="2:33" ht="15" customHeight="1" x14ac:dyDescent="0.75">
      <c r="B2285" s="205" t="str">
        <f>'5 Driver Data'!B2285</f>
        <v>2277</v>
      </c>
      <c r="C2285" s="193">
        <f>'5 Driver Data'!C2285</f>
        <v>0</v>
      </c>
      <c r="D2285" s="192">
        <f>'5 Driver Data'!D2285</f>
        <v>0</v>
      </c>
      <c r="E2285" s="191">
        <f>'5 Driver Data'!E2285</f>
        <v>0</v>
      </c>
      <c r="F2285" s="191">
        <f>'5 Driver Data'!F2285</f>
        <v>0</v>
      </c>
      <c r="G2285" s="191">
        <f>'5 Driver Data'!G2285</f>
        <v>0</v>
      </c>
      <c r="H2285" s="191">
        <f>'5 Driver Data'!H2285</f>
        <v>0</v>
      </c>
      <c r="I2285" s="191">
        <f>'5 Driver Data'!I2285</f>
        <v>0</v>
      </c>
      <c r="J2285" s="191">
        <f>'5 Driver Data'!J2285</f>
        <v>0</v>
      </c>
      <c r="K2285" s="206">
        <f>'5 Driver Data'!K2285</f>
        <v>0</v>
      </c>
      <c r="L2285" s="1"/>
      <c r="M2285" s="216" t="str">
        <f>IF(D2285=0,"Blank",'3 Model Input'!E$44*'3 Model Input'!E$45)</f>
        <v>Blank</v>
      </c>
      <c r="N2285" s="197" t="str">
        <f t="shared" si="370"/>
        <v>Blank</v>
      </c>
      <c r="O2285" s="197" t="str">
        <f>IF(D2285=0,"Blank",'3 Model Input'!E$49*(1-'3 Model Input'!E$51))</f>
        <v>Blank</v>
      </c>
      <c r="P2285" s="197" t="str">
        <f t="shared" si="371"/>
        <v>Blank</v>
      </c>
      <c r="Q2285" s="197" t="str">
        <f>IF(D2285=0,"Blank",IF(D2285="BEV",E2285*(1-'3 Model Input'!E$54), E2285))</f>
        <v>Blank</v>
      </c>
      <c r="R2285" s="198" t="str">
        <f>IF(D2285=0,"Blank",IF(D2285="PHEV",F2285/G2285,F2285*(1-'3 Model Input'!E$54)/G2285))</f>
        <v>Blank</v>
      </c>
      <c r="S2285" s="198" t="str">
        <f>IF(D2285=0,"Blank",IF(D2285="PHEV",MIN(M2285,E2285),MIN(M2285,(E2285*(1-'3 Model Input'!E$54)))))</f>
        <v>Blank</v>
      </c>
      <c r="T2285" s="217" t="str">
        <f t="shared" si="372"/>
        <v>Blank</v>
      </c>
      <c r="U2285" s="89"/>
      <c r="V2285" s="216" t="str">
        <f>IF(D2285=0,"Blank",P2285*'3 Model Input'!E$50)</f>
        <v>Blank</v>
      </c>
      <c r="W2285" s="197" t="str">
        <f t="shared" si="373"/>
        <v>Blank</v>
      </c>
      <c r="X2285" s="197" t="str">
        <f t="shared" si="374"/>
        <v>Blank</v>
      </c>
      <c r="Y2285" s="197" t="str">
        <f t="shared" si="375"/>
        <v>Blank</v>
      </c>
      <c r="Z2285" s="197" t="str">
        <f t="shared" si="376"/>
        <v>Blank</v>
      </c>
      <c r="AA2285" s="223" t="str" cm="1">
        <f t="array" ref="AA2285">_xlfn.IFS(ISTEXT('3 Model Input'!F$70),"Missing",ISTEXT('3 Model Input'!I$70),"Missing",ISNUMBER('3 Model Input'!K$70),'3 Model Input'!K$70*P2285)</f>
        <v>Missing</v>
      </c>
      <c r="AB2285" s="89"/>
      <c r="AC2285" s="227" t="str" cm="1">
        <f t="array" ref="AC2285">IF(D2285=0,"Blank",_xlfn.IFS('3 Model Input'!E$61=1,(V2285*G2285)/T2285,'3 Model Input'!E$61=2,(W2285*G2285)/T2285,'3 Model Input'!E$61=3,(X2285*G2285)/T2285,'3 Model Input'!E$61=4,(Y2285*G2285)/T2285,'3 Model Input'!E$61=5,(Z2285*G2285)/T2285, ISTEXT('3 Model Input'!E$61),"Missing",'3 Model Input'!E$61=6,(AA2285*G2285)/T2285))</f>
        <v>Blank</v>
      </c>
      <c r="AD2285" s="202" t="str">
        <f t="shared" si="377"/>
        <v>Blank</v>
      </c>
      <c r="AE2285" s="202" t="str">
        <f t="shared" si="378"/>
        <v>Blank</v>
      </c>
      <c r="AF2285" s="217" t="str">
        <f t="shared" si="379"/>
        <v>Blank</v>
      </c>
      <c r="AG2285" s="9" t="str" cm="1">
        <f t="array" ref="AG2285">_xlfn.IFS(ISNUMBER(AC2285), "", ISNUMBER(SEARCH("Blank", AC2285)), "", ISERROR(AC2285), "Bad input on tab 3")</f>
        <v/>
      </c>
    </row>
    <row r="2286" spans="2:33" ht="15" customHeight="1" x14ac:dyDescent="0.75">
      <c r="B2286" s="205" t="str">
        <f>'5 Driver Data'!B2286</f>
        <v>2278</v>
      </c>
      <c r="C2286" s="193">
        <f>'5 Driver Data'!C2286</f>
        <v>0</v>
      </c>
      <c r="D2286" s="192">
        <f>'5 Driver Data'!D2286</f>
        <v>0</v>
      </c>
      <c r="E2286" s="191">
        <f>'5 Driver Data'!E2286</f>
        <v>0</v>
      </c>
      <c r="F2286" s="191">
        <f>'5 Driver Data'!F2286</f>
        <v>0</v>
      </c>
      <c r="G2286" s="191">
        <f>'5 Driver Data'!G2286</f>
        <v>0</v>
      </c>
      <c r="H2286" s="191">
        <f>'5 Driver Data'!H2286</f>
        <v>0</v>
      </c>
      <c r="I2286" s="191">
        <f>'5 Driver Data'!I2286</f>
        <v>0</v>
      </c>
      <c r="J2286" s="191">
        <f>'5 Driver Data'!J2286</f>
        <v>0</v>
      </c>
      <c r="K2286" s="206">
        <f>'5 Driver Data'!K2286</f>
        <v>0</v>
      </c>
      <c r="L2286" s="1"/>
      <c r="M2286" s="216" t="str">
        <f>IF(D2286=0,"Blank",'3 Model Input'!E$44*'3 Model Input'!E$45)</f>
        <v>Blank</v>
      </c>
      <c r="N2286" s="197" t="str">
        <f t="shared" ref="N2286:N2349" si="380">IF(D2286=0,"Blank",H2286*I2286*52)</f>
        <v>Blank</v>
      </c>
      <c r="O2286" s="197" t="str">
        <f>IF(D2286=0,"Blank",'3 Model Input'!E$49*(1-'3 Model Input'!E$51))</f>
        <v>Blank</v>
      </c>
      <c r="P2286" s="197" t="str">
        <f t="shared" ref="P2286:P2349" si="381">IF(D2286=0,"Blank",SUM(N2286:O2286))</f>
        <v>Blank</v>
      </c>
      <c r="Q2286" s="197" t="str">
        <f>IF(D2286=0,"Blank",IF(D2286="BEV",E2286*(1-'3 Model Input'!E$54), E2286))</f>
        <v>Blank</v>
      </c>
      <c r="R2286" s="198" t="str">
        <f>IF(D2286=0,"Blank",IF(D2286="PHEV",F2286/G2286,F2286*(1-'3 Model Input'!E$54)/G2286))</f>
        <v>Blank</v>
      </c>
      <c r="S2286" s="198" t="str">
        <f>IF(D2286=0,"Blank",IF(D2286="PHEV",MIN(M2286,E2286),MIN(M2286,(E2286*(1-'3 Model Input'!E$54)))))</f>
        <v>Blank</v>
      </c>
      <c r="T2286" s="217" t="str">
        <f t="shared" ref="T2286:T2349" si="382">IF(D2286=0,"Blank",MIN(R2286,(S2286/E2286*F2286)))</f>
        <v>Blank</v>
      </c>
      <c r="U2286" s="89"/>
      <c r="V2286" s="216" t="str">
        <f>IF(D2286=0,"Blank",P2286*'3 Model Input'!E$50)</f>
        <v>Blank</v>
      </c>
      <c r="W2286" s="197" t="str">
        <f t="shared" ref="W2286:W2349" si="383">IF(D2286=0,"Blank",V2286*(1-J2286))</f>
        <v>Blank</v>
      </c>
      <c r="X2286" s="197" t="str">
        <f t="shared" ref="X2286:X2349" si="384">P2286</f>
        <v>Blank</v>
      </c>
      <c r="Y2286" s="197" t="str">
        <f t="shared" ref="Y2286:Y2349" si="385">IF(D2286=0,"Blank",P2286*(1-J2286))</f>
        <v>Blank</v>
      </c>
      <c r="Z2286" s="197" t="str">
        <f t="shared" ref="Z2286:Z2349" si="386">IF(D2286=0,"Blank",N2286*K2286)</f>
        <v>Blank</v>
      </c>
      <c r="AA2286" s="223" t="str" cm="1">
        <f t="array" ref="AA2286">_xlfn.IFS(ISTEXT('3 Model Input'!F$70),"Missing",ISTEXT('3 Model Input'!I$70),"Missing",ISNUMBER('3 Model Input'!K$70),'3 Model Input'!K$70*P2286)</f>
        <v>Missing</v>
      </c>
      <c r="AB2286" s="89"/>
      <c r="AC2286" s="227" t="str" cm="1">
        <f t="array" ref="AC2286">IF(D2286=0,"Blank",_xlfn.IFS('3 Model Input'!E$61=1,(V2286*G2286)/T2286,'3 Model Input'!E$61=2,(W2286*G2286)/T2286,'3 Model Input'!E$61=3,(X2286*G2286)/T2286,'3 Model Input'!E$61=4,(Y2286*G2286)/T2286,'3 Model Input'!E$61=5,(Z2286*G2286)/T2286, ISTEXT('3 Model Input'!E$61),"Missing",'3 Model Input'!E$61=6,(AA2286*G2286)/T2286))</f>
        <v>Blank</v>
      </c>
      <c r="AD2286" s="202" t="str">
        <f t="shared" ref="AD2286:AD2349" si="387">IF(D2286=0,"Blank",MIN(SUM(AC2286/52/H2286),1))</f>
        <v>Blank</v>
      </c>
      <c r="AE2286" s="202" t="str">
        <f t="shared" ref="AE2286:AE2349" si="388">IF(D2286=0,"Blank",AD2286*H2286)</f>
        <v>Blank</v>
      </c>
      <c r="AF2286" s="217" t="str">
        <f t="shared" ref="AF2286:AF2349" si="389">IF(D2286=0,"Blank",AC2286*S2286)</f>
        <v>Blank</v>
      </c>
      <c r="AG2286" s="9" t="str" cm="1">
        <f t="array" ref="AG2286">_xlfn.IFS(ISNUMBER(AC2286), "", ISNUMBER(SEARCH("Blank", AC2286)), "", ISERROR(AC2286), "Bad input on tab 3")</f>
        <v/>
      </c>
    </row>
    <row r="2287" spans="2:33" ht="15" customHeight="1" x14ac:dyDescent="0.75">
      <c r="B2287" s="205" t="str">
        <f>'5 Driver Data'!B2287</f>
        <v>2279</v>
      </c>
      <c r="C2287" s="193">
        <f>'5 Driver Data'!C2287</f>
        <v>0</v>
      </c>
      <c r="D2287" s="192">
        <f>'5 Driver Data'!D2287</f>
        <v>0</v>
      </c>
      <c r="E2287" s="191">
        <f>'5 Driver Data'!E2287</f>
        <v>0</v>
      </c>
      <c r="F2287" s="191">
        <f>'5 Driver Data'!F2287</f>
        <v>0</v>
      </c>
      <c r="G2287" s="191">
        <f>'5 Driver Data'!G2287</f>
        <v>0</v>
      </c>
      <c r="H2287" s="191">
        <f>'5 Driver Data'!H2287</f>
        <v>0</v>
      </c>
      <c r="I2287" s="191">
        <f>'5 Driver Data'!I2287</f>
        <v>0</v>
      </c>
      <c r="J2287" s="191">
        <f>'5 Driver Data'!J2287</f>
        <v>0</v>
      </c>
      <c r="K2287" s="206">
        <f>'5 Driver Data'!K2287</f>
        <v>0</v>
      </c>
      <c r="L2287" s="1"/>
      <c r="M2287" s="216" t="str">
        <f>IF(D2287=0,"Blank",'3 Model Input'!E$44*'3 Model Input'!E$45)</f>
        <v>Blank</v>
      </c>
      <c r="N2287" s="197" t="str">
        <f t="shared" si="380"/>
        <v>Blank</v>
      </c>
      <c r="O2287" s="197" t="str">
        <f>IF(D2287=0,"Blank",'3 Model Input'!E$49*(1-'3 Model Input'!E$51))</f>
        <v>Blank</v>
      </c>
      <c r="P2287" s="197" t="str">
        <f t="shared" si="381"/>
        <v>Blank</v>
      </c>
      <c r="Q2287" s="197" t="str">
        <f>IF(D2287=0,"Blank",IF(D2287="BEV",E2287*(1-'3 Model Input'!E$54), E2287))</f>
        <v>Blank</v>
      </c>
      <c r="R2287" s="198" t="str">
        <f>IF(D2287=0,"Blank",IF(D2287="PHEV",F2287/G2287,F2287*(1-'3 Model Input'!E$54)/G2287))</f>
        <v>Blank</v>
      </c>
      <c r="S2287" s="198" t="str">
        <f>IF(D2287=0,"Blank",IF(D2287="PHEV",MIN(M2287,E2287),MIN(M2287,(E2287*(1-'3 Model Input'!E$54)))))</f>
        <v>Blank</v>
      </c>
      <c r="T2287" s="217" t="str">
        <f t="shared" si="382"/>
        <v>Blank</v>
      </c>
      <c r="U2287" s="89"/>
      <c r="V2287" s="216" t="str">
        <f>IF(D2287=0,"Blank",P2287*'3 Model Input'!E$50)</f>
        <v>Blank</v>
      </c>
      <c r="W2287" s="197" t="str">
        <f t="shared" si="383"/>
        <v>Blank</v>
      </c>
      <c r="X2287" s="197" t="str">
        <f t="shared" si="384"/>
        <v>Blank</v>
      </c>
      <c r="Y2287" s="197" t="str">
        <f t="shared" si="385"/>
        <v>Blank</v>
      </c>
      <c r="Z2287" s="197" t="str">
        <f t="shared" si="386"/>
        <v>Blank</v>
      </c>
      <c r="AA2287" s="223" t="str" cm="1">
        <f t="array" ref="AA2287">_xlfn.IFS(ISTEXT('3 Model Input'!F$70),"Missing",ISTEXT('3 Model Input'!I$70),"Missing",ISNUMBER('3 Model Input'!K$70),'3 Model Input'!K$70*P2287)</f>
        <v>Missing</v>
      </c>
      <c r="AB2287" s="89"/>
      <c r="AC2287" s="227" t="str" cm="1">
        <f t="array" ref="AC2287">IF(D2287=0,"Blank",_xlfn.IFS('3 Model Input'!E$61=1,(V2287*G2287)/T2287,'3 Model Input'!E$61=2,(W2287*G2287)/T2287,'3 Model Input'!E$61=3,(X2287*G2287)/T2287,'3 Model Input'!E$61=4,(Y2287*G2287)/T2287,'3 Model Input'!E$61=5,(Z2287*G2287)/T2287, ISTEXT('3 Model Input'!E$61),"Missing",'3 Model Input'!E$61=6,(AA2287*G2287)/T2287))</f>
        <v>Blank</v>
      </c>
      <c r="AD2287" s="202" t="str">
        <f t="shared" si="387"/>
        <v>Blank</v>
      </c>
      <c r="AE2287" s="202" t="str">
        <f t="shared" si="388"/>
        <v>Blank</v>
      </c>
      <c r="AF2287" s="217" t="str">
        <f t="shared" si="389"/>
        <v>Blank</v>
      </c>
      <c r="AG2287" s="9" t="str" cm="1">
        <f t="array" ref="AG2287">_xlfn.IFS(ISNUMBER(AC2287), "", ISNUMBER(SEARCH("Blank", AC2287)), "", ISERROR(AC2287), "Bad input on tab 3")</f>
        <v/>
      </c>
    </row>
    <row r="2288" spans="2:33" ht="15" customHeight="1" x14ac:dyDescent="0.75">
      <c r="B2288" s="205" t="str">
        <f>'5 Driver Data'!B2288</f>
        <v>2280</v>
      </c>
      <c r="C2288" s="193">
        <f>'5 Driver Data'!C2288</f>
        <v>0</v>
      </c>
      <c r="D2288" s="192">
        <f>'5 Driver Data'!D2288</f>
        <v>0</v>
      </c>
      <c r="E2288" s="191">
        <f>'5 Driver Data'!E2288</f>
        <v>0</v>
      </c>
      <c r="F2288" s="191">
        <f>'5 Driver Data'!F2288</f>
        <v>0</v>
      </c>
      <c r="G2288" s="191">
        <f>'5 Driver Data'!G2288</f>
        <v>0</v>
      </c>
      <c r="H2288" s="191">
        <f>'5 Driver Data'!H2288</f>
        <v>0</v>
      </c>
      <c r="I2288" s="191">
        <f>'5 Driver Data'!I2288</f>
        <v>0</v>
      </c>
      <c r="J2288" s="191">
        <f>'5 Driver Data'!J2288</f>
        <v>0</v>
      </c>
      <c r="K2288" s="206">
        <f>'5 Driver Data'!K2288</f>
        <v>0</v>
      </c>
      <c r="L2288" s="1"/>
      <c r="M2288" s="216" t="str">
        <f>IF(D2288=0,"Blank",'3 Model Input'!E$44*'3 Model Input'!E$45)</f>
        <v>Blank</v>
      </c>
      <c r="N2288" s="197" t="str">
        <f t="shared" si="380"/>
        <v>Blank</v>
      </c>
      <c r="O2288" s="197" t="str">
        <f>IF(D2288=0,"Blank",'3 Model Input'!E$49*(1-'3 Model Input'!E$51))</f>
        <v>Blank</v>
      </c>
      <c r="P2288" s="197" t="str">
        <f t="shared" si="381"/>
        <v>Blank</v>
      </c>
      <c r="Q2288" s="197" t="str">
        <f>IF(D2288=0,"Blank",IF(D2288="BEV",E2288*(1-'3 Model Input'!E$54), E2288))</f>
        <v>Blank</v>
      </c>
      <c r="R2288" s="198" t="str">
        <f>IF(D2288=0,"Blank",IF(D2288="PHEV",F2288/G2288,F2288*(1-'3 Model Input'!E$54)/G2288))</f>
        <v>Blank</v>
      </c>
      <c r="S2288" s="198" t="str">
        <f>IF(D2288=0,"Blank",IF(D2288="PHEV",MIN(M2288,E2288),MIN(M2288,(E2288*(1-'3 Model Input'!E$54)))))</f>
        <v>Blank</v>
      </c>
      <c r="T2288" s="217" t="str">
        <f t="shared" si="382"/>
        <v>Blank</v>
      </c>
      <c r="U2288" s="89"/>
      <c r="V2288" s="216" t="str">
        <f>IF(D2288=0,"Blank",P2288*'3 Model Input'!E$50)</f>
        <v>Blank</v>
      </c>
      <c r="W2288" s="197" t="str">
        <f t="shared" si="383"/>
        <v>Blank</v>
      </c>
      <c r="X2288" s="197" t="str">
        <f t="shared" si="384"/>
        <v>Blank</v>
      </c>
      <c r="Y2288" s="197" t="str">
        <f t="shared" si="385"/>
        <v>Blank</v>
      </c>
      <c r="Z2288" s="197" t="str">
        <f t="shared" si="386"/>
        <v>Blank</v>
      </c>
      <c r="AA2288" s="223" t="str" cm="1">
        <f t="array" ref="AA2288">_xlfn.IFS(ISTEXT('3 Model Input'!F$70),"Missing",ISTEXT('3 Model Input'!I$70),"Missing",ISNUMBER('3 Model Input'!K$70),'3 Model Input'!K$70*P2288)</f>
        <v>Missing</v>
      </c>
      <c r="AB2288" s="89"/>
      <c r="AC2288" s="227" t="str" cm="1">
        <f t="array" ref="AC2288">IF(D2288=0,"Blank",_xlfn.IFS('3 Model Input'!E$61=1,(V2288*G2288)/T2288,'3 Model Input'!E$61=2,(W2288*G2288)/T2288,'3 Model Input'!E$61=3,(X2288*G2288)/T2288,'3 Model Input'!E$61=4,(Y2288*G2288)/T2288,'3 Model Input'!E$61=5,(Z2288*G2288)/T2288, ISTEXT('3 Model Input'!E$61),"Missing",'3 Model Input'!E$61=6,(AA2288*G2288)/T2288))</f>
        <v>Blank</v>
      </c>
      <c r="AD2288" s="202" t="str">
        <f t="shared" si="387"/>
        <v>Blank</v>
      </c>
      <c r="AE2288" s="202" t="str">
        <f t="shared" si="388"/>
        <v>Blank</v>
      </c>
      <c r="AF2288" s="217" t="str">
        <f t="shared" si="389"/>
        <v>Blank</v>
      </c>
      <c r="AG2288" s="9" t="str" cm="1">
        <f t="array" ref="AG2288">_xlfn.IFS(ISNUMBER(AC2288), "", ISNUMBER(SEARCH("Blank", AC2288)), "", ISERROR(AC2288), "Bad input on tab 3")</f>
        <v/>
      </c>
    </row>
    <row r="2289" spans="2:33" ht="15" customHeight="1" x14ac:dyDescent="0.75">
      <c r="B2289" s="205" t="str">
        <f>'5 Driver Data'!B2289</f>
        <v>2281</v>
      </c>
      <c r="C2289" s="193">
        <f>'5 Driver Data'!C2289</f>
        <v>0</v>
      </c>
      <c r="D2289" s="192">
        <f>'5 Driver Data'!D2289</f>
        <v>0</v>
      </c>
      <c r="E2289" s="191">
        <f>'5 Driver Data'!E2289</f>
        <v>0</v>
      </c>
      <c r="F2289" s="191">
        <f>'5 Driver Data'!F2289</f>
        <v>0</v>
      </c>
      <c r="G2289" s="191">
        <f>'5 Driver Data'!G2289</f>
        <v>0</v>
      </c>
      <c r="H2289" s="191">
        <f>'5 Driver Data'!H2289</f>
        <v>0</v>
      </c>
      <c r="I2289" s="191">
        <f>'5 Driver Data'!I2289</f>
        <v>0</v>
      </c>
      <c r="J2289" s="191">
        <f>'5 Driver Data'!J2289</f>
        <v>0</v>
      </c>
      <c r="K2289" s="206">
        <f>'5 Driver Data'!K2289</f>
        <v>0</v>
      </c>
      <c r="L2289" s="1"/>
      <c r="M2289" s="216" t="str">
        <f>IF(D2289=0,"Blank",'3 Model Input'!E$44*'3 Model Input'!E$45)</f>
        <v>Blank</v>
      </c>
      <c r="N2289" s="197" t="str">
        <f t="shared" si="380"/>
        <v>Blank</v>
      </c>
      <c r="O2289" s="197" t="str">
        <f>IF(D2289=0,"Blank",'3 Model Input'!E$49*(1-'3 Model Input'!E$51))</f>
        <v>Blank</v>
      </c>
      <c r="P2289" s="197" t="str">
        <f t="shared" si="381"/>
        <v>Blank</v>
      </c>
      <c r="Q2289" s="197" t="str">
        <f>IF(D2289=0,"Blank",IF(D2289="BEV",E2289*(1-'3 Model Input'!E$54), E2289))</f>
        <v>Blank</v>
      </c>
      <c r="R2289" s="198" t="str">
        <f>IF(D2289=0,"Blank",IF(D2289="PHEV",F2289/G2289,F2289*(1-'3 Model Input'!E$54)/G2289))</f>
        <v>Blank</v>
      </c>
      <c r="S2289" s="198" t="str">
        <f>IF(D2289=0,"Blank",IF(D2289="PHEV",MIN(M2289,E2289),MIN(M2289,(E2289*(1-'3 Model Input'!E$54)))))</f>
        <v>Blank</v>
      </c>
      <c r="T2289" s="217" t="str">
        <f t="shared" si="382"/>
        <v>Blank</v>
      </c>
      <c r="U2289" s="89"/>
      <c r="V2289" s="216" t="str">
        <f>IF(D2289=0,"Blank",P2289*'3 Model Input'!E$50)</f>
        <v>Blank</v>
      </c>
      <c r="W2289" s="197" t="str">
        <f t="shared" si="383"/>
        <v>Blank</v>
      </c>
      <c r="X2289" s="197" t="str">
        <f t="shared" si="384"/>
        <v>Blank</v>
      </c>
      <c r="Y2289" s="197" t="str">
        <f t="shared" si="385"/>
        <v>Blank</v>
      </c>
      <c r="Z2289" s="197" t="str">
        <f t="shared" si="386"/>
        <v>Blank</v>
      </c>
      <c r="AA2289" s="223" t="str" cm="1">
        <f t="array" ref="AA2289">_xlfn.IFS(ISTEXT('3 Model Input'!F$70),"Missing",ISTEXT('3 Model Input'!I$70),"Missing",ISNUMBER('3 Model Input'!K$70),'3 Model Input'!K$70*P2289)</f>
        <v>Missing</v>
      </c>
      <c r="AB2289" s="89"/>
      <c r="AC2289" s="227" t="str" cm="1">
        <f t="array" ref="AC2289">IF(D2289=0,"Blank",_xlfn.IFS('3 Model Input'!E$61=1,(V2289*G2289)/T2289,'3 Model Input'!E$61=2,(W2289*G2289)/T2289,'3 Model Input'!E$61=3,(X2289*G2289)/T2289,'3 Model Input'!E$61=4,(Y2289*G2289)/T2289,'3 Model Input'!E$61=5,(Z2289*G2289)/T2289, ISTEXT('3 Model Input'!E$61),"Missing",'3 Model Input'!E$61=6,(AA2289*G2289)/T2289))</f>
        <v>Blank</v>
      </c>
      <c r="AD2289" s="202" t="str">
        <f t="shared" si="387"/>
        <v>Blank</v>
      </c>
      <c r="AE2289" s="202" t="str">
        <f t="shared" si="388"/>
        <v>Blank</v>
      </c>
      <c r="AF2289" s="217" t="str">
        <f t="shared" si="389"/>
        <v>Blank</v>
      </c>
      <c r="AG2289" s="9" t="str" cm="1">
        <f t="array" ref="AG2289">_xlfn.IFS(ISNUMBER(AC2289), "", ISNUMBER(SEARCH("Blank", AC2289)), "", ISERROR(AC2289), "Bad input on tab 3")</f>
        <v/>
      </c>
    </row>
    <row r="2290" spans="2:33" ht="15" customHeight="1" x14ac:dyDescent="0.75">
      <c r="B2290" s="205" t="str">
        <f>'5 Driver Data'!B2290</f>
        <v>2282</v>
      </c>
      <c r="C2290" s="193">
        <f>'5 Driver Data'!C2290</f>
        <v>0</v>
      </c>
      <c r="D2290" s="192">
        <f>'5 Driver Data'!D2290</f>
        <v>0</v>
      </c>
      <c r="E2290" s="191">
        <f>'5 Driver Data'!E2290</f>
        <v>0</v>
      </c>
      <c r="F2290" s="191">
        <f>'5 Driver Data'!F2290</f>
        <v>0</v>
      </c>
      <c r="G2290" s="191">
        <f>'5 Driver Data'!G2290</f>
        <v>0</v>
      </c>
      <c r="H2290" s="191">
        <f>'5 Driver Data'!H2290</f>
        <v>0</v>
      </c>
      <c r="I2290" s="191">
        <f>'5 Driver Data'!I2290</f>
        <v>0</v>
      </c>
      <c r="J2290" s="191">
        <f>'5 Driver Data'!J2290</f>
        <v>0</v>
      </c>
      <c r="K2290" s="206">
        <f>'5 Driver Data'!K2290</f>
        <v>0</v>
      </c>
      <c r="L2290" s="1"/>
      <c r="M2290" s="216" t="str">
        <f>IF(D2290=0,"Blank",'3 Model Input'!E$44*'3 Model Input'!E$45)</f>
        <v>Blank</v>
      </c>
      <c r="N2290" s="197" t="str">
        <f t="shared" si="380"/>
        <v>Blank</v>
      </c>
      <c r="O2290" s="197" t="str">
        <f>IF(D2290=0,"Blank",'3 Model Input'!E$49*(1-'3 Model Input'!E$51))</f>
        <v>Blank</v>
      </c>
      <c r="P2290" s="197" t="str">
        <f t="shared" si="381"/>
        <v>Blank</v>
      </c>
      <c r="Q2290" s="197" t="str">
        <f>IF(D2290=0,"Blank",IF(D2290="BEV",E2290*(1-'3 Model Input'!E$54), E2290))</f>
        <v>Blank</v>
      </c>
      <c r="R2290" s="198" t="str">
        <f>IF(D2290=0,"Blank",IF(D2290="PHEV",F2290/G2290,F2290*(1-'3 Model Input'!E$54)/G2290))</f>
        <v>Blank</v>
      </c>
      <c r="S2290" s="198" t="str">
        <f>IF(D2290=0,"Blank",IF(D2290="PHEV",MIN(M2290,E2290),MIN(M2290,(E2290*(1-'3 Model Input'!E$54)))))</f>
        <v>Blank</v>
      </c>
      <c r="T2290" s="217" t="str">
        <f t="shared" si="382"/>
        <v>Blank</v>
      </c>
      <c r="U2290" s="89"/>
      <c r="V2290" s="216" t="str">
        <f>IF(D2290=0,"Blank",P2290*'3 Model Input'!E$50)</f>
        <v>Blank</v>
      </c>
      <c r="W2290" s="197" t="str">
        <f t="shared" si="383"/>
        <v>Blank</v>
      </c>
      <c r="X2290" s="197" t="str">
        <f t="shared" si="384"/>
        <v>Blank</v>
      </c>
      <c r="Y2290" s="197" t="str">
        <f t="shared" si="385"/>
        <v>Blank</v>
      </c>
      <c r="Z2290" s="197" t="str">
        <f t="shared" si="386"/>
        <v>Blank</v>
      </c>
      <c r="AA2290" s="223" t="str" cm="1">
        <f t="array" ref="AA2290">_xlfn.IFS(ISTEXT('3 Model Input'!F$70),"Missing",ISTEXT('3 Model Input'!I$70),"Missing",ISNUMBER('3 Model Input'!K$70),'3 Model Input'!K$70*P2290)</f>
        <v>Missing</v>
      </c>
      <c r="AB2290" s="89"/>
      <c r="AC2290" s="227" t="str" cm="1">
        <f t="array" ref="AC2290">IF(D2290=0,"Blank",_xlfn.IFS('3 Model Input'!E$61=1,(V2290*G2290)/T2290,'3 Model Input'!E$61=2,(W2290*G2290)/T2290,'3 Model Input'!E$61=3,(X2290*G2290)/T2290,'3 Model Input'!E$61=4,(Y2290*G2290)/T2290,'3 Model Input'!E$61=5,(Z2290*G2290)/T2290, ISTEXT('3 Model Input'!E$61),"Missing",'3 Model Input'!E$61=6,(AA2290*G2290)/T2290))</f>
        <v>Blank</v>
      </c>
      <c r="AD2290" s="202" t="str">
        <f t="shared" si="387"/>
        <v>Blank</v>
      </c>
      <c r="AE2290" s="202" t="str">
        <f t="shared" si="388"/>
        <v>Blank</v>
      </c>
      <c r="AF2290" s="217" t="str">
        <f t="shared" si="389"/>
        <v>Blank</v>
      </c>
      <c r="AG2290" s="9" t="str" cm="1">
        <f t="array" ref="AG2290">_xlfn.IFS(ISNUMBER(AC2290), "", ISNUMBER(SEARCH("Blank", AC2290)), "", ISERROR(AC2290), "Bad input on tab 3")</f>
        <v/>
      </c>
    </row>
    <row r="2291" spans="2:33" ht="15" customHeight="1" x14ac:dyDescent="0.75">
      <c r="B2291" s="205" t="str">
        <f>'5 Driver Data'!B2291</f>
        <v>2283</v>
      </c>
      <c r="C2291" s="193">
        <f>'5 Driver Data'!C2291</f>
        <v>0</v>
      </c>
      <c r="D2291" s="192">
        <f>'5 Driver Data'!D2291</f>
        <v>0</v>
      </c>
      <c r="E2291" s="191">
        <f>'5 Driver Data'!E2291</f>
        <v>0</v>
      </c>
      <c r="F2291" s="191">
        <f>'5 Driver Data'!F2291</f>
        <v>0</v>
      </c>
      <c r="G2291" s="191">
        <f>'5 Driver Data'!G2291</f>
        <v>0</v>
      </c>
      <c r="H2291" s="191">
        <f>'5 Driver Data'!H2291</f>
        <v>0</v>
      </c>
      <c r="I2291" s="191">
        <f>'5 Driver Data'!I2291</f>
        <v>0</v>
      </c>
      <c r="J2291" s="191">
        <f>'5 Driver Data'!J2291</f>
        <v>0</v>
      </c>
      <c r="K2291" s="206">
        <f>'5 Driver Data'!K2291</f>
        <v>0</v>
      </c>
      <c r="L2291" s="1"/>
      <c r="M2291" s="216" t="str">
        <f>IF(D2291=0,"Blank",'3 Model Input'!E$44*'3 Model Input'!E$45)</f>
        <v>Blank</v>
      </c>
      <c r="N2291" s="197" t="str">
        <f t="shared" si="380"/>
        <v>Blank</v>
      </c>
      <c r="O2291" s="197" t="str">
        <f>IF(D2291=0,"Blank",'3 Model Input'!E$49*(1-'3 Model Input'!E$51))</f>
        <v>Blank</v>
      </c>
      <c r="P2291" s="197" t="str">
        <f t="shared" si="381"/>
        <v>Blank</v>
      </c>
      <c r="Q2291" s="197" t="str">
        <f>IF(D2291=0,"Blank",IF(D2291="BEV",E2291*(1-'3 Model Input'!E$54), E2291))</f>
        <v>Blank</v>
      </c>
      <c r="R2291" s="198" t="str">
        <f>IF(D2291=0,"Blank",IF(D2291="PHEV",F2291/G2291,F2291*(1-'3 Model Input'!E$54)/G2291))</f>
        <v>Blank</v>
      </c>
      <c r="S2291" s="198" t="str">
        <f>IF(D2291=0,"Blank",IF(D2291="PHEV",MIN(M2291,E2291),MIN(M2291,(E2291*(1-'3 Model Input'!E$54)))))</f>
        <v>Blank</v>
      </c>
      <c r="T2291" s="217" t="str">
        <f t="shared" si="382"/>
        <v>Blank</v>
      </c>
      <c r="U2291" s="89"/>
      <c r="V2291" s="216" t="str">
        <f>IF(D2291=0,"Blank",P2291*'3 Model Input'!E$50)</f>
        <v>Blank</v>
      </c>
      <c r="W2291" s="197" t="str">
        <f t="shared" si="383"/>
        <v>Blank</v>
      </c>
      <c r="X2291" s="197" t="str">
        <f t="shared" si="384"/>
        <v>Blank</v>
      </c>
      <c r="Y2291" s="197" t="str">
        <f t="shared" si="385"/>
        <v>Blank</v>
      </c>
      <c r="Z2291" s="197" t="str">
        <f t="shared" si="386"/>
        <v>Blank</v>
      </c>
      <c r="AA2291" s="223" t="str" cm="1">
        <f t="array" ref="AA2291">_xlfn.IFS(ISTEXT('3 Model Input'!F$70),"Missing",ISTEXT('3 Model Input'!I$70),"Missing",ISNUMBER('3 Model Input'!K$70),'3 Model Input'!K$70*P2291)</f>
        <v>Missing</v>
      </c>
      <c r="AB2291" s="89"/>
      <c r="AC2291" s="227" t="str" cm="1">
        <f t="array" ref="AC2291">IF(D2291=0,"Blank",_xlfn.IFS('3 Model Input'!E$61=1,(V2291*G2291)/T2291,'3 Model Input'!E$61=2,(W2291*G2291)/T2291,'3 Model Input'!E$61=3,(X2291*G2291)/T2291,'3 Model Input'!E$61=4,(Y2291*G2291)/T2291,'3 Model Input'!E$61=5,(Z2291*G2291)/T2291, ISTEXT('3 Model Input'!E$61),"Missing",'3 Model Input'!E$61=6,(AA2291*G2291)/T2291))</f>
        <v>Blank</v>
      </c>
      <c r="AD2291" s="202" t="str">
        <f t="shared" si="387"/>
        <v>Blank</v>
      </c>
      <c r="AE2291" s="202" t="str">
        <f t="shared" si="388"/>
        <v>Blank</v>
      </c>
      <c r="AF2291" s="217" t="str">
        <f t="shared" si="389"/>
        <v>Blank</v>
      </c>
      <c r="AG2291" s="9" t="str" cm="1">
        <f t="array" ref="AG2291">_xlfn.IFS(ISNUMBER(AC2291), "", ISNUMBER(SEARCH("Blank", AC2291)), "", ISERROR(AC2291), "Bad input on tab 3")</f>
        <v/>
      </c>
    </row>
    <row r="2292" spans="2:33" ht="15" customHeight="1" x14ac:dyDescent="0.75">
      <c r="B2292" s="205" t="str">
        <f>'5 Driver Data'!B2292</f>
        <v>2284</v>
      </c>
      <c r="C2292" s="193">
        <f>'5 Driver Data'!C2292</f>
        <v>0</v>
      </c>
      <c r="D2292" s="192">
        <f>'5 Driver Data'!D2292</f>
        <v>0</v>
      </c>
      <c r="E2292" s="191">
        <f>'5 Driver Data'!E2292</f>
        <v>0</v>
      </c>
      <c r="F2292" s="191">
        <f>'5 Driver Data'!F2292</f>
        <v>0</v>
      </c>
      <c r="G2292" s="191">
        <f>'5 Driver Data'!G2292</f>
        <v>0</v>
      </c>
      <c r="H2292" s="191">
        <f>'5 Driver Data'!H2292</f>
        <v>0</v>
      </c>
      <c r="I2292" s="191">
        <f>'5 Driver Data'!I2292</f>
        <v>0</v>
      </c>
      <c r="J2292" s="191">
        <f>'5 Driver Data'!J2292</f>
        <v>0</v>
      </c>
      <c r="K2292" s="206">
        <f>'5 Driver Data'!K2292</f>
        <v>0</v>
      </c>
      <c r="L2292" s="1"/>
      <c r="M2292" s="216" t="str">
        <f>IF(D2292=0,"Blank",'3 Model Input'!E$44*'3 Model Input'!E$45)</f>
        <v>Blank</v>
      </c>
      <c r="N2292" s="197" t="str">
        <f t="shared" si="380"/>
        <v>Blank</v>
      </c>
      <c r="O2292" s="197" t="str">
        <f>IF(D2292=0,"Blank",'3 Model Input'!E$49*(1-'3 Model Input'!E$51))</f>
        <v>Blank</v>
      </c>
      <c r="P2292" s="197" t="str">
        <f t="shared" si="381"/>
        <v>Blank</v>
      </c>
      <c r="Q2292" s="197" t="str">
        <f>IF(D2292=0,"Blank",IF(D2292="BEV",E2292*(1-'3 Model Input'!E$54), E2292))</f>
        <v>Blank</v>
      </c>
      <c r="R2292" s="198" t="str">
        <f>IF(D2292=0,"Blank",IF(D2292="PHEV",F2292/G2292,F2292*(1-'3 Model Input'!E$54)/G2292))</f>
        <v>Blank</v>
      </c>
      <c r="S2292" s="198" t="str">
        <f>IF(D2292=0,"Blank",IF(D2292="PHEV",MIN(M2292,E2292),MIN(M2292,(E2292*(1-'3 Model Input'!E$54)))))</f>
        <v>Blank</v>
      </c>
      <c r="T2292" s="217" t="str">
        <f t="shared" si="382"/>
        <v>Blank</v>
      </c>
      <c r="U2292" s="89"/>
      <c r="V2292" s="216" t="str">
        <f>IF(D2292=0,"Blank",P2292*'3 Model Input'!E$50)</f>
        <v>Blank</v>
      </c>
      <c r="W2292" s="197" t="str">
        <f t="shared" si="383"/>
        <v>Blank</v>
      </c>
      <c r="X2292" s="197" t="str">
        <f t="shared" si="384"/>
        <v>Blank</v>
      </c>
      <c r="Y2292" s="197" t="str">
        <f t="shared" si="385"/>
        <v>Blank</v>
      </c>
      <c r="Z2292" s="197" t="str">
        <f t="shared" si="386"/>
        <v>Blank</v>
      </c>
      <c r="AA2292" s="223" t="str" cm="1">
        <f t="array" ref="AA2292">_xlfn.IFS(ISTEXT('3 Model Input'!F$70),"Missing",ISTEXT('3 Model Input'!I$70),"Missing",ISNUMBER('3 Model Input'!K$70),'3 Model Input'!K$70*P2292)</f>
        <v>Missing</v>
      </c>
      <c r="AB2292" s="89"/>
      <c r="AC2292" s="227" t="str" cm="1">
        <f t="array" ref="AC2292">IF(D2292=0,"Blank",_xlfn.IFS('3 Model Input'!E$61=1,(V2292*G2292)/T2292,'3 Model Input'!E$61=2,(W2292*G2292)/T2292,'3 Model Input'!E$61=3,(X2292*G2292)/T2292,'3 Model Input'!E$61=4,(Y2292*G2292)/T2292,'3 Model Input'!E$61=5,(Z2292*G2292)/T2292, ISTEXT('3 Model Input'!E$61),"Missing",'3 Model Input'!E$61=6,(AA2292*G2292)/T2292))</f>
        <v>Blank</v>
      </c>
      <c r="AD2292" s="202" t="str">
        <f t="shared" si="387"/>
        <v>Blank</v>
      </c>
      <c r="AE2292" s="202" t="str">
        <f t="shared" si="388"/>
        <v>Blank</v>
      </c>
      <c r="AF2292" s="217" t="str">
        <f t="shared" si="389"/>
        <v>Blank</v>
      </c>
      <c r="AG2292" s="9" t="str" cm="1">
        <f t="array" ref="AG2292">_xlfn.IFS(ISNUMBER(AC2292), "", ISNUMBER(SEARCH("Blank", AC2292)), "", ISERROR(AC2292), "Bad input on tab 3")</f>
        <v/>
      </c>
    </row>
    <row r="2293" spans="2:33" ht="15" customHeight="1" x14ac:dyDescent="0.75">
      <c r="B2293" s="205" t="str">
        <f>'5 Driver Data'!B2293</f>
        <v>2285</v>
      </c>
      <c r="C2293" s="193">
        <f>'5 Driver Data'!C2293</f>
        <v>0</v>
      </c>
      <c r="D2293" s="192">
        <f>'5 Driver Data'!D2293</f>
        <v>0</v>
      </c>
      <c r="E2293" s="191">
        <f>'5 Driver Data'!E2293</f>
        <v>0</v>
      </c>
      <c r="F2293" s="191">
        <f>'5 Driver Data'!F2293</f>
        <v>0</v>
      </c>
      <c r="G2293" s="191">
        <f>'5 Driver Data'!G2293</f>
        <v>0</v>
      </c>
      <c r="H2293" s="191">
        <f>'5 Driver Data'!H2293</f>
        <v>0</v>
      </c>
      <c r="I2293" s="191">
        <f>'5 Driver Data'!I2293</f>
        <v>0</v>
      </c>
      <c r="J2293" s="191">
        <f>'5 Driver Data'!J2293</f>
        <v>0</v>
      </c>
      <c r="K2293" s="206">
        <f>'5 Driver Data'!K2293</f>
        <v>0</v>
      </c>
      <c r="L2293" s="1"/>
      <c r="M2293" s="216" t="str">
        <f>IF(D2293=0,"Blank",'3 Model Input'!E$44*'3 Model Input'!E$45)</f>
        <v>Blank</v>
      </c>
      <c r="N2293" s="197" t="str">
        <f t="shared" si="380"/>
        <v>Blank</v>
      </c>
      <c r="O2293" s="197" t="str">
        <f>IF(D2293=0,"Blank",'3 Model Input'!E$49*(1-'3 Model Input'!E$51))</f>
        <v>Blank</v>
      </c>
      <c r="P2293" s="197" t="str">
        <f t="shared" si="381"/>
        <v>Blank</v>
      </c>
      <c r="Q2293" s="197" t="str">
        <f>IF(D2293=0,"Blank",IF(D2293="BEV",E2293*(1-'3 Model Input'!E$54), E2293))</f>
        <v>Blank</v>
      </c>
      <c r="R2293" s="198" t="str">
        <f>IF(D2293=0,"Blank",IF(D2293="PHEV",F2293/G2293,F2293*(1-'3 Model Input'!E$54)/G2293))</f>
        <v>Blank</v>
      </c>
      <c r="S2293" s="198" t="str">
        <f>IF(D2293=0,"Blank",IF(D2293="PHEV",MIN(M2293,E2293),MIN(M2293,(E2293*(1-'3 Model Input'!E$54)))))</f>
        <v>Blank</v>
      </c>
      <c r="T2293" s="217" t="str">
        <f t="shared" si="382"/>
        <v>Blank</v>
      </c>
      <c r="U2293" s="89"/>
      <c r="V2293" s="216" t="str">
        <f>IF(D2293=0,"Blank",P2293*'3 Model Input'!E$50)</f>
        <v>Blank</v>
      </c>
      <c r="W2293" s="197" t="str">
        <f t="shared" si="383"/>
        <v>Blank</v>
      </c>
      <c r="X2293" s="197" t="str">
        <f t="shared" si="384"/>
        <v>Blank</v>
      </c>
      <c r="Y2293" s="197" t="str">
        <f t="shared" si="385"/>
        <v>Blank</v>
      </c>
      <c r="Z2293" s="197" t="str">
        <f t="shared" si="386"/>
        <v>Blank</v>
      </c>
      <c r="AA2293" s="223" t="str" cm="1">
        <f t="array" ref="AA2293">_xlfn.IFS(ISTEXT('3 Model Input'!F$70),"Missing",ISTEXT('3 Model Input'!I$70),"Missing",ISNUMBER('3 Model Input'!K$70),'3 Model Input'!K$70*P2293)</f>
        <v>Missing</v>
      </c>
      <c r="AB2293" s="89"/>
      <c r="AC2293" s="227" t="str" cm="1">
        <f t="array" ref="AC2293">IF(D2293=0,"Blank",_xlfn.IFS('3 Model Input'!E$61=1,(V2293*G2293)/T2293,'3 Model Input'!E$61=2,(W2293*G2293)/T2293,'3 Model Input'!E$61=3,(X2293*G2293)/T2293,'3 Model Input'!E$61=4,(Y2293*G2293)/T2293,'3 Model Input'!E$61=5,(Z2293*G2293)/T2293, ISTEXT('3 Model Input'!E$61),"Missing",'3 Model Input'!E$61=6,(AA2293*G2293)/T2293))</f>
        <v>Blank</v>
      </c>
      <c r="AD2293" s="202" t="str">
        <f t="shared" si="387"/>
        <v>Blank</v>
      </c>
      <c r="AE2293" s="202" t="str">
        <f t="shared" si="388"/>
        <v>Blank</v>
      </c>
      <c r="AF2293" s="217" t="str">
        <f t="shared" si="389"/>
        <v>Blank</v>
      </c>
      <c r="AG2293" s="9" t="str" cm="1">
        <f t="array" ref="AG2293">_xlfn.IFS(ISNUMBER(AC2293), "", ISNUMBER(SEARCH("Blank", AC2293)), "", ISERROR(AC2293), "Bad input on tab 3")</f>
        <v/>
      </c>
    </row>
    <row r="2294" spans="2:33" ht="15" customHeight="1" x14ac:dyDescent="0.75">
      <c r="B2294" s="205" t="str">
        <f>'5 Driver Data'!B2294</f>
        <v>2286</v>
      </c>
      <c r="C2294" s="193">
        <f>'5 Driver Data'!C2294</f>
        <v>0</v>
      </c>
      <c r="D2294" s="192">
        <f>'5 Driver Data'!D2294</f>
        <v>0</v>
      </c>
      <c r="E2294" s="191">
        <f>'5 Driver Data'!E2294</f>
        <v>0</v>
      </c>
      <c r="F2294" s="191">
        <f>'5 Driver Data'!F2294</f>
        <v>0</v>
      </c>
      <c r="G2294" s="191">
        <f>'5 Driver Data'!G2294</f>
        <v>0</v>
      </c>
      <c r="H2294" s="191">
        <f>'5 Driver Data'!H2294</f>
        <v>0</v>
      </c>
      <c r="I2294" s="191">
        <f>'5 Driver Data'!I2294</f>
        <v>0</v>
      </c>
      <c r="J2294" s="191">
        <f>'5 Driver Data'!J2294</f>
        <v>0</v>
      </c>
      <c r="K2294" s="206">
        <f>'5 Driver Data'!K2294</f>
        <v>0</v>
      </c>
      <c r="L2294" s="1"/>
      <c r="M2294" s="216" t="str">
        <f>IF(D2294=0,"Blank",'3 Model Input'!E$44*'3 Model Input'!E$45)</f>
        <v>Blank</v>
      </c>
      <c r="N2294" s="197" t="str">
        <f t="shared" si="380"/>
        <v>Blank</v>
      </c>
      <c r="O2294" s="197" t="str">
        <f>IF(D2294=0,"Blank",'3 Model Input'!E$49*(1-'3 Model Input'!E$51))</f>
        <v>Blank</v>
      </c>
      <c r="P2294" s="197" t="str">
        <f t="shared" si="381"/>
        <v>Blank</v>
      </c>
      <c r="Q2294" s="197" t="str">
        <f>IF(D2294=0,"Blank",IF(D2294="BEV",E2294*(1-'3 Model Input'!E$54), E2294))</f>
        <v>Blank</v>
      </c>
      <c r="R2294" s="198" t="str">
        <f>IF(D2294=0,"Blank",IF(D2294="PHEV",F2294/G2294,F2294*(1-'3 Model Input'!E$54)/G2294))</f>
        <v>Blank</v>
      </c>
      <c r="S2294" s="198" t="str">
        <f>IF(D2294=0,"Blank",IF(D2294="PHEV",MIN(M2294,E2294),MIN(M2294,(E2294*(1-'3 Model Input'!E$54)))))</f>
        <v>Blank</v>
      </c>
      <c r="T2294" s="217" t="str">
        <f t="shared" si="382"/>
        <v>Blank</v>
      </c>
      <c r="U2294" s="89"/>
      <c r="V2294" s="216" t="str">
        <f>IF(D2294=0,"Blank",P2294*'3 Model Input'!E$50)</f>
        <v>Blank</v>
      </c>
      <c r="W2294" s="197" t="str">
        <f t="shared" si="383"/>
        <v>Blank</v>
      </c>
      <c r="X2294" s="197" t="str">
        <f t="shared" si="384"/>
        <v>Blank</v>
      </c>
      <c r="Y2294" s="197" t="str">
        <f t="shared" si="385"/>
        <v>Blank</v>
      </c>
      <c r="Z2294" s="197" t="str">
        <f t="shared" si="386"/>
        <v>Blank</v>
      </c>
      <c r="AA2294" s="223" t="str" cm="1">
        <f t="array" ref="AA2294">_xlfn.IFS(ISTEXT('3 Model Input'!F$70),"Missing",ISTEXT('3 Model Input'!I$70),"Missing",ISNUMBER('3 Model Input'!K$70),'3 Model Input'!K$70*P2294)</f>
        <v>Missing</v>
      </c>
      <c r="AB2294" s="89"/>
      <c r="AC2294" s="227" t="str" cm="1">
        <f t="array" ref="AC2294">IF(D2294=0,"Blank",_xlfn.IFS('3 Model Input'!E$61=1,(V2294*G2294)/T2294,'3 Model Input'!E$61=2,(W2294*G2294)/T2294,'3 Model Input'!E$61=3,(X2294*G2294)/T2294,'3 Model Input'!E$61=4,(Y2294*G2294)/T2294,'3 Model Input'!E$61=5,(Z2294*G2294)/T2294, ISTEXT('3 Model Input'!E$61),"Missing",'3 Model Input'!E$61=6,(AA2294*G2294)/T2294))</f>
        <v>Blank</v>
      </c>
      <c r="AD2294" s="202" t="str">
        <f t="shared" si="387"/>
        <v>Blank</v>
      </c>
      <c r="AE2294" s="202" t="str">
        <f t="shared" si="388"/>
        <v>Blank</v>
      </c>
      <c r="AF2294" s="217" t="str">
        <f t="shared" si="389"/>
        <v>Blank</v>
      </c>
      <c r="AG2294" s="9" t="str" cm="1">
        <f t="array" ref="AG2294">_xlfn.IFS(ISNUMBER(AC2294), "", ISNUMBER(SEARCH("Blank", AC2294)), "", ISERROR(AC2294), "Bad input on tab 3")</f>
        <v/>
      </c>
    </row>
    <row r="2295" spans="2:33" ht="15" customHeight="1" x14ac:dyDescent="0.75">
      <c r="B2295" s="205" t="str">
        <f>'5 Driver Data'!B2295</f>
        <v>2287</v>
      </c>
      <c r="C2295" s="193">
        <f>'5 Driver Data'!C2295</f>
        <v>0</v>
      </c>
      <c r="D2295" s="192">
        <f>'5 Driver Data'!D2295</f>
        <v>0</v>
      </c>
      <c r="E2295" s="191">
        <f>'5 Driver Data'!E2295</f>
        <v>0</v>
      </c>
      <c r="F2295" s="191">
        <f>'5 Driver Data'!F2295</f>
        <v>0</v>
      </c>
      <c r="G2295" s="191">
        <f>'5 Driver Data'!G2295</f>
        <v>0</v>
      </c>
      <c r="H2295" s="191">
        <f>'5 Driver Data'!H2295</f>
        <v>0</v>
      </c>
      <c r="I2295" s="191">
        <f>'5 Driver Data'!I2295</f>
        <v>0</v>
      </c>
      <c r="J2295" s="191">
        <f>'5 Driver Data'!J2295</f>
        <v>0</v>
      </c>
      <c r="K2295" s="206">
        <f>'5 Driver Data'!K2295</f>
        <v>0</v>
      </c>
      <c r="L2295" s="1"/>
      <c r="M2295" s="216" t="str">
        <f>IF(D2295=0,"Blank",'3 Model Input'!E$44*'3 Model Input'!E$45)</f>
        <v>Blank</v>
      </c>
      <c r="N2295" s="197" t="str">
        <f t="shared" si="380"/>
        <v>Blank</v>
      </c>
      <c r="O2295" s="197" t="str">
        <f>IF(D2295=0,"Blank",'3 Model Input'!E$49*(1-'3 Model Input'!E$51))</f>
        <v>Blank</v>
      </c>
      <c r="P2295" s="197" t="str">
        <f t="shared" si="381"/>
        <v>Blank</v>
      </c>
      <c r="Q2295" s="197" t="str">
        <f>IF(D2295=0,"Blank",IF(D2295="BEV",E2295*(1-'3 Model Input'!E$54), E2295))</f>
        <v>Blank</v>
      </c>
      <c r="R2295" s="198" t="str">
        <f>IF(D2295=0,"Blank",IF(D2295="PHEV",F2295/G2295,F2295*(1-'3 Model Input'!E$54)/G2295))</f>
        <v>Blank</v>
      </c>
      <c r="S2295" s="198" t="str">
        <f>IF(D2295=0,"Blank",IF(D2295="PHEV",MIN(M2295,E2295),MIN(M2295,(E2295*(1-'3 Model Input'!E$54)))))</f>
        <v>Blank</v>
      </c>
      <c r="T2295" s="217" t="str">
        <f t="shared" si="382"/>
        <v>Blank</v>
      </c>
      <c r="U2295" s="89"/>
      <c r="V2295" s="216" t="str">
        <f>IF(D2295=0,"Blank",P2295*'3 Model Input'!E$50)</f>
        <v>Blank</v>
      </c>
      <c r="W2295" s="197" t="str">
        <f t="shared" si="383"/>
        <v>Blank</v>
      </c>
      <c r="X2295" s="197" t="str">
        <f t="shared" si="384"/>
        <v>Blank</v>
      </c>
      <c r="Y2295" s="197" t="str">
        <f t="shared" si="385"/>
        <v>Blank</v>
      </c>
      <c r="Z2295" s="197" t="str">
        <f t="shared" si="386"/>
        <v>Blank</v>
      </c>
      <c r="AA2295" s="223" t="str" cm="1">
        <f t="array" ref="AA2295">_xlfn.IFS(ISTEXT('3 Model Input'!F$70),"Missing",ISTEXT('3 Model Input'!I$70),"Missing",ISNUMBER('3 Model Input'!K$70),'3 Model Input'!K$70*P2295)</f>
        <v>Missing</v>
      </c>
      <c r="AB2295" s="89"/>
      <c r="AC2295" s="227" t="str" cm="1">
        <f t="array" ref="AC2295">IF(D2295=0,"Blank",_xlfn.IFS('3 Model Input'!E$61=1,(V2295*G2295)/T2295,'3 Model Input'!E$61=2,(W2295*G2295)/T2295,'3 Model Input'!E$61=3,(X2295*G2295)/T2295,'3 Model Input'!E$61=4,(Y2295*G2295)/T2295,'3 Model Input'!E$61=5,(Z2295*G2295)/T2295, ISTEXT('3 Model Input'!E$61),"Missing",'3 Model Input'!E$61=6,(AA2295*G2295)/T2295))</f>
        <v>Blank</v>
      </c>
      <c r="AD2295" s="202" t="str">
        <f t="shared" si="387"/>
        <v>Blank</v>
      </c>
      <c r="AE2295" s="202" t="str">
        <f t="shared" si="388"/>
        <v>Blank</v>
      </c>
      <c r="AF2295" s="217" t="str">
        <f t="shared" si="389"/>
        <v>Blank</v>
      </c>
      <c r="AG2295" s="9" t="str" cm="1">
        <f t="array" ref="AG2295">_xlfn.IFS(ISNUMBER(AC2295), "", ISNUMBER(SEARCH("Blank", AC2295)), "", ISERROR(AC2295), "Bad input on tab 3")</f>
        <v/>
      </c>
    </row>
    <row r="2296" spans="2:33" ht="15" customHeight="1" x14ac:dyDescent="0.75">
      <c r="B2296" s="205" t="str">
        <f>'5 Driver Data'!B2296</f>
        <v>2288</v>
      </c>
      <c r="C2296" s="193">
        <f>'5 Driver Data'!C2296</f>
        <v>0</v>
      </c>
      <c r="D2296" s="192">
        <f>'5 Driver Data'!D2296</f>
        <v>0</v>
      </c>
      <c r="E2296" s="191">
        <f>'5 Driver Data'!E2296</f>
        <v>0</v>
      </c>
      <c r="F2296" s="191">
        <f>'5 Driver Data'!F2296</f>
        <v>0</v>
      </c>
      <c r="G2296" s="191">
        <f>'5 Driver Data'!G2296</f>
        <v>0</v>
      </c>
      <c r="H2296" s="191">
        <f>'5 Driver Data'!H2296</f>
        <v>0</v>
      </c>
      <c r="I2296" s="191">
        <f>'5 Driver Data'!I2296</f>
        <v>0</v>
      </c>
      <c r="J2296" s="191">
        <f>'5 Driver Data'!J2296</f>
        <v>0</v>
      </c>
      <c r="K2296" s="206">
        <f>'5 Driver Data'!K2296</f>
        <v>0</v>
      </c>
      <c r="L2296" s="1"/>
      <c r="M2296" s="216" t="str">
        <f>IF(D2296=0,"Blank",'3 Model Input'!E$44*'3 Model Input'!E$45)</f>
        <v>Blank</v>
      </c>
      <c r="N2296" s="197" t="str">
        <f t="shared" si="380"/>
        <v>Blank</v>
      </c>
      <c r="O2296" s="197" t="str">
        <f>IF(D2296=0,"Blank",'3 Model Input'!E$49*(1-'3 Model Input'!E$51))</f>
        <v>Blank</v>
      </c>
      <c r="P2296" s="197" t="str">
        <f t="shared" si="381"/>
        <v>Blank</v>
      </c>
      <c r="Q2296" s="197" t="str">
        <f>IF(D2296=0,"Blank",IF(D2296="BEV",E2296*(1-'3 Model Input'!E$54), E2296))</f>
        <v>Blank</v>
      </c>
      <c r="R2296" s="198" t="str">
        <f>IF(D2296=0,"Blank",IF(D2296="PHEV",F2296/G2296,F2296*(1-'3 Model Input'!E$54)/G2296))</f>
        <v>Blank</v>
      </c>
      <c r="S2296" s="198" t="str">
        <f>IF(D2296=0,"Blank",IF(D2296="PHEV",MIN(M2296,E2296),MIN(M2296,(E2296*(1-'3 Model Input'!E$54)))))</f>
        <v>Blank</v>
      </c>
      <c r="T2296" s="217" t="str">
        <f t="shared" si="382"/>
        <v>Blank</v>
      </c>
      <c r="U2296" s="89"/>
      <c r="V2296" s="216" t="str">
        <f>IF(D2296=0,"Blank",P2296*'3 Model Input'!E$50)</f>
        <v>Blank</v>
      </c>
      <c r="W2296" s="197" t="str">
        <f t="shared" si="383"/>
        <v>Blank</v>
      </c>
      <c r="X2296" s="197" t="str">
        <f t="shared" si="384"/>
        <v>Blank</v>
      </c>
      <c r="Y2296" s="197" t="str">
        <f t="shared" si="385"/>
        <v>Blank</v>
      </c>
      <c r="Z2296" s="197" t="str">
        <f t="shared" si="386"/>
        <v>Blank</v>
      </c>
      <c r="AA2296" s="223" t="str" cm="1">
        <f t="array" ref="AA2296">_xlfn.IFS(ISTEXT('3 Model Input'!F$70),"Missing",ISTEXT('3 Model Input'!I$70),"Missing",ISNUMBER('3 Model Input'!K$70),'3 Model Input'!K$70*P2296)</f>
        <v>Missing</v>
      </c>
      <c r="AB2296" s="89"/>
      <c r="AC2296" s="227" t="str" cm="1">
        <f t="array" ref="AC2296">IF(D2296=0,"Blank",_xlfn.IFS('3 Model Input'!E$61=1,(V2296*G2296)/T2296,'3 Model Input'!E$61=2,(W2296*G2296)/T2296,'3 Model Input'!E$61=3,(X2296*G2296)/T2296,'3 Model Input'!E$61=4,(Y2296*G2296)/T2296,'3 Model Input'!E$61=5,(Z2296*G2296)/T2296, ISTEXT('3 Model Input'!E$61),"Missing",'3 Model Input'!E$61=6,(AA2296*G2296)/T2296))</f>
        <v>Blank</v>
      </c>
      <c r="AD2296" s="202" t="str">
        <f t="shared" si="387"/>
        <v>Blank</v>
      </c>
      <c r="AE2296" s="202" t="str">
        <f t="shared" si="388"/>
        <v>Blank</v>
      </c>
      <c r="AF2296" s="217" t="str">
        <f t="shared" si="389"/>
        <v>Blank</v>
      </c>
      <c r="AG2296" s="9" t="str" cm="1">
        <f t="array" ref="AG2296">_xlfn.IFS(ISNUMBER(AC2296), "", ISNUMBER(SEARCH("Blank", AC2296)), "", ISERROR(AC2296), "Bad input on tab 3")</f>
        <v/>
      </c>
    </row>
    <row r="2297" spans="2:33" ht="15" customHeight="1" x14ac:dyDescent="0.75">
      <c r="B2297" s="205" t="str">
        <f>'5 Driver Data'!B2297</f>
        <v>2289</v>
      </c>
      <c r="C2297" s="193">
        <f>'5 Driver Data'!C2297</f>
        <v>0</v>
      </c>
      <c r="D2297" s="192">
        <f>'5 Driver Data'!D2297</f>
        <v>0</v>
      </c>
      <c r="E2297" s="191">
        <f>'5 Driver Data'!E2297</f>
        <v>0</v>
      </c>
      <c r="F2297" s="191">
        <f>'5 Driver Data'!F2297</f>
        <v>0</v>
      </c>
      <c r="G2297" s="191">
        <f>'5 Driver Data'!G2297</f>
        <v>0</v>
      </c>
      <c r="H2297" s="191">
        <f>'5 Driver Data'!H2297</f>
        <v>0</v>
      </c>
      <c r="I2297" s="191">
        <f>'5 Driver Data'!I2297</f>
        <v>0</v>
      </c>
      <c r="J2297" s="191">
        <f>'5 Driver Data'!J2297</f>
        <v>0</v>
      </c>
      <c r="K2297" s="206">
        <f>'5 Driver Data'!K2297</f>
        <v>0</v>
      </c>
      <c r="L2297" s="1"/>
      <c r="M2297" s="216" t="str">
        <f>IF(D2297=0,"Blank",'3 Model Input'!E$44*'3 Model Input'!E$45)</f>
        <v>Blank</v>
      </c>
      <c r="N2297" s="197" t="str">
        <f t="shared" si="380"/>
        <v>Blank</v>
      </c>
      <c r="O2297" s="197" t="str">
        <f>IF(D2297=0,"Blank",'3 Model Input'!E$49*(1-'3 Model Input'!E$51))</f>
        <v>Blank</v>
      </c>
      <c r="P2297" s="197" t="str">
        <f t="shared" si="381"/>
        <v>Blank</v>
      </c>
      <c r="Q2297" s="197" t="str">
        <f>IF(D2297=0,"Blank",IF(D2297="BEV",E2297*(1-'3 Model Input'!E$54), E2297))</f>
        <v>Blank</v>
      </c>
      <c r="R2297" s="198" t="str">
        <f>IF(D2297=0,"Blank",IF(D2297="PHEV",F2297/G2297,F2297*(1-'3 Model Input'!E$54)/G2297))</f>
        <v>Blank</v>
      </c>
      <c r="S2297" s="198" t="str">
        <f>IF(D2297=0,"Blank",IF(D2297="PHEV",MIN(M2297,E2297),MIN(M2297,(E2297*(1-'3 Model Input'!E$54)))))</f>
        <v>Blank</v>
      </c>
      <c r="T2297" s="217" t="str">
        <f t="shared" si="382"/>
        <v>Blank</v>
      </c>
      <c r="U2297" s="89"/>
      <c r="V2297" s="216" t="str">
        <f>IF(D2297=0,"Blank",P2297*'3 Model Input'!E$50)</f>
        <v>Blank</v>
      </c>
      <c r="W2297" s="197" t="str">
        <f t="shared" si="383"/>
        <v>Blank</v>
      </c>
      <c r="X2297" s="197" t="str">
        <f t="shared" si="384"/>
        <v>Blank</v>
      </c>
      <c r="Y2297" s="197" t="str">
        <f t="shared" si="385"/>
        <v>Blank</v>
      </c>
      <c r="Z2297" s="197" t="str">
        <f t="shared" si="386"/>
        <v>Blank</v>
      </c>
      <c r="AA2297" s="223" t="str" cm="1">
        <f t="array" ref="AA2297">_xlfn.IFS(ISTEXT('3 Model Input'!F$70),"Missing",ISTEXT('3 Model Input'!I$70),"Missing",ISNUMBER('3 Model Input'!K$70),'3 Model Input'!K$70*P2297)</f>
        <v>Missing</v>
      </c>
      <c r="AB2297" s="89"/>
      <c r="AC2297" s="227" t="str" cm="1">
        <f t="array" ref="AC2297">IF(D2297=0,"Blank",_xlfn.IFS('3 Model Input'!E$61=1,(V2297*G2297)/T2297,'3 Model Input'!E$61=2,(W2297*G2297)/T2297,'3 Model Input'!E$61=3,(X2297*G2297)/T2297,'3 Model Input'!E$61=4,(Y2297*G2297)/T2297,'3 Model Input'!E$61=5,(Z2297*G2297)/T2297, ISTEXT('3 Model Input'!E$61),"Missing",'3 Model Input'!E$61=6,(AA2297*G2297)/T2297))</f>
        <v>Blank</v>
      </c>
      <c r="AD2297" s="202" t="str">
        <f t="shared" si="387"/>
        <v>Blank</v>
      </c>
      <c r="AE2297" s="202" t="str">
        <f t="shared" si="388"/>
        <v>Blank</v>
      </c>
      <c r="AF2297" s="217" t="str">
        <f t="shared" si="389"/>
        <v>Blank</v>
      </c>
      <c r="AG2297" s="9" t="str" cm="1">
        <f t="array" ref="AG2297">_xlfn.IFS(ISNUMBER(AC2297), "", ISNUMBER(SEARCH("Blank", AC2297)), "", ISERROR(AC2297), "Bad input on tab 3")</f>
        <v/>
      </c>
    </row>
    <row r="2298" spans="2:33" ht="15" customHeight="1" x14ac:dyDescent="0.75">
      <c r="B2298" s="205" t="str">
        <f>'5 Driver Data'!B2298</f>
        <v>2290</v>
      </c>
      <c r="C2298" s="193">
        <f>'5 Driver Data'!C2298</f>
        <v>0</v>
      </c>
      <c r="D2298" s="192">
        <f>'5 Driver Data'!D2298</f>
        <v>0</v>
      </c>
      <c r="E2298" s="191">
        <f>'5 Driver Data'!E2298</f>
        <v>0</v>
      </c>
      <c r="F2298" s="191">
        <f>'5 Driver Data'!F2298</f>
        <v>0</v>
      </c>
      <c r="G2298" s="191">
        <f>'5 Driver Data'!G2298</f>
        <v>0</v>
      </c>
      <c r="H2298" s="191">
        <f>'5 Driver Data'!H2298</f>
        <v>0</v>
      </c>
      <c r="I2298" s="191">
        <f>'5 Driver Data'!I2298</f>
        <v>0</v>
      </c>
      <c r="J2298" s="191">
        <f>'5 Driver Data'!J2298</f>
        <v>0</v>
      </c>
      <c r="K2298" s="206">
        <f>'5 Driver Data'!K2298</f>
        <v>0</v>
      </c>
      <c r="L2298" s="1"/>
      <c r="M2298" s="216" t="str">
        <f>IF(D2298=0,"Blank",'3 Model Input'!E$44*'3 Model Input'!E$45)</f>
        <v>Blank</v>
      </c>
      <c r="N2298" s="197" t="str">
        <f t="shared" si="380"/>
        <v>Blank</v>
      </c>
      <c r="O2298" s="197" t="str">
        <f>IF(D2298=0,"Blank",'3 Model Input'!E$49*(1-'3 Model Input'!E$51))</f>
        <v>Blank</v>
      </c>
      <c r="P2298" s="197" t="str">
        <f t="shared" si="381"/>
        <v>Blank</v>
      </c>
      <c r="Q2298" s="197" t="str">
        <f>IF(D2298=0,"Blank",IF(D2298="BEV",E2298*(1-'3 Model Input'!E$54), E2298))</f>
        <v>Blank</v>
      </c>
      <c r="R2298" s="198" t="str">
        <f>IF(D2298=0,"Blank",IF(D2298="PHEV",F2298/G2298,F2298*(1-'3 Model Input'!E$54)/G2298))</f>
        <v>Blank</v>
      </c>
      <c r="S2298" s="198" t="str">
        <f>IF(D2298=0,"Blank",IF(D2298="PHEV",MIN(M2298,E2298),MIN(M2298,(E2298*(1-'3 Model Input'!E$54)))))</f>
        <v>Blank</v>
      </c>
      <c r="T2298" s="217" t="str">
        <f t="shared" si="382"/>
        <v>Blank</v>
      </c>
      <c r="U2298" s="89"/>
      <c r="V2298" s="216" t="str">
        <f>IF(D2298=0,"Blank",P2298*'3 Model Input'!E$50)</f>
        <v>Blank</v>
      </c>
      <c r="W2298" s="197" t="str">
        <f t="shared" si="383"/>
        <v>Blank</v>
      </c>
      <c r="X2298" s="197" t="str">
        <f t="shared" si="384"/>
        <v>Blank</v>
      </c>
      <c r="Y2298" s="197" t="str">
        <f t="shared" si="385"/>
        <v>Blank</v>
      </c>
      <c r="Z2298" s="197" t="str">
        <f t="shared" si="386"/>
        <v>Blank</v>
      </c>
      <c r="AA2298" s="223" t="str" cm="1">
        <f t="array" ref="AA2298">_xlfn.IFS(ISTEXT('3 Model Input'!F$70),"Missing",ISTEXT('3 Model Input'!I$70),"Missing",ISNUMBER('3 Model Input'!K$70),'3 Model Input'!K$70*P2298)</f>
        <v>Missing</v>
      </c>
      <c r="AB2298" s="89"/>
      <c r="AC2298" s="227" t="str" cm="1">
        <f t="array" ref="AC2298">IF(D2298=0,"Blank",_xlfn.IFS('3 Model Input'!E$61=1,(V2298*G2298)/T2298,'3 Model Input'!E$61=2,(W2298*G2298)/T2298,'3 Model Input'!E$61=3,(X2298*G2298)/T2298,'3 Model Input'!E$61=4,(Y2298*G2298)/T2298,'3 Model Input'!E$61=5,(Z2298*G2298)/T2298, ISTEXT('3 Model Input'!E$61),"Missing",'3 Model Input'!E$61=6,(AA2298*G2298)/T2298))</f>
        <v>Blank</v>
      </c>
      <c r="AD2298" s="202" t="str">
        <f t="shared" si="387"/>
        <v>Blank</v>
      </c>
      <c r="AE2298" s="202" t="str">
        <f t="shared" si="388"/>
        <v>Blank</v>
      </c>
      <c r="AF2298" s="217" t="str">
        <f t="shared" si="389"/>
        <v>Blank</v>
      </c>
      <c r="AG2298" s="9" t="str" cm="1">
        <f t="array" ref="AG2298">_xlfn.IFS(ISNUMBER(AC2298), "", ISNUMBER(SEARCH("Blank", AC2298)), "", ISERROR(AC2298), "Bad input on tab 3")</f>
        <v/>
      </c>
    </row>
    <row r="2299" spans="2:33" ht="15" customHeight="1" x14ac:dyDescent="0.75">
      <c r="B2299" s="205" t="str">
        <f>'5 Driver Data'!B2299</f>
        <v>2291</v>
      </c>
      <c r="C2299" s="193">
        <f>'5 Driver Data'!C2299</f>
        <v>0</v>
      </c>
      <c r="D2299" s="192">
        <f>'5 Driver Data'!D2299</f>
        <v>0</v>
      </c>
      <c r="E2299" s="191">
        <f>'5 Driver Data'!E2299</f>
        <v>0</v>
      </c>
      <c r="F2299" s="191">
        <f>'5 Driver Data'!F2299</f>
        <v>0</v>
      </c>
      <c r="G2299" s="191">
        <f>'5 Driver Data'!G2299</f>
        <v>0</v>
      </c>
      <c r="H2299" s="191">
        <f>'5 Driver Data'!H2299</f>
        <v>0</v>
      </c>
      <c r="I2299" s="191">
        <f>'5 Driver Data'!I2299</f>
        <v>0</v>
      </c>
      <c r="J2299" s="191">
        <f>'5 Driver Data'!J2299</f>
        <v>0</v>
      </c>
      <c r="K2299" s="206">
        <f>'5 Driver Data'!K2299</f>
        <v>0</v>
      </c>
      <c r="L2299" s="1"/>
      <c r="M2299" s="216" t="str">
        <f>IF(D2299=0,"Blank",'3 Model Input'!E$44*'3 Model Input'!E$45)</f>
        <v>Blank</v>
      </c>
      <c r="N2299" s="197" t="str">
        <f t="shared" si="380"/>
        <v>Blank</v>
      </c>
      <c r="O2299" s="197" t="str">
        <f>IF(D2299=0,"Blank",'3 Model Input'!E$49*(1-'3 Model Input'!E$51))</f>
        <v>Blank</v>
      </c>
      <c r="P2299" s="197" t="str">
        <f t="shared" si="381"/>
        <v>Blank</v>
      </c>
      <c r="Q2299" s="197" t="str">
        <f>IF(D2299=0,"Blank",IF(D2299="BEV",E2299*(1-'3 Model Input'!E$54), E2299))</f>
        <v>Blank</v>
      </c>
      <c r="R2299" s="198" t="str">
        <f>IF(D2299=0,"Blank",IF(D2299="PHEV",F2299/G2299,F2299*(1-'3 Model Input'!E$54)/G2299))</f>
        <v>Blank</v>
      </c>
      <c r="S2299" s="198" t="str">
        <f>IF(D2299=0,"Blank",IF(D2299="PHEV",MIN(M2299,E2299),MIN(M2299,(E2299*(1-'3 Model Input'!E$54)))))</f>
        <v>Blank</v>
      </c>
      <c r="T2299" s="217" t="str">
        <f t="shared" si="382"/>
        <v>Blank</v>
      </c>
      <c r="U2299" s="89"/>
      <c r="V2299" s="216" t="str">
        <f>IF(D2299=0,"Blank",P2299*'3 Model Input'!E$50)</f>
        <v>Blank</v>
      </c>
      <c r="W2299" s="197" t="str">
        <f t="shared" si="383"/>
        <v>Blank</v>
      </c>
      <c r="X2299" s="197" t="str">
        <f t="shared" si="384"/>
        <v>Blank</v>
      </c>
      <c r="Y2299" s="197" t="str">
        <f t="shared" si="385"/>
        <v>Blank</v>
      </c>
      <c r="Z2299" s="197" t="str">
        <f t="shared" si="386"/>
        <v>Blank</v>
      </c>
      <c r="AA2299" s="223" t="str" cm="1">
        <f t="array" ref="AA2299">_xlfn.IFS(ISTEXT('3 Model Input'!F$70),"Missing",ISTEXT('3 Model Input'!I$70),"Missing",ISNUMBER('3 Model Input'!K$70),'3 Model Input'!K$70*P2299)</f>
        <v>Missing</v>
      </c>
      <c r="AB2299" s="89"/>
      <c r="AC2299" s="227" t="str" cm="1">
        <f t="array" ref="AC2299">IF(D2299=0,"Blank",_xlfn.IFS('3 Model Input'!E$61=1,(V2299*G2299)/T2299,'3 Model Input'!E$61=2,(W2299*G2299)/T2299,'3 Model Input'!E$61=3,(X2299*G2299)/T2299,'3 Model Input'!E$61=4,(Y2299*G2299)/T2299,'3 Model Input'!E$61=5,(Z2299*G2299)/T2299, ISTEXT('3 Model Input'!E$61),"Missing",'3 Model Input'!E$61=6,(AA2299*G2299)/T2299))</f>
        <v>Blank</v>
      </c>
      <c r="AD2299" s="202" t="str">
        <f t="shared" si="387"/>
        <v>Blank</v>
      </c>
      <c r="AE2299" s="202" t="str">
        <f t="shared" si="388"/>
        <v>Blank</v>
      </c>
      <c r="AF2299" s="217" t="str">
        <f t="shared" si="389"/>
        <v>Blank</v>
      </c>
      <c r="AG2299" s="9" t="str" cm="1">
        <f t="array" ref="AG2299">_xlfn.IFS(ISNUMBER(AC2299), "", ISNUMBER(SEARCH("Blank", AC2299)), "", ISERROR(AC2299), "Bad input on tab 3")</f>
        <v/>
      </c>
    </row>
    <row r="2300" spans="2:33" ht="15" customHeight="1" x14ac:dyDescent="0.75">
      <c r="B2300" s="205" t="str">
        <f>'5 Driver Data'!B2300</f>
        <v>2292</v>
      </c>
      <c r="C2300" s="193">
        <f>'5 Driver Data'!C2300</f>
        <v>0</v>
      </c>
      <c r="D2300" s="192">
        <f>'5 Driver Data'!D2300</f>
        <v>0</v>
      </c>
      <c r="E2300" s="191">
        <f>'5 Driver Data'!E2300</f>
        <v>0</v>
      </c>
      <c r="F2300" s="191">
        <f>'5 Driver Data'!F2300</f>
        <v>0</v>
      </c>
      <c r="G2300" s="191">
        <f>'5 Driver Data'!G2300</f>
        <v>0</v>
      </c>
      <c r="H2300" s="191">
        <f>'5 Driver Data'!H2300</f>
        <v>0</v>
      </c>
      <c r="I2300" s="191">
        <f>'5 Driver Data'!I2300</f>
        <v>0</v>
      </c>
      <c r="J2300" s="191">
        <f>'5 Driver Data'!J2300</f>
        <v>0</v>
      </c>
      <c r="K2300" s="206">
        <f>'5 Driver Data'!K2300</f>
        <v>0</v>
      </c>
      <c r="L2300" s="1"/>
      <c r="M2300" s="216" t="str">
        <f>IF(D2300=0,"Blank",'3 Model Input'!E$44*'3 Model Input'!E$45)</f>
        <v>Blank</v>
      </c>
      <c r="N2300" s="197" t="str">
        <f t="shared" si="380"/>
        <v>Blank</v>
      </c>
      <c r="O2300" s="197" t="str">
        <f>IF(D2300=0,"Blank",'3 Model Input'!E$49*(1-'3 Model Input'!E$51))</f>
        <v>Blank</v>
      </c>
      <c r="P2300" s="197" t="str">
        <f t="shared" si="381"/>
        <v>Blank</v>
      </c>
      <c r="Q2300" s="197" t="str">
        <f>IF(D2300=0,"Blank",IF(D2300="BEV",E2300*(1-'3 Model Input'!E$54), E2300))</f>
        <v>Blank</v>
      </c>
      <c r="R2300" s="198" t="str">
        <f>IF(D2300=0,"Blank",IF(D2300="PHEV",F2300/G2300,F2300*(1-'3 Model Input'!E$54)/G2300))</f>
        <v>Blank</v>
      </c>
      <c r="S2300" s="198" t="str">
        <f>IF(D2300=0,"Blank",IF(D2300="PHEV",MIN(M2300,E2300),MIN(M2300,(E2300*(1-'3 Model Input'!E$54)))))</f>
        <v>Blank</v>
      </c>
      <c r="T2300" s="217" t="str">
        <f t="shared" si="382"/>
        <v>Blank</v>
      </c>
      <c r="U2300" s="89"/>
      <c r="V2300" s="216" t="str">
        <f>IF(D2300=0,"Blank",P2300*'3 Model Input'!E$50)</f>
        <v>Blank</v>
      </c>
      <c r="W2300" s="197" t="str">
        <f t="shared" si="383"/>
        <v>Blank</v>
      </c>
      <c r="X2300" s="197" t="str">
        <f t="shared" si="384"/>
        <v>Blank</v>
      </c>
      <c r="Y2300" s="197" t="str">
        <f t="shared" si="385"/>
        <v>Blank</v>
      </c>
      <c r="Z2300" s="197" t="str">
        <f t="shared" si="386"/>
        <v>Blank</v>
      </c>
      <c r="AA2300" s="223" t="str" cm="1">
        <f t="array" ref="AA2300">_xlfn.IFS(ISTEXT('3 Model Input'!F$70),"Missing",ISTEXT('3 Model Input'!I$70),"Missing",ISNUMBER('3 Model Input'!K$70),'3 Model Input'!K$70*P2300)</f>
        <v>Missing</v>
      </c>
      <c r="AB2300" s="89"/>
      <c r="AC2300" s="227" t="str" cm="1">
        <f t="array" ref="AC2300">IF(D2300=0,"Blank",_xlfn.IFS('3 Model Input'!E$61=1,(V2300*G2300)/T2300,'3 Model Input'!E$61=2,(W2300*G2300)/T2300,'3 Model Input'!E$61=3,(X2300*G2300)/T2300,'3 Model Input'!E$61=4,(Y2300*G2300)/T2300,'3 Model Input'!E$61=5,(Z2300*G2300)/T2300, ISTEXT('3 Model Input'!E$61),"Missing",'3 Model Input'!E$61=6,(AA2300*G2300)/T2300))</f>
        <v>Blank</v>
      </c>
      <c r="AD2300" s="202" t="str">
        <f t="shared" si="387"/>
        <v>Blank</v>
      </c>
      <c r="AE2300" s="202" t="str">
        <f t="shared" si="388"/>
        <v>Blank</v>
      </c>
      <c r="AF2300" s="217" t="str">
        <f t="shared" si="389"/>
        <v>Blank</v>
      </c>
      <c r="AG2300" s="9" t="str" cm="1">
        <f t="array" ref="AG2300">_xlfn.IFS(ISNUMBER(AC2300), "", ISNUMBER(SEARCH("Blank", AC2300)), "", ISERROR(AC2300), "Bad input on tab 3")</f>
        <v/>
      </c>
    </row>
    <row r="2301" spans="2:33" ht="15" customHeight="1" x14ac:dyDescent="0.75">
      <c r="B2301" s="205" t="str">
        <f>'5 Driver Data'!B2301</f>
        <v>2293</v>
      </c>
      <c r="C2301" s="193">
        <f>'5 Driver Data'!C2301</f>
        <v>0</v>
      </c>
      <c r="D2301" s="192">
        <f>'5 Driver Data'!D2301</f>
        <v>0</v>
      </c>
      <c r="E2301" s="191">
        <f>'5 Driver Data'!E2301</f>
        <v>0</v>
      </c>
      <c r="F2301" s="191">
        <f>'5 Driver Data'!F2301</f>
        <v>0</v>
      </c>
      <c r="G2301" s="191">
        <f>'5 Driver Data'!G2301</f>
        <v>0</v>
      </c>
      <c r="H2301" s="191">
        <f>'5 Driver Data'!H2301</f>
        <v>0</v>
      </c>
      <c r="I2301" s="191">
        <f>'5 Driver Data'!I2301</f>
        <v>0</v>
      </c>
      <c r="J2301" s="191">
        <f>'5 Driver Data'!J2301</f>
        <v>0</v>
      </c>
      <c r="K2301" s="206">
        <f>'5 Driver Data'!K2301</f>
        <v>0</v>
      </c>
      <c r="L2301" s="1"/>
      <c r="M2301" s="216" t="str">
        <f>IF(D2301=0,"Blank",'3 Model Input'!E$44*'3 Model Input'!E$45)</f>
        <v>Blank</v>
      </c>
      <c r="N2301" s="197" t="str">
        <f t="shared" si="380"/>
        <v>Blank</v>
      </c>
      <c r="O2301" s="197" t="str">
        <f>IF(D2301=0,"Blank",'3 Model Input'!E$49*(1-'3 Model Input'!E$51))</f>
        <v>Blank</v>
      </c>
      <c r="P2301" s="197" t="str">
        <f t="shared" si="381"/>
        <v>Blank</v>
      </c>
      <c r="Q2301" s="197" t="str">
        <f>IF(D2301=0,"Blank",IF(D2301="BEV",E2301*(1-'3 Model Input'!E$54), E2301))</f>
        <v>Blank</v>
      </c>
      <c r="R2301" s="198" t="str">
        <f>IF(D2301=0,"Blank",IF(D2301="PHEV",F2301/G2301,F2301*(1-'3 Model Input'!E$54)/G2301))</f>
        <v>Blank</v>
      </c>
      <c r="S2301" s="198" t="str">
        <f>IF(D2301=0,"Blank",IF(D2301="PHEV",MIN(M2301,E2301),MIN(M2301,(E2301*(1-'3 Model Input'!E$54)))))</f>
        <v>Blank</v>
      </c>
      <c r="T2301" s="217" t="str">
        <f t="shared" si="382"/>
        <v>Blank</v>
      </c>
      <c r="U2301" s="89"/>
      <c r="V2301" s="216" t="str">
        <f>IF(D2301=0,"Blank",P2301*'3 Model Input'!E$50)</f>
        <v>Blank</v>
      </c>
      <c r="W2301" s="197" t="str">
        <f t="shared" si="383"/>
        <v>Blank</v>
      </c>
      <c r="X2301" s="197" t="str">
        <f t="shared" si="384"/>
        <v>Blank</v>
      </c>
      <c r="Y2301" s="197" t="str">
        <f t="shared" si="385"/>
        <v>Blank</v>
      </c>
      <c r="Z2301" s="197" t="str">
        <f t="shared" si="386"/>
        <v>Blank</v>
      </c>
      <c r="AA2301" s="223" t="str" cm="1">
        <f t="array" ref="AA2301">_xlfn.IFS(ISTEXT('3 Model Input'!F$70),"Missing",ISTEXT('3 Model Input'!I$70),"Missing",ISNUMBER('3 Model Input'!K$70),'3 Model Input'!K$70*P2301)</f>
        <v>Missing</v>
      </c>
      <c r="AB2301" s="89"/>
      <c r="AC2301" s="227" t="str" cm="1">
        <f t="array" ref="AC2301">IF(D2301=0,"Blank",_xlfn.IFS('3 Model Input'!E$61=1,(V2301*G2301)/T2301,'3 Model Input'!E$61=2,(W2301*G2301)/T2301,'3 Model Input'!E$61=3,(X2301*G2301)/T2301,'3 Model Input'!E$61=4,(Y2301*G2301)/T2301,'3 Model Input'!E$61=5,(Z2301*G2301)/T2301, ISTEXT('3 Model Input'!E$61),"Missing",'3 Model Input'!E$61=6,(AA2301*G2301)/T2301))</f>
        <v>Blank</v>
      </c>
      <c r="AD2301" s="202" t="str">
        <f t="shared" si="387"/>
        <v>Blank</v>
      </c>
      <c r="AE2301" s="202" t="str">
        <f t="shared" si="388"/>
        <v>Blank</v>
      </c>
      <c r="AF2301" s="217" t="str">
        <f t="shared" si="389"/>
        <v>Blank</v>
      </c>
      <c r="AG2301" s="9" t="str" cm="1">
        <f t="array" ref="AG2301">_xlfn.IFS(ISNUMBER(AC2301), "", ISNUMBER(SEARCH("Blank", AC2301)), "", ISERROR(AC2301), "Bad input on tab 3")</f>
        <v/>
      </c>
    </row>
    <row r="2302" spans="2:33" ht="15" customHeight="1" x14ac:dyDescent="0.75">
      <c r="B2302" s="205" t="str">
        <f>'5 Driver Data'!B2302</f>
        <v>2294</v>
      </c>
      <c r="C2302" s="193">
        <f>'5 Driver Data'!C2302</f>
        <v>0</v>
      </c>
      <c r="D2302" s="192">
        <f>'5 Driver Data'!D2302</f>
        <v>0</v>
      </c>
      <c r="E2302" s="191">
        <f>'5 Driver Data'!E2302</f>
        <v>0</v>
      </c>
      <c r="F2302" s="191">
        <f>'5 Driver Data'!F2302</f>
        <v>0</v>
      </c>
      <c r="G2302" s="191">
        <f>'5 Driver Data'!G2302</f>
        <v>0</v>
      </c>
      <c r="H2302" s="191">
        <f>'5 Driver Data'!H2302</f>
        <v>0</v>
      </c>
      <c r="I2302" s="191">
        <f>'5 Driver Data'!I2302</f>
        <v>0</v>
      </c>
      <c r="J2302" s="191">
        <f>'5 Driver Data'!J2302</f>
        <v>0</v>
      </c>
      <c r="K2302" s="206">
        <f>'5 Driver Data'!K2302</f>
        <v>0</v>
      </c>
      <c r="L2302" s="1"/>
      <c r="M2302" s="216" t="str">
        <f>IF(D2302=0,"Blank",'3 Model Input'!E$44*'3 Model Input'!E$45)</f>
        <v>Blank</v>
      </c>
      <c r="N2302" s="197" t="str">
        <f t="shared" si="380"/>
        <v>Blank</v>
      </c>
      <c r="O2302" s="197" t="str">
        <f>IF(D2302=0,"Blank",'3 Model Input'!E$49*(1-'3 Model Input'!E$51))</f>
        <v>Blank</v>
      </c>
      <c r="P2302" s="197" t="str">
        <f t="shared" si="381"/>
        <v>Blank</v>
      </c>
      <c r="Q2302" s="197" t="str">
        <f>IF(D2302=0,"Blank",IF(D2302="BEV",E2302*(1-'3 Model Input'!E$54), E2302))</f>
        <v>Blank</v>
      </c>
      <c r="R2302" s="198" t="str">
        <f>IF(D2302=0,"Blank",IF(D2302="PHEV",F2302/G2302,F2302*(1-'3 Model Input'!E$54)/G2302))</f>
        <v>Blank</v>
      </c>
      <c r="S2302" s="198" t="str">
        <f>IF(D2302=0,"Blank",IF(D2302="PHEV",MIN(M2302,E2302),MIN(M2302,(E2302*(1-'3 Model Input'!E$54)))))</f>
        <v>Blank</v>
      </c>
      <c r="T2302" s="217" t="str">
        <f t="shared" si="382"/>
        <v>Blank</v>
      </c>
      <c r="U2302" s="89"/>
      <c r="V2302" s="216" t="str">
        <f>IF(D2302=0,"Blank",P2302*'3 Model Input'!E$50)</f>
        <v>Blank</v>
      </c>
      <c r="W2302" s="197" t="str">
        <f t="shared" si="383"/>
        <v>Blank</v>
      </c>
      <c r="X2302" s="197" t="str">
        <f t="shared" si="384"/>
        <v>Blank</v>
      </c>
      <c r="Y2302" s="197" t="str">
        <f t="shared" si="385"/>
        <v>Blank</v>
      </c>
      <c r="Z2302" s="197" t="str">
        <f t="shared" si="386"/>
        <v>Blank</v>
      </c>
      <c r="AA2302" s="223" t="str" cm="1">
        <f t="array" ref="AA2302">_xlfn.IFS(ISTEXT('3 Model Input'!F$70),"Missing",ISTEXT('3 Model Input'!I$70),"Missing",ISNUMBER('3 Model Input'!K$70),'3 Model Input'!K$70*P2302)</f>
        <v>Missing</v>
      </c>
      <c r="AB2302" s="89"/>
      <c r="AC2302" s="227" t="str" cm="1">
        <f t="array" ref="AC2302">IF(D2302=0,"Blank",_xlfn.IFS('3 Model Input'!E$61=1,(V2302*G2302)/T2302,'3 Model Input'!E$61=2,(W2302*G2302)/T2302,'3 Model Input'!E$61=3,(X2302*G2302)/T2302,'3 Model Input'!E$61=4,(Y2302*G2302)/T2302,'3 Model Input'!E$61=5,(Z2302*G2302)/T2302, ISTEXT('3 Model Input'!E$61),"Missing",'3 Model Input'!E$61=6,(AA2302*G2302)/T2302))</f>
        <v>Blank</v>
      </c>
      <c r="AD2302" s="202" t="str">
        <f t="shared" si="387"/>
        <v>Blank</v>
      </c>
      <c r="AE2302" s="202" t="str">
        <f t="shared" si="388"/>
        <v>Blank</v>
      </c>
      <c r="AF2302" s="217" t="str">
        <f t="shared" si="389"/>
        <v>Blank</v>
      </c>
      <c r="AG2302" s="9" t="str" cm="1">
        <f t="array" ref="AG2302">_xlfn.IFS(ISNUMBER(AC2302), "", ISNUMBER(SEARCH("Blank", AC2302)), "", ISERROR(AC2302), "Bad input on tab 3")</f>
        <v/>
      </c>
    </row>
    <row r="2303" spans="2:33" ht="15" customHeight="1" x14ac:dyDescent="0.75">
      <c r="B2303" s="205" t="str">
        <f>'5 Driver Data'!B2303</f>
        <v>2295</v>
      </c>
      <c r="C2303" s="193">
        <f>'5 Driver Data'!C2303</f>
        <v>0</v>
      </c>
      <c r="D2303" s="192">
        <f>'5 Driver Data'!D2303</f>
        <v>0</v>
      </c>
      <c r="E2303" s="191">
        <f>'5 Driver Data'!E2303</f>
        <v>0</v>
      </c>
      <c r="F2303" s="191">
        <f>'5 Driver Data'!F2303</f>
        <v>0</v>
      </c>
      <c r="G2303" s="191">
        <f>'5 Driver Data'!G2303</f>
        <v>0</v>
      </c>
      <c r="H2303" s="191">
        <f>'5 Driver Data'!H2303</f>
        <v>0</v>
      </c>
      <c r="I2303" s="191">
        <f>'5 Driver Data'!I2303</f>
        <v>0</v>
      </c>
      <c r="J2303" s="191">
        <f>'5 Driver Data'!J2303</f>
        <v>0</v>
      </c>
      <c r="K2303" s="206">
        <f>'5 Driver Data'!K2303</f>
        <v>0</v>
      </c>
      <c r="L2303" s="1"/>
      <c r="M2303" s="216" t="str">
        <f>IF(D2303=0,"Blank",'3 Model Input'!E$44*'3 Model Input'!E$45)</f>
        <v>Blank</v>
      </c>
      <c r="N2303" s="197" t="str">
        <f t="shared" si="380"/>
        <v>Blank</v>
      </c>
      <c r="O2303" s="197" t="str">
        <f>IF(D2303=0,"Blank",'3 Model Input'!E$49*(1-'3 Model Input'!E$51))</f>
        <v>Blank</v>
      </c>
      <c r="P2303" s="197" t="str">
        <f t="shared" si="381"/>
        <v>Blank</v>
      </c>
      <c r="Q2303" s="197" t="str">
        <f>IF(D2303=0,"Blank",IF(D2303="BEV",E2303*(1-'3 Model Input'!E$54), E2303))</f>
        <v>Blank</v>
      </c>
      <c r="R2303" s="198" t="str">
        <f>IF(D2303=0,"Blank",IF(D2303="PHEV",F2303/G2303,F2303*(1-'3 Model Input'!E$54)/G2303))</f>
        <v>Blank</v>
      </c>
      <c r="S2303" s="198" t="str">
        <f>IF(D2303=0,"Blank",IF(D2303="PHEV",MIN(M2303,E2303),MIN(M2303,(E2303*(1-'3 Model Input'!E$54)))))</f>
        <v>Blank</v>
      </c>
      <c r="T2303" s="217" t="str">
        <f t="shared" si="382"/>
        <v>Blank</v>
      </c>
      <c r="U2303" s="89"/>
      <c r="V2303" s="216" t="str">
        <f>IF(D2303=0,"Blank",P2303*'3 Model Input'!E$50)</f>
        <v>Blank</v>
      </c>
      <c r="W2303" s="197" t="str">
        <f t="shared" si="383"/>
        <v>Blank</v>
      </c>
      <c r="X2303" s="197" t="str">
        <f t="shared" si="384"/>
        <v>Blank</v>
      </c>
      <c r="Y2303" s="197" t="str">
        <f t="shared" si="385"/>
        <v>Blank</v>
      </c>
      <c r="Z2303" s="197" t="str">
        <f t="shared" si="386"/>
        <v>Blank</v>
      </c>
      <c r="AA2303" s="223" t="str" cm="1">
        <f t="array" ref="AA2303">_xlfn.IFS(ISTEXT('3 Model Input'!F$70),"Missing",ISTEXT('3 Model Input'!I$70),"Missing",ISNUMBER('3 Model Input'!K$70),'3 Model Input'!K$70*P2303)</f>
        <v>Missing</v>
      </c>
      <c r="AB2303" s="89"/>
      <c r="AC2303" s="227" t="str" cm="1">
        <f t="array" ref="AC2303">IF(D2303=0,"Blank",_xlfn.IFS('3 Model Input'!E$61=1,(V2303*G2303)/T2303,'3 Model Input'!E$61=2,(W2303*G2303)/T2303,'3 Model Input'!E$61=3,(X2303*G2303)/T2303,'3 Model Input'!E$61=4,(Y2303*G2303)/T2303,'3 Model Input'!E$61=5,(Z2303*G2303)/T2303, ISTEXT('3 Model Input'!E$61),"Missing",'3 Model Input'!E$61=6,(AA2303*G2303)/T2303))</f>
        <v>Blank</v>
      </c>
      <c r="AD2303" s="202" t="str">
        <f t="shared" si="387"/>
        <v>Blank</v>
      </c>
      <c r="AE2303" s="202" t="str">
        <f t="shared" si="388"/>
        <v>Blank</v>
      </c>
      <c r="AF2303" s="217" t="str">
        <f t="shared" si="389"/>
        <v>Blank</v>
      </c>
      <c r="AG2303" s="9" t="str" cm="1">
        <f t="array" ref="AG2303">_xlfn.IFS(ISNUMBER(AC2303), "", ISNUMBER(SEARCH("Blank", AC2303)), "", ISERROR(AC2303), "Bad input on tab 3")</f>
        <v/>
      </c>
    </row>
    <row r="2304" spans="2:33" ht="15" customHeight="1" x14ac:dyDescent="0.75">
      <c r="B2304" s="205" t="str">
        <f>'5 Driver Data'!B2304</f>
        <v>2296</v>
      </c>
      <c r="C2304" s="193">
        <f>'5 Driver Data'!C2304</f>
        <v>0</v>
      </c>
      <c r="D2304" s="192">
        <f>'5 Driver Data'!D2304</f>
        <v>0</v>
      </c>
      <c r="E2304" s="191">
        <f>'5 Driver Data'!E2304</f>
        <v>0</v>
      </c>
      <c r="F2304" s="191">
        <f>'5 Driver Data'!F2304</f>
        <v>0</v>
      </c>
      <c r="G2304" s="191">
        <f>'5 Driver Data'!G2304</f>
        <v>0</v>
      </c>
      <c r="H2304" s="191">
        <f>'5 Driver Data'!H2304</f>
        <v>0</v>
      </c>
      <c r="I2304" s="191">
        <f>'5 Driver Data'!I2304</f>
        <v>0</v>
      </c>
      <c r="J2304" s="191">
        <f>'5 Driver Data'!J2304</f>
        <v>0</v>
      </c>
      <c r="K2304" s="206">
        <f>'5 Driver Data'!K2304</f>
        <v>0</v>
      </c>
      <c r="L2304" s="1"/>
      <c r="M2304" s="216" t="str">
        <f>IF(D2304=0,"Blank",'3 Model Input'!E$44*'3 Model Input'!E$45)</f>
        <v>Blank</v>
      </c>
      <c r="N2304" s="197" t="str">
        <f t="shared" si="380"/>
        <v>Blank</v>
      </c>
      <c r="O2304" s="197" t="str">
        <f>IF(D2304=0,"Blank",'3 Model Input'!E$49*(1-'3 Model Input'!E$51))</f>
        <v>Blank</v>
      </c>
      <c r="P2304" s="197" t="str">
        <f t="shared" si="381"/>
        <v>Blank</v>
      </c>
      <c r="Q2304" s="197" t="str">
        <f>IF(D2304=0,"Blank",IF(D2304="BEV",E2304*(1-'3 Model Input'!E$54), E2304))</f>
        <v>Blank</v>
      </c>
      <c r="R2304" s="198" t="str">
        <f>IF(D2304=0,"Blank",IF(D2304="PHEV",F2304/G2304,F2304*(1-'3 Model Input'!E$54)/G2304))</f>
        <v>Blank</v>
      </c>
      <c r="S2304" s="198" t="str">
        <f>IF(D2304=0,"Blank",IF(D2304="PHEV",MIN(M2304,E2304),MIN(M2304,(E2304*(1-'3 Model Input'!E$54)))))</f>
        <v>Blank</v>
      </c>
      <c r="T2304" s="217" t="str">
        <f t="shared" si="382"/>
        <v>Blank</v>
      </c>
      <c r="U2304" s="89"/>
      <c r="V2304" s="216" t="str">
        <f>IF(D2304=0,"Blank",P2304*'3 Model Input'!E$50)</f>
        <v>Blank</v>
      </c>
      <c r="W2304" s="197" t="str">
        <f t="shared" si="383"/>
        <v>Blank</v>
      </c>
      <c r="X2304" s="197" t="str">
        <f t="shared" si="384"/>
        <v>Blank</v>
      </c>
      <c r="Y2304" s="197" t="str">
        <f t="shared" si="385"/>
        <v>Blank</v>
      </c>
      <c r="Z2304" s="197" t="str">
        <f t="shared" si="386"/>
        <v>Blank</v>
      </c>
      <c r="AA2304" s="223" t="str" cm="1">
        <f t="array" ref="AA2304">_xlfn.IFS(ISTEXT('3 Model Input'!F$70),"Missing",ISTEXT('3 Model Input'!I$70),"Missing",ISNUMBER('3 Model Input'!K$70),'3 Model Input'!K$70*P2304)</f>
        <v>Missing</v>
      </c>
      <c r="AB2304" s="89"/>
      <c r="AC2304" s="227" t="str" cm="1">
        <f t="array" ref="AC2304">IF(D2304=0,"Blank",_xlfn.IFS('3 Model Input'!E$61=1,(V2304*G2304)/T2304,'3 Model Input'!E$61=2,(W2304*G2304)/T2304,'3 Model Input'!E$61=3,(X2304*G2304)/T2304,'3 Model Input'!E$61=4,(Y2304*G2304)/T2304,'3 Model Input'!E$61=5,(Z2304*G2304)/T2304, ISTEXT('3 Model Input'!E$61),"Missing",'3 Model Input'!E$61=6,(AA2304*G2304)/T2304))</f>
        <v>Blank</v>
      </c>
      <c r="AD2304" s="202" t="str">
        <f t="shared" si="387"/>
        <v>Blank</v>
      </c>
      <c r="AE2304" s="202" t="str">
        <f t="shared" si="388"/>
        <v>Blank</v>
      </c>
      <c r="AF2304" s="217" t="str">
        <f t="shared" si="389"/>
        <v>Blank</v>
      </c>
      <c r="AG2304" s="9" t="str" cm="1">
        <f t="array" ref="AG2304">_xlfn.IFS(ISNUMBER(AC2304), "", ISNUMBER(SEARCH("Blank", AC2304)), "", ISERROR(AC2304), "Bad input on tab 3")</f>
        <v/>
      </c>
    </row>
    <row r="2305" spans="2:33" ht="15" customHeight="1" x14ac:dyDescent="0.75">
      <c r="B2305" s="205" t="str">
        <f>'5 Driver Data'!B2305</f>
        <v>2297</v>
      </c>
      <c r="C2305" s="193">
        <f>'5 Driver Data'!C2305</f>
        <v>0</v>
      </c>
      <c r="D2305" s="192">
        <f>'5 Driver Data'!D2305</f>
        <v>0</v>
      </c>
      <c r="E2305" s="191">
        <f>'5 Driver Data'!E2305</f>
        <v>0</v>
      </c>
      <c r="F2305" s="191">
        <f>'5 Driver Data'!F2305</f>
        <v>0</v>
      </c>
      <c r="G2305" s="191">
        <f>'5 Driver Data'!G2305</f>
        <v>0</v>
      </c>
      <c r="H2305" s="191">
        <f>'5 Driver Data'!H2305</f>
        <v>0</v>
      </c>
      <c r="I2305" s="191">
        <f>'5 Driver Data'!I2305</f>
        <v>0</v>
      </c>
      <c r="J2305" s="191">
        <f>'5 Driver Data'!J2305</f>
        <v>0</v>
      </c>
      <c r="K2305" s="206">
        <f>'5 Driver Data'!K2305</f>
        <v>0</v>
      </c>
      <c r="L2305" s="1"/>
      <c r="M2305" s="216" t="str">
        <f>IF(D2305=0,"Blank",'3 Model Input'!E$44*'3 Model Input'!E$45)</f>
        <v>Blank</v>
      </c>
      <c r="N2305" s="197" t="str">
        <f t="shared" si="380"/>
        <v>Blank</v>
      </c>
      <c r="O2305" s="197" t="str">
        <f>IF(D2305=0,"Blank",'3 Model Input'!E$49*(1-'3 Model Input'!E$51))</f>
        <v>Blank</v>
      </c>
      <c r="P2305" s="197" t="str">
        <f t="shared" si="381"/>
        <v>Blank</v>
      </c>
      <c r="Q2305" s="197" t="str">
        <f>IF(D2305=0,"Blank",IF(D2305="BEV",E2305*(1-'3 Model Input'!E$54), E2305))</f>
        <v>Blank</v>
      </c>
      <c r="R2305" s="198" t="str">
        <f>IF(D2305=0,"Blank",IF(D2305="PHEV",F2305/G2305,F2305*(1-'3 Model Input'!E$54)/G2305))</f>
        <v>Blank</v>
      </c>
      <c r="S2305" s="198" t="str">
        <f>IF(D2305=0,"Blank",IF(D2305="PHEV",MIN(M2305,E2305),MIN(M2305,(E2305*(1-'3 Model Input'!E$54)))))</f>
        <v>Blank</v>
      </c>
      <c r="T2305" s="217" t="str">
        <f t="shared" si="382"/>
        <v>Blank</v>
      </c>
      <c r="U2305" s="89"/>
      <c r="V2305" s="216" t="str">
        <f>IF(D2305=0,"Blank",P2305*'3 Model Input'!E$50)</f>
        <v>Blank</v>
      </c>
      <c r="W2305" s="197" t="str">
        <f t="shared" si="383"/>
        <v>Blank</v>
      </c>
      <c r="X2305" s="197" t="str">
        <f t="shared" si="384"/>
        <v>Blank</v>
      </c>
      <c r="Y2305" s="197" t="str">
        <f t="shared" si="385"/>
        <v>Blank</v>
      </c>
      <c r="Z2305" s="197" t="str">
        <f t="shared" si="386"/>
        <v>Blank</v>
      </c>
      <c r="AA2305" s="223" t="str" cm="1">
        <f t="array" ref="AA2305">_xlfn.IFS(ISTEXT('3 Model Input'!F$70),"Missing",ISTEXT('3 Model Input'!I$70),"Missing",ISNUMBER('3 Model Input'!K$70),'3 Model Input'!K$70*P2305)</f>
        <v>Missing</v>
      </c>
      <c r="AB2305" s="89"/>
      <c r="AC2305" s="227" t="str" cm="1">
        <f t="array" ref="AC2305">IF(D2305=0,"Blank",_xlfn.IFS('3 Model Input'!E$61=1,(V2305*G2305)/T2305,'3 Model Input'!E$61=2,(W2305*G2305)/T2305,'3 Model Input'!E$61=3,(X2305*G2305)/T2305,'3 Model Input'!E$61=4,(Y2305*G2305)/T2305,'3 Model Input'!E$61=5,(Z2305*G2305)/T2305, ISTEXT('3 Model Input'!E$61),"Missing",'3 Model Input'!E$61=6,(AA2305*G2305)/T2305))</f>
        <v>Blank</v>
      </c>
      <c r="AD2305" s="202" t="str">
        <f t="shared" si="387"/>
        <v>Blank</v>
      </c>
      <c r="AE2305" s="202" t="str">
        <f t="shared" si="388"/>
        <v>Blank</v>
      </c>
      <c r="AF2305" s="217" t="str">
        <f t="shared" si="389"/>
        <v>Blank</v>
      </c>
      <c r="AG2305" s="9" t="str" cm="1">
        <f t="array" ref="AG2305">_xlfn.IFS(ISNUMBER(AC2305), "", ISNUMBER(SEARCH("Blank", AC2305)), "", ISERROR(AC2305), "Bad input on tab 3")</f>
        <v/>
      </c>
    </row>
    <row r="2306" spans="2:33" ht="15" customHeight="1" x14ac:dyDescent="0.75">
      <c r="B2306" s="205" t="str">
        <f>'5 Driver Data'!B2306</f>
        <v>2298</v>
      </c>
      <c r="C2306" s="193">
        <f>'5 Driver Data'!C2306</f>
        <v>0</v>
      </c>
      <c r="D2306" s="192">
        <f>'5 Driver Data'!D2306</f>
        <v>0</v>
      </c>
      <c r="E2306" s="191">
        <f>'5 Driver Data'!E2306</f>
        <v>0</v>
      </c>
      <c r="F2306" s="191">
        <f>'5 Driver Data'!F2306</f>
        <v>0</v>
      </c>
      <c r="G2306" s="191">
        <f>'5 Driver Data'!G2306</f>
        <v>0</v>
      </c>
      <c r="H2306" s="191">
        <f>'5 Driver Data'!H2306</f>
        <v>0</v>
      </c>
      <c r="I2306" s="191">
        <f>'5 Driver Data'!I2306</f>
        <v>0</v>
      </c>
      <c r="J2306" s="191">
        <f>'5 Driver Data'!J2306</f>
        <v>0</v>
      </c>
      <c r="K2306" s="206">
        <f>'5 Driver Data'!K2306</f>
        <v>0</v>
      </c>
      <c r="L2306" s="1"/>
      <c r="M2306" s="216" t="str">
        <f>IF(D2306=0,"Blank",'3 Model Input'!E$44*'3 Model Input'!E$45)</f>
        <v>Blank</v>
      </c>
      <c r="N2306" s="197" t="str">
        <f t="shared" si="380"/>
        <v>Blank</v>
      </c>
      <c r="O2306" s="197" t="str">
        <f>IF(D2306=0,"Blank",'3 Model Input'!E$49*(1-'3 Model Input'!E$51))</f>
        <v>Blank</v>
      </c>
      <c r="P2306" s="197" t="str">
        <f t="shared" si="381"/>
        <v>Blank</v>
      </c>
      <c r="Q2306" s="197" t="str">
        <f>IF(D2306=0,"Blank",IF(D2306="BEV",E2306*(1-'3 Model Input'!E$54), E2306))</f>
        <v>Blank</v>
      </c>
      <c r="R2306" s="198" t="str">
        <f>IF(D2306=0,"Blank",IF(D2306="PHEV",F2306/G2306,F2306*(1-'3 Model Input'!E$54)/G2306))</f>
        <v>Blank</v>
      </c>
      <c r="S2306" s="198" t="str">
        <f>IF(D2306=0,"Blank",IF(D2306="PHEV",MIN(M2306,E2306),MIN(M2306,(E2306*(1-'3 Model Input'!E$54)))))</f>
        <v>Blank</v>
      </c>
      <c r="T2306" s="217" t="str">
        <f t="shared" si="382"/>
        <v>Blank</v>
      </c>
      <c r="U2306" s="89"/>
      <c r="V2306" s="216" t="str">
        <f>IF(D2306=0,"Blank",P2306*'3 Model Input'!E$50)</f>
        <v>Blank</v>
      </c>
      <c r="W2306" s="197" t="str">
        <f t="shared" si="383"/>
        <v>Blank</v>
      </c>
      <c r="X2306" s="197" t="str">
        <f t="shared" si="384"/>
        <v>Blank</v>
      </c>
      <c r="Y2306" s="197" t="str">
        <f t="shared" si="385"/>
        <v>Blank</v>
      </c>
      <c r="Z2306" s="197" t="str">
        <f t="shared" si="386"/>
        <v>Blank</v>
      </c>
      <c r="AA2306" s="223" t="str" cm="1">
        <f t="array" ref="AA2306">_xlfn.IFS(ISTEXT('3 Model Input'!F$70),"Missing",ISTEXT('3 Model Input'!I$70),"Missing",ISNUMBER('3 Model Input'!K$70),'3 Model Input'!K$70*P2306)</f>
        <v>Missing</v>
      </c>
      <c r="AB2306" s="89"/>
      <c r="AC2306" s="227" t="str" cm="1">
        <f t="array" ref="AC2306">IF(D2306=0,"Blank",_xlfn.IFS('3 Model Input'!E$61=1,(V2306*G2306)/T2306,'3 Model Input'!E$61=2,(W2306*G2306)/T2306,'3 Model Input'!E$61=3,(X2306*G2306)/T2306,'3 Model Input'!E$61=4,(Y2306*G2306)/T2306,'3 Model Input'!E$61=5,(Z2306*G2306)/T2306, ISTEXT('3 Model Input'!E$61),"Missing",'3 Model Input'!E$61=6,(AA2306*G2306)/T2306))</f>
        <v>Blank</v>
      </c>
      <c r="AD2306" s="202" t="str">
        <f t="shared" si="387"/>
        <v>Blank</v>
      </c>
      <c r="AE2306" s="202" t="str">
        <f t="shared" si="388"/>
        <v>Blank</v>
      </c>
      <c r="AF2306" s="217" t="str">
        <f t="shared" si="389"/>
        <v>Blank</v>
      </c>
      <c r="AG2306" s="9" t="str" cm="1">
        <f t="array" ref="AG2306">_xlfn.IFS(ISNUMBER(AC2306), "", ISNUMBER(SEARCH("Blank", AC2306)), "", ISERROR(AC2306), "Bad input on tab 3")</f>
        <v/>
      </c>
    </row>
    <row r="2307" spans="2:33" ht="15" customHeight="1" x14ac:dyDescent="0.75">
      <c r="B2307" s="205" t="str">
        <f>'5 Driver Data'!B2307</f>
        <v>2299</v>
      </c>
      <c r="C2307" s="193">
        <f>'5 Driver Data'!C2307</f>
        <v>0</v>
      </c>
      <c r="D2307" s="192">
        <f>'5 Driver Data'!D2307</f>
        <v>0</v>
      </c>
      <c r="E2307" s="191">
        <f>'5 Driver Data'!E2307</f>
        <v>0</v>
      </c>
      <c r="F2307" s="191">
        <f>'5 Driver Data'!F2307</f>
        <v>0</v>
      </c>
      <c r="G2307" s="191">
        <f>'5 Driver Data'!G2307</f>
        <v>0</v>
      </c>
      <c r="H2307" s="191">
        <f>'5 Driver Data'!H2307</f>
        <v>0</v>
      </c>
      <c r="I2307" s="191">
        <f>'5 Driver Data'!I2307</f>
        <v>0</v>
      </c>
      <c r="J2307" s="191">
        <f>'5 Driver Data'!J2307</f>
        <v>0</v>
      </c>
      <c r="K2307" s="206">
        <f>'5 Driver Data'!K2307</f>
        <v>0</v>
      </c>
      <c r="L2307" s="1"/>
      <c r="M2307" s="216" t="str">
        <f>IF(D2307=0,"Blank",'3 Model Input'!E$44*'3 Model Input'!E$45)</f>
        <v>Blank</v>
      </c>
      <c r="N2307" s="197" t="str">
        <f t="shared" si="380"/>
        <v>Blank</v>
      </c>
      <c r="O2307" s="197" t="str">
        <f>IF(D2307=0,"Blank",'3 Model Input'!E$49*(1-'3 Model Input'!E$51))</f>
        <v>Blank</v>
      </c>
      <c r="P2307" s="197" t="str">
        <f t="shared" si="381"/>
        <v>Blank</v>
      </c>
      <c r="Q2307" s="197" t="str">
        <f>IF(D2307=0,"Blank",IF(D2307="BEV",E2307*(1-'3 Model Input'!E$54), E2307))</f>
        <v>Blank</v>
      </c>
      <c r="R2307" s="198" t="str">
        <f>IF(D2307=0,"Blank",IF(D2307="PHEV",F2307/G2307,F2307*(1-'3 Model Input'!E$54)/G2307))</f>
        <v>Blank</v>
      </c>
      <c r="S2307" s="198" t="str">
        <f>IF(D2307=0,"Blank",IF(D2307="PHEV",MIN(M2307,E2307),MIN(M2307,(E2307*(1-'3 Model Input'!E$54)))))</f>
        <v>Blank</v>
      </c>
      <c r="T2307" s="217" t="str">
        <f t="shared" si="382"/>
        <v>Blank</v>
      </c>
      <c r="U2307" s="89"/>
      <c r="V2307" s="216" t="str">
        <f>IF(D2307=0,"Blank",P2307*'3 Model Input'!E$50)</f>
        <v>Blank</v>
      </c>
      <c r="W2307" s="197" t="str">
        <f t="shared" si="383"/>
        <v>Blank</v>
      </c>
      <c r="X2307" s="197" t="str">
        <f t="shared" si="384"/>
        <v>Blank</v>
      </c>
      <c r="Y2307" s="197" t="str">
        <f t="shared" si="385"/>
        <v>Blank</v>
      </c>
      <c r="Z2307" s="197" t="str">
        <f t="shared" si="386"/>
        <v>Blank</v>
      </c>
      <c r="AA2307" s="223" t="str" cm="1">
        <f t="array" ref="AA2307">_xlfn.IFS(ISTEXT('3 Model Input'!F$70),"Missing",ISTEXT('3 Model Input'!I$70),"Missing",ISNUMBER('3 Model Input'!K$70),'3 Model Input'!K$70*P2307)</f>
        <v>Missing</v>
      </c>
      <c r="AB2307" s="89"/>
      <c r="AC2307" s="227" t="str" cm="1">
        <f t="array" ref="AC2307">IF(D2307=0,"Blank",_xlfn.IFS('3 Model Input'!E$61=1,(V2307*G2307)/T2307,'3 Model Input'!E$61=2,(W2307*G2307)/T2307,'3 Model Input'!E$61=3,(X2307*G2307)/T2307,'3 Model Input'!E$61=4,(Y2307*G2307)/T2307,'3 Model Input'!E$61=5,(Z2307*G2307)/T2307, ISTEXT('3 Model Input'!E$61),"Missing",'3 Model Input'!E$61=6,(AA2307*G2307)/T2307))</f>
        <v>Blank</v>
      </c>
      <c r="AD2307" s="202" t="str">
        <f t="shared" si="387"/>
        <v>Blank</v>
      </c>
      <c r="AE2307" s="202" t="str">
        <f t="shared" si="388"/>
        <v>Blank</v>
      </c>
      <c r="AF2307" s="217" t="str">
        <f t="shared" si="389"/>
        <v>Blank</v>
      </c>
      <c r="AG2307" s="9" t="str" cm="1">
        <f t="array" ref="AG2307">_xlfn.IFS(ISNUMBER(AC2307), "", ISNUMBER(SEARCH("Blank", AC2307)), "", ISERROR(AC2307), "Bad input on tab 3")</f>
        <v/>
      </c>
    </row>
    <row r="2308" spans="2:33" ht="15" customHeight="1" x14ac:dyDescent="0.75">
      <c r="B2308" s="205" t="str">
        <f>'5 Driver Data'!B2308</f>
        <v>2300</v>
      </c>
      <c r="C2308" s="193">
        <f>'5 Driver Data'!C2308</f>
        <v>0</v>
      </c>
      <c r="D2308" s="192">
        <f>'5 Driver Data'!D2308</f>
        <v>0</v>
      </c>
      <c r="E2308" s="191">
        <f>'5 Driver Data'!E2308</f>
        <v>0</v>
      </c>
      <c r="F2308" s="191">
        <f>'5 Driver Data'!F2308</f>
        <v>0</v>
      </c>
      <c r="G2308" s="191">
        <f>'5 Driver Data'!G2308</f>
        <v>0</v>
      </c>
      <c r="H2308" s="191">
        <f>'5 Driver Data'!H2308</f>
        <v>0</v>
      </c>
      <c r="I2308" s="191">
        <f>'5 Driver Data'!I2308</f>
        <v>0</v>
      </c>
      <c r="J2308" s="191">
        <f>'5 Driver Data'!J2308</f>
        <v>0</v>
      </c>
      <c r="K2308" s="206">
        <f>'5 Driver Data'!K2308</f>
        <v>0</v>
      </c>
      <c r="L2308" s="1"/>
      <c r="M2308" s="216" t="str">
        <f>IF(D2308=0,"Blank",'3 Model Input'!E$44*'3 Model Input'!E$45)</f>
        <v>Blank</v>
      </c>
      <c r="N2308" s="197" t="str">
        <f t="shared" si="380"/>
        <v>Blank</v>
      </c>
      <c r="O2308" s="197" t="str">
        <f>IF(D2308=0,"Blank",'3 Model Input'!E$49*(1-'3 Model Input'!E$51))</f>
        <v>Blank</v>
      </c>
      <c r="P2308" s="197" t="str">
        <f t="shared" si="381"/>
        <v>Blank</v>
      </c>
      <c r="Q2308" s="197" t="str">
        <f>IF(D2308=0,"Blank",IF(D2308="BEV",E2308*(1-'3 Model Input'!E$54), E2308))</f>
        <v>Blank</v>
      </c>
      <c r="R2308" s="198" t="str">
        <f>IF(D2308=0,"Blank",IF(D2308="PHEV",F2308/G2308,F2308*(1-'3 Model Input'!E$54)/G2308))</f>
        <v>Blank</v>
      </c>
      <c r="S2308" s="198" t="str">
        <f>IF(D2308=0,"Blank",IF(D2308="PHEV",MIN(M2308,E2308),MIN(M2308,(E2308*(1-'3 Model Input'!E$54)))))</f>
        <v>Blank</v>
      </c>
      <c r="T2308" s="217" t="str">
        <f t="shared" si="382"/>
        <v>Blank</v>
      </c>
      <c r="U2308" s="89"/>
      <c r="V2308" s="216" t="str">
        <f>IF(D2308=0,"Blank",P2308*'3 Model Input'!E$50)</f>
        <v>Blank</v>
      </c>
      <c r="W2308" s="197" t="str">
        <f t="shared" si="383"/>
        <v>Blank</v>
      </c>
      <c r="X2308" s="197" t="str">
        <f t="shared" si="384"/>
        <v>Blank</v>
      </c>
      <c r="Y2308" s="197" t="str">
        <f t="shared" si="385"/>
        <v>Blank</v>
      </c>
      <c r="Z2308" s="197" t="str">
        <f t="shared" si="386"/>
        <v>Blank</v>
      </c>
      <c r="AA2308" s="223" t="str" cm="1">
        <f t="array" ref="AA2308">_xlfn.IFS(ISTEXT('3 Model Input'!F$70),"Missing",ISTEXT('3 Model Input'!I$70),"Missing",ISNUMBER('3 Model Input'!K$70),'3 Model Input'!K$70*P2308)</f>
        <v>Missing</v>
      </c>
      <c r="AB2308" s="89"/>
      <c r="AC2308" s="227" t="str" cm="1">
        <f t="array" ref="AC2308">IF(D2308=0,"Blank",_xlfn.IFS('3 Model Input'!E$61=1,(V2308*G2308)/T2308,'3 Model Input'!E$61=2,(W2308*G2308)/T2308,'3 Model Input'!E$61=3,(X2308*G2308)/T2308,'3 Model Input'!E$61=4,(Y2308*G2308)/T2308,'3 Model Input'!E$61=5,(Z2308*G2308)/T2308, ISTEXT('3 Model Input'!E$61),"Missing",'3 Model Input'!E$61=6,(AA2308*G2308)/T2308))</f>
        <v>Blank</v>
      </c>
      <c r="AD2308" s="202" t="str">
        <f t="shared" si="387"/>
        <v>Blank</v>
      </c>
      <c r="AE2308" s="202" t="str">
        <f t="shared" si="388"/>
        <v>Blank</v>
      </c>
      <c r="AF2308" s="217" t="str">
        <f t="shared" si="389"/>
        <v>Blank</v>
      </c>
      <c r="AG2308" s="9" t="str" cm="1">
        <f t="array" ref="AG2308">_xlfn.IFS(ISNUMBER(AC2308), "", ISNUMBER(SEARCH("Blank", AC2308)), "", ISERROR(AC2308), "Bad input on tab 3")</f>
        <v/>
      </c>
    </row>
    <row r="2309" spans="2:33" ht="15" customHeight="1" x14ac:dyDescent="0.75">
      <c r="B2309" s="205" t="str">
        <f>'5 Driver Data'!B2309</f>
        <v>2301</v>
      </c>
      <c r="C2309" s="193">
        <f>'5 Driver Data'!C2309</f>
        <v>0</v>
      </c>
      <c r="D2309" s="192">
        <f>'5 Driver Data'!D2309</f>
        <v>0</v>
      </c>
      <c r="E2309" s="191">
        <f>'5 Driver Data'!E2309</f>
        <v>0</v>
      </c>
      <c r="F2309" s="191">
        <f>'5 Driver Data'!F2309</f>
        <v>0</v>
      </c>
      <c r="G2309" s="191">
        <f>'5 Driver Data'!G2309</f>
        <v>0</v>
      </c>
      <c r="H2309" s="191">
        <f>'5 Driver Data'!H2309</f>
        <v>0</v>
      </c>
      <c r="I2309" s="191">
        <f>'5 Driver Data'!I2309</f>
        <v>0</v>
      </c>
      <c r="J2309" s="191">
        <f>'5 Driver Data'!J2309</f>
        <v>0</v>
      </c>
      <c r="K2309" s="206">
        <f>'5 Driver Data'!K2309</f>
        <v>0</v>
      </c>
      <c r="L2309" s="1"/>
      <c r="M2309" s="216" t="str">
        <f>IF(D2309=0,"Blank",'3 Model Input'!E$44*'3 Model Input'!E$45)</f>
        <v>Blank</v>
      </c>
      <c r="N2309" s="197" t="str">
        <f t="shared" si="380"/>
        <v>Blank</v>
      </c>
      <c r="O2309" s="197" t="str">
        <f>IF(D2309=0,"Blank",'3 Model Input'!E$49*(1-'3 Model Input'!E$51))</f>
        <v>Blank</v>
      </c>
      <c r="P2309" s="197" t="str">
        <f t="shared" si="381"/>
        <v>Blank</v>
      </c>
      <c r="Q2309" s="197" t="str">
        <f>IF(D2309=0,"Blank",IF(D2309="BEV",E2309*(1-'3 Model Input'!E$54), E2309))</f>
        <v>Blank</v>
      </c>
      <c r="R2309" s="198" t="str">
        <f>IF(D2309=0,"Blank",IF(D2309="PHEV",F2309/G2309,F2309*(1-'3 Model Input'!E$54)/G2309))</f>
        <v>Blank</v>
      </c>
      <c r="S2309" s="198" t="str">
        <f>IF(D2309=0,"Blank",IF(D2309="PHEV",MIN(M2309,E2309),MIN(M2309,(E2309*(1-'3 Model Input'!E$54)))))</f>
        <v>Blank</v>
      </c>
      <c r="T2309" s="217" t="str">
        <f t="shared" si="382"/>
        <v>Blank</v>
      </c>
      <c r="U2309" s="89"/>
      <c r="V2309" s="216" t="str">
        <f>IF(D2309=0,"Blank",P2309*'3 Model Input'!E$50)</f>
        <v>Blank</v>
      </c>
      <c r="W2309" s="197" t="str">
        <f t="shared" si="383"/>
        <v>Blank</v>
      </c>
      <c r="X2309" s="197" t="str">
        <f t="shared" si="384"/>
        <v>Blank</v>
      </c>
      <c r="Y2309" s="197" t="str">
        <f t="shared" si="385"/>
        <v>Blank</v>
      </c>
      <c r="Z2309" s="197" t="str">
        <f t="shared" si="386"/>
        <v>Blank</v>
      </c>
      <c r="AA2309" s="223" t="str" cm="1">
        <f t="array" ref="AA2309">_xlfn.IFS(ISTEXT('3 Model Input'!F$70),"Missing",ISTEXT('3 Model Input'!I$70),"Missing",ISNUMBER('3 Model Input'!K$70),'3 Model Input'!K$70*P2309)</f>
        <v>Missing</v>
      </c>
      <c r="AB2309" s="89"/>
      <c r="AC2309" s="227" t="str" cm="1">
        <f t="array" ref="AC2309">IF(D2309=0,"Blank",_xlfn.IFS('3 Model Input'!E$61=1,(V2309*G2309)/T2309,'3 Model Input'!E$61=2,(W2309*G2309)/T2309,'3 Model Input'!E$61=3,(X2309*G2309)/T2309,'3 Model Input'!E$61=4,(Y2309*G2309)/T2309,'3 Model Input'!E$61=5,(Z2309*G2309)/T2309, ISTEXT('3 Model Input'!E$61),"Missing",'3 Model Input'!E$61=6,(AA2309*G2309)/T2309))</f>
        <v>Blank</v>
      </c>
      <c r="AD2309" s="202" t="str">
        <f t="shared" si="387"/>
        <v>Blank</v>
      </c>
      <c r="AE2309" s="202" t="str">
        <f t="shared" si="388"/>
        <v>Blank</v>
      </c>
      <c r="AF2309" s="217" t="str">
        <f t="shared" si="389"/>
        <v>Blank</v>
      </c>
      <c r="AG2309" s="9" t="str" cm="1">
        <f t="array" ref="AG2309">_xlfn.IFS(ISNUMBER(AC2309), "", ISNUMBER(SEARCH("Blank", AC2309)), "", ISERROR(AC2309), "Bad input on tab 3")</f>
        <v/>
      </c>
    </row>
    <row r="2310" spans="2:33" ht="15" customHeight="1" x14ac:dyDescent="0.75">
      <c r="B2310" s="205" t="str">
        <f>'5 Driver Data'!B2310</f>
        <v>2302</v>
      </c>
      <c r="C2310" s="193">
        <f>'5 Driver Data'!C2310</f>
        <v>0</v>
      </c>
      <c r="D2310" s="192">
        <f>'5 Driver Data'!D2310</f>
        <v>0</v>
      </c>
      <c r="E2310" s="191">
        <f>'5 Driver Data'!E2310</f>
        <v>0</v>
      </c>
      <c r="F2310" s="191">
        <f>'5 Driver Data'!F2310</f>
        <v>0</v>
      </c>
      <c r="G2310" s="191">
        <f>'5 Driver Data'!G2310</f>
        <v>0</v>
      </c>
      <c r="H2310" s="191">
        <f>'5 Driver Data'!H2310</f>
        <v>0</v>
      </c>
      <c r="I2310" s="191">
        <f>'5 Driver Data'!I2310</f>
        <v>0</v>
      </c>
      <c r="J2310" s="191">
        <f>'5 Driver Data'!J2310</f>
        <v>0</v>
      </c>
      <c r="K2310" s="206">
        <f>'5 Driver Data'!K2310</f>
        <v>0</v>
      </c>
      <c r="L2310" s="1"/>
      <c r="M2310" s="216" t="str">
        <f>IF(D2310=0,"Blank",'3 Model Input'!E$44*'3 Model Input'!E$45)</f>
        <v>Blank</v>
      </c>
      <c r="N2310" s="197" t="str">
        <f t="shared" si="380"/>
        <v>Blank</v>
      </c>
      <c r="O2310" s="197" t="str">
        <f>IF(D2310=0,"Blank",'3 Model Input'!E$49*(1-'3 Model Input'!E$51))</f>
        <v>Blank</v>
      </c>
      <c r="P2310" s="197" t="str">
        <f t="shared" si="381"/>
        <v>Blank</v>
      </c>
      <c r="Q2310" s="197" t="str">
        <f>IF(D2310=0,"Blank",IF(D2310="BEV",E2310*(1-'3 Model Input'!E$54), E2310))</f>
        <v>Blank</v>
      </c>
      <c r="R2310" s="198" t="str">
        <f>IF(D2310=0,"Blank",IF(D2310="PHEV",F2310/G2310,F2310*(1-'3 Model Input'!E$54)/G2310))</f>
        <v>Blank</v>
      </c>
      <c r="S2310" s="198" t="str">
        <f>IF(D2310=0,"Blank",IF(D2310="PHEV",MIN(M2310,E2310),MIN(M2310,(E2310*(1-'3 Model Input'!E$54)))))</f>
        <v>Blank</v>
      </c>
      <c r="T2310" s="217" t="str">
        <f t="shared" si="382"/>
        <v>Blank</v>
      </c>
      <c r="U2310" s="89"/>
      <c r="V2310" s="216" t="str">
        <f>IF(D2310=0,"Blank",P2310*'3 Model Input'!E$50)</f>
        <v>Blank</v>
      </c>
      <c r="W2310" s="197" t="str">
        <f t="shared" si="383"/>
        <v>Blank</v>
      </c>
      <c r="X2310" s="197" t="str">
        <f t="shared" si="384"/>
        <v>Blank</v>
      </c>
      <c r="Y2310" s="197" t="str">
        <f t="shared" si="385"/>
        <v>Blank</v>
      </c>
      <c r="Z2310" s="197" t="str">
        <f t="shared" si="386"/>
        <v>Blank</v>
      </c>
      <c r="AA2310" s="223" t="str" cm="1">
        <f t="array" ref="AA2310">_xlfn.IFS(ISTEXT('3 Model Input'!F$70),"Missing",ISTEXT('3 Model Input'!I$70),"Missing",ISNUMBER('3 Model Input'!K$70),'3 Model Input'!K$70*P2310)</f>
        <v>Missing</v>
      </c>
      <c r="AB2310" s="89"/>
      <c r="AC2310" s="227" t="str" cm="1">
        <f t="array" ref="AC2310">IF(D2310=0,"Blank",_xlfn.IFS('3 Model Input'!E$61=1,(V2310*G2310)/T2310,'3 Model Input'!E$61=2,(W2310*G2310)/T2310,'3 Model Input'!E$61=3,(X2310*G2310)/T2310,'3 Model Input'!E$61=4,(Y2310*G2310)/T2310,'3 Model Input'!E$61=5,(Z2310*G2310)/T2310, ISTEXT('3 Model Input'!E$61),"Missing",'3 Model Input'!E$61=6,(AA2310*G2310)/T2310))</f>
        <v>Blank</v>
      </c>
      <c r="AD2310" s="202" t="str">
        <f t="shared" si="387"/>
        <v>Blank</v>
      </c>
      <c r="AE2310" s="202" t="str">
        <f t="shared" si="388"/>
        <v>Blank</v>
      </c>
      <c r="AF2310" s="217" t="str">
        <f t="shared" si="389"/>
        <v>Blank</v>
      </c>
      <c r="AG2310" s="9" t="str" cm="1">
        <f t="array" ref="AG2310">_xlfn.IFS(ISNUMBER(AC2310), "", ISNUMBER(SEARCH("Blank", AC2310)), "", ISERROR(AC2310), "Bad input on tab 3")</f>
        <v/>
      </c>
    </row>
    <row r="2311" spans="2:33" ht="15" customHeight="1" x14ac:dyDescent="0.75">
      <c r="B2311" s="205" t="str">
        <f>'5 Driver Data'!B2311</f>
        <v>2303</v>
      </c>
      <c r="C2311" s="193">
        <f>'5 Driver Data'!C2311</f>
        <v>0</v>
      </c>
      <c r="D2311" s="192">
        <f>'5 Driver Data'!D2311</f>
        <v>0</v>
      </c>
      <c r="E2311" s="191">
        <f>'5 Driver Data'!E2311</f>
        <v>0</v>
      </c>
      <c r="F2311" s="191">
        <f>'5 Driver Data'!F2311</f>
        <v>0</v>
      </c>
      <c r="G2311" s="191">
        <f>'5 Driver Data'!G2311</f>
        <v>0</v>
      </c>
      <c r="H2311" s="191">
        <f>'5 Driver Data'!H2311</f>
        <v>0</v>
      </c>
      <c r="I2311" s="191">
        <f>'5 Driver Data'!I2311</f>
        <v>0</v>
      </c>
      <c r="J2311" s="191">
        <f>'5 Driver Data'!J2311</f>
        <v>0</v>
      </c>
      <c r="K2311" s="206">
        <f>'5 Driver Data'!K2311</f>
        <v>0</v>
      </c>
      <c r="L2311" s="1"/>
      <c r="M2311" s="216" t="str">
        <f>IF(D2311=0,"Blank",'3 Model Input'!E$44*'3 Model Input'!E$45)</f>
        <v>Blank</v>
      </c>
      <c r="N2311" s="197" t="str">
        <f t="shared" si="380"/>
        <v>Blank</v>
      </c>
      <c r="O2311" s="197" t="str">
        <f>IF(D2311=0,"Blank",'3 Model Input'!E$49*(1-'3 Model Input'!E$51))</f>
        <v>Blank</v>
      </c>
      <c r="P2311" s="197" t="str">
        <f t="shared" si="381"/>
        <v>Blank</v>
      </c>
      <c r="Q2311" s="197" t="str">
        <f>IF(D2311=0,"Blank",IF(D2311="BEV",E2311*(1-'3 Model Input'!E$54), E2311))</f>
        <v>Blank</v>
      </c>
      <c r="R2311" s="198" t="str">
        <f>IF(D2311=0,"Blank",IF(D2311="PHEV",F2311/G2311,F2311*(1-'3 Model Input'!E$54)/G2311))</f>
        <v>Blank</v>
      </c>
      <c r="S2311" s="198" t="str">
        <f>IF(D2311=0,"Blank",IF(D2311="PHEV",MIN(M2311,E2311),MIN(M2311,(E2311*(1-'3 Model Input'!E$54)))))</f>
        <v>Blank</v>
      </c>
      <c r="T2311" s="217" t="str">
        <f t="shared" si="382"/>
        <v>Blank</v>
      </c>
      <c r="U2311" s="89"/>
      <c r="V2311" s="216" t="str">
        <f>IF(D2311=0,"Blank",P2311*'3 Model Input'!E$50)</f>
        <v>Blank</v>
      </c>
      <c r="W2311" s="197" t="str">
        <f t="shared" si="383"/>
        <v>Blank</v>
      </c>
      <c r="X2311" s="197" t="str">
        <f t="shared" si="384"/>
        <v>Blank</v>
      </c>
      <c r="Y2311" s="197" t="str">
        <f t="shared" si="385"/>
        <v>Blank</v>
      </c>
      <c r="Z2311" s="197" t="str">
        <f t="shared" si="386"/>
        <v>Blank</v>
      </c>
      <c r="AA2311" s="223" t="str" cm="1">
        <f t="array" ref="AA2311">_xlfn.IFS(ISTEXT('3 Model Input'!F$70),"Missing",ISTEXT('3 Model Input'!I$70),"Missing",ISNUMBER('3 Model Input'!K$70),'3 Model Input'!K$70*P2311)</f>
        <v>Missing</v>
      </c>
      <c r="AB2311" s="89"/>
      <c r="AC2311" s="227" t="str" cm="1">
        <f t="array" ref="AC2311">IF(D2311=0,"Blank",_xlfn.IFS('3 Model Input'!E$61=1,(V2311*G2311)/T2311,'3 Model Input'!E$61=2,(W2311*G2311)/T2311,'3 Model Input'!E$61=3,(X2311*G2311)/T2311,'3 Model Input'!E$61=4,(Y2311*G2311)/T2311,'3 Model Input'!E$61=5,(Z2311*G2311)/T2311, ISTEXT('3 Model Input'!E$61),"Missing",'3 Model Input'!E$61=6,(AA2311*G2311)/T2311))</f>
        <v>Blank</v>
      </c>
      <c r="AD2311" s="202" t="str">
        <f t="shared" si="387"/>
        <v>Blank</v>
      </c>
      <c r="AE2311" s="202" t="str">
        <f t="shared" si="388"/>
        <v>Blank</v>
      </c>
      <c r="AF2311" s="217" t="str">
        <f t="shared" si="389"/>
        <v>Blank</v>
      </c>
      <c r="AG2311" s="9" t="str" cm="1">
        <f t="array" ref="AG2311">_xlfn.IFS(ISNUMBER(AC2311), "", ISNUMBER(SEARCH("Blank", AC2311)), "", ISERROR(AC2311), "Bad input on tab 3")</f>
        <v/>
      </c>
    </row>
    <row r="2312" spans="2:33" ht="15" customHeight="1" x14ac:dyDescent="0.75">
      <c r="B2312" s="205" t="str">
        <f>'5 Driver Data'!B2312</f>
        <v>2304</v>
      </c>
      <c r="C2312" s="193">
        <f>'5 Driver Data'!C2312</f>
        <v>0</v>
      </c>
      <c r="D2312" s="192">
        <f>'5 Driver Data'!D2312</f>
        <v>0</v>
      </c>
      <c r="E2312" s="191">
        <f>'5 Driver Data'!E2312</f>
        <v>0</v>
      </c>
      <c r="F2312" s="191">
        <f>'5 Driver Data'!F2312</f>
        <v>0</v>
      </c>
      <c r="G2312" s="191">
        <f>'5 Driver Data'!G2312</f>
        <v>0</v>
      </c>
      <c r="H2312" s="191">
        <f>'5 Driver Data'!H2312</f>
        <v>0</v>
      </c>
      <c r="I2312" s="191">
        <f>'5 Driver Data'!I2312</f>
        <v>0</v>
      </c>
      <c r="J2312" s="191">
        <f>'5 Driver Data'!J2312</f>
        <v>0</v>
      </c>
      <c r="K2312" s="206">
        <f>'5 Driver Data'!K2312</f>
        <v>0</v>
      </c>
      <c r="L2312" s="1"/>
      <c r="M2312" s="216" t="str">
        <f>IF(D2312=0,"Blank",'3 Model Input'!E$44*'3 Model Input'!E$45)</f>
        <v>Blank</v>
      </c>
      <c r="N2312" s="197" t="str">
        <f t="shared" si="380"/>
        <v>Blank</v>
      </c>
      <c r="O2312" s="197" t="str">
        <f>IF(D2312=0,"Blank",'3 Model Input'!E$49*(1-'3 Model Input'!E$51))</f>
        <v>Blank</v>
      </c>
      <c r="P2312" s="197" t="str">
        <f t="shared" si="381"/>
        <v>Blank</v>
      </c>
      <c r="Q2312" s="197" t="str">
        <f>IF(D2312=0,"Blank",IF(D2312="BEV",E2312*(1-'3 Model Input'!E$54), E2312))</f>
        <v>Blank</v>
      </c>
      <c r="R2312" s="198" t="str">
        <f>IF(D2312=0,"Blank",IF(D2312="PHEV",F2312/G2312,F2312*(1-'3 Model Input'!E$54)/G2312))</f>
        <v>Blank</v>
      </c>
      <c r="S2312" s="198" t="str">
        <f>IF(D2312=0,"Blank",IF(D2312="PHEV",MIN(M2312,E2312),MIN(M2312,(E2312*(1-'3 Model Input'!E$54)))))</f>
        <v>Blank</v>
      </c>
      <c r="T2312" s="217" t="str">
        <f t="shared" si="382"/>
        <v>Blank</v>
      </c>
      <c r="U2312" s="89"/>
      <c r="V2312" s="216" t="str">
        <f>IF(D2312=0,"Blank",P2312*'3 Model Input'!E$50)</f>
        <v>Blank</v>
      </c>
      <c r="W2312" s="197" t="str">
        <f t="shared" si="383"/>
        <v>Blank</v>
      </c>
      <c r="X2312" s="197" t="str">
        <f t="shared" si="384"/>
        <v>Blank</v>
      </c>
      <c r="Y2312" s="197" t="str">
        <f t="shared" si="385"/>
        <v>Blank</v>
      </c>
      <c r="Z2312" s="197" t="str">
        <f t="shared" si="386"/>
        <v>Blank</v>
      </c>
      <c r="AA2312" s="223" t="str" cm="1">
        <f t="array" ref="AA2312">_xlfn.IFS(ISTEXT('3 Model Input'!F$70),"Missing",ISTEXT('3 Model Input'!I$70),"Missing",ISNUMBER('3 Model Input'!K$70),'3 Model Input'!K$70*P2312)</f>
        <v>Missing</v>
      </c>
      <c r="AB2312" s="89"/>
      <c r="AC2312" s="227" t="str" cm="1">
        <f t="array" ref="AC2312">IF(D2312=0,"Blank",_xlfn.IFS('3 Model Input'!E$61=1,(V2312*G2312)/T2312,'3 Model Input'!E$61=2,(W2312*G2312)/T2312,'3 Model Input'!E$61=3,(X2312*G2312)/T2312,'3 Model Input'!E$61=4,(Y2312*G2312)/T2312,'3 Model Input'!E$61=5,(Z2312*G2312)/T2312, ISTEXT('3 Model Input'!E$61),"Missing",'3 Model Input'!E$61=6,(AA2312*G2312)/T2312))</f>
        <v>Blank</v>
      </c>
      <c r="AD2312" s="202" t="str">
        <f t="shared" si="387"/>
        <v>Blank</v>
      </c>
      <c r="AE2312" s="202" t="str">
        <f t="shared" si="388"/>
        <v>Blank</v>
      </c>
      <c r="AF2312" s="217" t="str">
        <f t="shared" si="389"/>
        <v>Blank</v>
      </c>
      <c r="AG2312" s="9" t="str" cm="1">
        <f t="array" ref="AG2312">_xlfn.IFS(ISNUMBER(AC2312), "", ISNUMBER(SEARCH("Blank", AC2312)), "", ISERROR(AC2312), "Bad input on tab 3")</f>
        <v/>
      </c>
    </row>
    <row r="2313" spans="2:33" ht="15" customHeight="1" x14ac:dyDescent="0.75">
      <c r="B2313" s="205" t="str">
        <f>'5 Driver Data'!B2313</f>
        <v>2305</v>
      </c>
      <c r="C2313" s="193">
        <f>'5 Driver Data'!C2313</f>
        <v>0</v>
      </c>
      <c r="D2313" s="192">
        <f>'5 Driver Data'!D2313</f>
        <v>0</v>
      </c>
      <c r="E2313" s="191">
        <f>'5 Driver Data'!E2313</f>
        <v>0</v>
      </c>
      <c r="F2313" s="191">
        <f>'5 Driver Data'!F2313</f>
        <v>0</v>
      </c>
      <c r="G2313" s="191">
        <f>'5 Driver Data'!G2313</f>
        <v>0</v>
      </c>
      <c r="H2313" s="191">
        <f>'5 Driver Data'!H2313</f>
        <v>0</v>
      </c>
      <c r="I2313" s="191">
        <f>'5 Driver Data'!I2313</f>
        <v>0</v>
      </c>
      <c r="J2313" s="191">
        <f>'5 Driver Data'!J2313</f>
        <v>0</v>
      </c>
      <c r="K2313" s="206">
        <f>'5 Driver Data'!K2313</f>
        <v>0</v>
      </c>
      <c r="L2313" s="1"/>
      <c r="M2313" s="216" t="str">
        <f>IF(D2313=0,"Blank",'3 Model Input'!E$44*'3 Model Input'!E$45)</f>
        <v>Blank</v>
      </c>
      <c r="N2313" s="197" t="str">
        <f t="shared" si="380"/>
        <v>Blank</v>
      </c>
      <c r="O2313" s="197" t="str">
        <f>IF(D2313=0,"Blank",'3 Model Input'!E$49*(1-'3 Model Input'!E$51))</f>
        <v>Blank</v>
      </c>
      <c r="P2313" s="197" t="str">
        <f t="shared" si="381"/>
        <v>Blank</v>
      </c>
      <c r="Q2313" s="197" t="str">
        <f>IF(D2313=0,"Blank",IF(D2313="BEV",E2313*(1-'3 Model Input'!E$54), E2313))</f>
        <v>Blank</v>
      </c>
      <c r="R2313" s="198" t="str">
        <f>IF(D2313=0,"Blank",IF(D2313="PHEV",F2313/G2313,F2313*(1-'3 Model Input'!E$54)/G2313))</f>
        <v>Blank</v>
      </c>
      <c r="S2313" s="198" t="str">
        <f>IF(D2313=0,"Blank",IF(D2313="PHEV",MIN(M2313,E2313),MIN(M2313,(E2313*(1-'3 Model Input'!E$54)))))</f>
        <v>Blank</v>
      </c>
      <c r="T2313" s="217" t="str">
        <f t="shared" si="382"/>
        <v>Blank</v>
      </c>
      <c r="U2313" s="89"/>
      <c r="V2313" s="216" t="str">
        <f>IF(D2313=0,"Blank",P2313*'3 Model Input'!E$50)</f>
        <v>Blank</v>
      </c>
      <c r="W2313" s="197" t="str">
        <f t="shared" si="383"/>
        <v>Blank</v>
      </c>
      <c r="X2313" s="197" t="str">
        <f t="shared" si="384"/>
        <v>Blank</v>
      </c>
      <c r="Y2313" s="197" t="str">
        <f t="shared" si="385"/>
        <v>Blank</v>
      </c>
      <c r="Z2313" s="197" t="str">
        <f t="shared" si="386"/>
        <v>Blank</v>
      </c>
      <c r="AA2313" s="223" t="str" cm="1">
        <f t="array" ref="AA2313">_xlfn.IFS(ISTEXT('3 Model Input'!F$70),"Missing",ISTEXT('3 Model Input'!I$70),"Missing",ISNUMBER('3 Model Input'!K$70),'3 Model Input'!K$70*P2313)</f>
        <v>Missing</v>
      </c>
      <c r="AB2313" s="89"/>
      <c r="AC2313" s="227" t="str" cm="1">
        <f t="array" ref="AC2313">IF(D2313=0,"Blank",_xlfn.IFS('3 Model Input'!E$61=1,(V2313*G2313)/T2313,'3 Model Input'!E$61=2,(W2313*G2313)/T2313,'3 Model Input'!E$61=3,(X2313*G2313)/T2313,'3 Model Input'!E$61=4,(Y2313*G2313)/T2313,'3 Model Input'!E$61=5,(Z2313*G2313)/T2313, ISTEXT('3 Model Input'!E$61),"Missing",'3 Model Input'!E$61=6,(AA2313*G2313)/T2313))</f>
        <v>Blank</v>
      </c>
      <c r="AD2313" s="202" t="str">
        <f t="shared" si="387"/>
        <v>Blank</v>
      </c>
      <c r="AE2313" s="202" t="str">
        <f t="shared" si="388"/>
        <v>Blank</v>
      </c>
      <c r="AF2313" s="217" t="str">
        <f t="shared" si="389"/>
        <v>Blank</v>
      </c>
      <c r="AG2313" s="9" t="str" cm="1">
        <f t="array" ref="AG2313">_xlfn.IFS(ISNUMBER(AC2313), "", ISNUMBER(SEARCH("Blank", AC2313)), "", ISERROR(AC2313), "Bad input on tab 3")</f>
        <v/>
      </c>
    </row>
    <row r="2314" spans="2:33" ht="15" customHeight="1" x14ac:dyDescent="0.75">
      <c r="B2314" s="205" t="str">
        <f>'5 Driver Data'!B2314</f>
        <v>2306</v>
      </c>
      <c r="C2314" s="193">
        <f>'5 Driver Data'!C2314</f>
        <v>0</v>
      </c>
      <c r="D2314" s="192">
        <f>'5 Driver Data'!D2314</f>
        <v>0</v>
      </c>
      <c r="E2314" s="191">
        <f>'5 Driver Data'!E2314</f>
        <v>0</v>
      </c>
      <c r="F2314" s="191">
        <f>'5 Driver Data'!F2314</f>
        <v>0</v>
      </c>
      <c r="G2314" s="191">
        <f>'5 Driver Data'!G2314</f>
        <v>0</v>
      </c>
      <c r="H2314" s="191">
        <f>'5 Driver Data'!H2314</f>
        <v>0</v>
      </c>
      <c r="I2314" s="191">
        <f>'5 Driver Data'!I2314</f>
        <v>0</v>
      </c>
      <c r="J2314" s="191">
        <f>'5 Driver Data'!J2314</f>
        <v>0</v>
      </c>
      <c r="K2314" s="206">
        <f>'5 Driver Data'!K2314</f>
        <v>0</v>
      </c>
      <c r="L2314" s="1"/>
      <c r="M2314" s="216" t="str">
        <f>IF(D2314=0,"Blank",'3 Model Input'!E$44*'3 Model Input'!E$45)</f>
        <v>Blank</v>
      </c>
      <c r="N2314" s="197" t="str">
        <f t="shared" si="380"/>
        <v>Blank</v>
      </c>
      <c r="O2314" s="197" t="str">
        <f>IF(D2314=0,"Blank",'3 Model Input'!E$49*(1-'3 Model Input'!E$51))</f>
        <v>Blank</v>
      </c>
      <c r="P2314" s="197" t="str">
        <f t="shared" si="381"/>
        <v>Blank</v>
      </c>
      <c r="Q2314" s="197" t="str">
        <f>IF(D2314=0,"Blank",IF(D2314="BEV",E2314*(1-'3 Model Input'!E$54), E2314))</f>
        <v>Blank</v>
      </c>
      <c r="R2314" s="198" t="str">
        <f>IF(D2314=0,"Blank",IF(D2314="PHEV",F2314/G2314,F2314*(1-'3 Model Input'!E$54)/G2314))</f>
        <v>Blank</v>
      </c>
      <c r="S2314" s="198" t="str">
        <f>IF(D2314=0,"Blank",IF(D2314="PHEV",MIN(M2314,E2314),MIN(M2314,(E2314*(1-'3 Model Input'!E$54)))))</f>
        <v>Blank</v>
      </c>
      <c r="T2314" s="217" t="str">
        <f t="shared" si="382"/>
        <v>Blank</v>
      </c>
      <c r="U2314" s="89"/>
      <c r="V2314" s="216" t="str">
        <f>IF(D2314=0,"Blank",P2314*'3 Model Input'!E$50)</f>
        <v>Blank</v>
      </c>
      <c r="W2314" s="197" t="str">
        <f t="shared" si="383"/>
        <v>Blank</v>
      </c>
      <c r="X2314" s="197" t="str">
        <f t="shared" si="384"/>
        <v>Blank</v>
      </c>
      <c r="Y2314" s="197" t="str">
        <f t="shared" si="385"/>
        <v>Blank</v>
      </c>
      <c r="Z2314" s="197" t="str">
        <f t="shared" si="386"/>
        <v>Blank</v>
      </c>
      <c r="AA2314" s="223" t="str" cm="1">
        <f t="array" ref="AA2314">_xlfn.IFS(ISTEXT('3 Model Input'!F$70),"Missing",ISTEXT('3 Model Input'!I$70),"Missing",ISNUMBER('3 Model Input'!K$70),'3 Model Input'!K$70*P2314)</f>
        <v>Missing</v>
      </c>
      <c r="AB2314" s="89"/>
      <c r="AC2314" s="227" t="str" cm="1">
        <f t="array" ref="AC2314">IF(D2314=0,"Blank",_xlfn.IFS('3 Model Input'!E$61=1,(V2314*G2314)/T2314,'3 Model Input'!E$61=2,(W2314*G2314)/T2314,'3 Model Input'!E$61=3,(X2314*G2314)/T2314,'3 Model Input'!E$61=4,(Y2314*G2314)/T2314,'3 Model Input'!E$61=5,(Z2314*G2314)/T2314, ISTEXT('3 Model Input'!E$61),"Missing",'3 Model Input'!E$61=6,(AA2314*G2314)/T2314))</f>
        <v>Blank</v>
      </c>
      <c r="AD2314" s="202" t="str">
        <f t="shared" si="387"/>
        <v>Blank</v>
      </c>
      <c r="AE2314" s="202" t="str">
        <f t="shared" si="388"/>
        <v>Blank</v>
      </c>
      <c r="AF2314" s="217" t="str">
        <f t="shared" si="389"/>
        <v>Blank</v>
      </c>
      <c r="AG2314" s="9" t="str" cm="1">
        <f t="array" ref="AG2314">_xlfn.IFS(ISNUMBER(AC2314), "", ISNUMBER(SEARCH("Blank", AC2314)), "", ISERROR(AC2314), "Bad input on tab 3")</f>
        <v/>
      </c>
    </row>
    <row r="2315" spans="2:33" ht="15" customHeight="1" x14ac:dyDescent="0.75">
      <c r="B2315" s="205" t="str">
        <f>'5 Driver Data'!B2315</f>
        <v>2307</v>
      </c>
      <c r="C2315" s="193">
        <f>'5 Driver Data'!C2315</f>
        <v>0</v>
      </c>
      <c r="D2315" s="192">
        <f>'5 Driver Data'!D2315</f>
        <v>0</v>
      </c>
      <c r="E2315" s="191">
        <f>'5 Driver Data'!E2315</f>
        <v>0</v>
      </c>
      <c r="F2315" s="191">
        <f>'5 Driver Data'!F2315</f>
        <v>0</v>
      </c>
      <c r="G2315" s="191">
        <f>'5 Driver Data'!G2315</f>
        <v>0</v>
      </c>
      <c r="H2315" s="191">
        <f>'5 Driver Data'!H2315</f>
        <v>0</v>
      </c>
      <c r="I2315" s="191">
        <f>'5 Driver Data'!I2315</f>
        <v>0</v>
      </c>
      <c r="J2315" s="191">
        <f>'5 Driver Data'!J2315</f>
        <v>0</v>
      </c>
      <c r="K2315" s="206">
        <f>'5 Driver Data'!K2315</f>
        <v>0</v>
      </c>
      <c r="L2315" s="1"/>
      <c r="M2315" s="216" t="str">
        <f>IF(D2315=0,"Blank",'3 Model Input'!E$44*'3 Model Input'!E$45)</f>
        <v>Blank</v>
      </c>
      <c r="N2315" s="197" t="str">
        <f t="shared" si="380"/>
        <v>Blank</v>
      </c>
      <c r="O2315" s="197" t="str">
        <f>IF(D2315=0,"Blank",'3 Model Input'!E$49*(1-'3 Model Input'!E$51))</f>
        <v>Blank</v>
      </c>
      <c r="P2315" s="197" t="str">
        <f t="shared" si="381"/>
        <v>Blank</v>
      </c>
      <c r="Q2315" s="197" t="str">
        <f>IF(D2315=0,"Blank",IF(D2315="BEV",E2315*(1-'3 Model Input'!E$54), E2315))</f>
        <v>Blank</v>
      </c>
      <c r="R2315" s="198" t="str">
        <f>IF(D2315=0,"Blank",IF(D2315="PHEV",F2315/G2315,F2315*(1-'3 Model Input'!E$54)/G2315))</f>
        <v>Blank</v>
      </c>
      <c r="S2315" s="198" t="str">
        <f>IF(D2315=0,"Blank",IF(D2315="PHEV",MIN(M2315,E2315),MIN(M2315,(E2315*(1-'3 Model Input'!E$54)))))</f>
        <v>Blank</v>
      </c>
      <c r="T2315" s="217" t="str">
        <f t="shared" si="382"/>
        <v>Blank</v>
      </c>
      <c r="U2315" s="89"/>
      <c r="V2315" s="216" t="str">
        <f>IF(D2315=0,"Blank",P2315*'3 Model Input'!E$50)</f>
        <v>Blank</v>
      </c>
      <c r="W2315" s="197" t="str">
        <f t="shared" si="383"/>
        <v>Blank</v>
      </c>
      <c r="X2315" s="197" t="str">
        <f t="shared" si="384"/>
        <v>Blank</v>
      </c>
      <c r="Y2315" s="197" t="str">
        <f t="shared" si="385"/>
        <v>Blank</v>
      </c>
      <c r="Z2315" s="197" t="str">
        <f t="shared" si="386"/>
        <v>Blank</v>
      </c>
      <c r="AA2315" s="223" t="str" cm="1">
        <f t="array" ref="AA2315">_xlfn.IFS(ISTEXT('3 Model Input'!F$70),"Missing",ISTEXT('3 Model Input'!I$70),"Missing",ISNUMBER('3 Model Input'!K$70),'3 Model Input'!K$70*P2315)</f>
        <v>Missing</v>
      </c>
      <c r="AB2315" s="89"/>
      <c r="AC2315" s="227" t="str" cm="1">
        <f t="array" ref="AC2315">IF(D2315=0,"Blank",_xlfn.IFS('3 Model Input'!E$61=1,(V2315*G2315)/T2315,'3 Model Input'!E$61=2,(W2315*G2315)/T2315,'3 Model Input'!E$61=3,(X2315*G2315)/T2315,'3 Model Input'!E$61=4,(Y2315*G2315)/T2315,'3 Model Input'!E$61=5,(Z2315*G2315)/T2315, ISTEXT('3 Model Input'!E$61),"Missing",'3 Model Input'!E$61=6,(AA2315*G2315)/T2315))</f>
        <v>Blank</v>
      </c>
      <c r="AD2315" s="202" t="str">
        <f t="shared" si="387"/>
        <v>Blank</v>
      </c>
      <c r="AE2315" s="202" t="str">
        <f t="shared" si="388"/>
        <v>Blank</v>
      </c>
      <c r="AF2315" s="217" t="str">
        <f t="shared" si="389"/>
        <v>Blank</v>
      </c>
      <c r="AG2315" s="9" t="str" cm="1">
        <f t="array" ref="AG2315">_xlfn.IFS(ISNUMBER(AC2315), "", ISNUMBER(SEARCH("Blank", AC2315)), "", ISERROR(AC2315), "Bad input on tab 3")</f>
        <v/>
      </c>
    </row>
    <row r="2316" spans="2:33" ht="15" customHeight="1" x14ac:dyDescent="0.75">
      <c r="B2316" s="205" t="str">
        <f>'5 Driver Data'!B2316</f>
        <v>2308</v>
      </c>
      <c r="C2316" s="193">
        <f>'5 Driver Data'!C2316</f>
        <v>0</v>
      </c>
      <c r="D2316" s="192">
        <f>'5 Driver Data'!D2316</f>
        <v>0</v>
      </c>
      <c r="E2316" s="191">
        <f>'5 Driver Data'!E2316</f>
        <v>0</v>
      </c>
      <c r="F2316" s="191">
        <f>'5 Driver Data'!F2316</f>
        <v>0</v>
      </c>
      <c r="G2316" s="191">
        <f>'5 Driver Data'!G2316</f>
        <v>0</v>
      </c>
      <c r="H2316" s="191">
        <f>'5 Driver Data'!H2316</f>
        <v>0</v>
      </c>
      <c r="I2316" s="191">
        <f>'5 Driver Data'!I2316</f>
        <v>0</v>
      </c>
      <c r="J2316" s="191">
        <f>'5 Driver Data'!J2316</f>
        <v>0</v>
      </c>
      <c r="K2316" s="206">
        <f>'5 Driver Data'!K2316</f>
        <v>0</v>
      </c>
      <c r="L2316" s="1"/>
      <c r="M2316" s="216" t="str">
        <f>IF(D2316=0,"Blank",'3 Model Input'!E$44*'3 Model Input'!E$45)</f>
        <v>Blank</v>
      </c>
      <c r="N2316" s="197" t="str">
        <f t="shared" si="380"/>
        <v>Blank</v>
      </c>
      <c r="O2316" s="197" t="str">
        <f>IF(D2316=0,"Blank",'3 Model Input'!E$49*(1-'3 Model Input'!E$51))</f>
        <v>Blank</v>
      </c>
      <c r="P2316" s="197" t="str">
        <f t="shared" si="381"/>
        <v>Blank</v>
      </c>
      <c r="Q2316" s="197" t="str">
        <f>IF(D2316=0,"Blank",IF(D2316="BEV",E2316*(1-'3 Model Input'!E$54), E2316))</f>
        <v>Blank</v>
      </c>
      <c r="R2316" s="198" t="str">
        <f>IF(D2316=0,"Blank",IF(D2316="PHEV",F2316/G2316,F2316*(1-'3 Model Input'!E$54)/G2316))</f>
        <v>Blank</v>
      </c>
      <c r="S2316" s="198" t="str">
        <f>IF(D2316=0,"Blank",IF(D2316="PHEV",MIN(M2316,E2316),MIN(M2316,(E2316*(1-'3 Model Input'!E$54)))))</f>
        <v>Blank</v>
      </c>
      <c r="T2316" s="217" t="str">
        <f t="shared" si="382"/>
        <v>Blank</v>
      </c>
      <c r="U2316" s="89"/>
      <c r="V2316" s="216" t="str">
        <f>IF(D2316=0,"Blank",P2316*'3 Model Input'!E$50)</f>
        <v>Blank</v>
      </c>
      <c r="W2316" s="197" t="str">
        <f t="shared" si="383"/>
        <v>Blank</v>
      </c>
      <c r="X2316" s="197" t="str">
        <f t="shared" si="384"/>
        <v>Blank</v>
      </c>
      <c r="Y2316" s="197" t="str">
        <f t="shared" si="385"/>
        <v>Blank</v>
      </c>
      <c r="Z2316" s="197" t="str">
        <f t="shared" si="386"/>
        <v>Blank</v>
      </c>
      <c r="AA2316" s="223" t="str" cm="1">
        <f t="array" ref="AA2316">_xlfn.IFS(ISTEXT('3 Model Input'!F$70),"Missing",ISTEXT('3 Model Input'!I$70),"Missing",ISNUMBER('3 Model Input'!K$70),'3 Model Input'!K$70*P2316)</f>
        <v>Missing</v>
      </c>
      <c r="AB2316" s="89"/>
      <c r="AC2316" s="227" t="str" cm="1">
        <f t="array" ref="AC2316">IF(D2316=0,"Blank",_xlfn.IFS('3 Model Input'!E$61=1,(V2316*G2316)/T2316,'3 Model Input'!E$61=2,(W2316*G2316)/T2316,'3 Model Input'!E$61=3,(X2316*G2316)/T2316,'3 Model Input'!E$61=4,(Y2316*G2316)/T2316,'3 Model Input'!E$61=5,(Z2316*G2316)/T2316, ISTEXT('3 Model Input'!E$61),"Missing",'3 Model Input'!E$61=6,(AA2316*G2316)/T2316))</f>
        <v>Blank</v>
      </c>
      <c r="AD2316" s="202" t="str">
        <f t="shared" si="387"/>
        <v>Blank</v>
      </c>
      <c r="AE2316" s="202" t="str">
        <f t="shared" si="388"/>
        <v>Blank</v>
      </c>
      <c r="AF2316" s="217" t="str">
        <f t="shared" si="389"/>
        <v>Blank</v>
      </c>
      <c r="AG2316" s="9" t="str" cm="1">
        <f t="array" ref="AG2316">_xlfn.IFS(ISNUMBER(AC2316), "", ISNUMBER(SEARCH("Blank", AC2316)), "", ISERROR(AC2316), "Bad input on tab 3")</f>
        <v/>
      </c>
    </row>
    <row r="2317" spans="2:33" ht="15" customHeight="1" x14ac:dyDescent="0.75">
      <c r="B2317" s="205" t="str">
        <f>'5 Driver Data'!B2317</f>
        <v>2309</v>
      </c>
      <c r="C2317" s="193">
        <f>'5 Driver Data'!C2317</f>
        <v>0</v>
      </c>
      <c r="D2317" s="192">
        <f>'5 Driver Data'!D2317</f>
        <v>0</v>
      </c>
      <c r="E2317" s="191">
        <f>'5 Driver Data'!E2317</f>
        <v>0</v>
      </c>
      <c r="F2317" s="191">
        <f>'5 Driver Data'!F2317</f>
        <v>0</v>
      </c>
      <c r="G2317" s="191">
        <f>'5 Driver Data'!G2317</f>
        <v>0</v>
      </c>
      <c r="H2317" s="191">
        <f>'5 Driver Data'!H2317</f>
        <v>0</v>
      </c>
      <c r="I2317" s="191">
        <f>'5 Driver Data'!I2317</f>
        <v>0</v>
      </c>
      <c r="J2317" s="191">
        <f>'5 Driver Data'!J2317</f>
        <v>0</v>
      </c>
      <c r="K2317" s="206">
        <f>'5 Driver Data'!K2317</f>
        <v>0</v>
      </c>
      <c r="L2317" s="1"/>
      <c r="M2317" s="216" t="str">
        <f>IF(D2317=0,"Blank",'3 Model Input'!E$44*'3 Model Input'!E$45)</f>
        <v>Blank</v>
      </c>
      <c r="N2317" s="197" t="str">
        <f t="shared" si="380"/>
        <v>Blank</v>
      </c>
      <c r="O2317" s="197" t="str">
        <f>IF(D2317=0,"Blank",'3 Model Input'!E$49*(1-'3 Model Input'!E$51))</f>
        <v>Blank</v>
      </c>
      <c r="P2317" s="197" t="str">
        <f t="shared" si="381"/>
        <v>Blank</v>
      </c>
      <c r="Q2317" s="197" t="str">
        <f>IF(D2317=0,"Blank",IF(D2317="BEV",E2317*(1-'3 Model Input'!E$54), E2317))</f>
        <v>Blank</v>
      </c>
      <c r="R2317" s="198" t="str">
        <f>IF(D2317=0,"Blank",IF(D2317="PHEV",F2317/G2317,F2317*(1-'3 Model Input'!E$54)/G2317))</f>
        <v>Blank</v>
      </c>
      <c r="S2317" s="198" t="str">
        <f>IF(D2317=0,"Blank",IF(D2317="PHEV",MIN(M2317,E2317),MIN(M2317,(E2317*(1-'3 Model Input'!E$54)))))</f>
        <v>Blank</v>
      </c>
      <c r="T2317" s="217" t="str">
        <f t="shared" si="382"/>
        <v>Blank</v>
      </c>
      <c r="U2317" s="89"/>
      <c r="V2317" s="216" t="str">
        <f>IF(D2317=0,"Blank",P2317*'3 Model Input'!E$50)</f>
        <v>Blank</v>
      </c>
      <c r="W2317" s="197" t="str">
        <f t="shared" si="383"/>
        <v>Blank</v>
      </c>
      <c r="X2317" s="197" t="str">
        <f t="shared" si="384"/>
        <v>Blank</v>
      </c>
      <c r="Y2317" s="197" t="str">
        <f t="shared" si="385"/>
        <v>Blank</v>
      </c>
      <c r="Z2317" s="197" t="str">
        <f t="shared" si="386"/>
        <v>Blank</v>
      </c>
      <c r="AA2317" s="223" t="str" cm="1">
        <f t="array" ref="AA2317">_xlfn.IFS(ISTEXT('3 Model Input'!F$70),"Missing",ISTEXT('3 Model Input'!I$70),"Missing",ISNUMBER('3 Model Input'!K$70),'3 Model Input'!K$70*P2317)</f>
        <v>Missing</v>
      </c>
      <c r="AB2317" s="89"/>
      <c r="AC2317" s="227" t="str" cm="1">
        <f t="array" ref="AC2317">IF(D2317=0,"Blank",_xlfn.IFS('3 Model Input'!E$61=1,(V2317*G2317)/T2317,'3 Model Input'!E$61=2,(W2317*G2317)/T2317,'3 Model Input'!E$61=3,(X2317*G2317)/T2317,'3 Model Input'!E$61=4,(Y2317*G2317)/T2317,'3 Model Input'!E$61=5,(Z2317*G2317)/T2317, ISTEXT('3 Model Input'!E$61),"Missing",'3 Model Input'!E$61=6,(AA2317*G2317)/T2317))</f>
        <v>Blank</v>
      </c>
      <c r="AD2317" s="202" t="str">
        <f t="shared" si="387"/>
        <v>Blank</v>
      </c>
      <c r="AE2317" s="202" t="str">
        <f t="shared" si="388"/>
        <v>Blank</v>
      </c>
      <c r="AF2317" s="217" t="str">
        <f t="shared" si="389"/>
        <v>Blank</v>
      </c>
      <c r="AG2317" s="9" t="str" cm="1">
        <f t="array" ref="AG2317">_xlfn.IFS(ISNUMBER(AC2317), "", ISNUMBER(SEARCH("Blank", AC2317)), "", ISERROR(AC2317), "Bad input on tab 3")</f>
        <v/>
      </c>
    </row>
    <row r="2318" spans="2:33" ht="15" customHeight="1" x14ac:dyDescent="0.75">
      <c r="B2318" s="205" t="str">
        <f>'5 Driver Data'!B2318</f>
        <v>2310</v>
      </c>
      <c r="C2318" s="193">
        <f>'5 Driver Data'!C2318</f>
        <v>0</v>
      </c>
      <c r="D2318" s="192">
        <f>'5 Driver Data'!D2318</f>
        <v>0</v>
      </c>
      <c r="E2318" s="191">
        <f>'5 Driver Data'!E2318</f>
        <v>0</v>
      </c>
      <c r="F2318" s="191">
        <f>'5 Driver Data'!F2318</f>
        <v>0</v>
      </c>
      <c r="G2318" s="191">
        <f>'5 Driver Data'!G2318</f>
        <v>0</v>
      </c>
      <c r="H2318" s="191">
        <f>'5 Driver Data'!H2318</f>
        <v>0</v>
      </c>
      <c r="I2318" s="191">
        <f>'5 Driver Data'!I2318</f>
        <v>0</v>
      </c>
      <c r="J2318" s="191">
        <f>'5 Driver Data'!J2318</f>
        <v>0</v>
      </c>
      <c r="K2318" s="206">
        <f>'5 Driver Data'!K2318</f>
        <v>0</v>
      </c>
      <c r="L2318" s="1"/>
      <c r="M2318" s="216" t="str">
        <f>IF(D2318=0,"Blank",'3 Model Input'!E$44*'3 Model Input'!E$45)</f>
        <v>Blank</v>
      </c>
      <c r="N2318" s="197" t="str">
        <f t="shared" si="380"/>
        <v>Blank</v>
      </c>
      <c r="O2318" s="197" t="str">
        <f>IF(D2318=0,"Blank",'3 Model Input'!E$49*(1-'3 Model Input'!E$51))</f>
        <v>Blank</v>
      </c>
      <c r="P2318" s="197" t="str">
        <f t="shared" si="381"/>
        <v>Blank</v>
      </c>
      <c r="Q2318" s="197" t="str">
        <f>IF(D2318=0,"Blank",IF(D2318="BEV",E2318*(1-'3 Model Input'!E$54), E2318))</f>
        <v>Blank</v>
      </c>
      <c r="R2318" s="198" t="str">
        <f>IF(D2318=0,"Blank",IF(D2318="PHEV",F2318/G2318,F2318*(1-'3 Model Input'!E$54)/G2318))</f>
        <v>Blank</v>
      </c>
      <c r="S2318" s="198" t="str">
        <f>IF(D2318=0,"Blank",IF(D2318="PHEV",MIN(M2318,E2318),MIN(M2318,(E2318*(1-'3 Model Input'!E$54)))))</f>
        <v>Blank</v>
      </c>
      <c r="T2318" s="217" t="str">
        <f t="shared" si="382"/>
        <v>Blank</v>
      </c>
      <c r="U2318" s="89"/>
      <c r="V2318" s="216" t="str">
        <f>IF(D2318=0,"Blank",P2318*'3 Model Input'!E$50)</f>
        <v>Blank</v>
      </c>
      <c r="W2318" s="197" t="str">
        <f t="shared" si="383"/>
        <v>Blank</v>
      </c>
      <c r="X2318" s="197" t="str">
        <f t="shared" si="384"/>
        <v>Blank</v>
      </c>
      <c r="Y2318" s="197" t="str">
        <f t="shared" si="385"/>
        <v>Blank</v>
      </c>
      <c r="Z2318" s="197" t="str">
        <f t="shared" si="386"/>
        <v>Blank</v>
      </c>
      <c r="AA2318" s="223" t="str" cm="1">
        <f t="array" ref="AA2318">_xlfn.IFS(ISTEXT('3 Model Input'!F$70),"Missing",ISTEXT('3 Model Input'!I$70),"Missing",ISNUMBER('3 Model Input'!K$70),'3 Model Input'!K$70*P2318)</f>
        <v>Missing</v>
      </c>
      <c r="AB2318" s="89"/>
      <c r="AC2318" s="227" t="str" cm="1">
        <f t="array" ref="AC2318">IF(D2318=0,"Blank",_xlfn.IFS('3 Model Input'!E$61=1,(V2318*G2318)/T2318,'3 Model Input'!E$61=2,(W2318*G2318)/T2318,'3 Model Input'!E$61=3,(X2318*G2318)/T2318,'3 Model Input'!E$61=4,(Y2318*G2318)/T2318,'3 Model Input'!E$61=5,(Z2318*G2318)/T2318, ISTEXT('3 Model Input'!E$61),"Missing",'3 Model Input'!E$61=6,(AA2318*G2318)/T2318))</f>
        <v>Blank</v>
      </c>
      <c r="AD2318" s="202" t="str">
        <f t="shared" si="387"/>
        <v>Blank</v>
      </c>
      <c r="AE2318" s="202" t="str">
        <f t="shared" si="388"/>
        <v>Blank</v>
      </c>
      <c r="AF2318" s="217" t="str">
        <f t="shared" si="389"/>
        <v>Blank</v>
      </c>
      <c r="AG2318" s="9" t="str" cm="1">
        <f t="array" ref="AG2318">_xlfn.IFS(ISNUMBER(AC2318), "", ISNUMBER(SEARCH("Blank", AC2318)), "", ISERROR(AC2318), "Bad input on tab 3")</f>
        <v/>
      </c>
    </row>
    <row r="2319" spans="2:33" ht="15" customHeight="1" x14ac:dyDescent="0.75">
      <c r="B2319" s="205" t="str">
        <f>'5 Driver Data'!B2319</f>
        <v>2311</v>
      </c>
      <c r="C2319" s="193">
        <f>'5 Driver Data'!C2319</f>
        <v>0</v>
      </c>
      <c r="D2319" s="192">
        <f>'5 Driver Data'!D2319</f>
        <v>0</v>
      </c>
      <c r="E2319" s="191">
        <f>'5 Driver Data'!E2319</f>
        <v>0</v>
      </c>
      <c r="F2319" s="191">
        <f>'5 Driver Data'!F2319</f>
        <v>0</v>
      </c>
      <c r="G2319" s="191">
        <f>'5 Driver Data'!G2319</f>
        <v>0</v>
      </c>
      <c r="H2319" s="191">
        <f>'5 Driver Data'!H2319</f>
        <v>0</v>
      </c>
      <c r="I2319" s="191">
        <f>'5 Driver Data'!I2319</f>
        <v>0</v>
      </c>
      <c r="J2319" s="191">
        <f>'5 Driver Data'!J2319</f>
        <v>0</v>
      </c>
      <c r="K2319" s="206">
        <f>'5 Driver Data'!K2319</f>
        <v>0</v>
      </c>
      <c r="L2319" s="1"/>
      <c r="M2319" s="216" t="str">
        <f>IF(D2319=0,"Blank",'3 Model Input'!E$44*'3 Model Input'!E$45)</f>
        <v>Blank</v>
      </c>
      <c r="N2319" s="197" t="str">
        <f t="shared" si="380"/>
        <v>Blank</v>
      </c>
      <c r="O2319" s="197" t="str">
        <f>IF(D2319=0,"Blank",'3 Model Input'!E$49*(1-'3 Model Input'!E$51))</f>
        <v>Blank</v>
      </c>
      <c r="P2319" s="197" t="str">
        <f t="shared" si="381"/>
        <v>Blank</v>
      </c>
      <c r="Q2319" s="197" t="str">
        <f>IF(D2319=0,"Blank",IF(D2319="BEV",E2319*(1-'3 Model Input'!E$54), E2319))</f>
        <v>Blank</v>
      </c>
      <c r="R2319" s="198" t="str">
        <f>IF(D2319=0,"Blank",IF(D2319="PHEV",F2319/G2319,F2319*(1-'3 Model Input'!E$54)/G2319))</f>
        <v>Blank</v>
      </c>
      <c r="S2319" s="198" t="str">
        <f>IF(D2319=0,"Blank",IF(D2319="PHEV",MIN(M2319,E2319),MIN(M2319,(E2319*(1-'3 Model Input'!E$54)))))</f>
        <v>Blank</v>
      </c>
      <c r="T2319" s="217" t="str">
        <f t="shared" si="382"/>
        <v>Blank</v>
      </c>
      <c r="U2319" s="89"/>
      <c r="V2319" s="216" t="str">
        <f>IF(D2319=0,"Blank",P2319*'3 Model Input'!E$50)</f>
        <v>Blank</v>
      </c>
      <c r="W2319" s="197" t="str">
        <f t="shared" si="383"/>
        <v>Blank</v>
      </c>
      <c r="X2319" s="197" t="str">
        <f t="shared" si="384"/>
        <v>Blank</v>
      </c>
      <c r="Y2319" s="197" t="str">
        <f t="shared" si="385"/>
        <v>Blank</v>
      </c>
      <c r="Z2319" s="197" t="str">
        <f t="shared" si="386"/>
        <v>Blank</v>
      </c>
      <c r="AA2319" s="223" t="str" cm="1">
        <f t="array" ref="AA2319">_xlfn.IFS(ISTEXT('3 Model Input'!F$70),"Missing",ISTEXT('3 Model Input'!I$70),"Missing",ISNUMBER('3 Model Input'!K$70),'3 Model Input'!K$70*P2319)</f>
        <v>Missing</v>
      </c>
      <c r="AB2319" s="89"/>
      <c r="AC2319" s="227" t="str" cm="1">
        <f t="array" ref="AC2319">IF(D2319=0,"Blank",_xlfn.IFS('3 Model Input'!E$61=1,(V2319*G2319)/T2319,'3 Model Input'!E$61=2,(W2319*G2319)/T2319,'3 Model Input'!E$61=3,(X2319*G2319)/T2319,'3 Model Input'!E$61=4,(Y2319*G2319)/T2319,'3 Model Input'!E$61=5,(Z2319*G2319)/T2319, ISTEXT('3 Model Input'!E$61),"Missing",'3 Model Input'!E$61=6,(AA2319*G2319)/T2319))</f>
        <v>Blank</v>
      </c>
      <c r="AD2319" s="202" t="str">
        <f t="shared" si="387"/>
        <v>Blank</v>
      </c>
      <c r="AE2319" s="202" t="str">
        <f t="shared" si="388"/>
        <v>Blank</v>
      </c>
      <c r="AF2319" s="217" t="str">
        <f t="shared" si="389"/>
        <v>Blank</v>
      </c>
      <c r="AG2319" s="9" t="str" cm="1">
        <f t="array" ref="AG2319">_xlfn.IFS(ISNUMBER(AC2319), "", ISNUMBER(SEARCH("Blank", AC2319)), "", ISERROR(AC2319), "Bad input on tab 3")</f>
        <v/>
      </c>
    </row>
    <row r="2320" spans="2:33" ht="15" customHeight="1" x14ac:dyDescent="0.75">
      <c r="B2320" s="205" t="str">
        <f>'5 Driver Data'!B2320</f>
        <v>2312</v>
      </c>
      <c r="C2320" s="193">
        <f>'5 Driver Data'!C2320</f>
        <v>0</v>
      </c>
      <c r="D2320" s="192">
        <f>'5 Driver Data'!D2320</f>
        <v>0</v>
      </c>
      <c r="E2320" s="191">
        <f>'5 Driver Data'!E2320</f>
        <v>0</v>
      </c>
      <c r="F2320" s="191">
        <f>'5 Driver Data'!F2320</f>
        <v>0</v>
      </c>
      <c r="G2320" s="191">
        <f>'5 Driver Data'!G2320</f>
        <v>0</v>
      </c>
      <c r="H2320" s="191">
        <f>'5 Driver Data'!H2320</f>
        <v>0</v>
      </c>
      <c r="I2320" s="191">
        <f>'5 Driver Data'!I2320</f>
        <v>0</v>
      </c>
      <c r="J2320" s="191">
        <f>'5 Driver Data'!J2320</f>
        <v>0</v>
      </c>
      <c r="K2320" s="206">
        <f>'5 Driver Data'!K2320</f>
        <v>0</v>
      </c>
      <c r="L2320" s="1"/>
      <c r="M2320" s="216" t="str">
        <f>IF(D2320=0,"Blank",'3 Model Input'!E$44*'3 Model Input'!E$45)</f>
        <v>Blank</v>
      </c>
      <c r="N2320" s="197" t="str">
        <f t="shared" si="380"/>
        <v>Blank</v>
      </c>
      <c r="O2320" s="197" t="str">
        <f>IF(D2320=0,"Blank",'3 Model Input'!E$49*(1-'3 Model Input'!E$51))</f>
        <v>Blank</v>
      </c>
      <c r="P2320" s="197" t="str">
        <f t="shared" si="381"/>
        <v>Blank</v>
      </c>
      <c r="Q2320" s="197" t="str">
        <f>IF(D2320=0,"Blank",IF(D2320="BEV",E2320*(1-'3 Model Input'!E$54), E2320))</f>
        <v>Blank</v>
      </c>
      <c r="R2320" s="198" t="str">
        <f>IF(D2320=0,"Blank",IF(D2320="PHEV",F2320/G2320,F2320*(1-'3 Model Input'!E$54)/G2320))</f>
        <v>Blank</v>
      </c>
      <c r="S2320" s="198" t="str">
        <f>IF(D2320=0,"Blank",IF(D2320="PHEV",MIN(M2320,E2320),MIN(M2320,(E2320*(1-'3 Model Input'!E$54)))))</f>
        <v>Blank</v>
      </c>
      <c r="T2320" s="217" t="str">
        <f t="shared" si="382"/>
        <v>Blank</v>
      </c>
      <c r="U2320" s="89"/>
      <c r="V2320" s="216" t="str">
        <f>IF(D2320=0,"Blank",P2320*'3 Model Input'!E$50)</f>
        <v>Blank</v>
      </c>
      <c r="W2320" s="197" t="str">
        <f t="shared" si="383"/>
        <v>Blank</v>
      </c>
      <c r="X2320" s="197" t="str">
        <f t="shared" si="384"/>
        <v>Blank</v>
      </c>
      <c r="Y2320" s="197" t="str">
        <f t="shared" si="385"/>
        <v>Blank</v>
      </c>
      <c r="Z2320" s="197" t="str">
        <f t="shared" si="386"/>
        <v>Blank</v>
      </c>
      <c r="AA2320" s="223" t="str" cm="1">
        <f t="array" ref="AA2320">_xlfn.IFS(ISTEXT('3 Model Input'!F$70),"Missing",ISTEXT('3 Model Input'!I$70),"Missing",ISNUMBER('3 Model Input'!K$70),'3 Model Input'!K$70*P2320)</f>
        <v>Missing</v>
      </c>
      <c r="AB2320" s="89"/>
      <c r="AC2320" s="227" t="str" cm="1">
        <f t="array" ref="AC2320">IF(D2320=0,"Blank",_xlfn.IFS('3 Model Input'!E$61=1,(V2320*G2320)/T2320,'3 Model Input'!E$61=2,(W2320*G2320)/T2320,'3 Model Input'!E$61=3,(X2320*G2320)/T2320,'3 Model Input'!E$61=4,(Y2320*G2320)/T2320,'3 Model Input'!E$61=5,(Z2320*G2320)/T2320, ISTEXT('3 Model Input'!E$61),"Missing",'3 Model Input'!E$61=6,(AA2320*G2320)/T2320))</f>
        <v>Blank</v>
      </c>
      <c r="AD2320" s="202" t="str">
        <f t="shared" si="387"/>
        <v>Blank</v>
      </c>
      <c r="AE2320" s="202" t="str">
        <f t="shared" si="388"/>
        <v>Blank</v>
      </c>
      <c r="AF2320" s="217" t="str">
        <f t="shared" si="389"/>
        <v>Blank</v>
      </c>
      <c r="AG2320" s="9" t="str" cm="1">
        <f t="array" ref="AG2320">_xlfn.IFS(ISNUMBER(AC2320), "", ISNUMBER(SEARCH("Blank", AC2320)), "", ISERROR(AC2320), "Bad input on tab 3")</f>
        <v/>
      </c>
    </row>
    <row r="2321" spans="2:33" ht="15" customHeight="1" x14ac:dyDescent="0.75">
      <c r="B2321" s="205" t="str">
        <f>'5 Driver Data'!B2321</f>
        <v>2313</v>
      </c>
      <c r="C2321" s="193">
        <f>'5 Driver Data'!C2321</f>
        <v>0</v>
      </c>
      <c r="D2321" s="192">
        <f>'5 Driver Data'!D2321</f>
        <v>0</v>
      </c>
      <c r="E2321" s="191">
        <f>'5 Driver Data'!E2321</f>
        <v>0</v>
      </c>
      <c r="F2321" s="191">
        <f>'5 Driver Data'!F2321</f>
        <v>0</v>
      </c>
      <c r="G2321" s="191">
        <f>'5 Driver Data'!G2321</f>
        <v>0</v>
      </c>
      <c r="H2321" s="191">
        <f>'5 Driver Data'!H2321</f>
        <v>0</v>
      </c>
      <c r="I2321" s="191">
        <f>'5 Driver Data'!I2321</f>
        <v>0</v>
      </c>
      <c r="J2321" s="191">
        <f>'5 Driver Data'!J2321</f>
        <v>0</v>
      </c>
      <c r="K2321" s="206">
        <f>'5 Driver Data'!K2321</f>
        <v>0</v>
      </c>
      <c r="L2321" s="1"/>
      <c r="M2321" s="216" t="str">
        <f>IF(D2321=0,"Blank",'3 Model Input'!E$44*'3 Model Input'!E$45)</f>
        <v>Blank</v>
      </c>
      <c r="N2321" s="197" t="str">
        <f t="shared" si="380"/>
        <v>Blank</v>
      </c>
      <c r="O2321" s="197" t="str">
        <f>IF(D2321=0,"Blank",'3 Model Input'!E$49*(1-'3 Model Input'!E$51))</f>
        <v>Blank</v>
      </c>
      <c r="P2321" s="197" t="str">
        <f t="shared" si="381"/>
        <v>Blank</v>
      </c>
      <c r="Q2321" s="197" t="str">
        <f>IF(D2321=0,"Blank",IF(D2321="BEV",E2321*(1-'3 Model Input'!E$54), E2321))</f>
        <v>Blank</v>
      </c>
      <c r="R2321" s="198" t="str">
        <f>IF(D2321=0,"Blank",IF(D2321="PHEV",F2321/G2321,F2321*(1-'3 Model Input'!E$54)/G2321))</f>
        <v>Blank</v>
      </c>
      <c r="S2321" s="198" t="str">
        <f>IF(D2321=0,"Blank",IF(D2321="PHEV",MIN(M2321,E2321),MIN(M2321,(E2321*(1-'3 Model Input'!E$54)))))</f>
        <v>Blank</v>
      </c>
      <c r="T2321" s="217" t="str">
        <f t="shared" si="382"/>
        <v>Blank</v>
      </c>
      <c r="U2321" s="89"/>
      <c r="V2321" s="216" t="str">
        <f>IF(D2321=0,"Blank",P2321*'3 Model Input'!E$50)</f>
        <v>Blank</v>
      </c>
      <c r="W2321" s="197" t="str">
        <f t="shared" si="383"/>
        <v>Blank</v>
      </c>
      <c r="X2321" s="197" t="str">
        <f t="shared" si="384"/>
        <v>Blank</v>
      </c>
      <c r="Y2321" s="197" t="str">
        <f t="shared" si="385"/>
        <v>Blank</v>
      </c>
      <c r="Z2321" s="197" t="str">
        <f t="shared" si="386"/>
        <v>Blank</v>
      </c>
      <c r="AA2321" s="223" t="str" cm="1">
        <f t="array" ref="AA2321">_xlfn.IFS(ISTEXT('3 Model Input'!F$70),"Missing",ISTEXT('3 Model Input'!I$70),"Missing",ISNUMBER('3 Model Input'!K$70),'3 Model Input'!K$70*P2321)</f>
        <v>Missing</v>
      </c>
      <c r="AB2321" s="89"/>
      <c r="AC2321" s="227" t="str" cm="1">
        <f t="array" ref="AC2321">IF(D2321=0,"Blank",_xlfn.IFS('3 Model Input'!E$61=1,(V2321*G2321)/T2321,'3 Model Input'!E$61=2,(W2321*G2321)/T2321,'3 Model Input'!E$61=3,(X2321*G2321)/T2321,'3 Model Input'!E$61=4,(Y2321*G2321)/T2321,'3 Model Input'!E$61=5,(Z2321*G2321)/T2321, ISTEXT('3 Model Input'!E$61),"Missing",'3 Model Input'!E$61=6,(AA2321*G2321)/T2321))</f>
        <v>Blank</v>
      </c>
      <c r="AD2321" s="202" t="str">
        <f t="shared" si="387"/>
        <v>Blank</v>
      </c>
      <c r="AE2321" s="202" t="str">
        <f t="shared" si="388"/>
        <v>Blank</v>
      </c>
      <c r="AF2321" s="217" t="str">
        <f t="shared" si="389"/>
        <v>Blank</v>
      </c>
      <c r="AG2321" s="9" t="str" cm="1">
        <f t="array" ref="AG2321">_xlfn.IFS(ISNUMBER(AC2321), "", ISNUMBER(SEARCH("Blank", AC2321)), "", ISERROR(AC2321), "Bad input on tab 3")</f>
        <v/>
      </c>
    </row>
    <row r="2322" spans="2:33" ht="15" customHeight="1" x14ac:dyDescent="0.75">
      <c r="B2322" s="205" t="str">
        <f>'5 Driver Data'!B2322</f>
        <v>2314</v>
      </c>
      <c r="C2322" s="193">
        <f>'5 Driver Data'!C2322</f>
        <v>0</v>
      </c>
      <c r="D2322" s="192">
        <f>'5 Driver Data'!D2322</f>
        <v>0</v>
      </c>
      <c r="E2322" s="191">
        <f>'5 Driver Data'!E2322</f>
        <v>0</v>
      </c>
      <c r="F2322" s="191">
        <f>'5 Driver Data'!F2322</f>
        <v>0</v>
      </c>
      <c r="G2322" s="191">
        <f>'5 Driver Data'!G2322</f>
        <v>0</v>
      </c>
      <c r="H2322" s="191">
        <f>'5 Driver Data'!H2322</f>
        <v>0</v>
      </c>
      <c r="I2322" s="191">
        <f>'5 Driver Data'!I2322</f>
        <v>0</v>
      </c>
      <c r="J2322" s="191">
        <f>'5 Driver Data'!J2322</f>
        <v>0</v>
      </c>
      <c r="K2322" s="206">
        <f>'5 Driver Data'!K2322</f>
        <v>0</v>
      </c>
      <c r="L2322" s="1"/>
      <c r="M2322" s="216" t="str">
        <f>IF(D2322=0,"Blank",'3 Model Input'!E$44*'3 Model Input'!E$45)</f>
        <v>Blank</v>
      </c>
      <c r="N2322" s="197" t="str">
        <f t="shared" si="380"/>
        <v>Blank</v>
      </c>
      <c r="O2322" s="197" t="str">
        <f>IF(D2322=0,"Blank",'3 Model Input'!E$49*(1-'3 Model Input'!E$51))</f>
        <v>Blank</v>
      </c>
      <c r="P2322" s="197" t="str">
        <f t="shared" si="381"/>
        <v>Blank</v>
      </c>
      <c r="Q2322" s="197" t="str">
        <f>IF(D2322=0,"Blank",IF(D2322="BEV",E2322*(1-'3 Model Input'!E$54), E2322))</f>
        <v>Blank</v>
      </c>
      <c r="R2322" s="198" t="str">
        <f>IF(D2322=0,"Blank",IF(D2322="PHEV",F2322/G2322,F2322*(1-'3 Model Input'!E$54)/G2322))</f>
        <v>Blank</v>
      </c>
      <c r="S2322" s="198" t="str">
        <f>IF(D2322=0,"Blank",IF(D2322="PHEV",MIN(M2322,E2322),MIN(M2322,(E2322*(1-'3 Model Input'!E$54)))))</f>
        <v>Blank</v>
      </c>
      <c r="T2322" s="217" t="str">
        <f t="shared" si="382"/>
        <v>Blank</v>
      </c>
      <c r="U2322" s="89"/>
      <c r="V2322" s="216" t="str">
        <f>IF(D2322=0,"Blank",P2322*'3 Model Input'!E$50)</f>
        <v>Blank</v>
      </c>
      <c r="W2322" s="197" t="str">
        <f t="shared" si="383"/>
        <v>Blank</v>
      </c>
      <c r="X2322" s="197" t="str">
        <f t="shared" si="384"/>
        <v>Blank</v>
      </c>
      <c r="Y2322" s="197" t="str">
        <f t="shared" si="385"/>
        <v>Blank</v>
      </c>
      <c r="Z2322" s="197" t="str">
        <f t="shared" si="386"/>
        <v>Blank</v>
      </c>
      <c r="AA2322" s="223" t="str" cm="1">
        <f t="array" ref="AA2322">_xlfn.IFS(ISTEXT('3 Model Input'!F$70),"Missing",ISTEXT('3 Model Input'!I$70),"Missing",ISNUMBER('3 Model Input'!K$70),'3 Model Input'!K$70*P2322)</f>
        <v>Missing</v>
      </c>
      <c r="AB2322" s="89"/>
      <c r="AC2322" s="227" t="str" cm="1">
        <f t="array" ref="AC2322">IF(D2322=0,"Blank",_xlfn.IFS('3 Model Input'!E$61=1,(V2322*G2322)/T2322,'3 Model Input'!E$61=2,(W2322*G2322)/T2322,'3 Model Input'!E$61=3,(X2322*G2322)/T2322,'3 Model Input'!E$61=4,(Y2322*G2322)/T2322,'3 Model Input'!E$61=5,(Z2322*G2322)/T2322, ISTEXT('3 Model Input'!E$61),"Missing",'3 Model Input'!E$61=6,(AA2322*G2322)/T2322))</f>
        <v>Blank</v>
      </c>
      <c r="AD2322" s="202" t="str">
        <f t="shared" si="387"/>
        <v>Blank</v>
      </c>
      <c r="AE2322" s="202" t="str">
        <f t="shared" si="388"/>
        <v>Blank</v>
      </c>
      <c r="AF2322" s="217" t="str">
        <f t="shared" si="389"/>
        <v>Blank</v>
      </c>
      <c r="AG2322" s="9" t="str" cm="1">
        <f t="array" ref="AG2322">_xlfn.IFS(ISNUMBER(AC2322), "", ISNUMBER(SEARCH("Blank", AC2322)), "", ISERROR(AC2322), "Bad input on tab 3")</f>
        <v/>
      </c>
    </row>
    <row r="2323" spans="2:33" ht="15" customHeight="1" x14ac:dyDescent="0.75">
      <c r="B2323" s="205" t="str">
        <f>'5 Driver Data'!B2323</f>
        <v>2315</v>
      </c>
      <c r="C2323" s="193">
        <f>'5 Driver Data'!C2323</f>
        <v>0</v>
      </c>
      <c r="D2323" s="192">
        <f>'5 Driver Data'!D2323</f>
        <v>0</v>
      </c>
      <c r="E2323" s="191">
        <f>'5 Driver Data'!E2323</f>
        <v>0</v>
      </c>
      <c r="F2323" s="191">
        <f>'5 Driver Data'!F2323</f>
        <v>0</v>
      </c>
      <c r="G2323" s="191">
        <f>'5 Driver Data'!G2323</f>
        <v>0</v>
      </c>
      <c r="H2323" s="191">
        <f>'5 Driver Data'!H2323</f>
        <v>0</v>
      </c>
      <c r="I2323" s="191">
        <f>'5 Driver Data'!I2323</f>
        <v>0</v>
      </c>
      <c r="J2323" s="191">
        <f>'5 Driver Data'!J2323</f>
        <v>0</v>
      </c>
      <c r="K2323" s="206">
        <f>'5 Driver Data'!K2323</f>
        <v>0</v>
      </c>
      <c r="L2323" s="1"/>
      <c r="M2323" s="216" t="str">
        <f>IF(D2323=0,"Blank",'3 Model Input'!E$44*'3 Model Input'!E$45)</f>
        <v>Blank</v>
      </c>
      <c r="N2323" s="197" t="str">
        <f t="shared" si="380"/>
        <v>Blank</v>
      </c>
      <c r="O2323" s="197" t="str">
        <f>IF(D2323=0,"Blank",'3 Model Input'!E$49*(1-'3 Model Input'!E$51))</f>
        <v>Blank</v>
      </c>
      <c r="P2323" s="197" t="str">
        <f t="shared" si="381"/>
        <v>Blank</v>
      </c>
      <c r="Q2323" s="197" t="str">
        <f>IF(D2323=0,"Blank",IF(D2323="BEV",E2323*(1-'3 Model Input'!E$54), E2323))</f>
        <v>Blank</v>
      </c>
      <c r="R2323" s="198" t="str">
        <f>IF(D2323=0,"Blank",IF(D2323="PHEV",F2323/G2323,F2323*(1-'3 Model Input'!E$54)/G2323))</f>
        <v>Blank</v>
      </c>
      <c r="S2323" s="198" t="str">
        <f>IF(D2323=0,"Blank",IF(D2323="PHEV",MIN(M2323,E2323),MIN(M2323,(E2323*(1-'3 Model Input'!E$54)))))</f>
        <v>Blank</v>
      </c>
      <c r="T2323" s="217" t="str">
        <f t="shared" si="382"/>
        <v>Blank</v>
      </c>
      <c r="U2323" s="89"/>
      <c r="V2323" s="216" t="str">
        <f>IF(D2323=0,"Blank",P2323*'3 Model Input'!E$50)</f>
        <v>Blank</v>
      </c>
      <c r="W2323" s="197" t="str">
        <f t="shared" si="383"/>
        <v>Blank</v>
      </c>
      <c r="X2323" s="197" t="str">
        <f t="shared" si="384"/>
        <v>Blank</v>
      </c>
      <c r="Y2323" s="197" t="str">
        <f t="shared" si="385"/>
        <v>Blank</v>
      </c>
      <c r="Z2323" s="197" t="str">
        <f t="shared" si="386"/>
        <v>Blank</v>
      </c>
      <c r="AA2323" s="223" t="str" cm="1">
        <f t="array" ref="AA2323">_xlfn.IFS(ISTEXT('3 Model Input'!F$70),"Missing",ISTEXT('3 Model Input'!I$70),"Missing",ISNUMBER('3 Model Input'!K$70),'3 Model Input'!K$70*P2323)</f>
        <v>Missing</v>
      </c>
      <c r="AB2323" s="89"/>
      <c r="AC2323" s="227" t="str" cm="1">
        <f t="array" ref="AC2323">IF(D2323=0,"Blank",_xlfn.IFS('3 Model Input'!E$61=1,(V2323*G2323)/T2323,'3 Model Input'!E$61=2,(W2323*G2323)/T2323,'3 Model Input'!E$61=3,(X2323*G2323)/T2323,'3 Model Input'!E$61=4,(Y2323*G2323)/T2323,'3 Model Input'!E$61=5,(Z2323*G2323)/T2323, ISTEXT('3 Model Input'!E$61),"Missing",'3 Model Input'!E$61=6,(AA2323*G2323)/T2323))</f>
        <v>Blank</v>
      </c>
      <c r="AD2323" s="202" t="str">
        <f t="shared" si="387"/>
        <v>Blank</v>
      </c>
      <c r="AE2323" s="202" t="str">
        <f t="shared" si="388"/>
        <v>Blank</v>
      </c>
      <c r="AF2323" s="217" t="str">
        <f t="shared" si="389"/>
        <v>Blank</v>
      </c>
      <c r="AG2323" s="9" t="str" cm="1">
        <f t="array" ref="AG2323">_xlfn.IFS(ISNUMBER(AC2323), "", ISNUMBER(SEARCH("Blank", AC2323)), "", ISERROR(AC2323), "Bad input on tab 3")</f>
        <v/>
      </c>
    </row>
    <row r="2324" spans="2:33" ht="15" customHeight="1" x14ac:dyDescent="0.75">
      <c r="B2324" s="205" t="str">
        <f>'5 Driver Data'!B2324</f>
        <v>2316</v>
      </c>
      <c r="C2324" s="193">
        <f>'5 Driver Data'!C2324</f>
        <v>0</v>
      </c>
      <c r="D2324" s="192">
        <f>'5 Driver Data'!D2324</f>
        <v>0</v>
      </c>
      <c r="E2324" s="191">
        <f>'5 Driver Data'!E2324</f>
        <v>0</v>
      </c>
      <c r="F2324" s="191">
        <f>'5 Driver Data'!F2324</f>
        <v>0</v>
      </c>
      <c r="G2324" s="191">
        <f>'5 Driver Data'!G2324</f>
        <v>0</v>
      </c>
      <c r="H2324" s="191">
        <f>'5 Driver Data'!H2324</f>
        <v>0</v>
      </c>
      <c r="I2324" s="191">
        <f>'5 Driver Data'!I2324</f>
        <v>0</v>
      </c>
      <c r="J2324" s="191">
        <f>'5 Driver Data'!J2324</f>
        <v>0</v>
      </c>
      <c r="K2324" s="206">
        <f>'5 Driver Data'!K2324</f>
        <v>0</v>
      </c>
      <c r="L2324" s="1"/>
      <c r="M2324" s="216" t="str">
        <f>IF(D2324=0,"Blank",'3 Model Input'!E$44*'3 Model Input'!E$45)</f>
        <v>Blank</v>
      </c>
      <c r="N2324" s="197" t="str">
        <f t="shared" si="380"/>
        <v>Blank</v>
      </c>
      <c r="O2324" s="197" t="str">
        <f>IF(D2324=0,"Blank",'3 Model Input'!E$49*(1-'3 Model Input'!E$51))</f>
        <v>Blank</v>
      </c>
      <c r="P2324" s="197" t="str">
        <f t="shared" si="381"/>
        <v>Blank</v>
      </c>
      <c r="Q2324" s="197" t="str">
        <f>IF(D2324=0,"Blank",IF(D2324="BEV",E2324*(1-'3 Model Input'!E$54), E2324))</f>
        <v>Blank</v>
      </c>
      <c r="R2324" s="198" t="str">
        <f>IF(D2324=0,"Blank",IF(D2324="PHEV",F2324/G2324,F2324*(1-'3 Model Input'!E$54)/G2324))</f>
        <v>Blank</v>
      </c>
      <c r="S2324" s="198" t="str">
        <f>IF(D2324=0,"Blank",IF(D2324="PHEV",MIN(M2324,E2324),MIN(M2324,(E2324*(1-'3 Model Input'!E$54)))))</f>
        <v>Blank</v>
      </c>
      <c r="T2324" s="217" t="str">
        <f t="shared" si="382"/>
        <v>Blank</v>
      </c>
      <c r="U2324" s="89"/>
      <c r="V2324" s="216" t="str">
        <f>IF(D2324=0,"Blank",P2324*'3 Model Input'!E$50)</f>
        <v>Blank</v>
      </c>
      <c r="W2324" s="197" t="str">
        <f t="shared" si="383"/>
        <v>Blank</v>
      </c>
      <c r="X2324" s="197" t="str">
        <f t="shared" si="384"/>
        <v>Blank</v>
      </c>
      <c r="Y2324" s="197" t="str">
        <f t="shared" si="385"/>
        <v>Blank</v>
      </c>
      <c r="Z2324" s="197" t="str">
        <f t="shared" si="386"/>
        <v>Blank</v>
      </c>
      <c r="AA2324" s="223" t="str" cm="1">
        <f t="array" ref="AA2324">_xlfn.IFS(ISTEXT('3 Model Input'!F$70),"Missing",ISTEXT('3 Model Input'!I$70),"Missing",ISNUMBER('3 Model Input'!K$70),'3 Model Input'!K$70*P2324)</f>
        <v>Missing</v>
      </c>
      <c r="AB2324" s="89"/>
      <c r="AC2324" s="227" t="str" cm="1">
        <f t="array" ref="AC2324">IF(D2324=0,"Blank",_xlfn.IFS('3 Model Input'!E$61=1,(V2324*G2324)/T2324,'3 Model Input'!E$61=2,(W2324*G2324)/T2324,'3 Model Input'!E$61=3,(X2324*G2324)/T2324,'3 Model Input'!E$61=4,(Y2324*G2324)/T2324,'3 Model Input'!E$61=5,(Z2324*G2324)/T2324, ISTEXT('3 Model Input'!E$61),"Missing",'3 Model Input'!E$61=6,(AA2324*G2324)/T2324))</f>
        <v>Blank</v>
      </c>
      <c r="AD2324" s="202" t="str">
        <f t="shared" si="387"/>
        <v>Blank</v>
      </c>
      <c r="AE2324" s="202" t="str">
        <f t="shared" si="388"/>
        <v>Blank</v>
      </c>
      <c r="AF2324" s="217" t="str">
        <f t="shared" si="389"/>
        <v>Blank</v>
      </c>
      <c r="AG2324" s="9" t="str" cm="1">
        <f t="array" ref="AG2324">_xlfn.IFS(ISNUMBER(AC2324), "", ISNUMBER(SEARCH("Blank", AC2324)), "", ISERROR(AC2324), "Bad input on tab 3")</f>
        <v/>
      </c>
    </row>
    <row r="2325" spans="2:33" ht="15" customHeight="1" x14ac:dyDescent="0.75">
      <c r="B2325" s="205" t="str">
        <f>'5 Driver Data'!B2325</f>
        <v>2317</v>
      </c>
      <c r="C2325" s="193">
        <f>'5 Driver Data'!C2325</f>
        <v>0</v>
      </c>
      <c r="D2325" s="192">
        <f>'5 Driver Data'!D2325</f>
        <v>0</v>
      </c>
      <c r="E2325" s="191">
        <f>'5 Driver Data'!E2325</f>
        <v>0</v>
      </c>
      <c r="F2325" s="191">
        <f>'5 Driver Data'!F2325</f>
        <v>0</v>
      </c>
      <c r="G2325" s="191">
        <f>'5 Driver Data'!G2325</f>
        <v>0</v>
      </c>
      <c r="H2325" s="191">
        <f>'5 Driver Data'!H2325</f>
        <v>0</v>
      </c>
      <c r="I2325" s="191">
        <f>'5 Driver Data'!I2325</f>
        <v>0</v>
      </c>
      <c r="J2325" s="191">
        <f>'5 Driver Data'!J2325</f>
        <v>0</v>
      </c>
      <c r="K2325" s="206">
        <f>'5 Driver Data'!K2325</f>
        <v>0</v>
      </c>
      <c r="L2325" s="1"/>
      <c r="M2325" s="216" t="str">
        <f>IF(D2325=0,"Blank",'3 Model Input'!E$44*'3 Model Input'!E$45)</f>
        <v>Blank</v>
      </c>
      <c r="N2325" s="197" t="str">
        <f t="shared" si="380"/>
        <v>Blank</v>
      </c>
      <c r="O2325" s="197" t="str">
        <f>IF(D2325=0,"Blank",'3 Model Input'!E$49*(1-'3 Model Input'!E$51))</f>
        <v>Blank</v>
      </c>
      <c r="P2325" s="197" t="str">
        <f t="shared" si="381"/>
        <v>Blank</v>
      </c>
      <c r="Q2325" s="197" t="str">
        <f>IF(D2325=0,"Blank",IF(D2325="BEV",E2325*(1-'3 Model Input'!E$54), E2325))</f>
        <v>Blank</v>
      </c>
      <c r="R2325" s="198" t="str">
        <f>IF(D2325=0,"Blank",IF(D2325="PHEV",F2325/G2325,F2325*(1-'3 Model Input'!E$54)/G2325))</f>
        <v>Blank</v>
      </c>
      <c r="S2325" s="198" t="str">
        <f>IF(D2325=0,"Blank",IF(D2325="PHEV",MIN(M2325,E2325),MIN(M2325,(E2325*(1-'3 Model Input'!E$54)))))</f>
        <v>Blank</v>
      </c>
      <c r="T2325" s="217" t="str">
        <f t="shared" si="382"/>
        <v>Blank</v>
      </c>
      <c r="U2325" s="89"/>
      <c r="V2325" s="216" t="str">
        <f>IF(D2325=0,"Blank",P2325*'3 Model Input'!E$50)</f>
        <v>Blank</v>
      </c>
      <c r="W2325" s="197" t="str">
        <f t="shared" si="383"/>
        <v>Blank</v>
      </c>
      <c r="X2325" s="197" t="str">
        <f t="shared" si="384"/>
        <v>Blank</v>
      </c>
      <c r="Y2325" s="197" t="str">
        <f t="shared" si="385"/>
        <v>Blank</v>
      </c>
      <c r="Z2325" s="197" t="str">
        <f t="shared" si="386"/>
        <v>Blank</v>
      </c>
      <c r="AA2325" s="223" t="str" cm="1">
        <f t="array" ref="AA2325">_xlfn.IFS(ISTEXT('3 Model Input'!F$70),"Missing",ISTEXT('3 Model Input'!I$70),"Missing",ISNUMBER('3 Model Input'!K$70),'3 Model Input'!K$70*P2325)</f>
        <v>Missing</v>
      </c>
      <c r="AB2325" s="89"/>
      <c r="AC2325" s="227" t="str" cm="1">
        <f t="array" ref="AC2325">IF(D2325=0,"Blank",_xlfn.IFS('3 Model Input'!E$61=1,(V2325*G2325)/T2325,'3 Model Input'!E$61=2,(W2325*G2325)/T2325,'3 Model Input'!E$61=3,(X2325*G2325)/T2325,'3 Model Input'!E$61=4,(Y2325*G2325)/T2325,'3 Model Input'!E$61=5,(Z2325*G2325)/T2325, ISTEXT('3 Model Input'!E$61),"Missing",'3 Model Input'!E$61=6,(AA2325*G2325)/T2325))</f>
        <v>Blank</v>
      </c>
      <c r="AD2325" s="202" t="str">
        <f t="shared" si="387"/>
        <v>Blank</v>
      </c>
      <c r="AE2325" s="202" t="str">
        <f t="shared" si="388"/>
        <v>Blank</v>
      </c>
      <c r="AF2325" s="217" t="str">
        <f t="shared" si="389"/>
        <v>Blank</v>
      </c>
      <c r="AG2325" s="9" t="str" cm="1">
        <f t="array" ref="AG2325">_xlfn.IFS(ISNUMBER(AC2325), "", ISNUMBER(SEARCH("Blank", AC2325)), "", ISERROR(AC2325), "Bad input on tab 3")</f>
        <v/>
      </c>
    </row>
    <row r="2326" spans="2:33" ht="15" customHeight="1" x14ac:dyDescent="0.75">
      <c r="B2326" s="205" t="str">
        <f>'5 Driver Data'!B2326</f>
        <v>2318</v>
      </c>
      <c r="C2326" s="193">
        <f>'5 Driver Data'!C2326</f>
        <v>0</v>
      </c>
      <c r="D2326" s="192">
        <f>'5 Driver Data'!D2326</f>
        <v>0</v>
      </c>
      <c r="E2326" s="191">
        <f>'5 Driver Data'!E2326</f>
        <v>0</v>
      </c>
      <c r="F2326" s="191">
        <f>'5 Driver Data'!F2326</f>
        <v>0</v>
      </c>
      <c r="G2326" s="191">
        <f>'5 Driver Data'!G2326</f>
        <v>0</v>
      </c>
      <c r="H2326" s="191">
        <f>'5 Driver Data'!H2326</f>
        <v>0</v>
      </c>
      <c r="I2326" s="191">
        <f>'5 Driver Data'!I2326</f>
        <v>0</v>
      </c>
      <c r="J2326" s="191">
        <f>'5 Driver Data'!J2326</f>
        <v>0</v>
      </c>
      <c r="K2326" s="206">
        <f>'5 Driver Data'!K2326</f>
        <v>0</v>
      </c>
      <c r="L2326" s="1"/>
      <c r="M2326" s="216" t="str">
        <f>IF(D2326=0,"Blank",'3 Model Input'!E$44*'3 Model Input'!E$45)</f>
        <v>Blank</v>
      </c>
      <c r="N2326" s="197" t="str">
        <f t="shared" si="380"/>
        <v>Blank</v>
      </c>
      <c r="O2326" s="197" t="str">
        <f>IF(D2326=0,"Blank",'3 Model Input'!E$49*(1-'3 Model Input'!E$51))</f>
        <v>Blank</v>
      </c>
      <c r="P2326" s="197" t="str">
        <f t="shared" si="381"/>
        <v>Blank</v>
      </c>
      <c r="Q2326" s="197" t="str">
        <f>IF(D2326=0,"Blank",IF(D2326="BEV",E2326*(1-'3 Model Input'!E$54), E2326))</f>
        <v>Blank</v>
      </c>
      <c r="R2326" s="198" t="str">
        <f>IF(D2326=0,"Blank",IF(D2326="PHEV",F2326/G2326,F2326*(1-'3 Model Input'!E$54)/G2326))</f>
        <v>Blank</v>
      </c>
      <c r="S2326" s="198" t="str">
        <f>IF(D2326=0,"Blank",IF(D2326="PHEV",MIN(M2326,E2326),MIN(M2326,(E2326*(1-'3 Model Input'!E$54)))))</f>
        <v>Blank</v>
      </c>
      <c r="T2326" s="217" t="str">
        <f t="shared" si="382"/>
        <v>Blank</v>
      </c>
      <c r="U2326" s="89"/>
      <c r="V2326" s="216" t="str">
        <f>IF(D2326=0,"Blank",P2326*'3 Model Input'!E$50)</f>
        <v>Blank</v>
      </c>
      <c r="W2326" s="197" t="str">
        <f t="shared" si="383"/>
        <v>Blank</v>
      </c>
      <c r="X2326" s="197" t="str">
        <f t="shared" si="384"/>
        <v>Blank</v>
      </c>
      <c r="Y2326" s="197" t="str">
        <f t="shared" si="385"/>
        <v>Blank</v>
      </c>
      <c r="Z2326" s="197" t="str">
        <f t="shared" si="386"/>
        <v>Blank</v>
      </c>
      <c r="AA2326" s="223" t="str" cm="1">
        <f t="array" ref="AA2326">_xlfn.IFS(ISTEXT('3 Model Input'!F$70),"Missing",ISTEXT('3 Model Input'!I$70),"Missing",ISNUMBER('3 Model Input'!K$70),'3 Model Input'!K$70*P2326)</f>
        <v>Missing</v>
      </c>
      <c r="AB2326" s="89"/>
      <c r="AC2326" s="227" t="str" cm="1">
        <f t="array" ref="AC2326">IF(D2326=0,"Blank",_xlfn.IFS('3 Model Input'!E$61=1,(V2326*G2326)/T2326,'3 Model Input'!E$61=2,(W2326*G2326)/T2326,'3 Model Input'!E$61=3,(X2326*G2326)/T2326,'3 Model Input'!E$61=4,(Y2326*G2326)/T2326,'3 Model Input'!E$61=5,(Z2326*G2326)/T2326, ISTEXT('3 Model Input'!E$61),"Missing",'3 Model Input'!E$61=6,(AA2326*G2326)/T2326))</f>
        <v>Blank</v>
      </c>
      <c r="AD2326" s="202" t="str">
        <f t="shared" si="387"/>
        <v>Blank</v>
      </c>
      <c r="AE2326" s="202" t="str">
        <f t="shared" si="388"/>
        <v>Blank</v>
      </c>
      <c r="AF2326" s="217" t="str">
        <f t="shared" si="389"/>
        <v>Blank</v>
      </c>
      <c r="AG2326" s="9" t="str" cm="1">
        <f t="array" ref="AG2326">_xlfn.IFS(ISNUMBER(AC2326), "", ISNUMBER(SEARCH("Blank", AC2326)), "", ISERROR(AC2326), "Bad input on tab 3")</f>
        <v/>
      </c>
    </row>
    <row r="2327" spans="2:33" ht="15" customHeight="1" x14ac:dyDescent="0.75">
      <c r="B2327" s="205" t="str">
        <f>'5 Driver Data'!B2327</f>
        <v>2319</v>
      </c>
      <c r="C2327" s="193">
        <f>'5 Driver Data'!C2327</f>
        <v>0</v>
      </c>
      <c r="D2327" s="192">
        <f>'5 Driver Data'!D2327</f>
        <v>0</v>
      </c>
      <c r="E2327" s="191">
        <f>'5 Driver Data'!E2327</f>
        <v>0</v>
      </c>
      <c r="F2327" s="191">
        <f>'5 Driver Data'!F2327</f>
        <v>0</v>
      </c>
      <c r="G2327" s="191">
        <f>'5 Driver Data'!G2327</f>
        <v>0</v>
      </c>
      <c r="H2327" s="191">
        <f>'5 Driver Data'!H2327</f>
        <v>0</v>
      </c>
      <c r="I2327" s="191">
        <f>'5 Driver Data'!I2327</f>
        <v>0</v>
      </c>
      <c r="J2327" s="191">
        <f>'5 Driver Data'!J2327</f>
        <v>0</v>
      </c>
      <c r="K2327" s="206">
        <f>'5 Driver Data'!K2327</f>
        <v>0</v>
      </c>
      <c r="L2327" s="1"/>
      <c r="M2327" s="216" t="str">
        <f>IF(D2327=0,"Blank",'3 Model Input'!E$44*'3 Model Input'!E$45)</f>
        <v>Blank</v>
      </c>
      <c r="N2327" s="197" t="str">
        <f t="shared" si="380"/>
        <v>Blank</v>
      </c>
      <c r="O2327" s="197" t="str">
        <f>IF(D2327=0,"Blank",'3 Model Input'!E$49*(1-'3 Model Input'!E$51))</f>
        <v>Blank</v>
      </c>
      <c r="P2327" s="197" t="str">
        <f t="shared" si="381"/>
        <v>Blank</v>
      </c>
      <c r="Q2327" s="197" t="str">
        <f>IF(D2327=0,"Blank",IF(D2327="BEV",E2327*(1-'3 Model Input'!E$54), E2327))</f>
        <v>Blank</v>
      </c>
      <c r="R2327" s="198" t="str">
        <f>IF(D2327=0,"Blank",IF(D2327="PHEV",F2327/G2327,F2327*(1-'3 Model Input'!E$54)/G2327))</f>
        <v>Blank</v>
      </c>
      <c r="S2327" s="198" t="str">
        <f>IF(D2327=0,"Blank",IF(D2327="PHEV",MIN(M2327,E2327),MIN(M2327,(E2327*(1-'3 Model Input'!E$54)))))</f>
        <v>Blank</v>
      </c>
      <c r="T2327" s="217" t="str">
        <f t="shared" si="382"/>
        <v>Blank</v>
      </c>
      <c r="U2327" s="89"/>
      <c r="V2327" s="216" t="str">
        <f>IF(D2327=0,"Blank",P2327*'3 Model Input'!E$50)</f>
        <v>Blank</v>
      </c>
      <c r="W2327" s="197" t="str">
        <f t="shared" si="383"/>
        <v>Blank</v>
      </c>
      <c r="X2327" s="197" t="str">
        <f t="shared" si="384"/>
        <v>Blank</v>
      </c>
      <c r="Y2327" s="197" t="str">
        <f t="shared" si="385"/>
        <v>Blank</v>
      </c>
      <c r="Z2327" s="197" t="str">
        <f t="shared" si="386"/>
        <v>Blank</v>
      </c>
      <c r="AA2327" s="223" t="str" cm="1">
        <f t="array" ref="AA2327">_xlfn.IFS(ISTEXT('3 Model Input'!F$70),"Missing",ISTEXT('3 Model Input'!I$70),"Missing",ISNUMBER('3 Model Input'!K$70),'3 Model Input'!K$70*P2327)</f>
        <v>Missing</v>
      </c>
      <c r="AB2327" s="89"/>
      <c r="AC2327" s="227" t="str" cm="1">
        <f t="array" ref="AC2327">IF(D2327=0,"Blank",_xlfn.IFS('3 Model Input'!E$61=1,(V2327*G2327)/T2327,'3 Model Input'!E$61=2,(W2327*G2327)/T2327,'3 Model Input'!E$61=3,(X2327*G2327)/T2327,'3 Model Input'!E$61=4,(Y2327*G2327)/T2327,'3 Model Input'!E$61=5,(Z2327*G2327)/T2327, ISTEXT('3 Model Input'!E$61),"Missing",'3 Model Input'!E$61=6,(AA2327*G2327)/T2327))</f>
        <v>Blank</v>
      </c>
      <c r="AD2327" s="202" t="str">
        <f t="shared" si="387"/>
        <v>Blank</v>
      </c>
      <c r="AE2327" s="202" t="str">
        <f t="shared" si="388"/>
        <v>Blank</v>
      </c>
      <c r="AF2327" s="217" t="str">
        <f t="shared" si="389"/>
        <v>Blank</v>
      </c>
      <c r="AG2327" s="9" t="str" cm="1">
        <f t="array" ref="AG2327">_xlfn.IFS(ISNUMBER(AC2327), "", ISNUMBER(SEARCH("Blank", AC2327)), "", ISERROR(AC2327), "Bad input on tab 3")</f>
        <v/>
      </c>
    </row>
    <row r="2328" spans="2:33" ht="15" customHeight="1" x14ac:dyDescent="0.75">
      <c r="B2328" s="205" t="str">
        <f>'5 Driver Data'!B2328</f>
        <v>2320</v>
      </c>
      <c r="C2328" s="193">
        <f>'5 Driver Data'!C2328</f>
        <v>0</v>
      </c>
      <c r="D2328" s="192">
        <f>'5 Driver Data'!D2328</f>
        <v>0</v>
      </c>
      <c r="E2328" s="191">
        <f>'5 Driver Data'!E2328</f>
        <v>0</v>
      </c>
      <c r="F2328" s="191">
        <f>'5 Driver Data'!F2328</f>
        <v>0</v>
      </c>
      <c r="G2328" s="191">
        <f>'5 Driver Data'!G2328</f>
        <v>0</v>
      </c>
      <c r="H2328" s="191">
        <f>'5 Driver Data'!H2328</f>
        <v>0</v>
      </c>
      <c r="I2328" s="191">
        <f>'5 Driver Data'!I2328</f>
        <v>0</v>
      </c>
      <c r="J2328" s="191">
        <f>'5 Driver Data'!J2328</f>
        <v>0</v>
      </c>
      <c r="K2328" s="206">
        <f>'5 Driver Data'!K2328</f>
        <v>0</v>
      </c>
      <c r="L2328" s="1"/>
      <c r="M2328" s="216" t="str">
        <f>IF(D2328=0,"Blank",'3 Model Input'!E$44*'3 Model Input'!E$45)</f>
        <v>Blank</v>
      </c>
      <c r="N2328" s="197" t="str">
        <f t="shared" si="380"/>
        <v>Blank</v>
      </c>
      <c r="O2328" s="197" t="str">
        <f>IF(D2328=0,"Blank",'3 Model Input'!E$49*(1-'3 Model Input'!E$51))</f>
        <v>Blank</v>
      </c>
      <c r="P2328" s="197" t="str">
        <f t="shared" si="381"/>
        <v>Blank</v>
      </c>
      <c r="Q2328" s="197" t="str">
        <f>IF(D2328=0,"Blank",IF(D2328="BEV",E2328*(1-'3 Model Input'!E$54), E2328))</f>
        <v>Blank</v>
      </c>
      <c r="R2328" s="198" t="str">
        <f>IF(D2328=0,"Blank",IF(D2328="PHEV",F2328/G2328,F2328*(1-'3 Model Input'!E$54)/G2328))</f>
        <v>Blank</v>
      </c>
      <c r="S2328" s="198" t="str">
        <f>IF(D2328=0,"Blank",IF(D2328="PHEV",MIN(M2328,E2328),MIN(M2328,(E2328*(1-'3 Model Input'!E$54)))))</f>
        <v>Blank</v>
      </c>
      <c r="T2328" s="217" t="str">
        <f t="shared" si="382"/>
        <v>Blank</v>
      </c>
      <c r="U2328" s="89"/>
      <c r="V2328" s="216" t="str">
        <f>IF(D2328=0,"Blank",P2328*'3 Model Input'!E$50)</f>
        <v>Blank</v>
      </c>
      <c r="W2328" s="197" t="str">
        <f t="shared" si="383"/>
        <v>Blank</v>
      </c>
      <c r="X2328" s="197" t="str">
        <f t="shared" si="384"/>
        <v>Blank</v>
      </c>
      <c r="Y2328" s="197" t="str">
        <f t="shared" si="385"/>
        <v>Blank</v>
      </c>
      <c r="Z2328" s="197" t="str">
        <f t="shared" si="386"/>
        <v>Blank</v>
      </c>
      <c r="AA2328" s="223" t="str" cm="1">
        <f t="array" ref="AA2328">_xlfn.IFS(ISTEXT('3 Model Input'!F$70),"Missing",ISTEXT('3 Model Input'!I$70),"Missing",ISNUMBER('3 Model Input'!K$70),'3 Model Input'!K$70*P2328)</f>
        <v>Missing</v>
      </c>
      <c r="AB2328" s="89"/>
      <c r="AC2328" s="227" t="str" cm="1">
        <f t="array" ref="AC2328">IF(D2328=0,"Blank",_xlfn.IFS('3 Model Input'!E$61=1,(V2328*G2328)/T2328,'3 Model Input'!E$61=2,(W2328*G2328)/T2328,'3 Model Input'!E$61=3,(X2328*G2328)/T2328,'3 Model Input'!E$61=4,(Y2328*G2328)/T2328,'3 Model Input'!E$61=5,(Z2328*G2328)/T2328, ISTEXT('3 Model Input'!E$61),"Missing",'3 Model Input'!E$61=6,(AA2328*G2328)/T2328))</f>
        <v>Blank</v>
      </c>
      <c r="AD2328" s="202" t="str">
        <f t="shared" si="387"/>
        <v>Blank</v>
      </c>
      <c r="AE2328" s="202" t="str">
        <f t="shared" si="388"/>
        <v>Blank</v>
      </c>
      <c r="AF2328" s="217" t="str">
        <f t="shared" si="389"/>
        <v>Blank</v>
      </c>
      <c r="AG2328" s="9" t="str" cm="1">
        <f t="array" ref="AG2328">_xlfn.IFS(ISNUMBER(AC2328), "", ISNUMBER(SEARCH("Blank", AC2328)), "", ISERROR(AC2328), "Bad input on tab 3")</f>
        <v/>
      </c>
    </row>
    <row r="2329" spans="2:33" ht="15" customHeight="1" x14ac:dyDescent="0.75">
      <c r="B2329" s="205" t="str">
        <f>'5 Driver Data'!B2329</f>
        <v>2321</v>
      </c>
      <c r="C2329" s="193">
        <f>'5 Driver Data'!C2329</f>
        <v>0</v>
      </c>
      <c r="D2329" s="192">
        <f>'5 Driver Data'!D2329</f>
        <v>0</v>
      </c>
      <c r="E2329" s="191">
        <f>'5 Driver Data'!E2329</f>
        <v>0</v>
      </c>
      <c r="F2329" s="191">
        <f>'5 Driver Data'!F2329</f>
        <v>0</v>
      </c>
      <c r="G2329" s="191">
        <f>'5 Driver Data'!G2329</f>
        <v>0</v>
      </c>
      <c r="H2329" s="191">
        <f>'5 Driver Data'!H2329</f>
        <v>0</v>
      </c>
      <c r="I2329" s="191">
        <f>'5 Driver Data'!I2329</f>
        <v>0</v>
      </c>
      <c r="J2329" s="191">
        <f>'5 Driver Data'!J2329</f>
        <v>0</v>
      </c>
      <c r="K2329" s="206">
        <f>'5 Driver Data'!K2329</f>
        <v>0</v>
      </c>
      <c r="L2329" s="1"/>
      <c r="M2329" s="216" t="str">
        <f>IF(D2329=0,"Blank",'3 Model Input'!E$44*'3 Model Input'!E$45)</f>
        <v>Blank</v>
      </c>
      <c r="N2329" s="197" t="str">
        <f t="shared" si="380"/>
        <v>Blank</v>
      </c>
      <c r="O2329" s="197" t="str">
        <f>IF(D2329=0,"Blank",'3 Model Input'!E$49*(1-'3 Model Input'!E$51))</f>
        <v>Blank</v>
      </c>
      <c r="P2329" s="197" t="str">
        <f t="shared" si="381"/>
        <v>Blank</v>
      </c>
      <c r="Q2329" s="197" t="str">
        <f>IF(D2329=0,"Blank",IF(D2329="BEV",E2329*(1-'3 Model Input'!E$54), E2329))</f>
        <v>Blank</v>
      </c>
      <c r="R2329" s="198" t="str">
        <f>IF(D2329=0,"Blank",IF(D2329="PHEV",F2329/G2329,F2329*(1-'3 Model Input'!E$54)/G2329))</f>
        <v>Blank</v>
      </c>
      <c r="S2329" s="198" t="str">
        <f>IF(D2329=0,"Blank",IF(D2329="PHEV",MIN(M2329,E2329),MIN(M2329,(E2329*(1-'3 Model Input'!E$54)))))</f>
        <v>Blank</v>
      </c>
      <c r="T2329" s="217" t="str">
        <f t="shared" si="382"/>
        <v>Blank</v>
      </c>
      <c r="U2329" s="89"/>
      <c r="V2329" s="216" t="str">
        <f>IF(D2329=0,"Blank",P2329*'3 Model Input'!E$50)</f>
        <v>Blank</v>
      </c>
      <c r="W2329" s="197" t="str">
        <f t="shared" si="383"/>
        <v>Blank</v>
      </c>
      <c r="X2329" s="197" t="str">
        <f t="shared" si="384"/>
        <v>Blank</v>
      </c>
      <c r="Y2329" s="197" t="str">
        <f t="shared" si="385"/>
        <v>Blank</v>
      </c>
      <c r="Z2329" s="197" t="str">
        <f t="shared" si="386"/>
        <v>Blank</v>
      </c>
      <c r="AA2329" s="223" t="str" cm="1">
        <f t="array" ref="AA2329">_xlfn.IFS(ISTEXT('3 Model Input'!F$70),"Missing",ISTEXT('3 Model Input'!I$70),"Missing",ISNUMBER('3 Model Input'!K$70),'3 Model Input'!K$70*P2329)</f>
        <v>Missing</v>
      </c>
      <c r="AB2329" s="89"/>
      <c r="AC2329" s="227" t="str" cm="1">
        <f t="array" ref="AC2329">IF(D2329=0,"Blank",_xlfn.IFS('3 Model Input'!E$61=1,(V2329*G2329)/T2329,'3 Model Input'!E$61=2,(W2329*G2329)/T2329,'3 Model Input'!E$61=3,(X2329*G2329)/T2329,'3 Model Input'!E$61=4,(Y2329*G2329)/T2329,'3 Model Input'!E$61=5,(Z2329*G2329)/T2329, ISTEXT('3 Model Input'!E$61),"Missing",'3 Model Input'!E$61=6,(AA2329*G2329)/T2329))</f>
        <v>Blank</v>
      </c>
      <c r="AD2329" s="202" t="str">
        <f t="shared" si="387"/>
        <v>Blank</v>
      </c>
      <c r="AE2329" s="202" t="str">
        <f t="shared" si="388"/>
        <v>Blank</v>
      </c>
      <c r="AF2329" s="217" t="str">
        <f t="shared" si="389"/>
        <v>Blank</v>
      </c>
      <c r="AG2329" s="9" t="str" cm="1">
        <f t="array" ref="AG2329">_xlfn.IFS(ISNUMBER(AC2329), "", ISNUMBER(SEARCH("Blank", AC2329)), "", ISERROR(AC2329), "Bad input on tab 3")</f>
        <v/>
      </c>
    </row>
    <row r="2330" spans="2:33" ht="15" customHeight="1" x14ac:dyDescent="0.75">
      <c r="B2330" s="205" t="str">
        <f>'5 Driver Data'!B2330</f>
        <v>2322</v>
      </c>
      <c r="C2330" s="193">
        <f>'5 Driver Data'!C2330</f>
        <v>0</v>
      </c>
      <c r="D2330" s="192">
        <f>'5 Driver Data'!D2330</f>
        <v>0</v>
      </c>
      <c r="E2330" s="191">
        <f>'5 Driver Data'!E2330</f>
        <v>0</v>
      </c>
      <c r="F2330" s="191">
        <f>'5 Driver Data'!F2330</f>
        <v>0</v>
      </c>
      <c r="G2330" s="191">
        <f>'5 Driver Data'!G2330</f>
        <v>0</v>
      </c>
      <c r="H2330" s="191">
        <f>'5 Driver Data'!H2330</f>
        <v>0</v>
      </c>
      <c r="I2330" s="191">
        <f>'5 Driver Data'!I2330</f>
        <v>0</v>
      </c>
      <c r="J2330" s="191">
        <f>'5 Driver Data'!J2330</f>
        <v>0</v>
      </c>
      <c r="K2330" s="206">
        <f>'5 Driver Data'!K2330</f>
        <v>0</v>
      </c>
      <c r="L2330" s="1"/>
      <c r="M2330" s="216" t="str">
        <f>IF(D2330=0,"Blank",'3 Model Input'!E$44*'3 Model Input'!E$45)</f>
        <v>Blank</v>
      </c>
      <c r="N2330" s="197" t="str">
        <f t="shared" si="380"/>
        <v>Blank</v>
      </c>
      <c r="O2330" s="197" t="str">
        <f>IF(D2330=0,"Blank",'3 Model Input'!E$49*(1-'3 Model Input'!E$51))</f>
        <v>Blank</v>
      </c>
      <c r="P2330" s="197" t="str">
        <f t="shared" si="381"/>
        <v>Blank</v>
      </c>
      <c r="Q2330" s="197" t="str">
        <f>IF(D2330=0,"Blank",IF(D2330="BEV",E2330*(1-'3 Model Input'!E$54), E2330))</f>
        <v>Blank</v>
      </c>
      <c r="R2330" s="198" t="str">
        <f>IF(D2330=0,"Blank",IF(D2330="PHEV",F2330/G2330,F2330*(1-'3 Model Input'!E$54)/G2330))</f>
        <v>Blank</v>
      </c>
      <c r="S2330" s="198" t="str">
        <f>IF(D2330=0,"Blank",IF(D2330="PHEV",MIN(M2330,E2330),MIN(M2330,(E2330*(1-'3 Model Input'!E$54)))))</f>
        <v>Blank</v>
      </c>
      <c r="T2330" s="217" t="str">
        <f t="shared" si="382"/>
        <v>Blank</v>
      </c>
      <c r="U2330" s="89"/>
      <c r="V2330" s="216" t="str">
        <f>IF(D2330=0,"Blank",P2330*'3 Model Input'!E$50)</f>
        <v>Blank</v>
      </c>
      <c r="W2330" s="197" t="str">
        <f t="shared" si="383"/>
        <v>Blank</v>
      </c>
      <c r="X2330" s="197" t="str">
        <f t="shared" si="384"/>
        <v>Blank</v>
      </c>
      <c r="Y2330" s="197" t="str">
        <f t="shared" si="385"/>
        <v>Blank</v>
      </c>
      <c r="Z2330" s="197" t="str">
        <f t="shared" si="386"/>
        <v>Blank</v>
      </c>
      <c r="AA2330" s="223" t="str" cm="1">
        <f t="array" ref="AA2330">_xlfn.IFS(ISTEXT('3 Model Input'!F$70),"Missing",ISTEXT('3 Model Input'!I$70),"Missing",ISNUMBER('3 Model Input'!K$70),'3 Model Input'!K$70*P2330)</f>
        <v>Missing</v>
      </c>
      <c r="AB2330" s="89"/>
      <c r="AC2330" s="227" t="str" cm="1">
        <f t="array" ref="AC2330">IF(D2330=0,"Blank",_xlfn.IFS('3 Model Input'!E$61=1,(V2330*G2330)/T2330,'3 Model Input'!E$61=2,(W2330*G2330)/T2330,'3 Model Input'!E$61=3,(X2330*G2330)/T2330,'3 Model Input'!E$61=4,(Y2330*G2330)/T2330,'3 Model Input'!E$61=5,(Z2330*G2330)/T2330, ISTEXT('3 Model Input'!E$61),"Missing",'3 Model Input'!E$61=6,(AA2330*G2330)/T2330))</f>
        <v>Blank</v>
      </c>
      <c r="AD2330" s="202" t="str">
        <f t="shared" si="387"/>
        <v>Blank</v>
      </c>
      <c r="AE2330" s="202" t="str">
        <f t="shared" si="388"/>
        <v>Blank</v>
      </c>
      <c r="AF2330" s="217" t="str">
        <f t="shared" si="389"/>
        <v>Blank</v>
      </c>
      <c r="AG2330" s="9" t="str" cm="1">
        <f t="array" ref="AG2330">_xlfn.IFS(ISNUMBER(AC2330), "", ISNUMBER(SEARCH("Blank", AC2330)), "", ISERROR(AC2330), "Bad input on tab 3")</f>
        <v/>
      </c>
    </row>
    <row r="2331" spans="2:33" ht="15" customHeight="1" x14ac:dyDescent="0.75">
      <c r="B2331" s="205" t="str">
        <f>'5 Driver Data'!B2331</f>
        <v>2323</v>
      </c>
      <c r="C2331" s="193">
        <f>'5 Driver Data'!C2331</f>
        <v>0</v>
      </c>
      <c r="D2331" s="192">
        <f>'5 Driver Data'!D2331</f>
        <v>0</v>
      </c>
      <c r="E2331" s="191">
        <f>'5 Driver Data'!E2331</f>
        <v>0</v>
      </c>
      <c r="F2331" s="191">
        <f>'5 Driver Data'!F2331</f>
        <v>0</v>
      </c>
      <c r="G2331" s="191">
        <f>'5 Driver Data'!G2331</f>
        <v>0</v>
      </c>
      <c r="H2331" s="191">
        <f>'5 Driver Data'!H2331</f>
        <v>0</v>
      </c>
      <c r="I2331" s="191">
        <f>'5 Driver Data'!I2331</f>
        <v>0</v>
      </c>
      <c r="J2331" s="191">
        <f>'5 Driver Data'!J2331</f>
        <v>0</v>
      </c>
      <c r="K2331" s="206">
        <f>'5 Driver Data'!K2331</f>
        <v>0</v>
      </c>
      <c r="L2331" s="1"/>
      <c r="M2331" s="216" t="str">
        <f>IF(D2331=0,"Blank",'3 Model Input'!E$44*'3 Model Input'!E$45)</f>
        <v>Blank</v>
      </c>
      <c r="N2331" s="197" t="str">
        <f t="shared" si="380"/>
        <v>Blank</v>
      </c>
      <c r="O2331" s="197" t="str">
        <f>IF(D2331=0,"Blank",'3 Model Input'!E$49*(1-'3 Model Input'!E$51))</f>
        <v>Blank</v>
      </c>
      <c r="P2331" s="197" t="str">
        <f t="shared" si="381"/>
        <v>Blank</v>
      </c>
      <c r="Q2331" s="197" t="str">
        <f>IF(D2331=0,"Blank",IF(D2331="BEV",E2331*(1-'3 Model Input'!E$54), E2331))</f>
        <v>Blank</v>
      </c>
      <c r="R2331" s="198" t="str">
        <f>IF(D2331=0,"Blank",IF(D2331="PHEV",F2331/G2331,F2331*(1-'3 Model Input'!E$54)/G2331))</f>
        <v>Blank</v>
      </c>
      <c r="S2331" s="198" t="str">
        <f>IF(D2331=0,"Blank",IF(D2331="PHEV",MIN(M2331,E2331),MIN(M2331,(E2331*(1-'3 Model Input'!E$54)))))</f>
        <v>Blank</v>
      </c>
      <c r="T2331" s="217" t="str">
        <f t="shared" si="382"/>
        <v>Blank</v>
      </c>
      <c r="U2331" s="89"/>
      <c r="V2331" s="216" t="str">
        <f>IF(D2331=0,"Blank",P2331*'3 Model Input'!E$50)</f>
        <v>Blank</v>
      </c>
      <c r="W2331" s="197" t="str">
        <f t="shared" si="383"/>
        <v>Blank</v>
      </c>
      <c r="X2331" s="197" t="str">
        <f t="shared" si="384"/>
        <v>Blank</v>
      </c>
      <c r="Y2331" s="197" t="str">
        <f t="shared" si="385"/>
        <v>Blank</v>
      </c>
      <c r="Z2331" s="197" t="str">
        <f t="shared" si="386"/>
        <v>Blank</v>
      </c>
      <c r="AA2331" s="223" t="str" cm="1">
        <f t="array" ref="AA2331">_xlfn.IFS(ISTEXT('3 Model Input'!F$70),"Missing",ISTEXT('3 Model Input'!I$70),"Missing",ISNUMBER('3 Model Input'!K$70),'3 Model Input'!K$70*P2331)</f>
        <v>Missing</v>
      </c>
      <c r="AB2331" s="89"/>
      <c r="AC2331" s="227" t="str" cm="1">
        <f t="array" ref="AC2331">IF(D2331=0,"Blank",_xlfn.IFS('3 Model Input'!E$61=1,(V2331*G2331)/T2331,'3 Model Input'!E$61=2,(W2331*G2331)/T2331,'3 Model Input'!E$61=3,(X2331*G2331)/T2331,'3 Model Input'!E$61=4,(Y2331*G2331)/T2331,'3 Model Input'!E$61=5,(Z2331*G2331)/T2331, ISTEXT('3 Model Input'!E$61),"Missing",'3 Model Input'!E$61=6,(AA2331*G2331)/T2331))</f>
        <v>Blank</v>
      </c>
      <c r="AD2331" s="202" t="str">
        <f t="shared" si="387"/>
        <v>Blank</v>
      </c>
      <c r="AE2331" s="202" t="str">
        <f t="shared" si="388"/>
        <v>Blank</v>
      </c>
      <c r="AF2331" s="217" t="str">
        <f t="shared" si="389"/>
        <v>Blank</v>
      </c>
      <c r="AG2331" s="9" t="str" cm="1">
        <f t="array" ref="AG2331">_xlfn.IFS(ISNUMBER(AC2331), "", ISNUMBER(SEARCH("Blank", AC2331)), "", ISERROR(AC2331), "Bad input on tab 3")</f>
        <v/>
      </c>
    </row>
    <row r="2332" spans="2:33" ht="15" customHeight="1" x14ac:dyDescent="0.75">
      <c r="B2332" s="205" t="str">
        <f>'5 Driver Data'!B2332</f>
        <v>2324</v>
      </c>
      <c r="C2332" s="193">
        <f>'5 Driver Data'!C2332</f>
        <v>0</v>
      </c>
      <c r="D2332" s="192">
        <f>'5 Driver Data'!D2332</f>
        <v>0</v>
      </c>
      <c r="E2332" s="191">
        <f>'5 Driver Data'!E2332</f>
        <v>0</v>
      </c>
      <c r="F2332" s="191">
        <f>'5 Driver Data'!F2332</f>
        <v>0</v>
      </c>
      <c r="G2332" s="191">
        <f>'5 Driver Data'!G2332</f>
        <v>0</v>
      </c>
      <c r="H2332" s="191">
        <f>'5 Driver Data'!H2332</f>
        <v>0</v>
      </c>
      <c r="I2332" s="191">
        <f>'5 Driver Data'!I2332</f>
        <v>0</v>
      </c>
      <c r="J2332" s="191">
        <f>'5 Driver Data'!J2332</f>
        <v>0</v>
      </c>
      <c r="K2332" s="206">
        <f>'5 Driver Data'!K2332</f>
        <v>0</v>
      </c>
      <c r="L2332" s="1"/>
      <c r="M2332" s="216" t="str">
        <f>IF(D2332=0,"Blank",'3 Model Input'!E$44*'3 Model Input'!E$45)</f>
        <v>Blank</v>
      </c>
      <c r="N2332" s="197" t="str">
        <f t="shared" si="380"/>
        <v>Blank</v>
      </c>
      <c r="O2332" s="197" t="str">
        <f>IF(D2332=0,"Blank",'3 Model Input'!E$49*(1-'3 Model Input'!E$51))</f>
        <v>Blank</v>
      </c>
      <c r="P2332" s="197" t="str">
        <f t="shared" si="381"/>
        <v>Blank</v>
      </c>
      <c r="Q2332" s="197" t="str">
        <f>IF(D2332=0,"Blank",IF(D2332="BEV",E2332*(1-'3 Model Input'!E$54), E2332))</f>
        <v>Blank</v>
      </c>
      <c r="R2332" s="198" t="str">
        <f>IF(D2332=0,"Blank",IF(D2332="PHEV",F2332/G2332,F2332*(1-'3 Model Input'!E$54)/G2332))</f>
        <v>Blank</v>
      </c>
      <c r="S2332" s="198" t="str">
        <f>IF(D2332=0,"Blank",IF(D2332="PHEV",MIN(M2332,E2332),MIN(M2332,(E2332*(1-'3 Model Input'!E$54)))))</f>
        <v>Blank</v>
      </c>
      <c r="T2332" s="217" t="str">
        <f t="shared" si="382"/>
        <v>Blank</v>
      </c>
      <c r="U2332" s="89"/>
      <c r="V2332" s="216" t="str">
        <f>IF(D2332=0,"Blank",P2332*'3 Model Input'!E$50)</f>
        <v>Blank</v>
      </c>
      <c r="W2332" s="197" t="str">
        <f t="shared" si="383"/>
        <v>Blank</v>
      </c>
      <c r="X2332" s="197" t="str">
        <f t="shared" si="384"/>
        <v>Blank</v>
      </c>
      <c r="Y2332" s="197" t="str">
        <f t="shared" si="385"/>
        <v>Blank</v>
      </c>
      <c r="Z2332" s="197" t="str">
        <f t="shared" si="386"/>
        <v>Blank</v>
      </c>
      <c r="AA2332" s="223" t="str" cm="1">
        <f t="array" ref="AA2332">_xlfn.IFS(ISTEXT('3 Model Input'!F$70),"Missing",ISTEXT('3 Model Input'!I$70),"Missing",ISNUMBER('3 Model Input'!K$70),'3 Model Input'!K$70*P2332)</f>
        <v>Missing</v>
      </c>
      <c r="AB2332" s="89"/>
      <c r="AC2332" s="227" t="str" cm="1">
        <f t="array" ref="AC2332">IF(D2332=0,"Blank",_xlfn.IFS('3 Model Input'!E$61=1,(V2332*G2332)/T2332,'3 Model Input'!E$61=2,(W2332*G2332)/T2332,'3 Model Input'!E$61=3,(X2332*G2332)/T2332,'3 Model Input'!E$61=4,(Y2332*G2332)/T2332,'3 Model Input'!E$61=5,(Z2332*G2332)/T2332, ISTEXT('3 Model Input'!E$61),"Missing",'3 Model Input'!E$61=6,(AA2332*G2332)/T2332))</f>
        <v>Blank</v>
      </c>
      <c r="AD2332" s="202" t="str">
        <f t="shared" si="387"/>
        <v>Blank</v>
      </c>
      <c r="AE2332" s="202" t="str">
        <f t="shared" si="388"/>
        <v>Blank</v>
      </c>
      <c r="AF2332" s="217" t="str">
        <f t="shared" si="389"/>
        <v>Blank</v>
      </c>
      <c r="AG2332" s="9" t="str" cm="1">
        <f t="array" ref="AG2332">_xlfn.IFS(ISNUMBER(AC2332), "", ISNUMBER(SEARCH("Blank", AC2332)), "", ISERROR(AC2332), "Bad input on tab 3")</f>
        <v/>
      </c>
    </row>
    <row r="2333" spans="2:33" ht="15" customHeight="1" x14ac:dyDescent="0.75">
      <c r="B2333" s="205" t="str">
        <f>'5 Driver Data'!B2333</f>
        <v>2325</v>
      </c>
      <c r="C2333" s="193">
        <f>'5 Driver Data'!C2333</f>
        <v>0</v>
      </c>
      <c r="D2333" s="192">
        <f>'5 Driver Data'!D2333</f>
        <v>0</v>
      </c>
      <c r="E2333" s="191">
        <f>'5 Driver Data'!E2333</f>
        <v>0</v>
      </c>
      <c r="F2333" s="191">
        <f>'5 Driver Data'!F2333</f>
        <v>0</v>
      </c>
      <c r="G2333" s="191">
        <f>'5 Driver Data'!G2333</f>
        <v>0</v>
      </c>
      <c r="H2333" s="191">
        <f>'5 Driver Data'!H2333</f>
        <v>0</v>
      </c>
      <c r="I2333" s="191">
        <f>'5 Driver Data'!I2333</f>
        <v>0</v>
      </c>
      <c r="J2333" s="191">
        <f>'5 Driver Data'!J2333</f>
        <v>0</v>
      </c>
      <c r="K2333" s="206">
        <f>'5 Driver Data'!K2333</f>
        <v>0</v>
      </c>
      <c r="L2333" s="1"/>
      <c r="M2333" s="216" t="str">
        <f>IF(D2333=0,"Blank",'3 Model Input'!E$44*'3 Model Input'!E$45)</f>
        <v>Blank</v>
      </c>
      <c r="N2333" s="197" t="str">
        <f t="shared" si="380"/>
        <v>Blank</v>
      </c>
      <c r="O2333" s="197" t="str">
        <f>IF(D2333=0,"Blank",'3 Model Input'!E$49*(1-'3 Model Input'!E$51))</f>
        <v>Blank</v>
      </c>
      <c r="P2333" s="197" t="str">
        <f t="shared" si="381"/>
        <v>Blank</v>
      </c>
      <c r="Q2333" s="197" t="str">
        <f>IF(D2333=0,"Blank",IF(D2333="BEV",E2333*(1-'3 Model Input'!E$54), E2333))</f>
        <v>Blank</v>
      </c>
      <c r="R2333" s="198" t="str">
        <f>IF(D2333=0,"Blank",IF(D2333="PHEV",F2333/G2333,F2333*(1-'3 Model Input'!E$54)/G2333))</f>
        <v>Blank</v>
      </c>
      <c r="S2333" s="198" t="str">
        <f>IF(D2333=0,"Blank",IF(D2333="PHEV",MIN(M2333,E2333),MIN(M2333,(E2333*(1-'3 Model Input'!E$54)))))</f>
        <v>Blank</v>
      </c>
      <c r="T2333" s="217" t="str">
        <f t="shared" si="382"/>
        <v>Blank</v>
      </c>
      <c r="U2333" s="89"/>
      <c r="V2333" s="216" t="str">
        <f>IF(D2333=0,"Blank",P2333*'3 Model Input'!E$50)</f>
        <v>Blank</v>
      </c>
      <c r="W2333" s="197" t="str">
        <f t="shared" si="383"/>
        <v>Blank</v>
      </c>
      <c r="X2333" s="197" t="str">
        <f t="shared" si="384"/>
        <v>Blank</v>
      </c>
      <c r="Y2333" s="197" t="str">
        <f t="shared" si="385"/>
        <v>Blank</v>
      </c>
      <c r="Z2333" s="197" t="str">
        <f t="shared" si="386"/>
        <v>Blank</v>
      </c>
      <c r="AA2333" s="223" t="str" cm="1">
        <f t="array" ref="AA2333">_xlfn.IFS(ISTEXT('3 Model Input'!F$70),"Missing",ISTEXT('3 Model Input'!I$70),"Missing",ISNUMBER('3 Model Input'!K$70),'3 Model Input'!K$70*P2333)</f>
        <v>Missing</v>
      </c>
      <c r="AB2333" s="89"/>
      <c r="AC2333" s="227" t="str" cm="1">
        <f t="array" ref="AC2333">IF(D2333=0,"Blank",_xlfn.IFS('3 Model Input'!E$61=1,(V2333*G2333)/T2333,'3 Model Input'!E$61=2,(W2333*G2333)/T2333,'3 Model Input'!E$61=3,(X2333*G2333)/T2333,'3 Model Input'!E$61=4,(Y2333*G2333)/T2333,'3 Model Input'!E$61=5,(Z2333*G2333)/T2333, ISTEXT('3 Model Input'!E$61),"Missing",'3 Model Input'!E$61=6,(AA2333*G2333)/T2333))</f>
        <v>Blank</v>
      </c>
      <c r="AD2333" s="202" t="str">
        <f t="shared" si="387"/>
        <v>Blank</v>
      </c>
      <c r="AE2333" s="202" t="str">
        <f t="shared" si="388"/>
        <v>Blank</v>
      </c>
      <c r="AF2333" s="217" t="str">
        <f t="shared" si="389"/>
        <v>Blank</v>
      </c>
      <c r="AG2333" s="9" t="str" cm="1">
        <f t="array" ref="AG2333">_xlfn.IFS(ISNUMBER(AC2333), "", ISNUMBER(SEARCH("Blank", AC2333)), "", ISERROR(AC2333), "Bad input on tab 3")</f>
        <v/>
      </c>
    </row>
    <row r="2334" spans="2:33" ht="15" customHeight="1" x14ac:dyDescent="0.75">
      <c r="B2334" s="205" t="str">
        <f>'5 Driver Data'!B2334</f>
        <v>2326</v>
      </c>
      <c r="C2334" s="193">
        <f>'5 Driver Data'!C2334</f>
        <v>0</v>
      </c>
      <c r="D2334" s="192">
        <f>'5 Driver Data'!D2334</f>
        <v>0</v>
      </c>
      <c r="E2334" s="191">
        <f>'5 Driver Data'!E2334</f>
        <v>0</v>
      </c>
      <c r="F2334" s="191">
        <f>'5 Driver Data'!F2334</f>
        <v>0</v>
      </c>
      <c r="G2334" s="191">
        <f>'5 Driver Data'!G2334</f>
        <v>0</v>
      </c>
      <c r="H2334" s="191">
        <f>'5 Driver Data'!H2334</f>
        <v>0</v>
      </c>
      <c r="I2334" s="191">
        <f>'5 Driver Data'!I2334</f>
        <v>0</v>
      </c>
      <c r="J2334" s="191">
        <f>'5 Driver Data'!J2334</f>
        <v>0</v>
      </c>
      <c r="K2334" s="206">
        <f>'5 Driver Data'!K2334</f>
        <v>0</v>
      </c>
      <c r="L2334" s="1"/>
      <c r="M2334" s="216" t="str">
        <f>IF(D2334=0,"Blank",'3 Model Input'!E$44*'3 Model Input'!E$45)</f>
        <v>Blank</v>
      </c>
      <c r="N2334" s="197" t="str">
        <f t="shared" si="380"/>
        <v>Blank</v>
      </c>
      <c r="O2334" s="197" t="str">
        <f>IF(D2334=0,"Blank",'3 Model Input'!E$49*(1-'3 Model Input'!E$51))</f>
        <v>Blank</v>
      </c>
      <c r="P2334" s="197" t="str">
        <f t="shared" si="381"/>
        <v>Blank</v>
      </c>
      <c r="Q2334" s="197" t="str">
        <f>IF(D2334=0,"Blank",IF(D2334="BEV",E2334*(1-'3 Model Input'!E$54), E2334))</f>
        <v>Blank</v>
      </c>
      <c r="R2334" s="198" t="str">
        <f>IF(D2334=0,"Blank",IF(D2334="PHEV",F2334/G2334,F2334*(1-'3 Model Input'!E$54)/G2334))</f>
        <v>Blank</v>
      </c>
      <c r="S2334" s="198" t="str">
        <f>IF(D2334=0,"Blank",IF(D2334="PHEV",MIN(M2334,E2334),MIN(M2334,(E2334*(1-'3 Model Input'!E$54)))))</f>
        <v>Blank</v>
      </c>
      <c r="T2334" s="217" t="str">
        <f t="shared" si="382"/>
        <v>Blank</v>
      </c>
      <c r="U2334" s="89"/>
      <c r="V2334" s="216" t="str">
        <f>IF(D2334=0,"Blank",P2334*'3 Model Input'!E$50)</f>
        <v>Blank</v>
      </c>
      <c r="W2334" s="197" t="str">
        <f t="shared" si="383"/>
        <v>Blank</v>
      </c>
      <c r="X2334" s="197" t="str">
        <f t="shared" si="384"/>
        <v>Blank</v>
      </c>
      <c r="Y2334" s="197" t="str">
        <f t="shared" si="385"/>
        <v>Blank</v>
      </c>
      <c r="Z2334" s="197" t="str">
        <f t="shared" si="386"/>
        <v>Blank</v>
      </c>
      <c r="AA2334" s="223" t="str" cm="1">
        <f t="array" ref="AA2334">_xlfn.IFS(ISTEXT('3 Model Input'!F$70),"Missing",ISTEXT('3 Model Input'!I$70),"Missing",ISNUMBER('3 Model Input'!K$70),'3 Model Input'!K$70*P2334)</f>
        <v>Missing</v>
      </c>
      <c r="AB2334" s="89"/>
      <c r="AC2334" s="227" t="str" cm="1">
        <f t="array" ref="AC2334">IF(D2334=0,"Blank",_xlfn.IFS('3 Model Input'!E$61=1,(V2334*G2334)/T2334,'3 Model Input'!E$61=2,(W2334*G2334)/T2334,'3 Model Input'!E$61=3,(X2334*G2334)/T2334,'3 Model Input'!E$61=4,(Y2334*G2334)/T2334,'3 Model Input'!E$61=5,(Z2334*G2334)/T2334, ISTEXT('3 Model Input'!E$61),"Missing",'3 Model Input'!E$61=6,(AA2334*G2334)/T2334))</f>
        <v>Blank</v>
      </c>
      <c r="AD2334" s="202" t="str">
        <f t="shared" si="387"/>
        <v>Blank</v>
      </c>
      <c r="AE2334" s="202" t="str">
        <f t="shared" si="388"/>
        <v>Blank</v>
      </c>
      <c r="AF2334" s="217" t="str">
        <f t="shared" si="389"/>
        <v>Blank</v>
      </c>
      <c r="AG2334" s="9" t="str" cm="1">
        <f t="array" ref="AG2334">_xlfn.IFS(ISNUMBER(AC2334), "", ISNUMBER(SEARCH("Blank", AC2334)), "", ISERROR(AC2334), "Bad input on tab 3")</f>
        <v/>
      </c>
    </row>
    <row r="2335" spans="2:33" ht="15" customHeight="1" x14ac:dyDescent="0.75">
      <c r="B2335" s="205" t="str">
        <f>'5 Driver Data'!B2335</f>
        <v>2327</v>
      </c>
      <c r="C2335" s="193">
        <f>'5 Driver Data'!C2335</f>
        <v>0</v>
      </c>
      <c r="D2335" s="192">
        <f>'5 Driver Data'!D2335</f>
        <v>0</v>
      </c>
      <c r="E2335" s="191">
        <f>'5 Driver Data'!E2335</f>
        <v>0</v>
      </c>
      <c r="F2335" s="191">
        <f>'5 Driver Data'!F2335</f>
        <v>0</v>
      </c>
      <c r="G2335" s="191">
        <f>'5 Driver Data'!G2335</f>
        <v>0</v>
      </c>
      <c r="H2335" s="191">
        <f>'5 Driver Data'!H2335</f>
        <v>0</v>
      </c>
      <c r="I2335" s="191">
        <f>'5 Driver Data'!I2335</f>
        <v>0</v>
      </c>
      <c r="J2335" s="191">
        <f>'5 Driver Data'!J2335</f>
        <v>0</v>
      </c>
      <c r="K2335" s="206">
        <f>'5 Driver Data'!K2335</f>
        <v>0</v>
      </c>
      <c r="L2335" s="1"/>
      <c r="M2335" s="216" t="str">
        <f>IF(D2335=0,"Blank",'3 Model Input'!E$44*'3 Model Input'!E$45)</f>
        <v>Blank</v>
      </c>
      <c r="N2335" s="197" t="str">
        <f t="shared" si="380"/>
        <v>Blank</v>
      </c>
      <c r="O2335" s="197" t="str">
        <f>IF(D2335=0,"Blank",'3 Model Input'!E$49*(1-'3 Model Input'!E$51))</f>
        <v>Blank</v>
      </c>
      <c r="P2335" s="197" t="str">
        <f t="shared" si="381"/>
        <v>Blank</v>
      </c>
      <c r="Q2335" s="197" t="str">
        <f>IF(D2335=0,"Blank",IF(D2335="BEV",E2335*(1-'3 Model Input'!E$54), E2335))</f>
        <v>Blank</v>
      </c>
      <c r="R2335" s="198" t="str">
        <f>IF(D2335=0,"Blank",IF(D2335="PHEV",F2335/G2335,F2335*(1-'3 Model Input'!E$54)/G2335))</f>
        <v>Blank</v>
      </c>
      <c r="S2335" s="198" t="str">
        <f>IF(D2335=0,"Blank",IF(D2335="PHEV",MIN(M2335,E2335),MIN(M2335,(E2335*(1-'3 Model Input'!E$54)))))</f>
        <v>Blank</v>
      </c>
      <c r="T2335" s="217" t="str">
        <f t="shared" si="382"/>
        <v>Blank</v>
      </c>
      <c r="U2335" s="89"/>
      <c r="V2335" s="216" t="str">
        <f>IF(D2335=0,"Blank",P2335*'3 Model Input'!E$50)</f>
        <v>Blank</v>
      </c>
      <c r="W2335" s="197" t="str">
        <f t="shared" si="383"/>
        <v>Blank</v>
      </c>
      <c r="X2335" s="197" t="str">
        <f t="shared" si="384"/>
        <v>Blank</v>
      </c>
      <c r="Y2335" s="197" t="str">
        <f t="shared" si="385"/>
        <v>Blank</v>
      </c>
      <c r="Z2335" s="197" t="str">
        <f t="shared" si="386"/>
        <v>Blank</v>
      </c>
      <c r="AA2335" s="223" t="str" cm="1">
        <f t="array" ref="AA2335">_xlfn.IFS(ISTEXT('3 Model Input'!F$70),"Missing",ISTEXT('3 Model Input'!I$70),"Missing",ISNUMBER('3 Model Input'!K$70),'3 Model Input'!K$70*P2335)</f>
        <v>Missing</v>
      </c>
      <c r="AB2335" s="89"/>
      <c r="AC2335" s="227" t="str" cm="1">
        <f t="array" ref="AC2335">IF(D2335=0,"Blank",_xlfn.IFS('3 Model Input'!E$61=1,(V2335*G2335)/T2335,'3 Model Input'!E$61=2,(W2335*G2335)/T2335,'3 Model Input'!E$61=3,(X2335*G2335)/T2335,'3 Model Input'!E$61=4,(Y2335*G2335)/T2335,'3 Model Input'!E$61=5,(Z2335*G2335)/T2335, ISTEXT('3 Model Input'!E$61),"Missing",'3 Model Input'!E$61=6,(AA2335*G2335)/T2335))</f>
        <v>Blank</v>
      </c>
      <c r="AD2335" s="202" t="str">
        <f t="shared" si="387"/>
        <v>Blank</v>
      </c>
      <c r="AE2335" s="202" t="str">
        <f t="shared" si="388"/>
        <v>Blank</v>
      </c>
      <c r="AF2335" s="217" t="str">
        <f t="shared" si="389"/>
        <v>Blank</v>
      </c>
      <c r="AG2335" s="9" t="str" cm="1">
        <f t="array" ref="AG2335">_xlfn.IFS(ISNUMBER(AC2335), "", ISNUMBER(SEARCH("Blank", AC2335)), "", ISERROR(AC2335), "Bad input on tab 3")</f>
        <v/>
      </c>
    </row>
    <row r="2336" spans="2:33" ht="15" customHeight="1" x14ac:dyDescent="0.75">
      <c r="B2336" s="205" t="str">
        <f>'5 Driver Data'!B2336</f>
        <v>2328</v>
      </c>
      <c r="C2336" s="193">
        <f>'5 Driver Data'!C2336</f>
        <v>0</v>
      </c>
      <c r="D2336" s="192">
        <f>'5 Driver Data'!D2336</f>
        <v>0</v>
      </c>
      <c r="E2336" s="191">
        <f>'5 Driver Data'!E2336</f>
        <v>0</v>
      </c>
      <c r="F2336" s="191">
        <f>'5 Driver Data'!F2336</f>
        <v>0</v>
      </c>
      <c r="G2336" s="191">
        <f>'5 Driver Data'!G2336</f>
        <v>0</v>
      </c>
      <c r="H2336" s="191">
        <f>'5 Driver Data'!H2336</f>
        <v>0</v>
      </c>
      <c r="I2336" s="191">
        <f>'5 Driver Data'!I2336</f>
        <v>0</v>
      </c>
      <c r="J2336" s="191">
        <f>'5 Driver Data'!J2336</f>
        <v>0</v>
      </c>
      <c r="K2336" s="206">
        <f>'5 Driver Data'!K2336</f>
        <v>0</v>
      </c>
      <c r="L2336" s="1"/>
      <c r="M2336" s="216" t="str">
        <f>IF(D2336=0,"Blank",'3 Model Input'!E$44*'3 Model Input'!E$45)</f>
        <v>Blank</v>
      </c>
      <c r="N2336" s="197" t="str">
        <f t="shared" si="380"/>
        <v>Blank</v>
      </c>
      <c r="O2336" s="197" t="str">
        <f>IF(D2336=0,"Blank",'3 Model Input'!E$49*(1-'3 Model Input'!E$51))</f>
        <v>Blank</v>
      </c>
      <c r="P2336" s="197" t="str">
        <f t="shared" si="381"/>
        <v>Blank</v>
      </c>
      <c r="Q2336" s="197" t="str">
        <f>IF(D2336=0,"Blank",IF(D2336="BEV",E2336*(1-'3 Model Input'!E$54), E2336))</f>
        <v>Blank</v>
      </c>
      <c r="R2336" s="198" t="str">
        <f>IF(D2336=0,"Blank",IF(D2336="PHEV",F2336/G2336,F2336*(1-'3 Model Input'!E$54)/G2336))</f>
        <v>Blank</v>
      </c>
      <c r="S2336" s="198" t="str">
        <f>IF(D2336=0,"Blank",IF(D2336="PHEV",MIN(M2336,E2336),MIN(M2336,(E2336*(1-'3 Model Input'!E$54)))))</f>
        <v>Blank</v>
      </c>
      <c r="T2336" s="217" t="str">
        <f t="shared" si="382"/>
        <v>Blank</v>
      </c>
      <c r="U2336" s="89"/>
      <c r="V2336" s="216" t="str">
        <f>IF(D2336=0,"Blank",P2336*'3 Model Input'!E$50)</f>
        <v>Blank</v>
      </c>
      <c r="W2336" s="197" t="str">
        <f t="shared" si="383"/>
        <v>Blank</v>
      </c>
      <c r="X2336" s="197" t="str">
        <f t="shared" si="384"/>
        <v>Blank</v>
      </c>
      <c r="Y2336" s="197" t="str">
        <f t="shared" si="385"/>
        <v>Blank</v>
      </c>
      <c r="Z2336" s="197" t="str">
        <f t="shared" si="386"/>
        <v>Blank</v>
      </c>
      <c r="AA2336" s="223" t="str" cm="1">
        <f t="array" ref="AA2336">_xlfn.IFS(ISTEXT('3 Model Input'!F$70),"Missing",ISTEXT('3 Model Input'!I$70),"Missing",ISNUMBER('3 Model Input'!K$70),'3 Model Input'!K$70*P2336)</f>
        <v>Missing</v>
      </c>
      <c r="AB2336" s="89"/>
      <c r="AC2336" s="227" t="str" cm="1">
        <f t="array" ref="AC2336">IF(D2336=0,"Blank",_xlfn.IFS('3 Model Input'!E$61=1,(V2336*G2336)/T2336,'3 Model Input'!E$61=2,(W2336*G2336)/T2336,'3 Model Input'!E$61=3,(X2336*G2336)/T2336,'3 Model Input'!E$61=4,(Y2336*G2336)/T2336,'3 Model Input'!E$61=5,(Z2336*G2336)/T2336, ISTEXT('3 Model Input'!E$61),"Missing",'3 Model Input'!E$61=6,(AA2336*G2336)/T2336))</f>
        <v>Blank</v>
      </c>
      <c r="AD2336" s="202" t="str">
        <f t="shared" si="387"/>
        <v>Blank</v>
      </c>
      <c r="AE2336" s="202" t="str">
        <f t="shared" si="388"/>
        <v>Blank</v>
      </c>
      <c r="AF2336" s="217" t="str">
        <f t="shared" si="389"/>
        <v>Blank</v>
      </c>
      <c r="AG2336" s="9" t="str" cm="1">
        <f t="array" ref="AG2336">_xlfn.IFS(ISNUMBER(AC2336), "", ISNUMBER(SEARCH("Blank", AC2336)), "", ISERROR(AC2336), "Bad input on tab 3")</f>
        <v/>
      </c>
    </row>
    <row r="2337" spans="2:33" ht="15" customHeight="1" x14ac:dyDescent="0.75">
      <c r="B2337" s="205" t="str">
        <f>'5 Driver Data'!B2337</f>
        <v>2329</v>
      </c>
      <c r="C2337" s="193">
        <f>'5 Driver Data'!C2337</f>
        <v>0</v>
      </c>
      <c r="D2337" s="192">
        <f>'5 Driver Data'!D2337</f>
        <v>0</v>
      </c>
      <c r="E2337" s="191">
        <f>'5 Driver Data'!E2337</f>
        <v>0</v>
      </c>
      <c r="F2337" s="191">
        <f>'5 Driver Data'!F2337</f>
        <v>0</v>
      </c>
      <c r="G2337" s="191">
        <f>'5 Driver Data'!G2337</f>
        <v>0</v>
      </c>
      <c r="H2337" s="191">
        <f>'5 Driver Data'!H2337</f>
        <v>0</v>
      </c>
      <c r="I2337" s="191">
        <f>'5 Driver Data'!I2337</f>
        <v>0</v>
      </c>
      <c r="J2337" s="191">
        <f>'5 Driver Data'!J2337</f>
        <v>0</v>
      </c>
      <c r="K2337" s="206">
        <f>'5 Driver Data'!K2337</f>
        <v>0</v>
      </c>
      <c r="L2337" s="1"/>
      <c r="M2337" s="216" t="str">
        <f>IF(D2337=0,"Blank",'3 Model Input'!E$44*'3 Model Input'!E$45)</f>
        <v>Blank</v>
      </c>
      <c r="N2337" s="197" t="str">
        <f t="shared" si="380"/>
        <v>Blank</v>
      </c>
      <c r="O2337" s="197" t="str">
        <f>IF(D2337=0,"Blank",'3 Model Input'!E$49*(1-'3 Model Input'!E$51))</f>
        <v>Blank</v>
      </c>
      <c r="P2337" s="197" t="str">
        <f t="shared" si="381"/>
        <v>Blank</v>
      </c>
      <c r="Q2337" s="197" t="str">
        <f>IF(D2337=0,"Blank",IF(D2337="BEV",E2337*(1-'3 Model Input'!E$54), E2337))</f>
        <v>Blank</v>
      </c>
      <c r="R2337" s="198" t="str">
        <f>IF(D2337=0,"Blank",IF(D2337="PHEV",F2337/G2337,F2337*(1-'3 Model Input'!E$54)/G2337))</f>
        <v>Blank</v>
      </c>
      <c r="S2337" s="198" t="str">
        <f>IF(D2337=0,"Blank",IF(D2337="PHEV",MIN(M2337,E2337),MIN(M2337,(E2337*(1-'3 Model Input'!E$54)))))</f>
        <v>Blank</v>
      </c>
      <c r="T2337" s="217" t="str">
        <f t="shared" si="382"/>
        <v>Blank</v>
      </c>
      <c r="U2337" s="89"/>
      <c r="V2337" s="216" t="str">
        <f>IF(D2337=0,"Blank",P2337*'3 Model Input'!E$50)</f>
        <v>Blank</v>
      </c>
      <c r="W2337" s="197" t="str">
        <f t="shared" si="383"/>
        <v>Blank</v>
      </c>
      <c r="X2337" s="197" t="str">
        <f t="shared" si="384"/>
        <v>Blank</v>
      </c>
      <c r="Y2337" s="197" t="str">
        <f t="shared" si="385"/>
        <v>Blank</v>
      </c>
      <c r="Z2337" s="197" t="str">
        <f t="shared" si="386"/>
        <v>Blank</v>
      </c>
      <c r="AA2337" s="223" t="str" cm="1">
        <f t="array" ref="AA2337">_xlfn.IFS(ISTEXT('3 Model Input'!F$70),"Missing",ISTEXT('3 Model Input'!I$70),"Missing",ISNUMBER('3 Model Input'!K$70),'3 Model Input'!K$70*P2337)</f>
        <v>Missing</v>
      </c>
      <c r="AB2337" s="89"/>
      <c r="AC2337" s="227" t="str" cm="1">
        <f t="array" ref="AC2337">IF(D2337=0,"Blank",_xlfn.IFS('3 Model Input'!E$61=1,(V2337*G2337)/T2337,'3 Model Input'!E$61=2,(W2337*G2337)/T2337,'3 Model Input'!E$61=3,(X2337*G2337)/T2337,'3 Model Input'!E$61=4,(Y2337*G2337)/T2337,'3 Model Input'!E$61=5,(Z2337*G2337)/T2337, ISTEXT('3 Model Input'!E$61),"Missing",'3 Model Input'!E$61=6,(AA2337*G2337)/T2337))</f>
        <v>Blank</v>
      </c>
      <c r="AD2337" s="202" t="str">
        <f t="shared" si="387"/>
        <v>Blank</v>
      </c>
      <c r="AE2337" s="202" t="str">
        <f t="shared" si="388"/>
        <v>Blank</v>
      </c>
      <c r="AF2337" s="217" t="str">
        <f t="shared" si="389"/>
        <v>Blank</v>
      </c>
      <c r="AG2337" s="9" t="str" cm="1">
        <f t="array" ref="AG2337">_xlfn.IFS(ISNUMBER(AC2337), "", ISNUMBER(SEARCH("Blank", AC2337)), "", ISERROR(AC2337), "Bad input on tab 3")</f>
        <v/>
      </c>
    </row>
    <row r="2338" spans="2:33" ht="15" customHeight="1" x14ac:dyDescent="0.75">
      <c r="B2338" s="205" t="str">
        <f>'5 Driver Data'!B2338</f>
        <v>2330</v>
      </c>
      <c r="C2338" s="193">
        <f>'5 Driver Data'!C2338</f>
        <v>0</v>
      </c>
      <c r="D2338" s="192">
        <f>'5 Driver Data'!D2338</f>
        <v>0</v>
      </c>
      <c r="E2338" s="191">
        <f>'5 Driver Data'!E2338</f>
        <v>0</v>
      </c>
      <c r="F2338" s="191">
        <f>'5 Driver Data'!F2338</f>
        <v>0</v>
      </c>
      <c r="G2338" s="191">
        <f>'5 Driver Data'!G2338</f>
        <v>0</v>
      </c>
      <c r="H2338" s="191">
        <f>'5 Driver Data'!H2338</f>
        <v>0</v>
      </c>
      <c r="I2338" s="191">
        <f>'5 Driver Data'!I2338</f>
        <v>0</v>
      </c>
      <c r="J2338" s="191">
        <f>'5 Driver Data'!J2338</f>
        <v>0</v>
      </c>
      <c r="K2338" s="206">
        <f>'5 Driver Data'!K2338</f>
        <v>0</v>
      </c>
      <c r="L2338" s="1"/>
      <c r="M2338" s="216" t="str">
        <f>IF(D2338=0,"Blank",'3 Model Input'!E$44*'3 Model Input'!E$45)</f>
        <v>Blank</v>
      </c>
      <c r="N2338" s="197" t="str">
        <f t="shared" si="380"/>
        <v>Blank</v>
      </c>
      <c r="O2338" s="197" t="str">
        <f>IF(D2338=0,"Blank",'3 Model Input'!E$49*(1-'3 Model Input'!E$51))</f>
        <v>Blank</v>
      </c>
      <c r="P2338" s="197" t="str">
        <f t="shared" si="381"/>
        <v>Blank</v>
      </c>
      <c r="Q2338" s="197" t="str">
        <f>IF(D2338=0,"Blank",IF(D2338="BEV",E2338*(1-'3 Model Input'!E$54), E2338))</f>
        <v>Blank</v>
      </c>
      <c r="R2338" s="198" t="str">
        <f>IF(D2338=0,"Blank",IF(D2338="PHEV",F2338/G2338,F2338*(1-'3 Model Input'!E$54)/G2338))</f>
        <v>Blank</v>
      </c>
      <c r="S2338" s="198" t="str">
        <f>IF(D2338=0,"Blank",IF(D2338="PHEV",MIN(M2338,E2338),MIN(M2338,(E2338*(1-'3 Model Input'!E$54)))))</f>
        <v>Blank</v>
      </c>
      <c r="T2338" s="217" t="str">
        <f t="shared" si="382"/>
        <v>Blank</v>
      </c>
      <c r="U2338" s="89"/>
      <c r="V2338" s="216" t="str">
        <f>IF(D2338=0,"Blank",P2338*'3 Model Input'!E$50)</f>
        <v>Blank</v>
      </c>
      <c r="W2338" s="197" t="str">
        <f t="shared" si="383"/>
        <v>Blank</v>
      </c>
      <c r="X2338" s="197" t="str">
        <f t="shared" si="384"/>
        <v>Blank</v>
      </c>
      <c r="Y2338" s="197" t="str">
        <f t="shared" si="385"/>
        <v>Blank</v>
      </c>
      <c r="Z2338" s="197" t="str">
        <f t="shared" si="386"/>
        <v>Blank</v>
      </c>
      <c r="AA2338" s="223" t="str" cm="1">
        <f t="array" ref="AA2338">_xlfn.IFS(ISTEXT('3 Model Input'!F$70),"Missing",ISTEXT('3 Model Input'!I$70),"Missing",ISNUMBER('3 Model Input'!K$70),'3 Model Input'!K$70*P2338)</f>
        <v>Missing</v>
      </c>
      <c r="AB2338" s="89"/>
      <c r="AC2338" s="227" t="str" cm="1">
        <f t="array" ref="AC2338">IF(D2338=0,"Blank",_xlfn.IFS('3 Model Input'!E$61=1,(V2338*G2338)/T2338,'3 Model Input'!E$61=2,(W2338*G2338)/T2338,'3 Model Input'!E$61=3,(X2338*G2338)/T2338,'3 Model Input'!E$61=4,(Y2338*G2338)/T2338,'3 Model Input'!E$61=5,(Z2338*G2338)/T2338, ISTEXT('3 Model Input'!E$61),"Missing",'3 Model Input'!E$61=6,(AA2338*G2338)/T2338))</f>
        <v>Blank</v>
      </c>
      <c r="AD2338" s="202" t="str">
        <f t="shared" si="387"/>
        <v>Blank</v>
      </c>
      <c r="AE2338" s="202" t="str">
        <f t="shared" si="388"/>
        <v>Blank</v>
      </c>
      <c r="AF2338" s="217" t="str">
        <f t="shared" si="389"/>
        <v>Blank</v>
      </c>
      <c r="AG2338" s="9" t="str" cm="1">
        <f t="array" ref="AG2338">_xlfn.IFS(ISNUMBER(AC2338), "", ISNUMBER(SEARCH("Blank", AC2338)), "", ISERROR(AC2338), "Bad input on tab 3")</f>
        <v/>
      </c>
    </row>
    <row r="2339" spans="2:33" ht="15" customHeight="1" x14ac:dyDescent="0.75">
      <c r="B2339" s="205" t="str">
        <f>'5 Driver Data'!B2339</f>
        <v>2331</v>
      </c>
      <c r="C2339" s="193">
        <f>'5 Driver Data'!C2339</f>
        <v>0</v>
      </c>
      <c r="D2339" s="192">
        <f>'5 Driver Data'!D2339</f>
        <v>0</v>
      </c>
      <c r="E2339" s="191">
        <f>'5 Driver Data'!E2339</f>
        <v>0</v>
      </c>
      <c r="F2339" s="191">
        <f>'5 Driver Data'!F2339</f>
        <v>0</v>
      </c>
      <c r="G2339" s="191">
        <f>'5 Driver Data'!G2339</f>
        <v>0</v>
      </c>
      <c r="H2339" s="191">
        <f>'5 Driver Data'!H2339</f>
        <v>0</v>
      </c>
      <c r="I2339" s="191">
        <f>'5 Driver Data'!I2339</f>
        <v>0</v>
      </c>
      <c r="J2339" s="191">
        <f>'5 Driver Data'!J2339</f>
        <v>0</v>
      </c>
      <c r="K2339" s="206">
        <f>'5 Driver Data'!K2339</f>
        <v>0</v>
      </c>
      <c r="L2339" s="1"/>
      <c r="M2339" s="216" t="str">
        <f>IF(D2339=0,"Blank",'3 Model Input'!E$44*'3 Model Input'!E$45)</f>
        <v>Blank</v>
      </c>
      <c r="N2339" s="197" t="str">
        <f t="shared" si="380"/>
        <v>Blank</v>
      </c>
      <c r="O2339" s="197" t="str">
        <f>IF(D2339=0,"Blank",'3 Model Input'!E$49*(1-'3 Model Input'!E$51))</f>
        <v>Blank</v>
      </c>
      <c r="P2339" s="197" t="str">
        <f t="shared" si="381"/>
        <v>Blank</v>
      </c>
      <c r="Q2339" s="197" t="str">
        <f>IF(D2339=0,"Blank",IF(D2339="BEV",E2339*(1-'3 Model Input'!E$54), E2339))</f>
        <v>Blank</v>
      </c>
      <c r="R2339" s="198" t="str">
        <f>IF(D2339=0,"Blank",IF(D2339="PHEV",F2339/G2339,F2339*(1-'3 Model Input'!E$54)/G2339))</f>
        <v>Blank</v>
      </c>
      <c r="S2339" s="198" t="str">
        <f>IF(D2339=0,"Blank",IF(D2339="PHEV",MIN(M2339,E2339),MIN(M2339,(E2339*(1-'3 Model Input'!E$54)))))</f>
        <v>Blank</v>
      </c>
      <c r="T2339" s="217" t="str">
        <f t="shared" si="382"/>
        <v>Blank</v>
      </c>
      <c r="U2339" s="89"/>
      <c r="V2339" s="216" t="str">
        <f>IF(D2339=0,"Blank",P2339*'3 Model Input'!E$50)</f>
        <v>Blank</v>
      </c>
      <c r="W2339" s="197" t="str">
        <f t="shared" si="383"/>
        <v>Blank</v>
      </c>
      <c r="X2339" s="197" t="str">
        <f t="shared" si="384"/>
        <v>Blank</v>
      </c>
      <c r="Y2339" s="197" t="str">
        <f t="shared" si="385"/>
        <v>Blank</v>
      </c>
      <c r="Z2339" s="197" t="str">
        <f t="shared" si="386"/>
        <v>Blank</v>
      </c>
      <c r="AA2339" s="223" t="str" cm="1">
        <f t="array" ref="AA2339">_xlfn.IFS(ISTEXT('3 Model Input'!F$70),"Missing",ISTEXT('3 Model Input'!I$70),"Missing",ISNUMBER('3 Model Input'!K$70),'3 Model Input'!K$70*P2339)</f>
        <v>Missing</v>
      </c>
      <c r="AB2339" s="89"/>
      <c r="AC2339" s="227" t="str" cm="1">
        <f t="array" ref="AC2339">IF(D2339=0,"Blank",_xlfn.IFS('3 Model Input'!E$61=1,(V2339*G2339)/T2339,'3 Model Input'!E$61=2,(W2339*G2339)/T2339,'3 Model Input'!E$61=3,(X2339*G2339)/T2339,'3 Model Input'!E$61=4,(Y2339*G2339)/T2339,'3 Model Input'!E$61=5,(Z2339*G2339)/T2339, ISTEXT('3 Model Input'!E$61),"Missing",'3 Model Input'!E$61=6,(AA2339*G2339)/T2339))</f>
        <v>Blank</v>
      </c>
      <c r="AD2339" s="202" t="str">
        <f t="shared" si="387"/>
        <v>Blank</v>
      </c>
      <c r="AE2339" s="202" t="str">
        <f t="shared" si="388"/>
        <v>Blank</v>
      </c>
      <c r="AF2339" s="217" t="str">
        <f t="shared" si="389"/>
        <v>Blank</v>
      </c>
      <c r="AG2339" s="9" t="str" cm="1">
        <f t="array" ref="AG2339">_xlfn.IFS(ISNUMBER(AC2339), "", ISNUMBER(SEARCH("Blank", AC2339)), "", ISERROR(AC2339), "Bad input on tab 3")</f>
        <v/>
      </c>
    </row>
    <row r="2340" spans="2:33" ht="15" customHeight="1" x14ac:dyDescent="0.75">
      <c r="B2340" s="205" t="str">
        <f>'5 Driver Data'!B2340</f>
        <v>2332</v>
      </c>
      <c r="C2340" s="193">
        <f>'5 Driver Data'!C2340</f>
        <v>0</v>
      </c>
      <c r="D2340" s="192">
        <f>'5 Driver Data'!D2340</f>
        <v>0</v>
      </c>
      <c r="E2340" s="191">
        <f>'5 Driver Data'!E2340</f>
        <v>0</v>
      </c>
      <c r="F2340" s="191">
        <f>'5 Driver Data'!F2340</f>
        <v>0</v>
      </c>
      <c r="G2340" s="191">
        <f>'5 Driver Data'!G2340</f>
        <v>0</v>
      </c>
      <c r="H2340" s="191">
        <f>'5 Driver Data'!H2340</f>
        <v>0</v>
      </c>
      <c r="I2340" s="191">
        <f>'5 Driver Data'!I2340</f>
        <v>0</v>
      </c>
      <c r="J2340" s="191">
        <f>'5 Driver Data'!J2340</f>
        <v>0</v>
      </c>
      <c r="K2340" s="206">
        <f>'5 Driver Data'!K2340</f>
        <v>0</v>
      </c>
      <c r="L2340" s="1"/>
      <c r="M2340" s="216" t="str">
        <f>IF(D2340=0,"Blank",'3 Model Input'!E$44*'3 Model Input'!E$45)</f>
        <v>Blank</v>
      </c>
      <c r="N2340" s="197" t="str">
        <f t="shared" si="380"/>
        <v>Blank</v>
      </c>
      <c r="O2340" s="197" t="str">
        <f>IF(D2340=0,"Blank",'3 Model Input'!E$49*(1-'3 Model Input'!E$51))</f>
        <v>Blank</v>
      </c>
      <c r="P2340" s="197" t="str">
        <f t="shared" si="381"/>
        <v>Blank</v>
      </c>
      <c r="Q2340" s="197" t="str">
        <f>IF(D2340=0,"Blank",IF(D2340="BEV",E2340*(1-'3 Model Input'!E$54), E2340))</f>
        <v>Blank</v>
      </c>
      <c r="R2340" s="198" t="str">
        <f>IF(D2340=0,"Blank",IF(D2340="PHEV",F2340/G2340,F2340*(1-'3 Model Input'!E$54)/G2340))</f>
        <v>Blank</v>
      </c>
      <c r="S2340" s="198" t="str">
        <f>IF(D2340=0,"Blank",IF(D2340="PHEV",MIN(M2340,E2340),MIN(M2340,(E2340*(1-'3 Model Input'!E$54)))))</f>
        <v>Blank</v>
      </c>
      <c r="T2340" s="217" t="str">
        <f t="shared" si="382"/>
        <v>Blank</v>
      </c>
      <c r="U2340" s="89"/>
      <c r="V2340" s="216" t="str">
        <f>IF(D2340=0,"Blank",P2340*'3 Model Input'!E$50)</f>
        <v>Blank</v>
      </c>
      <c r="W2340" s="197" t="str">
        <f t="shared" si="383"/>
        <v>Blank</v>
      </c>
      <c r="X2340" s="197" t="str">
        <f t="shared" si="384"/>
        <v>Blank</v>
      </c>
      <c r="Y2340" s="197" t="str">
        <f t="shared" si="385"/>
        <v>Blank</v>
      </c>
      <c r="Z2340" s="197" t="str">
        <f t="shared" si="386"/>
        <v>Blank</v>
      </c>
      <c r="AA2340" s="223" t="str" cm="1">
        <f t="array" ref="AA2340">_xlfn.IFS(ISTEXT('3 Model Input'!F$70),"Missing",ISTEXT('3 Model Input'!I$70),"Missing",ISNUMBER('3 Model Input'!K$70),'3 Model Input'!K$70*P2340)</f>
        <v>Missing</v>
      </c>
      <c r="AB2340" s="89"/>
      <c r="AC2340" s="227" t="str" cm="1">
        <f t="array" ref="AC2340">IF(D2340=0,"Blank",_xlfn.IFS('3 Model Input'!E$61=1,(V2340*G2340)/T2340,'3 Model Input'!E$61=2,(W2340*G2340)/T2340,'3 Model Input'!E$61=3,(X2340*G2340)/T2340,'3 Model Input'!E$61=4,(Y2340*G2340)/T2340,'3 Model Input'!E$61=5,(Z2340*G2340)/T2340, ISTEXT('3 Model Input'!E$61),"Missing",'3 Model Input'!E$61=6,(AA2340*G2340)/T2340))</f>
        <v>Blank</v>
      </c>
      <c r="AD2340" s="202" t="str">
        <f t="shared" si="387"/>
        <v>Blank</v>
      </c>
      <c r="AE2340" s="202" t="str">
        <f t="shared" si="388"/>
        <v>Blank</v>
      </c>
      <c r="AF2340" s="217" t="str">
        <f t="shared" si="389"/>
        <v>Blank</v>
      </c>
      <c r="AG2340" s="9" t="str" cm="1">
        <f t="array" ref="AG2340">_xlfn.IFS(ISNUMBER(AC2340), "", ISNUMBER(SEARCH("Blank", AC2340)), "", ISERROR(AC2340), "Bad input on tab 3")</f>
        <v/>
      </c>
    </row>
    <row r="2341" spans="2:33" ht="15" customHeight="1" x14ac:dyDescent="0.75">
      <c r="B2341" s="205" t="str">
        <f>'5 Driver Data'!B2341</f>
        <v>2333</v>
      </c>
      <c r="C2341" s="193">
        <f>'5 Driver Data'!C2341</f>
        <v>0</v>
      </c>
      <c r="D2341" s="192">
        <f>'5 Driver Data'!D2341</f>
        <v>0</v>
      </c>
      <c r="E2341" s="191">
        <f>'5 Driver Data'!E2341</f>
        <v>0</v>
      </c>
      <c r="F2341" s="191">
        <f>'5 Driver Data'!F2341</f>
        <v>0</v>
      </c>
      <c r="G2341" s="191">
        <f>'5 Driver Data'!G2341</f>
        <v>0</v>
      </c>
      <c r="H2341" s="191">
        <f>'5 Driver Data'!H2341</f>
        <v>0</v>
      </c>
      <c r="I2341" s="191">
        <f>'5 Driver Data'!I2341</f>
        <v>0</v>
      </c>
      <c r="J2341" s="191">
        <f>'5 Driver Data'!J2341</f>
        <v>0</v>
      </c>
      <c r="K2341" s="206">
        <f>'5 Driver Data'!K2341</f>
        <v>0</v>
      </c>
      <c r="L2341" s="1"/>
      <c r="M2341" s="216" t="str">
        <f>IF(D2341=0,"Blank",'3 Model Input'!E$44*'3 Model Input'!E$45)</f>
        <v>Blank</v>
      </c>
      <c r="N2341" s="197" t="str">
        <f t="shared" si="380"/>
        <v>Blank</v>
      </c>
      <c r="O2341" s="197" t="str">
        <f>IF(D2341=0,"Blank",'3 Model Input'!E$49*(1-'3 Model Input'!E$51))</f>
        <v>Blank</v>
      </c>
      <c r="P2341" s="197" t="str">
        <f t="shared" si="381"/>
        <v>Blank</v>
      </c>
      <c r="Q2341" s="197" t="str">
        <f>IF(D2341=0,"Blank",IF(D2341="BEV",E2341*(1-'3 Model Input'!E$54), E2341))</f>
        <v>Blank</v>
      </c>
      <c r="R2341" s="198" t="str">
        <f>IF(D2341=0,"Blank",IF(D2341="PHEV",F2341/G2341,F2341*(1-'3 Model Input'!E$54)/G2341))</f>
        <v>Blank</v>
      </c>
      <c r="S2341" s="198" t="str">
        <f>IF(D2341=0,"Blank",IF(D2341="PHEV",MIN(M2341,E2341),MIN(M2341,(E2341*(1-'3 Model Input'!E$54)))))</f>
        <v>Blank</v>
      </c>
      <c r="T2341" s="217" t="str">
        <f t="shared" si="382"/>
        <v>Blank</v>
      </c>
      <c r="U2341" s="89"/>
      <c r="V2341" s="216" t="str">
        <f>IF(D2341=0,"Blank",P2341*'3 Model Input'!E$50)</f>
        <v>Blank</v>
      </c>
      <c r="W2341" s="197" t="str">
        <f t="shared" si="383"/>
        <v>Blank</v>
      </c>
      <c r="X2341" s="197" t="str">
        <f t="shared" si="384"/>
        <v>Blank</v>
      </c>
      <c r="Y2341" s="197" t="str">
        <f t="shared" si="385"/>
        <v>Blank</v>
      </c>
      <c r="Z2341" s="197" t="str">
        <f t="shared" si="386"/>
        <v>Blank</v>
      </c>
      <c r="AA2341" s="223" t="str" cm="1">
        <f t="array" ref="AA2341">_xlfn.IFS(ISTEXT('3 Model Input'!F$70),"Missing",ISTEXT('3 Model Input'!I$70),"Missing",ISNUMBER('3 Model Input'!K$70),'3 Model Input'!K$70*P2341)</f>
        <v>Missing</v>
      </c>
      <c r="AB2341" s="89"/>
      <c r="AC2341" s="227" t="str" cm="1">
        <f t="array" ref="AC2341">IF(D2341=0,"Blank",_xlfn.IFS('3 Model Input'!E$61=1,(V2341*G2341)/T2341,'3 Model Input'!E$61=2,(W2341*G2341)/T2341,'3 Model Input'!E$61=3,(X2341*G2341)/T2341,'3 Model Input'!E$61=4,(Y2341*G2341)/T2341,'3 Model Input'!E$61=5,(Z2341*G2341)/T2341, ISTEXT('3 Model Input'!E$61),"Missing",'3 Model Input'!E$61=6,(AA2341*G2341)/T2341))</f>
        <v>Blank</v>
      </c>
      <c r="AD2341" s="202" t="str">
        <f t="shared" si="387"/>
        <v>Blank</v>
      </c>
      <c r="AE2341" s="202" t="str">
        <f t="shared" si="388"/>
        <v>Blank</v>
      </c>
      <c r="AF2341" s="217" t="str">
        <f t="shared" si="389"/>
        <v>Blank</v>
      </c>
      <c r="AG2341" s="9" t="str" cm="1">
        <f t="array" ref="AG2341">_xlfn.IFS(ISNUMBER(AC2341), "", ISNUMBER(SEARCH("Blank", AC2341)), "", ISERROR(AC2341), "Bad input on tab 3")</f>
        <v/>
      </c>
    </row>
    <row r="2342" spans="2:33" ht="15" customHeight="1" x14ac:dyDescent="0.75">
      <c r="B2342" s="205" t="str">
        <f>'5 Driver Data'!B2342</f>
        <v>2334</v>
      </c>
      <c r="C2342" s="193">
        <f>'5 Driver Data'!C2342</f>
        <v>0</v>
      </c>
      <c r="D2342" s="192">
        <f>'5 Driver Data'!D2342</f>
        <v>0</v>
      </c>
      <c r="E2342" s="191">
        <f>'5 Driver Data'!E2342</f>
        <v>0</v>
      </c>
      <c r="F2342" s="191">
        <f>'5 Driver Data'!F2342</f>
        <v>0</v>
      </c>
      <c r="G2342" s="191">
        <f>'5 Driver Data'!G2342</f>
        <v>0</v>
      </c>
      <c r="H2342" s="191">
        <f>'5 Driver Data'!H2342</f>
        <v>0</v>
      </c>
      <c r="I2342" s="191">
        <f>'5 Driver Data'!I2342</f>
        <v>0</v>
      </c>
      <c r="J2342" s="191">
        <f>'5 Driver Data'!J2342</f>
        <v>0</v>
      </c>
      <c r="K2342" s="206">
        <f>'5 Driver Data'!K2342</f>
        <v>0</v>
      </c>
      <c r="L2342" s="1"/>
      <c r="M2342" s="216" t="str">
        <f>IF(D2342=0,"Blank",'3 Model Input'!E$44*'3 Model Input'!E$45)</f>
        <v>Blank</v>
      </c>
      <c r="N2342" s="197" t="str">
        <f t="shared" si="380"/>
        <v>Blank</v>
      </c>
      <c r="O2342" s="197" t="str">
        <f>IF(D2342=0,"Blank",'3 Model Input'!E$49*(1-'3 Model Input'!E$51))</f>
        <v>Blank</v>
      </c>
      <c r="P2342" s="197" t="str">
        <f t="shared" si="381"/>
        <v>Blank</v>
      </c>
      <c r="Q2342" s="197" t="str">
        <f>IF(D2342=0,"Blank",IF(D2342="BEV",E2342*(1-'3 Model Input'!E$54), E2342))</f>
        <v>Blank</v>
      </c>
      <c r="R2342" s="198" t="str">
        <f>IF(D2342=0,"Blank",IF(D2342="PHEV",F2342/G2342,F2342*(1-'3 Model Input'!E$54)/G2342))</f>
        <v>Blank</v>
      </c>
      <c r="S2342" s="198" t="str">
        <f>IF(D2342=0,"Blank",IF(D2342="PHEV",MIN(M2342,E2342),MIN(M2342,(E2342*(1-'3 Model Input'!E$54)))))</f>
        <v>Blank</v>
      </c>
      <c r="T2342" s="217" t="str">
        <f t="shared" si="382"/>
        <v>Blank</v>
      </c>
      <c r="U2342" s="89"/>
      <c r="V2342" s="216" t="str">
        <f>IF(D2342=0,"Blank",P2342*'3 Model Input'!E$50)</f>
        <v>Blank</v>
      </c>
      <c r="W2342" s="197" t="str">
        <f t="shared" si="383"/>
        <v>Blank</v>
      </c>
      <c r="X2342" s="197" t="str">
        <f t="shared" si="384"/>
        <v>Blank</v>
      </c>
      <c r="Y2342" s="197" t="str">
        <f t="shared" si="385"/>
        <v>Blank</v>
      </c>
      <c r="Z2342" s="197" t="str">
        <f t="shared" si="386"/>
        <v>Blank</v>
      </c>
      <c r="AA2342" s="223" t="str" cm="1">
        <f t="array" ref="AA2342">_xlfn.IFS(ISTEXT('3 Model Input'!F$70),"Missing",ISTEXT('3 Model Input'!I$70),"Missing",ISNUMBER('3 Model Input'!K$70),'3 Model Input'!K$70*P2342)</f>
        <v>Missing</v>
      </c>
      <c r="AB2342" s="89"/>
      <c r="AC2342" s="227" t="str" cm="1">
        <f t="array" ref="AC2342">IF(D2342=0,"Blank",_xlfn.IFS('3 Model Input'!E$61=1,(V2342*G2342)/T2342,'3 Model Input'!E$61=2,(W2342*G2342)/T2342,'3 Model Input'!E$61=3,(X2342*G2342)/T2342,'3 Model Input'!E$61=4,(Y2342*G2342)/T2342,'3 Model Input'!E$61=5,(Z2342*G2342)/T2342, ISTEXT('3 Model Input'!E$61),"Missing",'3 Model Input'!E$61=6,(AA2342*G2342)/T2342))</f>
        <v>Blank</v>
      </c>
      <c r="AD2342" s="202" t="str">
        <f t="shared" si="387"/>
        <v>Blank</v>
      </c>
      <c r="AE2342" s="202" t="str">
        <f t="shared" si="388"/>
        <v>Blank</v>
      </c>
      <c r="AF2342" s="217" t="str">
        <f t="shared" si="389"/>
        <v>Blank</v>
      </c>
      <c r="AG2342" s="9" t="str" cm="1">
        <f t="array" ref="AG2342">_xlfn.IFS(ISNUMBER(AC2342), "", ISNUMBER(SEARCH("Blank", AC2342)), "", ISERROR(AC2342), "Bad input on tab 3")</f>
        <v/>
      </c>
    </row>
    <row r="2343" spans="2:33" ht="15" customHeight="1" x14ac:dyDescent="0.75">
      <c r="B2343" s="205" t="str">
        <f>'5 Driver Data'!B2343</f>
        <v>2335</v>
      </c>
      <c r="C2343" s="193">
        <f>'5 Driver Data'!C2343</f>
        <v>0</v>
      </c>
      <c r="D2343" s="192">
        <f>'5 Driver Data'!D2343</f>
        <v>0</v>
      </c>
      <c r="E2343" s="191">
        <f>'5 Driver Data'!E2343</f>
        <v>0</v>
      </c>
      <c r="F2343" s="191">
        <f>'5 Driver Data'!F2343</f>
        <v>0</v>
      </c>
      <c r="G2343" s="191">
        <f>'5 Driver Data'!G2343</f>
        <v>0</v>
      </c>
      <c r="H2343" s="191">
        <f>'5 Driver Data'!H2343</f>
        <v>0</v>
      </c>
      <c r="I2343" s="191">
        <f>'5 Driver Data'!I2343</f>
        <v>0</v>
      </c>
      <c r="J2343" s="191">
        <f>'5 Driver Data'!J2343</f>
        <v>0</v>
      </c>
      <c r="K2343" s="206">
        <f>'5 Driver Data'!K2343</f>
        <v>0</v>
      </c>
      <c r="L2343" s="1"/>
      <c r="M2343" s="216" t="str">
        <f>IF(D2343=0,"Blank",'3 Model Input'!E$44*'3 Model Input'!E$45)</f>
        <v>Blank</v>
      </c>
      <c r="N2343" s="197" t="str">
        <f t="shared" si="380"/>
        <v>Blank</v>
      </c>
      <c r="O2343" s="197" t="str">
        <f>IF(D2343=0,"Blank",'3 Model Input'!E$49*(1-'3 Model Input'!E$51))</f>
        <v>Blank</v>
      </c>
      <c r="P2343" s="197" t="str">
        <f t="shared" si="381"/>
        <v>Blank</v>
      </c>
      <c r="Q2343" s="197" t="str">
        <f>IF(D2343=0,"Blank",IF(D2343="BEV",E2343*(1-'3 Model Input'!E$54), E2343))</f>
        <v>Blank</v>
      </c>
      <c r="R2343" s="198" t="str">
        <f>IF(D2343=0,"Blank",IF(D2343="PHEV",F2343/G2343,F2343*(1-'3 Model Input'!E$54)/G2343))</f>
        <v>Blank</v>
      </c>
      <c r="S2343" s="198" t="str">
        <f>IF(D2343=0,"Blank",IF(D2343="PHEV",MIN(M2343,E2343),MIN(M2343,(E2343*(1-'3 Model Input'!E$54)))))</f>
        <v>Blank</v>
      </c>
      <c r="T2343" s="217" t="str">
        <f t="shared" si="382"/>
        <v>Blank</v>
      </c>
      <c r="U2343" s="89"/>
      <c r="V2343" s="216" t="str">
        <f>IF(D2343=0,"Blank",P2343*'3 Model Input'!E$50)</f>
        <v>Blank</v>
      </c>
      <c r="W2343" s="197" t="str">
        <f t="shared" si="383"/>
        <v>Blank</v>
      </c>
      <c r="X2343" s="197" t="str">
        <f t="shared" si="384"/>
        <v>Blank</v>
      </c>
      <c r="Y2343" s="197" t="str">
        <f t="shared" si="385"/>
        <v>Blank</v>
      </c>
      <c r="Z2343" s="197" t="str">
        <f t="shared" si="386"/>
        <v>Blank</v>
      </c>
      <c r="AA2343" s="223" t="str" cm="1">
        <f t="array" ref="AA2343">_xlfn.IFS(ISTEXT('3 Model Input'!F$70),"Missing",ISTEXT('3 Model Input'!I$70),"Missing",ISNUMBER('3 Model Input'!K$70),'3 Model Input'!K$70*P2343)</f>
        <v>Missing</v>
      </c>
      <c r="AB2343" s="89"/>
      <c r="AC2343" s="227" t="str" cm="1">
        <f t="array" ref="AC2343">IF(D2343=0,"Blank",_xlfn.IFS('3 Model Input'!E$61=1,(V2343*G2343)/T2343,'3 Model Input'!E$61=2,(W2343*G2343)/T2343,'3 Model Input'!E$61=3,(X2343*G2343)/T2343,'3 Model Input'!E$61=4,(Y2343*G2343)/T2343,'3 Model Input'!E$61=5,(Z2343*G2343)/T2343, ISTEXT('3 Model Input'!E$61),"Missing",'3 Model Input'!E$61=6,(AA2343*G2343)/T2343))</f>
        <v>Blank</v>
      </c>
      <c r="AD2343" s="202" t="str">
        <f t="shared" si="387"/>
        <v>Blank</v>
      </c>
      <c r="AE2343" s="202" t="str">
        <f t="shared" si="388"/>
        <v>Blank</v>
      </c>
      <c r="AF2343" s="217" t="str">
        <f t="shared" si="389"/>
        <v>Blank</v>
      </c>
      <c r="AG2343" s="9" t="str" cm="1">
        <f t="array" ref="AG2343">_xlfn.IFS(ISNUMBER(AC2343), "", ISNUMBER(SEARCH("Blank", AC2343)), "", ISERROR(AC2343), "Bad input on tab 3")</f>
        <v/>
      </c>
    </row>
    <row r="2344" spans="2:33" ht="15" customHeight="1" x14ac:dyDescent="0.75">
      <c r="B2344" s="205" t="str">
        <f>'5 Driver Data'!B2344</f>
        <v>2336</v>
      </c>
      <c r="C2344" s="193">
        <f>'5 Driver Data'!C2344</f>
        <v>0</v>
      </c>
      <c r="D2344" s="192">
        <f>'5 Driver Data'!D2344</f>
        <v>0</v>
      </c>
      <c r="E2344" s="191">
        <f>'5 Driver Data'!E2344</f>
        <v>0</v>
      </c>
      <c r="F2344" s="191">
        <f>'5 Driver Data'!F2344</f>
        <v>0</v>
      </c>
      <c r="G2344" s="191">
        <f>'5 Driver Data'!G2344</f>
        <v>0</v>
      </c>
      <c r="H2344" s="191">
        <f>'5 Driver Data'!H2344</f>
        <v>0</v>
      </c>
      <c r="I2344" s="191">
        <f>'5 Driver Data'!I2344</f>
        <v>0</v>
      </c>
      <c r="J2344" s="191">
        <f>'5 Driver Data'!J2344</f>
        <v>0</v>
      </c>
      <c r="K2344" s="206">
        <f>'5 Driver Data'!K2344</f>
        <v>0</v>
      </c>
      <c r="L2344" s="1"/>
      <c r="M2344" s="216" t="str">
        <f>IF(D2344=0,"Blank",'3 Model Input'!E$44*'3 Model Input'!E$45)</f>
        <v>Blank</v>
      </c>
      <c r="N2344" s="197" t="str">
        <f t="shared" si="380"/>
        <v>Blank</v>
      </c>
      <c r="O2344" s="197" t="str">
        <f>IF(D2344=0,"Blank",'3 Model Input'!E$49*(1-'3 Model Input'!E$51))</f>
        <v>Blank</v>
      </c>
      <c r="P2344" s="197" t="str">
        <f t="shared" si="381"/>
        <v>Blank</v>
      </c>
      <c r="Q2344" s="197" t="str">
        <f>IF(D2344=0,"Blank",IF(D2344="BEV",E2344*(1-'3 Model Input'!E$54), E2344))</f>
        <v>Blank</v>
      </c>
      <c r="R2344" s="198" t="str">
        <f>IF(D2344=0,"Blank",IF(D2344="PHEV",F2344/G2344,F2344*(1-'3 Model Input'!E$54)/G2344))</f>
        <v>Blank</v>
      </c>
      <c r="S2344" s="198" t="str">
        <f>IF(D2344=0,"Blank",IF(D2344="PHEV",MIN(M2344,E2344),MIN(M2344,(E2344*(1-'3 Model Input'!E$54)))))</f>
        <v>Blank</v>
      </c>
      <c r="T2344" s="217" t="str">
        <f t="shared" si="382"/>
        <v>Blank</v>
      </c>
      <c r="U2344" s="89"/>
      <c r="V2344" s="216" t="str">
        <f>IF(D2344=0,"Blank",P2344*'3 Model Input'!E$50)</f>
        <v>Blank</v>
      </c>
      <c r="W2344" s="197" t="str">
        <f t="shared" si="383"/>
        <v>Blank</v>
      </c>
      <c r="X2344" s="197" t="str">
        <f t="shared" si="384"/>
        <v>Blank</v>
      </c>
      <c r="Y2344" s="197" t="str">
        <f t="shared" si="385"/>
        <v>Blank</v>
      </c>
      <c r="Z2344" s="197" t="str">
        <f t="shared" si="386"/>
        <v>Blank</v>
      </c>
      <c r="AA2344" s="223" t="str" cm="1">
        <f t="array" ref="AA2344">_xlfn.IFS(ISTEXT('3 Model Input'!F$70),"Missing",ISTEXT('3 Model Input'!I$70),"Missing",ISNUMBER('3 Model Input'!K$70),'3 Model Input'!K$70*P2344)</f>
        <v>Missing</v>
      </c>
      <c r="AB2344" s="89"/>
      <c r="AC2344" s="227" t="str" cm="1">
        <f t="array" ref="AC2344">IF(D2344=0,"Blank",_xlfn.IFS('3 Model Input'!E$61=1,(V2344*G2344)/T2344,'3 Model Input'!E$61=2,(W2344*G2344)/T2344,'3 Model Input'!E$61=3,(X2344*G2344)/T2344,'3 Model Input'!E$61=4,(Y2344*G2344)/T2344,'3 Model Input'!E$61=5,(Z2344*G2344)/T2344, ISTEXT('3 Model Input'!E$61),"Missing",'3 Model Input'!E$61=6,(AA2344*G2344)/T2344))</f>
        <v>Blank</v>
      </c>
      <c r="AD2344" s="202" t="str">
        <f t="shared" si="387"/>
        <v>Blank</v>
      </c>
      <c r="AE2344" s="202" t="str">
        <f t="shared" si="388"/>
        <v>Blank</v>
      </c>
      <c r="AF2344" s="217" t="str">
        <f t="shared" si="389"/>
        <v>Blank</v>
      </c>
      <c r="AG2344" s="9" t="str" cm="1">
        <f t="array" ref="AG2344">_xlfn.IFS(ISNUMBER(AC2344), "", ISNUMBER(SEARCH("Blank", AC2344)), "", ISERROR(AC2344), "Bad input on tab 3")</f>
        <v/>
      </c>
    </row>
    <row r="2345" spans="2:33" ht="15" customHeight="1" x14ac:dyDescent="0.75">
      <c r="B2345" s="205" t="str">
        <f>'5 Driver Data'!B2345</f>
        <v>2337</v>
      </c>
      <c r="C2345" s="193">
        <f>'5 Driver Data'!C2345</f>
        <v>0</v>
      </c>
      <c r="D2345" s="192">
        <f>'5 Driver Data'!D2345</f>
        <v>0</v>
      </c>
      <c r="E2345" s="191">
        <f>'5 Driver Data'!E2345</f>
        <v>0</v>
      </c>
      <c r="F2345" s="191">
        <f>'5 Driver Data'!F2345</f>
        <v>0</v>
      </c>
      <c r="G2345" s="191">
        <f>'5 Driver Data'!G2345</f>
        <v>0</v>
      </c>
      <c r="H2345" s="191">
        <f>'5 Driver Data'!H2345</f>
        <v>0</v>
      </c>
      <c r="I2345" s="191">
        <f>'5 Driver Data'!I2345</f>
        <v>0</v>
      </c>
      <c r="J2345" s="191">
        <f>'5 Driver Data'!J2345</f>
        <v>0</v>
      </c>
      <c r="K2345" s="206">
        <f>'5 Driver Data'!K2345</f>
        <v>0</v>
      </c>
      <c r="L2345" s="1"/>
      <c r="M2345" s="216" t="str">
        <f>IF(D2345=0,"Blank",'3 Model Input'!E$44*'3 Model Input'!E$45)</f>
        <v>Blank</v>
      </c>
      <c r="N2345" s="197" t="str">
        <f t="shared" si="380"/>
        <v>Blank</v>
      </c>
      <c r="O2345" s="197" t="str">
        <f>IF(D2345=0,"Blank",'3 Model Input'!E$49*(1-'3 Model Input'!E$51))</f>
        <v>Blank</v>
      </c>
      <c r="P2345" s="197" t="str">
        <f t="shared" si="381"/>
        <v>Blank</v>
      </c>
      <c r="Q2345" s="197" t="str">
        <f>IF(D2345=0,"Blank",IF(D2345="BEV",E2345*(1-'3 Model Input'!E$54), E2345))</f>
        <v>Blank</v>
      </c>
      <c r="R2345" s="198" t="str">
        <f>IF(D2345=0,"Blank",IF(D2345="PHEV",F2345/G2345,F2345*(1-'3 Model Input'!E$54)/G2345))</f>
        <v>Blank</v>
      </c>
      <c r="S2345" s="198" t="str">
        <f>IF(D2345=0,"Blank",IF(D2345="PHEV",MIN(M2345,E2345),MIN(M2345,(E2345*(1-'3 Model Input'!E$54)))))</f>
        <v>Blank</v>
      </c>
      <c r="T2345" s="217" t="str">
        <f t="shared" si="382"/>
        <v>Blank</v>
      </c>
      <c r="U2345" s="89"/>
      <c r="V2345" s="216" t="str">
        <f>IF(D2345=0,"Blank",P2345*'3 Model Input'!E$50)</f>
        <v>Blank</v>
      </c>
      <c r="W2345" s="197" t="str">
        <f t="shared" si="383"/>
        <v>Blank</v>
      </c>
      <c r="X2345" s="197" t="str">
        <f t="shared" si="384"/>
        <v>Blank</v>
      </c>
      <c r="Y2345" s="197" t="str">
        <f t="shared" si="385"/>
        <v>Blank</v>
      </c>
      <c r="Z2345" s="197" t="str">
        <f t="shared" si="386"/>
        <v>Blank</v>
      </c>
      <c r="AA2345" s="223" t="str" cm="1">
        <f t="array" ref="AA2345">_xlfn.IFS(ISTEXT('3 Model Input'!F$70),"Missing",ISTEXT('3 Model Input'!I$70),"Missing",ISNUMBER('3 Model Input'!K$70),'3 Model Input'!K$70*P2345)</f>
        <v>Missing</v>
      </c>
      <c r="AB2345" s="89"/>
      <c r="AC2345" s="227" t="str" cm="1">
        <f t="array" ref="AC2345">IF(D2345=0,"Blank",_xlfn.IFS('3 Model Input'!E$61=1,(V2345*G2345)/T2345,'3 Model Input'!E$61=2,(W2345*G2345)/T2345,'3 Model Input'!E$61=3,(X2345*G2345)/T2345,'3 Model Input'!E$61=4,(Y2345*G2345)/T2345,'3 Model Input'!E$61=5,(Z2345*G2345)/T2345, ISTEXT('3 Model Input'!E$61),"Missing",'3 Model Input'!E$61=6,(AA2345*G2345)/T2345))</f>
        <v>Blank</v>
      </c>
      <c r="AD2345" s="202" t="str">
        <f t="shared" si="387"/>
        <v>Blank</v>
      </c>
      <c r="AE2345" s="202" t="str">
        <f t="shared" si="388"/>
        <v>Blank</v>
      </c>
      <c r="AF2345" s="217" t="str">
        <f t="shared" si="389"/>
        <v>Blank</v>
      </c>
      <c r="AG2345" s="9" t="str" cm="1">
        <f t="array" ref="AG2345">_xlfn.IFS(ISNUMBER(AC2345), "", ISNUMBER(SEARCH("Blank", AC2345)), "", ISERROR(AC2345), "Bad input on tab 3")</f>
        <v/>
      </c>
    </row>
    <row r="2346" spans="2:33" ht="15" customHeight="1" x14ac:dyDescent="0.75">
      <c r="B2346" s="205" t="str">
        <f>'5 Driver Data'!B2346</f>
        <v>2338</v>
      </c>
      <c r="C2346" s="193">
        <f>'5 Driver Data'!C2346</f>
        <v>0</v>
      </c>
      <c r="D2346" s="192">
        <f>'5 Driver Data'!D2346</f>
        <v>0</v>
      </c>
      <c r="E2346" s="191">
        <f>'5 Driver Data'!E2346</f>
        <v>0</v>
      </c>
      <c r="F2346" s="191">
        <f>'5 Driver Data'!F2346</f>
        <v>0</v>
      </c>
      <c r="G2346" s="191">
        <f>'5 Driver Data'!G2346</f>
        <v>0</v>
      </c>
      <c r="H2346" s="191">
        <f>'5 Driver Data'!H2346</f>
        <v>0</v>
      </c>
      <c r="I2346" s="191">
        <f>'5 Driver Data'!I2346</f>
        <v>0</v>
      </c>
      <c r="J2346" s="191">
        <f>'5 Driver Data'!J2346</f>
        <v>0</v>
      </c>
      <c r="K2346" s="206">
        <f>'5 Driver Data'!K2346</f>
        <v>0</v>
      </c>
      <c r="L2346" s="1"/>
      <c r="M2346" s="216" t="str">
        <f>IF(D2346=0,"Blank",'3 Model Input'!E$44*'3 Model Input'!E$45)</f>
        <v>Blank</v>
      </c>
      <c r="N2346" s="197" t="str">
        <f t="shared" si="380"/>
        <v>Blank</v>
      </c>
      <c r="O2346" s="197" t="str">
        <f>IF(D2346=0,"Blank",'3 Model Input'!E$49*(1-'3 Model Input'!E$51))</f>
        <v>Blank</v>
      </c>
      <c r="P2346" s="197" t="str">
        <f t="shared" si="381"/>
        <v>Blank</v>
      </c>
      <c r="Q2346" s="197" t="str">
        <f>IF(D2346=0,"Blank",IF(D2346="BEV",E2346*(1-'3 Model Input'!E$54), E2346))</f>
        <v>Blank</v>
      </c>
      <c r="R2346" s="198" t="str">
        <f>IF(D2346=0,"Blank",IF(D2346="PHEV",F2346/G2346,F2346*(1-'3 Model Input'!E$54)/G2346))</f>
        <v>Blank</v>
      </c>
      <c r="S2346" s="198" t="str">
        <f>IF(D2346=0,"Blank",IF(D2346="PHEV",MIN(M2346,E2346),MIN(M2346,(E2346*(1-'3 Model Input'!E$54)))))</f>
        <v>Blank</v>
      </c>
      <c r="T2346" s="217" t="str">
        <f t="shared" si="382"/>
        <v>Blank</v>
      </c>
      <c r="U2346" s="89"/>
      <c r="V2346" s="216" t="str">
        <f>IF(D2346=0,"Blank",P2346*'3 Model Input'!E$50)</f>
        <v>Blank</v>
      </c>
      <c r="W2346" s="197" t="str">
        <f t="shared" si="383"/>
        <v>Blank</v>
      </c>
      <c r="X2346" s="197" t="str">
        <f t="shared" si="384"/>
        <v>Blank</v>
      </c>
      <c r="Y2346" s="197" t="str">
        <f t="shared" si="385"/>
        <v>Blank</v>
      </c>
      <c r="Z2346" s="197" t="str">
        <f t="shared" si="386"/>
        <v>Blank</v>
      </c>
      <c r="AA2346" s="223" t="str" cm="1">
        <f t="array" ref="AA2346">_xlfn.IFS(ISTEXT('3 Model Input'!F$70),"Missing",ISTEXT('3 Model Input'!I$70),"Missing",ISNUMBER('3 Model Input'!K$70),'3 Model Input'!K$70*P2346)</f>
        <v>Missing</v>
      </c>
      <c r="AB2346" s="89"/>
      <c r="AC2346" s="227" t="str" cm="1">
        <f t="array" ref="AC2346">IF(D2346=0,"Blank",_xlfn.IFS('3 Model Input'!E$61=1,(V2346*G2346)/T2346,'3 Model Input'!E$61=2,(W2346*G2346)/T2346,'3 Model Input'!E$61=3,(X2346*G2346)/T2346,'3 Model Input'!E$61=4,(Y2346*G2346)/T2346,'3 Model Input'!E$61=5,(Z2346*G2346)/T2346, ISTEXT('3 Model Input'!E$61),"Missing",'3 Model Input'!E$61=6,(AA2346*G2346)/T2346))</f>
        <v>Blank</v>
      </c>
      <c r="AD2346" s="202" t="str">
        <f t="shared" si="387"/>
        <v>Blank</v>
      </c>
      <c r="AE2346" s="202" t="str">
        <f t="shared" si="388"/>
        <v>Blank</v>
      </c>
      <c r="AF2346" s="217" t="str">
        <f t="shared" si="389"/>
        <v>Blank</v>
      </c>
      <c r="AG2346" s="9" t="str" cm="1">
        <f t="array" ref="AG2346">_xlfn.IFS(ISNUMBER(AC2346), "", ISNUMBER(SEARCH("Blank", AC2346)), "", ISERROR(AC2346), "Bad input on tab 3")</f>
        <v/>
      </c>
    </row>
    <row r="2347" spans="2:33" ht="15" customHeight="1" x14ac:dyDescent="0.75">
      <c r="B2347" s="205" t="str">
        <f>'5 Driver Data'!B2347</f>
        <v>2339</v>
      </c>
      <c r="C2347" s="193">
        <f>'5 Driver Data'!C2347</f>
        <v>0</v>
      </c>
      <c r="D2347" s="192">
        <f>'5 Driver Data'!D2347</f>
        <v>0</v>
      </c>
      <c r="E2347" s="191">
        <f>'5 Driver Data'!E2347</f>
        <v>0</v>
      </c>
      <c r="F2347" s="191">
        <f>'5 Driver Data'!F2347</f>
        <v>0</v>
      </c>
      <c r="G2347" s="191">
        <f>'5 Driver Data'!G2347</f>
        <v>0</v>
      </c>
      <c r="H2347" s="191">
        <f>'5 Driver Data'!H2347</f>
        <v>0</v>
      </c>
      <c r="I2347" s="191">
        <f>'5 Driver Data'!I2347</f>
        <v>0</v>
      </c>
      <c r="J2347" s="191">
        <f>'5 Driver Data'!J2347</f>
        <v>0</v>
      </c>
      <c r="K2347" s="206">
        <f>'5 Driver Data'!K2347</f>
        <v>0</v>
      </c>
      <c r="L2347" s="1"/>
      <c r="M2347" s="216" t="str">
        <f>IF(D2347=0,"Blank",'3 Model Input'!E$44*'3 Model Input'!E$45)</f>
        <v>Blank</v>
      </c>
      <c r="N2347" s="197" t="str">
        <f t="shared" si="380"/>
        <v>Blank</v>
      </c>
      <c r="O2347" s="197" t="str">
        <f>IF(D2347=0,"Blank",'3 Model Input'!E$49*(1-'3 Model Input'!E$51))</f>
        <v>Blank</v>
      </c>
      <c r="P2347" s="197" t="str">
        <f t="shared" si="381"/>
        <v>Blank</v>
      </c>
      <c r="Q2347" s="197" t="str">
        <f>IF(D2347=0,"Blank",IF(D2347="BEV",E2347*(1-'3 Model Input'!E$54), E2347))</f>
        <v>Blank</v>
      </c>
      <c r="R2347" s="198" t="str">
        <f>IF(D2347=0,"Blank",IF(D2347="PHEV",F2347/G2347,F2347*(1-'3 Model Input'!E$54)/G2347))</f>
        <v>Blank</v>
      </c>
      <c r="S2347" s="198" t="str">
        <f>IF(D2347=0,"Blank",IF(D2347="PHEV",MIN(M2347,E2347),MIN(M2347,(E2347*(1-'3 Model Input'!E$54)))))</f>
        <v>Blank</v>
      </c>
      <c r="T2347" s="217" t="str">
        <f t="shared" si="382"/>
        <v>Blank</v>
      </c>
      <c r="U2347" s="89"/>
      <c r="V2347" s="216" t="str">
        <f>IF(D2347=0,"Blank",P2347*'3 Model Input'!E$50)</f>
        <v>Blank</v>
      </c>
      <c r="W2347" s="197" t="str">
        <f t="shared" si="383"/>
        <v>Blank</v>
      </c>
      <c r="X2347" s="197" t="str">
        <f t="shared" si="384"/>
        <v>Blank</v>
      </c>
      <c r="Y2347" s="197" t="str">
        <f t="shared" si="385"/>
        <v>Blank</v>
      </c>
      <c r="Z2347" s="197" t="str">
        <f t="shared" si="386"/>
        <v>Blank</v>
      </c>
      <c r="AA2347" s="223" t="str" cm="1">
        <f t="array" ref="AA2347">_xlfn.IFS(ISTEXT('3 Model Input'!F$70),"Missing",ISTEXT('3 Model Input'!I$70),"Missing",ISNUMBER('3 Model Input'!K$70),'3 Model Input'!K$70*P2347)</f>
        <v>Missing</v>
      </c>
      <c r="AB2347" s="89"/>
      <c r="AC2347" s="227" t="str" cm="1">
        <f t="array" ref="AC2347">IF(D2347=0,"Blank",_xlfn.IFS('3 Model Input'!E$61=1,(V2347*G2347)/T2347,'3 Model Input'!E$61=2,(W2347*G2347)/T2347,'3 Model Input'!E$61=3,(X2347*G2347)/T2347,'3 Model Input'!E$61=4,(Y2347*G2347)/T2347,'3 Model Input'!E$61=5,(Z2347*G2347)/T2347, ISTEXT('3 Model Input'!E$61),"Missing",'3 Model Input'!E$61=6,(AA2347*G2347)/T2347))</f>
        <v>Blank</v>
      </c>
      <c r="AD2347" s="202" t="str">
        <f t="shared" si="387"/>
        <v>Blank</v>
      </c>
      <c r="AE2347" s="202" t="str">
        <f t="shared" si="388"/>
        <v>Blank</v>
      </c>
      <c r="AF2347" s="217" t="str">
        <f t="shared" si="389"/>
        <v>Blank</v>
      </c>
      <c r="AG2347" s="9" t="str" cm="1">
        <f t="array" ref="AG2347">_xlfn.IFS(ISNUMBER(AC2347), "", ISNUMBER(SEARCH("Blank", AC2347)), "", ISERROR(AC2347), "Bad input on tab 3")</f>
        <v/>
      </c>
    </row>
    <row r="2348" spans="2:33" ht="15" customHeight="1" x14ac:dyDescent="0.75">
      <c r="B2348" s="205" t="str">
        <f>'5 Driver Data'!B2348</f>
        <v>2340</v>
      </c>
      <c r="C2348" s="193">
        <f>'5 Driver Data'!C2348</f>
        <v>0</v>
      </c>
      <c r="D2348" s="192">
        <f>'5 Driver Data'!D2348</f>
        <v>0</v>
      </c>
      <c r="E2348" s="191">
        <f>'5 Driver Data'!E2348</f>
        <v>0</v>
      </c>
      <c r="F2348" s="191">
        <f>'5 Driver Data'!F2348</f>
        <v>0</v>
      </c>
      <c r="G2348" s="191">
        <f>'5 Driver Data'!G2348</f>
        <v>0</v>
      </c>
      <c r="H2348" s="191">
        <f>'5 Driver Data'!H2348</f>
        <v>0</v>
      </c>
      <c r="I2348" s="191">
        <f>'5 Driver Data'!I2348</f>
        <v>0</v>
      </c>
      <c r="J2348" s="191">
        <f>'5 Driver Data'!J2348</f>
        <v>0</v>
      </c>
      <c r="K2348" s="206">
        <f>'5 Driver Data'!K2348</f>
        <v>0</v>
      </c>
      <c r="L2348" s="1"/>
      <c r="M2348" s="216" t="str">
        <f>IF(D2348=0,"Blank",'3 Model Input'!E$44*'3 Model Input'!E$45)</f>
        <v>Blank</v>
      </c>
      <c r="N2348" s="197" t="str">
        <f t="shared" si="380"/>
        <v>Blank</v>
      </c>
      <c r="O2348" s="197" t="str">
        <f>IF(D2348=0,"Blank",'3 Model Input'!E$49*(1-'3 Model Input'!E$51))</f>
        <v>Blank</v>
      </c>
      <c r="P2348" s="197" t="str">
        <f t="shared" si="381"/>
        <v>Blank</v>
      </c>
      <c r="Q2348" s="197" t="str">
        <f>IF(D2348=0,"Blank",IF(D2348="BEV",E2348*(1-'3 Model Input'!E$54), E2348))</f>
        <v>Blank</v>
      </c>
      <c r="R2348" s="198" t="str">
        <f>IF(D2348=0,"Blank",IF(D2348="PHEV",F2348/G2348,F2348*(1-'3 Model Input'!E$54)/G2348))</f>
        <v>Blank</v>
      </c>
      <c r="S2348" s="198" t="str">
        <f>IF(D2348=0,"Blank",IF(D2348="PHEV",MIN(M2348,E2348),MIN(M2348,(E2348*(1-'3 Model Input'!E$54)))))</f>
        <v>Blank</v>
      </c>
      <c r="T2348" s="217" t="str">
        <f t="shared" si="382"/>
        <v>Blank</v>
      </c>
      <c r="U2348" s="89"/>
      <c r="V2348" s="216" t="str">
        <f>IF(D2348=0,"Blank",P2348*'3 Model Input'!E$50)</f>
        <v>Blank</v>
      </c>
      <c r="W2348" s="197" t="str">
        <f t="shared" si="383"/>
        <v>Blank</v>
      </c>
      <c r="X2348" s="197" t="str">
        <f t="shared" si="384"/>
        <v>Blank</v>
      </c>
      <c r="Y2348" s="197" t="str">
        <f t="shared" si="385"/>
        <v>Blank</v>
      </c>
      <c r="Z2348" s="197" t="str">
        <f t="shared" si="386"/>
        <v>Blank</v>
      </c>
      <c r="AA2348" s="223" t="str" cm="1">
        <f t="array" ref="AA2348">_xlfn.IFS(ISTEXT('3 Model Input'!F$70),"Missing",ISTEXT('3 Model Input'!I$70),"Missing",ISNUMBER('3 Model Input'!K$70),'3 Model Input'!K$70*P2348)</f>
        <v>Missing</v>
      </c>
      <c r="AB2348" s="89"/>
      <c r="AC2348" s="227" t="str" cm="1">
        <f t="array" ref="AC2348">IF(D2348=0,"Blank",_xlfn.IFS('3 Model Input'!E$61=1,(V2348*G2348)/T2348,'3 Model Input'!E$61=2,(W2348*G2348)/T2348,'3 Model Input'!E$61=3,(X2348*G2348)/T2348,'3 Model Input'!E$61=4,(Y2348*G2348)/T2348,'3 Model Input'!E$61=5,(Z2348*G2348)/T2348, ISTEXT('3 Model Input'!E$61),"Missing",'3 Model Input'!E$61=6,(AA2348*G2348)/T2348))</f>
        <v>Blank</v>
      </c>
      <c r="AD2348" s="202" t="str">
        <f t="shared" si="387"/>
        <v>Blank</v>
      </c>
      <c r="AE2348" s="202" t="str">
        <f t="shared" si="388"/>
        <v>Blank</v>
      </c>
      <c r="AF2348" s="217" t="str">
        <f t="shared" si="389"/>
        <v>Blank</v>
      </c>
      <c r="AG2348" s="9" t="str" cm="1">
        <f t="array" ref="AG2348">_xlfn.IFS(ISNUMBER(AC2348), "", ISNUMBER(SEARCH("Blank", AC2348)), "", ISERROR(AC2348), "Bad input on tab 3")</f>
        <v/>
      </c>
    </row>
    <row r="2349" spans="2:33" ht="15" customHeight="1" x14ac:dyDescent="0.75">
      <c r="B2349" s="205" t="str">
        <f>'5 Driver Data'!B2349</f>
        <v>2341</v>
      </c>
      <c r="C2349" s="193">
        <f>'5 Driver Data'!C2349</f>
        <v>0</v>
      </c>
      <c r="D2349" s="192">
        <f>'5 Driver Data'!D2349</f>
        <v>0</v>
      </c>
      <c r="E2349" s="191">
        <f>'5 Driver Data'!E2349</f>
        <v>0</v>
      </c>
      <c r="F2349" s="191">
        <f>'5 Driver Data'!F2349</f>
        <v>0</v>
      </c>
      <c r="G2349" s="191">
        <f>'5 Driver Data'!G2349</f>
        <v>0</v>
      </c>
      <c r="H2349" s="191">
        <f>'5 Driver Data'!H2349</f>
        <v>0</v>
      </c>
      <c r="I2349" s="191">
        <f>'5 Driver Data'!I2349</f>
        <v>0</v>
      </c>
      <c r="J2349" s="191">
        <f>'5 Driver Data'!J2349</f>
        <v>0</v>
      </c>
      <c r="K2349" s="206">
        <f>'5 Driver Data'!K2349</f>
        <v>0</v>
      </c>
      <c r="L2349" s="1"/>
      <c r="M2349" s="216" t="str">
        <f>IF(D2349=0,"Blank",'3 Model Input'!E$44*'3 Model Input'!E$45)</f>
        <v>Blank</v>
      </c>
      <c r="N2349" s="197" t="str">
        <f t="shared" si="380"/>
        <v>Blank</v>
      </c>
      <c r="O2349" s="197" t="str">
        <f>IF(D2349=0,"Blank",'3 Model Input'!E$49*(1-'3 Model Input'!E$51))</f>
        <v>Blank</v>
      </c>
      <c r="P2349" s="197" t="str">
        <f t="shared" si="381"/>
        <v>Blank</v>
      </c>
      <c r="Q2349" s="197" t="str">
        <f>IF(D2349=0,"Blank",IF(D2349="BEV",E2349*(1-'3 Model Input'!E$54), E2349))</f>
        <v>Blank</v>
      </c>
      <c r="R2349" s="198" t="str">
        <f>IF(D2349=0,"Blank",IF(D2349="PHEV",F2349/G2349,F2349*(1-'3 Model Input'!E$54)/G2349))</f>
        <v>Blank</v>
      </c>
      <c r="S2349" s="198" t="str">
        <f>IF(D2349=0,"Blank",IF(D2349="PHEV",MIN(M2349,E2349),MIN(M2349,(E2349*(1-'3 Model Input'!E$54)))))</f>
        <v>Blank</v>
      </c>
      <c r="T2349" s="217" t="str">
        <f t="shared" si="382"/>
        <v>Blank</v>
      </c>
      <c r="U2349" s="89"/>
      <c r="V2349" s="216" t="str">
        <f>IF(D2349=0,"Blank",P2349*'3 Model Input'!E$50)</f>
        <v>Blank</v>
      </c>
      <c r="W2349" s="197" t="str">
        <f t="shared" si="383"/>
        <v>Blank</v>
      </c>
      <c r="X2349" s="197" t="str">
        <f t="shared" si="384"/>
        <v>Blank</v>
      </c>
      <c r="Y2349" s="197" t="str">
        <f t="shared" si="385"/>
        <v>Blank</v>
      </c>
      <c r="Z2349" s="197" t="str">
        <f t="shared" si="386"/>
        <v>Blank</v>
      </c>
      <c r="AA2349" s="223" t="str" cm="1">
        <f t="array" ref="AA2349">_xlfn.IFS(ISTEXT('3 Model Input'!F$70),"Missing",ISTEXT('3 Model Input'!I$70),"Missing",ISNUMBER('3 Model Input'!K$70),'3 Model Input'!K$70*P2349)</f>
        <v>Missing</v>
      </c>
      <c r="AB2349" s="89"/>
      <c r="AC2349" s="227" t="str" cm="1">
        <f t="array" ref="AC2349">IF(D2349=0,"Blank",_xlfn.IFS('3 Model Input'!E$61=1,(V2349*G2349)/T2349,'3 Model Input'!E$61=2,(W2349*G2349)/T2349,'3 Model Input'!E$61=3,(X2349*G2349)/T2349,'3 Model Input'!E$61=4,(Y2349*G2349)/T2349,'3 Model Input'!E$61=5,(Z2349*G2349)/T2349, ISTEXT('3 Model Input'!E$61),"Missing",'3 Model Input'!E$61=6,(AA2349*G2349)/T2349))</f>
        <v>Blank</v>
      </c>
      <c r="AD2349" s="202" t="str">
        <f t="shared" si="387"/>
        <v>Blank</v>
      </c>
      <c r="AE2349" s="202" t="str">
        <f t="shared" si="388"/>
        <v>Blank</v>
      </c>
      <c r="AF2349" s="217" t="str">
        <f t="shared" si="389"/>
        <v>Blank</v>
      </c>
      <c r="AG2349" s="9" t="str" cm="1">
        <f t="array" ref="AG2349">_xlfn.IFS(ISNUMBER(AC2349), "", ISNUMBER(SEARCH("Blank", AC2349)), "", ISERROR(AC2349), "Bad input on tab 3")</f>
        <v/>
      </c>
    </row>
    <row r="2350" spans="2:33" ht="15" customHeight="1" x14ac:dyDescent="0.75">
      <c r="B2350" s="205" t="str">
        <f>'5 Driver Data'!B2350</f>
        <v>2342</v>
      </c>
      <c r="C2350" s="193">
        <f>'5 Driver Data'!C2350</f>
        <v>0</v>
      </c>
      <c r="D2350" s="192">
        <f>'5 Driver Data'!D2350</f>
        <v>0</v>
      </c>
      <c r="E2350" s="191">
        <f>'5 Driver Data'!E2350</f>
        <v>0</v>
      </c>
      <c r="F2350" s="191">
        <f>'5 Driver Data'!F2350</f>
        <v>0</v>
      </c>
      <c r="G2350" s="191">
        <f>'5 Driver Data'!G2350</f>
        <v>0</v>
      </c>
      <c r="H2350" s="191">
        <f>'5 Driver Data'!H2350</f>
        <v>0</v>
      </c>
      <c r="I2350" s="191">
        <f>'5 Driver Data'!I2350</f>
        <v>0</v>
      </c>
      <c r="J2350" s="191">
        <f>'5 Driver Data'!J2350</f>
        <v>0</v>
      </c>
      <c r="K2350" s="206">
        <f>'5 Driver Data'!K2350</f>
        <v>0</v>
      </c>
      <c r="L2350" s="1"/>
      <c r="M2350" s="216" t="str">
        <f>IF(D2350=0,"Blank",'3 Model Input'!E$44*'3 Model Input'!E$45)</f>
        <v>Blank</v>
      </c>
      <c r="N2350" s="197" t="str">
        <f t="shared" ref="N2350:N2413" si="390">IF(D2350=0,"Blank",H2350*I2350*52)</f>
        <v>Blank</v>
      </c>
      <c r="O2350" s="197" t="str">
        <f>IF(D2350=0,"Blank",'3 Model Input'!E$49*(1-'3 Model Input'!E$51))</f>
        <v>Blank</v>
      </c>
      <c r="P2350" s="197" t="str">
        <f t="shared" ref="P2350:P2413" si="391">IF(D2350=0,"Blank",SUM(N2350:O2350))</f>
        <v>Blank</v>
      </c>
      <c r="Q2350" s="197" t="str">
        <f>IF(D2350=0,"Blank",IF(D2350="BEV",E2350*(1-'3 Model Input'!E$54), E2350))</f>
        <v>Blank</v>
      </c>
      <c r="R2350" s="198" t="str">
        <f>IF(D2350=0,"Blank",IF(D2350="PHEV",F2350/G2350,F2350*(1-'3 Model Input'!E$54)/G2350))</f>
        <v>Blank</v>
      </c>
      <c r="S2350" s="198" t="str">
        <f>IF(D2350=0,"Blank",IF(D2350="PHEV",MIN(M2350,E2350),MIN(M2350,(E2350*(1-'3 Model Input'!E$54)))))</f>
        <v>Blank</v>
      </c>
      <c r="T2350" s="217" t="str">
        <f t="shared" ref="T2350:T2413" si="392">IF(D2350=0,"Blank",MIN(R2350,(S2350/E2350*F2350)))</f>
        <v>Blank</v>
      </c>
      <c r="U2350" s="89"/>
      <c r="V2350" s="216" t="str">
        <f>IF(D2350=0,"Blank",P2350*'3 Model Input'!E$50)</f>
        <v>Blank</v>
      </c>
      <c r="W2350" s="197" t="str">
        <f t="shared" ref="W2350:W2413" si="393">IF(D2350=0,"Blank",V2350*(1-J2350))</f>
        <v>Blank</v>
      </c>
      <c r="X2350" s="197" t="str">
        <f t="shared" ref="X2350:X2413" si="394">P2350</f>
        <v>Blank</v>
      </c>
      <c r="Y2350" s="197" t="str">
        <f t="shared" ref="Y2350:Y2413" si="395">IF(D2350=0,"Blank",P2350*(1-J2350))</f>
        <v>Blank</v>
      </c>
      <c r="Z2350" s="197" t="str">
        <f t="shared" ref="Z2350:Z2413" si="396">IF(D2350=0,"Blank",N2350*K2350)</f>
        <v>Blank</v>
      </c>
      <c r="AA2350" s="223" t="str" cm="1">
        <f t="array" ref="AA2350">_xlfn.IFS(ISTEXT('3 Model Input'!F$70),"Missing",ISTEXT('3 Model Input'!I$70),"Missing",ISNUMBER('3 Model Input'!K$70),'3 Model Input'!K$70*P2350)</f>
        <v>Missing</v>
      </c>
      <c r="AB2350" s="89"/>
      <c r="AC2350" s="227" t="str" cm="1">
        <f t="array" ref="AC2350">IF(D2350=0,"Blank",_xlfn.IFS('3 Model Input'!E$61=1,(V2350*G2350)/T2350,'3 Model Input'!E$61=2,(W2350*G2350)/T2350,'3 Model Input'!E$61=3,(X2350*G2350)/T2350,'3 Model Input'!E$61=4,(Y2350*G2350)/T2350,'3 Model Input'!E$61=5,(Z2350*G2350)/T2350, ISTEXT('3 Model Input'!E$61),"Missing",'3 Model Input'!E$61=6,(AA2350*G2350)/T2350))</f>
        <v>Blank</v>
      </c>
      <c r="AD2350" s="202" t="str">
        <f t="shared" ref="AD2350:AD2413" si="397">IF(D2350=0,"Blank",MIN(SUM(AC2350/52/H2350),1))</f>
        <v>Blank</v>
      </c>
      <c r="AE2350" s="202" t="str">
        <f t="shared" ref="AE2350:AE2413" si="398">IF(D2350=0,"Blank",AD2350*H2350)</f>
        <v>Blank</v>
      </c>
      <c r="AF2350" s="217" t="str">
        <f t="shared" ref="AF2350:AF2413" si="399">IF(D2350=0,"Blank",AC2350*S2350)</f>
        <v>Blank</v>
      </c>
      <c r="AG2350" s="9" t="str" cm="1">
        <f t="array" ref="AG2350">_xlfn.IFS(ISNUMBER(AC2350), "", ISNUMBER(SEARCH("Blank", AC2350)), "", ISERROR(AC2350), "Bad input on tab 3")</f>
        <v/>
      </c>
    </row>
    <row r="2351" spans="2:33" ht="15" customHeight="1" x14ac:dyDescent="0.75">
      <c r="B2351" s="205" t="str">
        <f>'5 Driver Data'!B2351</f>
        <v>2343</v>
      </c>
      <c r="C2351" s="193">
        <f>'5 Driver Data'!C2351</f>
        <v>0</v>
      </c>
      <c r="D2351" s="192">
        <f>'5 Driver Data'!D2351</f>
        <v>0</v>
      </c>
      <c r="E2351" s="191">
        <f>'5 Driver Data'!E2351</f>
        <v>0</v>
      </c>
      <c r="F2351" s="191">
        <f>'5 Driver Data'!F2351</f>
        <v>0</v>
      </c>
      <c r="G2351" s="191">
        <f>'5 Driver Data'!G2351</f>
        <v>0</v>
      </c>
      <c r="H2351" s="191">
        <f>'5 Driver Data'!H2351</f>
        <v>0</v>
      </c>
      <c r="I2351" s="191">
        <f>'5 Driver Data'!I2351</f>
        <v>0</v>
      </c>
      <c r="J2351" s="191">
        <f>'5 Driver Data'!J2351</f>
        <v>0</v>
      </c>
      <c r="K2351" s="206">
        <f>'5 Driver Data'!K2351</f>
        <v>0</v>
      </c>
      <c r="L2351" s="1"/>
      <c r="M2351" s="216" t="str">
        <f>IF(D2351=0,"Blank",'3 Model Input'!E$44*'3 Model Input'!E$45)</f>
        <v>Blank</v>
      </c>
      <c r="N2351" s="197" t="str">
        <f t="shared" si="390"/>
        <v>Blank</v>
      </c>
      <c r="O2351" s="197" t="str">
        <f>IF(D2351=0,"Blank",'3 Model Input'!E$49*(1-'3 Model Input'!E$51))</f>
        <v>Blank</v>
      </c>
      <c r="P2351" s="197" t="str">
        <f t="shared" si="391"/>
        <v>Blank</v>
      </c>
      <c r="Q2351" s="197" t="str">
        <f>IF(D2351=0,"Blank",IF(D2351="BEV",E2351*(1-'3 Model Input'!E$54), E2351))</f>
        <v>Blank</v>
      </c>
      <c r="R2351" s="198" t="str">
        <f>IF(D2351=0,"Blank",IF(D2351="PHEV",F2351/G2351,F2351*(1-'3 Model Input'!E$54)/G2351))</f>
        <v>Blank</v>
      </c>
      <c r="S2351" s="198" t="str">
        <f>IF(D2351=0,"Blank",IF(D2351="PHEV",MIN(M2351,E2351),MIN(M2351,(E2351*(1-'3 Model Input'!E$54)))))</f>
        <v>Blank</v>
      </c>
      <c r="T2351" s="217" t="str">
        <f t="shared" si="392"/>
        <v>Blank</v>
      </c>
      <c r="U2351" s="89"/>
      <c r="V2351" s="216" t="str">
        <f>IF(D2351=0,"Blank",P2351*'3 Model Input'!E$50)</f>
        <v>Blank</v>
      </c>
      <c r="W2351" s="197" t="str">
        <f t="shared" si="393"/>
        <v>Blank</v>
      </c>
      <c r="X2351" s="197" t="str">
        <f t="shared" si="394"/>
        <v>Blank</v>
      </c>
      <c r="Y2351" s="197" t="str">
        <f t="shared" si="395"/>
        <v>Blank</v>
      </c>
      <c r="Z2351" s="197" t="str">
        <f t="shared" si="396"/>
        <v>Blank</v>
      </c>
      <c r="AA2351" s="223" t="str" cm="1">
        <f t="array" ref="AA2351">_xlfn.IFS(ISTEXT('3 Model Input'!F$70),"Missing",ISTEXT('3 Model Input'!I$70),"Missing",ISNUMBER('3 Model Input'!K$70),'3 Model Input'!K$70*P2351)</f>
        <v>Missing</v>
      </c>
      <c r="AB2351" s="89"/>
      <c r="AC2351" s="227" t="str" cm="1">
        <f t="array" ref="AC2351">IF(D2351=0,"Blank",_xlfn.IFS('3 Model Input'!E$61=1,(V2351*G2351)/T2351,'3 Model Input'!E$61=2,(W2351*G2351)/T2351,'3 Model Input'!E$61=3,(X2351*G2351)/T2351,'3 Model Input'!E$61=4,(Y2351*G2351)/T2351,'3 Model Input'!E$61=5,(Z2351*G2351)/T2351, ISTEXT('3 Model Input'!E$61),"Missing",'3 Model Input'!E$61=6,(AA2351*G2351)/T2351))</f>
        <v>Blank</v>
      </c>
      <c r="AD2351" s="202" t="str">
        <f t="shared" si="397"/>
        <v>Blank</v>
      </c>
      <c r="AE2351" s="202" t="str">
        <f t="shared" si="398"/>
        <v>Blank</v>
      </c>
      <c r="AF2351" s="217" t="str">
        <f t="shared" si="399"/>
        <v>Blank</v>
      </c>
      <c r="AG2351" s="9" t="str" cm="1">
        <f t="array" ref="AG2351">_xlfn.IFS(ISNUMBER(AC2351), "", ISNUMBER(SEARCH("Blank", AC2351)), "", ISERROR(AC2351), "Bad input on tab 3")</f>
        <v/>
      </c>
    </row>
    <row r="2352" spans="2:33" ht="15" customHeight="1" x14ac:dyDescent="0.75">
      <c r="B2352" s="205" t="str">
        <f>'5 Driver Data'!B2352</f>
        <v>2344</v>
      </c>
      <c r="C2352" s="193">
        <f>'5 Driver Data'!C2352</f>
        <v>0</v>
      </c>
      <c r="D2352" s="192">
        <f>'5 Driver Data'!D2352</f>
        <v>0</v>
      </c>
      <c r="E2352" s="191">
        <f>'5 Driver Data'!E2352</f>
        <v>0</v>
      </c>
      <c r="F2352" s="191">
        <f>'5 Driver Data'!F2352</f>
        <v>0</v>
      </c>
      <c r="G2352" s="191">
        <f>'5 Driver Data'!G2352</f>
        <v>0</v>
      </c>
      <c r="H2352" s="191">
        <f>'5 Driver Data'!H2352</f>
        <v>0</v>
      </c>
      <c r="I2352" s="191">
        <f>'5 Driver Data'!I2352</f>
        <v>0</v>
      </c>
      <c r="J2352" s="191">
        <f>'5 Driver Data'!J2352</f>
        <v>0</v>
      </c>
      <c r="K2352" s="206">
        <f>'5 Driver Data'!K2352</f>
        <v>0</v>
      </c>
      <c r="L2352" s="1"/>
      <c r="M2352" s="216" t="str">
        <f>IF(D2352=0,"Blank",'3 Model Input'!E$44*'3 Model Input'!E$45)</f>
        <v>Blank</v>
      </c>
      <c r="N2352" s="197" t="str">
        <f t="shared" si="390"/>
        <v>Blank</v>
      </c>
      <c r="O2352" s="197" t="str">
        <f>IF(D2352=0,"Blank",'3 Model Input'!E$49*(1-'3 Model Input'!E$51))</f>
        <v>Blank</v>
      </c>
      <c r="P2352" s="197" t="str">
        <f t="shared" si="391"/>
        <v>Blank</v>
      </c>
      <c r="Q2352" s="197" t="str">
        <f>IF(D2352=0,"Blank",IF(D2352="BEV",E2352*(1-'3 Model Input'!E$54), E2352))</f>
        <v>Blank</v>
      </c>
      <c r="R2352" s="198" t="str">
        <f>IF(D2352=0,"Blank",IF(D2352="PHEV",F2352/G2352,F2352*(1-'3 Model Input'!E$54)/G2352))</f>
        <v>Blank</v>
      </c>
      <c r="S2352" s="198" t="str">
        <f>IF(D2352=0,"Blank",IF(D2352="PHEV",MIN(M2352,E2352),MIN(M2352,(E2352*(1-'3 Model Input'!E$54)))))</f>
        <v>Blank</v>
      </c>
      <c r="T2352" s="217" t="str">
        <f t="shared" si="392"/>
        <v>Blank</v>
      </c>
      <c r="U2352" s="89"/>
      <c r="V2352" s="216" t="str">
        <f>IF(D2352=0,"Blank",P2352*'3 Model Input'!E$50)</f>
        <v>Blank</v>
      </c>
      <c r="W2352" s="197" t="str">
        <f t="shared" si="393"/>
        <v>Blank</v>
      </c>
      <c r="X2352" s="197" t="str">
        <f t="shared" si="394"/>
        <v>Blank</v>
      </c>
      <c r="Y2352" s="197" t="str">
        <f t="shared" si="395"/>
        <v>Blank</v>
      </c>
      <c r="Z2352" s="197" t="str">
        <f t="shared" si="396"/>
        <v>Blank</v>
      </c>
      <c r="AA2352" s="223" t="str" cm="1">
        <f t="array" ref="AA2352">_xlfn.IFS(ISTEXT('3 Model Input'!F$70),"Missing",ISTEXT('3 Model Input'!I$70),"Missing",ISNUMBER('3 Model Input'!K$70),'3 Model Input'!K$70*P2352)</f>
        <v>Missing</v>
      </c>
      <c r="AB2352" s="89"/>
      <c r="AC2352" s="227" t="str" cm="1">
        <f t="array" ref="AC2352">IF(D2352=0,"Blank",_xlfn.IFS('3 Model Input'!E$61=1,(V2352*G2352)/T2352,'3 Model Input'!E$61=2,(W2352*G2352)/T2352,'3 Model Input'!E$61=3,(X2352*G2352)/T2352,'3 Model Input'!E$61=4,(Y2352*G2352)/T2352,'3 Model Input'!E$61=5,(Z2352*G2352)/T2352, ISTEXT('3 Model Input'!E$61),"Missing",'3 Model Input'!E$61=6,(AA2352*G2352)/T2352))</f>
        <v>Blank</v>
      </c>
      <c r="AD2352" s="202" t="str">
        <f t="shared" si="397"/>
        <v>Blank</v>
      </c>
      <c r="AE2352" s="202" t="str">
        <f t="shared" si="398"/>
        <v>Blank</v>
      </c>
      <c r="AF2352" s="217" t="str">
        <f t="shared" si="399"/>
        <v>Blank</v>
      </c>
      <c r="AG2352" s="9" t="str" cm="1">
        <f t="array" ref="AG2352">_xlfn.IFS(ISNUMBER(AC2352), "", ISNUMBER(SEARCH("Blank", AC2352)), "", ISERROR(AC2352), "Bad input on tab 3")</f>
        <v/>
      </c>
    </row>
    <row r="2353" spans="2:33" ht="15" customHeight="1" x14ac:dyDescent="0.75">
      <c r="B2353" s="205" t="str">
        <f>'5 Driver Data'!B2353</f>
        <v>2345</v>
      </c>
      <c r="C2353" s="193">
        <f>'5 Driver Data'!C2353</f>
        <v>0</v>
      </c>
      <c r="D2353" s="192">
        <f>'5 Driver Data'!D2353</f>
        <v>0</v>
      </c>
      <c r="E2353" s="191">
        <f>'5 Driver Data'!E2353</f>
        <v>0</v>
      </c>
      <c r="F2353" s="191">
        <f>'5 Driver Data'!F2353</f>
        <v>0</v>
      </c>
      <c r="G2353" s="191">
        <f>'5 Driver Data'!G2353</f>
        <v>0</v>
      </c>
      <c r="H2353" s="191">
        <f>'5 Driver Data'!H2353</f>
        <v>0</v>
      </c>
      <c r="I2353" s="191">
        <f>'5 Driver Data'!I2353</f>
        <v>0</v>
      </c>
      <c r="J2353" s="191">
        <f>'5 Driver Data'!J2353</f>
        <v>0</v>
      </c>
      <c r="K2353" s="206">
        <f>'5 Driver Data'!K2353</f>
        <v>0</v>
      </c>
      <c r="L2353" s="1"/>
      <c r="M2353" s="216" t="str">
        <f>IF(D2353=0,"Blank",'3 Model Input'!E$44*'3 Model Input'!E$45)</f>
        <v>Blank</v>
      </c>
      <c r="N2353" s="197" t="str">
        <f t="shared" si="390"/>
        <v>Blank</v>
      </c>
      <c r="O2353" s="197" t="str">
        <f>IF(D2353=0,"Blank",'3 Model Input'!E$49*(1-'3 Model Input'!E$51))</f>
        <v>Blank</v>
      </c>
      <c r="P2353" s="197" t="str">
        <f t="shared" si="391"/>
        <v>Blank</v>
      </c>
      <c r="Q2353" s="197" t="str">
        <f>IF(D2353=0,"Blank",IF(D2353="BEV",E2353*(1-'3 Model Input'!E$54), E2353))</f>
        <v>Blank</v>
      </c>
      <c r="R2353" s="198" t="str">
        <f>IF(D2353=0,"Blank",IF(D2353="PHEV",F2353/G2353,F2353*(1-'3 Model Input'!E$54)/G2353))</f>
        <v>Blank</v>
      </c>
      <c r="S2353" s="198" t="str">
        <f>IF(D2353=0,"Blank",IF(D2353="PHEV",MIN(M2353,E2353),MIN(M2353,(E2353*(1-'3 Model Input'!E$54)))))</f>
        <v>Blank</v>
      </c>
      <c r="T2353" s="217" t="str">
        <f t="shared" si="392"/>
        <v>Blank</v>
      </c>
      <c r="U2353" s="89"/>
      <c r="V2353" s="216" t="str">
        <f>IF(D2353=0,"Blank",P2353*'3 Model Input'!E$50)</f>
        <v>Blank</v>
      </c>
      <c r="W2353" s="197" t="str">
        <f t="shared" si="393"/>
        <v>Blank</v>
      </c>
      <c r="X2353" s="197" t="str">
        <f t="shared" si="394"/>
        <v>Blank</v>
      </c>
      <c r="Y2353" s="197" t="str">
        <f t="shared" si="395"/>
        <v>Blank</v>
      </c>
      <c r="Z2353" s="197" t="str">
        <f t="shared" si="396"/>
        <v>Blank</v>
      </c>
      <c r="AA2353" s="223" t="str" cm="1">
        <f t="array" ref="AA2353">_xlfn.IFS(ISTEXT('3 Model Input'!F$70),"Missing",ISTEXT('3 Model Input'!I$70),"Missing",ISNUMBER('3 Model Input'!K$70),'3 Model Input'!K$70*P2353)</f>
        <v>Missing</v>
      </c>
      <c r="AB2353" s="89"/>
      <c r="AC2353" s="227" t="str" cm="1">
        <f t="array" ref="AC2353">IF(D2353=0,"Blank",_xlfn.IFS('3 Model Input'!E$61=1,(V2353*G2353)/T2353,'3 Model Input'!E$61=2,(W2353*G2353)/T2353,'3 Model Input'!E$61=3,(X2353*G2353)/T2353,'3 Model Input'!E$61=4,(Y2353*G2353)/T2353,'3 Model Input'!E$61=5,(Z2353*G2353)/T2353, ISTEXT('3 Model Input'!E$61),"Missing",'3 Model Input'!E$61=6,(AA2353*G2353)/T2353))</f>
        <v>Blank</v>
      </c>
      <c r="AD2353" s="202" t="str">
        <f t="shared" si="397"/>
        <v>Blank</v>
      </c>
      <c r="AE2353" s="202" t="str">
        <f t="shared" si="398"/>
        <v>Blank</v>
      </c>
      <c r="AF2353" s="217" t="str">
        <f t="shared" si="399"/>
        <v>Blank</v>
      </c>
      <c r="AG2353" s="9" t="str" cm="1">
        <f t="array" ref="AG2353">_xlfn.IFS(ISNUMBER(AC2353), "", ISNUMBER(SEARCH("Blank", AC2353)), "", ISERROR(AC2353), "Bad input on tab 3")</f>
        <v/>
      </c>
    </row>
    <row r="2354" spans="2:33" ht="15" customHeight="1" x14ac:dyDescent="0.75">
      <c r="B2354" s="205" t="str">
        <f>'5 Driver Data'!B2354</f>
        <v>2346</v>
      </c>
      <c r="C2354" s="193">
        <f>'5 Driver Data'!C2354</f>
        <v>0</v>
      </c>
      <c r="D2354" s="192">
        <f>'5 Driver Data'!D2354</f>
        <v>0</v>
      </c>
      <c r="E2354" s="191">
        <f>'5 Driver Data'!E2354</f>
        <v>0</v>
      </c>
      <c r="F2354" s="191">
        <f>'5 Driver Data'!F2354</f>
        <v>0</v>
      </c>
      <c r="G2354" s="191">
        <f>'5 Driver Data'!G2354</f>
        <v>0</v>
      </c>
      <c r="H2354" s="191">
        <f>'5 Driver Data'!H2354</f>
        <v>0</v>
      </c>
      <c r="I2354" s="191">
        <f>'5 Driver Data'!I2354</f>
        <v>0</v>
      </c>
      <c r="J2354" s="191">
        <f>'5 Driver Data'!J2354</f>
        <v>0</v>
      </c>
      <c r="K2354" s="206">
        <f>'5 Driver Data'!K2354</f>
        <v>0</v>
      </c>
      <c r="L2354" s="1"/>
      <c r="M2354" s="216" t="str">
        <f>IF(D2354=0,"Blank",'3 Model Input'!E$44*'3 Model Input'!E$45)</f>
        <v>Blank</v>
      </c>
      <c r="N2354" s="197" t="str">
        <f t="shared" si="390"/>
        <v>Blank</v>
      </c>
      <c r="O2354" s="197" t="str">
        <f>IF(D2354=0,"Blank",'3 Model Input'!E$49*(1-'3 Model Input'!E$51))</f>
        <v>Blank</v>
      </c>
      <c r="P2354" s="197" t="str">
        <f t="shared" si="391"/>
        <v>Blank</v>
      </c>
      <c r="Q2354" s="197" t="str">
        <f>IF(D2354=0,"Blank",IF(D2354="BEV",E2354*(1-'3 Model Input'!E$54), E2354))</f>
        <v>Blank</v>
      </c>
      <c r="R2354" s="198" t="str">
        <f>IF(D2354=0,"Blank",IF(D2354="PHEV",F2354/G2354,F2354*(1-'3 Model Input'!E$54)/G2354))</f>
        <v>Blank</v>
      </c>
      <c r="S2354" s="198" t="str">
        <f>IF(D2354=0,"Blank",IF(D2354="PHEV",MIN(M2354,E2354),MIN(M2354,(E2354*(1-'3 Model Input'!E$54)))))</f>
        <v>Blank</v>
      </c>
      <c r="T2354" s="217" t="str">
        <f t="shared" si="392"/>
        <v>Blank</v>
      </c>
      <c r="U2354" s="89"/>
      <c r="V2354" s="216" t="str">
        <f>IF(D2354=0,"Blank",P2354*'3 Model Input'!E$50)</f>
        <v>Blank</v>
      </c>
      <c r="W2354" s="197" t="str">
        <f t="shared" si="393"/>
        <v>Blank</v>
      </c>
      <c r="X2354" s="197" t="str">
        <f t="shared" si="394"/>
        <v>Blank</v>
      </c>
      <c r="Y2354" s="197" t="str">
        <f t="shared" si="395"/>
        <v>Blank</v>
      </c>
      <c r="Z2354" s="197" t="str">
        <f t="shared" si="396"/>
        <v>Blank</v>
      </c>
      <c r="AA2354" s="223" t="str" cm="1">
        <f t="array" ref="AA2354">_xlfn.IFS(ISTEXT('3 Model Input'!F$70),"Missing",ISTEXT('3 Model Input'!I$70),"Missing",ISNUMBER('3 Model Input'!K$70),'3 Model Input'!K$70*P2354)</f>
        <v>Missing</v>
      </c>
      <c r="AB2354" s="89"/>
      <c r="AC2354" s="227" t="str" cm="1">
        <f t="array" ref="AC2354">IF(D2354=0,"Blank",_xlfn.IFS('3 Model Input'!E$61=1,(V2354*G2354)/T2354,'3 Model Input'!E$61=2,(W2354*G2354)/T2354,'3 Model Input'!E$61=3,(X2354*G2354)/T2354,'3 Model Input'!E$61=4,(Y2354*G2354)/T2354,'3 Model Input'!E$61=5,(Z2354*G2354)/T2354, ISTEXT('3 Model Input'!E$61),"Missing",'3 Model Input'!E$61=6,(AA2354*G2354)/T2354))</f>
        <v>Blank</v>
      </c>
      <c r="AD2354" s="202" t="str">
        <f t="shared" si="397"/>
        <v>Blank</v>
      </c>
      <c r="AE2354" s="202" t="str">
        <f t="shared" si="398"/>
        <v>Blank</v>
      </c>
      <c r="AF2354" s="217" t="str">
        <f t="shared" si="399"/>
        <v>Blank</v>
      </c>
      <c r="AG2354" s="9" t="str" cm="1">
        <f t="array" ref="AG2354">_xlfn.IFS(ISNUMBER(AC2354), "", ISNUMBER(SEARCH("Blank", AC2354)), "", ISERROR(AC2354), "Bad input on tab 3")</f>
        <v/>
      </c>
    </row>
    <row r="2355" spans="2:33" ht="15" customHeight="1" x14ac:dyDescent="0.75">
      <c r="B2355" s="205" t="str">
        <f>'5 Driver Data'!B2355</f>
        <v>2347</v>
      </c>
      <c r="C2355" s="193">
        <f>'5 Driver Data'!C2355</f>
        <v>0</v>
      </c>
      <c r="D2355" s="192">
        <f>'5 Driver Data'!D2355</f>
        <v>0</v>
      </c>
      <c r="E2355" s="191">
        <f>'5 Driver Data'!E2355</f>
        <v>0</v>
      </c>
      <c r="F2355" s="191">
        <f>'5 Driver Data'!F2355</f>
        <v>0</v>
      </c>
      <c r="G2355" s="191">
        <f>'5 Driver Data'!G2355</f>
        <v>0</v>
      </c>
      <c r="H2355" s="191">
        <f>'5 Driver Data'!H2355</f>
        <v>0</v>
      </c>
      <c r="I2355" s="191">
        <f>'5 Driver Data'!I2355</f>
        <v>0</v>
      </c>
      <c r="J2355" s="191">
        <f>'5 Driver Data'!J2355</f>
        <v>0</v>
      </c>
      <c r="K2355" s="206">
        <f>'5 Driver Data'!K2355</f>
        <v>0</v>
      </c>
      <c r="L2355" s="1"/>
      <c r="M2355" s="216" t="str">
        <f>IF(D2355=0,"Blank",'3 Model Input'!E$44*'3 Model Input'!E$45)</f>
        <v>Blank</v>
      </c>
      <c r="N2355" s="197" t="str">
        <f t="shared" si="390"/>
        <v>Blank</v>
      </c>
      <c r="O2355" s="197" t="str">
        <f>IF(D2355=0,"Blank",'3 Model Input'!E$49*(1-'3 Model Input'!E$51))</f>
        <v>Blank</v>
      </c>
      <c r="P2355" s="197" t="str">
        <f t="shared" si="391"/>
        <v>Blank</v>
      </c>
      <c r="Q2355" s="197" t="str">
        <f>IF(D2355=0,"Blank",IF(D2355="BEV",E2355*(1-'3 Model Input'!E$54), E2355))</f>
        <v>Blank</v>
      </c>
      <c r="R2355" s="198" t="str">
        <f>IF(D2355=0,"Blank",IF(D2355="PHEV",F2355/G2355,F2355*(1-'3 Model Input'!E$54)/G2355))</f>
        <v>Blank</v>
      </c>
      <c r="S2355" s="198" t="str">
        <f>IF(D2355=0,"Blank",IF(D2355="PHEV",MIN(M2355,E2355),MIN(M2355,(E2355*(1-'3 Model Input'!E$54)))))</f>
        <v>Blank</v>
      </c>
      <c r="T2355" s="217" t="str">
        <f t="shared" si="392"/>
        <v>Blank</v>
      </c>
      <c r="U2355" s="89"/>
      <c r="V2355" s="216" t="str">
        <f>IF(D2355=0,"Blank",P2355*'3 Model Input'!E$50)</f>
        <v>Blank</v>
      </c>
      <c r="W2355" s="197" t="str">
        <f t="shared" si="393"/>
        <v>Blank</v>
      </c>
      <c r="X2355" s="197" t="str">
        <f t="shared" si="394"/>
        <v>Blank</v>
      </c>
      <c r="Y2355" s="197" t="str">
        <f t="shared" si="395"/>
        <v>Blank</v>
      </c>
      <c r="Z2355" s="197" t="str">
        <f t="shared" si="396"/>
        <v>Blank</v>
      </c>
      <c r="AA2355" s="223" t="str" cm="1">
        <f t="array" ref="AA2355">_xlfn.IFS(ISTEXT('3 Model Input'!F$70),"Missing",ISTEXT('3 Model Input'!I$70),"Missing",ISNUMBER('3 Model Input'!K$70),'3 Model Input'!K$70*P2355)</f>
        <v>Missing</v>
      </c>
      <c r="AB2355" s="89"/>
      <c r="AC2355" s="227" t="str" cm="1">
        <f t="array" ref="AC2355">IF(D2355=0,"Blank",_xlfn.IFS('3 Model Input'!E$61=1,(V2355*G2355)/T2355,'3 Model Input'!E$61=2,(W2355*G2355)/T2355,'3 Model Input'!E$61=3,(X2355*G2355)/T2355,'3 Model Input'!E$61=4,(Y2355*G2355)/T2355,'3 Model Input'!E$61=5,(Z2355*G2355)/T2355, ISTEXT('3 Model Input'!E$61),"Missing",'3 Model Input'!E$61=6,(AA2355*G2355)/T2355))</f>
        <v>Blank</v>
      </c>
      <c r="AD2355" s="202" t="str">
        <f t="shared" si="397"/>
        <v>Blank</v>
      </c>
      <c r="AE2355" s="202" t="str">
        <f t="shared" si="398"/>
        <v>Blank</v>
      </c>
      <c r="AF2355" s="217" t="str">
        <f t="shared" si="399"/>
        <v>Blank</v>
      </c>
      <c r="AG2355" s="9" t="str" cm="1">
        <f t="array" ref="AG2355">_xlfn.IFS(ISNUMBER(AC2355), "", ISNUMBER(SEARCH("Blank", AC2355)), "", ISERROR(AC2355), "Bad input on tab 3")</f>
        <v/>
      </c>
    </row>
    <row r="2356" spans="2:33" ht="15" customHeight="1" x14ac:dyDescent="0.75">
      <c r="B2356" s="205" t="str">
        <f>'5 Driver Data'!B2356</f>
        <v>2348</v>
      </c>
      <c r="C2356" s="193">
        <f>'5 Driver Data'!C2356</f>
        <v>0</v>
      </c>
      <c r="D2356" s="192">
        <f>'5 Driver Data'!D2356</f>
        <v>0</v>
      </c>
      <c r="E2356" s="191">
        <f>'5 Driver Data'!E2356</f>
        <v>0</v>
      </c>
      <c r="F2356" s="191">
        <f>'5 Driver Data'!F2356</f>
        <v>0</v>
      </c>
      <c r="G2356" s="191">
        <f>'5 Driver Data'!G2356</f>
        <v>0</v>
      </c>
      <c r="H2356" s="191">
        <f>'5 Driver Data'!H2356</f>
        <v>0</v>
      </c>
      <c r="I2356" s="191">
        <f>'5 Driver Data'!I2356</f>
        <v>0</v>
      </c>
      <c r="J2356" s="191">
        <f>'5 Driver Data'!J2356</f>
        <v>0</v>
      </c>
      <c r="K2356" s="206">
        <f>'5 Driver Data'!K2356</f>
        <v>0</v>
      </c>
      <c r="L2356" s="1"/>
      <c r="M2356" s="216" t="str">
        <f>IF(D2356=0,"Blank",'3 Model Input'!E$44*'3 Model Input'!E$45)</f>
        <v>Blank</v>
      </c>
      <c r="N2356" s="197" t="str">
        <f t="shared" si="390"/>
        <v>Blank</v>
      </c>
      <c r="O2356" s="197" t="str">
        <f>IF(D2356=0,"Blank",'3 Model Input'!E$49*(1-'3 Model Input'!E$51))</f>
        <v>Blank</v>
      </c>
      <c r="P2356" s="197" t="str">
        <f t="shared" si="391"/>
        <v>Blank</v>
      </c>
      <c r="Q2356" s="197" t="str">
        <f>IF(D2356=0,"Blank",IF(D2356="BEV",E2356*(1-'3 Model Input'!E$54), E2356))</f>
        <v>Blank</v>
      </c>
      <c r="R2356" s="198" t="str">
        <f>IF(D2356=0,"Blank",IF(D2356="PHEV",F2356/G2356,F2356*(1-'3 Model Input'!E$54)/G2356))</f>
        <v>Blank</v>
      </c>
      <c r="S2356" s="198" t="str">
        <f>IF(D2356=0,"Blank",IF(D2356="PHEV",MIN(M2356,E2356),MIN(M2356,(E2356*(1-'3 Model Input'!E$54)))))</f>
        <v>Blank</v>
      </c>
      <c r="T2356" s="217" t="str">
        <f t="shared" si="392"/>
        <v>Blank</v>
      </c>
      <c r="U2356" s="89"/>
      <c r="V2356" s="216" t="str">
        <f>IF(D2356=0,"Blank",P2356*'3 Model Input'!E$50)</f>
        <v>Blank</v>
      </c>
      <c r="W2356" s="197" t="str">
        <f t="shared" si="393"/>
        <v>Blank</v>
      </c>
      <c r="X2356" s="197" t="str">
        <f t="shared" si="394"/>
        <v>Blank</v>
      </c>
      <c r="Y2356" s="197" t="str">
        <f t="shared" si="395"/>
        <v>Blank</v>
      </c>
      <c r="Z2356" s="197" t="str">
        <f t="shared" si="396"/>
        <v>Blank</v>
      </c>
      <c r="AA2356" s="223" t="str" cm="1">
        <f t="array" ref="AA2356">_xlfn.IFS(ISTEXT('3 Model Input'!F$70),"Missing",ISTEXT('3 Model Input'!I$70),"Missing",ISNUMBER('3 Model Input'!K$70),'3 Model Input'!K$70*P2356)</f>
        <v>Missing</v>
      </c>
      <c r="AB2356" s="89"/>
      <c r="AC2356" s="227" t="str" cm="1">
        <f t="array" ref="AC2356">IF(D2356=0,"Blank",_xlfn.IFS('3 Model Input'!E$61=1,(V2356*G2356)/T2356,'3 Model Input'!E$61=2,(W2356*G2356)/T2356,'3 Model Input'!E$61=3,(X2356*G2356)/T2356,'3 Model Input'!E$61=4,(Y2356*G2356)/T2356,'3 Model Input'!E$61=5,(Z2356*G2356)/T2356, ISTEXT('3 Model Input'!E$61),"Missing",'3 Model Input'!E$61=6,(AA2356*G2356)/T2356))</f>
        <v>Blank</v>
      </c>
      <c r="AD2356" s="202" t="str">
        <f t="shared" si="397"/>
        <v>Blank</v>
      </c>
      <c r="AE2356" s="202" t="str">
        <f t="shared" si="398"/>
        <v>Blank</v>
      </c>
      <c r="AF2356" s="217" t="str">
        <f t="shared" si="399"/>
        <v>Blank</v>
      </c>
      <c r="AG2356" s="9" t="str" cm="1">
        <f t="array" ref="AG2356">_xlfn.IFS(ISNUMBER(AC2356), "", ISNUMBER(SEARCH("Blank", AC2356)), "", ISERROR(AC2356), "Bad input on tab 3")</f>
        <v/>
      </c>
    </row>
    <row r="2357" spans="2:33" ht="15" customHeight="1" x14ac:dyDescent="0.75">
      <c r="B2357" s="205" t="str">
        <f>'5 Driver Data'!B2357</f>
        <v>2349</v>
      </c>
      <c r="C2357" s="193">
        <f>'5 Driver Data'!C2357</f>
        <v>0</v>
      </c>
      <c r="D2357" s="192">
        <f>'5 Driver Data'!D2357</f>
        <v>0</v>
      </c>
      <c r="E2357" s="191">
        <f>'5 Driver Data'!E2357</f>
        <v>0</v>
      </c>
      <c r="F2357" s="191">
        <f>'5 Driver Data'!F2357</f>
        <v>0</v>
      </c>
      <c r="G2357" s="191">
        <f>'5 Driver Data'!G2357</f>
        <v>0</v>
      </c>
      <c r="H2357" s="191">
        <f>'5 Driver Data'!H2357</f>
        <v>0</v>
      </c>
      <c r="I2357" s="191">
        <f>'5 Driver Data'!I2357</f>
        <v>0</v>
      </c>
      <c r="J2357" s="191">
        <f>'5 Driver Data'!J2357</f>
        <v>0</v>
      </c>
      <c r="K2357" s="206">
        <f>'5 Driver Data'!K2357</f>
        <v>0</v>
      </c>
      <c r="L2357" s="1"/>
      <c r="M2357" s="216" t="str">
        <f>IF(D2357=0,"Blank",'3 Model Input'!E$44*'3 Model Input'!E$45)</f>
        <v>Blank</v>
      </c>
      <c r="N2357" s="197" t="str">
        <f t="shared" si="390"/>
        <v>Blank</v>
      </c>
      <c r="O2357" s="197" t="str">
        <f>IF(D2357=0,"Blank",'3 Model Input'!E$49*(1-'3 Model Input'!E$51))</f>
        <v>Blank</v>
      </c>
      <c r="P2357" s="197" t="str">
        <f t="shared" si="391"/>
        <v>Blank</v>
      </c>
      <c r="Q2357" s="197" t="str">
        <f>IF(D2357=0,"Blank",IF(D2357="BEV",E2357*(1-'3 Model Input'!E$54), E2357))</f>
        <v>Blank</v>
      </c>
      <c r="R2357" s="198" t="str">
        <f>IF(D2357=0,"Blank",IF(D2357="PHEV",F2357/G2357,F2357*(1-'3 Model Input'!E$54)/G2357))</f>
        <v>Blank</v>
      </c>
      <c r="S2357" s="198" t="str">
        <f>IF(D2357=0,"Blank",IF(D2357="PHEV",MIN(M2357,E2357),MIN(M2357,(E2357*(1-'3 Model Input'!E$54)))))</f>
        <v>Blank</v>
      </c>
      <c r="T2357" s="217" t="str">
        <f t="shared" si="392"/>
        <v>Blank</v>
      </c>
      <c r="U2357" s="89"/>
      <c r="V2357" s="216" t="str">
        <f>IF(D2357=0,"Blank",P2357*'3 Model Input'!E$50)</f>
        <v>Blank</v>
      </c>
      <c r="W2357" s="197" t="str">
        <f t="shared" si="393"/>
        <v>Blank</v>
      </c>
      <c r="X2357" s="197" t="str">
        <f t="shared" si="394"/>
        <v>Blank</v>
      </c>
      <c r="Y2357" s="197" t="str">
        <f t="shared" si="395"/>
        <v>Blank</v>
      </c>
      <c r="Z2357" s="197" t="str">
        <f t="shared" si="396"/>
        <v>Blank</v>
      </c>
      <c r="AA2357" s="223" t="str" cm="1">
        <f t="array" ref="AA2357">_xlfn.IFS(ISTEXT('3 Model Input'!F$70),"Missing",ISTEXT('3 Model Input'!I$70),"Missing",ISNUMBER('3 Model Input'!K$70),'3 Model Input'!K$70*P2357)</f>
        <v>Missing</v>
      </c>
      <c r="AB2357" s="89"/>
      <c r="AC2357" s="227" t="str" cm="1">
        <f t="array" ref="AC2357">IF(D2357=0,"Blank",_xlfn.IFS('3 Model Input'!E$61=1,(V2357*G2357)/T2357,'3 Model Input'!E$61=2,(W2357*G2357)/T2357,'3 Model Input'!E$61=3,(X2357*G2357)/T2357,'3 Model Input'!E$61=4,(Y2357*G2357)/T2357,'3 Model Input'!E$61=5,(Z2357*G2357)/T2357, ISTEXT('3 Model Input'!E$61),"Missing",'3 Model Input'!E$61=6,(AA2357*G2357)/T2357))</f>
        <v>Blank</v>
      </c>
      <c r="AD2357" s="202" t="str">
        <f t="shared" si="397"/>
        <v>Blank</v>
      </c>
      <c r="AE2357" s="202" t="str">
        <f t="shared" si="398"/>
        <v>Blank</v>
      </c>
      <c r="AF2357" s="217" t="str">
        <f t="shared" si="399"/>
        <v>Blank</v>
      </c>
      <c r="AG2357" s="9" t="str" cm="1">
        <f t="array" ref="AG2357">_xlfn.IFS(ISNUMBER(AC2357), "", ISNUMBER(SEARCH("Blank", AC2357)), "", ISERROR(AC2357), "Bad input on tab 3")</f>
        <v/>
      </c>
    </row>
    <row r="2358" spans="2:33" ht="15" customHeight="1" x14ac:dyDescent="0.75">
      <c r="B2358" s="205" t="str">
        <f>'5 Driver Data'!B2358</f>
        <v>2350</v>
      </c>
      <c r="C2358" s="193">
        <f>'5 Driver Data'!C2358</f>
        <v>0</v>
      </c>
      <c r="D2358" s="192">
        <f>'5 Driver Data'!D2358</f>
        <v>0</v>
      </c>
      <c r="E2358" s="191">
        <f>'5 Driver Data'!E2358</f>
        <v>0</v>
      </c>
      <c r="F2358" s="191">
        <f>'5 Driver Data'!F2358</f>
        <v>0</v>
      </c>
      <c r="G2358" s="191">
        <f>'5 Driver Data'!G2358</f>
        <v>0</v>
      </c>
      <c r="H2358" s="191">
        <f>'5 Driver Data'!H2358</f>
        <v>0</v>
      </c>
      <c r="I2358" s="191">
        <f>'5 Driver Data'!I2358</f>
        <v>0</v>
      </c>
      <c r="J2358" s="191">
        <f>'5 Driver Data'!J2358</f>
        <v>0</v>
      </c>
      <c r="K2358" s="206">
        <f>'5 Driver Data'!K2358</f>
        <v>0</v>
      </c>
      <c r="L2358" s="1"/>
      <c r="M2358" s="216" t="str">
        <f>IF(D2358=0,"Blank",'3 Model Input'!E$44*'3 Model Input'!E$45)</f>
        <v>Blank</v>
      </c>
      <c r="N2358" s="197" t="str">
        <f t="shared" si="390"/>
        <v>Blank</v>
      </c>
      <c r="O2358" s="197" t="str">
        <f>IF(D2358=0,"Blank",'3 Model Input'!E$49*(1-'3 Model Input'!E$51))</f>
        <v>Blank</v>
      </c>
      <c r="P2358" s="197" t="str">
        <f t="shared" si="391"/>
        <v>Blank</v>
      </c>
      <c r="Q2358" s="197" t="str">
        <f>IF(D2358=0,"Blank",IF(D2358="BEV",E2358*(1-'3 Model Input'!E$54), E2358))</f>
        <v>Blank</v>
      </c>
      <c r="R2358" s="198" t="str">
        <f>IF(D2358=0,"Blank",IF(D2358="PHEV",F2358/G2358,F2358*(1-'3 Model Input'!E$54)/G2358))</f>
        <v>Blank</v>
      </c>
      <c r="S2358" s="198" t="str">
        <f>IF(D2358=0,"Blank",IF(D2358="PHEV",MIN(M2358,E2358),MIN(M2358,(E2358*(1-'3 Model Input'!E$54)))))</f>
        <v>Blank</v>
      </c>
      <c r="T2358" s="217" t="str">
        <f t="shared" si="392"/>
        <v>Blank</v>
      </c>
      <c r="U2358" s="89"/>
      <c r="V2358" s="216" t="str">
        <f>IF(D2358=0,"Blank",P2358*'3 Model Input'!E$50)</f>
        <v>Blank</v>
      </c>
      <c r="W2358" s="197" t="str">
        <f t="shared" si="393"/>
        <v>Blank</v>
      </c>
      <c r="X2358" s="197" t="str">
        <f t="shared" si="394"/>
        <v>Blank</v>
      </c>
      <c r="Y2358" s="197" t="str">
        <f t="shared" si="395"/>
        <v>Blank</v>
      </c>
      <c r="Z2358" s="197" t="str">
        <f t="shared" si="396"/>
        <v>Blank</v>
      </c>
      <c r="AA2358" s="223" t="str" cm="1">
        <f t="array" ref="AA2358">_xlfn.IFS(ISTEXT('3 Model Input'!F$70),"Missing",ISTEXT('3 Model Input'!I$70),"Missing",ISNUMBER('3 Model Input'!K$70),'3 Model Input'!K$70*P2358)</f>
        <v>Missing</v>
      </c>
      <c r="AB2358" s="89"/>
      <c r="AC2358" s="227" t="str" cm="1">
        <f t="array" ref="AC2358">IF(D2358=0,"Blank",_xlfn.IFS('3 Model Input'!E$61=1,(V2358*G2358)/T2358,'3 Model Input'!E$61=2,(W2358*G2358)/T2358,'3 Model Input'!E$61=3,(X2358*G2358)/T2358,'3 Model Input'!E$61=4,(Y2358*G2358)/T2358,'3 Model Input'!E$61=5,(Z2358*G2358)/T2358, ISTEXT('3 Model Input'!E$61),"Missing",'3 Model Input'!E$61=6,(AA2358*G2358)/T2358))</f>
        <v>Blank</v>
      </c>
      <c r="AD2358" s="202" t="str">
        <f t="shared" si="397"/>
        <v>Blank</v>
      </c>
      <c r="AE2358" s="202" t="str">
        <f t="shared" si="398"/>
        <v>Blank</v>
      </c>
      <c r="AF2358" s="217" t="str">
        <f t="shared" si="399"/>
        <v>Blank</v>
      </c>
      <c r="AG2358" s="9" t="str" cm="1">
        <f t="array" ref="AG2358">_xlfn.IFS(ISNUMBER(AC2358), "", ISNUMBER(SEARCH("Blank", AC2358)), "", ISERROR(AC2358), "Bad input on tab 3")</f>
        <v/>
      </c>
    </row>
    <row r="2359" spans="2:33" ht="15" customHeight="1" x14ac:dyDescent="0.75">
      <c r="B2359" s="205" t="str">
        <f>'5 Driver Data'!B2359</f>
        <v>2351</v>
      </c>
      <c r="C2359" s="193">
        <f>'5 Driver Data'!C2359</f>
        <v>0</v>
      </c>
      <c r="D2359" s="192">
        <f>'5 Driver Data'!D2359</f>
        <v>0</v>
      </c>
      <c r="E2359" s="191">
        <f>'5 Driver Data'!E2359</f>
        <v>0</v>
      </c>
      <c r="F2359" s="191">
        <f>'5 Driver Data'!F2359</f>
        <v>0</v>
      </c>
      <c r="G2359" s="191">
        <f>'5 Driver Data'!G2359</f>
        <v>0</v>
      </c>
      <c r="H2359" s="191">
        <f>'5 Driver Data'!H2359</f>
        <v>0</v>
      </c>
      <c r="I2359" s="191">
        <f>'5 Driver Data'!I2359</f>
        <v>0</v>
      </c>
      <c r="J2359" s="191">
        <f>'5 Driver Data'!J2359</f>
        <v>0</v>
      </c>
      <c r="K2359" s="206">
        <f>'5 Driver Data'!K2359</f>
        <v>0</v>
      </c>
      <c r="L2359" s="1"/>
      <c r="M2359" s="216" t="str">
        <f>IF(D2359=0,"Blank",'3 Model Input'!E$44*'3 Model Input'!E$45)</f>
        <v>Blank</v>
      </c>
      <c r="N2359" s="197" t="str">
        <f t="shared" si="390"/>
        <v>Blank</v>
      </c>
      <c r="O2359" s="197" t="str">
        <f>IF(D2359=0,"Blank",'3 Model Input'!E$49*(1-'3 Model Input'!E$51))</f>
        <v>Blank</v>
      </c>
      <c r="P2359" s="197" t="str">
        <f t="shared" si="391"/>
        <v>Blank</v>
      </c>
      <c r="Q2359" s="197" t="str">
        <f>IF(D2359=0,"Blank",IF(D2359="BEV",E2359*(1-'3 Model Input'!E$54), E2359))</f>
        <v>Blank</v>
      </c>
      <c r="R2359" s="198" t="str">
        <f>IF(D2359=0,"Blank",IF(D2359="PHEV",F2359/G2359,F2359*(1-'3 Model Input'!E$54)/G2359))</f>
        <v>Blank</v>
      </c>
      <c r="S2359" s="198" t="str">
        <f>IF(D2359=0,"Blank",IF(D2359="PHEV",MIN(M2359,E2359),MIN(M2359,(E2359*(1-'3 Model Input'!E$54)))))</f>
        <v>Blank</v>
      </c>
      <c r="T2359" s="217" t="str">
        <f t="shared" si="392"/>
        <v>Blank</v>
      </c>
      <c r="U2359" s="89"/>
      <c r="V2359" s="216" t="str">
        <f>IF(D2359=0,"Blank",P2359*'3 Model Input'!E$50)</f>
        <v>Blank</v>
      </c>
      <c r="W2359" s="197" t="str">
        <f t="shared" si="393"/>
        <v>Blank</v>
      </c>
      <c r="X2359" s="197" t="str">
        <f t="shared" si="394"/>
        <v>Blank</v>
      </c>
      <c r="Y2359" s="197" t="str">
        <f t="shared" si="395"/>
        <v>Blank</v>
      </c>
      <c r="Z2359" s="197" t="str">
        <f t="shared" si="396"/>
        <v>Blank</v>
      </c>
      <c r="AA2359" s="223" t="str" cm="1">
        <f t="array" ref="AA2359">_xlfn.IFS(ISTEXT('3 Model Input'!F$70),"Missing",ISTEXT('3 Model Input'!I$70),"Missing",ISNUMBER('3 Model Input'!K$70),'3 Model Input'!K$70*P2359)</f>
        <v>Missing</v>
      </c>
      <c r="AB2359" s="89"/>
      <c r="AC2359" s="227" t="str" cm="1">
        <f t="array" ref="AC2359">IF(D2359=0,"Blank",_xlfn.IFS('3 Model Input'!E$61=1,(V2359*G2359)/T2359,'3 Model Input'!E$61=2,(W2359*G2359)/T2359,'3 Model Input'!E$61=3,(X2359*G2359)/T2359,'3 Model Input'!E$61=4,(Y2359*G2359)/T2359,'3 Model Input'!E$61=5,(Z2359*G2359)/T2359, ISTEXT('3 Model Input'!E$61),"Missing",'3 Model Input'!E$61=6,(AA2359*G2359)/T2359))</f>
        <v>Blank</v>
      </c>
      <c r="AD2359" s="202" t="str">
        <f t="shared" si="397"/>
        <v>Blank</v>
      </c>
      <c r="AE2359" s="202" t="str">
        <f t="shared" si="398"/>
        <v>Blank</v>
      </c>
      <c r="AF2359" s="217" t="str">
        <f t="shared" si="399"/>
        <v>Blank</v>
      </c>
      <c r="AG2359" s="9" t="str" cm="1">
        <f t="array" ref="AG2359">_xlfn.IFS(ISNUMBER(AC2359), "", ISNUMBER(SEARCH("Blank", AC2359)), "", ISERROR(AC2359), "Bad input on tab 3")</f>
        <v/>
      </c>
    </row>
    <row r="2360" spans="2:33" ht="15" customHeight="1" x14ac:dyDescent="0.75">
      <c r="B2360" s="205" t="str">
        <f>'5 Driver Data'!B2360</f>
        <v>2352</v>
      </c>
      <c r="C2360" s="193">
        <f>'5 Driver Data'!C2360</f>
        <v>0</v>
      </c>
      <c r="D2360" s="192">
        <f>'5 Driver Data'!D2360</f>
        <v>0</v>
      </c>
      <c r="E2360" s="191">
        <f>'5 Driver Data'!E2360</f>
        <v>0</v>
      </c>
      <c r="F2360" s="191">
        <f>'5 Driver Data'!F2360</f>
        <v>0</v>
      </c>
      <c r="G2360" s="191">
        <f>'5 Driver Data'!G2360</f>
        <v>0</v>
      </c>
      <c r="H2360" s="191">
        <f>'5 Driver Data'!H2360</f>
        <v>0</v>
      </c>
      <c r="I2360" s="191">
        <f>'5 Driver Data'!I2360</f>
        <v>0</v>
      </c>
      <c r="J2360" s="191">
        <f>'5 Driver Data'!J2360</f>
        <v>0</v>
      </c>
      <c r="K2360" s="206">
        <f>'5 Driver Data'!K2360</f>
        <v>0</v>
      </c>
      <c r="L2360" s="1"/>
      <c r="M2360" s="216" t="str">
        <f>IF(D2360=0,"Blank",'3 Model Input'!E$44*'3 Model Input'!E$45)</f>
        <v>Blank</v>
      </c>
      <c r="N2360" s="197" t="str">
        <f t="shared" si="390"/>
        <v>Blank</v>
      </c>
      <c r="O2360" s="197" t="str">
        <f>IF(D2360=0,"Blank",'3 Model Input'!E$49*(1-'3 Model Input'!E$51))</f>
        <v>Blank</v>
      </c>
      <c r="P2360" s="197" t="str">
        <f t="shared" si="391"/>
        <v>Blank</v>
      </c>
      <c r="Q2360" s="197" t="str">
        <f>IF(D2360=0,"Blank",IF(D2360="BEV",E2360*(1-'3 Model Input'!E$54), E2360))</f>
        <v>Blank</v>
      </c>
      <c r="R2360" s="198" t="str">
        <f>IF(D2360=0,"Blank",IF(D2360="PHEV",F2360/G2360,F2360*(1-'3 Model Input'!E$54)/G2360))</f>
        <v>Blank</v>
      </c>
      <c r="S2360" s="198" t="str">
        <f>IF(D2360=0,"Blank",IF(D2360="PHEV",MIN(M2360,E2360),MIN(M2360,(E2360*(1-'3 Model Input'!E$54)))))</f>
        <v>Blank</v>
      </c>
      <c r="T2360" s="217" t="str">
        <f t="shared" si="392"/>
        <v>Blank</v>
      </c>
      <c r="U2360" s="89"/>
      <c r="V2360" s="216" t="str">
        <f>IF(D2360=0,"Blank",P2360*'3 Model Input'!E$50)</f>
        <v>Blank</v>
      </c>
      <c r="W2360" s="197" t="str">
        <f t="shared" si="393"/>
        <v>Blank</v>
      </c>
      <c r="X2360" s="197" t="str">
        <f t="shared" si="394"/>
        <v>Blank</v>
      </c>
      <c r="Y2360" s="197" t="str">
        <f t="shared" si="395"/>
        <v>Blank</v>
      </c>
      <c r="Z2360" s="197" t="str">
        <f t="shared" si="396"/>
        <v>Blank</v>
      </c>
      <c r="AA2360" s="223" t="str" cm="1">
        <f t="array" ref="AA2360">_xlfn.IFS(ISTEXT('3 Model Input'!F$70),"Missing",ISTEXT('3 Model Input'!I$70),"Missing",ISNUMBER('3 Model Input'!K$70),'3 Model Input'!K$70*P2360)</f>
        <v>Missing</v>
      </c>
      <c r="AB2360" s="89"/>
      <c r="AC2360" s="227" t="str" cm="1">
        <f t="array" ref="AC2360">IF(D2360=0,"Blank",_xlfn.IFS('3 Model Input'!E$61=1,(V2360*G2360)/T2360,'3 Model Input'!E$61=2,(W2360*G2360)/T2360,'3 Model Input'!E$61=3,(X2360*G2360)/T2360,'3 Model Input'!E$61=4,(Y2360*G2360)/T2360,'3 Model Input'!E$61=5,(Z2360*G2360)/T2360, ISTEXT('3 Model Input'!E$61),"Missing",'3 Model Input'!E$61=6,(AA2360*G2360)/T2360))</f>
        <v>Blank</v>
      </c>
      <c r="AD2360" s="202" t="str">
        <f t="shared" si="397"/>
        <v>Blank</v>
      </c>
      <c r="AE2360" s="202" t="str">
        <f t="shared" si="398"/>
        <v>Blank</v>
      </c>
      <c r="AF2360" s="217" t="str">
        <f t="shared" si="399"/>
        <v>Blank</v>
      </c>
      <c r="AG2360" s="9" t="str" cm="1">
        <f t="array" ref="AG2360">_xlfn.IFS(ISNUMBER(AC2360), "", ISNUMBER(SEARCH("Blank", AC2360)), "", ISERROR(AC2360), "Bad input on tab 3")</f>
        <v/>
      </c>
    </row>
    <row r="2361" spans="2:33" ht="15" customHeight="1" x14ac:dyDescent="0.75">
      <c r="B2361" s="205" t="str">
        <f>'5 Driver Data'!B2361</f>
        <v>2353</v>
      </c>
      <c r="C2361" s="193">
        <f>'5 Driver Data'!C2361</f>
        <v>0</v>
      </c>
      <c r="D2361" s="192">
        <f>'5 Driver Data'!D2361</f>
        <v>0</v>
      </c>
      <c r="E2361" s="191">
        <f>'5 Driver Data'!E2361</f>
        <v>0</v>
      </c>
      <c r="F2361" s="191">
        <f>'5 Driver Data'!F2361</f>
        <v>0</v>
      </c>
      <c r="G2361" s="191">
        <f>'5 Driver Data'!G2361</f>
        <v>0</v>
      </c>
      <c r="H2361" s="191">
        <f>'5 Driver Data'!H2361</f>
        <v>0</v>
      </c>
      <c r="I2361" s="191">
        <f>'5 Driver Data'!I2361</f>
        <v>0</v>
      </c>
      <c r="J2361" s="191">
        <f>'5 Driver Data'!J2361</f>
        <v>0</v>
      </c>
      <c r="K2361" s="206">
        <f>'5 Driver Data'!K2361</f>
        <v>0</v>
      </c>
      <c r="L2361" s="1"/>
      <c r="M2361" s="216" t="str">
        <f>IF(D2361=0,"Blank",'3 Model Input'!E$44*'3 Model Input'!E$45)</f>
        <v>Blank</v>
      </c>
      <c r="N2361" s="197" t="str">
        <f t="shared" si="390"/>
        <v>Blank</v>
      </c>
      <c r="O2361" s="197" t="str">
        <f>IF(D2361=0,"Blank",'3 Model Input'!E$49*(1-'3 Model Input'!E$51))</f>
        <v>Blank</v>
      </c>
      <c r="P2361" s="197" t="str">
        <f t="shared" si="391"/>
        <v>Blank</v>
      </c>
      <c r="Q2361" s="197" t="str">
        <f>IF(D2361=0,"Blank",IF(D2361="BEV",E2361*(1-'3 Model Input'!E$54), E2361))</f>
        <v>Blank</v>
      </c>
      <c r="R2361" s="198" t="str">
        <f>IF(D2361=0,"Blank",IF(D2361="PHEV",F2361/G2361,F2361*(1-'3 Model Input'!E$54)/G2361))</f>
        <v>Blank</v>
      </c>
      <c r="S2361" s="198" t="str">
        <f>IF(D2361=0,"Blank",IF(D2361="PHEV",MIN(M2361,E2361),MIN(M2361,(E2361*(1-'3 Model Input'!E$54)))))</f>
        <v>Blank</v>
      </c>
      <c r="T2361" s="217" t="str">
        <f t="shared" si="392"/>
        <v>Blank</v>
      </c>
      <c r="U2361" s="89"/>
      <c r="V2361" s="216" t="str">
        <f>IF(D2361=0,"Blank",P2361*'3 Model Input'!E$50)</f>
        <v>Blank</v>
      </c>
      <c r="W2361" s="197" t="str">
        <f t="shared" si="393"/>
        <v>Blank</v>
      </c>
      <c r="X2361" s="197" t="str">
        <f t="shared" si="394"/>
        <v>Blank</v>
      </c>
      <c r="Y2361" s="197" t="str">
        <f t="shared" si="395"/>
        <v>Blank</v>
      </c>
      <c r="Z2361" s="197" t="str">
        <f t="shared" si="396"/>
        <v>Blank</v>
      </c>
      <c r="AA2361" s="223" t="str" cm="1">
        <f t="array" ref="AA2361">_xlfn.IFS(ISTEXT('3 Model Input'!F$70),"Missing",ISTEXT('3 Model Input'!I$70),"Missing",ISNUMBER('3 Model Input'!K$70),'3 Model Input'!K$70*P2361)</f>
        <v>Missing</v>
      </c>
      <c r="AB2361" s="89"/>
      <c r="AC2361" s="227" t="str" cm="1">
        <f t="array" ref="AC2361">IF(D2361=0,"Blank",_xlfn.IFS('3 Model Input'!E$61=1,(V2361*G2361)/T2361,'3 Model Input'!E$61=2,(W2361*G2361)/T2361,'3 Model Input'!E$61=3,(X2361*G2361)/T2361,'3 Model Input'!E$61=4,(Y2361*G2361)/T2361,'3 Model Input'!E$61=5,(Z2361*G2361)/T2361, ISTEXT('3 Model Input'!E$61),"Missing",'3 Model Input'!E$61=6,(AA2361*G2361)/T2361))</f>
        <v>Blank</v>
      </c>
      <c r="AD2361" s="202" t="str">
        <f t="shared" si="397"/>
        <v>Blank</v>
      </c>
      <c r="AE2361" s="202" t="str">
        <f t="shared" si="398"/>
        <v>Blank</v>
      </c>
      <c r="AF2361" s="217" t="str">
        <f t="shared" si="399"/>
        <v>Blank</v>
      </c>
      <c r="AG2361" s="9" t="str" cm="1">
        <f t="array" ref="AG2361">_xlfn.IFS(ISNUMBER(AC2361), "", ISNUMBER(SEARCH("Blank", AC2361)), "", ISERROR(AC2361), "Bad input on tab 3")</f>
        <v/>
      </c>
    </row>
    <row r="2362" spans="2:33" ht="15" customHeight="1" x14ac:dyDescent="0.75">
      <c r="B2362" s="205" t="str">
        <f>'5 Driver Data'!B2362</f>
        <v>2354</v>
      </c>
      <c r="C2362" s="193">
        <f>'5 Driver Data'!C2362</f>
        <v>0</v>
      </c>
      <c r="D2362" s="192">
        <f>'5 Driver Data'!D2362</f>
        <v>0</v>
      </c>
      <c r="E2362" s="191">
        <f>'5 Driver Data'!E2362</f>
        <v>0</v>
      </c>
      <c r="F2362" s="191">
        <f>'5 Driver Data'!F2362</f>
        <v>0</v>
      </c>
      <c r="G2362" s="191">
        <f>'5 Driver Data'!G2362</f>
        <v>0</v>
      </c>
      <c r="H2362" s="191">
        <f>'5 Driver Data'!H2362</f>
        <v>0</v>
      </c>
      <c r="I2362" s="191">
        <f>'5 Driver Data'!I2362</f>
        <v>0</v>
      </c>
      <c r="J2362" s="191">
        <f>'5 Driver Data'!J2362</f>
        <v>0</v>
      </c>
      <c r="K2362" s="206">
        <f>'5 Driver Data'!K2362</f>
        <v>0</v>
      </c>
      <c r="L2362" s="1"/>
      <c r="M2362" s="216" t="str">
        <f>IF(D2362=0,"Blank",'3 Model Input'!E$44*'3 Model Input'!E$45)</f>
        <v>Blank</v>
      </c>
      <c r="N2362" s="197" t="str">
        <f t="shared" si="390"/>
        <v>Blank</v>
      </c>
      <c r="O2362" s="197" t="str">
        <f>IF(D2362=0,"Blank",'3 Model Input'!E$49*(1-'3 Model Input'!E$51))</f>
        <v>Blank</v>
      </c>
      <c r="P2362" s="197" t="str">
        <f t="shared" si="391"/>
        <v>Blank</v>
      </c>
      <c r="Q2362" s="197" t="str">
        <f>IF(D2362=0,"Blank",IF(D2362="BEV",E2362*(1-'3 Model Input'!E$54), E2362))</f>
        <v>Blank</v>
      </c>
      <c r="R2362" s="198" t="str">
        <f>IF(D2362=0,"Blank",IF(D2362="PHEV",F2362/G2362,F2362*(1-'3 Model Input'!E$54)/G2362))</f>
        <v>Blank</v>
      </c>
      <c r="S2362" s="198" t="str">
        <f>IF(D2362=0,"Blank",IF(D2362="PHEV",MIN(M2362,E2362),MIN(M2362,(E2362*(1-'3 Model Input'!E$54)))))</f>
        <v>Blank</v>
      </c>
      <c r="T2362" s="217" t="str">
        <f t="shared" si="392"/>
        <v>Blank</v>
      </c>
      <c r="U2362" s="89"/>
      <c r="V2362" s="216" t="str">
        <f>IF(D2362=0,"Blank",P2362*'3 Model Input'!E$50)</f>
        <v>Blank</v>
      </c>
      <c r="W2362" s="197" t="str">
        <f t="shared" si="393"/>
        <v>Blank</v>
      </c>
      <c r="X2362" s="197" t="str">
        <f t="shared" si="394"/>
        <v>Blank</v>
      </c>
      <c r="Y2362" s="197" t="str">
        <f t="shared" si="395"/>
        <v>Blank</v>
      </c>
      <c r="Z2362" s="197" t="str">
        <f t="shared" si="396"/>
        <v>Blank</v>
      </c>
      <c r="AA2362" s="223" t="str" cm="1">
        <f t="array" ref="AA2362">_xlfn.IFS(ISTEXT('3 Model Input'!F$70),"Missing",ISTEXT('3 Model Input'!I$70),"Missing",ISNUMBER('3 Model Input'!K$70),'3 Model Input'!K$70*P2362)</f>
        <v>Missing</v>
      </c>
      <c r="AB2362" s="89"/>
      <c r="AC2362" s="227" t="str" cm="1">
        <f t="array" ref="AC2362">IF(D2362=0,"Blank",_xlfn.IFS('3 Model Input'!E$61=1,(V2362*G2362)/T2362,'3 Model Input'!E$61=2,(W2362*G2362)/T2362,'3 Model Input'!E$61=3,(X2362*G2362)/T2362,'3 Model Input'!E$61=4,(Y2362*G2362)/T2362,'3 Model Input'!E$61=5,(Z2362*G2362)/T2362, ISTEXT('3 Model Input'!E$61),"Missing",'3 Model Input'!E$61=6,(AA2362*G2362)/T2362))</f>
        <v>Blank</v>
      </c>
      <c r="AD2362" s="202" t="str">
        <f t="shared" si="397"/>
        <v>Blank</v>
      </c>
      <c r="AE2362" s="202" t="str">
        <f t="shared" si="398"/>
        <v>Blank</v>
      </c>
      <c r="AF2362" s="217" t="str">
        <f t="shared" si="399"/>
        <v>Blank</v>
      </c>
      <c r="AG2362" s="9" t="str" cm="1">
        <f t="array" ref="AG2362">_xlfn.IFS(ISNUMBER(AC2362), "", ISNUMBER(SEARCH("Blank", AC2362)), "", ISERROR(AC2362), "Bad input on tab 3")</f>
        <v/>
      </c>
    </row>
    <row r="2363" spans="2:33" ht="15" customHeight="1" x14ac:dyDescent="0.75">
      <c r="B2363" s="205" t="str">
        <f>'5 Driver Data'!B2363</f>
        <v>2355</v>
      </c>
      <c r="C2363" s="193">
        <f>'5 Driver Data'!C2363</f>
        <v>0</v>
      </c>
      <c r="D2363" s="192">
        <f>'5 Driver Data'!D2363</f>
        <v>0</v>
      </c>
      <c r="E2363" s="191">
        <f>'5 Driver Data'!E2363</f>
        <v>0</v>
      </c>
      <c r="F2363" s="191">
        <f>'5 Driver Data'!F2363</f>
        <v>0</v>
      </c>
      <c r="G2363" s="191">
        <f>'5 Driver Data'!G2363</f>
        <v>0</v>
      </c>
      <c r="H2363" s="191">
        <f>'5 Driver Data'!H2363</f>
        <v>0</v>
      </c>
      <c r="I2363" s="191">
        <f>'5 Driver Data'!I2363</f>
        <v>0</v>
      </c>
      <c r="J2363" s="191">
        <f>'5 Driver Data'!J2363</f>
        <v>0</v>
      </c>
      <c r="K2363" s="206">
        <f>'5 Driver Data'!K2363</f>
        <v>0</v>
      </c>
      <c r="L2363" s="1"/>
      <c r="M2363" s="216" t="str">
        <f>IF(D2363=0,"Blank",'3 Model Input'!E$44*'3 Model Input'!E$45)</f>
        <v>Blank</v>
      </c>
      <c r="N2363" s="197" t="str">
        <f t="shared" si="390"/>
        <v>Blank</v>
      </c>
      <c r="O2363" s="197" t="str">
        <f>IF(D2363=0,"Blank",'3 Model Input'!E$49*(1-'3 Model Input'!E$51))</f>
        <v>Blank</v>
      </c>
      <c r="P2363" s="197" t="str">
        <f t="shared" si="391"/>
        <v>Blank</v>
      </c>
      <c r="Q2363" s="197" t="str">
        <f>IF(D2363=0,"Blank",IF(D2363="BEV",E2363*(1-'3 Model Input'!E$54), E2363))</f>
        <v>Blank</v>
      </c>
      <c r="R2363" s="198" t="str">
        <f>IF(D2363=0,"Blank",IF(D2363="PHEV",F2363/G2363,F2363*(1-'3 Model Input'!E$54)/G2363))</f>
        <v>Blank</v>
      </c>
      <c r="S2363" s="198" t="str">
        <f>IF(D2363=0,"Blank",IF(D2363="PHEV",MIN(M2363,E2363),MIN(M2363,(E2363*(1-'3 Model Input'!E$54)))))</f>
        <v>Blank</v>
      </c>
      <c r="T2363" s="217" t="str">
        <f t="shared" si="392"/>
        <v>Blank</v>
      </c>
      <c r="U2363" s="89"/>
      <c r="V2363" s="216" t="str">
        <f>IF(D2363=0,"Blank",P2363*'3 Model Input'!E$50)</f>
        <v>Blank</v>
      </c>
      <c r="W2363" s="197" t="str">
        <f t="shared" si="393"/>
        <v>Blank</v>
      </c>
      <c r="X2363" s="197" t="str">
        <f t="shared" si="394"/>
        <v>Blank</v>
      </c>
      <c r="Y2363" s="197" t="str">
        <f t="shared" si="395"/>
        <v>Blank</v>
      </c>
      <c r="Z2363" s="197" t="str">
        <f t="shared" si="396"/>
        <v>Blank</v>
      </c>
      <c r="AA2363" s="223" t="str" cm="1">
        <f t="array" ref="AA2363">_xlfn.IFS(ISTEXT('3 Model Input'!F$70),"Missing",ISTEXT('3 Model Input'!I$70),"Missing",ISNUMBER('3 Model Input'!K$70),'3 Model Input'!K$70*P2363)</f>
        <v>Missing</v>
      </c>
      <c r="AB2363" s="89"/>
      <c r="AC2363" s="227" t="str" cm="1">
        <f t="array" ref="AC2363">IF(D2363=0,"Blank",_xlfn.IFS('3 Model Input'!E$61=1,(V2363*G2363)/T2363,'3 Model Input'!E$61=2,(W2363*G2363)/T2363,'3 Model Input'!E$61=3,(X2363*G2363)/T2363,'3 Model Input'!E$61=4,(Y2363*G2363)/T2363,'3 Model Input'!E$61=5,(Z2363*G2363)/T2363, ISTEXT('3 Model Input'!E$61),"Missing",'3 Model Input'!E$61=6,(AA2363*G2363)/T2363))</f>
        <v>Blank</v>
      </c>
      <c r="AD2363" s="202" t="str">
        <f t="shared" si="397"/>
        <v>Blank</v>
      </c>
      <c r="AE2363" s="202" t="str">
        <f t="shared" si="398"/>
        <v>Blank</v>
      </c>
      <c r="AF2363" s="217" t="str">
        <f t="shared" si="399"/>
        <v>Blank</v>
      </c>
      <c r="AG2363" s="9" t="str" cm="1">
        <f t="array" ref="AG2363">_xlfn.IFS(ISNUMBER(AC2363), "", ISNUMBER(SEARCH("Blank", AC2363)), "", ISERROR(AC2363), "Bad input on tab 3")</f>
        <v/>
      </c>
    </row>
    <row r="2364" spans="2:33" ht="15" customHeight="1" x14ac:dyDescent="0.75">
      <c r="B2364" s="205" t="str">
        <f>'5 Driver Data'!B2364</f>
        <v>2356</v>
      </c>
      <c r="C2364" s="193">
        <f>'5 Driver Data'!C2364</f>
        <v>0</v>
      </c>
      <c r="D2364" s="192">
        <f>'5 Driver Data'!D2364</f>
        <v>0</v>
      </c>
      <c r="E2364" s="191">
        <f>'5 Driver Data'!E2364</f>
        <v>0</v>
      </c>
      <c r="F2364" s="191">
        <f>'5 Driver Data'!F2364</f>
        <v>0</v>
      </c>
      <c r="G2364" s="191">
        <f>'5 Driver Data'!G2364</f>
        <v>0</v>
      </c>
      <c r="H2364" s="191">
        <f>'5 Driver Data'!H2364</f>
        <v>0</v>
      </c>
      <c r="I2364" s="191">
        <f>'5 Driver Data'!I2364</f>
        <v>0</v>
      </c>
      <c r="J2364" s="191">
        <f>'5 Driver Data'!J2364</f>
        <v>0</v>
      </c>
      <c r="K2364" s="206">
        <f>'5 Driver Data'!K2364</f>
        <v>0</v>
      </c>
      <c r="L2364" s="1"/>
      <c r="M2364" s="216" t="str">
        <f>IF(D2364=0,"Blank",'3 Model Input'!E$44*'3 Model Input'!E$45)</f>
        <v>Blank</v>
      </c>
      <c r="N2364" s="197" t="str">
        <f t="shared" si="390"/>
        <v>Blank</v>
      </c>
      <c r="O2364" s="197" t="str">
        <f>IF(D2364=0,"Blank",'3 Model Input'!E$49*(1-'3 Model Input'!E$51))</f>
        <v>Blank</v>
      </c>
      <c r="P2364" s="197" t="str">
        <f t="shared" si="391"/>
        <v>Blank</v>
      </c>
      <c r="Q2364" s="197" t="str">
        <f>IF(D2364=0,"Blank",IF(D2364="BEV",E2364*(1-'3 Model Input'!E$54), E2364))</f>
        <v>Blank</v>
      </c>
      <c r="R2364" s="198" t="str">
        <f>IF(D2364=0,"Blank",IF(D2364="PHEV",F2364/G2364,F2364*(1-'3 Model Input'!E$54)/G2364))</f>
        <v>Blank</v>
      </c>
      <c r="S2364" s="198" t="str">
        <f>IF(D2364=0,"Blank",IF(D2364="PHEV",MIN(M2364,E2364),MIN(M2364,(E2364*(1-'3 Model Input'!E$54)))))</f>
        <v>Blank</v>
      </c>
      <c r="T2364" s="217" t="str">
        <f t="shared" si="392"/>
        <v>Blank</v>
      </c>
      <c r="U2364" s="89"/>
      <c r="V2364" s="216" t="str">
        <f>IF(D2364=0,"Blank",P2364*'3 Model Input'!E$50)</f>
        <v>Blank</v>
      </c>
      <c r="W2364" s="197" t="str">
        <f t="shared" si="393"/>
        <v>Blank</v>
      </c>
      <c r="X2364" s="197" t="str">
        <f t="shared" si="394"/>
        <v>Blank</v>
      </c>
      <c r="Y2364" s="197" t="str">
        <f t="shared" si="395"/>
        <v>Blank</v>
      </c>
      <c r="Z2364" s="197" t="str">
        <f t="shared" si="396"/>
        <v>Blank</v>
      </c>
      <c r="AA2364" s="223" t="str" cm="1">
        <f t="array" ref="AA2364">_xlfn.IFS(ISTEXT('3 Model Input'!F$70),"Missing",ISTEXT('3 Model Input'!I$70),"Missing",ISNUMBER('3 Model Input'!K$70),'3 Model Input'!K$70*P2364)</f>
        <v>Missing</v>
      </c>
      <c r="AB2364" s="89"/>
      <c r="AC2364" s="227" t="str" cm="1">
        <f t="array" ref="AC2364">IF(D2364=0,"Blank",_xlfn.IFS('3 Model Input'!E$61=1,(V2364*G2364)/T2364,'3 Model Input'!E$61=2,(W2364*G2364)/T2364,'3 Model Input'!E$61=3,(X2364*G2364)/T2364,'3 Model Input'!E$61=4,(Y2364*G2364)/T2364,'3 Model Input'!E$61=5,(Z2364*G2364)/T2364, ISTEXT('3 Model Input'!E$61),"Missing",'3 Model Input'!E$61=6,(AA2364*G2364)/T2364))</f>
        <v>Blank</v>
      </c>
      <c r="AD2364" s="202" t="str">
        <f t="shared" si="397"/>
        <v>Blank</v>
      </c>
      <c r="AE2364" s="202" t="str">
        <f t="shared" si="398"/>
        <v>Blank</v>
      </c>
      <c r="AF2364" s="217" t="str">
        <f t="shared" si="399"/>
        <v>Blank</v>
      </c>
      <c r="AG2364" s="9" t="str" cm="1">
        <f t="array" ref="AG2364">_xlfn.IFS(ISNUMBER(AC2364), "", ISNUMBER(SEARCH("Blank", AC2364)), "", ISERROR(AC2364), "Bad input on tab 3")</f>
        <v/>
      </c>
    </row>
    <row r="2365" spans="2:33" ht="15" customHeight="1" x14ac:dyDescent="0.75">
      <c r="B2365" s="205" t="str">
        <f>'5 Driver Data'!B2365</f>
        <v>2357</v>
      </c>
      <c r="C2365" s="193">
        <f>'5 Driver Data'!C2365</f>
        <v>0</v>
      </c>
      <c r="D2365" s="192">
        <f>'5 Driver Data'!D2365</f>
        <v>0</v>
      </c>
      <c r="E2365" s="191">
        <f>'5 Driver Data'!E2365</f>
        <v>0</v>
      </c>
      <c r="F2365" s="191">
        <f>'5 Driver Data'!F2365</f>
        <v>0</v>
      </c>
      <c r="G2365" s="191">
        <f>'5 Driver Data'!G2365</f>
        <v>0</v>
      </c>
      <c r="H2365" s="191">
        <f>'5 Driver Data'!H2365</f>
        <v>0</v>
      </c>
      <c r="I2365" s="191">
        <f>'5 Driver Data'!I2365</f>
        <v>0</v>
      </c>
      <c r="J2365" s="191">
        <f>'5 Driver Data'!J2365</f>
        <v>0</v>
      </c>
      <c r="K2365" s="206">
        <f>'5 Driver Data'!K2365</f>
        <v>0</v>
      </c>
      <c r="L2365" s="1"/>
      <c r="M2365" s="216" t="str">
        <f>IF(D2365=0,"Blank",'3 Model Input'!E$44*'3 Model Input'!E$45)</f>
        <v>Blank</v>
      </c>
      <c r="N2365" s="197" t="str">
        <f t="shared" si="390"/>
        <v>Blank</v>
      </c>
      <c r="O2365" s="197" t="str">
        <f>IF(D2365=0,"Blank",'3 Model Input'!E$49*(1-'3 Model Input'!E$51))</f>
        <v>Blank</v>
      </c>
      <c r="P2365" s="197" t="str">
        <f t="shared" si="391"/>
        <v>Blank</v>
      </c>
      <c r="Q2365" s="197" t="str">
        <f>IF(D2365=0,"Blank",IF(D2365="BEV",E2365*(1-'3 Model Input'!E$54), E2365))</f>
        <v>Blank</v>
      </c>
      <c r="R2365" s="198" t="str">
        <f>IF(D2365=0,"Blank",IF(D2365="PHEV",F2365/G2365,F2365*(1-'3 Model Input'!E$54)/G2365))</f>
        <v>Blank</v>
      </c>
      <c r="S2365" s="198" t="str">
        <f>IF(D2365=0,"Blank",IF(D2365="PHEV",MIN(M2365,E2365),MIN(M2365,(E2365*(1-'3 Model Input'!E$54)))))</f>
        <v>Blank</v>
      </c>
      <c r="T2365" s="217" t="str">
        <f t="shared" si="392"/>
        <v>Blank</v>
      </c>
      <c r="U2365" s="89"/>
      <c r="V2365" s="216" t="str">
        <f>IF(D2365=0,"Blank",P2365*'3 Model Input'!E$50)</f>
        <v>Blank</v>
      </c>
      <c r="W2365" s="197" t="str">
        <f t="shared" si="393"/>
        <v>Blank</v>
      </c>
      <c r="X2365" s="197" t="str">
        <f t="shared" si="394"/>
        <v>Blank</v>
      </c>
      <c r="Y2365" s="197" t="str">
        <f t="shared" si="395"/>
        <v>Blank</v>
      </c>
      <c r="Z2365" s="197" t="str">
        <f t="shared" si="396"/>
        <v>Blank</v>
      </c>
      <c r="AA2365" s="223" t="str" cm="1">
        <f t="array" ref="AA2365">_xlfn.IFS(ISTEXT('3 Model Input'!F$70),"Missing",ISTEXT('3 Model Input'!I$70),"Missing",ISNUMBER('3 Model Input'!K$70),'3 Model Input'!K$70*P2365)</f>
        <v>Missing</v>
      </c>
      <c r="AB2365" s="89"/>
      <c r="AC2365" s="227" t="str" cm="1">
        <f t="array" ref="AC2365">IF(D2365=0,"Blank",_xlfn.IFS('3 Model Input'!E$61=1,(V2365*G2365)/T2365,'3 Model Input'!E$61=2,(W2365*G2365)/T2365,'3 Model Input'!E$61=3,(X2365*G2365)/T2365,'3 Model Input'!E$61=4,(Y2365*G2365)/T2365,'3 Model Input'!E$61=5,(Z2365*G2365)/T2365, ISTEXT('3 Model Input'!E$61),"Missing",'3 Model Input'!E$61=6,(AA2365*G2365)/T2365))</f>
        <v>Blank</v>
      </c>
      <c r="AD2365" s="202" t="str">
        <f t="shared" si="397"/>
        <v>Blank</v>
      </c>
      <c r="AE2365" s="202" t="str">
        <f t="shared" si="398"/>
        <v>Blank</v>
      </c>
      <c r="AF2365" s="217" t="str">
        <f t="shared" si="399"/>
        <v>Blank</v>
      </c>
      <c r="AG2365" s="9" t="str" cm="1">
        <f t="array" ref="AG2365">_xlfn.IFS(ISNUMBER(AC2365), "", ISNUMBER(SEARCH("Blank", AC2365)), "", ISERROR(AC2365), "Bad input on tab 3")</f>
        <v/>
      </c>
    </row>
    <row r="2366" spans="2:33" ht="15" customHeight="1" x14ac:dyDescent="0.75">
      <c r="B2366" s="205" t="str">
        <f>'5 Driver Data'!B2366</f>
        <v>2358</v>
      </c>
      <c r="C2366" s="193">
        <f>'5 Driver Data'!C2366</f>
        <v>0</v>
      </c>
      <c r="D2366" s="192">
        <f>'5 Driver Data'!D2366</f>
        <v>0</v>
      </c>
      <c r="E2366" s="191">
        <f>'5 Driver Data'!E2366</f>
        <v>0</v>
      </c>
      <c r="F2366" s="191">
        <f>'5 Driver Data'!F2366</f>
        <v>0</v>
      </c>
      <c r="G2366" s="191">
        <f>'5 Driver Data'!G2366</f>
        <v>0</v>
      </c>
      <c r="H2366" s="191">
        <f>'5 Driver Data'!H2366</f>
        <v>0</v>
      </c>
      <c r="I2366" s="191">
        <f>'5 Driver Data'!I2366</f>
        <v>0</v>
      </c>
      <c r="J2366" s="191">
        <f>'5 Driver Data'!J2366</f>
        <v>0</v>
      </c>
      <c r="K2366" s="206">
        <f>'5 Driver Data'!K2366</f>
        <v>0</v>
      </c>
      <c r="L2366" s="1"/>
      <c r="M2366" s="216" t="str">
        <f>IF(D2366=0,"Blank",'3 Model Input'!E$44*'3 Model Input'!E$45)</f>
        <v>Blank</v>
      </c>
      <c r="N2366" s="197" t="str">
        <f t="shared" si="390"/>
        <v>Blank</v>
      </c>
      <c r="O2366" s="197" t="str">
        <f>IF(D2366=0,"Blank",'3 Model Input'!E$49*(1-'3 Model Input'!E$51))</f>
        <v>Blank</v>
      </c>
      <c r="P2366" s="197" t="str">
        <f t="shared" si="391"/>
        <v>Blank</v>
      </c>
      <c r="Q2366" s="197" t="str">
        <f>IF(D2366=0,"Blank",IF(D2366="BEV",E2366*(1-'3 Model Input'!E$54), E2366))</f>
        <v>Blank</v>
      </c>
      <c r="R2366" s="198" t="str">
        <f>IF(D2366=0,"Blank",IF(D2366="PHEV",F2366/G2366,F2366*(1-'3 Model Input'!E$54)/G2366))</f>
        <v>Blank</v>
      </c>
      <c r="S2366" s="198" t="str">
        <f>IF(D2366=0,"Blank",IF(D2366="PHEV",MIN(M2366,E2366),MIN(M2366,(E2366*(1-'3 Model Input'!E$54)))))</f>
        <v>Blank</v>
      </c>
      <c r="T2366" s="217" t="str">
        <f t="shared" si="392"/>
        <v>Blank</v>
      </c>
      <c r="U2366" s="89"/>
      <c r="V2366" s="216" t="str">
        <f>IF(D2366=0,"Blank",P2366*'3 Model Input'!E$50)</f>
        <v>Blank</v>
      </c>
      <c r="W2366" s="197" t="str">
        <f t="shared" si="393"/>
        <v>Blank</v>
      </c>
      <c r="X2366" s="197" t="str">
        <f t="shared" si="394"/>
        <v>Blank</v>
      </c>
      <c r="Y2366" s="197" t="str">
        <f t="shared" si="395"/>
        <v>Blank</v>
      </c>
      <c r="Z2366" s="197" t="str">
        <f t="shared" si="396"/>
        <v>Blank</v>
      </c>
      <c r="AA2366" s="223" t="str" cm="1">
        <f t="array" ref="AA2366">_xlfn.IFS(ISTEXT('3 Model Input'!F$70),"Missing",ISTEXT('3 Model Input'!I$70),"Missing",ISNUMBER('3 Model Input'!K$70),'3 Model Input'!K$70*P2366)</f>
        <v>Missing</v>
      </c>
      <c r="AB2366" s="89"/>
      <c r="AC2366" s="227" t="str" cm="1">
        <f t="array" ref="AC2366">IF(D2366=0,"Blank",_xlfn.IFS('3 Model Input'!E$61=1,(V2366*G2366)/T2366,'3 Model Input'!E$61=2,(W2366*G2366)/T2366,'3 Model Input'!E$61=3,(X2366*G2366)/T2366,'3 Model Input'!E$61=4,(Y2366*G2366)/T2366,'3 Model Input'!E$61=5,(Z2366*G2366)/T2366, ISTEXT('3 Model Input'!E$61),"Missing",'3 Model Input'!E$61=6,(AA2366*G2366)/T2366))</f>
        <v>Blank</v>
      </c>
      <c r="AD2366" s="202" t="str">
        <f t="shared" si="397"/>
        <v>Blank</v>
      </c>
      <c r="AE2366" s="202" t="str">
        <f t="shared" si="398"/>
        <v>Blank</v>
      </c>
      <c r="AF2366" s="217" t="str">
        <f t="shared" si="399"/>
        <v>Blank</v>
      </c>
      <c r="AG2366" s="9" t="str" cm="1">
        <f t="array" ref="AG2366">_xlfn.IFS(ISNUMBER(AC2366), "", ISNUMBER(SEARCH("Blank", AC2366)), "", ISERROR(AC2366), "Bad input on tab 3")</f>
        <v/>
      </c>
    </row>
    <row r="2367" spans="2:33" ht="15" customHeight="1" x14ac:dyDescent="0.75">
      <c r="B2367" s="205" t="str">
        <f>'5 Driver Data'!B2367</f>
        <v>2359</v>
      </c>
      <c r="C2367" s="193">
        <f>'5 Driver Data'!C2367</f>
        <v>0</v>
      </c>
      <c r="D2367" s="192">
        <f>'5 Driver Data'!D2367</f>
        <v>0</v>
      </c>
      <c r="E2367" s="191">
        <f>'5 Driver Data'!E2367</f>
        <v>0</v>
      </c>
      <c r="F2367" s="191">
        <f>'5 Driver Data'!F2367</f>
        <v>0</v>
      </c>
      <c r="G2367" s="191">
        <f>'5 Driver Data'!G2367</f>
        <v>0</v>
      </c>
      <c r="H2367" s="191">
        <f>'5 Driver Data'!H2367</f>
        <v>0</v>
      </c>
      <c r="I2367" s="191">
        <f>'5 Driver Data'!I2367</f>
        <v>0</v>
      </c>
      <c r="J2367" s="191">
        <f>'5 Driver Data'!J2367</f>
        <v>0</v>
      </c>
      <c r="K2367" s="206">
        <f>'5 Driver Data'!K2367</f>
        <v>0</v>
      </c>
      <c r="L2367" s="1"/>
      <c r="M2367" s="216" t="str">
        <f>IF(D2367=0,"Blank",'3 Model Input'!E$44*'3 Model Input'!E$45)</f>
        <v>Blank</v>
      </c>
      <c r="N2367" s="197" t="str">
        <f t="shared" si="390"/>
        <v>Blank</v>
      </c>
      <c r="O2367" s="197" t="str">
        <f>IF(D2367=0,"Blank",'3 Model Input'!E$49*(1-'3 Model Input'!E$51))</f>
        <v>Blank</v>
      </c>
      <c r="P2367" s="197" t="str">
        <f t="shared" si="391"/>
        <v>Blank</v>
      </c>
      <c r="Q2367" s="197" t="str">
        <f>IF(D2367=0,"Blank",IF(D2367="BEV",E2367*(1-'3 Model Input'!E$54), E2367))</f>
        <v>Blank</v>
      </c>
      <c r="R2367" s="198" t="str">
        <f>IF(D2367=0,"Blank",IF(D2367="PHEV",F2367/G2367,F2367*(1-'3 Model Input'!E$54)/G2367))</f>
        <v>Blank</v>
      </c>
      <c r="S2367" s="198" t="str">
        <f>IF(D2367=0,"Blank",IF(D2367="PHEV",MIN(M2367,E2367),MIN(M2367,(E2367*(1-'3 Model Input'!E$54)))))</f>
        <v>Blank</v>
      </c>
      <c r="T2367" s="217" t="str">
        <f t="shared" si="392"/>
        <v>Blank</v>
      </c>
      <c r="U2367" s="89"/>
      <c r="V2367" s="216" t="str">
        <f>IF(D2367=0,"Blank",P2367*'3 Model Input'!E$50)</f>
        <v>Blank</v>
      </c>
      <c r="W2367" s="197" t="str">
        <f t="shared" si="393"/>
        <v>Blank</v>
      </c>
      <c r="X2367" s="197" t="str">
        <f t="shared" si="394"/>
        <v>Blank</v>
      </c>
      <c r="Y2367" s="197" t="str">
        <f t="shared" si="395"/>
        <v>Blank</v>
      </c>
      <c r="Z2367" s="197" t="str">
        <f t="shared" si="396"/>
        <v>Blank</v>
      </c>
      <c r="AA2367" s="223" t="str" cm="1">
        <f t="array" ref="AA2367">_xlfn.IFS(ISTEXT('3 Model Input'!F$70),"Missing",ISTEXT('3 Model Input'!I$70),"Missing",ISNUMBER('3 Model Input'!K$70),'3 Model Input'!K$70*P2367)</f>
        <v>Missing</v>
      </c>
      <c r="AB2367" s="89"/>
      <c r="AC2367" s="227" t="str" cm="1">
        <f t="array" ref="AC2367">IF(D2367=0,"Blank",_xlfn.IFS('3 Model Input'!E$61=1,(V2367*G2367)/T2367,'3 Model Input'!E$61=2,(W2367*G2367)/T2367,'3 Model Input'!E$61=3,(X2367*G2367)/T2367,'3 Model Input'!E$61=4,(Y2367*G2367)/T2367,'3 Model Input'!E$61=5,(Z2367*G2367)/T2367, ISTEXT('3 Model Input'!E$61),"Missing",'3 Model Input'!E$61=6,(AA2367*G2367)/T2367))</f>
        <v>Blank</v>
      </c>
      <c r="AD2367" s="202" t="str">
        <f t="shared" si="397"/>
        <v>Blank</v>
      </c>
      <c r="AE2367" s="202" t="str">
        <f t="shared" si="398"/>
        <v>Blank</v>
      </c>
      <c r="AF2367" s="217" t="str">
        <f t="shared" si="399"/>
        <v>Blank</v>
      </c>
      <c r="AG2367" s="9" t="str" cm="1">
        <f t="array" ref="AG2367">_xlfn.IFS(ISNUMBER(AC2367), "", ISNUMBER(SEARCH("Blank", AC2367)), "", ISERROR(AC2367), "Bad input on tab 3")</f>
        <v/>
      </c>
    </row>
    <row r="2368" spans="2:33" ht="15" customHeight="1" x14ac:dyDescent="0.75">
      <c r="B2368" s="205" t="str">
        <f>'5 Driver Data'!B2368</f>
        <v>2360</v>
      </c>
      <c r="C2368" s="193">
        <f>'5 Driver Data'!C2368</f>
        <v>0</v>
      </c>
      <c r="D2368" s="192">
        <f>'5 Driver Data'!D2368</f>
        <v>0</v>
      </c>
      <c r="E2368" s="191">
        <f>'5 Driver Data'!E2368</f>
        <v>0</v>
      </c>
      <c r="F2368" s="191">
        <f>'5 Driver Data'!F2368</f>
        <v>0</v>
      </c>
      <c r="G2368" s="191">
        <f>'5 Driver Data'!G2368</f>
        <v>0</v>
      </c>
      <c r="H2368" s="191">
        <f>'5 Driver Data'!H2368</f>
        <v>0</v>
      </c>
      <c r="I2368" s="191">
        <f>'5 Driver Data'!I2368</f>
        <v>0</v>
      </c>
      <c r="J2368" s="191">
        <f>'5 Driver Data'!J2368</f>
        <v>0</v>
      </c>
      <c r="K2368" s="206">
        <f>'5 Driver Data'!K2368</f>
        <v>0</v>
      </c>
      <c r="L2368" s="1"/>
      <c r="M2368" s="216" t="str">
        <f>IF(D2368=0,"Blank",'3 Model Input'!E$44*'3 Model Input'!E$45)</f>
        <v>Blank</v>
      </c>
      <c r="N2368" s="197" t="str">
        <f t="shared" si="390"/>
        <v>Blank</v>
      </c>
      <c r="O2368" s="197" t="str">
        <f>IF(D2368=0,"Blank",'3 Model Input'!E$49*(1-'3 Model Input'!E$51))</f>
        <v>Blank</v>
      </c>
      <c r="P2368" s="197" t="str">
        <f t="shared" si="391"/>
        <v>Blank</v>
      </c>
      <c r="Q2368" s="197" t="str">
        <f>IF(D2368=0,"Blank",IF(D2368="BEV",E2368*(1-'3 Model Input'!E$54), E2368))</f>
        <v>Blank</v>
      </c>
      <c r="R2368" s="198" t="str">
        <f>IF(D2368=0,"Blank",IF(D2368="PHEV",F2368/G2368,F2368*(1-'3 Model Input'!E$54)/G2368))</f>
        <v>Blank</v>
      </c>
      <c r="S2368" s="198" t="str">
        <f>IF(D2368=0,"Blank",IF(D2368="PHEV",MIN(M2368,E2368),MIN(M2368,(E2368*(1-'3 Model Input'!E$54)))))</f>
        <v>Blank</v>
      </c>
      <c r="T2368" s="217" t="str">
        <f t="shared" si="392"/>
        <v>Blank</v>
      </c>
      <c r="U2368" s="89"/>
      <c r="V2368" s="216" t="str">
        <f>IF(D2368=0,"Blank",P2368*'3 Model Input'!E$50)</f>
        <v>Blank</v>
      </c>
      <c r="W2368" s="197" t="str">
        <f t="shared" si="393"/>
        <v>Blank</v>
      </c>
      <c r="X2368" s="197" t="str">
        <f t="shared" si="394"/>
        <v>Blank</v>
      </c>
      <c r="Y2368" s="197" t="str">
        <f t="shared" si="395"/>
        <v>Blank</v>
      </c>
      <c r="Z2368" s="197" t="str">
        <f t="shared" si="396"/>
        <v>Blank</v>
      </c>
      <c r="AA2368" s="223" t="str" cm="1">
        <f t="array" ref="AA2368">_xlfn.IFS(ISTEXT('3 Model Input'!F$70),"Missing",ISTEXT('3 Model Input'!I$70),"Missing",ISNUMBER('3 Model Input'!K$70),'3 Model Input'!K$70*P2368)</f>
        <v>Missing</v>
      </c>
      <c r="AB2368" s="89"/>
      <c r="AC2368" s="227" t="str" cm="1">
        <f t="array" ref="AC2368">IF(D2368=0,"Blank",_xlfn.IFS('3 Model Input'!E$61=1,(V2368*G2368)/T2368,'3 Model Input'!E$61=2,(W2368*G2368)/T2368,'3 Model Input'!E$61=3,(X2368*G2368)/T2368,'3 Model Input'!E$61=4,(Y2368*G2368)/T2368,'3 Model Input'!E$61=5,(Z2368*G2368)/T2368, ISTEXT('3 Model Input'!E$61),"Missing",'3 Model Input'!E$61=6,(AA2368*G2368)/T2368))</f>
        <v>Blank</v>
      </c>
      <c r="AD2368" s="202" t="str">
        <f t="shared" si="397"/>
        <v>Blank</v>
      </c>
      <c r="AE2368" s="202" t="str">
        <f t="shared" si="398"/>
        <v>Blank</v>
      </c>
      <c r="AF2368" s="217" t="str">
        <f t="shared" si="399"/>
        <v>Blank</v>
      </c>
      <c r="AG2368" s="9" t="str" cm="1">
        <f t="array" ref="AG2368">_xlfn.IFS(ISNUMBER(AC2368), "", ISNUMBER(SEARCH("Blank", AC2368)), "", ISERROR(AC2368), "Bad input on tab 3")</f>
        <v/>
      </c>
    </row>
    <row r="2369" spans="2:33" ht="15" customHeight="1" x14ac:dyDescent="0.75">
      <c r="B2369" s="205" t="str">
        <f>'5 Driver Data'!B2369</f>
        <v>2361</v>
      </c>
      <c r="C2369" s="193">
        <f>'5 Driver Data'!C2369</f>
        <v>0</v>
      </c>
      <c r="D2369" s="192">
        <f>'5 Driver Data'!D2369</f>
        <v>0</v>
      </c>
      <c r="E2369" s="191">
        <f>'5 Driver Data'!E2369</f>
        <v>0</v>
      </c>
      <c r="F2369" s="191">
        <f>'5 Driver Data'!F2369</f>
        <v>0</v>
      </c>
      <c r="G2369" s="191">
        <f>'5 Driver Data'!G2369</f>
        <v>0</v>
      </c>
      <c r="H2369" s="191">
        <f>'5 Driver Data'!H2369</f>
        <v>0</v>
      </c>
      <c r="I2369" s="191">
        <f>'5 Driver Data'!I2369</f>
        <v>0</v>
      </c>
      <c r="J2369" s="191">
        <f>'5 Driver Data'!J2369</f>
        <v>0</v>
      </c>
      <c r="K2369" s="206">
        <f>'5 Driver Data'!K2369</f>
        <v>0</v>
      </c>
      <c r="L2369" s="1"/>
      <c r="M2369" s="216" t="str">
        <f>IF(D2369=0,"Blank",'3 Model Input'!E$44*'3 Model Input'!E$45)</f>
        <v>Blank</v>
      </c>
      <c r="N2369" s="197" t="str">
        <f t="shared" si="390"/>
        <v>Blank</v>
      </c>
      <c r="O2369" s="197" t="str">
        <f>IF(D2369=0,"Blank",'3 Model Input'!E$49*(1-'3 Model Input'!E$51))</f>
        <v>Blank</v>
      </c>
      <c r="P2369" s="197" t="str">
        <f t="shared" si="391"/>
        <v>Blank</v>
      </c>
      <c r="Q2369" s="197" t="str">
        <f>IF(D2369=0,"Blank",IF(D2369="BEV",E2369*(1-'3 Model Input'!E$54), E2369))</f>
        <v>Blank</v>
      </c>
      <c r="R2369" s="198" t="str">
        <f>IF(D2369=0,"Blank",IF(D2369="PHEV",F2369/G2369,F2369*(1-'3 Model Input'!E$54)/G2369))</f>
        <v>Blank</v>
      </c>
      <c r="S2369" s="198" t="str">
        <f>IF(D2369=0,"Blank",IF(D2369="PHEV",MIN(M2369,E2369),MIN(M2369,(E2369*(1-'3 Model Input'!E$54)))))</f>
        <v>Blank</v>
      </c>
      <c r="T2369" s="217" t="str">
        <f t="shared" si="392"/>
        <v>Blank</v>
      </c>
      <c r="U2369" s="89"/>
      <c r="V2369" s="216" t="str">
        <f>IF(D2369=0,"Blank",P2369*'3 Model Input'!E$50)</f>
        <v>Blank</v>
      </c>
      <c r="W2369" s="197" t="str">
        <f t="shared" si="393"/>
        <v>Blank</v>
      </c>
      <c r="X2369" s="197" t="str">
        <f t="shared" si="394"/>
        <v>Blank</v>
      </c>
      <c r="Y2369" s="197" t="str">
        <f t="shared" si="395"/>
        <v>Blank</v>
      </c>
      <c r="Z2369" s="197" t="str">
        <f t="shared" si="396"/>
        <v>Blank</v>
      </c>
      <c r="AA2369" s="223" t="str" cm="1">
        <f t="array" ref="AA2369">_xlfn.IFS(ISTEXT('3 Model Input'!F$70),"Missing",ISTEXT('3 Model Input'!I$70),"Missing",ISNUMBER('3 Model Input'!K$70),'3 Model Input'!K$70*P2369)</f>
        <v>Missing</v>
      </c>
      <c r="AB2369" s="89"/>
      <c r="AC2369" s="227" t="str" cm="1">
        <f t="array" ref="AC2369">IF(D2369=0,"Blank",_xlfn.IFS('3 Model Input'!E$61=1,(V2369*G2369)/T2369,'3 Model Input'!E$61=2,(W2369*G2369)/T2369,'3 Model Input'!E$61=3,(X2369*G2369)/T2369,'3 Model Input'!E$61=4,(Y2369*G2369)/T2369,'3 Model Input'!E$61=5,(Z2369*G2369)/T2369, ISTEXT('3 Model Input'!E$61),"Missing",'3 Model Input'!E$61=6,(AA2369*G2369)/T2369))</f>
        <v>Blank</v>
      </c>
      <c r="AD2369" s="202" t="str">
        <f t="shared" si="397"/>
        <v>Blank</v>
      </c>
      <c r="AE2369" s="202" t="str">
        <f t="shared" si="398"/>
        <v>Blank</v>
      </c>
      <c r="AF2369" s="217" t="str">
        <f t="shared" si="399"/>
        <v>Blank</v>
      </c>
      <c r="AG2369" s="9" t="str" cm="1">
        <f t="array" ref="AG2369">_xlfn.IFS(ISNUMBER(AC2369), "", ISNUMBER(SEARCH("Blank", AC2369)), "", ISERROR(AC2369), "Bad input on tab 3")</f>
        <v/>
      </c>
    </row>
    <row r="2370" spans="2:33" ht="15" customHeight="1" x14ac:dyDescent="0.75">
      <c r="B2370" s="205" t="str">
        <f>'5 Driver Data'!B2370</f>
        <v>2362</v>
      </c>
      <c r="C2370" s="193">
        <f>'5 Driver Data'!C2370</f>
        <v>0</v>
      </c>
      <c r="D2370" s="192">
        <f>'5 Driver Data'!D2370</f>
        <v>0</v>
      </c>
      <c r="E2370" s="191">
        <f>'5 Driver Data'!E2370</f>
        <v>0</v>
      </c>
      <c r="F2370" s="191">
        <f>'5 Driver Data'!F2370</f>
        <v>0</v>
      </c>
      <c r="G2370" s="191">
        <f>'5 Driver Data'!G2370</f>
        <v>0</v>
      </c>
      <c r="H2370" s="191">
        <f>'5 Driver Data'!H2370</f>
        <v>0</v>
      </c>
      <c r="I2370" s="191">
        <f>'5 Driver Data'!I2370</f>
        <v>0</v>
      </c>
      <c r="J2370" s="191">
        <f>'5 Driver Data'!J2370</f>
        <v>0</v>
      </c>
      <c r="K2370" s="206">
        <f>'5 Driver Data'!K2370</f>
        <v>0</v>
      </c>
      <c r="L2370" s="1"/>
      <c r="M2370" s="216" t="str">
        <f>IF(D2370=0,"Blank",'3 Model Input'!E$44*'3 Model Input'!E$45)</f>
        <v>Blank</v>
      </c>
      <c r="N2370" s="197" t="str">
        <f t="shared" si="390"/>
        <v>Blank</v>
      </c>
      <c r="O2370" s="197" t="str">
        <f>IF(D2370=0,"Blank",'3 Model Input'!E$49*(1-'3 Model Input'!E$51))</f>
        <v>Blank</v>
      </c>
      <c r="P2370" s="197" t="str">
        <f t="shared" si="391"/>
        <v>Blank</v>
      </c>
      <c r="Q2370" s="197" t="str">
        <f>IF(D2370=0,"Blank",IF(D2370="BEV",E2370*(1-'3 Model Input'!E$54), E2370))</f>
        <v>Blank</v>
      </c>
      <c r="R2370" s="198" t="str">
        <f>IF(D2370=0,"Blank",IF(D2370="PHEV",F2370/G2370,F2370*(1-'3 Model Input'!E$54)/G2370))</f>
        <v>Blank</v>
      </c>
      <c r="S2370" s="198" t="str">
        <f>IF(D2370=0,"Blank",IF(D2370="PHEV",MIN(M2370,E2370),MIN(M2370,(E2370*(1-'3 Model Input'!E$54)))))</f>
        <v>Blank</v>
      </c>
      <c r="T2370" s="217" t="str">
        <f t="shared" si="392"/>
        <v>Blank</v>
      </c>
      <c r="U2370" s="89"/>
      <c r="V2370" s="216" t="str">
        <f>IF(D2370=0,"Blank",P2370*'3 Model Input'!E$50)</f>
        <v>Blank</v>
      </c>
      <c r="W2370" s="197" t="str">
        <f t="shared" si="393"/>
        <v>Blank</v>
      </c>
      <c r="X2370" s="197" t="str">
        <f t="shared" si="394"/>
        <v>Blank</v>
      </c>
      <c r="Y2370" s="197" t="str">
        <f t="shared" si="395"/>
        <v>Blank</v>
      </c>
      <c r="Z2370" s="197" t="str">
        <f t="shared" si="396"/>
        <v>Blank</v>
      </c>
      <c r="AA2370" s="223" t="str" cm="1">
        <f t="array" ref="AA2370">_xlfn.IFS(ISTEXT('3 Model Input'!F$70),"Missing",ISTEXT('3 Model Input'!I$70),"Missing",ISNUMBER('3 Model Input'!K$70),'3 Model Input'!K$70*P2370)</f>
        <v>Missing</v>
      </c>
      <c r="AB2370" s="89"/>
      <c r="AC2370" s="227" t="str" cm="1">
        <f t="array" ref="AC2370">IF(D2370=0,"Blank",_xlfn.IFS('3 Model Input'!E$61=1,(V2370*G2370)/T2370,'3 Model Input'!E$61=2,(W2370*G2370)/T2370,'3 Model Input'!E$61=3,(X2370*G2370)/T2370,'3 Model Input'!E$61=4,(Y2370*G2370)/T2370,'3 Model Input'!E$61=5,(Z2370*G2370)/T2370, ISTEXT('3 Model Input'!E$61),"Missing",'3 Model Input'!E$61=6,(AA2370*G2370)/T2370))</f>
        <v>Blank</v>
      </c>
      <c r="AD2370" s="202" t="str">
        <f t="shared" si="397"/>
        <v>Blank</v>
      </c>
      <c r="AE2370" s="202" t="str">
        <f t="shared" si="398"/>
        <v>Blank</v>
      </c>
      <c r="AF2370" s="217" t="str">
        <f t="shared" si="399"/>
        <v>Blank</v>
      </c>
      <c r="AG2370" s="9" t="str" cm="1">
        <f t="array" ref="AG2370">_xlfn.IFS(ISNUMBER(AC2370), "", ISNUMBER(SEARCH("Blank", AC2370)), "", ISERROR(AC2370), "Bad input on tab 3")</f>
        <v/>
      </c>
    </row>
    <row r="2371" spans="2:33" ht="15" customHeight="1" x14ac:dyDescent="0.75">
      <c r="B2371" s="205" t="str">
        <f>'5 Driver Data'!B2371</f>
        <v>2363</v>
      </c>
      <c r="C2371" s="193">
        <f>'5 Driver Data'!C2371</f>
        <v>0</v>
      </c>
      <c r="D2371" s="192">
        <f>'5 Driver Data'!D2371</f>
        <v>0</v>
      </c>
      <c r="E2371" s="191">
        <f>'5 Driver Data'!E2371</f>
        <v>0</v>
      </c>
      <c r="F2371" s="191">
        <f>'5 Driver Data'!F2371</f>
        <v>0</v>
      </c>
      <c r="G2371" s="191">
        <f>'5 Driver Data'!G2371</f>
        <v>0</v>
      </c>
      <c r="H2371" s="191">
        <f>'5 Driver Data'!H2371</f>
        <v>0</v>
      </c>
      <c r="I2371" s="191">
        <f>'5 Driver Data'!I2371</f>
        <v>0</v>
      </c>
      <c r="J2371" s="191">
        <f>'5 Driver Data'!J2371</f>
        <v>0</v>
      </c>
      <c r="K2371" s="206">
        <f>'5 Driver Data'!K2371</f>
        <v>0</v>
      </c>
      <c r="L2371" s="1"/>
      <c r="M2371" s="216" t="str">
        <f>IF(D2371=0,"Blank",'3 Model Input'!E$44*'3 Model Input'!E$45)</f>
        <v>Blank</v>
      </c>
      <c r="N2371" s="197" t="str">
        <f t="shared" si="390"/>
        <v>Blank</v>
      </c>
      <c r="O2371" s="197" t="str">
        <f>IF(D2371=0,"Blank",'3 Model Input'!E$49*(1-'3 Model Input'!E$51))</f>
        <v>Blank</v>
      </c>
      <c r="P2371" s="197" t="str">
        <f t="shared" si="391"/>
        <v>Blank</v>
      </c>
      <c r="Q2371" s="197" t="str">
        <f>IF(D2371=0,"Blank",IF(D2371="BEV",E2371*(1-'3 Model Input'!E$54), E2371))</f>
        <v>Blank</v>
      </c>
      <c r="R2371" s="198" t="str">
        <f>IF(D2371=0,"Blank",IF(D2371="PHEV",F2371/G2371,F2371*(1-'3 Model Input'!E$54)/G2371))</f>
        <v>Blank</v>
      </c>
      <c r="S2371" s="198" t="str">
        <f>IF(D2371=0,"Blank",IF(D2371="PHEV",MIN(M2371,E2371),MIN(M2371,(E2371*(1-'3 Model Input'!E$54)))))</f>
        <v>Blank</v>
      </c>
      <c r="T2371" s="217" t="str">
        <f t="shared" si="392"/>
        <v>Blank</v>
      </c>
      <c r="U2371" s="89"/>
      <c r="V2371" s="216" t="str">
        <f>IF(D2371=0,"Blank",P2371*'3 Model Input'!E$50)</f>
        <v>Blank</v>
      </c>
      <c r="W2371" s="197" t="str">
        <f t="shared" si="393"/>
        <v>Blank</v>
      </c>
      <c r="X2371" s="197" t="str">
        <f t="shared" si="394"/>
        <v>Blank</v>
      </c>
      <c r="Y2371" s="197" t="str">
        <f t="shared" si="395"/>
        <v>Blank</v>
      </c>
      <c r="Z2371" s="197" t="str">
        <f t="shared" si="396"/>
        <v>Blank</v>
      </c>
      <c r="AA2371" s="223" t="str" cm="1">
        <f t="array" ref="AA2371">_xlfn.IFS(ISTEXT('3 Model Input'!F$70),"Missing",ISTEXT('3 Model Input'!I$70),"Missing",ISNUMBER('3 Model Input'!K$70),'3 Model Input'!K$70*P2371)</f>
        <v>Missing</v>
      </c>
      <c r="AB2371" s="89"/>
      <c r="AC2371" s="227" t="str" cm="1">
        <f t="array" ref="AC2371">IF(D2371=0,"Blank",_xlfn.IFS('3 Model Input'!E$61=1,(V2371*G2371)/T2371,'3 Model Input'!E$61=2,(W2371*G2371)/T2371,'3 Model Input'!E$61=3,(X2371*G2371)/T2371,'3 Model Input'!E$61=4,(Y2371*G2371)/T2371,'3 Model Input'!E$61=5,(Z2371*G2371)/T2371, ISTEXT('3 Model Input'!E$61),"Missing",'3 Model Input'!E$61=6,(AA2371*G2371)/T2371))</f>
        <v>Blank</v>
      </c>
      <c r="AD2371" s="202" t="str">
        <f t="shared" si="397"/>
        <v>Blank</v>
      </c>
      <c r="AE2371" s="202" t="str">
        <f t="shared" si="398"/>
        <v>Blank</v>
      </c>
      <c r="AF2371" s="217" t="str">
        <f t="shared" si="399"/>
        <v>Blank</v>
      </c>
      <c r="AG2371" s="9" t="str" cm="1">
        <f t="array" ref="AG2371">_xlfn.IFS(ISNUMBER(AC2371), "", ISNUMBER(SEARCH("Blank", AC2371)), "", ISERROR(AC2371), "Bad input on tab 3")</f>
        <v/>
      </c>
    </row>
    <row r="2372" spans="2:33" ht="15" customHeight="1" x14ac:dyDescent="0.75">
      <c r="B2372" s="205" t="str">
        <f>'5 Driver Data'!B2372</f>
        <v>2364</v>
      </c>
      <c r="C2372" s="193">
        <f>'5 Driver Data'!C2372</f>
        <v>0</v>
      </c>
      <c r="D2372" s="192">
        <f>'5 Driver Data'!D2372</f>
        <v>0</v>
      </c>
      <c r="E2372" s="191">
        <f>'5 Driver Data'!E2372</f>
        <v>0</v>
      </c>
      <c r="F2372" s="191">
        <f>'5 Driver Data'!F2372</f>
        <v>0</v>
      </c>
      <c r="G2372" s="191">
        <f>'5 Driver Data'!G2372</f>
        <v>0</v>
      </c>
      <c r="H2372" s="191">
        <f>'5 Driver Data'!H2372</f>
        <v>0</v>
      </c>
      <c r="I2372" s="191">
        <f>'5 Driver Data'!I2372</f>
        <v>0</v>
      </c>
      <c r="J2372" s="191">
        <f>'5 Driver Data'!J2372</f>
        <v>0</v>
      </c>
      <c r="K2372" s="206">
        <f>'5 Driver Data'!K2372</f>
        <v>0</v>
      </c>
      <c r="L2372" s="1"/>
      <c r="M2372" s="216" t="str">
        <f>IF(D2372=0,"Blank",'3 Model Input'!E$44*'3 Model Input'!E$45)</f>
        <v>Blank</v>
      </c>
      <c r="N2372" s="197" t="str">
        <f t="shared" si="390"/>
        <v>Blank</v>
      </c>
      <c r="O2372" s="197" t="str">
        <f>IF(D2372=0,"Blank",'3 Model Input'!E$49*(1-'3 Model Input'!E$51))</f>
        <v>Blank</v>
      </c>
      <c r="P2372" s="197" t="str">
        <f t="shared" si="391"/>
        <v>Blank</v>
      </c>
      <c r="Q2372" s="197" t="str">
        <f>IF(D2372=0,"Blank",IF(D2372="BEV",E2372*(1-'3 Model Input'!E$54), E2372))</f>
        <v>Blank</v>
      </c>
      <c r="R2372" s="198" t="str">
        <f>IF(D2372=0,"Blank",IF(D2372="PHEV",F2372/G2372,F2372*(1-'3 Model Input'!E$54)/G2372))</f>
        <v>Blank</v>
      </c>
      <c r="S2372" s="198" t="str">
        <f>IF(D2372=0,"Blank",IF(D2372="PHEV",MIN(M2372,E2372),MIN(M2372,(E2372*(1-'3 Model Input'!E$54)))))</f>
        <v>Blank</v>
      </c>
      <c r="T2372" s="217" t="str">
        <f t="shared" si="392"/>
        <v>Blank</v>
      </c>
      <c r="U2372" s="89"/>
      <c r="V2372" s="216" t="str">
        <f>IF(D2372=0,"Blank",P2372*'3 Model Input'!E$50)</f>
        <v>Blank</v>
      </c>
      <c r="W2372" s="197" t="str">
        <f t="shared" si="393"/>
        <v>Blank</v>
      </c>
      <c r="X2372" s="197" t="str">
        <f t="shared" si="394"/>
        <v>Blank</v>
      </c>
      <c r="Y2372" s="197" t="str">
        <f t="shared" si="395"/>
        <v>Blank</v>
      </c>
      <c r="Z2372" s="197" t="str">
        <f t="shared" si="396"/>
        <v>Blank</v>
      </c>
      <c r="AA2372" s="223" t="str" cm="1">
        <f t="array" ref="AA2372">_xlfn.IFS(ISTEXT('3 Model Input'!F$70),"Missing",ISTEXT('3 Model Input'!I$70),"Missing",ISNUMBER('3 Model Input'!K$70),'3 Model Input'!K$70*P2372)</f>
        <v>Missing</v>
      </c>
      <c r="AB2372" s="89"/>
      <c r="AC2372" s="227" t="str" cm="1">
        <f t="array" ref="AC2372">IF(D2372=0,"Blank",_xlfn.IFS('3 Model Input'!E$61=1,(V2372*G2372)/T2372,'3 Model Input'!E$61=2,(W2372*G2372)/T2372,'3 Model Input'!E$61=3,(X2372*G2372)/T2372,'3 Model Input'!E$61=4,(Y2372*G2372)/T2372,'3 Model Input'!E$61=5,(Z2372*G2372)/T2372, ISTEXT('3 Model Input'!E$61),"Missing",'3 Model Input'!E$61=6,(AA2372*G2372)/T2372))</f>
        <v>Blank</v>
      </c>
      <c r="AD2372" s="202" t="str">
        <f t="shared" si="397"/>
        <v>Blank</v>
      </c>
      <c r="AE2372" s="202" t="str">
        <f t="shared" si="398"/>
        <v>Blank</v>
      </c>
      <c r="AF2372" s="217" t="str">
        <f t="shared" si="399"/>
        <v>Blank</v>
      </c>
      <c r="AG2372" s="9" t="str" cm="1">
        <f t="array" ref="AG2372">_xlfn.IFS(ISNUMBER(AC2372), "", ISNUMBER(SEARCH("Blank", AC2372)), "", ISERROR(AC2372), "Bad input on tab 3")</f>
        <v/>
      </c>
    </row>
    <row r="2373" spans="2:33" ht="15" customHeight="1" x14ac:dyDescent="0.75">
      <c r="B2373" s="205" t="str">
        <f>'5 Driver Data'!B2373</f>
        <v>2365</v>
      </c>
      <c r="C2373" s="193">
        <f>'5 Driver Data'!C2373</f>
        <v>0</v>
      </c>
      <c r="D2373" s="192">
        <f>'5 Driver Data'!D2373</f>
        <v>0</v>
      </c>
      <c r="E2373" s="191">
        <f>'5 Driver Data'!E2373</f>
        <v>0</v>
      </c>
      <c r="F2373" s="191">
        <f>'5 Driver Data'!F2373</f>
        <v>0</v>
      </c>
      <c r="G2373" s="191">
        <f>'5 Driver Data'!G2373</f>
        <v>0</v>
      </c>
      <c r="H2373" s="191">
        <f>'5 Driver Data'!H2373</f>
        <v>0</v>
      </c>
      <c r="I2373" s="191">
        <f>'5 Driver Data'!I2373</f>
        <v>0</v>
      </c>
      <c r="J2373" s="191">
        <f>'5 Driver Data'!J2373</f>
        <v>0</v>
      </c>
      <c r="K2373" s="206">
        <f>'5 Driver Data'!K2373</f>
        <v>0</v>
      </c>
      <c r="L2373" s="1"/>
      <c r="M2373" s="216" t="str">
        <f>IF(D2373=0,"Blank",'3 Model Input'!E$44*'3 Model Input'!E$45)</f>
        <v>Blank</v>
      </c>
      <c r="N2373" s="197" t="str">
        <f t="shared" si="390"/>
        <v>Blank</v>
      </c>
      <c r="O2373" s="197" t="str">
        <f>IF(D2373=0,"Blank",'3 Model Input'!E$49*(1-'3 Model Input'!E$51))</f>
        <v>Blank</v>
      </c>
      <c r="P2373" s="197" t="str">
        <f t="shared" si="391"/>
        <v>Blank</v>
      </c>
      <c r="Q2373" s="197" t="str">
        <f>IF(D2373=0,"Blank",IF(D2373="BEV",E2373*(1-'3 Model Input'!E$54), E2373))</f>
        <v>Blank</v>
      </c>
      <c r="R2373" s="198" t="str">
        <f>IF(D2373=0,"Blank",IF(D2373="PHEV",F2373/G2373,F2373*(1-'3 Model Input'!E$54)/G2373))</f>
        <v>Blank</v>
      </c>
      <c r="S2373" s="198" t="str">
        <f>IF(D2373=0,"Blank",IF(D2373="PHEV",MIN(M2373,E2373),MIN(M2373,(E2373*(1-'3 Model Input'!E$54)))))</f>
        <v>Blank</v>
      </c>
      <c r="T2373" s="217" t="str">
        <f t="shared" si="392"/>
        <v>Blank</v>
      </c>
      <c r="U2373" s="89"/>
      <c r="V2373" s="216" t="str">
        <f>IF(D2373=0,"Blank",P2373*'3 Model Input'!E$50)</f>
        <v>Blank</v>
      </c>
      <c r="W2373" s="197" t="str">
        <f t="shared" si="393"/>
        <v>Blank</v>
      </c>
      <c r="X2373" s="197" t="str">
        <f t="shared" si="394"/>
        <v>Blank</v>
      </c>
      <c r="Y2373" s="197" t="str">
        <f t="shared" si="395"/>
        <v>Blank</v>
      </c>
      <c r="Z2373" s="197" t="str">
        <f t="shared" si="396"/>
        <v>Blank</v>
      </c>
      <c r="AA2373" s="223" t="str" cm="1">
        <f t="array" ref="AA2373">_xlfn.IFS(ISTEXT('3 Model Input'!F$70),"Missing",ISTEXT('3 Model Input'!I$70),"Missing",ISNUMBER('3 Model Input'!K$70),'3 Model Input'!K$70*P2373)</f>
        <v>Missing</v>
      </c>
      <c r="AB2373" s="89"/>
      <c r="AC2373" s="227" t="str" cm="1">
        <f t="array" ref="AC2373">IF(D2373=0,"Blank",_xlfn.IFS('3 Model Input'!E$61=1,(V2373*G2373)/T2373,'3 Model Input'!E$61=2,(W2373*G2373)/T2373,'3 Model Input'!E$61=3,(X2373*G2373)/T2373,'3 Model Input'!E$61=4,(Y2373*G2373)/T2373,'3 Model Input'!E$61=5,(Z2373*G2373)/T2373, ISTEXT('3 Model Input'!E$61),"Missing",'3 Model Input'!E$61=6,(AA2373*G2373)/T2373))</f>
        <v>Blank</v>
      </c>
      <c r="AD2373" s="202" t="str">
        <f t="shared" si="397"/>
        <v>Blank</v>
      </c>
      <c r="AE2373" s="202" t="str">
        <f t="shared" si="398"/>
        <v>Blank</v>
      </c>
      <c r="AF2373" s="217" t="str">
        <f t="shared" si="399"/>
        <v>Blank</v>
      </c>
      <c r="AG2373" s="9" t="str" cm="1">
        <f t="array" ref="AG2373">_xlfn.IFS(ISNUMBER(AC2373), "", ISNUMBER(SEARCH("Blank", AC2373)), "", ISERROR(AC2373), "Bad input on tab 3")</f>
        <v/>
      </c>
    </row>
    <row r="2374" spans="2:33" ht="15" customHeight="1" x14ac:dyDescent="0.75">
      <c r="B2374" s="205" t="str">
        <f>'5 Driver Data'!B2374</f>
        <v>2366</v>
      </c>
      <c r="C2374" s="193">
        <f>'5 Driver Data'!C2374</f>
        <v>0</v>
      </c>
      <c r="D2374" s="192">
        <f>'5 Driver Data'!D2374</f>
        <v>0</v>
      </c>
      <c r="E2374" s="191">
        <f>'5 Driver Data'!E2374</f>
        <v>0</v>
      </c>
      <c r="F2374" s="191">
        <f>'5 Driver Data'!F2374</f>
        <v>0</v>
      </c>
      <c r="G2374" s="191">
        <f>'5 Driver Data'!G2374</f>
        <v>0</v>
      </c>
      <c r="H2374" s="191">
        <f>'5 Driver Data'!H2374</f>
        <v>0</v>
      </c>
      <c r="I2374" s="191">
        <f>'5 Driver Data'!I2374</f>
        <v>0</v>
      </c>
      <c r="J2374" s="191">
        <f>'5 Driver Data'!J2374</f>
        <v>0</v>
      </c>
      <c r="K2374" s="206">
        <f>'5 Driver Data'!K2374</f>
        <v>0</v>
      </c>
      <c r="L2374" s="1"/>
      <c r="M2374" s="216" t="str">
        <f>IF(D2374=0,"Blank",'3 Model Input'!E$44*'3 Model Input'!E$45)</f>
        <v>Blank</v>
      </c>
      <c r="N2374" s="197" t="str">
        <f t="shared" si="390"/>
        <v>Blank</v>
      </c>
      <c r="O2374" s="197" t="str">
        <f>IF(D2374=0,"Blank",'3 Model Input'!E$49*(1-'3 Model Input'!E$51))</f>
        <v>Blank</v>
      </c>
      <c r="P2374" s="197" t="str">
        <f t="shared" si="391"/>
        <v>Blank</v>
      </c>
      <c r="Q2374" s="197" t="str">
        <f>IF(D2374=0,"Blank",IF(D2374="BEV",E2374*(1-'3 Model Input'!E$54), E2374))</f>
        <v>Blank</v>
      </c>
      <c r="R2374" s="198" t="str">
        <f>IF(D2374=0,"Blank",IF(D2374="PHEV",F2374/G2374,F2374*(1-'3 Model Input'!E$54)/G2374))</f>
        <v>Blank</v>
      </c>
      <c r="S2374" s="198" t="str">
        <f>IF(D2374=0,"Blank",IF(D2374="PHEV",MIN(M2374,E2374),MIN(M2374,(E2374*(1-'3 Model Input'!E$54)))))</f>
        <v>Blank</v>
      </c>
      <c r="T2374" s="217" t="str">
        <f t="shared" si="392"/>
        <v>Blank</v>
      </c>
      <c r="U2374" s="89"/>
      <c r="V2374" s="216" t="str">
        <f>IF(D2374=0,"Blank",P2374*'3 Model Input'!E$50)</f>
        <v>Blank</v>
      </c>
      <c r="W2374" s="197" t="str">
        <f t="shared" si="393"/>
        <v>Blank</v>
      </c>
      <c r="X2374" s="197" t="str">
        <f t="shared" si="394"/>
        <v>Blank</v>
      </c>
      <c r="Y2374" s="197" t="str">
        <f t="shared" si="395"/>
        <v>Blank</v>
      </c>
      <c r="Z2374" s="197" t="str">
        <f t="shared" si="396"/>
        <v>Blank</v>
      </c>
      <c r="AA2374" s="223" t="str" cm="1">
        <f t="array" ref="AA2374">_xlfn.IFS(ISTEXT('3 Model Input'!F$70),"Missing",ISTEXT('3 Model Input'!I$70),"Missing",ISNUMBER('3 Model Input'!K$70),'3 Model Input'!K$70*P2374)</f>
        <v>Missing</v>
      </c>
      <c r="AB2374" s="89"/>
      <c r="AC2374" s="227" t="str" cm="1">
        <f t="array" ref="AC2374">IF(D2374=0,"Blank",_xlfn.IFS('3 Model Input'!E$61=1,(V2374*G2374)/T2374,'3 Model Input'!E$61=2,(W2374*G2374)/T2374,'3 Model Input'!E$61=3,(X2374*G2374)/T2374,'3 Model Input'!E$61=4,(Y2374*G2374)/T2374,'3 Model Input'!E$61=5,(Z2374*G2374)/T2374, ISTEXT('3 Model Input'!E$61),"Missing",'3 Model Input'!E$61=6,(AA2374*G2374)/T2374))</f>
        <v>Blank</v>
      </c>
      <c r="AD2374" s="202" t="str">
        <f t="shared" si="397"/>
        <v>Blank</v>
      </c>
      <c r="AE2374" s="202" t="str">
        <f t="shared" si="398"/>
        <v>Blank</v>
      </c>
      <c r="AF2374" s="217" t="str">
        <f t="shared" si="399"/>
        <v>Blank</v>
      </c>
      <c r="AG2374" s="9" t="str" cm="1">
        <f t="array" ref="AG2374">_xlfn.IFS(ISNUMBER(AC2374), "", ISNUMBER(SEARCH("Blank", AC2374)), "", ISERROR(AC2374), "Bad input on tab 3")</f>
        <v/>
      </c>
    </row>
    <row r="2375" spans="2:33" ht="15" customHeight="1" x14ac:dyDescent="0.75">
      <c r="B2375" s="205" t="str">
        <f>'5 Driver Data'!B2375</f>
        <v>2367</v>
      </c>
      <c r="C2375" s="193">
        <f>'5 Driver Data'!C2375</f>
        <v>0</v>
      </c>
      <c r="D2375" s="192">
        <f>'5 Driver Data'!D2375</f>
        <v>0</v>
      </c>
      <c r="E2375" s="191">
        <f>'5 Driver Data'!E2375</f>
        <v>0</v>
      </c>
      <c r="F2375" s="191">
        <f>'5 Driver Data'!F2375</f>
        <v>0</v>
      </c>
      <c r="G2375" s="191">
        <f>'5 Driver Data'!G2375</f>
        <v>0</v>
      </c>
      <c r="H2375" s="191">
        <f>'5 Driver Data'!H2375</f>
        <v>0</v>
      </c>
      <c r="I2375" s="191">
        <f>'5 Driver Data'!I2375</f>
        <v>0</v>
      </c>
      <c r="J2375" s="191">
        <f>'5 Driver Data'!J2375</f>
        <v>0</v>
      </c>
      <c r="K2375" s="206">
        <f>'5 Driver Data'!K2375</f>
        <v>0</v>
      </c>
      <c r="L2375" s="1"/>
      <c r="M2375" s="216" t="str">
        <f>IF(D2375=0,"Blank",'3 Model Input'!E$44*'3 Model Input'!E$45)</f>
        <v>Blank</v>
      </c>
      <c r="N2375" s="197" t="str">
        <f t="shared" si="390"/>
        <v>Blank</v>
      </c>
      <c r="O2375" s="197" t="str">
        <f>IF(D2375=0,"Blank",'3 Model Input'!E$49*(1-'3 Model Input'!E$51))</f>
        <v>Blank</v>
      </c>
      <c r="P2375" s="197" t="str">
        <f t="shared" si="391"/>
        <v>Blank</v>
      </c>
      <c r="Q2375" s="197" t="str">
        <f>IF(D2375=0,"Blank",IF(D2375="BEV",E2375*(1-'3 Model Input'!E$54), E2375))</f>
        <v>Blank</v>
      </c>
      <c r="R2375" s="198" t="str">
        <f>IF(D2375=0,"Blank",IF(D2375="PHEV",F2375/G2375,F2375*(1-'3 Model Input'!E$54)/G2375))</f>
        <v>Blank</v>
      </c>
      <c r="S2375" s="198" t="str">
        <f>IF(D2375=0,"Blank",IF(D2375="PHEV",MIN(M2375,E2375),MIN(M2375,(E2375*(1-'3 Model Input'!E$54)))))</f>
        <v>Blank</v>
      </c>
      <c r="T2375" s="217" t="str">
        <f t="shared" si="392"/>
        <v>Blank</v>
      </c>
      <c r="U2375" s="89"/>
      <c r="V2375" s="216" t="str">
        <f>IF(D2375=0,"Blank",P2375*'3 Model Input'!E$50)</f>
        <v>Blank</v>
      </c>
      <c r="W2375" s="197" t="str">
        <f t="shared" si="393"/>
        <v>Blank</v>
      </c>
      <c r="X2375" s="197" t="str">
        <f t="shared" si="394"/>
        <v>Blank</v>
      </c>
      <c r="Y2375" s="197" t="str">
        <f t="shared" si="395"/>
        <v>Blank</v>
      </c>
      <c r="Z2375" s="197" t="str">
        <f t="shared" si="396"/>
        <v>Blank</v>
      </c>
      <c r="AA2375" s="223" t="str" cm="1">
        <f t="array" ref="AA2375">_xlfn.IFS(ISTEXT('3 Model Input'!F$70),"Missing",ISTEXT('3 Model Input'!I$70),"Missing",ISNUMBER('3 Model Input'!K$70),'3 Model Input'!K$70*P2375)</f>
        <v>Missing</v>
      </c>
      <c r="AB2375" s="89"/>
      <c r="AC2375" s="227" t="str" cm="1">
        <f t="array" ref="AC2375">IF(D2375=0,"Blank",_xlfn.IFS('3 Model Input'!E$61=1,(V2375*G2375)/T2375,'3 Model Input'!E$61=2,(W2375*G2375)/T2375,'3 Model Input'!E$61=3,(X2375*G2375)/T2375,'3 Model Input'!E$61=4,(Y2375*G2375)/T2375,'3 Model Input'!E$61=5,(Z2375*G2375)/T2375, ISTEXT('3 Model Input'!E$61),"Missing",'3 Model Input'!E$61=6,(AA2375*G2375)/T2375))</f>
        <v>Blank</v>
      </c>
      <c r="AD2375" s="202" t="str">
        <f t="shared" si="397"/>
        <v>Blank</v>
      </c>
      <c r="AE2375" s="202" t="str">
        <f t="shared" si="398"/>
        <v>Blank</v>
      </c>
      <c r="AF2375" s="217" t="str">
        <f t="shared" si="399"/>
        <v>Blank</v>
      </c>
      <c r="AG2375" s="9" t="str" cm="1">
        <f t="array" ref="AG2375">_xlfn.IFS(ISNUMBER(AC2375), "", ISNUMBER(SEARCH("Blank", AC2375)), "", ISERROR(AC2375), "Bad input on tab 3")</f>
        <v/>
      </c>
    </row>
    <row r="2376" spans="2:33" ht="15" customHeight="1" x14ac:dyDescent="0.75">
      <c r="B2376" s="205" t="str">
        <f>'5 Driver Data'!B2376</f>
        <v>2368</v>
      </c>
      <c r="C2376" s="193">
        <f>'5 Driver Data'!C2376</f>
        <v>0</v>
      </c>
      <c r="D2376" s="192">
        <f>'5 Driver Data'!D2376</f>
        <v>0</v>
      </c>
      <c r="E2376" s="191">
        <f>'5 Driver Data'!E2376</f>
        <v>0</v>
      </c>
      <c r="F2376" s="191">
        <f>'5 Driver Data'!F2376</f>
        <v>0</v>
      </c>
      <c r="G2376" s="191">
        <f>'5 Driver Data'!G2376</f>
        <v>0</v>
      </c>
      <c r="H2376" s="191">
        <f>'5 Driver Data'!H2376</f>
        <v>0</v>
      </c>
      <c r="I2376" s="191">
        <f>'5 Driver Data'!I2376</f>
        <v>0</v>
      </c>
      <c r="J2376" s="191">
        <f>'5 Driver Data'!J2376</f>
        <v>0</v>
      </c>
      <c r="K2376" s="206">
        <f>'5 Driver Data'!K2376</f>
        <v>0</v>
      </c>
      <c r="L2376" s="1"/>
      <c r="M2376" s="216" t="str">
        <f>IF(D2376=0,"Blank",'3 Model Input'!E$44*'3 Model Input'!E$45)</f>
        <v>Blank</v>
      </c>
      <c r="N2376" s="197" t="str">
        <f t="shared" si="390"/>
        <v>Blank</v>
      </c>
      <c r="O2376" s="197" t="str">
        <f>IF(D2376=0,"Blank",'3 Model Input'!E$49*(1-'3 Model Input'!E$51))</f>
        <v>Blank</v>
      </c>
      <c r="P2376" s="197" t="str">
        <f t="shared" si="391"/>
        <v>Blank</v>
      </c>
      <c r="Q2376" s="197" t="str">
        <f>IF(D2376=0,"Blank",IF(D2376="BEV",E2376*(1-'3 Model Input'!E$54), E2376))</f>
        <v>Blank</v>
      </c>
      <c r="R2376" s="198" t="str">
        <f>IF(D2376=0,"Blank",IF(D2376="PHEV",F2376/G2376,F2376*(1-'3 Model Input'!E$54)/G2376))</f>
        <v>Blank</v>
      </c>
      <c r="S2376" s="198" t="str">
        <f>IF(D2376=0,"Blank",IF(D2376="PHEV",MIN(M2376,E2376),MIN(M2376,(E2376*(1-'3 Model Input'!E$54)))))</f>
        <v>Blank</v>
      </c>
      <c r="T2376" s="217" t="str">
        <f t="shared" si="392"/>
        <v>Blank</v>
      </c>
      <c r="U2376" s="89"/>
      <c r="V2376" s="216" t="str">
        <f>IF(D2376=0,"Blank",P2376*'3 Model Input'!E$50)</f>
        <v>Blank</v>
      </c>
      <c r="W2376" s="197" t="str">
        <f t="shared" si="393"/>
        <v>Blank</v>
      </c>
      <c r="X2376" s="197" t="str">
        <f t="shared" si="394"/>
        <v>Blank</v>
      </c>
      <c r="Y2376" s="197" t="str">
        <f t="shared" si="395"/>
        <v>Blank</v>
      </c>
      <c r="Z2376" s="197" t="str">
        <f t="shared" si="396"/>
        <v>Blank</v>
      </c>
      <c r="AA2376" s="223" t="str" cm="1">
        <f t="array" ref="AA2376">_xlfn.IFS(ISTEXT('3 Model Input'!F$70),"Missing",ISTEXT('3 Model Input'!I$70),"Missing",ISNUMBER('3 Model Input'!K$70),'3 Model Input'!K$70*P2376)</f>
        <v>Missing</v>
      </c>
      <c r="AB2376" s="89"/>
      <c r="AC2376" s="227" t="str" cm="1">
        <f t="array" ref="AC2376">IF(D2376=0,"Blank",_xlfn.IFS('3 Model Input'!E$61=1,(V2376*G2376)/T2376,'3 Model Input'!E$61=2,(W2376*G2376)/T2376,'3 Model Input'!E$61=3,(X2376*G2376)/T2376,'3 Model Input'!E$61=4,(Y2376*G2376)/T2376,'3 Model Input'!E$61=5,(Z2376*G2376)/T2376, ISTEXT('3 Model Input'!E$61),"Missing",'3 Model Input'!E$61=6,(AA2376*G2376)/T2376))</f>
        <v>Blank</v>
      </c>
      <c r="AD2376" s="202" t="str">
        <f t="shared" si="397"/>
        <v>Blank</v>
      </c>
      <c r="AE2376" s="202" t="str">
        <f t="shared" si="398"/>
        <v>Blank</v>
      </c>
      <c r="AF2376" s="217" t="str">
        <f t="shared" si="399"/>
        <v>Blank</v>
      </c>
      <c r="AG2376" s="9" t="str" cm="1">
        <f t="array" ref="AG2376">_xlfn.IFS(ISNUMBER(AC2376), "", ISNUMBER(SEARCH("Blank", AC2376)), "", ISERROR(AC2376), "Bad input on tab 3")</f>
        <v/>
      </c>
    </row>
    <row r="2377" spans="2:33" ht="15" customHeight="1" x14ac:dyDescent="0.75">
      <c r="B2377" s="205" t="str">
        <f>'5 Driver Data'!B2377</f>
        <v>2369</v>
      </c>
      <c r="C2377" s="193">
        <f>'5 Driver Data'!C2377</f>
        <v>0</v>
      </c>
      <c r="D2377" s="192">
        <f>'5 Driver Data'!D2377</f>
        <v>0</v>
      </c>
      <c r="E2377" s="191">
        <f>'5 Driver Data'!E2377</f>
        <v>0</v>
      </c>
      <c r="F2377" s="191">
        <f>'5 Driver Data'!F2377</f>
        <v>0</v>
      </c>
      <c r="G2377" s="191">
        <f>'5 Driver Data'!G2377</f>
        <v>0</v>
      </c>
      <c r="H2377" s="191">
        <f>'5 Driver Data'!H2377</f>
        <v>0</v>
      </c>
      <c r="I2377" s="191">
        <f>'5 Driver Data'!I2377</f>
        <v>0</v>
      </c>
      <c r="J2377" s="191">
        <f>'5 Driver Data'!J2377</f>
        <v>0</v>
      </c>
      <c r="K2377" s="206">
        <f>'5 Driver Data'!K2377</f>
        <v>0</v>
      </c>
      <c r="L2377" s="1"/>
      <c r="M2377" s="216" t="str">
        <f>IF(D2377=0,"Blank",'3 Model Input'!E$44*'3 Model Input'!E$45)</f>
        <v>Blank</v>
      </c>
      <c r="N2377" s="197" t="str">
        <f t="shared" si="390"/>
        <v>Blank</v>
      </c>
      <c r="O2377" s="197" t="str">
        <f>IF(D2377=0,"Blank",'3 Model Input'!E$49*(1-'3 Model Input'!E$51))</f>
        <v>Blank</v>
      </c>
      <c r="P2377" s="197" t="str">
        <f t="shared" si="391"/>
        <v>Blank</v>
      </c>
      <c r="Q2377" s="197" t="str">
        <f>IF(D2377=0,"Blank",IF(D2377="BEV",E2377*(1-'3 Model Input'!E$54), E2377))</f>
        <v>Blank</v>
      </c>
      <c r="R2377" s="198" t="str">
        <f>IF(D2377=0,"Blank",IF(D2377="PHEV",F2377/G2377,F2377*(1-'3 Model Input'!E$54)/G2377))</f>
        <v>Blank</v>
      </c>
      <c r="S2377" s="198" t="str">
        <f>IF(D2377=0,"Blank",IF(D2377="PHEV",MIN(M2377,E2377),MIN(M2377,(E2377*(1-'3 Model Input'!E$54)))))</f>
        <v>Blank</v>
      </c>
      <c r="T2377" s="217" t="str">
        <f t="shared" si="392"/>
        <v>Blank</v>
      </c>
      <c r="U2377" s="89"/>
      <c r="V2377" s="216" t="str">
        <f>IF(D2377=0,"Blank",P2377*'3 Model Input'!E$50)</f>
        <v>Blank</v>
      </c>
      <c r="W2377" s="197" t="str">
        <f t="shared" si="393"/>
        <v>Blank</v>
      </c>
      <c r="X2377" s="197" t="str">
        <f t="shared" si="394"/>
        <v>Blank</v>
      </c>
      <c r="Y2377" s="197" t="str">
        <f t="shared" si="395"/>
        <v>Blank</v>
      </c>
      <c r="Z2377" s="197" t="str">
        <f t="shared" si="396"/>
        <v>Blank</v>
      </c>
      <c r="AA2377" s="223" t="str" cm="1">
        <f t="array" ref="AA2377">_xlfn.IFS(ISTEXT('3 Model Input'!F$70),"Missing",ISTEXT('3 Model Input'!I$70),"Missing",ISNUMBER('3 Model Input'!K$70),'3 Model Input'!K$70*P2377)</f>
        <v>Missing</v>
      </c>
      <c r="AB2377" s="89"/>
      <c r="AC2377" s="227" t="str" cm="1">
        <f t="array" ref="AC2377">IF(D2377=0,"Blank",_xlfn.IFS('3 Model Input'!E$61=1,(V2377*G2377)/T2377,'3 Model Input'!E$61=2,(W2377*G2377)/T2377,'3 Model Input'!E$61=3,(X2377*G2377)/T2377,'3 Model Input'!E$61=4,(Y2377*G2377)/T2377,'3 Model Input'!E$61=5,(Z2377*G2377)/T2377, ISTEXT('3 Model Input'!E$61),"Missing",'3 Model Input'!E$61=6,(AA2377*G2377)/T2377))</f>
        <v>Blank</v>
      </c>
      <c r="AD2377" s="202" t="str">
        <f t="shared" si="397"/>
        <v>Blank</v>
      </c>
      <c r="AE2377" s="202" t="str">
        <f t="shared" si="398"/>
        <v>Blank</v>
      </c>
      <c r="AF2377" s="217" t="str">
        <f t="shared" si="399"/>
        <v>Blank</v>
      </c>
      <c r="AG2377" s="9" t="str" cm="1">
        <f t="array" ref="AG2377">_xlfn.IFS(ISNUMBER(AC2377), "", ISNUMBER(SEARCH("Blank", AC2377)), "", ISERROR(AC2377), "Bad input on tab 3")</f>
        <v/>
      </c>
    </row>
    <row r="2378" spans="2:33" ht="15" customHeight="1" x14ac:dyDescent="0.75">
      <c r="B2378" s="205" t="str">
        <f>'5 Driver Data'!B2378</f>
        <v>2370</v>
      </c>
      <c r="C2378" s="193">
        <f>'5 Driver Data'!C2378</f>
        <v>0</v>
      </c>
      <c r="D2378" s="192">
        <f>'5 Driver Data'!D2378</f>
        <v>0</v>
      </c>
      <c r="E2378" s="191">
        <f>'5 Driver Data'!E2378</f>
        <v>0</v>
      </c>
      <c r="F2378" s="191">
        <f>'5 Driver Data'!F2378</f>
        <v>0</v>
      </c>
      <c r="G2378" s="191">
        <f>'5 Driver Data'!G2378</f>
        <v>0</v>
      </c>
      <c r="H2378" s="191">
        <f>'5 Driver Data'!H2378</f>
        <v>0</v>
      </c>
      <c r="I2378" s="191">
        <f>'5 Driver Data'!I2378</f>
        <v>0</v>
      </c>
      <c r="J2378" s="191">
        <f>'5 Driver Data'!J2378</f>
        <v>0</v>
      </c>
      <c r="K2378" s="206">
        <f>'5 Driver Data'!K2378</f>
        <v>0</v>
      </c>
      <c r="L2378" s="1"/>
      <c r="M2378" s="216" t="str">
        <f>IF(D2378=0,"Blank",'3 Model Input'!E$44*'3 Model Input'!E$45)</f>
        <v>Blank</v>
      </c>
      <c r="N2378" s="197" t="str">
        <f t="shared" si="390"/>
        <v>Blank</v>
      </c>
      <c r="O2378" s="197" t="str">
        <f>IF(D2378=0,"Blank",'3 Model Input'!E$49*(1-'3 Model Input'!E$51))</f>
        <v>Blank</v>
      </c>
      <c r="P2378" s="197" t="str">
        <f t="shared" si="391"/>
        <v>Blank</v>
      </c>
      <c r="Q2378" s="197" t="str">
        <f>IF(D2378=0,"Blank",IF(D2378="BEV",E2378*(1-'3 Model Input'!E$54), E2378))</f>
        <v>Blank</v>
      </c>
      <c r="R2378" s="198" t="str">
        <f>IF(D2378=0,"Blank",IF(D2378="PHEV",F2378/G2378,F2378*(1-'3 Model Input'!E$54)/G2378))</f>
        <v>Blank</v>
      </c>
      <c r="S2378" s="198" t="str">
        <f>IF(D2378=0,"Blank",IF(D2378="PHEV",MIN(M2378,E2378),MIN(M2378,(E2378*(1-'3 Model Input'!E$54)))))</f>
        <v>Blank</v>
      </c>
      <c r="T2378" s="217" t="str">
        <f t="shared" si="392"/>
        <v>Blank</v>
      </c>
      <c r="U2378" s="89"/>
      <c r="V2378" s="216" t="str">
        <f>IF(D2378=0,"Blank",P2378*'3 Model Input'!E$50)</f>
        <v>Blank</v>
      </c>
      <c r="W2378" s="197" t="str">
        <f t="shared" si="393"/>
        <v>Blank</v>
      </c>
      <c r="X2378" s="197" t="str">
        <f t="shared" si="394"/>
        <v>Blank</v>
      </c>
      <c r="Y2378" s="197" t="str">
        <f t="shared" si="395"/>
        <v>Blank</v>
      </c>
      <c r="Z2378" s="197" t="str">
        <f t="shared" si="396"/>
        <v>Blank</v>
      </c>
      <c r="AA2378" s="223" t="str" cm="1">
        <f t="array" ref="AA2378">_xlfn.IFS(ISTEXT('3 Model Input'!F$70),"Missing",ISTEXT('3 Model Input'!I$70),"Missing",ISNUMBER('3 Model Input'!K$70),'3 Model Input'!K$70*P2378)</f>
        <v>Missing</v>
      </c>
      <c r="AB2378" s="89"/>
      <c r="AC2378" s="227" t="str" cm="1">
        <f t="array" ref="AC2378">IF(D2378=0,"Blank",_xlfn.IFS('3 Model Input'!E$61=1,(V2378*G2378)/T2378,'3 Model Input'!E$61=2,(W2378*G2378)/T2378,'3 Model Input'!E$61=3,(X2378*G2378)/T2378,'3 Model Input'!E$61=4,(Y2378*G2378)/T2378,'3 Model Input'!E$61=5,(Z2378*G2378)/T2378, ISTEXT('3 Model Input'!E$61),"Missing",'3 Model Input'!E$61=6,(AA2378*G2378)/T2378))</f>
        <v>Blank</v>
      </c>
      <c r="AD2378" s="202" t="str">
        <f t="shared" si="397"/>
        <v>Blank</v>
      </c>
      <c r="AE2378" s="202" t="str">
        <f t="shared" si="398"/>
        <v>Blank</v>
      </c>
      <c r="AF2378" s="217" t="str">
        <f t="shared" si="399"/>
        <v>Blank</v>
      </c>
      <c r="AG2378" s="9" t="str" cm="1">
        <f t="array" ref="AG2378">_xlfn.IFS(ISNUMBER(AC2378), "", ISNUMBER(SEARCH("Blank", AC2378)), "", ISERROR(AC2378), "Bad input on tab 3")</f>
        <v/>
      </c>
    </row>
    <row r="2379" spans="2:33" ht="15" customHeight="1" x14ac:dyDescent="0.75">
      <c r="B2379" s="205" t="str">
        <f>'5 Driver Data'!B2379</f>
        <v>2371</v>
      </c>
      <c r="C2379" s="193">
        <f>'5 Driver Data'!C2379</f>
        <v>0</v>
      </c>
      <c r="D2379" s="192">
        <f>'5 Driver Data'!D2379</f>
        <v>0</v>
      </c>
      <c r="E2379" s="191">
        <f>'5 Driver Data'!E2379</f>
        <v>0</v>
      </c>
      <c r="F2379" s="191">
        <f>'5 Driver Data'!F2379</f>
        <v>0</v>
      </c>
      <c r="G2379" s="191">
        <f>'5 Driver Data'!G2379</f>
        <v>0</v>
      </c>
      <c r="H2379" s="191">
        <f>'5 Driver Data'!H2379</f>
        <v>0</v>
      </c>
      <c r="I2379" s="191">
        <f>'5 Driver Data'!I2379</f>
        <v>0</v>
      </c>
      <c r="J2379" s="191">
        <f>'5 Driver Data'!J2379</f>
        <v>0</v>
      </c>
      <c r="K2379" s="206">
        <f>'5 Driver Data'!K2379</f>
        <v>0</v>
      </c>
      <c r="L2379" s="1"/>
      <c r="M2379" s="216" t="str">
        <f>IF(D2379=0,"Blank",'3 Model Input'!E$44*'3 Model Input'!E$45)</f>
        <v>Blank</v>
      </c>
      <c r="N2379" s="197" t="str">
        <f t="shared" si="390"/>
        <v>Blank</v>
      </c>
      <c r="O2379" s="197" t="str">
        <f>IF(D2379=0,"Blank",'3 Model Input'!E$49*(1-'3 Model Input'!E$51))</f>
        <v>Blank</v>
      </c>
      <c r="P2379" s="197" t="str">
        <f t="shared" si="391"/>
        <v>Blank</v>
      </c>
      <c r="Q2379" s="197" t="str">
        <f>IF(D2379=0,"Blank",IF(D2379="BEV",E2379*(1-'3 Model Input'!E$54), E2379))</f>
        <v>Blank</v>
      </c>
      <c r="R2379" s="198" t="str">
        <f>IF(D2379=0,"Blank",IF(D2379="PHEV",F2379/G2379,F2379*(1-'3 Model Input'!E$54)/G2379))</f>
        <v>Blank</v>
      </c>
      <c r="S2379" s="198" t="str">
        <f>IF(D2379=0,"Blank",IF(D2379="PHEV",MIN(M2379,E2379),MIN(M2379,(E2379*(1-'3 Model Input'!E$54)))))</f>
        <v>Blank</v>
      </c>
      <c r="T2379" s="217" t="str">
        <f t="shared" si="392"/>
        <v>Blank</v>
      </c>
      <c r="U2379" s="89"/>
      <c r="V2379" s="216" t="str">
        <f>IF(D2379=0,"Blank",P2379*'3 Model Input'!E$50)</f>
        <v>Blank</v>
      </c>
      <c r="W2379" s="197" t="str">
        <f t="shared" si="393"/>
        <v>Blank</v>
      </c>
      <c r="X2379" s="197" t="str">
        <f t="shared" si="394"/>
        <v>Blank</v>
      </c>
      <c r="Y2379" s="197" t="str">
        <f t="shared" si="395"/>
        <v>Blank</v>
      </c>
      <c r="Z2379" s="197" t="str">
        <f t="shared" si="396"/>
        <v>Blank</v>
      </c>
      <c r="AA2379" s="223" t="str" cm="1">
        <f t="array" ref="AA2379">_xlfn.IFS(ISTEXT('3 Model Input'!F$70),"Missing",ISTEXT('3 Model Input'!I$70),"Missing",ISNUMBER('3 Model Input'!K$70),'3 Model Input'!K$70*P2379)</f>
        <v>Missing</v>
      </c>
      <c r="AB2379" s="89"/>
      <c r="AC2379" s="227" t="str" cm="1">
        <f t="array" ref="AC2379">IF(D2379=0,"Blank",_xlfn.IFS('3 Model Input'!E$61=1,(V2379*G2379)/T2379,'3 Model Input'!E$61=2,(W2379*G2379)/T2379,'3 Model Input'!E$61=3,(X2379*G2379)/T2379,'3 Model Input'!E$61=4,(Y2379*G2379)/T2379,'3 Model Input'!E$61=5,(Z2379*G2379)/T2379, ISTEXT('3 Model Input'!E$61),"Missing",'3 Model Input'!E$61=6,(AA2379*G2379)/T2379))</f>
        <v>Blank</v>
      </c>
      <c r="AD2379" s="202" t="str">
        <f t="shared" si="397"/>
        <v>Blank</v>
      </c>
      <c r="AE2379" s="202" t="str">
        <f t="shared" si="398"/>
        <v>Blank</v>
      </c>
      <c r="AF2379" s="217" t="str">
        <f t="shared" si="399"/>
        <v>Blank</v>
      </c>
      <c r="AG2379" s="9" t="str" cm="1">
        <f t="array" ref="AG2379">_xlfn.IFS(ISNUMBER(AC2379), "", ISNUMBER(SEARCH("Blank", AC2379)), "", ISERROR(AC2379), "Bad input on tab 3")</f>
        <v/>
      </c>
    </row>
    <row r="2380" spans="2:33" ht="15" customHeight="1" x14ac:dyDescent="0.75">
      <c r="B2380" s="205" t="str">
        <f>'5 Driver Data'!B2380</f>
        <v>2372</v>
      </c>
      <c r="C2380" s="193">
        <f>'5 Driver Data'!C2380</f>
        <v>0</v>
      </c>
      <c r="D2380" s="192">
        <f>'5 Driver Data'!D2380</f>
        <v>0</v>
      </c>
      <c r="E2380" s="191">
        <f>'5 Driver Data'!E2380</f>
        <v>0</v>
      </c>
      <c r="F2380" s="191">
        <f>'5 Driver Data'!F2380</f>
        <v>0</v>
      </c>
      <c r="G2380" s="191">
        <f>'5 Driver Data'!G2380</f>
        <v>0</v>
      </c>
      <c r="H2380" s="191">
        <f>'5 Driver Data'!H2380</f>
        <v>0</v>
      </c>
      <c r="I2380" s="191">
        <f>'5 Driver Data'!I2380</f>
        <v>0</v>
      </c>
      <c r="J2380" s="191">
        <f>'5 Driver Data'!J2380</f>
        <v>0</v>
      </c>
      <c r="K2380" s="206">
        <f>'5 Driver Data'!K2380</f>
        <v>0</v>
      </c>
      <c r="L2380" s="1"/>
      <c r="M2380" s="216" t="str">
        <f>IF(D2380=0,"Blank",'3 Model Input'!E$44*'3 Model Input'!E$45)</f>
        <v>Blank</v>
      </c>
      <c r="N2380" s="197" t="str">
        <f t="shared" si="390"/>
        <v>Blank</v>
      </c>
      <c r="O2380" s="197" t="str">
        <f>IF(D2380=0,"Blank",'3 Model Input'!E$49*(1-'3 Model Input'!E$51))</f>
        <v>Blank</v>
      </c>
      <c r="P2380" s="197" t="str">
        <f t="shared" si="391"/>
        <v>Blank</v>
      </c>
      <c r="Q2380" s="197" t="str">
        <f>IF(D2380=0,"Blank",IF(D2380="BEV",E2380*(1-'3 Model Input'!E$54), E2380))</f>
        <v>Blank</v>
      </c>
      <c r="R2380" s="198" t="str">
        <f>IF(D2380=0,"Blank",IF(D2380="PHEV",F2380/G2380,F2380*(1-'3 Model Input'!E$54)/G2380))</f>
        <v>Blank</v>
      </c>
      <c r="S2380" s="198" t="str">
        <f>IF(D2380=0,"Blank",IF(D2380="PHEV",MIN(M2380,E2380),MIN(M2380,(E2380*(1-'3 Model Input'!E$54)))))</f>
        <v>Blank</v>
      </c>
      <c r="T2380" s="217" t="str">
        <f t="shared" si="392"/>
        <v>Blank</v>
      </c>
      <c r="U2380" s="89"/>
      <c r="V2380" s="216" t="str">
        <f>IF(D2380=0,"Blank",P2380*'3 Model Input'!E$50)</f>
        <v>Blank</v>
      </c>
      <c r="W2380" s="197" t="str">
        <f t="shared" si="393"/>
        <v>Blank</v>
      </c>
      <c r="X2380" s="197" t="str">
        <f t="shared" si="394"/>
        <v>Blank</v>
      </c>
      <c r="Y2380" s="197" t="str">
        <f t="shared" si="395"/>
        <v>Blank</v>
      </c>
      <c r="Z2380" s="197" t="str">
        <f t="shared" si="396"/>
        <v>Blank</v>
      </c>
      <c r="AA2380" s="223" t="str" cm="1">
        <f t="array" ref="AA2380">_xlfn.IFS(ISTEXT('3 Model Input'!F$70),"Missing",ISTEXT('3 Model Input'!I$70),"Missing",ISNUMBER('3 Model Input'!K$70),'3 Model Input'!K$70*P2380)</f>
        <v>Missing</v>
      </c>
      <c r="AB2380" s="89"/>
      <c r="AC2380" s="227" t="str" cm="1">
        <f t="array" ref="AC2380">IF(D2380=0,"Blank",_xlfn.IFS('3 Model Input'!E$61=1,(V2380*G2380)/T2380,'3 Model Input'!E$61=2,(W2380*G2380)/T2380,'3 Model Input'!E$61=3,(X2380*G2380)/T2380,'3 Model Input'!E$61=4,(Y2380*G2380)/T2380,'3 Model Input'!E$61=5,(Z2380*G2380)/T2380, ISTEXT('3 Model Input'!E$61),"Missing",'3 Model Input'!E$61=6,(AA2380*G2380)/T2380))</f>
        <v>Blank</v>
      </c>
      <c r="AD2380" s="202" t="str">
        <f t="shared" si="397"/>
        <v>Blank</v>
      </c>
      <c r="AE2380" s="202" t="str">
        <f t="shared" si="398"/>
        <v>Blank</v>
      </c>
      <c r="AF2380" s="217" t="str">
        <f t="shared" si="399"/>
        <v>Blank</v>
      </c>
      <c r="AG2380" s="9" t="str" cm="1">
        <f t="array" ref="AG2380">_xlfn.IFS(ISNUMBER(AC2380), "", ISNUMBER(SEARCH("Blank", AC2380)), "", ISERROR(AC2380), "Bad input on tab 3")</f>
        <v/>
      </c>
    </row>
    <row r="2381" spans="2:33" ht="15" customHeight="1" x14ac:dyDescent="0.75">
      <c r="B2381" s="205" t="str">
        <f>'5 Driver Data'!B2381</f>
        <v>2373</v>
      </c>
      <c r="C2381" s="193">
        <f>'5 Driver Data'!C2381</f>
        <v>0</v>
      </c>
      <c r="D2381" s="192">
        <f>'5 Driver Data'!D2381</f>
        <v>0</v>
      </c>
      <c r="E2381" s="191">
        <f>'5 Driver Data'!E2381</f>
        <v>0</v>
      </c>
      <c r="F2381" s="191">
        <f>'5 Driver Data'!F2381</f>
        <v>0</v>
      </c>
      <c r="G2381" s="191">
        <f>'5 Driver Data'!G2381</f>
        <v>0</v>
      </c>
      <c r="H2381" s="191">
        <f>'5 Driver Data'!H2381</f>
        <v>0</v>
      </c>
      <c r="I2381" s="191">
        <f>'5 Driver Data'!I2381</f>
        <v>0</v>
      </c>
      <c r="J2381" s="191">
        <f>'5 Driver Data'!J2381</f>
        <v>0</v>
      </c>
      <c r="K2381" s="206">
        <f>'5 Driver Data'!K2381</f>
        <v>0</v>
      </c>
      <c r="L2381" s="1"/>
      <c r="M2381" s="216" t="str">
        <f>IF(D2381=0,"Blank",'3 Model Input'!E$44*'3 Model Input'!E$45)</f>
        <v>Blank</v>
      </c>
      <c r="N2381" s="197" t="str">
        <f t="shared" si="390"/>
        <v>Blank</v>
      </c>
      <c r="O2381" s="197" t="str">
        <f>IF(D2381=0,"Blank",'3 Model Input'!E$49*(1-'3 Model Input'!E$51))</f>
        <v>Blank</v>
      </c>
      <c r="P2381" s="197" t="str">
        <f t="shared" si="391"/>
        <v>Blank</v>
      </c>
      <c r="Q2381" s="197" t="str">
        <f>IF(D2381=0,"Blank",IF(D2381="BEV",E2381*(1-'3 Model Input'!E$54), E2381))</f>
        <v>Blank</v>
      </c>
      <c r="R2381" s="198" t="str">
        <f>IF(D2381=0,"Blank",IF(D2381="PHEV",F2381/G2381,F2381*(1-'3 Model Input'!E$54)/G2381))</f>
        <v>Blank</v>
      </c>
      <c r="S2381" s="198" t="str">
        <f>IF(D2381=0,"Blank",IF(D2381="PHEV",MIN(M2381,E2381),MIN(M2381,(E2381*(1-'3 Model Input'!E$54)))))</f>
        <v>Blank</v>
      </c>
      <c r="T2381" s="217" t="str">
        <f t="shared" si="392"/>
        <v>Blank</v>
      </c>
      <c r="U2381" s="89"/>
      <c r="V2381" s="216" t="str">
        <f>IF(D2381=0,"Blank",P2381*'3 Model Input'!E$50)</f>
        <v>Blank</v>
      </c>
      <c r="W2381" s="197" t="str">
        <f t="shared" si="393"/>
        <v>Blank</v>
      </c>
      <c r="X2381" s="197" t="str">
        <f t="shared" si="394"/>
        <v>Blank</v>
      </c>
      <c r="Y2381" s="197" t="str">
        <f t="shared" si="395"/>
        <v>Blank</v>
      </c>
      <c r="Z2381" s="197" t="str">
        <f t="shared" si="396"/>
        <v>Blank</v>
      </c>
      <c r="AA2381" s="223" t="str" cm="1">
        <f t="array" ref="AA2381">_xlfn.IFS(ISTEXT('3 Model Input'!F$70),"Missing",ISTEXT('3 Model Input'!I$70),"Missing",ISNUMBER('3 Model Input'!K$70),'3 Model Input'!K$70*P2381)</f>
        <v>Missing</v>
      </c>
      <c r="AB2381" s="89"/>
      <c r="AC2381" s="227" t="str" cm="1">
        <f t="array" ref="AC2381">IF(D2381=0,"Blank",_xlfn.IFS('3 Model Input'!E$61=1,(V2381*G2381)/T2381,'3 Model Input'!E$61=2,(W2381*G2381)/T2381,'3 Model Input'!E$61=3,(X2381*G2381)/T2381,'3 Model Input'!E$61=4,(Y2381*G2381)/T2381,'3 Model Input'!E$61=5,(Z2381*G2381)/T2381, ISTEXT('3 Model Input'!E$61),"Missing",'3 Model Input'!E$61=6,(AA2381*G2381)/T2381))</f>
        <v>Blank</v>
      </c>
      <c r="AD2381" s="202" t="str">
        <f t="shared" si="397"/>
        <v>Blank</v>
      </c>
      <c r="AE2381" s="202" t="str">
        <f t="shared" si="398"/>
        <v>Blank</v>
      </c>
      <c r="AF2381" s="217" t="str">
        <f t="shared" si="399"/>
        <v>Blank</v>
      </c>
      <c r="AG2381" s="9" t="str" cm="1">
        <f t="array" ref="AG2381">_xlfn.IFS(ISNUMBER(AC2381), "", ISNUMBER(SEARCH("Blank", AC2381)), "", ISERROR(AC2381), "Bad input on tab 3")</f>
        <v/>
      </c>
    </row>
    <row r="2382" spans="2:33" ht="15" customHeight="1" x14ac:dyDescent="0.75">
      <c r="B2382" s="205" t="str">
        <f>'5 Driver Data'!B2382</f>
        <v>2374</v>
      </c>
      <c r="C2382" s="193">
        <f>'5 Driver Data'!C2382</f>
        <v>0</v>
      </c>
      <c r="D2382" s="192">
        <f>'5 Driver Data'!D2382</f>
        <v>0</v>
      </c>
      <c r="E2382" s="191">
        <f>'5 Driver Data'!E2382</f>
        <v>0</v>
      </c>
      <c r="F2382" s="191">
        <f>'5 Driver Data'!F2382</f>
        <v>0</v>
      </c>
      <c r="G2382" s="191">
        <f>'5 Driver Data'!G2382</f>
        <v>0</v>
      </c>
      <c r="H2382" s="191">
        <f>'5 Driver Data'!H2382</f>
        <v>0</v>
      </c>
      <c r="I2382" s="191">
        <f>'5 Driver Data'!I2382</f>
        <v>0</v>
      </c>
      <c r="J2382" s="191">
        <f>'5 Driver Data'!J2382</f>
        <v>0</v>
      </c>
      <c r="K2382" s="206">
        <f>'5 Driver Data'!K2382</f>
        <v>0</v>
      </c>
      <c r="L2382" s="1"/>
      <c r="M2382" s="216" t="str">
        <f>IF(D2382=0,"Blank",'3 Model Input'!E$44*'3 Model Input'!E$45)</f>
        <v>Blank</v>
      </c>
      <c r="N2382" s="197" t="str">
        <f t="shared" si="390"/>
        <v>Blank</v>
      </c>
      <c r="O2382" s="197" t="str">
        <f>IF(D2382=0,"Blank",'3 Model Input'!E$49*(1-'3 Model Input'!E$51))</f>
        <v>Blank</v>
      </c>
      <c r="P2382" s="197" t="str">
        <f t="shared" si="391"/>
        <v>Blank</v>
      </c>
      <c r="Q2382" s="197" t="str">
        <f>IF(D2382=0,"Blank",IF(D2382="BEV",E2382*(1-'3 Model Input'!E$54), E2382))</f>
        <v>Blank</v>
      </c>
      <c r="R2382" s="198" t="str">
        <f>IF(D2382=0,"Blank",IF(D2382="PHEV",F2382/G2382,F2382*(1-'3 Model Input'!E$54)/G2382))</f>
        <v>Blank</v>
      </c>
      <c r="S2382" s="198" t="str">
        <f>IF(D2382=0,"Blank",IF(D2382="PHEV",MIN(M2382,E2382),MIN(M2382,(E2382*(1-'3 Model Input'!E$54)))))</f>
        <v>Blank</v>
      </c>
      <c r="T2382" s="217" t="str">
        <f t="shared" si="392"/>
        <v>Blank</v>
      </c>
      <c r="U2382" s="89"/>
      <c r="V2382" s="216" t="str">
        <f>IF(D2382=0,"Blank",P2382*'3 Model Input'!E$50)</f>
        <v>Blank</v>
      </c>
      <c r="W2382" s="197" t="str">
        <f t="shared" si="393"/>
        <v>Blank</v>
      </c>
      <c r="X2382" s="197" t="str">
        <f t="shared" si="394"/>
        <v>Blank</v>
      </c>
      <c r="Y2382" s="197" t="str">
        <f t="shared" si="395"/>
        <v>Blank</v>
      </c>
      <c r="Z2382" s="197" t="str">
        <f t="shared" si="396"/>
        <v>Blank</v>
      </c>
      <c r="AA2382" s="223" t="str" cm="1">
        <f t="array" ref="AA2382">_xlfn.IFS(ISTEXT('3 Model Input'!F$70),"Missing",ISTEXT('3 Model Input'!I$70),"Missing",ISNUMBER('3 Model Input'!K$70),'3 Model Input'!K$70*P2382)</f>
        <v>Missing</v>
      </c>
      <c r="AB2382" s="89"/>
      <c r="AC2382" s="227" t="str" cm="1">
        <f t="array" ref="AC2382">IF(D2382=0,"Blank",_xlfn.IFS('3 Model Input'!E$61=1,(V2382*G2382)/T2382,'3 Model Input'!E$61=2,(W2382*G2382)/T2382,'3 Model Input'!E$61=3,(X2382*G2382)/T2382,'3 Model Input'!E$61=4,(Y2382*G2382)/T2382,'3 Model Input'!E$61=5,(Z2382*G2382)/T2382, ISTEXT('3 Model Input'!E$61),"Missing",'3 Model Input'!E$61=6,(AA2382*G2382)/T2382))</f>
        <v>Blank</v>
      </c>
      <c r="AD2382" s="202" t="str">
        <f t="shared" si="397"/>
        <v>Blank</v>
      </c>
      <c r="AE2382" s="202" t="str">
        <f t="shared" si="398"/>
        <v>Blank</v>
      </c>
      <c r="AF2382" s="217" t="str">
        <f t="shared" si="399"/>
        <v>Blank</v>
      </c>
      <c r="AG2382" s="9" t="str" cm="1">
        <f t="array" ref="AG2382">_xlfn.IFS(ISNUMBER(AC2382), "", ISNUMBER(SEARCH("Blank", AC2382)), "", ISERROR(AC2382), "Bad input on tab 3")</f>
        <v/>
      </c>
    </row>
    <row r="2383" spans="2:33" ht="15" customHeight="1" x14ac:dyDescent="0.75">
      <c r="B2383" s="205" t="str">
        <f>'5 Driver Data'!B2383</f>
        <v>2375</v>
      </c>
      <c r="C2383" s="193">
        <f>'5 Driver Data'!C2383</f>
        <v>0</v>
      </c>
      <c r="D2383" s="192">
        <f>'5 Driver Data'!D2383</f>
        <v>0</v>
      </c>
      <c r="E2383" s="191">
        <f>'5 Driver Data'!E2383</f>
        <v>0</v>
      </c>
      <c r="F2383" s="191">
        <f>'5 Driver Data'!F2383</f>
        <v>0</v>
      </c>
      <c r="G2383" s="191">
        <f>'5 Driver Data'!G2383</f>
        <v>0</v>
      </c>
      <c r="H2383" s="191">
        <f>'5 Driver Data'!H2383</f>
        <v>0</v>
      </c>
      <c r="I2383" s="191">
        <f>'5 Driver Data'!I2383</f>
        <v>0</v>
      </c>
      <c r="J2383" s="191">
        <f>'5 Driver Data'!J2383</f>
        <v>0</v>
      </c>
      <c r="K2383" s="206">
        <f>'5 Driver Data'!K2383</f>
        <v>0</v>
      </c>
      <c r="L2383" s="1"/>
      <c r="M2383" s="216" t="str">
        <f>IF(D2383=0,"Blank",'3 Model Input'!E$44*'3 Model Input'!E$45)</f>
        <v>Blank</v>
      </c>
      <c r="N2383" s="197" t="str">
        <f t="shared" si="390"/>
        <v>Blank</v>
      </c>
      <c r="O2383" s="197" t="str">
        <f>IF(D2383=0,"Blank",'3 Model Input'!E$49*(1-'3 Model Input'!E$51))</f>
        <v>Blank</v>
      </c>
      <c r="P2383" s="197" t="str">
        <f t="shared" si="391"/>
        <v>Blank</v>
      </c>
      <c r="Q2383" s="197" t="str">
        <f>IF(D2383=0,"Blank",IF(D2383="BEV",E2383*(1-'3 Model Input'!E$54), E2383))</f>
        <v>Blank</v>
      </c>
      <c r="R2383" s="198" t="str">
        <f>IF(D2383=0,"Blank",IF(D2383="PHEV",F2383/G2383,F2383*(1-'3 Model Input'!E$54)/G2383))</f>
        <v>Blank</v>
      </c>
      <c r="S2383" s="198" t="str">
        <f>IF(D2383=0,"Blank",IF(D2383="PHEV",MIN(M2383,E2383),MIN(M2383,(E2383*(1-'3 Model Input'!E$54)))))</f>
        <v>Blank</v>
      </c>
      <c r="T2383" s="217" t="str">
        <f t="shared" si="392"/>
        <v>Blank</v>
      </c>
      <c r="U2383" s="89"/>
      <c r="V2383" s="216" t="str">
        <f>IF(D2383=0,"Blank",P2383*'3 Model Input'!E$50)</f>
        <v>Blank</v>
      </c>
      <c r="W2383" s="197" t="str">
        <f t="shared" si="393"/>
        <v>Blank</v>
      </c>
      <c r="X2383" s="197" t="str">
        <f t="shared" si="394"/>
        <v>Blank</v>
      </c>
      <c r="Y2383" s="197" t="str">
        <f t="shared" si="395"/>
        <v>Blank</v>
      </c>
      <c r="Z2383" s="197" t="str">
        <f t="shared" si="396"/>
        <v>Blank</v>
      </c>
      <c r="AA2383" s="223" t="str" cm="1">
        <f t="array" ref="AA2383">_xlfn.IFS(ISTEXT('3 Model Input'!F$70),"Missing",ISTEXT('3 Model Input'!I$70),"Missing",ISNUMBER('3 Model Input'!K$70),'3 Model Input'!K$70*P2383)</f>
        <v>Missing</v>
      </c>
      <c r="AB2383" s="89"/>
      <c r="AC2383" s="227" t="str" cm="1">
        <f t="array" ref="AC2383">IF(D2383=0,"Blank",_xlfn.IFS('3 Model Input'!E$61=1,(V2383*G2383)/T2383,'3 Model Input'!E$61=2,(W2383*G2383)/T2383,'3 Model Input'!E$61=3,(X2383*G2383)/T2383,'3 Model Input'!E$61=4,(Y2383*G2383)/T2383,'3 Model Input'!E$61=5,(Z2383*G2383)/T2383, ISTEXT('3 Model Input'!E$61),"Missing",'3 Model Input'!E$61=6,(AA2383*G2383)/T2383))</f>
        <v>Blank</v>
      </c>
      <c r="AD2383" s="202" t="str">
        <f t="shared" si="397"/>
        <v>Blank</v>
      </c>
      <c r="AE2383" s="202" t="str">
        <f t="shared" si="398"/>
        <v>Blank</v>
      </c>
      <c r="AF2383" s="217" t="str">
        <f t="shared" si="399"/>
        <v>Blank</v>
      </c>
      <c r="AG2383" s="9" t="str" cm="1">
        <f t="array" ref="AG2383">_xlfn.IFS(ISNUMBER(AC2383), "", ISNUMBER(SEARCH("Blank", AC2383)), "", ISERROR(AC2383), "Bad input on tab 3")</f>
        <v/>
      </c>
    </row>
    <row r="2384" spans="2:33" ht="15" customHeight="1" x14ac:dyDescent="0.75">
      <c r="B2384" s="205" t="str">
        <f>'5 Driver Data'!B2384</f>
        <v>2376</v>
      </c>
      <c r="C2384" s="193">
        <f>'5 Driver Data'!C2384</f>
        <v>0</v>
      </c>
      <c r="D2384" s="192">
        <f>'5 Driver Data'!D2384</f>
        <v>0</v>
      </c>
      <c r="E2384" s="191">
        <f>'5 Driver Data'!E2384</f>
        <v>0</v>
      </c>
      <c r="F2384" s="191">
        <f>'5 Driver Data'!F2384</f>
        <v>0</v>
      </c>
      <c r="G2384" s="191">
        <f>'5 Driver Data'!G2384</f>
        <v>0</v>
      </c>
      <c r="H2384" s="191">
        <f>'5 Driver Data'!H2384</f>
        <v>0</v>
      </c>
      <c r="I2384" s="191">
        <f>'5 Driver Data'!I2384</f>
        <v>0</v>
      </c>
      <c r="J2384" s="191">
        <f>'5 Driver Data'!J2384</f>
        <v>0</v>
      </c>
      <c r="K2384" s="206">
        <f>'5 Driver Data'!K2384</f>
        <v>0</v>
      </c>
      <c r="L2384" s="1"/>
      <c r="M2384" s="216" t="str">
        <f>IF(D2384=0,"Blank",'3 Model Input'!E$44*'3 Model Input'!E$45)</f>
        <v>Blank</v>
      </c>
      <c r="N2384" s="197" t="str">
        <f t="shared" si="390"/>
        <v>Blank</v>
      </c>
      <c r="O2384" s="197" t="str">
        <f>IF(D2384=0,"Blank",'3 Model Input'!E$49*(1-'3 Model Input'!E$51))</f>
        <v>Blank</v>
      </c>
      <c r="P2384" s="197" t="str">
        <f t="shared" si="391"/>
        <v>Blank</v>
      </c>
      <c r="Q2384" s="197" t="str">
        <f>IF(D2384=0,"Blank",IF(D2384="BEV",E2384*(1-'3 Model Input'!E$54), E2384))</f>
        <v>Blank</v>
      </c>
      <c r="R2384" s="198" t="str">
        <f>IF(D2384=0,"Blank",IF(D2384="PHEV",F2384/G2384,F2384*(1-'3 Model Input'!E$54)/G2384))</f>
        <v>Blank</v>
      </c>
      <c r="S2384" s="198" t="str">
        <f>IF(D2384=0,"Blank",IF(D2384="PHEV",MIN(M2384,E2384),MIN(M2384,(E2384*(1-'3 Model Input'!E$54)))))</f>
        <v>Blank</v>
      </c>
      <c r="T2384" s="217" t="str">
        <f t="shared" si="392"/>
        <v>Blank</v>
      </c>
      <c r="U2384" s="89"/>
      <c r="V2384" s="216" t="str">
        <f>IF(D2384=0,"Blank",P2384*'3 Model Input'!E$50)</f>
        <v>Blank</v>
      </c>
      <c r="W2384" s="197" t="str">
        <f t="shared" si="393"/>
        <v>Blank</v>
      </c>
      <c r="X2384" s="197" t="str">
        <f t="shared" si="394"/>
        <v>Blank</v>
      </c>
      <c r="Y2384" s="197" t="str">
        <f t="shared" si="395"/>
        <v>Blank</v>
      </c>
      <c r="Z2384" s="197" t="str">
        <f t="shared" si="396"/>
        <v>Blank</v>
      </c>
      <c r="AA2384" s="223" t="str" cm="1">
        <f t="array" ref="AA2384">_xlfn.IFS(ISTEXT('3 Model Input'!F$70),"Missing",ISTEXT('3 Model Input'!I$70),"Missing",ISNUMBER('3 Model Input'!K$70),'3 Model Input'!K$70*P2384)</f>
        <v>Missing</v>
      </c>
      <c r="AB2384" s="89"/>
      <c r="AC2384" s="227" t="str" cm="1">
        <f t="array" ref="AC2384">IF(D2384=0,"Blank",_xlfn.IFS('3 Model Input'!E$61=1,(V2384*G2384)/T2384,'3 Model Input'!E$61=2,(W2384*G2384)/T2384,'3 Model Input'!E$61=3,(X2384*G2384)/T2384,'3 Model Input'!E$61=4,(Y2384*G2384)/T2384,'3 Model Input'!E$61=5,(Z2384*G2384)/T2384, ISTEXT('3 Model Input'!E$61),"Missing",'3 Model Input'!E$61=6,(AA2384*G2384)/T2384))</f>
        <v>Blank</v>
      </c>
      <c r="AD2384" s="202" t="str">
        <f t="shared" si="397"/>
        <v>Blank</v>
      </c>
      <c r="AE2384" s="202" t="str">
        <f t="shared" si="398"/>
        <v>Blank</v>
      </c>
      <c r="AF2384" s="217" t="str">
        <f t="shared" si="399"/>
        <v>Blank</v>
      </c>
      <c r="AG2384" s="9" t="str" cm="1">
        <f t="array" ref="AG2384">_xlfn.IFS(ISNUMBER(AC2384), "", ISNUMBER(SEARCH("Blank", AC2384)), "", ISERROR(AC2384), "Bad input on tab 3")</f>
        <v/>
      </c>
    </row>
    <row r="2385" spans="2:33" ht="15" customHeight="1" x14ac:dyDescent="0.75">
      <c r="B2385" s="205" t="str">
        <f>'5 Driver Data'!B2385</f>
        <v>2377</v>
      </c>
      <c r="C2385" s="193">
        <f>'5 Driver Data'!C2385</f>
        <v>0</v>
      </c>
      <c r="D2385" s="192">
        <f>'5 Driver Data'!D2385</f>
        <v>0</v>
      </c>
      <c r="E2385" s="191">
        <f>'5 Driver Data'!E2385</f>
        <v>0</v>
      </c>
      <c r="F2385" s="191">
        <f>'5 Driver Data'!F2385</f>
        <v>0</v>
      </c>
      <c r="G2385" s="191">
        <f>'5 Driver Data'!G2385</f>
        <v>0</v>
      </c>
      <c r="H2385" s="191">
        <f>'5 Driver Data'!H2385</f>
        <v>0</v>
      </c>
      <c r="I2385" s="191">
        <f>'5 Driver Data'!I2385</f>
        <v>0</v>
      </c>
      <c r="J2385" s="191">
        <f>'5 Driver Data'!J2385</f>
        <v>0</v>
      </c>
      <c r="K2385" s="206">
        <f>'5 Driver Data'!K2385</f>
        <v>0</v>
      </c>
      <c r="L2385" s="1"/>
      <c r="M2385" s="216" t="str">
        <f>IF(D2385=0,"Blank",'3 Model Input'!E$44*'3 Model Input'!E$45)</f>
        <v>Blank</v>
      </c>
      <c r="N2385" s="197" t="str">
        <f t="shared" si="390"/>
        <v>Blank</v>
      </c>
      <c r="O2385" s="197" t="str">
        <f>IF(D2385=0,"Blank",'3 Model Input'!E$49*(1-'3 Model Input'!E$51))</f>
        <v>Blank</v>
      </c>
      <c r="P2385" s="197" t="str">
        <f t="shared" si="391"/>
        <v>Blank</v>
      </c>
      <c r="Q2385" s="197" t="str">
        <f>IF(D2385=0,"Blank",IF(D2385="BEV",E2385*(1-'3 Model Input'!E$54), E2385))</f>
        <v>Blank</v>
      </c>
      <c r="R2385" s="198" t="str">
        <f>IF(D2385=0,"Blank",IF(D2385="PHEV",F2385/G2385,F2385*(1-'3 Model Input'!E$54)/G2385))</f>
        <v>Blank</v>
      </c>
      <c r="S2385" s="198" t="str">
        <f>IF(D2385=0,"Blank",IF(D2385="PHEV",MIN(M2385,E2385),MIN(M2385,(E2385*(1-'3 Model Input'!E$54)))))</f>
        <v>Blank</v>
      </c>
      <c r="T2385" s="217" t="str">
        <f t="shared" si="392"/>
        <v>Blank</v>
      </c>
      <c r="U2385" s="89"/>
      <c r="V2385" s="216" t="str">
        <f>IF(D2385=0,"Blank",P2385*'3 Model Input'!E$50)</f>
        <v>Blank</v>
      </c>
      <c r="W2385" s="197" t="str">
        <f t="shared" si="393"/>
        <v>Blank</v>
      </c>
      <c r="X2385" s="197" t="str">
        <f t="shared" si="394"/>
        <v>Blank</v>
      </c>
      <c r="Y2385" s="197" t="str">
        <f t="shared" si="395"/>
        <v>Blank</v>
      </c>
      <c r="Z2385" s="197" t="str">
        <f t="shared" si="396"/>
        <v>Blank</v>
      </c>
      <c r="AA2385" s="223" t="str" cm="1">
        <f t="array" ref="AA2385">_xlfn.IFS(ISTEXT('3 Model Input'!F$70),"Missing",ISTEXT('3 Model Input'!I$70),"Missing",ISNUMBER('3 Model Input'!K$70),'3 Model Input'!K$70*P2385)</f>
        <v>Missing</v>
      </c>
      <c r="AB2385" s="89"/>
      <c r="AC2385" s="227" t="str" cm="1">
        <f t="array" ref="AC2385">IF(D2385=0,"Blank",_xlfn.IFS('3 Model Input'!E$61=1,(V2385*G2385)/T2385,'3 Model Input'!E$61=2,(W2385*G2385)/T2385,'3 Model Input'!E$61=3,(X2385*G2385)/T2385,'3 Model Input'!E$61=4,(Y2385*G2385)/T2385,'3 Model Input'!E$61=5,(Z2385*G2385)/T2385, ISTEXT('3 Model Input'!E$61),"Missing",'3 Model Input'!E$61=6,(AA2385*G2385)/T2385))</f>
        <v>Blank</v>
      </c>
      <c r="AD2385" s="202" t="str">
        <f t="shared" si="397"/>
        <v>Blank</v>
      </c>
      <c r="AE2385" s="202" t="str">
        <f t="shared" si="398"/>
        <v>Blank</v>
      </c>
      <c r="AF2385" s="217" t="str">
        <f t="shared" si="399"/>
        <v>Blank</v>
      </c>
      <c r="AG2385" s="9" t="str" cm="1">
        <f t="array" ref="AG2385">_xlfn.IFS(ISNUMBER(AC2385), "", ISNUMBER(SEARCH("Blank", AC2385)), "", ISERROR(AC2385), "Bad input on tab 3")</f>
        <v/>
      </c>
    </row>
    <row r="2386" spans="2:33" ht="15" customHeight="1" x14ac:dyDescent="0.75">
      <c r="B2386" s="205" t="str">
        <f>'5 Driver Data'!B2386</f>
        <v>2378</v>
      </c>
      <c r="C2386" s="193">
        <f>'5 Driver Data'!C2386</f>
        <v>0</v>
      </c>
      <c r="D2386" s="192">
        <f>'5 Driver Data'!D2386</f>
        <v>0</v>
      </c>
      <c r="E2386" s="191">
        <f>'5 Driver Data'!E2386</f>
        <v>0</v>
      </c>
      <c r="F2386" s="191">
        <f>'5 Driver Data'!F2386</f>
        <v>0</v>
      </c>
      <c r="G2386" s="191">
        <f>'5 Driver Data'!G2386</f>
        <v>0</v>
      </c>
      <c r="H2386" s="191">
        <f>'5 Driver Data'!H2386</f>
        <v>0</v>
      </c>
      <c r="I2386" s="191">
        <f>'5 Driver Data'!I2386</f>
        <v>0</v>
      </c>
      <c r="J2386" s="191">
        <f>'5 Driver Data'!J2386</f>
        <v>0</v>
      </c>
      <c r="K2386" s="206">
        <f>'5 Driver Data'!K2386</f>
        <v>0</v>
      </c>
      <c r="L2386" s="1"/>
      <c r="M2386" s="216" t="str">
        <f>IF(D2386=0,"Blank",'3 Model Input'!E$44*'3 Model Input'!E$45)</f>
        <v>Blank</v>
      </c>
      <c r="N2386" s="197" t="str">
        <f t="shared" si="390"/>
        <v>Blank</v>
      </c>
      <c r="O2386" s="197" t="str">
        <f>IF(D2386=0,"Blank",'3 Model Input'!E$49*(1-'3 Model Input'!E$51))</f>
        <v>Blank</v>
      </c>
      <c r="P2386" s="197" t="str">
        <f t="shared" si="391"/>
        <v>Blank</v>
      </c>
      <c r="Q2386" s="197" t="str">
        <f>IF(D2386=0,"Blank",IF(D2386="BEV",E2386*(1-'3 Model Input'!E$54), E2386))</f>
        <v>Blank</v>
      </c>
      <c r="R2386" s="198" t="str">
        <f>IF(D2386=0,"Blank",IF(D2386="PHEV",F2386/G2386,F2386*(1-'3 Model Input'!E$54)/G2386))</f>
        <v>Blank</v>
      </c>
      <c r="S2386" s="198" t="str">
        <f>IF(D2386=0,"Blank",IF(D2386="PHEV",MIN(M2386,E2386),MIN(M2386,(E2386*(1-'3 Model Input'!E$54)))))</f>
        <v>Blank</v>
      </c>
      <c r="T2386" s="217" t="str">
        <f t="shared" si="392"/>
        <v>Blank</v>
      </c>
      <c r="U2386" s="89"/>
      <c r="V2386" s="216" t="str">
        <f>IF(D2386=0,"Blank",P2386*'3 Model Input'!E$50)</f>
        <v>Blank</v>
      </c>
      <c r="W2386" s="197" t="str">
        <f t="shared" si="393"/>
        <v>Blank</v>
      </c>
      <c r="X2386" s="197" t="str">
        <f t="shared" si="394"/>
        <v>Blank</v>
      </c>
      <c r="Y2386" s="197" t="str">
        <f t="shared" si="395"/>
        <v>Blank</v>
      </c>
      <c r="Z2386" s="197" t="str">
        <f t="shared" si="396"/>
        <v>Blank</v>
      </c>
      <c r="AA2386" s="223" t="str" cm="1">
        <f t="array" ref="AA2386">_xlfn.IFS(ISTEXT('3 Model Input'!F$70),"Missing",ISTEXT('3 Model Input'!I$70),"Missing",ISNUMBER('3 Model Input'!K$70),'3 Model Input'!K$70*P2386)</f>
        <v>Missing</v>
      </c>
      <c r="AB2386" s="89"/>
      <c r="AC2386" s="227" t="str" cm="1">
        <f t="array" ref="AC2386">IF(D2386=0,"Blank",_xlfn.IFS('3 Model Input'!E$61=1,(V2386*G2386)/T2386,'3 Model Input'!E$61=2,(W2386*G2386)/T2386,'3 Model Input'!E$61=3,(X2386*G2386)/T2386,'3 Model Input'!E$61=4,(Y2386*G2386)/T2386,'3 Model Input'!E$61=5,(Z2386*G2386)/T2386, ISTEXT('3 Model Input'!E$61),"Missing",'3 Model Input'!E$61=6,(AA2386*G2386)/T2386))</f>
        <v>Blank</v>
      </c>
      <c r="AD2386" s="202" t="str">
        <f t="shared" si="397"/>
        <v>Blank</v>
      </c>
      <c r="AE2386" s="202" t="str">
        <f t="shared" si="398"/>
        <v>Blank</v>
      </c>
      <c r="AF2386" s="217" t="str">
        <f t="shared" si="399"/>
        <v>Blank</v>
      </c>
      <c r="AG2386" s="9" t="str" cm="1">
        <f t="array" ref="AG2386">_xlfn.IFS(ISNUMBER(AC2386), "", ISNUMBER(SEARCH("Blank", AC2386)), "", ISERROR(AC2386), "Bad input on tab 3")</f>
        <v/>
      </c>
    </row>
    <row r="2387" spans="2:33" ht="15" customHeight="1" x14ac:dyDescent="0.75">
      <c r="B2387" s="205" t="str">
        <f>'5 Driver Data'!B2387</f>
        <v>2379</v>
      </c>
      <c r="C2387" s="193">
        <f>'5 Driver Data'!C2387</f>
        <v>0</v>
      </c>
      <c r="D2387" s="192">
        <f>'5 Driver Data'!D2387</f>
        <v>0</v>
      </c>
      <c r="E2387" s="191">
        <f>'5 Driver Data'!E2387</f>
        <v>0</v>
      </c>
      <c r="F2387" s="191">
        <f>'5 Driver Data'!F2387</f>
        <v>0</v>
      </c>
      <c r="G2387" s="191">
        <f>'5 Driver Data'!G2387</f>
        <v>0</v>
      </c>
      <c r="H2387" s="191">
        <f>'5 Driver Data'!H2387</f>
        <v>0</v>
      </c>
      <c r="I2387" s="191">
        <f>'5 Driver Data'!I2387</f>
        <v>0</v>
      </c>
      <c r="J2387" s="191">
        <f>'5 Driver Data'!J2387</f>
        <v>0</v>
      </c>
      <c r="K2387" s="206">
        <f>'5 Driver Data'!K2387</f>
        <v>0</v>
      </c>
      <c r="L2387" s="1"/>
      <c r="M2387" s="216" t="str">
        <f>IF(D2387=0,"Blank",'3 Model Input'!E$44*'3 Model Input'!E$45)</f>
        <v>Blank</v>
      </c>
      <c r="N2387" s="197" t="str">
        <f t="shared" si="390"/>
        <v>Blank</v>
      </c>
      <c r="O2387" s="197" t="str">
        <f>IF(D2387=0,"Blank",'3 Model Input'!E$49*(1-'3 Model Input'!E$51))</f>
        <v>Blank</v>
      </c>
      <c r="P2387" s="197" t="str">
        <f t="shared" si="391"/>
        <v>Blank</v>
      </c>
      <c r="Q2387" s="197" t="str">
        <f>IF(D2387=0,"Blank",IF(D2387="BEV",E2387*(1-'3 Model Input'!E$54), E2387))</f>
        <v>Blank</v>
      </c>
      <c r="R2387" s="198" t="str">
        <f>IF(D2387=0,"Blank",IF(D2387="PHEV",F2387/G2387,F2387*(1-'3 Model Input'!E$54)/G2387))</f>
        <v>Blank</v>
      </c>
      <c r="S2387" s="198" t="str">
        <f>IF(D2387=0,"Blank",IF(D2387="PHEV",MIN(M2387,E2387),MIN(M2387,(E2387*(1-'3 Model Input'!E$54)))))</f>
        <v>Blank</v>
      </c>
      <c r="T2387" s="217" t="str">
        <f t="shared" si="392"/>
        <v>Blank</v>
      </c>
      <c r="U2387" s="89"/>
      <c r="V2387" s="216" t="str">
        <f>IF(D2387=0,"Blank",P2387*'3 Model Input'!E$50)</f>
        <v>Blank</v>
      </c>
      <c r="W2387" s="197" t="str">
        <f t="shared" si="393"/>
        <v>Blank</v>
      </c>
      <c r="X2387" s="197" t="str">
        <f t="shared" si="394"/>
        <v>Blank</v>
      </c>
      <c r="Y2387" s="197" t="str">
        <f t="shared" si="395"/>
        <v>Blank</v>
      </c>
      <c r="Z2387" s="197" t="str">
        <f t="shared" si="396"/>
        <v>Blank</v>
      </c>
      <c r="AA2387" s="223" t="str" cm="1">
        <f t="array" ref="AA2387">_xlfn.IFS(ISTEXT('3 Model Input'!F$70),"Missing",ISTEXT('3 Model Input'!I$70),"Missing",ISNUMBER('3 Model Input'!K$70),'3 Model Input'!K$70*P2387)</f>
        <v>Missing</v>
      </c>
      <c r="AB2387" s="89"/>
      <c r="AC2387" s="227" t="str" cm="1">
        <f t="array" ref="AC2387">IF(D2387=0,"Blank",_xlfn.IFS('3 Model Input'!E$61=1,(V2387*G2387)/T2387,'3 Model Input'!E$61=2,(W2387*G2387)/T2387,'3 Model Input'!E$61=3,(X2387*G2387)/T2387,'3 Model Input'!E$61=4,(Y2387*G2387)/T2387,'3 Model Input'!E$61=5,(Z2387*G2387)/T2387, ISTEXT('3 Model Input'!E$61),"Missing",'3 Model Input'!E$61=6,(AA2387*G2387)/T2387))</f>
        <v>Blank</v>
      </c>
      <c r="AD2387" s="202" t="str">
        <f t="shared" si="397"/>
        <v>Blank</v>
      </c>
      <c r="AE2387" s="202" t="str">
        <f t="shared" si="398"/>
        <v>Blank</v>
      </c>
      <c r="AF2387" s="217" t="str">
        <f t="shared" si="399"/>
        <v>Blank</v>
      </c>
      <c r="AG2387" s="9" t="str" cm="1">
        <f t="array" ref="AG2387">_xlfn.IFS(ISNUMBER(AC2387), "", ISNUMBER(SEARCH("Blank", AC2387)), "", ISERROR(AC2387), "Bad input on tab 3")</f>
        <v/>
      </c>
    </row>
    <row r="2388" spans="2:33" ht="15" customHeight="1" x14ac:dyDescent="0.75">
      <c r="B2388" s="205" t="str">
        <f>'5 Driver Data'!B2388</f>
        <v>2380</v>
      </c>
      <c r="C2388" s="193">
        <f>'5 Driver Data'!C2388</f>
        <v>0</v>
      </c>
      <c r="D2388" s="192">
        <f>'5 Driver Data'!D2388</f>
        <v>0</v>
      </c>
      <c r="E2388" s="191">
        <f>'5 Driver Data'!E2388</f>
        <v>0</v>
      </c>
      <c r="F2388" s="191">
        <f>'5 Driver Data'!F2388</f>
        <v>0</v>
      </c>
      <c r="G2388" s="191">
        <f>'5 Driver Data'!G2388</f>
        <v>0</v>
      </c>
      <c r="H2388" s="191">
        <f>'5 Driver Data'!H2388</f>
        <v>0</v>
      </c>
      <c r="I2388" s="191">
        <f>'5 Driver Data'!I2388</f>
        <v>0</v>
      </c>
      <c r="J2388" s="191">
        <f>'5 Driver Data'!J2388</f>
        <v>0</v>
      </c>
      <c r="K2388" s="206">
        <f>'5 Driver Data'!K2388</f>
        <v>0</v>
      </c>
      <c r="L2388" s="1"/>
      <c r="M2388" s="216" t="str">
        <f>IF(D2388=0,"Blank",'3 Model Input'!E$44*'3 Model Input'!E$45)</f>
        <v>Blank</v>
      </c>
      <c r="N2388" s="197" t="str">
        <f t="shared" si="390"/>
        <v>Blank</v>
      </c>
      <c r="O2388" s="197" t="str">
        <f>IF(D2388=0,"Blank",'3 Model Input'!E$49*(1-'3 Model Input'!E$51))</f>
        <v>Blank</v>
      </c>
      <c r="P2388" s="197" t="str">
        <f t="shared" si="391"/>
        <v>Blank</v>
      </c>
      <c r="Q2388" s="197" t="str">
        <f>IF(D2388=0,"Blank",IF(D2388="BEV",E2388*(1-'3 Model Input'!E$54), E2388))</f>
        <v>Blank</v>
      </c>
      <c r="R2388" s="198" t="str">
        <f>IF(D2388=0,"Blank",IF(D2388="PHEV",F2388/G2388,F2388*(1-'3 Model Input'!E$54)/G2388))</f>
        <v>Blank</v>
      </c>
      <c r="S2388" s="198" t="str">
        <f>IF(D2388=0,"Blank",IF(D2388="PHEV",MIN(M2388,E2388),MIN(M2388,(E2388*(1-'3 Model Input'!E$54)))))</f>
        <v>Blank</v>
      </c>
      <c r="T2388" s="217" t="str">
        <f t="shared" si="392"/>
        <v>Blank</v>
      </c>
      <c r="U2388" s="89"/>
      <c r="V2388" s="216" t="str">
        <f>IF(D2388=0,"Blank",P2388*'3 Model Input'!E$50)</f>
        <v>Blank</v>
      </c>
      <c r="W2388" s="197" t="str">
        <f t="shared" si="393"/>
        <v>Blank</v>
      </c>
      <c r="X2388" s="197" t="str">
        <f t="shared" si="394"/>
        <v>Blank</v>
      </c>
      <c r="Y2388" s="197" t="str">
        <f t="shared" si="395"/>
        <v>Blank</v>
      </c>
      <c r="Z2388" s="197" t="str">
        <f t="shared" si="396"/>
        <v>Blank</v>
      </c>
      <c r="AA2388" s="223" t="str" cm="1">
        <f t="array" ref="AA2388">_xlfn.IFS(ISTEXT('3 Model Input'!F$70),"Missing",ISTEXT('3 Model Input'!I$70),"Missing",ISNUMBER('3 Model Input'!K$70),'3 Model Input'!K$70*P2388)</f>
        <v>Missing</v>
      </c>
      <c r="AB2388" s="89"/>
      <c r="AC2388" s="227" t="str" cm="1">
        <f t="array" ref="AC2388">IF(D2388=0,"Blank",_xlfn.IFS('3 Model Input'!E$61=1,(V2388*G2388)/T2388,'3 Model Input'!E$61=2,(W2388*G2388)/T2388,'3 Model Input'!E$61=3,(X2388*G2388)/T2388,'3 Model Input'!E$61=4,(Y2388*G2388)/T2388,'3 Model Input'!E$61=5,(Z2388*G2388)/T2388, ISTEXT('3 Model Input'!E$61),"Missing",'3 Model Input'!E$61=6,(AA2388*G2388)/T2388))</f>
        <v>Blank</v>
      </c>
      <c r="AD2388" s="202" t="str">
        <f t="shared" si="397"/>
        <v>Blank</v>
      </c>
      <c r="AE2388" s="202" t="str">
        <f t="shared" si="398"/>
        <v>Blank</v>
      </c>
      <c r="AF2388" s="217" t="str">
        <f t="shared" si="399"/>
        <v>Blank</v>
      </c>
      <c r="AG2388" s="9" t="str" cm="1">
        <f t="array" ref="AG2388">_xlfn.IFS(ISNUMBER(AC2388), "", ISNUMBER(SEARCH("Blank", AC2388)), "", ISERROR(AC2388), "Bad input on tab 3")</f>
        <v/>
      </c>
    </row>
    <row r="2389" spans="2:33" ht="15" customHeight="1" x14ac:dyDescent="0.75">
      <c r="B2389" s="205" t="str">
        <f>'5 Driver Data'!B2389</f>
        <v>2381</v>
      </c>
      <c r="C2389" s="193">
        <f>'5 Driver Data'!C2389</f>
        <v>0</v>
      </c>
      <c r="D2389" s="192">
        <f>'5 Driver Data'!D2389</f>
        <v>0</v>
      </c>
      <c r="E2389" s="191">
        <f>'5 Driver Data'!E2389</f>
        <v>0</v>
      </c>
      <c r="F2389" s="191">
        <f>'5 Driver Data'!F2389</f>
        <v>0</v>
      </c>
      <c r="G2389" s="191">
        <f>'5 Driver Data'!G2389</f>
        <v>0</v>
      </c>
      <c r="H2389" s="191">
        <f>'5 Driver Data'!H2389</f>
        <v>0</v>
      </c>
      <c r="I2389" s="191">
        <f>'5 Driver Data'!I2389</f>
        <v>0</v>
      </c>
      <c r="J2389" s="191">
        <f>'5 Driver Data'!J2389</f>
        <v>0</v>
      </c>
      <c r="K2389" s="206">
        <f>'5 Driver Data'!K2389</f>
        <v>0</v>
      </c>
      <c r="L2389" s="1"/>
      <c r="M2389" s="216" t="str">
        <f>IF(D2389=0,"Blank",'3 Model Input'!E$44*'3 Model Input'!E$45)</f>
        <v>Blank</v>
      </c>
      <c r="N2389" s="197" t="str">
        <f t="shared" si="390"/>
        <v>Blank</v>
      </c>
      <c r="O2389" s="197" t="str">
        <f>IF(D2389=0,"Blank",'3 Model Input'!E$49*(1-'3 Model Input'!E$51))</f>
        <v>Blank</v>
      </c>
      <c r="P2389" s="197" t="str">
        <f t="shared" si="391"/>
        <v>Blank</v>
      </c>
      <c r="Q2389" s="197" t="str">
        <f>IF(D2389=0,"Blank",IF(D2389="BEV",E2389*(1-'3 Model Input'!E$54), E2389))</f>
        <v>Blank</v>
      </c>
      <c r="R2389" s="198" t="str">
        <f>IF(D2389=0,"Blank",IF(D2389="PHEV",F2389/G2389,F2389*(1-'3 Model Input'!E$54)/G2389))</f>
        <v>Blank</v>
      </c>
      <c r="S2389" s="198" t="str">
        <f>IF(D2389=0,"Blank",IF(D2389="PHEV",MIN(M2389,E2389),MIN(M2389,(E2389*(1-'3 Model Input'!E$54)))))</f>
        <v>Blank</v>
      </c>
      <c r="T2389" s="217" t="str">
        <f t="shared" si="392"/>
        <v>Blank</v>
      </c>
      <c r="U2389" s="89"/>
      <c r="V2389" s="216" t="str">
        <f>IF(D2389=0,"Blank",P2389*'3 Model Input'!E$50)</f>
        <v>Blank</v>
      </c>
      <c r="W2389" s="197" t="str">
        <f t="shared" si="393"/>
        <v>Blank</v>
      </c>
      <c r="X2389" s="197" t="str">
        <f t="shared" si="394"/>
        <v>Blank</v>
      </c>
      <c r="Y2389" s="197" t="str">
        <f t="shared" si="395"/>
        <v>Blank</v>
      </c>
      <c r="Z2389" s="197" t="str">
        <f t="shared" si="396"/>
        <v>Blank</v>
      </c>
      <c r="AA2389" s="223" t="str" cm="1">
        <f t="array" ref="AA2389">_xlfn.IFS(ISTEXT('3 Model Input'!F$70),"Missing",ISTEXT('3 Model Input'!I$70),"Missing",ISNUMBER('3 Model Input'!K$70),'3 Model Input'!K$70*P2389)</f>
        <v>Missing</v>
      </c>
      <c r="AB2389" s="89"/>
      <c r="AC2389" s="227" t="str" cm="1">
        <f t="array" ref="AC2389">IF(D2389=0,"Blank",_xlfn.IFS('3 Model Input'!E$61=1,(V2389*G2389)/T2389,'3 Model Input'!E$61=2,(W2389*G2389)/T2389,'3 Model Input'!E$61=3,(X2389*G2389)/T2389,'3 Model Input'!E$61=4,(Y2389*G2389)/T2389,'3 Model Input'!E$61=5,(Z2389*G2389)/T2389, ISTEXT('3 Model Input'!E$61),"Missing",'3 Model Input'!E$61=6,(AA2389*G2389)/T2389))</f>
        <v>Blank</v>
      </c>
      <c r="AD2389" s="202" t="str">
        <f t="shared" si="397"/>
        <v>Blank</v>
      </c>
      <c r="AE2389" s="202" t="str">
        <f t="shared" si="398"/>
        <v>Blank</v>
      </c>
      <c r="AF2389" s="217" t="str">
        <f t="shared" si="399"/>
        <v>Blank</v>
      </c>
      <c r="AG2389" s="9" t="str" cm="1">
        <f t="array" ref="AG2389">_xlfn.IFS(ISNUMBER(AC2389), "", ISNUMBER(SEARCH("Blank", AC2389)), "", ISERROR(AC2389), "Bad input on tab 3")</f>
        <v/>
      </c>
    </row>
    <row r="2390" spans="2:33" ht="15" customHeight="1" x14ac:dyDescent="0.75">
      <c r="B2390" s="205" t="str">
        <f>'5 Driver Data'!B2390</f>
        <v>2382</v>
      </c>
      <c r="C2390" s="193">
        <f>'5 Driver Data'!C2390</f>
        <v>0</v>
      </c>
      <c r="D2390" s="192">
        <f>'5 Driver Data'!D2390</f>
        <v>0</v>
      </c>
      <c r="E2390" s="191">
        <f>'5 Driver Data'!E2390</f>
        <v>0</v>
      </c>
      <c r="F2390" s="191">
        <f>'5 Driver Data'!F2390</f>
        <v>0</v>
      </c>
      <c r="G2390" s="191">
        <f>'5 Driver Data'!G2390</f>
        <v>0</v>
      </c>
      <c r="H2390" s="191">
        <f>'5 Driver Data'!H2390</f>
        <v>0</v>
      </c>
      <c r="I2390" s="191">
        <f>'5 Driver Data'!I2390</f>
        <v>0</v>
      </c>
      <c r="J2390" s="191">
        <f>'5 Driver Data'!J2390</f>
        <v>0</v>
      </c>
      <c r="K2390" s="206">
        <f>'5 Driver Data'!K2390</f>
        <v>0</v>
      </c>
      <c r="L2390" s="1"/>
      <c r="M2390" s="216" t="str">
        <f>IF(D2390=0,"Blank",'3 Model Input'!E$44*'3 Model Input'!E$45)</f>
        <v>Blank</v>
      </c>
      <c r="N2390" s="197" t="str">
        <f t="shared" si="390"/>
        <v>Blank</v>
      </c>
      <c r="O2390" s="197" t="str">
        <f>IF(D2390=0,"Blank",'3 Model Input'!E$49*(1-'3 Model Input'!E$51))</f>
        <v>Blank</v>
      </c>
      <c r="P2390" s="197" t="str">
        <f t="shared" si="391"/>
        <v>Blank</v>
      </c>
      <c r="Q2390" s="197" t="str">
        <f>IF(D2390=0,"Blank",IF(D2390="BEV",E2390*(1-'3 Model Input'!E$54), E2390))</f>
        <v>Blank</v>
      </c>
      <c r="R2390" s="198" t="str">
        <f>IF(D2390=0,"Blank",IF(D2390="PHEV",F2390/G2390,F2390*(1-'3 Model Input'!E$54)/G2390))</f>
        <v>Blank</v>
      </c>
      <c r="S2390" s="198" t="str">
        <f>IF(D2390=0,"Blank",IF(D2390="PHEV",MIN(M2390,E2390),MIN(M2390,(E2390*(1-'3 Model Input'!E$54)))))</f>
        <v>Blank</v>
      </c>
      <c r="T2390" s="217" t="str">
        <f t="shared" si="392"/>
        <v>Blank</v>
      </c>
      <c r="U2390" s="89"/>
      <c r="V2390" s="216" t="str">
        <f>IF(D2390=0,"Blank",P2390*'3 Model Input'!E$50)</f>
        <v>Blank</v>
      </c>
      <c r="W2390" s="197" t="str">
        <f t="shared" si="393"/>
        <v>Blank</v>
      </c>
      <c r="X2390" s="197" t="str">
        <f t="shared" si="394"/>
        <v>Blank</v>
      </c>
      <c r="Y2390" s="197" t="str">
        <f t="shared" si="395"/>
        <v>Blank</v>
      </c>
      <c r="Z2390" s="197" t="str">
        <f t="shared" si="396"/>
        <v>Blank</v>
      </c>
      <c r="AA2390" s="223" t="str" cm="1">
        <f t="array" ref="AA2390">_xlfn.IFS(ISTEXT('3 Model Input'!F$70),"Missing",ISTEXT('3 Model Input'!I$70),"Missing",ISNUMBER('3 Model Input'!K$70),'3 Model Input'!K$70*P2390)</f>
        <v>Missing</v>
      </c>
      <c r="AB2390" s="89"/>
      <c r="AC2390" s="227" t="str" cm="1">
        <f t="array" ref="AC2390">IF(D2390=0,"Blank",_xlfn.IFS('3 Model Input'!E$61=1,(V2390*G2390)/T2390,'3 Model Input'!E$61=2,(W2390*G2390)/T2390,'3 Model Input'!E$61=3,(X2390*G2390)/T2390,'3 Model Input'!E$61=4,(Y2390*G2390)/T2390,'3 Model Input'!E$61=5,(Z2390*G2390)/T2390, ISTEXT('3 Model Input'!E$61),"Missing",'3 Model Input'!E$61=6,(AA2390*G2390)/T2390))</f>
        <v>Blank</v>
      </c>
      <c r="AD2390" s="202" t="str">
        <f t="shared" si="397"/>
        <v>Blank</v>
      </c>
      <c r="AE2390" s="202" t="str">
        <f t="shared" si="398"/>
        <v>Blank</v>
      </c>
      <c r="AF2390" s="217" t="str">
        <f t="shared" si="399"/>
        <v>Blank</v>
      </c>
      <c r="AG2390" s="9" t="str" cm="1">
        <f t="array" ref="AG2390">_xlfn.IFS(ISNUMBER(AC2390), "", ISNUMBER(SEARCH("Blank", AC2390)), "", ISERROR(AC2390), "Bad input on tab 3")</f>
        <v/>
      </c>
    </row>
    <row r="2391" spans="2:33" ht="15" customHeight="1" x14ac:dyDescent="0.75">
      <c r="B2391" s="205" t="str">
        <f>'5 Driver Data'!B2391</f>
        <v>2383</v>
      </c>
      <c r="C2391" s="193">
        <f>'5 Driver Data'!C2391</f>
        <v>0</v>
      </c>
      <c r="D2391" s="192">
        <f>'5 Driver Data'!D2391</f>
        <v>0</v>
      </c>
      <c r="E2391" s="191">
        <f>'5 Driver Data'!E2391</f>
        <v>0</v>
      </c>
      <c r="F2391" s="191">
        <f>'5 Driver Data'!F2391</f>
        <v>0</v>
      </c>
      <c r="G2391" s="191">
        <f>'5 Driver Data'!G2391</f>
        <v>0</v>
      </c>
      <c r="H2391" s="191">
        <f>'5 Driver Data'!H2391</f>
        <v>0</v>
      </c>
      <c r="I2391" s="191">
        <f>'5 Driver Data'!I2391</f>
        <v>0</v>
      </c>
      <c r="J2391" s="191">
        <f>'5 Driver Data'!J2391</f>
        <v>0</v>
      </c>
      <c r="K2391" s="206">
        <f>'5 Driver Data'!K2391</f>
        <v>0</v>
      </c>
      <c r="L2391" s="1"/>
      <c r="M2391" s="216" t="str">
        <f>IF(D2391=0,"Blank",'3 Model Input'!E$44*'3 Model Input'!E$45)</f>
        <v>Blank</v>
      </c>
      <c r="N2391" s="197" t="str">
        <f t="shared" si="390"/>
        <v>Blank</v>
      </c>
      <c r="O2391" s="197" t="str">
        <f>IF(D2391=0,"Blank",'3 Model Input'!E$49*(1-'3 Model Input'!E$51))</f>
        <v>Blank</v>
      </c>
      <c r="P2391" s="197" t="str">
        <f t="shared" si="391"/>
        <v>Blank</v>
      </c>
      <c r="Q2391" s="197" t="str">
        <f>IF(D2391=0,"Blank",IF(D2391="BEV",E2391*(1-'3 Model Input'!E$54), E2391))</f>
        <v>Blank</v>
      </c>
      <c r="R2391" s="198" t="str">
        <f>IF(D2391=0,"Blank",IF(D2391="PHEV",F2391/G2391,F2391*(1-'3 Model Input'!E$54)/G2391))</f>
        <v>Blank</v>
      </c>
      <c r="S2391" s="198" t="str">
        <f>IF(D2391=0,"Blank",IF(D2391="PHEV",MIN(M2391,E2391),MIN(M2391,(E2391*(1-'3 Model Input'!E$54)))))</f>
        <v>Blank</v>
      </c>
      <c r="T2391" s="217" t="str">
        <f t="shared" si="392"/>
        <v>Blank</v>
      </c>
      <c r="U2391" s="89"/>
      <c r="V2391" s="216" t="str">
        <f>IF(D2391=0,"Blank",P2391*'3 Model Input'!E$50)</f>
        <v>Blank</v>
      </c>
      <c r="W2391" s="197" t="str">
        <f t="shared" si="393"/>
        <v>Blank</v>
      </c>
      <c r="X2391" s="197" t="str">
        <f t="shared" si="394"/>
        <v>Blank</v>
      </c>
      <c r="Y2391" s="197" t="str">
        <f t="shared" si="395"/>
        <v>Blank</v>
      </c>
      <c r="Z2391" s="197" t="str">
        <f t="shared" si="396"/>
        <v>Blank</v>
      </c>
      <c r="AA2391" s="223" t="str" cm="1">
        <f t="array" ref="AA2391">_xlfn.IFS(ISTEXT('3 Model Input'!F$70),"Missing",ISTEXT('3 Model Input'!I$70),"Missing",ISNUMBER('3 Model Input'!K$70),'3 Model Input'!K$70*P2391)</f>
        <v>Missing</v>
      </c>
      <c r="AB2391" s="89"/>
      <c r="AC2391" s="227" t="str" cm="1">
        <f t="array" ref="AC2391">IF(D2391=0,"Blank",_xlfn.IFS('3 Model Input'!E$61=1,(V2391*G2391)/T2391,'3 Model Input'!E$61=2,(W2391*G2391)/T2391,'3 Model Input'!E$61=3,(X2391*G2391)/T2391,'3 Model Input'!E$61=4,(Y2391*G2391)/T2391,'3 Model Input'!E$61=5,(Z2391*G2391)/T2391, ISTEXT('3 Model Input'!E$61),"Missing",'3 Model Input'!E$61=6,(AA2391*G2391)/T2391))</f>
        <v>Blank</v>
      </c>
      <c r="AD2391" s="202" t="str">
        <f t="shared" si="397"/>
        <v>Blank</v>
      </c>
      <c r="AE2391" s="202" t="str">
        <f t="shared" si="398"/>
        <v>Blank</v>
      </c>
      <c r="AF2391" s="217" t="str">
        <f t="shared" si="399"/>
        <v>Blank</v>
      </c>
      <c r="AG2391" s="9" t="str" cm="1">
        <f t="array" ref="AG2391">_xlfn.IFS(ISNUMBER(AC2391), "", ISNUMBER(SEARCH("Blank", AC2391)), "", ISERROR(AC2391), "Bad input on tab 3")</f>
        <v/>
      </c>
    </row>
    <row r="2392" spans="2:33" ht="15" customHeight="1" x14ac:dyDescent="0.75">
      <c r="B2392" s="205" t="str">
        <f>'5 Driver Data'!B2392</f>
        <v>2384</v>
      </c>
      <c r="C2392" s="193">
        <f>'5 Driver Data'!C2392</f>
        <v>0</v>
      </c>
      <c r="D2392" s="192">
        <f>'5 Driver Data'!D2392</f>
        <v>0</v>
      </c>
      <c r="E2392" s="191">
        <f>'5 Driver Data'!E2392</f>
        <v>0</v>
      </c>
      <c r="F2392" s="191">
        <f>'5 Driver Data'!F2392</f>
        <v>0</v>
      </c>
      <c r="G2392" s="191">
        <f>'5 Driver Data'!G2392</f>
        <v>0</v>
      </c>
      <c r="H2392" s="191">
        <f>'5 Driver Data'!H2392</f>
        <v>0</v>
      </c>
      <c r="I2392" s="191">
        <f>'5 Driver Data'!I2392</f>
        <v>0</v>
      </c>
      <c r="J2392" s="191">
        <f>'5 Driver Data'!J2392</f>
        <v>0</v>
      </c>
      <c r="K2392" s="206">
        <f>'5 Driver Data'!K2392</f>
        <v>0</v>
      </c>
      <c r="L2392" s="1"/>
      <c r="M2392" s="216" t="str">
        <f>IF(D2392=0,"Blank",'3 Model Input'!E$44*'3 Model Input'!E$45)</f>
        <v>Blank</v>
      </c>
      <c r="N2392" s="197" t="str">
        <f t="shared" si="390"/>
        <v>Blank</v>
      </c>
      <c r="O2392" s="197" t="str">
        <f>IF(D2392=0,"Blank",'3 Model Input'!E$49*(1-'3 Model Input'!E$51))</f>
        <v>Blank</v>
      </c>
      <c r="P2392" s="197" t="str">
        <f t="shared" si="391"/>
        <v>Blank</v>
      </c>
      <c r="Q2392" s="197" t="str">
        <f>IF(D2392=0,"Blank",IF(D2392="BEV",E2392*(1-'3 Model Input'!E$54), E2392))</f>
        <v>Blank</v>
      </c>
      <c r="R2392" s="198" t="str">
        <f>IF(D2392=0,"Blank",IF(D2392="PHEV",F2392/G2392,F2392*(1-'3 Model Input'!E$54)/G2392))</f>
        <v>Blank</v>
      </c>
      <c r="S2392" s="198" t="str">
        <f>IF(D2392=0,"Blank",IF(D2392="PHEV",MIN(M2392,E2392),MIN(M2392,(E2392*(1-'3 Model Input'!E$54)))))</f>
        <v>Blank</v>
      </c>
      <c r="T2392" s="217" t="str">
        <f t="shared" si="392"/>
        <v>Blank</v>
      </c>
      <c r="U2392" s="89"/>
      <c r="V2392" s="216" t="str">
        <f>IF(D2392=0,"Blank",P2392*'3 Model Input'!E$50)</f>
        <v>Blank</v>
      </c>
      <c r="W2392" s="197" t="str">
        <f t="shared" si="393"/>
        <v>Blank</v>
      </c>
      <c r="X2392" s="197" t="str">
        <f t="shared" si="394"/>
        <v>Blank</v>
      </c>
      <c r="Y2392" s="197" t="str">
        <f t="shared" si="395"/>
        <v>Blank</v>
      </c>
      <c r="Z2392" s="197" t="str">
        <f t="shared" si="396"/>
        <v>Blank</v>
      </c>
      <c r="AA2392" s="223" t="str" cm="1">
        <f t="array" ref="AA2392">_xlfn.IFS(ISTEXT('3 Model Input'!F$70),"Missing",ISTEXT('3 Model Input'!I$70),"Missing",ISNUMBER('3 Model Input'!K$70),'3 Model Input'!K$70*P2392)</f>
        <v>Missing</v>
      </c>
      <c r="AB2392" s="89"/>
      <c r="AC2392" s="227" t="str" cm="1">
        <f t="array" ref="AC2392">IF(D2392=0,"Blank",_xlfn.IFS('3 Model Input'!E$61=1,(V2392*G2392)/T2392,'3 Model Input'!E$61=2,(W2392*G2392)/T2392,'3 Model Input'!E$61=3,(X2392*G2392)/T2392,'3 Model Input'!E$61=4,(Y2392*G2392)/T2392,'3 Model Input'!E$61=5,(Z2392*G2392)/T2392, ISTEXT('3 Model Input'!E$61),"Missing",'3 Model Input'!E$61=6,(AA2392*G2392)/T2392))</f>
        <v>Blank</v>
      </c>
      <c r="AD2392" s="202" t="str">
        <f t="shared" si="397"/>
        <v>Blank</v>
      </c>
      <c r="AE2392" s="202" t="str">
        <f t="shared" si="398"/>
        <v>Blank</v>
      </c>
      <c r="AF2392" s="217" t="str">
        <f t="shared" si="399"/>
        <v>Blank</v>
      </c>
      <c r="AG2392" s="9" t="str" cm="1">
        <f t="array" ref="AG2392">_xlfn.IFS(ISNUMBER(AC2392), "", ISNUMBER(SEARCH("Blank", AC2392)), "", ISERROR(AC2392), "Bad input on tab 3")</f>
        <v/>
      </c>
    </row>
    <row r="2393" spans="2:33" ht="15" customHeight="1" x14ac:dyDescent="0.75">
      <c r="B2393" s="205" t="str">
        <f>'5 Driver Data'!B2393</f>
        <v>2385</v>
      </c>
      <c r="C2393" s="193">
        <f>'5 Driver Data'!C2393</f>
        <v>0</v>
      </c>
      <c r="D2393" s="192">
        <f>'5 Driver Data'!D2393</f>
        <v>0</v>
      </c>
      <c r="E2393" s="191">
        <f>'5 Driver Data'!E2393</f>
        <v>0</v>
      </c>
      <c r="F2393" s="191">
        <f>'5 Driver Data'!F2393</f>
        <v>0</v>
      </c>
      <c r="G2393" s="191">
        <f>'5 Driver Data'!G2393</f>
        <v>0</v>
      </c>
      <c r="H2393" s="191">
        <f>'5 Driver Data'!H2393</f>
        <v>0</v>
      </c>
      <c r="I2393" s="191">
        <f>'5 Driver Data'!I2393</f>
        <v>0</v>
      </c>
      <c r="J2393" s="191">
        <f>'5 Driver Data'!J2393</f>
        <v>0</v>
      </c>
      <c r="K2393" s="206">
        <f>'5 Driver Data'!K2393</f>
        <v>0</v>
      </c>
      <c r="L2393" s="1"/>
      <c r="M2393" s="216" t="str">
        <f>IF(D2393=0,"Blank",'3 Model Input'!E$44*'3 Model Input'!E$45)</f>
        <v>Blank</v>
      </c>
      <c r="N2393" s="197" t="str">
        <f t="shared" si="390"/>
        <v>Blank</v>
      </c>
      <c r="O2393" s="197" t="str">
        <f>IF(D2393=0,"Blank",'3 Model Input'!E$49*(1-'3 Model Input'!E$51))</f>
        <v>Blank</v>
      </c>
      <c r="P2393" s="197" t="str">
        <f t="shared" si="391"/>
        <v>Blank</v>
      </c>
      <c r="Q2393" s="197" t="str">
        <f>IF(D2393=0,"Blank",IF(D2393="BEV",E2393*(1-'3 Model Input'!E$54), E2393))</f>
        <v>Blank</v>
      </c>
      <c r="R2393" s="198" t="str">
        <f>IF(D2393=0,"Blank",IF(D2393="PHEV",F2393/G2393,F2393*(1-'3 Model Input'!E$54)/G2393))</f>
        <v>Blank</v>
      </c>
      <c r="S2393" s="198" t="str">
        <f>IF(D2393=0,"Blank",IF(D2393="PHEV",MIN(M2393,E2393),MIN(M2393,(E2393*(1-'3 Model Input'!E$54)))))</f>
        <v>Blank</v>
      </c>
      <c r="T2393" s="217" t="str">
        <f t="shared" si="392"/>
        <v>Blank</v>
      </c>
      <c r="U2393" s="89"/>
      <c r="V2393" s="216" t="str">
        <f>IF(D2393=0,"Blank",P2393*'3 Model Input'!E$50)</f>
        <v>Blank</v>
      </c>
      <c r="W2393" s="197" t="str">
        <f t="shared" si="393"/>
        <v>Blank</v>
      </c>
      <c r="X2393" s="197" t="str">
        <f t="shared" si="394"/>
        <v>Blank</v>
      </c>
      <c r="Y2393" s="197" t="str">
        <f t="shared" si="395"/>
        <v>Blank</v>
      </c>
      <c r="Z2393" s="197" t="str">
        <f t="shared" si="396"/>
        <v>Blank</v>
      </c>
      <c r="AA2393" s="223" t="str" cm="1">
        <f t="array" ref="AA2393">_xlfn.IFS(ISTEXT('3 Model Input'!F$70),"Missing",ISTEXT('3 Model Input'!I$70),"Missing",ISNUMBER('3 Model Input'!K$70),'3 Model Input'!K$70*P2393)</f>
        <v>Missing</v>
      </c>
      <c r="AB2393" s="89"/>
      <c r="AC2393" s="227" t="str" cm="1">
        <f t="array" ref="AC2393">IF(D2393=0,"Blank",_xlfn.IFS('3 Model Input'!E$61=1,(V2393*G2393)/T2393,'3 Model Input'!E$61=2,(W2393*G2393)/T2393,'3 Model Input'!E$61=3,(X2393*G2393)/T2393,'3 Model Input'!E$61=4,(Y2393*G2393)/T2393,'3 Model Input'!E$61=5,(Z2393*G2393)/T2393, ISTEXT('3 Model Input'!E$61),"Missing",'3 Model Input'!E$61=6,(AA2393*G2393)/T2393))</f>
        <v>Blank</v>
      </c>
      <c r="AD2393" s="202" t="str">
        <f t="shared" si="397"/>
        <v>Blank</v>
      </c>
      <c r="AE2393" s="202" t="str">
        <f t="shared" si="398"/>
        <v>Blank</v>
      </c>
      <c r="AF2393" s="217" t="str">
        <f t="shared" si="399"/>
        <v>Blank</v>
      </c>
      <c r="AG2393" s="9" t="str" cm="1">
        <f t="array" ref="AG2393">_xlfn.IFS(ISNUMBER(AC2393), "", ISNUMBER(SEARCH("Blank", AC2393)), "", ISERROR(AC2393), "Bad input on tab 3")</f>
        <v/>
      </c>
    </row>
    <row r="2394" spans="2:33" ht="15" customHeight="1" x14ac:dyDescent="0.75">
      <c r="B2394" s="205" t="str">
        <f>'5 Driver Data'!B2394</f>
        <v>2386</v>
      </c>
      <c r="C2394" s="193">
        <f>'5 Driver Data'!C2394</f>
        <v>0</v>
      </c>
      <c r="D2394" s="192">
        <f>'5 Driver Data'!D2394</f>
        <v>0</v>
      </c>
      <c r="E2394" s="191">
        <f>'5 Driver Data'!E2394</f>
        <v>0</v>
      </c>
      <c r="F2394" s="191">
        <f>'5 Driver Data'!F2394</f>
        <v>0</v>
      </c>
      <c r="G2394" s="191">
        <f>'5 Driver Data'!G2394</f>
        <v>0</v>
      </c>
      <c r="H2394" s="191">
        <f>'5 Driver Data'!H2394</f>
        <v>0</v>
      </c>
      <c r="I2394" s="191">
        <f>'5 Driver Data'!I2394</f>
        <v>0</v>
      </c>
      <c r="J2394" s="191">
        <f>'5 Driver Data'!J2394</f>
        <v>0</v>
      </c>
      <c r="K2394" s="206">
        <f>'5 Driver Data'!K2394</f>
        <v>0</v>
      </c>
      <c r="L2394" s="1"/>
      <c r="M2394" s="216" t="str">
        <f>IF(D2394=0,"Blank",'3 Model Input'!E$44*'3 Model Input'!E$45)</f>
        <v>Blank</v>
      </c>
      <c r="N2394" s="197" t="str">
        <f t="shared" si="390"/>
        <v>Blank</v>
      </c>
      <c r="O2394" s="197" t="str">
        <f>IF(D2394=0,"Blank",'3 Model Input'!E$49*(1-'3 Model Input'!E$51))</f>
        <v>Blank</v>
      </c>
      <c r="P2394" s="197" t="str">
        <f t="shared" si="391"/>
        <v>Blank</v>
      </c>
      <c r="Q2394" s="197" t="str">
        <f>IF(D2394=0,"Blank",IF(D2394="BEV",E2394*(1-'3 Model Input'!E$54), E2394))</f>
        <v>Blank</v>
      </c>
      <c r="R2394" s="198" t="str">
        <f>IF(D2394=0,"Blank",IF(D2394="PHEV",F2394/G2394,F2394*(1-'3 Model Input'!E$54)/G2394))</f>
        <v>Blank</v>
      </c>
      <c r="S2394" s="198" t="str">
        <f>IF(D2394=0,"Blank",IF(D2394="PHEV",MIN(M2394,E2394),MIN(M2394,(E2394*(1-'3 Model Input'!E$54)))))</f>
        <v>Blank</v>
      </c>
      <c r="T2394" s="217" t="str">
        <f t="shared" si="392"/>
        <v>Blank</v>
      </c>
      <c r="U2394" s="89"/>
      <c r="V2394" s="216" t="str">
        <f>IF(D2394=0,"Blank",P2394*'3 Model Input'!E$50)</f>
        <v>Blank</v>
      </c>
      <c r="W2394" s="197" t="str">
        <f t="shared" si="393"/>
        <v>Blank</v>
      </c>
      <c r="X2394" s="197" t="str">
        <f t="shared" si="394"/>
        <v>Blank</v>
      </c>
      <c r="Y2394" s="197" t="str">
        <f t="shared" si="395"/>
        <v>Blank</v>
      </c>
      <c r="Z2394" s="197" t="str">
        <f t="shared" si="396"/>
        <v>Blank</v>
      </c>
      <c r="AA2394" s="223" t="str" cm="1">
        <f t="array" ref="AA2394">_xlfn.IFS(ISTEXT('3 Model Input'!F$70),"Missing",ISTEXT('3 Model Input'!I$70),"Missing",ISNUMBER('3 Model Input'!K$70),'3 Model Input'!K$70*P2394)</f>
        <v>Missing</v>
      </c>
      <c r="AB2394" s="89"/>
      <c r="AC2394" s="227" t="str" cm="1">
        <f t="array" ref="AC2394">IF(D2394=0,"Blank",_xlfn.IFS('3 Model Input'!E$61=1,(V2394*G2394)/T2394,'3 Model Input'!E$61=2,(W2394*G2394)/T2394,'3 Model Input'!E$61=3,(X2394*G2394)/T2394,'3 Model Input'!E$61=4,(Y2394*G2394)/T2394,'3 Model Input'!E$61=5,(Z2394*G2394)/T2394, ISTEXT('3 Model Input'!E$61),"Missing",'3 Model Input'!E$61=6,(AA2394*G2394)/T2394))</f>
        <v>Blank</v>
      </c>
      <c r="AD2394" s="202" t="str">
        <f t="shared" si="397"/>
        <v>Blank</v>
      </c>
      <c r="AE2394" s="202" t="str">
        <f t="shared" si="398"/>
        <v>Blank</v>
      </c>
      <c r="AF2394" s="217" t="str">
        <f t="shared" si="399"/>
        <v>Blank</v>
      </c>
      <c r="AG2394" s="9" t="str" cm="1">
        <f t="array" ref="AG2394">_xlfn.IFS(ISNUMBER(AC2394), "", ISNUMBER(SEARCH("Blank", AC2394)), "", ISERROR(AC2394), "Bad input on tab 3")</f>
        <v/>
      </c>
    </row>
    <row r="2395" spans="2:33" ht="15" customHeight="1" x14ac:dyDescent="0.75">
      <c r="B2395" s="205" t="str">
        <f>'5 Driver Data'!B2395</f>
        <v>2387</v>
      </c>
      <c r="C2395" s="193">
        <f>'5 Driver Data'!C2395</f>
        <v>0</v>
      </c>
      <c r="D2395" s="192">
        <f>'5 Driver Data'!D2395</f>
        <v>0</v>
      </c>
      <c r="E2395" s="191">
        <f>'5 Driver Data'!E2395</f>
        <v>0</v>
      </c>
      <c r="F2395" s="191">
        <f>'5 Driver Data'!F2395</f>
        <v>0</v>
      </c>
      <c r="G2395" s="191">
        <f>'5 Driver Data'!G2395</f>
        <v>0</v>
      </c>
      <c r="H2395" s="191">
        <f>'5 Driver Data'!H2395</f>
        <v>0</v>
      </c>
      <c r="I2395" s="191">
        <f>'5 Driver Data'!I2395</f>
        <v>0</v>
      </c>
      <c r="J2395" s="191">
        <f>'5 Driver Data'!J2395</f>
        <v>0</v>
      </c>
      <c r="K2395" s="206">
        <f>'5 Driver Data'!K2395</f>
        <v>0</v>
      </c>
      <c r="L2395" s="1"/>
      <c r="M2395" s="216" t="str">
        <f>IF(D2395=0,"Blank",'3 Model Input'!E$44*'3 Model Input'!E$45)</f>
        <v>Blank</v>
      </c>
      <c r="N2395" s="197" t="str">
        <f t="shared" si="390"/>
        <v>Blank</v>
      </c>
      <c r="O2395" s="197" t="str">
        <f>IF(D2395=0,"Blank",'3 Model Input'!E$49*(1-'3 Model Input'!E$51))</f>
        <v>Blank</v>
      </c>
      <c r="P2395" s="197" t="str">
        <f t="shared" si="391"/>
        <v>Blank</v>
      </c>
      <c r="Q2395" s="197" t="str">
        <f>IF(D2395=0,"Blank",IF(D2395="BEV",E2395*(1-'3 Model Input'!E$54), E2395))</f>
        <v>Blank</v>
      </c>
      <c r="R2395" s="198" t="str">
        <f>IF(D2395=0,"Blank",IF(D2395="PHEV",F2395/G2395,F2395*(1-'3 Model Input'!E$54)/G2395))</f>
        <v>Blank</v>
      </c>
      <c r="S2395" s="198" t="str">
        <f>IF(D2395=0,"Blank",IF(D2395="PHEV",MIN(M2395,E2395),MIN(M2395,(E2395*(1-'3 Model Input'!E$54)))))</f>
        <v>Blank</v>
      </c>
      <c r="T2395" s="217" t="str">
        <f t="shared" si="392"/>
        <v>Blank</v>
      </c>
      <c r="U2395" s="89"/>
      <c r="V2395" s="216" t="str">
        <f>IF(D2395=0,"Blank",P2395*'3 Model Input'!E$50)</f>
        <v>Blank</v>
      </c>
      <c r="W2395" s="197" t="str">
        <f t="shared" si="393"/>
        <v>Blank</v>
      </c>
      <c r="X2395" s="197" t="str">
        <f t="shared" si="394"/>
        <v>Blank</v>
      </c>
      <c r="Y2395" s="197" t="str">
        <f t="shared" si="395"/>
        <v>Blank</v>
      </c>
      <c r="Z2395" s="197" t="str">
        <f t="shared" si="396"/>
        <v>Blank</v>
      </c>
      <c r="AA2395" s="223" t="str" cm="1">
        <f t="array" ref="AA2395">_xlfn.IFS(ISTEXT('3 Model Input'!F$70),"Missing",ISTEXT('3 Model Input'!I$70),"Missing",ISNUMBER('3 Model Input'!K$70),'3 Model Input'!K$70*P2395)</f>
        <v>Missing</v>
      </c>
      <c r="AB2395" s="89"/>
      <c r="AC2395" s="227" t="str" cm="1">
        <f t="array" ref="AC2395">IF(D2395=0,"Blank",_xlfn.IFS('3 Model Input'!E$61=1,(V2395*G2395)/T2395,'3 Model Input'!E$61=2,(W2395*G2395)/T2395,'3 Model Input'!E$61=3,(X2395*G2395)/T2395,'3 Model Input'!E$61=4,(Y2395*G2395)/T2395,'3 Model Input'!E$61=5,(Z2395*G2395)/T2395, ISTEXT('3 Model Input'!E$61),"Missing",'3 Model Input'!E$61=6,(AA2395*G2395)/T2395))</f>
        <v>Blank</v>
      </c>
      <c r="AD2395" s="202" t="str">
        <f t="shared" si="397"/>
        <v>Blank</v>
      </c>
      <c r="AE2395" s="202" t="str">
        <f t="shared" si="398"/>
        <v>Blank</v>
      </c>
      <c r="AF2395" s="217" t="str">
        <f t="shared" si="399"/>
        <v>Blank</v>
      </c>
      <c r="AG2395" s="9" t="str" cm="1">
        <f t="array" ref="AG2395">_xlfn.IFS(ISNUMBER(AC2395), "", ISNUMBER(SEARCH("Blank", AC2395)), "", ISERROR(AC2395), "Bad input on tab 3")</f>
        <v/>
      </c>
    </row>
    <row r="2396" spans="2:33" ht="15" customHeight="1" x14ac:dyDescent="0.75">
      <c r="B2396" s="205" t="str">
        <f>'5 Driver Data'!B2396</f>
        <v>2388</v>
      </c>
      <c r="C2396" s="193">
        <f>'5 Driver Data'!C2396</f>
        <v>0</v>
      </c>
      <c r="D2396" s="192">
        <f>'5 Driver Data'!D2396</f>
        <v>0</v>
      </c>
      <c r="E2396" s="191">
        <f>'5 Driver Data'!E2396</f>
        <v>0</v>
      </c>
      <c r="F2396" s="191">
        <f>'5 Driver Data'!F2396</f>
        <v>0</v>
      </c>
      <c r="G2396" s="191">
        <f>'5 Driver Data'!G2396</f>
        <v>0</v>
      </c>
      <c r="H2396" s="191">
        <f>'5 Driver Data'!H2396</f>
        <v>0</v>
      </c>
      <c r="I2396" s="191">
        <f>'5 Driver Data'!I2396</f>
        <v>0</v>
      </c>
      <c r="J2396" s="191">
        <f>'5 Driver Data'!J2396</f>
        <v>0</v>
      </c>
      <c r="K2396" s="206">
        <f>'5 Driver Data'!K2396</f>
        <v>0</v>
      </c>
      <c r="L2396" s="1"/>
      <c r="M2396" s="216" t="str">
        <f>IF(D2396=0,"Blank",'3 Model Input'!E$44*'3 Model Input'!E$45)</f>
        <v>Blank</v>
      </c>
      <c r="N2396" s="197" t="str">
        <f t="shared" si="390"/>
        <v>Blank</v>
      </c>
      <c r="O2396" s="197" t="str">
        <f>IF(D2396=0,"Blank",'3 Model Input'!E$49*(1-'3 Model Input'!E$51))</f>
        <v>Blank</v>
      </c>
      <c r="P2396" s="197" t="str">
        <f t="shared" si="391"/>
        <v>Blank</v>
      </c>
      <c r="Q2396" s="197" t="str">
        <f>IF(D2396=0,"Blank",IF(D2396="BEV",E2396*(1-'3 Model Input'!E$54), E2396))</f>
        <v>Blank</v>
      </c>
      <c r="R2396" s="198" t="str">
        <f>IF(D2396=0,"Blank",IF(D2396="PHEV",F2396/G2396,F2396*(1-'3 Model Input'!E$54)/G2396))</f>
        <v>Blank</v>
      </c>
      <c r="S2396" s="198" t="str">
        <f>IF(D2396=0,"Blank",IF(D2396="PHEV",MIN(M2396,E2396),MIN(M2396,(E2396*(1-'3 Model Input'!E$54)))))</f>
        <v>Blank</v>
      </c>
      <c r="T2396" s="217" t="str">
        <f t="shared" si="392"/>
        <v>Blank</v>
      </c>
      <c r="U2396" s="89"/>
      <c r="V2396" s="216" t="str">
        <f>IF(D2396=0,"Blank",P2396*'3 Model Input'!E$50)</f>
        <v>Blank</v>
      </c>
      <c r="W2396" s="197" t="str">
        <f t="shared" si="393"/>
        <v>Blank</v>
      </c>
      <c r="X2396" s="197" t="str">
        <f t="shared" si="394"/>
        <v>Blank</v>
      </c>
      <c r="Y2396" s="197" t="str">
        <f t="shared" si="395"/>
        <v>Blank</v>
      </c>
      <c r="Z2396" s="197" t="str">
        <f t="shared" si="396"/>
        <v>Blank</v>
      </c>
      <c r="AA2396" s="223" t="str" cm="1">
        <f t="array" ref="AA2396">_xlfn.IFS(ISTEXT('3 Model Input'!F$70),"Missing",ISTEXT('3 Model Input'!I$70),"Missing",ISNUMBER('3 Model Input'!K$70),'3 Model Input'!K$70*P2396)</f>
        <v>Missing</v>
      </c>
      <c r="AB2396" s="89"/>
      <c r="AC2396" s="227" t="str" cm="1">
        <f t="array" ref="AC2396">IF(D2396=0,"Blank",_xlfn.IFS('3 Model Input'!E$61=1,(V2396*G2396)/T2396,'3 Model Input'!E$61=2,(W2396*G2396)/T2396,'3 Model Input'!E$61=3,(X2396*G2396)/T2396,'3 Model Input'!E$61=4,(Y2396*G2396)/T2396,'3 Model Input'!E$61=5,(Z2396*G2396)/T2396, ISTEXT('3 Model Input'!E$61),"Missing",'3 Model Input'!E$61=6,(AA2396*G2396)/T2396))</f>
        <v>Blank</v>
      </c>
      <c r="AD2396" s="202" t="str">
        <f t="shared" si="397"/>
        <v>Blank</v>
      </c>
      <c r="AE2396" s="202" t="str">
        <f t="shared" si="398"/>
        <v>Blank</v>
      </c>
      <c r="AF2396" s="217" t="str">
        <f t="shared" si="399"/>
        <v>Blank</v>
      </c>
      <c r="AG2396" s="9" t="str" cm="1">
        <f t="array" ref="AG2396">_xlfn.IFS(ISNUMBER(AC2396), "", ISNUMBER(SEARCH("Blank", AC2396)), "", ISERROR(AC2396), "Bad input on tab 3")</f>
        <v/>
      </c>
    </row>
    <row r="2397" spans="2:33" ht="15" customHeight="1" x14ac:dyDescent="0.75">
      <c r="B2397" s="205" t="str">
        <f>'5 Driver Data'!B2397</f>
        <v>2389</v>
      </c>
      <c r="C2397" s="193">
        <f>'5 Driver Data'!C2397</f>
        <v>0</v>
      </c>
      <c r="D2397" s="192">
        <f>'5 Driver Data'!D2397</f>
        <v>0</v>
      </c>
      <c r="E2397" s="191">
        <f>'5 Driver Data'!E2397</f>
        <v>0</v>
      </c>
      <c r="F2397" s="191">
        <f>'5 Driver Data'!F2397</f>
        <v>0</v>
      </c>
      <c r="G2397" s="191">
        <f>'5 Driver Data'!G2397</f>
        <v>0</v>
      </c>
      <c r="H2397" s="191">
        <f>'5 Driver Data'!H2397</f>
        <v>0</v>
      </c>
      <c r="I2397" s="191">
        <f>'5 Driver Data'!I2397</f>
        <v>0</v>
      </c>
      <c r="J2397" s="191">
        <f>'5 Driver Data'!J2397</f>
        <v>0</v>
      </c>
      <c r="K2397" s="206">
        <f>'5 Driver Data'!K2397</f>
        <v>0</v>
      </c>
      <c r="L2397" s="1"/>
      <c r="M2397" s="216" t="str">
        <f>IF(D2397=0,"Blank",'3 Model Input'!E$44*'3 Model Input'!E$45)</f>
        <v>Blank</v>
      </c>
      <c r="N2397" s="197" t="str">
        <f t="shared" si="390"/>
        <v>Blank</v>
      </c>
      <c r="O2397" s="197" t="str">
        <f>IF(D2397=0,"Blank",'3 Model Input'!E$49*(1-'3 Model Input'!E$51))</f>
        <v>Blank</v>
      </c>
      <c r="P2397" s="197" t="str">
        <f t="shared" si="391"/>
        <v>Blank</v>
      </c>
      <c r="Q2397" s="197" t="str">
        <f>IF(D2397=0,"Blank",IF(D2397="BEV",E2397*(1-'3 Model Input'!E$54), E2397))</f>
        <v>Blank</v>
      </c>
      <c r="R2397" s="198" t="str">
        <f>IF(D2397=0,"Blank",IF(D2397="PHEV",F2397/G2397,F2397*(1-'3 Model Input'!E$54)/G2397))</f>
        <v>Blank</v>
      </c>
      <c r="S2397" s="198" t="str">
        <f>IF(D2397=0,"Blank",IF(D2397="PHEV",MIN(M2397,E2397),MIN(M2397,(E2397*(1-'3 Model Input'!E$54)))))</f>
        <v>Blank</v>
      </c>
      <c r="T2397" s="217" t="str">
        <f t="shared" si="392"/>
        <v>Blank</v>
      </c>
      <c r="U2397" s="89"/>
      <c r="V2397" s="216" t="str">
        <f>IF(D2397=0,"Blank",P2397*'3 Model Input'!E$50)</f>
        <v>Blank</v>
      </c>
      <c r="W2397" s="197" t="str">
        <f t="shared" si="393"/>
        <v>Blank</v>
      </c>
      <c r="X2397" s="197" t="str">
        <f t="shared" si="394"/>
        <v>Blank</v>
      </c>
      <c r="Y2397" s="197" t="str">
        <f t="shared" si="395"/>
        <v>Blank</v>
      </c>
      <c r="Z2397" s="197" t="str">
        <f t="shared" si="396"/>
        <v>Blank</v>
      </c>
      <c r="AA2397" s="223" t="str" cm="1">
        <f t="array" ref="AA2397">_xlfn.IFS(ISTEXT('3 Model Input'!F$70),"Missing",ISTEXT('3 Model Input'!I$70),"Missing",ISNUMBER('3 Model Input'!K$70),'3 Model Input'!K$70*P2397)</f>
        <v>Missing</v>
      </c>
      <c r="AB2397" s="89"/>
      <c r="AC2397" s="227" t="str" cm="1">
        <f t="array" ref="AC2397">IF(D2397=0,"Blank",_xlfn.IFS('3 Model Input'!E$61=1,(V2397*G2397)/T2397,'3 Model Input'!E$61=2,(W2397*G2397)/T2397,'3 Model Input'!E$61=3,(X2397*G2397)/T2397,'3 Model Input'!E$61=4,(Y2397*G2397)/T2397,'3 Model Input'!E$61=5,(Z2397*G2397)/T2397, ISTEXT('3 Model Input'!E$61),"Missing",'3 Model Input'!E$61=6,(AA2397*G2397)/T2397))</f>
        <v>Blank</v>
      </c>
      <c r="AD2397" s="202" t="str">
        <f t="shared" si="397"/>
        <v>Blank</v>
      </c>
      <c r="AE2397" s="202" t="str">
        <f t="shared" si="398"/>
        <v>Blank</v>
      </c>
      <c r="AF2397" s="217" t="str">
        <f t="shared" si="399"/>
        <v>Blank</v>
      </c>
      <c r="AG2397" s="9" t="str" cm="1">
        <f t="array" ref="AG2397">_xlfn.IFS(ISNUMBER(AC2397), "", ISNUMBER(SEARCH("Blank", AC2397)), "", ISERROR(AC2397), "Bad input on tab 3")</f>
        <v/>
      </c>
    </row>
    <row r="2398" spans="2:33" ht="15" customHeight="1" x14ac:dyDescent="0.75">
      <c r="B2398" s="205" t="str">
        <f>'5 Driver Data'!B2398</f>
        <v>2390</v>
      </c>
      <c r="C2398" s="193">
        <f>'5 Driver Data'!C2398</f>
        <v>0</v>
      </c>
      <c r="D2398" s="192">
        <f>'5 Driver Data'!D2398</f>
        <v>0</v>
      </c>
      <c r="E2398" s="191">
        <f>'5 Driver Data'!E2398</f>
        <v>0</v>
      </c>
      <c r="F2398" s="191">
        <f>'5 Driver Data'!F2398</f>
        <v>0</v>
      </c>
      <c r="G2398" s="191">
        <f>'5 Driver Data'!G2398</f>
        <v>0</v>
      </c>
      <c r="H2398" s="191">
        <f>'5 Driver Data'!H2398</f>
        <v>0</v>
      </c>
      <c r="I2398" s="191">
        <f>'5 Driver Data'!I2398</f>
        <v>0</v>
      </c>
      <c r="J2398" s="191">
        <f>'5 Driver Data'!J2398</f>
        <v>0</v>
      </c>
      <c r="K2398" s="206">
        <f>'5 Driver Data'!K2398</f>
        <v>0</v>
      </c>
      <c r="L2398" s="1"/>
      <c r="M2398" s="216" t="str">
        <f>IF(D2398=0,"Blank",'3 Model Input'!E$44*'3 Model Input'!E$45)</f>
        <v>Blank</v>
      </c>
      <c r="N2398" s="197" t="str">
        <f t="shared" si="390"/>
        <v>Blank</v>
      </c>
      <c r="O2398" s="197" t="str">
        <f>IF(D2398=0,"Blank",'3 Model Input'!E$49*(1-'3 Model Input'!E$51))</f>
        <v>Blank</v>
      </c>
      <c r="P2398" s="197" t="str">
        <f t="shared" si="391"/>
        <v>Blank</v>
      </c>
      <c r="Q2398" s="197" t="str">
        <f>IF(D2398=0,"Blank",IF(D2398="BEV",E2398*(1-'3 Model Input'!E$54), E2398))</f>
        <v>Blank</v>
      </c>
      <c r="R2398" s="198" t="str">
        <f>IF(D2398=0,"Blank",IF(D2398="PHEV",F2398/G2398,F2398*(1-'3 Model Input'!E$54)/G2398))</f>
        <v>Blank</v>
      </c>
      <c r="S2398" s="198" t="str">
        <f>IF(D2398=0,"Blank",IF(D2398="PHEV",MIN(M2398,E2398),MIN(M2398,(E2398*(1-'3 Model Input'!E$54)))))</f>
        <v>Blank</v>
      </c>
      <c r="T2398" s="217" t="str">
        <f t="shared" si="392"/>
        <v>Blank</v>
      </c>
      <c r="U2398" s="89"/>
      <c r="V2398" s="216" t="str">
        <f>IF(D2398=0,"Blank",P2398*'3 Model Input'!E$50)</f>
        <v>Blank</v>
      </c>
      <c r="W2398" s="197" t="str">
        <f t="shared" si="393"/>
        <v>Blank</v>
      </c>
      <c r="X2398" s="197" t="str">
        <f t="shared" si="394"/>
        <v>Blank</v>
      </c>
      <c r="Y2398" s="197" t="str">
        <f t="shared" si="395"/>
        <v>Blank</v>
      </c>
      <c r="Z2398" s="197" t="str">
        <f t="shared" si="396"/>
        <v>Blank</v>
      </c>
      <c r="AA2398" s="223" t="str" cm="1">
        <f t="array" ref="AA2398">_xlfn.IFS(ISTEXT('3 Model Input'!F$70),"Missing",ISTEXT('3 Model Input'!I$70),"Missing",ISNUMBER('3 Model Input'!K$70),'3 Model Input'!K$70*P2398)</f>
        <v>Missing</v>
      </c>
      <c r="AB2398" s="89"/>
      <c r="AC2398" s="227" t="str" cm="1">
        <f t="array" ref="AC2398">IF(D2398=0,"Blank",_xlfn.IFS('3 Model Input'!E$61=1,(V2398*G2398)/T2398,'3 Model Input'!E$61=2,(W2398*G2398)/T2398,'3 Model Input'!E$61=3,(X2398*G2398)/T2398,'3 Model Input'!E$61=4,(Y2398*G2398)/T2398,'3 Model Input'!E$61=5,(Z2398*G2398)/T2398, ISTEXT('3 Model Input'!E$61),"Missing",'3 Model Input'!E$61=6,(AA2398*G2398)/T2398))</f>
        <v>Blank</v>
      </c>
      <c r="AD2398" s="202" t="str">
        <f t="shared" si="397"/>
        <v>Blank</v>
      </c>
      <c r="AE2398" s="202" t="str">
        <f t="shared" si="398"/>
        <v>Blank</v>
      </c>
      <c r="AF2398" s="217" t="str">
        <f t="shared" si="399"/>
        <v>Blank</v>
      </c>
      <c r="AG2398" s="9" t="str" cm="1">
        <f t="array" ref="AG2398">_xlfn.IFS(ISNUMBER(AC2398), "", ISNUMBER(SEARCH("Blank", AC2398)), "", ISERROR(AC2398), "Bad input on tab 3")</f>
        <v/>
      </c>
    </row>
    <row r="2399" spans="2:33" ht="15" customHeight="1" x14ac:dyDescent="0.75">
      <c r="B2399" s="205" t="str">
        <f>'5 Driver Data'!B2399</f>
        <v>2391</v>
      </c>
      <c r="C2399" s="193">
        <f>'5 Driver Data'!C2399</f>
        <v>0</v>
      </c>
      <c r="D2399" s="192">
        <f>'5 Driver Data'!D2399</f>
        <v>0</v>
      </c>
      <c r="E2399" s="191">
        <f>'5 Driver Data'!E2399</f>
        <v>0</v>
      </c>
      <c r="F2399" s="191">
        <f>'5 Driver Data'!F2399</f>
        <v>0</v>
      </c>
      <c r="G2399" s="191">
        <f>'5 Driver Data'!G2399</f>
        <v>0</v>
      </c>
      <c r="H2399" s="191">
        <f>'5 Driver Data'!H2399</f>
        <v>0</v>
      </c>
      <c r="I2399" s="191">
        <f>'5 Driver Data'!I2399</f>
        <v>0</v>
      </c>
      <c r="J2399" s="191">
        <f>'5 Driver Data'!J2399</f>
        <v>0</v>
      </c>
      <c r="K2399" s="206">
        <f>'5 Driver Data'!K2399</f>
        <v>0</v>
      </c>
      <c r="L2399" s="1"/>
      <c r="M2399" s="216" t="str">
        <f>IF(D2399=0,"Blank",'3 Model Input'!E$44*'3 Model Input'!E$45)</f>
        <v>Blank</v>
      </c>
      <c r="N2399" s="197" t="str">
        <f t="shared" si="390"/>
        <v>Blank</v>
      </c>
      <c r="O2399" s="197" t="str">
        <f>IF(D2399=0,"Blank",'3 Model Input'!E$49*(1-'3 Model Input'!E$51))</f>
        <v>Blank</v>
      </c>
      <c r="P2399" s="197" t="str">
        <f t="shared" si="391"/>
        <v>Blank</v>
      </c>
      <c r="Q2399" s="197" t="str">
        <f>IF(D2399=0,"Blank",IF(D2399="BEV",E2399*(1-'3 Model Input'!E$54), E2399))</f>
        <v>Blank</v>
      </c>
      <c r="R2399" s="198" t="str">
        <f>IF(D2399=0,"Blank",IF(D2399="PHEV",F2399/G2399,F2399*(1-'3 Model Input'!E$54)/G2399))</f>
        <v>Blank</v>
      </c>
      <c r="S2399" s="198" t="str">
        <f>IF(D2399=0,"Blank",IF(D2399="PHEV",MIN(M2399,E2399),MIN(M2399,(E2399*(1-'3 Model Input'!E$54)))))</f>
        <v>Blank</v>
      </c>
      <c r="T2399" s="217" t="str">
        <f t="shared" si="392"/>
        <v>Blank</v>
      </c>
      <c r="U2399" s="89"/>
      <c r="V2399" s="216" t="str">
        <f>IF(D2399=0,"Blank",P2399*'3 Model Input'!E$50)</f>
        <v>Blank</v>
      </c>
      <c r="W2399" s="197" t="str">
        <f t="shared" si="393"/>
        <v>Blank</v>
      </c>
      <c r="X2399" s="197" t="str">
        <f t="shared" si="394"/>
        <v>Blank</v>
      </c>
      <c r="Y2399" s="197" t="str">
        <f t="shared" si="395"/>
        <v>Blank</v>
      </c>
      <c r="Z2399" s="197" t="str">
        <f t="shared" si="396"/>
        <v>Blank</v>
      </c>
      <c r="AA2399" s="223" t="str" cm="1">
        <f t="array" ref="AA2399">_xlfn.IFS(ISTEXT('3 Model Input'!F$70),"Missing",ISTEXT('3 Model Input'!I$70),"Missing",ISNUMBER('3 Model Input'!K$70),'3 Model Input'!K$70*P2399)</f>
        <v>Missing</v>
      </c>
      <c r="AB2399" s="89"/>
      <c r="AC2399" s="227" t="str" cm="1">
        <f t="array" ref="AC2399">IF(D2399=0,"Blank",_xlfn.IFS('3 Model Input'!E$61=1,(V2399*G2399)/T2399,'3 Model Input'!E$61=2,(W2399*G2399)/T2399,'3 Model Input'!E$61=3,(X2399*G2399)/T2399,'3 Model Input'!E$61=4,(Y2399*G2399)/T2399,'3 Model Input'!E$61=5,(Z2399*G2399)/T2399, ISTEXT('3 Model Input'!E$61),"Missing",'3 Model Input'!E$61=6,(AA2399*G2399)/T2399))</f>
        <v>Blank</v>
      </c>
      <c r="AD2399" s="202" t="str">
        <f t="shared" si="397"/>
        <v>Blank</v>
      </c>
      <c r="AE2399" s="202" t="str">
        <f t="shared" si="398"/>
        <v>Blank</v>
      </c>
      <c r="AF2399" s="217" t="str">
        <f t="shared" si="399"/>
        <v>Blank</v>
      </c>
      <c r="AG2399" s="9" t="str" cm="1">
        <f t="array" ref="AG2399">_xlfn.IFS(ISNUMBER(AC2399), "", ISNUMBER(SEARCH("Blank", AC2399)), "", ISERROR(AC2399), "Bad input on tab 3")</f>
        <v/>
      </c>
    </row>
    <row r="2400" spans="2:33" ht="15" customHeight="1" x14ac:dyDescent="0.75">
      <c r="B2400" s="205" t="str">
        <f>'5 Driver Data'!B2400</f>
        <v>2392</v>
      </c>
      <c r="C2400" s="193">
        <f>'5 Driver Data'!C2400</f>
        <v>0</v>
      </c>
      <c r="D2400" s="192">
        <f>'5 Driver Data'!D2400</f>
        <v>0</v>
      </c>
      <c r="E2400" s="191">
        <f>'5 Driver Data'!E2400</f>
        <v>0</v>
      </c>
      <c r="F2400" s="191">
        <f>'5 Driver Data'!F2400</f>
        <v>0</v>
      </c>
      <c r="G2400" s="191">
        <f>'5 Driver Data'!G2400</f>
        <v>0</v>
      </c>
      <c r="H2400" s="191">
        <f>'5 Driver Data'!H2400</f>
        <v>0</v>
      </c>
      <c r="I2400" s="191">
        <f>'5 Driver Data'!I2400</f>
        <v>0</v>
      </c>
      <c r="J2400" s="191">
        <f>'5 Driver Data'!J2400</f>
        <v>0</v>
      </c>
      <c r="K2400" s="206">
        <f>'5 Driver Data'!K2400</f>
        <v>0</v>
      </c>
      <c r="L2400" s="1"/>
      <c r="M2400" s="216" t="str">
        <f>IF(D2400=0,"Blank",'3 Model Input'!E$44*'3 Model Input'!E$45)</f>
        <v>Blank</v>
      </c>
      <c r="N2400" s="197" t="str">
        <f t="shared" si="390"/>
        <v>Blank</v>
      </c>
      <c r="O2400" s="197" t="str">
        <f>IF(D2400=0,"Blank",'3 Model Input'!E$49*(1-'3 Model Input'!E$51))</f>
        <v>Blank</v>
      </c>
      <c r="P2400" s="197" t="str">
        <f t="shared" si="391"/>
        <v>Blank</v>
      </c>
      <c r="Q2400" s="197" t="str">
        <f>IF(D2400=0,"Blank",IF(D2400="BEV",E2400*(1-'3 Model Input'!E$54), E2400))</f>
        <v>Blank</v>
      </c>
      <c r="R2400" s="198" t="str">
        <f>IF(D2400=0,"Blank",IF(D2400="PHEV",F2400/G2400,F2400*(1-'3 Model Input'!E$54)/G2400))</f>
        <v>Blank</v>
      </c>
      <c r="S2400" s="198" t="str">
        <f>IF(D2400=0,"Blank",IF(D2400="PHEV",MIN(M2400,E2400),MIN(M2400,(E2400*(1-'3 Model Input'!E$54)))))</f>
        <v>Blank</v>
      </c>
      <c r="T2400" s="217" t="str">
        <f t="shared" si="392"/>
        <v>Blank</v>
      </c>
      <c r="U2400" s="89"/>
      <c r="V2400" s="216" t="str">
        <f>IF(D2400=0,"Blank",P2400*'3 Model Input'!E$50)</f>
        <v>Blank</v>
      </c>
      <c r="W2400" s="197" t="str">
        <f t="shared" si="393"/>
        <v>Blank</v>
      </c>
      <c r="X2400" s="197" t="str">
        <f t="shared" si="394"/>
        <v>Blank</v>
      </c>
      <c r="Y2400" s="197" t="str">
        <f t="shared" si="395"/>
        <v>Blank</v>
      </c>
      <c r="Z2400" s="197" t="str">
        <f t="shared" si="396"/>
        <v>Blank</v>
      </c>
      <c r="AA2400" s="223" t="str" cm="1">
        <f t="array" ref="AA2400">_xlfn.IFS(ISTEXT('3 Model Input'!F$70),"Missing",ISTEXT('3 Model Input'!I$70),"Missing",ISNUMBER('3 Model Input'!K$70),'3 Model Input'!K$70*P2400)</f>
        <v>Missing</v>
      </c>
      <c r="AB2400" s="89"/>
      <c r="AC2400" s="227" t="str" cm="1">
        <f t="array" ref="AC2400">IF(D2400=0,"Blank",_xlfn.IFS('3 Model Input'!E$61=1,(V2400*G2400)/T2400,'3 Model Input'!E$61=2,(W2400*G2400)/T2400,'3 Model Input'!E$61=3,(X2400*G2400)/T2400,'3 Model Input'!E$61=4,(Y2400*G2400)/T2400,'3 Model Input'!E$61=5,(Z2400*G2400)/T2400, ISTEXT('3 Model Input'!E$61),"Missing",'3 Model Input'!E$61=6,(AA2400*G2400)/T2400))</f>
        <v>Blank</v>
      </c>
      <c r="AD2400" s="202" t="str">
        <f t="shared" si="397"/>
        <v>Blank</v>
      </c>
      <c r="AE2400" s="202" t="str">
        <f t="shared" si="398"/>
        <v>Blank</v>
      </c>
      <c r="AF2400" s="217" t="str">
        <f t="shared" si="399"/>
        <v>Blank</v>
      </c>
      <c r="AG2400" s="9" t="str" cm="1">
        <f t="array" ref="AG2400">_xlfn.IFS(ISNUMBER(AC2400), "", ISNUMBER(SEARCH("Blank", AC2400)), "", ISERROR(AC2400), "Bad input on tab 3")</f>
        <v/>
      </c>
    </row>
    <row r="2401" spans="2:33" ht="15" customHeight="1" x14ac:dyDescent="0.75">
      <c r="B2401" s="205" t="str">
        <f>'5 Driver Data'!B2401</f>
        <v>2393</v>
      </c>
      <c r="C2401" s="193">
        <f>'5 Driver Data'!C2401</f>
        <v>0</v>
      </c>
      <c r="D2401" s="192">
        <f>'5 Driver Data'!D2401</f>
        <v>0</v>
      </c>
      <c r="E2401" s="191">
        <f>'5 Driver Data'!E2401</f>
        <v>0</v>
      </c>
      <c r="F2401" s="191">
        <f>'5 Driver Data'!F2401</f>
        <v>0</v>
      </c>
      <c r="G2401" s="191">
        <f>'5 Driver Data'!G2401</f>
        <v>0</v>
      </c>
      <c r="H2401" s="191">
        <f>'5 Driver Data'!H2401</f>
        <v>0</v>
      </c>
      <c r="I2401" s="191">
        <f>'5 Driver Data'!I2401</f>
        <v>0</v>
      </c>
      <c r="J2401" s="191">
        <f>'5 Driver Data'!J2401</f>
        <v>0</v>
      </c>
      <c r="K2401" s="206">
        <f>'5 Driver Data'!K2401</f>
        <v>0</v>
      </c>
      <c r="L2401" s="1"/>
      <c r="M2401" s="216" t="str">
        <f>IF(D2401=0,"Blank",'3 Model Input'!E$44*'3 Model Input'!E$45)</f>
        <v>Blank</v>
      </c>
      <c r="N2401" s="197" t="str">
        <f t="shared" si="390"/>
        <v>Blank</v>
      </c>
      <c r="O2401" s="197" t="str">
        <f>IF(D2401=0,"Blank",'3 Model Input'!E$49*(1-'3 Model Input'!E$51))</f>
        <v>Blank</v>
      </c>
      <c r="P2401" s="197" t="str">
        <f t="shared" si="391"/>
        <v>Blank</v>
      </c>
      <c r="Q2401" s="197" t="str">
        <f>IF(D2401=0,"Blank",IF(D2401="BEV",E2401*(1-'3 Model Input'!E$54), E2401))</f>
        <v>Blank</v>
      </c>
      <c r="R2401" s="198" t="str">
        <f>IF(D2401=0,"Blank",IF(D2401="PHEV",F2401/G2401,F2401*(1-'3 Model Input'!E$54)/G2401))</f>
        <v>Blank</v>
      </c>
      <c r="S2401" s="198" t="str">
        <f>IF(D2401=0,"Blank",IF(D2401="PHEV",MIN(M2401,E2401),MIN(M2401,(E2401*(1-'3 Model Input'!E$54)))))</f>
        <v>Blank</v>
      </c>
      <c r="T2401" s="217" t="str">
        <f t="shared" si="392"/>
        <v>Blank</v>
      </c>
      <c r="U2401" s="89"/>
      <c r="V2401" s="216" t="str">
        <f>IF(D2401=0,"Blank",P2401*'3 Model Input'!E$50)</f>
        <v>Blank</v>
      </c>
      <c r="W2401" s="197" t="str">
        <f t="shared" si="393"/>
        <v>Blank</v>
      </c>
      <c r="X2401" s="197" t="str">
        <f t="shared" si="394"/>
        <v>Blank</v>
      </c>
      <c r="Y2401" s="197" t="str">
        <f t="shared" si="395"/>
        <v>Blank</v>
      </c>
      <c r="Z2401" s="197" t="str">
        <f t="shared" si="396"/>
        <v>Blank</v>
      </c>
      <c r="AA2401" s="223" t="str" cm="1">
        <f t="array" ref="AA2401">_xlfn.IFS(ISTEXT('3 Model Input'!F$70),"Missing",ISTEXT('3 Model Input'!I$70),"Missing",ISNUMBER('3 Model Input'!K$70),'3 Model Input'!K$70*P2401)</f>
        <v>Missing</v>
      </c>
      <c r="AB2401" s="89"/>
      <c r="AC2401" s="227" t="str" cm="1">
        <f t="array" ref="AC2401">IF(D2401=0,"Blank",_xlfn.IFS('3 Model Input'!E$61=1,(V2401*G2401)/T2401,'3 Model Input'!E$61=2,(W2401*G2401)/T2401,'3 Model Input'!E$61=3,(X2401*G2401)/T2401,'3 Model Input'!E$61=4,(Y2401*G2401)/T2401,'3 Model Input'!E$61=5,(Z2401*G2401)/T2401, ISTEXT('3 Model Input'!E$61),"Missing",'3 Model Input'!E$61=6,(AA2401*G2401)/T2401))</f>
        <v>Blank</v>
      </c>
      <c r="AD2401" s="202" t="str">
        <f t="shared" si="397"/>
        <v>Blank</v>
      </c>
      <c r="AE2401" s="202" t="str">
        <f t="shared" si="398"/>
        <v>Blank</v>
      </c>
      <c r="AF2401" s="217" t="str">
        <f t="shared" si="399"/>
        <v>Blank</v>
      </c>
      <c r="AG2401" s="9" t="str" cm="1">
        <f t="array" ref="AG2401">_xlfn.IFS(ISNUMBER(AC2401), "", ISNUMBER(SEARCH("Blank", AC2401)), "", ISERROR(AC2401), "Bad input on tab 3")</f>
        <v/>
      </c>
    </row>
    <row r="2402" spans="2:33" ht="15" customHeight="1" x14ac:dyDescent="0.75">
      <c r="B2402" s="205" t="str">
        <f>'5 Driver Data'!B2402</f>
        <v>2394</v>
      </c>
      <c r="C2402" s="193">
        <f>'5 Driver Data'!C2402</f>
        <v>0</v>
      </c>
      <c r="D2402" s="192">
        <f>'5 Driver Data'!D2402</f>
        <v>0</v>
      </c>
      <c r="E2402" s="191">
        <f>'5 Driver Data'!E2402</f>
        <v>0</v>
      </c>
      <c r="F2402" s="191">
        <f>'5 Driver Data'!F2402</f>
        <v>0</v>
      </c>
      <c r="G2402" s="191">
        <f>'5 Driver Data'!G2402</f>
        <v>0</v>
      </c>
      <c r="H2402" s="191">
        <f>'5 Driver Data'!H2402</f>
        <v>0</v>
      </c>
      <c r="I2402" s="191">
        <f>'5 Driver Data'!I2402</f>
        <v>0</v>
      </c>
      <c r="J2402" s="191">
        <f>'5 Driver Data'!J2402</f>
        <v>0</v>
      </c>
      <c r="K2402" s="206">
        <f>'5 Driver Data'!K2402</f>
        <v>0</v>
      </c>
      <c r="L2402" s="1"/>
      <c r="M2402" s="216" t="str">
        <f>IF(D2402=0,"Blank",'3 Model Input'!E$44*'3 Model Input'!E$45)</f>
        <v>Blank</v>
      </c>
      <c r="N2402" s="197" t="str">
        <f t="shared" si="390"/>
        <v>Blank</v>
      </c>
      <c r="O2402" s="197" t="str">
        <f>IF(D2402=0,"Blank",'3 Model Input'!E$49*(1-'3 Model Input'!E$51))</f>
        <v>Blank</v>
      </c>
      <c r="P2402" s="197" t="str">
        <f t="shared" si="391"/>
        <v>Blank</v>
      </c>
      <c r="Q2402" s="197" t="str">
        <f>IF(D2402=0,"Blank",IF(D2402="BEV",E2402*(1-'3 Model Input'!E$54), E2402))</f>
        <v>Blank</v>
      </c>
      <c r="R2402" s="198" t="str">
        <f>IF(D2402=0,"Blank",IF(D2402="PHEV",F2402/G2402,F2402*(1-'3 Model Input'!E$54)/G2402))</f>
        <v>Blank</v>
      </c>
      <c r="S2402" s="198" t="str">
        <f>IF(D2402=0,"Blank",IF(D2402="PHEV",MIN(M2402,E2402),MIN(M2402,(E2402*(1-'3 Model Input'!E$54)))))</f>
        <v>Blank</v>
      </c>
      <c r="T2402" s="217" t="str">
        <f t="shared" si="392"/>
        <v>Blank</v>
      </c>
      <c r="U2402" s="89"/>
      <c r="V2402" s="216" t="str">
        <f>IF(D2402=0,"Blank",P2402*'3 Model Input'!E$50)</f>
        <v>Blank</v>
      </c>
      <c r="W2402" s="197" t="str">
        <f t="shared" si="393"/>
        <v>Blank</v>
      </c>
      <c r="X2402" s="197" t="str">
        <f t="shared" si="394"/>
        <v>Blank</v>
      </c>
      <c r="Y2402" s="197" t="str">
        <f t="shared" si="395"/>
        <v>Blank</v>
      </c>
      <c r="Z2402" s="197" t="str">
        <f t="shared" si="396"/>
        <v>Blank</v>
      </c>
      <c r="AA2402" s="223" t="str" cm="1">
        <f t="array" ref="AA2402">_xlfn.IFS(ISTEXT('3 Model Input'!F$70),"Missing",ISTEXT('3 Model Input'!I$70),"Missing",ISNUMBER('3 Model Input'!K$70),'3 Model Input'!K$70*P2402)</f>
        <v>Missing</v>
      </c>
      <c r="AB2402" s="89"/>
      <c r="AC2402" s="227" t="str" cm="1">
        <f t="array" ref="AC2402">IF(D2402=0,"Blank",_xlfn.IFS('3 Model Input'!E$61=1,(V2402*G2402)/T2402,'3 Model Input'!E$61=2,(W2402*G2402)/T2402,'3 Model Input'!E$61=3,(X2402*G2402)/T2402,'3 Model Input'!E$61=4,(Y2402*G2402)/T2402,'3 Model Input'!E$61=5,(Z2402*G2402)/T2402, ISTEXT('3 Model Input'!E$61),"Missing",'3 Model Input'!E$61=6,(AA2402*G2402)/T2402))</f>
        <v>Blank</v>
      </c>
      <c r="AD2402" s="202" t="str">
        <f t="shared" si="397"/>
        <v>Blank</v>
      </c>
      <c r="AE2402" s="202" t="str">
        <f t="shared" si="398"/>
        <v>Blank</v>
      </c>
      <c r="AF2402" s="217" t="str">
        <f t="shared" si="399"/>
        <v>Blank</v>
      </c>
      <c r="AG2402" s="9" t="str" cm="1">
        <f t="array" ref="AG2402">_xlfn.IFS(ISNUMBER(AC2402), "", ISNUMBER(SEARCH("Blank", AC2402)), "", ISERROR(AC2402), "Bad input on tab 3")</f>
        <v/>
      </c>
    </row>
    <row r="2403" spans="2:33" ht="15" customHeight="1" x14ac:dyDescent="0.75">
      <c r="B2403" s="205" t="str">
        <f>'5 Driver Data'!B2403</f>
        <v>2395</v>
      </c>
      <c r="C2403" s="193">
        <f>'5 Driver Data'!C2403</f>
        <v>0</v>
      </c>
      <c r="D2403" s="192">
        <f>'5 Driver Data'!D2403</f>
        <v>0</v>
      </c>
      <c r="E2403" s="191">
        <f>'5 Driver Data'!E2403</f>
        <v>0</v>
      </c>
      <c r="F2403" s="191">
        <f>'5 Driver Data'!F2403</f>
        <v>0</v>
      </c>
      <c r="G2403" s="191">
        <f>'5 Driver Data'!G2403</f>
        <v>0</v>
      </c>
      <c r="H2403" s="191">
        <f>'5 Driver Data'!H2403</f>
        <v>0</v>
      </c>
      <c r="I2403" s="191">
        <f>'5 Driver Data'!I2403</f>
        <v>0</v>
      </c>
      <c r="J2403" s="191">
        <f>'5 Driver Data'!J2403</f>
        <v>0</v>
      </c>
      <c r="K2403" s="206">
        <f>'5 Driver Data'!K2403</f>
        <v>0</v>
      </c>
      <c r="L2403" s="1"/>
      <c r="M2403" s="216" t="str">
        <f>IF(D2403=0,"Blank",'3 Model Input'!E$44*'3 Model Input'!E$45)</f>
        <v>Blank</v>
      </c>
      <c r="N2403" s="197" t="str">
        <f t="shared" si="390"/>
        <v>Blank</v>
      </c>
      <c r="O2403" s="197" t="str">
        <f>IF(D2403=0,"Blank",'3 Model Input'!E$49*(1-'3 Model Input'!E$51))</f>
        <v>Blank</v>
      </c>
      <c r="P2403" s="197" t="str">
        <f t="shared" si="391"/>
        <v>Blank</v>
      </c>
      <c r="Q2403" s="197" t="str">
        <f>IF(D2403=0,"Blank",IF(D2403="BEV",E2403*(1-'3 Model Input'!E$54), E2403))</f>
        <v>Blank</v>
      </c>
      <c r="R2403" s="198" t="str">
        <f>IF(D2403=0,"Blank",IF(D2403="PHEV",F2403/G2403,F2403*(1-'3 Model Input'!E$54)/G2403))</f>
        <v>Blank</v>
      </c>
      <c r="S2403" s="198" t="str">
        <f>IF(D2403=0,"Blank",IF(D2403="PHEV",MIN(M2403,E2403),MIN(M2403,(E2403*(1-'3 Model Input'!E$54)))))</f>
        <v>Blank</v>
      </c>
      <c r="T2403" s="217" t="str">
        <f t="shared" si="392"/>
        <v>Blank</v>
      </c>
      <c r="U2403" s="89"/>
      <c r="V2403" s="216" t="str">
        <f>IF(D2403=0,"Blank",P2403*'3 Model Input'!E$50)</f>
        <v>Blank</v>
      </c>
      <c r="W2403" s="197" t="str">
        <f t="shared" si="393"/>
        <v>Blank</v>
      </c>
      <c r="X2403" s="197" t="str">
        <f t="shared" si="394"/>
        <v>Blank</v>
      </c>
      <c r="Y2403" s="197" t="str">
        <f t="shared" si="395"/>
        <v>Blank</v>
      </c>
      <c r="Z2403" s="197" t="str">
        <f t="shared" si="396"/>
        <v>Blank</v>
      </c>
      <c r="AA2403" s="223" t="str" cm="1">
        <f t="array" ref="AA2403">_xlfn.IFS(ISTEXT('3 Model Input'!F$70),"Missing",ISTEXT('3 Model Input'!I$70),"Missing",ISNUMBER('3 Model Input'!K$70),'3 Model Input'!K$70*P2403)</f>
        <v>Missing</v>
      </c>
      <c r="AB2403" s="89"/>
      <c r="AC2403" s="227" t="str" cm="1">
        <f t="array" ref="AC2403">IF(D2403=0,"Blank",_xlfn.IFS('3 Model Input'!E$61=1,(V2403*G2403)/T2403,'3 Model Input'!E$61=2,(W2403*G2403)/T2403,'3 Model Input'!E$61=3,(X2403*G2403)/T2403,'3 Model Input'!E$61=4,(Y2403*G2403)/T2403,'3 Model Input'!E$61=5,(Z2403*G2403)/T2403, ISTEXT('3 Model Input'!E$61),"Missing",'3 Model Input'!E$61=6,(AA2403*G2403)/T2403))</f>
        <v>Blank</v>
      </c>
      <c r="AD2403" s="202" t="str">
        <f t="shared" si="397"/>
        <v>Blank</v>
      </c>
      <c r="AE2403" s="202" t="str">
        <f t="shared" si="398"/>
        <v>Blank</v>
      </c>
      <c r="AF2403" s="217" t="str">
        <f t="shared" si="399"/>
        <v>Blank</v>
      </c>
      <c r="AG2403" s="9" t="str" cm="1">
        <f t="array" ref="AG2403">_xlfn.IFS(ISNUMBER(AC2403), "", ISNUMBER(SEARCH("Blank", AC2403)), "", ISERROR(AC2403), "Bad input on tab 3")</f>
        <v/>
      </c>
    </row>
    <row r="2404" spans="2:33" ht="15" customHeight="1" x14ac:dyDescent="0.75">
      <c r="B2404" s="205" t="str">
        <f>'5 Driver Data'!B2404</f>
        <v>2396</v>
      </c>
      <c r="C2404" s="193">
        <f>'5 Driver Data'!C2404</f>
        <v>0</v>
      </c>
      <c r="D2404" s="192">
        <f>'5 Driver Data'!D2404</f>
        <v>0</v>
      </c>
      <c r="E2404" s="191">
        <f>'5 Driver Data'!E2404</f>
        <v>0</v>
      </c>
      <c r="F2404" s="191">
        <f>'5 Driver Data'!F2404</f>
        <v>0</v>
      </c>
      <c r="G2404" s="191">
        <f>'5 Driver Data'!G2404</f>
        <v>0</v>
      </c>
      <c r="H2404" s="191">
        <f>'5 Driver Data'!H2404</f>
        <v>0</v>
      </c>
      <c r="I2404" s="191">
        <f>'5 Driver Data'!I2404</f>
        <v>0</v>
      </c>
      <c r="J2404" s="191">
        <f>'5 Driver Data'!J2404</f>
        <v>0</v>
      </c>
      <c r="K2404" s="206">
        <f>'5 Driver Data'!K2404</f>
        <v>0</v>
      </c>
      <c r="L2404" s="1"/>
      <c r="M2404" s="216" t="str">
        <f>IF(D2404=0,"Blank",'3 Model Input'!E$44*'3 Model Input'!E$45)</f>
        <v>Blank</v>
      </c>
      <c r="N2404" s="197" t="str">
        <f t="shared" si="390"/>
        <v>Blank</v>
      </c>
      <c r="O2404" s="197" t="str">
        <f>IF(D2404=0,"Blank",'3 Model Input'!E$49*(1-'3 Model Input'!E$51))</f>
        <v>Blank</v>
      </c>
      <c r="P2404" s="197" t="str">
        <f t="shared" si="391"/>
        <v>Blank</v>
      </c>
      <c r="Q2404" s="197" t="str">
        <f>IF(D2404=0,"Blank",IF(D2404="BEV",E2404*(1-'3 Model Input'!E$54), E2404))</f>
        <v>Blank</v>
      </c>
      <c r="R2404" s="198" t="str">
        <f>IF(D2404=0,"Blank",IF(D2404="PHEV",F2404/G2404,F2404*(1-'3 Model Input'!E$54)/G2404))</f>
        <v>Blank</v>
      </c>
      <c r="S2404" s="198" t="str">
        <f>IF(D2404=0,"Blank",IF(D2404="PHEV",MIN(M2404,E2404),MIN(M2404,(E2404*(1-'3 Model Input'!E$54)))))</f>
        <v>Blank</v>
      </c>
      <c r="T2404" s="217" t="str">
        <f t="shared" si="392"/>
        <v>Blank</v>
      </c>
      <c r="U2404" s="89"/>
      <c r="V2404" s="216" t="str">
        <f>IF(D2404=0,"Blank",P2404*'3 Model Input'!E$50)</f>
        <v>Blank</v>
      </c>
      <c r="W2404" s="197" t="str">
        <f t="shared" si="393"/>
        <v>Blank</v>
      </c>
      <c r="X2404" s="197" t="str">
        <f t="shared" si="394"/>
        <v>Blank</v>
      </c>
      <c r="Y2404" s="197" t="str">
        <f t="shared" si="395"/>
        <v>Blank</v>
      </c>
      <c r="Z2404" s="197" t="str">
        <f t="shared" si="396"/>
        <v>Blank</v>
      </c>
      <c r="AA2404" s="223" t="str" cm="1">
        <f t="array" ref="AA2404">_xlfn.IFS(ISTEXT('3 Model Input'!F$70),"Missing",ISTEXT('3 Model Input'!I$70),"Missing",ISNUMBER('3 Model Input'!K$70),'3 Model Input'!K$70*P2404)</f>
        <v>Missing</v>
      </c>
      <c r="AB2404" s="89"/>
      <c r="AC2404" s="227" t="str" cm="1">
        <f t="array" ref="AC2404">IF(D2404=0,"Blank",_xlfn.IFS('3 Model Input'!E$61=1,(V2404*G2404)/T2404,'3 Model Input'!E$61=2,(W2404*G2404)/T2404,'3 Model Input'!E$61=3,(X2404*G2404)/T2404,'3 Model Input'!E$61=4,(Y2404*G2404)/T2404,'3 Model Input'!E$61=5,(Z2404*G2404)/T2404, ISTEXT('3 Model Input'!E$61),"Missing",'3 Model Input'!E$61=6,(AA2404*G2404)/T2404))</f>
        <v>Blank</v>
      </c>
      <c r="AD2404" s="202" t="str">
        <f t="shared" si="397"/>
        <v>Blank</v>
      </c>
      <c r="AE2404" s="202" t="str">
        <f t="shared" si="398"/>
        <v>Blank</v>
      </c>
      <c r="AF2404" s="217" t="str">
        <f t="shared" si="399"/>
        <v>Blank</v>
      </c>
      <c r="AG2404" s="9" t="str" cm="1">
        <f t="array" ref="AG2404">_xlfn.IFS(ISNUMBER(AC2404), "", ISNUMBER(SEARCH("Blank", AC2404)), "", ISERROR(AC2404), "Bad input on tab 3")</f>
        <v/>
      </c>
    </row>
    <row r="2405" spans="2:33" ht="15" customHeight="1" x14ac:dyDescent="0.75">
      <c r="B2405" s="205" t="str">
        <f>'5 Driver Data'!B2405</f>
        <v>2397</v>
      </c>
      <c r="C2405" s="193">
        <f>'5 Driver Data'!C2405</f>
        <v>0</v>
      </c>
      <c r="D2405" s="192">
        <f>'5 Driver Data'!D2405</f>
        <v>0</v>
      </c>
      <c r="E2405" s="191">
        <f>'5 Driver Data'!E2405</f>
        <v>0</v>
      </c>
      <c r="F2405" s="191">
        <f>'5 Driver Data'!F2405</f>
        <v>0</v>
      </c>
      <c r="G2405" s="191">
        <f>'5 Driver Data'!G2405</f>
        <v>0</v>
      </c>
      <c r="H2405" s="191">
        <f>'5 Driver Data'!H2405</f>
        <v>0</v>
      </c>
      <c r="I2405" s="191">
        <f>'5 Driver Data'!I2405</f>
        <v>0</v>
      </c>
      <c r="J2405" s="191">
        <f>'5 Driver Data'!J2405</f>
        <v>0</v>
      </c>
      <c r="K2405" s="206">
        <f>'5 Driver Data'!K2405</f>
        <v>0</v>
      </c>
      <c r="L2405" s="1"/>
      <c r="M2405" s="216" t="str">
        <f>IF(D2405=0,"Blank",'3 Model Input'!E$44*'3 Model Input'!E$45)</f>
        <v>Blank</v>
      </c>
      <c r="N2405" s="197" t="str">
        <f t="shared" si="390"/>
        <v>Blank</v>
      </c>
      <c r="O2405" s="197" t="str">
        <f>IF(D2405=0,"Blank",'3 Model Input'!E$49*(1-'3 Model Input'!E$51))</f>
        <v>Blank</v>
      </c>
      <c r="P2405" s="197" t="str">
        <f t="shared" si="391"/>
        <v>Blank</v>
      </c>
      <c r="Q2405" s="197" t="str">
        <f>IF(D2405=0,"Blank",IF(D2405="BEV",E2405*(1-'3 Model Input'!E$54), E2405))</f>
        <v>Blank</v>
      </c>
      <c r="R2405" s="198" t="str">
        <f>IF(D2405=0,"Blank",IF(D2405="PHEV",F2405/G2405,F2405*(1-'3 Model Input'!E$54)/G2405))</f>
        <v>Blank</v>
      </c>
      <c r="S2405" s="198" t="str">
        <f>IF(D2405=0,"Blank",IF(D2405="PHEV",MIN(M2405,E2405),MIN(M2405,(E2405*(1-'3 Model Input'!E$54)))))</f>
        <v>Blank</v>
      </c>
      <c r="T2405" s="217" t="str">
        <f t="shared" si="392"/>
        <v>Blank</v>
      </c>
      <c r="U2405" s="89"/>
      <c r="V2405" s="216" t="str">
        <f>IF(D2405=0,"Blank",P2405*'3 Model Input'!E$50)</f>
        <v>Blank</v>
      </c>
      <c r="W2405" s="197" t="str">
        <f t="shared" si="393"/>
        <v>Blank</v>
      </c>
      <c r="X2405" s="197" t="str">
        <f t="shared" si="394"/>
        <v>Blank</v>
      </c>
      <c r="Y2405" s="197" t="str">
        <f t="shared" si="395"/>
        <v>Blank</v>
      </c>
      <c r="Z2405" s="197" t="str">
        <f t="shared" si="396"/>
        <v>Blank</v>
      </c>
      <c r="AA2405" s="223" t="str" cm="1">
        <f t="array" ref="AA2405">_xlfn.IFS(ISTEXT('3 Model Input'!F$70),"Missing",ISTEXT('3 Model Input'!I$70),"Missing",ISNUMBER('3 Model Input'!K$70),'3 Model Input'!K$70*P2405)</f>
        <v>Missing</v>
      </c>
      <c r="AB2405" s="89"/>
      <c r="AC2405" s="227" t="str" cm="1">
        <f t="array" ref="AC2405">IF(D2405=0,"Blank",_xlfn.IFS('3 Model Input'!E$61=1,(V2405*G2405)/T2405,'3 Model Input'!E$61=2,(W2405*G2405)/T2405,'3 Model Input'!E$61=3,(X2405*G2405)/T2405,'3 Model Input'!E$61=4,(Y2405*G2405)/T2405,'3 Model Input'!E$61=5,(Z2405*G2405)/T2405, ISTEXT('3 Model Input'!E$61),"Missing",'3 Model Input'!E$61=6,(AA2405*G2405)/T2405))</f>
        <v>Blank</v>
      </c>
      <c r="AD2405" s="202" t="str">
        <f t="shared" si="397"/>
        <v>Blank</v>
      </c>
      <c r="AE2405" s="202" t="str">
        <f t="shared" si="398"/>
        <v>Blank</v>
      </c>
      <c r="AF2405" s="217" t="str">
        <f t="shared" si="399"/>
        <v>Blank</v>
      </c>
      <c r="AG2405" s="9" t="str" cm="1">
        <f t="array" ref="AG2405">_xlfn.IFS(ISNUMBER(AC2405), "", ISNUMBER(SEARCH("Blank", AC2405)), "", ISERROR(AC2405), "Bad input on tab 3")</f>
        <v/>
      </c>
    </row>
    <row r="2406" spans="2:33" ht="15" customHeight="1" x14ac:dyDescent="0.75">
      <c r="B2406" s="205" t="str">
        <f>'5 Driver Data'!B2406</f>
        <v>2398</v>
      </c>
      <c r="C2406" s="193">
        <f>'5 Driver Data'!C2406</f>
        <v>0</v>
      </c>
      <c r="D2406" s="192">
        <f>'5 Driver Data'!D2406</f>
        <v>0</v>
      </c>
      <c r="E2406" s="191">
        <f>'5 Driver Data'!E2406</f>
        <v>0</v>
      </c>
      <c r="F2406" s="191">
        <f>'5 Driver Data'!F2406</f>
        <v>0</v>
      </c>
      <c r="G2406" s="191">
        <f>'5 Driver Data'!G2406</f>
        <v>0</v>
      </c>
      <c r="H2406" s="191">
        <f>'5 Driver Data'!H2406</f>
        <v>0</v>
      </c>
      <c r="I2406" s="191">
        <f>'5 Driver Data'!I2406</f>
        <v>0</v>
      </c>
      <c r="J2406" s="191">
        <f>'5 Driver Data'!J2406</f>
        <v>0</v>
      </c>
      <c r="K2406" s="206">
        <f>'5 Driver Data'!K2406</f>
        <v>0</v>
      </c>
      <c r="L2406" s="1"/>
      <c r="M2406" s="216" t="str">
        <f>IF(D2406=0,"Blank",'3 Model Input'!E$44*'3 Model Input'!E$45)</f>
        <v>Blank</v>
      </c>
      <c r="N2406" s="197" t="str">
        <f t="shared" si="390"/>
        <v>Blank</v>
      </c>
      <c r="O2406" s="197" t="str">
        <f>IF(D2406=0,"Blank",'3 Model Input'!E$49*(1-'3 Model Input'!E$51))</f>
        <v>Blank</v>
      </c>
      <c r="P2406" s="197" t="str">
        <f t="shared" si="391"/>
        <v>Blank</v>
      </c>
      <c r="Q2406" s="197" t="str">
        <f>IF(D2406=0,"Blank",IF(D2406="BEV",E2406*(1-'3 Model Input'!E$54), E2406))</f>
        <v>Blank</v>
      </c>
      <c r="R2406" s="198" t="str">
        <f>IF(D2406=0,"Blank",IF(D2406="PHEV",F2406/G2406,F2406*(1-'3 Model Input'!E$54)/G2406))</f>
        <v>Blank</v>
      </c>
      <c r="S2406" s="198" t="str">
        <f>IF(D2406=0,"Blank",IF(D2406="PHEV",MIN(M2406,E2406),MIN(M2406,(E2406*(1-'3 Model Input'!E$54)))))</f>
        <v>Blank</v>
      </c>
      <c r="T2406" s="217" t="str">
        <f t="shared" si="392"/>
        <v>Blank</v>
      </c>
      <c r="U2406" s="89"/>
      <c r="V2406" s="216" t="str">
        <f>IF(D2406=0,"Blank",P2406*'3 Model Input'!E$50)</f>
        <v>Blank</v>
      </c>
      <c r="W2406" s="197" t="str">
        <f t="shared" si="393"/>
        <v>Blank</v>
      </c>
      <c r="X2406" s="197" t="str">
        <f t="shared" si="394"/>
        <v>Blank</v>
      </c>
      <c r="Y2406" s="197" t="str">
        <f t="shared" si="395"/>
        <v>Blank</v>
      </c>
      <c r="Z2406" s="197" t="str">
        <f t="shared" si="396"/>
        <v>Blank</v>
      </c>
      <c r="AA2406" s="223" t="str" cm="1">
        <f t="array" ref="AA2406">_xlfn.IFS(ISTEXT('3 Model Input'!F$70),"Missing",ISTEXT('3 Model Input'!I$70),"Missing",ISNUMBER('3 Model Input'!K$70),'3 Model Input'!K$70*P2406)</f>
        <v>Missing</v>
      </c>
      <c r="AB2406" s="89"/>
      <c r="AC2406" s="227" t="str" cm="1">
        <f t="array" ref="AC2406">IF(D2406=0,"Blank",_xlfn.IFS('3 Model Input'!E$61=1,(V2406*G2406)/T2406,'3 Model Input'!E$61=2,(W2406*G2406)/T2406,'3 Model Input'!E$61=3,(X2406*G2406)/T2406,'3 Model Input'!E$61=4,(Y2406*G2406)/T2406,'3 Model Input'!E$61=5,(Z2406*G2406)/T2406, ISTEXT('3 Model Input'!E$61),"Missing",'3 Model Input'!E$61=6,(AA2406*G2406)/T2406))</f>
        <v>Blank</v>
      </c>
      <c r="AD2406" s="202" t="str">
        <f t="shared" si="397"/>
        <v>Blank</v>
      </c>
      <c r="AE2406" s="202" t="str">
        <f t="shared" si="398"/>
        <v>Blank</v>
      </c>
      <c r="AF2406" s="217" t="str">
        <f t="shared" si="399"/>
        <v>Blank</v>
      </c>
      <c r="AG2406" s="9" t="str" cm="1">
        <f t="array" ref="AG2406">_xlfn.IFS(ISNUMBER(AC2406), "", ISNUMBER(SEARCH("Blank", AC2406)), "", ISERROR(AC2406), "Bad input on tab 3")</f>
        <v/>
      </c>
    </row>
    <row r="2407" spans="2:33" ht="15" customHeight="1" x14ac:dyDescent="0.75">
      <c r="B2407" s="205" t="str">
        <f>'5 Driver Data'!B2407</f>
        <v>2399</v>
      </c>
      <c r="C2407" s="193">
        <f>'5 Driver Data'!C2407</f>
        <v>0</v>
      </c>
      <c r="D2407" s="192">
        <f>'5 Driver Data'!D2407</f>
        <v>0</v>
      </c>
      <c r="E2407" s="191">
        <f>'5 Driver Data'!E2407</f>
        <v>0</v>
      </c>
      <c r="F2407" s="191">
        <f>'5 Driver Data'!F2407</f>
        <v>0</v>
      </c>
      <c r="G2407" s="191">
        <f>'5 Driver Data'!G2407</f>
        <v>0</v>
      </c>
      <c r="H2407" s="191">
        <f>'5 Driver Data'!H2407</f>
        <v>0</v>
      </c>
      <c r="I2407" s="191">
        <f>'5 Driver Data'!I2407</f>
        <v>0</v>
      </c>
      <c r="J2407" s="191">
        <f>'5 Driver Data'!J2407</f>
        <v>0</v>
      </c>
      <c r="K2407" s="206">
        <f>'5 Driver Data'!K2407</f>
        <v>0</v>
      </c>
      <c r="L2407" s="1"/>
      <c r="M2407" s="216" t="str">
        <f>IF(D2407=0,"Blank",'3 Model Input'!E$44*'3 Model Input'!E$45)</f>
        <v>Blank</v>
      </c>
      <c r="N2407" s="197" t="str">
        <f t="shared" si="390"/>
        <v>Blank</v>
      </c>
      <c r="O2407" s="197" t="str">
        <f>IF(D2407=0,"Blank",'3 Model Input'!E$49*(1-'3 Model Input'!E$51))</f>
        <v>Blank</v>
      </c>
      <c r="P2407" s="197" t="str">
        <f t="shared" si="391"/>
        <v>Blank</v>
      </c>
      <c r="Q2407" s="197" t="str">
        <f>IF(D2407=0,"Blank",IF(D2407="BEV",E2407*(1-'3 Model Input'!E$54), E2407))</f>
        <v>Blank</v>
      </c>
      <c r="R2407" s="198" t="str">
        <f>IF(D2407=0,"Blank",IF(D2407="PHEV",F2407/G2407,F2407*(1-'3 Model Input'!E$54)/G2407))</f>
        <v>Blank</v>
      </c>
      <c r="S2407" s="198" t="str">
        <f>IF(D2407=0,"Blank",IF(D2407="PHEV",MIN(M2407,E2407),MIN(M2407,(E2407*(1-'3 Model Input'!E$54)))))</f>
        <v>Blank</v>
      </c>
      <c r="T2407" s="217" t="str">
        <f t="shared" si="392"/>
        <v>Blank</v>
      </c>
      <c r="U2407" s="89"/>
      <c r="V2407" s="216" t="str">
        <f>IF(D2407=0,"Blank",P2407*'3 Model Input'!E$50)</f>
        <v>Blank</v>
      </c>
      <c r="W2407" s="197" t="str">
        <f t="shared" si="393"/>
        <v>Blank</v>
      </c>
      <c r="X2407" s="197" t="str">
        <f t="shared" si="394"/>
        <v>Blank</v>
      </c>
      <c r="Y2407" s="197" t="str">
        <f t="shared" si="395"/>
        <v>Blank</v>
      </c>
      <c r="Z2407" s="197" t="str">
        <f t="shared" si="396"/>
        <v>Blank</v>
      </c>
      <c r="AA2407" s="223" t="str" cm="1">
        <f t="array" ref="AA2407">_xlfn.IFS(ISTEXT('3 Model Input'!F$70),"Missing",ISTEXT('3 Model Input'!I$70),"Missing",ISNUMBER('3 Model Input'!K$70),'3 Model Input'!K$70*P2407)</f>
        <v>Missing</v>
      </c>
      <c r="AB2407" s="89"/>
      <c r="AC2407" s="227" t="str" cm="1">
        <f t="array" ref="AC2407">IF(D2407=0,"Blank",_xlfn.IFS('3 Model Input'!E$61=1,(V2407*G2407)/T2407,'3 Model Input'!E$61=2,(W2407*G2407)/T2407,'3 Model Input'!E$61=3,(X2407*G2407)/T2407,'3 Model Input'!E$61=4,(Y2407*G2407)/T2407,'3 Model Input'!E$61=5,(Z2407*G2407)/T2407, ISTEXT('3 Model Input'!E$61),"Missing",'3 Model Input'!E$61=6,(AA2407*G2407)/T2407))</f>
        <v>Blank</v>
      </c>
      <c r="AD2407" s="202" t="str">
        <f t="shared" si="397"/>
        <v>Blank</v>
      </c>
      <c r="AE2407" s="202" t="str">
        <f t="shared" si="398"/>
        <v>Blank</v>
      </c>
      <c r="AF2407" s="217" t="str">
        <f t="shared" si="399"/>
        <v>Blank</v>
      </c>
      <c r="AG2407" s="9" t="str" cm="1">
        <f t="array" ref="AG2407">_xlfn.IFS(ISNUMBER(AC2407), "", ISNUMBER(SEARCH("Blank", AC2407)), "", ISERROR(AC2407), "Bad input on tab 3")</f>
        <v/>
      </c>
    </row>
    <row r="2408" spans="2:33" ht="15" customHeight="1" x14ac:dyDescent="0.75">
      <c r="B2408" s="205" t="str">
        <f>'5 Driver Data'!B2408</f>
        <v>2400</v>
      </c>
      <c r="C2408" s="193">
        <f>'5 Driver Data'!C2408</f>
        <v>0</v>
      </c>
      <c r="D2408" s="192">
        <f>'5 Driver Data'!D2408</f>
        <v>0</v>
      </c>
      <c r="E2408" s="191">
        <f>'5 Driver Data'!E2408</f>
        <v>0</v>
      </c>
      <c r="F2408" s="191">
        <f>'5 Driver Data'!F2408</f>
        <v>0</v>
      </c>
      <c r="G2408" s="191">
        <f>'5 Driver Data'!G2408</f>
        <v>0</v>
      </c>
      <c r="H2408" s="191">
        <f>'5 Driver Data'!H2408</f>
        <v>0</v>
      </c>
      <c r="I2408" s="191">
        <f>'5 Driver Data'!I2408</f>
        <v>0</v>
      </c>
      <c r="J2408" s="191">
        <f>'5 Driver Data'!J2408</f>
        <v>0</v>
      </c>
      <c r="K2408" s="206">
        <f>'5 Driver Data'!K2408</f>
        <v>0</v>
      </c>
      <c r="L2408" s="1"/>
      <c r="M2408" s="216" t="str">
        <f>IF(D2408=0,"Blank",'3 Model Input'!E$44*'3 Model Input'!E$45)</f>
        <v>Blank</v>
      </c>
      <c r="N2408" s="197" t="str">
        <f t="shared" si="390"/>
        <v>Blank</v>
      </c>
      <c r="O2408" s="197" t="str">
        <f>IF(D2408=0,"Blank",'3 Model Input'!E$49*(1-'3 Model Input'!E$51))</f>
        <v>Blank</v>
      </c>
      <c r="P2408" s="197" t="str">
        <f t="shared" si="391"/>
        <v>Blank</v>
      </c>
      <c r="Q2408" s="197" t="str">
        <f>IF(D2408=0,"Blank",IF(D2408="BEV",E2408*(1-'3 Model Input'!E$54), E2408))</f>
        <v>Blank</v>
      </c>
      <c r="R2408" s="198" t="str">
        <f>IF(D2408=0,"Blank",IF(D2408="PHEV",F2408/G2408,F2408*(1-'3 Model Input'!E$54)/G2408))</f>
        <v>Blank</v>
      </c>
      <c r="S2408" s="198" t="str">
        <f>IF(D2408=0,"Blank",IF(D2408="PHEV",MIN(M2408,E2408),MIN(M2408,(E2408*(1-'3 Model Input'!E$54)))))</f>
        <v>Blank</v>
      </c>
      <c r="T2408" s="217" t="str">
        <f t="shared" si="392"/>
        <v>Blank</v>
      </c>
      <c r="U2408" s="89"/>
      <c r="V2408" s="216" t="str">
        <f>IF(D2408=0,"Blank",P2408*'3 Model Input'!E$50)</f>
        <v>Blank</v>
      </c>
      <c r="W2408" s="197" t="str">
        <f t="shared" si="393"/>
        <v>Blank</v>
      </c>
      <c r="X2408" s="197" t="str">
        <f t="shared" si="394"/>
        <v>Blank</v>
      </c>
      <c r="Y2408" s="197" t="str">
        <f t="shared" si="395"/>
        <v>Blank</v>
      </c>
      <c r="Z2408" s="197" t="str">
        <f t="shared" si="396"/>
        <v>Blank</v>
      </c>
      <c r="AA2408" s="223" t="str" cm="1">
        <f t="array" ref="AA2408">_xlfn.IFS(ISTEXT('3 Model Input'!F$70),"Missing",ISTEXT('3 Model Input'!I$70),"Missing",ISNUMBER('3 Model Input'!K$70),'3 Model Input'!K$70*P2408)</f>
        <v>Missing</v>
      </c>
      <c r="AB2408" s="89"/>
      <c r="AC2408" s="227" t="str" cm="1">
        <f t="array" ref="AC2408">IF(D2408=0,"Blank",_xlfn.IFS('3 Model Input'!E$61=1,(V2408*G2408)/T2408,'3 Model Input'!E$61=2,(W2408*G2408)/T2408,'3 Model Input'!E$61=3,(X2408*G2408)/T2408,'3 Model Input'!E$61=4,(Y2408*G2408)/T2408,'3 Model Input'!E$61=5,(Z2408*G2408)/T2408, ISTEXT('3 Model Input'!E$61),"Missing",'3 Model Input'!E$61=6,(AA2408*G2408)/T2408))</f>
        <v>Blank</v>
      </c>
      <c r="AD2408" s="202" t="str">
        <f t="shared" si="397"/>
        <v>Blank</v>
      </c>
      <c r="AE2408" s="202" t="str">
        <f t="shared" si="398"/>
        <v>Blank</v>
      </c>
      <c r="AF2408" s="217" t="str">
        <f t="shared" si="399"/>
        <v>Blank</v>
      </c>
      <c r="AG2408" s="9" t="str" cm="1">
        <f t="array" ref="AG2408">_xlfn.IFS(ISNUMBER(AC2408), "", ISNUMBER(SEARCH("Blank", AC2408)), "", ISERROR(AC2408), "Bad input on tab 3")</f>
        <v/>
      </c>
    </row>
    <row r="2409" spans="2:33" ht="15" customHeight="1" x14ac:dyDescent="0.75">
      <c r="B2409" s="205" t="str">
        <f>'5 Driver Data'!B2409</f>
        <v>2401</v>
      </c>
      <c r="C2409" s="193">
        <f>'5 Driver Data'!C2409</f>
        <v>0</v>
      </c>
      <c r="D2409" s="192">
        <f>'5 Driver Data'!D2409</f>
        <v>0</v>
      </c>
      <c r="E2409" s="191">
        <f>'5 Driver Data'!E2409</f>
        <v>0</v>
      </c>
      <c r="F2409" s="191">
        <f>'5 Driver Data'!F2409</f>
        <v>0</v>
      </c>
      <c r="G2409" s="191">
        <f>'5 Driver Data'!G2409</f>
        <v>0</v>
      </c>
      <c r="H2409" s="191">
        <f>'5 Driver Data'!H2409</f>
        <v>0</v>
      </c>
      <c r="I2409" s="191">
        <f>'5 Driver Data'!I2409</f>
        <v>0</v>
      </c>
      <c r="J2409" s="191">
        <f>'5 Driver Data'!J2409</f>
        <v>0</v>
      </c>
      <c r="K2409" s="206">
        <f>'5 Driver Data'!K2409</f>
        <v>0</v>
      </c>
      <c r="L2409" s="1"/>
      <c r="M2409" s="216" t="str">
        <f>IF(D2409=0,"Blank",'3 Model Input'!E$44*'3 Model Input'!E$45)</f>
        <v>Blank</v>
      </c>
      <c r="N2409" s="197" t="str">
        <f t="shared" si="390"/>
        <v>Blank</v>
      </c>
      <c r="O2409" s="197" t="str">
        <f>IF(D2409=0,"Blank",'3 Model Input'!E$49*(1-'3 Model Input'!E$51))</f>
        <v>Blank</v>
      </c>
      <c r="P2409" s="197" t="str">
        <f t="shared" si="391"/>
        <v>Blank</v>
      </c>
      <c r="Q2409" s="197" t="str">
        <f>IF(D2409=0,"Blank",IF(D2409="BEV",E2409*(1-'3 Model Input'!E$54), E2409))</f>
        <v>Blank</v>
      </c>
      <c r="R2409" s="198" t="str">
        <f>IF(D2409=0,"Blank",IF(D2409="PHEV",F2409/G2409,F2409*(1-'3 Model Input'!E$54)/G2409))</f>
        <v>Blank</v>
      </c>
      <c r="S2409" s="198" t="str">
        <f>IF(D2409=0,"Blank",IF(D2409="PHEV",MIN(M2409,E2409),MIN(M2409,(E2409*(1-'3 Model Input'!E$54)))))</f>
        <v>Blank</v>
      </c>
      <c r="T2409" s="217" t="str">
        <f t="shared" si="392"/>
        <v>Blank</v>
      </c>
      <c r="U2409" s="89"/>
      <c r="V2409" s="216" t="str">
        <f>IF(D2409=0,"Blank",P2409*'3 Model Input'!E$50)</f>
        <v>Blank</v>
      </c>
      <c r="W2409" s="197" t="str">
        <f t="shared" si="393"/>
        <v>Blank</v>
      </c>
      <c r="X2409" s="197" t="str">
        <f t="shared" si="394"/>
        <v>Blank</v>
      </c>
      <c r="Y2409" s="197" t="str">
        <f t="shared" si="395"/>
        <v>Blank</v>
      </c>
      <c r="Z2409" s="197" t="str">
        <f t="shared" si="396"/>
        <v>Blank</v>
      </c>
      <c r="AA2409" s="223" t="str" cm="1">
        <f t="array" ref="AA2409">_xlfn.IFS(ISTEXT('3 Model Input'!F$70),"Missing",ISTEXT('3 Model Input'!I$70),"Missing",ISNUMBER('3 Model Input'!K$70),'3 Model Input'!K$70*P2409)</f>
        <v>Missing</v>
      </c>
      <c r="AB2409" s="89"/>
      <c r="AC2409" s="227" t="str" cm="1">
        <f t="array" ref="AC2409">IF(D2409=0,"Blank",_xlfn.IFS('3 Model Input'!E$61=1,(V2409*G2409)/T2409,'3 Model Input'!E$61=2,(W2409*G2409)/T2409,'3 Model Input'!E$61=3,(X2409*G2409)/T2409,'3 Model Input'!E$61=4,(Y2409*G2409)/T2409,'3 Model Input'!E$61=5,(Z2409*G2409)/T2409, ISTEXT('3 Model Input'!E$61),"Missing",'3 Model Input'!E$61=6,(AA2409*G2409)/T2409))</f>
        <v>Blank</v>
      </c>
      <c r="AD2409" s="202" t="str">
        <f t="shared" si="397"/>
        <v>Blank</v>
      </c>
      <c r="AE2409" s="202" t="str">
        <f t="shared" si="398"/>
        <v>Blank</v>
      </c>
      <c r="AF2409" s="217" t="str">
        <f t="shared" si="399"/>
        <v>Blank</v>
      </c>
      <c r="AG2409" s="9" t="str" cm="1">
        <f t="array" ref="AG2409">_xlfn.IFS(ISNUMBER(AC2409), "", ISNUMBER(SEARCH("Blank", AC2409)), "", ISERROR(AC2409), "Bad input on tab 3")</f>
        <v/>
      </c>
    </row>
    <row r="2410" spans="2:33" ht="15" customHeight="1" x14ac:dyDescent="0.75">
      <c r="B2410" s="205" t="str">
        <f>'5 Driver Data'!B2410</f>
        <v>2402</v>
      </c>
      <c r="C2410" s="193">
        <f>'5 Driver Data'!C2410</f>
        <v>0</v>
      </c>
      <c r="D2410" s="192">
        <f>'5 Driver Data'!D2410</f>
        <v>0</v>
      </c>
      <c r="E2410" s="191">
        <f>'5 Driver Data'!E2410</f>
        <v>0</v>
      </c>
      <c r="F2410" s="191">
        <f>'5 Driver Data'!F2410</f>
        <v>0</v>
      </c>
      <c r="G2410" s="191">
        <f>'5 Driver Data'!G2410</f>
        <v>0</v>
      </c>
      <c r="H2410" s="191">
        <f>'5 Driver Data'!H2410</f>
        <v>0</v>
      </c>
      <c r="I2410" s="191">
        <f>'5 Driver Data'!I2410</f>
        <v>0</v>
      </c>
      <c r="J2410" s="191">
        <f>'5 Driver Data'!J2410</f>
        <v>0</v>
      </c>
      <c r="K2410" s="206">
        <f>'5 Driver Data'!K2410</f>
        <v>0</v>
      </c>
      <c r="L2410" s="1"/>
      <c r="M2410" s="216" t="str">
        <f>IF(D2410=0,"Blank",'3 Model Input'!E$44*'3 Model Input'!E$45)</f>
        <v>Blank</v>
      </c>
      <c r="N2410" s="197" t="str">
        <f t="shared" si="390"/>
        <v>Blank</v>
      </c>
      <c r="O2410" s="197" t="str">
        <f>IF(D2410=0,"Blank",'3 Model Input'!E$49*(1-'3 Model Input'!E$51))</f>
        <v>Blank</v>
      </c>
      <c r="P2410" s="197" t="str">
        <f t="shared" si="391"/>
        <v>Blank</v>
      </c>
      <c r="Q2410" s="197" t="str">
        <f>IF(D2410=0,"Blank",IF(D2410="BEV",E2410*(1-'3 Model Input'!E$54), E2410))</f>
        <v>Blank</v>
      </c>
      <c r="R2410" s="198" t="str">
        <f>IF(D2410=0,"Blank",IF(D2410="PHEV",F2410/G2410,F2410*(1-'3 Model Input'!E$54)/G2410))</f>
        <v>Blank</v>
      </c>
      <c r="S2410" s="198" t="str">
        <f>IF(D2410=0,"Blank",IF(D2410="PHEV",MIN(M2410,E2410),MIN(M2410,(E2410*(1-'3 Model Input'!E$54)))))</f>
        <v>Blank</v>
      </c>
      <c r="T2410" s="217" t="str">
        <f t="shared" si="392"/>
        <v>Blank</v>
      </c>
      <c r="U2410" s="89"/>
      <c r="V2410" s="216" t="str">
        <f>IF(D2410=0,"Blank",P2410*'3 Model Input'!E$50)</f>
        <v>Blank</v>
      </c>
      <c r="W2410" s="197" t="str">
        <f t="shared" si="393"/>
        <v>Blank</v>
      </c>
      <c r="X2410" s="197" t="str">
        <f t="shared" si="394"/>
        <v>Blank</v>
      </c>
      <c r="Y2410" s="197" t="str">
        <f t="shared" si="395"/>
        <v>Blank</v>
      </c>
      <c r="Z2410" s="197" t="str">
        <f t="shared" si="396"/>
        <v>Blank</v>
      </c>
      <c r="AA2410" s="223" t="str" cm="1">
        <f t="array" ref="AA2410">_xlfn.IFS(ISTEXT('3 Model Input'!F$70),"Missing",ISTEXT('3 Model Input'!I$70),"Missing",ISNUMBER('3 Model Input'!K$70),'3 Model Input'!K$70*P2410)</f>
        <v>Missing</v>
      </c>
      <c r="AB2410" s="89"/>
      <c r="AC2410" s="227" t="str" cm="1">
        <f t="array" ref="AC2410">IF(D2410=0,"Blank",_xlfn.IFS('3 Model Input'!E$61=1,(V2410*G2410)/T2410,'3 Model Input'!E$61=2,(W2410*G2410)/T2410,'3 Model Input'!E$61=3,(X2410*G2410)/T2410,'3 Model Input'!E$61=4,(Y2410*G2410)/T2410,'3 Model Input'!E$61=5,(Z2410*G2410)/T2410, ISTEXT('3 Model Input'!E$61),"Missing",'3 Model Input'!E$61=6,(AA2410*G2410)/T2410))</f>
        <v>Blank</v>
      </c>
      <c r="AD2410" s="202" t="str">
        <f t="shared" si="397"/>
        <v>Blank</v>
      </c>
      <c r="AE2410" s="202" t="str">
        <f t="shared" si="398"/>
        <v>Blank</v>
      </c>
      <c r="AF2410" s="217" t="str">
        <f t="shared" si="399"/>
        <v>Blank</v>
      </c>
      <c r="AG2410" s="9" t="str" cm="1">
        <f t="array" ref="AG2410">_xlfn.IFS(ISNUMBER(AC2410), "", ISNUMBER(SEARCH("Blank", AC2410)), "", ISERROR(AC2410), "Bad input on tab 3")</f>
        <v/>
      </c>
    </row>
    <row r="2411" spans="2:33" ht="15" customHeight="1" x14ac:dyDescent="0.75">
      <c r="B2411" s="205" t="str">
        <f>'5 Driver Data'!B2411</f>
        <v>2403</v>
      </c>
      <c r="C2411" s="193">
        <f>'5 Driver Data'!C2411</f>
        <v>0</v>
      </c>
      <c r="D2411" s="192">
        <f>'5 Driver Data'!D2411</f>
        <v>0</v>
      </c>
      <c r="E2411" s="191">
        <f>'5 Driver Data'!E2411</f>
        <v>0</v>
      </c>
      <c r="F2411" s="191">
        <f>'5 Driver Data'!F2411</f>
        <v>0</v>
      </c>
      <c r="G2411" s="191">
        <f>'5 Driver Data'!G2411</f>
        <v>0</v>
      </c>
      <c r="H2411" s="191">
        <f>'5 Driver Data'!H2411</f>
        <v>0</v>
      </c>
      <c r="I2411" s="191">
        <f>'5 Driver Data'!I2411</f>
        <v>0</v>
      </c>
      <c r="J2411" s="191">
        <f>'5 Driver Data'!J2411</f>
        <v>0</v>
      </c>
      <c r="K2411" s="206">
        <f>'5 Driver Data'!K2411</f>
        <v>0</v>
      </c>
      <c r="L2411" s="1"/>
      <c r="M2411" s="216" t="str">
        <f>IF(D2411=0,"Blank",'3 Model Input'!E$44*'3 Model Input'!E$45)</f>
        <v>Blank</v>
      </c>
      <c r="N2411" s="197" t="str">
        <f t="shared" si="390"/>
        <v>Blank</v>
      </c>
      <c r="O2411" s="197" t="str">
        <f>IF(D2411=0,"Blank",'3 Model Input'!E$49*(1-'3 Model Input'!E$51))</f>
        <v>Blank</v>
      </c>
      <c r="P2411" s="197" t="str">
        <f t="shared" si="391"/>
        <v>Blank</v>
      </c>
      <c r="Q2411" s="197" t="str">
        <f>IF(D2411=0,"Blank",IF(D2411="BEV",E2411*(1-'3 Model Input'!E$54), E2411))</f>
        <v>Blank</v>
      </c>
      <c r="R2411" s="198" t="str">
        <f>IF(D2411=0,"Blank",IF(D2411="PHEV",F2411/G2411,F2411*(1-'3 Model Input'!E$54)/G2411))</f>
        <v>Blank</v>
      </c>
      <c r="S2411" s="198" t="str">
        <f>IF(D2411=0,"Blank",IF(D2411="PHEV",MIN(M2411,E2411),MIN(M2411,(E2411*(1-'3 Model Input'!E$54)))))</f>
        <v>Blank</v>
      </c>
      <c r="T2411" s="217" t="str">
        <f t="shared" si="392"/>
        <v>Blank</v>
      </c>
      <c r="U2411" s="89"/>
      <c r="V2411" s="216" t="str">
        <f>IF(D2411=0,"Blank",P2411*'3 Model Input'!E$50)</f>
        <v>Blank</v>
      </c>
      <c r="W2411" s="197" t="str">
        <f t="shared" si="393"/>
        <v>Blank</v>
      </c>
      <c r="X2411" s="197" t="str">
        <f t="shared" si="394"/>
        <v>Blank</v>
      </c>
      <c r="Y2411" s="197" t="str">
        <f t="shared" si="395"/>
        <v>Blank</v>
      </c>
      <c r="Z2411" s="197" t="str">
        <f t="shared" si="396"/>
        <v>Blank</v>
      </c>
      <c r="AA2411" s="223" t="str" cm="1">
        <f t="array" ref="AA2411">_xlfn.IFS(ISTEXT('3 Model Input'!F$70),"Missing",ISTEXT('3 Model Input'!I$70),"Missing",ISNUMBER('3 Model Input'!K$70),'3 Model Input'!K$70*P2411)</f>
        <v>Missing</v>
      </c>
      <c r="AB2411" s="89"/>
      <c r="AC2411" s="227" t="str" cm="1">
        <f t="array" ref="AC2411">IF(D2411=0,"Blank",_xlfn.IFS('3 Model Input'!E$61=1,(V2411*G2411)/T2411,'3 Model Input'!E$61=2,(W2411*G2411)/T2411,'3 Model Input'!E$61=3,(X2411*G2411)/T2411,'3 Model Input'!E$61=4,(Y2411*G2411)/T2411,'3 Model Input'!E$61=5,(Z2411*G2411)/T2411, ISTEXT('3 Model Input'!E$61),"Missing",'3 Model Input'!E$61=6,(AA2411*G2411)/T2411))</f>
        <v>Blank</v>
      </c>
      <c r="AD2411" s="202" t="str">
        <f t="shared" si="397"/>
        <v>Blank</v>
      </c>
      <c r="AE2411" s="202" t="str">
        <f t="shared" si="398"/>
        <v>Blank</v>
      </c>
      <c r="AF2411" s="217" t="str">
        <f t="shared" si="399"/>
        <v>Blank</v>
      </c>
      <c r="AG2411" s="9" t="str" cm="1">
        <f t="array" ref="AG2411">_xlfn.IFS(ISNUMBER(AC2411), "", ISNUMBER(SEARCH("Blank", AC2411)), "", ISERROR(AC2411), "Bad input on tab 3")</f>
        <v/>
      </c>
    </row>
    <row r="2412" spans="2:33" ht="15" customHeight="1" x14ac:dyDescent="0.75">
      <c r="B2412" s="205" t="str">
        <f>'5 Driver Data'!B2412</f>
        <v>2404</v>
      </c>
      <c r="C2412" s="193">
        <f>'5 Driver Data'!C2412</f>
        <v>0</v>
      </c>
      <c r="D2412" s="192">
        <f>'5 Driver Data'!D2412</f>
        <v>0</v>
      </c>
      <c r="E2412" s="191">
        <f>'5 Driver Data'!E2412</f>
        <v>0</v>
      </c>
      <c r="F2412" s="191">
        <f>'5 Driver Data'!F2412</f>
        <v>0</v>
      </c>
      <c r="G2412" s="191">
        <f>'5 Driver Data'!G2412</f>
        <v>0</v>
      </c>
      <c r="H2412" s="191">
        <f>'5 Driver Data'!H2412</f>
        <v>0</v>
      </c>
      <c r="I2412" s="191">
        <f>'5 Driver Data'!I2412</f>
        <v>0</v>
      </c>
      <c r="J2412" s="191">
        <f>'5 Driver Data'!J2412</f>
        <v>0</v>
      </c>
      <c r="K2412" s="206">
        <f>'5 Driver Data'!K2412</f>
        <v>0</v>
      </c>
      <c r="L2412" s="1"/>
      <c r="M2412" s="216" t="str">
        <f>IF(D2412=0,"Blank",'3 Model Input'!E$44*'3 Model Input'!E$45)</f>
        <v>Blank</v>
      </c>
      <c r="N2412" s="197" t="str">
        <f t="shared" si="390"/>
        <v>Blank</v>
      </c>
      <c r="O2412" s="197" t="str">
        <f>IF(D2412=0,"Blank",'3 Model Input'!E$49*(1-'3 Model Input'!E$51))</f>
        <v>Blank</v>
      </c>
      <c r="P2412" s="197" t="str">
        <f t="shared" si="391"/>
        <v>Blank</v>
      </c>
      <c r="Q2412" s="197" t="str">
        <f>IF(D2412=0,"Blank",IF(D2412="BEV",E2412*(1-'3 Model Input'!E$54), E2412))</f>
        <v>Blank</v>
      </c>
      <c r="R2412" s="198" t="str">
        <f>IF(D2412=0,"Blank",IF(D2412="PHEV",F2412/G2412,F2412*(1-'3 Model Input'!E$54)/G2412))</f>
        <v>Blank</v>
      </c>
      <c r="S2412" s="198" t="str">
        <f>IF(D2412=0,"Blank",IF(D2412="PHEV",MIN(M2412,E2412),MIN(M2412,(E2412*(1-'3 Model Input'!E$54)))))</f>
        <v>Blank</v>
      </c>
      <c r="T2412" s="217" t="str">
        <f t="shared" si="392"/>
        <v>Blank</v>
      </c>
      <c r="U2412" s="89"/>
      <c r="V2412" s="216" t="str">
        <f>IF(D2412=0,"Blank",P2412*'3 Model Input'!E$50)</f>
        <v>Blank</v>
      </c>
      <c r="W2412" s="197" t="str">
        <f t="shared" si="393"/>
        <v>Blank</v>
      </c>
      <c r="X2412" s="197" t="str">
        <f t="shared" si="394"/>
        <v>Blank</v>
      </c>
      <c r="Y2412" s="197" t="str">
        <f t="shared" si="395"/>
        <v>Blank</v>
      </c>
      <c r="Z2412" s="197" t="str">
        <f t="shared" si="396"/>
        <v>Blank</v>
      </c>
      <c r="AA2412" s="223" t="str" cm="1">
        <f t="array" ref="AA2412">_xlfn.IFS(ISTEXT('3 Model Input'!F$70),"Missing",ISTEXT('3 Model Input'!I$70),"Missing",ISNUMBER('3 Model Input'!K$70),'3 Model Input'!K$70*P2412)</f>
        <v>Missing</v>
      </c>
      <c r="AB2412" s="89"/>
      <c r="AC2412" s="227" t="str" cm="1">
        <f t="array" ref="AC2412">IF(D2412=0,"Blank",_xlfn.IFS('3 Model Input'!E$61=1,(V2412*G2412)/T2412,'3 Model Input'!E$61=2,(W2412*G2412)/T2412,'3 Model Input'!E$61=3,(X2412*G2412)/T2412,'3 Model Input'!E$61=4,(Y2412*G2412)/T2412,'3 Model Input'!E$61=5,(Z2412*G2412)/T2412, ISTEXT('3 Model Input'!E$61),"Missing",'3 Model Input'!E$61=6,(AA2412*G2412)/T2412))</f>
        <v>Blank</v>
      </c>
      <c r="AD2412" s="202" t="str">
        <f t="shared" si="397"/>
        <v>Blank</v>
      </c>
      <c r="AE2412" s="202" t="str">
        <f t="shared" si="398"/>
        <v>Blank</v>
      </c>
      <c r="AF2412" s="217" t="str">
        <f t="shared" si="399"/>
        <v>Blank</v>
      </c>
      <c r="AG2412" s="9" t="str" cm="1">
        <f t="array" ref="AG2412">_xlfn.IFS(ISNUMBER(AC2412), "", ISNUMBER(SEARCH("Blank", AC2412)), "", ISERROR(AC2412), "Bad input on tab 3")</f>
        <v/>
      </c>
    </row>
    <row r="2413" spans="2:33" ht="15" customHeight="1" x14ac:dyDescent="0.75">
      <c r="B2413" s="205" t="str">
        <f>'5 Driver Data'!B2413</f>
        <v>2405</v>
      </c>
      <c r="C2413" s="193">
        <f>'5 Driver Data'!C2413</f>
        <v>0</v>
      </c>
      <c r="D2413" s="192">
        <f>'5 Driver Data'!D2413</f>
        <v>0</v>
      </c>
      <c r="E2413" s="191">
        <f>'5 Driver Data'!E2413</f>
        <v>0</v>
      </c>
      <c r="F2413" s="191">
        <f>'5 Driver Data'!F2413</f>
        <v>0</v>
      </c>
      <c r="G2413" s="191">
        <f>'5 Driver Data'!G2413</f>
        <v>0</v>
      </c>
      <c r="H2413" s="191">
        <f>'5 Driver Data'!H2413</f>
        <v>0</v>
      </c>
      <c r="I2413" s="191">
        <f>'5 Driver Data'!I2413</f>
        <v>0</v>
      </c>
      <c r="J2413" s="191">
        <f>'5 Driver Data'!J2413</f>
        <v>0</v>
      </c>
      <c r="K2413" s="206">
        <f>'5 Driver Data'!K2413</f>
        <v>0</v>
      </c>
      <c r="L2413" s="1"/>
      <c r="M2413" s="216" t="str">
        <f>IF(D2413=0,"Blank",'3 Model Input'!E$44*'3 Model Input'!E$45)</f>
        <v>Blank</v>
      </c>
      <c r="N2413" s="197" t="str">
        <f t="shared" si="390"/>
        <v>Blank</v>
      </c>
      <c r="O2413" s="197" t="str">
        <f>IF(D2413=0,"Blank",'3 Model Input'!E$49*(1-'3 Model Input'!E$51))</f>
        <v>Blank</v>
      </c>
      <c r="P2413" s="197" t="str">
        <f t="shared" si="391"/>
        <v>Blank</v>
      </c>
      <c r="Q2413" s="197" t="str">
        <f>IF(D2413=0,"Blank",IF(D2413="BEV",E2413*(1-'3 Model Input'!E$54), E2413))</f>
        <v>Blank</v>
      </c>
      <c r="R2413" s="198" t="str">
        <f>IF(D2413=0,"Blank",IF(D2413="PHEV",F2413/G2413,F2413*(1-'3 Model Input'!E$54)/G2413))</f>
        <v>Blank</v>
      </c>
      <c r="S2413" s="198" t="str">
        <f>IF(D2413=0,"Blank",IF(D2413="PHEV",MIN(M2413,E2413),MIN(M2413,(E2413*(1-'3 Model Input'!E$54)))))</f>
        <v>Blank</v>
      </c>
      <c r="T2413" s="217" t="str">
        <f t="shared" si="392"/>
        <v>Blank</v>
      </c>
      <c r="U2413" s="89"/>
      <c r="V2413" s="216" t="str">
        <f>IF(D2413=0,"Blank",P2413*'3 Model Input'!E$50)</f>
        <v>Blank</v>
      </c>
      <c r="W2413" s="197" t="str">
        <f t="shared" si="393"/>
        <v>Blank</v>
      </c>
      <c r="X2413" s="197" t="str">
        <f t="shared" si="394"/>
        <v>Blank</v>
      </c>
      <c r="Y2413" s="197" t="str">
        <f t="shared" si="395"/>
        <v>Blank</v>
      </c>
      <c r="Z2413" s="197" t="str">
        <f t="shared" si="396"/>
        <v>Blank</v>
      </c>
      <c r="AA2413" s="223" t="str" cm="1">
        <f t="array" ref="AA2413">_xlfn.IFS(ISTEXT('3 Model Input'!F$70),"Missing",ISTEXT('3 Model Input'!I$70),"Missing",ISNUMBER('3 Model Input'!K$70),'3 Model Input'!K$70*P2413)</f>
        <v>Missing</v>
      </c>
      <c r="AB2413" s="89"/>
      <c r="AC2413" s="227" t="str" cm="1">
        <f t="array" ref="AC2413">IF(D2413=0,"Blank",_xlfn.IFS('3 Model Input'!E$61=1,(V2413*G2413)/T2413,'3 Model Input'!E$61=2,(W2413*G2413)/T2413,'3 Model Input'!E$61=3,(X2413*G2413)/T2413,'3 Model Input'!E$61=4,(Y2413*G2413)/T2413,'3 Model Input'!E$61=5,(Z2413*G2413)/T2413, ISTEXT('3 Model Input'!E$61),"Missing",'3 Model Input'!E$61=6,(AA2413*G2413)/T2413))</f>
        <v>Blank</v>
      </c>
      <c r="AD2413" s="202" t="str">
        <f t="shared" si="397"/>
        <v>Blank</v>
      </c>
      <c r="AE2413" s="202" t="str">
        <f t="shared" si="398"/>
        <v>Blank</v>
      </c>
      <c r="AF2413" s="217" t="str">
        <f t="shared" si="399"/>
        <v>Blank</v>
      </c>
      <c r="AG2413" s="9" t="str" cm="1">
        <f t="array" ref="AG2413">_xlfn.IFS(ISNUMBER(AC2413), "", ISNUMBER(SEARCH("Blank", AC2413)), "", ISERROR(AC2413), "Bad input on tab 3")</f>
        <v/>
      </c>
    </row>
    <row r="2414" spans="2:33" ht="15" customHeight="1" x14ac:dyDescent="0.75">
      <c r="B2414" s="205" t="str">
        <f>'5 Driver Data'!B2414</f>
        <v>2406</v>
      </c>
      <c r="C2414" s="193">
        <f>'5 Driver Data'!C2414</f>
        <v>0</v>
      </c>
      <c r="D2414" s="192">
        <f>'5 Driver Data'!D2414</f>
        <v>0</v>
      </c>
      <c r="E2414" s="191">
        <f>'5 Driver Data'!E2414</f>
        <v>0</v>
      </c>
      <c r="F2414" s="191">
        <f>'5 Driver Data'!F2414</f>
        <v>0</v>
      </c>
      <c r="G2414" s="191">
        <f>'5 Driver Data'!G2414</f>
        <v>0</v>
      </c>
      <c r="H2414" s="191">
        <f>'5 Driver Data'!H2414</f>
        <v>0</v>
      </c>
      <c r="I2414" s="191">
        <f>'5 Driver Data'!I2414</f>
        <v>0</v>
      </c>
      <c r="J2414" s="191">
        <f>'5 Driver Data'!J2414</f>
        <v>0</v>
      </c>
      <c r="K2414" s="206">
        <f>'5 Driver Data'!K2414</f>
        <v>0</v>
      </c>
      <c r="L2414" s="1"/>
      <c r="M2414" s="216" t="str">
        <f>IF(D2414=0,"Blank",'3 Model Input'!E$44*'3 Model Input'!E$45)</f>
        <v>Blank</v>
      </c>
      <c r="N2414" s="197" t="str">
        <f t="shared" ref="N2414:N2477" si="400">IF(D2414=0,"Blank",H2414*I2414*52)</f>
        <v>Blank</v>
      </c>
      <c r="O2414" s="197" t="str">
        <f>IF(D2414=0,"Blank",'3 Model Input'!E$49*(1-'3 Model Input'!E$51))</f>
        <v>Blank</v>
      </c>
      <c r="P2414" s="197" t="str">
        <f t="shared" ref="P2414:P2477" si="401">IF(D2414=0,"Blank",SUM(N2414:O2414))</f>
        <v>Blank</v>
      </c>
      <c r="Q2414" s="197" t="str">
        <f>IF(D2414=0,"Blank",IF(D2414="BEV",E2414*(1-'3 Model Input'!E$54), E2414))</f>
        <v>Blank</v>
      </c>
      <c r="R2414" s="198" t="str">
        <f>IF(D2414=0,"Blank",IF(D2414="PHEV",F2414/G2414,F2414*(1-'3 Model Input'!E$54)/G2414))</f>
        <v>Blank</v>
      </c>
      <c r="S2414" s="198" t="str">
        <f>IF(D2414=0,"Blank",IF(D2414="PHEV",MIN(M2414,E2414),MIN(M2414,(E2414*(1-'3 Model Input'!E$54)))))</f>
        <v>Blank</v>
      </c>
      <c r="T2414" s="217" t="str">
        <f t="shared" ref="T2414:T2477" si="402">IF(D2414=0,"Blank",MIN(R2414,(S2414/E2414*F2414)))</f>
        <v>Blank</v>
      </c>
      <c r="U2414" s="89"/>
      <c r="V2414" s="216" t="str">
        <f>IF(D2414=0,"Blank",P2414*'3 Model Input'!E$50)</f>
        <v>Blank</v>
      </c>
      <c r="W2414" s="197" t="str">
        <f t="shared" ref="W2414:W2477" si="403">IF(D2414=0,"Blank",V2414*(1-J2414))</f>
        <v>Blank</v>
      </c>
      <c r="X2414" s="197" t="str">
        <f t="shared" ref="X2414:X2477" si="404">P2414</f>
        <v>Blank</v>
      </c>
      <c r="Y2414" s="197" t="str">
        <f t="shared" ref="Y2414:Y2477" si="405">IF(D2414=0,"Blank",P2414*(1-J2414))</f>
        <v>Blank</v>
      </c>
      <c r="Z2414" s="197" t="str">
        <f t="shared" ref="Z2414:Z2477" si="406">IF(D2414=0,"Blank",N2414*K2414)</f>
        <v>Blank</v>
      </c>
      <c r="AA2414" s="223" t="str" cm="1">
        <f t="array" ref="AA2414">_xlfn.IFS(ISTEXT('3 Model Input'!F$70),"Missing",ISTEXT('3 Model Input'!I$70),"Missing",ISNUMBER('3 Model Input'!K$70),'3 Model Input'!K$70*P2414)</f>
        <v>Missing</v>
      </c>
      <c r="AB2414" s="89"/>
      <c r="AC2414" s="227" t="str" cm="1">
        <f t="array" ref="AC2414">IF(D2414=0,"Blank",_xlfn.IFS('3 Model Input'!E$61=1,(V2414*G2414)/T2414,'3 Model Input'!E$61=2,(W2414*G2414)/T2414,'3 Model Input'!E$61=3,(X2414*G2414)/T2414,'3 Model Input'!E$61=4,(Y2414*G2414)/T2414,'3 Model Input'!E$61=5,(Z2414*G2414)/T2414, ISTEXT('3 Model Input'!E$61),"Missing",'3 Model Input'!E$61=6,(AA2414*G2414)/T2414))</f>
        <v>Blank</v>
      </c>
      <c r="AD2414" s="202" t="str">
        <f t="shared" ref="AD2414:AD2477" si="407">IF(D2414=0,"Blank",MIN(SUM(AC2414/52/H2414),1))</f>
        <v>Blank</v>
      </c>
      <c r="AE2414" s="202" t="str">
        <f t="shared" ref="AE2414:AE2477" si="408">IF(D2414=0,"Blank",AD2414*H2414)</f>
        <v>Blank</v>
      </c>
      <c r="AF2414" s="217" t="str">
        <f t="shared" ref="AF2414:AF2477" si="409">IF(D2414=0,"Blank",AC2414*S2414)</f>
        <v>Blank</v>
      </c>
      <c r="AG2414" s="9" t="str" cm="1">
        <f t="array" ref="AG2414">_xlfn.IFS(ISNUMBER(AC2414), "", ISNUMBER(SEARCH("Blank", AC2414)), "", ISERROR(AC2414), "Bad input on tab 3")</f>
        <v/>
      </c>
    </row>
    <row r="2415" spans="2:33" ht="15" customHeight="1" x14ac:dyDescent="0.75">
      <c r="B2415" s="205" t="str">
        <f>'5 Driver Data'!B2415</f>
        <v>2407</v>
      </c>
      <c r="C2415" s="193">
        <f>'5 Driver Data'!C2415</f>
        <v>0</v>
      </c>
      <c r="D2415" s="192">
        <f>'5 Driver Data'!D2415</f>
        <v>0</v>
      </c>
      <c r="E2415" s="191">
        <f>'5 Driver Data'!E2415</f>
        <v>0</v>
      </c>
      <c r="F2415" s="191">
        <f>'5 Driver Data'!F2415</f>
        <v>0</v>
      </c>
      <c r="G2415" s="191">
        <f>'5 Driver Data'!G2415</f>
        <v>0</v>
      </c>
      <c r="H2415" s="191">
        <f>'5 Driver Data'!H2415</f>
        <v>0</v>
      </c>
      <c r="I2415" s="191">
        <f>'5 Driver Data'!I2415</f>
        <v>0</v>
      </c>
      <c r="J2415" s="191">
        <f>'5 Driver Data'!J2415</f>
        <v>0</v>
      </c>
      <c r="K2415" s="206">
        <f>'5 Driver Data'!K2415</f>
        <v>0</v>
      </c>
      <c r="L2415" s="1"/>
      <c r="M2415" s="216" t="str">
        <f>IF(D2415=0,"Blank",'3 Model Input'!E$44*'3 Model Input'!E$45)</f>
        <v>Blank</v>
      </c>
      <c r="N2415" s="197" t="str">
        <f t="shared" si="400"/>
        <v>Blank</v>
      </c>
      <c r="O2415" s="197" t="str">
        <f>IF(D2415=0,"Blank",'3 Model Input'!E$49*(1-'3 Model Input'!E$51))</f>
        <v>Blank</v>
      </c>
      <c r="P2415" s="197" t="str">
        <f t="shared" si="401"/>
        <v>Blank</v>
      </c>
      <c r="Q2415" s="197" t="str">
        <f>IF(D2415=0,"Blank",IF(D2415="BEV",E2415*(1-'3 Model Input'!E$54), E2415))</f>
        <v>Blank</v>
      </c>
      <c r="R2415" s="198" t="str">
        <f>IF(D2415=0,"Blank",IF(D2415="PHEV",F2415/G2415,F2415*(1-'3 Model Input'!E$54)/G2415))</f>
        <v>Blank</v>
      </c>
      <c r="S2415" s="198" t="str">
        <f>IF(D2415=0,"Blank",IF(D2415="PHEV",MIN(M2415,E2415),MIN(M2415,(E2415*(1-'3 Model Input'!E$54)))))</f>
        <v>Blank</v>
      </c>
      <c r="T2415" s="217" t="str">
        <f t="shared" si="402"/>
        <v>Blank</v>
      </c>
      <c r="U2415" s="89"/>
      <c r="V2415" s="216" t="str">
        <f>IF(D2415=0,"Blank",P2415*'3 Model Input'!E$50)</f>
        <v>Blank</v>
      </c>
      <c r="W2415" s="197" t="str">
        <f t="shared" si="403"/>
        <v>Blank</v>
      </c>
      <c r="X2415" s="197" t="str">
        <f t="shared" si="404"/>
        <v>Blank</v>
      </c>
      <c r="Y2415" s="197" t="str">
        <f t="shared" si="405"/>
        <v>Blank</v>
      </c>
      <c r="Z2415" s="197" t="str">
        <f t="shared" si="406"/>
        <v>Blank</v>
      </c>
      <c r="AA2415" s="223" t="str" cm="1">
        <f t="array" ref="AA2415">_xlfn.IFS(ISTEXT('3 Model Input'!F$70),"Missing",ISTEXT('3 Model Input'!I$70),"Missing",ISNUMBER('3 Model Input'!K$70),'3 Model Input'!K$70*P2415)</f>
        <v>Missing</v>
      </c>
      <c r="AB2415" s="89"/>
      <c r="AC2415" s="227" t="str" cm="1">
        <f t="array" ref="AC2415">IF(D2415=0,"Blank",_xlfn.IFS('3 Model Input'!E$61=1,(V2415*G2415)/T2415,'3 Model Input'!E$61=2,(W2415*G2415)/T2415,'3 Model Input'!E$61=3,(X2415*G2415)/T2415,'3 Model Input'!E$61=4,(Y2415*G2415)/T2415,'3 Model Input'!E$61=5,(Z2415*G2415)/T2415, ISTEXT('3 Model Input'!E$61),"Missing",'3 Model Input'!E$61=6,(AA2415*G2415)/T2415))</f>
        <v>Blank</v>
      </c>
      <c r="AD2415" s="202" t="str">
        <f t="shared" si="407"/>
        <v>Blank</v>
      </c>
      <c r="AE2415" s="202" t="str">
        <f t="shared" si="408"/>
        <v>Blank</v>
      </c>
      <c r="AF2415" s="217" t="str">
        <f t="shared" si="409"/>
        <v>Blank</v>
      </c>
      <c r="AG2415" s="9" t="str" cm="1">
        <f t="array" ref="AG2415">_xlfn.IFS(ISNUMBER(AC2415), "", ISNUMBER(SEARCH("Blank", AC2415)), "", ISERROR(AC2415), "Bad input on tab 3")</f>
        <v/>
      </c>
    </row>
    <row r="2416" spans="2:33" ht="15" customHeight="1" x14ac:dyDescent="0.75">
      <c r="B2416" s="205" t="str">
        <f>'5 Driver Data'!B2416</f>
        <v>2408</v>
      </c>
      <c r="C2416" s="193">
        <f>'5 Driver Data'!C2416</f>
        <v>0</v>
      </c>
      <c r="D2416" s="192">
        <f>'5 Driver Data'!D2416</f>
        <v>0</v>
      </c>
      <c r="E2416" s="191">
        <f>'5 Driver Data'!E2416</f>
        <v>0</v>
      </c>
      <c r="F2416" s="191">
        <f>'5 Driver Data'!F2416</f>
        <v>0</v>
      </c>
      <c r="G2416" s="191">
        <f>'5 Driver Data'!G2416</f>
        <v>0</v>
      </c>
      <c r="H2416" s="191">
        <f>'5 Driver Data'!H2416</f>
        <v>0</v>
      </c>
      <c r="I2416" s="191">
        <f>'5 Driver Data'!I2416</f>
        <v>0</v>
      </c>
      <c r="J2416" s="191">
        <f>'5 Driver Data'!J2416</f>
        <v>0</v>
      </c>
      <c r="K2416" s="206">
        <f>'5 Driver Data'!K2416</f>
        <v>0</v>
      </c>
      <c r="L2416" s="1"/>
      <c r="M2416" s="216" t="str">
        <f>IF(D2416=0,"Blank",'3 Model Input'!E$44*'3 Model Input'!E$45)</f>
        <v>Blank</v>
      </c>
      <c r="N2416" s="197" t="str">
        <f t="shared" si="400"/>
        <v>Blank</v>
      </c>
      <c r="O2416" s="197" t="str">
        <f>IF(D2416=0,"Blank",'3 Model Input'!E$49*(1-'3 Model Input'!E$51))</f>
        <v>Blank</v>
      </c>
      <c r="P2416" s="197" t="str">
        <f t="shared" si="401"/>
        <v>Blank</v>
      </c>
      <c r="Q2416" s="197" t="str">
        <f>IF(D2416=0,"Blank",IF(D2416="BEV",E2416*(1-'3 Model Input'!E$54), E2416))</f>
        <v>Blank</v>
      </c>
      <c r="R2416" s="198" t="str">
        <f>IF(D2416=0,"Blank",IF(D2416="PHEV",F2416/G2416,F2416*(1-'3 Model Input'!E$54)/G2416))</f>
        <v>Blank</v>
      </c>
      <c r="S2416" s="198" t="str">
        <f>IF(D2416=0,"Blank",IF(D2416="PHEV",MIN(M2416,E2416),MIN(M2416,(E2416*(1-'3 Model Input'!E$54)))))</f>
        <v>Blank</v>
      </c>
      <c r="T2416" s="217" t="str">
        <f t="shared" si="402"/>
        <v>Blank</v>
      </c>
      <c r="U2416" s="89"/>
      <c r="V2416" s="216" t="str">
        <f>IF(D2416=0,"Blank",P2416*'3 Model Input'!E$50)</f>
        <v>Blank</v>
      </c>
      <c r="W2416" s="197" t="str">
        <f t="shared" si="403"/>
        <v>Blank</v>
      </c>
      <c r="X2416" s="197" t="str">
        <f t="shared" si="404"/>
        <v>Blank</v>
      </c>
      <c r="Y2416" s="197" t="str">
        <f t="shared" si="405"/>
        <v>Blank</v>
      </c>
      <c r="Z2416" s="197" t="str">
        <f t="shared" si="406"/>
        <v>Blank</v>
      </c>
      <c r="AA2416" s="223" t="str" cm="1">
        <f t="array" ref="AA2416">_xlfn.IFS(ISTEXT('3 Model Input'!F$70),"Missing",ISTEXT('3 Model Input'!I$70),"Missing",ISNUMBER('3 Model Input'!K$70),'3 Model Input'!K$70*P2416)</f>
        <v>Missing</v>
      </c>
      <c r="AB2416" s="89"/>
      <c r="AC2416" s="227" t="str" cm="1">
        <f t="array" ref="AC2416">IF(D2416=0,"Blank",_xlfn.IFS('3 Model Input'!E$61=1,(V2416*G2416)/T2416,'3 Model Input'!E$61=2,(W2416*G2416)/T2416,'3 Model Input'!E$61=3,(X2416*G2416)/T2416,'3 Model Input'!E$61=4,(Y2416*G2416)/T2416,'3 Model Input'!E$61=5,(Z2416*G2416)/T2416, ISTEXT('3 Model Input'!E$61),"Missing",'3 Model Input'!E$61=6,(AA2416*G2416)/T2416))</f>
        <v>Blank</v>
      </c>
      <c r="AD2416" s="202" t="str">
        <f t="shared" si="407"/>
        <v>Blank</v>
      </c>
      <c r="AE2416" s="202" t="str">
        <f t="shared" si="408"/>
        <v>Blank</v>
      </c>
      <c r="AF2416" s="217" t="str">
        <f t="shared" si="409"/>
        <v>Blank</v>
      </c>
      <c r="AG2416" s="9" t="str" cm="1">
        <f t="array" ref="AG2416">_xlfn.IFS(ISNUMBER(AC2416), "", ISNUMBER(SEARCH("Blank", AC2416)), "", ISERROR(AC2416), "Bad input on tab 3")</f>
        <v/>
      </c>
    </row>
    <row r="2417" spans="2:33" ht="15" customHeight="1" x14ac:dyDescent="0.75">
      <c r="B2417" s="205" t="str">
        <f>'5 Driver Data'!B2417</f>
        <v>2409</v>
      </c>
      <c r="C2417" s="193">
        <f>'5 Driver Data'!C2417</f>
        <v>0</v>
      </c>
      <c r="D2417" s="192">
        <f>'5 Driver Data'!D2417</f>
        <v>0</v>
      </c>
      <c r="E2417" s="191">
        <f>'5 Driver Data'!E2417</f>
        <v>0</v>
      </c>
      <c r="F2417" s="191">
        <f>'5 Driver Data'!F2417</f>
        <v>0</v>
      </c>
      <c r="G2417" s="191">
        <f>'5 Driver Data'!G2417</f>
        <v>0</v>
      </c>
      <c r="H2417" s="191">
        <f>'5 Driver Data'!H2417</f>
        <v>0</v>
      </c>
      <c r="I2417" s="191">
        <f>'5 Driver Data'!I2417</f>
        <v>0</v>
      </c>
      <c r="J2417" s="191">
        <f>'5 Driver Data'!J2417</f>
        <v>0</v>
      </c>
      <c r="K2417" s="206">
        <f>'5 Driver Data'!K2417</f>
        <v>0</v>
      </c>
      <c r="L2417" s="1"/>
      <c r="M2417" s="216" t="str">
        <f>IF(D2417=0,"Blank",'3 Model Input'!E$44*'3 Model Input'!E$45)</f>
        <v>Blank</v>
      </c>
      <c r="N2417" s="197" t="str">
        <f t="shared" si="400"/>
        <v>Blank</v>
      </c>
      <c r="O2417" s="197" t="str">
        <f>IF(D2417=0,"Blank",'3 Model Input'!E$49*(1-'3 Model Input'!E$51))</f>
        <v>Blank</v>
      </c>
      <c r="P2417" s="197" t="str">
        <f t="shared" si="401"/>
        <v>Blank</v>
      </c>
      <c r="Q2417" s="197" t="str">
        <f>IF(D2417=0,"Blank",IF(D2417="BEV",E2417*(1-'3 Model Input'!E$54), E2417))</f>
        <v>Blank</v>
      </c>
      <c r="R2417" s="198" t="str">
        <f>IF(D2417=0,"Blank",IF(D2417="PHEV",F2417/G2417,F2417*(1-'3 Model Input'!E$54)/G2417))</f>
        <v>Blank</v>
      </c>
      <c r="S2417" s="198" t="str">
        <f>IF(D2417=0,"Blank",IF(D2417="PHEV",MIN(M2417,E2417),MIN(M2417,(E2417*(1-'3 Model Input'!E$54)))))</f>
        <v>Blank</v>
      </c>
      <c r="T2417" s="217" t="str">
        <f t="shared" si="402"/>
        <v>Blank</v>
      </c>
      <c r="U2417" s="89"/>
      <c r="V2417" s="216" t="str">
        <f>IF(D2417=0,"Blank",P2417*'3 Model Input'!E$50)</f>
        <v>Blank</v>
      </c>
      <c r="W2417" s="197" t="str">
        <f t="shared" si="403"/>
        <v>Blank</v>
      </c>
      <c r="X2417" s="197" t="str">
        <f t="shared" si="404"/>
        <v>Blank</v>
      </c>
      <c r="Y2417" s="197" t="str">
        <f t="shared" si="405"/>
        <v>Blank</v>
      </c>
      <c r="Z2417" s="197" t="str">
        <f t="shared" si="406"/>
        <v>Blank</v>
      </c>
      <c r="AA2417" s="223" t="str" cm="1">
        <f t="array" ref="AA2417">_xlfn.IFS(ISTEXT('3 Model Input'!F$70),"Missing",ISTEXT('3 Model Input'!I$70),"Missing",ISNUMBER('3 Model Input'!K$70),'3 Model Input'!K$70*P2417)</f>
        <v>Missing</v>
      </c>
      <c r="AB2417" s="89"/>
      <c r="AC2417" s="227" t="str" cm="1">
        <f t="array" ref="AC2417">IF(D2417=0,"Blank",_xlfn.IFS('3 Model Input'!E$61=1,(V2417*G2417)/T2417,'3 Model Input'!E$61=2,(W2417*G2417)/T2417,'3 Model Input'!E$61=3,(X2417*G2417)/T2417,'3 Model Input'!E$61=4,(Y2417*G2417)/T2417,'3 Model Input'!E$61=5,(Z2417*G2417)/T2417, ISTEXT('3 Model Input'!E$61),"Missing",'3 Model Input'!E$61=6,(AA2417*G2417)/T2417))</f>
        <v>Blank</v>
      </c>
      <c r="AD2417" s="202" t="str">
        <f t="shared" si="407"/>
        <v>Blank</v>
      </c>
      <c r="AE2417" s="202" t="str">
        <f t="shared" si="408"/>
        <v>Blank</v>
      </c>
      <c r="AF2417" s="217" t="str">
        <f t="shared" si="409"/>
        <v>Blank</v>
      </c>
      <c r="AG2417" s="9" t="str" cm="1">
        <f t="array" ref="AG2417">_xlfn.IFS(ISNUMBER(AC2417), "", ISNUMBER(SEARCH("Blank", AC2417)), "", ISERROR(AC2417), "Bad input on tab 3")</f>
        <v/>
      </c>
    </row>
    <row r="2418" spans="2:33" ht="15" customHeight="1" x14ac:dyDescent="0.75">
      <c r="B2418" s="205" t="str">
        <f>'5 Driver Data'!B2418</f>
        <v>2410</v>
      </c>
      <c r="C2418" s="193">
        <f>'5 Driver Data'!C2418</f>
        <v>0</v>
      </c>
      <c r="D2418" s="192">
        <f>'5 Driver Data'!D2418</f>
        <v>0</v>
      </c>
      <c r="E2418" s="191">
        <f>'5 Driver Data'!E2418</f>
        <v>0</v>
      </c>
      <c r="F2418" s="191">
        <f>'5 Driver Data'!F2418</f>
        <v>0</v>
      </c>
      <c r="G2418" s="191">
        <f>'5 Driver Data'!G2418</f>
        <v>0</v>
      </c>
      <c r="H2418" s="191">
        <f>'5 Driver Data'!H2418</f>
        <v>0</v>
      </c>
      <c r="I2418" s="191">
        <f>'5 Driver Data'!I2418</f>
        <v>0</v>
      </c>
      <c r="J2418" s="191">
        <f>'5 Driver Data'!J2418</f>
        <v>0</v>
      </c>
      <c r="K2418" s="206">
        <f>'5 Driver Data'!K2418</f>
        <v>0</v>
      </c>
      <c r="L2418" s="1"/>
      <c r="M2418" s="216" t="str">
        <f>IF(D2418=0,"Blank",'3 Model Input'!E$44*'3 Model Input'!E$45)</f>
        <v>Blank</v>
      </c>
      <c r="N2418" s="197" t="str">
        <f t="shared" si="400"/>
        <v>Blank</v>
      </c>
      <c r="O2418" s="197" t="str">
        <f>IF(D2418=0,"Blank",'3 Model Input'!E$49*(1-'3 Model Input'!E$51))</f>
        <v>Blank</v>
      </c>
      <c r="P2418" s="197" t="str">
        <f t="shared" si="401"/>
        <v>Blank</v>
      </c>
      <c r="Q2418" s="197" t="str">
        <f>IF(D2418=0,"Blank",IF(D2418="BEV",E2418*(1-'3 Model Input'!E$54), E2418))</f>
        <v>Blank</v>
      </c>
      <c r="R2418" s="198" t="str">
        <f>IF(D2418=0,"Blank",IF(D2418="PHEV",F2418/G2418,F2418*(1-'3 Model Input'!E$54)/G2418))</f>
        <v>Blank</v>
      </c>
      <c r="S2418" s="198" t="str">
        <f>IF(D2418=0,"Blank",IF(D2418="PHEV",MIN(M2418,E2418),MIN(M2418,(E2418*(1-'3 Model Input'!E$54)))))</f>
        <v>Blank</v>
      </c>
      <c r="T2418" s="217" t="str">
        <f t="shared" si="402"/>
        <v>Blank</v>
      </c>
      <c r="U2418" s="89"/>
      <c r="V2418" s="216" t="str">
        <f>IF(D2418=0,"Blank",P2418*'3 Model Input'!E$50)</f>
        <v>Blank</v>
      </c>
      <c r="W2418" s="197" t="str">
        <f t="shared" si="403"/>
        <v>Blank</v>
      </c>
      <c r="X2418" s="197" t="str">
        <f t="shared" si="404"/>
        <v>Blank</v>
      </c>
      <c r="Y2418" s="197" t="str">
        <f t="shared" si="405"/>
        <v>Blank</v>
      </c>
      <c r="Z2418" s="197" t="str">
        <f t="shared" si="406"/>
        <v>Blank</v>
      </c>
      <c r="AA2418" s="223" t="str" cm="1">
        <f t="array" ref="AA2418">_xlfn.IFS(ISTEXT('3 Model Input'!F$70),"Missing",ISTEXT('3 Model Input'!I$70),"Missing",ISNUMBER('3 Model Input'!K$70),'3 Model Input'!K$70*P2418)</f>
        <v>Missing</v>
      </c>
      <c r="AB2418" s="89"/>
      <c r="AC2418" s="227" t="str" cm="1">
        <f t="array" ref="AC2418">IF(D2418=0,"Blank",_xlfn.IFS('3 Model Input'!E$61=1,(V2418*G2418)/T2418,'3 Model Input'!E$61=2,(W2418*G2418)/T2418,'3 Model Input'!E$61=3,(X2418*G2418)/T2418,'3 Model Input'!E$61=4,(Y2418*G2418)/T2418,'3 Model Input'!E$61=5,(Z2418*G2418)/T2418, ISTEXT('3 Model Input'!E$61),"Missing",'3 Model Input'!E$61=6,(AA2418*G2418)/T2418))</f>
        <v>Blank</v>
      </c>
      <c r="AD2418" s="202" t="str">
        <f t="shared" si="407"/>
        <v>Blank</v>
      </c>
      <c r="AE2418" s="202" t="str">
        <f t="shared" si="408"/>
        <v>Blank</v>
      </c>
      <c r="AF2418" s="217" t="str">
        <f t="shared" si="409"/>
        <v>Blank</v>
      </c>
      <c r="AG2418" s="9" t="str" cm="1">
        <f t="array" ref="AG2418">_xlfn.IFS(ISNUMBER(AC2418), "", ISNUMBER(SEARCH("Blank", AC2418)), "", ISERROR(AC2418), "Bad input on tab 3")</f>
        <v/>
      </c>
    </row>
    <row r="2419" spans="2:33" ht="15" customHeight="1" x14ac:dyDescent="0.75">
      <c r="B2419" s="205" t="str">
        <f>'5 Driver Data'!B2419</f>
        <v>2411</v>
      </c>
      <c r="C2419" s="193">
        <f>'5 Driver Data'!C2419</f>
        <v>0</v>
      </c>
      <c r="D2419" s="192">
        <f>'5 Driver Data'!D2419</f>
        <v>0</v>
      </c>
      <c r="E2419" s="191">
        <f>'5 Driver Data'!E2419</f>
        <v>0</v>
      </c>
      <c r="F2419" s="191">
        <f>'5 Driver Data'!F2419</f>
        <v>0</v>
      </c>
      <c r="G2419" s="191">
        <f>'5 Driver Data'!G2419</f>
        <v>0</v>
      </c>
      <c r="H2419" s="191">
        <f>'5 Driver Data'!H2419</f>
        <v>0</v>
      </c>
      <c r="I2419" s="191">
        <f>'5 Driver Data'!I2419</f>
        <v>0</v>
      </c>
      <c r="J2419" s="191">
        <f>'5 Driver Data'!J2419</f>
        <v>0</v>
      </c>
      <c r="K2419" s="206">
        <f>'5 Driver Data'!K2419</f>
        <v>0</v>
      </c>
      <c r="L2419" s="1"/>
      <c r="M2419" s="216" t="str">
        <f>IF(D2419=0,"Blank",'3 Model Input'!E$44*'3 Model Input'!E$45)</f>
        <v>Blank</v>
      </c>
      <c r="N2419" s="197" t="str">
        <f t="shared" si="400"/>
        <v>Blank</v>
      </c>
      <c r="O2419" s="197" t="str">
        <f>IF(D2419=0,"Blank",'3 Model Input'!E$49*(1-'3 Model Input'!E$51))</f>
        <v>Blank</v>
      </c>
      <c r="P2419" s="197" t="str">
        <f t="shared" si="401"/>
        <v>Blank</v>
      </c>
      <c r="Q2419" s="197" t="str">
        <f>IF(D2419=0,"Blank",IF(D2419="BEV",E2419*(1-'3 Model Input'!E$54), E2419))</f>
        <v>Blank</v>
      </c>
      <c r="R2419" s="198" t="str">
        <f>IF(D2419=0,"Blank",IF(D2419="PHEV",F2419/G2419,F2419*(1-'3 Model Input'!E$54)/G2419))</f>
        <v>Blank</v>
      </c>
      <c r="S2419" s="198" t="str">
        <f>IF(D2419=0,"Blank",IF(D2419="PHEV",MIN(M2419,E2419),MIN(M2419,(E2419*(1-'3 Model Input'!E$54)))))</f>
        <v>Blank</v>
      </c>
      <c r="T2419" s="217" t="str">
        <f t="shared" si="402"/>
        <v>Blank</v>
      </c>
      <c r="U2419" s="89"/>
      <c r="V2419" s="216" t="str">
        <f>IF(D2419=0,"Blank",P2419*'3 Model Input'!E$50)</f>
        <v>Blank</v>
      </c>
      <c r="W2419" s="197" t="str">
        <f t="shared" si="403"/>
        <v>Blank</v>
      </c>
      <c r="X2419" s="197" t="str">
        <f t="shared" si="404"/>
        <v>Blank</v>
      </c>
      <c r="Y2419" s="197" t="str">
        <f t="shared" si="405"/>
        <v>Blank</v>
      </c>
      <c r="Z2419" s="197" t="str">
        <f t="shared" si="406"/>
        <v>Blank</v>
      </c>
      <c r="AA2419" s="223" t="str" cm="1">
        <f t="array" ref="AA2419">_xlfn.IFS(ISTEXT('3 Model Input'!F$70),"Missing",ISTEXT('3 Model Input'!I$70),"Missing",ISNUMBER('3 Model Input'!K$70),'3 Model Input'!K$70*P2419)</f>
        <v>Missing</v>
      </c>
      <c r="AB2419" s="89"/>
      <c r="AC2419" s="227" t="str" cm="1">
        <f t="array" ref="AC2419">IF(D2419=0,"Blank",_xlfn.IFS('3 Model Input'!E$61=1,(V2419*G2419)/T2419,'3 Model Input'!E$61=2,(W2419*G2419)/T2419,'3 Model Input'!E$61=3,(X2419*G2419)/T2419,'3 Model Input'!E$61=4,(Y2419*G2419)/T2419,'3 Model Input'!E$61=5,(Z2419*G2419)/T2419, ISTEXT('3 Model Input'!E$61),"Missing",'3 Model Input'!E$61=6,(AA2419*G2419)/T2419))</f>
        <v>Blank</v>
      </c>
      <c r="AD2419" s="202" t="str">
        <f t="shared" si="407"/>
        <v>Blank</v>
      </c>
      <c r="AE2419" s="202" t="str">
        <f t="shared" si="408"/>
        <v>Blank</v>
      </c>
      <c r="AF2419" s="217" t="str">
        <f t="shared" si="409"/>
        <v>Blank</v>
      </c>
      <c r="AG2419" s="9" t="str" cm="1">
        <f t="array" ref="AG2419">_xlfn.IFS(ISNUMBER(AC2419), "", ISNUMBER(SEARCH("Blank", AC2419)), "", ISERROR(AC2419), "Bad input on tab 3")</f>
        <v/>
      </c>
    </row>
    <row r="2420" spans="2:33" ht="15" customHeight="1" x14ac:dyDescent="0.75">
      <c r="B2420" s="205" t="str">
        <f>'5 Driver Data'!B2420</f>
        <v>2412</v>
      </c>
      <c r="C2420" s="193">
        <f>'5 Driver Data'!C2420</f>
        <v>0</v>
      </c>
      <c r="D2420" s="192">
        <f>'5 Driver Data'!D2420</f>
        <v>0</v>
      </c>
      <c r="E2420" s="191">
        <f>'5 Driver Data'!E2420</f>
        <v>0</v>
      </c>
      <c r="F2420" s="191">
        <f>'5 Driver Data'!F2420</f>
        <v>0</v>
      </c>
      <c r="G2420" s="191">
        <f>'5 Driver Data'!G2420</f>
        <v>0</v>
      </c>
      <c r="H2420" s="191">
        <f>'5 Driver Data'!H2420</f>
        <v>0</v>
      </c>
      <c r="I2420" s="191">
        <f>'5 Driver Data'!I2420</f>
        <v>0</v>
      </c>
      <c r="J2420" s="191">
        <f>'5 Driver Data'!J2420</f>
        <v>0</v>
      </c>
      <c r="K2420" s="206">
        <f>'5 Driver Data'!K2420</f>
        <v>0</v>
      </c>
      <c r="L2420" s="1"/>
      <c r="M2420" s="216" t="str">
        <f>IF(D2420=0,"Blank",'3 Model Input'!E$44*'3 Model Input'!E$45)</f>
        <v>Blank</v>
      </c>
      <c r="N2420" s="197" t="str">
        <f t="shared" si="400"/>
        <v>Blank</v>
      </c>
      <c r="O2420" s="197" t="str">
        <f>IF(D2420=0,"Blank",'3 Model Input'!E$49*(1-'3 Model Input'!E$51))</f>
        <v>Blank</v>
      </c>
      <c r="P2420" s="197" t="str">
        <f t="shared" si="401"/>
        <v>Blank</v>
      </c>
      <c r="Q2420" s="197" t="str">
        <f>IF(D2420=0,"Blank",IF(D2420="BEV",E2420*(1-'3 Model Input'!E$54), E2420))</f>
        <v>Blank</v>
      </c>
      <c r="R2420" s="198" t="str">
        <f>IF(D2420=0,"Blank",IF(D2420="PHEV",F2420/G2420,F2420*(1-'3 Model Input'!E$54)/G2420))</f>
        <v>Blank</v>
      </c>
      <c r="S2420" s="198" t="str">
        <f>IF(D2420=0,"Blank",IF(D2420="PHEV",MIN(M2420,E2420),MIN(M2420,(E2420*(1-'3 Model Input'!E$54)))))</f>
        <v>Blank</v>
      </c>
      <c r="T2420" s="217" t="str">
        <f t="shared" si="402"/>
        <v>Blank</v>
      </c>
      <c r="U2420" s="89"/>
      <c r="V2420" s="216" t="str">
        <f>IF(D2420=0,"Blank",P2420*'3 Model Input'!E$50)</f>
        <v>Blank</v>
      </c>
      <c r="W2420" s="197" t="str">
        <f t="shared" si="403"/>
        <v>Blank</v>
      </c>
      <c r="X2420" s="197" t="str">
        <f t="shared" si="404"/>
        <v>Blank</v>
      </c>
      <c r="Y2420" s="197" t="str">
        <f t="shared" si="405"/>
        <v>Blank</v>
      </c>
      <c r="Z2420" s="197" t="str">
        <f t="shared" si="406"/>
        <v>Blank</v>
      </c>
      <c r="AA2420" s="223" t="str" cm="1">
        <f t="array" ref="AA2420">_xlfn.IFS(ISTEXT('3 Model Input'!F$70),"Missing",ISTEXT('3 Model Input'!I$70),"Missing",ISNUMBER('3 Model Input'!K$70),'3 Model Input'!K$70*P2420)</f>
        <v>Missing</v>
      </c>
      <c r="AB2420" s="89"/>
      <c r="AC2420" s="227" t="str" cm="1">
        <f t="array" ref="AC2420">IF(D2420=0,"Blank",_xlfn.IFS('3 Model Input'!E$61=1,(V2420*G2420)/T2420,'3 Model Input'!E$61=2,(W2420*G2420)/T2420,'3 Model Input'!E$61=3,(X2420*G2420)/T2420,'3 Model Input'!E$61=4,(Y2420*G2420)/T2420,'3 Model Input'!E$61=5,(Z2420*G2420)/T2420, ISTEXT('3 Model Input'!E$61),"Missing",'3 Model Input'!E$61=6,(AA2420*G2420)/T2420))</f>
        <v>Blank</v>
      </c>
      <c r="AD2420" s="202" t="str">
        <f t="shared" si="407"/>
        <v>Blank</v>
      </c>
      <c r="AE2420" s="202" t="str">
        <f t="shared" si="408"/>
        <v>Blank</v>
      </c>
      <c r="AF2420" s="217" t="str">
        <f t="shared" si="409"/>
        <v>Blank</v>
      </c>
      <c r="AG2420" s="9" t="str" cm="1">
        <f t="array" ref="AG2420">_xlfn.IFS(ISNUMBER(AC2420), "", ISNUMBER(SEARCH("Blank", AC2420)), "", ISERROR(AC2420), "Bad input on tab 3")</f>
        <v/>
      </c>
    </row>
    <row r="2421" spans="2:33" ht="15" customHeight="1" x14ac:dyDescent="0.75">
      <c r="B2421" s="205" t="str">
        <f>'5 Driver Data'!B2421</f>
        <v>2413</v>
      </c>
      <c r="C2421" s="193">
        <f>'5 Driver Data'!C2421</f>
        <v>0</v>
      </c>
      <c r="D2421" s="192">
        <f>'5 Driver Data'!D2421</f>
        <v>0</v>
      </c>
      <c r="E2421" s="191">
        <f>'5 Driver Data'!E2421</f>
        <v>0</v>
      </c>
      <c r="F2421" s="191">
        <f>'5 Driver Data'!F2421</f>
        <v>0</v>
      </c>
      <c r="G2421" s="191">
        <f>'5 Driver Data'!G2421</f>
        <v>0</v>
      </c>
      <c r="H2421" s="191">
        <f>'5 Driver Data'!H2421</f>
        <v>0</v>
      </c>
      <c r="I2421" s="191">
        <f>'5 Driver Data'!I2421</f>
        <v>0</v>
      </c>
      <c r="J2421" s="191">
        <f>'5 Driver Data'!J2421</f>
        <v>0</v>
      </c>
      <c r="K2421" s="206">
        <f>'5 Driver Data'!K2421</f>
        <v>0</v>
      </c>
      <c r="L2421" s="1"/>
      <c r="M2421" s="216" t="str">
        <f>IF(D2421=0,"Blank",'3 Model Input'!E$44*'3 Model Input'!E$45)</f>
        <v>Blank</v>
      </c>
      <c r="N2421" s="197" t="str">
        <f t="shared" si="400"/>
        <v>Blank</v>
      </c>
      <c r="O2421" s="197" t="str">
        <f>IF(D2421=0,"Blank",'3 Model Input'!E$49*(1-'3 Model Input'!E$51))</f>
        <v>Blank</v>
      </c>
      <c r="P2421" s="197" t="str">
        <f t="shared" si="401"/>
        <v>Blank</v>
      </c>
      <c r="Q2421" s="197" t="str">
        <f>IF(D2421=0,"Blank",IF(D2421="BEV",E2421*(1-'3 Model Input'!E$54), E2421))</f>
        <v>Blank</v>
      </c>
      <c r="R2421" s="198" t="str">
        <f>IF(D2421=0,"Blank",IF(D2421="PHEV",F2421/G2421,F2421*(1-'3 Model Input'!E$54)/G2421))</f>
        <v>Blank</v>
      </c>
      <c r="S2421" s="198" t="str">
        <f>IF(D2421=0,"Blank",IF(D2421="PHEV",MIN(M2421,E2421),MIN(M2421,(E2421*(1-'3 Model Input'!E$54)))))</f>
        <v>Blank</v>
      </c>
      <c r="T2421" s="217" t="str">
        <f t="shared" si="402"/>
        <v>Blank</v>
      </c>
      <c r="U2421" s="89"/>
      <c r="V2421" s="216" t="str">
        <f>IF(D2421=0,"Blank",P2421*'3 Model Input'!E$50)</f>
        <v>Blank</v>
      </c>
      <c r="W2421" s="197" t="str">
        <f t="shared" si="403"/>
        <v>Blank</v>
      </c>
      <c r="X2421" s="197" t="str">
        <f t="shared" si="404"/>
        <v>Blank</v>
      </c>
      <c r="Y2421" s="197" t="str">
        <f t="shared" si="405"/>
        <v>Blank</v>
      </c>
      <c r="Z2421" s="197" t="str">
        <f t="shared" si="406"/>
        <v>Blank</v>
      </c>
      <c r="AA2421" s="223" t="str" cm="1">
        <f t="array" ref="AA2421">_xlfn.IFS(ISTEXT('3 Model Input'!F$70),"Missing",ISTEXT('3 Model Input'!I$70),"Missing",ISNUMBER('3 Model Input'!K$70),'3 Model Input'!K$70*P2421)</f>
        <v>Missing</v>
      </c>
      <c r="AB2421" s="89"/>
      <c r="AC2421" s="227" t="str" cm="1">
        <f t="array" ref="AC2421">IF(D2421=0,"Blank",_xlfn.IFS('3 Model Input'!E$61=1,(V2421*G2421)/T2421,'3 Model Input'!E$61=2,(W2421*G2421)/T2421,'3 Model Input'!E$61=3,(X2421*G2421)/T2421,'3 Model Input'!E$61=4,(Y2421*G2421)/T2421,'3 Model Input'!E$61=5,(Z2421*G2421)/T2421, ISTEXT('3 Model Input'!E$61),"Missing",'3 Model Input'!E$61=6,(AA2421*G2421)/T2421))</f>
        <v>Blank</v>
      </c>
      <c r="AD2421" s="202" t="str">
        <f t="shared" si="407"/>
        <v>Blank</v>
      </c>
      <c r="AE2421" s="202" t="str">
        <f t="shared" si="408"/>
        <v>Blank</v>
      </c>
      <c r="AF2421" s="217" t="str">
        <f t="shared" si="409"/>
        <v>Blank</v>
      </c>
      <c r="AG2421" s="9" t="str" cm="1">
        <f t="array" ref="AG2421">_xlfn.IFS(ISNUMBER(AC2421), "", ISNUMBER(SEARCH("Blank", AC2421)), "", ISERROR(AC2421), "Bad input on tab 3")</f>
        <v/>
      </c>
    </row>
    <row r="2422" spans="2:33" ht="15" customHeight="1" x14ac:dyDescent="0.75">
      <c r="B2422" s="205" t="str">
        <f>'5 Driver Data'!B2422</f>
        <v>2414</v>
      </c>
      <c r="C2422" s="193">
        <f>'5 Driver Data'!C2422</f>
        <v>0</v>
      </c>
      <c r="D2422" s="192">
        <f>'5 Driver Data'!D2422</f>
        <v>0</v>
      </c>
      <c r="E2422" s="191">
        <f>'5 Driver Data'!E2422</f>
        <v>0</v>
      </c>
      <c r="F2422" s="191">
        <f>'5 Driver Data'!F2422</f>
        <v>0</v>
      </c>
      <c r="G2422" s="191">
        <f>'5 Driver Data'!G2422</f>
        <v>0</v>
      </c>
      <c r="H2422" s="191">
        <f>'5 Driver Data'!H2422</f>
        <v>0</v>
      </c>
      <c r="I2422" s="191">
        <f>'5 Driver Data'!I2422</f>
        <v>0</v>
      </c>
      <c r="J2422" s="191">
        <f>'5 Driver Data'!J2422</f>
        <v>0</v>
      </c>
      <c r="K2422" s="206">
        <f>'5 Driver Data'!K2422</f>
        <v>0</v>
      </c>
      <c r="L2422" s="1"/>
      <c r="M2422" s="216" t="str">
        <f>IF(D2422=0,"Blank",'3 Model Input'!E$44*'3 Model Input'!E$45)</f>
        <v>Blank</v>
      </c>
      <c r="N2422" s="197" t="str">
        <f t="shared" si="400"/>
        <v>Blank</v>
      </c>
      <c r="O2422" s="197" t="str">
        <f>IF(D2422=0,"Blank",'3 Model Input'!E$49*(1-'3 Model Input'!E$51))</f>
        <v>Blank</v>
      </c>
      <c r="P2422" s="197" t="str">
        <f t="shared" si="401"/>
        <v>Blank</v>
      </c>
      <c r="Q2422" s="197" t="str">
        <f>IF(D2422=0,"Blank",IF(D2422="BEV",E2422*(1-'3 Model Input'!E$54), E2422))</f>
        <v>Blank</v>
      </c>
      <c r="R2422" s="198" t="str">
        <f>IF(D2422=0,"Blank",IF(D2422="PHEV",F2422/G2422,F2422*(1-'3 Model Input'!E$54)/G2422))</f>
        <v>Blank</v>
      </c>
      <c r="S2422" s="198" t="str">
        <f>IF(D2422=0,"Blank",IF(D2422="PHEV",MIN(M2422,E2422),MIN(M2422,(E2422*(1-'3 Model Input'!E$54)))))</f>
        <v>Blank</v>
      </c>
      <c r="T2422" s="217" t="str">
        <f t="shared" si="402"/>
        <v>Blank</v>
      </c>
      <c r="U2422" s="89"/>
      <c r="V2422" s="216" t="str">
        <f>IF(D2422=0,"Blank",P2422*'3 Model Input'!E$50)</f>
        <v>Blank</v>
      </c>
      <c r="W2422" s="197" t="str">
        <f t="shared" si="403"/>
        <v>Blank</v>
      </c>
      <c r="X2422" s="197" t="str">
        <f t="shared" si="404"/>
        <v>Blank</v>
      </c>
      <c r="Y2422" s="197" t="str">
        <f t="shared" si="405"/>
        <v>Blank</v>
      </c>
      <c r="Z2422" s="197" t="str">
        <f t="shared" si="406"/>
        <v>Blank</v>
      </c>
      <c r="AA2422" s="223" t="str" cm="1">
        <f t="array" ref="AA2422">_xlfn.IFS(ISTEXT('3 Model Input'!F$70),"Missing",ISTEXT('3 Model Input'!I$70),"Missing",ISNUMBER('3 Model Input'!K$70),'3 Model Input'!K$70*P2422)</f>
        <v>Missing</v>
      </c>
      <c r="AB2422" s="89"/>
      <c r="AC2422" s="227" t="str" cm="1">
        <f t="array" ref="AC2422">IF(D2422=0,"Blank",_xlfn.IFS('3 Model Input'!E$61=1,(V2422*G2422)/T2422,'3 Model Input'!E$61=2,(W2422*G2422)/T2422,'3 Model Input'!E$61=3,(X2422*G2422)/T2422,'3 Model Input'!E$61=4,(Y2422*G2422)/T2422,'3 Model Input'!E$61=5,(Z2422*G2422)/T2422, ISTEXT('3 Model Input'!E$61),"Missing",'3 Model Input'!E$61=6,(AA2422*G2422)/T2422))</f>
        <v>Blank</v>
      </c>
      <c r="AD2422" s="202" t="str">
        <f t="shared" si="407"/>
        <v>Blank</v>
      </c>
      <c r="AE2422" s="202" t="str">
        <f t="shared" si="408"/>
        <v>Blank</v>
      </c>
      <c r="AF2422" s="217" t="str">
        <f t="shared" si="409"/>
        <v>Blank</v>
      </c>
      <c r="AG2422" s="9" t="str" cm="1">
        <f t="array" ref="AG2422">_xlfn.IFS(ISNUMBER(AC2422), "", ISNUMBER(SEARCH("Blank", AC2422)), "", ISERROR(AC2422), "Bad input on tab 3")</f>
        <v/>
      </c>
    </row>
    <row r="2423" spans="2:33" ht="15" customHeight="1" x14ac:dyDescent="0.75">
      <c r="B2423" s="205" t="str">
        <f>'5 Driver Data'!B2423</f>
        <v>2415</v>
      </c>
      <c r="C2423" s="193">
        <f>'5 Driver Data'!C2423</f>
        <v>0</v>
      </c>
      <c r="D2423" s="192">
        <f>'5 Driver Data'!D2423</f>
        <v>0</v>
      </c>
      <c r="E2423" s="191">
        <f>'5 Driver Data'!E2423</f>
        <v>0</v>
      </c>
      <c r="F2423" s="191">
        <f>'5 Driver Data'!F2423</f>
        <v>0</v>
      </c>
      <c r="G2423" s="191">
        <f>'5 Driver Data'!G2423</f>
        <v>0</v>
      </c>
      <c r="H2423" s="191">
        <f>'5 Driver Data'!H2423</f>
        <v>0</v>
      </c>
      <c r="I2423" s="191">
        <f>'5 Driver Data'!I2423</f>
        <v>0</v>
      </c>
      <c r="J2423" s="191">
        <f>'5 Driver Data'!J2423</f>
        <v>0</v>
      </c>
      <c r="K2423" s="206">
        <f>'5 Driver Data'!K2423</f>
        <v>0</v>
      </c>
      <c r="L2423" s="1"/>
      <c r="M2423" s="216" t="str">
        <f>IF(D2423=0,"Blank",'3 Model Input'!E$44*'3 Model Input'!E$45)</f>
        <v>Blank</v>
      </c>
      <c r="N2423" s="197" t="str">
        <f t="shared" si="400"/>
        <v>Blank</v>
      </c>
      <c r="O2423" s="197" t="str">
        <f>IF(D2423=0,"Blank",'3 Model Input'!E$49*(1-'3 Model Input'!E$51))</f>
        <v>Blank</v>
      </c>
      <c r="P2423" s="197" t="str">
        <f t="shared" si="401"/>
        <v>Blank</v>
      </c>
      <c r="Q2423" s="197" t="str">
        <f>IF(D2423=0,"Blank",IF(D2423="BEV",E2423*(1-'3 Model Input'!E$54), E2423))</f>
        <v>Blank</v>
      </c>
      <c r="R2423" s="198" t="str">
        <f>IF(D2423=0,"Blank",IF(D2423="PHEV",F2423/G2423,F2423*(1-'3 Model Input'!E$54)/G2423))</f>
        <v>Blank</v>
      </c>
      <c r="S2423" s="198" t="str">
        <f>IF(D2423=0,"Blank",IF(D2423="PHEV",MIN(M2423,E2423),MIN(M2423,(E2423*(1-'3 Model Input'!E$54)))))</f>
        <v>Blank</v>
      </c>
      <c r="T2423" s="217" t="str">
        <f t="shared" si="402"/>
        <v>Blank</v>
      </c>
      <c r="U2423" s="89"/>
      <c r="V2423" s="216" t="str">
        <f>IF(D2423=0,"Blank",P2423*'3 Model Input'!E$50)</f>
        <v>Blank</v>
      </c>
      <c r="W2423" s="197" t="str">
        <f t="shared" si="403"/>
        <v>Blank</v>
      </c>
      <c r="X2423" s="197" t="str">
        <f t="shared" si="404"/>
        <v>Blank</v>
      </c>
      <c r="Y2423" s="197" t="str">
        <f t="shared" si="405"/>
        <v>Blank</v>
      </c>
      <c r="Z2423" s="197" t="str">
        <f t="shared" si="406"/>
        <v>Blank</v>
      </c>
      <c r="AA2423" s="223" t="str" cm="1">
        <f t="array" ref="AA2423">_xlfn.IFS(ISTEXT('3 Model Input'!F$70),"Missing",ISTEXT('3 Model Input'!I$70),"Missing",ISNUMBER('3 Model Input'!K$70),'3 Model Input'!K$70*P2423)</f>
        <v>Missing</v>
      </c>
      <c r="AB2423" s="89"/>
      <c r="AC2423" s="227" t="str" cm="1">
        <f t="array" ref="AC2423">IF(D2423=0,"Blank",_xlfn.IFS('3 Model Input'!E$61=1,(V2423*G2423)/T2423,'3 Model Input'!E$61=2,(W2423*G2423)/T2423,'3 Model Input'!E$61=3,(X2423*G2423)/T2423,'3 Model Input'!E$61=4,(Y2423*G2423)/T2423,'3 Model Input'!E$61=5,(Z2423*G2423)/T2423, ISTEXT('3 Model Input'!E$61),"Missing",'3 Model Input'!E$61=6,(AA2423*G2423)/T2423))</f>
        <v>Blank</v>
      </c>
      <c r="AD2423" s="202" t="str">
        <f t="shared" si="407"/>
        <v>Blank</v>
      </c>
      <c r="AE2423" s="202" t="str">
        <f t="shared" si="408"/>
        <v>Blank</v>
      </c>
      <c r="AF2423" s="217" t="str">
        <f t="shared" si="409"/>
        <v>Blank</v>
      </c>
      <c r="AG2423" s="9" t="str" cm="1">
        <f t="array" ref="AG2423">_xlfn.IFS(ISNUMBER(AC2423), "", ISNUMBER(SEARCH("Blank", AC2423)), "", ISERROR(AC2423), "Bad input on tab 3")</f>
        <v/>
      </c>
    </row>
    <row r="2424" spans="2:33" ht="15" customHeight="1" x14ac:dyDescent="0.75">
      <c r="B2424" s="205" t="str">
        <f>'5 Driver Data'!B2424</f>
        <v>2416</v>
      </c>
      <c r="C2424" s="193">
        <f>'5 Driver Data'!C2424</f>
        <v>0</v>
      </c>
      <c r="D2424" s="192">
        <f>'5 Driver Data'!D2424</f>
        <v>0</v>
      </c>
      <c r="E2424" s="191">
        <f>'5 Driver Data'!E2424</f>
        <v>0</v>
      </c>
      <c r="F2424" s="191">
        <f>'5 Driver Data'!F2424</f>
        <v>0</v>
      </c>
      <c r="G2424" s="191">
        <f>'5 Driver Data'!G2424</f>
        <v>0</v>
      </c>
      <c r="H2424" s="191">
        <f>'5 Driver Data'!H2424</f>
        <v>0</v>
      </c>
      <c r="I2424" s="191">
        <f>'5 Driver Data'!I2424</f>
        <v>0</v>
      </c>
      <c r="J2424" s="191">
        <f>'5 Driver Data'!J2424</f>
        <v>0</v>
      </c>
      <c r="K2424" s="206">
        <f>'5 Driver Data'!K2424</f>
        <v>0</v>
      </c>
      <c r="L2424" s="1"/>
      <c r="M2424" s="216" t="str">
        <f>IF(D2424=0,"Blank",'3 Model Input'!E$44*'3 Model Input'!E$45)</f>
        <v>Blank</v>
      </c>
      <c r="N2424" s="197" t="str">
        <f t="shared" si="400"/>
        <v>Blank</v>
      </c>
      <c r="O2424" s="197" t="str">
        <f>IF(D2424=0,"Blank",'3 Model Input'!E$49*(1-'3 Model Input'!E$51))</f>
        <v>Blank</v>
      </c>
      <c r="P2424" s="197" t="str">
        <f t="shared" si="401"/>
        <v>Blank</v>
      </c>
      <c r="Q2424" s="197" t="str">
        <f>IF(D2424=0,"Blank",IF(D2424="BEV",E2424*(1-'3 Model Input'!E$54), E2424))</f>
        <v>Blank</v>
      </c>
      <c r="R2424" s="198" t="str">
        <f>IF(D2424=0,"Blank",IF(D2424="PHEV",F2424/G2424,F2424*(1-'3 Model Input'!E$54)/G2424))</f>
        <v>Blank</v>
      </c>
      <c r="S2424" s="198" t="str">
        <f>IF(D2424=0,"Blank",IF(D2424="PHEV",MIN(M2424,E2424),MIN(M2424,(E2424*(1-'3 Model Input'!E$54)))))</f>
        <v>Blank</v>
      </c>
      <c r="T2424" s="217" t="str">
        <f t="shared" si="402"/>
        <v>Blank</v>
      </c>
      <c r="U2424" s="89"/>
      <c r="V2424" s="216" t="str">
        <f>IF(D2424=0,"Blank",P2424*'3 Model Input'!E$50)</f>
        <v>Blank</v>
      </c>
      <c r="W2424" s="197" t="str">
        <f t="shared" si="403"/>
        <v>Blank</v>
      </c>
      <c r="X2424" s="197" t="str">
        <f t="shared" si="404"/>
        <v>Blank</v>
      </c>
      <c r="Y2424" s="197" t="str">
        <f t="shared" si="405"/>
        <v>Blank</v>
      </c>
      <c r="Z2424" s="197" t="str">
        <f t="shared" si="406"/>
        <v>Blank</v>
      </c>
      <c r="AA2424" s="223" t="str" cm="1">
        <f t="array" ref="AA2424">_xlfn.IFS(ISTEXT('3 Model Input'!F$70),"Missing",ISTEXT('3 Model Input'!I$70),"Missing",ISNUMBER('3 Model Input'!K$70),'3 Model Input'!K$70*P2424)</f>
        <v>Missing</v>
      </c>
      <c r="AB2424" s="89"/>
      <c r="AC2424" s="227" t="str" cm="1">
        <f t="array" ref="AC2424">IF(D2424=0,"Blank",_xlfn.IFS('3 Model Input'!E$61=1,(V2424*G2424)/T2424,'3 Model Input'!E$61=2,(W2424*G2424)/T2424,'3 Model Input'!E$61=3,(X2424*G2424)/T2424,'3 Model Input'!E$61=4,(Y2424*G2424)/T2424,'3 Model Input'!E$61=5,(Z2424*G2424)/T2424, ISTEXT('3 Model Input'!E$61),"Missing",'3 Model Input'!E$61=6,(AA2424*G2424)/T2424))</f>
        <v>Blank</v>
      </c>
      <c r="AD2424" s="202" t="str">
        <f t="shared" si="407"/>
        <v>Blank</v>
      </c>
      <c r="AE2424" s="202" t="str">
        <f t="shared" si="408"/>
        <v>Blank</v>
      </c>
      <c r="AF2424" s="217" t="str">
        <f t="shared" si="409"/>
        <v>Blank</v>
      </c>
      <c r="AG2424" s="9" t="str" cm="1">
        <f t="array" ref="AG2424">_xlfn.IFS(ISNUMBER(AC2424), "", ISNUMBER(SEARCH("Blank", AC2424)), "", ISERROR(AC2424), "Bad input on tab 3")</f>
        <v/>
      </c>
    </row>
    <row r="2425" spans="2:33" ht="15" customHeight="1" x14ac:dyDescent="0.75">
      <c r="B2425" s="205" t="str">
        <f>'5 Driver Data'!B2425</f>
        <v>2417</v>
      </c>
      <c r="C2425" s="193">
        <f>'5 Driver Data'!C2425</f>
        <v>0</v>
      </c>
      <c r="D2425" s="192">
        <f>'5 Driver Data'!D2425</f>
        <v>0</v>
      </c>
      <c r="E2425" s="191">
        <f>'5 Driver Data'!E2425</f>
        <v>0</v>
      </c>
      <c r="F2425" s="191">
        <f>'5 Driver Data'!F2425</f>
        <v>0</v>
      </c>
      <c r="G2425" s="191">
        <f>'5 Driver Data'!G2425</f>
        <v>0</v>
      </c>
      <c r="H2425" s="191">
        <f>'5 Driver Data'!H2425</f>
        <v>0</v>
      </c>
      <c r="I2425" s="191">
        <f>'5 Driver Data'!I2425</f>
        <v>0</v>
      </c>
      <c r="J2425" s="191">
        <f>'5 Driver Data'!J2425</f>
        <v>0</v>
      </c>
      <c r="K2425" s="206">
        <f>'5 Driver Data'!K2425</f>
        <v>0</v>
      </c>
      <c r="L2425" s="1"/>
      <c r="M2425" s="216" t="str">
        <f>IF(D2425=0,"Blank",'3 Model Input'!E$44*'3 Model Input'!E$45)</f>
        <v>Blank</v>
      </c>
      <c r="N2425" s="197" t="str">
        <f t="shared" si="400"/>
        <v>Blank</v>
      </c>
      <c r="O2425" s="197" t="str">
        <f>IF(D2425=0,"Blank",'3 Model Input'!E$49*(1-'3 Model Input'!E$51))</f>
        <v>Blank</v>
      </c>
      <c r="P2425" s="197" t="str">
        <f t="shared" si="401"/>
        <v>Blank</v>
      </c>
      <c r="Q2425" s="197" t="str">
        <f>IF(D2425=0,"Blank",IF(D2425="BEV",E2425*(1-'3 Model Input'!E$54), E2425))</f>
        <v>Blank</v>
      </c>
      <c r="R2425" s="198" t="str">
        <f>IF(D2425=0,"Blank",IF(D2425="PHEV",F2425/G2425,F2425*(1-'3 Model Input'!E$54)/G2425))</f>
        <v>Blank</v>
      </c>
      <c r="S2425" s="198" t="str">
        <f>IF(D2425=0,"Blank",IF(D2425="PHEV",MIN(M2425,E2425),MIN(M2425,(E2425*(1-'3 Model Input'!E$54)))))</f>
        <v>Blank</v>
      </c>
      <c r="T2425" s="217" t="str">
        <f t="shared" si="402"/>
        <v>Blank</v>
      </c>
      <c r="U2425" s="89"/>
      <c r="V2425" s="216" t="str">
        <f>IF(D2425=0,"Blank",P2425*'3 Model Input'!E$50)</f>
        <v>Blank</v>
      </c>
      <c r="W2425" s="197" t="str">
        <f t="shared" si="403"/>
        <v>Blank</v>
      </c>
      <c r="X2425" s="197" t="str">
        <f t="shared" si="404"/>
        <v>Blank</v>
      </c>
      <c r="Y2425" s="197" t="str">
        <f t="shared" si="405"/>
        <v>Blank</v>
      </c>
      <c r="Z2425" s="197" t="str">
        <f t="shared" si="406"/>
        <v>Blank</v>
      </c>
      <c r="AA2425" s="223" t="str" cm="1">
        <f t="array" ref="AA2425">_xlfn.IFS(ISTEXT('3 Model Input'!F$70),"Missing",ISTEXT('3 Model Input'!I$70),"Missing",ISNUMBER('3 Model Input'!K$70),'3 Model Input'!K$70*P2425)</f>
        <v>Missing</v>
      </c>
      <c r="AB2425" s="89"/>
      <c r="AC2425" s="227" t="str" cm="1">
        <f t="array" ref="AC2425">IF(D2425=0,"Blank",_xlfn.IFS('3 Model Input'!E$61=1,(V2425*G2425)/T2425,'3 Model Input'!E$61=2,(W2425*G2425)/T2425,'3 Model Input'!E$61=3,(X2425*G2425)/T2425,'3 Model Input'!E$61=4,(Y2425*G2425)/T2425,'3 Model Input'!E$61=5,(Z2425*G2425)/T2425, ISTEXT('3 Model Input'!E$61),"Missing",'3 Model Input'!E$61=6,(AA2425*G2425)/T2425))</f>
        <v>Blank</v>
      </c>
      <c r="AD2425" s="202" t="str">
        <f t="shared" si="407"/>
        <v>Blank</v>
      </c>
      <c r="AE2425" s="202" t="str">
        <f t="shared" si="408"/>
        <v>Blank</v>
      </c>
      <c r="AF2425" s="217" t="str">
        <f t="shared" si="409"/>
        <v>Blank</v>
      </c>
      <c r="AG2425" s="9" t="str" cm="1">
        <f t="array" ref="AG2425">_xlfn.IFS(ISNUMBER(AC2425), "", ISNUMBER(SEARCH("Blank", AC2425)), "", ISERROR(AC2425), "Bad input on tab 3")</f>
        <v/>
      </c>
    </row>
    <row r="2426" spans="2:33" ht="15" customHeight="1" x14ac:dyDescent="0.75">
      <c r="B2426" s="205" t="str">
        <f>'5 Driver Data'!B2426</f>
        <v>2418</v>
      </c>
      <c r="C2426" s="193">
        <f>'5 Driver Data'!C2426</f>
        <v>0</v>
      </c>
      <c r="D2426" s="192">
        <f>'5 Driver Data'!D2426</f>
        <v>0</v>
      </c>
      <c r="E2426" s="191">
        <f>'5 Driver Data'!E2426</f>
        <v>0</v>
      </c>
      <c r="F2426" s="191">
        <f>'5 Driver Data'!F2426</f>
        <v>0</v>
      </c>
      <c r="G2426" s="191">
        <f>'5 Driver Data'!G2426</f>
        <v>0</v>
      </c>
      <c r="H2426" s="191">
        <f>'5 Driver Data'!H2426</f>
        <v>0</v>
      </c>
      <c r="I2426" s="191">
        <f>'5 Driver Data'!I2426</f>
        <v>0</v>
      </c>
      <c r="J2426" s="191">
        <f>'5 Driver Data'!J2426</f>
        <v>0</v>
      </c>
      <c r="K2426" s="206">
        <f>'5 Driver Data'!K2426</f>
        <v>0</v>
      </c>
      <c r="L2426" s="1"/>
      <c r="M2426" s="216" t="str">
        <f>IF(D2426=0,"Blank",'3 Model Input'!E$44*'3 Model Input'!E$45)</f>
        <v>Blank</v>
      </c>
      <c r="N2426" s="197" t="str">
        <f t="shared" si="400"/>
        <v>Blank</v>
      </c>
      <c r="O2426" s="197" t="str">
        <f>IF(D2426=0,"Blank",'3 Model Input'!E$49*(1-'3 Model Input'!E$51))</f>
        <v>Blank</v>
      </c>
      <c r="P2426" s="197" t="str">
        <f t="shared" si="401"/>
        <v>Blank</v>
      </c>
      <c r="Q2426" s="197" t="str">
        <f>IF(D2426=0,"Blank",IF(D2426="BEV",E2426*(1-'3 Model Input'!E$54), E2426))</f>
        <v>Blank</v>
      </c>
      <c r="R2426" s="198" t="str">
        <f>IF(D2426=0,"Blank",IF(D2426="PHEV",F2426/G2426,F2426*(1-'3 Model Input'!E$54)/G2426))</f>
        <v>Blank</v>
      </c>
      <c r="S2426" s="198" t="str">
        <f>IF(D2426=0,"Blank",IF(D2426="PHEV",MIN(M2426,E2426),MIN(M2426,(E2426*(1-'3 Model Input'!E$54)))))</f>
        <v>Blank</v>
      </c>
      <c r="T2426" s="217" t="str">
        <f t="shared" si="402"/>
        <v>Blank</v>
      </c>
      <c r="U2426" s="89"/>
      <c r="V2426" s="216" t="str">
        <f>IF(D2426=0,"Blank",P2426*'3 Model Input'!E$50)</f>
        <v>Blank</v>
      </c>
      <c r="W2426" s="197" t="str">
        <f t="shared" si="403"/>
        <v>Blank</v>
      </c>
      <c r="X2426" s="197" t="str">
        <f t="shared" si="404"/>
        <v>Blank</v>
      </c>
      <c r="Y2426" s="197" t="str">
        <f t="shared" si="405"/>
        <v>Blank</v>
      </c>
      <c r="Z2426" s="197" t="str">
        <f t="shared" si="406"/>
        <v>Blank</v>
      </c>
      <c r="AA2426" s="223" t="str" cm="1">
        <f t="array" ref="AA2426">_xlfn.IFS(ISTEXT('3 Model Input'!F$70),"Missing",ISTEXT('3 Model Input'!I$70),"Missing",ISNUMBER('3 Model Input'!K$70),'3 Model Input'!K$70*P2426)</f>
        <v>Missing</v>
      </c>
      <c r="AB2426" s="89"/>
      <c r="AC2426" s="227" t="str" cm="1">
        <f t="array" ref="AC2426">IF(D2426=0,"Blank",_xlfn.IFS('3 Model Input'!E$61=1,(V2426*G2426)/T2426,'3 Model Input'!E$61=2,(W2426*G2426)/T2426,'3 Model Input'!E$61=3,(X2426*G2426)/T2426,'3 Model Input'!E$61=4,(Y2426*G2426)/T2426,'3 Model Input'!E$61=5,(Z2426*G2426)/T2426, ISTEXT('3 Model Input'!E$61),"Missing",'3 Model Input'!E$61=6,(AA2426*G2426)/T2426))</f>
        <v>Blank</v>
      </c>
      <c r="AD2426" s="202" t="str">
        <f t="shared" si="407"/>
        <v>Blank</v>
      </c>
      <c r="AE2426" s="202" t="str">
        <f t="shared" si="408"/>
        <v>Blank</v>
      </c>
      <c r="AF2426" s="217" t="str">
        <f t="shared" si="409"/>
        <v>Blank</v>
      </c>
      <c r="AG2426" s="9" t="str" cm="1">
        <f t="array" ref="AG2426">_xlfn.IFS(ISNUMBER(AC2426), "", ISNUMBER(SEARCH("Blank", AC2426)), "", ISERROR(AC2426), "Bad input on tab 3")</f>
        <v/>
      </c>
    </row>
    <row r="2427" spans="2:33" ht="15" customHeight="1" x14ac:dyDescent="0.75">
      <c r="B2427" s="205" t="str">
        <f>'5 Driver Data'!B2427</f>
        <v>2419</v>
      </c>
      <c r="C2427" s="193">
        <f>'5 Driver Data'!C2427</f>
        <v>0</v>
      </c>
      <c r="D2427" s="192">
        <f>'5 Driver Data'!D2427</f>
        <v>0</v>
      </c>
      <c r="E2427" s="191">
        <f>'5 Driver Data'!E2427</f>
        <v>0</v>
      </c>
      <c r="F2427" s="191">
        <f>'5 Driver Data'!F2427</f>
        <v>0</v>
      </c>
      <c r="G2427" s="191">
        <f>'5 Driver Data'!G2427</f>
        <v>0</v>
      </c>
      <c r="H2427" s="191">
        <f>'5 Driver Data'!H2427</f>
        <v>0</v>
      </c>
      <c r="I2427" s="191">
        <f>'5 Driver Data'!I2427</f>
        <v>0</v>
      </c>
      <c r="J2427" s="191">
        <f>'5 Driver Data'!J2427</f>
        <v>0</v>
      </c>
      <c r="K2427" s="206">
        <f>'5 Driver Data'!K2427</f>
        <v>0</v>
      </c>
      <c r="L2427" s="1"/>
      <c r="M2427" s="216" t="str">
        <f>IF(D2427=0,"Blank",'3 Model Input'!E$44*'3 Model Input'!E$45)</f>
        <v>Blank</v>
      </c>
      <c r="N2427" s="197" t="str">
        <f t="shared" si="400"/>
        <v>Blank</v>
      </c>
      <c r="O2427" s="197" t="str">
        <f>IF(D2427=0,"Blank",'3 Model Input'!E$49*(1-'3 Model Input'!E$51))</f>
        <v>Blank</v>
      </c>
      <c r="P2427" s="197" t="str">
        <f t="shared" si="401"/>
        <v>Blank</v>
      </c>
      <c r="Q2427" s="197" t="str">
        <f>IF(D2427=0,"Blank",IF(D2427="BEV",E2427*(1-'3 Model Input'!E$54), E2427))</f>
        <v>Blank</v>
      </c>
      <c r="R2427" s="198" t="str">
        <f>IF(D2427=0,"Blank",IF(D2427="PHEV",F2427/G2427,F2427*(1-'3 Model Input'!E$54)/G2427))</f>
        <v>Blank</v>
      </c>
      <c r="S2427" s="198" t="str">
        <f>IF(D2427=0,"Blank",IF(D2427="PHEV",MIN(M2427,E2427),MIN(M2427,(E2427*(1-'3 Model Input'!E$54)))))</f>
        <v>Blank</v>
      </c>
      <c r="T2427" s="217" t="str">
        <f t="shared" si="402"/>
        <v>Blank</v>
      </c>
      <c r="U2427" s="89"/>
      <c r="V2427" s="216" t="str">
        <f>IF(D2427=0,"Blank",P2427*'3 Model Input'!E$50)</f>
        <v>Blank</v>
      </c>
      <c r="W2427" s="197" t="str">
        <f t="shared" si="403"/>
        <v>Blank</v>
      </c>
      <c r="X2427" s="197" t="str">
        <f t="shared" si="404"/>
        <v>Blank</v>
      </c>
      <c r="Y2427" s="197" t="str">
        <f t="shared" si="405"/>
        <v>Blank</v>
      </c>
      <c r="Z2427" s="197" t="str">
        <f t="shared" si="406"/>
        <v>Blank</v>
      </c>
      <c r="AA2427" s="223" t="str" cm="1">
        <f t="array" ref="AA2427">_xlfn.IFS(ISTEXT('3 Model Input'!F$70),"Missing",ISTEXT('3 Model Input'!I$70),"Missing",ISNUMBER('3 Model Input'!K$70),'3 Model Input'!K$70*P2427)</f>
        <v>Missing</v>
      </c>
      <c r="AB2427" s="89"/>
      <c r="AC2427" s="227" t="str" cm="1">
        <f t="array" ref="AC2427">IF(D2427=0,"Blank",_xlfn.IFS('3 Model Input'!E$61=1,(V2427*G2427)/T2427,'3 Model Input'!E$61=2,(W2427*G2427)/T2427,'3 Model Input'!E$61=3,(X2427*G2427)/T2427,'3 Model Input'!E$61=4,(Y2427*G2427)/T2427,'3 Model Input'!E$61=5,(Z2427*G2427)/T2427, ISTEXT('3 Model Input'!E$61),"Missing",'3 Model Input'!E$61=6,(AA2427*G2427)/T2427))</f>
        <v>Blank</v>
      </c>
      <c r="AD2427" s="202" t="str">
        <f t="shared" si="407"/>
        <v>Blank</v>
      </c>
      <c r="AE2427" s="202" t="str">
        <f t="shared" si="408"/>
        <v>Blank</v>
      </c>
      <c r="AF2427" s="217" t="str">
        <f t="shared" si="409"/>
        <v>Blank</v>
      </c>
      <c r="AG2427" s="9" t="str" cm="1">
        <f t="array" ref="AG2427">_xlfn.IFS(ISNUMBER(AC2427), "", ISNUMBER(SEARCH("Blank", AC2427)), "", ISERROR(AC2427), "Bad input on tab 3")</f>
        <v/>
      </c>
    </row>
    <row r="2428" spans="2:33" ht="15" customHeight="1" x14ac:dyDescent="0.75">
      <c r="B2428" s="205" t="str">
        <f>'5 Driver Data'!B2428</f>
        <v>2420</v>
      </c>
      <c r="C2428" s="193">
        <f>'5 Driver Data'!C2428</f>
        <v>0</v>
      </c>
      <c r="D2428" s="192">
        <f>'5 Driver Data'!D2428</f>
        <v>0</v>
      </c>
      <c r="E2428" s="191">
        <f>'5 Driver Data'!E2428</f>
        <v>0</v>
      </c>
      <c r="F2428" s="191">
        <f>'5 Driver Data'!F2428</f>
        <v>0</v>
      </c>
      <c r="G2428" s="191">
        <f>'5 Driver Data'!G2428</f>
        <v>0</v>
      </c>
      <c r="H2428" s="191">
        <f>'5 Driver Data'!H2428</f>
        <v>0</v>
      </c>
      <c r="I2428" s="191">
        <f>'5 Driver Data'!I2428</f>
        <v>0</v>
      </c>
      <c r="J2428" s="191">
        <f>'5 Driver Data'!J2428</f>
        <v>0</v>
      </c>
      <c r="K2428" s="206">
        <f>'5 Driver Data'!K2428</f>
        <v>0</v>
      </c>
      <c r="L2428" s="1"/>
      <c r="M2428" s="216" t="str">
        <f>IF(D2428=0,"Blank",'3 Model Input'!E$44*'3 Model Input'!E$45)</f>
        <v>Blank</v>
      </c>
      <c r="N2428" s="197" t="str">
        <f t="shared" si="400"/>
        <v>Blank</v>
      </c>
      <c r="O2428" s="197" t="str">
        <f>IF(D2428=0,"Blank",'3 Model Input'!E$49*(1-'3 Model Input'!E$51))</f>
        <v>Blank</v>
      </c>
      <c r="P2428" s="197" t="str">
        <f t="shared" si="401"/>
        <v>Blank</v>
      </c>
      <c r="Q2428" s="197" t="str">
        <f>IF(D2428=0,"Blank",IF(D2428="BEV",E2428*(1-'3 Model Input'!E$54), E2428))</f>
        <v>Blank</v>
      </c>
      <c r="R2428" s="198" t="str">
        <f>IF(D2428=0,"Blank",IF(D2428="PHEV",F2428/G2428,F2428*(1-'3 Model Input'!E$54)/G2428))</f>
        <v>Blank</v>
      </c>
      <c r="S2428" s="198" t="str">
        <f>IF(D2428=0,"Blank",IF(D2428="PHEV",MIN(M2428,E2428),MIN(M2428,(E2428*(1-'3 Model Input'!E$54)))))</f>
        <v>Blank</v>
      </c>
      <c r="T2428" s="217" t="str">
        <f t="shared" si="402"/>
        <v>Blank</v>
      </c>
      <c r="U2428" s="89"/>
      <c r="V2428" s="216" t="str">
        <f>IF(D2428=0,"Blank",P2428*'3 Model Input'!E$50)</f>
        <v>Blank</v>
      </c>
      <c r="W2428" s="197" t="str">
        <f t="shared" si="403"/>
        <v>Blank</v>
      </c>
      <c r="X2428" s="197" t="str">
        <f t="shared" si="404"/>
        <v>Blank</v>
      </c>
      <c r="Y2428" s="197" t="str">
        <f t="shared" si="405"/>
        <v>Blank</v>
      </c>
      <c r="Z2428" s="197" t="str">
        <f t="shared" si="406"/>
        <v>Blank</v>
      </c>
      <c r="AA2428" s="223" t="str" cm="1">
        <f t="array" ref="AA2428">_xlfn.IFS(ISTEXT('3 Model Input'!F$70),"Missing",ISTEXT('3 Model Input'!I$70),"Missing",ISNUMBER('3 Model Input'!K$70),'3 Model Input'!K$70*P2428)</f>
        <v>Missing</v>
      </c>
      <c r="AB2428" s="89"/>
      <c r="AC2428" s="227" t="str" cm="1">
        <f t="array" ref="AC2428">IF(D2428=0,"Blank",_xlfn.IFS('3 Model Input'!E$61=1,(V2428*G2428)/T2428,'3 Model Input'!E$61=2,(W2428*G2428)/T2428,'3 Model Input'!E$61=3,(X2428*G2428)/T2428,'3 Model Input'!E$61=4,(Y2428*G2428)/T2428,'3 Model Input'!E$61=5,(Z2428*G2428)/T2428, ISTEXT('3 Model Input'!E$61),"Missing",'3 Model Input'!E$61=6,(AA2428*G2428)/T2428))</f>
        <v>Blank</v>
      </c>
      <c r="AD2428" s="202" t="str">
        <f t="shared" si="407"/>
        <v>Blank</v>
      </c>
      <c r="AE2428" s="202" t="str">
        <f t="shared" si="408"/>
        <v>Blank</v>
      </c>
      <c r="AF2428" s="217" t="str">
        <f t="shared" si="409"/>
        <v>Blank</v>
      </c>
      <c r="AG2428" s="9" t="str" cm="1">
        <f t="array" ref="AG2428">_xlfn.IFS(ISNUMBER(AC2428), "", ISNUMBER(SEARCH("Blank", AC2428)), "", ISERROR(AC2428), "Bad input on tab 3")</f>
        <v/>
      </c>
    </row>
    <row r="2429" spans="2:33" ht="15" customHeight="1" x14ac:dyDescent="0.75">
      <c r="B2429" s="205" t="str">
        <f>'5 Driver Data'!B2429</f>
        <v>2421</v>
      </c>
      <c r="C2429" s="193">
        <f>'5 Driver Data'!C2429</f>
        <v>0</v>
      </c>
      <c r="D2429" s="192">
        <f>'5 Driver Data'!D2429</f>
        <v>0</v>
      </c>
      <c r="E2429" s="191">
        <f>'5 Driver Data'!E2429</f>
        <v>0</v>
      </c>
      <c r="F2429" s="191">
        <f>'5 Driver Data'!F2429</f>
        <v>0</v>
      </c>
      <c r="G2429" s="191">
        <f>'5 Driver Data'!G2429</f>
        <v>0</v>
      </c>
      <c r="H2429" s="191">
        <f>'5 Driver Data'!H2429</f>
        <v>0</v>
      </c>
      <c r="I2429" s="191">
        <f>'5 Driver Data'!I2429</f>
        <v>0</v>
      </c>
      <c r="J2429" s="191">
        <f>'5 Driver Data'!J2429</f>
        <v>0</v>
      </c>
      <c r="K2429" s="206">
        <f>'5 Driver Data'!K2429</f>
        <v>0</v>
      </c>
      <c r="L2429" s="1"/>
      <c r="M2429" s="216" t="str">
        <f>IF(D2429=0,"Blank",'3 Model Input'!E$44*'3 Model Input'!E$45)</f>
        <v>Blank</v>
      </c>
      <c r="N2429" s="197" t="str">
        <f t="shared" si="400"/>
        <v>Blank</v>
      </c>
      <c r="O2429" s="197" t="str">
        <f>IF(D2429=0,"Blank",'3 Model Input'!E$49*(1-'3 Model Input'!E$51))</f>
        <v>Blank</v>
      </c>
      <c r="P2429" s="197" t="str">
        <f t="shared" si="401"/>
        <v>Blank</v>
      </c>
      <c r="Q2429" s="197" t="str">
        <f>IF(D2429=0,"Blank",IF(D2429="BEV",E2429*(1-'3 Model Input'!E$54), E2429))</f>
        <v>Blank</v>
      </c>
      <c r="R2429" s="198" t="str">
        <f>IF(D2429=0,"Blank",IF(D2429="PHEV",F2429/G2429,F2429*(1-'3 Model Input'!E$54)/G2429))</f>
        <v>Blank</v>
      </c>
      <c r="S2429" s="198" t="str">
        <f>IF(D2429=0,"Blank",IF(D2429="PHEV",MIN(M2429,E2429),MIN(M2429,(E2429*(1-'3 Model Input'!E$54)))))</f>
        <v>Blank</v>
      </c>
      <c r="T2429" s="217" t="str">
        <f t="shared" si="402"/>
        <v>Blank</v>
      </c>
      <c r="U2429" s="89"/>
      <c r="V2429" s="216" t="str">
        <f>IF(D2429=0,"Blank",P2429*'3 Model Input'!E$50)</f>
        <v>Blank</v>
      </c>
      <c r="W2429" s="197" t="str">
        <f t="shared" si="403"/>
        <v>Blank</v>
      </c>
      <c r="X2429" s="197" t="str">
        <f t="shared" si="404"/>
        <v>Blank</v>
      </c>
      <c r="Y2429" s="197" t="str">
        <f t="shared" si="405"/>
        <v>Blank</v>
      </c>
      <c r="Z2429" s="197" t="str">
        <f t="shared" si="406"/>
        <v>Blank</v>
      </c>
      <c r="AA2429" s="223" t="str" cm="1">
        <f t="array" ref="AA2429">_xlfn.IFS(ISTEXT('3 Model Input'!F$70),"Missing",ISTEXT('3 Model Input'!I$70),"Missing",ISNUMBER('3 Model Input'!K$70),'3 Model Input'!K$70*P2429)</f>
        <v>Missing</v>
      </c>
      <c r="AB2429" s="89"/>
      <c r="AC2429" s="227" t="str" cm="1">
        <f t="array" ref="AC2429">IF(D2429=0,"Blank",_xlfn.IFS('3 Model Input'!E$61=1,(V2429*G2429)/T2429,'3 Model Input'!E$61=2,(W2429*G2429)/T2429,'3 Model Input'!E$61=3,(X2429*G2429)/T2429,'3 Model Input'!E$61=4,(Y2429*G2429)/T2429,'3 Model Input'!E$61=5,(Z2429*G2429)/T2429, ISTEXT('3 Model Input'!E$61),"Missing",'3 Model Input'!E$61=6,(AA2429*G2429)/T2429))</f>
        <v>Blank</v>
      </c>
      <c r="AD2429" s="202" t="str">
        <f t="shared" si="407"/>
        <v>Blank</v>
      </c>
      <c r="AE2429" s="202" t="str">
        <f t="shared" si="408"/>
        <v>Blank</v>
      </c>
      <c r="AF2429" s="217" t="str">
        <f t="shared" si="409"/>
        <v>Blank</v>
      </c>
      <c r="AG2429" s="9" t="str" cm="1">
        <f t="array" ref="AG2429">_xlfn.IFS(ISNUMBER(AC2429), "", ISNUMBER(SEARCH("Blank", AC2429)), "", ISERROR(AC2429), "Bad input on tab 3")</f>
        <v/>
      </c>
    </row>
    <row r="2430" spans="2:33" ht="15" customHeight="1" x14ac:dyDescent="0.75">
      <c r="B2430" s="205" t="str">
        <f>'5 Driver Data'!B2430</f>
        <v>2422</v>
      </c>
      <c r="C2430" s="193">
        <f>'5 Driver Data'!C2430</f>
        <v>0</v>
      </c>
      <c r="D2430" s="192">
        <f>'5 Driver Data'!D2430</f>
        <v>0</v>
      </c>
      <c r="E2430" s="191">
        <f>'5 Driver Data'!E2430</f>
        <v>0</v>
      </c>
      <c r="F2430" s="191">
        <f>'5 Driver Data'!F2430</f>
        <v>0</v>
      </c>
      <c r="G2430" s="191">
        <f>'5 Driver Data'!G2430</f>
        <v>0</v>
      </c>
      <c r="H2430" s="191">
        <f>'5 Driver Data'!H2430</f>
        <v>0</v>
      </c>
      <c r="I2430" s="191">
        <f>'5 Driver Data'!I2430</f>
        <v>0</v>
      </c>
      <c r="J2430" s="191">
        <f>'5 Driver Data'!J2430</f>
        <v>0</v>
      </c>
      <c r="K2430" s="206">
        <f>'5 Driver Data'!K2430</f>
        <v>0</v>
      </c>
      <c r="L2430" s="1"/>
      <c r="M2430" s="216" t="str">
        <f>IF(D2430=0,"Blank",'3 Model Input'!E$44*'3 Model Input'!E$45)</f>
        <v>Blank</v>
      </c>
      <c r="N2430" s="197" t="str">
        <f t="shared" si="400"/>
        <v>Blank</v>
      </c>
      <c r="O2430" s="197" t="str">
        <f>IF(D2430=0,"Blank",'3 Model Input'!E$49*(1-'3 Model Input'!E$51))</f>
        <v>Blank</v>
      </c>
      <c r="P2430" s="197" t="str">
        <f t="shared" si="401"/>
        <v>Blank</v>
      </c>
      <c r="Q2430" s="197" t="str">
        <f>IF(D2430=0,"Blank",IF(D2430="BEV",E2430*(1-'3 Model Input'!E$54), E2430))</f>
        <v>Blank</v>
      </c>
      <c r="R2430" s="198" t="str">
        <f>IF(D2430=0,"Blank",IF(D2430="PHEV",F2430/G2430,F2430*(1-'3 Model Input'!E$54)/G2430))</f>
        <v>Blank</v>
      </c>
      <c r="S2430" s="198" t="str">
        <f>IF(D2430=0,"Blank",IF(D2430="PHEV",MIN(M2430,E2430),MIN(M2430,(E2430*(1-'3 Model Input'!E$54)))))</f>
        <v>Blank</v>
      </c>
      <c r="T2430" s="217" t="str">
        <f t="shared" si="402"/>
        <v>Blank</v>
      </c>
      <c r="U2430" s="89"/>
      <c r="V2430" s="216" t="str">
        <f>IF(D2430=0,"Blank",P2430*'3 Model Input'!E$50)</f>
        <v>Blank</v>
      </c>
      <c r="W2430" s="197" t="str">
        <f t="shared" si="403"/>
        <v>Blank</v>
      </c>
      <c r="X2430" s="197" t="str">
        <f t="shared" si="404"/>
        <v>Blank</v>
      </c>
      <c r="Y2430" s="197" t="str">
        <f t="shared" si="405"/>
        <v>Blank</v>
      </c>
      <c r="Z2430" s="197" t="str">
        <f t="shared" si="406"/>
        <v>Blank</v>
      </c>
      <c r="AA2430" s="223" t="str" cm="1">
        <f t="array" ref="AA2430">_xlfn.IFS(ISTEXT('3 Model Input'!F$70),"Missing",ISTEXT('3 Model Input'!I$70),"Missing",ISNUMBER('3 Model Input'!K$70),'3 Model Input'!K$70*P2430)</f>
        <v>Missing</v>
      </c>
      <c r="AB2430" s="89"/>
      <c r="AC2430" s="227" t="str" cm="1">
        <f t="array" ref="AC2430">IF(D2430=0,"Blank",_xlfn.IFS('3 Model Input'!E$61=1,(V2430*G2430)/T2430,'3 Model Input'!E$61=2,(W2430*G2430)/T2430,'3 Model Input'!E$61=3,(X2430*G2430)/T2430,'3 Model Input'!E$61=4,(Y2430*G2430)/T2430,'3 Model Input'!E$61=5,(Z2430*G2430)/T2430, ISTEXT('3 Model Input'!E$61),"Missing",'3 Model Input'!E$61=6,(AA2430*G2430)/T2430))</f>
        <v>Blank</v>
      </c>
      <c r="AD2430" s="202" t="str">
        <f t="shared" si="407"/>
        <v>Blank</v>
      </c>
      <c r="AE2430" s="202" t="str">
        <f t="shared" si="408"/>
        <v>Blank</v>
      </c>
      <c r="AF2430" s="217" t="str">
        <f t="shared" si="409"/>
        <v>Blank</v>
      </c>
      <c r="AG2430" s="9" t="str" cm="1">
        <f t="array" ref="AG2430">_xlfn.IFS(ISNUMBER(AC2430), "", ISNUMBER(SEARCH("Blank", AC2430)), "", ISERROR(AC2430), "Bad input on tab 3")</f>
        <v/>
      </c>
    </row>
    <row r="2431" spans="2:33" ht="15" customHeight="1" x14ac:dyDescent="0.75">
      <c r="B2431" s="205" t="str">
        <f>'5 Driver Data'!B2431</f>
        <v>2423</v>
      </c>
      <c r="C2431" s="193">
        <f>'5 Driver Data'!C2431</f>
        <v>0</v>
      </c>
      <c r="D2431" s="192">
        <f>'5 Driver Data'!D2431</f>
        <v>0</v>
      </c>
      <c r="E2431" s="191">
        <f>'5 Driver Data'!E2431</f>
        <v>0</v>
      </c>
      <c r="F2431" s="191">
        <f>'5 Driver Data'!F2431</f>
        <v>0</v>
      </c>
      <c r="G2431" s="191">
        <f>'5 Driver Data'!G2431</f>
        <v>0</v>
      </c>
      <c r="H2431" s="191">
        <f>'5 Driver Data'!H2431</f>
        <v>0</v>
      </c>
      <c r="I2431" s="191">
        <f>'5 Driver Data'!I2431</f>
        <v>0</v>
      </c>
      <c r="J2431" s="191">
        <f>'5 Driver Data'!J2431</f>
        <v>0</v>
      </c>
      <c r="K2431" s="206">
        <f>'5 Driver Data'!K2431</f>
        <v>0</v>
      </c>
      <c r="L2431" s="1"/>
      <c r="M2431" s="216" t="str">
        <f>IF(D2431=0,"Blank",'3 Model Input'!E$44*'3 Model Input'!E$45)</f>
        <v>Blank</v>
      </c>
      <c r="N2431" s="197" t="str">
        <f t="shared" si="400"/>
        <v>Blank</v>
      </c>
      <c r="O2431" s="197" t="str">
        <f>IF(D2431=0,"Blank",'3 Model Input'!E$49*(1-'3 Model Input'!E$51))</f>
        <v>Blank</v>
      </c>
      <c r="P2431" s="197" t="str">
        <f t="shared" si="401"/>
        <v>Blank</v>
      </c>
      <c r="Q2431" s="197" t="str">
        <f>IF(D2431=0,"Blank",IF(D2431="BEV",E2431*(1-'3 Model Input'!E$54), E2431))</f>
        <v>Blank</v>
      </c>
      <c r="R2431" s="198" t="str">
        <f>IF(D2431=0,"Blank",IF(D2431="PHEV",F2431/G2431,F2431*(1-'3 Model Input'!E$54)/G2431))</f>
        <v>Blank</v>
      </c>
      <c r="S2431" s="198" t="str">
        <f>IF(D2431=0,"Blank",IF(D2431="PHEV",MIN(M2431,E2431),MIN(M2431,(E2431*(1-'3 Model Input'!E$54)))))</f>
        <v>Blank</v>
      </c>
      <c r="T2431" s="217" t="str">
        <f t="shared" si="402"/>
        <v>Blank</v>
      </c>
      <c r="U2431" s="89"/>
      <c r="V2431" s="216" t="str">
        <f>IF(D2431=0,"Blank",P2431*'3 Model Input'!E$50)</f>
        <v>Blank</v>
      </c>
      <c r="W2431" s="197" t="str">
        <f t="shared" si="403"/>
        <v>Blank</v>
      </c>
      <c r="X2431" s="197" t="str">
        <f t="shared" si="404"/>
        <v>Blank</v>
      </c>
      <c r="Y2431" s="197" t="str">
        <f t="shared" si="405"/>
        <v>Blank</v>
      </c>
      <c r="Z2431" s="197" t="str">
        <f t="shared" si="406"/>
        <v>Blank</v>
      </c>
      <c r="AA2431" s="223" t="str" cm="1">
        <f t="array" ref="AA2431">_xlfn.IFS(ISTEXT('3 Model Input'!F$70),"Missing",ISTEXT('3 Model Input'!I$70),"Missing",ISNUMBER('3 Model Input'!K$70),'3 Model Input'!K$70*P2431)</f>
        <v>Missing</v>
      </c>
      <c r="AB2431" s="89"/>
      <c r="AC2431" s="227" t="str" cm="1">
        <f t="array" ref="AC2431">IF(D2431=0,"Blank",_xlfn.IFS('3 Model Input'!E$61=1,(V2431*G2431)/T2431,'3 Model Input'!E$61=2,(W2431*G2431)/T2431,'3 Model Input'!E$61=3,(X2431*G2431)/T2431,'3 Model Input'!E$61=4,(Y2431*G2431)/T2431,'3 Model Input'!E$61=5,(Z2431*G2431)/T2431, ISTEXT('3 Model Input'!E$61),"Missing",'3 Model Input'!E$61=6,(AA2431*G2431)/T2431))</f>
        <v>Blank</v>
      </c>
      <c r="AD2431" s="202" t="str">
        <f t="shared" si="407"/>
        <v>Blank</v>
      </c>
      <c r="AE2431" s="202" t="str">
        <f t="shared" si="408"/>
        <v>Blank</v>
      </c>
      <c r="AF2431" s="217" t="str">
        <f t="shared" si="409"/>
        <v>Blank</v>
      </c>
      <c r="AG2431" s="9" t="str" cm="1">
        <f t="array" ref="AG2431">_xlfn.IFS(ISNUMBER(AC2431), "", ISNUMBER(SEARCH("Blank", AC2431)), "", ISERROR(AC2431), "Bad input on tab 3")</f>
        <v/>
      </c>
    </row>
    <row r="2432" spans="2:33" ht="15" customHeight="1" x14ac:dyDescent="0.75">
      <c r="B2432" s="205" t="str">
        <f>'5 Driver Data'!B2432</f>
        <v>2424</v>
      </c>
      <c r="C2432" s="193">
        <f>'5 Driver Data'!C2432</f>
        <v>0</v>
      </c>
      <c r="D2432" s="192">
        <f>'5 Driver Data'!D2432</f>
        <v>0</v>
      </c>
      <c r="E2432" s="191">
        <f>'5 Driver Data'!E2432</f>
        <v>0</v>
      </c>
      <c r="F2432" s="191">
        <f>'5 Driver Data'!F2432</f>
        <v>0</v>
      </c>
      <c r="G2432" s="191">
        <f>'5 Driver Data'!G2432</f>
        <v>0</v>
      </c>
      <c r="H2432" s="191">
        <f>'5 Driver Data'!H2432</f>
        <v>0</v>
      </c>
      <c r="I2432" s="191">
        <f>'5 Driver Data'!I2432</f>
        <v>0</v>
      </c>
      <c r="J2432" s="191">
        <f>'5 Driver Data'!J2432</f>
        <v>0</v>
      </c>
      <c r="K2432" s="206">
        <f>'5 Driver Data'!K2432</f>
        <v>0</v>
      </c>
      <c r="L2432" s="1"/>
      <c r="M2432" s="216" t="str">
        <f>IF(D2432=0,"Blank",'3 Model Input'!E$44*'3 Model Input'!E$45)</f>
        <v>Blank</v>
      </c>
      <c r="N2432" s="197" t="str">
        <f t="shared" si="400"/>
        <v>Blank</v>
      </c>
      <c r="O2432" s="197" t="str">
        <f>IF(D2432=0,"Blank",'3 Model Input'!E$49*(1-'3 Model Input'!E$51))</f>
        <v>Blank</v>
      </c>
      <c r="P2432" s="197" t="str">
        <f t="shared" si="401"/>
        <v>Blank</v>
      </c>
      <c r="Q2432" s="197" t="str">
        <f>IF(D2432=0,"Blank",IF(D2432="BEV",E2432*(1-'3 Model Input'!E$54), E2432))</f>
        <v>Blank</v>
      </c>
      <c r="R2432" s="198" t="str">
        <f>IF(D2432=0,"Blank",IF(D2432="PHEV",F2432/G2432,F2432*(1-'3 Model Input'!E$54)/G2432))</f>
        <v>Blank</v>
      </c>
      <c r="S2432" s="198" t="str">
        <f>IF(D2432=0,"Blank",IF(D2432="PHEV",MIN(M2432,E2432),MIN(M2432,(E2432*(1-'3 Model Input'!E$54)))))</f>
        <v>Blank</v>
      </c>
      <c r="T2432" s="217" t="str">
        <f t="shared" si="402"/>
        <v>Blank</v>
      </c>
      <c r="U2432" s="89"/>
      <c r="V2432" s="216" t="str">
        <f>IF(D2432=0,"Blank",P2432*'3 Model Input'!E$50)</f>
        <v>Blank</v>
      </c>
      <c r="W2432" s="197" t="str">
        <f t="shared" si="403"/>
        <v>Blank</v>
      </c>
      <c r="X2432" s="197" t="str">
        <f t="shared" si="404"/>
        <v>Blank</v>
      </c>
      <c r="Y2432" s="197" t="str">
        <f t="shared" si="405"/>
        <v>Blank</v>
      </c>
      <c r="Z2432" s="197" t="str">
        <f t="shared" si="406"/>
        <v>Blank</v>
      </c>
      <c r="AA2432" s="223" t="str" cm="1">
        <f t="array" ref="AA2432">_xlfn.IFS(ISTEXT('3 Model Input'!F$70),"Missing",ISTEXT('3 Model Input'!I$70),"Missing",ISNUMBER('3 Model Input'!K$70),'3 Model Input'!K$70*P2432)</f>
        <v>Missing</v>
      </c>
      <c r="AB2432" s="89"/>
      <c r="AC2432" s="227" t="str" cm="1">
        <f t="array" ref="AC2432">IF(D2432=0,"Blank",_xlfn.IFS('3 Model Input'!E$61=1,(V2432*G2432)/T2432,'3 Model Input'!E$61=2,(W2432*G2432)/T2432,'3 Model Input'!E$61=3,(X2432*G2432)/T2432,'3 Model Input'!E$61=4,(Y2432*G2432)/T2432,'3 Model Input'!E$61=5,(Z2432*G2432)/T2432, ISTEXT('3 Model Input'!E$61),"Missing",'3 Model Input'!E$61=6,(AA2432*G2432)/T2432))</f>
        <v>Blank</v>
      </c>
      <c r="AD2432" s="202" t="str">
        <f t="shared" si="407"/>
        <v>Blank</v>
      </c>
      <c r="AE2432" s="202" t="str">
        <f t="shared" si="408"/>
        <v>Blank</v>
      </c>
      <c r="AF2432" s="217" t="str">
        <f t="shared" si="409"/>
        <v>Blank</v>
      </c>
      <c r="AG2432" s="9" t="str" cm="1">
        <f t="array" ref="AG2432">_xlfn.IFS(ISNUMBER(AC2432), "", ISNUMBER(SEARCH("Blank", AC2432)), "", ISERROR(AC2432), "Bad input on tab 3")</f>
        <v/>
      </c>
    </row>
    <row r="2433" spans="2:33" ht="15" customHeight="1" x14ac:dyDescent="0.75">
      <c r="B2433" s="205" t="str">
        <f>'5 Driver Data'!B2433</f>
        <v>2425</v>
      </c>
      <c r="C2433" s="193">
        <f>'5 Driver Data'!C2433</f>
        <v>0</v>
      </c>
      <c r="D2433" s="192">
        <f>'5 Driver Data'!D2433</f>
        <v>0</v>
      </c>
      <c r="E2433" s="191">
        <f>'5 Driver Data'!E2433</f>
        <v>0</v>
      </c>
      <c r="F2433" s="191">
        <f>'5 Driver Data'!F2433</f>
        <v>0</v>
      </c>
      <c r="G2433" s="191">
        <f>'5 Driver Data'!G2433</f>
        <v>0</v>
      </c>
      <c r="H2433" s="191">
        <f>'5 Driver Data'!H2433</f>
        <v>0</v>
      </c>
      <c r="I2433" s="191">
        <f>'5 Driver Data'!I2433</f>
        <v>0</v>
      </c>
      <c r="J2433" s="191">
        <f>'5 Driver Data'!J2433</f>
        <v>0</v>
      </c>
      <c r="K2433" s="206">
        <f>'5 Driver Data'!K2433</f>
        <v>0</v>
      </c>
      <c r="L2433" s="1"/>
      <c r="M2433" s="216" t="str">
        <f>IF(D2433=0,"Blank",'3 Model Input'!E$44*'3 Model Input'!E$45)</f>
        <v>Blank</v>
      </c>
      <c r="N2433" s="197" t="str">
        <f t="shared" si="400"/>
        <v>Blank</v>
      </c>
      <c r="O2433" s="197" t="str">
        <f>IF(D2433=0,"Blank",'3 Model Input'!E$49*(1-'3 Model Input'!E$51))</f>
        <v>Blank</v>
      </c>
      <c r="P2433" s="197" t="str">
        <f t="shared" si="401"/>
        <v>Blank</v>
      </c>
      <c r="Q2433" s="197" t="str">
        <f>IF(D2433=0,"Blank",IF(D2433="BEV",E2433*(1-'3 Model Input'!E$54), E2433))</f>
        <v>Blank</v>
      </c>
      <c r="R2433" s="198" t="str">
        <f>IF(D2433=0,"Blank",IF(D2433="PHEV",F2433/G2433,F2433*(1-'3 Model Input'!E$54)/G2433))</f>
        <v>Blank</v>
      </c>
      <c r="S2433" s="198" t="str">
        <f>IF(D2433=0,"Blank",IF(D2433="PHEV",MIN(M2433,E2433),MIN(M2433,(E2433*(1-'3 Model Input'!E$54)))))</f>
        <v>Blank</v>
      </c>
      <c r="T2433" s="217" t="str">
        <f t="shared" si="402"/>
        <v>Blank</v>
      </c>
      <c r="U2433" s="89"/>
      <c r="V2433" s="216" t="str">
        <f>IF(D2433=0,"Blank",P2433*'3 Model Input'!E$50)</f>
        <v>Blank</v>
      </c>
      <c r="W2433" s="197" t="str">
        <f t="shared" si="403"/>
        <v>Blank</v>
      </c>
      <c r="X2433" s="197" t="str">
        <f t="shared" si="404"/>
        <v>Blank</v>
      </c>
      <c r="Y2433" s="197" t="str">
        <f t="shared" si="405"/>
        <v>Blank</v>
      </c>
      <c r="Z2433" s="197" t="str">
        <f t="shared" si="406"/>
        <v>Blank</v>
      </c>
      <c r="AA2433" s="223" t="str" cm="1">
        <f t="array" ref="AA2433">_xlfn.IFS(ISTEXT('3 Model Input'!F$70),"Missing",ISTEXT('3 Model Input'!I$70),"Missing",ISNUMBER('3 Model Input'!K$70),'3 Model Input'!K$70*P2433)</f>
        <v>Missing</v>
      </c>
      <c r="AB2433" s="89"/>
      <c r="AC2433" s="227" t="str" cm="1">
        <f t="array" ref="AC2433">IF(D2433=0,"Blank",_xlfn.IFS('3 Model Input'!E$61=1,(V2433*G2433)/T2433,'3 Model Input'!E$61=2,(W2433*G2433)/T2433,'3 Model Input'!E$61=3,(X2433*G2433)/T2433,'3 Model Input'!E$61=4,(Y2433*G2433)/T2433,'3 Model Input'!E$61=5,(Z2433*G2433)/T2433, ISTEXT('3 Model Input'!E$61),"Missing",'3 Model Input'!E$61=6,(AA2433*G2433)/T2433))</f>
        <v>Blank</v>
      </c>
      <c r="AD2433" s="202" t="str">
        <f t="shared" si="407"/>
        <v>Blank</v>
      </c>
      <c r="AE2433" s="202" t="str">
        <f t="shared" si="408"/>
        <v>Blank</v>
      </c>
      <c r="AF2433" s="217" t="str">
        <f t="shared" si="409"/>
        <v>Blank</v>
      </c>
      <c r="AG2433" s="9" t="str" cm="1">
        <f t="array" ref="AG2433">_xlfn.IFS(ISNUMBER(AC2433), "", ISNUMBER(SEARCH("Blank", AC2433)), "", ISERROR(AC2433), "Bad input on tab 3")</f>
        <v/>
      </c>
    </row>
    <row r="2434" spans="2:33" ht="15" customHeight="1" x14ac:dyDescent="0.75">
      <c r="B2434" s="205" t="str">
        <f>'5 Driver Data'!B2434</f>
        <v>2426</v>
      </c>
      <c r="C2434" s="193">
        <f>'5 Driver Data'!C2434</f>
        <v>0</v>
      </c>
      <c r="D2434" s="192">
        <f>'5 Driver Data'!D2434</f>
        <v>0</v>
      </c>
      <c r="E2434" s="191">
        <f>'5 Driver Data'!E2434</f>
        <v>0</v>
      </c>
      <c r="F2434" s="191">
        <f>'5 Driver Data'!F2434</f>
        <v>0</v>
      </c>
      <c r="G2434" s="191">
        <f>'5 Driver Data'!G2434</f>
        <v>0</v>
      </c>
      <c r="H2434" s="191">
        <f>'5 Driver Data'!H2434</f>
        <v>0</v>
      </c>
      <c r="I2434" s="191">
        <f>'5 Driver Data'!I2434</f>
        <v>0</v>
      </c>
      <c r="J2434" s="191">
        <f>'5 Driver Data'!J2434</f>
        <v>0</v>
      </c>
      <c r="K2434" s="206">
        <f>'5 Driver Data'!K2434</f>
        <v>0</v>
      </c>
      <c r="L2434" s="1"/>
      <c r="M2434" s="216" t="str">
        <f>IF(D2434=0,"Blank",'3 Model Input'!E$44*'3 Model Input'!E$45)</f>
        <v>Blank</v>
      </c>
      <c r="N2434" s="197" t="str">
        <f t="shared" si="400"/>
        <v>Blank</v>
      </c>
      <c r="O2434" s="197" t="str">
        <f>IF(D2434=0,"Blank",'3 Model Input'!E$49*(1-'3 Model Input'!E$51))</f>
        <v>Blank</v>
      </c>
      <c r="P2434" s="197" t="str">
        <f t="shared" si="401"/>
        <v>Blank</v>
      </c>
      <c r="Q2434" s="197" t="str">
        <f>IF(D2434=0,"Blank",IF(D2434="BEV",E2434*(1-'3 Model Input'!E$54), E2434))</f>
        <v>Blank</v>
      </c>
      <c r="R2434" s="198" t="str">
        <f>IF(D2434=0,"Blank",IF(D2434="PHEV",F2434/G2434,F2434*(1-'3 Model Input'!E$54)/G2434))</f>
        <v>Blank</v>
      </c>
      <c r="S2434" s="198" t="str">
        <f>IF(D2434=0,"Blank",IF(D2434="PHEV",MIN(M2434,E2434),MIN(M2434,(E2434*(1-'3 Model Input'!E$54)))))</f>
        <v>Blank</v>
      </c>
      <c r="T2434" s="217" t="str">
        <f t="shared" si="402"/>
        <v>Blank</v>
      </c>
      <c r="U2434" s="89"/>
      <c r="V2434" s="216" t="str">
        <f>IF(D2434=0,"Blank",P2434*'3 Model Input'!E$50)</f>
        <v>Blank</v>
      </c>
      <c r="W2434" s="197" t="str">
        <f t="shared" si="403"/>
        <v>Blank</v>
      </c>
      <c r="X2434" s="197" t="str">
        <f t="shared" si="404"/>
        <v>Blank</v>
      </c>
      <c r="Y2434" s="197" t="str">
        <f t="shared" si="405"/>
        <v>Blank</v>
      </c>
      <c r="Z2434" s="197" t="str">
        <f t="shared" si="406"/>
        <v>Blank</v>
      </c>
      <c r="AA2434" s="223" t="str" cm="1">
        <f t="array" ref="AA2434">_xlfn.IFS(ISTEXT('3 Model Input'!F$70),"Missing",ISTEXT('3 Model Input'!I$70),"Missing",ISNUMBER('3 Model Input'!K$70),'3 Model Input'!K$70*P2434)</f>
        <v>Missing</v>
      </c>
      <c r="AB2434" s="89"/>
      <c r="AC2434" s="227" t="str" cm="1">
        <f t="array" ref="AC2434">IF(D2434=0,"Blank",_xlfn.IFS('3 Model Input'!E$61=1,(V2434*G2434)/T2434,'3 Model Input'!E$61=2,(W2434*G2434)/T2434,'3 Model Input'!E$61=3,(X2434*G2434)/T2434,'3 Model Input'!E$61=4,(Y2434*G2434)/T2434,'3 Model Input'!E$61=5,(Z2434*G2434)/T2434, ISTEXT('3 Model Input'!E$61),"Missing",'3 Model Input'!E$61=6,(AA2434*G2434)/T2434))</f>
        <v>Blank</v>
      </c>
      <c r="AD2434" s="202" t="str">
        <f t="shared" si="407"/>
        <v>Blank</v>
      </c>
      <c r="AE2434" s="202" t="str">
        <f t="shared" si="408"/>
        <v>Blank</v>
      </c>
      <c r="AF2434" s="217" t="str">
        <f t="shared" si="409"/>
        <v>Blank</v>
      </c>
      <c r="AG2434" s="9" t="str" cm="1">
        <f t="array" ref="AG2434">_xlfn.IFS(ISNUMBER(AC2434), "", ISNUMBER(SEARCH("Blank", AC2434)), "", ISERROR(AC2434), "Bad input on tab 3")</f>
        <v/>
      </c>
    </row>
    <row r="2435" spans="2:33" ht="15" customHeight="1" x14ac:dyDescent="0.75">
      <c r="B2435" s="205" t="str">
        <f>'5 Driver Data'!B2435</f>
        <v>2427</v>
      </c>
      <c r="C2435" s="193">
        <f>'5 Driver Data'!C2435</f>
        <v>0</v>
      </c>
      <c r="D2435" s="192">
        <f>'5 Driver Data'!D2435</f>
        <v>0</v>
      </c>
      <c r="E2435" s="191">
        <f>'5 Driver Data'!E2435</f>
        <v>0</v>
      </c>
      <c r="F2435" s="191">
        <f>'5 Driver Data'!F2435</f>
        <v>0</v>
      </c>
      <c r="G2435" s="191">
        <f>'5 Driver Data'!G2435</f>
        <v>0</v>
      </c>
      <c r="H2435" s="191">
        <f>'5 Driver Data'!H2435</f>
        <v>0</v>
      </c>
      <c r="I2435" s="191">
        <f>'5 Driver Data'!I2435</f>
        <v>0</v>
      </c>
      <c r="J2435" s="191">
        <f>'5 Driver Data'!J2435</f>
        <v>0</v>
      </c>
      <c r="K2435" s="206">
        <f>'5 Driver Data'!K2435</f>
        <v>0</v>
      </c>
      <c r="L2435" s="1"/>
      <c r="M2435" s="216" t="str">
        <f>IF(D2435=0,"Blank",'3 Model Input'!E$44*'3 Model Input'!E$45)</f>
        <v>Blank</v>
      </c>
      <c r="N2435" s="197" t="str">
        <f t="shared" si="400"/>
        <v>Blank</v>
      </c>
      <c r="O2435" s="197" t="str">
        <f>IF(D2435=0,"Blank",'3 Model Input'!E$49*(1-'3 Model Input'!E$51))</f>
        <v>Blank</v>
      </c>
      <c r="P2435" s="197" t="str">
        <f t="shared" si="401"/>
        <v>Blank</v>
      </c>
      <c r="Q2435" s="197" t="str">
        <f>IF(D2435=0,"Blank",IF(D2435="BEV",E2435*(1-'3 Model Input'!E$54), E2435))</f>
        <v>Blank</v>
      </c>
      <c r="R2435" s="198" t="str">
        <f>IF(D2435=0,"Blank",IF(D2435="PHEV",F2435/G2435,F2435*(1-'3 Model Input'!E$54)/G2435))</f>
        <v>Blank</v>
      </c>
      <c r="S2435" s="198" t="str">
        <f>IF(D2435=0,"Blank",IF(D2435="PHEV",MIN(M2435,E2435),MIN(M2435,(E2435*(1-'3 Model Input'!E$54)))))</f>
        <v>Blank</v>
      </c>
      <c r="T2435" s="217" t="str">
        <f t="shared" si="402"/>
        <v>Blank</v>
      </c>
      <c r="U2435" s="89"/>
      <c r="V2435" s="216" t="str">
        <f>IF(D2435=0,"Blank",P2435*'3 Model Input'!E$50)</f>
        <v>Blank</v>
      </c>
      <c r="W2435" s="197" t="str">
        <f t="shared" si="403"/>
        <v>Blank</v>
      </c>
      <c r="X2435" s="197" t="str">
        <f t="shared" si="404"/>
        <v>Blank</v>
      </c>
      <c r="Y2435" s="197" t="str">
        <f t="shared" si="405"/>
        <v>Blank</v>
      </c>
      <c r="Z2435" s="197" t="str">
        <f t="shared" si="406"/>
        <v>Blank</v>
      </c>
      <c r="AA2435" s="223" t="str" cm="1">
        <f t="array" ref="AA2435">_xlfn.IFS(ISTEXT('3 Model Input'!F$70),"Missing",ISTEXT('3 Model Input'!I$70),"Missing",ISNUMBER('3 Model Input'!K$70),'3 Model Input'!K$70*P2435)</f>
        <v>Missing</v>
      </c>
      <c r="AB2435" s="89"/>
      <c r="AC2435" s="227" t="str" cm="1">
        <f t="array" ref="AC2435">IF(D2435=0,"Blank",_xlfn.IFS('3 Model Input'!E$61=1,(V2435*G2435)/T2435,'3 Model Input'!E$61=2,(W2435*G2435)/T2435,'3 Model Input'!E$61=3,(X2435*G2435)/T2435,'3 Model Input'!E$61=4,(Y2435*G2435)/T2435,'3 Model Input'!E$61=5,(Z2435*G2435)/T2435, ISTEXT('3 Model Input'!E$61),"Missing",'3 Model Input'!E$61=6,(AA2435*G2435)/T2435))</f>
        <v>Blank</v>
      </c>
      <c r="AD2435" s="202" t="str">
        <f t="shared" si="407"/>
        <v>Blank</v>
      </c>
      <c r="AE2435" s="202" t="str">
        <f t="shared" si="408"/>
        <v>Blank</v>
      </c>
      <c r="AF2435" s="217" t="str">
        <f t="shared" si="409"/>
        <v>Blank</v>
      </c>
      <c r="AG2435" s="9" t="str" cm="1">
        <f t="array" ref="AG2435">_xlfn.IFS(ISNUMBER(AC2435), "", ISNUMBER(SEARCH("Blank", AC2435)), "", ISERROR(AC2435), "Bad input on tab 3")</f>
        <v/>
      </c>
    </row>
    <row r="2436" spans="2:33" ht="15" customHeight="1" x14ac:dyDescent="0.75">
      <c r="B2436" s="205" t="str">
        <f>'5 Driver Data'!B2436</f>
        <v>2428</v>
      </c>
      <c r="C2436" s="193">
        <f>'5 Driver Data'!C2436</f>
        <v>0</v>
      </c>
      <c r="D2436" s="192">
        <f>'5 Driver Data'!D2436</f>
        <v>0</v>
      </c>
      <c r="E2436" s="191">
        <f>'5 Driver Data'!E2436</f>
        <v>0</v>
      </c>
      <c r="F2436" s="191">
        <f>'5 Driver Data'!F2436</f>
        <v>0</v>
      </c>
      <c r="G2436" s="191">
        <f>'5 Driver Data'!G2436</f>
        <v>0</v>
      </c>
      <c r="H2436" s="191">
        <f>'5 Driver Data'!H2436</f>
        <v>0</v>
      </c>
      <c r="I2436" s="191">
        <f>'5 Driver Data'!I2436</f>
        <v>0</v>
      </c>
      <c r="J2436" s="191">
        <f>'5 Driver Data'!J2436</f>
        <v>0</v>
      </c>
      <c r="K2436" s="206">
        <f>'5 Driver Data'!K2436</f>
        <v>0</v>
      </c>
      <c r="L2436" s="1"/>
      <c r="M2436" s="216" t="str">
        <f>IF(D2436=0,"Blank",'3 Model Input'!E$44*'3 Model Input'!E$45)</f>
        <v>Blank</v>
      </c>
      <c r="N2436" s="197" t="str">
        <f t="shared" si="400"/>
        <v>Blank</v>
      </c>
      <c r="O2436" s="197" t="str">
        <f>IF(D2436=0,"Blank",'3 Model Input'!E$49*(1-'3 Model Input'!E$51))</f>
        <v>Blank</v>
      </c>
      <c r="P2436" s="197" t="str">
        <f t="shared" si="401"/>
        <v>Blank</v>
      </c>
      <c r="Q2436" s="197" t="str">
        <f>IF(D2436=0,"Blank",IF(D2436="BEV",E2436*(1-'3 Model Input'!E$54), E2436))</f>
        <v>Blank</v>
      </c>
      <c r="R2436" s="198" t="str">
        <f>IF(D2436=0,"Blank",IF(D2436="PHEV",F2436/G2436,F2436*(1-'3 Model Input'!E$54)/G2436))</f>
        <v>Blank</v>
      </c>
      <c r="S2436" s="198" t="str">
        <f>IF(D2436=0,"Blank",IF(D2436="PHEV",MIN(M2436,E2436),MIN(M2436,(E2436*(1-'3 Model Input'!E$54)))))</f>
        <v>Blank</v>
      </c>
      <c r="T2436" s="217" t="str">
        <f t="shared" si="402"/>
        <v>Blank</v>
      </c>
      <c r="U2436" s="89"/>
      <c r="V2436" s="216" t="str">
        <f>IF(D2436=0,"Blank",P2436*'3 Model Input'!E$50)</f>
        <v>Blank</v>
      </c>
      <c r="W2436" s="197" t="str">
        <f t="shared" si="403"/>
        <v>Blank</v>
      </c>
      <c r="X2436" s="197" t="str">
        <f t="shared" si="404"/>
        <v>Blank</v>
      </c>
      <c r="Y2436" s="197" t="str">
        <f t="shared" si="405"/>
        <v>Blank</v>
      </c>
      <c r="Z2436" s="197" t="str">
        <f t="shared" si="406"/>
        <v>Blank</v>
      </c>
      <c r="AA2436" s="223" t="str" cm="1">
        <f t="array" ref="AA2436">_xlfn.IFS(ISTEXT('3 Model Input'!F$70),"Missing",ISTEXT('3 Model Input'!I$70),"Missing",ISNUMBER('3 Model Input'!K$70),'3 Model Input'!K$70*P2436)</f>
        <v>Missing</v>
      </c>
      <c r="AB2436" s="89"/>
      <c r="AC2436" s="227" t="str" cm="1">
        <f t="array" ref="AC2436">IF(D2436=0,"Blank",_xlfn.IFS('3 Model Input'!E$61=1,(V2436*G2436)/T2436,'3 Model Input'!E$61=2,(W2436*G2436)/T2436,'3 Model Input'!E$61=3,(X2436*G2436)/T2436,'3 Model Input'!E$61=4,(Y2436*G2436)/T2436,'3 Model Input'!E$61=5,(Z2436*G2436)/T2436, ISTEXT('3 Model Input'!E$61),"Missing",'3 Model Input'!E$61=6,(AA2436*G2436)/T2436))</f>
        <v>Blank</v>
      </c>
      <c r="AD2436" s="202" t="str">
        <f t="shared" si="407"/>
        <v>Blank</v>
      </c>
      <c r="AE2436" s="202" t="str">
        <f t="shared" si="408"/>
        <v>Blank</v>
      </c>
      <c r="AF2436" s="217" t="str">
        <f t="shared" si="409"/>
        <v>Blank</v>
      </c>
      <c r="AG2436" s="9" t="str" cm="1">
        <f t="array" ref="AG2436">_xlfn.IFS(ISNUMBER(AC2436), "", ISNUMBER(SEARCH("Blank", AC2436)), "", ISERROR(AC2436), "Bad input on tab 3")</f>
        <v/>
      </c>
    </row>
    <row r="2437" spans="2:33" ht="15" customHeight="1" x14ac:dyDescent="0.75">
      <c r="B2437" s="205" t="str">
        <f>'5 Driver Data'!B2437</f>
        <v>2429</v>
      </c>
      <c r="C2437" s="193">
        <f>'5 Driver Data'!C2437</f>
        <v>0</v>
      </c>
      <c r="D2437" s="192">
        <f>'5 Driver Data'!D2437</f>
        <v>0</v>
      </c>
      <c r="E2437" s="191">
        <f>'5 Driver Data'!E2437</f>
        <v>0</v>
      </c>
      <c r="F2437" s="191">
        <f>'5 Driver Data'!F2437</f>
        <v>0</v>
      </c>
      <c r="G2437" s="191">
        <f>'5 Driver Data'!G2437</f>
        <v>0</v>
      </c>
      <c r="H2437" s="191">
        <f>'5 Driver Data'!H2437</f>
        <v>0</v>
      </c>
      <c r="I2437" s="191">
        <f>'5 Driver Data'!I2437</f>
        <v>0</v>
      </c>
      <c r="J2437" s="191">
        <f>'5 Driver Data'!J2437</f>
        <v>0</v>
      </c>
      <c r="K2437" s="206">
        <f>'5 Driver Data'!K2437</f>
        <v>0</v>
      </c>
      <c r="L2437" s="1"/>
      <c r="M2437" s="216" t="str">
        <f>IF(D2437=0,"Blank",'3 Model Input'!E$44*'3 Model Input'!E$45)</f>
        <v>Blank</v>
      </c>
      <c r="N2437" s="197" t="str">
        <f t="shared" si="400"/>
        <v>Blank</v>
      </c>
      <c r="O2437" s="197" t="str">
        <f>IF(D2437=0,"Blank",'3 Model Input'!E$49*(1-'3 Model Input'!E$51))</f>
        <v>Blank</v>
      </c>
      <c r="P2437" s="197" t="str">
        <f t="shared" si="401"/>
        <v>Blank</v>
      </c>
      <c r="Q2437" s="197" t="str">
        <f>IF(D2437=0,"Blank",IF(D2437="BEV",E2437*(1-'3 Model Input'!E$54), E2437))</f>
        <v>Blank</v>
      </c>
      <c r="R2437" s="198" t="str">
        <f>IF(D2437=0,"Blank",IF(D2437="PHEV",F2437/G2437,F2437*(1-'3 Model Input'!E$54)/G2437))</f>
        <v>Blank</v>
      </c>
      <c r="S2437" s="198" t="str">
        <f>IF(D2437=0,"Blank",IF(D2437="PHEV",MIN(M2437,E2437),MIN(M2437,(E2437*(1-'3 Model Input'!E$54)))))</f>
        <v>Blank</v>
      </c>
      <c r="T2437" s="217" t="str">
        <f t="shared" si="402"/>
        <v>Blank</v>
      </c>
      <c r="U2437" s="89"/>
      <c r="V2437" s="216" t="str">
        <f>IF(D2437=0,"Blank",P2437*'3 Model Input'!E$50)</f>
        <v>Blank</v>
      </c>
      <c r="W2437" s="197" t="str">
        <f t="shared" si="403"/>
        <v>Blank</v>
      </c>
      <c r="X2437" s="197" t="str">
        <f t="shared" si="404"/>
        <v>Blank</v>
      </c>
      <c r="Y2437" s="197" t="str">
        <f t="shared" si="405"/>
        <v>Blank</v>
      </c>
      <c r="Z2437" s="197" t="str">
        <f t="shared" si="406"/>
        <v>Blank</v>
      </c>
      <c r="AA2437" s="223" t="str" cm="1">
        <f t="array" ref="AA2437">_xlfn.IFS(ISTEXT('3 Model Input'!F$70),"Missing",ISTEXT('3 Model Input'!I$70),"Missing",ISNUMBER('3 Model Input'!K$70),'3 Model Input'!K$70*P2437)</f>
        <v>Missing</v>
      </c>
      <c r="AB2437" s="89"/>
      <c r="AC2437" s="227" t="str" cm="1">
        <f t="array" ref="AC2437">IF(D2437=0,"Blank",_xlfn.IFS('3 Model Input'!E$61=1,(V2437*G2437)/T2437,'3 Model Input'!E$61=2,(W2437*G2437)/T2437,'3 Model Input'!E$61=3,(X2437*G2437)/T2437,'3 Model Input'!E$61=4,(Y2437*G2437)/T2437,'3 Model Input'!E$61=5,(Z2437*G2437)/T2437, ISTEXT('3 Model Input'!E$61),"Missing",'3 Model Input'!E$61=6,(AA2437*G2437)/T2437))</f>
        <v>Blank</v>
      </c>
      <c r="AD2437" s="202" t="str">
        <f t="shared" si="407"/>
        <v>Blank</v>
      </c>
      <c r="AE2437" s="202" t="str">
        <f t="shared" si="408"/>
        <v>Blank</v>
      </c>
      <c r="AF2437" s="217" t="str">
        <f t="shared" si="409"/>
        <v>Blank</v>
      </c>
      <c r="AG2437" s="9" t="str" cm="1">
        <f t="array" ref="AG2437">_xlfn.IFS(ISNUMBER(AC2437), "", ISNUMBER(SEARCH("Blank", AC2437)), "", ISERROR(AC2437), "Bad input on tab 3")</f>
        <v/>
      </c>
    </row>
    <row r="2438" spans="2:33" ht="15" customHeight="1" x14ac:dyDescent="0.75">
      <c r="B2438" s="205" t="str">
        <f>'5 Driver Data'!B2438</f>
        <v>2430</v>
      </c>
      <c r="C2438" s="193">
        <f>'5 Driver Data'!C2438</f>
        <v>0</v>
      </c>
      <c r="D2438" s="192">
        <f>'5 Driver Data'!D2438</f>
        <v>0</v>
      </c>
      <c r="E2438" s="191">
        <f>'5 Driver Data'!E2438</f>
        <v>0</v>
      </c>
      <c r="F2438" s="191">
        <f>'5 Driver Data'!F2438</f>
        <v>0</v>
      </c>
      <c r="G2438" s="191">
        <f>'5 Driver Data'!G2438</f>
        <v>0</v>
      </c>
      <c r="H2438" s="191">
        <f>'5 Driver Data'!H2438</f>
        <v>0</v>
      </c>
      <c r="I2438" s="191">
        <f>'5 Driver Data'!I2438</f>
        <v>0</v>
      </c>
      <c r="J2438" s="191">
        <f>'5 Driver Data'!J2438</f>
        <v>0</v>
      </c>
      <c r="K2438" s="206">
        <f>'5 Driver Data'!K2438</f>
        <v>0</v>
      </c>
      <c r="L2438" s="1"/>
      <c r="M2438" s="216" t="str">
        <f>IF(D2438=0,"Blank",'3 Model Input'!E$44*'3 Model Input'!E$45)</f>
        <v>Blank</v>
      </c>
      <c r="N2438" s="197" t="str">
        <f t="shared" si="400"/>
        <v>Blank</v>
      </c>
      <c r="O2438" s="197" t="str">
        <f>IF(D2438=0,"Blank",'3 Model Input'!E$49*(1-'3 Model Input'!E$51))</f>
        <v>Blank</v>
      </c>
      <c r="P2438" s="197" t="str">
        <f t="shared" si="401"/>
        <v>Blank</v>
      </c>
      <c r="Q2438" s="197" t="str">
        <f>IF(D2438=0,"Blank",IF(D2438="BEV",E2438*(1-'3 Model Input'!E$54), E2438))</f>
        <v>Blank</v>
      </c>
      <c r="R2438" s="198" t="str">
        <f>IF(D2438=0,"Blank",IF(D2438="PHEV",F2438/G2438,F2438*(1-'3 Model Input'!E$54)/G2438))</f>
        <v>Blank</v>
      </c>
      <c r="S2438" s="198" t="str">
        <f>IF(D2438=0,"Blank",IF(D2438="PHEV",MIN(M2438,E2438),MIN(M2438,(E2438*(1-'3 Model Input'!E$54)))))</f>
        <v>Blank</v>
      </c>
      <c r="T2438" s="217" t="str">
        <f t="shared" si="402"/>
        <v>Blank</v>
      </c>
      <c r="U2438" s="89"/>
      <c r="V2438" s="216" t="str">
        <f>IF(D2438=0,"Blank",P2438*'3 Model Input'!E$50)</f>
        <v>Blank</v>
      </c>
      <c r="W2438" s="197" t="str">
        <f t="shared" si="403"/>
        <v>Blank</v>
      </c>
      <c r="X2438" s="197" t="str">
        <f t="shared" si="404"/>
        <v>Blank</v>
      </c>
      <c r="Y2438" s="197" t="str">
        <f t="shared" si="405"/>
        <v>Blank</v>
      </c>
      <c r="Z2438" s="197" t="str">
        <f t="shared" si="406"/>
        <v>Blank</v>
      </c>
      <c r="AA2438" s="223" t="str" cm="1">
        <f t="array" ref="AA2438">_xlfn.IFS(ISTEXT('3 Model Input'!F$70),"Missing",ISTEXT('3 Model Input'!I$70),"Missing",ISNUMBER('3 Model Input'!K$70),'3 Model Input'!K$70*P2438)</f>
        <v>Missing</v>
      </c>
      <c r="AB2438" s="89"/>
      <c r="AC2438" s="227" t="str" cm="1">
        <f t="array" ref="AC2438">IF(D2438=0,"Blank",_xlfn.IFS('3 Model Input'!E$61=1,(V2438*G2438)/T2438,'3 Model Input'!E$61=2,(W2438*G2438)/T2438,'3 Model Input'!E$61=3,(X2438*G2438)/T2438,'3 Model Input'!E$61=4,(Y2438*G2438)/T2438,'3 Model Input'!E$61=5,(Z2438*G2438)/T2438, ISTEXT('3 Model Input'!E$61),"Missing",'3 Model Input'!E$61=6,(AA2438*G2438)/T2438))</f>
        <v>Blank</v>
      </c>
      <c r="AD2438" s="202" t="str">
        <f t="shared" si="407"/>
        <v>Blank</v>
      </c>
      <c r="AE2438" s="202" t="str">
        <f t="shared" si="408"/>
        <v>Blank</v>
      </c>
      <c r="AF2438" s="217" t="str">
        <f t="shared" si="409"/>
        <v>Blank</v>
      </c>
      <c r="AG2438" s="9" t="str" cm="1">
        <f t="array" ref="AG2438">_xlfn.IFS(ISNUMBER(AC2438), "", ISNUMBER(SEARCH("Blank", AC2438)), "", ISERROR(AC2438), "Bad input on tab 3")</f>
        <v/>
      </c>
    </row>
    <row r="2439" spans="2:33" ht="15" customHeight="1" x14ac:dyDescent="0.75">
      <c r="B2439" s="205" t="str">
        <f>'5 Driver Data'!B2439</f>
        <v>2431</v>
      </c>
      <c r="C2439" s="193">
        <f>'5 Driver Data'!C2439</f>
        <v>0</v>
      </c>
      <c r="D2439" s="192">
        <f>'5 Driver Data'!D2439</f>
        <v>0</v>
      </c>
      <c r="E2439" s="191">
        <f>'5 Driver Data'!E2439</f>
        <v>0</v>
      </c>
      <c r="F2439" s="191">
        <f>'5 Driver Data'!F2439</f>
        <v>0</v>
      </c>
      <c r="G2439" s="191">
        <f>'5 Driver Data'!G2439</f>
        <v>0</v>
      </c>
      <c r="H2439" s="191">
        <f>'5 Driver Data'!H2439</f>
        <v>0</v>
      </c>
      <c r="I2439" s="191">
        <f>'5 Driver Data'!I2439</f>
        <v>0</v>
      </c>
      <c r="J2439" s="191">
        <f>'5 Driver Data'!J2439</f>
        <v>0</v>
      </c>
      <c r="K2439" s="206">
        <f>'5 Driver Data'!K2439</f>
        <v>0</v>
      </c>
      <c r="L2439" s="1"/>
      <c r="M2439" s="216" t="str">
        <f>IF(D2439=0,"Blank",'3 Model Input'!E$44*'3 Model Input'!E$45)</f>
        <v>Blank</v>
      </c>
      <c r="N2439" s="197" t="str">
        <f t="shared" si="400"/>
        <v>Blank</v>
      </c>
      <c r="O2439" s="197" t="str">
        <f>IF(D2439=0,"Blank",'3 Model Input'!E$49*(1-'3 Model Input'!E$51))</f>
        <v>Blank</v>
      </c>
      <c r="P2439" s="197" t="str">
        <f t="shared" si="401"/>
        <v>Blank</v>
      </c>
      <c r="Q2439" s="197" t="str">
        <f>IF(D2439=0,"Blank",IF(D2439="BEV",E2439*(1-'3 Model Input'!E$54), E2439))</f>
        <v>Blank</v>
      </c>
      <c r="R2439" s="198" t="str">
        <f>IF(D2439=0,"Blank",IF(D2439="PHEV",F2439/G2439,F2439*(1-'3 Model Input'!E$54)/G2439))</f>
        <v>Blank</v>
      </c>
      <c r="S2439" s="198" t="str">
        <f>IF(D2439=0,"Blank",IF(D2439="PHEV",MIN(M2439,E2439),MIN(M2439,(E2439*(1-'3 Model Input'!E$54)))))</f>
        <v>Blank</v>
      </c>
      <c r="T2439" s="217" t="str">
        <f t="shared" si="402"/>
        <v>Blank</v>
      </c>
      <c r="U2439" s="89"/>
      <c r="V2439" s="216" t="str">
        <f>IF(D2439=0,"Blank",P2439*'3 Model Input'!E$50)</f>
        <v>Blank</v>
      </c>
      <c r="W2439" s="197" t="str">
        <f t="shared" si="403"/>
        <v>Blank</v>
      </c>
      <c r="X2439" s="197" t="str">
        <f t="shared" si="404"/>
        <v>Blank</v>
      </c>
      <c r="Y2439" s="197" t="str">
        <f t="shared" si="405"/>
        <v>Blank</v>
      </c>
      <c r="Z2439" s="197" t="str">
        <f t="shared" si="406"/>
        <v>Blank</v>
      </c>
      <c r="AA2439" s="223" t="str" cm="1">
        <f t="array" ref="AA2439">_xlfn.IFS(ISTEXT('3 Model Input'!F$70),"Missing",ISTEXT('3 Model Input'!I$70),"Missing",ISNUMBER('3 Model Input'!K$70),'3 Model Input'!K$70*P2439)</f>
        <v>Missing</v>
      </c>
      <c r="AB2439" s="89"/>
      <c r="AC2439" s="227" t="str" cm="1">
        <f t="array" ref="AC2439">IF(D2439=0,"Blank",_xlfn.IFS('3 Model Input'!E$61=1,(V2439*G2439)/T2439,'3 Model Input'!E$61=2,(W2439*G2439)/T2439,'3 Model Input'!E$61=3,(X2439*G2439)/T2439,'3 Model Input'!E$61=4,(Y2439*G2439)/T2439,'3 Model Input'!E$61=5,(Z2439*G2439)/T2439, ISTEXT('3 Model Input'!E$61),"Missing",'3 Model Input'!E$61=6,(AA2439*G2439)/T2439))</f>
        <v>Blank</v>
      </c>
      <c r="AD2439" s="202" t="str">
        <f t="shared" si="407"/>
        <v>Blank</v>
      </c>
      <c r="AE2439" s="202" t="str">
        <f t="shared" si="408"/>
        <v>Blank</v>
      </c>
      <c r="AF2439" s="217" t="str">
        <f t="shared" si="409"/>
        <v>Blank</v>
      </c>
      <c r="AG2439" s="9" t="str" cm="1">
        <f t="array" ref="AG2439">_xlfn.IFS(ISNUMBER(AC2439), "", ISNUMBER(SEARCH("Blank", AC2439)), "", ISERROR(AC2439), "Bad input on tab 3")</f>
        <v/>
      </c>
    </row>
    <row r="2440" spans="2:33" ht="15" customHeight="1" x14ac:dyDescent="0.75">
      <c r="B2440" s="205" t="str">
        <f>'5 Driver Data'!B2440</f>
        <v>2432</v>
      </c>
      <c r="C2440" s="193">
        <f>'5 Driver Data'!C2440</f>
        <v>0</v>
      </c>
      <c r="D2440" s="192">
        <f>'5 Driver Data'!D2440</f>
        <v>0</v>
      </c>
      <c r="E2440" s="191">
        <f>'5 Driver Data'!E2440</f>
        <v>0</v>
      </c>
      <c r="F2440" s="191">
        <f>'5 Driver Data'!F2440</f>
        <v>0</v>
      </c>
      <c r="G2440" s="191">
        <f>'5 Driver Data'!G2440</f>
        <v>0</v>
      </c>
      <c r="H2440" s="191">
        <f>'5 Driver Data'!H2440</f>
        <v>0</v>
      </c>
      <c r="I2440" s="191">
        <f>'5 Driver Data'!I2440</f>
        <v>0</v>
      </c>
      <c r="J2440" s="191">
        <f>'5 Driver Data'!J2440</f>
        <v>0</v>
      </c>
      <c r="K2440" s="206">
        <f>'5 Driver Data'!K2440</f>
        <v>0</v>
      </c>
      <c r="L2440" s="1"/>
      <c r="M2440" s="216" t="str">
        <f>IF(D2440=0,"Blank",'3 Model Input'!E$44*'3 Model Input'!E$45)</f>
        <v>Blank</v>
      </c>
      <c r="N2440" s="197" t="str">
        <f t="shared" si="400"/>
        <v>Blank</v>
      </c>
      <c r="O2440" s="197" t="str">
        <f>IF(D2440=0,"Blank",'3 Model Input'!E$49*(1-'3 Model Input'!E$51))</f>
        <v>Blank</v>
      </c>
      <c r="P2440" s="197" t="str">
        <f t="shared" si="401"/>
        <v>Blank</v>
      </c>
      <c r="Q2440" s="197" t="str">
        <f>IF(D2440=0,"Blank",IF(D2440="BEV",E2440*(1-'3 Model Input'!E$54), E2440))</f>
        <v>Blank</v>
      </c>
      <c r="R2440" s="198" t="str">
        <f>IF(D2440=0,"Blank",IF(D2440="PHEV",F2440/G2440,F2440*(1-'3 Model Input'!E$54)/G2440))</f>
        <v>Blank</v>
      </c>
      <c r="S2440" s="198" t="str">
        <f>IF(D2440=0,"Blank",IF(D2440="PHEV",MIN(M2440,E2440),MIN(M2440,(E2440*(1-'3 Model Input'!E$54)))))</f>
        <v>Blank</v>
      </c>
      <c r="T2440" s="217" t="str">
        <f t="shared" si="402"/>
        <v>Blank</v>
      </c>
      <c r="U2440" s="89"/>
      <c r="V2440" s="216" t="str">
        <f>IF(D2440=0,"Blank",P2440*'3 Model Input'!E$50)</f>
        <v>Blank</v>
      </c>
      <c r="W2440" s="197" t="str">
        <f t="shared" si="403"/>
        <v>Blank</v>
      </c>
      <c r="X2440" s="197" t="str">
        <f t="shared" si="404"/>
        <v>Blank</v>
      </c>
      <c r="Y2440" s="197" t="str">
        <f t="shared" si="405"/>
        <v>Blank</v>
      </c>
      <c r="Z2440" s="197" t="str">
        <f t="shared" si="406"/>
        <v>Blank</v>
      </c>
      <c r="AA2440" s="223" t="str" cm="1">
        <f t="array" ref="AA2440">_xlfn.IFS(ISTEXT('3 Model Input'!F$70),"Missing",ISTEXT('3 Model Input'!I$70),"Missing",ISNUMBER('3 Model Input'!K$70),'3 Model Input'!K$70*P2440)</f>
        <v>Missing</v>
      </c>
      <c r="AB2440" s="89"/>
      <c r="AC2440" s="227" t="str" cm="1">
        <f t="array" ref="AC2440">IF(D2440=0,"Blank",_xlfn.IFS('3 Model Input'!E$61=1,(V2440*G2440)/T2440,'3 Model Input'!E$61=2,(W2440*G2440)/T2440,'3 Model Input'!E$61=3,(X2440*G2440)/T2440,'3 Model Input'!E$61=4,(Y2440*G2440)/T2440,'3 Model Input'!E$61=5,(Z2440*G2440)/T2440, ISTEXT('3 Model Input'!E$61),"Missing",'3 Model Input'!E$61=6,(AA2440*G2440)/T2440))</f>
        <v>Blank</v>
      </c>
      <c r="AD2440" s="202" t="str">
        <f t="shared" si="407"/>
        <v>Blank</v>
      </c>
      <c r="AE2440" s="202" t="str">
        <f t="shared" si="408"/>
        <v>Blank</v>
      </c>
      <c r="AF2440" s="217" t="str">
        <f t="shared" si="409"/>
        <v>Blank</v>
      </c>
      <c r="AG2440" s="9" t="str" cm="1">
        <f t="array" ref="AG2440">_xlfn.IFS(ISNUMBER(AC2440), "", ISNUMBER(SEARCH("Blank", AC2440)), "", ISERROR(AC2440), "Bad input on tab 3")</f>
        <v/>
      </c>
    </row>
    <row r="2441" spans="2:33" ht="15" customHeight="1" x14ac:dyDescent="0.75">
      <c r="B2441" s="205" t="str">
        <f>'5 Driver Data'!B2441</f>
        <v>2433</v>
      </c>
      <c r="C2441" s="193">
        <f>'5 Driver Data'!C2441</f>
        <v>0</v>
      </c>
      <c r="D2441" s="192">
        <f>'5 Driver Data'!D2441</f>
        <v>0</v>
      </c>
      <c r="E2441" s="191">
        <f>'5 Driver Data'!E2441</f>
        <v>0</v>
      </c>
      <c r="F2441" s="191">
        <f>'5 Driver Data'!F2441</f>
        <v>0</v>
      </c>
      <c r="G2441" s="191">
        <f>'5 Driver Data'!G2441</f>
        <v>0</v>
      </c>
      <c r="H2441" s="191">
        <f>'5 Driver Data'!H2441</f>
        <v>0</v>
      </c>
      <c r="I2441" s="191">
        <f>'5 Driver Data'!I2441</f>
        <v>0</v>
      </c>
      <c r="J2441" s="191">
        <f>'5 Driver Data'!J2441</f>
        <v>0</v>
      </c>
      <c r="K2441" s="206">
        <f>'5 Driver Data'!K2441</f>
        <v>0</v>
      </c>
      <c r="L2441" s="1"/>
      <c r="M2441" s="216" t="str">
        <f>IF(D2441=0,"Blank",'3 Model Input'!E$44*'3 Model Input'!E$45)</f>
        <v>Blank</v>
      </c>
      <c r="N2441" s="197" t="str">
        <f t="shared" si="400"/>
        <v>Blank</v>
      </c>
      <c r="O2441" s="197" t="str">
        <f>IF(D2441=0,"Blank",'3 Model Input'!E$49*(1-'3 Model Input'!E$51))</f>
        <v>Blank</v>
      </c>
      <c r="P2441" s="197" t="str">
        <f t="shared" si="401"/>
        <v>Blank</v>
      </c>
      <c r="Q2441" s="197" t="str">
        <f>IF(D2441=0,"Blank",IF(D2441="BEV",E2441*(1-'3 Model Input'!E$54), E2441))</f>
        <v>Blank</v>
      </c>
      <c r="R2441" s="198" t="str">
        <f>IF(D2441=0,"Blank",IF(D2441="PHEV",F2441/G2441,F2441*(1-'3 Model Input'!E$54)/G2441))</f>
        <v>Blank</v>
      </c>
      <c r="S2441" s="198" t="str">
        <f>IF(D2441=0,"Blank",IF(D2441="PHEV",MIN(M2441,E2441),MIN(M2441,(E2441*(1-'3 Model Input'!E$54)))))</f>
        <v>Blank</v>
      </c>
      <c r="T2441" s="217" t="str">
        <f t="shared" si="402"/>
        <v>Blank</v>
      </c>
      <c r="U2441" s="89"/>
      <c r="V2441" s="216" t="str">
        <f>IF(D2441=0,"Blank",P2441*'3 Model Input'!E$50)</f>
        <v>Blank</v>
      </c>
      <c r="W2441" s="197" t="str">
        <f t="shared" si="403"/>
        <v>Blank</v>
      </c>
      <c r="X2441" s="197" t="str">
        <f t="shared" si="404"/>
        <v>Blank</v>
      </c>
      <c r="Y2441" s="197" t="str">
        <f t="shared" si="405"/>
        <v>Blank</v>
      </c>
      <c r="Z2441" s="197" t="str">
        <f t="shared" si="406"/>
        <v>Blank</v>
      </c>
      <c r="AA2441" s="223" t="str" cm="1">
        <f t="array" ref="AA2441">_xlfn.IFS(ISTEXT('3 Model Input'!F$70),"Missing",ISTEXT('3 Model Input'!I$70),"Missing",ISNUMBER('3 Model Input'!K$70),'3 Model Input'!K$70*P2441)</f>
        <v>Missing</v>
      </c>
      <c r="AB2441" s="89"/>
      <c r="AC2441" s="227" t="str" cm="1">
        <f t="array" ref="AC2441">IF(D2441=0,"Blank",_xlfn.IFS('3 Model Input'!E$61=1,(V2441*G2441)/T2441,'3 Model Input'!E$61=2,(W2441*G2441)/T2441,'3 Model Input'!E$61=3,(X2441*G2441)/T2441,'3 Model Input'!E$61=4,(Y2441*G2441)/T2441,'3 Model Input'!E$61=5,(Z2441*G2441)/T2441, ISTEXT('3 Model Input'!E$61),"Missing",'3 Model Input'!E$61=6,(AA2441*G2441)/T2441))</f>
        <v>Blank</v>
      </c>
      <c r="AD2441" s="202" t="str">
        <f t="shared" si="407"/>
        <v>Blank</v>
      </c>
      <c r="AE2441" s="202" t="str">
        <f t="shared" si="408"/>
        <v>Blank</v>
      </c>
      <c r="AF2441" s="217" t="str">
        <f t="shared" si="409"/>
        <v>Blank</v>
      </c>
      <c r="AG2441" s="9" t="str" cm="1">
        <f t="array" ref="AG2441">_xlfn.IFS(ISNUMBER(AC2441), "", ISNUMBER(SEARCH("Blank", AC2441)), "", ISERROR(AC2441), "Bad input on tab 3")</f>
        <v/>
      </c>
    </row>
    <row r="2442" spans="2:33" ht="15" customHeight="1" x14ac:dyDescent="0.75">
      <c r="B2442" s="205" t="str">
        <f>'5 Driver Data'!B2442</f>
        <v>2434</v>
      </c>
      <c r="C2442" s="193">
        <f>'5 Driver Data'!C2442</f>
        <v>0</v>
      </c>
      <c r="D2442" s="192">
        <f>'5 Driver Data'!D2442</f>
        <v>0</v>
      </c>
      <c r="E2442" s="191">
        <f>'5 Driver Data'!E2442</f>
        <v>0</v>
      </c>
      <c r="F2442" s="191">
        <f>'5 Driver Data'!F2442</f>
        <v>0</v>
      </c>
      <c r="G2442" s="191">
        <f>'5 Driver Data'!G2442</f>
        <v>0</v>
      </c>
      <c r="H2442" s="191">
        <f>'5 Driver Data'!H2442</f>
        <v>0</v>
      </c>
      <c r="I2442" s="191">
        <f>'5 Driver Data'!I2442</f>
        <v>0</v>
      </c>
      <c r="J2442" s="191">
        <f>'5 Driver Data'!J2442</f>
        <v>0</v>
      </c>
      <c r="K2442" s="206">
        <f>'5 Driver Data'!K2442</f>
        <v>0</v>
      </c>
      <c r="L2442" s="1"/>
      <c r="M2442" s="216" t="str">
        <f>IF(D2442=0,"Blank",'3 Model Input'!E$44*'3 Model Input'!E$45)</f>
        <v>Blank</v>
      </c>
      <c r="N2442" s="197" t="str">
        <f t="shared" si="400"/>
        <v>Blank</v>
      </c>
      <c r="O2442" s="197" t="str">
        <f>IF(D2442=0,"Blank",'3 Model Input'!E$49*(1-'3 Model Input'!E$51))</f>
        <v>Blank</v>
      </c>
      <c r="P2442" s="197" t="str">
        <f t="shared" si="401"/>
        <v>Blank</v>
      </c>
      <c r="Q2442" s="197" t="str">
        <f>IF(D2442=0,"Blank",IF(D2442="BEV",E2442*(1-'3 Model Input'!E$54), E2442))</f>
        <v>Blank</v>
      </c>
      <c r="R2442" s="198" t="str">
        <f>IF(D2442=0,"Blank",IF(D2442="PHEV",F2442/G2442,F2442*(1-'3 Model Input'!E$54)/G2442))</f>
        <v>Blank</v>
      </c>
      <c r="S2442" s="198" t="str">
        <f>IF(D2442=0,"Blank",IF(D2442="PHEV",MIN(M2442,E2442),MIN(M2442,(E2442*(1-'3 Model Input'!E$54)))))</f>
        <v>Blank</v>
      </c>
      <c r="T2442" s="217" t="str">
        <f t="shared" si="402"/>
        <v>Blank</v>
      </c>
      <c r="U2442" s="89"/>
      <c r="V2442" s="216" t="str">
        <f>IF(D2442=0,"Blank",P2442*'3 Model Input'!E$50)</f>
        <v>Blank</v>
      </c>
      <c r="W2442" s="197" t="str">
        <f t="shared" si="403"/>
        <v>Blank</v>
      </c>
      <c r="X2442" s="197" t="str">
        <f t="shared" si="404"/>
        <v>Blank</v>
      </c>
      <c r="Y2442" s="197" t="str">
        <f t="shared" si="405"/>
        <v>Blank</v>
      </c>
      <c r="Z2442" s="197" t="str">
        <f t="shared" si="406"/>
        <v>Blank</v>
      </c>
      <c r="AA2442" s="223" t="str" cm="1">
        <f t="array" ref="AA2442">_xlfn.IFS(ISTEXT('3 Model Input'!F$70),"Missing",ISTEXT('3 Model Input'!I$70),"Missing",ISNUMBER('3 Model Input'!K$70),'3 Model Input'!K$70*P2442)</f>
        <v>Missing</v>
      </c>
      <c r="AB2442" s="89"/>
      <c r="AC2442" s="227" t="str" cm="1">
        <f t="array" ref="AC2442">IF(D2442=0,"Blank",_xlfn.IFS('3 Model Input'!E$61=1,(V2442*G2442)/T2442,'3 Model Input'!E$61=2,(W2442*G2442)/T2442,'3 Model Input'!E$61=3,(X2442*G2442)/T2442,'3 Model Input'!E$61=4,(Y2442*G2442)/T2442,'3 Model Input'!E$61=5,(Z2442*G2442)/T2442, ISTEXT('3 Model Input'!E$61),"Missing",'3 Model Input'!E$61=6,(AA2442*G2442)/T2442))</f>
        <v>Blank</v>
      </c>
      <c r="AD2442" s="202" t="str">
        <f t="shared" si="407"/>
        <v>Blank</v>
      </c>
      <c r="AE2442" s="202" t="str">
        <f t="shared" si="408"/>
        <v>Blank</v>
      </c>
      <c r="AF2442" s="217" t="str">
        <f t="shared" si="409"/>
        <v>Blank</v>
      </c>
      <c r="AG2442" s="9" t="str" cm="1">
        <f t="array" ref="AG2442">_xlfn.IFS(ISNUMBER(AC2442), "", ISNUMBER(SEARCH("Blank", AC2442)), "", ISERROR(AC2442), "Bad input on tab 3")</f>
        <v/>
      </c>
    </row>
    <row r="2443" spans="2:33" ht="15" customHeight="1" x14ac:dyDescent="0.75">
      <c r="B2443" s="205" t="str">
        <f>'5 Driver Data'!B2443</f>
        <v>2435</v>
      </c>
      <c r="C2443" s="193">
        <f>'5 Driver Data'!C2443</f>
        <v>0</v>
      </c>
      <c r="D2443" s="192">
        <f>'5 Driver Data'!D2443</f>
        <v>0</v>
      </c>
      <c r="E2443" s="191">
        <f>'5 Driver Data'!E2443</f>
        <v>0</v>
      </c>
      <c r="F2443" s="191">
        <f>'5 Driver Data'!F2443</f>
        <v>0</v>
      </c>
      <c r="G2443" s="191">
        <f>'5 Driver Data'!G2443</f>
        <v>0</v>
      </c>
      <c r="H2443" s="191">
        <f>'5 Driver Data'!H2443</f>
        <v>0</v>
      </c>
      <c r="I2443" s="191">
        <f>'5 Driver Data'!I2443</f>
        <v>0</v>
      </c>
      <c r="J2443" s="191">
        <f>'5 Driver Data'!J2443</f>
        <v>0</v>
      </c>
      <c r="K2443" s="206">
        <f>'5 Driver Data'!K2443</f>
        <v>0</v>
      </c>
      <c r="L2443" s="1"/>
      <c r="M2443" s="216" t="str">
        <f>IF(D2443=0,"Blank",'3 Model Input'!E$44*'3 Model Input'!E$45)</f>
        <v>Blank</v>
      </c>
      <c r="N2443" s="197" t="str">
        <f t="shared" si="400"/>
        <v>Blank</v>
      </c>
      <c r="O2443" s="197" t="str">
        <f>IF(D2443=0,"Blank",'3 Model Input'!E$49*(1-'3 Model Input'!E$51))</f>
        <v>Blank</v>
      </c>
      <c r="P2443" s="197" t="str">
        <f t="shared" si="401"/>
        <v>Blank</v>
      </c>
      <c r="Q2443" s="197" t="str">
        <f>IF(D2443=0,"Blank",IF(D2443="BEV",E2443*(1-'3 Model Input'!E$54), E2443))</f>
        <v>Blank</v>
      </c>
      <c r="R2443" s="198" t="str">
        <f>IF(D2443=0,"Blank",IF(D2443="PHEV",F2443/G2443,F2443*(1-'3 Model Input'!E$54)/G2443))</f>
        <v>Blank</v>
      </c>
      <c r="S2443" s="198" t="str">
        <f>IF(D2443=0,"Blank",IF(D2443="PHEV",MIN(M2443,E2443),MIN(M2443,(E2443*(1-'3 Model Input'!E$54)))))</f>
        <v>Blank</v>
      </c>
      <c r="T2443" s="217" t="str">
        <f t="shared" si="402"/>
        <v>Blank</v>
      </c>
      <c r="U2443" s="89"/>
      <c r="V2443" s="216" t="str">
        <f>IF(D2443=0,"Blank",P2443*'3 Model Input'!E$50)</f>
        <v>Blank</v>
      </c>
      <c r="W2443" s="197" t="str">
        <f t="shared" si="403"/>
        <v>Blank</v>
      </c>
      <c r="X2443" s="197" t="str">
        <f t="shared" si="404"/>
        <v>Blank</v>
      </c>
      <c r="Y2443" s="197" t="str">
        <f t="shared" si="405"/>
        <v>Blank</v>
      </c>
      <c r="Z2443" s="197" t="str">
        <f t="shared" si="406"/>
        <v>Blank</v>
      </c>
      <c r="AA2443" s="223" t="str" cm="1">
        <f t="array" ref="AA2443">_xlfn.IFS(ISTEXT('3 Model Input'!F$70),"Missing",ISTEXT('3 Model Input'!I$70),"Missing",ISNUMBER('3 Model Input'!K$70),'3 Model Input'!K$70*P2443)</f>
        <v>Missing</v>
      </c>
      <c r="AB2443" s="89"/>
      <c r="AC2443" s="227" t="str" cm="1">
        <f t="array" ref="AC2443">IF(D2443=0,"Blank",_xlfn.IFS('3 Model Input'!E$61=1,(V2443*G2443)/T2443,'3 Model Input'!E$61=2,(W2443*G2443)/T2443,'3 Model Input'!E$61=3,(X2443*G2443)/T2443,'3 Model Input'!E$61=4,(Y2443*G2443)/T2443,'3 Model Input'!E$61=5,(Z2443*G2443)/T2443, ISTEXT('3 Model Input'!E$61),"Missing",'3 Model Input'!E$61=6,(AA2443*G2443)/T2443))</f>
        <v>Blank</v>
      </c>
      <c r="AD2443" s="202" t="str">
        <f t="shared" si="407"/>
        <v>Blank</v>
      </c>
      <c r="AE2443" s="202" t="str">
        <f t="shared" si="408"/>
        <v>Blank</v>
      </c>
      <c r="AF2443" s="217" t="str">
        <f t="shared" si="409"/>
        <v>Blank</v>
      </c>
      <c r="AG2443" s="9" t="str" cm="1">
        <f t="array" ref="AG2443">_xlfn.IFS(ISNUMBER(AC2443), "", ISNUMBER(SEARCH("Blank", AC2443)), "", ISERROR(AC2443), "Bad input on tab 3")</f>
        <v/>
      </c>
    </row>
    <row r="2444" spans="2:33" ht="15" customHeight="1" x14ac:dyDescent="0.75">
      <c r="B2444" s="205" t="str">
        <f>'5 Driver Data'!B2444</f>
        <v>2436</v>
      </c>
      <c r="C2444" s="193">
        <f>'5 Driver Data'!C2444</f>
        <v>0</v>
      </c>
      <c r="D2444" s="192">
        <f>'5 Driver Data'!D2444</f>
        <v>0</v>
      </c>
      <c r="E2444" s="191">
        <f>'5 Driver Data'!E2444</f>
        <v>0</v>
      </c>
      <c r="F2444" s="191">
        <f>'5 Driver Data'!F2444</f>
        <v>0</v>
      </c>
      <c r="G2444" s="191">
        <f>'5 Driver Data'!G2444</f>
        <v>0</v>
      </c>
      <c r="H2444" s="191">
        <f>'5 Driver Data'!H2444</f>
        <v>0</v>
      </c>
      <c r="I2444" s="191">
        <f>'5 Driver Data'!I2444</f>
        <v>0</v>
      </c>
      <c r="J2444" s="191">
        <f>'5 Driver Data'!J2444</f>
        <v>0</v>
      </c>
      <c r="K2444" s="206">
        <f>'5 Driver Data'!K2444</f>
        <v>0</v>
      </c>
      <c r="L2444" s="1"/>
      <c r="M2444" s="216" t="str">
        <f>IF(D2444=0,"Blank",'3 Model Input'!E$44*'3 Model Input'!E$45)</f>
        <v>Blank</v>
      </c>
      <c r="N2444" s="197" t="str">
        <f t="shared" si="400"/>
        <v>Blank</v>
      </c>
      <c r="O2444" s="197" t="str">
        <f>IF(D2444=0,"Blank",'3 Model Input'!E$49*(1-'3 Model Input'!E$51))</f>
        <v>Blank</v>
      </c>
      <c r="P2444" s="197" t="str">
        <f t="shared" si="401"/>
        <v>Blank</v>
      </c>
      <c r="Q2444" s="197" t="str">
        <f>IF(D2444=0,"Blank",IF(D2444="BEV",E2444*(1-'3 Model Input'!E$54), E2444))</f>
        <v>Blank</v>
      </c>
      <c r="R2444" s="198" t="str">
        <f>IF(D2444=0,"Blank",IF(D2444="PHEV",F2444/G2444,F2444*(1-'3 Model Input'!E$54)/G2444))</f>
        <v>Blank</v>
      </c>
      <c r="S2444" s="198" t="str">
        <f>IF(D2444=0,"Blank",IF(D2444="PHEV",MIN(M2444,E2444),MIN(M2444,(E2444*(1-'3 Model Input'!E$54)))))</f>
        <v>Blank</v>
      </c>
      <c r="T2444" s="217" t="str">
        <f t="shared" si="402"/>
        <v>Blank</v>
      </c>
      <c r="U2444" s="89"/>
      <c r="V2444" s="216" t="str">
        <f>IF(D2444=0,"Blank",P2444*'3 Model Input'!E$50)</f>
        <v>Blank</v>
      </c>
      <c r="W2444" s="197" t="str">
        <f t="shared" si="403"/>
        <v>Blank</v>
      </c>
      <c r="X2444" s="197" t="str">
        <f t="shared" si="404"/>
        <v>Blank</v>
      </c>
      <c r="Y2444" s="197" t="str">
        <f t="shared" si="405"/>
        <v>Blank</v>
      </c>
      <c r="Z2444" s="197" t="str">
        <f t="shared" si="406"/>
        <v>Blank</v>
      </c>
      <c r="AA2444" s="223" t="str" cm="1">
        <f t="array" ref="AA2444">_xlfn.IFS(ISTEXT('3 Model Input'!F$70),"Missing",ISTEXT('3 Model Input'!I$70),"Missing",ISNUMBER('3 Model Input'!K$70),'3 Model Input'!K$70*P2444)</f>
        <v>Missing</v>
      </c>
      <c r="AB2444" s="89"/>
      <c r="AC2444" s="227" t="str" cm="1">
        <f t="array" ref="AC2444">IF(D2444=0,"Blank",_xlfn.IFS('3 Model Input'!E$61=1,(V2444*G2444)/T2444,'3 Model Input'!E$61=2,(W2444*G2444)/T2444,'3 Model Input'!E$61=3,(X2444*G2444)/T2444,'3 Model Input'!E$61=4,(Y2444*G2444)/T2444,'3 Model Input'!E$61=5,(Z2444*G2444)/T2444, ISTEXT('3 Model Input'!E$61),"Missing",'3 Model Input'!E$61=6,(AA2444*G2444)/T2444))</f>
        <v>Blank</v>
      </c>
      <c r="AD2444" s="202" t="str">
        <f t="shared" si="407"/>
        <v>Blank</v>
      </c>
      <c r="AE2444" s="202" t="str">
        <f t="shared" si="408"/>
        <v>Blank</v>
      </c>
      <c r="AF2444" s="217" t="str">
        <f t="shared" si="409"/>
        <v>Blank</v>
      </c>
      <c r="AG2444" s="9" t="str" cm="1">
        <f t="array" ref="AG2444">_xlfn.IFS(ISNUMBER(AC2444), "", ISNUMBER(SEARCH("Blank", AC2444)), "", ISERROR(AC2444), "Bad input on tab 3")</f>
        <v/>
      </c>
    </row>
    <row r="2445" spans="2:33" ht="15" customHeight="1" x14ac:dyDescent="0.75">
      <c r="B2445" s="205" t="str">
        <f>'5 Driver Data'!B2445</f>
        <v>2437</v>
      </c>
      <c r="C2445" s="193">
        <f>'5 Driver Data'!C2445</f>
        <v>0</v>
      </c>
      <c r="D2445" s="192">
        <f>'5 Driver Data'!D2445</f>
        <v>0</v>
      </c>
      <c r="E2445" s="191">
        <f>'5 Driver Data'!E2445</f>
        <v>0</v>
      </c>
      <c r="F2445" s="191">
        <f>'5 Driver Data'!F2445</f>
        <v>0</v>
      </c>
      <c r="G2445" s="191">
        <f>'5 Driver Data'!G2445</f>
        <v>0</v>
      </c>
      <c r="H2445" s="191">
        <f>'5 Driver Data'!H2445</f>
        <v>0</v>
      </c>
      <c r="I2445" s="191">
        <f>'5 Driver Data'!I2445</f>
        <v>0</v>
      </c>
      <c r="J2445" s="191">
        <f>'5 Driver Data'!J2445</f>
        <v>0</v>
      </c>
      <c r="K2445" s="206">
        <f>'5 Driver Data'!K2445</f>
        <v>0</v>
      </c>
      <c r="L2445" s="1"/>
      <c r="M2445" s="216" t="str">
        <f>IF(D2445=0,"Blank",'3 Model Input'!E$44*'3 Model Input'!E$45)</f>
        <v>Blank</v>
      </c>
      <c r="N2445" s="197" t="str">
        <f t="shared" si="400"/>
        <v>Blank</v>
      </c>
      <c r="O2445" s="197" t="str">
        <f>IF(D2445=0,"Blank",'3 Model Input'!E$49*(1-'3 Model Input'!E$51))</f>
        <v>Blank</v>
      </c>
      <c r="P2445" s="197" t="str">
        <f t="shared" si="401"/>
        <v>Blank</v>
      </c>
      <c r="Q2445" s="197" t="str">
        <f>IF(D2445=0,"Blank",IF(D2445="BEV",E2445*(1-'3 Model Input'!E$54), E2445))</f>
        <v>Blank</v>
      </c>
      <c r="R2445" s="198" t="str">
        <f>IF(D2445=0,"Blank",IF(D2445="PHEV",F2445/G2445,F2445*(1-'3 Model Input'!E$54)/G2445))</f>
        <v>Blank</v>
      </c>
      <c r="S2445" s="198" t="str">
        <f>IF(D2445=0,"Blank",IF(D2445="PHEV",MIN(M2445,E2445),MIN(M2445,(E2445*(1-'3 Model Input'!E$54)))))</f>
        <v>Blank</v>
      </c>
      <c r="T2445" s="217" t="str">
        <f t="shared" si="402"/>
        <v>Blank</v>
      </c>
      <c r="U2445" s="89"/>
      <c r="V2445" s="216" t="str">
        <f>IF(D2445=0,"Blank",P2445*'3 Model Input'!E$50)</f>
        <v>Blank</v>
      </c>
      <c r="W2445" s="197" t="str">
        <f t="shared" si="403"/>
        <v>Blank</v>
      </c>
      <c r="X2445" s="197" t="str">
        <f t="shared" si="404"/>
        <v>Blank</v>
      </c>
      <c r="Y2445" s="197" t="str">
        <f t="shared" si="405"/>
        <v>Blank</v>
      </c>
      <c r="Z2445" s="197" t="str">
        <f t="shared" si="406"/>
        <v>Blank</v>
      </c>
      <c r="AA2445" s="223" t="str" cm="1">
        <f t="array" ref="AA2445">_xlfn.IFS(ISTEXT('3 Model Input'!F$70),"Missing",ISTEXT('3 Model Input'!I$70),"Missing",ISNUMBER('3 Model Input'!K$70),'3 Model Input'!K$70*P2445)</f>
        <v>Missing</v>
      </c>
      <c r="AB2445" s="89"/>
      <c r="AC2445" s="227" t="str" cm="1">
        <f t="array" ref="AC2445">IF(D2445=0,"Blank",_xlfn.IFS('3 Model Input'!E$61=1,(V2445*G2445)/T2445,'3 Model Input'!E$61=2,(W2445*G2445)/T2445,'3 Model Input'!E$61=3,(X2445*G2445)/T2445,'3 Model Input'!E$61=4,(Y2445*G2445)/T2445,'3 Model Input'!E$61=5,(Z2445*G2445)/T2445, ISTEXT('3 Model Input'!E$61),"Missing",'3 Model Input'!E$61=6,(AA2445*G2445)/T2445))</f>
        <v>Blank</v>
      </c>
      <c r="AD2445" s="202" t="str">
        <f t="shared" si="407"/>
        <v>Blank</v>
      </c>
      <c r="AE2445" s="202" t="str">
        <f t="shared" si="408"/>
        <v>Blank</v>
      </c>
      <c r="AF2445" s="217" t="str">
        <f t="shared" si="409"/>
        <v>Blank</v>
      </c>
      <c r="AG2445" s="9" t="str" cm="1">
        <f t="array" ref="AG2445">_xlfn.IFS(ISNUMBER(AC2445), "", ISNUMBER(SEARCH("Blank", AC2445)), "", ISERROR(AC2445), "Bad input on tab 3")</f>
        <v/>
      </c>
    </row>
    <row r="2446" spans="2:33" ht="15" customHeight="1" x14ac:dyDescent="0.75">
      <c r="B2446" s="205" t="str">
        <f>'5 Driver Data'!B2446</f>
        <v>2438</v>
      </c>
      <c r="C2446" s="193">
        <f>'5 Driver Data'!C2446</f>
        <v>0</v>
      </c>
      <c r="D2446" s="192">
        <f>'5 Driver Data'!D2446</f>
        <v>0</v>
      </c>
      <c r="E2446" s="191">
        <f>'5 Driver Data'!E2446</f>
        <v>0</v>
      </c>
      <c r="F2446" s="191">
        <f>'5 Driver Data'!F2446</f>
        <v>0</v>
      </c>
      <c r="G2446" s="191">
        <f>'5 Driver Data'!G2446</f>
        <v>0</v>
      </c>
      <c r="H2446" s="191">
        <f>'5 Driver Data'!H2446</f>
        <v>0</v>
      </c>
      <c r="I2446" s="191">
        <f>'5 Driver Data'!I2446</f>
        <v>0</v>
      </c>
      <c r="J2446" s="191">
        <f>'5 Driver Data'!J2446</f>
        <v>0</v>
      </c>
      <c r="K2446" s="206">
        <f>'5 Driver Data'!K2446</f>
        <v>0</v>
      </c>
      <c r="L2446" s="1"/>
      <c r="M2446" s="216" t="str">
        <f>IF(D2446=0,"Blank",'3 Model Input'!E$44*'3 Model Input'!E$45)</f>
        <v>Blank</v>
      </c>
      <c r="N2446" s="197" t="str">
        <f t="shared" si="400"/>
        <v>Blank</v>
      </c>
      <c r="O2446" s="197" t="str">
        <f>IF(D2446=0,"Blank",'3 Model Input'!E$49*(1-'3 Model Input'!E$51))</f>
        <v>Blank</v>
      </c>
      <c r="P2446" s="197" t="str">
        <f t="shared" si="401"/>
        <v>Blank</v>
      </c>
      <c r="Q2446" s="197" t="str">
        <f>IF(D2446=0,"Blank",IF(D2446="BEV",E2446*(1-'3 Model Input'!E$54), E2446))</f>
        <v>Blank</v>
      </c>
      <c r="R2446" s="198" t="str">
        <f>IF(D2446=0,"Blank",IF(D2446="PHEV",F2446/G2446,F2446*(1-'3 Model Input'!E$54)/G2446))</f>
        <v>Blank</v>
      </c>
      <c r="S2446" s="198" t="str">
        <f>IF(D2446=0,"Blank",IF(D2446="PHEV",MIN(M2446,E2446),MIN(M2446,(E2446*(1-'3 Model Input'!E$54)))))</f>
        <v>Blank</v>
      </c>
      <c r="T2446" s="217" t="str">
        <f t="shared" si="402"/>
        <v>Blank</v>
      </c>
      <c r="U2446" s="89"/>
      <c r="V2446" s="216" t="str">
        <f>IF(D2446=0,"Blank",P2446*'3 Model Input'!E$50)</f>
        <v>Blank</v>
      </c>
      <c r="W2446" s="197" t="str">
        <f t="shared" si="403"/>
        <v>Blank</v>
      </c>
      <c r="X2446" s="197" t="str">
        <f t="shared" si="404"/>
        <v>Blank</v>
      </c>
      <c r="Y2446" s="197" t="str">
        <f t="shared" si="405"/>
        <v>Blank</v>
      </c>
      <c r="Z2446" s="197" t="str">
        <f t="shared" si="406"/>
        <v>Blank</v>
      </c>
      <c r="AA2446" s="223" t="str" cm="1">
        <f t="array" ref="AA2446">_xlfn.IFS(ISTEXT('3 Model Input'!F$70),"Missing",ISTEXT('3 Model Input'!I$70),"Missing",ISNUMBER('3 Model Input'!K$70),'3 Model Input'!K$70*P2446)</f>
        <v>Missing</v>
      </c>
      <c r="AB2446" s="89"/>
      <c r="AC2446" s="227" t="str" cm="1">
        <f t="array" ref="AC2446">IF(D2446=0,"Blank",_xlfn.IFS('3 Model Input'!E$61=1,(V2446*G2446)/T2446,'3 Model Input'!E$61=2,(W2446*G2446)/T2446,'3 Model Input'!E$61=3,(X2446*G2446)/T2446,'3 Model Input'!E$61=4,(Y2446*G2446)/T2446,'3 Model Input'!E$61=5,(Z2446*G2446)/T2446, ISTEXT('3 Model Input'!E$61),"Missing",'3 Model Input'!E$61=6,(AA2446*G2446)/T2446))</f>
        <v>Blank</v>
      </c>
      <c r="AD2446" s="202" t="str">
        <f t="shared" si="407"/>
        <v>Blank</v>
      </c>
      <c r="AE2446" s="202" t="str">
        <f t="shared" si="408"/>
        <v>Blank</v>
      </c>
      <c r="AF2446" s="217" t="str">
        <f t="shared" si="409"/>
        <v>Blank</v>
      </c>
      <c r="AG2446" s="9" t="str" cm="1">
        <f t="array" ref="AG2446">_xlfn.IFS(ISNUMBER(AC2446), "", ISNUMBER(SEARCH("Blank", AC2446)), "", ISERROR(AC2446), "Bad input on tab 3")</f>
        <v/>
      </c>
    </row>
    <row r="2447" spans="2:33" ht="15" customHeight="1" x14ac:dyDescent="0.75">
      <c r="B2447" s="205" t="str">
        <f>'5 Driver Data'!B2447</f>
        <v>2439</v>
      </c>
      <c r="C2447" s="193">
        <f>'5 Driver Data'!C2447</f>
        <v>0</v>
      </c>
      <c r="D2447" s="192">
        <f>'5 Driver Data'!D2447</f>
        <v>0</v>
      </c>
      <c r="E2447" s="191">
        <f>'5 Driver Data'!E2447</f>
        <v>0</v>
      </c>
      <c r="F2447" s="191">
        <f>'5 Driver Data'!F2447</f>
        <v>0</v>
      </c>
      <c r="G2447" s="191">
        <f>'5 Driver Data'!G2447</f>
        <v>0</v>
      </c>
      <c r="H2447" s="191">
        <f>'5 Driver Data'!H2447</f>
        <v>0</v>
      </c>
      <c r="I2447" s="191">
        <f>'5 Driver Data'!I2447</f>
        <v>0</v>
      </c>
      <c r="J2447" s="191">
        <f>'5 Driver Data'!J2447</f>
        <v>0</v>
      </c>
      <c r="K2447" s="206">
        <f>'5 Driver Data'!K2447</f>
        <v>0</v>
      </c>
      <c r="L2447" s="1"/>
      <c r="M2447" s="216" t="str">
        <f>IF(D2447=0,"Blank",'3 Model Input'!E$44*'3 Model Input'!E$45)</f>
        <v>Blank</v>
      </c>
      <c r="N2447" s="197" t="str">
        <f t="shared" si="400"/>
        <v>Blank</v>
      </c>
      <c r="O2447" s="197" t="str">
        <f>IF(D2447=0,"Blank",'3 Model Input'!E$49*(1-'3 Model Input'!E$51))</f>
        <v>Blank</v>
      </c>
      <c r="P2447" s="197" t="str">
        <f t="shared" si="401"/>
        <v>Blank</v>
      </c>
      <c r="Q2447" s="197" t="str">
        <f>IF(D2447=0,"Blank",IF(D2447="BEV",E2447*(1-'3 Model Input'!E$54), E2447))</f>
        <v>Blank</v>
      </c>
      <c r="R2447" s="198" t="str">
        <f>IF(D2447=0,"Blank",IF(D2447="PHEV",F2447/G2447,F2447*(1-'3 Model Input'!E$54)/G2447))</f>
        <v>Blank</v>
      </c>
      <c r="S2447" s="198" t="str">
        <f>IF(D2447=0,"Blank",IF(D2447="PHEV",MIN(M2447,E2447),MIN(M2447,(E2447*(1-'3 Model Input'!E$54)))))</f>
        <v>Blank</v>
      </c>
      <c r="T2447" s="217" t="str">
        <f t="shared" si="402"/>
        <v>Blank</v>
      </c>
      <c r="U2447" s="89"/>
      <c r="V2447" s="216" t="str">
        <f>IF(D2447=0,"Blank",P2447*'3 Model Input'!E$50)</f>
        <v>Blank</v>
      </c>
      <c r="W2447" s="197" t="str">
        <f t="shared" si="403"/>
        <v>Blank</v>
      </c>
      <c r="X2447" s="197" t="str">
        <f t="shared" si="404"/>
        <v>Blank</v>
      </c>
      <c r="Y2447" s="197" t="str">
        <f t="shared" si="405"/>
        <v>Blank</v>
      </c>
      <c r="Z2447" s="197" t="str">
        <f t="shared" si="406"/>
        <v>Blank</v>
      </c>
      <c r="AA2447" s="223" t="str" cm="1">
        <f t="array" ref="AA2447">_xlfn.IFS(ISTEXT('3 Model Input'!F$70),"Missing",ISTEXT('3 Model Input'!I$70),"Missing",ISNUMBER('3 Model Input'!K$70),'3 Model Input'!K$70*P2447)</f>
        <v>Missing</v>
      </c>
      <c r="AB2447" s="89"/>
      <c r="AC2447" s="227" t="str" cm="1">
        <f t="array" ref="AC2447">IF(D2447=0,"Blank",_xlfn.IFS('3 Model Input'!E$61=1,(V2447*G2447)/T2447,'3 Model Input'!E$61=2,(W2447*G2447)/T2447,'3 Model Input'!E$61=3,(X2447*G2447)/T2447,'3 Model Input'!E$61=4,(Y2447*G2447)/T2447,'3 Model Input'!E$61=5,(Z2447*G2447)/T2447, ISTEXT('3 Model Input'!E$61),"Missing",'3 Model Input'!E$61=6,(AA2447*G2447)/T2447))</f>
        <v>Blank</v>
      </c>
      <c r="AD2447" s="202" t="str">
        <f t="shared" si="407"/>
        <v>Blank</v>
      </c>
      <c r="AE2447" s="202" t="str">
        <f t="shared" si="408"/>
        <v>Blank</v>
      </c>
      <c r="AF2447" s="217" t="str">
        <f t="shared" si="409"/>
        <v>Blank</v>
      </c>
      <c r="AG2447" s="9" t="str" cm="1">
        <f t="array" ref="AG2447">_xlfn.IFS(ISNUMBER(AC2447), "", ISNUMBER(SEARCH("Blank", AC2447)), "", ISERROR(AC2447), "Bad input on tab 3")</f>
        <v/>
      </c>
    </row>
    <row r="2448" spans="2:33" ht="15" customHeight="1" x14ac:dyDescent="0.75">
      <c r="B2448" s="205" t="str">
        <f>'5 Driver Data'!B2448</f>
        <v>2440</v>
      </c>
      <c r="C2448" s="193">
        <f>'5 Driver Data'!C2448</f>
        <v>0</v>
      </c>
      <c r="D2448" s="192">
        <f>'5 Driver Data'!D2448</f>
        <v>0</v>
      </c>
      <c r="E2448" s="191">
        <f>'5 Driver Data'!E2448</f>
        <v>0</v>
      </c>
      <c r="F2448" s="191">
        <f>'5 Driver Data'!F2448</f>
        <v>0</v>
      </c>
      <c r="G2448" s="191">
        <f>'5 Driver Data'!G2448</f>
        <v>0</v>
      </c>
      <c r="H2448" s="191">
        <f>'5 Driver Data'!H2448</f>
        <v>0</v>
      </c>
      <c r="I2448" s="191">
        <f>'5 Driver Data'!I2448</f>
        <v>0</v>
      </c>
      <c r="J2448" s="191">
        <f>'5 Driver Data'!J2448</f>
        <v>0</v>
      </c>
      <c r="K2448" s="206">
        <f>'5 Driver Data'!K2448</f>
        <v>0</v>
      </c>
      <c r="L2448" s="1"/>
      <c r="M2448" s="216" t="str">
        <f>IF(D2448=0,"Blank",'3 Model Input'!E$44*'3 Model Input'!E$45)</f>
        <v>Blank</v>
      </c>
      <c r="N2448" s="197" t="str">
        <f t="shared" si="400"/>
        <v>Blank</v>
      </c>
      <c r="O2448" s="197" t="str">
        <f>IF(D2448=0,"Blank",'3 Model Input'!E$49*(1-'3 Model Input'!E$51))</f>
        <v>Blank</v>
      </c>
      <c r="P2448" s="197" t="str">
        <f t="shared" si="401"/>
        <v>Blank</v>
      </c>
      <c r="Q2448" s="197" t="str">
        <f>IF(D2448=0,"Blank",IF(D2448="BEV",E2448*(1-'3 Model Input'!E$54), E2448))</f>
        <v>Blank</v>
      </c>
      <c r="R2448" s="198" t="str">
        <f>IF(D2448=0,"Blank",IF(D2448="PHEV",F2448/G2448,F2448*(1-'3 Model Input'!E$54)/G2448))</f>
        <v>Blank</v>
      </c>
      <c r="S2448" s="198" t="str">
        <f>IF(D2448=0,"Blank",IF(D2448="PHEV",MIN(M2448,E2448),MIN(M2448,(E2448*(1-'3 Model Input'!E$54)))))</f>
        <v>Blank</v>
      </c>
      <c r="T2448" s="217" t="str">
        <f t="shared" si="402"/>
        <v>Blank</v>
      </c>
      <c r="U2448" s="89"/>
      <c r="V2448" s="216" t="str">
        <f>IF(D2448=0,"Blank",P2448*'3 Model Input'!E$50)</f>
        <v>Blank</v>
      </c>
      <c r="W2448" s="197" t="str">
        <f t="shared" si="403"/>
        <v>Blank</v>
      </c>
      <c r="X2448" s="197" t="str">
        <f t="shared" si="404"/>
        <v>Blank</v>
      </c>
      <c r="Y2448" s="197" t="str">
        <f t="shared" si="405"/>
        <v>Blank</v>
      </c>
      <c r="Z2448" s="197" t="str">
        <f t="shared" si="406"/>
        <v>Blank</v>
      </c>
      <c r="AA2448" s="223" t="str" cm="1">
        <f t="array" ref="AA2448">_xlfn.IFS(ISTEXT('3 Model Input'!F$70),"Missing",ISTEXT('3 Model Input'!I$70),"Missing",ISNUMBER('3 Model Input'!K$70),'3 Model Input'!K$70*P2448)</f>
        <v>Missing</v>
      </c>
      <c r="AB2448" s="89"/>
      <c r="AC2448" s="227" t="str" cm="1">
        <f t="array" ref="AC2448">IF(D2448=0,"Blank",_xlfn.IFS('3 Model Input'!E$61=1,(V2448*G2448)/T2448,'3 Model Input'!E$61=2,(W2448*G2448)/T2448,'3 Model Input'!E$61=3,(X2448*G2448)/T2448,'3 Model Input'!E$61=4,(Y2448*G2448)/T2448,'3 Model Input'!E$61=5,(Z2448*G2448)/T2448, ISTEXT('3 Model Input'!E$61),"Missing",'3 Model Input'!E$61=6,(AA2448*G2448)/T2448))</f>
        <v>Blank</v>
      </c>
      <c r="AD2448" s="202" t="str">
        <f t="shared" si="407"/>
        <v>Blank</v>
      </c>
      <c r="AE2448" s="202" t="str">
        <f t="shared" si="408"/>
        <v>Blank</v>
      </c>
      <c r="AF2448" s="217" t="str">
        <f t="shared" si="409"/>
        <v>Blank</v>
      </c>
      <c r="AG2448" s="9" t="str" cm="1">
        <f t="array" ref="AG2448">_xlfn.IFS(ISNUMBER(AC2448), "", ISNUMBER(SEARCH("Blank", AC2448)), "", ISERROR(AC2448), "Bad input on tab 3")</f>
        <v/>
      </c>
    </row>
    <row r="2449" spans="2:33" ht="15" customHeight="1" x14ac:dyDescent="0.75">
      <c r="B2449" s="205" t="str">
        <f>'5 Driver Data'!B2449</f>
        <v>2441</v>
      </c>
      <c r="C2449" s="193">
        <f>'5 Driver Data'!C2449</f>
        <v>0</v>
      </c>
      <c r="D2449" s="192">
        <f>'5 Driver Data'!D2449</f>
        <v>0</v>
      </c>
      <c r="E2449" s="191">
        <f>'5 Driver Data'!E2449</f>
        <v>0</v>
      </c>
      <c r="F2449" s="191">
        <f>'5 Driver Data'!F2449</f>
        <v>0</v>
      </c>
      <c r="G2449" s="191">
        <f>'5 Driver Data'!G2449</f>
        <v>0</v>
      </c>
      <c r="H2449" s="191">
        <f>'5 Driver Data'!H2449</f>
        <v>0</v>
      </c>
      <c r="I2449" s="191">
        <f>'5 Driver Data'!I2449</f>
        <v>0</v>
      </c>
      <c r="J2449" s="191">
        <f>'5 Driver Data'!J2449</f>
        <v>0</v>
      </c>
      <c r="K2449" s="206">
        <f>'5 Driver Data'!K2449</f>
        <v>0</v>
      </c>
      <c r="L2449" s="1"/>
      <c r="M2449" s="216" t="str">
        <f>IF(D2449=0,"Blank",'3 Model Input'!E$44*'3 Model Input'!E$45)</f>
        <v>Blank</v>
      </c>
      <c r="N2449" s="197" t="str">
        <f t="shared" si="400"/>
        <v>Blank</v>
      </c>
      <c r="O2449" s="197" t="str">
        <f>IF(D2449=0,"Blank",'3 Model Input'!E$49*(1-'3 Model Input'!E$51))</f>
        <v>Blank</v>
      </c>
      <c r="P2449" s="197" t="str">
        <f t="shared" si="401"/>
        <v>Blank</v>
      </c>
      <c r="Q2449" s="197" t="str">
        <f>IF(D2449=0,"Blank",IF(D2449="BEV",E2449*(1-'3 Model Input'!E$54), E2449))</f>
        <v>Blank</v>
      </c>
      <c r="R2449" s="198" t="str">
        <f>IF(D2449=0,"Blank",IF(D2449="PHEV",F2449/G2449,F2449*(1-'3 Model Input'!E$54)/G2449))</f>
        <v>Blank</v>
      </c>
      <c r="S2449" s="198" t="str">
        <f>IF(D2449=0,"Blank",IF(D2449="PHEV",MIN(M2449,E2449),MIN(M2449,(E2449*(1-'3 Model Input'!E$54)))))</f>
        <v>Blank</v>
      </c>
      <c r="T2449" s="217" t="str">
        <f t="shared" si="402"/>
        <v>Blank</v>
      </c>
      <c r="U2449" s="89"/>
      <c r="V2449" s="216" t="str">
        <f>IF(D2449=0,"Blank",P2449*'3 Model Input'!E$50)</f>
        <v>Blank</v>
      </c>
      <c r="W2449" s="197" t="str">
        <f t="shared" si="403"/>
        <v>Blank</v>
      </c>
      <c r="X2449" s="197" t="str">
        <f t="shared" si="404"/>
        <v>Blank</v>
      </c>
      <c r="Y2449" s="197" t="str">
        <f t="shared" si="405"/>
        <v>Blank</v>
      </c>
      <c r="Z2449" s="197" t="str">
        <f t="shared" si="406"/>
        <v>Blank</v>
      </c>
      <c r="AA2449" s="223" t="str" cm="1">
        <f t="array" ref="AA2449">_xlfn.IFS(ISTEXT('3 Model Input'!F$70),"Missing",ISTEXT('3 Model Input'!I$70),"Missing",ISNUMBER('3 Model Input'!K$70),'3 Model Input'!K$70*P2449)</f>
        <v>Missing</v>
      </c>
      <c r="AB2449" s="89"/>
      <c r="AC2449" s="227" t="str" cm="1">
        <f t="array" ref="AC2449">IF(D2449=0,"Blank",_xlfn.IFS('3 Model Input'!E$61=1,(V2449*G2449)/T2449,'3 Model Input'!E$61=2,(W2449*G2449)/T2449,'3 Model Input'!E$61=3,(X2449*G2449)/T2449,'3 Model Input'!E$61=4,(Y2449*G2449)/T2449,'3 Model Input'!E$61=5,(Z2449*G2449)/T2449, ISTEXT('3 Model Input'!E$61),"Missing",'3 Model Input'!E$61=6,(AA2449*G2449)/T2449))</f>
        <v>Blank</v>
      </c>
      <c r="AD2449" s="202" t="str">
        <f t="shared" si="407"/>
        <v>Blank</v>
      </c>
      <c r="AE2449" s="202" t="str">
        <f t="shared" si="408"/>
        <v>Blank</v>
      </c>
      <c r="AF2449" s="217" t="str">
        <f t="shared" si="409"/>
        <v>Blank</v>
      </c>
      <c r="AG2449" s="9" t="str" cm="1">
        <f t="array" ref="AG2449">_xlfn.IFS(ISNUMBER(AC2449), "", ISNUMBER(SEARCH("Blank", AC2449)), "", ISERROR(AC2449), "Bad input on tab 3")</f>
        <v/>
      </c>
    </row>
    <row r="2450" spans="2:33" ht="15" customHeight="1" x14ac:dyDescent="0.75">
      <c r="B2450" s="205" t="str">
        <f>'5 Driver Data'!B2450</f>
        <v>2442</v>
      </c>
      <c r="C2450" s="193">
        <f>'5 Driver Data'!C2450</f>
        <v>0</v>
      </c>
      <c r="D2450" s="192">
        <f>'5 Driver Data'!D2450</f>
        <v>0</v>
      </c>
      <c r="E2450" s="191">
        <f>'5 Driver Data'!E2450</f>
        <v>0</v>
      </c>
      <c r="F2450" s="191">
        <f>'5 Driver Data'!F2450</f>
        <v>0</v>
      </c>
      <c r="G2450" s="191">
        <f>'5 Driver Data'!G2450</f>
        <v>0</v>
      </c>
      <c r="H2450" s="191">
        <f>'5 Driver Data'!H2450</f>
        <v>0</v>
      </c>
      <c r="I2450" s="191">
        <f>'5 Driver Data'!I2450</f>
        <v>0</v>
      </c>
      <c r="J2450" s="191">
        <f>'5 Driver Data'!J2450</f>
        <v>0</v>
      </c>
      <c r="K2450" s="206">
        <f>'5 Driver Data'!K2450</f>
        <v>0</v>
      </c>
      <c r="L2450" s="1"/>
      <c r="M2450" s="216" t="str">
        <f>IF(D2450=0,"Blank",'3 Model Input'!E$44*'3 Model Input'!E$45)</f>
        <v>Blank</v>
      </c>
      <c r="N2450" s="197" t="str">
        <f t="shared" si="400"/>
        <v>Blank</v>
      </c>
      <c r="O2450" s="197" t="str">
        <f>IF(D2450=0,"Blank",'3 Model Input'!E$49*(1-'3 Model Input'!E$51))</f>
        <v>Blank</v>
      </c>
      <c r="P2450" s="197" t="str">
        <f t="shared" si="401"/>
        <v>Blank</v>
      </c>
      <c r="Q2450" s="197" t="str">
        <f>IF(D2450=0,"Blank",IF(D2450="BEV",E2450*(1-'3 Model Input'!E$54), E2450))</f>
        <v>Blank</v>
      </c>
      <c r="R2450" s="198" t="str">
        <f>IF(D2450=0,"Blank",IF(D2450="PHEV",F2450/G2450,F2450*(1-'3 Model Input'!E$54)/G2450))</f>
        <v>Blank</v>
      </c>
      <c r="S2450" s="198" t="str">
        <f>IF(D2450=0,"Blank",IF(D2450="PHEV",MIN(M2450,E2450),MIN(M2450,(E2450*(1-'3 Model Input'!E$54)))))</f>
        <v>Blank</v>
      </c>
      <c r="T2450" s="217" t="str">
        <f t="shared" si="402"/>
        <v>Blank</v>
      </c>
      <c r="U2450" s="89"/>
      <c r="V2450" s="216" t="str">
        <f>IF(D2450=0,"Blank",P2450*'3 Model Input'!E$50)</f>
        <v>Blank</v>
      </c>
      <c r="W2450" s="197" t="str">
        <f t="shared" si="403"/>
        <v>Blank</v>
      </c>
      <c r="X2450" s="197" t="str">
        <f t="shared" si="404"/>
        <v>Blank</v>
      </c>
      <c r="Y2450" s="197" t="str">
        <f t="shared" si="405"/>
        <v>Blank</v>
      </c>
      <c r="Z2450" s="197" t="str">
        <f t="shared" si="406"/>
        <v>Blank</v>
      </c>
      <c r="AA2450" s="223" t="str" cm="1">
        <f t="array" ref="AA2450">_xlfn.IFS(ISTEXT('3 Model Input'!F$70),"Missing",ISTEXT('3 Model Input'!I$70),"Missing",ISNUMBER('3 Model Input'!K$70),'3 Model Input'!K$70*P2450)</f>
        <v>Missing</v>
      </c>
      <c r="AB2450" s="89"/>
      <c r="AC2450" s="227" t="str" cm="1">
        <f t="array" ref="AC2450">IF(D2450=0,"Blank",_xlfn.IFS('3 Model Input'!E$61=1,(V2450*G2450)/T2450,'3 Model Input'!E$61=2,(W2450*G2450)/T2450,'3 Model Input'!E$61=3,(X2450*G2450)/T2450,'3 Model Input'!E$61=4,(Y2450*G2450)/T2450,'3 Model Input'!E$61=5,(Z2450*G2450)/T2450, ISTEXT('3 Model Input'!E$61),"Missing",'3 Model Input'!E$61=6,(AA2450*G2450)/T2450))</f>
        <v>Blank</v>
      </c>
      <c r="AD2450" s="202" t="str">
        <f t="shared" si="407"/>
        <v>Blank</v>
      </c>
      <c r="AE2450" s="202" t="str">
        <f t="shared" si="408"/>
        <v>Blank</v>
      </c>
      <c r="AF2450" s="217" t="str">
        <f t="shared" si="409"/>
        <v>Blank</v>
      </c>
      <c r="AG2450" s="9" t="str" cm="1">
        <f t="array" ref="AG2450">_xlfn.IFS(ISNUMBER(AC2450), "", ISNUMBER(SEARCH("Blank", AC2450)), "", ISERROR(AC2450), "Bad input on tab 3")</f>
        <v/>
      </c>
    </row>
    <row r="2451" spans="2:33" ht="15" customHeight="1" x14ac:dyDescent="0.75">
      <c r="B2451" s="205" t="str">
        <f>'5 Driver Data'!B2451</f>
        <v>2443</v>
      </c>
      <c r="C2451" s="193">
        <f>'5 Driver Data'!C2451</f>
        <v>0</v>
      </c>
      <c r="D2451" s="192">
        <f>'5 Driver Data'!D2451</f>
        <v>0</v>
      </c>
      <c r="E2451" s="191">
        <f>'5 Driver Data'!E2451</f>
        <v>0</v>
      </c>
      <c r="F2451" s="191">
        <f>'5 Driver Data'!F2451</f>
        <v>0</v>
      </c>
      <c r="G2451" s="191">
        <f>'5 Driver Data'!G2451</f>
        <v>0</v>
      </c>
      <c r="H2451" s="191">
        <f>'5 Driver Data'!H2451</f>
        <v>0</v>
      </c>
      <c r="I2451" s="191">
        <f>'5 Driver Data'!I2451</f>
        <v>0</v>
      </c>
      <c r="J2451" s="191">
        <f>'5 Driver Data'!J2451</f>
        <v>0</v>
      </c>
      <c r="K2451" s="206">
        <f>'5 Driver Data'!K2451</f>
        <v>0</v>
      </c>
      <c r="L2451" s="1"/>
      <c r="M2451" s="216" t="str">
        <f>IF(D2451=0,"Blank",'3 Model Input'!E$44*'3 Model Input'!E$45)</f>
        <v>Blank</v>
      </c>
      <c r="N2451" s="197" t="str">
        <f t="shared" si="400"/>
        <v>Blank</v>
      </c>
      <c r="O2451" s="197" t="str">
        <f>IF(D2451=0,"Blank",'3 Model Input'!E$49*(1-'3 Model Input'!E$51))</f>
        <v>Blank</v>
      </c>
      <c r="P2451" s="197" t="str">
        <f t="shared" si="401"/>
        <v>Blank</v>
      </c>
      <c r="Q2451" s="197" t="str">
        <f>IF(D2451=0,"Blank",IF(D2451="BEV",E2451*(1-'3 Model Input'!E$54), E2451))</f>
        <v>Blank</v>
      </c>
      <c r="R2451" s="198" t="str">
        <f>IF(D2451=0,"Blank",IF(D2451="PHEV",F2451/G2451,F2451*(1-'3 Model Input'!E$54)/G2451))</f>
        <v>Blank</v>
      </c>
      <c r="S2451" s="198" t="str">
        <f>IF(D2451=0,"Blank",IF(D2451="PHEV",MIN(M2451,E2451),MIN(M2451,(E2451*(1-'3 Model Input'!E$54)))))</f>
        <v>Blank</v>
      </c>
      <c r="T2451" s="217" t="str">
        <f t="shared" si="402"/>
        <v>Blank</v>
      </c>
      <c r="U2451" s="89"/>
      <c r="V2451" s="216" t="str">
        <f>IF(D2451=0,"Blank",P2451*'3 Model Input'!E$50)</f>
        <v>Blank</v>
      </c>
      <c r="W2451" s="197" t="str">
        <f t="shared" si="403"/>
        <v>Blank</v>
      </c>
      <c r="X2451" s="197" t="str">
        <f t="shared" si="404"/>
        <v>Blank</v>
      </c>
      <c r="Y2451" s="197" t="str">
        <f t="shared" si="405"/>
        <v>Blank</v>
      </c>
      <c r="Z2451" s="197" t="str">
        <f t="shared" si="406"/>
        <v>Blank</v>
      </c>
      <c r="AA2451" s="223" t="str" cm="1">
        <f t="array" ref="AA2451">_xlfn.IFS(ISTEXT('3 Model Input'!F$70),"Missing",ISTEXT('3 Model Input'!I$70),"Missing",ISNUMBER('3 Model Input'!K$70),'3 Model Input'!K$70*P2451)</f>
        <v>Missing</v>
      </c>
      <c r="AB2451" s="89"/>
      <c r="AC2451" s="227" t="str" cm="1">
        <f t="array" ref="AC2451">IF(D2451=0,"Blank",_xlfn.IFS('3 Model Input'!E$61=1,(V2451*G2451)/T2451,'3 Model Input'!E$61=2,(W2451*G2451)/T2451,'3 Model Input'!E$61=3,(X2451*G2451)/T2451,'3 Model Input'!E$61=4,(Y2451*G2451)/T2451,'3 Model Input'!E$61=5,(Z2451*G2451)/T2451, ISTEXT('3 Model Input'!E$61),"Missing",'3 Model Input'!E$61=6,(AA2451*G2451)/T2451))</f>
        <v>Blank</v>
      </c>
      <c r="AD2451" s="202" t="str">
        <f t="shared" si="407"/>
        <v>Blank</v>
      </c>
      <c r="AE2451" s="202" t="str">
        <f t="shared" si="408"/>
        <v>Blank</v>
      </c>
      <c r="AF2451" s="217" t="str">
        <f t="shared" si="409"/>
        <v>Blank</v>
      </c>
      <c r="AG2451" s="9" t="str" cm="1">
        <f t="array" ref="AG2451">_xlfn.IFS(ISNUMBER(AC2451), "", ISNUMBER(SEARCH("Blank", AC2451)), "", ISERROR(AC2451), "Bad input on tab 3")</f>
        <v/>
      </c>
    </row>
    <row r="2452" spans="2:33" ht="15" customHeight="1" x14ac:dyDescent="0.75">
      <c r="B2452" s="205" t="str">
        <f>'5 Driver Data'!B2452</f>
        <v>2444</v>
      </c>
      <c r="C2452" s="193">
        <f>'5 Driver Data'!C2452</f>
        <v>0</v>
      </c>
      <c r="D2452" s="192">
        <f>'5 Driver Data'!D2452</f>
        <v>0</v>
      </c>
      <c r="E2452" s="191">
        <f>'5 Driver Data'!E2452</f>
        <v>0</v>
      </c>
      <c r="F2452" s="191">
        <f>'5 Driver Data'!F2452</f>
        <v>0</v>
      </c>
      <c r="G2452" s="191">
        <f>'5 Driver Data'!G2452</f>
        <v>0</v>
      </c>
      <c r="H2452" s="191">
        <f>'5 Driver Data'!H2452</f>
        <v>0</v>
      </c>
      <c r="I2452" s="191">
        <f>'5 Driver Data'!I2452</f>
        <v>0</v>
      </c>
      <c r="J2452" s="191">
        <f>'5 Driver Data'!J2452</f>
        <v>0</v>
      </c>
      <c r="K2452" s="206">
        <f>'5 Driver Data'!K2452</f>
        <v>0</v>
      </c>
      <c r="L2452" s="1"/>
      <c r="M2452" s="216" t="str">
        <f>IF(D2452=0,"Blank",'3 Model Input'!E$44*'3 Model Input'!E$45)</f>
        <v>Blank</v>
      </c>
      <c r="N2452" s="197" t="str">
        <f t="shared" si="400"/>
        <v>Blank</v>
      </c>
      <c r="O2452" s="197" t="str">
        <f>IF(D2452=0,"Blank",'3 Model Input'!E$49*(1-'3 Model Input'!E$51))</f>
        <v>Blank</v>
      </c>
      <c r="P2452" s="197" t="str">
        <f t="shared" si="401"/>
        <v>Blank</v>
      </c>
      <c r="Q2452" s="197" t="str">
        <f>IF(D2452=0,"Blank",IF(D2452="BEV",E2452*(1-'3 Model Input'!E$54), E2452))</f>
        <v>Blank</v>
      </c>
      <c r="R2452" s="198" t="str">
        <f>IF(D2452=0,"Blank",IF(D2452="PHEV",F2452/G2452,F2452*(1-'3 Model Input'!E$54)/G2452))</f>
        <v>Blank</v>
      </c>
      <c r="S2452" s="198" t="str">
        <f>IF(D2452=0,"Blank",IF(D2452="PHEV",MIN(M2452,E2452),MIN(M2452,(E2452*(1-'3 Model Input'!E$54)))))</f>
        <v>Blank</v>
      </c>
      <c r="T2452" s="217" t="str">
        <f t="shared" si="402"/>
        <v>Blank</v>
      </c>
      <c r="U2452" s="89"/>
      <c r="V2452" s="216" t="str">
        <f>IF(D2452=0,"Blank",P2452*'3 Model Input'!E$50)</f>
        <v>Blank</v>
      </c>
      <c r="W2452" s="197" t="str">
        <f t="shared" si="403"/>
        <v>Blank</v>
      </c>
      <c r="X2452" s="197" t="str">
        <f t="shared" si="404"/>
        <v>Blank</v>
      </c>
      <c r="Y2452" s="197" t="str">
        <f t="shared" si="405"/>
        <v>Blank</v>
      </c>
      <c r="Z2452" s="197" t="str">
        <f t="shared" si="406"/>
        <v>Blank</v>
      </c>
      <c r="AA2452" s="223" t="str" cm="1">
        <f t="array" ref="AA2452">_xlfn.IFS(ISTEXT('3 Model Input'!F$70),"Missing",ISTEXT('3 Model Input'!I$70),"Missing",ISNUMBER('3 Model Input'!K$70),'3 Model Input'!K$70*P2452)</f>
        <v>Missing</v>
      </c>
      <c r="AB2452" s="89"/>
      <c r="AC2452" s="227" t="str" cm="1">
        <f t="array" ref="AC2452">IF(D2452=0,"Blank",_xlfn.IFS('3 Model Input'!E$61=1,(V2452*G2452)/T2452,'3 Model Input'!E$61=2,(W2452*G2452)/T2452,'3 Model Input'!E$61=3,(X2452*G2452)/T2452,'3 Model Input'!E$61=4,(Y2452*G2452)/T2452,'3 Model Input'!E$61=5,(Z2452*G2452)/T2452, ISTEXT('3 Model Input'!E$61),"Missing",'3 Model Input'!E$61=6,(AA2452*G2452)/T2452))</f>
        <v>Blank</v>
      </c>
      <c r="AD2452" s="202" t="str">
        <f t="shared" si="407"/>
        <v>Blank</v>
      </c>
      <c r="AE2452" s="202" t="str">
        <f t="shared" si="408"/>
        <v>Blank</v>
      </c>
      <c r="AF2452" s="217" t="str">
        <f t="shared" si="409"/>
        <v>Blank</v>
      </c>
      <c r="AG2452" s="9" t="str" cm="1">
        <f t="array" ref="AG2452">_xlfn.IFS(ISNUMBER(AC2452), "", ISNUMBER(SEARCH("Blank", AC2452)), "", ISERROR(AC2452), "Bad input on tab 3")</f>
        <v/>
      </c>
    </row>
    <row r="2453" spans="2:33" ht="15" customHeight="1" x14ac:dyDescent="0.75">
      <c r="B2453" s="205" t="str">
        <f>'5 Driver Data'!B2453</f>
        <v>2445</v>
      </c>
      <c r="C2453" s="193">
        <f>'5 Driver Data'!C2453</f>
        <v>0</v>
      </c>
      <c r="D2453" s="192">
        <f>'5 Driver Data'!D2453</f>
        <v>0</v>
      </c>
      <c r="E2453" s="191">
        <f>'5 Driver Data'!E2453</f>
        <v>0</v>
      </c>
      <c r="F2453" s="191">
        <f>'5 Driver Data'!F2453</f>
        <v>0</v>
      </c>
      <c r="G2453" s="191">
        <f>'5 Driver Data'!G2453</f>
        <v>0</v>
      </c>
      <c r="H2453" s="191">
        <f>'5 Driver Data'!H2453</f>
        <v>0</v>
      </c>
      <c r="I2453" s="191">
        <f>'5 Driver Data'!I2453</f>
        <v>0</v>
      </c>
      <c r="J2453" s="191">
        <f>'5 Driver Data'!J2453</f>
        <v>0</v>
      </c>
      <c r="K2453" s="206">
        <f>'5 Driver Data'!K2453</f>
        <v>0</v>
      </c>
      <c r="L2453" s="1"/>
      <c r="M2453" s="216" t="str">
        <f>IF(D2453=0,"Blank",'3 Model Input'!E$44*'3 Model Input'!E$45)</f>
        <v>Blank</v>
      </c>
      <c r="N2453" s="197" t="str">
        <f t="shared" si="400"/>
        <v>Blank</v>
      </c>
      <c r="O2453" s="197" t="str">
        <f>IF(D2453=0,"Blank",'3 Model Input'!E$49*(1-'3 Model Input'!E$51))</f>
        <v>Blank</v>
      </c>
      <c r="P2453" s="197" t="str">
        <f t="shared" si="401"/>
        <v>Blank</v>
      </c>
      <c r="Q2453" s="197" t="str">
        <f>IF(D2453=0,"Blank",IF(D2453="BEV",E2453*(1-'3 Model Input'!E$54), E2453))</f>
        <v>Blank</v>
      </c>
      <c r="R2453" s="198" t="str">
        <f>IF(D2453=0,"Blank",IF(D2453="PHEV",F2453/G2453,F2453*(1-'3 Model Input'!E$54)/G2453))</f>
        <v>Blank</v>
      </c>
      <c r="S2453" s="198" t="str">
        <f>IF(D2453=0,"Blank",IF(D2453="PHEV",MIN(M2453,E2453),MIN(M2453,(E2453*(1-'3 Model Input'!E$54)))))</f>
        <v>Blank</v>
      </c>
      <c r="T2453" s="217" t="str">
        <f t="shared" si="402"/>
        <v>Blank</v>
      </c>
      <c r="U2453" s="89"/>
      <c r="V2453" s="216" t="str">
        <f>IF(D2453=0,"Blank",P2453*'3 Model Input'!E$50)</f>
        <v>Blank</v>
      </c>
      <c r="W2453" s="197" t="str">
        <f t="shared" si="403"/>
        <v>Blank</v>
      </c>
      <c r="X2453" s="197" t="str">
        <f t="shared" si="404"/>
        <v>Blank</v>
      </c>
      <c r="Y2453" s="197" t="str">
        <f t="shared" si="405"/>
        <v>Blank</v>
      </c>
      <c r="Z2453" s="197" t="str">
        <f t="shared" si="406"/>
        <v>Blank</v>
      </c>
      <c r="AA2453" s="223" t="str" cm="1">
        <f t="array" ref="AA2453">_xlfn.IFS(ISTEXT('3 Model Input'!F$70),"Missing",ISTEXT('3 Model Input'!I$70),"Missing",ISNUMBER('3 Model Input'!K$70),'3 Model Input'!K$70*P2453)</f>
        <v>Missing</v>
      </c>
      <c r="AB2453" s="89"/>
      <c r="AC2453" s="227" t="str" cm="1">
        <f t="array" ref="AC2453">IF(D2453=0,"Blank",_xlfn.IFS('3 Model Input'!E$61=1,(V2453*G2453)/T2453,'3 Model Input'!E$61=2,(W2453*G2453)/T2453,'3 Model Input'!E$61=3,(X2453*G2453)/T2453,'3 Model Input'!E$61=4,(Y2453*G2453)/T2453,'3 Model Input'!E$61=5,(Z2453*G2453)/T2453, ISTEXT('3 Model Input'!E$61),"Missing",'3 Model Input'!E$61=6,(AA2453*G2453)/T2453))</f>
        <v>Blank</v>
      </c>
      <c r="AD2453" s="202" t="str">
        <f t="shared" si="407"/>
        <v>Blank</v>
      </c>
      <c r="AE2453" s="202" t="str">
        <f t="shared" si="408"/>
        <v>Blank</v>
      </c>
      <c r="AF2453" s="217" t="str">
        <f t="shared" si="409"/>
        <v>Blank</v>
      </c>
      <c r="AG2453" s="9" t="str" cm="1">
        <f t="array" ref="AG2453">_xlfn.IFS(ISNUMBER(AC2453), "", ISNUMBER(SEARCH("Blank", AC2453)), "", ISERROR(AC2453), "Bad input on tab 3")</f>
        <v/>
      </c>
    </row>
    <row r="2454" spans="2:33" ht="15" customHeight="1" x14ac:dyDescent="0.75">
      <c r="B2454" s="205" t="str">
        <f>'5 Driver Data'!B2454</f>
        <v>2446</v>
      </c>
      <c r="C2454" s="193">
        <f>'5 Driver Data'!C2454</f>
        <v>0</v>
      </c>
      <c r="D2454" s="192">
        <f>'5 Driver Data'!D2454</f>
        <v>0</v>
      </c>
      <c r="E2454" s="191">
        <f>'5 Driver Data'!E2454</f>
        <v>0</v>
      </c>
      <c r="F2454" s="191">
        <f>'5 Driver Data'!F2454</f>
        <v>0</v>
      </c>
      <c r="G2454" s="191">
        <f>'5 Driver Data'!G2454</f>
        <v>0</v>
      </c>
      <c r="H2454" s="191">
        <f>'5 Driver Data'!H2454</f>
        <v>0</v>
      </c>
      <c r="I2454" s="191">
        <f>'5 Driver Data'!I2454</f>
        <v>0</v>
      </c>
      <c r="J2454" s="191">
        <f>'5 Driver Data'!J2454</f>
        <v>0</v>
      </c>
      <c r="K2454" s="206">
        <f>'5 Driver Data'!K2454</f>
        <v>0</v>
      </c>
      <c r="L2454" s="1"/>
      <c r="M2454" s="216" t="str">
        <f>IF(D2454=0,"Blank",'3 Model Input'!E$44*'3 Model Input'!E$45)</f>
        <v>Blank</v>
      </c>
      <c r="N2454" s="197" t="str">
        <f t="shared" si="400"/>
        <v>Blank</v>
      </c>
      <c r="O2454" s="197" t="str">
        <f>IF(D2454=0,"Blank",'3 Model Input'!E$49*(1-'3 Model Input'!E$51))</f>
        <v>Blank</v>
      </c>
      <c r="P2454" s="197" t="str">
        <f t="shared" si="401"/>
        <v>Blank</v>
      </c>
      <c r="Q2454" s="197" t="str">
        <f>IF(D2454=0,"Blank",IF(D2454="BEV",E2454*(1-'3 Model Input'!E$54), E2454))</f>
        <v>Blank</v>
      </c>
      <c r="R2454" s="198" t="str">
        <f>IF(D2454=0,"Blank",IF(D2454="PHEV",F2454/G2454,F2454*(1-'3 Model Input'!E$54)/G2454))</f>
        <v>Blank</v>
      </c>
      <c r="S2454" s="198" t="str">
        <f>IF(D2454=0,"Blank",IF(D2454="PHEV",MIN(M2454,E2454),MIN(M2454,(E2454*(1-'3 Model Input'!E$54)))))</f>
        <v>Blank</v>
      </c>
      <c r="T2454" s="217" t="str">
        <f t="shared" si="402"/>
        <v>Blank</v>
      </c>
      <c r="U2454" s="89"/>
      <c r="V2454" s="216" t="str">
        <f>IF(D2454=0,"Blank",P2454*'3 Model Input'!E$50)</f>
        <v>Blank</v>
      </c>
      <c r="W2454" s="197" t="str">
        <f t="shared" si="403"/>
        <v>Blank</v>
      </c>
      <c r="X2454" s="197" t="str">
        <f t="shared" si="404"/>
        <v>Blank</v>
      </c>
      <c r="Y2454" s="197" t="str">
        <f t="shared" si="405"/>
        <v>Blank</v>
      </c>
      <c r="Z2454" s="197" t="str">
        <f t="shared" si="406"/>
        <v>Blank</v>
      </c>
      <c r="AA2454" s="223" t="str" cm="1">
        <f t="array" ref="AA2454">_xlfn.IFS(ISTEXT('3 Model Input'!F$70),"Missing",ISTEXT('3 Model Input'!I$70),"Missing",ISNUMBER('3 Model Input'!K$70),'3 Model Input'!K$70*P2454)</f>
        <v>Missing</v>
      </c>
      <c r="AB2454" s="89"/>
      <c r="AC2454" s="227" t="str" cm="1">
        <f t="array" ref="AC2454">IF(D2454=0,"Blank",_xlfn.IFS('3 Model Input'!E$61=1,(V2454*G2454)/T2454,'3 Model Input'!E$61=2,(W2454*G2454)/T2454,'3 Model Input'!E$61=3,(X2454*G2454)/T2454,'3 Model Input'!E$61=4,(Y2454*G2454)/T2454,'3 Model Input'!E$61=5,(Z2454*G2454)/T2454, ISTEXT('3 Model Input'!E$61),"Missing",'3 Model Input'!E$61=6,(AA2454*G2454)/T2454))</f>
        <v>Blank</v>
      </c>
      <c r="AD2454" s="202" t="str">
        <f t="shared" si="407"/>
        <v>Blank</v>
      </c>
      <c r="AE2454" s="202" t="str">
        <f t="shared" si="408"/>
        <v>Blank</v>
      </c>
      <c r="AF2454" s="217" t="str">
        <f t="shared" si="409"/>
        <v>Blank</v>
      </c>
      <c r="AG2454" s="9" t="str" cm="1">
        <f t="array" ref="AG2454">_xlfn.IFS(ISNUMBER(AC2454), "", ISNUMBER(SEARCH("Blank", AC2454)), "", ISERROR(AC2454), "Bad input on tab 3")</f>
        <v/>
      </c>
    </row>
    <row r="2455" spans="2:33" ht="15" customHeight="1" x14ac:dyDescent="0.75">
      <c r="B2455" s="205" t="str">
        <f>'5 Driver Data'!B2455</f>
        <v>2447</v>
      </c>
      <c r="C2455" s="193">
        <f>'5 Driver Data'!C2455</f>
        <v>0</v>
      </c>
      <c r="D2455" s="192">
        <f>'5 Driver Data'!D2455</f>
        <v>0</v>
      </c>
      <c r="E2455" s="191">
        <f>'5 Driver Data'!E2455</f>
        <v>0</v>
      </c>
      <c r="F2455" s="191">
        <f>'5 Driver Data'!F2455</f>
        <v>0</v>
      </c>
      <c r="G2455" s="191">
        <f>'5 Driver Data'!G2455</f>
        <v>0</v>
      </c>
      <c r="H2455" s="191">
        <f>'5 Driver Data'!H2455</f>
        <v>0</v>
      </c>
      <c r="I2455" s="191">
        <f>'5 Driver Data'!I2455</f>
        <v>0</v>
      </c>
      <c r="J2455" s="191">
        <f>'5 Driver Data'!J2455</f>
        <v>0</v>
      </c>
      <c r="K2455" s="206">
        <f>'5 Driver Data'!K2455</f>
        <v>0</v>
      </c>
      <c r="L2455" s="1"/>
      <c r="M2455" s="216" t="str">
        <f>IF(D2455=0,"Blank",'3 Model Input'!E$44*'3 Model Input'!E$45)</f>
        <v>Blank</v>
      </c>
      <c r="N2455" s="197" t="str">
        <f t="shared" si="400"/>
        <v>Blank</v>
      </c>
      <c r="O2455" s="197" t="str">
        <f>IF(D2455=0,"Blank",'3 Model Input'!E$49*(1-'3 Model Input'!E$51))</f>
        <v>Blank</v>
      </c>
      <c r="P2455" s="197" t="str">
        <f t="shared" si="401"/>
        <v>Blank</v>
      </c>
      <c r="Q2455" s="197" t="str">
        <f>IF(D2455=0,"Blank",IF(D2455="BEV",E2455*(1-'3 Model Input'!E$54), E2455))</f>
        <v>Blank</v>
      </c>
      <c r="R2455" s="198" t="str">
        <f>IF(D2455=0,"Blank",IF(D2455="PHEV",F2455/G2455,F2455*(1-'3 Model Input'!E$54)/G2455))</f>
        <v>Blank</v>
      </c>
      <c r="S2455" s="198" t="str">
        <f>IF(D2455=0,"Blank",IF(D2455="PHEV",MIN(M2455,E2455),MIN(M2455,(E2455*(1-'3 Model Input'!E$54)))))</f>
        <v>Blank</v>
      </c>
      <c r="T2455" s="217" t="str">
        <f t="shared" si="402"/>
        <v>Blank</v>
      </c>
      <c r="U2455" s="89"/>
      <c r="V2455" s="216" t="str">
        <f>IF(D2455=0,"Blank",P2455*'3 Model Input'!E$50)</f>
        <v>Blank</v>
      </c>
      <c r="W2455" s="197" t="str">
        <f t="shared" si="403"/>
        <v>Blank</v>
      </c>
      <c r="X2455" s="197" t="str">
        <f t="shared" si="404"/>
        <v>Blank</v>
      </c>
      <c r="Y2455" s="197" t="str">
        <f t="shared" si="405"/>
        <v>Blank</v>
      </c>
      <c r="Z2455" s="197" t="str">
        <f t="shared" si="406"/>
        <v>Blank</v>
      </c>
      <c r="AA2455" s="223" t="str" cm="1">
        <f t="array" ref="AA2455">_xlfn.IFS(ISTEXT('3 Model Input'!F$70),"Missing",ISTEXT('3 Model Input'!I$70),"Missing",ISNUMBER('3 Model Input'!K$70),'3 Model Input'!K$70*P2455)</f>
        <v>Missing</v>
      </c>
      <c r="AB2455" s="89"/>
      <c r="AC2455" s="227" t="str" cm="1">
        <f t="array" ref="AC2455">IF(D2455=0,"Blank",_xlfn.IFS('3 Model Input'!E$61=1,(V2455*G2455)/T2455,'3 Model Input'!E$61=2,(W2455*G2455)/T2455,'3 Model Input'!E$61=3,(X2455*G2455)/T2455,'3 Model Input'!E$61=4,(Y2455*G2455)/T2455,'3 Model Input'!E$61=5,(Z2455*G2455)/T2455, ISTEXT('3 Model Input'!E$61),"Missing",'3 Model Input'!E$61=6,(AA2455*G2455)/T2455))</f>
        <v>Blank</v>
      </c>
      <c r="AD2455" s="202" t="str">
        <f t="shared" si="407"/>
        <v>Blank</v>
      </c>
      <c r="AE2455" s="202" t="str">
        <f t="shared" si="408"/>
        <v>Blank</v>
      </c>
      <c r="AF2455" s="217" t="str">
        <f t="shared" si="409"/>
        <v>Blank</v>
      </c>
      <c r="AG2455" s="9" t="str" cm="1">
        <f t="array" ref="AG2455">_xlfn.IFS(ISNUMBER(AC2455), "", ISNUMBER(SEARCH("Blank", AC2455)), "", ISERROR(AC2455), "Bad input on tab 3")</f>
        <v/>
      </c>
    </row>
    <row r="2456" spans="2:33" ht="15" customHeight="1" x14ac:dyDescent="0.75">
      <c r="B2456" s="205" t="str">
        <f>'5 Driver Data'!B2456</f>
        <v>2448</v>
      </c>
      <c r="C2456" s="193">
        <f>'5 Driver Data'!C2456</f>
        <v>0</v>
      </c>
      <c r="D2456" s="192">
        <f>'5 Driver Data'!D2456</f>
        <v>0</v>
      </c>
      <c r="E2456" s="191">
        <f>'5 Driver Data'!E2456</f>
        <v>0</v>
      </c>
      <c r="F2456" s="191">
        <f>'5 Driver Data'!F2456</f>
        <v>0</v>
      </c>
      <c r="G2456" s="191">
        <f>'5 Driver Data'!G2456</f>
        <v>0</v>
      </c>
      <c r="H2456" s="191">
        <f>'5 Driver Data'!H2456</f>
        <v>0</v>
      </c>
      <c r="I2456" s="191">
        <f>'5 Driver Data'!I2456</f>
        <v>0</v>
      </c>
      <c r="J2456" s="191">
        <f>'5 Driver Data'!J2456</f>
        <v>0</v>
      </c>
      <c r="K2456" s="206">
        <f>'5 Driver Data'!K2456</f>
        <v>0</v>
      </c>
      <c r="L2456" s="1"/>
      <c r="M2456" s="216" t="str">
        <f>IF(D2456=0,"Blank",'3 Model Input'!E$44*'3 Model Input'!E$45)</f>
        <v>Blank</v>
      </c>
      <c r="N2456" s="197" t="str">
        <f t="shared" si="400"/>
        <v>Blank</v>
      </c>
      <c r="O2456" s="197" t="str">
        <f>IF(D2456=0,"Blank",'3 Model Input'!E$49*(1-'3 Model Input'!E$51))</f>
        <v>Blank</v>
      </c>
      <c r="P2456" s="197" t="str">
        <f t="shared" si="401"/>
        <v>Blank</v>
      </c>
      <c r="Q2456" s="197" t="str">
        <f>IF(D2456=0,"Blank",IF(D2456="BEV",E2456*(1-'3 Model Input'!E$54), E2456))</f>
        <v>Blank</v>
      </c>
      <c r="R2456" s="198" t="str">
        <f>IF(D2456=0,"Blank",IF(D2456="PHEV",F2456/G2456,F2456*(1-'3 Model Input'!E$54)/G2456))</f>
        <v>Blank</v>
      </c>
      <c r="S2456" s="198" t="str">
        <f>IF(D2456=0,"Blank",IF(D2456="PHEV",MIN(M2456,E2456),MIN(M2456,(E2456*(1-'3 Model Input'!E$54)))))</f>
        <v>Blank</v>
      </c>
      <c r="T2456" s="217" t="str">
        <f t="shared" si="402"/>
        <v>Blank</v>
      </c>
      <c r="U2456" s="89"/>
      <c r="V2456" s="216" t="str">
        <f>IF(D2456=0,"Blank",P2456*'3 Model Input'!E$50)</f>
        <v>Blank</v>
      </c>
      <c r="W2456" s="197" t="str">
        <f t="shared" si="403"/>
        <v>Blank</v>
      </c>
      <c r="X2456" s="197" t="str">
        <f t="shared" si="404"/>
        <v>Blank</v>
      </c>
      <c r="Y2456" s="197" t="str">
        <f t="shared" si="405"/>
        <v>Blank</v>
      </c>
      <c r="Z2456" s="197" t="str">
        <f t="shared" si="406"/>
        <v>Blank</v>
      </c>
      <c r="AA2456" s="223" t="str" cm="1">
        <f t="array" ref="AA2456">_xlfn.IFS(ISTEXT('3 Model Input'!F$70),"Missing",ISTEXT('3 Model Input'!I$70),"Missing",ISNUMBER('3 Model Input'!K$70),'3 Model Input'!K$70*P2456)</f>
        <v>Missing</v>
      </c>
      <c r="AB2456" s="89"/>
      <c r="AC2456" s="227" t="str" cm="1">
        <f t="array" ref="AC2456">IF(D2456=0,"Blank",_xlfn.IFS('3 Model Input'!E$61=1,(V2456*G2456)/T2456,'3 Model Input'!E$61=2,(W2456*G2456)/T2456,'3 Model Input'!E$61=3,(X2456*G2456)/T2456,'3 Model Input'!E$61=4,(Y2456*G2456)/T2456,'3 Model Input'!E$61=5,(Z2456*G2456)/T2456, ISTEXT('3 Model Input'!E$61),"Missing",'3 Model Input'!E$61=6,(AA2456*G2456)/T2456))</f>
        <v>Blank</v>
      </c>
      <c r="AD2456" s="202" t="str">
        <f t="shared" si="407"/>
        <v>Blank</v>
      </c>
      <c r="AE2456" s="202" t="str">
        <f t="shared" si="408"/>
        <v>Blank</v>
      </c>
      <c r="AF2456" s="217" t="str">
        <f t="shared" si="409"/>
        <v>Blank</v>
      </c>
      <c r="AG2456" s="9" t="str" cm="1">
        <f t="array" ref="AG2456">_xlfn.IFS(ISNUMBER(AC2456), "", ISNUMBER(SEARCH("Blank", AC2456)), "", ISERROR(AC2456), "Bad input on tab 3")</f>
        <v/>
      </c>
    </row>
    <row r="2457" spans="2:33" ht="15" customHeight="1" x14ac:dyDescent="0.75">
      <c r="B2457" s="205" t="str">
        <f>'5 Driver Data'!B2457</f>
        <v>2449</v>
      </c>
      <c r="C2457" s="193">
        <f>'5 Driver Data'!C2457</f>
        <v>0</v>
      </c>
      <c r="D2457" s="192">
        <f>'5 Driver Data'!D2457</f>
        <v>0</v>
      </c>
      <c r="E2457" s="191">
        <f>'5 Driver Data'!E2457</f>
        <v>0</v>
      </c>
      <c r="F2457" s="191">
        <f>'5 Driver Data'!F2457</f>
        <v>0</v>
      </c>
      <c r="G2457" s="191">
        <f>'5 Driver Data'!G2457</f>
        <v>0</v>
      </c>
      <c r="H2457" s="191">
        <f>'5 Driver Data'!H2457</f>
        <v>0</v>
      </c>
      <c r="I2457" s="191">
        <f>'5 Driver Data'!I2457</f>
        <v>0</v>
      </c>
      <c r="J2457" s="191">
        <f>'5 Driver Data'!J2457</f>
        <v>0</v>
      </c>
      <c r="K2457" s="206">
        <f>'5 Driver Data'!K2457</f>
        <v>0</v>
      </c>
      <c r="L2457" s="1"/>
      <c r="M2457" s="216" t="str">
        <f>IF(D2457=0,"Blank",'3 Model Input'!E$44*'3 Model Input'!E$45)</f>
        <v>Blank</v>
      </c>
      <c r="N2457" s="197" t="str">
        <f t="shared" si="400"/>
        <v>Blank</v>
      </c>
      <c r="O2457" s="197" t="str">
        <f>IF(D2457=0,"Blank",'3 Model Input'!E$49*(1-'3 Model Input'!E$51))</f>
        <v>Blank</v>
      </c>
      <c r="P2457" s="197" t="str">
        <f t="shared" si="401"/>
        <v>Blank</v>
      </c>
      <c r="Q2457" s="197" t="str">
        <f>IF(D2457=0,"Blank",IF(D2457="BEV",E2457*(1-'3 Model Input'!E$54), E2457))</f>
        <v>Blank</v>
      </c>
      <c r="R2457" s="198" t="str">
        <f>IF(D2457=0,"Blank",IF(D2457="PHEV",F2457/G2457,F2457*(1-'3 Model Input'!E$54)/G2457))</f>
        <v>Blank</v>
      </c>
      <c r="S2457" s="198" t="str">
        <f>IF(D2457=0,"Blank",IF(D2457="PHEV",MIN(M2457,E2457),MIN(M2457,(E2457*(1-'3 Model Input'!E$54)))))</f>
        <v>Blank</v>
      </c>
      <c r="T2457" s="217" t="str">
        <f t="shared" si="402"/>
        <v>Blank</v>
      </c>
      <c r="U2457" s="89"/>
      <c r="V2457" s="216" t="str">
        <f>IF(D2457=0,"Blank",P2457*'3 Model Input'!E$50)</f>
        <v>Blank</v>
      </c>
      <c r="W2457" s="197" t="str">
        <f t="shared" si="403"/>
        <v>Blank</v>
      </c>
      <c r="X2457" s="197" t="str">
        <f t="shared" si="404"/>
        <v>Blank</v>
      </c>
      <c r="Y2457" s="197" t="str">
        <f t="shared" si="405"/>
        <v>Blank</v>
      </c>
      <c r="Z2457" s="197" t="str">
        <f t="shared" si="406"/>
        <v>Blank</v>
      </c>
      <c r="AA2457" s="223" t="str" cm="1">
        <f t="array" ref="AA2457">_xlfn.IFS(ISTEXT('3 Model Input'!F$70),"Missing",ISTEXT('3 Model Input'!I$70),"Missing",ISNUMBER('3 Model Input'!K$70),'3 Model Input'!K$70*P2457)</f>
        <v>Missing</v>
      </c>
      <c r="AB2457" s="89"/>
      <c r="AC2457" s="227" t="str" cm="1">
        <f t="array" ref="AC2457">IF(D2457=0,"Blank",_xlfn.IFS('3 Model Input'!E$61=1,(V2457*G2457)/T2457,'3 Model Input'!E$61=2,(W2457*G2457)/T2457,'3 Model Input'!E$61=3,(X2457*G2457)/T2457,'3 Model Input'!E$61=4,(Y2457*G2457)/T2457,'3 Model Input'!E$61=5,(Z2457*G2457)/T2457, ISTEXT('3 Model Input'!E$61),"Missing",'3 Model Input'!E$61=6,(AA2457*G2457)/T2457))</f>
        <v>Blank</v>
      </c>
      <c r="AD2457" s="202" t="str">
        <f t="shared" si="407"/>
        <v>Blank</v>
      </c>
      <c r="AE2457" s="202" t="str">
        <f t="shared" si="408"/>
        <v>Blank</v>
      </c>
      <c r="AF2457" s="217" t="str">
        <f t="shared" si="409"/>
        <v>Blank</v>
      </c>
      <c r="AG2457" s="9" t="str" cm="1">
        <f t="array" ref="AG2457">_xlfn.IFS(ISNUMBER(AC2457), "", ISNUMBER(SEARCH("Blank", AC2457)), "", ISERROR(AC2457), "Bad input on tab 3")</f>
        <v/>
      </c>
    </row>
    <row r="2458" spans="2:33" ht="15" customHeight="1" x14ac:dyDescent="0.75">
      <c r="B2458" s="205" t="str">
        <f>'5 Driver Data'!B2458</f>
        <v>2450</v>
      </c>
      <c r="C2458" s="193">
        <f>'5 Driver Data'!C2458</f>
        <v>0</v>
      </c>
      <c r="D2458" s="192">
        <f>'5 Driver Data'!D2458</f>
        <v>0</v>
      </c>
      <c r="E2458" s="191">
        <f>'5 Driver Data'!E2458</f>
        <v>0</v>
      </c>
      <c r="F2458" s="191">
        <f>'5 Driver Data'!F2458</f>
        <v>0</v>
      </c>
      <c r="G2458" s="191">
        <f>'5 Driver Data'!G2458</f>
        <v>0</v>
      </c>
      <c r="H2458" s="191">
        <f>'5 Driver Data'!H2458</f>
        <v>0</v>
      </c>
      <c r="I2458" s="191">
        <f>'5 Driver Data'!I2458</f>
        <v>0</v>
      </c>
      <c r="J2458" s="191">
        <f>'5 Driver Data'!J2458</f>
        <v>0</v>
      </c>
      <c r="K2458" s="206">
        <f>'5 Driver Data'!K2458</f>
        <v>0</v>
      </c>
      <c r="L2458" s="1"/>
      <c r="M2458" s="216" t="str">
        <f>IF(D2458=0,"Blank",'3 Model Input'!E$44*'3 Model Input'!E$45)</f>
        <v>Blank</v>
      </c>
      <c r="N2458" s="197" t="str">
        <f t="shared" si="400"/>
        <v>Blank</v>
      </c>
      <c r="O2458" s="197" t="str">
        <f>IF(D2458=0,"Blank",'3 Model Input'!E$49*(1-'3 Model Input'!E$51))</f>
        <v>Blank</v>
      </c>
      <c r="P2458" s="197" t="str">
        <f t="shared" si="401"/>
        <v>Blank</v>
      </c>
      <c r="Q2458" s="197" t="str">
        <f>IF(D2458=0,"Blank",IF(D2458="BEV",E2458*(1-'3 Model Input'!E$54), E2458))</f>
        <v>Blank</v>
      </c>
      <c r="R2458" s="198" t="str">
        <f>IF(D2458=0,"Blank",IF(D2458="PHEV",F2458/G2458,F2458*(1-'3 Model Input'!E$54)/G2458))</f>
        <v>Blank</v>
      </c>
      <c r="S2458" s="198" t="str">
        <f>IF(D2458=0,"Blank",IF(D2458="PHEV",MIN(M2458,E2458),MIN(M2458,(E2458*(1-'3 Model Input'!E$54)))))</f>
        <v>Blank</v>
      </c>
      <c r="T2458" s="217" t="str">
        <f t="shared" si="402"/>
        <v>Blank</v>
      </c>
      <c r="U2458" s="89"/>
      <c r="V2458" s="216" t="str">
        <f>IF(D2458=0,"Blank",P2458*'3 Model Input'!E$50)</f>
        <v>Blank</v>
      </c>
      <c r="W2458" s="197" t="str">
        <f t="shared" si="403"/>
        <v>Blank</v>
      </c>
      <c r="X2458" s="197" t="str">
        <f t="shared" si="404"/>
        <v>Blank</v>
      </c>
      <c r="Y2458" s="197" t="str">
        <f t="shared" si="405"/>
        <v>Blank</v>
      </c>
      <c r="Z2458" s="197" t="str">
        <f t="shared" si="406"/>
        <v>Blank</v>
      </c>
      <c r="AA2458" s="223" t="str" cm="1">
        <f t="array" ref="AA2458">_xlfn.IFS(ISTEXT('3 Model Input'!F$70),"Missing",ISTEXT('3 Model Input'!I$70),"Missing",ISNUMBER('3 Model Input'!K$70),'3 Model Input'!K$70*P2458)</f>
        <v>Missing</v>
      </c>
      <c r="AB2458" s="89"/>
      <c r="AC2458" s="227" t="str" cm="1">
        <f t="array" ref="AC2458">IF(D2458=0,"Blank",_xlfn.IFS('3 Model Input'!E$61=1,(V2458*G2458)/T2458,'3 Model Input'!E$61=2,(W2458*G2458)/T2458,'3 Model Input'!E$61=3,(X2458*G2458)/T2458,'3 Model Input'!E$61=4,(Y2458*G2458)/T2458,'3 Model Input'!E$61=5,(Z2458*G2458)/T2458, ISTEXT('3 Model Input'!E$61),"Missing",'3 Model Input'!E$61=6,(AA2458*G2458)/T2458))</f>
        <v>Blank</v>
      </c>
      <c r="AD2458" s="202" t="str">
        <f t="shared" si="407"/>
        <v>Blank</v>
      </c>
      <c r="AE2458" s="202" t="str">
        <f t="shared" si="408"/>
        <v>Blank</v>
      </c>
      <c r="AF2458" s="217" t="str">
        <f t="shared" si="409"/>
        <v>Blank</v>
      </c>
      <c r="AG2458" s="9" t="str" cm="1">
        <f t="array" ref="AG2458">_xlfn.IFS(ISNUMBER(AC2458), "", ISNUMBER(SEARCH("Blank", AC2458)), "", ISERROR(AC2458), "Bad input on tab 3")</f>
        <v/>
      </c>
    </row>
    <row r="2459" spans="2:33" ht="15" customHeight="1" x14ac:dyDescent="0.75">
      <c r="B2459" s="205" t="str">
        <f>'5 Driver Data'!B2459</f>
        <v>2451</v>
      </c>
      <c r="C2459" s="193">
        <f>'5 Driver Data'!C2459</f>
        <v>0</v>
      </c>
      <c r="D2459" s="192">
        <f>'5 Driver Data'!D2459</f>
        <v>0</v>
      </c>
      <c r="E2459" s="191">
        <f>'5 Driver Data'!E2459</f>
        <v>0</v>
      </c>
      <c r="F2459" s="191">
        <f>'5 Driver Data'!F2459</f>
        <v>0</v>
      </c>
      <c r="G2459" s="191">
        <f>'5 Driver Data'!G2459</f>
        <v>0</v>
      </c>
      <c r="H2459" s="191">
        <f>'5 Driver Data'!H2459</f>
        <v>0</v>
      </c>
      <c r="I2459" s="191">
        <f>'5 Driver Data'!I2459</f>
        <v>0</v>
      </c>
      <c r="J2459" s="191">
        <f>'5 Driver Data'!J2459</f>
        <v>0</v>
      </c>
      <c r="K2459" s="206">
        <f>'5 Driver Data'!K2459</f>
        <v>0</v>
      </c>
      <c r="L2459" s="1"/>
      <c r="M2459" s="216" t="str">
        <f>IF(D2459=0,"Blank",'3 Model Input'!E$44*'3 Model Input'!E$45)</f>
        <v>Blank</v>
      </c>
      <c r="N2459" s="197" t="str">
        <f t="shared" si="400"/>
        <v>Blank</v>
      </c>
      <c r="O2459" s="197" t="str">
        <f>IF(D2459=0,"Blank",'3 Model Input'!E$49*(1-'3 Model Input'!E$51))</f>
        <v>Blank</v>
      </c>
      <c r="P2459" s="197" t="str">
        <f t="shared" si="401"/>
        <v>Blank</v>
      </c>
      <c r="Q2459" s="197" t="str">
        <f>IF(D2459=0,"Blank",IF(D2459="BEV",E2459*(1-'3 Model Input'!E$54), E2459))</f>
        <v>Blank</v>
      </c>
      <c r="R2459" s="198" t="str">
        <f>IF(D2459=0,"Blank",IF(D2459="PHEV",F2459/G2459,F2459*(1-'3 Model Input'!E$54)/G2459))</f>
        <v>Blank</v>
      </c>
      <c r="S2459" s="198" t="str">
        <f>IF(D2459=0,"Blank",IF(D2459="PHEV",MIN(M2459,E2459),MIN(M2459,(E2459*(1-'3 Model Input'!E$54)))))</f>
        <v>Blank</v>
      </c>
      <c r="T2459" s="217" t="str">
        <f t="shared" si="402"/>
        <v>Blank</v>
      </c>
      <c r="U2459" s="89"/>
      <c r="V2459" s="216" t="str">
        <f>IF(D2459=0,"Blank",P2459*'3 Model Input'!E$50)</f>
        <v>Blank</v>
      </c>
      <c r="W2459" s="197" t="str">
        <f t="shared" si="403"/>
        <v>Blank</v>
      </c>
      <c r="X2459" s="197" t="str">
        <f t="shared" si="404"/>
        <v>Blank</v>
      </c>
      <c r="Y2459" s="197" t="str">
        <f t="shared" si="405"/>
        <v>Blank</v>
      </c>
      <c r="Z2459" s="197" t="str">
        <f t="shared" si="406"/>
        <v>Blank</v>
      </c>
      <c r="AA2459" s="223" t="str" cm="1">
        <f t="array" ref="AA2459">_xlfn.IFS(ISTEXT('3 Model Input'!F$70),"Missing",ISTEXT('3 Model Input'!I$70),"Missing",ISNUMBER('3 Model Input'!K$70),'3 Model Input'!K$70*P2459)</f>
        <v>Missing</v>
      </c>
      <c r="AB2459" s="89"/>
      <c r="AC2459" s="227" t="str" cm="1">
        <f t="array" ref="AC2459">IF(D2459=0,"Blank",_xlfn.IFS('3 Model Input'!E$61=1,(V2459*G2459)/T2459,'3 Model Input'!E$61=2,(W2459*G2459)/T2459,'3 Model Input'!E$61=3,(X2459*G2459)/T2459,'3 Model Input'!E$61=4,(Y2459*G2459)/T2459,'3 Model Input'!E$61=5,(Z2459*G2459)/T2459, ISTEXT('3 Model Input'!E$61),"Missing",'3 Model Input'!E$61=6,(AA2459*G2459)/T2459))</f>
        <v>Blank</v>
      </c>
      <c r="AD2459" s="202" t="str">
        <f t="shared" si="407"/>
        <v>Blank</v>
      </c>
      <c r="AE2459" s="202" t="str">
        <f t="shared" si="408"/>
        <v>Blank</v>
      </c>
      <c r="AF2459" s="217" t="str">
        <f t="shared" si="409"/>
        <v>Blank</v>
      </c>
      <c r="AG2459" s="9" t="str" cm="1">
        <f t="array" ref="AG2459">_xlfn.IFS(ISNUMBER(AC2459), "", ISNUMBER(SEARCH("Blank", AC2459)), "", ISERROR(AC2459), "Bad input on tab 3")</f>
        <v/>
      </c>
    </row>
    <row r="2460" spans="2:33" ht="15" customHeight="1" x14ac:dyDescent="0.75">
      <c r="B2460" s="205" t="str">
        <f>'5 Driver Data'!B2460</f>
        <v>2452</v>
      </c>
      <c r="C2460" s="193">
        <f>'5 Driver Data'!C2460</f>
        <v>0</v>
      </c>
      <c r="D2460" s="192">
        <f>'5 Driver Data'!D2460</f>
        <v>0</v>
      </c>
      <c r="E2460" s="191">
        <f>'5 Driver Data'!E2460</f>
        <v>0</v>
      </c>
      <c r="F2460" s="191">
        <f>'5 Driver Data'!F2460</f>
        <v>0</v>
      </c>
      <c r="G2460" s="191">
        <f>'5 Driver Data'!G2460</f>
        <v>0</v>
      </c>
      <c r="H2460" s="191">
        <f>'5 Driver Data'!H2460</f>
        <v>0</v>
      </c>
      <c r="I2460" s="191">
        <f>'5 Driver Data'!I2460</f>
        <v>0</v>
      </c>
      <c r="J2460" s="191">
        <f>'5 Driver Data'!J2460</f>
        <v>0</v>
      </c>
      <c r="K2460" s="206">
        <f>'5 Driver Data'!K2460</f>
        <v>0</v>
      </c>
      <c r="L2460" s="1"/>
      <c r="M2460" s="216" t="str">
        <f>IF(D2460=0,"Blank",'3 Model Input'!E$44*'3 Model Input'!E$45)</f>
        <v>Blank</v>
      </c>
      <c r="N2460" s="197" t="str">
        <f t="shared" si="400"/>
        <v>Blank</v>
      </c>
      <c r="O2460" s="197" t="str">
        <f>IF(D2460=0,"Blank",'3 Model Input'!E$49*(1-'3 Model Input'!E$51))</f>
        <v>Blank</v>
      </c>
      <c r="P2460" s="197" t="str">
        <f t="shared" si="401"/>
        <v>Blank</v>
      </c>
      <c r="Q2460" s="197" t="str">
        <f>IF(D2460=0,"Blank",IF(D2460="BEV",E2460*(1-'3 Model Input'!E$54), E2460))</f>
        <v>Blank</v>
      </c>
      <c r="R2460" s="198" t="str">
        <f>IF(D2460=0,"Blank",IF(D2460="PHEV",F2460/G2460,F2460*(1-'3 Model Input'!E$54)/G2460))</f>
        <v>Blank</v>
      </c>
      <c r="S2460" s="198" t="str">
        <f>IF(D2460=0,"Blank",IF(D2460="PHEV",MIN(M2460,E2460),MIN(M2460,(E2460*(1-'3 Model Input'!E$54)))))</f>
        <v>Blank</v>
      </c>
      <c r="T2460" s="217" t="str">
        <f t="shared" si="402"/>
        <v>Blank</v>
      </c>
      <c r="U2460" s="89"/>
      <c r="V2460" s="216" t="str">
        <f>IF(D2460=0,"Blank",P2460*'3 Model Input'!E$50)</f>
        <v>Blank</v>
      </c>
      <c r="W2460" s="197" t="str">
        <f t="shared" si="403"/>
        <v>Blank</v>
      </c>
      <c r="X2460" s="197" t="str">
        <f t="shared" si="404"/>
        <v>Blank</v>
      </c>
      <c r="Y2460" s="197" t="str">
        <f t="shared" si="405"/>
        <v>Blank</v>
      </c>
      <c r="Z2460" s="197" t="str">
        <f t="shared" si="406"/>
        <v>Blank</v>
      </c>
      <c r="AA2460" s="223" t="str" cm="1">
        <f t="array" ref="AA2460">_xlfn.IFS(ISTEXT('3 Model Input'!F$70),"Missing",ISTEXT('3 Model Input'!I$70),"Missing",ISNUMBER('3 Model Input'!K$70),'3 Model Input'!K$70*P2460)</f>
        <v>Missing</v>
      </c>
      <c r="AB2460" s="89"/>
      <c r="AC2460" s="227" t="str" cm="1">
        <f t="array" ref="AC2460">IF(D2460=0,"Blank",_xlfn.IFS('3 Model Input'!E$61=1,(V2460*G2460)/T2460,'3 Model Input'!E$61=2,(W2460*G2460)/T2460,'3 Model Input'!E$61=3,(X2460*G2460)/T2460,'3 Model Input'!E$61=4,(Y2460*G2460)/T2460,'3 Model Input'!E$61=5,(Z2460*G2460)/T2460, ISTEXT('3 Model Input'!E$61),"Missing",'3 Model Input'!E$61=6,(AA2460*G2460)/T2460))</f>
        <v>Blank</v>
      </c>
      <c r="AD2460" s="202" t="str">
        <f t="shared" si="407"/>
        <v>Blank</v>
      </c>
      <c r="AE2460" s="202" t="str">
        <f t="shared" si="408"/>
        <v>Blank</v>
      </c>
      <c r="AF2460" s="217" t="str">
        <f t="shared" si="409"/>
        <v>Blank</v>
      </c>
      <c r="AG2460" s="9" t="str" cm="1">
        <f t="array" ref="AG2460">_xlfn.IFS(ISNUMBER(AC2460), "", ISNUMBER(SEARCH("Blank", AC2460)), "", ISERROR(AC2460), "Bad input on tab 3")</f>
        <v/>
      </c>
    </row>
    <row r="2461" spans="2:33" ht="15" customHeight="1" x14ac:dyDescent="0.75">
      <c r="B2461" s="205" t="str">
        <f>'5 Driver Data'!B2461</f>
        <v>2453</v>
      </c>
      <c r="C2461" s="193">
        <f>'5 Driver Data'!C2461</f>
        <v>0</v>
      </c>
      <c r="D2461" s="192">
        <f>'5 Driver Data'!D2461</f>
        <v>0</v>
      </c>
      <c r="E2461" s="191">
        <f>'5 Driver Data'!E2461</f>
        <v>0</v>
      </c>
      <c r="F2461" s="191">
        <f>'5 Driver Data'!F2461</f>
        <v>0</v>
      </c>
      <c r="G2461" s="191">
        <f>'5 Driver Data'!G2461</f>
        <v>0</v>
      </c>
      <c r="H2461" s="191">
        <f>'5 Driver Data'!H2461</f>
        <v>0</v>
      </c>
      <c r="I2461" s="191">
        <f>'5 Driver Data'!I2461</f>
        <v>0</v>
      </c>
      <c r="J2461" s="191">
        <f>'5 Driver Data'!J2461</f>
        <v>0</v>
      </c>
      <c r="K2461" s="206">
        <f>'5 Driver Data'!K2461</f>
        <v>0</v>
      </c>
      <c r="L2461" s="1"/>
      <c r="M2461" s="216" t="str">
        <f>IF(D2461=0,"Blank",'3 Model Input'!E$44*'3 Model Input'!E$45)</f>
        <v>Blank</v>
      </c>
      <c r="N2461" s="197" t="str">
        <f t="shared" si="400"/>
        <v>Blank</v>
      </c>
      <c r="O2461" s="197" t="str">
        <f>IF(D2461=0,"Blank",'3 Model Input'!E$49*(1-'3 Model Input'!E$51))</f>
        <v>Blank</v>
      </c>
      <c r="P2461" s="197" t="str">
        <f t="shared" si="401"/>
        <v>Blank</v>
      </c>
      <c r="Q2461" s="197" t="str">
        <f>IF(D2461=0,"Blank",IF(D2461="BEV",E2461*(1-'3 Model Input'!E$54), E2461))</f>
        <v>Blank</v>
      </c>
      <c r="R2461" s="198" t="str">
        <f>IF(D2461=0,"Blank",IF(D2461="PHEV",F2461/G2461,F2461*(1-'3 Model Input'!E$54)/G2461))</f>
        <v>Blank</v>
      </c>
      <c r="S2461" s="198" t="str">
        <f>IF(D2461=0,"Blank",IF(D2461="PHEV",MIN(M2461,E2461),MIN(M2461,(E2461*(1-'3 Model Input'!E$54)))))</f>
        <v>Blank</v>
      </c>
      <c r="T2461" s="217" t="str">
        <f t="shared" si="402"/>
        <v>Blank</v>
      </c>
      <c r="U2461" s="89"/>
      <c r="V2461" s="216" t="str">
        <f>IF(D2461=0,"Blank",P2461*'3 Model Input'!E$50)</f>
        <v>Blank</v>
      </c>
      <c r="W2461" s="197" t="str">
        <f t="shared" si="403"/>
        <v>Blank</v>
      </c>
      <c r="X2461" s="197" t="str">
        <f t="shared" si="404"/>
        <v>Blank</v>
      </c>
      <c r="Y2461" s="197" t="str">
        <f t="shared" si="405"/>
        <v>Blank</v>
      </c>
      <c r="Z2461" s="197" t="str">
        <f t="shared" si="406"/>
        <v>Blank</v>
      </c>
      <c r="AA2461" s="223" t="str" cm="1">
        <f t="array" ref="AA2461">_xlfn.IFS(ISTEXT('3 Model Input'!F$70),"Missing",ISTEXT('3 Model Input'!I$70),"Missing",ISNUMBER('3 Model Input'!K$70),'3 Model Input'!K$70*P2461)</f>
        <v>Missing</v>
      </c>
      <c r="AB2461" s="89"/>
      <c r="AC2461" s="227" t="str" cm="1">
        <f t="array" ref="AC2461">IF(D2461=0,"Blank",_xlfn.IFS('3 Model Input'!E$61=1,(V2461*G2461)/T2461,'3 Model Input'!E$61=2,(W2461*G2461)/T2461,'3 Model Input'!E$61=3,(X2461*G2461)/T2461,'3 Model Input'!E$61=4,(Y2461*G2461)/T2461,'3 Model Input'!E$61=5,(Z2461*G2461)/T2461, ISTEXT('3 Model Input'!E$61),"Missing",'3 Model Input'!E$61=6,(AA2461*G2461)/T2461))</f>
        <v>Blank</v>
      </c>
      <c r="AD2461" s="202" t="str">
        <f t="shared" si="407"/>
        <v>Blank</v>
      </c>
      <c r="AE2461" s="202" t="str">
        <f t="shared" si="408"/>
        <v>Blank</v>
      </c>
      <c r="AF2461" s="217" t="str">
        <f t="shared" si="409"/>
        <v>Blank</v>
      </c>
      <c r="AG2461" s="9" t="str" cm="1">
        <f t="array" ref="AG2461">_xlfn.IFS(ISNUMBER(AC2461), "", ISNUMBER(SEARCH("Blank", AC2461)), "", ISERROR(AC2461), "Bad input on tab 3")</f>
        <v/>
      </c>
    </row>
    <row r="2462" spans="2:33" ht="15" customHeight="1" x14ac:dyDescent="0.75">
      <c r="B2462" s="205" t="str">
        <f>'5 Driver Data'!B2462</f>
        <v>2454</v>
      </c>
      <c r="C2462" s="193">
        <f>'5 Driver Data'!C2462</f>
        <v>0</v>
      </c>
      <c r="D2462" s="192">
        <f>'5 Driver Data'!D2462</f>
        <v>0</v>
      </c>
      <c r="E2462" s="191">
        <f>'5 Driver Data'!E2462</f>
        <v>0</v>
      </c>
      <c r="F2462" s="191">
        <f>'5 Driver Data'!F2462</f>
        <v>0</v>
      </c>
      <c r="G2462" s="191">
        <f>'5 Driver Data'!G2462</f>
        <v>0</v>
      </c>
      <c r="H2462" s="191">
        <f>'5 Driver Data'!H2462</f>
        <v>0</v>
      </c>
      <c r="I2462" s="191">
        <f>'5 Driver Data'!I2462</f>
        <v>0</v>
      </c>
      <c r="J2462" s="191">
        <f>'5 Driver Data'!J2462</f>
        <v>0</v>
      </c>
      <c r="K2462" s="206">
        <f>'5 Driver Data'!K2462</f>
        <v>0</v>
      </c>
      <c r="L2462" s="1"/>
      <c r="M2462" s="216" t="str">
        <f>IF(D2462=0,"Blank",'3 Model Input'!E$44*'3 Model Input'!E$45)</f>
        <v>Blank</v>
      </c>
      <c r="N2462" s="197" t="str">
        <f t="shared" si="400"/>
        <v>Blank</v>
      </c>
      <c r="O2462" s="197" t="str">
        <f>IF(D2462=0,"Blank",'3 Model Input'!E$49*(1-'3 Model Input'!E$51))</f>
        <v>Blank</v>
      </c>
      <c r="P2462" s="197" t="str">
        <f t="shared" si="401"/>
        <v>Blank</v>
      </c>
      <c r="Q2462" s="197" t="str">
        <f>IF(D2462=0,"Blank",IF(D2462="BEV",E2462*(1-'3 Model Input'!E$54), E2462))</f>
        <v>Blank</v>
      </c>
      <c r="R2462" s="198" t="str">
        <f>IF(D2462=0,"Blank",IF(D2462="PHEV",F2462/G2462,F2462*(1-'3 Model Input'!E$54)/G2462))</f>
        <v>Blank</v>
      </c>
      <c r="S2462" s="198" t="str">
        <f>IF(D2462=0,"Blank",IF(D2462="PHEV",MIN(M2462,E2462),MIN(M2462,(E2462*(1-'3 Model Input'!E$54)))))</f>
        <v>Blank</v>
      </c>
      <c r="T2462" s="217" t="str">
        <f t="shared" si="402"/>
        <v>Blank</v>
      </c>
      <c r="U2462" s="89"/>
      <c r="V2462" s="216" t="str">
        <f>IF(D2462=0,"Blank",P2462*'3 Model Input'!E$50)</f>
        <v>Blank</v>
      </c>
      <c r="W2462" s="197" t="str">
        <f t="shared" si="403"/>
        <v>Blank</v>
      </c>
      <c r="X2462" s="197" t="str">
        <f t="shared" si="404"/>
        <v>Blank</v>
      </c>
      <c r="Y2462" s="197" t="str">
        <f t="shared" si="405"/>
        <v>Blank</v>
      </c>
      <c r="Z2462" s="197" t="str">
        <f t="shared" si="406"/>
        <v>Blank</v>
      </c>
      <c r="AA2462" s="223" t="str" cm="1">
        <f t="array" ref="AA2462">_xlfn.IFS(ISTEXT('3 Model Input'!F$70),"Missing",ISTEXT('3 Model Input'!I$70),"Missing",ISNUMBER('3 Model Input'!K$70),'3 Model Input'!K$70*P2462)</f>
        <v>Missing</v>
      </c>
      <c r="AB2462" s="89"/>
      <c r="AC2462" s="227" t="str" cm="1">
        <f t="array" ref="AC2462">IF(D2462=0,"Blank",_xlfn.IFS('3 Model Input'!E$61=1,(V2462*G2462)/T2462,'3 Model Input'!E$61=2,(W2462*G2462)/T2462,'3 Model Input'!E$61=3,(X2462*G2462)/T2462,'3 Model Input'!E$61=4,(Y2462*G2462)/T2462,'3 Model Input'!E$61=5,(Z2462*G2462)/T2462, ISTEXT('3 Model Input'!E$61),"Missing",'3 Model Input'!E$61=6,(AA2462*G2462)/T2462))</f>
        <v>Blank</v>
      </c>
      <c r="AD2462" s="202" t="str">
        <f t="shared" si="407"/>
        <v>Blank</v>
      </c>
      <c r="AE2462" s="202" t="str">
        <f t="shared" si="408"/>
        <v>Blank</v>
      </c>
      <c r="AF2462" s="217" t="str">
        <f t="shared" si="409"/>
        <v>Blank</v>
      </c>
      <c r="AG2462" s="9" t="str" cm="1">
        <f t="array" ref="AG2462">_xlfn.IFS(ISNUMBER(AC2462), "", ISNUMBER(SEARCH("Blank", AC2462)), "", ISERROR(AC2462), "Bad input on tab 3")</f>
        <v/>
      </c>
    </row>
    <row r="2463" spans="2:33" ht="15" customHeight="1" x14ac:dyDescent="0.75">
      <c r="B2463" s="205" t="str">
        <f>'5 Driver Data'!B2463</f>
        <v>2455</v>
      </c>
      <c r="C2463" s="193">
        <f>'5 Driver Data'!C2463</f>
        <v>0</v>
      </c>
      <c r="D2463" s="192">
        <f>'5 Driver Data'!D2463</f>
        <v>0</v>
      </c>
      <c r="E2463" s="191">
        <f>'5 Driver Data'!E2463</f>
        <v>0</v>
      </c>
      <c r="F2463" s="191">
        <f>'5 Driver Data'!F2463</f>
        <v>0</v>
      </c>
      <c r="G2463" s="191">
        <f>'5 Driver Data'!G2463</f>
        <v>0</v>
      </c>
      <c r="H2463" s="191">
        <f>'5 Driver Data'!H2463</f>
        <v>0</v>
      </c>
      <c r="I2463" s="191">
        <f>'5 Driver Data'!I2463</f>
        <v>0</v>
      </c>
      <c r="J2463" s="191">
        <f>'5 Driver Data'!J2463</f>
        <v>0</v>
      </c>
      <c r="K2463" s="206">
        <f>'5 Driver Data'!K2463</f>
        <v>0</v>
      </c>
      <c r="L2463" s="1"/>
      <c r="M2463" s="216" t="str">
        <f>IF(D2463=0,"Blank",'3 Model Input'!E$44*'3 Model Input'!E$45)</f>
        <v>Blank</v>
      </c>
      <c r="N2463" s="197" t="str">
        <f t="shared" si="400"/>
        <v>Blank</v>
      </c>
      <c r="O2463" s="197" t="str">
        <f>IF(D2463=0,"Blank",'3 Model Input'!E$49*(1-'3 Model Input'!E$51))</f>
        <v>Blank</v>
      </c>
      <c r="P2463" s="197" t="str">
        <f t="shared" si="401"/>
        <v>Blank</v>
      </c>
      <c r="Q2463" s="197" t="str">
        <f>IF(D2463=0,"Blank",IF(D2463="BEV",E2463*(1-'3 Model Input'!E$54), E2463))</f>
        <v>Blank</v>
      </c>
      <c r="R2463" s="198" t="str">
        <f>IF(D2463=0,"Blank",IF(D2463="PHEV",F2463/G2463,F2463*(1-'3 Model Input'!E$54)/G2463))</f>
        <v>Blank</v>
      </c>
      <c r="S2463" s="198" t="str">
        <f>IF(D2463=0,"Blank",IF(D2463="PHEV",MIN(M2463,E2463),MIN(M2463,(E2463*(1-'3 Model Input'!E$54)))))</f>
        <v>Blank</v>
      </c>
      <c r="T2463" s="217" t="str">
        <f t="shared" si="402"/>
        <v>Blank</v>
      </c>
      <c r="U2463" s="89"/>
      <c r="V2463" s="216" t="str">
        <f>IF(D2463=0,"Blank",P2463*'3 Model Input'!E$50)</f>
        <v>Blank</v>
      </c>
      <c r="W2463" s="197" t="str">
        <f t="shared" si="403"/>
        <v>Blank</v>
      </c>
      <c r="X2463" s="197" t="str">
        <f t="shared" si="404"/>
        <v>Blank</v>
      </c>
      <c r="Y2463" s="197" t="str">
        <f t="shared" si="405"/>
        <v>Blank</v>
      </c>
      <c r="Z2463" s="197" t="str">
        <f t="shared" si="406"/>
        <v>Blank</v>
      </c>
      <c r="AA2463" s="223" t="str" cm="1">
        <f t="array" ref="AA2463">_xlfn.IFS(ISTEXT('3 Model Input'!F$70),"Missing",ISTEXT('3 Model Input'!I$70),"Missing",ISNUMBER('3 Model Input'!K$70),'3 Model Input'!K$70*P2463)</f>
        <v>Missing</v>
      </c>
      <c r="AB2463" s="89"/>
      <c r="AC2463" s="227" t="str" cm="1">
        <f t="array" ref="AC2463">IF(D2463=0,"Blank",_xlfn.IFS('3 Model Input'!E$61=1,(V2463*G2463)/T2463,'3 Model Input'!E$61=2,(W2463*G2463)/T2463,'3 Model Input'!E$61=3,(X2463*G2463)/T2463,'3 Model Input'!E$61=4,(Y2463*G2463)/T2463,'3 Model Input'!E$61=5,(Z2463*G2463)/T2463, ISTEXT('3 Model Input'!E$61),"Missing",'3 Model Input'!E$61=6,(AA2463*G2463)/T2463))</f>
        <v>Blank</v>
      </c>
      <c r="AD2463" s="202" t="str">
        <f t="shared" si="407"/>
        <v>Blank</v>
      </c>
      <c r="AE2463" s="202" t="str">
        <f t="shared" si="408"/>
        <v>Blank</v>
      </c>
      <c r="AF2463" s="217" t="str">
        <f t="shared" si="409"/>
        <v>Blank</v>
      </c>
      <c r="AG2463" s="9" t="str" cm="1">
        <f t="array" ref="AG2463">_xlfn.IFS(ISNUMBER(AC2463), "", ISNUMBER(SEARCH("Blank", AC2463)), "", ISERROR(AC2463), "Bad input on tab 3")</f>
        <v/>
      </c>
    </row>
    <row r="2464" spans="2:33" ht="15" customHeight="1" x14ac:dyDescent="0.75">
      <c r="B2464" s="205" t="str">
        <f>'5 Driver Data'!B2464</f>
        <v>2456</v>
      </c>
      <c r="C2464" s="193">
        <f>'5 Driver Data'!C2464</f>
        <v>0</v>
      </c>
      <c r="D2464" s="192">
        <f>'5 Driver Data'!D2464</f>
        <v>0</v>
      </c>
      <c r="E2464" s="191">
        <f>'5 Driver Data'!E2464</f>
        <v>0</v>
      </c>
      <c r="F2464" s="191">
        <f>'5 Driver Data'!F2464</f>
        <v>0</v>
      </c>
      <c r="G2464" s="191">
        <f>'5 Driver Data'!G2464</f>
        <v>0</v>
      </c>
      <c r="H2464" s="191">
        <f>'5 Driver Data'!H2464</f>
        <v>0</v>
      </c>
      <c r="I2464" s="191">
        <f>'5 Driver Data'!I2464</f>
        <v>0</v>
      </c>
      <c r="J2464" s="191">
        <f>'5 Driver Data'!J2464</f>
        <v>0</v>
      </c>
      <c r="K2464" s="206">
        <f>'5 Driver Data'!K2464</f>
        <v>0</v>
      </c>
      <c r="L2464" s="1"/>
      <c r="M2464" s="216" t="str">
        <f>IF(D2464=0,"Blank",'3 Model Input'!E$44*'3 Model Input'!E$45)</f>
        <v>Blank</v>
      </c>
      <c r="N2464" s="197" t="str">
        <f t="shared" si="400"/>
        <v>Blank</v>
      </c>
      <c r="O2464" s="197" t="str">
        <f>IF(D2464=0,"Blank",'3 Model Input'!E$49*(1-'3 Model Input'!E$51))</f>
        <v>Blank</v>
      </c>
      <c r="P2464" s="197" t="str">
        <f t="shared" si="401"/>
        <v>Blank</v>
      </c>
      <c r="Q2464" s="197" t="str">
        <f>IF(D2464=0,"Blank",IF(D2464="BEV",E2464*(1-'3 Model Input'!E$54), E2464))</f>
        <v>Blank</v>
      </c>
      <c r="R2464" s="198" t="str">
        <f>IF(D2464=0,"Blank",IF(D2464="PHEV",F2464/G2464,F2464*(1-'3 Model Input'!E$54)/G2464))</f>
        <v>Blank</v>
      </c>
      <c r="S2464" s="198" t="str">
        <f>IF(D2464=0,"Blank",IF(D2464="PHEV",MIN(M2464,E2464),MIN(M2464,(E2464*(1-'3 Model Input'!E$54)))))</f>
        <v>Blank</v>
      </c>
      <c r="T2464" s="217" t="str">
        <f t="shared" si="402"/>
        <v>Blank</v>
      </c>
      <c r="U2464" s="89"/>
      <c r="V2464" s="216" t="str">
        <f>IF(D2464=0,"Blank",P2464*'3 Model Input'!E$50)</f>
        <v>Blank</v>
      </c>
      <c r="W2464" s="197" t="str">
        <f t="shared" si="403"/>
        <v>Blank</v>
      </c>
      <c r="X2464" s="197" t="str">
        <f t="shared" si="404"/>
        <v>Blank</v>
      </c>
      <c r="Y2464" s="197" t="str">
        <f t="shared" si="405"/>
        <v>Blank</v>
      </c>
      <c r="Z2464" s="197" t="str">
        <f t="shared" si="406"/>
        <v>Blank</v>
      </c>
      <c r="AA2464" s="223" t="str" cm="1">
        <f t="array" ref="AA2464">_xlfn.IFS(ISTEXT('3 Model Input'!F$70),"Missing",ISTEXT('3 Model Input'!I$70),"Missing",ISNUMBER('3 Model Input'!K$70),'3 Model Input'!K$70*P2464)</f>
        <v>Missing</v>
      </c>
      <c r="AB2464" s="89"/>
      <c r="AC2464" s="227" t="str" cm="1">
        <f t="array" ref="AC2464">IF(D2464=0,"Blank",_xlfn.IFS('3 Model Input'!E$61=1,(V2464*G2464)/T2464,'3 Model Input'!E$61=2,(W2464*G2464)/T2464,'3 Model Input'!E$61=3,(X2464*G2464)/T2464,'3 Model Input'!E$61=4,(Y2464*G2464)/T2464,'3 Model Input'!E$61=5,(Z2464*G2464)/T2464, ISTEXT('3 Model Input'!E$61),"Missing",'3 Model Input'!E$61=6,(AA2464*G2464)/T2464))</f>
        <v>Blank</v>
      </c>
      <c r="AD2464" s="202" t="str">
        <f t="shared" si="407"/>
        <v>Blank</v>
      </c>
      <c r="AE2464" s="202" t="str">
        <f t="shared" si="408"/>
        <v>Blank</v>
      </c>
      <c r="AF2464" s="217" t="str">
        <f t="shared" si="409"/>
        <v>Blank</v>
      </c>
      <c r="AG2464" s="9" t="str" cm="1">
        <f t="array" ref="AG2464">_xlfn.IFS(ISNUMBER(AC2464), "", ISNUMBER(SEARCH("Blank", AC2464)), "", ISERROR(AC2464), "Bad input on tab 3")</f>
        <v/>
      </c>
    </row>
    <row r="2465" spans="2:33" ht="15" customHeight="1" x14ac:dyDescent="0.75">
      <c r="B2465" s="205" t="str">
        <f>'5 Driver Data'!B2465</f>
        <v>2457</v>
      </c>
      <c r="C2465" s="193">
        <f>'5 Driver Data'!C2465</f>
        <v>0</v>
      </c>
      <c r="D2465" s="192">
        <f>'5 Driver Data'!D2465</f>
        <v>0</v>
      </c>
      <c r="E2465" s="191">
        <f>'5 Driver Data'!E2465</f>
        <v>0</v>
      </c>
      <c r="F2465" s="191">
        <f>'5 Driver Data'!F2465</f>
        <v>0</v>
      </c>
      <c r="G2465" s="191">
        <f>'5 Driver Data'!G2465</f>
        <v>0</v>
      </c>
      <c r="H2465" s="191">
        <f>'5 Driver Data'!H2465</f>
        <v>0</v>
      </c>
      <c r="I2465" s="191">
        <f>'5 Driver Data'!I2465</f>
        <v>0</v>
      </c>
      <c r="J2465" s="191">
        <f>'5 Driver Data'!J2465</f>
        <v>0</v>
      </c>
      <c r="K2465" s="206">
        <f>'5 Driver Data'!K2465</f>
        <v>0</v>
      </c>
      <c r="L2465" s="1"/>
      <c r="M2465" s="216" t="str">
        <f>IF(D2465=0,"Blank",'3 Model Input'!E$44*'3 Model Input'!E$45)</f>
        <v>Blank</v>
      </c>
      <c r="N2465" s="197" t="str">
        <f t="shared" si="400"/>
        <v>Blank</v>
      </c>
      <c r="O2465" s="197" t="str">
        <f>IF(D2465=0,"Blank",'3 Model Input'!E$49*(1-'3 Model Input'!E$51))</f>
        <v>Blank</v>
      </c>
      <c r="P2465" s="197" t="str">
        <f t="shared" si="401"/>
        <v>Blank</v>
      </c>
      <c r="Q2465" s="197" t="str">
        <f>IF(D2465=0,"Blank",IF(D2465="BEV",E2465*(1-'3 Model Input'!E$54), E2465))</f>
        <v>Blank</v>
      </c>
      <c r="R2465" s="198" t="str">
        <f>IF(D2465=0,"Blank",IF(D2465="PHEV",F2465/G2465,F2465*(1-'3 Model Input'!E$54)/G2465))</f>
        <v>Blank</v>
      </c>
      <c r="S2465" s="198" t="str">
        <f>IF(D2465=0,"Blank",IF(D2465="PHEV",MIN(M2465,E2465),MIN(M2465,(E2465*(1-'3 Model Input'!E$54)))))</f>
        <v>Blank</v>
      </c>
      <c r="T2465" s="217" t="str">
        <f t="shared" si="402"/>
        <v>Blank</v>
      </c>
      <c r="U2465" s="89"/>
      <c r="V2465" s="216" t="str">
        <f>IF(D2465=0,"Blank",P2465*'3 Model Input'!E$50)</f>
        <v>Blank</v>
      </c>
      <c r="W2465" s="197" t="str">
        <f t="shared" si="403"/>
        <v>Blank</v>
      </c>
      <c r="X2465" s="197" t="str">
        <f t="shared" si="404"/>
        <v>Blank</v>
      </c>
      <c r="Y2465" s="197" t="str">
        <f t="shared" si="405"/>
        <v>Blank</v>
      </c>
      <c r="Z2465" s="197" t="str">
        <f t="shared" si="406"/>
        <v>Blank</v>
      </c>
      <c r="AA2465" s="223" t="str" cm="1">
        <f t="array" ref="AA2465">_xlfn.IFS(ISTEXT('3 Model Input'!F$70),"Missing",ISTEXT('3 Model Input'!I$70),"Missing",ISNUMBER('3 Model Input'!K$70),'3 Model Input'!K$70*P2465)</f>
        <v>Missing</v>
      </c>
      <c r="AB2465" s="89"/>
      <c r="AC2465" s="227" t="str" cm="1">
        <f t="array" ref="AC2465">IF(D2465=0,"Blank",_xlfn.IFS('3 Model Input'!E$61=1,(V2465*G2465)/T2465,'3 Model Input'!E$61=2,(W2465*G2465)/T2465,'3 Model Input'!E$61=3,(X2465*G2465)/T2465,'3 Model Input'!E$61=4,(Y2465*G2465)/T2465,'3 Model Input'!E$61=5,(Z2465*G2465)/T2465, ISTEXT('3 Model Input'!E$61),"Missing",'3 Model Input'!E$61=6,(AA2465*G2465)/T2465))</f>
        <v>Blank</v>
      </c>
      <c r="AD2465" s="202" t="str">
        <f t="shared" si="407"/>
        <v>Blank</v>
      </c>
      <c r="AE2465" s="202" t="str">
        <f t="shared" si="408"/>
        <v>Blank</v>
      </c>
      <c r="AF2465" s="217" t="str">
        <f t="shared" si="409"/>
        <v>Blank</v>
      </c>
      <c r="AG2465" s="9" t="str" cm="1">
        <f t="array" ref="AG2465">_xlfn.IFS(ISNUMBER(AC2465), "", ISNUMBER(SEARCH("Blank", AC2465)), "", ISERROR(AC2465), "Bad input on tab 3")</f>
        <v/>
      </c>
    </row>
    <row r="2466" spans="2:33" ht="15" customHeight="1" x14ac:dyDescent="0.75">
      <c r="B2466" s="205" t="str">
        <f>'5 Driver Data'!B2466</f>
        <v>2458</v>
      </c>
      <c r="C2466" s="193">
        <f>'5 Driver Data'!C2466</f>
        <v>0</v>
      </c>
      <c r="D2466" s="192">
        <f>'5 Driver Data'!D2466</f>
        <v>0</v>
      </c>
      <c r="E2466" s="191">
        <f>'5 Driver Data'!E2466</f>
        <v>0</v>
      </c>
      <c r="F2466" s="191">
        <f>'5 Driver Data'!F2466</f>
        <v>0</v>
      </c>
      <c r="G2466" s="191">
        <f>'5 Driver Data'!G2466</f>
        <v>0</v>
      </c>
      <c r="H2466" s="191">
        <f>'5 Driver Data'!H2466</f>
        <v>0</v>
      </c>
      <c r="I2466" s="191">
        <f>'5 Driver Data'!I2466</f>
        <v>0</v>
      </c>
      <c r="J2466" s="191">
        <f>'5 Driver Data'!J2466</f>
        <v>0</v>
      </c>
      <c r="K2466" s="206">
        <f>'5 Driver Data'!K2466</f>
        <v>0</v>
      </c>
      <c r="L2466" s="1"/>
      <c r="M2466" s="216" t="str">
        <f>IF(D2466=0,"Blank",'3 Model Input'!E$44*'3 Model Input'!E$45)</f>
        <v>Blank</v>
      </c>
      <c r="N2466" s="197" t="str">
        <f t="shared" si="400"/>
        <v>Blank</v>
      </c>
      <c r="O2466" s="197" t="str">
        <f>IF(D2466=0,"Blank",'3 Model Input'!E$49*(1-'3 Model Input'!E$51))</f>
        <v>Blank</v>
      </c>
      <c r="P2466" s="197" t="str">
        <f t="shared" si="401"/>
        <v>Blank</v>
      </c>
      <c r="Q2466" s="197" t="str">
        <f>IF(D2466=0,"Blank",IF(D2466="BEV",E2466*(1-'3 Model Input'!E$54), E2466))</f>
        <v>Blank</v>
      </c>
      <c r="R2466" s="198" t="str">
        <f>IF(D2466=0,"Blank",IF(D2466="PHEV",F2466/G2466,F2466*(1-'3 Model Input'!E$54)/G2466))</f>
        <v>Blank</v>
      </c>
      <c r="S2466" s="198" t="str">
        <f>IF(D2466=0,"Blank",IF(D2466="PHEV",MIN(M2466,E2466),MIN(M2466,(E2466*(1-'3 Model Input'!E$54)))))</f>
        <v>Blank</v>
      </c>
      <c r="T2466" s="217" t="str">
        <f t="shared" si="402"/>
        <v>Blank</v>
      </c>
      <c r="U2466" s="89"/>
      <c r="V2466" s="216" t="str">
        <f>IF(D2466=0,"Blank",P2466*'3 Model Input'!E$50)</f>
        <v>Blank</v>
      </c>
      <c r="W2466" s="197" t="str">
        <f t="shared" si="403"/>
        <v>Blank</v>
      </c>
      <c r="X2466" s="197" t="str">
        <f t="shared" si="404"/>
        <v>Blank</v>
      </c>
      <c r="Y2466" s="197" t="str">
        <f t="shared" si="405"/>
        <v>Blank</v>
      </c>
      <c r="Z2466" s="197" t="str">
        <f t="shared" si="406"/>
        <v>Blank</v>
      </c>
      <c r="AA2466" s="223" t="str" cm="1">
        <f t="array" ref="AA2466">_xlfn.IFS(ISTEXT('3 Model Input'!F$70),"Missing",ISTEXT('3 Model Input'!I$70),"Missing",ISNUMBER('3 Model Input'!K$70),'3 Model Input'!K$70*P2466)</f>
        <v>Missing</v>
      </c>
      <c r="AB2466" s="89"/>
      <c r="AC2466" s="227" t="str" cm="1">
        <f t="array" ref="AC2466">IF(D2466=0,"Blank",_xlfn.IFS('3 Model Input'!E$61=1,(V2466*G2466)/T2466,'3 Model Input'!E$61=2,(W2466*G2466)/T2466,'3 Model Input'!E$61=3,(X2466*G2466)/T2466,'3 Model Input'!E$61=4,(Y2466*G2466)/T2466,'3 Model Input'!E$61=5,(Z2466*G2466)/T2466, ISTEXT('3 Model Input'!E$61),"Missing",'3 Model Input'!E$61=6,(AA2466*G2466)/T2466))</f>
        <v>Blank</v>
      </c>
      <c r="AD2466" s="202" t="str">
        <f t="shared" si="407"/>
        <v>Blank</v>
      </c>
      <c r="AE2466" s="202" t="str">
        <f t="shared" si="408"/>
        <v>Blank</v>
      </c>
      <c r="AF2466" s="217" t="str">
        <f t="shared" si="409"/>
        <v>Blank</v>
      </c>
      <c r="AG2466" s="9" t="str" cm="1">
        <f t="array" ref="AG2466">_xlfn.IFS(ISNUMBER(AC2466), "", ISNUMBER(SEARCH("Blank", AC2466)), "", ISERROR(AC2466), "Bad input on tab 3")</f>
        <v/>
      </c>
    </row>
    <row r="2467" spans="2:33" ht="15" customHeight="1" x14ac:dyDescent="0.75">
      <c r="B2467" s="205" t="str">
        <f>'5 Driver Data'!B2467</f>
        <v>2459</v>
      </c>
      <c r="C2467" s="193">
        <f>'5 Driver Data'!C2467</f>
        <v>0</v>
      </c>
      <c r="D2467" s="192">
        <f>'5 Driver Data'!D2467</f>
        <v>0</v>
      </c>
      <c r="E2467" s="191">
        <f>'5 Driver Data'!E2467</f>
        <v>0</v>
      </c>
      <c r="F2467" s="191">
        <f>'5 Driver Data'!F2467</f>
        <v>0</v>
      </c>
      <c r="G2467" s="191">
        <f>'5 Driver Data'!G2467</f>
        <v>0</v>
      </c>
      <c r="H2467" s="191">
        <f>'5 Driver Data'!H2467</f>
        <v>0</v>
      </c>
      <c r="I2467" s="191">
        <f>'5 Driver Data'!I2467</f>
        <v>0</v>
      </c>
      <c r="J2467" s="191">
        <f>'5 Driver Data'!J2467</f>
        <v>0</v>
      </c>
      <c r="K2467" s="206">
        <f>'5 Driver Data'!K2467</f>
        <v>0</v>
      </c>
      <c r="L2467" s="1"/>
      <c r="M2467" s="216" t="str">
        <f>IF(D2467=0,"Blank",'3 Model Input'!E$44*'3 Model Input'!E$45)</f>
        <v>Blank</v>
      </c>
      <c r="N2467" s="197" t="str">
        <f t="shared" si="400"/>
        <v>Blank</v>
      </c>
      <c r="O2467" s="197" t="str">
        <f>IF(D2467=0,"Blank",'3 Model Input'!E$49*(1-'3 Model Input'!E$51))</f>
        <v>Blank</v>
      </c>
      <c r="P2467" s="197" t="str">
        <f t="shared" si="401"/>
        <v>Blank</v>
      </c>
      <c r="Q2467" s="197" t="str">
        <f>IF(D2467=0,"Blank",IF(D2467="BEV",E2467*(1-'3 Model Input'!E$54), E2467))</f>
        <v>Blank</v>
      </c>
      <c r="R2467" s="198" t="str">
        <f>IF(D2467=0,"Blank",IF(D2467="PHEV",F2467/G2467,F2467*(1-'3 Model Input'!E$54)/G2467))</f>
        <v>Blank</v>
      </c>
      <c r="S2467" s="198" t="str">
        <f>IF(D2467=0,"Blank",IF(D2467="PHEV",MIN(M2467,E2467),MIN(M2467,(E2467*(1-'3 Model Input'!E$54)))))</f>
        <v>Blank</v>
      </c>
      <c r="T2467" s="217" t="str">
        <f t="shared" si="402"/>
        <v>Blank</v>
      </c>
      <c r="U2467" s="89"/>
      <c r="V2467" s="216" t="str">
        <f>IF(D2467=0,"Blank",P2467*'3 Model Input'!E$50)</f>
        <v>Blank</v>
      </c>
      <c r="W2467" s="197" t="str">
        <f t="shared" si="403"/>
        <v>Blank</v>
      </c>
      <c r="X2467" s="197" t="str">
        <f t="shared" si="404"/>
        <v>Blank</v>
      </c>
      <c r="Y2467" s="197" t="str">
        <f t="shared" si="405"/>
        <v>Blank</v>
      </c>
      <c r="Z2467" s="197" t="str">
        <f t="shared" si="406"/>
        <v>Blank</v>
      </c>
      <c r="AA2467" s="223" t="str" cm="1">
        <f t="array" ref="AA2467">_xlfn.IFS(ISTEXT('3 Model Input'!F$70),"Missing",ISTEXT('3 Model Input'!I$70),"Missing",ISNUMBER('3 Model Input'!K$70),'3 Model Input'!K$70*P2467)</f>
        <v>Missing</v>
      </c>
      <c r="AB2467" s="89"/>
      <c r="AC2467" s="227" t="str" cm="1">
        <f t="array" ref="AC2467">IF(D2467=0,"Blank",_xlfn.IFS('3 Model Input'!E$61=1,(V2467*G2467)/T2467,'3 Model Input'!E$61=2,(W2467*G2467)/T2467,'3 Model Input'!E$61=3,(X2467*G2467)/T2467,'3 Model Input'!E$61=4,(Y2467*G2467)/T2467,'3 Model Input'!E$61=5,(Z2467*G2467)/T2467, ISTEXT('3 Model Input'!E$61),"Missing",'3 Model Input'!E$61=6,(AA2467*G2467)/T2467))</f>
        <v>Blank</v>
      </c>
      <c r="AD2467" s="202" t="str">
        <f t="shared" si="407"/>
        <v>Blank</v>
      </c>
      <c r="AE2467" s="202" t="str">
        <f t="shared" si="408"/>
        <v>Blank</v>
      </c>
      <c r="AF2467" s="217" t="str">
        <f t="shared" si="409"/>
        <v>Blank</v>
      </c>
      <c r="AG2467" s="9" t="str" cm="1">
        <f t="array" ref="AG2467">_xlfn.IFS(ISNUMBER(AC2467), "", ISNUMBER(SEARCH("Blank", AC2467)), "", ISERROR(AC2467), "Bad input on tab 3")</f>
        <v/>
      </c>
    </row>
    <row r="2468" spans="2:33" ht="15" customHeight="1" x14ac:dyDescent="0.75">
      <c r="B2468" s="205" t="str">
        <f>'5 Driver Data'!B2468</f>
        <v>2460</v>
      </c>
      <c r="C2468" s="193">
        <f>'5 Driver Data'!C2468</f>
        <v>0</v>
      </c>
      <c r="D2468" s="192">
        <f>'5 Driver Data'!D2468</f>
        <v>0</v>
      </c>
      <c r="E2468" s="191">
        <f>'5 Driver Data'!E2468</f>
        <v>0</v>
      </c>
      <c r="F2468" s="191">
        <f>'5 Driver Data'!F2468</f>
        <v>0</v>
      </c>
      <c r="G2468" s="191">
        <f>'5 Driver Data'!G2468</f>
        <v>0</v>
      </c>
      <c r="H2468" s="191">
        <f>'5 Driver Data'!H2468</f>
        <v>0</v>
      </c>
      <c r="I2468" s="191">
        <f>'5 Driver Data'!I2468</f>
        <v>0</v>
      </c>
      <c r="J2468" s="191">
        <f>'5 Driver Data'!J2468</f>
        <v>0</v>
      </c>
      <c r="K2468" s="206">
        <f>'5 Driver Data'!K2468</f>
        <v>0</v>
      </c>
      <c r="L2468" s="1"/>
      <c r="M2468" s="216" t="str">
        <f>IF(D2468=0,"Blank",'3 Model Input'!E$44*'3 Model Input'!E$45)</f>
        <v>Blank</v>
      </c>
      <c r="N2468" s="197" t="str">
        <f t="shared" si="400"/>
        <v>Blank</v>
      </c>
      <c r="O2468" s="197" t="str">
        <f>IF(D2468=0,"Blank",'3 Model Input'!E$49*(1-'3 Model Input'!E$51))</f>
        <v>Blank</v>
      </c>
      <c r="P2468" s="197" t="str">
        <f t="shared" si="401"/>
        <v>Blank</v>
      </c>
      <c r="Q2468" s="197" t="str">
        <f>IF(D2468=0,"Blank",IF(D2468="BEV",E2468*(1-'3 Model Input'!E$54), E2468))</f>
        <v>Blank</v>
      </c>
      <c r="R2468" s="198" t="str">
        <f>IF(D2468=0,"Blank",IF(D2468="PHEV",F2468/G2468,F2468*(1-'3 Model Input'!E$54)/G2468))</f>
        <v>Blank</v>
      </c>
      <c r="S2468" s="198" t="str">
        <f>IF(D2468=0,"Blank",IF(D2468="PHEV",MIN(M2468,E2468),MIN(M2468,(E2468*(1-'3 Model Input'!E$54)))))</f>
        <v>Blank</v>
      </c>
      <c r="T2468" s="217" t="str">
        <f t="shared" si="402"/>
        <v>Blank</v>
      </c>
      <c r="U2468" s="89"/>
      <c r="V2468" s="216" t="str">
        <f>IF(D2468=0,"Blank",P2468*'3 Model Input'!E$50)</f>
        <v>Blank</v>
      </c>
      <c r="W2468" s="197" t="str">
        <f t="shared" si="403"/>
        <v>Blank</v>
      </c>
      <c r="X2468" s="197" t="str">
        <f t="shared" si="404"/>
        <v>Blank</v>
      </c>
      <c r="Y2468" s="197" t="str">
        <f t="shared" si="405"/>
        <v>Blank</v>
      </c>
      <c r="Z2468" s="197" t="str">
        <f t="shared" si="406"/>
        <v>Blank</v>
      </c>
      <c r="AA2468" s="223" t="str" cm="1">
        <f t="array" ref="AA2468">_xlfn.IFS(ISTEXT('3 Model Input'!F$70),"Missing",ISTEXT('3 Model Input'!I$70),"Missing",ISNUMBER('3 Model Input'!K$70),'3 Model Input'!K$70*P2468)</f>
        <v>Missing</v>
      </c>
      <c r="AB2468" s="89"/>
      <c r="AC2468" s="227" t="str" cm="1">
        <f t="array" ref="AC2468">IF(D2468=0,"Blank",_xlfn.IFS('3 Model Input'!E$61=1,(V2468*G2468)/T2468,'3 Model Input'!E$61=2,(W2468*G2468)/T2468,'3 Model Input'!E$61=3,(X2468*G2468)/T2468,'3 Model Input'!E$61=4,(Y2468*G2468)/T2468,'3 Model Input'!E$61=5,(Z2468*G2468)/T2468, ISTEXT('3 Model Input'!E$61),"Missing",'3 Model Input'!E$61=6,(AA2468*G2468)/T2468))</f>
        <v>Blank</v>
      </c>
      <c r="AD2468" s="202" t="str">
        <f t="shared" si="407"/>
        <v>Blank</v>
      </c>
      <c r="AE2468" s="202" t="str">
        <f t="shared" si="408"/>
        <v>Blank</v>
      </c>
      <c r="AF2468" s="217" t="str">
        <f t="shared" si="409"/>
        <v>Blank</v>
      </c>
      <c r="AG2468" s="9" t="str" cm="1">
        <f t="array" ref="AG2468">_xlfn.IFS(ISNUMBER(AC2468), "", ISNUMBER(SEARCH("Blank", AC2468)), "", ISERROR(AC2468), "Bad input on tab 3")</f>
        <v/>
      </c>
    </row>
    <row r="2469" spans="2:33" ht="15" customHeight="1" x14ac:dyDescent="0.75">
      <c r="B2469" s="205" t="str">
        <f>'5 Driver Data'!B2469</f>
        <v>2461</v>
      </c>
      <c r="C2469" s="193">
        <f>'5 Driver Data'!C2469</f>
        <v>0</v>
      </c>
      <c r="D2469" s="192">
        <f>'5 Driver Data'!D2469</f>
        <v>0</v>
      </c>
      <c r="E2469" s="191">
        <f>'5 Driver Data'!E2469</f>
        <v>0</v>
      </c>
      <c r="F2469" s="191">
        <f>'5 Driver Data'!F2469</f>
        <v>0</v>
      </c>
      <c r="G2469" s="191">
        <f>'5 Driver Data'!G2469</f>
        <v>0</v>
      </c>
      <c r="H2469" s="191">
        <f>'5 Driver Data'!H2469</f>
        <v>0</v>
      </c>
      <c r="I2469" s="191">
        <f>'5 Driver Data'!I2469</f>
        <v>0</v>
      </c>
      <c r="J2469" s="191">
        <f>'5 Driver Data'!J2469</f>
        <v>0</v>
      </c>
      <c r="K2469" s="206">
        <f>'5 Driver Data'!K2469</f>
        <v>0</v>
      </c>
      <c r="L2469" s="1"/>
      <c r="M2469" s="216" t="str">
        <f>IF(D2469=0,"Blank",'3 Model Input'!E$44*'3 Model Input'!E$45)</f>
        <v>Blank</v>
      </c>
      <c r="N2469" s="197" t="str">
        <f t="shared" si="400"/>
        <v>Blank</v>
      </c>
      <c r="O2469" s="197" t="str">
        <f>IF(D2469=0,"Blank",'3 Model Input'!E$49*(1-'3 Model Input'!E$51))</f>
        <v>Blank</v>
      </c>
      <c r="P2469" s="197" t="str">
        <f t="shared" si="401"/>
        <v>Blank</v>
      </c>
      <c r="Q2469" s="197" t="str">
        <f>IF(D2469=0,"Blank",IF(D2469="BEV",E2469*(1-'3 Model Input'!E$54), E2469))</f>
        <v>Blank</v>
      </c>
      <c r="R2469" s="198" t="str">
        <f>IF(D2469=0,"Blank",IF(D2469="PHEV",F2469/G2469,F2469*(1-'3 Model Input'!E$54)/G2469))</f>
        <v>Blank</v>
      </c>
      <c r="S2469" s="198" t="str">
        <f>IF(D2469=0,"Blank",IF(D2469="PHEV",MIN(M2469,E2469),MIN(M2469,(E2469*(1-'3 Model Input'!E$54)))))</f>
        <v>Blank</v>
      </c>
      <c r="T2469" s="217" t="str">
        <f t="shared" si="402"/>
        <v>Blank</v>
      </c>
      <c r="U2469" s="89"/>
      <c r="V2469" s="216" t="str">
        <f>IF(D2469=0,"Blank",P2469*'3 Model Input'!E$50)</f>
        <v>Blank</v>
      </c>
      <c r="W2469" s="197" t="str">
        <f t="shared" si="403"/>
        <v>Blank</v>
      </c>
      <c r="X2469" s="197" t="str">
        <f t="shared" si="404"/>
        <v>Blank</v>
      </c>
      <c r="Y2469" s="197" t="str">
        <f t="shared" si="405"/>
        <v>Blank</v>
      </c>
      <c r="Z2469" s="197" t="str">
        <f t="shared" si="406"/>
        <v>Blank</v>
      </c>
      <c r="AA2469" s="223" t="str" cm="1">
        <f t="array" ref="AA2469">_xlfn.IFS(ISTEXT('3 Model Input'!F$70),"Missing",ISTEXT('3 Model Input'!I$70),"Missing",ISNUMBER('3 Model Input'!K$70),'3 Model Input'!K$70*P2469)</f>
        <v>Missing</v>
      </c>
      <c r="AB2469" s="89"/>
      <c r="AC2469" s="227" t="str" cm="1">
        <f t="array" ref="AC2469">IF(D2469=0,"Blank",_xlfn.IFS('3 Model Input'!E$61=1,(V2469*G2469)/T2469,'3 Model Input'!E$61=2,(W2469*G2469)/T2469,'3 Model Input'!E$61=3,(X2469*G2469)/T2469,'3 Model Input'!E$61=4,(Y2469*G2469)/T2469,'3 Model Input'!E$61=5,(Z2469*G2469)/T2469, ISTEXT('3 Model Input'!E$61),"Missing",'3 Model Input'!E$61=6,(AA2469*G2469)/T2469))</f>
        <v>Blank</v>
      </c>
      <c r="AD2469" s="202" t="str">
        <f t="shared" si="407"/>
        <v>Blank</v>
      </c>
      <c r="AE2469" s="202" t="str">
        <f t="shared" si="408"/>
        <v>Blank</v>
      </c>
      <c r="AF2469" s="217" t="str">
        <f t="shared" si="409"/>
        <v>Blank</v>
      </c>
      <c r="AG2469" s="9" t="str" cm="1">
        <f t="array" ref="AG2469">_xlfn.IFS(ISNUMBER(AC2469), "", ISNUMBER(SEARCH("Blank", AC2469)), "", ISERROR(AC2469), "Bad input on tab 3")</f>
        <v/>
      </c>
    </row>
    <row r="2470" spans="2:33" ht="15" customHeight="1" x14ac:dyDescent="0.75">
      <c r="B2470" s="205" t="str">
        <f>'5 Driver Data'!B2470</f>
        <v>2462</v>
      </c>
      <c r="C2470" s="193">
        <f>'5 Driver Data'!C2470</f>
        <v>0</v>
      </c>
      <c r="D2470" s="192">
        <f>'5 Driver Data'!D2470</f>
        <v>0</v>
      </c>
      <c r="E2470" s="191">
        <f>'5 Driver Data'!E2470</f>
        <v>0</v>
      </c>
      <c r="F2470" s="191">
        <f>'5 Driver Data'!F2470</f>
        <v>0</v>
      </c>
      <c r="G2470" s="191">
        <f>'5 Driver Data'!G2470</f>
        <v>0</v>
      </c>
      <c r="H2470" s="191">
        <f>'5 Driver Data'!H2470</f>
        <v>0</v>
      </c>
      <c r="I2470" s="191">
        <f>'5 Driver Data'!I2470</f>
        <v>0</v>
      </c>
      <c r="J2470" s="191">
        <f>'5 Driver Data'!J2470</f>
        <v>0</v>
      </c>
      <c r="K2470" s="206">
        <f>'5 Driver Data'!K2470</f>
        <v>0</v>
      </c>
      <c r="L2470" s="1"/>
      <c r="M2470" s="216" t="str">
        <f>IF(D2470=0,"Blank",'3 Model Input'!E$44*'3 Model Input'!E$45)</f>
        <v>Blank</v>
      </c>
      <c r="N2470" s="197" t="str">
        <f t="shared" si="400"/>
        <v>Blank</v>
      </c>
      <c r="O2470" s="197" t="str">
        <f>IF(D2470=0,"Blank",'3 Model Input'!E$49*(1-'3 Model Input'!E$51))</f>
        <v>Blank</v>
      </c>
      <c r="P2470" s="197" t="str">
        <f t="shared" si="401"/>
        <v>Blank</v>
      </c>
      <c r="Q2470" s="197" t="str">
        <f>IF(D2470=0,"Blank",IF(D2470="BEV",E2470*(1-'3 Model Input'!E$54), E2470))</f>
        <v>Blank</v>
      </c>
      <c r="R2470" s="198" t="str">
        <f>IF(D2470=0,"Blank",IF(D2470="PHEV",F2470/G2470,F2470*(1-'3 Model Input'!E$54)/G2470))</f>
        <v>Blank</v>
      </c>
      <c r="S2470" s="198" t="str">
        <f>IF(D2470=0,"Blank",IF(D2470="PHEV",MIN(M2470,E2470),MIN(M2470,(E2470*(1-'3 Model Input'!E$54)))))</f>
        <v>Blank</v>
      </c>
      <c r="T2470" s="217" t="str">
        <f t="shared" si="402"/>
        <v>Blank</v>
      </c>
      <c r="U2470" s="89"/>
      <c r="V2470" s="216" t="str">
        <f>IF(D2470=0,"Blank",P2470*'3 Model Input'!E$50)</f>
        <v>Blank</v>
      </c>
      <c r="W2470" s="197" t="str">
        <f t="shared" si="403"/>
        <v>Blank</v>
      </c>
      <c r="X2470" s="197" t="str">
        <f t="shared" si="404"/>
        <v>Blank</v>
      </c>
      <c r="Y2470" s="197" t="str">
        <f t="shared" si="405"/>
        <v>Blank</v>
      </c>
      <c r="Z2470" s="197" t="str">
        <f t="shared" si="406"/>
        <v>Blank</v>
      </c>
      <c r="AA2470" s="223" t="str" cm="1">
        <f t="array" ref="AA2470">_xlfn.IFS(ISTEXT('3 Model Input'!F$70),"Missing",ISTEXT('3 Model Input'!I$70),"Missing",ISNUMBER('3 Model Input'!K$70),'3 Model Input'!K$70*P2470)</f>
        <v>Missing</v>
      </c>
      <c r="AB2470" s="89"/>
      <c r="AC2470" s="227" t="str" cm="1">
        <f t="array" ref="AC2470">IF(D2470=0,"Blank",_xlfn.IFS('3 Model Input'!E$61=1,(V2470*G2470)/T2470,'3 Model Input'!E$61=2,(W2470*G2470)/T2470,'3 Model Input'!E$61=3,(X2470*G2470)/T2470,'3 Model Input'!E$61=4,(Y2470*G2470)/T2470,'3 Model Input'!E$61=5,(Z2470*G2470)/T2470, ISTEXT('3 Model Input'!E$61),"Missing",'3 Model Input'!E$61=6,(AA2470*G2470)/T2470))</f>
        <v>Blank</v>
      </c>
      <c r="AD2470" s="202" t="str">
        <f t="shared" si="407"/>
        <v>Blank</v>
      </c>
      <c r="AE2470" s="202" t="str">
        <f t="shared" si="408"/>
        <v>Blank</v>
      </c>
      <c r="AF2470" s="217" t="str">
        <f t="shared" si="409"/>
        <v>Blank</v>
      </c>
      <c r="AG2470" s="9" t="str" cm="1">
        <f t="array" ref="AG2470">_xlfn.IFS(ISNUMBER(AC2470), "", ISNUMBER(SEARCH("Blank", AC2470)), "", ISERROR(AC2470), "Bad input on tab 3")</f>
        <v/>
      </c>
    </row>
    <row r="2471" spans="2:33" ht="15" customHeight="1" x14ac:dyDescent="0.75">
      <c r="B2471" s="205" t="str">
        <f>'5 Driver Data'!B2471</f>
        <v>2463</v>
      </c>
      <c r="C2471" s="193">
        <f>'5 Driver Data'!C2471</f>
        <v>0</v>
      </c>
      <c r="D2471" s="192">
        <f>'5 Driver Data'!D2471</f>
        <v>0</v>
      </c>
      <c r="E2471" s="191">
        <f>'5 Driver Data'!E2471</f>
        <v>0</v>
      </c>
      <c r="F2471" s="191">
        <f>'5 Driver Data'!F2471</f>
        <v>0</v>
      </c>
      <c r="G2471" s="191">
        <f>'5 Driver Data'!G2471</f>
        <v>0</v>
      </c>
      <c r="H2471" s="191">
        <f>'5 Driver Data'!H2471</f>
        <v>0</v>
      </c>
      <c r="I2471" s="191">
        <f>'5 Driver Data'!I2471</f>
        <v>0</v>
      </c>
      <c r="J2471" s="191">
        <f>'5 Driver Data'!J2471</f>
        <v>0</v>
      </c>
      <c r="K2471" s="206">
        <f>'5 Driver Data'!K2471</f>
        <v>0</v>
      </c>
      <c r="L2471" s="1"/>
      <c r="M2471" s="216" t="str">
        <f>IF(D2471=0,"Blank",'3 Model Input'!E$44*'3 Model Input'!E$45)</f>
        <v>Blank</v>
      </c>
      <c r="N2471" s="197" t="str">
        <f t="shared" si="400"/>
        <v>Blank</v>
      </c>
      <c r="O2471" s="197" t="str">
        <f>IF(D2471=0,"Blank",'3 Model Input'!E$49*(1-'3 Model Input'!E$51))</f>
        <v>Blank</v>
      </c>
      <c r="P2471" s="197" t="str">
        <f t="shared" si="401"/>
        <v>Blank</v>
      </c>
      <c r="Q2471" s="197" t="str">
        <f>IF(D2471=0,"Blank",IF(D2471="BEV",E2471*(1-'3 Model Input'!E$54), E2471))</f>
        <v>Blank</v>
      </c>
      <c r="R2471" s="198" t="str">
        <f>IF(D2471=0,"Blank",IF(D2471="PHEV",F2471/G2471,F2471*(1-'3 Model Input'!E$54)/G2471))</f>
        <v>Blank</v>
      </c>
      <c r="S2471" s="198" t="str">
        <f>IF(D2471=0,"Blank",IF(D2471="PHEV",MIN(M2471,E2471),MIN(M2471,(E2471*(1-'3 Model Input'!E$54)))))</f>
        <v>Blank</v>
      </c>
      <c r="T2471" s="217" t="str">
        <f t="shared" si="402"/>
        <v>Blank</v>
      </c>
      <c r="U2471" s="89"/>
      <c r="V2471" s="216" t="str">
        <f>IF(D2471=0,"Blank",P2471*'3 Model Input'!E$50)</f>
        <v>Blank</v>
      </c>
      <c r="W2471" s="197" t="str">
        <f t="shared" si="403"/>
        <v>Blank</v>
      </c>
      <c r="X2471" s="197" t="str">
        <f t="shared" si="404"/>
        <v>Blank</v>
      </c>
      <c r="Y2471" s="197" t="str">
        <f t="shared" si="405"/>
        <v>Blank</v>
      </c>
      <c r="Z2471" s="197" t="str">
        <f t="shared" si="406"/>
        <v>Blank</v>
      </c>
      <c r="AA2471" s="223" t="str" cm="1">
        <f t="array" ref="AA2471">_xlfn.IFS(ISTEXT('3 Model Input'!F$70),"Missing",ISTEXT('3 Model Input'!I$70),"Missing",ISNUMBER('3 Model Input'!K$70),'3 Model Input'!K$70*P2471)</f>
        <v>Missing</v>
      </c>
      <c r="AB2471" s="89"/>
      <c r="AC2471" s="227" t="str" cm="1">
        <f t="array" ref="AC2471">IF(D2471=0,"Blank",_xlfn.IFS('3 Model Input'!E$61=1,(V2471*G2471)/T2471,'3 Model Input'!E$61=2,(W2471*G2471)/T2471,'3 Model Input'!E$61=3,(X2471*G2471)/T2471,'3 Model Input'!E$61=4,(Y2471*G2471)/T2471,'3 Model Input'!E$61=5,(Z2471*G2471)/T2471, ISTEXT('3 Model Input'!E$61),"Missing",'3 Model Input'!E$61=6,(AA2471*G2471)/T2471))</f>
        <v>Blank</v>
      </c>
      <c r="AD2471" s="202" t="str">
        <f t="shared" si="407"/>
        <v>Blank</v>
      </c>
      <c r="AE2471" s="202" t="str">
        <f t="shared" si="408"/>
        <v>Blank</v>
      </c>
      <c r="AF2471" s="217" t="str">
        <f t="shared" si="409"/>
        <v>Blank</v>
      </c>
      <c r="AG2471" s="9" t="str" cm="1">
        <f t="array" ref="AG2471">_xlfn.IFS(ISNUMBER(AC2471), "", ISNUMBER(SEARCH("Blank", AC2471)), "", ISERROR(AC2471), "Bad input on tab 3")</f>
        <v/>
      </c>
    </row>
    <row r="2472" spans="2:33" ht="15" customHeight="1" x14ac:dyDescent="0.75">
      <c r="B2472" s="205" t="str">
        <f>'5 Driver Data'!B2472</f>
        <v>2464</v>
      </c>
      <c r="C2472" s="193">
        <f>'5 Driver Data'!C2472</f>
        <v>0</v>
      </c>
      <c r="D2472" s="192">
        <f>'5 Driver Data'!D2472</f>
        <v>0</v>
      </c>
      <c r="E2472" s="191">
        <f>'5 Driver Data'!E2472</f>
        <v>0</v>
      </c>
      <c r="F2472" s="191">
        <f>'5 Driver Data'!F2472</f>
        <v>0</v>
      </c>
      <c r="G2472" s="191">
        <f>'5 Driver Data'!G2472</f>
        <v>0</v>
      </c>
      <c r="H2472" s="191">
        <f>'5 Driver Data'!H2472</f>
        <v>0</v>
      </c>
      <c r="I2472" s="191">
        <f>'5 Driver Data'!I2472</f>
        <v>0</v>
      </c>
      <c r="J2472" s="191">
        <f>'5 Driver Data'!J2472</f>
        <v>0</v>
      </c>
      <c r="K2472" s="206">
        <f>'5 Driver Data'!K2472</f>
        <v>0</v>
      </c>
      <c r="L2472" s="1"/>
      <c r="M2472" s="216" t="str">
        <f>IF(D2472=0,"Blank",'3 Model Input'!E$44*'3 Model Input'!E$45)</f>
        <v>Blank</v>
      </c>
      <c r="N2472" s="197" t="str">
        <f t="shared" si="400"/>
        <v>Blank</v>
      </c>
      <c r="O2472" s="197" t="str">
        <f>IF(D2472=0,"Blank",'3 Model Input'!E$49*(1-'3 Model Input'!E$51))</f>
        <v>Blank</v>
      </c>
      <c r="P2472" s="197" t="str">
        <f t="shared" si="401"/>
        <v>Blank</v>
      </c>
      <c r="Q2472" s="197" t="str">
        <f>IF(D2472=0,"Blank",IF(D2472="BEV",E2472*(1-'3 Model Input'!E$54), E2472))</f>
        <v>Blank</v>
      </c>
      <c r="R2472" s="198" t="str">
        <f>IF(D2472=0,"Blank",IF(D2472="PHEV",F2472/G2472,F2472*(1-'3 Model Input'!E$54)/G2472))</f>
        <v>Blank</v>
      </c>
      <c r="S2472" s="198" t="str">
        <f>IF(D2472=0,"Blank",IF(D2472="PHEV",MIN(M2472,E2472),MIN(M2472,(E2472*(1-'3 Model Input'!E$54)))))</f>
        <v>Blank</v>
      </c>
      <c r="T2472" s="217" t="str">
        <f t="shared" si="402"/>
        <v>Blank</v>
      </c>
      <c r="U2472" s="89"/>
      <c r="V2472" s="216" t="str">
        <f>IF(D2472=0,"Blank",P2472*'3 Model Input'!E$50)</f>
        <v>Blank</v>
      </c>
      <c r="W2472" s="197" t="str">
        <f t="shared" si="403"/>
        <v>Blank</v>
      </c>
      <c r="X2472" s="197" t="str">
        <f t="shared" si="404"/>
        <v>Blank</v>
      </c>
      <c r="Y2472" s="197" t="str">
        <f t="shared" si="405"/>
        <v>Blank</v>
      </c>
      <c r="Z2472" s="197" t="str">
        <f t="shared" si="406"/>
        <v>Blank</v>
      </c>
      <c r="AA2472" s="223" t="str" cm="1">
        <f t="array" ref="AA2472">_xlfn.IFS(ISTEXT('3 Model Input'!F$70),"Missing",ISTEXT('3 Model Input'!I$70),"Missing",ISNUMBER('3 Model Input'!K$70),'3 Model Input'!K$70*P2472)</f>
        <v>Missing</v>
      </c>
      <c r="AB2472" s="89"/>
      <c r="AC2472" s="227" t="str" cm="1">
        <f t="array" ref="AC2472">IF(D2472=0,"Blank",_xlfn.IFS('3 Model Input'!E$61=1,(V2472*G2472)/T2472,'3 Model Input'!E$61=2,(W2472*G2472)/T2472,'3 Model Input'!E$61=3,(X2472*G2472)/T2472,'3 Model Input'!E$61=4,(Y2472*G2472)/T2472,'3 Model Input'!E$61=5,(Z2472*G2472)/T2472, ISTEXT('3 Model Input'!E$61),"Missing",'3 Model Input'!E$61=6,(AA2472*G2472)/T2472))</f>
        <v>Blank</v>
      </c>
      <c r="AD2472" s="202" t="str">
        <f t="shared" si="407"/>
        <v>Blank</v>
      </c>
      <c r="AE2472" s="202" t="str">
        <f t="shared" si="408"/>
        <v>Blank</v>
      </c>
      <c r="AF2472" s="217" t="str">
        <f t="shared" si="409"/>
        <v>Blank</v>
      </c>
      <c r="AG2472" s="9" t="str" cm="1">
        <f t="array" ref="AG2472">_xlfn.IFS(ISNUMBER(AC2472), "", ISNUMBER(SEARCH("Blank", AC2472)), "", ISERROR(AC2472), "Bad input on tab 3")</f>
        <v/>
      </c>
    </row>
    <row r="2473" spans="2:33" ht="15" customHeight="1" x14ac:dyDescent="0.75">
      <c r="B2473" s="205" t="str">
        <f>'5 Driver Data'!B2473</f>
        <v>2465</v>
      </c>
      <c r="C2473" s="193">
        <f>'5 Driver Data'!C2473</f>
        <v>0</v>
      </c>
      <c r="D2473" s="192">
        <f>'5 Driver Data'!D2473</f>
        <v>0</v>
      </c>
      <c r="E2473" s="191">
        <f>'5 Driver Data'!E2473</f>
        <v>0</v>
      </c>
      <c r="F2473" s="191">
        <f>'5 Driver Data'!F2473</f>
        <v>0</v>
      </c>
      <c r="G2473" s="191">
        <f>'5 Driver Data'!G2473</f>
        <v>0</v>
      </c>
      <c r="H2473" s="191">
        <f>'5 Driver Data'!H2473</f>
        <v>0</v>
      </c>
      <c r="I2473" s="191">
        <f>'5 Driver Data'!I2473</f>
        <v>0</v>
      </c>
      <c r="J2473" s="191">
        <f>'5 Driver Data'!J2473</f>
        <v>0</v>
      </c>
      <c r="K2473" s="206">
        <f>'5 Driver Data'!K2473</f>
        <v>0</v>
      </c>
      <c r="L2473" s="1"/>
      <c r="M2473" s="216" t="str">
        <f>IF(D2473=0,"Blank",'3 Model Input'!E$44*'3 Model Input'!E$45)</f>
        <v>Blank</v>
      </c>
      <c r="N2473" s="197" t="str">
        <f t="shared" si="400"/>
        <v>Blank</v>
      </c>
      <c r="O2473" s="197" t="str">
        <f>IF(D2473=0,"Blank",'3 Model Input'!E$49*(1-'3 Model Input'!E$51))</f>
        <v>Blank</v>
      </c>
      <c r="P2473" s="197" t="str">
        <f t="shared" si="401"/>
        <v>Blank</v>
      </c>
      <c r="Q2473" s="197" t="str">
        <f>IF(D2473=0,"Blank",IF(D2473="BEV",E2473*(1-'3 Model Input'!E$54), E2473))</f>
        <v>Blank</v>
      </c>
      <c r="R2473" s="198" t="str">
        <f>IF(D2473=0,"Blank",IF(D2473="PHEV",F2473/G2473,F2473*(1-'3 Model Input'!E$54)/G2473))</f>
        <v>Blank</v>
      </c>
      <c r="S2473" s="198" t="str">
        <f>IF(D2473=0,"Blank",IF(D2473="PHEV",MIN(M2473,E2473),MIN(M2473,(E2473*(1-'3 Model Input'!E$54)))))</f>
        <v>Blank</v>
      </c>
      <c r="T2473" s="217" t="str">
        <f t="shared" si="402"/>
        <v>Blank</v>
      </c>
      <c r="U2473" s="89"/>
      <c r="V2473" s="216" t="str">
        <f>IF(D2473=0,"Blank",P2473*'3 Model Input'!E$50)</f>
        <v>Blank</v>
      </c>
      <c r="W2473" s="197" t="str">
        <f t="shared" si="403"/>
        <v>Blank</v>
      </c>
      <c r="X2473" s="197" t="str">
        <f t="shared" si="404"/>
        <v>Blank</v>
      </c>
      <c r="Y2473" s="197" t="str">
        <f t="shared" si="405"/>
        <v>Blank</v>
      </c>
      <c r="Z2473" s="197" t="str">
        <f t="shared" si="406"/>
        <v>Blank</v>
      </c>
      <c r="AA2473" s="223" t="str" cm="1">
        <f t="array" ref="AA2473">_xlfn.IFS(ISTEXT('3 Model Input'!F$70),"Missing",ISTEXT('3 Model Input'!I$70),"Missing",ISNUMBER('3 Model Input'!K$70),'3 Model Input'!K$70*P2473)</f>
        <v>Missing</v>
      </c>
      <c r="AB2473" s="89"/>
      <c r="AC2473" s="227" t="str" cm="1">
        <f t="array" ref="AC2473">IF(D2473=0,"Blank",_xlfn.IFS('3 Model Input'!E$61=1,(V2473*G2473)/T2473,'3 Model Input'!E$61=2,(W2473*G2473)/T2473,'3 Model Input'!E$61=3,(X2473*G2473)/T2473,'3 Model Input'!E$61=4,(Y2473*G2473)/T2473,'3 Model Input'!E$61=5,(Z2473*G2473)/T2473, ISTEXT('3 Model Input'!E$61),"Missing",'3 Model Input'!E$61=6,(AA2473*G2473)/T2473))</f>
        <v>Blank</v>
      </c>
      <c r="AD2473" s="202" t="str">
        <f t="shared" si="407"/>
        <v>Blank</v>
      </c>
      <c r="AE2473" s="202" t="str">
        <f t="shared" si="408"/>
        <v>Blank</v>
      </c>
      <c r="AF2473" s="217" t="str">
        <f t="shared" si="409"/>
        <v>Blank</v>
      </c>
      <c r="AG2473" s="9" t="str" cm="1">
        <f t="array" ref="AG2473">_xlfn.IFS(ISNUMBER(AC2473), "", ISNUMBER(SEARCH("Blank", AC2473)), "", ISERROR(AC2473), "Bad input on tab 3")</f>
        <v/>
      </c>
    </row>
    <row r="2474" spans="2:33" ht="15" customHeight="1" x14ac:dyDescent="0.75">
      <c r="B2474" s="205" t="str">
        <f>'5 Driver Data'!B2474</f>
        <v>2466</v>
      </c>
      <c r="C2474" s="193">
        <f>'5 Driver Data'!C2474</f>
        <v>0</v>
      </c>
      <c r="D2474" s="192">
        <f>'5 Driver Data'!D2474</f>
        <v>0</v>
      </c>
      <c r="E2474" s="191">
        <f>'5 Driver Data'!E2474</f>
        <v>0</v>
      </c>
      <c r="F2474" s="191">
        <f>'5 Driver Data'!F2474</f>
        <v>0</v>
      </c>
      <c r="G2474" s="191">
        <f>'5 Driver Data'!G2474</f>
        <v>0</v>
      </c>
      <c r="H2474" s="191">
        <f>'5 Driver Data'!H2474</f>
        <v>0</v>
      </c>
      <c r="I2474" s="191">
        <f>'5 Driver Data'!I2474</f>
        <v>0</v>
      </c>
      <c r="J2474" s="191">
        <f>'5 Driver Data'!J2474</f>
        <v>0</v>
      </c>
      <c r="K2474" s="206">
        <f>'5 Driver Data'!K2474</f>
        <v>0</v>
      </c>
      <c r="L2474" s="1"/>
      <c r="M2474" s="216" t="str">
        <f>IF(D2474=0,"Blank",'3 Model Input'!E$44*'3 Model Input'!E$45)</f>
        <v>Blank</v>
      </c>
      <c r="N2474" s="197" t="str">
        <f t="shared" si="400"/>
        <v>Blank</v>
      </c>
      <c r="O2474" s="197" t="str">
        <f>IF(D2474=0,"Blank",'3 Model Input'!E$49*(1-'3 Model Input'!E$51))</f>
        <v>Blank</v>
      </c>
      <c r="P2474" s="197" t="str">
        <f t="shared" si="401"/>
        <v>Blank</v>
      </c>
      <c r="Q2474" s="197" t="str">
        <f>IF(D2474=0,"Blank",IF(D2474="BEV",E2474*(1-'3 Model Input'!E$54), E2474))</f>
        <v>Blank</v>
      </c>
      <c r="R2474" s="198" t="str">
        <f>IF(D2474=0,"Blank",IF(D2474="PHEV",F2474/G2474,F2474*(1-'3 Model Input'!E$54)/G2474))</f>
        <v>Blank</v>
      </c>
      <c r="S2474" s="198" t="str">
        <f>IF(D2474=0,"Blank",IF(D2474="PHEV",MIN(M2474,E2474),MIN(M2474,(E2474*(1-'3 Model Input'!E$54)))))</f>
        <v>Blank</v>
      </c>
      <c r="T2474" s="217" t="str">
        <f t="shared" si="402"/>
        <v>Blank</v>
      </c>
      <c r="U2474" s="89"/>
      <c r="V2474" s="216" t="str">
        <f>IF(D2474=0,"Blank",P2474*'3 Model Input'!E$50)</f>
        <v>Blank</v>
      </c>
      <c r="W2474" s="197" t="str">
        <f t="shared" si="403"/>
        <v>Blank</v>
      </c>
      <c r="X2474" s="197" t="str">
        <f t="shared" si="404"/>
        <v>Blank</v>
      </c>
      <c r="Y2474" s="197" t="str">
        <f t="shared" si="405"/>
        <v>Blank</v>
      </c>
      <c r="Z2474" s="197" t="str">
        <f t="shared" si="406"/>
        <v>Blank</v>
      </c>
      <c r="AA2474" s="223" t="str" cm="1">
        <f t="array" ref="AA2474">_xlfn.IFS(ISTEXT('3 Model Input'!F$70),"Missing",ISTEXT('3 Model Input'!I$70),"Missing",ISNUMBER('3 Model Input'!K$70),'3 Model Input'!K$70*P2474)</f>
        <v>Missing</v>
      </c>
      <c r="AB2474" s="89"/>
      <c r="AC2474" s="227" t="str" cm="1">
        <f t="array" ref="AC2474">IF(D2474=0,"Blank",_xlfn.IFS('3 Model Input'!E$61=1,(V2474*G2474)/T2474,'3 Model Input'!E$61=2,(W2474*G2474)/T2474,'3 Model Input'!E$61=3,(X2474*G2474)/T2474,'3 Model Input'!E$61=4,(Y2474*G2474)/T2474,'3 Model Input'!E$61=5,(Z2474*G2474)/T2474, ISTEXT('3 Model Input'!E$61),"Missing",'3 Model Input'!E$61=6,(AA2474*G2474)/T2474))</f>
        <v>Blank</v>
      </c>
      <c r="AD2474" s="202" t="str">
        <f t="shared" si="407"/>
        <v>Blank</v>
      </c>
      <c r="AE2474" s="202" t="str">
        <f t="shared" si="408"/>
        <v>Blank</v>
      </c>
      <c r="AF2474" s="217" t="str">
        <f t="shared" si="409"/>
        <v>Blank</v>
      </c>
      <c r="AG2474" s="9" t="str" cm="1">
        <f t="array" ref="AG2474">_xlfn.IFS(ISNUMBER(AC2474), "", ISNUMBER(SEARCH("Blank", AC2474)), "", ISERROR(AC2474), "Bad input on tab 3")</f>
        <v/>
      </c>
    </row>
    <row r="2475" spans="2:33" ht="15" customHeight="1" x14ac:dyDescent="0.75">
      <c r="B2475" s="205" t="str">
        <f>'5 Driver Data'!B2475</f>
        <v>2467</v>
      </c>
      <c r="C2475" s="193">
        <f>'5 Driver Data'!C2475</f>
        <v>0</v>
      </c>
      <c r="D2475" s="192">
        <f>'5 Driver Data'!D2475</f>
        <v>0</v>
      </c>
      <c r="E2475" s="191">
        <f>'5 Driver Data'!E2475</f>
        <v>0</v>
      </c>
      <c r="F2475" s="191">
        <f>'5 Driver Data'!F2475</f>
        <v>0</v>
      </c>
      <c r="G2475" s="191">
        <f>'5 Driver Data'!G2475</f>
        <v>0</v>
      </c>
      <c r="H2475" s="191">
        <f>'5 Driver Data'!H2475</f>
        <v>0</v>
      </c>
      <c r="I2475" s="191">
        <f>'5 Driver Data'!I2475</f>
        <v>0</v>
      </c>
      <c r="J2475" s="191">
        <f>'5 Driver Data'!J2475</f>
        <v>0</v>
      </c>
      <c r="K2475" s="206">
        <f>'5 Driver Data'!K2475</f>
        <v>0</v>
      </c>
      <c r="L2475" s="1"/>
      <c r="M2475" s="216" t="str">
        <f>IF(D2475=0,"Blank",'3 Model Input'!E$44*'3 Model Input'!E$45)</f>
        <v>Blank</v>
      </c>
      <c r="N2475" s="197" t="str">
        <f t="shared" si="400"/>
        <v>Blank</v>
      </c>
      <c r="O2475" s="197" t="str">
        <f>IF(D2475=0,"Blank",'3 Model Input'!E$49*(1-'3 Model Input'!E$51))</f>
        <v>Blank</v>
      </c>
      <c r="P2475" s="197" t="str">
        <f t="shared" si="401"/>
        <v>Blank</v>
      </c>
      <c r="Q2475" s="197" t="str">
        <f>IF(D2475=0,"Blank",IF(D2475="BEV",E2475*(1-'3 Model Input'!E$54), E2475))</f>
        <v>Blank</v>
      </c>
      <c r="R2475" s="198" t="str">
        <f>IF(D2475=0,"Blank",IF(D2475="PHEV",F2475/G2475,F2475*(1-'3 Model Input'!E$54)/G2475))</f>
        <v>Blank</v>
      </c>
      <c r="S2475" s="198" t="str">
        <f>IF(D2475=0,"Blank",IF(D2475="PHEV",MIN(M2475,E2475),MIN(M2475,(E2475*(1-'3 Model Input'!E$54)))))</f>
        <v>Blank</v>
      </c>
      <c r="T2475" s="217" t="str">
        <f t="shared" si="402"/>
        <v>Blank</v>
      </c>
      <c r="U2475" s="89"/>
      <c r="V2475" s="216" t="str">
        <f>IF(D2475=0,"Blank",P2475*'3 Model Input'!E$50)</f>
        <v>Blank</v>
      </c>
      <c r="W2475" s="197" t="str">
        <f t="shared" si="403"/>
        <v>Blank</v>
      </c>
      <c r="X2475" s="197" t="str">
        <f t="shared" si="404"/>
        <v>Blank</v>
      </c>
      <c r="Y2475" s="197" t="str">
        <f t="shared" si="405"/>
        <v>Blank</v>
      </c>
      <c r="Z2475" s="197" t="str">
        <f t="shared" si="406"/>
        <v>Blank</v>
      </c>
      <c r="AA2475" s="223" t="str" cm="1">
        <f t="array" ref="AA2475">_xlfn.IFS(ISTEXT('3 Model Input'!F$70),"Missing",ISTEXT('3 Model Input'!I$70),"Missing",ISNUMBER('3 Model Input'!K$70),'3 Model Input'!K$70*P2475)</f>
        <v>Missing</v>
      </c>
      <c r="AB2475" s="89"/>
      <c r="AC2475" s="227" t="str" cm="1">
        <f t="array" ref="AC2475">IF(D2475=0,"Blank",_xlfn.IFS('3 Model Input'!E$61=1,(V2475*G2475)/T2475,'3 Model Input'!E$61=2,(W2475*G2475)/T2475,'3 Model Input'!E$61=3,(X2475*G2475)/T2475,'3 Model Input'!E$61=4,(Y2475*G2475)/T2475,'3 Model Input'!E$61=5,(Z2475*G2475)/T2475, ISTEXT('3 Model Input'!E$61),"Missing",'3 Model Input'!E$61=6,(AA2475*G2475)/T2475))</f>
        <v>Blank</v>
      </c>
      <c r="AD2475" s="202" t="str">
        <f t="shared" si="407"/>
        <v>Blank</v>
      </c>
      <c r="AE2475" s="202" t="str">
        <f t="shared" si="408"/>
        <v>Blank</v>
      </c>
      <c r="AF2475" s="217" t="str">
        <f t="shared" si="409"/>
        <v>Blank</v>
      </c>
      <c r="AG2475" s="9" t="str" cm="1">
        <f t="array" ref="AG2475">_xlfn.IFS(ISNUMBER(AC2475), "", ISNUMBER(SEARCH("Blank", AC2475)), "", ISERROR(AC2475), "Bad input on tab 3")</f>
        <v/>
      </c>
    </row>
    <row r="2476" spans="2:33" ht="15" customHeight="1" x14ac:dyDescent="0.75">
      <c r="B2476" s="205" t="str">
        <f>'5 Driver Data'!B2476</f>
        <v>2468</v>
      </c>
      <c r="C2476" s="193">
        <f>'5 Driver Data'!C2476</f>
        <v>0</v>
      </c>
      <c r="D2476" s="192">
        <f>'5 Driver Data'!D2476</f>
        <v>0</v>
      </c>
      <c r="E2476" s="191">
        <f>'5 Driver Data'!E2476</f>
        <v>0</v>
      </c>
      <c r="F2476" s="191">
        <f>'5 Driver Data'!F2476</f>
        <v>0</v>
      </c>
      <c r="G2476" s="191">
        <f>'5 Driver Data'!G2476</f>
        <v>0</v>
      </c>
      <c r="H2476" s="191">
        <f>'5 Driver Data'!H2476</f>
        <v>0</v>
      </c>
      <c r="I2476" s="191">
        <f>'5 Driver Data'!I2476</f>
        <v>0</v>
      </c>
      <c r="J2476" s="191">
        <f>'5 Driver Data'!J2476</f>
        <v>0</v>
      </c>
      <c r="K2476" s="206">
        <f>'5 Driver Data'!K2476</f>
        <v>0</v>
      </c>
      <c r="L2476" s="1"/>
      <c r="M2476" s="216" t="str">
        <f>IF(D2476=0,"Blank",'3 Model Input'!E$44*'3 Model Input'!E$45)</f>
        <v>Blank</v>
      </c>
      <c r="N2476" s="197" t="str">
        <f t="shared" si="400"/>
        <v>Blank</v>
      </c>
      <c r="O2476" s="197" t="str">
        <f>IF(D2476=0,"Blank",'3 Model Input'!E$49*(1-'3 Model Input'!E$51))</f>
        <v>Blank</v>
      </c>
      <c r="P2476" s="197" t="str">
        <f t="shared" si="401"/>
        <v>Blank</v>
      </c>
      <c r="Q2476" s="197" t="str">
        <f>IF(D2476=0,"Blank",IF(D2476="BEV",E2476*(1-'3 Model Input'!E$54), E2476))</f>
        <v>Blank</v>
      </c>
      <c r="R2476" s="198" t="str">
        <f>IF(D2476=0,"Blank",IF(D2476="PHEV",F2476/G2476,F2476*(1-'3 Model Input'!E$54)/G2476))</f>
        <v>Blank</v>
      </c>
      <c r="S2476" s="198" t="str">
        <f>IF(D2476=0,"Blank",IF(D2476="PHEV",MIN(M2476,E2476),MIN(M2476,(E2476*(1-'3 Model Input'!E$54)))))</f>
        <v>Blank</v>
      </c>
      <c r="T2476" s="217" t="str">
        <f t="shared" si="402"/>
        <v>Blank</v>
      </c>
      <c r="U2476" s="89"/>
      <c r="V2476" s="216" t="str">
        <f>IF(D2476=0,"Blank",P2476*'3 Model Input'!E$50)</f>
        <v>Blank</v>
      </c>
      <c r="W2476" s="197" t="str">
        <f t="shared" si="403"/>
        <v>Blank</v>
      </c>
      <c r="X2476" s="197" t="str">
        <f t="shared" si="404"/>
        <v>Blank</v>
      </c>
      <c r="Y2476" s="197" t="str">
        <f t="shared" si="405"/>
        <v>Blank</v>
      </c>
      <c r="Z2476" s="197" t="str">
        <f t="shared" si="406"/>
        <v>Blank</v>
      </c>
      <c r="AA2476" s="223" t="str" cm="1">
        <f t="array" ref="AA2476">_xlfn.IFS(ISTEXT('3 Model Input'!F$70),"Missing",ISTEXT('3 Model Input'!I$70),"Missing",ISNUMBER('3 Model Input'!K$70),'3 Model Input'!K$70*P2476)</f>
        <v>Missing</v>
      </c>
      <c r="AB2476" s="89"/>
      <c r="AC2476" s="227" t="str" cm="1">
        <f t="array" ref="AC2476">IF(D2476=0,"Blank",_xlfn.IFS('3 Model Input'!E$61=1,(V2476*G2476)/T2476,'3 Model Input'!E$61=2,(W2476*G2476)/T2476,'3 Model Input'!E$61=3,(X2476*G2476)/T2476,'3 Model Input'!E$61=4,(Y2476*G2476)/T2476,'3 Model Input'!E$61=5,(Z2476*G2476)/T2476, ISTEXT('3 Model Input'!E$61),"Missing",'3 Model Input'!E$61=6,(AA2476*G2476)/T2476))</f>
        <v>Blank</v>
      </c>
      <c r="AD2476" s="202" t="str">
        <f t="shared" si="407"/>
        <v>Blank</v>
      </c>
      <c r="AE2476" s="202" t="str">
        <f t="shared" si="408"/>
        <v>Blank</v>
      </c>
      <c r="AF2476" s="217" t="str">
        <f t="shared" si="409"/>
        <v>Blank</v>
      </c>
      <c r="AG2476" s="9" t="str" cm="1">
        <f t="array" ref="AG2476">_xlfn.IFS(ISNUMBER(AC2476), "", ISNUMBER(SEARCH("Blank", AC2476)), "", ISERROR(AC2476), "Bad input on tab 3")</f>
        <v/>
      </c>
    </row>
    <row r="2477" spans="2:33" ht="15" customHeight="1" x14ac:dyDescent="0.75">
      <c r="B2477" s="205" t="str">
        <f>'5 Driver Data'!B2477</f>
        <v>2469</v>
      </c>
      <c r="C2477" s="193">
        <f>'5 Driver Data'!C2477</f>
        <v>0</v>
      </c>
      <c r="D2477" s="192">
        <f>'5 Driver Data'!D2477</f>
        <v>0</v>
      </c>
      <c r="E2477" s="191">
        <f>'5 Driver Data'!E2477</f>
        <v>0</v>
      </c>
      <c r="F2477" s="191">
        <f>'5 Driver Data'!F2477</f>
        <v>0</v>
      </c>
      <c r="G2477" s="191">
        <f>'5 Driver Data'!G2477</f>
        <v>0</v>
      </c>
      <c r="H2477" s="191">
        <f>'5 Driver Data'!H2477</f>
        <v>0</v>
      </c>
      <c r="I2477" s="191">
        <f>'5 Driver Data'!I2477</f>
        <v>0</v>
      </c>
      <c r="J2477" s="191">
        <f>'5 Driver Data'!J2477</f>
        <v>0</v>
      </c>
      <c r="K2477" s="206">
        <f>'5 Driver Data'!K2477</f>
        <v>0</v>
      </c>
      <c r="L2477" s="1"/>
      <c r="M2477" s="216" t="str">
        <f>IF(D2477=0,"Blank",'3 Model Input'!E$44*'3 Model Input'!E$45)</f>
        <v>Blank</v>
      </c>
      <c r="N2477" s="197" t="str">
        <f t="shared" si="400"/>
        <v>Blank</v>
      </c>
      <c r="O2477" s="197" t="str">
        <f>IF(D2477=0,"Blank",'3 Model Input'!E$49*(1-'3 Model Input'!E$51))</f>
        <v>Blank</v>
      </c>
      <c r="P2477" s="197" t="str">
        <f t="shared" si="401"/>
        <v>Blank</v>
      </c>
      <c r="Q2477" s="197" t="str">
        <f>IF(D2477=0,"Blank",IF(D2477="BEV",E2477*(1-'3 Model Input'!E$54), E2477))</f>
        <v>Blank</v>
      </c>
      <c r="R2477" s="198" t="str">
        <f>IF(D2477=0,"Blank",IF(D2477="PHEV",F2477/G2477,F2477*(1-'3 Model Input'!E$54)/G2477))</f>
        <v>Blank</v>
      </c>
      <c r="S2477" s="198" t="str">
        <f>IF(D2477=0,"Blank",IF(D2477="PHEV",MIN(M2477,E2477),MIN(M2477,(E2477*(1-'3 Model Input'!E$54)))))</f>
        <v>Blank</v>
      </c>
      <c r="T2477" s="217" t="str">
        <f t="shared" si="402"/>
        <v>Blank</v>
      </c>
      <c r="U2477" s="89"/>
      <c r="V2477" s="216" t="str">
        <f>IF(D2477=0,"Blank",P2477*'3 Model Input'!E$50)</f>
        <v>Blank</v>
      </c>
      <c r="W2477" s="197" t="str">
        <f t="shared" si="403"/>
        <v>Blank</v>
      </c>
      <c r="X2477" s="197" t="str">
        <f t="shared" si="404"/>
        <v>Blank</v>
      </c>
      <c r="Y2477" s="197" t="str">
        <f t="shared" si="405"/>
        <v>Blank</v>
      </c>
      <c r="Z2477" s="197" t="str">
        <f t="shared" si="406"/>
        <v>Blank</v>
      </c>
      <c r="AA2477" s="223" t="str" cm="1">
        <f t="array" ref="AA2477">_xlfn.IFS(ISTEXT('3 Model Input'!F$70),"Missing",ISTEXT('3 Model Input'!I$70),"Missing",ISNUMBER('3 Model Input'!K$70),'3 Model Input'!K$70*P2477)</f>
        <v>Missing</v>
      </c>
      <c r="AB2477" s="89"/>
      <c r="AC2477" s="227" t="str" cm="1">
        <f t="array" ref="AC2477">IF(D2477=0,"Blank",_xlfn.IFS('3 Model Input'!E$61=1,(V2477*G2477)/T2477,'3 Model Input'!E$61=2,(W2477*G2477)/T2477,'3 Model Input'!E$61=3,(X2477*G2477)/T2477,'3 Model Input'!E$61=4,(Y2477*G2477)/T2477,'3 Model Input'!E$61=5,(Z2477*G2477)/T2477, ISTEXT('3 Model Input'!E$61),"Missing",'3 Model Input'!E$61=6,(AA2477*G2477)/T2477))</f>
        <v>Blank</v>
      </c>
      <c r="AD2477" s="202" t="str">
        <f t="shared" si="407"/>
        <v>Blank</v>
      </c>
      <c r="AE2477" s="202" t="str">
        <f t="shared" si="408"/>
        <v>Blank</v>
      </c>
      <c r="AF2477" s="217" t="str">
        <f t="shared" si="409"/>
        <v>Blank</v>
      </c>
      <c r="AG2477" s="9" t="str" cm="1">
        <f t="array" ref="AG2477">_xlfn.IFS(ISNUMBER(AC2477), "", ISNUMBER(SEARCH("Blank", AC2477)), "", ISERROR(AC2477), "Bad input on tab 3")</f>
        <v/>
      </c>
    </row>
    <row r="2478" spans="2:33" ht="15" customHeight="1" x14ac:dyDescent="0.75">
      <c r="B2478" s="205" t="str">
        <f>'5 Driver Data'!B2478</f>
        <v>2470</v>
      </c>
      <c r="C2478" s="193">
        <f>'5 Driver Data'!C2478</f>
        <v>0</v>
      </c>
      <c r="D2478" s="192">
        <f>'5 Driver Data'!D2478</f>
        <v>0</v>
      </c>
      <c r="E2478" s="191">
        <f>'5 Driver Data'!E2478</f>
        <v>0</v>
      </c>
      <c r="F2478" s="191">
        <f>'5 Driver Data'!F2478</f>
        <v>0</v>
      </c>
      <c r="G2478" s="191">
        <f>'5 Driver Data'!G2478</f>
        <v>0</v>
      </c>
      <c r="H2478" s="191">
        <f>'5 Driver Data'!H2478</f>
        <v>0</v>
      </c>
      <c r="I2478" s="191">
        <f>'5 Driver Data'!I2478</f>
        <v>0</v>
      </c>
      <c r="J2478" s="191">
        <f>'5 Driver Data'!J2478</f>
        <v>0</v>
      </c>
      <c r="K2478" s="206">
        <f>'5 Driver Data'!K2478</f>
        <v>0</v>
      </c>
      <c r="L2478" s="1"/>
      <c r="M2478" s="216" t="str">
        <f>IF(D2478=0,"Blank",'3 Model Input'!E$44*'3 Model Input'!E$45)</f>
        <v>Blank</v>
      </c>
      <c r="N2478" s="197" t="str">
        <f t="shared" ref="N2478:N2541" si="410">IF(D2478=0,"Blank",H2478*I2478*52)</f>
        <v>Blank</v>
      </c>
      <c r="O2478" s="197" t="str">
        <f>IF(D2478=0,"Blank",'3 Model Input'!E$49*(1-'3 Model Input'!E$51))</f>
        <v>Blank</v>
      </c>
      <c r="P2478" s="197" t="str">
        <f t="shared" ref="P2478:P2541" si="411">IF(D2478=0,"Blank",SUM(N2478:O2478))</f>
        <v>Blank</v>
      </c>
      <c r="Q2478" s="197" t="str">
        <f>IF(D2478=0,"Blank",IF(D2478="BEV",E2478*(1-'3 Model Input'!E$54), E2478))</f>
        <v>Blank</v>
      </c>
      <c r="R2478" s="198" t="str">
        <f>IF(D2478=0,"Blank",IF(D2478="PHEV",F2478/G2478,F2478*(1-'3 Model Input'!E$54)/G2478))</f>
        <v>Blank</v>
      </c>
      <c r="S2478" s="198" t="str">
        <f>IF(D2478=0,"Blank",IF(D2478="PHEV",MIN(M2478,E2478),MIN(M2478,(E2478*(1-'3 Model Input'!E$54)))))</f>
        <v>Blank</v>
      </c>
      <c r="T2478" s="217" t="str">
        <f t="shared" ref="T2478:T2541" si="412">IF(D2478=0,"Blank",MIN(R2478,(S2478/E2478*F2478)))</f>
        <v>Blank</v>
      </c>
      <c r="U2478" s="89"/>
      <c r="V2478" s="216" t="str">
        <f>IF(D2478=0,"Blank",P2478*'3 Model Input'!E$50)</f>
        <v>Blank</v>
      </c>
      <c r="W2478" s="197" t="str">
        <f t="shared" ref="W2478:W2541" si="413">IF(D2478=0,"Blank",V2478*(1-J2478))</f>
        <v>Blank</v>
      </c>
      <c r="X2478" s="197" t="str">
        <f t="shared" ref="X2478:X2541" si="414">P2478</f>
        <v>Blank</v>
      </c>
      <c r="Y2478" s="197" t="str">
        <f t="shared" ref="Y2478:Y2541" si="415">IF(D2478=0,"Blank",P2478*(1-J2478))</f>
        <v>Blank</v>
      </c>
      <c r="Z2478" s="197" t="str">
        <f t="shared" ref="Z2478:Z2541" si="416">IF(D2478=0,"Blank",N2478*K2478)</f>
        <v>Blank</v>
      </c>
      <c r="AA2478" s="223" t="str" cm="1">
        <f t="array" ref="AA2478">_xlfn.IFS(ISTEXT('3 Model Input'!F$70),"Missing",ISTEXT('3 Model Input'!I$70),"Missing",ISNUMBER('3 Model Input'!K$70),'3 Model Input'!K$70*P2478)</f>
        <v>Missing</v>
      </c>
      <c r="AB2478" s="89"/>
      <c r="AC2478" s="227" t="str" cm="1">
        <f t="array" ref="AC2478">IF(D2478=0,"Blank",_xlfn.IFS('3 Model Input'!E$61=1,(V2478*G2478)/T2478,'3 Model Input'!E$61=2,(W2478*G2478)/T2478,'3 Model Input'!E$61=3,(X2478*G2478)/T2478,'3 Model Input'!E$61=4,(Y2478*G2478)/T2478,'3 Model Input'!E$61=5,(Z2478*G2478)/T2478, ISTEXT('3 Model Input'!E$61),"Missing",'3 Model Input'!E$61=6,(AA2478*G2478)/T2478))</f>
        <v>Blank</v>
      </c>
      <c r="AD2478" s="202" t="str">
        <f t="shared" ref="AD2478:AD2541" si="417">IF(D2478=0,"Blank",MIN(SUM(AC2478/52/H2478),1))</f>
        <v>Blank</v>
      </c>
      <c r="AE2478" s="202" t="str">
        <f t="shared" ref="AE2478:AE2541" si="418">IF(D2478=0,"Blank",AD2478*H2478)</f>
        <v>Blank</v>
      </c>
      <c r="AF2478" s="217" t="str">
        <f t="shared" ref="AF2478:AF2541" si="419">IF(D2478=0,"Blank",AC2478*S2478)</f>
        <v>Blank</v>
      </c>
      <c r="AG2478" s="9" t="str" cm="1">
        <f t="array" ref="AG2478">_xlfn.IFS(ISNUMBER(AC2478), "", ISNUMBER(SEARCH("Blank", AC2478)), "", ISERROR(AC2478), "Bad input on tab 3")</f>
        <v/>
      </c>
    </row>
    <row r="2479" spans="2:33" ht="15" customHeight="1" x14ac:dyDescent="0.75">
      <c r="B2479" s="205" t="str">
        <f>'5 Driver Data'!B2479</f>
        <v>2471</v>
      </c>
      <c r="C2479" s="193">
        <f>'5 Driver Data'!C2479</f>
        <v>0</v>
      </c>
      <c r="D2479" s="192">
        <f>'5 Driver Data'!D2479</f>
        <v>0</v>
      </c>
      <c r="E2479" s="191">
        <f>'5 Driver Data'!E2479</f>
        <v>0</v>
      </c>
      <c r="F2479" s="191">
        <f>'5 Driver Data'!F2479</f>
        <v>0</v>
      </c>
      <c r="G2479" s="191">
        <f>'5 Driver Data'!G2479</f>
        <v>0</v>
      </c>
      <c r="H2479" s="191">
        <f>'5 Driver Data'!H2479</f>
        <v>0</v>
      </c>
      <c r="I2479" s="191">
        <f>'5 Driver Data'!I2479</f>
        <v>0</v>
      </c>
      <c r="J2479" s="191">
        <f>'5 Driver Data'!J2479</f>
        <v>0</v>
      </c>
      <c r="K2479" s="206">
        <f>'5 Driver Data'!K2479</f>
        <v>0</v>
      </c>
      <c r="L2479" s="1"/>
      <c r="M2479" s="216" t="str">
        <f>IF(D2479=0,"Blank",'3 Model Input'!E$44*'3 Model Input'!E$45)</f>
        <v>Blank</v>
      </c>
      <c r="N2479" s="197" t="str">
        <f t="shared" si="410"/>
        <v>Blank</v>
      </c>
      <c r="O2479" s="197" t="str">
        <f>IF(D2479=0,"Blank",'3 Model Input'!E$49*(1-'3 Model Input'!E$51))</f>
        <v>Blank</v>
      </c>
      <c r="P2479" s="197" t="str">
        <f t="shared" si="411"/>
        <v>Blank</v>
      </c>
      <c r="Q2479" s="197" t="str">
        <f>IF(D2479=0,"Blank",IF(D2479="BEV",E2479*(1-'3 Model Input'!E$54), E2479))</f>
        <v>Blank</v>
      </c>
      <c r="R2479" s="198" t="str">
        <f>IF(D2479=0,"Blank",IF(D2479="PHEV",F2479/G2479,F2479*(1-'3 Model Input'!E$54)/G2479))</f>
        <v>Blank</v>
      </c>
      <c r="S2479" s="198" t="str">
        <f>IF(D2479=0,"Blank",IF(D2479="PHEV",MIN(M2479,E2479),MIN(M2479,(E2479*(1-'3 Model Input'!E$54)))))</f>
        <v>Blank</v>
      </c>
      <c r="T2479" s="217" t="str">
        <f t="shared" si="412"/>
        <v>Blank</v>
      </c>
      <c r="U2479" s="89"/>
      <c r="V2479" s="216" t="str">
        <f>IF(D2479=0,"Blank",P2479*'3 Model Input'!E$50)</f>
        <v>Blank</v>
      </c>
      <c r="W2479" s="197" t="str">
        <f t="shared" si="413"/>
        <v>Blank</v>
      </c>
      <c r="X2479" s="197" t="str">
        <f t="shared" si="414"/>
        <v>Blank</v>
      </c>
      <c r="Y2479" s="197" t="str">
        <f t="shared" si="415"/>
        <v>Blank</v>
      </c>
      <c r="Z2479" s="197" t="str">
        <f t="shared" si="416"/>
        <v>Blank</v>
      </c>
      <c r="AA2479" s="223" t="str" cm="1">
        <f t="array" ref="AA2479">_xlfn.IFS(ISTEXT('3 Model Input'!F$70),"Missing",ISTEXT('3 Model Input'!I$70),"Missing",ISNUMBER('3 Model Input'!K$70),'3 Model Input'!K$70*P2479)</f>
        <v>Missing</v>
      </c>
      <c r="AB2479" s="89"/>
      <c r="AC2479" s="227" t="str" cm="1">
        <f t="array" ref="AC2479">IF(D2479=0,"Blank",_xlfn.IFS('3 Model Input'!E$61=1,(V2479*G2479)/T2479,'3 Model Input'!E$61=2,(W2479*G2479)/T2479,'3 Model Input'!E$61=3,(X2479*G2479)/T2479,'3 Model Input'!E$61=4,(Y2479*G2479)/T2479,'3 Model Input'!E$61=5,(Z2479*G2479)/T2479, ISTEXT('3 Model Input'!E$61),"Missing",'3 Model Input'!E$61=6,(AA2479*G2479)/T2479))</f>
        <v>Blank</v>
      </c>
      <c r="AD2479" s="202" t="str">
        <f t="shared" si="417"/>
        <v>Blank</v>
      </c>
      <c r="AE2479" s="202" t="str">
        <f t="shared" si="418"/>
        <v>Blank</v>
      </c>
      <c r="AF2479" s="217" t="str">
        <f t="shared" si="419"/>
        <v>Blank</v>
      </c>
      <c r="AG2479" s="9" t="str" cm="1">
        <f t="array" ref="AG2479">_xlfn.IFS(ISNUMBER(AC2479), "", ISNUMBER(SEARCH("Blank", AC2479)), "", ISERROR(AC2479), "Bad input on tab 3")</f>
        <v/>
      </c>
    </row>
    <row r="2480" spans="2:33" ht="15" customHeight="1" x14ac:dyDescent="0.75">
      <c r="B2480" s="205" t="str">
        <f>'5 Driver Data'!B2480</f>
        <v>2472</v>
      </c>
      <c r="C2480" s="193">
        <f>'5 Driver Data'!C2480</f>
        <v>0</v>
      </c>
      <c r="D2480" s="192">
        <f>'5 Driver Data'!D2480</f>
        <v>0</v>
      </c>
      <c r="E2480" s="191">
        <f>'5 Driver Data'!E2480</f>
        <v>0</v>
      </c>
      <c r="F2480" s="191">
        <f>'5 Driver Data'!F2480</f>
        <v>0</v>
      </c>
      <c r="G2480" s="191">
        <f>'5 Driver Data'!G2480</f>
        <v>0</v>
      </c>
      <c r="H2480" s="191">
        <f>'5 Driver Data'!H2480</f>
        <v>0</v>
      </c>
      <c r="I2480" s="191">
        <f>'5 Driver Data'!I2480</f>
        <v>0</v>
      </c>
      <c r="J2480" s="191">
        <f>'5 Driver Data'!J2480</f>
        <v>0</v>
      </c>
      <c r="K2480" s="206">
        <f>'5 Driver Data'!K2480</f>
        <v>0</v>
      </c>
      <c r="L2480" s="1"/>
      <c r="M2480" s="216" t="str">
        <f>IF(D2480=0,"Blank",'3 Model Input'!E$44*'3 Model Input'!E$45)</f>
        <v>Blank</v>
      </c>
      <c r="N2480" s="197" t="str">
        <f t="shared" si="410"/>
        <v>Blank</v>
      </c>
      <c r="O2480" s="197" t="str">
        <f>IF(D2480=0,"Blank",'3 Model Input'!E$49*(1-'3 Model Input'!E$51))</f>
        <v>Blank</v>
      </c>
      <c r="P2480" s="197" t="str">
        <f t="shared" si="411"/>
        <v>Blank</v>
      </c>
      <c r="Q2480" s="197" t="str">
        <f>IF(D2480=0,"Blank",IF(D2480="BEV",E2480*(1-'3 Model Input'!E$54), E2480))</f>
        <v>Blank</v>
      </c>
      <c r="R2480" s="198" t="str">
        <f>IF(D2480=0,"Blank",IF(D2480="PHEV",F2480/G2480,F2480*(1-'3 Model Input'!E$54)/G2480))</f>
        <v>Blank</v>
      </c>
      <c r="S2480" s="198" t="str">
        <f>IF(D2480=0,"Blank",IF(D2480="PHEV",MIN(M2480,E2480),MIN(M2480,(E2480*(1-'3 Model Input'!E$54)))))</f>
        <v>Blank</v>
      </c>
      <c r="T2480" s="217" t="str">
        <f t="shared" si="412"/>
        <v>Blank</v>
      </c>
      <c r="U2480" s="89"/>
      <c r="V2480" s="216" t="str">
        <f>IF(D2480=0,"Blank",P2480*'3 Model Input'!E$50)</f>
        <v>Blank</v>
      </c>
      <c r="W2480" s="197" t="str">
        <f t="shared" si="413"/>
        <v>Blank</v>
      </c>
      <c r="X2480" s="197" t="str">
        <f t="shared" si="414"/>
        <v>Blank</v>
      </c>
      <c r="Y2480" s="197" t="str">
        <f t="shared" si="415"/>
        <v>Blank</v>
      </c>
      <c r="Z2480" s="197" t="str">
        <f t="shared" si="416"/>
        <v>Blank</v>
      </c>
      <c r="AA2480" s="223" t="str" cm="1">
        <f t="array" ref="AA2480">_xlfn.IFS(ISTEXT('3 Model Input'!F$70),"Missing",ISTEXT('3 Model Input'!I$70),"Missing",ISNUMBER('3 Model Input'!K$70),'3 Model Input'!K$70*P2480)</f>
        <v>Missing</v>
      </c>
      <c r="AB2480" s="89"/>
      <c r="AC2480" s="227" t="str" cm="1">
        <f t="array" ref="AC2480">IF(D2480=0,"Blank",_xlfn.IFS('3 Model Input'!E$61=1,(V2480*G2480)/T2480,'3 Model Input'!E$61=2,(W2480*G2480)/T2480,'3 Model Input'!E$61=3,(X2480*G2480)/T2480,'3 Model Input'!E$61=4,(Y2480*G2480)/T2480,'3 Model Input'!E$61=5,(Z2480*G2480)/T2480, ISTEXT('3 Model Input'!E$61),"Missing",'3 Model Input'!E$61=6,(AA2480*G2480)/T2480))</f>
        <v>Blank</v>
      </c>
      <c r="AD2480" s="202" t="str">
        <f t="shared" si="417"/>
        <v>Blank</v>
      </c>
      <c r="AE2480" s="202" t="str">
        <f t="shared" si="418"/>
        <v>Blank</v>
      </c>
      <c r="AF2480" s="217" t="str">
        <f t="shared" si="419"/>
        <v>Blank</v>
      </c>
      <c r="AG2480" s="9" t="str" cm="1">
        <f t="array" ref="AG2480">_xlfn.IFS(ISNUMBER(AC2480), "", ISNUMBER(SEARCH("Blank", AC2480)), "", ISERROR(AC2480), "Bad input on tab 3")</f>
        <v/>
      </c>
    </row>
    <row r="2481" spans="2:33" ht="15" customHeight="1" x14ac:dyDescent="0.75">
      <c r="B2481" s="205" t="str">
        <f>'5 Driver Data'!B2481</f>
        <v>2473</v>
      </c>
      <c r="C2481" s="193">
        <f>'5 Driver Data'!C2481</f>
        <v>0</v>
      </c>
      <c r="D2481" s="192">
        <f>'5 Driver Data'!D2481</f>
        <v>0</v>
      </c>
      <c r="E2481" s="191">
        <f>'5 Driver Data'!E2481</f>
        <v>0</v>
      </c>
      <c r="F2481" s="191">
        <f>'5 Driver Data'!F2481</f>
        <v>0</v>
      </c>
      <c r="G2481" s="191">
        <f>'5 Driver Data'!G2481</f>
        <v>0</v>
      </c>
      <c r="H2481" s="191">
        <f>'5 Driver Data'!H2481</f>
        <v>0</v>
      </c>
      <c r="I2481" s="191">
        <f>'5 Driver Data'!I2481</f>
        <v>0</v>
      </c>
      <c r="J2481" s="191">
        <f>'5 Driver Data'!J2481</f>
        <v>0</v>
      </c>
      <c r="K2481" s="206">
        <f>'5 Driver Data'!K2481</f>
        <v>0</v>
      </c>
      <c r="L2481" s="1"/>
      <c r="M2481" s="216" t="str">
        <f>IF(D2481=0,"Blank",'3 Model Input'!E$44*'3 Model Input'!E$45)</f>
        <v>Blank</v>
      </c>
      <c r="N2481" s="197" t="str">
        <f t="shared" si="410"/>
        <v>Blank</v>
      </c>
      <c r="O2481" s="197" t="str">
        <f>IF(D2481=0,"Blank",'3 Model Input'!E$49*(1-'3 Model Input'!E$51))</f>
        <v>Blank</v>
      </c>
      <c r="P2481" s="197" t="str">
        <f t="shared" si="411"/>
        <v>Blank</v>
      </c>
      <c r="Q2481" s="197" t="str">
        <f>IF(D2481=0,"Blank",IF(D2481="BEV",E2481*(1-'3 Model Input'!E$54), E2481))</f>
        <v>Blank</v>
      </c>
      <c r="R2481" s="198" t="str">
        <f>IF(D2481=0,"Blank",IF(D2481="PHEV",F2481/G2481,F2481*(1-'3 Model Input'!E$54)/G2481))</f>
        <v>Blank</v>
      </c>
      <c r="S2481" s="198" t="str">
        <f>IF(D2481=0,"Blank",IF(D2481="PHEV",MIN(M2481,E2481),MIN(M2481,(E2481*(1-'3 Model Input'!E$54)))))</f>
        <v>Blank</v>
      </c>
      <c r="T2481" s="217" t="str">
        <f t="shared" si="412"/>
        <v>Blank</v>
      </c>
      <c r="U2481" s="89"/>
      <c r="V2481" s="216" t="str">
        <f>IF(D2481=0,"Blank",P2481*'3 Model Input'!E$50)</f>
        <v>Blank</v>
      </c>
      <c r="W2481" s="197" t="str">
        <f t="shared" si="413"/>
        <v>Blank</v>
      </c>
      <c r="X2481" s="197" t="str">
        <f t="shared" si="414"/>
        <v>Blank</v>
      </c>
      <c r="Y2481" s="197" t="str">
        <f t="shared" si="415"/>
        <v>Blank</v>
      </c>
      <c r="Z2481" s="197" t="str">
        <f t="shared" si="416"/>
        <v>Blank</v>
      </c>
      <c r="AA2481" s="223" t="str" cm="1">
        <f t="array" ref="AA2481">_xlfn.IFS(ISTEXT('3 Model Input'!F$70),"Missing",ISTEXT('3 Model Input'!I$70),"Missing",ISNUMBER('3 Model Input'!K$70),'3 Model Input'!K$70*P2481)</f>
        <v>Missing</v>
      </c>
      <c r="AB2481" s="89"/>
      <c r="AC2481" s="227" t="str" cm="1">
        <f t="array" ref="AC2481">IF(D2481=0,"Blank",_xlfn.IFS('3 Model Input'!E$61=1,(V2481*G2481)/T2481,'3 Model Input'!E$61=2,(W2481*G2481)/T2481,'3 Model Input'!E$61=3,(X2481*G2481)/T2481,'3 Model Input'!E$61=4,(Y2481*G2481)/T2481,'3 Model Input'!E$61=5,(Z2481*G2481)/T2481, ISTEXT('3 Model Input'!E$61),"Missing",'3 Model Input'!E$61=6,(AA2481*G2481)/T2481))</f>
        <v>Blank</v>
      </c>
      <c r="AD2481" s="202" t="str">
        <f t="shared" si="417"/>
        <v>Blank</v>
      </c>
      <c r="AE2481" s="202" t="str">
        <f t="shared" si="418"/>
        <v>Blank</v>
      </c>
      <c r="AF2481" s="217" t="str">
        <f t="shared" si="419"/>
        <v>Blank</v>
      </c>
      <c r="AG2481" s="9" t="str" cm="1">
        <f t="array" ref="AG2481">_xlfn.IFS(ISNUMBER(AC2481), "", ISNUMBER(SEARCH("Blank", AC2481)), "", ISERROR(AC2481), "Bad input on tab 3")</f>
        <v/>
      </c>
    </row>
    <row r="2482" spans="2:33" ht="15" customHeight="1" x14ac:dyDescent="0.75">
      <c r="B2482" s="205" t="str">
        <f>'5 Driver Data'!B2482</f>
        <v>2474</v>
      </c>
      <c r="C2482" s="193">
        <f>'5 Driver Data'!C2482</f>
        <v>0</v>
      </c>
      <c r="D2482" s="192">
        <f>'5 Driver Data'!D2482</f>
        <v>0</v>
      </c>
      <c r="E2482" s="191">
        <f>'5 Driver Data'!E2482</f>
        <v>0</v>
      </c>
      <c r="F2482" s="191">
        <f>'5 Driver Data'!F2482</f>
        <v>0</v>
      </c>
      <c r="G2482" s="191">
        <f>'5 Driver Data'!G2482</f>
        <v>0</v>
      </c>
      <c r="H2482" s="191">
        <f>'5 Driver Data'!H2482</f>
        <v>0</v>
      </c>
      <c r="I2482" s="191">
        <f>'5 Driver Data'!I2482</f>
        <v>0</v>
      </c>
      <c r="J2482" s="191">
        <f>'5 Driver Data'!J2482</f>
        <v>0</v>
      </c>
      <c r="K2482" s="206">
        <f>'5 Driver Data'!K2482</f>
        <v>0</v>
      </c>
      <c r="L2482" s="1"/>
      <c r="M2482" s="216" t="str">
        <f>IF(D2482=0,"Blank",'3 Model Input'!E$44*'3 Model Input'!E$45)</f>
        <v>Blank</v>
      </c>
      <c r="N2482" s="197" t="str">
        <f t="shared" si="410"/>
        <v>Blank</v>
      </c>
      <c r="O2482" s="197" t="str">
        <f>IF(D2482=0,"Blank",'3 Model Input'!E$49*(1-'3 Model Input'!E$51))</f>
        <v>Blank</v>
      </c>
      <c r="P2482" s="197" t="str">
        <f t="shared" si="411"/>
        <v>Blank</v>
      </c>
      <c r="Q2482" s="197" t="str">
        <f>IF(D2482=0,"Blank",IF(D2482="BEV",E2482*(1-'3 Model Input'!E$54), E2482))</f>
        <v>Blank</v>
      </c>
      <c r="R2482" s="198" t="str">
        <f>IF(D2482=0,"Blank",IF(D2482="PHEV",F2482/G2482,F2482*(1-'3 Model Input'!E$54)/G2482))</f>
        <v>Blank</v>
      </c>
      <c r="S2482" s="198" t="str">
        <f>IF(D2482=0,"Blank",IF(D2482="PHEV",MIN(M2482,E2482),MIN(M2482,(E2482*(1-'3 Model Input'!E$54)))))</f>
        <v>Blank</v>
      </c>
      <c r="T2482" s="217" t="str">
        <f t="shared" si="412"/>
        <v>Blank</v>
      </c>
      <c r="U2482" s="89"/>
      <c r="V2482" s="216" t="str">
        <f>IF(D2482=0,"Blank",P2482*'3 Model Input'!E$50)</f>
        <v>Blank</v>
      </c>
      <c r="W2482" s="197" t="str">
        <f t="shared" si="413"/>
        <v>Blank</v>
      </c>
      <c r="X2482" s="197" t="str">
        <f t="shared" si="414"/>
        <v>Blank</v>
      </c>
      <c r="Y2482" s="197" t="str">
        <f t="shared" si="415"/>
        <v>Blank</v>
      </c>
      <c r="Z2482" s="197" t="str">
        <f t="shared" si="416"/>
        <v>Blank</v>
      </c>
      <c r="AA2482" s="223" t="str" cm="1">
        <f t="array" ref="AA2482">_xlfn.IFS(ISTEXT('3 Model Input'!F$70),"Missing",ISTEXT('3 Model Input'!I$70),"Missing",ISNUMBER('3 Model Input'!K$70),'3 Model Input'!K$70*P2482)</f>
        <v>Missing</v>
      </c>
      <c r="AB2482" s="89"/>
      <c r="AC2482" s="227" t="str" cm="1">
        <f t="array" ref="AC2482">IF(D2482=0,"Blank",_xlfn.IFS('3 Model Input'!E$61=1,(V2482*G2482)/T2482,'3 Model Input'!E$61=2,(W2482*G2482)/T2482,'3 Model Input'!E$61=3,(X2482*G2482)/T2482,'3 Model Input'!E$61=4,(Y2482*G2482)/T2482,'3 Model Input'!E$61=5,(Z2482*G2482)/T2482, ISTEXT('3 Model Input'!E$61),"Missing",'3 Model Input'!E$61=6,(AA2482*G2482)/T2482))</f>
        <v>Blank</v>
      </c>
      <c r="AD2482" s="202" t="str">
        <f t="shared" si="417"/>
        <v>Blank</v>
      </c>
      <c r="AE2482" s="202" t="str">
        <f t="shared" si="418"/>
        <v>Blank</v>
      </c>
      <c r="AF2482" s="217" t="str">
        <f t="shared" si="419"/>
        <v>Blank</v>
      </c>
      <c r="AG2482" s="9" t="str" cm="1">
        <f t="array" ref="AG2482">_xlfn.IFS(ISNUMBER(AC2482), "", ISNUMBER(SEARCH("Blank", AC2482)), "", ISERROR(AC2482), "Bad input on tab 3")</f>
        <v/>
      </c>
    </row>
    <row r="2483" spans="2:33" ht="15" customHeight="1" x14ac:dyDescent="0.75">
      <c r="B2483" s="205" t="str">
        <f>'5 Driver Data'!B2483</f>
        <v>2475</v>
      </c>
      <c r="C2483" s="193">
        <f>'5 Driver Data'!C2483</f>
        <v>0</v>
      </c>
      <c r="D2483" s="192">
        <f>'5 Driver Data'!D2483</f>
        <v>0</v>
      </c>
      <c r="E2483" s="191">
        <f>'5 Driver Data'!E2483</f>
        <v>0</v>
      </c>
      <c r="F2483" s="191">
        <f>'5 Driver Data'!F2483</f>
        <v>0</v>
      </c>
      <c r="G2483" s="191">
        <f>'5 Driver Data'!G2483</f>
        <v>0</v>
      </c>
      <c r="H2483" s="191">
        <f>'5 Driver Data'!H2483</f>
        <v>0</v>
      </c>
      <c r="I2483" s="191">
        <f>'5 Driver Data'!I2483</f>
        <v>0</v>
      </c>
      <c r="J2483" s="191">
        <f>'5 Driver Data'!J2483</f>
        <v>0</v>
      </c>
      <c r="K2483" s="206">
        <f>'5 Driver Data'!K2483</f>
        <v>0</v>
      </c>
      <c r="L2483" s="1"/>
      <c r="M2483" s="216" t="str">
        <f>IF(D2483=0,"Blank",'3 Model Input'!E$44*'3 Model Input'!E$45)</f>
        <v>Blank</v>
      </c>
      <c r="N2483" s="197" t="str">
        <f t="shared" si="410"/>
        <v>Blank</v>
      </c>
      <c r="O2483" s="197" t="str">
        <f>IF(D2483=0,"Blank",'3 Model Input'!E$49*(1-'3 Model Input'!E$51))</f>
        <v>Blank</v>
      </c>
      <c r="P2483" s="197" t="str">
        <f t="shared" si="411"/>
        <v>Blank</v>
      </c>
      <c r="Q2483" s="197" t="str">
        <f>IF(D2483=0,"Blank",IF(D2483="BEV",E2483*(1-'3 Model Input'!E$54), E2483))</f>
        <v>Blank</v>
      </c>
      <c r="R2483" s="198" t="str">
        <f>IF(D2483=0,"Blank",IF(D2483="PHEV",F2483/G2483,F2483*(1-'3 Model Input'!E$54)/G2483))</f>
        <v>Blank</v>
      </c>
      <c r="S2483" s="198" t="str">
        <f>IF(D2483=0,"Blank",IF(D2483="PHEV",MIN(M2483,E2483),MIN(M2483,(E2483*(1-'3 Model Input'!E$54)))))</f>
        <v>Blank</v>
      </c>
      <c r="T2483" s="217" t="str">
        <f t="shared" si="412"/>
        <v>Blank</v>
      </c>
      <c r="U2483" s="89"/>
      <c r="V2483" s="216" t="str">
        <f>IF(D2483=0,"Blank",P2483*'3 Model Input'!E$50)</f>
        <v>Blank</v>
      </c>
      <c r="W2483" s="197" t="str">
        <f t="shared" si="413"/>
        <v>Blank</v>
      </c>
      <c r="X2483" s="197" t="str">
        <f t="shared" si="414"/>
        <v>Blank</v>
      </c>
      <c r="Y2483" s="197" t="str">
        <f t="shared" si="415"/>
        <v>Blank</v>
      </c>
      <c r="Z2483" s="197" t="str">
        <f t="shared" si="416"/>
        <v>Blank</v>
      </c>
      <c r="AA2483" s="223" t="str" cm="1">
        <f t="array" ref="AA2483">_xlfn.IFS(ISTEXT('3 Model Input'!F$70),"Missing",ISTEXT('3 Model Input'!I$70),"Missing",ISNUMBER('3 Model Input'!K$70),'3 Model Input'!K$70*P2483)</f>
        <v>Missing</v>
      </c>
      <c r="AB2483" s="89"/>
      <c r="AC2483" s="227" t="str" cm="1">
        <f t="array" ref="AC2483">IF(D2483=0,"Blank",_xlfn.IFS('3 Model Input'!E$61=1,(V2483*G2483)/T2483,'3 Model Input'!E$61=2,(W2483*G2483)/T2483,'3 Model Input'!E$61=3,(X2483*G2483)/T2483,'3 Model Input'!E$61=4,(Y2483*G2483)/T2483,'3 Model Input'!E$61=5,(Z2483*G2483)/T2483, ISTEXT('3 Model Input'!E$61),"Missing",'3 Model Input'!E$61=6,(AA2483*G2483)/T2483))</f>
        <v>Blank</v>
      </c>
      <c r="AD2483" s="202" t="str">
        <f t="shared" si="417"/>
        <v>Blank</v>
      </c>
      <c r="AE2483" s="202" t="str">
        <f t="shared" si="418"/>
        <v>Blank</v>
      </c>
      <c r="AF2483" s="217" t="str">
        <f t="shared" si="419"/>
        <v>Blank</v>
      </c>
      <c r="AG2483" s="9" t="str" cm="1">
        <f t="array" ref="AG2483">_xlfn.IFS(ISNUMBER(AC2483), "", ISNUMBER(SEARCH("Blank", AC2483)), "", ISERROR(AC2483), "Bad input on tab 3")</f>
        <v/>
      </c>
    </row>
    <row r="2484" spans="2:33" ht="15" customHeight="1" x14ac:dyDescent="0.75">
      <c r="B2484" s="205" t="str">
        <f>'5 Driver Data'!B2484</f>
        <v>2476</v>
      </c>
      <c r="C2484" s="193">
        <f>'5 Driver Data'!C2484</f>
        <v>0</v>
      </c>
      <c r="D2484" s="192">
        <f>'5 Driver Data'!D2484</f>
        <v>0</v>
      </c>
      <c r="E2484" s="191">
        <f>'5 Driver Data'!E2484</f>
        <v>0</v>
      </c>
      <c r="F2484" s="191">
        <f>'5 Driver Data'!F2484</f>
        <v>0</v>
      </c>
      <c r="G2484" s="191">
        <f>'5 Driver Data'!G2484</f>
        <v>0</v>
      </c>
      <c r="H2484" s="191">
        <f>'5 Driver Data'!H2484</f>
        <v>0</v>
      </c>
      <c r="I2484" s="191">
        <f>'5 Driver Data'!I2484</f>
        <v>0</v>
      </c>
      <c r="J2484" s="191">
        <f>'5 Driver Data'!J2484</f>
        <v>0</v>
      </c>
      <c r="K2484" s="206">
        <f>'5 Driver Data'!K2484</f>
        <v>0</v>
      </c>
      <c r="L2484" s="1"/>
      <c r="M2484" s="216" t="str">
        <f>IF(D2484=0,"Blank",'3 Model Input'!E$44*'3 Model Input'!E$45)</f>
        <v>Blank</v>
      </c>
      <c r="N2484" s="197" t="str">
        <f t="shared" si="410"/>
        <v>Blank</v>
      </c>
      <c r="O2484" s="197" t="str">
        <f>IF(D2484=0,"Blank",'3 Model Input'!E$49*(1-'3 Model Input'!E$51))</f>
        <v>Blank</v>
      </c>
      <c r="P2484" s="197" t="str">
        <f t="shared" si="411"/>
        <v>Blank</v>
      </c>
      <c r="Q2484" s="197" t="str">
        <f>IF(D2484=0,"Blank",IF(D2484="BEV",E2484*(1-'3 Model Input'!E$54), E2484))</f>
        <v>Blank</v>
      </c>
      <c r="R2484" s="198" t="str">
        <f>IF(D2484=0,"Blank",IF(D2484="PHEV",F2484/G2484,F2484*(1-'3 Model Input'!E$54)/G2484))</f>
        <v>Blank</v>
      </c>
      <c r="S2484" s="198" t="str">
        <f>IF(D2484=0,"Blank",IF(D2484="PHEV",MIN(M2484,E2484),MIN(M2484,(E2484*(1-'3 Model Input'!E$54)))))</f>
        <v>Blank</v>
      </c>
      <c r="T2484" s="217" t="str">
        <f t="shared" si="412"/>
        <v>Blank</v>
      </c>
      <c r="U2484" s="89"/>
      <c r="V2484" s="216" t="str">
        <f>IF(D2484=0,"Blank",P2484*'3 Model Input'!E$50)</f>
        <v>Blank</v>
      </c>
      <c r="W2484" s="197" t="str">
        <f t="shared" si="413"/>
        <v>Blank</v>
      </c>
      <c r="X2484" s="197" t="str">
        <f t="shared" si="414"/>
        <v>Blank</v>
      </c>
      <c r="Y2484" s="197" t="str">
        <f t="shared" si="415"/>
        <v>Blank</v>
      </c>
      <c r="Z2484" s="197" t="str">
        <f t="shared" si="416"/>
        <v>Blank</v>
      </c>
      <c r="AA2484" s="223" t="str" cm="1">
        <f t="array" ref="AA2484">_xlfn.IFS(ISTEXT('3 Model Input'!F$70),"Missing",ISTEXT('3 Model Input'!I$70),"Missing",ISNUMBER('3 Model Input'!K$70),'3 Model Input'!K$70*P2484)</f>
        <v>Missing</v>
      </c>
      <c r="AB2484" s="89"/>
      <c r="AC2484" s="227" t="str" cm="1">
        <f t="array" ref="AC2484">IF(D2484=0,"Blank",_xlfn.IFS('3 Model Input'!E$61=1,(V2484*G2484)/T2484,'3 Model Input'!E$61=2,(W2484*G2484)/T2484,'3 Model Input'!E$61=3,(X2484*G2484)/T2484,'3 Model Input'!E$61=4,(Y2484*G2484)/T2484,'3 Model Input'!E$61=5,(Z2484*G2484)/T2484, ISTEXT('3 Model Input'!E$61),"Missing",'3 Model Input'!E$61=6,(AA2484*G2484)/T2484))</f>
        <v>Blank</v>
      </c>
      <c r="AD2484" s="202" t="str">
        <f t="shared" si="417"/>
        <v>Blank</v>
      </c>
      <c r="AE2484" s="202" t="str">
        <f t="shared" si="418"/>
        <v>Blank</v>
      </c>
      <c r="AF2484" s="217" t="str">
        <f t="shared" si="419"/>
        <v>Blank</v>
      </c>
      <c r="AG2484" s="9" t="str" cm="1">
        <f t="array" ref="AG2484">_xlfn.IFS(ISNUMBER(AC2484), "", ISNUMBER(SEARCH("Blank", AC2484)), "", ISERROR(AC2484), "Bad input on tab 3")</f>
        <v/>
      </c>
    </row>
    <row r="2485" spans="2:33" ht="15" customHeight="1" x14ac:dyDescent="0.75">
      <c r="B2485" s="205" t="str">
        <f>'5 Driver Data'!B2485</f>
        <v>2477</v>
      </c>
      <c r="C2485" s="193">
        <f>'5 Driver Data'!C2485</f>
        <v>0</v>
      </c>
      <c r="D2485" s="192">
        <f>'5 Driver Data'!D2485</f>
        <v>0</v>
      </c>
      <c r="E2485" s="191">
        <f>'5 Driver Data'!E2485</f>
        <v>0</v>
      </c>
      <c r="F2485" s="191">
        <f>'5 Driver Data'!F2485</f>
        <v>0</v>
      </c>
      <c r="G2485" s="191">
        <f>'5 Driver Data'!G2485</f>
        <v>0</v>
      </c>
      <c r="H2485" s="191">
        <f>'5 Driver Data'!H2485</f>
        <v>0</v>
      </c>
      <c r="I2485" s="191">
        <f>'5 Driver Data'!I2485</f>
        <v>0</v>
      </c>
      <c r="J2485" s="191">
        <f>'5 Driver Data'!J2485</f>
        <v>0</v>
      </c>
      <c r="K2485" s="206">
        <f>'5 Driver Data'!K2485</f>
        <v>0</v>
      </c>
      <c r="L2485" s="1"/>
      <c r="M2485" s="216" t="str">
        <f>IF(D2485=0,"Blank",'3 Model Input'!E$44*'3 Model Input'!E$45)</f>
        <v>Blank</v>
      </c>
      <c r="N2485" s="197" t="str">
        <f t="shared" si="410"/>
        <v>Blank</v>
      </c>
      <c r="O2485" s="197" t="str">
        <f>IF(D2485=0,"Blank",'3 Model Input'!E$49*(1-'3 Model Input'!E$51))</f>
        <v>Blank</v>
      </c>
      <c r="P2485" s="197" t="str">
        <f t="shared" si="411"/>
        <v>Blank</v>
      </c>
      <c r="Q2485" s="197" t="str">
        <f>IF(D2485=0,"Blank",IF(D2485="BEV",E2485*(1-'3 Model Input'!E$54), E2485))</f>
        <v>Blank</v>
      </c>
      <c r="R2485" s="198" t="str">
        <f>IF(D2485=0,"Blank",IF(D2485="PHEV",F2485/G2485,F2485*(1-'3 Model Input'!E$54)/G2485))</f>
        <v>Blank</v>
      </c>
      <c r="S2485" s="198" t="str">
        <f>IF(D2485=0,"Blank",IF(D2485="PHEV",MIN(M2485,E2485),MIN(M2485,(E2485*(1-'3 Model Input'!E$54)))))</f>
        <v>Blank</v>
      </c>
      <c r="T2485" s="217" t="str">
        <f t="shared" si="412"/>
        <v>Blank</v>
      </c>
      <c r="U2485" s="89"/>
      <c r="V2485" s="216" t="str">
        <f>IF(D2485=0,"Blank",P2485*'3 Model Input'!E$50)</f>
        <v>Blank</v>
      </c>
      <c r="W2485" s="197" t="str">
        <f t="shared" si="413"/>
        <v>Blank</v>
      </c>
      <c r="X2485" s="197" t="str">
        <f t="shared" si="414"/>
        <v>Blank</v>
      </c>
      <c r="Y2485" s="197" t="str">
        <f t="shared" si="415"/>
        <v>Blank</v>
      </c>
      <c r="Z2485" s="197" t="str">
        <f t="shared" si="416"/>
        <v>Blank</v>
      </c>
      <c r="AA2485" s="223" t="str" cm="1">
        <f t="array" ref="AA2485">_xlfn.IFS(ISTEXT('3 Model Input'!F$70),"Missing",ISTEXT('3 Model Input'!I$70),"Missing",ISNUMBER('3 Model Input'!K$70),'3 Model Input'!K$70*P2485)</f>
        <v>Missing</v>
      </c>
      <c r="AB2485" s="89"/>
      <c r="AC2485" s="227" t="str" cm="1">
        <f t="array" ref="AC2485">IF(D2485=0,"Blank",_xlfn.IFS('3 Model Input'!E$61=1,(V2485*G2485)/T2485,'3 Model Input'!E$61=2,(W2485*G2485)/T2485,'3 Model Input'!E$61=3,(X2485*G2485)/T2485,'3 Model Input'!E$61=4,(Y2485*G2485)/T2485,'3 Model Input'!E$61=5,(Z2485*G2485)/T2485, ISTEXT('3 Model Input'!E$61),"Missing",'3 Model Input'!E$61=6,(AA2485*G2485)/T2485))</f>
        <v>Blank</v>
      </c>
      <c r="AD2485" s="202" t="str">
        <f t="shared" si="417"/>
        <v>Blank</v>
      </c>
      <c r="AE2485" s="202" t="str">
        <f t="shared" si="418"/>
        <v>Blank</v>
      </c>
      <c r="AF2485" s="217" t="str">
        <f t="shared" si="419"/>
        <v>Blank</v>
      </c>
      <c r="AG2485" s="9" t="str" cm="1">
        <f t="array" ref="AG2485">_xlfn.IFS(ISNUMBER(AC2485), "", ISNUMBER(SEARCH("Blank", AC2485)), "", ISERROR(AC2485), "Bad input on tab 3")</f>
        <v/>
      </c>
    </row>
    <row r="2486" spans="2:33" ht="15" customHeight="1" x14ac:dyDescent="0.75">
      <c r="B2486" s="205" t="str">
        <f>'5 Driver Data'!B2486</f>
        <v>2478</v>
      </c>
      <c r="C2486" s="193">
        <f>'5 Driver Data'!C2486</f>
        <v>0</v>
      </c>
      <c r="D2486" s="192">
        <f>'5 Driver Data'!D2486</f>
        <v>0</v>
      </c>
      <c r="E2486" s="191">
        <f>'5 Driver Data'!E2486</f>
        <v>0</v>
      </c>
      <c r="F2486" s="191">
        <f>'5 Driver Data'!F2486</f>
        <v>0</v>
      </c>
      <c r="G2486" s="191">
        <f>'5 Driver Data'!G2486</f>
        <v>0</v>
      </c>
      <c r="H2486" s="191">
        <f>'5 Driver Data'!H2486</f>
        <v>0</v>
      </c>
      <c r="I2486" s="191">
        <f>'5 Driver Data'!I2486</f>
        <v>0</v>
      </c>
      <c r="J2486" s="191">
        <f>'5 Driver Data'!J2486</f>
        <v>0</v>
      </c>
      <c r="K2486" s="206">
        <f>'5 Driver Data'!K2486</f>
        <v>0</v>
      </c>
      <c r="L2486" s="1"/>
      <c r="M2486" s="216" t="str">
        <f>IF(D2486=0,"Blank",'3 Model Input'!E$44*'3 Model Input'!E$45)</f>
        <v>Blank</v>
      </c>
      <c r="N2486" s="197" t="str">
        <f t="shared" si="410"/>
        <v>Blank</v>
      </c>
      <c r="O2486" s="197" t="str">
        <f>IF(D2486=0,"Blank",'3 Model Input'!E$49*(1-'3 Model Input'!E$51))</f>
        <v>Blank</v>
      </c>
      <c r="P2486" s="197" t="str">
        <f t="shared" si="411"/>
        <v>Blank</v>
      </c>
      <c r="Q2486" s="197" t="str">
        <f>IF(D2486=0,"Blank",IF(D2486="BEV",E2486*(1-'3 Model Input'!E$54), E2486))</f>
        <v>Blank</v>
      </c>
      <c r="R2486" s="198" t="str">
        <f>IF(D2486=0,"Blank",IF(D2486="PHEV",F2486/G2486,F2486*(1-'3 Model Input'!E$54)/G2486))</f>
        <v>Blank</v>
      </c>
      <c r="S2486" s="198" t="str">
        <f>IF(D2486=0,"Blank",IF(D2486="PHEV",MIN(M2486,E2486),MIN(M2486,(E2486*(1-'3 Model Input'!E$54)))))</f>
        <v>Blank</v>
      </c>
      <c r="T2486" s="217" t="str">
        <f t="shared" si="412"/>
        <v>Blank</v>
      </c>
      <c r="U2486" s="89"/>
      <c r="V2486" s="216" t="str">
        <f>IF(D2486=0,"Blank",P2486*'3 Model Input'!E$50)</f>
        <v>Blank</v>
      </c>
      <c r="W2486" s="197" t="str">
        <f t="shared" si="413"/>
        <v>Blank</v>
      </c>
      <c r="X2486" s="197" t="str">
        <f t="shared" si="414"/>
        <v>Blank</v>
      </c>
      <c r="Y2486" s="197" t="str">
        <f t="shared" si="415"/>
        <v>Blank</v>
      </c>
      <c r="Z2486" s="197" t="str">
        <f t="shared" si="416"/>
        <v>Blank</v>
      </c>
      <c r="AA2486" s="223" t="str" cm="1">
        <f t="array" ref="AA2486">_xlfn.IFS(ISTEXT('3 Model Input'!F$70),"Missing",ISTEXT('3 Model Input'!I$70),"Missing",ISNUMBER('3 Model Input'!K$70),'3 Model Input'!K$70*P2486)</f>
        <v>Missing</v>
      </c>
      <c r="AB2486" s="89"/>
      <c r="AC2486" s="227" t="str" cm="1">
        <f t="array" ref="AC2486">IF(D2486=0,"Blank",_xlfn.IFS('3 Model Input'!E$61=1,(V2486*G2486)/T2486,'3 Model Input'!E$61=2,(W2486*G2486)/T2486,'3 Model Input'!E$61=3,(X2486*G2486)/T2486,'3 Model Input'!E$61=4,(Y2486*G2486)/T2486,'3 Model Input'!E$61=5,(Z2486*G2486)/T2486, ISTEXT('3 Model Input'!E$61),"Missing",'3 Model Input'!E$61=6,(AA2486*G2486)/T2486))</f>
        <v>Blank</v>
      </c>
      <c r="AD2486" s="202" t="str">
        <f t="shared" si="417"/>
        <v>Blank</v>
      </c>
      <c r="AE2486" s="202" t="str">
        <f t="shared" si="418"/>
        <v>Blank</v>
      </c>
      <c r="AF2486" s="217" t="str">
        <f t="shared" si="419"/>
        <v>Blank</v>
      </c>
      <c r="AG2486" s="9" t="str" cm="1">
        <f t="array" ref="AG2486">_xlfn.IFS(ISNUMBER(AC2486), "", ISNUMBER(SEARCH("Blank", AC2486)), "", ISERROR(AC2486), "Bad input on tab 3")</f>
        <v/>
      </c>
    </row>
    <row r="2487" spans="2:33" ht="15" customHeight="1" x14ac:dyDescent="0.75">
      <c r="B2487" s="205" t="str">
        <f>'5 Driver Data'!B2487</f>
        <v>2479</v>
      </c>
      <c r="C2487" s="193">
        <f>'5 Driver Data'!C2487</f>
        <v>0</v>
      </c>
      <c r="D2487" s="192">
        <f>'5 Driver Data'!D2487</f>
        <v>0</v>
      </c>
      <c r="E2487" s="191">
        <f>'5 Driver Data'!E2487</f>
        <v>0</v>
      </c>
      <c r="F2487" s="191">
        <f>'5 Driver Data'!F2487</f>
        <v>0</v>
      </c>
      <c r="G2487" s="191">
        <f>'5 Driver Data'!G2487</f>
        <v>0</v>
      </c>
      <c r="H2487" s="191">
        <f>'5 Driver Data'!H2487</f>
        <v>0</v>
      </c>
      <c r="I2487" s="191">
        <f>'5 Driver Data'!I2487</f>
        <v>0</v>
      </c>
      <c r="J2487" s="191">
        <f>'5 Driver Data'!J2487</f>
        <v>0</v>
      </c>
      <c r="K2487" s="206">
        <f>'5 Driver Data'!K2487</f>
        <v>0</v>
      </c>
      <c r="L2487" s="1"/>
      <c r="M2487" s="216" t="str">
        <f>IF(D2487=0,"Blank",'3 Model Input'!E$44*'3 Model Input'!E$45)</f>
        <v>Blank</v>
      </c>
      <c r="N2487" s="197" t="str">
        <f t="shared" si="410"/>
        <v>Blank</v>
      </c>
      <c r="O2487" s="197" t="str">
        <f>IF(D2487=0,"Blank",'3 Model Input'!E$49*(1-'3 Model Input'!E$51))</f>
        <v>Blank</v>
      </c>
      <c r="P2487" s="197" t="str">
        <f t="shared" si="411"/>
        <v>Blank</v>
      </c>
      <c r="Q2487" s="197" t="str">
        <f>IF(D2487=0,"Blank",IF(D2487="BEV",E2487*(1-'3 Model Input'!E$54), E2487))</f>
        <v>Blank</v>
      </c>
      <c r="R2487" s="198" t="str">
        <f>IF(D2487=0,"Blank",IF(D2487="PHEV",F2487/G2487,F2487*(1-'3 Model Input'!E$54)/G2487))</f>
        <v>Blank</v>
      </c>
      <c r="S2487" s="198" t="str">
        <f>IF(D2487=0,"Blank",IF(D2487="PHEV",MIN(M2487,E2487),MIN(M2487,(E2487*(1-'3 Model Input'!E$54)))))</f>
        <v>Blank</v>
      </c>
      <c r="T2487" s="217" t="str">
        <f t="shared" si="412"/>
        <v>Blank</v>
      </c>
      <c r="U2487" s="89"/>
      <c r="V2487" s="216" t="str">
        <f>IF(D2487=0,"Blank",P2487*'3 Model Input'!E$50)</f>
        <v>Blank</v>
      </c>
      <c r="W2487" s="197" t="str">
        <f t="shared" si="413"/>
        <v>Blank</v>
      </c>
      <c r="X2487" s="197" t="str">
        <f t="shared" si="414"/>
        <v>Blank</v>
      </c>
      <c r="Y2487" s="197" t="str">
        <f t="shared" si="415"/>
        <v>Blank</v>
      </c>
      <c r="Z2487" s="197" t="str">
        <f t="shared" si="416"/>
        <v>Blank</v>
      </c>
      <c r="AA2487" s="223" t="str" cm="1">
        <f t="array" ref="AA2487">_xlfn.IFS(ISTEXT('3 Model Input'!F$70),"Missing",ISTEXT('3 Model Input'!I$70),"Missing",ISNUMBER('3 Model Input'!K$70),'3 Model Input'!K$70*P2487)</f>
        <v>Missing</v>
      </c>
      <c r="AB2487" s="89"/>
      <c r="AC2487" s="227" t="str" cm="1">
        <f t="array" ref="AC2487">IF(D2487=0,"Blank",_xlfn.IFS('3 Model Input'!E$61=1,(V2487*G2487)/T2487,'3 Model Input'!E$61=2,(W2487*G2487)/T2487,'3 Model Input'!E$61=3,(X2487*G2487)/T2487,'3 Model Input'!E$61=4,(Y2487*G2487)/T2487,'3 Model Input'!E$61=5,(Z2487*G2487)/T2487, ISTEXT('3 Model Input'!E$61),"Missing",'3 Model Input'!E$61=6,(AA2487*G2487)/T2487))</f>
        <v>Blank</v>
      </c>
      <c r="AD2487" s="202" t="str">
        <f t="shared" si="417"/>
        <v>Blank</v>
      </c>
      <c r="AE2487" s="202" t="str">
        <f t="shared" si="418"/>
        <v>Blank</v>
      </c>
      <c r="AF2487" s="217" t="str">
        <f t="shared" si="419"/>
        <v>Blank</v>
      </c>
      <c r="AG2487" s="9" t="str" cm="1">
        <f t="array" ref="AG2487">_xlfn.IFS(ISNUMBER(AC2487), "", ISNUMBER(SEARCH("Blank", AC2487)), "", ISERROR(AC2487), "Bad input on tab 3")</f>
        <v/>
      </c>
    </row>
    <row r="2488" spans="2:33" ht="15" customHeight="1" x14ac:dyDescent="0.75">
      <c r="B2488" s="205" t="str">
        <f>'5 Driver Data'!B2488</f>
        <v>2480</v>
      </c>
      <c r="C2488" s="193">
        <f>'5 Driver Data'!C2488</f>
        <v>0</v>
      </c>
      <c r="D2488" s="192">
        <f>'5 Driver Data'!D2488</f>
        <v>0</v>
      </c>
      <c r="E2488" s="191">
        <f>'5 Driver Data'!E2488</f>
        <v>0</v>
      </c>
      <c r="F2488" s="191">
        <f>'5 Driver Data'!F2488</f>
        <v>0</v>
      </c>
      <c r="G2488" s="191">
        <f>'5 Driver Data'!G2488</f>
        <v>0</v>
      </c>
      <c r="H2488" s="191">
        <f>'5 Driver Data'!H2488</f>
        <v>0</v>
      </c>
      <c r="I2488" s="191">
        <f>'5 Driver Data'!I2488</f>
        <v>0</v>
      </c>
      <c r="J2488" s="191">
        <f>'5 Driver Data'!J2488</f>
        <v>0</v>
      </c>
      <c r="K2488" s="206">
        <f>'5 Driver Data'!K2488</f>
        <v>0</v>
      </c>
      <c r="L2488" s="1"/>
      <c r="M2488" s="216" t="str">
        <f>IF(D2488=0,"Blank",'3 Model Input'!E$44*'3 Model Input'!E$45)</f>
        <v>Blank</v>
      </c>
      <c r="N2488" s="197" t="str">
        <f t="shared" si="410"/>
        <v>Blank</v>
      </c>
      <c r="O2488" s="197" t="str">
        <f>IF(D2488=0,"Blank",'3 Model Input'!E$49*(1-'3 Model Input'!E$51))</f>
        <v>Blank</v>
      </c>
      <c r="P2488" s="197" t="str">
        <f t="shared" si="411"/>
        <v>Blank</v>
      </c>
      <c r="Q2488" s="197" t="str">
        <f>IF(D2488=0,"Blank",IF(D2488="BEV",E2488*(1-'3 Model Input'!E$54), E2488))</f>
        <v>Blank</v>
      </c>
      <c r="R2488" s="198" t="str">
        <f>IF(D2488=0,"Blank",IF(D2488="PHEV",F2488/G2488,F2488*(1-'3 Model Input'!E$54)/G2488))</f>
        <v>Blank</v>
      </c>
      <c r="S2488" s="198" t="str">
        <f>IF(D2488=0,"Blank",IF(D2488="PHEV",MIN(M2488,E2488),MIN(M2488,(E2488*(1-'3 Model Input'!E$54)))))</f>
        <v>Blank</v>
      </c>
      <c r="T2488" s="217" t="str">
        <f t="shared" si="412"/>
        <v>Blank</v>
      </c>
      <c r="U2488" s="89"/>
      <c r="V2488" s="216" t="str">
        <f>IF(D2488=0,"Blank",P2488*'3 Model Input'!E$50)</f>
        <v>Blank</v>
      </c>
      <c r="W2488" s="197" t="str">
        <f t="shared" si="413"/>
        <v>Blank</v>
      </c>
      <c r="X2488" s="197" t="str">
        <f t="shared" si="414"/>
        <v>Blank</v>
      </c>
      <c r="Y2488" s="197" t="str">
        <f t="shared" si="415"/>
        <v>Blank</v>
      </c>
      <c r="Z2488" s="197" t="str">
        <f t="shared" si="416"/>
        <v>Blank</v>
      </c>
      <c r="AA2488" s="223" t="str" cm="1">
        <f t="array" ref="AA2488">_xlfn.IFS(ISTEXT('3 Model Input'!F$70),"Missing",ISTEXT('3 Model Input'!I$70),"Missing",ISNUMBER('3 Model Input'!K$70),'3 Model Input'!K$70*P2488)</f>
        <v>Missing</v>
      </c>
      <c r="AB2488" s="89"/>
      <c r="AC2488" s="227" t="str" cm="1">
        <f t="array" ref="AC2488">IF(D2488=0,"Blank",_xlfn.IFS('3 Model Input'!E$61=1,(V2488*G2488)/T2488,'3 Model Input'!E$61=2,(W2488*G2488)/T2488,'3 Model Input'!E$61=3,(X2488*G2488)/T2488,'3 Model Input'!E$61=4,(Y2488*G2488)/T2488,'3 Model Input'!E$61=5,(Z2488*G2488)/T2488, ISTEXT('3 Model Input'!E$61),"Missing",'3 Model Input'!E$61=6,(AA2488*G2488)/T2488))</f>
        <v>Blank</v>
      </c>
      <c r="AD2488" s="202" t="str">
        <f t="shared" si="417"/>
        <v>Blank</v>
      </c>
      <c r="AE2488" s="202" t="str">
        <f t="shared" si="418"/>
        <v>Blank</v>
      </c>
      <c r="AF2488" s="217" t="str">
        <f t="shared" si="419"/>
        <v>Blank</v>
      </c>
      <c r="AG2488" s="9" t="str" cm="1">
        <f t="array" ref="AG2488">_xlfn.IFS(ISNUMBER(AC2488), "", ISNUMBER(SEARCH("Blank", AC2488)), "", ISERROR(AC2488), "Bad input on tab 3")</f>
        <v/>
      </c>
    </row>
    <row r="2489" spans="2:33" ht="15" customHeight="1" x14ac:dyDescent="0.75">
      <c r="B2489" s="205" t="str">
        <f>'5 Driver Data'!B2489</f>
        <v>2481</v>
      </c>
      <c r="C2489" s="193">
        <f>'5 Driver Data'!C2489</f>
        <v>0</v>
      </c>
      <c r="D2489" s="192">
        <f>'5 Driver Data'!D2489</f>
        <v>0</v>
      </c>
      <c r="E2489" s="191">
        <f>'5 Driver Data'!E2489</f>
        <v>0</v>
      </c>
      <c r="F2489" s="191">
        <f>'5 Driver Data'!F2489</f>
        <v>0</v>
      </c>
      <c r="G2489" s="191">
        <f>'5 Driver Data'!G2489</f>
        <v>0</v>
      </c>
      <c r="H2489" s="191">
        <f>'5 Driver Data'!H2489</f>
        <v>0</v>
      </c>
      <c r="I2489" s="191">
        <f>'5 Driver Data'!I2489</f>
        <v>0</v>
      </c>
      <c r="J2489" s="191">
        <f>'5 Driver Data'!J2489</f>
        <v>0</v>
      </c>
      <c r="K2489" s="206">
        <f>'5 Driver Data'!K2489</f>
        <v>0</v>
      </c>
      <c r="L2489" s="1"/>
      <c r="M2489" s="216" t="str">
        <f>IF(D2489=0,"Blank",'3 Model Input'!E$44*'3 Model Input'!E$45)</f>
        <v>Blank</v>
      </c>
      <c r="N2489" s="197" t="str">
        <f t="shared" si="410"/>
        <v>Blank</v>
      </c>
      <c r="O2489" s="197" t="str">
        <f>IF(D2489=0,"Blank",'3 Model Input'!E$49*(1-'3 Model Input'!E$51))</f>
        <v>Blank</v>
      </c>
      <c r="P2489" s="197" t="str">
        <f t="shared" si="411"/>
        <v>Blank</v>
      </c>
      <c r="Q2489" s="197" t="str">
        <f>IF(D2489=0,"Blank",IF(D2489="BEV",E2489*(1-'3 Model Input'!E$54), E2489))</f>
        <v>Blank</v>
      </c>
      <c r="R2489" s="198" t="str">
        <f>IF(D2489=0,"Blank",IF(D2489="PHEV",F2489/G2489,F2489*(1-'3 Model Input'!E$54)/G2489))</f>
        <v>Blank</v>
      </c>
      <c r="S2489" s="198" t="str">
        <f>IF(D2489=0,"Blank",IF(D2489="PHEV",MIN(M2489,E2489),MIN(M2489,(E2489*(1-'3 Model Input'!E$54)))))</f>
        <v>Blank</v>
      </c>
      <c r="T2489" s="217" t="str">
        <f t="shared" si="412"/>
        <v>Blank</v>
      </c>
      <c r="U2489" s="89"/>
      <c r="V2489" s="216" t="str">
        <f>IF(D2489=0,"Blank",P2489*'3 Model Input'!E$50)</f>
        <v>Blank</v>
      </c>
      <c r="W2489" s="197" t="str">
        <f t="shared" si="413"/>
        <v>Blank</v>
      </c>
      <c r="X2489" s="197" t="str">
        <f t="shared" si="414"/>
        <v>Blank</v>
      </c>
      <c r="Y2489" s="197" t="str">
        <f t="shared" si="415"/>
        <v>Blank</v>
      </c>
      <c r="Z2489" s="197" t="str">
        <f t="shared" si="416"/>
        <v>Blank</v>
      </c>
      <c r="AA2489" s="223" t="str" cm="1">
        <f t="array" ref="AA2489">_xlfn.IFS(ISTEXT('3 Model Input'!F$70),"Missing",ISTEXT('3 Model Input'!I$70),"Missing",ISNUMBER('3 Model Input'!K$70),'3 Model Input'!K$70*P2489)</f>
        <v>Missing</v>
      </c>
      <c r="AB2489" s="89"/>
      <c r="AC2489" s="227" t="str" cm="1">
        <f t="array" ref="AC2489">IF(D2489=0,"Blank",_xlfn.IFS('3 Model Input'!E$61=1,(V2489*G2489)/T2489,'3 Model Input'!E$61=2,(W2489*G2489)/T2489,'3 Model Input'!E$61=3,(X2489*G2489)/T2489,'3 Model Input'!E$61=4,(Y2489*G2489)/T2489,'3 Model Input'!E$61=5,(Z2489*G2489)/T2489, ISTEXT('3 Model Input'!E$61),"Missing",'3 Model Input'!E$61=6,(AA2489*G2489)/T2489))</f>
        <v>Blank</v>
      </c>
      <c r="AD2489" s="202" t="str">
        <f t="shared" si="417"/>
        <v>Blank</v>
      </c>
      <c r="AE2489" s="202" t="str">
        <f t="shared" si="418"/>
        <v>Blank</v>
      </c>
      <c r="AF2489" s="217" t="str">
        <f t="shared" si="419"/>
        <v>Blank</v>
      </c>
      <c r="AG2489" s="9" t="str" cm="1">
        <f t="array" ref="AG2489">_xlfn.IFS(ISNUMBER(AC2489), "", ISNUMBER(SEARCH("Blank", AC2489)), "", ISERROR(AC2489), "Bad input on tab 3")</f>
        <v/>
      </c>
    </row>
    <row r="2490" spans="2:33" ht="15" customHeight="1" x14ac:dyDescent="0.75">
      <c r="B2490" s="205" t="str">
        <f>'5 Driver Data'!B2490</f>
        <v>2482</v>
      </c>
      <c r="C2490" s="193">
        <f>'5 Driver Data'!C2490</f>
        <v>0</v>
      </c>
      <c r="D2490" s="192">
        <f>'5 Driver Data'!D2490</f>
        <v>0</v>
      </c>
      <c r="E2490" s="191">
        <f>'5 Driver Data'!E2490</f>
        <v>0</v>
      </c>
      <c r="F2490" s="191">
        <f>'5 Driver Data'!F2490</f>
        <v>0</v>
      </c>
      <c r="G2490" s="191">
        <f>'5 Driver Data'!G2490</f>
        <v>0</v>
      </c>
      <c r="H2490" s="191">
        <f>'5 Driver Data'!H2490</f>
        <v>0</v>
      </c>
      <c r="I2490" s="191">
        <f>'5 Driver Data'!I2490</f>
        <v>0</v>
      </c>
      <c r="J2490" s="191">
        <f>'5 Driver Data'!J2490</f>
        <v>0</v>
      </c>
      <c r="K2490" s="206">
        <f>'5 Driver Data'!K2490</f>
        <v>0</v>
      </c>
      <c r="L2490" s="1"/>
      <c r="M2490" s="216" t="str">
        <f>IF(D2490=0,"Blank",'3 Model Input'!E$44*'3 Model Input'!E$45)</f>
        <v>Blank</v>
      </c>
      <c r="N2490" s="197" t="str">
        <f t="shared" si="410"/>
        <v>Blank</v>
      </c>
      <c r="O2490" s="197" t="str">
        <f>IF(D2490=0,"Blank",'3 Model Input'!E$49*(1-'3 Model Input'!E$51))</f>
        <v>Blank</v>
      </c>
      <c r="P2490" s="197" t="str">
        <f t="shared" si="411"/>
        <v>Blank</v>
      </c>
      <c r="Q2490" s="197" t="str">
        <f>IF(D2490=0,"Blank",IF(D2490="BEV",E2490*(1-'3 Model Input'!E$54), E2490))</f>
        <v>Blank</v>
      </c>
      <c r="R2490" s="198" t="str">
        <f>IF(D2490=0,"Blank",IF(D2490="PHEV",F2490/G2490,F2490*(1-'3 Model Input'!E$54)/G2490))</f>
        <v>Blank</v>
      </c>
      <c r="S2490" s="198" t="str">
        <f>IF(D2490=0,"Blank",IF(D2490="PHEV",MIN(M2490,E2490),MIN(M2490,(E2490*(1-'3 Model Input'!E$54)))))</f>
        <v>Blank</v>
      </c>
      <c r="T2490" s="217" t="str">
        <f t="shared" si="412"/>
        <v>Blank</v>
      </c>
      <c r="U2490" s="89"/>
      <c r="V2490" s="216" t="str">
        <f>IF(D2490=0,"Blank",P2490*'3 Model Input'!E$50)</f>
        <v>Blank</v>
      </c>
      <c r="W2490" s="197" t="str">
        <f t="shared" si="413"/>
        <v>Blank</v>
      </c>
      <c r="X2490" s="197" t="str">
        <f t="shared" si="414"/>
        <v>Blank</v>
      </c>
      <c r="Y2490" s="197" t="str">
        <f t="shared" si="415"/>
        <v>Blank</v>
      </c>
      <c r="Z2490" s="197" t="str">
        <f t="shared" si="416"/>
        <v>Blank</v>
      </c>
      <c r="AA2490" s="223" t="str" cm="1">
        <f t="array" ref="AA2490">_xlfn.IFS(ISTEXT('3 Model Input'!F$70),"Missing",ISTEXT('3 Model Input'!I$70),"Missing",ISNUMBER('3 Model Input'!K$70),'3 Model Input'!K$70*P2490)</f>
        <v>Missing</v>
      </c>
      <c r="AB2490" s="89"/>
      <c r="AC2490" s="227" t="str" cm="1">
        <f t="array" ref="AC2490">IF(D2490=0,"Blank",_xlfn.IFS('3 Model Input'!E$61=1,(V2490*G2490)/T2490,'3 Model Input'!E$61=2,(W2490*G2490)/T2490,'3 Model Input'!E$61=3,(X2490*G2490)/T2490,'3 Model Input'!E$61=4,(Y2490*G2490)/T2490,'3 Model Input'!E$61=5,(Z2490*G2490)/T2490, ISTEXT('3 Model Input'!E$61),"Missing",'3 Model Input'!E$61=6,(AA2490*G2490)/T2490))</f>
        <v>Blank</v>
      </c>
      <c r="AD2490" s="202" t="str">
        <f t="shared" si="417"/>
        <v>Blank</v>
      </c>
      <c r="AE2490" s="202" t="str">
        <f t="shared" si="418"/>
        <v>Blank</v>
      </c>
      <c r="AF2490" s="217" t="str">
        <f t="shared" si="419"/>
        <v>Blank</v>
      </c>
      <c r="AG2490" s="9" t="str" cm="1">
        <f t="array" ref="AG2490">_xlfn.IFS(ISNUMBER(AC2490), "", ISNUMBER(SEARCH("Blank", AC2490)), "", ISERROR(AC2490), "Bad input on tab 3")</f>
        <v/>
      </c>
    </row>
    <row r="2491" spans="2:33" ht="15" customHeight="1" x14ac:dyDescent="0.75">
      <c r="B2491" s="205" t="str">
        <f>'5 Driver Data'!B2491</f>
        <v>2483</v>
      </c>
      <c r="C2491" s="193">
        <f>'5 Driver Data'!C2491</f>
        <v>0</v>
      </c>
      <c r="D2491" s="192">
        <f>'5 Driver Data'!D2491</f>
        <v>0</v>
      </c>
      <c r="E2491" s="191">
        <f>'5 Driver Data'!E2491</f>
        <v>0</v>
      </c>
      <c r="F2491" s="191">
        <f>'5 Driver Data'!F2491</f>
        <v>0</v>
      </c>
      <c r="G2491" s="191">
        <f>'5 Driver Data'!G2491</f>
        <v>0</v>
      </c>
      <c r="H2491" s="191">
        <f>'5 Driver Data'!H2491</f>
        <v>0</v>
      </c>
      <c r="I2491" s="191">
        <f>'5 Driver Data'!I2491</f>
        <v>0</v>
      </c>
      <c r="J2491" s="191">
        <f>'5 Driver Data'!J2491</f>
        <v>0</v>
      </c>
      <c r="K2491" s="206">
        <f>'5 Driver Data'!K2491</f>
        <v>0</v>
      </c>
      <c r="L2491" s="1"/>
      <c r="M2491" s="216" t="str">
        <f>IF(D2491=0,"Blank",'3 Model Input'!E$44*'3 Model Input'!E$45)</f>
        <v>Blank</v>
      </c>
      <c r="N2491" s="197" t="str">
        <f t="shared" si="410"/>
        <v>Blank</v>
      </c>
      <c r="O2491" s="197" t="str">
        <f>IF(D2491=0,"Blank",'3 Model Input'!E$49*(1-'3 Model Input'!E$51))</f>
        <v>Blank</v>
      </c>
      <c r="P2491" s="197" t="str">
        <f t="shared" si="411"/>
        <v>Blank</v>
      </c>
      <c r="Q2491" s="197" t="str">
        <f>IF(D2491=0,"Blank",IF(D2491="BEV",E2491*(1-'3 Model Input'!E$54), E2491))</f>
        <v>Blank</v>
      </c>
      <c r="R2491" s="198" t="str">
        <f>IF(D2491=0,"Blank",IF(D2491="PHEV",F2491/G2491,F2491*(1-'3 Model Input'!E$54)/G2491))</f>
        <v>Blank</v>
      </c>
      <c r="S2491" s="198" t="str">
        <f>IF(D2491=0,"Blank",IF(D2491="PHEV",MIN(M2491,E2491),MIN(M2491,(E2491*(1-'3 Model Input'!E$54)))))</f>
        <v>Blank</v>
      </c>
      <c r="T2491" s="217" t="str">
        <f t="shared" si="412"/>
        <v>Blank</v>
      </c>
      <c r="U2491" s="89"/>
      <c r="V2491" s="216" t="str">
        <f>IF(D2491=0,"Blank",P2491*'3 Model Input'!E$50)</f>
        <v>Blank</v>
      </c>
      <c r="W2491" s="197" t="str">
        <f t="shared" si="413"/>
        <v>Blank</v>
      </c>
      <c r="X2491" s="197" t="str">
        <f t="shared" si="414"/>
        <v>Blank</v>
      </c>
      <c r="Y2491" s="197" t="str">
        <f t="shared" si="415"/>
        <v>Blank</v>
      </c>
      <c r="Z2491" s="197" t="str">
        <f t="shared" si="416"/>
        <v>Blank</v>
      </c>
      <c r="AA2491" s="223" t="str" cm="1">
        <f t="array" ref="AA2491">_xlfn.IFS(ISTEXT('3 Model Input'!F$70),"Missing",ISTEXT('3 Model Input'!I$70),"Missing",ISNUMBER('3 Model Input'!K$70),'3 Model Input'!K$70*P2491)</f>
        <v>Missing</v>
      </c>
      <c r="AB2491" s="89"/>
      <c r="AC2491" s="227" t="str" cm="1">
        <f t="array" ref="AC2491">IF(D2491=0,"Blank",_xlfn.IFS('3 Model Input'!E$61=1,(V2491*G2491)/T2491,'3 Model Input'!E$61=2,(W2491*G2491)/T2491,'3 Model Input'!E$61=3,(X2491*G2491)/T2491,'3 Model Input'!E$61=4,(Y2491*G2491)/T2491,'3 Model Input'!E$61=5,(Z2491*G2491)/T2491, ISTEXT('3 Model Input'!E$61),"Missing",'3 Model Input'!E$61=6,(AA2491*G2491)/T2491))</f>
        <v>Blank</v>
      </c>
      <c r="AD2491" s="202" t="str">
        <f t="shared" si="417"/>
        <v>Blank</v>
      </c>
      <c r="AE2491" s="202" t="str">
        <f t="shared" si="418"/>
        <v>Blank</v>
      </c>
      <c r="AF2491" s="217" t="str">
        <f t="shared" si="419"/>
        <v>Blank</v>
      </c>
      <c r="AG2491" s="9" t="str" cm="1">
        <f t="array" ref="AG2491">_xlfn.IFS(ISNUMBER(AC2491), "", ISNUMBER(SEARCH("Blank", AC2491)), "", ISERROR(AC2491), "Bad input on tab 3")</f>
        <v/>
      </c>
    </row>
    <row r="2492" spans="2:33" ht="15" customHeight="1" x14ac:dyDescent="0.75">
      <c r="B2492" s="205" t="str">
        <f>'5 Driver Data'!B2492</f>
        <v>2484</v>
      </c>
      <c r="C2492" s="193">
        <f>'5 Driver Data'!C2492</f>
        <v>0</v>
      </c>
      <c r="D2492" s="192">
        <f>'5 Driver Data'!D2492</f>
        <v>0</v>
      </c>
      <c r="E2492" s="191">
        <f>'5 Driver Data'!E2492</f>
        <v>0</v>
      </c>
      <c r="F2492" s="191">
        <f>'5 Driver Data'!F2492</f>
        <v>0</v>
      </c>
      <c r="G2492" s="191">
        <f>'5 Driver Data'!G2492</f>
        <v>0</v>
      </c>
      <c r="H2492" s="191">
        <f>'5 Driver Data'!H2492</f>
        <v>0</v>
      </c>
      <c r="I2492" s="191">
        <f>'5 Driver Data'!I2492</f>
        <v>0</v>
      </c>
      <c r="J2492" s="191">
        <f>'5 Driver Data'!J2492</f>
        <v>0</v>
      </c>
      <c r="K2492" s="206">
        <f>'5 Driver Data'!K2492</f>
        <v>0</v>
      </c>
      <c r="L2492" s="1"/>
      <c r="M2492" s="216" t="str">
        <f>IF(D2492=0,"Blank",'3 Model Input'!E$44*'3 Model Input'!E$45)</f>
        <v>Blank</v>
      </c>
      <c r="N2492" s="197" t="str">
        <f t="shared" si="410"/>
        <v>Blank</v>
      </c>
      <c r="O2492" s="197" t="str">
        <f>IF(D2492=0,"Blank",'3 Model Input'!E$49*(1-'3 Model Input'!E$51))</f>
        <v>Blank</v>
      </c>
      <c r="P2492" s="197" t="str">
        <f t="shared" si="411"/>
        <v>Blank</v>
      </c>
      <c r="Q2492" s="197" t="str">
        <f>IF(D2492=0,"Blank",IF(D2492="BEV",E2492*(1-'3 Model Input'!E$54), E2492))</f>
        <v>Blank</v>
      </c>
      <c r="R2492" s="198" t="str">
        <f>IF(D2492=0,"Blank",IF(D2492="PHEV",F2492/G2492,F2492*(1-'3 Model Input'!E$54)/G2492))</f>
        <v>Blank</v>
      </c>
      <c r="S2492" s="198" t="str">
        <f>IF(D2492=0,"Blank",IF(D2492="PHEV",MIN(M2492,E2492),MIN(M2492,(E2492*(1-'3 Model Input'!E$54)))))</f>
        <v>Blank</v>
      </c>
      <c r="T2492" s="217" t="str">
        <f t="shared" si="412"/>
        <v>Blank</v>
      </c>
      <c r="U2492" s="89"/>
      <c r="V2492" s="216" t="str">
        <f>IF(D2492=0,"Blank",P2492*'3 Model Input'!E$50)</f>
        <v>Blank</v>
      </c>
      <c r="W2492" s="197" t="str">
        <f t="shared" si="413"/>
        <v>Blank</v>
      </c>
      <c r="X2492" s="197" t="str">
        <f t="shared" si="414"/>
        <v>Blank</v>
      </c>
      <c r="Y2492" s="197" t="str">
        <f t="shared" si="415"/>
        <v>Blank</v>
      </c>
      <c r="Z2492" s="197" t="str">
        <f t="shared" si="416"/>
        <v>Blank</v>
      </c>
      <c r="AA2492" s="223" t="str" cm="1">
        <f t="array" ref="AA2492">_xlfn.IFS(ISTEXT('3 Model Input'!F$70),"Missing",ISTEXT('3 Model Input'!I$70),"Missing",ISNUMBER('3 Model Input'!K$70),'3 Model Input'!K$70*P2492)</f>
        <v>Missing</v>
      </c>
      <c r="AB2492" s="89"/>
      <c r="AC2492" s="227" t="str" cm="1">
        <f t="array" ref="AC2492">IF(D2492=0,"Blank",_xlfn.IFS('3 Model Input'!E$61=1,(V2492*G2492)/T2492,'3 Model Input'!E$61=2,(W2492*G2492)/T2492,'3 Model Input'!E$61=3,(X2492*G2492)/T2492,'3 Model Input'!E$61=4,(Y2492*G2492)/T2492,'3 Model Input'!E$61=5,(Z2492*G2492)/T2492, ISTEXT('3 Model Input'!E$61),"Missing",'3 Model Input'!E$61=6,(AA2492*G2492)/T2492))</f>
        <v>Blank</v>
      </c>
      <c r="AD2492" s="202" t="str">
        <f t="shared" si="417"/>
        <v>Blank</v>
      </c>
      <c r="AE2492" s="202" t="str">
        <f t="shared" si="418"/>
        <v>Blank</v>
      </c>
      <c r="AF2492" s="217" t="str">
        <f t="shared" si="419"/>
        <v>Blank</v>
      </c>
      <c r="AG2492" s="9" t="str" cm="1">
        <f t="array" ref="AG2492">_xlfn.IFS(ISNUMBER(AC2492), "", ISNUMBER(SEARCH("Blank", AC2492)), "", ISERROR(AC2492), "Bad input on tab 3")</f>
        <v/>
      </c>
    </row>
    <row r="2493" spans="2:33" ht="15" customHeight="1" x14ac:dyDescent="0.75">
      <c r="B2493" s="205" t="str">
        <f>'5 Driver Data'!B2493</f>
        <v>2485</v>
      </c>
      <c r="C2493" s="193">
        <f>'5 Driver Data'!C2493</f>
        <v>0</v>
      </c>
      <c r="D2493" s="192">
        <f>'5 Driver Data'!D2493</f>
        <v>0</v>
      </c>
      <c r="E2493" s="191">
        <f>'5 Driver Data'!E2493</f>
        <v>0</v>
      </c>
      <c r="F2493" s="191">
        <f>'5 Driver Data'!F2493</f>
        <v>0</v>
      </c>
      <c r="G2493" s="191">
        <f>'5 Driver Data'!G2493</f>
        <v>0</v>
      </c>
      <c r="H2493" s="191">
        <f>'5 Driver Data'!H2493</f>
        <v>0</v>
      </c>
      <c r="I2493" s="191">
        <f>'5 Driver Data'!I2493</f>
        <v>0</v>
      </c>
      <c r="J2493" s="191">
        <f>'5 Driver Data'!J2493</f>
        <v>0</v>
      </c>
      <c r="K2493" s="206">
        <f>'5 Driver Data'!K2493</f>
        <v>0</v>
      </c>
      <c r="L2493" s="1"/>
      <c r="M2493" s="216" t="str">
        <f>IF(D2493=0,"Blank",'3 Model Input'!E$44*'3 Model Input'!E$45)</f>
        <v>Blank</v>
      </c>
      <c r="N2493" s="197" t="str">
        <f t="shared" si="410"/>
        <v>Blank</v>
      </c>
      <c r="O2493" s="197" t="str">
        <f>IF(D2493=0,"Blank",'3 Model Input'!E$49*(1-'3 Model Input'!E$51))</f>
        <v>Blank</v>
      </c>
      <c r="P2493" s="197" t="str">
        <f t="shared" si="411"/>
        <v>Blank</v>
      </c>
      <c r="Q2493" s="197" t="str">
        <f>IF(D2493=0,"Blank",IF(D2493="BEV",E2493*(1-'3 Model Input'!E$54), E2493))</f>
        <v>Blank</v>
      </c>
      <c r="R2493" s="198" t="str">
        <f>IF(D2493=0,"Blank",IF(D2493="PHEV",F2493/G2493,F2493*(1-'3 Model Input'!E$54)/G2493))</f>
        <v>Blank</v>
      </c>
      <c r="S2493" s="198" t="str">
        <f>IF(D2493=0,"Blank",IF(D2493="PHEV",MIN(M2493,E2493),MIN(M2493,(E2493*(1-'3 Model Input'!E$54)))))</f>
        <v>Blank</v>
      </c>
      <c r="T2493" s="217" t="str">
        <f t="shared" si="412"/>
        <v>Blank</v>
      </c>
      <c r="U2493" s="89"/>
      <c r="V2493" s="216" t="str">
        <f>IF(D2493=0,"Blank",P2493*'3 Model Input'!E$50)</f>
        <v>Blank</v>
      </c>
      <c r="W2493" s="197" t="str">
        <f t="shared" si="413"/>
        <v>Blank</v>
      </c>
      <c r="X2493" s="197" t="str">
        <f t="shared" si="414"/>
        <v>Blank</v>
      </c>
      <c r="Y2493" s="197" t="str">
        <f t="shared" si="415"/>
        <v>Blank</v>
      </c>
      <c r="Z2493" s="197" t="str">
        <f t="shared" si="416"/>
        <v>Blank</v>
      </c>
      <c r="AA2493" s="223" t="str" cm="1">
        <f t="array" ref="AA2493">_xlfn.IFS(ISTEXT('3 Model Input'!F$70),"Missing",ISTEXT('3 Model Input'!I$70),"Missing",ISNUMBER('3 Model Input'!K$70),'3 Model Input'!K$70*P2493)</f>
        <v>Missing</v>
      </c>
      <c r="AB2493" s="89"/>
      <c r="AC2493" s="227" t="str" cm="1">
        <f t="array" ref="AC2493">IF(D2493=0,"Blank",_xlfn.IFS('3 Model Input'!E$61=1,(V2493*G2493)/T2493,'3 Model Input'!E$61=2,(W2493*G2493)/T2493,'3 Model Input'!E$61=3,(X2493*G2493)/T2493,'3 Model Input'!E$61=4,(Y2493*G2493)/T2493,'3 Model Input'!E$61=5,(Z2493*G2493)/T2493, ISTEXT('3 Model Input'!E$61),"Missing",'3 Model Input'!E$61=6,(AA2493*G2493)/T2493))</f>
        <v>Blank</v>
      </c>
      <c r="AD2493" s="202" t="str">
        <f t="shared" si="417"/>
        <v>Blank</v>
      </c>
      <c r="AE2493" s="202" t="str">
        <f t="shared" si="418"/>
        <v>Blank</v>
      </c>
      <c r="AF2493" s="217" t="str">
        <f t="shared" si="419"/>
        <v>Blank</v>
      </c>
      <c r="AG2493" s="9" t="str" cm="1">
        <f t="array" ref="AG2493">_xlfn.IFS(ISNUMBER(AC2493), "", ISNUMBER(SEARCH("Blank", AC2493)), "", ISERROR(AC2493), "Bad input on tab 3")</f>
        <v/>
      </c>
    </row>
    <row r="2494" spans="2:33" ht="15" customHeight="1" x14ac:dyDescent="0.75">
      <c r="B2494" s="205" t="str">
        <f>'5 Driver Data'!B2494</f>
        <v>2486</v>
      </c>
      <c r="C2494" s="193">
        <f>'5 Driver Data'!C2494</f>
        <v>0</v>
      </c>
      <c r="D2494" s="192">
        <f>'5 Driver Data'!D2494</f>
        <v>0</v>
      </c>
      <c r="E2494" s="191">
        <f>'5 Driver Data'!E2494</f>
        <v>0</v>
      </c>
      <c r="F2494" s="191">
        <f>'5 Driver Data'!F2494</f>
        <v>0</v>
      </c>
      <c r="G2494" s="191">
        <f>'5 Driver Data'!G2494</f>
        <v>0</v>
      </c>
      <c r="H2494" s="191">
        <f>'5 Driver Data'!H2494</f>
        <v>0</v>
      </c>
      <c r="I2494" s="191">
        <f>'5 Driver Data'!I2494</f>
        <v>0</v>
      </c>
      <c r="J2494" s="191">
        <f>'5 Driver Data'!J2494</f>
        <v>0</v>
      </c>
      <c r="K2494" s="206">
        <f>'5 Driver Data'!K2494</f>
        <v>0</v>
      </c>
      <c r="L2494" s="1"/>
      <c r="M2494" s="216" t="str">
        <f>IF(D2494=0,"Blank",'3 Model Input'!E$44*'3 Model Input'!E$45)</f>
        <v>Blank</v>
      </c>
      <c r="N2494" s="197" t="str">
        <f t="shared" si="410"/>
        <v>Blank</v>
      </c>
      <c r="O2494" s="197" t="str">
        <f>IF(D2494=0,"Blank",'3 Model Input'!E$49*(1-'3 Model Input'!E$51))</f>
        <v>Blank</v>
      </c>
      <c r="P2494" s="197" t="str">
        <f t="shared" si="411"/>
        <v>Blank</v>
      </c>
      <c r="Q2494" s="197" t="str">
        <f>IF(D2494=0,"Blank",IF(D2494="BEV",E2494*(1-'3 Model Input'!E$54), E2494))</f>
        <v>Blank</v>
      </c>
      <c r="R2494" s="198" t="str">
        <f>IF(D2494=0,"Blank",IF(D2494="PHEV",F2494/G2494,F2494*(1-'3 Model Input'!E$54)/G2494))</f>
        <v>Blank</v>
      </c>
      <c r="S2494" s="198" t="str">
        <f>IF(D2494=0,"Blank",IF(D2494="PHEV",MIN(M2494,E2494),MIN(M2494,(E2494*(1-'3 Model Input'!E$54)))))</f>
        <v>Blank</v>
      </c>
      <c r="T2494" s="217" t="str">
        <f t="shared" si="412"/>
        <v>Blank</v>
      </c>
      <c r="U2494" s="89"/>
      <c r="V2494" s="216" t="str">
        <f>IF(D2494=0,"Blank",P2494*'3 Model Input'!E$50)</f>
        <v>Blank</v>
      </c>
      <c r="W2494" s="197" t="str">
        <f t="shared" si="413"/>
        <v>Blank</v>
      </c>
      <c r="X2494" s="197" t="str">
        <f t="shared" si="414"/>
        <v>Blank</v>
      </c>
      <c r="Y2494" s="197" t="str">
        <f t="shared" si="415"/>
        <v>Blank</v>
      </c>
      <c r="Z2494" s="197" t="str">
        <f t="shared" si="416"/>
        <v>Blank</v>
      </c>
      <c r="AA2494" s="223" t="str" cm="1">
        <f t="array" ref="AA2494">_xlfn.IFS(ISTEXT('3 Model Input'!F$70),"Missing",ISTEXT('3 Model Input'!I$70),"Missing",ISNUMBER('3 Model Input'!K$70),'3 Model Input'!K$70*P2494)</f>
        <v>Missing</v>
      </c>
      <c r="AB2494" s="89"/>
      <c r="AC2494" s="227" t="str" cm="1">
        <f t="array" ref="AC2494">IF(D2494=0,"Blank",_xlfn.IFS('3 Model Input'!E$61=1,(V2494*G2494)/T2494,'3 Model Input'!E$61=2,(W2494*G2494)/T2494,'3 Model Input'!E$61=3,(X2494*G2494)/T2494,'3 Model Input'!E$61=4,(Y2494*G2494)/T2494,'3 Model Input'!E$61=5,(Z2494*G2494)/T2494, ISTEXT('3 Model Input'!E$61),"Missing",'3 Model Input'!E$61=6,(AA2494*G2494)/T2494))</f>
        <v>Blank</v>
      </c>
      <c r="AD2494" s="202" t="str">
        <f t="shared" si="417"/>
        <v>Blank</v>
      </c>
      <c r="AE2494" s="202" t="str">
        <f t="shared" si="418"/>
        <v>Blank</v>
      </c>
      <c r="AF2494" s="217" t="str">
        <f t="shared" si="419"/>
        <v>Blank</v>
      </c>
      <c r="AG2494" s="9" t="str" cm="1">
        <f t="array" ref="AG2494">_xlfn.IFS(ISNUMBER(AC2494), "", ISNUMBER(SEARCH("Blank", AC2494)), "", ISERROR(AC2494), "Bad input on tab 3")</f>
        <v/>
      </c>
    </row>
    <row r="2495" spans="2:33" ht="15" customHeight="1" x14ac:dyDescent="0.75">
      <c r="B2495" s="205" t="str">
        <f>'5 Driver Data'!B2495</f>
        <v>2487</v>
      </c>
      <c r="C2495" s="193">
        <f>'5 Driver Data'!C2495</f>
        <v>0</v>
      </c>
      <c r="D2495" s="192">
        <f>'5 Driver Data'!D2495</f>
        <v>0</v>
      </c>
      <c r="E2495" s="191">
        <f>'5 Driver Data'!E2495</f>
        <v>0</v>
      </c>
      <c r="F2495" s="191">
        <f>'5 Driver Data'!F2495</f>
        <v>0</v>
      </c>
      <c r="G2495" s="191">
        <f>'5 Driver Data'!G2495</f>
        <v>0</v>
      </c>
      <c r="H2495" s="191">
        <f>'5 Driver Data'!H2495</f>
        <v>0</v>
      </c>
      <c r="I2495" s="191">
        <f>'5 Driver Data'!I2495</f>
        <v>0</v>
      </c>
      <c r="J2495" s="191">
        <f>'5 Driver Data'!J2495</f>
        <v>0</v>
      </c>
      <c r="K2495" s="206">
        <f>'5 Driver Data'!K2495</f>
        <v>0</v>
      </c>
      <c r="L2495" s="1"/>
      <c r="M2495" s="216" t="str">
        <f>IF(D2495=0,"Blank",'3 Model Input'!E$44*'3 Model Input'!E$45)</f>
        <v>Blank</v>
      </c>
      <c r="N2495" s="197" t="str">
        <f t="shared" si="410"/>
        <v>Blank</v>
      </c>
      <c r="O2495" s="197" t="str">
        <f>IF(D2495=0,"Blank",'3 Model Input'!E$49*(1-'3 Model Input'!E$51))</f>
        <v>Blank</v>
      </c>
      <c r="P2495" s="197" t="str">
        <f t="shared" si="411"/>
        <v>Blank</v>
      </c>
      <c r="Q2495" s="197" t="str">
        <f>IF(D2495=0,"Blank",IF(D2495="BEV",E2495*(1-'3 Model Input'!E$54), E2495))</f>
        <v>Blank</v>
      </c>
      <c r="R2495" s="198" t="str">
        <f>IF(D2495=0,"Blank",IF(D2495="PHEV",F2495/G2495,F2495*(1-'3 Model Input'!E$54)/G2495))</f>
        <v>Blank</v>
      </c>
      <c r="S2495" s="198" t="str">
        <f>IF(D2495=0,"Blank",IF(D2495="PHEV",MIN(M2495,E2495),MIN(M2495,(E2495*(1-'3 Model Input'!E$54)))))</f>
        <v>Blank</v>
      </c>
      <c r="T2495" s="217" t="str">
        <f t="shared" si="412"/>
        <v>Blank</v>
      </c>
      <c r="U2495" s="89"/>
      <c r="V2495" s="216" t="str">
        <f>IF(D2495=0,"Blank",P2495*'3 Model Input'!E$50)</f>
        <v>Blank</v>
      </c>
      <c r="W2495" s="197" t="str">
        <f t="shared" si="413"/>
        <v>Blank</v>
      </c>
      <c r="X2495" s="197" t="str">
        <f t="shared" si="414"/>
        <v>Blank</v>
      </c>
      <c r="Y2495" s="197" t="str">
        <f t="shared" si="415"/>
        <v>Blank</v>
      </c>
      <c r="Z2495" s="197" t="str">
        <f t="shared" si="416"/>
        <v>Blank</v>
      </c>
      <c r="AA2495" s="223" t="str" cm="1">
        <f t="array" ref="AA2495">_xlfn.IFS(ISTEXT('3 Model Input'!F$70),"Missing",ISTEXT('3 Model Input'!I$70),"Missing",ISNUMBER('3 Model Input'!K$70),'3 Model Input'!K$70*P2495)</f>
        <v>Missing</v>
      </c>
      <c r="AB2495" s="89"/>
      <c r="AC2495" s="227" t="str" cm="1">
        <f t="array" ref="AC2495">IF(D2495=0,"Blank",_xlfn.IFS('3 Model Input'!E$61=1,(V2495*G2495)/T2495,'3 Model Input'!E$61=2,(W2495*G2495)/T2495,'3 Model Input'!E$61=3,(X2495*G2495)/T2495,'3 Model Input'!E$61=4,(Y2495*G2495)/T2495,'3 Model Input'!E$61=5,(Z2495*G2495)/T2495, ISTEXT('3 Model Input'!E$61),"Missing",'3 Model Input'!E$61=6,(AA2495*G2495)/T2495))</f>
        <v>Blank</v>
      </c>
      <c r="AD2495" s="202" t="str">
        <f t="shared" si="417"/>
        <v>Blank</v>
      </c>
      <c r="AE2495" s="202" t="str">
        <f t="shared" si="418"/>
        <v>Blank</v>
      </c>
      <c r="AF2495" s="217" t="str">
        <f t="shared" si="419"/>
        <v>Blank</v>
      </c>
      <c r="AG2495" s="9" t="str" cm="1">
        <f t="array" ref="AG2495">_xlfn.IFS(ISNUMBER(AC2495), "", ISNUMBER(SEARCH("Blank", AC2495)), "", ISERROR(AC2495), "Bad input on tab 3")</f>
        <v/>
      </c>
    </row>
    <row r="2496" spans="2:33" ht="15" customHeight="1" x14ac:dyDescent="0.75">
      <c r="B2496" s="205" t="str">
        <f>'5 Driver Data'!B2496</f>
        <v>2488</v>
      </c>
      <c r="C2496" s="193">
        <f>'5 Driver Data'!C2496</f>
        <v>0</v>
      </c>
      <c r="D2496" s="192">
        <f>'5 Driver Data'!D2496</f>
        <v>0</v>
      </c>
      <c r="E2496" s="191">
        <f>'5 Driver Data'!E2496</f>
        <v>0</v>
      </c>
      <c r="F2496" s="191">
        <f>'5 Driver Data'!F2496</f>
        <v>0</v>
      </c>
      <c r="G2496" s="191">
        <f>'5 Driver Data'!G2496</f>
        <v>0</v>
      </c>
      <c r="H2496" s="191">
        <f>'5 Driver Data'!H2496</f>
        <v>0</v>
      </c>
      <c r="I2496" s="191">
        <f>'5 Driver Data'!I2496</f>
        <v>0</v>
      </c>
      <c r="J2496" s="191">
        <f>'5 Driver Data'!J2496</f>
        <v>0</v>
      </c>
      <c r="K2496" s="206">
        <f>'5 Driver Data'!K2496</f>
        <v>0</v>
      </c>
      <c r="L2496" s="1"/>
      <c r="M2496" s="216" t="str">
        <f>IF(D2496=0,"Blank",'3 Model Input'!E$44*'3 Model Input'!E$45)</f>
        <v>Blank</v>
      </c>
      <c r="N2496" s="197" t="str">
        <f t="shared" si="410"/>
        <v>Blank</v>
      </c>
      <c r="O2496" s="197" t="str">
        <f>IF(D2496=0,"Blank",'3 Model Input'!E$49*(1-'3 Model Input'!E$51))</f>
        <v>Blank</v>
      </c>
      <c r="P2496" s="197" t="str">
        <f t="shared" si="411"/>
        <v>Blank</v>
      </c>
      <c r="Q2496" s="197" t="str">
        <f>IF(D2496=0,"Blank",IF(D2496="BEV",E2496*(1-'3 Model Input'!E$54), E2496))</f>
        <v>Blank</v>
      </c>
      <c r="R2496" s="198" t="str">
        <f>IF(D2496=0,"Blank",IF(D2496="PHEV",F2496/G2496,F2496*(1-'3 Model Input'!E$54)/G2496))</f>
        <v>Blank</v>
      </c>
      <c r="S2496" s="198" t="str">
        <f>IF(D2496=0,"Blank",IF(D2496="PHEV",MIN(M2496,E2496),MIN(M2496,(E2496*(1-'3 Model Input'!E$54)))))</f>
        <v>Blank</v>
      </c>
      <c r="T2496" s="217" t="str">
        <f t="shared" si="412"/>
        <v>Blank</v>
      </c>
      <c r="U2496" s="89"/>
      <c r="V2496" s="216" t="str">
        <f>IF(D2496=0,"Blank",P2496*'3 Model Input'!E$50)</f>
        <v>Blank</v>
      </c>
      <c r="W2496" s="197" t="str">
        <f t="shared" si="413"/>
        <v>Blank</v>
      </c>
      <c r="X2496" s="197" t="str">
        <f t="shared" si="414"/>
        <v>Blank</v>
      </c>
      <c r="Y2496" s="197" t="str">
        <f t="shared" si="415"/>
        <v>Blank</v>
      </c>
      <c r="Z2496" s="197" t="str">
        <f t="shared" si="416"/>
        <v>Blank</v>
      </c>
      <c r="AA2496" s="223" t="str" cm="1">
        <f t="array" ref="AA2496">_xlfn.IFS(ISTEXT('3 Model Input'!F$70),"Missing",ISTEXT('3 Model Input'!I$70),"Missing",ISNUMBER('3 Model Input'!K$70),'3 Model Input'!K$70*P2496)</f>
        <v>Missing</v>
      </c>
      <c r="AB2496" s="89"/>
      <c r="AC2496" s="227" t="str" cm="1">
        <f t="array" ref="AC2496">IF(D2496=0,"Blank",_xlfn.IFS('3 Model Input'!E$61=1,(V2496*G2496)/T2496,'3 Model Input'!E$61=2,(W2496*G2496)/T2496,'3 Model Input'!E$61=3,(X2496*G2496)/T2496,'3 Model Input'!E$61=4,(Y2496*G2496)/T2496,'3 Model Input'!E$61=5,(Z2496*G2496)/T2496, ISTEXT('3 Model Input'!E$61),"Missing",'3 Model Input'!E$61=6,(AA2496*G2496)/T2496))</f>
        <v>Blank</v>
      </c>
      <c r="AD2496" s="202" t="str">
        <f t="shared" si="417"/>
        <v>Blank</v>
      </c>
      <c r="AE2496" s="202" t="str">
        <f t="shared" si="418"/>
        <v>Blank</v>
      </c>
      <c r="AF2496" s="217" t="str">
        <f t="shared" si="419"/>
        <v>Blank</v>
      </c>
      <c r="AG2496" s="9" t="str" cm="1">
        <f t="array" ref="AG2496">_xlfn.IFS(ISNUMBER(AC2496), "", ISNUMBER(SEARCH("Blank", AC2496)), "", ISERROR(AC2496), "Bad input on tab 3")</f>
        <v/>
      </c>
    </row>
    <row r="2497" spans="2:33" ht="15" customHeight="1" x14ac:dyDescent="0.75">
      <c r="B2497" s="205" t="str">
        <f>'5 Driver Data'!B2497</f>
        <v>2489</v>
      </c>
      <c r="C2497" s="193">
        <f>'5 Driver Data'!C2497</f>
        <v>0</v>
      </c>
      <c r="D2497" s="192">
        <f>'5 Driver Data'!D2497</f>
        <v>0</v>
      </c>
      <c r="E2497" s="191">
        <f>'5 Driver Data'!E2497</f>
        <v>0</v>
      </c>
      <c r="F2497" s="191">
        <f>'5 Driver Data'!F2497</f>
        <v>0</v>
      </c>
      <c r="G2497" s="191">
        <f>'5 Driver Data'!G2497</f>
        <v>0</v>
      </c>
      <c r="H2497" s="191">
        <f>'5 Driver Data'!H2497</f>
        <v>0</v>
      </c>
      <c r="I2497" s="191">
        <f>'5 Driver Data'!I2497</f>
        <v>0</v>
      </c>
      <c r="J2497" s="191">
        <f>'5 Driver Data'!J2497</f>
        <v>0</v>
      </c>
      <c r="K2497" s="206">
        <f>'5 Driver Data'!K2497</f>
        <v>0</v>
      </c>
      <c r="L2497" s="1"/>
      <c r="M2497" s="216" t="str">
        <f>IF(D2497=0,"Blank",'3 Model Input'!E$44*'3 Model Input'!E$45)</f>
        <v>Blank</v>
      </c>
      <c r="N2497" s="197" t="str">
        <f t="shared" si="410"/>
        <v>Blank</v>
      </c>
      <c r="O2497" s="197" t="str">
        <f>IF(D2497=0,"Blank",'3 Model Input'!E$49*(1-'3 Model Input'!E$51))</f>
        <v>Blank</v>
      </c>
      <c r="P2497" s="197" t="str">
        <f t="shared" si="411"/>
        <v>Blank</v>
      </c>
      <c r="Q2497" s="197" t="str">
        <f>IF(D2497=0,"Blank",IF(D2497="BEV",E2497*(1-'3 Model Input'!E$54), E2497))</f>
        <v>Blank</v>
      </c>
      <c r="R2497" s="198" t="str">
        <f>IF(D2497=0,"Blank",IF(D2497="PHEV",F2497/G2497,F2497*(1-'3 Model Input'!E$54)/G2497))</f>
        <v>Blank</v>
      </c>
      <c r="S2497" s="198" t="str">
        <f>IF(D2497=0,"Blank",IF(D2497="PHEV",MIN(M2497,E2497),MIN(M2497,(E2497*(1-'3 Model Input'!E$54)))))</f>
        <v>Blank</v>
      </c>
      <c r="T2497" s="217" t="str">
        <f t="shared" si="412"/>
        <v>Blank</v>
      </c>
      <c r="U2497" s="89"/>
      <c r="V2497" s="216" t="str">
        <f>IF(D2497=0,"Blank",P2497*'3 Model Input'!E$50)</f>
        <v>Blank</v>
      </c>
      <c r="W2497" s="197" t="str">
        <f t="shared" si="413"/>
        <v>Blank</v>
      </c>
      <c r="X2497" s="197" t="str">
        <f t="shared" si="414"/>
        <v>Blank</v>
      </c>
      <c r="Y2497" s="197" t="str">
        <f t="shared" si="415"/>
        <v>Blank</v>
      </c>
      <c r="Z2497" s="197" t="str">
        <f t="shared" si="416"/>
        <v>Blank</v>
      </c>
      <c r="AA2497" s="223" t="str" cm="1">
        <f t="array" ref="AA2497">_xlfn.IFS(ISTEXT('3 Model Input'!F$70),"Missing",ISTEXT('3 Model Input'!I$70),"Missing",ISNUMBER('3 Model Input'!K$70),'3 Model Input'!K$70*P2497)</f>
        <v>Missing</v>
      </c>
      <c r="AB2497" s="89"/>
      <c r="AC2497" s="227" t="str" cm="1">
        <f t="array" ref="AC2497">IF(D2497=0,"Blank",_xlfn.IFS('3 Model Input'!E$61=1,(V2497*G2497)/T2497,'3 Model Input'!E$61=2,(W2497*G2497)/T2497,'3 Model Input'!E$61=3,(X2497*G2497)/T2497,'3 Model Input'!E$61=4,(Y2497*G2497)/T2497,'3 Model Input'!E$61=5,(Z2497*G2497)/T2497, ISTEXT('3 Model Input'!E$61),"Missing",'3 Model Input'!E$61=6,(AA2497*G2497)/T2497))</f>
        <v>Blank</v>
      </c>
      <c r="AD2497" s="202" t="str">
        <f t="shared" si="417"/>
        <v>Blank</v>
      </c>
      <c r="AE2497" s="202" t="str">
        <f t="shared" si="418"/>
        <v>Blank</v>
      </c>
      <c r="AF2497" s="217" t="str">
        <f t="shared" si="419"/>
        <v>Blank</v>
      </c>
      <c r="AG2497" s="9" t="str" cm="1">
        <f t="array" ref="AG2497">_xlfn.IFS(ISNUMBER(AC2497), "", ISNUMBER(SEARCH("Blank", AC2497)), "", ISERROR(AC2497), "Bad input on tab 3")</f>
        <v/>
      </c>
    </row>
    <row r="2498" spans="2:33" ht="15" customHeight="1" x14ac:dyDescent="0.75">
      <c r="B2498" s="205" t="str">
        <f>'5 Driver Data'!B2498</f>
        <v>2490</v>
      </c>
      <c r="C2498" s="193">
        <f>'5 Driver Data'!C2498</f>
        <v>0</v>
      </c>
      <c r="D2498" s="192">
        <f>'5 Driver Data'!D2498</f>
        <v>0</v>
      </c>
      <c r="E2498" s="191">
        <f>'5 Driver Data'!E2498</f>
        <v>0</v>
      </c>
      <c r="F2498" s="191">
        <f>'5 Driver Data'!F2498</f>
        <v>0</v>
      </c>
      <c r="G2498" s="191">
        <f>'5 Driver Data'!G2498</f>
        <v>0</v>
      </c>
      <c r="H2498" s="191">
        <f>'5 Driver Data'!H2498</f>
        <v>0</v>
      </c>
      <c r="I2498" s="191">
        <f>'5 Driver Data'!I2498</f>
        <v>0</v>
      </c>
      <c r="J2498" s="191">
        <f>'5 Driver Data'!J2498</f>
        <v>0</v>
      </c>
      <c r="K2498" s="206">
        <f>'5 Driver Data'!K2498</f>
        <v>0</v>
      </c>
      <c r="L2498" s="1"/>
      <c r="M2498" s="216" t="str">
        <f>IF(D2498=0,"Blank",'3 Model Input'!E$44*'3 Model Input'!E$45)</f>
        <v>Blank</v>
      </c>
      <c r="N2498" s="197" t="str">
        <f t="shared" si="410"/>
        <v>Blank</v>
      </c>
      <c r="O2498" s="197" t="str">
        <f>IF(D2498=0,"Blank",'3 Model Input'!E$49*(1-'3 Model Input'!E$51))</f>
        <v>Blank</v>
      </c>
      <c r="P2498" s="197" t="str">
        <f t="shared" si="411"/>
        <v>Blank</v>
      </c>
      <c r="Q2498" s="197" t="str">
        <f>IF(D2498=0,"Blank",IF(D2498="BEV",E2498*(1-'3 Model Input'!E$54), E2498))</f>
        <v>Blank</v>
      </c>
      <c r="R2498" s="198" t="str">
        <f>IF(D2498=0,"Blank",IF(D2498="PHEV",F2498/G2498,F2498*(1-'3 Model Input'!E$54)/G2498))</f>
        <v>Blank</v>
      </c>
      <c r="S2498" s="198" t="str">
        <f>IF(D2498=0,"Blank",IF(D2498="PHEV",MIN(M2498,E2498),MIN(M2498,(E2498*(1-'3 Model Input'!E$54)))))</f>
        <v>Blank</v>
      </c>
      <c r="T2498" s="217" t="str">
        <f t="shared" si="412"/>
        <v>Blank</v>
      </c>
      <c r="U2498" s="89"/>
      <c r="V2498" s="216" t="str">
        <f>IF(D2498=0,"Blank",P2498*'3 Model Input'!E$50)</f>
        <v>Blank</v>
      </c>
      <c r="W2498" s="197" t="str">
        <f t="shared" si="413"/>
        <v>Blank</v>
      </c>
      <c r="X2498" s="197" t="str">
        <f t="shared" si="414"/>
        <v>Blank</v>
      </c>
      <c r="Y2498" s="197" t="str">
        <f t="shared" si="415"/>
        <v>Blank</v>
      </c>
      <c r="Z2498" s="197" t="str">
        <f t="shared" si="416"/>
        <v>Blank</v>
      </c>
      <c r="AA2498" s="223" t="str" cm="1">
        <f t="array" ref="AA2498">_xlfn.IFS(ISTEXT('3 Model Input'!F$70),"Missing",ISTEXT('3 Model Input'!I$70),"Missing",ISNUMBER('3 Model Input'!K$70),'3 Model Input'!K$70*P2498)</f>
        <v>Missing</v>
      </c>
      <c r="AB2498" s="89"/>
      <c r="AC2498" s="227" t="str" cm="1">
        <f t="array" ref="AC2498">IF(D2498=0,"Blank",_xlfn.IFS('3 Model Input'!E$61=1,(V2498*G2498)/T2498,'3 Model Input'!E$61=2,(W2498*G2498)/T2498,'3 Model Input'!E$61=3,(X2498*G2498)/T2498,'3 Model Input'!E$61=4,(Y2498*G2498)/T2498,'3 Model Input'!E$61=5,(Z2498*G2498)/T2498, ISTEXT('3 Model Input'!E$61),"Missing",'3 Model Input'!E$61=6,(AA2498*G2498)/T2498))</f>
        <v>Blank</v>
      </c>
      <c r="AD2498" s="202" t="str">
        <f t="shared" si="417"/>
        <v>Blank</v>
      </c>
      <c r="AE2498" s="202" t="str">
        <f t="shared" si="418"/>
        <v>Blank</v>
      </c>
      <c r="AF2498" s="217" t="str">
        <f t="shared" si="419"/>
        <v>Blank</v>
      </c>
      <c r="AG2498" s="9" t="str" cm="1">
        <f t="array" ref="AG2498">_xlfn.IFS(ISNUMBER(AC2498), "", ISNUMBER(SEARCH("Blank", AC2498)), "", ISERROR(AC2498), "Bad input on tab 3")</f>
        <v/>
      </c>
    </row>
    <row r="2499" spans="2:33" ht="15" customHeight="1" x14ac:dyDescent="0.75">
      <c r="B2499" s="205" t="str">
        <f>'5 Driver Data'!B2499</f>
        <v>2491</v>
      </c>
      <c r="C2499" s="193">
        <f>'5 Driver Data'!C2499</f>
        <v>0</v>
      </c>
      <c r="D2499" s="192">
        <f>'5 Driver Data'!D2499</f>
        <v>0</v>
      </c>
      <c r="E2499" s="191">
        <f>'5 Driver Data'!E2499</f>
        <v>0</v>
      </c>
      <c r="F2499" s="191">
        <f>'5 Driver Data'!F2499</f>
        <v>0</v>
      </c>
      <c r="G2499" s="191">
        <f>'5 Driver Data'!G2499</f>
        <v>0</v>
      </c>
      <c r="H2499" s="191">
        <f>'5 Driver Data'!H2499</f>
        <v>0</v>
      </c>
      <c r="I2499" s="191">
        <f>'5 Driver Data'!I2499</f>
        <v>0</v>
      </c>
      <c r="J2499" s="191">
        <f>'5 Driver Data'!J2499</f>
        <v>0</v>
      </c>
      <c r="K2499" s="206">
        <f>'5 Driver Data'!K2499</f>
        <v>0</v>
      </c>
      <c r="L2499" s="1"/>
      <c r="M2499" s="216" t="str">
        <f>IF(D2499=0,"Blank",'3 Model Input'!E$44*'3 Model Input'!E$45)</f>
        <v>Blank</v>
      </c>
      <c r="N2499" s="197" t="str">
        <f t="shared" si="410"/>
        <v>Blank</v>
      </c>
      <c r="O2499" s="197" t="str">
        <f>IF(D2499=0,"Blank",'3 Model Input'!E$49*(1-'3 Model Input'!E$51))</f>
        <v>Blank</v>
      </c>
      <c r="P2499" s="197" t="str">
        <f t="shared" si="411"/>
        <v>Blank</v>
      </c>
      <c r="Q2499" s="197" t="str">
        <f>IF(D2499=0,"Blank",IF(D2499="BEV",E2499*(1-'3 Model Input'!E$54), E2499))</f>
        <v>Blank</v>
      </c>
      <c r="R2499" s="198" t="str">
        <f>IF(D2499=0,"Blank",IF(D2499="PHEV",F2499/G2499,F2499*(1-'3 Model Input'!E$54)/G2499))</f>
        <v>Blank</v>
      </c>
      <c r="S2499" s="198" t="str">
        <f>IF(D2499=0,"Blank",IF(D2499="PHEV",MIN(M2499,E2499),MIN(M2499,(E2499*(1-'3 Model Input'!E$54)))))</f>
        <v>Blank</v>
      </c>
      <c r="T2499" s="217" t="str">
        <f t="shared" si="412"/>
        <v>Blank</v>
      </c>
      <c r="U2499" s="89"/>
      <c r="V2499" s="216" t="str">
        <f>IF(D2499=0,"Blank",P2499*'3 Model Input'!E$50)</f>
        <v>Blank</v>
      </c>
      <c r="W2499" s="197" t="str">
        <f t="shared" si="413"/>
        <v>Blank</v>
      </c>
      <c r="X2499" s="197" t="str">
        <f t="shared" si="414"/>
        <v>Blank</v>
      </c>
      <c r="Y2499" s="197" t="str">
        <f t="shared" si="415"/>
        <v>Blank</v>
      </c>
      <c r="Z2499" s="197" t="str">
        <f t="shared" si="416"/>
        <v>Blank</v>
      </c>
      <c r="AA2499" s="223" t="str" cm="1">
        <f t="array" ref="AA2499">_xlfn.IFS(ISTEXT('3 Model Input'!F$70),"Missing",ISTEXT('3 Model Input'!I$70),"Missing",ISNUMBER('3 Model Input'!K$70),'3 Model Input'!K$70*P2499)</f>
        <v>Missing</v>
      </c>
      <c r="AB2499" s="89"/>
      <c r="AC2499" s="227" t="str" cm="1">
        <f t="array" ref="AC2499">IF(D2499=0,"Blank",_xlfn.IFS('3 Model Input'!E$61=1,(V2499*G2499)/T2499,'3 Model Input'!E$61=2,(W2499*G2499)/T2499,'3 Model Input'!E$61=3,(X2499*G2499)/T2499,'3 Model Input'!E$61=4,(Y2499*G2499)/T2499,'3 Model Input'!E$61=5,(Z2499*G2499)/T2499, ISTEXT('3 Model Input'!E$61),"Missing",'3 Model Input'!E$61=6,(AA2499*G2499)/T2499))</f>
        <v>Blank</v>
      </c>
      <c r="AD2499" s="202" t="str">
        <f t="shared" si="417"/>
        <v>Blank</v>
      </c>
      <c r="AE2499" s="202" t="str">
        <f t="shared" si="418"/>
        <v>Blank</v>
      </c>
      <c r="AF2499" s="217" t="str">
        <f t="shared" si="419"/>
        <v>Blank</v>
      </c>
      <c r="AG2499" s="9" t="str" cm="1">
        <f t="array" ref="AG2499">_xlfn.IFS(ISNUMBER(AC2499), "", ISNUMBER(SEARCH("Blank", AC2499)), "", ISERROR(AC2499), "Bad input on tab 3")</f>
        <v/>
      </c>
    </row>
    <row r="2500" spans="2:33" ht="15" customHeight="1" x14ac:dyDescent="0.75">
      <c r="B2500" s="205" t="str">
        <f>'5 Driver Data'!B2500</f>
        <v>2492</v>
      </c>
      <c r="C2500" s="193">
        <f>'5 Driver Data'!C2500</f>
        <v>0</v>
      </c>
      <c r="D2500" s="192">
        <f>'5 Driver Data'!D2500</f>
        <v>0</v>
      </c>
      <c r="E2500" s="191">
        <f>'5 Driver Data'!E2500</f>
        <v>0</v>
      </c>
      <c r="F2500" s="191">
        <f>'5 Driver Data'!F2500</f>
        <v>0</v>
      </c>
      <c r="G2500" s="191">
        <f>'5 Driver Data'!G2500</f>
        <v>0</v>
      </c>
      <c r="H2500" s="191">
        <f>'5 Driver Data'!H2500</f>
        <v>0</v>
      </c>
      <c r="I2500" s="191">
        <f>'5 Driver Data'!I2500</f>
        <v>0</v>
      </c>
      <c r="J2500" s="191">
        <f>'5 Driver Data'!J2500</f>
        <v>0</v>
      </c>
      <c r="K2500" s="206">
        <f>'5 Driver Data'!K2500</f>
        <v>0</v>
      </c>
      <c r="L2500" s="1"/>
      <c r="M2500" s="216" t="str">
        <f>IF(D2500=0,"Blank",'3 Model Input'!E$44*'3 Model Input'!E$45)</f>
        <v>Blank</v>
      </c>
      <c r="N2500" s="197" t="str">
        <f t="shared" si="410"/>
        <v>Blank</v>
      </c>
      <c r="O2500" s="197" t="str">
        <f>IF(D2500=0,"Blank",'3 Model Input'!E$49*(1-'3 Model Input'!E$51))</f>
        <v>Blank</v>
      </c>
      <c r="P2500" s="197" t="str">
        <f t="shared" si="411"/>
        <v>Blank</v>
      </c>
      <c r="Q2500" s="197" t="str">
        <f>IF(D2500=0,"Blank",IF(D2500="BEV",E2500*(1-'3 Model Input'!E$54), E2500))</f>
        <v>Blank</v>
      </c>
      <c r="R2500" s="198" t="str">
        <f>IF(D2500=0,"Blank",IF(D2500="PHEV",F2500/G2500,F2500*(1-'3 Model Input'!E$54)/G2500))</f>
        <v>Blank</v>
      </c>
      <c r="S2500" s="198" t="str">
        <f>IF(D2500=0,"Blank",IF(D2500="PHEV",MIN(M2500,E2500),MIN(M2500,(E2500*(1-'3 Model Input'!E$54)))))</f>
        <v>Blank</v>
      </c>
      <c r="T2500" s="217" t="str">
        <f t="shared" si="412"/>
        <v>Blank</v>
      </c>
      <c r="U2500" s="89"/>
      <c r="V2500" s="216" t="str">
        <f>IF(D2500=0,"Blank",P2500*'3 Model Input'!E$50)</f>
        <v>Blank</v>
      </c>
      <c r="W2500" s="197" t="str">
        <f t="shared" si="413"/>
        <v>Blank</v>
      </c>
      <c r="X2500" s="197" t="str">
        <f t="shared" si="414"/>
        <v>Blank</v>
      </c>
      <c r="Y2500" s="197" t="str">
        <f t="shared" si="415"/>
        <v>Blank</v>
      </c>
      <c r="Z2500" s="197" t="str">
        <f t="shared" si="416"/>
        <v>Blank</v>
      </c>
      <c r="AA2500" s="223" t="str" cm="1">
        <f t="array" ref="AA2500">_xlfn.IFS(ISTEXT('3 Model Input'!F$70),"Missing",ISTEXT('3 Model Input'!I$70),"Missing",ISNUMBER('3 Model Input'!K$70),'3 Model Input'!K$70*P2500)</f>
        <v>Missing</v>
      </c>
      <c r="AB2500" s="89"/>
      <c r="AC2500" s="227" t="str" cm="1">
        <f t="array" ref="AC2500">IF(D2500=0,"Blank",_xlfn.IFS('3 Model Input'!E$61=1,(V2500*G2500)/T2500,'3 Model Input'!E$61=2,(W2500*G2500)/T2500,'3 Model Input'!E$61=3,(X2500*G2500)/T2500,'3 Model Input'!E$61=4,(Y2500*G2500)/T2500,'3 Model Input'!E$61=5,(Z2500*G2500)/T2500, ISTEXT('3 Model Input'!E$61),"Missing",'3 Model Input'!E$61=6,(AA2500*G2500)/T2500))</f>
        <v>Blank</v>
      </c>
      <c r="AD2500" s="202" t="str">
        <f t="shared" si="417"/>
        <v>Blank</v>
      </c>
      <c r="AE2500" s="202" t="str">
        <f t="shared" si="418"/>
        <v>Blank</v>
      </c>
      <c r="AF2500" s="217" t="str">
        <f t="shared" si="419"/>
        <v>Blank</v>
      </c>
      <c r="AG2500" s="9" t="str" cm="1">
        <f t="array" ref="AG2500">_xlfn.IFS(ISNUMBER(AC2500), "", ISNUMBER(SEARCH("Blank", AC2500)), "", ISERROR(AC2500), "Bad input on tab 3")</f>
        <v/>
      </c>
    </row>
    <row r="2501" spans="2:33" ht="15" customHeight="1" x14ac:dyDescent="0.75">
      <c r="B2501" s="205" t="str">
        <f>'5 Driver Data'!B2501</f>
        <v>2493</v>
      </c>
      <c r="C2501" s="193">
        <f>'5 Driver Data'!C2501</f>
        <v>0</v>
      </c>
      <c r="D2501" s="192">
        <f>'5 Driver Data'!D2501</f>
        <v>0</v>
      </c>
      <c r="E2501" s="191">
        <f>'5 Driver Data'!E2501</f>
        <v>0</v>
      </c>
      <c r="F2501" s="191">
        <f>'5 Driver Data'!F2501</f>
        <v>0</v>
      </c>
      <c r="G2501" s="191">
        <f>'5 Driver Data'!G2501</f>
        <v>0</v>
      </c>
      <c r="H2501" s="191">
        <f>'5 Driver Data'!H2501</f>
        <v>0</v>
      </c>
      <c r="I2501" s="191">
        <f>'5 Driver Data'!I2501</f>
        <v>0</v>
      </c>
      <c r="J2501" s="191">
        <f>'5 Driver Data'!J2501</f>
        <v>0</v>
      </c>
      <c r="K2501" s="206">
        <f>'5 Driver Data'!K2501</f>
        <v>0</v>
      </c>
      <c r="L2501" s="1"/>
      <c r="M2501" s="216" t="str">
        <f>IF(D2501=0,"Blank",'3 Model Input'!E$44*'3 Model Input'!E$45)</f>
        <v>Blank</v>
      </c>
      <c r="N2501" s="197" t="str">
        <f t="shared" si="410"/>
        <v>Blank</v>
      </c>
      <c r="O2501" s="197" t="str">
        <f>IF(D2501=0,"Blank",'3 Model Input'!E$49*(1-'3 Model Input'!E$51))</f>
        <v>Blank</v>
      </c>
      <c r="P2501" s="197" t="str">
        <f t="shared" si="411"/>
        <v>Blank</v>
      </c>
      <c r="Q2501" s="197" t="str">
        <f>IF(D2501=0,"Blank",IF(D2501="BEV",E2501*(1-'3 Model Input'!E$54), E2501))</f>
        <v>Blank</v>
      </c>
      <c r="R2501" s="198" t="str">
        <f>IF(D2501=0,"Blank",IF(D2501="PHEV",F2501/G2501,F2501*(1-'3 Model Input'!E$54)/G2501))</f>
        <v>Blank</v>
      </c>
      <c r="S2501" s="198" t="str">
        <f>IF(D2501=0,"Blank",IF(D2501="PHEV",MIN(M2501,E2501),MIN(M2501,(E2501*(1-'3 Model Input'!E$54)))))</f>
        <v>Blank</v>
      </c>
      <c r="T2501" s="217" t="str">
        <f t="shared" si="412"/>
        <v>Blank</v>
      </c>
      <c r="U2501" s="89"/>
      <c r="V2501" s="216" t="str">
        <f>IF(D2501=0,"Blank",P2501*'3 Model Input'!E$50)</f>
        <v>Blank</v>
      </c>
      <c r="W2501" s="197" t="str">
        <f t="shared" si="413"/>
        <v>Blank</v>
      </c>
      <c r="X2501" s="197" t="str">
        <f t="shared" si="414"/>
        <v>Blank</v>
      </c>
      <c r="Y2501" s="197" t="str">
        <f t="shared" si="415"/>
        <v>Blank</v>
      </c>
      <c r="Z2501" s="197" t="str">
        <f t="shared" si="416"/>
        <v>Blank</v>
      </c>
      <c r="AA2501" s="223" t="str" cm="1">
        <f t="array" ref="AA2501">_xlfn.IFS(ISTEXT('3 Model Input'!F$70),"Missing",ISTEXT('3 Model Input'!I$70),"Missing",ISNUMBER('3 Model Input'!K$70),'3 Model Input'!K$70*P2501)</f>
        <v>Missing</v>
      </c>
      <c r="AB2501" s="89"/>
      <c r="AC2501" s="227" t="str" cm="1">
        <f t="array" ref="AC2501">IF(D2501=0,"Blank",_xlfn.IFS('3 Model Input'!E$61=1,(V2501*G2501)/T2501,'3 Model Input'!E$61=2,(W2501*G2501)/T2501,'3 Model Input'!E$61=3,(X2501*G2501)/T2501,'3 Model Input'!E$61=4,(Y2501*G2501)/T2501,'3 Model Input'!E$61=5,(Z2501*G2501)/T2501, ISTEXT('3 Model Input'!E$61),"Missing",'3 Model Input'!E$61=6,(AA2501*G2501)/T2501))</f>
        <v>Blank</v>
      </c>
      <c r="AD2501" s="202" t="str">
        <f t="shared" si="417"/>
        <v>Blank</v>
      </c>
      <c r="AE2501" s="202" t="str">
        <f t="shared" si="418"/>
        <v>Blank</v>
      </c>
      <c r="AF2501" s="217" t="str">
        <f t="shared" si="419"/>
        <v>Blank</v>
      </c>
      <c r="AG2501" s="9" t="str" cm="1">
        <f t="array" ref="AG2501">_xlfn.IFS(ISNUMBER(AC2501), "", ISNUMBER(SEARCH("Blank", AC2501)), "", ISERROR(AC2501), "Bad input on tab 3")</f>
        <v/>
      </c>
    </row>
    <row r="2502" spans="2:33" ht="15" customHeight="1" x14ac:dyDescent="0.75">
      <c r="B2502" s="205" t="str">
        <f>'5 Driver Data'!B2502</f>
        <v>2494</v>
      </c>
      <c r="C2502" s="193">
        <f>'5 Driver Data'!C2502</f>
        <v>0</v>
      </c>
      <c r="D2502" s="192">
        <f>'5 Driver Data'!D2502</f>
        <v>0</v>
      </c>
      <c r="E2502" s="191">
        <f>'5 Driver Data'!E2502</f>
        <v>0</v>
      </c>
      <c r="F2502" s="191">
        <f>'5 Driver Data'!F2502</f>
        <v>0</v>
      </c>
      <c r="G2502" s="191">
        <f>'5 Driver Data'!G2502</f>
        <v>0</v>
      </c>
      <c r="H2502" s="191">
        <f>'5 Driver Data'!H2502</f>
        <v>0</v>
      </c>
      <c r="I2502" s="191">
        <f>'5 Driver Data'!I2502</f>
        <v>0</v>
      </c>
      <c r="J2502" s="191">
        <f>'5 Driver Data'!J2502</f>
        <v>0</v>
      </c>
      <c r="K2502" s="206">
        <f>'5 Driver Data'!K2502</f>
        <v>0</v>
      </c>
      <c r="L2502" s="1"/>
      <c r="M2502" s="216" t="str">
        <f>IF(D2502=0,"Blank",'3 Model Input'!E$44*'3 Model Input'!E$45)</f>
        <v>Blank</v>
      </c>
      <c r="N2502" s="197" t="str">
        <f t="shared" si="410"/>
        <v>Blank</v>
      </c>
      <c r="O2502" s="197" t="str">
        <f>IF(D2502=0,"Blank",'3 Model Input'!E$49*(1-'3 Model Input'!E$51))</f>
        <v>Blank</v>
      </c>
      <c r="P2502" s="197" t="str">
        <f t="shared" si="411"/>
        <v>Blank</v>
      </c>
      <c r="Q2502" s="197" t="str">
        <f>IF(D2502=0,"Blank",IF(D2502="BEV",E2502*(1-'3 Model Input'!E$54), E2502))</f>
        <v>Blank</v>
      </c>
      <c r="R2502" s="198" t="str">
        <f>IF(D2502=0,"Blank",IF(D2502="PHEV",F2502/G2502,F2502*(1-'3 Model Input'!E$54)/G2502))</f>
        <v>Blank</v>
      </c>
      <c r="S2502" s="198" t="str">
        <f>IF(D2502=0,"Blank",IF(D2502="PHEV",MIN(M2502,E2502),MIN(M2502,(E2502*(1-'3 Model Input'!E$54)))))</f>
        <v>Blank</v>
      </c>
      <c r="T2502" s="217" t="str">
        <f t="shared" si="412"/>
        <v>Blank</v>
      </c>
      <c r="U2502" s="89"/>
      <c r="V2502" s="216" t="str">
        <f>IF(D2502=0,"Blank",P2502*'3 Model Input'!E$50)</f>
        <v>Blank</v>
      </c>
      <c r="W2502" s="197" t="str">
        <f t="shared" si="413"/>
        <v>Blank</v>
      </c>
      <c r="X2502" s="197" t="str">
        <f t="shared" si="414"/>
        <v>Blank</v>
      </c>
      <c r="Y2502" s="197" t="str">
        <f t="shared" si="415"/>
        <v>Blank</v>
      </c>
      <c r="Z2502" s="197" t="str">
        <f t="shared" si="416"/>
        <v>Blank</v>
      </c>
      <c r="AA2502" s="223" t="str" cm="1">
        <f t="array" ref="AA2502">_xlfn.IFS(ISTEXT('3 Model Input'!F$70),"Missing",ISTEXT('3 Model Input'!I$70),"Missing",ISNUMBER('3 Model Input'!K$70),'3 Model Input'!K$70*P2502)</f>
        <v>Missing</v>
      </c>
      <c r="AB2502" s="89"/>
      <c r="AC2502" s="227" t="str" cm="1">
        <f t="array" ref="AC2502">IF(D2502=0,"Blank",_xlfn.IFS('3 Model Input'!E$61=1,(V2502*G2502)/T2502,'3 Model Input'!E$61=2,(W2502*G2502)/T2502,'3 Model Input'!E$61=3,(X2502*G2502)/T2502,'3 Model Input'!E$61=4,(Y2502*G2502)/T2502,'3 Model Input'!E$61=5,(Z2502*G2502)/T2502, ISTEXT('3 Model Input'!E$61),"Missing",'3 Model Input'!E$61=6,(AA2502*G2502)/T2502))</f>
        <v>Blank</v>
      </c>
      <c r="AD2502" s="202" t="str">
        <f t="shared" si="417"/>
        <v>Blank</v>
      </c>
      <c r="AE2502" s="202" t="str">
        <f t="shared" si="418"/>
        <v>Blank</v>
      </c>
      <c r="AF2502" s="217" t="str">
        <f t="shared" si="419"/>
        <v>Blank</v>
      </c>
      <c r="AG2502" s="9" t="str" cm="1">
        <f t="array" ref="AG2502">_xlfn.IFS(ISNUMBER(AC2502), "", ISNUMBER(SEARCH("Blank", AC2502)), "", ISERROR(AC2502), "Bad input on tab 3")</f>
        <v/>
      </c>
    </row>
    <row r="2503" spans="2:33" ht="15" customHeight="1" x14ac:dyDescent="0.75">
      <c r="B2503" s="205" t="str">
        <f>'5 Driver Data'!B2503</f>
        <v>2495</v>
      </c>
      <c r="C2503" s="193">
        <f>'5 Driver Data'!C2503</f>
        <v>0</v>
      </c>
      <c r="D2503" s="192">
        <f>'5 Driver Data'!D2503</f>
        <v>0</v>
      </c>
      <c r="E2503" s="191">
        <f>'5 Driver Data'!E2503</f>
        <v>0</v>
      </c>
      <c r="F2503" s="191">
        <f>'5 Driver Data'!F2503</f>
        <v>0</v>
      </c>
      <c r="G2503" s="191">
        <f>'5 Driver Data'!G2503</f>
        <v>0</v>
      </c>
      <c r="H2503" s="191">
        <f>'5 Driver Data'!H2503</f>
        <v>0</v>
      </c>
      <c r="I2503" s="191">
        <f>'5 Driver Data'!I2503</f>
        <v>0</v>
      </c>
      <c r="J2503" s="191">
        <f>'5 Driver Data'!J2503</f>
        <v>0</v>
      </c>
      <c r="K2503" s="206">
        <f>'5 Driver Data'!K2503</f>
        <v>0</v>
      </c>
      <c r="L2503" s="1"/>
      <c r="M2503" s="216" t="str">
        <f>IF(D2503=0,"Blank",'3 Model Input'!E$44*'3 Model Input'!E$45)</f>
        <v>Blank</v>
      </c>
      <c r="N2503" s="197" t="str">
        <f t="shared" si="410"/>
        <v>Blank</v>
      </c>
      <c r="O2503" s="197" t="str">
        <f>IF(D2503=0,"Blank",'3 Model Input'!E$49*(1-'3 Model Input'!E$51))</f>
        <v>Blank</v>
      </c>
      <c r="P2503" s="197" t="str">
        <f t="shared" si="411"/>
        <v>Blank</v>
      </c>
      <c r="Q2503" s="197" t="str">
        <f>IF(D2503=0,"Blank",IF(D2503="BEV",E2503*(1-'3 Model Input'!E$54), E2503))</f>
        <v>Blank</v>
      </c>
      <c r="R2503" s="198" t="str">
        <f>IF(D2503=0,"Blank",IF(D2503="PHEV",F2503/G2503,F2503*(1-'3 Model Input'!E$54)/G2503))</f>
        <v>Blank</v>
      </c>
      <c r="S2503" s="198" t="str">
        <f>IF(D2503=0,"Blank",IF(D2503="PHEV",MIN(M2503,E2503),MIN(M2503,(E2503*(1-'3 Model Input'!E$54)))))</f>
        <v>Blank</v>
      </c>
      <c r="T2503" s="217" t="str">
        <f t="shared" si="412"/>
        <v>Blank</v>
      </c>
      <c r="U2503" s="89"/>
      <c r="V2503" s="216" t="str">
        <f>IF(D2503=0,"Blank",P2503*'3 Model Input'!E$50)</f>
        <v>Blank</v>
      </c>
      <c r="W2503" s="197" t="str">
        <f t="shared" si="413"/>
        <v>Blank</v>
      </c>
      <c r="X2503" s="197" t="str">
        <f t="shared" si="414"/>
        <v>Blank</v>
      </c>
      <c r="Y2503" s="197" t="str">
        <f t="shared" si="415"/>
        <v>Blank</v>
      </c>
      <c r="Z2503" s="197" t="str">
        <f t="shared" si="416"/>
        <v>Blank</v>
      </c>
      <c r="AA2503" s="223" t="str" cm="1">
        <f t="array" ref="AA2503">_xlfn.IFS(ISTEXT('3 Model Input'!F$70),"Missing",ISTEXT('3 Model Input'!I$70),"Missing",ISNUMBER('3 Model Input'!K$70),'3 Model Input'!K$70*P2503)</f>
        <v>Missing</v>
      </c>
      <c r="AB2503" s="89"/>
      <c r="AC2503" s="227" t="str" cm="1">
        <f t="array" ref="AC2503">IF(D2503=0,"Blank",_xlfn.IFS('3 Model Input'!E$61=1,(V2503*G2503)/T2503,'3 Model Input'!E$61=2,(W2503*G2503)/T2503,'3 Model Input'!E$61=3,(X2503*G2503)/T2503,'3 Model Input'!E$61=4,(Y2503*G2503)/T2503,'3 Model Input'!E$61=5,(Z2503*G2503)/T2503, ISTEXT('3 Model Input'!E$61),"Missing",'3 Model Input'!E$61=6,(AA2503*G2503)/T2503))</f>
        <v>Blank</v>
      </c>
      <c r="AD2503" s="202" t="str">
        <f t="shared" si="417"/>
        <v>Blank</v>
      </c>
      <c r="AE2503" s="202" t="str">
        <f t="shared" si="418"/>
        <v>Blank</v>
      </c>
      <c r="AF2503" s="217" t="str">
        <f t="shared" si="419"/>
        <v>Blank</v>
      </c>
      <c r="AG2503" s="9" t="str" cm="1">
        <f t="array" ref="AG2503">_xlfn.IFS(ISNUMBER(AC2503), "", ISNUMBER(SEARCH("Blank", AC2503)), "", ISERROR(AC2503), "Bad input on tab 3")</f>
        <v/>
      </c>
    </row>
    <row r="2504" spans="2:33" ht="15" customHeight="1" x14ac:dyDescent="0.75">
      <c r="B2504" s="205" t="str">
        <f>'5 Driver Data'!B2504</f>
        <v>2496</v>
      </c>
      <c r="C2504" s="193">
        <f>'5 Driver Data'!C2504</f>
        <v>0</v>
      </c>
      <c r="D2504" s="192">
        <f>'5 Driver Data'!D2504</f>
        <v>0</v>
      </c>
      <c r="E2504" s="191">
        <f>'5 Driver Data'!E2504</f>
        <v>0</v>
      </c>
      <c r="F2504" s="191">
        <f>'5 Driver Data'!F2504</f>
        <v>0</v>
      </c>
      <c r="G2504" s="191">
        <f>'5 Driver Data'!G2504</f>
        <v>0</v>
      </c>
      <c r="H2504" s="191">
        <f>'5 Driver Data'!H2504</f>
        <v>0</v>
      </c>
      <c r="I2504" s="191">
        <f>'5 Driver Data'!I2504</f>
        <v>0</v>
      </c>
      <c r="J2504" s="191">
        <f>'5 Driver Data'!J2504</f>
        <v>0</v>
      </c>
      <c r="K2504" s="206">
        <f>'5 Driver Data'!K2504</f>
        <v>0</v>
      </c>
      <c r="L2504" s="1"/>
      <c r="M2504" s="216" t="str">
        <f>IF(D2504=0,"Blank",'3 Model Input'!E$44*'3 Model Input'!E$45)</f>
        <v>Blank</v>
      </c>
      <c r="N2504" s="197" t="str">
        <f t="shared" si="410"/>
        <v>Blank</v>
      </c>
      <c r="O2504" s="197" t="str">
        <f>IF(D2504=0,"Blank",'3 Model Input'!E$49*(1-'3 Model Input'!E$51))</f>
        <v>Blank</v>
      </c>
      <c r="P2504" s="197" t="str">
        <f t="shared" si="411"/>
        <v>Blank</v>
      </c>
      <c r="Q2504" s="197" t="str">
        <f>IF(D2504=0,"Blank",IF(D2504="BEV",E2504*(1-'3 Model Input'!E$54), E2504))</f>
        <v>Blank</v>
      </c>
      <c r="R2504" s="198" t="str">
        <f>IF(D2504=0,"Blank",IF(D2504="PHEV",F2504/G2504,F2504*(1-'3 Model Input'!E$54)/G2504))</f>
        <v>Blank</v>
      </c>
      <c r="S2504" s="198" t="str">
        <f>IF(D2504=0,"Blank",IF(D2504="PHEV",MIN(M2504,E2504),MIN(M2504,(E2504*(1-'3 Model Input'!E$54)))))</f>
        <v>Blank</v>
      </c>
      <c r="T2504" s="217" t="str">
        <f t="shared" si="412"/>
        <v>Blank</v>
      </c>
      <c r="U2504" s="89"/>
      <c r="V2504" s="216" t="str">
        <f>IF(D2504=0,"Blank",P2504*'3 Model Input'!E$50)</f>
        <v>Blank</v>
      </c>
      <c r="W2504" s="197" t="str">
        <f t="shared" si="413"/>
        <v>Blank</v>
      </c>
      <c r="X2504" s="197" t="str">
        <f t="shared" si="414"/>
        <v>Blank</v>
      </c>
      <c r="Y2504" s="197" t="str">
        <f t="shared" si="415"/>
        <v>Blank</v>
      </c>
      <c r="Z2504" s="197" t="str">
        <f t="shared" si="416"/>
        <v>Blank</v>
      </c>
      <c r="AA2504" s="223" t="str" cm="1">
        <f t="array" ref="AA2504">_xlfn.IFS(ISTEXT('3 Model Input'!F$70),"Missing",ISTEXT('3 Model Input'!I$70),"Missing",ISNUMBER('3 Model Input'!K$70),'3 Model Input'!K$70*P2504)</f>
        <v>Missing</v>
      </c>
      <c r="AB2504" s="89"/>
      <c r="AC2504" s="227" t="str" cm="1">
        <f t="array" ref="AC2504">IF(D2504=0,"Blank",_xlfn.IFS('3 Model Input'!E$61=1,(V2504*G2504)/T2504,'3 Model Input'!E$61=2,(W2504*G2504)/T2504,'3 Model Input'!E$61=3,(X2504*G2504)/T2504,'3 Model Input'!E$61=4,(Y2504*G2504)/T2504,'3 Model Input'!E$61=5,(Z2504*G2504)/T2504, ISTEXT('3 Model Input'!E$61),"Missing",'3 Model Input'!E$61=6,(AA2504*G2504)/T2504))</f>
        <v>Blank</v>
      </c>
      <c r="AD2504" s="202" t="str">
        <f t="shared" si="417"/>
        <v>Blank</v>
      </c>
      <c r="AE2504" s="202" t="str">
        <f t="shared" si="418"/>
        <v>Blank</v>
      </c>
      <c r="AF2504" s="217" t="str">
        <f t="shared" si="419"/>
        <v>Blank</v>
      </c>
      <c r="AG2504" s="9" t="str" cm="1">
        <f t="array" ref="AG2504">_xlfn.IFS(ISNUMBER(AC2504), "", ISNUMBER(SEARCH("Blank", AC2504)), "", ISERROR(AC2504), "Bad input on tab 3")</f>
        <v/>
      </c>
    </row>
    <row r="2505" spans="2:33" ht="15" customHeight="1" x14ac:dyDescent="0.75">
      <c r="B2505" s="205" t="str">
        <f>'5 Driver Data'!B2505</f>
        <v>2497</v>
      </c>
      <c r="C2505" s="193">
        <f>'5 Driver Data'!C2505</f>
        <v>0</v>
      </c>
      <c r="D2505" s="192">
        <f>'5 Driver Data'!D2505</f>
        <v>0</v>
      </c>
      <c r="E2505" s="191">
        <f>'5 Driver Data'!E2505</f>
        <v>0</v>
      </c>
      <c r="F2505" s="191">
        <f>'5 Driver Data'!F2505</f>
        <v>0</v>
      </c>
      <c r="G2505" s="191">
        <f>'5 Driver Data'!G2505</f>
        <v>0</v>
      </c>
      <c r="H2505" s="191">
        <f>'5 Driver Data'!H2505</f>
        <v>0</v>
      </c>
      <c r="I2505" s="191">
        <f>'5 Driver Data'!I2505</f>
        <v>0</v>
      </c>
      <c r="J2505" s="191">
        <f>'5 Driver Data'!J2505</f>
        <v>0</v>
      </c>
      <c r="K2505" s="206">
        <f>'5 Driver Data'!K2505</f>
        <v>0</v>
      </c>
      <c r="L2505" s="1"/>
      <c r="M2505" s="216" t="str">
        <f>IF(D2505=0,"Blank",'3 Model Input'!E$44*'3 Model Input'!E$45)</f>
        <v>Blank</v>
      </c>
      <c r="N2505" s="197" t="str">
        <f t="shared" si="410"/>
        <v>Blank</v>
      </c>
      <c r="O2505" s="197" t="str">
        <f>IF(D2505=0,"Blank",'3 Model Input'!E$49*(1-'3 Model Input'!E$51))</f>
        <v>Blank</v>
      </c>
      <c r="P2505" s="197" t="str">
        <f t="shared" si="411"/>
        <v>Blank</v>
      </c>
      <c r="Q2505" s="197" t="str">
        <f>IF(D2505=0,"Blank",IF(D2505="BEV",E2505*(1-'3 Model Input'!E$54), E2505))</f>
        <v>Blank</v>
      </c>
      <c r="R2505" s="198" t="str">
        <f>IF(D2505=0,"Blank",IF(D2505="PHEV",F2505/G2505,F2505*(1-'3 Model Input'!E$54)/G2505))</f>
        <v>Blank</v>
      </c>
      <c r="S2505" s="198" t="str">
        <f>IF(D2505=0,"Blank",IF(D2505="PHEV",MIN(M2505,E2505),MIN(M2505,(E2505*(1-'3 Model Input'!E$54)))))</f>
        <v>Blank</v>
      </c>
      <c r="T2505" s="217" t="str">
        <f t="shared" si="412"/>
        <v>Blank</v>
      </c>
      <c r="U2505" s="89"/>
      <c r="V2505" s="216" t="str">
        <f>IF(D2505=0,"Blank",P2505*'3 Model Input'!E$50)</f>
        <v>Blank</v>
      </c>
      <c r="W2505" s="197" t="str">
        <f t="shared" si="413"/>
        <v>Blank</v>
      </c>
      <c r="X2505" s="197" t="str">
        <f t="shared" si="414"/>
        <v>Blank</v>
      </c>
      <c r="Y2505" s="197" t="str">
        <f t="shared" si="415"/>
        <v>Blank</v>
      </c>
      <c r="Z2505" s="197" t="str">
        <f t="shared" si="416"/>
        <v>Blank</v>
      </c>
      <c r="AA2505" s="223" t="str" cm="1">
        <f t="array" ref="AA2505">_xlfn.IFS(ISTEXT('3 Model Input'!F$70),"Missing",ISTEXT('3 Model Input'!I$70),"Missing",ISNUMBER('3 Model Input'!K$70),'3 Model Input'!K$70*P2505)</f>
        <v>Missing</v>
      </c>
      <c r="AB2505" s="89"/>
      <c r="AC2505" s="227" t="str" cm="1">
        <f t="array" ref="AC2505">IF(D2505=0,"Blank",_xlfn.IFS('3 Model Input'!E$61=1,(V2505*G2505)/T2505,'3 Model Input'!E$61=2,(W2505*G2505)/T2505,'3 Model Input'!E$61=3,(X2505*G2505)/T2505,'3 Model Input'!E$61=4,(Y2505*G2505)/T2505,'3 Model Input'!E$61=5,(Z2505*G2505)/T2505, ISTEXT('3 Model Input'!E$61),"Missing",'3 Model Input'!E$61=6,(AA2505*G2505)/T2505))</f>
        <v>Blank</v>
      </c>
      <c r="AD2505" s="202" t="str">
        <f t="shared" si="417"/>
        <v>Blank</v>
      </c>
      <c r="AE2505" s="202" t="str">
        <f t="shared" si="418"/>
        <v>Blank</v>
      </c>
      <c r="AF2505" s="217" t="str">
        <f t="shared" si="419"/>
        <v>Blank</v>
      </c>
      <c r="AG2505" s="9" t="str" cm="1">
        <f t="array" ref="AG2505">_xlfn.IFS(ISNUMBER(AC2505), "", ISNUMBER(SEARCH("Blank", AC2505)), "", ISERROR(AC2505), "Bad input on tab 3")</f>
        <v/>
      </c>
    </row>
    <row r="2506" spans="2:33" ht="15" customHeight="1" x14ac:dyDescent="0.75">
      <c r="B2506" s="205" t="str">
        <f>'5 Driver Data'!B2506</f>
        <v>2498</v>
      </c>
      <c r="C2506" s="193">
        <f>'5 Driver Data'!C2506</f>
        <v>0</v>
      </c>
      <c r="D2506" s="192">
        <f>'5 Driver Data'!D2506</f>
        <v>0</v>
      </c>
      <c r="E2506" s="191">
        <f>'5 Driver Data'!E2506</f>
        <v>0</v>
      </c>
      <c r="F2506" s="191">
        <f>'5 Driver Data'!F2506</f>
        <v>0</v>
      </c>
      <c r="G2506" s="191">
        <f>'5 Driver Data'!G2506</f>
        <v>0</v>
      </c>
      <c r="H2506" s="191">
        <f>'5 Driver Data'!H2506</f>
        <v>0</v>
      </c>
      <c r="I2506" s="191">
        <f>'5 Driver Data'!I2506</f>
        <v>0</v>
      </c>
      <c r="J2506" s="191">
        <f>'5 Driver Data'!J2506</f>
        <v>0</v>
      </c>
      <c r="K2506" s="206">
        <f>'5 Driver Data'!K2506</f>
        <v>0</v>
      </c>
      <c r="L2506" s="1"/>
      <c r="M2506" s="216" t="str">
        <f>IF(D2506=0,"Blank",'3 Model Input'!E$44*'3 Model Input'!E$45)</f>
        <v>Blank</v>
      </c>
      <c r="N2506" s="197" t="str">
        <f t="shared" si="410"/>
        <v>Blank</v>
      </c>
      <c r="O2506" s="197" t="str">
        <f>IF(D2506=0,"Blank",'3 Model Input'!E$49*(1-'3 Model Input'!E$51))</f>
        <v>Blank</v>
      </c>
      <c r="P2506" s="197" t="str">
        <f t="shared" si="411"/>
        <v>Blank</v>
      </c>
      <c r="Q2506" s="197" t="str">
        <f>IF(D2506=0,"Blank",IF(D2506="BEV",E2506*(1-'3 Model Input'!E$54), E2506))</f>
        <v>Blank</v>
      </c>
      <c r="R2506" s="198" t="str">
        <f>IF(D2506=0,"Blank",IF(D2506="PHEV",F2506/G2506,F2506*(1-'3 Model Input'!E$54)/G2506))</f>
        <v>Blank</v>
      </c>
      <c r="S2506" s="198" t="str">
        <f>IF(D2506=0,"Blank",IF(D2506="PHEV",MIN(M2506,E2506),MIN(M2506,(E2506*(1-'3 Model Input'!E$54)))))</f>
        <v>Blank</v>
      </c>
      <c r="T2506" s="217" t="str">
        <f t="shared" si="412"/>
        <v>Blank</v>
      </c>
      <c r="U2506" s="89"/>
      <c r="V2506" s="216" t="str">
        <f>IF(D2506=0,"Blank",P2506*'3 Model Input'!E$50)</f>
        <v>Blank</v>
      </c>
      <c r="W2506" s="197" t="str">
        <f t="shared" si="413"/>
        <v>Blank</v>
      </c>
      <c r="X2506" s="197" t="str">
        <f t="shared" si="414"/>
        <v>Blank</v>
      </c>
      <c r="Y2506" s="197" t="str">
        <f t="shared" si="415"/>
        <v>Blank</v>
      </c>
      <c r="Z2506" s="197" t="str">
        <f t="shared" si="416"/>
        <v>Blank</v>
      </c>
      <c r="AA2506" s="223" t="str" cm="1">
        <f t="array" ref="AA2506">_xlfn.IFS(ISTEXT('3 Model Input'!F$70),"Missing",ISTEXT('3 Model Input'!I$70),"Missing",ISNUMBER('3 Model Input'!K$70),'3 Model Input'!K$70*P2506)</f>
        <v>Missing</v>
      </c>
      <c r="AB2506" s="89"/>
      <c r="AC2506" s="227" t="str" cm="1">
        <f t="array" ref="AC2506">IF(D2506=0,"Blank",_xlfn.IFS('3 Model Input'!E$61=1,(V2506*G2506)/T2506,'3 Model Input'!E$61=2,(W2506*G2506)/T2506,'3 Model Input'!E$61=3,(X2506*G2506)/T2506,'3 Model Input'!E$61=4,(Y2506*G2506)/T2506,'3 Model Input'!E$61=5,(Z2506*G2506)/T2506, ISTEXT('3 Model Input'!E$61),"Missing",'3 Model Input'!E$61=6,(AA2506*G2506)/T2506))</f>
        <v>Blank</v>
      </c>
      <c r="AD2506" s="202" t="str">
        <f t="shared" si="417"/>
        <v>Blank</v>
      </c>
      <c r="AE2506" s="202" t="str">
        <f t="shared" si="418"/>
        <v>Blank</v>
      </c>
      <c r="AF2506" s="217" t="str">
        <f t="shared" si="419"/>
        <v>Blank</v>
      </c>
      <c r="AG2506" s="9" t="str" cm="1">
        <f t="array" ref="AG2506">_xlfn.IFS(ISNUMBER(AC2506), "", ISNUMBER(SEARCH("Blank", AC2506)), "", ISERROR(AC2506), "Bad input on tab 3")</f>
        <v/>
      </c>
    </row>
    <row r="2507" spans="2:33" ht="15" customHeight="1" x14ac:dyDescent="0.75">
      <c r="B2507" s="205" t="str">
        <f>'5 Driver Data'!B2507</f>
        <v>2499</v>
      </c>
      <c r="C2507" s="193">
        <f>'5 Driver Data'!C2507</f>
        <v>0</v>
      </c>
      <c r="D2507" s="192">
        <f>'5 Driver Data'!D2507</f>
        <v>0</v>
      </c>
      <c r="E2507" s="191">
        <f>'5 Driver Data'!E2507</f>
        <v>0</v>
      </c>
      <c r="F2507" s="191">
        <f>'5 Driver Data'!F2507</f>
        <v>0</v>
      </c>
      <c r="G2507" s="191">
        <f>'5 Driver Data'!G2507</f>
        <v>0</v>
      </c>
      <c r="H2507" s="191">
        <f>'5 Driver Data'!H2507</f>
        <v>0</v>
      </c>
      <c r="I2507" s="191">
        <f>'5 Driver Data'!I2507</f>
        <v>0</v>
      </c>
      <c r="J2507" s="191">
        <f>'5 Driver Data'!J2507</f>
        <v>0</v>
      </c>
      <c r="K2507" s="206">
        <f>'5 Driver Data'!K2507</f>
        <v>0</v>
      </c>
      <c r="L2507" s="1"/>
      <c r="M2507" s="216" t="str">
        <f>IF(D2507=0,"Blank",'3 Model Input'!E$44*'3 Model Input'!E$45)</f>
        <v>Blank</v>
      </c>
      <c r="N2507" s="197" t="str">
        <f t="shared" si="410"/>
        <v>Blank</v>
      </c>
      <c r="O2507" s="197" t="str">
        <f>IF(D2507=0,"Blank",'3 Model Input'!E$49*(1-'3 Model Input'!E$51))</f>
        <v>Blank</v>
      </c>
      <c r="P2507" s="197" t="str">
        <f t="shared" si="411"/>
        <v>Blank</v>
      </c>
      <c r="Q2507" s="197" t="str">
        <f>IF(D2507=0,"Blank",IF(D2507="BEV",E2507*(1-'3 Model Input'!E$54), E2507))</f>
        <v>Blank</v>
      </c>
      <c r="R2507" s="198" t="str">
        <f>IF(D2507=0,"Blank",IF(D2507="PHEV",F2507/G2507,F2507*(1-'3 Model Input'!E$54)/G2507))</f>
        <v>Blank</v>
      </c>
      <c r="S2507" s="198" t="str">
        <f>IF(D2507=0,"Blank",IF(D2507="PHEV",MIN(M2507,E2507),MIN(M2507,(E2507*(1-'3 Model Input'!E$54)))))</f>
        <v>Blank</v>
      </c>
      <c r="T2507" s="217" t="str">
        <f t="shared" si="412"/>
        <v>Blank</v>
      </c>
      <c r="U2507" s="89"/>
      <c r="V2507" s="216" t="str">
        <f>IF(D2507=0,"Blank",P2507*'3 Model Input'!E$50)</f>
        <v>Blank</v>
      </c>
      <c r="W2507" s="197" t="str">
        <f t="shared" si="413"/>
        <v>Blank</v>
      </c>
      <c r="X2507" s="197" t="str">
        <f t="shared" si="414"/>
        <v>Blank</v>
      </c>
      <c r="Y2507" s="197" t="str">
        <f t="shared" si="415"/>
        <v>Blank</v>
      </c>
      <c r="Z2507" s="197" t="str">
        <f t="shared" si="416"/>
        <v>Blank</v>
      </c>
      <c r="AA2507" s="223" t="str" cm="1">
        <f t="array" ref="AA2507">_xlfn.IFS(ISTEXT('3 Model Input'!F$70),"Missing",ISTEXT('3 Model Input'!I$70),"Missing",ISNUMBER('3 Model Input'!K$70),'3 Model Input'!K$70*P2507)</f>
        <v>Missing</v>
      </c>
      <c r="AB2507" s="89"/>
      <c r="AC2507" s="227" t="str" cm="1">
        <f t="array" ref="AC2507">IF(D2507=0,"Blank",_xlfn.IFS('3 Model Input'!E$61=1,(V2507*G2507)/T2507,'3 Model Input'!E$61=2,(W2507*G2507)/T2507,'3 Model Input'!E$61=3,(X2507*G2507)/T2507,'3 Model Input'!E$61=4,(Y2507*G2507)/T2507,'3 Model Input'!E$61=5,(Z2507*G2507)/T2507, ISTEXT('3 Model Input'!E$61),"Missing",'3 Model Input'!E$61=6,(AA2507*G2507)/T2507))</f>
        <v>Blank</v>
      </c>
      <c r="AD2507" s="202" t="str">
        <f t="shared" si="417"/>
        <v>Blank</v>
      </c>
      <c r="AE2507" s="202" t="str">
        <f t="shared" si="418"/>
        <v>Blank</v>
      </c>
      <c r="AF2507" s="217" t="str">
        <f t="shared" si="419"/>
        <v>Blank</v>
      </c>
      <c r="AG2507" s="9" t="str" cm="1">
        <f t="array" ref="AG2507">_xlfn.IFS(ISNUMBER(AC2507), "", ISNUMBER(SEARCH("Blank", AC2507)), "", ISERROR(AC2507), "Bad input on tab 3")</f>
        <v/>
      </c>
    </row>
    <row r="2508" spans="2:33" ht="15" customHeight="1" x14ac:dyDescent="0.75">
      <c r="B2508" s="205" t="str">
        <f>'5 Driver Data'!B2508</f>
        <v>2500</v>
      </c>
      <c r="C2508" s="193">
        <f>'5 Driver Data'!C2508</f>
        <v>0</v>
      </c>
      <c r="D2508" s="192">
        <f>'5 Driver Data'!D2508</f>
        <v>0</v>
      </c>
      <c r="E2508" s="191">
        <f>'5 Driver Data'!E2508</f>
        <v>0</v>
      </c>
      <c r="F2508" s="191">
        <f>'5 Driver Data'!F2508</f>
        <v>0</v>
      </c>
      <c r="G2508" s="191">
        <f>'5 Driver Data'!G2508</f>
        <v>0</v>
      </c>
      <c r="H2508" s="191">
        <f>'5 Driver Data'!H2508</f>
        <v>0</v>
      </c>
      <c r="I2508" s="191">
        <f>'5 Driver Data'!I2508</f>
        <v>0</v>
      </c>
      <c r="J2508" s="191">
        <f>'5 Driver Data'!J2508</f>
        <v>0</v>
      </c>
      <c r="K2508" s="206">
        <f>'5 Driver Data'!K2508</f>
        <v>0</v>
      </c>
      <c r="L2508" s="1"/>
      <c r="M2508" s="216" t="str">
        <f>IF(D2508=0,"Blank",'3 Model Input'!E$44*'3 Model Input'!E$45)</f>
        <v>Blank</v>
      </c>
      <c r="N2508" s="197" t="str">
        <f t="shared" si="410"/>
        <v>Blank</v>
      </c>
      <c r="O2508" s="197" t="str">
        <f>IF(D2508=0,"Blank",'3 Model Input'!E$49*(1-'3 Model Input'!E$51))</f>
        <v>Blank</v>
      </c>
      <c r="P2508" s="197" t="str">
        <f t="shared" si="411"/>
        <v>Blank</v>
      </c>
      <c r="Q2508" s="197" t="str">
        <f>IF(D2508=0,"Blank",IF(D2508="BEV",E2508*(1-'3 Model Input'!E$54), E2508))</f>
        <v>Blank</v>
      </c>
      <c r="R2508" s="198" t="str">
        <f>IF(D2508=0,"Blank",IF(D2508="PHEV",F2508/G2508,F2508*(1-'3 Model Input'!E$54)/G2508))</f>
        <v>Blank</v>
      </c>
      <c r="S2508" s="198" t="str">
        <f>IF(D2508=0,"Blank",IF(D2508="PHEV",MIN(M2508,E2508),MIN(M2508,(E2508*(1-'3 Model Input'!E$54)))))</f>
        <v>Blank</v>
      </c>
      <c r="T2508" s="217" t="str">
        <f t="shared" si="412"/>
        <v>Blank</v>
      </c>
      <c r="U2508" s="89"/>
      <c r="V2508" s="216" t="str">
        <f>IF(D2508=0,"Blank",P2508*'3 Model Input'!E$50)</f>
        <v>Blank</v>
      </c>
      <c r="W2508" s="197" t="str">
        <f t="shared" si="413"/>
        <v>Blank</v>
      </c>
      <c r="X2508" s="197" t="str">
        <f t="shared" si="414"/>
        <v>Blank</v>
      </c>
      <c r="Y2508" s="197" t="str">
        <f t="shared" si="415"/>
        <v>Blank</v>
      </c>
      <c r="Z2508" s="197" t="str">
        <f t="shared" si="416"/>
        <v>Blank</v>
      </c>
      <c r="AA2508" s="223" t="str" cm="1">
        <f t="array" ref="AA2508">_xlfn.IFS(ISTEXT('3 Model Input'!F$70),"Missing",ISTEXT('3 Model Input'!I$70),"Missing",ISNUMBER('3 Model Input'!K$70),'3 Model Input'!K$70*P2508)</f>
        <v>Missing</v>
      </c>
      <c r="AB2508" s="89"/>
      <c r="AC2508" s="227" t="str" cm="1">
        <f t="array" ref="AC2508">IF(D2508=0,"Blank",_xlfn.IFS('3 Model Input'!E$61=1,(V2508*G2508)/T2508,'3 Model Input'!E$61=2,(W2508*G2508)/T2508,'3 Model Input'!E$61=3,(X2508*G2508)/T2508,'3 Model Input'!E$61=4,(Y2508*G2508)/T2508,'3 Model Input'!E$61=5,(Z2508*G2508)/T2508, ISTEXT('3 Model Input'!E$61),"Missing",'3 Model Input'!E$61=6,(AA2508*G2508)/T2508))</f>
        <v>Blank</v>
      </c>
      <c r="AD2508" s="202" t="str">
        <f t="shared" si="417"/>
        <v>Blank</v>
      </c>
      <c r="AE2508" s="202" t="str">
        <f t="shared" si="418"/>
        <v>Blank</v>
      </c>
      <c r="AF2508" s="217" t="str">
        <f t="shared" si="419"/>
        <v>Blank</v>
      </c>
      <c r="AG2508" s="9" t="str" cm="1">
        <f t="array" ref="AG2508">_xlfn.IFS(ISNUMBER(AC2508), "", ISNUMBER(SEARCH("Blank", AC2508)), "", ISERROR(AC2508), "Bad input on tab 3")</f>
        <v/>
      </c>
    </row>
    <row r="2509" spans="2:33" ht="15" customHeight="1" x14ac:dyDescent="0.75">
      <c r="B2509" s="205" t="str">
        <f>'5 Driver Data'!B2509</f>
        <v>2501</v>
      </c>
      <c r="C2509" s="193">
        <f>'5 Driver Data'!C2509</f>
        <v>0</v>
      </c>
      <c r="D2509" s="192">
        <f>'5 Driver Data'!D2509</f>
        <v>0</v>
      </c>
      <c r="E2509" s="191">
        <f>'5 Driver Data'!E2509</f>
        <v>0</v>
      </c>
      <c r="F2509" s="191">
        <f>'5 Driver Data'!F2509</f>
        <v>0</v>
      </c>
      <c r="G2509" s="191">
        <f>'5 Driver Data'!G2509</f>
        <v>0</v>
      </c>
      <c r="H2509" s="191">
        <f>'5 Driver Data'!H2509</f>
        <v>0</v>
      </c>
      <c r="I2509" s="191">
        <f>'5 Driver Data'!I2509</f>
        <v>0</v>
      </c>
      <c r="J2509" s="191">
        <f>'5 Driver Data'!J2509</f>
        <v>0</v>
      </c>
      <c r="K2509" s="206">
        <f>'5 Driver Data'!K2509</f>
        <v>0</v>
      </c>
      <c r="L2509" s="1"/>
      <c r="M2509" s="216" t="str">
        <f>IF(D2509=0,"Blank",'3 Model Input'!E$44*'3 Model Input'!E$45)</f>
        <v>Blank</v>
      </c>
      <c r="N2509" s="197" t="str">
        <f t="shared" si="410"/>
        <v>Blank</v>
      </c>
      <c r="O2509" s="197" t="str">
        <f>IF(D2509=0,"Blank",'3 Model Input'!E$49*(1-'3 Model Input'!E$51))</f>
        <v>Blank</v>
      </c>
      <c r="P2509" s="197" t="str">
        <f t="shared" si="411"/>
        <v>Blank</v>
      </c>
      <c r="Q2509" s="197" t="str">
        <f>IF(D2509=0,"Blank",IF(D2509="BEV",E2509*(1-'3 Model Input'!E$54), E2509))</f>
        <v>Blank</v>
      </c>
      <c r="R2509" s="198" t="str">
        <f>IF(D2509=0,"Blank",IF(D2509="PHEV",F2509/G2509,F2509*(1-'3 Model Input'!E$54)/G2509))</f>
        <v>Blank</v>
      </c>
      <c r="S2509" s="198" t="str">
        <f>IF(D2509=0,"Blank",IF(D2509="PHEV",MIN(M2509,E2509),MIN(M2509,(E2509*(1-'3 Model Input'!E$54)))))</f>
        <v>Blank</v>
      </c>
      <c r="T2509" s="217" t="str">
        <f t="shared" si="412"/>
        <v>Blank</v>
      </c>
      <c r="U2509" s="89"/>
      <c r="V2509" s="216" t="str">
        <f>IF(D2509=0,"Blank",P2509*'3 Model Input'!E$50)</f>
        <v>Blank</v>
      </c>
      <c r="W2509" s="197" t="str">
        <f t="shared" si="413"/>
        <v>Blank</v>
      </c>
      <c r="X2509" s="197" t="str">
        <f t="shared" si="414"/>
        <v>Blank</v>
      </c>
      <c r="Y2509" s="197" t="str">
        <f t="shared" si="415"/>
        <v>Blank</v>
      </c>
      <c r="Z2509" s="197" t="str">
        <f t="shared" si="416"/>
        <v>Blank</v>
      </c>
      <c r="AA2509" s="223" t="str" cm="1">
        <f t="array" ref="AA2509">_xlfn.IFS(ISTEXT('3 Model Input'!F$70),"Missing",ISTEXT('3 Model Input'!I$70),"Missing",ISNUMBER('3 Model Input'!K$70),'3 Model Input'!K$70*P2509)</f>
        <v>Missing</v>
      </c>
      <c r="AB2509" s="89"/>
      <c r="AC2509" s="227" t="str" cm="1">
        <f t="array" ref="AC2509">IF(D2509=0,"Blank",_xlfn.IFS('3 Model Input'!E$61=1,(V2509*G2509)/T2509,'3 Model Input'!E$61=2,(W2509*G2509)/T2509,'3 Model Input'!E$61=3,(X2509*G2509)/T2509,'3 Model Input'!E$61=4,(Y2509*G2509)/T2509,'3 Model Input'!E$61=5,(Z2509*G2509)/T2509, ISTEXT('3 Model Input'!E$61),"Missing",'3 Model Input'!E$61=6,(AA2509*G2509)/T2509))</f>
        <v>Blank</v>
      </c>
      <c r="AD2509" s="202" t="str">
        <f t="shared" si="417"/>
        <v>Blank</v>
      </c>
      <c r="AE2509" s="202" t="str">
        <f t="shared" si="418"/>
        <v>Blank</v>
      </c>
      <c r="AF2509" s="217" t="str">
        <f t="shared" si="419"/>
        <v>Blank</v>
      </c>
      <c r="AG2509" s="9" t="str" cm="1">
        <f t="array" ref="AG2509">_xlfn.IFS(ISNUMBER(AC2509), "", ISNUMBER(SEARCH("Blank", AC2509)), "", ISERROR(AC2509), "Bad input on tab 3")</f>
        <v/>
      </c>
    </row>
    <row r="2510" spans="2:33" ht="15" customHeight="1" x14ac:dyDescent="0.75">
      <c r="B2510" s="205" t="str">
        <f>'5 Driver Data'!B2510</f>
        <v>2502</v>
      </c>
      <c r="C2510" s="193">
        <f>'5 Driver Data'!C2510</f>
        <v>0</v>
      </c>
      <c r="D2510" s="192">
        <f>'5 Driver Data'!D2510</f>
        <v>0</v>
      </c>
      <c r="E2510" s="191">
        <f>'5 Driver Data'!E2510</f>
        <v>0</v>
      </c>
      <c r="F2510" s="191">
        <f>'5 Driver Data'!F2510</f>
        <v>0</v>
      </c>
      <c r="G2510" s="191">
        <f>'5 Driver Data'!G2510</f>
        <v>0</v>
      </c>
      <c r="H2510" s="191">
        <f>'5 Driver Data'!H2510</f>
        <v>0</v>
      </c>
      <c r="I2510" s="191">
        <f>'5 Driver Data'!I2510</f>
        <v>0</v>
      </c>
      <c r="J2510" s="191">
        <f>'5 Driver Data'!J2510</f>
        <v>0</v>
      </c>
      <c r="K2510" s="206">
        <f>'5 Driver Data'!K2510</f>
        <v>0</v>
      </c>
      <c r="L2510" s="1"/>
      <c r="M2510" s="216" t="str">
        <f>IF(D2510=0,"Blank",'3 Model Input'!E$44*'3 Model Input'!E$45)</f>
        <v>Blank</v>
      </c>
      <c r="N2510" s="197" t="str">
        <f t="shared" si="410"/>
        <v>Blank</v>
      </c>
      <c r="O2510" s="197" t="str">
        <f>IF(D2510=0,"Blank",'3 Model Input'!E$49*(1-'3 Model Input'!E$51))</f>
        <v>Blank</v>
      </c>
      <c r="P2510" s="197" t="str">
        <f t="shared" si="411"/>
        <v>Blank</v>
      </c>
      <c r="Q2510" s="197" t="str">
        <f>IF(D2510=0,"Blank",IF(D2510="BEV",E2510*(1-'3 Model Input'!E$54), E2510))</f>
        <v>Blank</v>
      </c>
      <c r="R2510" s="198" t="str">
        <f>IF(D2510=0,"Blank",IF(D2510="PHEV",F2510/G2510,F2510*(1-'3 Model Input'!E$54)/G2510))</f>
        <v>Blank</v>
      </c>
      <c r="S2510" s="198" t="str">
        <f>IF(D2510=0,"Blank",IF(D2510="PHEV",MIN(M2510,E2510),MIN(M2510,(E2510*(1-'3 Model Input'!E$54)))))</f>
        <v>Blank</v>
      </c>
      <c r="T2510" s="217" t="str">
        <f t="shared" si="412"/>
        <v>Blank</v>
      </c>
      <c r="U2510" s="89"/>
      <c r="V2510" s="216" t="str">
        <f>IF(D2510=0,"Blank",P2510*'3 Model Input'!E$50)</f>
        <v>Blank</v>
      </c>
      <c r="W2510" s="197" t="str">
        <f t="shared" si="413"/>
        <v>Blank</v>
      </c>
      <c r="X2510" s="197" t="str">
        <f t="shared" si="414"/>
        <v>Blank</v>
      </c>
      <c r="Y2510" s="197" t="str">
        <f t="shared" si="415"/>
        <v>Blank</v>
      </c>
      <c r="Z2510" s="197" t="str">
        <f t="shared" si="416"/>
        <v>Blank</v>
      </c>
      <c r="AA2510" s="223" t="str" cm="1">
        <f t="array" ref="AA2510">_xlfn.IFS(ISTEXT('3 Model Input'!F$70),"Missing",ISTEXT('3 Model Input'!I$70),"Missing",ISNUMBER('3 Model Input'!K$70),'3 Model Input'!K$70*P2510)</f>
        <v>Missing</v>
      </c>
      <c r="AB2510" s="89"/>
      <c r="AC2510" s="227" t="str" cm="1">
        <f t="array" ref="AC2510">IF(D2510=0,"Blank",_xlfn.IFS('3 Model Input'!E$61=1,(V2510*G2510)/T2510,'3 Model Input'!E$61=2,(W2510*G2510)/T2510,'3 Model Input'!E$61=3,(X2510*G2510)/T2510,'3 Model Input'!E$61=4,(Y2510*G2510)/T2510,'3 Model Input'!E$61=5,(Z2510*G2510)/T2510, ISTEXT('3 Model Input'!E$61),"Missing",'3 Model Input'!E$61=6,(AA2510*G2510)/T2510))</f>
        <v>Blank</v>
      </c>
      <c r="AD2510" s="202" t="str">
        <f t="shared" si="417"/>
        <v>Blank</v>
      </c>
      <c r="AE2510" s="202" t="str">
        <f t="shared" si="418"/>
        <v>Blank</v>
      </c>
      <c r="AF2510" s="217" t="str">
        <f t="shared" si="419"/>
        <v>Blank</v>
      </c>
      <c r="AG2510" s="9" t="str" cm="1">
        <f t="array" ref="AG2510">_xlfn.IFS(ISNUMBER(AC2510), "", ISNUMBER(SEARCH("Blank", AC2510)), "", ISERROR(AC2510), "Bad input on tab 3")</f>
        <v/>
      </c>
    </row>
    <row r="2511" spans="2:33" ht="15" customHeight="1" x14ac:dyDescent="0.75">
      <c r="B2511" s="205" t="str">
        <f>'5 Driver Data'!B2511</f>
        <v>2503</v>
      </c>
      <c r="C2511" s="193">
        <f>'5 Driver Data'!C2511</f>
        <v>0</v>
      </c>
      <c r="D2511" s="192">
        <f>'5 Driver Data'!D2511</f>
        <v>0</v>
      </c>
      <c r="E2511" s="191">
        <f>'5 Driver Data'!E2511</f>
        <v>0</v>
      </c>
      <c r="F2511" s="191">
        <f>'5 Driver Data'!F2511</f>
        <v>0</v>
      </c>
      <c r="G2511" s="191">
        <f>'5 Driver Data'!G2511</f>
        <v>0</v>
      </c>
      <c r="H2511" s="191">
        <f>'5 Driver Data'!H2511</f>
        <v>0</v>
      </c>
      <c r="I2511" s="191">
        <f>'5 Driver Data'!I2511</f>
        <v>0</v>
      </c>
      <c r="J2511" s="191">
        <f>'5 Driver Data'!J2511</f>
        <v>0</v>
      </c>
      <c r="K2511" s="206">
        <f>'5 Driver Data'!K2511</f>
        <v>0</v>
      </c>
      <c r="L2511" s="1"/>
      <c r="M2511" s="216" t="str">
        <f>IF(D2511=0,"Blank",'3 Model Input'!E$44*'3 Model Input'!E$45)</f>
        <v>Blank</v>
      </c>
      <c r="N2511" s="197" t="str">
        <f t="shared" si="410"/>
        <v>Blank</v>
      </c>
      <c r="O2511" s="197" t="str">
        <f>IF(D2511=0,"Blank",'3 Model Input'!E$49*(1-'3 Model Input'!E$51))</f>
        <v>Blank</v>
      </c>
      <c r="P2511" s="197" t="str">
        <f t="shared" si="411"/>
        <v>Blank</v>
      </c>
      <c r="Q2511" s="197" t="str">
        <f>IF(D2511=0,"Blank",IF(D2511="BEV",E2511*(1-'3 Model Input'!E$54), E2511))</f>
        <v>Blank</v>
      </c>
      <c r="R2511" s="198" t="str">
        <f>IF(D2511=0,"Blank",IF(D2511="PHEV",F2511/G2511,F2511*(1-'3 Model Input'!E$54)/G2511))</f>
        <v>Blank</v>
      </c>
      <c r="S2511" s="198" t="str">
        <f>IF(D2511=0,"Blank",IF(D2511="PHEV",MIN(M2511,E2511),MIN(M2511,(E2511*(1-'3 Model Input'!E$54)))))</f>
        <v>Blank</v>
      </c>
      <c r="T2511" s="217" t="str">
        <f t="shared" si="412"/>
        <v>Blank</v>
      </c>
      <c r="U2511" s="89"/>
      <c r="V2511" s="216" t="str">
        <f>IF(D2511=0,"Blank",P2511*'3 Model Input'!E$50)</f>
        <v>Blank</v>
      </c>
      <c r="W2511" s="197" t="str">
        <f t="shared" si="413"/>
        <v>Blank</v>
      </c>
      <c r="X2511" s="197" t="str">
        <f t="shared" si="414"/>
        <v>Blank</v>
      </c>
      <c r="Y2511" s="197" t="str">
        <f t="shared" si="415"/>
        <v>Blank</v>
      </c>
      <c r="Z2511" s="197" t="str">
        <f t="shared" si="416"/>
        <v>Blank</v>
      </c>
      <c r="AA2511" s="223" t="str" cm="1">
        <f t="array" ref="AA2511">_xlfn.IFS(ISTEXT('3 Model Input'!F$70),"Missing",ISTEXT('3 Model Input'!I$70),"Missing",ISNUMBER('3 Model Input'!K$70),'3 Model Input'!K$70*P2511)</f>
        <v>Missing</v>
      </c>
      <c r="AB2511" s="89"/>
      <c r="AC2511" s="227" t="str" cm="1">
        <f t="array" ref="AC2511">IF(D2511=0,"Blank",_xlfn.IFS('3 Model Input'!E$61=1,(V2511*G2511)/T2511,'3 Model Input'!E$61=2,(W2511*G2511)/T2511,'3 Model Input'!E$61=3,(X2511*G2511)/T2511,'3 Model Input'!E$61=4,(Y2511*G2511)/T2511,'3 Model Input'!E$61=5,(Z2511*G2511)/T2511, ISTEXT('3 Model Input'!E$61),"Missing",'3 Model Input'!E$61=6,(AA2511*G2511)/T2511))</f>
        <v>Blank</v>
      </c>
      <c r="AD2511" s="202" t="str">
        <f t="shared" si="417"/>
        <v>Blank</v>
      </c>
      <c r="AE2511" s="202" t="str">
        <f t="shared" si="418"/>
        <v>Blank</v>
      </c>
      <c r="AF2511" s="217" t="str">
        <f t="shared" si="419"/>
        <v>Blank</v>
      </c>
      <c r="AG2511" s="9" t="str" cm="1">
        <f t="array" ref="AG2511">_xlfn.IFS(ISNUMBER(AC2511), "", ISNUMBER(SEARCH("Blank", AC2511)), "", ISERROR(AC2511), "Bad input on tab 3")</f>
        <v/>
      </c>
    </row>
    <row r="2512" spans="2:33" ht="15" customHeight="1" x14ac:dyDescent="0.75">
      <c r="B2512" s="205" t="str">
        <f>'5 Driver Data'!B2512</f>
        <v>2504</v>
      </c>
      <c r="C2512" s="193">
        <f>'5 Driver Data'!C2512</f>
        <v>0</v>
      </c>
      <c r="D2512" s="192">
        <f>'5 Driver Data'!D2512</f>
        <v>0</v>
      </c>
      <c r="E2512" s="191">
        <f>'5 Driver Data'!E2512</f>
        <v>0</v>
      </c>
      <c r="F2512" s="191">
        <f>'5 Driver Data'!F2512</f>
        <v>0</v>
      </c>
      <c r="G2512" s="191">
        <f>'5 Driver Data'!G2512</f>
        <v>0</v>
      </c>
      <c r="H2512" s="191">
        <f>'5 Driver Data'!H2512</f>
        <v>0</v>
      </c>
      <c r="I2512" s="191">
        <f>'5 Driver Data'!I2512</f>
        <v>0</v>
      </c>
      <c r="J2512" s="191">
        <f>'5 Driver Data'!J2512</f>
        <v>0</v>
      </c>
      <c r="K2512" s="206">
        <f>'5 Driver Data'!K2512</f>
        <v>0</v>
      </c>
      <c r="L2512" s="1"/>
      <c r="M2512" s="216" t="str">
        <f>IF(D2512=0,"Blank",'3 Model Input'!E$44*'3 Model Input'!E$45)</f>
        <v>Blank</v>
      </c>
      <c r="N2512" s="197" t="str">
        <f t="shared" si="410"/>
        <v>Blank</v>
      </c>
      <c r="O2512" s="197" t="str">
        <f>IF(D2512=0,"Blank",'3 Model Input'!E$49*(1-'3 Model Input'!E$51))</f>
        <v>Blank</v>
      </c>
      <c r="P2512" s="197" t="str">
        <f t="shared" si="411"/>
        <v>Blank</v>
      </c>
      <c r="Q2512" s="197" t="str">
        <f>IF(D2512=0,"Blank",IF(D2512="BEV",E2512*(1-'3 Model Input'!E$54), E2512))</f>
        <v>Blank</v>
      </c>
      <c r="R2512" s="198" t="str">
        <f>IF(D2512=0,"Blank",IF(D2512="PHEV",F2512/G2512,F2512*(1-'3 Model Input'!E$54)/G2512))</f>
        <v>Blank</v>
      </c>
      <c r="S2512" s="198" t="str">
        <f>IF(D2512=0,"Blank",IF(D2512="PHEV",MIN(M2512,E2512),MIN(M2512,(E2512*(1-'3 Model Input'!E$54)))))</f>
        <v>Blank</v>
      </c>
      <c r="T2512" s="217" t="str">
        <f t="shared" si="412"/>
        <v>Blank</v>
      </c>
      <c r="U2512" s="89"/>
      <c r="V2512" s="216" t="str">
        <f>IF(D2512=0,"Blank",P2512*'3 Model Input'!E$50)</f>
        <v>Blank</v>
      </c>
      <c r="W2512" s="197" t="str">
        <f t="shared" si="413"/>
        <v>Blank</v>
      </c>
      <c r="X2512" s="197" t="str">
        <f t="shared" si="414"/>
        <v>Blank</v>
      </c>
      <c r="Y2512" s="197" t="str">
        <f t="shared" si="415"/>
        <v>Blank</v>
      </c>
      <c r="Z2512" s="197" t="str">
        <f t="shared" si="416"/>
        <v>Blank</v>
      </c>
      <c r="AA2512" s="223" t="str" cm="1">
        <f t="array" ref="AA2512">_xlfn.IFS(ISTEXT('3 Model Input'!F$70),"Missing",ISTEXT('3 Model Input'!I$70),"Missing",ISNUMBER('3 Model Input'!K$70),'3 Model Input'!K$70*P2512)</f>
        <v>Missing</v>
      </c>
      <c r="AB2512" s="89"/>
      <c r="AC2512" s="227" t="str" cm="1">
        <f t="array" ref="AC2512">IF(D2512=0,"Blank",_xlfn.IFS('3 Model Input'!E$61=1,(V2512*G2512)/T2512,'3 Model Input'!E$61=2,(W2512*G2512)/T2512,'3 Model Input'!E$61=3,(X2512*G2512)/T2512,'3 Model Input'!E$61=4,(Y2512*G2512)/T2512,'3 Model Input'!E$61=5,(Z2512*G2512)/T2512, ISTEXT('3 Model Input'!E$61),"Missing",'3 Model Input'!E$61=6,(AA2512*G2512)/T2512))</f>
        <v>Blank</v>
      </c>
      <c r="AD2512" s="202" t="str">
        <f t="shared" si="417"/>
        <v>Blank</v>
      </c>
      <c r="AE2512" s="202" t="str">
        <f t="shared" si="418"/>
        <v>Blank</v>
      </c>
      <c r="AF2512" s="217" t="str">
        <f t="shared" si="419"/>
        <v>Blank</v>
      </c>
      <c r="AG2512" s="9" t="str" cm="1">
        <f t="array" ref="AG2512">_xlfn.IFS(ISNUMBER(AC2512), "", ISNUMBER(SEARCH("Blank", AC2512)), "", ISERROR(AC2512), "Bad input on tab 3")</f>
        <v/>
      </c>
    </row>
    <row r="2513" spans="2:33" ht="15" customHeight="1" x14ac:dyDescent="0.75">
      <c r="B2513" s="205" t="str">
        <f>'5 Driver Data'!B2513</f>
        <v>2505</v>
      </c>
      <c r="C2513" s="193">
        <f>'5 Driver Data'!C2513</f>
        <v>0</v>
      </c>
      <c r="D2513" s="192">
        <f>'5 Driver Data'!D2513</f>
        <v>0</v>
      </c>
      <c r="E2513" s="191">
        <f>'5 Driver Data'!E2513</f>
        <v>0</v>
      </c>
      <c r="F2513" s="191">
        <f>'5 Driver Data'!F2513</f>
        <v>0</v>
      </c>
      <c r="G2513" s="191">
        <f>'5 Driver Data'!G2513</f>
        <v>0</v>
      </c>
      <c r="H2513" s="191">
        <f>'5 Driver Data'!H2513</f>
        <v>0</v>
      </c>
      <c r="I2513" s="191">
        <f>'5 Driver Data'!I2513</f>
        <v>0</v>
      </c>
      <c r="J2513" s="191">
        <f>'5 Driver Data'!J2513</f>
        <v>0</v>
      </c>
      <c r="K2513" s="206">
        <f>'5 Driver Data'!K2513</f>
        <v>0</v>
      </c>
      <c r="L2513" s="1"/>
      <c r="M2513" s="216" t="str">
        <f>IF(D2513=0,"Blank",'3 Model Input'!E$44*'3 Model Input'!E$45)</f>
        <v>Blank</v>
      </c>
      <c r="N2513" s="197" t="str">
        <f t="shared" si="410"/>
        <v>Blank</v>
      </c>
      <c r="O2513" s="197" t="str">
        <f>IF(D2513=0,"Blank",'3 Model Input'!E$49*(1-'3 Model Input'!E$51))</f>
        <v>Blank</v>
      </c>
      <c r="P2513" s="197" t="str">
        <f t="shared" si="411"/>
        <v>Blank</v>
      </c>
      <c r="Q2513" s="197" t="str">
        <f>IF(D2513=0,"Blank",IF(D2513="BEV",E2513*(1-'3 Model Input'!E$54), E2513))</f>
        <v>Blank</v>
      </c>
      <c r="R2513" s="198" t="str">
        <f>IF(D2513=0,"Blank",IF(D2513="PHEV",F2513/G2513,F2513*(1-'3 Model Input'!E$54)/G2513))</f>
        <v>Blank</v>
      </c>
      <c r="S2513" s="198" t="str">
        <f>IF(D2513=0,"Blank",IF(D2513="PHEV",MIN(M2513,E2513),MIN(M2513,(E2513*(1-'3 Model Input'!E$54)))))</f>
        <v>Blank</v>
      </c>
      <c r="T2513" s="217" t="str">
        <f t="shared" si="412"/>
        <v>Blank</v>
      </c>
      <c r="U2513" s="89"/>
      <c r="V2513" s="216" t="str">
        <f>IF(D2513=0,"Blank",P2513*'3 Model Input'!E$50)</f>
        <v>Blank</v>
      </c>
      <c r="W2513" s="197" t="str">
        <f t="shared" si="413"/>
        <v>Blank</v>
      </c>
      <c r="X2513" s="197" t="str">
        <f t="shared" si="414"/>
        <v>Blank</v>
      </c>
      <c r="Y2513" s="197" t="str">
        <f t="shared" si="415"/>
        <v>Blank</v>
      </c>
      <c r="Z2513" s="197" t="str">
        <f t="shared" si="416"/>
        <v>Blank</v>
      </c>
      <c r="AA2513" s="223" t="str" cm="1">
        <f t="array" ref="AA2513">_xlfn.IFS(ISTEXT('3 Model Input'!F$70),"Missing",ISTEXT('3 Model Input'!I$70),"Missing",ISNUMBER('3 Model Input'!K$70),'3 Model Input'!K$70*P2513)</f>
        <v>Missing</v>
      </c>
      <c r="AB2513" s="89"/>
      <c r="AC2513" s="227" t="str" cm="1">
        <f t="array" ref="AC2513">IF(D2513=0,"Blank",_xlfn.IFS('3 Model Input'!E$61=1,(V2513*G2513)/T2513,'3 Model Input'!E$61=2,(W2513*G2513)/T2513,'3 Model Input'!E$61=3,(X2513*G2513)/T2513,'3 Model Input'!E$61=4,(Y2513*G2513)/T2513,'3 Model Input'!E$61=5,(Z2513*G2513)/T2513, ISTEXT('3 Model Input'!E$61),"Missing",'3 Model Input'!E$61=6,(AA2513*G2513)/T2513))</f>
        <v>Blank</v>
      </c>
      <c r="AD2513" s="202" t="str">
        <f t="shared" si="417"/>
        <v>Blank</v>
      </c>
      <c r="AE2513" s="202" t="str">
        <f t="shared" si="418"/>
        <v>Blank</v>
      </c>
      <c r="AF2513" s="217" t="str">
        <f t="shared" si="419"/>
        <v>Blank</v>
      </c>
      <c r="AG2513" s="9" t="str" cm="1">
        <f t="array" ref="AG2513">_xlfn.IFS(ISNUMBER(AC2513), "", ISNUMBER(SEARCH("Blank", AC2513)), "", ISERROR(AC2513), "Bad input on tab 3")</f>
        <v/>
      </c>
    </row>
    <row r="2514" spans="2:33" ht="15" customHeight="1" x14ac:dyDescent="0.75">
      <c r="B2514" s="205" t="str">
        <f>'5 Driver Data'!B2514</f>
        <v>2506</v>
      </c>
      <c r="C2514" s="193">
        <f>'5 Driver Data'!C2514</f>
        <v>0</v>
      </c>
      <c r="D2514" s="192">
        <f>'5 Driver Data'!D2514</f>
        <v>0</v>
      </c>
      <c r="E2514" s="191">
        <f>'5 Driver Data'!E2514</f>
        <v>0</v>
      </c>
      <c r="F2514" s="191">
        <f>'5 Driver Data'!F2514</f>
        <v>0</v>
      </c>
      <c r="G2514" s="191">
        <f>'5 Driver Data'!G2514</f>
        <v>0</v>
      </c>
      <c r="H2514" s="191">
        <f>'5 Driver Data'!H2514</f>
        <v>0</v>
      </c>
      <c r="I2514" s="191">
        <f>'5 Driver Data'!I2514</f>
        <v>0</v>
      </c>
      <c r="J2514" s="191">
        <f>'5 Driver Data'!J2514</f>
        <v>0</v>
      </c>
      <c r="K2514" s="206">
        <f>'5 Driver Data'!K2514</f>
        <v>0</v>
      </c>
      <c r="L2514" s="1"/>
      <c r="M2514" s="216" t="str">
        <f>IF(D2514=0,"Blank",'3 Model Input'!E$44*'3 Model Input'!E$45)</f>
        <v>Blank</v>
      </c>
      <c r="N2514" s="197" t="str">
        <f t="shared" si="410"/>
        <v>Blank</v>
      </c>
      <c r="O2514" s="197" t="str">
        <f>IF(D2514=0,"Blank",'3 Model Input'!E$49*(1-'3 Model Input'!E$51))</f>
        <v>Blank</v>
      </c>
      <c r="P2514" s="197" t="str">
        <f t="shared" si="411"/>
        <v>Blank</v>
      </c>
      <c r="Q2514" s="197" t="str">
        <f>IF(D2514=0,"Blank",IF(D2514="BEV",E2514*(1-'3 Model Input'!E$54), E2514))</f>
        <v>Blank</v>
      </c>
      <c r="R2514" s="198" t="str">
        <f>IF(D2514=0,"Blank",IF(D2514="PHEV",F2514/G2514,F2514*(1-'3 Model Input'!E$54)/G2514))</f>
        <v>Blank</v>
      </c>
      <c r="S2514" s="198" t="str">
        <f>IF(D2514=0,"Blank",IF(D2514="PHEV",MIN(M2514,E2514),MIN(M2514,(E2514*(1-'3 Model Input'!E$54)))))</f>
        <v>Blank</v>
      </c>
      <c r="T2514" s="217" t="str">
        <f t="shared" si="412"/>
        <v>Blank</v>
      </c>
      <c r="U2514" s="89"/>
      <c r="V2514" s="216" t="str">
        <f>IF(D2514=0,"Blank",P2514*'3 Model Input'!E$50)</f>
        <v>Blank</v>
      </c>
      <c r="W2514" s="197" t="str">
        <f t="shared" si="413"/>
        <v>Blank</v>
      </c>
      <c r="X2514" s="197" t="str">
        <f t="shared" si="414"/>
        <v>Blank</v>
      </c>
      <c r="Y2514" s="197" t="str">
        <f t="shared" si="415"/>
        <v>Blank</v>
      </c>
      <c r="Z2514" s="197" t="str">
        <f t="shared" si="416"/>
        <v>Blank</v>
      </c>
      <c r="AA2514" s="223" t="str" cm="1">
        <f t="array" ref="AA2514">_xlfn.IFS(ISTEXT('3 Model Input'!F$70),"Missing",ISTEXT('3 Model Input'!I$70),"Missing",ISNUMBER('3 Model Input'!K$70),'3 Model Input'!K$70*P2514)</f>
        <v>Missing</v>
      </c>
      <c r="AB2514" s="89"/>
      <c r="AC2514" s="227" t="str" cm="1">
        <f t="array" ref="AC2514">IF(D2514=0,"Blank",_xlfn.IFS('3 Model Input'!E$61=1,(V2514*G2514)/T2514,'3 Model Input'!E$61=2,(W2514*G2514)/T2514,'3 Model Input'!E$61=3,(X2514*G2514)/T2514,'3 Model Input'!E$61=4,(Y2514*G2514)/T2514,'3 Model Input'!E$61=5,(Z2514*G2514)/T2514, ISTEXT('3 Model Input'!E$61),"Missing",'3 Model Input'!E$61=6,(AA2514*G2514)/T2514))</f>
        <v>Blank</v>
      </c>
      <c r="AD2514" s="202" t="str">
        <f t="shared" si="417"/>
        <v>Blank</v>
      </c>
      <c r="AE2514" s="202" t="str">
        <f t="shared" si="418"/>
        <v>Blank</v>
      </c>
      <c r="AF2514" s="217" t="str">
        <f t="shared" si="419"/>
        <v>Blank</v>
      </c>
      <c r="AG2514" s="9" t="str" cm="1">
        <f t="array" ref="AG2514">_xlfn.IFS(ISNUMBER(AC2514), "", ISNUMBER(SEARCH("Blank", AC2514)), "", ISERROR(AC2514), "Bad input on tab 3")</f>
        <v/>
      </c>
    </row>
    <row r="2515" spans="2:33" ht="15" customHeight="1" x14ac:dyDescent="0.75">
      <c r="B2515" s="205" t="str">
        <f>'5 Driver Data'!B2515</f>
        <v>2507</v>
      </c>
      <c r="C2515" s="193">
        <f>'5 Driver Data'!C2515</f>
        <v>0</v>
      </c>
      <c r="D2515" s="192">
        <f>'5 Driver Data'!D2515</f>
        <v>0</v>
      </c>
      <c r="E2515" s="191">
        <f>'5 Driver Data'!E2515</f>
        <v>0</v>
      </c>
      <c r="F2515" s="191">
        <f>'5 Driver Data'!F2515</f>
        <v>0</v>
      </c>
      <c r="G2515" s="191">
        <f>'5 Driver Data'!G2515</f>
        <v>0</v>
      </c>
      <c r="H2515" s="191">
        <f>'5 Driver Data'!H2515</f>
        <v>0</v>
      </c>
      <c r="I2515" s="191">
        <f>'5 Driver Data'!I2515</f>
        <v>0</v>
      </c>
      <c r="J2515" s="191">
        <f>'5 Driver Data'!J2515</f>
        <v>0</v>
      </c>
      <c r="K2515" s="206">
        <f>'5 Driver Data'!K2515</f>
        <v>0</v>
      </c>
      <c r="L2515" s="1"/>
      <c r="M2515" s="216" t="str">
        <f>IF(D2515=0,"Blank",'3 Model Input'!E$44*'3 Model Input'!E$45)</f>
        <v>Blank</v>
      </c>
      <c r="N2515" s="197" t="str">
        <f t="shared" si="410"/>
        <v>Blank</v>
      </c>
      <c r="O2515" s="197" t="str">
        <f>IF(D2515=0,"Blank",'3 Model Input'!E$49*(1-'3 Model Input'!E$51))</f>
        <v>Blank</v>
      </c>
      <c r="P2515" s="197" t="str">
        <f t="shared" si="411"/>
        <v>Blank</v>
      </c>
      <c r="Q2515" s="197" t="str">
        <f>IF(D2515=0,"Blank",IF(D2515="BEV",E2515*(1-'3 Model Input'!E$54), E2515))</f>
        <v>Blank</v>
      </c>
      <c r="R2515" s="198" t="str">
        <f>IF(D2515=0,"Blank",IF(D2515="PHEV",F2515/G2515,F2515*(1-'3 Model Input'!E$54)/G2515))</f>
        <v>Blank</v>
      </c>
      <c r="S2515" s="198" t="str">
        <f>IF(D2515=0,"Blank",IF(D2515="PHEV",MIN(M2515,E2515),MIN(M2515,(E2515*(1-'3 Model Input'!E$54)))))</f>
        <v>Blank</v>
      </c>
      <c r="T2515" s="217" t="str">
        <f t="shared" si="412"/>
        <v>Blank</v>
      </c>
      <c r="U2515" s="89"/>
      <c r="V2515" s="216" t="str">
        <f>IF(D2515=0,"Blank",P2515*'3 Model Input'!E$50)</f>
        <v>Blank</v>
      </c>
      <c r="W2515" s="197" t="str">
        <f t="shared" si="413"/>
        <v>Blank</v>
      </c>
      <c r="X2515" s="197" t="str">
        <f t="shared" si="414"/>
        <v>Blank</v>
      </c>
      <c r="Y2515" s="197" t="str">
        <f t="shared" si="415"/>
        <v>Blank</v>
      </c>
      <c r="Z2515" s="197" t="str">
        <f t="shared" si="416"/>
        <v>Blank</v>
      </c>
      <c r="AA2515" s="223" t="str" cm="1">
        <f t="array" ref="AA2515">_xlfn.IFS(ISTEXT('3 Model Input'!F$70),"Missing",ISTEXT('3 Model Input'!I$70),"Missing",ISNUMBER('3 Model Input'!K$70),'3 Model Input'!K$70*P2515)</f>
        <v>Missing</v>
      </c>
      <c r="AB2515" s="89"/>
      <c r="AC2515" s="227" t="str" cm="1">
        <f t="array" ref="AC2515">IF(D2515=0,"Blank",_xlfn.IFS('3 Model Input'!E$61=1,(V2515*G2515)/T2515,'3 Model Input'!E$61=2,(W2515*G2515)/T2515,'3 Model Input'!E$61=3,(X2515*G2515)/T2515,'3 Model Input'!E$61=4,(Y2515*G2515)/T2515,'3 Model Input'!E$61=5,(Z2515*G2515)/T2515, ISTEXT('3 Model Input'!E$61),"Missing",'3 Model Input'!E$61=6,(AA2515*G2515)/T2515))</f>
        <v>Blank</v>
      </c>
      <c r="AD2515" s="202" t="str">
        <f t="shared" si="417"/>
        <v>Blank</v>
      </c>
      <c r="AE2515" s="202" t="str">
        <f t="shared" si="418"/>
        <v>Blank</v>
      </c>
      <c r="AF2515" s="217" t="str">
        <f t="shared" si="419"/>
        <v>Blank</v>
      </c>
      <c r="AG2515" s="9" t="str" cm="1">
        <f t="array" ref="AG2515">_xlfn.IFS(ISNUMBER(AC2515), "", ISNUMBER(SEARCH("Blank", AC2515)), "", ISERROR(AC2515), "Bad input on tab 3")</f>
        <v/>
      </c>
    </row>
    <row r="2516" spans="2:33" ht="15" customHeight="1" x14ac:dyDescent="0.75">
      <c r="B2516" s="205" t="str">
        <f>'5 Driver Data'!B2516</f>
        <v>2508</v>
      </c>
      <c r="C2516" s="193">
        <f>'5 Driver Data'!C2516</f>
        <v>0</v>
      </c>
      <c r="D2516" s="192">
        <f>'5 Driver Data'!D2516</f>
        <v>0</v>
      </c>
      <c r="E2516" s="191">
        <f>'5 Driver Data'!E2516</f>
        <v>0</v>
      </c>
      <c r="F2516" s="191">
        <f>'5 Driver Data'!F2516</f>
        <v>0</v>
      </c>
      <c r="G2516" s="191">
        <f>'5 Driver Data'!G2516</f>
        <v>0</v>
      </c>
      <c r="H2516" s="191">
        <f>'5 Driver Data'!H2516</f>
        <v>0</v>
      </c>
      <c r="I2516" s="191">
        <f>'5 Driver Data'!I2516</f>
        <v>0</v>
      </c>
      <c r="J2516" s="191">
        <f>'5 Driver Data'!J2516</f>
        <v>0</v>
      </c>
      <c r="K2516" s="206">
        <f>'5 Driver Data'!K2516</f>
        <v>0</v>
      </c>
      <c r="L2516" s="1"/>
      <c r="M2516" s="216" t="str">
        <f>IF(D2516=0,"Blank",'3 Model Input'!E$44*'3 Model Input'!E$45)</f>
        <v>Blank</v>
      </c>
      <c r="N2516" s="197" t="str">
        <f t="shared" si="410"/>
        <v>Blank</v>
      </c>
      <c r="O2516" s="197" t="str">
        <f>IF(D2516=0,"Blank",'3 Model Input'!E$49*(1-'3 Model Input'!E$51))</f>
        <v>Blank</v>
      </c>
      <c r="P2516" s="197" t="str">
        <f t="shared" si="411"/>
        <v>Blank</v>
      </c>
      <c r="Q2516" s="197" t="str">
        <f>IF(D2516=0,"Blank",IF(D2516="BEV",E2516*(1-'3 Model Input'!E$54), E2516))</f>
        <v>Blank</v>
      </c>
      <c r="R2516" s="198" t="str">
        <f>IF(D2516=0,"Blank",IF(D2516="PHEV",F2516/G2516,F2516*(1-'3 Model Input'!E$54)/G2516))</f>
        <v>Blank</v>
      </c>
      <c r="S2516" s="198" t="str">
        <f>IF(D2516=0,"Blank",IF(D2516="PHEV",MIN(M2516,E2516),MIN(M2516,(E2516*(1-'3 Model Input'!E$54)))))</f>
        <v>Blank</v>
      </c>
      <c r="T2516" s="217" t="str">
        <f t="shared" si="412"/>
        <v>Blank</v>
      </c>
      <c r="U2516" s="89"/>
      <c r="V2516" s="216" t="str">
        <f>IF(D2516=0,"Blank",P2516*'3 Model Input'!E$50)</f>
        <v>Blank</v>
      </c>
      <c r="W2516" s="197" t="str">
        <f t="shared" si="413"/>
        <v>Blank</v>
      </c>
      <c r="X2516" s="197" t="str">
        <f t="shared" si="414"/>
        <v>Blank</v>
      </c>
      <c r="Y2516" s="197" t="str">
        <f t="shared" si="415"/>
        <v>Blank</v>
      </c>
      <c r="Z2516" s="197" t="str">
        <f t="shared" si="416"/>
        <v>Blank</v>
      </c>
      <c r="AA2516" s="223" t="str" cm="1">
        <f t="array" ref="AA2516">_xlfn.IFS(ISTEXT('3 Model Input'!F$70),"Missing",ISTEXT('3 Model Input'!I$70),"Missing",ISNUMBER('3 Model Input'!K$70),'3 Model Input'!K$70*P2516)</f>
        <v>Missing</v>
      </c>
      <c r="AB2516" s="89"/>
      <c r="AC2516" s="227" t="str" cm="1">
        <f t="array" ref="AC2516">IF(D2516=0,"Blank",_xlfn.IFS('3 Model Input'!E$61=1,(V2516*G2516)/T2516,'3 Model Input'!E$61=2,(W2516*G2516)/T2516,'3 Model Input'!E$61=3,(X2516*G2516)/T2516,'3 Model Input'!E$61=4,(Y2516*G2516)/T2516,'3 Model Input'!E$61=5,(Z2516*G2516)/T2516, ISTEXT('3 Model Input'!E$61),"Missing",'3 Model Input'!E$61=6,(AA2516*G2516)/T2516))</f>
        <v>Blank</v>
      </c>
      <c r="AD2516" s="202" t="str">
        <f t="shared" si="417"/>
        <v>Blank</v>
      </c>
      <c r="AE2516" s="202" t="str">
        <f t="shared" si="418"/>
        <v>Blank</v>
      </c>
      <c r="AF2516" s="217" t="str">
        <f t="shared" si="419"/>
        <v>Blank</v>
      </c>
      <c r="AG2516" s="9" t="str" cm="1">
        <f t="array" ref="AG2516">_xlfn.IFS(ISNUMBER(AC2516), "", ISNUMBER(SEARCH("Blank", AC2516)), "", ISERROR(AC2516), "Bad input on tab 3")</f>
        <v/>
      </c>
    </row>
    <row r="2517" spans="2:33" ht="15" customHeight="1" x14ac:dyDescent="0.75">
      <c r="B2517" s="205" t="str">
        <f>'5 Driver Data'!B2517</f>
        <v>2509</v>
      </c>
      <c r="C2517" s="193">
        <f>'5 Driver Data'!C2517</f>
        <v>0</v>
      </c>
      <c r="D2517" s="192">
        <f>'5 Driver Data'!D2517</f>
        <v>0</v>
      </c>
      <c r="E2517" s="191">
        <f>'5 Driver Data'!E2517</f>
        <v>0</v>
      </c>
      <c r="F2517" s="191">
        <f>'5 Driver Data'!F2517</f>
        <v>0</v>
      </c>
      <c r="G2517" s="191">
        <f>'5 Driver Data'!G2517</f>
        <v>0</v>
      </c>
      <c r="H2517" s="191">
        <f>'5 Driver Data'!H2517</f>
        <v>0</v>
      </c>
      <c r="I2517" s="191">
        <f>'5 Driver Data'!I2517</f>
        <v>0</v>
      </c>
      <c r="J2517" s="191">
        <f>'5 Driver Data'!J2517</f>
        <v>0</v>
      </c>
      <c r="K2517" s="206">
        <f>'5 Driver Data'!K2517</f>
        <v>0</v>
      </c>
      <c r="L2517" s="1"/>
      <c r="M2517" s="216" t="str">
        <f>IF(D2517=0,"Blank",'3 Model Input'!E$44*'3 Model Input'!E$45)</f>
        <v>Blank</v>
      </c>
      <c r="N2517" s="197" t="str">
        <f t="shared" si="410"/>
        <v>Blank</v>
      </c>
      <c r="O2517" s="197" t="str">
        <f>IF(D2517=0,"Blank",'3 Model Input'!E$49*(1-'3 Model Input'!E$51))</f>
        <v>Blank</v>
      </c>
      <c r="P2517" s="197" t="str">
        <f t="shared" si="411"/>
        <v>Blank</v>
      </c>
      <c r="Q2517" s="197" t="str">
        <f>IF(D2517=0,"Blank",IF(D2517="BEV",E2517*(1-'3 Model Input'!E$54), E2517))</f>
        <v>Blank</v>
      </c>
      <c r="R2517" s="198" t="str">
        <f>IF(D2517=0,"Blank",IF(D2517="PHEV",F2517/G2517,F2517*(1-'3 Model Input'!E$54)/G2517))</f>
        <v>Blank</v>
      </c>
      <c r="S2517" s="198" t="str">
        <f>IF(D2517=0,"Blank",IF(D2517="PHEV",MIN(M2517,E2517),MIN(M2517,(E2517*(1-'3 Model Input'!E$54)))))</f>
        <v>Blank</v>
      </c>
      <c r="T2517" s="217" t="str">
        <f t="shared" si="412"/>
        <v>Blank</v>
      </c>
      <c r="U2517" s="89"/>
      <c r="V2517" s="216" t="str">
        <f>IF(D2517=0,"Blank",P2517*'3 Model Input'!E$50)</f>
        <v>Blank</v>
      </c>
      <c r="W2517" s="197" t="str">
        <f t="shared" si="413"/>
        <v>Blank</v>
      </c>
      <c r="X2517" s="197" t="str">
        <f t="shared" si="414"/>
        <v>Blank</v>
      </c>
      <c r="Y2517" s="197" t="str">
        <f t="shared" si="415"/>
        <v>Blank</v>
      </c>
      <c r="Z2517" s="197" t="str">
        <f t="shared" si="416"/>
        <v>Blank</v>
      </c>
      <c r="AA2517" s="223" t="str" cm="1">
        <f t="array" ref="AA2517">_xlfn.IFS(ISTEXT('3 Model Input'!F$70),"Missing",ISTEXT('3 Model Input'!I$70),"Missing",ISNUMBER('3 Model Input'!K$70),'3 Model Input'!K$70*P2517)</f>
        <v>Missing</v>
      </c>
      <c r="AB2517" s="89"/>
      <c r="AC2517" s="227" t="str" cm="1">
        <f t="array" ref="AC2517">IF(D2517=0,"Blank",_xlfn.IFS('3 Model Input'!E$61=1,(V2517*G2517)/T2517,'3 Model Input'!E$61=2,(W2517*G2517)/T2517,'3 Model Input'!E$61=3,(X2517*G2517)/T2517,'3 Model Input'!E$61=4,(Y2517*G2517)/T2517,'3 Model Input'!E$61=5,(Z2517*G2517)/T2517, ISTEXT('3 Model Input'!E$61),"Missing",'3 Model Input'!E$61=6,(AA2517*G2517)/T2517))</f>
        <v>Blank</v>
      </c>
      <c r="AD2517" s="202" t="str">
        <f t="shared" si="417"/>
        <v>Blank</v>
      </c>
      <c r="AE2517" s="202" t="str">
        <f t="shared" si="418"/>
        <v>Blank</v>
      </c>
      <c r="AF2517" s="217" t="str">
        <f t="shared" si="419"/>
        <v>Blank</v>
      </c>
      <c r="AG2517" s="9" t="str" cm="1">
        <f t="array" ref="AG2517">_xlfn.IFS(ISNUMBER(AC2517), "", ISNUMBER(SEARCH("Blank", AC2517)), "", ISERROR(AC2517), "Bad input on tab 3")</f>
        <v/>
      </c>
    </row>
    <row r="2518" spans="2:33" ht="15" customHeight="1" x14ac:dyDescent="0.75">
      <c r="B2518" s="205" t="str">
        <f>'5 Driver Data'!B2518</f>
        <v>2510</v>
      </c>
      <c r="C2518" s="193">
        <f>'5 Driver Data'!C2518</f>
        <v>0</v>
      </c>
      <c r="D2518" s="192">
        <f>'5 Driver Data'!D2518</f>
        <v>0</v>
      </c>
      <c r="E2518" s="191">
        <f>'5 Driver Data'!E2518</f>
        <v>0</v>
      </c>
      <c r="F2518" s="191">
        <f>'5 Driver Data'!F2518</f>
        <v>0</v>
      </c>
      <c r="G2518" s="191">
        <f>'5 Driver Data'!G2518</f>
        <v>0</v>
      </c>
      <c r="H2518" s="191">
        <f>'5 Driver Data'!H2518</f>
        <v>0</v>
      </c>
      <c r="I2518" s="191">
        <f>'5 Driver Data'!I2518</f>
        <v>0</v>
      </c>
      <c r="J2518" s="191">
        <f>'5 Driver Data'!J2518</f>
        <v>0</v>
      </c>
      <c r="K2518" s="206">
        <f>'5 Driver Data'!K2518</f>
        <v>0</v>
      </c>
      <c r="L2518" s="1"/>
      <c r="M2518" s="216" t="str">
        <f>IF(D2518=0,"Blank",'3 Model Input'!E$44*'3 Model Input'!E$45)</f>
        <v>Blank</v>
      </c>
      <c r="N2518" s="197" t="str">
        <f t="shared" si="410"/>
        <v>Blank</v>
      </c>
      <c r="O2518" s="197" t="str">
        <f>IF(D2518=0,"Blank",'3 Model Input'!E$49*(1-'3 Model Input'!E$51))</f>
        <v>Blank</v>
      </c>
      <c r="P2518" s="197" t="str">
        <f t="shared" si="411"/>
        <v>Blank</v>
      </c>
      <c r="Q2518" s="197" t="str">
        <f>IF(D2518=0,"Blank",IF(D2518="BEV",E2518*(1-'3 Model Input'!E$54), E2518))</f>
        <v>Blank</v>
      </c>
      <c r="R2518" s="198" t="str">
        <f>IF(D2518=0,"Blank",IF(D2518="PHEV",F2518/G2518,F2518*(1-'3 Model Input'!E$54)/G2518))</f>
        <v>Blank</v>
      </c>
      <c r="S2518" s="198" t="str">
        <f>IF(D2518=0,"Blank",IF(D2518="PHEV",MIN(M2518,E2518),MIN(M2518,(E2518*(1-'3 Model Input'!E$54)))))</f>
        <v>Blank</v>
      </c>
      <c r="T2518" s="217" t="str">
        <f t="shared" si="412"/>
        <v>Blank</v>
      </c>
      <c r="U2518" s="89"/>
      <c r="V2518" s="216" t="str">
        <f>IF(D2518=0,"Blank",P2518*'3 Model Input'!E$50)</f>
        <v>Blank</v>
      </c>
      <c r="W2518" s="197" t="str">
        <f t="shared" si="413"/>
        <v>Blank</v>
      </c>
      <c r="X2518" s="197" t="str">
        <f t="shared" si="414"/>
        <v>Blank</v>
      </c>
      <c r="Y2518" s="197" t="str">
        <f t="shared" si="415"/>
        <v>Blank</v>
      </c>
      <c r="Z2518" s="197" t="str">
        <f t="shared" si="416"/>
        <v>Blank</v>
      </c>
      <c r="AA2518" s="223" t="str" cm="1">
        <f t="array" ref="AA2518">_xlfn.IFS(ISTEXT('3 Model Input'!F$70),"Missing",ISTEXT('3 Model Input'!I$70),"Missing",ISNUMBER('3 Model Input'!K$70),'3 Model Input'!K$70*P2518)</f>
        <v>Missing</v>
      </c>
      <c r="AB2518" s="89"/>
      <c r="AC2518" s="227" t="str" cm="1">
        <f t="array" ref="AC2518">IF(D2518=0,"Blank",_xlfn.IFS('3 Model Input'!E$61=1,(V2518*G2518)/T2518,'3 Model Input'!E$61=2,(W2518*G2518)/T2518,'3 Model Input'!E$61=3,(X2518*G2518)/T2518,'3 Model Input'!E$61=4,(Y2518*G2518)/T2518,'3 Model Input'!E$61=5,(Z2518*G2518)/T2518, ISTEXT('3 Model Input'!E$61),"Missing",'3 Model Input'!E$61=6,(AA2518*G2518)/T2518))</f>
        <v>Blank</v>
      </c>
      <c r="AD2518" s="202" t="str">
        <f t="shared" si="417"/>
        <v>Blank</v>
      </c>
      <c r="AE2518" s="202" t="str">
        <f t="shared" si="418"/>
        <v>Blank</v>
      </c>
      <c r="AF2518" s="217" t="str">
        <f t="shared" si="419"/>
        <v>Blank</v>
      </c>
      <c r="AG2518" s="9" t="str" cm="1">
        <f t="array" ref="AG2518">_xlfn.IFS(ISNUMBER(AC2518), "", ISNUMBER(SEARCH("Blank", AC2518)), "", ISERROR(AC2518), "Bad input on tab 3")</f>
        <v/>
      </c>
    </row>
    <row r="2519" spans="2:33" ht="15" customHeight="1" x14ac:dyDescent="0.75">
      <c r="B2519" s="205" t="str">
        <f>'5 Driver Data'!B2519</f>
        <v>2511</v>
      </c>
      <c r="C2519" s="193">
        <f>'5 Driver Data'!C2519</f>
        <v>0</v>
      </c>
      <c r="D2519" s="192">
        <f>'5 Driver Data'!D2519</f>
        <v>0</v>
      </c>
      <c r="E2519" s="191">
        <f>'5 Driver Data'!E2519</f>
        <v>0</v>
      </c>
      <c r="F2519" s="191">
        <f>'5 Driver Data'!F2519</f>
        <v>0</v>
      </c>
      <c r="G2519" s="191">
        <f>'5 Driver Data'!G2519</f>
        <v>0</v>
      </c>
      <c r="H2519" s="191">
        <f>'5 Driver Data'!H2519</f>
        <v>0</v>
      </c>
      <c r="I2519" s="191">
        <f>'5 Driver Data'!I2519</f>
        <v>0</v>
      </c>
      <c r="J2519" s="191">
        <f>'5 Driver Data'!J2519</f>
        <v>0</v>
      </c>
      <c r="K2519" s="206">
        <f>'5 Driver Data'!K2519</f>
        <v>0</v>
      </c>
      <c r="L2519" s="1"/>
      <c r="M2519" s="216" t="str">
        <f>IF(D2519=0,"Blank",'3 Model Input'!E$44*'3 Model Input'!E$45)</f>
        <v>Blank</v>
      </c>
      <c r="N2519" s="197" t="str">
        <f t="shared" si="410"/>
        <v>Blank</v>
      </c>
      <c r="O2519" s="197" t="str">
        <f>IF(D2519=0,"Blank",'3 Model Input'!E$49*(1-'3 Model Input'!E$51))</f>
        <v>Blank</v>
      </c>
      <c r="P2519" s="197" t="str">
        <f t="shared" si="411"/>
        <v>Blank</v>
      </c>
      <c r="Q2519" s="197" t="str">
        <f>IF(D2519=0,"Blank",IF(D2519="BEV",E2519*(1-'3 Model Input'!E$54), E2519))</f>
        <v>Blank</v>
      </c>
      <c r="R2519" s="198" t="str">
        <f>IF(D2519=0,"Blank",IF(D2519="PHEV",F2519/G2519,F2519*(1-'3 Model Input'!E$54)/G2519))</f>
        <v>Blank</v>
      </c>
      <c r="S2519" s="198" t="str">
        <f>IF(D2519=0,"Blank",IF(D2519="PHEV",MIN(M2519,E2519),MIN(M2519,(E2519*(1-'3 Model Input'!E$54)))))</f>
        <v>Blank</v>
      </c>
      <c r="T2519" s="217" t="str">
        <f t="shared" si="412"/>
        <v>Blank</v>
      </c>
      <c r="U2519" s="89"/>
      <c r="V2519" s="216" t="str">
        <f>IF(D2519=0,"Blank",P2519*'3 Model Input'!E$50)</f>
        <v>Blank</v>
      </c>
      <c r="W2519" s="197" t="str">
        <f t="shared" si="413"/>
        <v>Blank</v>
      </c>
      <c r="X2519" s="197" t="str">
        <f t="shared" si="414"/>
        <v>Blank</v>
      </c>
      <c r="Y2519" s="197" t="str">
        <f t="shared" si="415"/>
        <v>Blank</v>
      </c>
      <c r="Z2519" s="197" t="str">
        <f t="shared" si="416"/>
        <v>Blank</v>
      </c>
      <c r="AA2519" s="223" t="str" cm="1">
        <f t="array" ref="AA2519">_xlfn.IFS(ISTEXT('3 Model Input'!F$70),"Missing",ISTEXT('3 Model Input'!I$70),"Missing",ISNUMBER('3 Model Input'!K$70),'3 Model Input'!K$70*P2519)</f>
        <v>Missing</v>
      </c>
      <c r="AB2519" s="89"/>
      <c r="AC2519" s="227" t="str" cm="1">
        <f t="array" ref="AC2519">IF(D2519=0,"Blank",_xlfn.IFS('3 Model Input'!E$61=1,(V2519*G2519)/T2519,'3 Model Input'!E$61=2,(W2519*G2519)/T2519,'3 Model Input'!E$61=3,(X2519*G2519)/T2519,'3 Model Input'!E$61=4,(Y2519*G2519)/T2519,'3 Model Input'!E$61=5,(Z2519*G2519)/T2519, ISTEXT('3 Model Input'!E$61),"Missing",'3 Model Input'!E$61=6,(AA2519*G2519)/T2519))</f>
        <v>Blank</v>
      </c>
      <c r="AD2519" s="202" t="str">
        <f t="shared" si="417"/>
        <v>Blank</v>
      </c>
      <c r="AE2519" s="202" t="str">
        <f t="shared" si="418"/>
        <v>Blank</v>
      </c>
      <c r="AF2519" s="217" t="str">
        <f t="shared" si="419"/>
        <v>Blank</v>
      </c>
      <c r="AG2519" s="9" t="str" cm="1">
        <f t="array" ref="AG2519">_xlfn.IFS(ISNUMBER(AC2519), "", ISNUMBER(SEARCH("Blank", AC2519)), "", ISERROR(AC2519), "Bad input on tab 3")</f>
        <v/>
      </c>
    </row>
    <row r="2520" spans="2:33" ht="15" customHeight="1" x14ac:dyDescent="0.75">
      <c r="B2520" s="205" t="str">
        <f>'5 Driver Data'!B2520</f>
        <v>2512</v>
      </c>
      <c r="C2520" s="193">
        <f>'5 Driver Data'!C2520</f>
        <v>0</v>
      </c>
      <c r="D2520" s="192">
        <f>'5 Driver Data'!D2520</f>
        <v>0</v>
      </c>
      <c r="E2520" s="191">
        <f>'5 Driver Data'!E2520</f>
        <v>0</v>
      </c>
      <c r="F2520" s="191">
        <f>'5 Driver Data'!F2520</f>
        <v>0</v>
      </c>
      <c r="G2520" s="191">
        <f>'5 Driver Data'!G2520</f>
        <v>0</v>
      </c>
      <c r="H2520" s="191">
        <f>'5 Driver Data'!H2520</f>
        <v>0</v>
      </c>
      <c r="I2520" s="191">
        <f>'5 Driver Data'!I2520</f>
        <v>0</v>
      </c>
      <c r="J2520" s="191">
        <f>'5 Driver Data'!J2520</f>
        <v>0</v>
      </c>
      <c r="K2520" s="206">
        <f>'5 Driver Data'!K2520</f>
        <v>0</v>
      </c>
      <c r="L2520" s="1"/>
      <c r="M2520" s="216" t="str">
        <f>IF(D2520=0,"Blank",'3 Model Input'!E$44*'3 Model Input'!E$45)</f>
        <v>Blank</v>
      </c>
      <c r="N2520" s="197" t="str">
        <f t="shared" si="410"/>
        <v>Blank</v>
      </c>
      <c r="O2520" s="197" t="str">
        <f>IF(D2520=0,"Blank",'3 Model Input'!E$49*(1-'3 Model Input'!E$51))</f>
        <v>Blank</v>
      </c>
      <c r="P2520" s="197" t="str">
        <f t="shared" si="411"/>
        <v>Blank</v>
      </c>
      <c r="Q2520" s="197" t="str">
        <f>IF(D2520=0,"Blank",IF(D2520="BEV",E2520*(1-'3 Model Input'!E$54), E2520))</f>
        <v>Blank</v>
      </c>
      <c r="R2520" s="198" t="str">
        <f>IF(D2520=0,"Blank",IF(D2520="PHEV",F2520/G2520,F2520*(1-'3 Model Input'!E$54)/G2520))</f>
        <v>Blank</v>
      </c>
      <c r="S2520" s="198" t="str">
        <f>IF(D2520=0,"Blank",IF(D2520="PHEV",MIN(M2520,E2520),MIN(M2520,(E2520*(1-'3 Model Input'!E$54)))))</f>
        <v>Blank</v>
      </c>
      <c r="T2520" s="217" t="str">
        <f t="shared" si="412"/>
        <v>Blank</v>
      </c>
      <c r="U2520" s="89"/>
      <c r="V2520" s="216" t="str">
        <f>IF(D2520=0,"Blank",P2520*'3 Model Input'!E$50)</f>
        <v>Blank</v>
      </c>
      <c r="W2520" s="197" t="str">
        <f t="shared" si="413"/>
        <v>Blank</v>
      </c>
      <c r="X2520" s="197" t="str">
        <f t="shared" si="414"/>
        <v>Blank</v>
      </c>
      <c r="Y2520" s="197" t="str">
        <f t="shared" si="415"/>
        <v>Blank</v>
      </c>
      <c r="Z2520" s="197" t="str">
        <f t="shared" si="416"/>
        <v>Blank</v>
      </c>
      <c r="AA2520" s="223" t="str" cm="1">
        <f t="array" ref="AA2520">_xlfn.IFS(ISTEXT('3 Model Input'!F$70),"Missing",ISTEXT('3 Model Input'!I$70),"Missing",ISNUMBER('3 Model Input'!K$70),'3 Model Input'!K$70*P2520)</f>
        <v>Missing</v>
      </c>
      <c r="AB2520" s="89"/>
      <c r="AC2520" s="227" t="str" cm="1">
        <f t="array" ref="AC2520">IF(D2520=0,"Blank",_xlfn.IFS('3 Model Input'!E$61=1,(V2520*G2520)/T2520,'3 Model Input'!E$61=2,(W2520*G2520)/T2520,'3 Model Input'!E$61=3,(X2520*G2520)/T2520,'3 Model Input'!E$61=4,(Y2520*G2520)/T2520,'3 Model Input'!E$61=5,(Z2520*G2520)/T2520, ISTEXT('3 Model Input'!E$61),"Missing",'3 Model Input'!E$61=6,(AA2520*G2520)/T2520))</f>
        <v>Blank</v>
      </c>
      <c r="AD2520" s="202" t="str">
        <f t="shared" si="417"/>
        <v>Blank</v>
      </c>
      <c r="AE2520" s="202" t="str">
        <f t="shared" si="418"/>
        <v>Blank</v>
      </c>
      <c r="AF2520" s="217" t="str">
        <f t="shared" si="419"/>
        <v>Blank</v>
      </c>
      <c r="AG2520" s="9" t="str" cm="1">
        <f t="array" ref="AG2520">_xlfn.IFS(ISNUMBER(AC2520), "", ISNUMBER(SEARCH("Blank", AC2520)), "", ISERROR(AC2520), "Bad input on tab 3")</f>
        <v/>
      </c>
    </row>
    <row r="2521" spans="2:33" ht="15" customHeight="1" x14ac:dyDescent="0.75">
      <c r="B2521" s="205" t="str">
        <f>'5 Driver Data'!B2521</f>
        <v>2513</v>
      </c>
      <c r="C2521" s="193">
        <f>'5 Driver Data'!C2521</f>
        <v>0</v>
      </c>
      <c r="D2521" s="192">
        <f>'5 Driver Data'!D2521</f>
        <v>0</v>
      </c>
      <c r="E2521" s="191">
        <f>'5 Driver Data'!E2521</f>
        <v>0</v>
      </c>
      <c r="F2521" s="191">
        <f>'5 Driver Data'!F2521</f>
        <v>0</v>
      </c>
      <c r="G2521" s="191">
        <f>'5 Driver Data'!G2521</f>
        <v>0</v>
      </c>
      <c r="H2521" s="191">
        <f>'5 Driver Data'!H2521</f>
        <v>0</v>
      </c>
      <c r="I2521" s="191">
        <f>'5 Driver Data'!I2521</f>
        <v>0</v>
      </c>
      <c r="J2521" s="191">
        <f>'5 Driver Data'!J2521</f>
        <v>0</v>
      </c>
      <c r="K2521" s="206">
        <f>'5 Driver Data'!K2521</f>
        <v>0</v>
      </c>
      <c r="L2521" s="1"/>
      <c r="M2521" s="216" t="str">
        <f>IF(D2521=0,"Blank",'3 Model Input'!E$44*'3 Model Input'!E$45)</f>
        <v>Blank</v>
      </c>
      <c r="N2521" s="197" t="str">
        <f t="shared" si="410"/>
        <v>Blank</v>
      </c>
      <c r="O2521" s="197" t="str">
        <f>IF(D2521=0,"Blank",'3 Model Input'!E$49*(1-'3 Model Input'!E$51))</f>
        <v>Blank</v>
      </c>
      <c r="P2521" s="197" t="str">
        <f t="shared" si="411"/>
        <v>Blank</v>
      </c>
      <c r="Q2521" s="197" t="str">
        <f>IF(D2521=0,"Blank",IF(D2521="BEV",E2521*(1-'3 Model Input'!E$54), E2521))</f>
        <v>Blank</v>
      </c>
      <c r="R2521" s="198" t="str">
        <f>IF(D2521=0,"Blank",IF(D2521="PHEV",F2521/G2521,F2521*(1-'3 Model Input'!E$54)/G2521))</f>
        <v>Blank</v>
      </c>
      <c r="S2521" s="198" t="str">
        <f>IF(D2521=0,"Blank",IF(D2521="PHEV",MIN(M2521,E2521),MIN(M2521,(E2521*(1-'3 Model Input'!E$54)))))</f>
        <v>Blank</v>
      </c>
      <c r="T2521" s="217" t="str">
        <f t="shared" si="412"/>
        <v>Blank</v>
      </c>
      <c r="U2521" s="89"/>
      <c r="V2521" s="216" t="str">
        <f>IF(D2521=0,"Blank",P2521*'3 Model Input'!E$50)</f>
        <v>Blank</v>
      </c>
      <c r="W2521" s="197" t="str">
        <f t="shared" si="413"/>
        <v>Blank</v>
      </c>
      <c r="X2521" s="197" t="str">
        <f t="shared" si="414"/>
        <v>Blank</v>
      </c>
      <c r="Y2521" s="197" t="str">
        <f t="shared" si="415"/>
        <v>Blank</v>
      </c>
      <c r="Z2521" s="197" t="str">
        <f t="shared" si="416"/>
        <v>Blank</v>
      </c>
      <c r="AA2521" s="223" t="str" cm="1">
        <f t="array" ref="AA2521">_xlfn.IFS(ISTEXT('3 Model Input'!F$70),"Missing",ISTEXT('3 Model Input'!I$70),"Missing",ISNUMBER('3 Model Input'!K$70),'3 Model Input'!K$70*P2521)</f>
        <v>Missing</v>
      </c>
      <c r="AB2521" s="89"/>
      <c r="AC2521" s="227" t="str" cm="1">
        <f t="array" ref="AC2521">IF(D2521=0,"Blank",_xlfn.IFS('3 Model Input'!E$61=1,(V2521*G2521)/T2521,'3 Model Input'!E$61=2,(W2521*G2521)/T2521,'3 Model Input'!E$61=3,(X2521*G2521)/T2521,'3 Model Input'!E$61=4,(Y2521*G2521)/T2521,'3 Model Input'!E$61=5,(Z2521*G2521)/T2521, ISTEXT('3 Model Input'!E$61),"Missing",'3 Model Input'!E$61=6,(AA2521*G2521)/T2521))</f>
        <v>Blank</v>
      </c>
      <c r="AD2521" s="202" t="str">
        <f t="shared" si="417"/>
        <v>Blank</v>
      </c>
      <c r="AE2521" s="202" t="str">
        <f t="shared" si="418"/>
        <v>Blank</v>
      </c>
      <c r="AF2521" s="217" t="str">
        <f t="shared" si="419"/>
        <v>Blank</v>
      </c>
      <c r="AG2521" s="9" t="str" cm="1">
        <f t="array" ref="AG2521">_xlfn.IFS(ISNUMBER(AC2521), "", ISNUMBER(SEARCH("Blank", AC2521)), "", ISERROR(AC2521), "Bad input on tab 3")</f>
        <v/>
      </c>
    </row>
    <row r="2522" spans="2:33" ht="15" customHeight="1" x14ac:dyDescent="0.75">
      <c r="B2522" s="205" t="str">
        <f>'5 Driver Data'!B2522</f>
        <v>2514</v>
      </c>
      <c r="C2522" s="193">
        <f>'5 Driver Data'!C2522</f>
        <v>0</v>
      </c>
      <c r="D2522" s="192">
        <f>'5 Driver Data'!D2522</f>
        <v>0</v>
      </c>
      <c r="E2522" s="191">
        <f>'5 Driver Data'!E2522</f>
        <v>0</v>
      </c>
      <c r="F2522" s="191">
        <f>'5 Driver Data'!F2522</f>
        <v>0</v>
      </c>
      <c r="G2522" s="191">
        <f>'5 Driver Data'!G2522</f>
        <v>0</v>
      </c>
      <c r="H2522" s="191">
        <f>'5 Driver Data'!H2522</f>
        <v>0</v>
      </c>
      <c r="I2522" s="191">
        <f>'5 Driver Data'!I2522</f>
        <v>0</v>
      </c>
      <c r="J2522" s="191">
        <f>'5 Driver Data'!J2522</f>
        <v>0</v>
      </c>
      <c r="K2522" s="206">
        <f>'5 Driver Data'!K2522</f>
        <v>0</v>
      </c>
      <c r="L2522" s="1"/>
      <c r="M2522" s="216" t="str">
        <f>IF(D2522=0,"Blank",'3 Model Input'!E$44*'3 Model Input'!E$45)</f>
        <v>Blank</v>
      </c>
      <c r="N2522" s="197" t="str">
        <f t="shared" si="410"/>
        <v>Blank</v>
      </c>
      <c r="O2522" s="197" t="str">
        <f>IF(D2522=0,"Blank",'3 Model Input'!E$49*(1-'3 Model Input'!E$51))</f>
        <v>Blank</v>
      </c>
      <c r="P2522" s="197" t="str">
        <f t="shared" si="411"/>
        <v>Blank</v>
      </c>
      <c r="Q2522" s="197" t="str">
        <f>IF(D2522=0,"Blank",IF(D2522="BEV",E2522*(1-'3 Model Input'!E$54), E2522))</f>
        <v>Blank</v>
      </c>
      <c r="R2522" s="198" t="str">
        <f>IF(D2522=0,"Blank",IF(D2522="PHEV",F2522/G2522,F2522*(1-'3 Model Input'!E$54)/G2522))</f>
        <v>Blank</v>
      </c>
      <c r="S2522" s="198" t="str">
        <f>IF(D2522=0,"Blank",IF(D2522="PHEV",MIN(M2522,E2522),MIN(M2522,(E2522*(1-'3 Model Input'!E$54)))))</f>
        <v>Blank</v>
      </c>
      <c r="T2522" s="217" t="str">
        <f t="shared" si="412"/>
        <v>Blank</v>
      </c>
      <c r="U2522" s="89"/>
      <c r="V2522" s="216" t="str">
        <f>IF(D2522=0,"Blank",P2522*'3 Model Input'!E$50)</f>
        <v>Blank</v>
      </c>
      <c r="W2522" s="197" t="str">
        <f t="shared" si="413"/>
        <v>Blank</v>
      </c>
      <c r="X2522" s="197" t="str">
        <f t="shared" si="414"/>
        <v>Blank</v>
      </c>
      <c r="Y2522" s="197" t="str">
        <f t="shared" si="415"/>
        <v>Blank</v>
      </c>
      <c r="Z2522" s="197" t="str">
        <f t="shared" si="416"/>
        <v>Blank</v>
      </c>
      <c r="AA2522" s="223" t="str" cm="1">
        <f t="array" ref="AA2522">_xlfn.IFS(ISTEXT('3 Model Input'!F$70),"Missing",ISTEXT('3 Model Input'!I$70),"Missing",ISNUMBER('3 Model Input'!K$70),'3 Model Input'!K$70*P2522)</f>
        <v>Missing</v>
      </c>
      <c r="AB2522" s="89"/>
      <c r="AC2522" s="227" t="str" cm="1">
        <f t="array" ref="AC2522">IF(D2522=0,"Blank",_xlfn.IFS('3 Model Input'!E$61=1,(V2522*G2522)/T2522,'3 Model Input'!E$61=2,(W2522*G2522)/T2522,'3 Model Input'!E$61=3,(X2522*G2522)/T2522,'3 Model Input'!E$61=4,(Y2522*G2522)/T2522,'3 Model Input'!E$61=5,(Z2522*G2522)/T2522, ISTEXT('3 Model Input'!E$61),"Missing",'3 Model Input'!E$61=6,(AA2522*G2522)/T2522))</f>
        <v>Blank</v>
      </c>
      <c r="AD2522" s="202" t="str">
        <f t="shared" si="417"/>
        <v>Blank</v>
      </c>
      <c r="AE2522" s="202" t="str">
        <f t="shared" si="418"/>
        <v>Blank</v>
      </c>
      <c r="AF2522" s="217" t="str">
        <f t="shared" si="419"/>
        <v>Blank</v>
      </c>
      <c r="AG2522" s="9" t="str" cm="1">
        <f t="array" ref="AG2522">_xlfn.IFS(ISNUMBER(AC2522), "", ISNUMBER(SEARCH("Blank", AC2522)), "", ISERROR(AC2522), "Bad input on tab 3")</f>
        <v/>
      </c>
    </row>
    <row r="2523" spans="2:33" ht="15" customHeight="1" x14ac:dyDescent="0.75">
      <c r="B2523" s="205" t="str">
        <f>'5 Driver Data'!B2523</f>
        <v>2515</v>
      </c>
      <c r="C2523" s="193">
        <f>'5 Driver Data'!C2523</f>
        <v>0</v>
      </c>
      <c r="D2523" s="192">
        <f>'5 Driver Data'!D2523</f>
        <v>0</v>
      </c>
      <c r="E2523" s="191">
        <f>'5 Driver Data'!E2523</f>
        <v>0</v>
      </c>
      <c r="F2523" s="191">
        <f>'5 Driver Data'!F2523</f>
        <v>0</v>
      </c>
      <c r="G2523" s="191">
        <f>'5 Driver Data'!G2523</f>
        <v>0</v>
      </c>
      <c r="H2523" s="191">
        <f>'5 Driver Data'!H2523</f>
        <v>0</v>
      </c>
      <c r="I2523" s="191">
        <f>'5 Driver Data'!I2523</f>
        <v>0</v>
      </c>
      <c r="J2523" s="191">
        <f>'5 Driver Data'!J2523</f>
        <v>0</v>
      </c>
      <c r="K2523" s="206">
        <f>'5 Driver Data'!K2523</f>
        <v>0</v>
      </c>
      <c r="L2523" s="1"/>
      <c r="M2523" s="216" t="str">
        <f>IF(D2523=0,"Blank",'3 Model Input'!E$44*'3 Model Input'!E$45)</f>
        <v>Blank</v>
      </c>
      <c r="N2523" s="197" t="str">
        <f t="shared" si="410"/>
        <v>Blank</v>
      </c>
      <c r="O2523" s="197" t="str">
        <f>IF(D2523=0,"Blank",'3 Model Input'!E$49*(1-'3 Model Input'!E$51))</f>
        <v>Blank</v>
      </c>
      <c r="P2523" s="197" t="str">
        <f t="shared" si="411"/>
        <v>Blank</v>
      </c>
      <c r="Q2523" s="197" t="str">
        <f>IF(D2523=0,"Blank",IF(D2523="BEV",E2523*(1-'3 Model Input'!E$54), E2523))</f>
        <v>Blank</v>
      </c>
      <c r="R2523" s="198" t="str">
        <f>IF(D2523=0,"Blank",IF(D2523="PHEV",F2523/G2523,F2523*(1-'3 Model Input'!E$54)/G2523))</f>
        <v>Blank</v>
      </c>
      <c r="S2523" s="198" t="str">
        <f>IF(D2523=0,"Blank",IF(D2523="PHEV",MIN(M2523,E2523),MIN(M2523,(E2523*(1-'3 Model Input'!E$54)))))</f>
        <v>Blank</v>
      </c>
      <c r="T2523" s="217" t="str">
        <f t="shared" si="412"/>
        <v>Blank</v>
      </c>
      <c r="U2523" s="89"/>
      <c r="V2523" s="216" t="str">
        <f>IF(D2523=0,"Blank",P2523*'3 Model Input'!E$50)</f>
        <v>Blank</v>
      </c>
      <c r="W2523" s="197" t="str">
        <f t="shared" si="413"/>
        <v>Blank</v>
      </c>
      <c r="X2523" s="197" t="str">
        <f t="shared" si="414"/>
        <v>Blank</v>
      </c>
      <c r="Y2523" s="197" t="str">
        <f t="shared" si="415"/>
        <v>Blank</v>
      </c>
      <c r="Z2523" s="197" t="str">
        <f t="shared" si="416"/>
        <v>Blank</v>
      </c>
      <c r="AA2523" s="223" t="str" cm="1">
        <f t="array" ref="AA2523">_xlfn.IFS(ISTEXT('3 Model Input'!F$70),"Missing",ISTEXT('3 Model Input'!I$70),"Missing",ISNUMBER('3 Model Input'!K$70),'3 Model Input'!K$70*P2523)</f>
        <v>Missing</v>
      </c>
      <c r="AB2523" s="89"/>
      <c r="AC2523" s="227" t="str" cm="1">
        <f t="array" ref="AC2523">IF(D2523=0,"Blank",_xlfn.IFS('3 Model Input'!E$61=1,(V2523*G2523)/T2523,'3 Model Input'!E$61=2,(W2523*G2523)/T2523,'3 Model Input'!E$61=3,(X2523*G2523)/T2523,'3 Model Input'!E$61=4,(Y2523*G2523)/T2523,'3 Model Input'!E$61=5,(Z2523*G2523)/T2523, ISTEXT('3 Model Input'!E$61),"Missing",'3 Model Input'!E$61=6,(AA2523*G2523)/T2523))</f>
        <v>Blank</v>
      </c>
      <c r="AD2523" s="202" t="str">
        <f t="shared" si="417"/>
        <v>Blank</v>
      </c>
      <c r="AE2523" s="202" t="str">
        <f t="shared" si="418"/>
        <v>Blank</v>
      </c>
      <c r="AF2523" s="217" t="str">
        <f t="shared" si="419"/>
        <v>Blank</v>
      </c>
      <c r="AG2523" s="9" t="str" cm="1">
        <f t="array" ref="AG2523">_xlfn.IFS(ISNUMBER(AC2523), "", ISNUMBER(SEARCH("Blank", AC2523)), "", ISERROR(AC2523), "Bad input on tab 3")</f>
        <v/>
      </c>
    </row>
    <row r="2524" spans="2:33" ht="15" customHeight="1" x14ac:dyDescent="0.75">
      <c r="B2524" s="205" t="str">
        <f>'5 Driver Data'!B2524</f>
        <v>2516</v>
      </c>
      <c r="C2524" s="193">
        <f>'5 Driver Data'!C2524</f>
        <v>0</v>
      </c>
      <c r="D2524" s="192">
        <f>'5 Driver Data'!D2524</f>
        <v>0</v>
      </c>
      <c r="E2524" s="191">
        <f>'5 Driver Data'!E2524</f>
        <v>0</v>
      </c>
      <c r="F2524" s="191">
        <f>'5 Driver Data'!F2524</f>
        <v>0</v>
      </c>
      <c r="G2524" s="191">
        <f>'5 Driver Data'!G2524</f>
        <v>0</v>
      </c>
      <c r="H2524" s="191">
        <f>'5 Driver Data'!H2524</f>
        <v>0</v>
      </c>
      <c r="I2524" s="191">
        <f>'5 Driver Data'!I2524</f>
        <v>0</v>
      </c>
      <c r="J2524" s="191">
        <f>'5 Driver Data'!J2524</f>
        <v>0</v>
      </c>
      <c r="K2524" s="206">
        <f>'5 Driver Data'!K2524</f>
        <v>0</v>
      </c>
      <c r="L2524" s="1"/>
      <c r="M2524" s="216" t="str">
        <f>IF(D2524=0,"Blank",'3 Model Input'!E$44*'3 Model Input'!E$45)</f>
        <v>Blank</v>
      </c>
      <c r="N2524" s="197" t="str">
        <f t="shared" si="410"/>
        <v>Blank</v>
      </c>
      <c r="O2524" s="197" t="str">
        <f>IF(D2524=0,"Blank",'3 Model Input'!E$49*(1-'3 Model Input'!E$51))</f>
        <v>Blank</v>
      </c>
      <c r="P2524" s="197" t="str">
        <f t="shared" si="411"/>
        <v>Blank</v>
      </c>
      <c r="Q2524" s="197" t="str">
        <f>IF(D2524=0,"Blank",IF(D2524="BEV",E2524*(1-'3 Model Input'!E$54), E2524))</f>
        <v>Blank</v>
      </c>
      <c r="R2524" s="198" t="str">
        <f>IF(D2524=0,"Blank",IF(D2524="PHEV",F2524/G2524,F2524*(1-'3 Model Input'!E$54)/G2524))</f>
        <v>Blank</v>
      </c>
      <c r="S2524" s="198" t="str">
        <f>IF(D2524=0,"Blank",IF(D2524="PHEV",MIN(M2524,E2524),MIN(M2524,(E2524*(1-'3 Model Input'!E$54)))))</f>
        <v>Blank</v>
      </c>
      <c r="T2524" s="217" t="str">
        <f t="shared" si="412"/>
        <v>Blank</v>
      </c>
      <c r="U2524" s="89"/>
      <c r="V2524" s="216" t="str">
        <f>IF(D2524=0,"Blank",P2524*'3 Model Input'!E$50)</f>
        <v>Blank</v>
      </c>
      <c r="W2524" s="197" t="str">
        <f t="shared" si="413"/>
        <v>Blank</v>
      </c>
      <c r="X2524" s="197" t="str">
        <f t="shared" si="414"/>
        <v>Blank</v>
      </c>
      <c r="Y2524" s="197" t="str">
        <f t="shared" si="415"/>
        <v>Blank</v>
      </c>
      <c r="Z2524" s="197" t="str">
        <f t="shared" si="416"/>
        <v>Blank</v>
      </c>
      <c r="AA2524" s="223" t="str" cm="1">
        <f t="array" ref="AA2524">_xlfn.IFS(ISTEXT('3 Model Input'!F$70),"Missing",ISTEXT('3 Model Input'!I$70),"Missing",ISNUMBER('3 Model Input'!K$70),'3 Model Input'!K$70*P2524)</f>
        <v>Missing</v>
      </c>
      <c r="AB2524" s="89"/>
      <c r="AC2524" s="227" t="str" cm="1">
        <f t="array" ref="AC2524">IF(D2524=0,"Blank",_xlfn.IFS('3 Model Input'!E$61=1,(V2524*G2524)/T2524,'3 Model Input'!E$61=2,(W2524*G2524)/T2524,'3 Model Input'!E$61=3,(X2524*G2524)/T2524,'3 Model Input'!E$61=4,(Y2524*G2524)/T2524,'3 Model Input'!E$61=5,(Z2524*G2524)/T2524, ISTEXT('3 Model Input'!E$61),"Missing",'3 Model Input'!E$61=6,(AA2524*G2524)/T2524))</f>
        <v>Blank</v>
      </c>
      <c r="AD2524" s="202" t="str">
        <f t="shared" si="417"/>
        <v>Blank</v>
      </c>
      <c r="AE2524" s="202" t="str">
        <f t="shared" si="418"/>
        <v>Blank</v>
      </c>
      <c r="AF2524" s="217" t="str">
        <f t="shared" si="419"/>
        <v>Blank</v>
      </c>
      <c r="AG2524" s="9" t="str" cm="1">
        <f t="array" ref="AG2524">_xlfn.IFS(ISNUMBER(AC2524), "", ISNUMBER(SEARCH("Blank", AC2524)), "", ISERROR(AC2524), "Bad input on tab 3")</f>
        <v/>
      </c>
    </row>
    <row r="2525" spans="2:33" ht="15" customHeight="1" x14ac:dyDescent="0.75">
      <c r="B2525" s="205" t="str">
        <f>'5 Driver Data'!B2525</f>
        <v>2517</v>
      </c>
      <c r="C2525" s="193">
        <f>'5 Driver Data'!C2525</f>
        <v>0</v>
      </c>
      <c r="D2525" s="192">
        <f>'5 Driver Data'!D2525</f>
        <v>0</v>
      </c>
      <c r="E2525" s="191">
        <f>'5 Driver Data'!E2525</f>
        <v>0</v>
      </c>
      <c r="F2525" s="191">
        <f>'5 Driver Data'!F2525</f>
        <v>0</v>
      </c>
      <c r="G2525" s="191">
        <f>'5 Driver Data'!G2525</f>
        <v>0</v>
      </c>
      <c r="H2525" s="191">
        <f>'5 Driver Data'!H2525</f>
        <v>0</v>
      </c>
      <c r="I2525" s="191">
        <f>'5 Driver Data'!I2525</f>
        <v>0</v>
      </c>
      <c r="J2525" s="191">
        <f>'5 Driver Data'!J2525</f>
        <v>0</v>
      </c>
      <c r="K2525" s="206">
        <f>'5 Driver Data'!K2525</f>
        <v>0</v>
      </c>
      <c r="L2525" s="1"/>
      <c r="M2525" s="216" t="str">
        <f>IF(D2525=0,"Blank",'3 Model Input'!E$44*'3 Model Input'!E$45)</f>
        <v>Blank</v>
      </c>
      <c r="N2525" s="197" t="str">
        <f t="shared" si="410"/>
        <v>Blank</v>
      </c>
      <c r="O2525" s="197" t="str">
        <f>IF(D2525=0,"Blank",'3 Model Input'!E$49*(1-'3 Model Input'!E$51))</f>
        <v>Blank</v>
      </c>
      <c r="P2525" s="197" t="str">
        <f t="shared" si="411"/>
        <v>Blank</v>
      </c>
      <c r="Q2525" s="197" t="str">
        <f>IF(D2525=0,"Blank",IF(D2525="BEV",E2525*(1-'3 Model Input'!E$54), E2525))</f>
        <v>Blank</v>
      </c>
      <c r="R2525" s="198" t="str">
        <f>IF(D2525=0,"Blank",IF(D2525="PHEV",F2525/G2525,F2525*(1-'3 Model Input'!E$54)/G2525))</f>
        <v>Blank</v>
      </c>
      <c r="S2525" s="198" t="str">
        <f>IF(D2525=0,"Blank",IF(D2525="PHEV",MIN(M2525,E2525),MIN(M2525,(E2525*(1-'3 Model Input'!E$54)))))</f>
        <v>Blank</v>
      </c>
      <c r="T2525" s="217" t="str">
        <f t="shared" si="412"/>
        <v>Blank</v>
      </c>
      <c r="U2525" s="89"/>
      <c r="V2525" s="216" t="str">
        <f>IF(D2525=0,"Blank",P2525*'3 Model Input'!E$50)</f>
        <v>Blank</v>
      </c>
      <c r="W2525" s="197" t="str">
        <f t="shared" si="413"/>
        <v>Blank</v>
      </c>
      <c r="X2525" s="197" t="str">
        <f t="shared" si="414"/>
        <v>Blank</v>
      </c>
      <c r="Y2525" s="197" t="str">
        <f t="shared" si="415"/>
        <v>Blank</v>
      </c>
      <c r="Z2525" s="197" t="str">
        <f t="shared" si="416"/>
        <v>Blank</v>
      </c>
      <c r="AA2525" s="223" t="str" cm="1">
        <f t="array" ref="AA2525">_xlfn.IFS(ISTEXT('3 Model Input'!F$70),"Missing",ISTEXT('3 Model Input'!I$70),"Missing",ISNUMBER('3 Model Input'!K$70),'3 Model Input'!K$70*P2525)</f>
        <v>Missing</v>
      </c>
      <c r="AB2525" s="89"/>
      <c r="AC2525" s="227" t="str" cm="1">
        <f t="array" ref="AC2525">IF(D2525=0,"Blank",_xlfn.IFS('3 Model Input'!E$61=1,(V2525*G2525)/T2525,'3 Model Input'!E$61=2,(W2525*G2525)/T2525,'3 Model Input'!E$61=3,(X2525*G2525)/T2525,'3 Model Input'!E$61=4,(Y2525*G2525)/T2525,'3 Model Input'!E$61=5,(Z2525*G2525)/T2525, ISTEXT('3 Model Input'!E$61),"Missing",'3 Model Input'!E$61=6,(AA2525*G2525)/T2525))</f>
        <v>Blank</v>
      </c>
      <c r="AD2525" s="202" t="str">
        <f t="shared" si="417"/>
        <v>Blank</v>
      </c>
      <c r="AE2525" s="202" t="str">
        <f t="shared" si="418"/>
        <v>Blank</v>
      </c>
      <c r="AF2525" s="217" t="str">
        <f t="shared" si="419"/>
        <v>Blank</v>
      </c>
      <c r="AG2525" s="9" t="str" cm="1">
        <f t="array" ref="AG2525">_xlfn.IFS(ISNUMBER(AC2525), "", ISNUMBER(SEARCH("Blank", AC2525)), "", ISERROR(AC2525), "Bad input on tab 3")</f>
        <v/>
      </c>
    </row>
    <row r="2526" spans="2:33" ht="15" customHeight="1" x14ac:dyDescent="0.75">
      <c r="B2526" s="205" t="str">
        <f>'5 Driver Data'!B2526</f>
        <v>2518</v>
      </c>
      <c r="C2526" s="193">
        <f>'5 Driver Data'!C2526</f>
        <v>0</v>
      </c>
      <c r="D2526" s="192">
        <f>'5 Driver Data'!D2526</f>
        <v>0</v>
      </c>
      <c r="E2526" s="191">
        <f>'5 Driver Data'!E2526</f>
        <v>0</v>
      </c>
      <c r="F2526" s="191">
        <f>'5 Driver Data'!F2526</f>
        <v>0</v>
      </c>
      <c r="G2526" s="191">
        <f>'5 Driver Data'!G2526</f>
        <v>0</v>
      </c>
      <c r="H2526" s="191">
        <f>'5 Driver Data'!H2526</f>
        <v>0</v>
      </c>
      <c r="I2526" s="191">
        <f>'5 Driver Data'!I2526</f>
        <v>0</v>
      </c>
      <c r="J2526" s="191">
        <f>'5 Driver Data'!J2526</f>
        <v>0</v>
      </c>
      <c r="K2526" s="206">
        <f>'5 Driver Data'!K2526</f>
        <v>0</v>
      </c>
      <c r="L2526" s="1"/>
      <c r="M2526" s="216" t="str">
        <f>IF(D2526=0,"Blank",'3 Model Input'!E$44*'3 Model Input'!E$45)</f>
        <v>Blank</v>
      </c>
      <c r="N2526" s="197" t="str">
        <f t="shared" si="410"/>
        <v>Blank</v>
      </c>
      <c r="O2526" s="197" t="str">
        <f>IF(D2526=0,"Blank",'3 Model Input'!E$49*(1-'3 Model Input'!E$51))</f>
        <v>Blank</v>
      </c>
      <c r="P2526" s="197" t="str">
        <f t="shared" si="411"/>
        <v>Blank</v>
      </c>
      <c r="Q2526" s="197" t="str">
        <f>IF(D2526=0,"Blank",IF(D2526="BEV",E2526*(1-'3 Model Input'!E$54), E2526))</f>
        <v>Blank</v>
      </c>
      <c r="R2526" s="198" t="str">
        <f>IF(D2526=0,"Blank",IF(D2526="PHEV",F2526/G2526,F2526*(1-'3 Model Input'!E$54)/G2526))</f>
        <v>Blank</v>
      </c>
      <c r="S2526" s="198" t="str">
        <f>IF(D2526=0,"Blank",IF(D2526="PHEV",MIN(M2526,E2526),MIN(M2526,(E2526*(1-'3 Model Input'!E$54)))))</f>
        <v>Blank</v>
      </c>
      <c r="T2526" s="217" t="str">
        <f t="shared" si="412"/>
        <v>Blank</v>
      </c>
      <c r="U2526" s="89"/>
      <c r="V2526" s="216" t="str">
        <f>IF(D2526=0,"Blank",P2526*'3 Model Input'!E$50)</f>
        <v>Blank</v>
      </c>
      <c r="W2526" s="197" t="str">
        <f t="shared" si="413"/>
        <v>Blank</v>
      </c>
      <c r="X2526" s="197" t="str">
        <f t="shared" si="414"/>
        <v>Blank</v>
      </c>
      <c r="Y2526" s="197" t="str">
        <f t="shared" si="415"/>
        <v>Blank</v>
      </c>
      <c r="Z2526" s="197" t="str">
        <f t="shared" si="416"/>
        <v>Blank</v>
      </c>
      <c r="AA2526" s="223" t="str" cm="1">
        <f t="array" ref="AA2526">_xlfn.IFS(ISTEXT('3 Model Input'!F$70),"Missing",ISTEXT('3 Model Input'!I$70),"Missing",ISNUMBER('3 Model Input'!K$70),'3 Model Input'!K$70*P2526)</f>
        <v>Missing</v>
      </c>
      <c r="AB2526" s="89"/>
      <c r="AC2526" s="227" t="str" cm="1">
        <f t="array" ref="AC2526">IF(D2526=0,"Blank",_xlfn.IFS('3 Model Input'!E$61=1,(V2526*G2526)/T2526,'3 Model Input'!E$61=2,(W2526*G2526)/T2526,'3 Model Input'!E$61=3,(X2526*G2526)/T2526,'3 Model Input'!E$61=4,(Y2526*G2526)/T2526,'3 Model Input'!E$61=5,(Z2526*G2526)/T2526, ISTEXT('3 Model Input'!E$61),"Missing",'3 Model Input'!E$61=6,(AA2526*G2526)/T2526))</f>
        <v>Blank</v>
      </c>
      <c r="AD2526" s="202" t="str">
        <f t="shared" si="417"/>
        <v>Blank</v>
      </c>
      <c r="AE2526" s="202" t="str">
        <f t="shared" si="418"/>
        <v>Blank</v>
      </c>
      <c r="AF2526" s="217" t="str">
        <f t="shared" si="419"/>
        <v>Blank</v>
      </c>
      <c r="AG2526" s="9" t="str" cm="1">
        <f t="array" ref="AG2526">_xlfn.IFS(ISNUMBER(AC2526), "", ISNUMBER(SEARCH("Blank", AC2526)), "", ISERROR(AC2526), "Bad input on tab 3")</f>
        <v/>
      </c>
    </row>
    <row r="2527" spans="2:33" ht="15" customHeight="1" x14ac:dyDescent="0.75">
      <c r="B2527" s="205" t="str">
        <f>'5 Driver Data'!B2527</f>
        <v>2519</v>
      </c>
      <c r="C2527" s="193">
        <f>'5 Driver Data'!C2527</f>
        <v>0</v>
      </c>
      <c r="D2527" s="192">
        <f>'5 Driver Data'!D2527</f>
        <v>0</v>
      </c>
      <c r="E2527" s="191">
        <f>'5 Driver Data'!E2527</f>
        <v>0</v>
      </c>
      <c r="F2527" s="191">
        <f>'5 Driver Data'!F2527</f>
        <v>0</v>
      </c>
      <c r="G2527" s="191">
        <f>'5 Driver Data'!G2527</f>
        <v>0</v>
      </c>
      <c r="H2527" s="191">
        <f>'5 Driver Data'!H2527</f>
        <v>0</v>
      </c>
      <c r="I2527" s="191">
        <f>'5 Driver Data'!I2527</f>
        <v>0</v>
      </c>
      <c r="J2527" s="191">
        <f>'5 Driver Data'!J2527</f>
        <v>0</v>
      </c>
      <c r="K2527" s="206">
        <f>'5 Driver Data'!K2527</f>
        <v>0</v>
      </c>
      <c r="L2527" s="1"/>
      <c r="M2527" s="216" t="str">
        <f>IF(D2527=0,"Blank",'3 Model Input'!E$44*'3 Model Input'!E$45)</f>
        <v>Blank</v>
      </c>
      <c r="N2527" s="197" t="str">
        <f t="shared" si="410"/>
        <v>Blank</v>
      </c>
      <c r="O2527" s="197" t="str">
        <f>IF(D2527=0,"Blank",'3 Model Input'!E$49*(1-'3 Model Input'!E$51))</f>
        <v>Blank</v>
      </c>
      <c r="P2527" s="197" t="str">
        <f t="shared" si="411"/>
        <v>Blank</v>
      </c>
      <c r="Q2527" s="197" t="str">
        <f>IF(D2527=0,"Blank",IF(D2527="BEV",E2527*(1-'3 Model Input'!E$54), E2527))</f>
        <v>Blank</v>
      </c>
      <c r="R2527" s="198" t="str">
        <f>IF(D2527=0,"Blank",IF(D2527="PHEV",F2527/G2527,F2527*(1-'3 Model Input'!E$54)/G2527))</f>
        <v>Blank</v>
      </c>
      <c r="S2527" s="198" t="str">
        <f>IF(D2527=0,"Blank",IF(D2527="PHEV",MIN(M2527,E2527),MIN(M2527,(E2527*(1-'3 Model Input'!E$54)))))</f>
        <v>Blank</v>
      </c>
      <c r="T2527" s="217" t="str">
        <f t="shared" si="412"/>
        <v>Blank</v>
      </c>
      <c r="U2527" s="89"/>
      <c r="V2527" s="216" t="str">
        <f>IF(D2527=0,"Blank",P2527*'3 Model Input'!E$50)</f>
        <v>Blank</v>
      </c>
      <c r="W2527" s="197" t="str">
        <f t="shared" si="413"/>
        <v>Blank</v>
      </c>
      <c r="X2527" s="197" t="str">
        <f t="shared" si="414"/>
        <v>Blank</v>
      </c>
      <c r="Y2527" s="197" t="str">
        <f t="shared" si="415"/>
        <v>Blank</v>
      </c>
      <c r="Z2527" s="197" t="str">
        <f t="shared" si="416"/>
        <v>Blank</v>
      </c>
      <c r="AA2527" s="223" t="str" cm="1">
        <f t="array" ref="AA2527">_xlfn.IFS(ISTEXT('3 Model Input'!F$70),"Missing",ISTEXT('3 Model Input'!I$70),"Missing",ISNUMBER('3 Model Input'!K$70),'3 Model Input'!K$70*P2527)</f>
        <v>Missing</v>
      </c>
      <c r="AB2527" s="89"/>
      <c r="AC2527" s="227" t="str" cm="1">
        <f t="array" ref="AC2527">IF(D2527=0,"Blank",_xlfn.IFS('3 Model Input'!E$61=1,(V2527*G2527)/T2527,'3 Model Input'!E$61=2,(W2527*G2527)/T2527,'3 Model Input'!E$61=3,(X2527*G2527)/T2527,'3 Model Input'!E$61=4,(Y2527*G2527)/T2527,'3 Model Input'!E$61=5,(Z2527*G2527)/T2527, ISTEXT('3 Model Input'!E$61),"Missing",'3 Model Input'!E$61=6,(AA2527*G2527)/T2527))</f>
        <v>Blank</v>
      </c>
      <c r="AD2527" s="202" t="str">
        <f t="shared" si="417"/>
        <v>Blank</v>
      </c>
      <c r="AE2527" s="202" t="str">
        <f t="shared" si="418"/>
        <v>Blank</v>
      </c>
      <c r="AF2527" s="217" t="str">
        <f t="shared" si="419"/>
        <v>Blank</v>
      </c>
      <c r="AG2527" s="9" t="str" cm="1">
        <f t="array" ref="AG2527">_xlfn.IFS(ISNUMBER(AC2527), "", ISNUMBER(SEARCH("Blank", AC2527)), "", ISERROR(AC2527), "Bad input on tab 3")</f>
        <v/>
      </c>
    </row>
    <row r="2528" spans="2:33" ht="15" customHeight="1" x14ac:dyDescent="0.75">
      <c r="B2528" s="205" t="str">
        <f>'5 Driver Data'!B2528</f>
        <v>2520</v>
      </c>
      <c r="C2528" s="193">
        <f>'5 Driver Data'!C2528</f>
        <v>0</v>
      </c>
      <c r="D2528" s="192">
        <f>'5 Driver Data'!D2528</f>
        <v>0</v>
      </c>
      <c r="E2528" s="191">
        <f>'5 Driver Data'!E2528</f>
        <v>0</v>
      </c>
      <c r="F2528" s="191">
        <f>'5 Driver Data'!F2528</f>
        <v>0</v>
      </c>
      <c r="G2528" s="191">
        <f>'5 Driver Data'!G2528</f>
        <v>0</v>
      </c>
      <c r="H2528" s="191">
        <f>'5 Driver Data'!H2528</f>
        <v>0</v>
      </c>
      <c r="I2528" s="191">
        <f>'5 Driver Data'!I2528</f>
        <v>0</v>
      </c>
      <c r="J2528" s="191">
        <f>'5 Driver Data'!J2528</f>
        <v>0</v>
      </c>
      <c r="K2528" s="206">
        <f>'5 Driver Data'!K2528</f>
        <v>0</v>
      </c>
      <c r="L2528" s="1"/>
      <c r="M2528" s="216" t="str">
        <f>IF(D2528=0,"Blank",'3 Model Input'!E$44*'3 Model Input'!E$45)</f>
        <v>Blank</v>
      </c>
      <c r="N2528" s="197" t="str">
        <f t="shared" si="410"/>
        <v>Blank</v>
      </c>
      <c r="O2528" s="197" t="str">
        <f>IF(D2528=0,"Blank",'3 Model Input'!E$49*(1-'3 Model Input'!E$51))</f>
        <v>Blank</v>
      </c>
      <c r="P2528" s="197" t="str">
        <f t="shared" si="411"/>
        <v>Blank</v>
      </c>
      <c r="Q2528" s="197" t="str">
        <f>IF(D2528=0,"Blank",IF(D2528="BEV",E2528*(1-'3 Model Input'!E$54), E2528))</f>
        <v>Blank</v>
      </c>
      <c r="R2528" s="198" t="str">
        <f>IF(D2528=0,"Blank",IF(D2528="PHEV",F2528/G2528,F2528*(1-'3 Model Input'!E$54)/G2528))</f>
        <v>Blank</v>
      </c>
      <c r="S2528" s="198" t="str">
        <f>IF(D2528=0,"Blank",IF(D2528="PHEV",MIN(M2528,E2528),MIN(M2528,(E2528*(1-'3 Model Input'!E$54)))))</f>
        <v>Blank</v>
      </c>
      <c r="T2528" s="217" t="str">
        <f t="shared" si="412"/>
        <v>Blank</v>
      </c>
      <c r="U2528" s="89"/>
      <c r="V2528" s="216" t="str">
        <f>IF(D2528=0,"Blank",P2528*'3 Model Input'!E$50)</f>
        <v>Blank</v>
      </c>
      <c r="W2528" s="197" t="str">
        <f t="shared" si="413"/>
        <v>Blank</v>
      </c>
      <c r="X2528" s="197" t="str">
        <f t="shared" si="414"/>
        <v>Blank</v>
      </c>
      <c r="Y2528" s="197" t="str">
        <f t="shared" si="415"/>
        <v>Blank</v>
      </c>
      <c r="Z2528" s="197" t="str">
        <f t="shared" si="416"/>
        <v>Blank</v>
      </c>
      <c r="AA2528" s="223" t="str" cm="1">
        <f t="array" ref="AA2528">_xlfn.IFS(ISTEXT('3 Model Input'!F$70),"Missing",ISTEXT('3 Model Input'!I$70),"Missing",ISNUMBER('3 Model Input'!K$70),'3 Model Input'!K$70*P2528)</f>
        <v>Missing</v>
      </c>
      <c r="AB2528" s="89"/>
      <c r="AC2528" s="227" t="str" cm="1">
        <f t="array" ref="AC2528">IF(D2528=0,"Blank",_xlfn.IFS('3 Model Input'!E$61=1,(V2528*G2528)/T2528,'3 Model Input'!E$61=2,(W2528*G2528)/T2528,'3 Model Input'!E$61=3,(X2528*G2528)/T2528,'3 Model Input'!E$61=4,(Y2528*G2528)/T2528,'3 Model Input'!E$61=5,(Z2528*G2528)/T2528, ISTEXT('3 Model Input'!E$61),"Missing",'3 Model Input'!E$61=6,(AA2528*G2528)/T2528))</f>
        <v>Blank</v>
      </c>
      <c r="AD2528" s="202" t="str">
        <f t="shared" si="417"/>
        <v>Blank</v>
      </c>
      <c r="AE2528" s="202" t="str">
        <f t="shared" si="418"/>
        <v>Blank</v>
      </c>
      <c r="AF2528" s="217" t="str">
        <f t="shared" si="419"/>
        <v>Blank</v>
      </c>
      <c r="AG2528" s="9" t="str" cm="1">
        <f t="array" ref="AG2528">_xlfn.IFS(ISNUMBER(AC2528), "", ISNUMBER(SEARCH("Blank", AC2528)), "", ISERROR(AC2528), "Bad input on tab 3")</f>
        <v/>
      </c>
    </row>
    <row r="2529" spans="2:33" ht="15" customHeight="1" x14ac:dyDescent="0.75">
      <c r="B2529" s="205" t="str">
        <f>'5 Driver Data'!B2529</f>
        <v>2521</v>
      </c>
      <c r="C2529" s="193">
        <f>'5 Driver Data'!C2529</f>
        <v>0</v>
      </c>
      <c r="D2529" s="192">
        <f>'5 Driver Data'!D2529</f>
        <v>0</v>
      </c>
      <c r="E2529" s="191">
        <f>'5 Driver Data'!E2529</f>
        <v>0</v>
      </c>
      <c r="F2529" s="191">
        <f>'5 Driver Data'!F2529</f>
        <v>0</v>
      </c>
      <c r="G2529" s="191">
        <f>'5 Driver Data'!G2529</f>
        <v>0</v>
      </c>
      <c r="H2529" s="191">
        <f>'5 Driver Data'!H2529</f>
        <v>0</v>
      </c>
      <c r="I2529" s="191">
        <f>'5 Driver Data'!I2529</f>
        <v>0</v>
      </c>
      <c r="J2529" s="191">
        <f>'5 Driver Data'!J2529</f>
        <v>0</v>
      </c>
      <c r="K2529" s="206">
        <f>'5 Driver Data'!K2529</f>
        <v>0</v>
      </c>
      <c r="L2529" s="1"/>
      <c r="M2529" s="216" t="str">
        <f>IF(D2529=0,"Blank",'3 Model Input'!E$44*'3 Model Input'!E$45)</f>
        <v>Blank</v>
      </c>
      <c r="N2529" s="197" t="str">
        <f t="shared" si="410"/>
        <v>Blank</v>
      </c>
      <c r="O2529" s="197" t="str">
        <f>IF(D2529=0,"Blank",'3 Model Input'!E$49*(1-'3 Model Input'!E$51))</f>
        <v>Blank</v>
      </c>
      <c r="P2529" s="197" t="str">
        <f t="shared" si="411"/>
        <v>Blank</v>
      </c>
      <c r="Q2529" s="197" t="str">
        <f>IF(D2529=0,"Blank",IF(D2529="BEV",E2529*(1-'3 Model Input'!E$54), E2529))</f>
        <v>Blank</v>
      </c>
      <c r="R2529" s="198" t="str">
        <f>IF(D2529=0,"Blank",IF(D2529="PHEV",F2529/G2529,F2529*(1-'3 Model Input'!E$54)/G2529))</f>
        <v>Blank</v>
      </c>
      <c r="S2529" s="198" t="str">
        <f>IF(D2529=0,"Blank",IF(D2529="PHEV",MIN(M2529,E2529),MIN(M2529,(E2529*(1-'3 Model Input'!E$54)))))</f>
        <v>Blank</v>
      </c>
      <c r="T2529" s="217" t="str">
        <f t="shared" si="412"/>
        <v>Blank</v>
      </c>
      <c r="U2529" s="89"/>
      <c r="V2529" s="216" t="str">
        <f>IF(D2529=0,"Blank",P2529*'3 Model Input'!E$50)</f>
        <v>Blank</v>
      </c>
      <c r="W2529" s="197" t="str">
        <f t="shared" si="413"/>
        <v>Blank</v>
      </c>
      <c r="X2529" s="197" t="str">
        <f t="shared" si="414"/>
        <v>Blank</v>
      </c>
      <c r="Y2529" s="197" t="str">
        <f t="shared" si="415"/>
        <v>Blank</v>
      </c>
      <c r="Z2529" s="197" t="str">
        <f t="shared" si="416"/>
        <v>Blank</v>
      </c>
      <c r="AA2529" s="223" t="str" cm="1">
        <f t="array" ref="AA2529">_xlfn.IFS(ISTEXT('3 Model Input'!F$70),"Missing",ISTEXT('3 Model Input'!I$70),"Missing",ISNUMBER('3 Model Input'!K$70),'3 Model Input'!K$70*P2529)</f>
        <v>Missing</v>
      </c>
      <c r="AB2529" s="89"/>
      <c r="AC2529" s="227" t="str" cm="1">
        <f t="array" ref="AC2529">IF(D2529=0,"Blank",_xlfn.IFS('3 Model Input'!E$61=1,(V2529*G2529)/T2529,'3 Model Input'!E$61=2,(W2529*G2529)/T2529,'3 Model Input'!E$61=3,(X2529*G2529)/T2529,'3 Model Input'!E$61=4,(Y2529*G2529)/T2529,'3 Model Input'!E$61=5,(Z2529*G2529)/T2529, ISTEXT('3 Model Input'!E$61),"Missing",'3 Model Input'!E$61=6,(AA2529*G2529)/T2529))</f>
        <v>Blank</v>
      </c>
      <c r="AD2529" s="202" t="str">
        <f t="shared" si="417"/>
        <v>Blank</v>
      </c>
      <c r="AE2529" s="202" t="str">
        <f t="shared" si="418"/>
        <v>Blank</v>
      </c>
      <c r="AF2529" s="217" t="str">
        <f t="shared" si="419"/>
        <v>Blank</v>
      </c>
      <c r="AG2529" s="9" t="str" cm="1">
        <f t="array" ref="AG2529">_xlfn.IFS(ISNUMBER(AC2529), "", ISNUMBER(SEARCH("Blank", AC2529)), "", ISERROR(AC2529), "Bad input on tab 3")</f>
        <v/>
      </c>
    </row>
    <row r="2530" spans="2:33" ht="15" customHeight="1" x14ac:dyDescent="0.75">
      <c r="B2530" s="205" t="str">
        <f>'5 Driver Data'!B2530</f>
        <v>2522</v>
      </c>
      <c r="C2530" s="193">
        <f>'5 Driver Data'!C2530</f>
        <v>0</v>
      </c>
      <c r="D2530" s="192">
        <f>'5 Driver Data'!D2530</f>
        <v>0</v>
      </c>
      <c r="E2530" s="191">
        <f>'5 Driver Data'!E2530</f>
        <v>0</v>
      </c>
      <c r="F2530" s="191">
        <f>'5 Driver Data'!F2530</f>
        <v>0</v>
      </c>
      <c r="G2530" s="191">
        <f>'5 Driver Data'!G2530</f>
        <v>0</v>
      </c>
      <c r="H2530" s="191">
        <f>'5 Driver Data'!H2530</f>
        <v>0</v>
      </c>
      <c r="I2530" s="191">
        <f>'5 Driver Data'!I2530</f>
        <v>0</v>
      </c>
      <c r="J2530" s="191">
        <f>'5 Driver Data'!J2530</f>
        <v>0</v>
      </c>
      <c r="K2530" s="206">
        <f>'5 Driver Data'!K2530</f>
        <v>0</v>
      </c>
      <c r="L2530" s="1"/>
      <c r="M2530" s="216" t="str">
        <f>IF(D2530=0,"Blank",'3 Model Input'!E$44*'3 Model Input'!E$45)</f>
        <v>Blank</v>
      </c>
      <c r="N2530" s="197" t="str">
        <f t="shared" si="410"/>
        <v>Blank</v>
      </c>
      <c r="O2530" s="197" t="str">
        <f>IF(D2530=0,"Blank",'3 Model Input'!E$49*(1-'3 Model Input'!E$51))</f>
        <v>Blank</v>
      </c>
      <c r="P2530" s="197" t="str">
        <f t="shared" si="411"/>
        <v>Blank</v>
      </c>
      <c r="Q2530" s="197" t="str">
        <f>IF(D2530=0,"Blank",IF(D2530="BEV",E2530*(1-'3 Model Input'!E$54), E2530))</f>
        <v>Blank</v>
      </c>
      <c r="R2530" s="198" t="str">
        <f>IF(D2530=0,"Blank",IF(D2530="PHEV",F2530/G2530,F2530*(1-'3 Model Input'!E$54)/G2530))</f>
        <v>Blank</v>
      </c>
      <c r="S2530" s="198" t="str">
        <f>IF(D2530=0,"Blank",IF(D2530="PHEV",MIN(M2530,E2530),MIN(M2530,(E2530*(1-'3 Model Input'!E$54)))))</f>
        <v>Blank</v>
      </c>
      <c r="T2530" s="217" t="str">
        <f t="shared" si="412"/>
        <v>Blank</v>
      </c>
      <c r="U2530" s="89"/>
      <c r="V2530" s="216" t="str">
        <f>IF(D2530=0,"Blank",P2530*'3 Model Input'!E$50)</f>
        <v>Blank</v>
      </c>
      <c r="W2530" s="197" t="str">
        <f t="shared" si="413"/>
        <v>Blank</v>
      </c>
      <c r="X2530" s="197" t="str">
        <f t="shared" si="414"/>
        <v>Blank</v>
      </c>
      <c r="Y2530" s="197" t="str">
        <f t="shared" si="415"/>
        <v>Blank</v>
      </c>
      <c r="Z2530" s="197" t="str">
        <f t="shared" si="416"/>
        <v>Blank</v>
      </c>
      <c r="AA2530" s="223" t="str" cm="1">
        <f t="array" ref="AA2530">_xlfn.IFS(ISTEXT('3 Model Input'!F$70),"Missing",ISTEXT('3 Model Input'!I$70),"Missing",ISNUMBER('3 Model Input'!K$70),'3 Model Input'!K$70*P2530)</f>
        <v>Missing</v>
      </c>
      <c r="AB2530" s="89"/>
      <c r="AC2530" s="227" t="str" cm="1">
        <f t="array" ref="AC2530">IF(D2530=0,"Blank",_xlfn.IFS('3 Model Input'!E$61=1,(V2530*G2530)/T2530,'3 Model Input'!E$61=2,(W2530*G2530)/T2530,'3 Model Input'!E$61=3,(X2530*G2530)/T2530,'3 Model Input'!E$61=4,(Y2530*G2530)/T2530,'3 Model Input'!E$61=5,(Z2530*G2530)/T2530, ISTEXT('3 Model Input'!E$61),"Missing",'3 Model Input'!E$61=6,(AA2530*G2530)/T2530))</f>
        <v>Blank</v>
      </c>
      <c r="AD2530" s="202" t="str">
        <f t="shared" si="417"/>
        <v>Blank</v>
      </c>
      <c r="AE2530" s="202" t="str">
        <f t="shared" si="418"/>
        <v>Blank</v>
      </c>
      <c r="AF2530" s="217" t="str">
        <f t="shared" si="419"/>
        <v>Blank</v>
      </c>
      <c r="AG2530" s="9" t="str" cm="1">
        <f t="array" ref="AG2530">_xlfn.IFS(ISNUMBER(AC2530), "", ISNUMBER(SEARCH("Blank", AC2530)), "", ISERROR(AC2530), "Bad input on tab 3")</f>
        <v/>
      </c>
    </row>
    <row r="2531" spans="2:33" ht="15" customHeight="1" x14ac:dyDescent="0.75">
      <c r="B2531" s="205" t="str">
        <f>'5 Driver Data'!B2531</f>
        <v>2523</v>
      </c>
      <c r="C2531" s="193">
        <f>'5 Driver Data'!C2531</f>
        <v>0</v>
      </c>
      <c r="D2531" s="192">
        <f>'5 Driver Data'!D2531</f>
        <v>0</v>
      </c>
      <c r="E2531" s="191">
        <f>'5 Driver Data'!E2531</f>
        <v>0</v>
      </c>
      <c r="F2531" s="191">
        <f>'5 Driver Data'!F2531</f>
        <v>0</v>
      </c>
      <c r="G2531" s="191">
        <f>'5 Driver Data'!G2531</f>
        <v>0</v>
      </c>
      <c r="H2531" s="191">
        <f>'5 Driver Data'!H2531</f>
        <v>0</v>
      </c>
      <c r="I2531" s="191">
        <f>'5 Driver Data'!I2531</f>
        <v>0</v>
      </c>
      <c r="J2531" s="191">
        <f>'5 Driver Data'!J2531</f>
        <v>0</v>
      </c>
      <c r="K2531" s="206">
        <f>'5 Driver Data'!K2531</f>
        <v>0</v>
      </c>
      <c r="L2531" s="1"/>
      <c r="M2531" s="216" t="str">
        <f>IF(D2531=0,"Blank",'3 Model Input'!E$44*'3 Model Input'!E$45)</f>
        <v>Blank</v>
      </c>
      <c r="N2531" s="197" t="str">
        <f t="shared" si="410"/>
        <v>Blank</v>
      </c>
      <c r="O2531" s="197" t="str">
        <f>IF(D2531=0,"Blank",'3 Model Input'!E$49*(1-'3 Model Input'!E$51))</f>
        <v>Blank</v>
      </c>
      <c r="P2531" s="197" t="str">
        <f t="shared" si="411"/>
        <v>Blank</v>
      </c>
      <c r="Q2531" s="197" t="str">
        <f>IF(D2531=0,"Blank",IF(D2531="BEV",E2531*(1-'3 Model Input'!E$54), E2531))</f>
        <v>Blank</v>
      </c>
      <c r="R2531" s="198" t="str">
        <f>IF(D2531=0,"Blank",IF(D2531="PHEV",F2531/G2531,F2531*(1-'3 Model Input'!E$54)/G2531))</f>
        <v>Blank</v>
      </c>
      <c r="S2531" s="198" t="str">
        <f>IF(D2531=0,"Blank",IF(D2531="PHEV",MIN(M2531,E2531),MIN(M2531,(E2531*(1-'3 Model Input'!E$54)))))</f>
        <v>Blank</v>
      </c>
      <c r="T2531" s="217" t="str">
        <f t="shared" si="412"/>
        <v>Blank</v>
      </c>
      <c r="U2531" s="89"/>
      <c r="V2531" s="216" t="str">
        <f>IF(D2531=0,"Blank",P2531*'3 Model Input'!E$50)</f>
        <v>Blank</v>
      </c>
      <c r="W2531" s="197" t="str">
        <f t="shared" si="413"/>
        <v>Blank</v>
      </c>
      <c r="X2531" s="197" t="str">
        <f t="shared" si="414"/>
        <v>Blank</v>
      </c>
      <c r="Y2531" s="197" t="str">
        <f t="shared" si="415"/>
        <v>Blank</v>
      </c>
      <c r="Z2531" s="197" t="str">
        <f t="shared" si="416"/>
        <v>Blank</v>
      </c>
      <c r="AA2531" s="223" t="str" cm="1">
        <f t="array" ref="AA2531">_xlfn.IFS(ISTEXT('3 Model Input'!F$70),"Missing",ISTEXT('3 Model Input'!I$70),"Missing",ISNUMBER('3 Model Input'!K$70),'3 Model Input'!K$70*P2531)</f>
        <v>Missing</v>
      </c>
      <c r="AB2531" s="89"/>
      <c r="AC2531" s="227" t="str" cm="1">
        <f t="array" ref="AC2531">IF(D2531=0,"Blank",_xlfn.IFS('3 Model Input'!E$61=1,(V2531*G2531)/T2531,'3 Model Input'!E$61=2,(W2531*G2531)/T2531,'3 Model Input'!E$61=3,(X2531*G2531)/T2531,'3 Model Input'!E$61=4,(Y2531*G2531)/T2531,'3 Model Input'!E$61=5,(Z2531*G2531)/T2531, ISTEXT('3 Model Input'!E$61),"Missing",'3 Model Input'!E$61=6,(AA2531*G2531)/T2531))</f>
        <v>Blank</v>
      </c>
      <c r="AD2531" s="202" t="str">
        <f t="shared" si="417"/>
        <v>Blank</v>
      </c>
      <c r="AE2531" s="202" t="str">
        <f t="shared" si="418"/>
        <v>Blank</v>
      </c>
      <c r="AF2531" s="217" t="str">
        <f t="shared" si="419"/>
        <v>Blank</v>
      </c>
      <c r="AG2531" s="9" t="str" cm="1">
        <f t="array" ref="AG2531">_xlfn.IFS(ISNUMBER(AC2531), "", ISNUMBER(SEARCH("Blank", AC2531)), "", ISERROR(AC2531), "Bad input on tab 3")</f>
        <v/>
      </c>
    </row>
    <row r="2532" spans="2:33" ht="15" customHeight="1" x14ac:dyDescent="0.75">
      <c r="B2532" s="205" t="str">
        <f>'5 Driver Data'!B2532</f>
        <v>2524</v>
      </c>
      <c r="C2532" s="193">
        <f>'5 Driver Data'!C2532</f>
        <v>0</v>
      </c>
      <c r="D2532" s="192">
        <f>'5 Driver Data'!D2532</f>
        <v>0</v>
      </c>
      <c r="E2532" s="191">
        <f>'5 Driver Data'!E2532</f>
        <v>0</v>
      </c>
      <c r="F2532" s="191">
        <f>'5 Driver Data'!F2532</f>
        <v>0</v>
      </c>
      <c r="G2532" s="191">
        <f>'5 Driver Data'!G2532</f>
        <v>0</v>
      </c>
      <c r="H2532" s="191">
        <f>'5 Driver Data'!H2532</f>
        <v>0</v>
      </c>
      <c r="I2532" s="191">
        <f>'5 Driver Data'!I2532</f>
        <v>0</v>
      </c>
      <c r="J2532" s="191">
        <f>'5 Driver Data'!J2532</f>
        <v>0</v>
      </c>
      <c r="K2532" s="206">
        <f>'5 Driver Data'!K2532</f>
        <v>0</v>
      </c>
      <c r="L2532" s="1"/>
      <c r="M2532" s="216" t="str">
        <f>IF(D2532=0,"Blank",'3 Model Input'!E$44*'3 Model Input'!E$45)</f>
        <v>Blank</v>
      </c>
      <c r="N2532" s="197" t="str">
        <f t="shared" si="410"/>
        <v>Blank</v>
      </c>
      <c r="O2532" s="197" t="str">
        <f>IF(D2532=0,"Blank",'3 Model Input'!E$49*(1-'3 Model Input'!E$51))</f>
        <v>Blank</v>
      </c>
      <c r="P2532" s="197" t="str">
        <f t="shared" si="411"/>
        <v>Blank</v>
      </c>
      <c r="Q2532" s="197" t="str">
        <f>IF(D2532=0,"Blank",IF(D2532="BEV",E2532*(1-'3 Model Input'!E$54), E2532))</f>
        <v>Blank</v>
      </c>
      <c r="R2532" s="198" t="str">
        <f>IF(D2532=0,"Blank",IF(D2532="PHEV",F2532/G2532,F2532*(1-'3 Model Input'!E$54)/G2532))</f>
        <v>Blank</v>
      </c>
      <c r="S2532" s="198" t="str">
        <f>IF(D2532=0,"Blank",IF(D2532="PHEV",MIN(M2532,E2532),MIN(M2532,(E2532*(1-'3 Model Input'!E$54)))))</f>
        <v>Blank</v>
      </c>
      <c r="T2532" s="217" t="str">
        <f t="shared" si="412"/>
        <v>Blank</v>
      </c>
      <c r="U2532" s="89"/>
      <c r="V2532" s="216" t="str">
        <f>IF(D2532=0,"Blank",P2532*'3 Model Input'!E$50)</f>
        <v>Blank</v>
      </c>
      <c r="W2532" s="197" t="str">
        <f t="shared" si="413"/>
        <v>Blank</v>
      </c>
      <c r="X2532" s="197" t="str">
        <f t="shared" si="414"/>
        <v>Blank</v>
      </c>
      <c r="Y2532" s="197" t="str">
        <f t="shared" si="415"/>
        <v>Blank</v>
      </c>
      <c r="Z2532" s="197" t="str">
        <f t="shared" si="416"/>
        <v>Blank</v>
      </c>
      <c r="AA2532" s="223" t="str" cm="1">
        <f t="array" ref="AA2532">_xlfn.IFS(ISTEXT('3 Model Input'!F$70),"Missing",ISTEXT('3 Model Input'!I$70),"Missing",ISNUMBER('3 Model Input'!K$70),'3 Model Input'!K$70*P2532)</f>
        <v>Missing</v>
      </c>
      <c r="AB2532" s="89"/>
      <c r="AC2532" s="227" t="str" cm="1">
        <f t="array" ref="AC2532">IF(D2532=0,"Blank",_xlfn.IFS('3 Model Input'!E$61=1,(V2532*G2532)/T2532,'3 Model Input'!E$61=2,(W2532*G2532)/T2532,'3 Model Input'!E$61=3,(X2532*G2532)/T2532,'3 Model Input'!E$61=4,(Y2532*G2532)/T2532,'3 Model Input'!E$61=5,(Z2532*G2532)/T2532, ISTEXT('3 Model Input'!E$61),"Missing",'3 Model Input'!E$61=6,(AA2532*G2532)/T2532))</f>
        <v>Blank</v>
      </c>
      <c r="AD2532" s="202" t="str">
        <f t="shared" si="417"/>
        <v>Blank</v>
      </c>
      <c r="AE2532" s="202" t="str">
        <f t="shared" si="418"/>
        <v>Blank</v>
      </c>
      <c r="AF2532" s="217" t="str">
        <f t="shared" si="419"/>
        <v>Blank</v>
      </c>
      <c r="AG2532" s="9" t="str" cm="1">
        <f t="array" ref="AG2532">_xlfn.IFS(ISNUMBER(AC2532), "", ISNUMBER(SEARCH("Blank", AC2532)), "", ISERROR(AC2532), "Bad input on tab 3")</f>
        <v/>
      </c>
    </row>
    <row r="2533" spans="2:33" ht="15" customHeight="1" x14ac:dyDescent="0.75">
      <c r="B2533" s="205" t="str">
        <f>'5 Driver Data'!B2533</f>
        <v>2525</v>
      </c>
      <c r="C2533" s="193">
        <f>'5 Driver Data'!C2533</f>
        <v>0</v>
      </c>
      <c r="D2533" s="192">
        <f>'5 Driver Data'!D2533</f>
        <v>0</v>
      </c>
      <c r="E2533" s="191">
        <f>'5 Driver Data'!E2533</f>
        <v>0</v>
      </c>
      <c r="F2533" s="191">
        <f>'5 Driver Data'!F2533</f>
        <v>0</v>
      </c>
      <c r="G2533" s="191">
        <f>'5 Driver Data'!G2533</f>
        <v>0</v>
      </c>
      <c r="H2533" s="191">
        <f>'5 Driver Data'!H2533</f>
        <v>0</v>
      </c>
      <c r="I2533" s="191">
        <f>'5 Driver Data'!I2533</f>
        <v>0</v>
      </c>
      <c r="J2533" s="191">
        <f>'5 Driver Data'!J2533</f>
        <v>0</v>
      </c>
      <c r="K2533" s="206">
        <f>'5 Driver Data'!K2533</f>
        <v>0</v>
      </c>
      <c r="L2533" s="1"/>
      <c r="M2533" s="216" t="str">
        <f>IF(D2533=0,"Blank",'3 Model Input'!E$44*'3 Model Input'!E$45)</f>
        <v>Blank</v>
      </c>
      <c r="N2533" s="197" t="str">
        <f t="shared" si="410"/>
        <v>Blank</v>
      </c>
      <c r="O2533" s="197" t="str">
        <f>IF(D2533=0,"Blank",'3 Model Input'!E$49*(1-'3 Model Input'!E$51))</f>
        <v>Blank</v>
      </c>
      <c r="P2533" s="197" t="str">
        <f t="shared" si="411"/>
        <v>Blank</v>
      </c>
      <c r="Q2533" s="197" t="str">
        <f>IF(D2533=0,"Blank",IF(D2533="BEV",E2533*(1-'3 Model Input'!E$54), E2533))</f>
        <v>Blank</v>
      </c>
      <c r="R2533" s="198" t="str">
        <f>IF(D2533=0,"Blank",IF(D2533="PHEV",F2533/G2533,F2533*(1-'3 Model Input'!E$54)/G2533))</f>
        <v>Blank</v>
      </c>
      <c r="S2533" s="198" t="str">
        <f>IF(D2533=0,"Blank",IF(D2533="PHEV",MIN(M2533,E2533),MIN(M2533,(E2533*(1-'3 Model Input'!E$54)))))</f>
        <v>Blank</v>
      </c>
      <c r="T2533" s="217" t="str">
        <f t="shared" si="412"/>
        <v>Blank</v>
      </c>
      <c r="U2533" s="89"/>
      <c r="V2533" s="216" t="str">
        <f>IF(D2533=0,"Blank",P2533*'3 Model Input'!E$50)</f>
        <v>Blank</v>
      </c>
      <c r="W2533" s="197" t="str">
        <f t="shared" si="413"/>
        <v>Blank</v>
      </c>
      <c r="X2533" s="197" t="str">
        <f t="shared" si="414"/>
        <v>Blank</v>
      </c>
      <c r="Y2533" s="197" t="str">
        <f t="shared" si="415"/>
        <v>Blank</v>
      </c>
      <c r="Z2533" s="197" t="str">
        <f t="shared" si="416"/>
        <v>Blank</v>
      </c>
      <c r="AA2533" s="223" t="str" cm="1">
        <f t="array" ref="AA2533">_xlfn.IFS(ISTEXT('3 Model Input'!F$70),"Missing",ISTEXT('3 Model Input'!I$70),"Missing",ISNUMBER('3 Model Input'!K$70),'3 Model Input'!K$70*P2533)</f>
        <v>Missing</v>
      </c>
      <c r="AB2533" s="89"/>
      <c r="AC2533" s="227" t="str" cm="1">
        <f t="array" ref="AC2533">IF(D2533=0,"Blank",_xlfn.IFS('3 Model Input'!E$61=1,(V2533*G2533)/T2533,'3 Model Input'!E$61=2,(W2533*G2533)/T2533,'3 Model Input'!E$61=3,(X2533*G2533)/T2533,'3 Model Input'!E$61=4,(Y2533*G2533)/T2533,'3 Model Input'!E$61=5,(Z2533*G2533)/T2533, ISTEXT('3 Model Input'!E$61),"Missing",'3 Model Input'!E$61=6,(AA2533*G2533)/T2533))</f>
        <v>Blank</v>
      </c>
      <c r="AD2533" s="202" t="str">
        <f t="shared" si="417"/>
        <v>Blank</v>
      </c>
      <c r="AE2533" s="202" t="str">
        <f t="shared" si="418"/>
        <v>Blank</v>
      </c>
      <c r="AF2533" s="217" t="str">
        <f t="shared" si="419"/>
        <v>Blank</v>
      </c>
      <c r="AG2533" s="9" t="str" cm="1">
        <f t="array" ref="AG2533">_xlfn.IFS(ISNUMBER(AC2533), "", ISNUMBER(SEARCH("Blank", AC2533)), "", ISERROR(AC2533), "Bad input on tab 3")</f>
        <v/>
      </c>
    </row>
    <row r="2534" spans="2:33" ht="15" customHeight="1" x14ac:dyDescent="0.75">
      <c r="B2534" s="205" t="str">
        <f>'5 Driver Data'!B2534</f>
        <v>2526</v>
      </c>
      <c r="C2534" s="193">
        <f>'5 Driver Data'!C2534</f>
        <v>0</v>
      </c>
      <c r="D2534" s="192">
        <f>'5 Driver Data'!D2534</f>
        <v>0</v>
      </c>
      <c r="E2534" s="191">
        <f>'5 Driver Data'!E2534</f>
        <v>0</v>
      </c>
      <c r="F2534" s="191">
        <f>'5 Driver Data'!F2534</f>
        <v>0</v>
      </c>
      <c r="G2534" s="191">
        <f>'5 Driver Data'!G2534</f>
        <v>0</v>
      </c>
      <c r="H2534" s="191">
        <f>'5 Driver Data'!H2534</f>
        <v>0</v>
      </c>
      <c r="I2534" s="191">
        <f>'5 Driver Data'!I2534</f>
        <v>0</v>
      </c>
      <c r="J2534" s="191">
        <f>'5 Driver Data'!J2534</f>
        <v>0</v>
      </c>
      <c r="K2534" s="206">
        <f>'5 Driver Data'!K2534</f>
        <v>0</v>
      </c>
      <c r="L2534" s="1"/>
      <c r="M2534" s="216" t="str">
        <f>IF(D2534=0,"Blank",'3 Model Input'!E$44*'3 Model Input'!E$45)</f>
        <v>Blank</v>
      </c>
      <c r="N2534" s="197" t="str">
        <f t="shared" si="410"/>
        <v>Blank</v>
      </c>
      <c r="O2534" s="197" t="str">
        <f>IF(D2534=0,"Blank",'3 Model Input'!E$49*(1-'3 Model Input'!E$51))</f>
        <v>Blank</v>
      </c>
      <c r="P2534" s="197" t="str">
        <f t="shared" si="411"/>
        <v>Blank</v>
      </c>
      <c r="Q2534" s="197" t="str">
        <f>IF(D2534=0,"Blank",IF(D2534="BEV",E2534*(1-'3 Model Input'!E$54), E2534))</f>
        <v>Blank</v>
      </c>
      <c r="R2534" s="198" t="str">
        <f>IF(D2534=0,"Blank",IF(D2534="PHEV",F2534/G2534,F2534*(1-'3 Model Input'!E$54)/G2534))</f>
        <v>Blank</v>
      </c>
      <c r="S2534" s="198" t="str">
        <f>IF(D2534=0,"Blank",IF(D2534="PHEV",MIN(M2534,E2534),MIN(M2534,(E2534*(1-'3 Model Input'!E$54)))))</f>
        <v>Blank</v>
      </c>
      <c r="T2534" s="217" t="str">
        <f t="shared" si="412"/>
        <v>Blank</v>
      </c>
      <c r="U2534" s="89"/>
      <c r="V2534" s="216" t="str">
        <f>IF(D2534=0,"Blank",P2534*'3 Model Input'!E$50)</f>
        <v>Blank</v>
      </c>
      <c r="W2534" s="197" t="str">
        <f t="shared" si="413"/>
        <v>Blank</v>
      </c>
      <c r="X2534" s="197" t="str">
        <f t="shared" si="414"/>
        <v>Blank</v>
      </c>
      <c r="Y2534" s="197" t="str">
        <f t="shared" si="415"/>
        <v>Blank</v>
      </c>
      <c r="Z2534" s="197" t="str">
        <f t="shared" si="416"/>
        <v>Blank</v>
      </c>
      <c r="AA2534" s="223" t="str" cm="1">
        <f t="array" ref="AA2534">_xlfn.IFS(ISTEXT('3 Model Input'!F$70),"Missing",ISTEXT('3 Model Input'!I$70),"Missing",ISNUMBER('3 Model Input'!K$70),'3 Model Input'!K$70*P2534)</f>
        <v>Missing</v>
      </c>
      <c r="AB2534" s="89"/>
      <c r="AC2534" s="227" t="str" cm="1">
        <f t="array" ref="AC2534">IF(D2534=0,"Blank",_xlfn.IFS('3 Model Input'!E$61=1,(V2534*G2534)/T2534,'3 Model Input'!E$61=2,(W2534*G2534)/T2534,'3 Model Input'!E$61=3,(X2534*G2534)/T2534,'3 Model Input'!E$61=4,(Y2534*G2534)/T2534,'3 Model Input'!E$61=5,(Z2534*G2534)/T2534, ISTEXT('3 Model Input'!E$61),"Missing",'3 Model Input'!E$61=6,(AA2534*G2534)/T2534))</f>
        <v>Blank</v>
      </c>
      <c r="AD2534" s="202" t="str">
        <f t="shared" si="417"/>
        <v>Blank</v>
      </c>
      <c r="AE2534" s="202" t="str">
        <f t="shared" si="418"/>
        <v>Blank</v>
      </c>
      <c r="AF2534" s="217" t="str">
        <f t="shared" si="419"/>
        <v>Blank</v>
      </c>
      <c r="AG2534" s="9" t="str" cm="1">
        <f t="array" ref="AG2534">_xlfn.IFS(ISNUMBER(AC2534), "", ISNUMBER(SEARCH("Blank", AC2534)), "", ISERROR(AC2534), "Bad input on tab 3")</f>
        <v/>
      </c>
    </row>
    <row r="2535" spans="2:33" ht="15" customHeight="1" x14ac:dyDescent="0.75">
      <c r="B2535" s="205" t="str">
        <f>'5 Driver Data'!B2535</f>
        <v>2527</v>
      </c>
      <c r="C2535" s="193">
        <f>'5 Driver Data'!C2535</f>
        <v>0</v>
      </c>
      <c r="D2535" s="192">
        <f>'5 Driver Data'!D2535</f>
        <v>0</v>
      </c>
      <c r="E2535" s="191">
        <f>'5 Driver Data'!E2535</f>
        <v>0</v>
      </c>
      <c r="F2535" s="191">
        <f>'5 Driver Data'!F2535</f>
        <v>0</v>
      </c>
      <c r="G2535" s="191">
        <f>'5 Driver Data'!G2535</f>
        <v>0</v>
      </c>
      <c r="H2535" s="191">
        <f>'5 Driver Data'!H2535</f>
        <v>0</v>
      </c>
      <c r="I2535" s="191">
        <f>'5 Driver Data'!I2535</f>
        <v>0</v>
      </c>
      <c r="J2535" s="191">
        <f>'5 Driver Data'!J2535</f>
        <v>0</v>
      </c>
      <c r="K2535" s="206">
        <f>'5 Driver Data'!K2535</f>
        <v>0</v>
      </c>
      <c r="L2535" s="1"/>
      <c r="M2535" s="216" t="str">
        <f>IF(D2535=0,"Blank",'3 Model Input'!E$44*'3 Model Input'!E$45)</f>
        <v>Blank</v>
      </c>
      <c r="N2535" s="197" t="str">
        <f t="shared" si="410"/>
        <v>Blank</v>
      </c>
      <c r="O2535" s="197" t="str">
        <f>IF(D2535=0,"Blank",'3 Model Input'!E$49*(1-'3 Model Input'!E$51))</f>
        <v>Blank</v>
      </c>
      <c r="P2535" s="197" t="str">
        <f t="shared" si="411"/>
        <v>Blank</v>
      </c>
      <c r="Q2535" s="197" t="str">
        <f>IF(D2535=0,"Blank",IF(D2535="BEV",E2535*(1-'3 Model Input'!E$54), E2535))</f>
        <v>Blank</v>
      </c>
      <c r="R2535" s="198" t="str">
        <f>IF(D2535=0,"Blank",IF(D2535="PHEV",F2535/G2535,F2535*(1-'3 Model Input'!E$54)/G2535))</f>
        <v>Blank</v>
      </c>
      <c r="S2535" s="198" t="str">
        <f>IF(D2535=0,"Blank",IF(D2535="PHEV",MIN(M2535,E2535),MIN(M2535,(E2535*(1-'3 Model Input'!E$54)))))</f>
        <v>Blank</v>
      </c>
      <c r="T2535" s="217" t="str">
        <f t="shared" si="412"/>
        <v>Blank</v>
      </c>
      <c r="U2535" s="89"/>
      <c r="V2535" s="216" t="str">
        <f>IF(D2535=0,"Blank",P2535*'3 Model Input'!E$50)</f>
        <v>Blank</v>
      </c>
      <c r="W2535" s="197" t="str">
        <f t="shared" si="413"/>
        <v>Blank</v>
      </c>
      <c r="X2535" s="197" t="str">
        <f t="shared" si="414"/>
        <v>Blank</v>
      </c>
      <c r="Y2535" s="197" t="str">
        <f t="shared" si="415"/>
        <v>Blank</v>
      </c>
      <c r="Z2535" s="197" t="str">
        <f t="shared" si="416"/>
        <v>Blank</v>
      </c>
      <c r="AA2535" s="223" t="str" cm="1">
        <f t="array" ref="AA2535">_xlfn.IFS(ISTEXT('3 Model Input'!F$70),"Missing",ISTEXT('3 Model Input'!I$70),"Missing",ISNUMBER('3 Model Input'!K$70),'3 Model Input'!K$70*P2535)</f>
        <v>Missing</v>
      </c>
      <c r="AB2535" s="89"/>
      <c r="AC2535" s="227" t="str" cm="1">
        <f t="array" ref="AC2535">IF(D2535=0,"Blank",_xlfn.IFS('3 Model Input'!E$61=1,(V2535*G2535)/T2535,'3 Model Input'!E$61=2,(W2535*G2535)/T2535,'3 Model Input'!E$61=3,(X2535*G2535)/T2535,'3 Model Input'!E$61=4,(Y2535*G2535)/T2535,'3 Model Input'!E$61=5,(Z2535*G2535)/T2535, ISTEXT('3 Model Input'!E$61),"Missing",'3 Model Input'!E$61=6,(AA2535*G2535)/T2535))</f>
        <v>Blank</v>
      </c>
      <c r="AD2535" s="202" t="str">
        <f t="shared" si="417"/>
        <v>Blank</v>
      </c>
      <c r="AE2535" s="202" t="str">
        <f t="shared" si="418"/>
        <v>Blank</v>
      </c>
      <c r="AF2535" s="217" t="str">
        <f t="shared" si="419"/>
        <v>Blank</v>
      </c>
      <c r="AG2535" s="9" t="str" cm="1">
        <f t="array" ref="AG2535">_xlfn.IFS(ISNUMBER(AC2535), "", ISNUMBER(SEARCH("Blank", AC2535)), "", ISERROR(AC2535), "Bad input on tab 3")</f>
        <v/>
      </c>
    </row>
    <row r="2536" spans="2:33" ht="15" customHeight="1" x14ac:dyDescent="0.75">
      <c r="B2536" s="205" t="str">
        <f>'5 Driver Data'!B2536</f>
        <v>2528</v>
      </c>
      <c r="C2536" s="193">
        <f>'5 Driver Data'!C2536</f>
        <v>0</v>
      </c>
      <c r="D2536" s="192">
        <f>'5 Driver Data'!D2536</f>
        <v>0</v>
      </c>
      <c r="E2536" s="191">
        <f>'5 Driver Data'!E2536</f>
        <v>0</v>
      </c>
      <c r="F2536" s="191">
        <f>'5 Driver Data'!F2536</f>
        <v>0</v>
      </c>
      <c r="G2536" s="191">
        <f>'5 Driver Data'!G2536</f>
        <v>0</v>
      </c>
      <c r="H2536" s="191">
        <f>'5 Driver Data'!H2536</f>
        <v>0</v>
      </c>
      <c r="I2536" s="191">
        <f>'5 Driver Data'!I2536</f>
        <v>0</v>
      </c>
      <c r="J2536" s="191">
        <f>'5 Driver Data'!J2536</f>
        <v>0</v>
      </c>
      <c r="K2536" s="206">
        <f>'5 Driver Data'!K2536</f>
        <v>0</v>
      </c>
      <c r="L2536" s="1"/>
      <c r="M2536" s="216" t="str">
        <f>IF(D2536=0,"Blank",'3 Model Input'!E$44*'3 Model Input'!E$45)</f>
        <v>Blank</v>
      </c>
      <c r="N2536" s="197" t="str">
        <f t="shared" si="410"/>
        <v>Blank</v>
      </c>
      <c r="O2536" s="197" t="str">
        <f>IF(D2536=0,"Blank",'3 Model Input'!E$49*(1-'3 Model Input'!E$51))</f>
        <v>Blank</v>
      </c>
      <c r="P2536" s="197" t="str">
        <f t="shared" si="411"/>
        <v>Blank</v>
      </c>
      <c r="Q2536" s="197" t="str">
        <f>IF(D2536=0,"Blank",IF(D2536="BEV",E2536*(1-'3 Model Input'!E$54), E2536))</f>
        <v>Blank</v>
      </c>
      <c r="R2536" s="198" t="str">
        <f>IF(D2536=0,"Blank",IF(D2536="PHEV",F2536/G2536,F2536*(1-'3 Model Input'!E$54)/G2536))</f>
        <v>Blank</v>
      </c>
      <c r="S2536" s="198" t="str">
        <f>IF(D2536=0,"Blank",IF(D2536="PHEV",MIN(M2536,E2536),MIN(M2536,(E2536*(1-'3 Model Input'!E$54)))))</f>
        <v>Blank</v>
      </c>
      <c r="T2536" s="217" t="str">
        <f t="shared" si="412"/>
        <v>Blank</v>
      </c>
      <c r="U2536" s="89"/>
      <c r="V2536" s="216" t="str">
        <f>IF(D2536=0,"Blank",P2536*'3 Model Input'!E$50)</f>
        <v>Blank</v>
      </c>
      <c r="W2536" s="197" t="str">
        <f t="shared" si="413"/>
        <v>Blank</v>
      </c>
      <c r="X2536" s="197" t="str">
        <f t="shared" si="414"/>
        <v>Blank</v>
      </c>
      <c r="Y2536" s="197" t="str">
        <f t="shared" si="415"/>
        <v>Blank</v>
      </c>
      <c r="Z2536" s="197" t="str">
        <f t="shared" si="416"/>
        <v>Blank</v>
      </c>
      <c r="AA2536" s="223" t="str" cm="1">
        <f t="array" ref="AA2536">_xlfn.IFS(ISTEXT('3 Model Input'!F$70),"Missing",ISTEXT('3 Model Input'!I$70),"Missing",ISNUMBER('3 Model Input'!K$70),'3 Model Input'!K$70*P2536)</f>
        <v>Missing</v>
      </c>
      <c r="AB2536" s="89"/>
      <c r="AC2536" s="227" t="str" cm="1">
        <f t="array" ref="AC2536">IF(D2536=0,"Blank",_xlfn.IFS('3 Model Input'!E$61=1,(V2536*G2536)/T2536,'3 Model Input'!E$61=2,(W2536*G2536)/T2536,'3 Model Input'!E$61=3,(X2536*G2536)/T2536,'3 Model Input'!E$61=4,(Y2536*G2536)/T2536,'3 Model Input'!E$61=5,(Z2536*G2536)/T2536, ISTEXT('3 Model Input'!E$61),"Missing",'3 Model Input'!E$61=6,(AA2536*G2536)/T2536))</f>
        <v>Blank</v>
      </c>
      <c r="AD2536" s="202" t="str">
        <f t="shared" si="417"/>
        <v>Blank</v>
      </c>
      <c r="AE2536" s="202" t="str">
        <f t="shared" si="418"/>
        <v>Blank</v>
      </c>
      <c r="AF2536" s="217" t="str">
        <f t="shared" si="419"/>
        <v>Blank</v>
      </c>
      <c r="AG2536" s="9" t="str" cm="1">
        <f t="array" ref="AG2536">_xlfn.IFS(ISNUMBER(AC2536), "", ISNUMBER(SEARCH("Blank", AC2536)), "", ISERROR(AC2536), "Bad input on tab 3")</f>
        <v/>
      </c>
    </row>
    <row r="2537" spans="2:33" ht="15" customHeight="1" x14ac:dyDescent="0.75">
      <c r="B2537" s="205" t="str">
        <f>'5 Driver Data'!B2537</f>
        <v>2529</v>
      </c>
      <c r="C2537" s="193">
        <f>'5 Driver Data'!C2537</f>
        <v>0</v>
      </c>
      <c r="D2537" s="192">
        <f>'5 Driver Data'!D2537</f>
        <v>0</v>
      </c>
      <c r="E2537" s="191">
        <f>'5 Driver Data'!E2537</f>
        <v>0</v>
      </c>
      <c r="F2537" s="191">
        <f>'5 Driver Data'!F2537</f>
        <v>0</v>
      </c>
      <c r="G2537" s="191">
        <f>'5 Driver Data'!G2537</f>
        <v>0</v>
      </c>
      <c r="H2537" s="191">
        <f>'5 Driver Data'!H2537</f>
        <v>0</v>
      </c>
      <c r="I2537" s="191">
        <f>'5 Driver Data'!I2537</f>
        <v>0</v>
      </c>
      <c r="J2537" s="191">
        <f>'5 Driver Data'!J2537</f>
        <v>0</v>
      </c>
      <c r="K2537" s="206">
        <f>'5 Driver Data'!K2537</f>
        <v>0</v>
      </c>
      <c r="L2537" s="1"/>
      <c r="M2537" s="216" t="str">
        <f>IF(D2537=0,"Blank",'3 Model Input'!E$44*'3 Model Input'!E$45)</f>
        <v>Blank</v>
      </c>
      <c r="N2537" s="197" t="str">
        <f t="shared" si="410"/>
        <v>Blank</v>
      </c>
      <c r="O2537" s="197" t="str">
        <f>IF(D2537=0,"Blank",'3 Model Input'!E$49*(1-'3 Model Input'!E$51))</f>
        <v>Blank</v>
      </c>
      <c r="P2537" s="197" t="str">
        <f t="shared" si="411"/>
        <v>Blank</v>
      </c>
      <c r="Q2537" s="197" t="str">
        <f>IF(D2537=0,"Blank",IF(D2537="BEV",E2537*(1-'3 Model Input'!E$54), E2537))</f>
        <v>Blank</v>
      </c>
      <c r="R2537" s="198" t="str">
        <f>IF(D2537=0,"Blank",IF(D2537="PHEV",F2537/G2537,F2537*(1-'3 Model Input'!E$54)/G2537))</f>
        <v>Blank</v>
      </c>
      <c r="S2537" s="198" t="str">
        <f>IF(D2537=0,"Blank",IF(D2537="PHEV",MIN(M2537,E2537),MIN(M2537,(E2537*(1-'3 Model Input'!E$54)))))</f>
        <v>Blank</v>
      </c>
      <c r="T2537" s="217" t="str">
        <f t="shared" si="412"/>
        <v>Blank</v>
      </c>
      <c r="U2537" s="89"/>
      <c r="V2537" s="216" t="str">
        <f>IF(D2537=0,"Blank",P2537*'3 Model Input'!E$50)</f>
        <v>Blank</v>
      </c>
      <c r="W2537" s="197" t="str">
        <f t="shared" si="413"/>
        <v>Blank</v>
      </c>
      <c r="X2537" s="197" t="str">
        <f t="shared" si="414"/>
        <v>Blank</v>
      </c>
      <c r="Y2537" s="197" t="str">
        <f t="shared" si="415"/>
        <v>Blank</v>
      </c>
      <c r="Z2537" s="197" t="str">
        <f t="shared" si="416"/>
        <v>Blank</v>
      </c>
      <c r="AA2537" s="223" t="str" cm="1">
        <f t="array" ref="AA2537">_xlfn.IFS(ISTEXT('3 Model Input'!F$70),"Missing",ISTEXT('3 Model Input'!I$70),"Missing",ISNUMBER('3 Model Input'!K$70),'3 Model Input'!K$70*P2537)</f>
        <v>Missing</v>
      </c>
      <c r="AB2537" s="89"/>
      <c r="AC2537" s="227" t="str" cm="1">
        <f t="array" ref="AC2537">IF(D2537=0,"Blank",_xlfn.IFS('3 Model Input'!E$61=1,(V2537*G2537)/T2537,'3 Model Input'!E$61=2,(W2537*G2537)/T2537,'3 Model Input'!E$61=3,(X2537*G2537)/T2537,'3 Model Input'!E$61=4,(Y2537*G2537)/T2537,'3 Model Input'!E$61=5,(Z2537*G2537)/T2537, ISTEXT('3 Model Input'!E$61),"Missing",'3 Model Input'!E$61=6,(AA2537*G2537)/T2537))</f>
        <v>Blank</v>
      </c>
      <c r="AD2537" s="202" t="str">
        <f t="shared" si="417"/>
        <v>Blank</v>
      </c>
      <c r="AE2537" s="202" t="str">
        <f t="shared" si="418"/>
        <v>Blank</v>
      </c>
      <c r="AF2537" s="217" t="str">
        <f t="shared" si="419"/>
        <v>Blank</v>
      </c>
      <c r="AG2537" s="9" t="str" cm="1">
        <f t="array" ref="AG2537">_xlfn.IFS(ISNUMBER(AC2537), "", ISNUMBER(SEARCH("Blank", AC2537)), "", ISERROR(AC2537), "Bad input on tab 3")</f>
        <v/>
      </c>
    </row>
    <row r="2538" spans="2:33" ht="15" customHeight="1" x14ac:dyDescent="0.75">
      <c r="B2538" s="205" t="str">
        <f>'5 Driver Data'!B2538</f>
        <v>2530</v>
      </c>
      <c r="C2538" s="193">
        <f>'5 Driver Data'!C2538</f>
        <v>0</v>
      </c>
      <c r="D2538" s="192">
        <f>'5 Driver Data'!D2538</f>
        <v>0</v>
      </c>
      <c r="E2538" s="191">
        <f>'5 Driver Data'!E2538</f>
        <v>0</v>
      </c>
      <c r="F2538" s="191">
        <f>'5 Driver Data'!F2538</f>
        <v>0</v>
      </c>
      <c r="G2538" s="191">
        <f>'5 Driver Data'!G2538</f>
        <v>0</v>
      </c>
      <c r="H2538" s="191">
        <f>'5 Driver Data'!H2538</f>
        <v>0</v>
      </c>
      <c r="I2538" s="191">
        <f>'5 Driver Data'!I2538</f>
        <v>0</v>
      </c>
      <c r="J2538" s="191">
        <f>'5 Driver Data'!J2538</f>
        <v>0</v>
      </c>
      <c r="K2538" s="206">
        <f>'5 Driver Data'!K2538</f>
        <v>0</v>
      </c>
      <c r="L2538" s="1"/>
      <c r="M2538" s="216" t="str">
        <f>IF(D2538=0,"Blank",'3 Model Input'!E$44*'3 Model Input'!E$45)</f>
        <v>Blank</v>
      </c>
      <c r="N2538" s="197" t="str">
        <f t="shared" si="410"/>
        <v>Blank</v>
      </c>
      <c r="O2538" s="197" t="str">
        <f>IF(D2538=0,"Blank",'3 Model Input'!E$49*(1-'3 Model Input'!E$51))</f>
        <v>Blank</v>
      </c>
      <c r="P2538" s="197" t="str">
        <f t="shared" si="411"/>
        <v>Blank</v>
      </c>
      <c r="Q2538" s="197" t="str">
        <f>IF(D2538=0,"Blank",IF(D2538="BEV",E2538*(1-'3 Model Input'!E$54), E2538))</f>
        <v>Blank</v>
      </c>
      <c r="R2538" s="198" t="str">
        <f>IF(D2538=0,"Blank",IF(D2538="PHEV",F2538/G2538,F2538*(1-'3 Model Input'!E$54)/G2538))</f>
        <v>Blank</v>
      </c>
      <c r="S2538" s="198" t="str">
        <f>IF(D2538=0,"Blank",IF(D2538="PHEV",MIN(M2538,E2538),MIN(M2538,(E2538*(1-'3 Model Input'!E$54)))))</f>
        <v>Blank</v>
      </c>
      <c r="T2538" s="217" t="str">
        <f t="shared" si="412"/>
        <v>Blank</v>
      </c>
      <c r="U2538" s="89"/>
      <c r="V2538" s="216" t="str">
        <f>IF(D2538=0,"Blank",P2538*'3 Model Input'!E$50)</f>
        <v>Blank</v>
      </c>
      <c r="W2538" s="197" t="str">
        <f t="shared" si="413"/>
        <v>Blank</v>
      </c>
      <c r="X2538" s="197" t="str">
        <f t="shared" si="414"/>
        <v>Blank</v>
      </c>
      <c r="Y2538" s="197" t="str">
        <f t="shared" si="415"/>
        <v>Blank</v>
      </c>
      <c r="Z2538" s="197" t="str">
        <f t="shared" si="416"/>
        <v>Blank</v>
      </c>
      <c r="AA2538" s="223" t="str" cm="1">
        <f t="array" ref="AA2538">_xlfn.IFS(ISTEXT('3 Model Input'!F$70),"Missing",ISTEXT('3 Model Input'!I$70),"Missing",ISNUMBER('3 Model Input'!K$70),'3 Model Input'!K$70*P2538)</f>
        <v>Missing</v>
      </c>
      <c r="AB2538" s="89"/>
      <c r="AC2538" s="227" t="str" cm="1">
        <f t="array" ref="AC2538">IF(D2538=0,"Blank",_xlfn.IFS('3 Model Input'!E$61=1,(V2538*G2538)/T2538,'3 Model Input'!E$61=2,(W2538*G2538)/T2538,'3 Model Input'!E$61=3,(X2538*G2538)/T2538,'3 Model Input'!E$61=4,(Y2538*G2538)/T2538,'3 Model Input'!E$61=5,(Z2538*G2538)/T2538, ISTEXT('3 Model Input'!E$61),"Missing",'3 Model Input'!E$61=6,(AA2538*G2538)/T2538))</f>
        <v>Blank</v>
      </c>
      <c r="AD2538" s="202" t="str">
        <f t="shared" si="417"/>
        <v>Blank</v>
      </c>
      <c r="AE2538" s="202" t="str">
        <f t="shared" si="418"/>
        <v>Blank</v>
      </c>
      <c r="AF2538" s="217" t="str">
        <f t="shared" si="419"/>
        <v>Blank</v>
      </c>
      <c r="AG2538" s="9" t="str" cm="1">
        <f t="array" ref="AG2538">_xlfn.IFS(ISNUMBER(AC2538), "", ISNUMBER(SEARCH("Blank", AC2538)), "", ISERROR(AC2538), "Bad input on tab 3")</f>
        <v/>
      </c>
    </row>
    <row r="2539" spans="2:33" ht="15" customHeight="1" x14ac:dyDescent="0.75">
      <c r="B2539" s="205" t="str">
        <f>'5 Driver Data'!B2539</f>
        <v>2531</v>
      </c>
      <c r="C2539" s="193">
        <f>'5 Driver Data'!C2539</f>
        <v>0</v>
      </c>
      <c r="D2539" s="192">
        <f>'5 Driver Data'!D2539</f>
        <v>0</v>
      </c>
      <c r="E2539" s="191">
        <f>'5 Driver Data'!E2539</f>
        <v>0</v>
      </c>
      <c r="F2539" s="191">
        <f>'5 Driver Data'!F2539</f>
        <v>0</v>
      </c>
      <c r="G2539" s="191">
        <f>'5 Driver Data'!G2539</f>
        <v>0</v>
      </c>
      <c r="H2539" s="191">
        <f>'5 Driver Data'!H2539</f>
        <v>0</v>
      </c>
      <c r="I2539" s="191">
        <f>'5 Driver Data'!I2539</f>
        <v>0</v>
      </c>
      <c r="J2539" s="191">
        <f>'5 Driver Data'!J2539</f>
        <v>0</v>
      </c>
      <c r="K2539" s="206">
        <f>'5 Driver Data'!K2539</f>
        <v>0</v>
      </c>
      <c r="L2539" s="1"/>
      <c r="M2539" s="216" t="str">
        <f>IF(D2539=0,"Blank",'3 Model Input'!E$44*'3 Model Input'!E$45)</f>
        <v>Blank</v>
      </c>
      <c r="N2539" s="197" t="str">
        <f t="shared" si="410"/>
        <v>Blank</v>
      </c>
      <c r="O2539" s="197" t="str">
        <f>IF(D2539=0,"Blank",'3 Model Input'!E$49*(1-'3 Model Input'!E$51))</f>
        <v>Blank</v>
      </c>
      <c r="P2539" s="197" t="str">
        <f t="shared" si="411"/>
        <v>Blank</v>
      </c>
      <c r="Q2539" s="197" t="str">
        <f>IF(D2539=0,"Blank",IF(D2539="BEV",E2539*(1-'3 Model Input'!E$54), E2539))</f>
        <v>Blank</v>
      </c>
      <c r="R2539" s="198" t="str">
        <f>IF(D2539=0,"Blank",IF(D2539="PHEV",F2539/G2539,F2539*(1-'3 Model Input'!E$54)/G2539))</f>
        <v>Blank</v>
      </c>
      <c r="S2539" s="198" t="str">
        <f>IF(D2539=0,"Blank",IF(D2539="PHEV",MIN(M2539,E2539),MIN(M2539,(E2539*(1-'3 Model Input'!E$54)))))</f>
        <v>Blank</v>
      </c>
      <c r="T2539" s="217" t="str">
        <f t="shared" si="412"/>
        <v>Blank</v>
      </c>
      <c r="U2539" s="89"/>
      <c r="V2539" s="216" t="str">
        <f>IF(D2539=0,"Blank",P2539*'3 Model Input'!E$50)</f>
        <v>Blank</v>
      </c>
      <c r="W2539" s="197" t="str">
        <f t="shared" si="413"/>
        <v>Blank</v>
      </c>
      <c r="X2539" s="197" t="str">
        <f t="shared" si="414"/>
        <v>Blank</v>
      </c>
      <c r="Y2539" s="197" t="str">
        <f t="shared" si="415"/>
        <v>Blank</v>
      </c>
      <c r="Z2539" s="197" t="str">
        <f t="shared" si="416"/>
        <v>Blank</v>
      </c>
      <c r="AA2539" s="223" t="str" cm="1">
        <f t="array" ref="AA2539">_xlfn.IFS(ISTEXT('3 Model Input'!F$70),"Missing",ISTEXT('3 Model Input'!I$70),"Missing",ISNUMBER('3 Model Input'!K$70),'3 Model Input'!K$70*P2539)</f>
        <v>Missing</v>
      </c>
      <c r="AB2539" s="89"/>
      <c r="AC2539" s="227" t="str" cm="1">
        <f t="array" ref="AC2539">IF(D2539=0,"Blank",_xlfn.IFS('3 Model Input'!E$61=1,(V2539*G2539)/T2539,'3 Model Input'!E$61=2,(W2539*G2539)/T2539,'3 Model Input'!E$61=3,(X2539*G2539)/T2539,'3 Model Input'!E$61=4,(Y2539*G2539)/T2539,'3 Model Input'!E$61=5,(Z2539*G2539)/T2539, ISTEXT('3 Model Input'!E$61),"Missing",'3 Model Input'!E$61=6,(AA2539*G2539)/T2539))</f>
        <v>Blank</v>
      </c>
      <c r="AD2539" s="202" t="str">
        <f t="shared" si="417"/>
        <v>Blank</v>
      </c>
      <c r="AE2539" s="202" t="str">
        <f t="shared" si="418"/>
        <v>Blank</v>
      </c>
      <c r="AF2539" s="217" t="str">
        <f t="shared" si="419"/>
        <v>Blank</v>
      </c>
      <c r="AG2539" s="9" t="str" cm="1">
        <f t="array" ref="AG2539">_xlfn.IFS(ISNUMBER(AC2539), "", ISNUMBER(SEARCH("Blank", AC2539)), "", ISERROR(AC2539), "Bad input on tab 3")</f>
        <v/>
      </c>
    </row>
    <row r="2540" spans="2:33" ht="15" customHeight="1" x14ac:dyDescent="0.75">
      <c r="B2540" s="205" t="str">
        <f>'5 Driver Data'!B2540</f>
        <v>2532</v>
      </c>
      <c r="C2540" s="193">
        <f>'5 Driver Data'!C2540</f>
        <v>0</v>
      </c>
      <c r="D2540" s="192">
        <f>'5 Driver Data'!D2540</f>
        <v>0</v>
      </c>
      <c r="E2540" s="191">
        <f>'5 Driver Data'!E2540</f>
        <v>0</v>
      </c>
      <c r="F2540" s="191">
        <f>'5 Driver Data'!F2540</f>
        <v>0</v>
      </c>
      <c r="G2540" s="191">
        <f>'5 Driver Data'!G2540</f>
        <v>0</v>
      </c>
      <c r="H2540" s="191">
        <f>'5 Driver Data'!H2540</f>
        <v>0</v>
      </c>
      <c r="I2540" s="191">
        <f>'5 Driver Data'!I2540</f>
        <v>0</v>
      </c>
      <c r="J2540" s="191">
        <f>'5 Driver Data'!J2540</f>
        <v>0</v>
      </c>
      <c r="K2540" s="206">
        <f>'5 Driver Data'!K2540</f>
        <v>0</v>
      </c>
      <c r="L2540" s="1"/>
      <c r="M2540" s="216" t="str">
        <f>IF(D2540=0,"Blank",'3 Model Input'!E$44*'3 Model Input'!E$45)</f>
        <v>Blank</v>
      </c>
      <c r="N2540" s="197" t="str">
        <f t="shared" si="410"/>
        <v>Blank</v>
      </c>
      <c r="O2540" s="197" t="str">
        <f>IF(D2540=0,"Blank",'3 Model Input'!E$49*(1-'3 Model Input'!E$51))</f>
        <v>Blank</v>
      </c>
      <c r="P2540" s="197" t="str">
        <f t="shared" si="411"/>
        <v>Blank</v>
      </c>
      <c r="Q2540" s="197" t="str">
        <f>IF(D2540=0,"Blank",IF(D2540="BEV",E2540*(1-'3 Model Input'!E$54), E2540))</f>
        <v>Blank</v>
      </c>
      <c r="R2540" s="198" t="str">
        <f>IF(D2540=0,"Blank",IF(D2540="PHEV",F2540/G2540,F2540*(1-'3 Model Input'!E$54)/G2540))</f>
        <v>Blank</v>
      </c>
      <c r="S2540" s="198" t="str">
        <f>IF(D2540=0,"Blank",IF(D2540="PHEV",MIN(M2540,E2540),MIN(M2540,(E2540*(1-'3 Model Input'!E$54)))))</f>
        <v>Blank</v>
      </c>
      <c r="T2540" s="217" t="str">
        <f t="shared" si="412"/>
        <v>Blank</v>
      </c>
      <c r="U2540" s="89"/>
      <c r="V2540" s="216" t="str">
        <f>IF(D2540=0,"Blank",P2540*'3 Model Input'!E$50)</f>
        <v>Blank</v>
      </c>
      <c r="W2540" s="197" t="str">
        <f t="shared" si="413"/>
        <v>Blank</v>
      </c>
      <c r="X2540" s="197" t="str">
        <f t="shared" si="414"/>
        <v>Blank</v>
      </c>
      <c r="Y2540" s="197" t="str">
        <f t="shared" si="415"/>
        <v>Blank</v>
      </c>
      <c r="Z2540" s="197" t="str">
        <f t="shared" si="416"/>
        <v>Blank</v>
      </c>
      <c r="AA2540" s="223" t="str" cm="1">
        <f t="array" ref="AA2540">_xlfn.IFS(ISTEXT('3 Model Input'!F$70),"Missing",ISTEXT('3 Model Input'!I$70),"Missing",ISNUMBER('3 Model Input'!K$70),'3 Model Input'!K$70*P2540)</f>
        <v>Missing</v>
      </c>
      <c r="AB2540" s="89"/>
      <c r="AC2540" s="227" t="str" cm="1">
        <f t="array" ref="AC2540">IF(D2540=0,"Blank",_xlfn.IFS('3 Model Input'!E$61=1,(V2540*G2540)/T2540,'3 Model Input'!E$61=2,(W2540*G2540)/T2540,'3 Model Input'!E$61=3,(X2540*G2540)/T2540,'3 Model Input'!E$61=4,(Y2540*G2540)/T2540,'3 Model Input'!E$61=5,(Z2540*G2540)/T2540, ISTEXT('3 Model Input'!E$61),"Missing",'3 Model Input'!E$61=6,(AA2540*G2540)/T2540))</f>
        <v>Blank</v>
      </c>
      <c r="AD2540" s="202" t="str">
        <f t="shared" si="417"/>
        <v>Blank</v>
      </c>
      <c r="AE2540" s="202" t="str">
        <f t="shared" si="418"/>
        <v>Blank</v>
      </c>
      <c r="AF2540" s="217" t="str">
        <f t="shared" si="419"/>
        <v>Blank</v>
      </c>
      <c r="AG2540" s="9" t="str" cm="1">
        <f t="array" ref="AG2540">_xlfn.IFS(ISNUMBER(AC2540), "", ISNUMBER(SEARCH("Blank", AC2540)), "", ISERROR(AC2540), "Bad input on tab 3")</f>
        <v/>
      </c>
    </row>
    <row r="2541" spans="2:33" ht="15" customHeight="1" x14ac:dyDescent="0.75">
      <c r="B2541" s="205" t="str">
        <f>'5 Driver Data'!B2541</f>
        <v>2533</v>
      </c>
      <c r="C2541" s="193">
        <f>'5 Driver Data'!C2541</f>
        <v>0</v>
      </c>
      <c r="D2541" s="192">
        <f>'5 Driver Data'!D2541</f>
        <v>0</v>
      </c>
      <c r="E2541" s="191">
        <f>'5 Driver Data'!E2541</f>
        <v>0</v>
      </c>
      <c r="F2541" s="191">
        <f>'5 Driver Data'!F2541</f>
        <v>0</v>
      </c>
      <c r="G2541" s="191">
        <f>'5 Driver Data'!G2541</f>
        <v>0</v>
      </c>
      <c r="H2541" s="191">
        <f>'5 Driver Data'!H2541</f>
        <v>0</v>
      </c>
      <c r="I2541" s="191">
        <f>'5 Driver Data'!I2541</f>
        <v>0</v>
      </c>
      <c r="J2541" s="191">
        <f>'5 Driver Data'!J2541</f>
        <v>0</v>
      </c>
      <c r="K2541" s="206">
        <f>'5 Driver Data'!K2541</f>
        <v>0</v>
      </c>
      <c r="L2541" s="1"/>
      <c r="M2541" s="216" t="str">
        <f>IF(D2541=0,"Blank",'3 Model Input'!E$44*'3 Model Input'!E$45)</f>
        <v>Blank</v>
      </c>
      <c r="N2541" s="197" t="str">
        <f t="shared" si="410"/>
        <v>Blank</v>
      </c>
      <c r="O2541" s="197" t="str">
        <f>IF(D2541=0,"Blank",'3 Model Input'!E$49*(1-'3 Model Input'!E$51))</f>
        <v>Blank</v>
      </c>
      <c r="P2541" s="197" t="str">
        <f t="shared" si="411"/>
        <v>Blank</v>
      </c>
      <c r="Q2541" s="197" t="str">
        <f>IF(D2541=0,"Blank",IF(D2541="BEV",E2541*(1-'3 Model Input'!E$54), E2541))</f>
        <v>Blank</v>
      </c>
      <c r="R2541" s="198" t="str">
        <f>IF(D2541=0,"Blank",IF(D2541="PHEV",F2541/G2541,F2541*(1-'3 Model Input'!E$54)/G2541))</f>
        <v>Blank</v>
      </c>
      <c r="S2541" s="198" t="str">
        <f>IF(D2541=0,"Blank",IF(D2541="PHEV",MIN(M2541,E2541),MIN(M2541,(E2541*(1-'3 Model Input'!E$54)))))</f>
        <v>Blank</v>
      </c>
      <c r="T2541" s="217" t="str">
        <f t="shared" si="412"/>
        <v>Blank</v>
      </c>
      <c r="U2541" s="89"/>
      <c r="V2541" s="216" t="str">
        <f>IF(D2541=0,"Blank",P2541*'3 Model Input'!E$50)</f>
        <v>Blank</v>
      </c>
      <c r="W2541" s="197" t="str">
        <f t="shared" si="413"/>
        <v>Blank</v>
      </c>
      <c r="X2541" s="197" t="str">
        <f t="shared" si="414"/>
        <v>Blank</v>
      </c>
      <c r="Y2541" s="197" t="str">
        <f t="shared" si="415"/>
        <v>Blank</v>
      </c>
      <c r="Z2541" s="197" t="str">
        <f t="shared" si="416"/>
        <v>Blank</v>
      </c>
      <c r="AA2541" s="223" t="str" cm="1">
        <f t="array" ref="AA2541">_xlfn.IFS(ISTEXT('3 Model Input'!F$70),"Missing",ISTEXT('3 Model Input'!I$70),"Missing",ISNUMBER('3 Model Input'!K$70),'3 Model Input'!K$70*P2541)</f>
        <v>Missing</v>
      </c>
      <c r="AB2541" s="89"/>
      <c r="AC2541" s="227" t="str" cm="1">
        <f t="array" ref="AC2541">IF(D2541=0,"Blank",_xlfn.IFS('3 Model Input'!E$61=1,(V2541*G2541)/T2541,'3 Model Input'!E$61=2,(W2541*G2541)/T2541,'3 Model Input'!E$61=3,(X2541*G2541)/T2541,'3 Model Input'!E$61=4,(Y2541*G2541)/T2541,'3 Model Input'!E$61=5,(Z2541*G2541)/T2541, ISTEXT('3 Model Input'!E$61),"Missing",'3 Model Input'!E$61=6,(AA2541*G2541)/T2541))</f>
        <v>Blank</v>
      </c>
      <c r="AD2541" s="202" t="str">
        <f t="shared" si="417"/>
        <v>Blank</v>
      </c>
      <c r="AE2541" s="202" t="str">
        <f t="shared" si="418"/>
        <v>Blank</v>
      </c>
      <c r="AF2541" s="217" t="str">
        <f t="shared" si="419"/>
        <v>Blank</v>
      </c>
      <c r="AG2541" s="9" t="str" cm="1">
        <f t="array" ref="AG2541">_xlfn.IFS(ISNUMBER(AC2541), "", ISNUMBER(SEARCH("Blank", AC2541)), "", ISERROR(AC2541), "Bad input on tab 3")</f>
        <v/>
      </c>
    </row>
    <row r="2542" spans="2:33" ht="15" customHeight="1" x14ac:dyDescent="0.75">
      <c r="B2542" s="205" t="str">
        <f>'5 Driver Data'!B2542</f>
        <v>2534</v>
      </c>
      <c r="C2542" s="193">
        <f>'5 Driver Data'!C2542</f>
        <v>0</v>
      </c>
      <c r="D2542" s="192">
        <f>'5 Driver Data'!D2542</f>
        <v>0</v>
      </c>
      <c r="E2542" s="191">
        <f>'5 Driver Data'!E2542</f>
        <v>0</v>
      </c>
      <c r="F2542" s="191">
        <f>'5 Driver Data'!F2542</f>
        <v>0</v>
      </c>
      <c r="G2542" s="191">
        <f>'5 Driver Data'!G2542</f>
        <v>0</v>
      </c>
      <c r="H2542" s="191">
        <f>'5 Driver Data'!H2542</f>
        <v>0</v>
      </c>
      <c r="I2542" s="191">
        <f>'5 Driver Data'!I2542</f>
        <v>0</v>
      </c>
      <c r="J2542" s="191">
        <f>'5 Driver Data'!J2542</f>
        <v>0</v>
      </c>
      <c r="K2542" s="206">
        <f>'5 Driver Data'!K2542</f>
        <v>0</v>
      </c>
      <c r="L2542" s="1"/>
      <c r="M2542" s="216" t="str">
        <f>IF(D2542=0,"Blank",'3 Model Input'!E$44*'3 Model Input'!E$45)</f>
        <v>Blank</v>
      </c>
      <c r="N2542" s="197" t="str">
        <f t="shared" ref="N2542:N2605" si="420">IF(D2542=0,"Blank",H2542*I2542*52)</f>
        <v>Blank</v>
      </c>
      <c r="O2542" s="197" t="str">
        <f>IF(D2542=0,"Blank",'3 Model Input'!E$49*(1-'3 Model Input'!E$51))</f>
        <v>Blank</v>
      </c>
      <c r="P2542" s="197" t="str">
        <f t="shared" ref="P2542:P2605" si="421">IF(D2542=0,"Blank",SUM(N2542:O2542))</f>
        <v>Blank</v>
      </c>
      <c r="Q2542" s="197" t="str">
        <f>IF(D2542=0,"Blank",IF(D2542="BEV",E2542*(1-'3 Model Input'!E$54), E2542))</f>
        <v>Blank</v>
      </c>
      <c r="R2542" s="198" t="str">
        <f>IF(D2542=0,"Blank",IF(D2542="PHEV",F2542/G2542,F2542*(1-'3 Model Input'!E$54)/G2542))</f>
        <v>Blank</v>
      </c>
      <c r="S2542" s="198" t="str">
        <f>IF(D2542=0,"Blank",IF(D2542="PHEV",MIN(M2542,E2542),MIN(M2542,(E2542*(1-'3 Model Input'!E$54)))))</f>
        <v>Blank</v>
      </c>
      <c r="T2542" s="217" t="str">
        <f t="shared" ref="T2542:T2605" si="422">IF(D2542=0,"Blank",MIN(R2542,(S2542/E2542*F2542)))</f>
        <v>Blank</v>
      </c>
      <c r="U2542" s="89"/>
      <c r="V2542" s="216" t="str">
        <f>IF(D2542=0,"Blank",P2542*'3 Model Input'!E$50)</f>
        <v>Blank</v>
      </c>
      <c r="W2542" s="197" t="str">
        <f t="shared" ref="W2542:W2605" si="423">IF(D2542=0,"Blank",V2542*(1-J2542))</f>
        <v>Blank</v>
      </c>
      <c r="X2542" s="197" t="str">
        <f t="shared" ref="X2542:X2605" si="424">P2542</f>
        <v>Blank</v>
      </c>
      <c r="Y2542" s="197" t="str">
        <f t="shared" ref="Y2542:Y2605" si="425">IF(D2542=0,"Blank",P2542*(1-J2542))</f>
        <v>Blank</v>
      </c>
      <c r="Z2542" s="197" t="str">
        <f t="shared" ref="Z2542:Z2605" si="426">IF(D2542=0,"Blank",N2542*K2542)</f>
        <v>Blank</v>
      </c>
      <c r="AA2542" s="223" t="str" cm="1">
        <f t="array" ref="AA2542">_xlfn.IFS(ISTEXT('3 Model Input'!F$70),"Missing",ISTEXT('3 Model Input'!I$70),"Missing",ISNUMBER('3 Model Input'!K$70),'3 Model Input'!K$70*P2542)</f>
        <v>Missing</v>
      </c>
      <c r="AB2542" s="89"/>
      <c r="AC2542" s="227" t="str" cm="1">
        <f t="array" ref="AC2542">IF(D2542=0,"Blank",_xlfn.IFS('3 Model Input'!E$61=1,(V2542*G2542)/T2542,'3 Model Input'!E$61=2,(W2542*G2542)/T2542,'3 Model Input'!E$61=3,(X2542*G2542)/T2542,'3 Model Input'!E$61=4,(Y2542*G2542)/T2542,'3 Model Input'!E$61=5,(Z2542*G2542)/T2542, ISTEXT('3 Model Input'!E$61),"Missing",'3 Model Input'!E$61=6,(AA2542*G2542)/T2542))</f>
        <v>Blank</v>
      </c>
      <c r="AD2542" s="202" t="str">
        <f t="shared" ref="AD2542:AD2605" si="427">IF(D2542=0,"Blank",MIN(SUM(AC2542/52/H2542),1))</f>
        <v>Blank</v>
      </c>
      <c r="AE2542" s="202" t="str">
        <f t="shared" ref="AE2542:AE2605" si="428">IF(D2542=0,"Blank",AD2542*H2542)</f>
        <v>Blank</v>
      </c>
      <c r="AF2542" s="217" t="str">
        <f t="shared" ref="AF2542:AF2605" si="429">IF(D2542=0,"Blank",AC2542*S2542)</f>
        <v>Blank</v>
      </c>
      <c r="AG2542" s="9" t="str" cm="1">
        <f t="array" ref="AG2542">_xlfn.IFS(ISNUMBER(AC2542), "", ISNUMBER(SEARCH("Blank", AC2542)), "", ISERROR(AC2542), "Bad input on tab 3")</f>
        <v/>
      </c>
    </row>
    <row r="2543" spans="2:33" ht="15" customHeight="1" x14ac:dyDescent="0.75">
      <c r="B2543" s="205" t="str">
        <f>'5 Driver Data'!B2543</f>
        <v>2535</v>
      </c>
      <c r="C2543" s="193">
        <f>'5 Driver Data'!C2543</f>
        <v>0</v>
      </c>
      <c r="D2543" s="192">
        <f>'5 Driver Data'!D2543</f>
        <v>0</v>
      </c>
      <c r="E2543" s="191">
        <f>'5 Driver Data'!E2543</f>
        <v>0</v>
      </c>
      <c r="F2543" s="191">
        <f>'5 Driver Data'!F2543</f>
        <v>0</v>
      </c>
      <c r="G2543" s="191">
        <f>'5 Driver Data'!G2543</f>
        <v>0</v>
      </c>
      <c r="H2543" s="191">
        <f>'5 Driver Data'!H2543</f>
        <v>0</v>
      </c>
      <c r="I2543" s="191">
        <f>'5 Driver Data'!I2543</f>
        <v>0</v>
      </c>
      <c r="J2543" s="191">
        <f>'5 Driver Data'!J2543</f>
        <v>0</v>
      </c>
      <c r="K2543" s="206">
        <f>'5 Driver Data'!K2543</f>
        <v>0</v>
      </c>
      <c r="L2543" s="1"/>
      <c r="M2543" s="216" t="str">
        <f>IF(D2543=0,"Blank",'3 Model Input'!E$44*'3 Model Input'!E$45)</f>
        <v>Blank</v>
      </c>
      <c r="N2543" s="197" t="str">
        <f t="shared" si="420"/>
        <v>Blank</v>
      </c>
      <c r="O2543" s="197" t="str">
        <f>IF(D2543=0,"Blank",'3 Model Input'!E$49*(1-'3 Model Input'!E$51))</f>
        <v>Blank</v>
      </c>
      <c r="P2543" s="197" t="str">
        <f t="shared" si="421"/>
        <v>Blank</v>
      </c>
      <c r="Q2543" s="197" t="str">
        <f>IF(D2543=0,"Blank",IF(D2543="BEV",E2543*(1-'3 Model Input'!E$54), E2543))</f>
        <v>Blank</v>
      </c>
      <c r="R2543" s="198" t="str">
        <f>IF(D2543=0,"Blank",IF(D2543="PHEV",F2543/G2543,F2543*(1-'3 Model Input'!E$54)/G2543))</f>
        <v>Blank</v>
      </c>
      <c r="S2543" s="198" t="str">
        <f>IF(D2543=0,"Blank",IF(D2543="PHEV",MIN(M2543,E2543),MIN(M2543,(E2543*(1-'3 Model Input'!E$54)))))</f>
        <v>Blank</v>
      </c>
      <c r="T2543" s="217" t="str">
        <f t="shared" si="422"/>
        <v>Blank</v>
      </c>
      <c r="U2543" s="89"/>
      <c r="V2543" s="216" t="str">
        <f>IF(D2543=0,"Blank",P2543*'3 Model Input'!E$50)</f>
        <v>Blank</v>
      </c>
      <c r="W2543" s="197" t="str">
        <f t="shared" si="423"/>
        <v>Blank</v>
      </c>
      <c r="X2543" s="197" t="str">
        <f t="shared" si="424"/>
        <v>Blank</v>
      </c>
      <c r="Y2543" s="197" t="str">
        <f t="shared" si="425"/>
        <v>Blank</v>
      </c>
      <c r="Z2543" s="197" t="str">
        <f t="shared" si="426"/>
        <v>Blank</v>
      </c>
      <c r="AA2543" s="223" t="str" cm="1">
        <f t="array" ref="AA2543">_xlfn.IFS(ISTEXT('3 Model Input'!F$70),"Missing",ISTEXT('3 Model Input'!I$70),"Missing",ISNUMBER('3 Model Input'!K$70),'3 Model Input'!K$70*P2543)</f>
        <v>Missing</v>
      </c>
      <c r="AB2543" s="89"/>
      <c r="AC2543" s="227" t="str" cm="1">
        <f t="array" ref="AC2543">IF(D2543=0,"Blank",_xlfn.IFS('3 Model Input'!E$61=1,(V2543*G2543)/T2543,'3 Model Input'!E$61=2,(W2543*G2543)/T2543,'3 Model Input'!E$61=3,(X2543*G2543)/T2543,'3 Model Input'!E$61=4,(Y2543*G2543)/T2543,'3 Model Input'!E$61=5,(Z2543*G2543)/T2543, ISTEXT('3 Model Input'!E$61),"Missing",'3 Model Input'!E$61=6,(AA2543*G2543)/T2543))</f>
        <v>Blank</v>
      </c>
      <c r="AD2543" s="202" t="str">
        <f t="shared" si="427"/>
        <v>Blank</v>
      </c>
      <c r="AE2543" s="202" t="str">
        <f t="shared" si="428"/>
        <v>Blank</v>
      </c>
      <c r="AF2543" s="217" t="str">
        <f t="shared" si="429"/>
        <v>Blank</v>
      </c>
      <c r="AG2543" s="9" t="str" cm="1">
        <f t="array" ref="AG2543">_xlfn.IFS(ISNUMBER(AC2543), "", ISNUMBER(SEARCH("Blank", AC2543)), "", ISERROR(AC2543), "Bad input on tab 3")</f>
        <v/>
      </c>
    </row>
    <row r="2544" spans="2:33" ht="15" customHeight="1" x14ac:dyDescent="0.75">
      <c r="B2544" s="205" t="str">
        <f>'5 Driver Data'!B2544</f>
        <v>2536</v>
      </c>
      <c r="C2544" s="193">
        <f>'5 Driver Data'!C2544</f>
        <v>0</v>
      </c>
      <c r="D2544" s="192">
        <f>'5 Driver Data'!D2544</f>
        <v>0</v>
      </c>
      <c r="E2544" s="191">
        <f>'5 Driver Data'!E2544</f>
        <v>0</v>
      </c>
      <c r="F2544" s="191">
        <f>'5 Driver Data'!F2544</f>
        <v>0</v>
      </c>
      <c r="G2544" s="191">
        <f>'5 Driver Data'!G2544</f>
        <v>0</v>
      </c>
      <c r="H2544" s="191">
        <f>'5 Driver Data'!H2544</f>
        <v>0</v>
      </c>
      <c r="I2544" s="191">
        <f>'5 Driver Data'!I2544</f>
        <v>0</v>
      </c>
      <c r="J2544" s="191">
        <f>'5 Driver Data'!J2544</f>
        <v>0</v>
      </c>
      <c r="K2544" s="206">
        <f>'5 Driver Data'!K2544</f>
        <v>0</v>
      </c>
      <c r="L2544" s="1"/>
      <c r="M2544" s="216" t="str">
        <f>IF(D2544=0,"Blank",'3 Model Input'!E$44*'3 Model Input'!E$45)</f>
        <v>Blank</v>
      </c>
      <c r="N2544" s="197" t="str">
        <f t="shared" si="420"/>
        <v>Blank</v>
      </c>
      <c r="O2544" s="197" t="str">
        <f>IF(D2544=0,"Blank",'3 Model Input'!E$49*(1-'3 Model Input'!E$51))</f>
        <v>Blank</v>
      </c>
      <c r="P2544" s="197" t="str">
        <f t="shared" si="421"/>
        <v>Blank</v>
      </c>
      <c r="Q2544" s="197" t="str">
        <f>IF(D2544=0,"Blank",IF(D2544="BEV",E2544*(1-'3 Model Input'!E$54), E2544))</f>
        <v>Blank</v>
      </c>
      <c r="R2544" s="198" t="str">
        <f>IF(D2544=0,"Blank",IF(D2544="PHEV",F2544/G2544,F2544*(1-'3 Model Input'!E$54)/G2544))</f>
        <v>Blank</v>
      </c>
      <c r="S2544" s="198" t="str">
        <f>IF(D2544=0,"Blank",IF(D2544="PHEV",MIN(M2544,E2544),MIN(M2544,(E2544*(1-'3 Model Input'!E$54)))))</f>
        <v>Blank</v>
      </c>
      <c r="T2544" s="217" t="str">
        <f t="shared" si="422"/>
        <v>Blank</v>
      </c>
      <c r="U2544" s="89"/>
      <c r="V2544" s="216" t="str">
        <f>IF(D2544=0,"Blank",P2544*'3 Model Input'!E$50)</f>
        <v>Blank</v>
      </c>
      <c r="W2544" s="197" t="str">
        <f t="shared" si="423"/>
        <v>Blank</v>
      </c>
      <c r="X2544" s="197" t="str">
        <f t="shared" si="424"/>
        <v>Blank</v>
      </c>
      <c r="Y2544" s="197" t="str">
        <f t="shared" si="425"/>
        <v>Blank</v>
      </c>
      <c r="Z2544" s="197" t="str">
        <f t="shared" si="426"/>
        <v>Blank</v>
      </c>
      <c r="AA2544" s="223" t="str" cm="1">
        <f t="array" ref="AA2544">_xlfn.IFS(ISTEXT('3 Model Input'!F$70),"Missing",ISTEXT('3 Model Input'!I$70),"Missing",ISNUMBER('3 Model Input'!K$70),'3 Model Input'!K$70*P2544)</f>
        <v>Missing</v>
      </c>
      <c r="AB2544" s="89"/>
      <c r="AC2544" s="227" t="str" cm="1">
        <f t="array" ref="AC2544">IF(D2544=0,"Blank",_xlfn.IFS('3 Model Input'!E$61=1,(V2544*G2544)/T2544,'3 Model Input'!E$61=2,(W2544*G2544)/T2544,'3 Model Input'!E$61=3,(X2544*G2544)/T2544,'3 Model Input'!E$61=4,(Y2544*G2544)/T2544,'3 Model Input'!E$61=5,(Z2544*G2544)/T2544, ISTEXT('3 Model Input'!E$61),"Missing",'3 Model Input'!E$61=6,(AA2544*G2544)/T2544))</f>
        <v>Blank</v>
      </c>
      <c r="AD2544" s="202" t="str">
        <f t="shared" si="427"/>
        <v>Blank</v>
      </c>
      <c r="AE2544" s="202" t="str">
        <f t="shared" si="428"/>
        <v>Blank</v>
      </c>
      <c r="AF2544" s="217" t="str">
        <f t="shared" si="429"/>
        <v>Blank</v>
      </c>
      <c r="AG2544" s="9" t="str" cm="1">
        <f t="array" ref="AG2544">_xlfn.IFS(ISNUMBER(AC2544), "", ISNUMBER(SEARCH("Blank", AC2544)), "", ISERROR(AC2544), "Bad input on tab 3")</f>
        <v/>
      </c>
    </row>
    <row r="2545" spans="2:33" ht="15" customHeight="1" x14ac:dyDescent="0.75">
      <c r="B2545" s="205" t="str">
        <f>'5 Driver Data'!B2545</f>
        <v>2537</v>
      </c>
      <c r="C2545" s="193">
        <f>'5 Driver Data'!C2545</f>
        <v>0</v>
      </c>
      <c r="D2545" s="192">
        <f>'5 Driver Data'!D2545</f>
        <v>0</v>
      </c>
      <c r="E2545" s="191">
        <f>'5 Driver Data'!E2545</f>
        <v>0</v>
      </c>
      <c r="F2545" s="191">
        <f>'5 Driver Data'!F2545</f>
        <v>0</v>
      </c>
      <c r="G2545" s="191">
        <f>'5 Driver Data'!G2545</f>
        <v>0</v>
      </c>
      <c r="H2545" s="191">
        <f>'5 Driver Data'!H2545</f>
        <v>0</v>
      </c>
      <c r="I2545" s="191">
        <f>'5 Driver Data'!I2545</f>
        <v>0</v>
      </c>
      <c r="J2545" s="191">
        <f>'5 Driver Data'!J2545</f>
        <v>0</v>
      </c>
      <c r="K2545" s="206">
        <f>'5 Driver Data'!K2545</f>
        <v>0</v>
      </c>
      <c r="L2545" s="1"/>
      <c r="M2545" s="216" t="str">
        <f>IF(D2545=0,"Blank",'3 Model Input'!E$44*'3 Model Input'!E$45)</f>
        <v>Blank</v>
      </c>
      <c r="N2545" s="197" t="str">
        <f t="shared" si="420"/>
        <v>Blank</v>
      </c>
      <c r="O2545" s="197" t="str">
        <f>IF(D2545=0,"Blank",'3 Model Input'!E$49*(1-'3 Model Input'!E$51))</f>
        <v>Blank</v>
      </c>
      <c r="P2545" s="197" t="str">
        <f t="shared" si="421"/>
        <v>Blank</v>
      </c>
      <c r="Q2545" s="197" t="str">
        <f>IF(D2545=0,"Blank",IF(D2545="BEV",E2545*(1-'3 Model Input'!E$54), E2545))</f>
        <v>Blank</v>
      </c>
      <c r="R2545" s="198" t="str">
        <f>IF(D2545=0,"Blank",IF(D2545="PHEV",F2545/G2545,F2545*(1-'3 Model Input'!E$54)/G2545))</f>
        <v>Blank</v>
      </c>
      <c r="S2545" s="198" t="str">
        <f>IF(D2545=0,"Blank",IF(D2545="PHEV",MIN(M2545,E2545),MIN(M2545,(E2545*(1-'3 Model Input'!E$54)))))</f>
        <v>Blank</v>
      </c>
      <c r="T2545" s="217" t="str">
        <f t="shared" si="422"/>
        <v>Blank</v>
      </c>
      <c r="U2545" s="89"/>
      <c r="V2545" s="216" t="str">
        <f>IF(D2545=0,"Blank",P2545*'3 Model Input'!E$50)</f>
        <v>Blank</v>
      </c>
      <c r="W2545" s="197" t="str">
        <f t="shared" si="423"/>
        <v>Blank</v>
      </c>
      <c r="X2545" s="197" t="str">
        <f t="shared" si="424"/>
        <v>Blank</v>
      </c>
      <c r="Y2545" s="197" t="str">
        <f t="shared" si="425"/>
        <v>Blank</v>
      </c>
      <c r="Z2545" s="197" t="str">
        <f t="shared" si="426"/>
        <v>Blank</v>
      </c>
      <c r="AA2545" s="223" t="str" cm="1">
        <f t="array" ref="AA2545">_xlfn.IFS(ISTEXT('3 Model Input'!F$70),"Missing",ISTEXT('3 Model Input'!I$70),"Missing",ISNUMBER('3 Model Input'!K$70),'3 Model Input'!K$70*P2545)</f>
        <v>Missing</v>
      </c>
      <c r="AB2545" s="89"/>
      <c r="AC2545" s="227" t="str" cm="1">
        <f t="array" ref="AC2545">IF(D2545=0,"Blank",_xlfn.IFS('3 Model Input'!E$61=1,(V2545*G2545)/T2545,'3 Model Input'!E$61=2,(W2545*G2545)/T2545,'3 Model Input'!E$61=3,(X2545*G2545)/T2545,'3 Model Input'!E$61=4,(Y2545*G2545)/T2545,'3 Model Input'!E$61=5,(Z2545*G2545)/T2545, ISTEXT('3 Model Input'!E$61),"Missing",'3 Model Input'!E$61=6,(AA2545*G2545)/T2545))</f>
        <v>Blank</v>
      </c>
      <c r="AD2545" s="202" t="str">
        <f t="shared" si="427"/>
        <v>Blank</v>
      </c>
      <c r="AE2545" s="202" t="str">
        <f t="shared" si="428"/>
        <v>Blank</v>
      </c>
      <c r="AF2545" s="217" t="str">
        <f t="shared" si="429"/>
        <v>Blank</v>
      </c>
      <c r="AG2545" s="9" t="str" cm="1">
        <f t="array" ref="AG2545">_xlfn.IFS(ISNUMBER(AC2545), "", ISNUMBER(SEARCH("Blank", AC2545)), "", ISERROR(AC2545), "Bad input on tab 3")</f>
        <v/>
      </c>
    </row>
    <row r="2546" spans="2:33" ht="15" customHeight="1" x14ac:dyDescent="0.75">
      <c r="B2546" s="205" t="str">
        <f>'5 Driver Data'!B2546</f>
        <v>2538</v>
      </c>
      <c r="C2546" s="193">
        <f>'5 Driver Data'!C2546</f>
        <v>0</v>
      </c>
      <c r="D2546" s="192">
        <f>'5 Driver Data'!D2546</f>
        <v>0</v>
      </c>
      <c r="E2546" s="191">
        <f>'5 Driver Data'!E2546</f>
        <v>0</v>
      </c>
      <c r="F2546" s="191">
        <f>'5 Driver Data'!F2546</f>
        <v>0</v>
      </c>
      <c r="G2546" s="191">
        <f>'5 Driver Data'!G2546</f>
        <v>0</v>
      </c>
      <c r="H2546" s="191">
        <f>'5 Driver Data'!H2546</f>
        <v>0</v>
      </c>
      <c r="I2546" s="191">
        <f>'5 Driver Data'!I2546</f>
        <v>0</v>
      </c>
      <c r="J2546" s="191">
        <f>'5 Driver Data'!J2546</f>
        <v>0</v>
      </c>
      <c r="K2546" s="206">
        <f>'5 Driver Data'!K2546</f>
        <v>0</v>
      </c>
      <c r="L2546" s="1"/>
      <c r="M2546" s="216" t="str">
        <f>IF(D2546=0,"Blank",'3 Model Input'!E$44*'3 Model Input'!E$45)</f>
        <v>Blank</v>
      </c>
      <c r="N2546" s="197" t="str">
        <f t="shared" si="420"/>
        <v>Blank</v>
      </c>
      <c r="O2546" s="197" t="str">
        <f>IF(D2546=0,"Blank",'3 Model Input'!E$49*(1-'3 Model Input'!E$51))</f>
        <v>Blank</v>
      </c>
      <c r="P2546" s="197" t="str">
        <f t="shared" si="421"/>
        <v>Blank</v>
      </c>
      <c r="Q2546" s="197" t="str">
        <f>IF(D2546=0,"Blank",IF(D2546="BEV",E2546*(1-'3 Model Input'!E$54), E2546))</f>
        <v>Blank</v>
      </c>
      <c r="R2546" s="198" t="str">
        <f>IF(D2546=0,"Blank",IF(D2546="PHEV",F2546/G2546,F2546*(1-'3 Model Input'!E$54)/G2546))</f>
        <v>Blank</v>
      </c>
      <c r="S2546" s="198" t="str">
        <f>IF(D2546=0,"Blank",IF(D2546="PHEV",MIN(M2546,E2546),MIN(M2546,(E2546*(1-'3 Model Input'!E$54)))))</f>
        <v>Blank</v>
      </c>
      <c r="T2546" s="217" t="str">
        <f t="shared" si="422"/>
        <v>Blank</v>
      </c>
      <c r="U2546" s="89"/>
      <c r="V2546" s="216" t="str">
        <f>IF(D2546=0,"Blank",P2546*'3 Model Input'!E$50)</f>
        <v>Blank</v>
      </c>
      <c r="W2546" s="197" t="str">
        <f t="shared" si="423"/>
        <v>Blank</v>
      </c>
      <c r="X2546" s="197" t="str">
        <f t="shared" si="424"/>
        <v>Blank</v>
      </c>
      <c r="Y2546" s="197" t="str">
        <f t="shared" si="425"/>
        <v>Blank</v>
      </c>
      <c r="Z2546" s="197" t="str">
        <f t="shared" si="426"/>
        <v>Blank</v>
      </c>
      <c r="AA2546" s="223" t="str" cm="1">
        <f t="array" ref="AA2546">_xlfn.IFS(ISTEXT('3 Model Input'!F$70),"Missing",ISTEXT('3 Model Input'!I$70),"Missing",ISNUMBER('3 Model Input'!K$70),'3 Model Input'!K$70*P2546)</f>
        <v>Missing</v>
      </c>
      <c r="AB2546" s="89"/>
      <c r="AC2546" s="227" t="str" cm="1">
        <f t="array" ref="AC2546">IF(D2546=0,"Blank",_xlfn.IFS('3 Model Input'!E$61=1,(V2546*G2546)/T2546,'3 Model Input'!E$61=2,(W2546*G2546)/T2546,'3 Model Input'!E$61=3,(X2546*G2546)/T2546,'3 Model Input'!E$61=4,(Y2546*G2546)/T2546,'3 Model Input'!E$61=5,(Z2546*G2546)/T2546, ISTEXT('3 Model Input'!E$61),"Missing",'3 Model Input'!E$61=6,(AA2546*G2546)/T2546))</f>
        <v>Blank</v>
      </c>
      <c r="AD2546" s="202" t="str">
        <f t="shared" si="427"/>
        <v>Blank</v>
      </c>
      <c r="AE2546" s="202" t="str">
        <f t="shared" si="428"/>
        <v>Blank</v>
      </c>
      <c r="AF2546" s="217" t="str">
        <f t="shared" si="429"/>
        <v>Blank</v>
      </c>
      <c r="AG2546" s="9" t="str" cm="1">
        <f t="array" ref="AG2546">_xlfn.IFS(ISNUMBER(AC2546), "", ISNUMBER(SEARCH("Blank", AC2546)), "", ISERROR(AC2546), "Bad input on tab 3")</f>
        <v/>
      </c>
    </row>
    <row r="2547" spans="2:33" ht="15" customHeight="1" x14ac:dyDescent="0.75">
      <c r="B2547" s="205" t="str">
        <f>'5 Driver Data'!B2547</f>
        <v>2539</v>
      </c>
      <c r="C2547" s="193">
        <f>'5 Driver Data'!C2547</f>
        <v>0</v>
      </c>
      <c r="D2547" s="192">
        <f>'5 Driver Data'!D2547</f>
        <v>0</v>
      </c>
      <c r="E2547" s="191">
        <f>'5 Driver Data'!E2547</f>
        <v>0</v>
      </c>
      <c r="F2547" s="191">
        <f>'5 Driver Data'!F2547</f>
        <v>0</v>
      </c>
      <c r="G2547" s="191">
        <f>'5 Driver Data'!G2547</f>
        <v>0</v>
      </c>
      <c r="H2547" s="191">
        <f>'5 Driver Data'!H2547</f>
        <v>0</v>
      </c>
      <c r="I2547" s="191">
        <f>'5 Driver Data'!I2547</f>
        <v>0</v>
      </c>
      <c r="J2547" s="191">
        <f>'5 Driver Data'!J2547</f>
        <v>0</v>
      </c>
      <c r="K2547" s="206">
        <f>'5 Driver Data'!K2547</f>
        <v>0</v>
      </c>
      <c r="L2547" s="1"/>
      <c r="M2547" s="216" t="str">
        <f>IF(D2547=0,"Blank",'3 Model Input'!E$44*'3 Model Input'!E$45)</f>
        <v>Blank</v>
      </c>
      <c r="N2547" s="197" t="str">
        <f t="shared" si="420"/>
        <v>Blank</v>
      </c>
      <c r="O2547" s="197" t="str">
        <f>IF(D2547=0,"Blank",'3 Model Input'!E$49*(1-'3 Model Input'!E$51))</f>
        <v>Blank</v>
      </c>
      <c r="P2547" s="197" t="str">
        <f t="shared" si="421"/>
        <v>Blank</v>
      </c>
      <c r="Q2547" s="197" t="str">
        <f>IF(D2547=0,"Blank",IF(D2547="BEV",E2547*(1-'3 Model Input'!E$54), E2547))</f>
        <v>Blank</v>
      </c>
      <c r="R2547" s="198" t="str">
        <f>IF(D2547=0,"Blank",IF(D2547="PHEV",F2547/G2547,F2547*(1-'3 Model Input'!E$54)/G2547))</f>
        <v>Blank</v>
      </c>
      <c r="S2547" s="198" t="str">
        <f>IF(D2547=0,"Blank",IF(D2547="PHEV",MIN(M2547,E2547),MIN(M2547,(E2547*(1-'3 Model Input'!E$54)))))</f>
        <v>Blank</v>
      </c>
      <c r="T2547" s="217" t="str">
        <f t="shared" si="422"/>
        <v>Blank</v>
      </c>
      <c r="U2547" s="89"/>
      <c r="V2547" s="216" t="str">
        <f>IF(D2547=0,"Blank",P2547*'3 Model Input'!E$50)</f>
        <v>Blank</v>
      </c>
      <c r="W2547" s="197" t="str">
        <f t="shared" si="423"/>
        <v>Blank</v>
      </c>
      <c r="X2547" s="197" t="str">
        <f t="shared" si="424"/>
        <v>Blank</v>
      </c>
      <c r="Y2547" s="197" t="str">
        <f t="shared" si="425"/>
        <v>Blank</v>
      </c>
      <c r="Z2547" s="197" t="str">
        <f t="shared" si="426"/>
        <v>Blank</v>
      </c>
      <c r="AA2547" s="223" t="str" cm="1">
        <f t="array" ref="AA2547">_xlfn.IFS(ISTEXT('3 Model Input'!F$70),"Missing",ISTEXT('3 Model Input'!I$70),"Missing",ISNUMBER('3 Model Input'!K$70),'3 Model Input'!K$70*P2547)</f>
        <v>Missing</v>
      </c>
      <c r="AB2547" s="89"/>
      <c r="AC2547" s="227" t="str" cm="1">
        <f t="array" ref="AC2547">IF(D2547=0,"Blank",_xlfn.IFS('3 Model Input'!E$61=1,(V2547*G2547)/T2547,'3 Model Input'!E$61=2,(W2547*G2547)/T2547,'3 Model Input'!E$61=3,(X2547*G2547)/T2547,'3 Model Input'!E$61=4,(Y2547*G2547)/T2547,'3 Model Input'!E$61=5,(Z2547*G2547)/T2547, ISTEXT('3 Model Input'!E$61),"Missing",'3 Model Input'!E$61=6,(AA2547*G2547)/T2547))</f>
        <v>Blank</v>
      </c>
      <c r="AD2547" s="202" t="str">
        <f t="shared" si="427"/>
        <v>Blank</v>
      </c>
      <c r="AE2547" s="202" t="str">
        <f t="shared" si="428"/>
        <v>Blank</v>
      </c>
      <c r="AF2547" s="217" t="str">
        <f t="shared" si="429"/>
        <v>Blank</v>
      </c>
      <c r="AG2547" s="9" t="str" cm="1">
        <f t="array" ref="AG2547">_xlfn.IFS(ISNUMBER(AC2547), "", ISNUMBER(SEARCH("Blank", AC2547)), "", ISERROR(AC2547), "Bad input on tab 3")</f>
        <v/>
      </c>
    </row>
    <row r="2548" spans="2:33" ht="15" customHeight="1" x14ac:dyDescent="0.75">
      <c r="B2548" s="205" t="str">
        <f>'5 Driver Data'!B2548</f>
        <v>2540</v>
      </c>
      <c r="C2548" s="193">
        <f>'5 Driver Data'!C2548</f>
        <v>0</v>
      </c>
      <c r="D2548" s="192">
        <f>'5 Driver Data'!D2548</f>
        <v>0</v>
      </c>
      <c r="E2548" s="191">
        <f>'5 Driver Data'!E2548</f>
        <v>0</v>
      </c>
      <c r="F2548" s="191">
        <f>'5 Driver Data'!F2548</f>
        <v>0</v>
      </c>
      <c r="G2548" s="191">
        <f>'5 Driver Data'!G2548</f>
        <v>0</v>
      </c>
      <c r="H2548" s="191">
        <f>'5 Driver Data'!H2548</f>
        <v>0</v>
      </c>
      <c r="I2548" s="191">
        <f>'5 Driver Data'!I2548</f>
        <v>0</v>
      </c>
      <c r="J2548" s="191">
        <f>'5 Driver Data'!J2548</f>
        <v>0</v>
      </c>
      <c r="K2548" s="206">
        <f>'5 Driver Data'!K2548</f>
        <v>0</v>
      </c>
      <c r="L2548" s="1"/>
      <c r="M2548" s="216" t="str">
        <f>IF(D2548=0,"Blank",'3 Model Input'!E$44*'3 Model Input'!E$45)</f>
        <v>Blank</v>
      </c>
      <c r="N2548" s="197" t="str">
        <f t="shared" si="420"/>
        <v>Blank</v>
      </c>
      <c r="O2548" s="197" t="str">
        <f>IF(D2548=0,"Blank",'3 Model Input'!E$49*(1-'3 Model Input'!E$51))</f>
        <v>Blank</v>
      </c>
      <c r="P2548" s="197" t="str">
        <f t="shared" si="421"/>
        <v>Blank</v>
      </c>
      <c r="Q2548" s="197" t="str">
        <f>IF(D2548=0,"Blank",IF(D2548="BEV",E2548*(1-'3 Model Input'!E$54), E2548))</f>
        <v>Blank</v>
      </c>
      <c r="R2548" s="198" t="str">
        <f>IF(D2548=0,"Blank",IF(D2548="PHEV",F2548/G2548,F2548*(1-'3 Model Input'!E$54)/G2548))</f>
        <v>Blank</v>
      </c>
      <c r="S2548" s="198" t="str">
        <f>IF(D2548=0,"Blank",IF(D2548="PHEV",MIN(M2548,E2548),MIN(M2548,(E2548*(1-'3 Model Input'!E$54)))))</f>
        <v>Blank</v>
      </c>
      <c r="T2548" s="217" t="str">
        <f t="shared" si="422"/>
        <v>Blank</v>
      </c>
      <c r="U2548" s="89"/>
      <c r="V2548" s="216" t="str">
        <f>IF(D2548=0,"Blank",P2548*'3 Model Input'!E$50)</f>
        <v>Blank</v>
      </c>
      <c r="W2548" s="197" t="str">
        <f t="shared" si="423"/>
        <v>Blank</v>
      </c>
      <c r="X2548" s="197" t="str">
        <f t="shared" si="424"/>
        <v>Blank</v>
      </c>
      <c r="Y2548" s="197" t="str">
        <f t="shared" si="425"/>
        <v>Blank</v>
      </c>
      <c r="Z2548" s="197" t="str">
        <f t="shared" si="426"/>
        <v>Blank</v>
      </c>
      <c r="AA2548" s="223" t="str" cm="1">
        <f t="array" ref="AA2548">_xlfn.IFS(ISTEXT('3 Model Input'!F$70),"Missing",ISTEXT('3 Model Input'!I$70),"Missing",ISNUMBER('3 Model Input'!K$70),'3 Model Input'!K$70*P2548)</f>
        <v>Missing</v>
      </c>
      <c r="AB2548" s="89"/>
      <c r="AC2548" s="227" t="str" cm="1">
        <f t="array" ref="AC2548">IF(D2548=0,"Blank",_xlfn.IFS('3 Model Input'!E$61=1,(V2548*G2548)/T2548,'3 Model Input'!E$61=2,(W2548*G2548)/T2548,'3 Model Input'!E$61=3,(X2548*G2548)/T2548,'3 Model Input'!E$61=4,(Y2548*G2548)/T2548,'3 Model Input'!E$61=5,(Z2548*G2548)/T2548, ISTEXT('3 Model Input'!E$61),"Missing",'3 Model Input'!E$61=6,(AA2548*G2548)/T2548))</f>
        <v>Blank</v>
      </c>
      <c r="AD2548" s="202" t="str">
        <f t="shared" si="427"/>
        <v>Blank</v>
      </c>
      <c r="AE2548" s="202" t="str">
        <f t="shared" si="428"/>
        <v>Blank</v>
      </c>
      <c r="AF2548" s="217" t="str">
        <f t="shared" si="429"/>
        <v>Blank</v>
      </c>
      <c r="AG2548" s="9" t="str" cm="1">
        <f t="array" ref="AG2548">_xlfn.IFS(ISNUMBER(AC2548), "", ISNUMBER(SEARCH("Blank", AC2548)), "", ISERROR(AC2548), "Bad input on tab 3")</f>
        <v/>
      </c>
    </row>
    <row r="2549" spans="2:33" ht="15" customHeight="1" x14ac:dyDescent="0.75">
      <c r="B2549" s="205" t="str">
        <f>'5 Driver Data'!B2549</f>
        <v>2541</v>
      </c>
      <c r="C2549" s="193">
        <f>'5 Driver Data'!C2549</f>
        <v>0</v>
      </c>
      <c r="D2549" s="192">
        <f>'5 Driver Data'!D2549</f>
        <v>0</v>
      </c>
      <c r="E2549" s="191">
        <f>'5 Driver Data'!E2549</f>
        <v>0</v>
      </c>
      <c r="F2549" s="191">
        <f>'5 Driver Data'!F2549</f>
        <v>0</v>
      </c>
      <c r="G2549" s="191">
        <f>'5 Driver Data'!G2549</f>
        <v>0</v>
      </c>
      <c r="H2549" s="191">
        <f>'5 Driver Data'!H2549</f>
        <v>0</v>
      </c>
      <c r="I2549" s="191">
        <f>'5 Driver Data'!I2549</f>
        <v>0</v>
      </c>
      <c r="J2549" s="191">
        <f>'5 Driver Data'!J2549</f>
        <v>0</v>
      </c>
      <c r="K2549" s="206">
        <f>'5 Driver Data'!K2549</f>
        <v>0</v>
      </c>
      <c r="L2549" s="1"/>
      <c r="M2549" s="216" t="str">
        <f>IF(D2549=0,"Blank",'3 Model Input'!E$44*'3 Model Input'!E$45)</f>
        <v>Blank</v>
      </c>
      <c r="N2549" s="197" t="str">
        <f t="shared" si="420"/>
        <v>Blank</v>
      </c>
      <c r="O2549" s="197" t="str">
        <f>IF(D2549=0,"Blank",'3 Model Input'!E$49*(1-'3 Model Input'!E$51))</f>
        <v>Blank</v>
      </c>
      <c r="P2549" s="197" t="str">
        <f t="shared" si="421"/>
        <v>Blank</v>
      </c>
      <c r="Q2549" s="197" t="str">
        <f>IF(D2549=0,"Blank",IF(D2549="BEV",E2549*(1-'3 Model Input'!E$54), E2549))</f>
        <v>Blank</v>
      </c>
      <c r="R2549" s="198" t="str">
        <f>IF(D2549=0,"Blank",IF(D2549="PHEV",F2549/G2549,F2549*(1-'3 Model Input'!E$54)/G2549))</f>
        <v>Blank</v>
      </c>
      <c r="S2549" s="198" t="str">
        <f>IF(D2549=0,"Blank",IF(D2549="PHEV",MIN(M2549,E2549),MIN(M2549,(E2549*(1-'3 Model Input'!E$54)))))</f>
        <v>Blank</v>
      </c>
      <c r="T2549" s="217" t="str">
        <f t="shared" si="422"/>
        <v>Blank</v>
      </c>
      <c r="U2549" s="89"/>
      <c r="V2549" s="216" t="str">
        <f>IF(D2549=0,"Blank",P2549*'3 Model Input'!E$50)</f>
        <v>Blank</v>
      </c>
      <c r="W2549" s="197" t="str">
        <f t="shared" si="423"/>
        <v>Blank</v>
      </c>
      <c r="X2549" s="197" t="str">
        <f t="shared" si="424"/>
        <v>Blank</v>
      </c>
      <c r="Y2549" s="197" t="str">
        <f t="shared" si="425"/>
        <v>Blank</v>
      </c>
      <c r="Z2549" s="197" t="str">
        <f t="shared" si="426"/>
        <v>Blank</v>
      </c>
      <c r="AA2549" s="223" t="str" cm="1">
        <f t="array" ref="AA2549">_xlfn.IFS(ISTEXT('3 Model Input'!F$70),"Missing",ISTEXT('3 Model Input'!I$70),"Missing",ISNUMBER('3 Model Input'!K$70),'3 Model Input'!K$70*P2549)</f>
        <v>Missing</v>
      </c>
      <c r="AB2549" s="89"/>
      <c r="AC2549" s="227" t="str" cm="1">
        <f t="array" ref="AC2549">IF(D2549=0,"Blank",_xlfn.IFS('3 Model Input'!E$61=1,(V2549*G2549)/T2549,'3 Model Input'!E$61=2,(W2549*G2549)/T2549,'3 Model Input'!E$61=3,(X2549*G2549)/T2549,'3 Model Input'!E$61=4,(Y2549*G2549)/T2549,'3 Model Input'!E$61=5,(Z2549*G2549)/T2549, ISTEXT('3 Model Input'!E$61),"Missing",'3 Model Input'!E$61=6,(AA2549*G2549)/T2549))</f>
        <v>Blank</v>
      </c>
      <c r="AD2549" s="202" t="str">
        <f t="shared" si="427"/>
        <v>Blank</v>
      </c>
      <c r="AE2549" s="202" t="str">
        <f t="shared" si="428"/>
        <v>Blank</v>
      </c>
      <c r="AF2549" s="217" t="str">
        <f t="shared" si="429"/>
        <v>Blank</v>
      </c>
      <c r="AG2549" s="9" t="str" cm="1">
        <f t="array" ref="AG2549">_xlfn.IFS(ISNUMBER(AC2549), "", ISNUMBER(SEARCH("Blank", AC2549)), "", ISERROR(AC2549), "Bad input on tab 3")</f>
        <v/>
      </c>
    </row>
    <row r="2550" spans="2:33" ht="15" customHeight="1" x14ac:dyDescent="0.75">
      <c r="B2550" s="205" t="str">
        <f>'5 Driver Data'!B2550</f>
        <v>2542</v>
      </c>
      <c r="C2550" s="193">
        <f>'5 Driver Data'!C2550</f>
        <v>0</v>
      </c>
      <c r="D2550" s="192">
        <f>'5 Driver Data'!D2550</f>
        <v>0</v>
      </c>
      <c r="E2550" s="191">
        <f>'5 Driver Data'!E2550</f>
        <v>0</v>
      </c>
      <c r="F2550" s="191">
        <f>'5 Driver Data'!F2550</f>
        <v>0</v>
      </c>
      <c r="G2550" s="191">
        <f>'5 Driver Data'!G2550</f>
        <v>0</v>
      </c>
      <c r="H2550" s="191">
        <f>'5 Driver Data'!H2550</f>
        <v>0</v>
      </c>
      <c r="I2550" s="191">
        <f>'5 Driver Data'!I2550</f>
        <v>0</v>
      </c>
      <c r="J2550" s="191">
        <f>'5 Driver Data'!J2550</f>
        <v>0</v>
      </c>
      <c r="K2550" s="206">
        <f>'5 Driver Data'!K2550</f>
        <v>0</v>
      </c>
      <c r="L2550" s="1"/>
      <c r="M2550" s="216" t="str">
        <f>IF(D2550=0,"Blank",'3 Model Input'!E$44*'3 Model Input'!E$45)</f>
        <v>Blank</v>
      </c>
      <c r="N2550" s="197" t="str">
        <f t="shared" si="420"/>
        <v>Blank</v>
      </c>
      <c r="O2550" s="197" t="str">
        <f>IF(D2550=0,"Blank",'3 Model Input'!E$49*(1-'3 Model Input'!E$51))</f>
        <v>Blank</v>
      </c>
      <c r="P2550" s="197" t="str">
        <f t="shared" si="421"/>
        <v>Blank</v>
      </c>
      <c r="Q2550" s="197" t="str">
        <f>IF(D2550=0,"Blank",IF(D2550="BEV",E2550*(1-'3 Model Input'!E$54), E2550))</f>
        <v>Blank</v>
      </c>
      <c r="R2550" s="198" t="str">
        <f>IF(D2550=0,"Blank",IF(D2550="PHEV",F2550/G2550,F2550*(1-'3 Model Input'!E$54)/G2550))</f>
        <v>Blank</v>
      </c>
      <c r="S2550" s="198" t="str">
        <f>IF(D2550=0,"Blank",IF(D2550="PHEV",MIN(M2550,E2550),MIN(M2550,(E2550*(1-'3 Model Input'!E$54)))))</f>
        <v>Blank</v>
      </c>
      <c r="T2550" s="217" t="str">
        <f t="shared" si="422"/>
        <v>Blank</v>
      </c>
      <c r="U2550" s="89"/>
      <c r="V2550" s="216" t="str">
        <f>IF(D2550=0,"Blank",P2550*'3 Model Input'!E$50)</f>
        <v>Blank</v>
      </c>
      <c r="W2550" s="197" t="str">
        <f t="shared" si="423"/>
        <v>Blank</v>
      </c>
      <c r="X2550" s="197" t="str">
        <f t="shared" si="424"/>
        <v>Blank</v>
      </c>
      <c r="Y2550" s="197" t="str">
        <f t="shared" si="425"/>
        <v>Blank</v>
      </c>
      <c r="Z2550" s="197" t="str">
        <f t="shared" si="426"/>
        <v>Blank</v>
      </c>
      <c r="AA2550" s="223" t="str" cm="1">
        <f t="array" ref="AA2550">_xlfn.IFS(ISTEXT('3 Model Input'!F$70),"Missing",ISTEXT('3 Model Input'!I$70),"Missing",ISNUMBER('3 Model Input'!K$70),'3 Model Input'!K$70*P2550)</f>
        <v>Missing</v>
      </c>
      <c r="AB2550" s="89"/>
      <c r="AC2550" s="227" t="str" cm="1">
        <f t="array" ref="AC2550">IF(D2550=0,"Blank",_xlfn.IFS('3 Model Input'!E$61=1,(V2550*G2550)/T2550,'3 Model Input'!E$61=2,(W2550*G2550)/T2550,'3 Model Input'!E$61=3,(X2550*G2550)/T2550,'3 Model Input'!E$61=4,(Y2550*G2550)/T2550,'3 Model Input'!E$61=5,(Z2550*G2550)/T2550, ISTEXT('3 Model Input'!E$61),"Missing",'3 Model Input'!E$61=6,(AA2550*G2550)/T2550))</f>
        <v>Blank</v>
      </c>
      <c r="AD2550" s="202" t="str">
        <f t="shared" si="427"/>
        <v>Blank</v>
      </c>
      <c r="AE2550" s="202" t="str">
        <f t="shared" si="428"/>
        <v>Blank</v>
      </c>
      <c r="AF2550" s="217" t="str">
        <f t="shared" si="429"/>
        <v>Blank</v>
      </c>
      <c r="AG2550" s="9" t="str" cm="1">
        <f t="array" ref="AG2550">_xlfn.IFS(ISNUMBER(AC2550), "", ISNUMBER(SEARCH("Blank", AC2550)), "", ISERROR(AC2550), "Bad input on tab 3")</f>
        <v/>
      </c>
    </row>
    <row r="2551" spans="2:33" ht="15" customHeight="1" x14ac:dyDescent="0.75">
      <c r="B2551" s="205" t="str">
        <f>'5 Driver Data'!B2551</f>
        <v>2543</v>
      </c>
      <c r="C2551" s="193">
        <f>'5 Driver Data'!C2551</f>
        <v>0</v>
      </c>
      <c r="D2551" s="192">
        <f>'5 Driver Data'!D2551</f>
        <v>0</v>
      </c>
      <c r="E2551" s="191">
        <f>'5 Driver Data'!E2551</f>
        <v>0</v>
      </c>
      <c r="F2551" s="191">
        <f>'5 Driver Data'!F2551</f>
        <v>0</v>
      </c>
      <c r="G2551" s="191">
        <f>'5 Driver Data'!G2551</f>
        <v>0</v>
      </c>
      <c r="H2551" s="191">
        <f>'5 Driver Data'!H2551</f>
        <v>0</v>
      </c>
      <c r="I2551" s="191">
        <f>'5 Driver Data'!I2551</f>
        <v>0</v>
      </c>
      <c r="J2551" s="191">
        <f>'5 Driver Data'!J2551</f>
        <v>0</v>
      </c>
      <c r="K2551" s="206">
        <f>'5 Driver Data'!K2551</f>
        <v>0</v>
      </c>
      <c r="L2551" s="1"/>
      <c r="M2551" s="216" t="str">
        <f>IF(D2551=0,"Blank",'3 Model Input'!E$44*'3 Model Input'!E$45)</f>
        <v>Blank</v>
      </c>
      <c r="N2551" s="197" t="str">
        <f t="shared" si="420"/>
        <v>Blank</v>
      </c>
      <c r="O2551" s="197" t="str">
        <f>IF(D2551=0,"Blank",'3 Model Input'!E$49*(1-'3 Model Input'!E$51))</f>
        <v>Blank</v>
      </c>
      <c r="P2551" s="197" t="str">
        <f t="shared" si="421"/>
        <v>Blank</v>
      </c>
      <c r="Q2551" s="197" t="str">
        <f>IF(D2551=0,"Blank",IF(D2551="BEV",E2551*(1-'3 Model Input'!E$54), E2551))</f>
        <v>Blank</v>
      </c>
      <c r="R2551" s="198" t="str">
        <f>IF(D2551=0,"Blank",IF(D2551="PHEV",F2551/G2551,F2551*(1-'3 Model Input'!E$54)/G2551))</f>
        <v>Blank</v>
      </c>
      <c r="S2551" s="198" t="str">
        <f>IF(D2551=0,"Blank",IF(D2551="PHEV",MIN(M2551,E2551),MIN(M2551,(E2551*(1-'3 Model Input'!E$54)))))</f>
        <v>Blank</v>
      </c>
      <c r="T2551" s="217" t="str">
        <f t="shared" si="422"/>
        <v>Blank</v>
      </c>
      <c r="U2551" s="89"/>
      <c r="V2551" s="216" t="str">
        <f>IF(D2551=0,"Blank",P2551*'3 Model Input'!E$50)</f>
        <v>Blank</v>
      </c>
      <c r="W2551" s="197" t="str">
        <f t="shared" si="423"/>
        <v>Blank</v>
      </c>
      <c r="X2551" s="197" t="str">
        <f t="shared" si="424"/>
        <v>Blank</v>
      </c>
      <c r="Y2551" s="197" t="str">
        <f t="shared" si="425"/>
        <v>Blank</v>
      </c>
      <c r="Z2551" s="197" t="str">
        <f t="shared" si="426"/>
        <v>Blank</v>
      </c>
      <c r="AA2551" s="223" t="str" cm="1">
        <f t="array" ref="AA2551">_xlfn.IFS(ISTEXT('3 Model Input'!F$70),"Missing",ISTEXT('3 Model Input'!I$70),"Missing",ISNUMBER('3 Model Input'!K$70),'3 Model Input'!K$70*P2551)</f>
        <v>Missing</v>
      </c>
      <c r="AB2551" s="89"/>
      <c r="AC2551" s="227" t="str" cm="1">
        <f t="array" ref="AC2551">IF(D2551=0,"Blank",_xlfn.IFS('3 Model Input'!E$61=1,(V2551*G2551)/T2551,'3 Model Input'!E$61=2,(W2551*G2551)/T2551,'3 Model Input'!E$61=3,(X2551*G2551)/T2551,'3 Model Input'!E$61=4,(Y2551*G2551)/T2551,'3 Model Input'!E$61=5,(Z2551*G2551)/T2551, ISTEXT('3 Model Input'!E$61),"Missing",'3 Model Input'!E$61=6,(AA2551*G2551)/T2551))</f>
        <v>Blank</v>
      </c>
      <c r="AD2551" s="202" t="str">
        <f t="shared" si="427"/>
        <v>Blank</v>
      </c>
      <c r="AE2551" s="202" t="str">
        <f t="shared" si="428"/>
        <v>Blank</v>
      </c>
      <c r="AF2551" s="217" t="str">
        <f t="shared" si="429"/>
        <v>Blank</v>
      </c>
      <c r="AG2551" s="9" t="str" cm="1">
        <f t="array" ref="AG2551">_xlfn.IFS(ISNUMBER(AC2551), "", ISNUMBER(SEARCH("Blank", AC2551)), "", ISERROR(AC2551), "Bad input on tab 3")</f>
        <v/>
      </c>
    </row>
    <row r="2552" spans="2:33" ht="15" customHeight="1" x14ac:dyDescent="0.75">
      <c r="B2552" s="205" t="str">
        <f>'5 Driver Data'!B2552</f>
        <v>2544</v>
      </c>
      <c r="C2552" s="193">
        <f>'5 Driver Data'!C2552</f>
        <v>0</v>
      </c>
      <c r="D2552" s="192">
        <f>'5 Driver Data'!D2552</f>
        <v>0</v>
      </c>
      <c r="E2552" s="191">
        <f>'5 Driver Data'!E2552</f>
        <v>0</v>
      </c>
      <c r="F2552" s="191">
        <f>'5 Driver Data'!F2552</f>
        <v>0</v>
      </c>
      <c r="G2552" s="191">
        <f>'5 Driver Data'!G2552</f>
        <v>0</v>
      </c>
      <c r="H2552" s="191">
        <f>'5 Driver Data'!H2552</f>
        <v>0</v>
      </c>
      <c r="I2552" s="191">
        <f>'5 Driver Data'!I2552</f>
        <v>0</v>
      </c>
      <c r="J2552" s="191">
        <f>'5 Driver Data'!J2552</f>
        <v>0</v>
      </c>
      <c r="K2552" s="206">
        <f>'5 Driver Data'!K2552</f>
        <v>0</v>
      </c>
      <c r="L2552" s="1"/>
      <c r="M2552" s="216" t="str">
        <f>IF(D2552=0,"Blank",'3 Model Input'!E$44*'3 Model Input'!E$45)</f>
        <v>Blank</v>
      </c>
      <c r="N2552" s="197" t="str">
        <f t="shared" si="420"/>
        <v>Blank</v>
      </c>
      <c r="O2552" s="197" t="str">
        <f>IF(D2552=0,"Blank",'3 Model Input'!E$49*(1-'3 Model Input'!E$51))</f>
        <v>Blank</v>
      </c>
      <c r="P2552" s="197" t="str">
        <f t="shared" si="421"/>
        <v>Blank</v>
      </c>
      <c r="Q2552" s="197" t="str">
        <f>IF(D2552=0,"Blank",IF(D2552="BEV",E2552*(1-'3 Model Input'!E$54), E2552))</f>
        <v>Blank</v>
      </c>
      <c r="R2552" s="198" t="str">
        <f>IF(D2552=0,"Blank",IF(D2552="PHEV",F2552/G2552,F2552*(1-'3 Model Input'!E$54)/G2552))</f>
        <v>Blank</v>
      </c>
      <c r="S2552" s="198" t="str">
        <f>IF(D2552=0,"Blank",IF(D2552="PHEV",MIN(M2552,E2552),MIN(M2552,(E2552*(1-'3 Model Input'!E$54)))))</f>
        <v>Blank</v>
      </c>
      <c r="T2552" s="217" t="str">
        <f t="shared" si="422"/>
        <v>Blank</v>
      </c>
      <c r="U2552" s="89"/>
      <c r="V2552" s="216" t="str">
        <f>IF(D2552=0,"Blank",P2552*'3 Model Input'!E$50)</f>
        <v>Blank</v>
      </c>
      <c r="W2552" s="197" t="str">
        <f t="shared" si="423"/>
        <v>Blank</v>
      </c>
      <c r="X2552" s="197" t="str">
        <f t="shared" si="424"/>
        <v>Blank</v>
      </c>
      <c r="Y2552" s="197" t="str">
        <f t="shared" si="425"/>
        <v>Blank</v>
      </c>
      <c r="Z2552" s="197" t="str">
        <f t="shared" si="426"/>
        <v>Blank</v>
      </c>
      <c r="AA2552" s="223" t="str" cm="1">
        <f t="array" ref="AA2552">_xlfn.IFS(ISTEXT('3 Model Input'!F$70),"Missing",ISTEXT('3 Model Input'!I$70),"Missing",ISNUMBER('3 Model Input'!K$70),'3 Model Input'!K$70*P2552)</f>
        <v>Missing</v>
      </c>
      <c r="AB2552" s="89"/>
      <c r="AC2552" s="227" t="str" cm="1">
        <f t="array" ref="AC2552">IF(D2552=0,"Blank",_xlfn.IFS('3 Model Input'!E$61=1,(V2552*G2552)/T2552,'3 Model Input'!E$61=2,(W2552*G2552)/T2552,'3 Model Input'!E$61=3,(X2552*G2552)/T2552,'3 Model Input'!E$61=4,(Y2552*G2552)/T2552,'3 Model Input'!E$61=5,(Z2552*G2552)/T2552, ISTEXT('3 Model Input'!E$61),"Missing",'3 Model Input'!E$61=6,(AA2552*G2552)/T2552))</f>
        <v>Blank</v>
      </c>
      <c r="AD2552" s="202" t="str">
        <f t="shared" si="427"/>
        <v>Blank</v>
      </c>
      <c r="AE2552" s="202" t="str">
        <f t="shared" si="428"/>
        <v>Blank</v>
      </c>
      <c r="AF2552" s="217" t="str">
        <f t="shared" si="429"/>
        <v>Blank</v>
      </c>
      <c r="AG2552" s="9" t="str" cm="1">
        <f t="array" ref="AG2552">_xlfn.IFS(ISNUMBER(AC2552), "", ISNUMBER(SEARCH("Blank", AC2552)), "", ISERROR(AC2552), "Bad input on tab 3")</f>
        <v/>
      </c>
    </row>
    <row r="2553" spans="2:33" ht="15" customHeight="1" x14ac:dyDescent="0.75">
      <c r="B2553" s="205" t="str">
        <f>'5 Driver Data'!B2553</f>
        <v>2545</v>
      </c>
      <c r="C2553" s="193">
        <f>'5 Driver Data'!C2553</f>
        <v>0</v>
      </c>
      <c r="D2553" s="192">
        <f>'5 Driver Data'!D2553</f>
        <v>0</v>
      </c>
      <c r="E2553" s="191">
        <f>'5 Driver Data'!E2553</f>
        <v>0</v>
      </c>
      <c r="F2553" s="191">
        <f>'5 Driver Data'!F2553</f>
        <v>0</v>
      </c>
      <c r="G2553" s="191">
        <f>'5 Driver Data'!G2553</f>
        <v>0</v>
      </c>
      <c r="H2553" s="191">
        <f>'5 Driver Data'!H2553</f>
        <v>0</v>
      </c>
      <c r="I2553" s="191">
        <f>'5 Driver Data'!I2553</f>
        <v>0</v>
      </c>
      <c r="J2553" s="191">
        <f>'5 Driver Data'!J2553</f>
        <v>0</v>
      </c>
      <c r="K2553" s="206">
        <f>'5 Driver Data'!K2553</f>
        <v>0</v>
      </c>
      <c r="L2553" s="1"/>
      <c r="M2553" s="216" t="str">
        <f>IF(D2553=0,"Blank",'3 Model Input'!E$44*'3 Model Input'!E$45)</f>
        <v>Blank</v>
      </c>
      <c r="N2553" s="197" t="str">
        <f t="shared" si="420"/>
        <v>Blank</v>
      </c>
      <c r="O2553" s="197" t="str">
        <f>IF(D2553=0,"Blank",'3 Model Input'!E$49*(1-'3 Model Input'!E$51))</f>
        <v>Blank</v>
      </c>
      <c r="P2553" s="197" t="str">
        <f t="shared" si="421"/>
        <v>Blank</v>
      </c>
      <c r="Q2553" s="197" t="str">
        <f>IF(D2553=0,"Blank",IF(D2553="BEV",E2553*(1-'3 Model Input'!E$54), E2553))</f>
        <v>Blank</v>
      </c>
      <c r="R2553" s="198" t="str">
        <f>IF(D2553=0,"Blank",IF(D2553="PHEV",F2553/G2553,F2553*(1-'3 Model Input'!E$54)/G2553))</f>
        <v>Blank</v>
      </c>
      <c r="S2553" s="198" t="str">
        <f>IF(D2553=0,"Blank",IF(D2553="PHEV",MIN(M2553,E2553),MIN(M2553,(E2553*(1-'3 Model Input'!E$54)))))</f>
        <v>Blank</v>
      </c>
      <c r="T2553" s="217" t="str">
        <f t="shared" si="422"/>
        <v>Blank</v>
      </c>
      <c r="U2553" s="89"/>
      <c r="V2553" s="216" t="str">
        <f>IF(D2553=0,"Blank",P2553*'3 Model Input'!E$50)</f>
        <v>Blank</v>
      </c>
      <c r="W2553" s="197" t="str">
        <f t="shared" si="423"/>
        <v>Blank</v>
      </c>
      <c r="X2553" s="197" t="str">
        <f t="shared" si="424"/>
        <v>Blank</v>
      </c>
      <c r="Y2553" s="197" t="str">
        <f t="shared" si="425"/>
        <v>Blank</v>
      </c>
      <c r="Z2553" s="197" t="str">
        <f t="shared" si="426"/>
        <v>Blank</v>
      </c>
      <c r="AA2553" s="223" t="str" cm="1">
        <f t="array" ref="AA2553">_xlfn.IFS(ISTEXT('3 Model Input'!F$70),"Missing",ISTEXT('3 Model Input'!I$70),"Missing",ISNUMBER('3 Model Input'!K$70),'3 Model Input'!K$70*P2553)</f>
        <v>Missing</v>
      </c>
      <c r="AB2553" s="89"/>
      <c r="AC2553" s="227" t="str" cm="1">
        <f t="array" ref="AC2553">IF(D2553=0,"Blank",_xlfn.IFS('3 Model Input'!E$61=1,(V2553*G2553)/T2553,'3 Model Input'!E$61=2,(W2553*G2553)/T2553,'3 Model Input'!E$61=3,(X2553*G2553)/T2553,'3 Model Input'!E$61=4,(Y2553*G2553)/T2553,'3 Model Input'!E$61=5,(Z2553*G2553)/T2553, ISTEXT('3 Model Input'!E$61),"Missing",'3 Model Input'!E$61=6,(AA2553*G2553)/T2553))</f>
        <v>Blank</v>
      </c>
      <c r="AD2553" s="202" t="str">
        <f t="shared" si="427"/>
        <v>Blank</v>
      </c>
      <c r="AE2553" s="202" t="str">
        <f t="shared" si="428"/>
        <v>Blank</v>
      </c>
      <c r="AF2553" s="217" t="str">
        <f t="shared" si="429"/>
        <v>Blank</v>
      </c>
      <c r="AG2553" s="9" t="str" cm="1">
        <f t="array" ref="AG2553">_xlfn.IFS(ISNUMBER(AC2553), "", ISNUMBER(SEARCH("Blank", AC2553)), "", ISERROR(AC2553), "Bad input on tab 3")</f>
        <v/>
      </c>
    </row>
    <row r="2554" spans="2:33" ht="15" customHeight="1" x14ac:dyDescent="0.75">
      <c r="B2554" s="205" t="str">
        <f>'5 Driver Data'!B2554</f>
        <v>2546</v>
      </c>
      <c r="C2554" s="193">
        <f>'5 Driver Data'!C2554</f>
        <v>0</v>
      </c>
      <c r="D2554" s="192">
        <f>'5 Driver Data'!D2554</f>
        <v>0</v>
      </c>
      <c r="E2554" s="191">
        <f>'5 Driver Data'!E2554</f>
        <v>0</v>
      </c>
      <c r="F2554" s="191">
        <f>'5 Driver Data'!F2554</f>
        <v>0</v>
      </c>
      <c r="G2554" s="191">
        <f>'5 Driver Data'!G2554</f>
        <v>0</v>
      </c>
      <c r="H2554" s="191">
        <f>'5 Driver Data'!H2554</f>
        <v>0</v>
      </c>
      <c r="I2554" s="191">
        <f>'5 Driver Data'!I2554</f>
        <v>0</v>
      </c>
      <c r="J2554" s="191">
        <f>'5 Driver Data'!J2554</f>
        <v>0</v>
      </c>
      <c r="K2554" s="206">
        <f>'5 Driver Data'!K2554</f>
        <v>0</v>
      </c>
      <c r="L2554" s="1"/>
      <c r="M2554" s="216" t="str">
        <f>IF(D2554=0,"Blank",'3 Model Input'!E$44*'3 Model Input'!E$45)</f>
        <v>Blank</v>
      </c>
      <c r="N2554" s="197" t="str">
        <f t="shared" si="420"/>
        <v>Blank</v>
      </c>
      <c r="O2554" s="197" t="str">
        <f>IF(D2554=0,"Blank",'3 Model Input'!E$49*(1-'3 Model Input'!E$51))</f>
        <v>Blank</v>
      </c>
      <c r="P2554" s="197" t="str">
        <f t="shared" si="421"/>
        <v>Blank</v>
      </c>
      <c r="Q2554" s="197" t="str">
        <f>IF(D2554=0,"Blank",IF(D2554="BEV",E2554*(1-'3 Model Input'!E$54), E2554))</f>
        <v>Blank</v>
      </c>
      <c r="R2554" s="198" t="str">
        <f>IF(D2554=0,"Blank",IF(D2554="PHEV",F2554/G2554,F2554*(1-'3 Model Input'!E$54)/G2554))</f>
        <v>Blank</v>
      </c>
      <c r="S2554" s="198" t="str">
        <f>IF(D2554=0,"Blank",IF(D2554="PHEV",MIN(M2554,E2554),MIN(M2554,(E2554*(1-'3 Model Input'!E$54)))))</f>
        <v>Blank</v>
      </c>
      <c r="T2554" s="217" t="str">
        <f t="shared" si="422"/>
        <v>Blank</v>
      </c>
      <c r="U2554" s="89"/>
      <c r="V2554" s="216" t="str">
        <f>IF(D2554=0,"Blank",P2554*'3 Model Input'!E$50)</f>
        <v>Blank</v>
      </c>
      <c r="W2554" s="197" t="str">
        <f t="shared" si="423"/>
        <v>Blank</v>
      </c>
      <c r="X2554" s="197" t="str">
        <f t="shared" si="424"/>
        <v>Blank</v>
      </c>
      <c r="Y2554" s="197" t="str">
        <f t="shared" si="425"/>
        <v>Blank</v>
      </c>
      <c r="Z2554" s="197" t="str">
        <f t="shared" si="426"/>
        <v>Blank</v>
      </c>
      <c r="AA2554" s="223" t="str" cm="1">
        <f t="array" ref="AA2554">_xlfn.IFS(ISTEXT('3 Model Input'!F$70),"Missing",ISTEXT('3 Model Input'!I$70),"Missing",ISNUMBER('3 Model Input'!K$70),'3 Model Input'!K$70*P2554)</f>
        <v>Missing</v>
      </c>
      <c r="AB2554" s="89"/>
      <c r="AC2554" s="227" t="str" cm="1">
        <f t="array" ref="AC2554">IF(D2554=0,"Blank",_xlfn.IFS('3 Model Input'!E$61=1,(V2554*G2554)/T2554,'3 Model Input'!E$61=2,(W2554*G2554)/T2554,'3 Model Input'!E$61=3,(X2554*G2554)/T2554,'3 Model Input'!E$61=4,(Y2554*G2554)/T2554,'3 Model Input'!E$61=5,(Z2554*G2554)/T2554, ISTEXT('3 Model Input'!E$61),"Missing",'3 Model Input'!E$61=6,(AA2554*G2554)/T2554))</f>
        <v>Blank</v>
      </c>
      <c r="AD2554" s="202" t="str">
        <f t="shared" si="427"/>
        <v>Blank</v>
      </c>
      <c r="AE2554" s="202" t="str">
        <f t="shared" si="428"/>
        <v>Blank</v>
      </c>
      <c r="AF2554" s="217" t="str">
        <f t="shared" si="429"/>
        <v>Blank</v>
      </c>
      <c r="AG2554" s="9" t="str" cm="1">
        <f t="array" ref="AG2554">_xlfn.IFS(ISNUMBER(AC2554), "", ISNUMBER(SEARCH("Blank", AC2554)), "", ISERROR(AC2554), "Bad input on tab 3")</f>
        <v/>
      </c>
    </row>
    <row r="2555" spans="2:33" ht="15" customHeight="1" x14ac:dyDescent="0.75">
      <c r="B2555" s="205" t="str">
        <f>'5 Driver Data'!B2555</f>
        <v>2547</v>
      </c>
      <c r="C2555" s="193">
        <f>'5 Driver Data'!C2555</f>
        <v>0</v>
      </c>
      <c r="D2555" s="192">
        <f>'5 Driver Data'!D2555</f>
        <v>0</v>
      </c>
      <c r="E2555" s="191">
        <f>'5 Driver Data'!E2555</f>
        <v>0</v>
      </c>
      <c r="F2555" s="191">
        <f>'5 Driver Data'!F2555</f>
        <v>0</v>
      </c>
      <c r="G2555" s="191">
        <f>'5 Driver Data'!G2555</f>
        <v>0</v>
      </c>
      <c r="H2555" s="191">
        <f>'5 Driver Data'!H2555</f>
        <v>0</v>
      </c>
      <c r="I2555" s="191">
        <f>'5 Driver Data'!I2555</f>
        <v>0</v>
      </c>
      <c r="J2555" s="191">
        <f>'5 Driver Data'!J2555</f>
        <v>0</v>
      </c>
      <c r="K2555" s="206">
        <f>'5 Driver Data'!K2555</f>
        <v>0</v>
      </c>
      <c r="L2555" s="1"/>
      <c r="M2555" s="216" t="str">
        <f>IF(D2555=0,"Blank",'3 Model Input'!E$44*'3 Model Input'!E$45)</f>
        <v>Blank</v>
      </c>
      <c r="N2555" s="197" t="str">
        <f t="shared" si="420"/>
        <v>Blank</v>
      </c>
      <c r="O2555" s="197" t="str">
        <f>IF(D2555=0,"Blank",'3 Model Input'!E$49*(1-'3 Model Input'!E$51))</f>
        <v>Blank</v>
      </c>
      <c r="P2555" s="197" t="str">
        <f t="shared" si="421"/>
        <v>Blank</v>
      </c>
      <c r="Q2555" s="197" t="str">
        <f>IF(D2555=0,"Blank",IF(D2555="BEV",E2555*(1-'3 Model Input'!E$54), E2555))</f>
        <v>Blank</v>
      </c>
      <c r="R2555" s="198" t="str">
        <f>IF(D2555=0,"Blank",IF(D2555="PHEV",F2555/G2555,F2555*(1-'3 Model Input'!E$54)/G2555))</f>
        <v>Blank</v>
      </c>
      <c r="S2555" s="198" t="str">
        <f>IF(D2555=0,"Blank",IF(D2555="PHEV",MIN(M2555,E2555),MIN(M2555,(E2555*(1-'3 Model Input'!E$54)))))</f>
        <v>Blank</v>
      </c>
      <c r="T2555" s="217" t="str">
        <f t="shared" si="422"/>
        <v>Blank</v>
      </c>
      <c r="U2555" s="89"/>
      <c r="V2555" s="216" t="str">
        <f>IF(D2555=0,"Blank",P2555*'3 Model Input'!E$50)</f>
        <v>Blank</v>
      </c>
      <c r="W2555" s="197" t="str">
        <f t="shared" si="423"/>
        <v>Blank</v>
      </c>
      <c r="X2555" s="197" t="str">
        <f t="shared" si="424"/>
        <v>Blank</v>
      </c>
      <c r="Y2555" s="197" t="str">
        <f t="shared" si="425"/>
        <v>Blank</v>
      </c>
      <c r="Z2555" s="197" t="str">
        <f t="shared" si="426"/>
        <v>Blank</v>
      </c>
      <c r="AA2555" s="223" t="str" cm="1">
        <f t="array" ref="AA2555">_xlfn.IFS(ISTEXT('3 Model Input'!F$70),"Missing",ISTEXT('3 Model Input'!I$70),"Missing",ISNUMBER('3 Model Input'!K$70),'3 Model Input'!K$70*P2555)</f>
        <v>Missing</v>
      </c>
      <c r="AB2555" s="89"/>
      <c r="AC2555" s="227" t="str" cm="1">
        <f t="array" ref="AC2555">IF(D2555=0,"Blank",_xlfn.IFS('3 Model Input'!E$61=1,(V2555*G2555)/T2555,'3 Model Input'!E$61=2,(W2555*G2555)/T2555,'3 Model Input'!E$61=3,(X2555*G2555)/T2555,'3 Model Input'!E$61=4,(Y2555*G2555)/T2555,'3 Model Input'!E$61=5,(Z2555*G2555)/T2555, ISTEXT('3 Model Input'!E$61),"Missing",'3 Model Input'!E$61=6,(AA2555*G2555)/T2555))</f>
        <v>Blank</v>
      </c>
      <c r="AD2555" s="202" t="str">
        <f t="shared" si="427"/>
        <v>Blank</v>
      </c>
      <c r="AE2555" s="202" t="str">
        <f t="shared" si="428"/>
        <v>Blank</v>
      </c>
      <c r="AF2555" s="217" t="str">
        <f t="shared" si="429"/>
        <v>Blank</v>
      </c>
      <c r="AG2555" s="9" t="str" cm="1">
        <f t="array" ref="AG2555">_xlfn.IFS(ISNUMBER(AC2555), "", ISNUMBER(SEARCH("Blank", AC2555)), "", ISERROR(AC2555), "Bad input on tab 3")</f>
        <v/>
      </c>
    </row>
    <row r="2556" spans="2:33" ht="15" customHeight="1" x14ac:dyDescent="0.75">
      <c r="B2556" s="205" t="str">
        <f>'5 Driver Data'!B2556</f>
        <v>2548</v>
      </c>
      <c r="C2556" s="193">
        <f>'5 Driver Data'!C2556</f>
        <v>0</v>
      </c>
      <c r="D2556" s="192">
        <f>'5 Driver Data'!D2556</f>
        <v>0</v>
      </c>
      <c r="E2556" s="191">
        <f>'5 Driver Data'!E2556</f>
        <v>0</v>
      </c>
      <c r="F2556" s="191">
        <f>'5 Driver Data'!F2556</f>
        <v>0</v>
      </c>
      <c r="G2556" s="191">
        <f>'5 Driver Data'!G2556</f>
        <v>0</v>
      </c>
      <c r="H2556" s="191">
        <f>'5 Driver Data'!H2556</f>
        <v>0</v>
      </c>
      <c r="I2556" s="191">
        <f>'5 Driver Data'!I2556</f>
        <v>0</v>
      </c>
      <c r="J2556" s="191">
        <f>'5 Driver Data'!J2556</f>
        <v>0</v>
      </c>
      <c r="K2556" s="206">
        <f>'5 Driver Data'!K2556</f>
        <v>0</v>
      </c>
      <c r="L2556" s="1"/>
      <c r="M2556" s="216" t="str">
        <f>IF(D2556=0,"Blank",'3 Model Input'!E$44*'3 Model Input'!E$45)</f>
        <v>Blank</v>
      </c>
      <c r="N2556" s="197" t="str">
        <f t="shared" si="420"/>
        <v>Blank</v>
      </c>
      <c r="O2556" s="197" t="str">
        <f>IF(D2556=0,"Blank",'3 Model Input'!E$49*(1-'3 Model Input'!E$51))</f>
        <v>Blank</v>
      </c>
      <c r="P2556" s="197" t="str">
        <f t="shared" si="421"/>
        <v>Blank</v>
      </c>
      <c r="Q2556" s="197" t="str">
        <f>IF(D2556=0,"Blank",IF(D2556="BEV",E2556*(1-'3 Model Input'!E$54), E2556))</f>
        <v>Blank</v>
      </c>
      <c r="R2556" s="198" t="str">
        <f>IF(D2556=0,"Blank",IF(D2556="PHEV",F2556/G2556,F2556*(1-'3 Model Input'!E$54)/G2556))</f>
        <v>Blank</v>
      </c>
      <c r="S2556" s="198" t="str">
        <f>IF(D2556=0,"Blank",IF(D2556="PHEV",MIN(M2556,E2556),MIN(M2556,(E2556*(1-'3 Model Input'!E$54)))))</f>
        <v>Blank</v>
      </c>
      <c r="T2556" s="217" t="str">
        <f t="shared" si="422"/>
        <v>Blank</v>
      </c>
      <c r="U2556" s="89"/>
      <c r="V2556" s="216" t="str">
        <f>IF(D2556=0,"Blank",P2556*'3 Model Input'!E$50)</f>
        <v>Blank</v>
      </c>
      <c r="W2556" s="197" t="str">
        <f t="shared" si="423"/>
        <v>Blank</v>
      </c>
      <c r="X2556" s="197" t="str">
        <f t="shared" si="424"/>
        <v>Blank</v>
      </c>
      <c r="Y2556" s="197" t="str">
        <f t="shared" si="425"/>
        <v>Blank</v>
      </c>
      <c r="Z2556" s="197" t="str">
        <f t="shared" si="426"/>
        <v>Blank</v>
      </c>
      <c r="AA2556" s="223" t="str" cm="1">
        <f t="array" ref="AA2556">_xlfn.IFS(ISTEXT('3 Model Input'!F$70),"Missing",ISTEXT('3 Model Input'!I$70),"Missing",ISNUMBER('3 Model Input'!K$70),'3 Model Input'!K$70*P2556)</f>
        <v>Missing</v>
      </c>
      <c r="AB2556" s="89"/>
      <c r="AC2556" s="227" t="str" cm="1">
        <f t="array" ref="AC2556">IF(D2556=0,"Blank",_xlfn.IFS('3 Model Input'!E$61=1,(V2556*G2556)/T2556,'3 Model Input'!E$61=2,(W2556*G2556)/T2556,'3 Model Input'!E$61=3,(X2556*G2556)/T2556,'3 Model Input'!E$61=4,(Y2556*G2556)/T2556,'3 Model Input'!E$61=5,(Z2556*G2556)/T2556, ISTEXT('3 Model Input'!E$61),"Missing",'3 Model Input'!E$61=6,(AA2556*G2556)/T2556))</f>
        <v>Blank</v>
      </c>
      <c r="AD2556" s="202" t="str">
        <f t="shared" si="427"/>
        <v>Blank</v>
      </c>
      <c r="AE2556" s="202" t="str">
        <f t="shared" si="428"/>
        <v>Blank</v>
      </c>
      <c r="AF2556" s="217" t="str">
        <f t="shared" si="429"/>
        <v>Blank</v>
      </c>
      <c r="AG2556" s="9" t="str" cm="1">
        <f t="array" ref="AG2556">_xlfn.IFS(ISNUMBER(AC2556), "", ISNUMBER(SEARCH("Blank", AC2556)), "", ISERROR(AC2556), "Bad input on tab 3")</f>
        <v/>
      </c>
    </row>
    <row r="2557" spans="2:33" ht="15" customHeight="1" x14ac:dyDescent="0.75">
      <c r="B2557" s="205" t="str">
        <f>'5 Driver Data'!B2557</f>
        <v>2549</v>
      </c>
      <c r="C2557" s="193">
        <f>'5 Driver Data'!C2557</f>
        <v>0</v>
      </c>
      <c r="D2557" s="192">
        <f>'5 Driver Data'!D2557</f>
        <v>0</v>
      </c>
      <c r="E2557" s="191">
        <f>'5 Driver Data'!E2557</f>
        <v>0</v>
      </c>
      <c r="F2557" s="191">
        <f>'5 Driver Data'!F2557</f>
        <v>0</v>
      </c>
      <c r="G2557" s="191">
        <f>'5 Driver Data'!G2557</f>
        <v>0</v>
      </c>
      <c r="H2557" s="191">
        <f>'5 Driver Data'!H2557</f>
        <v>0</v>
      </c>
      <c r="I2557" s="191">
        <f>'5 Driver Data'!I2557</f>
        <v>0</v>
      </c>
      <c r="J2557" s="191">
        <f>'5 Driver Data'!J2557</f>
        <v>0</v>
      </c>
      <c r="K2557" s="206">
        <f>'5 Driver Data'!K2557</f>
        <v>0</v>
      </c>
      <c r="L2557" s="1"/>
      <c r="M2557" s="216" t="str">
        <f>IF(D2557=0,"Blank",'3 Model Input'!E$44*'3 Model Input'!E$45)</f>
        <v>Blank</v>
      </c>
      <c r="N2557" s="197" t="str">
        <f t="shared" si="420"/>
        <v>Blank</v>
      </c>
      <c r="O2557" s="197" t="str">
        <f>IF(D2557=0,"Blank",'3 Model Input'!E$49*(1-'3 Model Input'!E$51))</f>
        <v>Blank</v>
      </c>
      <c r="P2557" s="197" t="str">
        <f t="shared" si="421"/>
        <v>Blank</v>
      </c>
      <c r="Q2557" s="197" t="str">
        <f>IF(D2557=0,"Blank",IF(D2557="BEV",E2557*(1-'3 Model Input'!E$54), E2557))</f>
        <v>Blank</v>
      </c>
      <c r="R2557" s="198" t="str">
        <f>IF(D2557=0,"Blank",IF(D2557="PHEV",F2557/G2557,F2557*(1-'3 Model Input'!E$54)/G2557))</f>
        <v>Blank</v>
      </c>
      <c r="S2557" s="198" t="str">
        <f>IF(D2557=0,"Blank",IF(D2557="PHEV",MIN(M2557,E2557),MIN(M2557,(E2557*(1-'3 Model Input'!E$54)))))</f>
        <v>Blank</v>
      </c>
      <c r="T2557" s="217" t="str">
        <f t="shared" si="422"/>
        <v>Blank</v>
      </c>
      <c r="U2557" s="89"/>
      <c r="V2557" s="216" t="str">
        <f>IF(D2557=0,"Blank",P2557*'3 Model Input'!E$50)</f>
        <v>Blank</v>
      </c>
      <c r="W2557" s="197" t="str">
        <f t="shared" si="423"/>
        <v>Blank</v>
      </c>
      <c r="X2557" s="197" t="str">
        <f t="shared" si="424"/>
        <v>Blank</v>
      </c>
      <c r="Y2557" s="197" t="str">
        <f t="shared" si="425"/>
        <v>Blank</v>
      </c>
      <c r="Z2557" s="197" t="str">
        <f t="shared" si="426"/>
        <v>Blank</v>
      </c>
      <c r="AA2557" s="223" t="str" cm="1">
        <f t="array" ref="AA2557">_xlfn.IFS(ISTEXT('3 Model Input'!F$70),"Missing",ISTEXT('3 Model Input'!I$70),"Missing",ISNUMBER('3 Model Input'!K$70),'3 Model Input'!K$70*P2557)</f>
        <v>Missing</v>
      </c>
      <c r="AB2557" s="89"/>
      <c r="AC2557" s="227" t="str" cm="1">
        <f t="array" ref="AC2557">IF(D2557=0,"Blank",_xlfn.IFS('3 Model Input'!E$61=1,(V2557*G2557)/T2557,'3 Model Input'!E$61=2,(W2557*G2557)/T2557,'3 Model Input'!E$61=3,(X2557*G2557)/T2557,'3 Model Input'!E$61=4,(Y2557*G2557)/T2557,'3 Model Input'!E$61=5,(Z2557*G2557)/T2557, ISTEXT('3 Model Input'!E$61),"Missing",'3 Model Input'!E$61=6,(AA2557*G2557)/T2557))</f>
        <v>Blank</v>
      </c>
      <c r="AD2557" s="202" t="str">
        <f t="shared" si="427"/>
        <v>Blank</v>
      </c>
      <c r="AE2557" s="202" t="str">
        <f t="shared" si="428"/>
        <v>Blank</v>
      </c>
      <c r="AF2557" s="217" t="str">
        <f t="shared" si="429"/>
        <v>Blank</v>
      </c>
      <c r="AG2557" s="9" t="str" cm="1">
        <f t="array" ref="AG2557">_xlfn.IFS(ISNUMBER(AC2557), "", ISNUMBER(SEARCH("Blank", AC2557)), "", ISERROR(AC2557), "Bad input on tab 3")</f>
        <v/>
      </c>
    </row>
    <row r="2558" spans="2:33" ht="15" customHeight="1" x14ac:dyDescent="0.75">
      <c r="B2558" s="205" t="str">
        <f>'5 Driver Data'!B2558</f>
        <v>2550</v>
      </c>
      <c r="C2558" s="193">
        <f>'5 Driver Data'!C2558</f>
        <v>0</v>
      </c>
      <c r="D2558" s="192">
        <f>'5 Driver Data'!D2558</f>
        <v>0</v>
      </c>
      <c r="E2558" s="191">
        <f>'5 Driver Data'!E2558</f>
        <v>0</v>
      </c>
      <c r="F2558" s="191">
        <f>'5 Driver Data'!F2558</f>
        <v>0</v>
      </c>
      <c r="G2558" s="191">
        <f>'5 Driver Data'!G2558</f>
        <v>0</v>
      </c>
      <c r="H2558" s="191">
        <f>'5 Driver Data'!H2558</f>
        <v>0</v>
      </c>
      <c r="I2558" s="191">
        <f>'5 Driver Data'!I2558</f>
        <v>0</v>
      </c>
      <c r="J2558" s="191">
        <f>'5 Driver Data'!J2558</f>
        <v>0</v>
      </c>
      <c r="K2558" s="206">
        <f>'5 Driver Data'!K2558</f>
        <v>0</v>
      </c>
      <c r="L2558" s="1"/>
      <c r="M2558" s="216" t="str">
        <f>IF(D2558=0,"Blank",'3 Model Input'!E$44*'3 Model Input'!E$45)</f>
        <v>Blank</v>
      </c>
      <c r="N2558" s="197" t="str">
        <f t="shared" si="420"/>
        <v>Blank</v>
      </c>
      <c r="O2558" s="197" t="str">
        <f>IF(D2558=0,"Blank",'3 Model Input'!E$49*(1-'3 Model Input'!E$51))</f>
        <v>Blank</v>
      </c>
      <c r="P2558" s="197" t="str">
        <f t="shared" si="421"/>
        <v>Blank</v>
      </c>
      <c r="Q2558" s="197" t="str">
        <f>IF(D2558=0,"Blank",IF(D2558="BEV",E2558*(1-'3 Model Input'!E$54), E2558))</f>
        <v>Blank</v>
      </c>
      <c r="R2558" s="198" t="str">
        <f>IF(D2558=0,"Blank",IF(D2558="PHEV",F2558/G2558,F2558*(1-'3 Model Input'!E$54)/G2558))</f>
        <v>Blank</v>
      </c>
      <c r="S2558" s="198" t="str">
        <f>IF(D2558=0,"Blank",IF(D2558="PHEV",MIN(M2558,E2558),MIN(M2558,(E2558*(1-'3 Model Input'!E$54)))))</f>
        <v>Blank</v>
      </c>
      <c r="T2558" s="217" t="str">
        <f t="shared" si="422"/>
        <v>Blank</v>
      </c>
      <c r="U2558" s="89"/>
      <c r="V2558" s="216" t="str">
        <f>IF(D2558=0,"Blank",P2558*'3 Model Input'!E$50)</f>
        <v>Blank</v>
      </c>
      <c r="W2558" s="197" t="str">
        <f t="shared" si="423"/>
        <v>Blank</v>
      </c>
      <c r="X2558" s="197" t="str">
        <f t="shared" si="424"/>
        <v>Blank</v>
      </c>
      <c r="Y2558" s="197" t="str">
        <f t="shared" si="425"/>
        <v>Blank</v>
      </c>
      <c r="Z2558" s="197" t="str">
        <f t="shared" si="426"/>
        <v>Blank</v>
      </c>
      <c r="AA2558" s="223" t="str" cm="1">
        <f t="array" ref="AA2558">_xlfn.IFS(ISTEXT('3 Model Input'!F$70),"Missing",ISTEXT('3 Model Input'!I$70),"Missing",ISNUMBER('3 Model Input'!K$70),'3 Model Input'!K$70*P2558)</f>
        <v>Missing</v>
      </c>
      <c r="AB2558" s="89"/>
      <c r="AC2558" s="227" t="str" cm="1">
        <f t="array" ref="AC2558">IF(D2558=0,"Blank",_xlfn.IFS('3 Model Input'!E$61=1,(V2558*G2558)/T2558,'3 Model Input'!E$61=2,(W2558*G2558)/T2558,'3 Model Input'!E$61=3,(X2558*G2558)/T2558,'3 Model Input'!E$61=4,(Y2558*G2558)/T2558,'3 Model Input'!E$61=5,(Z2558*G2558)/T2558, ISTEXT('3 Model Input'!E$61),"Missing",'3 Model Input'!E$61=6,(AA2558*G2558)/T2558))</f>
        <v>Blank</v>
      </c>
      <c r="AD2558" s="202" t="str">
        <f t="shared" si="427"/>
        <v>Blank</v>
      </c>
      <c r="AE2558" s="202" t="str">
        <f t="shared" si="428"/>
        <v>Blank</v>
      </c>
      <c r="AF2558" s="217" t="str">
        <f t="shared" si="429"/>
        <v>Blank</v>
      </c>
      <c r="AG2558" s="9" t="str" cm="1">
        <f t="array" ref="AG2558">_xlfn.IFS(ISNUMBER(AC2558), "", ISNUMBER(SEARCH("Blank", AC2558)), "", ISERROR(AC2558), "Bad input on tab 3")</f>
        <v/>
      </c>
    </row>
    <row r="2559" spans="2:33" ht="15" customHeight="1" x14ac:dyDescent="0.75">
      <c r="B2559" s="205" t="str">
        <f>'5 Driver Data'!B2559</f>
        <v>2551</v>
      </c>
      <c r="C2559" s="193">
        <f>'5 Driver Data'!C2559</f>
        <v>0</v>
      </c>
      <c r="D2559" s="192">
        <f>'5 Driver Data'!D2559</f>
        <v>0</v>
      </c>
      <c r="E2559" s="191">
        <f>'5 Driver Data'!E2559</f>
        <v>0</v>
      </c>
      <c r="F2559" s="191">
        <f>'5 Driver Data'!F2559</f>
        <v>0</v>
      </c>
      <c r="G2559" s="191">
        <f>'5 Driver Data'!G2559</f>
        <v>0</v>
      </c>
      <c r="H2559" s="191">
        <f>'5 Driver Data'!H2559</f>
        <v>0</v>
      </c>
      <c r="I2559" s="191">
        <f>'5 Driver Data'!I2559</f>
        <v>0</v>
      </c>
      <c r="J2559" s="191">
        <f>'5 Driver Data'!J2559</f>
        <v>0</v>
      </c>
      <c r="K2559" s="206">
        <f>'5 Driver Data'!K2559</f>
        <v>0</v>
      </c>
      <c r="L2559" s="1"/>
      <c r="M2559" s="216" t="str">
        <f>IF(D2559=0,"Blank",'3 Model Input'!E$44*'3 Model Input'!E$45)</f>
        <v>Blank</v>
      </c>
      <c r="N2559" s="197" t="str">
        <f t="shared" si="420"/>
        <v>Blank</v>
      </c>
      <c r="O2559" s="197" t="str">
        <f>IF(D2559=0,"Blank",'3 Model Input'!E$49*(1-'3 Model Input'!E$51))</f>
        <v>Blank</v>
      </c>
      <c r="P2559" s="197" t="str">
        <f t="shared" si="421"/>
        <v>Blank</v>
      </c>
      <c r="Q2559" s="197" t="str">
        <f>IF(D2559=0,"Blank",IF(D2559="BEV",E2559*(1-'3 Model Input'!E$54), E2559))</f>
        <v>Blank</v>
      </c>
      <c r="R2559" s="198" t="str">
        <f>IF(D2559=0,"Blank",IF(D2559="PHEV",F2559/G2559,F2559*(1-'3 Model Input'!E$54)/G2559))</f>
        <v>Blank</v>
      </c>
      <c r="S2559" s="198" t="str">
        <f>IF(D2559=0,"Blank",IF(D2559="PHEV",MIN(M2559,E2559),MIN(M2559,(E2559*(1-'3 Model Input'!E$54)))))</f>
        <v>Blank</v>
      </c>
      <c r="T2559" s="217" t="str">
        <f t="shared" si="422"/>
        <v>Blank</v>
      </c>
      <c r="U2559" s="89"/>
      <c r="V2559" s="216" t="str">
        <f>IF(D2559=0,"Blank",P2559*'3 Model Input'!E$50)</f>
        <v>Blank</v>
      </c>
      <c r="W2559" s="197" t="str">
        <f t="shared" si="423"/>
        <v>Blank</v>
      </c>
      <c r="X2559" s="197" t="str">
        <f t="shared" si="424"/>
        <v>Blank</v>
      </c>
      <c r="Y2559" s="197" t="str">
        <f t="shared" si="425"/>
        <v>Blank</v>
      </c>
      <c r="Z2559" s="197" t="str">
        <f t="shared" si="426"/>
        <v>Blank</v>
      </c>
      <c r="AA2559" s="223" t="str" cm="1">
        <f t="array" ref="AA2559">_xlfn.IFS(ISTEXT('3 Model Input'!F$70),"Missing",ISTEXT('3 Model Input'!I$70),"Missing",ISNUMBER('3 Model Input'!K$70),'3 Model Input'!K$70*P2559)</f>
        <v>Missing</v>
      </c>
      <c r="AB2559" s="89"/>
      <c r="AC2559" s="227" t="str" cm="1">
        <f t="array" ref="AC2559">IF(D2559=0,"Blank",_xlfn.IFS('3 Model Input'!E$61=1,(V2559*G2559)/T2559,'3 Model Input'!E$61=2,(W2559*G2559)/T2559,'3 Model Input'!E$61=3,(X2559*G2559)/T2559,'3 Model Input'!E$61=4,(Y2559*G2559)/T2559,'3 Model Input'!E$61=5,(Z2559*G2559)/T2559, ISTEXT('3 Model Input'!E$61),"Missing",'3 Model Input'!E$61=6,(AA2559*G2559)/T2559))</f>
        <v>Blank</v>
      </c>
      <c r="AD2559" s="202" t="str">
        <f t="shared" si="427"/>
        <v>Blank</v>
      </c>
      <c r="AE2559" s="202" t="str">
        <f t="shared" si="428"/>
        <v>Blank</v>
      </c>
      <c r="AF2559" s="217" t="str">
        <f t="shared" si="429"/>
        <v>Blank</v>
      </c>
      <c r="AG2559" s="9" t="str" cm="1">
        <f t="array" ref="AG2559">_xlfn.IFS(ISNUMBER(AC2559), "", ISNUMBER(SEARCH("Blank", AC2559)), "", ISERROR(AC2559), "Bad input on tab 3")</f>
        <v/>
      </c>
    </row>
    <row r="2560" spans="2:33" ht="15" customHeight="1" x14ac:dyDescent="0.75">
      <c r="B2560" s="205" t="str">
        <f>'5 Driver Data'!B2560</f>
        <v>2552</v>
      </c>
      <c r="C2560" s="193">
        <f>'5 Driver Data'!C2560</f>
        <v>0</v>
      </c>
      <c r="D2560" s="192">
        <f>'5 Driver Data'!D2560</f>
        <v>0</v>
      </c>
      <c r="E2560" s="191">
        <f>'5 Driver Data'!E2560</f>
        <v>0</v>
      </c>
      <c r="F2560" s="191">
        <f>'5 Driver Data'!F2560</f>
        <v>0</v>
      </c>
      <c r="G2560" s="191">
        <f>'5 Driver Data'!G2560</f>
        <v>0</v>
      </c>
      <c r="H2560" s="191">
        <f>'5 Driver Data'!H2560</f>
        <v>0</v>
      </c>
      <c r="I2560" s="191">
        <f>'5 Driver Data'!I2560</f>
        <v>0</v>
      </c>
      <c r="J2560" s="191">
        <f>'5 Driver Data'!J2560</f>
        <v>0</v>
      </c>
      <c r="K2560" s="206">
        <f>'5 Driver Data'!K2560</f>
        <v>0</v>
      </c>
      <c r="L2560" s="1"/>
      <c r="M2560" s="216" t="str">
        <f>IF(D2560=0,"Blank",'3 Model Input'!E$44*'3 Model Input'!E$45)</f>
        <v>Blank</v>
      </c>
      <c r="N2560" s="197" t="str">
        <f t="shared" si="420"/>
        <v>Blank</v>
      </c>
      <c r="O2560" s="197" t="str">
        <f>IF(D2560=0,"Blank",'3 Model Input'!E$49*(1-'3 Model Input'!E$51))</f>
        <v>Blank</v>
      </c>
      <c r="P2560" s="197" t="str">
        <f t="shared" si="421"/>
        <v>Blank</v>
      </c>
      <c r="Q2560" s="197" t="str">
        <f>IF(D2560=0,"Blank",IF(D2560="BEV",E2560*(1-'3 Model Input'!E$54), E2560))</f>
        <v>Blank</v>
      </c>
      <c r="R2560" s="198" t="str">
        <f>IF(D2560=0,"Blank",IF(D2560="PHEV",F2560/G2560,F2560*(1-'3 Model Input'!E$54)/G2560))</f>
        <v>Blank</v>
      </c>
      <c r="S2560" s="198" t="str">
        <f>IF(D2560=0,"Blank",IF(D2560="PHEV",MIN(M2560,E2560),MIN(M2560,(E2560*(1-'3 Model Input'!E$54)))))</f>
        <v>Blank</v>
      </c>
      <c r="T2560" s="217" t="str">
        <f t="shared" si="422"/>
        <v>Blank</v>
      </c>
      <c r="U2560" s="89"/>
      <c r="V2560" s="216" t="str">
        <f>IF(D2560=0,"Blank",P2560*'3 Model Input'!E$50)</f>
        <v>Blank</v>
      </c>
      <c r="W2560" s="197" t="str">
        <f t="shared" si="423"/>
        <v>Blank</v>
      </c>
      <c r="X2560" s="197" t="str">
        <f t="shared" si="424"/>
        <v>Blank</v>
      </c>
      <c r="Y2560" s="197" t="str">
        <f t="shared" si="425"/>
        <v>Blank</v>
      </c>
      <c r="Z2560" s="197" t="str">
        <f t="shared" si="426"/>
        <v>Blank</v>
      </c>
      <c r="AA2560" s="223" t="str" cm="1">
        <f t="array" ref="AA2560">_xlfn.IFS(ISTEXT('3 Model Input'!F$70),"Missing",ISTEXT('3 Model Input'!I$70),"Missing",ISNUMBER('3 Model Input'!K$70),'3 Model Input'!K$70*P2560)</f>
        <v>Missing</v>
      </c>
      <c r="AB2560" s="89"/>
      <c r="AC2560" s="227" t="str" cm="1">
        <f t="array" ref="AC2560">IF(D2560=0,"Blank",_xlfn.IFS('3 Model Input'!E$61=1,(V2560*G2560)/T2560,'3 Model Input'!E$61=2,(W2560*G2560)/T2560,'3 Model Input'!E$61=3,(X2560*G2560)/T2560,'3 Model Input'!E$61=4,(Y2560*G2560)/T2560,'3 Model Input'!E$61=5,(Z2560*G2560)/T2560, ISTEXT('3 Model Input'!E$61),"Missing",'3 Model Input'!E$61=6,(AA2560*G2560)/T2560))</f>
        <v>Blank</v>
      </c>
      <c r="AD2560" s="202" t="str">
        <f t="shared" si="427"/>
        <v>Blank</v>
      </c>
      <c r="AE2560" s="202" t="str">
        <f t="shared" si="428"/>
        <v>Blank</v>
      </c>
      <c r="AF2560" s="217" t="str">
        <f t="shared" si="429"/>
        <v>Blank</v>
      </c>
      <c r="AG2560" s="9" t="str" cm="1">
        <f t="array" ref="AG2560">_xlfn.IFS(ISNUMBER(AC2560), "", ISNUMBER(SEARCH("Blank", AC2560)), "", ISERROR(AC2560), "Bad input on tab 3")</f>
        <v/>
      </c>
    </row>
    <row r="2561" spans="2:33" ht="15" customHeight="1" x14ac:dyDescent="0.75">
      <c r="B2561" s="205" t="str">
        <f>'5 Driver Data'!B2561</f>
        <v>2553</v>
      </c>
      <c r="C2561" s="193">
        <f>'5 Driver Data'!C2561</f>
        <v>0</v>
      </c>
      <c r="D2561" s="192">
        <f>'5 Driver Data'!D2561</f>
        <v>0</v>
      </c>
      <c r="E2561" s="191">
        <f>'5 Driver Data'!E2561</f>
        <v>0</v>
      </c>
      <c r="F2561" s="191">
        <f>'5 Driver Data'!F2561</f>
        <v>0</v>
      </c>
      <c r="G2561" s="191">
        <f>'5 Driver Data'!G2561</f>
        <v>0</v>
      </c>
      <c r="H2561" s="191">
        <f>'5 Driver Data'!H2561</f>
        <v>0</v>
      </c>
      <c r="I2561" s="191">
        <f>'5 Driver Data'!I2561</f>
        <v>0</v>
      </c>
      <c r="J2561" s="191">
        <f>'5 Driver Data'!J2561</f>
        <v>0</v>
      </c>
      <c r="K2561" s="206">
        <f>'5 Driver Data'!K2561</f>
        <v>0</v>
      </c>
      <c r="L2561" s="1"/>
      <c r="M2561" s="216" t="str">
        <f>IF(D2561=0,"Blank",'3 Model Input'!E$44*'3 Model Input'!E$45)</f>
        <v>Blank</v>
      </c>
      <c r="N2561" s="197" t="str">
        <f t="shared" si="420"/>
        <v>Blank</v>
      </c>
      <c r="O2561" s="197" t="str">
        <f>IF(D2561=0,"Blank",'3 Model Input'!E$49*(1-'3 Model Input'!E$51))</f>
        <v>Blank</v>
      </c>
      <c r="P2561" s="197" t="str">
        <f t="shared" si="421"/>
        <v>Blank</v>
      </c>
      <c r="Q2561" s="197" t="str">
        <f>IF(D2561=0,"Blank",IF(D2561="BEV",E2561*(1-'3 Model Input'!E$54), E2561))</f>
        <v>Blank</v>
      </c>
      <c r="R2561" s="198" t="str">
        <f>IF(D2561=0,"Blank",IF(D2561="PHEV",F2561/G2561,F2561*(1-'3 Model Input'!E$54)/G2561))</f>
        <v>Blank</v>
      </c>
      <c r="S2561" s="198" t="str">
        <f>IF(D2561=0,"Blank",IF(D2561="PHEV",MIN(M2561,E2561),MIN(M2561,(E2561*(1-'3 Model Input'!E$54)))))</f>
        <v>Blank</v>
      </c>
      <c r="T2561" s="217" t="str">
        <f t="shared" si="422"/>
        <v>Blank</v>
      </c>
      <c r="U2561" s="89"/>
      <c r="V2561" s="216" t="str">
        <f>IF(D2561=0,"Blank",P2561*'3 Model Input'!E$50)</f>
        <v>Blank</v>
      </c>
      <c r="W2561" s="197" t="str">
        <f t="shared" si="423"/>
        <v>Blank</v>
      </c>
      <c r="X2561" s="197" t="str">
        <f t="shared" si="424"/>
        <v>Blank</v>
      </c>
      <c r="Y2561" s="197" t="str">
        <f t="shared" si="425"/>
        <v>Blank</v>
      </c>
      <c r="Z2561" s="197" t="str">
        <f t="shared" si="426"/>
        <v>Blank</v>
      </c>
      <c r="AA2561" s="223" t="str" cm="1">
        <f t="array" ref="AA2561">_xlfn.IFS(ISTEXT('3 Model Input'!F$70),"Missing",ISTEXT('3 Model Input'!I$70),"Missing",ISNUMBER('3 Model Input'!K$70),'3 Model Input'!K$70*P2561)</f>
        <v>Missing</v>
      </c>
      <c r="AB2561" s="89"/>
      <c r="AC2561" s="227" t="str" cm="1">
        <f t="array" ref="AC2561">IF(D2561=0,"Blank",_xlfn.IFS('3 Model Input'!E$61=1,(V2561*G2561)/T2561,'3 Model Input'!E$61=2,(W2561*G2561)/T2561,'3 Model Input'!E$61=3,(X2561*G2561)/T2561,'3 Model Input'!E$61=4,(Y2561*G2561)/T2561,'3 Model Input'!E$61=5,(Z2561*G2561)/T2561, ISTEXT('3 Model Input'!E$61),"Missing",'3 Model Input'!E$61=6,(AA2561*G2561)/T2561))</f>
        <v>Blank</v>
      </c>
      <c r="AD2561" s="202" t="str">
        <f t="shared" si="427"/>
        <v>Blank</v>
      </c>
      <c r="AE2561" s="202" t="str">
        <f t="shared" si="428"/>
        <v>Blank</v>
      </c>
      <c r="AF2561" s="217" t="str">
        <f t="shared" si="429"/>
        <v>Blank</v>
      </c>
      <c r="AG2561" s="9" t="str" cm="1">
        <f t="array" ref="AG2561">_xlfn.IFS(ISNUMBER(AC2561), "", ISNUMBER(SEARCH("Blank", AC2561)), "", ISERROR(AC2561), "Bad input on tab 3")</f>
        <v/>
      </c>
    </row>
    <row r="2562" spans="2:33" ht="15" customHeight="1" x14ac:dyDescent="0.75">
      <c r="B2562" s="205" t="str">
        <f>'5 Driver Data'!B2562</f>
        <v>2554</v>
      </c>
      <c r="C2562" s="193">
        <f>'5 Driver Data'!C2562</f>
        <v>0</v>
      </c>
      <c r="D2562" s="192">
        <f>'5 Driver Data'!D2562</f>
        <v>0</v>
      </c>
      <c r="E2562" s="191">
        <f>'5 Driver Data'!E2562</f>
        <v>0</v>
      </c>
      <c r="F2562" s="191">
        <f>'5 Driver Data'!F2562</f>
        <v>0</v>
      </c>
      <c r="G2562" s="191">
        <f>'5 Driver Data'!G2562</f>
        <v>0</v>
      </c>
      <c r="H2562" s="191">
        <f>'5 Driver Data'!H2562</f>
        <v>0</v>
      </c>
      <c r="I2562" s="191">
        <f>'5 Driver Data'!I2562</f>
        <v>0</v>
      </c>
      <c r="J2562" s="191">
        <f>'5 Driver Data'!J2562</f>
        <v>0</v>
      </c>
      <c r="K2562" s="206">
        <f>'5 Driver Data'!K2562</f>
        <v>0</v>
      </c>
      <c r="L2562" s="1"/>
      <c r="M2562" s="216" t="str">
        <f>IF(D2562=0,"Blank",'3 Model Input'!E$44*'3 Model Input'!E$45)</f>
        <v>Blank</v>
      </c>
      <c r="N2562" s="197" t="str">
        <f t="shared" si="420"/>
        <v>Blank</v>
      </c>
      <c r="O2562" s="197" t="str">
        <f>IF(D2562=0,"Blank",'3 Model Input'!E$49*(1-'3 Model Input'!E$51))</f>
        <v>Blank</v>
      </c>
      <c r="P2562" s="197" t="str">
        <f t="shared" si="421"/>
        <v>Blank</v>
      </c>
      <c r="Q2562" s="197" t="str">
        <f>IF(D2562=0,"Blank",IF(D2562="BEV",E2562*(1-'3 Model Input'!E$54), E2562))</f>
        <v>Blank</v>
      </c>
      <c r="R2562" s="198" t="str">
        <f>IF(D2562=0,"Blank",IF(D2562="PHEV",F2562/G2562,F2562*(1-'3 Model Input'!E$54)/G2562))</f>
        <v>Blank</v>
      </c>
      <c r="S2562" s="198" t="str">
        <f>IF(D2562=0,"Blank",IF(D2562="PHEV",MIN(M2562,E2562),MIN(M2562,(E2562*(1-'3 Model Input'!E$54)))))</f>
        <v>Blank</v>
      </c>
      <c r="T2562" s="217" t="str">
        <f t="shared" si="422"/>
        <v>Blank</v>
      </c>
      <c r="U2562" s="89"/>
      <c r="V2562" s="216" t="str">
        <f>IF(D2562=0,"Blank",P2562*'3 Model Input'!E$50)</f>
        <v>Blank</v>
      </c>
      <c r="W2562" s="197" t="str">
        <f t="shared" si="423"/>
        <v>Blank</v>
      </c>
      <c r="X2562" s="197" t="str">
        <f t="shared" si="424"/>
        <v>Blank</v>
      </c>
      <c r="Y2562" s="197" t="str">
        <f t="shared" si="425"/>
        <v>Blank</v>
      </c>
      <c r="Z2562" s="197" t="str">
        <f t="shared" si="426"/>
        <v>Blank</v>
      </c>
      <c r="AA2562" s="223" t="str" cm="1">
        <f t="array" ref="AA2562">_xlfn.IFS(ISTEXT('3 Model Input'!F$70),"Missing",ISTEXT('3 Model Input'!I$70),"Missing",ISNUMBER('3 Model Input'!K$70),'3 Model Input'!K$70*P2562)</f>
        <v>Missing</v>
      </c>
      <c r="AB2562" s="89"/>
      <c r="AC2562" s="227" t="str" cm="1">
        <f t="array" ref="AC2562">IF(D2562=0,"Blank",_xlfn.IFS('3 Model Input'!E$61=1,(V2562*G2562)/T2562,'3 Model Input'!E$61=2,(W2562*G2562)/T2562,'3 Model Input'!E$61=3,(X2562*G2562)/T2562,'3 Model Input'!E$61=4,(Y2562*G2562)/T2562,'3 Model Input'!E$61=5,(Z2562*G2562)/T2562, ISTEXT('3 Model Input'!E$61),"Missing",'3 Model Input'!E$61=6,(AA2562*G2562)/T2562))</f>
        <v>Blank</v>
      </c>
      <c r="AD2562" s="202" t="str">
        <f t="shared" si="427"/>
        <v>Blank</v>
      </c>
      <c r="AE2562" s="202" t="str">
        <f t="shared" si="428"/>
        <v>Blank</v>
      </c>
      <c r="AF2562" s="217" t="str">
        <f t="shared" si="429"/>
        <v>Blank</v>
      </c>
      <c r="AG2562" s="9" t="str" cm="1">
        <f t="array" ref="AG2562">_xlfn.IFS(ISNUMBER(AC2562), "", ISNUMBER(SEARCH("Blank", AC2562)), "", ISERROR(AC2562), "Bad input on tab 3")</f>
        <v/>
      </c>
    </row>
    <row r="2563" spans="2:33" ht="15" customHeight="1" x14ac:dyDescent="0.75">
      <c r="B2563" s="205" t="str">
        <f>'5 Driver Data'!B2563</f>
        <v>2555</v>
      </c>
      <c r="C2563" s="193">
        <f>'5 Driver Data'!C2563</f>
        <v>0</v>
      </c>
      <c r="D2563" s="192">
        <f>'5 Driver Data'!D2563</f>
        <v>0</v>
      </c>
      <c r="E2563" s="191">
        <f>'5 Driver Data'!E2563</f>
        <v>0</v>
      </c>
      <c r="F2563" s="191">
        <f>'5 Driver Data'!F2563</f>
        <v>0</v>
      </c>
      <c r="G2563" s="191">
        <f>'5 Driver Data'!G2563</f>
        <v>0</v>
      </c>
      <c r="H2563" s="191">
        <f>'5 Driver Data'!H2563</f>
        <v>0</v>
      </c>
      <c r="I2563" s="191">
        <f>'5 Driver Data'!I2563</f>
        <v>0</v>
      </c>
      <c r="J2563" s="191">
        <f>'5 Driver Data'!J2563</f>
        <v>0</v>
      </c>
      <c r="K2563" s="206">
        <f>'5 Driver Data'!K2563</f>
        <v>0</v>
      </c>
      <c r="L2563" s="1"/>
      <c r="M2563" s="216" t="str">
        <f>IF(D2563=0,"Blank",'3 Model Input'!E$44*'3 Model Input'!E$45)</f>
        <v>Blank</v>
      </c>
      <c r="N2563" s="197" t="str">
        <f t="shared" si="420"/>
        <v>Blank</v>
      </c>
      <c r="O2563" s="197" t="str">
        <f>IF(D2563=0,"Blank",'3 Model Input'!E$49*(1-'3 Model Input'!E$51))</f>
        <v>Blank</v>
      </c>
      <c r="P2563" s="197" t="str">
        <f t="shared" si="421"/>
        <v>Blank</v>
      </c>
      <c r="Q2563" s="197" t="str">
        <f>IF(D2563=0,"Blank",IF(D2563="BEV",E2563*(1-'3 Model Input'!E$54), E2563))</f>
        <v>Blank</v>
      </c>
      <c r="R2563" s="198" t="str">
        <f>IF(D2563=0,"Blank",IF(D2563="PHEV",F2563/G2563,F2563*(1-'3 Model Input'!E$54)/G2563))</f>
        <v>Blank</v>
      </c>
      <c r="S2563" s="198" t="str">
        <f>IF(D2563=0,"Blank",IF(D2563="PHEV",MIN(M2563,E2563),MIN(M2563,(E2563*(1-'3 Model Input'!E$54)))))</f>
        <v>Blank</v>
      </c>
      <c r="T2563" s="217" t="str">
        <f t="shared" si="422"/>
        <v>Blank</v>
      </c>
      <c r="U2563" s="89"/>
      <c r="V2563" s="216" t="str">
        <f>IF(D2563=0,"Blank",P2563*'3 Model Input'!E$50)</f>
        <v>Blank</v>
      </c>
      <c r="W2563" s="197" t="str">
        <f t="shared" si="423"/>
        <v>Blank</v>
      </c>
      <c r="X2563" s="197" t="str">
        <f t="shared" si="424"/>
        <v>Blank</v>
      </c>
      <c r="Y2563" s="197" t="str">
        <f t="shared" si="425"/>
        <v>Blank</v>
      </c>
      <c r="Z2563" s="197" t="str">
        <f t="shared" si="426"/>
        <v>Blank</v>
      </c>
      <c r="AA2563" s="223" t="str" cm="1">
        <f t="array" ref="AA2563">_xlfn.IFS(ISTEXT('3 Model Input'!F$70),"Missing",ISTEXT('3 Model Input'!I$70),"Missing",ISNUMBER('3 Model Input'!K$70),'3 Model Input'!K$70*P2563)</f>
        <v>Missing</v>
      </c>
      <c r="AB2563" s="89"/>
      <c r="AC2563" s="227" t="str" cm="1">
        <f t="array" ref="AC2563">IF(D2563=0,"Blank",_xlfn.IFS('3 Model Input'!E$61=1,(V2563*G2563)/T2563,'3 Model Input'!E$61=2,(W2563*G2563)/T2563,'3 Model Input'!E$61=3,(X2563*G2563)/T2563,'3 Model Input'!E$61=4,(Y2563*G2563)/T2563,'3 Model Input'!E$61=5,(Z2563*G2563)/T2563, ISTEXT('3 Model Input'!E$61),"Missing",'3 Model Input'!E$61=6,(AA2563*G2563)/T2563))</f>
        <v>Blank</v>
      </c>
      <c r="AD2563" s="202" t="str">
        <f t="shared" si="427"/>
        <v>Blank</v>
      </c>
      <c r="AE2563" s="202" t="str">
        <f t="shared" si="428"/>
        <v>Blank</v>
      </c>
      <c r="AF2563" s="217" t="str">
        <f t="shared" si="429"/>
        <v>Blank</v>
      </c>
      <c r="AG2563" s="9" t="str" cm="1">
        <f t="array" ref="AG2563">_xlfn.IFS(ISNUMBER(AC2563), "", ISNUMBER(SEARCH("Blank", AC2563)), "", ISERROR(AC2563), "Bad input on tab 3")</f>
        <v/>
      </c>
    </row>
    <row r="2564" spans="2:33" ht="15" customHeight="1" x14ac:dyDescent="0.75">
      <c r="B2564" s="205" t="str">
        <f>'5 Driver Data'!B2564</f>
        <v>2556</v>
      </c>
      <c r="C2564" s="193">
        <f>'5 Driver Data'!C2564</f>
        <v>0</v>
      </c>
      <c r="D2564" s="192">
        <f>'5 Driver Data'!D2564</f>
        <v>0</v>
      </c>
      <c r="E2564" s="191">
        <f>'5 Driver Data'!E2564</f>
        <v>0</v>
      </c>
      <c r="F2564" s="191">
        <f>'5 Driver Data'!F2564</f>
        <v>0</v>
      </c>
      <c r="G2564" s="191">
        <f>'5 Driver Data'!G2564</f>
        <v>0</v>
      </c>
      <c r="H2564" s="191">
        <f>'5 Driver Data'!H2564</f>
        <v>0</v>
      </c>
      <c r="I2564" s="191">
        <f>'5 Driver Data'!I2564</f>
        <v>0</v>
      </c>
      <c r="J2564" s="191">
        <f>'5 Driver Data'!J2564</f>
        <v>0</v>
      </c>
      <c r="K2564" s="206">
        <f>'5 Driver Data'!K2564</f>
        <v>0</v>
      </c>
      <c r="L2564" s="1"/>
      <c r="M2564" s="216" t="str">
        <f>IF(D2564=0,"Blank",'3 Model Input'!E$44*'3 Model Input'!E$45)</f>
        <v>Blank</v>
      </c>
      <c r="N2564" s="197" t="str">
        <f t="shared" si="420"/>
        <v>Blank</v>
      </c>
      <c r="O2564" s="197" t="str">
        <f>IF(D2564=0,"Blank",'3 Model Input'!E$49*(1-'3 Model Input'!E$51))</f>
        <v>Blank</v>
      </c>
      <c r="P2564" s="197" t="str">
        <f t="shared" si="421"/>
        <v>Blank</v>
      </c>
      <c r="Q2564" s="197" t="str">
        <f>IF(D2564=0,"Blank",IF(D2564="BEV",E2564*(1-'3 Model Input'!E$54), E2564))</f>
        <v>Blank</v>
      </c>
      <c r="R2564" s="198" t="str">
        <f>IF(D2564=0,"Blank",IF(D2564="PHEV",F2564/G2564,F2564*(1-'3 Model Input'!E$54)/G2564))</f>
        <v>Blank</v>
      </c>
      <c r="S2564" s="198" t="str">
        <f>IF(D2564=0,"Blank",IF(D2564="PHEV",MIN(M2564,E2564),MIN(M2564,(E2564*(1-'3 Model Input'!E$54)))))</f>
        <v>Blank</v>
      </c>
      <c r="T2564" s="217" t="str">
        <f t="shared" si="422"/>
        <v>Blank</v>
      </c>
      <c r="U2564" s="89"/>
      <c r="V2564" s="216" t="str">
        <f>IF(D2564=0,"Blank",P2564*'3 Model Input'!E$50)</f>
        <v>Blank</v>
      </c>
      <c r="W2564" s="197" t="str">
        <f t="shared" si="423"/>
        <v>Blank</v>
      </c>
      <c r="X2564" s="197" t="str">
        <f t="shared" si="424"/>
        <v>Blank</v>
      </c>
      <c r="Y2564" s="197" t="str">
        <f t="shared" si="425"/>
        <v>Blank</v>
      </c>
      <c r="Z2564" s="197" t="str">
        <f t="shared" si="426"/>
        <v>Blank</v>
      </c>
      <c r="AA2564" s="223" t="str" cm="1">
        <f t="array" ref="AA2564">_xlfn.IFS(ISTEXT('3 Model Input'!F$70),"Missing",ISTEXT('3 Model Input'!I$70),"Missing",ISNUMBER('3 Model Input'!K$70),'3 Model Input'!K$70*P2564)</f>
        <v>Missing</v>
      </c>
      <c r="AB2564" s="89"/>
      <c r="AC2564" s="227" t="str" cm="1">
        <f t="array" ref="AC2564">IF(D2564=0,"Blank",_xlfn.IFS('3 Model Input'!E$61=1,(V2564*G2564)/T2564,'3 Model Input'!E$61=2,(W2564*G2564)/T2564,'3 Model Input'!E$61=3,(X2564*G2564)/T2564,'3 Model Input'!E$61=4,(Y2564*G2564)/T2564,'3 Model Input'!E$61=5,(Z2564*G2564)/T2564, ISTEXT('3 Model Input'!E$61),"Missing",'3 Model Input'!E$61=6,(AA2564*G2564)/T2564))</f>
        <v>Blank</v>
      </c>
      <c r="AD2564" s="202" t="str">
        <f t="shared" si="427"/>
        <v>Blank</v>
      </c>
      <c r="AE2564" s="202" t="str">
        <f t="shared" si="428"/>
        <v>Blank</v>
      </c>
      <c r="AF2564" s="217" t="str">
        <f t="shared" si="429"/>
        <v>Blank</v>
      </c>
      <c r="AG2564" s="9" t="str" cm="1">
        <f t="array" ref="AG2564">_xlfn.IFS(ISNUMBER(AC2564), "", ISNUMBER(SEARCH("Blank", AC2564)), "", ISERROR(AC2564), "Bad input on tab 3")</f>
        <v/>
      </c>
    </row>
    <row r="2565" spans="2:33" ht="15" customHeight="1" x14ac:dyDescent="0.75">
      <c r="B2565" s="205" t="str">
        <f>'5 Driver Data'!B2565</f>
        <v>2557</v>
      </c>
      <c r="C2565" s="193">
        <f>'5 Driver Data'!C2565</f>
        <v>0</v>
      </c>
      <c r="D2565" s="192">
        <f>'5 Driver Data'!D2565</f>
        <v>0</v>
      </c>
      <c r="E2565" s="191">
        <f>'5 Driver Data'!E2565</f>
        <v>0</v>
      </c>
      <c r="F2565" s="191">
        <f>'5 Driver Data'!F2565</f>
        <v>0</v>
      </c>
      <c r="G2565" s="191">
        <f>'5 Driver Data'!G2565</f>
        <v>0</v>
      </c>
      <c r="H2565" s="191">
        <f>'5 Driver Data'!H2565</f>
        <v>0</v>
      </c>
      <c r="I2565" s="191">
        <f>'5 Driver Data'!I2565</f>
        <v>0</v>
      </c>
      <c r="J2565" s="191">
        <f>'5 Driver Data'!J2565</f>
        <v>0</v>
      </c>
      <c r="K2565" s="206">
        <f>'5 Driver Data'!K2565</f>
        <v>0</v>
      </c>
      <c r="L2565" s="1"/>
      <c r="M2565" s="216" t="str">
        <f>IF(D2565=0,"Blank",'3 Model Input'!E$44*'3 Model Input'!E$45)</f>
        <v>Blank</v>
      </c>
      <c r="N2565" s="197" t="str">
        <f t="shared" si="420"/>
        <v>Blank</v>
      </c>
      <c r="O2565" s="197" t="str">
        <f>IF(D2565=0,"Blank",'3 Model Input'!E$49*(1-'3 Model Input'!E$51))</f>
        <v>Blank</v>
      </c>
      <c r="P2565" s="197" t="str">
        <f t="shared" si="421"/>
        <v>Blank</v>
      </c>
      <c r="Q2565" s="197" t="str">
        <f>IF(D2565=0,"Blank",IF(D2565="BEV",E2565*(1-'3 Model Input'!E$54), E2565))</f>
        <v>Blank</v>
      </c>
      <c r="R2565" s="198" t="str">
        <f>IF(D2565=0,"Blank",IF(D2565="PHEV",F2565/G2565,F2565*(1-'3 Model Input'!E$54)/G2565))</f>
        <v>Blank</v>
      </c>
      <c r="S2565" s="198" t="str">
        <f>IF(D2565=0,"Blank",IF(D2565="PHEV",MIN(M2565,E2565),MIN(M2565,(E2565*(1-'3 Model Input'!E$54)))))</f>
        <v>Blank</v>
      </c>
      <c r="T2565" s="217" t="str">
        <f t="shared" si="422"/>
        <v>Blank</v>
      </c>
      <c r="U2565" s="89"/>
      <c r="V2565" s="216" t="str">
        <f>IF(D2565=0,"Blank",P2565*'3 Model Input'!E$50)</f>
        <v>Blank</v>
      </c>
      <c r="W2565" s="197" t="str">
        <f t="shared" si="423"/>
        <v>Blank</v>
      </c>
      <c r="X2565" s="197" t="str">
        <f t="shared" si="424"/>
        <v>Blank</v>
      </c>
      <c r="Y2565" s="197" t="str">
        <f t="shared" si="425"/>
        <v>Blank</v>
      </c>
      <c r="Z2565" s="197" t="str">
        <f t="shared" si="426"/>
        <v>Blank</v>
      </c>
      <c r="AA2565" s="223" t="str" cm="1">
        <f t="array" ref="AA2565">_xlfn.IFS(ISTEXT('3 Model Input'!F$70),"Missing",ISTEXT('3 Model Input'!I$70),"Missing",ISNUMBER('3 Model Input'!K$70),'3 Model Input'!K$70*P2565)</f>
        <v>Missing</v>
      </c>
      <c r="AB2565" s="89"/>
      <c r="AC2565" s="227" t="str" cm="1">
        <f t="array" ref="AC2565">IF(D2565=0,"Blank",_xlfn.IFS('3 Model Input'!E$61=1,(V2565*G2565)/T2565,'3 Model Input'!E$61=2,(W2565*G2565)/T2565,'3 Model Input'!E$61=3,(X2565*G2565)/T2565,'3 Model Input'!E$61=4,(Y2565*G2565)/T2565,'3 Model Input'!E$61=5,(Z2565*G2565)/T2565, ISTEXT('3 Model Input'!E$61),"Missing",'3 Model Input'!E$61=6,(AA2565*G2565)/T2565))</f>
        <v>Blank</v>
      </c>
      <c r="AD2565" s="202" t="str">
        <f t="shared" si="427"/>
        <v>Blank</v>
      </c>
      <c r="AE2565" s="202" t="str">
        <f t="shared" si="428"/>
        <v>Blank</v>
      </c>
      <c r="AF2565" s="217" t="str">
        <f t="shared" si="429"/>
        <v>Blank</v>
      </c>
      <c r="AG2565" s="9" t="str" cm="1">
        <f t="array" ref="AG2565">_xlfn.IFS(ISNUMBER(AC2565), "", ISNUMBER(SEARCH("Blank", AC2565)), "", ISERROR(AC2565), "Bad input on tab 3")</f>
        <v/>
      </c>
    </row>
    <row r="2566" spans="2:33" ht="15" customHeight="1" x14ac:dyDescent="0.75">
      <c r="B2566" s="205" t="str">
        <f>'5 Driver Data'!B2566</f>
        <v>2558</v>
      </c>
      <c r="C2566" s="193">
        <f>'5 Driver Data'!C2566</f>
        <v>0</v>
      </c>
      <c r="D2566" s="192">
        <f>'5 Driver Data'!D2566</f>
        <v>0</v>
      </c>
      <c r="E2566" s="191">
        <f>'5 Driver Data'!E2566</f>
        <v>0</v>
      </c>
      <c r="F2566" s="191">
        <f>'5 Driver Data'!F2566</f>
        <v>0</v>
      </c>
      <c r="G2566" s="191">
        <f>'5 Driver Data'!G2566</f>
        <v>0</v>
      </c>
      <c r="H2566" s="191">
        <f>'5 Driver Data'!H2566</f>
        <v>0</v>
      </c>
      <c r="I2566" s="191">
        <f>'5 Driver Data'!I2566</f>
        <v>0</v>
      </c>
      <c r="J2566" s="191">
        <f>'5 Driver Data'!J2566</f>
        <v>0</v>
      </c>
      <c r="K2566" s="206">
        <f>'5 Driver Data'!K2566</f>
        <v>0</v>
      </c>
      <c r="L2566" s="1"/>
      <c r="M2566" s="216" t="str">
        <f>IF(D2566=0,"Blank",'3 Model Input'!E$44*'3 Model Input'!E$45)</f>
        <v>Blank</v>
      </c>
      <c r="N2566" s="197" t="str">
        <f t="shared" si="420"/>
        <v>Blank</v>
      </c>
      <c r="O2566" s="197" t="str">
        <f>IF(D2566=0,"Blank",'3 Model Input'!E$49*(1-'3 Model Input'!E$51))</f>
        <v>Blank</v>
      </c>
      <c r="P2566" s="197" t="str">
        <f t="shared" si="421"/>
        <v>Blank</v>
      </c>
      <c r="Q2566" s="197" t="str">
        <f>IF(D2566=0,"Blank",IF(D2566="BEV",E2566*(1-'3 Model Input'!E$54), E2566))</f>
        <v>Blank</v>
      </c>
      <c r="R2566" s="198" t="str">
        <f>IF(D2566=0,"Blank",IF(D2566="PHEV",F2566/G2566,F2566*(1-'3 Model Input'!E$54)/G2566))</f>
        <v>Blank</v>
      </c>
      <c r="S2566" s="198" t="str">
        <f>IF(D2566=0,"Blank",IF(D2566="PHEV",MIN(M2566,E2566),MIN(M2566,(E2566*(1-'3 Model Input'!E$54)))))</f>
        <v>Blank</v>
      </c>
      <c r="T2566" s="217" t="str">
        <f t="shared" si="422"/>
        <v>Blank</v>
      </c>
      <c r="U2566" s="89"/>
      <c r="V2566" s="216" t="str">
        <f>IF(D2566=0,"Blank",P2566*'3 Model Input'!E$50)</f>
        <v>Blank</v>
      </c>
      <c r="W2566" s="197" t="str">
        <f t="shared" si="423"/>
        <v>Blank</v>
      </c>
      <c r="X2566" s="197" t="str">
        <f t="shared" si="424"/>
        <v>Blank</v>
      </c>
      <c r="Y2566" s="197" t="str">
        <f t="shared" si="425"/>
        <v>Blank</v>
      </c>
      <c r="Z2566" s="197" t="str">
        <f t="shared" si="426"/>
        <v>Blank</v>
      </c>
      <c r="AA2566" s="223" t="str" cm="1">
        <f t="array" ref="AA2566">_xlfn.IFS(ISTEXT('3 Model Input'!F$70),"Missing",ISTEXT('3 Model Input'!I$70),"Missing",ISNUMBER('3 Model Input'!K$70),'3 Model Input'!K$70*P2566)</f>
        <v>Missing</v>
      </c>
      <c r="AB2566" s="89"/>
      <c r="AC2566" s="227" t="str" cm="1">
        <f t="array" ref="AC2566">IF(D2566=0,"Blank",_xlfn.IFS('3 Model Input'!E$61=1,(V2566*G2566)/T2566,'3 Model Input'!E$61=2,(W2566*G2566)/T2566,'3 Model Input'!E$61=3,(X2566*G2566)/T2566,'3 Model Input'!E$61=4,(Y2566*G2566)/T2566,'3 Model Input'!E$61=5,(Z2566*G2566)/T2566, ISTEXT('3 Model Input'!E$61),"Missing",'3 Model Input'!E$61=6,(AA2566*G2566)/T2566))</f>
        <v>Blank</v>
      </c>
      <c r="AD2566" s="202" t="str">
        <f t="shared" si="427"/>
        <v>Blank</v>
      </c>
      <c r="AE2566" s="202" t="str">
        <f t="shared" si="428"/>
        <v>Blank</v>
      </c>
      <c r="AF2566" s="217" t="str">
        <f t="shared" si="429"/>
        <v>Blank</v>
      </c>
      <c r="AG2566" s="9" t="str" cm="1">
        <f t="array" ref="AG2566">_xlfn.IFS(ISNUMBER(AC2566), "", ISNUMBER(SEARCH("Blank", AC2566)), "", ISERROR(AC2566), "Bad input on tab 3")</f>
        <v/>
      </c>
    </row>
    <row r="2567" spans="2:33" ht="15" customHeight="1" x14ac:dyDescent="0.75">
      <c r="B2567" s="205" t="str">
        <f>'5 Driver Data'!B2567</f>
        <v>2559</v>
      </c>
      <c r="C2567" s="193">
        <f>'5 Driver Data'!C2567</f>
        <v>0</v>
      </c>
      <c r="D2567" s="192">
        <f>'5 Driver Data'!D2567</f>
        <v>0</v>
      </c>
      <c r="E2567" s="191">
        <f>'5 Driver Data'!E2567</f>
        <v>0</v>
      </c>
      <c r="F2567" s="191">
        <f>'5 Driver Data'!F2567</f>
        <v>0</v>
      </c>
      <c r="G2567" s="191">
        <f>'5 Driver Data'!G2567</f>
        <v>0</v>
      </c>
      <c r="H2567" s="191">
        <f>'5 Driver Data'!H2567</f>
        <v>0</v>
      </c>
      <c r="I2567" s="191">
        <f>'5 Driver Data'!I2567</f>
        <v>0</v>
      </c>
      <c r="J2567" s="191">
        <f>'5 Driver Data'!J2567</f>
        <v>0</v>
      </c>
      <c r="K2567" s="206">
        <f>'5 Driver Data'!K2567</f>
        <v>0</v>
      </c>
      <c r="L2567" s="1"/>
      <c r="M2567" s="216" t="str">
        <f>IF(D2567=0,"Blank",'3 Model Input'!E$44*'3 Model Input'!E$45)</f>
        <v>Blank</v>
      </c>
      <c r="N2567" s="197" t="str">
        <f t="shared" si="420"/>
        <v>Blank</v>
      </c>
      <c r="O2567" s="197" t="str">
        <f>IF(D2567=0,"Blank",'3 Model Input'!E$49*(1-'3 Model Input'!E$51))</f>
        <v>Blank</v>
      </c>
      <c r="P2567" s="197" t="str">
        <f t="shared" si="421"/>
        <v>Blank</v>
      </c>
      <c r="Q2567" s="197" t="str">
        <f>IF(D2567=0,"Blank",IF(D2567="BEV",E2567*(1-'3 Model Input'!E$54), E2567))</f>
        <v>Blank</v>
      </c>
      <c r="R2567" s="198" t="str">
        <f>IF(D2567=0,"Blank",IF(D2567="PHEV",F2567/G2567,F2567*(1-'3 Model Input'!E$54)/G2567))</f>
        <v>Blank</v>
      </c>
      <c r="S2567" s="198" t="str">
        <f>IF(D2567=0,"Blank",IF(D2567="PHEV",MIN(M2567,E2567),MIN(M2567,(E2567*(1-'3 Model Input'!E$54)))))</f>
        <v>Blank</v>
      </c>
      <c r="T2567" s="217" t="str">
        <f t="shared" si="422"/>
        <v>Blank</v>
      </c>
      <c r="U2567" s="89"/>
      <c r="V2567" s="216" t="str">
        <f>IF(D2567=0,"Blank",P2567*'3 Model Input'!E$50)</f>
        <v>Blank</v>
      </c>
      <c r="W2567" s="197" t="str">
        <f t="shared" si="423"/>
        <v>Blank</v>
      </c>
      <c r="X2567" s="197" t="str">
        <f t="shared" si="424"/>
        <v>Blank</v>
      </c>
      <c r="Y2567" s="197" t="str">
        <f t="shared" si="425"/>
        <v>Blank</v>
      </c>
      <c r="Z2567" s="197" t="str">
        <f t="shared" si="426"/>
        <v>Blank</v>
      </c>
      <c r="AA2567" s="223" t="str" cm="1">
        <f t="array" ref="AA2567">_xlfn.IFS(ISTEXT('3 Model Input'!F$70),"Missing",ISTEXT('3 Model Input'!I$70),"Missing",ISNUMBER('3 Model Input'!K$70),'3 Model Input'!K$70*P2567)</f>
        <v>Missing</v>
      </c>
      <c r="AB2567" s="89"/>
      <c r="AC2567" s="227" t="str" cm="1">
        <f t="array" ref="AC2567">IF(D2567=0,"Blank",_xlfn.IFS('3 Model Input'!E$61=1,(V2567*G2567)/T2567,'3 Model Input'!E$61=2,(W2567*G2567)/T2567,'3 Model Input'!E$61=3,(X2567*G2567)/T2567,'3 Model Input'!E$61=4,(Y2567*G2567)/T2567,'3 Model Input'!E$61=5,(Z2567*G2567)/T2567, ISTEXT('3 Model Input'!E$61),"Missing",'3 Model Input'!E$61=6,(AA2567*G2567)/T2567))</f>
        <v>Blank</v>
      </c>
      <c r="AD2567" s="202" t="str">
        <f t="shared" si="427"/>
        <v>Blank</v>
      </c>
      <c r="AE2567" s="202" t="str">
        <f t="shared" si="428"/>
        <v>Blank</v>
      </c>
      <c r="AF2567" s="217" t="str">
        <f t="shared" si="429"/>
        <v>Blank</v>
      </c>
      <c r="AG2567" s="9" t="str" cm="1">
        <f t="array" ref="AG2567">_xlfn.IFS(ISNUMBER(AC2567), "", ISNUMBER(SEARCH("Blank", AC2567)), "", ISERROR(AC2567), "Bad input on tab 3")</f>
        <v/>
      </c>
    </row>
    <row r="2568" spans="2:33" ht="15" customHeight="1" x14ac:dyDescent="0.75">
      <c r="B2568" s="205" t="str">
        <f>'5 Driver Data'!B2568</f>
        <v>2560</v>
      </c>
      <c r="C2568" s="193">
        <f>'5 Driver Data'!C2568</f>
        <v>0</v>
      </c>
      <c r="D2568" s="192">
        <f>'5 Driver Data'!D2568</f>
        <v>0</v>
      </c>
      <c r="E2568" s="191">
        <f>'5 Driver Data'!E2568</f>
        <v>0</v>
      </c>
      <c r="F2568" s="191">
        <f>'5 Driver Data'!F2568</f>
        <v>0</v>
      </c>
      <c r="G2568" s="191">
        <f>'5 Driver Data'!G2568</f>
        <v>0</v>
      </c>
      <c r="H2568" s="191">
        <f>'5 Driver Data'!H2568</f>
        <v>0</v>
      </c>
      <c r="I2568" s="191">
        <f>'5 Driver Data'!I2568</f>
        <v>0</v>
      </c>
      <c r="J2568" s="191">
        <f>'5 Driver Data'!J2568</f>
        <v>0</v>
      </c>
      <c r="K2568" s="206">
        <f>'5 Driver Data'!K2568</f>
        <v>0</v>
      </c>
      <c r="L2568" s="1"/>
      <c r="M2568" s="216" t="str">
        <f>IF(D2568=0,"Blank",'3 Model Input'!E$44*'3 Model Input'!E$45)</f>
        <v>Blank</v>
      </c>
      <c r="N2568" s="197" t="str">
        <f t="shared" si="420"/>
        <v>Blank</v>
      </c>
      <c r="O2568" s="197" t="str">
        <f>IF(D2568=0,"Blank",'3 Model Input'!E$49*(1-'3 Model Input'!E$51))</f>
        <v>Blank</v>
      </c>
      <c r="P2568" s="197" t="str">
        <f t="shared" si="421"/>
        <v>Blank</v>
      </c>
      <c r="Q2568" s="197" t="str">
        <f>IF(D2568=0,"Blank",IF(D2568="BEV",E2568*(1-'3 Model Input'!E$54), E2568))</f>
        <v>Blank</v>
      </c>
      <c r="R2568" s="198" t="str">
        <f>IF(D2568=0,"Blank",IF(D2568="PHEV",F2568/G2568,F2568*(1-'3 Model Input'!E$54)/G2568))</f>
        <v>Blank</v>
      </c>
      <c r="S2568" s="198" t="str">
        <f>IF(D2568=0,"Blank",IF(D2568="PHEV",MIN(M2568,E2568),MIN(M2568,(E2568*(1-'3 Model Input'!E$54)))))</f>
        <v>Blank</v>
      </c>
      <c r="T2568" s="217" t="str">
        <f t="shared" si="422"/>
        <v>Blank</v>
      </c>
      <c r="U2568" s="89"/>
      <c r="V2568" s="216" t="str">
        <f>IF(D2568=0,"Blank",P2568*'3 Model Input'!E$50)</f>
        <v>Blank</v>
      </c>
      <c r="W2568" s="197" t="str">
        <f t="shared" si="423"/>
        <v>Blank</v>
      </c>
      <c r="X2568" s="197" t="str">
        <f t="shared" si="424"/>
        <v>Blank</v>
      </c>
      <c r="Y2568" s="197" t="str">
        <f t="shared" si="425"/>
        <v>Blank</v>
      </c>
      <c r="Z2568" s="197" t="str">
        <f t="shared" si="426"/>
        <v>Blank</v>
      </c>
      <c r="AA2568" s="223" t="str" cm="1">
        <f t="array" ref="AA2568">_xlfn.IFS(ISTEXT('3 Model Input'!F$70),"Missing",ISTEXT('3 Model Input'!I$70),"Missing",ISNUMBER('3 Model Input'!K$70),'3 Model Input'!K$70*P2568)</f>
        <v>Missing</v>
      </c>
      <c r="AB2568" s="89"/>
      <c r="AC2568" s="227" t="str" cm="1">
        <f t="array" ref="AC2568">IF(D2568=0,"Blank",_xlfn.IFS('3 Model Input'!E$61=1,(V2568*G2568)/T2568,'3 Model Input'!E$61=2,(W2568*G2568)/T2568,'3 Model Input'!E$61=3,(X2568*G2568)/T2568,'3 Model Input'!E$61=4,(Y2568*G2568)/T2568,'3 Model Input'!E$61=5,(Z2568*G2568)/T2568, ISTEXT('3 Model Input'!E$61),"Missing",'3 Model Input'!E$61=6,(AA2568*G2568)/T2568))</f>
        <v>Blank</v>
      </c>
      <c r="AD2568" s="202" t="str">
        <f t="shared" si="427"/>
        <v>Blank</v>
      </c>
      <c r="AE2568" s="202" t="str">
        <f t="shared" si="428"/>
        <v>Blank</v>
      </c>
      <c r="AF2568" s="217" t="str">
        <f t="shared" si="429"/>
        <v>Blank</v>
      </c>
      <c r="AG2568" s="9" t="str" cm="1">
        <f t="array" ref="AG2568">_xlfn.IFS(ISNUMBER(AC2568), "", ISNUMBER(SEARCH("Blank", AC2568)), "", ISERROR(AC2568), "Bad input on tab 3")</f>
        <v/>
      </c>
    </row>
    <row r="2569" spans="2:33" ht="15" customHeight="1" x14ac:dyDescent="0.75">
      <c r="B2569" s="205" t="str">
        <f>'5 Driver Data'!B2569</f>
        <v>2561</v>
      </c>
      <c r="C2569" s="193">
        <f>'5 Driver Data'!C2569</f>
        <v>0</v>
      </c>
      <c r="D2569" s="192">
        <f>'5 Driver Data'!D2569</f>
        <v>0</v>
      </c>
      <c r="E2569" s="191">
        <f>'5 Driver Data'!E2569</f>
        <v>0</v>
      </c>
      <c r="F2569" s="191">
        <f>'5 Driver Data'!F2569</f>
        <v>0</v>
      </c>
      <c r="G2569" s="191">
        <f>'5 Driver Data'!G2569</f>
        <v>0</v>
      </c>
      <c r="H2569" s="191">
        <f>'5 Driver Data'!H2569</f>
        <v>0</v>
      </c>
      <c r="I2569" s="191">
        <f>'5 Driver Data'!I2569</f>
        <v>0</v>
      </c>
      <c r="J2569" s="191">
        <f>'5 Driver Data'!J2569</f>
        <v>0</v>
      </c>
      <c r="K2569" s="206">
        <f>'5 Driver Data'!K2569</f>
        <v>0</v>
      </c>
      <c r="L2569" s="1"/>
      <c r="M2569" s="216" t="str">
        <f>IF(D2569=0,"Blank",'3 Model Input'!E$44*'3 Model Input'!E$45)</f>
        <v>Blank</v>
      </c>
      <c r="N2569" s="197" t="str">
        <f t="shared" si="420"/>
        <v>Blank</v>
      </c>
      <c r="O2569" s="197" t="str">
        <f>IF(D2569=0,"Blank",'3 Model Input'!E$49*(1-'3 Model Input'!E$51))</f>
        <v>Blank</v>
      </c>
      <c r="P2569" s="197" t="str">
        <f t="shared" si="421"/>
        <v>Blank</v>
      </c>
      <c r="Q2569" s="197" t="str">
        <f>IF(D2569=0,"Blank",IF(D2569="BEV",E2569*(1-'3 Model Input'!E$54), E2569))</f>
        <v>Blank</v>
      </c>
      <c r="R2569" s="198" t="str">
        <f>IF(D2569=0,"Blank",IF(D2569="PHEV",F2569/G2569,F2569*(1-'3 Model Input'!E$54)/G2569))</f>
        <v>Blank</v>
      </c>
      <c r="S2569" s="198" t="str">
        <f>IF(D2569=0,"Blank",IF(D2569="PHEV",MIN(M2569,E2569),MIN(M2569,(E2569*(1-'3 Model Input'!E$54)))))</f>
        <v>Blank</v>
      </c>
      <c r="T2569" s="217" t="str">
        <f t="shared" si="422"/>
        <v>Blank</v>
      </c>
      <c r="U2569" s="89"/>
      <c r="V2569" s="216" t="str">
        <f>IF(D2569=0,"Blank",P2569*'3 Model Input'!E$50)</f>
        <v>Blank</v>
      </c>
      <c r="W2569" s="197" t="str">
        <f t="shared" si="423"/>
        <v>Blank</v>
      </c>
      <c r="X2569" s="197" t="str">
        <f t="shared" si="424"/>
        <v>Blank</v>
      </c>
      <c r="Y2569" s="197" t="str">
        <f t="shared" si="425"/>
        <v>Blank</v>
      </c>
      <c r="Z2569" s="197" t="str">
        <f t="shared" si="426"/>
        <v>Blank</v>
      </c>
      <c r="AA2569" s="223" t="str" cm="1">
        <f t="array" ref="AA2569">_xlfn.IFS(ISTEXT('3 Model Input'!F$70),"Missing",ISTEXT('3 Model Input'!I$70),"Missing",ISNUMBER('3 Model Input'!K$70),'3 Model Input'!K$70*P2569)</f>
        <v>Missing</v>
      </c>
      <c r="AB2569" s="89"/>
      <c r="AC2569" s="227" t="str" cm="1">
        <f t="array" ref="AC2569">IF(D2569=0,"Blank",_xlfn.IFS('3 Model Input'!E$61=1,(V2569*G2569)/T2569,'3 Model Input'!E$61=2,(W2569*G2569)/T2569,'3 Model Input'!E$61=3,(X2569*G2569)/T2569,'3 Model Input'!E$61=4,(Y2569*G2569)/T2569,'3 Model Input'!E$61=5,(Z2569*G2569)/T2569, ISTEXT('3 Model Input'!E$61),"Missing",'3 Model Input'!E$61=6,(AA2569*G2569)/T2569))</f>
        <v>Blank</v>
      </c>
      <c r="AD2569" s="202" t="str">
        <f t="shared" si="427"/>
        <v>Blank</v>
      </c>
      <c r="AE2569" s="202" t="str">
        <f t="shared" si="428"/>
        <v>Blank</v>
      </c>
      <c r="AF2569" s="217" t="str">
        <f t="shared" si="429"/>
        <v>Blank</v>
      </c>
      <c r="AG2569" s="9" t="str" cm="1">
        <f t="array" ref="AG2569">_xlfn.IFS(ISNUMBER(AC2569), "", ISNUMBER(SEARCH("Blank", AC2569)), "", ISERROR(AC2569), "Bad input on tab 3")</f>
        <v/>
      </c>
    </row>
    <row r="2570" spans="2:33" ht="15" customHeight="1" x14ac:dyDescent="0.75">
      <c r="B2570" s="205" t="str">
        <f>'5 Driver Data'!B2570</f>
        <v>2562</v>
      </c>
      <c r="C2570" s="193">
        <f>'5 Driver Data'!C2570</f>
        <v>0</v>
      </c>
      <c r="D2570" s="192">
        <f>'5 Driver Data'!D2570</f>
        <v>0</v>
      </c>
      <c r="E2570" s="191">
        <f>'5 Driver Data'!E2570</f>
        <v>0</v>
      </c>
      <c r="F2570" s="191">
        <f>'5 Driver Data'!F2570</f>
        <v>0</v>
      </c>
      <c r="G2570" s="191">
        <f>'5 Driver Data'!G2570</f>
        <v>0</v>
      </c>
      <c r="H2570" s="191">
        <f>'5 Driver Data'!H2570</f>
        <v>0</v>
      </c>
      <c r="I2570" s="191">
        <f>'5 Driver Data'!I2570</f>
        <v>0</v>
      </c>
      <c r="J2570" s="191">
        <f>'5 Driver Data'!J2570</f>
        <v>0</v>
      </c>
      <c r="K2570" s="206">
        <f>'5 Driver Data'!K2570</f>
        <v>0</v>
      </c>
      <c r="L2570" s="1"/>
      <c r="M2570" s="216" t="str">
        <f>IF(D2570=0,"Blank",'3 Model Input'!E$44*'3 Model Input'!E$45)</f>
        <v>Blank</v>
      </c>
      <c r="N2570" s="197" t="str">
        <f t="shared" si="420"/>
        <v>Blank</v>
      </c>
      <c r="O2570" s="197" t="str">
        <f>IF(D2570=0,"Blank",'3 Model Input'!E$49*(1-'3 Model Input'!E$51))</f>
        <v>Blank</v>
      </c>
      <c r="P2570" s="197" t="str">
        <f t="shared" si="421"/>
        <v>Blank</v>
      </c>
      <c r="Q2570" s="197" t="str">
        <f>IF(D2570=0,"Blank",IF(D2570="BEV",E2570*(1-'3 Model Input'!E$54), E2570))</f>
        <v>Blank</v>
      </c>
      <c r="R2570" s="198" t="str">
        <f>IF(D2570=0,"Blank",IF(D2570="PHEV",F2570/G2570,F2570*(1-'3 Model Input'!E$54)/G2570))</f>
        <v>Blank</v>
      </c>
      <c r="S2570" s="198" t="str">
        <f>IF(D2570=0,"Blank",IF(D2570="PHEV",MIN(M2570,E2570),MIN(M2570,(E2570*(1-'3 Model Input'!E$54)))))</f>
        <v>Blank</v>
      </c>
      <c r="T2570" s="217" t="str">
        <f t="shared" si="422"/>
        <v>Blank</v>
      </c>
      <c r="U2570" s="89"/>
      <c r="V2570" s="216" t="str">
        <f>IF(D2570=0,"Blank",P2570*'3 Model Input'!E$50)</f>
        <v>Blank</v>
      </c>
      <c r="W2570" s="197" t="str">
        <f t="shared" si="423"/>
        <v>Blank</v>
      </c>
      <c r="X2570" s="197" t="str">
        <f t="shared" si="424"/>
        <v>Blank</v>
      </c>
      <c r="Y2570" s="197" t="str">
        <f t="shared" si="425"/>
        <v>Blank</v>
      </c>
      <c r="Z2570" s="197" t="str">
        <f t="shared" si="426"/>
        <v>Blank</v>
      </c>
      <c r="AA2570" s="223" t="str" cm="1">
        <f t="array" ref="AA2570">_xlfn.IFS(ISTEXT('3 Model Input'!F$70),"Missing",ISTEXT('3 Model Input'!I$70),"Missing",ISNUMBER('3 Model Input'!K$70),'3 Model Input'!K$70*P2570)</f>
        <v>Missing</v>
      </c>
      <c r="AB2570" s="89"/>
      <c r="AC2570" s="227" t="str" cm="1">
        <f t="array" ref="AC2570">IF(D2570=0,"Blank",_xlfn.IFS('3 Model Input'!E$61=1,(V2570*G2570)/T2570,'3 Model Input'!E$61=2,(W2570*G2570)/T2570,'3 Model Input'!E$61=3,(X2570*G2570)/T2570,'3 Model Input'!E$61=4,(Y2570*G2570)/T2570,'3 Model Input'!E$61=5,(Z2570*G2570)/T2570, ISTEXT('3 Model Input'!E$61),"Missing",'3 Model Input'!E$61=6,(AA2570*G2570)/T2570))</f>
        <v>Blank</v>
      </c>
      <c r="AD2570" s="202" t="str">
        <f t="shared" si="427"/>
        <v>Blank</v>
      </c>
      <c r="AE2570" s="202" t="str">
        <f t="shared" si="428"/>
        <v>Blank</v>
      </c>
      <c r="AF2570" s="217" t="str">
        <f t="shared" si="429"/>
        <v>Blank</v>
      </c>
      <c r="AG2570" s="9" t="str" cm="1">
        <f t="array" ref="AG2570">_xlfn.IFS(ISNUMBER(AC2570), "", ISNUMBER(SEARCH("Blank", AC2570)), "", ISERROR(AC2570), "Bad input on tab 3")</f>
        <v/>
      </c>
    </row>
    <row r="2571" spans="2:33" ht="15" customHeight="1" x14ac:dyDescent="0.75">
      <c r="B2571" s="205" t="str">
        <f>'5 Driver Data'!B2571</f>
        <v>2563</v>
      </c>
      <c r="C2571" s="193">
        <f>'5 Driver Data'!C2571</f>
        <v>0</v>
      </c>
      <c r="D2571" s="192">
        <f>'5 Driver Data'!D2571</f>
        <v>0</v>
      </c>
      <c r="E2571" s="191">
        <f>'5 Driver Data'!E2571</f>
        <v>0</v>
      </c>
      <c r="F2571" s="191">
        <f>'5 Driver Data'!F2571</f>
        <v>0</v>
      </c>
      <c r="G2571" s="191">
        <f>'5 Driver Data'!G2571</f>
        <v>0</v>
      </c>
      <c r="H2571" s="191">
        <f>'5 Driver Data'!H2571</f>
        <v>0</v>
      </c>
      <c r="I2571" s="191">
        <f>'5 Driver Data'!I2571</f>
        <v>0</v>
      </c>
      <c r="J2571" s="191">
        <f>'5 Driver Data'!J2571</f>
        <v>0</v>
      </c>
      <c r="K2571" s="206">
        <f>'5 Driver Data'!K2571</f>
        <v>0</v>
      </c>
      <c r="L2571" s="1"/>
      <c r="M2571" s="216" t="str">
        <f>IF(D2571=0,"Blank",'3 Model Input'!E$44*'3 Model Input'!E$45)</f>
        <v>Blank</v>
      </c>
      <c r="N2571" s="197" t="str">
        <f t="shared" si="420"/>
        <v>Blank</v>
      </c>
      <c r="O2571" s="197" t="str">
        <f>IF(D2571=0,"Blank",'3 Model Input'!E$49*(1-'3 Model Input'!E$51))</f>
        <v>Blank</v>
      </c>
      <c r="P2571" s="197" t="str">
        <f t="shared" si="421"/>
        <v>Blank</v>
      </c>
      <c r="Q2571" s="197" t="str">
        <f>IF(D2571=0,"Blank",IF(D2571="BEV",E2571*(1-'3 Model Input'!E$54), E2571))</f>
        <v>Blank</v>
      </c>
      <c r="R2571" s="198" t="str">
        <f>IF(D2571=0,"Blank",IF(D2571="PHEV",F2571/G2571,F2571*(1-'3 Model Input'!E$54)/G2571))</f>
        <v>Blank</v>
      </c>
      <c r="S2571" s="198" t="str">
        <f>IF(D2571=0,"Blank",IF(D2571="PHEV",MIN(M2571,E2571),MIN(M2571,(E2571*(1-'3 Model Input'!E$54)))))</f>
        <v>Blank</v>
      </c>
      <c r="T2571" s="217" t="str">
        <f t="shared" si="422"/>
        <v>Blank</v>
      </c>
      <c r="U2571" s="89"/>
      <c r="V2571" s="216" t="str">
        <f>IF(D2571=0,"Blank",P2571*'3 Model Input'!E$50)</f>
        <v>Blank</v>
      </c>
      <c r="W2571" s="197" t="str">
        <f t="shared" si="423"/>
        <v>Blank</v>
      </c>
      <c r="X2571" s="197" t="str">
        <f t="shared" si="424"/>
        <v>Blank</v>
      </c>
      <c r="Y2571" s="197" t="str">
        <f t="shared" si="425"/>
        <v>Blank</v>
      </c>
      <c r="Z2571" s="197" t="str">
        <f t="shared" si="426"/>
        <v>Blank</v>
      </c>
      <c r="AA2571" s="223" t="str" cm="1">
        <f t="array" ref="AA2571">_xlfn.IFS(ISTEXT('3 Model Input'!F$70),"Missing",ISTEXT('3 Model Input'!I$70),"Missing",ISNUMBER('3 Model Input'!K$70),'3 Model Input'!K$70*P2571)</f>
        <v>Missing</v>
      </c>
      <c r="AB2571" s="89"/>
      <c r="AC2571" s="227" t="str" cm="1">
        <f t="array" ref="AC2571">IF(D2571=0,"Blank",_xlfn.IFS('3 Model Input'!E$61=1,(V2571*G2571)/T2571,'3 Model Input'!E$61=2,(W2571*G2571)/T2571,'3 Model Input'!E$61=3,(X2571*G2571)/T2571,'3 Model Input'!E$61=4,(Y2571*G2571)/T2571,'3 Model Input'!E$61=5,(Z2571*G2571)/T2571, ISTEXT('3 Model Input'!E$61),"Missing",'3 Model Input'!E$61=6,(AA2571*G2571)/T2571))</f>
        <v>Blank</v>
      </c>
      <c r="AD2571" s="202" t="str">
        <f t="shared" si="427"/>
        <v>Blank</v>
      </c>
      <c r="AE2571" s="202" t="str">
        <f t="shared" si="428"/>
        <v>Blank</v>
      </c>
      <c r="AF2571" s="217" t="str">
        <f t="shared" si="429"/>
        <v>Blank</v>
      </c>
      <c r="AG2571" s="9" t="str" cm="1">
        <f t="array" ref="AG2571">_xlfn.IFS(ISNUMBER(AC2571), "", ISNUMBER(SEARCH("Blank", AC2571)), "", ISERROR(AC2571), "Bad input on tab 3")</f>
        <v/>
      </c>
    </row>
    <row r="2572" spans="2:33" ht="15" customHeight="1" x14ac:dyDescent="0.75">
      <c r="B2572" s="205" t="str">
        <f>'5 Driver Data'!B2572</f>
        <v>2564</v>
      </c>
      <c r="C2572" s="193">
        <f>'5 Driver Data'!C2572</f>
        <v>0</v>
      </c>
      <c r="D2572" s="192">
        <f>'5 Driver Data'!D2572</f>
        <v>0</v>
      </c>
      <c r="E2572" s="191">
        <f>'5 Driver Data'!E2572</f>
        <v>0</v>
      </c>
      <c r="F2572" s="191">
        <f>'5 Driver Data'!F2572</f>
        <v>0</v>
      </c>
      <c r="G2572" s="191">
        <f>'5 Driver Data'!G2572</f>
        <v>0</v>
      </c>
      <c r="H2572" s="191">
        <f>'5 Driver Data'!H2572</f>
        <v>0</v>
      </c>
      <c r="I2572" s="191">
        <f>'5 Driver Data'!I2572</f>
        <v>0</v>
      </c>
      <c r="J2572" s="191">
        <f>'5 Driver Data'!J2572</f>
        <v>0</v>
      </c>
      <c r="K2572" s="206">
        <f>'5 Driver Data'!K2572</f>
        <v>0</v>
      </c>
      <c r="L2572" s="1"/>
      <c r="M2572" s="216" t="str">
        <f>IF(D2572=0,"Blank",'3 Model Input'!E$44*'3 Model Input'!E$45)</f>
        <v>Blank</v>
      </c>
      <c r="N2572" s="197" t="str">
        <f t="shared" si="420"/>
        <v>Blank</v>
      </c>
      <c r="O2572" s="197" t="str">
        <f>IF(D2572=0,"Blank",'3 Model Input'!E$49*(1-'3 Model Input'!E$51))</f>
        <v>Blank</v>
      </c>
      <c r="P2572" s="197" t="str">
        <f t="shared" si="421"/>
        <v>Blank</v>
      </c>
      <c r="Q2572" s="197" t="str">
        <f>IF(D2572=0,"Blank",IF(D2572="BEV",E2572*(1-'3 Model Input'!E$54), E2572))</f>
        <v>Blank</v>
      </c>
      <c r="R2572" s="198" t="str">
        <f>IF(D2572=0,"Blank",IF(D2572="PHEV",F2572/G2572,F2572*(1-'3 Model Input'!E$54)/G2572))</f>
        <v>Blank</v>
      </c>
      <c r="S2572" s="198" t="str">
        <f>IF(D2572=0,"Blank",IF(D2572="PHEV",MIN(M2572,E2572),MIN(M2572,(E2572*(1-'3 Model Input'!E$54)))))</f>
        <v>Blank</v>
      </c>
      <c r="T2572" s="217" t="str">
        <f t="shared" si="422"/>
        <v>Blank</v>
      </c>
      <c r="U2572" s="89"/>
      <c r="V2572" s="216" t="str">
        <f>IF(D2572=0,"Blank",P2572*'3 Model Input'!E$50)</f>
        <v>Blank</v>
      </c>
      <c r="W2572" s="197" t="str">
        <f t="shared" si="423"/>
        <v>Blank</v>
      </c>
      <c r="X2572" s="197" t="str">
        <f t="shared" si="424"/>
        <v>Blank</v>
      </c>
      <c r="Y2572" s="197" t="str">
        <f t="shared" si="425"/>
        <v>Blank</v>
      </c>
      <c r="Z2572" s="197" t="str">
        <f t="shared" si="426"/>
        <v>Blank</v>
      </c>
      <c r="AA2572" s="223" t="str" cm="1">
        <f t="array" ref="AA2572">_xlfn.IFS(ISTEXT('3 Model Input'!F$70),"Missing",ISTEXT('3 Model Input'!I$70),"Missing",ISNUMBER('3 Model Input'!K$70),'3 Model Input'!K$70*P2572)</f>
        <v>Missing</v>
      </c>
      <c r="AB2572" s="89"/>
      <c r="AC2572" s="227" t="str" cm="1">
        <f t="array" ref="AC2572">IF(D2572=0,"Blank",_xlfn.IFS('3 Model Input'!E$61=1,(V2572*G2572)/T2572,'3 Model Input'!E$61=2,(W2572*G2572)/T2572,'3 Model Input'!E$61=3,(X2572*G2572)/T2572,'3 Model Input'!E$61=4,(Y2572*G2572)/T2572,'3 Model Input'!E$61=5,(Z2572*G2572)/T2572, ISTEXT('3 Model Input'!E$61),"Missing",'3 Model Input'!E$61=6,(AA2572*G2572)/T2572))</f>
        <v>Blank</v>
      </c>
      <c r="AD2572" s="202" t="str">
        <f t="shared" si="427"/>
        <v>Blank</v>
      </c>
      <c r="AE2572" s="202" t="str">
        <f t="shared" si="428"/>
        <v>Blank</v>
      </c>
      <c r="AF2572" s="217" t="str">
        <f t="shared" si="429"/>
        <v>Blank</v>
      </c>
      <c r="AG2572" s="9" t="str" cm="1">
        <f t="array" ref="AG2572">_xlfn.IFS(ISNUMBER(AC2572), "", ISNUMBER(SEARCH("Blank", AC2572)), "", ISERROR(AC2572), "Bad input on tab 3")</f>
        <v/>
      </c>
    </row>
    <row r="2573" spans="2:33" ht="15" customHeight="1" x14ac:dyDescent="0.75">
      <c r="B2573" s="205" t="str">
        <f>'5 Driver Data'!B2573</f>
        <v>2565</v>
      </c>
      <c r="C2573" s="193">
        <f>'5 Driver Data'!C2573</f>
        <v>0</v>
      </c>
      <c r="D2573" s="192">
        <f>'5 Driver Data'!D2573</f>
        <v>0</v>
      </c>
      <c r="E2573" s="191">
        <f>'5 Driver Data'!E2573</f>
        <v>0</v>
      </c>
      <c r="F2573" s="191">
        <f>'5 Driver Data'!F2573</f>
        <v>0</v>
      </c>
      <c r="G2573" s="191">
        <f>'5 Driver Data'!G2573</f>
        <v>0</v>
      </c>
      <c r="H2573" s="191">
        <f>'5 Driver Data'!H2573</f>
        <v>0</v>
      </c>
      <c r="I2573" s="191">
        <f>'5 Driver Data'!I2573</f>
        <v>0</v>
      </c>
      <c r="J2573" s="191">
        <f>'5 Driver Data'!J2573</f>
        <v>0</v>
      </c>
      <c r="K2573" s="206">
        <f>'5 Driver Data'!K2573</f>
        <v>0</v>
      </c>
      <c r="L2573" s="1"/>
      <c r="M2573" s="216" t="str">
        <f>IF(D2573=0,"Blank",'3 Model Input'!E$44*'3 Model Input'!E$45)</f>
        <v>Blank</v>
      </c>
      <c r="N2573" s="197" t="str">
        <f t="shared" si="420"/>
        <v>Blank</v>
      </c>
      <c r="O2573" s="197" t="str">
        <f>IF(D2573=0,"Blank",'3 Model Input'!E$49*(1-'3 Model Input'!E$51))</f>
        <v>Blank</v>
      </c>
      <c r="P2573" s="197" t="str">
        <f t="shared" si="421"/>
        <v>Blank</v>
      </c>
      <c r="Q2573" s="197" t="str">
        <f>IF(D2573=0,"Blank",IF(D2573="BEV",E2573*(1-'3 Model Input'!E$54), E2573))</f>
        <v>Blank</v>
      </c>
      <c r="R2573" s="198" t="str">
        <f>IF(D2573=0,"Blank",IF(D2573="PHEV",F2573/G2573,F2573*(1-'3 Model Input'!E$54)/G2573))</f>
        <v>Blank</v>
      </c>
      <c r="S2573" s="198" t="str">
        <f>IF(D2573=0,"Blank",IF(D2573="PHEV",MIN(M2573,E2573),MIN(M2573,(E2573*(1-'3 Model Input'!E$54)))))</f>
        <v>Blank</v>
      </c>
      <c r="T2573" s="217" t="str">
        <f t="shared" si="422"/>
        <v>Blank</v>
      </c>
      <c r="U2573" s="89"/>
      <c r="V2573" s="216" t="str">
        <f>IF(D2573=0,"Blank",P2573*'3 Model Input'!E$50)</f>
        <v>Blank</v>
      </c>
      <c r="W2573" s="197" t="str">
        <f t="shared" si="423"/>
        <v>Blank</v>
      </c>
      <c r="X2573" s="197" t="str">
        <f t="shared" si="424"/>
        <v>Blank</v>
      </c>
      <c r="Y2573" s="197" t="str">
        <f t="shared" si="425"/>
        <v>Blank</v>
      </c>
      <c r="Z2573" s="197" t="str">
        <f t="shared" si="426"/>
        <v>Blank</v>
      </c>
      <c r="AA2573" s="223" t="str" cm="1">
        <f t="array" ref="AA2573">_xlfn.IFS(ISTEXT('3 Model Input'!F$70),"Missing",ISTEXT('3 Model Input'!I$70),"Missing",ISNUMBER('3 Model Input'!K$70),'3 Model Input'!K$70*P2573)</f>
        <v>Missing</v>
      </c>
      <c r="AB2573" s="89"/>
      <c r="AC2573" s="227" t="str" cm="1">
        <f t="array" ref="AC2573">IF(D2573=0,"Blank",_xlfn.IFS('3 Model Input'!E$61=1,(V2573*G2573)/T2573,'3 Model Input'!E$61=2,(W2573*G2573)/T2573,'3 Model Input'!E$61=3,(X2573*G2573)/T2573,'3 Model Input'!E$61=4,(Y2573*G2573)/T2573,'3 Model Input'!E$61=5,(Z2573*G2573)/T2573, ISTEXT('3 Model Input'!E$61),"Missing",'3 Model Input'!E$61=6,(AA2573*G2573)/T2573))</f>
        <v>Blank</v>
      </c>
      <c r="AD2573" s="202" t="str">
        <f t="shared" si="427"/>
        <v>Blank</v>
      </c>
      <c r="AE2573" s="202" t="str">
        <f t="shared" si="428"/>
        <v>Blank</v>
      </c>
      <c r="AF2573" s="217" t="str">
        <f t="shared" si="429"/>
        <v>Blank</v>
      </c>
      <c r="AG2573" s="9" t="str" cm="1">
        <f t="array" ref="AG2573">_xlfn.IFS(ISNUMBER(AC2573), "", ISNUMBER(SEARCH("Blank", AC2573)), "", ISERROR(AC2573), "Bad input on tab 3")</f>
        <v/>
      </c>
    </row>
    <row r="2574" spans="2:33" ht="15" customHeight="1" x14ac:dyDescent="0.75">
      <c r="B2574" s="205" t="str">
        <f>'5 Driver Data'!B2574</f>
        <v>2566</v>
      </c>
      <c r="C2574" s="193">
        <f>'5 Driver Data'!C2574</f>
        <v>0</v>
      </c>
      <c r="D2574" s="192">
        <f>'5 Driver Data'!D2574</f>
        <v>0</v>
      </c>
      <c r="E2574" s="191">
        <f>'5 Driver Data'!E2574</f>
        <v>0</v>
      </c>
      <c r="F2574" s="191">
        <f>'5 Driver Data'!F2574</f>
        <v>0</v>
      </c>
      <c r="G2574" s="191">
        <f>'5 Driver Data'!G2574</f>
        <v>0</v>
      </c>
      <c r="H2574" s="191">
        <f>'5 Driver Data'!H2574</f>
        <v>0</v>
      </c>
      <c r="I2574" s="191">
        <f>'5 Driver Data'!I2574</f>
        <v>0</v>
      </c>
      <c r="J2574" s="191">
        <f>'5 Driver Data'!J2574</f>
        <v>0</v>
      </c>
      <c r="K2574" s="206">
        <f>'5 Driver Data'!K2574</f>
        <v>0</v>
      </c>
      <c r="L2574" s="1"/>
      <c r="M2574" s="216" t="str">
        <f>IF(D2574=0,"Blank",'3 Model Input'!E$44*'3 Model Input'!E$45)</f>
        <v>Blank</v>
      </c>
      <c r="N2574" s="197" t="str">
        <f t="shared" si="420"/>
        <v>Blank</v>
      </c>
      <c r="O2574" s="197" t="str">
        <f>IF(D2574=0,"Blank",'3 Model Input'!E$49*(1-'3 Model Input'!E$51))</f>
        <v>Blank</v>
      </c>
      <c r="P2574" s="197" t="str">
        <f t="shared" si="421"/>
        <v>Blank</v>
      </c>
      <c r="Q2574" s="197" t="str">
        <f>IF(D2574=0,"Blank",IF(D2574="BEV",E2574*(1-'3 Model Input'!E$54), E2574))</f>
        <v>Blank</v>
      </c>
      <c r="R2574" s="198" t="str">
        <f>IF(D2574=0,"Blank",IF(D2574="PHEV",F2574/G2574,F2574*(1-'3 Model Input'!E$54)/G2574))</f>
        <v>Blank</v>
      </c>
      <c r="S2574" s="198" t="str">
        <f>IF(D2574=0,"Blank",IF(D2574="PHEV",MIN(M2574,E2574),MIN(M2574,(E2574*(1-'3 Model Input'!E$54)))))</f>
        <v>Blank</v>
      </c>
      <c r="T2574" s="217" t="str">
        <f t="shared" si="422"/>
        <v>Blank</v>
      </c>
      <c r="U2574" s="89"/>
      <c r="V2574" s="216" t="str">
        <f>IF(D2574=0,"Blank",P2574*'3 Model Input'!E$50)</f>
        <v>Blank</v>
      </c>
      <c r="W2574" s="197" t="str">
        <f t="shared" si="423"/>
        <v>Blank</v>
      </c>
      <c r="X2574" s="197" t="str">
        <f t="shared" si="424"/>
        <v>Blank</v>
      </c>
      <c r="Y2574" s="197" t="str">
        <f t="shared" si="425"/>
        <v>Blank</v>
      </c>
      <c r="Z2574" s="197" t="str">
        <f t="shared" si="426"/>
        <v>Blank</v>
      </c>
      <c r="AA2574" s="223" t="str" cm="1">
        <f t="array" ref="AA2574">_xlfn.IFS(ISTEXT('3 Model Input'!F$70),"Missing",ISTEXT('3 Model Input'!I$70),"Missing",ISNUMBER('3 Model Input'!K$70),'3 Model Input'!K$70*P2574)</f>
        <v>Missing</v>
      </c>
      <c r="AB2574" s="89"/>
      <c r="AC2574" s="227" t="str" cm="1">
        <f t="array" ref="AC2574">IF(D2574=0,"Blank",_xlfn.IFS('3 Model Input'!E$61=1,(V2574*G2574)/T2574,'3 Model Input'!E$61=2,(W2574*G2574)/T2574,'3 Model Input'!E$61=3,(X2574*G2574)/T2574,'3 Model Input'!E$61=4,(Y2574*G2574)/T2574,'3 Model Input'!E$61=5,(Z2574*G2574)/T2574, ISTEXT('3 Model Input'!E$61),"Missing",'3 Model Input'!E$61=6,(AA2574*G2574)/T2574))</f>
        <v>Blank</v>
      </c>
      <c r="AD2574" s="202" t="str">
        <f t="shared" si="427"/>
        <v>Blank</v>
      </c>
      <c r="AE2574" s="202" t="str">
        <f t="shared" si="428"/>
        <v>Blank</v>
      </c>
      <c r="AF2574" s="217" t="str">
        <f t="shared" si="429"/>
        <v>Blank</v>
      </c>
      <c r="AG2574" s="9" t="str" cm="1">
        <f t="array" ref="AG2574">_xlfn.IFS(ISNUMBER(AC2574), "", ISNUMBER(SEARCH("Blank", AC2574)), "", ISERROR(AC2574), "Bad input on tab 3")</f>
        <v/>
      </c>
    </row>
    <row r="2575" spans="2:33" ht="15" customHeight="1" x14ac:dyDescent="0.75">
      <c r="B2575" s="205" t="str">
        <f>'5 Driver Data'!B2575</f>
        <v>2567</v>
      </c>
      <c r="C2575" s="193">
        <f>'5 Driver Data'!C2575</f>
        <v>0</v>
      </c>
      <c r="D2575" s="192">
        <f>'5 Driver Data'!D2575</f>
        <v>0</v>
      </c>
      <c r="E2575" s="191">
        <f>'5 Driver Data'!E2575</f>
        <v>0</v>
      </c>
      <c r="F2575" s="191">
        <f>'5 Driver Data'!F2575</f>
        <v>0</v>
      </c>
      <c r="G2575" s="191">
        <f>'5 Driver Data'!G2575</f>
        <v>0</v>
      </c>
      <c r="H2575" s="191">
        <f>'5 Driver Data'!H2575</f>
        <v>0</v>
      </c>
      <c r="I2575" s="191">
        <f>'5 Driver Data'!I2575</f>
        <v>0</v>
      </c>
      <c r="J2575" s="191">
        <f>'5 Driver Data'!J2575</f>
        <v>0</v>
      </c>
      <c r="K2575" s="206">
        <f>'5 Driver Data'!K2575</f>
        <v>0</v>
      </c>
      <c r="L2575" s="1"/>
      <c r="M2575" s="216" t="str">
        <f>IF(D2575=0,"Blank",'3 Model Input'!E$44*'3 Model Input'!E$45)</f>
        <v>Blank</v>
      </c>
      <c r="N2575" s="197" t="str">
        <f t="shared" si="420"/>
        <v>Blank</v>
      </c>
      <c r="O2575" s="197" t="str">
        <f>IF(D2575=0,"Blank",'3 Model Input'!E$49*(1-'3 Model Input'!E$51))</f>
        <v>Blank</v>
      </c>
      <c r="P2575" s="197" t="str">
        <f t="shared" si="421"/>
        <v>Blank</v>
      </c>
      <c r="Q2575" s="197" t="str">
        <f>IF(D2575=0,"Blank",IF(D2575="BEV",E2575*(1-'3 Model Input'!E$54), E2575))</f>
        <v>Blank</v>
      </c>
      <c r="R2575" s="198" t="str">
        <f>IF(D2575=0,"Blank",IF(D2575="PHEV",F2575/G2575,F2575*(1-'3 Model Input'!E$54)/G2575))</f>
        <v>Blank</v>
      </c>
      <c r="S2575" s="198" t="str">
        <f>IF(D2575=0,"Blank",IF(D2575="PHEV",MIN(M2575,E2575),MIN(M2575,(E2575*(1-'3 Model Input'!E$54)))))</f>
        <v>Blank</v>
      </c>
      <c r="T2575" s="217" t="str">
        <f t="shared" si="422"/>
        <v>Blank</v>
      </c>
      <c r="U2575" s="89"/>
      <c r="V2575" s="216" t="str">
        <f>IF(D2575=0,"Blank",P2575*'3 Model Input'!E$50)</f>
        <v>Blank</v>
      </c>
      <c r="W2575" s="197" t="str">
        <f t="shared" si="423"/>
        <v>Blank</v>
      </c>
      <c r="X2575" s="197" t="str">
        <f t="shared" si="424"/>
        <v>Blank</v>
      </c>
      <c r="Y2575" s="197" t="str">
        <f t="shared" si="425"/>
        <v>Blank</v>
      </c>
      <c r="Z2575" s="197" t="str">
        <f t="shared" si="426"/>
        <v>Blank</v>
      </c>
      <c r="AA2575" s="223" t="str" cm="1">
        <f t="array" ref="AA2575">_xlfn.IFS(ISTEXT('3 Model Input'!F$70),"Missing",ISTEXT('3 Model Input'!I$70),"Missing",ISNUMBER('3 Model Input'!K$70),'3 Model Input'!K$70*P2575)</f>
        <v>Missing</v>
      </c>
      <c r="AB2575" s="89"/>
      <c r="AC2575" s="227" t="str" cm="1">
        <f t="array" ref="AC2575">IF(D2575=0,"Blank",_xlfn.IFS('3 Model Input'!E$61=1,(V2575*G2575)/T2575,'3 Model Input'!E$61=2,(W2575*G2575)/T2575,'3 Model Input'!E$61=3,(X2575*G2575)/T2575,'3 Model Input'!E$61=4,(Y2575*G2575)/T2575,'3 Model Input'!E$61=5,(Z2575*G2575)/T2575, ISTEXT('3 Model Input'!E$61),"Missing",'3 Model Input'!E$61=6,(AA2575*G2575)/T2575))</f>
        <v>Blank</v>
      </c>
      <c r="AD2575" s="202" t="str">
        <f t="shared" si="427"/>
        <v>Blank</v>
      </c>
      <c r="AE2575" s="202" t="str">
        <f t="shared" si="428"/>
        <v>Blank</v>
      </c>
      <c r="AF2575" s="217" t="str">
        <f t="shared" si="429"/>
        <v>Blank</v>
      </c>
      <c r="AG2575" s="9" t="str" cm="1">
        <f t="array" ref="AG2575">_xlfn.IFS(ISNUMBER(AC2575), "", ISNUMBER(SEARCH("Blank", AC2575)), "", ISERROR(AC2575), "Bad input on tab 3")</f>
        <v/>
      </c>
    </row>
    <row r="2576" spans="2:33" ht="15" customHeight="1" x14ac:dyDescent="0.75">
      <c r="B2576" s="205" t="str">
        <f>'5 Driver Data'!B2576</f>
        <v>2568</v>
      </c>
      <c r="C2576" s="193">
        <f>'5 Driver Data'!C2576</f>
        <v>0</v>
      </c>
      <c r="D2576" s="192">
        <f>'5 Driver Data'!D2576</f>
        <v>0</v>
      </c>
      <c r="E2576" s="191">
        <f>'5 Driver Data'!E2576</f>
        <v>0</v>
      </c>
      <c r="F2576" s="191">
        <f>'5 Driver Data'!F2576</f>
        <v>0</v>
      </c>
      <c r="G2576" s="191">
        <f>'5 Driver Data'!G2576</f>
        <v>0</v>
      </c>
      <c r="H2576" s="191">
        <f>'5 Driver Data'!H2576</f>
        <v>0</v>
      </c>
      <c r="I2576" s="191">
        <f>'5 Driver Data'!I2576</f>
        <v>0</v>
      </c>
      <c r="J2576" s="191">
        <f>'5 Driver Data'!J2576</f>
        <v>0</v>
      </c>
      <c r="K2576" s="206">
        <f>'5 Driver Data'!K2576</f>
        <v>0</v>
      </c>
      <c r="L2576" s="1"/>
      <c r="M2576" s="216" t="str">
        <f>IF(D2576=0,"Blank",'3 Model Input'!E$44*'3 Model Input'!E$45)</f>
        <v>Blank</v>
      </c>
      <c r="N2576" s="197" t="str">
        <f t="shared" si="420"/>
        <v>Blank</v>
      </c>
      <c r="O2576" s="197" t="str">
        <f>IF(D2576=0,"Blank",'3 Model Input'!E$49*(1-'3 Model Input'!E$51))</f>
        <v>Blank</v>
      </c>
      <c r="P2576" s="197" t="str">
        <f t="shared" si="421"/>
        <v>Blank</v>
      </c>
      <c r="Q2576" s="197" t="str">
        <f>IF(D2576=0,"Blank",IF(D2576="BEV",E2576*(1-'3 Model Input'!E$54), E2576))</f>
        <v>Blank</v>
      </c>
      <c r="R2576" s="198" t="str">
        <f>IF(D2576=0,"Blank",IF(D2576="PHEV",F2576/G2576,F2576*(1-'3 Model Input'!E$54)/G2576))</f>
        <v>Blank</v>
      </c>
      <c r="S2576" s="198" t="str">
        <f>IF(D2576=0,"Blank",IF(D2576="PHEV",MIN(M2576,E2576),MIN(M2576,(E2576*(1-'3 Model Input'!E$54)))))</f>
        <v>Blank</v>
      </c>
      <c r="T2576" s="217" t="str">
        <f t="shared" si="422"/>
        <v>Blank</v>
      </c>
      <c r="U2576" s="89"/>
      <c r="V2576" s="216" t="str">
        <f>IF(D2576=0,"Blank",P2576*'3 Model Input'!E$50)</f>
        <v>Blank</v>
      </c>
      <c r="W2576" s="197" t="str">
        <f t="shared" si="423"/>
        <v>Blank</v>
      </c>
      <c r="X2576" s="197" t="str">
        <f t="shared" si="424"/>
        <v>Blank</v>
      </c>
      <c r="Y2576" s="197" t="str">
        <f t="shared" si="425"/>
        <v>Blank</v>
      </c>
      <c r="Z2576" s="197" t="str">
        <f t="shared" si="426"/>
        <v>Blank</v>
      </c>
      <c r="AA2576" s="223" t="str" cm="1">
        <f t="array" ref="AA2576">_xlfn.IFS(ISTEXT('3 Model Input'!F$70),"Missing",ISTEXT('3 Model Input'!I$70),"Missing",ISNUMBER('3 Model Input'!K$70),'3 Model Input'!K$70*P2576)</f>
        <v>Missing</v>
      </c>
      <c r="AB2576" s="89"/>
      <c r="AC2576" s="227" t="str" cm="1">
        <f t="array" ref="AC2576">IF(D2576=0,"Blank",_xlfn.IFS('3 Model Input'!E$61=1,(V2576*G2576)/T2576,'3 Model Input'!E$61=2,(W2576*G2576)/T2576,'3 Model Input'!E$61=3,(X2576*G2576)/T2576,'3 Model Input'!E$61=4,(Y2576*G2576)/T2576,'3 Model Input'!E$61=5,(Z2576*G2576)/T2576, ISTEXT('3 Model Input'!E$61),"Missing",'3 Model Input'!E$61=6,(AA2576*G2576)/T2576))</f>
        <v>Blank</v>
      </c>
      <c r="AD2576" s="202" t="str">
        <f t="shared" si="427"/>
        <v>Blank</v>
      </c>
      <c r="AE2576" s="202" t="str">
        <f t="shared" si="428"/>
        <v>Blank</v>
      </c>
      <c r="AF2576" s="217" t="str">
        <f t="shared" si="429"/>
        <v>Blank</v>
      </c>
      <c r="AG2576" s="9" t="str" cm="1">
        <f t="array" ref="AG2576">_xlfn.IFS(ISNUMBER(AC2576), "", ISNUMBER(SEARCH("Blank", AC2576)), "", ISERROR(AC2576), "Bad input on tab 3")</f>
        <v/>
      </c>
    </row>
    <row r="2577" spans="2:33" ht="15" customHeight="1" x14ac:dyDescent="0.75">
      <c r="B2577" s="205" t="str">
        <f>'5 Driver Data'!B2577</f>
        <v>2569</v>
      </c>
      <c r="C2577" s="193">
        <f>'5 Driver Data'!C2577</f>
        <v>0</v>
      </c>
      <c r="D2577" s="192">
        <f>'5 Driver Data'!D2577</f>
        <v>0</v>
      </c>
      <c r="E2577" s="191">
        <f>'5 Driver Data'!E2577</f>
        <v>0</v>
      </c>
      <c r="F2577" s="191">
        <f>'5 Driver Data'!F2577</f>
        <v>0</v>
      </c>
      <c r="G2577" s="191">
        <f>'5 Driver Data'!G2577</f>
        <v>0</v>
      </c>
      <c r="H2577" s="191">
        <f>'5 Driver Data'!H2577</f>
        <v>0</v>
      </c>
      <c r="I2577" s="191">
        <f>'5 Driver Data'!I2577</f>
        <v>0</v>
      </c>
      <c r="J2577" s="191">
        <f>'5 Driver Data'!J2577</f>
        <v>0</v>
      </c>
      <c r="K2577" s="206">
        <f>'5 Driver Data'!K2577</f>
        <v>0</v>
      </c>
      <c r="L2577" s="1"/>
      <c r="M2577" s="216" t="str">
        <f>IF(D2577=0,"Blank",'3 Model Input'!E$44*'3 Model Input'!E$45)</f>
        <v>Blank</v>
      </c>
      <c r="N2577" s="197" t="str">
        <f t="shared" si="420"/>
        <v>Blank</v>
      </c>
      <c r="O2577" s="197" t="str">
        <f>IF(D2577=0,"Blank",'3 Model Input'!E$49*(1-'3 Model Input'!E$51))</f>
        <v>Blank</v>
      </c>
      <c r="P2577" s="197" t="str">
        <f t="shared" si="421"/>
        <v>Blank</v>
      </c>
      <c r="Q2577" s="197" t="str">
        <f>IF(D2577=0,"Blank",IF(D2577="BEV",E2577*(1-'3 Model Input'!E$54), E2577))</f>
        <v>Blank</v>
      </c>
      <c r="R2577" s="198" t="str">
        <f>IF(D2577=0,"Blank",IF(D2577="PHEV",F2577/G2577,F2577*(1-'3 Model Input'!E$54)/G2577))</f>
        <v>Blank</v>
      </c>
      <c r="S2577" s="198" t="str">
        <f>IF(D2577=0,"Blank",IF(D2577="PHEV",MIN(M2577,E2577),MIN(M2577,(E2577*(1-'3 Model Input'!E$54)))))</f>
        <v>Blank</v>
      </c>
      <c r="T2577" s="217" t="str">
        <f t="shared" si="422"/>
        <v>Blank</v>
      </c>
      <c r="U2577" s="89"/>
      <c r="V2577" s="216" t="str">
        <f>IF(D2577=0,"Blank",P2577*'3 Model Input'!E$50)</f>
        <v>Blank</v>
      </c>
      <c r="W2577" s="197" t="str">
        <f t="shared" si="423"/>
        <v>Blank</v>
      </c>
      <c r="X2577" s="197" t="str">
        <f t="shared" si="424"/>
        <v>Blank</v>
      </c>
      <c r="Y2577" s="197" t="str">
        <f t="shared" si="425"/>
        <v>Blank</v>
      </c>
      <c r="Z2577" s="197" t="str">
        <f t="shared" si="426"/>
        <v>Blank</v>
      </c>
      <c r="AA2577" s="223" t="str" cm="1">
        <f t="array" ref="AA2577">_xlfn.IFS(ISTEXT('3 Model Input'!F$70),"Missing",ISTEXT('3 Model Input'!I$70),"Missing",ISNUMBER('3 Model Input'!K$70),'3 Model Input'!K$70*P2577)</f>
        <v>Missing</v>
      </c>
      <c r="AB2577" s="89"/>
      <c r="AC2577" s="227" t="str" cm="1">
        <f t="array" ref="AC2577">IF(D2577=0,"Blank",_xlfn.IFS('3 Model Input'!E$61=1,(V2577*G2577)/T2577,'3 Model Input'!E$61=2,(W2577*G2577)/T2577,'3 Model Input'!E$61=3,(X2577*G2577)/T2577,'3 Model Input'!E$61=4,(Y2577*G2577)/T2577,'3 Model Input'!E$61=5,(Z2577*G2577)/T2577, ISTEXT('3 Model Input'!E$61),"Missing",'3 Model Input'!E$61=6,(AA2577*G2577)/T2577))</f>
        <v>Blank</v>
      </c>
      <c r="AD2577" s="202" t="str">
        <f t="shared" si="427"/>
        <v>Blank</v>
      </c>
      <c r="AE2577" s="202" t="str">
        <f t="shared" si="428"/>
        <v>Blank</v>
      </c>
      <c r="AF2577" s="217" t="str">
        <f t="shared" si="429"/>
        <v>Blank</v>
      </c>
      <c r="AG2577" s="9" t="str" cm="1">
        <f t="array" ref="AG2577">_xlfn.IFS(ISNUMBER(AC2577), "", ISNUMBER(SEARCH("Blank", AC2577)), "", ISERROR(AC2577), "Bad input on tab 3")</f>
        <v/>
      </c>
    </row>
    <row r="2578" spans="2:33" ht="15" customHeight="1" x14ac:dyDescent="0.75">
      <c r="B2578" s="205" t="str">
        <f>'5 Driver Data'!B2578</f>
        <v>2570</v>
      </c>
      <c r="C2578" s="193">
        <f>'5 Driver Data'!C2578</f>
        <v>0</v>
      </c>
      <c r="D2578" s="192">
        <f>'5 Driver Data'!D2578</f>
        <v>0</v>
      </c>
      <c r="E2578" s="191">
        <f>'5 Driver Data'!E2578</f>
        <v>0</v>
      </c>
      <c r="F2578" s="191">
        <f>'5 Driver Data'!F2578</f>
        <v>0</v>
      </c>
      <c r="G2578" s="191">
        <f>'5 Driver Data'!G2578</f>
        <v>0</v>
      </c>
      <c r="H2578" s="191">
        <f>'5 Driver Data'!H2578</f>
        <v>0</v>
      </c>
      <c r="I2578" s="191">
        <f>'5 Driver Data'!I2578</f>
        <v>0</v>
      </c>
      <c r="J2578" s="191">
        <f>'5 Driver Data'!J2578</f>
        <v>0</v>
      </c>
      <c r="K2578" s="206">
        <f>'5 Driver Data'!K2578</f>
        <v>0</v>
      </c>
      <c r="L2578" s="1"/>
      <c r="M2578" s="216" t="str">
        <f>IF(D2578=0,"Blank",'3 Model Input'!E$44*'3 Model Input'!E$45)</f>
        <v>Blank</v>
      </c>
      <c r="N2578" s="197" t="str">
        <f t="shared" si="420"/>
        <v>Blank</v>
      </c>
      <c r="O2578" s="197" t="str">
        <f>IF(D2578=0,"Blank",'3 Model Input'!E$49*(1-'3 Model Input'!E$51))</f>
        <v>Blank</v>
      </c>
      <c r="P2578" s="197" t="str">
        <f t="shared" si="421"/>
        <v>Blank</v>
      </c>
      <c r="Q2578" s="197" t="str">
        <f>IF(D2578=0,"Blank",IF(D2578="BEV",E2578*(1-'3 Model Input'!E$54), E2578))</f>
        <v>Blank</v>
      </c>
      <c r="R2578" s="198" t="str">
        <f>IF(D2578=0,"Blank",IF(D2578="PHEV",F2578/G2578,F2578*(1-'3 Model Input'!E$54)/G2578))</f>
        <v>Blank</v>
      </c>
      <c r="S2578" s="198" t="str">
        <f>IF(D2578=0,"Blank",IF(D2578="PHEV",MIN(M2578,E2578),MIN(M2578,(E2578*(1-'3 Model Input'!E$54)))))</f>
        <v>Blank</v>
      </c>
      <c r="T2578" s="217" t="str">
        <f t="shared" si="422"/>
        <v>Blank</v>
      </c>
      <c r="U2578" s="89"/>
      <c r="V2578" s="216" t="str">
        <f>IF(D2578=0,"Blank",P2578*'3 Model Input'!E$50)</f>
        <v>Blank</v>
      </c>
      <c r="W2578" s="197" t="str">
        <f t="shared" si="423"/>
        <v>Blank</v>
      </c>
      <c r="X2578" s="197" t="str">
        <f t="shared" si="424"/>
        <v>Blank</v>
      </c>
      <c r="Y2578" s="197" t="str">
        <f t="shared" si="425"/>
        <v>Blank</v>
      </c>
      <c r="Z2578" s="197" t="str">
        <f t="shared" si="426"/>
        <v>Blank</v>
      </c>
      <c r="AA2578" s="223" t="str" cm="1">
        <f t="array" ref="AA2578">_xlfn.IFS(ISTEXT('3 Model Input'!F$70),"Missing",ISTEXT('3 Model Input'!I$70),"Missing",ISNUMBER('3 Model Input'!K$70),'3 Model Input'!K$70*P2578)</f>
        <v>Missing</v>
      </c>
      <c r="AB2578" s="89"/>
      <c r="AC2578" s="227" t="str" cm="1">
        <f t="array" ref="AC2578">IF(D2578=0,"Blank",_xlfn.IFS('3 Model Input'!E$61=1,(V2578*G2578)/T2578,'3 Model Input'!E$61=2,(W2578*G2578)/T2578,'3 Model Input'!E$61=3,(X2578*G2578)/T2578,'3 Model Input'!E$61=4,(Y2578*G2578)/T2578,'3 Model Input'!E$61=5,(Z2578*G2578)/T2578, ISTEXT('3 Model Input'!E$61),"Missing",'3 Model Input'!E$61=6,(AA2578*G2578)/T2578))</f>
        <v>Blank</v>
      </c>
      <c r="AD2578" s="202" t="str">
        <f t="shared" si="427"/>
        <v>Blank</v>
      </c>
      <c r="AE2578" s="202" t="str">
        <f t="shared" si="428"/>
        <v>Blank</v>
      </c>
      <c r="AF2578" s="217" t="str">
        <f t="shared" si="429"/>
        <v>Blank</v>
      </c>
      <c r="AG2578" s="9" t="str" cm="1">
        <f t="array" ref="AG2578">_xlfn.IFS(ISNUMBER(AC2578), "", ISNUMBER(SEARCH("Blank", AC2578)), "", ISERROR(AC2578), "Bad input on tab 3")</f>
        <v/>
      </c>
    </row>
    <row r="2579" spans="2:33" ht="15" customHeight="1" x14ac:dyDescent="0.75">
      <c r="B2579" s="205" t="str">
        <f>'5 Driver Data'!B2579</f>
        <v>2571</v>
      </c>
      <c r="C2579" s="193">
        <f>'5 Driver Data'!C2579</f>
        <v>0</v>
      </c>
      <c r="D2579" s="192">
        <f>'5 Driver Data'!D2579</f>
        <v>0</v>
      </c>
      <c r="E2579" s="191">
        <f>'5 Driver Data'!E2579</f>
        <v>0</v>
      </c>
      <c r="F2579" s="191">
        <f>'5 Driver Data'!F2579</f>
        <v>0</v>
      </c>
      <c r="G2579" s="191">
        <f>'5 Driver Data'!G2579</f>
        <v>0</v>
      </c>
      <c r="H2579" s="191">
        <f>'5 Driver Data'!H2579</f>
        <v>0</v>
      </c>
      <c r="I2579" s="191">
        <f>'5 Driver Data'!I2579</f>
        <v>0</v>
      </c>
      <c r="J2579" s="191">
        <f>'5 Driver Data'!J2579</f>
        <v>0</v>
      </c>
      <c r="K2579" s="206">
        <f>'5 Driver Data'!K2579</f>
        <v>0</v>
      </c>
      <c r="L2579" s="1"/>
      <c r="M2579" s="216" t="str">
        <f>IF(D2579=0,"Blank",'3 Model Input'!E$44*'3 Model Input'!E$45)</f>
        <v>Blank</v>
      </c>
      <c r="N2579" s="197" t="str">
        <f t="shared" si="420"/>
        <v>Blank</v>
      </c>
      <c r="O2579" s="197" t="str">
        <f>IF(D2579=0,"Blank",'3 Model Input'!E$49*(1-'3 Model Input'!E$51))</f>
        <v>Blank</v>
      </c>
      <c r="P2579" s="197" t="str">
        <f t="shared" si="421"/>
        <v>Blank</v>
      </c>
      <c r="Q2579" s="197" t="str">
        <f>IF(D2579=0,"Blank",IF(D2579="BEV",E2579*(1-'3 Model Input'!E$54), E2579))</f>
        <v>Blank</v>
      </c>
      <c r="R2579" s="198" t="str">
        <f>IF(D2579=0,"Blank",IF(D2579="PHEV",F2579/G2579,F2579*(1-'3 Model Input'!E$54)/G2579))</f>
        <v>Blank</v>
      </c>
      <c r="S2579" s="198" t="str">
        <f>IF(D2579=0,"Blank",IF(D2579="PHEV",MIN(M2579,E2579),MIN(M2579,(E2579*(1-'3 Model Input'!E$54)))))</f>
        <v>Blank</v>
      </c>
      <c r="T2579" s="217" t="str">
        <f t="shared" si="422"/>
        <v>Blank</v>
      </c>
      <c r="U2579" s="89"/>
      <c r="V2579" s="216" t="str">
        <f>IF(D2579=0,"Blank",P2579*'3 Model Input'!E$50)</f>
        <v>Blank</v>
      </c>
      <c r="W2579" s="197" t="str">
        <f t="shared" si="423"/>
        <v>Blank</v>
      </c>
      <c r="X2579" s="197" t="str">
        <f t="shared" si="424"/>
        <v>Blank</v>
      </c>
      <c r="Y2579" s="197" t="str">
        <f t="shared" si="425"/>
        <v>Blank</v>
      </c>
      <c r="Z2579" s="197" t="str">
        <f t="shared" si="426"/>
        <v>Blank</v>
      </c>
      <c r="AA2579" s="223" t="str" cm="1">
        <f t="array" ref="AA2579">_xlfn.IFS(ISTEXT('3 Model Input'!F$70),"Missing",ISTEXT('3 Model Input'!I$70),"Missing",ISNUMBER('3 Model Input'!K$70),'3 Model Input'!K$70*P2579)</f>
        <v>Missing</v>
      </c>
      <c r="AB2579" s="89"/>
      <c r="AC2579" s="227" t="str" cm="1">
        <f t="array" ref="AC2579">IF(D2579=0,"Blank",_xlfn.IFS('3 Model Input'!E$61=1,(V2579*G2579)/T2579,'3 Model Input'!E$61=2,(W2579*G2579)/T2579,'3 Model Input'!E$61=3,(X2579*G2579)/T2579,'3 Model Input'!E$61=4,(Y2579*G2579)/T2579,'3 Model Input'!E$61=5,(Z2579*G2579)/T2579, ISTEXT('3 Model Input'!E$61),"Missing",'3 Model Input'!E$61=6,(AA2579*G2579)/T2579))</f>
        <v>Blank</v>
      </c>
      <c r="AD2579" s="202" t="str">
        <f t="shared" si="427"/>
        <v>Blank</v>
      </c>
      <c r="AE2579" s="202" t="str">
        <f t="shared" si="428"/>
        <v>Blank</v>
      </c>
      <c r="AF2579" s="217" t="str">
        <f t="shared" si="429"/>
        <v>Blank</v>
      </c>
      <c r="AG2579" s="9" t="str" cm="1">
        <f t="array" ref="AG2579">_xlfn.IFS(ISNUMBER(AC2579), "", ISNUMBER(SEARCH("Blank", AC2579)), "", ISERROR(AC2579), "Bad input on tab 3")</f>
        <v/>
      </c>
    </row>
    <row r="2580" spans="2:33" ht="15" customHeight="1" x14ac:dyDescent="0.75">
      <c r="B2580" s="205" t="str">
        <f>'5 Driver Data'!B2580</f>
        <v>2572</v>
      </c>
      <c r="C2580" s="193">
        <f>'5 Driver Data'!C2580</f>
        <v>0</v>
      </c>
      <c r="D2580" s="192">
        <f>'5 Driver Data'!D2580</f>
        <v>0</v>
      </c>
      <c r="E2580" s="191">
        <f>'5 Driver Data'!E2580</f>
        <v>0</v>
      </c>
      <c r="F2580" s="191">
        <f>'5 Driver Data'!F2580</f>
        <v>0</v>
      </c>
      <c r="G2580" s="191">
        <f>'5 Driver Data'!G2580</f>
        <v>0</v>
      </c>
      <c r="H2580" s="191">
        <f>'5 Driver Data'!H2580</f>
        <v>0</v>
      </c>
      <c r="I2580" s="191">
        <f>'5 Driver Data'!I2580</f>
        <v>0</v>
      </c>
      <c r="J2580" s="191">
        <f>'5 Driver Data'!J2580</f>
        <v>0</v>
      </c>
      <c r="K2580" s="206">
        <f>'5 Driver Data'!K2580</f>
        <v>0</v>
      </c>
      <c r="L2580" s="1"/>
      <c r="M2580" s="216" t="str">
        <f>IF(D2580=0,"Blank",'3 Model Input'!E$44*'3 Model Input'!E$45)</f>
        <v>Blank</v>
      </c>
      <c r="N2580" s="197" t="str">
        <f t="shared" si="420"/>
        <v>Blank</v>
      </c>
      <c r="O2580" s="197" t="str">
        <f>IF(D2580=0,"Blank",'3 Model Input'!E$49*(1-'3 Model Input'!E$51))</f>
        <v>Blank</v>
      </c>
      <c r="P2580" s="197" t="str">
        <f t="shared" si="421"/>
        <v>Blank</v>
      </c>
      <c r="Q2580" s="197" t="str">
        <f>IF(D2580=0,"Blank",IF(D2580="BEV",E2580*(1-'3 Model Input'!E$54), E2580))</f>
        <v>Blank</v>
      </c>
      <c r="R2580" s="198" t="str">
        <f>IF(D2580=0,"Blank",IF(D2580="PHEV",F2580/G2580,F2580*(1-'3 Model Input'!E$54)/G2580))</f>
        <v>Blank</v>
      </c>
      <c r="S2580" s="198" t="str">
        <f>IF(D2580=0,"Blank",IF(D2580="PHEV",MIN(M2580,E2580),MIN(M2580,(E2580*(1-'3 Model Input'!E$54)))))</f>
        <v>Blank</v>
      </c>
      <c r="T2580" s="217" t="str">
        <f t="shared" si="422"/>
        <v>Blank</v>
      </c>
      <c r="U2580" s="89"/>
      <c r="V2580" s="216" t="str">
        <f>IF(D2580=0,"Blank",P2580*'3 Model Input'!E$50)</f>
        <v>Blank</v>
      </c>
      <c r="W2580" s="197" t="str">
        <f t="shared" si="423"/>
        <v>Blank</v>
      </c>
      <c r="X2580" s="197" t="str">
        <f t="shared" si="424"/>
        <v>Blank</v>
      </c>
      <c r="Y2580" s="197" t="str">
        <f t="shared" si="425"/>
        <v>Blank</v>
      </c>
      <c r="Z2580" s="197" t="str">
        <f t="shared" si="426"/>
        <v>Blank</v>
      </c>
      <c r="AA2580" s="223" t="str" cm="1">
        <f t="array" ref="AA2580">_xlfn.IFS(ISTEXT('3 Model Input'!F$70),"Missing",ISTEXT('3 Model Input'!I$70),"Missing",ISNUMBER('3 Model Input'!K$70),'3 Model Input'!K$70*P2580)</f>
        <v>Missing</v>
      </c>
      <c r="AB2580" s="89"/>
      <c r="AC2580" s="227" t="str" cm="1">
        <f t="array" ref="AC2580">IF(D2580=0,"Blank",_xlfn.IFS('3 Model Input'!E$61=1,(V2580*G2580)/T2580,'3 Model Input'!E$61=2,(W2580*G2580)/T2580,'3 Model Input'!E$61=3,(X2580*G2580)/T2580,'3 Model Input'!E$61=4,(Y2580*G2580)/T2580,'3 Model Input'!E$61=5,(Z2580*G2580)/T2580, ISTEXT('3 Model Input'!E$61),"Missing",'3 Model Input'!E$61=6,(AA2580*G2580)/T2580))</f>
        <v>Blank</v>
      </c>
      <c r="AD2580" s="202" t="str">
        <f t="shared" si="427"/>
        <v>Blank</v>
      </c>
      <c r="AE2580" s="202" t="str">
        <f t="shared" si="428"/>
        <v>Blank</v>
      </c>
      <c r="AF2580" s="217" t="str">
        <f t="shared" si="429"/>
        <v>Blank</v>
      </c>
      <c r="AG2580" s="9" t="str" cm="1">
        <f t="array" ref="AG2580">_xlfn.IFS(ISNUMBER(AC2580), "", ISNUMBER(SEARCH("Blank", AC2580)), "", ISERROR(AC2580), "Bad input on tab 3")</f>
        <v/>
      </c>
    </row>
    <row r="2581" spans="2:33" ht="15" customHeight="1" x14ac:dyDescent="0.75">
      <c r="B2581" s="205" t="str">
        <f>'5 Driver Data'!B2581</f>
        <v>2573</v>
      </c>
      <c r="C2581" s="193">
        <f>'5 Driver Data'!C2581</f>
        <v>0</v>
      </c>
      <c r="D2581" s="192">
        <f>'5 Driver Data'!D2581</f>
        <v>0</v>
      </c>
      <c r="E2581" s="191">
        <f>'5 Driver Data'!E2581</f>
        <v>0</v>
      </c>
      <c r="F2581" s="191">
        <f>'5 Driver Data'!F2581</f>
        <v>0</v>
      </c>
      <c r="G2581" s="191">
        <f>'5 Driver Data'!G2581</f>
        <v>0</v>
      </c>
      <c r="H2581" s="191">
        <f>'5 Driver Data'!H2581</f>
        <v>0</v>
      </c>
      <c r="I2581" s="191">
        <f>'5 Driver Data'!I2581</f>
        <v>0</v>
      </c>
      <c r="J2581" s="191">
        <f>'5 Driver Data'!J2581</f>
        <v>0</v>
      </c>
      <c r="K2581" s="206">
        <f>'5 Driver Data'!K2581</f>
        <v>0</v>
      </c>
      <c r="L2581" s="1"/>
      <c r="M2581" s="216" t="str">
        <f>IF(D2581=0,"Blank",'3 Model Input'!E$44*'3 Model Input'!E$45)</f>
        <v>Blank</v>
      </c>
      <c r="N2581" s="197" t="str">
        <f t="shared" si="420"/>
        <v>Blank</v>
      </c>
      <c r="O2581" s="197" t="str">
        <f>IF(D2581=0,"Blank",'3 Model Input'!E$49*(1-'3 Model Input'!E$51))</f>
        <v>Blank</v>
      </c>
      <c r="P2581" s="197" t="str">
        <f t="shared" si="421"/>
        <v>Blank</v>
      </c>
      <c r="Q2581" s="197" t="str">
        <f>IF(D2581=0,"Blank",IF(D2581="BEV",E2581*(1-'3 Model Input'!E$54), E2581))</f>
        <v>Blank</v>
      </c>
      <c r="R2581" s="198" t="str">
        <f>IF(D2581=0,"Blank",IF(D2581="PHEV",F2581/G2581,F2581*(1-'3 Model Input'!E$54)/G2581))</f>
        <v>Blank</v>
      </c>
      <c r="S2581" s="198" t="str">
        <f>IF(D2581=0,"Blank",IF(D2581="PHEV",MIN(M2581,E2581),MIN(M2581,(E2581*(1-'3 Model Input'!E$54)))))</f>
        <v>Blank</v>
      </c>
      <c r="T2581" s="217" t="str">
        <f t="shared" si="422"/>
        <v>Blank</v>
      </c>
      <c r="U2581" s="89"/>
      <c r="V2581" s="216" t="str">
        <f>IF(D2581=0,"Blank",P2581*'3 Model Input'!E$50)</f>
        <v>Blank</v>
      </c>
      <c r="W2581" s="197" t="str">
        <f t="shared" si="423"/>
        <v>Blank</v>
      </c>
      <c r="X2581" s="197" t="str">
        <f t="shared" si="424"/>
        <v>Blank</v>
      </c>
      <c r="Y2581" s="197" t="str">
        <f t="shared" si="425"/>
        <v>Blank</v>
      </c>
      <c r="Z2581" s="197" t="str">
        <f t="shared" si="426"/>
        <v>Blank</v>
      </c>
      <c r="AA2581" s="223" t="str" cm="1">
        <f t="array" ref="AA2581">_xlfn.IFS(ISTEXT('3 Model Input'!F$70),"Missing",ISTEXT('3 Model Input'!I$70),"Missing",ISNUMBER('3 Model Input'!K$70),'3 Model Input'!K$70*P2581)</f>
        <v>Missing</v>
      </c>
      <c r="AB2581" s="89"/>
      <c r="AC2581" s="227" t="str" cm="1">
        <f t="array" ref="AC2581">IF(D2581=0,"Blank",_xlfn.IFS('3 Model Input'!E$61=1,(V2581*G2581)/T2581,'3 Model Input'!E$61=2,(W2581*G2581)/T2581,'3 Model Input'!E$61=3,(X2581*G2581)/T2581,'3 Model Input'!E$61=4,(Y2581*G2581)/T2581,'3 Model Input'!E$61=5,(Z2581*G2581)/T2581, ISTEXT('3 Model Input'!E$61),"Missing",'3 Model Input'!E$61=6,(AA2581*G2581)/T2581))</f>
        <v>Blank</v>
      </c>
      <c r="AD2581" s="202" t="str">
        <f t="shared" si="427"/>
        <v>Blank</v>
      </c>
      <c r="AE2581" s="202" t="str">
        <f t="shared" si="428"/>
        <v>Blank</v>
      </c>
      <c r="AF2581" s="217" t="str">
        <f t="shared" si="429"/>
        <v>Blank</v>
      </c>
      <c r="AG2581" s="9" t="str" cm="1">
        <f t="array" ref="AG2581">_xlfn.IFS(ISNUMBER(AC2581), "", ISNUMBER(SEARCH("Blank", AC2581)), "", ISERROR(AC2581), "Bad input on tab 3")</f>
        <v/>
      </c>
    </row>
    <row r="2582" spans="2:33" ht="15" customHeight="1" x14ac:dyDescent="0.75">
      <c r="B2582" s="205" t="str">
        <f>'5 Driver Data'!B2582</f>
        <v>2574</v>
      </c>
      <c r="C2582" s="193">
        <f>'5 Driver Data'!C2582</f>
        <v>0</v>
      </c>
      <c r="D2582" s="192">
        <f>'5 Driver Data'!D2582</f>
        <v>0</v>
      </c>
      <c r="E2582" s="191">
        <f>'5 Driver Data'!E2582</f>
        <v>0</v>
      </c>
      <c r="F2582" s="191">
        <f>'5 Driver Data'!F2582</f>
        <v>0</v>
      </c>
      <c r="G2582" s="191">
        <f>'5 Driver Data'!G2582</f>
        <v>0</v>
      </c>
      <c r="H2582" s="191">
        <f>'5 Driver Data'!H2582</f>
        <v>0</v>
      </c>
      <c r="I2582" s="191">
        <f>'5 Driver Data'!I2582</f>
        <v>0</v>
      </c>
      <c r="J2582" s="191">
        <f>'5 Driver Data'!J2582</f>
        <v>0</v>
      </c>
      <c r="K2582" s="206">
        <f>'5 Driver Data'!K2582</f>
        <v>0</v>
      </c>
      <c r="L2582" s="1"/>
      <c r="M2582" s="216" t="str">
        <f>IF(D2582=0,"Blank",'3 Model Input'!E$44*'3 Model Input'!E$45)</f>
        <v>Blank</v>
      </c>
      <c r="N2582" s="197" t="str">
        <f t="shared" si="420"/>
        <v>Blank</v>
      </c>
      <c r="O2582" s="197" t="str">
        <f>IF(D2582=0,"Blank",'3 Model Input'!E$49*(1-'3 Model Input'!E$51))</f>
        <v>Blank</v>
      </c>
      <c r="P2582" s="197" t="str">
        <f t="shared" si="421"/>
        <v>Blank</v>
      </c>
      <c r="Q2582" s="197" t="str">
        <f>IF(D2582=0,"Blank",IF(D2582="BEV",E2582*(1-'3 Model Input'!E$54), E2582))</f>
        <v>Blank</v>
      </c>
      <c r="R2582" s="198" t="str">
        <f>IF(D2582=0,"Blank",IF(D2582="PHEV",F2582/G2582,F2582*(1-'3 Model Input'!E$54)/G2582))</f>
        <v>Blank</v>
      </c>
      <c r="S2582" s="198" t="str">
        <f>IF(D2582=0,"Blank",IF(D2582="PHEV",MIN(M2582,E2582),MIN(M2582,(E2582*(1-'3 Model Input'!E$54)))))</f>
        <v>Blank</v>
      </c>
      <c r="T2582" s="217" t="str">
        <f t="shared" si="422"/>
        <v>Blank</v>
      </c>
      <c r="U2582" s="89"/>
      <c r="V2582" s="216" t="str">
        <f>IF(D2582=0,"Blank",P2582*'3 Model Input'!E$50)</f>
        <v>Blank</v>
      </c>
      <c r="W2582" s="197" t="str">
        <f t="shared" si="423"/>
        <v>Blank</v>
      </c>
      <c r="X2582" s="197" t="str">
        <f t="shared" si="424"/>
        <v>Blank</v>
      </c>
      <c r="Y2582" s="197" t="str">
        <f t="shared" si="425"/>
        <v>Blank</v>
      </c>
      <c r="Z2582" s="197" t="str">
        <f t="shared" si="426"/>
        <v>Blank</v>
      </c>
      <c r="AA2582" s="223" t="str" cm="1">
        <f t="array" ref="AA2582">_xlfn.IFS(ISTEXT('3 Model Input'!F$70),"Missing",ISTEXT('3 Model Input'!I$70),"Missing",ISNUMBER('3 Model Input'!K$70),'3 Model Input'!K$70*P2582)</f>
        <v>Missing</v>
      </c>
      <c r="AB2582" s="89"/>
      <c r="AC2582" s="227" t="str" cm="1">
        <f t="array" ref="AC2582">IF(D2582=0,"Blank",_xlfn.IFS('3 Model Input'!E$61=1,(V2582*G2582)/T2582,'3 Model Input'!E$61=2,(W2582*G2582)/T2582,'3 Model Input'!E$61=3,(X2582*G2582)/T2582,'3 Model Input'!E$61=4,(Y2582*G2582)/T2582,'3 Model Input'!E$61=5,(Z2582*G2582)/T2582, ISTEXT('3 Model Input'!E$61),"Missing",'3 Model Input'!E$61=6,(AA2582*G2582)/T2582))</f>
        <v>Blank</v>
      </c>
      <c r="AD2582" s="202" t="str">
        <f t="shared" si="427"/>
        <v>Blank</v>
      </c>
      <c r="AE2582" s="202" t="str">
        <f t="shared" si="428"/>
        <v>Blank</v>
      </c>
      <c r="AF2582" s="217" t="str">
        <f t="shared" si="429"/>
        <v>Blank</v>
      </c>
      <c r="AG2582" s="9" t="str" cm="1">
        <f t="array" ref="AG2582">_xlfn.IFS(ISNUMBER(AC2582), "", ISNUMBER(SEARCH("Blank", AC2582)), "", ISERROR(AC2582), "Bad input on tab 3")</f>
        <v/>
      </c>
    </row>
    <row r="2583" spans="2:33" ht="15" customHeight="1" x14ac:dyDescent="0.75">
      <c r="B2583" s="205" t="str">
        <f>'5 Driver Data'!B2583</f>
        <v>2575</v>
      </c>
      <c r="C2583" s="193">
        <f>'5 Driver Data'!C2583</f>
        <v>0</v>
      </c>
      <c r="D2583" s="192">
        <f>'5 Driver Data'!D2583</f>
        <v>0</v>
      </c>
      <c r="E2583" s="191">
        <f>'5 Driver Data'!E2583</f>
        <v>0</v>
      </c>
      <c r="F2583" s="191">
        <f>'5 Driver Data'!F2583</f>
        <v>0</v>
      </c>
      <c r="G2583" s="191">
        <f>'5 Driver Data'!G2583</f>
        <v>0</v>
      </c>
      <c r="H2583" s="191">
        <f>'5 Driver Data'!H2583</f>
        <v>0</v>
      </c>
      <c r="I2583" s="191">
        <f>'5 Driver Data'!I2583</f>
        <v>0</v>
      </c>
      <c r="J2583" s="191">
        <f>'5 Driver Data'!J2583</f>
        <v>0</v>
      </c>
      <c r="K2583" s="206">
        <f>'5 Driver Data'!K2583</f>
        <v>0</v>
      </c>
      <c r="L2583" s="1"/>
      <c r="M2583" s="216" t="str">
        <f>IF(D2583=0,"Blank",'3 Model Input'!E$44*'3 Model Input'!E$45)</f>
        <v>Blank</v>
      </c>
      <c r="N2583" s="197" t="str">
        <f t="shared" si="420"/>
        <v>Blank</v>
      </c>
      <c r="O2583" s="197" t="str">
        <f>IF(D2583=0,"Blank",'3 Model Input'!E$49*(1-'3 Model Input'!E$51))</f>
        <v>Blank</v>
      </c>
      <c r="P2583" s="197" t="str">
        <f t="shared" si="421"/>
        <v>Blank</v>
      </c>
      <c r="Q2583" s="197" t="str">
        <f>IF(D2583=0,"Blank",IF(D2583="BEV",E2583*(1-'3 Model Input'!E$54), E2583))</f>
        <v>Blank</v>
      </c>
      <c r="R2583" s="198" t="str">
        <f>IF(D2583=0,"Blank",IF(D2583="PHEV",F2583/G2583,F2583*(1-'3 Model Input'!E$54)/G2583))</f>
        <v>Blank</v>
      </c>
      <c r="S2583" s="198" t="str">
        <f>IF(D2583=0,"Blank",IF(D2583="PHEV",MIN(M2583,E2583),MIN(M2583,(E2583*(1-'3 Model Input'!E$54)))))</f>
        <v>Blank</v>
      </c>
      <c r="T2583" s="217" t="str">
        <f t="shared" si="422"/>
        <v>Blank</v>
      </c>
      <c r="U2583" s="89"/>
      <c r="V2583" s="216" t="str">
        <f>IF(D2583=0,"Blank",P2583*'3 Model Input'!E$50)</f>
        <v>Blank</v>
      </c>
      <c r="W2583" s="197" t="str">
        <f t="shared" si="423"/>
        <v>Blank</v>
      </c>
      <c r="X2583" s="197" t="str">
        <f t="shared" si="424"/>
        <v>Blank</v>
      </c>
      <c r="Y2583" s="197" t="str">
        <f t="shared" si="425"/>
        <v>Blank</v>
      </c>
      <c r="Z2583" s="197" t="str">
        <f t="shared" si="426"/>
        <v>Blank</v>
      </c>
      <c r="AA2583" s="223" t="str" cm="1">
        <f t="array" ref="AA2583">_xlfn.IFS(ISTEXT('3 Model Input'!F$70),"Missing",ISTEXT('3 Model Input'!I$70),"Missing",ISNUMBER('3 Model Input'!K$70),'3 Model Input'!K$70*P2583)</f>
        <v>Missing</v>
      </c>
      <c r="AB2583" s="89"/>
      <c r="AC2583" s="227" t="str" cm="1">
        <f t="array" ref="AC2583">IF(D2583=0,"Blank",_xlfn.IFS('3 Model Input'!E$61=1,(V2583*G2583)/T2583,'3 Model Input'!E$61=2,(W2583*G2583)/T2583,'3 Model Input'!E$61=3,(X2583*G2583)/T2583,'3 Model Input'!E$61=4,(Y2583*G2583)/T2583,'3 Model Input'!E$61=5,(Z2583*G2583)/T2583, ISTEXT('3 Model Input'!E$61),"Missing",'3 Model Input'!E$61=6,(AA2583*G2583)/T2583))</f>
        <v>Blank</v>
      </c>
      <c r="AD2583" s="202" t="str">
        <f t="shared" si="427"/>
        <v>Blank</v>
      </c>
      <c r="AE2583" s="202" t="str">
        <f t="shared" si="428"/>
        <v>Blank</v>
      </c>
      <c r="AF2583" s="217" t="str">
        <f t="shared" si="429"/>
        <v>Blank</v>
      </c>
      <c r="AG2583" s="9" t="str" cm="1">
        <f t="array" ref="AG2583">_xlfn.IFS(ISNUMBER(AC2583), "", ISNUMBER(SEARCH("Blank", AC2583)), "", ISERROR(AC2583), "Bad input on tab 3")</f>
        <v/>
      </c>
    </row>
    <row r="2584" spans="2:33" ht="15" customHeight="1" x14ac:dyDescent="0.75">
      <c r="B2584" s="205" t="str">
        <f>'5 Driver Data'!B2584</f>
        <v>2576</v>
      </c>
      <c r="C2584" s="193">
        <f>'5 Driver Data'!C2584</f>
        <v>0</v>
      </c>
      <c r="D2584" s="192">
        <f>'5 Driver Data'!D2584</f>
        <v>0</v>
      </c>
      <c r="E2584" s="191">
        <f>'5 Driver Data'!E2584</f>
        <v>0</v>
      </c>
      <c r="F2584" s="191">
        <f>'5 Driver Data'!F2584</f>
        <v>0</v>
      </c>
      <c r="G2584" s="191">
        <f>'5 Driver Data'!G2584</f>
        <v>0</v>
      </c>
      <c r="H2584" s="191">
        <f>'5 Driver Data'!H2584</f>
        <v>0</v>
      </c>
      <c r="I2584" s="191">
        <f>'5 Driver Data'!I2584</f>
        <v>0</v>
      </c>
      <c r="J2584" s="191">
        <f>'5 Driver Data'!J2584</f>
        <v>0</v>
      </c>
      <c r="K2584" s="206">
        <f>'5 Driver Data'!K2584</f>
        <v>0</v>
      </c>
      <c r="L2584" s="1"/>
      <c r="M2584" s="216" t="str">
        <f>IF(D2584=0,"Blank",'3 Model Input'!E$44*'3 Model Input'!E$45)</f>
        <v>Blank</v>
      </c>
      <c r="N2584" s="197" t="str">
        <f t="shared" si="420"/>
        <v>Blank</v>
      </c>
      <c r="O2584" s="197" t="str">
        <f>IF(D2584=0,"Blank",'3 Model Input'!E$49*(1-'3 Model Input'!E$51))</f>
        <v>Blank</v>
      </c>
      <c r="P2584" s="197" t="str">
        <f t="shared" si="421"/>
        <v>Blank</v>
      </c>
      <c r="Q2584" s="197" t="str">
        <f>IF(D2584=0,"Blank",IF(D2584="BEV",E2584*(1-'3 Model Input'!E$54), E2584))</f>
        <v>Blank</v>
      </c>
      <c r="R2584" s="198" t="str">
        <f>IF(D2584=0,"Blank",IF(D2584="PHEV",F2584/G2584,F2584*(1-'3 Model Input'!E$54)/G2584))</f>
        <v>Blank</v>
      </c>
      <c r="S2584" s="198" t="str">
        <f>IF(D2584=0,"Blank",IF(D2584="PHEV",MIN(M2584,E2584),MIN(M2584,(E2584*(1-'3 Model Input'!E$54)))))</f>
        <v>Blank</v>
      </c>
      <c r="T2584" s="217" t="str">
        <f t="shared" si="422"/>
        <v>Blank</v>
      </c>
      <c r="U2584" s="89"/>
      <c r="V2584" s="216" t="str">
        <f>IF(D2584=0,"Blank",P2584*'3 Model Input'!E$50)</f>
        <v>Blank</v>
      </c>
      <c r="W2584" s="197" t="str">
        <f t="shared" si="423"/>
        <v>Blank</v>
      </c>
      <c r="X2584" s="197" t="str">
        <f t="shared" si="424"/>
        <v>Blank</v>
      </c>
      <c r="Y2584" s="197" t="str">
        <f t="shared" si="425"/>
        <v>Blank</v>
      </c>
      <c r="Z2584" s="197" t="str">
        <f t="shared" si="426"/>
        <v>Blank</v>
      </c>
      <c r="AA2584" s="223" t="str" cm="1">
        <f t="array" ref="AA2584">_xlfn.IFS(ISTEXT('3 Model Input'!F$70),"Missing",ISTEXT('3 Model Input'!I$70),"Missing",ISNUMBER('3 Model Input'!K$70),'3 Model Input'!K$70*P2584)</f>
        <v>Missing</v>
      </c>
      <c r="AB2584" s="89"/>
      <c r="AC2584" s="227" t="str" cm="1">
        <f t="array" ref="AC2584">IF(D2584=0,"Blank",_xlfn.IFS('3 Model Input'!E$61=1,(V2584*G2584)/T2584,'3 Model Input'!E$61=2,(W2584*G2584)/T2584,'3 Model Input'!E$61=3,(X2584*G2584)/T2584,'3 Model Input'!E$61=4,(Y2584*G2584)/T2584,'3 Model Input'!E$61=5,(Z2584*G2584)/T2584, ISTEXT('3 Model Input'!E$61),"Missing",'3 Model Input'!E$61=6,(AA2584*G2584)/T2584))</f>
        <v>Blank</v>
      </c>
      <c r="AD2584" s="202" t="str">
        <f t="shared" si="427"/>
        <v>Blank</v>
      </c>
      <c r="AE2584" s="202" t="str">
        <f t="shared" si="428"/>
        <v>Blank</v>
      </c>
      <c r="AF2584" s="217" t="str">
        <f t="shared" si="429"/>
        <v>Blank</v>
      </c>
      <c r="AG2584" s="9" t="str" cm="1">
        <f t="array" ref="AG2584">_xlfn.IFS(ISNUMBER(AC2584), "", ISNUMBER(SEARCH("Blank", AC2584)), "", ISERROR(AC2584), "Bad input on tab 3")</f>
        <v/>
      </c>
    </row>
    <row r="2585" spans="2:33" ht="15" customHeight="1" x14ac:dyDescent="0.75">
      <c r="B2585" s="205" t="str">
        <f>'5 Driver Data'!B2585</f>
        <v>2577</v>
      </c>
      <c r="C2585" s="193">
        <f>'5 Driver Data'!C2585</f>
        <v>0</v>
      </c>
      <c r="D2585" s="192">
        <f>'5 Driver Data'!D2585</f>
        <v>0</v>
      </c>
      <c r="E2585" s="191">
        <f>'5 Driver Data'!E2585</f>
        <v>0</v>
      </c>
      <c r="F2585" s="191">
        <f>'5 Driver Data'!F2585</f>
        <v>0</v>
      </c>
      <c r="G2585" s="191">
        <f>'5 Driver Data'!G2585</f>
        <v>0</v>
      </c>
      <c r="H2585" s="191">
        <f>'5 Driver Data'!H2585</f>
        <v>0</v>
      </c>
      <c r="I2585" s="191">
        <f>'5 Driver Data'!I2585</f>
        <v>0</v>
      </c>
      <c r="J2585" s="191">
        <f>'5 Driver Data'!J2585</f>
        <v>0</v>
      </c>
      <c r="K2585" s="206">
        <f>'5 Driver Data'!K2585</f>
        <v>0</v>
      </c>
      <c r="L2585" s="1"/>
      <c r="M2585" s="216" t="str">
        <f>IF(D2585=0,"Blank",'3 Model Input'!E$44*'3 Model Input'!E$45)</f>
        <v>Blank</v>
      </c>
      <c r="N2585" s="197" t="str">
        <f t="shared" si="420"/>
        <v>Blank</v>
      </c>
      <c r="O2585" s="197" t="str">
        <f>IF(D2585=0,"Blank",'3 Model Input'!E$49*(1-'3 Model Input'!E$51))</f>
        <v>Blank</v>
      </c>
      <c r="P2585" s="197" t="str">
        <f t="shared" si="421"/>
        <v>Blank</v>
      </c>
      <c r="Q2585" s="197" t="str">
        <f>IF(D2585=0,"Blank",IF(D2585="BEV",E2585*(1-'3 Model Input'!E$54), E2585))</f>
        <v>Blank</v>
      </c>
      <c r="R2585" s="198" t="str">
        <f>IF(D2585=0,"Blank",IF(D2585="PHEV",F2585/G2585,F2585*(1-'3 Model Input'!E$54)/G2585))</f>
        <v>Blank</v>
      </c>
      <c r="S2585" s="198" t="str">
        <f>IF(D2585=0,"Blank",IF(D2585="PHEV",MIN(M2585,E2585),MIN(M2585,(E2585*(1-'3 Model Input'!E$54)))))</f>
        <v>Blank</v>
      </c>
      <c r="T2585" s="217" t="str">
        <f t="shared" si="422"/>
        <v>Blank</v>
      </c>
      <c r="U2585" s="89"/>
      <c r="V2585" s="216" t="str">
        <f>IF(D2585=0,"Blank",P2585*'3 Model Input'!E$50)</f>
        <v>Blank</v>
      </c>
      <c r="W2585" s="197" t="str">
        <f t="shared" si="423"/>
        <v>Blank</v>
      </c>
      <c r="X2585" s="197" t="str">
        <f t="shared" si="424"/>
        <v>Blank</v>
      </c>
      <c r="Y2585" s="197" t="str">
        <f t="shared" si="425"/>
        <v>Blank</v>
      </c>
      <c r="Z2585" s="197" t="str">
        <f t="shared" si="426"/>
        <v>Blank</v>
      </c>
      <c r="AA2585" s="223" t="str" cm="1">
        <f t="array" ref="AA2585">_xlfn.IFS(ISTEXT('3 Model Input'!F$70),"Missing",ISTEXT('3 Model Input'!I$70),"Missing",ISNUMBER('3 Model Input'!K$70),'3 Model Input'!K$70*P2585)</f>
        <v>Missing</v>
      </c>
      <c r="AB2585" s="89"/>
      <c r="AC2585" s="227" t="str" cm="1">
        <f t="array" ref="AC2585">IF(D2585=0,"Blank",_xlfn.IFS('3 Model Input'!E$61=1,(V2585*G2585)/T2585,'3 Model Input'!E$61=2,(W2585*G2585)/T2585,'3 Model Input'!E$61=3,(X2585*G2585)/T2585,'3 Model Input'!E$61=4,(Y2585*G2585)/T2585,'3 Model Input'!E$61=5,(Z2585*G2585)/T2585, ISTEXT('3 Model Input'!E$61),"Missing",'3 Model Input'!E$61=6,(AA2585*G2585)/T2585))</f>
        <v>Blank</v>
      </c>
      <c r="AD2585" s="202" t="str">
        <f t="shared" si="427"/>
        <v>Blank</v>
      </c>
      <c r="AE2585" s="202" t="str">
        <f t="shared" si="428"/>
        <v>Blank</v>
      </c>
      <c r="AF2585" s="217" t="str">
        <f t="shared" si="429"/>
        <v>Blank</v>
      </c>
      <c r="AG2585" s="9" t="str" cm="1">
        <f t="array" ref="AG2585">_xlfn.IFS(ISNUMBER(AC2585), "", ISNUMBER(SEARCH("Blank", AC2585)), "", ISERROR(AC2585), "Bad input on tab 3")</f>
        <v/>
      </c>
    </row>
    <row r="2586" spans="2:33" ht="15" customHeight="1" x14ac:dyDescent="0.75">
      <c r="B2586" s="205" t="str">
        <f>'5 Driver Data'!B2586</f>
        <v>2578</v>
      </c>
      <c r="C2586" s="193">
        <f>'5 Driver Data'!C2586</f>
        <v>0</v>
      </c>
      <c r="D2586" s="192">
        <f>'5 Driver Data'!D2586</f>
        <v>0</v>
      </c>
      <c r="E2586" s="191">
        <f>'5 Driver Data'!E2586</f>
        <v>0</v>
      </c>
      <c r="F2586" s="191">
        <f>'5 Driver Data'!F2586</f>
        <v>0</v>
      </c>
      <c r="G2586" s="191">
        <f>'5 Driver Data'!G2586</f>
        <v>0</v>
      </c>
      <c r="H2586" s="191">
        <f>'5 Driver Data'!H2586</f>
        <v>0</v>
      </c>
      <c r="I2586" s="191">
        <f>'5 Driver Data'!I2586</f>
        <v>0</v>
      </c>
      <c r="J2586" s="191">
        <f>'5 Driver Data'!J2586</f>
        <v>0</v>
      </c>
      <c r="K2586" s="206">
        <f>'5 Driver Data'!K2586</f>
        <v>0</v>
      </c>
      <c r="L2586" s="1"/>
      <c r="M2586" s="216" t="str">
        <f>IF(D2586=0,"Blank",'3 Model Input'!E$44*'3 Model Input'!E$45)</f>
        <v>Blank</v>
      </c>
      <c r="N2586" s="197" t="str">
        <f t="shared" si="420"/>
        <v>Blank</v>
      </c>
      <c r="O2586" s="197" t="str">
        <f>IF(D2586=0,"Blank",'3 Model Input'!E$49*(1-'3 Model Input'!E$51))</f>
        <v>Blank</v>
      </c>
      <c r="P2586" s="197" t="str">
        <f t="shared" si="421"/>
        <v>Blank</v>
      </c>
      <c r="Q2586" s="197" t="str">
        <f>IF(D2586=0,"Blank",IF(D2586="BEV",E2586*(1-'3 Model Input'!E$54), E2586))</f>
        <v>Blank</v>
      </c>
      <c r="R2586" s="198" t="str">
        <f>IF(D2586=0,"Blank",IF(D2586="PHEV",F2586/G2586,F2586*(1-'3 Model Input'!E$54)/G2586))</f>
        <v>Blank</v>
      </c>
      <c r="S2586" s="198" t="str">
        <f>IF(D2586=0,"Blank",IF(D2586="PHEV",MIN(M2586,E2586),MIN(M2586,(E2586*(1-'3 Model Input'!E$54)))))</f>
        <v>Blank</v>
      </c>
      <c r="T2586" s="217" t="str">
        <f t="shared" si="422"/>
        <v>Blank</v>
      </c>
      <c r="U2586" s="89"/>
      <c r="V2586" s="216" t="str">
        <f>IF(D2586=0,"Blank",P2586*'3 Model Input'!E$50)</f>
        <v>Blank</v>
      </c>
      <c r="W2586" s="197" t="str">
        <f t="shared" si="423"/>
        <v>Blank</v>
      </c>
      <c r="X2586" s="197" t="str">
        <f t="shared" si="424"/>
        <v>Blank</v>
      </c>
      <c r="Y2586" s="197" t="str">
        <f t="shared" si="425"/>
        <v>Blank</v>
      </c>
      <c r="Z2586" s="197" t="str">
        <f t="shared" si="426"/>
        <v>Blank</v>
      </c>
      <c r="AA2586" s="223" t="str" cm="1">
        <f t="array" ref="AA2586">_xlfn.IFS(ISTEXT('3 Model Input'!F$70),"Missing",ISTEXT('3 Model Input'!I$70),"Missing",ISNUMBER('3 Model Input'!K$70),'3 Model Input'!K$70*P2586)</f>
        <v>Missing</v>
      </c>
      <c r="AB2586" s="89"/>
      <c r="AC2586" s="227" t="str" cm="1">
        <f t="array" ref="AC2586">IF(D2586=0,"Blank",_xlfn.IFS('3 Model Input'!E$61=1,(V2586*G2586)/T2586,'3 Model Input'!E$61=2,(W2586*G2586)/T2586,'3 Model Input'!E$61=3,(X2586*G2586)/T2586,'3 Model Input'!E$61=4,(Y2586*G2586)/T2586,'3 Model Input'!E$61=5,(Z2586*G2586)/T2586, ISTEXT('3 Model Input'!E$61),"Missing",'3 Model Input'!E$61=6,(AA2586*G2586)/T2586))</f>
        <v>Blank</v>
      </c>
      <c r="AD2586" s="202" t="str">
        <f t="shared" si="427"/>
        <v>Blank</v>
      </c>
      <c r="AE2586" s="202" t="str">
        <f t="shared" si="428"/>
        <v>Blank</v>
      </c>
      <c r="AF2586" s="217" t="str">
        <f t="shared" si="429"/>
        <v>Blank</v>
      </c>
      <c r="AG2586" s="9" t="str" cm="1">
        <f t="array" ref="AG2586">_xlfn.IFS(ISNUMBER(AC2586), "", ISNUMBER(SEARCH("Blank", AC2586)), "", ISERROR(AC2586), "Bad input on tab 3")</f>
        <v/>
      </c>
    </row>
    <row r="2587" spans="2:33" ht="15" customHeight="1" x14ac:dyDescent="0.75">
      <c r="B2587" s="205" t="str">
        <f>'5 Driver Data'!B2587</f>
        <v>2579</v>
      </c>
      <c r="C2587" s="193">
        <f>'5 Driver Data'!C2587</f>
        <v>0</v>
      </c>
      <c r="D2587" s="192">
        <f>'5 Driver Data'!D2587</f>
        <v>0</v>
      </c>
      <c r="E2587" s="191">
        <f>'5 Driver Data'!E2587</f>
        <v>0</v>
      </c>
      <c r="F2587" s="191">
        <f>'5 Driver Data'!F2587</f>
        <v>0</v>
      </c>
      <c r="G2587" s="191">
        <f>'5 Driver Data'!G2587</f>
        <v>0</v>
      </c>
      <c r="H2587" s="191">
        <f>'5 Driver Data'!H2587</f>
        <v>0</v>
      </c>
      <c r="I2587" s="191">
        <f>'5 Driver Data'!I2587</f>
        <v>0</v>
      </c>
      <c r="J2587" s="191">
        <f>'5 Driver Data'!J2587</f>
        <v>0</v>
      </c>
      <c r="K2587" s="206">
        <f>'5 Driver Data'!K2587</f>
        <v>0</v>
      </c>
      <c r="L2587" s="1"/>
      <c r="M2587" s="216" t="str">
        <f>IF(D2587=0,"Blank",'3 Model Input'!E$44*'3 Model Input'!E$45)</f>
        <v>Blank</v>
      </c>
      <c r="N2587" s="197" t="str">
        <f t="shared" si="420"/>
        <v>Blank</v>
      </c>
      <c r="O2587" s="197" t="str">
        <f>IF(D2587=0,"Blank",'3 Model Input'!E$49*(1-'3 Model Input'!E$51))</f>
        <v>Blank</v>
      </c>
      <c r="P2587" s="197" t="str">
        <f t="shared" si="421"/>
        <v>Blank</v>
      </c>
      <c r="Q2587" s="197" t="str">
        <f>IF(D2587=0,"Blank",IF(D2587="BEV",E2587*(1-'3 Model Input'!E$54), E2587))</f>
        <v>Blank</v>
      </c>
      <c r="R2587" s="198" t="str">
        <f>IF(D2587=0,"Blank",IF(D2587="PHEV",F2587/G2587,F2587*(1-'3 Model Input'!E$54)/G2587))</f>
        <v>Blank</v>
      </c>
      <c r="S2587" s="198" t="str">
        <f>IF(D2587=0,"Blank",IF(D2587="PHEV",MIN(M2587,E2587),MIN(M2587,(E2587*(1-'3 Model Input'!E$54)))))</f>
        <v>Blank</v>
      </c>
      <c r="T2587" s="217" t="str">
        <f t="shared" si="422"/>
        <v>Blank</v>
      </c>
      <c r="U2587" s="89"/>
      <c r="V2587" s="216" t="str">
        <f>IF(D2587=0,"Blank",P2587*'3 Model Input'!E$50)</f>
        <v>Blank</v>
      </c>
      <c r="W2587" s="197" t="str">
        <f t="shared" si="423"/>
        <v>Blank</v>
      </c>
      <c r="X2587" s="197" t="str">
        <f t="shared" si="424"/>
        <v>Blank</v>
      </c>
      <c r="Y2587" s="197" t="str">
        <f t="shared" si="425"/>
        <v>Blank</v>
      </c>
      <c r="Z2587" s="197" t="str">
        <f t="shared" si="426"/>
        <v>Blank</v>
      </c>
      <c r="AA2587" s="223" t="str" cm="1">
        <f t="array" ref="AA2587">_xlfn.IFS(ISTEXT('3 Model Input'!F$70),"Missing",ISTEXT('3 Model Input'!I$70),"Missing",ISNUMBER('3 Model Input'!K$70),'3 Model Input'!K$70*P2587)</f>
        <v>Missing</v>
      </c>
      <c r="AB2587" s="89"/>
      <c r="AC2587" s="227" t="str" cm="1">
        <f t="array" ref="AC2587">IF(D2587=0,"Blank",_xlfn.IFS('3 Model Input'!E$61=1,(V2587*G2587)/T2587,'3 Model Input'!E$61=2,(W2587*G2587)/T2587,'3 Model Input'!E$61=3,(X2587*G2587)/T2587,'3 Model Input'!E$61=4,(Y2587*G2587)/T2587,'3 Model Input'!E$61=5,(Z2587*G2587)/T2587, ISTEXT('3 Model Input'!E$61),"Missing",'3 Model Input'!E$61=6,(AA2587*G2587)/T2587))</f>
        <v>Blank</v>
      </c>
      <c r="AD2587" s="202" t="str">
        <f t="shared" si="427"/>
        <v>Blank</v>
      </c>
      <c r="AE2587" s="202" t="str">
        <f t="shared" si="428"/>
        <v>Blank</v>
      </c>
      <c r="AF2587" s="217" t="str">
        <f t="shared" si="429"/>
        <v>Blank</v>
      </c>
      <c r="AG2587" s="9" t="str" cm="1">
        <f t="array" ref="AG2587">_xlfn.IFS(ISNUMBER(AC2587), "", ISNUMBER(SEARCH("Blank", AC2587)), "", ISERROR(AC2587), "Bad input on tab 3")</f>
        <v/>
      </c>
    </row>
    <row r="2588" spans="2:33" ht="15" customHeight="1" x14ac:dyDescent="0.75">
      <c r="B2588" s="205" t="str">
        <f>'5 Driver Data'!B2588</f>
        <v>2580</v>
      </c>
      <c r="C2588" s="193">
        <f>'5 Driver Data'!C2588</f>
        <v>0</v>
      </c>
      <c r="D2588" s="192">
        <f>'5 Driver Data'!D2588</f>
        <v>0</v>
      </c>
      <c r="E2588" s="191">
        <f>'5 Driver Data'!E2588</f>
        <v>0</v>
      </c>
      <c r="F2588" s="191">
        <f>'5 Driver Data'!F2588</f>
        <v>0</v>
      </c>
      <c r="G2588" s="191">
        <f>'5 Driver Data'!G2588</f>
        <v>0</v>
      </c>
      <c r="H2588" s="191">
        <f>'5 Driver Data'!H2588</f>
        <v>0</v>
      </c>
      <c r="I2588" s="191">
        <f>'5 Driver Data'!I2588</f>
        <v>0</v>
      </c>
      <c r="J2588" s="191">
        <f>'5 Driver Data'!J2588</f>
        <v>0</v>
      </c>
      <c r="K2588" s="206">
        <f>'5 Driver Data'!K2588</f>
        <v>0</v>
      </c>
      <c r="L2588" s="1"/>
      <c r="M2588" s="216" t="str">
        <f>IF(D2588=0,"Blank",'3 Model Input'!E$44*'3 Model Input'!E$45)</f>
        <v>Blank</v>
      </c>
      <c r="N2588" s="197" t="str">
        <f t="shared" si="420"/>
        <v>Blank</v>
      </c>
      <c r="O2588" s="197" t="str">
        <f>IF(D2588=0,"Blank",'3 Model Input'!E$49*(1-'3 Model Input'!E$51))</f>
        <v>Blank</v>
      </c>
      <c r="P2588" s="197" t="str">
        <f t="shared" si="421"/>
        <v>Blank</v>
      </c>
      <c r="Q2588" s="197" t="str">
        <f>IF(D2588=0,"Blank",IF(D2588="BEV",E2588*(1-'3 Model Input'!E$54), E2588))</f>
        <v>Blank</v>
      </c>
      <c r="R2588" s="198" t="str">
        <f>IF(D2588=0,"Blank",IF(D2588="PHEV",F2588/G2588,F2588*(1-'3 Model Input'!E$54)/G2588))</f>
        <v>Blank</v>
      </c>
      <c r="S2588" s="198" t="str">
        <f>IF(D2588=0,"Blank",IF(D2588="PHEV",MIN(M2588,E2588),MIN(M2588,(E2588*(1-'3 Model Input'!E$54)))))</f>
        <v>Blank</v>
      </c>
      <c r="T2588" s="217" t="str">
        <f t="shared" si="422"/>
        <v>Blank</v>
      </c>
      <c r="U2588" s="89"/>
      <c r="V2588" s="216" t="str">
        <f>IF(D2588=0,"Blank",P2588*'3 Model Input'!E$50)</f>
        <v>Blank</v>
      </c>
      <c r="W2588" s="197" t="str">
        <f t="shared" si="423"/>
        <v>Blank</v>
      </c>
      <c r="X2588" s="197" t="str">
        <f t="shared" si="424"/>
        <v>Blank</v>
      </c>
      <c r="Y2588" s="197" t="str">
        <f t="shared" si="425"/>
        <v>Blank</v>
      </c>
      <c r="Z2588" s="197" t="str">
        <f t="shared" si="426"/>
        <v>Blank</v>
      </c>
      <c r="AA2588" s="223" t="str" cm="1">
        <f t="array" ref="AA2588">_xlfn.IFS(ISTEXT('3 Model Input'!F$70),"Missing",ISTEXT('3 Model Input'!I$70),"Missing",ISNUMBER('3 Model Input'!K$70),'3 Model Input'!K$70*P2588)</f>
        <v>Missing</v>
      </c>
      <c r="AB2588" s="89"/>
      <c r="AC2588" s="227" t="str" cm="1">
        <f t="array" ref="AC2588">IF(D2588=0,"Blank",_xlfn.IFS('3 Model Input'!E$61=1,(V2588*G2588)/T2588,'3 Model Input'!E$61=2,(W2588*G2588)/T2588,'3 Model Input'!E$61=3,(X2588*G2588)/T2588,'3 Model Input'!E$61=4,(Y2588*G2588)/T2588,'3 Model Input'!E$61=5,(Z2588*G2588)/T2588, ISTEXT('3 Model Input'!E$61),"Missing",'3 Model Input'!E$61=6,(AA2588*G2588)/T2588))</f>
        <v>Blank</v>
      </c>
      <c r="AD2588" s="202" t="str">
        <f t="shared" si="427"/>
        <v>Blank</v>
      </c>
      <c r="AE2588" s="202" t="str">
        <f t="shared" si="428"/>
        <v>Blank</v>
      </c>
      <c r="AF2588" s="217" t="str">
        <f t="shared" si="429"/>
        <v>Blank</v>
      </c>
      <c r="AG2588" s="9" t="str" cm="1">
        <f t="array" ref="AG2588">_xlfn.IFS(ISNUMBER(AC2588), "", ISNUMBER(SEARCH("Blank", AC2588)), "", ISERROR(AC2588), "Bad input on tab 3")</f>
        <v/>
      </c>
    </row>
    <row r="2589" spans="2:33" ht="15" customHeight="1" x14ac:dyDescent="0.75">
      <c r="B2589" s="205" t="str">
        <f>'5 Driver Data'!B2589</f>
        <v>2581</v>
      </c>
      <c r="C2589" s="193">
        <f>'5 Driver Data'!C2589</f>
        <v>0</v>
      </c>
      <c r="D2589" s="192">
        <f>'5 Driver Data'!D2589</f>
        <v>0</v>
      </c>
      <c r="E2589" s="191">
        <f>'5 Driver Data'!E2589</f>
        <v>0</v>
      </c>
      <c r="F2589" s="191">
        <f>'5 Driver Data'!F2589</f>
        <v>0</v>
      </c>
      <c r="G2589" s="191">
        <f>'5 Driver Data'!G2589</f>
        <v>0</v>
      </c>
      <c r="H2589" s="191">
        <f>'5 Driver Data'!H2589</f>
        <v>0</v>
      </c>
      <c r="I2589" s="191">
        <f>'5 Driver Data'!I2589</f>
        <v>0</v>
      </c>
      <c r="J2589" s="191">
        <f>'5 Driver Data'!J2589</f>
        <v>0</v>
      </c>
      <c r="K2589" s="206">
        <f>'5 Driver Data'!K2589</f>
        <v>0</v>
      </c>
      <c r="L2589" s="1"/>
      <c r="M2589" s="216" t="str">
        <f>IF(D2589=0,"Blank",'3 Model Input'!E$44*'3 Model Input'!E$45)</f>
        <v>Blank</v>
      </c>
      <c r="N2589" s="197" t="str">
        <f t="shared" si="420"/>
        <v>Blank</v>
      </c>
      <c r="O2589" s="197" t="str">
        <f>IF(D2589=0,"Blank",'3 Model Input'!E$49*(1-'3 Model Input'!E$51))</f>
        <v>Blank</v>
      </c>
      <c r="P2589" s="197" t="str">
        <f t="shared" si="421"/>
        <v>Blank</v>
      </c>
      <c r="Q2589" s="197" t="str">
        <f>IF(D2589=0,"Blank",IF(D2589="BEV",E2589*(1-'3 Model Input'!E$54), E2589))</f>
        <v>Blank</v>
      </c>
      <c r="R2589" s="198" t="str">
        <f>IF(D2589=0,"Blank",IF(D2589="PHEV",F2589/G2589,F2589*(1-'3 Model Input'!E$54)/G2589))</f>
        <v>Blank</v>
      </c>
      <c r="S2589" s="198" t="str">
        <f>IF(D2589=0,"Blank",IF(D2589="PHEV",MIN(M2589,E2589),MIN(M2589,(E2589*(1-'3 Model Input'!E$54)))))</f>
        <v>Blank</v>
      </c>
      <c r="T2589" s="217" t="str">
        <f t="shared" si="422"/>
        <v>Blank</v>
      </c>
      <c r="U2589" s="89"/>
      <c r="V2589" s="216" t="str">
        <f>IF(D2589=0,"Blank",P2589*'3 Model Input'!E$50)</f>
        <v>Blank</v>
      </c>
      <c r="W2589" s="197" t="str">
        <f t="shared" si="423"/>
        <v>Blank</v>
      </c>
      <c r="X2589" s="197" t="str">
        <f t="shared" si="424"/>
        <v>Blank</v>
      </c>
      <c r="Y2589" s="197" t="str">
        <f t="shared" si="425"/>
        <v>Blank</v>
      </c>
      <c r="Z2589" s="197" t="str">
        <f t="shared" si="426"/>
        <v>Blank</v>
      </c>
      <c r="AA2589" s="223" t="str" cm="1">
        <f t="array" ref="AA2589">_xlfn.IFS(ISTEXT('3 Model Input'!F$70),"Missing",ISTEXT('3 Model Input'!I$70),"Missing",ISNUMBER('3 Model Input'!K$70),'3 Model Input'!K$70*P2589)</f>
        <v>Missing</v>
      </c>
      <c r="AB2589" s="89"/>
      <c r="AC2589" s="227" t="str" cm="1">
        <f t="array" ref="AC2589">IF(D2589=0,"Blank",_xlfn.IFS('3 Model Input'!E$61=1,(V2589*G2589)/T2589,'3 Model Input'!E$61=2,(W2589*G2589)/T2589,'3 Model Input'!E$61=3,(X2589*G2589)/T2589,'3 Model Input'!E$61=4,(Y2589*G2589)/T2589,'3 Model Input'!E$61=5,(Z2589*G2589)/T2589, ISTEXT('3 Model Input'!E$61),"Missing",'3 Model Input'!E$61=6,(AA2589*G2589)/T2589))</f>
        <v>Blank</v>
      </c>
      <c r="AD2589" s="202" t="str">
        <f t="shared" si="427"/>
        <v>Blank</v>
      </c>
      <c r="AE2589" s="202" t="str">
        <f t="shared" si="428"/>
        <v>Blank</v>
      </c>
      <c r="AF2589" s="217" t="str">
        <f t="shared" si="429"/>
        <v>Blank</v>
      </c>
      <c r="AG2589" s="9" t="str" cm="1">
        <f t="array" ref="AG2589">_xlfn.IFS(ISNUMBER(AC2589), "", ISNUMBER(SEARCH("Blank", AC2589)), "", ISERROR(AC2589), "Bad input on tab 3")</f>
        <v/>
      </c>
    </row>
    <row r="2590" spans="2:33" ht="15" customHeight="1" x14ac:dyDescent="0.75">
      <c r="B2590" s="205" t="str">
        <f>'5 Driver Data'!B2590</f>
        <v>2582</v>
      </c>
      <c r="C2590" s="193">
        <f>'5 Driver Data'!C2590</f>
        <v>0</v>
      </c>
      <c r="D2590" s="192">
        <f>'5 Driver Data'!D2590</f>
        <v>0</v>
      </c>
      <c r="E2590" s="191">
        <f>'5 Driver Data'!E2590</f>
        <v>0</v>
      </c>
      <c r="F2590" s="191">
        <f>'5 Driver Data'!F2590</f>
        <v>0</v>
      </c>
      <c r="G2590" s="191">
        <f>'5 Driver Data'!G2590</f>
        <v>0</v>
      </c>
      <c r="H2590" s="191">
        <f>'5 Driver Data'!H2590</f>
        <v>0</v>
      </c>
      <c r="I2590" s="191">
        <f>'5 Driver Data'!I2590</f>
        <v>0</v>
      </c>
      <c r="J2590" s="191">
        <f>'5 Driver Data'!J2590</f>
        <v>0</v>
      </c>
      <c r="K2590" s="206">
        <f>'5 Driver Data'!K2590</f>
        <v>0</v>
      </c>
      <c r="L2590" s="1"/>
      <c r="M2590" s="216" t="str">
        <f>IF(D2590=0,"Blank",'3 Model Input'!E$44*'3 Model Input'!E$45)</f>
        <v>Blank</v>
      </c>
      <c r="N2590" s="197" t="str">
        <f t="shared" si="420"/>
        <v>Blank</v>
      </c>
      <c r="O2590" s="197" t="str">
        <f>IF(D2590=0,"Blank",'3 Model Input'!E$49*(1-'3 Model Input'!E$51))</f>
        <v>Blank</v>
      </c>
      <c r="P2590" s="197" t="str">
        <f t="shared" si="421"/>
        <v>Blank</v>
      </c>
      <c r="Q2590" s="197" t="str">
        <f>IF(D2590=0,"Blank",IF(D2590="BEV",E2590*(1-'3 Model Input'!E$54), E2590))</f>
        <v>Blank</v>
      </c>
      <c r="R2590" s="198" t="str">
        <f>IF(D2590=0,"Blank",IF(D2590="PHEV",F2590/G2590,F2590*(1-'3 Model Input'!E$54)/G2590))</f>
        <v>Blank</v>
      </c>
      <c r="S2590" s="198" t="str">
        <f>IF(D2590=0,"Blank",IF(D2590="PHEV",MIN(M2590,E2590),MIN(M2590,(E2590*(1-'3 Model Input'!E$54)))))</f>
        <v>Blank</v>
      </c>
      <c r="T2590" s="217" t="str">
        <f t="shared" si="422"/>
        <v>Blank</v>
      </c>
      <c r="U2590" s="89"/>
      <c r="V2590" s="216" t="str">
        <f>IF(D2590=0,"Blank",P2590*'3 Model Input'!E$50)</f>
        <v>Blank</v>
      </c>
      <c r="W2590" s="197" t="str">
        <f t="shared" si="423"/>
        <v>Blank</v>
      </c>
      <c r="X2590" s="197" t="str">
        <f t="shared" si="424"/>
        <v>Blank</v>
      </c>
      <c r="Y2590" s="197" t="str">
        <f t="shared" si="425"/>
        <v>Blank</v>
      </c>
      <c r="Z2590" s="197" t="str">
        <f t="shared" si="426"/>
        <v>Blank</v>
      </c>
      <c r="AA2590" s="223" t="str" cm="1">
        <f t="array" ref="AA2590">_xlfn.IFS(ISTEXT('3 Model Input'!F$70),"Missing",ISTEXT('3 Model Input'!I$70),"Missing",ISNUMBER('3 Model Input'!K$70),'3 Model Input'!K$70*P2590)</f>
        <v>Missing</v>
      </c>
      <c r="AB2590" s="89"/>
      <c r="AC2590" s="227" t="str" cm="1">
        <f t="array" ref="AC2590">IF(D2590=0,"Blank",_xlfn.IFS('3 Model Input'!E$61=1,(V2590*G2590)/T2590,'3 Model Input'!E$61=2,(W2590*G2590)/T2590,'3 Model Input'!E$61=3,(X2590*G2590)/T2590,'3 Model Input'!E$61=4,(Y2590*G2590)/T2590,'3 Model Input'!E$61=5,(Z2590*G2590)/T2590, ISTEXT('3 Model Input'!E$61),"Missing",'3 Model Input'!E$61=6,(AA2590*G2590)/T2590))</f>
        <v>Blank</v>
      </c>
      <c r="AD2590" s="202" t="str">
        <f t="shared" si="427"/>
        <v>Blank</v>
      </c>
      <c r="AE2590" s="202" t="str">
        <f t="shared" si="428"/>
        <v>Blank</v>
      </c>
      <c r="AF2590" s="217" t="str">
        <f t="shared" si="429"/>
        <v>Blank</v>
      </c>
      <c r="AG2590" s="9" t="str" cm="1">
        <f t="array" ref="AG2590">_xlfn.IFS(ISNUMBER(AC2590), "", ISNUMBER(SEARCH("Blank", AC2590)), "", ISERROR(AC2590), "Bad input on tab 3")</f>
        <v/>
      </c>
    </row>
    <row r="2591" spans="2:33" ht="15" customHeight="1" x14ac:dyDescent="0.75">
      <c r="B2591" s="205" t="str">
        <f>'5 Driver Data'!B2591</f>
        <v>2583</v>
      </c>
      <c r="C2591" s="193">
        <f>'5 Driver Data'!C2591</f>
        <v>0</v>
      </c>
      <c r="D2591" s="192">
        <f>'5 Driver Data'!D2591</f>
        <v>0</v>
      </c>
      <c r="E2591" s="191">
        <f>'5 Driver Data'!E2591</f>
        <v>0</v>
      </c>
      <c r="F2591" s="191">
        <f>'5 Driver Data'!F2591</f>
        <v>0</v>
      </c>
      <c r="G2591" s="191">
        <f>'5 Driver Data'!G2591</f>
        <v>0</v>
      </c>
      <c r="H2591" s="191">
        <f>'5 Driver Data'!H2591</f>
        <v>0</v>
      </c>
      <c r="I2591" s="191">
        <f>'5 Driver Data'!I2591</f>
        <v>0</v>
      </c>
      <c r="J2591" s="191">
        <f>'5 Driver Data'!J2591</f>
        <v>0</v>
      </c>
      <c r="K2591" s="206">
        <f>'5 Driver Data'!K2591</f>
        <v>0</v>
      </c>
      <c r="L2591" s="1"/>
      <c r="M2591" s="216" t="str">
        <f>IF(D2591=0,"Blank",'3 Model Input'!E$44*'3 Model Input'!E$45)</f>
        <v>Blank</v>
      </c>
      <c r="N2591" s="197" t="str">
        <f t="shared" si="420"/>
        <v>Blank</v>
      </c>
      <c r="O2591" s="197" t="str">
        <f>IF(D2591=0,"Blank",'3 Model Input'!E$49*(1-'3 Model Input'!E$51))</f>
        <v>Blank</v>
      </c>
      <c r="P2591" s="197" t="str">
        <f t="shared" si="421"/>
        <v>Blank</v>
      </c>
      <c r="Q2591" s="197" t="str">
        <f>IF(D2591=0,"Blank",IF(D2591="BEV",E2591*(1-'3 Model Input'!E$54), E2591))</f>
        <v>Blank</v>
      </c>
      <c r="R2591" s="198" t="str">
        <f>IF(D2591=0,"Blank",IF(D2591="PHEV",F2591/G2591,F2591*(1-'3 Model Input'!E$54)/G2591))</f>
        <v>Blank</v>
      </c>
      <c r="S2591" s="198" t="str">
        <f>IF(D2591=0,"Blank",IF(D2591="PHEV",MIN(M2591,E2591),MIN(M2591,(E2591*(1-'3 Model Input'!E$54)))))</f>
        <v>Blank</v>
      </c>
      <c r="T2591" s="217" t="str">
        <f t="shared" si="422"/>
        <v>Blank</v>
      </c>
      <c r="U2591" s="89"/>
      <c r="V2591" s="216" t="str">
        <f>IF(D2591=0,"Blank",P2591*'3 Model Input'!E$50)</f>
        <v>Blank</v>
      </c>
      <c r="W2591" s="197" t="str">
        <f t="shared" si="423"/>
        <v>Blank</v>
      </c>
      <c r="X2591" s="197" t="str">
        <f t="shared" si="424"/>
        <v>Blank</v>
      </c>
      <c r="Y2591" s="197" t="str">
        <f t="shared" si="425"/>
        <v>Blank</v>
      </c>
      <c r="Z2591" s="197" t="str">
        <f t="shared" si="426"/>
        <v>Blank</v>
      </c>
      <c r="AA2591" s="223" t="str" cm="1">
        <f t="array" ref="AA2591">_xlfn.IFS(ISTEXT('3 Model Input'!F$70),"Missing",ISTEXT('3 Model Input'!I$70),"Missing",ISNUMBER('3 Model Input'!K$70),'3 Model Input'!K$70*P2591)</f>
        <v>Missing</v>
      </c>
      <c r="AB2591" s="89"/>
      <c r="AC2591" s="227" t="str" cm="1">
        <f t="array" ref="AC2591">IF(D2591=0,"Blank",_xlfn.IFS('3 Model Input'!E$61=1,(V2591*G2591)/T2591,'3 Model Input'!E$61=2,(W2591*G2591)/T2591,'3 Model Input'!E$61=3,(X2591*G2591)/T2591,'3 Model Input'!E$61=4,(Y2591*G2591)/T2591,'3 Model Input'!E$61=5,(Z2591*G2591)/T2591, ISTEXT('3 Model Input'!E$61),"Missing",'3 Model Input'!E$61=6,(AA2591*G2591)/T2591))</f>
        <v>Blank</v>
      </c>
      <c r="AD2591" s="202" t="str">
        <f t="shared" si="427"/>
        <v>Blank</v>
      </c>
      <c r="AE2591" s="202" t="str">
        <f t="shared" si="428"/>
        <v>Blank</v>
      </c>
      <c r="AF2591" s="217" t="str">
        <f t="shared" si="429"/>
        <v>Blank</v>
      </c>
      <c r="AG2591" s="9" t="str" cm="1">
        <f t="array" ref="AG2591">_xlfn.IFS(ISNUMBER(AC2591), "", ISNUMBER(SEARCH("Blank", AC2591)), "", ISERROR(AC2591), "Bad input on tab 3")</f>
        <v/>
      </c>
    </row>
    <row r="2592" spans="2:33" ht="15" customHeight="1" x14ac:dyDescent="0.75">
      <c r="B2592" s="205" t="str">
        <f>'5 Driver Data'!B2592</f>
        <v>2584</v>
      </c>
      <c r="C2592" s="193">
        <f>'5 Driver Data'!C2592</f>
        <v>0</v>
      </c>
      <c r="D2592" s="192">
        <f>'5 Driver Data'!D2592</f>
        <v>0</v>
      </c>
      <c r="E2592" s="191">
        <f>'5 Driver Data'!E2592</f>
        <v>0</v>
      </c>
      <c r="F2592" s="191">
        <f>'5 Driver Data'!F2592</f>
        <v>0</v>
      </c>
      <c r="G2592" s="191">
        <f>'5 Driver Data'!G2592</f>
        <v>0</v>
      </c>
      <c r="H2592" s="191">
        <f>'5 Driver Data'!H2592</f>
        <v>0</v>
      </c>
      <c r="I2592" s="191">
        <f>'5 Driver Data'!I2592</f>
        <v>0</v>
      </c>
      <c r="J2592" s="191">
        <f>'5 Driver Data'!J2592</f>
        <v>0</v>
      </c>
      <c r="K2592" s="206">
        <f>'5 Driver Data'!K2592</f>
        <v>0</v>
      </c>
      <c r="L2592" s="1"/>
      <c r="M2592" s="216" t="str">
        <f>IF(D2592=0,"Blank",'3 Model Input'!E$44*'3 Model Input'!E$45)</f>
        <v>Blank</v>
      </c>
      <c r="N2592" s="197" t="str">
        <f t="shared" si="420"/>
        <v>Blank</v>
      </c>
      <c r="O2592" s="197" t="str">
        <f>IF(D2592=0,"Blank",'3 Model Input'!E$49*(1-'3 Model Input'!E$51))</f>
        <v>Blank</v>
      </c>
      <c r="P2592" s="197" t="str">
        <f t="shared" si="421"/>
        <v>Blank</v>
      </c>
      <c r="Q2592" s="197" t="str">
        <f>IF(D2592=0,"Blank",IF(D2592="BEV",E2592*(1-'3 Model Input'!E$54), E2592))</f>
        <v>Blank</v>
      </c>
      <c r="R2592" s="198" t="str">
        <f>IF(D2592=0,"Blank",IF(D2592="PHEV",F2592/G2592,F2592*(1-'3 Model Input'!E$54)/G2592))</f>
        <v>Blank</v>
      </c>
      <c r="S2592" s="198" t="str">
        <f>IF(D2592=0,"Blank",IF(D2592="PHEV",MIN(M2592,E2592),MIN(M2592,(E2592*(1-'3 Model Input'!E$54)))))</f>
        <v>Blank</v>
      </c>
      <c r="T2592" s="217" t="str">
        <f t="shared" si="422"/>
        <v>Blank</v>
      </c>
      <c r="U2592" s="89"/>
      <c r="V2592" s="216" t="str">
        <f>IF(D2592=0,"Blank",P2592*'3 Model Input'!E$50)</f>
        <v>Blank</v>
      </c>
      <c r="W2592" s="197" t="str">
        <f t="shared" si="423"/>
        <v>Blank</v>
      </c>
      <c r="X2592" s="197" t="str">
        <f t="shared" si="424"/>
        <v>Blank</v>
      </c>
      <c r="Y2592" s="197" t="str">
        <f t="shared" si="425"/>
        <v>Blank</v>
      </c>
      <c r="Z2592" s="197" t="str">
        <f t="shared" si="426"/>
        <v>Blank</v>
      </c>
      <c r="AA2592" s="223" t="str" cm="1">
        <f t="array" ref="AA2592">_xlfn.IFS(ISTEXT('3 Model Input'!F$70),"Missing",ISTEXT('3 Model Input'!I$70),"Missing",ISNUMBER('3 Model Input'!K$70),'3 Model Input'!K$70*P2592)</f>
        <v>Missing</v>
      </c>
      <c r="AB2592" s="89"/>
      <c r="AC2592" s="227" t="str" cm="1">
        <f t="array" ref="AC2592">IF(D2592=0,"Blank",_xlfn.IFS('3 Model Input'!E$61=1,(V2592*G2592)/T2592,'3 Model Input'!E$61=2,(W2592*G2592)/T2592,'3 Model Input'!E$61=3,(X2592*G2592)/T2592,'3 Model Input'!E$61=4,(Y2592*G2592)/T2592,'3 Model Input'!E$61=5,(Z2592*G2592)/T2592, ISTEXT('3 Model Input'!E$61),"Missing",'3 Model Input'!E$61=6,(AA2592*G2592)/T2592))</f>
        <v>Blank</v>
      </c>
      <c r="AD2592" s="202" t="str">
        <f t="shared" si="427"/>
        <v>Blank</v>
      </c>
      <c r="AE2592" s="202" t="str">
        <f t="shared" si="428"/>
        <v>Blank</v>
      </c>
      <c r="AF2592" s="217" t="str">
        <f t="shared" si="429"/>
        <v>Blank</v>
      </c>
      <c r="AG2592" s="9" t="str" cm="1">
        <f t="array" ref="AG2592">_xlfn.IFS(ISNUMBER(AC2592), "", ISNUMBER(SEARCH("Blank", AC2592)), "", ISERROR(AC2592), "Bad input on tab 3")</f>
        <v/>
      </c>
    </row>
    <row r="2593" spans="2:33" ht="15" customHeight="1" x14ac:dyDescent="0.75">
      <c r="B2593" s="205" t="str">
        <f>'5 Driver Data'!B2593</f>
        <v>2585</v>
      </c>
      <c r="C2593" s="193">
        <f>'5 Driver Data'!C2593</f>
        <v>0</v>
      </c>
      <c r="D2593" s="192">
        <f>'5 Driver Data'!D2593</f>
        <v>0</v>
      </c>
      <c r="E2593" s="191">
        <f>'5 Driver Data'!E2593</f>
        <v>0</v>
      </c>
      <c r="F2593" s="191">
        <f>'5 Driver Data'!F2593</f>
        <v>0</v>
      </c>
      <c r="G2593" s="191">
        <f>'5 Driver Data'!G2593</f>
        <v>0</v>
      </c>
      <c r="H2593" s="191">
        <f>'5 Driver Data'!H2593</f>
        <v>0</v>
      </c>
      <c r="I2593" s="191">
        <f>'5 Driver Data'!I2593</f>
        <v>0</v>
      </c>
      <c r="J2593" s="191">
        <f>'5 Driver Data'!J2593</f>
        <v>0</v>
      </c>
      <c r="K2593" s="206">
        <f>'5 Driver Data'!K2593</f>
        <v>0</v>
      </c>
      <c r="L2593" s="1"/>
      <c r="M2593" s="216" t="str">
        <f>IF(D2593=0,"Blank",'3 Model Input'!E$44*'3 Model Input'!E$45)</f>
        <v>Blank</v>
      </c>
      <c r="N2593" s="197" t="str">
        <f t="shared" si="420"/>
        <v>Blank</v>
      </c>
      <c r="O2593" s="197" t="str">
        <f>IF(D2593=0,"Blank",'3 Model Input'!E$49*(1-'3 Model Input'!E$51))</f>
        <v>Blank</v>
      </c>
      <c r="P2593" s="197" t="str">
        <f t="shared" si="421"/>
        <v>Blank</v>
      </c>
      <c r="Q2593" s="197" t="str">
        <f>IF(D2593=0,"Blank",IF(D2593="BEV",E2593*(1-'3 Model Input'!E$54), E2593))</f>
        <v>Blank</v>
      </c>
      <c r="R2593" s="198" t="str">
        <f>IF(D2593=0,"Blank",IF(D2593="PHEV",F2593/G2593,F2593*(1-'3 Model Input'!E$54)/G2593))</f>
        <v>Blank</v>
      </c>
      <c r="S2593" s="198" t="str">
        <f>IF(D2593=0,"Blank",IF(D2593="PHEV",MIN(M2593,E2593),MIN(M2593,(E2593*(1-'3 Model Input'!E$54)))))</f>
        <v>Blank</v>
      </c>
      <c r="T2593" s="217" t="str">
        <f t="shared" si="422"/>
        <v>Blank</v>
      </c>
      <c r="U2593" s="89"/>
      <c r="V2593" s="216" t="str">
        <f>IF(D2593=0,"Blank",P2593*'3 Model Input'!E$50)</f>
        <v>Blank</v>
      </c>
      <c r="W2593" s="197" t="str">
        <f t="shared" si="423"/>
        <v>Blank</v>
      </c>
      <c r="X2593" s="197" t="str">
        <f t="shared" si="424"/>
        <v>Blank</v>
      </c>
      <c r="Y2593" s="197" t="str">
        <f t="shared" si="425"/>
        <v>Blank</v>
      </c>
      <c r="Z2593" s="197" t="str">
        <f t="shared" si="426"/>
        <v>Blank</v>
      </c>
      <c r="AA2593" s="223" t="str" cm="1">
        <f t="array" ref="AA2593">_xlfn.IFS(ISTEXT('3 Model Input'!F$70),"Missing",ISTEXT('3 Model Input'!I$70),"Missing",ISNUMBER('3 Model Input'!K$70),'3 Model Input'!K$70*P2593)</f>
        <v>Missing</v>
      </c>
      <c r="AB2593" s="89"/>
      <c r="AC2593" s="227" t="str" cm="1">
        <f t="array" ref="AC2593">IF(D2593=0,"Blank",_xlfn.IFS('3 Model Input'!E$61=1,(V2593*G2593)/T2593,'3 Model Input'!E$61=2,(W2593*G2593)/T2593,'3 Model Input'!E$61=3,(X2593*G2593)/T2593,'3 Model Input'!E$61=4,(Y2593*G2593)/T2593,'3 Model Input'!E$61=5,(Z2593*G2593)/T2593, ISTEXT('3 Model Input'!E$61),"Missing",'3 Model Input'!E$61=6,(AA2593*G2593)/T2593))</f>
        <v>Blank</v>
      </c>
      <c r="AD2593" s="202" t="str">
        <f t="shared" si="427"/>
        <v>Blank</v>
      </c>
      <c r="AE2593" s="202" t="str">
        <f t="shared" si="428"/>
        <v>Blank</v>
      </c>
      <c r="AF2593" s="217" t="str">
        <f t="shared" si="429"/>
        <v>Blank</v>
      </c>
      <c r="AG2593" s="9" t="str" cm="1">
        <f t="array" ref="AG2593">_xlfn.IFS(ISNUMBER(AC2593), "", ISNUMBER(SEARCH("Blank", AC2593)), "", ISERROR(AC2593), "Bad input on tab 3")</f>
        <v/>
      </c>
    </row>
    <row r="2594" spans="2:33" ht="15" customHeight="1" x14ac:dyDescent="0.75">
      <c r="B2594" s="205" t="str">
        <f>'5 Driver Data'!B2594</f>
        <v>2586</v>
      </c>
      <c r="C2594" s="193">
        <f>'5 Driver Data'!C2594</f>
        <v>0</v>
      </c>
      <c r="D2594" s="192">
        <f>'5 Driver Data'!D2594</f>
        <v>0</v>
      </c>
      <c r="E2594" s="191">
        <f>'5 Driver Data'!E2594</f>
        <v>0</v>
      </c>
      <c r="F2594" s="191">
        <f>'5 Driver Data'!F2594</f>
        <v>0</v>
      </c>
      <c r="G2594" s="191">
        <f>'5 Driver Data'!G2594</f>
        <v>0</v>
      </c>
      <c r="H2594" s="191">
        <f>'5 Driver Data'!H2594</f>
        <v>0</v>
      </c>
      <c r="I2594" s="191">
        <f>'5 Driver Data'!I2594</f>
        <v>0</v>
      </c>
      <c r="J2594" s="191">
        <f>'5 Driver Data'!J2594</f>
        <v>0</v>
      </c>
      <c r="K2594" s="206">
        <f>'5 Driver Data'!K2594</f>
        <v>0</v>
      </c>
      <c r="L2594" s="1"/>
      <c r="M2594" s="216" t="str">
        <f>IF(D2594=0,"Blank",'3 Model Input'!E$44*'3 Model Input'!E$45)</f>
        <v>Blank</v>
      </c>
      <c r="N2594" s="197" t="str">
        <f t="shared" si="420"/>
        <v>Blank</v>
      </c>
      <c r="O2594" s="197" t="str">
        <f>IF(D2594=0,"Blank",'3 Model Input'!E$49*(1-'3 Model Input'!E$51))</f>
        <v>Blank</v>
      </c>
      <c r="P2594" s="197" t="str">
        <f t="shared" si="421"/>
        <v>Blank</v>
      </c>
      <c r="Q2594" s="197" t="str">
        <f>IF(D2594=0,"Blank",IF(D2594="BEV",E2594*(1-'3 Model Input'!E$54), E2594))</f>
        <v>Blank</v>
      </c>
      <c r="R2594" s="198" t="str">
        <f>IF(D2594=0,"Blank",IF(D2594="PHEV",F2594/G2594,F2594*(1-'3 Model Input'!E$54)/G2594))</f>
        <v>Blank</v>
      </c>
      <c r="S2594" s="198" t="str">
        <f>IF(D2594=0,"Blank",IF(D2594="PHEV",MIN(M2594,E2594),MIN(M2594,(E2594*(1-'3 Model Input'!E$54)))))</f>
        <v>Blank</v>
      </c>
      <c r="T2594" s="217" t="str">
        <f t="shared" si="422"/>
        <v>Blank</v>
      </c>
      <c r="U2594" s="89"/>
      <c r="V2594" s="216" t="str">
        <f>IF(D2594=0,"Blank",P2594*'3 Model Input'!E$50)</f>
        <v>Blank</v>
      </c>
      <c r="W2594" s="197" t="str">
        <f t="shared" si="423"/>
        <v>Blank</v>
      </c>
      <c r="X2594" s="197" t="str">
        <f t="shared" si="424"/>
        <v>Blank</v>
      </c>
      <c r="Y2594" s="197" t="str">
        <f t="shared" si="425"/>
        <v>Blank</v>
      </c>
      <c r="Z2594" s="197" t="str">
        <f t="shared" si="426"/>
        <v>Blank</v>
      </c>
      <c r="AA2594" s="223" t="str" cm="1">
        <f t="array" ref="AA2594">_xlfn.IFS(ISTEXT('3 Model Input'!F$70),"Missing",ISTEXT('3 Model Input'!I$70),"Missing",ISNUMBER('3 Model Input'!K$70),'3 Model Input'!K$70*P2594)</f>
        <v>Missing</v>
      </c>
      <c r="AB2594" s="89"/>
      <c r="AC2594" s="227" t="str" cm="1">
        <f t="array" ref="AC2594">IF(D2594=0,"Blank",_xlfn.IFS('3 Model Input'!E$61=1,(V2594*G2594)/T2594,'3 Model Input'!E$61=2,(W2594*G2594)/T2594,'3 Model Input'!E$61=3,(X2594*G2594)/T2594,'3 Model Input'!E$61=4,(Y2594*G2594)/T2594,'3 Model Input'!E$61=5,(Z2594*G2594)/T2594, ISTEXT('3 Model Input'!E$61),"Missing",'3 Model Input'!E$61=6,(AA2594*G2594)/T2594))</f>
        <v>Blank</v>
      </c>
      <c r="AD2594" s="202" t="str">
        <f t="shared" si="427"/>
        <v>Blank</v>
      </c>
      <c r="AE2594" s="202" t="str">
        <f t="shared" si="428"/>
        <v>Blank</v>
      </c>
      <c r="AF2594" s="217" t="str">
        <f t="shared" si="429"/>
        <v>Blank</v>
      </c>
      <c r="AG2594" s="9" t="str" cm="1">
        <f t="array" ref="AG2594">_xlfn.IFS(ISNUMBER(AC2594), "", ISNUMBER(SEARCH("Blank", AC2594)), "", ISERROR(AC2594), "Bad input on tab 3")</f>
        <v/>
      </c>
    </row>
    <row r="2595" spans="2:33" ht="15" customHeight="1" x14ac:dyDescent="0.75">
      <c r="B2595" s="205" t="str">
        <f>'5 Driver Data'!B2595</f>
        <v>2587</v>
      </c>
      <c r="C2595" s="193">
        <f>'5 Driver Data'!C2595</f>
        <v>0</v>
      </c>
      <c r="D2595" s="192">
        <f>'5 Driver Data'!D2595</f>
        <v>0</v>
      </c>
      <c r="E2595" s="191">
        <f>'5 Driver Data'!E2595</f>
        <v>0</v>
      </c>
      <c r="F2595" s="191">
        <f>'5 Driver Data'!F2595</f>
        <v>0</v>
      </c>
      <c r="G2595" s="191">
        <f>'5 Driver Data'!G2595</f>
        <v>0</v>
      </c>
      <c r="H2595" s="191">
        <f>'5 Driver Data'!H2595</f>
        <v>0</v>
      </c>
      <c r="I2595" s="191">
        <f>'5 Driver Data'!I2595</f>
        <v>0</v>
      </c>
      <c r="J2595" s="191">
        <f>'5 Driver Data'!J2595</f>
        <v>0</v>
      </c>
      <c r="K2595" s="206">
        <f>'5 Driver Data'!K2595</f>
        <v>0</v>
      </c>
      <c r="L2595" s="1"/>
      <c r="M2595" s="216" t="str">
        <f>IF(D2595=0,"Blank",'3 Model Input'!E$44*'3 Model Input'!E$45)</f>
        <v>Blank</v>
      </c>
      <c r="N2595" s="197" t="str">
        <f t="shared" si="420"/>
        <v>Blank</v>
      </c>
      <c r="O2595" s="197" t="str">
        <f>IF(D2595=0,"Blank",'3 Model Input'!E$49*(1-'3 Model Input'!E$51))</f>
        <v>Blank</v>
      </c>
      <c r="P2595" s="197" t="str">
        <f t="shared" si="421"/>
        <v>Blank</v>
      </c>
      <c r="Q2595" s="197" t="str">
        <f>IF(D2595=0,"Blank",IF(D2595="BEV",E2595*(1-'3 Model Input'!E$54), E2595))</f>
        <v>Blank</v>
      </c>
      <c r="R2595" s="198" t="str">
        <f>IF(D2595=0,"Blank",IF(D2595="PHEV",F2595/G2595,F2595*(1-'3 Model Input'!E$54)/G2595))</f>
        <v>Blank</v>
      </c>
      <c r="S2595" s="198" t="str">
        <f>IF(D2595=0,"Blank",IF(D2595="PHEV",MIN(M2595,E2595),MIN(M2595,(E2595*(1-'3 Model Input'!E$54)))))</f>
        <v>Blank</v>
      </c>
      <c r="T2595" s="217" t="str">
        <f t="shared" si="422"/>
        <v>Blank</v>
      </c>
      <c r="U2595" s="89"/>
      <c r="V2595" s="216" t="str">
        <f>IF(D2595=0,"Blank",P2595*'3 Model Input'!E$50)</f>
        <v>Blank</v>
      </c>
      <c r="W2595" s="197" t="str">
        <f t="shared" si="423"/>
        <v>Blank</v>
      </c>
      <c r="X2595" s="197" t="str">
        <f t="shared" si="424"/>
        <v>Blank</v>
      </c>
      <c r="Y2595" s="197" t="str">
        <f t="shared" si="425"/>
        <v>Blank</v>
      </c>
      <c r="Z2595" s="197" t="str">
        <f t="shared" si="426"/>
        <v>Blank</v>
      </c>
      <c r="AA2595" s="223" t="str" cm="1">
        <f t="array" ref="AA2595">_xlfn.IFS(ISTEXT('3 Model Input'!F$70),"Missing",ISTEXT('3 Model Input'!I$70),"Missing",ISNUMBER('3 Model Input'!K$70),'3 Model Input'!K$70*P2595)</f>
        <v>Missing</v>
      </c>
      <c r="AB2595" s="89"/>
      <c r="AC2595" s="227" t="str" cm="1">
        <f t="array" ref="AC2595">IF(D2595=0,"Blank",_xlfn.IFS('3 Model Input'!E$61=1,(V2595*G2595)/T2595,'3 Model Input'!E$61=2,(W2595*G2595)/T2595,'3 Model Input'!E$61=3,(X2595*G2595)/T2595,'3 Model Input'!E$61=4,(Y2595*G2595)/T2595,'3 Model Input'!E$61=5,(Z2595*G2595)/T2595, ISTEXT('3 Model Input'!E$61),"Missing",'3 Model Input'!E$61=6,(AA2595*G2595)/T2595))</f>
        <v>Blank</v>
      </c>
      <c r="AD2595" s="202" t="str">
        <f t="shared" si="427"/>
        <v>Blank</v>
      </c>
      <c r="AE2595" s="202" t="str">
        <f t="shared" si="428"/>
        <v>Blank</v>
      </c>
      <c r="AF2595" s="217" t="str">
        <f t="shared" si="429"/>
        <v>Blank</v>
      </c>
      <c r="AG2595" s="9" t="str" cm="1">
        <f t="array" ref="AG2595">_xlfn.IFS(ISNUMBER(AC2595), "", ISNUMBER(SEARCH("Blank", AC2595)), "", ISERROR(AC2595), "Bad input on tab 3")</f>
        <v/>
      </c>
    </row>
    <row r="2596" spans="2:33" ht="15" customHeight="1" x14ac:dyDescent="0.75">
      <c r="B2596" s="205" t="str">
        <f>'5 Driver Data'!B2596</f>
        <v>2588</v>
      </c>
      <c r="C2596" s="193">
        <f>'5 Driver Data'!C2596</f>
        <v>0</v>
      </c>
      <c r="D2596" s="192">
        <f>'5 Driver Data'!D2596</f>
        <v>0</v>
      </c>
      <c r="E2596" s="191">
        <f>'5 Driver Data'!E2596</f>
        <v>0</v>
      </c>
      <c r="F2596" s="191">
        <f>'5 Driver Data'!F2596</f>
        <v>0</v>
      </c>
      <c r="G2596" s="191">
        <f>'5 Driver Data'!G2596</f>
        <v>0</v>
      </c>
      <c r="H2596" s="191">
        <f>'5 Driver Data'!H2596</f>
        <v>0</v>
      </c>
      <c r="I2596" s="191">
        <f>'5 Driver Data'!I2596</f>
        <v>0</v>
      </c>
      <c r="J2596" s="191">
        <f>'5 Driver Data'!J2596</f>
        <v>0</v>
      </c>
      <c r="K2596" s="206">
        <f>'5 Driver Data'!K2596</f>
        <v>0</v>
      </c>
      <c r="L2596" s="1"/>
      <c r="M2596" s="216" t="str">
        <f>IF(D2596=0,"Blank",'3 Model Input'!E$44*'3 Model Input'!E$45)</f>
        <v>Blank</v>
      </c>
      <c r="N2596" s="197" t="str">
        <f t="shared" si="420"/>
        <v>Blank</v>
      </c>
      <c r="O2596" s="197" t="str">
        <f>IF(D2596=0,"Blank",'3 Model Input'!E$49*(1-'3 Model Input'!E$51))</f>
        <v>Blank</v>
      </c>
      <c r="P2596" s="197" t="str">
        <f t="shared" si="421"/>
        <v>Blank</v>
      </c>
      <c r="Q2596" s="197" t="str">
        <f>IF(D2596=0,"Blank",IF(D2596="BEV",E2596*(1-'3 Model Input'!E$54), E2596))</f>
        <v>Blank</v>
      </c>
      <c r="R2596" s="198" t="str">
        <f>IF(D2596=0,"Blank",IF(D2596="PHEV",F2596/G2596,F2596*(1-'3 Model Input'!E$54)/G2596))</f>
        <v>Blank</v>
      </c>
      <c r="S2596" s="198" t="str">
        <f>IF(D2596=0,"Blank",IF(D2596="PHEV",MIN(M2596,E2596),MIN(M2596,(E2596*(1-'3 Model Input'!E$54)))))</f>
        <v>Blank</v>
      </c>
      <c r="T2596" s="217" t="str">
        <f t="shared" si="422"/>
        <v>Blank</v>
      </c>
      <c r="U2596" s="89"/>
      <c r="V2596" s="216" t="str">
        <f>IF(D2596=0,"Blank",P2596*'3 Model Input'!E$50)</f>
        <v>Blank</v>
      </c>
      <c r="W2596" s="197" t="str">
        <f t="shared" si="423"/>
        <v>Blank</v>
      </c>
      <c r="X2596" s="197" t="str">
        <f t="shared" si="424"/>
        <v>Blank</v>
      </c>
      <c r="Y2596" s="197" t="str">
        <f t="shared" si="425"/>
        <v>Blank</v>
      </c>
      <c r="Z2596" s="197" t="str">
        <f t="shared" si="426"/>
        <v>Blank</v>
      </c>
      <c r="AA2596" s="223" t="str" cm="1">
        <f t="array" ref="AA2596">_xlfn.IFS(ISTEXT('3 Model Input'!F$70),"Missing",ISTEXT('3 Model Input'!I$70),"Missing",ISNUMBER('3 Model Input'!K$70),'3 Model Input'!K$70*P2596)</f>
        <v>Missing</v>
      </c>
      <c r="AB2596" s="89"/>
      <c r="AC2596" s="227" t="str" cm="1">
        <f t="array" ref="AC2596">IF(D2596=0,"Blank",_xlfn.IFS('3 Model Input'!E$61=1,(V2596*G2596)/T2596,'3 Model Input'!E$61=2,(W2596*G2596)/T2596,'3 Model Input'!E$61=3,(X2596*G2596)/T2596,'3 Model Input'!E$61=4,(Y2596*G2596)/T2596,'3 Model Input'!E$61=5,(Z2596*G2596)/T2596, ISTEXT('3 Model Input'!E$61),"Missing",'3 Model Input'!E$61=6,(AA2596*G2596)/T2596))</f>
        <v>Blank</v>
      </c>
      <c r="AD2596" s="202" t="str">
        <f t="shared" si="427"/>
        <v>Blank</v>
      </c>
      <c r="AE2596" s="202" t="str">
        <f t="shared" si="428"/>
        <v>Blank</v>
      </c>
      <c r="AF2596" s="217" t="str">
        <f t="shared" si="429"/>
        <v>Blank</v>
      </c>
      <c r="AG2596" s="9" t="str" cm="1">
        <f t="array" ref="AG2596">_xlfn.IFS(ISNUMBER(AC2596), "", ISNUMBER(SEARCH("Blank", AC2596)), "", ISERROR(AC2596), "Bad input on tab 3")</f>
        <v/>
      </c>
    </row>
    <row r="2597" spans="2:33" ht="15" customHeight="1" x14ac:dyDescent="0.75">
      <c r="B2597" s="205" t="str">
        <f>'5 Driver Data'!B2597</f>
        <v>2589</v>
      </c>
      <c r="C2597" s="193">
        <f>'5 Driver Data'!C2597</f>
        <v>0</v>
      </c>
      <c r="D2597" s="192">
        <f>'5 Driver Data'!D2597</f>
        <v>0</v>
      </c>
      <c r="E2597" s="191">
        <f>'5 Driver Data'!E2597</f>
        <v>0</v>
      </c>
      <c r="F2597" s="191">
        <f>'5 Driver Data'!F2597</f>
        <v>0</v>
      </c>
      <c r="G2597" s="191">
        <f>'5 Driver Data'!G2597</f>
        <v>0</v>
      </c>
      <c r="H2597" s="191">
        <f>'5 Driver Data'!H2597</f>
        <v>0</v>
      </c>
      <c r="I2597" s="191">
        <f>'5 Driver Data'!I2597</f>
        <v>0</v>
      </c>
      <c r="J2597" s="191">
        <f>'5 Driver Data'!J2597</f>
        <v>0</v>
      </c>
      <c r="K2597" s="206">
        <f>'5 Driver Data'!K2597</f>
        <v>0</v>
      </c>
      <c r="L2597" s="1"/>
      <c r="M2597" s="216" t="str">
        <f>IF(D2597=0,"Blank",'3 Model Input'!E$44*'3 Model Input'!E$45)</f>
        <v>Blank</v>
      </c>
      <c r="N2597" s="197" t="str">
        <f t="shared" si="420"/>
        <v>Blank</v>
      </c>
      <c r="O2597" s="197" t="str">
        <f>IF(D2597=0,"Blank",'3 Model Input'!E$49*(1-'3 Model Input'!E$51))</f>
        <v>Blank</v>
      </c>
      <c r="P2597" s="197" t="str">
        <f t="shared" si="421"/>
        <v>Blank</v>
      </c>
      <c r="Q2597" s="197" t="str">
        <f>IF(D2597=0,"Blank",IF(D2597="BEV",E2597*(1-'3 Model Input'!E$54), E2597))</f>
        <v>Blank</v>
      </c>
      <c r="R2597" s="198" t="str">
        <f>IF(D2597=0,"Blank",IF(D2597="PHEV",F2597/G2597,F2597*(1-'3 Model Input'!E$54)/G2597))</f>
        <v>Blank</v>
      </c>
      <c r="S2597" s="198" t="str">
        <f>IF(D2597=0,"Blank",IF(D2597="PHEV",MIN(M2597,E2597),MIN(M2597,(E2597*(1-'3 Model Input'!E$54)))))</f>
        <v>Blank</v>
      </c>
      <c r="T2597" s="217" t="str">
        <f t="shared" si="422"/>
        <v>Blank</v>
      </c>
      <c r="U2597" s="89"/>
      <c r="V2597" s="216" t="str">
        <f>IF(D2597=0,"Blank",P2597*'3 Model Input'!E$50)</f>
        <v>Blank</v>
      </c>
      <c r="W2597" s="197" t="str">
        <f t="shared" si="423"/>
        <v>Blank</v>
      </c>
      <c r="X2597" s="197" t="str">
        <f t="shared" si="424"/>
        <v>Blank</v>
      </c>
      <c r="Y2597" s="197" t="str">
        <f t="shared" si="425"/>
        <v>Blank</v>
      </c>
      <c r="Z2597" s="197" t="str">
        <f t="shared" si="426"/>
        <v>Blank</v>
      </c>
      <c r="AA2597" s="223" t="str" cm="1">
        <f t="array" ref="AA2597">_xlfn.IFS(ISTEXT('3 Model Input'!F$70),"Missing",ISTEXT('3 Model Input'!I$70),"Missing",ISNUMBER('3 Model Input'!K$70),'3 Model Input'!K$70*P2597)</f>
        <v>Missing</v>
      </c>
      <c r="AB2597" s="89"/>
      <c r="AC2597" s="227" t="str" cm="1">
        <f t="array" ref="AC2597">IF(D2597=0,"Blank",_xlfn.IFS('3 Model Input'!E$61=1,(V2597*G2597)/T2597,'3 Model Input'!E$61=2,(W2597*G2597)/T2597,'3 Model Input'!E$61=3,(X2597*G2597)/T2597,'3 Model Input'!E$61=4,(Y2597*G2597)/T2597,'3 Model Input'!E$61=5,(Z2597*G2597)/T2597, ISTEXT('3 Model Input'!E$61),"Missing",'3 Model Input'!E$61=6,(AA2597*G2597)/T2597))</f>
        <v>Blank</v>
      </c>
      <c r="AD2597" s="202" t="str">
        <f t="shared" si="427"/>
        <v>Blank</v>
      </c>
      <c r="AE2597" s="202" t="str">
        <f t="shared" si="428"/>
        <v>Blank</v>
      </c>
      <c r="AF2597" s="217" t="str">
        <f t="shared" si="429"/>
        <v>Blank</v>
      </c>
      <c r="AG2597" s="9" t="str" cm="1">
        <f t="array" ref="AG2597">_xlfn.IFS(ISNUMBER(AC2597), "", ISNUMBER(SEARCH("Blank", AC2597)), "", ISERROR(AC2597), "Bad input on tab 3")</f>
        <v/>
      </c>
    </row>
    <row r="2598" spans="2:33" ht="15" customHeight="1" x14ac:dyDescent="0.75">
      <c r="B2598" s="205" t="str">
        <f>'5 Driver Data'!B2598</f>
        <v>2590</v>
      </c>
      <c r="C2598" s="193">
        <f>'5 Driver Data'!C2598</f>
        <v>0</v>
      </c>
      <c r="D2598" s="192">
        <f>'5 Driver Data'!D2598</f>
        <v>0</v>
      </c>
      <c r="E2598" s="191">
        <f>'5 Driver Data'!E2598</f>
        <v>0</v>
      </c>
      <c r="F2598" s="191">
        <f>'5 Driver Data'!F2598</f>
        <v>0</v>
      </c>
      <c r="G2598" s="191">
        <f>'5 Driver Data'!G2598</f>
        <v>0</v>
      </c>
      <c r="H2598" s="191">
        <f>'5 Driver Data'!H2598</f>
        <v>0</v>
      </c>
      <c r="I2598" s="191">
        <f>'5 Driver Data'!I2598</f>
        <v>0</v>
      </c>
      <c r="J2598" s="191">
        <f>'5 Driver Data'!J2598</f>
        <v>0</v>
      </c>
      <c r="K2598" s="206">
        <f>'5 Driver Data'!K2598</f>
        <v>0</v>
      </c>
      <c r="L2598" s="1"/>
      <c r="M2598" s="216" t="str">
        <f>IF(D2598=0,"Blank",'3 Model Input'!E$44*'3 Model Input'!E$45)</f>
        <v>Blank</v>
      </c>
      <c r="N2598" s="197" t="str">
        <f t="shared" si="420"/>
        <v>Blank</v>
      </c>
      <c r="O2598" s="197" t="str">
        <f>IF(D2598=0,"Blank",'3 Model Input'!E$49*(1-'3 Model Input'!E$51))</f>
        <v>Blank</v>
      </c>
      <c r="P2598" s="197" t="str">
        <f t="shared" si="421"/>
        <v>Blank</v>
      </c>
      <c r="Q2598" s="197" t="str">
        <f>IF(D2598=0,"Blank",IF(D2598="BEV",E2598*(1-'3 Model Input'!E$54), E2598))</f>
        <v>Blank</v>
      </c>
      <c r="R2598" s="198" t="str">
        <f>IF(D2598=0,"Blank",IF(D2598="PHEV",F2598/G2598,F2598*(1-'3 Model Input'!E$54)/G2598))</f>
        <v>Blank</v>
      </c>
      <c r="S2598" s="198" t="str">
        <f>IF(D2598=0,"Blank",IF(D2598="PHEV",MIN(M2598,E2598),MIN(M2598,(E2598*(1-'3 Model Input'!E$54)))))</f>
        <v>Blank</v>
      </c>
      <c r="T2598" s="217" t="str">
        <f t="shared" si="422"/>
        <v>Blank</v>
      </c>
      <c r="U2598" s="89"/>
      <c r="V2598" s="216" t="str">
        <f>IF(D2598=0,"Blank",P2598*'3 Model Input'!E$50)</f>
        <v>Blank</v>
      </c>
      <c r="W2598" s="197" t="str">
        <f t="shared" si="423"/>
        <v>Blank</v>
      </c>
      <c r="X2598" s="197" t="str">
        <f t="shared" si="424"/>
        <v>Blank</v>
      </c>
      <c r="Y2598" s="197" t="str">
        <f t="shared" si="425"/>
        <v>Blank</v>
      </c>
      <c r="Z2598" s="197" t="str">
        <f t="shared" si="426"/>
        <v>Blank</v>
      </c>
      <c r="AA2598" s="223" t="str" cm="1">
        <f t="array" ref="AA2598">_xlfn.IFS(ISTEXT('3 Model Input'!F$70),"Missing",ISTEXT('3 Model Input'!I$70),"Missing",ISNUMBER('3 Model Input'!K$70),'3 Model Input'!K$70*P2598)</f>
        <v>Missing</v>
      </c>
      <c r="AB2598" s="89"/>
      <c r="AC2598" s="227" t="str" cm="1">
        <f t="array" ref="AC2598">IF(D2598=0,"Blank",_xlfn.IFS('3 Model Input'!E$61=1,(V2598*G2598)/T2598,'3 Model Input'!E$61=2,(W2598*G2598)/T2598,'3 Model Input'!E$61=3,(X2598*G2598)/T2598,'3 Model Input'!E$61=4,(Y2598*G2598)/T2598,'3 Model Input'!E$61=5,(Z2598*G2598)/T2598, ISTEXT('3 Model Input'!E$61),"Missing",'3 Model Input'!E$61=6,(AA2598*G2598)/T2598))</f>
        <v>Blank</v>
      </c>
      <c r="AD2598" s="202" t="str">
        <f t="shared" si="427"/>
        <v>Blank</v>
      </c>
      <c r="AE2598" s="202" t="str">
        <f t="shared" si="428"/>
        <v>Blank</v>
      </c>
      <c r="AF2598" s="217" t="str">
        <f t="shared" si="429"/>
        <v>Blank</v>
      </c>
      <c r="AG2598" s="9" t="str" cm="1">
        <f t="array" ref="AG2598">_xlfn.IFS(ISNUMBER(AC2598), "", ISNUMBER(SEARCH("Blank", AC2598)), "", ISERROR(AC2598), "Bad input on tab 3")</f>
        <v/>
      </c>
    </row>
    <row r="2599" spans="2:33" ht="15" customHeight="1" x14ac:dyDescent="0.75">
      <c r="B2599" s="205" t="str">
        <f>'5 Driver Data'!B2599</f>
        <v>2591</v>
      </c>
      <c r="C2599" s="193">
        <f>'5 Driver Data'!C2599</f>
        <v>0</v>
      </c>
      <c r="D2599" s="192">
        <f>'5 Driver Data'!D2599</f>
        <v>0</v>
      </c>
      <c r="E2599" s="191">
        <f>'5 Driver Data'!E2599</f>
        <v>0</v>
      </c>
      <c r="F2599" s="191">
        <f>'5 Driver Data'!F2599</f>
        <v>0</v>
      </c>
      <c r="G2599" s="191">
        <f>'5 Driver Data'!G2599</f>
        <v>0</v>
      </c>
      <c r="H2599" s="191">
        <f>'5 Driver Data'!H2599</f>
        <v>0</v>
      </c>
      <c r="I2599" s="191">
        <f>'5 Driver Data'!I2599</f>
        <v>0</v>
      </c>
      <c r="J2599" s="191">
        <f>'5 Driver Data'!J2599</f>
        <v>0</v>
      </c>
      <c r="K2599" s="206">
        <f>'5 Driver Data'!K2599</f>
        <v>0</v>
      </c>
      <c r="L2599" s="1"/>
      <c r="M2599" s="216" t="str">
        <f>IF(D2599=0,"Blank",'3 Model Input'!E$44*'3 Model Input'!E$45)</f>
        <v>Blank</v>
      </c>
      <c r="N2599" s="197" t="str">
        <f t="shared" si="420"/>
        <v>Blank</v>
      </c>
      <c r="O2599" s="197" t="str">
        <f>IF(D2599=0,"Blank",'3 Model Input'!E$49*(1-'3 Model Input'!E$51))</f>
        <v>Blank</v>
      </c>
      <c r="P2599" s="197" t="str">
        <f t="shared" si="421"/>
        <v>Blank</v>
      </c>
      <c r="Q2599" s="197" t="str">
        <f>IF(D2599=0,"Blank",IF(D2599="BEV",E2599*(1-'3 Model Input'!E$54), E2599))</f>
        <v>Blank</v>
      </c>
      <c r="R2599" s="198" t="str">
        <f>IF(D2599=0,"Blank",IF(D2599="PHEV",F2599/G2599,F2599*(1-'3 Model Input'!E$54)/G2599))</f>
        <v>Blank</v>
      </c>
      <c r="S2599" s="198" t="str">
        <f>IF(D2599=0,"Blank",IF(D2599="PHEV",MIN(M2599,E2599),MIN(M2599,(E2599*(1-'3 Model Input'!E$54)))))</f>
        <v>Blank</v>
      </c>
      <c r="T2599" s="217" t="str">
        <f t="shared" si="422"/>
        <v>Blank</v>
      </c>
      <c r="U2599" s="89"/>
      <c r="V2599" s="216" t="str">
        <f>IF(D2599=0,"Blank",P2599*'3 Model Input'!E$50)</f>
        <v>Blank</v>
      </c>
      <c r="W2599" s="197" t="str">
        <f t="shared" si="423"/>
        <v>Blank</v>
      </c>
      <c r="X2599" s="197" t="str">
        <f t="shared" si="424"/>
        <v>Blank</v>
      </c>
      <c r="Y2599" s="197" t="str">
        <f t="shared" si="425"/>
        <v>Blank</v>
      </c>
      <c r="Z2599" s="197" t="str">
        <f t="shared" si="426"/>
        <v>Blank</v>
      </c>
      <c r="AA2599" s="223" t="str" cm="1">
        <f t="array" ref="AA2599">_xlfn.IFS(ISTEXT('3 Model Input'!F$70),"Missing",ISTEXT('3 Model Input'!I$70),"Missing",ISNUMBER('3 Model Input'!K$70),'3 Model Input'!K$70*P2599)</f>
        <v>Missing</v>
      </c>
      <c r="AB2599" s="89"/>
      <c r="AC2599" s="227" t="str" cm="1">
        <f t="array" ref="AC2599">IF(D2599=0,"Blank",_xlfn.IFS('3 Model Input'!E$61=1,(V2599*G2599)/T2599,'3 Model Input'!E$61=2,(W2599*G2599)/T2599,'3 Model Input'!E$61=3,(X2599*G2599)/T2599,'3 Model Input'!E$61=4,(Y2599*G2599)/T2599,'3 Model Input'!E$61=5,(Z2599*G2599)/T2599, ISTEXT('3 Model Input'!E$61),"Missing",'3 Model Input'!E$61=6,(AA2599*G2599)/T2599))</f>
        <v>Blank</v>
      </c>
      <c r="AD2599" s="202" t="str">
        <f t="shared" si="427"/>
        <v>Blank</v>
      </c>
      <c r="AE2599" s="202" t="str">
        <f t="shared" si="428"/>
        <v>Blank</v>
      </c>
      <c r="AF2599" s="217" t="str">
        <f t="shared" si="429"/>
        <v>Blank</v>
      </c>
      <c r="AG2599" s="9" t="str" cm="1">
        <f t="array" ref="AG2599">_xlfn.IFS(ISNUMBER(AC2599), "", ISNUMBER(SEARCH("Blank", AC2599)), "", ISERROR(AC2599), "Bad input on tab 3")</f>
        <v/>
      </c>
    </row>
    <row r="2600" spans="2:33" ht="15" customHeight="1" x14ac:dyDescent="0.75">
      <c r="B2600" s="205" t="str">
        <f>'5 Driver Data'!B2600</f>
        <v>2592</v>
      </c>
      <c r="C2600" s="193">
        <f>'5 Driver Data'!C2600</f>
        <v>0</v>
      </c>
      <c r="D2600" s="192">
        <f>'5 Driver Data'!D2600</f>
        <v>0</v>
      </c>
      <c r="E2600" s="191">
        <f>'5 Driver Data'!E2600</f>
        <v>0</v>
      </c>
      <c r="F2600" s="191">
        <f>'5 Driver Data'!F2600</f>
        <v>0</v>
      </c>
      <c r="G2600" s="191">
        <f>'5 Driver Data'!G2600</f>
        <v>0</v>
      </c>
      <c r="H2600" s="191">
        <f>'5 Driver Data'!H2600</f>
        <v>0</v>
      </c>
      <c r="I2600" s="191">
        <f>'5 Driver Data'!I2600</f>
        <v>0</v>
      </c>
      <c r="J2600" s="191">
        <f>'5 Driver Data'!J2600</f>
        <v>0</v>
      </c>
      <c r="K2600" s="206">
        <f>'5 Driver Data'!K2600</f>
        <v>0</v>
      </c>
      <c r="L2600" s="1"/>
      <c r="M2600" s="216" t="str">
        <f>IF(D2600=0,"Blank",'3 Model Input'!E$44*'3 Model Input'!E$45)</f>
        <v>Blank</v>
      </c>
      <c r="N2600" s="197" t="str">
        <f t="shared" si="420"/>
        <v>Blank</v>
      </c>
      <c r="O2600" s="197" t="str">
        <f>IF(D2600=0,"Blank",'3 Model Input'!E$49*(1-'3 Model Input'!E$51))</f>
        <v>Blank</v>
      </c>
      <c r="P2600" s="197" t="str">
        <f t="shared" si="421"/>
        <v>Blank</v>
      </c>
      <c r="Q2600" s="197" t="str">
        <f>IF(D2600=0,"Blank",IF(D2600="BEV",E2600*(1-'3 Model Input'!E$54), E2600))</f>
        <v>Blank</v>
      </c>
      <c r="R2600" s="198" t="str">
        <f>IF(D2600=0,"Blank",IF(D2600="PHEV",F2600/G2600,F2600*(1-'3 Model Input'!E$54)/G2600))</f>
        <v>Blank</v>
      </c>
      <c r="S2600" s="198" t="str">
        <f>IF(D2600=0,"Blank",IF(D2600="PHEV",MIN(M2600,E2600),MIN(M2600,(E2600*(1-'3 Model Input'!E$54)))))</f>
        <v>Blank</v>
      </c>
      <c r="T2600" s="217" t="str">
        <f t="shared" si="422"/>
        <v>Blank</v>
      </c>
      <c r="U2600" s="89"/>
      <c r="V2600" s="216" t="str">
        <f>IF(D2600=0,"Blank",P2600*'3 Model Input'!E$50)</f>
        <v>Blank</v>
      </c>
      <c r="W2600" s="197" t="str">
        <f t="shared" si="423"/>
        <v>Blank</v>
      </c>
      <c r="X2600" s="197" t="str">
        <f t="shared" si="424"/>
        <v>Blank</v>
      </c>
      <c r="Y2600" s="197" t="str">
        <f t="shared" si="425"/>
        <v>Blank</v>
      </c>
      <c r="Z2600" s="197" t="str">
        <f t="shared" si="426"/>
        <v>Blank</v>
      </c>
      <c r="AA2600" s="223" t="str" cm="1">
        <f t="array" ref="AA2600">_xlfn.IFS(ISTEXT('3 Model Input'!F$70),"Missing",ISTEXT('3 Model Input'!I$70),"Missing",ISNUMBER('3 Model Input'!K$70),'3 Model Input'!K$70*P2600)</f>
        <v>Missing</v>
      </c>
      <c r="AB2600" s="89"/>
      <c r="AC2600" s="227" t="str" cm="1">
        <f t="array" ref="AC2600">IF(D2600=0,"Blank",_xlfn.IFS('3 Model Input'!E$61=1,(V2600*G2600)/T2600,'3 Model Input'!E$61=2,(W2600*G2600)/T2600,'3 Model Input'!E$61=3,(X2600*G2600)/T2600,'3 Model Input'!E$61=4,(Y2600*G2600)/T2600,'3 Model Input'!E$61=5,(Z2600*G2600)/T2600, ISTEXT('3 Model Input'!E$61),"Missing",'3 Model Input'!E$61=6,(AA2600*G2600)/T2600))</f>
        <v>Blank</v>
      </c>
      <c r="AD2600" s="202" t="str">
        <f t="shared" si="427"/>
        <v>Blank</v>
      </c>
      <c r="AE2600" s="202" t="str">
        <f t="shared" si="428"/>
        <v>Blank</v>
      </c>
      <c r="AF2600" s="217" t="str">
        <f t="shared" si="429"/>
        <v>Blank</v>
      </c>
      <c r="AG2600" s="9" t="str" cm="1">
        <f t="array" ref="AG2600">_xlfn.IFS(ISNUMBER(AC2600), "", ISNUMBER(SEARCH("Blank", AC2600)), "", ISERROR(AC2600), "Bad input on tab 3")</f>
        <v/>
      </c>
    </row>
    <row r="2601" spans="2:33" ht="15" customHeight="1" x14ac:dyDescent="0.75">
      <c r="B2601" s="205" t="str">
        <f>'5 Driver Data'!B2601</f>
        <v>2593</v>
      </c>
      <c r="C2601" s="193">
        <f>'5 Driver Data'!C2601</f>
        <v>0</v>
      </c>
      <c r="D2601" s="192">
        <f>'5 Driver Data'!D2601</f>
        <v>0</v>
      </c>
      <c r="E2601" s="191">
        <f>'5 Driver Data'!E2601</f>
        <v>0</v>
      </c>
      <c r="F2601" s="191">
        <f>'5 Driver Data'!F2601</f>
        <v>0</v>
      </c>
      <c r="G2601" s="191">
        <f>'5 Driver Data'!G2601</f>
        <v>0</v>
      </c>
      <c r="H2601" s="191">
        <f>'5 Driver Data'!H2601</f>
        <v>0</v>
      </c>
      <c r="I2601" s="191">
        <f>'5 Driver Data'!I2601</f>
        <v>0</v>
      </c>
      <c r="J2601" s="191">
        <f>'5 Driver Data'!J2601</f>
        <v>0</v>
      </c>
      <c r="K2601" s="206">
        <f>'5 Driver Data'!K2601</f>
        <v>0</v>
      </c>
      <c r="L2601" s="1"/>
      <c r="M2601" s="216" t="str">
        <f>IF(D2601=0,"Blank",'3 Model Input'!E$44*'3 Model Input'!E$45)</f>
        <v>Blank</v>
      </c>
      <c r="N2601" s="197" t="str">
        <f t="shared" si="420"/>
        <v>Blank</v>
      </c>
      <c r="O2601" s="197" t="str">
        <f>IF(D2601=0,"Blank",'3 Model Input'!E$49*(1-'3 Model Input'!E$51))</f>
        <v>Blank</v>
      </c>
      <c r="P2601" s="197" t="str">
        <f t="shared" si="421"/>
        <v>Blank</v>
      </c>
      <c r="Q2601" s="197" t="str">
        <f>IF(D2601=0,"Blank",IF(D2601="BEV",E2601*(1-'3 Model Input'!E$54), E2601))</f>
        <v>Blank</v>
      </c>
      <c r="R2601" s="198" t="str">
        <f>IF(D2601=0,"Blank",IF(D2601="PHEV",F2601/G2601,F2601*(1-'3 Model Input'!E$54)/G2601))</f>
        <v>Blank</v>
      </c>
      <c r="S2601" s="198" t="str">
        <f>IF(D2601=0,"Blank",IF(D2601="PHEV",MIN(M2601,E2601),MIN(M2601,(E2601*(1-'3 Model Input'!E$54)))))</f>
        <v>Blank</v>
      </c>
      <c r="T2601" s="217" t="str">
        <f t="shared" si="422"/>
        <v>Blank</v>
      </c>
      <c r="U2601" s="89"/>
      <c r="V2601" s="216" t="str">
        <f>IF(D2601=0,"Blank",P2601*'3 Model Input'!E$50)</f>
        <v>Blank</v>
      </c>
      <c r="W2601" s="197" t="str">
        <f t="shared" si="423"/>
        <v>Blank</v>
      </c>
      <c r="X2601" s="197" t="str">
        <f t="shared" si="424"/>
        <v>Blank</v>
      </c>
      <c r="Y2601" s="197" t="str">
        <f t="shared" si="425"/>
        <v>Blank</v>
      </c>
      <c r="Z2601" s="197" t="str">
        <f t="shared" si="426"/>
        <v>Blank</v>
      </c>
      <c r="AA2601" s="223" t="str" cm="1">
        <f t="array" ref="AA2601">_xlfn.IFS(ISTEXT('3 Model Input'!F$70),"Missing",ISTEXT('3 Model Input'!I$70),"Missing",ISNUMBER('3 Model Input'!K$70),'3 Model Input'!K$70*P2601)</f>
        <v>Missing</v>
      </c>
      <c r="AB2601" s="89"/>
      <c r="AC2601" s="227" t="str" cm="1">
        <f t="array" ref="AC2601">IF(D2601=0,"Blank",_xlfn.IFS('3 Model Input'!E$61=1,(V2601*G2601)/T2601,'3 Model Input'!E$61=2,(W2601*G2601)/T2601,'3 Model Input'!E$61=3,(X2601*G2601)/T2601,'3 Model Input'!E$61=4,(Y2601*G2601)/T2601,'3 Model Input'!E$61=5,(Z2601*G2601)/T2601, ISTEXT('3 Model Input'!E$61),"Missing",'3 Model Input'!E$61=6,(AA2601*G2601)/T2601))</f>
        <v>Blank</v>
      </c>
      <c r="AD2601" s="202" t="str">
        <f t="shared" si="427"/>
        <v>Blank</v>
      </c>
      <c r="AE2601" s="202" t="str">
        <f t="shared" si="428"/>
        <v>Blank</v>
      </c>
      <c r="AF2601" s="217" t="str">
        <f t="shared" si="429"/>
        <v>Blank</v>
      </c>
      <c r="AG2601" s="9" t="str" cm="1">
        <f t="array" ref="AG2601">_xlfn.IFS(ISNUMBER(AC2601), "", ISNUMBER(SEARCH("Blank", AC2601)), "", ISERROR(AC2601), "Bad input on tab 3")</f>
        <v/>
      </c>
    </row>
    <row r="2602" spans="2:33" ht="15" customHeight="1" x14ac:dyDescent="0.75">
      <c r="B2602" s="205" t="str">
        <f>'5 Driver Data'!B2602</f>
        <v>2594</v>
      </c>
      <c r="C2602" s="193">
        <f>'5 Driver Data'!C2602</f>
        <v>0</v>
      </c>
      <c r="D2602" s="192">
        <f>'5 Driver Data'!D2602</f>
        <v>0</v>
      </c>
      <c r="E2602" s="191">
        <f>'5 Driver Data'!E2602</f>
        <v>0</v>
      </c>
      <c r="F2602" s="191">
        <f>'5 Driver Data'!F2602</f>
        <v>0</v>
      </c>
      <c r="G2602" s="191">
        <f>'5 Driver Data'!G2602</f>
        <v>0</v>
      </c>
      <c r="H2602" s="191">
        <f>'5 Driver Data'!H2602</f>
        <v>0</v>
      </c>
      <c r="I2602" s="191">
        <f>'5 Driver Data'!I2602</f>
        <v>0</v>
      </c>
      <c r="J2602" s="191">
        <f>'5 Driver Data'!J2602</f>
        <v>0</v>
      </c>
      <c r="K2602" s="206">
        <f>'5 Driver Data'!K2602</f>
        <v>0</v>
      </c>
      <c r="L2602" s="1"/>
      <c r="M2602" s="216" t="str">
        <f>IF(D2602=0,"Blank",'3 Model Input'!E$44*'3 Model Input'!E$45)</f>
        <v>Blank</v>
      </c>
      <c r="N2602" s="197" t="str">
        <f t="shared" si="420"/>
        <v>Blank</v>
      </c>
      <c r="O2602" s="197" t="str">
        <f>IF(D2602=0,"Blank",'3 Model Input'!E$49*(1-'3 Model Input'!E$51))</f>
        <v>Blank</v>
      </c>
      <c r="P2602" s="197" t="str">
        <f t="shared" si="421"/>
        <v>Blank</v>
      </c>
      <c r="Q2602" s="197" t="str">
        <f>IF(D2602=0,"Blank",IF(D2602="BEV",E2602*(1-'3 Model Input'!E$54), E2602))</f>
        <v>Blank</v>
      </c>
      <c r="R2602" s="198" t="str">
        <f>IF(D2602=0,"Blank",IF(D2602="PHEV",F2602/G2602,F2602*(1-'3 Model Input'!E$54)/G2602))</f>
        <v>Blank</v>
      </c>
      <c r="S2602" s="198" t="str">
        <f>IF(D2602=0,"Blank",IF(D2602="PHEV",MIN(M2602,E2602),MIN(M2602,(E2602*(1-'3 Model Input'!E$54)))))</f>
        <v>Blank</v>
      </c>
      <c r="T2602" s="217" t="str">
        <f t="shared" si="422"/>
        <v>Blank</v>
      </c>
      <c r="U2602" s="89"/>
      <c r="V2602" s="216" t="str">
        <f>IF(D2602=0,"Blank",P2602*'3 Model Input'!E$50)</f>
        <v>Blank</v>
      </c>
      <c r="W2602" s="197" t="str">
        <f t="shared" si="423"/>
        <v>Blank</v>
      </c>
      <c r="X2602" s="197" t="str">
        <f t="shared" si="424"/>
        <v>Blank</v>
      </c>
      <c r="Y2602" s="197" t="str">
        <f t="shared" si="425"/>
        <v>Blank</v>
      </c>
      <c r="Z2602" s="197" t="str">
        <f t="shared" si="426"/>
        <v>Blank</v>
      </c>
      <c r="AA2602" s="223" t="str" cm="1">
        <f t="array" ref="AA2602">_xlfn.IFS(ISTEXT('3 Model Input'!F$70),"Missing",ISTEXT('3 Model Input'!I$70),"Missing",ISNUMBER('3 Model Input'!K$70),'3 Model Input'!K$70*P2602)</f>
        <v>Missing</v>
      </c>
      <c r="AB2602" s="89"/>
      <c r="AC2602" s="227" t="str" cm="1">
        <f t="array" ref="AC2602">IF(D2602=0,"Blank",_xlfn.IFS('3 Model Input'!E$61=1,(V2602*G2602)/T2602,'3 Model Input'!E$61=2,(W2602*G2602)/T2602,'3 Model Input'!E$61=3,(X2602*G2602)/T2602,'3 Model Input'!E$61=4,(Y2602*G2602)/T2602,'3 Model Input'!E$61=5,(Z2602*G2602)/T2602, ISTEXT('3 Model Input'!E$61),"Missing",'3 Model Input'!E$61=6,(AA2602*G2602)/T2602))</f>
        <v>Blank</v>
      </c>
      <c r="AD2602" s="202" t="str">
        <f t="shared" si="427"/>
        <v>Blank</v>
      </c>
      <c r="AE2602" s="202" t="str">
        <f t="shared" si="428"/>
        <v>Blank</v>
      </c>
      <c r="AF2602" s="217" t="str">
        <f t="shared" si="429"/>
        <v>Blank</v>
      </c>
      <c r="AG2602" s="9" t="str" cm="1">
        <f t="array" ref="AG2602">_xlfn.IFS(ISNUMBER(AC2602), "", ISNUMBER(SEARCH("Blank", AC2602)), "", ISERROR(AC2602), "Bad input on tab 3")</f>
        <v/>
      </c>
    </row>
    <row r="2603" spans="2:33" ht="15" customHeight="1" x14ac:dyDescent="0.75">
      <c r="B2603" s="205" t="str">
        <f>'5 Driver Data'!B2603</f>
        <v>2595</v>
      </c>
      <c r="C2603" s="193">
        <f>'5 Driver Data'!C2603</f>
        <v>0</v>
      </c>
      <c r="D2603" s="192">
        <f>'5 Driver Data'!D2603</f>
        <v>0</v>
      </c>
      <c r="E2603" s="191">
        <f>'5 Driver Data'!E2603</f>
        <v>0</v>
      </c>
      <c r="F2603" s="191">
        <f>'5 Driver Data'!F2603</f>
        <v>0</v>
      </c>
      <c r="G2603" s="191">
        <f>'5 Driver Data'!G2603</f>
        <v>0</v>
      </c>
      <c r="H2603" s="191">
        <f>'5 Driver Data'!H2603</f>
        <v>0</v>
      </c>
      <c r="I2603" s="191">
        <f>'5 Driver Data'!I2603</f>
        <v>0</v>
      </c>
      <c r="J2603" s="191">
        <f>'5 Driver Data'!J2603</f>
        <v>0</v>
      </c>
      <c r="K2603" s="206">
        <f>'5 Driver Data'!K2603</f>
        <v>0</v>
      </c>
      <c r="L2603" s="1"/>
      <c r="M2603" s="216" t="str">
        <f>IF(D2603=0,"Blank",'3 Model Input'!E$44*'3 Model Input'!E$45)</f>
        <v>Blank</v>
      </c>
      <c r="N2603" s="197" t="str">
        <f t="shared" si="420"/>
        <v>Blank</v>
      </c>
      <c r="O2603" s="197" t="str">
        <f>IF(D2603=0,"Blank",'3 Model Input'!E$49*(1-'3 Model Input'!E$51))</f>
        <v>Blank</v>
      </c>
      <c r="P2603" s="197" t="str">
        <f t="shared" si="421"/>
        <v>Blank</v>
      </c>
      <c r="Q2603" s="197" t="str">
        <f>IF(D2603=0,"Blank",IF(D2603="BEV",E2603*(1-'3 Model Input'!E$54), E2603))</f>
        <v>Blank</v>
      </c>
      <c r="R2603" s="198" t="str">
        <f>IF(D2603=0,"Blank",IF(D2603="PHEV",F2603/G2603,F2603*(1-'3 Model Input'!E$54)/G2603))</f>
        <v>Blank</v>
      </c>
      <c r="S2603" s="198" t="str">
        <f>IF(D2603=0,"Blank",IF(D2603="PHEV",MIN(M2603,E2603),MIN(M2603,(E2603*(1-'3 Model Input'!E$54)))))</f>
        <v>Blank</v>
      </c>
      <c r="T2603" s="217" t="str">
        <f t="shared" si="422"/>
        <v>Blank</v>
      </c>
      <c r="U2603" s="89"/>
      <c r="V2603" s="216" t="str">
        <f>IF(D2603=0,"Blank",P2603*'3 Model Input'!E$50)</f>
        <v>Blank</v>
      </c>
      <c r="W2603" s="197" t="str">
        <f t="shared" si="423"/>
        <v>Blank</v>
      </c>
      <c r="X2603" s="197" t="str">
        <f t="shared" si="424"/>
        <v>Blank</v>
      </c>
      <c r="Y2603" s="197" t="str">
        <f t="shared" si="425"/>
        <v>Blank</v>
      </c>
      <c r="Z2603" s="197" t="str">
        <f t="shared" si="426"/>
        <v>Blank</v>
      </c>
      <c r="AA2603" s="223" t="str" cm="1">
        <f t="array" ref="AA2603">_xlfn.IFS(ISTEXT('3 Model Input'!F$70),"Missing",ISTEXT('3 Model Input'!I$70),"Missing",ISNUMBER('3 Model Input'!K$70),'3 Model Input'!K$70*P2603)</f>
        <v>Missing</v>
      </c>
      <c r="AB2603" s="89"/>
      <c r="AC2603" s="227" t="str" cm="1">
        <f t="array" ref="AC2603">IF(D2603=0,"Blank",_xlfn.IFS('3 Model Input'!E$61=1,(V2603*G2603)/T2603,'3 Model Input'!E$61=2,(W2603*G2603)/T2603,'3 Model Input'!E$61=3,(X2603*G2603)/T2603,'3 Model Input'!E$61=4,(Y2603*G2603)/T2603,'3 Model Input'!E$61=5,(Z2603*G2603)/T2603, ISTEXT('3 Model Input'!E$61),"Missing",'3 Model Input'!E$61=6,(AA2603*G2603)/T2603))</f>
        <v>Blank</v>
      </c>
      <c r="AD2603" s="202" t="str">
        <f t="shared" si="427"/>
        <v>Blank</v>
      </c>
      <c r="AE2603" s="202" t="str">
        <f t="shared" si="428"/>
        <v>Blank</v>
      </c>
      <c r="AF2603" s="217" t="str">
        <f t="shared" si="429"/>
        <v>Blank</v>
      </c>
      <c r="AG2603" s="9" t="str" cm="1">
        <f t="array" ref="AG2603">_xlfn.IFS(ISNUMBER(AC2603), "", ISNUMBER(SEARCH("Blank", AC2603)), "", ISERROR(AC2603), "Bad input on tab 3")</f>
        <v/>
      </c>
    </row>
    <row r="2604" spans="2:33" ht="15" customHeight="1" x14ac:dyDescent="0.75">
      <c r="B2604" s="205" t="str">
        <f>'5 Driver Data'!B2604</f>
        <v>2596</v>
      </c>
      <c r="C2604" s="193">
        <f>'5 Driver Data'!C2604</f>
        <v>0</v>
      </c>
      <c r="D2604" s="192">
        <f>'5 Driver Data'!D2604</f>
        <v>0</v>
      </c>
      <c r="E2604" s="191">
        <f>'5 Driver Data'!E2604</f>
        <v>0</v>
      </c>
      <c r="F2604" s="191">
        <f>'5 Driver Data'!F2604</f>
        <v>0</v>
      </c>
      <c r="G2604" s="191">
        <f>'5 Driver Data'!G2604</f>
        <v>0</v>
      </c>
      <c r="H2604" s="191">
        <f>'5 Driver Data'!H2604</f>
        <v>0</v>
      </c>
      <c r="I2604" s="191">
        <f>'5 Driver Data'!I2604</f>
        <v>0</v>
      </c>
      <c r="J2604" s="191">
        <f>'5 Driver Data'!J2604</f>
        <v>0</v>
      </c>
      <c r="K2604" s="206">
        <f>'5 Driver Data'!K2604</f>
        <v>0</v>
      </c>
      <c r="L2604" s="1"/>
      <c r="M2604" s="216" t="str">
        <f>IF(D2604=0,"Blank",'3 Model Input'!E$44*'3 Model Input'!E$45)</f>
        <v>Blank</v>
      </c>
      <c r="N2604" s="197" t="str">
        <f t="shared" si="420"/>
        <v>Blank</v>
      </c>
      <c r="O2604" s="197" t="str">
        <f>IF(D2604=0,"Blank",'3 Model Input'!E$49*(1-'3 Model Input'!E$51))</f>
        <v>Blank</v>
      </c>
      <c r="P2604" s="197" t="str">
        <f t="shared" si="421"/>
        <v>Blank</v>
      </c>
      <c r="Q2604" s="197" t="str">
        <f>IF(D2604=0,"Blank",IF(D2604="BEV",E2604*(1-'3 Model Input'!E$54), E2604))</f>
        <v>Blank</v>
      </c>
      <c r="R2604" s="198" t="str">
        <f>IF(D2604=0,"Blank",IF(D2604="PHEV",F2604/G2604,F2604*(1-'3 Model Input'!E$54)/G2604))</f>
        <v>Blank</v>
      </c>
      <c r="S2604" s="198" t="str">
        <f>IF(D2604=0,"Blank",IF(D2604="PHEV",MIN(M2604,E2604),MIN(M2604,(E2604*(1-'3 Model Input'!E$54)))))</f>
        <v>Blank</v>
      </c>
      <c r="T2604" s="217" t="str">
        <f t="shared" si="422"/>
        <v>Blank</v>
      </c>
      <c r="U2604" s="89"/>
      <c r="V2604" s="216" t="str">
        <f>IF(D2604=0,"Blank",P2604*'3 Model Input'!E$50)</f>
        <v>Blank</v>
      </c>
      <c r="W2604" s="197" t="str">
        <f t="shared" si="423"/>
        <v>Blank</v>
      </c>
      <c r="X2604" s="197" t="str">
        <f t="shared" si="424"/>
        <v>Blank</v>
      </c>
      <c r="Y2604" s="197" t="str">
        <f t="shared" si="425"/>
        <v>Blank</v>
      </c>
      <c r="Z2604" s="197" t="str">
        <f t="shared" si="426"/>
        <v>Blank</v>
      </c>
      <c r="AA2604" s="223" t="str" cm="1">
        <f t="array" ref="AA2604">_xlfn.IFS(ISTEXT('3 Model Input'!F$70),"Missing",ISTEXT('3 Model Input'!I$70),"Missing",ISNUMBER('3 Model Input'!K$70),'3 Model Input'!K$70*P2604)</f>
        <v>Missing</v>
      </c>
      <c r="AB2604" s="89"/>
      <c r="AC2604" s="227" t="str" cm="1">
        <f t="array" ref="AC2604">IF(D2604=0,"Blank",_xlfn.IFS('3 Model Input'!E$61=1,(V2604*G2604)/T2604,'3 Model Input'!E$61=2,(W2604*G2604)/T2604,'3 Model Input'!E$61=3,(X2604*G2604)/T2604,'3 Model Input'!E$61=4,(Y2604*G2604)/T2604,'3 Model Input'!E$61=5,(Z2604*G2604)/T2604, ISTEXT('3 Model Input'!E$61),"Missing",'3 Model Input'!E$61=6,(AA2604*G2604)/T2604))</f>
        <v>Blank</v>
      </c>
      <c r="AD2604" s="202" t="str">
        <f t="shared" si="427"/>
        <v>Blank</v>
      </c>
      <c r="AE2604" s="202" t="str">
        <f t="shared" si="428"/>
        <v>Blank</v>
      </c>
      <c r="AF2604" s="217" t="str">
        <f t="shared" si="429"/>
        <v>Blank</v>
      </c>
      <c r="AG2604" s="9" t="str" cm="1">
        <f t="array" ref="AG2604">_xlfn.IFS(ISNUMBER(AC2604), "", ISNUMBER(SEARCH("Blank", AC2604)), "", ISERROR(AC2604), "Bad input on tab 3")</f>
        <v/>
      </c>
    </row>
    <row r="2605" spans="2:33" ht="15" customHeight="1" x14ac:dyDescent="0.75">
      <c r="B2605" s="205" t="str">
        <f>'5 Driver Data'!B2605</f>
        <v>2597</v>
      </c>
      <c r="C2605" s="193">
        <f>'5 Driver Data'!C2605</f>
        <v>0</v>
      </c>
      <c r="D2605" s="192">
        <f>'5 Driver Data'!D2605</f>
        <v>0</v>
      </c>
      <c r="E2605" s="191">
        <f>'5 Driver Data'!E2605</f>
        <v>0</v>
      </c>
      <c r="F2605" s="191">
        <f>'5 Driver Data'!F2605</f>
        <v>0</v>
      </c>
      <c r="G2605" s="191">
        <f>'5 Driver Data'!G2605</f>
        <v>0</v>
      </c>
      <c r="H2605" s="191">
        <f>'5 Driver Data'!H2605</f>
        <v>0</v>
      </c>
      <c r="I2605" s="191">
        <f>'5 Driver Data'!I2605</f>
        <v>0</v>
      </c>
      <c r="J2605" s="191">
        <f>'5 Driver Data'!J2605</f>
        <v>0</v>
      </c>
      <c r="K2605" s="206">
        <f>'5 Driver Data'!K2605</f>
        <v>0</v>
      </c>
      <c r="L2605" s="1"/>
      <c r="M2605" s="216" t="str">
        <f>IF(D2605=0,"Blank",'3 Model Input'!E$44*'3 Model Input'!E$45)</f>
        <v>Blank</v>
      </c>
      <c r="N2605" s="197" t="str">
        <f t="shared" si="420"/>
        <v>Blank</v>
      </c>
      <c r="O2605" s="197" t="str">
        <f>IF(D2605=0,"Blank",'3 Model Input'!E$49*(1-'3 Model Input'!E$51))</f>
        <v>Blank</v>
      </c>
      <c r="P2605" s="197" t="str">
        <f t="shared" si="421"/>
        <v>Blank</v>
      </c>
      <c r="Q2605" s="197" t="str">
        <f>IF(D2605=0,"Blank",IF(D2605="BEV",E2605*(1-'3 Model Input'!E$54), E2605))</f>
        <v>Blank</v>
      </c>
      <c r="R2605" s="198" t="str">
        <f>IF(D2605=0,"Blank",IF(D2605="PHEV",F2605/G2605,F2605*(1-'3 Model Input'!E$54)/G2605))</f>
        <v>Blank</v>
      </c>
      <c r="S2605" s="198" t="str">
        <f>IF(D2605=0,"Blank",IF(D2605="PHEV",MIN(M2605,E2605),MIN(M2605,(E2605*(1-'3 Model Input'!E$54)))))</f>
        <v>Blank</v>
      </c>
      <c r="T2605" s="217" t="str">
        <f t="shared" si="422"/>
        <v>Blank</v>
      </c>
      <c r="U2605" s="89"/>
      <c r="V2605" s="216" t="str">
        <f>IF(D2605=0,"Blank",P2605*'3 Model Input'!E$50)</f>
        <v>Blank</v>
      </c>
      <c r="W2605" s="197" t="str">
        <f t="shared" si="423"/>
        <v>Blank</v>
      </c>
      <c r="X2605" s="197" t="str">
        <f t="shared" si="424"/>
        <v>Blank</v>
      </c>
      <c r="Y2605" s="197" t="str">
        <f t="shared" si="425"/>
        <v>Blank</v>
      </c>
      <c r="Z2605" s="197" t="str">
        <f t="shared" si="426"/>
        <v>Blank</v>
      </c>
      <c r="AA2605" s="223" t="str" cm="1">
        <f t="array" ref="AA2605">_xlfn.IFS(ISTEXT('3 Model Input'!F$70),"Missing",ISTEXT('3 Model Input'!I$70),"Missing",ISNUMBER('3 Model Input'!K$70),'3 Model Input'!K$70*P2605)</f>
        <v>Missing</v>
      </c>
      <c r="AB2605" s="89"/>
      <c r="AC2605" s="227" t="str" cm="1">
        <f t="array" ref="AC2605">IF(D2605=0,"Blank",_xlfn.IFS('3 Model Input'!E$61=1,(V2605*G2605)/T2605,'3 Model Input'!E$61=2,(W2605*G2605)/T2605,'3 Model Input'!E$61=3,(X2605*G2605)/T2605,'3 Model Input'!E$61=4,(Y2605*G2605)/T2605,'3 Model Input'!E$61=5,(Z2605*G2605)/T2605, ISTEXT('3 Model Input'!E$61),"Missing",'3 Model Input'!E$61=6,(AA2605*G2605)/T2605))</f>
        <v>Blank</v>
      </c>
      <c r="AD2605" s="202" t="str">
        <f t="shared" si="427"/>
        <v>Blank</v>
      </c>
      <c r="AE2605" s="202" t="str">
        <f t="shared" si="428"/>
        <v>Blank</v>
      </c>
      <c r="AF2605" s="217" t="str">
        <f t="shared" si="429"/>
        <v>Blank</v>
      </c>
      <c r="AG2605" s="9" t="str" cm="1">
        <f t="array" ref="AG2605">_xlfn.IFS(ISNUMBER(AC2605), "", ISNUMBER(SEARCH("Blank", AC2605)), "", ISERROR(AC2605), "Bad input on tab 3")</f>
        <v/>
      </c>
    </row>
    <row r="2606" spans="2:33" ht="15" customHeight="1" x14ac:dyDescent="0.75">
      <c r="B2606" s="205" t="str">
        <f>'5 Driver Data'!B2606</f>
        <v>2598</v>
      </c>
      <c r="C2606" s="193">
        <f>'5 Driver Data'!C2606</f>
        <v>0</v>
      </c>
      <c r="D2606" s="192">
        <f>'5 Driver Data'!D2606</f>
        <v>0</v>
      </c>
      <c r="E2606" s="191">
        <f>'5 Driver Data'!E2606</f>
        <v>0</v>
      </c>
      <c r="F2606" s="191">
        <f>'5 Driver Data'!F2606</f>
        <v>0</v>
      </c>
      <c r="G2606" s="191">
        <f>'5 Driver Data'!G2606</f>
        <v>0</v>
      </c>
      <c r="H2606" s="191">
        <f>'5 Driver Data'!H2606</f>
        <v>0</v>
      </c>
      <c r="I2606" s="191">
        <f>'5 Driver Data'!I2606</f>
        <v>0</v>
      </c>
      <c r="J2606" s="191">
        <f>'5 Driver Data'!J2606</f>
        <v>0</v>
      </c>
      <c r="K2606" s="206">
        <f>'5 Driver Data'!K2606</f>
        <v>0</v>
      </c>
      <c r="L2606" s="1"/>
      <c r="M2606" s="216" t="str">
        <f>IF(D2606=0,"Blank",'3 Model Input'!E$44*'3 Model Input'!E$45)</f>
        <v>Blank</v>
      </c>
      <c r="N2606" s="197" t="str">
        <f t="shared" ref="N2606:N2669" si="430">IF(D2606=0,"Blank",H2606*I2606*52)</f>
        <v>Blank</v>
      </c>
      <c r="O2606" s="197" t="str">
        <f>IF(D2606=0,"Blank",'3 Model Input'!E$49*(1-'3 Model Input'!E$51))</f>
        <v>Blank</v>
      </c>
      <c r="P2606" s="197" t="str">
        <f t="shared" ref="P2606:P2669" si="431">IF(D2606=0,"Blank",SUM(N2606:O2606))</f>
        <v>Blank</v>
      </c>
      <c r="Q2606" s="197" t="str">
        <f>IF(D2606=0,"Blank",IF(D2606="BEV",E2606*(1-'3 Model Input'!E$54), E2606))</f>
        <v>Blank</v>
      </c>
      <c r="R2606" s="198" t="str">
        <f>IF(D2606=0,"Blank",IF(D2606="PHEV",F2606/G2606,F2606*(1-'3 Model Input'!E$54)/G2606))</f>
        <v>Blank</v>
      </c>
      <c r="S2606" s="198" t="str">
        <f>IF(D2606=0,"Blank",IF(D2606="PHEV",MIN(M2606,E2606),MIN(M2606,(E2606*(1-'3 Model Input'!E$54)))))</f>
        <v>Blank</v>
      </c>
      <c r="T2606" s="217" t="str">
        <f t="shared" ref="T2606:T2669" si="432">IF(D2606=0,"Blank",MIN(R2606,(S2606/E2606*F2606)))</f>
        <v>Blank</v>
      </c>
      <c r="U2606" s="89"/>
      <c r="V2606" s="216" t="str">
        <f>IF(D2606=0,"Blank",P2606*'3 Model Input'!E$50)</f>
        <v>Blank</v>
      </c>
      <c r="W2606" s="197" t="str">
        <f t="shared" ref="W2606:W2669" si="433">IF(D2606=0,"Blank",V2606*(1-J2606))</f>
        <v>Blank</v>
      </c>
      <c r="X2606" s="197" t="str">
        <f t="shared" ref="X2606:X2669" si="434">P2606</f>
        <v>Blank</v>
      </c>
      <c r="Y2606" s="197" t="str">
        <f t="shared" ref="Y2606:Y2669" si="435">IF(D2606=0,"Blank",P2606*(1-J2606))</f>
        <v>Blank</v>
      </c>
      <c r="Z2606" s="197" t="str">
        <f t="shared" ref="Z2606:Z2669" si="436">IF(D2606=0,"Blank",N2606*K2606)</f>
        <v>Blank</v>
      </c>
      <c r="AA2606" s="223" t="str" cm="1">
        <f t="array" ref="AA2606">_xlfn.IFS(ISTEXT('3 Model Input'!F$70),"Missing",ISTEXT('3 Model Input'!I$70),"Missing",ISNUMBER('3 Model Input'!K$70),'3 Model Input'!K$70*P2606)</f>
        <v>Missing</v>
      </c>
      <c r="AB2606" s="89"/>
      <c r="AC2606" s="227" t="str" cm="1">
        <f t="array" ref="AC2606">IF(D2606=0,"Blank",_xlfn.IFS('3 Model Input'!E$61=1,(V2606*G2606)/T2606,'3 Model Input'!E$61=2,(W2606*G2606)/T2606,'3 Model Input'!E$61=3,(X2606*G2606)/T2606,'3 Model Input'!E$61=4,(Y2606*G2606)/T2606,'3 Model Input'!E$61=5,(Z2606*G2606)/T2606, ISTEXT('3 Model Input'!E$61),"Missing",'3 Model Input'!E$61=6,(AA2606*G2606)/T2606))</f>
        <v>Blank</v>
      </c>
      <c r="AD2606" s="202" t="str">
        <f t="shared" ref="AD2606:AD2669" si="437">IF(D2606=0,"Blank",MIN(SUM(AC2606/52/H2606),1))</f>
        <v>Blank</v>
      </c>
      <c r="AE2606" s="202" t="str">
        <f t="shared" ref="AE2606:AE2669" si="438">IF(D2606=0,"Blank",AD2606*H2606)</f>
        <v>Blank</v>
      </c>
      <c r="AF2606" s="217" t="str">
        <f t="shared" ref="AF2606:AF2669" si="439">IF(D2606=0,"Blank",AC2606*S2606)</f>
        <v>Blank</v>
      </c>
      <c r="AG2606" s="9" t="str" cm="1">
        <f t="array" ref="AG2606">_xlfn.IFS(ISNUMBER(AC2606), "", ISNUMBER(SEARCH("Blank", AC2606)), "", ISERROR(AC2606), "Bad input on tab 3")</f>
        <v/>
      </c>
    </row>
    <row r="2607" spans="2:33" ht="15" customHeight="1" x14ac:dyDescent="0.75">
      <c r="B2607" s="205" t="str">
        <f>'5 Driver Data'!B2607</f>
        <v>2599</v>
      </c>
      <c r="C2607" s="193">
        <f>'5 Driver Data'!C2607</f>
        <v>0</v>
      </c>
      <c r="D2607" s="192">
        <f>'5 Driver Data'!D2607</f>
        <v>0</v>
      </c>
      <c r="E2607" s="191">
        <f>'5 Driver Data'!E2607</f>
        <v>0</v>
      </c>
      <c r="F2607" s="191">
        <f>'5 Driver Data'!F2607</f>
        <v>0</v>
      </c>
      <c r="G2607" s="191">
        <f>'5 Driver Data'!G2607</f>
        <v>0</v>
      </c>
      <c r="H2607" s="191">
        <f>'5 Driver Data'!H2607</f>
        <v>0</v>
      </c>
      <c r="I2607" s="191">
        <f>'5 Driver Data'!I2607</f>
        <v>0</v>
      </c>
      <c r="J2607" s="191">
        <f>'5 Driver Data'!J2607</f>
        <v>0</v>
      </c>
      <c r="K2607" s="206">
        <f>'5 Driver Data'!K2607</f>
        <v>0</v>
      </c>
      <c r="L2607" s="1"/>
      <c r="M2607" s="216" t="str">
        <f>IF(D2607=0,"Blank",'3 Model Input'!E$44*'3 Model Input'!E$45)</f>
        <v>Blank</v>
      </c>
      <c r="N2607" s="197" t="str">
        <f t="shared" si="430"/>
        <v>Blank</v>
      </c>
      <c r="O2607" s="197" t="str">
        <f>IF(D2607=0,"Blank",'3 Model Input'!E$49*(1-'3 Model Input'!E$51))</f>
        <v>Blank</v>
      </c>
      <c r="P2607" s="197" t="str">
        <f t="shared" si="431"/>
        <v>Blank</v>
      </c>
      <c r="Q2607" s="197" t="str">
        <f>IF(D2607=0,"Blank",IF(D2607="BEV",E2607*(1-'3 Model Input'!E$54), E2607))</f>
        <v>Blank</v>
      </c>
      <c r="R2607" s="198" t="str">
        <f>IF(D2607=0,"Blank",IF(D2607="PHEV",F2607/G2607,F2607*(1-'3 Model Input'!E$54)/G2607))</f>
        <v>Blank</v>
      </c>
      <c r="S2607" s="198" t="str">
        <f>IF(D2607=0,"Blank",IF(D2607="PHEV",MIN(M2607,E2607),MIN(M2607,(E2607*(1-'3 Model Input'!E$54)))))</f>
        <v>Blank</v>
      </c>
      <c r="T2607" s="217" t="str">
        <f t="shared" si="432"/>
        <v>Blank</v>
      </c>
      <c r="U2607" s="89"/>
      <c r="V2607" s="216" t="str">
        <f>IF(D2607=0,"Blank",P2607*'3 Model Input'!E$50)</f>
        <v>Blank</v>
      </c>
      <c r="W2607" s="197" t="str">
        <f t="shared" si="433"/>
        <v>Blank</v>
      </c>
      <c r="X2607" s="197" t="str">
        <f t="shared" si="434"/>
        <v>Blank</v>
      </c>
      <c r="Y2607" s="197" t="str">
        <f t="shared" si="435"/>
        <v>Blank</v>
      </c>
      <c r="Z2607" s="197" t="str">
        <f t="shared" si="436"/>
        <v>Blank</v>
      </c>
      <c r="AA2607" s="223" t="str" cm="1">
        <f t="array" ref="AA2607">_xlfn.IFS(ISTEXT('3 Model Input'!F$70),"Missing",ISTEXT('3 Model Input'!I$70),"Missing",ISNUMBER('3 Model Input'!K$70),'3 Model Input'!K$70*P2607)</f>
        <v>Missing</v>
      </c>
      <c r="AB2607" s="89"/>
      <c r="AC2607" s="227" t="str" cm="1">
        <f t="array" ref="AC2607">IF(D2607=0,"Blank",_xlfn.IFS('3 Model Input'!E$61=1,(V2607*G2607)/T2607,'3 Model Input'!E$61=2,(W2607*G2607)/T2607,'3 Model Input'!E$61=3,(X2607*G2607)/T2607,'3 Model Input'!E$61=4,(Y2607*G2607)/T2607,'3 Model Input'!E$61=5,(Z2607*G2607)/T2607, ISTEXT('3 Model Input'!E$61),"Missing",'3 Model Input'!E$61=6,(AA2607*G2607)/T2607))</f>
        <v>Blank</v>
      </c>
      <c r="AD2607" s="202" t="str">
        <f t="shared" si="437"/>
        <v>Blank</v>
      </c>
      <c r="AE2607" s="202" t="str">
        <f t="shared" si="438"/>
        <v>Blank</v>
      </c>
      <c r="AF2607" s="217" t="str">
        <f t="shared" si="439"/>
        <v>Blank</v>
      </c>
      <c r="AG2607" s="9" t="str" cm="1">
        <f t="array" ref="AG2607">_xlfn.IFS(ISNUMBER(AC2607), "", ISNUMBER(SEARCH("Blank", AC2607)), "", ISERROR(AC2607), "Bad input on tab 3")</f>
        <v/>
      </c>
    </row>
    <row r="2608" spans="2:33" ht="15" customHeight="1" x14ac:dyDescent="0.75">
      <c r="B2608" s="205" t="str">
        <f>'5 Driver Data'!B2608</f>
        <v>2600</v>
      </c>
      <c r="C2608" s="193">
        <f>'5 Driver Data'!C2608</f>
        <v>0</v>
      </c>
      <c r="D2608" s="192">
        <f>'5 Driver Data'!D2608</f>
        <v>0</v>
      </c>
      <c r="E2608" s="191">
        <f>'5 Driver Data'!E2608</f>
        <v>0</v>
      </c>
      <c r="F2608" s="191">
        <f>'5 Driver Data'!F2608</f>
        <v>0</v>
      </c>
      <c r="G2608" s="191">
        <f>'5 Driver Data'!G2608</f>
        <v>0</v>
      </c>
      <c r="H2608" s="191">
        <f>'5 Driver Data'!H2608</f>
        <v>0</v>
      </c>
      <c r="I2608" s="191">
        <f>'5 Driver Data'!I2608</f>
        <v>0</v>
      </c>
      <c r="J2608" s="191">
        <f>'5 Driver Data'!J2608</f>
        <v>0</v>
      </c>
      <c r="K2608" s="206">
        <f>'5 Driver Data'!K2608</f>
        <v>0</v>
      </c>
      <c r="L2608" s="1"/>
      <c r="M2608" s="216" t="str">
        <f>IF(D2608=0,"Blank",'3 Model Input'!E$44*'3 Model Input'!E$45)</f>
        <v>Blank</v>
      </c>
      <c r="N2608" s="197" t="str">
        <f t="shared" si="430"/>
        <v>Blank</v>
      </c>
      <c r="O2608" s="197" t="str">
        <f>IF(D2608=0,"Blank",'3 Model Input'!E$49*(1-'3 Model Input'!E$51))</f>
        <v>Blank</v>
      </c>
      <c r="P2608" s="197" t="str">
        <f t="shared" si="431"/>
        <v>Blank</v>
      </c>
      <c r="Q2608" s="197" t="str">
        <f>IF(D2608=0,"Blank",IF(D2608="BEV",E2608*(1-'3 Model Input'!E$54), E2608))</f>
        <v>Blank</v>
      </c>
      <c r="R2608" s="198" t="str">
        <f>IF(D2608=0,"Blank",IF(D2608="PHEV",F2608/G2608,F2608*(1-'3 Model Input'!E$54)/G2608))</f>
        <v>Blank</v>
      </c>
      <c r="S2608" s="198" t="str">
        <f>IF(D2608=0,"Blank",IF(D2608="PHEV",MIN(M2608,E2608),MIN(M2608,(E2608*(1-'3 Model Input'!E$54)))))</f>
        <v>Blank</v>
      </c>
      <c r="T2608" s="217" t="str">
        <f t="shared" si="432"/>
        <v>Blank</v>
      </c>
      <c r="U2608" s="89"/>
      <c r="V2608" s="216" t="str">
        <f>IF(D2608=0,"Blank",P2608*'3 Model Input'!E$50)</f>
        <v>Blank</v>
      </c>
      <c r="W2608" s="197" t="str">
        <f t="shared" si="433"/>
        <v>Blank</v>
      </c>
      <c r="X2608" s="197" t="str">
        <f t="shared" si="434"/>
        <v>Blank</v>
      </c>
      <c r="Y2608" s="197" t="str">
        <f t="shared" si="435"/>
        <v>Blank</v>
      </c>
      <c r="Z2608" s="197" t="str">
        <f t="shared" si="436"/>
        <v>Blank</v>
      </c>
      <c r="AA2608" s="223" t="str" cm="1">
        <f t="array" ref="AA2608">_xlfn.IFS(ISTEXT('3 Model Input'!F$70),"Missing",ISTEXT('3 Model Input'!I$70),"Missing",ISNUMBER('3 Model Input'!K$70),'3 Model Input'!K$70*P2608)</f>
        <v>Missing</v>
      </c>
      <c r="AB2608" s="89"/>
      <c r="AC2608" s="227" t="str" cm="1">
        <f t="array" ref="AC2608">IF(D2608=0,"Blank",_xlfn.IFS('3 Model Input'!E$61=1,(V2608*G2608)/T2608,'3 Model Input'!E$61=2,(W2608*G2608)/T2608,'3 Model Input'!E$61=3,(X2608*G2608)/T2608,'3 Model Input'!E$61=4,(Y2608*G2608)/T2608,'3 Model Input'!E$61=5,(Z2608*G2608)/T2608, ISTEXT('3 Model Input'!E$61),"Missing",'3 Model Input'!E$61=6,(AA2608*G2608)/T2608))</f>
        <v>Blank</v>
      </c>
      <c r="AD2608" s="202" t="str">
        <f t="shared" si="437"/>
        <v>Blank</v>
      </c>
      <c r="AE2608" s="202" t="str">
        <f t="shared" si="438"/>
        <v>Blank</v>
      </c>
      <c r="AF2608" s="217" t="str">
        <f t="shared" si="439"/>
        <v>Blank</v>
      </c>
      <c r="AG2608" s="9" t="str" cm="1">
        <f t="array" ref="AG2608">_xlfn.IFS(ISNUMBER(AC2608), "", ISNUMBER(SEARCH("Blank", AC2608)), "", ISERROR(AC2608), "Bad input on tab 3")</f>
        <v/>
      </c>
    </row>
    <row r="2609" spans="2:33" ht="15" customHeight="1" x14ac:dyDescent="0.75">
      <c r="B2609" s="205" t="str">
        <f>'5 Driver Data'!B2609</f>
        <v>2601</v>
      </c>
      <c r="C2609" s="193">
        <f>'5 Driver Data'!C2609</f>
        <v>0</v>
      </c>
      <c r="D2609" s="192">
        <f>'5 Driver Data'!D2609</f>
        <v>0</v>
      </c>
      <c r="E2609" s="191">
        <f>'5 Driver Data'!E2609</f>
        <v>0</v>
      </c>
      <c r="F2609" s="191">
        <f>'5 Driver Data'!F2609</f>
        <v>0</v>
      </c>
      <c r="G2609" s="191">
        <f>'5 Driver Data'!G2609</f>
        <v>0</v>
      </c>
      <c r="H2609" s="191">
        <f>'5 Driver Data'!H2609</f>
        <v>0</v>
      </c>
      <c r="I2609" s="191">
        <f>'5 Driver Data'!I2609</f>
        <v>0</v>
      </c>
      <c r="J2609" s="191">
        <f>'5 Driver Data'!J2609</f>
        <v>0</v>
      </c>
      <c r="K2609" s="206">
        <f>'5 Driver Data'!K2609</f>
        <v>0</v>
      </c>
      <c r="L2609" s="1"/>
      <c r="M2609" s="216" t="str">
        <f>IF(D2609=0,"Blank",'3 Model Input'!E$44*'3 Model Input'!E$45)</f>
        <v>Blank</v>
      </c>
      <c r="N2609" s="197" t="str">
        <f t="shared" si="430"/>
        <v>Blank</v>
      </c>
      <c r="O2609" s="197" t="str">
        <f>IF(D2609=0,"Blank",'3 Model Input'!E$49*(1-'3 Model Input'!E$51))</f>
        <v>Blank</v>
      </c>
      <c r="P2609" s="197" t="str">
        <f t="shared" si="431"/>
        <v>Blank</v>
      </c>
      <c r="Q2609" s="197" t="str">
        <f>IF(D2609=0,"Blank",IF(D2609="BEV",E2609*(1-'3 Model Input'!E$54), E2609))</f>
        <v>Blank</v>
      </c>
      <c r="R2609" s="198" t="str">
        <f>IF(D2609=0,"Blank",IF(D2609="PHEV",F2609/G2609,F2609*(1-'3 Model Input'!E$54)/G2609))</f>
        <v>Blank</v>
      </c>
      <c r="S2609" s="198" t="str">
        <f>IF(D2609=0,"Blank",IF(D2609="PHEV",MIN(M2609,E2609),MIN(M2609,(E2609*(1-'3 Model Input'!E$54)))))</f>
        <v>Blank</v>
      </c>
      <c r="T2609" s="217" t="str">
        <f t="shared" si="432"/>
        <v>Blank</v>
      </c>
      <c r="U2609" s="89"/>
      <c r="V2609" s="216" t="str">
        <f>IF(D2609=0,"Blank",P2609*'3 Model Input'!E$50)</f>
        <v>Blank</v>
      </c>
      <c r="W2609" s="197" t="str">
        <f t="shared" si="433"/>
        <v>Blank</v>
      </c>
      <c r="X2609" s="197" t="str">
        <f t="shared" si="434"/>
        <v>Blank</v>
      </c>
      <c r="Y2609" s="197" t="str">
        <f t="shared" si="435"/>
        <v>Blank</v>
      </c>
      <c r="Z2609" s="197" t="str">
        <f t="shared" si="436"/>
        <v>Blank</v>
      </c>
      <c r="AA2609" s="223" t="str" cm="1">
        <f t="array" ref="AA2609">_xlfn.IFS(ISTEXT('3 Model Input'!F$70),"Missing",ISTEXT('3 Model Input'!I$70),"Missing",ISNUMBER('3 Model Input'!K$70),'3 Model Input'!K$70*P2609)</f>
        <v>Missing</v>
      </c>
      <c r="AB2609" s="89"/>
      <c r="AC2609" s="227" t="str" cm="1">
        <f t="array" ref="AC2609">IF(D2609=0,"Blank",_xlfn.IFS('3 Model Input'!E$61=1,(V2609*G2609)/T2609,'3 Model Input'!E$61=2,(W2609*G2609)/T2609,'3 Model Input'!E$61=3,(X2609*G2609)/T2609,'3 Model Input'!E$61=4,(Y2609*G2609)/T2609,'3 Model Input'!E$61=5,(Z2609*G2609)/T2609, ISTEXT('3 Model Input'!E$61),"Missing",'3 Model Input'!E$61=6,(AA2609*G2609)/T2609))</f>
        <v>Blank</v>
      </c>
      <c r="AD2609" s="202" t="str">
        <f t="shared" si="437"/>
        <v>Blank</v>
      </c>
      <c r="AE2609" s="202" t="str">
        <f t="shared" si="438"/>
        <v>Blank</v>
      </c>
      <c r="AF2609" s="217" t="str">
        <f t="shared" si="439"/>
        <v>Blank</v>
      </c>
      <c r="AG2609" s="9" t="str" cm="1">
        <f t="array" ref="AG2609">_xlfn.IFS(ISNUMBER(AC2609), "", ISNUMBER(SEARCH("Blank", AC2609)), "", ISERROR(AC2609), "Bad input on tab 3")</f>
        <v/>
      </c>
    </row>
    <row r="2610" spans="2:33" ht="15" customHeight="1" x14ac:dyDescent="0.75">
      <c r="B2610" s="205" t="str">
        <f>'5 Driver Data'!B2610</f>
        <v>2602</v>
      </c>
      <c r="C2610" s="193">
        <f>'5 Driver Data'!C2610</f>
        <v>0</v>
      </c>
      <c r="D2610" s="192">
        <f>'5 Driver Data'!D2610</f>
        <v>0</v>
      </c>
      <c r="E2610" s="191">
        <f>'5 Driver Data'!E2610</f>
        <v>0</v>
      </c>
      <c r="F2610" s="191">
        <f>'5 Driver Data'!F2610</f>
        <v>0</v>
      </c>
      <c r="G2610" s="191">
        <f>'5 Driver Data'!G2610</f>
        <v>0</v>
      </c>
      <c r="H2610" s="191">
        <f>'5 Driver Data'!H2610</f>
        <v>0</v>
      </c>
      <c r="I2610" s="191">
        <f>'5 Driver Data'!I2610</f>
        <v>0</v>
      </c>
      <c r="J2610" s="191">
        <f>'5 Driver Data'!J2610</f>
        <v>0</v>
      </c>
      <c r="K2610" s="206">
        <f>'5 Driver Data'!K2610</f>
        <v>0</v>
      </c>
      <c r="L2610" s="1"/>
      <c r="M2610" s="216" t="str">
        <f>IF(D2610=0,"Blank",'3 Model Input'!E$44*'3 Model Input'!E$45)</f>
        <v>Blank</v>
      </c>
      <c r="N2610" s="197" t="str">
        <f t="shared" si="430"/>
        <v>Blank</v>
      </c>
      <c r="O2610" s="197" t="str">
        <f>IF(D2610=0,"Blank",'3 Model Input'!E$49*(1-'3 Model Input'!E$51))</f>
        <v>Blank</v>
      </c>
      <c r="P2610" s="197" t="str">
        <f t="shared" si="431"/>
        <v>Blank</v>
      </c>
      <c r="Q2610" s="197" t="str">
        <f>IF(D2610=0,"Blank",IF(D2610="BEV",E2610*(1-'3 Model Input'!E$54), E2610))</f>
        <v>Blank</v>
      </c>
      <c r="R2610" s="198" t="str">
        <f>IF(D2610=0,"Blank",IF(D2610="PHEV",F2610/G2610,F2610*(1-'3 Model Input'!E$54)/G2610))</f>
        <v>Blank</v>
      </c>
      <c r="S2610" s="198" t="str">
        <f>IF(D2610=0,"Blank",IF(D2610="PHEV",MIN(M2610,E2610),MIN(M2610,(E2610*(1-'3 Model Input'!E$54)))))</f>
        <v>Blank</v>
      </c>
      <c r="T2610" s="217" t="str">
        <f t="shared" si="432"/>
        <v>Blank</v>
      </c>
      <c r="U2610" s="89"/>
      <c r="V2610" s="216" t="str">
        <f>IF(D2610=0,"Blank",P2610*'3 Model Input'!E$50)</f>
        <v>Blank</v>
      </c>
      <c r="W2610" s="197" t="str">
        <f t="shared" si="433"/>
        <v>Blank</v>
      </c>
      <c r="X2610" s="197" t="str">
        <f t="shared" si="434"/>
        <v>Blank</v>
      </c>
      <c r="Y2610" s="197" t="str">
        <f t="shared" si="435"/>
        <v>Blank</v>
      </c>
      <c r="Z2610" s="197" t="str">
        <f t="shared" si="436"/>
        <v>Blank</v>
      </c>
      <c r="AA2610" s="223" t="str" cm="1">
        <f t="array" ref="AA2610">_xlfn.IFS(ISTEXT('3 Model Input'!F$70),"Missing",ISTEXT('3 Model Input'!I$70),"Missing",ISNUMBER('3 Model Input'!K$70),'3 Model Input'!K$70*P2610)</f>
        <v>Missing</v>
      </c>
      <c r="AB2610" s="89"/>
      <c r="AC2610" s="227" t="str" cm="1">
        <f t="array" ref="AC2610">IF(D2610=0,"Blank",_xlfn.IFS('3 Model Input'!E$61=1,(V2610*G2610)/T2610,'3 Model Input'!E$61=2,(W2610*G2610)/T2610,'3 Model Input'!E$61=3,(X2610*G2610)/T2610,'3 Model Input'!E$61=4,(Y2610*G2610)/T2610,'3 Model Input'!E$61=5,(Z2610*G2610)/T2610, ISTEXT('3 Model Input'!E$61),"Missing",'3 Model Input'!E$61=6,(AA2610*G2610)/T2610))</f>
        <v>Blank</v>
      </c>
      <c r="AD2610" s="202" t="str">
        <f t="shared" si="437"/>
        <v>Blank</v>
      </c>
      <c r="AE2610" s="202" t="str">
        <f t="shared" si="438"/>
        <v>Blank</v>
      </c>
      <c r="AF2610" s="217" t="str">
        <f t="shared" si="439"/>
        <v>Blank</v>
      </c>
      <c r="AG2610" s="9" t="str" cm="1">
        <f t="array" ref="AG2610">_xlfn.IFS(ISNUMBER(AC2610), "", ISNUMBER(SEARCH("Blank", AC2610)), "", ISERROR(AC2610), "Bad input on tab 3")</f>
        <v/>
      </c>
    </row>
    <row r="2611" spans="2:33" ht="15" customHeight="1" x14ac:dyDescent="0.75">
      <c r="B2611" s="205" t="str">
        <f>'5 Driver Data'!B2611</f>
        <v>2603</v>
      </c>
      <c r="C2611" s="193">
        <f>'5 Driver Data'!C2611</f>
        <v>0</v>
      </c>
      <c r="D2611" s="192">
        <f>'5 Driver Data'!D2611</f>
        <v>0</v>
      </c>
      <c r="E2611" s="191">
        <f>'5 Driver Data'!E2611</f>
        <v>0</v>
      </c>
      <c r="F2611" s="191">
        <f>'5 Driver Data'!F2611</f>
        <v>0</v>
      </c>
      <c r="G2611" s="191">
        <f>'5 Driver Data'!G2611</f>
        <v>0</v>
      </c>
      <c r="H2611" s="191">
        <f>'5 Driver Data'!H2611</f>
        <v>0</v>
      </c>
      <c r="I2611" s="191">
        <f>'5 Driver Data'!I2611</f>
        <v>0</v>
      </c>
      <c r="J2611" s="191">
        <f>'5 Driver Data'!J2611</f>
        <v>0</v>
      </c>
      <c r="K2611" s="206">
        <f>'5 Driver Data'!K2611</f>
        <v>0</v>
      </c>
      <c r="L2611" s="1"/>
      <c r="M2611" s="216" t="str">
        <f>IF(D2611=0,"Blank",'3 Model Input'!E$44*'3 Model Input'!E$45)</f>
        <v>Blank</v>
      </c>
      <c r="N2611" s="197" t="str">
        <f t="shared" si="430"/>
        <v>Blank</v>
      </c>
      <c r="O2611" s="197" t="str">
        <f>IF(D2611=0,"Blank",'3 Model Input'!E$49*(1-'3 Model Input'!E$51))</f>
        <v>Blank</v>
      </c>
      <c r="P2611" s="197" t="str">
        <f t="shared" si="431"/>
        <v>Blank</v>
      </c>
      <c r="Q2611" s="197" t="str">
        <f>IF(D2611=0,"Blank",IF(D2611="BEV",E2611*(1-'3 Model Input'!E$54), E2611))</f>
        <v>Blank</v>
      </c>
      <c r="R2611" s="198" t="str">
        <f>IF(D2611=0,"Blank",IF(D2611="PHEV",F2611/G2611,F2611*(1-'3 Model Input'!E$54)/G2611))</f>
        <v>Blank</v>
      </c>
      <c r="S2611" s="198" t="str">
        <f>IF(D2611=0,"Blank",IF(D2611="PHEV",MIN(M2611,E2611),MIN(M2611,(E2611*(1-'3 Model Input'!E$54)))))</f>
        <v>Blank</v>
      </c>
      <c r="T2611" s="217" t="str">
        <f t="shared" si="432"/>
        <v>Blank</v>
      </c>
      <c r="U2611" s="89"/>
      <c r="V2611" s="216" t="str">
        <f>IF(D2611=0,"Blank",P2611*'3 Model Input'!E$50)</f>
        <v>Blank</v>
      </c>
      <c r="W2611" s="197" t="str">
        <f t="shared" si="433"/>
        <v>Blank</v>
      </c>
      <c r="X2611" s="197" t="str">
        <f t="shared" si="434"/>
        <v>Blank</v>
      </c>
      <c r="Y2611" s="197" t="str">
        <f t="shared" si="435"/>
        <v>Blank</v>
      </c>
      <c r="Z2611" s="197" t="str">
        <f t="shared" si="436"/>
        <v>Blank</v>
      </c>
      <c r="AA2611" s="223" t="str" cm="1">
        <f t="array" ref="AA2611">_xlfn.IFS(ISTEXT('3 Model Input'!F$70),"Missing",ISTEXT('3 Model Input'!I$70),"Missing",ISNUMBER('3 Model Input'!K$70),'3 Model Input'!K$70*P2611)</f>
        <v>Missing</v>
      </c>
      <c r="AB2611" s="89"/>
      <c r="AC2611" s="227" t="str" cm="1">
        <f t="array" ref="AC2611">IF(D2611=0,"Blank",_xlfn.IFS('3 Model Input'!E$61=1,(V2611*G2611)/T2611,'3 Model Input'!E$61=2,(W2611*G2611)/T2611,'3 Model Input'!E$61=3,(X2611*G2611)/T2611,'3 Model Input'!E$61=4,(Y2611*G2611)/T2611,'3 Model Input'!E$61=5,(Z2611*G2611)/T2611, ISTEXT('3 Model Input'!E$61),"Missing",'3 Model Input'!E$61=6,(AA2611*G2611)/T2611))</f>
        <v>Blank</v>
      </c>
      <c r="AD2611" s="202" t="str">
        <f t="shared" si="437"/>
        <v>Blank</v>
      </c>
      <c r="AE2611" s="202" t="str">
        <f t="shared" si="438"/>
        <v>Blank</v>
      </c>
      <c r="AF2611" s="217" t="str">
        <f t="shared" si="439"/>
        <v>Blank</v>
      </c>
      <c r="AG2611" s="9" t="str" cm="1">
        <f t="array" ref="AG2611">_xlfn.IFS(ISNUMBER(AC2611), "", ISNUMBER(SEARCH("Blank", AC2611)), "", ISERROR(AC2611), "Bad input on tab 3")</f>
        <v/>
      </c>
    </row>
    <row r="2612" spans="2:33" ht="15" customHeight="1" x14ac:dyDescent="0.75">
      <c r="B2612" s="205" t="str">
        <f>'5 Driver Data'!B2612</f>
        <v>2604</v>
      </c>
      <c r="C2612" s="193">
        <f>'5 Driver Data'!C2612</f>
        <v>0</v>
      </c>
      <c r="D2612" s="192">
        <f>'5 Driver Data'!D2612</f>
        <v>0</v>
      </c>
      <c r="E2612" s="191">
        <f>'5 Driver Data'!E2612</f>
        <v>0</v>
      </c>
      <c r="F2612" s="191">
        <f>'5 Driver Data'!F2612</f>
        <v>0</v>
      </c>
      <c r="G2612" s="191">
        <f>'5 Driver Data'!G2612</f>
        <v>0</v>
      </c>
      <c r="H2612" s="191">
        <f>'5 Driver Data'!H2612</f>
        <v>0</v>
      </c>
      <c r="I2612" s="191">
        <f>'5 Driver Data'!I2612</f>
        <v>0</v>
      </c>
      <c r="J2612" s="191">
        <f>'5 Driver Data'!J2612</f>
        <v>0</v>
      </c>
      <c r="K2612" s="206">
        <f>'5 Driver Data'!K2612</f>
        <v>0</v>
      </c>
      <c r="L2612" s="1"/>
      <c r="M2612" s="216" t="str">
        <f>IF(D2612=0,"Blank",'3 Model Input'!E$44*'3 Model Input'!E$45)</f>
        <v>Blank</v>
      </c>
      <c r="N2612" s="197" t="str">
        <f t="shared" si="430"/>
        <v>Blank</v>
      </c>
      <c r="O2612" s="197" t="str">
        <f>IF(D2612=0,"Blank",'3 Model Input'!E$49*(1-'3 Model Input'!E$51))</f>
        <v>Blank</v>
      </c>
      <c r="P2612" s="197" t="str">
        <f t="shared" si="431"/>
        <v>Blank</v>
      </c>
      <c r="Q2612" s="197" t="str">
        <f>IF(D2612=0,"Blank",IF(D2612="BEV",E2612*(1-'3 Model Input'!E$54), E2612))</f>
        <v>Blank</v>
      </c>
      <c r="R2612" s="198" t="str">
        <f>IF(D2612=0,"Blank",IF(D2612="PHEV",F2612/G2612,F2612*(1-'3 Model Input'!E$54)/G2612))</f>
        <v>Blank</v>
      </c>
      <c r="S2612" s="198" t="str">
        <f>IF(D2612=0,"Blank",IF(D2612="PHEV",MIN(M2612,E2612),MIN(M2612,(E2612*(1-'3 Model Input'!E$54)))))</f>
        <v>Blank</v>
      </c>
      <c r="T2612" s="217" t="str">
        <f t="shared" si="432"/>
        <v>Blank</v>
      </c>
      <c r="U2612" s="89"/>
      <c r="V2612" s="216" t="str">
        <f>IF(D2612=0,"Blank",P2612*'3 Model Input'!E$50)</f>
        <v>Blank</v>
      </c>
      <c r="W2612" s="197" t="str">
        <f t="shared" si="433"/>
        <v>Blank</v>
      </c>
      <c r="X2612" s="197" t="str">
        <f t="shared" si="434"/>
        <v>Blank</v>
      </c>
      <c r="Y2612" s="197" t="str">
        <f t="shared" si="435"/>
        <v>Blank</v>
      </c>
      <c r="Z2612" s="197" t="str">
        <f t="shared" si="436"/>
        <v>Blank</v>
      </c>
      <c r="AA2612" s="223" t="str" cm="1">
        <f t="array" ref="AA2612">_xlfn.IFS(ISTEXT('3 Model Input'!F$70),"Missing",ISTEXT('3 Model Input'!I$70),"Missing",ISNUMBER('3 Model Input'!K$70),'3 Model Input'!K$70*P2612)</f>
        <v>Missing</v>
      </c>
      <c r="AB2612" s="89"/>
      <c r="AC2612" s="227" t="str" cm="1">
        <f t="array" ref="AC2612">IF(D2612=0,"Blank",_xlfn.IFS('3 Model Input'!E$61=1,(V2612*G2612)/T2612,'3 Model Input'!E$61=2,(W2612*G2612)/T2612,'3 Model Input'!E$61=3,(X2612*G2612)/T2612,'3 Model Input'!E$61=4,(Y2612*G2612)/T2612,'3 Model Input'!E$61=5,(Z2612*G2612)/T2612, ISTEXT('3 Model Input'!E$61),"Missing",'3 Model Input'!E$61=6,(AA2612*G2612)/T2612))</f>
        <v>Blank</v>
      </c>
      <c r="AD2612" s="202" t="str">
        <f t="shared" si="437"/>
        <v>Blank</v>
      </c>
      <c r="AE2612" s="202" t="str">
        <f t="shared" si="438"/>
        <v>Blank</v>
      </c>
      <c r="AF2612" s="217" t="str">
        <f t="shared" si="439"/>
        <v>Blank</v>
      </c>
      <c r="AG2612" s="9" t="str" cm="1">
        <f t="array" ref="AG2612">_xlfn.IFS(ISNUMBER(AC2612), "", ISNUMBER(SEARCH("Blank", AC2612)), "", ISERROR(AC2612), "Bad input on tab 3")</f>
        <v/>
      </c>
    </row>
    <row r="2613" spans="2:33" ht="15" customHeight="1" x14ac:dyDescent="0.75">
      <c r="B2613" s="205" t="str">
        <f>'5 Driver Data'!B2613</f>
        <v>2605</v>
      </c>
      <c r="C2613" s="193">
        <f>'5 Driver Data'!C2613</f>
        <v>0</v>
      </c>
      <c r="D2613" s="192">
        <f>'5 Driver Data'!D2613</f>
        <v>0</v>
      </c>
      <c r="E2613" s="191">
        <f>'5 Driver Data'!E2613</f>
        <v>0</v>
      </c>
      <c r="F2613" s="191">
        <f>'5 Driver Data'!F2613</f>
        <v>0</v>
      </c>
      <c r="G2613" s="191">
        <f>'5 Driver Data'!G2613</f>
        <v>0</v>
      </c>
      <c r="H2613" s="191">
        <f>'5 Driver Data'!H2613</f>
        <v>0</v>
      </c>
      <c r="I2613" s="191">
        <f>'5 Driver Data'!I2613</f>
        <v>0</v>
      </c>
      <c r="J2613" s="191">
        <f>'5 Driver Data'!J2613</f>
        <v>0</v>
      </c>
      <c r="K2613" s="206">
        <f>'5 Driver Data'!K2613</f>
        <v>0</v>
      </c>
      <c r="L2613" s="1"/>
      <c r="M2613" s="216" t="str">
        <f>IF(D2613=0,"Blank",'3 Model Input'!E$44*'3 Model Input'!E$45)</f>
        <v>Blank</v>
      </c>
      <c r="N2613" s="197" t="str">
        <f t="shared" si="430"/>
        <v>Blank</v>
      </c>
      <c r="O2613" s="197" t="str">
        <f>IF(D2613=0,"Blank",'3 Model Input'!E$49*(1-'3 Model Input'!E$51))</f>
        <v>Blank</v>
      </c>
      <c r="P2613" s="197" t="str">
        <f t="shared" si="431"/>
        <v>Blank</v>
      </c>
      <c r="Q2613" s="197" t="str">
        <f>IF(D2613=0,"Blank",IF(D2613="BEV",E2613*(1-'3 Model Input'!E$54), E2613))</f>
        <v>Blank</v>
      </c>
      <c r="R2613" s="198" t="str">
        <f>IF(D2613=0,"Blank",IF(D2613="PHEV",F2613/G2613,F2613*(1-'3 Model Input'!E$54)/G2613))</f>
        <v>Blank</v>
      </c>
      <c r="S2613" s="198" t="str">
        <f>IF(D2613=0,"Blank",IF(D2613="PHEV",MIN(M2613,E2613),MIN(M2613,(E2613*(1-'3 Model Input'!E$54)))))</f>
        <v>Blank</v>
      </c>
      <c r="T2613" s="217" t="str">
        <f t="shared" si="432"/>
        <v>Blank</v>
      </c>
      <c r="U2613" s="89"/>
      <c r="V2613" s="216" t="str">
        <f>IF(D2613=0,"Blank",P2613*'3 Model Input'!E$50)</f>
        <v>Blank</v>
      </c>
      <c r="W2613" s="197" t="str">
        <f t="shared" si="433"/>
        <v>Blank</v>
      </c>
      <c r="X2613" s="197" t="str">
        <f t="shared" si="434"/>
        <v>Blank</v>
      </c>
      <c r="Y2613" s="197" t="str">
        <f t="shared" si="435"/>
        <v>Blank</v>
      </c>
      <c r="Z2613" s="197" t="str">
        <f t="shared" si="436"/>
        <v>Blank</v>
      </c>
      <c r="AA2613" s="223" t="str" cm="1">
        <f t="array" ref="AA2613">_xlfn.IFS(ISTEXT('3 Model Input'!F$70),"Missing",ISTEXT('3 Model Input'!I$70),"Missing",ISNUMBER('3 Model Input'!K$70),'3 Model Input'!K$70*P2613)</f>
        <v>Missing</v>
      </c>
      <c r="AB2613" s="89"/>
      <c r="AC2613" s="227" t="str" cm="1">
        <f t="array" ref="AC2613">IF(D2613=0,"Blank",_xlfn.IFS('3 Model Input'!E$61=1,(V2613*G2613)/T2613,'3 Model Input'!E$61=2,(W2613*G2613)/T2613,'3 Model Input'!E$61=3,(X2613*G2613)/T2613,'3 Model Input'!E$61=4,(Y2613*G2613)/T2613,'3 Model Input'!E$61=5,(Z2613*G2613)/T2613, ISTEXT('3 Model Input'!E$61),"Missing",'3 Model Input'!E$61=6,(AA2613*G2613)/T2613))</f>
        <v>Blank</v>
      </c>
      <c r="AD2613" s="202" t="str">
        <f t="shared" si="437"/>
        <v>Blank</v>
      </c>
      <c r="AE2613" s="202" t="str">
        <f t="shared" si="438"/>
        <v>Blank</v>
      </c>
      <c r="AF2613" s="217" t="str">
        <f t="shared" si="439"/>
        <v>Blank</v>
      </c>
      <c r="AG2613" s="9" t="str" cm="1">
        <f t="array" ref="AG2613">_xlfn.IFS(ISNUMBER(AC2613), "", ISNUMBER(SEARCH("Blank", AC2613)), "", ISERROR(AC2613), "Bad input on tab 3")</f>
        <v/>
      </c>
    </row>
    <row r="2614" spans="2:33" ht="15" customHeight="1" x14ac:dyDescent="0.75">
      <c r="B2614" s="205" t="str">
        <f>'5 Driver Data'!B2614</f>
        <v>2606</v>
      </c>
      <c r="C2614" s="193">
        <f>'5 Driver Data'!C2614</f>
        <v>0</v>
      </c>
      <c r="D2614" s="192">
        <f>'5 Driver Data'!D2614</f>
        <v>0</v>
      </c>
      <c r="E2614" s="191">
        <f>'5 Driver Data'!E2614</f>
        <v>0</v>
      </c>
      <c r="F2614" s="191">
        <f>'5 Driver Data'!F2614</f>
        <v>0</v>
      </c>
      <c r="G2614" s="191">
        <f>'5 Driver Data'!G2614</f>
        <v>0</v>
      </c>
      <c r="H2614" s="191">
        <f>'5 Driver Data'!H2614</f>
        <v>0</v>
      </c>
      <c r="I2614" s="191">
        <f>'5 Driver Data'!I2614</f>
        <v>0</v>
      </c>
      <c r="J2614" s="191">
        <f>'5 Driver Data'!J2614</f>
        <v>0</v>
      </c>
      <c r="K2614" s="206">
        <f>'5 Driver Data'!K2614</f>
        <v>0</v>
      </c>
      <c r="L2614" s="1"/>
      <c r="M2614" s="216" t="str">
        <f>IF(D2614=0,"Blank",'3 Model Input'!E$44*'3 Model Input'!E$45)</f>
        <v>Blank</v>
      </c>
      <c r="N2614" s="197" t="str">
        <f t="shared" si="430"/>
        <v>Blank</v>
      </c>
      <c r="O2614" s="197" t="str">
        <f>IF(D2614=0,"Blank",'3 Model Input'!E$49*(1-'3 Model Input'!E$51))</f>
        <v>Blank</v>
      </c>
      <c r="P2614" s="197" t="str">
        <f t="shared" si="431"/>
        <v>Blank</v>
      </c>
      <c r="Q2614" s="197" t="str">
        <f>IF(D2614=0,"Blank",IF(D2614="BEV",E2614*(1-'3 Model Input'!E$54), E2614))</f>
        <v>Blank</v>
      </c>
      <c r="R2614" s="198" t="str">
        <f>IF(D2614=0,"Blank",IF(D2614="PHEV",F2614/G2614,F2614*(1-'3 Model Input'!E$54)/G2614))</f>
        <v>Blank</v>
      </c>
      <c r="S2614" s="198" t="str">
        <f>IF(D2614=0,"Blank",IF(D2614="PHEV",MIN(M2614,E2614),MIN(M2614,(E2614*(1-'3 Model Input'!E$54)))))</f>
        <v>Blank</v>
      </c>
      <c r="T2614" s="217" t="str">
        <f t="shared" si="432"/>
        <v>Blank</v>
      </c>
      <c r="U2614" s="89"/>
      <c r="V2614" s="216" t="str">
        <f>IF(D2614=0,"Blank",P2614*'3 Model Input'!E$50)</f>
        <v>Blank</v>
      </c>
      <c r="W2614" s="197" t="str">
        <f t="shared" si="433"/>
        <v>Blank</v>
      </c>
      <c r="X2614" s="197" t="str">
        <f t="shared" si="434"/>
        <v>Blank</v>
      </c>
      <c r="Y2614" s="197" t="str">
        <f t="shared" si="435"/>
        <v>Blank</v>
      </c>
      <c r="Z2614" s="197" t="str">
        <f t="shared" si="436"/>
        <v>Blank</v>
      </c>
      <c r="AA2614" s="223" t="str" cm="1">
        <f t="array" ref="AA2614">_xlfn.IFS(ISTEXT('3 Model Input'!F$70),"Missing",ISTEXT('3 Model Input'!I$70),"Missing",ISNUMBER('3 Model Input'!K$70),'3 Model Input'!K$70*P2614)</f>
        <v>Missing</v>
      </c>
      <c r="AB2614" s="89"/>
      <c r="AC2614" s="227" t="str" cm="1">
        <f t="array" ref="AC2614">IF(D2614=0,"Blank",_xlfn.IFS('3 Model Input'!E$61=1,(V2614*G2614)/T2614,'3 Model Input'!E$61=2,(W2614*G2614)/T2614,'3 Model Input'!E$61=3,(X2614*G2614)/T2614,'3 Model Input'!E$61=4,(Y2614*G2614)/T2614,'3 Model Input'!E$61=5,(Z2614*G2614)/T2614, ISTEXT('3 Model Input'!E$61),"Missing",'3 Model Input'!E$61=6,(AA2614*G2614)/T2614))</f>
        <v>Blank</v>
      </c>
      <c r="AD2614" s="202" t="str">
        <f t="shared" si="437"/>
        <v>Blank</v>
      </c>
      <c r="AE2614" s="202" t="str">
        <f t="shared" si="438"/>
        <v>Blank</v>
      </c>
      <c r="AF2614" s="217" t="str">
        <f t="shared" si="439"/>
        <v>Blank</v>
      </c>
      <c r="AG2614" s="9" t="str" cm="1">
        <f t="array" ref="AG2614">_xlfn.IFS(ISNUMBER(AC2614), "", ISNUMBER(SEARCH("Blank", AC2614)), "", ISERROR(AC2614), "Bad input on tab 3")</f>
        <v/>
      </c>
    </row>
    <row r="2615" spans="2:33" ht="15" customHeight="1" x14ac:dyDescent="0.75">
      <c r="B2615" s="205" t="str">
        <f>'5 Driver Data'!B2615</f>
        <v>2607</v>
      </c>
      <c r="C2615" s="193">
        <f>'5 Driver Data'!C2615</f>
        <v>0</v>
      </c>
      <c r="D2615" s="192">
        <f>'5 Driver Data'!D2615</f>
        <v>0</v>
      </c>
      <c r="E2615" s="191">
        <f>'5 Driver Data'!E2615</f>
        <v>0</v>
      </c>
      <c r="F2615" s="191">
        <f>'5 Driver Data'!F2615</f>
        <v>0</v>
      </c>
      <c r="G2615" s="191">
        <f>'5 Driver Data'!G2615</f>
        <v>0</v>
      </c>
      <c r="H2615" s="191">
        <f>'5 Driver Data'!H2615</f>
        <v>0</v>
      </c>
      <c r="I2615" s="191">
        <f>'5 Driver Data'!I2615</f>
        <v>0</v>
      </c>
      <c r="J2615" s="191">
        <f>'5 Driver Data'!J2615</f>
        <v>0</v>
      </c>
      <c r="K2615" s="206">
        <f>'5 Driver Data'!K2615</f>
        <v>0</v>
      </c>
      <c r="L2615" s="1"/>
      <c r="M2615" s="216" t="str">
        <f>IF(D2615=0,"Blank",'3 Model Input'!E$44*'3 Model Input'!E$45)</f>
        <v>Blank</v>
      </c>
      <c r="N2615" s="197" t="str">
        <f t="shared" si="430"/>
        <v>Blank</v>
      </c>
      <c r="O2615" s="197" t="str">
        <f>IF(D2615=0,"Blank",'3 Model Input'!E$49*(1-'3 Model Input'!E$51))</f>
        <v>Blank</v>
      </c>
      <c r="P2615" s="197" t="str">
        <f t="shared" si="431"/>
        <v>Blank</v>
      </c>
      <c r="Q2615" s="197" t="str">
        <f>IF(D2615=0,"Blank",IF(D2615="BEV",E2615*(1-'3 Model Input'!E$54), E2615))</f>
        <v>Blank</v>
      </c>
      <c r="R2615" s="198" t="str">
        <f>IF(D2615=0,"Blank",IF(D2615="PHEV",F2615/G2615,F2615*(1-'3 Model Input'!E$54)/G2615))</f>
        <v>Blank</v>
      </c>
      <c r="S2615" s="198" t="str">
        <f>IF(D2615=0,"Blank",IF(D2615="PHEV",MIN(M2615,E2615),MIN(M2615,(E2615*(1-'3 Model Input'!E$54)))))</f>
        <v>Blank</v>
      </c>
      <c r="T2615" s="217" t="str">
        <f t="shared" si="432"/>
        <v>Blank</v>
      </c>
      <c r="U2615" s="89"/>
      <c r="V2615" s="216" t="str">
        <f>IF(D2615=0,"Blank",P2615*'3 Model Input'!E$50)</f>
        <v>Blank</v>
      </c>
      <c r="W2615" s="197" t="str">
        <f t="shared" si="433"/>
        <v>Blank</v>
      </c>
      <c r="X2615" s="197" t="str">
        <f t="shared" si="434"/>
        <v>Blank</v>
      </c>
      <c r="Y2615" s="197" t="str">
        <f t="shared" si="435"/>
        <v>Blank</v>
      </c>
      <c r="Z2615" s="197" t="str">
        <f t="shared" si="436"/>
        <v>Blank</v>
      </c>
      <c r="AA2615" s="223" t="str" cm="1">
        <f t="array" ref="AA2615">_xlfn.IFS(ISTEXT('3 Model Input'!F$70),"Missing",ISTEXT('3 Model Input'!I$70),"Missing",ISNUMBER('3 Model Input'!K$70),'3 Model Input'!K$70*P2615)</f>
        <v>Missing</v>
      </c>
      <c r="AB2615" s="89"/>
      <c r="AC2615" s="227" t="str" cm="1">
        <f t="array" ref="AC2615">IF(D2615=0,"Blank",_xlfn.IFS('3 Model Input'!E$61=1,(V2615*G2615)/T2615,'3 Model Input'!E$61=2,(W2615*G2615)/T2615,'3 Model Input'!E$61=3,(X2615*G2615)/T2615,'3 Model Input'!E$61=4,(Y2615*G2615)/T2615,'3 Model Input'!E$61=5,(Z2615*G2615)/T2615, ISTEXT('3 Model Input'!E$61),"Missing",'3 Model Input'!E$61=6,(AA2615*G2615)/T2615))</f>
        <v>Blank</v>
      </c>
      <c r="AD2615" s="202" t="str">
        <f t="shared" si="437"/>
        <v>Blank</v>
      </c>
      <c r="AE2615" s="202" t="str">
        <f t="shared" si="438"/>
        <v>Blank</v>
      </c>
      <c r="AF2615" s="217" t="str">
        <f t="shared" si="439"/>
        <v>Blank</v>
      </c>
      <c r="AG2615" s="9" t="str" cm="1">
        <f t="array" ref="AG2615">_xlfn.IFS(ISNUMBER(AC2615), "", ISNUMBER(SEARCH("Blank", AC2615)), "", ISERROR(AC2615), "Bad input on tab 3")</f>
        <v/>
      </c>
    </row>
    <row r="2616" spans="2:33" ht="15" customHeight="1" x14ac:dyDescent="0.75">
      <c r="B2616" s="205" t="str">
        <f>'5 Driver Data'!B2616</f>
        <v>2608</v>
      </c>
      <c r="C2616" s="193">
        <f>'5 Driver Data'!C2616</f>
        <v>0</v>
      </c>
      <c r="D2616" s="192">
        <f>'5 Driver Data'!D2616</f>
        <v>0</v>
      </c>
      <c r="E2616" s="191">
        <f>'5 Driver Data'!E2616</f>
        <v>0</v>
      </c>
      <c r="F2616" s="191">
        <f>'5 Driver Data'!F2616</f>
        <v>0</v>
      </c>
      <c r="G2616" s="191">
        <f>'5 Driver Data'!G2616</f>
        <v>0</v>
      </c>
      <c r="H2616" s="191">
        <f>'5 Driver Data'!H2616</f>
        <v>0</v>
      </c>
      <c r="I2616" s="191">
        <f>'5 Driver Data'!I2616</f>
        <v>0</v>
      </c>
      <c r="J2616" s="191">
        <f>'5 Driver Data'!J2616</f>
        <v>0</v>
      </c>
      <c r="K2616" s="206">
        <f>'5 Driver Data'!K2616</f>
        <v>0</v>
      </c>
      <c r="L2616" s="1"/>
      <c r="M2616" s="216" t="str">
        <f>IF(D2616=0,"Blank",'3 Model Input'!E$44*'3 Model Input'!E$45)</f>
        <v>Blank</v>
      </c>
      <c r="N2616" s="197" t="str">
        <f t="shared" si="430"/>
        <v>Blank</v>
      </c>
      <c r="O2616" s="197" t="str">
        <f>IF(D2616=0,"Blank",'3 Model Input'!E$49*(1-'3 Model Input'!E$51))</f>
        <v>Blank</v>
      </c>
      <c r="P2616" s="197" t="str">
        <f t="shared" si="431"/>
        <v>Blank</v>
      </c>
      <c r="Q2616" s="197" t="str">
        <f>IF(D2616=0,"Blank",IF(D2616="BEV",E2616*(1-'3 Model Input'!E$54), E2616))</f>
        <v>Blank</v>
      </c>
      <c r="R2616" s="198" t="str">
        <f>IF(D2616=0,"Blank",IF(D2616="PHEV",F2616/G2616,F2616*(1-'3 Model Input'!E$54)/G2616))</f>
        <v>Blank</v>
      </c>
      <c r="S2616" s="198" t="str">
        <f>IF(D2616=0,"Blank",IF(D2616="PHEV",MIN(M2616,E2616),MIN(M2616,(E2616*(1-'3 Model Input'!E$54)))))</f>
        <v>Blank</v>
      </c>
      <c r="T2616" s="217" t="str">
        <f t="shared" si="432"/>
        <v>Blank</v>
      </c>
      <c r="U2616" s="89"/>
      <c r="V2616" s="216" t="str">
        <f>IF(D2616=0,"Blank",P2616*'3 Model Input'!E$50)</f>
        <v>Blank</v>
      </c>
      <c r="W2616" s="197" t="str">
        <f t="shared" si="433"/>
        <v>Blank</v>
      </c>
      <c r="X2616" s="197" t="str">
        <f t="shared" si="434"/>
        <v>Blank</v>
      </c>
      <c r="Y2616" s="197" t="str">
        <f t="shared" si="435"/>
        <v>Blank</v>
      </c>
      <c r="Z2616" s="197" t="str">
        <f t="shared" si="436"/>
        <v>Blank</v>
      </c>
      <c r="AA2616" s="223" t="str" cm="1">
        <f t="array" ref="AA2616">_xlfn.IFS(ISTEXT('3 Model Input'!F$70),"Missing",ISTEXT('3 Model Input'!I$70),"Missing",ISNUMBER('3 Model Input'!K$70),'3 Model Input'!K$70*P2616)</f>
        <v>Missing</v>
      </c>
      <c r="AB2616" s="89"/>
      <c r="AC2616" s="227" t="str" cm="1">
        <f t="array" ref="AC2616">IF(D2616=0,"Blank",_xlfn.IFS('3 Model Input'!E$61=1,(V2616*G2616)/T2616,'3 Model Input'!E$61=2,(W2616*G2616)/T2616,'3 Model Input'!E$61=3,(X2616*G2616)/T2616,'3 Model Input'!E$61=4,(Y2616*G2616)/T2616,'3 Model Input'!E$61=5,(Z2616*G2616)/T2616, ISTEXT('3 Model Input'!E$61),"Missing",'3 Model Input'!E$61=6,(AA2616*G2616)/T2616))</f>
        <v>Blank</v>
      </c>
      <c r="AD2616" s="202" t="str">
        <f t="shared" si="437"/>
        <v>Blank</v>
      </c>
      <c r="AE2616" s="202" t="str">
        <f t="shared" si="438"/>
        <v>Blank</v>
      </c>
      <c r="AF2616" s="217" t="str">
        <f t="shared" si="439"/>
        <v>Blank</v>
      </c>
      <c r="AG2616" s="9" t="str" cm="1">
        <f t="array" ref="AG2616">_xlfn.IFS(ISNUMBER(AC2616), "", ISNUMBER(SEARCH("Blank", AC2616)), "", ISERROR(AC2616), "Bad input on tab 3")</f>
        <v/>
      </c>
    </row>
    <row r="2617" spans="2:33" ht="15" customHeight="1" x14ac:dyDescent="0.75">
      <c r="B2617" s="205" t="str">
        <f>'5 Driver Data'!B2617</f>
        <v>2609</v>
      </c>
      <c r="C2617" s="193">
        <f>'5 Driver Data'!C2617</f>
        <v>0</v>
      </c>
      <c r="D2617" s="192">
        <f>'5 Driver Data'!D2617</f>
        <v>0</v>
      </c>
      <c r="E2617" s="191">
        <f>'5 Driver Data'!E2617</f>
        <v>0</v>
      </c>
      <c r="F2617" s="191">
        <f>'5 Driver Data'!F2617</f>
        <v>0</v>
      </c>
      <c r="G2617" s="191">
        <f>'5 Driver Data'!G2617</f>
        <v>0</v>
      </c>
      <c r="H2617" s="191">
        <f>'5 Driver Data'!H2617</f>
        <v>0</v>
      </c>
      <c r="I2617" s="191">
        <f>'5 Driver Data'!I2617</f>
        <v>0</v>
      </c>
      <c r="J2617" s="191">
        <f>'5 Driver Data'!J2617</f>
        <v>0</v>
      </c>
      <c r="K2617" s="206">
        <f>'5 Driver Data'!K2617</f>
        <v>0</v>
      </c>
      <c r="L2617" s="1"/>
      <c r="M2617" s="216" t="str">
        <f>IF(D2617=0,"Blank",'3 Model Input'!E$44*'3 Model Input'!E$45)</f>
        <v>Blank</v>
      </c>
      <c r="N2617" s="197" t="str">
        <f t="shared" si="430"/>
        <v>Blank</v>
      </c>
      <c r="O2617" s="197" t="str">
        <f>IF(D2617=0,"Blank",'3 Model Input'!E$49*(1-'3 Model Input'!E$51))</f>
        <v>Blank</v>
      </c>
      <c r="P2617" s="197" t="str">
        <f t="shared" si="431"/>
        <v>Blank</v>
      </c>
      <c r="Q2617" s="197" t="str">
        <f>IF(D2617=0,"Blank",IF(D2617="BEV",E2617*(1-'3 Model Input'!E$54), E2617))</f>
        <v>Blank</v>
      </c>
      <c r="R2617" s="198" t="str">
        <f>IF(D2617=0,"Blank",IF(D2617="PHEV",F2617/G2617,F2617*(1-'3 Model Input'!E$54)/G2617))</f>
        <v>Blank</v>
      </c>
      <c r="S2617" s="198" t="str">
        <f>IF(D2617=0,"Blank",IF(D2617="PHEV",MIN(M2617,E2617),MIN(M2617,(E2617*(1-'3 Model Input'!E$54)))))</f>
        <v>Blank</v>
      </c>
      <c r="T2617" s="217" t="str">
        <f t="shared" si="432"/>
        <v>Blank</v>
      </c>
      <c r="U2617" s="89"/>
      <c r="V2617" s="216" t="str">
        <f>IF(D2617=0,"Blank",P2617*'3 Model Input'!E$50)</f>
        <v>Blank</v>
      </c>
      <c r="W2617" s="197" t="str">
        <f t="shared" si="433"/>
        <v>Blank</v>
      </c>
      <c r="X2617" s="197" t="str">
        <f t="shared" si="434"/>
        <v>Blank</v>
      </c>
      <c r="Y2617" s="197" t="str">
        <f t="shared" si="435"/>
        <v>Blank</v>
      </c>
      <c r="Z2617" s="197" t="str">
        <f t="shared" si="436"/>
        <v>Blank</v>
      </c>
      <c r="AA2617" s="223" t="str" cm="1">
        <f t="array" ref="AA2617">_xlfn.IFS(ISTEXT('3 Model Input'!F$70),"Missing",ISTEXT('3 Model Input'!I$70),"Missing",ISNUMBER('3 Model Input'!K$70),'3 Model Input'!K$70*P2617)</f>
        <v>Missing</v>
      </c>
      <c r="AB2617" s="89"/>
      <c r="AC2617" s="227" t="str" cm="1">
        <f t="array" ref="AC2617">IF(D2617=0,"Blank",_xlfn.IFS('3 Model Input'!E$61=1,(V2617*G2617)/T2617,'3 Model Input'!E$61=2,(W2617*G2617)/T2617,'3 Model Input'!E$61=3,(X2617*G2617)/T2617,'3 Model Input'!E$61=4,(Y2617*G2617)/T2617,'3 Model Input'!E$61=5,(Z2617*G2617)/T2617, ISTEXT('3 Model Input'!E$61),"Missing",'3 Model Input'!E$61=6,(AA2617*G2617)/T2617))</f>
        <v>Blank</v>
      </c>
      <c r="AD2617" s="202" t="str">
        <f t="shared" si="437"/>
        <v>Blank</v>
      </c>
      <c r="AE2617" s="202" t="str">
        <f t="shared" si="438"/>
        <v>Blank</v>
      </c>
      <c r="AF2617" s="217" t="str">
        <f t="shared" si="439"/>
        <v>Blank</v>
      </c>
      <c r="AG2617" s="9" t="str" cm="1">
        <f t="array" ref="AG2617">_xlfn.IFS(ISNUMBER(AC2617), "", ISNUMBER(SEARCH("Blank", AC2617)), "", ISERROR(AC2617), "Bad input on tab 3")</f>
        <v/>
      </c>
    </row>
    <row r="2618" spans="2:33" ht="15" customHeight="1" x14ac:dyDescent="0.75">
      <c r="B2618" s="205" t="str">
        <f>'5 Driver Data'!B2618</f>
        <v>2610</v>
      </c>
      <c r="C2618" s="193">
        <f>'5 Driver Data'!C2618</f>
        <v>0</v>
      </c>
      <c r="D2618" s="192">
        <f>'5 Driver Data'!D2618</f>
        <v>0</v>
      </c>
      <c r="E2618" s="191">
        <f>'5 Driver Data'!E2618</f>
        <v>0</v>
      </c>
      <c r="F2618" s="191">
        <f>'5 Driver Data'!F2618</f>
        <v>0</v>
      </c>
      <c r="G2618" s="191">
        <f>'5 Driver Data'!G2618</f>
        <v>0</v>
      </c>
      <c r="H2618" s="191">
        <f>'5 Driver Data'!H2618</f>
        <v>0</v>
      </c>
      <c r="I2618" s="191">
        <f>'5 Driver Data'!I2618</f>
        <v>0</v>
      </c>
      <c r="J2618" s="191">
        <f>'5 Driver Data'!J2618</f>
        <v>0</v>
      </c>
      <c r="K2618" s="206">
        <f>'5 Driver Data'!K2618</f>
        <v>0</v>
      </c>
      <c r="L2618" s="1"/>
      <c r="M2618" s="216" t="str">
        <f>IF(D2618=0,"Blank",'3 Model Input'!E$44*'3 Model Input'!E$45)</f>
        <v>Blank</v>
      </c>
      <c r="N2618" s="197" t="str">
        <f t="shared" si="430"/>
        <v>Blank</v>
      </c>
      <c r="O2618" s="197" t="str">
        <f>IF(D2618=0,"Blank",'3 Model Input'!E$49*(1-'3 Model Input'!E$51))</f>
        <v>Blank</v>
      </c>
      <c r="P2618" s="197" t="str">
        <f t="shared" si="431"/>
        <v>Blank</v>
      </c>
      <c r="Q2618" s="197" t="str">
        <f>IF(D2618=0,"Blank",IF(D2618="BEV",E2618*(1-'3 Model Input'!E$54), E2618))</f>
        <v>Blank</v>
      </c>
      <c r="R2618" s="198" t="str">
        <f>IF(D2618=0,"Blank",IF(D2618="PHEV",F2618/G2618,F2618*(1-'3 Model Input'!E$54)/G2618))</f>
        <v>Blank</v>
      </c>
      <c r="S2618" s="198" t="str">
        <f>IF(D2618=0,"Blank",IF(D2618="PHEV",MIN(M2618,E2618),MIN(M2618,(E2618*(1-'3 Model Input'!E$54)))))</f>
        <v>Blank</v>
      </c>
      <c r="T2618" s="217" t="str">
        <f t="shared" si="432"/>
        <v>Blank</v>
      </c>
      <c r="U2618" s="89"/>
      <c r="V2618" s="216" t="str">
        <f>IF(D2618=0,"Blank",P2618*'3 Model Input'!E$50)</f>
        <v>Blank</v>
      </c>
      <c r="W2618" s="197" t="str">
        <f t="shared" si="433"/>
        <v>Blank</v>
      </c>
      <c r="X2618" s="197" t="str">
        <f t="shared" si="434"/>
        <v>Blank</v>
      </c>
      <c r="Y2618" s="197" t="str">
        <f t="shared" si="435"/>
        <v>Blank</v>
      </c>
      <c r="Z2618" s="197" t="str">
        <f t="shared" si="436"/>
        <v>Blank</v>
      </c>
      <c r="AA2618" s="223" t="str" cm="1">
        <f t="array" ref="AA2618">_xlfn.IFS(ISTEXT('3 Model Input'!F$70),"Missing",ISTEXT('3 Model Input'!I$70),"Missing",ISNUMBER('3 Model Input'!K$70),'3 Model Input'!K$70*P2618)</f>
        <v>Missing</v>
      </c>
      <c r="AB2618" s="89"/>
      <c r="AC2618" s="227" t="str" cm="1">
        <f t="array" ref="AC2618">IF(D2618=0,"Blank",_xlfn.IFS('3 Model Input'!E$61=1,(V2618*G2618)/T2618,'3 Model Input'!E$61=2,(W2618*G2618)/T2618,'3 Model Input'!E$61=3,(X2618*G2618)/T2618,'3 Model Input'!E$61=4,(Y2618*G2618)/T2618,'3 Model Input'!E$61=5,(Z2618*G2618)/T2618, ISTEXT('3 Model Input'!E$61),"Missing",'3 Model Input'!E$61=6,(AA2618*G2618)/T2618))</f>
        <v>Blank</v>
      </c>
      <c r="AD2618" s="202" t="str">
        <f t="shared" si="437"/>
        <v>Blank</v>
      </c>
      <c r="AE2618" s="202" t="str">
        <f t="shared" si="438"/>
        <v>Blank</v>
      </c>
      <c r="AF2618" s="217" t="str">
        <f t="shared" si="439"/>
        <v>Blank</v>
      </c>
      <c r="AG2618" s="9" t="str" cm="1">
        <f t="array" ref="AG2618">_xlfn.IFS(ISNUMBER(AC2618), "", ISNUMBER(SEARCH("Blank", AC2618)), "", ISERROR(AC2618), "Bad input on tab 3")</f>
        <v/>
      </c>
    </row>
    <row r="2619" spans="2:33" ht="15" customHeight="1" x14ac:dyDescent="0.75">
      <c r="B2619" s="205" t="str">
        <f>'5 Driver Data'!B2619</f>
        <v>2611</v>
      </c>
      <c r="C2619" s="193">
        <f>'5 Driver Data'!C2619</f>
        <v>0</v>
      </c>
      <c r="D2619" s="192">
        <f>'5 Driver Data'!D2619</f>
        <v>0</v>
      </c>
      <c r="E2619" s="191">
        <f>'5 Driver Data'!E2619</f>
        <v>0</v>
      </c>
      <c r="F2619" s="191">
        <f>'5 Driver Data'!F2619</f>
        <v>0</v>
      </c>
      <c r="G2619" s="191">
        <f>'5 Driver Data'!G2619</f>
        <v>0</v>
      </c>
      <c r="H2619" s="191">
        <f>'5 Driver Data'!H2619</f>
        <v>0</v>
      </c>
      <c r="I2619" s="191">
        <f>'5 Driver Data'!I2619</f>
        <v>0</v>
      </c>
      <c r="J2619" s="191">
        <f>'5 Driver Data'!J2619</f>
        <v>0</v>
      </c>
      <c r="K2619" s="206">
        <f>'5 Driver Data'!K2619</f>
        <v>0</v>
      </c>
      <c r="L2619" s="1"/>
      <c r="M2619" s="216" t="str">
        <f>IF(D2619=0,"Blank",'3 Model Input'!E$44*'3 Model Input'!E$45)</f>
        <v>Blank</v>
      </c>
      <c r="N2619" s="197" t="str">
        <f t="shared" si="430"/>
        <v>Blank</v>
      </c>
      <c r="O2619" s="197" t="str">
        <f>IF(D2619=0,"Blank",'3 Model Input'!E$49*(1-'3 Model Input'!E$51))</f>
        <v>Blank</v>
      </c>
      <c r="P2619" s="197" t="str">
        <f t="shared" si="431"/>
        <v>Blank</v>
      </c>
      <c r="Q2619" s="197" t="str">
        <f>IF(D2619=0,"Blank",IF(D2619="BEV",E2619*(1-'3 Model Input'!E$54), E2619))</f>
        <v>Blank</v>
      </c>
      <c r="R2619" s="198" t="str">
        <f>IF(D2619=0,"Blank",IF(D2619="PHEV",F2619/G2619,F2619*(1-'3 Model Input'!E$54)/G2619))</f>
        <v>Blank</v>
      </c>
      <c r="S2619" s="198" t="str">
        <f>IF(D2619=0,"Blank",IF(D2619="PHEV",MIN(M2619,E2619),MIN(M2619,(E2619*(1-'3 Model Input'!E$54)))))</f>
        <v>Blank</v>
      </c>
      <c r="T2619" s="217" t="str">
        <f t="shared" si="432"/>
        <v>Blank</v>
      </c>
      <c r="U2619" s="89"/>
      <c r="V2619" s="216" t="str">
        <f>IF(D2619=0,"Blank",P2619*'3 Model Input'!E$50)</f>
        <v>Blank</v>
      </c>
      <c r="W2619" s="197" t="str">
        <f t="shared" si="433"/>
        <v>Blank</v>
      </c>
      <c r="X2619" s="197" t="str">
        <f t="shared" si="434"/>
        <v>Blank</v>
      </c>
      <c r="Y2619" s="197" t="str">
        <f t="shared" si="435"/>
        <v>Blank</v>
      </c>
      <c r="Z2619" s="197" t="str">
        <f t="shared" si="436"/>
        <v>Blank</v>
      </c>
      <c r="AA2619" s="223" t="str" cm="1">
        <f t="array" ref="AA2619">_xlfn.IFS(ISTEXT('3 Model Input'!F$70),"Missing",ISTEXT('3 Model Input'!I$70),"Missing",ISNUMBER('3 Model Input'!K$70),'3 Model Input'!K$70*P2619)</f>
        <v>Missing</v>
      </c>
      <c r="AB2619" s="89"/>
      <c r="AC2619" s="227" t="str" cm="1">
        <f t="array" ref="AC2619">IF(D2619=0,"Blank",_xlfn.IFS('3 Model Input'!E$61=1,(V2619*G2619)/T2619,'3 Model Input'!E$61=2,(W2619*G2619)/T2619,'3 Model Input'!E$61=3,(X2619*G2619)/T2619,'3 Model Input'!E$61=4,(Y2619*G2619)/T2619,'3 Model Input'!E$61=5,(Z2619*G2619)/T2619, ISTEXT('3 Model Input'!E$61),"Missing",'3 Model Input'!E$61=6,(AA2619*G2619)/T2619))</f>
        <v>Blank</v>
      </c>
      <c r="AD2619" s="202" t="str">
        <f t="shared" si="437"/>
        <v>Blank</v>
      </c>
      <c r="AE2619" s="202" t="str">
        <f t="shared" si="438"/>
        <v>Blank</v>
      </c>
      <c r="AF2619" s="217" t="str">
        <f t="shared" si="439"/>
        <v>Blank</v>
      </c>
      <c r="AG2619" s="9" t="str" cm="1">
        <f t="array" ref="AG2619">_xlfn.IFS(ISNUMBER(AC2619), "", ISNUMBER(SEARCH("Blank", AC2619)), "", ISERROR(AC2619), "Bad input on tab 3")</f>
        <v/>
      </c>
    </row>
    <row r="2620" spans="2:33" ht="15" customHeight="1" x14ac:dyDescent="0.75">
      <c r="B2620" s="205" t="str">
        <f>'5 Driver Data'!B2620</f>
        <v>2612</v>
      </c>
      <c r="C2620" s="193">
        <f>'5 Driver Data'!C2620</f>
        <v>0</v>
      </c>
      <c r="D2620" s="192">
        <f>'5 Driver Data'!D2620</f>
        <v>0</v>
      </c>
      <c r="E2620" s="191">
        <f>'5 Driver Data'!E2620</f>
        <v>0</v>
      </c>
      <c r="F2620" s="191">
        <f>'5 Driver Data'!F2620</f>
        <v>0</v>
      </c>
      <c r="G2620" s="191">
        <f>'5 Driver Data'!G2620</f>
        <v>0</v>
      </c>
      <c r="H2620" s="191">
        <f>'5 Driver Data'!H2620</f>
        <v>0</v>
      </c>
      <c r="I2620" s="191">
        <f>'5 Driver Data'!I2620</f>
        <v>0</v>
      </c>
      <c r="J2620" s="191">
        <f>'5 Driver Data'!J2620</f>
        <v>0</v>
      </c>
      <c r="K2620" s="206">
        <f>'5 Driver Data'!K2620</f>
        <v>0</v>
      </c>
      <c r="L2620" s="1"/>
      <c r="M2620" s="216" t="str">
        <f>IF(D2620=0,"Blank",'3 Model Input'!E$44*'3 Model Input'!E$45)</f>
        <v>Blank</v>
      </c>
      <c r="N2620" s="197" t="str">
        <f t="shared" si="430"/>
        <v>Blank</v>
      </c>
      <c r="O2620" s="197" t="str">
        <f>IF(D2620=0,"Blank",'3 Model Input'!E$49*(1-'3 Model Input'!E$51))</f>
        <v>Blank</v>
      </c>
      <c r="P2620" s="197" t="str">
        <f t="shared" si="431"/>
        <v>Blank</v>
      </c>
      <c r="Q2620" s="197" t="str">
        <f>IF(D2620=0,"Blank",IF(D2620="BEV",E2620*(1-'3 Model Input'!E$54), E2620))</f>
        <v>Blank</v>
      </c>
      <c r="R2620" s="198" t="str">
        <f>IF(D2620=0,"Blank",IF(D2620="PHEV",F2620/G2620,F2620*(1-'3 Model Input'!E$54)/G2620))</f>
        <v>Blank</v>
      </c>
      <c r="S2620" s="198" t="str">
        <f>IF(D2620=0,"Blank",IF(D2620="PHEV",MIN(M2620,E2620),MIN(M2620,(E2620*(1-'3 Model Input'!E$54)))))</f>
        <v>Blank</v>
      </c>
      <c r="T2620" s="217" t="str">
        <f t="shared" si="432"/>
        <v>Blank</v>
      </c>
      <c r="U2620" s="89"/>
      <c r="V2620" s="216" t="str">
        <f>IF(D2620=0,"Blank",P2620*'3 Model Input'!E$50)</f>
        <v>Blank</v>
      </c>
      <c r="W2620" s="197" t="str">
        <f t="shared" si="433"/>
        <v>Blank</v>
      </c>
      <c r="X2620" s="197" t="str">
        <f t="shared" si="434"/>
        <v>Blank</v>
      </c>
      <c r="Y2620" s="197" t="str">
        <f t="shared" si="435"/>
        <v>Blank</v>
      </c>
      <c r="Z2620" s="197" t="str">
        <f t="shared" si="436"/>
        <v>Blank</v>
      </c>
      <c r="AA2620" s="223" t="str" cm="1">
        <f t="array" ref="AA2620">_xlfn.IFS(ISTEXT('3 Model Input'!F$70),"Missing",ISTEXT('3 Model Input'!I$70),"Missing",ISNUMBER('3 Model Input'!K$70),'3 Model Input'!K$70*P2620)</f>
        <v>Missing</v>
      </c>
      <c r="AB2620" s="89"/>
      <c r="AC2620" s="227" t="str" cm="1">
        <f t="array" ref="AC2620">IF(D2620=0,"Blank",_xlfn.IFS('3 Model Input'!E$61=1,(V2620*G2620)/T2620,'3 Model Input'!E$61=2,(W2620*G2620)/T2620,'3 Model Input'!E$61=3,(X2620*G2620)/T2620,'3 Model Input'!E$61=4,(Y2620*G2620)/T2620,'3 Model Input'!E$61=5,(Z2620*G2620)/T2620, ISTEXT('3 Model Input'!E$61),"Missing",'3 Model Input'!E$61=6,(AA2620*G2620)/T2620))</f>
        <v>Blank</v>
      </c>
      <c r="AD2620" s="202" t="str">
        <f t="shared" si="437"/>
        <v>Blank</v>
      </c>
      <c r="AE2620" s="202" t="str">
        <f t="shared" si="438"/>
        <v>Blank</v>
      </c>
      <c r="AF2620" s="217" t="str">
        <f t="shared" si="439"/>
        <v>Blank</v>
      </c>
      <c r="AG2620" s="9" t="str" cm="1">
        <f t="array" ref="AG2620">_xlfn.IFS(ISNUMBER(AC2620), "", ISNUMBER(SEARCH("Blank", AC2620)), "", ISERROR(AC2620), "Bad input on tab 3")</f>
        <v/>
      </c>
    </row>
    <row r="2621" spans="2:33" ht="15" customHeight="1" x14ac:dyDescent="0.75">
      <c r="B2621" s="205" t="str">
        <f>'5 Driver Data'!B2621</f>
        <v>2613</v>
      </c>
      <c r="C2621" s="193">
        <f>'5 Driver Data'!C2621</f>
        <v>0</v>
      </c>
      <c r="D2621" s="192">
        <f>'5 Driver Data'!D2621</f>
        <v>0</v>
      </c>
      <c r="E2621" s="191">
        <f>'5 Driver Data'!E2621</f>
        <v>0</v>
      </c>
      <c r="F2621" s="191">
        <f>'5 Driver Data'!F2621</f>
        <v>0</v>
      </c>
      <c r="G2621" s="191">
        <f>'5 Driver Data'!G2621</f>
        <v>0</v>
      </c>
      <c r="H2621" s="191">
        <f>'5 Driver Data'!H2621</f>
        <v>0</v>
      </c>
      <c r="I2621" s="191">
        <f>'5 Driver Data'!I2621</f>
        <v>0</v>
      </c>
      <c r="J2621" s="191">
        <f>'5 Driver Data'!J2621</f>
        <v>0</v>
      </c>
      <c r="K2621" s="206">
        <f>'5 Driver Data'!K2621</f>
        <v>0</v>
      </c>
      <c r="L2621" s="1"/>
      <c r="M2621" s="216" t="str">
        <f>IF(D2621=0,"Blank",'3 Model Input'!E$44*'3 Model Input'!E$45)</f>
        <v>Blank</v>
      </c>
      <c r="N2621" s="197" t="str">
        <f t="shared" si="430"/>
        <v>Blank</v>
      </c>
      <c r="O2621" s="197" t="str">
        <f>IF(D2621=0,"Blank",'3 Model Input'!E$49*(1-'3 Model Input'!E$51))</f>
        <v>Blank</v>
      </c>
      <c r="P2621" s="197" t="str">
        <f t="shared" si="431"/>
        <v>Blank</v>
      </c>
      <c r="Q2621" s="197" t="str">
        <f>IF(D2621=0,"Blank",IF(D2621="BEV",E2621*(1-'3 Model Input'!E$54), E2621))</f>
        <v>Blank</v>
      </c>
      <c r="R2621" s="198" t="str">
        <f>IF(D2621=0,"Blank",IF(D2621="PHEV",F2621/G2621,F2621*(1-'3 Model Input'!E$54)/G2621))</f>
        <v>Blank</v>
      </c>
      <c r="S2621" s="198" t="str">
        <f>IF(D2621=0,"Blank",IF(D2621="PHEV",MIN(M2621,E2621),MIN(M2621,(E2621*(1-'3 Model Input'!E$54)))))</f>
        <v>Blank</v>
      </c>
      <c r="T2621" s="217" t="str">
        <f t="shared" si="432"/>
        <v>Blank</v>
      </c>
      <c r="U2621" s="89"/>
      <c r="V2621" s="216" t="str">
        <f>IF(D2621=0,"Blank",P2621*'3 Model Input'!E$50)</f>
        <v>Blank</v>
      </c>
      <c r="W2621" s="197" t="str">
        <f t="shared" si="433"/>
        <v>Blank</v>
      </c>
      <c r="X2621" s="197" t="str">
        <f t="shared" si="434"/>
        <v>Blank</v>
      </c>
      <c r="Y2621" s="197" t="str">
        <f t="shared" si="435"/>
        <v>Blank</v>
      </c>
      <c r="Z2621" s="197" t="str">
        <f t="shared" si="436"/>
        <v>Blank</v>
      </c>
      <c r="AA2621" s="223" t="str" cm="1">
        <f t="array" ref="AA2621">_xlfn.IFS(ISTEXT('3 Model Input'!F$70),"Missing",ISTEXT('3 Model Input'!I$70),"Missing",ISNUMBER('3 Model Input'!K$70),'3 Model Input'!K$70*P2621)</f>
        <v>Missing</v>
      </c>
      <c r="AB2621" s="89"/>
      <c r="AC2621" s="227" t="str" cm="1">
        <f t="array" ref="AC2621">IF(D2621=0,"Blank",_xlfn.IFS('3 Model Input'!E$61=1,(V2621*G2621)/T2621,'3 Model Input'!E$61=2,(W2621*G2621)/T2621,'3 Model Input'!E$61=3,(X2621*G2621)/T2621,'3 Model Input'!E$61=4,(Y2621*G2621)/T2621,'3 Model Input'!E$61=5,(Z2621*G2621)/T2621, ISTEXT('3 Model Input'!E$61),"Missing",'3 Model Input'!E$61=6,(AA2621*G2621)/T2621))</f>
        <v>Blank</v>
      </c>
      <c r="AD2621" s="202" t="str">
        <f t="shared" si="437"/>
        <v>Blank</v>
      </c>
      <c r="AE2621" s="202" t="str">
        <f t="shared" si="438"/>
        <v>Blank</v>
      </c>
      <c r="AF2621" s="217" t="str">
        <f t="shared" si="439"/>
        <v>Blank</v>
      </c>
      <c r="AG2621" s="9" t="str" cm="1">
        <f t="array" ref="AG2621">_xlfn.IFS(ISNUMBER(AC2621), "", ISNUMBER(SEARCH("Blank", AC2621)), "", ISERROR(AC2621), "Bad input on tab 3")</f>
        <v/>
      </c>
    </row>
    <row r="2622" spans="2:33" ht="15" customHeight="1" x14ac:dyDescent="0.75">
      <c r="B2622" s="205" t="str">
        <f>'5 Driver Data'!B2622</f>
        <v>2614</v>
      </c>
      <c r="C2622" s="193">
        <f>'5 Driver Data'!C2622</f>
        <v>0</v>
      </c>
      <c r="D2622" s="192">
        <f>'5 Driver Data'!D2622</f>
        <v>0</v>
      </c>
      <c r="E2622" s="191">
        <f>'5 Driver Data'!E2622</f>
        <v>0</v>
      </c>
      <c r="F2622" s="191">
        <f>'5 Driver Data'!F2622</f>
        <v>0</v>
      </c>
      <c r="G2622" s="191">
        <f>'5 Driver Data'!G2622</f>
        <v>0</v>
      </c>
      <c r="H2622" s="191">
        <f>'5 Driver Data'!H2622</f>
        <v>0</v>
      </c>
      <c r="I2622" s="191">
        <f>'5 Driver Data'!I2622</f>
        <v>0</v>
      </c>
      <c r="J2622" s="191">
        <f>'5 Driver Data'!J2622</f>
        <v>0</v>
      </c>
      <c r="K2622" s="206">
        <f>'5 Driver Data'!K2622</f>
        <v>0</v>
      </c>
      <c r="L2622" s="1"/>
      <c r="M2622" s="216" t="str">
        <f>IF(D2622=0,"Blank",'3 Model Input'!E$44*'3 Model Input'!E$45)</f>
        <v>Blank</v>
      </c>
      <c r="N2622" s="197" t="str">
        <f t="shared" si="430"/>
        <v>Blank</v>
      </c>
      <c r="O2622" s="197" t="str">
        <f>IF(D2622=0,"Blank",'3 Model Input'!E$49*(1-'3 Model Input'!E$51))</f>
        <v>Blank</v>
      </c>
      <c r="P2622" s="197" t="str">
        <f t="shared" si="431"/>
        <v>Blank</v>
      </c>
      <c r="Q2622" s="197" t="str">
        <f>IF(D2622=0,"Blank",IF(D2622="BEV",E2622*(1-'3 Model Input'!E$54), E2622))</f>
        <v>Blank</v>
      </c>
      <c r="R2622" s="198" t="str">
        <f>IF(D2622=0,"Blank",IF(D2622="PHEV",F2622/G2622,F2622*(1-'3 Model Input'!E$54)/G2622))</f>
        <v>Blank</v>
      </c>
      <c r="S2622" s="198" t="str">
        <f>IF(D2622=0,"Blank",IF(D2622="PHEV",MIN(M2622,E2622),MIN(M2622,(E2622*(1-'3 Model Input'!E$54)))))</f>
        <v>Blank</v>
      </c>
      <c r="T2622" s="217" t="str">
        <f t="shared" si="432"/>
        <v>Blank</v>
      </c>
      <c r="U2622" s="89"/>
      <c r="V2622" s="216" t="str">
        <f>IF(D2622=0,"Blank",P2622*'3 Model Input'!E$50)</f>
        <v>Blank</v>
      </c>
      <c r="W2622" s="197" t="str">
        <f t="shared" si="433"/>
        <v>Blank</v>
      </c>
      <c r="X2622" s="197" t="str">
        <f t="shared" si="434"/>
        <v>Blank</v>
      </c>
      <c r="Y2622" s="197" t="str">
        <f t="shared" si="435"/>
        <v>Blank</v>
      </c>
      <c r="Z2622" s="197" t="str">
        <f t="shared" si="436"/>
        <v>Blank</v>
      </c>
      <c r="AA2622" s="223" t="str" cm="1">
        <f t="array" ref="AA2622">_xlfn.IFS(ISTEXT('3 Model Input'!F$70),"Missing",ISTEXT('3 Model Input'!I$70),"Missing",ISNUMBER('3 Model Input'!K$70),'3 Model Input'!K$70*P2622)</f>
        <v>Missing</v>
      </c>
      <c r="AB2622" s="89"/>
      <c r="AC2622" s="227" t="str" cm="1">
        <f t="array" ref="AC2622">IF(D2622=0,"Blank",_xlfn.IFS('3 Model Input'!E$61=1,(V2622*G2622)/T2622,'3 Model Input'!E$61=2,(W2622*G2622)/T2622,'3 Model Input'!E$61=3,(X2622*G2622)/T2622,'3 Model Input'!E$61=4,(Y2622*G2622)/T2622,'3 Model Input'!E$61=5,(Z2622*G2622)/T2622, ISTEXT('3 Model Input'!E$61),"Missing",'3 Model Input'!E$61=6,(AA2622*G2622)/T2622))</f>
        <v>Blank</v>
      </c>
      <c r="AD2622" s="202" t="str">
        <f t="shared" si="437"/>
        <v>Blank</v>
      </c>
      <c r="AE2622" s="202" t="str">
        <f t="shared" si="438"/>
        <v>Blank</v>
      </c>
      <c r="AF2622" s="217" t="str">
        <f t="shared" si="439"/>
        <v>Blank</v>
      </c>
      <c r="AG2622" s="9" t="str" cm="1">
        <f t="array" ref="AG2622">_xlfn.IFS(ISNUMBER(AC2622), "", ISNUMBER(SEARCH("Blank", AC2622)), "", ISERROR(AC2622), "Bad input on tab 3")</f>
        <v/>
      </c>
    </row>
    <row r="2623" spans="2:33" ht="15" customHeight="1" x14ac:dyDescent="0.75">
      <c r="B2623" s="205" t="str">
        <f>'5 Driver Data'!B2623</f>
        <v>2615</v>
      </c>
      <c r="C2623" s="193">
        <f>'5 Driver Data'!C2623</f>
        <v>0</v>
      </c>
      <c r="D2623" s="192">
        <f>'5 Driver Data'!D2623</f>
        <v>0</v>
      </c>
      <c r="E2623" s="191">
        <f>'5 Driver Data'!E2623</f>
        <v>0</v>
      </c>
      <c r="F2623" s="191">
        <f>'5 Driver Data'!F2623</f>
        <v>0</v>
      </c>
      <c r="G2623" s="191">
        <f>'5 Driver Data'!G2623</f>
        <v>0</v>
      </c>
      <c r="H2623" s="191">
        <f>'5 Driver Data'!H2623</f>
        <v>0</v>
      </c>
      <c r="I2623" s="191">
        <f>'5 Driver Data'!I2623</f>
        <v>0</v>
      </c>
      <c r="J2623" s="191">
        <f>'5 Driver Data'!J2623</f>
        <v>0</v>
      </c>
      <c r="K2623" s="206">
        <f>'5 Driver Data'!K2623</f>
        <v>0</v>
      </c>
      <c r="L2623" s="1"/>
      <c r="M2623" s="216" t="str">
        <f>IF(D2623=0,"Blank",'3 Model Input'!E$44*'3 Model Input'!E$45)</f>
        <v>Blank</v>
      </c>
      <c r="N2623" s="197" t="str">
        <f t="shared" si="430"/>
        <v>Blank</v>
      </c>
      <c r="O2623" s="197" t="str">
        <f>IF(D2623=0,"Blank",'3 Model Input'!E$49*(1-'3 Model Input'!E$51))</f>
        <v>Blank</v>
      </c>
      <c r="P2623" s="197" t="str">
        <f t="shared" si="431"/>
        <v>Blank</v>
      </c>
      <c r="Q2623" s="197" t="str">
        <f>IF(D2623=0,"Blank",IF(D2623="BEV",E2623*(1-'3 Model Input'!E$54), E2623))</f>
        <v>Blank</v>
      </c>
      <c r="R2623" s="198" t="str">
        <f>IF(D2623=0,"Blank",IF(D2623="PHEV",F2623/G2623,F2623*(1-'3 Model Input'!E$54)/G2623))</f>
        <v>Blank</v>
      </c>
      <c r="S2623" s="198" t="str">
        <f>IF(D2623=0,"Blank",IF(D2623="PHEV",MIN(M2623,E2623),MIN(M2623,(E2623*(1-'3 Model Input'!E$54)))))</f>
        <v>Blank</v>
      </c>
      <c r="T2623" s="217" t="str">
        <f t="shared" si="432"/>
        <v>Blank</v>
      </c>
      <c r="U2623" s="89"/>
      <c r="V2623" s="216" t="str">
        <f>IF(D2623=0,"Blank",P2623*'3 Model Input'!E$50)</f>
        <v>Blank</v>
      </c>
      <c r="W2623" s="197" t="str">
        <f t="shared" si="433"/>
        <v>Blank</v>
      </c>
      <c r="X2623" s="197" t="str">
        <f t="shared" si="434"/>
        <v>Blank</v>
      </c>
      <c r="Y2623" s="197" t="str">
        <f t="shared" si="435"/>
        <v>Blank</v>
      </c>
      <c r="Z2623" s="197" t="str">
        <f t="shared" si="436"/>
        <v>Blank</v>
      </c>
      <c r="AA2623" s="223" t="str" cm="1">
        <f t="array" ref="AA2623">_xlfn.IFS(ISTEXT('3 Model Input'!F$70),"Missing",ISTEXT('3 Model Input'!I$70),"Missing",ISNUMBER('3 Model Input'!K$70),'3 Model Input'!K$70*P2623)</f>
        <v>Missing</v>
      </c>
      <c r="AB2623" s="89"/>
      <c r="AC2623" s="227" t="str" cm="1">
        <f t="array" ref="AC2623">IF(D2623=0,"Blank",_xlfn.IFS('3 Model Input'!E$61=1,(V2623*G2623)/T2623,'3 Model Input'!E$61=2,(W2623*G2623)/T2623,'3 Model Input'!E$61=3,(X2623*G2623)/T2623,'3 Model Input'!E$61=4,(Y2623*G2623)/T2623,'3 Model Input'!E$61=5,(Z2623*G2623)/T2623, ISTEXT('3 Model Input'!E$61),"Missing",'3 Model Input'!E$61=6,(AA2623*G2623)/T2623))</f>
        <v>Blank</v>
      </c>
      <c r="AD2623" s="202" t="str">
        <f t="shared" si="437"/>
        <v>Blank</v>
      </c>
      <c r="AE2623" s="202" t="str">
        <f t="shared" si="438"/>
        <v>Blank</v>
      </c>
      <c r="AF2623" s="217" t="str">
        <f t="shared" si="439"/>
        <v>Blank</v>
      </c>
      <c r="AG2623" s="9" t="str" cm="1">
        <f t="array" ref="AG2623">_xlfn.IFS(ISNUMBER(AC2623), "", ISNUMBER(SEARCH("Blank", AC2623)), "", ISERROR(AC2623), "Bad input on tab 3")</f>
        <v/>
      </c>
    </row>
    <row r="2624" spans="2:33" ht="15" customHeight="1" x14ac:dyDescent="0.75">
      <c r="B2624" s="205" t="str">
        <f>'5 Driver Data'!B2624</f>
        <v>2616</v>
      </c>
      <c r="C2624" s="193">
        <f>'5 Driver Data'!C2624</f>
        <v>0</v>
      </c>
      <c r="D2624" s="192">
        <f>'5 Driver Data'!D2624</f>
        <v>0</v>
      </c>
      <c r="E2624" s="191">
        <f>'5 Driver Data'!E2624</f>
        <v>0</v>
      </c>
      <c r="F2624" s="191">
        <f>'5 Driver Data'!F2624</f>
        <v>0</v>
      </c>
      <c r="G2624" s="191">
        <f>'5 Driver Data'!G2624</f>
        <v>0</v>
      </c>
      <c r="H2624" s="191">
        <f>'5 Driver Data'!H2624</f>
        <v>0</v>
      </c>
      <c r="I2624" s="191">
        <f>'5 Driver Data'!I2624</f>
        <v>0</v>
      </c>
      <c r="J2624" s="191">
        <f>'5 Driver Data'!J2624</f>
        <v>0</v>
      </c>
      <c r="K2624" s="206">
        <f>'5 Driver Data'!K2624</f>
        <v>0</v>
      </c>
      <c r="L2624" s="1"/>
      <c r="M2624" s="216" t="str">
        <f>IF(D2624=0,"Blank",'3 Model Input'!E$44*'3 Model Input'!E$45)</f>
        <v>Blank</v>
      </c>
      <c r="N2624" s="197" t="str">
        <f t="shared" si="430"/>
        <v>Blank</v>
      </c>
      <c r="O2624" s="197" t="str">
        <f>IF(D2624=0,"Blank",'3 Model Input'!E$49*(1-'3 Model Input'!E$51))</f>
        <v>Blank</v>
      </c>
      <c r="P2624" s="197" t="str">
        <f t="shared" si="431"/>
        <v>Blank</v>
      </c>
      <c r="Q2624" s="197" t="str">
        <f>IF(D2624=0,"Blank",IF(D2624="BEV",E2624*(1-'3 Model Input'!E$54), E2624))</f>
        <v>Blank</v>
      </c>
      <c r="R2624" s="198" t="str">
        <f>IF(D2624=0,"Blank",IF(D2624="PHEV",F2624/G2624,F2624*(1-'3 Model Input'!E$54)/G2624))</f>
        <v>Blank</v>
      </c>
      <c r="S2624" s="198" t="str">
        <f>IF(D2624=0,"Blank",IF(D2624="PHEV",MIN(M2624,E2624),MIN(M2624,(E2624*(1-'3 Model Input'!E$54)))))</f>
        <v>Blank</v>
      </c>
      <c r="T2624" s="217" t="str">
        <f t="shared" si="432"/>
        <v>Blank</v>
      </c>
      <c r="U2624" s="89"/>
      <c r="V2624" s="216" t="str">
        <f>IF(D2624=0,"Blank",P2624*'3 Model Input'!E$50)</f>
        <v>Blank</v>
      </c>
      <c r="W2624" s="197" t="str">
        <f t="shared" si="433"/>
        <v>Blank</v>
      </c>
      <c r="X2624" s="197" t="str">
        <f t="shared" si="434"/>
        <v>Blank</v>
      </c>
      <c r="Y2624" s="197" t="str">
        <f t="shared" si="435"/>
        <v>Blank</v>
      </c>
      <c r="Z2624" s="197" t="str">
        <f t="shared" si="436"/>
        <v>Blank</v>
      </c>
      <c r="AA2624" s="223" t="str" cm="1">
        <f t="array" ref="AA2624">_xlfn.IFS(ISTEXT('3 Model Input'!F$70),"Missing",ISTEXT('3 Model Input'!I$70),"Missing",ISNUMBER('3 Model Input'!K$70),'3 Model Input'!K$70*P2624)</f>
        <v>Missing</v>
      </c>
      <c r="AB2624" s="89"/>
      <c r="AC2624" s="227" t="str" cm="1">
        <f t="array" ref="AC2624">IF(D2624=0,"Blank",_xlfn.IFS('3 Model Input'!E$61=1,(V2624*G2624)/T2624,'3 Model Input'!E$61=2,(W2624*G2624)/T2624,'3 Model Input'!E$61=3,(X2624*G2624)/T2624,'3 Model Input'!E$61=4,(Y2624*G2624)/T2624,'3 Model Input'!E$61=5,(Z2624*G2624)/T2624, ISTEXT('3 Model Input'!E$61),"Missing",'3 Model Input'!E$61=6,(AA2624*G2624)/T2624))</f>
        <v>Blank</v>
      </c>
      <c r="AD2624" s="202" t="str">
        <f t="shared" si="437"/>
        <v>Blank</v>
      </c>
      <c r="AE2624" s="202" t="str">
        <f t="shared" si="438"/>
        <v>Blank</v>
      </c>
      <c r="AF2624" s="217" t="str">
        <f t="shared" si="439"/>
        <v>Blank</v>
      </c>
      <c r="AG2624" s="9" t="str" cm="1">
        <f t="array" ref="AG2624">_xlfn.IFS(ISNUMBER(AC2624), "", ISNUMBER(SEARCH("Blank", AC2624)), "", ISERROR(AC2624), "Bad input on tab 3")</f>
        <v/>
      </c>
    </row>
    <row r="2625" spans="2:33" ht="15" customHeight="1" x14ac:dyDescent="0.75">
      <c r="B2625" s="205" t="str">
        <f>'5 Driver Data'!B2625</f>
        <v>2617</v>
      </c>
      <c r="C2625" s="193">
        <f>'5 Driver Data'!C2625</f>
        <v>0</v>
      </c>
      <c r="D2625" s="192">
        <f>'5 Driver Data'!D2625</f>
        <v>0</v>
      </c>
      <c r="E2625" s="191">
        <f>'5 Driver Data'!E2625</f>
        <v>0</v>
      </c>
      <c r="F2625" s="191">
        <f>'5 Driver Data'!F2625</f>
        <v>0</v>
      </c>
      <c r="G2625" s="191">
        <f>'5 Driver Data'!G2625</f>
        <v>0</v>
      </c>
      <c r="H2625" s="191">
        <f>'5 Driver Data'!H2625</f>
        <v>0</v>
      </c>
      <c r="I2625" s="191">
        <f>'5 Driver Data'!I2625</f>
        <v>0</v>
      </c>
      <c r="J2625" s="191">
        <f>'5 Driver Data'!J2625</f>
        <v>0</v>
      </c>
      <c r="K2625" s="206">
        <f>'5 Driver Data'!K2625</f>
        <v>0</v>
      </c>
      <c r="L2625" s="1"/>
      <c r="M2625" s="216" t="str">
        <f>IF(D2625=0,"Blank",'3 Model Input'!E$44*'3 Model Input'!E$45)</f>
        <v>Blank</v>
      </c>
      <c r="N2625" s="197" t="str">
        <f t="shared" si="430"/>
        <v>Blank</v>
      </c>
      <c r="O2625" s="197" t="str">
        <f>IF(D2625=0,"Blank",'3 Model Input'!E$49*(1-'3 Model Input'!E$51))</f>
        <v>Blank</v>
      </c>
      <c r="P2625" s="197" t="str">
        <f t="shared" si="431"/>
        <v>Blank</v>
      </c>
      <c r="Q2625" s="197" t="str">
        <f>IF(D2625=0,"Blank",IF(D2625="BEV",E2625*(1-'3 Model Input'!E$54), E2625))</f>
        <v>Blank</v>
      </c>
      <c r="R2625" s="198" t="str">
        <f>IF(D2625=0,"Blank",IF(D2625="PHEV",F2625/G2625,F2625*(1-'3 Model Input'!E$54)/G2625))</f>
        <v>Blank</v>
      </c>
      <c r="S2625" s="198" t="str">
        <f>IF(D2625=0,"Blank",IF(D2625="PHEV",MIN(M2625,E2625),MIN(M2625,(E2625*(1-'3 Model Input'!E$54)))))</f>
        <v>Blank</v>
      </c>
      <c r="T2625" s="217" t="str">
        <f t="shared" si="432"/>
        <v>Blank</v>
      </c>
      <c r="U2625" s="89"/>
      <c r="V2625" s="216" t="str">
        <f>IF(D2625=0,"Blank",P2625*'3 Model Input'!E$50)</f>
        <v>Blank</v>
      </c>
      <c r="W2625" s="197" t="str">
        <f t="shared" si="433"/>
        <v>Blank</v>
      </c>
      <c r="X2625" s="197" t="str">
        <f t="shared" si="434"/>
        <v>Blank</v>
      </c>
      <c r="Y2625" s="197" t="str">
        <f t="shared" si="435"/>
        <v>Blank</v>
      </c>
      <c r="Z2625" s="197" t="str">
        <f t="shared" si="436"/>
        <v>Blank</v>
      </c>
      <c r="AA2625" s="223" t="str" cm="1">
        <f t="array" ref="AA2625">_xlfn.IFS(ISTEXT('3 Model Input'!F$70),"Missing",ISTEXT('3 Model Input'!I$70),"Missing",ISNUMBER('3 Model Input'!K$70),'3 Model Input'!K$70*P2625)</f>
        <v>Missing</v>
      </c>
      <c r="AB2625" s="89"/>
      <c r="AC2625" s="227" t="str" cm="1">
        <f t="array" ref="AC2625">IF(D2625=0,"Blank",_xlfn.IFS('3 Model Input'!E$61=1,(V2625*G2625)/T2625,'3 Model Input'!E$61=2,(W2625*G2625)/T2625,'3 Model Input'!E$61=3,(X2625*G2625)/T2625,'3 Model Input'!E$61=4,(Y2625*G2625)/T2625,'3 Model Input'!E$61=5,(Z2625*G2625)/T2625, ISTEXT('3 Model Input'!E$61),"Missing",'3 Model Input'!E$61=6,(AA2625*G2625)/T2625))</f>
        <v>Blank</v>
      </c>
      <c r="AD2625" s="202" t="str">
        <f t="shared" si="437"/>
        <v>Blank</v>
      </c>
      <c r="AE2625" s="202" t="str">
        <f t="shared" si="438"/>
        <v>Blank</v>
      </c>
      <c r="AF2625" s="217" t="str">
        <f t="shared" si="439"/>
        <v>Blank</v>
      </c>
      <c r="AG2625" s="9" t="str" cm="1">
        <f t="array" ref="AG2625">_xlfn.IFS(ISNUMBER(AC2625), "", ISNUMBER(SEARCH("Blank", AC2625)), "", ISERROR(AC2625), "Bad input on tab 3")</f>
        <v/>
      </c>
    </row>
    <row r="2626" spans="2:33" ht="15" customHeight="1" x14ac:dyDescent="0.75">
      <c r="B2626" s="205" t="str">
        <f>'5 Driver Data'!B2626</f>
        <v>2618</v>
      </c>
      <c r="C2626" s="193">
        <f>'5 Driver Data'!C2626</f>
        <v>0</v>
      </c>
      <c r="D2626" s="192">
        <f>'5 Driver Data'!D2626</f>
        <v>0</v>
      </c>
      <c r="E2626" s="191">
        <f>'5 Driver Data'!E2626</f>
        <v>0</v>
      </c>
      <c r="F2626" s="191">
        <f>'5 Driver Data'!F2626</f>
        <v>0</v>
      </c>
      <c r="G2626" s="191">
        <f>'5 Driver Data'!G2626</f>
        <v>0</v>
      </c>
      <c r="H2626" s="191">
        <f>'5 Driver Data'!H2626</f>
        <v>0</v>
      </c>
      <c r="I2626" s="191">
        <f>'5 Driver Data'!I2626</f>
        <v>0</v>
      </c>
      <c r="J2626" s="191">
        <f>'5 Driver Data'!J2626</f>
        <v>0</v>
      </c>
      <c r="K2626" s="206">
        <f>'5 Driver Data'!K2626</f>
        <v>0</v>
      </c>
      <c r="L2626" s="1"/>
      <c r="M2626" s="216" t="str">
        <f>IF(D2626=0,"Blank",'3 Model Input'!E$44*'3 Model Input'!E$45)</f>
        <v>Blank</v>
      </c>
      <c r="N2626" s="197" t="str">
        <f t="shared" si="430"/>
        <v>Blank</v>
      </c>
      <c r="O2626" s="197" t="str">
        <f>IF(D2626=0,"Blank",'3 Model Input'!E$49*(1-'3 Model Input'!E$51))</f>
        <v>Blank</v>
      </c>
      <c r="P2626" s="197" t="str">
        <f t="shared" si="431"/>
        <v>Blank</v>
      </c>
      <c r="Q2626" s="197" t="str">
        <f>IF(D2626=0,"Blank",IF(D2626="BEV",E2626*(1-'3 Model Input'!E$54), E2626))</f>
        <v>Blank</v>
      </c>
      <c r="R2626" s="198" t="str">
        <f>IF(D2626=0,"Blank",IF(D2626="PHEV",F2626/G2626,F2626*(1-'3 Model Input'!E$54)/G2626))</f>
        <v>Blank</v>
      </c>
      <c r="S2626" s="198" t="str">
        <f>IF(D2626=0,"Blank",IF(D2626="PHEV",MIN(M2626,E2626),MIN(M2626,(E2626*(1-'3 Model Input'!E$54)))))</f>
        <v>Blank</v>
      </c>
      <c r="T2626" s="217" t="str">
        <f t="shared" si="432"/>
        <v>Blank</v>
      </c>
      <c r="U2626" s="89"/>
      <c r="V2626" s="216" t="str">
        <f>IF(D2626=0,"Blank",P2626*'3 Model Input'!E$50)</f>
        <v>Blank</v>
      </c>
      <c r="W2626" s="197" t="str">
        <f t="shared" si="433"/>
        <v>Blank</v>
      </c>
      <c r="X2626" s="197" t="str">
        <f t="shared" si="434"/>
        <v>Blank</v>
      </c>
      <c r="Y2626" s="197" t="str">
        <f t="shared" si="435"/>
        <v>Blank</v>
      </c>
      <c r="Z2626" s="197" t="str">
        <f t="shared" si="436"/>
        <v>Blank</v>
      </c>
      <c r="AA2626" s="223" t="str" cm="1">
        <f t="array" ref="AA2626">_xlfn.IFS(ISTEXT('3 Model Input'!F$70),"Missing",ISTEXT('3 Model Input'!I$70),"Missing",ISNUMBER('3 Model Input'!K$70),'3 Model Input'!K$70*P2626)</f>
        <v>Missing</v>
      </c>
      <c r="AB2626" s="89"/>
      <c r="AC2626" s="227" t="str" cm="1">
        <f t="array" ref="AC2626">IF(D2626=0,"Blank",_xlfn.IFS('3 Model Input'!E$61=1,(V2626*G2626)/T2626,'3 Model Input'!E$61=2,(W2626*G2626)/T2626,'3 Model Input'!E$61=3,(X2626*G2626)/T2626,'3 Model Input'!E$61=4,(Y2626*G2626)/T2626,'3 Model Input'!E$61=5,(Z2626*G2626)/T2626, ISTEXT('3 Model Input'!E$61),"Missing",'3 Model Input'!E$61=6,(AA2626*G2626)/T2626))</f>
        <v>Blank</v>
      </c>
      <c r="AD2626" s="202" t="str">
        <f t="shared" si="437"/>
        <v>Blank</v>
      </c>
      <c r="AE2626" s="202" t="str">
        <f t="shared" si="438"/>
        <v>Blank</v>
      </c>
      <c r="AF2626" s="217" t="str">
        <f t="shared" si="439"/>
        <v>Blank</v>
      </c>
      <c r="AG2626" s="9" t="str" cm="1">
        <f t="array" ref="AG2626">_xlfn.IFS(ISNUMBER(AC2626), "", ISNUMBER(SEARCH("Blank", AC2626)), "", ISERROR(AC2626), "Bad input on tab 3")</f>
        <v/>
      </c>
    </row>
    <row r="2627" spans="2:33" ht="15" customHeight="1" x14ac:dyDescent="0.75">
      <c r="B2627" s="205" t="str">
        <f>'5 Driver Data'!B2627</f>
        <v>2619</v>
      </c>
      <c r="C2627" s="193">
        <f>'5 Driver Data'!C2627</f>
        <v>0</v>
      </c>
      <c r="D2627" s="192">
        <f>'5 Driver Data'!D2627</f>
        <v>0</v>
      </c>
      <c r="E2627" s="191">
        <f>'5 Driver Data'!E2627</f>
        <v>0</v>
      </c>
      <c r="F2627" s="191">
        <f>'5 Driver Data'!F2627</f>
        <v>0</v>
      </c>
      <c r="G2627" s="191">
        <f>'5 Driver Data'!G2627</f>
        <v>0</v>
      </c>
      <c r="H2627" s="191">
        <f>'5 Driver Data'!H2627</f>
        <v>0</v>
      </c>
      <c r="I2627" s="191">
        <f>'5 Driver Data'!I2627</f>
        <v>0</v>
      </c>
      <c r="J2627" s="191">
        <f>'5 Driver Data'!J2627</f>
        <v>0</v>
      </c>
      <c r="K2627" s="206">
        <f>'5 Driver Data'!K2627</f>
        <v>0</v>
      </c>
      <c r="L2627" s="1"/>
      <c r="M2627" s="216" t="str">
        <f>IF(D2627=0,"Blank",'3 Model Input'!E$44*'3 Model Input'!E$45)</f>
        <v>Blank</v>
      </c>
      <c r="N2627" s="197" t="str">
        <f t="shared" si="430"/>
        <v>Blank</v>
      </c>
      <c r="O2627" s="197" t="str">
        <f>IF(D2627=0,"Blank",'3 Model Input'!E$49*(1-'3 Model Input'!E$51))</f>
        <v>Blank</v>
      </c>
      <c r="P2627" s="197" t="str">
        <f t="shared" si="431"/>
        <v>Blank</v>
      </c>
      <c r="Q2627" s="197" t="str">
        <f>IF(D2627=0,"Blank",IF(D2627="BEV",E2627*(1-'3 Model Input'!E$54), E2627))</f>
        <v>Blank</v>
      </c>
      <c r="R2627" s="198" t="str">
        <f>IF(D2627=0,"Blank",IF(D2627="PHEV",F2627/G2627,F2627*(1-'3 Model Input'!E$54)/G2627))</f>
        <v>Blank</v>
      </c>
      <c r="S2627" s="198" t="str">
        <f>IF(D2627=0,"Blank",IF(D2627="PHEV",MIN(M2627,E2627),MIN(M2627,(E2627*(1-'3 Model Input'!E$54)))))</f>
        <v>Blank</v>
      </c>
      <c r="T2627" s="217" t="str">
        <f t="shared" si="432"/>
        <v>Blank</v>
      </c>
      <c r="U2627" s="89"/>
      <c r="V2627" s="216" t="str">
        <f>IF(D2627=0,"Blank",P2627*'3 Model Input'!E$50)</f>
        <v>Blank</v>
      </c>
      <c r="W2627" s="197" t="str">
        <f t="shared" si="433"/>
        <v>Blank</v>
      </c>
      <c r="X2627" s="197" t="str">
        <f t="shared" si="434"/>
        <v>Blank</v>
      </c>
      <c r="Y2627" s="197" t="str">
        <f t="shared" si="435"/>
        <v>Blank</v>
      </c>
      <c r="Z2627" s="197" t="str">
        <f t="shared" si="436"/>
        <v>Blank</v>
      </c>
      <c r="AA2627" s="223" t="str" cm="1">
        <f t="array" ref="AA2627">_xlfn.IFS(ISTEXT('3 Model Input'!F$70),"Missing",ISTEXT('3 Model Input'!I$70),"Missing",ISNUMBER('3 Model Input'!K$70),'3 Model Input'!K$70*P2627)</f>
        <v>Missing</v>
      </c>
      <c r="AB2627" s="89"/>
      <c r="AC2627" s="227" t="str" cm="1">
        <f t="array" ref="AC2627">IF(D2627=0,"Blank",_xlfn.IFS('3 Model Input'!E$61=1,(V2627*G2627)/T2627,'3 Model Input'!E$61=2,(W2627*G2627)/T2627,'3 Model Input'!E$61=3,(X2627*G2627)/T2627,'3 Model Input'!E$61=4,(Y2627*G2627)/T2627,'3 Model Input'!E$61=5,(Z2627*G2627)/T2627, ISTEXT('3 Model Input'!E$61),"Missing",'3 Model Input'!E$61=6,(AA2627*G2627)/T2627))</f>
        <v>Blank</v>
      </c>
      <c r="AD2627" s="202" t="str">
        <f t="shared" si="437"/>
        <v>Blank</v>
      </c>
      <c r="AE2627" s="202" t="str">
        <f t="shared" si="438"/>
        <v>Blank</v>
      </c>
      <c r="AF2627" s="217" t="str">
        <f t="shared" si="439"/>
        <v>Blank</v>
      </c>
      <c r="AG2627" s="9" t="str" cm="1">
        <f t="array" ref="AG2627">_xlfn.IFS(ISNUMBER(AC2627), "", ISNUMBER(SEARCH("Blank", AC2627)), "", ISERROR(AC2627), "Bad input on tab 3")</f>
        <v/>
      </c>
    </row>
    <row r="2628" spans="2:33" ht="15" customHeight="1" x14ac:dyDescent="0.75">
      <c r="B2628" s="205" t="str">
        <f>'5 Driver Data'!B2628</f>
        <v>2620</v>
      </c>
      <c r="C2628" s="193">
        <f>'5 Driver Data'!C2628</f>
        <v>0</v>
      </c>
      <c r="D2628" s="192">
        <f>'5 Driver Data'!D2628</f>
        <v>0</v>
      </c>
      <c r="E2628" s="191">
        <f>'5 Driver Data'!E2628</f>
        <v>0</v>
      </c>
      <c r="F2628" s="191">
        <f>'5 Driver Data'!F2628</f>
        <v>0</v>
      </c>
      <c r="G2628" s="191">
        <f>'5 Driver Data'!G2628</f>
        <v>0</v>
      </c>
      <c r="H2628" s="191">
        <f>'5 Driver Data'!H2628</f>
        <v>0</v>
      </c>
      <c r="I2628" s="191">
        <f>'5 Driver Data'!I2628</f>
        <v>0</v>
      </c>
      <c r="J2628" s="191">
        <f>'5 Driver Data'!J2628</f>
        <v>0</v>
      </c>
      <c r="K2628" s="206">
        <f>'5 Driver Data'!K2628</f>
        <v>0</v>
      </c>
      <c r="L2628" s="1"/>
      <c r="M2628" s="216" t="str">
        <f>IF(D2628=0,"Blank",'3 Model Input'!E$44*'3 Model Input'!E$45)</f>
        <v>Blank</v>
      </c>
      <c r="N2628" s="197" t="str">
        <f t="shared" si="430"/>
        <v>Blank</v>
      </c>
      <c r="O2628" s="197" t="str">
        <f>IF(D2628=0,"Blank",'3 Model Input'!E$49*(1-'3 Model Input'!E$51))</f>
        <v>Blank</v>
      </c>
      <c r="P2628" s="197" t="str">
        <f t="shared" si="431"/>
        <v>Blank</v>
      </c>
      <c r="Q2628" s="197" t="str">
        <f>IF(D2628=0,"Blank",IF(D2628="BEV",E2628*(1-'3 Model Input'!E$54), E2628))</f>
        <v>Blank</v>
      </c>
      <c r="R2628" s="198" t="str">
        <f>IF(D2628=0,"Blank",IF(D2628="PHEV",F2628/G2628,F2628*(1-'3 Model Input'!E$54)/G2628))</f>
        <v>Blank</v>
      </c>
      <c r="S2628" s="198" t="str">
        <f>IF(D2628=0,"Blank",IF(D2628="PHEV",MIN(M2628,E2628),MIN(M2628,(E2628*(1-'3 Model Input'!E$54)))))</f>
        <v>Blank</v>
      </c>
      <c r="T2628" s="217" t="str">
        <f t="shared" si="432"/>
        <v>Blank</v>
      </c>
      <c r="U2628" s="89"/>
      <c r="V2628" s="216" t="str">
        <f>IF(D2628=0,"Blank",P2628*'3 Model Input'!E$50)</f>
        <v>Blank</v>
      </c>
      <c r="W2628" s="197" t="str">
        <f t="shared" si="433"/>
        <v>Blank</v>
      </c>
      <c r="X2628" s="197" t="str">
        <f t="shared" si="434"/>
        <v>Blank</v>
      </c>
      <c r="Y2628" s="197" t="str">
        <f t="shared" si="435"/>
        <v>Blank</v>
      </c>
      <c r="Z2628" s="197" t="str">
        <f t="shared" si="436"/>
        <v>Blank</v>
      </c>
      <c r="AA2628" s="223" t="str" cm="1">
        <f t="array" ref="AA2628">_xlfn.IFS(ISTEXT('3 Model Input'!F$70),"Missing",ISTEXT('3 Model Input'!I$70),"Missing",ISNUMBER('3 Model Input'!K$70),'3 Model Input'!K$70*P2628)</f>
        <v>Missing</v>
      </c>
      <c r="AB2628" s="89"/>
      <c r="AC2628" s="227" t="str" cm="1">
        <f t="array" ref="AC2628">IF(D2628=0,"Blank",_xlfn.IFS('3 Model Input'!E$61=1,(V2628*G2628)/T2628,'3 Model Input'!E$61=2,(W2628*G2628)/T2628,'3 Model Input'!E$61=3,(X2628*G2628)/T2628,'3 Model Input'!E$61=4,(Y2628*G2628)/T2628,'3 Model Input'!E$61=5,(Z2628*G2628)/T2628, ISTEXT('3 Model Input'!E$61),"Missing",'3 Model Input'!E$61=6,(AA2628*G2628)/T2628))</f>
        <v>Blank</v>
      </c>
      <c r="AD2628" s="202" t="str">
        <f t="shared" si="437"/>
        <v>Blank</v>
      </c>
      <c r="AE2628" s="202" t="str">
        <f t="shared" si="438"/>
        <v>Blank</v>
      </c>
      <c r="AF2628" s="217" t="str">
        <f t="shared" si="439"/>
        <v>Blank</v>
      </c>
      <c r="AG2628" s="9" t="str" cm="1">
        <f t="array" ref="AG2628">_xlfn.IFS(ISNUMBER(AC2628), "", ISNUMBER(SEARCH("Blank", AC2628)), "", ISERROR(AC2628), "Bad input on tab 3")</f>
        <v/>
      </c>
    </row>
    <row r="2629" spans="2:33" ht="15" customHeight="1" x14ac:dyDescent="0.75">
      <c r="B2629" s="205" t="str">
        <f>'5 Driver Data'!B2629</f>
        <v>2621</v>
      </c>
      <c r="C2629" s="193">
        <f>'5 Driver Data'!C2629</f>
        <v>0</v>
      </c>
      <c r="D2629" s="192">
        <f>'5 Driver Data'!D2629</f>
        <v>0</v>
      </c>
      <c r="E2629" s="191">
        <f>'5 Driver Data'!E2629</f>
        <v>0</v>
      </c>
      <c r="F2629" s="191">
        <f>'5 Driver Data'!F2629</f>
        <v>0</v>
      </c>
      <c r="G2629" s="191">
        <f>'5 Driver Data'!G2629</f>
        <v>0</v>
      </c>
      <c r="H2629" s="191">
        <f>'5 Driver Data'!H2629</f>
        <v>0</v>
      </c>
      <c r="I2629" s="191">
        <f>'5 Driver Data'!I2629</f>
        <v>0</v>
      </c>
      <c r="J2629" s="191">
        <f>'5 Driver Data'!J2629</f>
        <v>0</v>
      </c>
      <c r="K2629" s="206">
        <f>'5 Driver Data'!K2629</f>
        <v>0</v>
      </c>
      <c r="L2629" s="1"/>
      <c r="M2629" s="216" t="str">
        <f>IF(D2629=0,"Blank",'3 Model Input'!E$44*'3 Model Input'!E$45)</f>
        <v>Blank</v>
      </c>
      <c r="N2629" s="197" t="str">
        <f t="shared" si="430"/>
        <v>Blank</v>
      </c>
      <c r="O2629" s="197" t="str">
        <f>IF(D2629=0,"Blank",'3 Model Input'!E$49*(1-'3 Model Input'!E$51))</f>
        <v>Blank</v>
      </c>
      <c r="P2629" s="197" t="str">
        <f t="shared" si="431"/>
        <v>Blank</v>
      </c>
      <c r="Q2629" s="197" t="str">
        <f>IF(D2629=0,"Blank",IF(D2629="BEV",E2629*(1-'3 Model Input'!E$54), E2629))</f>
        <v>Blank</v>
      </c>
      <c r="R2629" s="198" t="str">
        <f>IF(D2629=0,"Blank",IF(D2629="PHEV",F2629/G2629,F2629*(1-'3 Model Input'!E$54)/G2629))</f>
        <v>Blank</v>
      </c>
      <c r="S2629" s="198" t="str">
        <f>IF(D2629=0,"Blank",IF(D2629="PHEV",MIN(M2629,E2629),MIN(M2629,(E2629*(1-'3 Model Input'!E$54)))))</f>
        <v>Blank</v>
      </c>
      <c r="T2629" s="217" t="str">
        <f t="shared" si="432"/>
        <v>Blank</v>
      </c>
      <c r="U2629" s="89"/>
      <c r="V2629" s="216" t="str">
        <f>IF(D2629=0,"Blank",P2629*'3 Model Input'!E$50)</f>
        <v>Blank</v>
      </c>
      <c r="W2629" s="197" t="str">
        <f t="shared" si="433"/>
        <v>Blank</v>
      </c>
      <c r="X2629" s="197" t="str">
        <f t="shared" si="434"/>
        <v>Blank</v>
      </c>
      <c r="Y2629" s="197" t="str">
        <f t="shared" si="435"/>
        <v>Blank</v>
      </c>
      <c r="Z2629" s="197" t="str">
        <f t="shared" si="436"/>
        <v>Blank</v>
      </c>
      <c r="AA2629" s="223" t="str" cm="1">
        <f t="array" ref="AA2629">_xlfn.IFS(ISTEXT('3 Model Input'!F$70),"Missing",ISTEXT('3 Model Input'!I$70),"Missing",ISNUMBER('3 Model Input'!K$70),'3 Model Input'!K$70*P2629)</f>
        <v>Missing</v>
      </c>
      <c r="AB2629" s="89"/>
      <c r="AC2629" s="227" t="str" cm="1">
        <f t="array" ref="AC2629">IF(D2629=0,"Blank",_xlfn.IFS('3 Model Input'!E$61=1,(V2629*G2629)/T2629,'3 Model Input'!E$61=2,(W2629*G2629)/T2629,'3 Model Input'!E$61=3,(X2629*G2629)/T2629,'3 Model Input'!E$61=4,(Y2629*G2629)/T2629,'3 Model Input'!E$61=5,(Z2629*G2629)/T2629, ISTEXT('3 Model Input'!E$61),"Missing",'3 Model Input'!E$61=6,(AA2629*G2629)/T2629))</f>
        <v>Blank</v>
      </c>
      <c r="AD2629" s="202" t="str">
        <f t="shared" si="437"/>
        <v>Blank</v>
      </c>
      <c r="AE2629" s="202" t="str">
        <f t="shared" si="438"/>
        <v>Blank</v>
      </c>
      <c r="AF2629" s="217" t="str">
        <f t="shared" si="439"/>
        <v>Blank</v>
      </c>
      <c r="AG2629" s="9" t="str" cm="1">
        <f t="array" ref="AG2629">_xlfn.IFS(ISNUMBER(AC2629), "", ISNUMBER(SEARCH("Blank", AC2629)), "", ISERROR(AC2629), "Bad input on tab 3")</f>
        <v/>
      </c>
    </row>
    <row r="2630" spans="2:33" ht="15" customHeight="1" x14ac:dyDescent="0.75">
      <c r="B2630" s="205" t="str">
        <f>'5 Driver Data'!B2630</f>
        <v>2622</v>
      </c>
      <c r="C2630" s="193">
        <f>'5 Driver Data'!C2630</f>
        <v>0</v>
      </c>
      <c r="D2630" s="192">
        <f>'5 Driver Data'!D2630</f>
        <v>0</v>
      </c>
      <c r="E2630" s="191">
        <f>'5 Driver Data'!E2630</f>
        <v>0</v>
      </c>
      <c r="F2630" s="191">
        <f>'5 Driver Data'!F2630</f>
        <v>0</v>
      </c>
      <c r="G2630" s="191">
        <f>'5 Driver Data'!G2630</f>
        <v>0</v>
      </c>
      <c r="H2630" s="191">
        <f>'5 Driver Data'!H2630</f>
        <v>0</v>
      </c>
      <c r="I2630" s="191">
        <f>'5 Driver Data'!I2630</f>
        <v>0</v>
      </c>
      <c r="J2630" s="191">
        <f>'5 Driver Data'!J2630</f>
        <v>0</v>
      </c>
      <c r="K2630" s="206">
        <f>'5 Driver Data'!K2630</f>
        <v>0</v>
      </c>
      <c r="L2630" s="1"/>
      <c r="M2630" s="216" t="str">
        <f>IF(D2630=0,"Blank",'3 Model Input'!E$44*'3 Model Input'!E$45)</f>
        <v>Blank</v>
      </c>
      <c r="N2630" s="197" t="str">
        <f t="shared" si="430"/>
        <v>Blank</v>
      </c>
      <c r="O2630" s="197" t="str">
        <f>IF(D2630=0,"Blank",'3 Model Input'!E$49*(1-'3 Model Input'!E$51))</f>
        <v>Blank</v>
      </c>
      <c r="P2630" s="197" t="str">
        <f t="shared" si="431"/>
        <v>Blank</v>
      </c>
      <c r="Q2630" s="197" t="str">
        <f>IF(D2630=0,"Blank",IF(D2630="BEV",E2630*(1-'3 Model Input'!E$54), E2630))</f>
        <v>Blank</v>
      </c>
      <c r="R2630" s="198" t="str">
        <f>IF(D2630=0,"Blank",IF(D2630="PHEV",F2630/G2630,F2630*(1-'3 Model Input'!E$54)/G2630))</f>
        <v>Blank</v>
      </c>
      <c r="S2630" s="198" t="str">
        <f>IF(D2630=0,"Blank",IF(D2630="PHEV",MIN(M2630,E2630),MIN(M2630,(E2630*(1-'3 Model Input'!E$54)))))</f>
        <v>Blank</v>
      </c>
      <c r="T2630" s="217" t="str">
        <f t="shared" si="432"/>
        <v>Blank</v>
      </c>
      <c r="U2630" s="89"/>
      <c r="V2630" s="216" t="str">
        <f>IF(D2630=0,"Blank",P2630*'3 Model Input'!E$50)</f>
        <v>Blank</v>
      </c>
      <c r="W2630" s="197" t="str">
        <f t="shared" si="433"/>
        <v>Blank</v>
      </c>
      <c r="X2630" s="197" t="str">
        <f t="shared" si="434"/>
        <v>Blank</v>
      </c>
      <c r="Y2630" s="197" t="str">
        <f t="shared" si="435"/>
        <v>Blank</v>
      </c>
      <c r="Z2630" s="197" t="str">
        <f t="shared" si="436"/>
        <v>Blank</v>
      </c>
      <c r="AA2630" s="223" t="str" cm="1">
        <f t="array" ref="AA2630">_xlfn.IFS(ISTEXT('3 Model Input'!F$70),"Missing",ISTEXT('3 Model Input'!I$70),"Missing",ISNUMBER('3 Model Input'!K$70),'3 Model Input'!K$70*P2630)</f>
        <v>Missing</v>
      </c>
      <c r="AB2630" s="89"/>
      <c r="AC2630" s="227" t="str" cm="1">
        <f t="array" ref="AC2630">IF(D2630=0,"Blank",_xlfn.IFS('3 Model Input'!E$61=1,(V2630*G2630)/T2630,'3 Model Input'!E$61=2,(W2630*G2630)/T2630,'3 Model Input'!E$61=3,(X2630*G2630)/T2630,'3 Model Input'!E$61=4,(Y2630*G2630)/T2630,'3 Model Input'!E$61=5,(Z2630*G2630)/T2630, ISTEXT('3 Model Input'!E$61),"Missing",'3 Model Input'!E$61=6,(AA2630*G2630)/T2630))</f>
        <v>Blank</v>
      </c>
      <c r="AD2630" s="202" t="str">
        <f t="shared" si="437"/>
        <v>Blank</v>
      </c>
      <c r="AE2630" s="202" t="str">
        <f t="shared" si="438"/>
        <v>Blank</v>
      </c>
      <c r="AF2630" s="217" t="str">
        <f t="shared" si="439"/>
        <v>Blank</v>
      </c>
      <c r="AG2630" s="9" t="str" cm="1">
        <f t="array" ref="AG2630">_xlfn.IFS(ISNUMBER(AC2630), "", ISNUMBER(SEARCH("Blank", AC2630)), "", ISERROR(AC2630), "Bad input on tab 3")</f>
        <v/>
      </c>
    </row>
    <row r="2631" spans="2:33" ht="15" customHeight="1" x14ac:dyDescent="0.75">
      <c r="B2631" s="205" t="str">
        <f>'5 Driver Data'!B2631</f>
        <v>2623</v>
      </c>
      <c r="C2631" s="193">
        <f>'5 Driver Data'!C2631</f>
        <v>0</v>
      </c>
      <c r="D2631" s="192">
        <f>'5 Driver Data'!D2631</f>
        <v>0</v>
      </c>
      <c r="E2631" s="191">
        <f>'5 Driver Data'!E2631</f>
        <v>0</v>
      </c>
      <c r="F2631" s="191">
        <f>'5 Driver Data'!F2631</f>
        <v>0</v>
      </c>
      <c r="G2631" s="191">
        <f>'5 Driver Data'!G2631</f>
        <v>0</v>
      </c>
      <c r="H2631" s="191">
        <f>'5 Driver Data'!H2631</f>
        <v>0</v>
      </c>
      <c r="I2631" s="191">
        <f>'5 Driver Data'!I2631</f>
        <v>0</v>
      </c>
      <c r="J2631" s="191">
        <f>'5 Driver Data'!J2631</f>
        <v>0</v>
      </c>
      <c r="K2631" s="206">
        <f>'5 Driver Data'!K2631</f>
        <v>0</v>
      </c>
      <c r="L2631" s="1"/>
      <c r="M2631" s="216" t="str">
        <f>IF(D2631=0,"Blank",'3 Model Input'!E$44*'3 Model Input'!E$45)</f>
        <v>Blank</v>
      </c>
      <c r="N2631" s="197" t="str">
        <f t="shared" si="430"/>
        <v>Blank</v>
      </c>
      <c r="O2631" s="197" t="str">
        <f>IF(D2631=0,"Blank",'3 Model Input'!E$49*(1-'3 Model Input'!E$51))</f>
        <v>Blank</v>
      </c>
      <c r="P2631" s="197" t="str">
        <f t="shared" si="431"/>
        <v>Blank</v>
      </c>
      <c r="Q2631" s="197" t="str">
        <f>IF(D2631=0,"Blank",IF(D2631="BEV",E2631*(1-'3 Model Input'!E$54), E2631))</f>
        <v>Blank</v>
      </c>
      <c r="R2631" s="198" t="str">
        <f>IF(D2631=0,"Blank",IF(D2631="PHEV",F2631/G2631,F2631*(1-'3 Model Input'!E$54)/G2631))</f>
        <v>Blank</v>
      </c>
      <c r="S2631" s="198" t="str">
        <f>IF(D2631=0,"Blank",IF(D2631="PHEV",MIN(M2631,E2631),MIN(M2631,(E2631*(1-'3 Model Input'!E$54)))))</f>
        <v>Blank</v>
      </c>
      <c r="T2631" s="217" t="str">
        <f t="shared" si="432"/>
        <v>Blank</v>
      </c>
      <c r="U2631" s="89"/>
      <c r="V2631" s="216" t="str">
        <f>IF(D2631=0,"Blank",P2631*'3 Model Input'!E$50)</f>
        <v>Blank</v>
      </c>
      <c r="W2631" s="197" t="str">
        <f t="shared" si="433"/>
        <v>Blank</v>
      </c>
      <c r="X2631" s="197" t="str">
        <f t="shared" si="434"/>
        <v>Blank</v>
      </c>
      <c r="Y2631" s="197" t="str">
        <f t="shared" si="435"/>
        <v>Blank</v>
      </c>
      <c r="Z2631" s="197" t="str">
        <f t="shared" si="436"/>
        <v>Blank</v>
      </c>
      <c r="AA2631" s="223" t="str" cm="1">
        <f t="array" ref="AA2631">_xlfn.IFS(ISTEXT('3 Model Input'!F$70),"Missing",ISTEXT('3 Model Input'!I$70),"Missing",ISNUMBER('3 Model Input'!K$70),'3 Model Input'!K$70*P2631)</f>
        <v>Missing</v>
      </c>
      <c r="AB2631" s="89"/>
      <c r="AC2631" s="227" t="str" cm="1">
        <f t="array" ref="AC2631">IF(D2631=0,"Blank",_xlfn.IFS('3 Model Input'!E$61=1,(V2631*G2631)/T2631,'3 Model Input'!E$61=2,(W2631*G2631)/T2631,'3 Model Input'!E$61=3,(X2631*G2631)/T2631,'3 Model Input'!E$61=4,(Y2631*G2631)/T2631,'3 Model Input'!E$61=5,(Z2631*G2631)/T2631, ISTEXT('3 Model Input'!E$61),"Missing",'3 Model Input'!E$61=6,(AA2631*G2631)/T2631))</f>
        <v>Blank</v>
      </c>
      <c r="AD2631" s="202" t="str">
        <f t="shared" si="437"/>
        <v>Blank</v>
      </c>
      <c r="AE2631" s="202" t="str">
        <f t="shared" si="438"/>
        <v>Blank</v>
      </c>
      <c r="AF2631" s="217" t="str">
        <f t="shared" si="439"/>
        <v>Blank</v>
      </c>
      <c r="AG2631" s="9" t="str" cm="1">
        <f t="array" ref="AG2631">_xlfn.IFS(ISNUMBER(AC2631), "", ISNUMBER(SEARCH("Blank", AC2631)), "", ISERROR(AC2631), "Bad input on tab 3")</f>
        <v/>
      </c>
    </row>
    <row r="2632" spans="2:33" ht="15" customHeight="1" x14ac:dyDescent="0.75">
      <c r="B2632" s="205" t="str">
        <f>'5 Driver Data'!B2632</f>
        <v>2624</v>
      </c>
      <c r="C2632" s="193">
        <f>'5 Driver Data'!C2632</f>
        <v>0</v>
      </c>
      <c r="D2632" s="192">
        <f>'5 Driver Data'!D2632</f>
        <v>0</v>
      </c>
      <c r="E2632" s="191">
        <f>'5 Driver Data'!E2632</f>
        <v>0</v>
      </c>
      <c r="F2632" s="191">
        <f>'5 Driver Data'!F2632</f>
        <v>0</v>
      </c>
      <c r="G2632" s="191">
        <f>'5 Driver Data'!G2632</f>
        <v>0</v>
      </c>
      <c r="H2632" s="191">
        <f>'5 Driver Data'!H2632</f>
        <v>0</v>
      </c>
      <c r="I2632" s="191">
        <f>'5 Driver Data'!I2632</f>
        <v>0</v>
      </c>
      <c r="J2632" s="191">
        <f>'5 Driver Data'!J2632</f>
        <v>0</v>
      </c>
      <c r="K2632" s="206">
        <f>'5 Driver Data'!K2632</f>
        <v>0</v>
      </c>
      <c r="L2632" s="1"/>
      <c r="M2632" s="216" t="str">
        <f>IF(D2632=0,"Blank",'3 Model Input'!E$44*'3 Model Input'!E$45)</f>
        <v>Blank</v>
      </c>
      <c r="N2632" s="197" t="str">
        <f t="shared" si="430"/>
        <v>Blank</v>
      </c>
      <c r="O2632" s="197" t="str">
        <f>IF(D2632=0,"Blank",'3 Model Input'!E$49*(1-'3 Model Input'!E$51))</f>
        <v>Blank</v>
      </c>
      <c r="P2632" s="197" t="str">
        <f t="shared" si="431"/>
        <v>Blank</v>
      </c>
      <c r="Q2632" s="197" t="str">
        <f>IF(D2632=0,"Blank",IF(D2632="BEV",E2632*(1-'3 Model Input'!E$54), E2632))</f>
        <v>Blank</v>
      </c>
      <c r="R2632" s="198" t="str">
        <f>IF(D2632=0,"Blank",IF(D2632="PHEV",F2632/G2632,F2632*(1-'3 Model Input'!E$54)/G2632))</f>
        <v>Blank</v>
      </c>
      <c r="S2632" s="198" t="str">
        <f>IF(D2632=0,"Blank",IF(D2632="PHEV",MIN(M2632,E2632),MIN(M2632,(E2632*(1-'3 Model Input'!E$54)))))</f>
        <v>Blank</v>
      </c>
      <c r="T2632" s="217" t="str">
        <f t="shared" si="432"/>
        <v>Blank</v>
      </c>
      <c r="U2632" s="89"/>
      <c r="V2632" s="216" t="str">
        <f>IF(D2632=0,"Blank",P2632*'3 Model Input'!E$50)</f>
        <v>Blank</v>
      </c>
      <c r="W2632" s="197" t="str">
        <f t="shared" si="433"/>
        <v>Blank</v>
      </c>
      <c r="X2632" s="197" t="str">
        <f t="shared" si="434"/>
        <v>Blank</v>
      </c>
      <c r="Y2632" s="197" t="str">
        <f t="shared" si="435"/>
        <v>Blank</v>
      </c>
      <c r="Z2632" s="197" t="str">
        <f t="shared" si="436"/>
        <v>Blank</v>
      </c>
      <c r="AA2632" s="223" t="str" cm="1">
        <f t="array" ref="AA2632">_xlfn.IFS(ISTEXT('3 Model Input'!F$70),"Missing",ISTEXT('3 Model Input'!I$70),"Missing",ISNUMBER('3 Model Input'!K$70),'3 Model Input'!K$70*P2632)</f>
        <v>Missing</v>
      </c>
      <c r="AB2632" s="89"/>
      <c r="AC2632" s="227" t="str" cm="1">
        <f t="array" ref="AC2632">IF(D2632=0,"Blank",_xlfn.IFS('3 Model Input'!E$61=1,(V2632*G2632)/T2632,'3 Model Input'!E$61=2,(W2632*G2632)/T2632,'3 Model Input'!E$61=3,(X2632*G2632)/T2632,'3 Model Input'!E$61=4,(Y2632*G2632)/T2632,'3 Model Input'!E$61=5,(Z2632*G2632)/T2632, ISTEXT('3 Model Input'!E$61),"Missing",'3 Model Input'!E$61=6,(AA2632*G2632)/T2632))</f>
        <v>Blank</v>
      </c>
      <c r="AD2632" s="202" t="str">
        <f t="shared" si="437"/>
        <v>Blank</v>
      </c>
      <c r="AE2632" s="202" t="str">
        <f t="shared" si="438"/>
        <v>Blank</v>
      </c>
      <c r="AF2632" s="217" t="str">
        <f t="shared" si="439"/>
        <v>Blank</v>
      </c>
      <c r="AG2632" s="9" t="str" cm="1">
        <f t="array" ref="AG2632">_xlfn.IFS(ISNUMBER(AC2632), "", ISNUMBER(SEARCH("Blank", AC2632)), "", ISERROR(AC2632), "Bad input on tab 3")</f>
        <v/>
      </c>
    </row>
    <row r="2633" spans="2:33" ht="15" customHeight="1" x14ac:dyDescent="0.75">
      <c r="B2633" s="205" t="str">
        <f>'5 Driver Data'!B2633</f>
        <v>2625</v>
      </c>
      <c r="C2633" s="193">
        <f>'5 Driver Data'!C2633</f>
        <v>0</v>
      </c>
      <c r="D2633" s="192">
        <f>'5 Driver Data'!D2633</f>
        <v>0</v>
      </c>
      <c r="E2633" s="191">
        <f>'5 Driver Data'!E2633</f>
        <v>0</v>
      </c>
      <c r="F2633" s="191">
        <f>'5 Driver Data'!F2633</f>
        <v>0</v>
      </c>
      <c r="G2633" s="191">
        <f>'5 Driver Data'!G2633</f>
        <v>0</v>
      </c>
      <c r="H2633" s="191">
        <f>'5 Driver Data'!H2633</f>
        <v>0</v>
      </c>
      <c r="I2633" s="191">
        <f>'5 Driver Data'!I2633</f>
        <v>0</v>
      </c>
      <c r="J2633" s="191">
        <f>'5 Driver Data'!J2633</f>
        <v>0</v>
      </c>
      <c r="K2633" s="206">
        <f>'5 Driver Data'!K2633</f>
        <v>0</v>
      </c>
      <c r="L2633" s="1"/>
      <c r="M2633" s="216" t="str">
        <f>IF(D2633=0,"Blank",'3 Model Input'!E$44*'3 Model Input'!E$45)</f>
        <v>Blank</v>
      </c>
      <c r="N2633" s="197" t="str">
        <f t="shared" si="430"/>
        <v>Blank</v>
      </c>
      <c r="O2633" s="197" t="str">
        <f>IF(D2633=0,"Blank",'3 Model Input'!E$49*(1-'3 Model Input'!E$51))</f>
        <v>Blank</v>
      </c>
      <c r="P2633" s="197" t="str">
        <f t="shared" si="431"/>
        <v>Blank</v>
      </c>
      <c r="Q2633" s="197" t="str">
        <f>IF(D2633=0,"Blank",IF(D2633="BEV",E2633*(1-'3 Model Input'!E$54), E2633))</f>
        <v>Blank</v>
      </c>
      <c r="R2633" s="198" t="str">
        <f>IF(D2633=0,"Blank",IF(D2633="PHEV",F2633/G2633,F2633*(1-'3 Model Input'!E$54)/G2633))</f>
        <v>Blank</v>
      </c>
      <c r="S2633" s="198" t="str">
        <f>IF(D2633=0,"Blank",IF(D2633="PHEV",MIN(M2633,E2633),MIN(M2633,(E2633*(1-'3 Model Input'!E$54)))))</f>
        <v>Blank</v>
      </c>
      <c r="T2633" s="217" t="str">
        <f t="shared" si="432"/>
        <v>Blank</v>
      </c>
      <c r="U2633" s="89"/>
      <c r="V2633" s="216" t="str">
        <f>IF(D2633=0,"Blank",P2633*'3 Model Input'!E$50)</f>
        <v>Blank</v>
      </c>
      <c r="W2633" s="197" t="str">
        <f t="shared" si="433"/>
        <v>Blank</v>
      </c>
      <c r="X2633" s="197" t="str">
        <f t="shared" si="434"/>
        <v>Blank</v>
      </c>
      <c r="Y2633" s="197" t="str">
        <f t="shared" si="435"/>
        <v>Blank</v>
      </c>
      <c r="Z2633" s="197" t="str">
        <f t="shared" si="436"/>
        <v>Blank</v>
      </c>
      <c r="AA2633" s="223" t="str" cm="1">
        <f t="array" ref="AA2633">_xlfn.IFS(ISTEXT('3 Model Input'!F$70),"Missing",ISTEXT('3 Model Input'!I$70),"Missing",ISNUMBER('3 Model Input'!K$70),'3 Model Input'!K$70*P2633)</f>
        <v>Missing</v>
      </c>
      <c r="AB2633" s="89"/>
      <c r="AC2633" s="227" t="str" cm="1">
        <f t="array" ref="AC2633">IF(D2633=0,"Blank",_xlfn.IFS('3 Model Input'!E$61=1,(V2633*G2633)/T2633,'3 Model Input'!E$61=2,(W2633*G2633)/T2633,'3 Model Input'!E$61=3,(X2633*G2633)/T2633,'3 Model Input'!E$61=4,(Y2633*G2633)/T2633,'3 Model Input'!E$61=5,(Z2633*G2633)/T2633, ISTEXT('3 Model Input'!E$61),"Missing",'3 Model Input'!E$61=6,(AA2633*G2633)/T2633))</f>
        <v>Blank</v>
      </c>
      <c r="AD2633" s="202" t="str">
        <f t="shared" si="437"/>
        <v>Blank</v>
      </c>
      <c r="AE2633" s="202" t="str">
        <f t="shared" si="438"/>
        <v>Blank</v>
      </c>
      <c r="AF2633" s="217" t="str">
        <f t="shared" si="439"/>
        <v>Blank</v>
      </c>
      <c r="AG2633" s="9" t="str" cm="1">
        <f t="array" ref="AG2633">_xlfn.IFS(ISNUMBER(AC2633), "", ISNUMBER(SEARCH("Blank", AC2633)), "", ISERROR(AC2633), "Bad input on tab 3")</f>
        <v/>
      </c>
    </row>
    <row r="2634" spans="2:33" ht="15" customHeight="1" x14ac:dyDescent="0.75">
      <c r="B2634" s="205" t="str">
        <f>'5 Driver Data'!B2634</f>
        <v>2626</v>
      </c>
      <c r="C2634" s="193">
        <f>'5 Driver Data'!C2634</f>
        <v>0</v>
      </c>
      <c r="D2634" s="192">
        <f>'5 Driver Data'!D2634</f>
        <v>0</v>
      </c>
      <c r="E2634" s="191">
        <f>'5 Driver Data'!E2634</f>
        <v>0</v>
      </c>
      <c r="F2634" s="191">
        <f>'5 Driver Data'!F2634</f>
        <v>0</v>
      </c>
      <c r="G2634" s="191">
        <f>'5 Driver Data'!G2634</f>
        <v>0</v>
      </c>
      <c r="H2634" s="191">
        <f>'5 Driver Data'!H2634</f>
        <v>0</v>
      </c>
      <c r="I2634" s="191">
        <f>'5 Driver Data'!I2634</f>
        <v>0</v>
      </c>
      <c r="J2634" s="191">
        <f>'5 Driver Data'!J2634</f>
        <v>0</v>
      </c>
      <c r="K2634" s="206">
        <f>'5 Driver Data'!K2634</f>
        <v>0</v>
      </c>
      <c r="L2634" s="1"/>
      <c r="M2634" s="216" t="str">
        <f>IF(D2634=0,"Blank",'3 Model Input'!E$44*'3 Model Input'!E$45)</f>
        <v>Blank</v>
      </c>
      <c r="N2634" s="197" t="str">
        <f t="shared" si="430"/>
        <v>Blank</v>
      </c>
      <c r="O2634" s="197" t="str">
        <f>IF(D2634=0,"Blank",'3 Model Input'!E$49*(1-'3 Model Input'!E$51))</f>
        <v>Blank</v>
      </c>
      <c r="P2634" s="197" t="str">
        <f t="shared" si="431"/>
        <v>Blank</v>
      </c>
      <c r="Q2634" s="197" t="str">
        <f>IF(D2634=0,"Blank",IF(D2634="BEV",E2634*(1-'3 Model Input'!E$54), E2634))</f>
        <v>Blank</v>
      </c>
      <c r="R2634" s="198" t="str">
        <f>IF(D2634=0,"Blank",IF(D2634="PHEV",F2634/G2634,F2634*(1-'3 Model Input'!E$54)/G2634))</f>
        <v>Blank</v>
      </c>
      <c r="S2634" s="198" t="str">
        <f>IF(D2634=0,"Blank",IF(D2634="PHEV",MIN(M2634,E2634),MIN(M2634,(E2634*(1-'3 Model Input'!E$54)))))</f>
        <v>Blank</v>
      </c>
      <c r="T2634" s="217" t="str">
        <f t="shared" si="432"/>
        <v>Blank</v>
      </c>
      <c r="U2634" s="89"/>
      <c r="V2634" s="216" t="str">
        <f>IF(D2634=0,"Blank",P2634*'3 Model Input'!E$50)</f>
        <v>Blank</v>
      </c>
      <c r="W2634" s="197" t="str">
        <f t="shared" si="433"/>
        <v>Blank</v>
      </c>
      <c r="X2634" s="197" t="str">
        <f t="shared" si="434"/>
        <v>Blank</v>
      </c>
      <c r="Y2634" s="197" t="str">
        <f t="shared" si="435"/>
        <v>Blank</v>
      </c>
      <c r="Z2634" s="197" t="str">
        <f t="shared" si="436"/>
        <v>Blank</v>
      </c>
      <c r="AA2634" s="223" t="str" cm="1">
        <f t="array" ref="AA2634">_xlfn.IFS(ISTEXT('3 Model Input'!F$70),"Missing",ISTEXT('3 Model Input'!I$70),"Missing",ISNUMBER('3 Model Input'!K$70),'3 Model Input'!K$70*P2634)</f>
        <v>Missing</v>
      </c>
      <c r="AB2634" s="89"/>
      <c r="AC2634" s="227" t="str" cm="1">
        <f t="array" ref="AC2634">IF(D2634=0,"Blank",_xlfn.IFS('3 Model Input'!E$61=1,(V2634*G2634)/T2634,'3 Model Input'!E$61=2,(W2634*G2634)/T2634,'3 Model Input'!E$61=3,(X2634*G2634)/T2634,'3 Model Input'!E$61=4,(Y2634*G2634)/T2634,'3 Model Input'!E$61=5,(Z2634*G2634)/T2634, ISTEXT('3 Model Input'!E$61),"Missing",'3 Model Input'!E$61=6,(AA2634*G2634)/T2634))</f>
        <v>Blank</v>
      </c>
      <c r="AD2634" s="202" t="str">
        <f t="shared" si="437"/>
        <v>Blank</v>
      </c>
      <c r="AE2634" s="202" t="str">
        <f t="shared" si="438"/>
        <v>Blank</v>
      </c>
      <c r="AF2634" s="217" t="str">
        <f t="shared" si="439"/>
        <v>Blank</v>
      </c>
      <c r="AG2634" s="9" t="str" cm="1">
        <f t="array" ref="AG2634">_xlfn.IFS(ISNUMBER(AC2634), "", ISNUMBER(SEARCH("Blank", AC2634)), "", ISERROR(AC2634), "Bad input on tab 3")</f>
        <v/>
      </c>
    </row>
    <row r="2635" spans="2:33" ht="15" customHeight="1" x14ac:dyDescent="0.75">
      <c r="B2635" s="205" t="str">
        <f>'5 Driver Data'!B2635</f>
        <v>2627</v>
      </c>
      <c r="C2635" s="193">
        <f>'5 Driver Data'!C2635</f>
        <v>0</v>
      </c>
      <c r="D2635" s="192">
        <f>'5 Driver Data'!D2635</f>
        <v>0</v>
      </c>
      <c r="E2635" s="191">
        <f>'5 Driver Data'!E2635</f>
        <v>0</v>
      </c>
      <c r="F2635" s="191">
        <f>'5 Driver Data'!F2635</f>
        <v>0</v>
      </c>
      <c r="G2635" s="191">
        <f>'5 Driver Data'!G2635</f>
        <v>0</v>
      </c>
      <c r="H2635" s="191">
        <f>'5 Driver Data'!H2635</f>
        <v>0</v>
      </c>
      <c r="I2635" s="191">
        <f>'5 Driver Data'!I2635</f>
        <v>0</v>
      </c>
      <c r="J2635" s="191">
        <f>'5 Driver Data'!J2635</f>
        <v>0</v>
      </c>
      <c r="K2635" s="206">
        <f>'5 Driver Data'!K2635</f>
        <v>0</v>
      </c>
      <c r="L2635" s="1"/>
      <c r="M2635" s="216" t="str">
        <f>IF(D2635=0,"Blank",'3 Model Input'!E$44*'3 Model Input'!E$45)</f>
        <v>Blank</v>
      </c>
      <c r="N2635" s="197" t="str">
        <f t="shared" si="430"/>
        <v>Blank</v>
      </c>
      <c r="O2635" s="197" t="str">
        <f>IF(D2635=0,"Blank",'3 Model Input'!E$49*(1-'3 Model Input'!E$51))</f>
        <v>Blank</v>
      </c>
      <c r="P2635" s="197" t="str">
        <f t="shared" si="431"/>
        <v>Blank</v>
      </c>
      <c r="Q2635" s="197" t="str">
        <f>IF(D2635=0,"Blank",IF(D2635="BEV",E2635*(1-'3 Model Input'!E$54), E2635))</f>
        <v>Blank</v>
      </c>
      <c r="R2635" s="198" t="str">
        <f>IF(D2635=0,"Blank",IF(D2635="PHEV",F2635/G2635,F2635*(1-'3 Model Input'!E$54)/G2635))</f>
        <v>Blank</v>
      </c>
      <c r="S2635" s="198" t="str">
        <f>IF(D2635=0,"Blank",IF(D2635="PHEV",MIN(M2635,E2635),MIN(M2635,(E2635*(1-'3 Model Input'!E$54)))))</f>
        <v>Blank</v>
      </c>
      <c r="T2635" s="217" t="str">
        <f t="shared" si="432"/>
        <v>Blank</v>
      </c>
      <c r="U2635" s="89"/>
      <c r="V2635" s="216" t="str">
        <f>IF(D2635=0,"Blank",P2635*'3 Model Input'!E$50)</f>
        <v>Blank</v>
      </c>
      <c r="W2635" s="197" t="str">
        <f t="shared" si="433"/>
        <v>Blank</v>
      </c>
      <c r="X2635" s="197" t="str">
        <f t="shared" si="434"/>
        <v>Blank</v>
      </c>
      <c r="Y2635" s="197" t="str">
        <f t="shared" si="435"/>
        <v>Blank</v>
      </c>
      <c r="Z2635" s="197" t="str">
        <f t="shared" si="436"/>
        <v>Blank</v>
      </c>
      <c r="AA2635" s="223" t="str" cm="1">
        <f t="array" ref="AA2635">_xlfn.IFS(ISTEXT('3 Model Input'!F$70),"Missing",ISTEXT('3 Model Input'!I$70),"Missing",ISNUMBER('3 Model Input'!K$70),'3 Model Input'!K$70*P2635)</f>
        <v>Missing</v>
      </c>
      <c r="AB2635" s="89"/>
      <c r="AC2635" s="227" t="str" cm="1">
        <f t="array" ref="AC2635">IF(D2635=0,"Blank",_xlfn.IFS('3 Model Input'!E$61=1,(V2635*G2635)/T2635,'3 Model Input'!E$61=2,(W2635*G2635)/T2635,'3 Model Input'!E$61=3,(X2635*G2635)/T2635,'3 Model Input'!E$61=4,(Y2635*G2635)/T2635,'3 Model Input'!E$61=5,(Z2635*G2635)/T2635, ISTEXT('3 Model Input'!E$61),"Missing",'3 Model Input'!E$61=6,(AA2635*G2635)/T2635))</f>
        <v>Blank</v>
      </c>
      <c r="AD2635" s="202" t="str">
        <f t="shared" si="437"/>
        <v>Blank</v>
      </c>
      <c r="AE2635" s="202" t="str">
        <f t="shared" si="438"/>
        <v>Blank</v>
      </c>
      <c r="AF2635" s="217" t="str">
        <f t="shared" si="439"/>
        <v>Blank</v>
      </c>
      <c r="AG2635" s="9" t="str" cm="1">
        <f t="array" ref="AG2635">_xlfn.IFS(ISNUMBER(AC2635), "", ISNUMBER(SEARCH("Blank", AC2635)), "", ISERROR(AC2635), "Bad input on tab 3")</f>
        <v/>
      </c>
    </row>
    <row r="2636" spans="2:33" ht="15" customHeight="1" x14ac:dyDescent="0.75">
      <c r="B2636" s="205" t="str">
        <f>'5 Driver Data'!B2636</f>
        <v>2628</v>
      </c>
      <c r="C2636" s="193">
        <f>'5 Driver Data'!C2636</f>
        <v>0</v>
      </c>
      <c r="D2636" s="192">
        <f>'5 Driver Data'!D2636</f>
        <v>0</v>
      </c>
      <c r="E2636" s="191">
        <f>'5 Driver Data'!E2636</f>
        <v>0</v>
      </c>
      <c r="F2636" s="191">
        <f>'5 Driver Data'!F2636</f>
        <v>0</v>
      </c>
      <c r="G2636" s="191">
        <f>'5 Driver Data'!G2636</f>
        <v>0</v>
      </c>
      <c r="H2636" s="191">
        <f>'5 Driver Data'!H2636</f>
        <v>0</v>
      </c>
      <c r="I2636" s="191">
        <f>'5 Driver Data'!I2636</f>
        <v>0</v>
      </c>
      <c r="J2636" s="191">
        <f>'5 Driver Data'!J2636</f>
        <v>0</v>
      </c>
      <c r="K2636" s="206">
        <f>'5 Driver Data'!K2636</f>
        <v>0</v>
      </c>
      <c r="L2636" s="1"/>
      <c r="M2636" s="216" t="str">
        <f>IF(D2636=0,"Blank",'3 Model Input'!E$44*'3 Model Input'!E$45)</f>
        <v>Blank</v>
      </c>
      <c r="N2636" s="197" t="str">
        <f t="shared" si="430"/>
        <v>Blank</v>
      </c>
      <c r="O2636" s="197" t="str">
        <f>IF(D2636=0,"Blank",'3 Model Input'!E$49*(1-'3 Model Input'!E$51))</f>
        <v>Blank</v>
      </c>
      <c r="P2636" s="197" t="str">
        <f t="shared" si="431"/>
        <v>Blank</v>
      </c>
      <c r="Q2636" s="197" t="str">
        <f>IF(D2636=0,"Blank",IF(D2636="BEV",E2636*(1-'3 Model Input'!E$54), E2636))</f>
        <v>Blank</v>
      </c>
      <c r="R2636" s="198" t="str">
        <f>IF(D2636=0,"Blank",IF(D2636="PHEV",F2636/G2636,F2636*(1-'3 Model Input'!E$54)/G2636))</f>
        <v>Blank</v>
      </c>
      <c r="S2636" s="198" t="str">
        <f>IF(D2636=0,"Blank",IF(D2636="PHEV",MIN(M2636,E2636),MIN(M2636,(E2636*(1-'3 Model Input'!E$54)))))</f>
        <v>Blank</v>
      </c>
      <c r="T2636" s="217" t="str">
        <f t="shared" si="432"/>
        <v>Blank</v>
      </c>
      <c r="U2636" s="89"/>
      <c r="V2636" s="216" t="str">
        <f>IF(D2636=0,"Blank",P2636*'3 Model Input'!E$50)</f>
        <v>Blank</v>
      </c>
      <c r="W2636" s="197" t="str">
        <f t="shared" si="433"/>
        <v>Blank</v>
      </c>
      <c r="X2636" s="197" t="str">
        <f t="shared" si="434"/>
        <v>Blank</v>
      </c>
      <c r="Y2636" s="197" t="str">
        <f t="shared" si="435"/>
        <v>Blank</v>
      </c>
      <c r="Z2636" s="197" t="str">
        <f t="shared" si="436"/>
        <v>Blank</v>
      </c>
      <c r="AA2636" s="223" t="str" cm="1">
        <f t="array" ref="AA2636">_xlfn.IFS(ISTEXT('3 Model Input'!F$70),"Missing",ISTEXT('3 Model Input'!I$70),"Missing",ISNUMBER('3 Model Input'!K$70),'3 Model Input'!K$70*P2636)</f>
        <v>Missing</v>
      </c>
      <c r="AB2636" s="89"/>
      <c r="AC2636" s="227" t="str" cm="1">
        <f t="array" ref="AC2636">IF(D2636=0,"Blank",_xlfn.IFS('3 Model Input'!E$61=1,(V2636*G2636)/T2636,'3 Model Input'!E$61=2,(W2636*G2636)/T2636,'3 Model Input'!E$61=3,(X2636*G2636)/T2636,'3 Model Input'!E$61=4,(Y2636*G2636)/T2636,'3 Model Input'!E$61=5,(Z2636*G2636)/T2636, ISTEXT('3 Model Input'!E$61),"Missing",'3 Model Input'!E$61=6,(AA2636*G2636)/T2636))</f>
        <v>Blank</v>
      </c>
      <c r="AD2636" s="202" t="str">
        <f t="shared" si="437"/>
        <v>Blank</v>
      </c>
      <c r="AE2636" s="202" t="str">
        <f t="shared" si="438"/>
        <v>Blank</v>
      </c>
      <c r="AF2636" s="217" t="str">
        <f t="shared" si="439"/>
        <v>Blank</v>
      </c>
      <c r="AG2636" s="9" t="str" cm="1">
        <f t="array" ref="AG2636">_xlfn.IFS(ISNUMBER(AC2636), "", ISNUMBER(SEARCH("Blank", AC2636)), "", ISERROR(AC2636), "Bad input on tab 3")</f>
        <v/>
      </c>
    </row>
    <row r="2637" spans="2:33" ht="15" customHeight="1" x14ac:dyDescent="0.75">
      <c r="B2637" s="205" t="str">
        <f>'5 Driver Data'!B2637</f>
        <v>2629</v>
      </c>
      <c r="C2637" s="193">
        <f>'5 Driver Data'!C2637</f>
        <v>0</v>
      </c>
      <c r="D2637" s="192">
        <f>'5 Driver Data'!D2637</f>
        <v>0</v>
      </c>
      <c r="E2637" s="191">
        <f>'5 Driver Data'!E2637</f>
        <v>0</v>
      </c>
      <c r="F2637" s="191">
        <f>'5 Driver Data'!F2637</f>
        <v>0</v>
      </c>
      <c r="G2637" s="191">
        <f>'5 Driver Data'!G2637</f>
        <v>0</v>
      </c>
      <c r="H2637" s="191">
        <f>'5 Driver Data'!H2637</f>
        <v>0</v>
      </c>
      <c r="I2637" s="191">
        <f>'5 Driver Data'!I2637</f>
        <v>0</v>
      </c>
      <c r="J2637" s="191">
        <f>'5 Driver Data'!J2637</f>
        <v>0</v>
      </c>
      <c r="K2637" s="206">
        <f>'5 Driver Data'!K2637</f>
        <v>0</v>
      </c>
      <c r="L2637" s="1"/>
      <c r="M2637" s="216" t="str">
        <f>IF(D2637=0,"Blank",'3 Model Input'!E$44*'3 Model Input'!E$45)</f>
        <v>Blank</v>
      </c>
      <c r="N2637" s="197" t="str">
        <f t="shared" si="430"/>
        <v>Blank</v>
      </c>
      <c r="O2637" s="197" t="str">
        <f>IF(D2637=0,"Blank",'3 Model Input'!E$49*(1-'3 Model Input'!E$51))</f>
        <v>Blank</v>
      </c>
      <c r="P2637" s="197" t="str">
        <f t="shared" si="431"/>
        <v>Blank</v>
      </c>
      <c r="Q2637" s="197" t="str">
        <f>IF(D2637=0,"Blank",IF(D2637="BEV",E2637*(1-'3 Model Input'!E$54), E2637))</f>
        <v>Blank</v>
      </c>
      <c r="R2637" s="198" t="str">
        <f>IF(D2637=0,"Blank",IF(D2637="PHEV",F2637/G2637,F2637*(1-'3 Model Input'!E$54)/G2637))</f>
        <v>Blank</v>
      </c>
      <c r="S2637" s="198" t="str">
        <f>IF(D2637=0,"Blank",IF(D2637="PHEV",MIN(M2637,E2637),MIN(M2637,(E2637*(1-'3 Model Input'!E$54)))))</f>
        <v>Blank</v>
      </c>
      <c r="T2637" s="217" t="str">
        <f t="shared" si="432"/>
        <v>Blank</v>
      </c>
      <c r="U2637" s="89"/>
      <c r="V2637" s="216" t="str">
        <f>IF(D2637=0,"Blank",P2637*'3 Model Input'!E$50)</f>
        <v>Blank</v>
      </c>
      <c r="W2637" s="197" t="str">
        <f t="shared" si="433"/>
        <v>Blank</v>
      </c>
      <c r="X2637" s="197" t="str">
        <f t="shared" si="434"/>
        <v>Blank</v>
      </c>
      <c r="Y2637" s="197" t="str">
        <f t="shared" si="435"/>
        <v>Blank</v>
      </c>
      <c r="Z2637" s="197" t="str">
        <f t="shared" si="436"/>
        <v>Blank</v>
      </c>
      <c r="AA2637" s="223" t="str" cm="1">
        <f t="array" ref="AA2637">_xlfn.IFS(ISTEXT('3 Model Input'!F$70),"Missing",ISTEXT('3 Model Input'!I$70),"Missing",ISNUMBER('3 Model Input'!K$70),'3 Model Input'!K$70*P2637)</f>
        <v>Missing</v>
      </c>
      <c r="AB2637" s="89"/>
      <c r="AC2637" s="227" t="str" cm="1">
        <f t="array" ref="AC2637">IF(D2637=0,"Blank",_xlfn.IFS('3 Model Input'!E$61=1,(V2637*G2637)/T2637,'3 Model Input'!E$61=2,(W2637*G2637)/T2637,'3 Model Input'!E$61=3,(X2637*G2637)/T2637,'3 Model Input'!E$61=4,(Y2637*G2637)/T2637,'3 Model Input'!E$61=5,(Z2637*G2637)/T2637, ISTEXT('3 Model Input'!E$61),"Missing",'3 Model Input'!E$61=6,(AA2637*G2637)/T2637))</f>
        <v>Blank</v>
      </c>
      <c r="AD2637" s="202" t="str">
        <f t="shared" si="437"/>
        <v>Blank</v>
      </c>
      <c r="AE2637" s="202" t="str">
        <f t="shared" si="438"/>
        <v>Blank</v>
      </c>
      <c r="AF2637" s="217" t="str">
        <f t="shared" si="439"/>
        <v>Blank</v>
      </c>
      <c r="AG2637" s="9" t="str" cm="1">
        <f t="array" ref="AG2637">_xlfn.IFS(ISNUMBER(AC2637), "", ISNUMBER(SEARCH("Blank", AC2637)), "", ISERROR(AC2637), "Bad input on tab 3")</f>
        <v/>
      </c>
    </row>
    <row r="2638" spans="2:33" ht="15" customHeight="1" x14ac:dyDescent="0.75">
      <c r="B2638" s="205" t="str">
        <f>'5 Driver Data'!B2638</f>
        <v>2630</v>
      </c>
      <c r="C2638" s="193">
        <f>'5 Driver Data'!C2638</f>
        <v>0</v>
      </c>
      <c r="D2638" s="192">
        <f>'5 Driver Data'!D2638</f>
        <v>0</v>
      </c>
      <c r="E2638" s="191">
        <f>'5 Driver Data'!E2638</f>
        <v>0</v>
      </c>
      <c r="F2638" s="191">
        <f>'5 Driver Data'!F2638</f>
        <v>0</v>
      </c>
      <c r="G2638" s="191">
        <f>'5 Driver Data'!G2638</f>
        <v>0</v>
      </c>
      <c r="H2638" s="191">
        <f>'5 Driver Data'!H2638</f>
        <v>0</v>
      </c>
      <c r="I2638" s="191">
        <f>'5 Driver Data'!I2638</f>
        <v>0</v>
      </c>
      <c r="J2638" s="191">
        <f>'5 Driver Data'!J2638</f>
        <v>0</v>
      </c>
      <c r="K2638" s="206">
        <f>'5 Driver Data'!K2638</f>
        <v>0</v>
      </c>
      <c r="L2638" s="1"/>
      <c r="M2638" s="216" t="str">
        <f>IF(D2638=0,"Blank",'3 Model Input'!E$44*'3 Model Input'!E$45)</f>
        <v>Blank</v>
      </c>
      <c r="N2638" s="197" t="str">
        <f t="shared" si="430"/>
        <v>Blank</v>
      </c>
      <c r="O2638" s="197" t="str">
        <f>IF(D2638=0,"Blank",'3 Model Input'!E$49*(1-'3 Model Input'!E$51))</f>
        <v>Blank</v>
      </c>
      <c r="P2638" s="197" t="str">
        <f t="shared" si="431"/>
        <v>Blank</v>
      </c>
      <c r="Q2638" s="197" t="str">
        <f>IF(D2638=0,"Blank",IF(D2638="BEV",E2638*(1-'3 Model Input'!E$54), E2638))</f>
        <v>Blank</v>
      </c>
      <c r="R2638" s="198" t="str">
        <f>IF(D2638=0,"Blank",IF(D2638="PHEV",F2638/G2638,F2638*(1-'3 Model Input'!E$54)/G2638))</f>
        <v>Blank</v>
      </c>
      <c r="S2638" s="198" t="str">
        <f>IF(D2638=0,"Blank",IF(D2638="PHEV",MIN(M2638,E2638),MIN(M2638,(E2638*(1-'3 Model Input'!E$54)))))</f>
        <v>Blank</v>
      </c>
      <c r="T2638" s="217" t="str">
        <f t="shared" si="432"/>
        <v>Blank</v>
      </c>
      <c r="U2638" s="89"/>
      <c r="V2638" s="216" t="str">
        <f>IF(D2638=0,"Blank",P2638*'3 Model Input'!E$50)</f>
        <v>Blank</v>
      </c>
      <c r="W2638" s="197" t="str">
        <f t="shared" si="433"/>
        <v>Blank</v>
      </c>
      <c r="X2638" s="197" t="str">
        <f t="shared" si="434"/>
        <v>Blank</v>
      </c>
      <c r="Y2638" s="197" t="str">
        <f t="shared" si="435"/>
        <v>Blank</v>
      </c>
      <c r="Z2638" s="197" t="str">
        <f t="shared" si="436"/>
        <v>Blank</v>
      </c>
      <c r="AA2638" s="223" t="str" cm="1">
        <f t="array" ref="AA2638">_xlfn.IFS(ISTEXT('3 Model Input'!F$70),"Missing",ISTEXT('3 Model Input'!I$70),"Missing",ISNUMBER('3 Model Input'!K$70),'3 Model Input'!K$70*P2638)</f>
        <v>Missing</v>
      </c>
      <c r="AB2638" s="89"/>
      <c r="AC2638" s="227" t="str" cm="1">
        <f t="array" ref="AC2638">IF(D2638=0,"Blank",_xlfn.IFS('3 Model Input'!E$61=1,(V2638*G2638)/T2638,'3 Model Input'!E$61=2,(W2638*G2638)/T2638,'3 Model Input'!E$61=3,(X2638*G2638)/T2638,'3 Model Input'!E$61=4,(Y2638*G2638)/T2638,'3 Model Input'!E$61=5,(Z2638*G2638)/T2638, ISTEXT('3 Model Input'!E$61),"Missing",'3 Model Input'!E$61=6,(AA2638*G2638)/T2638))</f>
        <v>Blank</v>
      </c>
      <c r="AD2638" s="202" t="str">
        <f t="shared" si="437"/>
        <v>Blank</v>
      </c>
      <c r="AE2638" s="202" t="str">
        <f t="shared" si="438"/>
        <v>Blank</v>
      </c>
      <c r="AF2638" s="217" t="str">
        <f t="shared" si="439"/>
        <v>Blank</v>
      </c>
      <c r="AG2638" s="9" t="str" cm="1">
        <f t="array" ref="AG2638">_xlfn.IFS(ISNUMBER(AC2638), "", ISNUMBER(SEARCH("Blank", AC2638)), "", ISERROR(AC2638), "Bad input on tab 3")</f>
        <v/>
      </c>
    </row>
    <row r="2639" spans="2:33" ht="15" customHeight="1" x14ac:dyDescent="0.75">
      <c r="B2639" s="205" t="str">
        <f>'5 Driver Data'!B2639</f>
        <v>2631</v>
      </c>
      <c r="C2639" s="193">
        <f>'5 Driver Data'!C2639</f>
        <v>0</v>
      </c>
      <c r="D2639" s="192">
        <f>'5 Driver Data'!D2639</f>
        <v>0</v>
      </c>
      <c r="E2639" s="191">
        <f>'5 Driver Data'!E2639</f>
        <v>0</v>
      </c>
      <c r="F2639" s="191">
        <f>'5 Driver Data'!F2639</f>
        <v>0</v>
      </c>
      <c r="G2639" s="191">
        <f>'5 Driver Data'!G2639</f>
        <v>0</v>
      </c>
      <c r="H2639" s="191">
        <f>'5 Driver Data'!H2639</f>
        <v>0</v>
      </c>
      <c r="I2639" s="191">
        <f>'5 Driver Data'!I2639</f>
        <v>0</v>
      </c>
      <c r="J2639" s="191">
        <f>'5 Driver Data'!J2639</f>
        <v>0</v>
      </c>
      <c r="K2639" s="206">
        <f>'5 Driver Data'!K2639</f>
        <v>0</v>
      </c>
      <c r="L2639" s="1"/>
      <c r="M2639" s="216" t="str">
        <f>IF(D2639=0,"Blank",'3 Model Input'!E$44*'3 Model Input'!E$45)</f>
        <v>Blank</v>
      </c>
      <c r="N2639" s="197" t="str">
        <f t="shared" si="430"/>
        <v>Blank</v>
      </c>
      <c r="O2639" s="197" t="str">
        <f>IF(D2639=0,"Blank",'3 Model Input'!E$49*(1-'3 Model Input'!E$51))</f>
        <v>Blank</v>
      </c>
      <c r="P2639" s="197" t="str">
        <f t="shared" si="431"/>
        <v>Blank</v>
      </c>
      <c r="Q2639" s="197" t="str">
        <f>IF(D2639=0,"Blank",IF(D2639="BEV",E2639*(1-'3 Model Input'!E$54), E2639))</f>
        <v>Blank</v>
      </c>
      <c r="R2639" s="198" t="str">
        <f>IF(D2639=0,"Blank",IF(D2639="PHEV",F2639/G2639,F2639*(1-'3 Model Input'!E$54)/G2639))</f>
        <v>Blank</v>
      </c>
      <c r="S2639" s="198" t="str">
        <f>IF(D2639=0,"Blank",IF(D2639="PHEV",MIN(M2639,E2639),MIN(M2639,(E2639*(1-'3 Model Input'!E$54)))))</f>
        <v>Blank</v>
      </c>
      <c r="T2639" s="217" t="str">
        <f t="shared" si="432"/>
        <v>Blank</v>
      </c>
      <c r="U2639" s="89"/>
      <c r="V2639" s="216" t="str">
        <f>IF(D2639=0,"Blank",P2639*'3 Model Input'!E$50)</f>
        <v>Blank</v>
      </c>
      <c r="W2639" s="197" t="str">
        <f t="shared" si="433"/>
        <v>Blank</v>
      </c>
      <c r="X2639" s="197" t="str">
        <f t="shared" si="434"/>
        <v>Blank</v>
      </c>
      <c r="Y2639" s="197" t="str">
        <f t="shared" si="435"/>
        <v>Blank</v>
      </c>
      <c r="Z2639" s="197" t="str">
        <f t="shared" si="436"/>
        <v>Blank</v>
      </c>
      <c r="AA2639" s="223" t="str" cm="1">
        <f t="array" ref="AA2639">_xlfn.IFS(ISTEXT('3 Model Input'!F$70),"Missing",ISTEXT('3 Model Input'!I$70),"Missing",ISNUMBER('3 Model Input'!K$70),'3 Model Input'!K$70*P2639)</f>
        <v>Missing</v>
      </c>
      <c r="AB2639" s="89"/>
      <c r="AC2639" s="227" t="str" cm="1">
        <f t="array" ref="AC2639">IF(D2639=0,"Blank",_xlfn.IFS('3 Model Input'!E$61=1,(V2639*G2639)/T2639,'3 Model Input'!E$61=2,(W2639*G2639)/T2639,'3 Model Input'!E$61=3,(X2639*G2639)/T2639,'3 Model Input'!E$61=4,(Y2639*G2639)/T2639,'3 Model Input'!E$61=5,(Z2639*G2639)/T2639, ISTEXT('3 Model Input'!E$61),"Missing",'3 Model Input'!E$61=6,(AA2639*G2639)/T2639))</f>
        <v>Blank</v>
      </c>
      <c r="AD2639" s="202" t="str">
        <f t="shared" si="437"/>
        <v>Blank</v>
      </c>
      <c r="AE2639" s="202" t="str">
        <f t="shared" si="438"/>
        <v>Blank</v>
      </c>
      <c r="AF2639" s="217" t="str">
        <f t="shared" si="439"/>
        <v>Blank</v>
      </c>
      <c r="AG2639" s="9" t="str" cm="1">
        <f t="array" ref="AG2639">_xlfn.IFS(ISNUMBER(AC2639), "", ISNUMBER(SEARCH("Blank", AC2639)), "", ISERROR(AC2639), "Bad input on tab 3")</f>
        <v/>
      </c>
    </row>
    <row r="2640" spans="2:33" ht="15" customHeight="1" x14ac:dyDescent="0.75">
      <c r="B2640" s="205" t="str">
        <f>'5 Driver Data'!B2640</f>
        <v>2632</v>
      </c>
      <c r="C2640" s="193">
        <f>'5 Driver Data'!C2640</f>
        <v>0</v>
      </c>
      <c r="D2640" s="192">
        <f>'5 Driver Data'!D2640</f>
        <v>0</v>
      </c>
      <c r="E2640" s="191">
        <f>'5 Driver Data'!E2640</f>
        <v>0</v>
      </c>
      <c r="F2640" s="191">
        <f>'5 Driver Data'!F2640</f>
        <v>0</v>
      </c>
      <c r="G2640" s="191">
        <f>'5 Driver Data'!G2640</f>
        <v>0</v>
      </c>
      <c r="H2640" s="191">
        <f>'5 Driver Data'!H2640</f>
        <v>0</v>
      </c>
      <c r="I2640" s="191">
        <f>'5 Driver Data'!I2640</f>
        <v>0</v>
      </c>
      <c r="J2640" s="191">
        <f>'5 Driver Data'!J2640</f>
        <v>0</v>
      </c>
      <c r="K2640" s="206">
        <f>'5 Driver Data'!K2640</f>
        <v>0</v>
      </c>
      <c r="L2640" s="1"/>
      <c r="M2640" s="216" t="str">
        <f>IF(D2640=0,"Blank",'3 Model Input'!E$44*'3 Model Input'!E$45)</f>
        <v>Blank</v>
      </c>
      <c r="N2640" s="197" t="str">
        <f t="shared" si="430"/>
        <v>Blank</v>
      </c>
      <c r="O2640" s="197" t="str">
        <f>IF(D2640=0,"Blank",'3 Model Input'!E$49*(1-'3 Model Input'!E$51))</f>
        <v>Blank</v>
      </c>
      <c r="P2640" s="197" t="str">
        <f t="shared" si="431"/>
        <v>Blank</v>
      </c>
      <c r="Q2640" s="197" t="str">
        <f>IF(D2640=0,"Blank",IF(D2640="BEV",E2640*(1-'3 Model Input'!E$54), E2640))</f>
        <v>Blank</v>
      </c>
      <c r="R2640" s="198" t="str">
        <f>IF(D2640=0,"Blank",IF(D2640="PHEV",F2640/G2640,F2640*(1-'3 Model Input'!E$54)/G2640))</f>
        <v>Blank</v>
      </c>
      <c r="S2640" s="198" t="str">
        <f>IF(D2640=0,"Blank",IF(D2640="PHEV",MIN(M2640,E2640),MIN(M2640,(E2640*(1-'3 Model Input'!E$54)))))</f>
        <v>Blank</v>
      </c>
      <c r="T2640" s="217" t="str">
        <f t="shared" si="432"/>
        <v>Blank</v>
      </c>
      <c r="U2640" s="89"/>
      <c r="V2640" s="216" t="str">
        <f>IF(D2640=0,"Blank",P2640*'3 Model Input'!E$50)</f>
        <v>Blank</v>
      </c>
      <c r="W2640" s="197" t="str">
        <f t="shared" si="433"/>
        <v>Blank</v>
      </c>
      <c r="X2640" s="197" t="str">
        <f t="shared" si="434"/>
        <v>Blank</v>
      </c>
      <c r="Y2640" s="197" t="str">
        <f t="shared" si="435"/>
        <v>Blank</v>
      </c>
      <c r="Z2640" s="197" t="str">
        <f t="shared" si="436"/>
        <v>Blank</v>
      </c>
      <c r="AA2640" s="223" t="str" cm="1">
        <f t="array" ref="AA2640">_xlfn.IFS(ISTEXT('3 Model Input'!F$70),"Missing",ISTEXT('3 Model Input'!I$70),"Missing",ISNUMBER('3 Model Input'!K$70),'3 Model Input'!K$70*P2640)</f>
        <v>Missing</v>
      </c>
      <c r="AB2640" s="89"/>
      <c r="AC2640" s="227" t="str" cm="1">
        <f t="array" ref="AC2640">IF(D2640=0,"Blank",_xlfn.IFS('3 Model Input'!E$61=1,(V2640*G2640)/T2640,'3 Model Input'!E$61=2,(W2640*G2640)/T2640,'3 Model Input'!E$61=3,(X2640*G2640)/T2640,'3 Model Input'!E$61=4,(Y2640*G2640)/T2640,'3 Model Input'!E$61=5,(Z2640*G2640)/T2640, ISTEXT('3 Model Input'!E$61),"Missing",'3 Model Input'!E$61=6,(AA2640*G2640)/T2640))</f>
        <v>Blank</v>
      </c>
      <c r="AD2640" s="202" t="str">
        <f t="shared" si="437"/>
        <v>Blank</v>
      </c>
      <c r="AE2640" s="202" t="str">
        <f t="shared" si="438"/>
        <v>Blank</v>
      </c>
      <c r="AF2640" s="217" t="str">
        <f t="shared" si="439"/>
        <v>Blank</v>
      </c>
      <c r="AG2640" s="9" t="str" cm="1">
        <f t="array" ref="AG2640">_xlfn.IFS(ISNUMBER(AC2640), "", ISNUMBER(SEARCH("Blank", AC2640)), "", ISERROR(AC2640), "Bad input on tab 3")</f>
        <v/>
      </c>
    </row>
    <row r="2641" spans="2:33" ht="15" customHeight="1" x14ac:dyDescent="0.75">
      <c r="B2641" s="205" t="str">
        <f>'5 Driver Data'!B2641</f>
        <v>2633</v>
      </c>
      <c r="C2641" s="193">
        <f>'5 Driver Data'!C2641</f>
        <v>0</v>
      </c>
      <c r="D2641" s="192">
        <f>'5 Driver Data'!D2641</f>
        <v>0</v>
      </c>
      <c r="E2641" s="191">
        <f>'5 Driver Data'!E2641</f>
        <v>0</v>
      </c>
      <c r="F2641" s="191">
        <f>'5 Driver Data'!F2641</f>
        <v>0</v>
      </c>
      <c r="G2641" s="191">
        <f>'5 Driver Data'!G2641</f>
        <v>0</v>
      </c>
      <c r="H2641" s="191">
        <f>'5 Driver Data'!H2641</f>
        <v>0</v>
      </c>
      <c r="I2641" s="191">
        <f>'5 Driver Data'!I2641</f>
        <v>0</v>
      </c>
      <c r="J2641" s="191">
        <f>'5 Driver Data'!J2641</f>
        <v>0</v>
      </c>
      <c r="K2641" s="206">
        <f>'5 Driver Data'!K2641</f>
        <v>0</v>
      </c>
      <c r="L2641" s="1"/>
      <c r="M2641" s="216" t="str">
        <f>IF(D2641=0,"Blank",'3 Model Input'!E$44*'3 Model Input'!E$45)</f>
        <v>Blank</v>
      </c>
      <c r="N2641" s="197" t="str">
        <f t="shared" si="430"/>
        <v>Blank</v>
      </c>
      <c r="O2641" s="197" t="str">
        <f>IF(D2641=0,"Blank",'3 Model Input'!E$49*(1-'3 Model Input'!E$51))</f>
        <v>Blank</v>
      </c>
      <c r="P2641" s="197" t="str">
        <f t="shared" si="431"/>
        <v>Blank</v>
      </c>
      <c r="Q2641" s="197" t="str">
        <f>IF(D2641=0,"Blank",IF(D2641="BEV",E2641*(1-'3 Model Input'!E$54), E2641))</f>
        <v>Blank</v>
      </c>
      <c r="R2641" s="198" t="str">
        <f>IF(D2641=0,"Blank",IF(D2641="PHEV",F2641/G2641,F2641*(1-'3 Model Input'!E$54)/G2641))</f>
        <v>Blank</v>
      </c>
      <c r="S2641" s="198" t="str">
        <f>IF(D2641=0,"Blank",IF(D2641="PHEV",MIN(M2641,E2641),MIN(M2641,(E2641*(1-'3 Model Input'!E$54)))))</f>
        <v>Blank</v>
      </c>
      <c r="T2641" s="217" t="str">
        <f t="shared" si="432"/>
        <v>Blank</v>
      </c>
      <c r="U2641" s="89"/>
      <c r="V2641" s="216" t="str">
        <f>IF(D2641=0,"Blank",P2641*'3 Model Input'!E$50)</f>
        <v>Blank</v>
      </c>
      <c r="W2641" s="197" t="str">
        <f t="shared" si="433"/>
        <v>Blank</v>
      </c>
      <c r="X2641" s="197" t="str">
        <f t="shared" si="434"/>
        <v>Blank</v>
      </c>
      <c r="Y2641" s="197" t="str">
        <f t="shared" si="435"/>
        <v>Blank</v>
      </c>
      <c r="Z2641" s="197" t="str">
        <f t="shared" si="436"/>
        <v>Blank</v>
      </c>
      <c r="AA2641" s="223" t="str" cm="1">
        <f t="array" ref="AA2641">_xlfn.IFS(ISTEXT('3 Model Input'!F$70),"Missing",ISTEXT('3 Model Input'!I$70),"Missing",ISNUMBER('3 Model Input'!K$70),'3 Model Input'!K$70*P2641)</f>
        <v>Missing</v>
      </c>
      <c r="AB2641" s="89"/>
      <c r="AC2641" s="227" t="str" cm="1">
        <f t="array" ref="AC2641">IF(D2641=0,"Blank",_xlfn.IFS('3 Model Input'!E$61=1,(V2641*G2641)/T2641,'3 Model Input'!E$61=2,(W2641*G2641)/T2641,'3 Model Input'!E$61=3,(X2641*G2641)/T2641,'3 Model Input'!E$61=4,(Y2641*G2641)/T2641,'3 Model Input'!E$61=5,(Z2641*G2641)/T2641, ISTEXT('3 Model Input'!E$61),"Missing",'3 Model Input'!E$61=6,(AA2641*G2641)/T2641))</f>
        <v>Blank</v>
      </c>
      <c r="AD2641" s="202" t="str">
        <f t="shared" si="437"/>
        <v>Blank</v>
      </c>
      <c r="AE2641" s="202" t="str">
        <f t="shared" si="438"/>
        <v>Blank</v>
      </c>
      <c r="AF2641" s="217" t="str">
        <f t="shared" si="439"/>
        <v>Blank</v>
      </c>
      <c r="AG2641" s="9" t="str" cm="1">
        <f t="array" ref="AG2641">_xlfn.IFS(ISNUMBER(AC2641), "", ISNUMBER(SEARCH("Blank", AC2641)), "", ISERROR(AC2641), "Bad input on tab 3")</f>
        <v/>
      </c>
    </row>
    <row r="2642" spans="2:33" ht="15" customHeight="1" x14ac:dyDescent="0.75">
      <c r="B2642" s="205" t="str">
        <f>'5 Driver Data'!B2642</f>
        <v>2634</v>
      </c>
      <c r="C2642" s="193">
        <f>'5 Driver Data'!C2642</f>
        <v>0</v>
      </c>
      <c r="D2642" s="192">
        <f>'5 Driver Data'!D2642</f>
        <v>0</v>
      </c>
      <c r="E2642" s="191">
        <f>'5 Driver Data'!E2642</f>
        <v>0</v>
      </c>
      <c r="F2642" s="191">
        <f>'5 Driver Data'!F2642</f>
        <v>0</v>
      </c>
      <c r="G2642" s="191">
        <f>'5 Driver Data'!G2642</f>
        <v>0</v>
      </c>
      <c r="H2642" s="191">
        <f>'5 Driver Data'!H2642</f>
        <v>0</v>
      </c>
      <c r="I2642" s="191">
        <f>'5 Driver Data'!I2642</f>
        <v>0</v>
      </c>
      <c r="J2642" s="191">
        <f>'5 Driver Data'!J2642</f>
        <v>0</v>
      </c>
      <c r="K2642" s="206">
        <f>'5 Driver Data'!K2642</f>
        <v>0</v>
      </c>
      <c r="L2642" s="1"/>
      <c r="M2642" s="216" t="str">
        <f>IF(D2642=0,"Blank",'3 Model Input'!E$44*'3 Model Input'!E$45)</f>
        <v>Blank</v>
      </c>
      <c r="N2642" s="197" t="str">
        <f t="shared" si="430"/>
        <v>Blank</v>
      </c>
      <c r="O2642" s="197" t="str">
        <f>IF(D2642=0,"Blank",'3 Model Input'!E$49*(1-'3 Model Input'!E$51))</f>
        <v>Blank</v>
      </c>
      <c r="P2642" s="197" t="str">
        <f t="shared" si="431"/>
        <v>Blank</v>
      </c>
      <c r="Q2642" s="197" t="str">
        <f>IF(D2642=0,"Blank",IF(D2642="BEV",E2642*(1-'3 Model Input'!E$54), E2642))</f>
        <v>Blank</v>
      </c>
      <c r="R2642" s="198" t="str">
        <f>IF(D2642=0,"Blank",IF(D2642="PHEV",F2642/G2642,F2642*(1-'3 Model Input'!E$54)/G2642))</f>
        <v>Blank</v>
      </c>
      <c r="S2642" s="198" t="str">
        <f>IF(D2642=0,"Blank",IF(D2642="PHEV",MIN(M2642,E2642),MIN(M2642,(E2642*(1-'3 Model Input'!E$54)))))</f>
        <v>Blank</v>
      </c>
      <c r="T2642" s="217" t="str">
        <f t="shared" si="432"/>
        <v>Blank</v>
      </c>
      <c r="U2642" s="89"/>
      <c r="V2642" s="216" t="str">
        <f>IF(D2642=0,"Blank",P2642*'3 Model Input'!E$50)</f>
        <v>Blank</v>
      </c>
      <c r="W2642" s="197" t="str">
        <f t="shared" si="433"/>
        <v>Blank</v>
      </c>
      <c r="X2642" s="197" t="str">
        <f t="shared" si="434"/>
        <v>Blank</v>
      </c>
      <c r="Y2642" s="197" t="str">
        <f t="shared" si="435"/>
        <v>Blank</v>
      </c>
      <c r="Z2642" s="197" t="str">
        <f t="shared" si="436"/>
        <v>Blank</v>
      </c>
      <c r="AA2642" s="223" t="str" cm="1">
        <f t="array" ref="AA2642">_xlfn.IFS(ISTEXT('3 Model Input'!F$70),"Missing",ISTEXT('3 Model Input'!I$70),"Missing",ISNUMBER('3 Model Input'!K$70),'3 Model Input'!K$70*P2642)</f>
        <v>Missing</v>
      </c>
      <c r="AB2642" s="89"/>
      <c r="AC2642" s="227" t="str" cm="1">
        <f t="array" ref="AC2642">IF(D2642=0,"Blank",_xlfn.IFS('3 Model Input'!E$61=1,(V2642*G2642)/T2642,'3 Model Input'!E$61=2,(W2642*G2642)/T2642,'3 Model Input'!E$61=3,(X2642*G2642)/T2642,'3 Model Input'!E$61=4,(Y2642*G2642)/T2642,'3 Model Input'!E$61=5,(Z2642*G2642)/T2642, ISTEXT('3 Model Input'!E$61),"Missing",'3 Model Input'!E$61=6,(AA2642*G2642)/T2642))</f>
        <v>Blank</v>
      </c>
      <c r="AD2642" s="202" t="str">
        <f t="shared" si="437"/>
        <v>Blank</v>
      </c>
      <c r="AE2642" s="202" t="str">
        <f t="shared" si="438"/>
        <v>Blank</v>
      </c>
      <c r="AF2642" s="217" t="str">
        <f t="shared" si="439"/>
        <v>Blank</v>
      </c>
      <c r="AG2642" s="9" t="str" cm="1">
        <f t="array" ref="AG2642">_xlfn.IFS(ISNUMBER(AC2642), "", ISNUMBER(SEARCH("Blank", AC2642)), "", ISERROR(AC2642), "Bad input on tab 3")</f>
        <v/>
      </c>
    </row>
    <row r="2643" spans="2:33" ht="15" customHeight="1" x14ac:dyDescent="0.75">
      <c r="B2643" s="205" t="str">
        <f>'5 Driver Data'!B2643</f>
        <v>2635</v>
      </c>
      <c r="C2643" s="193">
        <f>'5 Driver Data'!C2643</f>
        <v>0</v>
      </c>
      <c r="D2643" s="192">
        <f>'5 Driver Data'!D2643</f>
        <v>0</v>
      </c>
      <c r="E2643" s="191">
        <f>'5 Driver Data'!E2643</f>
        <v>0</v>
      </c>
      <c r="F2643" s="191">
        <f>'5 Driver Data'!F2643</f>
        <v>0</v>
      </c>
      <c r="G2643" s="191">
        <f>'5 Driver Data'!G2643</f>
        <v>0</v>
      </c>
      <c r="H2643" s="191">
        <f>'5 Driver Data'!H2643</f>
        <v>0</v>
      </c>
      <c r="I2643" s="191">
        <f>'5 Driver Data'!I2643</f>
        <v>0</v>
      </c>
      <c r="J2643" s="191">
        <f>'5 Driver Data'!J2643</f>
        <v>0</v>
      </c>
      <c r="K2643" s="206">
        <f>'5 Driver Data'!K2643</f>
        <v>0</v>
      </c>
      <c r="L2643" s="1"/>
      <c r="M2643" s="216" t="str">
        <f>IF(D2643=0,"Blank",'3 Model Input'!E$44*'3 Model Input'!E$45)</f>
        <v>Blank</v>
      </c>
      <c r="N2643" s="197" t="str">
        <f t="shared" si="430"/>
        <v>Blank</v>
      </c>
      <c r="O2643" s="197" t="str">
        <f>IF(D2643=0,"Blank",'3 Model Input'!E$49*(1-'3 Model Input'!E$51))</f>
        <v>Blank</v>
      </c>
      <c r="P2643" s="197" t="str">
        <f t="shared" si="431"/>
        <v>Blank</v>
      </c>
      <c r="Q2643" s="197" t="str">
        <f>IF(D2643=0,"Blank",IF(D2643="BEV",E2643*(1-'3 Model Input'!E$54), E2643))</f>
        <v>Blank</v>
      </c>
      <c r="R2643" s="198" t="str">
        <f>IF(D2643=0,"Blank",IF(D2643="PHEV",F2643/G2643,F2643*(1-'3 Model Input'!E$54)/G2643))</f>
        <v>Blank</v>
      </c>
      <c r="S2643" s="198" t="str">
        <f>IF(D2643=0,"Blank",IF(D2643="PHEV",MIN(M2643,E2643),MIN(M2643,(E2643*(1-'3 Model Input'!E$54)))))</f>
        <v>Blank</v>
      </c>
      <c r="T2643" s="217" t="str">
        <f t="shared" si="432"/>
        <v>Blank</v>
      </c>
      <c r="U2643" s="89"/>
      <c r="V2643" s="216" t="str">
        <f>IF(D2643=0,"Blank",P2643*'3 Model Input'!E$50)</f>
        <v>Blank</v>
      </c>
      <c r="W2643" s="197" t="str">
        <f t="shared" si="433"/>
        <v>Blank</v>
      </c>
      <c r="X2643" s="197" t="str">
        <f t="shared" si="434"/>
        <v>Blank</v>
      </c>
      <c r="Y2643" s="197" t="str">
        <f t="shared" si="435"/>
        <v>Blank</v>
      </c>
      <c r="Z2643" s="197" t="str">
        <f t="shared" si="436"/>
        <v>Blank</v>
      </c>
      <c r="AA2643" s="223" t="str" cm="1">
        <f t="array" ref="AA2643">_xlfn.IFS(ISTEXT('3 Model Input'!F$70),"Missing",ISTEXT('3 Model Input'!I$70),"Missing",ISNUMBER('3 Model Input'!K$70),'3 Model Input'!K$70*P2643)</f>
        <v>Missing</v>
      </c>
      <c r="AB2643" s="89"/>
      <c r="AC2643" s="227" t="str" cm="1">
        <f t="array" ref="AC2643">IF(D2643=0,"Blank",_xlfn.IFS('3 Model Input'!E$61=1,(V2643*G2643)/T2643,'3 Model Input'!E$61=2,(W2643*G2643)/T2643,'3 Model Input'!E$61=3,(X2643*G2643)/T2643,'3 Model Input'!E$61=4,(Y2643*G2643)/T2643,'3 Model Input'!E$61=5,(Z2643*G2643)/T2643, ISTEXT('3 Model Input'!E$61),"Missing",'3 Model Input'!E$61=6,(AA2643*G2643)/T2643))</f>
        <v>Blank</v>
      </c>
      <c r="AD2643" s="202" t="str">
        <f t="shared" si="437"/>
        <v>Blank</v>
      </c>
      <c r="AE2643" s="202" t="str">
        <f t="shared" si="438"/>
        <v>Blank</v>
      </c>
      <c r="AF2643" s="217" t="str">
        <f t="shared" si="439"/>
        <v>Blank</v>
      </c>
      <c r="AG2643" s="9" t="str" cm="1">
        <f t="array" ref="AG2643">_xlfn.IFS(ISNUMBER(AC2643), "", ISNUMBER(SEARCH("Blank", AC2643)), "", ISERROR(AC2643), "Bad input on tab 3")</f>
        <v/>
      </c>
    </row>
    <row r="2644" spans="2:33" ht="15" customHeight="1" x14ac:dyDescent="0.75">
      <c r="B2644" s="205" t="str">
        <f>'5 Driver Data'!B2644</f>
        <v>2636</v>
      </c>
      <c r="C2644" s="193">
        <f>'5 Driver Data'!C2644</f>
        <v>0</v>
      </c>
      <c r="D2644" s="192">
        <f>'5 Driver Data'!D2644</f>
        <v>0</v>
      </c>
      <c r="E2644" s="191">
        <f>'5 Driver Data'!E2644</f>
        <v>0</v>
      </c>
      <c r="F2644" s="191">
        <f>'5 Driver Data'!F2644</f>
        <v>0</v>
      </c>
      <c r="G2644" s="191">
        <f>'5 Driver Data'!G2644</f>
        <v>0</v>
      </c>
      <c r="H2644" s="191">
        <f>'5 Driver Data'!H2644</f>
        <v>0</v>
      </c>
      <c r="I2644" s="191">
        <f>'5 Driver Data'!I2644</f>
        <v>0</v>
      </c>
      <c r="J2644" s="191">
        <f>'5 Driver Data'!J2644</f>
        <v>0</v>
      </c>
      <c r="K2644" s="206">
        <f>'5 Driver Data'!K2644</f>
        <v>0</v>
      </c>
      <c r="L2644" s="1"/>
      <c r="M2644" s="216" t="str">
        <f>IF(D2644=0,"Blank",'3 Model Input'!E$44*'3 Model Input'!E$45)</f>
        <v>Blank</v>
      </c>
      <c r="N2644" s="197" t="str">
        <f t="shared" si="430"/>
        <v>Blank</v>
      </c>
      <c r="O2644" s="197" t="str">
        <f>IF(D2644=0,"Blank",'3 Model Input'!E$49*(1-'3 Model Input'!E$51))</f>
        <v>Blank</v>
      </c>
      <c r="P2644" s="197" t="str">
        <f t="shared" si="431"/>
        <v>Blank</v>
      </c>
      <c r="Q2644" s="197" t="str">
        <f>IF(D2644=0,"Blank",IF(D2644="BEV",E2644*(1-'3 Model Input'!E$54), E2644))</f>
        <v>Blank</v>
      </c>
      <c r="R2644" s="198" t="str">
        <f>IF(D2644=0,"Blank",IF(D2644="PHEV",F2644/G2644,F2644*(1-'3 Model Input'!E$54)/G2644))</f>
        <v>Blank</v>
      </c>
      <c r="S2644" s="198" t="str">
        <f>IF(D2644=0,"Blank",IF(D2644="PHEV",MIN(M2644,E2644),MIN(M2644,(E2644*(1-'3 Model Input'!E$54)))))</f>
        <v>Blank</v>
      </c>
      <c r="T2644" s="217" t="str">
        <f t="shared" si="432"/>
        <v>Blank</v>
      </c>
      <c r="U2644" s="89"/>
      <c r="V2644" s="216" t="str">
        <f>IF(D2644=0,"Blank",P2644*'3 Model Input'!E$50)</f>
        <v>Blank</v>
      </c>
      <c r="W2644" s="197" t="str">
        <f t="shared" si="433"/>
        <v>Blank</v>
      </c>
      <c r="X2644" s="197" t="str">
        <f t="shared" si="434"/>
        <v>Blank</v>
      </c>
      <c r="Y2644" s="197" t="str">
        <f t="shared" si="435"/>
        <v>Blank</v>
      </c>
      <c r="Z2644" s="197" t="str">
        <f t="shared" si="436"/>
        <v>Blank</v>
      </c>
      <c r="AA2644" s="223" t="str" cm="1">
        <f t="array" ref="AA2644">_xlfn.IFS(ISTEXT('3 Model Input'!F$70),"Missing",ISTEXT('3 Model Input'!I$70),"Missing",ISNUMBER('3 Model Input'!K$70),'3 Model Input'!K$70*P2644)</f>
        <v>Missing</v>
      </c>
      <c r="AB2644" s="89"/>
      <c r="AC2644" s="227" t="str" cm="1">
        <f t="array" ref="AC2644">IF(D2644=0,"Blank",_xlfn.IFS('3 Model Input'!E$61=1,(V2644*G2644)/T2644,'3 Model Input'!E$61=2,(W2644*G2644)/T2644,'3 Model Input'!E$61=3,(X2644*G2644)/T2644,'3 Model Input'!E$61=4,(Y2644*G2644)/T2644,'3 Model Input'!E$61=5,(Z2644*G2644)/T2644, ISTEXT('3 Model Input'!E$61),"Missing",'3 Model Input'!E$61=6,(AA2644*G2644)/T2644))</f>
        <v>Blank</v>
      </c>
      <c r="AD2644" s="202" t="str">
        <f t="shared" si="437"/>
        <v>Blank</v>
      </c>
      <c r="AE2644" s="202" t="str">
        <f t="shared" si="438"/>
        <v>Blank</v>
      </c>
      <c r="AF2644" s="217" t="str">
        <f t="shared" si="439"/>
        <v>Blank</v>
      </c>
      <c r="AG2644" s="9" t="str" cm="1">
        <f t="array" ref="AG2644">_xlfn.IFS(ISNUMBER(AC2644), "", ISNUMBER(SEARCH("Blank", AC2644)), "", ISERROR(AC2644), "Bad input on tab 3")</f>
        <v/>
      </c>
    </row>
    <row r="2645" spans="2:33" ht="15" customHeight="1" x14ac:dyDescent="0.75">
      <c r="B2645" s="205" t="str">
        <f>'5 Driver Data'!B2645</f>
        <v>2637</v>
      </c>
      <c r="C2645" s="193">
        <f>'5 Driver Data'!C2645</f>
        <v>0</v>
      </c>
      <c r="D2645" s="192">
        <f>'5 Driver Data'!D2645</f>
        <v>0</v>
      </c>
      <c r="E2645" s="191">
        <f>'5 Driver Data'!E2645</f>
        <v>0</v>
      </c>
      <c r="F2645" s="191">
        <f>'5 Driver Data'!F2645</f>
        <v>0</v>
      </c>
      <c r="G2645" s="191">
        <f>'5 Driver Data'!G2645</f>
        <v>0</v>
      </c>
      <c r="H2645" s="191">
        <f>'5 Driver Data'!H2645</f>
        <v>0</v>
      </c>
      <c r="I2645" s="191">
        <f>'5 Driver Data'!I2645</f>
        <v>0</v>
      </c>
      <c r="J2645" s="191">
        <f>'5 Driver Data'!J2645</f>
        <v>0</v>
      </c>
      <c r="K2645" s="206">
        <f>'5 Driver Data'!K2645</f>
        <v>0</v>
      </c>
      <c r="L2645" s="1"/>
      <c r="M2645" s="216" t="str">
        <f>IF(D2645=0,"Blank",'3 Model Input'!E$44*'3 Model Input'!E$45)</f>
        <v>Blank</v>
      </c>
      <c r="N2645" s="197" t="str">
        <f t="shared" si="430"/>
        <v>Blank</v>
      </c>
      <c r="O2645" s="197" t="str">
        <f>IF(D2645=0,"Blank",'3 Model Input'!E$49*(1-'3 Model Input'!E$51))</f>
        <v>Blank</v>
      </c>
      <c r="P2645" s="197" t="str">
        <f t="shared" si="431"/>
        <v>Blank</v>
      </c>
      <c r="Q2645" s="197" t="str">
        <f>IF(D2645=0,"Blank",IF(D2645="BEV",E2645*(1-'3 Model Input'!E$54), E2645))</f>
        <v>Blank</v>
      </c>
      <c r="R2645" s="198" t="str">
        <f>IF(D2645=0,"Blank",IF(D2645="PHEV",F2645/G2645,F2645*(1-'3 Model Input'!E$54)/G2645))</f>
        <v>Blank</v>
      </c>
      <c r="S2645" s="198" t="str">
        <f>IF(D2645=0,"Blank",IF(D2645="PHEV",MIN(M2645,E2645),MIN(M2645,(E2645*(1-'3 Model Input'!E$54)))))</f>
        <v>Blank</v>
      </c>
      <c r="T2645" s="217" t="str">
        <f t="shared" si="432"/>
        <v>Blank</v>
      </c>
      <c r="U2645" s="89"/>
      <c r="V2645" s="216" t="str">
        <f>IF(D2645=0,"Blank",P2645*'3 Model Input'!E$50)</f>
        <v>Blank</v>
      </c>
      <c r="W2645" s="197" t="str">
        <f t="shared" si="433"/>
        <v>Blank</v>
      </c>
      <c r="X2645" s="197" t="str">
        <f t="shared" si="434"/>
        <v>Blank</v>
      </c>
      <c r="Y2645" s="197" t="str">
        <f t="shared" si="435"/>
        <v>Blank</v>
      </c>
      <c r="Z2645" s="197" t="str">
        <f t="shared" si="436"/>
        <v>Blank</v>
      </c>
      <c r="AA2645" s="223" t="str" cm="1">
        <f t="array" ref="AA2645">_xlfn.IFS(ISTEXT('3 Model Input'!F$70),"Missing",ISTEXT('3 Model Input'!I$70),"Missing",ISNUMBER('3 Model Input'!K$70),'3 Model Input'!K$70*P2645)</f>
        <v>Missing</v>
      </c>
      <c r="AB2645" s="89"/>
      <c r="AC2645" s="227" t="str" cm="1">
        <f t="array" ref="AC2645">IF(D2645=0,"Blank",_xlfn.IFS('3 Model Input'!E$61=1,(V2645*G2645)/T2645,'3 Model Input'!E$61=2,(W2645*G2645)/T2645,'3 Model Input'!E$61=3,(X2645*G2645)/T2645,'3 Model Input'!E$61=4,(Y2645*G2645)/T2645,'3 Model Input'!E$61=5,(Z2645*G2645)/T2645, ISTEXT('3 Model Input'!E$61),"Missing",'3 Model Input'!E$61=6,(AA2645*G2645)/T2645))</f>
        <v>Blank</v>
      </c>
      <c r="AD2645" s="202" t="str">
        <f t="shared" si="437"/>
        <v>Blank</v>
      </c>
      <c r="AE2645" s="202" t="str">
        <f t="shared" si="438"/>
        <v>Blank</v>
      </c>
      <c r="AF2645" s="217" t="str">
        <f t="shared" si="439"/>
        <v>Blank</v>
      </c>
      <c r="AG2645" s="9" t="str" cm="1">
        <f t="array" ref="AG2645">_xlfn.IFS(ISNUMBER(AC2645), "", ISNUMBER(SEARCH("Blank", AC2645)), "", ISERROR(AC2645), "Bad input on tab 3")</f>
        <v/>
      </c>
    </row>
    <row r="2646" spans="2:33" ht="15" customHeight="1" x14ac:dyDescent="0.75">
      <c r="B2646" s="205" t="str">
        <f>'5 Driver Data'!B2646</f>
        <v>2638</v>
      </c>
      <c r="C2646" s="193">
        <f>'5 Driver Data'!C2646</f>
        <v>0</v>
      </c>
      <c r="D2646" s="192">
        <f>'5 Driver Data'!D2646</f>
        <v>0</v>
      </c>
      <c r="E2646" s="191">
        <f>'5 Driver Data'!E2646</f>
        <v>0</v>
      </c>
      <c r="F2646" s="191">
        <f>'5 Driver Data'!F2646</f>
        <v>0</v>
      </c>
      <c r="G2646" s="191">
        <f>'5 Driver Data'!G2646</f>
        <v>0</v>
      </c>
      <c r="H2646" s="191">
        <f>'5 Driver Data'!H2646</f>
        <v>0</v>
      </c>
      <c r="I2646" s="191">
        <f>'5 Driver Data'!I2646</f>
        <v>0</v>
      </c>
      <c r="J2646" s="191">
        <f>'5 Driver Data'!J2646</f>
        <v>0</v>
      </c>
      <c r="K2646" s="206">
        <f>'5 Driver Data'!K2646</f>
        <v>0</v>
      </c>
      <c r="L2646" s="1"/>
      <c r="M2646" s="216" t="str">
        <f>IF(D2646=0,"Blank",'3 Model Input'!E$44*'3 Model Input'!E$45)</f>
        <v>Blank</v>
      </c>
      <c r="N2646" s="197" t="str">
        <f t="shared" si="430"/>
        <v>Blank</v>
      </c>
      <c r="O2646" s="197" t="str">
        <f>IF(D2646=0,"Blank",'3 Model Input'!E$49*(1-'3 Model Input'!E$51))</f>
        <v>Blank</v>
      </c>
      <c r="P2646" s="197" t="str">
        <f t="shared" si="431"/>
        <v>Blank</v>
      </c>
      <c r="Q2646" s="197" t="str">
        <f>IF(D2646=0,"Blank",IF(D2646="BEV",E2646*(1-'3 Model Input'!E$54), E2646))</f>
        <v>Blank</v>
      </c>
      <c r="R2646" s="198" t="str">
        <f>IF(D2646=0,"Blank",IF(D2646="PHEV",F2646/G2646,F2646*(1-'3 Model Input'!E$54)/G2646))</f>
        <v>Blank</v>
      </c>
      <c r="S2646" s="198" t="str">
        <f>IF(D2646=0,"Blank",IF(D2646="PHEV",MIN(M2646,E2646),MIN(M2646,(E2646*(1-'3 Model Input'!E$54)))))</f>
        <v>Blank</v>
      </c>
      <c r="T2646" s="217" t="str">
        <f t="shared" si="432"/>
        <v>Blank</v>
      </c>
      <c r="U2646" s="89"/>
      <c r="V2646" s="216" t="str">
        <f>IF(D2646=0,"Blank",P2646*'3 Model Input'!E$50)</f>
        <v>Blank</v>
      </c>
      <c r="W2646" s="197" t="str">
        <f t="shared" si="433"/>
        <v>Blank</v>
      </c>
      <c r="X2646" s="197" t="str">
        <f t="shared" si="434"/>
        <v>Blank</v>
      </c>
      <c r="Y2646" s="197" t="str">
        <f t="shared" si="435"/>
        <v>Blank</v>
      </c>
      <c r="Z2646" s="197" t="str">
        <f t="shared" si="436"/>
        <v>Blank</v>
      </c>
      <c r="AA2646" s="223" t="str" cm="1">
        <f t="array" ref="AA2646">_xlfn.IFS(ISTEXT('3 Model Input'!F$70),"Missing",ISTEXT('3 Model Input'!I$70),"Missing",ISNUMBER('3 Model Input'!K$70),'3 Model Input'!K$70*P2646)</f>
        <v>Missing</v>
      </c>
      <c r="AB2646" s="89"/>
      <c r="AC2646" s="227" t="str" cm="1">
        <f t="array" ref="AC2646">IF(D2646=0,"Blank",_xlfn.IFS('3 Model Input'!E$61=1,(V2646*G2646)/T2646,'3 Model Input'!E$61=2,(W2646*G2646)/T2646,'3 Model Input'!E$61=3,(X2646*G2646)/T2646,'3 Model Input'!E$61=4,(Y2646*G2646)/T2646,'3 Model Input'!E$61=5,(Z2646*G2646)/T2646, ISTEXT('3 Model Input'!E$61),"Missing",'3 Model Input'!E$61=6,(AA2646*G2646)/T2646))</f>
        <v>Blank</v>
      </c>
      <c r="AD2646" s="202" t="str">
        <f t="shared" si="437"/>
        <v>Blank</v>
      </c>
      <c r="AE2646" s="202" t="str">
        <f t="shared" si="438"/>
        <v>Blank</v>
      </c>
      <c r="AF2646" s="217" t="str">
        <f t="shared" si="439"/>
        <v>Blank</v>
      </c>
      <c r="AG2646" s="9" t="str" cm="1">
        <f t="array" ref="AG2646">_xlfn.IFS(ISNUMBER(AC2646), "", ISNUMBER(SEARCH("Blank", AC2646)), "", ISERROR(AC2646), "Bad input on tab 3")</f>
        <v/>
      </c>
    </row>
    <row r="2647" spans="2:33" ht="15" customHeight="1" x14ac:dyDescent="0.75">
      <c r="B2647" s="205" t="str">
        <f>'5 Driver Data'!B2647</f>
        <v>2639</v>
      </c>
      <c r="C2647" s="193">
        <f>'5 Driver Data'!C2647</f>
        <v>0</v>
      </c>
      <c r="D2647" s="192">
        <f>'5 Driver Data'!D2647</f>
        <v>0</v>
      </c>
      <c r="E2647" s="191">
        <f>'5 Driver Data'!E2647</f>
        <v>0</v>
      </c>
      <c r="F2647" s="191">
        <f>'5 Driver Data'!F2647</f>
        <v>0</v>
      </c>
      <c r="G2647" s="191">
        <f>'5 Driver Data'!G2647</f>
        <v>0</v>
      </c>
      <c r="H2647" s="191">
        <f>'5 Driver Data'!H2647</f>
        <v>0</v>
      </c>
      <c r="I2647" s="191">
        <f>'5 Driver Data'!I2647</f>
        <v>0</v>
      </c>
      <c r="J2647" s="191">
        <f>'5 Driver Data'!J2647</f>
        <v>0</v>
      </c>
      <c r="K2647" s="206">
        <f>'5 Driver Data'!K2647</f>
        <v>0</v>
      </c>
      <c r="L2647" s="1"/>
      <c r="M2647" s="216" t="str">
        <f>IF(D2647=0,"Blank",'3 Model Input'!E$44*'3 Model Input'!E$45)</f>
        <v>Blank</v>
      </c>
      <c r="N2647" s="197" t="str">
        <f t="shared" si="430"/>
        <v>Blank</v>
      </c>
      <c r="O2647" s="197" t="str">
        <f>IF(D2647=0,"Blank",'3 Model Input'!E$49*(1-'3 Model Input'!E$51))</f>
        <v>Blank</v>
      </c>
      <c r="P2647" s="197" t="str">
        <f t="shared" si="431"/>
        <v>Blank</v>
      </c>
      <c r="Q2647" s="197" t="str">
        <f>IF(D2647=0,"Blank",IF(D2647="BEV",E2647*(1-'3 Model Input'!E$54), E2647))</f>
        <v>Blank</v>
      </c>
      <c r="R2647" s="198" t="str">
        <f>IF(D2647=0,"Blank",IF(D2647="PHEV",F2647/G2647,F2647*(1-'3 Model Input'!E$54)/G2647))</f>
        <v>Blank</v>
      </c>
      <c r="S2647" s="198" t="str">
        <f>IF(D2647=0,"Blank",IF(D2647="PHEV",MIN(M2647,E2647),MIN(M2647,(E2647*(1-'3 Model Input'!E$54)))))</f>
        <v>Blank</v>
      </c>
      <c r="T2647" s="217" t="str">
        <f t="shared" si="432"/>
        <v>Blank</v>
      </c>
      <c r="U2647" s="89"/>
      <c r="V2647" s="216" t="str">
        <f>IF(D2647=0,"Blank",P2647*'3 Model Input'!E$50)</f>
        <v>Blank</v>
      </c>
      <c r="W2647" s="197" t="str">
        <f t="shared" si="433"/>
        <v>Blank</v>
      </c>
      <c r="X2647" s="197" t="str">
        <f t="shared" si="434"/>
        <v>Blank</v>
      </c>
      <c r="Y2647" s="197" t="str">
        <f t="shared" si="435"/>
        <v>Blank</v>
      </c>
      <c r="Z2647" s="197" t="str">
        <f t="shared" si="436"/>
        <v>Blank</v>
      </c>
      <c r="AA2647" s="223" t="str" cm="1">
        <f t="array" ref="AA2647">_xlfn.IFS(ISTEXT('3 Model Input'!F$70),"Missing",ISTEXT('3 Model Input'!I$70),"Missing",ISNUMBER('3 Model Input'!K$70),'3 Model Input'!K$70*P2647)</f>
        <v>Missing</v>
      </c>
      <c r="AB2647" s="89"/>
      <c r="AC2647" s="227" t="str" cm="1">
        <f t="array" ref="AC2647">IF(D2647=0,"Blank",_xlfn.IFS('3 Model Input'!E$61=1,(V2647*G2647)/T2647,'3 Model Input'!E$61=2,(W2647*G2647)/T2647,'3 Model Input'!E$61=3,(X2647*G2647)/T2647,'3 Model Input'!E$61=4,(Y2647*G2647)/T2647,'3 Model Input'!E$61=5,(Z2647*G2647)/T2647, ISTEXT('3 Model Input'!E$61),"Missing",'3 Model Input'!E$61=6,(AA2647*G2647)/T2647))</f>
        <v>Blank</v>
      </c>
      <c r="AD2647" s="202" t="str">
        <f t="shared" si="437"/>
        <v>Blank</v>
      </c>
      <c r="AE2647" s="202" t="str">
        <f t="shared" si="438"/>
        <v>Blank</v>
      </c>
      <c r="AF2647" s="217" t="str">
        <f t="shared" si="439"/>
        <v>Blank</v>
      </c>
      <c r="AG2647" s="9" t="str" cm="1">
        <f t="array" ref="AG2647">_xlfn.IFS(ISNUMBER(AC2647), "", ISNUMBER(SEARCH("Blank", AC2647)), "", ISERROR(AC2647), "Bad input on tab 3")</f>
        <v/>
      </c>
    </row>
    <row r="2648" spans="2:33" ht="15" customHeight="1" x14ac:dyDescent="0.75">
      <c r="B2648" s="205" t="str">
        <f>'5 Driver Data'!B2648</f>
        <v>2640</v>
      </c>
      <c r="C2648" s="193">
        <f>'5 Driver Data'!C2648</f>
        <v>0</v>
      </c>
      <c r="D2648" s="192">
        <f>'5 Driver Data'!D2648</f>
        <v>0</v>
      </c>
      <c r="E2648" s="191">
        <f>'5 Driver Data'!E2648</f>
        <v>0</v>
      </c>
      <c r="F2648" s="191">
        <f>'5 Driver Data'!F2648</f>
        <v>0</v>
      </c>
      <c r="G2648" s="191">
        <f>'5 Driver Data'!G2648</f>
        <v>0</v>
      </c>
      <c r="H2648" s="191">
        <f>'5 Driver Data'!H2648</f>
        <v>0</v>
      </c>
      <c r="I2648" s="191">
        <f>'5 Driver Data'!I2648</f>
        <v>0</v>
      </c>
      <c r="J2648" s="191">
        <f>'5 Driver Data'!J2648</f>
        <v>0</v>
      </c>
      <c r="K2648" s="206">
        <f>'5 Driver Data'!K2648</f>
        <v>0</v>
      </c>
      <c r="L2648" s="1"/>
      <c r="M2648" s="216" t="str">
        <f>IF(D2648=0,"Blank",'3 Model Input'!E$44*'3 Model Input'!E$45)</f>
        <v>Blank</v>
      </c>
      <c r="N2648" s="197" t="str">
        <f t="shared" si="430"/>
        <v>Blank</v>
      </c>
      <c r="O2648" s="197" t="str">
        <f>IF(D2648=0,"Blank",'3 Model Input'!E$49*(1-'3 Model Input'!E$51))</f>
        <v>Blank</v>
      </c>
      <c r="P2648" s="197" t="str">
        <f t="shared" si="431"/>
        <v>Blank</v>
      </c>
      <c r="Q2648" s="197" t="str">
        <f>IF(D2648=0,"Blank",IF(D2648="BEV",E2648*(1-'3 Model Input'!E$54), E2648))</f>
        <v>Blank</v>
      </c>
      <c r="R2648" s="198" t="str">
        <f>IF(D2648=0,"Blank",IF(D2648="PHEV",F2648/G2648,F2648*(1-'3 Model Input'!E$54)/G2648))</f>
        <v>Blank</v>
      </c>
      <c r="S2648" s="198" t="str">
        <f>IF(D2648=0,"Blank",IF(D2648="PHEV",MIN(M2648,E2648),MIN(M2648,(E2648*(1-'3 Model Input'!E$54)))))</f>
        <v>Blank</v>
      </c>
      <c r="T2648" s="217" t="str">
        <f t="shared" si="432"/>
        <v>Blank</v>
      </c>
      <c r="U2648" s="89"/>
      <c r="V2648" s="216" t="str">
        <f>IF(D2648=0,"Blank",P2648*'3 Model Input'!E$50)</f>
        <v>Blank</v>
      </c>
      <c r="W2648" s="197" t="str">
        <f t="shared" si="433"/>
        <v>Blank</v>
      </c>
      <c r="X2648" s="197" t="str">
        <f t="shared" si="434"/>
        <v>Blank</v>
      </c>
      <c r="Y2648" s="197" t="str">
        <f t="shared" si="435"/>
        <v>Blank</v>
      </c>
      <c r="Z2648" s="197" t="str">
        <f t="shared" si="436"/>
        <v>Blank</v>
      </c>
      <c r="AA2648" s="223" t="str" cm="1">
        <f t="array" ref="AA2648">_xlfn.IFS(ISTEXT('3 Model Input'!F$70),"Missing",ISTEXT('3 Model Input'!I$70),"Missing",ISNUMBER('3 Model Input'!K$70),'3 Model Input'!K$70*P2648)</f>
        <v>Missing</v>
      </c>
      <c r="AB2648" s="89"/>
      <c r="AC2648" s="227" t="str" cm="1">
        <f t="array" ref="AC2648">IF(D2648=0,"Blank",_xlfn.IFS('3 Model Input'!E$61=1,(V2648*G2648)/T2648,'3 Model Input'!E$61=2,(W2648*G2648)/T2648,'3 Model Input'!E$61=3,(X2648*G2648)/T2648,'3 Model Input'!E$61=4,(Y2648*G2648)/T2648,'3 Model Input'!E$61=5,(Z2648*G2648)/T2648, ISTEXT('3 Model Input'!E$61),"Missing",'3 Model Input'!E$61=6,(AA2648*G2648)/T2648))</f>
        <v>Blank</v>
      </c>
      <c r="AD2648" s="202" t="str">
        <f t="shared" si="437"/>
        <v>Blank</v>
      </c>
      <c r="AE2648" s="202" t="str">
        <f t="shared" si="438"/>
        <v>Blank</v>
      </c>
      <c r="AF2648" s="217" t="str">
        <f t="shared" si="439"/>
        <v>Blank</v>
      </c>
      <c r="AG2648" s="9" t="str" cm="1">
        <f t="array" ref="AG2648">_xlfn.IFS(ISNUMBER(AC2648), "", ISNUMBER(SEARCH("Blank", AC2648)), "", ISERROR(AC2648), "Bad input on tab 3")</f>
        <v/>
      </c>
    </row>
    <row r="2649" spans="2:33" ht="15" customHeight="1" x14ac:dyDescent="0.75">
      <c r="B2649" s="205" t="str">
        <f>'5 Driver Data'!B2649</f>
        <v>2641</v>
      </c>
      <c r="C2649" s="193">
        <f>'5 Driver Data'!C2649</f>
        <v>0</v>
      </c>
      <c r="D2649" s="192">
        <f>'5 Driver Data'!D2649</f>
        <v>0</v>
      </c>
      <c r="E2649" s="191">
        <f>'5 Driver Data'!E2649</f>
        <v>0</v>
      </c>
      <c r="F2649" s="191">
        <f>'5 Driver Data'!F2649</f>
        <v>0</v>
      </c>
      <c r="G2649" s="191">
        <f>'5 Driver Data'!G2649</f>
        <v>0</v>
      </c>
      <c r="H2649" s="191">
        <f>'5 Driver Data'!H2649</f>
        <v>0</v>
      </c>
      <c r="I2649" s="191">
        <f>'5 Driver Data'!I2649</f>
        <v>0</v>
      </c>
      <c r="J2649" s="191">
        <f>'5 Driver Data'!J2649</f>
        <v>0</v>
      </c>
      <c r="K2649" s="206">
        <f>'5 Driver Data'!K2649</f>
        <v>0</v>
      </c>
      <c r="L2649" s="1"/>
      <c r="M2649" s="216" t="str">
        <f>IF(D2649=0,"Blank",'3 Model Input'!E$44*'3 Model Input'!E$45)</f>
        <v>Blank</v>
      </c>
      <c r="N2649" s="197" t="str">
        <f t="shared" si="430"/>
        <v>Blank</v>
      </c>
      <c r="O2649" s="197" t="str">
        <f>IF(D2649=0,"Blank",'3 Model Input'!E$49*(1-'3 Model Input'!E$51))</f>
        <v>Blank</v>
      </c>
      <c r="P2649" s="197" t="str">
        <f t="shared" si="431"/>
        <v>Blank</v>
      </c>
      <c r="Q2649" s="197" t="str">
        <f>IF(D2649=0,"Blank",IF(D2649="BEV",E2649*(1-'3 Model Input'!E$54), E2649))</f>
        <v>Blank</v>
      </c>
      <c r="R2649" s="198" t="str">
        <f>IF(D2649=0,"Blank",IF(D2649="PHEV",F2649/G2649,F2649*(1-'3 Model Input'!E$54)/G2649))</f>
        <v>Blank</v>
      </c>
      <c r="S2649" s="198" t="str">
        <f>IF(D2649=0,"Blank",IF(D2649="PHEV",MIN(M2649,E2649),MIN(M2649,(E2649*(1-'3 Model Input'!E$54)))))</f>
        <v>Blank</v>
      </c>
      <c r="T2649" s="217" t="str">
        <f t="shared" si="432"/>
        <v>Blank</v>
      </c>
      <c r="U2649" s="89"/>
      <c r="V2649" s="216" t="str">
        <f>IF(D2649=0,"Blank",P2649*'3 Model Input'!E$50)</f>
        <v>Blank</v>
      </c>
      <c r="W2649" s="197" t="str">
        <f t="shared" si="433"/>
        <v>Blank</v>
      </c>
      <c r="X2649" s="197" t="str">
        <f t="shared" si="434"/>
        <v>Blank</v>
      </c>
      <c r="Y2649" s="197" t="str">
        <f t="shared" si="435"/>
        <v>Blank</v>
      </c>
      <c r="Z2649" s="197" t="str">
        <f t="shared" si="436"/>
        <v>Blank</v>
      </c>
      <c r="AA2649" s="223" t="str" cm="1">
        <f t="array" ref="AA2649">_xlfn.IFS(ISTEXT('3 Model Input'!F$70),"Missing",ISTEXT('3 Model Input'!I$70),"Missing",ISNUMBER('3 Model Input'!K$70),'3 Model Input'!K$70*P2649)</f>
        <v>Missing</v>
      </c>
      <c r="AB2649" s="89"/>
      <c r="AC2649" s="227" t="str" cm="1">
        <f t="array" ref="AC2649">IF(D2649=0,"Blank",_xlfn.IFS('3 Model Input'!E$61=1,(V2649*G2649)/T2649,'3 Model Input'!E$61=2,(W2649*G2649)/T2649,'3 Model Input'!E$61=3,(X2649*G2649)/T2649,'3 Model Input'!E$61=4,(Y2649*G2649)/T2649,'3 Model Input'!E$61=5,(Z2649*G2649)/T2649, ISTEXT('3 Model Input'!E$61),"Missing",'3 Model Input'!E$61=6,(AA2649*G2649)/T2649))</f>
        <v>Blank</v>
      </c>
      <c r="AD2649" s="202" t="str">
        <f t="shared" si="437"/>
        <v>Blank</v>
      </c>
      <c r="AE2649" s="202" t="str">
        <f t="shared" si="438"/>
        <v>Blank</v>
      </c>
      <c r="AF2649" s="217" t="str">
        <f t="shared" si="439"/>
        <v>Blank</v>
      </c>
      <c r="AG2649" s="9" t="str" cm="1">
        <f t="array" ref="AG2649">_xlfn.IFS(ISNUMBER(AC2649), "", ISNUMBER(SEARCH("Blank", AC2649)), "", ISERROR(AC2649), "Bad input on tab 3")</f>
        <v/>
      </c>
    </row>
    <row r="2650" spans="2:33" ht="15" customHeight="1" x14ac:dyDescent="0.75">
      <c r="B2650" s="205" t="str">
        <f>'5 Driver Data'!B2650</f>
        <v>2642</v>
      </c>
      <c r="C2650" s="193">
        <f>'5 Driver Data'!C2650</f>
        <v>0</v>
      </c>
      <c r="D2650" s="192">
        <f>'5 Driver Data'!D2650</f>
        <v>0</v>
      </c>
      <c r="E2650" s="191">
        <f>'5 Driver Data'!E2650</f>
        <v>0</v>
      </c>
      <c r="F2650" s="191">
        <f>'5 Driver Data'!F2650</f>
        <v>0</v>
      </c>
      <c r="G2650" s="191">
        <f>'5 Driver Data'!G2650</f>
        <v>0</v>
      </c>
      <c r="H2650" s="191">
        <f>'5 Driver Data'!H2650</f>
        <v>0</v>
      </c>
      <c r="I2650" s="191">
        <f>'5 Driver Data'!I2650</f>
        <v>0</v>
      </c>
      <c r="J2650" s="191">
        <f>'5 Driver Data'!J2650</f>
        <v>0</v>
      </c>
      <c r="K2650" s="206">
        <f>'5 Driver Data'!K2650</f>
        <v>0</v>
      </c>
      <c r="L2650" s="1"/>
      <c r="M2650" s="216" t="str">
        <f>IF(D2650=0,"Blank",'3 Model Input'!E$44*'3 Model Input'!E$45)</f>
        <v>Blank</v>
      </c>
      <c r="N2650" s="197" t="str">
        <f t="shared" si="430"/>
        <v>Blank</v>
      </c>
      <c r="O2650" s="197" t="str">
        <f>IF(D2650=0,"Blank",'3 Model Input'!E$49*(1-'3 Model Input'!E$51))</f>
        <v>Blank</v>
      </c>
      <c r="P2650" s="197" t="str">
        <f t="shared" si="431"/>
        <v>Blank</v>
      </c>
      <c r="Q2650" s="197" t="str">
        <f>IF(D2650=0,"Blank",IF(D2650="BEV",E2650*(1-'3 Model Input'!E$54), E2650))</f>
        <v>Blank</v>
      </c>
      <c r="R2650" s="198" t="str">
        <f>IF(D2650=0,"Blank",IF(D2650="PHEV",F2650/G2650,F2650*(1-'3 Model Input'!E$54)/G2650))</f>
        <v>Blank</v>
      </c>
      <c r="S2650" s="198" t="str">
        <f>IF(D2650=0,"Blank",IF(D2650="PHEV",MIN(M2650,E2650),MIN(M2650,(E2650*(1-'3 Model Input'!E$54)))))</f>
        <v>Blank</v>
      </c>
      <c r="T2650" s="217" t="str">
        <f t="shared" si="432"/>
        <v>Blank</v>
      </c>
      <c r="U2650" s="89"/>
      <c r="V2650" s="216" t="str">
        <f>IF(D2650=0,"Blank",P2650*'3 Model Input'!E$50)</f>
        <v>Blank</v>
      </c>
      <c r="W2650" s="197" t="str">
        <f t="shared" si="433"/>
        <v>Blank</v>
      </c>
      <c r="X2650" s="197" t="str">
        <f t="shared" si="434"/>
        <v>Blank</v>
      </c>
      <c r="Y2650" s="197" t="str">
        <f t="shared" si="435"/>
        <v>Blank</v>
      </c>
      <c r="Z2650" s="197" t="str">
        <f t="shared" si="436"/>
        <v>Blank</v>
      </c>
      <c r="AA2650" s="223" t="str" cm="1">
        <f t="array" ref="AA2650">_xlfn.IFS(ISTEXT('3 Model Input'!F$70),"Missing",ISTEXT('3 Model Input'!I$70),"Missing",ISNUMBER('3 Model Input'!K$70),'3 Model Input'!K$70*P2650)</f>
        <v>Missing</v>
      </c>
      <c r="AB2650" s="89"/>
      <c r="AC2650" s="227" t="str" cm="1">
        <f t="array" ref="AC2650">IF(D2650=0,"Blank",_xlfn.IFS('3 Model Input'!E$61=1,(V2650*G2650)/T2650,'3 Model Input'!E$61=2,(W2650*G2650)/T2650,'3 Model Input'!E$61=3,(X2650*G2650)/T2650,'3 Model Input'!E$61=4,(Y2650*G2650)/T2650,'3 Model Input'!E$61=5,(Z2650*G2650)/T2650, ISTEXT('3 Model Input'!E$61),"Missing",'3 Model Input'!E$61=6,(AA2650*G2650)/T2650))</f>
        <v>Blank</v>
      </c>
      <c r="AD2650" s="202" t="str">
        <f t="shared" si="437"/>
        <v>Blank</v>
      </c>
      <c r="AE2650" s="202" t="str">
        <f t="shared" si="438"/>
        <v>Blank</v>
      </c>
      <c r="AF2650" s="217" t="str">
        <f t="shared" si="439"/>
        <v>Blank</v>
      </c>
      <c r="AG2650" s="9" t="str" cm="1">
        <f t="array" ref="AG2650">_xlfn.IFS(ISNUMBER(AC2650), "", ISNUMBER(SEARCH("Blank", AC2650)), "", ISERROR(AC2650), "Bad input on tab 3")</f>
        <v/>
      </c>
    </row>
    <row r="2651" spans="2:33" ht="15" customHeight="1" x14ac:dyDescent="0.75">
      <c r="B2651" s="205" t="str">
        <f>'5 Driver Data'!B2651</f>
        <v>2643</v>
      </c>
      <c r="C2651" s="193">
        <f>'5 Driver Data'!C2651</f>
        <v>0</v>
      </c>
      <c r="D2651" s="192">
        <f>'5 Driver Data'!D2651</f>
        <v>0</v>
      </c>
      <c r="E2651" s="191">
        <f>'5 Driver Data'!E2651</f>
        <v>0</v>
      </c>
      <c r="F2651" s="191">
        <f>'5 Driver Data'!F2651</f>
        <v>0</v>
      </c>
      <c r="G2651" s="191">
        <f>'5 Driver Data'!G2651</f>
        <v>0</v>
      </c>
      <c r="H2651" s="191">
        <f>'5 Driver Data'!H2651</f>
        <v>0</v>
      </c>
      <c r="I2651" s="191">
        <f>'5 Driver Data'!I2651</f>
        <v>0</v>
      </c>
      <c r="J2651" s="191">
        <f>'5 Driver Data'!J2651</f>
        <v>0</v>
      </c>
      <c r="K2651" s="206">
        <f>'5 Driver Data'!K2651</f>
        <v>0</v>
      </c>
      <c r="L2651" s="1"/>
      <c r="M2651" s="216" t="str">
        <f>IF(D2651=0,"Blank",'3 Model Input'!E$44*'3 Model Input'!E$45)</f>
        <v>Blank</v>
      </c>
      <c r="N2651" s="197" t="str">
        <f t="shared" si="430"/>
        <v>Blank</v>
      </c>
      <c r="O2651" s="197" t="str">
        <f>IF(D2651=0,"Blank",'3 Model Input'!E$49*(1-'3 Model Input'!E$51))</f>
        <v>Blank</v>
      </c>
      <c r="P2651" s="197" t="str">
        <f t="shared" si="431"/>
        <v>Blank</v>
      </c>
      <c r="Q2651" s="197" t="str">
        <f>IF(D2651=0,"Blank",IF(D2651="BEV",E2651*(1-'3 Model Input'!E$54), E2651))</f>
        <v>Blank</v>
      </c>
      <c r="R2651" s="198" t="str">
        <f>IF(D2651=0,"Blank",IF(D2651="PHEV",F2651/G2651,F2651*(1-'3 Model Input'!E$54)/G2651))</f>
        <v>Blank</v>
      </c>
      <c r="S2651" s="198" t="str">
        <f>IF(D2651=0,"Blank",IF(D2651="PHEV",MIN(M2651,E2651),MIN(M2651,(E2651*(1-'3 Model Input'!E$54)))))</f>
        <v>Blank</v>
      </c>
      <c r="T2651" s="217" t="str">
        <f t="shared" si="432"/>
        <v>Blank</v>
      </c>
      <c r="U2651" s="89"/>
      <c r="V2651" s="216" t="str">
        <f>IF(D2651=0,"Blank",P2651*'3 Model Input'!E$50)</f>
        <v>Blank</v>
      </c>
      <c r="W2651" s="197" t="str">
        <f t="shared" si="433"/>
        <v>Blank</v>
      </c>
      <c r="X2651" s="197" t="str">
        <f t="shared" si="434"/>
        <v>Blank</v>
      </c>
      <c r="Y2651" s="197" t="str">
        <f t="shared" si="435"/>
        <v>Blank</v>
      </c>
      <c r="Z2651" s="197" t="str">
        <f t="shared" si="436"/>
        <v>Blank</v>
      </c>
      <c r="AA2651" s="223" t="str" cm="1">
        <f t="array" ref="AA2651">_xlfn.IFS(ISTEXT('3 Model Input'!F$70),"Missing",ISTEXT('3 Model Input'!I$70),"Missing",ISNUMBER('3 Model Input'!K$70),'3 Model Input'!K$70*P2651)</f>
        <v>Missing</v>
      </c>
      <c r="AB2651" s="89"/>
      <c r="AC2651" s="227" t="str" cm="1">
        <f t="array" ref="AC2651">IF(D2651=0,"Blank",_xlfn.IFS('3 Model Input'!E$61=1,(V2651*G2651)/T2651,'3 Model Input'!E$61=2,(W2651*G2651)/T2651,'3 Model Input'!E$61=3,(X2651*G2651)/T2651,'3 Model Input'!E$61=4,(Y2651*G2651)/T2651,'3 Model Input'!E$61=5,(Z2651*G2651)/T2651, ISTEXT('3 Model Input'!E$61),"Missing",'3 Model Input'!E$61=6,(AA2651*G2651)/T2651))</f>
        <v>Blank</v>
      </c>
      <c r="AD2651" s="202" t="str">
        <f t="shared" si="437"/>
        <v>Blank</v>
      </c>
      <c r="AE2651" s="202" t="str">
        <f t="shared" si="438"/>
        <v>Blank</v>
      </c>
      <c r="AF2651" s="217" t="str">
        <f t="shared" si="439"/>
        <v>Blank</v>
      </c>
      <c r="AG2651" s="9" t="str" cm="1">
        <f t="array" ref="AG2651">_xlfn.IFS(ISNUMBER(AC2651), "", ISNUMBER(SEARCH("Blank", AC2651)), "", ISERROR(AC2651), "Bad input on tab 3")</f>
        <v/>
      </c>
    </row>
    <row r="2652" spans="2:33" ht="15" customHeight="1" x14ac:dyDescent="0.75">
      <c r="B2652" s="205" t="str">
        <f>'5 Driver Data'!B2652</f>
        <v>2644</v>
      </c>
      <c r="C2652" s="193">
        <f>'5 Driver Data'!C2652</f>
        <v>0</v>
      </c>
      <c r="D2652" s="192">
        <f>'5 Driver Data'!D2652</f>
        <v>0</v>
      </c>
      <c r="E2652" s="191">
        <f>'5 Driver Data'!E2652</f>
        <v>0</v>
      </c>
      <c r="F2652" s="191">
        <f>'5 Driver Data'!F2652</f>
        <v>0</v>
      </c>
      <c r="G2652" s="191">
        <f>'5 Driver Data'!G2652</f>
        <v>0</v>
      </c>
      <c r="H2652" s="191">
        <f>'5 Driver Data'!H2652</f>
        <v>0</v>
      </c>
      <c r="I2652" s="191">
        <f>'5 Driver Data'!I2652</f>
        <v>0</v>
      </c>
      <c r="J2652" s="191">
        <f>'5 Driver Data'!J2652</f>
        <v>0</v>
      </c>
      <c r="K2652" s="206">
        <f>'5 Driver Data'!K2652</f>
        <v>0</v>
      </c>
      <c r="L2652" s="1"/>
      <c r="M2652" s="216" t="str">
        <f>IF(D2652=0,"Blank",'3 Model Input'!E$44*'3 Model Input'!E$45)</f>
        <v>Blank</v>
      </c>
      <c r="N2652" s="197" t="str">
        <f t="shared" si="430"/>
        <v>Blank</v>
      </c>
      <c r="O2652" s="197" t="str">
        <f>IF(D2652=0,"Blank",'3 Model Input'!E$49*(1-'3 Model Input'!E$51))</f>
        <v>Blank</v>
      </c>
      <c r="P2652" s="197" t="str">
        <f t="shared" si="431"/>
        <v>Blank</v>
      </c>
      <c r="Q2652" s="197" t="str">
        <f>IF(D2652=0,"Blank",IF(D2652="BEV",E2652*(1-'3 Model Input'!E$54), E2652))</f>
        <v>Blank</v>
      </c>
      <c r="R2652" s="198" t="str">
        <f>IF(D2652=0,"Blank",IF(D2652="PHEV",F2652/G2652,F2652*(1-'3 Model Input'!E$54)/G2652))</f>
        <v>Blank</v>
      </c>
      <c r="S2652" s="198" t="str">
        <f>IF(D2652=0,"Blank",IF(D2652="PHEV",MIN(M2652,E2652),MIN(M2652,(E2652*(1-'3 Model Input'!E$54)))))</f>
        <v>Blank</v>
      </c>
      <c r="T2652" s="217" t="str">
        <f t="shared" si="432"/>
        <v>Blank</v>
      </c>
      <c r="U2652" s="89"/>
      <c r="V2652" s="216" t="str">
        <f>IF(D2652=0,"Blank",P2652*'3 Model Input'!E$50)</f>
        <v>Blank</v>
      </c>
      <c r="W2652" s="197" t="str">
        <f t="shared" si="433"/>
        <v>Blank</v>
      </c>
      <c r="X2652" s="197" t="str">
        <f t="shared" si="434"/>
        <v>Blank</v>
      </c>
      <c r="Y2652" s="197" t="str">
        <f t="shared" si="435"/>
        <v>Blank</v>
      </c>
      <c r="Z2652" s="197" t="str">
        <f t="shared" si="436"/>
        <v>Blank</v>
      </c>
      <c r="AA2652" s="223" t="str" cm="1">
        <f t="array" ref="AA2652">_xlfn.IFS(ISTEXT('3 Model Input'!F$70),"Missing",ISTEXT('3 Model Input'!I$70),"Missing",ISNUMBER('3 Model Input'!K$70),'3 Model Input'!K$70*P2652)</f>
        <v>Missing</v>
      </c>
      <c r="AB2652" s="89"/>
      <c r="AC2652" s="227" t="str" cm="1">
        <f t="array" ref="AC2652">IF(D2652=0,"Blank",_xlfn.IFS('3 Model Input'!E$61=1,(V2652*G2652)/T2652,'3 Model Input'!E$61=2,(W2652*G2652)/T2652,'3 Model Input'!E$61=3,(X2652*G2652)/T2652,'3 Model Input'!E$61=4,(Y2652*G2652)/T2652,'3 Model Input'!E$61=5,(Z2652*G2652)/T2652, ISTEXT('3 Model Input'!E$61),"Missing",'3 Model Input'!E$61=6,(AA2652*G2652)/T2652))</f>
        <v>Blank</v>
      </c>
      <c r="AD2652" s="202" t="str">
        <f t="shared" si="437"/>
        <v>Blank</v>
      </c>
      <c r="AE2652" s="202" t="str">
        <f t="shared" si="438"/>
        <v>Blank</v>
      </c>
      <c r="AF2652" s="217" t="str">
        <f t="shared" si="439"/>
        <v>Blank</v>
      </c>
      <c r="AG2652" s="9" t="str" cm="1">
        <f t="array" ref="AG2652">_xlfn.IFS(ISNUMBER(AC2652), "", ISNUMBER(SEARCH("Blank", AC2652)), "", ISERROR(AC2652), "Bad input on tab 3")</f>
        <v/>
      </c>
    </row>
    <row r="2653" spans="2:33" ht="15" customHeight="1" x14ac:dyDescent="0.75">
      <c r="B2653" s="205" t="str">
        <f>'5 Driver Data'!B2653</f>
        <v>2645</v>
      </c>
      <c r="C2653" s="193">
        <f>'5 Driver Data'!C2653</f>
        <v>0</v>
      </c>
      <c r="D2653" s="192">
        <f>'5 Driver Data'!D2653</f>
        <v>0</v>
      </c>
      <c r="E2653" s="191">
        <f>'5 Driver Data'!E2653</f>
        <v>0</v>
      </c>
      <c r="F2653" s="191">
        <f>'5 Driver Data'!F2653</f>
        <v>0</v>
      </c>
      <c r="G2653" s="191">
        <f>'5 Driver Data'!G2653</f>
        <v>0</v>
      </c>
      <c r="H2653" s="191">
        <f>'5 Driver Data'!H2653</f>
        <v>0</v>
      </c>
      <c r="I2653" s="191">
        <f>'5 Driver Data'!I2653</f>
        <v>0</v>
      </c>
      <c r="J2653" s="191">
        <f>'5 Driver Data'!J2653</f>
        <v>0</v>
      </c>
      <c r="K2653" s="206">
        <f>'5 Driver Data'!K2653</f>
        <v>0</v>
      </c>
      <c r="L2653" s="1"/>
      <c r="M2653" s="216" t="str">
        <f>IF(D2653=0,"Blank",'3 Model Input'!E$44*'3 Model Input'!E$45)</f>
        <v>Blank</v>
      </c>
      <c r="N2653" s="197" t="str">
        <f t="shared" si="430"/>
        <v>Blank</v>
      </c>
      <c r="O2653" s="197" t="str">
        <f>IF(D2653=0,"Blank",'3 Model Input'!E$49*(1-'3 Model Input'!E$51))</f>
        <v>Blank</v>
      </c>
      <c r="P2653" s="197" t="str">
        <f t="shared" si="431"/>
        <v>Blank</v>
      </c>
      <c r="Q2653" s="197" t="str">
        <f>IF(D2653=0,"Blank",IF(D2653="BEV",E2653*(1-'3 Model Input'!E$54), E2653))</f>
        <v>Blank</v>
      </c>
      <c r="R2653" s="198" t="str">
        <f>IF(D2653=0,"Blank",IF(D2653="PHEV",F2653/G2653,F2653*(1-'3 Model Input'!E$54)/G2653))</f>
        <v>Blank</v>
      </c>
      <c r="S2653" s="198" t="str">
        <f>IF(D2653=0,"Blank",IF(D2653="PHEV",MIN(M2653,E2653),MIN(M2653,(E2653*(1-'3 Model Input'!E$54)))))</f>
        <v>Blank</v>
      </c>
      <c r="T2653" s="217" t="str">
        <f t="shared" si="432"/>
        <v>Blank</v>
      </c>
      <c r="U2653" s="89"/>
      <c r="V2653" s="216" t="str">
        <f>IF(D2653=0,"Blank",P2653*'3 Model Input'!E$50)</f>
        <v>Blank</v>
      </c>
      <c r="W2653" s="197" t="str">
        <f t="shared" si="433"/>
        <v>Blank</v>
      </c>
      <c r="X2653" s="197" t="str">
        <f t="shared" si="434"/>
        <v>Blank</v>
      </c>
      <c r="Y2653" s="197" t="str">
        <f t="shared" si="435"/>
        <v>Blank</v>
      </c>
      <c r="Z2653" s="197" t="str">
        <f t="shared" si="436"/>
        <v>Blank</v>
      </c>
      <c r="AA2653" s="223" t="str" cm="1">
        <f t="array" ref="AA2653">_xlfn.IFS(ISTEXT('3 Model Input'!F$70),"Missing",ISTEXT('3 Model Input'!I$70),"Missing",ISNUMBER('3 Model Input'!K$70),'3 Model Input'!K$70*P2653)</f>
        <v>Missing</v>
      </c>
      <c r="AB2653" s="89"/>
      <c r="AC2653" s="227" t="str" cm="1">
        <f t="array" ref="AC2653">IF(D2653=0,"Blank",_xlfn.IFS('3 Model Input'!E$61=1,(V2653*G2653)/T2653,'3 Model Input'!E$61=2,(W2653*G2653)/T2653,'3 Model Input'!E$61=3,(X2653*G2653)/T2653,'3 Model Input'!E$61=4,(Y2653*G2653)/T2653,'3 Model Input'!E$61=5,(Z2653*G2653)/T2653, ISTEXT('3 Model Input'!E$61),"Missing",'3 Model Input'!E$61=6,(AA2653*G2653)/T2653))</f>
        <v>Blank</v>
      </c>
      <c r="AD2653" s="202" t="str">
        <f t="shared" si="437"/>
        <v>Blank</v>
      </c>
      <c r="AE2653" s="202" t="str">
        <f t="shared" si="438"/>
        <v>Blank</v>
      </c>
      <c r="AF2653" s="217" t="str">
        <f t="shared" si="439"/>
        <v>Blank</v>
      </c>
      <c r="AG2653" s="9" t="str" cm="1">
        <f t="array" ref="AG2653">_xlfn.IFS(ISNUMBER(AC2653), "", ISNUMBER(SEARCH("Blank", AC2653)), "", ISERROR(AC2653), "Bad input on tab 3")</f>
        <v/>
      </c>
    </row>
    <row r="2654" spans="2:33" ht="15" customHeight="1" x14ac:dyDescent="0.75">
      <c r="B2654" s="205" t="str">
        <f>'5 Driver Data'!B2654</f>
        <v>2646</v>
      </c>
      <c r="C2654" s="193">
        <f>'5 Driver Data'!C2654</f>
        <v>0</v>
      </c>
      <c r="D2654" s="192">
        <f>'5 Driver Data'!D2654</f>
        <v>0</v>
      </c>
      <c r="E2654" s="191">
        <f>'5 Driver Data'!E2654</f>
        <v>0</v>
      </c>
      <c r="F2654" s="191">
        <f>'5 Driver Data'!F2654</f>
        <v>0</v>
      </c>
      <c r="G2654" s="191">
        <f>'5 Driver Data'!G2654</f>
        <v>0</v>
      </c>
      <c r="H2654" s="191">
        <f>'5 Driver Data'!H2654</f>
        <v>0</v>
      </c>
      <c r="I2654" s="191">
        <f>'5 Driver Data'!I2654</f>
        <v>0</v>
      </c>
      <c r="J2654" s="191">
        <f>'5 Driver Data'!J2654</f>
        <v>0</v>
      </c>
      <c r="K2654" s="206">
        <f>'5 Driver Data'!K2654</f>
        <v>0</v>
      </c>
      <c r="L2654" s="1"/>
      <c r="M2654" s="216" t="str">
        <f>IF(D2654=0,"Blank",'3 Model Input'!E$44*'3 Model Input'!E$45)</f>
        <v>Blank</v>
      </c>
      <c r="N2654" s="197" t="str">
        <f t="shared" si="430"/>
        <v>Blank</v>
      </c>
      <c r="O2654" s="197" t="str">
        <f>IF(D2654=0,"Blank",'3 Model Input'!E$49*(1-'3 Model Input'!E$51))</f>
        <v>Blank</v>
      </c>
      <c r="P2654" s="197" t="str">
        <f t="shared" si="431"/>
        <v>Blank</v>
      </c>
      <c r="Q2654" s="197" t="str">
        <f>IF(D2654=0,"Blank",IF(D2654="BEV",E2654*(1-'3 Model Input'!E$54), E2654))</f>
        <v>Blank</v>
      </c>
      <c r="R2654" s="198" t="str">
        <f>IF(D2654=0,"Blank",IF(D2654="PHEV",F2654/G2654,F2654*(1-'3 Model Input'!E$54)/G2654))</f>
        <v>Blank</v>
      </c>
      <c r="S2654" s="198" t="str">
        <f>IF(D2654=0,"Blank",IF(D2654="PHEV",MIN(M2654,E2654),MIN(M2654,(E2654*(1-'3 Model Input'!E$54)))))</f>
        <v>Blank</v>
      </c>
      <c r="T2654" s="217" t="str">
        <f t="shared" si="432"/>
        <v>Blank</v>
      </c>
      <c r="U2654" s="89"/>
      <c r="V2654" s="216" t="str">
        <f>IF(D2654=0,"Blank",P2654*'3 Model Input'!E$50)</f>
        <v>Blank</v>
      </c>
      <c r="W2654" s="197" t="str">
        <f t="shared" si="433"/>
        <v>Blank</v>
      </c>
      <c r="X2654" s="197" t="str">
        <f t="shared" si="434"/>
        <v>Blank</v>
      </c>
      <c r="Y2654" s="197" t="str">
        <f t="shared" si="435"/>
        <v>Blank</v>
      </c>
      <c r="Z2654" s="197" t="str">
        <f t="shared" si="436"/>
        <v>Blank</v>
      </c>
      <c r="AA2654" s="223" t="str" cm="1">
        <f t="array" ref="AA2654">_xlfn.IFS(ISTEXT('3 Model Input'!F$70),"Missing",ISTEXT('3 Model Input'!I$70),"Missing",ISNUMBER('3 Model Input'!K$70),'3 Model Input'!K$70*P2654)</f>
        <v>Missing</v>
      </c>
      <c r="AB2654" s="89"/>
      <c r="AC2654" s="227" t="str" cm="1">
        <f t="array" ref="AC2654">IF(D2654=0,"Blank",_xlfn.IFS('3 Model Input'!E$61=1,(V2654*G2654)/T2654,'3 Model Input'!E$61=2,(W2654*G2654)/T2654,'3 Model Input'!E$61=3,(X2654*G2654)/T2654,'3 Model Input'!E$61=4,(Y2654*G2654)/T2654,'3 Model Input'!E$61=5,(Z2654*G2654)/T2654, ISTEXT('3 Model Input'!E$61),"Missing",'3 Model Input'!E$61=6,(AA2654*G2654)/T2654))</f>
        <v>Blank</v>
      </c>
      <c r="AD2654" s="202" t="str">
        <f t="shared" si="437"/>
        <v>Blank</v>
      </c>
      <c r="AE2654" s="202" t="str">
        <f t="shared" si="438"/>
        <v>Blank</v>
      </c>
      <c r="AF2654" s="217" t="str">
        <f t="shared" si="439"/>
        <v>Blank</v>
      </c>
      <c r="AG2654" s="9" t="str" cm="1">
        <f t="array" ref="AG2654">_xlfn.IFS(ISNUMBER(AC2654), "", ISNUMBER(SEARCH("Blank", AC2654)), "", ISERROR(AC2654), "Bad input on tab 3")</f>
        <v/>
      </c>
    </row>
    <row r="2655" spans="2:33" ht="15" customHeight="1" x14ac:dyDescent="0.75">
      <c r="B2655" s="205" t="str">
        <f>'5 Driver Data'!B2655</f>
        <v>2647</v>
      </c>
      <c r="C2655" s="193">
        <f>'5 Driver Data'!C2655</f>
        <v>0</v>
      </c>
      <c r="D2655" s="192">
        <f>'5 Driver Data'!D2655</f>
        <v>0</v>
      </c>
      <c r="E2655" s="191">
        <f>'5 Driver Data'!E2655</f>
        <v>0</v>
      </c>
      <c r="F2655" s="191">
        <f>'5 Driver Data'!F2655</f>
        <v>0</v>
      </c>
      <c r="G2655" s="191">
        <f>'5 Driver Data'!G2655</f>
        <v>0</v>
      </c>
      <c r="H2655" s="191">
        <f>'5 Driver Data'!H2655</f>
        <v>0</v>
      </c>
      <c r="I2655" s="191">
        <f>'5 Driver Data'!I2655</f>
        <v>0</v>
      </c>
      <c r="J2655" s="191">
        <f>'5 Driver Data'!J2655</f>
        <v>0</v>
      </c>
      <c r="K2655" s="206">
        <f>'5 Driver Data'!K2655</f>
        <v>0</v>
      </c>
      <c r="L2655" s="1"/>
      <c r="M2655" s="216" t="str">
        <f>IF(D2655=0,"Blank",'3 Model Input'!E$44*'3 Model Input'!E$45)</f>
        <v>Blank</v>
      </c>
      <c r="N2655" s="197" t="str">
        <f t="shared" si="430"/>
        <v>Blank</v>
      </c>
      <c r="O2655" s="197" t="str">
        <f>IF(D2655=0,"Blank",'3 Model Input'!E$49*(1-'3 Model Input'!E$51))</f>
        <v>Blank</v>
      </c>
      <c r="P2655" s="197" t="str">
        <f t="shared" si="431"/>
        <v>Blank</v>
      </c>
      <c r="Q2655" s="197" t="str">
        <f>IF(D2655=0,"Blank",IF(D2655="BEV",E2655*(1-'3 Model Input'!E$54), E2655))</f>
        <v>Blank</v>
      </c>
      <c r="R2655" s="198" t="str">
        <f>IF(D2655=0,"Blank",IF(D2655="PHEV",F2655/G2655,F2655*(1-'3 Model Input'!E$54)/G2655))</f>
        <v>Blank</v>
      </c>
      <c r="S2655" s="198" t="str">
        <f>IF(D2655=0,"Blank",IF(D2655="PHEV",MIN(M2655,E2655),MIN(M2655,(E2655*(1-'3 Model Input'!E$54)))))</f>
        <v>Blank</v>
      </c>
      <c r="T2655" s="217" t="str">
        <f t="shared" si="432"/>
        <v>Blank</v>
      </c>
      <c r="U2655" s="89"/>
      <c r="V2655" s="216" t="str">
        <f>IF(D2655=0,"Blank",P2655*'3 Model Input'!E$50)</f>
        <v>Blank</v>
      </c>
      <c r="W2655" s="197" t="str">
        <f t="shared" si="433"/>
        <v>Blank</v>
      </c>
      <c r="X2655" s="197" t="str">
        <f t="shared" si="434"/>
        <v>Blank</v>
      </c>
      <c r="Y2655" s="197" t="str">
        <f t="shared" si="435"/>
        <v>Blank</v>
      </c>
      <c r="Z2655" s="197" t="str">
        <f t="shared" si="436"/>
        <v>Blank</v>
      </c>
      <c r="AA2655" s="223" t="str" cm="1">
        <f t="array" ref="AA2655">_xlfn.IFS(ISTEXT('3 Model Input'!F$70),"Missing",ISTEXT('3 Model Input'!I$70),"Missing",ISNUMBER('3 Model Input'!K$70),'3 Model Input'!K$70*P2655)</f>
        <v>Missing</v>
      </c>
      <c r="AB2655" s="89"/>
      <c r="AC2655" s="227" t="str" cm="1">
        <f t="array" ref="AC2655">IF(D2655=0,"Blank",_xlfn.IFS('3 Model Input'!E$61=1,(V2655*G2655)/T2655,'3 Model Input'!E$61=2,(W2655*G2655)/T2655,'3 Model Input'!E$61=3,(X2655*G2655)/T2655,'3 Model Input'!E$61=4,(Y2655*G2655)/T2655,'3 Model Input'!E$61=5,(Z2655*G2655)/T2655, ISTEXT('3 Model Input'!E$61),"Missing",'3 Model Input'!E$61=6,(AA2655*G2655)/T2655))</f>
        <v>Blank</v>
      </c>
      <c r="AD2655" s="202" t="str">
        <f t="shared" si="437"/>
        <v>Blank</v>
      </c>
      <c r="AE2655" s="202" t="str">
        <f t="shared" si="438"/>
        <v>Blank</v>
      </c>
      <c r="AF2655" s="217" t="str">
        <f t="shared" si="439"/>
        <v>Blank</v>
      </c>
      <c r="AG2655" s="9" t="str" cm="1">
        <f t="array" ref="AG2655">_xlfn.IFS(ISNUMBER(AC2655), "", ISNUMBER(SEARCH("Blank", AC2655)), "", ISERROR(AC2655), "Bad input on tab 3")</f>
        <v/>
      </c>
    </row>
    <row r="2656" spans="2:33" ht="15" customHeight="1" x14ac:dyDescent="0.75">
      <c r="B2656" s="205" t="str">
        <f>'5 Driver Data'!B2656</f>
        <v>2648</v>
      </c>
      <c r="C2656" s="193">
        <f>'5 Driver Data'!C2656</f>
        <v>0</v>
      </c>
      <c r="D2656" s="192">
        <f>'5 Driver Data'!D2656</f>
        <v>0</v>
      </c>
      <c r="E2656" s="191">
        <f>'5 Driver Data'!E2656</f>
        <v>0</v>
      </c>
      <c r="F2656" s="191">
        <f>'5 Driver Data'!F2656</f>
        <v>0</v>
      </c>
      <c r="G2656" s="191">
        <f>'5 Driver Data'!G2656</f>
        <v>0</v>
      </c>
      <c r="H2656" s="191">
        <f>'5 Driver Data'!H2656</f>
        <v>0</v>
      </c>
      <c r="I2656" s="191">
        <f>'5 Driver Data'!I2656</f>
        <v>0</v>
      </c>
      <c r="J2656" s="191">
        <f>'5 Driver Data'!J2656</f>
        <v>0</v>
      </c>
      <c r="K2656" s="206">
        <f>'5 Driver Data'!K2656</f>
        <v>0</v>
      </c>
      <c r="L2656" s="1"/>
      <c r="M2656" s="216" t="str">
        <f>IF(D2656=0,"Blank",'3 Model Input'!E$44*'3 Model Input'!E$45)</f>
        <v>Blank</v>
      </c>
      <c r="N2656" s="197" t="str">
        <f t="shared" si="430"/>
        <v>Blank</v>
      </c>
      <c r="O2656" s="197" t="str">
        <f>IF(D2656=0,"Blank",'3 Model Input'!E$49*(1-'3 Model Input'!E$51))</f>
        <v>Blank</v>
      </c>
      <c r="P2656" s="197" t="str">
        <f t="shared" si="431"/>
        <v>Blank</v>
      </c>
      <c r="Q2656" s="197" t="str">
        <f>IF(D2656=0,"Blank",IF(D2656="BEV",E2656*(1-'3 Model Input'!E$54), E2656))</f>
        <v>Blank</v>
      </c>
      <c r="R2656" s="198" t="str">
        <f>IF(D2656=0,"Blank",IF(D2656="PHEV",F2656/G2656,F2656*(1-'3 Model Input'!E$54)/G2656))</f>
        <v>Blank</v>
      </c>
      <c r="S2656" s="198" t="str">
        <f>IF(D2656=0,"Blank",IF(D2656="PHEV",MIN(M2656,E2656),MIN(M2656,(E2656*(1-'3 Model Input'!E$54)))))</f>
        <v>Blank</v>
      </c>
      <c r="T2656" s="217" t="str">
        <f t="shared" si="432"/>
        <v>Blank</v>
      </c>
      <c r="U2656" s="89"/>
      <c r="V2656" s="216" t="str">
        <f>IF(D2656=0,"Blank",P2656*'3 Model Input'!E$50)</f>
        <v>Blank</v>
      </c>
      <c r="W2656" s="197" t="str">
        <f t="shared" si="433"/>
        <v>Blank</v>
      </c>
      <c r="X2656" s="197" t="str">
        <f t="shared" si="434"/>
        <v>Blank</v>
      </c>
      <c r="Y2656" s="197" t="str">
        <f t="shared" si="435"/>
        <v>Blank</v>
      </c>
      <c r="Z2656" s="197" t="str">
        <f t="shared" si="436"/>
        <v>Blank</v>
      </c>
      <c r="AA2656" s="223" t="str" cm="1">
        <f t="array" ref="AA2656">_xlfn.IFS(ISTEXT('3 Model Input'!F$70),"Missing",ISTEXT('3 Model Input'!I$70),"Missing",ISNUMBER('3 Model Input'!K$70),'3 Model Input'!K$70*P2656)</f>
        <v>Missing</v>
      </c>
      <c r="AB2656" s="89"/>
      <c r="AC2656" s="227" t="str" cm="1">
        <f t="array" ref="AC2656">IF(D2656=0,"Blank",_xlfn.IFS('3 Model Input'!E$61=1,(V2656*G2656)/T2656,'3 Model Input'!E$61=2,(W2656*G2656)/T2656,'3 Model Input'!E$61=3,(X2656*G2656)/T2656,'3 Model Input'!E$61=4,(Y2656*G2656)/T2656,'3 Model Input'!E$61=5,(Z2656*G2656)/T2656, ISTEXT('3 Model Input'!E$61),"Missing",'3 Model Input'!E$61=6,(AA2656*G2656)/T2656))</f>
        <v>Blank</v>
      </c>
      <c r="AD2656" s="202" t="str">
        <f t="shared" si="437"/>
        <v>Blank</v>
      </c>
      <c r="AE2656" s="202" t="str">
        <f t="shared" si="438"/>
        <v>Blank</v>
      </c>
      <c r="AF2656" s="217" t="str">
        <f t="shared" si="439"/>
        <v>Blank</v>
      </c>
      <c r="AG2656" s="9" t="str" cm="1">
        <f t="array" ref="AG2656">_xlfn.IFS(ISNUMBER(AC2656), "", ISNUMBER(SEARCH("Blank", AC2656)), "", ISERROR(AC2656), "Bad input on tab 3")</f>
        <v/>
      </c>
    </row>
    <row r="2657" spans="2:33" ht="15" customHeight="1" x14ac:dyDescent="0.75">
      <c r="B2657" s="205" t="str">
        <f>'5 Driver Data'!B2657</f>
        <v>2649</v>
      </c>
      <c r="C2657" s="193">
        <f>'5 Driver Data'!C2657</f>
        <v>0</v>
      </c>
      <c r="D2657" s="192">
        <f>'5 Driver Data'!D2657</f>
        <v>0</v>
      </c>
      <c r="E2657" s="191">
        <f>'5 Driver Data'!E2657</f>
        <v>0</v>
      </c>
      <c r="F2657" s="191">
        <f>'5 Driver Data'!F2657</f>
        <v>0</v>
      </c>
      <c r="G2657" s="191">
        <f>'5 Driver Data'!G2657</f>
        <v>0</v>
      </c>
      <c r="H2657" s="191">
        <f>'5 Driver Data'!H2657</f>
        <v>0</v>
      </c>
      <c r="I2657" s="191">
        <f>'5 Driver Data'!I2657</f>
        <v>0</v>
      </c>
      <c r="J2657" s="191">
        <f>'5 Driver Data'!J2657</f>
        <v>0</v>
      </c>
      <c r="K2657" s="206">
        <f>'5 Driver Data'!K2657</f>
        <v>0</v>
      </c>
      <c r="L2657" s="1"/>
      <c r="M2657" s="216" t="str">
        <f>IF(D2657=0,"Blank",'3 Model Input'!E$44*'3 Model Input'!E$45)</f>
        <v>Blank</v>
      </c>
      <c r="N2657" s="197" t="str">
        <f t="shared" si="430"/>
        <v>Blank</v>
      </c>
      <c r="O2657" s="197" t="str">
        <f>IF(D2657=0,"Blank",'3 Model Input'!E$49*(1-'3 Model Input'!E$51))</f>
        <v>Blank</v>
      </c>
      <c r="P2657" s="197" t="str">
        <f t="shared" si="431"/>
        <v>Blank</v>
      </c>
      <c r="Q2657" s="197" t="str">
        <f>IF(D2657=0,"Blank",IF(D2657="BEV",E2657*(1-'3 Model Input'!E$54), E2657))</f>
        <v>Blank</v>
      </c>
      <c r="R2657" s="198" t="str">
        <f>IF(D2657=0,"Blank",IF(D2657="PHEV",F2657/G2657,F2657*(1-'3 Model Input'!E$54)/G2657))</f>
        <v>Blank</v>
      </c>
      <c r="S2657" s="198" t="str">
        <f>IF(D2657=0,"Blank",IF(D2657="PHEV",MIN(M2657,E2657),MIN(M2657,(E2657*(1-'3 Model Input'!E$54)))))</f>
        <v>Blank</v>
      </c>
      <c r="T2657" s="217" t="str">
        <f t="shared" si="432"/>
        <v>Blank</v>
      </c>
      <c r="U2657" s="89"/>
      <c r="V2657" s="216" t="str">
        <f>IF(D2657=0,"Blank",P2657*'3 Model Input'!E$50)</f>
        <v>Blank</v>
      </c>
      <c r="W2657" s="197" t="str">
        <f t="shared" si="433"/>
        <v>Blank</v>
      </c>
      <c r="X2657" s="197" t="str">
        <f t="shared" si="434"/>
        <v>Blank</v>
      </c>
      <c r="Y2657" s="197" t="str">
        <f t="shared" si="435"/>
        <v>Blank</v>
      </c>
      <c r="Z2657" s="197" t="str">
        <f t="shared" si="436"/>
        <v>Blank</v>
      </c>
      <c r="AA2657" s="223" t="str" cm="1">
        <f t="array" ref="AA2657">_xlfn.IFS(ISTEXT('3 Model Input'!F$70),"Missing",ISTEXT('3 Model Input'!I$70),"Missing",ISNUMBER('3 Model Input'!K$70),'3 Model Input'!K$70*P2657)</f>
        <v>Missing</v>
      </c>
      <c r="AB2657" s="89"/>
      <c r="AC2657" s="227" t="str" cm="1">
        <f t="array" ref="AC2657">IF(D2657=0,"Blank",_xlfn.IFS('3 Model Input'!E$61=1,(V2657*G2657)/T2657,'3 Model Input'!E$61=2,(W2657*G2657)/T2657,'3 Model Input'!E$61=3,(X2657*G2657)/T2657,'3 Model Input'!E$61=4,(Y2657*G2657)/T2657,'3 Model Input'!E$61=5,(Z2657*G2657)/T2657, ISTEXT('3 Model Input'!E$61),"Missing",'3 Model Input'!E$61=6,(AA2657*G2657)/T2657))</f>
        <v>Blank</v>
      </c>
      <c r="AD2657" s="202" t="str">
        <f t="shared" si="437"/>
        <v>Blank</v>
      </c>
      <c r="AE2657" s="202" t="str">
        <f t="shared" si="438"/>
        <v>Blank</v>
      </c>
      <c r="AF2657" s="217" t="str">
        <f t="shared" si="439"/>
        <v>Blank</v>
      </c>
      <c r="AG2657" s="9" t="str" cm="1">
        <f t="array" ref="AG2657">_xlfn.IFS(ISNUMBER(AC2657), "", ISNUMBER(SEARCH("Blank", AC2657)), "", ISERROR(AC2657), "Bad input on tab 3")</f>
        <v/>
      </c>
    </row>
    <row r="2658" spans="2:33" ht="15" customHeight="1" x14ac:dyDescent="0.75">
      <c r="B2658" s="205" t="str">
        <f>'5 Driver Data'!B2658</f>
        <v>2650</v>
      </c>
      <c r="C2658" s="193">
        <f>'5 Driver Data'!C2658</f>
        <v>0</v>
      </c>
      <c r="D2658" s="192">
        <f>'5 Driver Data'!D2658</f>
        <v>0</v>
      </c>
      <c r="E2658" s="191">
        <f>'5 Driver Data'!E2658</f>
        <v>0</v>
      </c>
      <c r="F2658" s="191">
        <f>'5 Driver Data'!F2658</f>
        <v>0</v>
      </c>
      <c r="G2658" s="191">
        <f>'5 Driver Data'!G2658</f>
        <v>0</v>
      </c>
      <c r="H2658" s="191">
        <f>'5 Driver Data'!H2658</f>
        <v>0</v>
      </c>
      <c r="I2658" s="191">
        <f>'5 Driver Data'!I2658</f>
        <v>0</v>
      </c>
      <c r="J2658" s="191">
        <f>'5 Driver Data'!J2658</f>
        <v>0</v>
      </c>
      <c r="K2658" s="206">
        <f>'5 Driver Data'!K2658</f>
        <v>0</v>
      </c>
      <c r="L2658" s="1"/>
      <c r="M2658" s="216" t="str">
        <f>IF(D2658=0,"Blank",'3 Model Input'!E$44*'3 Model Input'!E$45)</f>
        <v>Blank</v>
      </c>
      <c r="N2658" s="197" t="str">
        <f t="shared" si="430"/>
        <v>Blank</v>
      </c>
      <c r="O2658" s="197" t="str">
        <f>IF(D2658=0,"Blank",'3 Model Input'!E$49*(1-'3 Model Input'!E$51))</f>
        <v>Blank</v>
      </c>
      <c r="P2658" s="197" t="str">
        <f t="shared" si="431"/>
        <v>Blank</v>
      </c>
      <c r="Q2658" s="197" t="str">
        <f>IF(D2658=0,"Blank",IF(D2658="BEV",E2658*(1-'3 Model Input'!E$54), E2658))</f>
        <v>Blank</v>
      </c>
      <c r="R2658" s="198" t="str">
        <f>IF(D2658=0,"Blank",IF(D2658="PHEV",F2658/G2658,F2658*(1-'3 Model Input'!E$54)/G2658))</f>
        <v>Blank</v>
      </c>
      <c r="S2658" s="198" t="str">
        <f>IF(D2658=0,"Blank",IF(D2658="PHEV",MIN(M2658,E2658),MIN(M2658,(E2658*(1-'3 Model Input'!E$54)))))</f>
        <v>Blank</v>
      </c>
      <c r="T2658" s="217" t="str">
        <f t="shared" si="432"/>
        <v>Blank</v>
      </c>
      <c r="U2658" s="89"/>
      <c r="V2658" s="216" t="str">
        <f>IF(D2658=0,"Blank",P2658*'3 Model Input'!E$50)</f>
        <v>Blank</v>
      </c>
      <c r="W2658" s="197" t="str">
        <f t="shared" si="433"/>
        <v>Blank</v>
      </c>
      <c r="X2658" s="197" t="str">
        <f t="shared" si="434"/>
        <v>Blank</v>
      </c>
      <c r="Y2658" s="197" t="str">
        <f t="shared" si="435"/>
        <v>Blank</v>
      </c>
      <c r="Z2658" s="197" t="str">
        <f t="shared" si="436"/>
        <v>Blank</v>
      </c>
      <c r="AA2658" s="223" t="str" cm="1">
        <f t="array" ref="AA2658">_xlfn.IFS(ISTEXT('3 Model Input'!F$70),"Missing",ISTEXT('3 Model Input'!I$70),"Missing",ISNUMBER('3 Model Input'!K$70),'3 Model Input'!K$70*P2658)</f>
        <v>Missing</v>
      </c>
      <c r="AB2658" s="89"/>
      <c r="AC2658" s="227" t="str" cm="1">
        <f t="array" ref="AC2658">IF(D2658=0,"Blank",_xlfn.IFS('3 Model Input'!E$61=1,(V2658*G2658)/T2658,'3 Model Input'!E$61=2,(W2658*G2658)/T2658,'3 Model Input'!E$61=3,(X2658*G2658)/T2658,'3 Model Input'!E$61=4,(Y2658*G2658)/T2658,'3 Model Input'!E$61=5,(Z2658*G2658)/T2658, ISTEXT('3 Model Input'!E$61),"Missing",'3 Model Input'!E$61=6,(AA2658*G2658)/T2658))</f>
        <v>Blank</v>
      </c>
      <c r="AD2658" s="202" t="str">
        <f t="shared" si="437"/>
        <v>Blank</v>
      </c>
      <c r="AE2658" s="202" t="str">
        <f t="shared" si="438"/>
        <v>Blank</v>
      </c>
      <c r="AF2658" s="217" t="str">
        <f t="shared" si="439"/>
        <v>Blank</v>
      </c>
      <c r="AG2658" s="9" t="str" cm="1">
        <f t="array" ref="AG2658">_xlfn.IFS(ISNUMBER(AC2658), "", ISNUMBER(SEARCH("Blank", AC2658)), "", ISERROR(AC2658), "Bad input on tab 3")</f>
        <v/>
      </c>
    </row>
    <row r="2659" spans="2:33" ht="15" customHeight="1" x14ac:dyDescent="0.75">
      <c r="B2659" s="205" t="str">
        <f>'5 Driver Data'!B2659</f>
        <v>2651</v>
      </c>
      <c r="C2659" s="193">
        <f>'5 Driver Data'!C2659</f>
        <v>0</v>
      </c>
      <c r="D2659" s="192">
        <f>'5 Driver Data'!D2659</f>
        <v>0</v>
      </c>
      <c r="E2659" s="191">
        <f>'5 Driver Data'!E2659</f>
        <v>0</v>
      </c>
      <c r="F2659" s="191">
        <f>'5 Driver Data'!F2659</f>
        <v>0</v>
      </c>
      <c r="G2659" s="191">
        <f>'5 Driver Data'!G2659</f>
        <v>0</v>
      </c>
      <c r="H2659" s="191">
        <f>'5 Driver Data'!H2659</f>
        <v>0</v>
      </c>
      <c r="I2659" s="191">
        <f>'5 Driver Data'!I2659</f>
        <v>0</v>
      </c>
      <c r="J2659" s="191">
        <f>'5 Driver Data'!J2659</f>
        <v>0</v>
      </c>
      <c r="K2659" s="206">
        <f>'5 Driver Data'!K2659</f>
        <v>0</v>
      </c>
      <c r="L2659" s="1"/>
      <c r="M2659" s="216" t="str">
        <f>IF(D2659=0,"Blank",'3 Model Input'!E$44*'3 Model Input'!E$45)</f>
        <v>Blank</v>
      </c>
      <c r="N2659" s="197" t="str">
        <f t="shared" si="430"/>
        <v>Blank</v>
      </c>
      <c r="O2659" s="197" t="str">
        <f>IF(D2659=0,"Blank",'3 Model Input'!E$49*(1-'3 Model Input'!E$51))</f>
        <v>Blank</v>
      </c>
      <c r="P2659" s="197" t="str">
        <f t="shared" si="431"/>
        <v>Blank</v>
      </c>
      <c r="Q2659" s="197" t="str">
        <f>IF(D2659=0,"Blank",IF(D2659="BEV",E2659*(1-'3 Model Input'!E$54), E2659))</f>
        <v>Blank</v>
      </c>
      <c r="R2659" s="198" t="str">
        <f>IF(D2659=0,"Blank",IF(D2659="PHEV",F2659/G2659,F2659*(1-'3 Model Input'!E$54)/G2659))</f>
        <v>Blank</v>
      </c>
      <c r="S2659" s="198" t="str">
        <f>IF(D2659=0,"Blank",IF(D2659="PHEV",MIN(M2659,E2659),MIN(M2659,(E2659*(1-'3 Model Input'!E$54)))))</f>
        <v>Blank</v>
      </c>
      <c r="T2659" s="217" t="str">
        <f t="shared" si="432"/>
        <v>Blank</v>
      </c>
      <c r="U2659" s="89"/>
      <c r="V2659" s="216" t="str">
        <f>IF(D2659=0,"Blank",P2659*'3 Model Input'!E$50)</f>
        <v>Blank</v>
      </c>
      <c r="W2659" s="197" t="str">
        <f t="shared" si="433"/>
        <v>Blank</v>
      </c>
      <c r="X2659" s="197" t="str">
        <f t="shared" si="434"/>
        <v>Blank</v>
      </c>
      <c r="Y2659" s="197" t="str">
        <f t="shared" si="435"/>
        <v>Blank</v>
      </c>
      <c r="Z2659" s="197" t="str">
        <f t="shared" si="436"/>
        <v>Blank</v>
      </c>
      <c r="AA2659" s="223" t="str" cm="1">
        <f t="array" ref="AA2659">_xlfn.IFS(ISTEXT('3 Model Input'!F$70),"Missing",ISTEXT('3 Model Input'!I$70),"Missing",ISNUMBER('3 Model Input'!K$70),'3 Model Input'!K$70*P2659)</f>
        <v>Missing</v>
      </c>
      <c r="AB2659" s="89"/>
      <c r="AC2659" s="227" t="str" cm="1">
        <f t="array" ref="AC2659">IF(D2659=0,"Blank",_xlfn.IFS('3 Model Input'!E$61=1,(V2659*G2659)/T2659,'3 Model Input'!E$61=2,(W2659*G2659)/T2659,'3 Model Input'!E$61=3,(X2659*G2659)/T2659,'3 Model Input'!E$61=4,(Y2659*G2659)/T2659,'3 Model Input'!E$61=5,(Z2659*G2659)/T2659, ISTEXT('3 Model Input'!E$61),"Missing",'3 Model Input'!E$61=6,(AA2659*G2659)/T2659))</f>
        <v>Blank</v>
      </c>
      <c r="AD2659" s="202" t="str">
        <f t="shared" si="437"/>
        <v>Blank</v>
      </c>
      <c r="AE2659" s="202" t="str">
        <f t="shared" si="438"/>
        <v>Blank</v>
      </c>
      <c r="AF2659" s="217" t="str">
        <f t="shared" si="439"/>
        <v>Blank</v>
      </c>
      <c r="AG2659" s="9" t="str" cm="1">
        <f t="array" ref="AG2659">_xlfn.IFS(ISNUMBER(AC2659), "", ISNUMBER(SEARCH("Blank", AC2659)), "", ISERROR(AC2659), "Bad input on tab 3")</f>
        <v/>
      </c>
    </row>
    <row r="2660" spans="2:33" ht="15" customHeight="1" x14ac:dyDescent="0.75">
      <c r="B2660" s="205" t="str">
        <f>'5 Driver Data'!B2660</f>
        <v>2652</v>
      </c>
      <c r="C2660" s="193">
        <f>'5 Driver Data'!C2660</f>
        <v>0</v>
      </c>
      <c r="D2660" s="192">
        <f>'5 Driver Data'!D2660</f>
        <v>0</v>
      </c>
      <c r="E2660" s="191">
        <f>'5 Driver Data'!E2660</f>
        <v>0</v>
      </c>
      <c r="F2660" s="191">
        <f>'5 Driver Data'!F2660</f>
        <v>0</v>
      </c>
      <c r="G2660" s="191">
        <f>'5 Driver Data'!G2660</f>
        <v>0</v>
      </c>
      <c r="H2660" s="191">
        <f>'5 Driver Data'!H2660</f>
        <v>0</v>
      </c>
      <c r="I2660" s="191">
        <f>'5 Driver Data'!I2660</f>
        <v>0</v>
      </c>
      <c r="J2660" s="191">
        <f>'5 Driver Data'!J2660</f>
        <v>0</v>
      </c>
      <c r="K2660" s="206">
        <f>'5 Driver Data'!K2660</f>
        <v>0</v>
      </c>
      <c r="L2660" s="1"/>
      <c r="M2660" s="216" t="str">
        <f>IF(D2660=0,"Blank",'3 Model Input'!E$44*'3 Model Input'!E$45)</f>
        <v>Blank</v>
      </c>
      <c r="N2660" s="197" t="str">
        <f t="shared" si="430"/>
        <v>Blank</v>
      </c>
      <c r="O2660" s="197" t="str">
        <f>IF(D2660=0,"Blank",'3 Model Input'!E$49*(1-'3 Model Input'!E$51))</f>
        <v>Blank</v>
      </c>
      <c r="P2660" s="197" t="str">
        <f t="shared" si="431"/>
        <v>Blank</v>
      </c>
      <c r="Q2660" s="197" t="str">
        <f>IF(D2660=0,"Blank",IF(D2660="BEV",E2660*(1-'3 Model Input'!E$54), E2660))</f>
        <v>Blank</v>
      </c>
      <c r="R2660" s="198" t="str">
        <f>IF(D2660=0,"Blank",IF(D2660="PHEV",F2660/G2660,F2660*(1-'3 Model Input'!E$54)/G2660))</f>
        <v>Blank</v>
      </c>
      <c r="S2660" s="198" t="str">
        <f>IF(D2660=0,"Blank",IF(D2660="PHEV",MIN(M2660,E2660),MIN(M2660,(E2660*(1-'3 Model Input'!E$54)))))</f>
        <v>Blank</v>
      </c>
      <c r="T2660" s="217" t="str">
        <f t="shared" si="432"/>
        <v>Blank</v>
      </c>
      <c r="U2660" s="89"/>
      <c r="V2660" s="216" t="str">
        <f>IF(D2660=0,"Blank",P2660*'3 Model Input'!E$50)</f>
        <v>Blank</v>
      </c>
      <c r="W2660" s="197" t="str">
        <f t="shared" si="433"/>
        <v>Blank</v>
      </c>
      <c r="X2660" s="197" t="str">
        <f t="shared" si="434"/>
        <v>Blank</v>
      </c>
      <c r="Y2660" s="197" t="str">
        <f t="shared" si="435"/>
        <v>Blank</v>
      </c>
      <c r="Z2660" s="197" t="str">
        <f t="shared" si="436"/>
        <v>Blank</v>
      </c>
      <c r="AA2660" s="223" t="str" cm="1">
        <f t="array" ref="AA2660">_xlfn.IFS(ISTEXT('3 Model Input'!F$70),"Missing",ISTEXT('3 Model Input'!I$70),"Missing",ISNUMBER('3 Model Input'!K$70),'3 Model Input'!K$70*P2660)</f>
        <v>Missing</v>
      </c>
      <c r="AB2660" s="89"/>
      <c r="AC2660" s="227" t="str" cm="1">
        <f t="array" ref="AC2660">IF(D2660=0,"Blank",_xlfn.IFS('3 Model Input'!E$61=1,(V2660*G2660)/T2660,'3 Model Input'!E$61=2,(W2660*G2660)/T2660,'3 Model Input'!E$61=3,(X2660*G2660)/T2660,'3 Model Input'!E$61=4,(Y2660*G2660)/T2660,'3 Model Input'!E$61=5,(Z2660*G2660)/T2660, ISTEXT('3 Model Input'!E$61),"Missing",'3 Model Input'!E$61=6,(AA2660*G2660)/T2660))</f>
        <v>Blank</v>
      </c>
      <c r="AD2660" s="202" t="str">
        <f t="shared" si="437"/>
        <v>Blank</v>
      </c>
      <c r="AE2660" s="202" t="str">
        <f t="shared" si="438"/>
        <v>Blank</v>
      </c>
      <c r="AF2660" s="217" t="str">
        <f t="shared" si="439"/>
        <v>Blank</v>
      </c>
      <c r="AG2660" s="9" t="str" cm="1">
        <f t="array" ref="AG2660">_xlfn.IFS(ISNUMBER(AC2660), "", ISNUMBER(SEARCH("Blank", AC2660)), "", ISERROR(AC2660), "Bad input on tab 3")</f>
        <v/>
      </c>
    </row>
    <row r="2661" spans="2:33" ht="15" customHeight="1" x14ac:dyDescent="0.75">
      <c r="B2661" s="205" t="str">
        <f>'5 Driver Data'!B2661</f>
        <v>2653</v>
      </c>
      <c r="C2661" s="193">
        <f>'5 Driver Data'!C2661</f>
        <v>0</v>
      </c>
      <c r="D2661" s="192">
        <f>'5 Driver Data'!D2661</f>
        <v>0</v>
      </c>
      <c r="E2661" s="191">
        <f>'5 Driver Data'!E2661</f>
        <v>0</v>
      </c>
      <c r="F2661" s="191">
        <f>'5 Driver Data'!F2661</f>
        <v>0</v>
      </c>
      <c r="G2661" s="191">
        <f>'5 Driver Data'!G2661</f>
        <v>0</v>
      </c>
      <c r="H2661" s="191">
        <f>'5 Driver Data'!H2661</f>
        <v>0</v>
      </c>
      <c r="I2661" s="191">
        <f>'5 Driver Data'!I2661</f>
        <v>0</v>
      </c>
      <c r="J2661" s="191">
        <f>'5 Driver Data'!J2661</f>
        <v>0</v>
      </c>
      <c r="K2661" s="206">
        <f>'5 Driver Data'!K2661</f>
        <v>0</v>
      </c>
      <c r="L2661" s="1"/>
      <c r="M2661" s="216" t="str">
        <f>IF(D2661=0,"Blank",'3 Model Input'!E$44*'3 Model Input'!E$45)</f>
        <v>Blank</v>
      </c>
      <c r="N2661" s="197" t="str">
        <f t="shared" si="430"/>
        <v>Blank</v>
      </c>
      <c r="O2661" s="197" t="str">
        <f>IF(D2661=0,"Blank",'3 Model Input'!E$49*(1-'3 Model Input'!E$51))</f>
        <v>Blank</v>
      </c>
      <c r="P2661" s="197" t="str">
        <f t="shared" si="431"/>
        <v>Blank</v>
      </c>
      <c r="Q2661" s="197" t="str">
        <f>IF(D2661=0,"Blank",IF(D2661="BEV",E2661*(1-'3 Model Input'!E$54), E2661))</f>
        <v>Blank</v>
      </c>
      <c r="R2661" s="198" t="str">
        <f>IF(D2661=0,"Blank",IF(D2661="PHEV",F2661/G2661,F2661*(1-'3 Model Input'!E$54)/G2661))</f>
        <v>Blank</v>
      </c>
      <c r="S2661" s="198" t="str">
        <f>IF(D2661=0,"Blank",IF(D2661="PHEV",MIN(M2661,E2661),MIN(M2661,(E2661*(1-'3 Model Input'!E$54)))))</f>
        <v>Blank</v>
      </c>
      <c r="T2661" s="217" t="str">
        <f t="shared" si="432"/>
        <v>Blank</v>
      </c>
      <c r="U2661" s="89"/>
      <c r="V2661" s="216" t="str">
        <f>IF(D2661=0,"Blank",P2661*'3 Model Input'!E$50)</f>
        <v>Blank</v>
      </c>
      <c r="W2661" s="197" t="str">
        <f t="shared" si="433"/>
        <v>Blank</v>
      </c>
      <c r="X2661" s="197" t="str">
        <f t="shared" si="434"/>
        <v>Blank</v>
      </c>
      <c r="Y2661" s="197" t="str">
        <f t="shared" si="435"/>
        <v>Blank</v>
      </c>
      <c r="Z2661" s="197" t="str">
        <f t="shared" si="436"/>
        <v>Blank</v>
      </c>
      <c r="AA2661" s="223" t="str" cm="1">
        <f t="array" ref="AA2661">_xlfn.IFS(ISTEXT('3 Model Input'!F$70),"Missing",ISTEXT('3 Model Input'!I$70),"Missing",ISNUMBER('3 Model Input'!K$70),'3 Model Input'!K$70*P2661)</f>
        <v>Missing</v>
      </c>
      <c r="AB2661" s="89"/>
      <c r="AC2661" s="227" t="str" cm="1">
        <f t="array" ref="AC2661">IF(D2661=0,"Blank",_xlfn.IFS('3 Model Input'!E$61=1,(V2661*G2661)/T2661,'3 Model Input'!E$61=2,(W2661*G2661)/T2661,'3 Model Input'!E$61=3,(X2661*G2661)/T2661,'3 Model Input'!E$61=4,(Y2661*G2661)/T2661,'3 Model Input'!E$61=5,(Z2661*G2661)/T2661, ISTEXT('3 Model Input'!E$61),"Missing",'3 Model Input'!E$61=6,(AA2661*G2661)/T2661))</f>
        <v>Blank</v>
      </c>
      <c r="AD2661" s="202" t="str">
        <f t="shared" si="437"/>
        <v>Blank</v>
      </c>
      <c r="AE2661" s="202" t="str">
        <f t="shared" si="438"/>
        <v>Blank</v>
      </c>
      <c r="AF2661" s="217" t="str">
        <f t="shared" si="439"/>
        <v>Blank</v>
      </c>
      <c r="AG2661" s="9" t="str" cm="1">
        <f t="array" ref="AG2661">_xlfn.IFS(ISNUMBER(AC2661), "", ISNUMBER(SEARCH("Blank", AC2661)), "", ISERROR(AC2661), "Bad input on tab 3")</f>
        <v/>
      </c>
    </row>
    <row r="2662" spans="2:33" ht="15" customHeight="1" x14ac:dyDescent="0.75">
      <c r="B2662" s="205" t="str">
        <f>'5 Driver Data'!B2662</f>
        <v>2654</v>
      </c>
      <c r="C2662" s="193">
        <f>'5 Driver Data'!C2662</f>
        <v>0</v>
      </c>
      <c r="D2662" s="192">
        <f>'5 Driver Data'!D2662</f>
        <v>0</v>
      </c>
      <c r="E2662" s="191">
        <f>'5 Driver Data'!E2662</f>
        <v>0</v>
      </c>
      <c r="F2662" s="191">
        <f>'5 Driver Data'!F2662</f>
        <v>0</v>
      </c>
      <c r="G2662" s="191">
        <f>'5 Driver Data'!G2662</f>
        <v>0</v>
      </c>
      <c r="H2662" s="191">
        <f>'5 Driver Data'!H2662</f>
        <v>0</v>
      </c>
      <c r="I2662" s="191">
        <f>'5 Driver Data'!I2662</f>
        <v>0</v>
      </c>
      <c r="J2662" s="191">
        <f>'5 Driver Data'!J2662</f>
        <v>0</v>
      </c>
      <c r="K2662" s="206">
        <f>'5 Driver Data'!K2662</f>
        <v>0</v>
      </c>
      <c r="L2662" s="1"/>
      <c r="M2662" s="216" t="str">
        <f>IF(D2662=0,"Blank",'3 Model Input'!E$44*'3 Model Input'!E$45)</f>
        <v>Blank</v>
      </c>
      <c r="N2662" s="197" t="str">
        <f t="shared" si="430"/>
        <v>Blank</v>
      </c>
      <c r="O2662" s="197" t="str">
        <f>IF(D2662=0,"Blank",'3 Model Input'!E$49*(1-'3 Model Input'!E$51))</f>
        <v>Blank</v>
      </c>
      <c r="P2662" s="197" t="str">
        <f t="shared" si="431"/>
        <v>Blank</v>
      </c>
      <c r="Q2662" s="197" t="str">
        <f>IF(D2662=0,"Blank",IF(D2662="BEV",E2662*(1-'3 Model Input'!E$54), E2662))</f>
        <v>Blank</v>
      </c>
      <c r="R2662" s="198" t="str">
        <f>IF(D2662=0,"Blank",IF(D2662="PHEV",F2662/G2662,F2662*(1-'3 Model Input'!E$54)/G2662))</f>
        <v>Blank</v>
      </c>
      <c r="S2662" s="198" t="str">
        <f>IF(D2662=0,"Blank",IF(D2662="PHEV",MIN(M2662,E2662),MIN(M2662,(E2662*(1-'3 Model Input'!E$54)))))</f>
        <v>Blank</v>
      </c>
      <c r="T2662" s="217" t="str">
        <f t="shared" si="432"/>
        <v>Blank</v>
      </c>
      <c r="U2662" s="89"/>
      <c r="V2662" s="216" t="str">
        <f>IF(D2662=0,"Blank",P2662*'3 Model Input'!E$50)</f>
        <v>Blank</v>
      </c>
      <c r="W2662" s="197" t="str">
        <f t="shared" si="433"/>
        <v>Blank</v>
      </c>
      <c r="X2662" s="197" t="str">
        <f t="shared" si="434"/>
        <v>Blank</v>
      </c>
      <c r="Y2662" s="197" t="str">
        <f t="shared" si="435"/>
        <v>Blank</v>
      </c>
      <c r="Z2662" s="197" t="str">
        <f t="shared" si="436"/>
        <v>Blank</v>
      </c>
      <c r="AA2662" s="223" t="str" cm="1">
        <f t="array" ref="AA2662">_xlfn.IFS(ISTEXT('3 Model Input'!F$70),"Missing",ISTEXT('3 Model Input'!I$70),"Missing",ISNUMBER('3 Model Input'!K$70),'3 Model Input'!K$70*P2662)</f>
        <v>Missing</v>
      </c>
      <c r="AB2662" s="89"/>
      <c r="AC2662" s="227" t="str" cm="1">
        <f t="array" ref="AC2662">IF(D2662=0,"Blank",_xlfn.IFS('3 Model Input'!E$61=1,(V2662*G2662)/T2662,'3 Model Input'!E$61=2,(W2662*G2662)/T2662,'3 Model Input'!E$61=3,(X2662*G2662)/T2662,'3 Model Input'!E$61=4,(Y2662*G2662)/T2662,'3 Model Input'!E$61=5,(Z2662*G2662)/T2662, ISTEXT('3 Model Input'!E$61),"Missing",'3 Model Input'!E$61=6,(AA2662*G2662)/T2662))</f>
        <v>Blank</v>
      </c>
      <c r="AD2662" s="202" t="str">
        <f t="shared" si="437"/>
        <v>Blank</v>
      </c>
      <c r="AE2662" s="202" t="str">
        <f t="shared" si="438"/>
        <v>Blank</v>
      </c>
      <c r="AF2662" s="217" t="str">
        <f t="shared" si="439"/>
        <v>Blank</v>
      </c>
      <c r="AG2662" s="9" t="str" cm="1">
        <f t="array" ref="AG2662">_xlfn.IFS(ISNUMBER(AC2662), "", ISNUMBER(SEARCH("Blank", AC2662)), "", ISERROR(AC2662), "Bad input on tab 3")</f>
        <v/>
      </c>
    </row>
    <row r="2663" spans="2:33" ht="15" customHeight="1" x14ac:dyDescent="0.75">
      <c r="B2663" s="205" t="str">
        <f>'5 Driver Data'!B2663</f>
        <v>2655</v>
      </c>
      <c r="C2663" s="193">
        <f>'5 Driver Data'!C2663</f>
        <v>0</v>
      </c>
      <c r="D2663" s="192">
        <f>'5 Driver Data'!D2663</f>
        <v>0</v>
      </c>
      <c r="E2663" s="191">
        <f>'5 Driver Data'!E2663</f>
        <v>0</v>
      </c>
      <c r="F2663" s="191">
        <f>'5 Driver Data'!F2663</f>
        <v>0</v>
      </c>
      <c r="G2663" s="191">
        <f>'5 Driver Data'!G2663</f>
        <v>0</v>
      </c>
      <c r="H2663" s="191">
        <f>'5 Driver Data'!H2663</f>
        <v>0</v>
      </c>
      <c r="I2663" s="191">
        <f>'5 Driver Data'!I2663</f>
        <v>0</v>
      </c>
      <c r="J2663" s="191">
        <f>'5 Driver Data'!J2663</f>
        <v>0</v>
      </c>
      <c r="K2663" s="206">
        <f>'5 Driver Data'!K2663</f>
        <v>0</v>
      </c>
      <c r="L2663" s="1"/>
      <c r="M2663" s="216" t="str">
        <f>IF(D2663=0,"Blank",'3 Model Input'!E$44*'3 Model Input'!E$45)</f>
        <v>Blank</v>
      </c>
      <c r="N2663" s="197" t="str">
        <f t="shared" si="430"/>
        <v>Blank</v>
      </c>
      <c r="O2663" s="197" t="str">
        <f>IF(D2663=0,"Blank",'3 Model Input'!E$49*(1-'3 Model Input'!E$51))</f>
        <v>Blank</v>
      </c>
      <c r="P2663" s="197" t="str">
        <f t="shared" si="431"/>
        <v>Blank</v>
      </c>
      <c r="Q2663" s="197" t="str">
        <f>IF(D2663=0,"Blank",IF(D2663="BEV",E2663*(1-'3 Model Input'!E$54), E2663))</f>
        <v>Blank</v>
      </c>
      <c r="R2663" s="198" t="str">
        <f>IF(D2663=0,"Blank",IF(D2663="PHEV",F2663/G2663,F2663*(1-'3 Model Input'!E$54)/G2663))</f>
        <v>Blank</v>
      </c>
      <c r="S2663" s="198" t="str">
        <f>IF(D2663=0,"Blank",IF(D2663="PHEV",MIN(M2663,E2663),MIN(M2663,(E2663*(1-'3 Model Input'!E$54)))))</f>
        <v>Blank</v>
      </c>
      <c r="T2663" s="217" t="str">
        <f t="shared" si="432"/>
        <v>Blank</v>
      </c>
      <c r="U2663" s="89"/>
      <c r="V2663" s="216" t="str">
        <f>IF(D2663=0,"Blank",P2663*'3 Model Input'!E$50)</f>
        <v>Blank</v>
      </c>
      <c r="W2663" s="197" t="str">
        <f t="shared" si="433"/>
        <v>Blank</v>
      </c>
      <c r="X2663" s="197" t="str">
        <f t="shared" si="434"/>
        <v>Blank</v>
      </c>
      <c r="Y2663" s="197" t="str">
        <f t="shared" si="435"/>
        <v>Blank</v>
      </c>
      <c r="Z2663" s="197" t="str">
        <f t="shared" si="436"/>
        <v>Blank</v>
      </c>
      <c r="AA2663" s="223" t="str" cm="1">
        <f t="array" ref="AA2663">_xlfn.IFS(ISTEXT('3 Model Input'!F$70),"Missing",ISTEXT('3 Model Input'!I$70),"Missing",ISNUMBER('3 Model Input'!K$70),'3 Model Input'!K$70*P2663)</f>
        <v>Missing</v>
      </c>
      <c r="AB2663" s="89"/>
      <c r="AC2663" s="227" t="str" cm="1">
        <f t="array" ref="AC2663">IF(D2663=0,"Blank",_xlfn.IFS('3 Model Input'!E$61=1,(V2663*G2663)/T2663,'3 Model Input'!E$61=2,(W2663*G2663)/T2663,'3 Model Input'!E$61=3,(X2663*G2663)/T2663,'3 Model Input'!E$61=4,(Y2663*G2663)/T2663,'3 Model Input'!E$61=5,(Z2663*G2663)/T2663, ISTEXT('3 Model Input'!E$61),"Missing",'3 Model Input'!E$61=6,(AA2663*G2663)/T2663))</f>
        <v>Blank</v>
      </c>
      <c r="AD2663" s="202" t="str">
        <f t="shared" si="437"/>
        <v>Blank</v>
      </c>
      <c r="AE2663" s="202" t="str">
        <f t="shared" si="438"/>
        <v>Blank</v>
      </c>
      <c r="AF2663" s="217" t="str">
        <f t="shared" si="439"/>
        <v>Blank</v>
      </c>
      <c r="AG2663" s="9" t="str" cm="1">
        <f t="array" ref="AG2663">_xlfn.IFS(ISNUMBER(AC2663), "", ISNUMBER(SEARCH("Blank", AC2663)), "", ISERROR(AC2663), "Bad input on tab 3")</f>
        <v/>
      </c>
    </row>
    <row r="2664" spans="2:33" ht="15" customHeight="1" x14ac:dyDescent="0.75">
      <c r="B2664" s="205" t="str">
        <f>'5 Driver Data'!B2664</f>
        <v>2656</v>
      </c>
      <c r="C2664" s="193">
        <f>'5 Driver Data'!C2664</f>
        <v>0</v>
      </c>
      <c r="D2664" s="192">
        <f>'5 Driver Data'!D2664</f>
        <v>0</v>
      </c>
      <c r="E2664" s="191">
        <f>'5 Driver Data'!E2664</f>
        <v>0</v>
      </c>
      <c r="F2664" s="191">
        <f>'5 Driver Data'!F2664</f>
        <v>0</v>
      </c>
      <c r="G2664" s="191">
        <f>'5 Driver Data'!G2664</f>
        <v>0</v>
      </c>
      <c r="H2664" s="191">
        <f>'5 Driver Data'!H2664</f>
        <v>0</v>
      </c>
      <c r="I2664" s="191">
        <f>'5 Driver Data'!I2664</f>
        <v>0</v>
      </c>
      <c r="J2664" s="191">
        <f>'5 Driver Data'!J2664</f>
        <v>0</v>
      </c>
      <c r="K2664" s="206">
        <f>'5 Driver Data'!K2664</f>
        <v>0</v>
      </c>
      <c r="L2664" s="1"/>
      <c r="M2664" s="216" t="str">
        <f>IF(D2664=0,"Blank",'3 Model Input'!E$44*'3 Model Input'!E$45)</f>
        <v>Blank</v>
      </c>
      <c r="N2664" s="197" t="str">
        <f t="shared" si="430"/>
        <v>Blank</v>
      </c>
      <c r="O2664" s="197" t="str">
        <f>IF(D2664=0,"Blank",'3 Model Input'!E$49*(1-'3 Model Input'!E$51))</f>
        <v>Blank</v>
      </c>
      <c r="P2664" s="197" t="str">
        <f t="shared" si="431"/>
        <v>Blank</v>
      </c>
      <c r="Q2664" s="197" t="str">
        <f>IF(D2664=0,"Blank",IF(D2664="BEV",E2664*(1-'3 Model Input'!E$54), E2664))</f>
        <v>Blank</v>
      </c>
      <c r="R2664" s="198" t="str">
        <f>IF(D2664=0,"Blank",IF(D2664="PHEV",F2664/G2664,F2664*(1-'3 Model Input'!E$54)/G2664))</f>
        <v>Blank</v>
      </c>
      <c r="S2664" s="198" t="str">
        <f>IF(D2664=0,"Blank",IF(D2664="PHEV",MIN(M2664,E2664),MIN(M2664,(E2664*(1-'3 Model Input'!E$54)))))</f>
        <v>Blank</v>
      </c>
      <c r="T2664" s="217" t="str">
        <f t="shared" si="432"/>
        <v>Blank</v>
      </c>
      <c r="U2664" s="89"/>
      <c r="V2664" s="216" t="str">
        <f>IF(D2664=0,"Blank",P2664*'3 Model Input'!E$50)</f>
        <v>Blank</v>
      </c>
      <c r="W2664" s="197" t="str">
        <f t="shared" si="433"/>
        <v>Blank</v>
      </c>
      <c r="X2664" s="197" t="str">
        <f t="shared" si="434"/>
        <v>Blank</v>
      </c>
      <c r="Y2664" s="197" t="str">
        <f t="shared" si="435"/>
        <v>Blank</v>
      </c>
      <c r="Z2664" s="197" t="str">
        <f t="shared" si="436"/>
        <v>Blank</v>
      </c>
      <c r="AA2664" s="223" t="str" cm="1">
        <f t="array" ref="AA2664">_xlfn.IFS(ISTEXT('3 Model Input'!F$70),"Missing",ISTEXT('3 Model Input'!I$70),"Missing",ISNUMBER('3 Model Input'!K$70),'3 Model Input'!K$70*P2664)</f>
        <v>Missing</v>
      </c>
      <c r="AB2664" s="89"/>
      <c r="AC2664" s="227" t="str" cm="1">
        <f t="array" ref="AC2664">IF(D2664=0,"Blank",_xlfn.IFS('3 Model Input'!E$61=1,(V2664*G2664)/T2664,'3 Model Input'!E$61=2,(W2664*G2664)/T2664,'3 Model Input'!E$61=3,(X2664*G2664)/T2664,'3 Model Input'!E$61=4,(Y2664*G2664)/T2664,'3 Model Input'!E$61=5,(Z2664*G2664)/T2664, ISTEXT('3 Model Input'!E$61),"Missing",'3 Model Input'!E$61=6,(AA2664*G2664)/T2664))</f>
        <v>Blank</v>
      </c>
      <c r="AD2664" s="202" t="str">
        <f t="shared" si="437"/>
        <v>Blank</v>
      </c>
      <c r="AE2664" s="202" t="str">
        <f t="shared" si="438"/>
        <v>Blank</v>
      </c>
      <c r="AF2664" s="217" t="str">
        <f t="shared" si="439"/>
        <v>Blank</v>
      </c>
      <c r="AG2664" s="9" t="str" cm="1">
        <f t="array" ref="AG2664">_xlfn.IFS(ISNUMBER(AC2664), "", ISNUMBER(SEARCH("Blank", AC2664)), "", ISERROR(AC2664), "Bad input on tab 3")</f>
        <v/>
      </c>
    </row>
    <row r="2665" spans="2:33" ht="15" customHeight="1" x14ac:dyDescent="0.75">
      <c r="B2665" s="205" t="str">
        <f>'5 Driver Data'!B2665</f>
        <v>2657</v>
      </c>
      <c r="C2665" s="193">
        <f>'5 Driver Data'!C2665</f>
        <v>0</v>
      </c>
      <c r="D2665" s="192">
        <f>'5 Driver Data'!D2665</f>
        <v>0</v>
      </c>
      <c r="E2665" s="191">
        <f>'5 Driver Data'!E2665</f>
        <v>0</v>
      </c>
      <c r="F2665" s="191">
        <f>'5 Driver Data'!F2665</f>
        <v>0</v>
      </c>
      <c r="G2665" s="191">
        <f>'5 Driver Data'!G2665</f>
        <v>0</v>
      </c>
      <c r="H2665" s="191">
        <f>'5 Driver Data'!H2665</f>
        <v>0</v>
      </c>
      <c r="I2665" s="191">
        <f>'5 Driver Data'!I2665</f>
        <v>0</v>
      </c>
      <c r="J2665" s="191">
        <f>'5 Driver Data'!J2665</f>
        <v>0</v>
      </c>
      <c r="K2665" s="206">
        <f>'5 Driver Data'!K2665</f>
        <v>0</v>
      </c>
      <c r="L2665" s="1"/>
      <c r="M2665" s="216" t="str">
        <f>IF(D2665=0,"Blank",'3 Model Input'!E$44*'3 Model Input'!E$45)</f>
        <v>Blank</v>
      </c>
      <c r="N2665" s="197" t="str">
        <f t="shared" si="430"/>
        <v>Blank</v>
      </c>
      <c r="O2665" s="197" t="str">
        <f>IF(D2665=0,"Blank",'3 Model Input'!E$49*(1-'3 Model Input'!E$51))</f>
        <v>Blank</v>
      </c>
      <c r="P2665" s="197" t="str">
        <f t="shared" si="431"/>
        <v>Blank</v>
      </c>
      <c r="Q2665" s="197" t="str">
        <f>IF(D2665=0,"Blank",IF(D2665="BEV",E2665*(1-'3 Model Input'!E$54), E2665))</f>
        <v>Blank</v>
      </c>
      <c r="R2665" s="198" t="str">
        <f>IF(D2665=0,"Blank",IF(D2665="PHEV",F2665/G2665,F2665*(1-'3 Model Input'!E$54)/G2665))</f>
        <v>Blank</v>
      </c>
      <c r="S2665" s="198" t="str">
        <f>IF(D2665=0,"Blank",IF(D2665="PHEV",MIN(M2665,E2665),MIN(M2665,(E2665*(1-'3 Model Input'!E$54)))))</f>
        <v>Blank</v>
      </c>
      <c r="T2665" s="217" t="str">
        <f t="shared" si="432"/>
        <v>Blank</v>
      </c>
      <c r="U2665" s="89"/>
      <c r="V2665" s="216" t="str">
        <f>IF(D2665=0,"Blank",P2665*'3 Model Input'!E$50)</f>
        <v>Blank</v>
      </c>
      <c r="W2665" s="197" t="str">
        <f t="shared" si="433"/>
        <v>Blank</v>
      </c>
      <c r="X2665" s="197" t="str">
        <f t="shared" si="434"/>
        <v>Blank</v>
      </c>
      <c r="Y2665" s="197" t="str">
        <f t="shared" si="435"/>
        <v>Blank</v>
      </c>
      <c r="Z2665" s="197" t="str">
        <f t="shared" si="436"/>
        <v>Blank</v>
      </c>
      <c r="AA2665" s="223" t="str" cm="1">
        <f t="array" ref="AA2665">_xlfn.IFS(ISTEXT('3 Model Input'!F$70),"Missing",ISTEXT('3 Model Input'!I$70),"Missing",ISNUMBER('3 Model Input'!K$70),'3 Model Input'!K$70*P2665)</f>
        <v>Missing</v>
      </c>
      <c r="AB2665" s="89"/>
      <c r="AC2665" s="227" t="str" cm="1">
        <f t="array" ref="AC2665">IF(D2665=0,"Blank",_xlfn.IFS('3 Model Input'!E$61=1,(V2665*G2665)/T2665,'3 Model Input'!E$61=2,(W2665*G2665)/T2665,'3 Model Input'!E$61=3,(X2665*G2665)/T2665,'3 Model Input'!E$61=4,(Y2665*G2665)/T2665,'3 Model Input'!E$61=5,(Z2665*G2665)/T2665, ISTEXT('3 Model Input'!E$61),"Missing",'3 Model Input'!E$61=6,(AA2665*G2665)/T2665))</f>
        <v>Blank</v>
      </c>
      <c r="AD2665" s="202" t="str">
        <f t="shared" si="437"/>
        <v>Blank</v>
      </c>
      <c r="AE2665" s="202" t="str">
        <f t="shared" si="438"/>
        <v>Blank</v>
      </c>
      <c r="AF2665" s="217" t="str">
        <f t="shared" si="439"/>
        <v>Blank</v>
      </c>
      <c r="AG2665" s="9" t="str" cm="1">
        <f t="array" ref="AG2665">_xlfn.IFS(ISNUMBER(AC2665), "", ISNUMBER(SEARCH("Blank", AC2665)), "", ISERROR(AC2665), "Bad input on tab 3")</f>
        <v/>
      </c>
    </row>
    <row r="2666" spans="2:33" ht="15" customHeight="1" x14ac:dyDescent="0.75">
      <c r="B2666" s="205" t="str">
        <f>'5 Driver Data'!B2666</f>
        <v>2658</v>
      </c>
      <c r="C2666" s="193">
        <f>'5 Driver Data'!C2666</f>
        <v>0</v>
      </c>
      <c r="D2666" s="192">
        <f>'5 Driver Data'!D2666</f>
        <v>0</v>
      </c>
      <c r="E2666" s="191">
        <f>'5 Driver Data'!E2666</f>
        <v>0</v>
      </c>
      <c r="F2666" s="191">
        <f>'5 Driver Data'!F2666</f>
        <v>0</v>
      </c>
      <c r="G2666" s="191">
        <f>'5 Driver Data'!G2666</f>
        <v>0</v>
      </c>
      <c r="H2666" s="191">
        <f>'5 Driver Data'!H2666</f>
        <v>0</v>
      </c>
      <c r="I2666" s="191">
        <f>'5 Driver Data'!I2666</f>
        <v>0</v>
      </c>
      <c r="J2666" s="191">
        <f>'5 Driver Data'!J2666</f>
        <v>0</v>
      </c>
      <c r="K2666" s="206">
        <f>'5 Driver Data'!K2666</f>
        <v>0</v>
      </c>
      <c r="L2666" s="1"/>
      <c r="M2666" s="216" t="str">
        <f>IF(D2666=0,"Blank",'3 Model Input'!E$44*'3 Model Input'!E$45)</f>
        <v>Blank</v>
      </c>
      <c r="N2666" s="197" t="str">
        <f t="shared" si="430"/>
        <v>Blank</v>
      </c>
      <c r="O2666" s="197" t="str">
        <f>IF(D2666=0,"Blank",'3 Model Input'!E$49*(1-'3 Model Input'!E$51))</f>
        <v>Blank</v>
      </c>
      <c r="P2666" s="197" t="str">
        <f t="shared" si="431"/>
        <v>Blank</v>
      </c>
      <c r="Q2666" s="197" t="str">
        <f>IF(D2666=0,"Blank",IF(D2666="BEV",E2666*(1-'3 Model Input'!E$54), E2666))</f>
        <v>Blank</v>
      </c>
      <c r="R2666" s="198" t="str">
        <f>IF(D2666=0,"Blank",IF(D2666="PHEV",F2666/G2666,F2666*(1-'3 Model Input'!E$54)/G2666))</f>
        <v>Blank</v>
      </c>
      <c r="S2666" s="198" t="str">
        <f>IF(D2666=0,"Blank",IF(D2666="PHEV",MIN(M2666,E2666),MIN(M2666,(E2666*(1-'3 Model Input'!E$54)))))</f>
        <v>Blank</v>
      </c>
      <c r="T2666" s="217" t="str">
        <f t="shared" si="432"/>
        <v>Blank</v>
      </c>
      <c r="U2666" s="89"/>
      <c r="V2666" s="216" t="str">
        <f>IF(D2666=0,"Blank",P2666*'3 Model Input'!E$50)</f>
        <v>Blank</v>
      </c>
      <c r="W2666" s="197" t="str">
        <f t="shared" si="433"/>
        <v>Blank</v>
      </c>
      <c r="X2666" s="197" t="str">
        <f t="shared" si="434"/>
        <v>Blank</v>
      </c>
      <c r="Y2666" s="197" t="str">
        <f t="shared" si="435"/>
        <v>Blank</v>
      </c>
      <c r="Z2666" s="197" t="str">
        <f t="shared" si="436"/>
        <v>Blank</v>
      </c>
      <c r="AA2666" s="223" t="str" cm="1">
        <f t="array" ref="AA2666">_xlfn.IFS(ISTEXT('3 Model Input'!F$70),"Missing",ISTEXT('3 Model Input'!I$70),"Missing",ISNUMBER('3 Model Input'!K$70),'3 Model Input'!K$70*P2666)</f>
        <v>Missing</v>
      </c>
      <c r="AB2666" s="89"/>
      <c r="AC2666" s="227" t="str" cm="1">
        <f t="array" ref="AC2666">IF(D2666=0,"Blank",_xlfn.IFS('3 Model Input'!E$61=1,(V2666*G2666)/T2666,'3 Model Input'!E$61=2,(W2666*G2666)/T2666,'3 Model Input'!E$61=3,(X2666*G2666)/T2666,'3 Model Input'!E$61=4,(Y2666*G2666)/T2666,'3 Model Input'!E$61=5,(Z2666*G2666)/T2666, ISTEXT('3 Model Input'!E$61),"Missing",'3 Model Input'!E$61=6,(AA2666*G2666)/T2666))</f>
        <v>Blank</v>
      </c>
      <c r="AD2666" s="202" t="str">
        <f t="shared" si="437"/>
        <v>Blank</v>
      </c>
      <c r="AE2666" s="202" t="str">
        <f t="shared" si="438"/>
        <v>Blank</v>
      </c>
      <c r="AF2666" s="217" t="str">
        <f t="shared" si="439"/>
        <v>Blank</v>
      </c>
      <c r="AG2666" s="9" t="str" cm="1">
        <f t="array" ref="AG2666">_xlfn.IFS(ISNUMBER(AC2666), "", ISNUMBER(SEARCH("Blank", AC2666)), "", ISERROR(AC2666), "Bad input on tab 3")</f>
        <v/>
      </c>
    </row>
    <row r="2667" spans="2:33" ht="15" customHeight="1" x14ac:dyDescent="0.75">
      <c r="B2667" s="205" t="str">
        <f>'5 Driver Data'!B2667</f>
        <v>2659</v>
      </c>
      <c r="C2667" s="193">
        <f>'5 Driver Data'!C2667</f>
        <v>0</v>
      </c>
      <c r="D2667" s="192">
        <f>'5 Driver Data'!D2667</f>
        <v>0</v>
      </c>
      <c r="E2667" s="191">
        <f>'5 Driver Data'!E2667</f>
        <v>0</v>
      </c>
      <c r="F2667" s="191">
        <f>'5 Driver Data'!F2667</f>
        <v>0</v>
      </c>
      <c r="G2667" s="191">
        <f>'5 Driver Data'!G2667</f>
        <v>0</v>
      </c>
      <c r="H2667" s="191">
        <f>'5 Driver Data'!H2667</f>
        <v>0</v>
      </c>
      <c r="I2667" s="191">
        <f>'5 Driver Data'!I2667</f>
        <v>0</v>
      </c>
      <c r="J2667" s="191">
        <f>'5 Driver Data'!J2667</f>
        <v>0</v>
      </c>
      <c r="K2667" s="206">
        <f>'5 Driver Data'!K2667</f>
        <v>0</v>
      </c>
      <c r="L2667" s="1"/>
      <c r="M2667" s="216" t="str">
        <f>IF(D2667=0,"Blank",'3 Model Input'!E$44*'3 Model Input'!E$45)</f>
        <v>Blank</v>
      </c>
      <c r="N2667" s="197" t="str">
        <f t="shared" si="430"/>
        <v>Blank</v>
      </c>
      <c r="O2667" s="197" t="str">
        <f>IF(D2667=0,"Blank",'3 Model Input'!E$49*(1-'3 Model Input'!E$51))</f>
        <v>Blank</v>
      </c>
      <c r="P2667" s="197" t="str">
        <f t="shared" si="431"/>
        <v>Blank</v>
      </c>
      <c r="Q2667" s="197" t="str">
        <f>IF(D2667=0,"Blank",IF(D2667="BEV",E2667*(1-'3 Model Input'!E$54), E2667))</f>
        <v>Blank</v>
      </c>
      <c r="R2667" s="198" t="str">
        <f>IF(D2667=0,"Blank",IF(D2667="PHEV",F2667/G2667,F2667*(1-'3 Model Input'!E$54)/G2667))</f>
        <v>Blank</v>
      </c>
      <c r="S2667" s="198" t="str">
        <f>IF(D2667=0,"Blank",IF(D2667="PHEV",MIN(M2667,E2667),MIN(M2667,(E2667*(1-'3 Model Input'!E$54)))))</f>
        <v>Blank</v>
      </c>
      <c r="T2667" s="217" t="str">
        <f t="shared" si="432"/>
        <v>Blank</v>
      </c>
      <c r="U2667" s="89"/>
      <c r="V2667" s="216" t="str">
        <f>IF(D2667=0,"Blank",P2667*'3 Model Input'!E$50)</f>
        <v>Blank</v>
      </c>
      <c r="W2667" s="197" t="str">
        <f t="shared" si="433"/>
        <v>Blank</v>
      </c>
      <c r="X2667" s="197" t="str">
        <f t="shared" si="434"/>
        <v>Blank</v>
      </c>
      <c r="Y2667" s="197" t="str">
        <f t="shared" si="435"/>
        <v>Blank</v>
      </c>
      <c r="Z2667" s="197" t="str">
        <f t="shared" si="436"/>
        <v>Blank</v>
      </c>
      <c r="AA2667" s="223" t="str" cm="1">
        <f t="array" ref="AA2667">_xlfn.IFS(ISTEXT('3 Model Input'!F$70),"Missing",ISTEXT('3 Model Input'!I$70),"Missing",ISNUMBER('3 Model Input'!K$70),'3 Model Input'!K$70*P2667)</f>
        <v>Missing</v>
      </c>
      <c r="AB2667" s="89"/>
      <c r="AC2667" s="227" t="str" cm="1">
        <f t="array" ref="AC2667">IF(D2667=0,"Blank",_xlfn.IFS('3 Model Input'!E$61=1,(V2667*G2667)/T2667,'3 Model Input'!E$61=2,(W2667*G2667)/T2667,'3 Model Input'!E$61=3,(X2667*G2667)/T2667,'3 Model Input'!E$61=4,(Y2667*G2667)/T2667,'3 Model Input'!E$61=5,(Z2667*G2667)/T2667, ISTEXT('3 Model Input'!E$61),"Missing",'3 Model Input'!E$61=6,(AA2667*G2667)/T2667))</f>
        <v>Blank</v>
      </c>
      <c r="AD2667" s="202" t="str">
        <f t="shared" si="437"/>
        <v>Blank</v>
      </c>
      <c r="AE2667" s="202" t="str">
        <f t="shared" si="438"/>
        <v>Blank</v>
      </c>
      <c r="AF2667" s="217" t="str">
        <f t="shared" si="439"/>
        <v>Blank</v>
      </c>
      <c r="AG2667" s="9" t="str" cm="1">
        <f t="array" ref="AG2667">_xlfn.IFS(ISNUMBER(AC2667), "", ISNUMBER(SEARCH("Blank", AC2667)), "", ISERROR(AC2667), "Bad input on tab 3")</f>
        <v/>
      </c>
    </row>
    <row r="2668" spans="2:33" ht="15" customHeight="1" x14ac:dyDescent="0.75">
      <c r="B2668" s="205" t="str">
        <f>'5 Driver Data'!B2668</f>
        <v>2660</v>
      </c>
      <c r="C2668" s="193">
        <f>'5 Driver Data'!C2668</f>
        <v>0</v>
      </c>
      <c r="D2668" s="192">
        <f>'5 Driver Data'!D2668</f>
        <v>0</v>
      </c>
      <c r="E2668" s="191">
        <f>'5 Driver Data'!E2668</f>
        <v>0</v>
      </c>
      <c r="F2668" s="191">
        <f>'5 Driver Data'!F2668</f>
        <v>0</v>
      </c>
      <c r="G2668" s="191">
        <f>'5 Driver Data'!G2668</f>
        <v>0</v>
      </c>
      <c r="H2668" s="191">
        <f>'5 Driver Data'!H2668</f>
        <v>0</v>
      </c>
      <c r="I2668" s="191">
        <f>'5 Driver Data'!I2668</f>
        <v>0</v>
      </c>
      <c r="J2668" s="191">
        <f>'5 Driver Data'!J2668</f>
        <v>0</v>
      </c>
      <c r="K2668" s="206">
        <f>'5 Driver Data'!K2668</f>
        <v>0</v>
      </c>
      <c r="L2668" s="1"/>
      <c r="M2668" s="216" t="str">
        <f>IF(D2668=0,"Blank",'3 Model Input'!E$44*'3 Model Input'!E$45)</f>
        <v>Blank</v>
      </c>
      <c r="N2668" s="197" t="str">
        <f t="shared" si="430"/>
        <v>Blank</v>
      </c>
      <c r="O2668" s="197" t="str">
        <f>IF(D2668=0,"Blank",'3 Model Input'!E$49*(1-'3 Model Input'!E$51))</f>
        <v>Blank</v>
      </c>
      <c r="P2668" s="197" t="str">
        <f t="shared" si="431"/>
        <v>Blank</v>
      </c>
      <c r="Q2668" s="197" t="str">
        <f>IF(D2668=0,"Blank",IF(D2668="BEV",E2668*(1-'3 Model Input'!E$54), E2668))</f>
        <v>Blank</v>
      </c>
      <c r="R2668" s="198" t="str">
        <f>IF(D2668=0,"Blank",IF(D2668="PHEV",F2668/G2668,F2668*(1-'3 Model Input'!E$54)/G2668))</f>
        <v>Blank</v>
      </c>
      <c r="S2668" s="198" t="str">
        <f>IF(D2668=0,"Blank",IF(D2668="PHEV",MIN(M2668,E2668),MIN(M2668,(E2668*(1-'3 Model Input'!E$54)))))</f>
        <v>Blank</v>
      </c>
      <c r="T2668" s="217" t="str">
        <f t="shared" si="432"/>
        <v>Blank</v>
      </c>
      <c r="U2668" s="89"/>
      <c r="V2668" s="216" t="str">
        <f>IF(D2668=0,"Blank",P2668*'3 Model Input'!E$50)</f>
        <v>Blank</v>
      </c>
      <c r="W2668" s="197" t="str">
        <f t="shared" si="433"/>
        <v>Blank</v>
      </c>
      <c r="X2668" s="197" t="str">
        <f t="shared" si="434"/>
        <v>Blank</v>
      </c>
      <c r="Y2668" s="197" t="str">
        <f t="shared" si="435"/>
        <v>Blank</v>
      </c>
      <c r="Z2668" s="197" t="str">
        <f t="shared" si="436"/>
        <v>Blank</v>
      </c>
      <c r="AA2668" s="223" t="str" cm="1">
        <f t="array" ref="AA2668">_xlfn.IFS(ISTEXT('3 Model Input'!F$70),"Missing",ISTEXT('3 Model Input'!I$70),"Missing",ISNUMBER('3 Model Input'!K$70),'3 Model Input'!K$70*P2668)</f>
        <v>Missing</v>
      </c>
      <c r="AB2668" s="89"/>
      <c r="AC2668" s="227" t="str" cm="1">
        <f t="array" ref="AC2668">IF(D2668=0,"Blank",_xlfn.IFS('3 Model Input'!E$61=1,(V2668*G2668)/T2668,'3 Model Input'!E$61=2,(W2668*G2668)/T2668,'3 Model Input'!E$61=3,(X2668*G2668)/T2668,'3 Model Input'!E$61=4,(Y2668*G2668)/T2668,'3 Model Input'!E$61=5,(Z2668*G2668)/T2668, ISTEXT('3 Model Input'!E$61),"Missing",'3 Model Input'!E$61=6,(AA2668*G2668)/T2668))</f>
        <v>Blank</v>
      </c>
      <c r="AD2668" s="202" t="str">
        <f t="shared" si="437"/>
        <v>Blank</v>
      </c>
      <c r="AE2668" s="202" t="str">
        <f t="shared" si="438"/>
        <v>Blank</v>
      </c>
      <c r="AF2668" s="217" t="str">
        <f t="shared" si="439"/>
        <v>Blank</v>
      </c>
      <c r="AG2668" s="9" t="str" cm="1">
        <f t="array" ref="AG2668">_xlfn.IFS(ISNUMBER(AC2668), "", ISNUMBER(SEARCH("Blank", AC2668)), "", ISERROR(AC2668), "Bad input on tab 3")</f>
        <v/>
      </c>
    </row>
    <row r="2669" spans="2:33" ht="15" customHeight="1" x14ac:dyDescent="0.75">
      <c r="B2669" s="205" t="str">
        <f>'5 Driver Data'!B2669</f>
        <v>2661</v>
      </c>
      <c r="C2669" s="193">
        <f>'5 Driver Data'!C2669</f>
        <v>0</v>
      </c>
      <c r="D2669" s="192">
        <f>'5 Driver Data'!D2669</f>
        <v>0</v>
      </c>
      <c r="E2669" s="191">
        <f>'5 Driver Data'!E2669</f>
        <v>0</v>
      </c>
      <c r="F2669" s="191">
        <f>'5 Driver Data'!F2669</f>
        <v>0</v>
      </c>
      <c r="G2669" s="191">
        <f>'5 Driver Data'!G2669</f>
        <v>0</v>
      </c>
      <c r="H2669" s="191">
        <f>'5 Driver Data'!H2669</f>
        <v>0</v>
      </c>
      <c r="I2669" s="191">
        <f>'5 Driver Data'!I2669</f>
        <v>0</v>
      </c>
      <c r="J2669" s="191">
        <f>'5 Driver Data'!J2669</f>
        <v>0</v>
      </c>
      <c r="K2669" s="206">
        <f>'5 Driver Data'!K2669</f>
        <v>0</v>
      </c>
      <c r="L2669" s="1"/>
      <c r="M2669" s="216" t="str">
        <f>IF(D2669=0,"Blank",'3 Model Input'!E$44*'3 Model Input'!E$45)</f>
        <v>Blank</v>
      </c>
      <c r="N2669" s="197" t="str">
        <f t="shared" si="430"/>
        <v>Blank</v>
      </c>
      <c r="O2669" s="197" t="str">
        <f>IF(D2669=0,"Blank",'3 Model Input'!E$49*(1-'3 Model Input'!E$51))</f>
        <v>Blank</v>
      </c>
      <c r="P2669" s="197" t="str">
        <f t="shared" si="431"/>
        <v>Blank</v>
      </c>
      <c r="Q2669" s="197" t="str">
        <f>IF(D2669=0,"Blank",IF(D2669="BEV",E2669*(1-'3 Model Input'!E$54), E2669))</f>
        <v>Blank</v>
      </c>
      <c r="R2669" s="198" t="str">
        <f>IF(D2669=0,"Blank",IF(D2669="PHEV",F2669/G2669,F2669*(1-'3 Model Input'!E$54)/G2669))</f>
        <v>Blank</v>
      </c>
      <c r="S2669" s="198" t="str">
        <f>IF(D2669=0,"Blank",IF(D2669="PHEV",MIN(M2669,E2669),MIN(M2669,(E2669*(1-'3 Model Input'!E$54)))))</f>
        <v>Blank</v>
      </c>
      <c r="T2669" s="217" t="str">
        <f t="shared" si="432"/>
        <v>Blank</v>
      </c>
      <c r="U2669" s="89"/>
      <c r="V2669" s="216" t="str">
        <f>IF(D2669=0,"Blank",P2669*'3 Model Input'!E$50)</f>
        <v>Blank</v>
      </c>
      <c r="W2669" s="197" t="str">
        <f t="shared" si="433"/>
        <v>Blank</v>
      </c>
      <c r="X2669" s="197" t="str">
        <f t="shared" si="434"/>
        <v>Blank</v>
      </c>
      <c r="Y2669" s="197" t="str">
        <f t="shared" si="435"/>
        <v>Blank</v>
      </c>
      <c r="Z2669" s="197" t="str">
        <f t="shared" si="436"/>
        <v>Blank</v>
      </c>
      <c r="AA2669" s="223" t="str" cm="1">
        <f t="array" ref="AA2669">_xlfn.IFS(ISTEXT('3 Model Input'!F$70),"Missing",ISTEXT('3 Model Input'!I$70),"Missing",ISNUMBER('3 Model Input'!K$70),'3 Model Input'!K$70*P2669)</f>
        <v>Missing</v>
      </c>
      <c r="AB2669" s="89"/>
      <c r="AC2669" s="227" t="str" cm="1">
        <f t="array" ref="AC2669">IF(D2669=0,"Blank",_xlfn.IFS('3 Model Input'!E$61=1,(V2669*G2669)/T2669,'3 Model Input'!E$61=2,(W2669*G2669)/T2669,'3 Model Input'!E$61=3,(X2669*G2669)/T2669,'3 Model Input'!E$61=4,(Y2669*G2669)/T2669,'3 Model Input'!E$61=5,(Z2669*G2669)/T2669, ISTEXT('3 Model Input'!E$61),"Missing",'3 Model Input'!E$61=6,(AA2669*G2669)/T2669))</f>
        <v>Blank</v>
      </c>
      <c r="AD2669" s="202" t="str">
        <f t="shared" si="437"/>
        <v>Blank</v>
      </c>
      <c r="AE2669" s="202" t="str">
        <f t="shared" si="438"/>
        <v>Blank</v>
      </c>
      <c r="AF2669" s="217" t="str">
        <f t="shared" si="439"/>
        <v>Blank</v>
      </c>
      <c r="AG2669" s="9" t="str" cm="1">
        <f t="array" ref="AG2669">_xlfn.IFS(ISNUMBER(AC2669), "", ISNUMBER(SEARCH("Blank", AC2669)), "", ISERROR(AC2669), "Bad input on tab 3")</f>
        <v/>
      </c>
    </row>
    <row r="2670" spans="2:33" ht="15" customHeight="1" x14ac:dyDescent="0.75">
      <c r="B2670" s="205" t="str">
        <f>'5 Driver Data'!B2670</f>
        <v>2662</v>
      </c>
      <c r="C2670" s="193">
        <f>'5 Driver Data'!C2670</f>
        <v>0</v>
      </c>
      <c r="D2670" s="192">
        <f>'5 Driver Data'!D2670</f>
        <v>0</v>
      </c>
      <c r="E2670" s="191">
        <f>'5 Driver Data'!E2670</f>
        <v>0</v>
      </c>
      <c r="F2670" s="191">
        <f>'5 Driver Data'!F2670</f>
        <v>0</v>
      </c>
      <c r="G2670" s="191">
        <f>'5 Driver Data'!G2670</f>
        <v>0</v>
      </c>
      <c r="H2670" s="191">
        <f>'5 Driver Data'!H2670</f>
        <v>0</v>
      </c>
      <c r="I2670" s="191">
        <f>'5 Driver Data'!I2670</f>
        <v>0</v>
      </c>
      <c r="J2670" s="191">
        <f>'5 Driver Data'!J2670</f>
        <v>0</v>
      </c>
      <c r="K2670" s="206">
        <f>'5 Driver Data'!K2670</f>
        <v>0</v>
      </c>
      <c r="L2670" s="1"/>
      <c r="M2670" s="216" t="str">
        <f>IF(D2670=0,"Blank",'3 Model Input'!E$44*'3 Model Input'!E$45)</f>
        <v>Blank</v>
      </c>
      <c r="N2670" s="197" t="str">
        <f t="shared" ref="N2670:N2733" si="440">IF(D2670=0,"Blank",H2670*I2670*52)</f>
        <v>Blank</v>
      </c>
      <c r="O2670" s="197" t="str">
        <f>IF(D2670=0,"Blank",'3 Model Input'!E$49*(1-'3 Model Input'!E$51))</f>
        <v>Blank</v>
      </c>
      <c r="P2670" s="197" t="str">
        <f t="shared" ref="P2670:P2733" si="441">IF(D2670=0,"Blank",SUM(N2670:O2670))</f>
        <v>Blank</v>
      </c>
      <c r="Q2670" s="197" t="str">
        <f>IF(D2670=0,"Blank",IF(D2670="BEV",E2670*(1-'3 Model Input'!E$54), E2670))</f>
        <v>Blank</v>
      </c>
      <c r="R2670" s="198" t="str">
        <f>IF(D2670=0,"Blank",IF(D2670="PHEV",F2670/G2670,F2670*(1-'3 Model Input'!E$54)/G2670))</f>
        <v>Blank</v>
      </c>
      <c r="S2670" s="198" t="str">
        <f>IF(D2670=0,"Blank",IF(D2670="PHEV",MIN(M2670,E2670),MIN(M2670,(E2670*(1-'3 Model Input'!E$54)))))</f>
        <v>Blank</v>
      </c>
      <c r="T2670" s="217" t="str">
        <f t="shared" ref="T2670:T2733" si="442">IF(D2670=0,"Blank",MIN(R2670,(S2670/E2670*F2670)))</f>
        <v>Blank</v>
      </c>
      <c r="U2670" s="89"/>
      <c r="V2670" s="216" t="str">
        <f>IF(D2670=0,"Blank",P2670*'3 Model Input'!E$50)</f>
        <v>Blank</v>
      </c>
      <c r="W2670" s="197" t="str">
        <f t="shared" ref="W2670:W2733" si="443">IF(D2670=0,"Blank",V2670*(1-J2670))</f>
        <v>Blank</v>
      </c>
      <c r="X2670" s="197" t="str">
        <f t="shared" ref="X2670:X2733" si="444">P2670</f>
        <v>Blank</v>
      </c>
      <c r="Y2670" s="197" t="str">
        <f t="shared" ref="Y2670:Y2733" si="445">IF(D2670=0,"Blank",P2670*(1-J2670))</f>
        <v>Blank</v>
      </c>
      <c r="Z2670" s="197" t="str">
        <f t="shared" ref="Z2670:Z2733" si="446">IF(D2670=0,"Blank",N2670*K2670)</f>
        <v>Blank</v>
      </c>
      <c r="AA2670" s="223" t="str" cm="1">
        <f t="array" ref="AA2670">_xlfn.IFS(ISTEXT('3 Model Input'!F$70),"Missing",ISTEXT('3 Model Input'!I$70),"Missing",ISNUMBER('3 Model Input'!K$70),'3 Model Input'!K$70*P2670)</f>
        <v>Missing</v>
      </c>
      <c r="AB2670" s="89"/>
      <c r="AC2670" s="227" t="str" cm="1">
        <f t="array" ref="AC2670">IF(D2670=0,"Blank",_xlfn.IFS('3 Model Input'!E$61=1,(V2670*G2670)/T2670,'3 Model Input'!E$61=2,(W2670*G2670)/T2670,'3 Model Input'!E$61=3,(X2670*G2670)/T2670,'3 Model Input'!E$61=4,(Y2670*G2670)/T2670,'3 Model Input'!E$61=5,(Z2670*G2670)/T2670, ISTEXT('3 Model Input'!E$61),"Missing",'3 Model Input'!E$61=6,(AA2670*G2670)/T2670))</f>
        <v>Blank</v>
      </c>
      <c r="AD2670" s="202" t="str">
        <f t="shared" ref="AD2670:AD2733" si="447">IF(D2670=0,"Blank",MIN(SUM(AC2670/52/H2670),1))</f>
        <v>Blank</v>
      </c>
      <c r="AE2670" s="202" t="str">
        <f t="shared" ref="AE2670:AE2733" si="448">IF(D2670=0,"Blank",AD2670*H2670)</f>
        <v>Blank</v>
      </c>
      <c r="AF2670" s="217" t="str">
        <f t="shared" ref="AF2670:AF2733" si="449">IF(D2670=0,"Blank",AC2670*S2670)</f>
        <v>Blank</v>
      </c>
      <c r="AG2670" s="9" t="str" cm="1">
        <f t="array" ref="AG2670">_xlfn.IFS(ISNUMBER(AC2670), "", ISNUMBER(SEARCH("Blank", AC2670)), "", ISERROR(AC2670), "Bad input on tab 3")</f>
        <v/>
      </c>
    </row>
    <row r="2671" spans="2:33" ht="15" customHeight="1" x14ac:dyDescent="0.75">
      <c r="B2671" s="205" t="str">
        <f>'5 Driver Data'!B2671</f>
        <v>2663</v>
      </c>
      <c r="C2671" s="193">
        <f>'5 Driver Data'!C2671</f>
        <v>0</v>
      </c>
      <c r="D2671" s="192">
        <f>'5 Driver Data'!D2671</f>
        <v>0</v>
      </c>
      <c r="E2671" s="191">
        <f>'5 Driver Data'!E2671</f>
        <v>0</v>
      </c>
      <c r="F2671" s="191">
        <f>'5 Driver Data'!F2671</f>
        <v>0</v>
      </c>
      <c r="G2671" s="191">
        <f>'5 Driver Data'!G2671</f>
        <v>0</v>
      </c>
      <c r="H2671" s="191">
        <f>'5 Driver Data'!H2671</f>
        <v>0</v>
      </c>
      <c r="I2671" s="191">
        <f>'5 Driver Data'!I2671</f>
        <v>0</v>
      </c>
      <c r="J2671" s="191">
        <f>'5 Driver Data'!J2671</f>
        <v>0</v>
      </c>
      <c r="K2671" s="206">
        <f>'5 Driver Data'!K2671</f>
        <v>0</v>
      </c>
      <c r="L2671" s="1"/>
      <c r="M2671" s="216" t="str">
        <f>IF(D2671=0,"Blank",'3 Model Input'!E$44*'3 Model Input'!E$45)</f>
        <v>Blank</v>
      </c>
      <c r="N2671" s="197" t="str">
        <f t="shared" si="440"/>
        <v>Blank</v>
      </c>
      <c r="O2671" s="197" t="str">
        <f>IF(D2671=0,"Blank",'3 Model Input'!E$49*(1-'3 Model Input'!E$51))</f>
        <v>Blank</v>
      </c>
      <c r="P2671" s="197" t="str">
        <f t="shared" si="441"/>
        <v>Blank</v>
      </c>
      <c r="Q2671" s="197" t="str">
        <f>IF(D2671=0,"Blank",IF(D2671="BEV",E2671*(1-'3 Model Input'!E$54), E2671))</f>
        <v>Blank</v>
      </c>
      <c r="R2671" s="198" t="str">
        <f>IF(D2671=0,"Blank",IF(D2671="PHEV",F2671/G2671,F2671*(1-'3 Model Input'!E$54)/G2671))</f>
        <v>Blank</v>
      </c>
      <c r="S2671" s="198" t="str">
        <f>IF(D2671=0,"Blank",IF(D2671="PHEV",MIN(M2671,E2671),MIN(M2671,(E2671*(1-'3 Model Input'!E$54)))))</f>
        <v>Blank</v>
      </c>
      <c r="T2671" s="217" t="str">
        <f t="shared" si="442"/>
        <v>Blank</v>
      </c>
      <c r="U2671" s="89"/>
      <c r="V2671" s="216" t="str">
        <f>IF(D2671=0,"Blank",P2671*'3 Model Input'!E$50)</f>
        <v>Blank</v>
      </c>
      <c r="W2671" s="197" t="str">
        <f t="shared" si="443"/>
        <v>Blank</v>
      </c>
      <c r="X2671" s="197" t="str">
        <f t="shared" si="444"/>
        <v>Blank</v>
      </c>
      <c r="Y2671" s="197" t="str">
        <f t="shared" si="445"/>
        <v>Blank</v>
      </c>
      <c r="Z2671" s="197" t="str">
        <f t="shared" si="446"/>
        <v>Blank</v>
      </c>
      <c r="AA2671" s="223" t="str" cm="1">
        <f t="array" ref="AA2671">_xlfn.IFS(ISTEXT('3 Model Input'!F$70),"Missing",ISTEXT('3 Model Input'!I$70),"Missing",ISNUMBER('3 Model Input'!K$70),'3 Model Input'!K$70*P2671)</f>
        <v>Missing</v>
      </c>
      <c r="AB2671" s="89"/>
      <c r="AC2671" s="227" t="str" cm="1">
        <f t="array" ref="AC2671">IF(D2671=0,"Blank",_xlfn.IFS('3 Model Input'!E$61=1,(V2671*G2671)/T2671,'3 Model Input'!E$61=2,(W2671*G2671)/T2671,'3 Model Input'!E$61=3,(X2671*G2671)/T2671,'3 Model Input'!E$61=4,(Y2671*G2671)/T2671,'3 Model Input'!E$61=5,(Z2671*G2671)/T2671, ISTEXT('3 Model Input'!E$61),"Missing",'3 Model Input'!E$61=6,(AA2671*G2671)/T2671))</f>
        <v>Blank</v>
      </c>
      <c r="AD2671" s="202" t="str">
        <f t="shared" si="447"/>
        <v>Blank</v>
      </c>
      <c r="AE2671" s="202" t="str">
        <f t="shared" si="448"/>
        <v>Blank</v>
      </c>
      <c r="AF2671" s="217" t="str">
        <f t="shared" si="449"/>
        <v>Blank</v>
      </c>
      <c r="AG2671" s="9" t="str" cm="1">
        <f t="array" ref="AG2671">_xlfn.IFS(ISNUMBER(AC2671), "", ISNUMBER(SEARCH("Blank", AC2671)), "", ISERROR(AC2671), "Bad input on tab 3")</f>
        <v/>
      </c>
    </row>
    <row r="2672" spans="2:33" ht="15" customHeight="1" x14ac:dyDescent="0.75">
      <c r="B2672" s="205" t="str">
        <f>'5 Driver Data'!B2672</f>
        <v>2664</v>
      </c>
      <c r="C2672" s="193">
        <f>'5 Driver Data'!C2672</f>
        <v>0</v>
      </c>
      <c r="D2672" s="192">
        <f>'5 Driver Data'!D2672</f>
        <v>0</v>
      </c>
      <c r="E2672" s="191">
        <f>'5 Driver Data'!E2672</f>
        <v>0</v>
      </c>
      <c r="F2672" s="191">
        <f>'5 Driver Data'!F2672</f>
        <v>0</v>
      </c>
      <c r="G2672" s="191">
        <f>'5 Driver Data'!G2672</f>
        <v>0</v>
      </c>
      <c r="H2672" s="191">
        <f>'5 Driver Data'!H2672</f>
        <v>0</v>
      </c>
      <c r="I2672" s="191">
        <f>'5 Driver Data'!I2672</f>
        <v>0</v>
      </c>
      <c r="J2672" s="191">
        <f>'5 Driver Data'!J2672</f>
        <v>0</v>
      </c>
      <c r="K2672" s="206">
        <f>'5 Driver Data'!K2672</f>
        <v>0</v>
      </c>
      <c r="L2672" s="1"/>
      <c r="M2672" s="216" t="str">
        <f>IF(D2672=0,"Blank",'3 Model Input'!E$44*'3 Model Input'!E$45)</f>
        <v>Blank</v>
      </c>
      <c r="N2672" s="197" t="str">
        <f t="shared" si="440"/>
        <v>Blank</v>
      </c>
      <c r="O2672" s="197" t="str">
        <f>IF(D2672=0,"Blank",'3 Model Input'!E$49*(1-'3 Model Input'!E$51))</f>
        <v>Blank</v>
      </c>
      <c r="P2672" s="197" t="str">
        <f t="shared" si="441"/>
        <v>Blank</v>
      </c>
      <c r="Q2672" s="197" t="str">
        <f>IF(D2672=0,"Blank",IF(D2672="BEV",E2672*(1-'3 Model Input'!E$54), E2672))</f>
        <v>Blank</v>
      </c>
      <c r="R2672" s="198" t="str">
        <f>IF(D2672=0,"Blank",IF(D2672="PHEV",F2672/G2672,F2672*(1-'3 Model Input'!E$54)/G2672))</f>
        <v>Blank</v>
      </c>
      <c r="S2672" s="198" t="str">
        <f>IF(D2672=0,"Blank",IF(D2672="PHEV",MIN(M2672,E2672),MIN(M2672,(E2672*(1-'3 Model Input'!E$54)))))</f>
        <v>Blank</v>
      </c>
      <c r="T2672" s="217" t="str">
        <f t="shared" si="442"/>
        <v>Blank</v>
      </c>
      <c r="U2672" s="89"/>
      <c r="V2672" s="216" t="str">
        <f>IF(D2672=0,"Blank",P2672*'3 Model Input'!E$50)</f>
        <v>Blank</v>
      </c>
      <c r="W2672" s="197" t="str">
        <f t="shared" si="443"/>
        <v>Blank</v>
      </c>
      <c r="X2672" s="197" t="str">
        <f t="shared" si="444"/>
        <v>Blank</v>
      </c>
      <c r="Y2672" s="197" t="str">
        <f t="shared" si="445"/>
        <v>Blank</v>
      </c>
      <c r="Z2672" s="197" t="str">
        <f t="shared" si="446"/>
        <v>Blank</v>
      </c>
      <c r="AA2672" s="223" t="str" cm="1">
        <f t="array" ref="AA2672">_xlfn.IFS(ISTEXT('3 Model Input'!F$70),"Missing",ISTEXT('3 Model Input'!I$70),"Missing",ISNUMBER('3 Model Input'!K$70),'3 Model Input'!K$70*P2672)</f>
        <v>Missing</v>
      </c>
      <c r="AB2672" s="89"/>
      <c r="AC2672" s="227" t="str" cm="1">
        <f t="array" ref="AC2672">IF(D2672=0,"Blank",_xlfn.IFS('3 Model Input'!E$61=1,(V2672*G2672)/T2672,'3 Model Input'!E$61=2,(W2672*G2672)/T2672,'3 Model Input'!E$61=3,(X2672*G2672)/T2672,'3 Model Input'!E$61=4,(Y2672*G2672)/T2672,'3 Model Input'!E$61=5,(Z2672*G2672)/T2672, ISTEXT('3 Model Input'!E$61),"Missing",'3 Model Input'!E$61=6,(AA2672*G2672)/T2672))</f>
        <v>Blank</v>
      </c>
      <c r="AD2672" s="202" t="str">
        <f t="shared" si="447"/>
        <v>Blank</v>
      </c>
      <c r="AE2672" s="202" t="str">
        <f t="shared" si="448"/>
        <v>Blank</v>
      </c>
      <c r="AF2672" s="217" t="str">
        <f t="shared" si="449"/>
        <v>Blank</v>
      </c>
      <c r="AG2672" s="9" t="str" cm="1">
        <f t="array" ref="AG2672">_xlfn.IFS(ISNUMBER(AC2672), "", ISNUMBER(SEARCH("Blank", AC2672)), "", ISERROR(AC2672), "Bad input on tab 3")</f>
        <v/>
      </c>
    </row>
    <row r="2673" spans="2:33" ht="15" customHeight="1" x14ac:dyDescent="0.75">
      <c r="B2673" s="205" t="str">
        <f>'5 Driver Data'!B2673</f>
        <v>2665</v>
      </c>
      <c r="C2673" s="193">
        <f>'5 Driver Data'!C2673</f>
        <v>0</v>
      </c>
      <c r="D2673" s="192">
        <f>'5 Driver Data'!D2673</f>
        <v>0</v>
      </c>
      <c r="E2673" s="191">
        <f>'5 Driver Data'!E2673</f>
        <v>0</v>
      </c>
      <c r="F2673" s="191">
        <f>'5 Driver Data'!F2673</f>
        <v>0</v>
      </c>
      <c r="G2673" s="191">
        <f>'5 Driver Data'!G2673</f>
        <v>0</v>
      </c>
      <c r="H2673" s="191">
        <f>'5 Driver Data'!H2673</f>
        <v>0</v>
      </c>
      <c r="I2673" s="191">
        <f>'5 Driver Data'!I2673</f>
        <v>0</v>
      </c>
      <c r="J2673" s="191">
        <f>'5 Driver Data'!J2673</f>
        <v>0</v>
      </c>
      <c r="K2673" s="206">
        <f>'5 Driver Data'!K2673</f>
        <v>0</v>
      </c>
      <c r="L2673" s="1"/>
      <c r="M2673" s="216" t="str">
        <f>IF(D2673=0,"Blank",'3 Model Input'!E$44*'3 Model Input'!E$45)</f>
        <v>Blank</v>
      </c>
      <c r="N2673" s="197" t="str">
        <f t="shared" si="440"/>
        <v>Blank</v>
      </c>
      <c r="O2673" s="197" t="str">
        <f>IF(D2673=0,"Blank",'3 Model Input'!E$49*(1-'3 Model Input'!E$51))</f>
        <v>Blank</v>
      </c>
      <c r="P2673" s="197" t="str">
        <f t="shared" si="441"/>
        <v>Blank</v>
      </c>
      <c r="Q2673" s="197" t="str">
        <f>IF(D2673=0,"Blank",IF(D2673="BEV",E2673*(1-'3 Model Input'!E$54), E2673))</f>
        <v>Blank</v>
      </c>
      <c r="R2673" s="198" t="str">
        <f>IF(D2673=0,"Blank",IF(D2673="PHEV",F2673/G2673,F2673*(1-'3 Model Input'!E$54)/G2673))</f>
        <v>Blank</v>
      </c>
      <c r="S2673" s="198" t="str">
        <f>IF(D2673=0,"Blank",IF(D2673="PHEV",MIN(M2673,E2673),MIN(M2673,(E2673*(1-'3 Model Input'!E$54)))))</f>
        <v>Blank</v>
      </c>
      <c r="T2673" s="217" t="str">
        <f t="shared" si="442"/>
        <v>Blank</v>
      </c>
      <c r="U2673" s="89"/>
      <c r="V2673" s="216" t="str">
        <f>IF(D2673=0,"Blank",P2673*'3 Model Input'!E$50)</f>
        <v>Blank</v>
      </c>
      <c r="W2673" s="197" t="str">
        <f t="shared" si="443"/>
        <v>Blank</v>
      </c>
      <c r="X2673" s="197" t="str">
        <f t="shared" si="444"/>
        <v>Blank</v>
      </c>
      <c r="Y2673" s="197" t="str">
        <f t="shared" si="445"/>
        <v>Blank</v>
      </c>
      <c r="Z2673" s="197" t="str">
        <f t="shared" si="446"/>
        <v>Blank</v>
      </c>
      <c r="AA2673" s="223" t="str" cm="1">
        <f t="array" ref="AA2673">_xlfn.IFS(ISTEXT('3 Model Input'!F$70),"Missing",ISTEXT('3 Model Input'!I$70),"Missing",ISNUMBER('3 Model Input'!K$70),'3 Model Input'!K$70*P2673)</f>
        <v>Missing</v>
      </c>
      <c r="AB2673" s="89"/>
      <c r="AC2673" s="227" t="str" cm="1">
        <f t="array" ref="AC2673">IF(D2673=0,"Blank",_xlfn.IFS('3 Model Input'!E$61=1,(V2673*G2673)/T2673,'3 Model Input'!E$61=2,(W2673*G2673)/T2673,'3 Model Input'!E$61=3,(X2673*G2673)/T2673,'3 Model Input'!E$61=4,(Y2673*G2673)/T2673,'3 Model Input'!E$61=5,(Z2673*G2673)/T2673, ISTEXT('3 Model Input'!E$61),"Missing",'3 Model Input'!E$61=6,(AA2673*G2673)/T2673))</f>
        <v>Blank</v>
      </c>
      <c r="AD2673" s="202" t="str">
        <f t="shared" si="447"/>
        <v>Blank</v>
      </c>
      <c r="AE2673" s="202" t="str">
        <f t="shared" si="448"/>
        <v>Blank</v>
      </c>
      <c r="AF2673" s="217" t="str">
        <f t="shared" si="449"/>
        <v>Blank</v>
      </c>
      <c r="AG2673" s="9" t="str" cm="1">
        <f t="array" ref="AG2673">_xlfn.IFS(ISNUMBER(AC2673), "", ISNUMBER(SEARCH("Blank", AC2673)), "", ISERROR(AC2673), "Bad input on tab 3")</f>
        <v/>
      </c>
    </row>
    <row r="2674" spans="2:33" ht="15" customHeight="1" x14ac:dyDescent="0.75">
      <c r="B2674" s="205" t="str">
        <f>'5 Driver Data'!B2674</f>
        <v>2666</v>
      </c>
      <c r="C2674" s="193">
        <f>'5 Driver Data'!C2674</f>
        <v>0</v>
      </c>
      <c r="D2674" s="192">
        <f>'5 Driver Data'!D2674</f>
        <v>0</v>
      </c>
      <c r="E2674" s="191">
        <f>'5 Driver Data'!E2674</f>
        <v>0</v>
      </c>
      <c r="F2674" s="191">
        <f>'5 Driver Data'!F2674</f>
        <v>0</v>
      </c>
      <c r="G2674" s="191">
        <f>'5 Driver Data'!G2674</f>
        <v>0</v>
      </c>
      <c r="H2674" s="191">
        <f>'5 Driver Data'!H2674</f>
        <v>0</v>
      </c>
      <c r="I2674" s="191">
        <f>'5 Driver Data'!I2674</f>
        <v>0</v>
      </c>
      <c r="J2674" s="191">
        <f>'5 Driver Data'!J2674</f>
        <v>0</v>
      </c>
      <c r="K2674" s="206">
        <f>'5 Driver Data'!K2674</f>
        <v>0</v>
      </c>
      <c r="L2674" s="1"/>
      <c r="M2674" s="216" t="str">
        <f>IF(D2674=0,"Blank",'3 Model Input'!E$44*'3 Model Input'!E$45)</f>
        <v>Blank</v>
      </c>
      <c r="N2674" s="197" t="str">
        <f t="shared" si="440"/>
        <v>Blank</v>
      </c>
      <c r="O2674" s="197" t="str">
        <f>IF(D2674=0,"Blank",'3 Model Input'!E$49*(1-'3 Model Input'!E$51))</f>
        <v>Blank</v>
      </c>
      <c r="P2674" s="197" t="str">
        <f t="shared" si="441"/>
        <v>Blank</v>
      </c>
      <c r="Q2674" s="197" t="str">
        <f>IF(D2674=0,"Blank",IF(D2674="BEV",E2674*(1-'3 Model Input'!E$54), E2674))</f>
        <v>Blank</v>
      </c>
      <c r="R2674" s="198" t="str">
        <f>IF(D2674=0,"Blank",IF(D2674="PHEV",F2674/G2674,F2674*(1-'3 Model Input'!E$54)/G2674))</f>
        <v>Blank</v>
      </c>
      <c r="S2674" s="198" t="str">
        <f>IF(D2674=0,"Blank",IF(D2674="PHEV",MIN(M2674,E2674),MIN(M2674,(E2674*(1-'3 Model Input'!E$54)))))</f>
        <v>Blank</v>
      </c>
      <c r="T2674" s="217" t="str">
        <f t="shared" si="442"/>
        <v>Blank</v>
      </c>
      <c r="U2674" s="89"/>
      <c r="V2674" s="216" t="str">
        <f>IF(D2674=0,"Blank",P2674*'3 Model Input'!E$50)</f>
        <v>Blank</v>
      </c>
      <c r="W2674" s="197" t="str">
        <f t="shared" si="443"/>
        <v>Blank</v>
      </c>
      <c r="X2674" s="197" t="str">
        <f t="shared" si="444"/>
        <v>Blank</v>
      </c>
      <c r="Y2674" s="197" t="str">
        <f t="shared" si="445"/>
        <v>Blank</v>
      </c>
      <c r="Z2674" s="197" t="str">
        <f t="shared" si="446"/>
        <v>Blank</v>
      </c>
      <c r="AA2674" s="223" t="str" cm="1">
        <f t="array" ref="AA2674">_xlfn.IFS(ISTEXT('3 Model Input'!F$70),"Missing",ISTEXT('3 Model Input'!I$70),"Missing",ISNUMBER('3 Model Input'!K$70),'3 Model Input'!K$70*P2674)</f>
        <v>Missing</v>
      </c>
      <c r="AB2674" s="89"/>
      <c r="AC2674" s="227" t="str" cm="1">
        <f t="array" ref="AC2674">IF(D2674=0,"Blank",_xlfn.IFS('3 Model Input'!E$61=1,(V2674*G2674)/T2674,'3 Model Input'!E$61=2,(W2674*G2674)/T2674,'3 Model Input'!E$61=3,(X2674*G2674)/T2674,'3 Model Input'!E$61=4,(Y2674*G2674)/T2674,'3 Model Input'!E$61=5,(Z2674*G2674)/T2674, ISTEXT('3 Model Input'!E$61),"Missing",'3 Model Input'!E$61=6,(AA2674*G2674)/T2674))</f>
        <v>Blank</v>
      </c>
      <c r="AD2674" s="202" t="str">
        <f t="shared" si="447"/>
        <v>Blank</v>
      </c>
      <c r="AE2674" s="202" t="str">
        <f t="shared" si="448"/>
        <v>Blank</v>
      </c>
      <c r="AF2674" s="217" t="str">
        <f t="shared" si="449"/>
        <v>Blank</v>
      </c>
      <c r="AG2674" s="9" t="str" cm="1">
        <f t="array" ref="AG2674">_xlfn.IFS(ISNUMBER(AC2674), "", ISNUMBER(SEARCH("Blank", AC2674)), "", ISERROR(AC2674), "Bad input on tab 3")</f>
        <v/>
      </c>
    </row>
    <row r="2675" spans="2:33" ht="15" customHeight="1" x14ac:dyDescent="0.75">
      <c r="B2675" s="205" t="str">
        <f>'5 Driver Data'!B2675</f>
        <v>2667</v>
      </c>
      <c r="C2675" s="193">
        <f>'5 Driver Data'!C2675</f>
        <v>0</v>
      </c>
      <c r="D2675" s="192">
        <f>'5 Driver Data'!D2675</f>
        <v>0</v>
      </c>
      <c r="E2675" s="191">
        <f>'5 Driver Data'!E2675</f>
        <v>0</v>
      </c>
      <c r="F2675" s="191">
        <f>'5 Driver Data'!F2675</f>
        <v>0</v>
      </c>
      <c r="G2675" s="191">
        <f>'5 Driver Data'!G2675</f>
        <v>0</v>
      </c>
      <c r="H2675" s="191">
        <f>'5 Driver Data'!H2675</f>
        <v>0</v>
      </c>
      <c r="I2675" s="191">
        <f>'5 Driver Data'!I2675</f>
        <v>0</v>
      </c>
      <c r="J2675" s="191">
        <f>'5 Driver Data'!J2675</f>
        <v>0</v>
      </c>
      <c r="K2675" s="206">
        <f>'5 Driver Data'!K2675</f>
        <v>0</v>
      </c>
      <c r="L2675" s="1"/>
      <c r="M2675" s="216" t="str">
        <f>IF(D2675=0,"Blank",'3 Model Input'!E$44*'3 Model Input'!E$45)</f>
        <v>Blank</v>
      </c>
      <c r="N2675" s="197" t="str">
        <f t="shared" si="440"/>
        <v>Blank</v>
      </c>
      <c r="O2675" s="197" t="str">
        <f>IF(D2675=0,"Blank",'3 Model Input'!E$49*(1-'3 Model Input'!E$51))</f>
        <v>Blank</v>
      </c>
      <c r="P2675" s="197" t="str">
        <f t="shared" si="441"/>
        <v>Blank</v>
      </c>
      <c r="Q2675" s="197" t="str">
        <f>IF(D2675=0,"Blank",IF(D2675="BEV",E2675*(1-'3 Model Input'!E$54), E2675))</f>
        <v>Blank</v>
      </c>
      <c r="R2675" s="198" t="str">
        <f>IF(D2675=0,"Blank",IF(D2675="PHEV",F2675/G2675,F2675*(1-'3 Model Input'!E$54)/G2675))</f>
        <v>Blank</v>
      </c>
      <c r="S2675" s="198" t="str">
        <f>IF(D2675=0,"Blank",IF(D2675="PHEV",MIN(M2675,E2675),MIN(M2675,(E2675*(1-'3 Model Input'!E$54)))))</f>
        <v>Blank</v>
      </c>
      <c r="T2675" s="217" t="str">
        <f t="shared" si="442"/>
        <v>Blank</v>
      </c>
      <c r="U2675" s="89"/>
      <c r="V2675" s="216" t="str">
        <f>IF(D2675=0,"Blank",P2675*'3 Model Input'!E$50)</f>
        <v>Blank</v>
      </c>
      <c r="W2675" s="197" t="str">
        <f t="shared" si="443"/>
        <v>Blank</v>
      </c>
      <c r="X2675" s="197" t="str">
        <f t="shared" si="444"/>
        <v>Blank</v>
      </c>
      <c r="Y2675" s="197" t="str">
        <f t="shared" si="445"/>
        <v>Blank</v>
      </c>
      <c r="Z2675" s="197" t="str">
        <f t="shared" si="446"/>
        <v>Blank</v>
      </c>
      <c r="AA2675" s="223" t="str" cm="1">
        <f t="array" ref="AA2675">_xlfn.IFS(ISTEXT('3 Model Input'!F$70),"Missing",ISTEXT('3 Model Input'!I$70),"Missing",ISNUMBER('3 Model Input'!K$70),'3 Model Input'!K$70*P2675)</f>
        <v>Missing</v>
      </c>
      <c r="AB2675" s="89"/>
      <c r="AC2675" s="227" t="str" cm="1">
        <f t="array" ref="AC2675">IF(D2675=0,"Blank",_xlfn.IFS('3 Model Input'!E$61=1,(V2675*G2675)/T2675,'3 Model Input'!E$61=2,(W2675*G2675)/T2675,'3 Model Input'!E$61=3,(X2675*G2675)/T2675,'3 Model Input'!E$61=4,(Y2675*G2675)/T2675,'3 Model Input'!E$61=5,(Z2675*G2675)/T2675, ISTEXT('3 Model Input'!E$61),"Missing",'3 Model Input'!E$61=6,(AA2675*G2675)/T2675))</f>
        <v>Blank</v>
      </c>
      <c r="AD2675" s="202" t="str">
        <f t="shared" si="447"/>
        <v>Blank</v>
      </c>
      <c r="AE2675" s="202" t="str">
        <f t="shared" si="448"/>
        <v>Blank</v>
      </c>
      <c r="AF2675" s="217" t="str">
        <f t="shared" si="449"/>
        <v>Blank</v>
      </c>
      <c r="AG2675" s="9" t="str" cm="1">
        <f t="array" ref="AG2675">_xlfn.IFS(ISNUMBER(AC2675), "", ISNUMBER(SEARCH("Blank", AC2675)), "", ISERROR(AC2675), "Bad input on tab 3")</f>
        <v/>
      </c>
    </row>
    <row r="2676" spans="2:33" ht="15" customHeight="1" x14ac:dyDescent="0.75">
      <c r="B2676" s="205" t="str">
        <f>'5 Driver Data'!B2676</f>
        <v>2668</v>
      </c>
      <c r="C2676" s="193">
        <f>'5 Driver Data'!C2676</f>
        <v>0</v>
      </c>
      <c r="D2676" s="192">
        <f>'5 Driver Data'!D2676</f>
        <v>0</v>
      </c>
      <c r="E2676" s="191">
        <f>'5 Driver Data'!E2676</f>
        <v>0</v>
      </c>
      <c r="F2676" s="191">
        <f>'5 Driver Data'!F2676</f>
        <v>0</v>
      </c>
      <c r="G2676" s="191">
        <f>'5 Driver Data'!G2676</f>
        <v>0</v>
      </c>
      <c r="H2676" s="191">
        <f>'5 Driver Data'!H2676</f>
        <v>0</v>
      </c>
      <c r="I2676" s="191">
        <f>'5 Driver Data'!I2676</f>
        <v>0</v>
      </c>
      <c r="J2676" s="191">
        <f>'5 Driver Data'!J2676</f>
        <v>0</v>
      </c>
      <c r="K2676" s="206">
        <f>'5 Driver Data'!K2676</f>
        <v>0</v>
      </c>
      <c r="L2676" s="1"/>
      <c r="M2676" s="216" t="str">
        <f>IF(D2676=0,"Blank",'3 Model Input'!E$44*'3 Model Input'!E$45)</f>
        <v>Blank</v>
      </c>
      <c r="N2676" s="197" t="str">
        <f t="shared" si="440"/>
        <v>Blank</v>
      </c>
      <c r="O2676" s="197" t="str">
        <f>IF(D2676=0,"Blank",'3 Model Input'!E$49*(1-'3 Model Input'!E$51))</f>
        <v>Blank</v>
      </c>
      <c r="P2676" s="197" t="str">
        <f t="shared" si="441"/>
        <v>Blank</v>
      </c>
      <c r="Q2676" s="197" t="str">
        <f>IF(D2676=0,"Blank",IF(D2676="BEV",E2676*(1-'3 Model Input'!E$54), E2676))</f>
        <v>Blank</v>
      </c>
      <c r="R2676" s="198" t="str">
        <f>IF(D2676=0,"Blank",IF(D2676="PHEV",F2676/G2676,F2676*(1-'3 Model Input'!E$54)/G2676))</f>
        <v>Blank</v>
      </c>
      <c r="S2676" s="198" t="str">
        <f>IF(D2676=0,"Blank",IF(D2676="PHEV",MIN(M2676,E2676),MIN(M2676,(E2676*(1-'3 Model Input'!E$54)))))</f>
        <v>Blank</v>
      </c>
      <c r="T2676" s="217" t="str">
        <f t="shared" si="442"/>
        <v>Blank</v>
      </c>
      <c r="U2676" s="89"/>
      <c r="V2676" s="216" t="str">
        <f>IF(D2676=0,"Blank",P2676*'3 Model Input'!E$50)</f>
        <v>Blank</v>
      </c>
      <c r="W2676" s="197" t="str">
        <f t="shared" si="443"/>
        <v>Blank</v>
      </c>
      <c r="X2676" s="197" t="str">
        <f t="shared" si="444"/>
        <v>Blank</v>
      </c>
      <c r="Y2676" s="197" t="str">
        <f t="shared" si="445"/>
        <v>Blank</v>
      </c>
      <c r="Z2676" s="197" t="str">
        <f t="shared" si="446"/>
        <v>Blank</v>
      </c>
      <c r="AA2676" s="223" t="str" cm="1">
        <f t="array" ref="AA2676">_xlfn.IFS(ISTEXT('3 Model Input'!F$70),"Missing",ISTEXT('3 Model Input'!I$70),"Missing",ISNUMBER('3 Model Input'!K$70),'3 Model Input'!K$70*P2676)</f>
        <v>Missing</v>
      </c>
      <c r="AB2676" s="89"/>
      <c r="AC2676" s="227" t="str" cm="1">
        <f t="array" ref="AC2676">IF(D2676=0,"Blank",_xlfn.IFS('3 Model Input'!E$61=1,(V2676*G2676)/T2676,'3 Model Input'!E$61=2,(W2676*G2676)/T2676,'3 Model Input'!E$61=3,(X2676*G2676)/T2676,'3 Model Input'!E$61=4,(Y2676*G2676)/T2676,'3 Model Input'!E$61=5,(Z2676*G2676)/T2676, ISTEXT('3 Model Input'!E$61),"Missing",'3 Model Input'!E$61=6,(AA2676*G2676)/T2676))</f>
        <v>Blank</v>
      </c>
      <c r="AD2676" s="202" t="str">
        <f t="shared" si="447"/>
        <v>Blank</v>
      </c>
      <c r="AE2676" s="202" t="str">
        <f t="shared" si="448"/>
        <v>Blank</v>
      </c>
      <c r="AF2676" s="217" t="str">
        <f t="shared" si="449"/>
        <v>Blank</v>
      </c>
      <c r="AG2676" s="9" t="str" cm="1">
        <f t="array" ref="AG2676">_xlfn.IFS(ISNUMBER(AC2676), "", ISNUMBER(SEARCH("Blank", AC2676)), "", ISERROR(AC2676), "Bad input on tab 3")</f>
        <v/>
      </c>
    </row>
    <row r="2677" spans="2:33" ht="15" customHeight="1" x14ac:dyDescent="0.75">
      <c r="B2677" s="205" t="str">
        <f>'5 Driver Data'!B2677</f>
        <v>2669</v>
      </c>
      <c r="C2677" s="193">
        <f>'5 Driver Data'!C2677</f>
        <v>0</v>
      </c>
      <c r="D2677" s="192">
        <f>'5 Driver Data'!D2677</f>
        <v>0</v>
      </c>
      <c r="E2677" s="191">
        <f>'5 Driver Data'!E2677</f>
        <v>0</v>
      </c>
      <c r="F2677" s="191">
        <f>'5 Driver Data'!F2677</f>
        <v>0</v>
      </c>
      <c r="G2677" s="191">
        <f>'5 Driver Data'!G2677</f>
        <v>0</v>
      </c>
      <c r="H2677" s="191">
        <f>'5 Driver Data'!H2677</f>
        <v>0</v>
      </c>
      <c r="I2677" s="191">
        <f>'5 Driver Data'!I2677</f>
        <v>0</v>
      </c>
      <c r="J2677" s="191">
        <f>'5 Driver Data'!J2677</f>
        <v>0</v>
      </c>
      <c r="K2677" s="206">
        <f>'5 Driver Data'!K2677</f>
        <v>0</v>
      </c>
      <c r="L2677" s="1"/>
      <c r="M2677" s="216" t="str">
        <f>IF(D2677=0,"Blank",'3 Model Input'!E$44*'3 Model Input'!E$45)</f>
        <v>Blank</v>
      </c>
      <c r="N2677" s="197" t="str">
        <f t="shared" si="440"/>
        <v>Blank</v>
      </c>
      <c r="O2677" s="197" t="str">
        <f>IF(D2677=0,"Blank",'3 Model Input'!E$49*(1-'3 Model Input'!E$51))</f>
        <v>Blank</v>
      </c>
      <c r="P2677" s="197" t="str">
        <f t="shared" si="441"/>
        <v>Blank</v>
      </c>
      <c r="Q2677" s="197" t="str">
        <f>IF(D2677=0,"Blank",IF(D2677="BEV",E2677*(1-'3 Model Input'!E$54), E2677))</f>
        <v>Blank</v>
      </c>
      <c r="R2677" s="198" t="str">
        <f>IF(D2677=0,"Blank",IF(D2677="PHEV",F2677/G2677,F2677*(1-'3 Model Input'!E$54)/G2677))</f>
        <v>Blank</v>
      </c>
      <c r="S2677" s="198" t="str">
        <f>IF(D2677=0,"Blank",IF(D2677="PHEV",MIN(M2677,E2677),MIN(M2677,(E2677*(1-'3 Model Input'!E$54)))))</f>
        <v>Blank</v>
      </c>
      <c r="T2677" s="217" t="str">
        <f t="shared" si="442"/>
        <v>Blank</v>
      </c>
      <c r="U2677" s="89"/>
      <c r="V2677" s="216" t="str">
        <f>IF(D2677=0,"Blank",P2677*'3 Model Input'!E$50)</f>
        <v>Blank</v>
      </c>
      <c r="W2677" s="197" t="str">
        <f t="shared" si="443"/>
        <v>Blank</v>
      </c>
      <c r="X2677" s="197" t="str">
        <f t="shared" si="444"/>
        <v>Blank</v>
      </c>
      <c r="Y2677" s="197" t="str">
        <f t="shared" si="445"/>
        <v>Blank</v>
      </c>
      <c r="Z2677" s="197" t="str">
        <f t="shared" si="446"/>
        <v>Blank</v>
      </c>
      <c r="AA2677" s="223" t="str" cm="1">
        <f t="array" ref="AA2677">_xlfn.IFS(ISTEXT('3 Model Input'!F$70),"Missing",ISTEXT('3 Model Input'!I$70),"Missing",ISNUMBER('3 Model Input'!K$70),'3 Model Input'!K$70*P2677)</f>
        <v>Missing</v>
      </c>
      <c r="AB2677" s="89"/>
      <c r="AC2677" s="227" t="str" cm="1">
        <f t="array" ref="AC2677">IF(D2677=0,"Blank",_xlfn.IFS('3 Model Input'!E$61=1,(V2677*G2677)/T2677,'3 Model Input'!E$61=2,(W2677*G2677)/T2677,'3 Model Input'!E$61=3,(X2677*G2677)/T2677,'3 Model Input'!E$61=4,(Y2677*G2677)/T2677,'3 Model Input'!E$61=5,(Z2677*G2677)/T2677, ISTEXT('3 Model Input'!E$61),"Missing",'3 Model Input'!E$61=6,(AA2677*G2677)/T2677))</f>
        <v>Blank</v>
      </c>
      <c r="AD2677" s="202" t="str">
        <f t="shared" si="447"/>
        <v>Blank</v>
      </c>
      <c r="AE2677" s="202" t="str">
        <f t="shared" si="448"/>
        <v>Blank</v>
      </c>
      <c r="AF2677" s="217" t="str">
        <f t="shared" si="449"/>
        <v>Blank</v>
      </c>
      <c r="AG2677" s="9" t="str" cm="1">
        <f t="array" ref="AG2677">_xlfn.IFS(ISNUMBER(AC2677), "", ISNUMBER(SEARCH("Blank", AC2677)), "", ISERROR(AC2677), "Bad input on tab 3")</f>
        <v/>
      </c>
    </row>
    <row r="2678" spans="2:33" ht="15" customHeight="1" x14ac:dyDescent="0.75">
      <c r="B2678" s="205" t="str">
        <f>'5 Driver Data'!B2678</f>
        <v>2670</v>
      </c>
      <c r="C2678" s="193">
        <f>'5 Driver Data'!C2678</f>
        <v>0</v>
      </c>
      <c r="D2678" s="192">
        <f>'5 Driver Data'!D2678</f>
        <v>0</v>
      </c>
      <c r="E2678" s="191">
        <f>'5 Driver Data'!E2678</f>
        <v>0</v>
      </c>
      <c r="F2678" s="191">
        <f>'5 Driver Data'!F2678</f>
        <v>0</v>
      </c>
      <c r="G2678" s="191">
        <f>'5 Driver Data'!G2678</f>
        <v>0</v>
      </c>
      <c r="H2678" s="191">
        <f>'5 Driver Data'!H2678</f>
        <v>0</v>
      </c>
      <c r="I2678" s="191">
        <f>'5 Driver Data'!I2678</f>
        <v>0</v>
      </c>
      <c r="J2678" s="191">
        <f>'5 Driver Data'!J2678</f>
        <v>0</v>
      </c>
      <c r="K2678" s="206">
        <f>'5 Driver Data'!K2678</f>
        <v>0</v>
      </c>
      <c r="L2678" s="1"/>
      <c r="M2678" s="216" t="str">
        <f>IF(D2678=0,"Blank",'3 Model Input'!E$44*'3 Model Input'!E$45)</f>
        <v>Blank</v>
      </c>
      <c r="N2678" s="197" t="str">
        <f t="shared" si="440"/>
        <v>Blank</v>
      </c>
      <c r="O2678" s="197" t="str">
        <f>IF(D2678=0,"Blank",'3 Model Input'!E$49*(1-'3 Model Input'!E$51))</f>
        <v>Blank</v>
      </c>
      <c r="P2678" s="197" t="str">
        <f t="shared" si="441"/>
        <v>Blank</v>
      </c>
      <c r="Q2678" s="197" t="str">
        <f>IF(D2678=0,"Blank",IF(D2678="BEV",E2678*(1-'3 Model Input'!E$54), E2678))</f>
        <v>Blank</v>
      </c>
      <c r="R2678" s="198" t="str">
        <f>IF(D2678=0,"Blank",IF(D2678="PHEV",F2678/G2678,F2678*(1-'3 Model Input'!E$54)/G2678))</f>
        <v>Blank</v>
      </c>
      <c r="S2678" s="198" t="str">
        <f>IF(D2678=0,"Blank",IF(D2678="PHEV",MIN(M2678,E2678),MIN(M2678,(E2678*(1-'3 Model Input'!E$54)))))</f>
        <v>Blank</v>
      </c>
      <c r="T2678" s="217" t="str">
        <f t="shared" si="442"/>
        <v>Blank</v>
      </c>
      <c r="U2678" s="89"/>
      <c r="V2678" s="216" t="str">
        <f>IF(D2678=0,"Blank",P2678*'3 Model Input'!E$50)</f>
        <v>Blank</v>
      </c>
      <c r="W2678" s="197" t="str">
        <f t="shared" si="443"/>
        <v>Blank</v>
      </c>
      <c r="X2678" s="197" t="str">
        <f t="shared" si="444"/>
        <v>Blank</v>
      </c>
      <c r="Y2678" s="197" t="str">
        <f t="shared" si="445"/>
        <v>Blank</v>
      </c>
      <c r="Z2678" s="197" t="str">
        <f t="shared" si="446"/>
        <v>Blank</v>
      </c>
      <c r="AA2678" s="223" t="str" cm="1">
        <f t="array" ref="AA2678">_xlfn.IFS(ISTEXT('3 Model Input'!F$70),"Missing",ISTEXT('3 Model Input'!I$70),"Missing",ISNUMBER('3 Model Input'!K$70),'3 Model Input'!K$70*P2678)</f>
        <v>Missing</v>
      </c>
      <c r="AB2678" s="89"/>
      <c r="AC2678" s="227" t="str" cm="1">
        <f t="array" ref="AC2678">IF(D2678=0,"Blank",_xlfn.IFS('3 Model Input'!E$61=1,(V2678*G2678)/T2678,'3 Model Input'!E$61=2,(W2678*G2678)/T2678,'3 Model Input'!E$61=3,(X2678*G2678)/T2678,'3 Model Input'!E$61=4,(Y2678*G2678)/T2678,'3 Model Input'!E$61=5,(Z2678*G2678)/T2678, ISTEXT('3 Model Input'!E$61),"Missing",'3 Model Input'!E$61=6,(AA2678*G2678)/T2678))</f>
        <v>Blank</v>
      </c>
      <c r="AD2678" s="202" t="str">
        <f t="shared" si="447"/>
        <v>Blank</v>
      </c>
      <c r="AE2678" s="202" t="str">
        <f t="shared" si="448"/>
        <v>Blank</v>
      </c>
      <c r="AF2678" s="217" t="str">
        <f t="shared" si="449"/>
        <v>Blank</v>
      </c>
      <c r="AG2678" s="9" t="str" cm="1">
        <f t="array" ref="AG2678">_xlfn.IFS(ISNUMBER(AC2678), "", ISNUMBER(SEARCH("Blank", AC2678)), "", ISERROR(AC2678), "Bad input on tab 3")</f>
        <v/>
      </c>
    </row>
    <row r="2679" spans="2:33" ht="15" customHeight="1" x14ac:dyDescent="0.75">
      <c r="B2679" s="205" t="str">
        <f>'5 Driver Data'!B2679</f>
        <v>2671</v>
      </c>
      <c r="C2679" s="193">
        <f>'5 Driver Data'!C2679</f>
        <v>0</v>
      </c>
      <c r="D2679" s="192">
        <f>'5 Driver Data'!D2679</f>
        <v>0</v>
      </c>
      <c r="E2679" s="191">
        <f>'5 Driver Data'!E2679</f>
        <v>0</v>
      </c>
      <c r="F2679" s="191">
        <f>'5 Driver Data'!F2679</f>
        <v>0</v>
      </c>
      <c r="G2679" s="191">
        <f>'5 Driver Data'!G2679</f>
        <v>0</v>
      </c>
      <c r="H2679" s="191">
        <f>'5 Driver Data'!H2679</f>
        <v>0</v>
      </c>
      <c r="I2679" s="191">
        <f>'5 Driver Data'!I2679</f>
        <v>0</v>
      </c>
      <c r="J2679" s="191">
        <f>'5 Driver Data'!J2679</f>
        <v>0</v>
      </c>
      <c r="K2679" s="206">
        <f>'5 Driver Data'!K2679</f>
        <v>0</v>
      </c>
      <c r="L2679" s="1"/>
      <c r="M2679" s="216" t="str">
        <f>IF(D2679=0,"Blank",'3 Model Input'!E$44*'3 Model Input'!E$45)</f>
        <v>Blank</v>
      </c>
      <c r="N2679" s="197" t="str">
        <f t="shared" si="440"/>
        <v>Blank</v>
      </c>
      <c r="O2679" s="197" t="str">
        <f>IF(D2679=0,"Blank",'3 Model Input'!E$49*(1-'3 Model Input'!E$51))</f>
        <v>Blank</v>
      </c>
      <c r="P2679" s="197" t="str">
        <f t="shared" si="441"/>
        <v>Blank</v>
      </c>
      <c r="Q2679" s="197" t="str">
        <f>IF(D2679=0,"Blank",IF(D2679="BEV",E2679*(1-'3 Model Input'!E$54), E2679))</f>
        <v>Blank</v>
      </c>
      <c r="R2679" s="198" t="str">
        <f>IF(D2679=0,"Blank",IF(D2679="PHEV",F2679/G2679,F2679*(1-'3 Model Input'!E$54)/G2679))</f>
        <v>Blank</v>
      </c>
      <c r="S2679" s="198" t="str">
        <f>IF(D2679=0,"Blank",IF(D2679="PHEV",MIN(M2679,E2679),MIN(M2679,(E2679*(1-'3 Model Input'!E$54)))))</f>
        <v>Blank</v>
      </c>
      <c r="T2679" s="217" t="str">
        <f t="shared" si="442"/>
        <v>Blank</v>
      </c>
      <c r="U2679" s="89"/>
      <c r="V2679" s="216" t="str">
        <f>IF(D2679=0,"Blank",P2679*'3 Model Input'!E$50)</f>
        <v>Blank</v>
      </c>
      <c r="W2679" s="197" t="str">
        <f t="shared" si="443"/>
        <v>Blank</v>
      </c>
      <c r="X2679" s="197" t="str">
        <f t="shared" si="444"/>
        <v>Blank</v>
      </c>
      <c r="Y2679" s="197" t="str">
        <f t="shared" si="445"/>
        <v>Blank</v>
      </c>
      <c r="Z2679" s="197" t="str">
        <f t="shared" si="446"/>
        <v>Blank</v>
      </c>
      <c r="AA2679" s="223" t="str" cm="1">
        <f t="array" ref="AA2679">_xlfn.IFS(ISTEXT('3 Model Input'!F$70),"Missing",ISTEXT('3 Model Input'!I$70),"Missing",ISNUMBER('3 Model Input'!K$70),'3 Model Input'!K$70*P2679)</f>
        <v>Missing</v>
      </c>
      <c r="AB2679" s="89"/>
      <c r="AC2679" s="227" t="str" cm="1">
        <f t="array" ref="AC2679">IF(D2679=0,"Blank",_xlfn.IFS('3 Model Input'!E$61=1,(V2679*G2679)/T2679,'3 Model Input'!E$61=2,(W2679*G2679)/T2679,'3 Model Input'!E$61=3,(X2679*G2679)/T2679,'3 Model Input'!E$61=4,(Y2679*G2679)/T2679,'3 Model Input'!E$61=5,(Z2679*G2679)/T2679, ISTEXT('3 Model Input'!E$61),"Missing",'3 Model Input'!E$61=6,(AA2679*G2679)/T2679))</f>
        <v>Blank</v>
      </c>
      <c r="AD2679" s="202" t="str">
        <f t="shared" si="447"/>
        <v>Blank</v>
      </c>
      <c r="AE2679" s="202" t="str">
        <f t="shared" si="448"/>
        <v>Blank</v>
      </c>
      <c r="AF2679" s="217" t="str">
        <f t="shared" si="449"/>
        <v>Blank</v>
      </c>
      <c r="AG2679" s="9" t="str" cm="1">
        <f t="array" ref="AG2679">_xlfn.IFS(ISNUMBER(AC2679), "", ISNUMBER(SEARCH("Blank", AC2679)), "", ISERROR(AC2679), "Bad input on tab 3")</f>
        <v/>
      </c>
    </row>
    <row r="2680" spans="2:33" ht="15" customHeight="1" x14ac:dyDescent="0.75">
      <c r="B2680" s="205" t="str">
        <f>'5 Driver Data'!B2680</f>
        <v>2672</v>
      </c>
      <c r="C2680" s="193">
        <f>'5 Driver Data'!C2680</f>
        <v>0</v>
      </c>
      <c r="D2680" s="192">
        <f>'5 Driver Data'!D2680</f>
        <v>0</v>
      </c>
      <c r="E2680" s="191">
        <f>'5 Driver Data'!E2680</f>
        <v>0</v>
      </c>
      <c r="F2680" s="191">
        <f>'5 Driver Data'!F2680</f>
        <v>0</v>
      </c>
      <c r="G2680" s="191">
        <f>'5 Driver Data'!G2680</f>
        <v>0</v>
      </c>
      <c r="H2680" s="191">
        <f>'5 Driver Data'!H2680</f>
        <v>0</v>
      </c>
      <c r="I2680" s="191">
        <f>'5 Driver Data'!I2680</f>
        <v>0</v>
      </c>
      <c r="J2680" s="191">
        <f>'5 Driver Data'!J2680</f>
        <v>0</v>
      </c>
      <c r="K2680" s="206">
        <f>'5 Driver Data'!K2680</f>
        <v>0</v>
      </c>
      <c r="L2680" s="1"/>
      <c r="M2680" s="216" t="str">
        <f>IF(D2680=0,"Blank",'3 Model Input'!E$44*'3 Model Input'!E$45)</f>
        <v>Blank</v>
      </c>
      <c r="N2680" s="197" t="str">
        <f t="shared" si="440"/>
        <v>Blank</v>
      </c>
      <c r="O2680" s="197" t="str">
        <f>IF(D2680=0,"Blank",'3 Model Input'!E$49*(1-'3 Model Input'!E$51))</f>
        <v>Blank</v>
      </c>
      <c r="P2680" s="197" t="str">
        <f t="shared" si="441"/>
        <v>Blank</v>
      </c>
      <c r="Q2680" s="197" t="str">
        <f>IF(D2680=0,"Blank",IF(D2680="BEV",E2680*(1-'3 Model Input'!E$54), E2680))</f>
        <v>Blank</v>
      </c>
      <c r="R2680" s="198" t="str">
        <f>IF(D2680=0,"Blank",IF(D2680="PHEV",F2680/G2680,F2680*(1-'3 Model Input'!E$54)/G2680))</f>
        <v>Blank</v>
      </c>
      <c r="S2680" s="198" t="str">
        <f>IF(D2680=0,"Blank",IF(D2680="PHEV",MIN(M2680,E2680),MIN(M2680,(E2680*(1-'3 Model Input'!E$54)))))</f>
        <v>Blank</v>
      </c>
      <c r="T2680" s="217" t="str">
        <f t="shared" si="442"/>
        <v>Blank</v>
      </c>
      <c r="U2680" s="89"/>
      <c r="V2680" s="216" t="str">
        <f>IF(D2680=0,"Blank",P2680*'3 Model Input'!E$50)</f>
        <v>Blank</v>
      </c>
      <c r="W2680" s="197" t="str">
        <f t="shared" si="443"/>
        <v>Blank</v>
      </c>
      <c r="X2680" s="197" t="str">
        <f t="shared" si="444"/>
        <v>Blank</v>
      </c>
      <c r="Y2680" s="197" t="str">
        <f t="shared" si="445"/>
        <v>Blank</v>
      </c>
      <c r="Z2680" s="197" t="str">
        <f t="shared" si="446"/>
        <v>Blank</v>
      </c>
      <c r="AA2680" s="223" t="str" cm="1">
        <f t="array" ref="AA2680">_xlfn.IFS(ISTEXT('3 Model Input'!F$70),"Missing",ISTEXT('3 Model Input'!I$70),"Missing",ISNUMBER('3 Model Input'!K$70),'3 Model Input'!K$70*P2680)</f>
        <v>Missing</v>
      </c>
      <c r="AB2680" s="89"/>
      <c r="AC2680" s="227" t="str" cm="1">
        <f t="array" ref="AC2680">IF(D2680=0,"Blank",_xlfn.IFS('3 Model Input'!E$61=1,(V2680*G2680)/T2680,'3 Model Input'!E$61=2,(W2680*G2680)/T2680,'3 Model Input'!E$61=3,(X2680*G2680)/T2680,'3 Model Input'!E$61=4,(Y2680*G2680)/T2680,'3 Model Input'!E$61=5,(Z2680*G2680)/T2680, ISTEXT('3 Model Input'!E$61),"Missing",'3 Model Input'!E$61=6,(AA2680*G2680)/T2680))</f>
        <v>Blank</v>
      </c>
      <c r="AD2680" s="202" t="str">
        <f t="shared" si="447"/>
        <v>Blank</v>
      </c>
      <c r="AE2680" s="202" t="str">
        <f t="shared" si="448"/>
        <v>Blank</v>
      </c>
      <c r="AF2680" s="217" t="str">
        <f t="shared" si="449"/>
        <v>Blank</v>
      </c>
      <c r="AG2680" s="9" t="str" cm="1">
        <f t="array" ref="AG2680">_xlfn.IFS(ISNUMBER(AC2680), "", ISNUMBER(SEARCH("Blank", AC2680)), "", ISERROR(AC2680), "Bad input on tab 3")</f>
        <v/>
      </c>
    </row>
    <row r="2681" spans="2:33" ht="15" customHeight="1" x14ac:dyDescent="0.75">
      <c r="B2681" s="205" t="str">
        <f>'5 Driver Data'!B2681</f>
        <v>2673</v>
      </c>
      <c r="C2681" s="193">
        <f>'5 Driver Data'!C2681</f>
        <v>0</v>
      </c>
      <c r="D2681" s="192">
        <f>'5 Driver Data'!D2681</f>
        <v>0</v>
      </c>
      <c r="E2681" s="191">
        <f>'5 Driver Data'!E2681</f>
        <v>0</v>
      </c>
      <c r="F2681" s="191">
        <f>'5 Driver Data'!F2681</f>
        <v>0</v>
      </c>
      <c r="G2681" s="191">
        <f>'5 Driver Data'!G2681</f>
        <v>0</v>
      </c>
      <c r="H2681" s="191">
        <f>'5 Driver Data'!H2681</f>
        <v>0</v>
      </c>
      <c r="I2681" s="191">
        <f>'5 Driver Data'!I2681</f>
        <v>0</v>
      </c>
      <c r="J2681" s="191">
        <f>'5 Driver Data'!J2681</f>
        <v>0</v>
      </c>
      <c r="K2681" s="206">
        <f>'5 Driver Data'!K2681</f>
        <v>0</v>
      </c>
      <c r="L2681" s="1"/>
      <c r="M2681" s="216" t="str">
        <f>IF(D2681=0,"Blank",'3 Model Input'!E$44*'3 Model Input'!E$45)</f>
        <v>Blank</v>
      </c>
      <c r="N2681" s="197" t="str">
        <f t="shared" si="440"/>
        <v>Blank</v>
      </c>
      <c r="O2681" s="197" t="str">
        <f>IF(D2681=0,"Blank",'3 Model Input'!E$49*(1-'3 Model Input'!E$51))</f>
        <v>Blank</v>
      </c>
      <c r="P2681" s="197" t="str">
        <f t="shared" si="441"/>
        <v>Blank</v>
      </c>
      <c r="Q2681" s="197" t="str">
        <f>IF(D2681=0,"Blank",IF(D2681="BEV",E2681*(1-'3 Model Input'!E$54), E2681))</f>
        <v>Blank</v>
      </c>
      <c r="R2681" s="198" t="str">
        <f>IF(D2681=0,"Blank",IF(D2681="PHEV",F2681/G2681,F2681*(1-'3 Model Input'!E$54)/G2681))</f>
        <v>Blank</v>
      </c>
      <c r="S2681" s="198" t="str">
        <f>IF(D2681=0,"Blank",IF(D2681="PHEV",MIN(M2681,E2681),MIN(M2681,(E2681*(1-'3 Model Input'!E$54)))))</f>
        <v>Blank</v>
      </c>
      <c r="T2681" s="217" t="str">
        <f t="shared" si="442"/>
        <v>Blank</v>
      </c>
      <c r="U2681" s="89"/>
      <c r="V2681" s="216" t="str">
        <f>IF(D2681=0,"Blank",P2681*'3 Model Input'!E$50)</f>
        <v>Blank</v>
      </c>
      <c r="W2681" s="197" t="str">
        <f t="shared" si="443"/>
        <v>Blank</v>
      </c>
      <c r="X2681" s="197" t="str">
        <f t="shared" si="444"/>
        <v>Blank</v>
      </c>
      <c r="Y2681" s="197" t="str">
        <f t="shared" si="445"/>
        <v>Blank</v>
      </c>
      <c r="Z2681" s="197" t="str">
        <f t="shared" si="446"/>
        <v>Blank</v>
      </c>
      <c r="AA2681" s="223" t="str" cm="1">
        <f t="array" ref="AA2681">_xlfn.IFS(ISTEXT('3 Model Input'!F$70),"Missing",ISTEXT('3 Model Input'!I$70),"Missing",ISNUMBER('3 Model Input'!K$70),'3 Model Input'!K$70*P2681)</f>
        <v>Missing</v>
      </c>
      <c r="AB2681" s="89"/>
      <c r="AC2681" s="227" t="str" cm="1">
        <f t="array" ref="AC2681">IF(D2681=0,"Blank",_xlfn.IFS('3 Model Input'!E$61=1,(V2681*G2681)/T2681,'3 Model Input'!E$61=2,(W2681*G2681)/T2681,'3 Model Input'!E$61=3,(X2681*G2681)/T2681,'3 Model Input'!E$61=4,(Y2681*G2681)/T2681,'3 Model Input'!E$61=5,(Z2681*G2681)/T2681, ISTEXT('3 Model Input'!E$61),"Missing",'3 Model Input'!E$61=6,(AA2681*G2681)/T2681))</f>
        <v>Blank</v>
      </c>
      <c r="AD2681" s="202" t="str">
        <f t="shared" si="447"/>
        <v>Blank</v>
      </c>
      <c r="AE2681" s="202" t="str">
        <f t="shared" si="448"/>
        <v>Blank</v>
      </c>
      <c r="AF2681" s="217" t="str">
        <f t="shared" si="449"/>
        <v>Blank</v>
      </c>
      <c r="AG2681" s="9" t="str" cm="1">
        <f t="array" ref="AG2681">_xlfn.IFS(ISNUMBER(AC2681), "", ISNUMBER(SEARCH("Blank", AC2681)), "", ISERROR(AC2681), "Bad input on tab 3")</f>
        <v/>
      </c>
    </row>
    <row r="2682" spans="2:33" ht="15" customHeight="1" x14ac:dyDescent="0.75">
      <c r="B2682" s="205" t="str">
        <f>'5 Driver Data'!B2682</f>
        <v>2674</v>
      </c>
      <c r="C2682" s="193">
        <f>'5 Driver Data'!C2682</f>
        <v>0</v>
      </c>
      <c r="D2682" s="192">
        <f>'5 Driver Data'!D2682</f>
        <v>0</v>
      </c>
      <c r="E2682" s="191">
        <f>'5 Driver Data'!E2682</f>
        <v>0</v>
      </c>
      <c r="F2682" s="191">
        <f>'5 Driver Data'!F2682</f>
        <v>0</v>
      </c>
      <c r="G2682" s="191">
        <f>'5 Driver Data'!G2682</f>
        <v>0</v>
      </c>
      <c r="H2682" s="191">
        <f>'5 Driver Data'!H2682</f>
        <v>0</v>
      </c>
      <c r="I2682" s="191">
        <f>'5 Driver Data'!I2682</f>
        <v>0</v>
      </c>
      <c r="J2682" s="191">
        <f>'5 Driver Data'!J2682</f>
        <v>0</v>
      </c>
      <c r="K2682" s="206">
        <f>'5 Driver Data'!K2682</f>
        <v>0</v>
      </c>
      <c r="L2682" s="1"/>
      <c r="M2682" s="216" t="str">
        <f>IF(D2682=0,"Blank",'3 Model Input'!E$44*'3 Model Input'!E$45)</f>
        <v>Blank</v>
      </c>
      <c r="N2682" s="197" t="str">
        <f t="shared" si="440"/>
        <v>Blank</v>
      </c>
      <c r="O2682" s="197" t="str">
        <f>IF(D2682=0,"Blank",'3 Model Input'!E$49*(1-'3 Model Input'!E$51))</f>
        <v>Blank</v>
      </c>
      <c r="P2682" s="197" t="str">
        <f t="shared" si="441"/>
        <v>Blank</v>
      </c>
      <c r="Q2682" s="197" t="str">
        <f>IF(D2682=0,"Blank",IF(D2682="BEV",E2682*(1-'3 Model Input'!E$54), E2682))</f>
        <v>Blank</v>
      </c>
      <c r="R2682" s="198" t="str">
        <f>IF(D2682=0,"Blank",IF(D2682="PHEV",F2682/G2682,F2682*(1-'3 Model Input'!E$54)/G2682))</f>
        <v>Blank</v>
      </c>
      <c r="S2682" s="198" t="str">
        <f>IF(D2682=0,"Blank",IF(D2682="PHEV",MIN(M2682,E2682),MIN(M2682,(E2682*(1-'3 Model Input'!E$54)))))</f>
        <v>Blank</v>
      </c>
      <c r="T2682" s="217" t="str">
        <f t="shared" si="442"/>
        <v>Blank</v>
      </c>
      <c r="U2682" s="89"/>
      <c r="V2682" s="216" t="str">
        <f>IF(D2682=0,"Blank",P2682*'3 Model Input'!E$50)</f>
        <v>Blank</v>
      </c>
      <c r="W2682" s="197" t="str">
        <f t="shared" si="443"/>
        <v>Blank</v>
      </c>
      <c r="X2682" s="197" t="str">
        <f t="shared" si="444"/>
        <v>Blank</v>
      </c>
      <c r="Y2682" s="197" t="str">
        <f t="shared" si="445"/>
        <v>Blank</v>
      </c>
      <c r="Z2682" s="197" t="str">
        <f t="shared" si="446"/>
        <v>Blank</v>
      </c>
      <c r="AA2682" s="223" t="str" cm="1">
        <f t="array" ref="AA2682">_xlfn.IFS(ISTEXT('3 Model Input'!F$70),"Missing",ISTEXT('3 Model Input'!I$70),"Missing",ISNUMBER('3 Model Input'!K$70),'3 Model Input'!K$70*P2682)</f>
        <v>Missing</v>
      </c>
      <c r="AB2682" s="89"/>
      <c r="AC2682" s="227" t="str" cm="1">
        <f t="array" ref="AC2682">IF(D2682=0,"Blank",_xlfn.IFS('3 Model Input'!E$61=1,(V2682*G2682)/T2682,'3 Model Input'!E$61=2,(W2682*G2682)/T2682,'3 Model Input'!E$61=3,(X2682*G2682)/T2682,'3 Model Input'!E$61=4,(Y2682*G2682)/T2682,'3 Model Input'!E$61=5,(Z2682*G2682)/T2682, ISTEXT('3 Model Input'!E$61),"Missing",'3 Model Input'!E$61=6,(AA2682*G2682)/T2682))</f>
        <v>Blank</v>
      </c>
      <c r="AD2682" s="202" t="str">
        <f t="shared" si="447"/>
        <v>Blank</v>
      </c>
      <c r="AE2682" s="202" t="str">
        <f t="shared" si="448"/>
        <v>Blank</v>
      </c>
      <c r="AF2682" s="217" t="str">
        <f t="shared" si="449"/>
        <v>Blank</v>
      </c>
      <c r="AG2682" s="9" t="str" cm="1">
        <f t="array" ref="AG2682">_xlfn.IFS(ISNUMBER(AC2682), "", ISNUMBER(SEARCH("Blank", AC2682)), "", ISERROR(AC2682), "Bad input on tab 3")</f>
        <v/>
      </c>
    </row>
    <row r="2683" spans="2:33" ht="15" customHeight="1" x14ac:dyDescent="0.75">
      <c r="B2683" s="205" t="str">
        <f>'5 Driver Data'!B2683</f>
        <v>2675</v>
      </c>
      <c r="C2683" s="193">
        <f>'5 Driver Data'!C2683</f>
        <v>0</v>
      </c>
      <c r="D2683" s="192">
        <f>'5 Driver Data'!D2683</f>
        <v>0</v>
      </c>
      <c r="E2683" s="191">
        <f>'5 Driver Data'!E2683</f>
        <v>0</v>
      </c>
      <c r="F2683" s="191">
        <f>'5 Driver Data'!F2683</f>
        <v>0</v>
      </c>
      <c r="G2683" s="191">
        <f>'5 Driver Data'!G2683</f>
        <v>0</v>
      </c>
      <c r="H2683" s="191">
        <f>'5 Driver Data'!H2683</f>
        <v>0</v>
      </c>
      <c r="I2683" s="191">
        <f>'5 Driver Data'!I2683</f>
        <v>0</v>
      </c>
      <c r="J2683" s="191">
        <f>'5 Driver Data'!J2683</f>
        <v>0</v>
      </c>
      <c r="K2683" s="206">
        <f>'5 Driver Data'!K2683</f>
        <v>0</v>
      </c>
      <c r="L2683" s="1"/>
      <c r="M2683" s="216" t="str">
        <f>IF(D2683=0,"Blank",'3 Model Input'!E$44*'3 Model Input'!E$45)</f>
        <v>Blank</v>
      </c>
      <c r="N2683" s="197" t="str">
        <f t="shared" si="440"/>
        <v>Blank</v>
      </c>
      <c r="O2683" s="197" t="str">
        <f>IF(D2683=0,"Blank",'3 Model Input'!E$49*(1-'3 Model Input'!E$51))</f>
        <v>Blank</v>
      </c>
      <c r="P2683" s="197" t="str">
        <f t="shared" si="441"/>
        <v>Blank</v>
      </c>
      <c r="Q2683" s="197" t="str">
        <f>IF(D2683=0,"Blank",IF(D2683="BEV",E2683*(1-'3 Model Input'!E$54), E2683))</f>
        <v>Blank</v>
      </c>
      <c r="R2683" s="198" t="str">
        <f>IF(D2683=0,"Blank",IF(D2683="PHEV",F2683/G2683,F2683*(1-'3 Model Input'!E$54)/G2683))</f>
        <v>Blank</v>
      </c>
      <c r="S2683" s="198" t="str">
        <f>IF(D2683=0,"Blank",IF(D2683="PHEV",MIN(M2683,E2683),MIN(M2683,(E2683*(1-'3 Model Input'!E$54)))))</f>
        <v>Blank</v>
      </c>
      <c r="T2683" s="217" t="str">
        <f t="shared" si="442"/>
        <v>Blank</v>
      </c>
      <c r="U2683" s="89"/>
      <c r="V2683" s="216" t="str">
        <f>IF(D2683=0,"Blank",P2683*'3 Model Input'!E$50)</f>
        <v>Blank</v>
      </c>
      <c r="W2683" s="197" t="str">
        <f t="shared" si="443"/>
        <v>Blank</v>
      </c>
      <c r="X2683" s="197" t="str">
        <f t="shared" si="444"/>
        <v>Blank</v>
      </c>
      <c r="Y2683" s="197" t="str">
        <f t="shared" si="445"/>
        <v>Blank</v>
      </c>
      <c r="Z2683" s="197" t="str">
        <f t="shared" si="446"/>
        <v>Blank</v>
      </c>
      <c r="AA2683" s="223" t="str" cm="1">
        <f t="array" ref="AA2683">_xlfn.IFS(ISTEXT('3 Model Input'!F$70),"Missing",ISTEXT('3 Model Input'!I$70),"Missing",ISNUMBER('3 Model Input'!K$70),'3 Model Input'!K$70*P2683)</f>
        <v>Missing</v>
      </c>
      <c r="AB2683" s="89"/>
      <c r="AC2683" s="227" t="str" cm="1">
        <f t="array" ref="AC2683">IF(D2683=0,"Blank",_xlfn.IFS('3 Model Input'!E$61=1,(V2683*G2683)/T2683,'3 Model Input'!E$61=2,(W2683*G2683)/T2683,'3 Model Input'!E$61=3,(X2683*G2683)/T2683,'3 Model Input'!E$61=4,(Y2683*G2683)/T2683,'3 Model Input'!E$61=5,(Z2683*G2683)/T2683, ISTEXT('3 Model Input'!E$61),"Missing",'3 Model Input'!E$61=6,(AA2683*G2683)/T2683))</f>
        <v>Blank</v>
      </c>
      <c r="AD2683" s="202" t="str">
        <f t="shared" si="447"/>
        <v>Blank</v>
      </c>
      <c r="AE2683" s="202" t="str">
        <f t="shared" si="448"/>
        <v>Blank</v>
      </c>
      <c r="AF2683" s="217" t="str">
        <f t="shared" si="449"/>
        <v>Blank</v>
      </c>
      <c r="AG2683" s="9" t="str" cm="1">
        <f t="array" ref="AG2683">_xlfn.IFS(ISNUMBER(AC2683), "", ISNUMBER(SEARCH("Blank", AC2683)), "", ISERROR(AC2683), "Bad input on tab 3")</f>
        <v/>
      </c>
    </row>
    <row r="2684" spans="2:33" ht="15" customHeight="1" x14ac:dyDescent="0.75">
      <c r="B2684" s="205" t="str">
        <f>'5 Driver Data'!B2684</f>
        <v>2676</v>
      </c>
      <c r="C2684" s="193">
        <f>'5 Driver Data'!C2684</f>
        <v>0</v>
      </c>
      <c r="D2684" s="192">
        <f>'5 Driver Data'!D2684</f>
        <v>0</v>
      </c>
      <c r="E2684" s="191">
        <f>'5 Driver Data'!E2684</f>
        <v>0</v>
      </c>
      <c r="F2684" s="191">
        <f>'5 Driver Data'!F2684</f>
        <v>0</v>
      </c>
      <c r="G2684" s="191">
        <f>'5 Driver Data'!G2684</f>
        <v>0</v>
      </c>
      <c r="H2684" s="191">
        <f>'5 Driver Data'!H2684</f>
        <v>0</v>
      </c>
      <c r="I2684" s="191">
        <f>'5 Driver Data'!I2684</f>
        <v>0</v>
      </c>
      <c r="J2684" s="191">
        <f>'5 Driver Data'!J2684</f>
        <v>0</v>
      </c>
      <c r="K2684" s="206">
        <f>'5 Driver Data'!K2684</f>
        <v>0</v>
      </c>
      <c r="L2684" s="1"/>
      <c r="M2684" s="216" t="str">
        <f>IF(D2684=0,"Blank",'3 Model Input'!E$44*'3 Model Input'!E$45)</f>
        <v>Blank</v>
      </c>
      <c r="N2684" s="197" t="str">
        <f t="shared" si="440"/>
        <v>Blank</v>
      </c>
      <c r="O2684" s="197" t="str">
        <f>IF(D2684=0,"Blank",'3 Model Input'!E$49*(1-'3 Model Input'!E$51))</f>
        <v>Blank</v>
      </c>
      <c r="P2684" s="197" t="str">
        <f t="shared" si="441"/>
        <v>Blank</v>
      </c>
      <c r="Q2684" s="197" t="str">
        <f>IF(D2684=0,"Blank",IF(D2684="BEV",E2684*(1-'3 Model Input'!E$54), E2684))</f>
        <v>Blank</v>
      </c>
      <c r="R2684" s="198" t="str">
        <f>IF(D2684=0,"Blank",IF(D2684="PHEV",F2684/G2684,F2684*(1-'3 Model Input'!E$54)/G2684))</f>
        <v>Blank</v>
      </c>
      <c r="S2684" s="198" t="str">
        <f>IF(D2684=0,"Blank",IF(D2684="PHEV",MIN(M2684,E2684),MIN(M2684,(E2684*(1-'3 Model Input'!E$54)))))</f>
        <v>Blank</v>
      </c>
      <c r="T2684" s="217" t="str">
        <f t="shared" si="442"/>
        <v>Blank</v>
      </c>
      <c r="U2684" s="89"/>
      <c r="V2684" s="216" t="str">
        <f>IF(D2684=0,"Blank",P2684*'3 Model Input'!E$50)</f>
        <v>Blank</v>
      </c>
      <c r="W2684" s="197" t="str">
        <f t="shared" si="443"/>
        <v>Blank</v>
      </c>
      <c r="X2684" s="197" t="str">
        <f t="shared" si="444"/>
        <v>Blank</v>
      </c>
      <c r="Y2684" s="197" t="str">
        <f t="shared" si="445"/>
        <v>Blank</v>
      </c>
      <c r="Z2684" s="197" t="str">
        <f t="shared" si="446"/>
        <v>Blank</v>
      </c>
      <c r="AA2684" s="223" t="str" cm="1">
        <f t="array" ref="AA2684">_xlfn.IFS(ISTEXT('3 Model Input'!F$70),"Missing",ISTEXT('3 Model Input'!I$70),"Missing",ISNUMBER('3 Model Input'!K$70),'3 Model Input'!K$70*P2684)</f>
        <v>Missing</v>
      </c>
      <c r="AB2684" s="89"/>
      <c r="AC2684" s="227" t="str" cm="1">
        <f t="array" ref="AC2684">IF(D2684=0,"Blank",_xlfn.IFS('3 Model Input'!E$61=1,(V2684*G2684)/T2684,'3 Model Input'!E$61=2,(W2684*G2684)/T2684,'3 Model Input'!E$61=3,(X2684*G2684)/T2684,'3 Model Input'!E$61=4,(Y2684*G2684)/T2684,'3 Model Input'!E$61=5,(Z2684*G2684)/T2684, ISTEXT('3 Model Input'!E$61),"Missing",'3 Model Input'!E$61=6,(AA2684*G2684)/T2684))</f>
        <v>Blank</v>
      </c>
      <c r="AD2684" s="202" t="str">
        <f t="shared" si="447"/>
        <v>Blank</v>
      </c>
      <c r="AE2684" s="202" t="str">
        <f t="shared" si="448"/>
        <v>Blank</v>
      </c>
      <c r="AF2684" s="217" t="str">
        <f t="shared" si="449"/>
        <v>Blank</v>
      </c>
      <c r="AG2684" s="9" t="str" cm="1">
        <f t="array" ref="AG2684">_xlfn.IFS(ISNUMBER(AC2684), "", ISNUMBER(SEARCH("Blank", AC2684)), "", ISERROR(AC2684), "Bad input on tab 3")</f>
        <v/>
      </c>
    </row>
    <row r="2685" spans="2:33" ht="15" customHeight="1" x14ac:dyDescent="0.75">
      <c r="B2685" s="205" t="str">
        <f>'5 Driver Data'!B2685</f>
        <v>2677</v>
      </c>
      <c r="C2685" s="193">
        <f>'5 Driver Data'!C2685</f>
        <v>0</v>
      </c>
      <c r="D2685" s="192">
        <f>'5 Driver Data'!D2685</f>
        <v>0</v>
      </c>
      <c r="E2685" s="191">
        <f>'5 Driver Data'!E2685</f>
        <v>0</v>
      </c>
      <c r="F2685" s="191">
        <f>'5 Driver Data'!F2685</f>
        <v>0</v>
      </c>
      <c r="G2685" s="191">
        <f>'5 Driver Data'!G2685</f>
        <v>0</v>
      </c>
      <c r="H2685" s="191">
        <f>'5 Driver Data'!H2685</f>
        <v>0</v>
      </c>
      <c r="I2685" s="191">
        <f>'5 Driver Data'!I2685</f>
        <v>0</v>
      </c>
      <c r="J2685" s="191">
        <f>'5 Driver Data'!J2685</f>
        <v>0</v>
      </c>
      <c r="K2685" s="206">
        <f>'5 Driver Data'!K2685</f>
        <v>0</v>
      </c>
      <c r="L2685" s="1"/>
      <c r="M2685" s="216" t="str">
        <f>IF(D2685=0,"Blank",'3 Model Input'!E$44*'3 Model Input'!E$45)</f>
        <v>Blank</v>
      </c>
      <c r="N2685" s="197" t="str">
        <f t="shared" si="440"/>
        <v>Blank</v>
      </c>
      <c r="O2685" s="197" t="str">
        <f>IF(D2685=0,"Blank",'3 Model Input'!E$49*(1-'3 Model Input'!E$51))</f>
        <v>Blank</v>
      </c>
      <c r="P2685" s="197" t="str">
        <f t="shared" si="441"/>
        <v>Blank</v>
      </c>
      <c r="Q2685" s="197" t="str">
        <f>IF(D2685=0,"Blank",IF(D2685="BEV",E2685*(1-'3 Model Input'!E$54), E2685))</f>
        <v>Blank</v>
      </c>
      <c r="R2685" s="198" t="str">
        <f>IF(D2685=0,"Blank",IF(D2685="PHEV",F2685/G2685,F2685*(1-'3 Model Input'!E$54)/G2685))</f>
        <v>Blank</v>
      </c>
      <c r="S2685" s="198" t="str">
        <f>IF(D2685=0,"Blank",IF(D2685="PHEV",MIN(M2685,E2685),MIN(M2685,(E2685*(1-'3 Model Input'!E$54)))))</f>
        <v>Blank</v>
      </c>
      <c r="T2685" s="217" t="str">
        <f t="shared" si="442"/>
        <v>Blank</v>
      </c>
      <c r="U2685" s="89"/>
      <c r="V2685" s="216" t="str">
        <f>IF(D2685=0,"Blank",P2685*'3 Model Input'!E$50)</f>
        <v>Blank</v>
      </c>
      <c r="W2685" s="197" t="str">
        <f t="shared" si="443"/>
        <v>Blank</v>
      </c>
      <c r="X2685" s="197" t="str">
        <f t="shared" si="444"/>
        <v>Blank</v>
      </c>
      <c r="Y2685" s="197" t="str">
        <f t="shared" si="445"/>
        <v>Blank</v>
      </c>
      <c r="Z2685" s="197" t="str">
        <f t="shared" si="446"/>
        <v>Blank</v>
      </c>
      <c r="AA2685" s="223" t="str" cm="1">
        <f t="array" ref="AA2685">_xlfn.IFS(ISTEXT('3 Model Input'!F$70),"Missing",ISTEXT('3 Model Input'!I$70),"Missing",ISNUMBER('3 Model Input'!K$70),'3 Model Input'!K$70*P2685)</f>
        <v>Missing</v>
      </c>
      <c r="AB2685" s="89"/>
      <c r="AC2685" s="227" t="str" cm="1">
        <f t="array" ref="AC2685">IF(D2685=0,"Blank",_xlfn.IFS('3 Model Input'!E$61=1,(V2685*G2685)/T2685,'3 Model Input'!E$61=2,(W2685*G2685)/T2685,'3 Model Input'!E$61=3,(X2685*G2685)/T2685,'3 Model Input'!E$61=4,(Y2685*G2685)/T2685,'3 Model Input'!E$61=5,(Z2685*G2685)/T2685, ISTEXT('3 Model Input'!E$61),"Missing",'3 Model Input'!E$61=6,(AA2685*G2685)/T2685))</f>
        <v>Blank</v>
      </c>
      <c r="AD2685" s="202" t="str">
        <f t="shared" si="447"/>
        <v>Blank</v>
      </c>
      <c r="AE2685" s="202" t="str">
        <f t="shared" si="448"/>
        <v>Blank</v>
      </c>
      <c r="AF2685" s="217" t="str">
        <f t="shared" si="449"/>
        <v>Blank</v>
      </c>
      <c r="AG2685" s="9" t="str" cm="1">
        <f t="array" ref="AG2685">_xlfn.IFS(ISNUMBER(AC2685), "", ISNUMBER(SEARCH("Blank", AC2685)), "", ISERROR(AC2685), "Bad input on tab 3")</f>
        <v/>
      </c>
    </row>
    <row r="2686" spans="2:33" ht="15" customHeight="1" x14ac:dyDescent="0.75">
      <c r="B2686" s="205" t="str">
        <f>'5 Driver Data'!B2686</f>
        <v>2678</v>
      </c>
      <c r="C2686" s="193">
        <f>'5 Driver Data'!C2686</f>
        <v>0</v>
      </c>
      <c r="D2686" s="192">
        <f>'5 Driver Data'!D2686</f>
        <v>0</v>
      </c>
      <c r="E2686" s="191">
        <f>'5 Driver Data'!E2686</f>
        <v>0</v>
      </c>
      <c r="F2686" s="191">
        <f>'5 Driver Data'!F2686</f>
        <v>0</v>
      </c>
      <c r="G2686" s="191">
        <f>'5 Driver Data'!G2686</f>
        <v>0</v>
      </c>
      <c r="H2686" s="191">
        <f>'5 Driver Data'!H2686</f>
        <v>0</v>
      </c>
      <c r="I2686" s="191">
        <f>'5 Driver Data'!I2686</f>
        <v>0</v>
      </c>
      <c r="J2686" s="191">
        <f>'5 Driver Data'!J2686</f>
        <v>0</v>
      </c>
      <c r="K2686" s="206">
        <f>'5 Driver Data'!K2686</f>
        <v>0</v>
      </c>
      <c r="L2686" s="1"/>
      <c r="M2686" s="216" t="str">
        <f>IF(D2686=0,"Blank",'3 Model Input'!E$44*'3 Model Input'!E$45)</f>
        <v>Blank</v>
      </c>
      <c r="N2686" s="197" t="str">
        <f t="shared" si="440"/>
        <v>Blank</v>
      </c>
      <c r="O2686" s="197" t="str">
        <f>IF(D2686=0,"Blank",'3 Model Input'!E$49*(1-'3 Model Input'!E$51))</f>
        <v>Blank</v>
      </c>
      <c r="P2686" s="197" t="str">
        <f t="shared" si="441"/>
        <v>Blank</v>
      </c>
      <c r="Q2686" s="197" t="str">
        <f>IF(D2686=0,"Blank",IF(D2686="BEV",E2686*(1-'3 Model Input'!E$54), E2686))</f>
        <v>Blank</v>
      </c>
      <c r="R2686" s="198" t="str">
        <f>IF(D2686=0,"Blank",IF(D2686="PHEV",F2686/G2686,F2686*(1-'3 Model Input'!E$54)/G2686))</f>
        <v>Blank</v>
      </c>
      <c r="S2686" s="198" t="str">
        <f>IF(D2686=0,"Blank",IF(D2686="PHEV",MIN(M2686,E2686),MIN(M2686,(E2686*(1-'3 Model Input'!E$54)))))</f>
        <v>Blank</v>
      </c>
      <c r="T2686" s="217" t="str">
        <f t="shared" si="442"/>
        <v>Blank</v>
      </c>
      <c r="U2686" s="89"/>
      <c r="V2686" s="216" t="str">
        <f>IF(D2686=0,"Blank",P2686*'3 Model Input'!E$50)</f>
        <v>Blank</v>
      </c>
      <c r="W2686" s="197" t="str">
        <f t="shared" si="443"/>
        <v>Blank</v>
      </c>
      <c r="X2686" s="197" t="str">
        <f t="shared" si="444"/>
        <v>Blank</v>
      </c>
      <c r="Y2686" s="197" t="str">
        <f t="shared" si="445"/>
        <v>Blank</v>
      </c>
      <c r="Z2686" s="197" t="str">
        <f t="shared" si="446"/>
        <v>Blank</v>
      </c>
      <c r="AA2686" s="223" t="str" cm="1">
        <f t="array" ref="AA2686">_xlfn.IFS(ISTEXT('3 Model Input'!F$70),"Missing",ISTEXT('3 Model Input'!I$70),"Missing",ISNUMBER('3 Model Input'!K$70),'3 Model Input'!K$70*P2686)</f>
        <v>Missing</v>
      </c>
      <c r="AB2686" s="89"/>
      <c r="AC2686" s="227" t="str" cm="1">
        <f t="array" ref="AC2686">IF(D2686=0,"Blank",_xlfn.IFS('3 Model Input'!E$61=1,(V2686*G2686)/T2686,'3 Model Input'!E$61=2,(W2686*G2686)/T2686,'3 Model Input'!E$61=3,(X2686*G2686)/T2686,'3 Model Input'!E$61=4,(Y2686*G2686)/T2686,'3 Model Input'!E$61=5,(Z2686*G2686)/T2686, ISTEXT('3 Model Input'!E$61),"Missing",'3 Model Input'!E$61=6,(AA2686*G2686)/T2686))</f>
        <v>Blank</v>
      </c>
      <c r="AD2686" s="202" t="str">
        <f t="shared" si="447"/>
        <v>Blank</v>
      </c>
      <c r="AE2686" s="202" t="str">
        <f t="shared" si="448"/>
        <v>Blank</v>
      </c>
      <c r="AF2686" s="217" t="str">
        <f t="shared" si="449"/>
        <v>Blank</v>
      </c>
      <c r="AG2686" s="9" t="str" cm="1">
        <f t="array" ref="AG2686">_xlfn.IFS(ISNUMBER(AC2686), "", ISNUMBER(SEARCH("Blank", AC2686)), "", ISERROR(AC2686), "Bad input on tab 3")</f>
        <v/>
      </c>
    </row>
    <row r="2687" spans="2:33" ht="15" customHeight="1" x14ac:dyDescent="0.75">
      <c r="B2687" s="205" t="str">
        <f>'5 Driver Data'!B2687</f>
        <v>2679</v>
      </c>
      <c r="C2687" s="193">
        <f>'5 Driver Data'!C2687</f>
        <v>0</v>
      </c>
      <c r="D2687" s="192">
        <f>'5 Driver Data'!D2687</f>
        <v>0</v>
      </c>
      <c r="E2687" s="191">
        <f>'5 Driver Data'!E2687</f>
        <v>0</v>
      </c>
      <c r="F2687" s="191">
        <f>'5 Driver Data'!F2687</f>
        <v>0</v>
      </c>
      <c r="G2687" s="191">
        <f>'5 Driver Data'!G2687</f>
        <v>0</v>
      </c>
      <c r="H2687" s="191">
        <f>'5 Driver Data'!H2687</f>
        <v>0</v>
      </c>
      <c r="I2687" s="191">
        <f>'5 Driver Data'!I2687</f>
        <v>0</v>
      </c>
      <c r="J2687" s="191">
        <f>'5 Driver Data'!J2687</f>
        <v>0</v>
      </c>
      <c r="K2687" s="206">
        <f>'5 Driver Data'!K2687</f>
        <v>0</v>
      </c>
      <c r="L2687" s="1"/>
      <c r="M2687" s="216" t="str">
        <f>IF(D2687=0,"Blank",'3 Model Input'!E$44*'3 Model Input'!E$45)</f>
        <v>Blank</v>
      </c>
      <c r="N2687" s="197" t="str">
        <f t="shared" si="440"/>
        <v>Blank</v>
      </c>
      <c r="O2687" s="197" t="str">
        <f>IF(D2687=0,"Blank",'3 Model Input'!E$49*(1-'3 Model Input'!E$51))</f>
        <v>Blank</v>
      </c>
      <c r="P2687" s="197" t="str">
        <f t="shared" si="441"/>
        <v>Blank</v>
      </c>
      <c r="Q2687" s="197" t="str">
        <f>IF(D2687=0,"Blank",IF(D2687="BEV",E2687*(1-'3 Model Input'!E$54), E2687))</f>
        <v>Blank</v>
      </c>
      <c r="R2687" s="198" t="str">
        <f>IF(D2687=0,"Blank",IF(D2687="PHEV",F2687/G2687,F2687*(1-'3 Model Input'!E$54)/G2687))</f>
        <v>Blank</v>
      </c>
      <c r="S2687" s="198" t="str">
        <f>IF(D2687=0,"Blank",IF(D2687="PHEV",MIN(M2687,E2687),MIN(M2687,(E2687*(1-'3 Model Input'!E$54)))))</f>
        <v>Blank</v>
      </c>
      <c r="T2687" s="217" t="str">
        <f t="shared" si="442"/>
        <v>Blank</v>
      </c>
      <c r="U2687" s="89"/>
      <c r="V2687" s="216" t="str">
        <f>IF(D2687=0,"Blank",P2687*'3 Model Input'!E$50)</f>
        <v>Blank</v>
      </c>
      <c r="W2687" s="197" t="str">
        <f t="shared" si="443"/>
        <v>Blank</v>
      </c>
      <c r="X2687" s="197" t="str">
        <f t="shared" si="444"/>
        <v>Blank</v>
      </c>
      <c r="Y2687" s="197" t="str">
        <f t="shared" si="445"/>
        <v>Blank</v>
      </c>
      <c r="Z2687" s="197" t="str">
        <f t="shared" si="446"/>
        <v>Blank</v>
      </c>
      <c r="AA2687" s="223" t="str" cm="1">
        <f t="array" ref="AA2687">_xlfn.IFS(ISTEXT('3 Model Input'!F$70),"Missing",ISTEXT('3 Model Input'!I$70),"Missing",ISNUMBER('3 Model Input'!K$70),'3 Model Input'!K$70*P2687)</f>
        <v>Missing</v>
      </c>
      <c r="AB2687" s="89"/>
      <c r="AC2687" s="227" t="str" cm="1">
        <f t="array" ref="AC2687">IF(D2687=0,"Blank",_xlfn.IFS('3 Model Input'!E$61=1,(V2687*G2687)/T2687,'3 Model Input'!E$61=2,(W2687*G2687)/T2687,'3 Model Input'!E$61=3,(X2687*G2687)/T2687,'3 Model Input'!E$61=4,(Y2687*G2687)/T2687,'3 Model Input'!E$61=5,(Z2687*G2687)/T2687, ISTEXT('3 Model Input'!E$61),"Missing",'3 Model Input'!E$61=6,(AA2687*G2687)/T2687))</f>
        <v>Blank</v>
      </c>
      <c r="AD2687" s="202" t="str">
        <f t="shared" si="447"/>
        <v>Blank</v>
      </c>
      <c r="AE2687" s="202" t="str">
        <f t="shared" si="448"/>
        <v>Blank</v>
      </c>
      <c r="AF2687" s="217" t="str">
        <f t="shared" si="449"/>
        <v>Blank</v>
      </c>
      <c r="AG2687" s="9" t="str" cm="1">
        <f t="array" ref="AG2687">_xlfn.IFS(ISNUMBER(AC2687), "", ISNUMBER(SEARCH("Blank", AC2687)), "", ISERROR(AC2687), "Bad input on tab 3")</f>
        <v/>
      </c>
    </row>
    <row r="2688" spans="2:33" ht="15" customHeight="1" x14ac:dyDescent="0.75">
      <c r="B2688" s="205" t="str">
        <f>'5 Driver Data'!B2688</f>
        <v>2680</v>
      </c>
      <c r="C2688" s="193">
        <f>'5 Driver Data'!C2688</f>
        <v>0</v>
      </c>
      <c r="D2688" s="192">
        <f>'5 Driver Data'!D2688</f>
        <v>0</v>
      </c>
      <c r="E2688" s="191">
        <f>'5 Driver Data'!E2688</f>
        <v>0</v>
      </c>
      <c r="F2688" s="191">
        <f>'5 Driver Data'!F2688</f>
        <v>0</v>
      </c>
      <c r="G2688" s="191">
        <f>'5 Driver Data'!G2688</f>
        <v>0</v>
      </c>
      <c r="H2688" s="191">
        <f>'5 Driver Data'!H2688</f>
        <v>0</v>
      </c>
      <c r="I2688" s="191">
        <f>'5 Driver Data'!I2688</f>
        <v>0</v>
      </c>
      <c r="J2688" s="191">
        <f>'5 Driver Data'!J2688</f>
        <v>0</v>
      </c>
      <c r="K2688" s="206">
        <f>'5 Driver Data'!K2688</f>
        <v>0</v>
      </c>
      <c r="L2688" s="1"/>
      <c r="M2688" s="216" t="str">
        <f>IF(D2688=0,"Blank",'3 Model Input'!E$44*'3 Model Input'!E$45)</f>
        <v>Blank</v>
      </c>
      <c r="N2688" s="197" t="str">
        <f t="shared" si="440"/>
        <v>Blank</v>
      </c>
      <c r="O2688" s="197" t="str">
        <f>IF(D2688=0,"Blank",'3 Model Input'!E$49*(1-'3 Model Input'!E$51))</f>
        <v>Blank</v>
      </c>
      <c r="P2688" s="197" t="str">
        <f t="shared" si="441"/>
        <v>Blank</v>
      </c>
      <c r="Q2688" s="197" t="str">
        <f>IF(D2688=0,"Blank",IF(D2688="BEV",E2688*(1-'3 Model Input'!E$54), E2688))</f>
        <v>Blank</v>
      </c>
      <c r="R2688" s="198" t="str">
        <f>IF(D2688=0,"Blank",IF(D2688="PHEV",F2688/G2688,F2688*(1-'3 Model Input'!E$54)/G2688))</f>
        <v>Blank</v>
      </c>
      <c r="S2688" s="198" t="str">
        <f>IF(D2688=0,"Blank",IF(D2688="PHEV",MIN(M2688,E2688),MIN(M2688,(E2688*(1-'3 Model Input'!E$54)))))</f>
        <v>Blank</v>
      </c>
      <c r="T2688" s="217" t="str">
        <f t="shared" si="442"/>
        <v>Blank</v>
      </c>
      <c r="U2688" s="89"/>
      <c r="V2688" s="216" t="str">
        <f>IF(D2688=0,"Blank",P2688*'3 Model Input'!E$50)</f>
        <v>Blank</v>
      </c>
      <c r="W2688" s="197" t="str">
        <f t="shared" si="443"/>
        <v>Blank</v>
      </c>
      <c r="X2688" s="197" t="str">
        <f t="shared" si="444"/>
        <v>Blank</v>
      </c>
      <c r="Y2688" s="197" t="str">
        <f t="shared" si="445"/>
        <v>Blank</v>
      </c>
      <c r="Z2688" s="197" t="str">
        <f t="shared" si="446"/>
        <v>Blank</v>
      </c>
      <c r="AA2688" s="223" t="str" cm="1">
        <f t="array" ref="AA2688">_xlfn.IFS(ISTEXT('3 Model Input'!F$70),"Missing",ISTEXT('3 Model Input'!I$70),"Missing",ISNUMBER('3 Model Input'!K$70),'3 Model Input'!K$70*P2688)</f>
        <v>Missing</v>
      </c>
      <c r="AB2688" s="89"/>
      <c r="AC2688" s="227" t="str" cm="1">
        <f t="array" ref="AC2688">IF(D2688=0,"Blank",_xlfn.IFS('3 Model Input'!E$61=1,(V2688*G2688)/T2688,'3 Model Input'!E$61=2,(W2688*G2688)/T2688,'3 Model Input'!E$61=3,(X2688*G2688)/T2688,'3 Model Input'!E$61=4,(Y2688*G2688)/T2688,'3 Model Input'!E$61=5,(Z2688*G2688)/T2688, ISTEXT('3 Model Input'!E$61),"Missing",'3 Model Input'!E$61=6,(AA2688*G2688)/T2688))</f>
        <v>Blank</v>
      </c>
      <c r="AD2688" s="202" t="str">
        <f t="shared" si="447"/>
        <v>Blank</v>
      </c>
      <c r="AE2688" s="202" t="str">
        <f t="shared" si="448"/>
        <v>Blank</v>
      </c>
      <c r="AF2688" s="217" t="str">
        <f t="shared" si="449"/>
        <v>Blank</v>
      </c>
      <c r="AG2688" s="9" t="str" cm="1">
        <f t="array" ref="AG2688">_xlfn.IFS(ISNUMBER(AC2688), "", ISNUMBER(SEARCH("Blank", AC2688)), "", ISERROR(AC2688), "Bad input on tab 3")</f>
        <v/>
      </c>
    </row>
    <row r="2689" spans="2:33" ht="15" customHeight="1" x14ac:dyDescent="0.75">
      <c r="B2689" s="205" t="str">
        <f>'5 Driver Data'!B2689</f>
        <v>2681</v>
      </c>
      <c r="C2689" s="193">
        <f>'5 Driver Data'!C2689</f>
        <v>0</v>
      </c>
      <c r="D2689" s="192">
        <f>'5 Driver Data'!D2689</f>
        <v>0</v>
      </c>
      <c r="E2689" s="191">
        <f>'5 Driver Data'!E2689</f>
        <v>0</v>
      </c>
      <c r="F2689" s="191">
        <f>'5 Driver Data'!F2689</f>
        <v>0</v>
      </c>
      <c r="G2689" s="191">
        <f>'5 Driver Data'!G2689</f>
        <v>0</v>
      </c>
      <c r="H2689" s="191">
        <f>'5 Driver Data'!H2689</f>
        <v>0</v>
      </c>
      <c r="I2689" s="191">
        <f>'5 Driver Data'!I2689</f>
        <v>0</v>
      </c>
      <c r="J2689" s="191">
        <f>'5 Driver Data'!J2689</f>
        <v>0</v>
      </c>
      <c r="K2689" s="206">
        <f>'5 Driver Data'!K2689</f>
        <v>0</v>
      </c>
      <c r="L2689" s="1"/>
      <c r="M2689" s="216" t="str">
        <f>IF(D2689=0,"Blank",'3 Model Input'!E$44*'3 Model Input'!E$45)</f>
        <v>Blank</v>
      </c>
      <c r="N2689" s="197" t="str">
        <f t="shared" si="440"/>
        <v>Blank</v>
      </c>
      <c r="O2689" s="197" t="str">
        <f>IF(D2689=0,"Blank",'3 Model Input'!E$49*(1-'3 Model Input'!E$51))</f>
        <v>Blank</v>
      </c>
      <c r="P2689" s="197" t="str">
        <f t="shared" si="441"/>
        <v>Blank</v>
      </c>
      <c r="Q2689" s="197" t="str">
        <f>IF(D2689=0,"Blank",IF(D2689="BEV",E2689*(1-'3 Model Input'!E$54), E2689))</f>
        <v>Blank</v>
      </c>
      <c r="R2689" s="198" t="str">
        <f>IF(D2689=0,"Blank",IF(D2689="PHEV",F2689/G2689,F2689*(1-'3 Model Input'!E$54)/G2689))</f>
        <v>Blank</v>
      </c>
      <c r="S2689" s="198" t="str">
        <f>IF(D2689=0,"Blank",IF(D2689="PHEV",MIN(M2689,E2689),MIN(M2689,(E2689*(1-'3 Model Input'!E$54)))))</f>
        <v>Blank</v>
      </c>
      <c r="T2689" s="217" t="str">
        <f t="shared" si="442"/>
        <v>Blank</v>
      </c>
      <c r="U2689" s="89"/>
      <c r="V2689" s="216" t="str">
        <f>IF(D2689=0,"Blank",P2689*'3 Model Input'!E$50)</f>
        <v>Blank</v>
      </c>
      <c r="W2689" s="197" t="str">
        <f t="shared" si="443"/>
        <v>Blank</v>
      </c>
      <c r="X2689" s="197" t="str">
        <f t="shared" si="444"/>
        <v>Blank</v>
      </c>
      <c r="Y2689" s="197" t="str">
        <f t="shared" si="445"/>
        <v>Blank</v>
      </c>
      <c r="Z2689" s="197" t="str">
        <f t="shared" si="446"/>
        <v>Blank</v>
      </c>
      <c r="AA2689" s="223" t="str" cm="1">
        <f t="array" ref="AA2689">_xlfn.IFS(ISTEXT('3 Model Input'!F$70),"Missing",ISTEXT('3 Model Input'!I$70),"Missing",ISNUMBER('3 Model Input'!K$70),'3 Model Input'!K$70*P2689)</f>
        <v>Missing</v>
      </c>
      <c r="AB2689" s="89"/>
      <c r="AC2689" s="227" t="str" cm="1">
        <f t="array" ref="AC2689">IF(D2689=0,"Blank",_xlfn.IFS('3 Model Input'!E$61=1,(V2689*G2689)/T2689,'3 Model Input'!E$61=2,(W2689*G2689)/T2689,'3 Model Input'!E$61=3,(X2689*G2689)/T2689,'3 Model Input'!E$61=4,(Y2689*G2689)/T2689,'3 Model Input'!E$61=5,(Z2689*G2689)/T2689, ISTEXT('3 Model Input'!E$61),"Missing",'3 Model Input'!E$61=6,(AA2689*G2689)/T2689))</f>
        <v>Blank</v>
      </c>
      <c r="AD2689" s="202" t="str">
        <f t="shared" si="447"/>
        <v>Blank</v>
      </c>
      <c r="AE2689" s="202" t="str">
        <f t="shared" si="448"/>
        <v>Blank</v>
      </c>
      <c r="AF2689" s="217" t="str">
        <f t="shared" si="449"/>
        <v>Blank</v>
      </c>
      <c r="AG2689" s="9" t="str" cm="1">
        <f t="array" ref="AG2689">_xlfn.IFS(ISNUMBER(AC2689), "", ISNUMBER(SEARCH("Blank", AC2689)), "", ISERROR(AC2689), "Bad input on tab 3")</f>
        <v/>
      </c>
    </row>
    <row r="2690" spans="2:33" ht="15" customHeight="1" x14ac:dyDescent="0.75">
      <c r="B2690" s="205" t="str">
        <f>'5 Driver Data'!B2690</f>
        <v>2682</v>
      </c>
      <c r="C2690" s="193">
        <f>'5 Driver Data'!C2690</f>
        <v>0</v>
      </c>
      <c r="D2690" s="192">
        <f>'5 Driver Data'!D2690</f>
        <v>0</v>
      </c>
      <c r="E2690" s="191">
        <f>'5 Driver Data'!E2690</f>
        <v>0</v>
      </c>
      <c r="F2690" s="191">
        <f>'5 Driver Data'!F2690</f>
        <v>0</v>
      </c>
      <c r="G2690" s="191">
        <f>'5 Driver Data'!G2690</f>
        <v>0</v>
      </c>
      <c r="H2690" s="191">
        <f>'5 Driver Data'!H2690</f>
        <v>0</v>
      </c>
      <c r="I2690" s="191">
        <f>'5 Driver Data'!I2690</f>
        <v>0</v>
      </c>
      <c r="J2690" s="191">
        <f>'5 Driver Data'!J2690</f>
        <v>0</v>
      </c>
      <c r="K2690" s="206">
        <f>'5 Driver Data'!K2690</f>
        <v>0</v>
      </c>
      <c r="L2690" s="1"/>
      <c r="M2690" s="216" t="str">
        <f>IF(D2690=0,"Blank",'3 Model Input'!E$44*'3 Model Input'!E$45)</f>
        <v>Blank</v>
      </c>
      <c r="N2690" s="197" t="str">
        <f t="shared" si="440"/>
        <v>Blank</v>
      </c>
      <c r="O2690" s="197" t="str">
        <f>IF(D2690=0,"Blank",'3 Model Input'!E$49*(1-'3 Model Input'!E$51))</f>
        <v>Blank</v>
      </c>
      <c r="P2690" s="197" t="str">
        <f t="shared" si="441"/>
        <v>Blank</v>
      </c>
      <c r="Q2690" s="197" t="str">
        <f>IF(D2690=0,"Blank",IF(D2690="BEV",E2690*(1-'3 Model Input'!E$54), E2690))</f>
        <v>Blank</v>
      </c>
      <c r="R2690" s="198" t="str">
        <f>IF(D2690=0,"Blank",IF(D2690="PHEV",F2690/G2690,F2690*(1-'3 Model Input'!E$54)/G2690))</f>
        <v>Blank</v>
      </c>
      <c r="S2690" s="198" t="str">
        <f>IF(D2690=0,"Blank",IF(D2690="PHEV",MIN(M2690,E2690),MIN(M2690,(E2690*(1-'3 Model Input'!E$54)))))</f>
        <v>Blank</v>
      </c>
      <c r="T2690" s="217" t="str">
        <f t="shared" si="442"/>
        <v>Blank</v>
      </c>
      <c r="U2690" s="89"/>
      <c r="V2690" s="216" t="str">
        <f>IF(D2690=0,"Blank",P2690*'3 Model Input'!E$50)</f>
        <v>Blank</v>
      </c>
      <c r="W2690" s="197" t="str">
        <f t="shared" si="443"/>
        <v>Blank</v>
      </c>
      <c r="X2690" s="197" t="str">
        <f t="shared" si="444"/>
        <v>Blank</v>
      </c>
      <c r="Y2690" s="197" t="str">
        <f t="shared" si="445"/>
        <v>Blank</v>
      </c>
      <c r="Z2690" s="197" t="str">
        <f t="shared" si="446"/>
        <v>Blank</v>
      </c>
      <c r="AA2690" s="223" t="str" cm="1">
        <f t="array" ref="AA2690">_xlfn.IFS(ISTEXT('3 Model Input'!F$70),"Missing",ISTEXT('3 Model Input'!I$70),"Missing",ISNUMBER('3 Model Input'!K$70),'3 Model Input'!K$70*P2690)</f>
        <v>Missing</v>
      </c>
      <c r="AB2690" s="89"/>
      <c r="AC2690" s="227" t="str" cm="1">
        <f t="array" ref="AC2690">IF(D2690=0,"Blank",_xlfn.IFS('3 Model Input'!E$61=1,(V2690*G2690)/T2690,'3 Model Input'!E$61=2,(W2690*G2690)/T2690,'3 Model Input'!E$61=3,(X2690*G2690)/T2690,'3 Model Input'!E$61=4,(Y2690*G2690)/T2690,'3 Model Input'!E$61=5,(Z2690*G2690)/T2690, ISTEXT('3 Model Input'!E$61),"Missing",'3 Model Input'!E$61=6,(AA2690*G2690)/T2690))</f>
        <v>Blank</v>
      </c>
      <c r="AD2690" s="202" t="str">
        <f t="shared" si="447"/>
        <v>Blank</v>
      </c>
      <c r="AE2690" s="202" t="str">
        <f t="shared" si="448"/>
        <v>Blank</v>
      </c>
      <c r="AF2690" s="217" t="str">
        <f t="shared" si="449"/>
        <v>Blank</v>
      </c>
      <c r="AG2690" s="9" t="str" cm="1">
        <f t="array" ref="AG2690">_xlfn.IFS(ISNUMBER(AC2690), "", ISNUMBER(SEARCH("Blank", AC2690)), "", ISERROR(AC2690), "Bad input on tab 3")</f>
        <v/>
      </c>
    </row>
    <row r="2691" spans="2:33" ht="15" customHeight="1" x14ac:dyDescent="0.75">
      <c r="B2691" s="205" t="str">
        <f>'5 Driver Data'!B2691</f>
        <v>2683</v>
      </c>
      <c r="C2691" s="193">
        <f>'5 Driver Data'!C2691</f>
        <v>0</v>
      </c>
      <c r="D2691" s="192">
        <f>'5 Driver Data'!D2691</f>
        <v>0</v>
      </c>
      <c r="E2691" s="191">
        <f>'5 Driver Data'!E2691</f>
        <v>0</v>
      </c>
      <c r="F2691" s="191">
        <f>'5 Driver Data'!F2691</f>
        <v>0</v>
      </c>
      <c r="G2691" s="191">
        <f>'5 Driver Data'!G2691</f>
        <v>0</v>
      </c>
      <c r="H2691" s="191">
        <f>'5 Driver Data'!H2691</f>
        <v>0</v>
      </c>
      <c r="I2691" s="191">
        <f>'5 Driver Data'!I2691</f>
        <v>0</v>
      </c>
      <c r="J2691" s="191">
        <f>'5 Driver Data'!J2691</f>
        <v>0</v>
      </c>
      <c r="K2691" s="206">
        <f>'5 Driver Data'!K2691</f>
        <v>0</v>
      </c>
      <c r="L2691" s="1"/>
      <c r="M2691" s="216" t="str">
        <f>IF(D2691=0,"Blank",'3 Model Input'!E$44*'3 Model Input'!E$45)</f>
        <v>Blank</v>
      </c>
      <c r="N2691" s="197" t="str">
        <f t="shared" si="440"/>
        <v>Blank</v>
      </c>
      <c r="O2691" s="197" t="str">
        <f>IF(D2691=0,"Blank",'3 Model Input'!E$49*(1-'3 Model Input'!E$51))</f>
        <v>Blank</v>
      </c>
      <c r="P2691" s="197" t="str">
        <f t="shared" si="441"/>
        <v>Blank</v>
      </c>
      <c r="Q2691" s="197" t="str">
        <f>IF(D2691=0,"Blank",IF(D2691="BEV",E2691*(1-'3 Model Input'!E$54), E2691))</f>
        <v>Blank</v>
      </c>
      <c r="R2691" s="198" t="str">
        <f>IF(D2691=0,"Blank",IF(D2691="PHEV",F2691/G2691,F2691*(1-'3 Model Input'!E$54)/G2691))</f>
        <v>Blank</v>
      </c>
      <c r="S2691" s="198" t="str">
        <f>IF(D2691=0,"Blank",IF(D2691="PHEV",MIN(M2691,E2691),MIN(M2691,(E2691*(1-'3 Model Input'!E$54)))))</f>
        <v>Blank</v>
      </c>
      <c r="T2691" s="217" t="str">
        <f t="shared" si="442"/>
        <v>Blank</v>
      </c>
      <c r="U2691" s="89"/>
      <c r="V2691" s="216" t="str">
        <f>IF(D2691=0,"Blank",P2691*'3 Model Input'!E$50)</f>
        <v>Blank</v>
      </c>
      <c r="W2691" s="197" t="str">
        <f t="shared" si="443"/>
        <v>Blank</v>
      </c>
      <c r="X2691" s="197" t="str">
        <f t="shared" si="444"/>
        <v>Blank</v>
      </c>
      <c r="Y2691" s="197" t="str">
        <f t="shared" si="445"/>
        <v>Blank</v>
      </c>
      <c r="Z2691" s="197" t="str">
        <f t="shared" si="446"/>
        <v>Blank</v>
      </c>
      <c r="AA2691" s="223" t="str" cm="1">
        <f t="array" ref="AA2691">_xlfn.IFS(ISTEXT('3 Model Input'!F$70),"Missing",ISTEXT('3 Model Input'!I$70),"Missing",ISNUMBER('3 Model Input'!K$70),'3 Model Input'!K$70*P2691)</f>
        <v>Missing</v>
      </c>
      <c r="AB2691" s="89"/>
      <c r="AC2691" s="227" t="str" cm="1">
        <f t="array" ref="AC2691">IF(D2691=0,"Blank",_xlfn.IFS('3 Model Input'!E$61=1,(V2691*G2691)/T2691,'3 Model Input'!E$61=2,(W2691*G2691)/T2691,'3 Model Input'!E$61=3,(X2691*G2691)/T2691,'3 Model Input'!E$61=4,(Y2691*G2691)/T2691,'3 Model Input'!E$61=5,(Z2691*G2691)/T2691, ISTEXT('3 Model Input'!E$61),"Missing",'3 Model Input'!E$61=6,(AA2691*G2691)/T2691))</f>
        <v>Blank</v>
      </c>
      <c r="AD2691" s="202" t="str">
        <f t="shared" si="447"/>
        <v>Blank</v>
      </c>
      <c r="AE2691" s="202" t="str">
        <f t="shared" si="448"/>
        <v>Blank</v>
      </c>
      <c r="AF2691" s="217" t="str">
        <f t="shared" si="449"/>
        <v>Blank</v>
      </c>
      <c r="AG2691" s="9" t="str" cm="1">
        <f t="array" ref="AG2691">_xlfn.IFS(ISNUMBER(AC2691), "", ISNUMBER(SEARCH("Blank", AC2691)), "", ISERROR(AC2691), "Bad input on tab 3")</f>
        <v/>
      </c>
    </row>
    <row r="2692" spans="2:33" ht="15" customHeight="1" x14ac:dyDescent="0.75">
      <c r="B2692" s="205" t="str">
        <f>'5 Driver Data'!B2692</f>
        <v>2684</v>
      </c>
      <c r="C2692" s="193">
        <f>'5 Driver Data'!C2692</f>
        <v>0</v>
      </c>
      <c r="D2692" s="192">
        <f>'5 Driver Data'!D2692</f>
        <v>0</v>
      </c>
      <c r="E2692" s="191">
        <f>'5 Driver Data'!E2692</f>
        <v>0</v>
      </c>
      <c r="F2692" s="191">
        <f>'5 Driver Data'!F2692</f>
        <v>0</v>
      </c>
      <c r="G2692" s="191">
        <f>'5 Driver Data'!G2692</f>
        <v>0</v>
      </c>
      <c r="H2692" s="191">
        <f>'5 Driver Data'!H2692</f>
        <v>0</v>
      </c>
      <c r="I2692" s="191">
        <f>'5 Driver Data'!I2692</f>
        <v>0</v>
      </c>
      <c r="J2692" s="191">
        <f>'5 Driver Data'!J2692</f>
        <v>0</v>
      </c>
      <c r="K2692" s="206">
        <f>'5 Driver Data'!K2692</f>
        <v>0</v>
      </c>
      <c r="L2692" s="1"/>
      <c r="M2692" s="216" t="str">
        <f>IF(D2692=0,"Blank",'3 Model Input'!E$44*'3 Model Input'!E$45)</f>
        <v>Blank</v>
      </c>
      <c r="N2692" s="197" t="str">
        <f t="shared" si="440"/>
        <v>Blank</v>
      </c>
      <c r="O2692" s="197" t="str">
        <f>IF(D2692=0,"Blank",'3 Model Input'!E$49*(1-'3 Model Input'!E$51))</f>
        <v>Blank</v>
      </c>
      <c r="P2692" s="197" t="str">
        <f t="shared" si="441"/>
        <v>Blank</v>
      </c>
      <c r="Q2692" s="197" t="str">
        <f>IF(D2692=0,"Blank",IF(D2692="BEV",E2692*(1-'3 Model Input'!E$54), E2692))</f>
        <v>Blank</v>
      </c>
      <c r="R2692" s="198" t="str">
        <f>IF(D2692=0,"Blank",IF(D2692="PHEV",F2692/G2692,F2692*(1-'3 Model Input'!E$54)/G2692))</f>
        <v>Blank</v>
      </c>
      <c r="S2692" s="198" t="str">
        <f>IF(D2692=0,"Blank",IF(D2692="PHEV",MIN(M2692,E2692),MIN(M2692,(E2692*(1-'3 Model Input'!E$54)))))</f>
        <v>Blank</v>
      </c>
      <c r="T2692" s="217" t="str">
        <f t="shared" si="442"/>
        <v>Blank</v>
      </c>
      <c r="U2692" s="89"/>
      <c r="V2692" s="216" t="str">
        <f>IF(D2692=0,"Blank",P2692*'3 Model Input'!E$50)</f>
        <v>Blank</v>
      </c>
      <c r="W2692" s="197" t="str">
        <f t="shared" si="443"/>
        <v>Blank</v>
      </c>
      <c r="X2692" s="197" t="str">
        <f t="shared" si="444"/>
        <v>Blank</v>
      </c>
      <c r="Y2692" s="197" t="str">
        <f t="shared" si="445"/>
        <v>Blank</v>
      </c>
      <c r="Z2692" s="197" t="str">
        <f t="shared" si="446"/>
        <v>Blank</v>
      </c>
      <c r="AA2692" s="223" t="str" cm="1">
        <f t="array" ref="AA2692">_xlfn.IFS(ISTEXT('3 Model Input'!F$70),"Missing",ISTEXT('3 Model Input'!I$70),"Missing",ISNUMBER('3 Model Input'!K$70),'3 Model Input'!K$70*P2692)</f>
        <v>Missing</v>
      </c>
      <c r="AB2692" s="89"/>
      <c r="AC2692" s="227" t="str" cm="1">
        <f t="array" ref="AC2692">IF(D2692=0,"Blank",_xlfn.IFS('3 Model Input'!E$61=1,(V2692*G2692)/T2692,'3 Model Input'!E$61=2,(W2692*G2692)/T2692,'3 Model Input'!E$61=3,(X2692*G2692)/T2692,'3 Model Input'!E$61=4,(Y2692*G2692)/T2692,'3 Model Input'!E$61=5,(Z2692*G2692)/T2692, ISTEXT('3 Model Input'!E$61),"Missing",'3 Model Input'!E$61=6,(AA2692*G2692)/T2692))</f>
        <v>Blank</v>
      </c>
      <c r="AD2692" s="202" t="str">
        <f t="shared" si="447"/>
        <v>Blank</v>
      </c>
      <c r="AE2692" s="202" t="str">
        <f t="shared" si="448"/>
        <v>Blank</v>
      </c>
      <c r="AF2692" s="217" t="str">
        <f t="shared" si="449"/>
        <v>Blank</v>
      </c>
      <c r="AG2692" s="9" t="str" cm="1">
        <f t="array" ref="AG2692">_xlfn.IFS(ISNUMBER(AC2692), "", ISNUMBER(SEARCH("Blank", AC2692)), "", ISERROR(AC2692), "Bad input on tab 3")</f>
        <v/>
      </c>
    </row>
    <row r="2693" spans="2:33" ht="15" customHeight="1" x14ac:dyDescent="0.75">
      <c r="B2693" s="205" t="str">
        <f>'5 Driver Data'!B2693</f>
        <v>2685</v>
      </c>
      <c r="C2693" s="193">
        <f>'5 Driver Data'!C2693</f>
        <v>0</v>
      </c>
      <c r="D2693" s="192">
        <f>'5 Driver Data'!D2693</f>
        <v>0</v>
      </c>
      <c r="E2693" s="191">
        <f>'5 Driver Data'!E2693</f>
        <v>0</v>
      </c>
      <c r="F2693" s="191">
        <f>'5 Driver Data'!F2693</f>
        <v>0</v>
      </c>
      <c r="G2693" s="191">
        <f>'5 Driver Data'!G2693</f>
        <v>0</v>
      </c>
      <c r="H2693" s="191">
        <f>'5 Driver Data'!H2693</f>
        <v>0</v>
      </c>
      <c r="I2693" s="191">
        <f>'5 Driver Data'!I2693</f>
        <v>0</v>
      </c>
      <c r="J2693" s="191">
        <f>'5 Driver Data'!J2693</f>
        <v>0</v>
      </c>
      <c r="K2693" s="206">
        <f>'5 Driver Data'!K2693</f>
        <v>0</v>
      </c>
      <c r="L2693" s="1"/>
      <c r="M2693" s="216" t="str">
        <f>IF(D2693=0,"Blank",'3 Model Input'!E$44*'3 Model Input'!E$45)</f>
        <v>Blank</v>
      </c>
      <c r="N2693" s="197" t="str">
        <f t="shared" si="440"/>
        <v>Blank</v>
      </c>
      <c r="O2693" s="197" t="str">
        <f>IF(D2693=0,"Blank",'3 Model Input'!E$49*(1-'3 Model Input'!E$51))</f>
        <v>Blank</v>
      </c>
      <c r="P2693" s="197" t="str">
        <f t="shared" si="441"/>
        <v>Blank</v>
      </c>
      <c r="Q2693" s="197" t="str">
        <f>IF(D2693=0,"Blank",IF(D2693="BEV",E2693*(1-'3 Model Input'!E$54), E2693))</f>
        <v>Blank</v>
      </c>
      <c r="R2693" s="198" t="str">
        <f>IF(D2693=0,"Blank",IF(D2693="PHEV",F2693/G2693,F2693*(1-'3 Model Input'!E$54)/G2693))</f>
        <v>Blank</v>
      </c>
      <c r="S2693" s="198" t="str">
        <f>IF(D2693=0,"Blank",IF(D2693="PHEV",MIN(M2693,E2693),MIN(M2693,(E2693*(1-'3 Model Input'!E$54)))))</f>
        <v>Blank</v>
      </c>
      <c r="T2693" s="217" t="str">
        <f t="shared" si="442"/>
        <v>Blank</v>
      </c>
      <c r="U2693" s="89"/>
      <c r="V2693" s="216" t="str">
        <f>IF(D2693=0,"Blank",P2693*'3 Model Input'!E$50)</f>
        <v>Blank</v>
      </c>
      <c r="W2693" s="197" t="str">
        <f t="shared" si="443"/>
        <v>Blank</v>
      </c>
      <c r="X2693" s="197" t="str">
        <f t="shared" si="444"/>
        <v>Blank</v>
      </c>
      <c r="Y2693" s="197" t="str">
        <f t="shared" si="445"/>
        <v>Blank</v>
      </c>
      <c r="Z2693" s="197" t="str">
        <f t="shared" si="446"/>
        <v>Blank</v>
      </c>
      <c r="AA2693" s="223" t="str" cm="1">
        <f t="array" ref="AA2693">_xlfn.IFS(ISTEXT('3 Model Input'!F$70),"Missing",ISTEXT('3 Model Input'!I$70),"Missing",ISNUMBER('3 Model Input'!K$70),'3 Model Input'!K$70*P2693)</f>
        <v>Missing</v>
      </c>
      <c r="AB2693" s="89"/>
      <c r="AC2693" s="227" t="str" cm="1">
        <f t="array" ref="AC2693">IF(D2693=0,"Blank",_xlfn.IFS('3 Model Input'!E$61=1,(V2693*G2693)/T2693,'3 Model Input'!E$61=2,(W2693*G2693)/T2693,'3 Model Input'!E$61=3,(X2693*G2693)/T2693,'3 Model Input'!E$61=4,(Y2693*G2693)/T2693,'3 Model Input'!E$61=5,(Z2693*G2693)/T2693, ISTEXT('3 Model Input'!E$61),"Missing",'3 Model Input'!E$61=6,(AA2693*G2693)/T2693))</f>
        <v>Blank</v>
      </c>
      <c r="AD2693" s="202" t="str">
        <f t="shared" si="447"/>
        <v>Blank</v>
      </c>
      <c r="AE2693" s="202" t="str">
        <f t="shared" si="448"/>
        <v>Blank</v>
      </c>
      <c r="AF2693" s="217" t="str">
        <f t="shared" si="449"/>
        <v>Blank</v>
      </c>
      <c r="AG2693" s="9" t="str" cm="1">
        <f t="array" ref="AG2693">_xlfn.IFS(ISNUMBER(AC2693), "", ISNUMBER(SEARCH("Blank", AC2693)), "", ISERROR(AC2693), "Bad input on tab 3")</f>
        <v/>
      </c>
    </row>
    <row r="2694" spans="2:33" ht="15" customHeight="1" x14ac:dyDescent="0.75">
      <c r="B2694" s="205" t="str">
        <f>'5 Driver Data'!B2694</f>
        <v>2686</v>
      </c>
      <c r="C2694" s="193">
        <f>'5 Driver Data'!C2694</f>
        <v>0</v>
      </c>
      <c r="D2694" s="192">
        <f>'5 Driver Data'!D2694</f>
        <v>0</v>
      </c>
      <c r="E2694" s="191">
        <f>'5 Driver Data'!E2694</f>
        <v>0</v>
      </c>
      <c r="F2694" s="191">
        <f>'5 Driver Data'!F2694</f>
        <v>0</v>
      </c>
      <c r="G2694" s="191">
        <f>'5 Driver Data'!G2694</f>
        <v>0</v>
      </c>
      <c r="H2694" s="191">
        <f>'5 Driver Data'!H2694</f>
        <v>0</v>
      </c>
      <c r="I2694" s="191">
        <f>'5 Driver Data'!I2694</f>
        <v>0</v>
      </c>
      <c r="J2694" s="191">
        <f>'5 Driver Data'!J2694</f>
        <v>0</v>
      </c>
      <c r="K2694" s="206">
        <f>'5 Driver Data'!K2694</f>
        <v>0</v>
      </c>
      <c r="L2694" s="1"/>
      <c r="M2694" s="216" t="str">
        <f>IF(D2694=0,"Blank",'3 Model Input'!E$44*'3 Model Input'!E$45)</f>
        <v>Blank</v>
      </c>
      <c r="N2694" s="197" t="str">
        <f t="shared" si="440"/>
        <v>Blank</v>
      </c>
      <c r="O2694" s="197" t="str">
        <f>IF(D2694=0,"Blank",'3 Model Input'!E$49*(1-'3 Model Input'!E$51))</f>
        <v>Blank</v>
      </c>
      <c r="P2694" s="197" t="str">
        <f t="shared" si="441"/>
        <v>Blank</v>
      </c>
      <c r="Q2694" s="197" t="str">
        <f>IF(D2694=0,"Blank",IF(D2694="BEV",E2694*(1-'3 Model Input'!E$54), E2694))</f>
        <v>Blank</v>
      </c>
      <c r="R2694" s="198" t="str">
        <f>IF(D2694=0,"Blank",IF(D2694="PHEV",F2694/G2694,F2694*(1-'3 Model Input'!E$54)/G2694))</f>
        <v>Blank</v>
      </c>
      <c r="S2694" s="198" t="str">
        <f>IF(D2694=0,"Blank",IF(D2694="PHEV",MIN(M2694,E2694),MIN(M2694,(E2694*(1-'3 Model Input'!E$54)))))</f>
        <v>Blank</v>
      </c>
      <c r="T2694" s="217" t="str">
        <f t="shared" si="442"/>
        <v>Blank</v>
      </c>
      <c r="U2694" s="89"/>
      <c r="V2694" s="216" t="str">
        <f>IF(D2694=0,"Blank",P2694*'3 Model Input'!E$50)</f>
        <v>Blank</v>
      </c>
      <c r="W2694" s="197" t="str">
        <f t="shared" si="443"/>
        <v>Blank</v>
      </c>
      <c r="X2694" s="197" t="str">
        <f t="shared" si="444"/>
        <v>Blank</v>
      </c>
      <c r="Y2694" s="197" t="str">
        <f t="shared" si="445"/>
        <v>Blank</v>
      </c>
      <c r="Z2694" s="197" t="str">
        <f t="shared" si="446"/>
        <v>Blank</v>
      </c>
      <c r="AA2694" s="223" t="str" cm="1">
        <f t="array" ref="AA2694">_xlfn.IFS(ISTEXT('3 Model Input'!F$70),"Missing",ISTEXT('3 Model Input'!I$70),"Missing",ISNUMBER('3 Model Input'!K$70),'3 Model Input'!K$70*P2694)</f>
        <v>Missing</v>
      </c>
      <c r="AB2694" s="89"/>
      <c r="AC2694" s="227" t="str" cm="1">
        <f t="array" ref="AC2694">IF(D2694=0,"Blank",_xlfn.IFS('3 Model Input'!E$61=1,(V2694*G2694)/T2694,'3 Model Input'!E$61=2,(W2694*G2694)/T2694,'3 Model Input'!E$61=3,(X2694*G2694)/T2694,'3 Model Input'!E$61=4,(Y2694*G2694)/T2694,'3 Model Input'!E$61=5,(Z2694*G2694)/T2694, ISTEXT('3 Model Input'!E$61),"Missing",'3 Model Input'!E$61=6,(AA2694*G2694)/T2694))</f>
        <v>Blank</v>
      </c>
      <c r="AD2694" s="202" t="str">
        <f t="shared" si="447"/>
        <v>Blank</v>
      </c>
      <c r="AE2694" s="202" t="str">
        <f t="shared" si="448"/>
        <v>Blank</v>
      </c>
      <c r="AF2694" s="217" t="str">
        <f t="shared" si="449"/>
        <v>Blank</v>
      </c>
      <c r="AG2694" s="9" t="str" cm="1">
        <f t="array" ref="AG2694">_xlfn.IFS(ISNUMBER(AC2694), "", ISNUMBER(SEARCH("Blank", AC2694)), "", ISERROR(AC2694), "Bad input on tab 3")</f>
        <v/>
      </c>
    </row>
    <row r="2695" spans="2:33" ht="15" customHeight="1" x14ac:dyDescent="0.75">
      <c r="B2695" s="205" t="str">
        <f>'5 Driver Data'!B2695</f>
        <v>2687</v>
      </c>
      <c r="C2695" s="193">
        <f>'5 Driver Data'!C2695</f>
        <v>0</v>
      </c>
      <c r="D2695" s="192">
        <f>'5 Driver Data'!D2695</f>
        <v>0</v>
      </c>
      <c r="E2695" s="191">
        <f>'5 Driver Data'!E2695</f>
        <v>0</v>
      </c>
      <c r="F2695" s="191">
        <f>'5 Driver Data'!F2695</f>
        <v>0</v>
      </c>
      <c r="G2695" s="191">
        <f>'5 Driver Data'!G2695</f>
        <v>0</v>
      </c>
      <c r="H2695" s="191">
        <f>'5 Driver Data'!H2695</f>
        <v>0</v>
      </c>
      <c r="I2695" s="191">
        <f>'5 Driver Data'!I2695</f>
        <v>0</v>
      </c>
      <c r="J2695" s="191">
        <f>'5 Driver Data'!J2695</f>
        <v>0</v>
      </c>
      <c r="K2695" s="206">
        <f>'5 Driver Data'!K2695</f>
        <v>0</v>
      </c>
      <c r="L2695" s="1"/>
      <c r="M2695" s="216" t="str">
        <f>IF(D2695=0,"Blank",'3 Model Input'!E$44*'3 Model Input'!E$45)</f>
        <v>Blank</v>
      </c>
      <c r="N2695" s="197" t="str">
        <f t="shared" si="440"/>
        <v>Blank</v>
      </c>
      <c r="O2695" s="197" t="str">
        <f>IF(D2695=0,"Blank",'3 Model Input'!E$49*(1-'3 Model Input'!E$51))</f>
        <v>Blank</v>
      </c>
      <c r="P2695" s="197" t="str">
        <f t="shared" si="441"/>
        <v>Blank</v>
      </c>
      <c r="Q2695" s="197" t="str">
        <f>IF(D2695=0,"Blank",IF(D2695="BEV",E2695*(1-'3 Model Input'!E$54), E2695))</f>
        <v>Blank</v>
      </c>
      <c r="R2695" s="198" t="str">
        <f>IF(D2695=0,"Blank",IF(D2695="PHEV",F2695/G2695,F2695*(1-'3 Model Input'!E$54)/G2695))</f>
        <v>Blank</v>
      </c>
      <c r="S2695" s="198" t="str">
        <f>IF(D2695=0,"Blank",IF(D2695="PHEV",MIN(M2695,E2695),MIN(M2695,(E2695*(1-'3 Model Input'!E$54)))))</f>
        <v>Blank</v>
      </c>
      <c r="T2695" s="217" t="str">
        <f t="shared" si="442"/>
        <v>Blank</v>
      </c>
      <c r="U2695" s="89"/>
      <c r="V2695" s="216" t="str">
        <f>IF(D2695=0,"Blank",P2695*'3 Model Input'!E$50)</f>
        <v>Blank</v>
      </c>
      <c r="W2695" s="197" t="str">
        <f t="shared" si="443"/>
        <v>Blank</v>
      </c>
      <c r="X2695" s="197" t="str">
        <f t="shared" si="444"/>
        <v>Blank</v>
      </c>
      <c r="Y2695" s="197" t="str">
        <f t="shared" si="445"/>
        <v>Blank</v>
      </c>
      <c r="Z2695" s="197" t="str">
        <f t="shared" si="446"/>
        <v>Blank</v>
      </c>
      <c r="AA2695" s="223" t="str" cm="1">
        <f t="array" ref="AA2695">_xlfn.IFS(ISTEXT('3 Model Input'!F$70),"Missing",ISTEXT('3 Model Input'!I$70),"Missing",ISNUMBER('3 Model Input'!K$70),'3 Model Input'!K$70*P2695)</f>
        <v>Missing</v>
      </c>
      <c r="AB2695" s="89"/>
      <c r="AC2695" s="227" t="str" cm="1">
        <f t="array" ref="AC2695">IF(D2695=0,"Blank",_xlfn.IFS('3 Model Input'!E$61=1,(V2695*G2695)/T2695,'3 Model Input'!E$61=2,(W2695*G2695)/T2695,'3 Model Input'!E$61=3,(X2695*G2695)/T2695,'3 Model Input'!E$61=4,(Y2695*G2695)/T2695,'3 Model Input'!E$61=5,(Z2695*G2695)/T2695, ISTEXT('3 Model Input'!E$61),"Missing",'3 Model Input'!E$61=6,(AA2695*G2695)/T2695))</f>
        <v>Blank</v>
      </c>
      <c r="AD2695" s="202" t="str">
        <f t="shared" si="447"/>
        <v>Blank</v>
      </c>
      <c r="AE2695" s="202" t="str">
        <f t="shared" si="448"/>
        <v>Blank</v>
      </c>
      <c r="AF2695" s="217" t="str">
        <f t="shared" si="449"/>
        <v>Blank</v>
      </c>
      <c r="AG2695" s="9" t="str" cm="1">
        <f t="array" ref="AG2695">_xlfn.IFS(ISNUMBER(AC2695), "", ISNUMBER(SEARCH("Blank", AC2695)), "", ISERROR(AC2695), "Bad input on tab 3")</f>
        <v/>
      </c>
    </row>
    <row r="2696" spans="2:33" ht="15" customHeight="1" x14ac:dyDescent="0.75">
      <c r="B2696" s="205" t="str">
        <f>'5 Driver Data'!B2696</f>
        <v>2688</v>
      </c>
      <c r="C2696" s="193">
        <f>'5 Driver Data'!C2696</f>
        <v>0</v>
      </c>
      <c r="D2696" s="192">
        <f>'5 Driver Data'!D2696</f>
        <v>0</v>
      </c>
      <c r="E2696" s="191">
        <f>'5 Driver Data'!E2696</f>
        <v>0</v>
      </c>
      <c r="F2696" s="191">
        <f>'5 Driver Data'!F2696</f>
        <v>0</v>
      </c>
      <c r="G2696" s="191">
        <f>'5 Driver Data'!G2696</f>
        <v>0</v>
      </c>
      <c r="H2696" s="191">
        <f>'5 Driver Data'!H2696</f>
        <v>0</v>
      </c>
      <c r="I2696" s="191">
        <f>'5 Driver Data'!I2696</f>
        <v>0</v>
      </c>
      <c r="J2696" s="191">
        <f>'5 Driver Data'!J2696</f>
        <v>0</v>
      </c>
      <c r="K2696" s="206">
        <f>'5 Driver Data'!K2696</f>
        <v>0</v>
      </c>
      <c r="L2696" s="1"/>
      <c r="M2696" s="216" t="str">
        <f>IF(D2696=0,"Blank",'3 Model Input'!E$44*'3 Model Input'!E$45)</f>
        <v>Blank</v>
      </c>
      <c r="N2696" s="197" t="str">
        <f t="shared" si="440"/>
        <v>Blank</v>
      </c>
      <c r="O2696" s="197" t="str">
        <f>IF(D2696=0,"Blank",'3 Model Input'!E$49*(1-'3 Model Input'!E$51))</f>
        <v>Blank</v>
      </c>
      <c r="P2696" s="197" t="str">
        <f t="shared" si="441"/>
        <v>Blank</v>
      </c>
      <c r="Q2696" s="197" t="str">
        <f>IF(D2696=0,"Blank",IF(D2696="BEV",E2696*(1-'3 Model Input'!E$54), E2696))</f>
        <v>Blank</v>
      </c>
      <c r="R2696" s="198" t="str">
        <f>IF(D2696=0,"Blank",IF(D2696="PHEV",F2696/G2696,F2696*(1-'3 Model Input'!E$54)/G2696))</f>
        <v>Blank</v>
      </c>
      <c r="S2696" s="198" t="str">
        <f>IF(D2696=0,"Blank",IF(D2696="PHEV",MIN(M2696,E2696),MIN(M2696,(E2696*(1-'3 Model Input'!E$54)))))</f>
        <v>Blank</v>
      </c>
      <c r="T2696" s="217" t="str">
        <f t="shared" si="442"/>
        <v>Blank</v>
      </c>
      <c r="U2696" s="89"/>
      <c r="V2696" s="216" t="str">
        <f>IF(D2696=0,"Blank",P2696*'3 Model Input'!E$50)</f>
        <v>Blank</v>
      </c>
      <c r="W2696" s="197" t="str">
        <f t="shared" si="443"/>
        <v>Blank</v>
      </c>
      <c r="X2696" s="197" t="str">
        <f t="shared" si="444"/>
        <v>Blank</v>
      </c>
      <c r="Y2696" s="197" t="str">
        <f t="shared" si="445"/>
        <v>Blank</v>
      </c>
      <c r="Z2696" s="197" t="str">
        <f t="shared" si="446"/>
        <v>Blank</v>
      </c>
      <c r="AA2696" s="223" t="str" cm="1">
        <f t="array" ref="AA2696">_xlfn.IFS(ISTEXT('3 Model Input'!F$70),"Missing",ISTEXT('3 Model Input'!I$70),"Missing",ISNUMBER('3 Model Input'!K$70),'3 Model Input'!K$70*P2696)</f>
        <v>Missing</v>
      </c>
      <c r="AB2696" s="89"/>
      <c r="AC2696" s="227" t="str" cm="1">
        <f t="array" ref="AC2696">IF(D2696=0,"Blank",_xlfn.IFS('3 Model Input'!E$61=1,(V2696*G2696)/T2696,'3 Model Input'!E$61=2,(W2696*G2696)/T2696,'3 Model Input'!E$61=3,(X2696*G2696)/T2696,'3 Model Input'!E$61=4,(Y2696*G2696)/T2696,'3 Model Input'!E$61=5,(Z2696*G2696)/T2696, ISTEXT('3 Model Input'!E$61),"Missing",'3 Model Input'!E$61=6,(AA2696*G2696)/T2696))</f>
        <v>Blank</v>
      </c>
      <c r="AD2696" s="202" t="str">
        <f t="shared" si="447"/>
        <v>Blank</v>
      </c>
      <c r="AE2696" s="202" t="str">
        <f t="shared" si="448"/>
        <v>Blank</v>
      </c>
      <c r="AF2696" s="217" t="str">
        <f t="shared" si="449"/>
        <v>Blank</v>
      </c>
      <c r="AG2696" s="9" t="str" cm="1">
        <f t="array" ref="AG2696">_xlfn.IFS(ISNUMBER(AC2696), "", ISNUMBER(SEARCH("Blank", AC2696)), "", ISERROR(AC2696), "Bad input on tab 3")</f>
        <v/>
      </c>
    </row>
    <row r="2697" spans="2:33" ht="15" customHeight="1" x14ac:dyDescent="0.75">
      <c r="B2697" s="205" t="str">
        <f>'5 Driver Data'!B2697</f>
        <v>2689</v>
      </c>
      <c r="C2697" s="193">
        <f>'5 Driver Data'!C2697</f>
        <v>0</v>
      </c>
      <c r="D2697" s="192">
        <f>'5 Driver Data'!D2697</f>
        <v>0</v>
      </c>
      <c r="E2697" s="191">
        <f>'5 Driver Data'!E2697</f>
        <v>0</v>
      </c>
      <c r="F2697" s="191">
        <f>'5 Driver Data'!F2697</f>
        <v>0</v>
      </c>
      <c r="G2697" s="191">
        <f>'5 Driver Data'!G2697</f>
        <v>0</v>
      </c>
      <c r="H2697" s="191">
        <f>'5 Driver Data'!H2697</f>
        <v>0</v>
      </c>
      <c r="I2697" s="191">
        <f>'5 Driver Data'!I2697</f>
        <v>0</v>
      </c>
      <c r="J2697" s="191">
        <f>'5 Driver Data'!J2697</f>
        <v>0</v>
      </c>
      <c r="K2697" s="206">
        <f>'5 Driver Data'!K2697</f>
        <v>0</v>
      </c>
      <c r="L2697" s="1"/>
      <c r="M2697" s="216" t="str">
        <f>IF(D2697=0,"Blank",'3 Model Input'!E$44*'3 Model Input'!E$45)</f>
        <v>Blank</v>
      </c>
      <c r="N2697" s="197" t="str">
        <f t="shared" si="440"/>
        <v>Blank</v>
      </c>
      <c r="O2697" s="197" t="str">
        <f>IF(D2697=0,"Blank",'3 Model Input'!E$49*(1-'3 Model Input'!E$51))</f>
        <v>Blank</v>
      </c>
      <c r="P2697" s="197" t="str">
        <f t="shared" si="441"/>
        <v>Blank</v>
      </c>
      <c r="Q2697" s="197" t="str">
        <f>IF(D2697=0,"Blank",IF(D2697="BEV",E2697*(1-'3 Model Input'!E$54), E2697))</f>
        <v>Blank</v>
      </c>
      <c r="R2697" s="198" t="str">
        <f>IF(D2697=0,"Blank",IF(D2697="PHEV",F2697/G2697,F2697*(1-'3 Model Input'!E$54)/G2697))</f>
        <v>Blank</v>
      </c>
      <c r="S2697" s="198" t="str">
        <f>IF(D2697=0,"Blank",IF(D2697="PHEV",MIN(M2697,E2697),MIN(M2697,(E2697*(1-'3 Model Input'!E$54)))))</f>
        <v>Blank</v>
      </c>
      <c r="T2697" s="217" t="str">
        <f t="shared" si="442"/>
        <v>Blank</v>
      </c>
      <c r="U2697" s="89"/>
      <c r="V2697" s="216" t="str">
        <f>IF(D2697=0,"Blank",P2697*'3 Model Input'!E$50)</f>
        <v>Blank</v>
      </c>
      <c r="W2697" s="197" t="str">
        <f t="shared" si="443"/>
        <v>Blank</v>
      </c>
      <c r="X2697" s="197" t="str">
        <f t="shared" si="444"/>
        <v>Blank</v>
      </c>
      <c r="Y2697" s="197" t="str">
        <f t="shared" si="445"/>
        <v>Blank</v>
      </c>
      <c r="Z2697" s="197" t="str">
        <f t="shared" si="446"/>
        <v>Blank</v>
      </c>
      <c r="AA2697" s="223" t="str" cm="1">
        <f t="array" ref="AA2697">_xlfn.IFS(ISTEXT('3 Model Input'!F$70),"Missing",ISTEXT('3 Model Input'!I$70),"Missing",ISNUMBER('3 Model Input'!K$70),'3 Model Input'!K$70*P2697)</f>
        <v>Missing</v>
      </c>
      <c r="AB2697" s="89"/>
      <c r="AC2697" s="227" t="str" cm="1">
        <f t="array" ref="AC2697">IF(D2697=0,"Blank",_xlfn.IFS('3 Model Input'!E$61=1,(V2697*G2697)/T2697,'3 Model Input'!E$61=2,(W2697*G2697)/T2697,'3 Model Input'!E$61=3,(X2697*G2697)/T2697,'3 Model Input'!E$61=4,(Y2697*G2697)/T2697,'3 Model Input'!E$61=5,(Z2697*G2697)/T2697, ISTEXT('3 Model Input'!E$61),"Missing",'3 Model Input'!E$61=6,(AA2697*G2697)/T2697))</f>
        <v>Blank</v>
      </c>
      <c r="AD2697" s="202" t="str">
        <f t="shared" si="447"/>
        <v>Blank</v>
      </c>
      <c r="AE2697" s="202" t="str">
        <f t="shared" si="448"/>
        <v>Blank</v>
      </c>
      <c r="AF2697" s="217" t="str">
        <f t="shared" si="449"/>
        <v>Blank</v>
      </c>
      <c r="AG2697" s="9" t="str" cm="1">
        <f t="array" ref="AG2697">_xlfn.IFS(ISNUMBER(AC2697), "", ISNUMBER(SEARCH("Blank", AC2697)), "", ISERROR(AC2697), "Bad input on tab 3")</f>
        <v/>
      </c>
    </row>
    <row r="2698" spans="2:33" ht="15" customHeight="1" x14ac:dyDescent="0.75">
      <c r="B2698" s="205" t="str">
        <f>'5 Driver Data'!B2698</f>
        <v>2690</v>
      </c>
      <c r="C2698" s="193">
        <f>'5 Driver Data'!C2698</f>
        <v>0</v>
      </c>
      <c r="D2698" s="192">
        <f>'5 Driver Data'!D2698</f>
        <v>0</v>
      </c>
      <c r="E2698" s="191">
        <f>'5 Driver Data'!E2698</f>
        <v>0</v>
      </c>
      <c r="F2698" s="191">
        <f>'5 Driver Data'!F2698</f>
        <v>0</v>
      </c>
      <c r="G2698" s="191">
        <f>'5 Driver Data'!G2698</f>
        <v>0</v>
      </c>
      <c r="H2698" s="191">
        <f>'5 Driver Data'!H2698</f>
        <v>0</v>
      </c>
      <c r="I2698" s="191">
        <f>'5 Driver Data'!I2698</f>
        <v>0</v>
      </c>
      <c r="J2698" s="191">
        <f>'5 Driver Data'!J2698</f>
        <v>0</v>
      </c>
      <c r="K2698" s="206">
        <f>'5 Driver Data'!K2698</f>
        <v>0</v>
      </c>
      <c r="L2698" s="1"/>
      <c r="M2698" s="216" t="str">
        <f>IF(D2698=0,"Blank",'3 Model Input'!E$44*'3 Model Input'!E$45)</f>
        <v>Blank</v>
      </c>
      <c r="N2698" s="197" t="str">
        <f t="shared" si="440"/>
        <v>Blank</v>
      </c>
      <c r="O2698" s="197" t="str">
        <f>IF(D2698=0,"Blank",'3 Model Input'!E$49*(1-'3 Model Input'!E$51))</f>
        <v>Blank</v>
      </c>
      <c r="P2698" s="197" t="str">
        <f t="shared" si="441"/>
        <v>Blank</v>
      </c>
      <c r="Q2698" s="197" t="str">
        <f>IF(D2698=0,"Blank",IF(D2698="BEV",E2698*(1-'3 Model Input'!E$54), E2698))</f>
        <v>Blank</v>
      </c>
      <c r="R2698" s="198" t="str">
        <f>IF(D2698=0,"Blank",IF(D2698="PHEV",F2698/G2698,F2698*(1-'3 Model Input'!E$54)/G2698))</f>
        <v>Blank</v>
      </c>
      <c r="S2698" s="198" t="str">
        <f>IF(D2698=0,"Blank",IF(D2698="PHEV",MIN(M2698,E2698),MIN(M2698,(E2698*(1-'3 Model Input'!E$54)))))</f>
        <v>Blank</v>
      </c>
      <c r="T2698" s="217" t="str">
        <f t="shared" si="442"/>
        <v>Blank</v>
      </c>
      <c r="U2698" s="89"/>
      <c r="V2698" s="216" t="str">
        <f>IF(D2698=0,"Blank",P2698*'3 Model Input'!E$50)</f>
        <v>Blank</v>
      </c>
      <c r="W2698" s="197" t="str">
        <f t="shared" si="443"/>
        <v>Blank</v>
      </c>
      <c r="X2698" s="197" t="str">
        <f t="shared" si="444"/>
        <v>Blank</v>
      </c>
      <c r="Y2698" s="197" t="str">
        <f t="shared" si="445"/>
        <v>Blank</v>
      </c>
      <c r="Z2698" s="197" t="str">
        <f t="shared" si="446"/>
        <v>Blank</v>
      </c>
      <c r="AA2698" s="223" t="str" cm="1">
        <f t="array" ref="AA2698">_xlfn.IFS(ISTEXT('3 Model Input'!F$70),"Missing",ISTEXT('3 Model Input'!I$70),"Missing",ISNUMBER('3 Model Input'!K$70),'3 Model Input'!K$70*P2698)</f>
        <v>Missing</v>
      </c>
      <c r="AB2698" s="89"/>
      <c r="AC2698" s="227" t="str" cm="1">
        <f t="array" ref="AC2698">IF(D2698=0,"Blank",_xlfn.IFS('3 Model Input'!E$61=1,(V2698*G2698)/T2698,'3 Model Input'!E$61=2,(W2698*G2698)/T2698,'3 Model Input'!E$61=3,(X2698*G2698)/T2698,'3 Model Input'!E$61=4,(Y2698*G2698)/T2698,'3 Model Input'!E$61=5,(Z2698*G2698)/T2698, ISTEXT('3 Model Input'!E$61),"Missing",'3 Model Input'!E$61=6,(AA2698*G2698)/T2698))</f>
        <v>Blank</v>
      </c>
      <c r="AD2698" s="202" t="str">
        <f t="shared" si="447"/>
        <v>Blank</v>
      </c>
      <c r="AE2698" s="202" t="str">
        <f t="shared" si="448"/>
        <v>Blank</v>
      </c>
      <c r="AF2698" s="217" t="str">
        <f t="shared" si="449"/>
        <v>Blank</v>
      </c>
      <c r="AG2698" s="9" t="str" cm="1">
        <f t="array" ref="AG2698">_xlfn.IFS(ISNUMBER(AC2698), "", ISNUMBER(SEARCH("Blank", AC2698)), "", ISERROR(AC2698), "Bad input on tab 3")</f>
        <v/>
      </c>
    </row>
    <row r="2699" spans="2:33" ht="15" customHeight="1" x14ac:dyDescent="0.75">
      <c r="B2699" s="205" t="str">
        <f>'5 Driver Data'!B2699</f>
        <v>2691</v>
      </c>
      <c r="C2699" s="193">
        <f>'5 Driver Data'!C2699</f>
        <v>0</v>
      </c>
      <c r="D2699" s="192">
        <f>'5 Driver Data'!D2699</f>
        <v>0</v>
      </c>
      <c r="E2699" s="191">
        <f>'5 Driver Data'!E2699</f>
        <v>0</v>
      </c>
      <c r="F2699" s="191">
        <f>'5 Driver Data'!F2699</f>
        <v>0</v>
      </c>
      <c r="G2699" s="191">
        <f>'5 Driver Data'!G2699</f>
        <v>0</v>
      </c>
      <c r="H2699" s="191">
        <f>'5 Driver Data'!H2699</f>
        <v>0</v>
      </c>
      <c r="I2699" s="191">
        <f>'5 Driver Data'!I2699</f>
        <v>0</v>
      </c>
      <c r="J2699" s="191">
        <f>'5 Driver Data'!J2699</f>
        <v>0</v>
      </c>
      <c r="K2699" s="206">
        <f>'5 Driver Data'!K2699</f>
        <v>0</v>
      </c>
      <c r="L2699" s="1"/>
      <c r="M2699" s="216" t="str">
        <f>IF(D2699=0,"Blank",'3 Model Input'!E$44*'3 Model Input'!E$45)</f>
        <v>Blank</v>
      </c>
      <c r="N2699" s="197" t="str">
        <f t="shared" si="440"/>
        <v>Blank</v>
      </c>
      <c r="O2699" s="197" t="str">
        <f>IF(D2699=0,"Blank",'3 Model Input'!E$49*(1-'3 Model Input'!E$51))</f>
        <v>Blank</v>
      </c>
      <c r="P2699" s="197" t="str">
        <f t="shared" si="441"/>
        <v>Blank</v>
      </c>
      <c r="Q2699" s="197" t="str">
        <f>IF(D2699=0,"Blank",IF(D2699="BEV",E2699*(1-'3 Model Input'!E$54), E2699))</f>
        <v>Blank</v>
      </c>
      <c r="R2699" s="198" t="str">
        <f>IF(D2699=0,"Blank",IF(D2699="PHEV",F2699/G2699,F2699*(1-'3 Model Input'!E$54)/G2699))</f>
        <v>Blank</v>
      </c>
      <c r="S2699" s="198" t="str">
        <f>IF(D2699=0,"Blank",IF(D2699="PHEV",MIN(M2699,E2699),MIN(M2699,(E2699*(1-'3 Model Input'!E$54)))))</f>
        <v>Blank</v>
      </c>
      <c r="T2699" s="217" t="str">
        <f t="shared" si="442"/>
        <v>Blank</v>
      </c>
      <c r="U2699" s="89"/>
      <c r="V2699" s="216" t="str">
        <f>IF(D2699=0,"Blank",P2699*'3 Model Input'!E$50)</f>
        <v>Blank</v>
      </c>
      <c r="W2699" s="197" t="str">
        <f t="shared" si="443"/>
        <v>Blank</v>
      </c>
      <c r="X2699" s="197" t="str">
        <f t="shared" si="444"/>
        <v>Blank</v>
      </c>
      <c r="Y2699" s="197" t="str">
        <f t="shared" si="445"/>
        <v>Blank</v>
      </c>
      <c r="Z2699" s="197" t="str">
        <f t="shared" si="446"/>
        <v>Blank</v>
      </c>
      <c r="AA2699" s="223" t="str" cm="1">
        <f t="array" ref="AA2699">_xlfn.IFS(ISTEXT('3 Model Input'!F$70),"Missing",ISTEXT('3 Model Input'!I$70),"Missing",ISNUMBER('3 Model Input'!K$70),'3 Model Input'!K$70*P2699)</f>
        <v>Missing</v>
      </c>
      <c r="AB2699" s="89"/>
      <c r="AC2699" s="227" t="str" cm="1">
        <f t="array" ref="AC2699">IF(D2699=0,"Blank",_xlfn.IFS('3 Model Input'!E$61=1,(V2699*G2699)/T2699,'3 Model Input'!E$61=2,(W2699*G2699)/T2699,'3 Model Input'!E$61=3,(X2699*G2699)/T2699,'3 Model Input'!E$61=4,(Y2699*G2699)/T2699,'3 Model Input'!E$61=5,(Z2699*G2699)/T2699, ISTEXT('3 Model Input'!E$61),"Missing",'3 Model Input'!E$61=6,(AA2699*G2699)/T2699))</f>
        <v>Blank</v>
      </c>
      <c r="AD2699" s="202" t="str">
        <f t="shared" si="447"/>
        <v>Blank</v>
      </c>
      <c r="AE2699" s="202" t="str">
        <f t="shared" si="448"/>
        <v>Blank</v>
      </c>
      <c r="AF2699" s="217" t="str">
        <f t="shared" si="449"/>
        <v>Blank</v>
      </c>
      <c r="AG2699" s="9" t="str" cm="1">
        <f t="array" ref="AG2699">_xlfn.IFS(ISNUMBER(AC2699), "", ISNUMBER(SEARCH("Blank", AC2699)), "", ISERROR(AC2699), "Bad input on tab 3")</f>
        <v/>
      </c>
    </row>
    <row r="2700" spans="2:33" ht="15" customHeight="1" x14ac:dyDescent="0.75">
      <c r="B2700" s="205" t="str">
        <f>'5 Driver Data'!B2700</f>
        <v>2692</v>
      </c>
      <c r="C2700" s="193">
        <f>'5 Driver Data'!C2700</f>
        <v>0</v>
      </c>
      <c r="D2700" s="192">
        <f>'5 Driver Data'!D2700</f>
        <v>0</v>
      </c>
      <c r="E2700" s="191">
        <f>'5 Driver Data'!E2700</f>
        <v>0</v>
      </c>
      <c r="F2700" s="191">
        <f>'5 Driver Data'!F2700</f>
        <v>0</v>
      </c>
      <c r="G2700" s="191">
        <f>'5 Driver Data'!G2700</f>
        <v>0</v>
      </c>
      <c r="H2700" s="191">
        <f>'5 Driver Data'!H2700</f>
        <v>0</v>
      </c>
      <c r="I2700" s="191">
        <f>'5 Driver Data'!I2700</f>
        <v>0</v>
      </c>
      <c r="J2700" s="191">
        <f>'5 Driver Data'!J2700</f>
        <v>0</v>
      </c>
      <c r="K2700" s="206">
        <f>'5 Driver Data'!K2700</f>
        <v>0</v>
      </c>
      <c r="L2700" s="1"/>
      <c r="M2700" s="216" t="str">
        <f>IF(D2700=0,"Blank",'3 Model Input'!E$44*'3 Model Input'!E$45)</f>
        <v>Blank</v>
      </c>
      <c r="N2700" s="197" t="str">
        <f t="shared" si="440"/>
        <v>Blank</v>
      </c>
      <c r="O2700" s="197" t="str">
        <f>IF(D2700=0,"Blank",'3 Model Input'!E$49*(1-'3 Model Input'!E$51))</f>
        <v>Blank</v>
      </c>
      <c r="P2700" s="197" t="str">
        <f t="shared" si="441"/>
        <v>Blank</v>
      </c>
      <c r="Q2700" s="197" t="str">
        <f>IF(D2700=0,"Blank",IF(D2700="BEV",E2700*(1-'3 Model Input'!E$54), E2700))</f>
        <v>Blank</v>
      </c>
      <c r="R2700" s="198" t="str">
        <f>IF(D2700=0,"Blank",IF(D2700="PHEV",F2700/G2700,F2700*(1-'3 Model Input'!E$54)/G2700))</f>
        <v>Blank</v>
      </c>
      <c r="S2700" s="198" t="str">
        <f>IF(D2700=0,"Blank",IF(D2700="PHEV",MIN(M2700,E2700),MIN(M2700,(E2700*(1-'3 Model Input'!E$54)))))</f>
        <v>Blank</v>
      </c>
      <c r="T2700" s="217" t="str">
        <f t="shared" si="442"/>
        <v>Blank</v>
      </c>
      <c r="U2700" s="89"/>
      <c r="V2700" s="216" t="str">
        <f>IF(D2700=0,"Blank",P2700*'3 Model Input'!E$50)</f>
        <v>Blank</v>
      </c>
      <c r="W2700" s="197" t="str">
        <f t="shared" si="443"/>
        <v>Blank</v>
      </c>
      <c r="X2700" s="197" t="str">
        <f t="shared" si="444"/>
        <v>Blank</v>
      </c>
      <c r="Y2700" s="197" t="str">
        <f t="shared" si="445"/>
        <v>Blank</v>
      </c>
      <c r="Z2700" s="197" t="str">
        <f t="shared" si="446"/>
        <v>Blank</v>
      </c>
      <c r="AA2700" s="223" t="str" cm="1">
        <f t="array" ref="AA2700">_xlfn.IFS(ISTEXT('3 Model Input'!F$70),"Missing",ISTEXT('3 Model Input'!I$70),"Missing",ISNUMBER('3 Model Input'!K$70),'3 Model Input'!K$70*P2700)</f>
        <v>Missing</v>
      </c>
      <c r="AB2700" s="89"/>
      <c r="AC2700" s="227" t="str" cm="1">
        <f t="array" ref="AC2700">IF(D2700=0,"Blank",_xlfn.IFS('3 Model Input'!E$61=1,(V2700*G2700)/T2700,'3 Model Input'!E$61=2,(W2700*G2700)/T2700,'3 Model Input'!E$61=3,(X2700*G2700)/T2700,'3 Model Input'!E$61=4,(Y2700*G2700)/T2700,'3 Model Input'!E$61=5,(Z2700*G2700)/T2700, ISTEXT('3 Model Input'!E$61),"Missing",'3 Model Input'!E$61=6,(AA2700*G2700)/T2700))</f>
        <v>Blank</v>
      </c>
      <c r="AD2700" s="202" t="str">
        <f t="shared" si="447"/>
        <v>Blank</v>
      </c>
      <c r="AE2700" s="202" t="str">
        <f t="shared" si="448"/>
        <v>Blank</v>
      </c>
      <c r="AF2700" s="217" t="str">
        <f t="shared" si="449"/>
        <v>Blank</v>
      </c>
      <c r="AG2700" s="9" t="str" cm="1">
        <f t="array" ref="AG2700">_xlfn.IFS(ISNUMBER(AC2700), "", ISNUMBER(SEARCH("Blank", AC2700)), "", ISERROR(AC2700), "Bad input on tab 3")</f>
        <v/>
      </c>
    </row>
    <row r="2701" spans="2:33" ht="15" customHeight="1" x14ac:dyDescent="0.75">
      <c r="B2701" s="205" t="str">
        <f>'5 Driver Data'!B2701</f>
        <v>2693</v>
      </c>
      <c r="C2701" s="193">
        <f>'5 Driver Data'!C2701</f>
        <v>0</v>
      </c>
      <c r="D2701" s="192">
        <f>'5 Driver Data'!D2701</f>
        <v>0</v>
      </c>
      <c r="E2701" s="191">
        <f>'5 Driver Data'!E2701</f>
        <v>0</v>
      </c>
      <c r="F2701" s="191">
        <f>'5 Driver Data'!F2701</f>
        <v>0</v>
      </c>
      <c r="G2701" s="191">
        <f>'5 Driver Data'!G2701</f>
        <v>0</v>
      </c>
      <c r="H2701" s="191">
        <f>'5 Driver Data'!H2701</f>
        <v>0</v>
      </c>
      <c r="I2701" s="191">
        <f>'5 Driver Data'!I2701</f>
        <v>0</v>
      </c>
      <c r="J2701" s="191">
        <f>'5 Driver Data'!J2701</f>
        <v>0</v>
      </c>
      <c r="K2701" s="206">
        <f>'5 Driver Data'!K2701</f>
        <v>0</v>
      </c>
      <c r="L2701" s="1"/>
      <c r="M2701" s="216" t="str">
        <f>IF(D2701=0,"Blank",'3 Model Input'!E$44*'3 Model Input'!E$45)</f>
        <v>Blank</v>
      </c>
      <c r="N2701" s="197" t="str">
        <f t="shared" si="440"/>
        <v>Blank</v>
      </c>
      <c r="O2701" s="197" t="str">
        <f>IF(D2701=0,"Blank",'3 Model Input'!E$49*(1-'3 Model Input'!E$51))</f>
        <v>Blank</v>
      </c>
      <c r="P2701" s="197" t="str">
        <f t="shared" si="441"/>
        <v>Blank</v>
      </c>
      <c r="Q2701" s="197" t="str">
        <f>IF(D2701=0,"Blank",IF(D2701="BEV",E2701*(1-'3 Model Input'!E$54), E2701))</f>
        <v>Blank</v>
      </c>
      <c r="R2701" s="198" t="str">
        <f>IF(D2701=0,"Blank",IF(D2701="PHEV",F2701/G2701,F2701*(1-'3 Model Input'!E$54)/G2701))</f>
        <v>Blank</v>
      </c>
      <c r="S2701" s="198" t="str">
        <f>IF(D2701=0,"Blank",IF(D2701="PHEV",MIN(M2701,E2701),MIN(M2701,(E2701*(1-'3 Model Input'!E$54)))))</f>
        <v>Blank</v>
      </c>
      <c r="T2701" s="217" t="str">
        <f t="shared" si="442"/>
        <v>Blank</v>
      </c>
      <c r="U2701" s="89"/>
      <c r="V2701" s="216" t="str">
        <f>IF(D2701=0,"Blank",P2701*'3 Model Input'!E$50)</f>
        <v>Blank</v>
      </c>
      <c r="W2701" s="197" t="str">
        <f t="shared" si="443"/>
        <v>Blank</v>
      </c>
      <c r="X2701" s="197" t="str">
        <f t="shared" si="444"/>
        <v>Blank</v>
      </c>
      <c r="Y2701" s="197" t="str">
        <f t="shared" si="445"/>
        <v>Blank</v>
      </c>
      <c r="Z2701" s="197" t="str">
        <f t="shared" si="446"/>
        <v>Blank</v>
      </c>
      <c r="AA2701" s="223" t="str" cm="1">
        <f t="array" ref="AA2701">_xlfn.IFS(ISTEXT('3 Model Input'!F$70),"Missing",ISTEXT('3 Model Input'!I$70),"Missing",ISNUMBER('3 Model Input'!K$70),'3 Model Input'!K$70*P2701)</f>
        <v>Missing</v>
      </c>
      <c r="AB2701" s="89"/>
      <c r="AC2701" s="227" t="str" cm="1">
        <f t="array" ref="AC2701">IF(D2701=0,"Blank",_xlfn.IFS('3 Model Input'!E$61=1,(V2701*G2701)/T2701,'3 Model Input'!E$61=2,(W2701*G2701)/T2701,'3 Model Input'!E$61=3,(X2701*G2701)/T2701,'3 Model Input'!E$61=4,(Y2701*G2701)/T2701,'3 Model Input'!E$61=5,(Z2701*G2701)/T2701, ISTEXT('3 Model Input'!E$61),"Missing",'3 Model Input'!E$61=6,(AA2701*G2701)/T2701))</f>
        <v>Blank</v>
      </c>
      <c r="AD2701" s="202" t="str">
        <f t="shared" si="447"/>
        <v>Blank</v>
      </c>
      <c r="AE2701" s="202" t="str">
        <f t="shared" si="448"/>
        <v>Blank</v>
      </c>
      <c r="AF2701" s="217" t="str">
        <f t="shared" si="449"/>
        <v>Blank</v>
      </c>
      <c r="AG2701" s="9" t="str" cm="1">
        <f t="array" ref="AG2701">_xlfn.IFS(ISNUMBER(AC2701), "", ISNUMBER(SEARCH("Blank", AC2701)), "", ISERROR(AC2701), "Bad input on tab 3")</f>
        <v/>
      </c>
    </row>
    <row r="2702" spans="2:33" ht="15" customHeight="1" x14ac:dyDescent="0.75">
      <c r="B2702" s="205" t="str">
        <f>'5 Driver Data'!B2702</f>
        <v>2694</v>
      </c>
      <c r="C2702" s="193">
        <f>'5 Driver Data'!C2702</f>
        <v>0</v>
      </c>
      <c r="D2702" s="192">
        <f>'5 Driver Data'!D2702</f>
        <v>0</v>
      </c>
      <c r="E2702" s="191">
        <f>'5 Driver Data'!E2702</f>
        <v>0</v>
      </c>
      <c r="F2702" s="191">
        <f>'5 Driver Data'!F2702</f>
        <v>0</v>
      </c>
      <c r="G2702" s="191">
        <f>'5 Driver Data'!G2702</f>
        <v>0</v>
      </c>
      <c r="H2702" s="191">
        <f>'5 Driver Data'!H2702</f>
        <v>0</v>
      </c>
      <c r="I2702" s="191">
        <f>'5 Driver Data'!I2702</f>
        <v>0</v>
      </c>
      <c r="J2702" s="191">
        <f>'5 Driver Data'!J2702</f>
        <v>0</v>
      </c>
      <c r="K2702" s="206">
        <f>'5 Driver Data'!K2702</f>
        <v>0</v>
      </c>
      <c r="L2702" s="1"/>
      <c r="M2702" s="216" t="str">
        <f>IF(D2702=0,"Blank",'3 Model Input'!E$44*'3 Model Input'!E$45)</f>
        <v>Blank</v>
      </c>
      <c r="N2702" s="197" t="str">
        <f t="shared" si="440"/>
        <v>Blank</v>
      </c>
      <c r="O2702" s="197" t="str">
        <f>IF(D2702=0,"Blank",'3 Model Input'!E$49*(1-'3 Model Input'!E$51))</f>
        <v>Blank</v>
      </c>
      <c r="P2702" s="197" t="str">
        <f t="shared" si="441"/>
        <v>Blank</v>
      </c>
      <c r="Q2702" s="197" t="str">
        <f>IF(D2702=0,"Blank",IF(D2702="BEV",E2702*(1-'3 Model Input'!E$54), E2702))</f>
        <v>Blank</v>
      </c>
      <c r="R2702" s="198" t="str">
        <f>IF(D2702=0,"Blank",IF(D2702="PHEV",F2702/G2702,F2702*(1-'3 Model Input'!E$54)/G2702))</f>
        <v>Blank</v>
      </c>
      <c r="S2702" s="198" t="str">
        <f>IF(D2702=0,"Blank",IF(D2702="PHEV",MIN(M2702,E2702),MIN(M2702,(E2702*(1-'3 Model Input'!E$54)))))</f>
        <v>Blank</v>
      </c>
      <c r="T2702" s="217" t="str">
        <f t="shared" si="442"/>
        <v>Blank</v>
      </c>
      <c r="U2702" s="89"/>
      <c r="V2702" s="216" t="str">
        <f>IF(D2702=0,"Blank",P2702*'3 Model Input'!E$50)</f>
        <v>Blank</v>
      </c>
      <c r="W2702" s="197" t="str">
        <f t="shared" si="443"/>
        <v>Blank</v>
      </c>
      <c r="X2702" s="197" t="str">
        <f t="shared" si="444"/>
        <v>Blank</v>
      </c>
      <c r="Y2702" s="197" t="str">
        <f t="shared" si="445"/>
        <v>Blank</v>
      </c>
      <c r="Z2702" s="197" t="str">
        <f t="shared" si="446"/>
        <v>Blank</v>
      </c>
      <c r="AA2702" s="223" t="str" cm="1">
        <f t="array" ref="AA2702">_xlfn.IFS(ISTEXT('3 Model Input'!F$70),"Missing",ISTEXT('3 Model Input'!I$70),"Missing",ISNUMBER('3 Model Input'!K$70),'3 Model Input'!K$70*P2702)</f>
        <v>Missing</v>
      </c>
      <c r="AB2702" s="89"/>
      <c r="AC2702" s="227" t="str" cm="1">
        <f t="array" ref="AC2702">IF(D2702=0,"Blank",_xlfn.IFS('3 Model Input'!E$61=1,(V2702*G2702)/T2702,'3 Model Input'!E$61=2,(W2702*G2702)/T2702,'3 Model Input'!E$61=3,(X2702*G2702)/T2702,'3 Model Input'!E$61=4,(Y2702*G2702)/T2702,'3 Model Input'!E$61=5,(Z2702*G2702)/T2702, ISTEXT('3 Model Input'!E$61),"Missing",'3 Model Input'!E$61=6,(AA2702*G2702)/T2702))</f>
        <v>Blank</v>
      </c>
      <c r="AD2702" s="202" t="str">
        <f t="shared" si="447"/>
        <v>Blank</v>
      </c>
      <c r="AE2702" s="202" t="str">
        <f t="shared" si="448"/>
        <v>Blank</v>
      </c>
      <c r="AF2702" s="217" t="str">
        <f t="shared" si="449"/>
        <v>Blank</v>
      </c>
      <c r="AG2702" s="9" t="str" cm="1">
        <f t="array" ref="AG2702">_xlfn.IFS(ISNUMBER(AC2702), "", ISNUMBER(SEARCH("Blank", AC2702)), "", ISERROR(AC2702), "Bad input on tab 3")</f>
        <v/>
      </c>
    </row>
    <row r="2703" spans="2:33" ht="15" customHeight="1" x14ac:dyDescent="0.75">
      <c r="B2703" s="205" t="str">
        <f>'5 Driver Data'!B2703</f>
        <v>2695</v>
      </c>
      <c r="C2703" s="193">
        <f>'5 Driver Data'!C2703</f>
        <v>0</v>
      </c>
      <c r="D2703" s="192">
        <f>'5 Driver Data'!D2703</f>
        <v>0</v>
      </c>
      <c r="E2703" s="191">
        <f>'5 Driver Data'!E2703</f>
        <v>0</v>
      </c>
      <c r="F2703" s="191">
        <f>'5 Driver Data'!F2703</f>
        <v>0</v>
      </c>
      <c r="G2703" s="191">
        <f>'5 Driver Data'!G2703</f>
        <v>0</v>
      </c>
      <c r="H2703" s="191">
        <f>'5 Driver Data'!H2703</f>
        <v>0</v>
      </c>
      <c r="I2703" s="191">
        <f>'5 Driver Data'!I2703</f>
        <v>0</v>
      </c>
      <c r="J2703" s="191">
        <f>'5 Driver Data'!J2703</f>
        <v>0</v>
      </c>
      <c r="K2703" s="206">
        <f>'5 Driver Data'!K2703</f>
        <v>0</v>
      </c>
      <c r="L2703" s="1"/>
      <c r="M2703" s="216" t="str">
        <f>IF(D2703=0,"Blank",'3 Model Input'!E$44*'3 Model Input'!E$45)</f>
        <v>Blank</v>
      </c>
      <c r="N2703" s="197" t="str">
        <f t="shared" si="440"/>
        <v>Blank</v>
      </c>
      <c r="O2703" s="197" t="str">
        <f>IF(D2703=0,"Blank",'3 Model Input'!E$49*(1-'3 Model Input'!E$51))</f>
        <v>Blank</v>
      </c>
      <c r="P2703" s="197" t="str">
        <f t="shared" si="441"/>
        <v>Blank</v>
      </c>
      <c r="Q2703" s="197" t="str">
        <f>IF(D2703=0,"Blank",IF(D2703="BEV",E2703*(1-'3 Model Input'!E$54), E2703))</f>
        <v>Blank</v>
      </c>
      <c r="R2703" s="198" t="str">
        <f>IF(D2703=0,"Blank",IF(D2703="PHEV",F2703/G2703,F2703*(1-'3 Model Input'!E$54)/G2703))</f>
        <v>Blank</v>
      </c>
      <c r="S2703" s="198" t="str">
        <f>IF(D2703=0,"Blank",IF(D2703="PHEV",MIN(M2703,E2703),MIN(M2703,(E2703*(1-'3 Model Input'!E$54)))))</f>
        <v>Blank</v>
      </c>
      <c r="T2703" s="217" t="str">
        <f t="shared" si="442"/>
        <v>Blank</v>
      </c>
      <c r="U2703" s="89"/>
      <c r="V2703" s="216" t="str">
        <f>IF(D2703=0,"Blank",P2703*'3 Model Input'!E$50)</f>
        <v>Blank</v>
      </c>
      <c r="W2703" s="197" t="str">
        <f t="shared" si="443"/>
        <v>Blank</v>
      </c>
      <c r="X2703" s="197" t="str">
        <f t="shared" si="444"/>
        <v>Blank</v>
      </c>
      <c r="Y2703" s="197" t="str">
        <f t="shared" si="445"/>
        <v>Blank</v>
      </c>
      <c r="Z2703" s="197" t="str">
        <f t="shared" si="446"/>
        <v>Blank</v>
      </c>
      <c r="AA2703" s="223" t="str" cm="1">
        <f t="array" ref="AA2703">_xlfn.IFS(ISTEXT('3 Model Input'!F$70),"Missing",ISTEXT('3 Model Input'!I$70),"Missing",ISNUMBER('3 Model Input'!K$70),'3 Model Input'!K$70*P2703)</f>
        <v>Missing</v>
      </c>
      <c r="AB2703" s="89"/>
      <c r="AC2703" s="227" t="str" cm="1">
        <f t="array" ref="AC2703">IF(D2703=0,"Blank",_xlfn.IFS('3 Model Input'!E$61=1,(V2703*G2703)/T2703,'3 Model Input'!E$61=2,(W2703*G2703)/T2703,'3 Model Input'!E$61=3,(X2703*G2703)/T2703,'3 Model Input'!E$61=4,(Y2703*G2703)/T2703,'3 Model Input'!E$61=5,(Z2703*G2703)/T2703, ISTEXT('3 Model Input'!E$61),"Missing",'3 Model Input'!E$61=6,(AA2703*G2703)/T2703))</f>
        <v>Blank</v>
      </c>
      <c r="AD2703" s="202" t="str">
        <f t="shared" si="447"/>
        <v>Blank</v>
      </c>
      <c r="AE2703" s="202" t="str">
        <f t="shared" si="448"/>
        <v>Blank</v>
      </c>
      <c r="AF2703" s="217" t="str">
        <f t="shared" si="449"/>
        <v>Blank</v>
      </c>
      <c r="AG2703" s="9" t="str" cm="1">
        <f t="array" ref="AG2703">_xlfn.IFS(ISNUMBER(AC2703), "", ISNUMBER(SEARCH("Blank", AC2703)), "", ISERROR(AC2703), "Bad input on tab 3")</f>
        <v/>
      </c>
    </row>
    <row r="2704" spans="2:33" ht="15" customHeight="1" x14ac:dyDescent="0.75">
      <c r="B2704" s="205" t="str">
        <f>'5 Driver Data'!B2704</f>
        <v>2696</v>
      </c>
      <c r="C2704" s="193">
        <f>'5 Driver Data'!C2704</f>
        <v>0</v>
      </c>
      <c r="D2704" s="192">
        <f>'5 Driver Data'!D2704</f>
        <v>0</v>
      </c>
      <c r="E2704" s="191">
        <f>'5 Driver Data'!E2704</f>
        <v>0</v>
      </c>
      <c r="F2704" s="191">
        <f>'5 Driver Data'!F2704</f>
        <v>0</v>
      </c>
      <c r="G2704" s="191">
        <f>'5 Driver Data'!G2704</f>
        <v>0</v>
      </c>
      <c r="H2704" s="191">
        <f>'5 Driver Data'!H2704</f>
        <v>0</v>
      </c>
      <c r="I2704" s="191">
        <f>'5 Driver Data'!I2704</f>
        <v>0</v>
      </c>
      <c r="J2704" s="191">
        <f>'5 Driver Data'!J2704</f>
        <v>0</v>
      </c>
      <c r="K2704" s="206">
        <f>'5 Driver Data'!K2704</f>
        <v>0</v>
      </c>
      <c r="L2704" s="1"/>
      <c r="M2704" s="216" t="str">
        <f>IF(D2704=0,"Blank",'3 Model Input'!E$44*'3 Model Input'!E$45)</f>
        <v>Blank</v>
      </c>
      <c r="N2704" s="197" t="str">
        <f t="shared" si="440"/>
        <v>Blank</v>
      </c>
      <c r="O2704" s="197" t="str">
        <f>IF(D2704=0,"Blank",'3 Model Input'!E$49*(1-'3 Model Input'!E$51))</f>
        <v>Blank</v>
      </c>
      <c r="P2704" s="197" t="str">
        <f t="shared" si="441"/>
        <v>Blank</v>
      </c>
      <c r="Q2704" s="197" t="str">
        <f>IF(D2704=0,"Blank",IF(D2704="BEV",E2704*(1-'3 Model Input'!E$54), E2704))</f>
        <v>Blank</v>
      </c>
      <c r="R2704" s="198" t="str">
        <f>IF(D2704=0,"Blank",IF(D2704="PHEV",F2704/G2704,F2704*(1-'3 Model Input'!E$54)/G2704))</f>
        <v>Blank</v>
      </c>
      <c r="S2704" s="198" t="str">
        <f>IF(D2704=0,"Blank",IF(D2704="PHEV",MIN(M2704,E2704),MIN(M2704,(E2704*(1-'3 Model Input'!E$54)))))</f>
        <v>Blank</v>
      </c>
      <c r="T2704" s="217" t="str">
        <f t="shared" si="442"/>
        <v>Blank</v>
      </c>
      <c r="U2704" s="89"/>
      <c r="V2704" s="216" t="str">
        <f>IF(D2704=0,"Blank",P2704*'3 Model Input'!E$50)</f>
        <v>Blank</v>
      </c>
      <c r="W2704" s="197" t="str">
        <f t="shared" si="443"/>
        <v>Blank</v>
      </c>
      <c r="X2704" s="197" t="str">
        <f t="shared" si="444"/>
        <v>Blank</v>
      </c>
      <c r="Y2704" s="197" t="str">
        <f t="shared" si="445"/>
        <v>Blank</v>
      </c>
      <c r="Z2704" s="197" t="str">
        <f t="shared" si="446"/>
        <v>Blank</v>
      </c>
      <c r="AA2704" s="223" t="str" cm="1">
        <f t="array" ref="AA2704">_xlfn.IFS(ISTEXT('3 Model Input'!F$70),"Missing",ISTEXT('3 Model Input'!I$70),"Missing",ISNUMBER('3 Model Input'!K$70),'3 Model Input'!K$70*P2704)</f>
        <v>Missing</v>
      </c>
      <c r="AB2704" s="89"/>
      <c r="AC2704" s="227" t="str" cm="1">
        <f t="array" ref="AC2704">IF(D2704=0,"Blank",_xlfn.IFS('3 Model Input'!E$61=1,(V2704*G2704)/T2704,'3 Model Input'!E$61=2,(W2704*G2704)/T2704,'3 Model Input'!E$61=3,(X2704*G2704)/T2704,'3 Model Input'!E$61=4,(Y2704*G2704)/T2704,'3 Model Input'!E$61=5,(Z2704*G2704)/T2704, ISTEXT('3 Model Input'!E$61),"Missing",'3 Model Input'!E$61=6,(AA2704*G2704)/T2704))</f>
        <v>Blank</v>
      </c>
      <c r="AD2704" s="202" t="str">
        <f t="shared" si="447"/>
        <v>Blank</v>
      </c>
      <c r="AE2704" s="202" t="str">
        <f t="shared" si="448"/>
        <v>Blank</v>
      </c>
      <c r="AF2704" s="217" t="str">
        <f t="shared" si="449"/>
        <v>Blank</v>
      </c>
      <c r="AG2704" s="9" t="str" cm="1">
        <f t="array" ref="AG2704">_xlfn.IFS(ISNUMBER(AC2704), "", ISNUMBER(SEARCH("Blank", AC2704)), "", ISERROR(AC2704), "Bad input on tab 3")</f>
        <v/>
      </c>
    </row>
    <row r="2705" spans="2:33" ht="15" customHeight="1" x14ac:dyDescent="0.75">
      <c r="B2705" s="205" t="str">
        <f>'5 Driver Data'!B2705</f>
        <v>2697</v>
      </c>
      <c r="C2705" s="193">
        <f>'5 Driver Data'!C2705</f>
        <v>0</v>
      </c>
      <c r="D2705" s="192">
        <f>'5 Driver Data'!D2705</f>
        <v>0</v>
      </c>
      <c r="E2705" s="191">
        <f>'5 Driver Data'!E2705</f>
        <v>0</v>
      </c>
      <c r="F2705" s="191">
        <f>'5 Driver Data'!F2705</f>
        <v>0</v>
      </c>
      <c r="G2705" s="191">
        <f>'5 Driver Data'!G2705</f>
        <v>0</v>
      </c>
      <c r="H2705" s="191">
        <f>'5 Driver Data'!H2705</f>
        <v>0</v>
      </c>
      <c r="I2705" s="191">
        <f>'5 Driver Data'!I2705</f>
        <v>0</v>
      </c>
      <c r="J2705" s="191">
        <f>'5 Driver Data'!J2705</f>
        <v>0</v>
      </c>
      <c r="K2705" s="206">
        <f>'5 Driver Data'!K2705</f>
        <v>0</v>
      </c>
      <c r="L2705" s="1"/>
      <c r="M2705" s="216" t="str">
        <f>IF(D2705=0,"Blank",'3 Model Input'!E$44*'3 Model Input'!E$45)</f>
        <v>Blank</v>
      </c>
      <c r="N2705" s="197" t="str">
        <f t="shared" si="440"/>
        <v>Blank</v>
      </c>
      <c r="O2705" s="197" t="str">
        <f>IF(D2705=0,"Blank",'3 Model Input'!E$49*(1-'3 Model Input'!E$51))</f>
        <v>Blank</v>
      </c>
      <c r="P2705" s="197" t="str">
        <f t="shared" si="441"/>
        <v>Blank</v>
      </c>
      <c r="Q2705" s="197" t="str">
        <f>IF(D2705=0,"Blank",IF(D2705="BEV",E2705*(1-'3 Model Input'!E$54), E2705))</f>
        <v>Blank</v>
      </c>
      <c r="R2705" s="198" t="str">
        <f>IF(D2705=0,"Blank",IF(D2705="PHEV",F2705/G2705,F2705*(1-'3 Model Input'!E$54)/G2705))</f>
        <v>Blank</v>
      </c>
      <c r="S2705" s="198" t="str">
        <f>IF(D2705=0,"Blank",IF(D2705="PHEV",MIN(M2705,E2705),MIN(M2705,(E2705*(1-'3 Model Input'!E$54)))))</f>
        <v>Blank</v>
      </c>
      <c r="T2705" s="217" t="str">
        <f t="shared" si="442"/>
        <v>Blank</v>
      </c>
      <c r="U2705" s="89"/>
      <c r="V2705" s="216" t="str">
        <f>IF(D2705=0,"Blank",P2705*'3 Model Input'!E$50)</f>
        <v>Blank</v>
      </c>
      <c r="W2705" s="197" t="str">
        <f t="shared" si="443"/>
        <v>Blank</v>
      </c>
      <c r="X2705" s="197" t="str">
        <f t="shared" si="444"/>
        <v>Blank</v>
      </c>
      <c r="Y2705" s="197" t="str">
        <f t="shared" si="445"/>
        <v>Blank</v>
      </c>
      <c r="Z2705" s="197" t="str">
        <f t="shared" si="446"/>
        <v>Blank</v>
      </c>
      <c r="AA2705" s="223" t="str" cm="1">
        <f t="array" ref="AA2705">_xlfn.IFS(ISTEXT('3 Model Input'!F$70),"Missing",ISTEXT('3 Model Input'!I$70),"Missing",ISNUMBER('3 Model Input'!K$70),'3 Model Input'!K$70*P2705)</f>
        <v>Missing</v>
      </c>
      <c r="AB2705" s="89"/>
      <c r="AC2705" s="227" t="str" cm="1">
        <f t="array" ref="AC2705">IF(D2705=0,"Blank",_xlfn.IFS('3 Model Input'!E$61=1,(V2705*G2705)/T2705,'3 Model Input'!E$61=2,(W2705*G2705)/T2705,'3 Model Input'!E$61=3,(X2705*G2705)/T2705,'3 Model Input'!E$61=4,(Y2705*G2705)/T2705,'3 Model Input'!E$61=5,(Z2705*G2705)/T2705, ISTEXT('3 Model Input'!E$61),"Missing",'3 Model Input'!E$61=6,(AA2705*G2705)/T2705))</f>
        <v>Blank</v>
      </c>
      <c r="AD2705" s="202" t="str">
        <f t="shared" si="447"/>
        <v>Blank</v>
      </c>
      <c r="AE2705" s="202" t="str">
        <f t="shared" si="448"/>
        <v>Blank</v>
      </c>
      <c r="AF2705" s="217" t="str">
        <f t="shared" si="449"/>
        <v>Blank</v>
      </c>
      <c r="AG2705" s="9" t="str" cm="1">
        <f t="array" ref="AG2705">_xlfn.IFS(ISNUMBER(AC2705), "", ISNUMBER(SEARCH("Blank", AC2705)), "", ISERROR(AC2705), "Bad input on tab 3")</f>
        <v/>
      </c>
    </row>
    <row r="2706" spans="2:33" ht="15" customHeight="1" x14ac:dyDescent="0.75">
      <c r="B2706" s="205" t="str">
        <f>'5 Driver Data'!B2706</f>
        <v>2698</v>
      </c>
      <c r="C2706" s="193">
        <f>'5 Driver Data'!C2706</f>
        <v>0</v>
      </c>
      <c r="D2706" s="192">
        <f>'5 Driver Data'!D2706</f>
        <v>0</v>
      </c>
      <c r="E2706" s="191">
        <f>'5 Driver Data'!E2706</f>
        <v>0</v>
      </c>
      <c r="F2706" s="191">
        <f>'5 Driver Data'!F2706</f>
        <v>0</v>
      </c>
      <c r="G2706" s="191">
        <f>'5 Driver Data'!G2706</f>
        <v>0</v>
      </c>
      <c r="H2706" s="191">
        <f>'5 Driver Data'!H2706</f>
        <v>0</v>
      </c>
      <c r="I2706" s="191">
        <f>'5 Driver Data'!I2706</f>
        <v>0</v>
      </c>
      <c r="J2706" s="191">
        <f>'5 Driver Data'!J2706</f>
        <v>0</v>
      </c>
      <c r="K2706" s="206">
        <f>'5 Driver Data'!K2706</f>
        <v>0</v>
      </c>
      <c r="L2706" s="1"/>
      <c r="M2706" s="216" t="str">
        <f>IF(D2706=0,"Blank",'3 Model Input'!E$44*'3 Model Input'!E$45)</f>
        <v>Blank</v>
      </c>
      <c r="N2706" s="197" t="str">
        <f t="shared" si="440"/>
        <v>Blank</v>
      </c>
      <c r="O2706" s="197" t="str">
        <f>IF(D2706=0,"Blank",'3 Model Input'!E$49*(1-'3 Model Input'!E$51))</f>
        <v>Blank</v>
      </c>
      <c r="P2706" s="197" t="str">
        <f t="shared" si="441"/>
        <v>Blank</v>
      </c>
      <c r="Q2706" s="197" t="str">
        <f>IF(D2706=0,"Blank",IF(D2706="BEV",E2706*(1-'3 Model Input'!E$54), E2706))</f>
        <v>Blank</v>
      </c>
      <c r="R2706" s="198" t="str">
        <f>IF(D2706=0,"Blank",IF(D2706="PHEV",F2706/G2706,F2706*(1-'3 Model Input'!E$54)/G2706))</f>
        <v>Blank</v>
      </c>
      <c r="S2706" s="198" t="str">
        <f>IF(D2706=0,"Blank",IF(D2706="PHEV",MIN(M2706,E2706),MIN(M2706,(E2706*(1-'3 Model Input'!E$54)))))</f>
        <v>Blank</v>
      </c>
      <c r="T2706" s="217" t="str">
        <f t="shared" si="442"/>
        <v>Blank</v>
      </c>
      <c r="U2706" s="89"/>
      <c r="V2706" s="216" t="str">
        <f>IF(D2706=0,"Blank",P2706*'3 Model Input'!E$50)</f>
        <v>Blank</v>
      </c>
      <c r="W2706" s="197" t="str">
        <f t="shared" si="443"/>
        <v>Blank</v>
      </c>
      <c r="X2706" s="197" t="str">
        <f t="shared" si="444"/>
        <v>Blank</v>
      </c>
      <c r="Y2706" s="197" t="str">
        <f t="shared" si="445"/>
        <v>Blank</v>
      </c>
      <c r="Z2706" s="197" t="str">
        <f t="shared" si="446"/>
        <v>Blank</v>
      </c>
      <c r="AA2706" s="223" t="str" cm="1">
        <f t="array" ref="AA2706">_xlfn.IFS(ISTEXT('3 Model Input'!F$70),"Missing",ISTEXT('3 Model Input'!I$70),"Missing",ISNUMBER('3 Model Input'!K$70),'3 Model Input'!K$70*P2706)</f>
        <v>Missing</v>
      </c>
      <c r="AB2706" s="89"/>
      <c r="AC2706" s="227" t="str" cm="1">
        <f t="array" ref="AC2706">IF(D2706=0,"Blank",_xlfn.IFS('3 Model Input'!E$61=1,(V2706*G2706)/T2706,'3 Model Input'!E$61=2,(W2706*G2706)/T2706,'3 Model Input'!E$61=3,(X2706*G2706)/T2706,'3 Model Input'!E$61=4,(Y2706*G2706)/T2706,'3 Model Input'!E$61=5,(Z2706*G2706)/T2706, ISTEXT('3 Model Input'!E$61),"Missing",'3 Model Input'!E$61=6,(AA2706*G2706)/T2706))</f>
        <v>Blank</v>
      </c>
      <c r="AD2706" s="202" t="str">
        <f t="shared" si="447"/>
        <v>Blank</v>
      </c>
      <c r="AE2706" s="202" t="str">
        <f t="shared" si="448"/>
        <v>Blank</v>
      </c>
      <c r="AF2706" s="217" t="str">
        <f t="shared" si="449"/>
        <v>Blank</v>
      </c>
      <c r="AG2706" s="9" t="str" cm="1">
        <f t="array" ref="AG2706">_xlfn.IFS(ISNUMBER(AC2706), "", ISNUMBER(SEARCH("Blank", AC2706)), "", ISERROR(AC2706), "Bad input on tab 3")</f>
        <v/>
      </c>
    </row>
    <row r="2707" spans="2:33" ht="15" customHeight="1" x14ac:dyDescent="0.75">
      <c r="B2707" s="205" t="str">
        <f>'5 Driver Data'!B2707</f>
        <v>2699</v>
      </c>
      <c r="C2707" s="193">
        <f>'5 Driver Data'!C2707</f>
        <v>0</v>
      </c>
      <c r="D2707" s="192">
        <f>'5 Driver Data'!D2707</f>
        <v>0</v>
      </c>
      <c r="E2707" s="191">
        <f>'5 Driver Data'!E2707</f>
        <v>0</v>
      </c>
      <c r="F2707" s="191">
        <f>'5 Driver Data'!F2707</f>
        <v>0</v>
      </c>
      <c r="G2707" s="191">
        <f>'5 Driver Data'!G2707</f>
        <v>0</v>
      </c>
      <c r="H2707" s="191">
        <f>'5 Driver Data'!H2707</f>
        <v>0</v>
      </c>
      <c r="I2707" s="191">
        <f>'5 Driver Data'!I2707</f>
        <v>0</v>
      </c>
      <c r="J2707" s="191">
        <f>'5 Driver Data'!J2707</f>
        <v>0</v>
      </c>
      <c r="K2707" s="206">
        <f>'5 Driver Data'!K2707</f>
        <v>0</v>
      </c>
      <c r="L2707" s="1"/>
      <c r="M2707" s="216" t="str">
        <f>IF(D2707=0,"Blank",'3 Model Input'!E$44*'3 Model Input'!E$45)</f>
        <v>Blank</v>
      </c>
      <c r="N2707" s="197" t="str">
        <f t="shared" si="440"/>
        <v>Blank</v>
      </c>
      <c r="O2707" s="197" t="str">
        <f>IF(D2707=0,"Blank",'3 Model Input'!E$49*(1-'3 Model Input'!E$51))</f>
        <v>Blank</v>
      </c>
      <c r="P2707" s="197" t="str">
        <f t="shared" si="441"/>
        <v>Blank</v>
      </c>
      <c r="Q2707" s="197" t="str">
        <f>IF(D2707=0,"Blank",IF(D2707="BEV",E2707*(1-'3 Model Input'!E$54), E2707))</f>
        <v>Blank</v>
      </c>
      <c r="R2707" s="198" t="str">
        <f>IF(D2707=0,"Blank",IF(D2707="PHEV",F2707/G2707,F2707*(1-'3 Model Input'!E$54)/G2707))</f>
        <v>Blank</v>
      </c>
      <c r="S2707" s="198" t="str">
        <f>IF(D2707=0,"Blank",IF(D2707="PHEV",MIN(M2707,E2707),MIN(M2707,(E2707*(1-'3 Model Input'!E$54)))))</f>
        <v>Blank</v>
      </c>
      <c r="T2707" s="217" t="str">
        <f t="shared" si="442"/>
        <v>Blank</v>
      </c>
      <c r="U2707" s="89"/>
      <c r="V2707" s="216" t="str">
        <f>IF(D2707=0,"Blank",P2707*'3 Model Input'!E$50)</f>
        <v>Blank</v>
      </c>
      <c r="W2707" s="197" t="str">
        <f t="shared" si="443"/>
        <v>Blank</v>
      </c>
      <c r="X2707" s="197" t="str">
        <f t="shared" si="444"/>
        <v>Blank</v>
      </c>
      <c r="Y2707" s="197" t="str">
        <f t="shared" si="445"/>
        <v>Blank</v>
      </c>
      <c r="Z2707" s="197" t="str">
        <f t="shared" si="446"/>
        <v>Blank</v>
      </c>
      <c r="AA2707" s="223" t="str" cm="1">
        <f t="array" ref="AA2707">_xlfn.IFS(ISTEXT('3 Model Input'!F$70),"Missing",ISTEXT('3 Model Input'!I$70),"Missing",ISNUMBER('3 Model Input'!K$70),'3 Model Input'!K$70*P2707)</f>
        <v>Missing</v>
      </c>
      <c r="AB2707" s="89"/>
      <c r="AC2707" s="227" t="str" cm="1">
        <f t="array" ref="AC2707">IF(D2707=0,"Blank",_xlfn.IFS('3 Model Input'!E$61=1,(V2707*G2707)/T2707,'3 Model Input'!E$61=2,(W2707*G2707)/T2707,'3 Model Input'!E$61=3,(X2707*G2707)/T2707,'3 Model Input'!E$61=4,(Y2707*G2707)/T2707,'3 Model Input'!E$61=5,(Z2707*G2707)/T2707, ISTEXT('3 Model Input'!E$61),"Missing",'3 Model Input'!E$61=6,(AA2707*G2707)/T2707))</f>
        <v>Blank</v>
      </c>
      <c r="AD2707" s="202" t="str">
        <f t="shared" si="447"/>
        <v>Blank</v>
      </c>
      <c r="AE2707" s="202" t="str">
        <f t="shared" si="448"/>
        <v>Blank</v>
      </c>
      <c r="AF2707" s="217" t="str">
        <f t="shared" si="449"/>
        <v>Blank</v>
      </c>
      <c r="AG2707" s="9" t="str" cm="1">
        <f t="array" ref="AG2707">_xlfn.IFS(ISNUMBER(AC2707), "", ISNUMBER(SEARCH("Blank", AC2707)), "", ISERROR(AC2707), "Bad input on tab 3")</f>
        <v/>
      </c>
    </row>
    <row r="2708" spans="2:33" ht="15" customHeight="1" x14ac:dyDescent="0.75">
      <c r="B2708" s="205" t="str">
        <f>'5 Driver Data'!B2708</f>
        <v>2700</v>
      </c>
      <c r="C2708" s="193">
        <f>'5 Driver Data'!C2708</f>
        <v>0</v>
      </c>
      <c r="D2708" s="192">
        <f>'5 Driver Data'!D2708</f>
        <v>0</v>
      </c>
      <c r="E2708" s="191">
        <f>'5 Driver Data'!E2708</f>
        <v>0</v>
      </c>
      <c r="F2708" s="191">
        <f>'5 Driver Data'!F2708</f>
        <v>0</v>
      </c>
      <c r="G2708" s="191">
        <f>'5 Driver Data'!G2708</f>
        <v>0</v>
      </c>
      <c r="H2708" s="191">
        <f>'5 Driver Data'!H2708</f>
        <v>0</v>
      </c>
      <c r="I2708" s="191">
        <f>'5 Driver Data'!I2708</f>
        <v>0</v>
      </c>
      <c r="J2708" s="191">
        <f>'5 Driver Data'!J2708</f>
        <v>0</v>
      </c>
      <c r="K2708" s="206">
        <f>'5 Driver Data'!K2708</f>
        <v>0</v>
      </c>
      <c r="L2708" s="1"/>
      <c r="M2708" s="216" t="str">
        <f>IF(D2708=0,"Blank",'3 Model Input'!E$44*'3 Model Input'!E$45)</f>
        <v>Blank</v>
      </c>
      <c r="N2708" s="197" t="str">
        <f t="shared" si="440"/>
        <v>Blank</v>
      </c>
      <c r="O2708" s="197" t="str">
        <f>IF(D2708=0,"Blank",'3 Model Input'!E$49*(1-'3 Model Input'!E$51))</f>
        <v>Blank</v>
      </c>
      <c r="P2708" s="197" t="str">
        <f t="shared" si="441"/>
        <v>Blank</v>
      </c>
      <c r="Q2708" s="197" t="str">
        <f>IF(D2708=0,"Blank",IF(D2708="BEV",E2708*(1-'3 Model Input'!E$54), E2708))</f>
        <v>Blank</v>
      </c>
      <c r="R2708" s="198" t="str">
        <f>IF(D2708=0,"Blank",IF(D2708="PHEV",F2708/G2708,F2708*(1-'3 Model Input'!E$54)/G2708))</f>
        <v>Blank</v>
      </c>
      <c r="S2708" s="198" t="str">
        <f>IF(D2708=0,"Blank",IF(D2708="PHEV",MIN(M2708,E2708),MIN(M2708,(E2708*(1-'3 Model Input'!E$54)))))</f>
        <v>Blank</v>
      </c>
      <c r="T2708" s="217" t="str">
        <f t="shared" si="442"/>
        <v>Blank</v>
      </c>
      <c r="U2708" s="89"/>
      <c r="V2708" s="216" t="str">
        <f>IF(D2708=0,"Blank",P2708*'3 Model Input'!E$50)</f>
        <v>Blank</v>
      </c>
      <c r="W2708" s="197" t="str">
        <f t="shared" si="443"/>
        <v>Blank</v>
      </c>
      <c r="X2708" s="197" t="str">
        <f t="shared" si="444"/>
        <v>Blank</v>
      </c>
      <c r="Y2708" s="197" t="str">
        <f t="shared" si="445"/>
        <v>Blank</v>
      </c>
      <c r="Z2708" s="197" t="str">
        <f t="shared" si="446"/>
        <v>Blank</v>
      </c>
      <c r="AA2708" s="223" t="str" cm="1">
        <f t="array" ref="AA2708">_xlfn.IFS(ISTEXT('3 Model Input'!F$70),"Missing",ISTEXT('3 Model Input'!I$70),"Missing",ISNUMBER('3 Model Input'!K$70),'3 Model Input'!K$70*P2708)</f>
        <v>Missing</v>
      </c>
      <c r="AB2708" s="89"/>
      <c r="AC2708" s="227" t="str" cm="1">
        <f t="array" ref="AC2708">IF(D2708=0,"Blank",_xlfn.IFS('3 Model Input'!E$61=1,(V2708*G2708)/T2708,'3 Model Input'!E$61=2,(W2708*G2708)/T2708,'3 Model Input'!E$61=3,(X2708*G2708)/T2708,'3 Model Input'!E$61=4,(Y2708*G2708)/T2708,'3 Model Input'!E$61=5,(Z2708*G2708)/T2708, ISTEXT('3 Model Input'!E$61),"Missing",'3 Model Input'!E$61=6,(AA2708*G2708)/T2708))</f>
        <v>Blank</v>
      </c>
      <c r="AD2708" s="202" t="str">
        <f t="shared" si="447"/>
        <v>Blank</v>
      </c>
      <c r="AE2708" s="202" t="str">
        <f t="shared" si="448"/>
        <v>Blank</v>
      </c>
      <c r="AF2708" s="217" t="str">
        <f t="shared" si="449"/>
        <v>Blank</v>
      </c>
      <c r="AG2708" s="9" t="str" cm="1">
        <f t="array" ref="AG2708">_xlfn.IFS(ISNUMBER(AC2708), "", ISNUMBER(SEARCH("Blank", AC2708)), "", ISERROR(AC2708), "Bad input on tab 3")</f>
        <v/>
      </c>
    </row>
    <row r="2709" spans="2:33" ht="15" customHeight="1" x14ac:dyDescent="0.75">
      <c r="B2709" s="205" t="str">
        <f>'5 Driver Data'!B2709</f>
        <v>2701</v>
      </c>
      <c r="C2709" s="193">
        <f>'5 Driver Data'!C2709</f>
        <v>0</v>
      </c>
      <c r="D2709" s="192">
        <f>'5 Driver Data'!D2709</f>
        <v>0</v>
      </c>
      <c r="E2709" s="191">
        <f>'5 Driver Data'!E2709</f>
        <v>0</v>
      </c>
      <c r="F2709" s="191">
        <f>'5 Driver Data'!F2709</f>
        <v>0</v>
      </c>
      <c r="G2709" s="191">
        <f>'5 Driver Data'!G2709</f>
        <v>0</v>
      </c>
      <c r="H2709" s="191">
        <f>'5 Driver Data'!H2709</f>
        <v>0</v>
      </c>
      <c r="I2709" s="191">
        <f>'5 Driver Data'!I2709</f>
        <v>0</v>
      </c>
      <c r="J2709" s="191">
        <f>'5 Driver Data'!J2709</f>
        <v>0</v>
      </c>
      <c r="K2709" s="206">
        <f>'5 Driver Data'!K2709</f>
        <v>0</v>
      </c>
      <c r="L2709" s="1"/>
      <c r="M2709" s="216" t="str">
        <f>IF(D2709=0,"Blank",'3 Model Input'!E$44*'3 Model Input'!E$45)</f>
        <v>Blank</v>
      </c>
      <c r="N2709" s="197" t="str">
        <f t="shared" si="440"/>
        <v>Blank</v>
      </c>
      <c r="O2709" s="197" t="str">
        <f>IF(D2709=0,"Blank",'3 Model Input'!E$49*(1-'3 Model Input'!E$51))</f>
        <v>Blank</v>
      </c>
      <c r="P2709" s="197" t="str">
        <f t="shared" si="441"/>
        <v>Blank</v>
      </c>
      <c r="Q2709" s="197" t="str">
        <f>IF(D2709=0,"Blank",IF(D2709="BEV",E2709*(1-'3 Model Input'!E$54), E2709))</f>
        <v>Blank</v>
      </c>
      <c r="R2709" s="198" t="str">
        <f>IF(D2709=0,"Blank",IF(D2709="PHEV",F2709/G2709,F2709*(1-'3 Model Input'!E$54)/G2709))</f>
        <v>Blank</v>
      </c>
      <c r="S2709" s="198" t="str">
        <f>IF(D2709=0,"Blank",IF(D2709="PHEV",MIN(M2709,E2709),MIN(M2709,(E2709*(1-'3 Model Input'!E$54)))))</f>
        <v>Blank</v>
      </c>
      <c r="T2709" s="217" t="str">
        <f t="shared" si="442"/>
        <v>Blank</v>
      </c>
      <c r="U2709" s="89"/>
      <c r="V2709" s="216" t="str">
        <f>IF(D2709=0,"Blank",P2709*'3 Model Input'!E$50)</f>
        <v>Blank</v>
      </c>
      <c r="W2709" s="197" t="str">
        <f t="shared" si="443"/>
        <v>Blank</v>
      </c>
      <c r="X2709" s="197" t="str">
        <f t="shared" si="444"/>
        <v>Blank</v>
      </c>
      <c r="Y2709" s="197" t="str">
        <f t="shared" si="445"/>
        <v>Blank</v>
      </c>
      <c r="Z2709" s="197" t="str">
        <f t="shared" si="446"/>
        <v>Blank</v>
      </c>
      <c r="AA2709" s="223" t="str" cm="1">
        <f t="array" ref="AA2709">_xlfn.IFS(ISTEXT('3 Model Input'!F$70),"Missing",ISTEXT('3 Model Input'!I$70),"Missing",ISNUMBER('3 Model Input'!K$70),'3 Model Input'!K$70*P2709)</f>
        <v>Missing</v>
      </c>
      <c r="AB2709" s="89"/>
      <c r="AC2709" s="227" t="str" cm="1">
        <f t="array" ref="AC2709">IF(D2709=0,"Blank",_xlfn.IFS('3 Model Input'!E$61=1,(V2709*G2709)/T2709,'3 Model Input'!E$61=2,(W2709*G2709)/T2709,'3 Model Input'!E$61=3,(X2709*G2709)/T2709,'3 Model Input'!E$61=4,(Y2709*G2709)/T2709,'3 Model Input'!E$61=5,(Z2709*G2709)/T2709, ISTEXT('3 Model Input'!E$61),"Missing",'3 Model Input'!E$61=6,(AA2709*G2709)/T2709))</f>
        <v>Blank</v>
      </c>
      <c r="AD2709" s="202" t="str">
        <f t="shared" si="447"/>
        <v>Blank</v>
      </c>
      <c r="AE2709" s="202" t="str">
        <f t="shared" si="448"/>
        <v>Blank</v>
      </c>
      <c r="AF2709" s="217" t="str">
        <f t="shared" si="449"/>
        <v>Blank</v>
      </c>
      <c r="AG2709" s="9" t="str" cm="1">
        <f t="array" ref="AG2709">_xlfn.IFS(ISNUMBER(AC2709), "", ISNUMBER(SEARCH("Blank", AC2709)), "", ISERROR(AC2709), "Bad input on tab 3")</f>
        <v/>
      </c>
    </row>
    <row r="2710" spans="2:33" ht="15" customHeight="1" x14ac:dyDescent="0.75">
      <c r="B2710" s="205" t="str">
        <f>'5 Driver Data'!B2710</f>
        <v>2702</v>
      </c>
      <c r="C2710" s="193">
        <f>'5 Driver Data'!C2710</f>
        <v>0</v>
      </c>
      <c r="D2710" s="192">
        <f>'5 Driver Data'!D2710</f>
        <v>0</v>
      </c>
      <c r="E2710" s="191">
        <f>'5 Driver Data'!E2710</f>
        <v>0</v>
      </c>
      <c r="F2710" s="191">
        <f>'5 Driver Data'!F2710</f>
        <v>0</v>
      </c>
      <c r="G2710" s="191">
        <f>'5 Driver Data'!G2710</f>
        <v>0</v>
      </c>
      <c r="H2710" s="191">
        <f>'5 Driver Data'!H2710</f>
        <v>0</v>
      </c>
      <c r="I2710" s="191">
        <f>'5 Driver Data'!I2710</f>
        <v>0</v>
      </c>
      <c r="J2710" s="191">
        <f>'5 Driver Data'!J2710</f>
        <v>0</v>
      </c>
      <c r="K2710" s="206">
        <f>'5 Driver Data'!K2710</f>
        <v>0</v>
      </c>
      <c r="L2710" s="1"/>
      <c r="M2710" s="216" t="str">
        <f>IF(D2710=0,"Blank",'3 Model Input'!E$44*'3 Model Input'!E$45)</f>
        <v>Blank</v>
      </c>
      <c r="N2710" s="197" t="str">
        <f t="shared" si="440"/>
        <v>Blank</v>
      </c>
      <c r="O2710" s="197" t="str">
        <f>IF(D2710=0,"Blank",'3 Model Input'!E$49*(1-'3 Model Input'!E$51))</f>
        <v>Blank</v>
      </c>
      <c r="P2710" s="197" t="str">
        <f t="shared" si="441"/>
        <v>Blank</v>
      </c>
      <c r="Q2710" s="197" t="str">
        <f>IF(D2710=0,"Blank",IF(D2710="BEV",E2710*(1-'3 Model Input'!E$54), E2710))</f>
        <v>Blank</v>
      </c>
      <c r="R2710" s="198" t="str">
        <f>IF(D2710=0,"Blank",IF(D2710="PHEV",F2710/G2710,F2710*(1-'3 Model Input'!E$54)/G2710))</f>
        <v>Blank</v>
      </c>
      <c r="S2710" s="198" t="str">
        <f>IF(D2710=0,"Blank",IF(D2710="PHEV",MIN(M2710,E2710),MIN(M2710,(E2710*(1-'3 Model Input'!E$54)))))</f>
        <v>Blank</v>
      </c>
      <c r="T2710" s="217" t="str">
        <f t="shared" si="442"/>
        <v>Blank</v>
      </c>
      <c r="U2710" s="89"/>
      <c r="V2710" s="216" t="str">
        <f>IF(D2710=0,"Blank",P2710*'3 Model Input'!E$50)</f>
        <v>Blank</v>
      </c>
      <c r="W2710" s="197" t="str">
        <f t="shared" si="443"/>
        <v>Blank</v>
      </c>
      <c r="X2710" s="197" t="str">
        <f t="shared" si="444"/>
        <v>Blank</v>
      </c>
      <c r="Y2710" s="197" t="str">
        <f t="shared" si="445"/>
        <v>Blank</v>
      </c>
      <c r="Z2710" s="197" t="str">
        <f t="shared" si="446"/>
        <v>Blank</v>
      </c>
      <c r="AA2710" s="223" t="str" cm="1">
        <f t="array" ref="AA2710">_xlfn.IFS(ISTEXT('3 Model Input'!F$70),"Missing",ISTEXT('3 Model Input'!I$70),"Missing",ISNUMBER('3 Model Input'!K$70),'3 Model Input'!K$70*P2710)</f>
        <v>Missing</v>
      </c>
      <c r="AB2710" s="89"/>
      <c r="AC2710" s="227" t="str" cm="1">
        <f t="array" ref="AC2710">IF(D2710=0,"Blank",_xlfn.IFS('3 Model Input'!E$61=1,(V2710*G2710)/T2710,'3 Model Input'!E$61=2,(W2710*G2710)/T2710,'3 Model Input'!E$61=3,(X2710*G2710)/T2710,'3 Model Input'!E$61=4,(Y2710*G2710)/T2710,'3 Model Input'!E$61=5,(Z2710*G2710)/T2710, ISTEXT('3 Model Input'!E$61),"Missing",'3 Model Input'!E$61=6,(AA2710*G2710)/T2710))</f>
        <v>Blank</v>
      </c>
      <c r="AD2710" s="202" t="str">
        <f t="shared" si="447"/>
        <v>Blank</v>
      </c>
      <c r="AE2710" s="202" t="str">
        <f t="shared" si="448"/>
        <v>Blank</v>
      </c>
      <c r="AF2710" s="217" t="str">
        <f t="shared" si="449"/>
        <v>Blank</v>
      </c>
      <c r="AG2710" s="9" t="str" cm="1">
        <f t="array" ref="AG2710">_xlfn.IFS(ISNUMBER(AC2710), "", ISNUMBER(SEARCH("Blank", AC2710)), "", ISERROR(AC2710), "Bad input on tab 3")</f>
        <v/>
      </c>
    </row>
    <row r="2711" spans="2:33" ht="15" customHeight="1" x14ac:dyDescent="0.75">
      <c r="B2711" s="205" t="str">
        <f>'5 Driver Data'!B2711</f>
        <v>2703</v>
      </c>
      <c r="C2711" s="193">
        <f>'5 Driver Data'!C2711</f>
        <v>0</v>
      </c>
      <c r="D2711" s="192">
        <f>'5 Driver Data'!D2711</f>
        <v>0</v>
      </c>
      <c r="E2711" s="191">
        <f>'5 Driver Data'!E2711</f>
        <v>0</v>
      </c>
      <c r="F2711" s="191">
        <f>'5 Driver Data'!F2711</f>
        <v>0</v>
      </c>
      <c r="G2711" s="191">
        <f>'5 Driver Data'!G2711</f>
        <v>0</v>
      </c>
      <c r="H2711" s="191">
        <f>'5 Driver Data'!H2711</f>
        <v>0</v>
      </c>
      <c r="I2711" s="191">
        <f>'5 Driver Data'!I2711</f>
        <v>0</v>
      </c>
      <c r="J2711" s="191">
        <f>'5 Driver Data'!J2711</f>
        <v>0</v>
      </c>
      <c r="K2711" s="206">
        <f>'5 Driver Data'!K2711</f>
        <v>0</v>
      </c>
      <c r="L2711" s="1"/>
      <c r="M2711" s="216" t="str">
        <f>IF(D2711=0,"Blank",'3 Model Input'!E$44*'3 Model Input'!E$45)</f>
        <v>Blank</v>
      </c>
      <c r="N2711" s="197" t="str">
        <f t="shared" si="440"/>
        <v>Blank</v>
      </c>
      <c r="O2711" s="197" t="str">
        <f>IF(D2711=0,"Blank",'3 Model Input'!E$49*(1-'3 Model Input'!E$51))</f>
        <v>Blank</v>
      </c>
      <c r="P2711" s="197" t="str">
        <f t="shared" si="441"/>
        <v>Blank</v>
      </c>
      <c r="Q2711" s="197" t="str">
        <f>IF(D2711=0,"Blank",IF(D2711="BEV",E2711*(1-'3 Model Input'!E$54), E2711))</f>
        <v>Blank</v>
      </c>
      <c r="R2711" s="198" t="str">
        <f>IF(D2711=0,"Blank",IF(D2711="PHEV",F2711/G2711,F2711*(1-'3 Model Input'!E$54)/G2711))</f>
        <v>Blank</v>
      </c>
      <c r="S2711" s="198" t="str">
        <f>IF(D2711=0,"Blank",IF(D2711="PHEV",MIN(M2711,E2711),MIN(M2711,(E2711*(1-'3 Model Input'!E$54)))))</f>
        <v>Blank</v>
      </c>
      <c r="T2711" s="217" t="str">
        <f t="shared" si="442"/>
        <v>Blank</v>
      </c>
      <c r="U2711" s="89"/>
      <c r="V2711" s="216" t="str">
        <f>IF(D2711=0,"Blank",P2711*'3 Model Input'!E$50)</f>
        <v>Blank</v>
      </c>
      <c r="W2711" s="197" t="str">
        <f t="shared" si="443"/>
        <v>Blank</v>
      </c>
      <c r="X2711" s="197" t="str">
        <f t="shared" si="444"/>
        <v>Blank</v>
      </c>
      <c r="Y2711" s="197" t="str">
        <f t="shared" si="445"/>
        <v>Blank</v>
      </c>
      <c r="Z2711" s="197" t="str">
        <f t="shared" si="446"/>
        <v>Blank</v>
      </c>
      <c r="AA2711" s="223" t="str" cm="1">
        <f t="array" ref="AA2711">_xlfn.IFS(ISTEXT('3 Model Input'!F$70),"Missing",ISTEXT('3 Model Input'!I$70),"Missing",ISNUMBER('3 Model Input'!K$70),'3 Model Input'!K$70*P2711)</f>
        <v>Missing</v>
      </c>
      <c r="AB2711" s="89"/>
      <c r="AC2711" s="227" t="str" cm="1">
        <f t="array" ref="AC2711">IF(D2711=0,"Blank",_xlfn.IFS('3 Model Input'!E$61=1,(V2711*G2711)/T2711,'3 Model Input'!E$61=2,(W2711*G2711)/T2711,'3 Model Input'!E$61=3,(X2711*G2711)/T2711,'3 Model Input'!E$61=4,(Y2711*G2711)/T2711,'3 Model Input'!E$61=5,(Z2711*G2711)/T2711, ISTEXT('3 Model Input'!E$61),"Missing",'3 Model Input'!E$61=6,(AA2711*G2711)/T2711))</f>
        <v>Blank</v>
      </c>
      <c r="AD2711" s="202" t="str">
        <f t="shared" si="447"/>
        <v>Blank</v>
      </c>
      <c r="AE2711" s="202" t="str">
        <f t="shared" si="448"/>
        <v>Blank</v>
      </c>
      <c r="AF2711" s="217" t="str">
        <f t="shared" si="449"/>
        <v>Blank</v>
      </c>
      <c r="AG2711" s="9" t="str" cm="1">
        <f t="array" ref="AG2711">_xlfn.IFS(ISNUMBER(AC2711), "", ISNUMBER(SEARCH("Blank", AC2711)), "", ISERROR(AC2711), "Bad input on tab 3")</f>
        <v/>
      </c>
    </row>
    <row r="2712" spans="2:33" ht="15" customHeight="1" x14ac:dyDescent="0.75">
      <c r="B2712" s="205" t="str">
        <f>'5 Driver Data'!B2712</f>
        <v>2704</v>
      </c>
      <c r="C2712" s="193">
        <f>'5 Driver Data'!C2712</f>
        <v>0</v>
      </c>
      <c r="D2712" s="192">
        <f>'5 Driver Data'!D2712</f>
        <v>0</v>
      </c>
      <c r="E2712" s="191">
        <f>'5 Driver Data'!E2712</f>
        <v>0</v>
      </c>
      <c r="F2712" s="191">
        <f>'5 Driver Data'!F2712</f>
        <v>0</v>
      </c>
      <c r="G2712" s="191">
        <f>'5 Driver Data'!G2712</f>
        <v>0</v>
      </c>
      <c r="H2712" s="191">
        <f>'5 Driver Data'!H2712</f>
        <v>0</v>
      </c>
      <c r="I2712" s="191">
        <f>'5 Driver Data'!I2712</f>
        <v>0</v>
      </c>
      <c r="J2712" s="191">
        <f>'5 Driver Data'!J2712</f>
        <v>0</v>
      </c>
      <c r="K2712" s="206">
        <f>'5 Driver Data'!K2712</f>
        <v>0</v>
      </c>
      <c r="L2712" s="1"/>
      <c r="M2712" s="216" t="str">
        <f>IF(D2712=0,"Blank",'3 Model Input'!E$44*'3 Model Input'!E$45)</f>
        <v>Blank</v>
      </c>
      <c r="N2712" s="197" t="str">
        <f t="shared" si="440"/>
        <v>Blank</v>
      </c>
      <c r="O2712" s="197" t="str">
        <f>IF(D2712=0,"Blank",'3 Model Input'!E$49*(1-'3 Model Input'!E$51))</f>
        <v>Blank</v>
      </c>
      <c r="P2712" s="197" t="str">
        <f t="shared" si="441"/>
        <v>Blank</v>
      </c>
      <c r="Q2712" s="197" t="str">
        <f>IF(D2712=0,"Blank",IF(D2712="BEV",E2712*(1-'3 Model Input'!E$54), E2712))</f>
        <v>Blank</v>
      </c>
      <c r="R2712" s="198" t="str">
        <f>IF(D2712=0,"Blank",IF(D2712="PHEV",F2712/G2712,F2712*(1-'3 Model Input'!E$54)/G2712))</f>
        <v>Blank</v>
      </c>
      <c r="S2712" s="198" t="str">
        <f>IF(D2712=0,"Blank",IF(D2712="PHEV",MIN(M2712,E2712),MIN(M2712,(E2712*(1-'3 Model Input'!E$54)))))</f>
        <v>Blank</v>
      </c>
      <c r="T2712" s="217" t="str">
        <f t="shared" si="442"/>
        <v>Blank</v>
      </c>
      <c r="U2712" s="89"/>
      <c r="V2712" s="216" t="str">
        <f>IF(D2712=0,"Blank",P2712*'3 Model Input'!E$50)</f>
        <v>Blank</v>
      </c>
      <c r="W2712" s="197" t="str">
        <f t="shared" si="443"/>
        <v>Blank</v>
      </c>
      <c r="X2712" s="197" t="str">
        <f t="shared" si="444"/>
        <v>Blank</v>
      </c>
      <c r="Y2712" s="197" t="str">
        <f t="shared" si="445"/>
        <v>Blank</v>
      </c>
      <c r="Z2712" s="197" t="str">
        <f t="shared" si="446"/>
        <v>Blank</v>
      </c>
      <c r="AA2712" s="223" t="str" cm="1">
        <f t="array" ref="AA2712">_xlfn.IFS(ISTEXT('3 Model Input'!F$70),"Missing",ISTEXT('3 Model Input'!I$70),"Missing",ISNUMBER('3 Model Input'!K$70),'3 Model Input'!K$70*P2712)</f>
        <v>Missing</v>
      </c>
      <c r="AB2712" s="89"/>
      <c r="AC2712" s="227" t="str" cm="1">
        <f t="array" ref="AC2712">IF(D2712=0,"Blank",_xlfn.IFS('3 Model Input'!E$61=1,(V2712*G2712)/T2712,'3 Model Input'!E$61=2,(W2712*G2712)/T2712,'3 Model Input'!E$61=3,(X2712*G2712)/T2712,'3 Model Input'!E$61=4,(Y2712*G2712)/T2712,'3 Model Input'!E$61=5,(Z2712*G2712)/T2712, ISTEXT('3 Model Input'!E$61),"Missing",'3 Model Input'!E$61=6,(AA2712*G2712)/T2712))</f>
        <v>Blank</v>
      </c>
      <c r="AD2712" s="202" t="str">
        <f t="shared" si="447"/>
        <v>Blank</v>
      </c>
      <c r="AE2712" s="202" t="str">
        <f t="shared" si="448"/>
        <v>Blank</v>
      </c>
      <c r="AF2712" s="217" t="str">
        <f t="shared" si="449"/>
        <v>Blank</v>
      </c>
      <c r="AG2712" s="9" t="str" cm="1">
        <f t="array" ref="AG2712">_xlfn.IFS(ISNUMBER(AC2712), "", ISNUMBER(SEARCH("Blank", AC2712)), "", ISERROR(AC2712), "Bad input on tab 3")</f>
        <v/>
      </c>
    </row>
    <row r="2713" spans="2:33" ht="15" customHeight="1" x14ac:dyDescent="0.75">
      <c r="B2713" s="205" t="str">
        <f>'5 Driver Data'!B2713</f>
        <v>2705</v>
      </c>
      <c r="C2713" s="193">
        <f>'5 Driver Data'!C2713</f>
        <v>0</v>
      </c>
      <c r="D2713" s="192">
        <f>'5 Driver Data'!D2713</f>
        <v>0</v>
      </c>
      <c r="E2713" s="191">
        <f>'5 Driver Data'!E2713</f>
        <v>0</v>
      </c>
      <c r="F2713" s="191">
        <f>'5 Driver Data'!F2713</f>
        <v>0</v>
      </c>
      <c r="G2713" s="191">
        <f>'5 Driver Data'!G2713</f>
        <v>0</v>
      </c>
      <c r="H2713" s="191">
        <f>'5 Driver Data'!H2713</f>
        <v>0</v>
      </c>
      <c r="I2713" s="191">
        <f>'5 Driver Data'!I2713</f>
        <v>0</v>
      </c>
      <c r="J2713" s="191">
        <f>'5 Driver Data'!J2713</f>
        <v>0</v>
      </c>
      <c r="K2713" s="206">
        <f>'5 Driver Data'!K2713</f>
        <v>0</v>
      </c>
      <c r="L2713" s="1"/>
      <c r="M2713" s="216" t="str">
        <f>IF(D2713=0,"Blank",'3 Model Input'!E$44*'3 Model Input'!E$45)</f>
        <v>Blank</v>
      </c>
      <c r="N2713" s="197" t="str">
        <f t="shared" si="440"/>
        <v>Blank</v>
      </c>
      <c r="O2713" s="197" t="str">
        <f>IF(D2713=0,"Blank",'3 Model Input'!E$49*(1-'3 Model Input'!E$51))</f>
        <v>Blank</v>
      </c>
      <c r="P2713" s="197" t="str">
        <f t="shared" si="441"/>
        <v>Blank</v>
      </c>
      <c r="Q2713" s="197" t="str">
        <f>IF(D2713=0,"Blank",IF(D2713="BEV",E2713*(1-'3 Model Input'!E$54), E2713))</f>
        <v>Blank</v>
      </c>
      <c r="R2713" s="198" t="str">
        <f>IF(D2713=0,"Blank",IF(D2713="PHEV",F2713/G2713,F2713*(1-'3 Model Input'!E$54)/G2713))</f>
        <v>Blank</v>
      </c>
      <c r="S2713" s="198" t="str">
        <f>IF(D2713=0,"Blank",IF(D2713="PHEV",MIN(M2713,E2713),MIN(M2713,(E2713*(1-'3 Model Input'!E$54)))))</f>
        <v>Blank</v>
      </c>
      <c r="T2713" s="217" t="str">
        <f t="shared" si="442"/>
        <v>Blank</v>
      </c>
      <c r="U2713" s="89"/>
      <c r="V2713" s="216" t="str">
        <f>IF(D2713=0,"Blank",P2713*'3 Model Input'!E$50)</f>
        <v>Blank</v>
      </c>
      <c r="W2713" s="197" t="str">
        <f t="shared" si="443"/>
        <v>Blank</v>
      </c>
      <c r="X2713" s="197" t="str">
        <f t="shared" si="444"/>
        <v>Blank</v>
      </c>
      <c r="Y2713" s="197" t="str">
        <f t="shared" si="445"/>
        <v>Blank</v>
      </c>
      <c r="Z2713" s="197" t="str">
        <f t="shared" si="446"/>
        <v>Blank</v>
      </c>
      <c r="AA2713" s="223" t="str" cm="1">
        <f t="array" ref="AA2713">_xlfn.IFS(ISTEXT('3 Model Input'!F$70),"Missing",ISTEXT('3 Model Input'!I$70),"Missing",ISNUMBER('3 Model Input'!K$70),'3 Model Input'!K$70*P2713)</f>
        <v>Missing</v>
      </c>
      <c r="AB2713" s="89"/>
      <c r="AC2713" s="227" t="str" cm="1">
        <f t="array" ref="AC2713">IF(D2713=0,"Blank",_xlfn.IFS('3 Model Input'!E$61=1,(V2713*G2713)/T2713,'3 Model Input'!E$61=2,(W2713*G2713)/T2713,'3 Model Input'!E$61=3,(X2713*G2713)/T2713,'3 Model Input'!E$61=4,(Y2713*G2713)/T2713,'3 Model Input'!E$61=5,(Z2713*G2713)/T2713, ISTEXT('3 Model Input'!E$61),"Missing",'3 Model Input'!E$61=6,(AA2713*G2713)/T2713))</f>
        <v>Blank</v>
      </c>
      <c r="AD2713" s="202" t="str">
        <f t="shared" si="447"/>
        <v>Blank</v>
      </c>
      <c r="AE2713" s="202" t="str">
        <f t="shared" si="448"/>
        <v>Blank</v>
      </c>
      <c r="AF2713" s="217" t="str">
        <f t="shared" si="449"/>
        <v>Blank</v>
      </c>
      <c r="AG2713" s="9" t="str" cm="1">
        <f t="array" ref="AG2713">_xlfn.IFS(ISNUMBER(AC2713), "", ISNUMBER(SEARCH("Blank", AC2713)), "", ISERROR(AC2713), "Bad input on tab 3")</f>
        <v/>
      </c>
    </row>
    <row r="2714" spans="2:33" ht="15" customHeight="1" x14ac:dyDescent="0.75">
      <c r="B2714" s="205" t="str">
        <f>'5 Driver Data'!B2714</f>
        <v>2706</v>
      </c>
      <c r="C2714" s="193">
        <f>'5 Driver Data'!C2714</f>
        <v>0</v>
      </c>
      <c r="D2714" s="192">
        <f>'5 Driver Data'!D2714</f>
        <v>0</v>
      </c>
      <c r="E2714" s="191">
        <f>'5 Driver Data'!E2714</f>
        <v>0</v>
      </c>
      <c r="F2714" s="191">
        <f>'5 Driver Data'!F2714</f>
        <v>0</v>
      </c>
      <c r="G2714" s="191">
        <f>'5 Driver Data'!G2714</f>
        <v>0</v>
      </c>
      <c r="H2714" s="191">
        <f>'5 Driver Data'!H2714</f>
        <v>0</v>
      </c>
      <c r="I2714" s="191">
        <f>'5 Driver Data'!I2714</f>
        <v>0</v>
      </c>
      <c r="J2714" s="191">
        <f>'5 Driver Data'!J2714</f>
        <v>0</v>
      </c>
      <c r="K2714" s="206">
        <f>'5 Driver Data'!K2714</f>
        <v>0</v>
      </c>
      <c r="L2714" s="1"/>
      <c r="M2714" s="216" t="str">
        <f>IF(D2714=0,"Blank",'3 Model Input'!E$44*'3 Model Input'!E$45)</f>
        <v>Blank</v>
      </c>
      <c r="N2714" s="197" t="str">
        <f t="shared" si="440"/>
        <v>Blank</v>
      </c>
      <c r="O2714" s="197" t="str">
        <f>IF(D2714=0,"Blank",'3 Model Input'!E$49*(1-'3 Model Input'!E$51))</f>
        <v>Blank</v>
      </c>
      <c r="P2714" s="197" t="str">
        <f t="shared" si="441"/>
        <v>Blank</v>
      </c>
      <c r="Q2714" s="197" t="str">
        <f>IF(D2714=0,"Blank",IF(D2714="BEV",E2714*(1-'3 Model Input'!E$54), E2714))</f>
        <v>Blank</v>
      </c>
      <c r="R2714" s="198" t="str">
        <f>IF(D2714=0,"Blank",IF(D2714="PHEV",F2714/G2714,F2714*(1-'3 Model Input'!E$54)/G2714))</f>
        <v>Blank</v>
      </c>
      <c r="S2714" s="198" t="str">
        <f>IF(D2714=0,"Blank",IF(D2714="PHEV",MIN(M2714,E2714),MIN(M2714,(E2714*(1-'3 Model Input'!E$54)))))</f>
        <v>Blank</v>
      </c>
      <c r="T2714" s="217" t="str">
        <f t="shared" si="442"/>
        <v>Blank</v>
      </c>
      <c r="U2714" s="89"/>
      <c r="V2714" s="216" t="str">
        <f>IF(D2714=0,"Blank",P2714*'3 Model Input'!E$50)</f>
        <v>Blank</v>
      </c>
      <c r="W2714" s="197" t="str">
        <f t="shared" si="443"/>
        <v>Blank</v>
      </c>
      <c r="X2714" s="197" t="str">
        <f t="shared" si="444"/>
        <v>Blank</v>
      </c>
      <c r="Y2714" s="197" t="str">
        <f t="shared" si="445"/>
        <v>Blank</v>
      </c>
      <c r="Z2714" s="197" t="str">
        <f t="shared" si="446"/>
        <v>Blank</v>
      </c>
      <c r="AA2714" s="223" t="str" cm="1">
        <f t="array" ref="AA2714">_xlfn.IFS(ISTEXT('3 Model Input'!F$70),"Missing",ISTEXT('3 Model Input'!I$70),"Missing",ISNUMBER('3 Model Input'!K$70),'3 Model Input'!K$70*P2714)</f>
        <v>Missing</v>
      </c>
      <c r="AB2714" s="89"/>
      <c r="AC2714" s="227" t="str" cm="1">
        <f t="array" ref="AC2714">IF(D2714=0,"Blank",_xlfn.IFS('3 Model Input'!E$61=1,(V2714*G2714)/T2714,'3 Model Input'!E$61=2,(W2714*G2714)/T2714,'3 Model Input'!E$61=3,(X2714*G2714)/T2714,'3 Model Input'!E$61=4,(Y2714*G2714)/T2714,'3 Model Input'!E$61=5,(Z2714*G2714)/T2714, ISTEXT('3 Model Input'!E$61),"Missing",'3 Model Input'!E$61=6,(AA2714*G2714)/T2714))</f>
        <v>Blank</v>
      </c>
      <c r="AD2714" s="202" t="str">
        <f t="shared" si="447"/>
        <v>Blank</v>
      </c>
      <c r="AE2714" s="202" t="str">
        <f t="shared" si="448"/>
        <v>Blank</v>
      </c>
      <c r="AF2714" s="217" t="str">
        <f t="shared" si="449"/>
        <v>Blank</v>
      </c>
      <c r="AG2714" s="9" t="str" cm="1">
        <f t="array" ref="AG2714">_xlfn.IFS(ISNUMBER(AC2714), "", ISNUMBER(SEARCH("Blank", AC2714)), "", ISERROR(AC2714), "Bad input on tab 3")</f>
        <v/>
      </c>
    </row>
    <row r="2715" spans="2:33" ht="15" customHeight="1" x14ac:dyDescent="0.75">
      <c r="B2715" s="205" t="str">
        <f>'5 Driver Data'!B2715</f>
        <v>2707</v>
      </c>
      <c r="C2715" s="193">
        <f>'5 Driver Data'!C2715</f>
        <v>0</v>
      </c>
      <c r="D2715" s="192">
        <f>'5 Driver Data'!D2715</f>
        <v>0</v>
      </c>
      <c r="E2715" s="191">
        <f>'5 Driver Data'!E2715</f>
        <v>0</v>
      </c>
      <c r="F2715" s="191">
        <f>'5 Driver Data'!F2715</f>
        <v>0</v>
      </c>
      <c r="G2715" s="191">
        <f>'5 Driver Data'!G2715</f>
        <v>0</v>
      </c>
      <c r="H2715" s="191">
        <f>'5 Driver Data'!H2715</f>
        <v>0</v>
      </c>
      <c r="I2715" s="191">
        <f>'5 Driver Data'!I2715</f>
        <v>0</v>
      </c>
      <c r="J2715" s="191">
        <f>'5 Driver Data'!J2715</f>
        <v>0</v>
      </c>
      <c r="K2715" s="206">
        <f>'5 Driver Data'!K2715</f>
        <v>0</v>
      </c>
      <c r="L2715" s="1"/>
      <c r="M2715" s="216" t="str">
        <f>IF(D2715=0,"Blank",'3 Model Input'!E$44*'3 Model Input'!E$45)</f>
        <v>Blank</v>
      </c>
      <c r="N2715" s="197" t="str">
        <f t="shared" si="440"/>
        <v>Blank</v>
      </c>
      <c r="O2715" s="197" t="str">
        <f>IF(D2715=0,"Blank",'3 Model Input'!E$49*(1-'3 Model Input'!E$51))</f>
        <v>Blank</v>
      </c>
      <c r="P2715" s="197" t="str">
        <f t="shared" si="441"/>
        <v>Blank</v>
      </c>
      <c r="Q2715" s="197" t="str">
        <f>IF(D2715=0,"Blank",IF(D2715="BEV",E2715*(1-'3 Model Input'!E$54), E2715))</f>
        <v>Blank</v>
      </c>
      <c r="R2715" s="198" t="str">
        <f>IF(D2715=0,"Blank",IF(D2715="PHEV",F2715/G2715,F2715*(1-'3 Model Input'!E$54)/G2715))</f>
        <v>Blank</v>
      </c>
      <c r="S2715" s="198" t="str">
        <f>IF(D2715=0,"Blank",IF(D2715="PHEV",MIN(M2715,E2715),MIN(M2715,(E2715*(1-'3 Model Input'!E$54)))))</f>
        <v>Blank</v>
      </c>
      <c r="T2715" s="217" t="str">
        <f t="shared" si="442"/>
        <v>Blank</v>
      </c>
      <c r="U2715" s="89"/>
      <c r="V2715" s="216" t="str">
        <f>IF(D2715=0,"Blank",P2715*'3 Model Input'!E$50)</f>
        <v>Blank</v>
      </c>
      <c r="W2715" s="197" t="str">
        <f t="shared" si="443"/>
        <v>Blank</v>
      </c>
      <c r="X2715" s="197" t="str">
        <f t="shared" si="444"/>
        <v>Blank</v>
      </c>
      <c r="Y2715" s="197" t="str">
        <f t="shared" si="445"/>
        <v>Blank</v>
      </c>
      <c r="Z2715" s="197" t="str">
        <f t="shared" si="446"/>
        <v>Blank</v>
      </c>
      <c r="AA2715" s="223" t="str" cm="1">
        <f t="array" ref="AA2715">_xlfn.IFS(ISTEXT('3 Model Input'!F$70),"Missing",ISTEXT('3 Model Input'!I$70),"Missing",ISNUMBER('3 Model Input'!K$70),'3 Model Input'!K$70*P2715)</f>
        <v>Missing</v>
      </c>
      <c r="AB2715" s="89"/>
      <c r="AC2715" s="227" t="str" cm="1">
        <f t="array" ref="AC2715">IF(D2715=0,"Blank",_xlfn.IFS('3 Model Input'!E$61=1,(V2715*G2715)/T2715,'3 Model Input'!E$61=2,(W2715*G2715)/T2715,'3 Model Input'!E$61=3,(X2715*G2715)/T2715,'3 Model Input'!E$61=4,(Y2715*G2715)/T2715,'3 Model Input'!E$61=5,(Z2715*G2715)/T2715, ISTEXT('3 Model Input'!E$61),"Missing",'3 Model Input'!E$61=6,(AA2715*G2715)/T2715))</f>
        <v>Blank</v>
      </c>
      <c r="AD2715" s="202" t="str">
        <f t="shared" si="447"/>
        <v>Blank</v>
      </c>
      <c r="AE2715" s="202" t="str">
        <f t="shared" si="448"/>
        <v>Blank</v>
      </c>
      <c r="AF2715" s="217" t="str">
        <f t="shared" si="449"/>
        <v>Blank</v>
      </c>
      <c r="AG2715" s="9" t="str" cm="1">
        <f t="array" ref="AG2715">_xlfn.IFS(ISNUMBER(AC2715), "", ISNUMBER(SEARCH("Blank", AC2715)), "", ISERROR(AC2715), "Bad input on tab 3")</f>
        <v/>
      </c>
    </row>
    <row r="2716" spans="2:33" ht="15" customHeight="1" x14ac:dyDescent="0.75">
      <c r="B2716" s="205" t="str">
        <f>'5 Driver Data'!B2716</f>
        <v>2708</v>
      </c>
      <c r="C2716" s="193">
        <f>'5 Driver Data'!C2716</f>
        <v>0</v>
      </c>
      <c r="D2716" s="192">
        <f>'5 Driver Data'!D2716</f>
        <v>0</v>
      </c>
      <c r="E2716" s="191">
        <f>'5 Driver Data'!E2716</f>
        <v>0</v>
      </c>
      <c r="F2716" s="191">
        <f>'5 Driver Data'!F2716</f>
        <v>0</v>
      </c>
      <c r="G2716" s="191">
        <f>'5 Driver Data'!G2716</f>
        <v>0</v>
      </c>
      <c r="H2716" s="191">
        <f>'5 Driver Data'!H2716</f>
        <v>0</v>
      </c>
      <c r="I2716" s="191">
        <f>'5 Driver Data'!I2716</f>
        <v>0</v>
      </c>
      <c r="J2716" s="191">
        <f>'5 Driver Data'!J2716</f>
        <v>0</v>
      </c>
      <c r="K2716" s="206">
        <f>'5 Driver Data'!K2716</f>
        <v>0</v>
      </c>
      <c r="L2716" s="1"/>
      <c r="M2716" s="216" t="str">
        <f>IF(D2716=0,"Blank",'3 Model Input'!E$44*'3 Model Input'!E$45)</f>
        <v>Blank</v>
      </c>
      <c r="N2716" s="197" t="str">
        <f t="shared" si="440"/>
        <v>Blank</v>
      </c>
      <c r="O2716" s="197" t="str">
        <f>IF(D2716=0,"Blank",'3 Model Input'!E$49*(1-'3 Model Input'!E$51))</f>
        <v>Blank</v>
      </c>
      <c r="P2716" s="197" t="str">
        <f t="shared" si="441"/>
        <v>Blank</v>
      </c>
      <c r="Q2716" s="197" t="str">
        <f>IF(D2716=0,"Blank",IF(D2716="BEV",E2716*(1-'3 Model Input'!E$54), E2716))</f>
        <v>Blank</v>
      </c>
      <c r="R2716" s="198" t="str">
        <f>IF(D2716=0,"Blank",IF(D2716="PHEV",F2716/G2716,F2716*(1-'3 Model Input'!E$54)/G2716))</f>
        <v>Blank</v>
      </c>
      <c r="S2716" s="198" t="str">
        <f>IF(D2716=0,"Blank",IF(D2716="PHEV",MIN(M2716,E2716),MIN(M2716,(E2716*(1-'3 Model Input'!E$54)))))</f>
        <v>Blank</v>
      </c>
      <c r="T2716" s="217" t="str">
        <f t="shared" si="442"/>
        <v>Blank</v>
      </c>
      <c r="U2716" s="89"/>
      <c r="V2716" s="216" t="str">
        <f>IF(D2716=0,"Blank",P2716*'3 Model Input'!E$50)</f>
        <v>Blank</v>
      </c>
      <c r="W2716" s="197" t="str">
        <f t="shared" si="443"/>
        <v>Blank</v>
      </c>
      <c r="X2716" s="197" t="str">
        <f t="shared" si="444"/>
        <v>Blank</v>
      </c>
      <c r="Y2716" s="197" t="str">
        <f t="shared" si="445"/>
        <v>Blank</v>
      </c>
      <c r="Z2716" s="197" t="str">
        <f t="shared" si="446"/>
        <v>Blank</v>
      </c>
      <c r="AA2716" s="223" t="str" cm="1">
        <f t="array" ref="AA2716">_xlfn.IFS(ISTEXT('3 Model Input'!F$70),"Missing",ISTEXT('3 Model Input'!I$70),"Missing",ISNUMBER('3 Model Input'!K$70),'3 Model Input'!K$70*P2716)</f>
        <v>Missing</v>
      </c>
      <c r="AB2716" s="89"/>
      <c r="AC2716" s="227" t="str" cm="1">
        <f t="array" ref="AC2716">IF(D2716=0,"Blank",_xlfn.IFS('3 Model Input'!E$61=1,(V2716*G2716)/T2716,'3 Model Input'!E$61=2,(W2716*G2716)/T2716,'3 Model Input'!E$61=3,(X2716*G2716)/T2716,'3 Model Input'!E$61=4,(Y2716*G2716)/T2716,'3 Model Input'!E$61=5,(Z2716*G2716)/T2716, ISTEXT('3 Model Input'!E$61),"Missing",'3 Model Input'!E$61=6,(AA2716*G2716)/T2716))</f>
        <v>Blank</v>
      </c>
      <c r="AD2716" s="202" t="str">
        <f t="shared" si="447"/>
        <v>Blank</v>
      </c>
      <c r="AE2716" s="202" t="str">
        <f t="shared" si="448"/>
        <v>Blank</v>
      </c>
      <c r="AF2716" s="217" t="str">
        <f t="shared" si="449"/>
        <v>Blank</v>
      </c>
      <c r="AG2716" s="9" t="str" cm="1">
        <f t="array" ref="AG2716">_xlfn.IFS(ISNUMBER(AC2716), "", ISNUMBER(SEARCH("Blank", AC2716)), "", ISERROR(AC2716), "Bad input on tab 3")</f>
        <v/>
      </c>
    </row>
    <row r="2717" spans="2:33" ht="15" customHeight="1" x14ac:dyDescent="0.75">
      <c r="B2717" s="205" t="str">
        <f>'5 Driver Data'!B2717</f>
        <v>2709</v>
      </c>
      <c r="C2717" s="193">
        <f>'5 Driver Data'!C2717</f>
        <v>0</v>
      </c>
      <c r="D2717" s="192">
        <f>'5 Driver Data'!D2717</f>
        <v>0</v>
      </c>
      <c r="E2717" s="191">
        <f>'5 Driver Data'!E2717</f>
        <v>0</v>
      </c>
      <c r="F2717" s="191">
        <f>'5 Driver Data'!F2717</f>
        <v>0</v>
      </c>
      <c r="G2717" s="191">
        <f>'5 Driver Data'!G2717</f>
        <v>0</v>
      </c>
      <c r="H2717" s="191">
        <f>'5 Driver Data'!H2717</f>
        <v>0</v>
      </c>
      <c r="I2717" s="191">
        <f>'5 Driver Data'!I2717</f>
        <v>0</v>
      </c>
      <c r="J2717" s="191">
        <f>'5 Driver Data'!J2717</f>
        <v>0</v>
      </c>
      <c r="K2717" s="206">
        <f>'5 Driver Data'!K2717</f>
        <v>0</v>
      </c>
      <c r="L2717" s="1"/>
      <c r="M2717" s="216" t="str">
        <f>IF(D2717=0,"Blank",'3 Model Input'!E$44*'3 Model Input'!E$45)</f>
        <v>Blank</v>
      </c>
      <c r="N2717" s="197" t="str">
        <f t="shared" si="440"/>
        <v>Blank</v>
      </c>
      <c r="O2717" s="197" t="str">
        <f>IF(D2717=0,"Blank",'3 Model Input'!E$49*(1-'3 Model Input'!E$51))</f>
        <v>Blank</v>
      </c>
      <c r="P2717" s="197" t="str">
        <f t="shared" si="441"/>
        <v>Blank</v>
      </c>
      <c r="Q2717" s="197" t="str">
        <f>IF(D2717=0,"Blank",IF(D2717="BEV",E2717*(1-'3 Model Input'!E$54), E2717))</f>
        <v>Blank</v>
      </c>
      <c r="R2717" s="198" t="str">
        <f>IF(D2717=0,"Blank",IF(D2717="PHEV",F2717/G2717,F2717*(1-'3 Model Input'!E$54)/G2717))</f>
        <v>Blank</v>
      </c>
      <c r="S2717" s="198" t="str">
        <f>IF(D2717=0,"Blank",IF(D2717="PHEV",MIN(M2717,E2717),MIN(M2717,(E2717*(1-'3 Model Input'!E$54)))))</f>
        <v>Blank</v>
      </c>
      <c r="T2717" s="217" t="str">
        <f t="shared" si="442"/>
        <v>Blank</v>
      </c>
      <c r="U2717" s="89"/>
      <c r="V2717" s="216" t="str">
        <f>IF(D2717=0,"Blank",P2717*'3 Model Input'!E$50)</f>
        <v>Blank</v>
      </c>
      <c r="W2717" s="197" t="str">
        <f t="shared" si="443"/>
        <v>Blank</v>
      </c>
      <c r="X2717" s="197" t="str">
        <f t="shared" si="444"/>
        <v>Blank</v>
      </c>
      <c r="Y2717" s="197" t="str">
        <f t="shared" si="445"/>
        <v>Blank</v>
      </c>
      <c r="Z2717" s="197" t="str">
        <f t="shared" si="446"/>
        <v>Blank</v>
      </c>
      <c r="AA2717" s="223" t="str" cm="1">
        <f t="array" ref="AA2717">_xlfn.IFS(ISTEXT('3 Model Input'!F$70),"Missing",ISTEXT('3 Model Input'!I$70),"Missing",ISNUMBER('3 Model Input'!K$70),'3 Model Input'!K$70*P2717)</f>
        <v>Missing</v>
      </c>
      <c r="AB2717" s="89"/>
      <c r="AC2717" s="227" t="str" cm="1">
        <f t="array" ref="AC2717">IF(D2717=0,"Blank",_xlfn.IFS('3 Model Input'!E$61=1,(V2717*G2717)/T2717,'3 Model Input'!E$61=2,(W2717*G2717)/T2717,'3 Model Input'!E$61=3,(X2717*G2717)/T2717,'3 Model Input'!E$61=4,(Y2717*G2717)/T2717,'3 Model Input'!E$61=5,(Z2717*G2717)/T2717, ISTEXT('3 Model Input'!E$61),"Missing",'3 Model Input'!E$61=6,(AA2717*G2717)/T2717))</f>
        <v>Blank</v>
      </c>
      <c r="AD2717" s="202" t="str">
        <f t="shared" si="447"/>
        <v>Blank</v>
      </c>
      <c r="AE2717" s="202" t="str">
        <f t="shared" si="448"/>
        <v>Blank</v>
      </c>
      <c r="AF2717" s="217" t="str">
        <f t="shared" si="449"/>
        <v>Blank</v>
      </c>
      <c r="AG2717" s="9" t="str" cm="1">
        <f t="array" ref="AG2717">_xlfn.IFS(ISNUMBER(AC2717), "", ISNUMBER(SEARCH("Blank", AC2717)), "", ISERROR(AC2717), "Bad input on tab 3")</f>
        <v/>
      </c>
    </row>
    <row r="2718" spans="2:33" ht="15" customHeight="1" x14ac:dyDescent="0.75">
      <c r="B2718" s="205" t="str">
        <f>'5 Driver Data'!B2718</f>
        <v>2710</v>
      </c>
      <c r="C2718" s="193">
        <f>'5 Driver Data'!C2718</f>
        <v>0</v>
      </c>
      <c r="D2718" s="192">
        <f>'5 Driver Data'!D2718</f>
        <v>0</v>
      </c>
      <c r="E2718" s="191">
        <f>'5 Driver Data'!E2718</f>
        <v>0</v>
      </c>
      <c r="F2718" s="191">
        <f>'5 Driver Data'!F2718</f>
        <v>0</v>
      </c>
      <c r="G2718" s="191">
        <f>'5 Driver Data'!G2718</f>
        <v>0</v>
      </c>
      <c r="H2718" s="191">
        <f>'5 Driver Data'!H2718</f>
        <v>0</v>
      </c>
      <c r="I2718" s="191">
        <f>'5 Driver Data'!I2718</f>
        <v>0</v>
      </c>
      <c r="J2718" s="191">
        <f>'5 Driver Data'!J2718</f>
        <v>0</v>
      </c>
      <c r="K2718" s="206">
        <f>'5 Driver Data'!K2718</f>
        <v>0</v>
      </c>
      <c r="L2718" s="1"/>
      <c r="M2718" s="216" t="str">
        <f>IF(D2718=0,"Blank",'3 Model Input'!E$44*'3 Model Input'!E$45)</f>
        <v>Blank</v>
      </c>
      <c r="N2718" s="197" t="str">
        <f t="shared" si="440"/>
        <v>Blank</v>
      </c>
      <c r="O2718" s="197" t="str">
        <f>IF(D2718=0,"Blank",'3 Model Input'!E$49*(1-'3 Model Input'!E$51))</f>
        <v>Blank</v>
      </c>
      <c r="P2718" s="197" t="str">
        <f t="shared" si="441"/>
        <v>Blank</v>
      </c>
      <c r="Q2718" s="197" t="str">
        <f>IF(D2718=0,"Blank",IF(D2718="BEV",E2718*(1-'3 Model Input'!E$54), E2718))</f>
        <v>Blank</v>
      </c>
      <c r="R2718" s="198" t="str">
        <f>IF(D2718=0,"Blank",IF(D2718="PHEV",F2718/G2718,F2718*(1-'3 Model Input'!E$54)/G2718))</f>
        <v>Blank</v>
      </c>
      <c r="S2718" s="198" t="str">
        <f>IF(D2718=0,"Blank",IF(D2718="PHEV",MIN(M2718,E2718),MIN(M2718,(E2718*(1-'3 Model Input'!E$54)))))</f>
        <v>Blank</v>
      </c>
      <c r="T2718" s="217" t="str">
        <f t="shared" si="442"/>
        <v>Blank</v>
      </c>
      <c r="U2718" s="89"/>
      <c r="V2718" s="216" t="str">
        <f>IF(D2718=0,"Blank",P2718*'3 Model Input'!E$50)</f>
        <v>Blank</v>
      </c>
      <c r="W2718" s="197" t="str">
        <f t="shared" si="443"/>
        <v>Blank</v>
      </c>
      <c r="X2718" s="197" t="str">
        <f t="shared" si="444"/>
        <v>Blank</v>
      </c>
      <c r="Y2718" s="197" t="str">
        <f t="shared" si="445"/>
        <v>Blank</v>
      </c>
      <c r="Z2718" s="197" t="str">
        <f t="shared" si="446"/>
        <v>Blank</v>
      </c>
      <c r="AA2718" s="223" t="str" cm="1">
        <f t="array" ref="AA2718">_xlfn.IFS(ISTEXT('3 Model Input'!F$70),"Missing",ISTEXT('3 Model Input'!I$70),"Missing",ISNUMBER('3 Model Input'!K$70),'3 Model Input'!K$70*P2718)</f>
        <v>Missing</v>
      </c>
      <c r="AB2718" s="89"/>
      <c r="AC2718" s="227" t="str" cm="1">
        <f t="array" ref="AC2718">IF(D2718=0,"Blank",_xlfn.IFS('3 Model Input'!E$61=1,(V2718*G2718)/T2718,'3 Model Input'!E$61=2,(W2718*G2718)/T2718,'3 Model Input'!E$61=3,(X2718*G2718)/T2718,'3 Model Input'!E$61=4,(Y2718*G2718)/T2718,'3 Model Input'!E$61=5,(Z2718*G2718)/T2718, ISTEXT('3 Model Input'!E$61),"Missing",'3 Model Input'!E$61=6,(AA2718*G2718)/T2718))</f>
        <v>Blank</v>
      </c>
      <c r="AD2718" s="202" t="str">
        <f t="shared" si="447"/>
        <v>Blank</v>
      </c>
      <c r="AE2718" s="202" t="str">
        <f t="shared" si="448"/>
        <v>Blank</v>
      </c>
      <c r="AF2718" s="217" t="str">
        <f t="shared" si="449"/>
        <v>Blank</v>
      </c>
      <c r="AG2718" s="9" t="str" cm="1">
        <f t="array" ref="AG2718">_xlfn.IFS(ISNUMBER(AC2718), "", ISNUMBER(SEARCH("Blank", AC2718)), "", ISERROR(AC2718), "Bad input on tab 3")</f>
        <v/>
      </c>
    </row>
    <row r="2719" spans="2:33" ht="15" customHeight="1" x14ac:dyDescent="0.75">
      <c r="B2719" s="205" t="str">
        <f>'5 Driver Data'!B2719</f>
        <v>2711</v>
      </c>
      <c r="C2719" s="193">
        <f>'5 Driver Data'!C2719</f>
        <v>0</v>
      </c>
      <c r="D2719" s="192">
        <f>'5 Driver Data'!D2719</f>
        <v>0</v>
      </c>
      <c r="E2719" s="191">
        <f>'5 Driver Data'!E2719</f>
        <v>0</v>
      </c>
      <c r="F2719" s="191">
        <f>'5 Driver Data'!F2719</f>
        <v>0</v>
      </c>
      <c r="G2719" s="191">
        <f>'5 Driver Data'!G2719</f>
        <v>0</v>
      </c>
      <c r="H2719" s="191">
        <f>'5 Driver Data'!H2719</f>
        <v>0</v>
      </c>
      <c r="I2719" s="191">
        <f>'5 Driver Data'!I2719</f>
        <v>0</v>
      </c>
      <c r="J2719" s="191">
        <f>'5 Driver Data'!J2719</f>
        <v>0</v>
      </c>
      <c r="K2719" s="206">
        <f>'5 Driver Data'!K2719</f>
        <v>0</v>
      </c>
      <c r="L2719" s="1"/>
      <c r="M2719" s="216" t="str">
        <f>IF(D2719=0,"Blank",'3 Model Input'!E$44*'3 Model Input'!E$45)</f>
        <v>Blank</v>
      </c>
      <c r="N2719" s="197" t="str">
        <f t="shared" si="440"/>
        <v>Blank</v>
      </c>
      <c r="O2719" s="197" t="str">
        <f>IF(D2719=0,"Blank",'3 Model Input'!E$49*(1-'3 Model Input'!E$51))</f>
        <v>Blank</v>
      </c>
      <c r="P2719" s="197" t="str">
        <f t="shared" si="441"/>
        <v>Blank</v>
      </c>
      <c r="Q2719" s="197" t="str">
        <f>IF(D2719=0,"Blank",IF(D2719="BEV",E2719*(1-'3 Model Input'!E$54), E2719))</f>
        <v>Blank</v>
      </c>
      <c r="R2719" s="198" t="str">
        <f>IF(D2719=0,"Blank",IF(D2719="PHEV",F2719/G2719,F2719*(1-'3 Model Input'!E$54)/G2719))</f>
        <v>Blank</v>
      </c>
      <c r="S2719" s="198" t="str">
        <f>IF(D2719=0,"Blank",IF(D2719="PHEV",MIN(M2719,E2719),MIN(M2719,(E2719*(1-'3 Model Input'!E$54)))))</f>
        <v>Blank</v>
      </c>
      <c r="T2719" s="217" t="str">
        <f t="shared" si="442"/>
        <v>Blank</v>
      </c>
      <c r="U2719" s="89"/>
      <c r="V2719" s="216" t="str">
        <f>IF(D2719=0,"Blank",P2719*'3 Model Input'!E$50)</f>
        <v>Blank</v>
      </c>
      <c r="W2719" s="197" t="str">
        <f t="shared" si="443"/>
        <v>Blank</v>
      </c>
      <c r="X2719" s="197" t="str">
        <f t="shared" si="444"/>
        <v>Blank</v>
      </c>
      <c r="Y2719" s="197" t="str">
        <f t="shared" si="445"/>
        <v>Blank</v>
      </c>
      <c r="Z2719" s="197" t="str">
        <f t="shared" si="446"/>
        <v>Blank</v>
      </c>
      <c r="AA2719" s="223" t="str" cm="1">
        <f t="array" ref="AA2719">_xlfn.IFS(ISTEXT('3 Model Input'!F$70),"Missing",ISTEXT('3 Model Input'!I$70),"Missing",ISNUMBER('3 Model Input'!K$70),'3 Model Input'!K$70*P2719)</f>
        <v>Missing</v>
      </c>
      <c r="AB2719" s="89"/>
      <c r="AC2719" s="227" t="str" cm="1">
        <f t="array" ref="AC2719">IF(D2719=0,"Blank",_xlfn.IFS('3 Model Input'!E$61=1,(V2719*G2719)/T2719,'3 Model Input'!E$61=2,(W2719*G2719)/T2719,'3 Model Input'!E$61=3,(X2719*G2719)/T2719,'3 Model Input'!E$61=4,(Y2719*G2719)/T2719,'3 Model Input'!E$61=5,(Z2719*G2719)/T2719, ISTEXT('3 Model Input'!E$61),"Missing",'3 Model Input'!E$61=6,(AA2719*G2719)/T2719))</f>
        <v>Blank</v>
      </c>
      <c r="AD2719" s="202" t="str">
        <f t="shared" si="447"/>
        <v>Blank</v>
      </c>
      <c r="AE2719" s="202" t="str">
        <f t="shared" si="448"/>
        <v>Blank</v>
      </c>
      <c r="AF2719" s="217" t="str">
        <f t="shared" si="449"/>
        <v>Blank</v>
      </c>
      <c r="AG2719" s="9" t="str" cm="1">
        <f t="array" ref="AG2719">_xlfn.IFS(ISNUMBER(AC2719), "", ISNUMBER(SEARCH("Blank", AC2719)), "", ISERROR(AC2719), "Bad input on tab 3")</f>
        <v/>
      </c>
    </row>
    <row r="2720" spans="2:33" ht="15" customHeight="1" x14ac:dyDescent="0.75">
      <c r="B2720" s="205" t="str">
        <f>'5 Driver Data'!B2720</f>
        <v>2712</v>
      </c>
      <c r="C2720" s="193">
        <f>'5 Driver Data'!C2720</f>
        <v>0</v>
      </c>
      <c r="D2720" s="192">
        <f>'5 Driver Data'!D2720</f>
        <v>0</v>
      </c>
      <c r="E2720" s="191">
        <f>'5 Driver Data'!E2720</f>
        <v>0</v>
      </c>
      <c r="F2720" s="191">
        <f>'5 Driver Data'!F2720</f>
        <v>0</v>
      </c>
      <c r="G2720" s="191">
        <f>'5 Driver Data'!G2720</f>
        <v>0</v>
      </c>
      <c r="H2720" s="191">
        <f>'5 Driver Data'!H2720</f>
        <v>0</v>
      </c>
      <c r="I2720" s="191">
        <f>'5 Driver Data'!I2720</f>
        <v>0</v>
      </c>
      <c r="J2720" s="191">
        <f>'5 Driver Data'!J2720</f>
        <v>0</v>
      </c>
      <c r="K2720" s="206">
        <f>'5 Driver Data'!K2720</f>
        <v>0</v>
      </c>
      <c r="L2720" s="1"/>
      <c r="M2720" s="216" t="str">
        <f>IF(D2720=0,"Blank",'3 Model Input'!E$44*'3 Model Input'!E$45)</f>
        <v>Blank</v>
      </c>
      <c r="N2720" s="197" t="str">
        <f t="shared" si="440"/>
        <v>Blank</v>
      </c>
      <c r="O2720" s="197" t="str">
        <f>IF(D2720=0,"Blank",'3 Model Input'!E$49*(1-'3 Model Input'!E$51))</f>
        <v>Blank</v>
      </c>
      <c r="P2720" s="197" t="str">
        <f t="shared" si="441"/>
        <v>Blank</v>
      </c>
      <c r="Q2720" s="197" t="str">
        <f>IF(D2720=0,"Blank",IF(D2720="BEV",E2720*(1-'3 Model Input'!E$54), E2720))</f>
        <v>Blank</v>
      </c>
      <c r="R2720" s="198" t="str">
        <f>IF(D2720=0,"Blank",IF(D2720="PHEV",F2720/G2720,F2720*(1-'3 Model Input'!E$54)/G2720))</f>
        <v>Blank</v>
      </c>
      <c r="S2720" s="198" t="str">
        <f>IF(D2720=0,"Blank",IF(D2720="PHEV",MIN(M2720,E2720),MIN(M2720,(E2720*(1-'3 Model Input'!E$54)))))</f>
        <v>Blank</v>
      </c>
      <c r="T2720" s="217" t="str">
        <f t="shared" si="442"/>
        <v>Blank</v>
      </c>
      <c r="U2720" s="89"/>
      <c r="V2720" s="216" t="str">
        <f>IF(D2720=0,"Blank",P2720*'3 Model Input'!E$50)</f>
        <v>Blank</v>
      </c>
      <c r="W2720" s="197" t="str">
        <f t="shared" si="443"/>
        <v>Blank</v>
      </c>
      <c r="X2720" s="197" t="str">
        <f t="shared" si="444"/>
        <v>Blank</v>
      </c>
      <c r="Y2720" s="197" t="str">
        <f t="shared" si="445"/>
        <v>Blank</v>
      </c>
      <c r="Z2720" s="197" t="str">
        <f t="shared" si="446"/>
        <v>Blank</v>
      </c>
      <c r="AA2720" s="223" t="str" cm="1">
        <f t="array" ref="AA2720">_xlfn.IFS(ISTEXT('3 Model Input'!F$70),"Missing",ISTEXT('3 Model Input'!I$70),"Missing",ISNUMBER('3 Model Input'!K$70),'3 Model Input'!K$70*P2720)</f>
        <v>Missing</v>
      </c>
      <c r="AB2720" s="89"/>
      <c r="AC2720" s="227" t="str" cm="1">
        <f t="array" ref="AC2720">IF(D2720=0,"Blank",_xlfn.IFS('3 Model Input'!E$61=1,(V2720*G2720)/T2720,'3 Model Input'!E$61=2,(W2720*G2720)/T2720,'3 Model Input'!E$61=3,(X2720*G2720)/T2720,'3 Model Input'!E$61=4,(Y2720*G2720)/T2720,'3 Model Input'!E$61=5,(Z2720*G2720)/T2720, ISTEXT('3 Model Input'!E$61),"Missing",'3 Model Input'!E$61=6,(AA2720*G2720)/T2720))</f>
        <v>Blank</v>
      </c>
      <c r="AD2720" s="202" t="str">
        <f t="shared" si="447"/>
        <v>Blank</v>
      </c>
      <c r="AE2720" s="202" t="str">
        <f t="shared" si="448"/>
        <v>Blank</v>
      </c>
      <c r="AF2720" s="217" t="str">
        <f t="shared" si="449"/>
        <v>Blank</v>
      </c>
      <c r="AG2720" s="9" t="str" cm="1">
        <f t="array" ref="AG2720">_xlfn.IFS(ISNUMBER(AC2720), "", ISNUMBER(SEARCH("Blank", AC2720)), "", ISERROR(AC2720), "Bad input on tab 3")</f>
        <v/>
      </c>
    </row>
    <row r="2721" spans="2:33" ht="15" customHeight="1" x14ac:dyDescent="0.75">
      <c r="B2721" s="205" t="str">
        <f>'5 Driver Data'!B2721</f>
        <v>2713</v>
      </c>
      <c r="C2721" s="193">
        <f>'5 Driver Data'!C2721</f>
        <v>0</v>
      </c>
      <c r="D2721" s="192">
        <f>'5 Driver Data'!D2721</f>
        <v>0</v>
      </c>
      <c r="E2721" s="191">
        <f>'5 Driver Data'!E2721</f>
        <v>0</v>
      </c>
      <c r="F2721" s="191">
        <f>'5 Driver Data'!F2721</f>
        <v>0</v>
      </c>
      <c r="G2721" s="191">
        <f>'5 Driver Data'!G2721</f>
        <v>0</v>
      </c>
      <c r="H2721" s="191">
        <f>'5 Driver Data'!H2721</f>
        <v>0</v>
      </c>
      <c r="I2721" s="191">
        <f>'5 Driver Data'!I2721</f>
        <v>0</v>
      </c>
      <c r="J2721" s="191">
        <f>'5 Driver Data'!J2721</f>
        <v>0</v>
      </c>
      <c r="K2721" s="206">
        <f>'5 Driver Data'!K2721</f>
        <v>0</v>
      </c>
      <c r="L2721" s="1"/>
      <c r="M2721" s="216" t="str">
        <f>IF(D2721=0,"Blank",'3 Model Input'!E$44*'3 Model Input'!E$45)</f>
        <v>Blank</v>
      </c>
      <c r="N2721" s="197" t="str">
        <f t="shared" si="440"/>
        <v>Blank</v>
      </c>
      <c r="O2721" s="197" t="str">
        <f>IF(D2721=0,"Blank",'3 Model Input'!E$49*(1-'3 Model Input'!E$51))</f>
        <v>Blank</v>
      </c>
      <c r="P2721" s="197" t="str">
        <f t="shared" si="441"/>
        <v>Blank</v>
      </c>
      <c r="Q2721" s="197" t="str">
        <f>IF(D2721=0,"Blank",IF(D2721="BEV",E2721*(1-'3 Model Input'!E$54), E2721))</f>
        <v>Blank</v>
      </c>
      <c r="R2721" s="198" t="str">
        <f>IF(D2721=0,"Blank",IF(D2721="PHEV",F2721/G2721,F2721*(1-'3 Model Input'!E$54)/G2721))</f>
        <v>Blank</v>
      </c>
      <c r="S2721" s="198" t="str">
        <f>IF(D2721=0,"Blank",IF(D2721="PHEV",MIN(M2721,E2721),MIN(M2721,(E2721*(1-'3 Model Input'!E$54)))))</f>
        <v>Blank</v>
      </c>
      <c r="T2721" s="217" t="str">
        <f t="shared" si="442"/>
        <v>Blank</v>
      </c>
      <c r="U2721" s="89"/>
      <c r="V2721" s="216" t="str">
        <f>IF(D2721=0,"Blank",P2721*'3 Model Input'!E$50)</f>
        <v>Blank</v>
      </c>
      <c r="W2721" s="197" t="str">
        <f t="shared" si="443"/>
        <v>Blank</v>
      </c>
      <c r="X2721" s="197" t="str">
        <f t="shared" si="444"/>
        <v>Blank</v>
      </c>
      <c r="Y2721" s="197" t="str">
        <f t="shared" si="445"/>
        <v>Blank</v>
      </c>
      <c r="Z2721" s="197" t="str">
        <f t="shared" si="446"/>
        <v>Blank</v>
      </c>
      <c r="AA2721" s="223" t="str" cm="1">
        <f t="array" ref="AA2721">_xlfn.IFS(ISTEXT('3 Model Input'!F$70),"Missing",ISTEXT('3 Model Input'!I$70),"Missing",ISNUMBER('3 Model Input'!K$70),'3 Model Input'!K$70*P2721)</f>
        <v>Missing</v>
      </c>
      <c r="AB2721" s="89"/>
      <c r="AC2721" s="227" t="str" cm="1">
        <f t="array" ref="AC2721">IF(D2721=0,"Blank",_xlfn.IFS('3 Model Input'!E$61=1,(V2721*G2721)/T2721,'3 Model Input'!E$61=2,(W2721*G2721)/T2721,'3 Model Input'!E$61=3,(X2721*G2721)/T2721,'3 Model Input'!E$61=4,(Y2721*G2721)/T2721,'3 Model Input'!E$61=5,(Z2721*G2721)/T2721, ISTEXT('3 Model Input'!E$61),"Missing",'3 Model Input'!E$61=6,(AA2721*G2721)/T2721))</f>
        <v>Blank</v>
      </c>
      <c r="AD2721" s="202" t="str">
        <f t="shared" si="447"/>
        <v>Blank</v>
      </c>
      <c r="AE2721" s="202" t="str">
        <f t="shared" si="448"/>
        <v>Blank</v>
      </c>
      <c r="AF2721" s="217" t="str">
        <f t="shared" si="449"/>
        <v>Blank</v>
      </c>
      <c r="AG2721" s="9" t="str" cm="1">
        <f t="array" ref="AG2721">_xlfn.IFS(ISNUMBER(AC2721), "", ISNUMBER(SEARCH("Blank", AC2721)), "", ISERROR(AC2721), "Bad input on tab 3")</f>
        <v/>
      </c>
    </row>
    <row r="2722" spans="2:33" ht="15" customHeight="1" x14ac:dyDescent="0.75">
      <c r="B2722" s="205" t="str">
        <f>'5 Driver Data'!B2722</f>
        <v>2714</v>
      </c>
      <c r="C2722" s="193">
        <f>'5 Driver Data'!C2722</f>
        <v>0</v>
      </c>
      <c r="D2722" s="192">
        <f>'5 Driver Data'!D2722</f>
        <v>0</v>
      </c>
      <c r="E2722" s="191">
        <f>'5 Driver Data'!E2722</f>
        <v>0</v>
      </c>
      <c r="F2722" s="191">
        <f>'5 Driver Data'!F2722</f>
        <v>0</v>
      </c>
      <c r="G2722" s="191">
        <f>'5 Driver Data'!G2722</f>
        <v>0</v>
      </c>
      <c r="H2722" s="191">
        <f>'5 Driver Data'!H2722</f>
        <v>0</v>
      </c>
      <c r="I2722" s="191">
        <f>'5 Driver Data'!I2722</f>
        <v>0</v>
      </c>
      <c r="J2722" s="191">
        <f>'5 Driver Data'!J2722</f>
        <v>0</v>
      </c>
      <c r="K2722" s="206">
        <f>'5 Driver Data'!K2722</f>
        <v>0</v>
      </c>
      <c r="L2722" s="1"/>
      <c r="M2722" s="216" t="str">
        <f>IF(D2722=0,"Blank",'3 Model Input'!E$44*'3 Model Input'!E$45)</f>
        <v>Blank</v>
      </c>
      <c r="N2722" s="197" t="str">
        <f t="shared" si="440"/>
        <v>Blank</v>
      </c>
      <c r="O2722" s="197" t="str">
        <f>IF(D2722=0,"Blank",'3 Model Input'!E$49*(1-'3 Model Input'!E$51))</f>
        <v>Blank</v>
      </c>
      <c r="P2722" s="197" t="str">
        <f t="shared" si="441"/>
        <v>Blank</v>
      </c>
      <c r="Q2722" s="197" t="str">
        <f>IF(D2722=0,"Blank",IF(D2722="BEV",E2722*(1-'3 Model Input'!E$54), E2722))</f>
        <v>Blank</v>
      </c>
      <c r="R2722" s="198" t="str">
        <f>IF(D2722=0,"Blank",IF(D2722="PHEV",F2722/G2722,F2722*(1-'3 Model Input'!E$54)/G2722))</f>
        <v>Blank</v>
      </c>
      <c r="S2722" s="198" t="str">
        <f>IF(D2722=0,"Blank",IF(D2722="PHEV",MIN(M2722,E2722),MIN(M2722,(E2722*(1-'3 Model Input'!E$54)))))</f>
        <v>Blank</v>
      </c>
      <c r="T2722" s="217" t="str">
        <f t="shared" si="442"/>
        <v>Blank</v>
      </c>
      <c r="U2722" s="89"/>
      <c r="V2722" s="216" t="str">
        <f>IF(D2722=0,"Blank",P2722*'3 Model Input'!E$50)</f>
        <v>Blank</v>
      </c>
      <c r="W2722" s="197" t="str">
        <f t="shared" si="443"/>
        <v>Blank</v>
      </c>
      <c r="X2722" s="197" t="str">
        <f t="shared" si="444"/>
        <v>Blank</v>
      </c>
      <c r="Y2722" s="197" t="str">
        <f t="shared" si="445"/>
        <v>Blank</v>
      </c>
      <c r="Z2722" s="197" t="str">
        <f t="shared" si="446"/>
        <v>Blank</v>
      </c>
      <c r="AA2722" s="223" t="str" cm="1">
        <f t="array" ref="AA2722">_xlfn.IFS(ISTEXT('3 Model Input'!F$70),"Missing",ISTEXT('3 Model Input'!I$70),"Missing",ISNUMBER('3 Model Input'!K$70),'3 Model Input'!K$70*P2722)</f>
        <v>Missing</v>
      </c>
      <c r="AB2722" s="89"/>
      <c r="AC2722" s="227" t="str" cm="1">
        <f t="array" ref="AC2722">IF(D2722=0,"Blank",_xlfn.IFS('3 Model Input'!E$61=1,(V2722*G2722)/T2722,'3 Model Input'!E$61=2,(W2722*G2722)/T2722,'3 Model Input'!E$61=3,(X2722*G2722)/T2722,'3 Model Input'!E$61=4,(Y2722*G2722)/T2722,'3 Model Input'!E$61=5,(Z2722*G2722)/T2722, ISTEXT('3 Model Input'!E$61),"Missing",'3 Model Input'!E$61=6,(AA2722*G2722)/T2722))</f>
        <v>Blank</v>
      </c>
      <c r="AD2722" s="202" t="str">
        <f t="shared" si="447"/>
        <v>Blank</v>
      </c>
      <c r="AE2722" s="202" t="str">
        <f t="shared" si="448"/>
        <v>Blank</v>
      </c>
      <c r="AF2722" s="217" t="str">
        <f t="shared" si="449"/>
        <v>Blank</v>
      </c>
      <c r="AG2722" s="9" t="str" cm="1">
        <f t="array" ref="AG2722">_xlfn.IFS(ISNUMBER(AC2722), "", ISNUMBER(SEARCH("Blank", AC2722)), "", ISERROR(AC2722), "Bad input on tab 3")</f>
        <v/>
      </c>
    </row>
    <row r="2723" spans="2:33" ht="15" customHeight="1" x14ac:dyDescent="0.75">
      <c r="B2723" s="205" t="str">
        <f>'5 Driver Data'!B2723</f>
        <v>2715</v>
      </c>
      <c r="C2723" s="193">
        <f>'5 Driver Data'!C2723</f>
        <v>0</v>
      </c>
      <c r="D2723" s="192">
        <f>'5 Driver Data'!D2723</f>
        <v>0</v>
      </c>
      <c r="E2723" s="191">
        <f>'5 Driver Data'!E2723</f>
        <v>0</v>
      </c>
      <c r="F2723" s="191">
        <f>'5 Driver Data'!F2723</f>
        <v>0</v>
      </c>
      <c r="G2723" s="191">
        <f>'5 Driver Data'!G2723</f>
        <v>0</v>
      </c>
      <c r="H2723" s="191">
        <f>'5 Driver Data'!H2723</f>
        <v>0</v>
      </c>
      <c r="I2723" s="191">
        <f>'5 Driver Data'!I2723</f>
        <v>0</v>
      </c>
      <c r="J2723" s="191">
        <f>'5 Driver Data'!J2723</f>
        <v>0</v>
      </c>
      <c r="K2723" s="206">
        <f>'5 Driver Data'!K2723</f>
        <v>0</v>
      </c>
      <c r="L2723" s="1"/>
      <c r="M2723" s="216" t="str">
        <f>IF(D2723=0,"Blank",'3 Model Input'!E$44*'3 Model Input'!E$45)</f>
        <v>Blank</v>
      </c>
      <c r="N2723" s="197" t="str">
        <f t="shared" si="440"/>
        <v>Blank</v>
      </c>
      <c r="O2723" s="197" t="str">
        <f>IF(D2723=0,"Blank",'3 Model Input'!E$49*(1-'3 Model Input'!E$51))</f>
        <v>Blank</v>
      </c>
      <c r="P2723" s="197" t="str">
        <f t="shared" si="441"/>
        <v>Blank</v>
      </c>
      <c r="Q2723" s="197" t="str">
        <f>IF(D2723=0,"Blank",IF(D2723="BEV",E2723*(1-'3 Model Input'!E$54), E2723))</f>
        <v>Blank</v>
      </c>
      <c r="R2723" s="198" t="str">
        <f>IF(D2723=0,"Blank",IF(D2723="PHEV",F2723/G2723,F2723*(1-'3 Model Input'!E$54)/G2723))</f>
        <v>Blank</v>
      </c>
      <c r="S2723" s="198" t="str">
        <f>IF(D2723=0,"Blank",IF(D2723="PHEV",MIN(M2723,E2723),MIN(M2723,(E2723*(1-'3 Model Input'!E$54)))))</f>
        <v>Blank</v>
      </c>
      <c r="T2723" s="217" t="str">
        <f t="shared" si="442"/>
        <v>Blank</v>
      </c>
      <c r="U2723" s="89"/>
      <c r="V2723" s="216" t="str">
        <f>IF(D2723=0,"Blank",P2723*'3 Model Input'!E$50)</f>
        <v>Blank</v>
      </c>
      <c r="W2723" s="197" t="str">
        <f t="shared" si="443"/>
        <v>Blank</v>
      </c>
      <c r="X2723" s="197" t="str">
        <f t="shared" si="444"/>
        <v>Blank</v>
      </c>
      <c r="Y2723" s="197" t="str">
        <f t="shared" si="445"/>
        <v>Blank</v>
      </c>
      <c r="Z2723" s="197" t="str">
        <f t="shared" si="446"/>
        <v>Blank</v>
      </c>
      <c r="AA2723" s="223" t="str" cm="1">
        <f t="array" ref="AA2723">_xlfn.IFS(ISTEXT('3 Model Input'!F$70),"Missing",ISTEXT('3 Model Input'!I$70),"Missing",ISNUMBER('3 Model Input'!K$70),'3 Model Input'!K$70*P2723)</f>
        <v>Missing</v>
      </c>
      <c r="AB2723" s="89"/>
      <c r="AC2723" s="227" t="str" cm="1">
        <f t="array" ref="AC2723">IF(D2723=0,"Blank",_xlfn.IFS('3 Model Input'!E$61=1,(V2723*G2723)/T2723,'3 Model Input'!E$61=2,(W2723*G2723)/T2723,'3 Model Input'!E$61=3,(X2723*G2723)/T2723,'3 Model Input'!E$61=4,(Y2723*G2723)/T2723,'3 Model Input'!E$61=5,(Z2723*G2723)/T2723, ISTEXT('3 Model Input'!E$61),"Missing",'3 Model Input'!E$61=6,(AA2723*G2723)/T2723))</f>
        <v>Blank</v>
      </c>
      <c r="AD2723" s="202" t="str">
        <f t="shared" si="447"/>
        <v>Blank</v>
      </c>
      <c r="AE2723" s="202" t="str">
        <f t="shared" si="448"/>
        <v>Blank</v>
      </c>
      <c r="AF2723" s="217" t="str">
        <f t="shared" si="449"/>
        <v>Blank</v>
      </c>
      <c r="AG2723" s="9" t="str" cm="1">
        <f t="array" ref="AG2723">_xlfn.IFS(ISNUMBER(AC2723), "", ISNUMBER(SEARCH("Blank", AC2723)), "", ISERROR(AC2723), "Bad input on tab 3")</f>
        <v/>
      </c>
    </row>
    <row r="2724" spans="2:33" ht="15" customHeight="1" x14ac:dyDescent="0.75">
      <c r="B2724" s="205" t="str">
        <f>'5 Driver Data'!B2724</f>
        <v>2716</v>
      </c>
      <c r="C2724" s="193">
        <f>'5 Driver Data'!C2724</f>
        <v>0</v>
      </c>
      <c r="D2724" s="192">
        <f>'5 Driver Data'!D2724</f>
        <v>0</v>
      </c>
      <c r="E2724" s="191">
        <f>'5 Driver Data'!E2724</f>
        <v>0</v>
      </c>
      <c r="F2724" s="191">
        <f>'5 Driver Data'!F2724</f>
        <v>0</v>
      </c>
      <c r="G2724" s="191">
        <f>'5 Driver Data'!G2724</f>
        <v>0</v>
      </c>
      <c r="H2724" s="191">
        <f>'5 Driver Data'!H2724</f>
        <v>0</v>
      </c>
      <c r="I2724" s="191">
        <f>'5 Driver Data'!I2724</f>
        <v>0</v>
      </c>
      <c r="J2724" s="191">
        <f>'5 Driver Data'!J2724</f>
        <v>0</v>
      </c>
      <c r="K2724" s="206">
        <f>'5 Driver Data'!K2724</f>
        <v>0</v>
      </c>
      <c r="L2724" s="1"/>
      <c r="M2724" s="216" t="str">
        <f>IF(D2724=0,"Blank",'3 Model Input'!E$44*'3 Model Input'!E$45)</f>
        <v>Blank</v>
      </c>
      <c r="N2724" s="197" t="str">
        <f t="shared" si="440"/>
        <v>Blank</v>
      </c>
      <c r="O2724" s="197" t="str">
        <f>IF(D2724=0,"Blank",'3 Model Input'!E$49*(1-'3 Model Input'!E$51))</f>
        <v>Blank</v>
      </c>
      <c r="P2724" s="197" t="str">
        <f t="shared" si="441"/>
        <v>Blank</v>
      </c>
      <c r="Q2724" s="197" t="str">
        <f>IF(D2724=0,"Blank",IF(D2724="BEV",E2724*(1-'3 Model Input'!E$54), E2724))</f>
        <v>Blank</v>
      </c>
      <c r="R2724" s="198" t="str">
        <f>IF(D2724=0,"Blank",IF(D2724="PHEV",F2724/G2724,F2724*(1-'3 Model Input'!E$54)/G2724))</f>
        <v>Blank</v>
      </c>
      <c r="S2724" s="198" t="str">
        <f>IF(D2724=0,"Blank",IF(D2724="PHEV",MIN(M2724,E2724),MIN(M2724,(E2724*(1-'3 Model Input'!E$54)))))</f>
        <v>Blank</v>
      </c>
      <c r="T2724" s="217" t="str">
        <f t="shared" si="442"/>
        <v>Blank</v>
      </c>
      <c r="U2724" s="89"/>
      <c r="V2724" s="216" t="str">
        <f>IF(D2724=0,"Blank",P2724*'3 Model Input'!E$50)</f>
        <v>Blank</v>
      </c>
      <c r="W2724" s="197" t="str">
        <f t="shared" si="443"/>
        <v>Blank</v>
      </c>
      <c r="X2724" s="197" t="str">
        <f t="shared" si="444"/>
        <v>Blank</v>
      </c>
      <c r="Y2724" s="197" t="str">
        <f t="shared" si="445"/>
        <v>Blank</v>
      </c>
      <c r="Z2724" s="197" t="str">
        <f t="shared" si="446"/>
        <v>Blank</v>
      </c>
      <c r="AA2724" s="223" t="str" cm="1">
        <f t="array" ref="AA2724">_xlfn.IFS(ISTEXT('3 Model Input'!F$70),"Missing",ISTEXT('3 Model Input'!I$70),"Missing",ISNUMBER('3 Model Input'!K$70),'3 Model Input'!K$70*P2724)</f>
        <v>Missing</v>
      </c>
      <c r="AB2724" s="89"/>
      <c r="AC2724" s="227" t="str" cm="1">
        <f t="array" ref="AC2724">IF(D2724=0,"Blank",_xlfn.IFS('3 Model Input'!E$61=1,(V2724*G2724)/T2724,'3 Model Input'!E$61=2,(W2724*G2724)/T2724,'3 Model Input'!E$61=3,(X2724*G2724)/T2724,'3 Model Input'!E$61=4,(Y2724*G2724)/T2724,'3 Model Input'!E$61=5,(Z2724*G2724)/T2724, ISTEXT('3 Model Input'!E$61),"Missing",'3 Model Input'!E$61=6,(AA2724*G2724)/T2724))</f>
        <v>Blank</v>
      </c>
      <c r="AD2724" s="202" t="str">
        <f t="shared" si="447"/>
        <v>Blank</v>
      </c>
      <c r="AE2724" s="202" t="str">
        <f t="shared" si="448"/>
        <v>Blank</v>
      </c>
      <c r="AF2724" s="217" t="str">
        <f t="shared" si="449"/>
        <v>Blank</v>
      </c>
      <c r="AG2724" s="9" t="str" cm="1">
        <f t="array" ref="AG2724">_xlfn.IFS(ISNUMBER(AC2724), "", ISNUMBER(SEARCH("Blank", AC2724)), "", ISERROR(AC2724), "Bad input on tab 3")</f>
        <v/>
      </c>
    </row>
    <row r="2725" spans="2:33" ht="15" customHeight="1" x14ac:dyDescent="0.75">
      <c r="B2725" s="205" t="str">
        <f>'5 Driver Data'!B2725</f>
        <v>2717</v>
      </c>
      <c r="C2725" s="193">
        <f>'5 Driver Data'!C2725</f>
        <v>0</v>
      </c>
      <c r="D2725" s="192">
        <f>'5 Driver Data'!D2725</f>
        <v>0</v>
      </c>
      <c r="E2725" s="191">
        <f>'5 Driver Data'!E2725</f>
        <v>0</v>
      </c>
      <c r="F2725" s="191">
        <f>'5 Driver Data'!F2725</f>
        <v>0</v>
      </c>
      <c r="G2725" s="191">
        <f>'5 Driver Data'!G2725</f>
        <v>0</v>
      </c>
      <c r="H2725" s="191">
        <f>'5 Driver Data'!H2725</f>
        <v>0</v>
      </c>
      <c r="I2725" s="191">
        <f>'5 Driver Data'!I2725</f>
        <v>0</v>
      </c>
      <c r="J2725" s="191">
        <f>'5 Driver Data'!J2725</f>
        <v>0</v>
      </c>
      <c r="K2725" s="206">
        <f>'5 Driver Data'!K2725</f>
        <v>0</v>
      </c>
      <c r="L2725" s="1"/>
      <c r="M2725" s="216" t="str">
        <f>IF(D2725=0,"Blank",'3 Model Input'!E$44*'3 Model Input'!E$45)</f>
        <v>Blank</v>
      </c>
      <c r="N2725" s="197" t="str">
        <f t="shared" si="440"/>
        <v>Blank</v>
      </c>
      <c r="O2725" s="197" t="str">
        <f>IF(D2725=0,"Blank",'3 Model Input'!E$49*(1-'3 Model Input'!E$51))</f>
        <v>Blank</v>
      </c>
      <c r="P2725" s="197" t="str">
        <f t="shared" si="441"/>
        <v>Blank</v>
      </c>
      <c r="Q2725" s="197" t="str">
        <f>IF(D2725=0,"Blank",IF(D2725="BEV",E2725*(1-'3 Model Input'!E$54), E2725))</f>
        <v>Blank</v>
      </c>
      <c r="R2725" s="198" t="str">
        <f>IF(D2725=0,"Blank",IF(D2725="PHEV",F2725/G2725,F2725*(1-'3 Model Input'!E$54)/G2725))</f>
        <v>Blank</v>
      </c>
      <c r="S2725" s="198" t="str">
        <f>IF(D2725=0,"Blank",IF(D2725="PHEV",MIN(M2725,E2725),MIN(M2725,(E2725*(1-'3 Model Input'!E$54)))))</f>
        <v>Blank</v>
      </c>
      <c r="T2725" s="217" t="str">
        <f t="shared" si="442"/>
        <v>Blank</v>
      </c>
      <c r="U2725" s="89"/>
      <c r="V2725" s="216" t="str">
        <f>IF(D2725=0,"Blank",P2725*'3 Model Input'!E$50)</f>
        <v>Blank</v>
      </c>
      <c r="W2725" s="197" t="str">
        <f t="shared" si="443"/>
        <v>Blank</v>
      </c>
      <c r="X2725" s="197" t="str">
        <f t="shared" si="444"/>
        <v>Blank</v>
      </c>
      <c r="Y2725" s="197" t="str">
        <f t="shared" si="445"/>
        <v>Blank</v>
      </c>
      <c r="Z2725" s="197" t="str">
        <f t="shared" si="446"/>
        <v>Blank</v>
      </c>
      <c r="AA2725" s="223" t="str" cm="1">
        <f t="array" ref="AA2725">_xlfn.IFS(ISTEXT('3 Model Input'!F$70),"Missing",ISTEXT('3 Model Input'!I$70),"Missing",ISNUMBER('3 Model Input'!K$70),'3 Model Input'!K$70*P2725)</f>
        <v>Missing</v>
      </c>
      <c r="AB2725" s="89"/>
      <c r="AC2725" s="227" t="str" cm="1">
        <f t="array" ref="AC2725">IF(D2725=0,"Blank",_xlfn.IFS('3 Model Input'!E$61=1,(V2725*G2725)/T2725,'3 Model Input'!E$61=2,(W2725*G2725)/T2725,'3 Model Input'!E$61=3,(X2725*G2725)/T2725,'3 Model Input'!E$61=4,(Y2725*G2725)/T2725,'3 Model Input'!E$61=5,(Z2725*G2725)/T2725, ISTEXT('3 Model Input'!E$61),"Missing",'3 Model Input'!E$61=6,(AA2725*G2725)/T2725))</f>
        <v>Blank</v>
      </c>
      <c r="AD2725" s="202" t="str">
        <f t="shared" si="447"/>
        <v>Blank</v>
      </c>
      <c r="AE2725" s="202" t="str">
        <f t="shared" si="448"/>
        <v>Blank</v>
      </c>
      <c r="AF2725" s="217" t="str">
        <f t="shared" si="449"/>
        <v>Blank</v>
      </c>
      <c r="AG2725" s="9" t="str" cm="1">
        <f t="array" ref="AG2725">_xlfn.IFS(ISNUMBER(AC2725), "", ISNUMBER(SEARCH("Blank", AC2725)), "", ISERROR(AC2725), "Bad input on tab 3")</f>
        <v/>
      </c>
    </row>
    <row r="2726" spans="2:33" ht="15" customHeight="1" x14ac:dyDescent="0.75">
      <c r="B2726" s="205" t="str">
        <f>'5 Driver Data'!B2726</f>
        <v>2718</v>
      </c>
      <c r="C2726" s="193">
        <f>'5 Driver Data'!C2726</f>
        <v>0</v>
      </c>
      <c r="D2726" s="192">
        <f>'5 Driver Data'!D2726</f>
        <v>0</v>
      </c>
      <c r="E2726" s="191">
        <f>'5 Driver Data'!E2726</f>
        <v>0</v>
      </c>
      <c r="F2726" s="191">
        <f>'5 Driver Data'!F2726</f>
        <v>0</v>
      </c>
      <c r="G2726" s="191">
        <f>'5 Driver Data'!G2726</f>
        <v>0</v>
      </c>
      <c r="H2726" s="191">
        <f>'5 Driver Data'!H2726</f>
        <v>0</v>
      </c>
      <c r="I2726" s="191">
        <f>'5 Driver Data'!I2726</f>
        <v>0</v>
      </c>
      <c r="J2726" s="191">
        <f>'5 Driver Data'!J2726</f>
        <v>0</v>
      </c>
      <c r="K2726" s="206">
        <f>'5 Driver Data'!K2726</f>
        <v>0</v>
      </c>
      <c r="L2726" s="1"/>
      <c r="M2726" s="216" t="str">
        <f>IF(D2726=0,"Blank",'3 Model Input'!E$44*'3 Model Input'!E$45)</f>
        <v>Blank</v>
      </c>
      <c r="N2726" s="197" t="str">
        <f t="shared" si="440"/>
        <v>Blank</v>
      </c>
      <c r="O2726" s="197" t="str">
        <f>IF(D2726=0,"Blank",'3 Model Input'!E$49*(1-'3 Model Input'!E$51))</f>
        <v>Blank</v>
      </c>
      <c r="P2726" s="197" t="str">
        <f t="shared" si="441"/>
        <v>Blank</v>
      </c>
      <c r="Q2726" s="197" t="str">
        <f>IF(D2726=0,"Blank",IF(D2726="BEV",E2726*(1-'3 Model Input'!E$54), E2726))</f>
        <v>Blank</v>
      </c>
      <c r="R2726" s="198" t="str">
        <f>IF(D2726=0,"Blank",IF(D2726="PHEV",F2726/G2726,F2726*(1-'3 Model Input'!E$54)/G2726))</f>
        <v>Blank</v>
      </c>
      <c r="S2726" s="198" t="str">
        <f>IF(D2726=0,"Blank",IF(D2726="PHEV",MIN(M2726,E2726),MIN(M2726,(E2726*(1-'3 Model Input'!E$54)))))</f>
        <v>Blank</v>
      </c>
      <c r="T2726" s="217" t="str">
        <f t="shared" si="442"/>
        <v>Blank</v>
      </c>
      <c r="U2726" s="89"/>
      <c r="V2726" s="216" t="str">
        <f>IF(D2726=0,"Blank",P2726*'3 Model Input'!E$50)</f>
        <v>Blank</v>
      </c>
      <c r="W2726" s="197" t="str">
        <f t="shared" si="443"/>
        <v>Blank</v>
      </c>
      <c r="X2726" s="197" t="str">
        <f t="shared" si="444"/>
        <v>Blank</v>
      </c>
      <c r="Y2726" s="197" t="str">
        <f t="shared" si="445"/>
        <v>Blank</v>
      </c>
      <c r="Z2726" s="197" t="str">
        <f t="shared" si="446"/>
        <v>Blank</v>
      </c>
      <c r="AA2726" s="223" t="str" cm="1">
        <f t="array" ref="AA2726">_xlfn.IFS(ISTEXT('3 Model Input'!F$70),"Missing",ISTEXT('3 Model Input'!I$70),"Missing",ISNUMBER('3 Model Input'!K$70),'3 Model Input'!K$70*P2726)</f>
        <v>Missing</v>
      </c>
      <c r="AB2726" s="89"/>
      <c r="AC2726" s="227" t="str" cm="1">
        <f t="array" ref="AC2726">IF(D2726=0,"Blank",_xlfn.IFS('3 Model Input'!E$61=1,(V2726*G2726)/T2726,'3 Model Input'!E$61=2,(W2726*G2726)/T2726,'3 Model Input'!E$61=3,(X2726*G2726)/T2726,'3 Model Input'!E$61=4,(Y2726*G2726)/T2726,'3 Model Input'!E$61=5,(Z2726*G2726)/T2726, ISTEXT('3 Model Input'!E$61),"Missing",'3 Model Input'!E$61=6,(AA2726*G2726)/T2726))</f>
        <v>Blank</v>
      </c>
      <c r="AD2726" s="202" t="str">
        <f t="shared" si="447"/>
        <v>Blank</v>
      </c>
      <c r="AE2726" s="202" t="str">
        <f t="shared" si="448"/>
        <v>Blank</v>
      </c>
      <c r="AF2726" s="217" t="str">
        <f t="shared" si="449"/>
        <v>Blank</v>
      </c>
      <c r="AG2726" s="9" t="str" cm="1">
        <f t="array" ref="AG2726">_xlfn.IFS(ISNUMBER(AC2726), "", ISNUMBER(SEARCH("Blank", AC2726)), "", ISERROR(AC2726), "Bad input on tab 3")</f>
        <v/>
      </c>
    </row>
    <row r="2727" spans="2:33" ht="15" customHeight="1" x14ac:dyDescent="0.75">
      <c r="B2727" s="205" t="str">
        <f>'5 Driver Data'!B2727</f>
        <v>2719</v>
      </c>
      <c r="C2727" s="193">
        <f>'5 Driver Data'!C2727</f>
        <v>0</v>
      </c>
      <c r="D2727" s="192">
        <f>'5 Driver Data'!D2727</f>
        <v>0</v>
      </c>
      <c r="E2727" s="191">
        <f>'5 Driver Data'!E2727</f>
        <v>0</v>
      </c>
      <c r="F2727" s="191">
        <f>'5 Driver Data'!F2727</f>
        <v>0</v>
      </c>
      <c r="G2727" s="191">
        <f>'5 Driver Data'!G2727</f>
        <v>0</v>
      </c>
      <c r="H2727" s="191">
        <f>'5 Driver Data'!H2727</f>
        <v>0</v>
      </c>
      <c r="I2727" s="191">
        <f>'5 Driver Data'!I2727</f>
        <v>0</v>
      </c>
      <c r="J2727" s="191">
        <f>'5 Driver Data'!J2727</f>
        <v>0</v>
      </c>
      <c r="K2727" s="206">
        <f>'5 Driver Data'!K2727</f>
        <v>0</v>
      </c>
      <c r="L2727" s="1"/>
      <c r="M2727" s="216" t="str">
        <f>IF(D2727=0,"Blank",'3 Model Input'!E$44*'3 Model Input'!E$45)</f>
        <v>Blank</v>
      </c>
      <c r="N2727" s="197" t="str">
        <f t="shared" si="440"/>
        <v>Blank</v>
      </c>
      <c r="O2727" s="197" t="str">
        <f>IF(D2727=0,"Blank",'3 Model Input'!E$49*(1-'3 Model Input'!E$51))</f>
        <v>Blank</v>
      </c>
      <c r="P2727" s="197" t="str">
        <f t="shared" si="441"/>
        <v>Blank</v>
      </c>
      <c r="Q2727" s="197" t="str">
        <f>IF(D2727=0,"Blank",IF(D2727="BEV",E2727*(1-'3 Model Input'!E$54), E2727))</f>
        <v>Blank</v>
      </c>
      <c r="R2727" s="198" t="str">
        <f>IF(D2727=0,"Blank",IF(D2727="PHEV",F2727/G2727,F2727*(1-'3 Model Input'!E$54)/G2727))</f>
        <v>Blank</v>
      </c>
      <c r="S2727" s="198" t="str">
        <f>IF(D2727=0,"Blank",IF(D2727="PHEV",MIN(M2727,E2727),MIN(M2727,(E2727*(1-'3 Model Input'!E$54)))))</f>
        <v>Blank</v>
      </c>
      <c r="T2727" s="217" t="str">
        <f t="shared" si="442"/>
        <v>Blank</v>
      </c>
      <c r="U2727" s="89"/>
      <c r="V2727" s="216" t="str">
        <f>IF(D2727=0,"Blank",P2727*'3 Model Input'!E$50)</f>
        <v>Blank</v>
      </c>
      <c r="W2727" s="197" t="str">
        <f t="shared" si="443"/>
        <v>Blank</v>
      </c>
      <c r="X2727" s="197" t="str">
        <f t="shared" si="444"/>
        <v>Blank</v>
      </c>
      <c r="Y2727" s="197" t="str">
        <f t="shared" si="445"/>
        <v>Blank</v>
      </c>
      <c r="Z2727" s="197" t="str">
        <f t="shared" si="446"/>
        <v>Blank</v>
      </c>
      <c r="AA2727" s="223" t="str" cm="1">
        <f t="array" ref="AA2727">_xlfn.IFS(ISTEXT('3 Model Input'!F$70),"Missing",ISTEXT('3 Model Input'!I$70),"Missing",ISNUMBER('3 Model Input'!K$70),'3 Model Input'!K$70*P2727)</f>
        <v>Missing</v>
      </c>
      <c r="AB2727" s="89"/>
      <c r="AC2727" s="227" t="str" cm="1">
        <f t="array" ref="AC2727">IF(D2727=0,"Blank",_xlfn.IFS('3 Model Input'!E$61=1,(V2727*G2727)/T2727,'3 Model Input'!E$61=2,(W2727*G2727)/T2727,'3 Model Input'!E$61=3,(X2727*G2727)/T2727,'3 Model Input'!E$61=4,(Y2727*G2727)/T2727,'3 Model Input'!E$61=5,(Z2727*G2727)/T2727, ISTEXT('3 Model Input'!E$61),"Missing",'3 Model Input'!E$61=6,(AA2727*G2727)/T2727))</f>
        <v>Blank</v>
      </c>
      <c r="AD2727" s="202" t="str">
        <f t="shared" si="447"/>
        <v>Blank</v>
      </c>
      <c r="AE2727" s="202" t="str">
        <f t="shared" si="448"/>
        <v>Blank</v>
      </c>
      <c r="AF2727" s="217" t="str">
        <f t="shared" si="449"/>
        <v>Blank</v>
      </c>
      <c r="AG2727" s="9" t="str" cm="1">
        <f t="array" ref="AG2727">_xlfn.IFS(ISNUMBER(AC2727), "", ISNUMBER(SEARCH("Blank", AC2727)), "", ISERROR(AC2727), "Bad input on tab 3")</f>
        <v/>
      </c>
    </row>
    <row r="2728" spans="2:33" ht="15" customHeight="1" x14ac:dyDescent="0.75">
      <c r="B2728" s="205" t="str">
        <f>'5 Driver Data'!B2728</f>
        <v>2720</v>
      </c>
      <c r="C2728" s="193">
        <f>'5 Driver Data'!C2728</f>
        <v>0</v>
      </c>
      <c r="D2728" s="192">
        <f>'5 Driver Data'!D2728</f>
        <v>0</v>
      </c>
      <c r="E2728" s="191">
        <f>'5 Driver Data'!E2728</f>
        <v>0</v>
      </c>
      <c r="F2728" s="191">
        <f>'5 Driver Data'!F2728</f>
        <v>0</v>
      </c>
      <c r="G2728" s="191">
        <f>'5 Driver Data'!G2728</f>
        <v>0</v>
      </c>
      <c r="H2728" s="191">
        <f>'5 Driver Data'!H2728</f>
        <v>0</v>
      </c>
      <c r="I2728" s="191">
        <f>'5 Driver Data'!I2728</f>
        <v>0</v>
      </c>
      <c r="J2728" s="191">
        <f>'5 Driver Data'!J2728</f>
        <v>0</v>
      </c>
      <c r="K2728" s="206">
        <f>'5 Driver Data'!K2728</f>
        <v>0</v>
      </c>
      <c r="L2728" s="1"/>
      <c r="M2728" s="216" t="str">
        <f>IF(D2728=0,"Blank",'3 Model Input'!E$44*'3 Model Input'!E$45)</f>
        <v>Blank</v>
      </c>
      <c r="N2728" s="197" t="str">
        <f t="shared" si="440"/>
        <v>Blank</v>
      </c>
      <c r="O2728" s="197" t="str">
        <f>IF(D2728=0,"Blank",'3 Model Input'!E$49*(1-'3 Model Input'!E$51))</f>
        <v>Blank</v>
      </c>
      <c r="P2728" s="197" t="str">
        <f t="shared" si="441"/>
        <v>Blank</v>
      </c>
      <c r="Q2728" s="197" t="str">
        <f>IF(D2728=0,"Blank",IF(D2728="BEV",E2728*(1-'3 Model Input'!E$54), E2728))</f>
        <v>Blank</v>
      </c>
      <c r="R2728" s="198" t="str">
        <f>IF(D2728=0,"Blank",IF(D2728="PHEV",F2728/G2728,F2728*(1-'3 Model Input'!E$54)/G2728))</f>
        <v>Blank</v>
      </c>
      <c r="S2728" s="198" t="str">
        <f>IF(D2728=0,"Blank",IF(D2728="PHEV",MIN(M2728,E2728),MIN(M2728,(E2728*(1-'3 Model Input'!E$54)))))</f>
        <v>Blank</v>
      </c>
      <c r="T2728" s="217" t="str">
        <f t="shared" si="442"/>
        <v>Blank</v>
      </c>
      <c r="U2728" s="89"/>
      <c r="V2728" s="216" t="str">
        <f>IF(D2728=0,"Blank",P2728*'3 Model Input'!E$50)</f>
        <v>Blank</v>
      </c>
      <c r="W2728" s="197" t="str">
        <f t="shared" si="443"/>
        <v>Blank</v>
      </c>
      <c r="X2728" s="197" t="str">
        <f t="shared" si="444"/>
        <v>Blank</v>
      </c>
      <c r="Y2728" s="197" t="str">
        <f t="shared" si="445"/>
        <v>Blank</v>
      </c>
      <c r="Z2728" s="197" t="str">
        <f t="shared" si="446"/>
        <v>Blank</v>
      </c>
      <c r="AA2728" s="223" t="str" cm="1">
        <f t="array" ref="AA2728">_xlfn.IFS(ISTEXT('3 Model Input'!F$70),"Missing",ISTEXT('3 Model Input'!I$70),"Missing",ISNUMBER('3 Model Input'!K$70),'3 Model Input'!K$70*P2728)</f>
        <v>Missing</v>
      </c>
      <c r="AB2728" s="89"/>
      <c r="AC2728" s="227" t="str" cm="1">
        <f t="array" ref="AC2728">IF(D2728=0,"Blank",_xlfn.IFS('3 Model Input'!E$61=1,(V2728*G2728)/T2728,'3 Model Input'!E$61=2,(W2728*G2728)/T2728,'3 Model Input'!E$61=3,(X2728*G2728)/T2728,'3 Model Input'!E$61=4,(Y2728*G2728)/T2728,'3 Model Input'!E$61=5,(Z2728*G2728)/T2728, ISTEXT('3 Model Input'!E$61),"Missing",'3 Model Input'!E$61=6,(AA2728*G2728)/T2728))</f>
        <v>Blank</v>
      </c>
      <c r="AD2728" s="202" t="str">
        <f t="shared" si="447"/>
        <v>Blank</v>
      </c>
      <c r="AE2728" s="202" t="str">
        <f t="shared" si="448"/>
        <v>Blank</v>
      </c>
      <c r="AF2728" s="217" t="str">
        <f t="shared" si="449"/>
        <v>Blank</v>
      </c>
      <c r="AG2728" s="9" t="str" cm="1">
        <f t="array" ref="AG2728">_xlfn.IFS(ISNUMBER(AC2728), "", ISNUMBER(SEARCH("Blank", AC2728)), "", ISERROR(AC2728), "Bad input on tab 3")</f>
        <v/>
      </c>
    </row>
    <row r="2729" spans="2:33" ht="15" customHeight="1" x14ac:dyDescent="0.75">
      <c r="B2729" s="205" t="str">
        <f>'5 Driver Data'!B2729</f>
        <v>2721</v>
      </c>
      <c r="C2729" s="193">
        <f>'5 Driver Data'!C2729</f>
        <v>0</v>
      </c>
      <c r="D2729" s="192">
        <f>'5 Driver Data'!D2729</f>
        <v>0</v>
      </c>
      <c r="E2729" s="191">
        <f>'5 Driver Data'!E2729</f>
        <v>0</v>
      </c>
      <c r="F2729" s="191">
        <f>'5 Driver Data'!F2729</f>
        <v>0</v>
      </c>
      <c r="G2729" s="191">
        <f>'5 Driver Data'!G2729</f>
        <v>0</v>
      </c>
      <c r="H2729" s="191">
        <f>'5 Driver Data'!H2729</f>
        <v>0</v>
      </c>
      <c r="I2729" s="191">
        <f>'5 Driver Data'!I2729</f>
        <v>0</v>
      </c>
      <c r="J2729" s="191">
        <f>'5 Driver Data'!J2729</f>
        <v>0</v>
      </c>
      <c r="K2729" s="206">
        <f>'5 Driver Data'!K2729</f>
        <v>0</v>
      </c>
      <c r="L2729" s="1"/>
      <c r="M2729" s="216" t="str">
        <f>IF(D2729=0,"Blank",'3 Model Input'!E$44*'3 Model Input'!E$45)</f>
        <v>Blank</v>
      </c>
      <c r="N2729" s="197" t="str">
        <f t="shared" si="440"/>
        <v>Blank</v>
      </c>
      <c r="O2729" s="197" t="str">
        <f>IF(D2729=0,"Blank",'3 Model Input'!E$49*(1-'3 Model Input'!E$51))</f>
        <v>Blank</v>
      </c>
      <c r="P2729" s="197" t="str">
        <f t="shared" si="441"/>
        <v>Blank</v>
      </c>
      <c r="Q2729" s="197" t="str">
        <f>IF(D2729=0,"Blank",IF(D2729="BEV",E2729*(1-'3 Model Input'!E$54), E2729))</f>
        <v>Blank</v>
      </c>
      <c r="R2729" s="198" t="str">
        <f>IF(D2729=0,"Blank",IF(D2729="PHEV",F2729/G2729,F2729*(1-'3 Model Input'!E$54)/G2729))</f>
        <v>Blank</v>
      </c>
      <c r="S2729" s="198" t="str">
        <f>IF(D2729=0,"Blank",IF(D2729="PHEV",MIN(M2729,E2729),MIN(M2729,(E2729*(1-'3 Model Input'!E$54)))))</f>
        <v>Blank</v>
      </c>
      <c r="T2729" s="217" t="str">
        <f t="shared" si="442"/>
        <v>Blank</v>
      </c>
      <c r="U2729" s="89"/>
      <c r="V2729" s="216" t="str">
        <f>IF(D2729=0,"Blank",P2729*'3 Model Input'!E$50)</f>
        <v>Blank</v>
      </c>
      <c r="W2729" s="197" t="str">
        <f t="shared" si="443"/>
        <v>Blank</v>
      </c>
      <c r="X2729" s="197" t="str">
        <f t="shared" si="444"/>
        <v>Blank</v>
      </c>
      <c r="Y2729" s="197" t="str">
        <f t="shared" si="445"/>
        <v>Blank</v>
      </c>
      <c r="Z2729" s="197" t="str">
        <f t="shared" si="446"/>
        <v>Blank</v>
      </c>
      <c r="AA2729" s="223" t="str" cm="1">
        <f t="array" ref="AA2729">_xlfn.IFS(ISTEXT('3 Model Input'!F$70),"Missing",ISTEXT('3 Model Input'!I$70),"Missing",ISNUMBER('3 Model Input'!K$70),'3 Model Input'!K$70*P2729)</f>
        <v>Missing</v>
      </c>
      <c r="AB2729" s="89"/>
      <c r="AC2729" s="227" t="str" cm="1">
        <f t="array" ref="AC2729">IF(D2729=0,"Blank",_xlfn.IFS('3 Model Input'!E$61=1,(V2729*G2729)/T2729,'3 Model Input'!E$61=2,(W2729*G2729)/T2729,'3 Model Input'!E$61=3,(X2729*G2729)/T2729,'3 Model Input'!E$61=4,(Y2729*G2729)/T2729,'3 Model Input'!E$61=5,(Z2729*G2729)/T2729, ISTEXT('3 Model Input'!E$61),"Missing",'3 Model Input'!E$61=6,(AA2729*G2729)/T2729))</f>
        <v>Blank</v>
      </c>
      <c r="AD2729" s="202" t="str">
        <f t="shared" si="447"/>
        <v>Blank</v>
      </c>
      <c r="AE2729" s="202" t="str">
        <f t="shared" si="448"/>
        <v>Blank</v>
      </c>
      <c r="AF2729" s="217" t="str">
        <f t="shared" si="449"/>
        <v>Blank</v>
      </c>
      <c r="AG2729" s="9" t="str" cm="1">
        <f t="array" ref="AG2729">_xlfn.IFS(ISNUMBER(AC2729), "", ISNUMBER(SEARCH("Blank", AC2729)), "", ISERROR(AC2729), "Bad input on tab 3")</f>
        <v/>
      </c>
    </row>
    <row r="2730" spans="2:33" ht="15" customHeight="1" x14ac:dyDescent="0.75">
      <c r="B2730" s="205" t="str">
        <f>'5 Driver Data'!B2730</f>
        <v>2722</v>
      </c>
      <c r="C2730" s="193">
        <f>'5 Driver Data'!C2730</f>
        <v>0</v>
      </c>
      <c r="D2730" s="192">
        <f>'5 Driver Data'!D2730</f>
        <v>0</v>
      </c>
      <c r="E2730" s="191">
        <f>'5 Driver Data'!E2730</f>
        <v>0</v>
      </c>
      <c r="F2730" s="191">
        <f>'5 Driver Data'!F2730</f>
        <v>0</v>
      </c>
      <c r="G2730" s="191">
        <f>'5 Driver Data'!G2730</f>
        <v>0</v>
      </c>
      <c r="H2730" s="191">
        <f>'5 Driver Data'!H2730</f>
        <v>0</v>
      </c>
      <c r="I2730" s="191">
        <f>'5 Driver Data'!I2730</f>
        <v>0</v>
      </c>
      <c r="J2730" s="191">
        <f>'5 Driver Data'!J2730</f>
        <v>0</v>
      </c>
      <c r="K2730" s="206">
        <f>'5 Driver Data'!K2730</f>
        <v>0</v>
      </c>
      <c r="L2730" s="1"/>
      <c r="M2730" s="216" t="str">
        <f>IF(D2730=0,"Blank",'3 Model Input'!E$44*'3 Model Input'!E$45)</f>
        <v>Blank</v>
      </c>
      <c r="N2730" s="197" t="str">
        <f t="shared" si="440"/>
        <v>Blank</v>
      </c>
      <c r="O2730" s="197" t="str">
        <f>IF(D2730=0,"Blank",'3 Model Input'!E$49*(1-'3 Model Input'!E$51))</f>
        <v>Blank</v>
      </c>
      <c r="P2730" s="197" t="str">
        <f t="shared" si="441"/>
        <v>Blank</v>
      </c>
      <c r="Q2730" s="197" t="str">
        <f>IF(D2730=0,"Blank",IF(D2730="BEV",E2730*(1-'3 Model Input'!E$54), E2730))</f>
        <v>Blank</v>
      </c>
      <c r="R2730" s="198" t="str">
        <f>IF(D2730=0,"Blank",IF(D2730="PHEV",F2730/G2730,F2730*(1-'3 Model Input'!E$54)/G2730))</f>
        <v>Blank</v>
      </c>
      <c r="S2730" s="198" t="str">
        <f>IF(D2730=0,"Blank",IF(D2730="PHEV",MIN(M2730,E2730),MIN(M2730,(E2730*(1-'3 Model Input'!E$54)))))</f>
        <v>Blank</v>
      </c>
      <c r="T2730" s="217" t="str">
        <f t="shared" si="442"/>
        <v>Blank</v>
      </c>
      <c r="U2730" s="89"/>
      <c r="V2730" s="216" t="str">
        <f>IF(D2730=0,"Blank",P2730*'3 Model Input'!E$50)</f>
        <v>Blank</v>
      </c>
      <c r="W2730" s="197" t="str">
        <f t="shared" si="443"/>
        <v>Blank</v>
      </c>
      <c r="X2730" s="197" t="str">
        <f t="shared" si="444"/>
        <v>Blank</v>
      </c>
      <c r="Y2730" s="197" t="str">
        <f t="shared" si="445"/>
        <v>Blank</v>
      </c>
      <c r="Z2730" s="197" t="str">
        <f t="shared" si="446"/>
        <v>Blank</v>
      </c>
      <c r="AA2730" s="223" t="str" cm="1">
        <f t="array" ref="AA2730">_xlfn.IFS(ISTEXT('3 Model Input'!F$70),"Missing",ISTEXT('3 Model Input'!I$70),"Missing",ISNUMBER('3 Model Input'!K$70),'3 Model Input'!K$70*P2730)</f>
        <v>Missing</v>
      </c>
      <c r="AB2730" s="89"/>
      <c r="AC2730" s="227" t="str" cm="1">
        <f t="array" ref="AC2730">IF(D2730=0,"Blank",_xlfn.IFS('3 Model Input'!E$61=1,(V2730*G2730)/T2730,'3 Model Input'!E$61=2,(W2730*G2730)/T2730,'3 Model Input'!E$61=3,(X2730*G2730)/T2730,'3 Model Input'!E$61=4,(Y2730*G2730)/T2730,'3 Model Input'!E$61=5,(Z2730*G2730)/T2730, ISTEXT('3 Model Input'!E$61),"Missing",'3 Model Input'!E$61=6,(AA2730*G2730)/T2730))</f>
        <v>Blank</v>
      </c>
      <c r="AD2730" s="202" t="str">
        <f t="shared" si="447"/>
        <v>Blank</v>
      </c>
      <c r="AE2730" s="202" t="str">
        <f t="shared" si="448"/>
        <v>Blank</v>
      </c>
      <c r="AF2730" s="217" t="str">
        <f t="shared" si="449"/>
        <v>Blank</v>
      </c>
      <c r="AG2730" s="9" t="str" cm="1">
        <f t="array" ref="AG2730">_xlfn.IFS(ISNUMBER(AC2730), "", ISNUMBER(SEARCH("Blank", AC2730)), "", ISERROR(AC2730), "Bad input on tab 3")</f>
        <v/>
      </c>
    </row>
    <row r="2731" spans="2:33" ht="15" customHeight="1" x14ac:dyDescent="0.75">
      <c r="B2731" s="205" t="str">
        <f>'5 Driver Data'!B2731</f>
        <v>2723</v>
      </c>
      <c r="C2731" s="193">
        <f>'5 Driver Data'!C2731</f>
        <v>0</v>
      </c>
      <c r="D2731" s="192">
        <f>'5 Driver Data'!D2731</f>
        <v>0</v>
      </c>
      <c r="E2731" s="191">
        <f>'5 Driver Data'!E2731</f>
        <v>0</v>
      </c>
      <c r="F2731" s="191">
        <f>'5 Driver Data'!F2731</f>
        <v>0</v>
      </c>
      <c r="G2731" s="191">
        <f>'5 Driver Data'!G2731</f>
        <v>0</v>
      </c>
      <c r="H2731" s="191">
        <f>'5 Driver Data'!H2731</f>
        <v>0</v>
      </c>
      <c r="I2731" s="191">
        <f>'5 Driver Data'!I2731</f>
        <v>0</v>
      </c>
      <c r="J2731" s="191">
        <f>'5 Driver Data'!J2731</f>
        <v>0</v>
      </c>
      <c r="K2731" s="206">
        <f>'5 Driver Data'!K2731</f>
        <v>0</v>
      </c>
      <c r="L2731" s="1"/>
      <c r="M2731" s="216" t="str">
        <f>IF(D2731=0,"Blank",'3 Model Input'!E$44*'3 Model Input'!E$45)</f>
        <v>Blank</v>
      </c>
      <c r="N2731" s="197" t="str">
        <f t="shared" si="440"/>
        <v>Blank</v>
      </c>
      <c r="O2731" s="197" t="str">
        <f>IF(D2731=0,"Blank",'3 Model Input'!E$49*(1-'3 Model Input'!E$51))</f>
        <v>Blank</v>
      </c>
      <c r="P2731" s="197" t="str">
        <f t="shared" si="441"/>
        <v>Blank</v>
      </c>
      <c r="Q2731" s="197" t="str">
        <f>IF(D2731=0,"Blank",IF(D2731="BEV",E2731*(1-'3 Model Input'!E$54), E2731))</f>
        <v>Blank</v>
      </c>
      <c r="R2731" s="198" t="str">
        <f>IF(D2731=0,"Blank",IF(D2731="PHEV",F2731/G2731,F2731*(1-'3 Model Input'!E$54)/G2731))</f>
        <v>Blank</v>
      </c>
      <c r="S2731" s="198" t="str">
        <f>IF(D2731=0,"Blank",IF(D2731="PHEV",MIN(M2731,E2731),MIN(M2731,(E2731*(1-'3 Model Input'!E$54)))))</f>
        <v>Blank</v>
      </c>
      <c r="T2731" s="217" t="str">
        <f t="shared" si="442"/>
        <v>Blank</v>
      </c>
      <c r="U2731" s="89"/>
      <c r="V2731" s="216" t="str">
        <f>IF(D2731=0,"Blank",P2731*'3 Model Input'!E$50)</f>
        <v>Blank</v>
      </c>
      <c r="W2731" s="197" t="str">
        <f t="shared" si="443"/>
        <v>Blank</v>
      </c>
      <c r="X2731" s="197" t="str">
        <f t="shared" si="444"/>
        <v>Blank</v>
      </c>
      <c r="Y2731" s="197" t="str">
        <f t="shared" si="445"/>
        <v>Blank</v>
      </c>
      <c r="Z2731" s="197" t="str">
        <f t="shared" si="446"/>
        <v>Blank</v>
      </c>
      <c r="AA2731" s="223" t="str" cm="1">
        <f t="array" ref="AA2731">_xlfn.IFS(ISTEXT('3 Model Input'!F$70),"Missing",ISTEXT('3 Model Input'!I$70),"Missing",ISNUMBER('3 Model Input'!K$70),'3 Model Input'!K$70*P2731)</f>
        <v>Missing</v>
      </c>
      <c r="AB2731" s="89"/>
      <c r="AC2731" s="227" t="str" cm="1">
        <f t="array" ref="AC2731">IF(D2731=0,"Blank",_xlfn.IFS('3 Model Input'!E$61=1,(V2731*G2731)/T2731,'3 Model Input'!E$61=2,(W2731*G2731)/T2731,'3 Model Input'!E$61=3,(X2731*G2731)/T2731,'3 Model Input'!E$61=4,(Y2731*G2731)/T2731,'3 Model Input'!E$61=5,(Z2731*G2731)/T2731, ISTEXT('3 Model Input'!E$61),"Missing",'3 Model Input'!E$61=6,(AA2731*G2731)/T2731))</f>
        <v>Blank</v>
      </c>
      <c r="AD2731" s="202" t="str">
        <f t="shared" si="447"/>
        <v>Blank</v>
      </c>
      <c r="AE2731" s="202" t="str">
        <f t="shared" si="448"/>
        <v>Blank</v>
      </c>
      <c r="AF2731" s="217" t="str">
        <f t="shared" si="449"/>
        <v>Blank</v>
      </c>
      <c r="AG2731" s="9" t="str" cm="1">
        <f t="array" ref="AG2731">_xlfn.IFS(ISNUMBER(AC2731), "", ISNUMBER(SEARCH("Blank", AC2731)), "", ISERROR(AC2731), "Bad input on tab 3")</f>
        <v/>
      </c>
    </row>
    <row r="2732" spans="2:33" ht="15" customHeight="1" x14ac:dyDescent="0.75">
      <c r="B2732" s="205" t="str">
        <f>'5 Driver Data'!B2732</f>
        <v>2724</v>
      </c>
      <c r="C2732" s="193">
        <f>'5 Driver Data'!C2732</f>
        <v>0</v>
      </c>
      <c r="D2732" s="192">
        <f>'5 Driver Data'!D2732</f>
        <v>0</v>
      </c>
      <c r="E2732" s="191">
        <f>'5 Driver Data'!E2732</f>
        <v>0</v>
      </c>
      <c r="F2732" s="191">
        <f>'5 Driver Data'!F2732</f>
        <v>0</v>
      </c>
      <c r="G2732" s="191">
        <f>'5 Driver Data'!G2732</f>
        <v>0</v>
      </c>
      <c r="H2732" s="191">
        <f>'5 Driver Data'!H2732</f>
        <v>0</v>
      </c>
      <c r="I2732" s="191">
        <f>'5 Driver Data'!I2732</f>
        <v>0</v>
      </c>
      <c r="J2732" s="191">
        <f>'5 Driver Data'!J2732</f>
        <v>0</v>
      </c>
      <c r="K2732" s="206">
        <f>'5 Driver Data'!K2732</f>
        <v>0</v>
      </c>
      <c r="L2732" s="1"/>
      <c r="M2732" s="216" t="str">
        <f>IF(D2732=0,"Blank",'3 Model Input'!E$44*'3 Model Input'!E$45)</f>
        <v>Blank</v>
      </c>
      <c r="N2732" s="197" t="str">
        <f t="shared" si="440"/>
        <v>Blank</v>
      </c>
      <c r="O2732" s="197" t="str">
        <f>IF(D2732=0,"Blank",'3 Model Input'!E$49*(1-'3 Model Input'!E$51))</f>
        <v>Blank</v>
      </c>
      <c r="P2732" s="197" t="str">
        <f t="shared" si="441"/>
        <v>Blank</v>
      </c>
      <c r="Q2732" s="197" t="str">
        <f>IF(D2732=0,"Blank",IF(D2732="BEV",E2732*(1-'3 Model Input'!E$54), E2732))</f>
        <v>Blank</v>
      </c>
      <c r="R2732" s="198" t="str">
        <f>IF(D2732=0,"Blank",IF(D2732="PHEV",F2732/G2732,F2732*(1-'3 Model Input'!E$54)/G2732))</f>
        <v>Blank</v>
      </c>
      <c r="S2732" s="198" t="str">
        <f>IF(D2732=0,"Blank",IF(D2732="PHEV",MIN(M2732,E2732),MIN(M2732,(E2732*(1-'3 Model Input'!E$54)))))</f>
        <v>Blank</v>
      </c>
      <c r="T2732" s="217" t="str">
        <f t="shared" si="442"/>
        <v>Blank</v>
      </c>
      <c r="U2732" s="89"/>
      <c r="V2732" s="216" t="str">
        <f>IF(D2732=0,"Blank",P2732*'3 Model Input'!E$50)</f>
        <v>Blank</v>
      </c>
      <c r="W2732" s="197" t="str">
        <f t="shared" si="443"/>
        <v>Blank</v>
      </c>
      <c r="X2732" s="197" t="str">
        <f t="shared" si="444"/>
        <v>Blank</v>
      </c>
      <c r="Y2732" s="197" t="str">
        <f t="shared" si="445"/>
        <v>Blank</v>
      </c>
      <c r="Z2732" s="197" t="str">
        <f t="shared" si="446"/>
        <v>Blank</v>
      </c>
      <c r="AA2732" s="223" t="str" cm="1">
        <f t="array" ref="AA2732">_xlfn.IFS(ISTEXT('3 Model Input'!F$70),"Missing",ISTEXT('3 Model Input'!I$70),"Missing",ISNUMBER('3 Model Input'!K$70),'3 Model Input'!K$70*P2732)</f>
        <v>Missing</v>
      </c>
      <c r="AB2732" s="89"/>
      <c r="AC2732" s="227" t="str" cm="1">
        <f t="array" ref="AC2732">IF(D2732=0,"Blank",_xlfn.IFS('3 Model Input'!E$61=1,(V2732*G2732)/T2732,'3 Model Input'!E$61=2,(W2732*G2732)/T2732,'3 Model Input'!E$61=3,(X2732*G2732)/T2732,'3 Model Input'!E$61=4,(Y2732*G2732)/T2732,'3 Model Input'!E$61=5,(Z2732*G2732)/T2732, ISTEXT('3 Model Input'!E$61),"Missing",'3 Model Input'!E$61=6,(AA2732*G2732)/T2732))</f>
        <v>Blank</v>
      </c>
      <c r="AD2732" s="202" t="str">
        <f t="shared" si="447"/>
        <v>Blank</v>
      </c>
      <c r="AE2732" s="202" t="str">
        <f t="shared" si="448"/>
        <v>Blank</v>
      </c>
      <c r="AF2732" s="217" t="str">
        <f t="shared" si="449"/>
        <v>Blank</v>
      </c>
      <c r="AG2732" s="9" t="str" cm="1">
        <f t="array" ref="AG2732">_xlfn.IFS(ISNUMBER(AC2732), "", ISNUMBER(SEARCH("Blank", AC2732)), "", ISERROR(AC2732), "Bad input on tab 3")</f>
        <v/>
      </c>
    </row>
    <row r="2733" spans="2:33" ht="15" customHeight="1" x14ac:dyDescent="0.75">
      <c r="B2733" s="205" t="str">
        <f>'5 Driver Data'!B2733</f>
        <v>2725</v>
      </c>
      <c r="C2733" s="193">
        <f>'5 Driver Data'!C2733</f>
        <v>0</v>
      </c>
      <c r="D2733" s="192">
        <f>'5 Driver Data'!D2733</f>
        <v>0</v>
      </c>
      <c r="E2733" s="191">
        <f>'5 Driver Data'!E2733</f>
        <v>0</v>
      </c>
      <c r="F2733" s="191">
        <f>'5 Driver Data'!F2733</f>
        <v>0</v>
      </c>
      <c r="G2733" s="191">
        <f>'5 Driver Data'!G2733</f>
        <v>0</v>
      </c>
      <c r="H2733" s="191">
        <f>'5 Driver Data'!H2733</f>
        <v>0</v>
      </c>
      <c r="I2733" s="191">
        <f>'5 Driver Data'!I2733</f>
        <v>0</v>
      </c>
      <c r="J2733" s="191">
        <f>'5 Driver Data'!J2733</f>
        <v>0</v>
      </c>
      <c r="K2733" s="206">
        <f>'5 Driver Data'!K2733</f>
        <v>0</v>
      </c>
      <c r="L2733" s="1"/>
      <c r="M2733" s="216" t="str">
        <f>IF(D2733=0,"Blank",'3 Model Input'!E$44*'3 Model Input'!E$45)</f>
        <v>Blank</v>
      </c>
      <c r="N2733" s="197" t="str">
        <f t="shared" si="440"/>
        <v>Blank</v>
      </c>
      <c r="O2733" s="197" t="str">
        <f>IF(D2733=0,"Blank",'3 Model Input'!E$49*(1-'3 Model Input'!E$51))</f>
        <v>Blank</v>
      </c>
      <c r="P2733" s="197" t="str">
        <f t="shared" si="441"/>
        <v>Blank</v>
      </c>
      <c r="Q2733" s="197" t="str">
        <f>IF(D2733=0,"Blank",IF(D2733="BEV",E2733*(1-'3 Model Input'!E$54), E2733))</f>
        <v>Blank</v>
      </c>
      <c r="R2733" s="198" t="str">
        <f>IF(D2733=0,"Blank",IF(D2733="PHEV",F2733/G2733,F2733*(1-'3 Model Input'!E$54)/G2733))</f>
        <v>Blank</v>
      </c>
      <c r="S2733" s="198" t="str">
        <f>IF(D2733=0,"Blank",IF(D2733="PHEV",MIN(M2733,E2733),MIN(M2733,(E2733*(1-'3 Model Input'!E$54)))))</f>
        <v>Blank</v>
      </c>
      <c r="T2733" s="217" t="str">
        <f t="shared" si="442"/>
        <v>Blank</v>
      </c>
      <c r="U2733" s="89"/>
      <c r="V2733" s="216" t="str">
        <f>IF(D2733=0,"Blank",P2733*'3 Model Input'!E$50)</f>
        <v>Blank</v>
      </c>
      <c r="W2733" s="197" t="str">
        <f t="shared" si="443"/>
        <v>Blank</v>
      </c>
      <c r="X2733" s="197" t="str">
        <f t="shared" si="444"/>
        <v>Blank</v>
      </c>
      <c r="Y2733" s="197" t="str">
        <f t="shared" si="445"/>
        <v>Blank</v>
      </c>
      <c r="Z2733" s="197" t="str">
        <f t="shared" si="446"/>
        <v>Blank</v>
      </c>
      <c r="AA2733" s="223" t="str" cm="1">
        <f t="array" ref="AA2733">_xlfn.IFS(ISTEXT('3 Model Input'!F$70),"Missing",ISTEXT('3 Model Input'!I$70),"Missing",ISNUMBER('3 Model Input'!K$70),'3 Model Input'!K$70*P2733)</f>
        <v>Missing</v>
      </c>
      <c r="AB2733" s="89"/>
      <c r="AC2733" s="227" t="str" cm="1">
        <f t="array" ref="AC2733">IF(D2733=0,"Blank",_xlfn.IFS('3 Model Input'!E$61=1,(V2733*G2733)/T2733,'3 Model Input'!E$61=2,(W2733*G2733)/T2733,'3 Model Input'!E$61=3,(X2733*G2733)/T2733,'3 Model Input'!E$61=4,(Y2733*G2733)/T2733,'3 Model Input'!E$61=5,(Z2733*G2733)/T2733, ISTEXT('3 Model Input'!E$61),"Missing",'3 Model Input'!E$61=6,(AA2733*G2733)/T2733))</f>
        <v>Blank</v>
      </c>
      <c r="AD2733" s="202" t="str">
        <f t="shared" si="447"/>
        <v>Blank</v>
      </c>
      <c r="AE2733" s="202" t="str">
        <f t="shared" si="448"/>
        <v>Blank</v>
      </c>
      <c r="AF2733" s="217" t="str">
        <f t="shared" si="449"/>
        <v>Blank</v>
      </c>
      <c r="AG2733" s="9" t="str" cm="1">
        <f t="array" ref="AG2733">_xlfn.IFS(ISNUMBER(AC2733), "", ISNUMBER(SEARCH("Blank", AC2733)), "", ISERROR(AC2733), "Bad input on tab 3")</f>
        <v/>
      </c>
    </row>
    <row r="2734" spans="2:33" ht="15" customHeight="1" x14ac:dyDescent="0.75">
      <c r="B2734" s="205" t="str">
        <f>'5 Driver Data'!B2734</f>
        <v>2726</v>
      </c>
      <c r="C2734" s="193">
        <f>'5 Driver Data'!C2734</f>
        <v>0</v>
      </c>
      <c r="D2734" s="192">
        <f>'5 Driver Data'!D2734</f>
        <v>0</v>
      </c>
      <c r="E2734" s="191">
        <f>'5 Driver Data'!E2734</f>
        <v>0</v>
      </c>
      <c r="F2734" s="191">
        <f>'5 Driver Data'!F2734</f>
        <v>0</v>
      </c>
      <c r="G2734" s="191">
        <f>'5 Driver Data'!G2734</f>
        <v>0</v>
      </c>
      <c r="H2734" s="191">
        <f>'5 Driver Data'!H2734</f>
        <v>0</v>
      </c>
      <c r="I2734" s="191">
        <f>'5 Driver Data'!I2734</f>
        <v>0</v>
      </c>
      <c r="J2734" s="191">
        <f>'5 Driver Data'!J2734</f>
        <v>0</v>
      </c>
      <c r="K2734" s="206">
        <f>'5 Driver Data'!K2734</f>
        <v>0</v>
      </c>
      <c r="L2734" s="1"/>
      <c r="M2734" s="216" t="str">
        <f>IF(D2734=0,"Blank",'3 Model Input'!E$44*'3 Model Input'!E$45)</f>
        <v>Blank</v>
      </c>
      <c r="N2734" s="197" t="str">
        <f t="shared" ref="N2734:N2797" si="450">IF(D2734=0,"Blank",H2734*I2734*52)</f>
        <v>Blank</v>
      </c>
      <c r="O2734" s="197" t="str">
        <f>IF(D2734=0,"Blank",'3 Model Input'!E$49*(1-'3 Model Input'!E$51))</f>
        <v>Blank</v>
      </c>
      <c r="P2734" s="197" t="str">
        <f t="shared" ref="P2734:P2797" si="451">IF(D2734=0,"Blank",SUM(N2734:O2734))</f>
        <v>Blank</v>
      </c>
      <c r="Q2734" s="197" t="str">
        <f>IF(D2734=0,"Blank",IF(D2734="BEV",E2734*(1-'3 Model Input'!E$54), E2734))</f>
        <v>Blank</v>
      </c>
      <c r="R2734" s="198" t="str">
        <f>IF(D2734=0,"Blank",IF(D2734="PHEV",F2734/G2734,F2734*(1-'3 Model Input'!E$54)/G2734))</f>
        <v>Blank</v>
      </c>
      <c r="S2734" s="198" t="str">
        <f>IF(D2734=0,"Blank",IF(D2734="PHEV",MIN(M2734,E2734),MIN(M2734,(E2734*(1-'3 Model Input'!E$54)))))</f>
        <v>Blank</v>
      </c>
      <c r="T2734" s="217" t="str">
        <f t="shared" ref="T2734:T2797" si="452">IF(D2734=0,"Blank",MIN(R2734,(S2734/E2734*F2734)))</f>
        <v>Blank</v>
      </c>
      <c r="U2734" s="89"/>
      <c r="V2734" s="216" t="str">
        <f>IF(D2734=0,"Blank",P2734*'3 Model Input'!E$50)</f>
        <v>Blank</v>
      </c>
      <c r="W2734" s="197" t="str">
        <f t="shared" ref="W2734:W2797" si="453">IF(D2734=0,"Blank",V2734*(1-J2734))</f>
        <v>Blank</v>
      </c>
      <c r="X2734" s="197" t="str">
        <f t="shared" ref="X2734:X2797" si="454">P2734</f>
        <v>Blank</v>
      </c>
      <c r="Y2734" s="197" t="str">
        <f t="shared" ref="Y2734:Y2797" si="455">IF(D2734=0,"Blank",P2734*(1-J2734))</f>
        <v>Blank</v>
      </c>
      <c r="Z2734" s="197" t="str">
        <f t="shared" ref="Z2734:Z2797" si="456">IF(D2734=0,"Blank",N2734*K2734)</f>
        <v>Blank</v>
      </c>
      <c r="AA2734" s="223" t="str" cm="1">
        <f t="array" ref="AA2734">_xlfn.IFS(ISTEXT('3 Model Input'!F$70),"Missing",ISTEXT('3 Model Input'!I$70),"Missing",ISNUMBER('3 Model Input'!K$70),'3 Model Input'!K$70*P2734)</f>
        <v>Missing</v>
      </c>
      <c r="AB2734" s="89"/>
      <c r="AC2734" s="227" t="str" cm="1">
        <f t="array" ref="AC2734">IF(D2734=0,"Blank",_xlfn.IFS('3 Model Input'!E$61=1,(V2734*G2734)/T2734,'3 Model Input'!E$61=2,(W2734*G2734)/T2734,'3 Model Input'!E$61=3,(X2734*G2734)/T2734,'3 Model Input'!E$61=4,(Y2734*G2734)/T2734,'3 Model Input'!E$61=5,(Z2734*G2734)/T2734, ISTEXT('3 Model Input'!E$61),"Missing",'3 Model Input'!E$61=6,(AA2734*G2734)/T2734))</f>
        <v>Blank</v>
      </c>
      <c r="AD2734" s="202" t="str">
        <f t="shared" ref="AD2734:AD2797" si="457">IF(D2734=0,"Blank",MIN(SUM(AC2734/52/H2734),1))</f>
        <v>Blank</v>
      </c>
      <c r="AE2734" s="202" t="str">
        <f t="shared" ref="AE2734:AE2797" si="458">IF(D2734=0,"Blank",AD2734*H2734)</f>
        <v>Blank</v>
      </c>
      <c r="AF2734" s="217" t="str">
        <f t="shared" ref="AF2734:AF2797" si="459">IF(D2734=0,"Blank",AC2734*S2734)</f>
        <v>Blank</v>
      </c>
      <c r="AG2734" s="9" t="str" cm="1">
        <f t="array" ref="AG2734">_xlfn.IFS(ISNUMBER(AC2734), "", ISNUMBER(SEARCH("Blank", AC2734)), "", ISERROR(AC2734), "Bad input on tab 3")</f>
        <v/>
      </c>
    </row>
    <row r="2735" spans="2:33" ht="15" customHeight="1" x14ac:dyDescent="0.75">
      <c r="B2735" s="205" t="str">
        <f>'5 Driver Data'!B2735</f>
        <v>2727</v>
      </c>
      <c r="C2735" s="193">
        <f>'5 Driver Data'!C2735</f>
        <v>0</v>
      </c>
      <c r="D2735" s="192">
        <f>'5 Driver Data'!D2735</f>
        <v>0</v>
      </c>
      <c r="E2735" s="191">
        <f>'5 Driver Data'!E2735</f>
        <v>0</v>
      </c>
      <c r="F2735" s="191">
        <f>'5 Driver Data'!F2735</f>
        <v>0</v>
      </c>
      <c r="G2735" s="191">
        <f>'5 Driver Data'!G2735</f>
        <v>0</v>
      </c>
      <c r="H2735" s="191">
        <f>'5 Driver Data'!H2735</f>
        <v>0</v>
      </c>
      <c r="I2735" s="191">
        <f>'5 Driver Data'!I2735</f>
        <v>0</v>
      </c>
      <c r="J2735" s="191">
        <f>'5 Driver Data'!J2735</f>
        <v>0</v>
      </c>
      <c r="K2735" s="206">
        <f>'5 Driver Data'!K2735</f>
        <v>0</v>
      </c>
      <c r="L2735" s="1"/>
      <c r="M2735" s="216" t="str">
        <f>IF(D2735=0,"Blank",'3 Model Input'!E$44*'3 Model Input'!E$45)</f>
        <v>Blank</v>
      </c>
      <c r="N2735" s="197" t="str">
        <f t="shared" si="450"/>
        <v>Blank</v>
      </c>
      <c r="O2735" s="197" t="str">
        <f>IF(D2735=0,"Blank",'3 Model Input'!E$49*(1-'3 Model Input'!E$51))</f>
        <v>Blank</v>
      </c>
      <c r="P2735" s="197" t="str">
        <f t="shared" si="451"/>
        <v>Blank</v>
      </c>
      <c r="Q2735" s="197" t="str">
        <f>IF(D2735=0,"Blank",IF(D2735="BEV",E2735*(1-'3 Model Input'!E$54), E2735))</f>
        <v>Blank</v>
      </c>
      <c r="R2735" s="198" t="str">
        <f>IF(D2735=0,"Blank",IF(D2735="PHEV",F2735/G2735,F2735*(1-'3 Model Input'!E$54)/G2735))</f>
        <v>Blank</v>
      </c>
      <c r="S2735" s="198" t="str">
        <f>IF(D2735=0,"Blank",IF(D2735="PHEV",MIN(M2735,E2735),MIN(M2735,(E2735*(1-'3 Model Input'!E$54)))))</f>
        <v>Blank</v>
      </c>
      <c r="T2735" s="217" t="str">
        <f t="shared" si="452"/>
        <v>Blank</v>
      </c>
      <c r="U2735" s="89"/>
      <c r="V2735" s="216" t="str">
        <f>IF(D2735=0,"Blank",P2735*'3 Model Input'!E$50)</f>
        <v>Blank</v>
      </c>
      <c r="W2735" s="197" t="str">
        <f t="shared" si="453"/>
        <v>Blank</v>
      </c>
      <c r="X2735" s="197" t="str">
        <f t="shared" si="454"/>
        <v>Blank</v>
      </c>
      <c r="Y2735" s="197" t="str">
        <f t="shared" si="455"/>
        <v>Blank</v>
      </c>
      <c r="Z2735" s="197" t="str">
        <f t="shared" si="456"/>
        <v>Blank</v>
      </c>
      <c r="AA2735" s="223" t="str" cm="1">
        <f t="array" ref="AA2735">_xlfn.IFS(ISTEXT('3 Model Input'!F$70),"Missing",ISTEXT('3 Model Input'!I$70),"Missing",ISNUMBER('3 Model Input'!K$70),'3 Model Input'!K$70*P2735)</f>
        <v>Missing</v>
      </c>
      <c r="AB2735" s="89"/>
      <c r="AC2735" s="227" t="str" cm="1">
        <f t="array" ref="AC2735">IF(D2735=0,"Blank",_xlfn.IFS('3 Model Input'!E$61=1,(V2735*G2735)/T2735,'3 Model Input'!E$61=2,(W2735*G2735)/T2735,'3 Model Input'!E$61=3,(X2735*G2735)/T2735,'3 Model Input'!E$61=4,(Y2735*G2735)/T2735,'3 Model Input'!E$61=5,(Z2735*G2735)/T2735, ISTEXT('3 Model Input'!E$61),"Missing",'3 Model Input'!E$61=6,(AA2735*G2735)/T2735))</f>
        <v>Blank</v>
      </c>
      <c r="AD2735" s="202" t="str">
        <f t="shared" si="457"/>
        <v>Blank</v>
      </c>
      <c r="AE2735" s="202" t="str">
        <f t="shared" si="458"/>
        <v>Blank</v>
      </c>
      <c r="AF2735" s="217" t="str">
        <f t="shared" si="459"/>
        <v>Blank</v>
      </c>
      <c r="AG2735" s="9" t="str" cm="1">
        <f t="array" ref="AG2735">_xlfn.IFS(ISNUMBER(AC2735), "", ISNUMBER(SEARCH("Blank", AC2735)), "", ISERROR(AC2735), "Bad input on tab 3")</f>
        <v/>
      </c>
    </row>
    <row r="2736" spans="2:33" ht="15" customHeight="1" x14ac:dyDescent="0.75">
      <c r="B2736" s="205" t="str">
        <f>'5 Driver Data'!B2736</f>
        <v>2728</v>
      </c>
      <c r="C2736" s="193">
        <f>'5 Driver Data'!C2736</f>
        <v>0</v>
      </c>
      <c r="D2736" s="192">
        <f>'5 Driver Data'!D2736</f>
        <v>0</v>
      </c>
      <c r="E2736" s="191">
        <f>'5 Driver Data'!E2736</f>
        <v>0</v>
      </c>
      <c r="F2736" s="191">
        <f>'5 Driver Data'!F2736</f>
        <v>0</v>
      </c>
      <c r="G2736" s="191">
        <f>'5 Driver Data'!G2736</f>
        <v>0</v>
      </c>
      <c r="H2736" s="191">
        <f>'5 Driver Data'!H2736</f>
        <v>0</v>
      </c>
      <c r="I2736" s="191">
        <f>'5 Driver Data'!I2736</f>
        <v>0</v>
      </c>
      <c r="J2736" s="191">
        <f>'5 Driver Data'!J2736</f>
        <v>0</v>
      </c>
      <c r="K2736" s="206">
        <f>'5 Driver Data'!K2736</f>
        <v>0</v>
      </c>
      <c r="L2736" s="1"/>
      <c r="M2736" s="216" t="str">
        <f>IF(D2736=0,"Blank",'3 Model Input'!E$44*'3 Model Input'!E$45)</f>
        <v>Blank</v>
      </c>
      <c r="N2736" s="197" t="str">
        <f t="shared" si="450"/>
        <v>Blank</v>
      </c>
      <c r="O2736" s="197" t="str">
        <f>IF(D2736=0,"Blank",'3 Model Input'!E$49*(1-'3 Model Input'!E$51))</f>
        <v>Blank</v>
      </c>
      <c r="P2736" s="197" t="str">
        <f t="shared" si="451"/>
        <v>Blank</v>
      </c>
      <c r="Q2736" s="197" t="str">
        <f>IF(D2736=0,"Blank",IF(D2736="BEV",E2736*(1-'3 Model Input'!E$54), E2736))</f>
        <v>Blank</v>
      </c>
      <c r="R2736" s="198" t="str">
        <f>IF(D2736=0,"Blank",IF(D2736="PHEV",F2736/G2736,F2736*(1-'3 Model Input'!E$54)/G2736))</f>
        <v>Blank</v>
      </c>
      <c r="S2736" s="198" t="str">
        <f>IF(D2736=0,"Blank",IF(D2736="PHEV",MIN(M2736,E2736),MIN(M2736,(E2736*(1-'3 Model Input'!E$54)))))</f>
        <v>Blank</v>
      </c>
      <c r="T2736" s="217" t="str">
        <f t="shared" si="452"/>
        <v>Blank</v>
      </c>
      <c r="U2736" s="89"/>
      <c r="V2736" s="216" t="str">
        <f>IF(D2736=0,"Blank",P2736*'3 Model Input'!E$50)</f>
        <v>Blank</v>
      </c>
      <c r="W2736" s="197" t="str">
        <f t="shared" si="453"/>
        <v>Blank</v>
      </c>
      <c r="X2736" s="197" t="str">
        <f t="shared" si="454"/>
        <v>Blank</v>
      </c>
      <c r="Y2736" s="197" t="str">
        <f t="shared" si="455"/>
        <v>Blank</v>
      </c>
      <c r="Z2736" s="197" t="str">
        <f t="shared" si="456"/>
        <v>Blank</v>
      </c>
      <c r="AA2736" s="223" t="str" cm="1">
        <f t="array" ref="AA2736">_xlfn.IFS(ISTEXT('3 Model Input'!F$70),"Missing",ISTEXT('3 Model Input'!I$70),"Missing",ISNUMBER('3 Model Input'!K$70),'3 Model Input'!K$70*P2736)</f>
        <v>Missing</v>
      </c>
      <c r="AB2736" s="89"/>
      <c r="AC2736" s="227" t="str" cm="1">
        <f t="array" ref="AC2736">IF(D2736=0,"Blank",_xlfn.IFS('3 Model Input'!E$61=1,(V2736*G2736)/T2736,'3 Model Input'!E$61=2,(W2736*G2736)/T2736,'3 Model Input'!E$61=3,(X2736*G2736)/T2736,'3 Model Input'!E$61=4,(Y2736*G2736)/T2736,'3 Model Input'!E$61=5,(Z2736*G2736)/T2736, ISTEXT('3 Model Input'!E$61),"Missing",'3 Model Input'!E$61=6,(AA2736*G2736)/T2736))</f>
        <v>Blank</v>
      </c>
      <c r="AD2736" s="202" t="str">
        <f t="shared" si="457"/>
        <v>Blank</v>
      </c>
      <c r="AE2736" s="202" t="str">
        <f t="shared" si="458"/>
        <v>Blank</v>
      </c>
      <c r="AF2736" s="217" t="str">
        <f t="shared" si="459"/>
        <v>Blank</v>
      </c>
      <c r="AG2736" s="9" t="str" cm="1">
        <f t="array" ref="AG2736">_xlfn.IFS(ISNUMBER(AC2736), "", ISNUMBER(SEARCH("Blank", AC2736)), "", ISERROR(AC2736), "Bad input on tab 3")</f>
        <v/>
      </c>
    </row>
    <row r="2737" spans="2:33" ht="15" customHeight="1" x14ac:dyDescent="0.75">
      <c r="B2737" s="205" t="str">
        <f>'5 Driver Data'!B2737</f>
        <v>2729</v>
      </c>
      <c r="C2737" s="193">
        <f>'5 Driver Data'!C2737</f>
        <v>0</v>
      </c>
      <c r="D2737" s="192">
        <f>'5 Driver Data'!D2737</f>
        <v>0</v>
      </c>
      <c r="E2737" s="191">
        <f>'5 Driver Data'!E2737</f>
        <v>0</v>
      </c>
      <c r="F2737" s="191">
        <f>'5 Driver Data'!F2737</f>
        <v>0</v>
      </c>
      <c r="G2737" s="191">
        <f>'5 Driver Data'!G2737</f>
        <v>0</v>
      </c>
      <c r="H2737" s="191">
        <f>'5 Driver Data'!H2737</f>
        <v>0</v>
      </c>
      <c r="I2737" s="191">
        <f>'5 Driver Data'!I2737</f>
        <v>0</v>
      </c>
      <c r="J2737" s="191">
        <f>'5 Driver Data'!J2737</f>
        <v>0</v>
      </c>
      <c r="K2737" s="206">
        <f>'5 Driver Data'!K2737</f>
        <v>0</v>
      </c>
      <c r="L2737" s="1"/>
      <c r="M2737" s="216" t="str">
        <f>IF(D2737=0,"Blank",'3 Model Input'!E$44*'3 Model Input'!E$45)</f>
        <v>Blank</v>
      </c>
      <c r="N2737" s="197" t="str">
        <f t="shared" si="450"/>
        <v>Blank</v>
      </c>
      <c r="O2737" s="197" t="str">
        <f>IF(D2737=0,"Blank",'3 Model Input'!E$49*(1-'3 Model Input'!E$51))</f>
        <v>Blank</v>
      </c>
      <c r="P2737" s="197" t="str">
        <f t="shared" si="451"/>
        <v>Blank</v>
      </c>
      <c r="Q2737" s="197" t="str">
        <f>IF(D2737=0,"Blank",IF(D2737="BEV",E2737*(1-'3 Model Input'!E$54), E2737))</f>
        <v>Blank</v>
      </c>
      <c r="R2737" s="198" t="str">
        <f>IF(D2737=0,"Blank",IF(D2737="PHEV",F2737/G2737,F2737*(1-'3 Model Input'!E$54)/G2737))</f>
        <v>Blank</v>
      </c>
      <c r="S2737" s="198" t="str">
        <f>IF(D2737=0,"Blank",IF(D2737="PHEV",MIN(M2737,E2737),MIN(M2737,(E2737*(1-'3 Model Input'!E$54)))))</f>
        <v>Blank</v>
      </c>
      <c r="T2737" s="217" t="str">
        <f t="shared" si="452"/>
        <v>Blank</v>
      </c>
      <c r="U2737" s="89"/>
      <c r="V2737" s="216" t="str">
        <f>IF(D2737=0,"Blank",P2737*'3 Model Input'!E$50)</f>
        <v>Blank</v>
      </c>
      <c r="W2737" s="197" t="str">
        <f t="shared" si="453"/>
        <v>Blank</v>
      </c>
      <c r="X2737" s="197" t="str">
        <f t="shared" si="454"/>
        <v>Blank</v>
      </c>
      <c r="Y2737" s="197" t="str">
        <f t="shared" si="455"/>
        <v>Blank</v>
      </c>
      <c r="Z2737" s="197" t="str">
        <f t="shared" si="456"/>
        <v>Blank</v>
      </c>
      <c r="AA2737" s="223" t="str" cm="1">
        <f t="array" ref="AA2737">_xlfn.IFS(ISTEXT('3 Model Input'!F$70),"Missing",ISTEXT('3 Model Input'!I$70),"Missing",ISNUMBER('3 Model Input'!K$70),'3 Model Input'!K$70*P2737)</f>
        <v>Missing</v>
      </c>
      <c r="AB2737" s="89"/>
      <c r="AC2737" s="227" t="str" cm="1">
        <f t="array" ref="AC2737">IF(D2737=0,"Blank",_xlfn.IFS('3 Model Input'!E$61=1,(V2737*G2737)/T2737,'3 Model Input'!E$61=2,(W2737*G2737)/T2737,'3 Model Input'!E$61=3,(X2737*G2737)/T2737,'3 Model Input'!E$61=4,(Y2737*G2737)/T2737,'3 Model Input'!E$61=5,(Z2737*G2737)/T2737, ISTEXT('3 Model Input'!E$61),"Missing",'3 Model Input'!E$61=6,(AA2737*G2737)/T2737))</f>
        <v>Blank</v>
      </c>
      <c r="AD2737" s="202" t="str">
        <f t="shared" si="457"/>
        <v>Blank</v>
      </c>
      <c r="AE2737" s="202" t="str">
        <f t="shared" si="458"/>
        <v>Blank</v>
      </c>
      <c r="AF2737" s="217" t="str">
        <f t="shared" si="459"/>
        <v>Blank</v>
      </c>
      <c r="AG2737" s="9" t="str" cm="1">
        <f t="array" ref="AG2737">_xlfn.IFS(ISNUMBER(AC2737), "", ISNUMBER(SEARCH("Blank", AC2737)), "", ISERROR(AC2737), "Bad input on tab 3")</f>
        <v/>
      </c>
    </row>
    <row r="2738" spans="2:33" ht="15" customHeight="1" x14ac:dyDescent="0.75">
      <c r="B2738" s="205" t="str">
        <f>'5 Driver Data'!B2738</f>
        <v>2730</v>
      </c>
      <c r="C2738" s="193">
        <f>'5 Driver Data'!C2738</f>
        <v>0</v>
      </c>
      <c r="D2738" s="192">
        <f>'5 Driver Data'!D2738</f>
        <v>0</v>
      </c>
      <c r="E2738" s="191">
        <f>'5 Driver Data'!E2738</f>
        <v>0</v>
      </c>
      <c r="F2738" s="191">
        <f>'5 Driver Data'!F2738</f>
        <v>0</v>
      </c>
      <c r="G2738" s="191">
        <f>'5 Driver Data'!G2738</f>
        <v>0</v>
      </c>
      <c r="H2738" s="191">
        <f>'5 Driver Data'!H2738</f>
        <v>0</v>
      </c>
      <c r="I2738" s="191">
        <f>'5 Driver Data'!I2738</f>
        <v>0</v>
      </c>
      <c r="J2738" s="191">
        <f>'5 Driver Data'!J2738</f>
        <v>0</v>
      </c>
      <c r="K2738" s="206">
        <f>'5 Driver Data'!K2738</f>
        <v>0</v>
      </c>
      <c r="L2738" s="1"/>
      <c r="M2738" s="216" t="str">
        <f>IF(D2738=0,"Blank",'3 Model Input'!E$44*'3 Model Input'!E$45)</f>
        <v>Blank</v>
      </c>
      <c r="N2738" s="197" t="str">
        <f t="shared" si="450"/>
        <v>Blank</v>
      </c>
      <c r="O2738" s="197" t="str">
        <f>IF(D2738=0,"Blank",'3 Model Input'!E$49*(1-'3 Model Input'!E$51))</f>
        <v>Blank</v>
      </c>
      <c r="P2738" s="197" t="str">
        <f t="shared" si="451"/>
        <v>Blank</v>
      </c>
      <c r="Q2738" s="197" t="str">
        <f>IF(D2738=0,"Blank",IF(D2738="BEV",E2738*(1-'3 Model Input'!E$54), E2738))</f>
        <v>Blank</v>
      </c>
      <c r="R2738" s="198" t="str">
        <f>IF(D2738=0,"Blank",IF(D2738="PHEV",F2738/G2738,F2738*(1-'3 Model Input'!E$54)/G2738))</f>
        <v>Blank</v>
      </c>
      <c r="S2738" s="198" t="str">
        <f>IF(D2738=0,"Blank",IF(D2738="PHEV",MIN(M2738,E2738),MIN(M2738,(E2738*(1-'3 Model Input'!E$54)))))</f>
        <v>Blank</v>
      </c>
      <c r="T2738" s="217" t="str">
        <f t="shared" si="452"/>
        <v>Blank</v>
      </c>
      <c r="U2738" s="89"/>
      <c r="V2738" s="216" t="str">
        <f>IF(D2738=0,"Blank",P2738*'3 Model Input'!E$50)</f>
        <v>Blank</v>
      </c>
      <c r="W2738" s="197" t="str">
        <f t="shared" si="453"/>
        <v>Blank</v>
      </c>
      <c r="X2738" s="197" t="str">
        <f t="shared" si="454"/>
        <v>Blank</v>
      </c>
      <c r="Y2738" s="197" t="str">
        <f t="shared" si="455"/>
        <v>Blank</v>
      </c>
      <c r="Z2738" s="197" t="str">
        <f t="shared" si="456"/>
        <v>Blank</v>
      </c>
      <c r="AA2738" s="223" t="str" cm="1">
        <f t="array" ref="AA2738">_xlfn.IFS(ISTEXT('3 Model Input'!F$70),"Missing",ISTEXT('3 Model Input'!I$70),"Missing",ISNUMBER('3 Model Input'!K$70),'3 Model Input'!K$70*P2738)</f>
        <v>Missing</v>
      </c>
      <c r="AB2738" s="89"/>
      <c r="AC2738" s="227" t="str" cm="1">
        <f t="array" ref="AC2738">IF(D2738=0,"Blank",_xlfn.IFS('3 Model Input'!E$61=1,(V2738*G2738)/T2738,'3 Model Input'!E$61=2,(W2738*G2738)/T2738,'3 Model Input'!E$61=3,(X2738*G2738)/T2738,'3 Model Input'!E$61=4,(Y2738*G2738)/T2738,'3 Model Input'!E$61=5,(Z2738*G2738)/T2738, ISTEXT('3 Model Input'!E$61),"Missing",'3 Model Input'!E$61=6,(AA2738*G2738)/T2738))</f>
        <v>Blank</v>
      </c>
      <c r="AD2738" s="202" t="str">
        <f t="shared" si="457"/>
        <v>Blank</v>
      </c>
      <c r="AE2738" s="202" t="str">
        <f t="shared" si="458"/>
        <v>Blank</v>
      </c>
      <c r="AF2738" s="217" t="str">
        <f t="shared" si="459"/>
        <v>Blank</v>
      </c>
      <c r="AG2738" s="9" t="str" cm="1">
        <f t="array" ref="AG2738">_xlfn.IFS(ISNUMBER(AC2738), "", ISNUMBER(SEARCH("Blank", AC2738)), "", ISERROR(AC2738), "Bad input on tab 3")</f>
        <v/>
      </c>
    </row>
    <row r="2739" spans="2:33" ht="15" customHeight="1" x14ac:dyDescent="0.75">
      <c r="B2739" s="205" t="str">
        <f>'5 Driver Data'!B2739</f>
        <v>2731</v>
      </c>
      <c r="C2739" s="193">
        <f>'5 Driver Data'!C2739</f>
        <v>0</v>
      </c>
      <c r="D2739" s="192">
        <f>'5 Driver Data'!D2739</f>
        <v>0</v>
      </c>
      <c r="E2739" s="191">
        <f>'5 Driver Data'!E2739</f>
        <v>0</v>
      </c>
      <c r="F2739" s="191">
        <f>'5 Driver Data'!F2739</f>
        <v>0</v>
      </c>
      <c r="G2739" s="191">
        <f>'5 Driver Data'!G2739</f>
        <v>0</v>
      </c>
      <c r="H2739" s="191">
        <f>'5 Driver Data'!H2739</f>
        <v>0</v>
      </c>
      <c r="I2739" s="191">
        <f>'5 Driver Data'!I2739</f>
        <v>0</v>
      </c>
      <c r="J2739" s="191">
        <f>'5 Driver Data'!J2739</f>
        <v>0</v>
      </c>
      <c r="K2739" s="206">
        <f>'5 Driver Data'!K2739</f>
        <v>0</v>
      </c>
      <c r="L2739" s="1"/>
      <c r="M2739" s="216" t="str">
        <f>IF(D2739=0,"Blank",'3 Model Input'!E$44*'3 Model Input'!E$45)</f>
        <v>Blank</v>
      </c>
      <c r="N2739" s="197" t="str">
        <f t="shared" si="450"/>
        <v>Blank</v>
      </c>
      <c r="O2739" s="197" t="str">
        <f>IF(D2739=0,"Blank",'3 Model Input'!E$49*(1-'3 Model Input'!E$51))</f>
        <v>Blank</v>
      </c>
      <c r="P2739" s="197" t="str">
        <f t="shared" si="451"/>
        <v>Blank</v>
      </c>
      <c r="Q2739" s="197" t="str">
        <f>IF(D2739=0,"Blank",IF(D2739="BEV",E2739*(1-'3 Model Input'!E$54), E2739))</f>
        <v>Blank</v>
      </c>
      <c r="R2739" s="198" t="str">
        <f>IF(D2739=0,"Blank",IF(D2739="PHEV",F2739/G2739,F2739*(1-'3 Model Input'!E$54)/G2739))</f>
        <v>Blank</v>
      </c>
      <c r="S2739" s="198" t="str">
        <f>IF(D2739=0,"Blank",IF(D2739="PHEV",MIN(M2739,E2739),MIN(M2739,(E2739*(1-'3 Model Input'!E$54)))))</f>
        <v>Blank</v>
      </c>
      <c r="T2739" s="217" t="str">
        <f t="shared" si="452"/>
        <v>Blank</v>
      </c>
      <c r="U2739" s="89"/>
      <c r="V2739" s="216" t="str">
        <f>IF(D2739=0,"Blank",P2739*'3 Model Input'!E$50)</f>
        <v>Blank</v>
      </c>
      <c r="W2739" s="197" t="str">
        <f t="shared" si="453"/>
        <v>Blank</v>
      </c>
      <c r="X2739" s="197" t="str">
        <f t="shared" si="454"/>
        <v>Blank</v>
      </c>
      <c r="Y2739" s="197" t="str">
        <f t="shared" si="455"/>
        <v>Blank</v>
      </c>
      <c r="Z2739" s="197" t="str">
        <f t="shared" si="456"/>
        <v>Blank</v>
      </c>
      <c r="AA2739" s="223" t="str" cm="1">
        <f t="array" ref="AA2739">_xlfn.IFS(ISTEXT('3 Model Input'!F$70),"Missing",ISTEXT('3 Model Input'!I$70),"Missing",ISNUMBER('3 Model Input'!K$70),'3 Model Input'!K$70*P2739)</f>
        <v>Missing</v>
      </c>
      <c r="AB2739" s="89"/>
      <c r="AC2739" s="227" t="str" cm="1">
        <f t="array" ref="AC2739">IF(D2739=0,"Blank",_xlfn.IFS('3 Model Input'!E$61=1,(V2739*G2739)/T2739,'3 Model Input'!E$61=2,(W2739*G2739)/T2739,'3 Model Input'!E$61=3,(X2739*G2739)/T2739,'3 Model Input'!E$61=4,(Y2739*G2739)/T2739,'3 Model Input'!E$61=5,(Z2739*G2739)/T2739, ISTEXT('3 Model Input'!E$61),"Missing",'3 Model Input'!E$61=6,(AA2739*G2739)/T2739))</f>
        <v>Blank</v>
      </c>
      <c r="AD2739" s="202" t="str">
        <f t="shared" si="457"/>
        <v>Blank</v>
      </c>
      <c r="AE2739" s="202" t="str">
        <f t="shared" si="458"/>
        <v>Blank</v>
      </c>
      <c r="AF2739" s="217" t="str">
        <f t="shared" si="459"/>
        <v>Blank</v>
      </c>
      <c r="AG2739" s="9" t="str" cm="1">
        <f t="array" ref="AG2739">_xlfn.IFS(ISNUMBER(AC2739), "", ISNUMBER(SEARCH("Blank", AC2739)), "", ISERROR(AC2739), "Bad input on tab 3")</f>
        <v/>
      </c>
    </row>
    <row r="2740" spans="2:33" ht="15" customHeight="1" x14ac:dyDescent="0.75">
      <c r="B2740" s="205" t="str">
        <f>'5 Driver Data'!B2740</f>
        <v>2732</v>
      </c>
      <c r="C2740" s="193">
        <f>'5 Driver Data'!C2740</f>
        <v>0</v>
      </c>
      <c r="D2740" s="192">
        <f>'5 Driver Data'!D2740</f>
        <v>0</v>
      </c>
      <c r="E2740" s="191">
        <f>'5 Driver Data'!E2740</f>
        <v>0</v>
      </c>
      <c r="F2740" s="191">
        <f>'5 Driver Data'!F2740</f>
        <v>0</v>
      </c>
      <c r="G2740" s="191">
        <f>'5 Driver Data'!G2740</f>
        <v>0</v>
      </c>
      <c r="H2740" s="191">
        <f>'5 Driver Data'!H2740</f>
        <v>0</v>
      </c>
      <c r="I2740" s="191">
        <f>'5 Driver Data'!I2740</f>
        <v>0</v>
      </c>
      <c r="J2740" s="191">
        <f>'5 Driver Data'!J2740</f>
        <v>0</v>
      </c>
      <c r="K2740" s="206">
        <f>'5 Driver Data'!K2740</f>
        <v>0</v>
      </c>
      <c r="L2740" s="1"/>
      <c r="M2740" s="216" t="str">
        <f>IF(D2740=0,"Blank",'3 Model Input'!E$44*'3 Model Input'!E$45)</f>
        <v>Blank</v>
      </c>
      <c r="N2740" s="197" t="str">
        <f t="shared" si="450"/>
        <v>Blank</v>
      </c>
      <c r="O2740" s="197" t="str">
        <f>IF(D2740=0,"Blank",'3 Model Input'!E$49*(1-'3 Model Input'!E$51))</f>
        <v>Blank</v>
      </c>
      <c r="P2740" s="197" t="str">
        <f t="shared" si="451"/>
        <v>Blank</v>
      </c>
      <c r="Q2740" s="197" t="str">
        <f>IF(D2740=0,"Blank",IF(D2740="BEV",E2740*(1-'3 Model Input'!E$54), E2740))</f>
        <v>Blank</v>
      </c>
      <c r="R2740" s="198" t="str">
        <f>IF(D2740=0,"Blank",IF(D2740="PHEV",F2740/G2740,F2740*(1-'3 Model Input'!E$54)/G2740))</f>
        <v>Blank</v>
      </c>
      <c r="S2740" s="198" t="str">
        <f>IF(D2740=0,"Blank",IF(D2740="PHEV",MIN(M2740,E2740),MIN(M2740,(E2740*(1-'3 Model Input'!E$54)))))</f>
        <v>Blank</v>
      </c>
      <c r="T2740" s="217" t="str">
        <f t="shared" si="452"/>
        <v>Blank</v>
      </c>
      <c r="U2740" s="89"/>
      <c r="V2740" s="216" t="str">
        <f>IF(D2740=0,"Blank",P2740*'3 Model Input'!E$50)</f>
        <v>Blank</v>
      </c>
      <c r="W2740" s="197" t="str">
        <f t="shared" si="453"/>
        <v>Blank</v>
      </c>
      <c r="X2740" s="197" t="str">
        <f t="shared" si="454"/>
        <v>Blank</v>
      </c>
      <c r="Y2740" s="197" t="str">
        <f t="shared" si="455"/>
        <v>Blank</v>
      </c>
      <c r="Z2740" s="197" t="str">
        <f t="shared" si="456"/>
        <v>Blank</v>
      </c>
      <c r="AA2740" s="223" t="str" cm="1">
        <f t="array" ref="AA2740">_xlfn.IFS(ISTEXT('3 Model Input'!F$70),"Missing",ISTEXT('3 Model Input'!I$70),"Missing",ISNUMBER('3 Model Input'!K$70),'3 Model Input'!K$70*P2740)</f>
        <v>Missing</v>
      </c>
      <c r="AB2740" s="89"/>
      <c r="AC2740" s="227" t="str" cm="1">
        <f t="array" ref="AC2740">IF(D2740=0,"Blank",_xlfn.IFS('3 Model Input'!E$61=1,(V2740*G2740)/T2740,'3 Model Input'!E$61=2,(W2740*G2740)/T2740,'3 Model Input'!E$61=3,(X2740*G2740)/T2740,'3 Model Input'!E$61=4,(Y2740*G2740)/T2740,'3 Model Input'!E$61=5,(Z2740*G2740)/T2740, ISTEXT('3 Model Input'!E$61),"Missing",'3 Model Input'!E$61=6,(AA2740*G2740)/T2740))</f>
        <v>Blank</v>
      </c>
      <c r="AD2740" s="202" t="str">
        <f t="shared" si="457"/>
        <v>Blank</v>
      </c>
      <c r="AE2740" s="202" t="str">
        <f t="shared" si="458"/>
        <v>Blank</v>
      </c>
      <c r="AF2740" s="217" t="str">
        <f t="shared" si="459"/>
        <v>Blank</v>
      </c>
      <c r="AG2740" s="9" t="str" cm="1">
        <f t="array" ref="AG2740">_xlfn.IFS(ISNUMBER(AC2740), "", ISNUMBER(SEARCH("Blank", AC2740)), "", ISERROR(AC2740), "Bad input on tab 3")</f>
        <v/>
      </c>
    </row>
    <row r="2741" spans="2:33" ht="15" customHeight="1" x14ac:dyDescent="0.75">
      <c r="B2741" s="205" t="str">
        <f>'5 Driver Data'!B2741</f>
        <v>2733</v>
      </c>
      <c r="C2741" s="193">
        <f>'5 Driver Data'!C2741</f>
        <v>0</v>
      </c>
      <c r="D2741" s="192">
        <f>'5 Driver Data'!D2741</f>
        <v>0</v>
      </c>
      <c r="E2741" s="191">
        <f>'5 Driver Data'!E2741</f>
        <v>0</v>
      </c>
      <c r="F2741" s="191">
        <f>'5 Driver Data'!F2741</f>
        <v>0</v>
      </c>
      <c r="G2741" s="191">
        <f>'5 Driver Data'!G2741</f>
        <v>0</v>
      </c>
      <c r="H2741" s="191">
        <f>'5 Driver Data'!H2741</f>
        <v>0</v>
      </c>
      <c r="I2741" s="191">
        <f>'5 Driver Data'!I2741</f>
        <v>0</v>
      </c>
      <c r="J2741" s="191">
        <f>'5 Driver Data'!J2741</f>
        <v>0</v>
      </c>
      <c r="K2741" s="206">
        <f>'5 Driver Data'!K2741</f>
        <v>0</v>
      </c>
      <c r="L2741" s="1"/>
      <c r="M2741" s="216" t="str">
        <f>IF(D2741=0,"Blank",'3 Model Input'!E$44*'3 Model Input'!E$45)</f>
        <v>Blank</v>
      </c>
      <c r="N2741" s="197" t="str">
        <f t="shared" si="450"/>
        <v>Blank</v>
      </c>
      <c r="O2741" s="197" t="str">
        <f>IF(D2741=0,"Blank",'3 Model Input'!E$49*(1-'3 Model Input'!E$51))</f>
        <v>Blank</v>
      </c>
      <c r="P2741" s="197" t="str">
        <f t="shared" si="451"/>
        <v>Blank</v>
      </c>
      <c r="Q2741" s="197" t="str">
        <f>IF(D2741=0,"Blank",IF(D2741="BEV",E2741*(1-'3 Model Input'!E$54), E2741))</f>
        <v>Blank</v>
      </c>
      <c r="R2741" s="198" t="str">
        <f>IF(D2741=0,"Blank",IF(D2741="PHEV",F2741/G2741,F2741*(1-'3 Model Input'!E$54)/G2741))</f>
        <v>Blank</v>
      </c>
      <c r="S2741" s="198" t="str">
        <f>IF(D2741=0,"Blank",IF(D2741="PHEV",MIN(M2741,E2741),MIN(M2741,(E2741*(1-'3 Model Input'!E$54)))))</f>
        <v>Blank</v>
      </c>
      <c r="T2741" s="217" t="str">
        <f t="shared" si="452"/>
        <v>Blank</v>
      </c>
      <c r="U2741" s="89"/>
      <c r="V2741" s="216" t="str">
        <f>IF(D2741=0,"Blank",P2741*'3 Model Input'!E$50)</f>
        <v>Blank</v>
      </c>
      <c r="W2741" s="197" t="str">
        <f t="shared" si="453"/>
        <v>Blank</v>
      </c>
      <c r="X2741" s="197" t="str">
        <f t="shared" si="454"/>
        <v>Blank</v>
      </c>
      <c r="Y2741" s="197" t="str">
        <f t="shared" si="455"/>
        <v>Blank</v>
      </c>
      <c r="Z2741" s="197" t="str">
        <f t="shared" si="456"/>
        <v>Blank</v>
      </c>
      <c r="AA2741" s="223" t="str" cm="1">
        <f t="array" ref="AA2741">_xlfn.IFS(ISTEXT('3 Model Input'!F$70),"Missing",ISTEXT('3 Model Input'!I$70),"Missing",ISNUMBER('3 Model Input'!K$70),'3 Model Input'!K$70*P2741)</f>
        <v>Missing</v>
      </c>
      <c r="AB2741" s="89"/>
      <c r="AC2741" s="227" t="str" cm="1">
        <f t="array" ref="AC2741">IF(D2741=0,"Blank",_xlfn.IFS('3 Model Input'!E$61=1,(V2741*G2741)/T2741,'3 Model Input'!E$61=2,(W2741*G2741)/T2741,'3 Model Input'!E$61=3,(X2741*G2741)/T2741,'3 Model Input'!E$61=4,(Y2741*G2741)/T2741,'3 Model Input'!E$61=5,(Z2741*G2741)/T2741, ISTEXT('3 Model Input'!E$61),"Missing",'3 Model Input'!E$61=6,(AA2741*G2741)/T2741))</f>
        <v>Blank</v>
      </c>
      <c r="AD2741" s="202" t="str">
        <f t="shared" si="457"/>
        <v>Blank</v>
      </c>
      <c r="AE2741" s="202" t="str">
        <f t="shared" si="458"/>
        <v>Blank</v>
      </c>
      <c r="AF2741" s="217" t="str">
        <f t="shared" si="459"/>
        <v>Blank</v>
      </c>
      <c r="AG2741" s="9" t="str" cm="1">
        <f t="array" ref="AG2741">_xlfn.IFS(ISNUMBER(AC2741), "", ISNUMBER(SEARCH("Blank", AC2741)), "", ISERROR(AC2741), "Bad input on tab 3")</f>
        <v/>
      </c>
    </row>
    <row r="2742" spans="2:33" ht="15" customHeight="1" x14ac:dyDescent="0.75">
      <c r="B2742" s="205" t="str">
        <f>'5 Driver Data'!B2742</f>
        <v>2734</v>
      </c>
      <c r="C2742" s="193">
        <f>'5 Driver Data'!C2742</f>
        <v>0</v>
      </c>
      <c r="D2742" s="192">
        <f>'5 Driver Data'!D2742</f>
        <v>0</v>
      </c>
      <c r="E2742" s="191">
        <f>'5 Driver Data'!E2742</f>
        <v>0</v>
      </c>
      <c r="F2742" s="191">
        <f>'5 Driver Data'!F2742</f>
        <v>0</v>
      </c>
      <c r="G2742" s="191">
        <f>'5 Driver Data'!G2742</f>
        <v>0</v>
      </c>
      <c r="H2742" s="191">
        <f>'5 Driver Data'!H2742</f>
        <v>0</v>
      </c>
      <c r="I2742" s="191">
        <f>'5 Driver Data'!I2742</f>
        <v>0</v>
      </c>
      <c r="J2742" s="191">
        <f>'5 Driver Data'!J2742</f>
        <v>0</v>
      </c>
      <c r="K2742" s="206">
        <f>'5 Driver Data'!K2742</f>
        <v>0</v>
      </c>
      <c r="L2742" s="1"/>
      <c r="M2742" s="216" t="str">
        <f>IF(D2742=0,"Blank",'3 Model Input'!E$44*'3 Model Input'!E$45)</f>
        <v>Blank</v>
      </c>
      <c r="N2742" s="197" t="str">
        <f t="shared" si="450"/>
        <v>Blank</v>
      </c>
      <c r="O2742" s="197" t="str">
        <f>IF(D2742=0,"Blank",'3 Model Input'!E$49*(1-'3 Model Input'!E$51))</f>
        <v>Blank</v>
      </c>
      <c r="P2742" s="197" t="str">
        <f t="shared" si="451"/>
        <v>Blank</v>
      </c>
      <c r="Q2742" s="197" t="str">
        <f>IF(D2742=0,"Blank",IF(D2742="BEV",E2742*(1-'3 Model Input'!E$54), E2742))</f>
        <v>Blank</v>
      </c>
      <c r="R2742" s="198" t="str">
        <f>IF(D2742=0,"Blank",IF(D2742="PHEV",F2742/G2742,F2742*(1-'3 Model Input'!E$54)/G2742))</f>
        <v>Blank</v>
      </c>
      <c r="S2742" s="198" t="str">
        <f>IF(D2742=0,"Blank",IF(D2742="PHEV",MIN(M2742,E2742),MIN(M2742,(E2742*(1-'3 Model Input'!E$54)))))</f>
        <v>Blank</v>
      </c>
      <c r="T2742" s="217" t="str">
        <f t="shared" si="452"/>
        <v>Blank</v>
      </c>
      <c r="U2742" s="89"/>
      <c r="V2742" s="216" t="str">
        <f>IF(D2742=0,"Blank",P2742*'3 Model Input'!E$50)</f>
        <v>Blank</v>
      </c>
      <c r="W2742" s="197" t="str">
        <f t="shared" si="453"/>
        <v>Blank</v>
      </c>
      <c r="X2742" s="197" t="str">
        <f t="shared" si="454"/>
        <v>Blank</v>
      </c>
      <c r="Y2742" s="197" t="str">
        <f t="shared" si="455"/>
        <v>Blank</v>
      </c>
      <c r="Z2742" s="197" t="str">
        <f t="shared" si="456"/>
        <v>Blank</v>
      </c>
      <c r="AA2742" s="223" t="str" cm="1">
        <f t="array" ref="AA2742">_xlfn.IFS(ISTEXT('3 Model Input'!F$70),"Missing",ISTEXT('3 Model Input'!I$70),"Missing",ISNUMBER('3 Model Input'!K$70),'3 Model Input'!K$70*P2742)</f>
        <v>Missing</v>
      </c>
      <c r="AB2742" s="89"/>
      <c r="AC2742" s="227" t="str" cm="1">
        <f t="array" ref="AC2742">IF(D2742=0,"Blank",_xlfn.IFS('3 Model Input'!E$61=1,(V2742*G2742)/T2742,'3 Model Input'!E$61=2,(W2742*G2742)/T2742,'3 Model Input'!E$61=3,(X2742*G2742)/T2742,'3 Model Input'!E$61=4,(Y2742*G2742)/T2742,'3 Model Input'!E$61=5,(Z2742*G2742)/T2742, ISTEXT('3 Model Input'!E$61),"Missing",'3 Model Input'!E$61=6,(AA2742*G2742)/T2742))</f>
        <v>Blank</v>
      </c>
      <c r="AD2742" s="202" t="str">
        <f t="shared" si="457"/>
        <v>Blank</v>
      </c>
      <c r="AE2742" s="202" t="str">
        <f t="shared" si="458"/>
        <v>Blank</v>
      </c>
      <c r="AF2742" s="217" t="str">
        <f t="shared" si="459"/>
        <v>Blank</v>
      </c>
      <c r="AG2742" s="9" t="str" cm="1">
        <f t="array" ref="AG2742">_xlfn.IFS(ISNUMBER(AC2742), "", ISNUMBER(SEARCH("Blank", AC2742)), "", ISERROR(AC2742), "Bad input on tab 3")</f>
        <v/>
      </c>
    </row>
    <row r="2743" spans="2:33" ht="15" customHeight="1" x14ac:dyDescent="0.75">
      <c r="B2743" s="205" t="str">
        <f>'5 Driver Data'!B2743</f>
        <v>2735</v>
      </c>
      <c r="C2743" s="193">
        <f>'5 Driver Data'!C2743</f>
        <v>0</v>
      </c>
      <c r="D2743" s="192">
        <f>'5 Driver Data'!D2743</f>
        <v>0</v>
      </c>
      <c r="E2743" s="191">
        <f>'5 Driver Data'!E2743</f>
        <v>0</v>
      </c>
      <c r="F2743" s="191">
        <f>'5 Driver Data'!F2743</f>
        <v>0</v>
      </c>
      <c r="G2743" s="191">
        <f>'5 Driver Data'!G2743</f>
        <v>0</v>
      </c>
      <c r="H2743" s="191">
        <f>'5 Driver Data'!H2743</f>
        <v>0</v>
      </c>
      <c r="I2743" s="191">
        <f>'5 Driver Data'!I2743</f>
        <v>0</v>
      </c>
      <c r="J2743" s="191">
        <f>'5 Driver Data'!J2743</f>
        <v>0</v>
      </c>
      <c r="K2743" s="206">
        <f>'5 Driver Data'!K2743</f>
        <v>0</v>
      </c>
      <c r="L2743" s="1"/>
      <c r="M2743" s="216" t="str">
        <f>IF(D2743=0,"Blank",'3 Model Input'!E$44*'3 Model Input'!E$45)</f>
        <v>Blank</v>
      </c>
      <c r="N2743" s="197" t="str">
        <f t="shared" si="450"/>
        <v>Blank</v>
      </c>
      <c r="O2743" s="197" t="str">
        <f>IF(D2743=0,"Blank",'3 Model Input'!E$49*(1-'3 Model Input'!E$51))</f>
        <v>Blank</v>
      </c>
      <c r="P2743" s="197" t="str">
        <f t="shared" si="451"/>
        <v>Blank</v>
      </c>
      <c r="Q2743" s="197" t="str">
        <f>IF(D2743=0,"Blank",IF(D2743="BEV",E2743*(1-'3 Model Input'!E$54), E2743))</f>
        <v>Blank</v>
      </c>
      <c r="R2743" s="198" t="str">
        <f>IF(D2743=0,"Blank",IF(D2743="PHEV",F2743/G2743,F2743*(1-'3 Model Input'!E$54)/G2743))</f>
        <v>Blank</v>
      </c>
      <c r="S2743" s="198" t="str">
        <f>IF(D2743=0,"Blank",IF(D2743="PHEV",MIN(M2743,E2743),MIN(M2743,(E2743*(1-'3 Model Input'!E$54)))))</f>
        <v>Blank</v>
      </c>
      <c r="T2743" s="217" t="str">
        <f t="shared" si="452"/>
        <v>Blank</v>
      </c>
      <c r="U2743" s="89"/>
      <c r="V2743" s="216" t="str">
        <f>IF(D2743=0,"Blank",P2743*'3 Model Input'!E$50)</f>
        <v>Blank</v>
      </c>
      <c r="W2743" s="197" t="str">
        <f t="shared" si="453"/>
        <v>Blank</v>
      </c>
      <c r="X2743" s="197" t="str">
        <f t="shared" si="454"/>
        <v>Blank</v>
      </c>
      <c r="Y2743" s="197" t="str">
        <f t="shared" si="455"/>
        <v>Blank</v>
      </c>
      <c r="Z2743" s="197" t="str">
        <f t="shared" si="456"/>
        <v>Blank</v>
      </c>
      <c r="AA2743" s="223" t="str" cm="1">
        <f t="array" ref="AA2743">_xlfn.IFS(ISTEXT('3 Model Input'!F$70),"Missing",ISTEXT('3 Model Input'!I$70),"Missing",ISNUMBER('3 Model Input'!K$70),'3 Model Input'!K$70*P2743)</f>
        <v>Missing</v>
      </c>
      <c r="AB2743" s="89"/>
      <c r="AC2743" s="227" t="str" cm="1">
        <f t="array" ref="AC2743">IF(D2743=0,"Blank",_xlfn.IFS('3 Model Input'!E$61=1,(V2743*G2743)/T2743,'3 Model Input'!E$61=2,(W2743*G2743)/T2743,'3 Model Input'!E$61=3,(X2743*G2743)/T2743,'3 Model Input'!E$61=4,(Y2743*G2743)/T2743,'3 Model Input'!E$61=5,(Z2743*G2743)/T2743, ISTEXT('3 Model Input'!E$61),"Missing",'3 Model Input'!E$61=6,(AA2743*G2743)/T2743))</f>
        <v>Blank</v>
      </c>
      <c r="AD2743" s="202" t="str">
        <f t="shared" si="457"/>
        <v>Blank</v>
      </c>
      <c r="AE2743" s="202" t="str">
        <f t="shared" si="458"/>
        <v>Blank</v>
      </c>
      <c r="AF2743" s="217" t="str">
        <f t="shared" si="459"/>
        <v>Blank</v>
      </c>
      <c r="AG2743" s="9" t="str" cm="1">
        <f t="array" ref="AG2743">_xlfn.IFS(ISNUMBER(AC2743), "", ISNUMBER(SEARCH("Blank", AC2743)), "", ISERROR(AC2743), "Bad input on tab 3")</f>
        <v/>
      </c>
    </row>
    <row r="2744" spans="2:33" ht="15" customHeight="1" x14ac:dyDescent="0.75">
      <c r="B2744" s="205" t="str">
        <f>'5 Driver Data'!B2744</f>
        <v>2736</v>
      </c>
      <c r="C2744" s="193">
        <f>'5 Driver Data'!C2744</f>
        <v>0</v>
      </c>
      <c r="D2744" s="192">
        <f>'5 Driver Data'!D2744</f>
        <v>0</v>
      </c>
      <c r="E2744" s="191">
        <f>'5 Driver Data'!E2744</f>
        <v>0</v>
      </c>
      <c r="F2744" s="191">
        <f>'5 Driver Data'!F2744</f>
        <v>0</v>
      </c>
      <c r="G2744" s="191">
        <f>'5 Driver Data'!G2744</f>
        <v>0</v>
      </c>
      <c r="H2744" s="191">
        <f>'5 Driver Data'!H2744</f>
        <v>0</v>
      </c>
      <c r="I2744" s="191">
        <f>'5 Driver Data'!I2744</f>
        <v>0</v>
      </c>
      <c r="J2744" s="191">
        <f>'5 Driver Data'!J2744</f>
        <v>0</v>
      </c>
      <c r="K2744" s="206">
        <f>'5 Driver Data'!K2744</f>
        <v>0</v>
      </c>
      <c r="L2744" s="1"/>
      <c r="M2744" s="216" t="str">
        <f>IF(D2744=0,"Blank",'3 Model Input'!E$44*'3 Model Input'!E$45)</f>
        <v>Blank</v>
      </c>
      <c r="N2744" s="197" t="str">
        <f t="shared" si="450"/>
        <v>Blank</v>
      </c>
      <c r="O2744" s="197" t="str">
        <f>IF(D2744=0,"Blank",'3 Model Input'!E$49*(1-'3 Model Input'!E$51))</f>
        <v>Blank</v>
      </c>
      <c r="P2744" s="197" t="str">
        <f t="shared" si="451"/>
        <v>Blank</v>
      </c>
      <c r="Q2744" s="197" t="str">
        <f>IF(D2744=0,"Blank",IF(D2744="BEV",E2744*(1-'3 Model Input'!E$54), E2744))</f>
        <v>Blank</v>
      </c>
      <c r="R2744" s="198" t="str">
        <f>IF(D2744=0,"Blank",IF(D2744="PHEV",F2744/G2744,F2744*(1-'3 Model Input'!E$54)/G2744))</f>
        <v>Blank</v>
      </c>
      <c r="S2744" s="198" t="str">
        <f>IF(D2744=0,"Blank",IF(D2744="PHEV",MIN(M2744,E2744),MIN(M2744,(E2744*(1-'3 Model Input'!E$54)))))</f>
        <v>Blank</v>
      </c>
      <c r="T2744" s="217" t="str">
        <f t="shared" si="452"/>
        <v>Blank</v>
      </c>
      <c r="U2744" s="89"/>
      <c r="V2744" s="216" t="str">
        <f>IF(D2744=0,"Blank",P2744*'3 Model Input'!E$50)</f>
        <v>Blank</v>
      </c>
      <c r="W2744" s="197" t="str">
        <f t="shared" si="453"/>
        <v>Blank</v>
      </c>
      <c r="X2744" s="197" t="str">
        <f t="shared" si="454"/>
        <v>Blank</v>
      </c>
      <c r="Y2744" s="197" t="str">
        <f t="shared" si="455"/>
        <v>Blank</v>
      </c>
      <c r="Z2744" s="197" t="str">
        <f t="shared" si="456"/>
        <v>Blank</v>
      </c>
      <c r="AA2744" s="223" t="str" cm="1">
        <f t="array" ref="AA2744">_xlfn.IFS(ISTEXT('3 Model Input'!F$70),"Missing",ISTEXT('3 Model Input'!I$70),"Missing",ISNUMBER('3 Model Input'!K$70),'3 Model Input'!K$70*P2744)</f>
        <v>Missing</v>
      </c>
      <c r="AB2744" s="89"/>
      <c r="AC2744" s="227" t="str" cm="1">
        <f t="array" ref="AC2744">IF(D2744=0,"Blank",_xlfn.IFS('3 Model Input'!E$61=1,(V2744*G2744)/T2744,'3 Model Input'!E$61=2,(W2744*G2744)/T2744,'3 Model Input'!E$61=3,(X2744*G2744)/T2744,'3 Model Input'!E$61=4,(Y2744*G2744)/T2744,'3 Model Input'!E$61=5,(Z2744*G2744)/T2744, ISTEXT('3 Model Input'!E$61),"Missing",'3 Model Input'!E$61=6,(AA2744*G2744)/T2744))</f>
        <v>Blank</v>
      </c>
      <c r="AD2744" s="202" t="str">
        <f t="shared" si="457"/>
        <v>Blank</v>
      </c>
      <c r="AE2744" s="202" t="str">
        <f t="shared" si="458"/>
        <v>Blank</v>
      </c>
      <c r="AF2744" s="217" t="str">
        <f t="shared" si="459"/>
        <v>Blank</v>
      </c>
      <c r="AG2744" s="9" t="str" cm="1">
        <f t="array" ref="AG2744">_xlfn.IFS(ISNUMBER(AC2744), "", ISNUMBER(SEARCH("Blank", AC2744)), "", ISERROR(AC2744), "Bad input on tab 3")</f>
        <v/>
      </c>
    </row>
    <row r="2745" spans="2:33" ht="15" customHeight="1" x14ac:dyDescent="0.75">
      <c r="B2745" s="205" t="str">
        <f>'5 Driver Data'!B2745</f>
        <v>2737</v>
      </c>
      <c r="C2745" s="193">
        <f>'5 Driver Data'!C2745</f>
        <v>0</v>
      </c>
      <c r="D2745" s="192">
        <f>'5 Driver Data'!D2745</f>
        <v>0</v>
      </c>
      <c r="E2745" s="191">
        <f>'5 Driver Data'!E2745</f>
        <v>0</v>
      </c>
      <c r="F2745" s="191">
        <f>'5 Driver Data'!F2745</f>
        <v>0</v>
      </c>
      <c r="G2745" s="191">
        <f>'5 Driver Data'!G2745</f>
        <v>0</v>
      </c>
      <c r="H2745" s="191">
        <f>'5 Driver Data'!H2745</f>
        <v>0</v>
      </c>
      <c r="I2745" s="191">
        <f>'5 Driver Data'!I2745</f>
        <v>0</v>
      </c>
      <c r="J2745" s="191">
        <f>'5 Driver Data'!J2745</f>
        <v>0</v>
      </c>
      <c r="K2745" s="206">
        <f>'5 Driver Data'!K2745</f>
        <v>0</v>
      </c>
      <c r="L2745" s="1"/>
      <c r="M2745" s="216" t="str">
        <f>IF(D2745=0,"Blank",'3 Model Input'!E$44*'3 Model Input'!E$45)</f>
        <v>Blank</v>
      </c>
      <c r="N2745" s="197" t="str">
        <f t="shared" si="450"/>
        <v>Blank</v>
      </c>
      <c r="O2745" s="197" t="str">
        <f>IF(D2745=0,"Blank",'3 Model Input'!E$49*(1-'3 Model Input'!E$51))</f>
        <v>Blank</v>
      </c>
      <c r="P2745" s="197" t="str">
        <f t="shared" si="451"/>
        <v>Blank</v>
      </c>
      <c r="Q2745" s="197" t="str">
        <f>IF(D2745=0,"Blank",IF(D2745="BEV",E2745*(1-'3 Model Input'!E$54), E2745))</f>
        <v>Blank</v>
      </c>
      <c r="R2745" s="198" t="str">
        <f>IF(D2745=0,"Blank",IF(D2745="PHEV",F2745/G2745,F2745*(1-'3 Model Input'!E$54)/G2745))</f>
        <v>Blank</v>
      </c>
      <c r="S2745" s="198" t="str">
        <f>IF(D2745=0,"Blank",IF(D2745="PHEV",MIN(M2745,E2745),MIN(M2745,(E2745*(1-'3 Model Input'!E$54)))))</f>
        <v>Blank</v>
      </c>
      <c r="T2745" s="217" t="str">
        <f t="shared" si="452"/>
        <v>Blank</v>
      </c>
      <c r="U2745" s="89"/>
      <c r="V2745" s="216" t="str">
        <f>IF(D2745=0,"Blank",P2745*'3 Model Input'!E$50)</f>
        <v>Blank</v>
      </c>
      <c r="W2745" s="197" t="str">
        <f t="shared" si="453"/>
        <v>Blank</v>
      </c>
      <c r="X2745" s="197" t="str">
        <f t="shared" si="454"/>
        <v>Blank</v>
      </c>
      <c r="Y2745" s="197" t="str">
        <f t="shared" si="455"/>
        <v>Blank</v>
      </c>
      <c r="Z2745" s="197" t="str">
        <f t="shared" si="456"/>
        <v>Blank</v>
      </c>
      <c r="AA2745" s="223" t="str" cm="1">
        <f t="array" ref="AA2745">_xlfn.IFS(ISTEXT('3 Model Input'!F$70),"Missing",ISTEXT('3 Model Input'!I$70),"Missing",ISNUMBER('3 Model Input'!K$70),'3 Model Input'!K$70*P2745)</f>
        <v>Missing</v>
      </c>
      <c r="AB2745" s="89"/>
      <c r="AC2745" s="227" t="str" cm="1">
        <f t="array" ref="AC2745">IF(D2745=0,"Blank",_xlfn.IFS('3 Model Input'!E$61=1,(V2745*G2745)/T2745,'3 Model Input'!E$61=2,(W2745*G2745)/T2745,'3 Model Input'!E$61=3,(X2745*G2745)/T2745,'3 Model Input'!E$61=4,(Y2745*G2745)/T2745,'3 Model Input'!E$61=5,(Z2745*G2745)/T2745, ISTEXT('3 Model Input'!E$61),"Missing",'3 Model Input'!E$61=6,(AA2745*G2745)/T2745))</f>
        <v>Blank</v>
      </c>
      <c r="AD2745" s="202" t="str">
        <f t="shared" si="457"/>
        <v>Blank</v>
      </c>
      <c r="AE2745" s="202" t="str">
        <f t="shared" si="458"/>
        <v>Blank</v>
      </c>
      <c r="AF2745" s="217" t="str">
        <f t="shared" si="459"/>
        <v>Blank</v>
      </c>
      <c r="AG2745" s="9" t="str" cm="1">
        <f t="array" ref="AG2745">_xlfn.IFS(ISNUMBER(AC2745), "", ISNUMBER(SEARCH("Blank", AC2745)), "", ISERROR(AC2745), "Bad input on tab 3")</f>
        <v/>
      </c>
    </row>
    <row r="2746" spans="2:33" ht="15" customHeight="1" x14ac:dyDescent="0.75">
      <c r="B2746" s="205" t="str">
        <f>'5 Driver Data'!B2746</f>
        <v>2738</v>
      </c>
      <c r="C2746" s="193">
        <f>'5 Driver Data'!C2746</f>
        <v>0</v>
      </c>
      <c r="D2746" s="192">
        <f>'5 Driver Data'!D2746</f>
        <v>0</v>
      </c>
      <c r="E2746" s="191">
        <f>'5 Driver Data'!E2746</f>
        <v>0</v>
      </c>
      <c r="F2746" s="191">
        <f>'5 Driver Data'!F2746</f>
        <v>0</v>
      </c>
      <c r="G2746" s="191">
        <f>'5 Driver Data'!G2746</f>
        <v>0</v>
      </c>
      <c r="H2746" s="191">
        <f>'5 Driver Data'!H2746</f>
        <v>0</v>
      </c>
      <c r="I2746" s="191">
        <f>'5 Driver Data'!I2746</f>
        <v>0</v>
      </c>
      <c r="J2746" s="191">
        <f>'5 Driver Data'!J2746</f>
        <v>0</v>
      </c>
      <c r="K2746" s="206">
        <f>'5 Driver Data'!K2746</f>
        <v>0</v>
      </c>
      <c r="L2746" s="1"/>
      <c r="M2746" s="216" t="str">
        <f>IF(D2746=0,"Blank",'3 Model Input'!E$44*'3 Model Input'!E$45)</f>
        <v>Blank</v>
      </c>
      <c r="N2746" s="197" t="str">
        <f t="shared" si="450"/>
        <v>Blank</v>
      </c>
      <c r="O2746" s="197" t="str">
        <f>IF(D2746=0,"Blank",'3 Model Input'!E$49*(1-'3 Model Input'!E$51))</f>
        <v>Blank</v>
      </c>
      <c r="P2746" s="197" t="str">
        <f t="shared" si="451"/>
        <v>Blank</v>
      </c>
      <c r="Q2746" s="197" t="str">
        <f>IF(D2746=0,"Blank",IF(D2746="BEV",E2746*(1-'3 Model Input'!E$54), E2746))</f>
        <v>Blank</v>
      </c>
      <c r="R2746" s="198" t="str">
        <f>IF(D2746=0,"Blank",IF(D2746="PHEV",F2746/G2746,F2746*(1-'3 Model Input'!E$54)/G2746))</f>
        <v>Blank</v>
      </c>
      <c r="S2746" s="198" t="str">
        <f>IF(D2746=0,"Blank",IF(D2746="PHEV",MIN(M2746,E2746),MIN(M2746,(E2746*(1-'3 Model Input'!E$54)))))</f>
        <v>Blank</v>
      </c>
      <c r="T2746" s="217" t="str">
        <f t="shared" si="452"/>
        <v>Blank</v>
      </c>
      <c r="U2746" s="89"/>
      <c r="V2746" s="216" t="str">
        <f>IF(D2746=0,"Blank",P2746*'3 Model Input'!E$50)</f>
        <v>Blank</v>
      </c>
      <c r="W2746" s="197" t="str">
        <f t="shared" si="453"/>
        <v>Blank</v>
      </c>
      <c r="X2746" s="197" t="str">
        <f t="shared" si="454"/>
        <v>Blank</v>
      </c>
      <c r="Y2746" s="197" t="str">
        <f t="shared" si="455"/>
        <v>Blank</v>
      </c>
      <c r="Z2746" s="197" t="str">
        <f t="shared" si="456"/>
        <v>Blank</v>
      </c>
      <c r="AA2746" s="223" t="str" cm="1">
        <f t="array" ref="AA2746">_xlfn.IFS(ISTEXT('3 Model Input'!F$70),"Missing",ISTEXT('3 Model Input'!I$70),"Missing",ISNUMBER('3 Model Input'!K$70),'3 Model Input'!K$70*P2746)</f>
        <v>Missing</v>
      </c>
      <c r="AB2746" s="89"/>
      <c r="AC2746" s="227" t="str" cm="1">
        <f t="array" ref="AC2746">IF(D2746=0,"Blank",_xlfn.IFS('3 Model Input'!E$61=1,(V2746*G2746)/T2746,'3 Model Input'!E$61=2,(W2746*G2746)/T2746,'3 Model Input'!E$61=3,(X2746*G2746)/T2746,'3 Model Input'!E$61=4,(Y2746*G2746)/T2746,'3 Model Input'!E$61=5,(Z2746*G2746)/T2746, ISTEXT('3 Model Input'!E$61),"Missing",'3 Model Input'!E$61=6,(AA2746*G2746)/T2746))</f>
        <v>Blank</v>
      </c>
      <c r="AD2746" s="202" t="str">
        <f t="shared" si="457"/>
        <v>Blank</v>
      </c>
      <c r="AE2746" s="202" t="str">
        <f t="shared" si="458"/>
        <v>Blank</v>
      </c>
      <c r="AF2746" s="217" t="str">
        <f t="shared" si="459"/>
        <v>Blank</v>
      </c>
      <c r="AG2746" s="9" t="str" cm="1">
        <f t="array" ref="AG2746">_xlfn.IFS(ISNUMBER(AC2746), "", ISNUMBER(SEARCH("Blank", AC2746)), "", ISERROR(AC2746), "Bad input on tab 3")</f>
        <v/>
      </c>
    </row>
    <row r="2747" spans="2:33" ht="15" customHeight="1" x14ac:dyDescent="0.75">
      <c r="B2747" s="205" t="str">
        <f>'5 Driver Data'!B2747</f>
        <v>2739</v>
      </c>
      <c r="C2747" s="193">
        <f>'5 Driver Data'!C2747</f>
        <v>0</v>
      </c>
      <c r="D2747" s="192">
        <f>'5 Driver Data'!D2747</f>
        <v>0</v>
      </c>
      <c r="E2747" s="191">
        <f>'5 Driver Data'!E2747</f>
        <v>0</v>
      </c>
      <c r="F2747" s="191">
        <f>'5 Driver Data'!F2747</f>
        <v>0</v>
      </c>
      <c r="G2747" s="191">
        <f>'5 Driver Data'!G2747</f>
        <v>0</v>
      </c>
      <c r="H2747" s="191">
        <f>'5 Driver Data'!H2747</f>
        <v>0</v>
      </c>
      <c r="I2747" s="191">
        <f>'5 Driver Data'!I2747</f>
        <v>0</v>
      </c>
      <c r="J2747" s="191">
        <f>'5 Driver Data'!J2747</f>
        <v>0</v>
      </c>
      <c r="K2747" s="206">
        <f>'5 Driver Data'!K2747</f>
        <v>0</v>
      </c>
      <c r="L2747" s="1"/>
      <c r="M2747" s="216" t="str">
        <f>IF(D2747=0,"Blank",'3 Model Input'!E$44*'3 Model Input'!E$45)</f>
        <v>Blank</v>
      </c>
      <c r="N2747" s="197" t="str">
        <f t="shared" si="450"/>
        <v>Blank</v>
      </c>
      <c r="O2747" s="197" t="str">
        <f>IF(D2747=0,"Blank",'3 Model Input'!E$49*(1-'3 Model Input'!E$51))</f>
        <v>Blank</v>
      </c>
      <c r="P2747" s="197" t="str">
        <f t="shared" si="451"/>
        <v>Blank</v>
      </c>
      <c r="Q2747" s="197" t="str">
        <f>IF(D2747=0,"Blank",IF(D2747="BEV",E2747*(1-'3 Model Input'!E$54), E2747))</f>
        <v>Blank</v>
      </c>
      <c r="R2747" s="198" t="str">
        <f>IF(D2747=0,"Blank",IF(D2747="PHEV",F2747/G2747,F2747*(1-'3 Model Input'!E$54)/G2747))</f>
        <v>Blank</v>
      </c>
      <c r="S2747" s="198" t="str">
        <f>IF(D2747=0,"Blank",IF(D2747="PHEV",MIN(M2747,E2747),MIN(M2747,(E2747*(1-'3 Model Input'!E$54)))))</f>
        <v>Blank</v>
      </c>
      <c r="T2747" s="217" t="str">
        <f t="shared" si="452"/>
        <v>Blank</v>
      </c>
      <c r="U2747" s="89"/>
      <c r="V2747" s="216" t="str">
        <f>IF(D2747=0,"Blank",P2747*'3 Model Input'!E$50)</f>
        <v>Blank</v>
      </c>
      <c r="W2747" s="197" t="str">
        <f t="shared" si="453"/>
        <v>Blank</v>
      </c>
      <c r="X2747" s="197" t="str">
        <f t="shared" si="454"/>
        <v>Blank</v>
      </c>
      <c r="Y2747" s="197" t="str">
        <f t="shared" si="455"/>
        <v>Blank</v>
      </c>
      <c r="Z2747" s="197" t="str">
        <f t="shared" si="456"/>
        <v>Blank</v>
      </c>
      <c r="AA2747" s="223" t="str" cm="1">
        <f t="array" ref="AA2747">_xlfn.IFS(ISTEXT('3 Model Input'!F$70),"Missing",ISTEXT('3 Model Input'!I$70),"Missing",ISNUMBER('3 Model Input'!K$70),'3 Model Input'!K$70*P2747)</f>
        <v>Missing</v>
      </c>
      <c r="AB2747" s="89"/>
      <c r="AC2747" s="227" t="str" cm="1">
        <f t="array" ref="AC2747">IF(D2747=0,"Blank",_xlfn.IFS('3 Model Input'!E$61=1,(V2747*G2747)/T2747,'3 Model Input'!E$61=2,(W2747*G2747)/T2747,'3 Model Input'!E$61=3,(X2747*G2747)/T2747,'3 Model Input'!E$61=4,(Y2747*G2747)/T2747,'3 Model Input'!E$61=5,(Z2747*G2747)/T2747, ISTEXT('3 Model Input'!E$61),"Missing",'3 Model Input'!E$61=6,(AA2747*G2747)/T2747))</f>
        <v>Blank</v>
      </c>
      <c r="AD2747" s="202" t="str">
        <f t="shared" si="457"/>
        <v>Blank</v>
      </c>
      <c r="AE2747" s="202" t="str">
        <f t="shared" si="458"/>
        <v>Blank</v>
      </c>
      <c r="AF2747" s="217" t="str">
        <f t="shared" si="459"/>
        <v>Blank</v>
      </c>
      <c r="AG2747" s="9" t="str" cm="1">
        <f t="array" ref="AG2747">_xlfn.IFS(ISNUMBER(AC2747), "", ISNUMBER(SEARCH("Blank", AC2747)), "", ISERROR(AC2747), "Bad input on tab 3")</f>
        <v/>
      </c>
    </row>
    <row r="2748" spans="2:33" ht="15" customHeight="1" x14ac:dyDescent="0.75">
      <c r="B2748" s="205" t="str">
        <f>'5 Driver Data'!B2748</f>
        <v>2740</v>
      </c>
      <c r="C2748" s="193">
        <f>'5 Driver Data'!C2748</f>
        <v>0</v>
      </c>
      <c r="D2748" s="192">
        <f>'5 Driver Data'!D2748</f>
        <v>0</v>
      </c>
      <c r="E2748" s="191">
        <f>'5 Driver Data'!E2748</f>
        <v>0</v>
      </c>
      <c r="F2748" s="191">
        <f>'5 Driver Data'!F2748</f>
        <v>0</v>
      </c>
      <c r="G2748" s="191">
        <f>'5 Driver Data'!G2748</f>
        <v>0</v>
      </c>
      <c r="H2748" s="191">
        <f>'5 Driver Data'!H2748</f>
        <v>0</v>
      </c>
      <c r="I2748" s="191">
        <f>'5 Driver Data'!I2748</f>
        <v>0</v>
      </c>
      <c r="J2748" s="191">
        <f>'5 Driver Data'!J2748</f>
        <v>0</v>
      </c>
      <c r="K2748" s="206">
        <f>'5 Driver Data'!K2748</f>
        <v>0</v>
      </c>
      <c r="L2748" s="1"/>
      <c r="M2748" s="216" t="str">
        <f>IF(D2748=0,"Blank",'3 Model Input'!E$44*'3 Model Input'!E$45)</f>
        <v>Blank</v>
      </c>
      <c r="N2748" s="197" t="str">
        <f t="shared" si="450"/>
        <v>Blank</v>
      </c>
      <c r="O2748" s="197" t="str">
        <f>IF(D2748=0,"Blank",'3 Model Input'!E$49*(1-'3 Model Input'!E$51))</f>
        <v>Blank</v>
      </c>
      <c r="P2748" s="197" t="str">
        <f t="shared" si="451"/>
        <v>Blank</v>
      </c>
      <c r="Q2748" s="197" t="str">
        <f>IF(D2748=0,"Blank",IF(D2748="BEV",E2748*(1-'3 Model Input'!E$54), E2748))</f>
        <v>Blank</v>
      </c>
      <c r="R2748" s="198" t="str">
        <f>IF(D2748=0,"Blank",IF(D2748="PHEV",F2748/G2748,F2748*(1-'3 Model Input'!E$54)/G2748))</f>
        <v>Blank</v>
      </c>
      <c r="S2748" s="198" t="str">
        <f>IF(D2748=0,"Blank",IF(D2748="PHEV",MIN(M2748,E2748),MIN(M2748,(E2748*(1-'3 Model Input'!E$54)))))</f>
        <v>Blank</v>
      </c>
      <c r="T2748" s="217" t="str">
        <f t="shared" si="452"/>
        <v>Blank</v>
      </c>
      <c r="U2748" s="89"/>
      <c r="V2748" s="216" t="str">
        <f>IF(D2748=0,"Blank",P2748*'3 Model Input'!E$50)</f>
        <v>Blank</v>
      </c>
      <c r="W2748" s="197" t="str">
        <f t="shared" si="453"/>
        <v>Blank</v>
      </c>
      <c r="X2748" s="197" t="str">
        <f t="shared" si="454"/>
        <v>Blank</v>
      </c>
      <c r="Y2748" s="197" t="str">
        <f t="shared" si="455"/>
        <v>Blank</v>
      </c>
      <c r="Z2748" s="197" t="str">
        <f t="shared" si="456"/>
        <v>Blank</v>
      </c>
      <c r="AA2748" s="223" t="str" cm="1">
        <f t="array" ref="AA2748">_xlfn.IFS(ISTEXT('3 Model Input'!F$70),"Missing",ISTEXT('3 Model Input'!I$70),"Missing",ISNUMBER('3 Model Input'!K$70),'3 Model Input'!K$70*P2748)</f>
        <v>Missing</v>
      </c>
      <c r="AB2748" s="89"/>
      <c r="AC2748" s="227" t="str" cm="1">
        <f t="array" ref="AC2748">IF(D2748=0,"Blank",_xlfn.IFS('3 Model Input'!E$61=1,(V2748*G2748)/T2748,'3 Model Input'!E$61=2,(W2748*G2748)/T2748,'3 Model Input'!E$61=3,(X2748*G2748)/T2748,'3 Model Input'!E$61=4,(Y2748*G2748)/T2748,'3 Model Input'!E$61=5,(Z2748*G2748)/T2748, ISTEXT('3 Model Input'!E$61),"Missing",'3 Model Input'!E$61=6,(AA2748*G2748)/T2748))</f>
        <v>Blank</v>
      </c>
      <c r="AD2748" s="202" t="str">
        <f t="shared" si="457"/>
        <v>Blank</v>
      </c>
      <c r="AE2748" s="202" t="str">
        <f t="shared" si="458"/>
        <v>Blank</v>
      </c>
      <c r="AF2748" s="217" t="str">
        <f t="shared" si="459"/>
        <v>Blank</v>
      </c>
      <c r="AG2748" s="9" t="str" cm="1">
        <f t="array" ref="AG2748">_xlfn.IFS(ISNUMBER(AC2748), "", ISNUMBER(SEARCH("Blank", AC2748)), "", ISERROR(AC2748), "Bad input on tab 3")</f>
        <v/>
      </c>
    </row>
    <row r="2749" spans="2:33" ht="15" customHeight="1" x14ac:dyDescent="0.75">
      <c r="B2749" s="205" t="str">
        <f>'5 Driver Data'!B2749</f>
        <v>2741</v>
      </c>
      <c r="C2749" s="193">
        <f>'5 Driver Data'!C2749</f>
        <v>0</v>
      </c>
      <c r="D2749" s="192">
        <f>'5 Driver Data'!D2749</f>
        <v>0</v>
      </c>
      <c r="E2749" s="191">
        <f>'5 Driver Data'!E2749</f>
        <v>0</v>
      </c>
      <c r="F2749" s="191">
        <f>'5 Driver Data'!F2749</f>
        <v>0</v>
      </c>
      <c r="G2749" s="191">
        <f>'5 Driver Data'!G2749</f>
        <v>0</v>
      </c>
      <c r="H2749" s="191">
        <f>'5 Driver Data'!H2749</f>
        <v>0</v>
      </c>
      <c r="I2749" s="191">
        <f>'5 Driver Data'!I2749</f>
        <v>0</v>
      </c>
      <c r="J2749" s="191">
        <f>'5 Driver Data'!J2749</f>
        <v>0</v>
      </c>
      <c r="K2749" s="206">
        <f>'5 Driver Data'!K2749</f>
        <v>0</v>
      </c>
      <c r="L2749" s="1"/>
      <c r="M2749" s="216" t="str">
        <f>IF(D2749=0,"Blank",'3 Model Input'!E$44*'3 Model Input'!E$45)</f>
        <v>Blank</v>
      </c>
      <c r="N2749" s="197" t="str">
        <f t="shared" si="450"/>
        <v>Blank</v>
      </c>
      <c r="O2749" s="197" t="str">
        <f>IF(D2749=0,"Blank",'3 Model Input'!E$49*(1-'3 Model Input'!E$51))</f>
        <v>Blank</v>
      </c>
      <c r="P2749" s="197" t="str">
        <f t="shared" si="451"/>
        <v>Blank</v>
      </c>
      <c r="Q2749" s="197" t="str">
        <f>IF(D2749=0,"Blank",IF(D2749="BEV",E2749*(1-'3 Model Input'!E$54), E2749))</f>
        <v>Blank</v>
      </c>
      <c r="R2749" s="198" t="str">
        <f>IF(D2749=0,"Blank",IF(D2749="PHEV",F2749/G2749,F2749*(1-'3 Model Input'!E$54)/G2749))</f>
        <v>Blank</v>
      </c>
      <c r="S2749" s="198" t="str">
        <f>IF(D2749=0,"Blank",IF(D2749="PHEV",MIN(M2749,E2749),MIN(M2749,(E2749*(1-'3 Model Input'!E$54)))))</f>
        <v>Blank</v>
      </c>
      <c r="T2749" s="217" t="str">
        <f t="shared" si="452"/>
        <v>Blank</v>
      </c>
      <c r="U2749" s="89"/>
      <c r="V2749" s="216" t="str">
        <f>IF(D2749=0,"Blank",P2749*'3 Model Input'!E$50)</f>
        <v>Blank</v>
      </c>
      <c r="W2749" s="197" t="str">
        <f t="shared" si="453"/>
        <v>Blank</v>
      </c>
      <c r="X2749" s="197" t="str">
        <f t="shared" si="454"/>
        <v>Blank</v>
      </c>
      <c r="Y2749" s="197" t="str">
        <f t="shared" si="455"/>
        <v>Blank</v>
      </c>
      <c r="Z2749" s="197" t="str">
        <f t="shared" si="456"/>
        <v>Blank</v>
      </c>
      <c r="AA2749" s="223" t="str" cm="1">
        <f t="array" ref="AA2749">_xlfn.IFS(ISTEXT('3 Model Input'!F$70),"Missing",ISTEXT('3 Model Input'!I$70),"Missing",ISNUMBER('3 Model Input'!K$70),'3 Model Input'!K$70*P2749)</f>
        <v>Missing</v>
      </c>
      <c r="AB2749" s="89"/>
      <c r="AC2749" s="227" t="str" cm="1">
        <f t="array" ref="AC2749">IF(D2749=0,"Blank",_xlfn.IFS('3 Model Input'!E$61=1,(V2749*G2749)/T2749,'3 Model Input'!E$61=2,(W2749*G2749)/T2749,'3 Model Input'!E$61=3,(X2749*G2749)/T2749,'3 Model Input'!E$61=4,(Y2749*G2749)/T2749,'3 Model Input'!E$61=5,(Z2749*G2749)/T2749, ISTEXT('3 Model Input'!E$61),"Missing",'3 Model Input'!E$61=6,(AA2749*G2749)/T2749))</f>
        <v>Blank</v>
      </c>
      <c r="AD2749" s="202" t="str">
        <f t="shared" si="457"/>
        <v>Blank</v>
      </c>
      <c r="AE2749" s="202" t="str">
        <f t="shared" si="458"/>
        <v>Blank</v>
      </c>
      <c r="AF2749" s="217" t="str">
        <f t="shared" si="459"/>
        <v>Blank</v>
      </c>
      <c r="AG2749" s="9" t="str" cm="1">
        <f t="array" ref="AG2749">_xlfn.IFS(ISNUMBER(AC2749), "", ISNUMBER(SEARCH("Blank", AC2749)), "", ISERROR(AC2749), "Bad input on tab 3")</f>
        <v/>
      </c>
    </row>
    <row r="2750" spans="2:33" ht="15" customHeight="1" x14ac:dyDescent="0.75">
      <c r="B2750" s="205" t="str">
        <f>'5 Driver Data'!B2750</f>
        <v>2742</v>
      </c>
      <c r="C2750" s="193">
        <f>'5 Driver Data'!C2750</f>
        <v>0</v>
      </c>
      <c r="D2750" s="192">
        <f>'5 Driver Data'!D2750</f>
        <v>0</v>
      </c>
      <c r="E2750" s="191">
        <f>'5 Driver Data'!E2750</f>
        <v>0</v>
      </c>
      <c r="F2750" s="191">
        <f>'5 Driver Data'!F2750</f>
        <v>0</v>
      </c>
      <c r="G2750" s="191">
        <f>'5 Driver Data'!G2750</f>
        <v>0</v>
      </c>
      <c r="H2750" s="191">
        <f>'5 Driver Data'!H2750</f>
        <v>0</v>
      </c>
      <c r="I2750" s="191">
        <f>'5 Driver Data'!I2750</f>
        <v>0</v>
      </c>
      <c r="J2750" s="191">
        <f>'5 Driver Data'!J2750</f>
        <v>0</v>
      </c>
      <c r="K2750" s="206">
        <f>'5 Driver Data'!K2750</f>
        <v>0</v>
      </c>
      <c r="L2750" s="1"/>
      <c r="M2750" s="216" t="str">
        <f>IF(D2750=0,"Blank",'3 Model Input'!E$44*'3 Model Input'!E$45)</f>
        <v>Blank</v>
      </c>
      <c r="N2750" s="197" t="str">
        <f t="shared" si="450"/>
        <v>Blank</v>
      </c>
      <c r="O2750" s="197" t="str">
        <f>IF(D2750=0,"Blank",'3 Model Input'!E$49*(1-'3 Model Input'!E$51))</f>
        <v>Blank</v>
      </c>
      <c r="P2750" s="197" t="str">
        <f t="shared" si="451"/>
        <v>Blank</v>
      </c>
      <c r="Q2750" s="197" t="str">
        <f>IF(D2750=0,"Blank",IF(D2750="BEV",E2750*(1-'3 Model Input'!E$54), E2750))</f>
        <v>Blank</v>
      </c>
      <c r="R2750" s="198" t="str">
        <f>IF(D2750=0,"Blank",IF(D2750="PHEV",F2750/G2750,F2750*(1-'3 Model Input'!E$54)/G2750))</f>
        <v>Blank</v>
      </c>
      <c r="S2750" s="198" t="str">
        <f>IF(D2750=0,"Blank",IF(D2750="PHEV",MIN(M2750,E2750),MIN(M2750,(E2750*(1-'3 Model Input'!E$54)))))</f>
        <v>Blank</v>
      </c>
      <c r="T2750" s="217" t="str">
        <f t="shared" si="452"/>
        <v>Blank</v>
      </c>
      <c r="U2750" s="89"/>
      <c r="V2750" s="216" t="str">
        <f>IF(D2750=0,"Blank",P2750*'3 Model Input'!E$50)</f>
        <v>Blank</v>
      </c>
      <c r="W2750" s="197" t="str">
        <f t="shared" si="453"/>
        <v>Blank</v>
      </c>
      <c r="X2750" s="197" t="str">
        <f t="shared" si="454"/>
        <v>Blank</v>
      </c>
      <c r="Y2750" s="197" t="str">
        <f t="shared" si="455"/>
        <v>Blank</v>
      </c>
      <c r="Z2750" s="197" t="str">
        <f t="shared" si="456"/>
        <v>Blank</v>
      </c>
      <c r="AA2750" s="223" t="str" cm="1">
        <f t="array" ref="AA2750">_xlfn.IFS(ISTEXT('3 Model Input'!F$70),"Missing",ISTEXT('3 Model Input'!I$70),"Missing",ISNUMBER('3 Model Input'!K$70),'3 Model Input'!K$70*P2750)</f>
        <v>Missing</v>
      </c>
      <c r="AB2750" s="89"/>
      <c r="AC2750" s="227" t="str" cm="1">
        <f t="array" ref="AC2750">IF(D2750=0,"Blank",_xlfn.IFS('3 Model Input'!E$61=1,(V2750*G2750)/T2750,'3 Model Input'!E$61=2,(W2750*G2750)/T2750,'3 Model Input'!E$61=3,(X2750*G2750)/T2750,'3 Model Input'!E$61=4,(Y2750*G2750)/T2750,'3 Model Input'!E$61=5,(Z2750*G2750)/T2750, ISTEXT('3 Model Input'!E$61),"Missing",'3 Model Input'!E$61=6,(AA2750*G2750)/T2750))</f>
        <v>Blank</v>
      </c>
      <c r="AD2750" s="202" t="str">
        <f t="shared" si="457"/>
        <v>Blank</v>
      </c>
      <c r="AE2750" s="202" t="str">
        <f t="shared" si="458"/>
        <v>Blank</v>
      </c>
      <c r="AF2750" s="217" t="str">
        <f t="shared" si="459"/>
        <v>Blank</v>
      </c>
      <c r="AG2750" s="9" t="str" cm="1">
        <f t="array" ref="AG2750">_xlfn.IFS(ISNUMBER(AC2750), "", ISNUMBER(SEARCH("Blank", AC2750)), "", ISERROR(AC2750), "Bad input on tab 3")</f>
        <v/>
      </c>
    </row>
    <row r="2751" spans="2:33" ht="15" customHeight="1" x14ac:dyDescent="0.75">
      <c r="B2751" s="205" t="str">
        <f>'5 Driver Data'!B2751</f>
        <v>2743</v>
      </c>
      <c r="C2751" s="193">
        <f>'5 Driver Data'!C2751</f>
        <v>0</v>
      </c>
      <c r="D2751" s="192">
        <f>'5 Driver Data'!D2751</f>
        <v>0</v>
      </c>
      <c r="E2751" s="191">
        <f>'5 Driver Data'!E2751</f>
        <v>0</v>
      </c>
      <c r="F2751" s="191">
        <f>'5 Driver Data'!F2751</f>
        <v>0</v>
      </c>
      <c r="G2751" s="191">
        <f>'5 Driver Data'!G2751</f>
        <v>0</v>
      </c>
      <c r="H2751" s="191">
        <f>'5 Driver Data'!H2751</f>
        <v>0</v>
      </c>
      <c r="I2751" s="191">
        <f>'5 Driver Data'!I2751</f>
        <v>0</v>
      </c>
      <c r="J2751" s="191">
        <f>'5 Driver Data'!J2751</f>
        <v>0</v>
      </c>
      <c r="K2751" s="206">
        <f>'5 Driver Data'!K2751</f>
        <v>0</v>
      </c>
      <c r="L2751" s="1"/>
      <c r="M2751" s="216" t="str">
        <f>IF(D2751=0,"Blank",'3 Model Input'!E$44*'3 Model Input'!E$45)</f>
        <v>Blank</v>
      </c>
      <c r="N2751" s="197" t="str">
        <f t="shared" si="450"/>
        <v>Blank</v>
      </c>
      <c r="O2751" s="197" t="str">
        <f>IF(D2751=0,"Blank",'3 Model Input'!E$49*(1-'3 Model Input'!E$51))</f>
        <v>Blank</v>
      </c>
      <c r="P2751" s="197" t="str">
        <f t="shared" si="451"/>
        <v>Blank</v>
      </c>
      <c r="Q2751" s="197" t="str">
        <f>IF(D2751=0,"Blank",IF(D2751="BEV",E2751*(1-'3 Model Input'!E$54), E2751))</f>
        <v>Blank</v>
      </c>
      <c r="R2751" s="198" t="str">
        <f>IF(D2751=0,"Blank",IF(D2751="PHEV",F2751/G2751,F2751*(1-'3 Model Input'!E$54)/G2751))</f>
        <v>Blank</v>
      </c>
      <c r="S2751" s="198" t="str">
        <f>IF(D2751=0,"Blank",IF(D2751="PHEV",MIN(M2751,E2751),MIN(M2751,(E2751*(1-'3 Model Input'!E$54)))))</f>
        <v>Blank</v>
      </c>
      <c r="T2751" s="217" t="str">
        <f t="shared" si="452"/>
        <v>Blank</v>
      </c>
      <c r="U2751" s="89"/>
      <c r="V2751" s="216" t="str">
        <f>IF(D2751=0,"Blank",P2751*'3 Model Input'!E$50)</f>
        <v>Blank</v>
      </c>
      <c r="W2751" s="197" t="str">
        <f t="shared" si="453"/>
        <v>Blank</v>
      </c>
      <c r="X2751" s="197" t="str">
        <f t="shared" si="454"/>
        <v>Blank</v>
      </c>
      <c r="Y2751" s="197" t="str">
        <f t="shared" si="455"/>
        <v>Blank</v>
      </c>
      <c r="Z2751" s="197" t="str">
        <f t="shared" si="456"/>
        <v>Blank</v>
      </c>
      <c r="AA2751" s="223" t="str" cm="1">
        <f t="array" ref="AA2751">_xlfn.IFS(ISTEXT('3 Model Input'!F$70),"Missing",ISTEXT('3 Model Input'!I$70),"Missing",ISNUMBER('3 Model Input'!K$70),'3 Model Input'!K$70*P2751)</f>
        <v>Missing</v>
      </c>
      <c r="AB2751" s="89"/>
      <c r="AC2751" s="227" t="str" cm="1">
        <f t="array" ref="AC2751">IF(D2751=0,"Blank",_xlfn.IFS('3 Model Input'!E$61=1,(V2751*G2751)/T2751,'3 Model Input'!E$61=2,(W2751*G2751)/T2751,'3 Model Input'!E$61=3,(X2751*G2751)/T2751,'3 Model Input'!E$61=4,(Y2751*G2751)/T2751,'3 Model Input'!E$61=5,(Z2751*G2751)/T2751, ISTEXT('3 Model Input'!E$61),"Missing",'3 Model Input'!E$61=6,(AA2751*G2751)/T2751))</f>
        <v>Blank</v>
      </c>
      <c r="AD2751" s="202" t="str">
        <f t="shared" si="457"/>
        <v>Blank</v>
      </c>
      <c r="AE2751" s="202" t="str">
        <f t="shared" si="458"/>
        <v>Blank</v>
      </c>
      <c r="AF2751" s="217" t="str">
        <f t="shared" si="459"/>
        <v>Blank</v>
      </c>
      <c r="AG2751" s="9" t="str" cm="1">
        <f t="array" ref="AG2751">_xlfn.IFS(ISNUMBER(AC2751), "", ISNUMBER(SEARCH("Blank", AC2751)), "", ISERROR(AC2751), "Bad input on tab 3")</f>
        <v/>
      </c>
    </row>
    <row r="2752" spans="2:33" ht="15" customHeight="1" x14ac:dyDescent="0.75">
      <c r="B2752" s="205" t="str">
        <f>'5 Driver Data'!B2752</f>
        <v>2744</v>
      </c>
      <c r="C2752" s="193">
        <f>'5 Driver Data'!C2752</f>
        <v>0</v>
      </c>
      <c r="D2752" s="192">
        <f>'5 Driver Data'!D2752</f>
        <v>0</v>
      </c>
      <c r="E2752" s="191">
        <f>'5 Driver Data'!E2752</f>
        <v>0</v>
      </c>
      <c r="F2752" s="191">
        <f>'5 Driver Data'!F2752</f>
        <v>0</v>
      </c>
      <c r="G2752" s="191">
        <f>'5 Driver Data'!G2752</f>
        <v>0</v>
      </c>
      <c r="H2752" s="191">
        <f>'5 Driver Data'!H2752</f>
        <v>0</v>
      </c>
      <c r="I2752" s="191">
        <f>'5 Driver Data'!I2752</f>
        <v>0</v>
      </c>
      <c r="J2752" s="191">
        <f>'5 Driver Data'!J2752</f>
        <v>0</v>
      </c>
      <c r="K2752" s="206">
        <f>'5 Driver Data'!K2752</f>
        <v>0</v>
      </c>
      <c r="L2752" s="1"/>
      <c r="M2752" s="216" t="str">
        <f>IF(D2752=0,"Blank",'3 Model Input'!E$44*'3 Model Input'!E$45)</f>
        <v>Blank</v>
      </c>
      <c r="N2752" s="197" t="str">
        <f t="shared" si="450"/>
        <v>Blank</v>
      </c>
      <c r="O2752" s="197" t="str">
        <f>IF(D2752=0,"Blank",'3 Model Input'!E$49*(1-'3 Model Input'!E$51))</f>
        <v>Blank</v>
      </c>
      <c r="P2752" s="197" t="str">
        <f t="shared" si="451"/>
        <v>Blank</v>
      </c>
      <c r="Q2752" s="197" t="str">
        <f>IF(D2752=0,"Blank",IF(D2752="BEV",E2752*(1-'3 Model Input'!E$54), E2752))</f>
        <v>Blank</v>
      </c>
      <c r="R2752" s="198" t="str">
        <f>IF(D2752=0,"Blank",IF(D2752="PHEV",F2752/G2752,F2752*(1-'3 Model Input'!E$54)/G2752))</f>
        <v>Blank</v>
      </c>
      <c r="S2752" s="198" t="str">
        <f>IF(D2752=0,"Blank",IF(D2752="PHEV",MIN(M2752,E2752),MIN(M2752,(E2752*(1-'3 Model Input'!E$54)))))</f>
        <v>Blank</v>
      </c>
      <c r="T2752" s="217" t="str">
        <f t="shared" si="452"/>
        <v>Blank</v>
      </c>
      <c r="U2752" s="89"/>
      <c r="V2752" s="216" t="str">
        <f>IF(D2752=0,"Blank",P2752*'3 Model Input'!E$50)</f>
        <v>Blank</v>
      </c>
      <c r="W2752" s="197" t="str">
        <f t="shared" si="453"/>
        <v>Blank</v>
      </c>
      <c r="X2752" s="197" t="str">
        <f t="shared" si="454"/>
        <v>Blank</v>
      </c>
      <c r="Y2752" s="197" t="str">
        <f t="shared" si="455"/>
        <v>Blank</v>
      </c>
      <c r="Z2752" s="197" t="str">
        <f t="shared" si="456"/>
        <v>Blank</v>
      </c>
      <c r="AA2752" s="223" t="str" cm="1">
        <f t="array" ref="AA2752">_xlfn.IFS(ISTEXT('3 Model Input'!F$70),"Missing",ISTEXT('3 Model Input'!I$70),"Missing",ISNUMBER('3 Model Input'!K$70),'3 Model Input'!K$70*P2752)</f>
        <v>Missing</v>
      </c>
      <c r="AB2752" s="89"/>
      <c r="AC2752" s="227" t="str" cm="1">
        <f t="array" ref="AC2752">IF(D2752=0,"Blank",_xlfn.IFS('3 Model Input'!E$61=1,(V2752*G2752)/T2752,'3 Model Input'!E$61=2,(W2752*G2752)/T2752,'3 Model Input'!E$61=3,(X2752*G2752)/T2752,'3 Model Input'!E$61=4,(Y2752*G2752)/T2752,'3 Model Input'!E$61=5,(Z2752*G2752)/T2752, ISTEXT('3 Model Input'!E$61),"Missing",'3 Model Input'!E$61=6,(AA2752*G2752)/T2752))</f>
        <v>Blank</v>
      </c>
      <c r="AD2752" s="202" t="str">
        <f t="shared" si="457"/>
        <v>Blank</v>
      </c>
      <c r="AE2752" s="202" t="str">
        <f t="shared" si="458"/>
        <v>Blank</v>
      </c>
      <c r="AF2752" s="217" t="str">
        <f t="shared" si="459"/>
        <v>Blank</v>
      </c>
      <c r="AG2752" s="9" t="str" cm="1">
        <f t="array" ref="AG2752">_xlfn.IFS(ISNUMBER(AC2752), "", ISNUMBER(SEARCH("Blank", AC2752)), "", ISERROR(AC2752), "Bad input on tab 3")</f>
        <v/>
      </c>
    </row>
    <row r="2753" spans="2:33" ht="15" customHeight="1" x14ac:dyDescent="0.75">
      <c r="B2753" s="205" t="str">
        <f>'5 Driver Data'!B2753</f>
        <v>2745</v>
      </c>
      <c r="C2753" s="193">
        <f>'5 Driver Data'!C2753</f>
        <v>0</v>
      </c>
      <c r="D2753" s="192">
        <f>'5 Driver Data'!D2753</f>
        <v>0</v>
      </c>
      <c r="E2753" s="191">
        <f>'5 Driver Data'!E2753</f>
        <v>0</v>
      </c>
      <c r="F2753" s="191">
        <f>'5 Driver Data'!F2753</f>
        <v>0</v>
      </c>
      <c r="G2753" s="191">
        <f>'5 Driver Data'!G2753</f>
        <v>0</v>
      </c>
      <c r="H2753" s="191">
        <f>'5 Driver Data'!H2753</f>
        <v>0</v>
      </c>
      <c r="I2753" s="191">
        <f>'5 Driver Data'!I2753</f>
        <v>0</v>
      </c>
      <c r="J2753" s="191">
        <f>'5 Driver Data'!J2753</f>
        <v>0</v>
      </c>
      <c r="K2753" s="206">
        <f>'5 Driver Data'!K2753</f>
        <v>0</v>
      </c>
      <c r="L2753" s="1"/>
      <c r="M2753" s="216" t="str">
        <f>IF(D2753=0,"Blank",'3 Model Input'!E$44*'3 Model Input'!E$45)</f>
        <v>Blank</v>
      </c>
      <c r="N2753" s="197" t="str">
        <f t="shared" si="450"/>
        <v>Blank</v>
      </c>
      <c r="O2753" s="197" t="str">
        <f>IF(D2753=0,"Blank",'3 Model Input'!E$49*(1-'3 Model Input'!E$51))</f>
        <v>Blank</v>
      </c>
      <c r="P2753" s="197" t="str">
        <f t="shared" si="451"/>
        <v>Blank</v>
      </c>
      <c r="Q2753" s="197" t="str">
        <f>IF(D2753=0,"Blank",IF(D2753="BEV",E2753*(1-'3 Model Input'!E$54), E2753))</f>
        <v>Blank</v>
      </c>
      <c r="R2753" s="198" t="str">
        <f>IF(D2753=0,"Blank",IF(D2753="PHEV",F2753/G2753,F2753*(1-'3 Model Input'!E$54)/G2753))</f>
        <v>Blank</v>
      </c>
      <c r="S2753" s="198" t="str">
        <f>IF(D2753=0,"Blank",IF(D2753="PHEV",MIN(M2753,E2753),MIN(M2753,(E2753*(1-'3 Model Input'!E$54)))))</f>
        <v>Blank</v>
      </c>
      <c r="T2753" s="217" t="str">
        <f t="shared" si="452"/>
        <v>Blank</v>
      </c>
      <c r="U2753" s="89"/>
      <c r="V2753" s="216" t="str">
        <f>IF(D2753=0,"Blank",P2753*'3 Model Input'!E$50)</f>
        <v>Blank</v>
      </c>
      <c r="W2753" s="197" t="str">
        <f t="shared" si="453"/>
        <v>Blank</v>
      </c>
      <c r="X2753" s="197" t="str">
        <f t="shared" si="454"/>
        <v>Blank</v>
      </c>
      <c r="Y2753" s="197" t="str">
        <f t="shared" si="455"/>
        <v>Blank</v>
      </c>
      <c r="Z2753" s="197" t="str">
        <f t="shared" si="456"/>
        <v>Blank</v>
      </c>
      <c r="AA2753" s="223" t="str" cm="1">
        <f t="array" ref="AA2753">_xlfn.IFS(ISTEXT('3 Model Input'!F$70),"Missing",ISTEXT('3 Model Input'!I$70),"Missing",ISNUMBER('3 Model Input'!K$70),'3 Model Input'!K$70*P2753)</f>
        <v>Missing</v>
      </c>
      <c r="AB2753" s="89"/>
      <c r="AC2753" s="227" t="str" cm="1">
        <f t="array" ref="AC2753">IF(D2753=0,"Blank",_xlfn.IFS('3 Model Input'!E$61=1,(V2753*G2753)/T2753,'3 Model Input'!E$61=2,(W2753*G2753)/T2753,'3 Model Input'!E$61=3,(X2753*G2753)/T2753,'3 Model Input'!E$61=4,(Y2753*G2753)/T2753,'3 Model Input'!E$61=5,(Z2753*G2753)/T2753, ISTEXT('3 Model Input'!E$61),"Missing",'3 Model Input'!E$61=6,(AA2753*G2753)/T2753))</f>
        <v>Blank</v>
      </c>
      <c r="AD2753" s="202" t="str">
        <f t="shared" si="457"/>
        <v>Blank</v>
      </c>
      <c r="AE2753" s="202" t="str">
        <f t="shared" si="458"/>
        <v>Blank</v>
      </c>
      <c r="AF2753" s="217" t="str">
        <f t="shared" si="459"/>
        <v>Blank</v>
      </c>
      <c r="AG2753" s="9" t="str" cm="1">
        <f t="array" ref="AG2753">_xlfn.IFS(ISNUMBER(AC2753), "", ISNUMBER(SEARCH("Blank", AC2753)), "", ISERROR(AC2753), "Bad input on tab 3")</f>
        <v/>
      </c>
    </row>
    <row r="2754" spans="2:33" ht="15" customHeight="1" x14ac:dyDescent="0.75">
      <c r="B2754" s="205" t="str">
        <f>'5 Driver Data'!B2754</f>
        <v>2746</v>
      </c>
      <c r="C2754" s="193">
        <f>'5 Driver Data'!C2754</f>
        <v>0</v>
      </c>
      <c r="D2754" s="192">
        <f>'5 Driver Data'!D2754</f>
        <v>0</v>
      </c>
      <c r="E2754" s="191">
        <f>'5 Driver Data'!E2754</f>
        <v>0</v>
      </c>
      <c r="F2754" s="191">
        <f>'5 Driver Data'!F2754</f>
        <v>0</v>
      </c>
      <c r="G2754" s="191">
        <f>'5 Driver Data'!G2754</f>
        <v>0</v>
      </c>
      <c r="H2754" s="191">
        <f>'5 Driver Data'!H2754</f>
        <v>0</v>
      </c>
      <c r="I2754" s="191">
        <f>'5 Driver Data'!I2754</f>
        <v>0</v>
      </c>
      <c r="J2754" s="191">
        <f>'5 Driver Data'!J2754</f>
        <v>0</v>
      </c>
      <c r="K2754" s="206">
        <f>'5 Driver Data'!K2754</f>
        <v>0</v>
      </c>
      <c r="L2754" s="1"/>
      <c r="M2754" s="216" t="str">
        <f>IF(D2754=0,"Blank",'3 Model Input'!E$44*'3 Model Input'!E$45)</f>
        <v>Blank</v>
      </c>
      <c r="N2754" s="197" t="str">
        <f t="shared" si="450"/>
        <v>Blank</v>
      </c>
      <c r="O2754" s="197" t="str">
        <f>IF(D2754=0,"Blank",'3 Model Input'!E$49*(1-'3 Model Input'!E$51))</f>
        <v>Blank</v>
      </c>
      <c r="P2754" s="197" t="str">
        <f t="shared" si="451"/>
        <v>Blank</v>
      </c>
      <c r="Q2754" s="197" t="str">
        <f>IF(D2754=0,"Blank",IF(D2754="BEV",E2754*(1-'3 Model Input'!E$54), E2754))</f>
        <v>Blank</v>
      </c>
      <c r="R2754" s="198" t="str">
        <f>IF(D2754=0,"Blank",IF(D2754="PHEV",F2754/G2754,F2754*(1-'3 Model Input'!E$54)/G2754))</f>
        <v>Blank</v>
      </c>
      <c r="S2754" s="198" t="str">
        <f>IF(D2754=0,"Blank",IF(D2754="PHEV",MIN(M2754,E2754),MIN(M2754,(E2754*(1-'3 Model Input'!E$54)))))</f>
        <v>Blank</v>
      </c>
      <c r="T2754" s="217" t="str">
        <f t="shared" si="452"/>
        <v>Blank</v>
      </c>
      <c r="U2754" s="89"/>
      <c r="V2754" s="216" t="str">
        <f>IF(D2754=0,"Blank",P2754*'3 Model Input'!E$50)</f>
        <v>Blank</v>
      </c>
      <c r="W2754" s="197" t="str">
        <f t="shared" si="453"/>
        <v>Blank</v>
      </c>
      <c r="X2754" s="197" t="str">
        <f t="shared" si="454"/>
        <v>Blank</v>
      </c>
      <c r="Y2754" s="197" t="str">
        <f t="shared" si="455"/>
        <v>Blank</v>
      </c>
      <c r="Z2754" s="197" t="str">
        <f t="shared" si="456"/>
        <v>Blank</v>
      </c>
      <c r="AA2754" s="223" t="str" cm="1">
        <f t="array" ref="AA2754">_xlfn.IFS(ISTEXT('3 Model Input'!F$70),"Missing",ISTEXT('3 Model Input'!I$70),"Missing",ISNUMBER('3 Model Input'!K$70),'3 Model Input'!K$70*P2754)</f>
        <v>Missing</v>
      </c>
      <c r="AB2754" s="89"/>
      <c r="AC2754" s="227" t="str" cm="1">
        <f t="array" ref="AC2754">IF(D2754=0,"Blank",_xlfn.IFS('3 Model Input'!E$61=1,(V2754*G2754)/T2754,'3 Model Input'!E$61=2,(W2754*G2754)/T2754,'3 Model Input'!E$61=3,(X2754*G2754)/T2754,'3 Model Input'!E$61=4,(Y2754*G2754)/T2754,'3 Model Input'!E$61=5,(Z2754*G2754)/T2754, ISTEXT('3 Model Input'!E$61),"Missing",'3 Model Input'!E$61=6,(AA2754*G2754)/T2754))</f>
        <v>Blank</v>
      </c>
      <c r="AD2754" s="202" t="str">
        <f t="shared" si="457"/>
        <v>Blank</v>
      </c>
      <c r="AE2754" s="202" t="str">
        <f t="shared" si="458"/>
        <v>Blank</v>
      </c>
      <c r="AF2754" s="217" t="str">
        <f t="shared" si="459"/>
        <v>Blank</v>
      </c>
      <c r="AG2754" s="9" t="str" cm="1">
        <f t="array" ref="AG2754">_xlfn.IFS(ISNUMBER(AC2754), "", ISNUMBER(SEARCH("Blank", AC2754)), "", ISERROR(AC2754), "Bad input on tab 3")</f>
        <v/>
      </c>
    </row>
    <row r="2755" spans="2:33" ht="15" customHeight="1" x14ac:dyDescent="0.75">
      <c r="B2755" s="205" t="str">
        <f>'5 Driver Data'!B2755</f>
        <v>2747</v>
      </c>
      <c r="C2755" s="193">
        <f>'5 Driver Data'!C2755</f>
        <v>0</v>
      </c>
      <c r="D2755" s="192">
        <f>'5 Driver Data'!D2755</f>
        <v>0</v>
      </c>
      <c r="E2755" s="191">
        <f>'5 Driver Data'!E2755</f>
        <v>0</v>
      </c>
      <c r="F2755" s="191">
        <f>'5 Driver Data'!F2755</f>
        <v>0</v>
      </c>
      <c r="G2755" s="191">
        <f>'5 Driver Data'!G2755</f>
        <v>0</v>
      </c>
      <c r="H2755" s="191">
        <f>'5 Driver Data'!H2755</f>
        <v>0</v>
      </c>
      <c r="I2755" s="191">
        <f>'5 Driver Data'!I2755</f>
        <v>0</v>
      </c>
      <c r="J2755" s="191">
        <f>'5 Driver Data'!J2755</f>
        <v>0</v>
      </c>
      <c r="K2755" s="206">
        <f>'5 Driver Data'!K2755</f>
        <v>0</v>
      </c>
      <c r="L2755" s="1"/>
      <c r="M2755" s="216" t="str">
        <f>IF(D2755=0,"Blank",'3 Model Input'!E$44*'3 Model Input'!E$45)</f>
        <v>Blank</v>
      </c>
      <c r="N2755" s="197" t="str">
        <f t="shared" si="450"/>
        <v>Blank</v>
      </c>
      <c r="O2755" s="197" t="str">
        <f>IF(D2755=0,"Blank",'3 Model Input'!E$49*(1-'3 Model Input'!E$51))</f>
        <v>Blank</v>
      </c>
      <c r="P2755" s="197" t="str">
        <f t="shared" si="451"/>
        <v>Blank</v>
      </c>
      <c r="Q2755" s="197" t="str">
        <f>IF(D2755=0,"Blank",IF(D2755="BEV",E2755*(1-'3 Model Input'!E$54), E2755))</f>
        <v>Blank</v>
      </c>
      <c r="R2755" s="198" t="str">
        <f>IF(D2755=0,"Blank",IF(D2755="PHEV",F2755/G2755,F2755*(1-'3 Model Input'!E$54)/G2755))</f>
        <v>Blank</v>
      </c>
      <c r="S2755" s="198" t="str">
        <f>IF(D2755=0,"Blank",IF(D2755="PHEV",MIN(M2755,E2755),MIN(M2755,(E2755*(1-'3 Model Input'!E$54)))))</f>
        <v>Blank</v>
      </c>
      <c r="T2755" s="217" t="str">
        <f t="shared" si="452"/>
        <v>Blank</v>
      </c>
      <c r="U2755" s="89"/>
      <c r="V2755" s="216" t="str">
        <f>IF(D2755=0,"Blank",P2755*'3 Model Input'!E$50)</f>
        <v>Blank</v>
      </c>
      <c r="W2755" s="197" t="str">
        <f t="shared" si="453"/>
        <v>Blank</v>
      </c>
      <c r="X2755" s="197" t="str">
        <f t="shared" si="454"/>
        <v>Blank</v>
      </c>
      <c r="Y2755" s="197" t="str">
        <f t="shared" si="455"/>
        <v>Blank</v>
      </c>
      <c r="Z2755" s="197" t="str">
        <f t="shared" si="456"/>
        <v>Blank</v>
      </c>
      <c r="AA2755" s="223" t="str" cm="1">
        <f t="array" ref="AA2755">_xlfn.IFS(ISTEXT('3 Model Input'!F$70),"Missing",ISTEXT('3 Model Input'!I$70),"Missing",ISNUMBER('3 Model Input'!K$70),'3 Model Input'!K$70*P2755)</f>
        <v>Missing</v>
      </c>
      <c r="AB2755" s="89"/>
      <c r="AC2755" s="227" t="str" cm="1">
        <f t="array" ref="AC2755">IF(D2755=0,"Blank",_xlfn.IFS('3 Model Input'!E$61=1,(V2755*G2755)/T2755,'3 Model Input'!E$61=2,(W2755*G2755)/T2755,'3 Model Input'!E$61=3,(X2755*G2755)/T2755,'3 Model Input'!E$61=4,(Y2755*G2755)/T2755,'3 Model Input'!E$61=5,(Z2755*G2755)/T2755, ISTEXT('3 Model Input'!E$61),"Missing",'3 Model Input'!E$61=6,(AA2755*G2755)/T2755))</f>
        <v>Blank</v>
      </c>
      <c r="AD2755" s="202" t="str">
        <f t="shared" si="457"/>
        <v>Blank</v>
      </c>
      <c r="AE2755" s="202" t="str">
        <f t="shared" si="458"/>
        <v>Blank</v>
      </c>
      <c r="AF2755" s="217" t="str">
        <f t="shared" si="459"/>
        <v>Blank</v>
      </c>
      <c r="AG2755" s="9" t="str" cm="1">
        <f t="array" ref="AG2755">_xlfn.IFS(ISNUMBER(AC2755), "", ISNUMBER(SEARCH("Blank", AC2755)), "", ISERROR(AC2755), "Bad input on tab 3")</f>
        <v/>
      </c>
    </row>
    <row r="2756" spans="2:33" ht="15" customHeight="1" x14ac:dyDescent="0.75">
      <c r="B2756" s="205" t="str">
        <f>'5 Driver Data'!B2756</f>
        <v>2748</v>
      </c>
      <c r="C2756" s="193">
        <f>'5 Driver Data'!C2756</f>
        <v>0</v>
      </c>
      <c r="D2756" s="192">
        <f>'5 Driver Data'!D2756</f>
        <v>0</v>
      </c>
      <c r="E2756" s="191">
        <f>'5 Driver Data'!E2756</f>
        <v>0</v>
      </c>
      <c r="F2756" s="191">
        <f>'5 Driver Data'!F2756</f>
        <v>0</v>
      </c>
      <c r="G2756" s="191">
        <f>'5 Driver Data'!G2756</f>
        <v>0</v>
      </c>
      <c r="H2756" s="191">
        <f>'5 Driver Data'!H2756</f>
        <v>0</v>
      </c>
      <c r="I2756" s="191">
        <f>'5 Driver Data'!I2756</f>
        <v>0</v>
      </c>
      <c r="J2756" s="191">
        <f>'5 Driver Data'!J2756</f>
        <v>0</v>
      </c>
      <c r="K2756" s="206">
        <f>'5 Driver Data'!K2756</f>
        <v>0</v>
      </c>
      <c r="L2756" s="1"/>
      <c r="M2756" s="216" t="str">
        <f>IF(D2756=0,"Blank",'3 Model Input'!E$44*'3 Model Input'!E$45)</f>
        <v>Blank</v>
      </c>
      <c r="N2756" s="197" t="str">
        <f t="shared" si="450"/>
        <v>Blank</v>
      </c>
      <c r="O2756" s="197" t="str">
        <f>IF(D2756=0,"Blank",'3 Model Input'!E$49*(1-'3 Model Input'!E$51))</f>
        <v>Blank</v>
      </c>
      <c r="P2756" s="197" t="str">
        <f t="shared" si="451"/>
        <v>Blank</v>
      </c>
      <c r="Q2756" s="197" t="str">
        <f>IF(D2756=0,"Blank",IF(D2756="BEV",E2756*(1-'3 Model Input'!E$54), E2756))</f>
        <v>Blank</v>
      </c>
      <c r="R2756" s="198" t="str">
        <f>IF(D2756=0,"Blank",IF(D2756="PHEV",F2756/G2756,F2756*(1-'3 Model Input'!E$54)/G2756))</f>
        <v>Blank</v>
      </c>
      <c r="S2756" s="198" t="str">
        <f>IF(D2756=0,"Blank",IF(D2756="PHEV",MIN(M2756,E2756),MIN(M2756,(E2756*(1-'3 Model Input'!E$54)))))</f>
        <v>Blank</v>
      </c>
      <c r="T2756" s="217" t="str">
        <f t="shared" si="452"/>
        <v>Blank</v>
      </c>
      <c r="U2756" s="89"/>
      <c r="V2756" s="216" t="str">
        <f>IF(D2756=0,"Blank",P2756*'3 Model Input'!E$50)</f>
        <v>Blank</v>
      </c>
      <c r="W2756" s="197" t="str">
        <f t="shared" si="453"/>
        <v>Blank</v>
      </c>
      <c r="X2756" s="197" t="str">
        <f t="shared" si="454"/>
        <v>Blank</v>
      </c>
      <c r="Y2756" s="197" t="str">
        <f t="shared" si="455"/>
        <v>Blank</v>
      </c>
      <c r="Z2756" s="197" t="str">
        <f t="shared" si="456"/>
        <v>Blank</v>
      </c>
      <c r="AA2756" s="223" t="str" cm="1">
        <f t="array" ref="AA2756">_xlfn.IFS(ISTEXT('3 Model Input'!F$70),"Missing",ISTEXT('3 Model Input'!I$70),"Missing",ISNUMBER('3 Model Input'!K$70),'3 Model Input'!K$70*P2756)</f>
        <v>Missing</v>
      </c>
      <c r="AB2756" s="89"/>
      <c r="AC2756" s="227" t="str" cm="1">
        <f t="array" ref="AC2756">IF(D2756=0,"Blank",_xlfn.IFS('3 Model Input'!E$61=1,(V2756*G2756)/T2756,'3 Model Input'!E$61=2,(W2756*G2756)/T2756,'3 Model Input'!E$61=3,(X2756*G2756)/T2756,'3 Model Input'!E$61=4,(Y2756*G2756)/T2756,'3 Model Input'!E$61=5,(Z2756*G2756)/T2756, ISTEXT('3 Model Input'!E$61),"Missing",'3 Model Input'!E$61=6,(AA2756*G2756)/T2756))</f>
        <v>Blank</v>
      </c>
      <c r="AD2756" s="202" t="str">
        <f t="shared" si="457"/>
        <v>Blank</v>
      </c>
      <c r="AE2756" s="202" t="str">
        <f t="shared" si="458"/>
        <v>Blank</v>
      </c>
      <c r="AF2756" s="217" t="str">
        <f t="shared" si="459"/>
        <v>Blank</v>
      </c>
      <c r="AG2756" s="9" t="str" cm="1">
        <f t="array" ref="AG2756">_xlfn.IFS(ISNUMBER(AC2756), "", ISNUMBER(SEARCH("Blank", AC2756)), "", ISERROR(AC2756), "Bad input on tab 3")</f>
        <v/>
      </c>
    </row>
    <row r="2757" spans="2:33" ht="15" customHeight="1" x14ac:dyDescent="0.75">
      <c r="B2757" s="205" t="str">
        <f>'5 Driver Data'!B2757</f>
        <v>2749</v>
      </c>
      <c r="C2757" s="193">
        <f>'5 Driver Data'!C2757</f>
        <v>0</v>
      </c>
      <c r="D2757" s="192">
        <f>'5 Driver Data'!D2757</f>
        <v>0</v>
      </c>
      <c r="E2757" s="191">
        <f>'5 Driver Data'!E2757</f>
        <v>0</v>
      </c>
      <c r="F2757" s="191">
        <f>'5 Driver Data'!F2757</f>
        <v>0</v>
      </c>
      <c r="G2757" s="191">
        <f>'5 Driver Data'!G2757</f>
        <v>0</v>
      </c>
      <c r="H2757" s="191">
        <f>'5 Driver Data'!H2757</f>
        <v>0</v>
      </c>
      <c r="I2757" s="191">
        <f>'5 Driver Data'!I2757</f>
        <v>0</v>
      </c>
      <c r="J2757" s="191">
        <f>'5 Driver Data'!J2757</f>
        <v>0</v>
      </c>
      <c r="K2757" s="206">
        <f>'5 Driver Data'!K2757</f>
        <v>0</v>
      </c>
      <c r="L2757" s="1"/>
      <c r="M2757" s="216" t="str">
        <f>IF(D2757=0,"Blank",'3 Model Input'!E$44*'3 Model Input'!E$45)</f>
        <v>Blank</v>
      </c>
      <c r="N2757" s="197" t="str">
        <f t="shared" si="450"/>
        <v>Blank</v>
      </c>
      <c r="O2757" s="197" t="str">
        <f>IF(D2757=0,"Blank",'3 Model Input'!E$49*(1-'3 Model Input'!E$51))</f>
        <v>Blank</v>
      </c>
      <c r="P2757" s="197" t="str">
        <f t="shared" si="451"/>
        <v>Blank</v>
      </c>
      <c r="Q2757" s="197" t="str">
        <f>IF(D2757=0,"Blank",IF(D2757="BEV",E2757*(1-'3 Model Input'!E$54), E2757))</f>
        <v>Blank</v>
      </c>
      <c r="R2757" s="198" t="str">
        <f>IF(D2757=0,"Blank",IF(D2757="PHEV",F2757/G2757,F2757*(1-'3 Model Input'!E$54)/G2757))</f>
        <v>Blank</v>
      </c>
      <c r="S2757" s="198" t="str">
        <f>IF(D2757=0,"Blank",IF(D2757="PHEV",MIN(M2757,E2757),MIN(M2757,(E2757*(1-'3 Model Input'!E$54)))))</f>
        <v>Blank</v>
      </c>
      <c r="T2757" s="217" t="str">
        <f t="shared" si="452"/>
        <v>Blank</v>
      </c>
      <c r="U2757" s="89"/>
      <c r="V2757" s="216" t="str">
        <f>IF(D2757=0,"Blank",P2757*'3 Model Input'!E$50)</f>
        <v>Blank</v>
      </c>
      <c r="W2757" s="197" t="str">
        <f t="shared" si="453"/>
        <v>Blank</v>
      </c>
      <c r="X2757" s="197" t="str">
        <f t="shared" si="454"/>
        <v>Blank</v>
      </c>
      <c r="Y2757" s="197" t="str">
        <f t="shared" si="455"/>
        <v>Blank</v>
      </c>
      <c r="Z2757" s="197" t="str">
        <f t="shared" si="456"/>
        <v>Blank</v>
      </c>
      <c r="AA2757" s="223" t="str" cm="1">
        <f t="array" ref="AA2757">_xlfn.IFS(ISTEXT('3 Model Input'!F$70),"Missing",ISTEXT('3 Model Input'!I$70),"Missing",ISNUMBER('3 Model Input'!K$70),'3 Model Input'!K$70*P2757)</f>
        <v>Missing</v>
      </c>
      <c r="AB2757" s="89"/>
      <c r="AC2757" s="227" t="str" cm="1">
        <f t="array" ref="AC2757">IF(D2757=0,"Blank",_xlfn.IFS('3 Model Input'!E$61=1,(V2757*G2757)/T2757,'3 Model Input'!E$61=2,(W2757*G2757)/T2757,'3 Model Input'!E$61=3,(X2757*G2757)/T2757,'3 Model Input'!E$61=4,(Y2757*G2757)/T2757,'3 Model Input'!E$61=5,(Z2757*G2757)/T2757, ISTEXT('3 Model Input'!E$61),"Missing",'3 Model Input'!E$61=6,(AA2757*G2757)/T2757))</f>
        <v>Blank</v>
      </c>
      <c r="AD2757" s="202" t="str">
        <f t="shared" si="457"/>
        <v>Blank</v>
      </c>
      <c r="AE2757" s="202" t="str">
        <f t="shared" si="458"/>
        <v>Blank</v>
      </c>
      <c r="AF2757" s="217" t="str">
        <f t="shared" si="459"/>
        <v>Blank</v>
      </c>
      <c r="AG2757" s="9" t="str" cm="1">
        <f t="array" ref="AG2757">_xlfn.IFS(ISNUMBER(AC2757), "", ISNUMBER(SEARCH("Blank", AC2757)), "", ISERROR(AC2757), "Bad input on tab 3")</f>
        <v/>
      </c>
    </row>
    <row r="2758" spans="2:33" ht="15" customHeight="1" x14ac:dyDescent="0.75">
      <c r="B2758" s="205" t="str">
        <f>'5 Driver Data'!B2758</f>
        <v>2750</v>
      </c>
      <c r="C2758" s="193">
        <f>'5 Driver Data'!C2758</f>
        <v>0</v>
      </c>
      <c r="D2758" s="192">
        <f>'5 Driver Data'!D2758</f>
        <v>0</v>
      </c>
      <c r="E2758" s="191">
        <f>'5 Driver Data'!E2758</f>
        <v>0</v>
      </c>
      <c r="F2758" s="191">
        <f>'5 Driver Data'!F2758</f>
        <v>0</v>
      </c>
      <c r="G2758" s="191">
        <f>'5 Driver Data'!G2758</f>
        <v>0</v>
      </c>
      <c r="H2758" s="191">
        <f>'5 Driver Data'!H2758</f>
        <v>0</v>
      </c>
      <c r="I2758" s="191">
        <f>'5 Driver Data'!I2758</f>
        <v>0</v>
      </c>
      <c r="J2758" s="191">
        <f>'5 Driver Data'!J2758</f>
        <v>0</v>
      </c>
      <c r="K2758" s="206">
        <f>'5 Driver Data'!K2758</f>
        <v>0</v>
      </c>
      <c r="L2758" s="1"/>
      <c r="M2758" s="216" t="str">
        <f>IF(D2758=0,"Blank",'3 Model Input'!E$44*'3 Model Input'!E$45)</f>
        <v>Blank</v>
      </c>
      <c r="N2758" s="197" t="str">
        <f t="shared" si="450"/>
        <v>Blank</v>
      </c>
      <c r="O2758" s="197" t="str">
        <f>IF(D2758=0,"Blank",'3 Model Input'!E$49*(1-'3 Model Input'!E$51))</f>
        <v>Blank</v>
      </c>
      <c r="P2758" s="197" t="str">
        <f t="shared" si="451"/>
        <v>Blank</v>
      </c>
      <c r="Q2758" s="197" t="str">
        <f>IF(D2758=0,"Blank",IF(D2758="BEV",E2758*(1-'3 Model Input'!E$54), E2758))</f>
        <v>Blank</v>
      </c>
      <c r="R2758" s="198" t="str">
        <f>IF(D2758=0,"Blank",IF(D2758="PHEV",F2758/G2758,F2758*(1-'3 Model Input'!E$54)/G2758))</f>
        <v>Blank</v>
      </c>
      <c r="S2758" s="198" t="str">
        <f>IF(D2758=0,"Blank",IF(D2758="PHEV",MIN(M2758,E2758),MIN(M2758,(E2758*(1-'3 Model Input'!E$54)))))</f>
        <v>Blank</v>
      </c>
      <c r="T2758" s="217" t="str">
        <f t="shared" si="452"/>
        <v>Blank</v>
      </c>
      <c r="U2758" s="89"/>
      <c r="V2758" s="216" t="str">
        <f>IF(D2758=0,"Blank",P2758*'3 Model Input'!E$50)</f>
        <v>Blank</v>
      </c>
      <c r="W2758" s="197" t="str">
        <f t="shared" si="453"/>
        <v>Blank</v>
      </c>
      <c r="X2758" s="197" t="str">
        <f t="shared" si="454"/>
        <v>Blank</v>
      </c>
      <c r="Y2758" s="197" t="str">
        <f t="shared" si="455"/>
        <v>Blank</v>
      </c>
      <c r="Z2758" s="197" t="str">
        <f t="shared" si="456"/>
        <v>Blank</v>
      </c>
      <c r="AA2758" s="223" t="str" cm="1">
        <f t="array" ref="AA2758">_xlfn.IFS(ISTEXT('3 Model Input'!F$70),"Missing",ISTEXT('3 Model Input'!I$70),"Missing",ISNUMBER('3 Model Input'!K$70),'3 Model Input'!K$70*P2758)</f>
        <v>Missing</v>
      </c>
      <c r="AB2758" s="89"/>
      <c r="AC2758" s="227" t="str" cm="1">
        <f t="array" ref="AC2758">IF(D2758=0,"Blank",_xlfn.IFS('3 Model Input'!E$61=1,(V2758*G2758)/T2758,'3 Model Input'!E$61=2,(W2758*G2758)/T2758,'3 Model Input'!E$61=3,(X2758*G2758)/T2758,'3 Model Input'!E$61=4,(Y2758*G2758)/T2758,'3 Model Input'!E$61=5,(Z2758*G2758)/T2758, ISTEXT('3 Model Input'!E$61),"Missing",'3 Model Input'!E$61=6,(AA2758*G2758)/T2758))</f>
        <v>Blank</v>
      </c>
      <c r="AD2758" s="202" t="str">
        <f t="shared" si="457"/>
        <v>Blank</v>
      </c>
      <c r="AE2758" s="202" t="str">
        <f t="shared" si="458"/>
        <v>Blank</v>
      </c>
      <c r="AF2758" s="217" t="str">
        <f t="shared" si="459"/>
        <v>Blank</v>
      </c>
      <c r="AG2758" s="9" t="str" cm="1">
        <f t="array" ref="AG2758">_xlfn.IFS(ISNUMBER(AC2758), "", ISNUMBER(SEARCH("Blank", AC2758)), "", ISERROR(AC2758), "Bad input on tab 3")</f>
        <v/>
      </c>
    </row>
    <row r="2759" spans="2:33" ht="15" customHeight="1" x14ac:dyDescent="0.75">
      <c r="B2759" s="205" t="str">
        <f>'5 Driver Data'!B2759</f>
        <v>2751</v>
      </c>
      <c r="C2759" s="193">
        <f>'5 Driver Data'!C2759</f>
        <v>0</v>
      </c>
      <c r="D2759" s="192">
        <f>'5 Driver Data'!D2759</f>
        <v>0</v>
      </c>
      <c r="E2759" s="191">
        <f>'5 Driver Data'!E2759</f>
        <v>0</v>
      </c>
      <c r="F2759" s="191">
        <f>'5 Driver Data'!F2759</f>
        <v>0</v>
      </c>
      <c r="G2759" s="191">
        <f>'5 Driver Data'!G2759</f>
        <v>0</v>
      </c>
      <c r="H2759" s="191">
        <f>'5 Driver Data'!H2759</f>
        <v>0</v>
      </c>
      <c r="I2759" s="191">
        <f>'5 Driver Data'!I2759</f>
        <v>0</v>
      </c>
      <c r="J2759" s="191">
        <f>'5 Driver Data'!J2759</f>
        <v>0</v>
      </c>
      <c r="K2759" s="206">
        <f>'5 Driver Data'!K2759</f>
        <v>0</v>
      </c>
      <c r="L2759" s="1"/>
      <c r="M2759" s="216" t="str">
        <f>IF(D2759=0,"Blank",'3 Model Input'!E$44*'3 Model Input'!E$45)</f>
        <v>Blank</v>
      </c>
      <c r="N2759" s="197" t="str">
        <f t="shared" si="450"/>
        <v>Blank</v>
      </c>
      <c r="O2759" s="197" t="str">
        <f>IF(D2759=0,"Blank",'3 Model Input'!E$49*(1-'3 Model Input'!E$51))</f>
        <v>Blank</v>
      </c>
      <c r="P2759" s="197" t="str">
        <f t="shared" si="451"/>
        <v>Blank</v>
      </c>
      <c r="Q2759" s="197" t="str">
        <f>IF(D2759=0,"Blank",IF(D2759="BEV",E2759*(1-'3 Model Input'!E$54), E2759))</f>
        <v>Blank</v>
      </c>
      <c r="R2759" s="198" t="str">
        <f>IF(D2759=0,"Blank",IF(D2759="PHEV",F2759/G2759,F2759*(1-'3 Model Input'!E$54)/G2759))</f>
        <v>Blank</v>
      </c>
      <c r="S2759" s="198" t="str">
        <f>IF(D2759=0,"Blank",IF(D2759="PHEV",MIN(M2759,E2759),MIN(M2759,(E2759*(1-'3 Model Input'!E$54)))))</f>
        <v>Blank</v>
      </c>
      <c r="T2759" s="217" t="str">
        <f t="shared" si="452"/>
        <v>Blank</v>
      </c>
      <c r="U2759" s="89"/>
      <c r="V2759" s="216" t="str">
        <f>IF(D2759=0,"Blank",P2759*'3 Model Input'!E$50)</f>
        <v>Blank</v>
      </c>
      <c r="W2759" s="197" t="str">
        <f t="shared" si="453"/>
        <v>Blank</v>
      </c>
      <c r="X2759" s="197" t="str">
        <f t="shared" si="454"/>
        <v>Blank</v>
      </c>
      <c r="Y2759" s="197" t="str">
        <f t="shared" si="455"/>
        <v>Blank</v>
      </c>
      <c r="Z2759" s="197" t="str">
        <f t="shared" si="456"/>
        <v>Blank</v>
      </c>
      <c r="AA2759" s="223" t="str" cm="1">
        <f t="array" ref="AA2759">_xlfn.IFS(ISTEXT('3 Model Input'!F$70),"Missing",ISTEXT('3 Model Input'!I$70),"Missing",ISNUMBER('3 Model Input'!K$70),'3 Model Input'!K$70*P2759)</f>
        <v>Missing</v>
      </c>
      <c r="AB2759" s="89"/>
      <c r="AC2759" s="227" t="str" cm="1">
        <f t="array" ref="AC2759">IF(D2759=0,"Blank",_xlfn.IFS('3 Model Input'!E$61=1,(V2759*G2759)/T2759,'3 Model Input'!E$61=2,(W2759*G2759)/T2759,'3 Model Input'!E$61=3,(X2759*G2759)/T2759,'3 Model Input'!E$61=4,(Y2759*G2759)/T2759,'3 Model Input'!E$61=5,(Z2759*G2759)/T2759, ISTEXT('3 Model Input'!E$61),"Missing",'3 Model Input'!E$61=6,(AA2759*G2759)/T2759))</f>
        <v>Blank</v>
      </c>
      <c r="AD2759" s="202" t="str">
        <f t="shared" si="457"/>
        <v>Blank</v>
      </c>
      <c r="AE2759" s="202" t="str">
        <f t="shared" si="458"/>
        <v>Blank</v>
      </c>
      <c r="AF2759" s="217" t="str">
        <f t="shared" si="459"/>
        <v>Blank</v>
      </c>
      <c r="AG2759" s="9" t="str" cm="1">
        <f t="array" ref="AG2759">_xlfn.IFS(ISNUMBER(AC2759), "", ISNUMBER(SEARCH("Blank", AC2759)), "", ISERROR(AC2759), "Bad input on tab 3")</f>
        <v/>
      </c>
    </row>
    <row r="2760" spans="2:33" ht="15" customHeight="1" x14ac:dyDescent="0.75">
      <c r="B2760" s="205" t="str">
        <f>'5 Driver Data'!B2760</f>
        <v>2752</v>
      </c>
      <c r="C2760" s="193">
        <f>'5 Driver Data'!C2760</f>
        <v>0</v>
      </c>
      <c r="D2760" s="192">
        <f>'5 Driver Data'!D2760</f>
        <v>0</v>
      </c>
      <c r="E2760" s="191">
        <f>'5 Driver Data'!E2760</f>
        <v>0</v>
      </c>
      <c r="F2760" s="191">
        <f>'5 Driver Data'!F2760</f>
        <v>0</v>
      </c>
      <c r="G2760" s="191">
        <f>'5 Driver Data'!G2760</f>
        <v>0</v>
      </c>
      <c r="H2760" s="191">
        <f>'5 Driver Data'!H2760</f>
        <v>0</v>
      </c>
      <c r="I2760" s="191">
        <f>'5 Driver Data'!I2760</f>
        <v>0</v>
      </c>
      <c r="J2760" s="191">
        <f>'5 Driver Data'!J2760</f>
        <v>0</v>
      </c>
      <c r="K2760" s="206">
        <f>'5 Driver Data'!K2760</f>
        <v>0</v>
      </c>
      <c r="L2760" s="1"/>
      <c r="M2760" s="216" t="str">
        <f>IF(D2760=0,"Blank",'3 Model Input'!E$44*'3 Model Input'!E$45)</f>
        <v>Blank</v>
      </c>
      <c r="N2760" s="197" t="str">
        <f t="shared" si="450"/>
        <v>Blank</v>
      </c>
      <c r="O2760" s="197" t="str">
        <f>IF(D2760=0,"Blank",'3 Model Input'!E$49*(1-'3 Model Input'!E$51))</f>
        <v>Blank</v>
      </c>
      <c r="P2760" s="197" t="str">
        <f t="shared" si="451"/>
        <v>Blank</v>
      </c>
      <c r="Q2760" s="197" t="str">
        <f>IF(D2760=0,"Blank",IF(D2760="BEV",E2760*(1-'3 Model Input'!E$54), E2760))</f>
        <v>Blank</v>
      </c>
      <c r="R2760" s="198" t="str">
        <f>IF(D2760=0,"Blank",IF(D2760="PHEV",F2760/G2760,F2760*(1-'3 Model Input'!E$54)/G2760))</f>
        <v>Blank</v>
      </c>
      <c r="S2760" s="198" t="str">
        <f>IF(D2760=0,"Blank",IF(D2760="PHEV",MIN(M2760,E2760),MIN(M2760,(E2760*(1-'3 Model Input'!E$54)))))</f>
        <v>Blank</v>
      </c>
      <c r="T2760" s="217" t="str">
        <f t="shared" si="452"/>
        <v>Blank</v>
      </c>
      <c r="U2760" s="89"/>
      <c r="V2760" s="216" t="str">
        <f>IF(D2760=0,"Blank",P2760*'3 Model Input'!E$50)</f>
        <v>Blank</v>
      </c>
      <c r="W2760" s="197" t="str">
        <f t="shared" si="453"/>
        <v>Blank</v>
      </c>
      <c r="X2760" s="197" t="str">
        <f t="shared" si="454"/>
        <v>Blank</v>
      </c>
      <c r="Y2760" s="197" t="str">
        <f t="shared" si="455"/>
        <v>Blank</v>
      </c>
      <c r="Z2760" s="197" t="str">
        <f t="shared" si="456"/>
        <v>Blank</v>
      </c>
      <c r="AA2760" s="223" t="str" cm="1">
        <f t="array" ref="AA2760">_xlfn.IFS(ISTEXT('3 Model Input'!F$70),"Missing",ISTEXT('3 Model Input'!I$70),"Missing",ISNUMBER('3 Model Input'!K$70),'3 Model Input'!K$70*P2760)</f>
        <v>Missing</v>
      </c>
      <c r="AB2760" s="89"/>
      <c r="AC2760" s="227" t="str" cm="1">
        <f t="array" ref="AC2760">IF(D2760=0,"Blank",_xlfn.IFS('3 Model Input'!E$61=1,(V2760*G2760)/T2760,'3 Model Input'!E$61=2,(W2760*G2760)/T2760,'3 Model Input'!E$61=3,(X2760*G2760)/T2760,'3 Model Input'!E$61=4,(Y2760*G2760)/T2760,'3 Model Input'!E$61=5,(Z2760*G2760)/T2760, ISTEXT('3 Model Input'!E$61),"Missing",'3 Model Input'!E$61=6,(AA2760*G2760)/T2760))</f>
        <v>Blank</v>
      </c>
      <c r="AD2760" s="202" t="str">
        <f t="shared" si="457"/>
        <v>Blank</v>
      </c>
      <c r="AE2760" s="202" t="str">
        <f t="shared" si="458"/>
        <v>Blank</v>
      </c>
      <c r="AF2760" s="217" t="str">
        <f t="shared" si="459"/>
        <v>Blank</v>
      </c>
      <c r="AG2760" s="9" t="str" cm="1">
        <f t="array" ref="AG2760">_xlfn.IFS(ISNUMBER(AC2760), "", ISNUMBER(SEARCH("Blank", AC2760)), "", ISERROR(AC2760), "Bad input on tab 3")</f>
        <v/>
      </c>
    </row>
    <row r="2761" spans="2:33" ht="15" customHeight="1" x14ac:dyDescent="0.75">
      <c r="B2761" s="205" t="str">
        <f>'5 Driver Data'!B2761</f>
        <v>2753</v>
      </c>
      <c r="C2761" s="193">
        <f>'5 Driver Data'!C2761</f>
        <v>0</v>
      </c>
      <c r="D2761" s="192">
        <f>'5 Driver Data'!D2761</f>
        <v>0</v>
      </c>
      <c r="E2761" s="191">
        <f>'5 Driver Data'!E2761</f>
        <v>0</v>
      </c>
      <c r="F2761" s="191">
        <f>'5 Driver Data'!F2761</f>
        <v>0</v>
      </c>
      <c r="G2761" s="191">
        <f>'5 Driver Data'!G2761</f>
        <v>0</v>
      </c>
      <c r="H2761" s="191">
        <f>'5 Driver Data'!H2761</f>
        <v>0</v>
      </c>
      <c r="I2761" s="191">
        <f>'5 Driver Data'!I2761</f>
        <v>0</v>
      </c>
      <c r="J2761" s="191">
        <f>'5 Driver Data'!J2761</f>
        <v>0</v>
      </c>
      <c r="K2761" s="206">
        <f>'5 Driver Data'!K2761</f>
        <v>0</v>
      </c>
      <c r="L2761" s="1"/>
      <c r="M2761" s="216" t="str">
        <f>IF(D2761=0,"Blank",'3 Model Input'!E$44*'3 Model Input'!E$45)</f>
        <v>Blank</v>
      </c>
      <c r="N2761" s="197" t="str">
        <f t="shared" si="450"/>
        <v>Blank</v>
      </c>
      <c r="O2761" s="197" t="str">
        <f>IF(D2761=0,"Blank",'3 Model Input'!E$49*(1-'3 Model Input'!E$51))</f>
        <v>Blank</v>
      </c>
      <c r="P2761" s="197" t="str">
        <f t="shared" si="451"/>
        <v>Blank</v>
      </c>
      <c r="Q2761" s="197" t="str">
        <f>IF(D2761=0,"Blank",IF(D2761="BEV",E2761*(1-'3 Model Input'!E$54), E2761))</f>
        <v>Blank</v>
      </c>
      <c r="R2761" s="198" t="str">
        <f>IF(D2761=0,"Blank",IF(D2761="PHEV",F2761/G2761,F2761*(1-'3 Model Input'!E$54)/G2761))</f>
        <v>Blank</v>
      </c>
      <c r="S2761" s="198" t="str">
        <f>IF(D2761=0,"Blank",IF(D2761="PHEV",MIN(M2761,E2761),MIN(M2761,(E2761*(1-'3 Model Input'!E$54)))))</f>
        <v>Blank</v>
      </c>
      <c r="T2761" s="217" t="str">
        <f t="shared" si="452"/>
        <v>Blank</v>
      </c>
      <c r="U2761" s="89"/>
      <c r="V2761" s="216" t="str">
        <f>IF(D2761=0,"Blank",P2761*'3 Model Input'!E$50)</f>
        <v>Blank</v>
      </c>
      <c r="W2761" s="197" t="str">
        <f t="shared" si="453"/>
        <v>Blank</v>
      </c>
      <c r="X2761" s="197" t="str">
        <f t="shared" si="454"/>
        <v>Blank</v>
      </c>
      <c r="Y2761" s="197" t="str">
        <f t="shared" si="455"/>
        <v>Blank</v>
      </c>
      <c r="Z2761" s="197" t="str">
        <f t="shared" si="456"/>
        <v>Blank</v>
      </c>
      <c r="AA2761" s="223" t="str" cm="1">
        <f t="array" ref="AA2761">_xlfn.IFS(ISTEXT('3 Model Input'!F$70),"Missing",ISTEXT('3 Model Input'!I$70),"Missing",ISNUMBER('3 Model Input'!K$70),'3 Model Input'!K$70*P2761)</f>
        <v>Missing</v>
      </c>
      <c r="AB2761" s="89"/>
      <c r="AC2761" s="227" t="str" cm="1">
        <f t="array" ref="AC2761">IF(D2761=0,"Blank",_xlfn.IFS('3 Model Input'!E$61=1,(V2761*G2761)/T2761,'3 Model Input'!E$61=2,(W2761*G2761)/T2761,'3 Model Input'!E$61=3,(X2761*G2761)/T2761,'3 Model Input'!E$61=4,(Y2761*G2761)/T2761,'3 Model Input'!E$61=5,(Z2761*G2761)/T2761, ISTEXT('3 Model Input'!E$61),"Missing",'3 Model Input'!E$61=6,(AA2761*G2761)/T2761))</f>
        <v>Blank</v>
      </c>
      <c r="AD2761" s="202" t="str">
        <f t="shared" si="457"/>
        <v>Blank</v>
      </c>
      <c r="AE2761" s="202" t="str">
        <f t="shared" si="458"/>
        <v>Blank</v>
      </c>
      <c r="AF2761" s="217" t="str">
        <f t="shared" si="459"/>
        <v>Blank</v>
      </c>
      <c r="AG2761" s="9" t="str" cm="1">
        <f t="array" ref="AG2761">_xlfn.IFS(ISNUMBER(AC2761), "", ISNUMBER(SEARCH("Blank", AC2761)), "", ISERROR(AC2761), "Bad input on tab 3")</f>
        <v/>
      </c>
    </row>
    <row r="2762" spans="2:33" ht="15" customHeight="1" x14ac:dyDescent="0.75">
      <c r="B2762" s="205" t="str">
        <f>'5 Driver Data'!B2762</f>
        <v>2754</v>
      </c>
      <c r="C2762" s="193">
        <f>'5 Driver Data'!C2762</f>
        <v>0</v>
      </c>
      <c r="D2762" s="192">
        <f>'5 Driver Data'!D2762</f>
        <v>0</v>
      </c>
      <c r="E2762" s="191">
        <f>'5 Driver Data'!E2762</f>
        <v>0</v>
      </c>
      <c r="F2762" s="191">
        <f>'5 Driver Data'!F2762</f>
        <v>0</v>
      </c>
      <c r="G2762" s="191">
        <f>'5 Driver Data'!G2762</f>
        <v>0</v>
      </c>
      <c r="H2762" s="191">
        <f>'5 Driver Data'!H2762</f>
        <v>0</v>
      </c>
      <c r="I2762" s="191">
        <f>'5 Driver Data'!I2762</f>
        <v>0</v>
      </c>
      <c r="J2762" s="191">
        <f>'5 Driver Data'!J2762</f>
        <v>0</v>
      </c>
      <c r="K2762" s="206">
        <f>'5 Driver Data'!K2762</f>
        <v>0</v>
      </c>
      <c r="L2762" s="1"/>
      <c r="M2762" s="216" t="str">
        <f>IF(D2762=0,"Blank",'3 Model Input'!E$44*'3 Model Input'!E$45)</f>
        <v>Blank</v>
      </c>
      <c r="N2762" s="197" t="str">
        <f t="shared" si="450"/>
        <v>Blank</v>
      </c>
      <c r="O2762" s="197" t="str">
        <f>IF(D2762=0,"Blank",'3 Model Input'!E$49*(1-'3 Model Input'!E$51))</f>
        <v>Blank</v>
      </c>
      <c r="P2762" s="197" t="str">
        <f t="shared" si="451"/>
        <v>Blank</v>
      </c>
      <c r="Q2762" s="197" t="str">
        <f>IF(D2762=0,"Blank",IF(D2762="BEV",E2762*(1-'3 Model Input'!E$54), E2762))</f>
        <v>Blank</v>
      </c>
      <c r="R2762" s="198" t="str">
        <f>IF(D2762=0,"Blank",IF(D2762="PHEV",F2762/G2762,F2762*(1-'3 Model Input'!E$54)/G2762))</f>
        <v>Blank</v>
      </c>
      <c r="S2762" s="198" t="str">
        <f>IF(D2762=0,"Blank",IF(D2762="PHEV",MIN(M2762,E2762),MIN(M2762,(E2762*(1-'3 Model Input'!E$54)))))</f>
        <v>Blank</v>
      </c>
      <c r="T2762" s="217" t="str">
        <f t="shared" si="452"/>
        <v>Blank</v>
      </c>
      <c r="U2762" s="89"/>
      <c r="V2762" s="216" t="str">
        <f>IF(D2762=0,"Blank",P2762*'3 Model Input'!E$50)</f>
        <v>Blank</v>
      </c>
      <c r="W2762" s="197" t="str">
        <f t="shared" si="453"/>
        <v>Blank</v>
      </c>
      <c r="X2762" s="197" t="str">
        <f t="shared" si="454"/>
        <v>Blank</v>
      </c>
      <c r="Y2762" s="197" t="str">
        <f t="shared" si="455"/>
        <v>Blank</v>
      </c>
      <c r="Z2762" s="197" t="str">
        <f t="shared" si="456"/>
        <v>Blank</v>
      </c>
      <c r="AA2762" s="223" t="str" cm="1">
        <f t="array" ref="AA2762">_xlfn.IFS(ISTEXT('3 Model Input'!F$70),"Missing",ISTEXT('3 Model Input'!I$70),"Missing",ISNUMBER('3 Model Input'!K$70),'3 Model Input'!K$70*P2762)</f>
        <v>Missing</v>
      </c>
      <c r="AB2762" s="89"/>
      <c r="AC2762" s="227" t="str" cm="1">
        <f t="array" ref="AC2762">IF(D2762=0,"Blank",_xlfn.IFS('3 Model Input'!E$61=1,(V2762*G2762)/T2762,'3 Model Input'!E$61=2,(W2762*G2762)/T2762,'3 Model Input'!E$61=3,(X2762*G2762)/T2762,'3 Model Input'!E$61=4,(Y2762*G2762)/T2762,'3 Model Input'!E$61=5,(Z2762*G2762)/T2762, ISTEXT('3 Model Input'!E$61),"Missing",'3 Model Input'!E$61=6,(AA2762*G2762)/T2762))</f>
        <v>Blank</v>
      </c>
      <c r="AD2762" s="202" t="str">
        <f t="shared" si="457"/>
        <v>Blank</v>
      </c>
      <c r="AE2762" s="202" t="str">
        <f t="shared" si="458"/>
        <v>Blank</v>
      </c>
      <c r="AF2762" s="217" t="str">
        <f t="shared" si="459"/>
        <v>Blank</v>
      </c>
      <c r="AG2762" s="9" t="str" cm="1">
        <f t="array" ref="AG2762">_xlfn.IFS(ISNUMBER(AC2762), "", ISNUMBER(SEARCH("Blank", AC2762)), "", ISERROR(AC2762), "Bad input on tab 3")</f>
        <v/>
      </c>
    </row>
    <row r="2763" spans="2:33" ht="15" customHeight="1" x14ac:dyDescent="0.75">
      <c r="B2763" s="205" t="str">
        <f>'5 Driver Data'!B2763</f>
        <v>2755</v>
      </c>
      <c r="C2763" s="193">
        <f>'5 Driver Data'!C2763</f>
        <v>0</v>
      </c>
      <c r="D2763" s="192">
        <f>'5 Driver Data'!D2763</f>
        <v>0</v>
      </c>
      <c r="E2763" s="191">
        <f>'5 Driver Data'!E2763</f>
        <v>0</v>
      </c>
      <c r="F2763" s="191">
        <f>'5 Driver Data'!F2763</f>
        <v>0</v>
      </c>
      <c r="G2763" s="191">
        <f>'5 Driver Data'!G2763</f>
        <v>0</v>
      </c>
      <c r="H2763" s="191">
        <f>'5 Driver Data'!H2763</f>
        <v>0</v>
      </c>
      <c r="I2763" s="191">
        <f>'5 Driver Data'!I2763</f>
        <v>0</v>
      </c>
      <c r="J2763" s="191">
        <f>'5 Driver Data'!J2763</f>
        <v>0</v>
      </c>
      <c r="K2763" s="206">
        <f>'5 Driver Data'!K2763</f>
        <v>0</v>
      </c>
      <c r="L2763" s="1"/>
      <c r="M2763" s="216" t="str">
        <f>IF(D2763=0,"Blank",'3 Model Input'!E$44*'3 Model Input'!E$45)</f>
        <v>Blank</v>
      </c>
      <c r="N2763" s="197" t="str">
        <f t="shared" si="450"/>
        <v>Blank</v>
      </c>
      <c r="O2763" s="197" t="str">
        <f>IF(D2763=0,"Blank",'3 Model Input'!E$49*(1-'3 Model Input'!E$51))</f>
        <v>Blank</v>
      </c>
      <c r="P2763" s="197" t="str">
        <f t="shared" si="451"/>
        <v>Blank</v>
      </c>
      <c r="Q2763" s="197" t="str">
        <f>IF(D2763=0,"Blank",IF(D2763="BEV",E2763*(1-'3 Model Input'!E$54), E2763))</f>
        <v>Blank</v>
      </c>
      <c r="R2763" s="198" t="str">
        <f>IF(D2763=0,"Blank",IF(D2763="PHEV",F2763/G2763,F2763*(1-'3 Model Input'!E$54)/G2763))</f>
        <v>Blank</v>
      </c>
      <c r="S2763" s="198" t="str">
        <f>IF(D2763=0,"Blank",IF(D2763="PHEV",MIN(M2763,E2763),MIN(M2763,(E2763*(1-'3 Model Input'!E$54)))))</f>
        <v>Blank</v>
      </c>
      <c r="T2763" s="217" t="str">
        <f t="shared" si="452"/>
        <v>Blank</v>
      </c>
      <c r="U2763" s="89"/>
      <c r="V2763" s="216" t="str">
        <f>IF(D2763=0,"Blank",P2763*'3 Model Input'!E$50)</f>
        <v>Blank</v>
      </c>
      <c r="W2763" s="197" t="str">
        <f t="shared" si="453"/>
        <v>Blank</v>
      </c>
      <c r="X2763" s="197" t="str">
        <f t="shared" si="454"/>
        <v>Blank</v>
      </c>
      <c r="Y2763" s="197" t="str">
        <f t="shared" si="455"/>
        <v>Blank</v>
      </c>
      <c r="Z2763" s="197" t="str">
        <f t="shared" si="456"/>
        <v>Blank</v>
      </c>
      <c r="AA2763" s="223" t="str" cm="1">
        <f t="array" ref="AA2763">_xlfn.IFS(ISTEXT('3 Model Input'!F$70),"Missing",ISTEXT('3 Model Input'!I$70),"Missing",ISNUMBER('3 Model Input'!K$70),'3 Model Input'!K$70*P2763)</f>
        <v>Missing</v>
      </c>
      <c r="AB2763" s="89"/>
      <c r="AC2763" s="227" t="str" cm="1">
        <f t="array" ref="AC2763">IF(D2763=0,"Blank",_xlfn.IFS('3 Model Input'!E$61=1,(V2763*G2763)/T2763,'3 Model Input'!E$61=2,(W2763*G2763)/T2763,'3 Model Input'!E$61=3,(X2763*G2763)/T2763,'3 Model Input'!E$61=4,(Y2763*G2763)/T2763,'3 Model Input'!E$61=5,(Z2763*G2763)/T2763, ISTEXT('3 Model Input'!E$61),"Missing",'3 Model Input'!E$61=6,(AA2763*G2763)/T2763))</f>
        <v>Blank</v>
      </c>
      <c r="AD2763" s="202" t="str">
        <f t="shared" si="457"/>
        <v>Blank</v>
      </c>
      <c r="AE2763" s="202" t="str">
        <f t="shared" si="458"/>
        <v>Blank</v>
      </c>
      <c r="AF2763" s="217" t="str">
        <f t="shared" si="459"/>
        <v>Blank</v>
      </c>
      <c r="AG2763" s="9" t="str" cm="1">
        <f t="array" ref="AG2763">_xlfn.IFS(ISNUMBER(AC2763), "", ISNUMBER(SEARCH("Blank", AC2763)), "", ISERROR(AC2763), "Bad input on tab 3")</f>
        <v/>
      </c>
    </row>
    <row r="2764" spans="2:33" ht="15" customHeight="1" x14ac:dyDescent="0.75">
      <c r="B2764" s="205" t="str">
        <f>'5 Driver Data'!B2764</f>
        <v>2756</v>
      </c>
      <c r="C2764" s="193">
        <f>'5 Driver Data'!C2764</f>
        <v>0</v>
      </c>
      <c r="D2764" s="192">
        <f>'5 Driver Data'!D2764</f>
        <v>0</v>
      </c>
      <c r="E2764" s="191">
        <f>'5 Driver Data'!E2764</f>
        <v>0</v>
      </c>
      <c r="F2764" s="191">
        <f>'5 Driver Data'!F2764</f>
        <v>0</v>
      </c>
      <c r="G2764" s="191">
        <f>'5 Driver Data'!G2764</f>
        <v>0</v>
      </c>
      <c r="H2764" s="191">
        <f>'5 Driver Data'!H2764</f>
        <v>0</v>
      </c>
      <c r="I2764" s="191">
        <f>'5 Driver Data'!I2764</f>
        <v>0</v>
      </c>
      <c r="J2764" s="191">
        <f>'5 Driver Data'!J2764</f>
        <v>0</v>
      </c>
      <c r="K2764" s="206">
        <f>'5 Driver Data'!K2764</f>
        <v>0</v>
      </c>
      <c r="L2764" s="1"/>
      <c r="M2764" s="216" t="str">
        <f>IF(D2764=0,"Blank",'3 Model Input'!E$44*'3 Model Input'!E$45)</f>
        <v>Blank</v>
      </c>
      <c r="N2764" s="197" t="str">
        <f t="shared" si="450"/>
        <v>Blank</v>
      </c>
      <c r="O2764" s="197" t="str">
        <f>IF(D2764=0,"Blank",'3 Model Input'!E$49*(1-'3 Model Input'!E$51))</f>
        <v>Blank</v>
      </c>
      <c r="P2764" s="197" t="str">
        <f t="shared" si="451"/>
        <v>Blank</v>
      </c>
      <c r="Q2764" s="197" t="str">
        <f>IF(D2764=0,"Blank",IF(D2764="BEV",E2764*(1-'3 Model Input'!E$54), E2764))</f>
        <v>Blank</v>
      </c>
      <c r="R2764" s="198" t="str">
        <f>IF(D2764=0,"Blank",IF(D2764="PHEV",F2764/G2764,F2764*(1-'3 Model Input'!E$54)/G2764))</f>
        <v>Blank</v>
      </c>
      <c r="S2764" s="198" t="str">
        <f>IF(D2764=0,"Blank",IF(D2764="PHEV",MIN(M2764,E2764),MIN(M2764,(E2764*(1-'3 Model Input'!E$54)))))</f>
        <v>Blank</v>
      </c>
      <c r="T2764" s="217" t="str">
        <f t="shared" si="452"/>
        <v>Blank</v>
      </c>
      <c r="U2764" s="89"/>
      <c r="V2764" s="216" t="str">
        <f>IF(D2764=0,"Blank",P2764*'3 Model Input'!E$50)</f>
        <v>Blank</v>
      </c>
      <c r="W2764" s="197" t="str">
        <f t="shared" si="453"/>
        <v>Blank</v>
      </c>
      <c r="X2764" s="197" t="str">
        <f t="shared" si="454"/>
        <v>Blank</v>
      </c>
      <c r="Y2764" s="197" t="str">
        <f t="shared" si="455"/>
        <v>Blank</v>
      </c>
      <c r="Z2764" s="197" t="str">
        <f t="shared" si="456"/>
        <v>Blank</v>
      </c>
      <c r="AA2764" s="223" t="str" cm="1">
        <f t="array" ref="AA2764">_xlfn.IFS(ISTEXT('3 Model Input'!F$70),"Missing",ISTEXT('3 Model Input'!I$70),"Missing",ISNUMBER('3 Model Input'!K$70),'3 Model Input'!K$70*P2764)</f>
        <v>Missing</v>
      </c>
      <c r="AB2764" s="89"/>
      <c r="AC2764" s="227" t="str" cm="1">
        <f t="array" ref="AC2764">IF(D2764=0,"Blank",_xlfn.IFS('3 Model Input'!E$61=1,(V2764*G2764)/T2764,'3 Model Input'!E$61=2,(W2764*G2764)/T2764,'3 Model Input'!E$61=3,(X2764*G2764)/T2764,'3 Model Input'!E$61=4,(Y2764*G2764)/T2764,'3 Model Input'!E$61=5,(Z2764*G2764)/T2764, ISTEXT('3 Model Input'!E$61),"Missing",'3 Model Input'!E$61=6,(AA2764*G2764)/T2764))</f>
        <v>Blank</v>
      </c>
      <c r="AD2764" s="202" t="str">
        <f t="shared" si="457"/>
        <v>Blank</v>
      </c>
      <c r="AE2764" s="202" t="str">
        <f t="shared" si="458"/>
        <v>Blank</v>
      </c>
      <c r="AF2764" s="217" t="str">
        <f t="shared" si="459"/>
        <v>Blank</v>
      </c>
      <c r="AG2764" s="9" t="str" cm="1">
        <f t="array" ref="AG2764">_xlfn.IFS(ISNUMBER(AC2764), "", ISNUMBER(SEARCH("Blank", AC2764)), "", ISERROR(AC2764), "Bad input on tab 3")</f>
        <v/>
      </c>
    </row>
    <row r="2765" spans="2:33" ht="15" customHeight="1" x14ac:dyDescent="0.75">
      <c r="B2765" s="205" t="str">
        <f>'5 Driver Data'!B2765</f>
        <v>2757</v>
      </c>
      <c r="C2765" s="193">
        <f>'5 Driver Data'!C2765</f>
        <v>0</v>
      </c>
      <c r="D2765" s="192">
        <f>'5 Driver Data'!D2765</f>
        <v>0</v>
      </c>
      <c r="E2765" s="191">
        <f>'5 Driver Data'!E2765</f>
        <v>0</v>
      </c>
      <c r="F2765" s="191">
        <f>'5 Driver Data'!F2765</f>
        <v>0</v>
      </c>
      <c r="G2765" s="191">
        <f>'5 Driver Data'!G2765</f>
        <v>0</v>
      </c>
      <c r="H2765" s="191">
        <f>'5 Driver Data'!H2765</f>
        <v>0</v>
      </c>
      <c r="I2765" s="191">
        <f>'5 Driver Data'!I2765</f>
        <v>0</v>
      </c>
      <c r="J2765" s="191">
        <f>'5 Driver Data'!J2765</f>
        <v>0</v>
      </c>
      <c r="K2765" s="206">
        <f>'5 Driver Data'!K2765</f>
        <v>0</v>
      </c>
      <c r="L2765" s="1"/>
      <c r="M2765" s="216" t="str">
        <f>IF(D2765=0,"Blank",'3 Model Input'!E$44*'3 Model Input'!E$45)</f>
        <v>Blank</v>
      </c>
      <c r="N2765" s="197" t="str">
        <f t="shared" si="450"/>
        <v>Blank</v>
      </c>
      <c r="O2765" s="197" t="str">
        <f>IF(D2765=0,"Blank",'3 Model Input'!E$49*(1-'3 Model Input'!E$51))</f>
        <v>Blank</v>
      </c>
      <c r="P2765" s="197" t="str">
        <f t="shared" si="451"/>
        <v>Blank</v>
      </c>
      <c r="Q2765" s="197" t="str">
        <f>IF(D2765=0,"Blank",IF(D2765="BEV",E2765*(1-'3 Model Input'!E$54), E2765))</f>
        <v>Blank</v>
      </c>
      <c r="R2765" s="198" t="str">
        <f>IF(D2765=0,"Blank",IF(D2765="PHEV",F2765/G2765,F2765*(1-'3 Model Input'!E$54)/G2765))</f>
        <v>Blank</v>
      </c>
      <c r="S2765" s="198" t="str">
        <f>IF(D2765=0,"Blank",IF(D2765="PHEV",MIN(M2765,E2765),MIN(M2765,(E2765*(1-'3 Model Input'!E$54)))))</f>
        <v>Blank</v>
      </c>
      <c r="T2765" s="217" t="str">
        <f t="shared" si="452"/>
        <v>Blank</v>
      </c>
      <c r="U2765" s="89"/>
      <c r="V2765" s="216" t="str">
        <f>IF(D2765=0,"Blank",P2765*'3 Model Input'!E$50)</f>
        <v>Blank</v>
      </c>
      <c r="W2765" s="197" t="str">
        <f t="shared" si="453"/>
        <v>Blank</v>
      </c>
      <c r="X2765" s="197" t="str">
        <f t="shared" si="454"/>
        <v>Blank</v>
      </c>
      <c r="Y2765" s="197" t="str">
        <f t="shared" si="455"/>
        <v>Blank</v>
      </c>
      <c r="Z2765" s="197" t="str">
        <f t="shared" si="456"/>
        <v>Blank</v>
      </c>
      <c r="AA2765" s="223" t="str" cm="1">
        <f t="array" ref="AA2765">_xlfn.IFS(ISTEXT('3 Model Input'!F$70),"Missing",ISTEXT('3 Model Input'!I$70),"Missing",ISNUMBER('3 Model Input'!K$70),'3 Model Input'!K$70*P2765)</f>
        <v>Missing</v>
      </c>
      <c r="AB2765" s="89"/>
      <c r="AC2765" s="227" t="str" cm="1">
        <f t="array" ref="AC2765">IF(D2765=0,"Blank",_xlfn.IFS('3 Model Input'!E$61=1,(V2765*G2765)/T2765,'3 Model Input'!E$61=2,(W2765*G2765)/T2765,'3 Model Input'!E$61=3,(X2765*G2765)/T2765,'3 Model Input'!E$61=4,(Y2765*G2765)/T2765,'3 Model Input'!E$61=5,(Z2765*G2765)/T2765, ISTEXT('3 Model Input'!E$61),"Missing",'3 Model Input'!E$61=6,(AA2765*G2765)/T2765))</f>
        <v>Blank</v>
      </c>
      <c r="AD2765" s="202" t="str">
        <f t="shared" si="457"/>
        <v>Blank</v>
      </c>
      <c r="AE2765" s="202" t="str">
        <f t="shared" si="458"/>
        <v>Blank</v>
      </c>
      <c r="AF2765" s="217" t="str">
        <f t="shared" si="459"/>
        <v>Blank</v>
      </c>
      <c r="AG2765" s="9" t="str" cm="1">
        <f t="array" ref="AG2765">_xlfn.IFS(ISNUMBER(AC2765), "", ISNUMBER(SEARCH("Blank", AC2765)), "", ISERROR(AC2765), "Bad input on tab 3")</f>
        <v/>
      </c>
    </row>
    <row r="2766" spans="2:33" ht="15" customHeight="1" x14ac:dyDescent="0.75">
      <c r="B2766" s="205" t="str">
        <f>'5 Driver Data'!B2766</f>
        <v>2758</v>
      </c>
      <c r="C2766" s="193">
        <f>'5 Driver Data'!C2766</f>
        <v>0</v>
      </c>
      <c r="D2766" s="192">
        <f>'5 Driver Data'!D2766</f>
        <v>0</v>
      </c>
      <c r="E2766" s="191">
        <f>'5 Driver Data'!E2766</f>
        <v>0</v>
      </c>
      <c r="F2766" s="191">
        <f>'5 Driver Data'!F2766</f>
        <v>0</v>
      </c>
      <c r="G2766" s="191">
        <f>'5 Driver Data'!G2766</f>
        <v>0</v>
      </c>
      <c r="H2766" s="191">
        <f>'5 Driver Data'!H2766</f>
        <v>0</v>
      </c>
      <c r="I2766" s="191">
        <f>'5 Driver Data'!I2766</f>
        <v>0</v>
      </c>
      <c r="J2766" s="191">
        <f>'5 Driver Data'!J2766</f>
        <v>0</v>
      </c>
      <c r="K2766" s="206">
        <f>'5 Driver Data'!K2766</f>
        <v>0</v>
      </c>
      <c r="L2766" s="1"/>
      <c r="M2766" s="216" t="str">
        <f>IF(D2766=0,"Blank",'3 Model Input'!E$44*'3 Model Input'!E$45)</f>
        <v>Blank</v>
      </c>
      <c r="N2766" s="197" t="str">
        <f t="shared" si="450"/>
        <v>Blank</v>
      </c>
      <c r="O2766" s="197" t="str">
        <f>IF(D2766=0,"Blank",'3 Model Input'!E$49*(1-'3 Model Input'!E$51))</f>
        <v>Blank</v>
      </c>
      <c r="P2766" s="197" t="str">
        <f t="shared" si="451"/>
        <v>Blank</v>
      </c>
      <c r="Q2766" s="197" t="str">
        <f>IF(D2766=0,"Blank",IF(D2766="BEV",E2766*(1-'3 Model Input'!E$54), E2766))</f>
        <v>Blank</v>
      </c>
      <c r="R2766" s="198" t="str">
        <f>IF(D2766=0,"Blank",IF(D2766="PHEV",F2766/G2766,F2766*(1-'3 Model Input'!E$54)/G2766))</f>
        <v>Blank</v>
      </c>
      <c r="S2766" s="198" t="str">
        <f>IF(D2766=0,"Blank",IF(D2766="PHEV",MIN(M2766,E2766),MIN(M2766,(E2766*(1-'3 Model Input'!E$54)))))</f>
        <v>Blank</v>
      </c>
      <c r="T2766" s="217" t="str">
        <f t="shared" si="452"/>
        <v>Blank</v>
      </c>
      <c r="U2766" s="89"/>
      <c r="V2766" s="216" t="str">
        <f>IF(D2766=0,"Blank",P2766*'3 Model Input'!E$50)</f>
        <v>Blank</v>
      </c>
      <c r="W2766" s="197" t="str">
        <f t="shared" si="453"/>
        <v>Blank</v>
      </c>
      <c r="X2766" s="197" t="str">
        <f t="shared" si="454"/>
        <v>Blank</v>
      </c>
      <c r="Y2766" s="197" t="str">
        <f t="shared" si="455"/>
        <v>Blank</v>
      </c>
      <c r="Z2766" s="197" t="str">
        <f t="shared" si="456"/>
        <v>Blank</v>
      </c>
      <c r="AA2766" s="223" t="str" cm="1">
        <f t="array" ref="AA2766">_xlfn.IFS(ISTEXT('3 Model Input'!F$70),"Missing",ISTEXT('3 Model Input'!I$70),"Missing",ISNUMBER('3 Model Input'!K$70),'3 Model Input'!K$70*P2766)</f>
        <v>Missing</v>
      </c>
      <c r="AB2766" s="89"/>
      <c r="AC2766" s="227" t="str" cm="1">
        <f t="array" ref="AC2766">IF(D2766=0,"Blank",_xlfn.IFS('3 Model Input'!E$61=1,(V2766*G2766)/T2766,'3 Model Input'!E$61=2,(W2766*G2766)/T2766,'3 Model Input'!E$61=3,(X2766*G2766)/T2766,'3 Model Input'!E$61=4,(Y2766*G2766)/T2766,'3 Model Input'!E$61=5,(Z2766*G2766)/T2766, ISTEXT('3 Model Input'!E$61),"Missing",'3 Model Input'!E$61=6,(AA2766*G2766)/T2766))</f>
        <v>Blank</v>
      </c>
      <c r="AD2766" s="202" t="str">
        <f t="shared" si="457"/>
        <v>Blank</v>
      </c>
      <c r="AE2766" s="202" t="str">
        <f t="shared" si="458"/>
        <v>Blank</v>
      </c>
      <c r="AF2766" s="217" t="str">
        <f t="shared" si="459"/>
        <v>Blank</v>
      </c>
      <c r="AG2766" s="9" t="str" cm="1">
        <f t="array" ref="AG2766">_xlfn.IFS(ISNUMBER(AC2766), "", ISNUMBER(SEARCH("Blank", AC2766)), "", ISERROR(AC2766), "Bad input on tab 3")</f>
        <v/>
      </c>
    </row>
    <row r="2767" spans="2:33" ht="15" customHeight="1" x14ac:dyDescent="0.75">
      <c r="B2767" s="205" t="str">
        <f>'5 Driver Data'!B2767</f>
        <v>2759</v>
      </c>
      <c r="C2767" s="193">
        <f>'5 Driver Data'!C2767</f>
        <v>0</v>
      </c>
      <c r="D2767" s="192">
        <f>'5 Driver Data'!D2767</f>
        <v>0</v>
      </c>
      <c r="E2767" s="191">
        <f>'5 Driver Data'!E2767</f>
        <v>0</v>
      </c>
      <c r="F2767" s="191">
        <f>'5 Driver Data'!F2767</f>
        <v>0</v>
      </c>
      <c r="G2767" s="191">
        <f>'5 Driver Data'!G2767</f>
        <v>0</v>
      </c>
      <c r="H2767" s="191">
        <f>'5 Driver Data'!H2767</f>
        <v>0</v>
      </c>
      <c r="I2767" s="191">
        <f>'5 Driver Data'!I2767</f>
        <v>0</v>
      </c>
      <c r="J2767" s="191">
        <f>'5 Driver Data'!J2767</f>
        <v>0</v>
      </c>
      <c r="K2767" s="206">
        <f>'5 Driver Data'!K2767</f>
        <v>0</v>
      </c>
      <c r="L2767" s="1"/>
      <c r="M2767" s="216" t="str">
        <f>IF(D2767=0,"Blank",'3 Model Input'!E$44*'3 Model Input'!E$45)</f>
        <v>Blank</v>
      </c>
      <c r="N2767" s="197" t="str">
        <f t="shared" si="450"/>
        <v>Blank</v>
      </c>
      <c r="O2767" s="197" t="str">
        <f>IF(D2767=0,"Blank",'3 Model Input'!E$49*(1-'3 Model Input'!E$51))</f>
        <v>Blank</v>
      </c>
      <c r="P2767" s="197" t="str">
        <f t="shared" si="451"/>
        <v>Blank</v>
      </c>
      <c r="Q2767" s="197" t="str">
        <f>IF(D2767=0,"Blank",IF(D2767="BEV",E2767*(1-'3 Model Input'!E$54), E2767))</f>
        <v>Blank</v>
      </c>
      <c r="R2767" s="198" t="str">
        <f>IF(D2767=0,"Blank",IF(D2767="PHEV",F2767/G2767,F2767*(1-'3 Model Input'!E$54)/G2767))</f>
        <v>Blank</v>
      </c>
      <c r="S2767" s="198" t="str">
        <f>IF(D2767=0,"Blank",IF(D2767="PHEV",MIN(M2767,E2767),MIN(M2767,(E2767*(1-'3 Model Input'!E$54)))))</f>
        <v>Blank</v>
      </c>
      <c r="T2767" s="217" t="str">
        <f t="shared" si="452"/>
        <v>Blank</v>
      </c>
      <c r="U2767" s="89"/>
      <c r="V2767" s="216" t="str">
        <f>IF(D2767=0,"Blank",P2767*'3 Model Input'!E$50)</f>
        <v>Blank</v>
      </c>
      <c r="W2767" s="197" t="str">
        <f t="shared" si="453"/>
        <v>Blank</v>
      </c>
      <c r="X2767" s="197" t="str">
        <f t="shared" si="454"/>
        <v>Blank</v>
      </c>
      <c r="Y2767" s="197" t="str">
        <f t="shared" si="455"/>
        <v>Blank</v>
      </c>
      <c r="Z2767" s="197" t="str">
        <f t="shared" si="456"/>
        <v>Blank</v>
      </c>
      <c r="AA2767" s="223" t="str" cm="1">
        <f t="array" ref="AA2767">_xlfn.IFS(ISTEXT('3 Model Input'!F$70),"Missing",ISTEXT('3 Model Input'!I$70),"Missing",ISNUMBER('3 Model Input'!K$70),'3 Model Input'!K$70*P2767)</f>
        <v>Missing</v>
      </c>
      <c r="AB2767" s="89"/>
      <c r="AC2767" s="227" t="str" cm="1">
        <f t="array" ref="AC2767">IF(D2767=0,"Blank",_xlfn.IFS('3 Model Input'!E$61=1,(V2767*G2767)/T2767,'3 Model Input'!E$61=2,(W2767*G2767)/T2767,'3 Model Input'!E$61=3,(X2767*G2767)/T2767,'3 Model Input'!E$61=4,(Y2767*G2767)/T2767,'3 Model Input'!E$61=5,(Z2767*G2767)/T2767, ISTEXT('3 Model Input'!E$61),"Missing",'3 Model Input'!E$61=6,(AA2767*G2767)/T2767))</f>
        <v>Blank</v>
      </c>
      <c r="AD2767" s="202" t="str">
        <f t="shared" si="457"/>
        <v>Blank</v>
      </c>
      <c r="AE2767" s="202" t="str">
        <f t="shared" si="458"/>
        <v>Blank</v>
      </c>
      <c r="AF2767" s="217" t="str">
        <f t="shared" si="459"/>
        <v>Blank</v>
      </c>
      <c r="AG2767" s="9" t="str" cm="1">
        <f t="array" ref="AG2767">_xlfn.IFS(ISNUMBER(AC2767), "", ISNUMBER(SEARCH("Blank", AC2767)), "", ISERROR(AC2767), "Bad input on tab 3")</f>
        <v/>
      </c>
    </row>
    <row r="2768" spans="2:33" ht="15" customHeight="1" x14ac:dyDescent="0.75">
      <c r="B2768" s="205" t="str">
        <f>'5 Driver Data'!B2768</f>
        <v>2760</v>
      </c>
      <c r="C2768" s="193">
        <f>'5 Driver Data'!C2768</f>
        <v>0</v>
      </c>
      <c r="D2768" s="192">
        <f>'5 Driver Data'!D2768</f>
        <v>0</v>
      </c>
      <c r="E2768" s="191">
        <f>'5 Driver Data'!E2768</f>
        <v>0</v>
      </c>
      <c r="F2768" s="191">
        <f>'5 Driver Data'!F2768</f>
        <v>0</v>
      </c>
      <c r="G2768" s="191">
        <f>'5 Driver Data'!G2768</f>
        <v>0</v>
      </c>
      <c r="H2768" s="191">
        <f>'5 Driver Data'!H2768</f>
        <v>0</v>
      </c>
      <c r="I2768" s="191">
        <f>'5 Driver Data'!I2768</f>
        <v>0</v>
      </c>
      <c r="J2768" s="191">
        <f>'5 Driver Data'!J2768</f>
        <v>0</v>
      </c>
      <c r="K2768" s="206">
        <f>'5 Driver Data'!K2768</f>
        <v>0</v>
      </c>
      <c r="L2768" s="1"/>
      <c r="M2768" s="216" t="str">
        <f>IF(D2768=0,"Blank",'3 Model Input'!E$44*'3 Model Input'!E$45)</f>
        <v>Blank</v>
      </c>
      <c r="N2768" s="197" t="str">
        <f t="shared" si="450"/>
        <v>Blank</v>
      </c>
      <c r="O2768" s="197" t="str">
        <f>IF(D2768=0,"Blank",'3 Model Input'!E$49*(1-'3 Model Input'!E$51))</f>
        <v>Blank</v>
      </c>
      <c r="P2768" s="197" t="str">
        <f t="shared" si="451"/>
        <v>Blank</v>
      </c>
      <c r="Q2768" s="197" t="str">
        <f>IF(D2768=0,"Blank",IF(D2768="BEV",E2768*(1-'3 Model Input'!E$54), E2768))</f>
        <v>Blank</v>
      </c>
      <c r="R2768" s="198" t="str">
        <f>IF(D2768=0,"Blank",IF(D2768="PHEV",F2768/G2768,F2768*(1-'3 Model Input'!E$54)/G2768))</f>
        <v>Blank</v>
      </c>
      <c r="S2768" s="198" t="str">
        <f>IF(D2768=0,"Blank",IF(D2768="PHEV",MIN(M2768,E2768),MIN(M2768,(E2768*(1-'3 Model Input'!E$54)))))</f>
        <v>Blank</v>
      </c>
      <c r="T2768" s="217" t="str">
        <f t="shared" si="452"/>
        <v>Blank</v>
      </c>
      <c r="U2768" s="89"/>
      <c r="V2768" s="216" t="str">
        <f>IF(D2768=0,"Blank",P2768*'3 Model Input'!E$50)</f>
        <v>Blank</v>
      </c>
      <c r="W2768" s="197" t="str">
        <f t="shared" si="453"/>
        <v>Blank</v>
      </c>
      <c r="X2768" s="197" t="str">
        <f t="shared" si="454"/>
        <v>Blank</v>
      </c>
      <c r="Y2768" s="197" t="str">
        <f t="shared" si="455"/>
        <v>Blank</v>
      </c>
      <c r="Z2768" s="197" t="str">
        <f t="shared" si="456"/>
        <v>Blank</v>
      </c>
      <c r="AA2768" s="223" t="str" cm="1">
        <f t="array" ref="AA2768">_xlfn.IFS(ISTEXT('3 Model Input'!F$70),"Missing",ISTEXT('3 Model Input'!I$70),"Missing",ISNUMBER('3 Model Input'!K$70),'3 Model Input'!K$70*P2768)</f>
        <v>Missing</v>
      </c>
      <c r="AB2768" s="89"/>
      <c r="AC2768" s="227" t="str" cm="1">
        <f t="array" ref="AC2768">IF(D2768=0,"Blank",_xlfn.IFS('3 Model Input'!E$61=1,(V2768*G2768)/T2768,'3 Model Input'!E$61=2,(W2768*G2768)/T2768,'3 Model Input'!E$61=3,(X2768*G2768)/T2768,'3 Model Input'!E$61=4,(Y2768*G2768)/T2768,'3 Model Input'!E$61=5,(Z2768*G2768)/T2768, ISTEXT('3 Model Input'!E$61),"Missing",'3 Model Input'!E$61=6,(AA2768*G2768)/T2768))</f>
        <v>Blank</v>
      </c>
      <c r="AD2768" s="202" t="str">
        <f t="shared" si="457"/>
        <v>Blank</v>
      </c>
      <c r="AE2768" s="202" t="str">
        <f t="shared" si="458"/>
        <v>Blank</v>
      </c>
      <c r="AF2768" s="217" t="str">
        <f t="shared" si="459"/>
        <v>Blank</v>
      </c>
      <c r="AG2768" s="9" t="str" cm="1">
        <f t="array" ref="AG2768">_xlfn.IFS(ISNUMBER(AC2768), "", ISNUMBER(SEARCH("Blank", AC2768)), "", ISERROR(AC2768), "Bad input on tab 3")</f>
        <v/>
      </c>
    </row>
    <row r="2769" spans="2:33" ht="15" customHeight="1" x14ac:dyDescent="0.75">
      <c r="B2769" s="205" t="str">
        <f>'5 Driver Data'!B2769</f>
        <v>2761</v>
      </c>
      <c r="C2769" s="193">
        <f>'5 Driver Data'!C2769</f>
        <v>0</v>
      </c>
      <c r="D2769" s="192">
        <f>'5 Driver Data'!D2769</f>
        <v>0</v>
      </c>
      <c r="E2769" s="191">
        <f>'5 Driver Data'!E2769</f>
        <v>0</v>
      </c>
      <c r="F2769" s="191">
        <f>'5 Driver Data'!F2769</f>
        <v>0</v>
      </c>
      <c r="G2769" s="191">
        <f>'5 Driver Data'!G2769</f>
        <v>0</v>
      </c>
      <c r="H2769" s="191">
        <f>'5 Driver Data'!H2769</f>
        <v>0</v>
      </c>
      <c r="I2769" s="191">
        <f>'5 Driver Data'!I2769</f>
        <v>0</v>
      </c>
      <c r="J2769" s="191">
        <f>'5 Driver Data'!J2769</f>
        <v>0</v>
      </c>
      <c r="K2769" s="206">
        <f>'5 Driver Data'!K2769</f>
        <v>0</v>
      </c>
      <c r="L2769" s="1"/>
      <c r="M2769" s="216" t="str">
        <f>IF(D2769=0,"Blank",'3 Model Input'!E$44*'3 Model Input'!E$45)</f>
        <v>Blank</v>
      </c>
      <c r="N2769" s="197" t="str">
        <f t="shared" si="450"/>
        <v>Blank</v>
      </c>
      <c r="O2769" s="197" t="str">
        <f>IF(D2769=0,"Blank",'3 Model Input'!E$49*(1-'3 Model Input'!E$51))</f>
        <v>Blank</v>
      </c>
      <c r="P2769" s="197" t="str">
        <f t="shared" si="451"/>
        <v>Blank</v>
      </c>
      <c r="Q2769" s="197" t="str">
        <f>IF(D2769=0,"Blank",IF(D2769="BEV",E2769*(1-'3 Model Input'!E$54), E2769))</f>
        <v>Blank</v>
      </c>
      <c r="R2769" s="198" t="str">
        <f>IF(D2769=0,"Blank",IF(D2769="PHEV",F2769/G2769,F2769*(1-'3 Model Input'!E$54)/G2769))</f>
        <v>Blank</v>
      </c>
      <c r="S2769" s="198" t="str">
        <f>IF(D2769=0,"Blank",IF(D2769="PHEV",MIN(M2769,E2769),MIN(M2769,(E2769*(1-'3 Model Input'!E$54)))))</f>
        <v>Blank</v>
      </c>
      <c r="T2769" s="217" t="str">
        <f t="shared" si="452"/>
        <v>Blank</v>
      </c>
      <c r="U2769" s="89"/>
      <c r="V2769" s="216" t="str">
        <f>IF(D2769=0,"Blank",P2769*'3 Model Input'!E$50)</f>
        <v>Blank</v>
      </c>
      <c r="W2769" s="197" t="str">
        <f t="shared" si="453"/>
        <v>Blank</v>
      </c>
      <c r="X2769" s="197" t="str">
        <f t="shared" si="454"/>
        <v>Blank</v>
      </c>
      <c r="Y2769" s="197" t="str">
        <f t="shared" si="455"/>
        <v>Blank</v>
      </c>
      <c r="Z2769" s="197" t="str">
        <f t="shared" si="456"/>
        <v>Blank</v>
      </c>
      <c r="AA2769" s="223" t="str" cm="1">
        <f t="array" ref="AA2769">_xlfn.IFS(ISTEXT('3 Model Input'!F$70),"Missing",ISTEXT('3 Model Input'!I$70),"Missing",ISNUMBER('3 Model Input'!K$70),'3 Model Input'!K$70*P2769)</f>
        <v>Missing</v>
      </c>
      <c r="AB2769" s="89"/>
      <c r="AC2769" s="227" t="str" cm="1">
        <f t="array" ref="AC2769">IF(D2769=0,"Blank",_xlfn.IFS('3 Model Input'!E$61=1,(V2769*G2769)/T2769,'3 Model Input'!E$61=2,(W2769*G2769)/T2769,'3 Model Input'!E$61=3,(X2769*G2769)/T2769,'3 Model Input'!E$61=4,(Y2769*G2769)/T2769,'3 Model Input'!E$61=5,(Z2769*G2769)/T2769, ISTEXT('3 Model Input'!E$61),"Missing",'3 Model Input'!E$61=6,(AA2769*G2769)/T2769))</f>
        <v>Blank</v>
      </c>
      <c r="AD2769" s="202" t="str">
        <f t="shared" si="457"/>
        <v>Blank</v>
      </c>
      <c r="AE2769" s="202" t="str">
        <f t="shared" si="458"/>
        <v>Blank</v>
      </c>
      <c r="AF2769" s="217" t="str">
        <f t="shared" si="459"/>
        <v>Blank</v>
      </c>
      <c r="AG2769" s="9" t="str" cm="1">
        <f t="array" ref="AG2769">_xlfn.IFS(ISNUMBER(AC2769), "", ISNUMBER(SEARCH("Blank", AC2769)), "", ISERROR(AC2769), "Bad input on tab 3")</f>
        <v/>
      </c>
    </row>
    <row r="2770" spans="2:33" ht="15" customHeight="1" x14ac:dyDescent="0.75">
      <c r="B2770" s="205" t="str">
        <f>'5 Driver Data'!B2770</f>
        <v>2762</v>
      </c>
      <c r="C2770" s="193">
        <f>'5 Driver Data'!C2770</f>
        <v>0</v>
      </c>
      <c r="D2770" s="192">
        <f>'5 Driver Data'!D2770</f>
        <v>0</v>
      </c>
      <c r="E2770" s="191">
        <f>'5 Driver Data'!E2770</f>
        <v>0</v>
      </c>
      <c r="F2770" s="191">
        <f>'5 Driver Data'!F2770</f>
        <v>0</v>
      </c>
      <c r="G2770" s="191">
        <f>'5 Driver Data'!G2770</f>
        <v>0</v>
      </c>
      <c r="H2770" s="191">
        <f>'5 Driver Data'!H2770</f>
        <v>0</v>
      </c>
      <c r="I2770" s="191">
        <f>'5 Driver Data'!I2770</f>
        <v>0</v>
      </c>
      <c r="J2770" s="191">
        <f>'5 Driver Data'!J2770</f>
        <v>0</v>
      </c>
      <c r="K2770" s="206">
        <f>'5 Driver Data'!K2770</f>
        <v>0</v>
      </c>
      <c r="L2770" s="1"/>
      <c r="M2770" s="216" t="str">
        <f>IF(D2770=0,"Blank",'3 Model Input'!E$44*'3 Model Input'!E$45)</f>
        <v>Blank</v>
      </c>
      <c r="N2770" s="197" t="str">
        <f t="shared" si="450"/>
        <v>Blank</v>
      </c>
      <c r="O2770" s="197" t="str">
        <f>IF(D2770=0,"Blank",'3 Model Input'!E$49*(1-'3 Model Input'!E$51))</f>
        <v>Blank</v>
      </c>
      <c r="P2770" s="197" t="str">
        <f t="shared" si="451"/>
        <v>Blank</v>
      </c>
      <c r="Q2770" s="197" t="str">
        <f>IF(D2770=0,"Blank",IF(D2770="BEV",E2770*(1-'3 Model Input'!E$54), E2770))</f>
        <v>Blank</v>
      </c>
      <c r="R2770" s="198" t="str">
        <f>IF(D2770=0,"Blank",IF(D2770="PHEV",F2770/G2770,F2770*(1-'3 Model Input'!E$54)/G2770))</f>
        <v>Blank</v>
      </c>
      <c r="S2770" s="198" t="str">
        <f>IF(D2770=0,"Blank",IF(D2770="PHEV",MIN(M2770,E2770),MIN(M2770,(E2770*(1-'3 Model Input'!E$54)))))</f>
        <v>Blank</v>
      </c>
      <c r="T2770" s="217" t="str">
        <f t="shared" si="452"/>
        <v>Blank</v>
      </c>
      <c r="U2770" s="89"/>
      <c r="V2770" s="216" t="str">
        <f>IF(D2770=0,"Blank",P2770*'3 Model Input'!E$50)</f>
        <v>Blank</v>
      </c>
      <c r="W2770" s="197" t="str">
        <f t="shared" si="453"/>
        <v>Blank</v>
      </c>
      <c r="X2770" s="197" t="str">
        <f t="shared" si="454"/>
        <v>Blank</v>
      </c>
      <c r="Y2770" s="197" t="str">
        <f t="shared" si="455"/>
        <v>Blank</v>
      </c>
      <c r="Z2770" s="197" t="str">
        <f t="shared" si="456"/>
        <v>Blank</v>
      </c>
      <c r="AA2770" s="223" t="str" cm="1">
        <f t="array" ref="AA2770">_xlfn.IFS(ISTEXT('3 Model Input'!F$70),"Missing",ISTEXT('3 Model Input'!I$70),"Missing",ISNUMBER('3 Model Input'!K$70),'3 Model Input'!K$70*P2770)</f>
        <v>Missing</v>
      </c>
      <c r="AB2770" s="89"/>
      <c r="AC2770" s="227" t="str" cm="1">
        <f t="array" ref="AC2770">IF(D2770=0,"Blank",_xlfn.IFS('3 Model Input'!E$61=1,(V2770*G2770)/T2770,'3 Model Input'!E$61=2,(W2770*G2770)/T2770,'3 Model Input'!E$61=3,(X2770*G2770)/T2770,'3 Model Input'!E$61=4,(Y2770*G2770)/T2770,'3 Model Input'!E$61=5,(Z2770*G2770)/T2770, ISTEXT('3 Model Input'!E$61),"Missing",'3 Model Input'!E$61=6,(AA2770*G2770)/T2770))</f>
        <v>Blank</v>
      </c>
      <c r="AD2770" s="202" t="str">
        <f t="shared" si="457"/>
        <v>Blank</v>
      </c>
      <c r="AE2770" s="202" t="str">
        <f t="shared" si="458"/>
        <v>Blank</v>
      </c>
      <c r="AF2770" s="217" t="str">
        <f t="shared" si="459"/>
        <v>Blank</v>
      </c>
      <c r="AG2770" s="9" t="str" cm="1">
        <f t="array" ref="AG2770">_xlfn.IFS(ISNUMBER(AC2770), "", ISNUMBER(SEARCH("Blank", AC2770)), "", ISERROR(AC2770), "Bad input on tab 3")</f>
        <v/>
      </c>
    </row>
    <row r="2771" spans="2:33" ht="15" customHeight="1" x14ac:dyDescent="0.75">
      <c r="B2771" s="205" t="str">
        <f>'5 Driver Data'!B2771</f>
        <v>2763</v>
      </c>
      <c r="C2771" s="193">
        <f>'5 Driver Data'!C2771</f>
        <v>0</v>
      </c>
      <c r="D2771" s="192">
        <f>'5 Driver Data'!D2771</f>
        <v>0</v>
      </c>
      <c r="E2771" s="191">
        <f>'5 Driver Data'!E2771</f>
        <v>0</v>
      </c>
      <c r="F2771" s="191">
        <f>'5 Driver Data'!F2771</f>
        <v>0</v>
      </c>
      <c r="G2771" s="191">
        <f>'5 Driver Data'!G2771</f>
        <v>0</v>
      </c>
      <c r="H2771" s="191">
        <f>'5 Driver Data'!H2771</f>
        <v>0</v>
      </c>
      <c r="I2771" s="191">
        <f>'5 Driver Data'!I2771</f>
        <v>0</v>
      </c>
      <c r="J2771" s="191">
        <f>'5 Driver Data'!J2771</f>
        <v>0</v>
      </c>
      <c r="K2771" s="206">
        <f>'5 Driver Data'!K2771</f>
        <v>0</v>
      </c>
      <c r="L2771" s="1"/>
      <c r="M2771" s="216" t="str">
        <f>IF(D2771=0,"Blank",'3 Model Input'!E$44*'3 Model Input'!E$45)</f>
        <v>Blank</v>
      </c>
      <c r="N2771" s="197" t="str">
        <f t="shared" si="450"/>
        <v>Blank</v>
      </c>
      <c r="O2771" s="197" t="str">
        <f>IF(D2771=0,"Blank",'3 Model Input'!E$49*(1-'3 Model Input'!E$51))</f>
        <v>Blank</v>
      </c>
      <c r="P2771" s="197" t="str">
        <f t="shared" si="451"/>
        <v>Blank</v>
      </c>
      <c r="Q2771" s="197" t="str">
        <f>IF(D2771=0,"Blank",IF(D2771="BEV",E2771*(1-'3 Model Input'!E$54), E2771))</f>
        <v>Blank</v>
      </c>
      <c r="R2771" s="198" t="str">
        <f>IF(D2771=0,"Blank",IF(D2771="PHEV",F2771/G2771,F2771*(1-'3 Model Input'!E$54)/G2771))</f>
        <v>Blank</v>
      </c>
      <c r="S2771" s="198" t="str">
        <f>IF(D2771=0,"Blank",IF(D2771="PHEV",MIN(M2771,E2771),MIN(M2771,(E2771*(1-'3 Model Input'!E$54)))))</f>
        <v>Blank</v>
      </c>
      <c r="T2771" s="217" t="str">
        <f t="shared" si="452"/>
        <v>Blank</v>
      </c>
      <c r="U2771" s="89"/>
      <c r="V2771" s="216" t="str">
        <f>IF(D2771=0,"Blank",P2771*'3 Model Input'!E$50)</f>
        <v>Blank</v>
      </c>
      <c r="W2771" s="197" t="str">
        <f t="shared" si="453"/>
        <v>Blank</v>
      </c>
      <c r="X2771" s="197" t="str">
        <f t="shared" si="454"/>
        <v>Blank</v>
      </c>
      <c r="Y2771" s="197" t="str">
        <f t="shared" si="455"/>
        <v>Blank</v>
      </c>
      <c r="Z2771" s="197" t="str">
        <f t="shared" si="456"/>
        <v>Blank</v>
      </c>
      <c r="AA2771" s="223" t="str" cm="1">
        <f t="array" ref="AA2771">_xlfn.IFS(ISTEXT('3 Model Input'!F$70),"Missing",ISTEXT('3 Model Input'!I$70),"Missing",ISNUMBER('3 Model Input'!K$70),'3 Model Input'!K$70*P2771)</f>
        <v>Missing</v>
      </c>
      <c r="AB2771" s="89"/>
      <c r="AC2771" s="227" t="str" cm="1">
        <f t="array" ref="AC2771">IF(D2771=0,"Blank",_xlfn.IFS('3 Model Input'!E$61=1,(V2771*G2771)/T2771,'3 Model Input'!E$61=2,(W2771*G2771)/T2771,'3 Model Input'!E$61=3,(X2771*G2771)/T2771,'3 Model Input'!E$61=4,(Y2771*G2771)/T2771,'3 Model Input'!E$61=5,(Z2771*G2771)/T2771, ISTEXT('3 Model Input'!E$61),"Missing",'3 Model Input'!E$61=6,(AA2771*G2771)/T2771))</f>
        <v>Blank</v>
      </c>
      <c r="AD2771" s="202" t="str">
        <f t="shared" si="457"/>
        <v>Blank</v>
      </c>
      <c r="AE2771" s="202" t="str">
        <f t="shared" si="458"/>
        <v>Blank</v>
      </c>
      <c r="AF2771" s="217" t="str">
        <f t="shared" si="459"/>
        <v>Blank</v>
      </c>
      <c r="AG2771" s="9" t="str" cm="1">
        <f t="array" ref="AG2771">_xlfn.IFS(ISNUMBER(AC2771), "", ISNUMBER(SEARCH("Blank", AC2771)), "", ISERROR(AC2771), "Bad input on tab 3")</f>
        <v/>
      </c>
    </row>
    <row r="2772" spans="2:33" ht="15" customHeight="1" x14ac:dyDescent="0.75">
      <c r="B2772" s="205" t="str">
        <f>'5 Driver Data'!B2772</f>
        <v>2764</v>
      </c>
      <c r="C2772" s="193">
        <f>'5 Driver Data'!C2772</f>
        <v>0</v>
      </c>
      <c r="D2772" s="192">
        <f>'5 Driver Data'!D2772</f>
        <v>0</v>
      </c>
      <c r="E2772" s="191">
        <f>'5 Driver Data'!E2772</f>
        <v>0</v>
      </c>
      <c r="F2772" s="191">
        <f>'5 Driver Data'!F2772</f>
        <v>0</v>
      </c>
      <c r="G2772" s="191">
        <f>'5 Driver Data'!G2772</f>
        <v>0</v>
      </c>
      <c r="H2772" s="191">
        <f>'5 Driver Data'!H2772</f>
        <v>0</v>
      </c>
      <c r="I2772" s="191">
        <f>'5 Driver Data'!I2772</f>
        <v>0</v>
      </c>
      <c r="J2772" s="191">
        <f>'5 Driver Data'!J2772</f>
        <v>0</v>
      </c>
      <c r="K2772" s="206">
        <f>'5 Driver Data'!K2772</f>
        <v>0</v>
      </c>
      <c r="L2772" s="1"/>
      <c r="M2772" s="216" t="str">
        <f>IF(D2772=0,"Blank",'3 Model Input'!E$44*'3 Model Input'!E$45)</f>
        <v>Blank</v>
      </c>
      <c r="N2772" s="197" t="str">
        <f t="shared" si="450"/>
        <v>Blank</v>
      </c>
      <c r="O2772" s="197" t="str">
        <f>IF(D2772=0,"Blank",'3 Model Input'!E$49*(1-'3 Model Input'!E$51))</f>
        <v>Blank</v>
      </c>
      <c r="P2772" s="197" t="str">
        <f t="shared" si="451"/>
        <v>Blank</v>
      </c>
      <c r="Q2772" s="197" t="str">
        <f>IF(D2772=0,"Blank",IF(D2772="BEV",E2772*(1-'3 Model Input'!E$54), E2772))</f>
        <v>Blank</v>
      </c>
      <c r="R2772" s="198" t="str">
        <f>IF(D2772=0,"Blank",IF(D2772="PHEV",F2772/G2772,F2772*(1-'3 Model Input'!E$54)/G2772))</f>
        <v>Blank</v>
      </c>
      <c r="S2772" s="198" t="str">
        <f>IF(D2772=0,"Blank",IF(D2772="PHEV",MIN(M2772,E2772),MIN(M2772,(E2772*(1-'3 Model Input'!E$54)))))</f>
        <v>Blank</v>
      </c>
      <c r="T2772" s="217" t="str">
        <f t="shared" si="452"/>
        <v>Blank</v>
      </c>
      <c r="U2772" s="89"/>
      <c r="V2772" s="216" t="str">
        <f>IF(D2772=0,"Blank",P2772*'3 Model Input'!E$50)</f>
        <v>Blank</v>
      </c>
      <c r="W2772" s="197" t="str">
        <f t="shared" si="453"/>
        <v>Blank</v>
      </c>
      <c r="X2772" s="197" t="str">
        <f t="shared" si="454"/>
        <v>Blank</v>
      </c>
      <c r="Y2772" s="197" t="str">
        <f t="shared" si="455"/>
        <v>Blank</v>
      </c>
      <c r="Z2772" s="197" t="str">
        <f t="shared" si="456"/>
        <v>Blank</v>
      </c>
      <c r="AA2772" s="223" t="str" cm="1">
        <f t="array" ref="AA2772">_xlfn.IFS(ISTEXT('3 Model Input'!F$70),"Missing",ISTEXT('3 Model Input'!I$70),"Missing",ISNUMBER('3 Model Input'!K$70),'3 Model Input'!K$70*P2772)</f>
        <v>Missing</v>
      </c>
      <c r="AB2772" s="89"/>
      <c r="AC2772" s="227" t="str" cm="1">
        <f t="array" ref="AC2772">IF(D2772=0,"Blank",_xlfn.IFS('3 Model Input'!E$61=1,(V2772*G2772)/T2772,'3 Model Input'!E$61=2,(W2772*G2772)/T2772,'3 Model Input'!E$61=3,(X2772*G2772)/T2772,'3 Model Input'!E$61=4,(Y2772*G2772)/T2772,'3 Model Input'!E$61=5,(Z2772*G2772)/T2772, ISTEXT('3 Model Input'!E$61),"Missing",'3 Model Input'!E$61=6,(AA2772*G2772)/T2772))</f>
        <v>Blank</v>
      </c>
      <c r="AD2772" s="202" t="str">
        <f t="shared" si="457"/>
        <v>Blank</v>
      </c>
      <c r="AE2772" s="202" t="str">
        <f t="shared" si="458"/>
        <v>Blank</v>
      </c>
      <c r="AF2772" s="217" t="str">
        <f t="shared" si="459"/>
        <v>Blank</v>
      </c>
      <c r="AG2772" s="9" t="str" cm="1">
        <f t="array" ref="AG2772">_xlfn.IFS(ISNUMBER(AC2772), "", ISNUMBER(SEARCH("Blank", AC2772)), "", ISERROR(AC2772), "Bad input on tab 3")</f>
        <v/>
      </c>
    </row>
    <row r="2773" spans="2:33" ht="15" customHeight="1" x14ac:dyDescent="0.75">
      <c r="B2773" s="205" t="str">
        <f>'5 Driver Data'!B2773</f>
        <v>2765</v>
      </c>
      <c r="C2773" s="193">
        <f>'5 Driver Data'!C2773</f>
        <v>0</v>
      </c>
      <c r="D2773" s="192">
        <f>'5 Driver Data'!D2773</f>
        <v>0</v>
      </c>
      <c r="E2773" s="191">
        <f>'5 Driver Data'!E2773</f>
        <v>0</v>
      </c>
      <c r="F2773" s="191">
        <f>'5 Driver Data'!F2773</f>
        <v>0</v>
      </c>
      <c r="G2773" s="191">
        <f>'5 Driver Data'!G2773</f>
        <v>0</v>
      </c>
      <c r="H2773" s="191">
        <f>'5 Driver Data'!H2773</f>
        <v>0</v>
      </c>
      <c r="I2773" s="191">
        <f>'5 Driver Data'!I2773</f>
        <v>0</v>
      </c>
      <c r="J2773" s="191">
        <f>'5 Driver Data'!J2773</f>
        <v>0</v>
      </c>
      <c r="K2773" s="206">
        <f>'5 Driver Data'!K2773</f>
        <v>0</v>
      </c>
      <c r="L2773" s="1"/>
      <c r="M2773" s="216" t="str">
        <f>IF(D2773=0,"Blank",'3 Model Input'!E$44*'3 Model Input'!E$45)</f>
        <v>Blank</v>
      </c>
      <c r="N2773" s="197" t="str">
        <f t="shared" si="450"/>
        <v>Blank</v>
      </c>
      <c r="O2773" s="197" t="str">
        <f>IF(D2773=0,"Blank",'3 Model Input'!E$49*(1-'3 Model Input'!E$51))</f>
        <v>Blank</v>
      </c>
      <c r="P2773" s="197" t="str">
        <f t="shared" si="451"/>
        <v>Blank</v>
      </c>
      <c r="Q2773" s="197" t="str">
        <f>IF(D2773=0,"Blank",IF(D2773="BEV",E2773*(1-'3 Model Input'!E$54), E2773))</f>
        <v>Blank</v>
      </c>
      <c r="R2773" s="198" t="str">
        <f>IF(D2773=0,"Blank",IF(D2773="PHEV",F2773/G2773,F2773*(1-'3 Model Input'!E$54)/G2773))</f>
        <v>Blank</v>
      </c>
      <c r="S2773" s="198" t="str">
        <f>IF(D2773=0,"Blank",IF(D2773="PHEV",MIN(M2773,E2773),MIN(M2773,(E2773*(1-'3 Model Input'!E$54)))))</f>
        <v>Blank</v>
      </c>
      <c r="T2773" s="217" t="str">
        <f t="shared" si="452"/>
        <v>Blank</v>
      </c>
      <c r="U2773" s="89"/>
      <c r="V2773" s="216" t="str">
        <f>IF(D2773=0,"Blank",P2773*'3 Model Input'!E$50)</f>
        <v>Blank</v>
      </c>
      <c r="W2773" s="197" t="str">
        <f t="shared" si="453"/>
        <v>Blank</v>
      </c>
      <c r="X2773" s="197" t="str">
        <f t="shared" si="454"/>
        <v>Blank</v>
      </c>
      <c r="Y2773" s="197" t="str">
        <f t="shared" si="455"/>
        <v>Blank</v>
      </c>
      <c r="Z2773" s="197" t="str">
        <f t="shared" si="456"/>
        <v>Blank</v>
      </c>
      <c r="AA2773" s="223" t="str" cm="1">
        <f t="array" ref="AA2773">_xlfn.IFS(ISTEXT('3 Model Input'!F$70),"Missing",ISTEXT('3 Model Input'!I$70),"Missing",ISNUMBER('3 Model Input'!K$70),'3 Model Input'!K$70*P2773)</f>
        <v>Missing</v>
      </c>
      <c r="AB2773" s="89"/>
      <c r="AC2773" s="227" t="str" cm="1">
        <f t="array" ref="AC2773">IF(D2773=0,"Blank",_xlfn.IFS('3 Model Input'!E$61=1,(V2773*G2773)/T2773,'3 Model Input'!E$61=2,(W2773*G2773)/T2773,'3 Model Input'!E$61=3,(X2773*G2773)/T2773,'3 Model Input'!E$61=4,(Y2773*G2773)/T2773,'3 Model Input'!E$61=5,(Z2773*G2773)/T2773, ISTEXT('3 Model Input'!E$61),"Missing",'3 Model Input'!E$61=6,(AA2773*G2773)/T2773))</f>
        <v>Blank</v>
      </c>
      <c r="AD2773" s="202" t="str">
        <f t="shared" si="457"/>
        <v>Blank</v>
      </c>
      <c r="AE2773" s="202" t="str">
        <f t="shared" si="458"/>
        <v>Blank</v>
      </c>
      <c r="AF2773" s="217" t="str">
        <f t="shared" si="459"/>
        <v>Blank</v>
      </c>
      <c r="AG2773" s="9" t="str" cm="1">
        <f t="array" ref="AG2773">_xlfn.IFS(ISNUMBER(AC2773), "", ISNUMBER(SEARCH("Blank", AC2773)), "", ISERROR(AC2773), "Bad input on tab 3")</f>
        <v/>
      </c>
    </row>
    <row r="2774" spans="2:33" ht="15" customHeight="1" x14ac:dyDescent="0.75">
      <c r="B2774" s="205" t="str">
        <f>'5 Driver Data'!B2774</f>
        <v>2766</v>
      </c>
      <c r="C2774" s="193">
        <f>'5 Driver Data'!C2774</f>
        <v>0</v>
      </c>
      <c r="D2774" s="192">
        <f>'5 Driver Data'!D2774</f>
        <v>0</v>
      </c>
      <c r="E2774" s="191">
        <f>'5 Driver Data'!E2774</f>
        <v>0</v>
      </c>
      <c r="F2774" s="191">
        <f>'5 Driver Data'!F2774</f>
        <v>0</v>
      </c>
      <c r="G2774" s="191">
        <f>'5 Driver Data'!G2774</f>
        <v>0</v>
      </c>
      <c r="H2774" s="191">
        <f>'5 Driver Data'!H2774</f>
        <v>0</v>
      </c>
      <c r="I2774" s="191">
        <f>'5 Driver Data'!I2774</f>
        <v>0</v>
      </c>
      <c r="J2774" s="191">
        <f>'5 Driver Data'!J2774</f>
        <v>0</v>
      </c>
      <c r="K2774" s="206">
        <f>'5 Driver Data'!K2774</f>
        <v>0</v>
      </c>
      <c r="L2774" s="1"/>
      <c r="M2774" s="216" t="str">
        <f>IF(D2774=0,"Blank",'3 Model Input'!E$44*'3 Model Input'!E$45)</f>
        <v>Blank</v>
      </c>
      <c r="N2774" s="197" t="str">
        <f t="shared" si="450"/>
        <v>Blank</v>
      </c>
      <c r="O2774" s="197" t="str">
        <f>IF(D2774=0,"Blank",'3 Model Input'!E$49*(1-'3 Model Input'!E$51))</f>
        <v>Blank</v>
      </c>
      <c r="P2774" s="197" t="str">
        <f t="shared" si="451"/>
        <v>Blank</v>
      </c>
      <c r="Q2774" s="197" t="str">
        <f>IF(D2774=0,"Blank",IF(D2774="BEV",E2774*(1-'3 Model Input'!E$54), E2774))</f>
        <v>Blank</v>
      </c>
      <c r="R2774" s="198" t="str">
        <f>IF(D2774=0,"Blank",IF(D2774="PHEV",F2774/G2774,F2774*(1-'3 Model Input'!E$54)/G2774))</f>
        <v>Blank</v>
      </c>
      <c r="S2774" s="198" t="str">
        <f>IF(D2774=0,"Blank",IF(D2774="PHEV",MIN(M2774,E2774),MIN(M2774,(E2774*(1-'3 Model Input'!E$54)))))</f>
        <v>Blank</v>
      </c>
      <c r="T2774" s="217" t="str">
        <f t="shared" si="452"/>
        <v>Blank</v>
      </c>
      <c r="U2774" s="89"/>
      <c r="V2774" s="216" t="str">
        <f>IF(D2774=0,"Blank",P2774*'3 Model Input'!E$50)</f>
        <v>Blank</v>
      </c>
      <c r="W2774" s="197" t="str">
        <f t="shared" si="453"/>
        <v>Blank</v>
      </c>
      <c r="X2774" s="197" t="str">
        <f t="shared" si="454"/>
        <v>Blank</v>
      </c>
      <c r="Y2774" s="197" t="str">
        <f t="shared" si="455"/>
        <v>Blank</v>
      </c>
      <c r="Z2774" s="197" t="str">
        <f t="shared" si="456"/>
        <v>Blank</v>
      </c>
      <c r="AA2774" s="223" t="str" cm="1">
        <f t="array" ref="AA2774">_xlfn.IFS(ISTEXT('3 Model Input'!F$70),"Missing",ISTEXT('3 Model Input'!I$70),"Missing",ISNUMBER('3 Model Input'!K$70),'3 Model Input'!K$70*P2774)</f>
        <v>Missing</v>
      </c>
      <c r="AB2774" s="89"/>
      <c r="AC2774" s="227" t="str" cm="1">
        <f t="array" ref="AC2774">IF(D2774=0,"Blank",_xlfn.IFS('3 Model Input'!E$61=1,(V2774*G2774)/T2774,'3 Model Input'!E$61=2,(W2774*G2774)/T2774,'3 Model Input'!E$61=3,(X2774*G2774)/T2774,'3 Model Input'!E$61=4,(Y2774*G2774)/T2774,'3 Model Input'!E$61=5,(Z2774*G2774)/T2774, ISTEXT('3 Model Input'!E$61),"Missing",'3 Model Input'!E$61=6,(AA2774*G2774)/T2774))</f>
        <v>Blank</v>
      </c>
      <c r="AD2774" s="202" t="str">
        <f t="shared" si="457"/>
        <v>Blank</v>
      </c>
      <c r="AE2774" s="202" t="str">
        <f t="shared" si="458"/>
        <v>Blank</v>
      </c>
      <c r="AF2774" s="217" t="str">
        <f t="shared" si="459"/>
        <v>Blank</v>
      </c>
      <c r="AG2774" s="9" t="str" cm="1">
        <f t="array" ref="AG2774">_xlfn.IFS(ISNUMBER(AC2774), "", ISNUMBER(SEARCH("Blank", AC2774)), "", ISERROR(AC2774), "Bad input on tab 3")</f>
        <v/>
      </c>
    </row>
    <row r="2775" spans="2:33" ht="15" customHeight="1" x14ac:dyDescent="0.75">
      <c r="B2775" s="205" t="str">
        <f>'5 Driver Data'!B2775</f>
        <v>2767</v>
      </c>
      <c r="C2775" s="193">
        <f>'5 Driver Data'!C2775</f>
        <v>0</v>
      </c>
      <c r="D2775" s="192">
        <f>'5 Driver Data'!D2775</f>
        <v>0</v>
      </c>
      <c r="E2775" s="191">
        <f>'5 Driver Data'!E2775</f>
        <v>0</v>
      </c>
      <c r="F2775" s="191">
        <f>'5 Driver Data'!F2775</f>
        <v>0</v>
      </c>
      <c r="G2775" s="191">
        <f>'5 Driver Data'!G2775</f>
        <v>0</v>
      </c>
      <c r="H2775" s="191">
        <f>'5 Driver Data'!H2775</f>
        <v>0</v>
      </c>
      <c r="I2775" s="191">
        <f>'5 Driver Data'!I2775</f>
        <v>0</v>
      </c>
      <c r="J2775" s="191">
        <f>'5 Driver Data'!J2775</f>
        <v>0</v>
      </c>
      <c r="K2775" s="206">
        <f>'5 Driver Data'!K2775</f>
        <v>0</v>
      </c>
      <c r="L2775" s="1"/>
      <c r="M2775" s="216" t="str">
        <f>IF(D2775=0,"Blank",'3 Model Input'!E$44*'3 Model Input'!E$45)</f>
        <v>Blank</v>
      </c>
      <c r="N2775" s="197" t="str">
        <f t="shared" si="450"/>
        <v>Blank</v>
      </c>
      <c r="O2775" s="197" t="str">
        <f>IF(D2775=0,"Blank",'3 Model Input'!E$49*(1-'3 Model Input'!E$51))</f>
        <v>Blank</v>
      </c>
      <c r="P2775" s="197" t="str">
        <f t="shared" si="451"/>
        <v>Blank</v>
      </c>
      <c r="Q2775" s="197" t="str">
        <f>IF(D2775=0,"Blank",IF(D2775="BEV",E2775*(1-'3 Model Input'!E$54), E2775))</f>
        <v>Blank</v>
      </c>
      <c r="R2775" s="198" t="str">
        <f>IF(D2775=0,"Blank",IF(D2775="PHEV",F2775/G2775,F2775*(1-'3 Model Input'!E$54)/G2775))</f>
        <v>Blank</v>
      </c>
      <c r="S2775" s="198" t="str">
        <f>IF(D2775=0,"Blank",IF(D2775="PHEV",MIN(M2775,E2775),MIN(M2775,(E2775*(1-'3 Model Input'!E$54)))))</f>
        <v>Blank</v>
      </c>
      <c r="T2775" s="217" t="str">
        <f t="shared" si="452"/>
        <v>Blank</v>
      </c>
      <c r="U2775" s="89"/>
      <c r="V2775" s="216" t="str">
        <f>IF(D2775=0,"Blank",P2775*'3 Model Input'!E$50)</f>
        <v>Blank</v>
      </c>
      <c r="W2775" s="197" t="str">
        <f t="shared" si="453"/>
        <v>Blank</v>
      </c>
      <c r="X2775" s="197" t="str">
        <f t="shared" si="454"/>
        <v>Blank</v>
      </c>
      <c r="Y2775" s="197" t="str">
        <f t="shared" si="455"/>
        <v>Blank</v>
      </c>
      <c r="Z2775" s="197" t="str">
        <f t="shared" si="456"/>
        <v>Blank</v>
      </c>
      <c r="AA2775" s="223" t="str" cm="1">
        <f t="array" ref="AA2775">_xlfn.IFS(ISTEXT('3 Model Input'!F$70),"Missing",ISTEXT('3 Model Input'!I$70),"Missing",ISNUMBER('3 Model Input'!K$70),'3 Model Input'!K$70*P2775)</f>
        <v>Missing</v>
      </c>
      <c r="AB2775" s="89"/>
      <c r="AC2775" s="227" t="str" cm="1">
        <f t="array" ref="AC2775">IF(D2775=0,"Blank",_xlfn.IFS('3 Model Input'!E$61=1,(V2775*G2775)/T2775,'3 Model Input'!E$61=2,(W2775*G2775)/T2775,'3 Model Input'!E$61=3,(X2775*G2775)/T2775,'3 Model Input'!E$61=4,(Y2775*G2775)/T2775,'3 Model Input'!E$61=5,(Z2775*G2775)/T2775, ISTEXT('3 Model Input'!E$61),"Missing",'3 Model Input'!E$61=6,(AA2775*G2775)/T2775))</f>
        <v>Blank</v>
      </c>
      <c r="AD2775" s="202" t="str">
        <f t="shared" si="457"/>
        <v>Blank</v>
      </c>
      <c r="AE2775" s="202" t="str">
        <f t="shared" si="458"/>
        <v>Blank</v>
      </c>
      <c r="AF2775" s="217" t="str">
        <f t="shared" si="459"/>
        <v>Blank</v>
      </c>
      <c r="AG2775" s="9" t="str" cm="1">
        <f t="array" ref="AG2775">_xlfn.IFS(ISNUMBER(AC2775), "", ISNUMBER(SEARCH("Blank", AC2775)), "", ISERROR(AC2775), "Bad input on tab 3")</f>
        <v/>
      </c>
    </row>
    <row r="2776" spans="2:33" ht="15" customHeight="1" x14ac:dyDescent="0.75">
      <c r="B2776" s="205" t="str">
        <f>'5 Driver Data'!B2776</f>
        <v>2768</v>
      </c>
      <c r="C2776" s="193">
        <f>'5 Driver Data'!C2776</f>
        <v>0</v>
      </c>
      <c r="D2776" s="192">
        <f>'5 Driver Data'!D2776</f>
        <v>0</v>
      </c>
      <c r="E2776" s="191">
        <f>'5 Driver Data'!E2776</f>
        <v>0</v>
      </c>
      <c r="F2776" s="191">
        <f>'5 Driver Data'!F2776</f>
        <v>0</v>
      </c>
      <c r="G2776" s="191">
        <f>'5 Driver Data'!G2776</f>
        <v>0</v>
      </c>
      <c r="H2776" s="191">
        <f>'5 Driver Data'!H2776</f>
        <v>0</v>
      </c>
      <c r="I2776" s="191">
        <f>'5 Driver Data'!I2776</f>
        <v>0</v>
      </c>
      <c r="J2776" s="191">
        <f>'5 Driver Data'!J2776</f>
        <v>0</v>
      </c>
      <c r="K2776" s="206">
        <f>'5 Driver Data'!K2776</f>
        <v>0</v>
      </c>
      <c r="L2776" s="1"/>
      <c r="M2776" s="216" t="str">
        <f>IF(D2776=0,"Blank",'3 Model Input'!E$44*'3 Model Input'!E$45)</f>
        <v>Blank</v>
      </c>
      <c r="N2776" s="197" t="str">
        <f t="shared" si="450"/>
        <v>Blank</v>
      </c>
      <c r="O2776" s="197" t="str">
        <f>IF(D2776=0,"Blank",'3 Model Input'!E$49*(1-'3 Model Input'!E$51))</f>
        <v>Blank</v>
      </c>
      <c r="P2776" s="197" t="str">
        <f t="shared" si="451"/>
        <v>Blank</v>
      </c>
      <c r="Q2776" s="197" t="str">
        <f>IF(D2776=0,"Blank",IF(D2776="BEV",E2776*(1-'3 Model Input'!E$54), E2776))</f>
        <v>Blank</v>
      </c>
      <c r="R2776" s="198" t="str">
        <f>IF(D2776=0,"Blank",IF(D2776="PHEV",F2776/G2776,F2776*(1-'3 Model Input'!E$54)/G2776))</f>
        <v>Blank</v>
      </c>
      <c r="S2776" s="198" t="str">
        <f>IF(D2776=0,"Blank",IF(D2776="PHEV",MIN(M2776,E2776),MIN(M2776,(E2776*(1-'3 Model Input'!E$54)))))</f>
        <v>Blank</v>
      </c>
      <c r="T2776" s="217" t="str">
        <f t="shared" si="452"/>
        <v>Blank</v>
      </c>
      <c r="U2776" s="89"/>
      <c r="V2776" s="216" t="str">
        <f>IF(D2776=0,"Blank",P2776*'3 Model Input'!E$50)</f>
        <v>Blank</v>
      </c>
      <c r="W2776" s="197" t="str">
        <f t="shared" si="453"/>
        <v>Blank</v>
      </c>
      <c r="X2776" s="197" t="str">
        <f t="shared" si="454"/>
        <v>Blank</v>
      </c>
      <c r="Y2776" s="197" t="str">
        <f t="shared" si="455"/>
        <v>Blank</v>
      </c>
      <c r="Z2776" s="197" t="str">
        <f t="shared" si="456"/>
        <v>Blank</v>
      </c>
      <c r="AA2776" s="223" t="str" cm="1">
        <f t="array" ref="AA2776">_xlfn.IFS(ISTEXT('3 Model Input'!F$70),"Missing",ISTEXT('3 Model Input'!I$70),"Missing",ISNUMBER('3 Model Input'!K$70),'3 Model Input'!K$70*P2776)</f>
        <v>Missing</v>
      </c>
      <c r="AB2776" s="89"/>
      <c r="AC2776" s="227" t="str" cm="1">
        <f t="array" ref="AC2776">IF(D2776=0,"Blank",_xlfn.IFS('3 Model Input'!E$61=1,(V2776*G2776)/T2776,'3 Model Input'!E$61=2,(W2776*G2776)/T2776,'3 Model Input'!E$61=3,(X2776*G2776)/T2776,'3 Model Input'!E$61=4,(Y2776*G2776)/T2776,'3 Model Input'!E$61=5,(Z2776*G2776)/T2776, ISTEXT('3 Model Input'!E$61),"Missing",'3 Model Input'!E$61=6,(AA2776*G2776)/T2776))</f>
        <v>Blank</v>
      </c>
      <c r="AD2776" s="202" t="str">
        <f t="shared" si="457"/>
        <v>Blank</v>
      </c>
      <c r="AE2776" s="202" t="str">
        <f t="shared" si="458"/>
        <v>Blank</v>
      </c>
      <c r="AF2776" s="217" t="str">
        <f t="shared" si="459"/>
        <v>Blank</v>
      </c>
      <c r="AG2776" s="9" t="str" cm="1">
        <f t="array" ref="AG2776">_xlfn.IFS(ISNUMBER(AC2776), "", ISNUMBER(SEARCH("Blank", AC2776)), "", ISERROR(AC2776), "Bad input on tab 3")</f>
        <v/>
      </c>
    </row>
    <row r="2777" spans="2:33" ht="15" customHeight="1" x14ac:dyDescent="0.75">
      <c r="B2777" s="205" t="str">
        <f>'5 Driver Data'!B2777</f>
        <v>2769</v>
      </c>
      <c r="C2777" s="193">
        <f>'5 Driver Data'!C2777</f>
        <v>0</v>
      </c>
      <c r="D2777" s="192">
        <f>'5 Driver Data'!D2777</f>
        <v>0</v>
      </c>
      <c r="E2777" s="191">
        <f>'5 Driver Data'!E2777</f>
        <v>0</v>
      </c>
      <c r="F2777" s="191">
        <f>'5 Driver Data'!F2777</f>
        <v>0</v>
      </c>
      <c r="G2777" s="191">
        <f>'5 Driver Data'!G2777</f>
        <v>0</v>
      </c>
      <c r="H2777" s="191">
        <f>'5 Driver Data'!H2777</f>
        <v>0</v>
      </c>
      <c r="I2777" s="191">
        <f>'5 Driver Data'!I2777</f>
        <v>0</v>
      </c>
      <c r="J2777" s="191">
        <f>'5 Driver Data'!J2777</f>
        <v>0</v>
      </c>
      <c r="K2777" s="206">
        <f>'5 Driver Data'!K2777</f>
        <v>0</v>
      </c>
      <c r="L2777" s="1"/>
      <c r="M2777" s="216" t="str">
        <f>IF(D2777=0,"Blank",'3 Model Input'!E$44*'3 Model Input'!E$45)</f>
        <v>Blank</v>
      </c>
      <c r="N2777" s="197" t="str">
        <f t="shared" si="450"/>
        <v>Blank</v>
      </c>
      <c r="O2777" s="197" t="str">
        <f>IF(D2777=0,"Blank",'3 Model Input'!E$49*(1-'3 Model Input'!E$51))</f>
        <v>Blank</v>
      </c>
      <c r="P2777" s="197" t="str">
        <f t="shared" si="451"/>
        <v>Blank</v>
      </c>
      <c r="Q2777" s="197" t="str">
        <f>IF(D2777=0,"Blank",IF(D2777="BEV",E2777*(1-'3 Model Input'!E$54), E2777))</f>
        <v>Blank</v>
      </c>
      <c r="R2777" s="198" t="str">
        <f>IF(D2777=0,"Blank",IF(D2777="PHEV",F2777/G2777,F2777*(1-'3 Model Input'!E$54)/G2777))</f>
        <v>Blank</v>
      </c>
      <c r="S2777" s="198" t="str">
        <f>IF(D2777=0,"Blank",IF(D2777="PHEV",MIN(M2777,E2777),MIN(M2777,(E2777*(1-'3 Model Input'!E$54)))))</f>
        <v>Blank</v>
      </c>
      <c r="T2777" s="217" t="str">
        <f t="shared" si="452"/>
        <v>Blank</v>
      </c>
      <c r="U2777" s="89"/>
      <c r="V2777" s="216" t="str">
        <f>IF(D2777=0,"Blank",P2777*'3 Model Input'!E$50)</f>
        <v>Blank</v>
      </c>
      <c r="W2777" s="197" t="str">
        <f t="shared" si="453"/>
        <v>Blank</v>
      </c>
      <c r="X2777" s="197" t="str">
        <f t="shared" si="454"/>
        <v>Blank</v>
      </c>
      <c r="Y2777" s="197" t="str">
        <f t="shared" si="455"/>
        <v>Blank</v>
      </c>
      <c r="Z2777" s="197" t="str">
        <f t="shared" si="456"/>
        <v>Blank</v>
      </c>
      <c r="AA2777" s="223" t="str" cm="1">
        <f t="array" ref="AA2777">_xlfn.IFS(ISTEXT('3 Model Input'!F$70),"Missing",ISTEXT('3 Model Input'!I$70),"Missing",ISNUMBER('3 Model Input'!K$70),'3 Model Input'!K$70*P2777)</f>
        <v>Missing</v>
      </c>
      <c r="AB2777" s="89"/>
      <c r="AC2777" s="227" t="str" cm="1">
        <f t="array" ref="AC2777">IF(D2777=0,"Blank",_xlfn.IFS('3 Model Input'!E$61=1,(V2777*G2777)/T2777,'3 Model Input'!E$61=2,(W2777*G2777)/T2777,'3 Model Input'!E$61=3,(X2777*G2777)/T2777,'3 Model Input'!E$61=4,(Y2777*G2777)/T2777,'3 Model Input'!E$61=5,(Z2777*G2777)/T2777, ISTEXT('3 Model Input'!E$61),"Missing",'3 Model Input'!E$61=6,(AA2777*G2777)/T2777))</f>
        <v>Blank</v>
      </c>
      <c r="AD2777" s="202" t="str">
        <f t="shared" si="457"/>
        <v>Blank</v>
      </c>
      <c r="AE2777" s="202" t="str">
        <f t="shared" si="458"/>
        <v>Blank</v>
      </c>
      <c r="AF2777" s="217" t="str">
        <f t="shared" si="459"/>
        <v>Blank</v>
      </c>
      <c r="AG2777" s="9" t="str" cm="1">
        <f t="array" ref="AG2777">_xlfn.IFS(ISNUMBER(AC2777), "", ISNUMBER(SEARCH("Blank", AC2777)), "", ISERROR(AC2777), "Bad input on tab 3")</f>
        <v/>
      </c>
    </row>
    <row r="2778" spans="2:33" ht="15" customHeight="1" x14ac:dyDescent="0.75">
      <c r="B2778" s="205" t="str">
        <f>'5 Driver Data'!B2778</f>
        <v>2770</v>
      </c>
      <c r="C2778" s="193">
        <f>'5 Driver Data'!C2778</f>
        <v>0</v>
      </c>
      <c r="D2778" s="192">
        <f>'5 Driver Data'!D2778</f>
        <v>0</v>
      </c>
      <c r="E2778" s="191">
        <f>'5 Driver Data'!E2778</f>
        <v>0</v>
      </c>
      <c r="F2778" s="191">
        <f>'5 Driver Data'!F2778</f>
        <v>0</v>
      </c>
      <c r="G2778" s="191">
        <f>'5 Driver Data'!G2778</f>
        <v>0</v>
      </c>
      <c r="H2778" s="191">
        <f>'5 Driver Data'!H2778</f>
        <v>0</v>
      </c>
      <c r="I2778" s="191">
        <f>'5 Driver Data'!I2778</f>
        <v>0</v>
      </c>
      <c r="J2778" s="191">
        <f>'5 Driver Data'!J2778</f>
        <v>0</v>
      </c>
      <c r="K2778" s="206">
        <f>'5 Driver Data'!K2778</f>
        <v>0</v>
      </c>
      <c r="L2778" s="1"/>
      <c r="M2778" s="216" t="str">
        <f>IF(D2778=0,"Blank",'3 Model Input'!E$44*'3 Model Input'!E$45)</f>
        <v>Blank</v>
      </c>
      <c r="N2778" s="197" t="str">
        <f t="shared" si="450"/>
        <v>Blank</v>
      </c>
      <c r="O2778" s="197" t="str">
        <f>IF(D2778=0,"Blank",'3 Model Input'!E$49*(1-'3 Model Input'!E$51))</f>
        <v>Blank</v>
      </c>
      <c r="P2778" s="197" t="str">
        <f t="shared" si="451"/>
        <v>Blank</v>
      </c>
      <c r="Q2778" s="197" t="str">
        <f>IF(D2778=0,"Blank",IF(D2778="BEV",E2778*(1-'3 Model Input'!E$54), E2778))</f>
        <v>Blank</v>
      </c>
      <c r="R2778" s="198" t="str">
        <f>IF(D2778=0,"Blank",IF(D2778="PHEV",F2778/G2778,F2778*(1-'3 Model Input'!E$54)/G2778))</f>
        <v>Blank</v>
      </c>
      <c r="S2778" s="198" t="str">
        <f>IF(D2778=0,"Blank",IF(D2778="PHEV",MIN(M2778,E2778),MIN(M2778,(E2778*(1-'3 Model Input'!E$54)))))</f>
        <v>Blank</v>
      </c>
      <c r="T2778" s="217" t="str">
        <f t="shared" si="452"/>
        <v>Blank</v>
      </c>
      <c r="U2778" s="89"/>
      <c r="V2778" s="216" t="str">
        <f>IF(D2778=0,"Blank",P2778*'3 Model Input'!E$50)</f>
        <v>Blank</v>
      </c>
      <c r="W2778" s="197" t="str">
        <f t="shared" si="453"/>
        <v>Blank</v>
      </c>
      <c r="X2778" s="197" t="str">
        <f t="shared" si="454"/>
        <v>Blank</v>
      </c>
      <c r="Y2778" s="197" t="str">
        <f t="shared" si="455"/>
        <v>Blank</v>
      </c>
      <c r="Z2778" s="197" t="str">
        <f t="shared" si="456"/>
        <v>Blank</v>
      </c>
      <c r="AA2778" s="223" t="str" cm="1">
        <f t="array" ref="AA2778">_xlfn.IFS(ISTEXT('3 Model Input'!F$70),"Missing",ISTEXT('3 Model Input'!I$70),"Missing",ISNUMBER('3 Model Input'!K$70),'3 Model Input'!K$70*P2778)</f>
        <v>Missing</v>
      </c>
      <c r="AB2778" s="89"/>
      <c r="AC2778" s="227" t="str" cm="1">
        <f t="array" ref="AC2778">IF(D2778=0,"Blank",_xlfn.IFS('3 Model Input'!E$61=1,(V2778*G2778)/T2778,'3 Model Input'!E$61=2,(W2778*G2778)/T2778,'3 Model Input'!E$61=3,(X2778*G2778)/T2778,'3 Model Input'!E$61=4,(Y2778*G2778)/T2778,'3 Model Input'!E$61=5,(Z2778*G2778)/T2778, ISTEXT('3 Model Input'!E$61),"Missing",'3 Model Input'!E$61=6,(AA2778*G2778)/T2778))</f>
        <v>Blank</v>
      </c>
      <c r="AD2778" s="202" t="str">
        <f t="shared" si="457"/>
        <v>Blank</v>
      </c>
      <c r="AE2778" s="202" t="str">
        <f t="shared" si="458"/>
        <v>Blank</v>
      </c>
      <c r="AF2778" s="217" t="str">
        <f t="shared" si="459"/>
        <v>Blank</v>
      </c>
      <c r="AG2778" s="9" t="str" cm="1">
        <f t="array" ref="AG2778">_xlfn.IFS(ISNUMBER(AC2778), "", ISNUMBER(SEARCH("Blank", AC2778)), "", ISERROR(AC2778), "Bad input on tab 3")</f>
        <v/>
      </c>
    </row>
    <row r="2779" spans="2:33" ht="15" customHeight="1" x14ac:dyDescent="0.75">
      <c r="B2779" s="205" t="str">
        <f>'5 Driver Data'!B2779</f>
        <v>2771</v>
      </c>
      <c r="C2779" s="193">
        <f>'5 Driver Data'!C2779</f>
        <v>0</v>
      </c>
      <c r="D2779" s="192">
        <f>'5 Driver Data'!D2779</f>
        <v>0</v>
      </c>
      <c r="E2779" s="191">
        <f>'5 Driver Data'!E2779</f>
        <v>0</v>
      </c>
      <c r="F2779" s="191">
        <f>'5 Driver Data'!F2779</f>
        <v>0</v>
      </c>
      <c r="G2779" s="191">
        <f>'5 Driver Data'!G2779</f>
        <v>0</v>
      </c>
      <c r="H2779" s="191">
        <f>'5 Driver Data'!H2779</f>
        <v>0</v>
      </c>
      <c r="I2779" s="191">
        <f>'5 Driver Data'!I2779</f>
        <v>0</v>
      </c>
      <c r="J2779" s="191">
        <f>'5 Driver Data'!J2779</f>
        <v>0</v>
      </c>
      <c r="K2779" s="206">
        <f>'5 Driver Data'!K2779</f>
        <v>0</v>
      </c>
      <c r="L2779" s="1"/>
      <c r="M2779" s="216" t="str">
        <f>IF(D2779=0,"Blank",'3 Model Input'!E$44*'3 Model Input'!E$45)</f>
        <v>Blank</v>
      </c>
      <c r="N2779" s="197" t="str">
        <f t="shared" si="450"/>
        <v>Blank</v>
      </c>
      <c r="O2779" s="197" t="str">
        <f>IF(D2779=0,"Blank",'3 Model Input'!E$49*(1-'3 Model Input'!E$51))</f>
        <v>Blank</v>
      </c>
      <c r="P2779" s="197" t="str">
        <f t="shared" si="451"/>
        <v>Blank</v>
      </c>
      <c r="Q2779" s="197" t="str">
        <f>IF(D2779=0,"Blank",IF(D2779="BEV",E2779*(1-'3 Model Input'!E$54), E2779))</f>
        <v>Blank</v>
      </c>
      <c r="R2779" s="198" t="str">
        <f>IF(D2779=0,"Blank",IF(D2779="PHEV",F2779/G2779,F2779*(1-'3 Model Input'!E$54)/G2779))</f>
        <v>Blank</v>
      </c>
      <c r="S2779" s="198" t="str">
        <f>IF(D2779=0,"Blank",IF(D2779="PHEV",MIN(M2779,E2779),MIN(M2779,(E2779*(1-'3 Model Input'!E$54)))))</f>
        <v>Blank</v>
      </c>
      <c r="T2779" s="217" t="str">
        <f t="shared" si="452"/>
        <v>Blank</v>
      </c>
      <c r="U2779" s="89"/>
      <c r="V2779" s="216" t="str">
        <f>IF(D2779=0,"Blank",P2779*'3 Model Input'!E$50)</f>
        <v>Blank</v>
      </c>
      <c r="W2779" s="197" t="str">
        <f t="shared" si="453"/>
        <v>Blank</v>
      </c>
      <c r="X2779" s="197" t="str">
        <f t="shared" si="454"/>
        <v>Blank</v>
      </c>
      <c r="Y2779" s="197" t="str">
        <f t="shared" si="455"/>
        <v>Blank</v>
      </c>
      <c r="Z2779" s="197" t="str">
        <f t="shared" si="456"/>
        <v>Blank</v>
      </c>
      <c r="AA2779" s="223" t="str" cm="1">
        <f t="array" ref="AA2779">_xlfn.IFS(ISTEXT('3 Model Input'!F$70),"Missing",ISTEXT('3 Model Input'!I$70),"Missing",ISNUMBER('3 Model Input'!K$70),'3 Model Input'!K$70*P2779)</f>
        <v>Missing</v>
      </c>
      <c r="AB2779" s="89"/>
      <c r="AC2779" s="227" t="str" cm="1">
        <f t="array" ref="AC2779">IF(D2779=0,"Blank",_xlfn.IFS('3 Model Input'!E$61=1,(V2779*G2779)/T2779,'3 Model Input'!E$61=2,(W2779*G2779)/T2779,'3 Model Input'!E$61=3,(X2779*G2779)/T2779,'3 Model Input'!E$61=4,(Y2779*G2779)/T2779,'3 Model Input'!E$61=5,(Z2779*G2779)/T2779, ISTEXT('3 Model Input'!E$61),"Missing",'3 Model Input'!E$61=6,(AA2779*G2779)/T2779))</f>
        <v>Blank</v>
      </c>
      <c r="AD2779" s="202" t="str">
        <f t="shared" si="457"/>
        <v>Blank</v>
      </c>
      <c r="AE2779" s="202" t="str">
        <f t="shared" si="458"/>
        <v>Blank</v>
      </c>
      <c r="AF2779" s="217" t="str">
        <f t="shared" si="459"/>
        <v>Blank</v>
      </c>
      <c r="AG2779" s="9" t="str" cm="1">
        <f t="array" ref="AG2779">_xlfn.IFS(ISNUMBER(AC2779), "", ISNUMBER(SEARCH("Blank", AC2779)), "", ISERROR(AC2779), "Bad input on tab 3")</f>
        <v/>
      </c>
    </row>
    <row r="2780" spans="2:33" ht="15" customHeight="1" x14ac:dyDescent="0.75">
      <c r="B2780" s="205" t="str">
        <f>'5 Driver Data'!B2780</f>
        <v>2772</v>
      </c>
      <c r="C2780" s="193">
        <f>'5 Driver Data'!C2780</f>
        <v>0</v>
      </c>
      <c r="D2780" s="192">
        <f>'5 Driver Data'!D2780</f>
        <v>0</v>
      </c>
      <c r="E2780" s="191">
        <f>'5 Driver Data'!E2780</f>
        <v>0</v>
      </c>
      <c r="F2780" s="191">
        <f>'5 Driver Data'!F2780</f>
        <v>0</v>
      </c>
      <c r="G2780" s="191">
        <f>'5 Driver Data'!G2780</f>
        <v>0</v>
      </c>
      <c r="H2780" s="191">
        <f>'5 Driver Data'!H2780</f>
        <v>0</v>
      </c>
      <c r="I2780" s="191">
        <f>'5 Driver Data'!I2780</f>
        <v>0</v>
      </c>
      <c r="J2780" s="191">
        <f>'5 Driver Data'!J2780</f>
        <v>0</v>
      </c>
      <c r="K2780" s="206">
        <f>'5 Driver Data'!K2780</f>
        <v>0</v>
      </c>
      <c r="L2780" s="1"/>
      <c r="M2780" s="216" t="str">
        <f>IF(D2780=0,"Blank",'3 Model Input'!E$44*'3 Model Input'!E$45)</f>
        <v>Blank</v>
      </c>
      <c r="N2780" s="197" t="str">
        <f t="shared" si="450"/>
        <v>Blank</v>
      </c>
      <c r="O2780" s="197" t="str">
        <f>IF(D2780=0,"Blank",'3 Model Input'!E$49*(1-'3 Model Input'!E$51))</f>
        <v>Blank</v>
      </c>
      <c r="P2780" s="197" t="str">
        <f t="shared" si="451"/>
        <v>Blank</v>
      </c>
      <c r="Q2780" s="197" t="str">
        <f>IF(D2780=0,"Blank",IF(D2780="BEV",E2780*(1-'3 Model Input'!E$54), E2780))</f>
        <v>Blank</v>
      </c>
      <c r="R2780" s="198" t="str">
        <f>IF(D2780=0,"Blank",IF(D2780="PHEV",F2780/G2780,F2780*(1-'3 Model Input'!E$54)/G2780))</f>
        <v>Blank</v>
      </c>
      <c r="S2780" s="198" t="str">
        <f>IF(D2780=0,"Blank",IF(D2780="PHEV",MIN(M2780,E2780),MIN(M2780,(E2780*(1-'3 Model Input'!E$54)))))</f>
        <v>Blank</v>
      </c>
      <c r="T2780" s="217" t="str">
        <f t="shared" si="452"/>
        <v>Blank</v>
      </c>
      <c r="U2780" s="89"/>
      <c r="V2780" s="216" t="str">
        <f>IF(D2780=0,"Blank",P2780*'3 Model Input'!E$50)</f>
        <v>Blank</v>
      </c>
      <c r="W2780" s="197" t="str">
        <f t="shared" si="453"/>
        <v>Blank</v>
      </c>
      <c r="X2780" s="197" t="str">
        <f t="shared" si="454"/>
        <v>Blank</v>
      </c>
      <c r="Y2780" s="197" t="str">
        <f t="shared" si="455"/>
        <v>Blank</v>
      </c>
      <c r="Z2780" s="197" t="str">
        <f t="shared" si="456"/>
        <v>Blank</v>
      </c>
      <c r="AA2780" s="223" t="str" cm="1">
        <f t="array" ref="AA2780">_xlfn.IFS(ISTEXT('3 Model Input'!F$70),"Missing",ISTEXT('3 Model Input'!I$70),"Missing",ISNUMBER('3 Model Input'!K$70),'3 Model Input'!K$70*P2780)</f>
        <v>Missing</v>
      </c>
      <c r="AB2780" s="89"/>
      <c r="AC2780" s="227" t="str" cm="1">
        <f t="array" ref="AC2780">IF(D2780=0,"Blank",_xlfn.IFS('3 Model Input'!E$61=1,(V2780*G2780)/T2780,'3 Model Input'!E$61=2,(W2780*G2780)/T2780,'3 Model Input'!E$61=3,(X2780*G2780)/T2780,'3 Model Input'!E$61=4,(Y2780*G2780)/T2780,'3 Model Input'!E$61=5,(Z2780*G2780)/T2780, ISTEXT('3 Model Input'!E$61),"Missing",'3 Model Input'!E$61=6,(AA2780*G2780)/T2780))</f>
        <v>Blank</v>
      </c>
      <c r="AD2780" s="202" t="str">
        <f t="shared" si="457"/>
        <v>Blank</v>
      </c>
      <c r="AE2780" s="202" t="str">
        <f t="shared" si="458"/>
        <v>Blank</v>
      </c>
      <c r="AF2780" s="217" t="str">
        <f t="shared" si="459"/>
        <v>Blank</v>
      </c>
      <c r="AG2780" s="9" t="str" cm="1">
        <f t="array" ref="AG2780">_xlfn.IFS(ISNUMBER(AC2780), "", ISNUMBER(SEARCH("Blank", AC2780)), "", ISERROR(AC2780), "Bad input on tab 3")</f>
        <v/>
      </c>
    </row>
    <row r="2781" spans="2:33" ht="15" customHeight="1" x14ac:dyDescent="0.75">
      <c r="B2781" s="205" t="str">
        <f>'5 Driver Data'!B2781</f>
        <v>2773</v>
      </c>
      <c r="C2781" s="193">
        <f>'5 Driver Data'!C2781</f>
        <v>0</v>
      </c>
      <c r="D2781" s="192">
        <f>'5 Driver Data'!D2781</f>
        <v>0</v>
      </c>
      <c r="E2781" s="191">
        <f>'5 Driver Data'!E2781</f>
        <v>0</v>
      </c>
      <c r="F2781" s="191">
        <f>'5 Driver Data'!F2781</f>
        <v>0</v>
      </c>
      <c r="G2781" s="191">
        <f>'5 Driver Data'!G2781</f>
        <v>0</v>
      </c>
      <c r="H2781" s="191">
        <f>'5 Driver Data'!H2781</f>
        <v>0</v>
      </c>
      <c r="I2781" s="191">
        <f>'5 Driver Data'!I2781</f>
        <v>0</v>
      </c>
      <c r="J2781" s="191">
        <f>'5 Driver Data'!J2781</f>
        <v>0</v>
      </c>
      <c r="K2781" s="206">
        <f>'5 Driver Data'!K2781</f>
        <v>0</v>
      </c>
      <c r="L2781" s="1"/>
      <c r="M2781" s="216" t="str">
        <f>IF(D2781=0,"Blank",'3 Model Input'!E$44*'3 Model Input'!E$45)</f>
        <v>Blank</v>
      </c>
      <c r="N2781" s="197" t="str">
        <f t="shared" si="450"/>
        <v>Blank</v>
      </c>
      <c r="O2781" s="197" t="str">
        <f>IF(D2781=0,"Blank",'3 Model Input'!E$49*(1-'3 Model Input'!E$51))</f>
        <v>Blank</v>
      </c>
      <c r="P2781" s="197" t="str">
        <f t="shared" si="451"/>
        <v>Blank</v>
      </c>
      <c r="Q2781" s="197" t="str">
        <f>IF(D2781=0,"Blank",IF(D2781="BEV",E2781*(1-'3 Model Input'!E$54), E2781))</f>
        <v>Blank</v>
      </c>
      <c r="R2781" s="198" t="str">
        <f>IF(D2781=0,"Blank",IF(D2781="PHEV",F2781/G2781,F2781*(1-'3 Model Input'!E$54)/G2781))</f>
        <v>Blank</v>
      </c>
      <c r="S2781" s="198" t="str">
        <f>IF(D2781=0,"Blank",IF(D2781="PHEV",MIN(M2781,E2781),MIN(M2781,(E2781*(1-'3 Model Input'!E$54)))))</f>
        <v>Blank</v>
      </c>
      <c r="T2781" s="217" t="str">
        <f t="shared" si="452"/>
        <v>Blank</v>
      </c>
      <c r="U2781" s="89"/>
      <c r="V2781" s="216" t="str">
        <f>IF(D2781=0,"Blank",P2781*'3 Model Input'!E$50)</f>
        <v>Blank</v>
      </c>
      <c r="W2781" s="197" t="str">
        <f t="shared" si="453"/>
        <v>Blank</v>
      </c>
      <c r="X2781" s="197" t="str">
        <f t="shared" si="454"/>
        <v>Blank</v>
      </c>
      <c r="Y2781" s="197" t="str">
        <f t="shared" si="455"/>
        <v>Blank</v>
      </c>
      <c r="Z2781" s="197" t="str">
        <f t="shared" si="456"/>
        <v>Blank</v>
      </c>
      <c r="AA2781" s="223" t="str" cm="1">
        <f t="array" ref="AA2781">_xlfn.IFS(ISTEXT('3 Model Input'!F$70),"Missing",ISTEXT('3 Model Input'!I$70),"Missing",ISNUMBER('3 Model Input'!K$70),'3 Model Input'!K$70*P2781)</f>
        <v>Missing</v>
      </c>
      <c r="AB2781" s="89"/>
      <c r="AC2781" s="227" t="str" cm="1">
        <f t="array" ref="AC2781">IF(D2781=0,"Blank",_xlfn.IFS('3 Model Input'!E$61=1,(V2781*G2781)/T2781,'3 Model Input'!E$61=2,(W2781*G2781)/T2781,'3 Model Input'!E$61=3,(X2781*G2781)/T2781,'3 Model Input'!E$61=4,(Y2781*G2781)/T2781,'3 Model Input'!E$61=5,(Z2781*G2781)/T2781, ISTEXT('3 Model Input'!E$61),"Missing",'3 Model Input'!E$61=6,(AA2781*G2781)/T2781))</f>
        <v>Blank</v>
      </c>
      <c r="AD2781" s="202" t="str">
        <f t="shared" si="457"/>
        <v>Blank</v>
      </c>
      <c r="AE2781" s="202" t="str">
        <f t="shared" si="458"/>
        <v>Blank</v>
      </c>
      <c r="AF2781" s="217" t="str">
        <f t="shared" si="459"/>
        <v>Blank</v>
      </c>
      <c r="AG2781" s="9" t="str" cm="1">
        <f t="array" ref="AG2781">_xlfn.IFS(ISNUMBER(AC2781), "", ISNUMBER(SEARCH("Blank", AC2781)), "", ISERROR(AC2781), "Bad input on tab 3")</f>
        <v/>
      </c>
    </row>
    <row r="2782" spans="2:33" ht="15" customHeight="1" x14ac:dyDescent="0.75">
      <c r="B2782" s="205" t="str">
        <f>'5 Driver Data'!B2782</f>
        <v>2774</v>
      </c>
      <c r="C2782" s="193">
        <f>'5 Driver Data'!C2782</f>
        <v>0</v>
      </c>
      <c r="D2782" s="192">
        <f>'5 Driver Data'!D2782</f>
        <v>0</v>
      </c>
      <c r="E2782" s="191">
        <f>'5 Driver Data'!E2782</f>
        <v>0</v>
      </c>
      <c r="F2782" s="191">
        <f>'5 Driver Data'!F2782</f>
        <v>0</v>
      </c>
      <c r="G2782" s="191">
        <f>'5 Driver Data'!G2782</f>
        <v>0</v>
      </c>
      <c r="H2782" s="191">
        <f>'5 Driver Data'!H2782</f>
        <v>0</v>
      </c>
      <c r="I2782" s="191">
        <f>'5 Driver Data'!I2782</f>
        <v>0</v>
      </c>
      <c r="J2782" s="191">
        <f>'5 Driver Data'!J2782</f>
        <v>0</v>
      </c>
      <c r="K2782" s="206">
        <f>'5 Driver Data'!K2782</f>
        <v>0</v>
      </c>
      <c r="L2782" s="1"/>
      <c r="M2782" s="216" t="str">
        <f>IF(D2782=0,"Blank",'3 Model Input'!E$44*'3 Model Input'!E$45)</f>
        <v>Blank</v>
      </c>
      <c r="N2782" s="197" t="str">
        <f t="shared" si="450"/>
        <v>Blank</v>
      </c>
      <c r="O2782" s="197" t="str">
        <f>IF(D2782=0,"Blank",'3 Model Input'!E$49*(1-'3 Model Input'!E$51))</f>
        <v>Blank</v>
      </c>
      <c r="P2782" s="197" t="str">
        <f t="shared" si="451"/>
        <v>Blank</v>
      </c>
      <c r="Q2782" s="197" t="str">
        <f>IF(D2782=0,"Blank",IF(D2782="BEV",E2782*(1-'3 Model Input'!E$54), E2782))</f>
        <v>Blank</v>
      </c>
      <c r="R2782" s="198" t="str">
        <f>IF(D2782=0,"Blank",IF(D2782="PHEV",F2782/G2782,F2782*(1-'3 Model Input'!E$54)/G2782))</f>
        <v>Blank</v>
      </c>
      <c r="S2782" s="198" t="str">
        <f>IF(D2782=0,"Blank",IF(D2782="PHEV",MIN(M2782,E2782),MIN(M2782,(E2782*(1-'3 Model Input'!E$54)))))</f>
        <v>Blank</v>
      </c>
      <c r="T2782" s="217" t="str">
        <f t="shared" si="452"/>
        <v>Blank</v>
      </c>
      <c r="U2782" s="89"/>
      <c r="V2782" s="216" t="str">
        <f>IF(D2782=0,"Blank",P2782*'3 Model Input'!E$50)</f>
        <v>Blank</v>
      </c>
      <c r="W2782" s="197" t="str">
        <f t="shared" si="453"/>
        <v>Blank</v>
      </c>
      <c r="X2782" s="197" t="str">
        <f t="shared" si="454"/>
        <v>Blank</v>
      </c>
      <c r="Y2782" s="197" t="str">
        <f t="shared" si="455"/>
        <v>Blank</v>
      </c>
      <c r="Z2782" s="197" t="str">
        <f t="shared" si="456"/>
        <v>Blank</v>
      </c>
      <c r="AA2782" s="223" t="str" cm="1">
        <f t="array" ref="AA2782">_xlfn.IFS(ISTEXT('3 Model Input'!F$70),"Missing",ISTEXT('3 Model Input'!I$70),"Missing",ISNUMBER('3 Model Input'!K$70),'3 Model Input'!K$70*P2782)</f>
        <v>Missing</v>
      </c>
      <c r="AB2782" s="89"/>
      <c r="AC2782" s="227" t="str" cm="1">
        <f t="array" ref="AC2782">IF(D2782=0,"Blank",_xlfn.IFS('3 Model Input'!E$61=1,(V2782*G2782)/T2782,'3 Model Input'!E$61=2,(W2782*G2782)/T2782,'3 Model Input'!E$61=3,(X2782*G2782)/T2782,'3 Model Input'!E$61=4,(Y2782*G2782)/T2782,'3 Model Input'!E$61=5,(Z2782*G2782)/T2782, ISTEXT('3 Model Input'!E$61),"Missing",'3 Model Input'!E$61=6,(AA2782*G2782)/T2782))</f>
        <v>Blank</v>
      </c>
      <c r="AD2782" s="202" t="str">
        <f t="shared" si="457"/>
        <v>Blank</v>
      </c>
      <c r="AE2782" s="202" t="str">
        <f t="shared" si="458"/>
        <v>Blank</v>
      </c>
      <c r="AF2782" s="217" t="str">
        <f t="shared" si="459"/>
        <v>Blank</v>
      </c>
      <c r="AG2782" s="9" t="str" cm="1">
        <f t="array" ref="AG2782">_xlfn.IFS(ISNUMBER(AC2782), "", ISNUMBER(SEARCH("Blank", AC2782)), "", ISERROR(AC2782), "Bad input on tab 3")</f>
        <v/>
      </c>
    </row>
    <row r="2783" spans="2:33" ht="15" customHeight="1" x14ac:dyDescent="0.75">
      <c r="B2783" s="205" t="str">
        <f>'5 Driver Data'!B2783</f>
        <v>2775</v>
      </c>
      <c r="C2783" s="193">
        <f>'5 Driver Data'!C2783</f>
        <v>0</v>
      </c>
      <c r="D2783" s="192">
        <f>'5 Driver Data'!D2783</f>
        <v>0</v>
      </c>
      <c r="E2783" s="191">
        <f>'5 Driver Data'!E2783</f>
        <v>0</v>
      </c>
      <c r="F2783" s="191">
        <f>'5 Driver Data'!F2783</f>
        <v>0</v>
      </c>
      <c r="G2783" s="191">
        <f>'5 Driver Data'!G2783</f>
        <v>0</v>
      </c>
      <c r="H2783" s="191">
        <f>'5 Driver Data'!H2783</f>
        <v>0</v>
      </c>
      <c r="I2783" s="191">
        <f>'5 Driver Data'!I2783</f>
        <v>0</v>
      </c>
      <c r="J2783" s="191">
        <f>'5 Driver Data'!J2783</f>
        <v>0</v>
      </c>
      <c r="K2783" s="206">
        <f>'5 Driver Data'!K2783</f>
        <v>0</v>
      </c>
      <c r="L2783" s="1"/>
      <c r="M2783" s="216" t="str">
        <f>IF(D2783=0,"Blank",'3 Model Input'!E$44*'3 Model Input'!E$45)</f>
        <v>Blank</v>
      </c>
      <c r="N2783" s="197" t="str">
        <f t="shared" si="450"/>
        <v>Blank</v>
      </c>
      <c r="O2783" s="197" t="str">
        <f>IF(D2783=0,"Blank",'3 Model Input'!E$49*(1-'3 Model Input'!E$51))</f>
        <v>Blank</v>
      </c>
      <c r="P2783" s="197" t="str">
        <f t="shared" si="451"/>
        <v>Blank</v>
      </c>
      <c r="Q2783" s="197" t="str">
        <f>IF(D2783=0,"Blank",IF(D2783="BEV",E2783*(1-'3 Model Input'!E$54), E2783))</f>
        <v>Blank</v>
      </c>
      <c r="R2783" s="198" t="str">
        <f>IF(D2783=0,"Blank",IF(D2783="PHEV",F2783/G2783,F2783*(1-'3 Model Input'!E$54)/G2783))</f>
        <v>Blank</v>
      </c>
      <c r="S2783" s="198" t="str">
        <f>IF(D2783=0,"Blank",IF(D2783="PHEV",MIN(M2783,E2783),MIN(M2783,(E2783*(1-'3 Model Input'!E$54)))))</f>
        <v>Blank</v>
      </c>
      <c r="T2783" s="217" t="str">
        <f t="shared" si="452"/>
        <v>Blank</v>
      </c>
      <c r="U2783" s="89"/>
      <c r="V2783" s="216" t="str">
        <f>IF(D2783=0,"Blank",P2783*'3 Model Input'!E$50)</f>
        <v>Blank</v>
      </c>
      <c r="W2783" s="197" t="str">
        <f t="shared" si="453"/>
        <v>Blank</v>
      </c>
      <c r="X2783" s="197" t="str">
        <f t="shared" si="454"/>
        <v>Blank</v>
      </c>
      <c r="Y2783" s="197" t="str">
        <f t="shared" si="455"/>
        <v>Blank</v>
      </c>
      <c r="Z2783" s="197" t="str">
        <f t="shared" si="456"/>
        <v>Blank</v>
      </c>
      <c r="AA2783" s="223" t="str" cm="1">
        <f t="array" ref="AA2783">_xlfn.IFS(ISTEXT('3 Model Input'!F$70),"Missing",ISTEXT('3 Model Input'!I$70),"Missing",ISNUMBER('3 Model Input'!K$70),'3 Model Input'!K$70*P2783)</f>
        <v>Missing</v>
      </c>
      <c r="AB2783" s="89"/>
      <c r="AC2783" s="227" t="str" cm="1">
        <f t="array" ref="AC2783">IF(D2783=0,"Blank",_xlfn.IFS('3 Model Input'!E$61=1,(V2783*G2783)/T2783,'3 Model Input'!E$61=2,(W2783*G2783)/T2783,'3 Model Input'!E$61=3,(X2783*G2783)/T2783,'3 Model Input'!E$61=4,(Y2783*G2783)/T2783,'3 Model Input'!E$61=5,(Z2783*G2783)/T2783, ISTEXT('3 Model Input'!E$61),"Missing",'3 Model Input'!E$61=6,(AA2783*G2783)/T2783))</f>
        <v>Blank</v>
      </c>
      <c r="AD2783" s="202" t="str">
        <f t="shared" si="457"/>
        <v>Blank</v>
      </c>
      <c r="AE2783" s="202" t="str">
        <f t="shared" si="458"/>
        <v>Blank</v>
      </c>
      <c r="AF2783" s="217" t="str">
        <f t="shared" si="459"/>
        <v>Blank</v>
      </c>
      <c r="AG2783" s="9" t="str" cm="1">
        <f t="array" ref="AG2783">_xlfn.IFS(ISNUMBER(AC2783), "", ISNUMBER(SEARCH("Blank", AC2783)), "", ISERROR(AC2783), "Bad input on tab 3")</f>
        <v/>
      </c>
    </row>
    <row r="2784" spans="2:33" ht="15" customHeight="1" x14ac:dyDescent="0.75">
      <c r="B2784" s="205" t="str">
        <f>'5 Driver Data'!B2784</f>
        <v>2776</v>
      </c>
      <c r="C2784" s="193">
        <f>'5 Driver Data'!C2784</f>
        <v>0</v>
      </c>
      <c r="D2784" s="192">
        <f>'5 Driver Data'!D2784</f>
        <v>0</v>
      </c>
      <c r="E2784" s="191">
        <f>'5 Driver Data'!E2784</f>
        <v>0</v>
      </c>
      <c r="F2784" s="191">
        <f>'5 Driver Data'!F2784</f>
        <v>0</v>
      </c>
      <c r="G2784" s="191">
        <f>'5 Driver Data'!G2784</f>
        <v>0</v>
      </c>
      <c r="H2784" s="191">
        <f>'5 Driver Data'!H2784</f>
        <v>0</v>
      </c>
      <c r="I2784" s="191">
        <f>'5 Driver Data'!I2784</f>
        <v>0</v>
      </c>
      <c r="J2784" s="191">
        <f>'5 Driver Data'!J2784</f>
        <v>0</v>
      </c>
      <c r="K2784" s="206">
        <f>'5 Driver Data'!K2784</f>
        <v>0</v>
      </c>
      <c r="L2784" s="1"/>
      <c r="M2784" s="216" t="str">
        <f>IF(D2784=0,"Blank",'3 Model Input'!E$44*'3 Model Input'!E$45)</f>
        <v>Blank</v>
      </c>
      <c r="N2784" s="197" t="str">
        <f t="shared" si="450"/>
        <v>Blank</v>
      </c>
      <c r="O2784" s="197" t="str">
        <f>IF(D2784=0,"Blank",'3 Model Input'!E$49*(1-'3 Model Input'!E$51))</f>
        <v>Blank</v>
      </c>
      <c r="P2784" s="197" t="str">
        <f t="shared" si="451"/>
        <v>Blank</v>
      </c>
      <c r="Q2784" s="197" t="str">
        <f>IF(D2784=0,"Blank",IF(D2784="BEV",E2784*(1-'3 Model Input'!E$54), E2784))</f>
        <v>Blank</v>
      </c>
      <c r="R2784" s="198" t="str">
        <f>IF(D2784=0,"Blank",IF(D2784="PHEV",F2784/G2784,F2784*(1-'3 Model Input'!E$54)/G2784))</f>
        <v>Blank</v>
      </c>
      <c r="S2784" s="198" t="str">
        <f>IF(D2784=0,"Blank",IF(D2784="PHEV",MIN(M2784,E2784),MIN(M2784,(E2784*(1-'3 Model Input'!E$54)))))</f>
        <v>Blank</v>
      </c>
      <c r="T2784" s="217" t="str">
        <f t="shared" si="452"/>
        <v>Blank</v>
      </c>
      <c r="U2784" s="89"/>
      <c r="V2784" s="216" t="str">
        <f>IF(D2784=0,"Blank",P2784*'3 Model Input'!E$50)</f>
        <v>Blank</v>
      </c>
      <c r="W2784" s="197" t="str">
        <f t="shared" si="453"/>
        <v>Blank</v>
      </c>
      <c r="X2784" s="197" t="str">
        <f t="shared" si="454"/>
        <v>Blank</v>
      </c>
      <c r="Y2784" s="197" t="str">
        <f t="shared" si="455"/>
        <v>Blank</v>
      </c>
      <c r="Z2784" s="197" t="str">
        <f t="shared" si="456"/>
        <v>Blank</v>
      </c>
      <c r="AA2784" s="223" t="str" cm="1">
        <f t="array" ref="AA2784">_xlfn.IFS(ISTEXT('3 Model Input'!F$70),"Missing",ISTEXT('3 Model Input'!I$70),"Missing",ISNUMBER('3 Model Input'!K$70),'3 Model Input'!K$70*P2784)</f>
        <v>Missing</v>
      </c>
      <c r="AB2784" s="89"/>
      <c r="AC2784" s="227" t="str" cm="1">
        <f t="array" ref="AC2784">IF(D2784=0,"Blank",_xlfn.IFS('3 Model Input'!E$61=1,(V2784*G2784)/T2784,'3 Model Input'!E$61=2,(W2784*G2784)/T2784,'3 Model Input'!E$61=3,(X2784*G2784)/T2784,'3 Model Input'!E$61=4,(Y2784*G2784)/T2784,'3 Model Input'!E$61=5,(Z2784*G2784)/T2784, ISTEXT('3 Model Input'!E$61),"Missing",'3 Model Input'!E$61=6,(AA2784*G2784)/T2784))</f>
        <v>Blank</v>
      </c>
      <c r="AD2784" s="202" t="str">
        <f t="shared" si="457"/>
        <v>Blank</v>
      </c>
      <c r="AE2784" s="202" t="str">
        <f t="shared" si="458"/>
        <v>Blank</v>
      </c>
      <c r="AF2784" s="217" t="str">
        <f t="shared" si="459"/>
        <v>Blank</v>
      </c>
      <c r="AG2784" s="9" t="str" cm="1">
        <f t="array" ref="AG2784">_xlfn.IFS(ISNUMBER(AC2784), "", ISNUMBER(SEARCH("Blank", AC2784)), "", ISERROR(AC2784), "Bad input on tab 3")</f>
        <v/>
      </c>
    </row>
    <row r="2785" spans="2:33" ht="15" customHeight="1" x14ac:dyDescent="0.75">
      <c r="B2785" s="205" t="str">
        <f>'5 Driver Data'!B2785</f>
        <v>2777</v>
      </c>
      <c r="C2785" s="193">
        <f>'5 Driver Data'!C2785</f>
        <v>0</v>
      </c>
      <c r="D2785" s="192">
        <f>'5 Driver Data'!D2785</f>
        <v>0</v>
      </c>
      <c r="E2785" s="191">
        <f>'5 Driver Data'!E2785</f>
        <v>0</v>
      </c>
      <c r="F2785" s="191">
        <f>'5 Driver Data'!F2785</f>
        <v>0</v>
      </c>
      <c r="G2785" s="191">
        <f>'5 Driver Data'!G2785</f>
        <v>0</v>
      </c>
      <c r="H2785" s="191">
        <f>'5 Driver Data'!H2785</f>
        <v>0</v>
      </c>
      <c r="I2785" s="191">
        <f>'5 Driver Data'!I2785</f>
        <v>0</v>
      </c>
      <c r="J2785" s="191">
        <f>'5 Driver Data'!J2785</f>
        <v>0</v>
      </c>
      <c r="K2785" s="206">
        <f>'5 Driver Data'!K2785</f>
        <v>0</v>
      </c>
      <c r="L2785" s="1"/>
      <c r="M2785" s="216" t="str">
        <f>IF(D2785=0,"Blank",'3 Model Input'!E$44*'3 Model Input'!E$45)</f>
        <v>Blank</v>
      </c>
      <c r="N2785" s="197" t="str">
        <f t="shared" si="450"/>
        <v>Blank</v>
      </c>
      <c r="O2785" s="197" t="str">
        <f>IF(D2785=0,"Blank",'3 Model Input'!E$49*(1-'3 Model Input'!E$51))</f>
        <v>Blank</v>
      </c>
      <c r="P2785" s="197" t="str">
        <f t="shared" si="451"/>
        <v>Blank</v>
      </c>
      <c r="Q2785" s="197" t="str">
        <f>IF(D2785=0,"Blank",IF(D2785="BEV",E2785*(1-'3 Model Input'!E$54), E2785))</f>
        <v>Blank</v>
      </c>
      <c r="R2785" s="198" t="str">
        <f>IF(D2785=0,"Blank",IF(D2785="PHEV",F2785/G2785,F2785*(1-'3 Model Input'!E$54)/G2785))</f>
        <v>Blank</v>
      </c>
      <c r="S2785" s="198" t="str">
        <f>IF(D2785=0,"Blank",IF(D2785="PHEV",MIN(M2785,E2785),MIN(M2785,(E2785*(1-'3 Model Input'!E$54)))))</f>
        <v>Blank</v>
      </c>
      <c r="T2785" s="217" t="str">
        <f t="shared" si="452"/>
        <v>Blank</v>
      </c>
      <c r="U2785" s="89"/>
      <c r="V2785" s="216" t="str">
        <f>IF(D2785=0,"Blank",P2785*'3 Model Input'!E$50)</f>
        <v>Blank</v>
      </c>
      <c r="W2785" s="197" t="str">
        <f t="shared" si="453"/>
        <v>Blank</v>
      </c>
      <c r="X2785" s="197" t="str">
        <f t="shared" si="454"/>
        <v>Blank</v>
      </c>
      <c r="Y2785" s="197" t="str">
        <f t="shared" si="455"/>
        <v>Blank</v>
      </c>
      <c r="Z2785" s="197" t="str">
        <f t="shared" si="456"/>
        <v>Blank</v>
      </c>
      <c r="AA2785" s="223" t="str" cm="1">
        <f t="array" ref="AA2785">_xlfn.IFS(ISTEXT('3 Model Input'!F$70),"Missing",ISTEXT('3 Model Input'!I$70),"Missing",ISNUMBER('3 Model Input'!K$70),'3 Model Input'!K$70*P2785)</f>
        <v>Missing</v>
      </c>
      <c r="AB2785" s="89"/>
      <c r="AC2785" s="227" t="str" cm="1">
        <f t="array" ref="AC2785">IF(D2785=0,"Blank",_xlfn.IFS('3 Model Input'!E$61=1,(V2785*G2785)/T2785,'3 Model Input'!E$61=2,(W2785*G2785)/T2785,'3 Model Input'!E$61=3,(X2785*G2785)/T2785,'3 Model Input'!E$61=4,(Y2785*G2785)/T2785,'3 Model Input'!E$61=5,(Z2785*G2785)/T2785, ISTEXT('3 Model Input'!E$61),"Missing",'3 Model Input'!E$61=6,(AA2785*G2785)/T2785))</f>
        <v>Blank</v>
      </c>
      <c r="AD2785" s="202" t="str">
        <f t="shared" si="457"/>
        <v>Blank</v>
      </c>
      <c r="AE2785" s="202" t="str">
        <f t="shared" si="458"/>
        <v>Blank</v>
      </c>
      <c r="AF2785" s="217" t="str">
        <f t="shared" si="459"/>
        <v>Blank</v>
      </c>
      <c r="AG2785" s="9" t="str" cm="1">
        <f t="array" ref="AG2785">_xlfn.IFS(ISNUMBER(AC2785), "", ISNUMBER(SEARCH("Blank", AC2785)), "", ISERROR(AC2785), "Bad input on tab 3")</f>
        <v/>
      </c>
    </row>
    <row r="2786" spans="2:33" ht="15" customHeight="1" x14ac:dyDescent="0.75">
      <c r="B2786" s="205" t="str">
        <f>'5 Driver Data'!B2786</f>
        <v>2778</v>
      </c>
      <c r="C2786" s="193">
        <f>'5 Driver Data'!C2786</f>
        <v>0</v>
      </c>
      <c r="D2786" s="192">
        <f>'5 Driver Data'!D2786</f>
        <v>0</v>
      </c>
      <c r="E2786" s="191">
        <f>'5 Driver Data'!E2786</f>
        <v>0</v>
      </c>
      <c r="F2786" s="191">
        <f>'5 Driver Data'!F2786</f>
        <v>0</v>
      </c>
      <c r="G2786" s="191">
        <f>'5 Driver Data'!G2786</f>
        <v>0</v>
      </c>
      <c r="H2786" s="191">
        <f>'5 Driver Data'!H2786</f>
        <v>0</v>
      </c>
      <c r="I2786" s="191">
        <f>'5 Driver Data'!I2786</f>
        <v>0</v>
      </c>
      <c r="J2786" s="191">
        <f>'5 Driver Data'!J2786</f>
        <v>0</v>
      </c>
      <c r="K2786" s="206">
        <f>'5 Driver Data'!K2786</f>
        <v>0</v>
      </c>
      <c r="L2786" s="1"/>
      <c r="M2786" s="216" t="str">
        <f>IF(D2786=0,"Blank",'3 Model Input'!E$44*'3 Model Input'!E$45)</f>
        <v>Blank</v>
      </c>
      <c r="N2786" s="197" t="str">
        <f t="shared" si="450"/>
        <v>Blank</v>
      </c>
      <c r="O2786" s="197" t="str">
        <f>IF(D2786=0,"Blank",'3 Model Input'!E$49*(1-'3 Model Input'!E$51))</f>
        <v>Blank</v>
      </c>
      <c r="P2786" s="197" t="str">
        <f t="shared" si="451"/>
        <v>Blank</v>
      </c>
      <c r="Q2786" s="197" t="str">
        <f>IF(D2786=0,"Blank",IF(D2786="BEV",E2786*(1-'3 Model Input'!E$54), E2786))</f>
        <v>Blank</v>
      </c>
      <c r="R2786" s="198" t="str">
        <f>IF(D2786=0,"Blank",IF(D2786="PHEV",F2786/G2786,F2786*(1-'3 Model Input'!E$54)/G2786))</f>
        <v>Blank</v>
      </c>
      <c r="S2786" s="198" t="str">
        <f>IF(D2786=0,"Blank",IF(D2786="PHEV",MIN(M2786,E2786),MIN(M2786,(E2786*(1-'3 Model Input'!E$54)))))</f>
        <v>Blank</v>
      </c>
      <c r="T2786" s="217" t="str">
        <f t="shared" si="452"/>
        <v>Blank</v>
      </c>
      <c r="U2786" s="89"/>
      <c r="V2786" s="216" t="str">
        <f>IF(D2786=0,"Blank",P2786*'3 Model Input'!E$50)</f>
        <v>Blank</v>
      </c>
      <c r="W2786" s="197" t="str">
        <f t="shared" si="453"/>
        <v>Blank</v>
      </c>
      <c r="X2786" s="197" t="str">
        <f t="shared" si="454"/>
        <v>Blank</v>
      </c>
      <c r="Y2786" s="197" t="str">
        <f t="shared" si="455"/>
        <v>Blank</v>
      </c>
      <c r="Z2786" s="197" t="str">
        <f t="shared" si="456"/>
        <v>Blank</v>
      </c>
      <c r="AA2786" s="223" t="str" cm="1">
        <f t="array" ref="AA2786">_xlfn.IFS(ISTEXT('3 Model Input'!F$70),"Missing",ISTEXT('3 Model Input'!I$70),"Missing",ISNUMBER('3 Model Input'!K$70),'3 Model Input'!K$70*P2786)</f>
        <v>Missing</v>
      </c>
      <c r="AB2786" s="89"/>
      <c r="AC2786" s="227" t="str" cm="1">
        <f t="array" ref="AC2786">IF(D2786=0,"Blank",_xlfn.IFS('3 Model Input'!E$61=1,(V2786*G2786)/T2786,'3 Model Input'!E$61=2,(W2786*G2786)/T2786,'3 Model Input'!E$61=3,(X2786*G2786)/T2786,'3 Model Input'!E$61=4,(Y2786*G2786)/T2786,'3 Model Input'!E$61=5,(Z2786*G2786)/T2786, ISTEXT('3 Model Input'!E$61),"Missing",'3 Model Input'!E$61=6,(AA2786*G2786)/T2786))</f>
        <v>Blank</v>
      </c>
      <c r="AD2786" s="202" t="str">
        <f t="shared" si="457"/>
        <v>Blank</v>
      </c>
      <c r="AE2786" s="202" t="str">
        <f t="shared" si="458"/>
        <v>Blank</v>
      </c>
      <c r="AF2786" s="217" t="str">
        <f t="shared" si="459"/>
        <v>Blank</v>
      </c>
      <c r="AG2786" s="9" t="str" cm="1">
        <f t="array" ref="AG2786">_xlfn.IFS(ISNUMBER(AC2786), "", ISNUMBER(SEARCH("Blank", AC2786)), "", ISERROR(AC2786), "Bad input on tab 3")</f>
        <v/>
      </c>
    </row>
    <row r="2787" spans="2:33" ht="15" customHeight="1" x14ac:dyDescent="0.75">
      <c r="B2787" s="205" t="str">
        <f>'5 Driver Data'!B2787</f>
        <v>2779</v>
      </c>
      <c r="C2787" s="193">
        <f>'5 Driver Data'!C2787</f>
        <v>0</v>
      </c>
      <c r="D2787" s="192">
        <f>'5 Driver Data'!D2787</f>
        <v>0</v>
      </c>
      <c r="E2787" s="191">
        <f>'5 Driver Data'!E2787</f>
        <v>0</v>
      </c>
      <c r="F2787" s="191">
        <f>'5 Driver Data'!F2787</f>
        <v>0</v>
      </c>
      <c r="G2787" s="191">
        <f>'5 Driver Data'!G2787</f>
        <v>0</v>
      </c>
      <c r="H2787" s="191">
        <f>'5 Driver Data'!H2787</f>
        <v>0</v>
      </c>
      <c r="I2787" s="191">
        <f>'5 Driver Data'!I2787</f>
        <v>0</v>
      </c>
      <c r="J2787" s="191">
        <f>'5 Driver Data'!J2787</f>
        <v>0</v>
      </c>
      <c r="K2787" s="206">
        <f>'5 Driver Data'!K2787</f>
        <v>0</v>
      </c>
      <c r="L2787" s="1"/>
      <c r="M2787" s="216" t="str">
        <f>IF(D2787=0,"Blank",'3 Model Input'!E$44*'3 Model Input'!E$45)</f>
        <v>Blank</v>
      </c>
      <c r="N2787" s="197" t="str">
        <f t="shared" si="450"/>
        <v>Blank</v>
      </c>
      <c r="O2787" s="197" t="str">
        <f>IF(D2787=0,"Blank",'3 Model Input'!E$49*(1-'3 Model Input'!E$51))</f>
        <v>Blank</v>
      </c>
      <c r="P2787" s="197" t="str">
        <f t="shared" si="451"/>
        <v>Blank</v>
      </c>
      <c r="Q2787" s="197" t="str">
        <f>IF(D2787=0,"Blank",IF(D2787="BEV",E2787*(1-'3 Model Input'!E$54), E2787))</f>
        <v>Blank</v>
      </c>
      <c r="R2787" s="198" t="str">
        <f>IF(D2787=0,"Blank",IF(D2787="PHEV",F2787/G2787,F2787*(1-'3 Model Input'!E$54)/G2787))</f>
        <v>Blank</v>
      </c>
      <c r="S2787" s="198" t="str">
        <f>IF(D2787=0,"Blank",IF(D2787="PHEV",MIN(M2787,E2787),MIN(M2787,(E2787*(1-'3 Model Input'!E$54)))))</f>
        <v>Blank</v>
      </c>
      <c r="T2787" s="217" t="str">
        <f t="shared" si="452"/>
        <v>Blank</v>
      </c>
      <c r="U2787" s="89"/>
      <c r="V2787" s="216" t="str">
        <f>IF(D2787=0,"Blank",P2787*'3 Model Input'!E$50)</f>
        <v>Blank</v>
      </c>
      <c r="W2787" s="197" t="str">
        <f t="shared" si="453"/>
        <v>Blank</v>
      </c>
      <c r="X2787" s="197" t="str">
        <f t="shared" si="454"/>
        <v>Blank</v>
      </c>
      <c r="Y2787" s="197" t="str">
        <f t="shared" si="455"/>
        <v>Blank</v>
      </c>
      <c r="Z2787" s="197" t="str">
        <f t="shared" si="456"/>
        <v>Blank</v>
      </c>
      <c r="AA2787" s="223" t="str" cm="1">
        <f t="array" ref="AA2787">_xlfn.IFS(ISTEXT('3 Model Input'!F$70),"Missing",ISTEXT('3 Model Input'!I$70),"Missing",ISNUMBER('3 Model Input'!K$70),'3 Model Input'!K$70*P2787)</f>
        <v>Missing</v>
      </c>
      <c r="AB2787" s="89"/>
      <c r="AC2787" s="227" t="str" cm="1">
        <f t="array" ref="AC2787">IF(D2787=0,"Blank",_xlfn.IFS('3 Model Input'!E$61=1,(V2787*G2787)/T2787,'3 Model Input'!E$61=2,(W2787*G2787)/T2787,'3 Model Input'!E$61=3,(X2787*G2787)/T2787,'3 Model Input'!E$61=4,(Y2787*G2787)/T2787,'3 Model Input'!E$61=5,(Z2787*G2787)/T2787, ISTEXT('3 Model Input'!E$61),"Missing",'3 Model Input'!E$61=6,(AA2787*G2787)/T2787))</f>
        <v>Blank</v>
      </c>
      <c r="AD2787" s="202" t="str">
        <f t="shared" si="457"/>
        <v>Blank</v>
      </c>
      <c r="AE2787" s="202" t="str">
        <f t="shared" si="458"/>
        <v>Blank</v>
      </c>
      <c r="AF2787" s="217" t="str">
        <f t="shared" si="459"/>
        <v>Blank</v>
      </c>
      <c r="AG2787" s="9" t="str" cm="1">
        <f t="array" ref="AG2787">_xlfn.IFS(ISNUMBER(AC2787), "", ISNUMBER(SEARCH("Blank", AC2787)), "", ISERROR(AC2787), "Bad input on tab 3")</f>
        <v/>
      </c>
    </row>
    <row r="2788" spans="2:33" ht="15" customHeight="1" x14ac:dyDescent="0.75">
      <c r="B2788" s="205" t="str">
        <f>'5 Driver Data'!B2788</f>
        <v>2780</v>
      </c>
      <c r="C2788" s="193">
        <f>'5 Driver Data'!C2788</f>
        <v>0</v>
      </c>
      <c r="D2788" s="192">
        <f>'5 Driver Data'!D2788</f>
        <v>0</v>
      </c>
      <c r="E2788" s="191">
        <f>'5 Driver Data'!E2788</f>
        <v>0</v>
      </c>
      <c r="F2788" s="191">
        <f>'5 Driver Data'!F2788</f>
        <v>0</v>
      </c>
      <c r="G2788" s="191">
        <f>'5 Driver Data'!G2788</f>
        <v>0</v>
      </c>
      <c r="H2788" s="191">
        <f>'5 Driver Data'!H2788</f>
        <v>0</v>
      </c>
      <c r="I2788" s="191">
        <f>'5 Driver Data'!I2788</f>
        <v>0</v>
      </c>
      <c r="J2788" s="191">
        <f>'5 Driver Data'!J2788</f>
        <v>0</v>
      </c>
      <c r="K2788" s="206">
        <f>'5 Driver Data'!K2788</f>
        <v>0</v>
      </c>
      <c r="L2788" s="1"/>
      <c r="M2788" s="216" t="str">
        <f>IF(D2788=0,"Blank",'3 Model Input'!E$44*'3 Model Input'!E$45)</f>
        <v>Blank</v>
      </c>
      <c r="N2788" s="197" t="str">
        <f t="shared" si="450"/>
        <v>Blank</v>
      </c>
      <c r="O2788" s="197" t="str">
        <f>IF(D2788=0,"Blank",'3 Model Input'!E$49*(1-'3 Model Input'!E$51))</f>
        <v>Blank</v>
      </c>
      <c r="P2788" s="197" t="str">
        <f t="shared" si="451"/>
        <v>Blank</v>
      </c>
      <c r="Q2788" s="197" t="str">
        <f>IF(D2788=0,"Blank",IF(D2788="BEV",E2788*(1-'3 Model Input'!E$54), E2788))</f>
        <v>Blank</v>
      </c>
      <c r="R2788" s="198" t="str">
        <f>IF(D2788=0,"Blank",IF(D2788="PHEV",F2788/G2788,F2788*(1-'3 Model Input'!E$54)/G2788))</f>
        <v>Blank</v>
      </c>
      <c r="S2788" s="198" t="str">
        <f>IF(D2788=0,"Blank",IF(D2788="PHEV",MIN(M2788,E2788),MIN(M2788,(E2788*(1-'3 Model Input'!E$54)))))</f>
        <v>Blank</v>
      </c>
      <c r="T2788" s="217" t="str">
        <f t="shared" si="452"/>
        <v>Blank</v>
      </c>
      <c r="U2788" s="89"/>
      <c r="V2788" s="216" t="str">
        <f>IF(D2788=0,"Blank",P2788*'3 Model Input'!E$50)</f>
        <v>Blank</v>
      </c>
      <c r="W2788" s="197" t="str">
        <f t="shared" si="453"/>
        <v>Blank</v>
      </c>
      <c r="X2788" s="197" t="str">
        <f t="shared" si="454"/>
        <v>Blank</v>
      </c>
      <c r="Y2788" s="197" t="str">
        <f t="shared" si="455"/>
        <v>Blank</v>
      </c>
      <c r="Z2788" s="197" t="str">
        <f t="shared" si="456"/>
        <v>Blank</v>
      </c>
      <c r="AA2788" s="223" t="str" cm="1">
        <f t="array" ref="AA2788">_xlfn.IFS(ISTEXT('3 Model Input'!F$70),"Missing",ISTEXT('3 Model Input'!I$70),"Missing",ISNUMBER('3 Model Input'!K$70),'3 Model Input'!K$70*P2788)</f>
        <v>Missing</v>
      </c>
      <c r="AB2788" s="89"/>
      <c r="AC2788" s="227" t="str" cm="1">
        <f t="array" ref="AC2788">IF(D2788=0,"Blank",_xlfn.IFS('3 Model Input'!E$61=1,(V2788*G2788)/T2788,'3 Model Input'!E$61=2,(W2788*G2788)/T2788,'3 Model Input'!E$61=3,(X2788*G2788)/T2788,'3 Model Input'!E$61=4,(Y2788*G2788)/T2788,'3 Model Input'!E$61=5,(Z2788*G2788)/T2788, ISTEXT('3 Model Input'!E$61),"Missing",'3 Model Input'!E$61=6,(AA2788*G2788)/T2788))</f>
        <v>Blank</v>
      </c>
      <c r="AD2788" s="202" t="str">
        <f t="shared" si="457"/>
        <v>Blank</v>
      </c>
      <c r="AE2788" s="202" t="str">
        <f t="shared" si="458"/>
        <v>Blank</v>
      </c>
      <c r="AF2788" s="217" t="str">
        <f t="shared" si="459"/>
        <v>Blank</v>
      </c>
      <c r="AG2788" s="9" t="str" cm="1">
        <f t="array" ref="AG2788">_xlfn.IFS(ISNUMBER(AC2788), "", ISNUMBER(SEARCH("Blank", AC2788)), "", ISERROR(AC2788), "Bad input on tab 3")</f>
        <v/>
      </c>
    </row>
    <row r="2789" spans="2:33" ht="15" customHeight="1" x14ac:dyDescent="0.75">
      <c r="B2789" s="205" t="str">
        <f>'5 Driver Data'!B2789</f>
        <v>2781</v>
      </c>
      <c r="C2789" s="193">
        <f>'5 Driver Data'!C2789</f>
        <v>0</v>
      </c>
      <c r="D2789" s="192">
        <f>'5 Driver Data'!D2789</f>
        <v>0</v>
      </c>
      <c r="E2789" s="191">
        <f>'5 Driver Data'!E2789</f>
        <v>0</v>
      </c>
      <c r="F2789" s="191">
        <f>'5 Driver Data'!F2789</f>
        <v>0</v>
      </c>
      <c r="G2789" s="191">
        <f>'5 Driver Data'!G2789</f>
        <v>0</v>
      </c>
      <c r="H2789" s="191">
        <f>'5 Driver Data'!H2789</f>
        <v>0</v>
      </c>
      <c r="I2789" s="191">
        <f>'5 Driver Data'!I2789</f>
        <v>0</v>
      </c>
      <c r="J2789" s="191">
        <f>'5 Driver Data'!J2789</f>
        <v>0</v>
      </c>
      <c r="K2789" s="206">
        <f>'5 Driver Data'!K2789</f>
        <v>0</v>
      </c>
      <c r="L2789" s="1"/>
      <c r="M2789" s="216" t="str">
        <f>IF(D2789=0,"Blank",'3 Model Input'!E$44*'3 Model Input'!E$45)</f>
        <v>Blank</v>
      </c>
      <c r="N2789" s="197" t="str">
        <f t="shared" si="450"/>
        <v>Blank</v>
      </c>
      <c r="O2789" s="197" t="str">
        <f>IF(D2789=0,"Blank",'3 Model Input'!E$49*(1-'3 Model Input'!E$51))</f>
        <v>Blank</v>
      </c>
      <c r="P2789" s="197" t="str">
        <f t="shared" si="451"/>
        <v>Blank</v>
      </c>
      <c r="Q2789" s="197" t="str">
        <f>IF(D2789=0,"Blank",IF(D2789="BEV",E2789*(1-'3 Model Input'!E$54), E2789))</f>
        <v>Blank</v>
      </c>
      <c r="R2789" s="198" t="str">
        <f>IF(D2789=0,"Blank",IF(D2789="PHEV",F2789/G2789,F2789*(1-'3 Model Input'!E$54)/G2789))</f>
        <v>Blank</v>
      </c>
      <c r="S2789" s="198" t="str">
        <f>IF(D2789=0,"Blank",IF(D2789="PHEV",MIN(M2789,E2789),MIN(M2789,(E2789*(1-'3 Model Input'!E$54)))))</f>
        <v>Blank</v>
      </c>
      <c r="T2789" s="217" t="str">
        <f t="shared" si="452"/>
        <v>Blank</v>
      </c>
      <c r="U2789" s="89"/>
      <c r="V2789" s="216" t="str">
        <f>IF(D2789=0,"Blank",P2789*'3 Model Input'!E$50)</f>
        <v>Blank</v>
      </c>
      <c r="W2789" s="197" t="str">
        <f t="shared" si="453"/>
        <v>Blank</v>
      </c>
      <c r="X2789" s="197" t="str">
        <f t="shared" si="454"/>
        <v>Blank</v>
      </c>
      <c r="Y2789" s="197" t="str">
        <f t="shared" si="455"/>
        <v>Blank</v>
      </c>
      <c r="Z2789" s="197" t="str">
        <f t="shared" si="456"/>
        <v>Blank</v>
      </c>
      <c r="AA2789" s="223" t="str" cm="1">
        <f t="array" ref="AA2789">_xlfn.IFS(ISTEXT('3 Model Input'!F$70),"Missing",ISTEXT('3 Model Input'!I$70),"Missing",ISNUMBER('3 Model Input'!K$70),'3 Model Input'!K$70*P2789)</f>
        <v>Missing</v>
      </c>
      <c r="AB2789" s="89"/>
      <c r="AC2789" s="227" t="str" cm="1">
        <f t="array" ref="AC2789">IF(D2789=0,"Blank",_xlfn.IFS('3 Model Input'!E$61=1,(V2789*G2789)/T2789,'3 Model Input'!E$61=2,(W2789*G2789)/T2789,'3 Model Input'!E$61=3,(X2789*G2789)/T2789,'3 Model Input'!E$61=4,(Y2789*G2789)/T2789,'3 Model Input'!E$61=5,(Z2789*G2789)/T2789, ISTEXT('3 Model Input'!E$61),"Missing",'3 Model Input'!E$61=6,(AA2789*G2789)/T2789))</f>
        <v>Blank</v>
      </c>
      <c r="AD2789" s="202" t="str">
        <f t="shared" si="457"/>
        <v>Blank</v>
      </c>
      <c r="AE2789" s="202" t="str">
        <f t="shared" si="458"/>
        <v>Blank</v>
      </c>
      <c r="AF2789" s="217" t="str">
        <f t="shared" si="459"/>
        <v>Blank</v>
      </c>
      <c r="AG2789" s="9" t="str" cm="1">
        <f t="array" ref="AG2789">_xlfn.IFS(ISNUMBER(AC2789), "", ISNUMBER(SEARCH("Blank", AC2789)), "", ISERROR(AC2789), "Bad input on tab 3")</f>
        <v/>
      </c>
    </row>
    <row r="2790" spans="2:33" ht="15" customHeight="1" x14ac:dyDescent="0.75">
      <c r="B2790" s="205" t="str">
        <f>'5 Driver Data'!B2790</f>
        <v>2782</v>
      </c>
      <c r="C2790" s="193">
        <f>'5 Driver Data'!C2790</f>
        <v>0</v>
      </c>
      <c r="D2790" s="192">
        <f>'5 Driver Data'!D2790</f>
        <v>0</v>
      </c>
      <c r="E2790" s="191">
        <f>'5 Driver Data'!E2790</f>
        <v>0</v>
      </c>
      <c r="F2790" s="191">
        <f>'5 Driver Data'!F2790</f>
        <v>0</v>
      </c>
      <c r="G2790" s="191">
        <f>'5 Driver Data'!G2790</f>
        <v>0</v>
      </c>
      <c r="H2790" s="191">
        <f>'5 Driver Data'!H2790</f>
        <v>0</v>
      </c>
      <c r="I2790" s="191">
        <f>'5 Driver Data'!I2790</f>
        <v>0</v>
      </c>
      <c r="J2790" s="191">
        <f>'5 Driver Data'!J2790</f>
        <v>0</v>
      </c>
      <c r="K2790" s="206">
        <f>'5 Driver Data'!K2790</f>
        <v>0</v>
      </c>
      <c r="L2790" s="1"/>
      <c r="M2790" s="216" t="str">
        <f>IF(D2790=0,"Blank",'3 Model Input'!E$44*'3 Model Input'!E$45)</f>
        <v>Blank</v>
      </c>
      <c r="N2790" s="197" t="str">
        <f t="shared" si="450"/>
        <v>Blank</v>
      </c>
      <c r="O2790" s="197" t="str">
        <f>IF(D2790=0,"Blank",'3 Model Input'!E$49*(1-'3 Model Input'!E$51))</f>
        <v>Blank</v>
      </c>
      <c r="P2790" s="197" t="str">
        <f t="shared" si="451"/>
        <v>Blank</v>
      </c>
      <c r="Q2790" s="197" t="str">
        <f>IF(D2790=0,"Blank",IF(D2790="BEV",E2790*(1-'3 Model Input'!E$54), E2790))</f>
        <v>Blank</v>
      </c>
      <c r="R2790" s="198" t="str">
        <f>IF(D2790=0,"Blank",IF(D2790="PHEV",F2790/G2790,F2790*(1-'3 Model Input'!E$54)/G2790))</f>
        <v>Blank</v>
      </c>
      <c r="S2790" s="198" t="str">
        <f>IF(D2790=0,"Blank",IF(D2790="PHEV",MIN(M2790,E2790),MIN(M2790,(E2790*(1-'3 Model Input'!E$54)))))</f>
        <v>Blank</v>
      </c>
      <c r="T2790" s="217" t="str">
        <f t="shared" si="452"/>
        <v>Blank</v>
      </c>
      <c r="U2790" s="89"/>
      <c r="V2790" s="216" t="str">
        <f>IF(D2790=0,"Blank",P2790*'3 Model Input'!E$50)</f>
        <v>Blank</v>
      </c>
      <c r="W2790" s="197" t="str">
        <f t="shared" si="453"/>
        <v>Blank</v>
      </c>
      <c r="X2790" s="197" t="str">
        <f t="shared" si="454"/>
        <v>Blank</v>
      </c>
      <c r="Y2790" s="197" t="str">
        <f t="shared" si="455"/>
        <v>Blank</v>
      </c>
      <c r="Z2790" s="197" t="str">
        <f t="shared" si="456"/>
        <v>Blank</v>
      </c>
      <c r="AA2790" s="223" t="str" cm="1">
        <f t="array" ref="AA2790">_xlfn.IFS(ISTEXT('3 Model Input'!F$70),"Missing",ISTEXT('3 Model Input'!I$70),"Missing",ISNUMBER('3 Model Input'!K$70),'3 Model Input'!K$70*P2790)</f>
        <v>Missing</v>
      </c>
      <c r="AB2790" s="89"/>
      <c r="AC2790" s="227" t="str" cm="1">
        <f t="array" ref="AC2790">IF(D2790=0,"Blank",_xlfn.IFS('3 Model Input'!E$61=1,(V2790*G2790)/T2790,'3 Model Input'!E$61=2,(W2790*G2790)/T2790,'3 Model Input'!E$61=3,(X2790*G2790)/T2790,'3 Model Input'!E$61=4,(Y2790*G2790)/T2790,'3 Model Input'!E$61=5,(Z2790*G2790)/T2790, ISTEXT('3 Model Input'!E$61),"Missing",'3 Model Input'!E$61=6,(AA2790*G2790)/T2790))</f>
        <v>Blank</v>
      </c>
      <c r="AD2790" s="202" t="str">
        <f t="shared" si="457"/>
        <v>Blank</v>
      </c>
      <c r="AE2790" s="202" t="str">
        <f t="shared" si="458"/>
        <v>Blank</v>
      </c>
      <c r="AF2790" s="217" t="str">
        <f t="shared" si="459"/>
        <v>Blank</v>
      </c>
      <c r="AG2790" s="9" t="str" cm="1">
        <f t="array" ref="AG2790">_xlfn.IFS(ISNUMBER(AC2790), "", ISNUMBER(SEARCH("Blank", AC2790)), "", ISERROR(AC2790), "Bad input on tab 3")</f>
        <v/>
      </c>
    </row>
    <row r="2791" spans="2:33" ht="15" customHeight="1" x14ac:dyDescent="0.75">
      <c r="B2791" s="205" t="str">
        <f>'5 Driver Data'!B2791</f>
        <v>2783</v>
      </c>
      <c r="C2791" s="193">
        <f>'5 Driver Data'!C2791</f>
        <v>0</v>
      </c>
      <c r="D2791" s="192">
        <f>'5 Driver Data'!D2791</f>
        <v>0</v>
      </c>
      <c r="E2791" s="191">
        <f>'5 Driver Data'!E2791</f>
        <v>0</v>
      </c>
      <c r="F2791" s="191">
        <f>'5 Driver Data'!F2791</f>
        <v>0</v>
      </c>
      <c r="G2791" s="191">
        <f>'5 Driver Data'!G2791</f>
        <v>0</v>
      </c>
      <c r="H2791" s="191">
        <f>'5 Driver Data'!H2791</f>
        <v>0</v>
      </c>
      <c r="I2791" s="191">
        <f>'5 Driver Data'!I2791</f>
        <v>0</v>
      </c>
      <c r="J2791" s="191">
        <f>'5 Driver Data'!J2791</f>
        <v>0</v>
      </c>
      <c r="K2791" s="206">
        <f>'5 Driver Data'!K2791</f>
        <v>0</v>
      </c>
      <c r="L2791" s="1"/>
      <c r="M2791" s="216" t="str">
        <f>IF(D2791=0,"Blank",'3 Model Input'!E$44*'3 Model Input'!E$45)</f>
        <v>Blank</v>
      </c>
      <c r="N2791" s="197" t="str">
        <f t="shared" si="450"/>
        <v>Blank</v>
      </c>
      <c r="O2791" s="197" t="str">
        <f>IF(D2791=0,"Blank",'3 Model Input'!E$49*(1-'3 Model Input'!E$51))</f>
        <v>Blank</v>
      </c>
      <c r="P2791" s="197" t="str">
        <f t="shared" si="451"/>
        <v>Blank</v>
      </c>
      <c r="Q2791" s="197" t="str">
        <f>IF(D2791=0,"Blank",IF(D2791="BEV",E2791*(1-'3 Model Input'!E$54), E2791))</f>
        <v>Blank</v>
      </c>
      <c r="R2791" s="198" t="str">
        <f>IF(D2791=0,"Blank",IF(D2791="PHEV",F2791/G2791,F2791*(1-'3 Model Input'!E$54)/G2791))</f>
        <v>Blank</v>
      </c>
      <c r="S2791" s="198" t="str">
        <f>IF(D2791=0,"Blank",IF(D2791="PHEV",MIN(M2791,E2791),MIN(M2791,(E2791*(1-'3 Model Input'!E$54)))))</f>
        <v>Blank</v>
      </c>
      <c r="T2791" s="217" t="str">
        <f t="shared" si="452"/>
        <v>Blank</v>
      </c>
      <c r="U2791" s="89"/>
      <c r="V2791" s="216" t="str">
        <f>IF(D2791=0,"Blank",P2791*'3 Model Input'!E$50)</f>
        <v>Blank</v>
      </c>
      <c r="W2791" s="197" t="str">
        <f t="shared" si="453"/>
        <v>Blank</v>
      </c>
      <c r="X2791" s="197" t="str">
        <f t="shared" si="454"/>
        <v>Blank</v>
      </c>
      <c r="Y2791" s="197" t="str">
        <f t="shared" si="455"/>
        <v>Blank</v>
      </c>
      <c r="Z2791" s="197" t="str">
        <f t="shared" si="456"/>
        <v>Blank</v>
      </c>
      <c r="AA2791" s="223" t="str" cm="1">
        <f t="array" ref="AA2791">_xlfn.IFS(ISTEXT('3 Model Input'!F$70),"Missing",ISTEXT('3 Model Input'!I$70),"Missing",ISNUMBER('3 Model Input'!K$70),'3 Model Input'!K$70*P2791)</f>
        <v>Missing</v>
      </c>
      <c r="AB2791" s="89"/>
      <c r="AC2791" s="227" t="str" cm="1">
        <f t="array" ref="AC2791">IF(D2791=0,"Blank",_xlfn.IFS('3 Model Input'!E$61=1,(V2791*G2791)/T2791,'3 Model Input'!E$61=2,(W2791*G2791)/T2791,'3 Model Input'!E$61=3,(X2791*G2791)/T2791,'3 Model Input'!E$61=4,(Y2791*G2791)/T2791,'3 Model Input'!E$61=5,(Z2791*G2791)/T2791, ISTEXT('3 Model Input'!E$61),"Missing",'3 Model Input'!E$61=6,(AA2791*G2791)/T2791))</f>
        <v>Blank</v>
      </c>
      <c r="AD2791" s="202" t="str">
        <f t="shared" si="457"/>
        <v>Blank</v>
      </c>
      <c r="AE2791" s="202" t="str">
        <f t="shared" si="458"/>
        <v>Blank</v>
      </c>
      <c r="AF2791" s="217" t="str">
        <f t="shared" si="459"/>
        <v>Blank</v>
      </c>
      <c r="AG2791" s="9" t="str" cm="1">
        <f t="array" ref="AG2791">_xlfn.IFS(ISNUMBER(AC2791), "", ISNUMBER(SEARCH("Blank", AC2791)), "", ISERROR(AC2791), "Bad input on tab 3")</f>
        <v/>
      </c>
    </row>
    <row r="2792" spans="2:33" ht="15" customHeight="1" x14ac:dyDescent="0.75">
      <c r="B2792" s="205" t="str">
        <f>'5 Driver Data'!B2792</f>
        <v>2784</v>
      </c>
      <c r="C2792" s="193">
        <f>'5 Driver Data'!C2792</f>
        <v>0</v>
      </c>
      <c r="D2792" s="192">
        <f>'5 Driver Data'!D2792</f>
        <v>0</v>
      </c>
      <c r="E2792" s="191">
        <f>'5 Driver Data'!E2792</f>
        <v>0</v>
      </c>
      <c r="F2792" s="191">
        <f>'5 Driver Data'!F2792</f>
        <v>0</v>
      </c>
      <c r="G2792" s="191">
        <f>'5 Driver Data'!G2792</f>
        <v>0</v>
      </c>
      <c r="H2792" s="191">
        <f>'5 Driver Data'!H2792</f>
        <v>0</v>
      </c>
      <c r="I2792" s="191">
        <f>'5 Driver Data'!I2792</f>
        <v>0</v>
      </c>
      <c r="J2792" s="191">
        <f>'5 Driver Data'!J2792</f>
        <v>0</v>
      </c>
      <c r="K2792" s="206">
        <f>'5 Driver Data'!K2792</f>
        <v>0</v>
      </c>
      <c r="L2792" s="1"/>
      <c r="M2792" s="216" t="str">
        <f>IF(D2792=0,"Blank",'3 Model Input'!E$44*'3 Model Input'!E$45)</f>
        <v>Blank</v>
      </c>
      <c r="N2792" s="197" t="str">
        <f t="shared" si="450"/>
        <v>Blank</v>
      </c>
      <c r="O2792" s="197" t="str">
        <f>IF(D2792=0,"Blank",'3 Model Input'!E$49*(1-'3 Model Input'!E$51))</f>
        <v>Blank</v>
      </c>
      <c r="P2792" s="197" t="str">
        <f t="shared" si="451"/>
        <v>Blank</v>
      </c>
      <c r="Q2792" s="197" t="str">
        <f>IF(D2792=0,"Blank",IF(D2792="BEV",E2792*(1-'3 Model Input'!E$54), E2792))</f>
        <v>Blank</v>
      </c>
      <c r="R2792" s="198" t="str">
        <f>IF(D2792=0,"Blank",IF(D2792="PHEV",F2792/G2792,F2792*(1-'3 Model Input'!E$54)/G2792))</f>
        <v>Blank</v>
      </c>
      <c r="S2792" s="198" t="str">
        <f>IF(D2792=0,"Blank",IF(D2792="PHEV",MIN(M2792,E2792),MIN(M2792,(E2792*(1-'3 Model Input'!E$54)))))</f>
        <v>Blank</v>
      </c>
      <c r="T2792" s="217" t="str">
        <f t="shared" si="452"/>
        <v>Blank</v>
      </c>
      <c r="U2792" s="89"/>
      <c r="V2792" s="216" t="str">
        <f>IF(D2792=0,"Blank",P2792*'3 Model Input'!E$50)</f>
        <v>Blank</v>
      </c>
      <c r="W2792" s="197" t="str">
        <f t="shared" si="453"/>
        <v>Blank</v>
      </c>
      <c r="X2792" s="197" t="str">
        <f t="shared" si="454"/>
        <v>Blank</v>
      </c>
      <c r="Y2792" s="197" t="str">
        <f t="shared" si="455"/>
        <v>Blank</v>
      </c>
      <c r="Z2792" s="197" t="str">
        <f t="shared" si="456"/>
        <v>Blank</v>
      </c>
      <c r="AA2792" s="223" t="str" cm="1">
        <f t="array" ref="AA2792">_xlfn.IFS(ISTEXT('3 Model Input'!F$70),"Missing",ISTEXT('3 Model Input'!I$70),"Missing",ISNUMBER('3 Model Input'!K$70),'3 Model Input'!K$70*P2792)</f>
        <v>Missing</v>
      </c>
      <c r="AB2792" s="89"/>
      <c r="AC2792" s="227" t="str" cm="1">
        <f t="array" ref="AC2792">IF(D2792=0,"Blank",_xlfn.IFS('3 Model Input'!E$61=1,(V2792*G2792)/T2792,'3 Model Input'!E$61=2,(W2792*G2792)/T2792,'3 Model Input'!E$61=3,(X2792*G2792)/T2792,'3 Model Input'!E$61=4,(Y2792*G2792)/T2792,'3 Model Input'!E$61=5,(Z2792*G2792)/T2792, ISTEXT('3 Model Input'!E$61),"Missing",'3 Model Input'!E$61=6,(AA2792*G2792)/T2792))</f>
        <v>Blank</v>
      </c>
      <c r="AD2792" s="202" t="str">
        <f t="shared" si="457"/>
        <v>Blank</v>
      </c>
      <c r="AE2792" s="202" t="str">
        <f t="shared" si="458"/>
        <v>Blank</v>
      </c>
      <c r="AF2792" s="217" t="str">
        <f t="shared" si="459"/>
        <v>Blank</v>
      </c>
      <c r="AG2792" s="9" t="str" cm="1">
        <f t="array" ref="AG2792">_xlfn.IFS(ISNUMBER(AC2792), "", ISNUMBER(SEARCH("Blank", AC2792)), "", ISERROR(AC2792), "Bad input on tab 3")</f>
        <v/>
      </c>
    </row>
    <row r="2793" spans="2:33" ht="15" customHeight="1" x14ac:dyDescent="0.75">
      <c r="B2793" s="205" t="str">
        <f>'5 Driver Data'!B2793</f>
        <v>2785</v>
      </c>
      <c r="C2793" s="193">
        <f>'5 Driver Data'!C2793</f>
        <v>0</v>
      </c>
      <c r="D2793" s="192">
        <f>'5 Driver Data'!D2793</f>
        <v>0</v>
      </c>
      <c r="E2793" s="191">
        <f>'5 Driver Data'!E2793</f>
        <v>0</v>
      </c>
      <c r="F2793" s="191">
        <f>'5 Driver Data'!F2793</f>
        <v>0</v>
      </c>
      <c r="G2793" s="191">
        <f>'5 Driver Data'!G2793</f>
        <v>0</v>
      </c>
      <c r="H2793" s="191">
        <f>'5 Driver Data'!H2793</f>
        <v>0</v>
      </c>
      <c r="I2793" s="191">
        <f>'5 Driver Data'!I2793</f>
        <v>0</v>
      </c>
      <c r="J2793" s="191">
        <f>'5 Driver Data'!J2793</f>
        <v>0</v>
      </c>
      <c r="K2793" s="206">
        <f>'5 Driver Data'!K2793</f>
        <v>0</v>
      </c>
      <c r="L2793" s="1"/>
      <c r="M2793" s="216" t="str">
        <f>IF(D2793=0,"Blank",'3 Model Input'!E$44*'3 Model Input'!E$45)</f>
        <v>Blank</v>
      </c>
      <c r="N2793" s="197" t="str">
        <f t="shared" si="450"/>
        <v>Blank</v>
      </c>
      <c r="O2793" s="197" t="str">
        <f>IF(D2793=0,"Blank",'3 Model Input'!E$49*(1-'3 Model Input'!E$51))</f>
        <v>Blank</v>
      </c>
      <c r="P2793" s="197" t="str">
        <f t="shared" si="451"/>
        <v>Blank</v>
      </c>
      <c r="Q2793" s="197" t="str">
        <f>IF(D2793=0,"Blank",IF(D2793="BEV",E2793*(1-'3 Model Input'!E$54), E2793))</f>
        <v>Blank</v>
      </c>
      <c r="R2793" s="198" t="str">
        <f>IF(D2793=0,"Blank",IF(D2793="PHEV",F2793/G2793,F2793*(1-'3 Model Input'!E$54)/G2793))</f>
        <v>Blank</v>
      </c>
      <c r="S2793" s="198" t="str">
        <f>IF(D2793=0,"Blank",IF(D2793="PHEV",MIN(M2793,E2793),MIN(M2793,(E2793*(1-'3 Model Input'!E$54)))))</f>
        <v>Blank</v>
      </c>
      <c r="T2793" s="217" t="str">
        <f t="shared" si="452"/>
        <v>Blank</v>
      </c>
      <c r="U2793" s="89"/>
      <c r="V2793" s="216" t="str">
        <f>IF(D2793=0,"Blank",P2793*'3 Model Input'!E$50)</f>
        <v>Blank</v>
      </c>
      <c r="W2793" s="197" t="str">
        <f t="shared" si="453"/>
        <v>Blank</v>
      </c>
      <c r="X2793" s="197" t="str">
        <f t="shared" si="454"/>
        <v>Blank</v>
      </c>
      <c r="Y2793" s="197" t="str">
        <f t="shared" si="455"/>
        <v>Blank</v>
      </c>
      <c r="Z2793" s="197" t="str">
        <f t="shared" si="456"/>
        <v>Blank</v>
      </c>
      <c r="AA2793" s="223" t="str" cm="1">
        <f t="array" ref="AA2793">_xlfn.IFS(ISTEXT('3 Model Input'!F$70),"Missing",ISTEXT('3 Model Input'!I$70),"Missing",ISNUMBER('3 Model Input'!K$70),'3 Model Input'!K$70*P2793)</f>
        <v>Missing</v>
      </c>
      <c r="AB2793" s="89"/>
      <c r="AC2793" s="227" t="str" cm="1">
        <f t="array" ref="AC2793">IF(D2793=0,"Blank",_xlfn.IFS('3 Model Input'!E$61=1,(V2793*G2793)/T2793,'3 Model Input'!E$61=2,(W2793*G2793)/T2793,'3 Model Input'!E$61=3,(X2793*G2793)/T2793,'3 Model Input'!E$61=4,(Y2793*G2793)/T2793,'3 Model Input'!E$61=5,(Z2793*G2793)/T2793, ISTEXT('3 Model Input'!E$61),"Missing",'3 Model Input'!E$61=6,(AA2793*G2793)/T2793))</f>
        <v>Blank</v>
      </c>
      <c r="AD2793" s="202" t="str">
        <f t="shared" si="457"/>
        <v>Blank</v>
      </c>
      <c r="AE2793" s="202" t="str">
        <f t="shared" si="458"/>
        <v>Blank</v>
      </c>
      <c r="AF2793" s="217" t="str">
        <f t="shared" si="459"/>
        <v>Blank</v>
      </c>
      <c r="AG2793" s="9" t="str" cm="1">
        <f t="array" ref="AG2793">_xlfn.IFS(ISNUMBER(AC2793), "", ISNUMBER(SEARCH("Blank", AC2793)), "", ISERROR(AC2793), "Bad input on tab 3")</f>
        <v/>
      </c>
    </row>
    <row r="2794" spans="2:33" ht="15" customHeight="1" x14ac:dyDescent="0.75">
      <c r="B2794" s="205" t="str">
        <f>'5 Driver Data'!B2794</f>
        <v>2786</v>
      </c>
      <c r="C2794" s="193">
        <f>'5 Driver Data'!C2794</f>
        <v>0</v>
      </c>
      <c r="D2794" s="192">
        <f>'5 Driver Data'!D2794</f>
        <v>0</v>
      </c>
      <c r="E2794" s="191">
        <f>'5 Driver Data'!E2794</f>
        <v>0</v>
      </c>
      <c r="F2794" s="191">
        <f>'5 Driver Data'!F2794</f>
        <v>0</v>
      </c>
      <c r="G2794" s="191">
        <f>'5 Driver Data'!G2794</f>
        <v>0</v>
      </c>
      <c r="H2794" s="191">
        <f>'5 Driver Data'!H2794</f>
        <v>0</v>
      </c>
      <c r="I2794" s="191">
        <f>'5 Driver Data'!I2794</f>
        <v>0</v>
      </c>
      <c r="J2794" s="191">
        <f>'5 Driver Data'!J2794</f>
        <v>0</v>
      </c>
      <c r="K2794" s="206">
        <f>'5 Driver Data'!K2794</f>
        <v>0</v>
      </c>
      <c r="L2794" s="1"/>
      <c r="M2794" s="216" t="str">
        <f>IF(D2794=0,"Blank",'3 Model Input'!E$44*'3 Model Input'!E$45)</f>
        <v>Blank</v>
      </c>
      <c r="N2794" s="197" t="str">
        <f t="shared" si="450"/>
        <v>Blank</v>
      </c>
      <c r="O2794" s="197" t="str">
        <f>IF(D2794=0,"Blank",'3 Model Input'!E$49*(1-'3 Model Input'!E$51))</f>
        <v>Blank</v>
      </c>
      <c r="P2794" s="197" t="str">
        <f t="shared" si="451"/>
        <v>Blank</v>
      </c>
      <c r="Q2794" s="197" t="str">
        <f>IF(D2794=0,"Blank",IF(D2794="BEV",E2794*(1-'3 Model Input'!E$54), E2794))</f>
        <v>Blank</v>
      </c>
      <c r="R2794" s="198" t="str">
        <f>IF(D2794=0,"Blank",IF(D2794="PHEV",F2794/G2794,F2794*(1-'3 Model Input'!E$54)/G2794))</f>
        <v>Blank</v>
      </c>
      <c r="S2794" s="198" t="str">
        <f>IF(D2794=0,"Blank",IF(D2794="PHEV",MIN(M2794,E2794),MIN(M2794,(E2794*(1-'3 Model Input'!E$54)))))</f>
        <v>Blank</v>
      </c>
      <c r="T2794" s="217" t="str">
        <f t="shared" si="452"/>
        <v>Blank</v>
      </c>
      <c r="U2794" s="89"/>
      <c r="V2794" s="216" t="str">
        <f>IF(D2794=0,"Blank",P2794*'3 Model Input'!E$50)</f>
        <v>Blank</v>
      </c>
      <c r="W2794" s="197" t="str">
        <f t="shared" si="453"/>
        <v>Blank</v>
      </c>
      <c r="X2794" s="197" t="str">
        <f t="shared" si="454"/>
        <v>Blank</v>
      </c>
      <c r="Y2794" s="197" t="str">
        <f t="shared" si="455"/>
        <v>Blank</v>
      </c>
      <c r="Z2794" s="197" t="str">
        <f t="shared" si="456"/>
        <v>Blank</v>
      </c>
      <c r="AA2794" s="223" t="str" cm="1">
        <f t="array" ref="AA2794">_xlfn.IFS(ISTEXT('3 Model Input'!F$70),"Missing",ISTEXT('3 Model Input'!I$70),"Missing",ISNUMBER('3 Model Input'!K$70),'3 Model Input'!K$70*P2794)</f>
        <v>Missing</v>
      </c>
      <c r="AB2794" s="89"/>
      <c r="AC2794" s="227" t="str" cm="1">
        <f t="array" ref="AC2794">IF(D2794=0,"Blank",_xlfn.IFS('3 Model Input'!E$61=1,(V2794*G2794)/T2794,'3 Model Input'!E$61=2,(W2794*G2794)/T2794,'3 Model Input'!E$61=3,(X2794*G2794)/T2794,'3 Model Input'!E$61=4,(Y2794*G2794)/T2794,'3 Model Input'!E$61=5,(Z2794*G2794)/T2794, ISTEXT('3 Model Input'!E$61),"Missing",'3 Model Input'!E$61=6,(AA2794*G2794)/T2794))</f>
        <v>Blank</v>
      </c>
      <c r="AD2794" s="202" t="str">
        <f t="shared" si="457"/>
        <v>Blank</v>
      </c>
      <c r="AE2794" s="202" t="str">
        <f t="shared" si="458"/>
        <v>Blank</v>
      </c>
      <c r="AF2794" s="217" t="str">
        <f t="shared" si="459"/>
        <v>Blank</v>
      </c>
      <c r="AG2794" s="9" t="str" cm="1">
        <f t="array" ref="AG2794">_xlfn.IFS(ISNUMBER(AC2794), "", ISNUMBER(SEARCH("Blank", AC2794)), "", ISERROR(AC2794), "Bad input on tab 3")</f>
        <v/>
      </c>
    </row>
    <row r="2795" spans="2:33" ht="15" customHeight="1" x14ac:dyDescent="0.75">
      <c r="B2795" s="205" t="str">
        <f>'5 Driver Data'!B2795</f>
        <v>2787</v>
      </c>
      <c r="C2795" s="193">
        <f>'5 Driver Data'!C2795</f>
        <v>0</v>
      </c>
      <c r="D2795" s="192">
        <f>'5 Driver Data'!D2795</f>
        <v>0</v>
      </c>
      <c r="E2795" s="191">
        <f>'5 Driver Data'!E2795</f>
        <v>0</v>
      </c>
      <c r="F2795" s="191">
        <f>'5 Driver Data'!F2795</f>
        <v>0</v>
      </c>
      <c r="G2795" s="191">
        <f>'5 Driver Data'!G2795</f>
        <v>0</v>
      </c>
      <c r="H2795" s="191">
        <f>'5 Driver Data'!H2795</f>
        <v>0</v>
      </c>
      <c r="I2795" s="191">
        <f>'5 Driver Data'!I2795</f>
        <v>0</v>
      </c>
      <c r="J2795" s="191">
        <f>'5 Driver Data'!J2795</f>
        <v>0</v>
      </c>
      <c r="K2795" s="206">
        <f>'5 Driver Data'!K2795</f>
        <v>0</v>
      </c>
      <c r="L2795" s="1"/>
      <c r="M2795" s="216" t="str">
        <f>IF(D2795=0,"Blank",'3 Model Input'!E$44*'3 Model Input'!E$45)</f>
        <v>Blank</v>
      </c>
      <c r="N2795" s="197" t="str">
        <f t="shared" si="450"/>
        <v>Blank</v>
      </c>
      <c r="O2795" s="197" t="str">
        <f>IF(D2795=0,"Blank",'3 Model Input'!E$49*(1-'3 Model Input'!E$51))</f>
        <v>Blank</v>
      </c>
      <c r="P2795" s="197" t="str">
        <f t="shared" si="451"/>
        <v>Blank</v>
      </c>
      <c r="Q2795" s="197" t="str">
        <f>IF(D2795=0,"Blank",IF(D2795="BEV",E2795*(1-'3 Model Input'!E$54), E2795))</f>
        <v>Blank</v>
      </c>
      <c r="R2795" s="198" t="str">
        <f>IF(D2795=0,"Blank",IF(D2795="PHEV",F2795/G2795,F2795*(1-'3 Model Input'!E$54)/G2795))</f>
        <v>Blank</v>
      </c>
      <c r="S2795" s="198" t="str">
        <f>IF(D2795=0,"Blank",IF(D2795="PHEV",MIN(M2795,E2795),MIN(M2795,(E2795*(1-'3 Model Input'!E$54)))))</f>
        <v>Blank</v>
      </c>
      <c r="T2795" s="217" t="str">
        <f t="shared" si="452"/>
        <v>Blank</v>
      </c>
      <c r="U2795" s="89"/>
      <c r="V2795" s="216" t="str">
        <f>IF(D2795=0,"Blank",P2795*'3 Model Input'!E$50)</f>
        <v>Blank</v>
      </c>
      <c r="W2795" s="197" t="str">
        <f t="shared" si="453"/>
        <v>Blank</v>
      </c>
      <c r="X2795" s="197" t="str">
        <f t="shared" si="454"/>
        <v>Blank</v>
      </c>
      <c r="Y2795" s="197" t="str">
        <f t="shared" si="455"/>
        <v>Blank</v>
      </c>
      <c r="Z2795" s="197" t="str">
        <f t="shared" si="456"/>
        <v>Blank</v>
      </c>
      <c r="AA2795" s="223" t="str" cm="1">
        <f t="array" ref="AA2795">_xlfn.IFS(ISTEXT('3 Model Input'!F$70),"Missing",ISTEXT('3 Model Input'!I$70),"Missing",ISNUMBER('3 Model Input'!K$70),'3 Model Input'!K$70*P2795)</f>
        <v>Missing</v>
      </c>
      <c r="AB2795" s="89"/>
      <c r="AC2795" s="227" t="str" cm="1">
        <f t="array" ref="AC2795">IF(D2795=0,"Blank",_xlfn.IFS('3 Model Input'!E$61=1,(V2795*G2795)/T2795,'3 Model Input'!E$61=2,(W2795*G2795)/T2795,'3 Model Input'!E$61=3,(X2795*G2795)/T2795,'3 Model Input'!E$61=4,(Y2795*G2795)/T2795,'3 Model Input'!E$61=5,(Z2795*G2795)/T2795, ISTEXT('3 Model Input'!E$61),"Missing",'3 Model Input'!E$61=6,(AA2795*G2795)/T2795))</f>
        <v>Blank</v>
      </c>
      <c r="AD2795" s="202" t="str">
        <f t="shared" si="457"/>
        <v>Blank</v>
      </c>
      <c r="AE2795" s="202" t="str">
        <f t="shared" si="458"/>
        <v>Blank</v>
      </c>
      <c r="AF2795" s="217" t="str">
        <f t="shared" si="459"/>
        <v>Blank</v>
      </c>
      <c r="AG2795" s="9" t="str" cm="1">
        <f t="array" ref="AG2795">_xlfn.IFS(ISNUMBER(AC2795), "", ISNUMBER(SEARCH("Blank", AC2795)), "", ISERROR(AC2795), "Bad input on tab 3")</f>
        <v/>
      </c>
    </row>
    <row r="2796" spans="2:33" ht="15" customHeight="1" x14ac:dyDescent="0.75">
      <c r="B2796" s="205" t="str">
        <f>'5 Driver Data'!B2796</f>
        <v>2788</v>
      </c>
      <c r="C2796" s="193">
        <f>'5 Driver Data'!C2796</f>
        <v>0</v>
      </c>
      <c r="D2796" s="192">
        <f>'5 Driver Data'!D2796</f>
        <v>0</v>
      </c>
      <c r="E2796" s="191">
        <f>'5 Driver Data'!E2796</f>
        <v>0</v>
      </c>
      <c r="F2796" s="191">
        <f>'5 Driver Data'!F2796</f>
        <v>0</v>
      </c>
      <c r="G2796" s="191">
        <f>'5 Driver Data'!G2796</f>
        <v>0</v>
      </c>
      <c r="H2796" s="191">
        <f>'5 Driver Data'!H2796</f>
        <v>0</v>
      </c>
      <c r="I2796" s="191">
        <f>'5 Driver Data'!I2796</f>
        <v>0</v>
      </c>
      <c r="J2796" s="191">
        <f>'5 Driver Data'!J2796</f>
        <v>0</v>
      </c>
      <c r="K2796" s="206">
        <f>'5 Driver Data'!K2796</f>
        <v>0</v>
      </c>
      <c r="L2796" s="1"/>
      <c r="M2796" s="216" t="str">
        <f>IF(D2796=0,"Blank",'3 Model Input'!E$44*'3 Model Input'!E$45)</f>
        <v>Blank</v>
      </c>
      <c r="N2796" s="197" t="str">
        <f t="shared" si="450"/>
        <v>Blank</v>
      </c>
      <c r="O2796" s="197" t="str">
        <f>IF(D2796=0,"Blank",'3 Model Input'!E$49*(1-'3 Model Input'!E$51))</f>
        <v>Blank</v>
      </c>
      <c r="P2796" s="197" t="str">
        <f t="shared" si="451"/>
        <v>Blank</v>
      </c>
      <c r="Q2796" s="197" t="str">
        <f>IF(D2796=0,"Blank",IF(D2796="BEV",E2796*(1-'3 Model Input'!E$54), E2796))</f>
        <v>Blank</v>
      </c>
      <c r="R2796" s="198" t="str">
        <f>IF(D2796=0,"Blank",IF(D2796="PHEV",F2796/G2796,F2796*(1-'3 Model Input'!E$54)/G2796))</f>
        <v>Blank</v>
      </c>
      <c r="S2796" s="198" t="str">
        <f>IF(D2796=0,"Blank",IF(D2796="PHEV",MIN(M2796,E2796),MIN(M2796,(E2796*(1-'3 Model Input'!E$54)))))</f>
        <v>Blank</v>
      </c>
      <c r="T2796" s="217" t="str">
        <f t="shared" si="452"/>
        <v>Blank</v>
      </c>
      <c r="U2796" s="89"/>
      <c r="V2796" s="216" t="str">
        <f>IF(D2796=0,"Blank",P2796*'3 Model Input'!E$50)</f>
        <v>Blank</v>
      </c>
      <c r="W2796" s="197" t="str">
        <f t="shared" si="453"/>
        <v>Blank</v>
      </c>
      <c r="X2796" s="197" t="str">
        <f t="shared" si="454"/>
        <v>Blank</v>
      </c>
      <c r="Y2796" s="197" t="str">
        <f t="shared" si="455"/>
        <v>Blank</v>
      </c>
      <c r="Z2796" s="197" t="str">
        <f t="shared" si="456"/>
        <v>Blank</v>
      </c>
      <c r="AA2796" s="223" t="str" cm="1">
        <f t="array" ref="AA2796">_xlfn.IFS(ISTEXT('3 Model Input'!F$70),"Missing",ISTEXT('3 Model Input'!I$70),"Missing",ISNUMBER('3 Model Input'!K$70),'3 Model Input'!K$70*P2796)</f>
        <v>Missing</v>
      </c>
      <c r="AB2796" s="89"/>
      <c r="AC2796" s="227" t="str" cm="1">
        <f t="array" ref="AC2796">IF(D2796=0,"Blank",_xlfn.IFS('3 Model Input'!E$61=1,(V2796*G2796)/T2796,'3 Model Input'!E$61=2,(W2796*G2796)/T2796,'3 Model Input'!E$61=3,(X2796*G2796)/T2796,'3 Model Input'!E$61=4,(Y2796*G2796)/T2796,'3 Model Input'!E$61=5,(Z2796*G2796)/T2796, ISTEXT('3 Model Input'!E$61),"Missing",'3 Model Input'!E$61=6,(AA2796*G2796)/T2796))</f>
        <v>Blank</v>
      </c>
      <c r="AD2796" s="202" t="str">
        <f t="shared" si="457"/>
        <v>Blank</v>
      </c>
      <c r="AE2796" s="202" t="str">
        <f t="shared" si="458"/>
        <v>Blank</v>
      </c>
      <c r="AF2796" s="217" t="str">
        <f t="shared" si="459"/>
        <v>Blank</v>
      </c>
      <c r="AG2796" s="9" t="str" cm="1">
        <f t="array" ref="AG2796">_xlfn.IFS(ISNUMBER(AC2796), "", ISNUMBER(SEARCH("Blank", AC2796)), "", ISERROR(AC2796), "Bad input on tab 3")</f>
        <v/>
      </c>
    </row>
    <row r="2797" spans="2:33" ht="15" customHeight="1" x14ac:dyDescent="0.75">
      <c r="B2797" s="205" t="str">
        <f>'5 Driver Data'!B2797</f>
        <v>2789</v>
      </c>
      <c r="C2797" s="193">
        <f>'5 Driver Data'!C2797</f>
        <v>0</v>
      </c>
      <c r="D2797" s="192">
        <f>'5 Driver Data'!D2797</f>
        <v>0</v>
      </c>
      <c r="E2797" s="191">
        <f>'5 Driver Data'!E2797</f>
        <v>0</v>
      </c>
      <c r="F2797" s="191">
        <f>'5 Driver Data'!F2797</f>
        <v>0</v>
      </c>
      <c r="G2797" s="191">
        <f>'5 Driver Data'!G2797</f>
        <v>0</v>
      </c>
      <c r="H2797" s="191">
        <f>'5 Driver Data'!H2797</f>
        <v>0</v>
      </c>
      <c r="I2797" s="191">
        <f>'5 Driver Data'!I2797</f>
        <v>0</v>
      </c>
      <c r="J2797" s="191">
        <f>'5 Driver Data'!J2797</f>
        <v>0</v>
      </c>
      <c r="K2797" s="206">
        <f>'5 Driver Data'!K2797</f>
        <v>0</v>
      </c>
      <c r="L2797" s="1"/>
      <c r="M2797" s="216" t="str">
        <f>IF(D2797=0,"Blank",'3 Model Input'!E$44*'3 Model Input'!E$45)</f>
        <v>Blank</v>
      </c>
      <c r="N2797" s="197" t="str">
        <f t="shared" si="450"/>
        <v>Blank</v>
      </c>
      <c r="O2797" s="197" t="str">
        <f>IF(D2797=0,"Blank",'3 Model Input'!E$49*(1-'3 Model Input'!E$51))</f>
        <v>Blank</v>
      </c>
      <c r="P2797" s="197" t="str">
        <f t="shared" si="451"/>
        <v>Blank</v>
      </c>
      <c r="Q2797" s="197" t="str">
        <f>IF(D2797=0,"Blank",IF(D2797="BEV",E2797*(1-'3 Model Input'!E$54), E2797))</f>
        <v>Blank</v>
      </c>
      <c r="R2797" s="198" t="str">
        <f>IF(D2797=0,"Blank",IF(D2797="PHEV",F2797/G2797,F2797*(1-'3 Model Input'!E$54)/G2797))</f>
        <v>Blank</v>
      </c>
      <c r="S2797" s="198" t="str">
        <f>IF(D2797=0,"Blank",IF(D2797="PHEV",MIN(M2797,E2797),MIN(M2797,(E2797*(1-'3 Model Input'!E$54)))))</f>
        <v>Blank</v>
      </c>
      <c r="T2797" s="217" t="str">
        <f t="shared" si="452"/>
        <v>Blank</v>
      </c>
      <c r="U2797" s="89"/>
      <c r="V2797" s="216" t="str">
        <f>IF(D2797=0,"Blank",P2797*'3 Model Input'!E$50)</f>
        <v>Blank</v>
      </c>
      <c r="W2797" s="197" t="str">
        <f t="shared" si="453"/>
        <v>Blank</v>
      </c>
      <c r="X2797" s="197" t="str">
        <f t="shared" si="454"/>
        <v>Blank</v>
      </c>
      <c r="Y2797" s="197" t="str">
        <f t="shared" si="455"/>
        <v>Blank</v>
      </c>
      <c r="Z2797" s="197" t="str">
        <f t="shared" si="456"/>
        <v>Blank</v>
      </c>
      <c r="AA2797" s="223" t="str" cm="1">
        <f t="array" ref="AA2797">_xlfn.IFS(ISTEXT('3 Model Input'!F$70),"Missing",ISTEXT('3 Model Input'!I$70),"Missing",ISNUMBER('3 Model Input'!K$70),'3 Model Input'!K$70*P2797)</f>
        <v>Missing</v>
      </c>
      <c r="AB2797" s="89"/>
      <c r="AC2797" s="227" t="str" cm="1">
        <f t="array" ref="AC2797">IF(D2797=0,"Blank",_xlfn.IFS('3 Model Input'!E$61=1,(V2797*G2797)/T2797,'3 Model Input'!E$61=2,(W2797*G2797)/T2797,'3 Model Input'!E$61=3,(X2797*G2797)/T2797,'3 Model Input'!E$61=4,(Y2797*G2797)/T2797,'3 Model Input'!E$61=5,(Z2797*G2797)/T2797, ISTEXT('3 Model Input'!E$61),"Missing",'3 Model Input'!E$61=6,(AA2797*G2797)/T2797))</f>
        <v>Blank</v>
      </c>
      <c r="AD2797" s="202" t="str">
        <f t="shared" si="457"/>
        <v>Blank</v>
      </c>
      <c r="AE2797" s="202" t="str">
        <f t="shared" si="458"/>
        <v>Blank</v>
      </c>
      <c r="AF2797" s="217" t="str">
        <f t="shared" si="459"/>
        <v>Blank</v>
      </c>
      <c r="AG2797" s="9" t="str" cm="1">
        <f t="array" ref="AG2797">_xlfn.IFS(ISNUMBER(AC2797), "", ISNUMBER(SEARCH("Blank", AC2797)), "", ISERROR(AC2797), "Bad input on tab 3")</f>
        <v/>
      </c>
    </row>
    <row r="2798" spans="2:33" ht="15" customHeight="1" x14ac:dyDescent="0.75">
      <c r="B2798" s="205" t="str">
        <f>'5 Driver Data'!B2798</f>
        <v>2790</v>
      </c>
      <c r="C2798" s="193">
        <f>'5 Driver Data'!C2798</f>
        <v>0</v>
      </c>
      <c r="D2798" s="192">
        <f>'5 Driver Data'!D2798</f>
        <v>0</v>
      </c>
      <c r="E2798" s="191">
        <f>'5 Driver Data'!E2798</f>
        <v>0</v>
      </c>
      <c r="F2798" s="191">
        <f>'5 Driver Data'!F2798</f>
        <v>0</v>
      </c>
      <c r="G2798" s="191">
        <f>'5 Driver Data'!G2798</f>
        <v>0</v>
      </c>
      <c r="H2798" s="191">
        <f>'5 Driver Data'!H2798</f>
        <v>0</v>
      </c>
      <c r="I2798" s="191">
        <f>'5 Driver Data'!I2798</f>
        <v>0</v>
      </c>
      <c r="J2798" s="191">
        <f>'5 Driver Data'!J2798</f>
        <v>0</v>
      </c>
      <c r="K2798" s="206">
        <f>'5 Driver Data'!K2798</f>
        <v>0</v>
      </c>
      <c r="L2798" s="1"/>
      <c r="M2798" s="216" t="str">
        <f>IF(D2798=0,"Blank",'3 Model Input'!E$44*'3 Model Input'!E$45)</f>
        <v>Blank</v>
      </c>
      <c r="N2798" s="197" t="str">
        <f t="shared" ref="N2798:N2861" si="460">IF(D2798=0,"Blank",H2798*I2798*52)</f>
        <v>Blank</v>
      </c>
      <c r="O2798" s="197" t="str">
        <f>IF(D2798=0,"Blank",'3 Model Input'!E$49*(1-'3 Model Input'!E$51))</f>
        <v>Blank</v>
      </c>
      <c r="P2798" s="197" t="str">
        <f t="shared" ref="P2798:P2861" si="461">IF(D2798=0,"Blank",SUM(N2798:O2798))</f>
        <v>Blank</v>
      </c>
      <c r="Q2798" s="197" t="str">
        <f>IF(D2798=0,"Blank",IF(D2798="BEV",E2798*(1-'3 Model Input'!E$54), E2798))</f>
        <v>Blank</v>
      </c>
      <c r="R2798" s="198" t="str">
        <f>IF(D2798=0,"Blank",IF(D2798="PHEV",F2798/G2798,F2798*(1-'3 Model Input'!E$54)/G2798))</f>
        <v>Blank</v>
      </c>
      <c r="S2798" s="198" t="str">
        <f>IF(D2798=0,"Blank",IF(D2798="PHEV",MIN(M2798,E2798),MIN(M2798,(E2798*(1-'3 Model Input'!E$54)))))</f>
        <v>Blank</v>
      </c>
      <c r="T2798" s="217" t="str">
        <f t="shared" ref="T2798:T2861" si="462">IF(D2798=0,"Blank",MIN(R2798,(S2798/E2798*F2798)))</f>
        <v>Blank</v>
      </c>
      <c r="U2798" s="89"/>
      <c r="V2798" s="216" t="str">
        <f>IF(D2798=0,"Blank",P2798*'3 Model Input'!E$50)</f>
        <v>Blank</v>
      </c>
      <c r="W2798" s="197" t="str">
        <f t="shared" ref="W2798:W2861" si="463">IF(D2798=0,"Blank",V2798*(1-J2798))</f>
        <v>Blank</v>
      </c>
      <c r="X2798" s="197" t="str">
        <f t="shared" ref="X2798:X2861" si="464">P2798</f>
        <v>Blank</v>
      </c>
      <c r="Y2798" s="197" t="str">
        <f t="shared" ref="Y2798:Y2861" si="465">IF(D2798=0,"Blank",P2798*(1-J2798))</f>
        <v>Blank</v>
      </c>
      <c r="Z2798" s="197" t="str">
        <f t="shared" ref="Z2798:Z2861" si="466">IF(D2798=0,"Blank",N2798*K2798)</f>
        <v>Blank</v>
      </c>
      <c r="AA2798" s="223" t="str" cm="1">
        <f t="array" ref="AA2798">_xlfn.IFS(ISTEXT('3 Model Input'!F$70),"Missing",ISTEXT('3 Model Input'!I$70),"Missing",ISNUMBER('3 Model Input'!K$70),'3 Model Input'!K$70*P2798)</f>
        <v>Missing</v>
      </c>
      <c r="AB2798" s="89"/>
      <c r="AC2798" s="227" t="str" cm="1">
        <f t="array" ref="AC2798">IF(D2798=0,"Blank",_xlfn.IFS('3 Model Input'!E$61=1,(V2798*G2798)/T2798,'3 Model Input'!E$61=2,(W2798*G2798)/T2798,'3 Model Input'!E$61=3,(X2798*G2798)/T2798,'3 Model Input'!E$61=4,(Y2798*G2798)/T2798,'3 Model Input'!E$61=5,(Z2798*G2798)/T2798, ISTEXT('3 Model Input'!E$61),"Missing",'3 Model Input'!E$61=6,(AA2798*G2798)/T2798))</f>
        <v>Blank</v>
      </c>
      <c r="AD2798" s="202" t="str">
        <f t="shared" ref="AD2798:AD2861" si="467">IF(D2798=0,"Blank",MIN(SUM(AC2798/52/H2798),1))</f>
        <v>Blank</v>
      </c>
      <c r="AE2798" s="202" t="str">
        <f t="shared" ref="AE2798:AE2861" si="468">IF(D2798=0,"Blank",AD2798*H2798)</f>
        <v>Blank</v>
      </c>
      <c r="AF2798" s="217" t="str">
        <f t="shared" ref="AF2798:AF2861" si="469">IF(D2798=0,"Blank",AC2798*S2798)</f>
        <v>Blank</v>
      </c>
      <c r="AG2798" s="9" t="str" cm="1">
        <f t="array" ref="AG2798">_xlfn.IFS(ISNUMBER(AC2798), "", ISNUMBER(SEARCH("Blank", AC2798)), "", ISERROR(AC2798), "Bad input on tab 3")</f>
        <v/>
      </c>
    </row>
    <row r="2799" spans="2:33" ht="15" customHeight="1" x14ac:dyDescent="0.75">
      <c r="B2799" s="205" t="str">
        <f>'5 Driver Data'!B2799</f>
        <v>2791</v>
      </c>
      <c r="C2799" s="193">
        <f>'5 Driver Data'!C2799</f>
        <v>0</v>
      </c>
      <c r="D2799" s="192">
        <f>'5 Driver Data'!D2799</f>
        <v>0</v>
      </c>
      <c r="E2799" s="191">
        <f>'5 Driver Data'!E2799</f>
        <v>0</v>
      </c>
      <c r="F2799" s="191">
        <f>'5 Driver Data'!F2799</f>
        <v>0</v>
      </c>
      <c r="G2799" s="191">
        <f>'5 Driver Data'!G2799</f>
        <v>0</v>
      </c>
      <c r="H2799" s="191">
        <f>'5 Driver Data'!H2799</f>
        <v>0</v>
      </c>
      <c r="I2799" s="191">
        <f>'5 Driver Data'!I2799</f>
        <v>0</v>
      </c>
      <c r="J2799" s="191">
        <f>'5 Driver Data'!J2799</f>
        <v>0</v>
      </c>
      <c r="K2799" s="206">
        <f>'5 Driver Data'!K2799</f>
        <v>0</v>
      </c>
      <c r="L2799" s="1"/>
      <c r="M2799" s="216" t="str">
        <f>IF(D2799=0,"Blank",'3 Model Input'!E$44*'3 Model Input'!E$45)</f>
        <v>Blank</v>
      </c>
      <c r="N2799" s="197" t="str">
        <f t="shared" si="460"/>
        <v>Blank</v>
      </c>
      <c r="O2799" s="197" t="str">
        <f>IF(D2799=0,"Blank",'3 Model Input'!E$49*(1-'3 Model Input'!E$51))</f>
        <v>Blank</v>
      </c>
      <c r="P2799" s="197" t="str">
        <f t="shared" si="461"/>
        <v>Blank</v>
      </c>
      <c r="Q2799" s="197" t="str">
        <f>IF(D2799=0,"Blank",IF(D2799="BEV",E2799*(1-'3 Model Input'!E$54), E2799))</f>
        <v>Blank</v>
      </c>
      <c r="R2799" s="198" t="str">
        <f>IF(D2799=0,"Blank",IF(D2799="PHEV",F2799/G2799,F2799*(1-'3 Model Input'!E$54)/G2799))</f>
        <v>Blank</v>
      </c>
      <c r="S2799" s="198" t="str">
        <f>IF(D2799=0,"Blank",IF(D2799="PHEV",MIN(M2799,E2799),MIN(M2799,(E2799*(1-'3 Model Input'!E$54)))))</f>
        <v>Blank</v>
      </c>
      <c r="T2799" s="217" t="str">
        <f t="shared" si="462"/>
        <v>Blank</v>
      </c>
      <c r="U2799" s="89"/>
      <c r="V2799" s="216" t="str">
        <f>IF(D2799=0,"Blank",P2799*'3 Model Input'!E$50)</f>
        <v>Blank</v>
      </c>
      <c r="W2799" s="197" t="str">
        <f t="shared" si="463"/>
        <v>Blank</v>
      </c>
      <c r="X2799" s="197" t="str">
        <f t="shared" si="464"/>
        <v>Blank</v>
      </c>
      <c r="Y2799" s="197" t="str">
        <f t="shared" si="465"/>
        <v>Blank</v>
      </c>
      <c r="Z2799" s="197" t="str">
        <f t="shared" si="466"/>
        <v>Blank</v>
      </c>
      <c r="AA2799" s="223" t="str" cm="1">
        <f t="array" ref="AA2799">_xlfn.IFS(ISTEXT('3 Model Input'!F$70),"Missing",ISTEXT('3 Model Input'!I$70),"Missing",ISNUMBER('3 Model Input'!K$70),'3 Model Input'!K$70*P2799)</f>
        <v>Missing</v>
      </c>
      <c r="AB2799" s="89"/>
      <c r="AC2799" s="227" t="str" cm="1">
        <f t="array" ref="AC2799">IF(D2799=0,"Blank",_xlfn.IFS('3 Model Input'!E$61=1,(V2799*G2799)/T2799,'3 Model Input'!E$61=2,(W2799*G2799)/T2799,'3 Model Input'!E$61=3,(X2799*G2799)/T2799,'3 Model Input'!E$61=4,(Y2799*G2799)/T2799,'3 Model Input'!E$61=5,(Z2799*G2799)/T2799, ISTEXT('3 Model Input'!E$61),"Missing",'3 Model Input'!E$61=6,(AA2799*G2799)/T2799))</f>
        <v>Blank</v>
      </c>
      <c r="AD2799" s="202" t="str">
        <f t="shared" si="467"/>
        <v>Blank</v>
      </c>
      <c r="AE2799" s="202" t="str">
        <f t="shared" si="468"/>
        <v>Blank</v>
      </c>
      <c r="AF2799" s="217" t="str">
        <f t="shared" si="469"/>
        <v>Blank</v>
      </c>
      <c r="AG2799" s="9" t="str" cm="1">
        <f t="array" ref="AG2799">_xlfn.IFS(ISNUMBER(AC2799), "", ISNUMBER(SEARCH("Blank", AC2799)), "", ISERROR(AC2799), "Bad input on tab 3")</f>
        <v/>
      </c>
    </row>
    <row r="2800" spans="2:33" ht="15" customHeight="1" x14ac:dyDescent="0.75">
      <c r="B2800" s="205" t="str">
        <f>'5 Driver Data'!B2800</f>
        <v>2792</v>
      </c>
      <c r="C2800" s="193">
        <f>'5 Driver Data'!C2800</f>
        <v>0</v>
      </c>
      <c r="D2800" s="192">
        <f>'5 Driver Data'!D2800</f>
        <v>0</v>
      </c>
      <c r="E2800" s="191">
        <f>'5 Driver Data'!E2800</f>
        <v>0</v>
      </c>
      <c r="F2800" s="191">
        <f>'5 Driver Data'!F2800</f>
        <v>0</v>
      </c>
      <c r="G2800" s="191">
        <f>'5 Driver Data'!G2800</f>
        <v>0</v>
      </c>
      <c r="H2800" s="191">
        <f>'5 Driver Data'!H2800</f>
        <v>0</v>
      </c>
      <c r="I2800" s="191">
        <f>'5 Driver Data'!I2800</f>
        <v>0</v>
      </c>
      <c r="J2800" s="191">
        <f>'5 Driver Data'!J2800</f>
        <v>0</v>
      </c>
      <c r="K2800" s="206">
        <f>'5 Driver Data'!K2800</f>
        <v>0</v>
      </c>
      <c r="L2800" s="1"/>
      <c r="M2800" s="216" t="str">
        <f>IF(D2800=0,"Blank",'3 Model Input'!E$44*'3 Model Input'!E$45)</f>
        <v>Blank</v>
      </c>
      <c r="N2800" s="197" t="str">
        <f t="shared" si="460"/>
        <v>Blank</v>
      </c>
      <c r="O2800" s="197" t="str">
        <f>IF(D2800=0,"Blank",'3 Model Input'!E$49*(1-'3 Model Input'!E$51))</f>
        <v>Blank</v>
      </c>
      <c r="P2800" s="197" t="str">
        <f t="shared" si="461"/>
        <v>Blank</v>
      </c>
      <c r="Q2800" s="197" t="str">
        <f>IF(D2800=0,"Blank",IF(D2800="BEV",E2800*(1-'3 Model Input'!E$54), E2800))</f>
        <v>Blank</v>
      </c>
      <c r="R2800" s="198" t="str">
        <f>IF(D2800=0,"Blank",IF(D2800="PHEV",F2800/G2800,F2800*(1-'3 Model Input'!E$54)/G2800))</f>
        <v>Blank</v>
      </c>
      <c r="S2800" s="198" t="str">
        <f>IF(D2800=0,"Blank",IF(D2800="PHEV",MIN(M2800,E2800),MIN(M2800,(E2800*(1-'3 Model Input'!E$54)))))</f>
        <v>Blank</v>
      </c>
      <c r="T2800" s="217" t="str">
        <f t="shared" si="462"/>
        <v>Blank</v>
      </c>
      <c r="U2800" s="89"/>
      <c r="V2800" s="216" t="str">
        <f>IF(D2800=0,"Blank",P2800*'3 Model Input'!E$50)</f>
        <v>Blank</v>
      </c>
      <c r="W2800" s="197" t="str">
        <f t="shared" si="463"/>
        <v>Blank</v>
      </c>
      <c r="X2800" s="197" t="str">
        <f t="shared" si="464"/>
        <v>Blank</v>
      </c>
      <c r="Y2800" s="197" t="str">
        <f t="shared" si="465"/>
        <v>Blank</v>
      </c>
      <c r="Z2800" s="197" t="str">
        <f t="shared" si="466"/>
        <v>Blank</v>
      </c>
      <c r="AA2800" s="223" t="str" cm="1">
        <f t="array" ref="AA2800">_xlfn.IFS(ISTEXT('3 Model Input'!F$70),"Missing",ISTEXT('3 Model Input'!I$70),"Missing",ISNUMBER('3 Model Input'!K$70),'3 Model Input'!K$70*P2800)</f>
        <v>Missing</v>
      </c>
      <c r="AB2800" s="89"/>
      <c r="AC2800" s="227" t="str" cm="1">
        <f t="array" ref="AC2800">IF(D2800=0,"Blank",_xlfn.IFS('3 Model Input'!E$61=1,(V2800*G2800)/T2800,'3 Model Input'!E$61=2,(W2800*G2800)/T2800,'3 Model Input'!E$61=3,(X2800*G2800)/T2800,'3 Model Input'!E$61=4,(Y2800*G2800)/T2800,'3 Model Input'!E$61=5,(Z2800*G2800)/T2800, ISTEXT('3 Model Input'!E$61),"Missing",'3 Model Input'!E$61=6,(AA2800*G2800)/T2800))</f>
        <v>Blank</v>
      </c>
      <c r="AD2800" s="202" t="str">
        <f t="shared" si="467"/>
        <v>Blank</v>
      </c>
      <c r="AE2800" s="202" t="str">
        <f t="shared" si="468"/>
        <v>Blank</v>
      </c>
      <c r="AF2800" s="217" t="str">
        <f t="shared" si="469"/>
        <v>Blank</v>
      </c>
      <c r="AG2800" s="9" t="str" cm="1">
        <f t="array" ref="AG2800">_xlfn.IFS(ISNUMBER(AC2800), "", ISNUMBER(SEARCH("Blank", AC2800)), "", ISERROR(AC2800), "Bad input on tab 3")</f>
        <v/>
      </c>
    </row>
    <row r="2801" spans="2:33" ht="15" customHeight="1" x14ac:dyDescent="0.75">
      <c r="B2801" s="205" t="str">
        <f>'5 Driver Data'!B2801</f>
        <v>2793</v>
      </c>
      <c r="C2801" s="193">
        <f>'5 Driver Data'!C2801</f>
        <v>0</v>
      </c>
      <c r="D2801" s="192">
        <f>'5 Driver Data'!D2801</f>
        <v>0</v>
      </c>
      <c r="E2801" s="191">
        <f>'5 Driver Data'!E2801</f>
        <v>0</v>
      </c>
      <c r="F2801" s="191">
        <f>'5 Driver Data'!F2801</f>
        <v>0</v>
      </c>
      <c r="G2801" s="191">
        <f>'5 Driver Data'!G2801</f>
        <v>0</v>
      </c>
      <c r="H2801" s="191">
        <f>'5 Driver Data'!H2801</f>
        <v>0</v>
      </c>
      <c r="I2801" s="191">
        <f>'5 Driver Data'!I2801</f>
        <v>0</v>
      </c>
      <c r="J2801" s="191">
        <f>'5 Driver Data'!J2801</f>
        <v>0</v>
      </c>
      <c r="K2801" s="206">
        <f>'5 Driver Data'!K2801</f>
        <v>0</v>
      </c>
      <c r="L2801" s="1"/>
      <c r="M2801" s="216" t="str">
        <f>IF(D2801=0,"Blank",'3 Model Input'!E$44*'3 Model Input'!E$45)</f>
        <v>Blank</v>
      </c>
      <c r="N2801" s="197" t="str">
        <f t="shared" si="460"/>
        <v>Blank</v>
      </c>
      <c r="O2801" s="197" t="str">
        <f>IF(D2801=0,"Blank",'3 Model Input'!E$49*(1-'3 Model Input'!E$51))</f>
        <v>Blank</v>
      </c>
      <c r="P2801" s="197" t="str">
        <f t="shared" si="461"/>
        <v>Blank</v>
      </c>
      <c r="Q2801" s="197" t="str">
        <f>IF(D2801=0,"Blank",IF(D2801="BEV",E2801*(1-'3 Model Input'!E$54), E2801))</f>
        <v>Blank</v>
      </c>
      <c r="R2801" s="198" t="str">
        <f>IF(D2801=0,"Blank",IF(D2801="PHEV",F2801/G2801,F2801*(1-'3 Model Input'!E$54)/G2801))</f>
        <v>Blank</v>
      </c>
      <c r="S2801" s="198" t="str">
        <f>IF(D2801=0,"Blank",IF(D2801="PHEV",MIN(M2801,E2801),MIN(M2801,(E2801*(1-'3 Model Input'!E$54)))))</f>
        <v>Blank</v>
      </c>
      <c r="T2801" s="217" t="str">
        <f t="shared" si="462"/>
        <v>Blank</v>
      </c>
      <c r="U2801" s="89"/>
      <c r="V2801" s="216" t="str">
        <f>IF(D2801=0,"Blank",P2801*'3 Model Input'!E$50)</f>
        <v>Blank</v>
      </c>
      <c r="W2801" s="197" t="str">
        <f t="shared" si="463"/>
        <v>Blank</v>
      </c>
      <c r="X2801" s="197" t="str">
        <f t="shared" si="464"/>
        <v>Blank</v>
      </c>
      <c r="Y2801" s="197" t="str">
        <f t="shared" si="465"/>
        <v>Blank</v>
      </c>
      <c r="Z2801" s="197" t="str">
        <f t="shared" si="466"/>
        <v>Blank</v>
      </c>
      <c r="AA2801" s="223" t="str" cm="1">
        <f t="array" ref="AA2801">_xlfn.IFS(ISTEXT('3 Model Input'!F$70),"Missing",ISTEXT('3 Model Input'!I$70),"Missing",ISNUMBER('3 Model Input'!K$70),'3 Model Input'!K$70*P2801)</f>
        <v>Missing</v>
      </c>
      <c r="AB2801" s="89"/>
      <c r="AC2801" s="227" t="str" cm="1">
        <f t="array" ref="AC2801">IF(D2801=0,"Blank",_xlfn.IFS('3 Model Input'!E$61=1,(V2801*G2801)/T2801,'3 Model Input'!E$61=2,(W2801*G2801)/T2801,'3 Model Input'!E$61=3,(X2801*G2801)/T2801,'3 Model Input'!E$61=4,(Y2801*G2801)/T2801,'3 Model Input'!E$61=5,(Z2801*G2801)/T2801, ISTEXT('3 Model Input'!E$61),"Missing",'3 Model Input'!E$61=6,(AA2801*G2801)/T2801))</f>
        <v>Blank</v>
      </c>
      <c r="AD2801" s="202" t="str">
        <f t="shared" si="467"/>
        <v>Blank</v>
      </c>
      <c r="AE2801" s="202" t="str">
        <f t="shared" si="468"/>
        <v>Blank</v>
      </c>
      <c r="AF2801" s="217" t="str">
        <f t="shared" si="469"/>
        <v>Blank</v>
      </c>
      <c r="AG2801" s="9" t="str" cm="1">
        <f t="array" ref="AG2801">_xlfn.IFS(ISNUMBER(AC2801), "", ISNUMBER(SEARCH("Blank", AC2801)), "", ISERROR(AC2801), "Bad input on tab 3")</f>
        <v/>
      </c>
    </row>
    <row r="2802" spans="2:33" ht="15" customHeight="1" x14ac:dyDescent="0.75">
      <c r="B2802" s="205" t="str">
        <f>'5 Driver Data'!B2802</f>
        <v>2794</v>
      </c>
      <c r="C2802" s="193">
        <f>'5 Driver Data'!C2802</f>
        <v>0</v>
      </c>
      <c r="D2802" s="192">
        <f>'5 Driver Data'!D2802</f>
        <v>0</v>
      </c>
      <c r="E2802" s="191">
        <f>'5 Driver Data'!E2802</f>
        <v>0</v>
      </c>
      <c r="F2802" s="191">
        <f>'5 Driver Data'!F2802</f>
        <v>0</v>
      </c>
      <c r="G2802" s="191">
        <f>'5 Driver Data'!G2802</f>
        <v>0</v>
      </c>
      <c r="H2802" s="191">
        <f>'5 Driver Data'!H2802</f>
        <v>0</v>
      </c>
      <c r="I2802" s="191">
        <f>'5 Driver Data'!I2802</f>
        <v>0</v>
      </c>
      <c r="J2802" s="191">
        <f>'5 Driver Data'!J2802</f>
        <v>0</v>
      </c>
      <c r="K2802" s="206">
        <f>'5 Driver Data'!K2802</f>
        <v>0</v>
      </c>
      <c r="L2802" s="1"/>
      <c r="M2802" s="216" t="str">
        <f>IF(D2802=0,"Blank",'3 Model Input'!E$44*'3 Model Input'!E$45)</f>
        <v>Blank</v>
      </c>
      <c r="N2802" s="197" t="str">
        <f t="shared" si="460"/>
        <v>Blank</v>
      </c>
      <c r="O2802" s="197" t="str">
        <f>IF(D2802=0,"Blank",'3 Model Input'!E$49*(1-'3 Model Input'!E$51))</f>
        <v>Blank</v>
      </c>
      <c r="P2802" s="197" t="str">
        <f t="shared" si="461"/>
        <v>Blank</v>
      </c>
      <c r="Q2802" s="197" t="str">
        <f>IF(D2802=0,"Blank",IF(D2802="BEV",E2802*(1-'3 Model Input'!E$54), E2802))</f>
        <v>Blank</v>
      </c>
      <c r="R2802" s="198" t="str">
        <f>IF(D2802=0,"Blank",IF(D2802="PHEV",F2802/G2802,F2802*(1-'3 Model Input'!E$54)/G2802))</f>
        <v>Blank</v>
      </c>
      <c r="S2802" s="198" t="str">
        <f>IF(D2802=0,"Blank",IF(D2802="PHEV",MIN(M2802,E2802),MIN(M2802,(E2802*(1-'3 Model Input'!E$54)))))</f>
        <v>Blank</v>
      </c>
      <c r="T2802" s="217" t="str">
        <f t="shared" si="462"/>
        <v>Blank</v>
      </c>
      <c r="U2802" s="89"/>
      <c r="V2802" s="216" t="str">
        <f>IF(D2802=0,"Blank",P2802*'3 Model Input'!E$50)</f>
        <v>Blank</v>
      </c>
      <c r="W2802" s="197" t="str">
        <f t="shared" si="463"/>
        <v>Blank</v>
      </c>
      <c r="X2802" s="197" t="str">
        <f t="shared" si="464"/>
        <v>Blank</v>
      </c>
      <c r="Y2802" s="197" t="str">
        <f t="shared" si="465"/>
        <v>Blank</v>
      </c>
      <c r="Z2802" s="197" t="str">
        <f t="shared" si="466"/>
        <v>Blank</v>
      </c>
      <c r="AA2802" s="223" t="str" cm="1">
        <f t="array" ref="AA2802">_xlfn.IFS(ISTEXT('3 Model Input'!F$70),"Missing",ISTEXT('3 Model Input'!I$70),"Missing",ISNUMBER('3 Model Input'!K$70),'3 Model Input'!K$70*P2802)</f>
        <v>Missing</v>
      </c>
      <c r="AB2802" s="89"/>
      <c r="AC2802" s="227" t="str" cm="1">
        <f t="array" ref="AC2802">IF(D2802=0,"Blank",_xlfn.IFS('3 Model Input'!E$61=1,(V2802*G2802)/T2802,'3 Model Input'!E$61=2,(W2802*G2802)/T2802,'3 Model Input'!E$61=3,(X2802*G2802)/T2802,'3 Model Input'!E$61=4,(Y2802*G2802)/T2802,'3 Model Input'!E$61=5,(Z2802*G2802)/T2802, ISTEXT('3 Model Input'!E$61),"Missing",'3 Model Input'!E$61=6,(AA2802*G2802)/T2802))</f>
        <v>Blank</v>
      </c>
      <c r="AD2802" s="202" t="str">
        <f t="shared" si="467"/>
        <v>Blank</v>
      </c>
      <c r="AE2802" s="202" t="str">
        <f t="shared" si="468"/>
        <v>Blank</v>
      </c>
      <c r="AF2802" s="217" t="str">
        <f t="shared" si="469"/>
        <v>Blank</v>
      </c>
      <c r="AG2802" s="9" t="str" cm="1">
        <f t="array" ref="AG2802">_xlfn.IFS(ISNUMBER(AC2802), "", ISNUMBER(SEARCH("Blank", AC2802)), "", ISERROR(AC2802), "Bad input on tab 3")</f>
        <v/>
      </c>
    </row>
    <row r="2803" spans="2:33" ht="15" customHeight="1" x14ac:dyDescent="0.75">
      <c r="B2803" s="205" t="str">
        <f>'5 Driver Data'!B2803</f>
        <v>2795</v>
      </c>
      <c r="C2803" s="193">
        <f>'5 Driver Data'!C2803</f>
        <v>0</v>
      </c>
      <c r="D2803" s="192">
        <f>'5 Driver Data'!D2803</f>
        <v>0</v>
      </c>
      <c r="E2803" s="191">
        <f>'5 Driver Data'!E2803</f>
        <v>0</v>
      </c>
      <c r="F2803" s="191">
        <f>'5 Driver Data'!F2803</f>
        <v>0</v>
      </c>
      <c r="G2803" s="191">
        <f>'5 Driver Data'!G2803</f>
        <v>0</v>
      </c>
      <c r="H2803" s="191">
        <f>'5 Driver Data'!H2803</f>
        <v>0</v>
      </c>
      <c r="I2803" s="191">
        <f>'5 Driver Data'!I2803</f>
        <v>0</v>
      </c>
      <c r="J2803" s="191">
        <f>'5 Driver Data'!J2803</f>
        <v>0</v>
      </c>
      <c r="K2803" s="206">
        <f>'5 Driver Data'!K2803</f>
        <v>0</v>
      </c>
      <c r="L2803" s="1"/>
      <c r="M2803" s="216" t="str">
        <f>IF(D2803=0,"Blank",'3 Model Input'!E$44*'3 Model Input'!E$45)</f>
        <v>Blank</v>
      </c>
      <c r="N2803" s="197" t="str">
        <f t="shared" si="460"/>
        <v>Blank</v>
      </c>
      <c r="O2803" s="197" t="str">
        <f>IF(D2803=0,"Blank",'3 Model Input'!E$49*(1-'3 Model Input'!E$51))</f>
        <v>Blank</v>
      </c>
      <c r="P2803" s="197" t="str">
        <f t="shared" si="461"/>
        <v>Blank</v>
      </c>
      <c r="Q2803" s="197" t="str">
        <f>IF(D2803=0,"Blank",IF(D2803="BEV",E2803*(1-'3 Model Input'!E$54), E2803))</f>
        <v>Blank</v>
      </c>
      <c r="R2803" s="198" t="str">
        <f>IF(D2803=0,"Blank",IF(D2803="PHEV",F2803/G2803,F2803*(1-'3 Model Input'!E$54)/G2803))</f>
        <v>Blank</v>
      </c>
      <c r="S2803" s="198" t="str">
        <f>IF(D2803=0,"Blank",IF(D2803="PHEV",MIN(M2803,E2803),MIN(M2803,(E2803*(1-'3 Model Input'!E$54)))))</f>
        <v>Blank</v>
      </c>
      <c r="T2803" s="217" t="str">
        <f t="shared" si="462"/>
        <v>Blank</v>
      </c>
      <c r="U2803" s="89"/>
      <c r="V2803" s="216" t="str">
        <f>IF(D2803=0,"Blank",P2803*'3 Model Input'!E$50)</f>
        <v>Blank</v>
      </c>
      <c r="W2803" s="197" t="str">
        <f t="shared" si="463"/>
        <v>Blank</v>
      </c>
      <c r="X2803" s="197" t="str">
        <f t="shared" si="464"/>
        <v>Blank</v>
      </c>
      <c r="Y2803" s="197" t="str">
        <f t="shared" si="465"/>
        <v>Blank</v>
      </c>
      <c r="Z2803" s="197" t="str">
        <f t="shared" si="466"/>
        <v>Blank</v>
      </c>
      <c r="AA2803" s="223" t="str" cm="1">
        <f t="array" ref="AA2803">_xlfn.IFS(ISTEXT('3 Model Input'!F$70),"Missing",ISTEXT('3 Model Input'!I$70),"Missing",ISNUMBER('3 Model Input'!K$70),'3 Model Input'!K$70*P2803)</f>
        <v>Missing</v>
      </c>
      <c r="AB2803" s="89"/>
      <c r="AC2803" s="227" t="str" cm="1">
        <f t="array" ref="AC2803">IF(D2803=0,"Blank",_xlfn.IFS('3 Model Input'!E$61=1,(V2803*G2803)/T2803,'3 Model Input'!E$61=2,(W2803*G2803)/T2803,'3 Model Input'!E$61=3,(X2803*G2803)/T2803,'3 Model Input'!E$61=4,(Y2803*G2803)/T2803,'3 Model Input'!E$61=5,(Z2803*G2803)/T2803, ISTEXT('3 Model Input'!E$61),"Missing",'3 Model Input'!E$61=6,(AA2803*G2803)/T2803))</f>
        <v>Blank</v>
      </c>
      <c r="AD2803" s="202" t="str">
        <f t="shared" si="467"/>
        <v>Blank</v>
      </c>
      <c r="AE2803" s="202" t="str">
        <f t="shared" si="468"/>
        <v>Blank</v>
      </c>
      <c r="AF2803" s="217" t="str">
        <f t="shared" si="469"/>
        <v>Blank</v>
      </c>
      <c r="AG2803" s="9" t="str" cm="1">
        <f t="array" ref="AG2803">_xlfn.IFS(ISNUMBER(AC2803), "", ISNUMBER(SEARCH("Blank", AC2803)), "", ISERROR(AC2803), "Bad input on tab 3")</f>
        <v/>
      </c>
    </row>
    <row r="2804" spans="2:33" ht="15" customHeight="1" x14ac:dyDescent="0.75">
      <c r="B2804" s="205" t="str">
        <f>'5 Driver Data'!B2804</f>
        <v>2796</v>
      </c>
      <c r="C2804" s="193">
        <f>'5 Driver Data'!C2804</f>
        <v>0</v>
      </c>
      <c r="D2804" s="192">
        <f>'5 Driver Data'!D2804</f>
        <v>0</v>
      </c>
      <c r="E2804" s="191">
        <f>'5 Driver Data'!E2804</f>
        <v>0</v>
      </c>
      <c r="F2804" s="191">
        <f>'5 Driver Data'!F2804</f>
        <v>0</v>
      </c>
      <c r="G2804" s="191">
        <f>'5 Driver Data'!G2804</f>
        <v>0</v>
      </c>
      <c r="H2804" s="191">
        <f>'5 Driver Data'!H2804</f>
        <v>0</v>
      </c>
      <c r="I2804" s="191">
        <f>'5 Driver Data'!I2804</f>
        <v>0</v>
      </c>
      <c r="J2804" s="191">
        <f>'5 Driver Data'!J2804</f>
        <v>0</v>
      </c>
      <c r="K2804" s="206">
        <f>'5 Driver Data'!K2804</f>
        <v>0</v>
      </c>
      <c r="L2804" s="1"/>
      <c r="M2804" s="216" t="str">
        <f>IF(D2804=0,"Blank",'3 Model Input'!E$44*'3 Model Input'!E$45)</f>
        <v>Blank</v>
      </c>
      <c r="N2804" s="197" t="str">
        <f t="shared" si="460"/>
        <v>Blank</v>
      </c>
      <c r="O2804" s="197" t="str">
        <f>IF(D2804=0,"Blank",'3 Model Input'!E$49*(1-'3 Model Input'!E$51))</f>
        <v>Blank</v>
      </c>
      <c r="P2804" s="197" t="str">
        <f t="shared" si="461"/>
        <v>Blank</v>
      </c>
      <c r="Q2804" s="197" t="str">
        <f>IF(D2804=0,"Blank",IF(D2804="BEV",E2804*(1-'3 Model Input'!E$54), E2804))</f>
        <v>Blank</v>
      </c>
      <c r="R2804" s="198" t="str">
        <f>IF(D2804=0,"Blank",IF(D2804="PHEV",F2804/G2804,F2804*(1-'3 Model Input'!E$54)/G2804))</f>
        <v>Blank</v>
      </c>
      <c r="S2804" s="198" t="str">
        <f>IF(D2804=0,"Blank",IF(D2804="PHEV",MIN(M2804,E2804),MIN(M2804,(E2804*(1-'3 Model Input'!E$54)))))</f>
        <v>Blank</v>
      </c>
      <c r="T2804" s="217" t="str">
        <f t="shared" si="462"/>
        <v>Blank</v>
      </c>
      <c r="U2804" s="89"/>
      <c r="V2804" s="216" t="str">
        <f>IF(D2804=0,"Blank",P2804*'3 Model Input'!E$50)</f>
        <v>Blank</v>
      </c>
      <c r="W2804" s="197" t="str">
        <f t="shared" si="463"/>
        <v>Blank</v>
      </c>
      <c r="X2804" s="197" t="str">
        <f t="shared" si="464"/>
        <v>Blank</v>
      </c>
      <c r="Y2804" s="197" t="str">
        <f t="shared" si="465"/>
        <v>Blank</v>
      </c>
      <c r="Z2804" s="197" t="str">
        <f t="shared" si="466"/>
        <v>Blank</v>
      </c>
      <c r="AA2804" s="223" t="str" cm="1">
        <f t="array" ref="AA2804">_xlfn.IFS(ISTEXT('3 Model Input'!F$70),"Missing",ISTEXT('3 Model Input'!I$70),"Missing",ISNUMBER('3 Model Input'!K$70),'3 Model Input'!K$70*P2804)</f>
        <v>Missing</v>
      </c>
      <c r="AB2804" s="89"/>
      <c r="AC2804" s="227" t="str" cm="1">
        <f t="array" ref="AC2804">IF(D2804=0,"Blank",_xlfn.IFS('3 Model Input'!E$61=1,(V2804*G2804)/T2804,'3 Model Input'!E$61=2,(W2804*G2804)/T2804,'3 Model Input'!E$61=3,(X2804*G2804)/T2804,'3 Model Input'!E$61=4,(Y2804*G2804)/T2804,'3 Model Input'!E$61=5,(Z2804*G2804)/T2804, ISTEXT('3 Model Input'!E$61),"Missing",'3 Model Input'!E$61=6,(AA2804*G2804)/T2804))</f>
        <v>Blank</v>
      </c>
      <c r="AD2804" s="202" t="str">
        <f t="shared" si="467"/>
        <v>Blank</v>
      </c>
      <c r="AE2804" s="202" t="str">
        <f t="shared" si="468"/>
        <v>Blank</v>
      </c>
      <c r="AF2804" s="217" t="str">
        <f t="shared" si="469"/>
        <v>Blank</v>
      </c>
      <c r="AG2804" s="9" t="str" cm="1">
        <f t="array" ref="AG2804">_xlfn.IFS(ISNUMBER(AC2804), "", ISNUMBER(SEARCH("Blank", AC2804)), "", ISERROR(AC2804), "Bad input on tab 3")</f>
        <v/>
      </c>
    </row>
    <row r="2805" spans="2:33" ht="15" customHeight="1" x14ac:dyDescent="0.75">
      <c r="B2805" s="205" t="str">
        <f>'5 Driver Data'!B2805</f>
        <v>2797</v>
      </c>
      <c r="C2805" s="193">
        <f>'5 Driver Data'!C2805</f>
        <v>0</v>
      </c>
      <c r="D2805" s="192">
        <f>'5 Driver Data'!D2805</f>
        <v>0</v>
      </c>
      <c r="E2805" s="191">
        <f>'5 Driver Data'!E2805</f>
        <v>0</v>
      </c>
      <c r="F2805" s="191">
        <f>'5 Driver Data'!F2805</f>
        <v>0</v>
      </c>
      <c r="G2805" s="191">
        <f>'5 Driver Data'!G2805</f>
        <v>0</v>
      </c>
      <c r="H2805" s="191">
        <f>'5 Driver Data'!H2805</f>
        <v>0</v>
      </c>
      <c r="I2805" s="191">
        <f>'5 Driver Data'!I2805</f>
        <v>0</v>
      </c>
      <c r="J2805" s="191">
        <f>'5 Driver Data'!J2805</f>
        <v>0</v>
      </c>
      <c r="K2805" s="206">
        <f>'5 Driver Data'!K2805</f>
        <v>0</v>
      </c>
      <c r="L2805" s="1"/>
      <c r="M2805" s="216" t="str">
        <f>IF(D2805=0,"Blank",'3 Model Input'!E$44*'3 Model Input'!E$45)</f>
        <v>Blank</v>
      </c>
      <c r="N2805" s="197" t="str">
        <f t="shared" si="460"/>
        <v>Blank</v>
      </c>
      <c r="O2805" s="197" t="str">
        <f>IF(D2805=0,"Blank",'3 Model Input'!E$49*(1-'3 Model Input'!E$51))</f>
        <v>Blank</v>
      </c>
      <c r="P2805" s="197" t="str">
        <f t="shared" si="461"/>
        <v>Blank</v>
      </c>
      <c r="Q2805" s="197" t="str">
        <f>IF(D2805=0,"Blank",IF(D2805="BEV",E2805*(1-'3 Model Input'!E$54), E2805))</f>
        <v>Blank</v>
      </c>
      <c r="R2805" s="198" t="str">
        <f>IF(D2805=0,"Blank",IF(D2805="PHEV",F2805/G2805,F2805*(1-'3 Model Input'!E$54)/G2805))</f>
        <v>Blank</v>
      </c>
      <c r="S2805" s="198" t="str">
        <f>IF(D2805=0,"Blank",IF(D2805="PHEV",MIN(M2805,E2805),MIN(M2805,(E2805*(1-'3 Model Input'!E$54)))))</f>
        <v>Blank</v>
      </c>
      <c r="T2805" s="217" t="str">
        <f t="shared" si="462"/>
        <v>Blank</v>
      </c>
      <c r="U2805" s="89"/>
      <c r="V2805" s="216" t="str">
        <f>IF(D2805=0,"Blank",P2805*'3 Model Input'!E$50)</f>
        <v>Blank</v>
      </c>
      <c r="W2805" s="197" t="str">
        <f t="shared" si="463"/>
        <v>Blank</v>
      </c>
      <c r="X2805" s="197" t="str">
        <f t="shared" si="464"/>
        <v>Blank</v>
      </c>
      <c r="Y2805" s="197" t="str">
        <f t="shared" si="465"/>
        <v>Blank</v>
      </c>
      <c r="Z2805" s="197" t="str">
        <f t="shared" si="466"/>
        <v>Blank</v>
      </c>
      <c r="AA2805" s="223" t="str" cm="1">
        <f t="array" ref="AA2805">_xlfn.IFS(ISTEXT('3 Model Input'!F$70),"Missing",ISTEXT('3 Model Input'!I$70),"Missing",ISNUMBER('3 Model Input'!K$70),'3 Model Input'!K$70*P2805)</f>
        <v>Missing</v>
      </c>
      <c r="AB2805" s="89"/>
      <c r="AC2805" s="227" t="str" cm="1">
        <f t="array" ref="AC2805">IF(D2805=0,"Blank",_xlfn.IFS('3 Model Input'!E$61=1,(V2805*G2805)/T2805,'3 Model Input'!E$61=2,(W2805*G2805)/T2805,'3 Model Input'!E$61=3,(X2805*G2805)/T2805,'3 Model Input'!E$61=4,(Y2805*G2805)/T2805,'3 Model Input'!E$61=5,(Z2805*G2805)/T2805, ISTEXT('3 Model Input'!E$61),"Missing",'3 Model Input'!E$61=6,(AA2805*G2805)/T2805))</f>
        <v>Blank</v>
      </c>
      <c r="AD2805" s="202" t="str">
        <f t="shared" si="467"/>
        <v>Blank</v>
      </c>
      <c r="AE2805" s="202" t="str">
        <f t="shared" si="468"/>
        <v>Blank</v>
      </c>
      <c r="AF2805" s="217" t="str">
        <f t="shared" si="469"/>
        <v>Blank</v>
      </c>
      <c r="AG2805" s="9" t="str" cm="1">
        <f t="array" ref="AG2805">_xlfn.IFS(ISNUMBER(AC2805), "", ISNUMBER(SEARCH("Blank", AC2805)), "", ISERROR(AC2805), "Bad input on tab 3")</f>
        <v/>
      </c>
    </row>
    <row r="2806" spans="2:33" ht="15" customHeight="1" x14ac:dyDescent="0.75">
      <c r="B2806" s="205" t="str">
        <f>'5 Driver Data'!B2806</f>
        <v>2798</v>
      </c>
      <c r="C2806" s="193">
        <f>'5 Driver Data'!C2806</f>
        <v>0</v>
      </c>
      <c r="D2806" s="192">
        <f>'5 Driver Data'!D2806</f>
        <v>0</v>
      </c>
      <c r="E2806" s="191">
        <f>'5 Driver Data'!E2806</f>
        <v>0</v>
      </c>
      <c r="F2806" s="191">
        <f>'5 Driver Data'!F2806</f>
        <v>0</v>
      </c>
      <c r="G2806" s="191">
        <f>'5 Driver Data'!G2806</f>
        <v>0</v>
      </c>
      <c r="H2806" s="191">
        <f>'5 Driver Data'!H2806</f>
        <v>0</v>
      </c>
      <c r="I2806" s="191">
        <f>'5 Driver Data'!I2806</f>
        <v>0</v>
      </c>
      <c r="J2806" s="191">
        <f>'5 Driver Data'!J2806</f>
        <v>0</v>
      </c>
      <c r="K2806" s="206">
        <f>'5 Driver Data'!K2806</f>
        <v>0</v>
      </c>
      <c r="L2806" s="1"/>
      <c r="M2806" s="216" t="str">
        <f>IF(D2806=0,"Blank",'3 Model Input'!E$44*'3 Model Input'!E$45)</f>
        <v>Blank</v>
      </c>
      <c r="N2806" s="197" t="str">
        <f t="shared" si="460"/>
        <v>Blank</v>
      </c>
      <c r="O2806" s="197" t="str">
        <f>IF(D2806=0,"Blank",'3 Model Input'!E$49*(1-'3 Model Input'!E$51))</f>
        <v>Blank</v>
      </c>
      <c r="P2806" s="197" t="str">
        <f t="shared" si="461"/>
        <v>Blank</v>
      </c>
      <c r="Q2806" s="197" t="str">
        <f>IF(D2806=0,"Blank",IF(D2806="BEV",E2806*(1-'3 Model Input'!E$54), E2806))</f>
        <v>Blank</v>
      </c>
      <c r="R2806" s="198" t="str">
        <f>IF(D2806=0,"Blank",IF(D2806="PHEV",F2806/G2806,F2806*(1-'3 Model Input'!E$54)/G2806))</f>
        <v>Blank</v>
      </c>
      <c r="S2806" s="198" t="str">
        <f>IF(D2806=0,"Blank",IF(D2806="PHEV",MIN(M2806,E2806),MIN(M2806,(E2806*(1-'3 Model Input'!E$54)))))</f>
        <v>Blank</v>
      </c>
      <c r="T2806" s="217" t="str">
        <f t="shared" si="462"/>
        <v>Blank</v>
      </c>
      <c r="U2806" s="89"/>
      <c r="V2806" s="216" t="str">
        <f>IF(D2806=0,"Blank",P2806*'3 Model Input'!E$50)</f>
        <v>Blank</v>
      </c>
      <c r="W2806" s="197" t="str">
        <f t="shared" si="463"/>
        <v>Blank</v>
      </c>
      <c r="X2806" s="197" t="str">
        <f t="shared" si="464"/>
        <v>Blank</v>
      </c>
      <c r="Y2806" s="197" t="str">
        <f t="shared" si="465"/>
        <v>Blank</v>
      </c>
      <c r="Z2806" s="197" t="str">
        <f t="shared" si="466"/>
        <v>Blank</v>
      </c>
      <c r="AA2806" s="223" t="str" cm="1">
        <f t="array" ref="AA2806">_xlfn.IFS(ISTEXT('3 Model Input'!F$70),"Missing",ISTEXT('3 Model Input'!I$70),"Missing",ISNUMBER('3 Model Input'!K$70),'3 Model Input'!K$70*P2806)</f>
        <v>Missing</v>
      </c>
      <c r="AB2806" s="89"/>
      <c r="AC2806" s="227" t="str" cm="1">
        <f t="array" ref="AC2806">IF(D2806=0,"Blank",_xlfn.IFS('3 Model Input'!E$61=1,(V2806*G2806)/T2806,'3 Model Input'!E$61=2,(W2806*G2806)/T2806,'3 Model Input'!E$61=3,(X2806*G2806)/T2806,'3 Model Input'!E$61=4,(Y2806*G2806)/T2806,'3 Model Input'!E$61=5,(Z2806*G2806)/T2806, ISTEXT('3 Model Input'!E$61),"Missing",'3 Model Input'!E$61=6,(AA2806*G2806)/T2806))</f>
        <v>Blank</v>
      </c>
      <c r="AD2806" s="202" t="str">
        <f t="shared" si="467"/>
        <v>Blank</v>
      </c>
      <c r="AE2806" s="202" t="str">
        <f t="shared" si="468"/>
        <v>Blank</v>
      </c>
      <c r="AF2806" s="217" t="str">
        <f t="shared" si="469"/>
        <v>Blank</v>
      </c>
      <c r="AG2806" s="9" t="str" cm="1">
        <f t="array" ref="AG2806">_xlfn.IFS(ISNUMBER(AC2806), "", ISNUMBER(SEARCH("Blank", AC2806)), "", ISERROR(AC2806), "Bad input on tab 3")</f>
        <v/>
      </c>
    </row>
    <row r="2807" spans="2:33" ht="15" customHeight="1" x14ac:dyDescent="0.75">
      <c r="B2807" s="205" t="str">
        <f>'5 Driver Data'!B2807</f>
        <v>2799</v>
      </c>
      <c r="C2807" s="193">
        <f>'5 Driver Data'!C2807</f>
        <v>0</v>
      </c>
      <c r="D2807" s="192">
        <f>'5 Driver Data'!D2807</f>
        <v>0</v>
      </c>
      <c r="E2807" s="191">
        <f>'5 Driver Data'!E2807</f>
        <v>0</v>
      </c>
      <c r="F2807" s="191">
        <f>'5 Driver Data'!F2807</f>
        <v>0</v>
      </c>
      <c r="G2807" s="191">
        <f>'5 Driver Data'!G2807</f>
        <v>0</v>
      </c>
      <c r="H2807" s="191">
        <f>'5 Driver Data'!H2807</f>
        <v>0</v>
      </c>
      <c r="I2807" s="191">
        <f>'5 Driver Data'!I2807</f>
        <v>0</v>
      </c>
      <c r="J2807" s="191">
        <f>'5 Driver Data'!J2807</f>
        <v>0</v>
      </c>
      <c r="K2807" s="206">
        <f>'5 Driver Data'!K2807</f>
        <v>0</v>
      </c>
      <c r="L2807" s="1"/>
      <c r="M2807" s="216" t="str">
        <f>IF(D2807=0,"Blank",'3 Model Input'!E$44*'3 Model Input'!E$45)</f>
        <v>Blank</v>
      </c>
      <c r="N2807" s="197" t="str">
        <f t="shared" si="460"/>
        <v>Blank</v>
      </c>
      <c r="O2807" s="197" t="str">
        <f>IF(D2807=0,"Blank",'3 Model Input'!E$49*(1-'3 Model Input'!E$51))</f>
        <v>Blank</v>
      </c>
      <c r="P2807" s="197" t="str">
        <f t="shared" si="461"/>
        <v>Blank</v>
      </c>
      <c r="Q2807" s="197" t="str">
        <f>IF(D2807=0,"Blank",IF(D2807="BEV",E2807*(1-'3 Model Input'!E$54), E2807))</f>
        <v>Blank</v>
      </c>
      <c r="R2807" s="198" t="str">
        <f>IF(D2807=0,"Blank",IF(D2807="PHEV",F2807/G2807,F2807*(1-'3 Model Input'!E$54)/G2807))</f>
        <v>Blank</v>
      </c>
      <c r="S2807" s="198" t="str">
        <f>IF(D2807=0,"Blank",IF(D2807="PHEV",MIN(M2807,E2807),MIN(M2807,(E2807*(1-'3 Model Input'!E$54)))))</f>
        <v>Blank</v>
      </c>
      <c r="T2807" s="217" t="str">
        <f t="shared" si="462"/>
        <v>Blank</v>
      </c>
      <c r="U2807" s="89"/>
      <c r="V2807" s="216" t="str">
        <f>IF(D2807=0,"Blank",P2807*'3 Model Input'!E$50)</f>
        <v>Blank</v>
      </c>
      <c r="W2807" s="197" t="str">
        <f t="shared" si="463"/>
        <v>Blank</v>
      </c>
      <c r="X2807" s="197" t="str">
        <f t="shared" si="464"/>
        <v>Blank</v>
      </c>
      <c r="Y2807" s="197" t="str">
        <f t="shared" si="465"/>
        <v>Blank</v>
      </c>
      <c r="Z2807" s="197" t="str">
        <f t="shared" si="466"/>
        <v>Blank</v>
      </c>
      <c r="AA2807" s="223" t="str" cm="1">
        <f t="array" ref="AA2807">_xlfn.IFS(ISTEXT('3 Model Input'!F$70),"Missing",ISTEXT('3 Model Input'!I$70),"Missing",ISNUMBER('3 Model Input'!K$70),'3 Model Input'!K$70*P2807)</f>
        <v>Missing</v>
      </c>
      <c r="AB2807" s="89"/>
      <c r="AC2807" s="227" t="str" cm="1">
        <f t="array" ref="AC2807">IF(D2807=0,"Blank",_xlfn.IFS('3 Model Input'!E$61=1,(V2807*G2807)/T2807,'3 Model Input'!E$61=2,(W2807*G2807)/T2807,'3 Model Input'!E$61=3,(X2807*G2807)/T2807,'3 Model Input'!E$61=4,(Y2807*G2807)/T2807,'3 Model Input'!E$61=5,(Z2807*G2807)/T2807, ISTEXT('3 Model Input'!E$61),"Missing",'3 Model Input'!E$61=6,(AA2807*G2807)/T2807))</f>
        <v>Blank</v>
      </c>
      <c r="AD2807" s="202" t="str">
        <f t="shared" si="467"/>
        <v>Blank</v>
      </c>
      <c r="AE2807" s="202" t="str">
        <f t="shared" si="468"/>
        <v>Blank</v>
      </c>
      <c r="AF2807" s="217" t="str">
        <f t="shared" si="469"/>
        <v>Blank</v>
      </c>
      <c r="AG2807" s="9" t="str" cm="1">
        <f t="array" ref="AG2807">_xlfn.IFS(ISNUMBER(AC2807), "", ISNUMBER(SEARCH("Blank", AC2807)), "", ISERROR(AC2807), "Bad input on tab 3")</f>
        <v/>
      </c>
    </row>
    <row r="2808" spans="2:33" ht="15" customHeight="1" x14ac:dyDescent="0.75">
      <c r="B2808" s="205" t="str">
        <f>'5 Driver Data'!B2808</f>
        <v>2800</v>
      </c>
      <c r="C2808" s="193">
        <f>'5 Driver Data'!C2808</f>
        <v>0</v>
      </c>
      <c r="D2808" s="192">
        <f>'5 Driver Data'!D2808</f>
        <v>0</v>
      </c>
      <c r="E2808" s="191">
        <f>'5 Driver Data'!E2808</f>
        <v>0</v>
      </c>
      <c r="F2808" s="191">
        <f>'5 Driver Data'!F2808</f>
        <v>0</v>
      </c>
      <c r="G2808" s="191">
        <f>'5 Driver Data'!G2808</f>
        <v>0</v>
      </c>
      <c r="H2808" s="191">
        <f>'5 Driver Data'!H2808</f>
        <v>0</v>
      </c>
      <c r="I2808" s="191">
        <f>'5 Driver Data'!I2808</f>
        <v>0</v>
      </c>
      <c r="J2808" s="191">
        <f>'5 Driver Data'!J2808</f>
        <v>0</v>
      </c>
      <c r="K2808" s="206">
        <f>'5 Driver Data'!K2808</f>
        <v>0</v>
      </c>
      <c r="L2808" s="1"/>
      <c r="M2808" s="216" t="str">
        <f>IF(D2808=0,"Blank",'3 Model Input'!E$44*'3 Model Input'!E$45)</f>
        <v>Blank</v>
      </c>
      <c r="N2808" s="197" t="str">
        <f t="shared" si="460"/>
        <v>Blank</v>
      </c>
      <c r="O2808" s="197" t="str">
        <f>IF(D2808=0,"Blank",'3 Model Input'!E$49*(1-'3 Model Input'!E$51))</f>
        <v>Blank</v>
      </c>
      <c r="P2808" s="197" t="str">
        <f t="shared" si="461"/>
        <v>Blank</v>
      </c>
      <c r="Q2808" s="197" t="str">
        <f>IF(D2808=0,"Blank",IF(D2808="BEV",E2808*(1-'3 Model Input'!E$54), E2808))</f>
        <v>Blank</v>
      </c>
      <c r="R2808" s="198" t="str">
        <f>IF(D2808=0,"Blank",IF(D2808="PHEV",F2808/G2808,F2808*(1-'3 Model Input'!E$54)/G2808))</f>
        <v>Blank</v>
      </c>
      <c r="S2808" s="198" t="str">
        <f>IF(D2808=0,"Blank",IF(D2808="PHEV",MIN(M2808,E2808),MIN(M2808,(E2808*(1-'3 Model Input'!E$54)))))</f>
        <v>Blank</v>
      </c>
      <c r="T2808" s="217" t="str">
        <f t="shared" si="462"/>
        <v>Blank</v>
      </c>
      <c r="U2808" s="89"/>
      <c r="V2808" s="216" t="str">
        <f>IF(D2808=0,"Blank",P2808*'3 Model Input'!E$50)</f>
        <v>Blank</v>
      </c>
      <c r="W2808" s="197" t="str">
        <f t="shared" si="463"/>
        <v>Blank</v>
      </c>
      <c r="X2808" s="197" t="str">
        <f t="shared" si="464"/>
        <v>Blank</v>
      </c>
      <c r="Y2808" s="197" t="str">
        <f t="shared" si="465"/>
        <v>Blank</v>
      </c>
      <c r="Z2808" s="197" t="str">
        <f t="shared" si="466"/>
        <v>Blank</v>
      </c>
      <c r="AA2808" s="223" t="str" cm="1">
        <f t="array" ref="AA2808">_xlfn.IFS(ISTEXT('3 Model Input'!F$70),"Missing",ISTEXT('3 Model Input'!I$70),"Missing",ISNUMBER('3 Model Input'!K$70),'3 Model Input'!K$70*P2808)</f>
        <v>Missing</v>
      </c>
      <c r="AB2808" s="89"/>
      <c r="AC2808" s="227" t="str" cm="1">
        <f t="array" ref="AC2808">IF(D2808=0,"Blank",_xlfn.IFS('3 Model Input'!E$61=1,(V2808*G2808)/T2808,'3 Model Input'!E$61=2,(W2808*G2808)/T2808,'3 Model Input'!E$61=3,(X2808*G2808)/T2808,'3 Model Input'!E$61=4,(Y2808*G2808)/T2808,'3 Model Input'!E$61=5,(Z2808*G2808)/T2808, ISTEXT('3 Model Input'!E$61),"Missing",'3 Model Input'!E$61=6,(AA2808*G2808)/T2808))</f>
        <v>Blank</v>
      </c>
      <c r="AD2808" s="202" t="str">
        <f t="shared" si="467"/>
        <v>Blank</v>
      </c>
      <c r="AE2808" s="202" t="str">
        <f t="shared" si="468"/>
        <v>Blank</v>
      </c>
      <c r="AF2808" s="217" t="str">
        <f t="shared" si="469"/>
        <v>Blank</v>
      </c>
      <c r="AG2808" s="9" t="str" cm="1">
        <f t="array" ref="AG2808">_xlfn.IFS(ISNUMBER(AC2808), "", ISNUMBER(SEARCH("Blank", AC2808)), "", ISERROR(AC2808), "Bad input on tab 3")</f>
        <v/>
      </c>
    </row>
    <row r="2809" spans="2:33" ht="15" customHeight="1" x14ac:dyDescent="0.75">
      <c r="B2809" s="205" t="str">
        <f>'5 Driver Data'!B2809</f>
        <v>2801</v>
      </c>
      <c r="C2809" s="193">
        <f>'5 Driver Data'!C2809</f>
        <v>0</v>
      </c>
      <c r="D2809" s="192">
        <f>'5 Driver Data'!D2809</f>
        <v>0</v>
      </c>
      <c r="E2809" s="191">
        <f>'5 Driver Data'!E2809</f>
        <v>0</v>
      </c>
      <c r="F2809" s="191">
        <f>'5 Driver Data'!F2809</f>
        <v>0</v>
      </c>
      <c r="G2809" s="191">
        <f>'5 Driver Data'!G2809</f>
        <v>0</v>
      </c>
      <c r="H2809" s="191">
        <f>'5 Driver Data'!H2809</f>
        <v>0</v>
      </c>
      <c r="I2809" s="191">
        <f>'5 Driver Data'!I2809</f>
        <v>0</v>
      </c>
      <c r="J2809" s="191">
        <f>'5 Driver Data'!J2809</f>
        <v>0</v>
      </c>
      <c r="K2809" s="206">
        <f>'5 Driver Data'!K2809</f>
        <v>0</v>
      </c>
      <c r="L2809" s="1"/>
      <c r="M2809" s="216" t="str">
        <f>IF(D2809=0,"Blank",'3 Model Input'!E$44*'3 Model Input'!E$45)</f>
        <v>Blank</v>
      </c>
      <c r="N2809" s="197" t="str">
        <f t="shared" si="460"/>
        <v>Blank</v>
      </c>
      <c r="O2809" s="197" t="str">
        <f>IF(D2809=0,"Blank",'3 Model Input'!E$49*(1-'3 Model Input'!E$51))</f>
        <v>Blank</v>
      </c>
      <c r="P2809" s="197" t="str">
        <f t="shared" si="461"/>
        <v>Blank</v>
      </c>
      <c r="Q2809" s="197" t="str">
        <f>IF(D2809=0,"Blank",IF(D2809="BEV",E2809*(1-'3 Model Input'!E$54), E2809))</f>
        <v>Blank</v>
      </c>
      <c r="R2809" s="198" t="str">
        <f>IF(D2809=0,"Blank",IF(D2809="PHEV",F2809/G2809,F2809*(1-'3 Model Input'!E$54)/G2809))</f>
        <v>Blank</v>
      </c>
      <c r="S2809" s="198" t="str">
        <f>IF(D2809=0,"Blank",IF(D2809="PHEV",MIN(M2809,E2809),MIN(M2809,(E2809*(1-'3 Model Input'!E$54)))))</f>
        <v>Blank</v>
      </c>
      <c r="T2809" s="217" t="str">
        <f t="shared" si="462"/>
        <v>Blank</v>
      </c>
      <c r="U2809" s="89"/>
      <c r="V2809" s="216" t="str">
        <f>IF(D2809=0,"Blank",P2809*'3 Model Input'!E$50)</f>
        <v>Blank</v>
      </c>
      <c r="W2809" s="197" t="str">
        <f t="shared" si="463"/>
        <v>Blank</v>
      </c>
      <c r="X2809" s="197" t="str">
        <f t="shared" si="464"/>
        <v>Blank</v>
      </c>
      <c r="Y2809" s="197" t="str">
        <f t="shared" si="465"/>
        <v>Blank</v>
      </c>
      <c r="Z2809" s="197" t="str">
        <f t="shared" si="466"/>
        <v>Blank</v>
      </c>
      <c r="AA2809" s="223" t="str" cm="1">
        <f t="array" ref="AA2809">_xlfn.IFS(ISTEXT('3 Model Input'!F$70),"Missing",ISTEXT('3 Model Input'!I$70),"Missing",ISNUMBER('3 Model Input'!K$70),'3 Model Input'!K$70*P2809)</f>
        <v>Missing</v>
      </c>
      <c r="AB2809" s="89"/>
      <c r="AC2809" s="227" t="str" cm="1">
        <f t="array" ref="AC2809">IF(D2809=0,"Blank",_xlfn.IFS('3 Model Input'!E$61=1,(V2809*G2809)/T2809,'3 Model Input'!E$61=2,(W2809*G2809)/T2809,'3 Model Input'!E$61=3,(X2809*G2809)/T2809,'3 Model Input'!E$61=4,(Y2809*G2809)/T2809,'3 Model Input'!E$61=5,(Z2809*G2809)/T2809, ISTEXT('3 Model Input'!E$61),"Missing",'3 Model Input'!E$61=6,(AA2809*G2809)/T2809))</f>
        <v>Blank</v>
      </c>
      <c r="AD2809" s="202" t="str">
        <f t="shared" si="467"/>
        <v>Blank</v>
      </c>
      <c r="AE2809" s="202" t="str">
        <f t="shared" si="468"/>
        <v>Blank</v>
      </c>
      <c r="AF2809" s="217" t="str">
        <f t="shared" si="469"/>
        <v>Blank</v>
      </c>
      <c r="AG2809" s="9" t="str" cm="1">
        <f t="array" ref="AG2809">_xlfn.IFS(ISNUMBER(AC2809), "", ISNUMBER(SEARCH("Blank", AC2809)), "", ISERROR(AC2809), "Bad input on tab 3")</f>
        <v/>
      </c>
    </row>
    <row r="2810" spans="2:33" ht="15" customHeight="1" x14ac:dyDescent="0.75">
      <c r="B2810" s="205" t="str">
        <f>'5 Driver Data'!B2810</f>
        <v>2802</v>
      </c>
      <c r="C2810" s="193">
        <f>'5 Driver Data'!C2810</f>
        <v>0</v>
      </c>
      <c r="D2810" s="192">
        <f>'5 Driver Data'!D2810</f>
        <v>0</v>
      </c>
      <c r="E2810" s="191">
        <f>'5 Driver Data'!E2810</f>
        <v>0</v>
      </c>
      <c r="F2810" s="191">
        <f>'5 Driver Data'!F2810</f>
        <v>0</v>
      </c>
      <c r="G2810" s="191">
        <f>'5 Driver Data'!G2810</f>
        <v>0</v>
      </c>
      <c r="H2810" s="191">
        <f>'5 Driver Data'!H2810</f>
        <v>0</v>
      </c>
      <c r="I2810" s="191">
        <f>'5 Driver Data'!I2810</f>
        <v>0</v>
      </c>
      <c r="J2810" s="191">
        <f>'5 Driver Data'!J2810</f>
        <v>0</v>
      </c>
      <c r="K2810" s="206">
        <f>'5 Driver Data'!K2810</f>
        <v>0</v>
      </c>
      <c r="L2810" s="1"/>
      <c r="M2810" s="216" t="str">
        <f>IF(D2810=0,"Blank",'3 Model Input'!E$44*'3 Model Input'!E$45)</f>
        <v>Blank</v>
      </c>
      <c r="N2810" s="197" t="str">
        <f t="shared" si="460"/>
        <v>Blank</v>
      </c>
      <c r="O2810" s="197" t="str">
        <f>IF(D2810=0,"Blank",'3 Model Input'!E$49*(1-'3 Model Input'!E$51))</f>
        <v>Blank</v>
      </c>
      <c r="P2810" s="197" t="str">
        <f t="shared" si="461"/>
        <v>Blank</v>
      </c>
      <c r="Q2810" s="197" t="str">
        <f>IF(D2810=0,"Blank",IF(D2810="BEV",E2810*(1-'3 Model Input'!E$54), E2810))</f>
        <v>Blank</v>
      </c>
      <c r="R2810" s="198" t="str">
        <f>IF(D2810=0,"Blank",IF(D2810="PHEV",F2810/G2810,F2810*(1-'3 Model Input'!E$54)/G2810))</f>
        <v>Blank</v>
      </c>
      <c r="S2810" s="198" t="str">
        <f>IF(D2810=0,"Blank",IF(D2810="PHEV",MIN(M2810,E2810),MIN(M2810,(E2810*(1-'3 Model Input'!E$54)))))</f>
        <v>Blank</v>
      </c>
      <c r="T2810" s="217" t="str">
        <f t="shared" si="462"/>
        <v>Blank</v>
      </c>
      <c r="U2810" s="89"/>
      <c r="V2810" s="216" t="str">
        <f>IF(D2810=0,"Blank",P2810*'3 Model Input'!E$50)</f>
        <v>Blank</v>
      </c>
      <c r="W2810" s="197" t="str">
        <f t="shared" si="463"/>
        <v>Blank</v>
      </c>
      <c r="X2810" s="197" t="str">
        <f t="shared" si="464"/>
        <v>Blank</v>
      </c>
      <c r="Y2810" s="197" t="str">
        <f t="shared" si="465"/>
        <v>Blank</v>
      </c>
      <c r="Z2810" s="197" t="str">
        <f t="shared" si="466"/>
        <v>Blank</v>
      </c>
      <c r="AA2810" s="223" t="str" cm="1">
        <f t="array" ref="AA2810">_xlfn.IFS(ISTEXT('3 Model Input'!F$70),"Missing",ISTEXT('3 Model Input'!I$70),"Missing",ISNUMBER('3 Model Input'!K$70),'3 Model Input'!K$70*P2810)</f>
        <v>Missing</v>
      </c>
      <c r="AB2810" s="89"/>
      <c r="AC2810" s="227" t="str" cm="1">
        <f t="array" ref="AC2810">IF(D2810=0,"Blank",_xlfn.IFS('3 Model Input'!E$61=1,(V2810*G2810)/T2810,'3 Model Input'!E$61=2,(W2810*G2810)/T2810,'3 Model Input'!E$61=3,(X2810*G2810)/T2810,'3 Model Input'!E$61=4,(Y2810*G2810)/T2810,'3 Model Input'!E$61=5,(Z2810*G2810)/T2810, ISTEXT('3 Model Input'!E$61),"Missing",'3 Model Input'!E$61=6,(AA2810*G2810)/T2810))</f>
        <v>Blank</v>
      </c>
      <c r="AD2810" s="202" t="str">
        <f t="shared" si="467"/>
        <v>Blank</v>
      </c>
      <c r="AE2810" s="202" t="str">
        <f t="shared" si="468"/>
        <v>Blank</v>
      </c>
      <c r="AF2810" s="217" t="str">
        <f t="shared" si="469"/>
        <v>Blank</v>
      </c>
      <c r="AG2810" s="9" t="str" cm="1">
        <f t="array" ref="AG2810">_xlfn.IFS(ISNUMBER(AC2810), "", ISNUMBER(SEARCH("Blank", AC2810)), "", ISERROR(AC2810), "Bad input on tab 3")</f>
        <v/>
      </c>
    </row>
    <row r="2811" spans="2:33" ht="15" customHeight="1" x14ac:dyDescent="0.75">
      <c r="B2811" s="205" t="str">
        <f>'5 Driver Data'!B2811</f>
        <v>2803</v>
      </c>
      <c r="C2811" s="193">
        <f>'5 Driver Data'!C2811</f>
        <v>0</v>
      </c>
      <c r="D2811" s="192">
        <f>'5 Driver Data'!D2811</f>
        <v>0</v>
      </c>
      <c r="E2811" s="191">
        <f>'5 Driver Data'!E2811</f>
        <v>0</v>
      </c>
      <c r="F2811" s="191">
        <f>'5 Driver Data'!F2811</f>
        <v>0</v>
      </c>
      <c r="G2811" s="191">
        <f>'5 Driver Data'!G2811</f>
        <v>0</v>
      </c>
      <c r="H2811" s="191">
        <f>'5 Driver Data'!H2811</f>
        <v>0</v>
      </c>
      <c r="I2811" s="191">
        <f>'5 Driver Data'!I2811</f>
        <v>0</v>
      </c>
      <c r="J2811" s="191">
        <f>'5 Driver Data'!J2811</f>
        <v>0</v>
      </c>
      <c r="K2811" s="206">
        <f>'5 Driver Data'!K2811</f>
        <v>0</v>
      </c>
      <c r="L2811" s="1"/>
      <c r="M2811" s="216" t="str">
        <f>IF(D2811=0,"Blank",'3 Model Input'!E$44*'3 Model Input'!E$45)</f>
        <v>Blank</v>
      </c>
      <c r="N2811" s="197" t="str">
        <f t="shared" si="460"/>
        <v>Blank</v>
      </c>
      <c r="O2811" s="197" t="str">
        <f>IF(D2811=0,"Blank",'3 Model Input'!E$49*(1-'3 Model Input'!E$51))</f>
        <v>Blank</v>
      </c>
      <c r="P2811" s="197" t="str">
        <f t="shared" si="461"/>
        <v>Blank</v>
      </c>
      <c r="Q2811" s="197" t="str">
        <f>IF(D2811=0,"Blank",IF(D2811="BEV",E2811*(1-'3 Model Input'!E$54), E2811))</f>
        <v>Blank</v>
      </c>
      <c r="R2811" s="198" t="str">
        <f>IF(D2811=0,"Blank",IF(D2811="PHEV",F2811/G2811,F2811*(1-'3 Model Input'!E$54)/G2811))</f>
        <v>Blank</v>
      </c>
      <c r="S2811" s="198" t="str">
        <f>IF(D2811=0,"Blank",IF(D2811="PHEV",MIN(M2811,E2811),MIN(M2811,(E2811*(1-'3 Model Input'!E$54)))))</f>
        <v>Blank</v>
      </c>
      <c r="T2811" s="217" t="str">
        <f t="shared" si="462"/>
        <v>Blank</v>
      </c>
      <c r="U2811" s="89"/>
      <c r="V2811" s="216" t="str">
        <f>IF(D2811=0,"Blank",P2811*'3 Model Input'!E$50)</f>
        <v>Blank</v>
      </c>
      <c r="W2811" s="197" t="str">
        <f t="shared" si="463"/>
        <v>Blank</v>
      </c>
      <c r="X2811" s="197" t="str">
        <f t="shared" si="464"/>
        <v>Blank</v>
      </c>
      <c r="Y2811" s="197" t="str">
        <f t="shared" si="465"/>
        <v>Blank</v>
      </c>
      <c r="Z2811" s="197" t="str">
        <f t="shared" si="466"/>
        <v>Blank</v>
      </c>
      <c r="AA2811" s="223" t="str" cm="1">
        <f t="array" ref="AA2811">_xlfn.IFS(ISTEXT('3 Model Input'!F$70),"Missing",ISTEXT('3 Model Input'!I$70),"Missing",ISNUMBER('3 Model Input'!K$70),'3 Model Input'!K$70*P2811)</f>
        <v>Missing</v>
      </c>
      <c r="AB2811" s="89"/>
      <c r="AC2811" s="227" t="str" cm="1">
        <f t="array" ref="AC2811">IF(D2811=0,"Blank",_xlfn.IFS('3 Model Input'!E$61=1,(V2811*G2811)/T2811,'3 Model Input'!E$61=2,(W2811*G2811)/T2811,'3 Model Input'!E$61=3,(X2811*G2811)/T2811,'3 Model Input'!E$61=4,(Y2811*G2811)/T2811,'3 Model Input'!E$61=5,(Z2811*G2811)/T2811, ISTEXT('3 Model Input'!E$61),"Missing",'3 Model Input'!E$61=6,(AA2811*G2811)/T2811))</f>
        <v>Blank</v>
      </c>
      <c r="AD2811" s="202" t="str">
        <f t="shared" si="467"/>
        <v>Blank</v>
      </c>
      <c r="AE2811" s="202" t="str">
        <f t="shared" si="468"/>
        <v>Blank</v>
      </c>
      <c r="AF2811" s="217" t="str">
        <f t="shared" si="469"/>
        <v>Blank</v>
      </c>
      <c r="AG2811" s="9" t="str" cm="1">
        <f t="array" ref="AG2811">_xlfn.IFS(ISNUMBER(AC2811), "", ISNUMBER(SEARCH("Blank", AC2811)), "", ISERROR(AC2811), "Bad input on tab 3")</f>
        <v/>
      </c>
    </row>
    <row r="2812" spans="2:33" ht="15" customHeight="1" x14ac:dyDescent="0.75">
      <c r="B2812" s="205" t="str">
        <f>'5 Driver Data'!B2812</f>
        <v>2804</v>
      </c>
      <c r="C2812" s="193">
        <f>'5 Driver Data'!C2812</f>
        <v>0</v>
      </c>
      <c r="D2812" s="192">
        <f>'5 Driver Data'!D2812</f>
        <v>0</v>
      </c>
      <c r="E2812" s="191">
        <f>'5 Driver Data'!E2812</f>
        <v>0</v>
      </c>
      <c r="F2812" s="191">
        <f>'5 Driver Data'!F2812</f>
        <v>0</v>
      </c>
      <c r="G2812" s="191">
        <f>'5 Driver Data'!G2812</f>
        <v>0</v>
      </c>
      <c r="H2812" s="191">
        <f>'5 Driver Data'!H2812</f>
        <v>0</v>
      </c>
      <c r="I2812" s="191">
        <f>'5 Driver Data'!I2812</f>
        <v>0</v>
      </c>
      <c r="J2812" s="191">
        <f>'5 Driver Data'!J2812</f>
        <v>0</v>
      </c>
      <c r="K2812" s="206">
        <f>'5 Driver Data'!K2812</f>
        <v>0</v>
      </c>
      <c r="L2812" s="1"/>
      <c r="M2812" s="216" t="str">
        <f>IF(D2812=0,"Blank",'3 Model Input'!E$44*'3 Model Input'!E$45)</f>
        <v>Blank</v>
      </c>
      <c r="N2812" s="197" t="str">
        <f t="shared" si="460"/>
        <v>Blank</v>
      </c>
      <c r="O2812" s="197" t="str">
        <f>IF(D2812=0,"Blank",'3 Model Input'!E$49*(1-'3 Model Input'!E$51))</f>
        <v>Blank</v>
      </c>
      <c r="P2812" s="197" t="str">
        <f t="shared" si="461"/>
        <v>Blank</v>
      </c>
      <c r="Q2812" s="197" t="str">
        <f>IF(D2812=0,"Blank",IF(D2812="BEV",E2812*(1-'3 Model Input'!E$54), E2812))</f>
        <v>Blank</v>
      </c>
      <c r="R2812" s="198" t="str">
        <f>IF(D2812=0,"Blank",IF(D2812="PHEV",F2812/G2812,F2812*(1-'3 Model Input'!E$54)/G2812))</f>
        <v>Blank</v>
      </c>
      <c r="S2812" s="198" t="str">
        <f>IF(D2812=0,"Blank",IF(D2812="PHEV",MIN(M2812,E2812),MIN(M2812,(E2812*(1-'3 Model Input'!E$54)))))</f>
        <v>Blank</v>
      </c>
      <c r="T2812" s="217" t="str">
        <f t="shared" si="462"/>
        <v>Blank</v>
      </c>
      <c r="U2812" s="89"/>
      <c r="V2812" s="216" t="str">
        <f>IF(D2812=0,"Blank",P2812*'3 Model Input'!E$50)</f>
        <v>Blank</v>
      </c>
      <c r="W2812" s="197" t="str">
        <f t="shared" si="463"/>
        <v>Blank</v>
      </c>
      <c r="X2812" s="197" t="str">
        <f t="shared" si="464"/>
        <v>Blank</v>
      </c>
      <c r="Y2812" s="197" t="str">
        <f t="shared" si="465"/>
        <v>Blank</v>
      </c>
      <c r="Z2812" s="197" t="str">
        <f t="shared" si="466"/>
        <v>Blank</v>
      </c>
      <c r="AA2812" s="223" t="str" cm="1">
        <f t="array" ref="AA2812">_xlfn.IFS(ISTEXT('3 Model Input'!F$70),"Missing",ISTEXT('3 Model Input'!I$70),"Missing",ISNUMBER('3 Model Input'!K$70),'3 Model Input'!K$70*P2812)</f>
        <v>Missing</v>
      </c>
      <c r="AB2812" s="89"/>
      <c r="AC2812" s="227" t="str" cm="1">
        <f t="array" ref="AC2812">IF(D2812=0,"Blank",_xlfn.IFS('3 Model Input'!E$61=1,(V2812*G2812)/T2812,'3 Model Input'!E$61=2,(W2812*G2812)/T2812,'3 Model Input'!E$61=3,(X2812*G2812)/T2812,'3 Model Input'!E$61=4,(Y2812*G2812)/T2812,'3 Model Input'!E$61=5,(Z2812*G2812)/T2812, ISTEXT('3 Model Input'!E$61),"Missing",'3 Model Input'!E$61=6,(AA2812*G2812)/T2812))</f>
        <v>Blank</v>
      </c>
      <c r="AD2812" s="202" t="str">
        <f t="shared" si="467"/>
        <v>Blank</v>
      </c>
      <c r="AE2812" s="202" t="str">
        <f t="shared" si="468"/>
        <v>Blank</v>
      </c>
      <c r="AF2812" s="217" t="str">
        <f t="shared" si="469"/>
        <v>Blank</v>
      </c>
      <c r="AG2812" s="9" t="str" cm="1">
        <f t="array" ref="AG2812">_xlfn.IFS(ISNUMBER(AC2812), "", ISNUMBER(SEARCH("Blank", AC2812)), "", ISERROR(AC2812), "Bad input on tab 3")</f>
        <v/>
      </c>
    </row>
    <row r="2813" spans="2:33" ht="15" customHeight="1" x14ac:dyDescent="0.75">
      <c r="B2813" s="205" t="str">
        <f>'5 Driver Data'!B2813</f>
        <v>2805</v>
      </c>
      <c r="C2813" s="193">
        <f>'5 Driver Data'!C2813</f>
        <v>0</v>
      </c>
      <c r="D2813" s="192">
        <f>'5 Driver Data'!D2813</f>
        <v>0</v>
      </c>
      <c r="E2813" s="191">
        <f>'5 Driver Data'!E2813</f>
        <v>0</v>
      </c>
      <c r="F2813" s="191">
        <f>'5 Driver Data'!F2813</f>
        <v>0</v>
      </c>
      <c r="G2813" s="191">
        <f>'5 Driver Data'!G2813</f>
        <v>0</v>
      </c>
      <c r="H2813" s="191">
        <f>'5 Driver Data'!H2813</f>
        <v>0</v>
      </c>
      <c r="I2813" s="191">
        <f>'5 Driver Data'!I2813</f>
        <v>0</v>
      </c>
      <c r="J2813" s="191">
        <f>'5 Driver Data'!J2813</f>
        <v>0</v>
      </c>
      <c r="K2813" s="206">
        <f>'5 Driver Data'!K2813</f>
        <v>0</v>
      </c>
      <c r="L2813" s="1"/>
      <c r="M2813" s="216" t="str">
        <f>IF(D2813=0,"Blank",'3 Model Input'!E$44*'3 Model Input'!E$45)</f>
        <v>Blank</v>
      </c>
      <c r="N2813" s="197" t="str">
        <f t="shared" si="460"/>
        <v>Blank</v>
      </c>
      <c r="O2813" s="197" t="str">
        <f>IF(D2813=0,"Blank",'3 Model Input'!E$49*(1-'3 Model Input'!E$51))</f>
        <v>Blank</v>
      </c>
      <c r="P2813" s="197" t="str">
        <f t="shared" si="461"/>
        <v>Blank</v>
      </c>
      <c r="Q2813" s="197" t="str">
        <f>IF(D2813=0,"Blank",IF(D2813="BEV",E2813*(1-'3 Model Input'!E$54), E2813))</f>
        <v>Blank</v>
      </c>
      <c r="R2813" s="198" t="str">
        <f>IF(D2813=0,"Blank",IF(D2813="PHEV",F2813/G2813,F2813*(1-'3 Model Input'!E$54)/G2813))</f>
        <v>Blank</v>
      </c>
      <c r="S2813" s="198" t="str">
        <f>IF(D2813=0,"Blank",IF(D2813="PHEV",MIN(M2813,E2813),MIN(M2813,(E2813*(1-'3 Model Input'!E$54)))))</f>
        <v>Blank</v>
      </c>
      <c r="T2813" s="217" t="str">
        <f t="shared" si="462"/>
        <v>Blank</v>
      </c>
      <c r="U2813" s="89"/>
      <c r="V2813" s="216" t="str">
        <f>IF(D2813=0,"Blank",P2813*'3 Model Input'!E$50)</f>
        <v>Blank</v>
      </c>
      <c r="W2813" s="197" t="str">
        <f t="shared" si="463"/>
        <v>Blank</v>
      </c>
      <c r="X2813" s="197" t="str">
        <f t="shared" si="464"/>
        <v>Blank</v>
      </c>
      <c r="Y2813" s="197" t="str">
        <f t="shared" si="465"/>
        <v>Blank</v>
      </c>
      <c r="Z2813" s="197" t="str">
        <f t="shared" si="466"/>
        <v>Blank</v>
      </c>
      <c r="AA2813" s="223" t="str" cm="1">
        <f t="array" ref="AA2813">_xlfn.IFS(ISTEXT('3 Model Input'!F$70),"Missing",ISTEXT('3 Model Input'!I$70),"Missing",ISNUMBER('3 Model Input'!K$70),'3 Model Input'!K$70*P2813)</f>
        <v>Missing</v>
      </c>
      <c r="AB2813" s="89"/>
      <c r="AC2813" s="227" t="str" cm="1">
        <f t="array" ref="AC2813">IF(D2813=0,"Blank",_xlfn.IFS('3 Model Input'!E$61=1,(V2813*G2813)/T2813,'3 Model Input'!E$61=2,(W2813*G2813)/T2813,'3 Model Input'!E$61=3,(X2813*G2813)/T2813,'3 Model Input'!E$61=4,(Y2813*G2813)/T2813,'3 Model Input'!E$61=5,(Z2813*G2813)/T2813, ISTEXT('3 Model Input'!E$61),"Missing",'3 Model Input'!E$61=6,(AA2813*G2813)/T2813))</f>
        <v>Blank</v>
      </c>
      <c r="AD2813" s="202" t="str">
        <f t="shared" si="467"/>
        <v>Blank</v>
      </c>
      <c r="AE2813" s="202" t="str">
        <f t="shared" si="468"/>
        <v>Blank</v>
      </c>
      <c r="AF2813" s="217" t="str">
        <f t="shared" si="469"/>
        <v>Blank</v>
      </c>
      <c r="AG2813" s="9" t="str" cm="1">
        <f t="array" ref="AG2813">_xlfn.IFS(ISNUMBER(AC2813), "", ISNUMBER(SEARCH("Blank", AC2813)), "", ISERROR(AC2813), "Bad input on tab 3")</f>
        <v/>
      </c>
    </row>
    <row r="2814" spans="2:33" ht="15" customHeight="1" x14ac:dyDescent="0.75">
      <c r="B2814" s="205" t="str">
        <f>'5 Driver Data'!B2814</f>
        <v>2806</v>
      </c>
      <c r="C2814" s="193">
        <f>'5 Driver Data'!C2814</f>
        <v>0</v>
      </c>
      <c r="D2814" s="192">
        <f>'5 Driver Data'!D2814</f>
        <v>0</v>
      </c>
      <c r="E2814" s="191">
        <f>'5 Driver Data'!E2814</f>
        <v>0</v>
      </c>
      <c r="F2814" s="191">
        <f>'5 Driver Data'!F2814</f>
        <v>0</v>
      </c>
      <c r="G2814" s="191">
        <f>'5 Driver Data'!G2814</f>
        <v>0</v>
      </c>
      <c r="H2814" s="191">
        <f>'5 Driver Data'!H2814</f>
        <v>0</v>
      </c>
      <c r="I2814" s="191">
        <f>'5 Driver Data'!I2814</f>
        <v>0</v>
      </c>
      <c r="J2814" s="191">
        <f>'5 Driver Data'!J2814</f>
        <v>0</v>
      </c>
      <c r="K2814" s="206">
        <f>'5 Driver Data'!K2814</f>
        <v>0</v>
      </c>
      <c r="L2814" s="1"/>
      <c r="M2814" s="216" t="str">
        <f>IF(D2814=0,"Blank",'3 Model Input'!E$44*'3 Model Input'!E$45)</f>
        <v>Blank</v>
      </c>
      <c r="N2814" s="197" t="str">
        <f t="shared" si="460"/>
        <v>Blank</v>
      </c>
      <c r="O2814" s="197" t="str">
        <f>IF(D2814=0,"Blank",'3 Model Input'!E$49*(1-'3 Model Input'!E$51))</f>
        <v>Blank</v>
      </c>
      <c r="P2814" s="197" t="str">
        <f t="shared" si="461"/>
        <v>Blank</v>
      </c>
      <c r="Q2814" s="197" t="str">
        <f>IF(D2814=0,"Blank",IF(D2814="BEV",E2814*(1-'3 Model Input'!E$54), E2814))</f>
        <v>Blank</v>
      </c>
      <c r="R2814" s="198" t="str">
        <f>IF(D2814=0,"Blank",IF(D2814="PHEV",F2814/G2814,F2814*(1-'3 Model Input'!E$54)/G2814))</f>
        <v>Blank</v>
      </c>
      <c r="S2814" s="198" t="str">
        <f>IF(D2814=0,"Blank",IF(D2814="PHEV",MIN(M2814,E2814),MIN(M2814,(E2814*(1-'3 Model Input'!E$54)))))</f>
        <v>Blank</v>
      </c>
      <c r="T2814" s="217" t="str">
        <f t="shared" si="462"/>
        <v>Blank</v>
      </c>
      <c r="U2814" s="89"/>
      <c r="V2814" s="216" t="str">
        <f>IF(D2814=0,"Blank",P2814*'3 Model Input'!E$50)</f>
        <v>Blank</v>
      </c>
      <c r="W2814" s="197" t="str">
        <f t="shared" si="463"/>
        <v>Blank</v>
      </c>
      <c r="X2814" s="197" t="str">
        <f t="shared" si="464"/>
        <v>Blank</v>
      </c>
      <c r="Y2814" s="197" t="str">
        <f t="shared" si="465"/>
        <v>Blank</v>
      </c>
      <c r="Z2814" s="197" t="str">
        <f t="shared" si="466"/>
        <v>Blank</v>
      </c>
      <c r="AA2814" s="223" t="str" cm="1">
        <f t="array" ref="AA2814">_xlfn.IFS(ISTEXT('3 Model Input'!F$70),"Missing",ISTEXT('3 Model Input'!I$70),"Missing",ISNUMBER('3 Model Input'!K$70),'3 Model Input'!K$70*P2814)</f>
        <v>Missing</v>
      </c>
      <c r="AB2814" s="89"/>
      <c r="AC2814" s="227" t="str" cm="1">
        <f t="array" ref="AC2814">IF(D2814=0,"Blank",_xlfn.IFS('3 Model Input'!E$61=1,(V2814*G2814)/T2814,'3 Model Input'!E$61=2,(W2814*G2814)/T2814,'3 Model Input'!E$61=3,(X2814*G2814)/T2814,'3 Model Input'!E$61=4,(Y2814*G2814)/T2814,'3 Model Input'!E$61=5,(Z2814*G2814)/T2814, ISTEXT('3 Model Input'!E$61),"Missing",'3 Model Input'!E$61=6,(AA2814*G2814)/T2814))</f>
        <v>Blank</v>
      </c>
      <c r="AD2814" s="202" t="str">
        <f t="shared" si="467"/>
        <v>Blank</v>
      </c>
      <c r="AE2814" s="202" t="str">
        <f t="shared" si="468"/>
        <v>Blank</v>
      </c>
      <c r="AF2814" s="217" t="str">
        <f t="shared" si="469"/>
        <v>Blank</v>
      </c>
      <c r="AG2814" s="9" t="str" cm="1">
        <f t="array" ref="AG2814">_xlfn.IFS(ISNUMBER(AC2814), "", ISNUMBER(SEARCH("Blank", AC2814)), "", ISERROR(AC2814), "Bad input on tab 3")</f>
        <v/>
      </c>
    </row>
    <row r="2815" spans="2:33" ht="15" customHeight="1" x14ac:dyDescent="0.75">
      <c r="B2815" s="205" t="str">
        <f>'5 Driver Data'!B2815</f>
        <v>2807</v>
      </c>
      <c r="C2815" s="193">
        <f>'5 Driver Data'!C2815</f>
        <v>0</v>
      </c>
      <c r="D2815" s="192">
        <f>'5 Driver Data'!D2815</f>
        <v>0</v>
      </c>
      <c r="E2815" s="191">
        <f>'5 Driver Data'!E2815</f>
        <v>0</v>
      </c>
      <c r="F2815" s="191">
        <f>'5 Driver Data'!F2815</f>
        <v>0</v>
      </c>
      <c r="G2815" s="191">
        <f>'5 Driver Data'!G2815</f>
        <v>0</v>
      </c>
      <c r="H2815" s="191">
        <f>'5 Driver Data'!H2815</f>
        <v>0</v>
      </c>
      <c r="I2815" s="191">
        <f>'5 Driver Data'!I2815</f>
        <v>0</v>
      </c>
      <c r="J2815" s="191">
        <f>'5 Driver Data'!J2815</f>
        <v>0</v>
      </c>
      <c r="K2815" s="206">
        <f>'5 Driver Data'!K2815</f>
        <v>0</v>
      </c>
      <c r="L2815" s="1"/>
      <c r="M2815" s="216" t="str">
        <f>IF(D2815=0,"Blank",'3 Model Input'!E$44*'3 Model Input'!E$45)</f>
        <v>Blank</v>
      </c>
      <c r="N2815" s="197" t="str">
        <f t="shared" si="460"/>
        <v>Blank</v>
      </c>
      <c r="O2815" s="197" t="str">
        <f>IF(D2815=0,"Blank",'3 Model Input'!E$49*(1-'3 Model Input'!E$51))</f>
        <v>Blank</v>
      </c>
      <c r="P2815" s="197" t="str">
        <f t="shared" si="461"/>
        <v>Blank</v>
      </c>
      <c r="Q2815" s="197" t="str">
        <f>IF(D2815=0,"Blank",IF(D2815="BEV",E2815*(1-'3 Model Input'!E$54), E2815))</f>
        <v>Blank</v>
      </c>
      <c r="R2815" s="198" t="str">
        <f>IF(D2815=0,"Blank",IF(D2815="PHEV",F2815/G2815,F2815*(1-'3 Model Input'!E$54)/G2815))</f>
        <v>Blank</v>
      </c>
      <c r="S2815" s="198" t="str">
        <f>IF(D2815=0,"Blank",IF(D2815="PHEV",MIN(M2815,E2815),MIN(M2815,(E2815*(1-'3 Model Input'!E$54)))))</f>
        <v>Blank</v>
      </c>
      <c r="T2815" s="217" t="str">
        <f t="shared" si="462"/>
        <v>Blank</v>
      </c>
      <c r="U2815" s="89"/>
      <c r="V2815" s="216" t="str">
        <f>IF(D2815=0,"Blank",P2815*'3 Model Input'!E$50)</f>
        <v>Blank</v>
      </c>
      <c r="W2815" s="197" t="str">
        <f t="shared" si="463"/>
        <v>Blank</v>
      </c>
      <c r="X2815" s="197" t="str">
        <f t="shared" si="464"/>
        <v>Blank</v>
      </c>
      <c r="Y2815" s="197" t="str">
        <f t="shared" si="465"/>
        <v>Blank</v>
      </c>
      <c r="Z2815" s="197" t="str">
        <f t="shared" si="466"/>
        <v>Blank</v>
      </c>
      <c r="AA2815" s="223" t="str" cm="1">
        <f t="array" ref="AA2815">_xlfn.IFS(ISTEXT('3 Model Input'!F$70),"Missing",ISTEXT('3 Model Input'!I$70),"Missing",ISNUMBER('3 Model Input'!K$70),'3 Model Input'!K$70*P2815)</f>
        <v>Missing</v>
      </c>
      <c r="AB2815" s="89"/>
      <c r="AC2815" s="227" t="str" cm="1">
        <f t="array" ref="AC2815">IF(D2815=0,"Blank",_xlfn.IFS('3 Model Input'!E$61=1,(V2815*G2815)/T2815,'3 Model Input'!E$61=2,(W2815*G2815)/T2815,'3 Model Input'!E$61=3,(X2815*G2815)/T2815,'3 Model Input'!E$61=4,(Y2815*G2815)/T2815,'3 Model Input'!E$61=5,(Z2815*G2815)/T2815, ISTEXT('3 Model Input'!E$61),"Missing",'3 Model Input'!E$61=6,(AA2815*G2815)/T2815))</f>
        <v>Blank</v>
      </c>
      <c r="AD2815" s="202" t="str">
        <f t="shared" si="467"/>
        <v>Blank</v>
      </c>
      <c r="AE2815" s="202" t="str">
        <f t="shared" si="468"/>
        <v>Blank</v>
      </c>
      <c r="AF2815" s="217" t="str">
        <f t="shared" si="469"/>
        <v>Blank</v>
      </c>
      <c r="AG2815" s="9" t="str" cm="1">
        <f t="array" ref="AG2815">_xlfn.IFS(ISNUMBER(AC2815), "", ISNUMBER(SEARCH("Blank", AC2815)), "", ISERROR(AC2815), "Bad input on tab 3")</f>
        <v/>
      </c>
    </row>
    <row r="2816" spans="2:33" ht="15" customHeight="1" x14ac:dyDescent="0.75">
      <c r="B2816" s="205" t="str">
        <f>'5 Driver Data'!B2816</f>
        <v>2808</v>
      </c>
      <c r="C2816" s="193">
        <f>'5 Driver Data'!C2816</f>
        <v>0</v>
      </c>
      <c r="D2816" s="192">
        <f>'5 Driver Data'!D2816</f>
        <v>0</v>
      </c>
      <c r="E2816" s="191">
        <f>'5 Driver Data'!E2816</f>
        <v>0</v>
      </c>
      <c r="F2816" s="191">
        <f>'5 Driver Data'!F2816</f>
        <v>0</v>
      </c>
      <c r="G2816" s="191">
        <f>'5 Driver Data'!G2816</f>
        <v>0</v>
      </c>
      <c r="H2816" s="191">
        <f>'5 Driver Data'!H2816</f>
        <v>0</v>
      </c>
      <c r="I2816" s="191">
        <f>'5 Driver Data'!I2816</f>
        <v>0</v>
      </c>
      <c r="J2816" s="191">
        <f>'5 Driver Data'!J2816</f>
        <v>0</v>
      </c>
      <c r="K2816" s="206">
        <f>'5 Driver Data'!K2816</f>
        <v>0</v>
      </c>
      <c r="L2816" s="1"/>
      <c r="M2816" s="216" t="str">
        <f>IF(D2816=0,"Blank",'3 Model Input'!E$44*'3 Model Input'!E$45)</f>
        <v>Blank</v>
      </c>
      <c r="N2816" s="197" t="str">
        <f t="shared" si="460"/>
        <v>Blank</v>
      </c>
      <c r="O2816" s="197" t="str">
        <f>IF(D2816=0,"Blank",'3 Model Input'!E$49*(1-'3 Model Input'!E$51))</f>
        <v>Blank</v>
      </c>
      <c r="P2816" s="197" t="str">
        <f t="shared" si="461"/>
        <v>Blank</v>
      </c>
      <c r="Q2816" s="197" t="str">
        <f>IF(D2816=0,"Blank",IF(D2816="BEV",E2816*(1-'3 Model Input'!E$54), E2816))</f>
        <v>Blank</v>
      </c>
      <c r="R2816" s="198" t="str">
        <f>IF(D2816=0,"Blank",IF(D2816="PHEV",F2816/G2816,F2816*(1-'3 Model Input'!E$54)/G2816))</f>
        <v>Blank</v>
      </c>
      <c r="S2816" s="198" t="str">
        <f>IF(D2816=0,"Blank",IF(D2816="PHEV",MIN(M2816,E2816),MIN(M2816,(E2816*(1-'3 Model Input'!E$54)))))</f>
        <v>Blank</v>
      </c>
      <c r="T2816" s="217" t="str">
        <f t="shared" si="462"/>
        <v>Blank</v>
      </c>
      <c r="U2816" s="89"/>
      <c r="V2816" s="216" t="str">
        <f>IF(D2816=0,"Blank",P2816*'3 Model Input'!E$50)</f>
        <v>Blank</v>
      </c>
      <c r="W2816" s="197" t="str">
        <f t="shared" si="463"/>
        <v>Blank</v>
      </c>
      <c r="X2816" s="197" t="str">
        <f t="shared" si="464"/>
        <v>Blank</v>
      </c>
      <c r="Y2816" s="197" t="str">
        <f t="shared" si="465"/>
        <v>Blank</v>
      </c>
      <c r="Z2816" s="197" t="str">
        <f t="shared" si="466"/>
        <v>Blank</v>
      </c>
      <c r="AA2816" s="223" t="str" cm="1">
        <f t="array" ref="AA2816">_xlfn.IFS(ISTEXT('3 Model Input'!F$70),"Missing",ISTEXT('3 Model Input'!I$70),"Missing",ISNUMBER('3 Model Input'!K$70),'3 Model Input'!K$70*P2816)</f>
        <v>Missing</v>
      </c>
      <c r="AB2816" s="89"/>
      <c r="AC2816" s="227" t="str" cm="1">
        <f t="array" ref="AC2816">IF(D2816=0,"Blank",_xlfn.IFS('3 Model Input'!E$61=1,(V2816*G2816)/T2816,'3 Model Input'!E$61=2,(W2816*G2816)/T2816,'3 Model Input'!E$61=3,(X2816*G2816)/T2816,'3 Model Input'!E$61=4,(Y2816*G2816)/T2816,'3 Model Input'!E$61=5,(Z2816*G2816)/T2816, ISTEXT('3 Model Input'!E$61),"Missing",'3 Model Input'!E$61=6,(AA2816*G2816)/T2816))</f>
        <v>Blank</v>
      </c>
      <c r="AD2816" s="202" t="str">
        <f t="shared" si="467"/>
        <v>Blank</v>
      </c>
      <c r="AE2816" s="202" t="str">
        <f t="shared" si="468"/>
        <v>Blank</v>
      </c>
      <c r="AF2816" s="217" t="str">
        <f t="shared" si="469"/>
        <v>Blank</v>
      </c>
      <c r="AG2816" s="9" t="str" cm="1">
        <f t="array" ref="AG2816">_xlfn.IFS(ISNUMBER(AC2816), "", ISNUMBER(SEARCH("Blank", AC2816)), "", ISERROR(AC2816), "Bad input on tab 3")</f>
        <v/>
      </c>
    </row>
    <row r="2817" spans="2:33" ht="15" customHeight="1" x14ac:dyDescent="0.75">
      <c r="B2817" s="205" t="str">
        <f>'5 Driver Data'!B2817</f>
        <v>2809</v>
      </c>
      <c r="C2817" s="193">
        <f>'5 Driver Data'!C2817</f>
        <v>0</v>
      </c>
      <c r="D2817" s="192">
        <f>'5 Driver Data'!D2817</f>
        <v>0</v>
      </c>
      <c r="E2817" s="191">
        <f>'5 Driver Data'!E2817</f>
        <v>0</v>
      </c>
      <c r="F2817" s="191">
        <f>'5 Driver Data'!F2817</f>
        <v>0</v>
      </c>
      <c r="G2817" s="191">
        <f>'5 Driver Data'!G2817</f>
        <v>0</v>
      </c>
      <c r="H2817" s="191">
        <f>'5 Driver Data'!H2817</f>
        <v>0</v>
      </c>
      <c r="I2817" s="191">
        <f>'5 Driver Data'!I2817</f>
        <v>0</v>
      </c>
      <c r="J2817" s="191">
        <f>'5 Driver Data'!J2817</f>
        <v>0</v>
      </c>
      <c r="K2817" s="206">
        <f>'5 Driver Data'!K2817</f>
        <v>0</v>
      </c>
      <c r="L2817" s="1"/>
      <c r="M2817" s="216" t="str">
        <f>IF(D2817=0,"Blank",'3 Model Input'!E$44*'3 Model Input'!E$45)</f>
        <v>Blank</v>
      </c>
      <c r="N2817" s="197" t="str">
        <f t="shared" si="460"/>
        <v>Blank</v>
      </c>
      <c r="O2817" s="197" t="str">
        <f>IF(D2817=0,"Blank",'3 Model Input'!E$49*(1-'3 Model Input'!E$51))</f>
        <v>Blank</v>
      </c>
      <c r="P2817" s="197" t="str">
        <f t="shared" si="461"/>
        <v>Blank</v>
      </c>
      <c r="Q2817" s="197" t="str">
        <f>IF(D2817=0,"Blank",IF(D2817="BEV",E2817*(1-'3 Model Input'!E$54), E2817))</f>
        <v>Blank</v>
      </c>
      <c r="R2817" s="198" t="str">
        <f>IF(D2817=0,"Blank",IF(D2817="PHEV",F2817/G2817,F2817*(1-'3 Model Input'!E$54)/G2817))</f>
        <v>Blank</v>
      </c>
      <c r="S2817" s="198" t="str">
        <f>IF(D2817=0,"Blank",IF(D2817="PHEV",MIN(M2817,E2817),MIN(M2817,(E2817*(1-'3 Model Input'!E$54)))))</f>
        <v>Blank</v>
      </c>
      <c r="T2817" s="217" t="str">
        <f t="shared" si="462"/>
        <v>Blank</v>
      </c>
      <c r="U2817" s="89"/>
      <c r="V2817" s="216" t="str">
        <f>IF(D2817=0,"Blank",P2817*'3 Model Input'!E$50)</f>
        <v>Blank</v>
      </c>
      <c r="W2817" s="197" t="str">
        <f t="shared" si="463"/>
        <v>Blank</v>
      </c>
      <c r="X2817" s="197" t="str">
        <f t="shared" si="464"/>
        <v>Blank</v>
      </c>
      <c r="Y2817" s="197" t="str">
        <f t="shared" si="465"/>
        <v>Blank</v>
      </c>
      <c r="Z2817" s="197" t="str">
        <f t="shared" si="466"/>
        <v>Blank</v>
      </c>
      <c r="AA2817" s="223" t="str" cm="1">
        <f t="array" ref="AA2817">_xlfn.IFS(ISTEXT('3 Model Input'!F$70),"Missing",ISTEXT('3 Model Input'!I$70),"Missing",ISNUMBER('3 Model Input'!K$70),'3 Model Input'!K$70*P2817)</f>
        <v>Missing</v>
      </c>
      <c r="AB2817" s="89"/>
      <c r="AC2817" s="227" t="str" cm="1">
        <f t="array" ref="AC2817">IF(D2817=0,"Blank",_xlfn.IFS('3 Model Input'!E$61=1,(V2817*G2817)/T2817,'3 Model Input'!E$61=2,(W2817*G2817)/T2817,'3 Model Input'!E$61=3,(X2817*G2817)/T2817,'3 Model Input'!E$61=4,(Y2817*G2817)/T2817,'3 Model Input'!E$61=5,(Z2817*G2817)/T2817, ISTEXT('3 Model Input'!E$61),"Missing",'3 Model Input'!E$61=6,(AA2817*G2817)/T2817))</f>
        <v>Blank</v>
      </c>
      <c r="AD2817" s="202" t="str">
        <f t="shared" si="467"/>
        <v>Blank</v>
      </c>
      <c r="AE2817" s="202" t="str">
        <f t="shared" si="468"/>
        <v>Blank</v>
      </c>
      <c r="AF2817" s="217" t="str">
        <f t="shared" si="469"/>
        <v>Blank</v>
      </c>
      <c r="AG2817" s="9" t="str" cm="1">
        <f t="array" ref="AG2817">_xlfn.IFS(ISNUMBER(AC2817), "", ISNUMBER(SEARCH("Blank", AC2817)), "", ISERROR(AC2817), "Bad input on tab 3")</f>
        <v/>
      </c>
    </row>
    <row r="2818" spans="2:33" ht="15" customHeight="1" x14ac:dyDescent="0.75">
      <c r="B2818" s="205" t="str">
        <f>'5 Driver Data'!B2818</f>
        <v>2810</v>
      </c>
      <c r="C2818" s="193">
        <f>'5 Driver Data'!C2818</f>
        <v>0</v>
      </c>
      <c r="D2818" s="192">
        <f>'5 Driver Data'!D2818</f>
        <v>0</v>
      </c>
      <c r="E2818" s="191">
        <f>'5 Driver Data'!E2818</f>
        <v>0</v>
      </c>
      <c r="F2818" s="191">
        <f>'5 Driver Data'!F2818</f>
        <v>0</v>
      </c>
      <c r="G2818" s="191">
        <f>'5 Driver Data'!G2818</f>
        <v>0</v>
      </c>
      <c r="H2818" s="191">
        <f>'5 Driver Data'!H2818</f>
        <v>0</v>
      </c>
      <c r="I2818" s="191">
        <f>'5 Driver Data'!I2818</f>
        <v>0</v>
      </c>
      <c r="J2818" s="191">
        <f>'5 Driver Data'!J2818</f>
        <v>0</v>
      </c>
      <c r="K2818" s="206">
        <f>'5 Driver Data'!K2818</f>
        <v>0</v>
      </c>
      <c r="L2818" s="1"/>
      <c r="M2818" s="216" t="str">
        <f>IF(D2818=0,"Blank",'3 Model Input'!E$44*'3 Model Input'!E$45)</f>
        <v>Blank</v>
      </c>
      <c r="N2818" s="197" t="str">
        <f t="shared" si="460"/>
        <v>Blank</v>
      </c>
      <c r="O2818" s="197" t="str">
        <f>IF(D2818=0,"Blank",'3 Model Input'!E$49*(1-'3 Model Input'!E$51))</f>
        <v>Blank</v>
      </c>
      <c r="P2818" s="197" t="str">
        <f t="shared" si="461"/>
        <v>Blank</v>
      </c>
      <c r="Q2818" s="197" t="str">
        <f>IF(D2818=0,"Blank",IF(D2818="BEV",E2818*(1-'3 Model Input'!E$54), E2818))</f>
        <v>Blank</v>
      </c>
      <c r="R2818" s="198" t="str">
        <f>IF(D2818=0,"Blank",IF(D2818="PHEV",F2818/G2818,F2818*(1-'3 Model Input'!E$54)/G2818))</f>
        <v>Blank</v>
      </c>
      <c r="S2818" s="198" t="str">
        <f>IF(D2818=0,"Blank",IF(D2818="PHEV",MIN(M2818,E2818),MIN(M2818,(E2818*(1-'3 Model Input'!E$54)))))</f>
        <v>Blank</v>
      </c>
      <c r="T2818" s="217" t="str">
        <f t="shared" si="462"/>
        <v>Blank</v>
      </c>
      <c r="U2818" s="89"/>
      <c r="V2818" s="216" t="str">
        <f>IF(D2818=0,"Blank",P2818*'3 Model Input'!E$50)</f>
        <v>Blank</v>
      </c>
      <c r="W2818" s="197" t="str">
        <f t="shared" si="463"/>
        <v>Blank</v>
      </c>
      <c r="X2818" s="197" t="str">
        <f t="shared" si="464"/>
        <v>Blank</v>
      </c>
      <c r="Y2818" s="197" t="str">
        <f t="shared" si="465"/>
        <v>Blank</v>
      </c>
      <c r="Z2818" s="197" t="str">
        <f t="shared" si="466"/>
        <v>Blank</v>
      </c>
      <c r="AA2818" s="223" t="str" cm="1">
        <f t="array" ref="AA2818">_xlfn.IFS(ISTEXT('3 Model Input'!F$70),"Missing",ISTEXT('3 Model Input'!I$70),"Missing",ISNUMBER('3 Model Input'!K$70),'3 Model Input'!K$70*P2818)</f>
        <v>Missing</v>
      </c>
      <c r="AB2818" s="89"/>
      <c r="AC2818" s="227" t="str" cm="1">
        <f t="array" ref="AC2818">IF(D2818=0,"Blank",_xlfn.IFS('3 Model Input'!E$61=1,(V2818*G2818)/T2818,'3 Model Input'!E$61=2,(W2818*G2818)/T2818,'3 Model Input'!E$61=3,(X2818*G2818)/T2818,'3 Model Input'!E$61=4,(Y2818*G2818)/T2818,'3 Model Input'!E$61=5,(Z2818*G2818)/T2818, ISTEXT('3 Model Input'!E$61),"Missing",'3 Model Input'!E$61=6,(AA2818*G2818)/T2818))</f>
        <v>Blank</v>
      </c>
      <c r="AD2818" s="202" t="str">
        <f t="shared" si="467"/>
        <v>Blank</v>
      </c>
      <c r="AE2818" s="202" t="str">
        <f t="shared" si="468"/>
        <v>Blank</v>
      </c>
      <c r="AF2818" s="217" t="str">
        <f t="shared" si="469"/>
        <v>Blank</v>
      </c>
      <c r="AG2818" s="9" t="str" cm="1">
        <f t="array" ref="AG2818">_xlfn.IFS(ISNUMBER(AC2818), "", ISNUMBER(SEARCH("Blank", AC2818)), "", ISERROR(AC2818), "Bad input on tab 3")</f>
        <v/>
      </c>
    </row>
    <row r="2819" spans="2:33" ht="15" customHeight="1" x14ac:dyDescent="0.75">
      <c r="B2819" s="205" t="str">
        <f>'5 Driver Data'!B2819</f>
        <v>2811</v>
      </c>
      <c r="C2819" s="193">
        <f>'5 Driver Data'!C2819</f>
        <v>0</v>
      </c>
      <c r="D2819" s="192">
        <f>'5 Driver Data'!D2819</f>
        <v>0</v>
      </c>
      <c r="E2819" s="191">
        <f>'5 Driver Data'!E2819</f>
        <v>0</v>
      </c>
      <c r="F2819" s="191">
        <f>'5 Driver Data'!F2819</f>
        <v>0</v>
      </c>
      <c r="G2819" s="191">
        <f>'5 Driver Data'!G2819</f>
        <v>0</v>
      </c>
      <c r="H2819" s="191">
        <f>'5 Driver Data'!H2819</f>
        <v>0</v>
      </c>
      <c r="I2819" s="191">
        <f>'5 Driver Data'!I2819</f>
        <v>0</v>
      </c>
      <c r="J2819" s="191">
        <f>'5 Driver Data'!J2819</f>
        <v>0</v>
      </c>
      <c r="K2819" s="206">
        <f>'5 Driver Data'!K2819</f>
        <v>0</v>
      </c>
      <c r="L2819" s="1"/>
      <c r="M2819" s="216" t="str">
        <f>IF(D2819=0,"Blank",'3 Model Input'!E$44*'3 Model Input'!E$45)</f>
        <v>Blank</v>
      </c>
      <c r="N2819" s="197" t="str">
        <f t="shared" si="460"/>
        <v>Blank</v>
      </c>
      <c r="O2819" s="197" t="str">
        <f>IF(D2819=0,"Blank",'3 Model Input'!E$49*(1-'3 Model Input'!E$51))</f>
        <v>Blank</v>
      </c>
      <c r="P2819" s="197" t="str">
        <f t="shared" si="461"/>
        <v>Blank</v>
      </c>
      <c r="Q2819" s="197" t="str">
        <f>IF(D2819=0,"Blank",IF(D2819="BEV",E2819*(1-'3 Model Input'!E$54), E2819))</f>
        <v>Blank</v>
      </c>
      <c r="R2819" s="198" t="str">
        <f>IF(D2819=0,"Blank",IF(D2819="PHEV",F2819/G2819,F2819*(1-'3 Model Input'!E$54)/G2819))</f>
        <v>Blank</v>
      </c>
      <c r="S2819" s="198" t="str">
        <f>IF(D2819=0,"Blank",IF(D2819="PHEV",MIN(M2819,E2819),MIN(M2819,(E2819*(1-'3 Model Input'!E$54)))))</f>
        <v>Blank</v>
      </c>
      <c r="T2819" s="217" t="str">
        <f t="shared" si="462"/>
        <v>Blank</v>
      </c>
      <c r="U2819" s="89"/>
      <c r="V2819" s="216" t="str">
        <f>IF(D2819=0,"Blank",P2819*'3 Model Input'!E$50)</f>
        <v>Blank</v>
      </c>
      <c r="W2819" s="197" t="str">
        <f t="shared" si="463"/>
        <v>Blank</v>
      </c>
      <c r="X2819" s="197" t="str">
        <f t="shared" si="464"/>
        <v>Blank</v>
      </c>
      <c r="Y2819" s="197" t="str">
        <f t="shared" si="465"/>
        <v>Blank</v>
      </c>
      <c r="Z2819" s="197" t="str">
        <f t="shared" si="466"/>
        <v>Blank</v>
      </c>
      <c r="AA2819" s="223" t="str" cm="1">
        <f t="array" ref="AA2819">_xlfn.IFS(ISTEXT('3 Model Input'!F$70),"Missing",ISTEXT('3 Model Input'!I$70),"Missing",ISNUMBER('3 Model Input'!K$70),'3 Model Input'!K$70*P2819)</f>
        <v>Missing</v>
      </c>
      <c r="AB2819" s="89"/>
      <c r="AC2819" s="227" t="str" cm="1">
        <f t="array" ref="AC2819">IF(D2819=0,"Blank",_xlfn.IFS('3 Model Input'!E$61=1,(V2819*G2819)/T2819,'3 Model Input'!E$61=2,(W2819*G2819)/T2819,'3 Model Input'!E$61=3,(X2819*G2819)/T2819,'3 Model Input'!E$61=4,(Y2819*G2819)/T2819,'3 Model Input'!E$61=5,(Z2819*G2819)/T2819, ISTEXT('3 Model Input'!E$61),"Missing",'3 Model Input'!E$61=6,(AA2819*G2819)/T2819))</f>
        <v>Blank</v>
      </c>
      <c r="AD2819" s="202" t="str">
        <f t="shared" si="467"/>
        <v>Blank</v>
      </c>
      <c r="AE2819" s="202" t="str">
        <f t="shared" si="468"/>
        <v>Blank</v>
      </c>
      <c r="AF2819" s="217" t="str">
        <f t="shared" si="469"/>
        <v>Blank</v>
      </c>
      <c r="AG2819" s="9" t="str" cm="1">
        <f t="array" ref="AG2819">_xlfn.IFS(ISNUMBER(AC2819), "", ISNUMBER(SEARCH("Blank", AC2819)), "", ISERROR(AC2819), "Bad input on tab 3")</f>
        <v/>
      </c>
    </row>
    <row r="2820" spans="2:33" ht="15" customHeight="1" x14ac:dyDescent="0.75">
      <c r="B2820" s="205" t="str">
        <f>'5 Driver Data'!B2820</f>
        <v>2812</v>
      </c>
      <c r="C2820" s="193">
        <f>'5 Driver Data'!C2820</f>
        <v>0</v>
      </c>
      <c r="D2820" s="192">
        <f>'5 Driver Data'!D2820</f>
        <v>0</v>
      </c>
      <c r="E2820" s="191">
        <f>'5 Driver Data'!E2820</f>
        <v>0</v>
      </c>
      <c r="F2820" s="191">
        <f>'5 Driver Data'!F2820</f>
        <v>0</v>
      </c>
      <c r="G2820" s="191">
        <f>'5 Driver Data'!G2820</f>
        <v>0</v>
      </c>
      <c r="H2820" s="191">
        <f>'5 Driver Data'!H2820</f>
        <v>0</v>
      </c>
      <c r="I2820" s="191">
        <f>'5 Driver Data'!I2820</f>
        <v>0</v>
      </c>
      <c r="J2820" s="191">
        <f>'5 Driver Data'!J2820</f>
        <v>0</v>
      </c>
      <c r="K2820" s="206">
        <f>'5 Driver Data'!K2820</f>
        <v>0</v>
      </c>
      <c r="L2820" s="1"/>
      <c r="M2820" s="216" t="str">
        <f>IF(D2820=0,"Blank",'3 Model Input'!E$44*'3 Model Input'!E$45)</f>
        <v>Blank</v>
      </c>
      <c r="N2820" s="197" t="str">
        <f t="shared" si="460"/>
        <v>Blank</v>
      </c>
      <c r="O2820" s="197" t="str">
        <f>IF(D2820=0,"Blank",'3 Model Input'!E$49*(1-'3 Model Input'!E$51))</f>
        <v>Blank</v>
      </c>
      <c r="P2820" s="197" t="str">
        <f t="shared" si="461"/>
        <v>Blank</v>
      </c>
      <c r="Q2820" s="197" t="str">
        <f>IF(D2820=0,"Blank",IF(D2820="BEV",E2820*(1-'3 Model Input'!E$54), E2820))</f>
        <v>Blank</v>
      </c>
      <c r="R2820" s="198" t="str">
        <f>IF(D2820=0,"Blank",IF(D2820="PHEV",F2820/G2820,F2820*(1-'3 Model Input'!E$54)/G2820))</f>
        <v>Blank</v>
      </c>
      <c r="S2820" s="198" t="str">
        <f>IF(D2820=0,"Blank",IF(D2820="PHEV",MIN(M2820,E2820),MIN(M2820,(E2820*(1-'3 Model Input'!E$54)))))</f>
        <v>Blank</v>
      </c>
      <c r="T2820" s="217" t="str">
        <f t="shared" si="462"/>
        <v>Blank</v>
      </c>
      <c r="U2820" s="89"/>
      <c r="V2820" s="216" t="str">
        <f>IF(D2820=0,"Blank",P2820*'3 Model Input'!E$50)</f>
        <v>Blank</v>
      </c>
      <c r="W2820" s="197" t="str">
        <f t="shared" si="463"/>
        <v>Blank</v>
      </c>
      <c r="X2820" s="197" t="str">
        <f t="shared" si="464"/>
        <v>Blank</v>
      </c>
      <c r="Y2820" s="197" t="str">
        <f t="shared" si="465"/>
        <v>Blank</v>
      </c>
      <c r="Z2820" s="197" t="str">
        <f t="shared" si="466"/>
        <v>Blank</v>
      </c>
      <c r="AA2820" s="223" t="str" cm="1">
        <f t="array" ref="AA2820">_xlfn.IFS(ISTEXT('3 Model Input'!F$70),"Missing",ISTEXT('3 Model Input'!I$70),"Missing",ISNUMBER('3 Model Input'!K$70),'3 Model Input'!K$70*P2820)</f>
        <v>Missing</v>
      </c>
      <c r="AB2820" s="89"/>
      <c r="AC2820" s="227" t="str" cm="1">
        <f t="array" ref="AC2820">IF(D2820=0,"Blank",_xlfn.IFS('3 Model Input'!E$61=1,(V2820*G2820)/T2820,'3 Model Input'!E$61=2,(W2820*G2820)/T2820,'3 Model Input'!E$61=3,(X2820*G2820)/T2820,'3 Model Input'!E$61=4,(Y2820*G2820)/T2820,'3 Model Input'!E$61=5,(Z2820*G2820)/T2820, ISTEXT('3 Model Input'!E$61),"Missing",'3 Model Input'!E$61=6,(AA2820*G2820)/T2820))</f>
        <v>Blank</v>
      </c>
      <c r="AD2820" s="202" t="str">
        <f t="shared" si="467"/>
        <v>Blank</v>
      </c>
      <c r="AE2820" s="202" t="str">
        <f t="shared" si="468"/>
        <v>Blank</v>
      </c>
      <c r="AF2820" s="217" t="str">
        <f t="shared" si="469"/>
        <v>Blank</v>
      </c>
      <c r="AG2820" s="9" t="str" cm="1">
        <f t="array" ref="AG2820">_xlfn.IFS(ISNUMBER(AC2820), "", ISNUMBER(SEARCH("Blank", AC2820)), "", ISERROR(AC2820), "Bad input on tab 3")</f>
        <v/>
      </c>
    </row>
    <row r="2821" spans="2:33" ht="15" customHeight="1" x14ac:dyDescent="0.75">
      <c r="B2821" s="205" t="str">
        <f>'5 Driver Data'!B2821</f>
        <v>2813</v>
      </c>
      <c r="C2821" s="193">
        <f>'5 Driver Data'!C2821</f>
        <v>0</v>
      </c>
      <c r="D2821" s="192">
        <f>'5 Driver Data'!D2821</f>
        <v>0</v>
      </c>
      <c r="E2821" s="191">
        <f>'5 Driver Data'!E2821</f>
        <v>0</v>
      </c>
      <c r="F2821" s="191">
        <f>'5 Driver Data'!F2821</f>
        <v>0</v>
      </c>
      <c r="G2821" s="191">
        <f>'5 Driver Data'!G2821</f>
        <v>0</v>
      </c>
      <c r="H2821" s="191">
        <f>'5 Driver Data'!H2821</f>
        <v>0</v>
      </c>
      <c r="I2821" s="191">
        <f>'5 Driver Data'!I2821</f>
        <v>0</v>
      </c>
      <c r="J2821" s="191">
        <f>'5 Driver Data'!J2821</f>
        <v>0</v>
      </c>
      <c r="K2821" s="206">
        <f>'5 Driver Data'!K2821</f>
        <v>0</v>
      </c>
      <c r="L2821" s="1"/>
      <c r="M2821" s="216" t="str">
        <f>IF(D2821=0,"Blank",'3 Model Input'!E$44*'3 Model Input'!E$45)</f>
        <v>Blank</v>
      </c>
      <c r="N2821" s="197" t="str">
        <f t="shared" si="460"/>
        <v>Blank</v>
      </c>
      <c r="O2821" s="197" t="str">
        <f>IF(D2821=0,"Blank",'3 Model Input'!E$49*(1-'3 Model Input'!E$51))</f>
        <v>Blank</v>
      </c>
      <c r="P2821" s="197" t="str">
        <f t="shared" si="461"/>
        <v>Blank</v>
      </c>
      <c r="Q2821" s="197" t="str">
        <f>IF(D2821=0,"Blank",IF(D2821="BEV",E2821*(1-'3 Model Input'!E$54), E2821))</f>
        <v>Blank</v>
      </c>
      <c r="R2821" s="198" t="str">
        <f>IF(D2821=0,"Blank",IF(D2821="PHEV",F2821/G2821,F2821*(1-'3 Model Input'!E$54)/G2821))</f>
        <v>Blank</v>
      </c>
      <c r="S2821" s="198" t="str">
        <f>IF(D2821=0,"Blank",IF(D2821="PHEV",MIN(M2821,E2821),MIN(M2821,(E2821*(1-'3 Model Input'!E$54)))))</f>
        <v>Blank</v>
      </c>
      <c r="T2821" s="217" t="str">
        <f t="shared" si="462"/>
        <v>Blank</v>
      </c>
      <c r="U2821" s="89"/>
      <c r="V2821" s="216" t="str">
        <f>IF(D2821=0,"Blank",P2821*'3 Model Input'!E$50)</f>
        <v>Blank</v>
      </c>
      <c r="W2821" s="197" t="str">
        <f t="shared" si="463"/>
        <v>Blank</v>
      </c>
      <c r="X2821" s="197" t="str">
        <f t="shared" si="464"/>
        <v>Blank</v>
      </c>
      <c r="Y2821" s="197" t="str">
        <f t="shared" si="465"/>
        <v>Blank</v>
      </c>
      <c r="Z2821" s="197" t="str">
        <f t="shared" si="466"/>
        <v>Blank</v>
      </c>
      <c r="AA2821" s="223" t="str" cm="1">
        <f t="array" ref="AA2821">_xlfn.IFS(ISTEXT('3 Model Input'!F$70),"Missing",ISTEXT('3 Model Input'!I$70),"Missing",ISNUMBER('3 Model Input'!K$70),'3 Model Input'!K$70*P2821)</f>
        <v>Missing</v>
      </c>
      <c r="AB2821" s="89"/>
      <c r="AC2821" s="227" t="str" cm="1">
        <f t="array" ref="AC2821">IF(D2821=0,"Blank",_xlfn.IFS('3 Model Input'!E$61=1,(V2821*G2821)/T2821,'3 Model Input'!E$61=2,(W2821*G2821)/T2821,'3 Model Input'!E$61=3,(X2821*G2821)/T2821,'3 Model Input'!E$61=4,(Y2821*G2821)/T2821,'3 Model Input'!E$61=5,(Z2821*G2821)/T2821, ISTEXT('3 Model Input'!E$61),"Missing",'3 Model Input'!E$61=6,(AA2821*G2821)/T2821))</f>
        <v>Blank</v>
      </c>
      <c r="AD2821" s="202" t="str">
        <f t="shared" si="467"/>
        <v>Blank</v>
      </c>
      <c r="AE2821" s="202" t="str">
        <f t="shared" si="468"/>
        <v>Blank</v>
      </c>
      <c r="AF2821" s="217" t="str">
        <f t="shared" si="469"/>
        <v>Blank</v>
      </c>
      <c r="AG2821" s="9" t="str" cm="1">
        <f t="array" ref="AG2821">_xlfn.IFS(ISNUMBER(AC2821), "", ISNUMBER(SEARCH("Blank", AC2821)), "", ISERROR(AC2821), "Bad input on tab 3")</f>
        <v/>
      </c>
    </row>
    <row r="2822" spans="2:33" ht="15" customHeight="1" x14ac:dyDescent="0.75">
      <c r="B2822" s="205" t="str">
        <f>'5 Driver Data'!B2822</f>
        <v>2814</v>
      </c>
      <c r="C2822" s="193">
        <f>'5 Driver Data'!C2822</f>
        <v>0</v>
      </c>
      <c r="D2822" s="192">
        <f>'5 Driver Data'!D2822</f>
        <v>0</v>
      </c>
      <c r="E2822" s="191">
        <f>'5 Driver Data'!E2822</f>
        <v>0</v>
      </c>
      <c r="F2822" s="191">
        <f>'5 Driver Data'!F2822</f>
        <v>0</v>
      </c>
      <c r="G2822" s="191">
        <f>'5 Driver Data'!G2822</f>
        <v>0</v>
      </c>
      <c r="H2822" s="191">
        <f>'5 Driver Data'!H2822</f>
        <v>0</v>
      </c>
      <c r="I2822" s="191">
        <f>'5 Driver Data'!I2822</f>
        <v>0</v>
      </c>
      <c r="J2822" s="191">
        <f>'5 Driver Data'!J2822</f>
        <v>0</v>
      </c>
      <c r="K2822" s="206">
        <f>'5 Driver Data'!K2822</f>
        <v>0</v>
      </c>
      <c r="L2822" s="1"/>
      <c r="M2822" s="216" t="str">
        <f>IF(D2822=0,"Blank",'3 Model Input'!E$44*'3 Model Input'!E$45)</f>
        <v>Blank</v>
      </c>
      <c r="N2822" s="197" t="str">
        <f t="shared" si="460"/>
        <v>Blank</v>
      </c>
      <c r="O2822" s="197" t="str">
        <f>IF(D2822=0,"Blank",'3 Model Input'!E$49*(1-'3 Model Input'!E$51))</f>
        <v>Blank</v>
      </c>
      <c r="P2822" s="197" t="str">
        <f t="shared" si="461"/>
        <v>Blank</v>
      </c>
      <c r="Q2822" s="197" t="str">
        <f>IF(D2822=0,"Blank",IF(D2822="BEV",E2822*(1-'3 Model Input'!E$54), E2822))</f>
        <v>Blank</v>
      </c>
      <c r="R2822" s="198" t="str">
        <f>IF(D2822=0,"Blank",IF(D2822="PHEV",F2822/G2822,F2822*(1-'3 Model Input'!E$54)/G2822))</f>
        <v>Blank</v>
      </c>
      <c r="S2822" s="198" t="str">
        <f>IF(D2822=0,"Blank",IF(D2822="PHEV",MIN(M2822,E2822),MIN(M2822,(E2822*(1-'3 Model Input'!E$54)))))</f>
        <v>Blank</v>
      </c>
      <c r="T2822" s="217" t="str">
        <f t="shared" si="462"/>
        <v>Blank</v>
      </c>
      <c r="U2822" s="89"/>
      <c r="V2822" s="216" t="str">
        <f>IF(D2822=0,"Blank",P2822*'3 Model Input'!E$50)</f>
        <v>Blank</v>
      </c>
      <c r="W2822" s="197" t="str">
        <f t="shared" si="463"/>
        <v>Blank</v>
      </c>
      <c r="X2822" s="197" t="str">
        <f t="shared" si="464"/>
        <v>Blank</v>
      </c>
      <c r="Y2822" s="197" t="str">
        <f t="shared" si="465"/>
        <v>Blank</v>
      </c>
      <c r="Z2822" s="197" t="str">
        <f t="shared" si="466"/>
        <v>Blank</v>
      </c>
      <c r="AA2822" s="223" t="str" cm="1">
        <f t="array" ref="AA2822">_xlfn.IFS(ISTEXT('3 Model Input'!F$70),"Missing",ISTEXT('3 Model Input'!I$70),"Missing",ISNUMBER('3 Model Input'!K$70),'3 Model Input'!K$70*P2822)</f>
        <v>Missing</v>
      </c>
      <c r="AB2822" s="89"/>
      <c r="AC2822" s="227" t="str" cm="1">
        <f t="array" ref="AC2822">IF(D2822=0,"Blank",_xlfn.IFS('3 Model Input'!E$61=1,(V2822*G2822)/T2822,'3 Model Input'!E$61=2,(W2822*G2822)/T2822,'3 Model Input'!E$61=3,(X2822*G2822)/T2822,'3 Model Input'!E$61=4,(Y2822*G2822)/T2822,'3 Model Input'!E$61=5,(Z2822*G2822)/T2822, ISTEXT('3 Model Input'!E$61),"Missing",'3 Model Input'!E$61=6,(AA2822*G2822)/T2822))</f>
        <v>Blank</v>
      </c>
      <c r="AD2822" s="202" t="str">
        <f t="shared" si="467"/>
        <v>Blank</v>
      </c>
      <c r="AE2822" s="202" t="str">
        <f t="shared" si="468"/>
        <v>Blank</v>
      </c>
      <c r="AF2822" s="217" t="str">
        <f t="shared" si="469"/>
        <v>Blank</v>
      </c>
      <c r="AG2822" s="9" t="str" cm="1">
        <f t="array" ref="AG2822">_xlfn.IFS(ISNUMBER(AC2822), "", ISNUMBER(SEARCH("Blank", AC2822)), "", ISERROR(AC2822), "Bad input on tab 3")</f>
        <v/>
      </c>
    </row>
    <row r="2823" spans="2:33" ht="15" customHeight="1" x14ac:dyDescent="0.75">
      <c r="B2823" s="205" t="str">
        <f>'5 Driver Data'!B2823</f>
        <v>2815</v>
      </c>
      <c r="C2823" s="193">
        <f>'5 Driver Data'!C2823</f>
        <v>0</v>
      </c>
      <c r="D2823" s="192">
        <f>'5 Driver Data'!D2823</f>
        <v>0</v>
      </c>
      <c r="E2823" s="191">
        <f>'5 Driver Data'!E2823</f>
        <v>0</v>
      </c>
      <c r="F2823" s="191">
        <f>'5 Driver Data'!F2823</f>
        <v>0</v>
      </c>
      <c r="G2823" s="191">
        <f>'5 Driver Data'!G2823</f>
        <v>0</v>
      </c>
      <c r="H2823" s="191">
        <f>'5 Driver Data'!H2823</f>
        <v>0</v>
      </c>
      <c r="I2823" s="191">
        <f>'5 Driver Data'!I2823</f>
        <v>0</v>
      </c>
      <c r="J2823" s="191">
        <f>'5 Driver Data'!J2823</f>
        <v>0</v>
      </c>
      <c r="K2823" s="206">
        <f>'5 Driver Data'!K2823</f>
        <v>0</v>
      </c>
      <c r="L2823" s="1"/>
      <c r="M2823" s="216" t="str">
        <f>IF(D2823=0,"Blank",'3 Model Input'!E$44*'3 Model Input'!E$45)</f>
        <v>Blank</v>
      </c>
      <c r="N2823" s="197" t="str">
        <f t="shared" si="460"/>
        <v>Blank</v>
      </c>
      <c r="O2823" s="197" t="str">
        <f>IF(D2823=0,"Blank",'3 Model Input'!E$49*(1-'3 Model Input'!E$51))</f>
        <v>Blank</v>
      </c>
      <c r="P2823" s="197" t="str">
        <f t="shared" si="461"/>
        <v>Blank</v>
      </c>
      <c r="Q2823" s="197" t="str">
        <f>IF(D2823=0,"Blank",IF(D2823="BEV",E2823*(1-'3 Model Input'!E$54), E2823))</f>
        <v>Blank</v>
      </c>
      <c r="R2823" s="198" t="str">
        <f>IF(D2823=0,"Blank",IF(D2823="PHEV",F2823/G2823,F2823*(1-'3 Model Input'!E$54)/G2823))</f>
        <v>Blank</v>
      </c>
      <c r="S2823" s="198" t="str">
        <f>IF(D2823=0,"Blank",IF(D2823="PHEV",MIN(M2823,E2823),MIN(M2823,(E2823*(1-'3 Model Input'!E$54)))))</f>
        <v>Blank</v>
      </c>
      <c r="T2823" s="217" t="str">
        <f t="shared" si="462"/>
        <v>Blank</v>
      </c>
      <c r="U2823" s="89"/>
      <c r="V2823" s="216" t="str">
        <f>IF(D2823=0,"Blank",P2823*'3 Model Input'!E$50)</f>
        <v>Blank</v>
      </c>
      <c r="W2823" s="197" t="str">
        <f t="shared" si="463"/>
        <v>Blank</v>
      </c>
      <c r="X2823" s="197" t="str">
        <f t="shared" si="464"/>
        <v>Blank</v>
      </c>
      <c r="Y2823" s="197" t="str">
        <f t="shared" si="465"/>
        <v>Blank</v>
      </c>
      <c r="Z2823" s="197" t="str">
        <f t="shared" si="466"/>
        <v>Blank</v>
      </c>
      <c r="AA2823" s="223" t="str" cm="1">
        <f t="array" ref="AA2823">_xlfn.IFS(ISTEXT('3 Model Input'!F$70),"Missing",ISTEXT('3 Model Input'!I$70),"Missing",ISNUMBER('3 Model Input'!K$70),'3 Model Input'!K$70*P2823)</f>
        <v>Missing</v>
      </c>
      <c r="AB2823" s="89"/>
      <c r="AC2823" s="227" t="str" cm="1">
        <f t="array" ref="AC2823">IF(D2823=0,"Blank",_xlfn.IFS('3 Model Input'!E$61=1,(V2823*G2823)/T2823,'3 Model Input'!E$61=2,(W2823*G2823)/T2823,'3 Model Input'!E$61=3,(X2823*G2823)/T2823,'3 Model Input'!E$61=4,(Y2823*G2823)/T2823,'3 Model Input'!E$61=5,(Z2823*G2823)/T2823, ISTEXT('3 Model Input'!E$61),"Missing",'3 Model Input'!E$61=6,(AA2823*G2823)/T2823))</f>
        <v>Blank</v>
      </c>
      <c r="AD2823" s="202" t="str">
        <f t="shared" si="467"/>
        <v>Blank</v>
      </c>
      <c r="AE2823" s="202" t="str">
        <f t="shared" si="468"/>
        <v>Blank</v>
      </c>
      <c r="AF2823" s="217" t="str">
        <f t="shared" si="469"/>
        <v>Blank</v>
      </c>
      <c r="AG2823" s="9" t="str" cm="1">
        <f t="array" ref="AG2823">_xlfn.IFS(ISNUMBER(AC2823), "", ISNUMBER(SEARCH("Blank", AC2823)), "", ISERROR(AC2823), "Bad input on tab 3")</f>
        <v/>
      </c>
    </row>
    <row r="2824" spans="2:33" ht="15" customHeight="1" x14ac:dyDescent="0.75">
      <c r="B2824" s="205" t="str">
        <f>'5 Driver Data'!B2824</f>
        <v>2816</v>
      </c>
      <c r="C2824" s="193">
        <f>'5 Driver Data'!C2824</f>
        <v>0</v>
      </c>
      <c r="D2824" s="192">
        <f>'5 Driver Data'!D2824</f>
        <v>0</v>
      </c>
      <c r="E2824" s="191">
        <f>'5 Driver Data'!E2824</f>
        <v>0</v>
      </c>
      <c r="F2824" s="191">
        <f>'5 Driver Data'!F2824</f>
        <v>0</v>
      </c>
      <c r="G2824" s="191">
        <f>'5 Driver Data'!G2824</f>
        <v>0</v>
      </c>
      <c r="H2824" s="191">
        <f>'5 Driver Data'!H2824</f>
        <v>0</v>
      </c>
      <c r="I2824" s="191">
        <f>'5 Driver Data'!I2824</f>
        <v>0</v>
      </c>
      <c r="J2824" s="191">
        <f>'5 Driver Data'!J2824</f>
        <v>0</v>
      </c>
      <c r="K2824" s="206">
        <f>'5 Driver Data'!K2824</f>
        <v>0</v>
      </c>
      <c r="L2824" s="1"/>
      <c r="M2824" s="216" t="str">
        <f>IF(D2824=0,"Blank",'3 Model Input'!E$44*'3 Model Input'!E$45)</f>
        <v>Blank</v>
      </c>
      <c r="N2824" s="197" t="str">
        <f t="shared" si="460"/>
        <v>Blank</v>
      </c>
      <c r="O2824" s="197" t="str">
        <f>IF(D2824=0,"Blank",'3 Model Input'!E$49*(1-'3 Model Input'!E$51))</f>
        <v>Blank</v>
      </c>
      <c r="P2824" s="197" t="str">
        <f t="shared" si="461"/>
        <v>Blank</v>
      </c>
      <c r="Q2824" s="197" t="str">
        <f>IF(D2824=0,"Blank",IF(D2824="BEV",E2824*(1-'3 Model Input'!E$54), E2824))</f>
        <v>Blank</v>
      </c>
      <c r="R2824" s="198" t="str">
        <f>IF(D2824=0,"Blank",IF(D2824="PHEV",F2824/G2824,F2824*(1-'3 Model Input'!E$54)/G2824))</f>
        <v>Blank</v>
      </c>
      <c r="S2824" s="198" t="str">
        <f>IF(D2824=0,"Blank",IF(D2824="PHEV",MIN(M2824,E2824),MIN(M2824,(E2824*(1-'3 Model Input'!E$54)))))</f>
        <v>Blank</v>
      </c>
      <c r="T2824" s="217" t="str">
        <f t="shared" si="462"/>
        <v>Blank</v>
      </c>
      <c r="U2824" s="89"/>
      <c r="V2824" s="216" t="str">
        <f>IF(D2824=0,"Blank",P2824*'3 Model Input'!E$50)</f>
        <v>Blank</v>
      </c>
      <c r="W2824" s="197" t="str">
        <f t="shared" si="463"/>
        <v>Blank</v>
      </c>
      <c r="X2824" s="197" t="str">
        <f t="shared" si="464"/>
        <v>Blank</v>
      </c>
      <c r="Y2824" s="197" t="str">
        <f t="shared" si="465"/>
        <v>Blank</v>
      </c>
      <c r="Z2824" s="197" t="str">
        <f t="shared" si="466"/>
        <v>Blank</v>
      </c>
      <c r="AA2824" s="223" t="str" cm="1">
        <f t="array" ref="AA2824">_xlfn.IFS(ISTEXT('3 Model Input'!F$70),"Missing",ISTEXT('3 Model Input'!I$70),"Missing",ISNUMBER('3 Model Input'!K$70),'3 Model Input'!K$70*P2824)</f>
        <v>Missing</v>
      </c>
      <c r="AB2824" s="89"/>
      <c r="AC2824" s="227" t="str" cm="1">
        <f t="array" ref="AC2824">IF(D2824=0,"Blank",_xlfn.IFS('3 Model Input'!E$61=1,(V2824*G2824)/T2824,'3 Model Input'!E$61=2,(W2824*G2824)/T2824,'3 Model Input'!E$61=3,(X2824*G2824)/T2824,'3 Model Input'!E$61=4,(Y2824*G2824)/T2824,'3 Model Input'!E$61=5,(Z2824*G2824)/T2824, ISTEXT('3 Model Input'!E$61),"Missing",'3 Model Input'!E$61=6,(AA2824*G2824)/T2824))</f>
        <v>Blank</v>
      </c>
      <c r="AD2824" s="202" t="str">
        <f t="shared" si="467"/>
        <v>Blank</v>
      </c>
      <c r="AE2824" s="202" t="str">
        <f t="shared" si="468"/>
        <v>Blank</v>
      </c>
      <c r="AF2824" s="217" t="str">
        <f t="shared" si="469"/>
        <v>Blank</v>
      </c>
      <c r="AG2824" s="9" t="str" cm="1">
        <f t="array" ref="AG2824">_xlfn.IFS(ISNUMBER(AC2824), "", ISNUMBER(SEARCH("Blank", AC2824)), "", ISERROR(AC2824), "Bad input on tab 3")</f>
        <v/>
      </c>
    </row>
    <row r="2825" spans="2:33" ht="15" customHeight="1" x14ac:dyDescent="0.75">
      <c r="B2825" s="205" t="str">
        <f>'5 Driver Data'!B2825</f>
        <v>2817</v>
      </c>
      <c r="C2825" s="193">
        <f>'5 Driver Data'!C2825</f>
        <v>0</v>
      </c>
      <c r="D2825" s="192">
        <f>'5 Driver Data'!D2825</f>
        <v>0</v>
      </c>
      <c r="E2825" s="191">
        <f>'5 Driver Data'!E2825</f>
        <v>0</v>
      </c>
      <c r="F2825" s="191">
        <f>'5 Driver Data'!F2825</f>
        <v>0</v>
      </c>
      <c r="G2825" s="191">
        <f>'5 Driver Data'!G2825</f>
        <v>0</v>
      </c>
      <c r="H2825" s="191">
        <f>'5 Driver Data'!H2825</f>
        <v>0</v>
      </c>
      <c r="I2825" s="191">
        <f>'5 Driver Data'!I2825</f>
        <v>0</v>
      </c>
      <c r="J2825" s="191">
        <f>'5 Driver Data'!J2825</f>
        <v>0</v>
      </c>
      <c r="K2825" s="206">
        <f>'5 Driver Data'!K2825</f>
        <v>0</v>
      </c>
      <c r="L2825" s="1"/>
      <c r="M2825" s="216" t="str">
        <f>IF(D2825=0,"Blank",'3 Model Input'!E$44*'3 Model Input'!E$45)</f>
        <v>Blank</v>
      </c>
      <c r="N2825" s="197" t="str">
        <f t="shared" si="460"/>
        <v>Blank</v>
      </c>
      <c r="O2825" s="197" t="str">
        <f>IF(D2825=0,"Blank",'3 Model Input'!E$49*(1-'3 Model Input'!E$51))</f>
        <v>Blank</v>
      </c>
      <c r="P2825" s="197" t="str">
        <f t="shared" si="461"/>
        <v>Blank</v>
      </c>
      <c r="Q2825" s="197" t="str">
        <f>IF(D2825=0,"Blank",IF(D2825="BEV",E2825*(1-'3 Model Input'!E$54), E2825))</f>
        <v>Blank</v>
      </c>
      <c r="R2825" s="198" t="str">
        <f>IF(D2825=0,"Blank",IF(D2825="PHEV",F2825/G2825,F2825*(1-'3 Model Input'!E$54)/G2825))</f>
        <v>Blank</v>
      </c>
      <c r="S2825" s="198" t="str">
        <f>IF(D2825=0,"Blank",IF(D2825="PHEV",MIN(M2825,E2825),MIN(M2825,(E2825*(1-'3 Model Input'!E$54)))))</f>
        <v>Blank</v>
      </c>
      <c r="T2825" s="217" t="str">
        <f t="shared" si="462"/>
        <v>Blank</v>
      </c>
      <c r="U2825" s="89"/>
      <c r="V2825" s="216" t="str">
        <f>IF(D2825=0,"Blank",P2825*'3 Model Input'!E$50)</f>
        <v>Blank</v>
      </c>
      <c r="W2825" s="197" t="str">
        <f t="shared" si="463"/>
        <v>Blank</v>
      </c>
      <c r="X2825" s="197" t="str">
        <f t="shared" si="464"/>
        <v>Blank</v>
      </c>
      <c r="Y2825" s="197" t="str">
        <f t="shared" si="465"/>
        <v>Blank</v>
      </c>
      <c r="Z2825" s="197" t="str">
        <f t="shared" si="466"/>
        <v>Blank</v>
      </c>
      <c r="AA2825" s="223" t="str" cm="1">
        <f t="array" ref="AA2825">_xlfn.IFS(ISTEXT('3 Model Input'!F$70),"Missing",ISTEXT('3 Model Input'!I$70),"Missing",ISNUMBER('3 Model Input'!K$70),'3 Model Input'!K$70*P2825)</f>
        <v>Missing</v>
      </c>
      <c r="AB2825" s="89"/>
      <c r="AC2825" s="227" t="str" cm="1">
        <f t="array" ref="AC2825">IF(D2825=0,"Blank",_xlfn.IFS('3 Model Input'!E$61=1,(V2825*G2825)/T2825,'3 Model Input'!E$61=2,(W2825*G2825)/T2825,'3 Model Input'!E$61=3,(X2825*G2825)/T2825,'3 Model Input'!E$61=4,(Y2825*G2825)/T2825,'3 Model Input'!E$61=5,(Z2825*G2825)/T2825, ISTEXT('3 Model Input'!E$61),"Missing",'3 Model Input'!E$61=6,(AA2825*G2825)/T2825))</f>
        <v>Blank</v>
      </c>
      <c r="AD2825" s="202" t="str">
        <f t="shared" si="467"/>
        <v>Blank</v>
      </c>
      <c r="AE2825" s="202" t="str">
        <f t="shared" si="468"/>
        <v>Blank</v>
      </c>
      <c r="AF2825" s="217" t="str">
        <f t="shared" si="469"/>
        <v>Blank</v>
      </c>
      <c r="AG2825" s="9" t="str" cm="1">
        <f t="array" ref="AG2825">_xlfn.IFS(ISNUMBER(AC2825), "", ISNUMBER(SEARCH("Blank", AC2825)), "", ISERROR(AC2825), "Bad input on tab 3")</f>
        <v/>
      </c>
    </row>
    <row r="2826" spans="2:33" ht="15" customHeight="1" x14ac:dyDescent="0.75">
      <c r="B2826" s="205" t="str">
        <f>'5 Driver Data'!B2826</f>
        <v>2818</v>
      </c>
      <c r="C2826" s="193">
        <f>'5 Driver Data'!C2826</f>
        <v>0</v>
      </c>
      <c r="D2826" s="192">
        <f>'5 Driver Data'!D2826</f>
        <v>0</v>
      </c>
      <c r="E2826" s="191">
        <f>'5 Driver Data'!E2826</f>
        <v>0</v>
      </c>
      <c r="F2826" s="191">
        <f>'5 Driver Data'!F2826</f>
        <v>0</v>
      </c>
      <c r="G2826" s="191">
        <f>'5 Driver Data'!G2826</f>
        <v>0</v>
      </c>
      <c r="H2826" s="191">
        <f>'5 Driver Data'!H2826</f>
        <v>0</v>
      </c>
      <c r="I2826" s="191">
        <f>'5 Driver Data'!I2826</f>
        <v>0</v>
      </c>
      <c r="J2826" s="191">
        <f>'5 Driver Data'!J2826</f>
        <v>0</v>
      </c>
      <c r="K2826" s="206">
        <f>'5 Driver Data'!K2826</f>
        <v>0</v>
      </c>
      <c r="L2826" s="1"/>
      <c r="M2826" s="216" t="str">
        <f>IF(D2826=0,"Blank",'3 Model Input'!E$44*'3 Model Input'!E$45)</f>
        <v>Blank</v>
      </c>
      <c r="N2826" s="197" t="str">
        <f t="shared" si="460"/>
        <v>Blank</v>
      </c>
      <c r="O2826" s="197" t="str">
        <f>IF(D2826=0,"Blank",'3 Model Input'!E$49*(1-'3 Model Input'!E$51))</f>
        <v>Blank</v>
      </c>
      <c r="P2826" s="197" t="str">
        <f t="shared" si="461"/>
        <v>Blank</v>
      </c>
      <c r="Q2826" s="197" t="str">
        <f>IF(D2826=0,"Blank",IF(D2826="BEV",E2826*(1-'3 Model Input'!E$54), E2826))</f>
        <v>Blank</v>
      </c>
      <c r="R2826" s="198" t="str">
        <f>IF(D2826=0,"Blank",IF(D2826="PHEV",F2826/G2826,F2826*(1-'3 Model Input'!E$54)/G2826))</f>
        <v>Blank</v>
      </c>
      <c r="S2826" s="198" t="str">
        <f>IF(D2826=0,"Blank",IF(D2826="PHEV",MIN(M2826,E2826),MIN(M2826,(E2826*(1-'3 Model Input'!E$54)))))</f>
        <v>Blank</v>
      </c>
      <c r="T2826" s="217" t="str">
        <f t="shared" si="462"/>
        <v>Blank</v>
      </c>
      <c r="U2826" s="89"/>
      <c r="V2826" s="216" t="str">
        <f>IF(D2826=0,"Blank",P2826*'3 Model Input'!E$50)</f>
        <v>Blank</v>
      </c>
      <c r="W2826" s="197" t="str">
        <f t="shared" si="463"/>
        <v>Blank</v>
      </c>
      <c r="X2826" s="197" t="str">
        <f t="shared" si="464"/>
        <v>Blank</v>
      </c>
      <c r="Y2826" s="197" t="str">
        <f t="shared" si="465"/>
        <v>Blank</v>
      </c>
      <c r="Z2826" s="197" t="str">
        <f t="shared" si="466"/>
        <v>Blank</v>
      </c>
      <c r="AA2826" s="223" t="str" cm="1">
        <f t="array" ref="AA2826">_xlfn.IFS(ISTEXT('3 Model Input'!F$70),"Missing",ISTEXT('3 Model Input'!I$70),"Missing",ISNUMBER('3 Model Input'!K$70),'3 Model Input'!K$70*P2826)</f>
        <v>Missing</v>
      </c>
      <c r="AB2826" s="89"/>
      <c r="AC2826" s="227" t="str" cm="1">
        <f t="array" ref="AC2826">IF(D2826=0,"Blank",_xlfn.IFS('3 Model Input'!E$61=1,(V2826*G2826)/T2826,'3 Model Input'!E$61=2,(W2826*G2826)/T2826,'3 Model Input'!E$61=3,(X2826*G2826)/T2826,'3 Model Input'!E$61=4,(Y2826*G2826)/T2826,'3 Model Input'!E$61=5,(Z2826*G2826)/T2826, ISTEXT('3 Model Input'!E$61),"Missing",'3 Model Input'!E$61=6,(AA2826*G2826)/T2826))</f>
        <v>Blank</v>
      </c>
      <c r="AD2826" s="202" t="str">
        <f t="shared" si="467"/>
        <v>Blank</v>
      </c>
      <c r="AE2826" s="202" t="str">
        <f t="shared" si="468"/>
        <v>Blank</v>
      </c>
      <c r="AF2826" s="217" t="str">
        <f t="shared" si="469"/>
        <v>Blank</v>
      </c>
      <c r="AG2826" s="9" t="str" cm="1">
        <f t="array" ref="AG2826">_xlfn.IFS(ISNUMBER(AC2826), "", ISNUMBER(SEARCH("Blank", AC2826)), "", ISERROR(AC2826), "Bad input on tab 3")</f>
        <v/>
      </c>
    </row>
    <row r="2827" spans="2:33" ht="15" customHeight="1" x14ac:dyDescent="0.75">
      <c r="B2827" s="205" t="str">
        <f>'5 Driver Data'!B2827</f>
        <v>2819</v>
      </c>
      <c r="C2827" s="193">
        <f>'5 Driver Data'!C2827</f>
        <v>0</v>
      </c>
      <c r="D2827" s="192">
        <f>'5 Driver Data'!D2827</f>
        <v>0</v>
      </c>
      <c r="E2827" s="191">
        <f>'5 Driver Data'!E2827</f>
        <v>0</v>
      </c>
      <c r="F2827" s="191">
        <f>'5 Driver Data'!F2827</f>
        <v>0</v>
      </c>
      <c r="G2827" s="191">
        <f>'5 Driver Data'!G2827</f>
        <v>0</v>
      </c>
      <c r="H2827" s="191">
        <f>'5 Driver Data'!H2827</f>
        <v>0</v>
      </c>
      <c r="I2827" s="191">
        <f>'5 Driver Data'!I2827</f>
        <v>0</v>
      </c>
      <c r="J2827" s="191">
        <f>'5 Driver Data'!J2827</f>
        <v>0</v>
      </c>
      <c r="K2827" s="206">
        <f>'5 Driver Data'!K2827</f>
        <v>0</v>
      </c>
      <c r="L2827" s="1"/>
      <c r="M2827" s="216" t="str">
        <f>IF(D2827=0,"Blank",'3 Model Input'!E$44*'3 Model Input'!E$45)</f>
        <v>Blank</v>
      </c>
      <c r="N2827" s="197" t="str">
        <f t="shared" si="460"/>
        <v>Blank</v>
      </c>
      <c r="O2827" s="197" t="str">
        <f>IF(D2827=0,"Blank",'3 Model Input'!E$49*(1-'3 Model Input'!E$51))</f>
        <v>Blank</v>
      </c>
      <c r="P2827" s="197" t="str">
        <f t="shared" si="461"/>
        <v>Blank</v>
      </c>
      <c r="Q2827" s="197" t="str">
        <f>IF(D2827=0,"Blank",IF(D2827="BEV",E2827*(1-'3 Model Input'!E$54), E2827))</f>
        <v>Blank</v>
      </c>
      <c r="R2827" s="198" t="str">
        <f>IF(D2827=0,"Blank",IF(D2827="PHEV",F2827/G2827,F2827*(1-'3 Model Input'!E$54)/G2827))</f>
        <v>Blank</v>
      </c>
      <c r="S2827" s="198" t="str">
        <f>IF(D2827=0,"Blank",IF(D2827="PHEV",MIN(M2827,E2827),MIN(M2827,(E2827*(1-'3 Model Input'!E$54)))))</f>
        <v>Blank</v>
      </c>
      <c r="T2827" s="217" t="str">
        <f t="shared" si="462"/>
        <v>Blank</v>
      </c>
      <c r="U2827" s="89"/>
      <c r="V2827" s="216" t="str">
        <f>IF(D2827=0,"Blank",P2827*'3 Model Input'!E$50)</f>
        <v>Blank</v>
      </c>
      <c r="W2827" s="197" t="str">
        <f t="shared" si="463"/>
        <v>Blank</v>
      </c>
      <c r="X2827" s="197" t="str">
        <f t="shared" si="464"/>
        <v>Blank</v>
      </c>
      <c r="Y2827" s="197" t="str">
        <f t="shared" si="465"/>
        <v>Blank</v>
      </c>
      <c r="Z2827" s="197" t="str">
        <f t="shared" si="466"/>
        <v>Blank</v>
      </c>
      <c r="AA2827" s="223" t="str" cm="1">
        <f t="array" ref="AA2827">_xlfn.IFS(ISTEXT('3 Model Input'!F$70),"Missing",ISTEXT('3 Model Input'!I$70),"Missing",ISNUMBER('3 Model Input'!K$70),'3 Model Input'!K$70*P2827)</f>
        <v>Missing</v>
      </c>
      <c r="AB2827" s="89"/>
      <c r="AC2827" s="227" t="str" cm="1">
        <f t="array" ref="AC2827">IF(D2827=0,"Blank",_xlfn.IFS('3 Model Input'!E$61=1,(V2827*G2827)/T2827,'3 Model Input'!E$61=2,(W2827*G2827)/T2827,'3 Model Input'!E$61=3,(X2827*G2827)/T2827,'3 Model Input'!E$61=4,(Y2827*G2827)/T2827,'3 Model Input'!E$61=5,(Z2827*G2827)/T2827, ISTEXT('3 Model Input'!E$61),"Missing",'3 Model Input'!E$61=6,(AA2827*G2827)/T2827))</f>
        <v>Blank</v>
      </c>
      <c r="AD2827" s="202" t="str">
        <f t="shared" si="467"/>
        <v>Blank</v>
      </c>
      <c r="AE2827" s="202" t="str">
        <f t="shared" si="468"/>
        <v>Blank</v>
      </c>
      <c r="AF2827" s="217" t="str">
        <f t="shared" si="469"/>
        <v>Blank</v>
      </c>
      <c r="AG2827" s="9" t="str" cm="1">
        <f t="array" ref="AG2827">_xlfn.IFS(ISNUMBER(AC2827), "", ISNUMBER(SEARCH("Blank", AC2827)), "", ISERROR(AC2827), "Bad input on tab 3")</f>
        <v/>
      </c>
    </row>
    <row r="2828" spans="2:33" ht="15" customHeight="1" x14ac:dyDescent="0.75">
      <c r="B2828" s="205" t="str">
        <f>'5 Driver Data'!B2828</f>
        <v>2820</v>
      </c>
      <c r="C2828" s="193">
        <f>'5 Driver Data'!C2828</f>
        <v>0</v>
      </c>
      <c r="D2828" s="192">
        <f>'5 Driver Data'!D2828</f>
        <v>0</v>
      </c>
      <c r="E2828" s="191">
        <f>'5 Driver Data'!E2828</f>
        <v>0</v>
      </c>
      <c r="F2828" s="191">
        <f>'5 Driver Data'!F2828</f>
        <v>0</v>
      </c>
      <c r="G2828" s="191">
        <f>'5 Driver Data'!G2828</f>
        <v>0</v>
      </c>
      <c r="H2828" s="191">
        <f>'5 Driver Data'!H2828</f>
        <v>0</v>
      </c>
      <c r="I2828" s="191">
        <f>'5 Driver Data'!I2828</f>
        <v>0</v>
      </c>
      <c r="J2828" s="191">
        <f>'5 Driver Data'!J2828</f>
        <v>0</v>
      </c>
      <c r="K2828" s="206">
        <f>'5 Driver Data'!K2828</f>
        <v>0</v>
      </c>
      <c r="L2828" s="1"/>
      <c r="M2828" s="216" t="str">
        <f>IF(D2828=0,"Blank",'3 Model Input'!E$44*'3 Model Input'!E$45)</f>
        <v>Blank</v>
      </c>
      <c r="N2828" s="197" t="str">
        <f t="shared" si="460"/>
        <v>Blank</v>
      </c>
      <c r="O2828" s="197" t="str">
        <f>IF(D2828=0,"Blank",'3 Model Input'!E$49*(1-'3 Model Input'!E$51))</f>
        <v>Blank</v>
      </c>
      <c r="P2828" s="197" t="str">
        <f t="shared" si="461"/>
        <v>Blank</v>
      </c>
      <c r="Q2828" s="197" t="str">
        <f>IF(D2828=0,"Blank",IF(D2828="BEV",E2828*(1-'3 Model Input'!E$54), E2828))</f>
        <v>Blank</v>
      </c>
      <c r="R2828" s="198" t="str">
        <f>IF(D2828=0,"Blank",IF(D2828="PHEV",F2828/G2828,F2828*(1-'3 Model Input'!E$54)/G2828))</f>
        <v>Blank</v>
      </c>
      <c r="S2828" s="198" t="str">
        <f>IF(D2828=0,"Blank",IF(D2828="PHEV",MIN(M2828,E2828),MIN(M2828,(E2828*(1-'3 Model Input'!E$54)))))</f>
        <v>Blank</v>
      </c>
      <c r="T2828" s="217" t="str">
        <f t="shared" si="462"/>
        <v>Blank</v>
      </c>
      <c r="U2828" s="89"/>
      <c r="V2828" s="216" t="str">
        <f>IF(D2828=0,"Blank",P2828*'3 Model Input'!E$50)</f>
        <v>Blank</v>
      </c>
      <c r="W2828" s="197" t="str">
        <f t="shared" si="463"/>
        <v>Blank</v>
      </c>
      <c r="X2828" s="197" t="str">
        <f t="shared" si="464"/>
        <v>Blank</v>
      </c>
      <c r="Y2828" s="197" t="str">
        <f t="shared" si="465"/>
        <v>Blank</v>
      </c>
      <c r="Z2828" s="197" t="str">
        <f t="shared" si="466"/>
        <v>Blank</v>
      </c>
      <c r="AA2828" s="223" t="str" cm="1">
        <f t="array" ref="AA2828">_xlfn.IFS(ISTEXT('3 Model Input'!F$70),"Missing",ISTEXT('3 Model Input'!I$70),"Missing",ISNUMBER('3 Model Input'!K$70),'3 Model Input'!K$70*P2828)</f>
        <v>Missing</v>
      </c>
      <c r="AB2828" s="89"/>
      <c r="AC2828" s="227" t="str" cm="1">
        <f t="array" ref="AC2828">IF(D2828=0,"Blank",_xlfn.IFS('3 Model Input'!E$61=1,(V2828*G2828)/T2828,'3 Model Input'!E$61=2,(W2828*G2828)/T2828,'3 Model Input'!E$61=3,(X2828*G2828)/T2828,'3 Model Input'!E$61=4,(Y2828*G2828)/T2828,'3 Model Input'!E$61=5,(Z2828*G2828)/T2828, ISTEXT('3 Model Input'!E$61),"Missing",'3 Model Input'!E$61=6,(AA2828*G2828)/T2828))</f>
        <v>Blank</v>
      </c>
      <c r="AD2828" s="202" t="str">
        <f t="shared" si="467"/>
        <v>Blank</v>
      </c>
      <c r="AE2828" s="202" t="str">
        <f t="shared" si="468"/>
        <v>Blank</v>
      </c>
      <c r="AF2828" s="217" t="str">
        <f t="shared" si="469"/>
        <v>Blank</v>
      </c>
      <c r="AG2828" s="9" t="str" cm="1">
        <f t="array" ref="AG2828">_xlfn.IFS(ISNUMBER(AC2828), "", ISNUMBER(SEARCH("Blank", AC2828)), "", ISERROR(AC2828), "Bad input on tab 3")</f>
        <v/>
      </c>
    </row>
    <row r="2829" spans="2:33" ht="15" customHeight="1" x14ac:dyDescent="0.75">
      <c r="B2829" s="205" t="str">
        <f>'5 Driver Data'!B2829</f>
        <v>2821</v>
      </c>
      <c r="C2829" s="193">
        <f>'5 Driver Data'!C2829</f>
        <v>0</v>
      </c>
      <c r="D2829" s="192">
        <f>'5 Driver Data'!D2829</f>
        <v>0</v>
      </c>
      <c r="E2829" s="191">
        <f>'5 Driver Data'!E2829</f>
        <v>0</v>
      </c>
      <c r="F2829" s="191">
        <f>'5 Driver Data'!F2829</f>
        <v>0</v>
      </c>
      <c r="G2829" s="191">
        <f>'5 Driver Data'!G2829</f>
        <v>0</v>
      </c>
      <c r="H2829" s="191">
        <f>'5 Driver Data'!H2829</f>
        <v>0</v>
      </c>
      <c r="I2829" s="191">
        <f>'5 Driver Data'!I2829</f>
        <v>0</v>
      </c>
      <c r="J2829" s="191">
        <f>'5 Driver Data'!J2829</f>
        <v>0</v>
      </c>
      <c r="K2829" s="206">
        <f>'5 Driver Data'!K2829</f>
        <v>0</v>
      </c>
      <c r="L2829" s="1"/>
      <c r="M2829" s="216" t="str">
        <f>IF(D2829=0,"Blank",'3 Model Input'!E$44*'3 Model Input'!E$45)</f>
        <v>Blank</v>
      </c>
      <c r="N2829" s="197" t="str">
        <f t="shared" si="460"/>
        <v>Blank</v>
      </c>
      <c r="O2829" s="197" t="str">
        <f>IF(D2829=0,"Blank",'3 Model Input'!E$49*(1-'3 Model Input'!E$51))</f>
        <v>Blank</v>
      </c>
      <c r="P2829" s="197" t="str">
        <f t="shared" si="461"/>
        <v>Blank</v>
      </c>
      <c r="Q2829" s="197" t="str">
        <f>IF(D2829=0,"Blank",IF(D2829="BEV",E2829*(1-'3 Model Input'!E$54), E2829))</f>
        <v>Blank</v>
      </c>
      <c r="R2829" s="198" t="str">
        <f>IF(D2829=0,"Blank",IF(D2829="PHEV",F2829/G2829,F2829*(1-'3 Model Input'!E$54)/G2829))</f>
        <v>Blank</v>
      </c>
      <c r="S2829" s="198" t="str">
        <f>IF(D2829=0,"Blank",IF(D2829="PHEV",MIN(M2829,E2829),MIN(M2829,(E2829*(1-'3 Model Input'!E$54)))))</f>
        <v>Blank</v>
      </c>
      <c r="T2829" s="217" t="str">
        <f t="shared" si="462"/>
        <v>Blank</v>
      </c>
      <c r="U2829" s="89"/>
      <c r="V2829" s="216" t="str">
        <f>IF(D2829=0,"Blank",P2829*'3 Model Input'!E$50)</f>
        <v>Blank</v>
      </c>
      <c r="W2829" s="197" t="str">
        <f t="shared" si="463"/>
        <v>Blank</v>
      </c>
      <c r="X2829" s="197" t="str">
        <f t="shared" si="464"/>
        <v>Blank</v>
      </c>
      <c r="Y2829" s="197" t="str">
        <f t="shared" si="465"/>
        <v>Blank</v>
      </c>
      <c r="Z2829" s="197" t="str">
        <f t="shared" si="466"/>
        <v>Blank</v>
      </c>
      <c r="AA2829" s="223" t="str" cm="1">
        <f t="array" ref="AA2829">_xlfn.IFS(ISTEXT('3 Model Input'!F$70),"Missing",ISTEXT('3 Model Input'!I$70),"Missing",ISNUMBER('3 Model Input'!K$70),'3 Model Input'!K$70*P2829)</f>
        <v>Missing</v>
      </c>
      <c r="AB2829" s="89"/>
      <c r="AC2829" s="227" t="str" cm="1">
        <f t="array" ref="AC2829">IF(D2829=0,"Blank",_xlfn.IFS('3 Model Input'!E$61=1,(V2829*G2829)/T2829,'3 Model Input'!E$61=2,(W2829*G2829)/T2829,'3 Model Input'!E$61=3,(X2829*G2829)/T2829,'3 Model Input'!E$61=4,(Y2829*G2829)/T2829,'3 Model Input'!E$61=5,(Z2829*G2829)/T2829, ISTEXT('3 Model Input'!E$61),"Missing",'3 Model Input'!E$61=6,(AA2829*G2829)/T2829))</f>
        <v>Blank</v>
      </c>
      <c r="AD2829" s="202" t="str">
        <f t="shared" si="467"/>
        <v>Blank</v>
      </c>
      <c r="AE2829" s="202" t="str">
        <f t="shared" si="468"/>
        <v>Blank</v>
      </c>
      <c r="AF2829" s="217" t="str">
        <f t="shared" si="469"/>
        <v>Blank</v>
      </c>
      <c r="AG2829" s="9" t="str" cm="1">
        <f t="array" ref="AG2829">_xlfn.IFS(ISNUMBER(AC2829), "", ISNUMBER(SEARCH("Blank", AC2829)), "", ISERROR(AC2829), "Bad input on tab 3")</f>
        <v/>
      </c>
    </row>
    <row r="2830" spans="2:33" ht="15" customHeight="1" x14ac:dyDescent="0.75">
      <c r="B2830" s="205" t="str">
        <f>'5 Driver Data'!B2830</f>
        <v>2822</v>
      </c>
      <c r="C2830" s="193">
        <f>'5 Driver Data'!C2830</f>
        <v>0</v>
      </c>
      <c r="D2830" s="192">
        <f>'5 Driver Data'!D2830</f>
        <v>0</v>
      </c>
      <c r="E2830" s="191">
        <f>'5 Driver Data'!E2830</f>
        <v>0</v>
      </c>
      <c r="F2830" s="191">
        <f>'5 Driver Data'!F2830</f>
        <v>0</v>
      </c>
      <c r="G2830" s="191">
        <f>'5 Driver Data'!G2830</f>
        <v>0</v>
      </c>
      <c r="H2830" s="191">
        <f>'5 Driver Data'!H2830</f>
        <v>0</v>
      </c>
      <c r="I2830" s="191">
        <f>'5 Driver Data'!I2830</f>
        <v>0</v>
      </c>
      <c r="J2830" s="191">
        <f>'5 Driver Data'!J2830</f>
        <v>0</v>
      </c>
      <c r="K2830" s="206">
        <f>'5 Driver Data'!K2830</f>
        <v>0</v>
      </c>
      <c r="L2830" s="1"/>
      <c r="M2830" s="216" t="str">
        <f>IF(D2830=0,"Blank",'3 Model Input'!E$44*'3 Model Input'!E$45)</f>
        <v>Blank</v>
      </c>
      <c r="N2830" s="197" t="str">
        <f t="shared" si="460"/>
        <v>Blank</v>
      </c>
      <c r="O2830" s="197" t="str">
        <f>IF(D2830=0,"Blank",'3 Model Input'!E$49*(1-'3 Model Input'!E$51))</f>
        <v>Blank</v>
      </c>
      <c r="P2830" s="197" t="str">
        <f t="shared" si="461"/>
        <v>Blank</v>
      </c>
      <c r="Q2830" s="197" t="str">
        <f>IF(D2830=0,"Blank",IF(D2830="BEV",E2830*(1-'3 Model Input'!E$54), E2830))</f>
        <v>Blank</v>
      </c>
      <c r="R2830" s="198" t="str">
        <f>IF(D2830=0,"Blank",IF(D2830="PHEV",F2830/G2830,F2830*(1-'3 Model Input'!E$54)/G2830))</f>
        <v>Blank</v>
      </c>
      <c r="S2830" s="198" t="str">
        <f>IF(D2830=0,"Blank",IF(D2830="PHEV",MIN(M2830,E2830),MIN(M2830,(E2830*(1-'3 Model Input'!E$54)))))</f>
        <v>Blank</v>
      </c>
      <c r="T2830" s="217" t="str">
        <f t="shared" si="462"/>
        <v>Blank</v>
      </c>
      <c r="U2830" s="89"/>
      <c r="V2830" s="216" t="str">
        <f>IF(D2830=0,"Blank",P2830*'3 Model Input'!E$50)</f>
        <v>Blank</v>
      </c>
      <c r="W2830" s="197" t="str">
        <f t="shared" si="463"/>
        <v>Blank</v>
      </c>
      <c r="X2830" s="197" t="str">
        <f t="shared" si="464"/>
        <v>Blank</v>
      </c>
      <c r="Y2830" s="197" t="str">
        <f t="shared" si="465"/>
        <v>Blank</v>
      </c>
      <c r="Z2830" s="197" t="str">
        <f t="shared" si="466"/>
        <v>Blank</v>
      </c>
      <c r="AA2830" s="223" t="str" cm="1">
        <f t="array" ref="AA2830">_xlfn.IFS(ISTEXT('3 Model Input'!F$70),"Missing",ISTEXT('3 Model Input'!I$70),"Missing",ISNUMBER('3 Model Input'!K$70),'3 Model Input'!K$70*P2830)</f>
        <v>Missing</v>
      </c>
      <c r="AB2830" s="89"/>
      <c r="AC2830" s="227" t="str" cm="1">
        <f t="array" ref="AC2830">IF(D2830=0,"Blank",_xlfn.IFS('3 Model Input'!E$61=1,(V2830*G2830)/T2830,'3 Model Input'!E$61=2,(W2830*G2830)/T2830,'3 Model Input'!E$61=3,(X2830*G2830)/T2830,'3 Model Input'!E$61=4,(Y2830*G2830)/T2830,'3 Model Input'!E$61=5,(Z2830*G2830)/T2830, ISTEXT('3 Model Input'!E$61),"Missing",'3 Model Input'!E$61=6,(AA2830*G2830)/T2830))</f>
        <v>Blank</v>
      </c>
      <c r="AD2830" s="202" t="str">
        <f t="shared" si="467"/>
        <v>Blank</v>
      </c>
      <c r="AE2830" s="202" t="str">
        <f t="shared" si="468"/>
        <v>Blank</v>
      </c>
      <c r="AF2830" s="217" t="str">
        <f t="shared" si="469"/>
        <v>Blank</v>
      </c>
      <c r="AG2830" s="9" t="str" cm="1">
        <f t="array" ref="AG2830">_xlfn.IFS(ISNUMBER(AC2830), "", ISNUMBER(SEARCH("Blank", AC2830)), "", ISERROR(AC2830), "Bad input on tab 3")</f>
        <v/>
      </c>
    </row>
    <row r="2831" spans="2:33" ht="15" customHeight="1" x14ac:dyDescent="0.75">
      <c r="B2831" s="205" t="str">
        <f>'5 Driver Data'!B2831</f>
        <v>2823</v>
      </c>
      <c r="C2831" s="193">
        <f>'5 Driver Data'!C2831</f>
        <v>0</v>
      </c>
      <c r="D2831" s="192">
        <f>'5 Driver Data'!D2831</f>
        <v>0</v>
      </c>
      <c r="E2831" s="191">
        <f>'5 Driver Data'!E2831</f>
        <v>0</v>
      </c>
      <c r="F2831" s="191">
        <f>'5 Driver Data'!F2831</f>
        <v>0</v>
      </c>
      <c r="G2831" s="191">
        <f>'5 Driver Data'!G2831</f>
        <v>0</v>
      </c>
      <c r="H2831" s="191">
        <f>'5 Driver Data'!H2831</f>
        <v>0</v>
      </c>
      <c r="I2831" s="191">
        <f>'5 Driver Data'!I2831</f>
        <v>0</v>
      </c>
      <c r="J2831" s="191">
        <f>'5 Driver Data'!J2831</f>
        <v>0</v>
      </c>
      <c r="K2831" s="206">
        <f>'5 Driver Data'!K2831</f>
        <v>0</v>
      </c>
      <c r="L2831" s="1"/>
      <c r="M2831" s="216" t="str">
        <f>IF(D2831=0,"Blank",'3 Model Input'!E$44*'3 Model Input'!E$45)</f>
        <v>Blank</v>
      </c>
      <c r="N2831" s="197" t="str">
        <f t="shared" si="460"/>
        <v>Blank</v>
      </c>
      <c r="O2831" s="197" t="str">
        <f>IF(D2831=0,"Blank",'3 Model Input'!E$49*(1-'3 Model Input'!E$51))</f>
        <v>Blank</v>
      </c>
      <c r="P2831" s="197" t="str">
        <f t="shared" si="461"/>
        <v>Blank</v>
      </c>
      <c r="Q2831" s="197" t="str">
        <f>IF(D2831=0,"Blank",IF(D2831="BEV",E2831*(1-'3 Model Input'!E$54), E2831))</f>
        <v>Blank</v>
      </c>
      <c r="R2831" s="198" t="str">
        <f>IF(D2831=0,"Blank",IF(D2831="PHEV",F2831/G2831,F2831*(1-'3 Model Input'!E$54)/G2831))</f>
        <v>Blank</v>
      </c>
      <c r="S2831" s="198" t="str">
        <f>IF(D2831=0,"Blank",IF(D2831="PHEV",MIN(M2831,E2831),MIN(M2831,(E2831*(1-'3 Model Input'!E$54)))))</f>
        <v>Blank</v>
      </c>
      <c r="T2831" s="217" t="str">
        <f t="shared" si="462"/>
        <v>Blank</v>
      </c>
      <c r="U2831" s="89"/>
      <c r="V2831" s="216" t="str">
        <f>IF(D2831=0,"Blank",P2831*'3 Model Input'!E$50)</f>
        <v>Blank</v>
      </c>
      <c r="W2831" s="197" t="str">
        <f t="shared" si="463"/>
        <v>Blank</v>
      </c>
      <c r="X2831" s="197" t="str">
        <f t="shared" si="464"/>
        <v>Blank</v>
      </c>
      <c r="Y2831" s="197" t="str">
        <f t="shared" si="465"/>
        <v>Blank</v>
      </c>
      <c r="Z2831" s="197" t="str">
        <f t="shared" si="466"/>
        <v>Blank</v>
      </c>
      <c r="AA2831" s="223" t="str" cm="1">
        <f t="array" ref="AA2831">_xlfn.IFS(ISTEXT('3 Model Input'!F$70),"Missing",ISTEXT('3 Model Input'!I$70),"Missing",ISNUMBER('3 Model Input'!K$70),'3 Model Input'!K$70*P2831)</f>
        <v>Missing</v>
      </c>
      <c r="AB2831" s="89"/>
      <c r="AC2831" s="227" t="str" cm="1">
        <f t="array" ref="AC2831">IF(D2831=0,"Blank",_xlfn.IFS('3 Model Input'!E$61=1,(V2831*G2831)/T2831,'3 Model Input'!E$61=2,(W2831*G2831)/T2831,'3 Model Input'!E$61=3,(X2831*G2831)/T2831,'3 Model Input'!E$61=4,(Y2831*G2831)/T2831,'3 Model Input'!E$61=5,(Z2831*G2831)/T2831, ISTEXT('3 Model Input'!E$61),"Missing",'3 Model Input'!E$61=6,(AA2831*G2831)/T2831))</f>
        <v>Blank</v>
      </c>
      <c r="AD2831" s="202" t="str">
        <f t="shared" si="467"/>
        <v>Blank</v>
      </c>
      <c r="AE2831" s="202" t="str">
        <f t="shared" si="468"/>
        <v>Blank</v>
      </c>
      <c r="AF2831" s="217" t="str">
        <f t="shared" si="469"/>
        <v>Blank</v>
      </c>
      <c r="AG2831" s="9" t="str" cm="1">
        <f t="array" ref="AG2831">_xlfn.IFS(ISNUMBER(AC2831), "", ISNUMBER(SEARCH("Blank", AC2831)), "", ISERROR(AC2831), "Bad input on tab 3")</f>
        <v/>
      </c>
    </row>
    <row r="2832" spans="2:33" ht="15" customHeight="1" x14ac:dyDescent="0.75">
      <c r="B2832" s="205" t="str">
        <f>'5 Driver Data'!B2832</f>
        <v>2824</v>
      </c>
      <c r="C2832" s="193">
        <f>'5 Driver Data'!C2832</f>
        <v>0</v>
      </c>
      <c r="D2832" s="192">
        <f>'5 Driver Data'!D2832</f>
        <v>0</v>
      </c>
      <c r="E2832" s="191">
        <f>'5 Driver Data'!E2832</f>
        <v>0</v>
      </c>
      <c r="F2832" s="191">
        <f>'5 Driver Data'!F2832</f>
        <v>0</v>
      </c>
      <c r="G2832" s="191">
        <f>'5 Driver Data'!G2832</f>
        <v>0</v>
      </c>
      <c r="H2832" s="191">
        <f>'5 Driver Data'!H2832</f>
        <v>0</v>
      </c>
      <c r="I2832" s="191">
        <f>'5 Driver Data'!I2832</f>
        <v>0</v>
      </c>
      <c r="J2832" s="191">
        <f>'5 Driver Data'!J2832</f>
        <v>0</v>
      </c>
      <c r="K2832" s="206">
        <f>'5 Driver Data'!K2832</f>
        <v>0</v>
      </c>
      <c r="L2832" s="1"/>
      <c r="M2832" s="216" t="str">
        <f>IF(D2832=0,"Blank",'3 Model Input'!E$44*'3 Model Input'!E$45)</f>
        <v>Blank</v>
      </c>
      <c r="N2832" s="197" t="str">
        <f t="shared" si="460"/>
        <v>Blank</v>
      </c>
      <c r="O2832" s="197" t="str">
        <f>IF(D2832=0,"Blank",'3 Model Input'!E$49*(1-'3 Model Input'!E$51))</f>
        <v>Blank</v>
      </c>
      <c r="P2832" s="197" t="str">
        <f t="shared" si="461"/>
        <v>Blank</v>
      </c>
      <c r="Q2832" s="197" t="str">
        <f>IF(D2832=0,"Blank",IF(D2832="BEV",E2832*(1-'3 Model Input'!E$54), E2832))</f>
        <v>Blank</v>
      </c>
      <c r="R2832" s="198" t="str">
        <f>IF(D2832=0,"Blank",IF(D2832="PHEV",F2832/G2832,F2832*(1-'3 Model Input'!E$54)/G2832))</f>
        <v>Blank</v>
      </c>
      <c r="S2832" s="198" t="str">
        <f>IF(D2832=0,"Blank",IF(D2832="PHEV",MIN(M2832,E2832),MIN(M2832,(E2832*(1-'3 Model Input'!E$54)))))</f>
        <v>Blank</v>
      </c>
      <c r="T2832" s="217" t="str">
        <f t="shared" si="462"/>
        <v>Blank</v>
      </c>
      <c r="U2832" s="89"/>
      <c r="V2832" s="216" t="str">
        <f>IF(D2832=0,"Blank",P2832*'3 Model Input'!E$50)</f>
        <v>Blank</v>
      </c>
      <c r="W2832" s="197" t="str">
        <f t="shared" si="463"/>
        <v>Blank</v>
      </c>
      <c r="X2832" s="197" t="str">
        <f t="shared" si="464"/>
        <v>Blank</v>
      </c>
      <c r="Y2832" s="197" t="str">
        <f t="shared" si="465"/>
        <v>Blank</v>
      </c>
      <c r="Z2832" s="197" t="str">
        <f t="shared" si="466"/>
        <v>Blank</v>
      </c>
      <c r="AA2832" s="223" t="str" cm="1">
        <f t="array" ref="AA2832">_xlfn.IFS(ISTEXT('3 Model Input'!F$70),"Missing",ISTEXT('3 Model Input'!I$70),"Missing",ISNUMBER('3 Model Input'!K$70),'3 Model Input'!K$70*P2832)</f>
        <v>Missing</v>
      </c>
      <c r="AB2832" s="89"/>
      <c r="AC2832" s="227" t="str" cm="1">
        <f t="array" ref="AC2832">IF(D2832=0,"Blank",_xlfn.IFS('3 Model Input'!E$61=1,(V2832*G2832)/T2832,'3 Model Input'!E$61=2,(W2832*G2832)/T2832,'3 Model Input'!E$61=3,(X2832*G2832)/T2832,'3 Model Input'!E$61=4,(Y2832*G2832)/T2832,'3 Model Input'!E$61=5,(Z2832*G2832)/T2832, ISTEXT('3 Model Input'!E$61),"Missing",'3 Model Input'!E$61=6,(AA2832*G2832)/T2832))</f>
        <v>Blank</v>
      </c>
      <c r="AD2832" s="202" t="str">
        <f t="shared" si="467"/>
        <v>Blank</v>
      </c>
      <c r="AE2832" s="202" t="str">
        <f t="shared" si="468"/>
        <v>Blank</v>
      </c>
      <c r="AF2832" s="217" t="str">
        <f t="shared" si="469"/>
        <v>Blank</v>
      </c>
      <c r="AG2832" s="9" t="str" cm="1">
        <f t="array" ref="AG2832">_xlfn.IFS(ISNUMBER(AC2832), "", ISNUMBER(SEARCH("Blank", AC2832)), "", ISERROR(AC2832), "Bad input on tab 3")</f>
        <v/>
      </c>
    </row>
    <row r="2833" spans="2:33" ht="15" customHeight="1" x14ac:dyDescent="0.75">
      <c r="B2833" s="205" t="str">
        <f>'5 Driver Data'!B2833</f>
        <v>2825</v>
      </c>
      <c r="C2833" s="193">
        <f>'5 Driver Data'!C2833</f>
        <v>0</v>
      </c>
      <c r="D2833" s="192">
        <f>'5 Driver Data'!D2833</f>
        <v>0</v>
      </c>
      <c r="E2833" s="191">
        <f>'5 Driver Data'!E2833</f>
        <v>0</v>
      </c>
      <c r="F2833" s="191">
        <f>'5 Driver Data'!F2833</f>
        <v>0</v>
      </c>
      <c r="G2833" s="191">
        <f>'5 Driver Data'!G2833</f>
        <v>0</v>
      </c>
      <c r="H2833" s="191">
        <f>'5 Driver Data'!H2833</f>
        <v>0</v>
      </c>
      <c r="I2833" s="191">
        <f>'5 Driver Data'!I2833</f>
        <v>0</v>
      </c>
      <c r="J2833" s="191">
        <f>'5 Driver Data'!J2833</f>
        <v>0</v>
      </c>
      <c r="K2833" s="206">
        <f>'5 Driver Data'!K2833</f>
        <v>0</v>
      </c>
      <c r="L2833" s="1"/>
      <c r="M2833" s="216" t="str">
        <f>IF(D2833=0,"Blank",'3 Model Input'!E$44*'3 Model Input'!E$45)</f>
        <v>Blank</v>
      </c>
      <c r="N2833" s="197" t="str">
        <f t="shared" si="460"/>
        <v>Blank</v>
      </c>
      <c r="O2833" s="197" t="str">
        <f>IF(D2833=0,"Blank",'3 Model Input'!E$49*(1-'3 Model Input'!E$51))</f>
        <v>Blank</v>
      </c>
      <c r="P2833" s="197" t="str">
        <f t="shared" si="461"/>
        <v>Blank</v>
      </c>
      <c r="Q2833" s="197" t="str">
        <f>IF(D2833=0,"Blank",IF(D2833="BEV",E2833*(1-'3 Model Input'!E$54), E2833))</f>
        <v>Blank</v>
      </c>
      <c r="R2833" s="198" t="str">
        <f>IF(D2833=0,"Blank",IF(D2833="PHEV",F2833/G2833,F2833*(1-'3 Model Input'!E$54)/G2833))</f>
        <v>Blank</v>
      </c>
      <c r="S2833" s="198" t="str">
        <f>IF(D2833=0,"Blank",IF(D2833="PHEV",MIN(M2833,E2833),MIN(M2833,(E2833*(1-'3 Model Input'!E$54)))))</f>
        <v>Blank</v>
      </c>
      <c r="T2833" s="217" t="str">
        <f t="shared" si="462"/>
        <v>Blank</v>
      </c>
      <c r="U2833" s="89"/>
      <c r="V2833" s="216" t="str">
        <f>IF(D2833=0,"Blank",P2833*'3 Model Input'!E$50)</f>
        <v>Blank</v>
      </c>
      <c r="W2833" s="197" t="str">
        <f t="shared" si="463"/>
        <v>Blank</v>
      </c>
      <c r="X2833" s="197" t="str">
        <f t="shared" si="464"/>
        <v>Blank</v>
      </c>
      <c r="Y2833" s="197" t="str">
        <f t="shared" si="465"/>
        <v>Blank</v>
      </c>
      <c r="Z2833" s="197" t="str">
        <f t="shared" si="466"/>
        <v>Blank</v>
      </c>
      <c r="AA2833" s="223" t="str" cm="1">
        <f t="array" ref="AA2833">_xlfn.IFS(ISTEXT('3 Model Input'!F$70),"Missing",ISTEXT('3 Model Input'!I$70),"Missing",ISNUMBER('3 Model Input'!K$70),'3 Model Input'!K$70*P2833)</f>
        <v>Missing</v>
      </c>
      <c r="AB2833" s="89"/>
      <c r="AC2833" s="227" t="str" cm="1">
        <f t="array" ref="AC2833">IF(D2833=0,"Blank",_xlfn.IFS('3 Model Input'!E$61=1,(V2833*G2833)/T2833,'3 Model Input'!E$61=2,(W2833*G2833)/T2833,'3 Model Input'!E$61=3,(X2833*G2833)/T2833,'3 Model Input'!E$61=4,(Y2833*G2833)/T2833,'3 Model Input'!E$61=5,(Z2833*G2833)/T2833, ISTEXT('3 Model Input'!E$61),"Missing",'3 Model Input'!E$61=6,(AA2833*G2833)/T2833))</f>
        <v>Blank</v>
      </c>
      <c r="AD2833" s="202" t="str">
        <f t="shared" si="467"/>
        <v>Blank</v>
      </c>
      <c r="AE2833" s="202" t="str">
        <f t="shared" si="468"/>
        <v>Blank</v>
      </c>
      <c r="AF2833" s="217" t="str">
        <f t="shared" si="469"/>
        <v>Blank</v>
      </c>
      <c r="AG2833" s="9" t="str" cm="1">
        <f t="array" ref="AG2833">_xlfn.IFS(ISNUMBER(AC2833), "", ISNUMBER(SEARCH("Blank", AC2833)), "", ISERROR(AC2833), "Bad input on tab 3")</f>
        <v/>
      </c>
    </row>
    <row r="2834" spans="2:33" ht="15" customHeight="1" x14ac:dyDescent="0.75">
      <c r="B2834" s="205" t="str">
        <f>'5 Driver Data'!B2834</f>
        <v>2826</v>
      </c>
      <c r="C2834" s="193">
        <f>'5 Driver Data'!C2834</f>
        <v>0</v>
      </c>
      <c r="D2834" s="192">
        <f>'5 Driver Data'!D2834</f>
        <v>0</v>
      </c>
      <c r="E2834" s="191">
        <f>'5 Driver Data'!E2834</f>
        <v>0</v>
      </c>
      <c r="F2834" s="191">
        <f>'5 Driver Data'!F2834</f>
        <v>0</v>
      </c>
      <c r="G2834" s="191">
        <f>'5 Driver Data'!G2834</f>
        <v>0</v>
      </c>
      <c r="H2834" s="191">
        <f>'5 Driver Data'!H2834</f>
        <v>0</v>
      </c>
      <c r="I2834" s="191">
        <f>'5 Driver Data'!I2834</f>
        <v>0</v>
      </c>
      <c r="J2834" s="191">
        <f>'5 Driver Data'!J2834</f>
        <v>0</v>
      </c>
      <c r="K2834" s="206">
        <f>'5 Driver Data'!K2834</f>
        <v>0</v>
      </c>
      <c r="L2834" s="1"/>
      <c r="M2834" s="216" t="str">
        <f>IF(D2834=0,"Blank",'3 Model Input'!E$44*'3 Model Input'!E$45)</f>
        <v>Blank</v>
      </c>
      <c r="N2834" s="197" t="str">
        <f t="shared" si="460"/>
        <v>Blank</v>
      </c>
      <c r="O2834" s="197" t="str">
        <f>IF(D2834=0,"Blank",'3 Model Input'!E$49*(1-'3 Model Input'!E$51))</f>
        <v>Blank</v>
      </c>
      <c r="P2834" s="197" t="str">
        <f t="shared" si="461"/>
        <v>Blank</v>
      </c>
      <c r="Q2834" s="197" t="str">
        <f>IF(D2834=0,"Blank",IF(D2834="BEV",E2834*(1-'3 Model Input'!E$54), E2834))</f>
        <v>Blank</v>
      </c>
      <c r="R2834" s="198" t="str">
        <f>IF(D2834=0,"Blank",IF(D2834="PHEV",F2834/G2834,F2834*(1-'3 Model Input'!E$54)/G2834))</f>
        <v>Blank</v>
      </c>
      <c r="S2834" s="198" t="str">
        <f>IF(D2834=0,"Blank",IF(D2834="PHEV",MIN(M2834,E2834),MIN(M2834,(E2834*(1-'3 Model Input'!E$54)))))</f>
        <v>Blank</v>
      </c>
      <c r="T2834" s="217" t="str">
        <f t="shared" si="462"/>
        <v>Blank</v>
      </c>
      <c r="U2834" s="89"/>
      <c r="V2834" s="216" t="str">
        <f>IF(D2834=0,"Blank",P2834*'3 Model Input'!E$50)</f>
        <v>Blank</v>
      </c>
      <c r="W2834" s="197" t="str">
        <f t="shared" si="463"/>
        <v>Blank</v>
      </c>
      <c r="X2834" s="197" t="str">
        <f t="shared" si="464"/>
        <v>Blank</v>
      </c>
      <c r="Y2834" s="197" t="str">
        <f t="shared" si="465"/>
        <v>Blank</v>
      </c>
      <c r="Z2834" s="197" t="str">
        <f t="shared" si="466"/>
        <v>Blank</v>
      </c>
      <c r="AA2834" s="223" t="str" cm="1">
        <f t="array" ref="AA2834">_xlfn.IFS(ISTEXT('3 Model Input'!F$70),"Missing",ISTEXT('3 Model Input'!I$70),"Missing",ISNUMBER('3 Model Input'!K$70),'3 Model Input'!K$70*P2834)</f>
        <v>Missing</v>
      </c>
      <c r="AB2834" s="89"/>
      <c r="AC2834" s="227" t="str" cm="1">
        <f t="array" ref="AC2834">IF(D2834=0,"Blank",_xlfn.IFS('3 Model Input'!E$61=1,(V2834*G2834)/T2834,'3 Model Input'!E$61=2,(W2834*G2834)/T2834,'3 Model Input'!E$61=3,(X2834*G2834)/T2834,'3 Model Input'!E$61=4,(Y2834*G2834)/T2834,'3 Model Input'!E$61=5,(Z2834*G2834)/T2834, ISTEXT('3 Model Input'!E$61),"Missing",'3 Model Input'!E$61=6,(AA2834*G2834)/T2834))</f>
        <v>Blank</v>
      </c>
      <c r="AD2834" s="202" t="str">
        <f t="shared" si="467"/>
        <v>Blank</v>
      </c>
      <c r="AE2834" s="202" t="str">
        <f t="shared" si="468"/>
        <v>Blank</v>
      </c>
      <c r="AF2834" s="217" t="str">
        <f t="shared" si="469"/>
        <v>Blank</v>
      </c>
      <c r="AG2834" s="9" t="str" cm="1">
        <f t="array" ref="AG2834">_xlfn.IFS(ISNUMBER(AC2834), "", ISNUMBER(SEARCH("Blank", AC2834)), "", ISERROR(AC2834), "Bad input on tab 3")</f>
        <v/>
      </c>
    </row>
    <row r="2835" spans="2:33" ht="15" customHeight="1" x14ac:dyDescent="0.75">
      <c r="B2835" s="205" t="str">
        <f>'5 Driver Data'!B2835</f>
        <v>2827</v>
      </c>
      <c r="C2835" s="193">
        <f>'5 Driver Data'!C2835</f>
        <v>0</v>
      </c>
      <c r="D2835" s="192">
        <f>'5 Driver Data'!D2835</f>
        <v>0</v>
      </c>
      <c r="E2835" s="191">
        <f>'5 Driver Data'!E2835</f>
        <v>0</v>
      </c>
      <c r="F2835" s="191">
        <f>'5 Driver Data'!F2835</f>
        <v>0</v>
      </c>
      <c r="G2835" s="191">
        <f>'5 Driver Data'!G2835</f>
        <v>0</v>
      </c>
      <c r="H2835" s="191">
        <f>'5 Driver Data'!H2835</f>
        <v>0</v>
      </c>
      <c r="I2835" s="191">
        <f>'5 Driver Data'!I2835</f>
        <v>0</v>
      </c>
      <c r="J2835" s="191">
        <f>'5 Driver Data'!J2835</f>
        <v>0</v>
      </c>
      <c r="K2835" s="206">
        <f>'5 Driver Data'!K2835</f>
        <v>0</v>
      </c>
      <c r="L2835" s="1"/>
      <c r="M2835" s="216" t="str">
        <f>IF(D2835=0,"Blank",'3 Model Input'!E$44*'3 Model Input'!E$45)</f>
        <v>Blank</v>
      </c>
      <c r="N2835" s="197" t="str">
        <f t="shared" si="460"/>
        <v>Blank</v>
      </c>
      <c r="O2835" s="197" t="str">
        <f>IF(D2835=0,"Blank",'3 Model Input'!E$49*(1-'3 Model Input'!E$51))</f>
        <v>Blank</v>
      </c>
      <c r="P2835" s="197" t="str">
        <f t="shared" si="461"/>
        <v>Blank</v>
      </c>
      <c r="Q2835" s="197" t="str">
        <f>IF(D2835=0,"Blank",IF(D2835="BEV",E2835*(1-'3 Model Input'!E$54), E2835))</f>
        <v>Blank</v>
      </c>
      <c r="R2835" s="198" t="str">
        <f>IF(D2835=0,"Blank",IF(D2835="PHEV",F2835/G2835,F2835*(1-'3 Model Input'!E$54)/G2835))</f>
        <v>Blank</v>
      </c>
      <c r="S2835" s="198" t="str">
        <f>IF(D2835=0,"Blank",IF(D2835="PHEV",MIN(M2835,E2835),MIN(M2835,(E2835*(1-'3 Model Input'!E$54)))))</f>
        <v>Blank</v>
      </c>
      <c r="T2835" s="217" t="str">
        <f t="shared" si="462"/>
        <v>Blank</v>
      </c>
      <c r="U2835" s="89"/>
      <c r="V2835" s="216" t="str">
        <f>IF(D2835=0,"Blank",P2835*'3 Model Input'!E$50)</f>
        <v>Blank</v>
      </c>
      <c r="W2835" s="197" t="str">
        <f t="shared" si="463"/>
        <v>Blank</v>
      </c>
      <c r="X2835" s="197" t="str">
        <f t="shared" si="464"/>
        <v>Blank</v>
      </c>
      <c r="Y2835" s="197" t="str">
        <f t="shared" si="465"/>
        <v>Blank</v>
      </c>
      <c r="Z2835" s="197" t="str">
        <f t="shared" si="466"/>
        <v>Blank</v>
      </c>
      <c r="AA2835" s="223" t="str" cm="1">
        <f t="array" ref="AA2835">_xlfn.IFS(ISTEXT('3 Model Input'!F$70),"Missing",ISTEXT('3 Model Input'!I$70),"Missing",ISNUMBER('3 Model Input'!K$70),'3 Model Input'!K$70*P2835)</f>
        <v>Missing</v>
      </c>
      <c r="AB2835" s="89"/>
      <c r="AC2835" s="227" t="str" cm="1">
        <f t="array" ref="AC2835">IF(D2835=0,"Blank",_xlfn.IFS('3 Model Input'!E$61=1,(V2835*G2835)/T2835,'3 Model Input'!E$61=2,(W2835*G2835)/T2835,'3 Model Input'!E$61=3,(X2835*G2835)/T2835,'3 Model Input'!E$61=4,(Y2835*G2835)/T2835,'3 Model Input'!E$61=5,(Z2835*G2835)/T2835, ISTEXT('3 Model Input'!E$61),"Missing",'3 Model Input'!E$61=6,(AA2835*G2835)/T2835))</f>
        <v>Blank</v>
      </c>
      <c r="AD2835" s="202" t="str">
        <f t="shared" si="467"/>
        <v>Blank</v>
      </c>
      <c r="AE2835" s="202" t="str">
        <f t="shared" si="468"/>
        <v>Blank</v>
      </c>
      <c r="AF2835" s="217" t="str">
        <f t="shared" si="469"/>
        <v>Blank</v>
      </c>
      <c r="AG2835" s="9" t="str" cm="1">
        <f t="array" ref="AG2835">_xlfn.IFS(ISNUMBER(AC2835), "", ISNUMBER(SEARCH("Blank", AC2835)), "", ISERROR(AC2835), "Bad input on tab 3")</f>
        <v/>
      </c>
    </row>
    <row r="2836" spans="2:33" ht="15" customHeight="1" x14ac:dyDescent="0.75">
      <c r="B2836" s="205" t="str">
        <f>'5 Driver Data'!B2836</f>
        <v>2828</v>
      </c>
      <c r="C2836" s="193">
        <f>'5 Driver Data'!C2836</f>
        <v>0</v>
      </c>
      <c r="D2836" s="192">
        <f>'5 Driver Data'!D2836</f>
        <v>0</v>
      </c>
      <c r="E2836" s="191">
        <f>'5 Driver Data'!E2836</f>
        <v>0</v>
      </c>
      <c r="F2836" s="191">
        <f>'5 Driver Data'!F2836</f>
        <v>0</v>
      </c>
      <c r="G2836" s="191">
        <f>'5 Driver Data'!G2836</f>
        <v>0</v>
      </c>
      <c r="H2836" s="191">
        <f>'5 Driver Data'!H2836</f>
        <v>0</v>
      </c>
      <c r="I2836" s="191">
        <f>'5 Driver Data'!I2836</f>
        <v>0</v>
      </c>
      <c r="J2836" s="191">
        <f>'5 Driver Data'!J2836</f>
        <v>0</v>
      </c>
      <c r="K2836" s="206">
        <f>'5 Driver Data'!K2836</f>
        <v>0</v>
      </c>
      <c r="L2836" s="1"/>
      <c r="M2836" s="216" t="str">
        <f>IF(D2836=0,"Blank",'3 Model Input'!E$44*'3 Model Input'!E$45)</f>
        <v>Blank</v>
      </c>
      <c r="N2836" s="197" t="str">
        <f t="shared" si="460"/>
        <v>Blank</v>
      </c>
      <c r="O2836" s="197" t="str">
        <f>IF(D2836=0,"Blank",'3 Model Input'!E$49*(1-'3 Model Input'!E$51))</f>
        <v>Blank</v>
      </c>
      <c r="P2836" s="197" t="str">
        <f t="shared" si="461"/>
        <v>Blank</v>
      </c>
      <c r="Q2836" s="197" t="str">
        <f>IF(D2836=0,"Blank",IF(D2836="BEV",E2836*(1-'3 Model Input'!E$54), E2836))</f>
        <v>Blank</v>
      </c>
      <c r="R2836" s="198" t="str">
        <f>IF(D2836=0,"Blank",IF(D2836="PHEV",F2836/G2836,F2836*(1-'3 Model Input'!E$54)/G2836))</f>
        <v>Blank</v>
      </c>
      <c r="S2836" s="198" t="str">
        <f>IF(D2836=0,"Blank",IF(D2836="PHEV",MIN(M2836,E2836),MIN(M2836,(E2836*(1-'3 Model Input'!E$54)))))</f>
        <v>Blank</v>
      </c>
      <c r="T2836" s="217" t="str">
        <f t="shared" si="462"/>
        <v>Blank</v>
      </c>
      <c r="U2836" s="89"/>
      <c r="V2836" s="216" t="str">
        <f>IF(D2836=0,"Blank",P2836*'3 Model Input'!E$50)</f>
        <v>Blank</v>
      </c>
      <c r="W2836" s="197" t="str">
        <f t="shared" si="463"/>
        <v>Blank</v>
      </c>
      <c r="X2836" s="197" t="str">
        <f t="shared" si="464"/>
        <v>Blank</v>
      </c>
      <c r="Y2836" s="197" t="str">
        <f t="shared" si="465"/>
        <v>Blank</v>
      </c>
      <c r="Z2836" s="197" t="str">
        <f t="shared" si="466"/>
        <v>Blank</v>
      </c>
      <c r="AA2836" s="223" t="str" cm="1">
        <f t="array" ref="AA2836">_xlfn.IFS(ISTEXT('3 Model Input'!F$70),"Missing",ISTEXT('3 Model Input'!I$70),"Missing",ISNUMBER('3 Model Input'!K$70),'3 Model Input'!K$70*P2836)</f>
        <v>Missing</v>
      </c>
      <c r="AB2836" s="89"/>
      <c r="AC2836" s="227" t="str" cm="1">
        <f t="array" ref="AC2836">IF(D2836=0,"Blank",_xlfn.IFS('3 Model Input'!E$61=1,(V2836*G2836)/T2836,'3 Model Input'!E$61=2,(W2836*G2836)/T2836,'3 Model Input'!E$61=3,(X2836*G2836)/T2836,'3 Model Input'!E$61=4,(Y2836*G2836)/T2836,'3 Model Input'!E$61=5,(Z2836*G2836)/T2836, ISTEXT('3 Model Input'!E$61),"Missing",'3 Model Input'!E$61=6,(AA2836*G2836)/T2836))</f>
        <v>Blank</v>
      </c>
      <c r="AD2836" s="202" t="str">
        <f t="shared" si="467"/>
        <v>Blank</v>
      </c>
      <c r="AE2836" s="202" t="str">
        <f t="shared" si="468"/>
        <v>Blank</v>
      </c>
      <c r="AF2836" s="217" t="str">
        <f t="shared" si="469"/>
        <v>Blank</v>
      </c>
      <c r="AG2836" s="9" t="str" cm="1">
        <f t="array" ref="AG2836">_xlfn.IFS(ISNUMBER(AC2836), "", ISNUMBER(SEARCH("Blank", AC2836)), "", ISERROR(AC2836), "Bad input on tab 3")</f>
        <v/>
      </c>
    </row>
    <row r="2837" spans="2:33" ht="15" customHeight="1" x14ac:dyDescent="0.75">
      <c r="B2837" s="205" t="str">
        <f>'5 Driver Data'!B2837</f>
        <v>2829</v>
      </c>
      <c r="C2837" s="193">
        <f>'5 Driver Data'!C2837</f>
        <v>0</v>
      </c>
      <c r="D2837" s="192">
        <f>'5 Driver Data'!D2837</f>
        <v>0</v>
      </c>
      <c r="E2837" s="191">
        <f>'5 Driver Data'!E2837</f>
        <v>0</v>
      </c>
      <c r="F2837" s="191">
        <f>'5 Driver Data'!F2837</f>
        <v>0</v>
      </c>
      <c r="G2837" s="191">
        <f>'5 Driver Data'!G2837</f>
        <v>0</v>
      </c>
      <c r="H2837" s="191">
        <f>'5 Driver Data'!H2837</f>
        <v>0</v>
      </c>
      <c r="I2837" s="191">
        <f>'5 Driver Data'!I2837</f>
        <v>0</v>
      </c>
      <c r="J2837" s="191">
        <f>'5 Driver Data'!J2837</f>
        <v>0</v>
      </c>
      <c r="K2837" s="206">
        <f>'5 Driver Data'!K2837</f>
        <v>0</v>
      </c>
      <c r="L2837" s="1"/>
      <c r="M2837" s="216" t="str">
        <f>IF(D2837=0,"Blank",'3 Model Input'!E$44*'3 Model Input'!E$45)</f>
        <v>Blank</v>
      </c>
      <c r="N2837" s="197" t="str">
        <f t="shared" si="460"/>
        <v>Blank</v>
      </c>
      <c r="O2837" s="197" t="str">
        <f>IF(D2837=0,"Blank",'3 Model Input'!E$49*(1-'3 Model Input'!E$51))</f>
        <v>Blank</v>
      </c>
      <c r="P2837" s="197" t="str">
        <f t="shared" si="461"/>
        <v>Blank</v>
      </c>
      <c r="Q2837" s="197" t="str">
        <f>IF(D2837=0,"Blank",IF(D2837="BEV",E2837*(1-'3 Model Input'!E$54), E2837))</f>
        <v>Blank</v>
      </c>
      <c r="R2837" s="198" t="str">
        <f>IF(D2837=0,"Blank",IF(D2837="PHEV",F2837/G2837,F2837*(1-'3 Model Input'!E$54)/G2837))</f>
        <v>Blank</v>
      </c>
      <c r="S2837" s="198" t="str">
        <f>IF(D2837=0,"Blank",IF(D2837="PHEV",MIN(M2837,E2837),MIN(M2837,(E2837*(1-'3 Model Input'!E$54)))))</f>
        <v>Blank</v>
      </c>
      <c r="T2837" s="217" t="str">
        <f t="shared" si="462"/>
        <v>Blank</v>
      </c>
      <c r="U2837" s="89"/>
      <c r="V2837" s="216" t="str">
        <f>IF(D2837=0,"Blank",P2837*'3 Model Input'!E$50)</f>
        <v>Blank</v>
      </c>
      <c r="W2837" s="197" t="str">
        <f t="shared" si="463"/>
        <v>Blank</v>
      </c>
      <c r="X2837" s="197" t="str">
        <f t="shared" si="464"/>
        <v>Blank</v>
      </c>
      <c r="Y2837" s="197" t="str">
        <f t="shared" si="465"/>
        <v>Blank</v>
      </c>
      <c r="Z2837" s="197" t="str">
        <f t="shared" si="466"/>
        <v>Blank</v>
      </c>
      <c r="AA2837" s="223" t="str" cm="1">
        <f t="array" ref="AA2837">_xlfn.IFS(ISTEXT('3 Model Input'!F$70),"Missing",ISTEXT('3 Model Input'!I$70),"Missing",ISNUMBER('3 Model Input'!K$70),'3 Model Input'!K$70*P2837)</f>
        <v>Missing</v>
      </c>
      <c r="AB2837" s="89"/>
      <c r="AC2837" s="227" t="str" cm="1">
        <f t="array" ref="AC2837">IF(D2837=0,"Blank",_xlfn.IFS('3 Model Input'!E$61=1,(V2837*G2837)/T2837,'3 Model Input'!E$61=2,(W2837*G2837)/T2837,'3 Model Input'!E$61=3,(X2837*G2837)/T2837,'3 Model Input'!E$61=4,(Y2837*G2837)/T2837,'3 Model Input'!E$61=5,(Z2837*G2837)/T2837, ISTEXT('3 Model Input'!E$61),"Missing",'3 Model Input'!E$61=6,(AA2837*G2837)/T2837))</f>
        <v>Blank</v>
      </c>
      <c r="AD2837" s="202" t="str">
        <f t="shared" si="467"/>
        <v>Blank</v>
      </c>
      <c r="AE2837" s="202" t="str">
        <f t="shared" si="468"/>
        <v>Blank</v>
      </c>
      <c r="AF2837" s="217" t="str">
        <f t="shared" si="469"/>
        <v>Blank</v>
      </c>
      <c r="AG2837" s="9" t="str" cm="1">
        <f t="array" ref="AG2837">_xlfn.IFS(ISNUMBER(AC2837), "", ISNUMBER(SEARCH("Blank", AC2837)), "", ISERROR(AC2837), "Bad input on tab 3")</f>
        <v/>
      </c>
    </row>
    <row r="2838" spans="2:33" ht="15" customHeight="1" x14ac:dyDescent="0.75">
      <c r="B2838" s="205" t="str">
        <f>'5 Driver Data'!B2838</f>
        <v>2830</v>
      </c>
      <c r="C2838" s="193">
        <f>'5 Driver Data'!C2838</f>
        <v>0</v>
      </c>
      <c r="D2838" s="192">
        <f>'5 Driver Data'!D2838</f>
        <v>0</v>
      </c>
      <c r="E2838" s="191">
        <f>'5 Driver Data'!E2838</f>
        <v>0</v>
      </c>
      <c r="F2838" s="191">
        <f>'5 Driver Data'!F2838</f>
        <v>0</v>
      </c>
      <c r="G2838" s="191">
        <f>'5 Driver Data'!G2838</f>
        <v>0</v>
      </c>
      <c r="H2838" s="191">
        <f>'5 Driver Data'!H2838</f>
        <v>0</v>
      </c>
      <c r="I2838" s="191">
        <f>'5 Driver Data'!I2838</f>
        <v>0</v>
      </c>
      <c r="J2838" s="191">
        <f>'5 Driver Data'!J2838</f>
        <v>0</v>
      </c>
      <c r="K2838" s="206">
        <f>'5 Driver Data'!K2838</f>
        <v>0</v>
      </c>
      <c r="L2838" s="1"/>
      <c r="M2838" s="216" t="str">
        <f>IF(D2838=0,"Blank",'3 Model Input'!E$44*'3 Model Input'!E$45)</f>
        <v>Blank</v>
      </c>
      <c r="N2838" s="197" t="str">
        <f t="shared" si="460"/>
        <v>Blank</v>
      </c>
      <c r="O2838" s="197" t="str">
        <f>IF(D2838=0,"Blank",'3 Model Input'!E$49*(1-'3 Model Input'!E$51))</f>
        <v>Blank</v>
      </c>
      <c r="P2838" s="197" t="str">
        <f t="shared" si="461"/>
        <v>Blank</v>
      </c>
      <c r="Q2838" s="197" t="str">
        <f>IF(D2838=0,"Blank",IF(D2838="BEV",E2838*(1-'3 Model Input'!E$54), E2838))</f>
        <v>Blank</v>
      </c>
      <c r="R2838" s="198" t="str">
        <f>IF(D2838=0,"Blank",IF(D2838="PHEV",F2838/G2838,F2838*(1-'3 Model Input'!E$54)/G2838))</f>
        <v>Blank</v>
      </c>
      <c r="S2838" s="198" t="str">
        <f>IF(D2838=0,"Blank",IF(D2838="PHEV",MIN(M2838,E2838),MIN(M2838,(E2838*(1-'3 Model Input'!E$54)))))</f>
        <v>Blank</v>
      </c>
      <c r="T2838" s="217" t="str">
        <f t="shared" si="462"/>
        <v>Blank</v>
      </c>
      <c r="U2838" s="89"/>
      <c r="V2838" s="216" t="str">
        <f>IF(D2838=0,"Blank",P2838*'3 Model Input'!E$50)</f>
        <v>Blank</v>
      </c>
      <c r="W2838" s="197" t="str">
        <f t="shared" si="463"/>
        <v>Blank</v>
      </c>
      <c r="X2838" s="197" t="str">
        <f t="shared" si="464"/>
        <v>Blank</v>
      </c>
      <c r="Y2838" s="197" t="str">
        <f t="shared" si="465"/>
        <v>Blank</v>
      </c>
      <c r="Z2838" s="197" t="str">
        <f t="shared" si="466"/>
        <v>Blank</v>
      </c>
      <c r="AA2838" s="223" t="str" cm="1">
        <f t="array" ref="AA2838">_xlfn.IFS(ISTEXT('3 Model Input'!F$70),"Missing",ISTEXT('3 Model Input'!I$70),"Missing",ISNUMBER('3 Model Input'!K$70),'3 Model Input'!K$70*P2838)</f>
        <v>Missing</v>
      </c>
      <c r="AB2838" s="89"/>
      <c r="AC2838" s="227" t="str" cm="1">
        <f t="array" ref="AC2838">IF(D2838=0,"Blank",_xlfn.IFS('3 Model Input'!E$61=1,(V2838*G2838)/T2838,'3 Model Input'!E$61=2,(W2838*G2838)/T2838,'3 Model Input'!E$61=3,(X2838*G2838)/T2838,'3 Model Input'!E$61=4,(Y2838*G2838)/T2838,'3 Model Input'!E$61=5,(Z2838*G2838)/T2838, ISTEXT('3 Model Input'!E$61),"Missing",'3 Model Input'!E$61=6,(AA2838*G2838)/T2838))</f>
        <v>Blank</v>
      </c>
      <c r="AD2838" s="202" t="str">
        <f t="shared" si="467"/>
        <v>Blank</v>
      </c>
      <c r="AE2838" s="202" t="str">
        <f t="shared" si="468"/>
        <v>Blank</v>
      </c>
      <c r="AF2838" s="217" t="str">
        <f t="shared" si="469"/>
        <v>Blank</v>
      </c>
      <c r="AG2838" s="9" t="str" cm="1">
        <f t="array" ref="AG2838">_xlfn.IFS(ISNUMBER(AC2838), "", ISNUMBER(SEARCH("Blank", AC2838)), "", ISERROR(AC2838), "Bad input on tab 3")</f>
        <v/>
      </c>
    </row>
    <row r="2839" spans="2:33" ht="15" customHeight="1" x14ac:dyDescent="0.75">
      <c r="B2839" s="205" t="str">
        <f>'5 Driver Data'!B2839</f>
        <v>2831</v>
      </c>
      <c r="C2839" s="193">
        <f>'5 Driver Data'!C2839</f>
        <v>0</v>
      </c>
      <c r="D2839" s="192">
        <f>'5 Driver Data'!D2839</f>
        <v>0</v>
      </c>
      <c r="E2839" s="191">
        <f>'5 Driver Data'!E2839</f>
        <v>0</v>
      </c>
      <c r="F2839" s="191">
        <f>'5 Driver Data'!F2839</f>
        <v>0</v>
      </c>
      <c r="G2839" s="191">
        <f>'5 Driver Data'!G2839</f>
        <v>0</v>
      </c>
      <c r="H2839" s="191">
        <f>'5 Driver Data'!H2839</f>
        <v>0</v>
      </c>
      <c r="I2839" s="191">
        <f>'5 Driver Data'!I2839</f>
        <v>0</v>
      </c>
      <c r="J2839" s="191">
        <f>'5 Driver Data'!J2839</f>
        <v>0</v>
      </c>
      <c r="K2839" s="206">
        <f>'5 Driver Data'!K2839</f>
        <v>0</v>
      </c>
      <c r="L2839" s="1"/>
      <c r="M2839" s="216" t="str">
        <f>IF(D2839=0,"Blank",'3 Model Input'!E$44*'3 Model Input'!E$45)</f>
        <v>Blank</v>
      </c>
      <c r="N2839" s="197" t="str">
        <f t="shared" si="460"/>
        <v>Blank</v>
      </c>
      <c r="O2839" s="197" t="str">
        <f>IF(D2839=0,"Blank",'3 Model Input'!E$49*(1-'3 Model Input'!E$51))</f>
        <v>Blank</v>
      </c>
      <c r="P2839" s="197" t="str">
        <f t="shared" si="461"/>
        <v>Blank</v>
      </c>
      <c r="Q2839" s="197" t="str">
        <f>IF(D2839=0,"Blank",IF(D2839="BEV",E2839*(1-'3 Model Input'!E$54), E2839))</f>
        <v>Blank</v>
      </c>
      <c r="R2839" s="198" t="str">
        <f>IF(D2839=0,"Blank",IF(D2839="PHEV",F2839/G2839,F2839*(1-'3 Model Input'!E$54)/G2839))</f>
        <v>Blank</v>
      </c>
      <c r="S2839" s="198" t="str">
        <f>IF(D2839=0,"Blank",IF(D2839="PHEV",MIN(M2839,E2839),MIN(M2839,(E2839*(1-'3 Model Input'!E$54)))))</f>
        <v>Blank</v>
      </c>
      <c r="T2839" s="217" t="str">
        <f t="shared" si="462"/>
        <v>Blank</v>
      </c>
      <c r="U2839" s="89"/>
      <c r="V2839" s="216" t="str">
        <f>IF(D2839=0,"Blank",P2839*'3 Model Input'!E$50)</f>
        <v>Blank</v>
      </c>
      <c r="W2839" s="197" t="str">
        <f t="shared" si="463"/>
        <v>Blank</v>
      </c>
      <c r="X2839" s="197" t="str">
        <f t="shared" si="464"/>
        <v>Blank</v>
      </c>
      <c r="Y2839" s="197" t="str">
        <f t="shared" si="465"/>
        <v>Blank</v>
      </c>
      <c r="Z2839" s="197" t="str">
        <f t="shared" si="466"/>
        <v>Blank</v>
      </c>
      <c r="AA2839" s="223" t="str" cm="1">
        <f t="array" ref="AA2839">_xlfn.IFS(ISTEXT('3 Model Input'!F$70),"Missing",ISTEXT('3 Model Input'!I$70),"Missing",ISNUMBER('3 Model Input'!K$70),'3 Model Input'!K$70*P2839)</f>
        <v>Missing</v>
      </c>
      <c r="AB2839" s="89"/>
      <c r="AC2839" s="227" t="str" cm="1">
        <f t="array" ref="AC2839">IF(D2839=0,"Blank",_xlfn.IFS('3 Model Input'!E$61=1,(V2839*G2839)/T2839,'3 Model Input'!E$61=2,(W2839*G2839)/T2839,'3 Model Input'!E$61=3,(X2839*G2839)/T2839,'3 Model Input'!E$61=4,(Y2839*G2839)/T2839,'3 Model Input'!E$61=5,(Z2839*G2839)/T2839, ISTEXT('3 Model Input'!E$61),"Missing",'3 Model Input'!E$61=6,(AA2839*G2839)/T2839))</f>
        <v>Blank</v>
      </c>
      <c r="AD2839" s="202" t="str">
        <f t="shared" si="467"/>
        <v>Blank</v>
      </c>
      <c r="AE2839" s="202" t="str">
        <f t="shared" si="468"/>
        <v>Blank</v>
      </c>
      <c r="AF2839" s="217" t="str">
        <f t="shared" si="469"/>
        <v>Blank</v>
      </c>
      <c r="AG2839" s="9" t="str" cm="1">
        <f t="array" ref="AG2839">_xlfn.IFS(ISNUMBER(AC2839), "", ISNUMBER(SEARCH("Blank", AC2839)), "", ISERROR(AC2839), "Bad input on tab 3")</f>
        <v/>
      </c>
    </row>
    <row r="2840" spans="2:33" ht="15" customHeight="1" x14ac:dyDescent="0.75">
      <c r="B2840" s="205" t="str">
        <f>'5 Driver Data'!B2840</f>
        <v>2832</v>
      </c>
      <c r="C2840" s="193">
        <f>'5 Driver Data'!C2840</f>
        <v>0</v>
      </c>
      <c r="D2840" s="192">
        <f>'5 Driver Data'!D2840</f>
        <v>0</v>
      </c>
      <c r="E2840" s="191">
        <f>'5 Driver Data'!E2840</f>
        <v>0</v>
      </c>
      <c r="F2840" s="191">
        <f>'5 Driver Data'!F2840</f>
        <v>0</v>
      </c>
      <c r="G2840" s="191">
        <f>'5 Driver Data'!G2840</f>
        <v>0</v>
      </c>
      <c r="H2840" s="191">
        <f>'5 Driver Data'!H2840</f>
        <v>0</v>
      </c>
      <c r="I2840" s="191">
        <f>'5 Driver Data'!I2840</f>
        <v>0</v>
      </c>
      <c r="J2840" s="191">
        <f>'5 Driver Data'!J2840</f>
        <v>0</v>
      </c>
      <c r="K2840" s="206">
        <f>'5 Driver Data'!K2840</f>
        <v>0</v>
      </c>
      <c r="L2840" s="1"/>
      <c r="M2840" s="216" t="str">
        <f>IF(D2840=0,"Blank",'3 Model Input'!E$44*'3 Model Input'!E$45)</f>
        <v>Blank</v>
      </c>
      <c r="N2840" s="197" t="str">
        <f t="shared" si="460"/>
        <v>Blank</v>
      </c>
      <c r="O2840" s="197" t="str">
        <f>IF(D2840=0,"Blank",'3 Model Input'!E$49*(1-'3 Model Input'!E$51))</f>
        <v>Blank</v>
      </c>
      <c r="P2840" s="197" t="str">
        <f t="shared" si="461"/>
        <v>Blank</v>
      </c>
      <c r="Q2840" s="197" t="str">
        <f>IF(D2840=0,"Blank",IF(D2840="BEV",E2840*(1-'3 Model Input'!E$54), E2840))</f>
        <v>Blank</v>
      </c>
      <c r="R2840" s="198" t="str">
        <f>IF(D2840=0,"Blank",IF(D2840="PHEV",F2840/G2840,F2840*(1-'3 Model Input'!E$54)/G2840))</f>
        <v>Blank</v>
      </c>
      <c r="S2840" s="198" t="str">
        <f>IF(D2840=0,"Blank",IF(D2840="PHEV",MIN(M2840,E2840),MIN(M2840,(E2840*(1-'3 Model Input'!E$54)))))</f>
        <v>Blank</v>
      </c>
      <c r="T2840" s="217" t="str">
        <f t="shared" si="462"/>
        <v>Blank</v>
      </c>
      <c r="U2840" s="89"/>
      <c r="V2840" s="216" t="str">
        <f>IF(D2840=0,"Blank",P2840*'3 Model Input'!E$50)</f>
        <v>Blank</v>
      </c>
      <c r="W2840" s="197" t="str">
        <f t="shared" si="463"/>
        <v>Blank</v>
      </c>
      <c r="X2840" s="197" t="str">
        <f t="shared" si="464"/>
        <v>Blank</v>
      </c>
      <c r="Y2840" s="197" t="str">
        <f t="shared" si="465"/>
        <v>Blank</v>
      </c>
      <c r="Z2840" s="197" t="str">
        <f t="shared" si="466"/>
        <v>Blank</v>
      </c>
      <c r="AA2840" s="223" t="str" cm="1">
        <f t="array" ref="AA2840">_xlfn.IFS(ISTEXT('3 Model Input'!F$70),"Missing",ISTEXT('3 Model Input'!I$70),"Missing",ISNUMBER('3 Model Input'!K$70),'3 Model Input'!K$70*P2840)</f>
        <v>Missing</v>
      </c>
      <c r="AB2840" s="89"/>
      <c r="AC2840" s="227" t="str" cm="1">
        <f t="array" ref="AC2840">IF(D2840=0,"Blank",_xlfn.IFS('3 Model Input'!E$61=1,(V2840*G2840)/T2840,'3 Model Input'!E$61=2,(W2840*G2840)/T2840,'3 Model Input'!E$61=3,(X2840*G2840)/T2840,'3 Model Input'!E$61=4,(Y2840*G2840)/T2840,'3 Model Input'!E$61=5,(Z2840*G2840)/T2840, ISTEXT('3 Model Input'!E$61),"Missing",'3 Model Input'!E$61=6,(AA2840*G2840)/T2840))</f>
        <v>Blank</v>
      </c>
      <c r="AD2840" s="202" t="str">
        <f t="shared" si="467"/>
        <v>Blank</v>
      </c>
      <c r="AE2840" s="202" t="str">
        <f t="shared" si="468"/>
        <v>Blank</v>
      </c>
      <c r="AF2840" s="217" t="str">
        <f t="shared" si="469"/>
        <v>Blank</v>
      </c>
      <c r="AG2840" s="9" t="str" cm="1">
        <f t="array" ref="AG2840">_xlfn.IFS(ISNUMBER(AC2840), "", ISNUMBER(SEARCH("Blank", AC2840)), "", ISERROR(AC2840), "Bad input on tab 3")</f>
        <v/>
      </c>
    </row>
    <row r="2841" spans="2:33" ht="15" customHeight="1" x14ac:dyDescent="0.75">
      <c r="B2841" s="205" t="str">
        <f>'5 Driver Data'!B2841</f>
        <v>2833</v>
      </c>
      <c r="C2841" s="193">
        <f>'5 Driver Data'!C2841</f>
        <v>0</v>
      </c>
      <c r="D2841" s="192">
        <f>'5 Driver Data'!D2841</f>
        <v>0</v>
      </c>
      <c r="E2841" s="191">
        <f>'5 Driver Data'!E2841</f>
        <v>0</v>
      </c>
      <c r="F2841" s="191">
        <f>'5 Driver Data'!F2841</f>
        <v>0</v>
      </c>
      <c r="G2841" s="191">
        <f>'5 Driver Data'!G2841</f>
        <v>0</v>
      </c>
      <c r="H2841" s="191">
        <f>'5 Driver Data'!H2841</f>
        <v>0</v>
      </c>
      <c r="I2841" s="191">
        <f>'5 Driver Data'!I2841</f>
        <v>0</v>
      </c>
      <c r="J2841" s="191">
        <f>'5 Driver Data'!J2841</f>
        <v>0</v>
      </c>
      <c r="K2841" s="206">
        <f>'5 Driver Data'!K2841</f>
        <v>0</v>
      </c>
      <c r="L2841" s="1"/>
      <c r="M2841" s="216" t="str">
        <f>IF(D2841=0,"Blank",'3 Model Input'!E$44*'3 Model Input'!E$45)</f>
        <v>Blank</v>
      </c>
      <c r="N2841" s="197" t="str">
        <f t="shared" si="460"/>
        <v>Blank</v>
      </c>
      <c r="O2841" s="197" t="str">
        <f>IF(D2841=0,"Blank",'3 Model Input'!E$49*(1-'3 Model Input'!E$51))</f>
        <v>Blank</v>
      </c>
      <c r="P2841" s="197" t="str">
        <f t="shared" si="461"/>
        <v>Blank</v>
      </c>
      <c r="Q2841" s="197" t="str">
        <f>IF(D2841=0,"Blank",IF(D2841="BEV",E2841*(1-'3 Model Input'!E$54), E2841))</f>
        <v>Blank</v>
      </c>
      <c r="R2841" s="198" t="str">
        <f>IF(D2841=0,"Blank",IF(D2841="PHEV",F2841/G2841,F2841*(1-'3 Model Input'!E$54)/G2841))</f>
        <v>Blank</v>
      </c>
      <c r="S2841" s="198" t="str">
        <f>IF(D2841=0,"Blank",IF(D2841="PHEV",MIN(M2841,E2841),MIN(M2841,(E2841*(1-'3 Model Input'!E$54)))))</f>
        <v>Blank</v>
      </c>
      <c r="T2841" s="217" t="str">
        <f t="shared" si="462"/>
        <v>Blank</v>
      </c>
      <c r="U2841" s="89"/>
      <c r="V2841" s="216" t="str">
        <f>IF(D2841=0,"Blank",P2841*'3 Model Input'!E$50)</f>
        <v>Blank</v>
      </c>
      <c r="W2841" s="197" t="str">
        <f t="shared" si="463"/>
        <v>Blank</v>
      </c>
      <c r="X2841" s="197" t="str">
        <f t="shared" si="464"/>
        <v>Blank</v>
      </c>
      <c r="Y2841" s="197" t="str">
        <f t="shared" si="465"/>
        <v>Blank</v>
      </c>
      <c r="Z2841" s="197" t="str">
        <f t="shared" si="466"/>
        <v>Blank</v>
      </c>
      <c r="AA2841" s="223" t="str" cm="1">
        <f t="array" ref="AA2841">_xlfn.IFS(ISTEXT('3 Model Input'!F$70),"Missing",ISTEXT('3 Model Input'!I$70),"Missing",ISNUMBER('3 Model Input'!K$70),'3 Model Input'!K$70*P2841)</f>
        <v>Missing</v>
      </c>
      <c r="AB2841" s="89"/>
      <c r="AC2841" s="227" t="str" cm="1">
        <f t="array" ref="AC2841">IF(D2841=0,"Blank",_xlfn.IFS('3 Model Input'!E$61=1,(V2841*G2841)/T2841,'3 Model Input'!E$61=2,(W2841*G2841)/T2841,'3 Model Input'!E$61=3,(X2841*G2841)/T2841,'3 Model Input'!E$61=4,(Y2841*G2841)/T2841,'3 Model Input'!E$61=5,(Z2841*G2841)/T2841, ISTEXT('3 Model Input'!E$61),"Missing",'3 Model Input'!E$61=6,(AA2841*G2841)/T2841))</f>
        <v>Blank</v>
      </c>
      <c r="AD2841" s="202" t="str">
        <f t="shared" si="467"/>
        <v>Blank</v>
      </c>
      <c r="AE2841" s="202" t="str">
        <f t="shared" si="468"/>
        <v>Blank</v>
      </c>
      <c r="AF2841" s="217" t="str">
        <f t="shared" si="469"/>
        <v>Blank</v>
      </c>
      <c r="AG2841" s="9" t="str" cm="1">
        <f t="array" ref="AG2841">_xlfn.IFS(ISNUMBER(AC2841), "", ISNUMBER(SEARCH("Blank", AC2841)), "", ISERROR(AC2841), "Bad input on tab 3")</f>
        <v/>
      </c>
    </row>
    <row r="2842" spans="2:33" ht="15" customHeight="1" x14ac:dyDescent="0.75">
      <c r="B2842" s="205" t="str">
        <f>'5 Driver Data'!B2842</f>
        <v>2834</v>
      </c>
      <c r="C2842" s="193">
        <f>'5 Driver Data'!C2842</f>
        <v>0</v>
      </c>
      <c r="D2842" s="192">
        <f>'5 Driver Data'!D2842</f>
        <v>0</v>
      </c>
      <c r="E2842" s="191">
        <f>'5 Driver Data'!E2842</f>
        <v>0</v>
      </c>
      <c r="F2842" s="191">
        <f>'5 Driver Data'!F2842</f>
        <v>0</v>
      </c>
      <c r="G2842" s="191">
        <f>'5 Driver Data'!G2842</f>
        <v>0</v>
      </c>
      <c r="H2842" s="191">
        <f>'5 Driver Data'!H2842</f>
        <v>0</v>
      </c>
      <c r="I2842" s="191">
        <f>'5 Driver Data'!I2842</f>
        <v>0</v>
      </c>
      <c r="J2842" s="191">
        <f>'5 Driver Data'!J2842</f>
        <v>0</v>
      </c>
      <c r="K2842" s="206">
        <f>'5 Driver Data'!K2842</f>
        <v>0</v>
      </c>
      <c r="L2842" s="1"/>
      <c r="M2842" s="216" t="str">
        <f>IF(D2842=0,"Blank",'3 Model Input'!E$44*'3 Model Input'!E$45)</f>
        <v>Blank</v>
      </c>
      <c r="N2842" s="197" t="str">
        <f t="shared" si="460"/>
        <v>Blank</v>
      </c>
      <c r="O2842" s="197" t="str">
        <f>IF(D2842=0,"Blank",'3 Model Input'!E$49*(1-'3 Model Input'!E$51))</f>
        <v>Blank</v>
      </c>
      <c r="P2842" s="197" t="str">
        <f t="shared" si="461"/>
        <v>Blank</v>
      </c>
      <c r="Q2842" s="197" t="str">
        <f>IF(D2842=0,"Blank",IF(D2842="BEV",E2842*(1-'3 Model Input'!E$54), E2842))</f>
        <v>Blank</v>
      </c>
      <c r="R2842" s="198" t="str">
        <f>IF(D2842=0,"Blank",IF(D2842="PHEV",F2842/G2842,F2842*(1-'3 Model Input'!E$54)/G2842))</f>
        <v>Blank</v>
      </c>
      <c r="S2842" s="198" t="str">
        <f>IF(D2842=0,"Blank",IF(D2842="PHEV",MIN(M2842,E2842),MIN(M2842,(E2842*(1-'3 Model Input'!E$54)))))</f>
        <v>Blank</v>
      </c>
      <c r="T2842" s="217" t="str">
        <f t="shared" si="462"/>
        <v>Blank</v>
      </c>
      <c r="U2842" s="89"/>
      <c r="V2842" s="216" t="str">
        <f>IF(D2842=0,"Blank",P2842*'3 Model Input'!E$50)</f>
        <v>Blank</v>
      </c>
      <c r="W2842" s="197" t="str">
        <f t="shared" si="463"/>
        <v>Blank</v>
      </c>
      <c r="X2842" s="197" t="str">
        <f t="shared" si="464"/>
        <v>Blank</v>
      </c>
      <c r="Y2842" s="197" t="str">
        <f t="shared" si="465"/>
        <v>Blank</v>
      </c>
      <c r="Z2842" s="197" t="str">
        <f t="shared" si="466"/>
        <v>Blank</v>
      </c>
      <c r="AA2842" s="223" t="str" cm="1">
        <f t="array" ref="AA2842">_xlfn.IFS(ISTEXT('3 Model Input'!F$70),"Missing",ISTEXT('3 Model Input'!I$70),"Missing",ISNUMBER('3 Model Input'!K$70),'3 Model Input'!K$70*P2842)</f>
        <v>Missing</v>
      </c>
      <c r="AB2842" s="89"/>
      <c r="AC2842" s="227" t="str" cm="1">
        <f t="array" ref="AC2842">IF(D2842=0,"Blank",_xlfn.IFS('3 Model Input'!E$61=1,(V2842*G2842)/T2842,'3 Model Input'!E$61=2,(W2842*G2842)/T2842,'3 Model Input'!E$61=3,(X2842*G2842)/T2842,'3 Model Input'!E$61=4,(Y2842*G2842)/T2842,'3 Model Input'!E$61=5,(Z2842*G2842)/T2842, ISTEXT('3 Model Input'!E$61),"Missing",'3 Model Input'!E$61=6,(AA2842*G2842)/T2842))</f>
        <v>Blank</v>
      </c>
      <c r="AD2842" s="202" t="str">
        <f t="shared" si="467"/>
        <v>Blank</v>
      </c>
      <c r="AE2842" s="202" t="str">
        <f t="shared" si="468"/>
        <v>Blank</v>
      </c>
      <c r="AF2842" s="217" t="str">
        <f t="shared" si="469"/>
        <v>Blank</v>
      </c>
      <c r="AG2842" s="9" t="str" cm="1">
        <f t="array" ref="AG2842">_xlfn.IFS(ISNUMBER(AC2842), "", ISNUMBER(SEARCH("Blank", AC2842)), "", ISERROR(AC2842), "Bad input on tab 3")</f>
        <v/>
      </c>
    </row>
    <row r="2843" spans="2:33" ht="15" customHeight="1" x14ac:dyDescent="0.75">
      <c r="B2843" s="205" t="str">
        <f>'5 Driver Data'!B2843</f>
        <v>2835</v>
      </c>
      <c r="C2843" s="193">
        <f>'5 Driver Data'!C2843</f>
        <v>0</v>
      </c>
      <c r="D2843" s="192">
        <f>'5 Driver Data'!D2843</f>
        <v>0</v>
      </c>
      <c r="E2843" s="191">
        <f>'5 Driver Data'!E2843</f>
        <v>0</v>
      </c>
      <c r="F2843" s="191">
        <f>'5 Driver Data'!F2843</f>
        <v>0</v>
      </c>
      <c r="G2843" s="191">
        <f>'5 Driver Data'!G2843</f>
        <v>0</v>
      </c>
      <c r="H2843" s="191">
        <f>'5 Driver Data'!H2843</f>
        <v>0</v>
      </c>
      <c r="I2843" s="191">
        <f>'5 Driver Data'!I2843</f>
        <v>0</v>
      </c>
      <c r="J2843" s="191">
        <f>'5 Driver Data'!J2843</f>
        <v>0</v>
      </c>
      <c r="K2843" s="206">
        <f>'5 Driver Data'!K2843</f>
        <v>0</v>
      </c>
      <c r="L2843" s="1"/>
      <c r="M2843" s="216" t="str">
        <f>IF(D2843=0,"Blank",'3 Model Input'!E$44*'3 Model Input'!E$45)</f>
        <v>Blank</v>
      </c>
      <c r="N2843" s="197" t="str">
        <f t="shared" si="460"/>
        <v>Blank</v>
      </c>
      <c r="O2843" s="197" t="str">
        <f>IF(D2843=0,"Blank",'3 Model Input'!E$49*(1-'3 Model Input'!E$51))</f>
        <v>Blank</v>
      </c>
      <c r="P2843" s="197" t="str">
        <f t="shared" si="461"/>
        <v>Blank</v>
      </c>
      <c r="Q2843" s="197" t="str">
        <f>IF(D2843=0,"Blank",IF(D2843="BEV",E2843*(1-'3 Model Input'!E$54), E2843))</f>
        <v>Blank</v>
      </c>
      <c r="R2843" s="198" t="str">
        <f>IF(D2843=0,"Blank",IF(D2843="PHEV",F2843/G2843,F2843*(1-'3 Model Input'!E$54)/G2843))</f>
        <v>Blank</v>
      </c>
      <c r="S2843" s="198" t="str">
        <f>IF(D2843=0,"Blank",IF(D2843="PHEV",MIN(M2843,E2843),MIN(M2843,(E2843*(1-'3 Model Input'!E$54)))))</f>
        <v>Blank</v>
      </c>
      <c r="T2843" s="217" t="str">
        <f t="shared" si="462"/>
        <v>Blank</v>
      </c>
      <c r="U2843" s="89"/>
      <c r="V2843" s="216" t="str">
        <f>IF(D2843=0,"Blank",P2843*'3 Model Input'!E$50)</f>
        <v>Blank</v>
      </c>
      <c r="W2843" s="197" t="str">
        <f t="shared" si="463"/>
        <v>Blank</v>
      </c>
      <c r="X2843" s="197" t="str">
        <f t="shared" si="464"/>
        <v>Blank</v>
      </c>
      <c r="Y2843" s="197" t="str">
        <f t="shared" si="465"/>
        <v>Blank</v>
      </c>
      <c r="Z2843" s="197" t="str">
        <f t="shared" si="466"/>
        <v>Blank</v>
      </c>
      <c r="AA2843" s="223" t="str" cm="1">
        <f t="array" ref="AA2843">_xlfn.IFS(ISTEXT('3 Model Input'!F$70),"Missing",ISTEXT('3 Model Input'!I$70),"Missing",ISNUMBER('3 Model Input'!K$70),'3 Model Input'!K$70*P2843)</f>
        <v>Missing</v>
      </c>
      <c r="AB2843" s="89"/>
      <c r="AC2843" s="227" t="str" cm="1">
        <f t="array" ref="AC2843">IF(D2843=0,"Blank",_xlfn.IFS('3 Model Input'!E$61=1,(V2843*G2843)/T2843,'3 Model Input'!E$61=2,(W2843*G2843)/T2843,'3 Model Input'!E$61=3,(X2843*G2843)/T2843,'3 Model Input'!E$61=4,(Y2843*G2843)/T2843,'3 Model Input'!E$61=5,(Z2843*G2843)/T2843, ISTEXT('3 Model Input'!E$61),"Missing",'3 Model Input'!E$61=6,(AA2843*G2843)/T2843))</f>
        <v>Blank</v>
      </c>
      <c r="AD2843" s="202" t="str">
        <f t="shared" si="467"/>
        <v>Blank</v>
      </c>
      <c r="AE2843" s="202" t="str">
        <f t="shared" si="468"/>
        <v>Blank</v>
      </c>
      <c r="AF2843" s="217" t="str">
        <f t="shared" si="469"/>
        <v>Blank</v>
      </c>
      <c r="AG2843" s="9" t="str" cm="1">
        <f t="array" ref="AG2843">_xlfn.IFS(ISNUMBER(AC2843), "", ISNUMBER(SEARCH("Blank", AC2843)), "", ISERROR(AC2843), "Bad input on tab 3")</f>
        <v/>
      </c>
    </row>
    <row r="2844" spans="2:33" ht="15" customHeight="1" x14ac:dyDescent="0.75">
      <c r="B2844" s="205" t="str">
        <f>'5 Driver Data'!B2844</f>
        <v>2836</v>
      </c>
      <c r="C2844" s="193">
        <f>'5 Driver Data'!C2844</f>
        <v>0</v>
      </c>
      <c r="D2844" s="192">
        <f>'5 Driver Data'!D2844</f>
        <v>0</v>
      </c>
      <c r="E2844" s="191">
        <f>'5 Driver Data'!E2844</f>
        <v>0</v>
      </c>
      <c r="F2844" s="191">
        <f>'5 Driver Data'!F2844</f>
        <v>0</v>
      </c>
      <c r="G2844" s="191">
        <f>'5 Driver Data'!G2844</f>
        <v>0</v>
      </c>
      <c r="H2844" s="191">
        <f>'5 Driver Data'!H2844</f>
        <v>0</v>
      </c>
      <c r="I2844" s="191">
        <f>'5 Driver Data'!I2844</f>
        <v>0</v>
      </c>
      <c r="J2844" s="191">
        <f>'5 Driver Data'!J2844</f>
        <v>0</v>
      </c>
      <c r="K2844" s="206">
        <f>'5 Driver Data'!K2844</f>
        <v>0</v>
      </c>
      <c r="L2844" s="1"/>
      <c r="M2844" s="216" t="str">
        <f>IF(D2844=0,"Blank",'3 Model Input'!E$44*'3 Model Input'!E$45)</f>
        <v>Blank</v>
      </c>
      <c r="N2844" s="197" t="str">
        <f t="shared" si="460"/>
        <v>Blank</v>
      </c>
      <c r="O2844" s="197" t="str">
        <f>IF(D2844=0,"Blank",'3 Model Input'!E$49*(1-'3 Model Input'!E$51))</f>
        <v>Blank</v>
      </c>
      <c r="P2844" s="197" t="str">
        <f t="shared" si="461"/>
        <v>Blank</v>
      </c>
      <c r="Q2844" s="197" t="str">
        <f>IF(D2844=0,"Blank",IF(D2844="BEV",E2844*(1-'3 Model Input'!E$54), E2844))</f>
        <v>Blank</v>
      </c>
      <c r="R2844" s="198" t="str">
        <f>IF(D2844=0,"Blank",IF(D2844="PHEV",F2844/G2844,F2844*(1-'3 Model Input'!E$54)/G2844))</f>
        <v>Blank</v>
      </c>
      <c r="S2844" s="198" t="str">
        <f>IF(D2844=0,"Blank",IF(D2844="PHEV",MIN(M2844,E2844),MIN(M2844,(E2844*(1-'3 Model Input'!E$54)))))</f>
        <v>Blank</v>
      </c>
      <c r="T2844" s="217" t="str">
        <f t="shared" si="462"/>
        <v>Blank</v>
      </c>
      <c r="U2844" s="89"/>
      <c r="V2844" s="216" t="str">
        <f>IF(D2844=0,"Blank",P2844*'3 Model Input'!E$50)</f>
        <v>Blank</v>
      </c>
      <c r="W2844" s="197" t="str">
        <f t="shared" si="463"/>
        <v>Blank</v>
      </c>
      <c r="X2844" s="197" t="str">
        <f t="shared" si="464"/>
        <v>Blank</v>
      </c>
      <c r="Y2844" s="197" t="str">
        <f t="shared" si="465"/>
        <v>Blank</v>
      </c>
      <c r="Z2844" s="197" t="str">
        <f t="shared" si="466"/>
        <v>Blank</v>
      </c>
      <c r="AA2844" s="223" t="str" cm="1">
        <f t="array" ref="AA2844">_xlfn.IFS(ISTEXT('3 Model Input'!F$70),"Missing",ISTEXT('3 Model Input'!I$70),"Missing",ISNUMBER('3 Model Input'!K$70),'3 Model Input'!K$70*P2844)</f>
        <v>Missing</v>
      </c>
      <c r="AB2844" s="89"/>
      <c r="AC2844" s="227" t="str" cm="1">
        <f t="array" ref="AC2844">IF(D2844=0,"Blank",_xlfn.IFS('3 Model Input'!E$61=1,(V2844*G2844)/T2844,'3 Model Input'!E$61=2,(W2844*G2844)/T2844,'3 Model Input'!E$61=3,(X2844*G2844)/T2844,'3 Model Input'!E$61=4,(Y2844*G2844)/T2844,'3 Model Input'!E$61=5,(Z2844*G2844)/T2844, ISTEXT('3 Model Input'!E$61),"Missing",'3 Model Input'!E$61=6,(AA2844*G2844)/T2844))</f>
        <v>Blank</v>
      </c>
      <c r="AD2844" s="202" t="str">
        <f t="shared" si="467"/>
        <v>Blank</v>
      </c>
      <c r="AE2844" s="202" t="str">
        <f t="shared" si="468"/>
        <v>Blank</v>
      </c>
      <c r="AF2844" s="217" t="str">
        <f t="shared" si="469"/>
        <v>Blank</v>
      </c>
      <c r="AG2844" s="9" t="str" cm="1">
        <f t="array" ref="AG2844">_xlfn.IFS(ISNUMBER(AC2844), "", ISNUMBER(SEARCH("Blank", AC2844)), "", ISERROR(AC2844), "Bad input on tab 3")</f>
        <v/>
      </c>
    </row>
    <row r="2845" spans="2:33" ht="15" customHeight="1" x14ac:dyDescent="0.75">
      <c r="B2845" s="205" t="str">
        <f>'5 Driver Data'!B2845</f>
        <v>2837</v>
      </c>
      <c r="C2845" s="193">
        <f>'5 Driver Data'!C2845</f>
        <v>0</v>
      </c>
      <c r="D2845" s="192">
        <f>'5 Driver Data'!D2845</f>
        <v>0</v>
      </c>
      <c r="E2845" s="191">
        <f>'5 Driver Data'!E2845</f>
        <v>0</v>
      </c>
      <c r="F2845" s="191">
        <f>'5 Driver Data'!F2845</f>
        <v>0</v>
      </c>
      <c r="G2845" s="191">
        <f>'5 Driver Data'!G2845</f>
        <v>0</v>
      </c>
      <c r="H2845" s="191">
        <f>'5 Driver Data'!H2845</f>
        <v>0</v>
      </c>
      <c r="I2845" s="191">
        <f>'5 Driver Data'!I2845</f>
        <v>0</v>
      </c>
      <c r="J2845" s="191">
        <f>'5 Driver Data'!J2845</f>
        <v>0</v>
      </c>
      <c r="K2845" s="206">
        <f>'5 Driver Data'!K2845</f>
        <v>0</v>
      </c>
      <c r="L2845" s="1"/>
      <c r="M2845" s="216" t="str">
        <f>IF(D2845=0,"Blank",'3 Model Input'!E$44*'3 Model Input'!E$45)</f>
        <v>Blank</v>
      </c>
      <c r="N2845" s="197" t="str">
        <f t="shared" si="460"/>
        <v>Blank</v>
      </c>
      <c r="O2845" s="197" t="str">
        <f>IF(D2845=0,"Blank",'3 Model Input'!E$49*(1-'3 Model Input'!E$51))</f>
        <v>Blank</v>
      </c>
      <c r="P2845" s="197" t="str">
        <f t="shared" si="461"/>
        <v>Blank</v>
      </c>
      <c r="Q2845" s="197" t="str">
        <f>IF(D2845=0,"Blank",IF(D2845="BEV",E2845*(1-'3 Model Input'!E$54), E2845))</f>
        <v>Blank</v>
      </c>
      <c r="R2845" s="198" t="str">
        <f>IF(D2845=0,"Blank",IF(D2845="PHEV",F2845/G2845,F2845*(1-'3 Model Input'!E$54)/G2845))</f>
        <v>Blank</v>
      </c>
      <c r="S2845" s="198" t="str">
        <f>IF(D2845=0,"Blank",IF(D2845="PHEV",MIN(M2845,E2845),MIN(M2845,(E2845*(1-'3 Model Input'!E$54)))))</f>
        <v>Blank</v>
      </c>
      <c r="T2845" s="217" t="str">
        <f t="shared" si="462"/>
        <v>Blank</v>
      </c>
      <c r="U2845" s="89"/>
      <c r="V2845" s="216" t="str">
        <f>IF(D2845=0,"Blank",P2845*'3 Model Input'!E$50)</f>
        <v>Blank</v>
      </c>
      <c r="W2845" s="197" t="str">
        <f t="shared" si="463"/>
        <v>Blank</v>
      </c>
      <c r="X2845" s="197" t="str">
        <f t="shared" si="464"/>
        <v>Blank</v>
      </c>
      <c r="Y2845" s="197" t="str">
        <f t="shared" si="465"/>
        <v>Blank</v>
      </c>
      <c r="Z2845" s="197" t="str">
        <f t="shared" si="466"/>
        <v>Blank</v>
      </c>
      <c r="AA2845" s="223" t="str" cm="1">
        <f t="array" ref="AA2845">_xlfn.IFS(ISTEXT('3 Model Input'!F$70),"Missing",ISTEXT('3 Model Input'!I$70),"Missing",ISNUMBER('3 Model Input'!K$70),'3 Model Input'!K$70*P2845)</f>
        <v>Missing</v>
      </c>
      <c r="AB2845" s="89"/>
      <c r="AC2845" s="227" t="str" cm="1">
        <f t="array" ref="AC2845">IF(D2845=0,"Blank",_xlfn.IFS('3 Model Input'!E$61=1,(V2845*G2845)/T2845,'3 Model Input'!E$61=2,(W2845*G2845)/T2845,'3 Model Input'!E$61=3,(X2845*G2845)/T2845,'3 Model Input'!E$61=4,(Y2845*G2845)/T2845,'3 Model Input'!E$61=5,(Z2845*G2845)/T2845, ISTEXT('3 Model Input'!E$61),"Missing",'3 Model Input'!E$61=6,(AA2845*G2845)/T2845))</f>
        <v>Blank</v>
      </c>
      <c r="AD2845" s="202" t="str">
        <f t="shared" si="467"/>
        <v>Blank</v>
      </c>
      <c r="AE2845" s="202" t="str">
        <f t="shared" si="468"/>
        <v>Blank</v>
      </c>
      <c r="AF2845" s="217" t="str">
        <f t="shared" si="469"/>
        <v>Blank</v>
      </c>
      <c r="AG2845" s="9" t="str" cm="1">
        <f t="array" ref="AG2845">_xlfn.IFS(ISNUMBER(AC2845), "", ISNUMBER(SEARCH("Blank", AC2845)), "", ISERROR(AC2845), "Bad input on tab 3")</f>
        <v/>
      </c>
    </row>
    <row r="2846" spans="2:33" ht="15" customHeight="1" x14ac:dyDescent="0.75">
      <c r="B2846" s="205" t="str">
        <f>'5 Driver Data'!B2846</f>
        <v>2838</v>
      </c>
      <c r="C2846" s="193">
        <f>'5 Driver Data'!C2846</f>
        <v>0</v>
      </c>
      <c r="D2846" s="192">
        <f>'5 Driver Data'!D2846</f>
        <v>0</v>
      </c>
      <c r="E2846" s="191">
        <f>'5 Driver Data'!E2846</f>
        <v>0</v>
      </c>
      <c r="F2846" s="191">
        <f>'5 Driver Data'!F2846</f>
        <v>0</v>
      </c>
      <c r="G2846" s="191">
        <f>'5 Driver Data'!G2846</f>
        <v>0</v>
      </c>
      <c r="H2846" s="191">
        <f>'5 Driver Data'!H2846</f>
        <v>0</v>
      </c>
      <c r="I2846" s="191">
        <f>'5 Driver Data'!I2846</f>
        <v>0</v>
      </c>
      <c r="J2846" s="191">
        <f>'5 Driver Data'!J2846</f>
        <v>0</v>
      </c>
      <c r="K2846" s="206">
        <f>'5 Driver Data'!K2846</f>
        <v>0</v>
      </c>
      <c r="L2846" s="1"/>
      <c r="M2846" s="216" t="str">
        <f>IF(D2846=0,"Blank",'3 Model Input'!E$44*'3 Model Input'!E$45)</f>
        <v>Blank</v>
      </c>
      <c r="N2846" s="197" t="str">
        <f t="shared" si="460"/>
        <v>Blank</v>
      </c>
      <c r="O2846" s="197" t="str">
        <f>IF(D2846=0,"Blank",'3 Model Input'!E$49*(1-'3 Model Input'!E$51))</f>
        <v>Blank</v>
      </c>
      <c r="P2846" s="197" t="str">
        <f t="shared" si="461"/>
        <v>Blank</v>
      </c>
      <c r="Q2846" s="197" t="str">
        <f>IF(D2846=0,"Blank",IF(D2846="BEV",E2846*(1-'3 Model Input'!E$54), E2846))</f>
        <v>Blank</v>
      </c>
      <c r="R2846" s="198" t="str">
        <f>IF(D2846=0,"Blank",IF(D2846="PHEV",F2846/G2846,F2846*(1-'3 Model Input'!E$54)/G2846))</f>
        <v>Blank</v>
      </c>
      <c r="S2846" s="198" t="str">
        <f>IF(D2846=0,"Blank",IF(D2846="PHEV",MIN(M2846,E2846),MIN(M2846,(E2846*(1-'3 Model Input'!E$54)))))</f>
        <v>Blank</v>
      </c>
      <c r="T2846" s="217" t="str">
        <f t="shared" si="462"/>
        <v>Blank</v>
      </c>
      <c r="U2846" s="89"/>
      <c r="V2846" s="216" t="str">
        <f>IF(D2846=0,"Blank",P2846*'3 Model Input'!E$50)</f>
        <v>Blank</v>
      </c>
      <c r="W2846" s="197" t="str">
        <f t="shared" si="463"/>
        <v>Blank</v>
      </c>
      <c r="X2846" s="197" t="str">
        <f t="shared" si="464"/>
        <v>Blank</v>
      </c>
      <c r="Y2846" s="197" t="str">
        <f t="shared" si="465"/>
        <v>Blank</v>
      </c>
      <c r="Z2846" s="197" t="str">
        <f t="shared" si="466"/>
        <v>Blank</v>
      </c>
      <c r="AA2846" s="223" t="str" cm="1">
        <f t="array" ref="AA2846">_xlfn.IFS(ISTEXT('3 Model Input'!F$70),"Missing",ISTEXT('3 Model Input'!I$70),"Missing",ISNUMBER('3 Model Input'!K$70),'3 Model Input'!K$70*P2846)</f>
        <v>Missing</v>
      </c>
      <c r="AB2846" s="89"/>
      <c r="AC2846" s="227" t="str" cm="1">
        <f t="array" ref="AC2846">IF(D2846=0,"Blank",_xlfn.IFS('3 Model Input'!E$61=1,(V2846*G2846)/T2846,'3 Model Input'!E$61=2,(W2846*G2846)/T2846,'3 Model Input'!E$61=3,(X2846*G2846)/T2846,'3 Model Input'!E$61=4,(Y2846*G2846)/T2846,'3 Model Input'!E$61=5,(Z2846*G2846)/T2846, ISTEXT('3 Model Input'!E$61),"Missing",'3 Model Input'!E$61=6,(AA2846*G2846)/T2846))</f>
        <v>Blank</v>
      </c>
      <c r="AD2846" s="202" t="str">
        <f t="shared" si="467"/>
        <v>Blank</v>
      </c>
      <c r="AE2846" s="202" t="str">
        <f t="shared" si="468"/>
        <v>Blank</v>
      </c>
      <c r="AF2846" s="217" t="str">
        <f t="shared" si="469"/>
        <v>Blank</v>
      </c>
      <c r="AG2846" s="9" t="str" cm="1">
        <f t="array" ref="AG2846">_xlfn.IFS(ISNUMBER(AC2846), "", ISNUMBER(SEARCH("Blank", AC2846)), "", ISERROR(AC2846), "Bad input on tab 3")</f>
        <v/>
      </c>
    </row>
    <row r="2847" spans="2:33" ht="15" customHeight="1" x14ac:dyDescent="0.75">
      <c r="B2847" s="205" t="str">
        <f>'5 Driver Data'!B2847</f>
        <v>2839</v>
      </c>
      <c r="C2847" s="193">
        <f>'5 Driver Data'!C2847</f>
        <v>0</v>
      </c>
      <c r="D2847" s="192">
        <f>'5 Driver Data'!D2847</f>
        <v>0</v>
      </c>
      <c r="E2847" s="191">
        <f>'5 Driver Data'!E2847</f>
        <v>0</v>
      </c>
      <c r="F2847" s="191">
        <f>'5 Driver Data'!F2847</f>
        <v>0</v>
      </c>
      <c r="G2847" s="191">
        <f>'5 Driver Data'!G2847</f>
        <v>0</v>
      </c>
      <c r="H2847" s="191">
        <f>'5 Driver Data'!H2847</f>
        <v>0</v>
      </c>
      <c r="I2847" s="191">
        <f>'5 Driver Data'!I2847</f>
        <v>0</v>
      </c>
      <c r="J2847" s="191">
        <f>'5 Driver Data'!J2847</f>
        <v>0</v>
      </c>
      <c r="K2847" s="206">
        <f>'5 Driver Data'!K2847</f>
        <v>0</v>
      </c>
      <c r="L2847" s="1"/>
      <c r="M2847" s="216" t="str">
        <f>IF(D2847=0,"Blank",'3 Model Input'!E$44*'3 Model Input'!E$45)</f>
        <v>Blank</v>
      </c>
      <c r="N2847" s="197" t="str">
        <f t="shared" si="460"/>
        <v>Blank</v>
      </c>
      <c r="O2847" s="197" t="str">
        <f>IF(D2847=0,"Blank",'3 Model Input'!E$49*(1-'3 Model Input'!E$51))</f>
        <v>Blank</v>
      </c>
      <c r="P2847" s="197" t="str">
        <f t="shared" si="461"/>
        <v>Blank</v>
      </c>
      <c r="Q2847" s="197" t="str">
        <f>IF(D2847=0,"Blank",IF(D2847="BEV",E2847*(1-'3 Model Input'!E$54), E2847))</f>
        <v>Blank</v>
      </c>
      <c r="R2847" s="198" t="str">
        <f>IF(D2847=0,"Blank",IF(D2847="PHEV",F2847/G2847,F2847*(1-'3 Model Input'!E$54)/G2847))</f>
        <v>Blank</v>
      </c>
      <c r="S2847" s="198" t="str">
        <f>IF(D2847=0,"Blank",IF(D2847="PHEV",MIN(M2847,E2847),MIN(M2847,(E2847*(1-'3 Model Input'!E$54)))))</f>
        <v>Blank</v>
      </c>
      <c r="T2847" s="217" t="str">
        <f t="shared" si="462"/>
        <v>Blank</v>
      </c>
      <c r="U2847" s="89"/>
      <c r="V2847" s="216" t="str">
        <f>IF(D2847=0,"Blank",P2847*'3 Model Input'!E$50)</f>
        <v>Blank</v>
      </c>
      <c r="W2847" s="197" t="str">
        <f t="shared" si="463"/>
        <v>Blank</v>
      </c>
      <c r="X2847" s="197" t="str">
        <f t="shared" si="464"/>
        <v>Blank</v>
      </c>
      <c r="Y2847" s="197" t="str">
        <f t="shared" si="465"/>
        <v>Blank</v>
      </c>
      <c r="Z2847" s="197" t="str">
        <f t="shared" si="466"/>
        <v>Blank</v>
      </c>
      <c r="AA2847" s="223" t="str" cm="1">
        <f t="array" ref="AA2847">_xlfn.IFS(ISTEXT('3 Model Input'!F$70),"Missing",ISTEXT('3 Model Input'!I$70),"Missing",ISNUMBER('3 Model Input'!K$70),'3 Model Input'!K$70*P2847)</f>
        <v>Missing</v>
      </c>
      <c r="AB2847" s="89"/>
      <c r="AC2847" s="227" t="str" cm="1">
        <f t="array" ref="AC2847">IF(D2847=0,"Blank",_xlfn.IFS('3 Model Input'!E$61=1,(V2847*G2847)/T2847,'3 Model Input'!E$61=2,(W2847*G2847)/T2847,'3 Model Input'!E$61=3,(X2847*G2847)/T2847,'3 Model Input'!E$61=4,(Y2847*G2847)/T2847,'3 Model Input'!E$61=5,(Z2847*G2847)/T2847, ISTEXT('3 Model Input'!E$61),"Missing",'3 Model Input'!E$61=6,(AA2847*G2847)/T2847))</f>
        <v>Blank</v>
      </c>
      <c r="AD2847" s="202" t="str">
        <f t="shared" si="467"/>
        <v>Blank</v>
      </c>
      <c r="AE2847" s="202" t="str">
        <f t="shared" si="468"/>
        <v>Blank</v>
      </c>
      <c r="AF2847" s="217" t="str">
        <f t="shared" si="469"/>
        <v>Blank</v>
      </c>
      <c r="AG2847" s="9" t="str" cm="1">
        <f t="array" ref="AG2847">_xlfn.IFS(ISNUMBER(AC2847), "", ISNUMBER(SEARCH("Blank", AC2847)), "", ISERROR(AC2847), "Bad input on tab 3")</f>
        <v/>
      </c>
    </row>
    <row r="2848" spans="2:33" ht="15" customHeight="1" x14ac:dyDescent="0.75">
      <c r="B2848" s="205" t="str">
        <f>'5 Driver Data'!B2848</f>
        <v>2840</v>
      </c>
      <c r="C2848" s="193">
        <f>'5 Driver Data'!C2848</f>
        <v>0</v>
      </c>
      <c r="D2848" s="192">
        <f>'5 Driver Data'!D2848</f>
        <v>0</v>
      </c>
      <c r="E2848" s="191">
        <f>'5 Driver Data'!E2848</f>
        <v>0</v>
      </c>
      <c r="F2848" s="191">
        <f>'5 Driver Data'!F2848</f>
        <v>0</v>
      </c>
      <c r="G2848" s="191">
        <f>'5 Driver Data'!G2848</f>
        <v>0</v>
      </c>
      <c r="H2848" s="191">
        <f>'5 Driver Data'!H2848</f>
        <v>0</v>
      </c>
      <c r="I2848" s="191">
        <f>'5 Driver Data'!I2848</f>
        <v>0</v>
      </c>
      <c r="J2848" s="191">
        <f>'5 Driver Data'!J2848</f>
        <v>0</v>
      </c>
      <c r="K2848" s="206">
        <f>'5 Driver Data'!K2848</f>
        <v>0</v>
      </c>
      <c r="L2848" s="1"/>
      <c r="M2848" s="216" t="str">
        <f>IF(D2848=0,"Blank",'3 Model Input'!E$44*'3 Model Input'!E$45)</f>
        <v>Blank</v>
      </c>
      <c r="N2848" s="197" t="str">
        <f t="shared" si="460"/>
        <v>Blank</v>
      </c>
      <c r="O2848" s="197" t="str">
        <f>IF(D2848=0,"Blank",'3 Model Input'!E$49*(1-'3 Model Input'!E$51))</f>
        <v>Blank</v>
      </c>
      <c r="P2848" s="197" t="str">
        <f t="shared" si="461"/>
        <v>Blank</v>
      </c>
      <c r="Q2848" s="197" t="str">
        <f>IF(D2848=0,"Blank",IF(D2848="BEV",E2848*(1-'3 Model Input'!E$54), E2848))</f>
        <v>Blank</v>
      </c>
      <c r="R2848" s="198" t="str">
        <f>IF(D2848=0,"Blank",IF(D2848="PHEV",F2848/G2848,F2848*(1-'3 Model Input'!E$54)/G2848))</f>
        <v>Blank</v>
      </c>
      <c r="S2848" s="198" t="str">
        <f>IF(D2848=0,"Blank",IF(D2848="PHEV",MIN(M2848,E2848),MIN(M2848,(E2848*(1-'3 Model Input'!E$54)))))</f>
        <v>Blank</v>
      </c>
      <c r="T2848" s="217" t="str">
        <f t="shared" si="462"/>
        <v>Blank</v>
      </c>
      <c r="U2848" s="89"/>
      <c r="V2848" s="216" t="str">
        <f>IF(D2848=0,"Blank",P2848*'3 Model Input'!E$50)</f>
        <v>Blank</v>
      </c>
      <c r="W2848" s="197" t="str">
        <f t="shared" si="463"/>
        <v>Blank</v>
      </c>
      <c r="X2848" s="197" t="str">
        <f t="shared" si="464"/>
        <v>Blank</v>
      </c>
      <c r="Y2848" s="197" t="str">
        <f t="shared" si="465"/>
        <v>Blank</v>
      </c>
      <c r="Z2848" s="197" t="str">
        <f t="shared" si="466"/>
        <v>Blank</v>
      </c>
      <c r="AA2848" s="223" t="str" cm="1">
        <f t="array" ref="AA2848">_xlfn.IFS(ISTEXT('3 Model Input'!F$70),"Missing",ISTEXT('3 Model Input'!I$70),"Missing",ISNUMBER('3 Model Input'!K$70),'3 Model Input'!K$70*P2848)</f>
        <v>Missing</v>
      </c>
      <c r="AB2848" s="89"/>
      <c r="AC2848" s="227" t="str" cm="1">
        <f t="array" ref="AC2848">IF(D2848=0,"Blank",_xlfn.IFS('3 Model Input'!E$61=1,(V2848*G2848)/T2848,'3 Model Input'!E$61=2,(W2848*G2848)/T2848,'3 Model Input'!E$61=3,(X2848*G2848)/T2848,'3 Model Input'!E$61=4,(Y2848*G2848)/T2848,'3 Model Input'!E$61=5,(Z2848*G2848)/T2848, ISTEXT('3 Model Input'!E$61),"Missing",'3 Model Input'!E$61=6,(AA2848*G2848)/T2848))</f>
        <v>Blank</v>
      </c>
      <c r="AD2848" s="202" t="str">
        <f t="shared" si="467"/>
        <v>Blank</v>
      </c>
      <c r="AE2848" s="202" t="str">
        <f t="shared" si="468"/>
        <v>Blank</v>
      </c>
      <c r="AF2848" s="217" t="str">
        <f t="shared" si="469"/>
        <v>Blank</v>
      </c>
      <c r="AG2848" s="9" t="str" cm="1">
        <f t="array" ref="AG2848">_xlfn.IFS(ISNUMBER(AC2848), "", ISNUMBER(SEARCH("Blank", AC2848)), "", ISERROR(AC2848), "Bad input on tab 3")</f>
        <v/>
      </c>
    </row>
    <row r="2849" spans="2:33" ht="15" customHeight="1" x14ac:dyDescent="0.75">
      <c r="B2849" s="205" t="str">
        <f>'5 Driver Data'!B2849</f>
        <v>2841</v>
      </c>
      <c r="C2849" s="193">
        <f>'5 Driver Data'!C2849</f>
        <v>0</v>
      </c>
      <c r="D2849" s="192">
        <f>'5 Driver Data'!D2849</f>
        <v>0</v>
      </c>
      <c r="E2849" s="191">
        <f>'5 Driver Data'!E2849</f>
        <v>0</v>
      </c>
      <c r="F2849" s="191">
        <f>'5 Driver Data'!F2849</f>
        <v>0</v>
      </c>
      <c r="G2849" s="191">
        <f>'5 Driver Data'!G2849</f>
        <v>0</v>
      </c>
      <c r="H2849" s="191">
        <f>'5 Driver Data'!H2849</f>
        <v>0</v>
      </c>
      <c r="I2849" s="191">
        <f>'5 Driver Data'!I2849</f>
        <v>0</v>
      </c>
      <c r="J2849" s="191">
        <f>'5 Driver Data'!J2849</f>
        <v>0</v>
      </c>
      <c r="K2849" s="206">
        <f>'5 Driver Data'!K2849</f>
        <v>0</v>
      </c>
      <c r="L2849" s="1"/>
      <c r="M2849" s="216" t="str">
        <f>IF(D2849=0,"Blank",'3 Model Input'!E$44*'3 Model Input'!E$45)</f>
        <v>Blank</v>
      </c>
      <c r="N2849" s="197" t="str">
        <f t="shared" si="460"/>
        <v>Blank</v>
      </c>
      <c r="O2849" s="197" t="str">
        <f>IF(D2849=0,"Blank",'3 Model Input'!E$49*(1-'3 Model Input'!E$51))</f>
        <v>Blank</v>
      </c>
      <c r="P2849" s="197" t="str">
        <f t="shared" si="461"/>
        <v>Blank</v>
      </c>
      <c r="Q2849" s="197" t="str">
        <f>IF(D2849=0,"Blank",IF(D2849="BEV",E2849*(1-'3 Model Input'!E$54), E2849))</f>
        <v>Blank</v>
      </c>
      <c r="R2849" s="198" t="str">
        <f>IF(D2849=0,"Blank",IF(D2849="PHEV",F2849/G2849,F2849*(1-'3 Model Input'!E$54)/G2849))</f>
        <v>Blank</v>
      </c>
      <c r="S2849" s="198" t="str">
        <f>IF(D2849=0,"Blank",IF(D2849="PHEV",MIN(M2849,E2849),MIN(M2849,(E2849*(1-'3 Model Input'!E$54)))))</f>
        <v>Blank</v>
      </c>
      <c r="T2849" s="217" t="str">
        <f t="shared" si="462"/>
        <v>Blank</v>
      </c>
      <c r="U2849" s="89"/>
      <c r="V2849" s="216" t="str">
        <f>IF(D2849=0,"Blank",P2849*'3 Model Input'!E$50)</f>
        <v>Blank</v>
      </c>
      <c r="W2849" s="197" t="str">
        <f t="shared" si="463"/>
        <v>Blank</v>
      </c>
      <c r="X2849" s="197" t="str">
        <f t="shared" si="464"/>
        <v>Blank</v>
      </c>
      <c r="Y2849" s="197" t="str">
        <f t="shared" si="465"/>
        <v>Blank</v>
      </c>
      <c r="Z2849" s="197" t="str">
        <f t="shared" si="466"/>
        <v>Blank</v>
      </c>
      <c r="AA2849" s="223" t="str" cm="1">
        <f t="array" ref="AA2849">_xlfn.IFS(ISTEXT('3 Model Input'!F$70),"Missing",ISTEXT('3 Model Input'!I$70),"Missing",ISNUMBER('3 Model Input'!K$70),'3 Model Input'!K$70*P2849)</f>
        <v>Missing</v>
      </c>
      <c r="AB2849" s="89"/>
      <c r="AC2849" s="227" t="str" cm="1">
        <f t="array" ref="AC2849">IF(D2849=0,"Blank",_xlfn.IFS('3 Model Input'!E$61=1,(V2849*G2849)/T2849,'3 Model Input'!E$61=2,(W2849*G2849)/T2849,'3 Model Input'!E$61=3,(X2849*G2849)/T2849,'3 Model Input'!E$61=4,(Y2849*G2849)/T2849,'3 Model Input'!E$61=5,(Z2849*G2849)/T2849, ISTEXT('3 Model Input'!E$61),"Missing",'3 Model Input'!E$61=6,(AA2849*G2849)/T2849))</f>
        <v>Blank</v>
      </c>
      <c r="AD2849" s="202" t="str">
        <f t="shared" si="467"/>
        <v>Blank</v>
      </c>
      <c r="AE2849" s="202" t="str">
        <f t="shared" si="468"/>
        <v>Blank</v>
      </c>
      <c r="AF2849" s="217" t="str">
        <f t="shared" si="469"/>
        <v>Blank</v>
      </c>
      <c r="AG2849" s="9" t="str" cm="1">
        <f t="array" ref="AG2849">_xlfn.IFS(ISNUMBER(AC2849), "", ISNUMBER(SEARCH("Blank", AC2849)), "", ISERROR(AC2849), "Bad input on tab 3")</f>
        <v/>
      </c>
    </row>
    <row r="2850" spans="2:33" ht="15" customHeight="1" x14ac:dyDescent="0.75">
      <c r="B2850" s="205" t="str">
        <f>'5 Driver Data'!B2850</f>
        <v>2842</v>
      </c>
      <c r="C2850" s="193">
        <f>'5 Driver Data'!C2850</f>
        <v>0</v>
      </c>
      <c r="D2850" s="192">
        <f>'5 Driver Data'!D2850</f>
        <v>0</v>
      </c>
      <c r="E2850" s="191">
        <f>'5 Driver Data'!E2850</f>
        <v>0</v>
      </c>
      <c r="F2850" s="191">
        <f>'5 Driver Data'!F2850</f>
        <v>0</v>
      </c>
      <c r="G2850" s="191">
        <f>'5 Driver Data'!G2850</f>
        <v>0</v>
      </c>
      <c r="H2850" s="191">
        <f>'5 Driver Data'!H2850</f>
        <v>0</v>
      </c>
      <c r="I2850" s="191">
        <f>'5 Driver Data'!I2850</f>
        <v>0</v>
      </c>
      <c r="J2850" s="191">
        <f>'5 Driver Data'!J2850</f>
        <v>0</v>
      </c>
      <c r="K2850" s="206">
        <f>'5 Driver Data'!K2850</f>
        <v>0</v>
      </c>
      <c r="L2850" s="1"/>
      <c r="M2850" s="216" t="str">
        <f>IF(D2850=0,"Blank",'3 Model Input'!E$44*'3 Model Input'!E$45)</f>
        <v>Blank</v>
      </c>
      <c r="N2850" s="197" t="str">
        <f t="shared" si="460"/>
        <v>Blank</v>
      </c>
      <c r="O2850" s="197" t="str">
        <f>IF(D2850=0,"Blank",'3 Model Input'!E$49*(1-'3 Model Input'!E$51))</f>
        <v>Blank</v>
      </c>
      <c r="P2850" s="197" t="str">
        <f t="shared" si="461"/>
        <v>Blank</v>
      </c>
      <c r="Q2850" s="197" t="str">
        <f>IF(D2850=0,"Blank",IF(D2850="BEV",E2850*(1-'3 Model Input'!E$54), E2850))</f>
        <v>Blank</v>
      </c>
      <c r="R2850" s="198" t="str">
        <f>IF(D2850=0,"Blank",IF(D2850="PHEV",F2850/G2850,F2850*(1-'3 Model Input'!E$54)/G2850))</f>
        <v>Blank</v>
      </c>
      <c r="S2850" s="198" t="str">
        <f>IF(D2850=0,"Blank",IF(D2850="PHEV",MIN(M2850,E2850),MIN(M2850,(E2850*(1-'3 Model Input'!E$54)))))</f>
        <v>Blank</v>
      </c>
      <c r="T2850" s="217" t="str">
        <f t="shared" si="462"/>
        <v>Blank</v>
      </c>
      <c r="U2850" s="89"/>
      <c r="V2850" s="216" t="str">
        <f>IF(D2850=0,"Blank",P2850*'3 Model Input'!E$50)</f>
        <v>Blank</v>
      </c>
      <c r="W2850" s="197" t="str">
        <f t="shared" si="463"/>
        <v>Blank</v>
      </c>
      <c r="X2850" s="197" t="str">
        <f t="shared" si="464"/>
        <v>Blank</v>
      </c>
      <c r="Y2850" s="197" t="str">
        <f t="shared" si="465"/>
        <v>Blank</v>
      </c>
      <c r="Z2850" s="197" t="str">
        <f t="shared" si="466"/>
        <v>Blank</v>
      </c>
      <c r="AA2850" s="223" t="str" cm="1">
        <f t="array" ref="AA2850">_xlfn.IFS(ISTEXT('3 Model Input'!F$70),"Missing",ISTEXT('3 Model Input'!I$70),"Missing",ISNUMBER('3 Model Input'!K$70),'3 Model Input'!K$70*P2850)</f>
        <v>Missing</v>
      </c>
      <c r="AB2850" s="89"/>
      <c r="AC2850" s="227" t="str" cm="1">
        <f t="array" ref="AC2850">IF(D2850=0,"Blank",_xlfn.IFS('3 Model Input'!E$61=1,(V2850*G2850)/T2850,'3 Model Input'!E$61=2,(W2850*G2850)/T2850,'3 Model Input'!E$61=3,(X2850*G2850)/T2850,'3 Model Input'!E$61=4,(Y2850*G2850)/T2850,'3 Model Input'!E$61=5,(Z2850*G2850)/T2850, ISTEXT('3 Model Input'!E$61),"Missing",'3 Model Input'!E$61=6,(AA2850*G2850)/T2850))</f>
        <v>Blank</v>
      </c>
      <c r="AD2850" s="202" t="str">
        <f t="shared" si="467"/>
        <v>Blank</v>
      </c>
      <c r="AE2850" s="202" t="str">
        <f t="shared" si="468"/>
        <v>Blank</v>
      </c>
      <c r="AF2850" s="217" t="str">
        <f t="shared" si="469"/>
        <v>Blank</v>
      </c>
      <c r="AG2850" s="9" t="str" cm="1">
        <f t="array" ref="AG2850">_xlfn.IFS(ISNUMBER(AC2850), "", ISNUMBER(SEARCH("Blank", AC2850)), "", ISERROR(AC2850), "Bad input on tab 3")</f>
        <v/>
      </c>
    </row>
    <row r="2851" spans="2:33" ht="15" customHeight="1" x14ac:dyDescent="0.75">
      <c r="B2851" s="205" t="str">
        <f>'5 Driver Data'!B2851</f>
        <v>2843</v>
      </c>
      <c r="C2851" s="193">
        <f>'5 Driver Data'!C2851</f>
        <v>0</v>
      </c>
      <c r="D2851" s="192">
        <f>'5 Driver Data'!D2851</f>
        <v>0</v>
      </c>
      <c r="E2851" s="191">
        <f>'5 Driver Data'!E2851</f>
        <v>0</v>
      </c>
      <c r="F2851" s="191">
        <f>'5 Driver Data'!F2851</f>
        <v>0</v>
      </c>
      <c r="G2851" s="191">
        <f>'5 Driver Data'!G2851</f>
        <v>0</v>
      </c>
      <c r="H2851" s="191">
        <f>'5 Driver Data'!H2851</f>
        <v>0</v>
      </c>
      <c r="I2851" s="191">
        <f>'5 Driver Data'!I2851</f>
        <v>0</v>
      </c>
      <c r="J2851" s="191">
        <f>'5 Driver Data'!J2851</f>
        <v>0</v>
      </c>
      <c r="K2851" s="206">
        <f>'5 Driver Data'!K2851</f>
        <v>0</v>
      </c>
      <c r="L2851" s="1"/>
      <c r="M2851" s="216" t="str">
        <f>IF(D2851=0,"Blank",'3 Model Input'!E$44*'3 Model Input'!E$45)</f>
        <v>Blank</v>
      </c>
      <c r="N2851" s="197" t="str">
        <f t="shared" si="460"/>
        <v>Blank</v>
      </c>
      <c r="O2851" s="197" t="str">
        <f>IF(D2851=0,"Blank",'3 Model Input'!E$49*(1-'3 Model Input'!E$51))</f>
        <v>Blank</v>
      </c>
      <c r="P2851" s="197" t="str">
        <f t="shared" si="461"/>
        <v>Blank</v>
      </c>
      <c r="Q2851" s="197" t="str">
        <f>IF(D2851=0,"Blank",IF(D2851="BEV",E2851*(1-'3 Model Input'!E$54), E2851))</f>
        <v>Blank</v>
      </c>
      <c r="R2851" s="198" t="str">
        <f>IF(D2851=0,"Blank",IF(D2851="PHEV",F2851/G2851,F2851*(1-'3 Model Input'!E$54)/G2851))</f>
        <v>Blank</v>
      </c>
      <c r="S2851" s="198" t="str">
        <f>IF(D2851=0,"Blank",IF(D2851="PHEV",MIN(M2851,E2851),MIN(M2851,(E2851*(1-'3 Model Input'!E$54)))))</f>
        <v>Blank</v>
      </c>
      <c r="T2851" s="217" t="str">
        <f t="shared" si="462"/>
        <v>Blank</v>
      </c>
      <c r="U2851" s="89"/>
      <c r="V2851" s="216" t="str">
        <f>IF(D2851=0,"Blank",P2851*'3 Model Input'!E$50)</f>
        <v>Blank</v>
      </c>
      <c r="W2851" s="197" t="str">
        <f t="shared" si="463"/>
        <v>Blank</v>
      </c>
      <c r="X2851" s="197" t="str">
        <f t="shared" si="464"/>
        <v>Blank</v>
      </c>
      <c r="Y2851" s="197" t="str">
        <f t="shared" si="465"/>
        <v>Blank</v>
      </c>
      <c r="Z2851" s="197" t="str">
        <f t="shared" si="466"/>
        <v>Blank</v>
      </c>
      <c r="AA2851" s="223" t="str" cm="1">
        <f t="array" ref="AA2851">_xlfn.IFS(ISTEXT('3 Model Input'!F$70),"Missing",ISTEXT('3 Model Input'!I$70),"Missing",ISNUMBER('3 Model Input'!K$70),'3 Model Input'!K$70*P2851)</f>
        <v>Missing</v>
      </c>
      <c r="AB2851" s="89"/>
      <c r="AC2851" s="227" t="str" cm="1">
        <f t="array" ref="AC2851">IF(D2851=0,"Blank",_xlfn.IFS('3 Model Input'!E$61=1,(V2851*G2851)/T2851,'3 Model Input'!E$61=2,(W2851*G2851)/T2851,'3 Model Input'!E$61=3,(X2851*G2851)/T2851,'3 Model Input'!E$61=4,(Y2851*G2851)/T2851,'3 Model Input'!E$61=5,(Z2851*G2851)/T2851, ISTEXT('3 Model Input'!E$61),"Missing",'3 Model Input'!E$61=6,(AA2851*G2851)/T2851))</f>
        <v>Blank</v>
      </c>
      <c r="AD2851" s="202" t="str">
        <f t="shared" si="467"/>
        <v>Blank</v>
      </c>
      <c r="AE2851" s="202" t="str">
        <f t="shared" si="468"/>
        <v>Blank</v>
      </c>
      <c r="AF2851" s="217" t="str">
        <f t="shared" si="469"/>
        <v>Blank</v>
      </c>
      <c r="AG2851" s="9" t="str" cm="1">
        <f t="array" ref="AG2851">_xlfn.IFS(ISNUMBER(AC2851), "", ISNUMBER(SEARCH("Blank", AC2851)), "", ISERROR(AC2851), "Bad input on tab 3")</f>
        <v/>
      </c>
    </row>
    <row r="2852" spans="2:33" ht="15" customHeight="1" x14ac:dyDescent="0.75">
      <c r="B2852" s="205" t="str">
        <f>'5 Driver Data'!B2852</f>
        <v>2844</v>
      </c>
      <c r="C2852" s="193">
        <f>'5 Driver Data'!C2852</f>
        <v>0</v>
      </c>
      <c r="D2852" s="192">
        <f>'5 Driver Data'!D2852</f>
        <v>0</v>
      </c>
      <c r="E2852" s="191">
        <f>'5 Driver Data'!E2852</f>
        <v>0</v>
      </c>
      <c r="F2852" s="191">
        <f>'5 Driver Data'!F2852</f>
        <v>0</v>
      </c>
      <c r="G2852" s="191">
        <f>'5 Driver Data'!G2852</f>
        <v>0</v>
      </c>
      <c r="H2852" s="191">
        <f>'5 Driver Data'!H2852</f>
        <v>0</v>
      </c>
      <c r="I2852" s="191">
        <f>'5 Driver Data'!I2852</f>
        <v>0</v>
      </c>
      <c r="J2852" s="191">
        <f>'5 Driver Data'!J2852</f>
        <v>0</v>
      </c>
      <c r="K2852" s="206">
        <f>'5 Driver Data'!K2852</f>
        <v>0</v>
      </c>
      <c r="L2852" s="1"/>
      <c r="M2852" s="216" t="str">
        <f>IF(D2852=0,"Blank",'3 Model Input'!E$44*'3 Model Input'!E$45)</f>
        <v>Blank</v>
      </c>
      <c r="N2852" s="197" t="str">
        <f t="shared" si="460"/>
        <v>Blank</v>
      </c>
      <c r="O2852" s="197" t="str">
        <f>IF(D2852=0,"Blank",'3 Model Input'!E$49*(1-'3 Model Input'!E$51))</f>
        <v>Blank</v>
      </c>
      <c r="P2852" s="197" t="str">
        <f t="shared" si="461"/>
        <v>Blank</v>
      </c>
      <c r="Q2852" s="197" t="str">
        <f>IF(D2852=0,"Blank",IF(D2852="BEV",E2852*(1-'3 Model Input'!E$54), E2852))</f>
        <v>Blank</v>
      </c>
      <c r="R2852" s="198" t="str">
        <f>IF(D2852=0,"Blank",IF(D2852="PHEV",F2852/G2852,F2852*(1-'3 Model Input'!E$54)/G2852))</f>
        <v>Blank</v>
      </c>
      <c r="S2852" s="198" t="str">
        <f>IF(D2852=0,"Blank",IF(D2852="PHEV",MIN(M2852,E2852),MIN(M2852,(E2852*(1-'3 Model Input'!E$54)))))</f>
        <v>Blank</v>
      </c>
      <c r="T2852" s="217" t="str">
        <f t="shared" si="462"/>
        <v>Blank</v>
      </c>
      <c r="U2852" s="89"/>
      <c r="V2852" s="216" t="str">
        <f>IF(D2852=0,"Blank",P2852*'3 Model Input'!E$50)</f>
        <v>Blank</v>
      </c>
      <c r="W2852" s="197" t="str">
        <f t="shared" si="463"/>
        <v>Blank</v>
      </c>
      <c r="X2852" s="197" t="str">
        <f t="shared" si="464"/>
        <v>Blank</v>
      </c>
      <c r="Y2852" s="197" t="str">
        <f t="shared" si="465"/>
        <v>Blank</v>
      </c>
      <c r="Z2852" s="197" t="str">
        <f t="shared" si="466"/>
        <v>Blank</v>
      </c>
      <c r="AA2852" s="223" t="str" cm="1">
        <f t="array" ref="AA2852">_xlfn.IFS(ISTEXT('3 Model Input'!F$70),"Missing",ISTEXT('3 Model Input'!I$70),"Missing",ISNUMBER('3 Model Input'!K$70),'3 Model Input'!K$70*P2852)</f>
        <v>Missing</v>
      </c>
      <c r="AB2852" s="89"/>
      <c r="AC2852" s="227" t="str" cm="1">
        <f t="array" ref="AC2852">IF(D2852=0,"Blank",_xlfn.IFS('3 Model Input'!E$61=1,(V2852*G2852)/T2852,'3 Model Input'!E$61=2,(W2852*G2852)/T2852,'3 Model Input'!E$61=3,(X2852*G2852)/T2852,'3 Model Input'!E$61=4,(Y2852*G2852)/T2852,'3 Model Input'!E$61=5,(Z2852*G2852)/T2852, ISTEXT('3 Model Input'!E$61),"Missing",'3 Model Input'!E$61=6,(AA2852*G2852)/T2852))</f>
        <v>Blank</v>
      </c>
      <c r="AD2852" s="202" t="str">
        <f t="shared" si="467"/>
        <v>Blank</v>
      </c>
      <c r="AE2852" s="202" t="str">
        <f t="shared" si="468"/>
        <v>Blank</v>
      </c>
      <c r="AF2852" s="217" t="str">
        <f t="shared" si="469"/>
        <v>Blank</v>
      </c>
      <c r="AG2852" s="9" t="str" cm="1">
        <f t="array" ref="AG2852">_xlfn.IFS(ISNUMBER(AC2852), "", ISNUMBER(SEARCH("Blank", AC2852)), "", ISERROR(AC2852), "Bad input on tab 3")</f>
        <v/>
      </c>
    </row>
    <row r="2853" spans="2:33" ht="15" customHeight="1" x14ac:dyDescent="0.75">
      <c r="B2853" s="205" t="str">
        <f>'5 Driver Data'!B2853</f>
        <v>2845</v>
      </c>
      <c r="C2853" s="193">
        <f>'5 Driver Data'!C2853</f>
        <v>0</v>
      </c>
      <c r="D2853" s="192">
        <f>'5 Driver Data'!D2853</f>
        <v>0</v>
      </c>
      <c r="E2853" s="191">
        <f>'5 Driver Data'!E2853</f>
        <v>0</v>
      </c>
      <c r="F2853" s="191">
        <f>'5 Driver Data'!F2853</f>
        <v>0</v>
      </c>
      <c r="G2853" s="191">
        <f>'5 Driver Data'!G2853</f>
        <v>0</v>
      </c>
      <c r="H2853" s="191">
        <f>'5 Driver Data'!H2853</f>
        <v>0</v>
      </c>
      <c r="I2853" s="191">
        <f>'5 Driver Data'!I2853</f>
        <v>0</v>
      </c>
      <c r="J2853" s="191">
        <f>'5 Driver Data'!J2853</f>
        <v>0</v>
      </c>
      <c r="K2853" s="206">
        <f>'5 Driver Data'!K2853</f>
        <v>0</v>
      </c>
      <c r="L2853" s="1"/>
      <c r="M2853" s="216" t="str">
        <f>IF(D2853=0,"Blank",'3 Model Input'!E$44*'3 Model Input'!E$45)</f>
        <v>Blank</v>
      </c>
      <c r="N2853" s="197" t="str">
        <f t="shared" si="460"/>
        <v>Blank</v>
      </c>
      <c r="O2853" s="197" t="str">
        <f>IF(D2853=0,"Blank",'3 Model Input'!E$49*(1-'3 Model Input'!E$51))</f>
        <v>Blank</v>
      </c>
      <c r="P2853" s="197" t="str">
        <f t="shared" si="461"/>
        <v>Blank</v>
      </c>
      <c r="Q2853" s="197" t="str">
        <f>IF(D2853=0,"Blank",IF(D2853="BEV",E2853*(1-'3 Model Input'!E$54), E2853))</f>
        <v>Blank</v>
      </c>
      <c r="R2853" s="198" t="str">
        <f>IF(D2853=0,"Blank",IF(D2853="PHEV",F2853/G2853,F2853*(1-'3 Model Input'!E$54)/G2853))</f>
        <v>Blank</v>
      </c>
      <c r="S2853" s="198" t="str">
        <f>IF(D2853=0,"Blank",IF(D2853="PHEV",MIN(M2853,E2853),MIN(M2853,(E2853*(1-'3 Model Input'!E$54)))))</f>
        <v>Blank</v>
      </c>
      <c r="T2853" s="217" t="str">
        <f t="shared" si="462"/>
        <v>Blank</v>
      </c>
      <c r="U2853" s="89"/>
      <c r="V2853" s="216" t="str">
        <f>IF(D2853=0,"Blank",P2853*'3 Model Input'!E$50)</f>
        <v>Blank</v>
      </c>
      <c r="W2853" s="197" t="str">
        <f t="shared" si="463"/>
        <v>Blank</v>
      </c>
      <c r="X2853" s="197" t="str">
        <f t="shared" si="464"/>
        <v>Blank</v>
      </c>
      <c r="Y2853" s="197" t="str">
        <f t="shared" si="465"/>
        <v>Blank</v>
      </c>
      <c r="Z2853" s="197" t="str">
        <f t="shared" si="466"/>
        <v>Blank</v>
      </c>
      <c r="AA2853" s="223" t="str" cm="1">
        <f t="array" ref="AA2853">_xlfn.IFS(ISTEXT('3 Model Input'!F$70),"Missing",ISTEXT('3 Model Input'!I$70),"Missing",ISNUMBER('3 Model Input'!K$70),'3 Model Input'!K$70*P2853)</f>
        <v>Missing</v>
      </c>
      <c r="AB2853" s="89"/>
      <c r="AC2853" s="227" t="str" cm="1">
        <f t="array" ref="AC2853">IF(D2853=0,"Blank",_xlfn.IFS('3 Model Input'!E$61=1,(V2853*G2853)/T2853,'3 Model Input'!E$61=2,(W2853*G2853)/T2853,'3 Model Input'!E$61=3,(X2853*G2853)/T2853,'3 Model Input'!E$61=4,(Y2853*G2853)/T2853,'3 Model Input'!E$61=5,(Z2853*G2853)/T2853, ISTEXT('3 Model Input'!E$61),"Missing",'3 Model Input'!E$61=6,(AA2853*G2853)/T2853))</f>
        <v>Blank</v>
      </c>
      <c r="AD2853" s="202" t="str">
        <f t="shared" si="467"/>
        <v>Blank</v>
      </c>
      <c r="AE2853" s="202" t="str">
        <f t="shared" si="468"/>
        <v>Blank</v>
      </c>
      <c r="AF2853" s="217" t="str">
        <f t="shared" si="469"/>
        <v>Blank</v>
      </c>
      <c r="AG2853" s="9" t="str" cm="1">
        <f t="array" ref="AG2853">_xlfn.IFS(ISNUMBER(AC2853), "", ISNUMBER(SEARCH("Blank", AC2853)), "", ISERROR(AC2853), "Bad input on tab 3")</f>
        <v/>
      </c>
    </row>
    <row r="2854" spans="2:33" ht="15" customHeight="1" x14ac:dyDescent="0.75">
      <c r="B2854" s="205" t="str">
        <f>'5 Driver Data'!B2854</f>
        <v>2846</v>
      </c>
      <c r="C2854" s="193">
        <f>'5 Driver Data'!C2854</f>
        <v>0</v>
      </c>
      <c r="D2854" s="192">
        <f>'5 Driver Data'!D2854</f>
        <v>0</v>
      </c>
      <c r="E2854" s="191">
        <f>'5 Driver Data'!E2854</f>
        <v>0</v>
      </c>
      <c r="F2854" s="191">
        <f>'5 Driver Data'!F2854</f>
        <v>0</v>
      </c>
      <c r="G2854" s="191">
        <f>'5 Driver Data'!G2854</f>
        <v>0</v>
      </c>
      <c r="H2854" s="191">
        <f>'5 Driver Data'!H2854</f>
        <v>0</v>
      </c>
      <c r="I2854" s="191">
        <f>'5 Driver Data'!I2854</f>
        <v>0</v>
      </c>
      <c r="J2854" s="191">
        <f>'5 Driver Data'!J2854</f>
        <v>0</v>
      </c>
      <c r="K2854" s="206">
        <f>'5 Driver Data'!K2854</f>
        <v>0</v>
      </c>
      <c r="L2854" s="1"/>
      <c r="M2854" s="216" t="str">
        <f>IF(D2854=0,"Blank",'3 Model Input'!E$44*'3 Model Input'!E$45)</f>
        <v>Blank</v>
      </c>
      <c r="N2854" s="197" t="str">
        <f t="shared" si="460"/>
        <v>Blank</v>
      </c>
      <c r="O2854" s="197" t="str">
        <f>IF(D2854=0,"Blank",'3 Model Input'!E$49*(1-'3 Model Input'!E$51))</f>
        <v>Blank</v>
      </c>
      <c r="P2854" s="197" t="str">
        <f t="shared" si="461"/>
        <v>Blank</v>
      </c>
      <c r="Q2854" s="197" t="str">
        <f>IF(D2854=0,"Blank",IF(D2854="BEV",E2854*(1-'3 Model Input'!E$54), E2854))</f>
        <v>Blank</v>
      </c>
      <c r="R2854" s="198" t="str">
        <f>IF(D2854=0,"Blank",IF(D2854="PHEV",F2854/G2854,F2854*(1-'3 Model Input'!E$54)/G2854))</f>
        <v>Blank</v>
      </c>
      <c r="S2854" s="198" t="str">
        <f>IF(D2854=0,"Blank",IF(D2854="PHEV",MIN(M2854,E2854),MIN(M2854,(E2854*(1-'3 Model Input'!E$54)))))</f>
        <v>Blank</v>
      </c>
      <c r="T2854" s="217" t="str">
        <f t="shared" si="462"/>
        <v>Blank</v>
      </c>
      <c r="U2854" s="89"/>
      <c r="V2854" s="216" t="str">
        <f>IF(D2854=0,"Blank",P2854*'3 Model Input'!E$50)</f>
        <v>Blank</v>
      </c>
      <c r="W2854" s="197" t="str">
        <f t="shared" si="463"/>
        <v>Blank</v>
      </c>
      <c r="X2854" s="197" t="str">
        <f t="shared" si="464"/>
        <v>Blank</v>
      </c>
      <c r="Y2854" s="197" t="str">
        <f t="shared" si="465"/>
        <v>Blank</v>
      </c>
      <c r="Z2854" s="197" t="str">
        <f t="shared" si="466"/>
        <v>Blank</v>
      </c>
      <c r="AA2854" s="223" t="str" cm="1">
        <f t="array" ref="AA2854">_xlfn.IFS(ISTEXT('3 Model Input'!F$70),"Missing",ISTEXT('3 Model Input'!I$70),"Missing",ISNUMBER('3 Model Input'!K$70),'3 Model Input'!K$70*P2854)</f>
        <v>Missing</v>
      </c>
      <c r="AB2854" s="89"/>
      <c r="AC2854" s="227" t="str" cm="1">
        <f t="array" ref="AC2854">IF(D2854=0,"Blank",_xlfn.IFS('3 Model Input'!E$61=1,(V2854*G2854)/T2854,'3 Model Input'!E$61=2,(W2854*G2854)/T2854,'3 Model Input'!E$61=3,(X2854*G2854)/T2854,'3 Model Input'!E$61=4,(Y2854*G2854)/T2854,'3 Model Input'!E$61=5,(Z2854*G2854)/T2854, ISTEXT('3 Model Input'!E$61),"Missing",'3 Model Input'!E$61=6,(AA2854*G2854)/T2854))</f>
        <v>Blank</v>
      </c>
      <c r="AD2854" s="202" t="str">
        <f t="shared" si="467"/>
        <v>Blank</v>
      </c>
      <c r="AE2854" s="202" t="str">
        <f t="shared" si="468"/>
        <v>Blank</v>
      </c>
      <c r="AF2854" s="217" t="str">
        <f t="shared" si="469"/>
        <v>Blank</v>
      </c>
      <c r="AG2854" s="9" t="str" cm="1">
        <f t="array" ref="AG2854">_xlfn.IFS(ISNUMBER(AC2854), "", ISNUMBER(SEARCH("Blank", AC2854)), "", ISERROR(AC2854), "Bad input on tab 3")</f>
        <v/>
      </c>
    </row>
    <row r="2855" spans="2:33" ht="15" customHeight="1" x14ac:dyDescent="0.75">
      <c r="B2855" s="205" t="str">
        <f>'5 Driver Data'!B2855</f>
        <v>2847</v>
      </c>
      <c r="C2855" s="193">
        <f>'5 Driver Data'!C2855</f>
        <v>0</v>
      </c>
      <c r="D2855" s="192">
        <f>'5 Driver Data'!D2855</f>
        <v>0</v>
      </c>
      <c r="E2855" s="191">
        <f>'5 Driver Data'!E2855</f>
        <v>0</v>
      </c>
      <c r="F2855" s="191">
        <f>'5 Driver Data'!F2855</f>
        <v>0</v>
      </c>
      <c r="G2855" s="191">
        <f>'5 Driver Data'!G2855</f>
        <v>0</v>
      </c>
      <c r="H2855" s="191">
        <f>'5 Driver Data'!H2855</f>
        <v>0</v>
      </c>
      <c r="I2855" s="191">
        <f>'5 Driver Data'!I2855</f>
        <v>0</v>
      </c>
      <c r="J2855" s="191">
        <f>'5 Driver Data'!J2855</f>
        <v>0</v>
      </c>
      <c r="K2855" s="206">
        <f>'5 Driver Data'!K2855</f>
        <v>0</v>
      </c>
      <c r="L2855" s="1"/>
      <c r="M2855" s="216" t="str">
        <f>IF(D2855=0,"Blank",'3 Model Input'!E$44*'3 Model Input'!E$45)</f>
        <v>Blank</v>
      </c>
      <c r="N2855" s="197" t="str">
        <f t="shared" si="460"/>
        <v>Blank</v>
      </c>
      <c r="O2855" s="197" t="str">
        <f>IF(D2855=0,"Blank",'3 Model Input'!E$49*(1-'3 Model Input'!E$51))</f>
        <v>Blank</v>
      </c>
      <c r="P2855" s="197" t="str">
        <f t="shared" si="461"/>
        <v>Blank</v>
      </c>
      <c r="Q2855" s="197" t="str">
        <f>IF(D2855=0,"Blank",IF(D2855="BEV",E2855*(1-'3 Model Input'!E$54), E2855))</f>
        <v>Blank</v>
      </c>
      <c r="R2855" s="198" t="str">
        <f>IF(D2855=0,"Blank",IF(D2855="PHEV",F2855/G2855,F2855*(1-'3 Model Input'!E$54)/G2855))</f>
        <v>Blank</v>
      </c>
      <c r="S2855" s="198" t="str">
        <f>IF(D2855=0,"Blank",IF(D2855="PHEV",MIN(M2855,E2855),MIN(M2855,(E2855*(1-'3 Model Input'!E$54)))))</f>
        <v>Blank</v>
      </c>
      <c r="T2855" s="217" t="str">
        <f t="shared" si="462"/>
        <v>Blank</v>
      </c>
      <c r="U2855" s="89"/>
      <c r="V2855" s="216" t="str">
        <f>IF(D2855=0,"Blank",P2855*'3 Model Input'!E$50)</f>
        <v>Blank</v>
      </c>
      <c r="W2855" s="197" t="str">
        <f t="shared" si="463"/>
        <v>Blank</v>
      </c>
      <c r="X2855" s="197" t="str">
        <f t="shared" si="464"/>
        <v>Blank</v>
      </c>
      <c r="Y2855" s="197" t="str">
        <f t="shared" si="465"/>
        <v>Blank</v>
      </c>
      <c r="Z2855" s="197" t="str">
        <f t="shared" si="466"/>
        <v>Blank</v>
      </c>
      <c r="AA2855" s="223" t="str" cm="1">
        <f t="array" ref="AA2855">_xlfn.IFS(ISTEXT('3 Model Input'!F$70),"Missing",ISTEXT('3 Model Input'!I$70),"Missing",ISNUMBER('3 Model Input'!K$70),'3 Model Input'!K$70*P2855)</f>
        <v>Missing</v>
      </c>
      <c r="AB2855" s="89"/>
      <c r="AC2855" s="227" t="str" cm="1">
        <f t="array" ref="AC2855">IF(D2855=0,"Blank",_xlfn.IFS('3 Model Input'!E$61=1,(V2855*G2855)/T2855,'3 Model Input'!E$61=2,(W2855*G2855)/T2855,'3 Model Input'!E$61=3,(X2855*G2855)/T2855,'3 Model Input'!E$61=4,(Y2855*G2855)/T2855,'3 Model Input'!E$61=5,(Z2855*G2855)/T2855, ISTEXT('3 Model Input'!E$61),"Missing",'3 Model Input'!E$61=6,(AA2855*G2855)/T2855))</f>
        <v>Blank</v>
      </c>
      <c r="AD2855" s="202" t="str">
        <f t="shared" si="467"/>
        <v>Blank</v>
      </c>
      <c r="AE2855" s="202" t="str">
        <f t="shared" si="468"/>
        <v>Blank</v>
      </c>
      <c r="AF2855" s="217" t="str">
        <f t="shared" si="469"/>
        <v>Blank</v>
      </c>
      <c r="AG2855" s="9" t="str" cm="1">
        <f t="array" ref="AG2855">_xlfn.IFS(ISNUMBER(AC2855), "", ISNUMBER(SEARCH("Blank", AC2855)), "", ISERROR(AC2855), "Bad input on tab 3")</f>
        <v/>
      </c>
    </row>
    <row r="2856" spans="2:33" ht="15" customHeight="1" x14ac:dyDescent="0.75">
      <c r="B2856" s="205" t="str">
        <f>'5 Driver Data'!B2856</f>
        <v>2848</v>
      </c>
      <c r="C2856" s="193">
        <f>'5 Driver Data'!C2856</f>
        <v>0</v>
      </c>
      <c r="D2856" s="192">
        <f>'5 Driver Data'!D2856</f>
        <v>0</v>
      </c>
      <c r="E2856" s="191">
        <f>'5 Driver Data'!E2856</f>
        <v>0</v>
      </c>
      <c r="F2856" s="191">
        <f>'5 Driver Data'!F2856</f>
        <v>0</v>
      </c>
      <c r="G2856" s="191">
        <f>'5 Driver Data'!G2856</f>
        <v>0</v>
      </c>
      <c r="H2856" s="191">
        <f>'5 Driver Data'!H2856</f>
        <v>0</v>
      </c>
      <c r="I2856" s="191">
        <f>'5 Driver Data'!I2856</f>
        <v>0</v>
      </c>
      <c r="J2856" s="191">
        <f>'5 Driver Data'!J2856</f>
        <v>0</v>
      </c>
      <c r="K2856" s="206">
        <f>'5 Driver Data'!K2856</f>
        <v>0</v>
      </c>
      <c r="L2856" s="1"/>
      <c r="M2856" s="216" t="str">
        <f>IF(D2856=0,"Blank",'3 Model Input'!E$44*'3 Model Input'!E$45)</f>
        <v>Blank</v>
      </c>
      <c r="N2856" s="197" t="str">
        <f t="shared" si="460"/>
        <v>Blank</v>
      </c>
      <c r="O2856" s="197" t="str">
        <f>IF(D2856=0,"Blank",'3 Model Input'!E$49*(1-'3 Model Input'!E$51))</f>
        <v>Blank</v>
      </c>
      <c r="P2856" s="197" t="str">
        <f t="shared" si="461"/>
        <v>Blank</v>
      </c>
      <c r="Q2856" s="197" t="str">
        <f>IF(D2856=0,"Blank",IF(D2856="BEV",E2856*(1-'3 Model Input'!E$54), E2856))</f>
        <v>Blank</v>
      </c>
      <c r="R2856" s="198" t="str">
        <f>IF(D2856=0,"Blank",IF(D2856="PHEV",F2856/G2856,F2856*(1-'3 Model Input'!E$54)/G2856))</f>
        <v>Blank</v>
      </c>
      <c r="S2856" s="198" t="str">
        <f>IF(D2856=0,"Blank",IF(D2856="PHEV",MIN(M2856,E2856),MIN(M2856,(E2856*(1-'3 Model Input'!E$54)))))</f>
        <v>Blank</v>
      </c>
      <c r="T2856" s="217" t="str">
        <f t="shared" si="462"/>
        <v>Blank</v>
      </c>
      <c r="U2856" s="89"/>
      <c r="V2856" s="216" t="str">
        <f>IF(D2856=0,"Blank",P2856*'3 Model Input'!E$50)</f>
        <v>Blank</v>
      </c>
      <c r="W2856" s="197" t="str">
        <f t="shared" si="463"/>
        <v>Blank</v>
      </c>
      <c r="X2856" s="197" t="str">
        <f t="shared" si="464"/>
        <v>Blank</v>
      </c>
      <c r="Y2856" s="197" t="str">
        <f t="shared" si="465"/>
        <v>Blank</v>
      </c>
      <c r="Z2856" s="197" t="str">
        <f t="shared" si="466"/>
        <v>Blank</v>
      </c>
      <c r="AA2856" s="223" t="str" cm="1">
        <f t="array" ref="AA2856">_xlfn.IFS(ISTEXT('3 Model Input'!F$70),"Missing",ISTEXT('3 Model Input'!I$70),"Missing",ISNUMBER('3 Model Input'!K$70),'3 Model Input'!K$70*P2856)</f>
        <v>Missing</v>
      </c>
      <c r="AB2856" s="89"/>
      <c r="AC2856" s="227" t="str" cm="1">
        <f t="array" ref="AC2856">IF(D2856=0,"Blank",_xlfn.IFS('3 Model Input'!E$61=1,(V2856*G2856)/T2856,'3 Model Input'!E$61=2,(W2856*G2856)/T2856,'3 Model Input'!E$61=3,(X2856*G2856)/T2856,'3 Model Input'!E$61=4,(Y2856*G2856)/T2856,'3 Model Input'!E$61=5,(Z2856*G2856)/T2856, ISTEXT('3 Model Input'!E$61),"Missing",'3 Model Input'!E$61=6,(AA2856*G2856)/T2856))</f>
        <v>Blank</v>
      </c>
      <c r="AD2856" s="202" t="str">
        <f t="shared" si="467"/>
        <v>Blank</v>
      </c>
      <c r="AE2856" s="202" t="str">
        <f t="shared" si="468"/>
        <v>Blank</v>
      </c>
      <c r="AF2856" s="217" t="str">
        <f t="shared" si="469"/>
        <v>Blank</v>
      </c>
      <c r="AG2856" s="9" t="str" cm="1">
        <f t="array" ref="AG2856">_xlfn.IFS(ISNUMBER(AC2856), "", ISNUMBER(SEARCH("Blank", AC2856)), "", ISERROR(AC2856), "Bad input on tab 3")</f>
        <v/>
      </c>
    </row>
    <row r="2857" spans="2:33" ht="15" customHeight="1" x14ac:dyDescent="0.75">
      <c r="B2857" s="205" t="str">
        <f>'5 Driver Data'!B2857</f>
        <v>2849</v>
      </c>
      <c r="C2857" s="193">
        <f>'5 Driver Data'!C2857</f>
        <v>0</v>
      </c>
      <c r="D2857" s="192">
        <f>'5 Driver Data'!D2857</f>
        <v>0</v>
      </c>
      <c r="E2857" s="191">
        <f>'5 Driver Data'!E2857</f>
        <v>0</v>
      </c>
      <c r="F2857" s="191">
        <f>'5 Driver Data'!F2857</f>
        <v>0</v>
      </c>
      <c r="G2857" s="191">
        <f>'5 Driver Data'!G2857</f>
        <v>0</v>
      </c>
      <c r="H2857" s="191">
        <f>'5 Driver Data'!H2857</f>
        <v>0</v>
      </c>
      <c r="I2857" s="191">
        <f>'5 Driver Data'!I2857</f>
        <v>0</v>
      </c>
      <c r="J2857" s="191">
        <f>'5 Driver Data'!J2857</f>
        <v>0</v>
      </c>
      <c r="K2857" s="206">
        <f>'5 Driver Data'!K2857</f>
        <v>0</v>
      </c>
      <c r="L2857" s="1"/>
      <c r="M2857" s="216" t="str">
        <f>IF(D2857=0,"Blank",'3 Model Input'!E$44*'3 Model Input'!E$45)</f>
        <v>Blank</v>
      </c>
      <c r="N2857" s="197" t="str">
        <f t="shared" si="460"/>
        <v>Blank</v>
      </c>
      <c r="O2857" s="197" t="str">
        <f>IF(D2857=0,"Blank",'3 Model Input'!E$49*(1-'3 Model Input'!E$51))</f>
        <v>Blank</v>
      </c>
      <c r="P2857" s="197" t="str">
        <f t="shared" si="461"/>
        <v>Blank</v>
      </c>
      <c r="Q2857" s="197" t="str">
        <f>IF(D2857=0,"Blank",IF(D2857="BEV",E2857*(1-'3 Model Input'!E$54), E2857))</f>
        <v>Blank</v>
      </c>
      <c r="R2857" s="198" t="str">
        <f>IF(D2857=0,"Blank",IF(D2857="PHEV",F2857/G2857,F2857*(1-'3 Model Input'!E$54)/G2857))</f>
        <v>Blank</v>
      </c>
      <c r="S2857" s="198" t="str">
        <f>IF(D2857=0,"Blank",IF(D2857="PHEV",MIN(M2857,E2857),MIN(M2857,(E2857*(1-'3 Model Input'!E$54)))))</f>
        <v>Blank</v>
      </c>
      <c r="T2857" s="217" t="str">
        <f t="shared" si="462"/>
        <v>Blank</v>
      </c>
      <c r="U2857" s="89"/>
      <c r="V2857" s="216" t="str">
        <f>IF(D2857=0,"Blank",P2857*'3 Model Input'!E$50)</f>
        <v>Blank</v>
      </c>
      <c r="W2857" s="197" t="str">
        <f t="shared" si="463"/>
        <v>Blank</v>
      </c>
      <c r="X2857" s="197" t="str">
        <f t="shared" si="464"/>
        <v>Blank</v>
      </c>
      <c r="Y2857" s="197" t="str">
        <f t="shared" si="465"/>
        <v>Blank</v>
      </c>
      <c r="Z2857" s="197" t="str">
        <f t="shared" si="466"/>
        <v>Blank</v>
      </c>
      <c r="AA2857" s="223" t="str" cm="1">
        <f t="array" ref="AA2857">_xlfn.IFS(ISTEXT('3 Model Input'!F$70),"Missing",ISTEXT('3 Model Input'!I$70),"Missing",ISNUMBER('3 Model Input'!K$70),'3 Model Input'!K$70*P2857)</f>
        <v>Missing</v>
      </c>
      <c r="AB2857" s="89"/>
      <c r="AC2857" s="227" t="str" cm="1">
        <f t="array" ref="AC2857">IF(D2857=0,"Blank",_xlfn.IFS('3 Model Input'!E$61=1,(V2857*G2857)/T2857,'3 Model Input'!E$61=2,(W2857*G2857)/T2857,'3 Model Input'!E$61=3,(X2857*G2857)/T2857,'3 Model Input'!E$61=4,(Y2857*G2857)/T2857,'3 Model Input'!E$61=5,(Z2857*G2857)/T2857, ISTEXT('3 Model Input'!E$61),"Missing",'3 Model Input'!E$61=6,(AA2857*G2857)/T2857))</f>
        <v>Blank</v>
      </c>
      <c r="AD2857" s="202" t="str">
        <f t="shared" si="467"/>
        <v>Blank</v>
      </c>
      <c r="AE2857" s="202" t="str">
        <f t="shared" si="468"/>
        <v>Blank</v>
      </c>
      <c r="AF2857" s="217" t="str">
        <f t="shared" si="469"/>
        <v>Blank</v>
      </c>
      <c r="AG2857" s="9" t="str" cm="1">
        <f t="array" ref="AG2857">_xlfn.IFS(ISNUMBER(AC2857), "", ISNUMBER(SEARCH("Blank", AC2857)), "", ISERROR(AC2857), "Bad input on tab 3")</f>
        <v/>
      </c>
    </row>
    <row r="2858" spans="2:33" ht="15" customHeight="1" x14ac:dyDescent="0.75">
      <c r="B2858" s="205" t="str">
        <f>'5 Driver Data'!B2858</f>
        <v>2850</v>
      </c>
      <c r="C2858" s="193">
        <f>'5 Driver Data'!C2858</f>
        <v>0</v>
      </c>
      <c r="D2858" s="192">
        <f>'5 Driver Data'!D2858</f>
        <v>0</v>
      </c>
      <c r="E2858" s="191">
        <f>'5 Driver Data'!E2858</f>
        <v>0</v>
      </c>
      <c r="F2858" s="191">
        <f>'5 Driver Data'!F2858</f>
        <v>0</v>
      </c>
      <c r="G2858" s="191">
        <f>'5 Driver Data'!G2858</f>
        <v>0</v>
      </c>
      <c r="H2858" s="191">
        <f>'5 Driver Data'!H2858</f>
        <v>0</v>
      </c>
      <c r="I2858" s="191">
        <f>'5 Driver Data'!I2858</f>
        <v>0</v>
      </c>
      <c r="J2858" s="191">
        <f>'5 Driver Data'!J2858</f>
        <v>0</v>
      </c>
      <c r="K2858" s="206">
        <f>'5 Driver Data'!K2858</f>
        <v>0</v>
      </c>
      <c r="L2858" s="1"/>
      <c r="M2858" s="216" t="str">
        <f>IF(D2858=0,"Blank",'3 Model Input'!E$44*'3 Model Input'!E$45)</f>
        <v>Blank</v>
      </c>
      <c r="N2858" s="197" t="str">
        <f t="shared" si="460"/>
        <v>Blank</v>
      </c>
      <c r="O2858" s="197" t="str">
        <f>IF(D2858=0,"Blank",'3 Model Input'!E$49*(1-'3 Model Input'!E$51))</f>
        <v>Blank</v>
      </c>
      <c r="P2858" s="197" t="str">
        <f t="shared" si="461"/>
        <v>Blank</v>
      </c>
      <c r="Q2858" s="197" t="str">
        <f>IF(D2858=0,"Blank",IF(D2858="BEV",E2858*(1-'3 Model Input'!E$54), E2858))</f>
        <v>Blank</v>
      </c>
      <c r="R2858" s="198" t="str">
        <f>IF(D2858=0,"Blank",IF(D2858="PHEV",F2858/G2858,F2858*(1-'3 Model Input'!E$54)/G2858))</f>
        <v>Blank</v>
      </c>
      <c r="S2858" s="198" t="str">
        <f>IF(D2858=0,"Blank",IF(D2858="PHEV",MIN(M2858,E2858),MIN(M2858,(E2858*(1-'3 Model Input'!E$54)))))</f>
        <v>Blank</v>
      </c>
      <c r="T2858" s="217" t="str">
        <f t="shared" si="462"/>
        <v>Blank</v>
      </c>
      <c r="U2858" s="89"/>
      <c r="V2858" s="216" t="str">
        <f>IF(D2858=0,"Blank",P2858*'3 Model Input'!E$50)</f>
        <v>Blank</v>
      </c>
      <c r="W2858" s="197" t="str">
        <f t="shared" si="463"/>
        <v>Blank</v>
      </c>
      <c r="X2858" s="197" t="str">
        <f t="shared" si="464"/>
        <v>Blank</v>
      </c>
      <c r="Y2858" s="197" t="str">
        <f t="shared" si="465"/>
        <v>Blank</v>
      </c>
      <c r="Z2858" s="197" t="str">
        <f t="shared" si="466"/>
        <v>Blank</v>
      </c>
      <c r="AA2858" s="223" t="str" cm="1">
        <f t="array" ref="AA2858">_xlfn.IFS(ISTEXT('3 Model Input'!F$70),"Missing",ISTEXT('3 Model Input'!I$70),"Missing",ISNUMBER('3 Model Input'!K$70),'3 Model Input'!K$70*P2858)</f>
        <v>Missing</v>
      </c>
      <c r="AB2858" s="89"/>
      <c r="AC2858" s="227" t="str" cm="1">
        <f t="array" ref="AC2858">IF(D2858=0,"Blank",_xlfn.IFS('3 Model Input'!E$61=1,(V2858*G2858)/T2858,'3 Model Input'!E$61=2,(W2858*G2858)/T2858,'3 Model Input'!E$61=3,(X2858*G2858)/T2858,'3 Model Input'!E$61=4,(Y2858*G2858)/T2858,'3 Model Input'!E$61=5,(Z2858*G2858)/T2858, ISTEXT('3 Model Input'!E$61),"Missing",'3 Model Input'!E$61=6,(AA2858*G2858)/T2858))</f>
        <v>Blank</v>
      </c>
      <c r="AD2858" s="202" t="str">
        <f t="shared" si="467"/>
        <v>Blank</v>
      </c>
      <c r="AE2858" s="202" t="str">
        <f t="shared" si="468"/>
        <v>Blank</v>
      </c>
      <c r="AF2858" s="217" t="str">
        <f t="shared" si="469"/>
        <v>Blank</v>
      </c>
      <c r="AG2858" s="9" t="str" cm="1">
        <f t="array" ref="AG2858">_xlfn.IFS(ISNUMBER(AC2858), "", ISNUMBER(SEARCH("Blank", AC2858)), "", ISERROR(AC2858), "Bad input on tab 3")</f>
        <v/>
      </c>
    </row>
    <row r="2859" spans="2:33" ht="15" customHeight="1" x14ac:dyDescent="0.75">
      <c r="B2859" s="205" t="str">
        <f>'5 Driver Data'!B2859</f>
        <v>2851</v>
      </c>
      <c r="C2859" s="193">
        <f>'5 Driver Data'!C2859</f>
        <v>0</v>
      </c>
      <c r="D2859" s="192">
        <f>'5 Driver Data'!D2859</f>
        <v>0</v>
      </c>
      <c r="E2859" s="191">
        <f>'5 Driver Data'!E2859</f>
        <v>0</v>
      </c>
      <c r="F2859" s="191">
        <f>'5 Driver Data'!F2859</f>
        <v>0</v>
      </c>
      <c r="G2859" s="191">
        <f>'5 Driver Data'!G2859</f>
        <v>0</v>
      </c>
      <c r="H2859" s="191">
        <f>'5 Driver Data'!H2859</f>
        <v>0</v>
      </c>
      <c r="I2859" s="191">
        <f>'5 Driver Data'!I2859</f>
        <v>0</v>
      </c>
      <c r="J2859" s="191">
        <f>'5 Driver Data'!J2859</f>
        <v>0</v>
      </c>
      <c r="K2859" s="206">
        <f>'5 Driver Data'!K2859</f>
        <v>0</v>
      </c>
      <c r="L2859" s="1"/>
      <c r="M2859" s="216" t="str">
        <f>IF(D2859=0,"Blank",'3 Model Input'!E$44*'3 Model Input'!E$45)</f>
        <v>Blank</v>
      </c>
      <c r="N2859" s="197" t="str">
        <f t="shared" si="460"/>
        <v>Blank</v>
      </c>
      <c r="O2859" s="197" t="str">
        <f>IF(D2859=0,"Blank",'3 Model Input'!E$49*(1-'3 Model Input'!E$51))</f>
        <v>Blank</v>
      </c>
      <c r="P2859" s="197" t="str">
        <f t="shared" si="461"/>
        <v>Blank</v>
      </c>
      <c r="Q2859" s="197" t="str">
        <f>IF(D2859=0,"Blank",IF(D2859="BEV",E2859*(1-'3 Model Input'!E$54), E2859))</f>
        <v>Blank</v>
      </c>
      <c r="R2859" s="198" t="str">
        <f>IF(D2859=0,"Blank",IF(D2859="PHEV",F2859/G2859,F2859*(1-'3 Model Input'!E$54)/G2859))</f>
        <v>Blank</v>
      </c>
      <c r="S2859" s="198" t="str">
        <f>IF(D2859=0,"Blank",IF(D2859="PHEV",MIN(M2859,E2859),MIN(M2859,(E2859*(1-'3 Model Input'!E$54)))))</f>
        <v>Blank</v>
      </c>
      <c r="T2859" s="217" t="str">
        <f t="shared" si="462"/>
        <v>Blank</v>
      </c>
      <c r="U2859" s="89"/>
      <c r="V2859" s="216" t="str">
        <f>IF(D2859=0,"Blank",P2859*'3 Model Input'!E$50)</f>
        <v>Blank</v>
      </c>
      <c r="W2859" s="197" t="str">
        <f t="shared" si="463"/>
        <v>Blank</v>
      </c>
      <c r="X2859" s="197" t="str">
        <f t="shared" si="464"/>
        <v>Blank</v>
      </c>
      <c r="Y2859" s="197" t="str">
        <f t="shared" si="465"/>
        <v>Blank</v>
      </c>
      <c r="Z2859" s="197" t="str">
        <f t="shared" si="466"/>
        <v>Blank</v>
      </c>
      <c r="AA2859" s="223" t="str" cm="1">
        <f t="array" ref="AA2859">_xlfn.IFS(ISTEXT('3 Model Input'!F$70),"Missing",ISTEXT('3 Model Input'!I$70),"Missing",ISNUMBER('3 Model Input'!K$70),'3 Model Input'!K$70*P2859)</f>
        <v>Missing</v>
      </c>
      <c r="AB2859" s="89"/>
      <c r="AC2859" s="227" t="str" cm="1">
        <f t="array" ref="AC2859">IF(D2859=0,"Blank",_xlfn.IFS('3 Model Input'!E$61=1,(V2859*G2859)/T2859,'3 Model Input'!E$61=2,(W2859*G2859)/T2859,'3 Model Input'!E$61=3,(X2859*G2859)/T2859,'3 Model Input'!E$61=4,(Y2859*G2859)/T2859,'3 Model Input'!E$61=5,(Z2859*G2859)/T2859, ISTEXT('3 Model Input'!E$61),"Missing",'3 Model Input'!E$61=6,(AA2859*G2859)/T2859))</f>
        <v>Blank</v>
      </c>
      <c r="AD2859" s="202" t="str">
        <f t="shared" si="467"/>
        <v>Blank</v>
      </c>
      <c r="AE2859" s="202" t="str">
        <f t="shared" si="468"/>
        <v>Blank</v>
      </c>
      <c r="AF2859" s="217" t="str">
        <f t="shared" si="469"/>
        <v>Blank</v>
      </c>
      <c r="AG2859" s="9" t="str" cm="1">
        <f t="array" ref="AG2859">_xlfn.IFS(ISNUMBER(AC2859), "", ISNUMBER(SEARCH("Blank", AC2859)), "", ISERROR(AC2859), "Bad input on tab 3")</f>
        <v/>
      </c>
    </row>
    <row r="2860" spans="2:33" ht="15" customHeight="1" x14ac:dyDescent="0.75">
      <c r="B2860" s="205" t="str">
        <f>'5 Driver Data'!B2860</f>
        <v>2852</v>
      </c>
      <c r="C2860" s="193">
        <f>'5 Driver Data'!C2860</f>
        <v>0</v>
      </c>
      <c r="D2860" s="192">
        <f>'5 Driver Data'!D2860</f>
        <v>0</v>
      </c>
      <c r="E2860" s="191">
        <f>'5 Driver Data'!E2860</f>
        <v>0</v>
      </c>
      <c r="F2860" s="191">
        <f>'5 Driver Data'!F2860</f>
        <v>0</v>
      </c>
      <c r="G2860" s="191">
        <f>'5 Driver Data'!G2860</f>
        <v>0</v>
      </c>
      <c r="H2860" s="191">
        <f>'5 Driver Data'!H2860</f>
        <v>0</v>
      </c>
      <c r="I2860" s="191">
        <f>'5 Driver Data'!I2860</f>
        <v>0</v>
      </c>
      <c r="J2860" s="191">
        <f>'5 Driver Data'!J2860</f>
        <v>0</v>
      </c>
      <c r="K2860" s="206">
        <f>'5 Driver Data'!K2860</f>
        <v>0</v>
      </c>
      <c r="L2860" s="1"/>
      <c r="M2860" s="216" t="str">
        <f>IF(D2860=0,"Blank",'3 Model Input'!E$44*'3 Model Input'!E$45)</f>
        <v>Blank</v>
      </c>
      <c r="N2860" s="197" t="str">
        <f t="shared" si="460"/>
        <v>Blank</v>
      </c>
      <c r="O2860" s="197" t="str">
        <f>IF(D2860=0,"Blank",'3 Model Input'!E$49*(1-'3 Model Input'!E$51))</f>
        <v>Blank</v>
      </c>
      <c r="P2860" s="197" t="str">
        <f t="shared" si="461"/>
        <v>Blank</v>
      </c>
      <c r="Q2860" s="197" t="str">
        <f>IF(D2860=0,"Blank",IF(D2860="BEV",E2860*(1-'3 Model Input'!E$54), E2860))</f>
        <v>Blank</v>
      </c>
      <c r="R2860" s="198" t="str">
        <f>IF(D2860=0,"Blank",IF(D2860="PHEV",F2860/G2860,F2860*(1-'3 Model Input'!E$54)/G2860))</f>
        <v>Blank</v>
      </c>
      <c r="S2860" s="198" t="str">
        <f>IF(D2860=0,"Blank",IF(D2860="PHEV",MIN(M2860,E2860),MIN(M2860,(E2860*(1-'3 Model Input'!E$54)))))</f>
        <v>Blank</v>
      </c>
      <c r="T2860" s="217" t="str">
        <f t="shared" si="462"/>
        <v>Blank</v>
      </c>
      <c r="U2860" s="89"/>
      <c r="V2860" s="216" t="str">
        <f>IF(D2860=0,"Blank",P2860*'3 Model Input'!E$50)</f>
        <v>Blank</v>
      </c>
      <c r="W2860" s="197" t="str">
        <f t="shared" si="463"/>
        <v>Blank</v>
      </c>
      <c r="X2860" s="197" t="str">
        <f t="shared" si="464"/>
        <v>Blank</v>
      </c>
      <c r="Y2860" s="197" t="str">
        <f t="shared" si="465"/>
        <v>Blank</v>
      </c>
      <c r="Z2860" s="197" t="str">
        <f t="shared" si="466"/>
        <v>Blank</v>
      </c>
      <c r="AA2860" s="223" t="str" cm="1">
        <f t="array" ref="AA2860">_xlfn.IFS(ISTEXT('3 Model Input'!F$70),"Missing",ISTEXT('3 Model Input'!I$70),"Missing",ISNUMBER('3 Model Input'!K$70),'3 Model Input'!K$70*P2860)</f>
        <v>Missing</v>
      </c>
      <c r="AB2860" s="89"/>
      <c r="AC2860" s="227" t="str" cm="1">
        <f t="array" ref="AC2860">IF(D2860=0,"Blank",_xlfn.IFS('3 Model Input'!E$61=1,(V2860*G2860)/T2860,'3 Model Input'!E$61=2,(W2860*G2860)/T2860,'3 Model Input'!E$61=3,(X2860*G2860)/T2860,'3 Model Input'!E$61=4,(Y2860*G2860)/T2860,'3 Model Input'!E$61=5,(Z2860*G2860)/T2860, ISTEXT('3 Model Input'!E$61),"Missing",'3 Model Input'!E$61=6,(AA2860*G2860)/T2860))</f>
        <v>Blank</v>
      </c>
      <c r="AD2860" s="202" t="str">
        <f t="shared" si="467"/>
        <v>Blank</v>
      </c>
      <c r="AE2860" s="202" t="str">
        <f t="shared" si="468"/>
        <v>Blank</v>
      </c>
      <c r="AF2860" s="217" t="str">
        <f t="shared" si="469"/>
        <v>Blank</v>
      </c>
      <c r="AG2860" s="9" t="str" cm="1">
        <f t="array" ref="AG2860">_xlfn.IFS(ISNUMBER(AC2860), "", ISNUMBER(SEARCH("Blank", AC2860)), "", ISERROR(AC2860), "Bad input on tab 3")</f>
        <v/>
      </c>
    </row>
    <row r="2861" spans="2:33" ht="15" customHeight="1" x14ac:dyDescent="0.75">
      <c r="B2861" s="205" t="str">
        <f>'5 Driver Data'!B2861</f>
        <v>2853</v>
      </c>
      <c r="C2861" s="193">
        <f>'5 Driver Data'!C2861</f>
        <v>0</v>
      </c>
      <c r="D2861" s="192">
        <f>'5 Driver Data'!D2861</f>
        <v>0</v>
      </c>
      <c r="E2861" s="191">
        <f>'5 Driver Data'!E2861</f>
        <v>0</v>
      </c>
      <c r="F2861" s="191">
        <f>'5 Driver Data'!F2861</f>
        <v>0</v>
      </c>
      <c r="G2861" s="191">
        <f>'5 Driver Data'!G2861</f>
        <v>0</v>
      </c>
      <c r="H2861" s="191">
        <f>'5 Driver Data'!H2861</f>
        <v>0</v>
      </c>
      <c r="I2861" s="191">
        <f>'5 Driver Data'!I2861</f>
        <v>0</v>
      </c>
      <c r="J2861" s="191">
        <f>'5 Driver Data'!J2861</f>
        <v>0</v>
      </c>
      <c r="K2861" s="206">
        <f>'5 Driver Data'!K2861</f>
        <v>0</v>
      </c>
      <c r="L2861" s="1"/>
      <c r="M2861" s="216" t="str">
        <f>IF(D2861=0,"Blank",'3 Model Input'!E$44*'3 Model Input'!E$45)</f>
        <v>Blank</v>
      </c>
      <c r="N2861" s="197" t="str">
        <f t="shared" si="460"/>
        <v>Blank</v>
      </c>
      <c r="O2861" s="197" t="str">
        <f>IF(D2861=0,"Blank",'3 Model Input'!E$49*(1-'3 Model Input'!E$51))</f>
        <v>Blank</v>
      </c>
      <c r="P2861" s="197" t="str">
        <f t="shared" si="461"/>
        <v>Blank</v>
      </c>
      <c r="Q2861" s="197" t="str">
        <f>IF(D2861=0,"Blank",IF(D2861="BEV",E2861*(1-'3 Model Input'!E$54), E2861))</f>
        <v>Blank</v>
      </c>
      <c r="R2861" s="198" t="str">
        <f>IF(D2861=0,"Blank",IF(D2861="PHEV",F2861/G2861,F2861*(1-'3 Model Input'!E$54)/G2861))</f>
        <v>Blank</v>
      </c>
      <c r="S2861" s="198" t="str">
        <f>IF(D2861=0,"Blank",IF(D2861="PHEV",MIN(M2861,E2861),MIN(M2861,(E2861*(1-'3 Model Input'!E$54)))))</f>
        <v>Blank</v>
      </c>
      <c r="T2861" s="217" t="str">
        <f t="shared" si="462"/>
        <v>Blank</v>
      </c>
      <c r="U2861" s="89"/>
      <c r="V2861" s="216" t="str">
        <f>IF(D2861=0,"Blank",P2861*'3 Model Input'!E$50)</f>
        <v>Blank</v>
      </c>
      <c r="W2861" s="197" t="str">
        <f t="shared" si="463"/>
        <v>Blank</v>
      </c>
      <c r="X2861" s="197" t="str">
        <f t="shared" si="464"/>
        <v>Blank</v>
      </c>
      <c r="Y2861" s="197" t="str">
        <f t="shared" si="465"/>
        <v>Blank</v>
      </c>
      <c r="Z2861" s="197" t="str">
        <f t="shared" si="466"/>
        <v>Blank</v>
      </c>
      <c r="AA2861" s="223" t="str" cm="1">
        <f t="array" ref="AA2861">_xlfn.IFS(ISTEXT('3 Model Input'!F$70),"Missing",ISTEXT('3 Model Input'!I$70),"Missing",ISNUMBER('3 Model Input'!K$70),'3 Model Input'!K$70*P2861)</f>
        <v>Missing</v>
      </c>
      <c r="AB2861" s="89"/>
      <c r="AC2861" s="227" t="str" cm="1">
        <f t="array" ref="AC2861">IF(D2861=0,"Blank",_xlfn.IFS('3 Model Input'!E$61=1,(V2861*G2861)/T2861,'3 Model Input'!E$61=2,(W2861*G2861)/T2861,'3 Model Input'!E$61=3,(X2861*G2861)/T2861,'3 Model Input'!E$61=4,(Y2861*G2861)/T2861,'3 Model Input'!E$61=5,(Z2861*G2861)/T2861, ISTEXT('3 Model Input'!E$61),"Missing",'3 Model Input'!E$61=6,(AA2861*G2861)/T2861))</f>
        <v>Blank</v>
      </c>
      <c r="AD2861" s="202" t="str">
        <f t="shared" si="467"/>
        <v>Blank</v>
      </c>
      <c r="AE2861" s="202" t="str">
        <f t="shared" si="468"/>
        <v>Blank</v>
      </c>
      <c r="AF2861" s="217" t="str">
        <f t="shared" si="469"/>
        <v>Blank</v>
      </c>
      <c r="AG2861" s="9" t="str" cm="1">
        <f t="array" ref="AG2861">_xlfn.IFS(ISNUMBER(AC2861), "", ISNUMBER(SEARCH("Blank", AC2861)), "", ISERROR(AC2861), "Bad input on tab 3")</f>
        <v/>
      </c>
    </row>
    <row r="2862" spans="2:33" ht="15" customHeight="1" x14ac:dyDescent="0.75">
      <c r="B2862" s="205" t="str">
        <f>'5 Driver Data'!B2862</f>
        <v>2854</v>
      </c>
      <c r="C2862" s="193">
        <f>'5 Driver Data'!C2862</f>
        <v>0</v>
      </c>
      <c r="D2862" s="192">
        <f>'5 Driver Data'!D2862</f>
        <v>0</v>
      </c>
      <c r="E2862" s="191">
        <f>'5 Driver Data'!E2862</f>
        <v>0</v>
      </c>
      <c r="F2862" s="191">
        <f>'5 Driver Data'!F2862</f>
        <v>0</v>
      </c>
      <c r="G2862" s="191">
        <f>'5 Driver Data'!G2862</f>
        <v>0</v>
      </c>
      <c r="H2862" s="191">
        <f>'5 Driver Data'!H2862</f>
        <v>0</v>
      </c>
      <c r="I2862" s="191">
        <f>'5 Driver Data'!I2862</f>
        <v>0</v>
      </c>
      <c r="J2862" s="191">
        <f>'5 Driver Data'!J2862</f>
        <v>0</v>
      </c>
      <c r="K2862" s="206">
        <f>'5 Driver Data'!K2862</f>
        <v>0</v>
      </c>
      <c r="L2862" s="1"/>
      <c r="M2862" s="216" t="str">
        <f>IF(D2862=0,"Blank",'3 Model Input'!E$44*'3 Model Input'!E$45)</f>
        <v>Blank</v>
      </c>
      <c r="N2862" s="197" t="str">
        <f t="shared" ref="N2862:N2925" si="470">IF(D2862=0,"Blank",H2862*I2862*52)</f>
        <v>Blank</v>
      </c>
      <c r="O2862" s="197" t="str">
        <f>IF(D2862=0,"Blank",'3 Model Input'!E$49*(1-'3 Model Input'!E$51))</f>
        <v>Blank</v>
      </c>
      <c r="P2862" s="197" t="str">
        <f t="shared" ref="P2862:P2925" si="471">IF(D2862=0,"Blank",SUM(N2862:O2862))</f>
        <v>Blank</v>
      </c>
      <c r="Q2862" s="197" t="str">
        <f>IF(D2862=0,"Blank",IF(D2862="BEV",E2862*(1-'3 Model Input'!E$54), E2862))</f>
        <v>Blank</v>
      </c>
      <c r="R2862" s="198" t="str">
        <f>IF(D2862=0,"Blank",IF(D2862="PHEV",F2862/G2862,F2862*(1-'3 Model Input'!E$54)/G2862))</f>
        <v>Blank</v>
      </c>
      <c r="S2862" s="198" t="str">
        <f>IF(D2862=0,"Blank",IF(D2862="PHEV",MIN(M2862,E2862),MIN(M2862,(E2862*(1-'3 Model Input'!E$54)))))</f>
        <v>Blank</v>
      </c>
      <c r="T2862" s="217" t="str">
        <f t="shared" ref="T2862:T2925" si="472">IF(D2862=0,"Blank",MIN(R2862,(S2862/E2862*F2862)))</f>
        <v>Blank</v>
      </c>
      <c r="U2862" s="89"/>
      <c r="V2862" s="216" t="str">
        <f>IF(D2862=0,"Blank",P2862*'3 Model Input'!E$50)</f>
        <v>Blank</v>
      </c>
      <c r="W2862" s="197" t="str">
        <f t="shared" ref="W2862:W2925" si="473">IF(D2862=0,"Blank",V2862*(1-J2862))</f>
        <v>Blank</v>
      </c>
      <c r="X2862" s="197" t="str">
        <f t="shared" ref="X2862:X2925" si="474">P2862</f>
        <v>Blank</v>
      </c>
      <c r="Y2862" s="197" t="str">
        <f t="shared" ref="Y2862:Y2925" si="475">IF(D2862=0,"Blank",P2862*(1-J2862))</f>
        <v>Blank</v>
      </c>
      <c r="Z2862" s="197" t="str">
        <f t="shared" ref="Z2862:Z2925" si="476">IF(D2862=0,"Blank",N2862*K2862)</f>
        <v>Blank</v>
      </c>
      <c r="AA2862" s="223" t="str" cm="1">
        <f t="array" ref="AA2862">_xlfn.IFS(ISTEXT('3 Model Input'!F$70),"Missing",ISTEXT('3 Model Input'!I$70),"Missing",ISNUMBER('3 Model Input'!K$70),'3 Model Input'!K$70*P2862)</f>
        <v>Missing</v>
      </c>
      <c r="AB2862" s="89"/>
      <c r="AC2862" s="227" t="str" cm="1">
        <f t="array" ref="AC2862">IF(D2862=0,"Blank",_xlfn.IFS('3 Model Input'!E$61=1,(V2862*G2862)/T2862,'3 Model Input'!E$61=2,(W2862*G2862)/T2862,'3 Model Input'!E$61=3,(X2862*G2862)/T2862,'3 Model Input'!E$61=4,(Y2862*G2862)/T2862,'3 Model Input'!E$61=5,(Z2862*G2862)/T2862, ISTEXT('3 Model Input'!E$61),"Missing",'3 Model Input'!E$61=6,(AA2862*G2862)/T2862))</f>
        <v>Blank</v>
      </c>
      <c r="AD2862" s="202" t="str">
        <f t="shared" ref="AD2862:AD2925" si="477">IF(D2862=0,"Blank",MIN(SUM(AC2862/52/H2862),1))</f>
        <v>Blank</v>
      </c>
      <c r="AE2862" s="202" t="str">
        <f t="shared" ref="AE2862:AE2925" si="478">IF(D2862=0,"Blank",AD2862*H2862)</f>
        <v>Blank</v>
      </c>
      <c r="AF2862" s="217" t="str">
        <f t="shared" ref="AF2862:AF2925" si="479">IF(D2862=0,"Blank",AC2862*S2862)</f>
        <v>Blank</v>
      </c>
      <c r="AG2862" s="9" t="str" cm="1">
        <f t="array" ref="AG2862">_xlfn.IFS(ISNUMBER(AC2862), "", ISNUMBER(SEARCH("Blank", AC2862)), "", ISERROR(AC2862), "Bad input on tab 3")</f>
        <v/>
      </c>
    </row>
    <row r="2863" spans="2:33" ht="15" customHeight="1" x14ac:dyDescent="0.75">
      <c r="B2863" s="205" t="str">
        <f>'5 Driver Data'!B2863</f>
        <v>2855</v>
      </c>
      <c r="C2863" s="193">
        <f>'5 Driver Data'!C2863</f>
        <v>0</v>
      </c>
      <c r="D2863" s="192">
        <f>'5 Driver Data'!D2863</f>
        <v>0</v>
      </c>
      <c r="E2863" s="191">
        <f>'5 Driver Data'!E2863</f>
        <v>0</v>
      </c>
      <c r="F2863" s="191">
        <f>'5 Driver Data'!F2863</f>
        <v>0</v>
      </c>
      <c r="G2863" s="191">
        <f>'5 Driver Data'!G2863</f>
        <v>0</v>
      </c>
      <c r="H2863" s="191">
        <f>'5 Driver Data'!H2863</f>
        <v>0</v>
      </c>
      <c r="I2863" s="191">
        <f>'5 Driver Data'!I2863</f>
        <v>0</v>
      </c>
      <c r="J2863" s="191">
        <f>'5 Driver Data'!J2863</f>
        <v>0</v>
      </c>
      <c r="K2863" s="206">
        <f>'5 Driver Data'!K2863</f>
        <v>0</v>
      </c>
      <c r="L2863" s="1"/>
      <c r="M2863" s="216" t="str">
        <f>IF(D2863=0,"Blank",'3 Model Input'!E$44*'3 Model Input'!E$45)</f>
        <v>Blank</v>
      </c>
      <c r="N2863" s="197" t="str">
        <f t="shared" si="470"/>
        <v>Blank</v>
      </c>
      <c r="O2863" s="197" t="str">
        <f>IF(D2863=0,"Blank",'3 Model Input'!E$49*(1-'3 Model Input'!E$51))</f>
        <v>Blank</v>
      </c>
      <c r="P2863" s="197" t="str">
        <f t="shared" si="471"/>
        <v>Blank</v>
      </c>
      <c r="Q2863" s="197" t="str">
        <f>IF(D2863=0,"Blank",IF(D2863="BEV",E2863*(1-'3 Model Input'!E$54), E2863))</f>
        <v>Blank</v>
      </c>
      <c r="R2863" s="198" t="str">
        <f>IF(D2863=0,"Blank",IF(D2863="PHEV",F2863/G2863,F2863*(1-'3 Model Input'!E$54)/G2863))</f>
        <v>Blank</v>
      </c>
      <c r="S2863" s="198" t="str">
        <f>IF(D2863=0,"Blank",IF(D2863="PHEV",MIN(M2863,E2863),MIN(M2863,(E2863*(1-'3 Model Input'!E$54)))))</f>
        <v>Blank</v>
      </c>
      <c r="T2863" s="217" t="str">
        <f t="shared" si="472"/>
        <v>Blank</v>
      </c>
      <c r="U2863" s="89"/>
      <c r="V2863" s="216" t="str">
        <f>IF(D2863=0,"Blank",P2863*'3 Model Input'!E$50)</f>
        <v>Blank</v>
      </c>
      <c r="W2863" s="197" t="str">
        <f t="shared" si="473"/>
        <v>Blank</v>
      </c>
      <c r="X2863" s="197" t="str">
        <f t="shared" si="474"/>
        <v>Blank</v>
      </c>
      <c r="Y2863" s="197" t="str">
        <f t="shared" si="475"/>
        <v>Blank</v>
      </c>
      <c r="Z2863" s="197" t="str">
        <f t="shared" si="476"/>
        <v>Blank</v>
      </c>
      <c r="AA2863" s="223" t="str" cm="1">
        <f t="array" ref="AA2863">_xlfn.IFS(ISTEXT('3 Model Input'!F$70),"Missing",ISTEXT('3 Model Input'!I$70),"Missing",ISNUMBER('3 Model Input'!K$70),'3 Model Input'!K$70*P2863)</f>
        <v>Missing</v>
      </c>
      <c r="AB2863" s="89"/>
      <c r="AC2863" s="227" t="str" cm="1">
        <f t="array" ref="AC2863">IF(D2863=0,"Blank",_xlfn.IFS('3 Model Input'!E$61=1,(V2863*G2863)/T2863,'3 Model Input'!E$61=2,(W2863*G2863)/T2863,'3 Model Input'!E$61=3,(X2863*G2863)/T2863,'3 Model Input'!E$61=4,(Y2863*G2863)/T2863,'3 Model Input'!E$61=5,(Z2863*G2863)/T2863, ISTEXT('3 Model Input'!E$61),"Missing",'3 Model Input'!E$61=6,(AA2863*G2863)/T2863))</f>
        <v>Blank</v>
      </c>
      <c r="AD2863" s="202" t="str">
        <f t="shared" si="477"/>
        <v>Blank</v>
      </c>
      <c r="AE2863" s="202" t="str">
        <f t="shared" si="478"/>
        <v>Blank</v>
      </c>
      <c r="AF2863" s="217" t="str">
        <f t="shared" si="479"/>
        <v>Blank</v>
      </c>
      <c r="AG2863" s="9" t="str" cm="1">
        <f t="array" ref="AG2863">_xlfn.IFS(ISNUMBER(AC2863), "", ISNUMBER(SEARCH("Blank", AC2863)), "", ISERROR(AC2863), "Bad input on tab 3")</f>
        <v/>
      </c>
    </row>
    <row r="2864" spans="2:33" ht="15" customHeight="1" x14ac:dyDescent="0.75">
      <c r="B2864" s="205" t="str">
        <f>'5 Driver Data'!B2864</f>
        <v>2856</v>
      </c>
      <c r="C2864" s="193">
        <f>'5 Driver Data'!C2864</f>
        <v>0</v>
      </c>
      <c r="D2864" s="192">
        <f>'5 Driver Data'!D2864</f>
        <v>0</v>
      </c>
      <c r="E2864" s="191">
        <f>'5 Driver Data'!E2864</f>
        <v>0</v>
      </c>
      <c r="F2864" s="191">
        <f>'5 Driver Data'!F2864</f>
        <v>0</v>
      </c>
      <c r="G2864" s="191">
        <f>'5 Driver Data'!G2864</f>
        <v>0</v>
      </c>
      <c r="H2864" s="191">
        <f>'5 Driver Data'!H2864</f>
        <v>0</v>
      </c>
      <c r="I2864" s="191">
        <f>'5 Driver Data'!I2864</f>
        <v>0</v>
      </c>
      <c r="J2864" s="191">
        <f>'5 Driver Data'!J2864</f>
        <v>0</v>
      </c>
      <c r="K2864" s="206">
        <f>'5 Driver Data'!K2864</f>
        <v>0</v>
      </c>
      <c r="L2864" s="1"/>
      <c r="M2864" s="216" t="str">
        <f>IF(D2864=0,"Blank",'3 Model Input'!E$44*'3 Model Input'!E$45)</f>
        <v>Blank</v>
      </c>
      <c r="N2864" s="197" t="str">
        <f t="shared" si="470"/>
        <v>Blank</v>
      </c>
      <c r="O2864" s="197" t="str">
        <f>IF(D2864=0,"Blank",'3 Model Input'!E$49*(1-'3 Model Input'!E$51))</f>
        <v>Blank</v>
      </c>
      <c r="P2864" s="197" t="str">
        <f t="shared" si="471"/>
        <v>Blank</v>
      </c>
      <c r="Q2864" s="197" t="str">
        <f>IF(D2864=0,"Blank",IF(D2864="BEV",E2864*(1-'3 Model Input'!E$54), E2864))</f>
        <v>Blank</v>
      </c>
      <c r="R2864" s="198" t="str">
        <f>IF(D2864=0,"Blank",IF(D2864="PHEV",F2864/G2864,F2864*(1-'3 Model Input'!E$54)/G2864))</f>
        <v>Blank</v>
      </c>
      <c r="S2864" s="198" t="str">
        <f>IF(D2864=0,"Blank",IF(D2864="PHEV",MIN(M2864,E2864),MIN(M2864,(E2864*(1-'3 Model Input'!E$54)))))</f>
        <v>Blank</v>
      </c>
      <c r="T2864" s="217" t="str">
        <f t="shared" si="472"/>
        <v>Blank</v>
      </c>
      <c r="U2864" s="89"/>
      <c r="V2864" s="216" t="str">
        <f>IF(D2864=0,"Blank",P2864*'3 Model Input'!E$50)</f>
        <v>Blank</v>
      </c>
      <c r="W2864" s="197" t="str">
        <f t="shared" si="473"/>
        <v>Blank</v>
      </c>
      <c r="X2864" s="197" t="str">
        <f t="shared" si="474"/>
        <v>Blank</v>
      </c>
      <c r="Y2864" s="197" t="str">
        <f t="shared" si="475"/>
        <v>Blank</v>
      </c>
      <c r="Z2864" s="197" t="str">
        <f t="shared" si="476"/>
        <v>Blank</v>
      </c>
      <c r="AA2864" s="223" t="str" cm="1">
        <f t="array" ref="AA2864">_xlfn.IFS(ISTEXT('3 Model Input'!F$70),"Missing",ISTEXT('3 Model Input'!I$70),"Missing",ISNUMBER('3 Model Input'!K$70),'3 Model Input'!K$70*P2864)</f>
        <v>Missing</v>
      </c>
      <c r="AB2864" s="89"/>
      <c r="AC2864" s="227" t="str" cm="1">
        <f t="array" ref="AC2864">IF(D2864=0,"Blank",_xlfn.IFS('3 Model Input'!E$61=1,(V2864*G2864)/T2864,'3 Model Input'!E$61=2,(W2864*G2864)/T2864,'3 Model Input'!E$61=3,(X2864*G2864)/T2864,'3 Model Input'!E$61=4,(Y2864*G2864)/T2864,'3 Model Input'!E$61=5,(Z2864*G2864)/T2864, ISTEXT('3 Model Input'!E$61),"Missing",'3 Model Input'!E$61=6,(AA2864*G2864)/T2864))</f>
        <v>Blank</v>
      </c>
      <c r="AD2864" s="202" t="str">
        <f t="shared" si="477"/>
        <v>Blank</v>
      </c>
      <c r="AE2864" s="202" t="str">
        <f t="shared" si="478"/>
        <v>Blank</v>
      </c>
      <c r="AF2864" s="217" t="str">
        <f t="shared" si="479"/>
        <v>Blank</v>
      </c>
      <c r="AG2864" s="9" t="str" cm="1">
        <f t="array" ref="AG2864">_xlfn.IFS(ISNUMBER(AC2864), "", ISNUMBER(SEARCH("Blank", AC2864)), "", ISERROR(AC2864), "Bad input on tab 3")</f>
        <v/>
      </c>
    </row>
    <row r="2865" spans="2:33" ht="15" customHeight="1" x14ac:dyDescent="0.75">
      <c r="B2865" s="205" t="str">
        <f>'5 Driver Data'!B2865</f>
        <v>2857</v>
      </c>
      <c r="C2865" s="193">
        <f>'5 Driver Data'!C2865</f>
        <v>0</v>
      </c>
      <c r="D2865" s="192">
        <f>'5 Driver Data'!D2865</f>
        <v>0</v>
      </c>
      <c r="E2865" s="191">
        <f>'5 Driver Data'!E2865</f>
        <v>0</v>
      </c>
      <c r="F2865" s="191">
        <f>'5 Driver Data'!F2865</f>
        <v>0</v>
      </c>
      <c r="G2865" s="191">
        <f>'5 Driver Data'!G2865</f>
        <v>0</v>
      </c>
      <c r="H2865" s="191">
        <f>'5 Driver Data'!H2865</f>
        <v>0</v>
      </c>
      <c r="I2865" s="191">
        <f>'5 Driver Data'!I2865</f>
        <v>0</v>
      </c>
      <c r="J2865" s="191">
        <f>'5 Driver Data'!J2865</f>
        <v>0</v>
      </c>
      <c r="K2865" s="206">
        <f>'5 Driver Data'!K2865</f>
        <v>0</v>
      </c>
      <c r="L2865" s="1"/>
      <c r="M2865" s="216" t="str">
        <f>IF(D2865=0,"Blank",'3 Model Input'!E$44*'3 Model Input'!E$45)</f>
        <v>Blank</v>
      </c>
      <c r="N2865" s="197" t="str">
        <f t="shared" si="470"/>
        <v>Blank</v>
      </c>
      <c r="O2865" s="197" t="str">
        <f>IF(D2865=0,"Blank",'3 Model Input'!E$49*(1-'3 Model Input'!E$51))</f>
        <v>Blank</v>
      </c>
      <c r="P2865" s="197" t="str">
        <f t="shared" si="471"/>
        <v>Blank</v>
      </c>
      <c r="Q2865" s="197" t="str">
        <f>IF(D2865=0,"Blank",IF(D2865="BEV",E2865*(1-'3 Model Input'!E$54), E2865))</f>
        <v>Blank</v>
      </c>
      <c r="R2865" s="198" t="str">
        <f>IF(D2865=0,"Blank",IF(D2865="PHEV",F2865/G2865,F2865*(1-'3 Model Input'!E$54)/G2865))</f>
        <v>Blank</v>
      </c>
      <c r="S2865" s="198" t="str">
        <f>IF(D2865=0,"Blank",IF(D2865="PHEV",MIN(M2865,E2865),MIN(M2865,(E2865*(1-'3 Model Input'!E$54)))))</f>
        <v>Blank</v>
      </c>
      <c r="T2865" s="217" t="str">
        <f t="shared" si="472"/>
        <v>Blank</v>
      </c>
      <c r="U2865" s="89"/>
      <c r="V2865" s="216" t="str">
        <f>IF(D2865=0,"Blank",P2865*'3 Model Input'!E$50)</f>
        <v>Blank</v>
      </c>
      <c r="W2865" s="197" t="str">
        <f t="shared" si="473"/>
        <v>Blank</v>
      </c>
      <c r="X2865" s="197" t="str">
        <f t="shared" si="474"/>
        <v>Blank</v>
      </c>
      <c r="Y2865" s="197" t="str">
        <f t="shared" si="475"/>
        <v>Blank</v>
      </c>
      <c r="Z2865" s="197" t="str">
        <f t="shared" si="476"/>
        <v>Blank</v>
      </c>
      <c r="AA2865" s="223" t="str" cm="1">
        <f t="array" ref="AA2865">_xlfn.IFS(ISTEXT('3 Model Input'!F$70),"Missing",ISTEXT('3 Model Input'!I$70),"Missing",ISNUMBER('3 Model Input'!K$70),'3 Model Input'!K$70*P2865)</f>
        <v>Missing</v>
      </c>
      <c r="AB2865" s="89"/>
      <c r="AC2865" s="227" t="str" cm="1">
        <f t="array" ref="AC2865">IF(D2865=0,"Blank",_xlfn.IFS('3 Model Input'!E$61=1,(V2865*G2865)/T2865,'3 Model Input'!E$61=2,(W2865*G2865)/T2865,'3 Model Input'!E$61=3,(X2865*G2865)/T2865,'3 Model Input'!E$61=4,(Y2865*G2865)/T2865,'3 Model Input'!E$61=5,(Z2865*G2865)/T2865, ISTEXT('3 Model Input'!E$61),"Missing",'3 Model Input'!E$61=6,(AA2865*G2865)/T2865))</f>
        <v>Blank</v>
      </c>
      <c r="AD2865" s="202" t="str">
        <f t="shared" si="477"/>
        <v>Blank</v>
      </c>
      <c r="AE2865" s="202" t="str">
        <f t="shared" si="478"/>
        <v>Blank</v>
      </c>
      <c r="AF2865" s="217" t="str">
        <f t="shared" si="479"/>
        <v>Blank</v>
      </c>
      <c r="AG2865" s="9" t="str" cm="1">
        <f t="array" ref="AG2865">_xlfn.IFS(ISNUMBER(AC2865), "", ISNUMBER(SEARCH("Blank", AC2865)), "", ISERROR(AC2865), "Bad input on tab 3")</f>
        <v/>
      </c>
    </row>
    <row r="2866" spans="2:33" ht="15" customHeight="1" x14ac:dyDescent="0.75">
      <c r="B2866" s="205" t="str">
        <f>'5 Driver Data'!B2866</f>
        <v>2858</v>
      </c>
      <c r="C2866" s="193">
        <f>'5 Driver Data'!C2866</f>
        <v>0</v>
      </c>
      <c r="D2866" s="192">
        <f>'5 Driver Data'!D2866</f>
        <v>0</v>
      </c>
      <c r="E2866" s="191">
        <f>'5 Driver Data'!E2866</f>
        <v>0</v>
      </c>
      <c r="F2866" s="191">
        <f>'5 Driver Data'!F2866</f>
        <v>0</v>
      </c>
      <c r="G2866" s="191">
        <f>'5 Driver Data'!G2866</f>
        <v>0</v>
      </c>
      <c r="H2866" s="191">
        <f>'5 Driver Data'!H2866</f>
        <v>0</v>
      </c>
      <c r="I2866" s="191">
        <f>'5 Driver Data'!I2866</f>
        <v>0</v>
      </c>
      <c r="J2866" s="191">
        <f>'5 Driver Data'!J2866</f>
        <v>0</v>
      </c>
      <c r="K2866" s="206">
        <f>'5 Driver Data'!K2866</f>
        <v>0</v>
      </c>
      <c r="L2866" s="1"/>
      <c r="M2866" s="216" t="str">
        <f>IF(D2866=0,"Blank",'3 Model Input'!E$44*'3 Model Input'!E$45)</f>
        <v>Blank</v>
      </c>
      <c r="N2866" s="197" t="str">
        <f t="shared" si="470"/>
        <v>Blank</v>
      </c>
      <c r="O2866" s="197" t="str">
        <f>IF(D2866=0,"Blank",'3 Model Input'!E$49*(1-'3 Model Input'!E$51))</f>
        <v>Blank</v>
      </c>
      <c r="P2866" s="197" t="str">
        <f t="shared" si="471"/>
        <v>Blank</v>
      </c>
      <c r="Q2866" s="197" t="str">
        <f>IF(D2866=0,"Blank",IF(D2866="BEV",E2866*(1-'3 Model Input'!E$54), E2866))</f>
        <v>Blank</v>
      </c>
      <c r="R2866" s="198" t="str">
        <f>IF(D2866=0,"Blank",IF(D2866="PHEV",F2866/G2866,F2866*(1-'3 Model Input'!E$54)/G2866))</f>
        <v>Blank</v>
      </c>
      <c r="S2866" s="198" t="str">
        <f>IF(D2866=0,"Blank",IF(D2866="PHEV",MIN(M2866,E2866),MIN(M2866,(E2866*(1-'3 Model Input'!E$54)))))</f>
        <v>Blank</v>
      </c>
      <c r="T2866" s="217" t="str">
        <f t="shared" si="472"/>
        <v>Blank</v>
      </c>
      <c r="U2866" s="89"/>
      <c r="V2866" s="216" t="str">
        <f>IF(D2866=0,"Blank",P2866*'3 Model Input'!E$50)</f>
        <v>Blank</v>
      </c>
      <c r="W2866" s="197" t="str">
        <f t="shared" si="473"/>
        <v>Blank</v>
      </c>
      <c r="X2866" s="197" t="str">
        <f t="shared" si="474"/>
        <v>Blank</v>
      </c>
      <c r="Y2866" s="197" t="str">
        <f t="shared" si="475"/>
        <v>Blank</v>
      </c>
      <c r="Z2866" s="197" t="str">
        <f t="shared" si="476"/>
        <v>Blank</v>
      </c>
      <c r="AA2866" s="223" t="str" cm="1">
        <f t="array" ref="AA2866">_xlfn.IFS(ISTEXT('3 Model Input'!F$70),"Missing",ISTEXT('3 Model Input'!I$70),"Missing",ISNUMBER('3 Model Input'!K$70),'3 Model Input'!K$70*P2866)</f>
        <v>Missing</v>
      </c>
      <c r="AB2866" s="89"/>
      <c r="AC2866" s="227" t="str" cm="1">
        <f t="array" ref="AC2866">IF(D2866=0,"Blank",_xlfn.IFS('3 Model Input'!E$61=1,(V2866*G2866)/T2866,'3 Model Input'!E$61=2,(W2866*G2866)/T2866,'3 Model Input'!E$61=3,(X2866*G2866)/T2866,'3 Model Input'!E$61=4,(Y2866*G2866)/T2866,'3 Model Input'!E$61=5,(Z2866*G2866)/T2866, ISTEXT('3 Model Input'!E$61),"Missing",'3 Model Input'!E$61=6,(AA2866*G2866)/T2866))</f>
        <v>Blank</v>
      </c>
      <c r="AD2866" s="202" t="str">
        <f t="shared" si="477"/>
        <v>Blank</v>
      </c>
      <c r="AE2866" s="202" t="str">
        <f t="shared" si="478"/>
        <v>Blank</v>
      </c>
      <c r="AF2866" s="217" t="str">
        <f t="shared" si="479"/>
        <v>Blank</v>
      </c>
      <c r="AG2866" s="9" t="str" cm="1">
        <f t="array" ref="AG2866">_xlfn.IFS(ISNUMBER(AC2866), "", ISNUMBER(SEARCH("Blank", AC2866)), "", ISERROR(AC2866), "Bad input on tab 3")</f>
        <v/>
      </c>
    </row>
    <row r="2867" spans="2:33" ht="15" customHeight="1" x14ac:dyDescent="0.75">
      <c r="B2867" s="205" t="str">
        <f>'5 Driver Data'!B2867</f>
        <v>2859</v>
      </c>
      <c r="C2867" s="193">
        <f>'5 Driver Data'!C2867</f>
        <v>0</v>
      </c>
      <c r="D2867" s="192">
        <f>'5 Driver Data'!D2867</f>
        <v>0</v>
      </c>
      <c r="E2867" s="191">
        <f>'5 Driver Data'!E2867</f>
        <v>0</v>
      </c>
      <c r="F2867" s="191">
        <f>'5 Driver Data'!F2867</f>
        <v>0</v>
      </c>
      <c r="G2867" s="191">
        <f>'5 Driver Data'!G2867</f>
        <v>0</v>
      </c>
      <c r="H2867" s="191">
        <f>'5 Driver Data'!H2867</f>
        <v>0</v>
      </c>
      <c r="I2867" s="191">
        <f>'5 Driver Data'!I2867</f>
        <v>0</v>
      </c>
      <c r="J2867" s="191">
        <f>'5 Driver Data'!J2867</f>
        <v>0</v>
      </c>
      <c r="K2867" s="206">
        <f>'5 Driver Data'!K2867</f>
        <v>0</v>
      </c>
      <c r="L2867" s="1"/>
      <c r="M2867" s="216" t="str">
        <f>IF(D2867=0,"Blank",'3 Model Input'!E$44*'3 Model Input'!E$45)</f>
        <v>Blank</v>
      </c>
      <c r="N2867" s="197" t="str">
        <f t="shared" si="470"/>
        <v>Blank</v>
      </c>
      <c r="O2867" s="197" t="str">
        <f>IF(D2867=0,"Blank",'3 Model Input'!E$49*(1-'3 Model Input'!E$51))</f>
        <v>Blank</v>
      </c>
      <c r="P2867" s="197" t="str">
        <f t="shared" si="471"/>
        <v>Blank</v>
      </c>
      <c r="Q2867" s="197" t="str">
        <f>IF(D2867=0,"Blank",IF(D2867="BEV",E2867*(1-'3 Model Input'!E$54), E2867))</f>
        <v>Blank</v>
      </c>
      <c r="R2867" s="198" t="str">
        <f>IF(D2867=0,"Blank",IF(D2867="PHEV",F2867/G2867,F2867*(1-'3 Model Input'!E$54)/G2867))</f>
        <v>Blank</v>
      </c>
      <c r="S2867" s="198" t="str">
        <f>IF(D2867=0,"Blank",IF(D2867="PHEV",MIN(M2867,E2867),MIN(M2867,(E2867*(1-'3 Model Input'!E$54)))))</f>
        <v>Blank</v>
      </c>
      <c r="T2867" s="217" t="str">
        <f t="shared" si="472"/>
        <v>Blank</v>
      </c>
      <c r="U2867" s="89"/>
      <c r="V2867" s="216" t="str">
        <f>IF(D2867=0,"Blank",P2867*'3 Model Input'!E$50)</f>
        <v>Blank</v>
      </c>
      <c r="W2867" s="197" t="str">
        <f t="shared" si="473"/>
        <v>Blank</v>
      </c>
      <c r="X2867" s="197" t="str">
        <f t="shared" si="474"/>
        <v>Blank</v>
      </c>
      <c r="Y2867" s="197" t="str">
        <f t="shared" si="475"/>
        <v>Blank</v>
      </c>
      <c r="Z2867" s="197" t="str">
        <f t="shared" si="476"/>
        <v>Blank</v>
      </c>
      <c r="AA2867" s="223" t="str" cm="1">
        <f t="array" ref="AA2867">_xlfn.IFS(ISTEXT('3 Model Input'!F$70),"Missing",ISTEXT('3 Model Input'!I$70),"Missing",ISNUMBER('3 Model Input'!K$70),'3 Model Input'!K$70*P2867)</f>
        <v>Missing</v>
      </c>
      <c r="AB2867" s="89"/>
      <c r="AC2867" s="227" t="str" cm="1">
        <f t="array" ref="AC2867">IF(D2867=0,"Blank",_xlfn.IFS('3 Model Input'!E$61=1,(V2867*G2867)/T2867,'3 Model Input'!E$61=2,(W2867*G2867)/T2867,'3 Model Input'!E$61=3,(X2867*G2867)/T2867,'3 Model Input'!E$61=4,(Y2867*G2867)/T2867,'3 Model Input'!E$61=5,(Z2867*G2867)/T2867, ISTEXT('3 Model Input'!E$61),"Missing",'3 Model Input'!E$61=6,(AA2867*G2867)/T2867))</f>
        <v>Blank</v>
      </c>
      <c r="AD2867" s="202" t="str">
        <f t="shared" si="477"/>
        <v>Blank</v>
      </c>
      <c r="AE2867" s="202" t="str">
        <f t="shared" si="478"/>
        <v>Blank</v>
      </c>
      <c r="AF2867" s="217" t="str">
        <f t="shared" si="479"/>
        <v>Blank</v>
      </c>
      <c r="AG2867" s="9" t="str" cm="1">
        <f t="array" ref="AG2867">_xlfn.IFS(ISNUMBER(AC2867), "", ISNUMBER(SEARCH("Blank", AC2867)), "", ISERROR(AC2867), "Bad input on tab 3")</f>
        <v/>
      </c>
    </row>
    <row r="2868" spans="2:33" ht="15" customHeight="1" x14ac:dyDescent="0.75">
      <c r="B2868" s="205" t="str">
        <f>'5 Driver Data'!B2868</f>
        <v>2860</v>
      </c>
      <c r="C2868" s="193">
        <f>'5 Driver Data'!C2868</f>
        <v>0</v>
      </c>
      <c r="D2868" s="192">
        <f>'5 Driver Data'!D2868</f>
        <v>0</v>
      </c>
      <c r="E2868" s="191">
        <f>'5 Driver Data'!E2868</f>
        <v>0</v>
      </c>
      <c r="F2868" s="191">
        <f>'5 Driver Data'!F2868</f>
        <v>0</v>
      </c>
      <c r="G2868" s="191">
        <f>'5 Driver Data'!G2868</f>
        <v>0</v>
      </c>
      <c r="H2868" s="191">
        <f>'5 Driver Data'!H2868</f>
        <v>0</v>
      </c>
      <c r="I2868" s="191">
        <f>'5 Driver Data'!I2868</f>
        <v>0</v>
      </c>
      <c r="J2868" s="191">
        <f>'5 Driver Data'!J2868</f>
        <v>0</v>
      </c>
      <c r="K2868" s="206">
        <f>'5 Driver Data'!K2868</f>
        <v>0</v>
      </c>
      <c r="L2868" s="1"/>
      <c r="M2868" s="216" t="str">
        <f>IF(D2868=0,"Blank",'3 Model Input'!E$44*'3 Model Input'!E$45)</f>
        <v>Blank</v>
      </c>
      <c r="N2868" s="197" t="str">
        <f t="shared" si="470"/>
        <v>Blank</v>
      </c>
      <c r="O2868" s="197" t="str">
        <f>IF(D2868=0,"Blank",'3 Model Input'!E$49*(1-'3 Model Input'!E$51))</f>
        <v>Blank</v>
      </c>
      <c r="P2868" s="197" t="str">
        <f t="shared" si="471"/>
        <v>Blank</v>
      </c>
      <c r="Q2868" s="197" t="str">
        <f>IF(D2868=0,"Blank",IF(D2868="BEV",E2868*(1-'3 Model Input'!E$54), E2868))</f>
        <v>Blank</v>
      </c>
      <c r="R2868" s="198" t="str">
        <f>IF(D2868=0,"Blank",IF(D2868="PHEV",F2868/G2868,F2868*(1-'3 Model Input'!E$54)/G2868))</f>
        <v>Blank</v>
      </c>
      <c r="S2868" s="198" t="str">
        <f>IF(D2868=0,"Blank",IF(D2868="PHEV",MIN(M2868,E2868),MIN(M2868,(E2868*(1-'3 Model Input'!E$54)))))</f>
        <v>Blank</v>
      </c>
      <c r="T2868" s="217" t="str">
        <f t="shared" si="472"/>
        <v>Blank</v>
      </c>
      <c r="U2868" s="89"/>
      <c r="V2868" s="216" t="str">
        <f>IF(D2868=0,"Blank",P2868*'3 Model Input'!E$50)</f>
        <v>Blank</v>
      </c>
      <c r="W2868" s="197" t="str">
        <f t="shared" si="473"/>
        <v>Blank</v>
      </c>
      <c r="X2868" s="197" t="str">
        <f t="shared" si="474"/>
        <v>Blank</v>
      </c>
      <c r="Y2868" s="197" t="str">
        <f t="shared" si="475"/>
        <v>Blank</v>
      </c>
      <c r="Z2868" s="197" t="str">
        <f t="shared" si="476"/>
        <v>Blank</v>
      </c>
      <c r="AA2868" s="223" t="str" cm="1">
        <f t="array" ref="AA2868">_xlfn.IFS(ISTEXT('3 Model Input'!F$70),"Missing",ISTEXT('3 Model Input'!I$70),"Missing",ISNUMBER('3 Model Input'!K$70),'3 Model Input'!K$70*P2868)</f>
        <v>Missing</v>
      </c>
      <c r="AB2868" s="89"/>
      <c r="AC2868" s="227" t="str" cm="1">
        <f t="array" ref="AC2868">IF(D2868=0,"Blank",_xlfn.IFS('3 Model Input'!E$61=1,(V2868*G2868)/T2868,'3 Model Input'!E$61=2,(W2868*G2868)/T2868,'3 Model Input'!E$61=3,(X2868*G2868)/T2868,'3 Model Input'!E$61=4,(Y2868*G2868)/T2868,'3 Model Input'!E$61=5,(Z2868*G2868)/T2868, ISTEXT('3 Model Input'!E$61),"Missing",'3 Model Input'!E$61=6,(AA2868*G2868)/T2868))</f>
        <v>Blank</v>
      </c>
      <c r="AD2868" s="202" t="str">
        <f t="shared" si="477"/>
        <v>Blank</v>
      </c>
      <c r="AE2868" s="202" t="str">
        <f t="shared" si="478"/>
        <v>Blank</v>
      </c>
      <c r="AF2868" s="217" t="str">
        <f t="shared" si="479"/>
        <v>Blank</v>
      </c>
      <c r="AG2868" s="9" t="str" cm="1">
        <f t="array" ref="AG2868">_xlfn.IFS(ISNUMBER(AC2868), "", ISNUMBER(SEARCH("Blank", AC2868)), "", ISERROR(AC2868), "Bad input on tab 3")</f>
        <v/>
      </c>
    </row>
    <row r="2869" spans="2:33" ht="15" customHeight="1" x14ac:dyDescent="0.75">
      <c r="B2869" s="205" t="str">
        <f>'5 Driver Data'!B2869</f>
        <v>2861</v>
      </c>
      <c r="C2869" s="193">
        <f>'5 Driver Data'!C2869</f>
        <v>0</v>
      </c>
      <c r="D2869" s="192">
        <f>'5 Driver Data'!D2869</f>
        <v>0</v>
      </c>
      <c r="E2869" s="191">
        <f>'5 Driver Data'!E2869</f>
        <v>0</v>
      </c>
      <c r="F2869" s="191">
        <f>'5 Driver Data'!F2869</f>
        <v>0</v>
      </c>
      <c r="G2869" s="191">
        <f>'5 Driver Data'!G2869</f>
        <v>0</v>
      </c>
      <c r="H2869" s="191">
        <f>'5 Driver Data'!H2869</f>
        <v>0</v>
      </c>
      <c r="I2869" s="191">
        <f>'5 Driver Data'!I2869</f>
        <v>0</v>
      </c>
      <c r="J2869" s="191">
        <f>'5 Driver Data'!J2869</f>
        <v>0</v>
      </c>
      <c r="K2869" s="206">
        <f>'5 Driver Data'!K2869</f>
        <v>0</v>
      </c>
      <c r="L2869" s="1"/>
      <c r="M2869" s="216" t="str">
        <f>IF(D2869=0,"Blank",'3 Model Input'!E$44*'3 Model Input'!E$45)</f>
        <v>Blank</v>
      </c>
      <c r="N2869" s="197" t="str">
        <f t="shared" si="470"/>
        <v>Blank</v>
      </c>
      <c r="O2869" s="197" t="str">
        <f>IF(D2869=0,"Blank",'3 Model Input'!E$49*(1-'3 Model Input'!E$51))</f>
        <v>Blank</v>
      </c>
      <c r="P2869" s="197" t="str">
        <f t="shared" si="471"/>
        <v>Blank</v>
      </c>
      <c r="Q2869" s="197" t="str">
        <f>IF(D2869=0,"Blank",IF(D2869="BEV",E2869*(1-'3 Model Input'!E$54), E2869))</f>
        <v>Blank</v>
      </c>
      <c r="R2869" s="198" t="str">
        <f>IF(D2869=0,"Blank",IF(D2869="PHEV",F2869/G2869,F2869*(1-'3 Model Input'!E$54)/G2869))</f>
        <v>Blank</v>
      </c>
      <c r="S2869" s="198" t="str">
        <f>IF(D2869=0,"Blank",IF(D2869="PHEV",MIN(M2869,E2869),MIN(M2869,(E2869*(1-'3 Model Input'!E$54)))))</f>
        <v>Blank</v>
      </c>
      <c r="T2869" s="217" t="str">
        <f t="shared" si="472"/>
        <v>Blank</v>
      </c>
      <c r="U2869" s="89"/>
      <c r="V2869" s="216" t="str">
        <f>IF(D2869=0,"Blank",P2869*'3 Model Input'!E$50)</f>
        <v>Blank</v>
      </c>
      <c r="W2869" s="197" t="str">
        <f t="shared" si="473"/>
        <v>Blank</v>
      </c>
      <c r="X2869" s="197" t="str">
        <f t="shared" si="474"/>
        <v>Blank</v>
      </c>
      <c r="Y2869" s="197" t="str">
        <f t="shared" si="475"/>
        <v>Blank</v>
      </c>
      <c r="Z2869" s="197" t="str">
        <f t="shared" si="476"/>
        <v>Blank</v>
      </c>
      <c r="AA2869" s="223" t="str" cm="1">
        <f t="array" ref="AA2869">_xlfn.IFS(ISTEXT('3 Model Input'!F$70),"Missing",ISTEXT('3 Model Input'!I$70),"Missing",ISNUMBER('3 Model Input'!K$70),'3 Model Input'!K$70*P2869)</f>
        <v>Missing</v>
      </c>
      <c r="AB2869" s="89"/>
      <c r="AC2869" s="227" t="str" cm="1">
        <f t="array" ref="AC2869">IF(D2869=0,"Blank",_xlfn.IFS('3 Model Input'!E$61=1,(V2869*G2869)/T2869,'3 Model Input'!E$61=2,(W2869*G2869)/T2869,'3 Model Input'!E$61=3,(X2869*G2869)/T2869,'3 Model Input'!E$61=4,(Y2869*G2869)/T2869,'3 Model Input'!E$61=5,(Z2869*G2869)/T2869, ISTEXT('3 Model Input'!E$61),"Missing",'3 Model Input'!E$61=6,(AA2869*G2869)/T2869))</f>
        <v>Blank</v>
      </c>
      <c r="AD2869" s="202" t="str">
        <f t="shared" si="477"/>
        <v>Blank</v>
      </c>
      <c r="AE2869" s="202" t="str">
        <f t="shared" si="478"/>
        <v>Blank</v>
      </c>
      <c r="AF2869" s="217" t="str">
        <f t="shared" si="479"/>
        <v>Blank</v>
      </c>
      <c r="AG2869" s="9" t="str" cm="1">
        <f t="array" ref="AG2869">_xlfn.IFS(ISNUMBER(AC2869), "", ISNUMBER(SEARCH("Blank", AC2869)), "", ISERROR(AC2869), "Bad input on tab 3")</f>
        <v/>
      </c>
    </row>
    <row r="2870" spans="2:33" ht="15" customHeight="1" x14ac:dyDescent="0.75">
      <c r="B2870" s="205" t="str">
        <f>'5 Driver Data'!B2870</f>
        <v>2862</v>
      </c>
      <c r="C2870" s="193">
        <f>'5 Driver Data'!C2870</f>
        <v>0</v>
      </c>
      <c r="D2870" s="192">
        <f>'5 Driver Data'!D2870</f>
        <v>0</v>
      </c>
      <c r="E2870" s="191">
        <f>'5 Driver Data'!E2870</f>
        <v>0</v>
      </c>
      <c r="F2870" s="191">
        <f>'5 Driver Data'!F2870</f>
        <v>0</v>
      </c>
      <c r="G2870" s="191">
        <f>'5 Driver Data'!G2870</f>
        <v>0</v>
      </c>
      <c r="H2870" s="191">
        <f>'5 Driver Data'!H2870</f>
        <v>0</v>
      </c>
      <c r="I2870" s="191">
        <f>'5 Driver Data'!I2870</f>
        <v>0</v>
      </c>
      <c r="J2870" s="191">
        <f>'5 Driver Data'!J2870</f>
        <v>0</v>
      </c>
      <c r="K2870" s="206">
        <f>'5 Driver Data'!K2870</f>
        <v>0</v>
      </c>
      <c r="L2870" s="1"/>
      <c r="M2870" s="216" t="str">
        <f>IF(D2870=0,"Blank",'3 Model Input'!E$44*'3 Model Input'!E$45)</f>
        <v>Blank</v>
      </c>
      <c r="N2870" s="197" t="str">
        <f t="shared" si="470"/>
        <v>Blank</v>
      </c>
      <c r="O2870" s="197" t="str">
        <f>IF(D2870=0,"Blank",'3 Model Input'!E$49*(1-'3 Model Input'!E$51))</f>
        <v>Blank</v>
      </c>
      <c r="P2870" s="197" t="str">
        <f t="shared" si="471"/>
        <v>Blank</v>
      </c>
      <c r="Q2870" s="197" t="str">
        <f>IF(D2870=0,"Blank",IF(D2870="BEV",E2870*(1-'3 Model Input'!E$54), E2870))</f>
        <v>Blank</v>
      </c>
      <c r="R2870" s="198" t="str">
        <f>IF(D2870=0,"Blank",IF(D2870="PHEV",F2870/G2870,F2870*(1-'3 Model Input'!E$54)/G2870))</f>
        <v>Blank</v>
      </c>
      <c r="S2870" s="198" t="str">
        <f>IF(D2870=0,"Blank",IF(D2870="PHEV",MIN(M2870,E2870),MIN(M2870,(E2870*(1-'3 Model Input'!E$54)))))</f>
        <v>Blank</v>
      </c>
      <c r="T2870" s="217" t="str">
        <f t="shared" si="472"/>
        <v>Blank</v>
      </c>
      <c r="U2870" s="89"/>
      <c r="V2870" s="216" t="str">
        <f>IF(D2870=0,"Blank",P2870*'3 Model Input'!E$50)</f>
        <v>Blank</v>
      </c>
      <c r="W2870" s="197" t="str">
        <f t="shared" si="473"/>
        <v>Blank</v>
      </c>
      <c r="X2870" s="197" t="str">
        <f t="shared" si="474"/>
        <v>Blank</v>
      </c>
      <c r="Y2870" s="197" t="str">
        <f t="shared" si="475"/>
        <v>Blank</v>
      </c>
      <c r="Z2870" s="197" t="str">
        <f t="shared" si="476"/>
        <v>Blank</v>
      </c>
      <c r="AA2870" s="223" t="str" cm="1">
        <f t="array" ref="AA2870">_xlfn.IFS(ISTEXT('3 Model Input'!F$70),"Missing",ISTEXT('3 Model Input'!I$70),"Missing",ISNUMBER('3 Model Input'!K$70),'3 Model Input'!K$70*P2870)</f>
        <v>Missing</v>
      </c>
      <c r="AB2870" s="89"/>
      <c r="AC2870" s="227" t="str" cm="1">
        <f t="array" ref="AC2870">IF(D2870=0,"Blank",_xlfn.IFS('3 Model Input'!E$61=1,(V2870*G2870)/T2870,'3 Model Input'!E$61=2,(W2870*G2870)/T2870,'3 Model Input'!E$61=3,(X2870*G2870)/T2870,'3 Model Input'!E$61=4,(Y2870*G2870)/T2870,'3 Model Input'!E$61=5,(Z2870*G2870)/T2870, ISTEXT('3 Model Input'!E$61),"Missing",'3 Model Input'!E$61=6,(AA2870*G2870)/T2870))</f>
        <v>Blank</v>
      </c>
      <c r="AD2870" s="202" t="str">
        <f t="shared" si="477"/>
        <v>Blank</v>
      </c>
      <c r="AE2870" s="202" t="str">
        <f t="shared" si="478"/>
        <v>Blank</v>
      </c>
      <c r="AF2870" s="217" t="str">
        <f t="shared" si="479"/>
        <v>Blank</v>
      </c>
      <c r="AG2870" s="9" t="str" cm="1">
        <f t="array" ref="AG2870">_xlfn.IFS(ISNUMBER(AC2870), "", ISNUMBER(SEARCH("Blank", AC2870)), "", ISERROR(AC2870), "Bad input on tab 3")</f>
        <v/>
      </c>
    </row>
    <row r="2871" spans="2:33" ht="15" customHeight="1" x14ac:dyDescent="0.75">
      <c r="B2871" s="205" t="str">
        <f>'5 Driver Data'!B2871</f>
        <v>2863</v>
      </c>
      <c r="C2871" s="193">
        <f>'5 Driver Data'!C2871</f>
        <v>0</v>
      </c>
      <c r="D2871" s="192">
        <f>'5 Driver Data'!D2871</f>
        <v>0</v>
      </c>
      <c r="E2871" s="191">
        <f>'5 Driver Data'!E2871</f>
        <v>0</v>
      </c>
      <c r="F2871" s="191">
        <f>'5 Driver Data'!F2871</f>
        <v>0</v>
      </c>
      <c r="G2871" s="191">
        <f>'5 Driver Data'!G2871</f>
        <v>0</v>
      </c>
      <c r="H2871" s="191">
        <f>'5 Driver Data'!H2871</f>
        <v>0</v>
      </c>
      <c r="I2871" s="191">
        <f>'5 Driver Data'!I2871</f>
        <v>0</v>
      </c>
      <c r="J2871" s="191">
        <f>'5 Driver Data'!J2871</f>
        <v>0</v>
      </c>
      <c r="K2871" s="206">
        <f>'5 Driver Data'!K2871</f>
        <v>0</v>
      </c>
      <c r="L2871" s="1"/>
      <c r="M2871" s="216" t="str">
        <f>IF(D2871=0,"Blank",'3 Model Input'!E$44*'3 Model Input'!E$45)</f>
        <v>Blank</v>
      </c>
      <c r="N2871" s="197" t="str">
        <f t="shared" si="470"/>
        <v>Blank</v>
      </c>
      <c r="O2871" s="197" t="str">
        <f>IF(D2871=0,"Blank",'3 Model Input'!E$49*(1-'3 Model Input'!E$51))</f>
        <v>Blank</v>
      </c>
      <c r="P2871" s="197" t="str">
        <f t="shared" si="471"/>
        <v>Blank</v>
      </c>
      <c r="Q2871" s="197" t="str">
        <f>IF(D2871=0,"Blank",IF(D2871="BEV",E2871*(1-'3 Model Input'!E$54), E2871))</f>
        <v>Blank</v>
      </c>
      <c r="R2871" s="198" t="str">
        <f>IF(D2871=0,"Blank",IF(D2871="PHEV",F2871/G2871,F2871*(1-'3 Model Input'!E$54)/G2871))</f>
        <v>Blank</v>
      </c>
      <c r="S2871" s="198" t="str">
        <f>IF(D2871=0,"Blank",IF(D2871="PHEV",MIN(M2871,E2871),MIN(M2871,(E2871*(1-'3 Model Input'!E$54)))))</f>
        <v>Blank</v>
      </c>
      <c r="T2871" s="217" t="str">
        <f t="shared" si="472"/>
        <v>Blank</v>
      </c>
      <c r="U2871" s="89"/>
      <c r="V2871" s="216" t="str">
        <f>IF(D2871=0,"Blank",P2871*'3 Model Input'!E$50)</f>
        <v>Blank</v>
      </c>
      <c r="W2871" s="197" t="str">
        <f t="shared" si="473"/>
        <v>Blank</v>
      </c>
      <c r="X2871" s="197" t="str">
        <f t="shared" si="474"/>
        <v>Blank</v>
      </c>
      <c r="Y2871" s="197" t="str">
        <f t="shared" si="475"/>
        <v>Blank</v>
      </c>
      <c r="Z2871" s="197" t="str">
        <f t="shared" si="476"/>
        <v>Blank</v>
      </c>
      <c r="AA2871" s="223" t="str" cm="1">
        <f t="array" ref="AA2871">_xlfn.IFS(ISTEXT('3 Model Input'!F$70),"Missing",ISTEXT('3 Model Input'!I$70),"Missing",ISNUMBER('3 Model Input'!K$70),'3 Model Input'!K$70*P2871)</f>
        <v>Missing</v>
      </c>
      <c r="AB2871" s="89"/>
      <c r="AC2871" s="227" t="str" cm="1">
        <f t="array" ref="AC2871">IF(D2871=0,"Blank",_xlfn.IFS('3 Model Input'!E$61=1,(V2871*G2871)/T2871,'3 Model Input'!E$61=2,(W2871*G2871)/T2871,'3 Model Input'!E$61=3,(X2871*G2871)/T2871,'3 Model Input'!E$61=4,(Y2871*G2871)/T2871,'3 Model Input'!E$61=5,(Z2871*G2871)/T2871, ISTEXT('3 Model Input'!E$61),"Missing",'3 Model Input'!E$61=6,(AA2871*G2871)/T2871))</f>
        <v>Blank</v>
      </c>
      <c r="AD2871" s="202" t="str">
        <f t="shared" si="477"/>
        <v>Blank</v>
      </c>
      <c r="AE2871" s="202" t="str">
        <f t="shared" si="478"/>
        <v>Blank</v>
      </c>
      <c r="AF2871" s="217" t="str">
        <f t="shared" si="479"/>
        <v>Blank</v>
      </c>
      <c r="AG2871" s="9" t="str" cm="1">
        <f t="array" ref="AG2871">_xlfn.IFS(ISNUMBER(AC2871), "", ISNUMBER(SEARCH("Blank", AC2871)), "", ISERROR(AC2871), "Bad input on tab 3")</f>
        <v/>
      </c>
    </row>
    <row r="2872" spans="2:33" ht="15" customHeight="1" x14ac:dyDescent="0.75">
      <c r="B2872" s="205" t="str">
        <f>'5 Driver Data'!B2872</f>
        <v>2864</v>
      </c>
      <c r="C2872" s="193">
        <f>'5 Driver Data'!C2872</f>
        <v>0</v>
      </c>
      <c r="D2872" s="192">
        <f>'5 Driver Data'!D2872</f>
        <v>0</v>
      </c>
      <c r="E2872" s="191">
        <f>'5 Driver Data'!E2872</f>
        <v>0</v>
      </c>
      <c r="F2872" s="191">
        <f>'5 Driver Data'!F2872</f>
        <v>0</v>
      </c>
      <c r="G2872" s="191">
        <f>'5 Driver Data'!G2872</f>
        <v>0</v>
      </c>
      <c r="H2872" s="191">
        <f>'5 Driver Data'!H2872</f>
        <v>0</v>
      </c>
      <c r="I2872" s="191">
        <f>'5 Driver Data'!I2872</f>
        <v>0</v>
      </c>
      <c r="J2872" s="191">
        <f>'5 Driver Data'!J2872</f>
        <v>0</v>
      </c>
      <c r="K2872" s="206">
        <f>'5 Driver Data'!K2872</f>
        <v>0</v>
      </c>
      <c r="L2872" s="1"/>
      <c r="M2872" s="216" t="str">
        <f>IF(D2872=0,"Blank",'3 Model Input'!E$44*'3 Model Input'!E$45)</f>
        <v>Blank</v>
      </c>
      <c r="N2872" s="197" t="str">
        <f t="shared" si="470"/>
        <v>Blank</v>
      </c>
      <c r="O2872" s="197" t="str">
        <f>IF(D2872=0,"Blank",'3 Model Input'!E$49*(1-'3 Model Input'!E$51))</f>
        <v>Blank</v>
      </c>
      <c r="P2872" s="197" t="str">
        <f t="shared" si="471"/>
        <v>Blank</v>
      </c>
      <c r="Q2872" s="197" t="str">
        <f>IF(D2872=0,"Blank",IF(D2872="BEV",E2872*(1-'3 Model Input'!E$54), E2872))</f>
        <v>Blank</v>
      </c>
      <c r="R2872" s="198" t="str">
        <f>IF(D2872=0,"Blank",IF(D2872="PHEV",F2872/G2872,F2872*(1-'3 Model Input'!E$54)/G2872))</f>
        <v>Blank</v>
      </c>
      <c r="S2872" s="198" t="str">
        <f>IF(D2872=0,"Blank",IF(D2872="PHEV",MIN(M2872,E2872),MIN(M2872,(E2872*(1-'3 Model Input'!E$54)))))</f>
        <v>Blank</v>
      </c>
      <c r="T2872" s="217" t="str">
        <f t="shared" si="472"/>
        <v>Blank</v>
      </c>
      <c r="U2872" s="89"/>
      <c r="V2872" s="216" t="str">
        <f>IF(D2872=0,"Blank",P2872*'3 Model Input'!E$50)</f>
        <v>Blank</v>
      </c>
      <c r="W2872" s="197" t="str">
        <f t="shared" si="473"/>
        <v>Blank</v>
      </c>
      <c r="X2872" s="197" t="str">
        <f t="shared" si="474"/>
        <v>Blank</v>
      </c>
      <c r="Y2872" s="197" t="str">
        <f t="shared" si="475"/>
        <v>Blank</v>
      </c>
      <c r="Z2872" s="197" t="str">
        <f t="shared" si="476"/>
        <v>Blank</v>
      </c>
      <c r="AA2872" s="223" t="str" cm="1">
        <f t="array" ref="AA2872">_xlfn.IFS(ISTEXT('3 Model Input'!F$70),"Missing",ISTEXT('3 Model Input'!I$70),"Missing",ISNUMBER('3 Model Input'!K$70),'3 Model Input'!K$70*P2872)</f>
        <v>Missing</v>
      </c>
      <c r="AB2872" s="89"/>
      <c r="AC2872" s="227" t="str" cm="1">
        <f t="array" ref="AC2872">IF(D2872=0,"Blank",_xlfn.IFS('3 Model Input'!E$61=1,(V2872*G2872)/T2872,'3 Model Input'!E$61=2,(W2872*G2872)/T2872,'3 Model Input'!E$61=3,(X2872*G2872)/T2872,'3 Model Input'!E$61=4,(Y2872*G2872)/T2872,'3 Model Input'!E$61=5,(Z2872*G2872)/T2872, ISTEXT('3 Model Input'!E$61),"Missing",'3 Model Input'!E$61=6,(AA2872*G2872)/T2872))</f>
        <v>Blank</v>
      </c>
      <c r="AD2872" s="202" t="str">
        <f t="shared" si="477"/>
        <v>Blank</v>
      </c>
      <c r="AE2872" s="202" t="str">
        <f t="shared" si="478"/>
        <v>Blank</v>
      </c>
      <c r="AF2872" s="217" t="str">
        <f t="shared" si="479"/>
        <v>Blank</v>
      </c>
      <c r="AG2872" s="9" t="str" cm="1">
        <f t="array" ref="AG2872">_xlfn.IFS(ISNUMBER(AC2872), "", ISNUMBER(SEARCH("Blank", AC2872)), "", ISERROR(AC2872), "Bad input on tab 3")</f>
        <v/>
      </c>
    </row>
    <row r="2873" spans="2:33" ht="15" customHeight="1" x14ac:dyDescent="0.75">
      <c r="B2873" s="205" t="str">
        <f>'5 Driver Data'!B2873</f>
        <v>2865</v>
      </c>
      <c r="C2873" s="193">
        <f>'5 Driver Data'!C2873</f>
        <v>0</v>
      </c>
      <c r="D2873" s="192">
        <f>'5 Driver Data'!D2873</f>
        <v>0</v>
      </c>
      <c r="E2873" s="191">
        <f>'5 Driver Data'!E2873</f>
        <v>0</v>
      </c>
      <c r="F2873" s="191">
        <f>'5 Driver Data'!F2873</f>
        <v>0</v>
      </c>
      <c r="G2873" s="191">
        <f>'5 Driver Data'!G2873</f>
        <v>0</v>
      </c>
      <c r="H2873" s="191">
        <f>'5 Driver Data'!H2873</f>
        <v>0</v>
      </c>
      <c r="I2873" s="191">
        <f>'5 Driver Data'!I2873</f>
        <v>0</v>
      </c>
      <c r="J2873" s="191">
        <f>'5 Driver Data'!J2873</f>
        <v>0</v>
      </c>
      <c r="K2873" s="206">
        <f>'5 Driver Data'!K2873</f>
        <v>0</v>
      </c>
      <c r="L2873" s="1"/>
      <c r="M2873" s="216" t="str">
        <f>IF(D2873=0,"Blank",'3 Model Input'!E$44*'3 Model Input'!E$45)</f>
        <v>Blank</v>
      </c>
      <c r="N2873" s="197" t="str">
        <f t="shared" si="470"/>
        <v>Blank</v>
      </c>
      <c r="O2873" s="197" t="str">
        <f>IF(D2873=0,"Blank",'3 Model Input'!E$49*(1-'3 Model Input'!E$51))</f>
        <v>Blank</v>
      </c>
      <c r="P2873" s="197" t="str">
        <f t="shared" si="471"/>
        <v>Blank</v>
      </c>
      <c r="Q2873" s="197" t="str">
        <f>IF(D2873=0,"Blank",IF(D2873="BEV",E2873*(1-'3 Model Input'!E$54), E2873))</f>
        <v>Blank</v>
      </c>
      <c r="R2873" s="198" t="str">
        <f>IF(D2873=0,"Blank",IF(D2873="PHEV",F2873/G2873,F2873*(1-'3 Model Input'!E$54)/G2873))</f>
        <v>Blank</v>
      </c>
      <c r="S2873" s="198" t="str">
        <f>IF(D2873=0,"Blank",IF(D2873="PHEV",MIN(M2873,E2873),MIN(M2873,(E2873*(1-'3 Model Input'!E$54)))))</f>
        <v>Blank</v>
      </c>
      <c r="T2873" s="217" t="str">
        <f t="shared" si="472"/>
        <v>Blank</v>
      </c>
      <c r="U2873" s="89"/>
      <c r="V2873" s="216" t="str">
        <f>IF(D2873=0,"Blank",P2873*'3 Model Input'!E$50)</f>
        <v>Blank</v>
      </c>
      <c r="W2873" s="197" t="str">
        <f t="shared" si="473"/>
        <v>Blank</v>
      </c>
      <c r="X2873" s="197" t="str">
        <f t="shared" si="474"/>
        <v>Blank</v>
      </c>
      <c r="Y2873" s="197" t="str">
        <f t="shared" si="475"/>
        <v>Blank</v>
      </c>
      <c r="Z2873" s="197" t="str">
        <f t="shared" si="476"/>
        <v>Blank</v>
      </c>
      <c r="AA2873" s="223" t="str" cm="1">
        <f t="array" ref="AA2873">_xlfn.IFS(ISTEXT('3 Model Input'!F$70),"Missing",ISTEXT('3 Model Input'!I$70),"Missing",ISNUMBER('3 Model Input'!K$70),'3 Model Input'!K$70*P2873)</f>
        <v>Missing</v>
      </c>
      <c r="AB2873" s="89"/>
      <c r="AC2873" s="227" t="str" cm="1">
        <f t="array" ref="AC2873">IF(D2873=0,"Blank",_xlfn.IFS('3 Model Input'!E$61=1,(V2873*G2873)/T2873,'3 Model Input'!E$61=2,(W2873*G2873)/T2873,'3 Model Input'!E$61=3,(X2873*G2873)/T2873,'3 Model Input'!E$61=4,(Y2873*G2873)/T2873,'3 Model Input'!E$61=5,(Z2873*G2873)/T2873, ISTEXT('3 Model Input'!E$61),"Missing",'3 Model Input'!E$61=6,(AA2873*G2873)/T2873))</f>
        <v>Blank</v>
      </c>
      <c r="AD2873" s="202" t="str">
        <f t="shared" si="477"/>
        <v>Blank</v>
      </c>
      <c r="AE2873" s="202" t="str">
        <f t="shared" si="478"/>
        <v>Blank</v>
      </c>
      <c r="AF2873" s="217" t="str">
        <f t="shared" si="479"/>
        <v>Blank</v>
      </c>
      <c r="AG2873" s="9" t="str" cm="1">
        <f t="array" ref="AG2873">_xlfn.IFS(ISNUMBER(AC2873), "", ISNUMBER(SEARCH("Blank", AC2873)), "", ISERROR(AC2873), "Bad input on tab 3")</f>
        <v/>
      </c>
    </row>
    <row r="2874" spans="2:33" ht="15" customHeight="1" x14ac:dyDescent="0.75">
      <c r="B2874" s="205" t="str">
        <f>'5 Driver Data'!B2874</f>
        <v>2866</v>
      </c>
      <c r="C2874" s="193">
        <f>'5 Driver Data'!C2874</f>
        <v>0</v>
      </c>
      <c r="D2874" s="192">
        <f>'5 Driver Data'!D2874</f>
        <v>0</v>
      </c>
      <c r="E2874" s="191">
        <f>'5 Driver Data'!E2874</f>
        <v>0</v>
      </c>
      <c r="F2874" s="191">
        <f>'5 Driver Data'!F2874</f>
        <v>0</v>
      </c>
      <c r="G2874" s="191">
        <f>'5 Driver Data'!G2874</f>
        <v>0</v>
      </c>
      <c r="H2874" s="191">
        <f>'5 Driver Data'!H2874</f>
        <v>0</v>
      </c>
      <c r="I2874" s="191">
        <f>'5 Driver Data'!I2874</f>
        <v>0</v>
      </c>
      <c r="J2874" s="191">
        <f>'5 Driver Data'!J2874</f>
        <v>0</v>
      </c>
      <c r="K2874" s="206">
        <f>'5 Driver Data'!K2874</f>
        <v>0</v>
      </c>
      <c r="L2874" s="1"/>
      <c r="M2874" s="216" t="str">
        <f>IF(D2874=0,"Blank",'3 Model Input'!E$44*'3 Model Input'!E$45)</f>
        <v>Blank</v>
      </c>
      <c r="N2874" s="197" t="str">
        <f t="shared" si="470"/>
        <v>Blank</v>
      </c>
      <c r="O2874" s="197" t="str">
        <f>IF(D2874=0,"Blank",'3 Model Input'!E$49*(1-'3 Model Input'!E$51))</f>
        <v>Blank</v>
      </c>
      <c r="P2874" s="197" t="str">
        <f t="shared" si="471"/>
        <v>Blank</v>
      </c>
      <c r="Q2874" s="197" t="str">
        <f>IF(D2874=0,"Blank",IF(D2874="BEV",E2874*(1-'3 Model Input'!E$54), E2874))</f>
        <v>Blank</v>
      </c>
      <c r="R2874" s="198" t="str">
        <f>IF(D2874=0,"Blank",IF(D2874="PHEV",F2874/G2874,F2874*(1-'3 Model Input'!E$54)/G2874))</f>
        <v>Blank</v>
      </c>
      <c r="S2874" s="198" t="str">
        <f>IF(D2874=0,"Blank",IF(D2874="PHEV",MIN(M2874,E2874),MIN(M2874,(E2874*(1-'3 Model Input'!E$54)))))</f>
        <v>Blank</v>
      </c>
      <c r="T2874" s="217" t="str">
        <f t="shared" si="472"/>
        <v>Blank</v>
      </c>
      <c r="U2874" s="89"/>
      <c r="V2874" s="216" t="str">
        <f>IF(D2874=0,"Blank",P2874*'3 Model Input'!E$50)</f>
        <v>Blank</v>
      </c>
      <c r="W2874" s="197" t="str">
        <f t="shared" si="473"/>
        <v>Blank</v>
      </c>
      <c r="X2874" s="197" t="str">
        <f t="shared" si="474"/>
        <v>Blank</v>
      </c>
      <c r="Y2874" s="197" t="str">
        <f t="shared" si="475"/>
        <v>Blank</v>
      </c>
      <c r="Z2874" s="197" t="str">
        <f t="shared" si="476"/>
        <v>Blank</v>
      </c>
      <c r="AA2874" s="223" t="str" cm="1">
        <f t="array" ref="AA2874">_xlfn.IFS(ISTEXT('3 Model Input'!F$70),"Missing",ISTEXT('3 Model Input'!I$70),"Missing",ISNUMBER('3 Model Input'!K$70),'3 Model Input'!K$70*P2874)</f>
        <v>Missing</v>
      </c>
      <c r="AB2874" s="89"/>
      <c r="AC2874" s="227" t="str" cm="1">
        <f t="array" ref="AC2874">IF(D2874=0,"Blank",_xlfn.IFS('3 Model Input'!E$61=1,(V2874*G2874)/T2874,'3 Model Input'!E$61=2,(W2874*G2874)/T2874,'3 Model Input'!E$61=3,(X2874*G2874)/T2874,'3 Model Input'!E$61=4,(Y2874*G2874)/T2874,'3 Model Input'!E$61=5,(Z2874*G2874)/T2874, ISTEXT('3 Model Input'!E$61),"Missing",'3 Model Input'!E$61=6,(AA2874*G2874)/T2874))</f>
        <v>Blank</v>
      </c>
      <c r="AD2874" s="202" t="str">
        <f t="shared" si="477"/>
        <v>Blank</v>
      </c>
      <c r="AE2874" s="202" t="str">
        <f t="shared" si="478"/>
        <v>Blank</v>
      </c>
      <c r="AF2874" s="217" t="str">
        <f t="shared" si="479"/>
        <v>Blank</v>
      </c>
      <c r="AG2874" s="9" t="str" cm="1">
        <f t="array" ref="AG2874">_xlfn.IFS(ISNUMBER(AC2874), "", ISNUMBER(SEARCH("Blank", AC2874)), "", ISERROR(AC2874), "Bad input on tab 3")</f>
        <v/>
      </c>
    </row>
    <row r="2875" spans="2:33" ht="15" customHeight="1" x14ac:dyDescent="0.75">
      <c r="B2875" s="205" t="str">
        <f>'5 Driver Data'!B2875</f>
        <v>2867</v>
      </c>
      <c r="C2875" s="193">
        <f>'5 Driver Data'!C2875</f>
        <v>0</v>
      </c>
      <c r="D2875" s="192">
        <f>'5 Driver Data'!D2875</f>
        <v>0</v>
      </c>
      <c r="E2875" s="191">
        <f>'5 Driver Data'!E2875</f>
        <v>0</v>
      </c>
      <c r="F2875" s="191">
        <f>'5 Driver Data'!F2875</f>
        <v>0</v>
      </c>
      <c r="G2875" s="191">
        <f>'5 Driver Data'!G2875</f>
        <v>0</v>
      </c>
      <c r="H2875" s="191">
        <f>'5 Driver Data'!H2875</f>
        <v>0</v>
      </c>
      <c r="I2875" s="191">
        <f>'5 Driver Data'!I2875</f>
        <v>0</v>
      </c>
      <c r="J2875" s="191">
        <f>'5 Driver Data'!J2875</f>
        <v>0</v>
      </c>
      <c r="K2875" s="206">
        <f>'5 Driver Data'!K2875</f>
        <v>0</v>
      </c>
      <c r="L2875" s="1"/>
      <c r="M2875" s="216" t="str">
        <f>IF(D2875=0,"Blank",'3 Model Input'!E$44*'3 Model Input'!E$45)</f>
        <v>Blank</v>
      </c>
      <c r="N2875" s="197" t="str">
        <f t="shared" si="470"/>
        <v>Blank</v>
      </c>
      <c r="O2875" s="197" t="str">
        <f>IF(D2875=0,"Blank",'3 Model Input'!E$49*(1-'3 Model Input'!E$51))</f>
        <v>Blank</v>
      </c>
      <c r="P2875" s="197" t="str">
        <f t="shared" si="471"/>
        <v>Blank</v>
      </c>
      <c r="Q2875" s="197" t="str">
        <f>IF(D2875=0,"Blank",IF(D2875="BEV",E2875*(1-'3 Model Input'!E$54), E2875))</f>
        <v>Blank</v>
      </c>
      <c r="R2875" s="198" t="str">
        <f>IF(D2875=0,"Blank",IF(D2875="PHEV",F2875/G2875,F2875*(1-'3 Model Input'!E$54)/G2875))</f>
        <v>Blank</v>
      </c>
      <c r="S2875" s="198" t="str">
        <f>IF(D2875=0,"Blank",IF(D2875="PHEV",MIN(M2875,E2875),MIN(M2875,(E2875*(1-'3 Model Input'!E$54)))))</f>
        <v>Blank</v>
      </c>
      <c r="T2875" s="217" t="str">
        <f t="shared" si="472"/>
        <v>Blank</v>
      </c>
      <c r="U2875" s="89"/>
      <c r="V2875" s="216" t="str">
        <f>IF(D2875=0,"Blank",P2875*'3 Model Input'!E$50)</f>
        <v>Blank</v>
      </c>
      <c r="W2875" s="197" t="str">
        <f t="shared" si="473"/>
        <v>Blank</v>
      </c>
      <c r="X2875" s="197" t="str">
        <f t="shared" si="474"/>
        <v>Blank</v>
      </c>
      <c r="Y2875" s="197" t="str">
        <f t="shared" si="475"/>
        <v>Blank</v>
      </c>
      <c r="Z2875" s="197" t="str">
        <f t="shared" si="476"/>
        <v>Blank</v>
      </c>
      <c r="AA2875" s="223" t="str" cm="1">
        <f t="array" ref="AA2875">_xlfn.IFS(ISTEXT('3 Model Input'!F$70),"Missing",ISTEXT('3 Model Input'!I$70),"Missing",ISNUMBER('3 Model Input'!K$70),'3 Model Input'!K$70*P2875)</f>
        <v>Missing</v>
      </c>
      <c r="AB2875" s="89"/>
      <c r="AC2875" s="227" t="str" cm="1">
        <f t="array" ref="AC2875">IF(D2875=0,"Blank",_xlfn.IFS('3 Model Input'!E$61=1,(V2875*G2875)/T2875,'3 Model Input'!E$61=2,(W2875*G2875)/T2875,'3 Model Input'!E$61=3,(X2875*G2875)/T2875,'3 Model Input'!E$61=4,(Y2875*G2875)/T2875,'3 Model Input'!E$61=5,(Z2875*G2875)/T2875, ISTEXT('3 Model Input'!E$61),"Missing",'3 Model Input'!E$61=6,(AA2875*G2875)/T2875))</f>
        <v>Blank</v>
      </c>
      <c r="AD2875" s="202" t="str">
        <f t="shared" si="477"/>
        <v>Blank</v>
      </c>
      <c r="AE2875" s="202" t="str">
        <f t="shared" si="478"/>
        <v>Blank</v>
      </c>
      <c r="AF2875" s="217" t="str">
        <f t="shared" si="479"/>
        <v>Blank</v>
      </c>
      <c r="AG2875" s="9" t="str" cm="1">
        <f t="array" ref="AG2875">_xlfn.IFS(ISNUMBER(AC2875), "", ISNUMBER(SEARCH("Blank", AC2875)), "", ISERROR(AC2875), "Bad input on tab 3")</f>
        <v/>
      </c>
    </row>
    <row r="2876" spans="2:33" ht="15" customHeight="1" x14ac:dyDescent="0.75">
      <c r="B2876" s="205" t="str">
        <f>'5 Driver Data'!B2876</f>
        <v>2868</v>
      </c>
      <c r="C2876" s="193">
        <f>'5 Driver Data'!C2876</f>
        <v>0</v>
      </c>
      <c r="D2876" s="192">
        <f>'5 Driver Data'!D2876</f>
        <v>0</v>
      </c>
      <c r="E2876" s="191">
        <f>'5 Driver Data'!E2876</f>
        <v>0</v>
      </c>
      <c r="F2876" s="191">
        <f>'5 Driver Data'!F2876</f>
        <v>0</v>
      </c>
      <c r="G2876" s="191">
        <f>'5 Driver Data'!G2876</f>
        <v>0</v>
      </c>
      <c r="H2876" s="191">
        <f>'5 Driver Data'!H2876</f>
        <v>0</v>
      </c>
      <c r="I2876" s="191">
        <f>'5 Driver Data'!I2876</f>
        <v>0</v>
      </c>
      <c r="J2876" s="191">
        <f>'5 Driver Data'!J2876</f>
        <v>0</v>
      </c>
      <c r="K2876" s="206">
        <f>'5 Driver Data'!K2876</f>
        <v>0</v>
      </c>
      <c r="L2876" s="1"/>
      <c r="M2876" s="216" t="str">
        <f>IF(D2876=0,"Blank",'3 Model Input'!E$44*'3 Model Input'!E$45)</f>
        <v>Blank</v>
      </c>
      <c r="N2876" s="197" t="str">
        <f t="shared" si="470"/>
        <v>Blank</v>
      </c>
      <c r="O2876" s="197" t="str">
        <f>IF(D2876=0,"Blank",'3 Model Input'!E$49*(1-'3 Model Input'!E$51))</f>
        <v>Blank</v>
      </c>
      <c r="P2876" s="197" t="str">
        <f t="shared" si="471"/>
        <v>Blank</v>
      </c>
      <c r="Q2876" s="197" t="str">
        <f>IF(D2876=0,"Blank",IF(D2876="BEV",E2876*(1-'3 Model Input'!E$54), E2876))</f>
        <v>Blank</v>
      </c>
      <c r="R2876" s="198" t="str">
        <f>IF(D2876=0,"Blank",IF(D2876="PHEV",F2876/G2876,F2876*(1-'3 Model Input'!E$54)/G2876))</f>
        <v>Blank</v>
      </c>
      <c r="S2876" s="198" t="str">
        <f>IF(D2876=0,"Blank",IF(D2876="PHEV",MIN(M2876,E2876),MIN(M2876,(E2876*(1-'3 Model Input'!E$54)))))</f>
        <v>Blank</v>
      </c>
      <c r="T2876" s="217" t="str">
        <f t="shared" si="472"/>
        <v>Blank</v>
      </c>
      <c r="U2876" s="89"/>
      <c r="V2876" s="216" t="str">
        <f>IF(D2876=0,"Blank",P2876*'3 Model Input'!E$50)</f>
        <v>Blank</v>
      </c>
      <c r="W2876" s="197" t="str">
        <f t="shared" si="473"/>
        <v>Blank</v>
      </c>
      <c r="X2876" s="197" t="str">
        <f t="shared" si="474"/>
        <v>Blank</v>
      </c>
      <c r="Y2876" s="197" t="str">
        <f t="shared" si="475"/>
        <v>Blank</v>
      </c>
      <c r="Z2876" s="197" t="str">
        <f t="shared" si="476"/>
        <v>Blank</v>
      </c>
      <c r="AA2876" s="223" t="str" cm="1">
        <f t="array" ref="AA2876">_xlfn.IFS(ISTEXT('3 Model Input'!F$70),"Missing",ISTEXT('3 Model Input'!I$70),"Missing",ISNUMBER('3 Model Input'!K$70),'3 Model Input'!K$70*P2876)</f>
        <v>Missing</v>
      </c>
      <c r="AB2876" s="89"/>
      <c r="AC2876" s="227" t="str" cm="1">
        <f t="array" ref="AC2876">IF(D2876=0,"Blank",_xlfn.IFS('3 Model Input'!E$61=1,(V2876*G2876)/T2876,'3 Model Input'!E$61=2,(W2876*G2876)/T2876,'3 Model Input'!E$61=3,(X2876*G2876)/T2876,'3 Model Input'!E$61=4,(Y2876*G2876)/T2876,'3 Model Input'!E$61=5,(Z2876*G2876)/T2876, ISTEXT('3 Model Input'!E$61),"Missing",'3 Model Input'!E$61=6,(AA2876*G2876)/T2876))</f>
        <v>Blank</v>
      </c>
      <c r="AD2876" s="202" t="str">
        <f t="shared" si="477"/>
        <v>Blank</v>
      </c>
      <c r="AE2876" s="202" t="str">
        <f t="shared" si="478"/>
        <v>Blank</v>
      </c>
      <c r="AF2876" s="217" t="str">
        <f t="shared" si="479"/>
        <v>Blank</v>
      </c>
      <c r="AG2876" s="9" t="str" cm="1">
        <f t="array" ref="AG2876">_xlfn.IFS(ISNUMBER(AC2876), "", ISNUMBER(SEARCH("Blank", AC2876)), "", ISERROR(AC2876), "Bad input on tab 3")</f>
        <v/>
      </c>
    </row>
    <row r="2877" spans="2:33" ht="15" customHeight="1" x14ac:dyDescent="0.75">
      <c r="B2877" s="205" t="str">
        <f>'5 Driver Data'!B2877</f>
        <v>2869</v>
      </c>
      <c r="C2877" s="193">
        <f>'5 Driver Data'!C2877</f>
        <v>0</v>
      </c>
      <c r="D2877" s="192">
        <f>'5 Driver Data'!D2877</f>
        <v>0</v>
      </c>
      <c r="E2877" s="191">
        <f>'5 Driver Data'!E2877</f>
        <v>0</v>
      </c>
      <c r="F2877" s="191">
        <f>'5 Driver Data'!F2877</f>
        <v>0</v>
      </c>
      <c r="G2877" s="191">
        <f>'5 Driver Data'!G2877</f>
        <v>0</v>
      </c>
      <c r="H2877" s="191">
        <f>'5 Driver Data'!H2877</f>
        <v>0</v>
      </c>
      <c r="I2877" s="191">
        <f>'5 Driver Data'!I2877</f>
        <v>0</v>
      </c>
      <c r="J2877" s="191">
        <f>'5 Driver Data'!J2877</f>
        <v>0</v>
      </c>
      <c r="K2877" s="206">
        <f>'5 Driver Data'!K2877</f>
        <v>0</v>
      </c>
      <c r="L2877" s="1"/>
      <c r="M2877" s="216" t="str">
        <f>IF(D2877=0,"Blank",'3 Model Input'!E$44*'3 Model Input'!E$45)</f>
        <v>Blank</v>
      </c>
      <c r="N2877" s="197" t="str">
        <f t="shared" si="470"/>
        <v>Blank</v>
      </c>
      <c r="O2877" s="197" t="str">
        <f>IF(D2877=0,"Blank",'3 Model Input'!E$49*(1-'3 Model Input'!E$51))</f>
        <v>Blank</v>
      </c>
      <c r="P2877" s="197" t="str">
        <f t="shared" si="471"/>
        <v>Blank</v>
      </c>
      <c r="Q2877" s="197" t="str">
        <f>IF(D2877=0,"Blank",IF(D2877="BEV",E2877*(1-'3 Model Input'!E$54), E2877))</f>
        <v>Blank</v>
      </c>
      <c r="R2877" s="198" t="str">
        <f>IF(D2877=0,"Blank",IF(D2877="PHEV",F2877/G2877,F2877*(1-'3 Model Input'!E$54)/G2877))</f>
        <v>Blank</v>
      </c>
      <c r="S2877" s="198" t="str">
        <f>IF(D2877=0,"Blank",IF(D2877="PHEV",MIN(M2877,E2877),MIN(M2877,(E2877*(1-'3 Model Input'!E$54)))))</f>
        <v>Blank</v>
      </c>
      <c r="T2877" s="217" t="str">
        <f t="shared" si="472"/>
        <v>Blank</v>
      </c>
      <c r="U2877" s="89"/>
      <c r="V2877" s="216" t="str">
        <f>IF(D2877=0,"Blank",P2877*'3 Model Input'!E$50)</f>
        <v>Blank</v>
      </c>
      <c r="W2877" s="197" t="str">
        <f t="shared" si="473"/>
        <v>Blank</v>
      </c>
      <c r="X2877" s="197" t="str">
        <f t="shared" si="474"/>
        <v>Blank</v>
      </c>
      <c r="Y2877" s="197" t="str">
        <f t="shared" si="475"/>
        <v>Blank</v>
      </c>
      <c r="Z2877" s="197" t="str">
        <f t="shared" si="476"/>
        <v>Blank</v>
      </c>
      <c r="AA2877" s="223" t="str" cm="1">
        <f t="array" ref="AA2877">_xlfn.IFS(ISTEXT('3 Model Input'!F$70),"Missing",ISTEXT('3 Model Input'!I$70),"Missing",ISNUMBER('3 Model Input'!K$70),'3 Model Input'!K$70*P2877)</f>
        <v>Missing</v>
      </c>
      <c r="AB2877" s="89"/>
      <c r="AC2877" s="227" t="str" cm="1">
        <f t="array" ref="AC2877">IF(D2877=0,"Blank",_xlfn.IFS('3 Model Input'!E$61=1,(V2877*G2877)/T2877,'3 Model Input'!E$61=2,(W2877*G2877)/T2877,'3 Model Input'!E$61=3,(X2877*G2877)/T2877,'3 Model Input'!E$61=4,(Y2877*G2877)/T2877,'3 Model Input'!E$61=5,(Z2877*G2877)/T2877, ISTEXT('3 Model Input'!E$61),"Missing",'3 Model Input'!E$61=6,(AA2877*G2877)/T2877))</f>
        <v>Blank</v>
      </c>
      <c r="AD2877" s="202" t="str">
        <f t="shared" si="477"/>
        <v>Blank</v>
      </c>
      <c r="AE2877" s="202" t="str">
        <f t="shared" si="478"/>
        <v>Blank</v>
      </c>
      <c r="AF2877" s="217" t="str">
        <f t="shared" si="479"/>
        <v>Blank</v>
      </c>
      <c r="AG2877" s="9" t="str" cm="1">
        <f t="array" ref="AG2877">_xlfn.IFS(ISNUMBER(AC2877), "", ISNUMBER(SEARCH("Blank", AC2877)), "", ISERROR(AC2877), "Bad input on tab 3")</f>
        <v/>
      </c>
    </row>
    <row r="2878" spans="2:33" ht="15" customHeight="1" x14ac:dyDescent="0.75">
      <c r="B2878" s="205" t="str">
        <f>'5 Driver Data'!B2878</f>
        <v>2870</v>
      </c>
      <c r="C2878" s="193">
        <f>'5 Driver Data'!C2878</f>
        <v>0</v>
      </c>
      <c r="D2878" s="192">
        <f>'5 Driver Data'!D2878</f>
        <v>0</v>
      </c>
      <c r="E2878" s="191">
        <f>'5 Driver Data'!E2878</f>
        <v>0</v>
      </c>
      <c r="F2878" s="191">
        <f>'5 Driver Data'!F2878</f>
        <v>0</v>
      </c>
      <c r="G2878" s="191">
        <f>'5 Driver Data'!G2878</f>
        <v>0</v>
      </c>
      <c r="H2878" s="191">
        <f>'5 Driver Data'!H2878</f>
        <v>0</v>
      </c>
      <c r="I2878" s="191">
        <f>'5 Driver Data'!I2878</f>
        <v>0</v>
      </c>
      <c r="J2878" s="191">
        <f>'5 Driver Data'!J2878</f>
        <v>0</v>
      </c>
      <c r="K2878" s="206">
        <f>'5 Driver Data'!K2878</f>
        <v>0</v>
      </c>
      <c r="L2878" s="1"/>
      <c r="M2878" s="216" t="str">
        <f>IF(D2878=0,"Blank",'3 Model Input'!E$44*'3 Model Input'!E$45)</f>
        <v>Blank</v>
      </c>
      <c r="N2878" s="197" t="str">
        <f t="shared" si="470"/>
        <v>Blank</v>
      </c>
      <c r="O2878" s="197" t="str">
        <f>IF(D2878=0,"Blank",'3 Model Input'!E$49*(1-'3 Model Input'!E$51))</f>
        <v>Blank</v>
      </c>
      <c r="P2878" s="197" t="str">
        <f t="shared" si="471"/>
        <v>Blank</v>
      </c>
      <c r="Q2878" s="197" t="str">
        <f>IF(D2878=0,"Blank",IF(D2878="BEV",E2878*(1-'3 Model Input'!E$54), E2878))</f>
        <v>Blank</v>
      </c>
      <c r="R2878" s="198" t="str">
        <f>IF(D2878=0,"Blank",IF(D2878="PHEV",F2878/G2878,F2878*(1-'3 Model Input'!E$54)/G2878))</f>
        <v>Blank</v>
      </c>
      <c r="S2878" s="198" t="str">
        <f>IF(D2878=0,"Blank",IF(D2878="PHEV",MIN(M2878,E2878),MIN(M2878,(E2878*(1-'3 Model Input'!E$54)))))</f>
        <v>Blank</v>
      </c>
      <c r="T2878" s="217" t="str">
        <f t="shared" si="472"/>
        <v>Blank</v>
      </c>
      <c r="U2878" s="89"/>
      <c r="V2878" s="216" t="str">
        <f>IF(D2878=0,"Blank",P2878*'3 Model Input'!E$50)</f>
        <v>Blank</v>
      </c>
      <c r="W2878" s="197" t="str">
        <f t="shared" si="473"/>
        <v>Blank</v>
      </c>
      <c r="X2878" s="197" t="str">
        <f t="shared" si="474"/>
        <v>Blank</v>
      </c>
      <c r="Y2878" s="197" t="str">
        <f t="shared" si="475"/>
        <v>Blank</v>
      </c>
      <c r="Z2878" s="197" t="str">
        <f t="shared" si="476"/>
        <v>Blank</v>
      </c>
      <c r="AA2878" s="223" t="str" cm="1">
        <f t="array" ref="AA2878">_xlfn.IFS(ISTEXT('3 Model Input'!F$70),"Missing",ISTEXT('3 Model Input'!I$70),"Missing",ISNUMBER('3 Model Input'!K$70),'3 Model Input'!K$70*P2878)</f>
        <v>Missing</v>
      </c>
      <c r="AB2878" s="89"/>
      <c r="AC2878" s="227" t="str" cm="1">
        <f t="array" ref="AC2878">IF(D2878=0,"Blank",_xlfn.IFS('3 Model Input'!E$61=1,(V2878*G2878)/T2878,'3 Model Input'!E$61=2,(W2878*G2878)/T2878,'3 Model Input'!E$61=3,(X2878*G2878)/T2878,'3 Model Input'!E$61=4,(Y2878*G2878)/T2878,'3 Model Input'!E$61=5,(Z2878*G2878)/T2878, ISTEXT('3 Model Input'!E$61),"Missing",'3 Model Input'!E$61=6,(AA2878*G2878)/T2878))</f>
        <v>Blank</v>
      </c>
      <c r="AD2878" s="202" t="str">
        <f t="shared" si="477"/>
        <v>Blank</v>
      </c>
      <c r="AE2878" s="202" t="str">
        <f t="shared" si="478"/>
        <v>Blank</v>
      </c>
      <c r="AF2878" s="217" t="str">
        <f t="shared" si="479"/>
        <v>Blank</v>
      </c>
      <c r="AG2878" s="9" t="str" cm="1">
        <f t="array" ref="AG2878">_xlfn.IFS(ISNUMBER(AC2878), "", ISNUMBER(SEARCH("Blank", AC2878)), "", ISERROR(AC2878), "Bad input on tab 3")</f>
        <v/>
      </c>
    </row>
    <row r="2879" spans="2:33" ht="15" customHeight="1" x14ac:dyDescent="0.75">
      <c r="B2879" s="205" t="str">
        <f>'5 Driver Data'!B2879</f>
        <v>2871</v>
      </c>
      <c r="C2879" s="193">
        <f>'5 Driver Data'!C2879</f>
        <v>0</v>
      </c>
      <c r="D2879" s="192">
        <f>'5 Driver Data'!D2879</f>
        <v>0</v>
      </c>
      <c r="E2879" s="191">
        <f>'5 Driver Data'!E2879</f>
        <v>0</v>
      </c>
      <c r="F2879" s="191">
        <f>'5 Driver Data'!F2879</f>
        <v>0</v>
      </c>
      <c r="G2879" s="191">
        <f>'5 Driver Data'!G2879</f>
        <v>0</v>
      </c>
      <c r="H2879" s="191">
        <f>'5 Driver Data'!H2879</f>
        <v>0</v>
      </c>
      <c r="I2879" s="191">
        <f>'5 Driver Data'!I2879</f>
        <v>0</v>
      </c>
      <c r="J2879" s="191">
        <f>'5 Driver Data'!J2879</f>
        <v>0</v>
      </c>
      <c r="K2879" s="206">
        <f>'5 Driver Data'!K2879</f>
        <v>0</v>
      </c>
      <c r="L2879" s="1"/>
      <c r="M2879" s="216" t="str">
        <f>IF(D2879=0,"Blank",'3 Model Input'!E$44*'3 Model Input'!E$45)</f>
        <v>Blank</v>
      </c>
      <c r="N2879" s="197" t="str">
        <f t="shared" si="470"/>
        <v>Blank</v>
      </c>
      <c r="O2879" s="197" t="str">
        <f>IF(D2879=0,"Blank",'3 Model Input'!E$49*(1-'3 Model Input'!E$51))</f>
        <v>Blank</v>
      </c>
      <c r="P2879" s="197" t="str">
        <f t="shared" si="471"/>
        <v>Blank</v>
      </c>
      <c r="Q2879" s="197" t="str">
        <f>IF(D2879=0,"Blank",IF(D2879="BEV",E2879*(1-'3 Model Input'!E$54), E2879))</f>
        <v>Blank</v>
      </c>
      <c r="R2879" s="198" t="str">
        <f>IF(D2879=0,"Blank",IF(D2879="PHEV",F2879/G2879,F2879*(1-'3 Model Input'!E$54)/G2879))</f>
        <v>Blank</v>
      </c>
      <c r="S2879" s="198" t="str">
        <f>IF(D2879=0,"Blank",IF(D2879="PHEV",MIN(M2879,E2879),MIN(M2879,(E2879*(1-'3 Model Input'!E$54)))))</f>
        <v>Blank</v>
      </c>
      <c r="T2879" s="217" t="str">
        <f t="shared" si="472"/>
        <v>Blank</v>
      </c>
      <c r="U2879" s="89"/>
      <c r="V2879" s="216" t="str">
        <f>IF(D2879=0,"Blank",P2879*'3 Model Input'!E$50)</f>
        <v>Blank</v>
      </c>
      <c r="W2879" s="197" t="str">
        <f t="shared" si="473"/>
        <v>Blank</v>
      </c>
      <c r="X2879" s="197" t="str">
        <f t="shared" si="474"/>
        <v>Blank</v>
      </c>
      <c r="Y2879" s="197" t="str">
        <f t="shared" si="475"/>
        <v>Blank</v>
      </c>
      <c r="Z2879" s="197" t="str">
        <f t="shared" si="476"/>
        <v>Blank</v>
      </c>
      <c r="AA2879" s="223" t="str" cm="1">
        <f t="array" ref="AA2879">_xlfn.IFS(ISTEXT('3 Model Input'!F$70),"Missing",ISTEXT('3 Model Input'!I$70),"Missing",ISNUMBER('3 Model Input'!K$70),'3 Model Input'!K$70*P2879)</f>
        <v>Missing</v>
      </c>
      <c r="AB2879" s="89"/>
      <c r="AC2879" s="227" t="str" cm="1">
        <f t="array" ref="AC2879">IF(D2879=0,"Blank",_xlfn.IFS('3 Model Input'!E$61=1,(V2879*G2879)/T2879,'3 Model Input'!E$61=2,(W2879*G2879)/T2879,'3 Model Input'!E$61=3,(X2879*G2879)/T2879,'3 Model Input'!E$61=4,(Y2879*G2879)/T2879,'3 Model Input'!E$61=5,(Z2879*G2879)/T2879, ISTEXT('3 Model Input'!E$61),"Missing",'3 Model Input'!E$61=6,(AA2879*G2879)/T2879))</f>
        <v>Blank</v>
      </c>
      <c r="AD2879" s="202" t="str">
        <f t="shared" si="477"/>
        <v>Blank</v>
      </c>
      <c r="AE2879" s="202" t="str">
        <f t="shared" si="478"/>
        <v>Blank</v>
      </c>
      <c r="AF2879" s="217" t="str">
        <f t="shared" si="479"/>
        <v>Blank</v>
      </c>
      <c r="AG2879" s="9" t="str" cm="1">
        <f t="array" ref="AG2879">_xlfn.IFS(ISNUMBER(AC2879), "", ISNUMBER(SEARCH("Blank", AC2879)), "", ISERROR(AC2879), "Bad input on tab 3")</f>
        <v/>
      </c>
    </row>
    <row r="2880" spans="2:33" ht="15" customHeight="1" x14ac:dyDescent="0.75">
      <c r="B2880" s="205" t="str">
        <f>'5 Driver Data'!B2880</f>
        <v>2872</v>
      </c>
      <c r="C2880" s="193">
        <f>'5 Driver Data'!C2880</f>
        <v>0</v>
      </c>
      <c r="D2880" s="192">
        <f>'5 Driver Data'!D2880</f>
        <v>0</v>
      </c>
      <c r="E2880" s="191">
        <f>'5 Driver Data'!E2880</f>
        <v>0</v>
      </c>
      <c r="F2880" s="191">
        <f>'5 Driver Data'!F2880</f>
        <v>0</v>
      </c>
      <c r="G2880" s="191">
        <f>'5 Driver Data'!G2880</f>
        <v>0</v>
      </c>
      <c r="H2880" s="191">
        <f>'5 Driver Data'!H2880</f>
        <v>0</v>
      </c>
      <c r="I2880" s="191">
        <f>'5 Driver Data'!I2880</f>
        <v>0</v>
      </c>
      <c r="J2880" s="191">
        <f>'5 Driver Data'!J2880</f>
        <v>0</v>
      </c>
      <c r="K2880" s="206">
        <f>'5 Driver Data'!K2880</f>
        <v>0</v>
      </c>
      <c r="L2880" s="1"/>
      <c r="M2880" s="216" t="str">
        <f>IF(D2880=0,"Blank",'3 Model Input'!E$44*'3 Model Input'!E$45)</f>
        <v>Blank</v>
      </c>
      <c r="N2880" s="197" t="str">
        <f t="shared" si="470"/>
        <v>Blank</v>
      </c>
      <c r="O2880" s="197" t="str">
        <f>IF(D2880=0,"Blank",'3 Model Input'!E$49*(1-'3 Model Input'!E$51))</f>
        <v>Blank</v>
      </c>
      <c r="P2880" s="197" t="str">
        <f t="shared" si="471"/>
        <v>Blank</v>
      </c>
      <c r="Q2880" s="197" t="str">
        <f>IF(D2880=0,"Blank",IF(D2880="BEV",E2880*(1-'3 Model Input'!E$54), E2880))</f>
        <v>Blank</v>
      </c>
      <c r="R2880" s="198" t="str">
        <f>IF(D2880=0,"Blank",IF(D2880="PHEV",F2880/G2880,F2880*(1-'3 Model Input'!E$54)/G2880))</f>
        <v>Blank</v>
      </c>
      <c r="S2880" s="198" t="str">
        <f>IF(D2880=0,"Blank",IF(D2880="PHEV",MIN(M2880,E2880),MIN(M2880,(E2880*(1-'3 Model Input'!E$54)))))</f>
        <v>Blank</v>
      </c>
      <c r="T2880" s="217" t="str">
        <f t="shared" si="472"/>
        <v>Blank</v>
      </c>
      <c r="U2880" s="89"/>
      <c r="V2880" s="216" t="str">
        <f>IF(D2880=0,"Blank",P2880*'3 Model Input'!E$50)</f>
        <v>Blank</v>
      </c>
      <c r="W2880" s="197" t="str">
        <f t="shared" si="473"/>
        <v>Blank</v>
      </c>
      <c r="X2880" s="197" t="str">
        <f t="shared" si="474"/>
        <v>Blank</v>
      </c>
      <c r="Y2880" s="197" t="str">
        <f t="shared" si="475"/>
        <v>Blank</v>
      </c>
      <c r="Z2880" s="197" t="str">
        <f t="shared" si="476"/>
        <v>Blank</v>
      </c>
      <c r="AA2880" s="223" t="str" cm="1">
        <f t="array" ref="AA2880">_xlfn.IFS(ISTEXT('3 Model Input'!F$70),"Missing",ISTEXT('3 Model Input'!I$70),"Missing",ISNUMBER('3 Model Input'!K$70),'3 Model Input'!K$70*P2880)</f>
        <v>Missing</v>
      </c>
      <c r="AB2880" s="89"/>
      <c r="AC2880" s="227" t="str" cm="1">
        <f t="array" ref="AC2880">IF(D2880=0,"Blank",_xlfn.IFS('3 Model Input'!E$61=1,(V2880*G2880)/T2880,'3 Model Input'!E$61=2,(W2880*G2880)/T2880,'3 Model Input'!E$61=3,(X2880*G2880)/T2880,'3 Model Input'!E$61=4,(Y2880*G2880)/T2880,'3 Model Input'!E$61=5,(Z2880*G2880)/T2880, ISTEXT('3 Model Input'!E$61),"Missing",'3 Model Input'!E$61=6,(AA2880*G2880)/T2880))</f>
        <v>Blank</v>
      </c>
      <c r="AD2880" s="202" t="str">
        <f t="shared" si="477"/>
        <v>Blank</v>
      </c>
      <c r="AE2880" s="202" t="str">
        <f t="shared" si="478"/>
        <v>Blank</v>
      </c>
      <c r="AF2880" s="217" t="str">
        <f t="shared" si="479"/>
        <v>Blank</v>
      </c>
      <c r="AG2880" s="9" t="str" cm="1">
        <f t="array" ref="AG2880">_xlfn.IFS(ISNUMBER(AC2880), "", ISNUMBER(SEARCH("Blank", AC2880)), "", ISERROR(AC2880), "Bad input on tab 3")</f>
        <v/>
      </c>
    </row>
    <row r="2881" spans="2:33" ht="15" customHeight="1" x14ac:dyDescent="0.75">
      <c r="B2881" s="205" t="str">
        <f>'5 Driver Data'!B2881</f>
        <v>2873</v>
      </c>
      <c r="C2881" s="193">
        <f>'5 Driver Data'!C2881</f>
        <v>0</v>
      </c>
      <c r="D2881" s="192">
        <f>'5 Driver Data'!D2881</f>
        <v>0</v>
      </c>
      <c r="E2881" s="191">
        <f>'5 Driver Data'!E2881</f>
        <v>0</v>
      </c>
      <c r="F2881" s="191">
        <f>'5 Driver Data'!F2881</f>
        <v>0</v>
      </c>
      <c r="G2881" s="191">
        <f>'5 Driver Data'!G2881</f>
        <v>0</v>
      </c>
      <c r="H2881" s="191">
        <f>'5 Driver Data'!H2881</f>
        <v>0</v>
      </c>
      <c r="I2881" s="191">
        <f>'5 Driver Data'!I2881</f>
        <v>0</v>
      </c>
      <c r="J2881" s="191">
        <f>'5 Driver Data'!J2881</f>
        <v>0</v>
      </c>
      <c r="K2881" s="206">
        <f>'5 Driver Data'!K2881</f>
        <v>0</v>
      </c>
      <c r="L2881" s="1"/>
      <c r="M2881" s="216" t="str">
        <f>IF(D2881=0,"Blank",'3 Model Input'!E$44*'3 Model Input'!E$45)</f>
        <v>Blank</v>
      </c>
      <c r="N2881" s="197" t="str">
        <f t="shared" si="470"/>
        <v>Blank</v>
      </c>
      <c r="O2881" s="197" t="str">
        <f>IF(D2881=0,"Blank",'3 Model Input'!E$49*(1-'3 Model Input'!E$51))</f>
        <v>Blank</v>
      </c>
      <c r="P2881" s="197" t="str">
        <f t="shared" si="471"/>
        <v>Blank</v>
      </c>
      <c r="Q2881" s="197" t="str">
        <f>IF(D2881=0,"Blank",IF(D2881="BEV",E2881*(1-'3 Model Input'!E$54), E2881))</f>
        <v>Blank</v>
      </c>
      <c r="R2881" s="198" t="str">
        <f>IF(D2881=0,"Blank",IF(D2881="PHEV",F2881/G2881,F2881*(1-'3 Model Input'!E$54)/G2881))</f>
        <v>Blank</v>
      </c>
      <c r="S2881" s="198" t="str">
        <f>IF(D2881=0,"Blank",IF(D2881="PHEV",MIN(M2881,E2881),MIN(M2881,(E2881*(1-'3 Model Input'!E$54)))))</f>
        <v>Blank</v>
      </c>
      <c r="T2881" s="217" t="str">
        <f t="shared" si="472"/>
        <v>Blank</v>
      </c>
      <c r="U2881" s="89"/>
      <c r="V2881" s="216" t="str">
        <f>IF(D2881=0,"Blank",P2881*'3 Model Input'!E$50)</f>
        <v>Blank</v>
      </c>
      <c r="W2881" s="197" t="str">
        <f t="shared" si="473"/>
        <v>Blank</v>
      </c>
      <c r="X2881" s="197" t="str">
        <f t="shared" si="474"/>
        <v>Blank</v>
      </c>
      <c r="Y2881" s="197" t="str">
        <f t="shared" si="475"/>
        <v>Blank</v>
      </c>
      <c r="Z2881" s="197" t="str">
        <f t="shared" si="476"/>
        <v>Blank</v>
      </c>
      <c r="AA2881" s="223" t="str" cm="1">
        <f t="array" ref="AA2881">_xlfn.IFS(ISTEXT('3 Model Input'!F$70),"Missing",ISTEXT('3 Model Input'!I$70),"Missing",ISNUMBER('3 Model Input'!K$70),'3 Model Input'!K$70*P2881)</f>
        <v>Missing</v>
      </c>
      <c r="AB2881" s="89"/>
      <c r="AC2881" s="227" t="str" cm="1">
        <f t="array" ref="AC2881">IF(D2881=0,"Blank",_xlfn.IFS('3 Model Input'!E$61=1,(V2881*G2881)/T2881,'3 Model Input'!E$61=2,(W2881*G2881)/T2881,'3 Model Input'!E$61=3,(X2881*G2881)/T2881,'3 Model Input'!E$61=4,(Y2881*G2881)/T2881,'3 Model Input'!E$61=5,(Z2881*G2881)/T2881, ISTEXT('3 Model Input'!E$61),"Missing",'3 Model Input'!E$61=6,(AA2881*G2881)/T2881))</f>
        <v>Blank</v>
      </c>
      <c r="AD2881" s="202" t="str">
        <f t="shared" si="477"/>
        <v>Blank</v>
      </c>
      <c r="AE2881" s="202" t="str">
        <f t="shared" si="478"/>
        <v>Blank</v>
      </c>
      <c r="AF2881" s="217" t="str">
        <f t="shared" si="479"/>
        <v>Blank</v>
      </c>
      <c r="AG2881" s="9" t="str" cm="1">
        <f t="array" ref="AG2881">_xlfn.IFS(ISNUMBER(AC2881), "", ISNUMBER(SEARCH("Blank", AC2881)), "", ISERROR(AC2881), "Bad input on tab 3")</f>
        <v/>
      </c>
    </row>
    <row r="2882" spans="2:33" ht="15" customHeight="1" x14ac:dyDescent="0.75">
      <c r="B2882" s="205" t="str">
        <f>'5 Driver Data'!B2882</f>
        <v>2874</v>
      </c>
      <c r="C2882" s="193">
        <f>'5 Driver Data'!C2882</f>
        <v>0</v>
      </c>
      <c r="D2882" s="192">
        <f>'5 Driver Data'!D2882</f>
        <v>0</v>
      </c>
      <c r="E2882" s="191">
        <f>'5 Driver Data'!E2882</f>
        <v>0</v>
      </c>
      <c r="F2882" s="191">
        <f>'5 Driver Data'!F2882</f>
        <v>0</v>
      </c>
      <c r="G2882" s="191">
        <f>'5 Driver Data'!G2882</f>
        <v>0</v>
      </c>
      <c r="H2882" s="191">
        <f>'5 Driver Data'!H2882</f>
        <v>0</v>
      </c>
      <c r="I2882" s="191">
        <f>'5 Driver Data'!I2882</f>
        <v>0</v>
      </c>
      <c r="J2882" s="191">
        <f>'5 Driver Data'!J2882</f>
        <v>0</v>
      </c>
      <c r="K2882" s="206">
        <f>'5 Driver Data'!K2882</f>
        <v>0</v>
      </c>
      <c r="L2882" s="1"/>
      <c r="M2882" s="216" t="str">
        <f>IF(D2882=0,"Blank",'3 Model Input'!E$44*'3 Model Input'!E$45)</f>
        <v>Blank</v>
      </c>
      <c r="N2882" s="197" t="str">
        <f t="shared" si="470"/>
        <v>Blank</v>
      </c>
      <c r="O2882" s="197" t="str">
        <f>IF(D2882=0,"Blank",'3 Model Input'!E$49*(1-'3 Model Input'!E$51))</f>
        <v>Blank</v>
      </c>
      <c r="P2882" s="197" t="str">
        <f t="shared" si="471"/>
        <v>Blank</v>
      </c>
      <c r="Q2882" s="197" t="str">
        <f>IF(D2882=0,"Blank",IF(D2882="BEV",E2882*(1-'3 Model Input'!E$54), E2882))</f>
        <v>Blank</v>
      </c>
      <c r="R2882" s="198" t="str">
        <f>IF(D2882=0,"Blank",IF(D2882="PHEV",F2882/G2882,F2882*(1-'3 Model Input'!E$54)/G2882))</f>
        <v>Blank</v>
      </c>
      <c r="S2882" s="198" t="str">
        <f>IF(D2882=0,"Blank",IF(D2882="PHEV",MIN(M2882,E2882),MIN(M2882,(E2882*(1-'3 Model Input'!E$54)))))</f>
        <v>Blank</v>
      </c>
      <c r="T2882" s="217" t="str">
        <f t="shared" si="472"/>
        <v>Blank</v>
      </c>
      <c r="U2882" s="89"/>
      <c r="V2882" s="216" t="str">
        <f>IF(D2882=0,"Blank",P2882*'3 Model Input'!E$50)</f>
        <v>Blank</v>
      </c>
      <c r="W2882" s="197" t="str">
        <f t="shared" si="473"/>
        <v>Blank</v>
      </c>
      <c r="X2882" s="197" t="str">
        <f t="shared" si="474"/>
        <v>Blank</v>
      </c>
      <c r="Y2882" s="197" t="str">
        <f t="shared" si="475"/>
        <v>Blank</v>
      </c>
      <c r="Z2882" s="197" t="str">
        <f t="shared" si="476"/>
        <v>Blank</v>
      </c>
      <c r="AA2882" s="223" t="str" cm="1">
        <f t="array" ref="AA2882">_xlfn.IFS(ISTEXT('3 Model Input'!F$70),"Missing",ISTEXT('3 Model Input'!I$70),"Missing",ISNUMBER('3 Model Input'!K$70),'3 Model Input'!K$70*P2882)</f>
        <v>Missing</v>
      </c>
      <c r="AB2882" s="89"/>
      <c r="AC2882" s="227" t="str" cm="1">
        <f t="array" ref="AC2882">IF(D2882=0,"Blank",_xlfn.IFS('3 Model Input'!E$61=1,(V2882*G2882)/T2882,'3 Model Input'!E$61=2,(W2882*G2882)/T2882,'3 Model Input'!E$61=3,(X2882*G2882)/T2882,'3 Model Input'!E$61=4,(Y2882*G2882)/T2882,'3 Model Input'!E$61=5,(Z2882*G2882)/T2882, ISTEXT('3 Model Input'!E$61),"Missing",'3 Model Input'!E$61=6,(AA2882*G2882)/T2882))</f>
        <v>Blank</v>
      </c>
      <c r="AD2882" s="202" t="str">
        <f t="shared" si="477"/>
        <v>Blank</v>
      </c>
      <c r="AE2882" s="202" t="str">
        <f t="shared" si="478"/>
        <v>Blank</v>
      </c>
      <c r="AF2882" s="217" t="str">
        <f t="shared" si="479"/>
        <v>Blank</v>
      </c>
      <c r="AG2882" s="9" t="str" cm="1">
        <f t="array" ref="AG2882">_xlfn.IFS(ISNUMBER(AC2882), "", ISNUMBER(SEARCH("Blank", AC2882)), "", ISERROR(AC2882), "Bad input on tab 3")</f>
        <v/>
      </c>
    </row>
    <row r="2883" spans="2:33" ht="15" customHeight="1" x14ac:dyDescent="0.75">
      <c r="B2883" s="205" t="str">
        <f>'5 Driver Data'!B2883</f>
        <v>2875</v>
      </c>
      <c r="C2883" s="193">
        <f>'5 Driver Data'!C2883</f>
        <v>0</v>
      </c>
      <c r="D2883" s="192">
        <f>'5 Driver Data'!D2883</f>
        <v>0</v>
      </c>
      <c r="E2883" s="191">
        <f>'5 Driver Data'!E2883</f>
        <v>0</v>
      </c>
      <c r="F2883" s="191">
        <f>'5 Driver Data'!F2883</f>
        <v>0</v>
      </c>
      <c r="G2883" s="191">
        <f>'5 Driver Data'!G2883</f>
        <v>0</v>
      </c>
      <c r="H2883" s="191">
        <f>'5 Driver Data'!H2883</f>
        <v>0</v>
      </c>
      <c r="I2883" s="191">
        <f>'5 Driver Data'!I2883</f>
        <v>0</v>
      </c>
      <c r="J2883" s="191">
        <f>'5 Driver Data'!J2883</f>
        <v>0</v>
      </c>
      <c r="K2883" s="206">
        <f>'5 Driver Data'!K2883</f>
        <v>0</v>
      </c>
      <c r="L2883" s="1"/>
      <c r="M2883" s="216" t="str">
        <f>IF(D2883=0,"Blank",'3 Model Input'!E$44*'3 Model Input'!E$45)</f>
        <v>Blank</v>
      </c>
      <c r="N2883" s="197" t="str">
        <f t="shared" si="470"/>
        <v>Blank</v>
      </c>
      <c r="O2883" s="197" t="str">
        <f>IF(D2883=0,"Blank",'3 Model Input'!E$49*(1-'3 Model Input'!E$51))</f>
        <v>Blank</v>
      </c>
      <c r="P2883" s="197" t="str">
        <f t="shared" si="471"/>
        <v>Blank</v>
      </c>
      <c r="Q2883" s="197" t="str">
        <f>IF(D2883=0,"Blank",IF(D2883="BEV",E2883*(1-'3 Model Input'!E$54), E2883))</f>
        <v>Blank</v>
      </c>
      <c r="R2883" s="198" t="str">
        <f>IF(D2883=0,"Blank",IF(D2883="PHEV",F2883/G2883,F2883*(1-'3 Model Input'!E$54)/G2883))</f>
        <v>Blank</v>
      </c>
      <c r="S2883" s="198" t="str">
        <f>IF(D2883=0,"Blank",IF(D2883="PHEV",MIN(M2883,E2883),MIN(M2883,(E2883*(1-'3 Model Input'!E$54)))))</f>
        <v>Blank</v>
      </c>
      <c r="T2883" s="217" t="str">
        <f t="shared" si="472"/>
        <v>Blank</v>
      </c>
      <c r="U2883" s="89"/>
      <c r="V2883" s="216" t="str">
        <f>IF(D2883=0,"Blank",P2883*'3 Model Input'!E$50)</f>
        <v>Blank</v>
      </c>
      <c r="W2883" s="197" t="str">
        <f t="shared" si="473"/>
        <v>Blank</v>
      </c>
      <c r="X2883" s="197" t="str">
        <f t="shared" si="474"/>
        <v>Blank</v>
      </c>
      <c r="Y2883" s="197" t="str">
        <f t="shared" si="475"/>
        <v>Blank</v>
      </c>
      <c r="Z2883" s="197" t="str">
        <f t="shared" si="476"/>
        <v>Blank</v>
      </c>
      <c r="AA2883" s="223" t="str" cm="1">
        <f t="array" ref="AA2883">_xlfn.IFS(ISTEXT('3 Model Input'!F$70),"Missing",ISTEXT('3 Model Input'!I$70),"Missing",ISNUMBER('3 Model Input'!K$70),'3 Model Input'!K$70*P2883)</f>
        <v>Missing</v>
      </c>
      <c r="AB2883" s="89"/>
      <c r="AC2883" s="227" t="str" cm="1">
        <f t="array" ref="AC2883">IF(D2883=0,"Blank",_xlfn.IFS('3 Model Input'!E$61=1,(V2883*G2883)/T2883,'3 Model Input'!E$61=2,(W2883*G2883)/T2883,'3 Model Input'!E$61=3,(X2883*G2883)/T2883,'3 Model Input'!E$61=4,(Y2883*G2883)/T2883,'3 Model Input'!E$61=5,(Z2883*G2883)/T2883, ISTEXT('3 Model Input'!E$61),"Missing",'3 Model Input'!E$61=6,(AA2883*G2883)/T2883))</f>
        <v>Blank</v>
      </c>
      <c r="AD2883" s="202" t="str">
        <f t="shared" si="477"/>
        <v>Blank</v>
      </c>
      <c r="AE2883" s="202" t="str">
        <f t="shared" si="478"/>
        <v>Blank</v>
      </c>
      <c r="AF2883" s="217" t="str">
        <f t="shared" si="479"/>
        <v>Blank</v>
      </c>
      <c r="AG2883" s="9" t="str" cm="1">
        <f t="array" ref="AG2883">_xlfn.IFS(ISNUMBER(AC2883), "", ISNUMBER(SEARCH("Blank", AC2883)), "", ISERROR(AC2883), "Bad input on tab 3")</f>
        <v/>
      </c>
    </row>
    <row r="2884" spans="2:33" ht="15" customHeight="1" x14ac:dyDescent="0.75">
      <c r="B2884" s="205" t="str">
        <f>'5 Driver Data'!B2884</f>
        <v>2876</v>
      </c>
      <c r="C2884" s="193">
        <f>'5 Driver Data'!C2884</f>
        <v>0</v>
      </c>
      <c r="D2884" s="192">
        <f>'5 Driver Data'!D2884</f>
        <v>0</v>
      </c>
      <c r="E2884" s="191">
        <f>'5 Driver Data'!E2884</f>
        <v>0</v>
      </c>
      <c r="F2884" s="191">
        <f>'5 Driver Data'!F2884</f>
        <v>0</v>
      </c>
      <c r="G2884" s="191">
        <f>'5 Driver Data'!G2884</f>
        <v>0</v>
      </c>
      <c r="H2884" s="191">
        <f>'5 Driver Data'!H2884</f>
        <v>0</v>
      </c>
      <c r="I2884" s="191">
        <f>'5 Driver Data'!I2884</f>
        <v>0</v>
      </c>
      <c r="J2884" s="191">
        <f>'5 Driver Data'!J2884</f>
        <v>0</v>
      </c>
      <c r="K2884" s="206">
        <f>'5 Driver Data'!K2884</f>
        <v>0</v>
      </c>
      <c r="L2884" s="1"/>
      <c r="M2884" s="216" t="str">
        <f>IF(D2884=0,"Blank",'3 Model Input'!E$44*'3 Model Input'!E$45)</f>
        <v>Blank</v>
      </c>
      <c r="N2884" s="197" t="str">
        <f t="shared" si="470"/>
        <v>Blank</v>
      </c>
      <c r="O2884" s="197" t="str">
        <f>IF(D2884=0,"Blank",'3 Model Input'!E$49*(1-'3 Model Input'!E$51))</f>
        <v>Blank</v>
      </c>
      <c r="P2884" s="197" t="str">
        <f t="shared" si="471"/>
        <v>Blank</v>
      </c>
      <c r="Q2884" s="197" t="str">
        <f>IF(D2884=0,"Blank",IF(D2884="BEV",E2884*(1-'3 Model Input'!E$54), E2884))</f>
        <v>Blank</v>
      </c>
      <c r="R2884" s="198" t="str">
        <f>IF(D2884=0,"Blank",IF(D2884="PHEV",F2884/G2884,F2884*(1-'3 Model Input'!E$54)/G2884))</f>
        <v>Blank</v>
      </c>
      <c r="S2884" s="198" t="str">
        <f>IF(D2884=0,"Blank",IF(D2884="PHEV",MIN(M2884,E2884),MIN(M2884,(E2884*(1-'3 Model Input'!E$54)))))</f>
        <v>Blank</v>
      </c>
      <c r="T2884" s="217" t="str">
        <f t="shared" si="472"/>
        <v>Blank</v>
      </c>
      <c r="U2884" s="89"/>
      <c r="V2884" s="216" t="str">
        <f>IF(D2884=0,"Blank",P2884*'3 Model Input'!E$50)</f>
        <v>Blank</v>
      </c>
      <c r="W2884" s="197" t="str">
        <f t="shared" si="473"/>
        <v>Blank</v>
      </c>
      <c r="X2884" s="197" t="str">
        <f t="shared" si="474"/>
        <v>Blank</v>
      </c>
      <c r="Y2884" s="197" t="str">
        <f t="shared" si="475"/>
        <v>Blank</v>
      </c>
      <c r="Z2884" s="197" t="str">
        <f t="shared" si="476"/>
        <v>Blank</v>
      </c>
      <c r="AA2884" s="223" t="str" cm="1">
        <f t="array" ref="AA2884">_xlfn.IFS(ISTEXT('3 Model Input'!F$70),"Missing",ISTEXT('3 Model Input'!I$70),"Missing",ISNUMBER('3 Model Input'!K$70),'3 Model Input'!K$70*P2884)</f>
        <v>Missing</v>
      </c>
      <c r="AB2884" s="89"/>
      <c r="AC2884" s="227" t="str" cm="1">
        <f t="array" ref="AC2884">IF(D2884=0,"Blank",_xlfn.IFS('3 Model Input'!E$61=1,(V2884*G2884)/T2884,'3 Model Input'!E$61=2,(W2884*G2884)/T2884,'3 Model Input'!E$61=3,(X2884*G2884)/T2884,'3 Model Input'!E$61=4,(Y2884*G2884)/T2884,'3 Model Input'!E$61=5,(Z2884*G2884)/T2884, ISTEXT('3 Model Input'!E$61),"Missing",'3 Model Input'!E$61=6,(AA2884*G2884)/T2884))</f>
        <v>Blank</v>
      </c>
      <c r="AD2884" s="202" t="str">
        <f t="shared" si="477"/>
        <v>Blank</v>
      </c>
      <c r="AE2884" s="202" t="str">
        <f t="shared" si="478"/>
        <v>Blank</v>
      </c>
      <c r="AF2884" s="217" t="str">
        <f t="shared" si="479"/>
        <v>Blank</v>
      </c>
      <c r="AG2884" s="9" t="str" cm="1">
        <f t="array" ref="AG2884">_xlfn.IFS(ISNUMBER(AC2884), "", ISNUMBER(SEARCH("Blank", AC2884)), "", ISERROR(AC2884), "Bad input on tab 3")</f>
        <v/>
      </c>
    </row>
    <row r="2885" spans="2:33" ht="15" customHeight="1" x14ac:dyDescent="0.75">
      <c r="B2885" s="205" t="str">
        <f>'5 Driver Data'!B2885</f>
        <v>2877</v>
      </c>
      <c r="C2885" s="193">
        <f>'5 Driver Data'!C2885</f>
        <v>0</v>
      </c>
      <c r="D2885" s="192">
        <f>'5 Driver Data'!D2885</f>
        <v>0</v>
      </c>
      <c r="E2885" s="191">
        <f>'5 Driver Data'!E2885</f>
        <v>0</v>
      </c>
      <c r="F2885" s="191">
        <f>'5 Driver Data'!F2885</f>
        <v>0</v>
      </c>
      <c r="G2885" s="191">
        <f>'5 Driver Data'!G2885</f>
        <v>0</v>
      </c>
      <c r="H2885" s="191">
        <f>'5 Driver Data'!H2885</f>
        <v>0</v>
      </c>
      <c r="I2885" s="191">
        <f>'5 Driver Data'!I2885</f>
        <v>0</v>
      </c>
      <c r="J2885" s="191">
        <f>'5 Driver Data'!J2885</f>
        <v>0</v>
      </c>
      <c r="K2885" s="206">
        <f>'5 Driver Data'!K2885</f>
        <v>0</v>
      </c>
      <c r="L2885" s="1"/>
      <c r="M2885" s="216" t="str">
        <f>IF(D2885=0,"Blank",'3 Model Input'!E$44*'3 Model Input'!E$45)</f>
        <v>Blank</v>
      </c>
      <c r="N2885" s="197" t="str">
        <f t="shared" si="470"/>
        <v>Blank</v>
      </c>
      <c r="O2885" s="197" t="str">
        <f>IF(D2885=0,"Blank",'3 Model Input'!E$49*(1-'3 Model Input'!E$51))</f>
        <v>Blank</v>
      </c>
      <c r="P2885" s="197" t="str">
        <f t="shared" si="471"/>
        <v>Blank</v>
      </c>
      <c r="Q2885" s="197" t="str">
        <f>IF(D2885=0,"Blank",IF(D2885="BEV",E2885*(1-'3 Model Input'!E$54), E2885))</f>
        <v>Blank</v>
      </c>
      <c r="R2885" s="198" t="str">
        <f>IF(D2885=0,"Blank",IF(D2885="PHEV",F2885/G2885,F2885*(1-'3 Model Input'!E$54)/G2885))</f>
        <v>Blank</v>
      </c>
      <c r="S2885" s="198" t="str">
        <f>IF(D2885=0,"Blank",IF(D2885="PHEV",MIN(M2885,E2885),MIN(M2885,(E2885*(1-'3 Model Input'!E$54)))))</f>
        <v>Blank</v>
      </c>
      <c r="T2885" s="217" t="str">
        <f t="shared" si="472"/>
        <v>Blank</v>
      </c>
      <c r="U2885" s="89"/>
      <c r="V2885" s="216" t="str">
        <f>IF(D2885=0,"Blank",P2885*'3 Model Input'!E$50)</f>
        <v>Blank</v>
      </c>
      <c r="W2885" s="197" t="str">
        <f t="shared" si="473"/>
        <v>Blank</v>
      </c>
      <c r="X2885" s="197" t="str">
        <f t="shared" si="474"/>
        <v>Blank</v>
      </c>
      <c r="Y2885" s="197" t="str">
        <f t="shared" si="475"/>
        <v>Blank</v>
      </c>
      <c r="Z2885" s="197" t="str">
        <f t="shared" si="476"/>
        <v>Blank</v>
      </c>
      <c r="AA2885" s="223" t="str" cm="1">
        <f t="array" ref="AA2885">_xlfn.IFS(ISTEXT('3 Model Input'!F$70),"Missing",ISTEXT('3 Model Input'!I$70),"Missing",ISNUMBER('3 Model Input'!K$70),'3 Model Input'!K$70*P2885)</f>
        <v>Missing</v>
      </c>
      <c r="AB2885" s="89"/>
      <c r="AC2885" s="227" t="str" cm="1">
        <f t="array" ref="AC2885">IF(D2885=0,"Blank",_xlfn.IFS('3 Model Input'!E$61=1,(V2885*G2885)/T2885,'3 Model Input'!E$61=2,(W2885*G2885)/T2885,'3 Model Input'!E$61=3,(X2885*G2885)/T2885,'3 Model Input'!E$61=4,(Y2885*G2885)/T2885,'3 Model Input'!E$61=5,(Z2885*G2885)/T2885, ISTEXT('3 Model Input'!E$61),"Missing",'3 Model Input'!E$61=6,(AA2885*G2885)/T2885))</f>
        <v>Blank</v>
      </c>
      <c r="AD2885" s="202" t="str">
        <f t="shared" si="477"/>
        <v>Blank</v>
      </c>
      <c r="AE2885" s="202" t="str">
        <f t="shared" si="478"/>
        <v>Blank</v>
      </c>
      <c r="AF2885" s="217" t="str">
        <f t="shared" si="479"/>
        <v>Blank</v>
      </c>
      <c r="AG2885" s="9" t="str" cm="1">
        <f t="array" ref="AG2885">_xlfn.IFS(ISNUMBER(AC2885), "", ISNUMBER(SEARCH("Blank", AC2885)), "", ISERROR(AC2885), "Bad input on tab 3")</f>
        <v/>
      </c>
    </row>
    <row r="2886" spans="2:33" ht="15" customHeight="1" x14ac:dyDescent="0.75">
      <c r="B2886" s="205" t="str">
        <f>'5 Driver Data'!B2886</f>
        <v>2878</v>
      </c>
      <c r="C2886" s="193">
        <f>'5 Driver Data'!C2886</f>
        <v>0</v>
      </c>
      <c r="D2886" s="192">
        <f>'5 Driver Data'!D2886</f>
        <v>0</v>
      </c>
      <c r="E2886" s="191">
        <f>'5 Driver Data'!E2886</f>
        <v>0</v>
      </c>
      <c r="F2886" s="191">
        <f>'5 Driver Data'!F2886</f>
        <v>0</v>
      </c>
      <c r="G2886" s="191">
        <f>'5 Driver Data'!G2886</f>
        <v>0</v>
      </c>
      <c r="H2886" s="191">
        <f>'5 Driver Data'!H2886</f>
        <v>0</v>
      </c>
      <c r="I2886" s="191">
        <f>'5 Driver Data'!I2886</f>
        <v>0</v>
      </c>
      <c r="J2886" s="191">
        <f>'5 Driver Data'!J2886</f>
        <v>0</v>
      </c>
      <c r="K2886" s="206">
        <f>'5 Driver Data'!K2886</f>
        <v>0</v>
      </c>
      <c r="L2886" s="1"/>
      <c r="M2886" s="216" t="str">
        <f>IF(D2886=0,"Blank",'3 Model Input'!E$44*'3 Model Input'!E$45)</f>
        <v>Blank</v>
      </c>
      <c r="N2886" s="197" t="str">
        <f t="shared" si="470"/>
        <v>Blank</v>
      </c>
      <c r="O2886" s="197" t="str">
        <f>IF(D2886=0,"Blank",'3 Model Input'!E$49*(1-'3 Model Input'!E$51))</f>
        <v>Blank</v>
      </c>
      <c r="P2886" s="197" t="str">
        <f t="shared" si="471"/>
        <v>Blank</v>
      </c>
      <c r="Q2886" s="197" t="str">
        <f>IF(D2886=0,"Blank",IF(D2886="BEV",E2886*(1-'3 Model Input'!E$54), E2886))</f>
        <v>Blank</v>
      </c>
      <c r="R2886" s="198" t="str">
        <f>IF(D2886=0,"Blank",IF(D2886="PHEV",F2886/G2886,F2886*(1-'3 Model Input'!E$54)/G2886))</f>
        <v>Blank</v>
      </c>
      <c r="S2886" s="198" t="str">
        <f>IF(D2886=0,"Blank",IF(D2886="PHEV",MIN(M2886,E2886),MIN(M2886,(E2886*(1-'3 Model Input'!E$54)))))</f>
        <v>Blank</v>
      </c>
      <c r="T2886" s="217" t="str">
        <f t="shared" si="472"/>
        <v>Blank</v>
      </c>
      <c r="U2886" s="89"/>
      <c r="V2886" s="216" t="str">
        <f>IF(D2886=0,"Blank",P2886*'3 Model Input'!E$50)</f>
        <v>Blank</v>
      </c>
      <c r="W2886" s="197" t="str">
        <f t="shared" si="473"/>
        <v>Blank</v>
      </c>
      <c r="X2886" s="197" t="str">
        <f t="shared" si="474"/>
        <v>Blank</v>
      </c>
      <c r="Y2886" s="197" t="str">
        <f t="shared" si="475"/>
        <v>Blank</v>
      </c>
      <c r="Z2886" s="197" t="str">
        <f t="shared" si="476"/>
        <v>Blank</v>
      </c>
      <c r="AA2886" s="223" t="str" cm="1">
        <f t="array" ref="AA2886">_xlfn.IFS(ISTEXT('3 Model Input'!F$70),"Missing",ISTEXT('3 Model Input'!I$70),"Missing",ISNUMBER('3 Model Input'!K$70),'3 Model Input'!K$70*P2886)</f>
        <v>Missing</v>
      </c>
      <c r="AB2886" s="89"/>
      <c r="AC2886" s="227" t="str" cm="1">
        <f t="array" ref="AC2886">IF(D2886=0,"Blank",_xlfn.IFS('3 Model Input'!E$61=1,(V2886*G2886)/T2886,'3 Model Input'!E$61=2,(W2886*G2886)/T2886,'3 Model Input'!E$61=3,(X2886*G2886)/T2886,'3 Model Input'!E$61=4,(Y2886*G2886)/T2886,'3 Model Input'!E$61=5,(Z2886*G2886)/T2886, ISTEXT('3 Model Input'!E$61),"Missing",'3 Model Input'!E$61=6,(AA2886*G2886)/T2886))</f>
        <v>Blank</v>
      </c>
      <c r="AD2886" s="202" t="str">
        <f t="shared" si="477"/>
        <v>Blank</v>
      </c>
      <c r="AE2886" s="202" t="str">
        <f t="shared" si="478"/>
        <v>Blank</v>
      </c>
      <c r="AF2886" s="217" t="str">
        <f t="shared" si="479"/>
        <v>Blank</v>
      </c>
      <c r="AG2886" s="9" t="str" cm="1">
        <f t="array" ref="AG2886">_xlfn.IFS(ISNUMBER(AC2886), "", ISNUMBER(SEARCH("Blank", AC2886)), "", ISERROR(AC2886), "Bad input on tab 3")</f>
        <v/>
      </c>
    </row>
    <row r="2887" spans="2:33" ht="15" customHeight="1" x14ac:dyDescent="0.75">
      <c r="B2887" s="205" t="str">
        <f>'5 Driver Data'!B2887</f>
        <v>2879</v>
      </c>
      <c r="C2887" s="193">
        <f>'5 Driver Data'!C2887</f>
        <v>0</v>
      </c>
      <c r="D2887" s="192">
        <f>'5 Driver Data'!D2887</f>
        <v>0</v>
      </c>
      <c r="E2887" s="191">
        <f>'5 Driver Data'!E2887</f>
        <v>0</v>
      </c>
      <c r="F2887" s="191">
        <f>'5 Driver Data'!F2887</f>
        <v>0</v>
      </c>
      <c r="G2887" s="191">
        <f>'5 Driver Data'!G2887</f>
        <v>0</v>
      </c>
      <c r="H2887" s="191">
        <f>'5 Driver Data'!H2887</f>
        <v>0</v>
      </c>
      <c r="I2887" s="191">
        <f>'5 Driver Data'!I2887</f>
        <v>0</v>
      </c>
      <c r="J2887" s="191">
        <f>'5 Driver Data'!J2887</f>
        <v>0</v>
      </c>
      <c r="K2887" s="206">
        <f>'5 Driver Data'!K2887</f>
        <v>0</v>
      </c>
      <c r="L2887" s="1"/>
      <c r="M2887" s="216" t="str">
        <f>IF(D2887=0,"Blank",'3 Model Input'!E$44*'3 Model Input'!E$45)</f>
        <v>Blank</v>
      </c>
      <c r="N2887" s="197" t="str">
        <f t="shared" si="470"/>
        <v>Blank</v>
      </c>
      <c r="O2887" s="197" t="str">
        <f>IF(D2887=0,"Blank",'3 Model Input'!E$49*(1-'3 Model Input'!E$51))</f>
        <v>Blank</v>
      </c>
      <c r="P2887" s="197" t="str">
        <f t="shared" si="471"/>
        <v>Blank</v>
      </c>
      <c r="Q2887" s="197" t="str">
        <f>IF(D2887=0,"Blank",IF(D2887="BEV",E2887*(1-'3 Model Input'!E$54), E2887))</f>
        <v>Blank</v>
      </c>
      <c r="R2887" s="198" t="str">
        <f>IF(D2887=0,"Blank",IF(D2887="PHEV",F2887/G2887,F2887*(1-'3 Model Input'!E$54)/G2887))</f>
        <v>Blank</v>
      </c>
      <c r="S2887" s="198" t="str">
        <f>IF(D2887=0,"Blank",IF(D2887="PHEV",MIN(M2887,E2887),MIN(M2887,(E2887*(1-'3 Model Input'!E$54)))))</f>
        <v>Blank</v>
      </c>
      <c r="T2887" s="217" t="str">
        <f t="shared" si="472"/>
        <v>Blank</v>
      </c>
      <c r="U2887" s="89"/>
      <c r="V2887" s="216" t="str">
        <f>IF(D2887=0,"Blank",P2887*'3 Model Input'!E$50)</f>
        <v>Blank</v>
      </c>
      <c r="W2887" s="197" t="str">
        <f t="shared" si="473"/>
        <v>Blank</v>
      </c>
      <c r="X2887" s="197" t="str">
        <f t="shared" si="474"/>
        <v>Blank</v>
      </c>
      <c r="Y2887" s="197" t="str">
        <f t="shared" si="475"/>
        <v>Blank</v>
      </c>
      <c r="Z2887" s="197" t="str">
        <f t="shared" si="476"/>
        <v>Blank</v>
      </c>
      <c r="AA2887" s="223" t="str" cm="1">
        <f t="array" ref="AA2887">_xlfn.IFS(ISTEXT('3 Model Input'!F$70),"Missing",ISTEXT('3 Model Input'!I$70),"Missing",ISNUMBER('3 Model Input'!K$70),'3 Model Input'!K$70*P2887)</f>
        <v>Missing</v>
      </c>
      <c r="AB2887" s="89"/>
      <c r="AC2887" s="227" t="str" cm="1">
        <f t="array" ref="AC2887">IF(D2887=0,"Blank",_xlfn.IFS('3 Model Input'!E$61=1,(V2887*G2887)/T2887,'3 Model Input'!E$61=2,(W2887*G2887)/T2887,'3 Model Input'!E$61=3,(X2887*G2887)/T2887,'3 Model Input'!E$61=4,(Y2887*G2887)/T2887,'3 Model Input'!E$61=5,(Z2887*G2887)/T2887, ISTEXT('3 Model Input'!E$61),"Missing",'3 Model Input'!E$61=6,(AA2887*G2887)/T2887))</f>
        <v>Blank</v>
      </c>
      <c r="AD2887" s="202" t="str">
        <f t="shared" si="477"/>
        <v>Blank</v>
      </c>
      <c r="AE2887" s="202" t="str">
        <f t="shared" si="478"/>
        <v>Blank</v>
      </c>
      <c r="AF2887" s="217" t="str">
        <f t="shared" si="479"/>
        <v>Blank</v>
      </c>
      <c r="AG2887" s="9" t="str" cm="1">
        <f t="array" ref="AG2887">_xlfn.IFS(ISNUMBER(AC2887), "", ISNUMBER(SEARCH("Blank", AC2887)), "", ISERROR(AC2887), "Bad input on tab 3")</f>
        <v/>
      </c>
    </row>
    <row r="2888" spans="2:33" ht="15" customHeight="1" x14ac:dyDescent="0.75">
      <c r="B2888" s="205" t="str">
        <f>'5 Driver Data'!B2888</f>
        <v>2880</v>
      </c>
      <c r="C2888" s="193">
        <f>'5 Driver Data'!C2888</f>
        <v>0</v>
      </c>
      <c r="D2888" s="192">
        <f>'5 Driver Data'!D2888</f>
        <v>0</v>
      </c>
      <c r="E2888" s="191">
        <f>'5 Driver Data'!E2888</f>
        <v>0</v>
      </c>
      <c r="F2888" s="191">
        <f>'5 Driver Data'!F2888</f>
        <v>0</v>
      </c>
      <c r="G2888" s="191">
        <f>'5 Driver Data'!G2888</f>
        <v>0</v>
      </c>
      <c r="H2888" s="191">
        <f>'5 Driver Data'!H2888</f>
        <v>0</v>
      </c>
      <c r="I2888" s="191">
        <f>'5 Driver Data'!I2888</f>
        <v>0</v>
      </c>
      <c r="J2888" s="191">
        <f>'5 Driver Data'!J2888</f>
        <v>0</v>
      </c>
      <c r="K2888" s="206">
        <f>'5 Driver Data'!K2888</f>
        <v>0</v>
      </c>
      <c r="L2888" s="1"/>
      <c r="M2888" s="216" t="str">
        <f>IF(D2888=0,"Blank",'3 Model Input'!E$44*'3 Model Input'!E$45)</f>
        <v>Blank</v>
      </c>
      <c r="N2888" s="197" t="str">
        <f t="shared" si="470"/>
        <v>Blank</v>
      </c>
      <c r="O2888" s="197" t="str">
        <f>IF(D2888=0,"Blank",'3 Model Input'!E$49*(1-'3 Model Input'!E$51))</f>
        <v>Blank</v>
      </c>
      <c r="P2888" s="197" t="str">
        <f t="shared" si="471"/>
        <v>Blank</v>
      </c>
      <c r="Q2888" s="197" t="str">
        <f>IF(D2888=0,"Blank",IF(D2888="BEV",E2888*(1-'3 Model Input'!E$54), E2888))</f>
        <v>Blank</v>
      </c>
      <c r="R2888" s="198" t="str">
        <f>IF(D2888=0,"Blank",IF(D2888="PHEV",F2888/G2888,F2888*(1-'3 Model Input'!E$54)/G2888))</f>
        <v>Blank</v>
      </c>
      <c r="S2888" s="198" t="str">
        <f>IF(D2888=0,"Blank",IF(D2888="PHEV",MIN(M2888,E2888),MIN(M2888,(E2888*(1-'3 Model Input'!E$54)))))</f>
        <v>Blank</v>
      </c>
      <c r="T2888" s="217" t="str">
        <f t="shared" si="472"/>
        <v>Blank</v>
      </c>
      <c r="U2888" s="89"/>
      <c r="V2888" s="216" t="str">
        <f>IF(D2888=0,"Blank",P2888*'3 Model Input'!E$50)</f>
        <v>Blank</v>
      </c>
      <c r="W2888" s="197" t="str">
        <f t="shared" si="473"/>
        <v>Blank</v>
      </c>
      <c r="X2888" s="197" t="str">
        <f t="shared" si="474"/>
        <v>Blank</v>
      </c>
      <c r="Y2888" s="197" t="str">
        <f t="shared" si="475"/>
        <v>Blank</v>
      </c>
      <c r="Z2888" s="197" t="str">
        <f t="shared" si="476"/>
        <v>Blank</v>
      </c>
      <c r="AA2888" s="223" t="str" cm="1">
        <f t="array" ref="AA2888">_xlfn.IFS(ISTEXT('3 Model Input'!F$70),"Missing",ISTEXT('3 Model Input'!I$70),"Missing",ISNUMBER('3 Model Input'!K$70),'3 Model Input'!K$70*P2888)</f>
        <v>Missing</v>
      </c>
      <c r="AB2888" s="89"/>
      <c r="AC2888" s="227" t="str" cm="1">
        <f t="array" ref="AC2888">IF(D2888=0,"Blank",_xlfn.IFS('3 Model Input'!E$61=1,(V2888*G2888)/T2888,'3 Model Input'!E$61=2,(W2888*G2888)/T2888,'3 Model Input'!E$61=3,(X2888*G2888)/T2888,'3 Model Input'!E$61=4,(Y2888*G2888)/T2888,'3 Model Input'!E$61=5,(Z2888*G2888)/T2888, ISTEXT('3 Model Input'!E$61),"Missing",'3 Model Input'!E$61=6,(AA2888*G2888)/T2888))</f>
        <v>Blank</v>
      </c>
      <c r="AD2888" s="202" t="str">
        <f t="shared" si="477"/>
        <v>Blank</v>
      </c>
      <c r="AE2888" s="202" t="str">
        <f t="shared" si="478"/>
        <v>Blank</v>
      </c>
      <c r="AF2888" s="217" t="str">
        <f t="shared" si="479"/>
        <v>Blank</v>
      </c>
      <c r="AG2888" s="9" t="str" cm="1">
        <f t="array" ref="AG2888">_xlfn.IFS(ISNUMBER(AC2888), "", ISNUMBER(SEARCH("Blank", AC2888)), "", ISERROR(AC2888), "Bad input on tab 3")</f>
        <v/>
      </c>
    </row>
    <row r="2889" spans="2:33" ht="15" customHeight="1" x14ac:dyDescent="0.75">
      <c r="B2889" s="205" t="str">
        <f>'5 Driver Data'!B2889</f>
        <v>2881</v>
      </c>
      <c r="C2889" s="193">
        <f>'5 Driver Data'!C2889</f>
        <v>0</v>
      </c>
      <c r="D2889" s="192">
        <f>'5 Driver Data'!D2889</f>
        <v>0</v>
      </c>
      <c r="E2889" s="191">
        <f>'5 Driver Data'!E2889</f>
        <v>0</v>
      </c>
      <c r="F2889" s="191">
        <f>'5 Driver Data'!F2889</f>
        <v>0</v>
      </c>
      <c r="G2889" s="191">
        <f>'5 Driver Data'!G2889</f>
        <v>0</v>
      </c>
      <c r="H2889" s="191">
        <f>'5 Driver Data'!H2889</f>
        <v>0</v>
      </c>
      <c r="I2889" s="191">
        <f>'5 Driver Data'!I2889</f>
        <v>0</v>
      </c>
      <c r="J2889" s="191">
        <f>'5 Driver Data'!J2889</f>
        <v>0</v>
      </c>
      <c r="K2889" s="206">
        <f>'5 Driver Data'!K2889</f>
        <v>0</v>
      </c>
      <c r="L2889" s="1"/>
      <c r="M2889" s="216" t="str">
        <f>IF(D2889=0,"Blank",'3 Model Input'!E$44*'3 Model Input'!E$45)</f>
        <v>Blank</v>
      </c>
      <c r="N2889" s="197" t="str">
        <f t="shared" si="470"/>
        <v>Blank</v>
      </c>
      <c r="O2889" s="197" t="str">
        <f>IF(D2889=0,"Blank",'3 Model Input'!E$49*(1-'3 Model Input'!E$51))</f>
        <v>Blank</v>
      </c>
      <c r="P2889" s="197" t="str">
        <f t="shared" si="471"/>
        <v>Blank</v>
      </c>
      <c r="Q2889" s="197" t="str">
        <f>IF(D2889=0,"Blank",IF(D2889="BEV",E2889*(1-'3 Model Input'!E$54), E2889))</f>
        <v>Blank</v>
      </c>
      <c r="R2889" s="198" t="str">
        <f>IF(D2889=0,"Blank",IF(D2889="PHEV",F2889/G2889,F2889*(1-'3 Model Input'!E$54)/G2889))</f>
        <v>Blank</v>
      </c>
      <c r="S2889" s="198" t="str">
        <f>IF(D2889=0,"Blank",IF(D2889="PHEV",MIN(M2889,E2889),MIN(M2889,(E2889*(1-'3 Model Input'!E$54)))))</f>
        <v>Blank</v>
      </c>
      <c r="T2889" s="217" t="str">
        <f t="shared" si="472"/>
        <v>Blank</v>
      </c>
      <c r="U2889" s="89"/>
      <c r="V2889" s="216" t="str">
        <f>IF(D2889=0,"Blank",P2889*'3 Model Input'!E$50)</f>
        <v>Blank</v>
      </c>
      <c r="W2889" s="197" t="str">
        <f t="shared" si="473"/>
        <v>Blank</v>
      </c>
      <c r="X2889" s="197" t="str">
        <f t="shared" si="474"/>
        <v>Blank</v>
      </c>
      <c r="Y2889" s="197" t="str">
        <f t="shared" si="475"/>
        <v>Blank</v>
      </c>
      <c r="Z2889" s="197" t="str">
        <f t="shared" si="476"/>
        <v>Blank</v>
      </c>
      <c r="AA2889" s="223" t="str" cm="1">
        <f t="array" ref="AA2889">_xlfn.IFS(ISTEXT('3 Model Input'!F$70),"Missing",ISTEXT('3 Model Input'!I$70),"Missing",ISNUMBER('3 Model Input'!K$70),'3 Model Input'!K$70*P2889)</f>
        <v>Missing</v>
      </c>
      <c r="AB2889" s="89"/>
      <c r="AC2889" s="227" t="str" cm="1">
        <f t="array" ref="AC2889">IF(D2889=0,"Blank",_xlfn.IFS('3 Model Input'!E$61=1,(V2889*G2889)/T2889,'3 Model Input'!E$61=2,(W2889*G2889)/T2889,'3 Model Input'!E$61=3,(X2889*G2889)/T2889,'3 Model Input'!E$61=4,(Y2889*G2889)/T2889,'3 Model Input'!E$61=5,(Z2889*G2889)/T2889, ISTEXT('3 Model Input'!E$61),"Missing",'3 Model Input'!E$61=6,(AA2889*G2889)/T2889))</f>
        <v>Blank</v>
      </c>
      <c r="AD2889" s="202" t="str">
        <f t="shared" si="477"/>
        <v>Blank</v>
      </c>
      <c r="AE2889" s="202" t="str">
        <f t="shared" si="478"/>
        <v>Blank</v>
      </c>
      <c r="AF2889" s="217" t="str">
        <f t="shared" si="479"/>
        <v>Blank</v>
      </c>
      <c r="AG2889" s="9" t="str" cm="1">
        <f t="array" ref="AG2889">_xlfn.IFS(ISNUMBER(AC2889), "", ISNUMBER(SEARCH("Blank", AC2889)), "", ISERROR(AC2889), "Bad input on tab 3")</f>
        <v/>
      </c>
    </row>
    <row r="2890" spans="2:33" ht="15" customHeight="1" x14ac:dyDescent="0.75">
      <c r="B2890" s="205" t="str">
        <f>'5 Driver Data'!B2890</f>
        <v>2882</v>
      </c>
      <c r="C2890" s="193">
        <f>'5 Driver Data'!C2890</f>
        <v>0</v>
      </c>
      <c r="D2890" s="192">
        <f>'5 Driver Data'!D2890</f>
        <v>0</v>
      </c>
      <c r="E2890" s="191">
        <f>'5 Driver Data'!E2890</f>
        <v>0</v>
      </c>
      <c r="F2890" s="191">
        <f>'5 Driver Data'!F2890</f>
        <v>0</v>
      </c>
      <c r="G2890" s="191">
        <f>'5 Driver Data'!G2890</f>
        <v>0</v>
      </c>
      <c r="H2890" s="191">
        <f>'5 Driver Data'!H2890</f>
        <v>0</v>
      </c>
      <c r="I2890" s="191">
        <f>'5 Driver Data'!I2890</f>
        <v>0</v>
      </c>
      <c r="J2890" s="191">
        <f>'5 Driver Data'!J2890</f>
        <v>0</v>
      </c>
      <c r="K2890" s="206">
        <f>'5 Driver Data'!K2890</f>
        <v>0</v>
      </c>
      <c r="L2890" s="1"/>
      <c r="M2890" s="216" t="str">
        <f>IF(D2890=0,"Blank",'3 Model Input'!E$44*'3 Model Input'!E$45)</f>
        <v>Blank</v>
      </c>
      <c r="N2890" s="197" t="str">
        <f t="shared" si="470"/>
        <v>Blank</v>
      </c>
      <c r="O2890" s="197" t="str">
        <f>IF(D2890=0,"Blank",'3 Model Input'!E$49*(1-'3 Model Input'!E$51))</f>
        <v>Blank</v>
      </c>
      <c r="P2890" s="197" t="str">
        <f t="shared" si="471"/>
        <v>Blank</v>
      </c>
      <c r="Q2890" s="197" t="str">
        <f>IF(D2890=0,"Blank",IF(D2890="BEV",E2890*(1-'3 Model Input'!E$54), E2890))</f>
        <v>Blank</v>
      </c>
      <c r="R2890" s="198" t="str">
        <f>IF(D2890=0,"Blank",IF(D2890="PHEV",F2890/G2890,F2890*(1-'3 Model Input'!E$54)/G2890))</f>
        <v>Blank</v>
      </c>
      <c r="S2890" s="198" t="str">
        <f>IF(D2890=0,"Blank",IF(D2890="PHEV",MIN(M2890,E2890),MIN(M2890,(E2890*(1-'3 Model Input'!E$54)))))</f>
        <v>Blank</v>
      </c>
      <c r="T2890" s="217" t="str">
        <f t="shared" si="472"/>
        <v>Blank</v>
      </c>
      <c r="U2890" s="89"/>
      <c r="V2890" s="216" t="str">
        <f>IF(D2890=0,"Blank",P2890*'3 Model Input'!E$50)</f>
        <v>Blank</v>
      </c>
      <c r="W2890" s="197" t="str">
        <f t="shared" si="473"/>
        <v>Blank</v>
      </c>
      <c r="X2890" s="197" t="str">
        <f t="shared" si="474"/>
        <v>Blank</v>
      </c>
      <c r="Y2890" s="197" t="str">
        <f t="shared" si="475"/>
        <v>Blank</v>
      </c>
      <c r="Z2890" s="197" t="str">
        <f t="shared" si="476"/>
        <v>Blank</v>
      </c>
      <c r="AA2890" s="223" t="str" cm="1">
        <f t="array" ref="AA2890">_xlfn.IFS(ISTEXT('3 Model Input'!F$70),"Missing",ISTEXT('3 Model Input'!I$70),"Missing",ISNUMBER('3 Model Input'!K$70),'3 Model Input'!K$70*P2890)</f>
        <v>Missing</v>
      </c>
      <c r="AB2890" s="89"/>
      <c r="AC2890" s="227" t="str" cm="1">
        <f t="array" ref="AC2890">IF(D2890=0,"Blank",_xlfn.IFS('3 Model Input'!E$61=1,(V2890*G2890)/T2890,'3 Model Input'!E$61=2,(W2890*G2890)/T2890,'3 Model Input'!E$61=3,(X2890*G2890)/T2890,'3 Model Input'!E$61=4,(Y2890*G2890)/T2890,'3 Model Input'!E$61=5,(Z2890*G2890)/T2890, ISTEXT('3 Model Input'!E$61),"Missing",'3 Model Input'!E$61=6,(AA2890*G2890)/T2890))</f>
        <v>Blank</v>
      </c>
      <c r="AD2890" s="202" t="str">
        <f t="shared" si="477"/>
        <v>Blank</v>
      </c>
      <c r="AE2890" s="202" t="str">
        <f t="shared" si="478"/>
        <v>Blank</v>
      </c>
      <c r="AF2890" s="217" t="str">
        <f t="shared" si="479"/>
        <v>Blank</v>
      </c>
      <c r="AG2890" s="9" t="str" cm="1">
        <f t="array" ref="AG2890">_xlfn.IFS(ISNUMBER(AC2890), "", ISNUMBER(SEARCH("Blank", AC2890)), "", ISERROR(AC2890), "Bad input on tab 3")</f>
        <v/>
      </c>
    </row>
    <row r="2891" spans="2:33" ht="15" customHeight="1" x14ac:dyDescent="0.75">
      <c r="B2891" s="205" t="str">
        <f>'5 Driver Data'!B2891</f>
        <v>2883</v>
      </c>
      <c r="C2891" s="193">
        <f>'5 Driver Data'!C2891</f>
        <v>0</v>
      </c>
      <c r="D2891" s="192">
        <f>'5 Driver Data'!D2891</f>
        <v>0</v>
      </c>
      <c r="E2891" s="191">
        <f>'5 Driver Data'!E2891</f>
        <v>0</v>
      </c>
      <c r="F2891" s="191">
        <f>'5 Driver Data'!F2891</f>
        <v>0</v>
      </c>
      <c r="G2891" s="191">
        <f>'5 Driver Data'!G2891</f>
        <v>0</v>
      </c>
      <c r="H2891" s="191">
        <f>'5 Driver Data'!H2891</f>
        <v>0</v>
      </c>
      <c r="I2891" s="191">
        <f>'5 Driver Data'!I2891</f>
        <v>0</v>
      </c>
      <c r="J2891" s="191">
        <f>'5 Driver Data'!J2891</f>
        <v>0</v>
      </c>
      <c r="K2891" s="206">
        <f>'5 Driver Data'!K2891</f>
        <v>0</v>
      </c>
      <c r="L2891" s="1"/>
      <c r="M2891" s="216" t="str">
        <f>IF(D2891=0,"Blank",'3 Model Input'!E$44*'3 Model Input'!E$45)</f>
        <v>Blank</v>
      </c>
      <c r="N2891" s="197" t="str">
        <f t="shared" si="470"/>
        <v>Blank</v>
      </c>
      <c r="O2891" s="197" t="str">
        <f>IF(D2891=0,"Blank",'3 Model Input'!E$49*(1-'3 Model Input'!E$51))</f>
        <v>Blank</v>
      </c>
      <c r="P2891" s="197" t="str">
        <f t="shared" si="471"/>
        <v>Blank</v>
      </c>
      <c r="Q2891" s="197" t="str">
        <f>IF(D2891=0,"Blank",IF(D2891="BEV",E2891*(1-'3 Model Input'!E$54), E2891))</f>
        <v>Blank</v>
      </c>
      <c r="R2891" s="198" t="str">
        <f>IF(D2891=0,"Blank",IF(D2891="PHEV",F2891/G2891,F2891*(1-'3 Model Input'!E$54)/G2891))</f>
        <v>Blank</v>
      </c>
      <c r="S2891" s="198" t="str">
        <f>IF(D2891=0,"Blank",IF(D2891="PHEV",MIN(M2891,E2891),MIN(M2891,(E2891*(1-'3 Model Input'!E$54)))))</f>
        <v>Blank</v>
      </c>
      <c r="T2891" s="217" t="str">
        <f t="shared" si="472"/>
        <v>Blank</v>
      </c>
      <c r="U2891" s="89"/>
      <c r="V2891" s="216" t="str">
        <f>IF(D2891=0,"Blank",P2891*'3 Model Input'!E$50)</f>
        <v>Blank</v>
      </c>
      <c r="W2891" s="197" t="str">
        <f t="shared" si="473"/>
        <v>Blank</v>
      </c>
      <c r="X2891" s="197" t="str">
        <f t="shared" si="474"/>
        <v>Blank</v>
      </c>
      <c r="Y2891" s="197" t="str">
        <f t="shared" si="475"/>
        <v>Blank</v>
      </c>
      <c r="Z2891" s="197" t="str">
        <f t="shared" si="476"/>
        <v>Blank</v>
      </c>
      <c r="AA2891" s="223" t="str" cm="1">
        <f t="array" ref="AA2891">_xlfn.IFS(ISTEXT('3 Model Input'!F$70),"Missing",ISTEXT('3 Model Input'!I$70),"Missing",ISNUMBER('3 Model Input'!K$70),'3 Model Input'!K$70*P2891)</f>
        <v>Missing</v>
      </c>
      <c r="AB2891" s="89"/>
      <c r="AC2891" s="227" t="str" cm="1">
        <f t="array" ref="AC2891">IF(D2891=0,"Blank",_xlfn.IFS('3 Model Input'!E$61=1,(V2891*G2891)/T2891,'3 Model Input'!E$61=2,(W2891*G2891)/T2891,'3 Model Input'!E$61=3,(X2891*G2891)/T2891,'3 Model Input'!E$61=4,(Y2891*G2891)/T2891,'3 Model Input'!E$61=5,(Z2891*G2891)/T2891, ISTEXT('3 Model Input'!E$61),"Missing",'3 Model Input'!E$61=6,(AA2891*G2891)/T2891))</f>
        <v>Blank</v>
      </c>
      <c r="AD2891" s="202" t="str">
        <f t="shared" si="477"/>
        <v>Blank</v>
      </c>
      <c r="AE2891" s="202" t="str">
        <f t="shared" si="478"/>
        <v>Blank</v>
      </c>
      <c r="AF2891" s="217" t="str">
        <f t="shared" si="479"/>
        <v>Blank</v>
      </c>
      <c r="AG2891" s="9" t="str" cm="1">
        <f t="array" ref="AG2891">_xlfn.IFS(ISNUMBER(AC2891), "", ISNUMBER(SEARCH("Blank", AC2891)), "", ISERROR(AC2891), "Bad input on tab 3")</f>
        <v/>
      </c>
    </row>
    <row r="2892" spans="2:33" ht="15" customHeight="1" x14ac:dyDescent="0.75">
      <c r="B2892" s="205" t="str">
        <f>'5 Driver Data'!B2892</f>
        <v>2884</v>
      </c>
      <c r="C2892" s="193">
        <f>'5 Driver Data'!C2892</f>
        <v>0</v>
      </c>
      <c r="D2892" s="192">
        <f>'5 Driver Data'!D2892</f>
        <v>0</v>
      </c>
      <c r="E2892" s="191">
        <f>'5 Driver Data'!E2892</f>
        <v>0</v>
      </c>
      <c r="F2892" s="191">
        <f>'5 Driver Data'!F2892</f>
        <v>0</v>
      </c>
      <c r="G2892" s="191">
        <f>'5 Driver Data'!G2892</f>
        <v>0</v>
      </c>
      <c r="H2892" s="191">
        <f>'5 Driver Data'!H2892</f>
        <v>0</v>
      </c>
      <c r="I2892" s="191">
        <f>'5 Driver Data'!I2892</f>
        <v>0</v>
      </c>
      <c r="J2892" s="191">
        <f>'5 Driver Data'!J2892</f>
        <v>0</v>
      </c>
      <c r="K2892" s="206">
        <f>'5 Driver Data'!K2892</f>
        <v>0</v>
      </c>
      <c r="L2892" s="1"/>
      <c r="M2892" s="216" t="str">
        <f>IF(D2892=0,"Blank",'3 Model Input'!E$44*'3 Model Input'!E$45)</f>
        <v>Blank</v>
      </c>
      <c r="N2892" s="197" t="str">
        <f t="shared" si="470"/>
        <v>Blank</v>
      </c>
      <c r="O2892" s="197" t="str">
        <f>IF(D2892=0,"Blank",'3 Model Input'!E$49*(1-'3 Model Input'!E$51))</f>
        <v>Blank</v>
      </c>
      <c r="P2892" s="197" t="str">
        <f t="shared" si="471"/>
        <v>Blank</v>
      </c>
      <c r="Q2892" s="197" t="str">
        <f>IF(D2892=0,"Blank",IF(D2892="BEV",E2892*(1-'3 Model Input'!E$54), E2892))</f>
        <v>Blank</v>
      </c>
      <c r="R2892" s="198" t="str">
        <f>IF(D2892=0,"Blank",IF(D2892="PHEV",F2892/G2892,F2892*(1-'3 Model Input'!E$54)/G2892))</f>
        <v>Blank</v>
      </c>
      <c r="S2892" s="198" t="str">
        <f>IF(D2892=0,"Blank",IF(D2892="PHEV",MIN(M2892,E2892),MIN(M2892,(E2892*(1-'3 Model Input'!E$54)))))</f>
        <v>Blank</v>
      </c>
      <c r="T2892" s="217" t="str">
        <f t="shared" si="472"/>
        <v>Blank</v>
      </c>
      <c r="U2892" s="89"/>
      <c r="V2892" s="216" t="str">
        <f>IF(D2892=0,"Blank",P2892*'3 Model Input'!E$50)</f>
        <v>Blank</v>
      </c>
      <c r="W2892" s="197" t="str">
        <f t="shared" si="473"/>
        <v>Blank</v>
      </c>
      <c r="X2892" s="197" t="str">
        <f t="shared" si="474"/>
        <v>Blank</v>
      </c>
      <c r="Y2892" s="197" t="str">
        <f t="shared" si="475"/>
        <v>Blank</v>
      </c>
      <c r="Z2892" s="197" t="str">
        <f t="shared" si="476"/>
        <v>Blank</v>
      </c>
      <c r="AA2892" s="223" t="str" cm="1">
        <f t="array" ref="AA2892">_xlfn.IFS(ISTEXT('3 Model Input'!F$70),"Missing",ISTEXT('3 Model Input'!I$70),"Missing",ISNUMBER('3 Model Input'!K$70),'3 Model Input'!K$70*P2892)</f>
        <v>Missing</v>
      </c>
      <c r="AB2892" s="89"/>
      <c r="AC2892" s="227" t="str" cm="1">
        <f t="array" ref="AC2892">IF(D2892=0,"Blank",_xlfn.IFS('3 Model Input'!E$61=1,(V2892*G2892)/T2892,'3 Model Input'!E$61=2,(W2892*G2892)/T2892,'3 Model Input'!E$61=3,(X2892*G2892)/T2892,'3 Model Input'!E$61=4,(Y2892*G2892)/T2892,'3 Model Input'!E$61=5,(Z2892*G2892)/T2892, ISTEXT('3 Model Input'!E$61),"Missing",'3 Model Input'!E$61=6,(AA2892*G2892)/T2892))</f>
        <v>Blank</v>
      </c>
      <c r="AD2892" s="202" t="str">
        <f t="shared" si="477"/>
        <v>Blank</v>
      </c>
      <c r="AE2892" s="202" t="str">
        <f t="shared" si="478"/>
        <v>Blank</v>
      </c>
      <c r="AF2892" s="217" t="str">
        <f t="shared" si="479"/>
        <v>Blank</v>
      </c>
      <c r="AG2892" s="9" t="str" cm="1">
        <f t="array" ref="AG2892">_xlfn.IFS(ISNUMBER(AC2892), "", ISNUMBER(SEARCH("Blank", AC2892)), "", ISERROR(AC2892), "Bad input on tab 3")</f>
        <v/>
      </c>
    </row>
    <row r="2893" spans="2:33" ht="15" customHeight="1" x14ac:dyDescent="0.75">
      <c r="B2893" s="205" t="str">
        <f>'5 Driver Data'!B2893</f>
        <v>2885</v>
      </c>
      <c r="C2893" s="193">
        <f>'5 Driver Data'!C2893</f>
        <v>0</v>
      </c>
      <c r="D2893" s="192">
        <f>'5 Driver Data'!D2893</f>
        <v>0</v>
      </c>
      <c r="E2893" s="191">
        <f>'5 Driver Data'!E2893</f>
        <v>0</v>
      </c>
      <c r="F2893" s="191">
        <f>'5 Driver Data'!F2893</f>
        <v>0</v>
      </c>
      <c r="G2893" s="191">
        <f>'5 Driver Data'!G2893</f>
        <v>0</v>
      </c>
      <c r="H2893" s="191">
        <f>'5 Driver Data'!H2893</f>
        <v>0</v>
      </c>
      <c r="I2893" s="191">
        <f>'5 Driver Data'!I2893</f>
        <v>0</v>
      </c>
      <c r="J2893" s="191">
        <f>'5 Driver Data'!J2893</f>
        <v>0</v>
      </c>
      <c r="K2893" s="206">
        <f>'5 Driver Data'!K2893</f>
        <v>0</v>
      </c>
      <c r="L2893" s="1"/>
      <c r="M2893" s="216" t="str">
        <f>IF(D2893=0,"Blank",'3 Model Input'!E$44*'3 Model Input'!E$45)</f>
        <v>Blank</v>
      </c>
      <c r="N2893" s="197" t="str">
        <f t="shared" si="470"/>
        <v>Blank</v>
      </c>
      <c r="O2893" s="197" t="str">
        <f>IF(D2893=0,"Blank",'3 Model Input'!E$49*(1-'3 Model Input'!E$51))</f>
        <v>Blank</v>
      </c>
      <c r="P2893" s="197" t="str">
        <f t="shared" si="471"/>
        <v>Blank</v>
      </c>
      <c r="Q2893" s="197" t="str">
        <f>IF(D2893=0,"Blank",IF(D2893="BEV",E2893*(1-'3 Model Input'!E$54), E2893))</f>
        <v>Blank</v>
      </c>
      <c r="R2893" s="198" t="str">
        <f>IF(D2893=0,"Blank",IF(D2893="PHEV",F2893/G2893,F2893*(1-'3 Model Input'!E$54)/G2893))</f>
        <v>Blank</v>
      </c>
      <c r="S2893" s="198" t="str">
        <f>IF(D2893=0,"Blank",IF(D2893="PHEV",MIN(M2893,E2893),MIN(M2893,(E2893*(1-'3 Model Input'!E$54)))))</f>
        <v>Blank</v>
      </c>
      <c r="T2893" s="217" t="str">
        <f t="shared" si="472"/>
        <v>Blank</v>
      </c>
      <c r="U2893" s="89"/>
      <c r="V2893" s="216" t="str">
        <f>IF(D2893=0,"Blank",P2893*'3 Model Input'!E$50)</f>
        <v>Blank</v>
      </c>
      <c r="W2893" s="197" t="str">
        <f t="shared" si="473"/>
        <v>Blank</v>
      </c>
      <c r="X2893" s="197" t="str">
        <f t="shared" si="474"/>
        <v>Blank</v>
      </c>
      <c r="Y2893" s="197" t="str">
        <f t="shared" si="475"/>
        <v>Blank</v>
      </c>
      <c r="Z2893" s="197" t="str">
        <f t="shared" si="476"/>
        <v>Blank</v>
      </c>
      <c r="AA2893" s="223" t="str" cm="1">
        <f t="array" ref="AA2893">_xlfn.IFS(ISTEXT('3 Model Input'!F$70),"Missing",ISTEXT('3 Model Input'!I$70),"Missing",ISNUMBER('3 Model Input'!K$70),'3 Model Input'!K$70*P2893)</f>
        <v>Missing</v>
      </c>
      <c r="AB2893" s="89"/>
      <c r="AC2893" s="227" t="str" cm="1">
        <f t="array" ref="AC2893">IF(D2893=0,"Blank",_xlfn.IFS('3 Model Input'!E$61=1,(V2893*G2893)/T2893,'3 Model Input'!E$61=2,(W2893*G2893)/T2893,'3 Model Input'!E$61=3,(X2893*G2893)/T2893,'3 Model Input'!E$61=4,(Y2893*G2893)/T2893,'3 Model Input'!E$61=5,(Z2893*G2893)/T2893, ISTEXT('3 Model Input'!E$61),"Missing",'3 Model Input'!E$61=6,(AA2893*G2893)/T2893))</f>
        <v>Blank</v>
      </c>
      <c r="AD2893" s="202" t="str">
        <f t="shared" si="477"/>
        <v>Blank</v>
      </c>
      <c r="AE2893" s="202" t="str">
        <f t="shared" si="478"/>
        <v>Blank</v>
      </c>
      <c r="AF2893" s="217" t="str">
        <f t="shared" si="479"/>
        <v>Blank</v>
      </c>
      <c r="AG2893" s="9" t="str" cm="1">
        <f t="array" ref="AG2893">_xlfn.IFS(ISNUMBER(AC2893), "", ISNUMBER(SEARCH("Blank", AC2893)), "", ISERROR(AC2893), "Bad input on tab 3")</f>
        <v/>
      </c>
    </row>
    <row r="2894" spans="2:33" ht="15" customHeight="1" x14ac:dyDescent="0.75">
      <c r="B2894" s="205" t="str">
        <f>'5 Driver Data'!B2894</f>
        <v>2886</v>
      </c>
      <c r="C2894" s="193">
        <f>'5 Driver Data'!C2894</f>
        <v>0</v>
      </c>
      <c r="D2894" s="192">
        <f>'5 Driver Data'!D2894</f>
        <v>0</v>
      </c>
      <c r="E2894" s="191">
        <f>'5 Driver Data'!E2894</f>
        <v>0</v>
      </c>
      <c r="F2894" s="191">
        <f>'5 Driver Data'!F2894</f>
        <v>0</v>
      </c>
      <c r="G2894" s="191">
        <f>'5 Driver Data'!G2894</f>
        <v>0</v>
      </c>
      <c r="H2894" s="191">
        <f>'5 Driver Data'!H2894</f>
        <v>0</v>
      </c>
      <c r="I2894" s="191">
        <f>'5 Driver Data'!I2894</f>
        <v>0</v>
      </c>
      <c r="J2894" s="191">
        <f>'5 Driver Data'!J2894</f>
        <v>0</v>
      </c>
      <c r="K2894" s="206">
        <f>'5 Driver Data'!K2894</f>
        <v>0</v>
      </c>
      <c r="L2894" s="1"/>
      <c r="M2894" s="216" t="str">
        <f>IF(D2894=0,"Blank",'3 Model Input'!E$44*'3 Model Input'!E$45)</f>
        <v>Blank</v>
      </c>
      <c r="N2894" s="197" t="str">
        <f t="shared" si="470"/>
        <v>Blank</v>
      </c>
      <c r="O2894" s="197" t="str">
        <f>IF(D2894=0,"Blank",'3 Model Input'!E$49*(1-'3 Model Input'!E$51))</f>
        <v>Blank</v>
      </c>
      <c r="P2894" s="197" t="str">
        <f t="shared" si="471"/>
        <v>Blank</v>
      </c>
      <c r="Q2894" s="197" t="str">
        <f>IF(D2894=0,"Blank",IF(D2894="BEV",E2894*(1-'3 Model Input'!E$54), E2894))</f>
        <v>Blank</v>
      </c>
      <c r="R2894" s="198" t="str">
        <f>IF(D2894=0,"Blank",IF(D2894="PHEV",F2894/G2894,F2894*(1-'3 Model Input'!E$54)/G2894))</f>
        <v>Blank</v>
      </c>
      <c r="S2894" s="198" t="str">
        <f>IF(D2894=0,"Blank",IF(D2894="PHEV",MIN(M2894,E2894),MIN(M2894,(E2894*(1-'3 Model Input'!E$54)))))</f>
        <v>Blank</v>
      </c>
      <c r="T2894" s="217" t="str">
        <f t="shared" si="472"/>
        <v>Blank</v>
      </c>
      <c r="U2894" s="89"/>
      <c r="V2894" s="216" t="str">
        <f>IF(D2894=0,"Blank",P2894*'3 Model Input'!E$50)</f>
        <v>Blank</v>
      </c>
      <c r="W2894" s="197" t="str">
        <f t="shared" si="473"/>
        <v>Blank</v>
      </c>
      <c r="X2894" s="197" t="str">
        <f t="shared" si="474"/>
        <v>Blank</v>
      </c>
      <c r="Y2894" s="197" t="str">
        <f t="shared" si="475"/>
        <v>Blank</v>
      </c>
      <c r="Z2894" s="197" t="str">
        <f t="shared" si="476"/>
        <v>Blank</v>
      </c>
      <c r="AA2894" s="223" t="str" cm="1">
        <f t="array" ref="AA2894">_xlfn.IFS(ISTEXT('3 Model Input'!F$70),"Missing",ISTEXT('3 Model Input'!I$70),"Missing",ISNUMBER('3 Model Input'!K$70),'3 Model Input'!K$70*P2894)</f>
        <v>Missing</v>
      </c>
      <c r="AB2894" s="89"/>
      <c r="AC2894" s="227" t="str" cm="1">
        <f t="array" ref="AC2894">IF(D2894=0,"Blank",_xlfn.IFS('3 Model Input'!E$61=1,(V2894*G2894)/T2894,'3 Model Input'!E$61=2,(W2894*G2894)/T2894,'3 Model Input'!E$61=3,(X2894*G2894)/T2894,'3 Model Input'!E$61=4,(Y2894*G2894)/T2894,'3 Model Input'!E$61=5,(Z2894*G2894)/T2894, ISTEXT('3 Model Input'!E$61),"Missing",'3 Model Input'!E$61=6,(AA2894*G2894)/T2894))</f>
        <v>Blank</v>
      </c>
      <c r="AD2894" s="202" t="str">
        <f t="shared" si="477"/>
        <v>Blank</v>
      </c>
      <c r="AE2894" s="202" t="str">
        <f t="shared" si="478"/>
        <v>Blank</v>
      </c>
      <c r="AF2894" s="217" t="str">
        <f t="shared" si="479"/>
        <v>Blank</v>
      </c>
      <c r="AG2894" s="9" t="str" cm="1">
        <f t="array" ref="AG2894">_xlfn.IFS(ISNUMBER(AC2894), "", ISNUMBER(SEARCH("Blank", AC2894)), "", ISERROR(AC2894), "Bad input on tab 3")</f>
        <v/>
      </c>
    </row>
    <row r="2895" spans="2:33" ht="15" customHeight="1" x14ac:dyDescent="0.75">
      <c r="B2895" s="205" t="str">
        <f>'5 Driver Data'!B2895</f>
        <v>2887</v>
      </c>
      <c r="C2895" s="193">
        <f>'5 Driver Data'!C2895</f>
        <v>0</v>
      </c>
      <c r="D2895" s="192">
        <f>'5 Driver Data'!D2895</f>
        <v>0</v>
      </c>
      <c r="E2895" s="191">
        <f>'5 Driver Data'!E2895</f>
        <v>0</v>
      </c>
      <c r="F2895" s="191">
        <f>'5 Driver Data'!F2895</f>
        <v>0</v>
      </c>
      <c r="G2895" s="191">
        <f>'5 Driver Data'!G2895</f>
        <v>0</v>
      </c>
      <c r="H2895" s="191">
        <f>'5 Driver Data'!H2895</f>
        <v>0</v>
      </c>
      <c r="I2895" s="191">
        <f>'5 Driver Data'!I2895</f>
        <v>0</v>
      </c>
      <c r="J2895" s="191">
        <f>'5 Driver Data'!J2895</f>
        <v>0</v>
      </c>
      <c r="K2895" s="206">
        <f>'5 Driver Data'!K2895</f>
        <v>0</v>
      </c>
      <c r="L2895" s="1"/>
      <c r="M2895" s="216" t="str">
        <f>IF(D2895=0,"Blank",'3 Model Input'!E$44*'3 Model Input'!E$45)</f>
        <v>Blank</v>
      </c>
      <c r="N2895" s="197" t="str">
        <f t="shared" si="470"/>
        <v>Blank</v>
      </c>
      <c r="O2895" s="197" t="str">
        <f>IF(D2895=0,"Blank",'3 Model Input'!E$49*(1-'3 Model Input'!E$51))</f>
        <v>Blank</v>
      </c>
      <c r="P2895" s="197" t="str">
        <f t="shared" si="471"/>
        <v>Blank</v>
      </c>
      <c r="Q2895" s="197" t="str">
        <f>IF(D2895=0,"Blank",IF(D2895="BEV",E2895*(1-'3 Model Input'!E$54), E2895))</f>
        <v>Blank</v>
      </c>
      <c r="R2895" s="198" t="str">
        <f>IF(D2895=0,"Blank",IF(D2895="PHEV",F2895/G2895,F2895*(1-'3 Model Input'!E$54)/G2895))</f>
        <v>Blank</v>
      </c>
      <c r="S2895" s="198" t="str">
        <f>IF(D2895=0,"Blank",IF(D2895="PHEV",MIN(M2895,E2895),MIN(M2895,(E2895*(1-'3 Model Input'!E$54)))))</f>
        <v>Blank</v>
      </c>
      <c r="T2895" s="217" t="str">
        <f t="shared" si="472"/>
        <v>Blank</v>
      </c>
      <c r="U2895" s="89"/>
      <c r="V2895" s="216" t="str">
        <f>IF(D2895=0,"Blank",P2895*'3 Model Input'!E$50)</f>
        <v>Blank</v>
      </c>
      <c r="W2895" s="197" t="str">
        <f t="shared" si="473"/>
        <v>Blank</v>
      </c>
      <c r="X2895" s="197" t="str">
        <f t="shared" si="474"/>
        <v>Blank</v>
      </c>
      <c r="Y2895" s="197" t="str">
        <f t="shared" si="475"/>
        <v>Blank</v>
      </c>
      <c r="Z2895" s="197" t="str">
        <f t="shared" si="476"/>
        <v>Blank</v>
      </c>
      <c r="AA2895" s="223" t="str" cm="1">
        <f t="array" ref="AA2895">_xlfn.IFS(ISTEXT('3 Model Input'!F$70),"Missing",ISTEXT('3 Model Input'!I$70),"Missing",ISNUMBER('3 Model Input'!K$70),'3 Model Input'!K$70*P2895)</f>
        <v>Missing</v>
      </c>
      <c r="AB2895" s="89"/>
      <c r="AC2895" s="227" t="str" cm="1">
        <f t="array" ref="AC2895">IF(D2895=0,"Blank",_xlfn.IFS('3 Model Input'!E$61=1,(V2895*G2895)/T2895,'3 Model Input'!E$61=2,(W2895*G2895)/T2895,'3 Model Input'!E$61=3,(X2895*G2895)/T2895,'3 Model Input'!E$61=4,(Y2895*G2895)/T2895,'3 Model Input'!E$61=5,(Z2895*G2895)/T2895, ISTEXT('3 Model Input'!E$61),"Missing",'3 Model Input'!E$61=6,(AA2895*G2895)/T2895))</f>
        <v>Blank</v>
      </c>
      <c r="AD2895" s="202" t="str">
        <f t="shared" si="477"/>
        <v>Blank</v>
      </c>
      <c r="AE2895" s="202" t="str">
        <f t="shared" si="478"/>
        <v>Blank</v>
      </c>
      <c r="AF2895" s="217" t="str">
        <f t="shared" si="479"/>
        <v>Blank</v>
      </c>
      <c r="AG2895" s="9" t="str" cm="1">
        <f t="array" ref="AG2895">_xlfn.IFS(ISNUMBER(AC2895), "", ISNUMBER(SEARCH("Blank", AC2895)), "", ISERROR(AC2895), "Bad input on tab 3")</f>
        <v/>
      </c>
    </row>
    <row r="2896" spans="2:33" ht="15" customHeight="1" x14ac:dyDescent="0.75">
      <c r="B2896" s="205" t="str">
        <f>'5 Driver Data'!B2896</f>
        <v>2888</v>
      </c>
      <c r="C2896" s="193">
        <f>'5 Driver Data'!C2896</f>
        <v>0</v>
      </c>
      <c r="D2896" s="192">
        <f>'5 Driver Data'!D2896</f>
        <v>0</v>
      </c>
      <c r="E2896" s="191">
        <f>'5 Driver Data'!E2896</f>
        <v>0</v>
      </c>
      <c r="F2896" s="191">
        <f>'5 Driver Data'!F2896</f>
        <v>0</v>
      </c>
      <c r="G2896" s="191">
        <f>'5 Driver Data'!G2896</f>
        <v>0</v>
      </c>
      <c r="H2896" s="191">
        <f>'5 Driver Data'!H2896</f>
        <v>0</v>
      </c>
      <c r="I2896" s="191">
        <f>'5 Driver Data'!I2896</f>
        <v>0</v>
      </c>
      <c r="J2896" s="191">
        <f>'5 Driver Data'!J2896</f>
        <v>0</v>
      </c>
      <c r="K2896" s="206">
        <f>'5 Driver Data'!K2896</f>
        <v>0</v>
      </c>
      <c r="L2896" s="1"/>
      <c r="M2896" s="216" t="str">
        <f>IF(D2896=0,"Blank",'3 Model Input'!E$44*'3 Model Input'!E$45)</f>
        <v>Blank</v>
      </c>
      <c r="N2896" s="197" t="str">
        <f t="shared" si="470"/>
        <v>Blank</v>
      </c>
      <c r="O2896" s="197" t="str">
        <f>IF(D2896=0,"Blank",'3 Model Input'!E$49*(1-'3 Model Input'!E$51))</f>
        <v>Blank</v>
      </c>
      <c r="P2896" s="197" t="str">
        <f t="shared" si="471"/>
        <v>Blank</v>
      </c>
      <c r="Q2896" s="197" t="str">
        <f>IF(D2896=0,"Blank",IF(D2896="BEV",E2896*(1-'3 Model Input'!E$54), E2896))</f>
        <v>Blank</v>
      </c>
      <c r="R2896" s="198" t="str">
        <f>IF(D2896=0,"Blank",IF(D2896="PHEV",F2896/G2896,F2896*(1-'3 Model Input'!E$54)/G2896))</f>
        <v>Blank</v>
      </c>
      <c r="S2896" s="198" t="str">
        <f>IF(D2896=0,"Blank",IF(D2896="PHEV",MIN(M2896,E2896),MIN(M2896,(E2896*(1-'3 Model Input'!E$54)))))</f>
        <v>Blank</v>
      </c>
      <c r="T2896" s="217" t="str">
        <f t="shared" si="472"/>
        <v>Blank</v>
      </c>
      <c r="U2896" s="89"/>
      <c r="V2896" s="216" t="str">
        <f>IF(D2896=0,"Blank",P2896*'3 Model Input'!E$50)</f>
        <v>Blank</v>
      </c>
      <c r="W2896" s="197" t="str">
        <f t="shared" si="473"/>
        <v>Blank</v>
      </c>
      <c r="X2896" s="197" t="str">
        <f t="shared" si="474"/>
        <v>Blank</v>
      </c>
      <c r="Y2896" s="197" t="str">
        <f t="shared" si="475"/>
        <v>Blank</v>
      </c>
      <c r="Z2896" s="197" t="str">
        <f t="shared" si="476"/>
        <v>Blank</v>
      </c>
      <c r="AA2896" s="223" t="str" cm="1">
        <f t="array" ref="AA2896">_xlfn.IFS(ISTEXT('3 Model Input'!F$70),"Missing",ISTEXT('3 Model Input'!I$70),"Missing",ISNUMBER('3 Model Input'!K$70),'3 Model Input'!K$70*P2896)</f>
        <v>Missing</v>
      </c>
      <c r="AB2896" s="89"/>
      <c r="AC2896" s="227" t="str" cm="1">
        <f t="array" ref="AC2896">IF(D2896=0,"Blank",_xlfn.IFS('3 Model Input'!E$61=1,(V2896*G2896)/T2896,'3 Model Input'!E$61=2,(W2896*G2896)/T2896,'3 Model Input'!E$61=3,(X2896*G2896)/T2896,'3 Model Input'!E$61=4,(Y2896*G2896)/T2896,'3 Model Input'!E$61=5,(Z2896*G2896)/T2896, ISTEXT('3 Model Input'!E$61),"Missing",'3 Model Input'!E$61=6,(AA2896*G2896)/T2896))</f>
        <v>Blank</v>
      </c>
      <c r="AD2896" s="202" t="str">
        <f t="shared" si="477"/>
        <v>Blank</v>
      </c>
      <c r="AE2896" s="202" t="str">
        <f t="shared" si="478"/>
        <v>Blank</v>
      </c>
      <c r="AF2896" s="217" t="str">
        <f t="shared" si="479"/>
        <v>Blank</v>
      </c>
      <c r="AG2896" s="9" t="str" cm="1">
        <f t="array" ref="AG2896">_xlfn.IFS(ISNUMBER(AC2896), "", ISNUMBER(SEARCH("Blank", AC2896)), "", ISERROR(AC2896), "Bad input on tab 3")</f>
        <v/>
      </c>
    </row>
    <row r="2897" spans="2:33" ht="15" customHeight="1" x14ac:dyDescent="0.75">
      <c r="B2897" s="205" t="str">
        <f>'5 Driver Data'!B2897</f>
        <v>2889</v>
      </c>
      <c r="C2897" s="193">
        <f>'5 Driver Data'!C2897</f>
        <v>0</v>
      </c>
      <c r="D2897" s="192">
        <f>'5 Driver Data'!D2897</f>
        <v>0</v>
      </c>
      <c r="E2897" s="191">
        <f>'5 Driver Data'!E2897</f>
        <v>0</v>
      </c>
      <c r="F2897" s="191">
        <f>'5 Driver Data'!F2897</f>
        <v>0</v>
      </c>
      <c r="G2897" s="191">
        <f>'5 Driver Data'!G2897</f>
        <v>0</v>
      </c>
      <c r="H2897" s="191">
        <f>'5 Driver Data'!H2897</f>
        <v>0</v>
      </c>
      <c r="I2897" s="191">
        <f>'5 Driver Data'!I2897</f>
        <v>0</v>
      </c>
      <c r="J2897" s="191">
        <f>'5 Driver Data'!J2897</f>
        <v>0</v>
      </c>
      <c r="K2897" s="206">
        <f>'5 Driver Data'!K2897</f>
        <v>0</v>
      </c>
      <c r="L2897" s="1"/>
      <c r="M2897" s="216" t="str">
        <f>IF(D2897=0,"Blank",'3 Model Input'!E$44*'3 Model Input'!E$45)</f>
        <v>Blank</v>
      </c>
      <c r="N2897" s="197" t="str">
        <f t="shared" si="470"/>
        <v>Blank</v>
      </c>
      <c r="O2897" s="197" t="str">
        <f>IF(D2897=0,"Blank",'3 Model Input'!E$49*(1-'3 Model Input'!E$51))</f>
        <v>Blank</v>
      </c>
      <c r="P2897" s="197" t="str">
        <f t="shared" si="471"/>
        <v>Blank</v>
      </c>
      <c r="Q2897" s="197" t="str">
        <f>IF(D2897=0,"Blank",IF(D2897="BEV",E2897*(1-'3 Model Input'!E$54), E2897))</f>
        <v>Blank</v>
      </c>
      <c r="R2897" s="198" t="str">
        <f>IF(D2897=0,"Blank",IF(D2897="PHEV",F2897/G2897,F2897*(1-'3 Model Input'!E$54)/G2897))</f>
        <v>Blank</v>
      </c>
      <c r="S2897" s="198" t="str">
        <f>IF(D2897=0,"Blank",IF(D2897="PHEV",MIN(M2897,E2897),MIN(M2897,(E2897*(1-'3 Model Input'!E$54)))))</f>
        <v>Blank</v>
      </c>
      <c r="T2897" s="217" t="str">
        <f t="shared" si="472"/>
        <v>Blank</v>
      </c>
      <c r="U2897" s="89"/>
      <c r="V2897" s="216" t="str">
        <f>IF(D2897=0,"Blank",P2897*'3 Model Input'!E$50)</f>
        <v>Blank</v>
      </c>
      <c r="W2897" s="197" t="str">
        <f t="shared" si="473"/>
        <v>Blank</v>
      </c>
      <c r="X2897" s="197" t="str">
        <f t="shared" si="474"/>
        <v>Blank</v>
      </c>
      <c r="Y2897" s="197" t="str">
        <f t="shared" si="475"/>
        <v>Blank</v>
      </c>
      <c r="Z2897" s="197" t="str">
        <f t="shared" si="476"/>
        <v>Blank</v>
      </c>
      <c r="AA2897" s="223" t="str" cm="1">
        <f t="array" ref="AA2897">_xlfn.IFS(ISTEXT('3 Model Input'!F$70),"Missing",ISTEXT('3 Model Input'!I$70),"Missing",ISNUMBER('3 Model Input'!K$70),'3 Model Input'!K$70*P2897)</f>
        <v>Missing</v>
      </c>
      <c r="AB2897" s="89"/>
      <c r="AC2897" s="227" t="str" cm="1">
        <f t="array" ref="AC2897">IF(D2897=0,"Blank",_xlfn.IFS('3 Model Input'!E$61=1,(V2897*G2897)/T2897,'3 Model Input'!E$61=2,(W2897*G2897)/T2897,'3 Model Input'!E$61=3,(X2897*G2897)/T2897,'3 Model Input'!E$61=4,(Y2897*G2897)/T2897,'3 Model Input'!E$61=5,(Z2897*G2897)/T2897, ISTEXT('3 Model Input'!E$61),"Missing",'3 Model Input'!E$61=6,(AA2897*G2897)/T2897))</f>
        <v>Blank</v>
      </c>
      <c r="AD2897" s="202" t="str">
        <f t="shared" si="477"/>
        <v>Blank</v>
      </c>
      <c r="AE2897" s="202" t="str">
        <f t="shared" si="478"/>
        <v>Blank</v>
      </c>
      <c r="AF2897" s="217" t="str">
        <f t="shared" si="479"/>
        <v>Blank</v>
      </c>
      <c r="AG2897" s="9" t="str" cm="1">
        <f t="array" ref="AG2897">_xlfn.IFS(ISNUMBER(AC2897), "", ISNUMBER(SEARCH("Blank", AC2897)), "", ISERROR(AC2897), "Bad input on tab 3")</f>
        <v/>
      </c>
    </row>
    <row r="2898" spans="2:33" ht="15" customHeight="1" x14ac:dyDescent="0.75">
      <c r="B2898" s="205" t="str">
        <f>'5 Driver Data'!B2898</f>
        <v>2890</v>
      </c>
      <c r="C2898" s="193">
        <f>'5 Driver Data'!C2898</f>
        <v>0</v>
      </c>
      <c r="D2898" s="192">
        <f>'5 Driver Data'!D2898</f>
        <v>0</v>
      </c>
      <c r="E2898" s="191">
        <f>'5 Driver Data'!E2898</f>
        <v>0</v>
      </c>
      <c r="F2898" s="191">
        <f>'5 Driver Data'!F2898</f>
        <v>0</v>
      </c>
      <c r="G2898" s="191">
        <f>'5 Driver Data'!G2898</f>
        <v>0</v>
      </c>
      <c r="H2898" s="191">
        <f>'5 Driver Data'!H2898</f>
        <v>0</v>
      </c>
      <c r="I2898" s="191">
        <f>'5 Driver Data'!I2898</f>
        <v>0</v>
      </c>
      <c r="J2898" s="191">
        <f>'5 Driver Data'!J2898</f>
        <v>0</v>
      </c>
      <c r="K2898" s="206">
        <f>'5 Driver Data'!K2898</f>
        <v>0</v>
      </c>
      <c r="L2898" s="1"/>
      <c r="M2898" s="216" t="str">
        <f>IF(D2898=0,"Blank",'3 Model Input'!E$44*'3 Model Input'!E$45)</f>
        <v>Blank</v>
      </c>
      <c r="N2898" s="197" t="str">
        <f t="shared" si="470"/>
        <v>Blank</v>
      </c>
      <c r="O2898" s="197" t="str">
        <f>IF(D2898=0,"Blank",'3 Model Input'!E$49*(1-'3 Model Input'!E$51))</f>
        <v>Blank</v>
      </c>
      <c r="P2898" s="197" t="str">
        <f t="shared" si="471"/>
        <v>Blank</v>
      </c>
      <c r="Q2898" s="197" t="str">
        <f>IF(D2898=0,"Blank",IF(D2898="BEV",E2898*(1-'3 Model Input'!E$54), E2898))</f>
        <v>Blank</v>
      </c>
      <c r="R2898" s="198" t="str">
        <f>IF(D2898=0,"Blank",IF(D2898="PHEV",F2898/G2898,F2898*(1-'3 Model Input'!E$54)/G2898))</f>
        <v>Blank</v>
      </c>
      <c r="S2898" s="198" t="str">
        <f>IF(D2898=0,"Blank",IF(D2898="PHEV",MIN(M2898,E2898),MIN(M2898,(E2898*(1-'3 Model Input'!E$54)))))</f>
        <v>Blank</v>
      </c>
      <c r="T2898" s="217" t="str">
        <f t="shared" si="472"/>
        <v>Blank</v>
      </c>
      <c r="U2898" s="89"/>
      <c r="V2898" s="216" t="str">
        <f>IF(D2898=0,"Blank",P2898*'3 Model Input'!E$50)</f>
        <v>Blank</v>
      </c>
      <c r="W2898" s="197" t="str">
        <f t="shared" si="473"/>
        <v>Blank</v>
      </c>
      <c r="X2898" s="197" t="str">
        <f t="shared" si="474"/>
        <v>Blank</v>
      </c>
      <c r="Y2898" s="197" t="str">
        <f t="shared" si="475"/>
        <v>Blank</v>
      </c>
      <c r="Z2898" s="197" t="str">
        <f t="shared" si="476"/>
        <v>Blank</v>
      </c>
      <c r="AA2898" s="223" t="str" cm="1">
        <f t="array" ref="AA2898">_xlfn.IFS(ISTEXT('3 Model Input'!F$70),"Missing",ISTEXT('3 Model Input'!I$70),"Missing",ISNUMBER('3 Model Input'!K$70),'3 Model Input'!K$70*P2898)</f>
        <v>Missing</v>
      </c>
      <c r="AB2898" s="89"/>
      <c r="AC2898" s="227" t="str" cm="1">
        <f t="array" ref="AC2898">IF(D2898=0,"Blank",_xlfn.IFS('3 Model Input'!E$61=1,(V2898*G2898)/T2898,'3 Model Input'!E$61=2,(W2898*G2898)/T2898,'3 Model Input'!E$61=3,(X2898*G2898)/T2898,'3 Model Input'!E$61=4,(Y2898*G2898)/T2898,'3 Model Input'!E$61=5,(Z2898*G2898)/T2898, ISTEXT('3 Model Input'!E$61),"Missing",'3 Model Input'!E$61=6,(AA2898*G2898)/T2898))</f>
        <v>Blank</v>
      </c>
      <c r="AD2898" s="202" t="str">
        <f t="shared" si="477"/>
        <v>Blank</v>
      </c>
      <c r="AE2898" s="202" t="str">
        <f t="shared" si="478"/>
        <v>Blank</v>
      </c>
      <c r="AF2898" s="217" t="str">
        <f t="shared" si="479"/>
        <v>Blank</v>
      </c>
      <c r="AG2898" s="9" t="str" cm="1">
        <f t="array" ref="AG2898">_xlfn.IFS(ISNUMBER(AC2898), "", ISNUMBER(SEARCH("Blank", AC2898)), "", ISERROR(AC2898), "Bad input on tab 3")</f>
        <v/>
      </c>
    </row>
    <row r="2899" spans="2:33" ht="15" customHeight="1" x14ac:dyDescent="0.75">
      <c r="B2899" s="205" t="str">
        <f>'5 Driver Data'!B2899</f>
        <v>2891</v>
      </c>
      <c r="C2899" s="193">
        <f>'5 Driver Data'!C2899</f>
        <v>0</v>
      </c>
      <c r="D2899" s="192">
        <f>'5 Driver Data'!D2899</f>
        <v>0</v>
      </c>
      <c r="E2899" s="191">
        <f>'5 Driver Data'!E2899</f>
        <v>0</v>
      </c>
      <c r="F2899" s="191">
        <f>'5 Driver Data'!F2899</f>
        <v>0</v>
      </c>
      <c r="G2899" s="191">
        <f>'5 Driver Data'!G2899</f>
        <v>0</v>
      </c>
      <c r="H2899" s="191">
        <f>'5 Driver Data'!H2899</f>
        <v>0</v>
      </c>
      <c r="I2899" s="191">
        <f>'5 Driver Data'!I2899</f>
        <v>0</v>
      </c>
      <c r="J2899" s="191">
        <f>'5 Driver Data'!J2899</f>
        <v>0</v>
      </c>
      <c r="K2899" s="206">
        <f>'5 Driver Data'!K2899</f>
        <v>0</v>
      </c>
      <c r="L2899" s="1"/>
      <c r="M2899" s="216" t="str">
        <f>IF(D2899=0,"Blank",'3 Model Input'!E$44*'3 Model Input'!E$45)</f>
        <v>Blank</v>
      </c>
      <c r="N2899" s="197" t="str">
        <f t="shared" si="470"/>
        <v>Blank</v>
      </c>
      <c r="O2899" s="197" t="str">
        <f>IF(D2899=0,"Blank",'3 Model Input'!E$49*(1-'3 Model Input'!E$51))</f>
        <v>Blank</v>
      </c>
      <c r="P2899" s="197" t="str">
        <f t="shared" si="471"/>
        <v>Blank</v>
      </c>
      <c r="Q2899" s="197" t="str">
        <f>IF(D2899=0,"Blank",IF(D2899="BEV",E2899*(1-'3 Model Input'!E$54), E2899))</f>
        <v>Blank</v>
      </c>
      <c r="R2899" s="198" t="str">
        <f>IF(D2899=0,"Blank",IF(D2899="PHEV",F2899/G2899,F2899*(1-'3 Model Input'!E$54)/G2899))</f>
        <v>Blank</v>
      </c>
      <c r="S2899" s="198" t="str">
        <f>IF(D2899=0,"Blank",IF(D2899="PHEV",MIN(M2899,E2899),MIN(M2899,(E2899*(1-'3 Model Input'!E$54)))))</f>
        <v>Blank</v>
      </c>
      <c r="T2899" s="217" t="str">
        <f t="shared" si="472"/>
        <v>Blank</v>
      </c>
      <c r="U2899" s="89"/>
      <c r="V2899" s="216" t="str">
        <f>IF(D2899=0,"Blank",P2899*'3 Model Input'!E$50)</f>
        <v>Blank</v>
      </c>
      <c r="W2899" s="197" t="str">
        <f t="shared" si="473"/>
        <v>Blank</v>
      </c>
      <c r="X2899" s="197" t="str">
        <f t="shared" si="474"/>
        <v>Blank</v>
      </c>
      <c r="Y2899" s="197" t="str">
        <f t="shared" si="475"/>
        <v>Blank</v>
      </c>
      <c r="Z2899" s="197" t="str">
        <f t="shared" si="476"/>
        <v>Blank</v>
      </c>
      <c r="AA2899" s="223" t="str" cm="1">
        <f t="array" ref="AA2899">_xlfn.IFS(ISTEXT('3 Model Input'!F$70),"Missing",ISTEXT('3 Model Input'!I$70),"Missing",ISNUMBER('3 Model Input'!K$70),'3 Model Input'!K$70*P2899)</f>
        <v>Missing</v>
      </c>
      <c r="AB2899" s="89"/>
      <c r="AC2899" s="227" t="str" cm="1">
        <f t="array" ref="AC2899">IF(D2899=0,"Blank",_xlfn.IFS('3 Model Input'!E$61=1,(V2899*G2899)/T2899,'3 Model Input'!E$61=2,(W2899*G2899)/T2899,'3 Model Input'!E$61=3,(X2899*G2899)/T2899,'3 Model Input'!E$61=4,(Y2899*G2899)/T2899,'3 Model Input'!E$61=5,(Z2899*G2899)/T2899, ISTEXT('3 Model Input'!E$61),"Missing",'3 Model Input'!E$61=6,(AA2899*G2899)/T2899))</f>
        <v>Blank</v>
      </c>
      <c r="AD2899" s="202" t="str">
        <f t="shared" si="477"/>
        <v>Blank</v>
      </c>
      <c r="AE2899" s="202" t="str">
        <f t="shared" si="478"/>
        <v>Blank</v>
      </c>
      <c r="AF2899" s="217" t="str">
        <f t="shared" si="479"/>
        <v>Blank</v>
      </c>
      <c r="AG2899" s="9" t="str" cm="1">
        <f t="array" ref="AG2899">_xlfn.IFS(ISNUMBER(AC2899), "", ISNUMBER(SEARCH("Blank", AC2899)), "", ISERROR(AC2899), "Bad input on tab 3")</f>
        <v/>
      </c>
    </row>
    <row r="2900" spans="2:33" ht="15" customHeight="1" x14ac:dyDescent="0.75">
      <c r="B2900" s="205" t="str">
        <f>'5 Driver Data'!B2900</f>
        <v>2892</v>
      </c>
      <c r="C2900" s="193">
        <f>'5 Driver Data'!C2900</f>
        <v>0</v>
      </c>
      <c r="D2900" s="192">
        <f>'5 Driver Data'!D2900</f>
        <v>0</v>
      </c>
      <c r="E2900" s="191">
        <f>'5 Driver Data'!E2900</f>
        <v>0</v>
      </c>
      <c r="F2900" s="191">
        <f>'5 Driver Data'!F2900</f>
        <v>0</v>
      </c>
      <c r="G2900" s="191">
        <f>'5 Driver Data'!G2900</f>
        <v>0</v>
      </c>
      <c r="H2900" s="191">
        <f>'5 Driver Data'!H2900</f>
        <v>0</v>
      </c>
      <c r="I2900" s="191">
        <f>'5 Driver Data'!I2900</f>
        <v>0</v>
      </c>
      <c r="J2900" s="191">
        <f>'5 Driver Data'!J2900</f>
        <v>0</v>
      </c>
      <c r="K2900" s="206">
        <f>'5 Driver Data'!K2900</f>
        <v>0</v>
      </c>
      <c r="L2900" s="1"/>
      <c r="M2900" s="216" t="str">
        <f>IF(D2900=0,"Blank",'3 Model Input'!E$44*'3 Model Input'!E$45)</f>
        <v>Blank</v>
      </c>
      <c r="N2900" s="197" t="str">
        <f t="shared" si="470"/>
        <v>Blank</v>
      </c>
      <c r="O2900" s="197" t="str">
        <f>IF(D2900=0,"Blank",'3 Model Input'!E$49*(1-'3 Model Input'!E$51))</f>
        <v>Blank</v>
      </c>
      <c r="P2900" s="197" t="str">
        <f t="shared" si="471"/>
        <v>Blank</v>
      </c>
      <c r="Q2900" s="197" t="str">
        <f>IF(D2900=0,"Blank",IF(D2900="BEV",E2900*(1-'3 Model Input'!E$54), E2900))</f>
        <v>Blank</v>
      </c>
      <c r="R2900" s="198" t="str">
        <f>IF(D2900=0,"Blank",IF(D2900="PHEV",F2900/G2900,F2900*(1-'3 Model Input'!E$54)/G2900))</f>
        <v>Blank</v>
      </c>
      <c r="S2900" s="198" t="str">
        <f>IF(D2900=0,"Blank",IF(D2900="PHEV",MIN(M2900,E2900),MIN(M2900,(E2900*(1-'3 Model Input'!E$54)))))</f>
        <v>Blank</v>
      </c>
      <c r="T2900" s="217" t="str">
        <f t="shared" si="472"/>
        <v>Blank</v>
      </c>
      <c r="U2900" s="89"/>
      <c r="V2900" s="216" t="str">
        <f>IF(D2900=0,"Blank",P2900*'3 Model Input'!E$50)</f>
        <v>Blank</v>
      </c>
      <c r="W2900" s="197" t="str">
        <f t="shared" si="473"/>
        <v>Blank</v>
      </c>
      <c r="X2900" s="197" t="str">
        <f t="shared" si="474"/>
        <v>Blank</v>
      </c>
      <c r="Y2900" s="197" t="str">
        <f t="shared" si="475"/>
        <v>Blank</v>
      </c>
      <c r="Z2900" s="197" t="str">
        <f t="shared" si="476"/>
        <v>Blank</v>
      </c>
      <c r="AA2900" s="223" t="str" cm="1">
        <f t="array" ref="AA2900">_xlfn.IFS(ISTEXT('3 Model Input'!F$70),"Missing",ISTEXT('3 Model Input'!I$70),"Missing",ISNUMBER('3 Model Input'!K$70),'3 Model Input'!K$70*P2900)</f>
        <v>Missing</v>
      </c>
      <c r="AB2900" s="89"/>
      <c r="AC2900" s="227" t="str" cm="1">
        <f t="array" ref="AC2900">IF(D2900=0,"Blank",_xlfn.IFS('3 Model Input'!E$61=1,(V2900*G2900)/T2900,'3 Model Input'!E$61=2,(W2900*G2900)/T2900,'3 Model Input'!E$61=3,(X2900*G2900)/T2900,'3 Model Input'!E$61=4,(Y2900*G2900)/T2900,'3 Model Input'!E$61=5,(Z2900*G2900)/T2900, ISTEXT('3 Model Input'!E$61),"Missing",'3 Model Input'!E$61=6,(AA2900*G2900)/T2900))</f>
        <v>Blank</v>
      </c>
      <c r="AD2900" s="202" t="str">
        <f t="shared" si="477"/>
        <v>Blank</v>
      </c>
      <c r="AE2900" s="202" t="str">
        <f t="shared" si="478"/>
        <v>Blank</v>
      </c>
      <c r="AF2900" s="217" t="str">
        <f t="shared" si="479"/>
        <v>Blank</v>
      </c>
      <c r="AG2900" s="9" t="str" cm="1">
        <f t="array" ref="AG2900">_xlfn.IFS(ISNUMBER(AC2900), "", ISNUMBER(SEARCH("Blank", AC2900)), "", ISERROR(AC2900), "Bad input on tab 3")</f>
        <v/>
      </c>
    </row>
    <row r="2901" spans="2:33" ht="15" customHeight="1" x14ac:dyDescent="0.75">
      <c r="B2901" s="205" t="str">
        <f>'5 Driver Data'!B2901</f>
        <v>2893</v>
      </c>
      <c r="C2901" s="193">
        <f>'5 Driver Data'!C2901</f>
        <v>0</v>
      </c>
      <c r="D2901" s="192">
        <f>'5 Driver Data'!D2901</f>
        <v>0</v>
      </c>
      <c r="E2901" s="191">
        <f>'5 Driver Data'!E2901</f>
        <v>0</v>
      </c>
      <c r="F2901" s="191">
        <f>'5 Driver Data'!F2901</f>
        <v>0</v>
      </c>
      <c r="G2901" s="191">
        <f>'5 Driver Data'!G2901</f>
        <v>0</v>
      </c>
      <c r="H2901" s="191">
        <f>'5 Driver Data'!H2901</f>
        <v>0</v>
      </c>
      <c r="I2901" s="191">
        <f>'5 Driver Data'!I2901</f>
        <v>0</v>
      </c>
      <c r="J2901" s="191">
        <f>'5 Driver Data'!J2901</f>
        <v>0</v>
      </c>
      <c r="K2901" s="206">
        <f>'5 Driver Data'!K2901</f>
        <v>0</v>
      </c>
      <c r="L2901" s="1"/>
      <c r="M2901" s="216" t="str">
        <f>IF(D2901=0,"Blank",'3 Model Input'!E$44*'3 Model Input'!E$45)</f>
        <v>Blank</v>
      </c>
      <c r="N2901" s="197" t="str">
        <f t="shared" si="470"/>
        <v>Blank</v>
      </c>
      <c r="O2901" s="197" t="str">
        <f>IF(D2901=0,"Blank",'3 Model Input'!E$49*(1-'3 Model Input'!E$51))</f>
        <v>Blank</v>
      </c>
      <c r="P2901" s="197" t="str">
        <f t="shared" si="471"/>
        <v>Blank</v>
      </c>
      <c r="Q2901" s="197" t="str">
        <f>IF(D2901=0,"Blank",IF(D2901="BEV",E2901*(1-'3 Model Input'!E$54), E2901))</f>
        <v>Blank</v>
      </c>
      <c r="R2901" s="198" t="str">
        <f>IF(D2901=0,"Blank",IF(D2901="PHEV",F2901/G2901,F2901*(1-'3 Model Input'!E$54)/G2901))</f>
        <v>Blank</v>
      </c>
      <c r="S2901" s="198" t="str">
        <f>IF(D2901=0,"Blank",IF(D2901="PHEV",MIN(M2901,E2901),MIN(M2901,(E2901*(1-'3 Model Input'!E$54)))))</f>
        <v>Blank</v>
      </c>
      <c r="T2901" s="217" t="str">
        <f t="shared" si="472"/>
        <v>Blank</v>
      </c>
      <c r="U2901" s="89"/>
      <c r="V2901" s="216" t="str">
        <f>IF(D2901=0,"Blank",P2901*'3 Model Input'!E$50)</f>
        <v>Blank</v>
      </c>
      <c r="W2901" s="197" t="str">
        <f t="shared" si="473"/>
        <v>Blank</v>
      </c>
      <c r="X2901" s="197" t="str">
        <f t="shared" si="474"/>
        <v>Blank</v>
      </c>
      <c r="Y2901" s="197" t="str">
        <f t="shared" si="475"/>
        <v>Blank</v>
      </c>
      <c r="Z2901" s="197" t="str">
        <f t="shared" si="476"/>
        <v>Blank</v>
      </c>
      <c r="AA2901" s="223" t="str" cm="1">
        <f t="array" ref="AA2901">_xlfn.IFS(ISTEXT('3 Model Input'!F$70),"Missing",ISTEXT('3 Model Input'!I$70),"Missing",ISNUMBER('3 Model Input'!K$70),'3 Model Input'!K$70*P2901)</f>
        <v>Missing</v>
      </c>
      <c r="AB2901" s="89"/>
      <c r="AC2901" s="227" t="str" cm="1">
        <f t="array" ref="AC2901">IF(D2901=0,"Blank",_xlfn.IFS('3 Model Input'!E$61=1,(V2901*G2901)/T2901,'3 Model Input'!E$61=2,(W2901*G2901)/T2901,'3 Model Input'!E$61=3,(X2901*G2901)/T2901,'3 Model Input'!E$61=4,(Y2901*G2901)/T2901,'3 Model Input'!E$61=5,(Z2901*G2901)/T2901, ISTEXT('3 Model Input'!E$61),"Missing",'3 Model Input'!E$61=6,(AA2901*G2901)/T2901))</f>
        <v>Blank</v>
      </c>
      <c r="AD2901" s="202" t="str">
        <f t="shared" si="477"/>
        <v>Blank</v>
      </c>
      <c r="AE2901" s="202" t="str">
        <f t="shared" si="478"/>
        <v>Blank</v>
      </c>
      <c r="AF2901" s="217" t="str">
        <f t="shared" si="479"/>
        <v>Blank</v>
      </c>
      <c r="AG2901" s="9" t="str" cm="1">
        <f t="array" ref="AG2901">_xlfn.IFS(ISNUMBER(AC2901), "", ISNUMBER(SEARCH("Blank", AC2901)), "", ISERROR(AC2901), "Bad input on tab 3")</f>
        <v/>
      </c>
    </row>
    <row r="2902" spans="2:33" ht="15" customHeight="1" x14ac:dyDescent="0.75">
      <c r="B2902" s="205" t="str">
        <f>'5 Driver Data'!B2902</f>
        <v>2894</v>
      </c>
      <c r="C2902" s="193">
        <f>'5 Driver Data'!C2902</f>
        <v>0</v>
      </c>
      <c r="D2902" s="192">
        <f>'5 Driver Data'!D2902</f>
        <v>0</v>
      </c>
      <c r="E2902" s="191">
        <f>'5 Driver Data'!E2902</f>
        <v>0</v>
      </c>
      <c r="F2902" s="191">
        <f>'5 Driver Data'!F2902</f>
        <v>0</v>
      </c>
      <c r="G2902" s="191">
        <f>'5 Driver Data'!G2902</f>
        <v>0</v>
      </c>
      <c r="H2902" s="191">
        <f>'5 Driver Data'!H2902</f>
        <v>0</v>
      </c>
      <c r="I2902" s="191">
        <f>'5 Driver Data'!I2902</f>
        <v>0</v>
      </c>
      <c r="J2902" s="191">
        <f>'5 Driver Data'!J2902</f>
        <v>0</v>
      </c>
      <c r="K2902" s="206">
        <f>'5 Driver Data'!K2902</f>
        <v>0</v>
      </c>
      <c r="L2902" s="1"/>
      <c r="M2902" s="216" t="str">
        <f>IF(D2902=0,"Blank",'3 Model Input'!E$44*'3 Model Input'!E$45)</f>
        <v>Blank</v>
      </c>
      <c r="N2902" s="197" t="str">
        <f t="shared" si="470"/>
        <v>Blank</v>
      </c>
      <c r="O2902" s="197" t="str">
        <f>IF(D2902=0,"Blank",'3 Model Input'!E$49*(1-'3 Model Input'!E$51))</f>
        <v>Blank</v>
      </c>
      <c r="P2902" s="197" t="str">
        <f t="shared" si="471"/>
        <v>Blank</v>
      </c>
      <c r="Q2902" s="197" t="str">
        <f>IF(D2902=0,"Blank",IF(D2902="BEV",E2902*(1-'3 Model Input'!E$54), E2902))</f>
        <v>Blank</v>
      </c>
      <c r="R2902" s="198" t="str">
        <f>IF(D2902=0,"Blank",IF(D2902="PHEV",F2902/G2902,F2902*(1-'3 Model Input'!E$54)/G2902))</f>
        <v>Blank</v>
      </c>
      <c r="S2902" s="198" t="str">
        <f>IF(D2902=0,"Blank",IF(D2902="PHEV",MIN(M2902,E2902),MIN(M2902,(E2902*(1-'3 Model Input'!E$54)))))</f>
        <v>Blank</v>
      </c>
      <c r="T2902" s="217" t="str">
        <f t="shared" si="472"/>
        <v>Blank</v>
      </c>
      <c r="U2902" s="89"/>
      <c r="V2902" s="216" t="str">
        <f>IF(D2902=0,"Blank",P2902*'3 Model Input'!E$50)</f>
        <v>Blank</v>
      </c>
      <c r="W2902" s="197" t="str">
        <f t="shared" si="473"/>
        <v>Blank</v>
      </c>
      <c r="X2902" s="197" t="str">
        <f t="shared" si="474"/>
        <v>Blank</v>
      </c>
      <c r="Y2902" s="197" t="str">
        <f t="shared" si="475"/>
        <v>Blank</v>
      </c>
      <c r="Z2902" s="197" t="str">
        <f t="shared" si="476"/>
        <v>Blank</v>
      </c>
      <c r="AA2902" s="223" t="str" cm="1">
        <f t="array" ref="AA2902">_xlfn.IFS(ISTEXT('3 Model Input'!F$70),"Missing",ISTEXT('3 Model Input'!I$70),"Missing",ISNUMBER('3 Model Input'!K$70),'3 Model Input'!K$70*P2902)</f>
        <v>Missing</v>
      </c>
      <c r="AB2902" s="89"/>
      <c r="AC2902" s="227" t="str" cm="1">
        <f t="array" ref="AC2902">IF(D2902=0,"Blank",_xlfn.IFS('3 Model Input'!E$61=1,(V2902*G2902)/T2902,'3 Model Input'!E$61=2,(W2902*G2902)/T2902,'3 Model Input'!E$61=3,(X2902*G2902)/T2902,'3 Model Input'!E$61=4,(Y2902*G2902)/T2902,'3 Model Input'!E$61=5,(Z2902*G2902)/T2902, ISTEXT('3 Model Input'!E$61),"Missing",'3 Model Input'!E$61=6,(AA2902*G2902)/T2902))</f>
        <v>Blank</v>
      </c>
      <c r="AD2902" s="202" t="str">
        <f t="shared" si="477"/>
        <v>Blank</v>
      </c>
      <c r="AE2902" s="202" t="str">
        <f t="shared" si="478"/>
        <v>Blank</v>
      </c>
      <c r="AF2902" s="217" t="str">
        <f t="shared" si="479"/>
        <v>Blank</v>
      </c>
      <c r="AG2902" s="9" t="str" cm="1">
        <f t="array" ref="AG2902">_xlfn.IFS(ISNUMBER(AC2902), "", ISNUMBER(SEARCH("Blank", AC2902)), "", ISERROR(AC2902), "Bad input on tab 3")</f>
        <v/>
      </c>
    </row>
    <row r="2903" spans="2:33" ht="15" customHeight="1" x14ac:dyDescent="0.75">
      <c r="B2903" s="205" t="str">
        <f>'5 Driver Data'!B2903</f>
        <v>2895</v>
      </c>
      <c r="C2903" s="193">
        <f>'5 Driver Data'!C2903</f>
        <v>0</v>
      </c>
      <c r="D2903" s="192">
        <f>'5 Driver Data'!D2903</f>
        <v>0</v>
      </c>
      <c r="E2903" s="191">
        <f>'5 Driver Data'!E2903</f>
        <v>0</v>
      </c>
      <c r="F2903" s="191">
        <f>'5 Driver Data'!F2903</f>
        <v>0</v>
      </c>
      <c r="G2903" s="191">
        <f>'5 Driver Data'!G2903</f>
        <v>0</v>
      </c>
      <c r="H2903" s="191">
        <f>'5 Driver Data'!H2903</f>
        <v>0</v>
      </c>
      <c r="I2903" s="191">
        <f>'5 Driver Data'!I2903</f>
        <v>0</v>
      </c>
      <c r="J2903" s="191">
        <f>'5 Driver Data'!J2903</f>
        <v>0</v>
      </c>
      <c r="K2903" s="206">
        <f>'5 Driver Data'!K2903</f>
        <v>0</v>
      </c>
      <c r="L2903" s="1"/>
      <c r="M2903" s="216" t="str">
        <f>IF(D2903=0,"Blank",'3 Model Input'!E$44*'3 Model Input'!E$45)</f>
        <v>Blank</v>
      </c>
      <c r="N2903" s="197" t="str">
        <f t="shared" si="470"/>
        <v>Blank</v>
      </c>
      <c r="O2903" s="197" t="str">
        <f>IF(D2903=0,"Blank",'3 Model Input'!E$49*(1-'3 Model Input'!E$51))</f>
        <v>Blank</v>
      </c>
      <c r="P2903" s="197" t="str">
        <f t="shared" si="471"/>
        <v>Blank</v>
      </c>
      <c r="Q2903" s="197" t="str">
        <f>IF(D2903=0,"Blank",IF(D2903="BEV",E2903*(1-'3 Model Input'!E$54), E2903))</f>
        <v>Blank</v>
      </c>
      <c r="R2903" s="198" t="str">
        <f>IF(D2903=0,"Blank",IF(D2903="PHEV",F2903/G2903,F2903*(1-'3 Model Input'!E$54)/G2903))</f>
        <v>Blank</v>
      </c>
      <c r="S2903" s="198" t="str">
        <f>IF(D2903=0,"Blank",IF(D2903="PHEV",MIN(M2903,E2903),MIN(M2903,(E2903*(1-'3 Model Input'!E$54)))))</f>
        <v>Blank</v>
      </c>
      <c r="T2903" s="217" t="str">
        <f t="shared" si="472"/>
        <v>Blank</v>
      </c>
      <c r="U2903" s="89"/>
      <c r="V2903" s="216" t="str">
        <f>IF(D2903=0,"Blank",P2903*'3 Model Input'!E$50)</f>
        <v>Blank</v>
      </c>
      <c r="W2903" s="197" t="str">
        <f t="shared" si="473"/>
        <v>Blank</v>
      </c>
      <c r="X2903" s="197" t="str">
        <f t="shared" si="474"/>
        <v>Blank</v>
      </c>
      <c r="Y2903" s="197" t="str">
        <f t="shared" si="475"/>
        <v>Blank</v>
      </c>
      <c r="Z2903" s="197" t="str">
        <f t="shared" si="476"/>
        <v>Blank</v>
      </c>
      <c r="AA2903" s="223" t="str" cm="1">
        <f t="array" ref="AA2903">_xlfn.IFS(ISTEXT('3 Model Input'!F$70),"Missing",ISTEXT('3 Model Input'!I$70),"Missing",ISNUMBER('3 Model Input'!K$70),'3 Model Input'!K$70*P2903)</f>
        <v>Missing</v>
      </c>
      <c r="AB2903" s="89"/>
      <c r="AC2903" s="227" t="str" cm="1">
        <f t="array" ref="AC2903">IF(D2903=0,"Blank",_xlfn.IFS('3 Model Input'!E$61=1,(V2903*G2903)/T2903,'3 Model Input'!E$61=2,(W2903*G2903)/T2903,'3 Model Input'!E$61=3,(X2903*G2903)/T2903,'3 Model Input'!E$61=4,(Y2903*G2903)/T2903,'3 Model Input'!E$61=5,(Z2903*G2903)/T2903, ISTEXT('3 Model Input'!E$61),"Missing",'3 Model Input'!E$61=6,(AA2903*G2903)/T2903))</f>
        <v>Blank</v>
      </c>
      <c r="AD2903" s="202" t="str">
        <f t="shared" si="477"/>
        <v>Blank</v>
      </c>
      <c r="AE2903" s="202" t="str">
        <f t="shared" si="478"/>
        <v>Blank</v>
      </c>
      <c r="AF2903" s="217" t="str">
        <f t="shared" si="479"/>
        <v>Blank</v>
      </c>
      <c r="AG2903" s="9" t="str" cm="1">
        <f t="array" ref="AG2903">_xlfn.IFS(ISNUMBER(AC2903), "", ISNUMBER(SEARCH("Blank", AC2903)), "", ISERROR(AC2903), "Bad input on tab 3")</f>
        <v/>
      </c>
    </row>
    <row r="2904" spans="2:33" ht="15" customHeight="1" x14ac:dyDescent="0.75">
      <c r="B2904" s="205" t="str">
        <f>'5 Driver Data'!B2904</f>
        <v>2896</v>
      </c>
      <c r="C2904" s="193">
        <f>'5 Driver Data'!C2904</f>
        <v>0</v>
      </c>
      <c r="D2904" s="192">
        <f>'5 Driver Data'!D2904</f>
        <v>0</v>
      </c>
      <c r="E2904" s="191">
        <f>'5 Driver Data'!E2904</f>
        <v>0</v>
      </c>
      <c r="F2904" s="191">
        <f>'5 Driver Data'!F2904</f>
        <v>0</v>
      </c>
      <c r="G2904" s="191">
        <f>'5 Driver Data'!G2904</f>
        <v>0</v>
      </c>
      <c r="H2904" s="191">
        <f>'5 Driver Data'!H2904</f>
        <v>0</v>
      </c>
      <c r="I2904" s="191">
        <f>'5 Driver Data'!I2904</f>
        <v>0</v>
      </c>
      <c r="J2904" s="191">
        <f>'5 Driver Data'!J2904</f>
        <v>0</v>
      </c>
      <c r="K2904" s="206">
        <f>'5 Driver Data'!K2904</f>
        <v>0</v>
      </c>
      <c r="L2904" s="1"/>
      <c r="M2904" s="216" t="str">
        <f>IF(D2904=0,"Blank",'3 Model Input'!E$44*'3 Model Input'!E$45)</f>
        <v>Blank</v>
      </c>
      <c r="N2904" s="197" t="str">
        <f t="shared" si="470"/>
        <v>Blank</v>
      </c>
      <c r="O2904" s="197" t="str">
        <f>IF(D2904=0,"Blank",'3 Model Input'!E$49*(1-'3 Model Input'!E$51))</f>
        <v>Blank</v>
      </c>
      <c r="P2904" s="197" t="str">
        <f t="shared" si="471"/>
        <v>Blank</v>
      </c>
      <c r="Q2904" s="197" t="str">
        <f>IF(D2904=0,"Blank",IF(D2904="BEV",E2904*(1-'3 Model Input'!E$54), E2904))</f>
        <v>Blank</v>
      </c>
      <c r="R2904" s="198" t="str">
        <f>IF(D2904=0,"Blank",IF(D2904="PHEV",F2904/G2904,F2904*(1-'3 Model Input'!E$54)/G2904))</f>
        <v>Blank</v>
      </c>
      <c r="S2904" s="198" t="str">
        <f>IF(D2904=0,"Blank",IF(D2904="PHEV",MIN(M2904,E2904),MIN(M2904,(E2904*(1-'3 Model Input'!E$54)))))</f>
        <v>Blank</v>
      </c>
      <c r="T2904" s="217" t="str">
        <f t="shared" si="472"/>
        <v>Blank</v>
      </c>
      <c r="U2904" s="89"/>
      <c r="V2904" s="216" t="str">
        <f>IF(D2904=0,"Blank",P2904*'3 Model Input'!E$50)</f>
        <v>Blank</v>
      </c>
      <c r="W2904" s="197" t="str">
        <f t="shared" si="473"/>
        <v>Blank</v>
      </c>
      <c r="X2904" s="197" t="str">
        <f t="shared" si="474"/>
        <v>Blank</v>
      </c>
      <c r="Y2904" s="197" t="str">
        <f t="shared" si="475"/>
        <v>Blank</v>
      </c>
      <c r="Z2904" s="197" t="str">
        <f t="shared" si="476"/>
        <v>Blank</v>
      </c>
      <c r="AA2904" s="223" t="str" cm="1">
        <f t="array" ref="AA2904">_xlfn.IFS(ISTEXT('3 Model Input'!F$70),"Missing",ISTEXT('3 Model Input'!I$70),"Missing",ISNUMBER('3 Model Input'!K$70),'3 Model Input'!K$70*P2904)</f>
        <v>Missing</v>
      </c>
      <c r="AB2904" s="89"/>
      <c r="AC2904" s="227" t="str" cm="1">
        <f t="array" ref="AC2904">IF(D2904=0,"Blank",_xlfn.IFS('3 Model Input'!E$61=1,(V2904*G2904)/T2904,'3 Model Input'!E$61=2,(W2904*G2904)/T2904,'3 Model Input'!E$61=3,(X2904*G2904)/T2904,'3 Model Input'!E$61=4,(Y2904*G2904)/T2904,'3 Model Input'!E$61=5,(Z2904*G2904)/T2904, ISTEXT('3 Model Input'!E$61),"Missing",'3 Model Input'!E$61=6,(AA2904*G2904)/T2904))</f>
        <v>Blank</v>
      </c>
      <c r="AD2904" s="202" t="str">
        <f t="shared" si="477"/>
        <v>Blank</v>
      </c>
      <c r="AE2904" s="202" t="str">
        <f t="shared" si="478"/>
        <v>Blank</v>
      </c>
      <c r="AF2904" s="217" t="str">
        <f t="shared" si="479"/>
        <v>Blank</v>
      </c>
      <c r="AG2904" s="9" t="str" cm="1">
        <f t="array" ref="AG2904">_xlfn.IFS(ISNUMBER(AC2904), "", ISNUMBER(SEARCH("Blank", AC2904)), "", ISERROR(AC2904), "Bad input on tab 3")</f>
        <v/>
      </c>
    </row>
    <row r="2905" spans="2:33" ht="15" customHeight="1" x14ac:dyDescent="0.75">
      <c r="B2905" s="205" t="str">
        <f>'5 Driver Data'!B2905</f>
        <v>2897</v>
      </c>
      <c r="C2905" s="193">
        <f>'5 Driver Data'!C2905</f>
        <v>0</v>
      </c>
      <c r="D2905" s="192">
        <f>'5 Driver Data'!D2905</f>
        <v>0</v>
      </c>
      <c r="E2905" s="191">
        <f>'5 Driver Data'!E2905</f>
        <v>0</v>
      </c>
      <c r="F2905" s="191">
        <f>'5 Driver Data'!F2905</f>
        <v>0</v>
      </c>
      <c r="G2905" s="191">
        <f>'5 Driver Data'!G2905</f>
        <v>0</v>
      </c>
      <c r="H2905" s="191">
        <f>'5 Driver Data'!H2905</f>
        <v>0</v>
      </c>
      <c r="I2905" s="191">
        <f>'5 Driver Data'!I2905</f>
        <v>0</v>
      </c>
      <c r="J2905" s="191">
        <f>'5 Driver Data'!J2905</f>
        <v>0</v>
      </c>
      <c r="K2905" s="206">
        <f>'5 Driver Data'!K2905</f>
        <v>0</v>
      </c>
      <c r="L2905" s="1"/>
      <c r="M2905" s="216" t="str">
        <f>IF(D2905=0,"Blank",'3 Model Input'!E$44*'3 Model Input'!E$45)</f>
        <v>Blank</v>
      </c>
      <c r="N2905" s="197" t="str">
        <f t="shared" si="470"/>
        <v>Blank</v>
      </c>
      <c r="O2905" s="197" t="str">
        <f>IF(D2905=0,"Blank",'3 Model Input'!E$49*(1-'3 Model Input'!E$51))</f>
        <v>Blank</v>
      </c>
      <c r="P2905" s="197" t="str">
        <f t="shared" si="471"/>
        <v>Blank</v>
      </c>
      <c r="Q2905" s="197" t="str">
        <f>IF(D2905=0,"Blank",IF(D2905="BEV",E2905*(1-'3 Model Input'!E$54), E2905))</f>
        <v>Blank</v>
      </c>
      <c r="R2905" s="198" t="str">
        <f>IF(D2905=0,"Blank",IF(D2905="PHEV",F2905/G2905,F2905*(1-'3 Model Input'!E$54)/G2905))</f>
        <v>Blank</v>
      </c>
      <c r="S2905" s="198" t="str">
        <f>IF(D2905=0,"Blank",IF(D2905="PHEV",MIN(M2905,E2905),MIN(M2905,(E2905*(1-'3 Model Input'!E$54)))))</f>
        <v>Blank</v>
      </c>
      <c r="T2905" s="217" t="str">
        <f t="shared" si="472"/>
        <v>Blank</v>
      </c>
      <c r="U2905" s="89"/>
      <c r="V2905" s="216" t="str">
        <f>IF(D2905=0,"Blank",P2905*'3 Model Input'!E$50)</f>
        <v>Blank</v>
      </c>
      <c r="W2905" s="197" t="str">
        <f t="shared" si="473"/>
        <v>Blank</v>
      </c>
      <c r="X2905" s="197" t="str">
        <f t="shared" si="474"/>
        <v>Blank</v>
      </c>
      <c r="Y2905" s="197" t="str">
        <f t="shared" si="475"/>
        <v>Blank</v>
      </c>
      <c r="Z2905" s="197" t="str">
        <f t="shared" si="476"/>
        <v>Blank</v>
      </c>
      <c r="AA2905" s="223" t="str" cm="1">
        <f t="array" ref="AA2905">_xlfn.IFS(ISTEXT('3 Model Input'!F$70),"Missing",ISTEXT('3 Model Input'!I$70),"Missing",ISNUMBER('3 Model Input'!K$70),'3 Model Input'!K$70*P2905)</f>
        <v>Missing</v>
      </c>
      <c r="AB2905" s="89"/>
      <c r="AC2905" s="227" t="str" cm="1">
        <f t="array" ref="AC2905">IF(D2905=0,"Blank",_xlfn.IFS('3 Model Input'!E$61=1,(V2905*G2905)/T2905,'3 Model Input'!E$61=2,(W2905*G2905)/T2905,'3 Model Input'!E$61=3,(X2905*G2905)/T2905,'3 Model Input'!E$61=4,(Y2905*G2905)/T2905,'3 Model Input'!E$61=5,(Z2905*G2905)/T2905, ISTEXT('3 Model Input'!E$61),"Missing",'3 Model Input'!E$61=6,(AA2905*G2905)/T2905))</f>
        <v>Blank</v>
      </c>
      <c r="AD2905" s="202" t="str">
        <f t="shared" si="477"/>
        <v>Blank</v>
      </c>
      <c r="AE2905" s="202" t="str">
        <f t="shared" si="478"/>
        <v>Blank</v>
      </c>
      <c r="AF2905" s="217" t="str">
        <f t="shared" si="479"/>
        <v>Blank</v>
      </c>
      <c r="AG2905" s="9" t="str" cm="1">
        <f t="array" ref="AG2905">_xlfn.IFS(ISNUMBER(AC2905), "", ISNUMBER(SEARCH("Blank", AC2905)), "", ISERROR(AC2905), "Bad input on tab 3")</f>
        <v/>
      </c>
    </row>
    <row r="2906" spans="2:33" ht="15" customHeight="1" x14ac:dyDescent="0.75">
      <c r="B2906" s="205" t="str">
        <f>'5 Driver Data'!B2906</f>
        <v>2898</v>
      </c>
      <c r="C2906" s="193">
        <f>'5 Driver Data'!C2906</f>
        <v>0</v>
      </c>
      <c r="D2906" s="192">
        <f>'5 Driver Data'!D2906</f>
        <v>0</v>
      </c>
      <c r="E2906" s="191">
        <f>'5 Driver Data'!E2906</f>
        <v>0</v>
      </c>
      <c r="F2906" s="191">
        <f>'5 Driver Data'!F2906</f>
        <v>0</v>
      </c>
      <c r="G2906" s="191">
        <f>'5 Driver Data'!G2906</f>
        <v>0</v>
      </c>
      <c r="H2906" s="191">
        <f>'5 Driver Data'!H2906</f>
        <v>0</v>
      </c>
      <c r="I2906" s="191">
        <f>'5 Driver Data'!I2906</f>
        <v>0</v>
      </c>
      <c r="J2906" s="191">
        <f>'5 Driver Data'!J2906</f>
        <v>0</v>
      </c>
      <c r="K2906" s="206">
        <f>'5 Driver Data'!K2906</f>
        <v>0</v>
      </c>
      <c r="L2906" s="1"/>
      <c r="M2906" s="216" t="str">
        <f>IF(D2906=0,"Blank",'3 Model Input'!E$44*'3 Model Input'!E$45)</f>
        <v>Blank</v>
      </c>
      <c r="N2906" s="197" t="str">
        <f t="shared" si="470"/>
        <v>Blank</v>
      </c>
      <c r="O2906" s="197" t="str">
        <f>IF(D2906=0,"Blank",'3 Model Input'!E$49*(1-'3 Model Input'!E$51))</f>
        <v>Blank</v>
      </c>
      <c r="P2906" s="197" t="str">
        <f t="shared" si="471"/>
        <v>Blank</v>
      </c>
      <c r="Q2906" s="197" t="str">
        <f>IF(D2906=0,"Blank",IF(D2906="BEV",E2906*(1-'3 Model Input'!E$54), E2906))</f>
        <v>Blank</v>
      </c>
      <c r="R2906" s="198" t="str">
        <f>IF(D2906=0,"Blank",IF(D2906="PHEV",F2906/G2906,F2906*(1-'3 Model Input'!E$54)/G2906))</f>
        <v>Blank</v>
      </c>
      <c r="S2906" s="198" t="str">
        <f>IF(D2906=0,"Blank",IF(D2906="PHEV",MIN(M2906,E2906),MIN(M2906,(E2906*(1-'3 Model Input'!E$54)))))</f>
        <v>Blank</v>
      </c>
      <c r="T2906" s="217" t="str">
        <f t="shared" si="472"/>
        <v>Blank</v>
      </c>
      <c r="U2906" s="89"/>
      <c r="V2906" s="216" t="str">
        <f>IF(D2906=0,"Blank",P2906*'3 Model Input'!E$50)</f>
        <v>Blank</v>
      </c>
      <c r="W2906" s="197" t="str">
        <f t="shared" si="473"/>
        <v>Blank</v>
      </c>
      <c r="X2906" s="197" t="str">
        <f t="shared" si="474"/>
        <v>Blank</v>
      </c>
      <c r="Y2906" s="197" t="str">
        <f t="shared" si="475"/>
        <v>Blank</v>
      </c>
      <c r="Z2906" s="197" t="str">
        <f t="shared" si="476"/>
        <v>Blank</v>
      </c>
      <c r="AA2906" s="223" t="str" cm="1">
        <f t="array" ref="AA2906">_xlfn.IFS(ISTEXT('3 Model Input'!F$70),"Missing",ISTEXT('3 Model Input'!I$70),"Missing",ISNUMBER('3 Model Input'!K$70),'3 Model Input'!K$70*P2906)</f>
        <v>Missing</v>
      </c>
      <c r="AB2906" s="89"/>
      <c r="AC2906" s="227" t="str" cm="1">
        <f t="array" ref="AC2906">IF(D2906=0,"Blank",_xlfn.IFS('3 Model Input'!E$61=1,(V2906*G2906)/T2906,'3 Model Input'!E$61=2,(W2906*G2906)/T2906,'3 Model Input'!E$61=3,(X2906*G2906)/T2906,'3 Model Input'!E$61=4,(Y2906*G2906)/T2906,'3 Model Input'!E$61=5,(Z2906*G2906)/T2906, ISTEXT('3 Model Input'!E$61),"Missing",'3 Model Input'!E$61=6,(AA2906*G2906)/T2906))</f>
        <v>Blank</v>
      </c>
      <c r="AD2906" s="202" t="str">
        <f t="shared" si="477"/>
        <v>Blank</v>
      </c>
      <c r="AE2906" s="202" t="str">
        <f t="shared" si="478"/>
        <v>Blank</v>
      </c>
      <c r="AF2906" s="217" t="str">
        <f t="shared" si="479"/>
        <v>Blank</v>
      </c>
      <c r="AG2906" s="9" t="str" cm="1">
        <f t="array" ref="AG2906">_xlfn.IFS(ISNUMBER(AC2906), "", ISNUMBER(SEARCH("Blank", AC2906)), "", ISERROR(AC2906), "Bad input on tab 3")</f>
        <v/>
      </c>
    </row>
    <row r="2907" spans="2:33" ht="15" customHeight="1" x14ac:dyDescent="0.75">
      <c r="B2907" s="205" t="str">
        <f>'5 Driver Data'!B2907</f>
        <v>2899</v>
      </c>
      <c r="C2907" s="193">
        <f>'5 Driver Data'!C2907</f>
        <v>0</v>
      </c>
      <c r="D2907" s="192">
        <f>'5 Driver Data'!D2907</f>
        <v>0</v>
      </c>
      <c r="E2907" s="191">
        <f>'5 Driver Data'!E2907</f>
        <v>0</v>
      </c>
      <c r="F2907" s="191">
        <f>'5 Driver Data'!F2907</f>
        <v>0</v>
      </c>
      <c r="G2907" s="191">
        <f>'5 Driver Data'!G2907</f>
        <v>0</v>
      </c>
      <c r="H2907" s="191">
        <f>'5 Driver Data'!H2907</f>
        <v>0</v>
      </c>
      <c r="I2907" s="191">
        <f>'5 Driver Data'!I2907</f>
        <v>0</v>
      </c>
      <c r="J2907" s="191">
        <f>'5 Driver Data'!J2907</f>
        <v>0</v>
      </c>
      <c r="K2907" s="206">
        <f>'5 Driver Data'!K2907</f>
        <v>0</v>
      </c>
      <c r="L2907" s="1"/>
      <c r="M2907" s="216" t="str">
        <f>IF(D2907=0,"Blank",'3 Model Input'!E$44*'3 Model Input'!E$45)</f>
        <v>Blank</v>
      </c>
      <c r="N2907" s="197" t="str">
        <f t="shared" si="470"/>
        <v>Blank</v>
      </c>
      <c r="O2907" s="197" t="str">
        <f>IF(D2907=0,"Blank",'3 Model Input'!E$49*(1-'3 Model Input'!E$51))</f>
        <v>Blank</v>
      </c>
      <c r="P2907" s="197" t="str">
        <f t="shared" si="471"/>
        <v>Blank</v>
      </c>
      <c r="Q2907" s="197" t="str">
        <f>IF(D2907=0,"Blank",IF(D2907="BEV",E2907*(1-'3 Model Input'!E$54), E2907))</f>
        <v>Blank</v>
      </c>
      <c r="R2907" s="198" t="str">
        <f>IF(D2907=0,"Blank",IF(D2907="PHEV",F2907/G2907,F2907*(1-'3 Model Input'!E$54)/G2907))</f>
        <v>Blank</v>
      </c>
      <c r="S2907" s="198" t="str">
        <f>IF(D2907=0,"Blank",IF(D2907="PHEV",MIN(M2907,E2907),MIN(M2907,(E2907*(1-'3 Model Input'!E$54)))))</f>
        <v>Blank</v>
      </c>
      <c r="T2907" s="217" t="str">
        <f t="shared" si="472"/>
        <v>Blank</v>
      </c>
      <c r="U2907" s="89"/>
      <c r="V2907" s="216" t="str">
        <f>IF(D2907=0,"Blank",P2907*'3 Model Input'!E$50)</f>
        <v>Blank</v>
      </c>
      <c r="W2907" s="197" t="str">
        <f t="shared" si="473"/>
        <v>Blank</v>
      </c>
      <c r="X2907" s="197" t="str">
        <f t="shared" si="474"/>
        <v>Blank</v>
      </c>
      <c r="Y2907" s="197" t="str">
        <f t="shared" si="475"/>
        <v>Blank</v>
      </c>
      <c r="Z2907" s="197" t="str">
        <f t="shared" si="476"/>
        <v>Blank</v>
      </c>
      <c r="AA2907" s="223" t="str" cm="1">
        <f t="array" ref="AA2907">_xlfn.IFS(ISTEXT('3 Model Input'!F$70),"Missing",ISTEXT('3 Model Input'!I$70),"Missing",ISNUMBER('3 Model Input'!K$70),'3 Model Input'!K$70*P2907)</f>
        <v>Missing</v>
      </c>
      <c r="AB2907" s="89"/>
      <c r="AC2907" s="227" t="str" cm="1">
        <f t="array" ref="AC2907">IF(D2907=0,"Blank",_xlfn.IFS('3 Model Input'!E$61=1,(V2907*G2907)/T2907,'3 Model Input'!E$61=2,(W2907*G2907)/T2907,'3 Model Input'!E$61=3,(X2907*G2907)/T2907,'3 Model Input'!E$61=4,(Y2907*G2907)/T2907,'3 Model Input'!E$61=5,(Z2907*G2907)/T2907, ISTEXT('3 Model Input'!E$61),"Missing",'3 Model Input'!E$61=6,(AA2907*G2907)/T2907))</f>
        <v>Blank</v>
      </c>
      <c r="AD2907" s="202" t="str">
        <f t="shared" si="477"/>
        <v>Blank</v>
      </c>
      <c r="AE2907" s="202" t="str">
        <f t="shared" si="478"/>
        <v>Blank</v>
      </c>
      <c r="AF2907" s="217" t="str">
        <f t="shared" si="479"/>
        <v>Blank</v>
      </c>
      <c r="AG2907" s="9" t="str" cm="1">
        <f t="array" ref="AG2907">_xlfn.IFS(ISNUMBER(AC2907), "", ISNUMBER(SEARCH("Blank", AC2907)), "", ISERROR(AC2907), "Bad input on tab 3")</f>
        <v/>
      </c>
    </row>
    <row r="2908" spans="2:33" ht="15" customHeight="1" x14ac:dyDescent="0.75">
      <c r="B2908" s="205" t="str">
        <f>'5 Driver Data'!B2908</f>
        <v>2900</v>
      </c>
      <c r="C2908" s="193">
        <f>'5 Driver Data'!C2908</f>
        <v>0</v>
      </c>
      <c r="D2908" s="192">
        <f>'5 Driver Data'!D2908</f>
        <v>0</v>
      </c>
      <c r="E2908" s="191">
        <f>'5 Driver Data'!E2908</f>
        <v>0</v>
      </c>
      <c r="F2908" s="191">
        <f>'5 Driver Data'!F2908</f>
        <v>0</v>
      </c>
      <c r="G2908" s="191">
        <f>'5 Driver Data'!G2908</f>
        <v>0</v>
      </c>
      <c r="H2908" s="191">
        <f>'5 Driver Data'!H2908</f>
        <v>0</v>
      </c>
      <c r="I2908" s="191">
        <f>'5 Driver Data'!I2908</f>
        <v>0</v>
      </c>
      <c r="J2908" s="191">
        <f>'5 Driver Data'!J2908</f>
        <v>0</v>
      </c>
      <c r="K2908" s="206">
        <f>'5 Driver Data'!K2908</f>
        <v>0</v>
      </c>
      <c r="L2908" s="1"/>
      <c r="M2908" s="216" t="str">
        <f>IF(D2908=0,"Blank",'3 Model Input'!E$44*'3 Model Input'!E$45)</f>
        <v>Blank</v>
      </c>
      <c r="N2908" s="197" t="str">
        <f t="shared" si="470"/>
        <v>Blank</v>
      </c>
      <c r="O2908" s="197" t="str">
        <f>IF(D2908=0,"Blank",'3 Model Input'!E$49*(1-'3 Model Input'!E$51))</f>
        <v>Blank</v>
      </c>
      <c r="P2908" s="197" t="str">
        <f t="shared" si="471"/>
        <v>Blank</v>
      </c>
      <c r="Q2908" s="197" t="str">
        <f>IF(D2908=0,"Blank",IF(D2908="BEV",E2908*(1-'3 Model Input'!E$54), E2908))</f>
        <v>Blank</v>
      </c>
      <c r="R2908" s="198" t="str">
        <f>IF(D2908=0,"Blank",IF(D2908="PHEV",F2908/G2908,F2908*(1-'3 Model Input'!E$54)/G2908))</f>
        <v>Blank</v>
      </c>
      <c r="S2908" s="198" t="str">
        <f>IF(D2908=0,"Blank",IF(D2908="PHEV",MIN(M2908,E2908),MIN(M2908,(E2908*(1-'3 Model Input'!E$54)))))</f>
        <v>Blank</v>
      </c>
      <c r="T2908" s="217" t="str">
        <f t="shared" si="472"/>
        <v>Blank</v>
      </c>
      <c r="U2908" s="89"/>
      <c r="V2908" s="216" t="str">
        <f>IF(D2908=0,"Blank",P2908*'3 Model Input'!E$50)</f>
        <v>Blank</v>
      </c>
      <c r="W2908" s="197" t="str">
        <f t="shared" si="473"/>
        <v>Blank</v>
      </c>
      <c r="X2908" s="197" t="str">
        <f t="shared" si="474"/>
        <v>Blank</v>
      </c>
      <c r="Y2908" s="197" t="str">
        <f t="shared" si="475"/>
        <v>Blank</v>
      </c>
      <c r="Z2908" s="197" t="str">
        <f t="shared" si="476"/>
        <v>Blank</v>
      </c>
      <c r="AA2908" s="223" t="str" cm="1">
        <f t="array" ref="AA2908">_xlfn.IFS(ISTEXT('3 Model Input'!F$70),"Missing",ISTEXT('3 Model Input'!I$70),"Missing",ISNUMBER('3 Model Input'!K$70),'3 Model Input'!K$70*P2908)</f>
        <v>Missing</v>
      </c>
      <c r="AB2908" s="89"/>
      <c r="AC2908" s="227" t="str" cm="1">
        <f t="array" ref="AC2908">IF(D2908=0,"Blank",_xlfn.IFS('3 Model Input'!E$61=1,(V2908*G2908)/T2908,'3 Model Input'!E$61=2,(W2908*G2908)/T2908,'3 Model Input'!E$61=3,(X2908*G2908)/T2908,'3 Model Input'!E$61=4,(Y2908*G2908)/T2908,'3 Model Input'!E$61=5,(Z2908*G2908)/T2908, ISTEXT('3 Model Input'!E$61),"Missing",'3 Model Input'!E$61=6,(AA2908*G2908)/T2908))</f>
        <v>Blank</v>
      </c>
      <c r="AD2908" s="202" t="str">
        <f t="shared" si="477"/>
        <v>Blank</v>
      </c>
      <c r="AE2908" s="202" t="str">
        <f t="shared" si="478"/>
        <v>Blank</v>
      </c>
      <c r="AF2908" s="217" t="str">
        <f t="shared" si="479"/>
        <v>Blank</v>
      </c>
      <c r="AG2908" s="9" t="str" cm="1">
        <f t="array" ref="AG2908">_xlfn.IFS(ISNUMBER(AC2908), "", ISNUMBER(SEARCH("Blank", AC2908)), "", ISERROR(AC2908), "Bad input on tab 3")</f>
        <v/>
      </c>
    </row>
    <row r="2909" spans="2:33" ht="15" customHeight="1" x14ac:dyDescent="0.75">
      <c r="B2909" s="205" t="str">
        <f>'5 Driver Data'!B2909</f>
        <v>2901</v>
      </c>
      <c r="C2909" s="193">
        <f>'5 Driver Data'!C2909</f>
        <v>0</v>
      </c>
      <c r="D2909" s="192">
        <f>'5 Driver Data'!D2909</f>
        <v>0</v>
      </c>
      <c r="E2909" s="191">
        <f>'5 Driver Data'!E2909</f>
        <v>0</v>
      </c>
      <c r="F2909" s="191">
        <f>'5 Driver Data'!F2909</f>
        <v>0</v>
      </c>
      <c r="G2909" s="191">
        <f>'5 Driver Data'!G2909</f>
        <v>0</v>
      </c>
      <c r="H2909" s="191">
        <f>'5 Driver Data'!H2909</f>
        <v>0</v>
      </c>
      <c r="I2909" s="191">
        <f>'5 Driver Data'!I2909</f>
        <v>0</v>
      </c>
      <c r="J2909" s="191">
        <f>'5 Driver Data'!J2909</f>
        <v>0</v>
      </c>
      <c r="K2909" s="206">
        <f>'5 Driver Data'!K2909</f>
        <v>0</v>
      </c>
      <c r="L2909" s="1"/>
      <c r="M2909" s="216" t="str">
        <f>IF(D2909=0,"Blank",'3 Model Input'!E$44*'3 Model Input'!E$45)</f>
        <v>Blank</v>
      </c>
      <c r="N2909" s="197" t="str">
        <f t="shared" si="470"/>
        <v>Blank</v>
      </c>
      <c r="O2909" s="197" t="str">
        <f>IF(D2909=0,"Blank",'3 Model Input'!E$49*(1-'3 Model Input'!E$51))</f>
        <v>Blank</v>
      </c>
      <c r="P2909" s="197" t="str">
        <f t="shared" si="471"/>
        <v>Blank</v>
      </c>
      <c r="Q2909" s="197" t="str">
        <f>IF(D2909=0,"Blank",IF(D2909="BEV",E2909*(1-'3 Model Input'!E$54), E2909))</f>
        <v>Blank</v>
      </c>
      <c r="R2909" s="198" t="str">
        <f>IF(D2909=0,"Blank",IF(D2909="PHEV",F2909/G2909,F2909*(1-'3 Model Input'!E$54)/G2909))</f>
        <v>Blank</v>
      </c>
      <c r="S2909" s="198" t="str">
        <f>IF(D2909=0,"Blank",IF(D2909="PHEV",MIN(M2909,E2909),MIN(M2909,(E2909*(1-'3 Model Input'!E$54)))))</f>
        <v>Blank</v>
      </c>
      <c r="T2909" s="217" t="str">
        <f t="shared" si="472"/>
        <v>Blank</v>
      </c>
      <c r="U2909" s="89"/>
      <c r="V2909" s="216" t="str">
        <f>IF(D2909=0,"Blank",P2909*'3 Model Input'!E$50)</f>
        <v>Blank</v>
      </c>
      <c r="W2909" s="197" t="str">
        <f t="shared" si="473"/>
        <v>Blank</v>
      </c>
      <c r="X2909" s="197" t="str">
        <f t="shared" si="474"/>
        <v>Blank</v>
      </c>
      <c r="Y2909" s="197" t="str">
        <f t="shared" si="475"/>
        <v>Blank</v>
      </c>
      <c r="Z2909" s="197" t="str">
        <f t="shared" si="476"/>
        <v>Blank</v>
      </c>
      <c r="AA2909" s="223" t="str" cm="1">
        <f t="array" ref="AA2909">_xlfn.IFS(ISTEXT('3 Model Input'!F$70),"Missing",ISTEXT('3 Model Input'!I$70),"Missing",ISNUMBER('3 Model Input'!K$70),'3 Model Input'!K$70*P2909)</f>
        <v>Missing</v>
      </c>
      <c r="AB2909" s="89"/>
      <c r="AC2909" s="227" t="str" cm="1">
        <f t="array" ref="AC2909">IF(D2909=0,"Blank",_xlfn.IFS('3 Model Input'!E$61=1,(V2909*G2909)/T2909,'3 Model Input'!E$61=2,(W2909*G2909)/T2909,'3 Model Input'!E$61=3,(X2909*G2909)/T2909,'3 Model Input'!E$61=4,(Y2909*G2909)/T2909,'3 Model Input'!E$61=5,(Z2909*G2909)/T2909, ISTEXT('3 Model Input'!E$61),"Missing",'3 Model Input'!E$61=6,(AA2909*G2909)/T2909))</f>
        <v>Blank</v>
      </c>
      <c r="AD2909" s="202" t="str">
        <f t="shared" si="477"/>
        <v>Blank</v>
      </c>
      <c r="AE2909" s="202" t="str">
        <f t="shared" si="478"/>
        <v>Blank</v>
      </c>
      <c r="AF2909" s="217" t="str">
        <f t="shared" si="479"/>
        <v>Blank</v>
      </c>
      <c r="AG2909" s="9" t="str" cm="1">
        <f t="array" ref="AG2909">_xlfn.IFS(ISNUMBER(AC2909), "", ISNUMBER(SEARCH("Blank", AC2909)), "", ISERROR(AC2909), "Bad input on tab 3")</f>
        <v/>
      </c>
    </row>
    <row r="2910" spans="2:33" ht="15" customHeight="1" x14ac:dyDescent="0.75">
      <c r="B2910" s="205" t="str">
        <f>'5 Driver Data'!B2910</f>
        <v>2902</v>
      </c>
      <c r="C2910" s="193">
        <f>'5 Driver Data'!C2910</f>
        <v>0</v>
      </c>
      <c r="D2910" s="192">
        <f>'5 Driver Data'!D2910</f>
        <v>0</v>
      </c>
      <c r="E2910" s="191">
        <f>'5 Driver Data'!E2910</f>
        <v>0</v>
      </c>
      <c r="F2910" s="191">
        <f>'5 Driver Data'!F2910</f>
        <v>0</v>
      </c>
      <c r="G2910" s="191">
        <f>'5 Driver Data'!G2910</f>
        <v>0</v>
      </c>
      <c r="H2910" s="191">
        <f>'5 Driver Data'!H2910</f>
        <v>0</v>
      </c>
      <c r="I2910" s="191">
        <f>'5 Driver Data'!I2910</f>
        <v>0</v>
      </c>
      <c r="J2910" s="191">
        <f>'5 Driver Data'!J2910</f>
        <v>0</v>
      </c>
      <c r="K2910" s="206">
        <f>'5 Driver Data'!K2910</f>
        <v>0</v>
      </c>
      <c r="L2910" s="1"/>
      <c r="M2910" s="216" t="str">
        <f>IF(D2910=0,"Blank",'3 Model Input'!E$44*'3 Model Input'!E$45)</f>
        <v>Blank</v>
      </c>
      <c r="N2910" s="197" t="str">
        <f t="shared" si="470"/>
        <v>Blank</v>
      </c>
      <c r="O2910" s="197" t="str">
        <f>IF(D2910=0,"Blank",'3 Model Input'!E$49*(1-'3 Model Input'!E$51))</f>
        <v>Blank</v>
      </c>
      <c r="P2910" s="197" t="str">
        <f t="shared" si="471"/>
        <v>Blank</v>
      </c>
      <c r="Q2910" s="197" t="str">
        <f>IF(D2910=0,"Blank",IF(D2910="BEV",E2910*(1-'3 Model Input'!E$54), E2910))</f>
        <v>Blank</v>
      </c>
      <c r="R2910" s="198" t="str">
        <f>IF(D2910=0,"Blank",IF(D2910="PHEV",F2910/G2910,F2910*(1-'3 Model Input'!E$54)/G2910))</f>
        <v>Blank</v>
      </c>
      <c r="S2910" s="198" t="str">
        <f>IF(D2910=0,"Blank",IF(D2910="PHEV",MIN(M2910,E2910),MIN(M2910,(E2910*(1-'3 Model Input'!E$54)))))</f>
        <v>Blank</v>
      </c>
      <c r="T2910" s="217" t="str">
        <f t="shared" si="472"/>
        <v>Blank</v>
      </c>
      <c r="U2910" s="89"/>
      <c r="V2910" s="216" t="str">
        <f>IF(D2910=0,"Blank",P2910*'3 Model Input'!E$50)</f>
        <v>Blank</v>
      </c>
      <c r="W2910" s="197" t="str">
        <f t="shared" si="473"/>
        <v>Blank</v>
      </c>
      <c r="X2910" s="197" t="str">
        <f t="shared" si="474"/>
        <v>Blank</v>
      </c>
      <c r="Y2910" s="197" t="str">
        <f t="shared" si="475"/>
        <v>Blank</v>
      </c>
      <c r="Z2910" s="197" t="str">
        <f t="shared" si="476"/>
        <v>Blank</v>
      </c>
      <c r="AA2910" s="223" t="str" cm="1">
        <f t="array" ref="AA2910">_xlfn.IFS(ISTEXT('3 Model Input'!F$70),"Missing",ISTEXT('3 Model Input'!I$70),"Missing",ISNUMBER('3 Model Input'!K$70),'3 Model Input'!K$70*P2910)</f>
        <v>Missing</v>
      </c>
      <c r="AB2910" s="89"/>
      <c r="AC2910" s="227" t="str" cm="1">
        <f t="array" ref="AC2910">IF(D2910=0,"Blank",_xlfn.IFS('3 Model Input'!E$61=1,(V2910*G2910)/T2910,'3 Model Input'!E$61=2,(W2910*G2910)/T2910,'3 Model Input'!E$61=3,(X2910*G2910)/T2910,'3 Model Input'!E$61=4,(Y2910*G2910)/T2910,'3 Model Input'!E$61=5,(Z2910*G2910)/T2910, ISTEXT('3 Model Input'!E$61),"Missing",'3 Model Input'!E$61=6,(AA2910*G2910)/T2910))</f>
        <v>Blank</v>
      </c>
      <c r="AD2910" s="202" t="str">
        <f t="shared" si="477"/>
        <v>Blank</v>
      </c>
      <c r="AE2910" s="202" t="str">
        <f t="shared" si="478"/>
        <v>Blank</v>
      </c>
      <c r="AF2910" s="217" t="str">
        <f t="shared" si="479"/>
        <v>Blank</v>
      </c>
      <c r="AG2910" s="9" t="str" cm="1">
        <f t="array" ref="AG2910">_xlfn.IFS(ISNUMBER(AC2910), "", ISNUMBER(SEARCH("Blank", AC2910)), "", ISERROR(AC2910), "Bad input on tab 3")</f>
        <v/>
      </c>
    </row>
    <row r="2911" spans="2:33" ht="15" customHeight="1" x14ac:dyDescent="0.75">
      <c r="B2911" s="205" t="str">
        <f>'5 Driver Data'!B2911</f>
        <v>2903</v>
      </c>
      <c r="C2911" s="193">
        <f>'5 Driver Data'!C2911</f>
        <v>0</v>
      </c>
      <c r="D2911" s="192">
        <f>'5 Driver Data'!D2911</f>
        <v>0</v>
      </c>
      <c r="E2911" s="191">
        <f>'5 Driver Data'!E2911</f>
        <v>0</v>
      </c>
      <c r="F2911" s="191">
        <f>'5 Driver Data'!F2911</f>
        <v>0</v>
      </c>
      <c r="G2911" s="191">
        <f>'5 Driver Data'!G2911</f>
        <v>0</v>
      </c>
      <c r="H2911" s="191">
        <f>'5 Driver Data'!H2911</f>
        <v>0</v>
      </c>
      <c r="I2911" s="191">
        <f>'5 Driver Data'!I2911</f>
        <v>0</v>
      </c>
      <c r="J2911" s="191">
        <f>'5 Driver Data'!J2911</f>
        <v>0</v>
      </c>
      <c r="K2911" s="206">
        <f>'5 Driver Data'!K2911</f>
        <v>0</v>
      </c>
      <c r="L2911" s="1"/>
      <c r="M2911" s="216" t="str">
        <f>IF(D2911=0,"Blank",'3 Model Input'!E$44*'3 Model Input'!E$45)</f>
        <v>Blank</v>
      </c>
      <c r="N2911" s="197" t="str">
        <f t="shared" si="470"/>
        <v>Blank</v>
      </c>
      <c r="O2911" s="197" t="str">
        <f>IF(D2911=0,"Blank",'3 Model Input'!E$49*(1-'3 Model Input'!E$51))</f>
        <v>Blank</v>
      </c>
      <c r="P2911" s="197" t="str">
        <f t="shared" si="471"/>
        <v>Blank</v>
      </c>
      <c r="Q2911" s="197" t="str">
        <f>IF(D2911=0,"Blank",IF(D2911="BEV",E2911*(1-'3 Model Input'!E$54), E2911))</f>
        <v>Blank</v>
      </c>
      <c r="R2911" s="198" t="str">
        <f>IF(D2911=0,"Blank",IF(D2911="PHEV",F2911/G2911,F2911*(1-'3 Model Input'!E$54)/G2911))</f>
        <v>Blank</v>
      </c>
      <c r="S2911" s="198" t="str">
        <f>IF(D2911=0,"Blank",IF(D2911="PHEV",MIN(M2911,E2911),MIN(M2911,(E2911*(1-'3 Model Input'!E$54)))))</f>
        <v>Blank</v>
      </c>
      <c r="T2911" s="217" t="str">
        <f t="shared" si="472"/>
        <v>Blank</v>
      </c>
      <c r="U2911" s="89"/>
      <c r="V2911" s="216" t="str">
        <f>IF(D2911=0,"Blank",P2911*'3 Model Input'!E$50)</f>
        <v>Blank</v>
      </c>
      <c r="W2911" s="197" t="str">
        <f t="shared" si="473"/>
        <v>Blank</v>
      </c>
      <c r="X2911" s="197" t="str">
        <f t="shared" si="474"/>
        <v>Blank</v>
      </c>
      <c r="Y2911" s="197" t="str">
        <f t="shared" si="475"/>
        <v>Blank</v>
      </c>
      <c r="Z2911" s="197" t="str">
        <f t="shared" si="476"/>
        <v>Blank</v>
      </c>
      <c r="AA2911" s="223" t="str" cm="1">
        <f t="array" ref="AA2911">_xlfn.IFS(ISTEXT('3 Model Input'!F$70),"Missing",ISTEXT('3 Model Input'!I$70),"Missing",ISNUMBER('3 Model Input'!K$70),'3 Model Input'!K$70*P2911)</f>
        <v>Missing</v>
      </c>
      <c r="AB2911" s="89"/>
      <c r="AC2911" s="227" t="str" cm="1">
        <f t="array" ref="AC2911">IF(D2911=0,"Blank",_xlfn.IFS('3 Model Input'!E$61=1,(V2911*G2911)/T2911,'3 Model Input'!E$61=2,(W2911*G2911)/T2911,'3 Model Input'!E$61=3,(X2911*G2911)/T2911,'3 Model Input'!E$61=4,(Y2911*G2911)/T2911,'3 Model Input'!E$61=5,(Z2911*G2911)/T2911, ISTEXT('3 Model Input'!E$61),"Missing",'3 Model Input'!E$61=6,(AA2911*G2911)/T2911))</f>
        <v>Blank</v>
      </c>
      <c r="AD2911" s="202" t="str">
        <f t="shared" si="477"/>
        <v>Blank</v>
      </c>
      <c r="AE2911" s="202" t="str">
        <f t="shared" si="478"/>
        <v>Blank</v>
      </c>
      <c r="AF2911" s="217" t="str">
        <f t="shared" si="479"/>
        <v>Blank</v>
      </c>
      <c r="AG2911" s="9" t="str" cm="1">
        <f t="array" ref="AG2911">_xlfn.IFS(ISNUMBER(AC2911), "", ISNUMBER(SEARCH("Blank", AC2911)), "", ISERROR(AC2911), "Bad input on tab 3")</f>
        <v/>
      </c>
    </row>
    <row r="2912" spans="2:33" ht="15" customHeight="1" x14ac:dyDescent="0.75">
      <c r="B2912" s="205" t="str">
        <f>'5 Driver Data'!B2912</f>
        <v>2904</v>
      </c>
      <c r="C2912" s="193">
        <f>'5 Driver Data'!C2912</f>
        <v>0</v>
      </c>
      <c r="D2912" s="192">
        <f>'5 Driver Data'!D2912</f>
        <v>0</v>
      </c>
      <c r="E2912" s="191">
        <f>'5 Driver Data'!E2912</f>
        <v>0</v>
      </c>
      <c r="F2912" s="191">
        <f>'5 Driver Data'!F2912</f>
        <v>0</v>
      </c>
      <c r="G2912" s="191">
        <f>'5 Driver Data'!G2912</f>
        <v>0</v>
      </c>
      <c r="H2912" s="191">
        <f>'5 Driver Data'!H2912</f>
        <v>0</v>
      </c>
      <c r="I2912" s="191">
        <f>'5 Driver Data'!I2912</f>
        <v>0</v>
      </c>
      <c r="J2912" s="191">
        <f>'5 Driver Data'!J2912</f>
        <v>0</v>
      </c>
      <c r="K2912" s="206">
        <f>'5 Driver Data'!K2912</f>
        <v>0</v>
      </c>
      <c r="L2912" s="1"/>
      <c r="M2912" s="216" t="str">
        <f>IF(D2912=0,"Blank",'3 Model Input'!E$44*'3 Model Input'!E$45)</f>
        <v>Blank</v>
      </c>
      <c r="N2912" s="197" t="str">
        <f t="shared" si="470"/>
        <v>Blank</v>
      </c>
      <c r="O2912" s="197" t="str">
        <f>IF(D2912=0,"Blank",'3 Model Input'!E$49*(1-'3 Model Input'!E$51))</f>
        <v>Blank</v>
      </c>
      <c r="P2912" s="197" t="str">
        <f t="shared" si="471"/>
        <v>Blank</v>
      </c>
      <c r="Q2912" s="197" t="str">
        <f>IF(D2912=0,"Blank",IF(D2912="BEV",E2912*(1-'3 Model Input'!E$54), E2912))</f>
        <v>Blank</v>
      </c>
      <c r="R2912" s="198" t="str">
        <f>IF(D2912=0,"Blank",IF(D2912="PHEV",F2912/G2912,F2912*(1-'3 Model Input'!E$54)/G2912))</f>
        <v>Blank</v>
      </c>
      <c r="S2912" s="198" t="str">
        <f>IF(D2912=0,"Blank",IF(D2912="PHEV",MIN(M2912,E2912),MIN(M2912,(E2912*(1-'3 Model Input'!E$54)))))</f>
        <v>Blank</v>
      </c>
      <c r="T2912" s="217" t="str">
        <f t="shared" si="472"/>
        <v>Blank</v>
      </c>
      <c r="U2912" s="89"/>
      <c r="V2912" s="216" t="str">
        <f>IF(D2912=0,"Blank",P2912*'3 Model Input'!E$50)</f>
        <v>Blank</v>
      </c>
      <c r="W2912" s="197" t="str">
        <f t="shared" si="473"/>
        <v>Blank</v>
      </c>
      <c r="X2912" s="197" t="str">
        <f t="shared" si="474"/>
        <v>Blank</v>
      </c>
      <c r="Y2912" s="197" t="str">
        <f t="shared" si="475"/>
        <v>Blank</v>
      </c>
      <c r="Z2912" s="197" t="str">
        <f t="shared" si="476"/>
        <v>Blank</v>
      </c>
      <c r="AA2912" s="223" t="str" cm="1">
        <f t="array" ref="AA2912">_xlfn.IFS(ISTEXT('3 Model Input'!F$70),"Missing",ISTEXT('3 Model Input'!I$70),"Missing",ISNUMBER('3 Model Input'!K$70),'3 Model Input'!K$70*P2912)</f>
        <v>Missing</v>
      </c>
      <c r="AB2912" s="89"/>
      <c r="AC2912" s="227" t="str" cm="1">
        <f t="array" ref="AC2912">IF(D2912=0,"Blank",_xlfn.IFS('3 Model Input'!E$61=1,(V2912*G2912)/T2912,'3 Model Input'!E$61=2,(W2912*G2912)/T2912,'3 Model Input'!E$61=3,(X2912*G2912)/T2912,'3 Model Input'!E$61=4,(Y2912*G2912)/T2912,'3 Model Input'!E$61=5,(Z2912*G2912)/T2912, ISTEXT('3 Model Input'!E$61),"Missing",'3 Model Input'!E$61=6,(AA2912*G2912)/T2912))</f>
        <v>Blank</v>
      </c>
      <c r="AD2912" s="202" t="str">
        <f t="shared" si="477"/>
        <v>Blank</v>
      </c>
      <c r="AE2912" s="202" t="str">
        <f t="shared" si="478"/>
        <v>Blank</v>
      </c>
      <c r="AF2912" s="217" t="str">
        <f t="shared" si="479"/>
        <v>Blank</v>
      </c>
      <c r="AG2912" s="9" t="str" cm="1">
        <f t="array" ref="AG2912">_xlfn.IFS(ISNUMBER(AC2912), "", ISNUMBER(SEARCH("Blank", AC2912)), "", ISERROR(AC2912), "Bad input on tab 3")</f>
        <v/>
      </c>
    </row>
    <row r="2913" spans="2:33" ht="15" customHeight="1" x14ac:dyDescent="0.75">
      <c r="B2913" s="205" t="str">
        <f>'5 Driver Data'!B2913</f>
        <v>2905</v>
      </c>
      <c r="C2913" s="193">
        <f>'5 Driver Data'!C2913</f>
        <v>0</v>
      </c>
      <c r="D2913" s="192">
        <f>'5 Driver Data'!D2913</f>
        <v>0</v>
      </c>
      <c r="E2913" s="191">
        <f>'5 Driver Data'!E2913</f>
        <v>0</v>
      </c>
      <c r="F2913" s="191">
        <f>'5 Driver Data'!F2913</f>
        <v>0</v>
      </c>
      <c r="G2913" s="191">
        <f>'5 Driver Data'!G2913</f>
        <v>0</v>
      </c>
      <c r="H2913" s="191">
        <f>'5 Driver Data'!H2913</f>
        <v>0</v>
      </c>
      <c r="I2913" s="191">
        <f>'5 Driver Data'!I2913</f>
        <v>0</v>
      </c>
      <c r="J2913" s="191">
        <f>'5 Driver Data'!J2913</f>
        <v>0</v>
      </c>
      <c r="K2913" s="206">
        <f>'5 Driver Data'!K2913</f>
        <v>0</v>
      </c>
      <c r="L2913" s="1"/>
      <c r="M2913" s="216" t="str">
        <f>IF(D2913=0,"Blank",'3 Model Input'!E$44*'3 Model Input'!E$45)</f>
        <v>Blank</v>
      </c>
      <c r="N2913" s="197" t="str">
        <f t="shared" si="470"/>
        <v>Blank</v>
      </c>
      <c r="O2913" s="197" t="str">
        <f>IF(D2913=0,"Blank",'3 Model Input'!E$49*(1-'3 Model Input'!E$51))</f>
        <v>Blank</v>
      </c>
      <c r="P2913" s="197" t="str">
        <f t="shared" si="471"/>
        <v>Blank</v>
      </c>
      <c r="Q2913" s="197" t="str">
        <f>IF(D2913=0,"Blank",IF(D2913="BEV",E2913*(1-'3 Model Input'!E$54), E2913))</f>
        <v>Blank</v>
      </c>
      <c r="R2913" s="198" t="str">
        <f>IF(D2913=0,"Blank",IF(D2913="PHEV",F2913/G2913,F2913*(1-'3 Model Input'!E$54)/G2913))</f>
        <v>Blank</v>
      </c>
      <c r="S2913" s="198" t="str">
        <f>IF(D2913=0,"Blank",IF(D2913="PHEV",MIN(M2913,E2913),MIN(M2913,(E2913*(1-'3 Model Input'!E$54)))))</f>
        <v>Blank</v>
      </c>
      <c r="T2913" s="217" t="str">
        <f t="shared" si="472"/>
        <v>Blank</v>
      </c>
      <c r="U2913" s="89"/>
      <c r="V2913" s="216" t="str">
        <f>IF(D2913=0,"Blank",P2913*'3 Model Input'!E$50)</f>
        <v>Blank</v>
      </c>
      <c r="W2913" s="197" t="str">
        <f t="shared" si="473"/>
        <v>Blank</v>
      </c>
      <c r="X2913" s="197" t="str">
        <f t="shared" si="474"/>
        <v>Blank</v>
      </c>
      <c r="Y2913" s="197" t="str">
        <f t="shared" si="475"/>
        <v>Blank</v>
      </c>
      <c r="Z2913" s="197" t="str">
        <f t="shared" si="476"/>
        <v>Blank</v>
      </c>
      <c r="AA2913" s="223" t="str" cm="1">
        <f t="array" ref="AA2913">_xlfn.IFS(ISTEXT('3 Model Input'!F$70),"Missing",ISTEXT('3 Model Input'!I$70),"Missing",ISNUMBER('3 Model Input'!K$70),'3 Model Input'!K$70*P2913)</f>
        <v>Missing</v>
      </c>
      <c r="AB2913" s="89"/>
      <c r="AC2913" s="227" t="str" cm="1">
        <f t="array" ref="AC2913">IF(D2913=0,"Blank",_xlfn.IFS('3 Model Input'!E$61=1,(V2913*G2913)/T2913,'3 Model Input'!E$61=2,(W2913*G2913)/T2913,'3 Model Input'!E$61=3,(X2913*G2913)/T2913,'3 Model Input'!E$61=4,(Y2913*G2913)/T2913,'3 Model Input'!E$61=5,(Z2913*G2913)/T2913, ISTEXT('3 Model Input'!E$61),"Missing",'3 Model Input'!E$61=6,(AA2913*G2913)/T2913))</f>
        <v>Blank</v>
      </c>
      <c r="AD2913" s="202" t="str">
        <f t="shared" si="477"/>
        <v>Blank</v>
      </c>
      <c r="AE2913" s="202" t="str">
        <f t="shared" si="478"/>
        <v>Blank</v>
      </c>
      <c r="AF2913" s="217" t="str">
        <f t="shared" si="479"/>
        <v>Blank</v>
      </c>
      <c r="AG2913" s="9" t="str" cm="1">
        <f t="array" ref="AG2913">_xlfn.IFS(ISNUMBER(AC2913), "", ISNUMBER(SEARCH("Blank", AC2913)), "", ISERROR(AC2913), "Bad input on tab 3")</f>
        <v/>
      </c>
    </row>
    <row r="2914" spans="2:33" ht="15" customHeight="1" x14ac:dyDescent="0.75">
      <c r="B2914" s="205" t="str">
        <f>'5 Driver Data'!B2914</f>
        <v>2906</v>
      </c>
      <c r="C2914" s="193">
        <f>'5 Driver Data'!C2914</f>
        <v>0</v>
      </c>
      <c r="D2914" s="192">
        <f>'5 Driver Data'!D2914</f>
        <v>0</v>
      </c>
      <c r="E2914" s="191">
        <f>'5 Driver Data'!E2914</f>
        <v>0</v>
      </c>
      <c r="F2914" s="191">
        <f>'5 Driver Data'!F2914</f>
        <v>0</v>
      </c>
      <c r="G2914" s="191">
        <f>'5 Driver Data'!G2914</f>
        <v>0</v>
      </c>
      <c r="H2914" s="191">
        <f>'5 Driver Data'!H2914</f>
        <v>0</v>
      </c>
      <c r="I2914" s="191">
        <f>'5 Driver Data'!I2914</f>
        <v>0</v>
      </c>
      <c r="J2914" s="191">
        <f>'5 Driver Data'!J2914</f>
        <v>0</v>
      </c>
      <c r="K2914" s="206">
        <f>'5 Driver Data'!K2914</f>
        <v>0</v>
      </c>
      <c r="L2914" s="1"/>
      <c r="M2914" s="216" t="str">
        <f>IF(D2914=0,"Blank",'3 Model Input'!E$44*'3 Model Input'!E$45)</f>
        <v>Blank</v>
      </c>
      <c r="N2914" s="197" t="str">
        <f t="shared" si="470"/>
        <v>Blank</v>
      </c>
      <c r="O2914" s="197" t="str">
        <f>IF(D2914=0,"Blank",'3 Model Input'!E$49*(1-'3 Model Input'!E$51))</f>
        <v>Blank</v>
      </c>
      <c r="P2914" s="197" t="str">
        <f t="shared" si="471"/>
        <v>Blank</v>
      </c>
      <c r="Q2914" s="197" t="str">
        <f>IF(D2914=0,"Blank",IF(D2914="BEV",E2914*(1-'3 Model Input'!E$54), E2914))</f>
        <v>Blank</v>
      </c>
      <c r="R2914" s="198" t="str">
        <f>IF(D2914=0,"Blank",IF(D2914="PHEV",F2914/G2914,F2914*(1-'3 Model Input'!E$54)/G2914))</f>
        <v>Blank</v>
      </c>
      <c r="S2914" s="198" t="str">
        <f>IF(D2914=0,"Blank",IF(D2914="PHEV",MIN(M2914,E2914),MIN(M2914,(E2914*(1-'3 Model Input'!E$54)))))</f>
        <v>Blank</v>
      </c>
      <c r="T2914" s="217" t="str">
        <f t="shared" si="472"/>
        <v>Blank</v>
      </c>
      <c r="U2914" s="89"/>
      <c r="V2914" s="216" t="str">
        <f>IF(D2914=0,"Blank",P2914*'3 Model Input'!E$50)</f>
        <v>Blank</v>
      </c>
      <c r="W2914" s="197" t="str">
        <f t="shared" si="473"/>
        <v>Blank</v>
      </c>
      <c r="X2914" s="197" t="str">
        <f t="shared" si="474"/>
        <v>Blank</v>
      </c>
      <c r="Y2914" s="197" t="str">
        <f t="shared" si="475"/>
        <v>Blank</v>
      </c>
      <c r="Z2914" s="197" t="str">
        <f t="shared" si="476"/>
        <v>Blank</v>
      </c>
      <c r="AA2914" s="223" t="str" cm="1">
        <f t="array" ref="AA2914">_xlfn.IFS(ISTEXT('3 Model Input'!F$70),"Missing",ISTEXT('3 Model Input'!I$70),"Missing",ISNUMBER('3 Model Input'!K$70),'3 Model Input'!K$70*P2914)</f>
        <v>Missing</v>
      </c>
      <c r="AB2914" s="89"/>
      <c r="AC2914" s="227" t="str" cm="1">
        <f t="array" ref="AC2914">IF(D2914=0,"Blank",_xlfn.IFS('3 Model Input'!E$61=1,(V2914*G2914)/T2914,'3 Model Input'!E$61=2,(W2914*G2914)/T2914,'3 Model Input'!E$61=3,(X2914*G2914)/T2914,'3 Model Input'!E$61=4,(Y2914*G2914)/T2914,'3 Model Input'!E$61=5,(Z2914*G2914)/T2914, ISTEXT('3 Model Input'!E$61),"Missing",'3 Model Input'!E$61=6,(AA2914*G2914)/T2914))</f>
        <v>Blank</v>
      </c>
      <c r="AD2914" s="202" t="str">
        <f t="shared" si="477"/>
        <v>Blank</v>
      </c>
      <c r="AE2914" s="202" t="str">
        <f t="shared" si="478"/>
        <v>Blank</v>
      </c>
      <c r="AF2914" s="217" t="str">
        <f t="shared" si="479"/>
        <v>Blank</v>
      </c>
      <c r="AG2914" s="9" t="str" cm="1">
        <f t="array" ref="AG2914">_xlfn.IFS(ISNUMBER(AC2914), "", ISNUMBER(SEARCH("Blank", AC2914)), "", ISERROR(AC2914), "Bad input on tab 3")</f>
        <v/>
      </c>
    </row>
    <row r="2915" spans="2:33" ht="15" customHeight="1" x14ac:dyDescent="0.75">
      <c r="B2915" s="205" t="str">
        <f>'5 Driver Data'!B2915</f>
        <v>2907</v>
      </c>
      <c r="C2915" s="193">
        <f>'5 Driver Data'!C2915</f>
        <v>0</v>
      </c>
      <c r="D2915" s="192">
        <f>'5 Driver Data'!D2915</f>
        <v>0</v>
      </c>
      <c r="E2915" s="191">
        <f>'5 Driver Data'!E2915</f>
        <v>0</v>
      </c>
      <c r="F2915" s="191">
        <f>'5 Driver Data'!F2915</f>
        <v>0</v>
      </c>
      <c r="G2915" s="191">
        <f>'5 Driver Data'!G2915</f>
        <v>0</v>
      </c>
      <c r="H2915" s="191">
        <f>'5 Driver Data'!H2915</f>
        <v>0</v>
      </c>
      <c r="I2915" s="191">
        <f>'5 Driver Data'!I2915</f>
        <v>0</v>
      </c>
      <c r="J2915" s="191">
        <f>'5 Driver Data'!J2915</f>
        <v>0</v>
      </c>
      <c r="K2915" s="206">
        <f>'5 Driver Data'!K2915</f>
        <v>0</v>
      </c>
      <c r="L2915" s="1"/>
      <c r="M2915" s="216" t="str">
        <f>IF(D2915=0,"Blank",'3 Model Input'!E$44*'3 Model Input'!E$45)</f>
        <v>Blank</v>
      </c>
      <c r="N2915" s="197" t="str">
        <f t="shared" si="470"/>
        <v>Blank</v>
      </c>
      <c r="O2915" s="197" t="str">
        <f>IF(D2915=0,"Blank",'3 Model Input'!E$49*(1-'3 Model Input'!E$51))</f>
        <v>Blank</v>
      </c>
      <c r="P2915" s="197" t="str">
        <f t="shared" si="471"/>
        <v>Blank</v>
      </c>
      <c r="Q2915" s="197" t="str">
        <f>IF(D2915=0,"Blank",IF(D2915="BEV",E2915*(1-'3 Model Input'!E$54), E2915))</f>
        <v>Blank</v>
      </c>
      <c r="R2915" s="198" t="str">
        <f>IF(D2915=0,"Blank",IF(D2915="PHEV",F2915/G2915,F2915*(1-'3 Model Input'!E$54)/G2915))</f>
        <v>Blank</v>
      </c>
      <c r="S2915" s="198" t="str">
        <f>IF(D2915=0,"Blank",IF(D2915="PHEV",MIN(M2915,E2915),MIN(M2915,(E2915*(1-'3 Model Input'!E$54)))))</f>
        <v>Blank</v>
      </c>
      <c r="T2915" s="217" t="str">
        <f t="shared" si="472"/>
        <v>Blank</v>
      </c>
      <c r="U2915" s="89"/>
      <c r="V2915" s="216" t="str">
        <f>IF(D2915=0,"Blank",P2915*'3 Model Input'!E$50)</f>
        <v>Blank</v>
      </c>
      <c r="W2915" s="197" t="str">
        <f t="shared" si="473"/>
        <v>Blank</v>
      </c>
      <c r="X2915" s="197" t="str">
        <f t="shared" si="474"/>
        <v>Blank</v>
      </c>
      <c r="Y2915" s="197" t="str">
        <f t="shared" si="475"/>
        <v>Blank</v>
      </c>
      <c r="Z2915" s="197" t="str">
        <f t="shared" si="476"/>
        <v>Blank</v>
      </c>
      <c r="AA2915" s="223" t="str" cm="1">
        <f t="array" ref="AA2915">_xlfn.IFS(ISTEXT('3 Model Input'!F$70),"Missing",ISTEXT('3 Model Input'!I$70),"Missing",ISNUMBER('3 Model Input'!K$70),'3 Model Input'!K$70*P2915)</f>
        <v>Missing</v>
      </c>
      <c r="AB2915" s="89"/>
      <c r="AC2915" s="227" t="str" cm="1">
        <f t="array" ref="AC2915">IF(D2915=0,"Blank",_xlfn.IFS('3 Model Input'!E$61=1,(V2915*G2915)/T2915,'3 Model Input'!E$61=2,(W2915*G2915)/T2915,'3 Model Input'!E$61=3,(X2915*G2915)/T2915,'3 Model Input'!E$61=4,(Y2915*G2915)/T2915,'3 Model Input'!E$61=5,(Z2915*G2915)/T2915, ISTEXT('3 Model Input'!E$61),"Missing",'3 Model Input'!E$61=6,(AA2915*G2915)/T2915))</f>
        <v>Blank</v>
      </c>
      <c r="AD2915" s="202" t="str">
        <f t="shared" si="477"/>
        <v>Blank</v>
      </c>
      <c r="AE2915" s="202" t="str">
        <f t="shared" si="478"/>
        <v>Blank</v>
      </c>
      <c r="AF2915" s="217" t="str">
        <f t="shared" si="479"/>
        <v>Blank</v>
      </c>
      <c r="AG2915" s="9" t="str" cm="1">
        <f t="array" ref="AG2915">_xlfn.IFS(ISNUMBER(AC2915), "", ISNUMBER(SEARCH("Blank", AC2915)), "", ISERROR(AC2915), "Bad input on tab 3")</f>
        <v/>
      </c>
    </row>
    <row r="2916" spans="2:33" ht="15" customHeight="1" x14ac:dyDescent="0.75">
      <c r="B2916" s="205" t="str">
        <f>'5 Driver Data'!B2916</f>
        <v>2908</v>
      </c>
      <c r="C2916" s="193">
        <f>'5 Driver Data'!C2916</f>
        <v>0</v>
      </c>
      <c r="D2916" s="192">
        <f>'5 Driver Data'!D2916</f>
        <v>0</v>
      </c>
      <c r="E2916" s="191">
        <f>'5 Driver Data'!E2916</f>
        <v>0</v>
      </c>
      <c r="F2916" s="191">
        <f>'5 Driver Data'!F2916</f>
        <v>0</v>
      </c>
      <c r="G2916" s="191">
        <f>'5 Driver Data'!G2916</f>
        <v>0</v>
      </c>
      <c r="H2916" s="191">
        <f>'5 Driver Data'!H2916</f>
        <v>0</v>
      </c>
      <c r="I2916" s="191">
        <f>'5 Driver Data'!I2916</f>
        <v>0</v>
      </c>
      <c r="J2916" s="191">
        <f>'5 Driver Data'!J2916</f>
        <v>0</v>
      </c>
      <c r="K2916" s="206">
        <f>'5 Driver Data'!K2916</f>
        <v>0</v>
      </c>
      <c r="L2916" s="1"/>
      <c r="M2916" s="216" t="str">
        <f>IF(D2916=0,"Blank",'3 Model Input'!E$44*'3 Model Input'!E$45)</f>
        <v>Blank</v>
      </c>
      <c r="N2916" s="197" t="str">
        <f t="shared" si="470"/>
        <v>Blank</v>
      </c>
      <c r="O2916" s="197" t="str">
        <f>IF(D2916=0,"Blank",'3 Model Input'!E$49*(1-'3 Model Input'!E$51))</f>
        <v>Blank</v>
      </c>
      <c r="P2916" s="197" t="str">
        <f t="shared" si="471"/>
        <v>Blank</v>
      </c>
      <c r="Q2916" s="197" t="str">
        <f>IF(D2916=0,"Blank",IF(D2916="BEV",E2916*(1-'3 Model Input'!E$54), E2916))</f>
        <v>Blank</v>
      </c>
      <c r="R2916" s="198" t="str">
        <f>IF(D2916=0,"Blank",IF(D2916="PHEV",F2916/G2916,F2916*(1-'3 Model Input'!E$54)/G2916))</f>
        <v>Blank</v>
      </c>
      <c r="S2916" s="198" t="str">
        <f>IF(D2916=0,"Blank",IF(D2916="PHEV",MIN(M2916,E2916),MIN(M2916,(E2916*(1-'3 Model Input'!E$54)))))</f>
        <v>Blank</v>
      </c>
      <c r="T2916" s="217" t="str">
        <f t="shared" si="472"/>
        <v>Blank</v>
      </c>
      <c r="U2916" s="89"/>
      <c r="V2916" s="216" t="str">
        <f>IF(D2916=0,"Blank",P2916*'3 Model Input'!E$50)</f>
        <v>Blank</v>
      </c>
      <c r="W2916" s="197" t="str">
        <f t="shared" si="473"/>
        <v>Blank</v>
      </c>
      <c r="X2916" s="197" t="str">
        <f t="shared" si="474"/>
        <v>Blank</v>
      </c>
      <c r="Y2916" s="197" t="str">
        <f t="shared" si="475"/>
        <v>Blank</v>
      </c>
      <c r="Z2916" s="197" t="str">
        <f t="shared" si="476"/>
        <v>Blank</v>
      </c>
      <c r="AA2916" s="223" t="str" cm="1">
        <f t="array" ref="AA2916">_xlfn.IFS(ISTEXT('3 Model Input'!F$70),"Missing",ISTEXT('3 Model Input'!I$70),"Missing",ISNUMBER('3 Model Input'!K$70),'3 Model Input'!K$70*P2916)</f>
        <v>Missing</v>
      </c>
      <c r="AB2916" s="89"/>
      <c r="AC2916" s="227" t="str" cm="1">
        <f t="array" ref="AC2916">IF(D2916=0,"Blank",_xlfn.IFS('3 Model Input'!E$61=1,(V2916*G2916)/T2916,'3 Model Input'!E$61=2,(W2916*G2916)/T2916,'3 Model Input'!E$61=3,(X2916*G2916)/T2916,'3 Model Input'!E$61=4,(Y2916*G2916)/T2916,'3 Model Input'!E$61=5,(Z2916*G2916)/T2916, ISTEXT('3 Model Input'!E$61),"Missing",'3 Model Input'!E$61=6,(AA2916*G2916)/T2916))</f>
        <v>Blank</v>
      </c>
      <c r="AD2916" s="202" t="str">
        <f t="shared" si="477"/>
        <v>Blank</v>
      </c>
      <c r="AE2916" s="202" t="str">
        <f t="shared" si="478"/>
        <v>Blank</v>
      </c>
      <c r="AF2916" s="217" t="str">
        <f t="shared" si="479"/>
        <v>Blank</v>
      </c>
      <c r="AG2916" s="9" t="str" cm="1">
        <f t="array" ref="AG2916">_xlfn.IFS(ISNUMBER(AC2916), "", ISNUMBER(SEARCH("Blank", AC2916)), "", ISERROR(AC2916), "Bad input on tab 3")</f>
        <v/>
      </c>
    </row>
    <row r="2917" spans="2:33" ht="15" customHeight="1" x14ac:dyDescent="0.75">
      <c r="B2917" s="205" t="str">
        <f>'5 Driver Data'!B2917</f>
        <v>2909</v>
      </c>
      <c r="C2917" s="193">
        <f>'5 Driver Data'!C2917</f>
        <v>0</v>
      </c>
      <c r="D2917" s="192">
        <f>'5 Driver Data'!D2917</f>
        <v>0</v>
      </c>
      <c r="E2917" s="191">
        <f>'5 Driver Data'!E2917</f>
        <v>0</v>
      </c>
      <c r="F2917" s="191">
        <f>'5 Driver Data'!F2917</f>
        <v>0</v>
      </c>
      <c r="G2917" s="191">
        <f>'5 Driver Data'!G2917</f>
        <v>0</v>
      </c>
      <c r="H2917" s="191">
        <f>'5 Driver Data'!H2917</f>
        <v>0</v>
      </c>
      <c r="I2917" s="191">
        <f>'5 Driver Data'!I2917</f>
        <v>0</v>
      </c>
      <c r="J2917" s="191">
        <f>'5 Driver Data'!J2917</f>
        <v>0</v>
      </c>
      <c r="K2917" s="206">
        <f>'5 Driver Data'!K2917</f>
        <v>0</v>
      </c>
      <c r="L2917" s="1"/>
      <c r="M2917" s="216" t="str">
        <f>IF(D2917=0,"Blank",'3 Model Input'!E$44*'3 Model Input'!E$45)</f>
        <v>Blank</v>
      </c>
      <c r="N2917" s="197" t="str">
        <f t="shared" si="470"/>
        <v>Blank</v>
      </c>
      <c r="O2917" s="197" t="str">
        <f>IF(D2917=0,"Blank",'3 Model Input'!E$49*(1-'3 Model Input'!E$51))</f>
        <v>Blank</v>
      </c>
      <c r="P2917" s="197" t="str">
        <f t="shared" si="471"/>
        <v>Blank</v>
      </c>
      <c r="Q2917" s="197" t="str">
        <f>IF(D2917=0,"Blank",IF(D2917="BEV",E2917*(1-'3 Model Input'!E$54), E2917))</f>
        <v>Blank</v>
      </c>
      <c r="R2917" s="198" t="str">
        <f>IF(D2917=0,"Blank",IF(D2917="PHEV",F2917/G2917,F2917*(1-'3 Model Input'!E$54)/G2917))</f>
        <v>Blank</v>
      </c>
      <c r="S2917" s="198" t="str">
        <f>IF(D2917=0,"Blank",IF(D2917="PHEV",MIN(M2917,E2917),MIN(M2917,(E2917*(1-'3 Model Input'!E$54)))))</f>
        <v>Blank</v>
      </c>
      <c r="T2917" s="217" t="str">
        <f t="shared" si="472"/>
        <v>Blank</v>
      </c>
      <c r="U2917" s="89"/>
      <c r="V2917" s="216" t="str">
        <f>IF(D2917=0,"Blank",P2917*'3 Model Input'!E$50)</f>
        <v>Blank</v>
      </c>
      <c r="W2917" s="197" t="str">
        <f t="shared" si="473"/>
        <v>Blank</v>
      </c>
      <c r="X2917" s="197" t="str">
        <f t="shared" si="474"/>
        <v>Blank</v>
      </c>
      <c r="Y2917" s="197" t="str">
        <f t="shared" si="475"/>
        <v>Blank</v>
      </c>
      <c r="Z2917" s="197" t="str">
        <f t="shared" si="476"/>
        <v>Blank</v>
      </c>
      <c r="AA2917" s="223" t="str" cm="1">
        <f t="array" ref="AA2917">_xlfn.IFS(ISTEXT('3 Model Input'!F$70),"Missing",ISTEXT('3 Model Input'!I$70),"Missing",ISNUMBER('3 Model Input'!K$70),'3 Model Input'!K$70*P2917)</f>
        <v>Missing</v>
      </c>
      <c r="AB2917" s="89"/>
      <c r="AC2917" s="227" t="str" cm="1">
        <f t="array" ref="AC2917">IF(D2917=0,"Blank",_xlfn.IFS('3 Model Input'!E$61=1,(V2917*G2917)/T2917,'3 Model Input'!E$61=2,(W2917*G2917)/T2917,'3 Model Input'!E$61=3,(X2917*G2917)/T2917,'3 Model Input'!E$61=4,(Y2917*G2917)/T2917,'3 Model Input'!E$61=5,(Z2917*G2917)/T2917, ISTEXT('3 Model Input'!E$61),"Missing",'3 Model Input'!E$61=6,(AA2917*G2917)/T2917))</f>
        <v>Blank</v>
      </c>
      <c r="AD2917" s="202" t="str">
        <f t="shared" si="477"/>
        <v>Blank</v>
      </c>
      <c r="AE2917" s="202" t="str">
        <f t="shared" si="478"/>
        <v>Blank</v>
      </c>
      <c r="AF2917" s="217" t="str">
        <f t="shared" si="479"/>
        <v>Blank</v>
      </c>
      <c r="AG2917" s="9" t="str" cm="1">
        <f t="array" ref="AG2917">_xlfn.IFS(ISNUMBER(AC2917), "", ISNUMBER(SEARCH("Blank", AC2917)), "", ISERROR(AC2917), "Bad input on tab 3")</f>
        <v/>
      </c>
    </row>
    <row r="2918" spans="2:33" ht="15" customHeight="1" x14ac:dyDescent="0.75">
      <c r="B2918" s="205" t="str">
        <f>'5 Driver Data'!B2918</f>
        <v>2910</v>
      </c>
      <c r="C2918" s="193">
        <f>'5 Driver Data'!C2918</f>
        <v>0</v>
      </c>
      <c r="D2918" s="192">
        <f>'5 Driver Data'!D2918</f>
        <v>0</v>
      </c>
      <c r="E2918" s="191">
        <f>'5 Driver Data'!E2918</f>
        <v>0</v>
      </c>
      <c r="F2918" s="191">
        <f>'5 Driver Data'!F2918</f>
        <v>0</v>
      </c>
      <c r="G2918" s="191">
        <f>'5 Driver Data'!G2918</f>
        <v>0</v>
      </c>
      <c r="H2918" s="191">
        <f>'5 Driver Data'!H2918</f>
        <v>0</v>
      </c>
      <c r="I2918" s="191">
        <f>'5 Driver Data'!I2918</f>
        <v>0</v>
      </c>
      <c r="J2918" s="191">
        <f>'5 Driver Data'!J2918</f>
        <v>0</v>
      </c>
      <c r="K2918" s="206">
        <f>'5 Driver Data'!K2918</f>
        <v>0</v>
      </c>
      <c r="L2918" s="1"/>
      <c r="M2918" s="216" t="str">
        <f>IF(D2918=0,"Blank",'3 Model Input'!E$44*'3 Model Input'!E$45)</f>
        <v>Blank</v>
      </c>
      <c r="N2918" s="197" t="str">
        <f t="shared" si="470"/>
        <v>Blank</v>
      </c>
      <c r="O2918" s="197" t="str">
        <f>IF(D2918=0,"Blank",'3 Model Input'!E$49*(1-'3 Model Input'!E$51))</f>
        <v>Blank</v>
      </c>
      <c r="P2918" s="197" t="str">
        <f t="shared" si="471"/>
        <v>Blank</v>
      </c>
      <c r="Q2918" s="197" t="str">
        <f>IF(D2918=0,"Blank",IF(D2918="BEV",E2918*(1-'3 Model Input'!E$54), E2918))</f>
        <v>Blank</v>
      </c>
      <c r="R2918" s="198" t="str">
        <f>IF(D2918=0,"Blank",IF(D2918="PHEV",F2918/G2918,F2918*(1-'3 Model Input'!E$54)/G2918))</f>
        <v>Blank</v>
      </c>
      <c r="S2918" s="198" t="str">
        <f>IF(D2918=0,"Blank",IF(D2918="PHEV",MIN(M2918,E2918),MIN(M2918,(E2918*(1-'3 Model Input'!E$54)))))</f>
        <v>Blank</v>
      </c>
      <c r="T2918" s="217" t="str">
        <f t="shared" si="472"/>
        <v>Blank</v>
      </c>
      <c r="U2918" s="89"/>
      <c r="V2918" s="216" t="str">
        <f>IF(D2918=0,"Blank",P2918*'3 Model Input'!E$50)</f>
        <v>Blank</v>
      </c>
      <c r="W2918" s="197" t="str">
        <f t="shared" si="473"/>
        <v>Blank</v>
      </c>
      <c r="X2918" s="197" t="str">
        <f t="shared" si="474"/>
        <v>Blank</v>
      </c>
      <c r="Y2918" s="197" t="str">
        <f t="shared" si="475"/>
        <v>Blank</v>
      </c>
      <c r="Z2918" s="197" t="str">
        <f t="shared" si="476"/>
        <v>Blank</v>
      </c>
      <c r="AA2918" s="223" t="str" cm="1">
        <f t="array" ref="AA2918">_xlfn.IFS(ISTEXT('3 Model Input'!F$70),"Missing",ISTEXT('3 Model Input'!I$70),"Missing",ISNUMBER('3 Model Input'!K$70),'3 Model Input'!K$70*P2918)</f>
        <v>Missing</v>
      </c>
      <c r="AB2918" s="89"/>
      <c r="AC2918" s="227" t="str" cm="1">
        <f t="array" ref="AC2918">IF(D2918=0,"Blank",_xlfn.IFS('3 Model Input'!E$61=1,(V2918*G2918)/T2918,'3 Model Input'!E$61=2,(W2918*G2918)/T2918,'3 Model Input'!E$61=3,(X2918*G2918)/T2918,'3 Model Input'!E$61=4,(Y2918*G2918)/T2918,'3 Model Input'!E$61=5,(Z2918*G2918)/T2918, ISTEXT('3 Model Input'!E$61),"Missing",'3 Model Input'!E$61=6,(AA2918*G2918)/T2918))</f>
        <v>Blank</v>
      </c>
      <c r="AD2918" s="202" t="str">
        <f t="shared" si="477"/>
        <v>Blank</v>
      </c>
      <c r="AE2918" s="202" t="str">
        <f t="shared" si="478"/>
        <v>Blank</v>
      </c>
      <c r="AF2918" s="217" t="str">
        <f t="shared" si="479"/>
        <v>Blank</v>
      </c>
      <c r="AG2918" s="9" t="str" cm="1">
        <f t="array" ref="AG2918">_xlfn.IFS(ISNUMBER(AC2918), "", ISNUMBER(SEARCH("Blank", AC2918)), "", ISERROR(AC2918), "Bad input on tab 3")</f>
        <v/>
      </c>
    </row>
    <row r="2919" spans="2:33" ht="15" customHeight="1" x14ac:dyDescent="0.75">
      <c r="B2919" s="205" t="str">
        <f>'5 Driver Data'!B2919</f>
        <v>2911</v>
      </c>
      <c r="C2919" s="193">
        <f>'5 Driver Data'!C2919</f>
        <v>0</v>
      </c>
      <c r="D2919" s="192">
        <f>'5 Driver Data'!D2919</f>
        <v>0</v>
      </c>
      <c r="E2919" s="191">
        <f>'5 Driver Data'!E2919</f>
        <v>0</v>
      </c>
      <c r="F2919" s="191">
        <f>'5 Driver Data'!F2919</f>
        <v>0</v>
      </c>
      <c r="G2919" s="191">
        <f>'5 Driver Data'!G2919</f>
        <v>0</v>
      </c>
      <c r="H2919" s="191">
        <f>'5 Driver Data'!H2919</f>
        <v>0</v>
      </c>
      <c r="I2919" s="191">
        <f>'5 Driver Data'!I2919</f>
        <v>0</v>
      </c>
      <c r="J2919" s="191">
        <f>'5 Driver Data'!J2919</f>
        <v>0</v>
      </c>
      <c r="K2919" s="206">
        <f>'5 Driver Data'!K2919</f>
        <v>0</v>
      </c>
      <c r="L2919" s="1"/>
      <c r="M2919" s="216" t="str">
        <f>IF(D2919=0,"Blank",'3 Model Input'!E$44*'3 Model Input'!E$45)</f>
        <v>Blank</v>
      </c>
      <c r="N2919" s="197" t="str">
        <f t="shared" si="470"/>
        <v>Blank</v>
      </c>
      <c r="O2919" s="197" t="str">
        <f>IF(D2919=0,"Blank",'3 Model Input'!E$49*(1-'3 Model Input'!E$51))</f>
        <v>Blank</v>
      </c>
      <c r="P2919" s="197" t="str">
        <f t="shared" si="471"/>
        <v>Blank</v>
      </c>
      <c r="Q2919" s="197" t="str">
        <f>IF(D2919=0,"Blank",IF(D2919="BEV",E2919*(1-'3 Model Input'!E$54), E2919))</f>
        <v>Blank</v>
      </c>
      <c r="R2919" s="198" t="str">
        <f>IF(D2919=0,"Blank",IF(D2919="PHEV",F2919/G2919,F2919*(1-'3 Model Input'!E$54)/G2919))</f>
        <v>Blank</v>
      </c>
      <c r="S2919" s="198" t="str">
        <f>IF(D2919=0,"Blank",IF(D2919="PHEV",MIN(M2919,E2919),MIN(M2919,(E2919*(1-'3 Model Input'!E$54)))))</f>
        <v>Blank</v>
      </c>
      <c r="T2919" s="217" t="str">
        <f t="shared" si="472"/>
        <v>Blank</v>
      </c>
      <c r="U2919" s="89"/>
      <c r="V2919" s="216" t="str">
        <f>IF(D2919=0,"Blank",P2919*'3 Model Input'!E$50)</f>
        <v>Blank</v>
      </c>
      <c r="W2919" s="197" t="str">
        <f t="shared" si="473"/>
        <v>Blank</v>
      </c>
      <c r="X2919" s="197" t="str">
        <f t="shared" si="474"/>
        <v>Blank</v>
      </c>
      <c r="Y2919" s="197" t="str">
        <f t="shared" si="475"/>
        <v>Blank</v>
      </c>
      <c r="Z2919" s="197" t="str">
        <f t="shared" si="476"/>
        <v>Blank</v>
      </c>
      <c r="AA2919" s="223" t="str" cm="1">
        <f t="array" ref="AA2919">_xlfn.IFS(ISTEXT('3 Model Input'!F$70),"Missing",ISTEXT('3 Model Input'!I$70),"Missing",ISNUMBER('3 Model Input'!K$70),'3 Model Input'!K$70*P2919)</f>
        <v>Missing</v>
      </c>
      <c r="AB2919" s="89"/>
      <c r="AC2919" s="227" t="str" cm="1">
        <f t="array" ref="AC2919">IF(D2919=0,"Blank",_xlfn.IFS('3 Model Input'!E$61=1,(V2919*G2919)/T2919,'3 Model Input'!E$61=2,(W2919*G2919)/T2919,'3 Model Input'!E$61=3,(X2919*G2919)/T2919,'3 Model Input'!E$61=4,(Y2919*G2919)/T2919,'3 Model Input'!E$61=5,(Z2919*G2919)/T2919, ISTEXT('3 Model Input'!E$61),"Missing",'3 Model Input'!E$61=6,(AA2919*G2919)/T2919))</f>
        <v>Blank</v>
      </c>
      <c r="AD2919" s="202" t="str">
        <f t="shared" si="477"/>
        <v>Blank</v>
      </c>
      <c r="AE2919" s="202" t="str">
        <f t="shared" si="478"/>
        <v>Blank</v>
      </c>
      <c r="AF2919" s="217" t="str">
        <f t="shared" si="479"/>
        <v>Blank</v>
      </c>
      <c r="AG2919" s="9" t="str" cm="1">
        <f t="array" ref="AG2919">_xlfn.IFS(ISNUMBER(AC2919), "", ISNUMBER(SEARCH("Blank", AC2919)), "", ISERROR(AC2919), "Bad input on tab 3")</f>
        <v/>
      </c>
    </row>
    <row r="2920" spans="2:33" ht="15" customHeight="1" x14ac:dyDescent="0.75">
      <c r="B2920" s="205" t="str">
        <f>'5 Driver Data'!B2920</f>
        <v>2912</v>
      </c>
      <c r="C2920" s="193">
        <f>'5 Driver Data'!C2920</f>
        <v>0</v>
      </c>
      <c r="D2920" s="192">
        <f>'5 Driver Data'!D2920</f>
        <v>0</v>
      </c>
      <c r="E2920" s="191">
        <f>'5 Driver Data'!E2920</f>
        <v>0</v>
      </c>
      <c r="F2920" s="191">
        <f>'5 Driver Data'!F2920</f>
        <v>0</v>
      </c>
      <c r="G2920" s="191">
        <f>'5 Driver Data'!G2920</f>
        <v>0</v>
      </c>
      <c r="H2920" s="191">
        <f>'5 Driver Data'!H2920</f>
        <v>0</v>
      </c>
      <c r="I2920" s="191">
        <f>'5 Driver Data'!I2920</f>
        <v>0</v>
      </c>
      <c r="J2920" s="191">
        <f>'5 Driver Data'!J2920</f>
        <v>0</v>
      </c>
      <c r="K2920" s="206">
        <f>'5 Driver Data'!K2920</f>
        <v>0</v>
      </c>
      <c r="L2920" s="1"/>
      <c r="M2920" s="216" t="str">
        <f>IF(D2920=0,"Blank",'3 Model Input'!E$44*'3 Model Input'!E$45)</f>
        <v>Blank</v>
      </c>
      <c r="N2920" s="197" t="str">
        <f t="shared" si="470"/>
        <v>Blank</v>
      </c>
      <c r="O2920" s="197" t="str">
        <f>IF(D2920=0,"Blank",'3 Model Input'!E$49*(1-'3 Model Input'!E$51))</f>
        <v>Blank</v>
      </c>
      <c r="P2920" s="197" t="str">
        <f t="shared" si="471"/>
        <v>Blank</v>
      </c>
      <c r="Q2920" s="197" t="str">
        <f>IF(D2920=0,"Blank",IF(D2920="BEV",E2920*(1-'3 Model Input'!E$54), E2920))</f>
        <v>Blank</v>
      </c>
      <c r="R2920" s="198" t="str">
        <f>IF(D2920=0,"Blank",IF(D2920="PHEV",F2920/G2920,F2920*(1-'3 Model Input'!E$54)/G2920))</f>
        <v>Blank</v>
      </c>
      <c r="S2920" s="198" t="str">
        <f>IF(D2920=0,"Blank",IF(D2920="PHEV",MIN(M2920,E2920),MIN(M2920,(E2920*(1-'3 Model Input'!E$54)))))</f>
        <v>Blank</v>
      </c>
      <c r="T2920" s="217" t="str">
        <f t="shared" si="472"/>
        <v>Blank</v>
      </c>
      <c r="U2920" s="89"/>
      <c r="V2920" s="216" t="str">
        <f>IF(D2920=0,"Blank",P2920*'3 Model Input'!E$50)</f>
        <v>Blank</v>
      </c>
      <c r="W2920" s="197" t="str">
        <f t="shared" si="473"/>
        <v>Blank</v>
      </c>
      <c r="X2920" s="197" t="str">
        <f t="shared" si="474"/>
        <v>Blank</v>
      </c>
      <c r="Y2920" s="197" t="str">
        <f t="shared" si="475"/>
        <v>Blank</v>
      </c>
      <c r="Z2920" s="197" t="str">
        <f t="shared" si="476"/>
        <v>Blank</v>
      </c>
      <c r="AA2920" s="223" t="str" cm="1">
        <f t="array" ref="AA2920">_xlfn.IFS(ISTEXT('3 Model Input'!F$70),"Missing",ISTEXT('3 Model Input'!I$70),"Missing",ISNUMBER('3 Model Input'!K$70),'3 Model Input'!K$70*P2920)</f>
        <v>Missing</v>
      </c>
      <c r="AB2920" s="89"/>
      <c r="AC2920" s="227" t="str" cm="1">
        <f t="array" ref="AC2920">IF(D2920=0,"Blank",_xlfn.IFS('3 Model Input'!E$61=1,(V2920*G2920)/T2920,'3 Model Input'!E$61=2,(W2920*G2920)/T2920,'3 Model Input'!E$61=3,(X2920*G2920)/T2920,'3 Model Input'!E$61=4,(Y2920*G2920)/T2920,'3 Model Input'!E$61=5,(Z2920*G2920)/T2920, ISTEXT('3 Model Input'!E$61),"Missing",'3 Model Input'!E$61=6,(AA2920*G2920)/T2920))</f>
        <v>Blank</v>
      </c>
      <c r="AD2920" s="202" t="str">
        <f t="shared" si="477"/>
        <v>Blank</v>
      </c>
      <c r="AE2920" s="202" t="str">
        <f t="shared" si="478"/>
        <v>Blank</v>
      </c>
      <c r="AF2920" s="217" t="str">
        <f t="shared" si="479"/>
        <v>Blank</v>
      </c>
      <c r="AG2920" s="9" t="str" cm="1">
        <f t="array" ref="AG2920">_xlfn.IFS(ISNUMBER(AC2920), "", ISNUMBER(SEARCH("Blank", AC2920)), "", ISERROR(AC2920), "Bad input on tab 3")</f>
        <v/>
      </c>
    </row>
    <row r="2921" spans="2:33" ht="15" customHeight="1" x14ac:dyDescent="0.75">
      <c r="B2921" s="205" t="str">
        <f>'5 Driver Data'!B2921</f>
        <v>2913</v>
      </c>
      <c r="C2921" s="193">
        <f>'5 Driver Data'!C2921</f>
        <v>0</v>
      </c>
      <c r="D2921" s="192">
        <f>'5 Driver Data'!D2921</f>
        <v>0</v>
      </c>
      <c r="E2921" s="191">
        <f>'5 Driver Data'!E2921</f>
        <v>0</v>
      </c>
      <c r="F2921" s="191">
        <f>'5 Driver Data'!F2921</f>
        <v>0</v>
      </c>
      <c r="G2921" s="191">
        <f>'5 Driver Data'!G2921</f>
        <v>0</v>
      </c>
      <c r="H2921" s="191">
        <f>'5 Driver Data'!H2921</f>
        <v>0</v>
      </c>
      <c r="I2921" s="191">
        <f>'5 Driver Data'!I2921</f>
        <v>0</v>
      </c>
      <c r="J2921" s="191">
        <f>'5 Driver Data'!J2921</f>
        <v>0</v>
      </c>
      <c r="K2921" s="206">
        <f>'5 Driver Data'!K2921</f>
        <v>0</v>
      </c>
      <c r="L2921" s="1"/>
      <c r="M2921" s="216" t="str">
        <f>IF(D2921=0,"Blank",'3 Model Input'!E$44*'3 Model Input'!E$45)</f>
        <v>Blank</v>
      </c>
      <c r="N2921" s="197" t="str">
        <f t="shared" si="470"/>
        <v>Blank</v>
      </c>
      <c r="O2921" s="197" t="str">
        <f>IF(D2921=0,"Blank",'3 Model Input'!E$49*(1-'3 Model Input'!E$51))</f>
        <v>Blank</v>
      </c>
      <c r="P2921" s="197" t="str">
        <f t="shared" si="471"/>
        <v>Blank</v>
      </c>
      <c r="Q2921" s="197" t="str">
        <f>IF(D2921=0,"Blank",IF(D2921="BEV",E2921*(1-'3 Model Input'!E$54), E2921))</f>
        <v>Blank</v>
      </c>
      <c r="R2921" s="198" t="str">
        <f>IF(D2921=0,"Blank",IF(D2921="PHEV",F2921/G2921,F2921*(1-'3 Model Input'!E$54)/G2921))</f>
        <v>Blank</v>
      </c>
      <c r="S2921" s="198" t="str">
        <f>IF(D2921=0,"Blank",IF(D2921="PHEV",MIN(M2921,E2921),MIN(M2921,(E2921*(1-'3 Model Input'!E$54)))))</f>
        <v>Blank</v>
      </c>
      <c r="T2921" s="217" t="str">
        <f t="shared" si="472"/>
        <v>Blank</v>
      </c>
      <c r="U2921" s="89"/>
      <c r="V2921" s="216" t="str">
        <f>IF(D2921=0,"Blank",P2921*'3 Model Input'!E$50)</f>
        <v>Blank</v>
      </c>
      <c r="W2921" s="197" t="str">
        <f t="shared" si="473"/>
        <v>Blank</v>
      </c>
      <c r="X2921" s="197" t="str">
        <f t="shared" si="474"/>
        <v>Blank</v>
      </c>
      <c r="Y2921" s="197" t="str">
        <f t="shared" si="475"/>
        <v>Blank</v>
      </c>
      <c r="Z2921" s="197" t="str">
        <f t="shared" si="476"/>
        <v>Blank</v>
      </c>
      <c r="AA2921" s="223" t="str" cm="1">
        <f t="array" ref="AA2921">_xlfn.IFS(ISTEXT('3 Model Input'!F$70),"Missing",ISTEXT('3 Model Input'!I$70),"Missing",ISNUMBER('3 Model Input'!K$70),'3 Model Input'!K$70*P2921)</f>
        <v>Missing</v>
      </c>
      <c r="AB2921" s="89"/>
      <c r="AC2921" s="227" t="str" cm="1">
        <f t="array" ref="AC2921">IF(D2921=0,"Blank",_xlfn.IFS('3 Model Input'!E$61=1,(V2921*G2921)/T2921,'3 Model Input'!E$61=2,(W2921*G2921)/T2921,'3 Model Input'!E$61=3,(X2921*G2921)/T2921,'3 Model Input'!E$61=4,(Y2921*G2921)/T2921,'3 Model Input'!E$61=5,(Z2921*G2921)/T2921, ISTEXT('3 Model Input'!E$61),"Missing",'3 Model Input'!E$61=6,(AA2921*G2921)/T2921))</f>
        <v>Blank</v>
      </c>
      <c r="AD2921" s="202" t="str">
        <f t="shared" si="477"/>
        <v>Blank</v>
      </c>
      <c r="AE2921" s="202" t="str">
        <f t="shared" si="478"/>
        <v>Blank</v>
      </c>
      <c r="AF2921" s="217" t="str">
        <f t="shared" si="479"/>
        <v>Blank</v>
      </c>
      <c r="AG2921" s="9" t="str" cm="1">
        <f t="array" ref="AG2921">_xlfn.IFS(ISNUMBER(AC2921), "", ISNUMBER(SEARCH("Blank", AC2921)), "", ISERROR(AC2921), "Bad input on tab 3")</f>
        <v/>
      </c>
    </row>
    <row r="2922" spans="2:33" ht="15" customHeight="1" x14ac:dyDescent="0.75">
      <c r="B2922" s="205" t="str">
        <f>'5 Driver Data'!B2922</f>
        <v>2914</v>
      </c>
      <c r="C2922" s="193">
        <f>'5 Driver Data'!C2922</f>
        <v>0</v>
      </c>
      <c r="D2922" s="192">
        <f>'5 Driver Data'!D2922</f>
        <v>0</v>
      </c>
      <c r="E2922" s="191">
        <f>'5 Driver Data'!E2922</f>
        <v>0</v>
      </c>
      <c r="F2922" s="191">
        <f>'5 Driver Data'!F2922</f>
        <v>0</v>
      </c>
      <c r="G2922" s="191">
        <f>'5 Driver Data'!G2922</f>
        <v>0</v>
      </c>
      <c r="H2922" s="191">
        <f>'5 Driver Data'!H2922</f>
        <v>0</v>
      </c>
      <c r="I2922" s="191">
        <f>'5 Driver Data'!I2922</f>
        <v>0</v>
      </c>
      <c r="J2922" s="191">
        <f>'5 Driver Data'!J2922</f>
        <v>0</v>
      </c>
      <c r="K2922" s="206">
        <f>'5 Driver Data'!K2922</f>
        <v>0</v>
      </c>
      <c r="L2922" s="1"/>
      <c r="M2922" s="216" t="str">
        <f>IF(D2922=0,"Blank",'3 Model Input'!E$44*'3 Model Input'!E$45)</f>
        <v>Blank</v>
      </c>
      <c r="N2922" s="197" t="str">
        <f t="shared" si="470"/>
        <v>Blank</v>
      </c>
      <c r="O2922" s="197" t="str">
        <f>IF(D2922=0,"Blank",'3 Model Input'!E$49*(1-'3 Model Input'!E$51))</f>
        <v>Blank</v>
      </c>
      <c r="P2922" s="197" t="str">
        <f t="shared" si="471"/>
        <v>Blank</v>
      </c>
      <c r="Q2922" s="197" t="str">
        <f>IF(D2922=0,"Blank",IF(D2922="BEV",E2922*(1-'3 Model Input'!E$54), E2922))</f>
        <v>Blank</v>
      </c>
      <c r="R2922" s="198" t="str">
        <f>IF(D2922=0,"Blank",IF(D2922="PHEV",F2922/G2922,F2922*(1-'3 Model Input'!E$54)/G2922))</f>
        <v>Blank</v>
      </c>
      <c r="S2922" s="198" t="str">
        <f>IF(D2922=0,"Blank",IF(D2922="PHEV",MIN(M2922,E2922),MIN(M2922,(E2922*(1-'3 Model Input'!E$54)))))</f>
        <v>Blank</v>
      </c>
      <c r="T2922" s="217" t="str">
        <f t="shared" si="472"/>
        <v>Blank</v>
      </c>
      <c r="U2922" s="89"/>
      <c r="V2922" s="216" t="str">
        <f>IF(D2922=0,"Blank",P2922*'3 Model Input'!E$50)</f>
        <v>Blank</v>
      </c>
      <c r="W2922" s="197" t="str">
        <f t="shared" si="473"/>
        <v>Blank</v>
      </c>
      <c r="X2922" s="197" t="str">
        <f t="shared" si="474"/>
        <v>Blank</v>
      </c>
      <c r="Y2922" s="197" t="str">
        <f t="shared" si="475"/>
        <v>Blank</v>
      </c>
      <c r="Z2922" s="197" t="str">
        <f t="shared" si="476"/>
        <v>Blank</v>
      </c>
      <c r="AA2922" s="223" t="str" cm="1">
        <f t="array" ref="AA2922">_xlfn.IFS(ISTEXT('3 Model Input'!F$70),"Missing",ISTEXT('3 Model Input'!I$70),"Missing",ISNUMBER('3 Model Input'!K$70),'3 Model Input'!K$70*P2922)</f>
        <v>Missing</v>
      </c>
      <c r="AB2922" s="89"/>
      <c r="AC2922" s="227" t="str" cm="1">
        <f t="array" ref="AC2922">IF(D2922=0,"Blank",_xlfn.IFS('3 Model Input'!E$61=1,(V2922*G2922)/T2922,'3 Model Input'!E$61=2,(W2922*G2922)/T2922,'3 Model Input'!E$61=3,(X2922*G2922)/T2922,'3 Model Input'!E$61=4,(Y2922*G2922)/T2922,'3 Model Input'!E$61=5,(Z2922*G2922)/T2922, ISTEXT('3 Model Input'!E$61),"Missing",'3 Model Input'!E$61=6,(AA2922*G2922)/T2922))</f>
        <v>Blank</v>
      </c>
      <c r="AD2922" s="202" t="str">
        <f t="shared" si="477"/>
        <v>Blank</v>
      </c>
      <c r="AE2922" s="202" t="str">
        <f t="shared" si="478"/>
        <v>Blank</v>
      </c>
      <c r="AF2922" s="217" t="str">
        <f t="shared" si="479"/>
        <v>Blank</v>
      </c>
      <c r="AG2922" s="9" t="str" cm="1">
        <f t="array" ref="AG2922">_xlfn.IFS(ISNUMBER(AC2922), "", ISNUMBER(SEARCH("Blank", AC2922)), "", ISERROR(AC2922), "Bad input on tab 3")</f>
        <v/>
      </c>
    </row>
    <row r="2923" spans="2:33" ht="15" customHeight="1" x14ac:dyDescent="0.75">
      <c r="B2923" s="205" t="str">
        <f>'5 Driver Data'!B2923</f>
        <v>2915</v>
      </c>
      <c r="C2923" s="193">
        <f>'5 Driver Data'!C2923</f>
        <v>0</v>
      </c>
      <c r="D2923" s="192">
        <f>'5 Driver Data'!D2923</f>
        <v>0</v>
      </c>
      <c r="E2923" s="191">
        <f>'5 Driver Data'!E2923</f>
        <v>0</v>
      </c>
      <c r="F2923" s="191">
        <f>'5 Driver Data'!F2923</f>
        <v>0</v>
      </c>
      <c r="G2923" s="191">
        <f>'5 Driver Data'!G2923</f>
        <v>0</v>
      </c>
      <c r="H2923" s="191">
        <f>'5 Driver Data'!H2923</f>
        <v>0</v>
      </c>
      <c r="I2923" s="191">
        <f>'5 Driver Data'!I2923</f>
        <v>0</v>
      </c>
      <c r="J2923" s="191">
        <f>'5 Driver Data'!J2923</f>
        <v>0</v>
      </c>
      <c r="K2923" s="206">
        <f>'5 Driver Data'!K2923</f>
        <v>0</v>
      </c>
      <c r="L2923" s="1"/>
      <c r="M2923" s="216" t="str">
        <f>IF(D2923=0,"Blank",'3 Model Input'!E$44*'3 Model Input'!E$45)</f>
        <v>Blank</v>
      </c>
      <c r="N2923" s="197" t="str">
        <f t="shared" si="470"/>
        <v>Blank</v>
      </c>
      <c r="O2923" s="197" t="str">
        <f>IF(D2923=0,"Blank",'3 Model Input'!E$49*(1-'3 Model Input'!E$51))</f>
        <v>Blank</v>
      </c>
      <c r="P2923" s="197" t="str">
        <f t="shared" si="471"/>
        <v>Blank</v>
      </c>
      <c r="Q2923" s="197" t="str">
        <f>IF(D2923=0,"Blank",IF(D2923="BEV",E2923*(1-'3 Model Input'!E$54), E2923))</f>
        <v>Blank</v>
      </c>
      <c r="R2923" s="198" t="str">
        <f>IF(D2923=0,"Blank",IF(D2923="PHEV",F2923/G2923,F2923*(1-'3 Model Input'!E$54)/G2923))</f>
        <v>Blank</v>
      </c>
      <c r="S2923" s="198" t="str">
        <f>IF(D2923=0,"Blank",IF(D2923="PHEV",MIN(M2923,E2923),MIN(M2923,(E2923*(1-'3 Model Input'!E$54)))))</f>
        <v>Blank</v>
      </c>
      <c r="T2923" s="217" t="str">
        <f t="shared" si="472"/>
        <v>Blank</v>
      </c>
      <c r="U2923" s="89"/>
      <c r="V2923" s="216" t="str">
        <f>IF(D2923=0,"Blank",P2923*'3 Model Input'!E$50)</f>
        <v>Blank</v>
      </c>
      <c r="W2923" s="197" t="str">
        <f t="shared" si="473"/>
        <v>Blank</v>
      </c>
      <c r="X2923" s="197" t="str">
        <f t="shared" si="474"/>
        <v>Blank</v>
      </c>
      <c r="Y2923" s="197" t="str">
        <f t="shared" si="475"/>
        <v>Blank</v>
      </c>
      <c r="Z2923" s="197" t="str">
        <f t="shared" si="476"/>
        <v>Blank</v>
      </c>
      <c r="AA2923" s="223" t="str" cm="1">
        <f t="array" ref="AA2923">_xlfn.IFS(ISTEXT('3 Model Input'!F$70),"Missing",ISTEXT('3 Model Input'!I$70),"Missing",ISNUMBER('3 Model Input'!K$70),'3 Model Input'!K$70*P2923)</f>
        <v>Missing</v>
      </c>
      <c r="AB2923" s="89"/>
      <c r="AC2923" s="227" t="str" cm="1">
        <f t="array" ref="AC2923">IF(D2923=0,"Blank",_xlfn.IFS('3 Model Input'!E$61=1,(V2923*G2923)/T2923,'3 Model Input'!E$61=2,(W2923*G2923)/T2923,'3 Model Input'!E$61=3,(X2923*G2923)/T2923,'3 Model Input'!E$61=4,(Y2923*G2923)/T2923,'3 Model Input'!E$61=5,(Z2923*G2923)/T2923, ISTEXT('3 Model Input'!E$61),"Missing",'3 Model Input'!E$61=6,(AA2923*G2923)/T2923))</f>
        <v>Blank</v>
      </c>
      <c r="AD2923" s="202" t="str">
        <f t="shared" si="477"/>
        <v>Blank</v>
      </c>
      <c r="AE2923" s="202" t="str">
        <f t="shared" si="478"/>
        <v>Blank</v>
      </c>
      <c r="AF2923" s="217" t="str">
        <f t="shared" si="479"/>
        <v>Blank</v>
      </c>
      <c r="AG2923" s="9" t="str" cm="1">
        <f t="array" ref="AG2923">_xlfn.IFS(ISNUMBER(AC2923), "", ISNUMBER(SEARCH("Blank", AC2923)), "", ISERROR(AC2923), "Bad input on tab 3")</f>
        <v/>
      </c>
    </row>
    <row r="2924" spans="2:33" ht="15" customHeight="1" x14ac:dyDescent="0.75">
      <c r="B2924" s="205" t="str">
        <f>'5 Driver Data'!B2924</f>
        <v>2916</v>
      </c>
      <c r="C2924" s="193">
        <f>'5 Driver Data'!C2924</f>
        <v>0</v>
      </c>
      <c r="D2924" s="192">
        <f>'5 Driver Data'!D2924</f>
        <v>0</v>
      </c>
      <c r="E2924" s="191">
        <f>'5 Driver Data'!E2924</f>
        <v>0</v>
      </c>
      <c r="F2924" s="191">
        <f>'5 Driver Data'!F2924</f>
        <v>0</v>
      </c>
      <c r="G2924" s="191">
        <f>'5 Driver Data'!G2924</f>
        <v>0</v>
      </c>
      <c r="H2924" s="191">
        <f>'5 Driver Data'!H2924</f>
        <v>0</v>
      </c>
      <c r="I2924" s="191">
        <f>'5 Driver Data'!I2924</f>
        <v>0</v>
      </c>
      <c r="J2924" s="191">
        <f>'5 Driver Data'!J2924</f>
        <v>0</v>
      </c>
      <c r="K2924" s="206">
        <f>'5 Driver Data'!K2924</f>
        <v>0</v>
      </c>
      <c r="L2924" s="1"/>
      <c r="M2924" s="216" t="str">
        <f>IF(D2924=0,"Blank",'3 Model Input'!E$44*'3 Model Input'!E$45)</f>
        <v>Blank</v>
      </c>
      <c r="N2924" s="197" t="str">
        <f t="shared" si="470"/>
        <v>Blank</v>
      </c>
      <c r="O2924" s="197" t="str">
        <f>IF(D2924=0,"Blank",'3 Model Input'!E$49*(1-'3 Model Input'!E$51))</f>
        <v>Blank</v>
      </c>
      <c r="P2924" s="197" t="str">
        <f t="shared" si="471"/>
        <v>Blank</v>
      </c>
      <c r="Q2924" s="197" t="str">
        <f>IF(D2924=0,"Blank",IF(D2924="BEV",E2924*(1-'3 Model Input'!E$54), E2924))</f>
        <v>Blank</v>
      </c>
      <c r="R2924" s="198" t="str">
        <f>IF(D2924=0,"Blank",IF(D2924="PHEV",F2924/G2924,F2924*(1-'3 Model Input'!E$54)/G2924))</f>
        <v>Blank</v>
      </c>
      <c r="S2924" s="198" t="str">
        <f>IF(D2924=0,"Blank",IF(D2924="PHEV",MIN(M2924,E2924),MIN(M2924,(E2924*(1-'3 Model Input'!E$54)))))</f>
        <v>Blank</v>
      </c>
      <c r="T2924" s="217" t="str">
        <f t="shared" si="472"/>
        <v>Blank</v>
      </c>
      <c r="U2924" s="89"/>
      <c r="V2924" s="216" t="str">
        <f>IF(D2924=0,"Blank",P2924*'3 Model Input'!E$50)</f>
        <v>Blank</v>
      </c>
      <c r="W2924" s="197" t="str">
        <f t="shared" si="473"/>
        <v>Blank</v>
      </c>
      <c r="X2924" s="197" t="str">
        <f t="shared" si="474"/>
        <v>Blank</v>
      </c>
      <c r="Y2924" s="197" t="str">
        <f t="shared" si="475"/>
        <v>Blank</v>
      </c>
      <c r="Z2924" s="197" t="str">
        <f t="shared" si="476"/>
        <v>Blank</v>
      </c>
      <c r="AA2924" s="223" t="str" cm="1">
        <f t="array" ref="AA2924">_xlfn.IFS(ISTEXT('3 Model Input'!F$70),"Missing",ISTEXT('3 Model Input'!I$70),"Missing",ISNUMBER('3 Model Input'!K$70),'3 Model Input'!K$70*P2924)</f>
        <v>Missing</v>
      </c>
      <c r="AB2924" s="89"/>
      <c r="AC2924" s="227" t="str" cm="1">
        <f t="array" ref="AC2924">IF(D2924=0,"Blank",_xlfn.IFS('3 Model Input'!E$61=1,(V2924*G2924)/T2924,'3 Model Input'!E$61=2,(W2924*G2924)/T2924,'3 Model Input'!E$61=3,(X2924*G2924)/T2924,'3 Model Input'!E$61=4,(Y2924*G2924)/T2924,'3 Model Input'!E$61=5,(Z2924*G2924)/T2924, ISTEXT('3 Model Input'!E$61),"Missing",'3 Model Input'!E$61=6,(AA2924*G2924)/T2924))</f>
        <v>Blank</v>
      </c>
      <c r="AD2924" s="202" t="str">
        <f t="shared" si="477"/>
        <v>Blank</v>
      </c>
      <c r="AE2924" s="202" t="str">
        <f t="shared" si="478"/>
        <v>Blank</v>
      </c>
      <c r="AF2924" s="217" t="str">
        <f t="shared" si="479"/>
        <v>Blank</v>
      </c>
      <c r="AG2924" s="9" t="str" cm="1">
        <f t="array" ref="AG2924">_xlfn.IFS(ISNUMBER(AC2924), "", ISNUMBER(SEARCH("Blank", AC2924)), "", ISERROR(AC2924), "Bad input on tab 3")</f>
        <v/>
      </c>
    </row>
    <row r="2925" spans="2:33" ht="15" customHeight="1" x14ac:dyDescent="0.75">
      <c r="B2925" s="205" t="str">
        <f>'5 Driver Data'!B2925</f>
        <v>2917</v>
      </c>
      <c r="C2925" s="193">
        <f>'5 Driver Data'!C2925</f>
        <v>0</v>
      </c>
      <c r="D2925" s="192">
        <f>'5 Driver Data'!D2925</f>
        <v>0</v>
      </c>
      <c r="E2925" s="191">
        <f>'5 Driver Data'!E2925</f>
        <v>0</v>
      </c>
      <c r="F2925" s="191">
        <f>'5 Driver Data'!F2925</f>
        <v>0</v>
      </c>
      <c r="G2925" s="191">
        <f>'5 Driver Data'!G2925</f>
        <v>0</v>
      </c>
      <c r="H2925" s="191">
        <f>'5 Driver Data'!H2925</f>
        <v>0</v>
      </c>
      <c r="I2925" s="191">
        <f>'5 Driver Data'!I2925</f>
        <v>0</v>
      </c>
      <c r="J2925" s="191">
        <f>'5 Driver Data'!J2925</f>
        <v>0</v>
      </c>
      <c r="K2925" s="206">
        <f>'5 Driver Data'!K2925</f>
        <v>0</v>
      </c>
      <c r="L2925" s="1"/>
      <c r="M2925" s="216" t="str">
        <f>IF(D2925=0,"Blank",'3 Model Input'!E$44*'3 Model Input'!E$45)</f>
        <v>Blank</v>
      </c>
      <c r="N2925" s="197" t="str">
        <f t="shared" si="470"/>
        <v>Blank</v>
      </c>
      <c r="O2925" s="197" t="str">
        <f>IF(D2925=0,"Blank",'3 Model Input'!E$49*(1-'3 Model Input'!E$51))</f>
        <v>Blank</v>
      </c>
      <c r="P2925" s="197" t="str">
        <f t="shared" si="471"/>
        <v>Blank</v>
      </c>
      <c r="Q2925" s="197" t="str">
        <f>IF(D2925=0,"Blank",IF(D2925="BEV",E2925*(1-'3 Model Input'!E$54), E2925))</f>
        <v>Blank</v>
      </c>
      <c r="R2925" s="198" t="str">
        <f>IF(D2925=0,"Blank",IF(D2925="PHEV",F2925/G2925,F2925*(1-'3 Model Input'!E$54)/G2925))</f>
        <v>Blank</v>
      </c>
      <c r="S2925" s="198" t="str">
        <f>IF(D2925=0,"Blank",IF(D2925="PHEV",MIN(M2925,E2925),MIN(M2925,(E2925*(1-'3 Model Input'!E$54)))))</f>
        <v>Blank</v>
      </c>
      <c r="T2925" s="217" t="str">
        <f t="shared" si="472"/>
        <v>Blank</v>
      </c>
      <c r="U2925" s="89"/>
      <c r="V2925" s="216" t="str">
        <f>IF(D2925=0,"Blank",P2925*'3 Model Input'!E$50)</f>
        <v>Blank</v>
      </c>
      <c r="W2925" s="197" t="str">
        <f t="shared" si="473"/>
        <v>Blank</v>
      </c>
      <c r="X2925" s="197" t="str">
        <f t="shared" si="474"/>
        <v>Blank</v>
      </c>
      <c r="Y2925" s="197" t="str">
        <f t="shared" si="475"/>
        <v>Blank</v>
      </c>
      <c r="Z2925" s="197" t="str">
        <f t="shared" si="476"/>
        <v>Blank</v>
      </c>
      <c r="AA2925" s="223" t="str" cm="1">
        <f t="array" ref="AA2925">_xlfn.IFS(ISTEXT('3 Model Input'!F$70),"Missing",ISTEXT('3 Model Input'!I$70),"Missing",ISNUMBER('3 Model Input'!K$70),'3 Model Input'!K$70*P2925)</f>
        <v>Missing</v>
      </c>
      <c r="AB2925" s="89"/>
      <c r="AC2925" s="227" t="str" cm="1">
        <f t="array" ref="AC2925">IF(D2925=0,"Blank",_xlfn.IFS('3 Model Input'!E$61=1,(V2925*G2925)/T2925,'3 Model Input'!E$61=2,(W2925*G2925)/T2925,'3 Model Input'!E$61=3,(X2925*G2925)/T2925,'3 Model Input'!E$61=4,(Y2925*G2925)/T2925,'3 Model Input'!E$61=5,(Z2925*G2925)/T2925, ISTEXT('3 Model Input'!E$61),"Missing",'3 Model Input'!E$61=6,(AA2925*G2925)/T2925))</f>
        <v>Blank</v>
      </c>
      <c r="AD2925" s="202" t="str">
        <f t="shared" si="477"/>
        <v>Blank</v>
      </c>
      <c r="AE2925" s="202" t="str">
        <f t="shared" si="478"/>
        <v>Blank</v>
      </c>
      <c r="AF2925" s="217" t="str">
        <f t="shared" si="479"/>
        <v>Blank</v>
      </c>
      <c r="AG2925" s="9" t="str" cm="1">
        <f t="array" ref="AG2925">_xlfn.IFS(ISNUMBER(AC2925), "", ISNUMBER(SEARCH("Blank", AC2925)), "", ISERROR(AC2925), "Bad input on tab 3")</f>
        <v/>
      </c>
    </row>
    <row r="2926" spans="2:33" ht="15" customHeight="1" x14ac:dyDescent="0.75">
      <c r="B2926" s="205" t="str">
        <f>'5 Driver Data'!B2926</f>
        <v>2918</v>
      </c>
      <c r="C2926" s="193">
        <f>'5 Driver Data'!C2926</f>
        <v>0</v>
      </c>
      <c r="D2926" s="192">
        <f>'5 Driver Data'!D2926</f>
        <v>0</v>
      </c>
      <c r="E2926" s="191">
        <f>'5 Driver Data'!E2926</f>
        <v>0</v>
      </c>
      <c r="F2926" s="191">
        <f>'5 Driver Data'!F2926</f>
        <v>0</v>
      </c>
      <c r="G2926" s="191">
        <f>'5 Driver Data'!G2926</f>
        <v>0</v>
      </c>
      <c r="H2926" s="191">
        <f>'5 Driver Data'!H2926</f>
        <v>0</v>
      </c>
      <c r="I2926" s="191">
        <f>'5 Driver Data'!I2926</f>
        <v>0</v>
      </c>
      <c r="J2926" s="191">
        <f>'5 Driver Data'!J2926</f>
        <v>0</v>
      </c>
      <c r="K2926" s="206">
        <f>'5 Driver Data'!K2926</f>
        <v>0</v>
      </c>
      <c r="L2926" s="1"/>
      <c r="M2926" s="216" t="str">
        <f>IF(D2926=0,"Blank",'3 Model Input'!E$44*'3 Model Input'!E$45)</f>
        <v>Blank</v>
      </c>
      <c r="N2926" s="197" t="str">
        <f t="shared" ref="N2926:N2989" si="480">IF(D2926=0,"Blank",H2926*I2926*52)</f>
        <v>Blank</v>
      </c>
      <c r="O2926" s="197" t="str">
        <f>IF(D2926=0,"Blank",'3 Model Input'!E$49*(1-'3 Model Input'!E$51))</f>
        <v>Blank</v>
      </c>
      <c r="P2926" s="197" t="str">
        <f t="shared" ref="P2926:P2989" si="481">IF(D2926=0,"Blank",SUM(N2926:O2926))</f>
        <v>Blank</v>
      </c>
      <c r="Q2926" s="197" t="str">
        <f>IF(D2926=0,"Blank",IF(D2926="BEV",E2926*(1-'3 Model Input'!E$54), E2926))</f>
        <v>Blank</v>
      </c>
      <c r="R2926" s="198" t="str">
        <f>IF(D2926=0,"Blank",IF(D2926="PHEV",F2926/G2926,F2926*(1-'3 Model Input'!E$54)/G2926))</f>
        <v>Blank</v>
      </c>
      <c r="S2926" s="198" t="str">
        <f>IF(D2926=0,"Blank",IF(D2926="PHEV",MIN(M2926,E2926),MIN(M2926,(E2926*(1-'3 Model Input'!E$54)))))</f>
        <v>Blank</v>
      </c>
      <c r="T2926" s="217" t="str">
        <f t="shared" ref="T2926:T2989" si="482">IF(D2926=0,"Blank",MIN(R2926,(S2926/E2926*F2926)))</f>
        <v>Blank</v>
      </c>
      <c r="U2926" s="89"/>
      <c r="V2926" s="216" t="str">
        <f>IF(D2926=0,"Blank",P2926*'3 Model Input'!E$50)</f>
        <v>Blank</v>
      </c>
      <c r="W2926" s="197" t="str">
        <f t="shared" ref="W2926:W2989" si="483">IF(D2926=0,"Blank",V2926*(1-J2926))</f>
        <v>Blank</v>
      </c>
      <c r="X2926" s="197" t="str">
        <f t="shared" ref="X2926:X2989" si="484">P2926</f>
        <v>Blank</v>
      </c>
      <c r="Y2926" s="197" t="str">
        <f t="shared" ref="Y2926:Y2989" si="485">IF(D2926=0,"Blank",P2926*(1-J2926))</f>
        <v>Blank</v>
      </c>
      <c r="Z2926" s="197" t="str">
        <f t="shared" ref="Z2926:Z2989" si="486">IF(D2926=0,"Blank",N2926*K2926)</f>
        <v>Blank</v>
      </c>
      <c r="AA2926" s="223" t="str" cm="1">
        <f t="array" ref="AA2926">_xlfn.IFS(ISTEXT('3 Model Input'!F$70),"Missing",ISTEXT('3 Model Input'!I$70),"Missing",ISNUMBER('3 Model Input'!K$70),'3 Model Input'!K$70*P2926)</f>
        <v>Missing</v>
      </c>
      <c r="AB2926" s="89"/>
      <c r="AC2926" s="227" t="str" cm="1">
        <f t="array" ref="AC2926">IF(D2926=0,"Blank",_xlfn.IFS('3 Model Input'!E$61=1,(V2926*G2926)/T2926,'3 Model Input'!E$61=2,(W2926*G2926)/T2926,'3 Model Input'!E$61=3,(X2926*G2926)/T2926,'3 Model Input'!E$61=4,(Y2926*G2926)/T2926,'3 Model Input'!E$61=5,(Z2926*G2926)/T2926, ISTEXT('3 Model Input'!E$61),"Missing",'3 Model Input'!E$61=6,(AA2926*G2926)/T2926))</f>
        <v>Blank</v>
      </c>
      <c r="AD2926" s="202" t="str">
        <f t="shared" ref="AD2926:AD2989" si="487">IF(D2926=0,"Blank",MIN(SUM(AC2926/52/H2926),1))</f>
        <v>Blank</v>
      </c>
      <c r="AE2926" s="202" t="str">
        <f t="shared" ref="AE2926:AE2989" si="488">IF(D2926=0,"Blank",AD2926*H2926)</f>
        <v>Blank</v>
      </c>
      <c r="AF2926" s="217" t="str">
        <f t="shared" ref="AF2926:AF2989" si="489">IF(D2926=0,"Blank",AC2926*S2926)</f>
        <v>Blank</v>
      </c>
      <c r="AG2926" s="9" t="str" cm="1">
        <f t="array" ref="AG2926">_xlfn.IFS(ISNUMBER(AC2926), "", ISNUMBER(SEARCH("Blank", AC2926)), "", ISERROR(AC2926), "Bad input on tab 3")</f>
        <v/>
      </c>
    </row>
    <row r="2927" spans="2:33" ht="15" customHeight="1" x14ac:dyDescent="0.75">
      <c r="B2927" s="205" t="str">
        <f>'5 Driver Data'!B2927</f>
        <v>2919</v>
      </c>
      <c r="C2927" s="193">
        <f>'5 Driver Data'!C2927</f>
        <v>0</v>
      </c>
      <c r="D2927" s="192">
        <f>'5 Driver Data'!D2927</f>
        <v>0</v>
      </c>
      <c r="E2927" s="191">
        <f>'5 Driver Data'!E2927</f>
        <v>0</v>
      </c>
      <c r="F2927" s="191">
        <f>'5 Driver Data'!F2927</f>
        <v>0</v>
      </c>
      <c r="G2927" s="191">
        <f>'5 Driver Data'!G2927</f>
        <v>0</v>
      </c>
      <c r="H2927" s="191">
        <f>'5 Driver Data'!H2927</f>
        <v>0</v>
      </c>
      <c r="I2927" s="191">
        <f>'5 Driver Data'!I2927</f>
        <v>0</v>
      </c>
      <c r="J2927" s="191">
        <f>'5 Driver Data'!J2927</f>
        <v>0</v>
      </c>
      <c r="K2927" s="206">
        <f>'5 Driver Data'!K2927</f>
        <v>0</v>
      </c>
      <c r="L2927" s="1"/>
      <c r="M2927" s="216" t="str">
        <f>IF(D2927=0,"Blank",'3 Model Input'!E$44*'3 Model Input'!E$45)</f>
        <v>Blank</v>
      </c>
      <c r="N2927" s="197" t="str">
        <f t="shared" si="480"/>
        <v>Blank</v>
      </c>
      <c r="O2927" s="197" t="str">
        <f>IF(D2927=0,"Blank",'3 Model Input'!E$49*(1-'3 Model Input'!E$51))</f>
        <v>Blank</v>
      </c>
      <c r="P2927" s="197" t="str">
        <f t="shared" si="481"/>
        <v>Blank</v>
      </c>
      <c r="Q2927" s="197" t="str">
        <f>IF(D2927=0,"Blank",IF(D2927="BEV",E2927*(1-'3 Model Input'!E$54), E2927))</f>
        <v>Blank</v>
      </c>
      <c r="R2927" s="198" t="str">
        <f>IF(D2927=0,"Blank",IF(D2927="PHEV",F2927/G2927,F2927*(1-'3 Model Input'!E$54)/G2927))</f>
        <v>Blank</v>
      </c>
      <c r="S2927" s="198" t="str">
        <f>IF(D2927=0,"Blank",IF(D2927="PHEV",MIN(M2927,E2927),MIN(M2927,(E2927*(1-'3 Model Input'!E$54)))))</f>
        <v>Blank</v>
      </c>
      <c r="T2927" s="217" t="str">
        <f t="shared" si="482"/>
        <v>Blank</v>
      </c>
      <c r="U2927" s="89"/>
      <c r="V2927" s="216" t="str">
        <f>IF(D2927=0,"Blank",P2927*'3 Model Input'!E$50)</f>
        <v>Blank</v>
      </c>
      <c r="W2927" s="197" t="str">
        <f t="shared" si="483"/>
        <v>Blank</v>
      </c>
      <c r="X2927" s="197" t="str">
        <f t="shared" si="484"/>
        <v>Blank</v>
      </c>
      <c r="Y2927" s="197" t="str">
        <f t="shared" si="485"/>
        <v>Blank</v>
      </c>
      <c r="Z2927" s="197" t="str">
        <f t="shared" si="486"/>
        <v>Blank</v>
      </c>
      <c r="AA2927" s="223" t="str" cm="1">
        <f t="array" ref="AA2927">_xlfn.IFS(ISTEXT('3 Model Input'!F$70),"Missing",ISTEXT('3 Model Input'!I$70),"Missing",ISNUMBER('3 Model Input'!K$70),'3 Model Input'!K$70*P2927)</f>
        <v>Missing</v>
      </c>
      <c r="AB2927" s="89"/>
      <c r="AC2927" s="227" t="str" cm="1">
        <f t="array" ref="AC2927">IF(D2927=0,"Blank",_xlfn.IFS('3 Model Input'!E$61=1,(V2927*G2927)/T2927,'3 Model Input'!E$61=2,(W2927*G2927)/T2927,'3 Model Input'!E$61=3,(X2927*G2927)/T2927,'3 Model Input'!E$61=4,(Y2927*G2927)/T2927,'3 Model Input'!E$61=5,(Z2927*G2927)/T2927, ISTEXT('3 Model Input'!E$61),"Missing",'3 Model Input'!E$61=6,(AA2927*G2927)/T2927))</f>
        <v>Blank</v>
      </c>
      <c r="AD2927" s="202" t="str">
        <f t="shared" si="487"/>
        <v>Blank</v>
      </c>
      <c r="AE2927" s="202" t="str">
        <f t="shared" si="488"/>
        <v>Blank</v>
      </c>
      <c r="AF2927" s="217" t="str">
        <f t="shared" si="489"/>
        <v>Blank</v>
      </c>
      <c r="AG2927" s="9" t="str" cm="1">
        <f t="array" ref="AG2927">_xlfn.IFS(ISNUMBER(AC2927), "", ISNUMBER(SEARCH("Blank", AC2927)), "", ISERROR(AC2927), "Bad input on tab 3")</f>
        <v/>
      </c>
    </row>
    <row r="2928" spans="2:33" ht="15" customHeight="1" x14ac:dyDescent="0.75">
      <c r="B2928" s="205" t="str">
        <f>'5 Driver Data'!B2928</f>
        <v>2920</v>
      </c>
      <c r="C2928" s="193">
        <f>'5 Driver Data'!C2928</f>
        <v>0</v>
      </c>
      <c r="D2928" s="192">
        <f>'5 Driver Data'!D2928</f>
        <v>0</v>
      </c>
      <c r="E2928" s="191">
        <f>'5 Driver Data'!E2928</f>
        <v>0</v>
      </c>
      <c r="F2928" s="191">
        <f>'5 Driver Data'!F2928</f>
        <v>0</v>
      </c>
      <c r="G2928" s="191">
        <f>'5 Driver Data'!G2928</f>
        <v>0</v>
      </c>
      <c r="H2928" s="191">
        <f>'5 Driver Data'!H2928</f>
        <v>0</v>
      </c>
      <c r="I2928" s="191">
        <f>'5 Driver Data'!I2928</f>
        <v>0</v>
      </c>
      <c r="J2928" s="191">
        <f>'5 Driver Data'!J2928</f>
        <v>0</v>
      </c>
      <c r="K2928" s="206">
        <f>'5 Driver Data'!K2928</f>
        <v>0</v>
      </c>
      <c r="L2928" s="1"/>
      <c r="M2928" s="216" t="str">
        <f>IF(D2928=0,"Blank",'3 Model Input'!E$44*'3 Model Input'!E$45)</f>
        <v>Blank</v>
      </c>
      <c r="N2928" s="197" t="str">
        <f t="shared" si="480"/>
        <v>Blank</v>
      </c>
      <c r="O2928" s="197" t="str">
        <f>IF(D2928=0,"Blank",'3 Model Input'!E$49*(1-'3 Model Input'!E$51))</f>
        <v>Blank</v>
      </c>
      <c r="P2928" s="197" t="str">
        <f t="shared" si="481"/>
        <v>Blank</v>
      </c>
      <c r="Q2928" s="197" t="str">
        <f>IF(D2928=0,"Blank",IF(D2928="BEV",E2928*(1-'3 Model Input'!E$54), E2928))</f>
        <v>Blank</v>
      </c>
      <c r="R2928" s="198" t="str">
        <f>IF(D2928=0,"Blank",IF(D2928="PHEV",F2928/G2928,F2928*(1-'3 Model Input'!E$54)/G2928))</f>
        <v>Blank</v>
      </c>
      <c r="S2928" s="198" t="str">
        <f>IF(D2928=0,"Blank",IF(D2928="PHEV",MIN(M2928,E2928),MIN(M2928,(E2928*(1-'3 Model Input'!E$54)))))</f>
        <v>Blank</v>
      </c>
      <c r="T2928" s="217" t="str">
        <f t="shared" si="482"/>
        <v>Blank</v>
      </c>
      <c r="U2928" s="89"/>
      <c r="V2928" s="216" t="str">
        <f>IF(D2928=0,"Blank",P2928*'3 Model Input'!E$50)</f>
        <v>Blank</v>
      </c>
      <c r="W2928" s="197" t="str">
        <f t="shared" si="483"/>
        <v>Blank</v>
      </c>
      <c r="X2928" s="197" t="str">
        <f t="shared" si="484"/>
        <v>Blank</v>
      </c>
      <c r="Y2928" s="197" t="str">
        <f t="shared" si="485"/>
        <v>Blank</v>
      </c>
      <c r="Z2928" s="197" t="str">
        <f t="shared" si="486"/>
        <v>Blank</v>
      </c>
      <c r="AA2928" s="223" t="str" cm="1">
        <f t="array" ref="AA2928">_xlfn.IFS(ISTEXT('3 Model Input'!F$70),"Missing",ISTEXT('3 Model Input'!I$70),"Missing",ISNUMBER('3 Model Input'!K$70),'3 Model Input'!K$70*P2928)</f>
        <v>Missing</v>
      </c>
      <c r="AB2928" s="89"/>
      <c r="AC2928" s="227" t="str" cm="1">
        <f t="array" ref="AC2928">IF(D2928=0,"Blank",_xlfn.IFS('3 Model Input'!E$61=1,(V2928*G2928)/T2928,'3 Model Input'!E$61=2,(W2928*G2928)/T2928,'3 Model Input'!E$61=3,(X2928*G2928)/T2928,'3 Model Input'!E$61=4,(Y2928*G2928)/T2928,'3 Model Input'!E$61=5,(Z2928*G2928)/T2928, ISTEXT('3 Model Input'!E$61),"Missing",'3 Model Input'!E$61=6,(AA2928*G2928)/T2928))</f>
        <v>Blank</v>
      </c>
      <c r="AD2928" s="202" t="str">
        <f t="shared" si="487"/>
        <v>Blank</v>
      </c>
      <c r="AE2928" s="202" t="str">
        <f t="shared" si="488"/>
        <v>Blank</v>
      </c>
      <c r="AF2928" s="217" t="str">
        <f t="shared" si="489"/>
        <v>Blank</v>
      </c>
      <c r="AG2928" s="9" t="str" cm="1">
        <f t="array" ref="AG2928">_xlfn.IFS(ISNUMBER(AC2928), "", ISNUMBER(SEARCH("Blank", AC2928)), "", ISERROR(AC2928), "Bad input on tab 3")</f>
        <v/>
      </c>
    </row>
    <row r="2929" spans="2:33" ht="15" customHeight="1" x14ac:dyDescent="0.75">
      <c r="B2929" s="205" t="str">
        <f>'5 Driver Data'!B2929</f>
        <v>2921</v>
      </c>
      <c r="C2929" s="193">
        <f>'5 Driver Data'!C2929</f>
        <v>0</v>
      </c>
      <c r="D2929" s="192">
        <f>'5 Driver Data'!D2929</f>
        <v>0</v>
      </c>
      <c r="E2929" s="191">
        <f>'5 Driver Data'!E2929</f>
        <v>0</v>
      </c>
      <c r="F2929" s="191">
        <f>'5 Driver Data'!F2929</f>
        <v>0</v>
      </c>
      <c r="G2929" s="191">
        <f>'5 Driver Data'!G2929</f>
        <v>0</v>
      </c>
      <c r="H2929" s="191">
        <f>'5 Driver Data'!H2929</f>
        <v>0</v>
      </c>
      <c r="I2929" s="191">
        <f>'5 Driver Data'!I2929</f>
        <v>0</v>
      </c>
      <c r="J2929" s="191">
        <f>'5 Driver Data'!J2929</f>
        <v>0</v>
      </c>
      <c r="K2929" s="206">
        <f>'5 Driver Data'!K2929</f>
        <v>0</v>
      </c>
      <c r="L2929" s="1"/>
      <c r="M2929" s="216" t="str">
        <f>IF(D2929=0,"Blank",'3 Model Input'!E$44*'3 Model Input'!E$45)</f>
        <v>Blank</v>
      </c>
      <c r="N2929" s="197" t="str">
        <f t="shared" si="480"/>
        <v>Blank</v>
      </c>
      <c r="O2929" s="197" t="str">
        <f>IF(D2929=0,"Blank",'3 Model Input'!E$49*(1-'3 Model Input'!E$51))</f>
        <v>Blank</v>
      </c>
      <c r="P2929" s="197" t="str">
        <f t="shared" si="481"/>
        <v>Blank</v>
      </c>
      <c r="Q2929" s="197" t="str">
        <f>IF(D2929=0,"Blank",IF(D2929="BEV",E2929*(1-'3 Model Input'!E$54), E2929))</f>
        <v>Blank</v>
      </c>
      <c r="R2929" s="198" t="str">
        <f>IF(D2929=0,"Blank",IF(D2929="PHEV",F2929/G2929,F2929*(1-'3 Model Input'!E$54)/G2929))</f>
        <v>Blank</v>
      </c>
      <c r="S2929" s="198" t="str">
        <f>IF(D2929=0,"Blank",IF(D2929="PHEV",MIN(M2929,E2929),MIN(M2929,(E2929*(1-'3 Model Input'!E$54)))))</f>
        <v>Blank</v>
      </c>
      <c r="T2929" s="217" t="str">
        <f t="shared" si="482"/>
        <v>Blank</v>
      </c>
      <c r="U2929" s="89"/>
      <c r="V2929" s="216" t="str">
        <f>IF(D2929=0,"Blank",P2929*'3 Model Input'!E$50)</f>
        <v>Blank</v>
      </c>
      <c r="W2929" s="197" t="str">
        <f t="shared" si="483"/>
        <v>Blank</v>
      </c>
      <c r="X2929" s="197" t="str">
        <f t="shared" si="484"/>
        <v>Blank</v>
      </c>
      <c r="Y2929" s="197" t="str">
        <f t="shared" si="485"/>
        <v>Blank</v>
      </c>
      <c r="Z2929" s="197" t="str">
        <f t="shared" si="486"/>
        <v>Blank</v>
      </c>
      <c r="AA2929" s="223" t="str" cm="1">
        <f t="array" ref="AA2929">_xlfn.IFS(ISTEXT('3 Model Input'!F$70),"Missing",ISTEXT('3 Model Input'!I$70),"Missing",ISNUMBER('3 Model Input'!K$70),'3 Model Input'!K$70*P2929)</f>
        <v>Missing</v>
      </c>
      <c r="AB2929" s="89"/>
      <c r="AC2929" s="227" t="str" cm="1">
        <f t="array" ref="AC2929">IF(D2929=0,"Blank",_xlfn.IFS('3 Model Input'!E$61=1,(V2929*G2929)/T2929,'3 Model Input'!E$61=2,(W2929*G2929)/T2929,'3 Model Input'!E$61=3,(X2929*G2929)/T2929,'3 Model Input'!E$61=4,(Y2929*G2929)/T2929,'3 Model Input'!E$61=5,(Z2929*G2929)/T2929, ISTEXT('3 Model Input'!E$61),"Missing",'3 Model Input'!E$61=6,(AA2929*G2929)/T2929))</f>
        <v>Blank</v>
      </c>
      <c r="AD2929" s="202" t="str">
        <f t="shared" si="487"/>
        <v>Blank</v>
      </c>
      <c r="AE2929" s="202" t="str">
        <f t="shared" si="488"/>
        <v>Blank</v>
      </c>
      <c r="AF2929" s="217" t="str">
        <f t="shared" si="489"/>
        <v>Blank</v>
      </c>
      <c r="AG2929" s="9" t="str" cm="1">
        <f t="array" ref="AG2929">_xlfn.IFS(ISNUMBER(AC2929), "", ISNUMBER(SEARCH("Blank", AC2929)), "", ISERROR(AC2929), "Bad input on tab 3")</f>
        <v/>
      </c>
    </row>
    <row r="2930" spans="2:33" ht="15" customHeight="1" x14ac:dyDescent="0.75">
      <c r="B2930" s="205" t="str">
        <f>'5 Driver Data'!B2930</f>
        <v>2922</v>
      </c>
      <c r="C2930" s="193">
        <f>'5 Driver Data'!C2930</f>
        <v>0</v>
      </c>
      <c r="D2930" s="192">
        <f>'5 Driver Data'!D2930</f>
        <v>0</v>
      </c>
      <c r="E2930" s="191">
        <f>'5 Driver Data'!E2930</f>
        <v>0</v>
      </c>
      <c r="F2930" s="191">
        <f>'5 Driver Data'!F2930</f>
        <v>0</v>
      </c>
      <c r="G2930" s="191">
        <f>'5 Driver Data'!G2930</f>
        <v>0</v>
      </c>
      <c r="H2930" s="191">
        <f>'5 Driver Data'!H2930</f>
        <v>0</v>
      </c>
      <c r="I2930" s="191">
        <f>'5 Driver Data'!I2930</f>
        <v>0</v>
      </c>
      <c r="J2930" s="191">
        <f>'5 Driver Data'!J2930</f>
        <v>0</v>
      </c>
      <c r="K2930" s="206">
        <f>'5 Driver Data'!K2930</f>
        <v>0</v>
      </c>
      <c r="L2930" s="1"/>
      <c r="M2930" s="216" t="str">
        <f>IF(D2930=0,"Blank",'3 Model Input'!E$44*'3 Model Input'!E$45)</f>
        <v>Blank</v>
      </c>
      <c r="N2930" s="197" t="str">
        <f t="shared" si="480"/>
        <v>Blank</v>
      </c>
      <c r="O2930" s="197" t="str">
        <f>IF(D2930=0,"Blank",'3 Model Input'!E$49*(1-'3 Model Input'!E$51))</f>
        <v>Blank</v>
      </c>
      <c r="P2930" s="197" t="str">
        <f t="shared" si="481"/>
        <v>Blank</v>
      </c>
      <c r="Q2930" s="197" t="str">
        <f>IF(D2930=0,"Blank",IF(D2930="BEV",E2930*(1-'3 Model Input'!E$54), E2930))</f>
        <v>Blank</v>
      </c>
      <c r="R2930" s="198" t="str">
        <f>IF(D2930=0,"Blank",IF(D2930="PHEV",F2930/G2930,F2930*(1-'3 Model Input'!E$54)/G2930))</f>
        <v>Blank</v>
      </c>
      <c r="S2930" s="198" t="str">
        <f>IF(D2930=0,"Blank",IF(D2930="PHEV",MIN(M2930,E2930),MIN(M2930,(E2930*(1-'3 Model Input'!E$54)))))</f>
        <v>Blank</v>
      </c>
      <c r="T2930" s="217" t="str">
        <f t="shared" si="482"/>
        <v>Blank</v>
      </c>
      <c r="U2930" s="89"/>
      <c r="V2930" s="216" t="str">
        <f>IF(D2930=0,"Blank",P2930*'3 Model Input'!E$50)</f>
        <v>Blank</v>
      </c>
      <c r="W2930" s="197" t="str">
        <f t="shared" si="483"/>
        <v>Blank</v>
      </c>
      <c r="X2930" s="197" t="str">
        <f t="shared" si="484"/>
        <v>Blank</v>
      </c>
      <c r="Y2930" s="197" t="str">
        <f t="shared" si="485"/>
        <v>Blank</v>
      </c>
      <c r="Z2930" s="197" t="str">
        <f t="shared" si="486"/>
        <v>Blank</v>
      </c>
      <c r="AA2930" s="223" t="str" cm="1">
        <f t="array" ref="AA2930">_xlfn.IFS(ISTEXT('3 Model Input'!F$70),"Missing",ISTEXT('3 Model Input'!I$70),"Missing",ISNUMBER('3 Model Input'!K$70),'3 Model Input'!K$70*P2930)</f>
        <v>Missing</v>
      </c>
      <c r="AB2930" s="89"/>
      <c r="AC2930" s="227" t="str" cm="1">
        <f t="array" ref="AC2930">IF(D2930=0,"Blank",_xlfn.IFS('3 Model Input'!E$61=1,(V2930*G2930)/T2930,'3 Model Input'!E$61=2,(W2930*G2930)/T2930,'3 Model Input'!E$61=3,(X2930*G2930)/T2930,'3 Model Input'!E$61=4,(Y2930*G2930)/T2930,'3 Model Input'!E$61=5,(Z2930*G2930)/T2930, ISTEXT('3 Model Input'!E$61),"Missing",'3 Model Input'!E$61=6,(AA2930*G2930)/T2930))</f>
        <v>Blank</v>
      </c>
      <c r="AD2930" s="202" t="str">
        <f t="shared" si="487"/>
        <v>Blank</v>
      </c>
      <c r="AE2930" s="202" t="str">
        <f t="shared" si="488"/>
        <v>Blank</v>
      </c>
      <c r="AF2930" s="217" t="str">
        <f t="shared" si="489"/>
        <v>Blank</v>
      </c>
      <c r="AG2930" s="9" t="str" cm="1">
        <f t="array" ref="AG2930">_xlfn.IFS(ISNUMBER(AC2930), "", ISNUMBER(SEARCH("Blank", AC2930)), "", ISERROR(AC2930), "Bad input on tab 3")</f>
        <v/>
      </c>
    </row>
    <row r="2931" spans="2:33" ht="15" customHeight="1" x14ac:dyDescent="0.75">
      <c r="B2931" s="205" t="str">
        <f>'5 Driver Data'!B2931</f>
        <v>2923</v>
      </c>
      <c r="C2931" s="193">
        <f>'5 Driver Data'!C2931</f>
        <v>0</v>
      </c>
      <c r="D2931" s="192">
        <f>'5 Driver Data'!D2931</f>
        <v>0</v>
      </c>
      <c r="E2931" s="191">
        <f>'5 Driver Data'!E2931</f>
        <v>0</v>
      </c>
      <c r="F2931" s="191">
        <f>'5 Driver Data'!F2931</f>
        <v>0</v>
      </c>
      <c r="G2931" s="191">
        <f>'5 Driver Data'!G2931</f>
        <v>0</v>
      </c>
      <c r="H2931" s="191">
        <f>'5 Driver Data'!H2931</f>
        <v>0</v>
      </c>
      <c r="I2931" s="191">
        <f>'5 Driver Data'!I2931</f>
        <v>0</v>
      </c>
      <c r="J2931" s="191">
        <f>'5 Driver Data'!J2931</f>
        <v>0</v>
      </c>
      <c r="K2931" s="206">
        <f>'5 Driver Data'!K2931</f>
        <v>0</v>
      </c>
      <c r="L2931" s="1"/>
      <c r="M2931" s="216" t="str">
        <f>IF(D2931=0,"Blank",'3 Model Input'!E$44*'3 Model Input'!E$45)</f>
        <v>Blank</v>
      </c>
      <c r="N2931" s="197" t="str">
        <f t="shared" si="480"/>
        <v>Blank</v>
      </c>
      <c r="O2931" s="197" t="str">
        <f>IF(D2931=0,"Blank",'3 Model Input'!E$49*(1-'3 Model Input'!E$51))</f>
        <v>Blank</v>
      </c>
      <c r="P2931" s="197" t="str">
        <f t="shared" si="481"/>
        <v>Blank</v>
      </c>
      <c r="Q2931" s="197" t="str">
        <f>IF(D2931=0,"Blank",IF(D2931="BEV",E2931*(1-'3 Model Input'!E$54), E2931))</f>
        <v>Blank</v>
      </c>
      <c r="R2931" s="198" t="str">
        <f>IF(D2931=0,"Blank",IF(D2931="PHEV",F2931/G2931,F2931*(1-'3 Model Input'!E$54)/G2931))</f>
        <v>Blank</v>
      </c>
      <c r="S2931" s="198" t="str">
        <f>IF(D2931=0,"Blank",IF(D2931="PHEV",MIN(M2931,E2931),MIN(M2931,(E2931*(1-'3 Model Input'!E$54)))))</f>
        <v>Blank</v>
      </c>
      <c r="T2931" s="217" t="str">
        <f t="shared" si="482"/>
        <v>Blank</v>
      </c>
      <c r="U2931" s="89"/>
      <c r="V2931" s="216" t="str">
        <f>IF(D2931=0,"Blank",P2931*'3 Model Input'!E$50)</f>
        <v>Blank</v>
      </c>
      <c r="W2931" s="197" t="str">
        <f t="shared" si="483"/>
        <v>Blank</v>
      </c>
      <c r="X2931" s="197" t="str">
        <f t="shared" si="484"/>
        <v>Blank</v>
      </c>
      <c r="Y2931" s="197" t="str">
        <f t="shared" si="485"/>
        <v>Blank</v>
      </c>
      <c r="Z2931" s="197" t="str">
        <f t="shared" si="486"/>
        <v>Blank</v>
      </c>
      <c r="AA2931" s="223" t="str" cm="1">
        <f t="array" ref="AA2931">_xlfn.IFS(ISTEXT('3 Model Input'!F$70),"Missing",ISTEXT('3 Model Input'!I$70),"Missing",ISNUMBER('3 Model Input'!K$70),'3 Model Input'!K$70*P2931)</f>
        <v>Missing</v>
      </c>
      <c r="AB2931" s="89"/>
      <c r="AC2931" s="227" t="str" cm="1">
        <f t="array" ref="AC2931">IF(D2931=0,"Blank",_xlfn.IFS('3 Model Input'!E$61=1,(V2931*G2931)/T2931,'3 Model Input'!E$61=2,(W2931*G2931)/T2931,'3 Model Input'!E$61=3,(X2931*G2931)/T2931,'3 Model Input'!E$61=4,(Y2931*G2931)/T2931,'3 Model Input'!E$61=5,(Z2931*G2931)/T2931, ISTEXT('3 Model Input'!E$61),"Missing",'3 Model Input'!E$61=6,(AA2931*G2931)/T2931))</f>
        <v>Blank</v>
      </c>
      <c r="AD2931" s="202" t="str">
        <f t="shared" si="487"/>
        <v>Blank</v>
      </c>
      <c r="AE2931" s="202" t="str">
        <f t="shared" si="488"/>
        <v>Blank</v>
      </c>
      <c r="AF2931" s="217" t="str">
        <f t="shared" si="489"/>
        <v>Blank</v>
      </c>
      <c r="AG2931" s="9" t="str" cm="1">
        <f t="array" ref="AG2931">_xlfn.IFS(ISNUMBER(AC2931), "", ISNUMBER(SEARCH("Blank", AC2931)), "", ISERROR(AC2931), "Bad input on tab 3")</f>
        <v/>
      </c>
    </row>
    <row r="2932" spans="2:33" ht="15" customHeight="1" x14ac:dyDescent="0.75">
      <c r="B2932" s="205" t="str">
        <f>'5 Driver Data'!B2932</f>
        <v>2924</v>
      </c>
      <c r="C2932" s="193">
        <f>'5 Driver Data'!C2932</f>
        <v>0</v>
      </c>
      <c r="D2932" s="192">
        <f>'5 Driver Data'!D2932</f>
        <v>0</v>
      </c>
      <c r="E2932" s="191">
        <f>'5 Driver Data'!E2932</f>
        <v>0</v>
      </c>
      <c r="F2932" s="191">
        <f>'5 Driver Data'!F2932</f>
        <v>0</v>
      </c>
      <c r="G2932" s="191">
        <f>'5 Driver Data'!G2932</f>
        <v>0</v>
      </c>
      <c r="H2932" s="191">
        <f>'5 Driver Data'!H2932</f>
        <v>0</v>
      </c>
      <c r="I2932" s="191">
        <f>'5 Driver Data'!I2932</f>
        <v>0</v>
      </c>
      <c r="J2932" s="191">
        <f>'5 Driver Data'!J2932</f>
        <v>0</v>
      </c>
      <c r="K2932" s="206">
        <f>'5 Driver Data'!K2932</f>
        <v>0</v>
      </c>
      <c r="L2932" s="1"/>
      <c r="M2932" s="216" t="str">
        <f>IF(D2932=0,"Blank",'3 Model Input'!E$44*'3 Model Input'!E$45)</f>
        <v>Blank</v>
      </c>
      <c r="N2932" s="197" t="str">
        <f t="shared" si="480"/>
        <v>Blank</v>
      </c>
      <c r="O2932" s="197" t="str">
        <f>IF(D2932=0,"Blank",'3 Model Input'!E$49*(1-'3 Model Input'!E$51))</f>
        <v>Blank</v>
      </c>
      <c r="P2932" s="197" t="str">
        <f t="shared" si="481"/>
        <v>Blank</v>
      </c>
      <c r="Q2932" s="197" t="str">
        <f>IF(D2932=0,"Blank",IF(D2932="BEV",E2932*(1-'3 Model Input'!E$54), E2932))</f>
        <v>Blank</v>
      </c>
      <c r="R2932" s="198" t="str">
        <f>IF(D2932=0,"Blank",IF(D2932="PHEV",F2932/G2932,F2932*(1-'3 Model Input'!E$54)/G2932))</f>
        <v>Blank</v>
      </c>
      <c r="S2932" s="198" t="str">
        <f>IF(D2932=0,"Blank",IF(D2932="PHEV",MIN(M2932,E2932),MIN(M2932,(E2932*(1-'3 Model Input'!E$54)))))</f>
        <v>Blank</v>
      </c>
      <c r="T2932" s="217" t="str">
        <f t="shared" si="482"/>
        <v>Blank</v>
      </c>
      <c r="U2932" s="89"/>
      <c r="V2932" s="216" t="str">
        <f>IF(D2932=0,"Blank",P2932*'3 Model Input'!E$50)</f>
        <v>Blank</v>
      </c>
      <c r="W2932" s="197" t="str">
        <f t="shared" si="483"/>
        <v>Blank</v>
      </c>
      <c r="X2932" s="197" t="str">
        <f t="shared" si="484"/>
        <v>Blank</v>
      </c>
      <c r="Y2932" s="197" t="str">
        <f t="shared" si="485"/>
        <v>Blank</v>
      </c>
      <c r="Z2932" s="197" t="str">
        <f t="shared" si="486"/>
        <v>Blank</v>
      </c>
      <c r="AA2932" s="223" t="str" cm="1">
        <f t="array" ref="AA2932">_xlfn.IFS(ISTEXT('3 Model Input'!F$70),"Missing",ISTEXT('3 Model Input'!I$70),"Missing",ISNUMBER('3 Model Input'!K$70),'3 Model Input'!K$70*P2932)</f>
        <v>Missing</v>
      </c>
      <c r="AB2932" s="89"/>
      <c r="AC2932" s="227" t="str" cm="1">
        <f t="array" ref="AC2932">IF(D2932=0,"Blank",_xlfn.IFS('3 Model Input'!E$61=1,(V2932*G2932)/T2932,'3 Model Input'!E$61=2,(W2932*G2932)/T2932,'3 Model Input'!E$61=3,(X2932*G2932)/T2932,'3 Model Input'!E$61=4,(Y2932*G2932)/T2932,'3 Model Input'!E$61=5,(Z2932*G2932)/T2932, ISTEXT('3 Model Input'!E$61),"Missing",'3 Model Input'!E$61=6,(AA2932*G2932)/T2932))</f>
        <v>Blank</v>
      </c>
      <c r="AD2932" s="202" t="str">
        <f t="shared" si="487"/>
        <v>Blank</v>
      </c>
      <c r="AE2932" s="202" t="str">
        <f t="shared" si="488"/>
        <v>Blank</v>
      </c>
      <c r="AF2932" s="217" t="str">
        <f t="shared" si="489"/>
        <v>Blank</v>
      </c>
      <c r="AG2932" s="9" t="str" cm="1">
        <f t="array" ref="AG2932">_xlfn.IFS(ISNUMBER(AC2932), "", ISNUMBER(SEARCH("Blank", AC2932)), "", ISERROR(AC2932), "Bad input on tab 3")</f>
        <v/>
      </c>
    </row>
    <row r="2933" spans="2:33" ht="15" customHeight="1" x14ac:dyDescent="0.75">
      <c r="B2933" s="205" t="str">
        <f>'5 Driver Data'!B2933</f>
        <v>2925</v>
      </c>
      <c r="C2933" s="193">
        <f>'5 Driver Data'!C2933</f>
        <v>0</v>
      </c>
      <c r="D2933" s="192">
        <f>'5 Driver Data'!D2933</f>
        <v>0</v>
      </c>
      <c r="E2933" s="191">
        <f>'5 Driver Data'!E2933</f>
        <v>0</v>
      </c>
      <c r="F2933" s="191">
        <f>'5 Driver Data'!F2933</f>
        <v>0</v>
      </c>
      <c r="G2933" s="191">
        <f>'5 Driver Data'!G2933</f>
        <v>0</v>
      </c>
      <c r="H2933" s="191">
        <f>'5 Driver Data'!H2933</f>
        <v>0</v>
      </c>
      <c r="I2933" s="191">
        <f>'5 Driver Data'!I2933</f>
        <v>0</v>
      </c>
      <c r="J2933" s="191">
        <f>'5 Driver Data'!J2933</f>
        <v>0</v>
      </c>
      <c r="K2933" s="206">
        <f>'5 Driver Data'!K2933</f>
        <v>0</v>
      </c>
      <c r="L2933" s="1"/>
      <c r="M2933" s="216" t="str">
        <f>IF(D2933=0,"Blank",'3 Model Input'!E$44*'3 Model Input'!E$45)</f>
        <v>Blank</v>
      </c>
      <c r="N2933" s="197" t="str">
        <f t="shared" si="480"/>
        <v>Blank</v>
      </c>
      <c r="O2933" s="197" t="str">
        <f>IF(D2933=0,"Blank",'3 Model Input'!E$49*(1-'3 Model Input'!E$51))</f>
        <v>Blank</v>
      </c>
      <c r="P2933" s="197" t="str">
        <f t="shared" si="481"/>
        <v>Blank</v>
      </c>
      <c r="Q2933" s="197" t="str">
        <f>IF(D2933=0,"Blank",IF(D2933="BEV",E2933*(1-'3 Model Input'!E$54), E2933))</f>
        <v>Blank</v>
      </c>
      <c r="R2933" s="198" t="str">
        <f>IF(D2933=0,"Blank",IF(D2933="PHEV",F2933/G2933,F2933*(1-'3 Model Input'!E$54)/G2933))</f>
        <v>Blank</v>
      </c>
      <c r="S2933" s="198" t="str">
        <f>IF(D2933=0,"Blank",IF(D2933="PHEV",MIN(M2933,E2933),MIN(M2933,(E2933*(1-'3 Model Input'!E$54)))))</f>
        <v>Blank</v>
      </c>
      <c r="T2933" s="217" t="str">
        <f t="shared" si="482"/>
        <v>Blank</v>
      </c>
      <c r="U2933" s="89"/>
      <c r="V2933" s="216" t="str">
        <f>IF(D2933=0,"Blank",P2933*'3 Model Input'!E$50)</f>
        <v>Blank</v>
      </c>
      <c r="W2933" s="197" t="str">
        <f t="shared" si="483"/>
        <v>Blank</v>
      </c>
      <c r="X2933" s="197" t="str">
        <f t="shared" si="484"/>
        <v>Blank</v>
      </c>
      <c r="Y2933" s="197" t="str">
        <f t="shared" si="485"/>
        <v>Blank</v>
      </c>
      <c r="Z2933" s="197" t="str">
        <f t="shared" si="486"/>
        <v>Blank</v>
      </c>
      <c r="AA2933" s="223" t="str" cm="1">
        <f t="array" ref="AA2933">_xlfn.IFS(ISTEXT('3 Model Input'!F$70),"Missing",ISTEXT('3 Model Input'!I$70),"Missing",ISNUMBER('3 Model Input'!K$70),'3 Model Input'!K$70*P2933)</f>
        <v>Missing</v>
      </c>
      <c r="AB2933" s="89"/>
      <c r="AC2933" s="227" t="str" cm="1">
        <f t="array" ref="AC2933">IF(D2933=0,"Blank",_xlfn.IFS('3 Model Input'!E$61=1,(V2933*G2933)/T2933,'3 Model Input'!E$61=2,(W2933*G2933)/T2933,'3 Model Input'!E$61=3,(X2933*G2933)/T2933,'3 Model Input'!E$61=4,(Y2933*G2933)/T2933,'3 Model Input'!E$61=5,(Z2933*G2933)/T2933, ISTEXT('3 Model Input'!E$61),"Missing",'3 Model Input'!E$61=6,(AA2933*G2933)/T2933))</f>
        <v>Blank</v>
      </c>
      <c r="AD2933" s="202" t="str">
        <f t="shared" si="487"/>
        <v>Blank</v>
      </c>
      <c r="AE2933" s="202" t="str">
        <f t="shared" si="488"/>
        <v>Blank</v>
      </c>
      <c r="AF2933" s="217" t="str">
        <f t="shared" si="489"/>
        <v>Blank</v>
      </c>
      <c r="AG2933" s="9" t="str" cm="1">
        <f t="array" ref="AG2933">_xlfn.IFS(ISNUMBER(AC2933), "", ISNUMBER(SEARCH("Blank", AC2933)), "", ISERROR(AC2933), "Bad input on tab 3")</f>
        <v/>
      </c>
    </row>
    <row r="2934" spans="2:33" ht="15" customHeight="1" x14ac:dyDescent="0.75">
      <c r="B2934" s="205" t="str">
        <f>'5 Driver Data'!B2934</f>
        <v>2926</v>
      </c>
      <c r="C2934" s="193">
        <f>'5 Driver Data'!C2934</f>
        <v>0</v>
      </c>
      <c r="D2934" s="192">
        <f>'5 Driver Data'!D2934</f>
        <v>0</v>
      </c>
      <c r="E2934" s="191">
        <f>'5 Driver Data'!E2934</f>
        <v>0</v>
      </c>
      <c r="F2934" s="191">
        <f>'5 Driver Data'!F2934</f>
        <v>0</v>
      </c>
      <c r="G2934" s="191">
        <f>'5 Driver Data'!G2934</f>
        <v>0</v>
      </c>
      <c r="H2934" s="191">
        <f>'5 Driver Data'!H2934</f>
        <v>0</v>
      </c>
      <c r="I2934" s="191">
        <f>'5 Driver Data'!I2934</f>
        <v>0</v>
      </c>
      <c r="J2934" s="191">
        <f>'5 Driver Data'!J2934</f>
        <v>0</v>
      </c>
      <c r="K2934" s="206">
        <f>'5 Driver Data'!K2934</f>
        <v>0</v>
      </c>
      <c r="L2934" s="1"/>
      <c r="M2934" s="216" t="str">
        <f>IF(D2934=0,"Blank",'3 Model Input'!E$44*'3 Model Input'!E$45)</f>
        <v>Blank</v>
      </c>
      <c r="N2934" s="197" t="str">
        <f t="shared" si="480"/>
        <v>Blank</v>
      </c>
      <c r="O2934" s="197" t="str">
        <f>IF(D2934=0,"Blank",'3 Model Input'!E$49*(1-'3 Model Input'!E$51))</f>
        <v>Blank</v>
      </c>
      <c r="P2934" s="197" t="str">
        <f t="shared" si="481"/>
        <v>Blank</v>
      </c>
      <c r="Q2934" s="197" t="str">
        <f>IF(D2934=0,"Blank",IF(D2934="BEV",E2934*(1-'3 Model Input'!E$54), E2934))</f>
        <v>Blank</v>
      </c>
      <c r="R2934" s="198" t="str">
        <f>IF(D2934=0,"Blank",IF(D2934="PHEV",F2934/G2934,F2934*(1-'3 Model Input'!E$54)/G2934))</f>
        <v>Blank</v>
      </c>
      <c r="S2934" s="198" t="str">
        <f>IF(D2934=0,"Blank",IF(D2934="PHEV",MIN(M2934,E2934),MIN(M2934,(E2934*(1-'3 Model Input'!E$54)))))</f>
        <v>Blank</v>
      </c>
      <c r="T2934" s="217" t="str">
        <f t="shared" si="482"/>
        <v>Blank</v>
      </c>
      <c r="U2934" s="89"/>
      <c r="V2934" s="216" t="str">
        <f>IF(D2934=0,"Blank",P2934*'3 Model Input'!E$50)</f>
        <v>Blank</v>
      </c>
      <c r="W2934" s="197" t="str">
        <f t="shared" si="483"/>
        <v>Blank</v>
      </c>
      <c r="X2934" s="197" t="str">
        <f t="shared" si="484"/>
        <v>Blank</v>
      </c>
      <c r="Y2934" s="197" t="str">
        <f t="shared" si="485"/>
        <v>Blank</v>
      </c>
      <c r="Z2934" s="197" t="str">
        <f t="shared" si="486"/>
        <v>Blank</v>
      </c>
      <c r="AA2934" s="223" t="str" cm="1">
        <f t="array" ref="AA2934">_xlfn.IFS(ISTEXT('3 Model Input'!F$70),"Missing",ISTEXT('3 Model Input'!I$70),"Missing",ISNUMBER('3 Model Input'!K$70),'3 Model Input'!K$70*P2934)</f>
        <v>Missing</v>
      </c>
      <c r="AB2934" s="89"/>
      <c r="AC2934" s="227" t="str" cm="1">
        <f t="array" ref="AC2934">IF(D2934=0,"Blank",_xlfn.IFS('3 Model Input'!E$61=1,(V2934*G2934)/T2934,'3 Model Input'!E$61=2,(W2934*G2934)/T2934,'3 Model Input'!E$61=3,(X2934*G2934)/T2934,'3 Model Input'!E$61=4,(Y2934*G2934)/T2934,'3 Model Input'!E$61=5,(Z2934*G2934)/T2934, ISTEXT('3 Model Input'!E$61),"Missing",'3 Model Input'!E$61=6,(AA2934*G2934)/T2934))</f>
        <v>Blank</v>
      </c>
      <c r="AD2934" s="202" t="str">
        <f t="shared" si="487"/>
        <v>Blank</v>
      </c>
      <c r="AE2934" s="202" t="str">
        <f t="shared" si="488"/>
        <v>Blank</v>
      </c>
      <c r="AF2934" s="217" t="str">
        <f t="shared" si="489"/>
        <v>Blank</v>
      </c>
      <c r="AG2934" s="9" t="str" cm="1">
        <f t="array" ref="AG2934">_xlfn.IFS(ISNUMBER(AC2934), "", ISNUMBER(SEARCH("Blank", AC2934)), "", ISERROR(AC2934), "Bad input on tab 3")</f>
        <v/>
      </c>
    </row>
    <row r="2935" spans="2:33" ht="15" customHeight="1" x14ac:dyDescent="0.75">
      <c r="B2935" s="205" t="str">
        <f>'5 Driver Data'!B2935</f>
        <v>2927</v>
      </c>
      <c r="C2935" s="193">
        <f>'5 Driver Data'!C2935</f>
        <v>0</v>
      </c>
      <c r="D2935" s="192">
        <f>'5 Driver Data'!D2935</f>
        <v>0</v>
      </c>
      <c r="E2935" s="191">
        <f>'5 Driver Data'!E2935</f>
        <v>0</v>
      </c>
      <c r="F2935" s="191">
        <f>'5 Driver Data'!F2935</f>
        <v>0</v>
      </c>
      <c r="G2935" s="191">
        <f>'5 Driver Data'!G2935</f>
        <v>0</v>
      </c>
      <c r="H2935" s="191">
        <f>'5 Driver Data'!H2935</f>
        <v>0</v>
      </c>
      <c r="I2935" s="191">
        <f>'5 Driver Data'!I2935</f>
        <v>0</v>
      </c>
      <c r="J2935" s="191">
        <f>'5 Driver Data'!J2935</f>
        <v>0</v>
      </c>
      <c r="K2935" s="206">
        <f>'5 Driver Data'!K2935</f>
        <v>0</v>
      </c>
      <c r="L2935" s="1"/>
      <c r="M2935" s="216" t="str">
        <f>IF(D2935=0,"Blank",'3 Model Input'!E$44*'3 Model Input'!E$45)</f>
        <v>Blank</v>
      </c>
      <c r="N2935" s="197" t="str">
        <f t="shared" si="480"/>
        <v>Blank</v>
      </c>
      <c r="O2935" s="197" t="str">
        <f>IF(D2935=0,"Blank",'3 Model Input'!E$49*(1-'3 Model Input'!E$51))</f>
        <v>Blank</v>
      </c>
      <c r="P2935" s="197" t="str">
        <f t="shared" si="481"/>
        <v>Blank</v>
      </c>
      <c r="Q2935" s="197" t="str">
        <f>IF(D2935=0,"Blank",IF(D2935="BEV",E2935*(1-'3 Model Input'!E$54), E2935))</f>
        <v>Blank</v>
      </c>
      <c r="R2935" s="198" t="str">
        <f>IF(D2935=0,"Blank",IF(D2935="PHEV",F2935/G2935,F2935*(1-'3 Model Input'!E$54)/G2935))</f>
        <v>Blank</v>
      </c>
      <c r="S2935" s="198" t="str">
        <f>IF(D2935=0,"Blank",IF(D2935="PHEV",MIN(M2935,E2935),MIN(M2935,(E2935*(1-'3 Model Input'!E$54)))))</f>
        <v>Blank</v>
      </c>
      <c r="T2935" s="217" t="str">
        <f t="shared" si="482"/>
        <v>Blank</v>
      </c>
      <c r="U2935" s="89"/>
      <c r="V2935" s="216" t="str">
        <f>IF(D2935=0,"Blank",P2935*'3 Model Input'!E$50)</f>
        <v>Blank</v>
      </c>
      <c r="W2935" s="197" t="str">
        <f t="shared" si="483"/>
        <v>Blank</v>
      </c>
      <c r="X2935" s="197" t="str">
        <f t="shared" si="484"/>
        <v>Blank</v>
      </c>
      <c r="Y2935" s="197" t="str">
        <f t="shared" si="485"/>
        <v>Blank</v>
      </c>
      <c r="Z2935" s="197" t="str">
        <f t="shared" si="486"/>
        <v>Blank</v>
      </c>
      <c r="AA2935" s="223" t="str" cm="1">
        <f t="array" ref="AA2935">_xlfn.IFS(ISTEXT('3 Model Input'!F$70),"Missing",ISTEXT('3 Model Input'!I$70),"Missing",ISNUMBER('3 Model Input'!K$70),'3 Model Input'!K$70*P2935)</f>
        <v>Missing</v>
      </c>
      <c r="AB2935" s="89"/>
      <c r="AC2935" s="227" t="str" cm="1">
        <f t="array" ref="AC2935">IF(D2935=0,"Blank",_xlfn.IFS('3 Model Input'!E$61=1,(V2935*G2935)/T2935,'3 Model Input'!E$61=2,(W2935*G2935)/T2935,'3 Model Input'!E$61=3,(X2935*G2935)/T2935,'3 Model Input'!E$61=4,(Y2935*G2935)/T2935,'3 Model Input'!E$61=5,(Z2935*G2935)/T2935, ISTEXT('3 Model Input'!E$61),"Missing",'3 Model Input'!E$61=6,(AA2935*G2935)/T2935))</f>
        <v>Blank</v>
      </c>
      <c r="AD2935" s="202" t="str">
        <f t="shared" si="487"/>
        <v>Blank</v>
      </c>
      <c r="AE2935" s="202" t="str">
        <f t="shared" si="488"/>
        <v>Blank</v>
      </c>
      <c r="AF2935" s="217" t="str">
        <f t="shared" si="489"/>
        <v>Blank</v>
      </c>
      <c r="AG2935" s="9" t="str" cm="1">
        <f t="array" ref="AG2935">_xlfn.IFS(ISNUMBER(AC2935), "", ISNUMBER(SEARCH("Blank", AC2935)), "", ISERROR(AC2935), "Bad input on tab 3")</f>
        <v/>
      </c>
    </row>
    <row r="2936" spans="2:33" ht="15" customHeight="1" x14ac:dyDescent="0.75">
      <c r="B2936" s="205" t="str">
        <f>'5 Driver Data'!B2936</f>
        <v>2928</v>
      </c>
      <c r="C2936" s="193">
        <f>'5 Driver Data'!C2936</f>
        <v>0</v>
      </c>
      <c r="D2936" s="192">
        <f>'5 Driver Data'!D2936</f>
        <v>0</v>
      </c>
      <c r="E2936" s="191">
        <f>'5 Driver Data'!E2936</f>
        <v>0</v>
      </c>
      <c r="F2936" s="191">
        <f>'5 Driver Data'!F2936</f>
        <v>0</v>
      </c>
      <c r="G2936" s="191">
        <f>'5 Driver Data'!G2936</f>
        <v>0</v>
      </c>
      <c r="H2936" s="191">
        <f>'5 Driver Data'!H2936</f>
        <v>0</v>
      </c>
      <c r="I2936" s="191">
        <f>'5 Driver Data'!I2936</f>
        <v>0</v>
      </c>
      <c r="J2936" s="191">
        <f>'5 Driver Data'!J2936</f>
        <v>0</v>
      </c>
      <c r="K2936" s="206">
        <f>'5 Driver Data'!K2936</f>
        <v>0</v>
      </c>
      <c r="L2936" s="1"/>
      <c r="M2936" s="216" t="str">
        <f>IF(D2936=0,"Blank",'3 Model Input'!E$44*'3 Model Input'!E$45)</f>
        <v>Blank</v>
      </c>
      <c r="N2936" s="197" t="str">
        <f t="shared" si="480"/>
        <v>Blank</v>
      </c>
      <c r="O2936" s="197" t="str">
        <f>IF(D2936=0,"Blank",'3 Model Input'!E$49*(1-'3 Model Input'!E$51))</f>
        <v>Blank</v>
      </c>
      <c r="P2936" s="197" t="str">
        <f t="shared" si="481"/>
        <v>Blank</v>
      </c>
      <c r="Q2936" s="197" t="str">
        <f>IF(D2936=0,"Blank",IF(D2936="BEV",E2936*(1-'3 Model Input'!E$54), E2936))</f>
        <v>Blank</v>
      </c>
      <c r="R2936" s="198" t="str">
        <f>IF(D2936=0,"Blank",IF(D2936="PHEV",F2936/G2936,F2936*(1-'3 Model Input'!E$54)/G2936))</f>
        <v>Blank</v>
      </c>
      <c r="S2936" s="198" t="str">
        <f>IF(D2936=0,"Blank",IF(D2936="PHEV",MIN(M2936,E2936),MIN(M2936,(E2936*(1-'3 Model Input'!E$54)))))</f>
        <v>Blank</v>
      </c>
      <c r="T2936" s="217" t="str">
        <f t="shared" si="482"/>
        <v>Blank</v>
      </c>
      <c r="U2936" s="89"/>
      <c r="V2936" s="216" t="str">
        <f>IF(D2936=0,"Blank",P2936*'3 Model Input'!E$50)</f>
        <v>Blank</v>
      </c>
      <c r="W2936" s="197" t="str">
        <f t="shared" si="483"/>
        <v>Blank</v>
      </c>
      <c r="X2936" s="197" t="str">
        <f t="shared" si="484"/>
        <v>Blank</v>
      </c>
      <c r="Y2936" s="197" t="str">
        <f t="shared" si="485"/>
        <v>Blank</v>
      </c>
      <c r="Z2936" s="197" t="str">
        <f t="shared" si="486"/>
        <v>Blank</v>
      </c>
      <c r="AA2936" s="223" t="str" cm="1">
        <f t="array" ref="AA2936">_xlfn.IFS(ISTEXT('3 Model Input'!F$70),"Missing",ISTEXT('3 Model Input'!I$70),"Missing",ISNUMBER('3 Model Input'!K$70),'3 Model Input'!K$70*P2936)</f>
        <v>Missing</v>
      </c>
      <c r="AB2936" s="89"/>
      <c r="AC2936" s="227" t="str" cm="1">
        <f t="array" ref="AC2936">IF(D2936=0,"Blank",_xlfn.IFS('3 Model Input'!E$61=1,(V2936*G2936)/T2936,'3 Model Input'!E$61=2,(W2936*G2936)/T2936,'3 Model Input'!E$61=3,(X2936*G2936)/T2936,'3 Model Input'!E$61=4,(Y2936*G2936)/T2936,'3 Model Input'!E$61=5,(Z2936*G2936)/T2936, ISTEXT('3 Model Input'!E$61),"Missing",'3 Model Input'!E$61=6,(AA2936*G2936)/T2936))</f>
        <v>Blank</v>
      </c>
      <c r="AD2936" s="202" t="str">
        <f t="shared" si="487"/>
        <v>Blank</v>
      </c>
      <c r="AE2936" s="202" t="str">
        <f t="shared" si="488"/>
        <v>Blank</v>
      </c>
      <c r="AF2936" s="217" t="str">
        <f t="shared" si="489"/>
        <v>Blank</v>
      </c>
      <c r="AG2936" s="9" t="str" cm="1">
        <f t="array" ref="AG2936">_xlfn.IFS(ISNUMBER(AC2936), "", ISNUMBER(SEARCH("Blank", AC2936)), "", ISERROR(AC2936), "Bad input on tab 3")</f>
        <v/>
      </c>
    </row>
    <row r="2937" spans="2:33" ht="15" customHeight="1" x14ac:dyDescent="0.75">
      <c r="B2937" s="205" t="str">
        <f>'5 Driver Data'!B2937</f>
        <v>2929</v>
      </c>
      <c r="C2937" s="193">
        <f>'5 Driver Data'!C2937</f>
        <v>0</v>
      </c>
      <c r="D2937" s="192">
        <f>'5 Driver Data'!D2937</f>
        <v>0</v>
      </c>
      <c r="E2937" s="191">
        <f>'5 Driver Data'!E2937</f>
        <v>0</v>
      </c>
      <c r="F2937" s="191">
        <f>'5 Driver Data'!F2937</f>
        <v>0</v>
      </c>
      <c r="G2937" s="191">
        <f>'5 Driver Data'!G2937</f>
        <v>0</v>
      </c>
      <c r="H2937" s="191">
        <f>'5 Driver Data'!H2937</f>
        <v>0</v>
      </c>
      <c r="I2937" s="191">
        <f>'5 Driver Data'!I2937</f>
        <v>0</v>
      </c>
      <c r="J2937" s="191">
        <f>'5 Driver Data'!J2937</f>
        <v>0</v>
      </c>
      <c r="K2937" s="206">
        <f>'5 Driver Data'!K2937</f>
        <v>0</v>
      </c>
      <c r="L2937" s="1"/>
      <c r="M2937" s="216" t="str">
        <f>IF(D2937=0,"Blank",'3 Model Input'!E$44*'3 Model Input'!E$45)</f>
        <v>Blank</v>
      </c>
      <c r="N2937" s="197" t="str">
        <f t="shared" si="480"/>
        <v>Blank</v>
      </c>
      <c r="O2937" s="197" t="str">
        <f>IF(D2937=0,"Blank",'3 Model Input'!E$49*(1-'3 Model Input'!E$51))</f>
        <v>Blank</v>
      </c>
      <c r="P2937" s="197" t="str">
        <f t="shared" si="481"/>
        <v>Blank</v>
      </c>
      <c r="Q2937" s="197" t="str">
        <f>IF(D2937=0,"Blank",IF(D2937="BEV",E2937*(1-'3 Model Input'!E$54), E2937))</f>
        <v>Blank</v>
      </c>
      <c r="R2937" s="198" t="str">
        <f>IF(D2937=0,"Blank",IF(D2937="PHEV",F2937/G2937,F2937*(1-'3 Model Input'!E$54)/G2937))</f>
        <v>Blank</v>
      </c>
      <c r="S2937" s="198" t="str">
        <f>IF(D2937=0,"Blank",IF(D2937="PHEV",MIN(M2937,E2937),MIN(M2937,(E2937*(1-'3 Model Input'!E$54)))))</f>
        <v>Blank</v>
      </c>
      <c r="T2937" s="217" t="str">
        <f t="shared" si="482"/>
        <v>Blank</v>
      </c>
      <c r="U2937" s="89"/>
      <c r="V2937" s="216" t="str">
        <f>IF(D2937=0,"Blank",P2937*'3 Model Input'!E$50)</f>
        <v>Blank</v>
      </c>
      <c r="W2937" s="197" t="str">
        <f t="shared" si="483"/>
        <v>Blank</v>
      </c>
      <c r="X2937" s="197" t="str">
        <f t="shared" si="484"/>
        <v>Blank</v>
      </c>
      <c r="Y2937" s="197" t="str">
        <f t="shared" si="485"/>
        <v>Blank</v>
      </c>
      <c r="Z2937" s="197" t="str">
        <f t="shared" si="486"/>
        <v>Blank</v>
      </c>
      <c r="AA2937" s="223" t="str" cm="1">
        <f t="array" ref="AA2937">_xlfn.IFS(ISTEXT('3 Model Input'!F$70),"Missing",ISTEXT('3 Model Input'!I$70),"Missing",ISNUMBER('3 Model Input'!K$70),'3 Model Input'!K$70*P2937)</f>
        <v>Missing</v>
      </c>
      <c r="AB2937" s="89"/>
      <c r="AC2937" s="227" t="str" cm="1">
        <f t="array" ref="AC2937">IF(D2937=0,"Blank",_xlfn.IFS('3 Model Input'!E$61=1,(V2937*G2937)/T2937,'3 Model Input'!E$61=2,(W2937*G2937)/T2937,'3 Model Input'!E$61=3,(X2937*G2937)/T2937,'3 Model Input'!E$61=4,(Y2937*G2937)/T2937,'3 Model Input'!E$61=5,(Z2937*G2937)/T2937, ISTEXT('3 Model Input'!E$61),"Missing",'3 Model Input'!E$61=6,(AA2937*G2937)/T2937))</f>
        <v>Blank</v>
      </c>
      <c r="AD2937" s="202" t="str">
        <f t="shared" si="487"/>
        <v>Blank</v>
      </c>
      <c r="AE2937" s="202" t="str">
        <f t="shared" si="488"/>
        <v>Blank</v>
      </c>
      <c r="AF2937" s="217" t="str">
        <f t="shared" si="489"/>
        <v>Blank</v>
      </c>
      <c r="AG2937" s="9" t="str" cm="1">
        <f t="array" ref="AG2937">_xlfn.IFS(ISNUMBER(AC2937), "", ISNUMBER(SEARCH("Blank", AC2937)), "", ISERROR(AC2937), "Bad input on tab 3")</f>
        <v/>
      </c>
    </row>
    <row r="2938" spans="2:33" ht="15" customHeight="1" x14ac:dyDescent="0.75">
      <c r="B2938" s="205" t="str">
        <f>'5 Driver Data'!B2938</f>
        <v>2930</v>
      </c>
      <c r="C2938" s="193">
        <f>'5 Driver Data'!C2938</f>
        <v>0</v>
      </c>
      <c r="D2938" s="192">
        <f>'5 Driver Data'!D2938</f>
        <v>0</v>
      </c>
      <c r="E2938" s="191">
        <f>'5 Driver Data'!E2938</f>
        <v>0</v>
      </c>
      <c r="F2938" s="191">
        <f>'5 Driver Data'!F2938</f>
        <v>0</v>
      </c>
      <c r="G2938" s="191">
        <f>'5 Driver Data'!G2938</f>
        <v>0</v>
      </c>
      <c r="H2938" s="191">
        <f>'5 Driver Data'!H2938</f>
        <v>0</v>
      </c>
      <c r="I2938" s="191">
        <f>'5 Driver Data'!I2938</f>
        <v>0</v>
      </c>
      <c r="J2938" s="191">
        <f>'5 Driver Data'!J2938</f>
        <v>0</v>
      </c>
      <c r="K2938" s="206">
        <f>'5 Driver Data'!K2938</f>
        <v>0</v>
      </c>
      <c r="L2938" s="1"/>
      <c r="M2938" s="216" t="str">
        <f>IF(D2938=0,"Blank",'3 Model Input'!E$44*'3 Model Input'!E$45)</f>
        <v>Blank</v>
      </c>
      <c r="N2938" s="197" t="str">
        <f t="shared" si="480"/>
        <v>Blank</v>
      </c>
      <c r="O2938" s="197" t="str">
        <f>IF(D2938=0,"Blank",'3 Model Input'!E$49*(1-'3 Model Input'!E$51))</f>
        <v>Blank</v>
      </c>
      <c r="P2938" s="197" t="str">
        <f t="shared" si="481"/>
        <v>Blank</v>
      </c>
      <c r="Q2938" s="197" t="str">
        <f>IF(D2938=0,"Blank",IF(D2938="BEV",E2938*(1-'3 Model Input'!E$54), E2938))</f>
        <v>Blank</v>
      </c>
      <c r="R2938" s="198" t="str">
        <f>IF(D2938=0,"Blank",IF(D2938="PHEV",F2938/G2938,F2938*(1-'3 Model Input'!E$54)/G2938))</f>
        <v>Blank</v>
      </c>
      <c r="S2938" s="198" t="str">
        <f>IF(D2938=0,"Blank",IF(D2938="PHEV",MIN(M2938,E2938),MIN(M2938,(E2938*(1-'3 Model Input'!E$54)))))</f>
        <v>Blank</v>
      </c>
      <c r="T2938" s="217" t="str">
        <f t="shared" si="482"/>
        <v>Blank</v>
      </c>
      <c r="U2938" s="89"/>
      <c r="V2938" s="216" t="str">
        <f>IF(D2938=0,"Blank",P2938*'3 Model Input'!E$50)</f>
        <v>Blank</v>
      </c>
      <c r="W2938" s="197" t="str">
        <f t="shared" si="483"/>
        <v>Blank</v>
      </c>
      <c r="X2938" s="197" t="str">
        <f t="shared" si="484"/>
        <v>Blank</v>
      </c>
      <c r="Y2938" s="197" t="str">
        <f t="shared" si="485"/>
        <v>Blank</v>
      </c>
      <c r="Z2938" s="197" t="str">
        <f t="shared" si="486"/>
        <v>Blank</v>
      </c>
      <c r="AA2938" s="223" t="str" cm="1">
        <f t="array" ref="AA2938">_xlfn.IFS(ISTEXT('3 Model Input'!F$70),"Missing",ISTEXT('3 Model Input'!I$70),"Missing",ISNUMBER('3 Model Input'!K$70),'3 Model Input'!K$70*P2938)</f>
        <v>Missing</v>
      </c>
      <c r="AB2938" s="89"/>
      <c r="AC2938" s="227" t="str" cm="1">
        <f t="array" ref="AC2938">IF(D2938=0,"Blank",_xlfn.IFS('3 Model Input'!E$61=1,(V2938*G2938)/T2938,'3 Model Input'!E$61=2,(W2938*G2938)/T2938,'3 Model Input'!E$61=3,(X2938*G2938)/T2938,'3 Model Input'!E$61=4,(Y2938*G2938)/T2938,'3 Model Input'!E$61=5,(Z2938*G2938)/T2938, ISTEXT('3 Model Input'!E$61),"Missing",'3 Model Input'!E$61=6,(AA2938*G2938)/T2938))</f>
        <v>Blank</v>
      </c>
      <c r="AD2938" s="202" t="str">
        <f t="shared" si="487"/>
        <v>Blank</v>
      </c>
      <c r="AE2938" s="202" t="str">
        <f t="shared" si="488"/>
        <v>Blank</v>
      </c>
      <c r="AF2938" s="217" t="str">
        <f t="shared" si="489"/>
        <v>Blank</v>
      </c>
      <c r="AG2938" s="9" t="str" cm="1">
        <f t="array" ref="AG2938">_xlfn.IFS(ISNUMBER(AC2938), "", ISNUMBER(SEARCH("Blank", AC2938)), "", ISERROR(AC2938), "Bad input on tab 3")</f>
        <v/>
      </c>
    </row>
    <row r="2939" spans="2:33" ht="15" customHeight="1" x14ac:dyDescent="0.75">
      <c r="B2939" s="205" t="str">
        <f>'5 Driver Data'!B2939</f>
        <v>2931</v>
      </c>
      <c r="C2939" s="193">
        <f>'5 Driver Data'!C2939</f>
        <v>0</v>
      </c>
      <c r="D2939" s="192">
        <f>'5 Driver Data'!D2939</f>
        <v>0</v>
      </c>
      <c r="E2939" s="191">
        <f>'5 Driver Data'!E2939</f>
        <v>0</v>
      </c>
      <c r="F2939" s="191">
        <f>'5 Driver Data'!F2939</f>
        <v>0</v>
      </c>
      <c r="G2939" s="191">
        <f>'5 Driver Data'!G2939</f>
        <v>0</v>
      </c>
      <c r="H2939" s="191">
        <f>'5 Driver Data'!H2939</f>
        <v>0</v>
      </c>
      <c r="I2939" s="191">
        <f>'5 Driver Data'!I2939</f>
        <v>0</v>
      </c>
      <c r="J2939" s="191">
        <f>'5 Driver Data'!J2939</f>
        <v>0</v>
      </c>
      <c r="K2939" s="206">
        <f>'5 Driver Data'!K2939</f>
        <v>0</v>
      </c>
      <c r="L2939" s="1"/>
      <c r="M2939" s="216" t="str">
        <f>IF(D2939=0,"Blank",'3 Model Input'!E$44*'3 Model Input'!E$45)</f>
        <v>Blank</v>
      </c>
      <c r="N2939" s="197" t="str">
        <f t="shared" si="480"/>
        <v>Blank</v>
      </c>
      <c r="O2939" s="197" t="str">
        <f>IF(D2939=0,"Blank",'3 Model Input'!E$49*(1-'3 Model Input'!E$51))</f>
        <v>Blank</v>
      </c>
      <c r="P2939" s="197" t="str">
        <f t="shared" si="481"/>
        <v>Blank</v>
      </c>
      <c r="Q2939" s="197" t="str">
        <f>IF(D2939=0,"Blank",IF(D2939="BEV",E2939*(1-'3 Model Input'!E$54), E2939))</f>
        <v>Blank</v>
      </c>
      <c r="R2939" s="198" t="str">
        <f>IF(D2939=0,"Blank",IF(D2939="PHEV",F2939/G2939,F2939*(1-'3 Model Input'!E$54)/G2939))</f>
        <v>Blank</v>
      </c>
      <c r="S2939" s="198" t="str">
        <f>IF(D2939=0,"Blank",IF(D2939="PHEV",MIN(M2939,E2939),MIN(M2939,(E2939*(1-'3 Model Input'!E$54)))))</f>
        <v>Blank</v>
      </c>
      <c r="T2939" s="217" t="str">
        <f t="shared" si="482"/>
        <v>Blank</v>
      </c>
      <c r="U2939" s="89"/>
      <c r="V2939" s="216" t="str">
        <f>IF(D2939=0,"Blank",P2939*'3 Model Input'!E$50)</f>
        <v>Blank</v>
      </c>
      <c r="W2939" s="197" t="str">
        <f t="shared" si="483"/>
        <v>Blank</v>
      </c>
      <c r="X2939" s="197" t="str">
        <f t="shared" si="484"/>
        <v>Blank</v>
      </c>
      <c r="Y2939" s="197" t="str">
        <f t="shared" si="485"/>
        <v>Blank</v>
      </c>
      <c r="Z2939" s="197" t="str">
        <f t="shared" si="486"/>
        <v>Blank</v>
      </c>
      <c r="AA2939" s="223" t="str" cm="1">
        <f t="array" ref="AA2939">_xlfn.IFS(ISTEXT('3 Model Input'!F$70),"Missing",ISTEXT('3 Model Input'!I$70),"Missing",ISNUMBER('3 Model Input'!K$70),'3 Model Input'!K$70*P2939)</f>
        <v>Missing</v>
      </c>
      <c r="AB2939" s="89"/>
      <c r="AC2939" s="227" t="str" cm="1">
        <f t="array" ref="AC2939">IF(D2939=0,"Blank",_xlfn.IFS('3 Model Input'!E$61=1,(V2939*G2939)/T2939,'3 Model Input'!E$61=2,(W2939*G2939)/T2939,'3 Model Input'!E$61=3,(X2939*G2939)/T2939,'3 Model Input'!E$61=4,(Y2939*G2939)/T2939,'3 Model Input'!E$61=5,(Z2939*G2939)/T2939, ISTEXT('3 Model Input'!E$61),"Missing",'3 Model Input'!E$61=6,(AA2939*G2939)/T2939))</f>
        <v>Blank</v>
      </c>
      <c r="AD2939" s="202" t="str">
        <f t="shared" si="487"/>
        <v>Blank</v>
      </c>
      <c r="AE2939" s="202" t="str">
        <f t="shared" si="488"/>
        <v>Blank</v>
      </c>
      <c r="AF2939" s="217" t="str">
        <f t="shared" si="489"/>
        <v>Blank</v>
      </c>
      <c r="AG2939" s="9" t="str" cm="1">
        <f t="array" ref="AG2939">_xlfn.IFS(ISNUMBER(AC2939), "", ISNUMBER(SEARCH("Blank", AC2939)), "", ISERROR(AC2939), "Bad input on tab 3")</f>
        <v/>
      </c>
    </row>
    <row r="2940" spans="2:33" ht="15" customHeight="1" x14ac:dyDescent="0.75">
      <c r="B2940" s="205" t="str">
        <f>'5 Driver Data'!B2940</f>
        <v>2932</v>
      </c>
      <c r="C2940" s="193">
        <f>'5 Driver Data'!C2940</f>
        <v>0</v>
      </c>
      <c r="D2940" s="192">
        <f>'5 Driver Data'!D2940</f>
        <v>0</v>
      </c>
      <c r="E2940" s="191">
        <f>'5 Driver Data'!E2940</f>
        <v>0</v>
      </c>
      <c r="F2940" s="191">
        <f>'5 Driver Data'!F2940</f>
        <v>0</v>
      </c>
      <c r="G2940" s="191">
        <f>'5 Driver Data'!G2940</f>
        <v>0</v>
      </c>
      <c r="H2940" s="191">
        <f>'5 Driver Data'!H2940</f>
        <v>0</v>
      </c>
      <c r="I2940" s="191">
        <f>'5 Driver Data'!I2940</f>
        <v>0</v>
      </c>
      <c r="J2940" s="191">
        <f>'5 Driver Data'!J2940</f>
        <v>0</v>
      </c>
      <c r="K2940" s="206">
        <f>'5 Driver Data'!K2940</f>
        <v>0</v>
      </c>
      <c r="L2940" s="1"/>
      <c r="M2940" s="216" t="str">
        <f>IF(D2940=0,"Blank",'3 Model Input'!E$44*'3 Model Input'!E$45)</f>
        <v>Blank</v>
      </c>
      <c r="N2940" s="197" t="str">
        <f t="shared" si="480"/>
        <v>Blank</v>
      </c>
      <c r="O2940" s="197" t="str">
        <f>IF(D2940=0,"Blank",'3 Model Input'!E$49*(1-'3 Model Input'!E$51))</f>
        <v>Blank</v>
      </c>
      <c r="P2940" s="197" t="str">
        <f t="shared" si="481"/>
        <v>Blank</v>
      </c>
      <c r="Q2940" s="197" t="str">
        <f>IF(D2940=0,"Blank",IF(D2940="BEV",E2940*(1-'3 Model Input'!E$54), E2940))</f>
        <v>Blank</v>
      </c>
      <c r="R2940" s="198" t="str">
        <f>IF(D2940=0,"Blank",IF(D2940="PHEV",F2940/G2940,F2940*(1-'3 Model Input'!E$54)/G2940))</f>
        <v>Blank</v>
      </c>
      <c r="S2940" s="198" t="str">
        <f>IF(D2940=0,"Blank",IF(D2940="PHEV",MIN(M2940,E2940),MIN(M2940,(E2940*(1-'3 Model Input'!E$54)))))</f>
        <v>Blank</v>
      </c>
      <c r="T2940" s="217" t="str">
        <f t="shared" si="482"/>
        <v>Blank</v>
      </c>
      <c r="U2940" s="89"/>
      <c r="V2940" s="216" t="str">
        <f>IF(D2940=0,"Blank",P2940*'3 Model Input'!E$50)</f>
        <v>Blank</v>
      </c>
      <c r="W2940" s="197" t="str">
        <f t="shared" si="483"/>
        <v>Blank</v>
      </c>
      <c r="X2940" s="197" t="str">
        <f t="shared" si="484"/>
        <v>Blank</v>
      </c>
      <c r="Y2940" s="197" t="str">
        <f t="shared" si="485"/>
        <v>Blank</v>
      </c>
      <c r="Z2940" s="197" t="str">
        <f t="shared" si="486"/>
        <v>Blank</v>
      </c>
      <c r="AA2940" s="223" t="str" cm="1">
        <f t="array" ref="AA2940">_xlfn.IFS(ISTEXT('3 Model Input'!F$70),"Missing",ISTEXT('3 Model Input'!I$70),"Missing",ISNUMBER('3 Model Input'!K$70),'3 Model Input'!K$70*P2940)</f>
        <v>Missing</v>
      </c>
      <c r="AB2940" s="89"/>
      <c r="AC2940" s="227" t="str" cm="1">
        <f t="array" ref="AC2940">IF(D2940=0,"Blank",_xlfn.IFS('3 Model Input'!E$61=1,(V2940*G2940)/T2940,'3 Model Input'!E$61=2,(W2940*G2940)/T2940,'3 Model Input'!E$61=3,(X2940*G2940)/T2940,'3 Model Input'!E$61=4,(Y2940*G2940)/T2940,'3 Model Input'!E$61=5,(Z2940*G2940)/T2940, ISTEXT('3 Model Input'!E$61),"Missing",'3 Model Input'!E$61=6,(AA2940*G2940)/T2940))</f>
        <v>Blank</v>
      </c>
      <c r="AD2940" s="202" t="str">
        <f t="shared" si="487"/>
        <v>Blank</v>
      </c>
      <c r="AE2940" s="202" t="str">
        <f t="shared" si="488"/>
        <v>Blank</v>
      </c>
      <c r="AF2940" s="217" t="str">
        <f t="shared" si="489"/>
        <v>Blank</v>
      </c>
      <c r="AG2940" s="9" t="str" cm="1">
        <f t="array" ref="AG2940">_xlfn.IFS(ISNUMBER(AC2940), "", ISNUMBER(SEARCH("Blank", AC2940)), "", ISERROR(AC2940), "Bad input on tab 3")</f>
        <v/>
      </c>
    </row>
    <row r="2941" spans="2:33" ht="15" customHeight="1" x14ac:dyDescent="0.75">
      <c r="B2941" s="205" t="str">
        <f>'5 Driver Data'!B2941</f>
        <v>2933</v>
      </c>
      <c r="C2941" s="193">
        <f>'5 Driver Data'!C2941</f>
        <v>0</v>
      </c>
      <c r="D2941" s="192">
        <f>'5 Driver Data'!D2941</f>
        <v>0</v>
      </c>
      <c r="E2941" s="191">
        <f>'5 Driver Data'!E2941</f>
        <v>0</v>
      </c>
      <c r="F2941" s="191">
        <f>'5 Driver Data'!F2941</f>
        <v>0</v>
      </c>
      <c r="G2941" s="191">
        <f>'5 Driver Data'!G2941</f>
        <v>0</v>
      </c>
      <c r="H2941" s="191">
        <f>'5 Driver Data'!H2941</f>
        <v>0</v>
      </c>
      <c r="I2941" s="191">
        <f>'5 Driver Data'!I2941</f>
        <v>0</v>
      </c>
      <c r="J2941" s="191">
        <f>'5 Driver Data'!J2941</f>
        <v>0</v>
      </c>
      <c r="K2941" s="206">
        <f>'5 Driver Data'!K2941</f>
        <v>0</v>
      </c>
      <c r="L2941" s="1"/>
      <c r="M2941" s="216" t="str">
        <f>IF(D2941=0,"Blank",'3 Model Input'!E$44*'3 Model Input'!E$45)</f>
        <v>Blank</v>
      </c>
      <c r="N2941" s="197" t="str">
        <f t="shared" si="480"/>
        <v>Blank</v>
      </c>
      <c r="O2941" s="197" t="str">
        <f>IF(D2941=0,"Blank",'3 Model Input'!E$49*(1-'3 Model Input'!E$51))</f>
        <v>Blank</v>
      </c>
      <c r="P2941" s="197" t="str">
        <f t="shared" si="481"/>
        <v>Blank</v>
      </c>
      <c r="Q2941" s="197" t="str">
        <f>IF(D2941=0,"Blank",IF(D2941="BEV",E2941*(1-'3 Model Input'!E$54), E2941))</f>
        <v>Blank</v>
      </c>
      <c r="R2941" s="198" t="str">
        <f>IF(D2941=0,"Blank",IF(D2941="PHEV",F2941/G2941,F2941*(1-'3 Model Input'!E$54)/G2941))</f>
        <v>Blank</v>
      </c>
      <c r="S2941" s="198" t="str">
        <f>IF(D2941=0,"Blank",IF(D2941="PHEV",MIN(M2941,E2941),MIN(M2941,(E2941*(1-'3 Model Input'!E$54)))))</f>
        <v>Blank</v>
      </c>
      <c r="T2941" s="217" t="str">
        <f t="shared" si="482"/>
        <v>Blank</v>
      </c>
      <c r="U2941" s="89"/>
      <c r="V2941" s="216" t="str">
        <f>IF(D2941=0,"Blank",P2941*'3 Model Input'!E$50)</f>
        <v>Blank</v>
      </c>
      <c r="W2941" s="197" t="str">
        <f t="shared" si="483"/>
        <v>Blank</v>
      </c>
      <c r="X2941" s="197" t="str">
        <f t="shared" si="484"/>
        <v>Blank</v>
      </c>
      <c r="Y2941" s="197" t="str">
        <f t="shared" si="485"/>
        <v>Blank</v>
      </c>
      <c r="Z2941" s="197" t="str">
        <f t="shared" si="486"/>
        <v>Blank</v>
      </c>
      <c r="AA2941" s="223" t="str" cm="1">
        <f t="array" ref="AA2941">_xlfn.IFS(ISTEXT('3 Model Input'!F$70),"Missing",ISTEXT('3 Model Input'!I$70),"Missing",ISNUMBER('3 Model Input'!K$70),'3 Model Input'!K$70*P2941)</f>
        <v>Missing</v>
      </c>
      <c r="AB2941" s="89"/>
      <c r="AC2941" s="227" t="str" cm="1">
        <f t="array" ref="AC2941">IF(D2941=0,"Blank",_xlfn.IFS('3 Model Input'!E$61=1,(V2941*G2941)/T2941,'3 Model Input'!E$61=2,(W2941*G2941)/T2941,'3 Model Input'!E$61=3,(X2941*G2941)/T2941,'3 Model Input'!E$61=4,(Y2941*G2941)/T2941,'3 Model Input'!E$61=5,(Z2941*G2941)/T2941, ISTEXT('3 Model Input'!E$61),"Missing",'3 Model Input'!E$61=6,(AA2941*G2941)/T2941))</f>
        <v>Blank</v>
      </c>
      <c r="AD2941" s="202" t="str">
        <f t="shared" si="487"/>
        <v>Blank</v>
      </c>
      <c r="AE2941" s="202" t="str">
        <f t="shared" si="488"/>
        <v>Blank</v>
      </c>
      <c r="AF2941" s="217" t="str">
        <f t="shared" si="489"/>
        <v>Blank</v>
      </c>
      <c r="AG2941" s="9" t="str" cm="1">
        <f t="array" ref="AG2941">_xlfn.IFS(ISNUMBER(AC2941), "", ISNUMBER(SEARCH("Blank", AC2941)), "", ISERROR(AC2941), "Bad input on tab 3")</f>
        <v/>
      </c>
    </row>
    <row r="2942" spans="2:33" ht="15" customHeight="1" x14ac:dyDescent="0.75">
      <c r="B2942" s="205" t="str">
        <f>'5 Driver Data'!B2942</f>
        <v>2934</v>
      </c>
      <c r="C2942" s="193">
        <f>'5 Driver Data'!C2942</f>
        <v>0</v>
      </c>
      <c r="D2942" s="192">
        <f>'5 Driver Data'!D2942</f>
        <v>0</v>
      </c>
      <c r="E2942" s="191">
        <f>'5 Driver Data'!E2942</f>
        <v>0</v>
      </c>
      <c r="F2942" s="191">
        <f>'5 Driver Data'!F2942</f>
        <v>0</v>
      </c>
      <c r="G2942" s="191">
        <f>'5 Driver Data'!G2942</f>
        <v>0</v>
      </c>
      <c r="H2942" s="191">
        <f>'5 Driver Data'!H2942</f>
        <v>0</v>
      </c>
      <c r="I2942" s="191">
        <f>'5 Driver Data'!I2942</f>
        <v>0</v>
      </c>
      <c r="J2942" s="191">
        <f>'5 Driver Data'!J2942</f>
        <v>0</v>
      </c>
      <c r="K2942" s="206">
        <f>'5 Driver Data'!K2942</f>
        <v>0</v>
      </c>
      <c r="L2942" s="1"/>
      <c r="M2942" s="216" t="str">
        <f>IF(D2942=0,"Blank",'3 Model Input'!E$44*'3 Model Input'!E$45)</f>
        <v>Blank</v>
      </c>
      <c r="N2942" s="197" t="str">
        <f t="shared" si="480"/>
        <v>Blank</v>
      </c>
      <c r="O2942" s="197" t="str">
        <f>IF(D2942=0,"Blank",'3 Model Input'!E$49*(1-'3 Model Input'!E$51))</f>
        <v>Blank</v>
      </c>
      <c r="P2942" s="197" t="str">
        <f t="shared" si="481"/>
        <v>Blank</v>
      </c>
      <c r="Q2942" s="197" t="str">
        <f>IF(D2942=0,"Blank",IF(D2942="BEV",E2942*(1-'3 Model Input'!E$54), E2942))</f>
        <v>Blank</v>
      </c>
      <c r="R2942" s="198" t="str">
        <f>IF(D2942=0,"Blank",IF(D2942="PHEV",F2942/G2942,F2942*(1-'3 Model Input'!E$54)/G2942))</f>
        <v>Blank</v>
      </c>
      <c r="S2942" s="198" t="str">
        <f>IF(D2942=0,"Blank",IF(D2942="PHEV",MIN(M2942,E2942),MIN(M2942,(E2942*(1-'3 Model Input'!E$54)))))</f>
        <v>Blank</v>
      </c>
      <c r="T2942" s="217" t="str">
        <f t="shared" si="482"/>
        <v>Blank</v>
      </c>
      <c r="U2942" s="89"/>
      <c r="V2942" s="216" t="str">
        <f>IF(D2942=0,"Blank",P2942*'3 Model Input'!E$50)</f>
        <v>Blank</v>
      </c>
      <c r="W2942" s="197" t="str">
        <f t="shared" si="483"/>
        <v>Blank</v>
      </c>
      <c r="X2942" s="197" t="str">
        <f t="shared" si="484"/>
        <v>Blank</v>
      </c>
      <c r="Y2942" s="197" t="str">
        <f t="shared" si="485"/>
        <v>Blank</v>
      </c>
      <c r="Z2942" s="197" t="str">
        <f t="shared" si="486"/>
        <v>Blank</v>
      </c>
      <c r="AA2942" s="223" t="str" cm="1">
        <f t="array" ref="AA2942">_xlfn.IFS(ISTEXT('3 Model Input'!F$70),"Missing",ISTEXT('3 Model Input'!I$70),"Missing",ISNUMBER('3 Model Input'!K$70),'3 Model Input'!K$70*P2942)</f>
        <v>Missing</v>
      </c>
      <c r="AB2942" s="89"/>
      <c r="AC2942" s="227" t="str" cm="1">
        <f t="array" ref="AC2942">IF(D2942=0,"Blank",_xlfn.IFS('3 Model Input'!E$61=1,(V2942*G2942)/T2942,'3 Model Input'!E$61=2,(W2942*G2942)/T2942,'3 Model Input'!E$61=3,(X2942*G2942)/T2942,'3 Model Input'!E$61=4,(Y2942*G2942)/T2942,'3 Model Input'!E$61=5,(Z2942*G2942)/T2942, ISTEXT('3 Model Input'!E$61),"Missing",'3 Model Input'!E$61=6,(AA2942*G2942)/T2942))</f>
        <v>Blank</v>
      </c>
      <c r="AD2942" s="202" t="str">
        <f t="shared" si="487"/>
        <v>Blank</v>
      </c>
      <c r="AE2942" s="202" t="str">
        <f t="shared" si="488"/>
        <v>Blank</v>
      </c>
      <c r="AF2942" s="217" t="str">
        <f t="shared" si="489"/>
        <v>Blank</v>
      </c>
      <c r="AG2942" s="9" t="str" cm="1">
        <f t="array" ref="AG2942">_xlfn.IFS(ISNUMBER(AC2942), "", ISNUMBER(SEARCH("Blank", AC2942)), "", ISERROR(AC2942), "Bad input on tab 3")</f>
        <v/>
      </c>
    </row>
    <row r="2943" spans="2:33" ht="15" customHeight="1" x14ac:dyDescent="0.75">
      <c r="B2943" s="205" t="str">
        <f>'5 Driver Data'!B2943</f>
        <v>2935</v>
      </c>
      <c r="C2943" s="193">
        <f>'5 Driver Data'!C2943</f>
        <v>0</v>
      </c>
      <c r="D2943" s="192">
        <f>'5 Driver Data'!D2943</f>
        <v>0</v>
      </c>
      <c r="E2943" s="191">
        <f>'5 Driver Data'!E2943</f>
        <v>0</v>
      </c>
      <c r="F2943" s="191">
        <f>'5 Driver Data'!F2943</f>
        <v>0</v>
      </c>
      <c r="G2943" s="191">
        <f>'5 Driver Data'!G2943</f>
        <v>0</v>
      </c>
      <c r="H2943" s="191">
        <f>'5 Driver Data'!H2943</f>
        <v>0</v>
      </c>
      <c r="I2943" s="191">
        <f>'5 Driver Data'!I2943</f>
        <v>0</v>
      </c>
      <c r="J2943" s="191">
        <f>'5 Driver Data'!J2943</f>
        <v>0</v>
      </c>
      <c r="K2943" s="206">
        <f>'5 Driver Data'!K2943</f>
        <v>0</v>
      </c>
      <c r="L2943" s="1"/>
      <c r="M2943" s="216" t="str">
        <f>IF(D2943=0,"Blank",'3 Model Input'!E$44*'3 Model Input'!E$45)</f>
        <v>Blank</v>
      </c>
      <c r="N2943" s="197" t="str">
        <f t="shared" si="480"/>
        <v>Blank</v>
      </c>
      <c r="O2943" s="197" t="str">
        <f>IF(D2943=0,"Blank",'3 Model Input'!E$49*(1-'3 Model Input'!E$51))</f>
        <v>Blank</v>
      </c>
      <c r="P2943" s="197" t="str">
        <f t="shared" si="481"/>
        <v>Blank</v>
      </c>
      <c r="Q2943" s="197" t="str">
        <f>IF(D2943=0,"Blank",IF(D2943="BEV",E2943*(1-'3 Model Input'!E$54), E2943))</f>
        <v>Blank</v>
      </c>
      <c r="R2943" s="198" t="str">
        <f>IF(D2943=0,"Blank",IF(D2943="PHEV",F2943/G2943,F2943*(1-'3 Model Input'!E$54)/G2943))</f>
        <v>Blank</v>
      </c>
      <c r="S2943" s="198" t="str">
        <f>IF(D2943=0,"Blank",IF(D2943="PHEV",MIN(M2943,E2943),MIN(M2943,(E2943*(1-'3 Model Input'!E$54)))))</f>
        <v>Blank</v>
      </c>
      <c r="T2943" s="217" t="str">
        <f t="shared" si="482"/>
        <v>Blank</v>
      </c>
      <c r="U2943" s="89"/>
      <c r="V2943" s="216" t="str">
        <f>IF(D2943=0,"Blank",P2943*'3 Model Input'!E$50)</f>
        <v>Blank</v>
      </c>
      <c r="W2943" s="197" t="str">
        <f t="shared" si="483"/>
        <v>Blank</v>
      </c>
      <c r="X2943" s="197" t="str">
        <f t="shared" si="484"/>
        <v>Blank</v>
      </c>
      <c r="Y2943" s="197" t="str">
        <f t="shared" si="485"/>
        <v>Blank</v>
      </c>
      <c r="Z2943" s="197" t="str">
        <f t="shared" si="486"/>
        <v>Blank</v>
      </c>
      <c r="AA2943" s="223" t="str" cm="1">
        <f t="array" ref="AA2943">_xlfn.IFS(ISTEXT('3 Model Input'!F$70),"Missing",ISTEXT('3 Model Input'!I$70),"Missing",ISNUMBER('3 Model Input'!K$70),'3 Model Input'!K$70*P2943)</f>
        <v>Missing</v>
      </c>
      <c r="AB2943" s="89"/>
      <c r="AC2943" s="227" t="str" cm="1">
        <f t="array" ref="AC2943">IF(D2943=0,"Blank",_xlfn.IFS('3 Model Input'!E$61=1,(V2943*G2943)/T2943,'3 Model Input'!E$61=2,(W2943*G2943)/T2943,'3 Model Input'!E$61=3,(X2943*G2943)/T2943,'3 Model Input'!E$61=4,(Y2943*G2943)/T2943,'3 Model Input'!E$61=5,(Z2943*G2943)/T2943, ISTEXT('3 Model Input'!E$61),"Missing",'3 Model Input'!E$61=6,(AA2943*G2943)/T2943))</f>
        <v>Blank</v>
      </c>
      <c r="AD2943" s="202" t="str">
        <f t="shared" si="487"/>
        <v>Blank</v>
      </c>
      <c r="AE2943" s="202" t="str">
        <f t="shared" si="488"/>
        <v>Blank</v>
      </c>
      <c r="AF2943" s="217" t="str">
        <f t="shared" si="489"/>
        <v>Blank</v>
      </c>
      <c r="AG2943" s="9" t="str" cm="1">
        <f t="array" ref="AG2943">_xlfn.IFS(ISNUMBER(AC2943), "", ISNUMBER(SEARCH("Blank", AC2943)), "", ISERROR(AC2943), "Bad input on tab 3")</f>
        <v/>
      </c>
    </row>
    <row r="2944" spans="2:33" ht="15" customHeight="1" x14ac:dyDescent="0.75">
      <c r="B2944" s="205" t="str">
        <f>'5 Driver Data'!B2944</f>
        <v>2936</v>
      </c>
      <c r="C2944" s="193">
        <f>'5 Driver Data'!C2944</f>
        <v>0</v>
      </c>
      <c r="D2944" s="192">
        <f>'5 Driver Data'!D2944</f>
        <v>0</v>
      </c>
      <c r="E2944" s="191">
        <f>'5 Driver Data'!E2944</f>
        <v>0</v>
      </c>
      <c r="F2944" s="191">
        <f>'5 Driver Data'!F2944</f>
        <v>0</v>
      </c>
      <c r="G2944" s="191">
        <f>'5 Driver Data'!G2944</f>
        <v>0</v>
      </c>
      <c r="H2944" s="191">
        <f>'5 Driver Data'!H2944</f>
        <v>0</v>
      </c>
      <c r="I2944" s="191">
        <f>'5 Driver Data'!I2944</f>
        <v>0</v>
      </c>
      <c r="J2944" s="191">
        <f>'5 Driver Data'!J2944</f>
        <v>0</v>
      </c>
      <c r="K2944" s="206">
        <f>'5 Driver Data'!K2944</f>
        <v>0</v>
      </c>
      <c r="L2944" s="1"/>
      <c r="M2944" s="216" t="str">
        <f>IF(D2944=0,"Blank",'3 Model Input'!E$44*'3 Model Input'!E$45)</f>
        <v>Blank</v>
      </c>
      <c r="N2944" s="197" t="str">
        <f t="shared" si="480"/>
        <v>Blank</v>
      </c>
      <c r="O2944" s="197" t="str">
        <f>IF(D2944=0,"Blank",'3 Model Input'!E$49*(1-'3 Model Input'!E$51))</f>
        <v>Blank</v>
      </c>
      <c r="P2944" s="197" t="str">
        <f t="shared" si="481"/>
        <v>Blank</v>
      </c>
      <c r="Q2944" s="197" t="str">
        <f>IF(D2944=0,"Blank",IF(D2944="BEV",E2944*(1-'3 Model Input'!E$54), E2944))</f>
        <v>Blank</v>
      </c>
      <c r="R2944" s="198" t="str">
        <f>IF(D2944=0,"Blank",IF(D2944="PHEV",F2944/G2944,F2944*(1-'3 Model Input'!E$54)/G2944))</f>
        <v>Blank</v>
      </c>
      <c r="S2944" s="198" t="str">
        <f>IF(D2944=0,"Blank",IF(D2944="PHEV",MIN(M2944,E2944),MIN(M2944,(E2944*(1-'3 Model Input'!E$54)))))</f>
        <v>Blank</v>
      </c>
      <c r="T2944" s="217" t="str">
        <f t="shared" si="482"/>
        <v>Blank</v>
      </c>
      <c r="U2944" s="89"/>
      <c r="V2944" s="216" t="str">
        <f>IF(D2944=0,"Blank",P2944*'3 Model Input'!E$50)</f>
        <v>Blank</v>
      </c>
      <c r="W2944" s="197" t="str">
        <f t="shared" si="483"/>
        <v>Blank</v>
      </c>
      <c r="X2944" s="197" t="str">
        <f t="shared" si="484"/>
        <v>Blank</v>
      </c>
      <c r="Y2944" s="197" t="str">
        <f t="shared" si="485"/>
        <v>Blank</v>
      </c>
      <c r="Z2944" s="197" t="str">
        <f t="shared" si="486"/>
        <v>Blank</v>
      </c>
      <c r="AA2944" s="223" t="str" cm="1">
        <f t="array" ref="AA2944">_xlfn.IFS(ISTEXT('3 Model Input'!F$70),"Missing",ISTEXT('3 Model Input'!I$70),"Missing",ISNUMBER('3 Model Input'!K$70),'3 Model Input'!K$70*P2944)</f>
        <v>Missing</v>
      </c>
      <c r="AB2944" s="89"/>
      <c r="AC2944" s="227" t="str" cm="1">
        <f t="array" ref="AC2944">IF(D2944=0,"Blank",_xlfn.IFS('3 Model Input'!E$61=1,(V2944*G2944)/T2944,'3 Model Input'!E$61=2,(W2944*G2944)/T2944,'3 Model Input'!E$61=3,(X2944*G2944)/T2944,'3 Model Input'!E$61=4,(Y2944*G2944)/T2944,'3 Model Input'!E$61=5,(Z2944*G2944)/T2944, ISTEXT('3 Model Input'!E$61),"Missing",'3 Model Input'!E$61=6,(AA2944*G2944)/T2944))</f>
        <v>Blank</v>
      </c>
      <c r="AD2944" s="202" t="str">
        <f t="shared" si="487"/>
        <v>Blank</v>
      </c>
      <c r="AE2944" s="202" t="str">
        <f t="shared" si="488"/>
        <v>Blank</v>
      </c>
      <c r="AF2944" s="217" t="str">
        <f t="shared" si="489"/>
        <v>Blank</v>
      </c>
      <c r="AG2944" s="9" t="str" cm="1">
        <f t="array" ref="AG2944">_xlfn.IFS(ISNUMBER(AC2944), "", ISNUMBER(SEARCH("Blank", AC2944)), "", ISERROR(AC2944), "Bad input on tab 3")</f>
        <v/>
      </c>
    </row>
    <row r="2945" spans="2:33" ht="15" customHeight="1" x14ac:dyDescent="0.75">
      <c r="B2945" s="205" t="str">
        <f>'5 Driver Data'!B2945</f>
        <v>2937</v>
      </c>
      <c r="C2945" s="193">
        <f>'5 Driver Data'!C2945</f>
        <v>0</v>
      </c>
      <c r="D2945" s="192">
        <f>'5 Driver Data'!D2945</f>
        <v>0</v>
      </c>
      <c r="E2945" s="191">
        <f>'5 Driver Data'!E2945</f>
        <v>0</v>
      </c>
      <c r="F2945" s="191">
        <f>'5 Driver Data'!F2945</f>
        <v>0</v>
      </c>
      <c r="G2945" s="191">
        <f>'5 Driver Data'!G2945</f>
        <v>0</v>
      </c>
      <c r="H2945" s="191">
        <f>'5 Driver Data'!H2945</f>
        <v>0</v>
      </c>
      <c r="I2945" s="191">
        <f>'5 Driver Data'!I2945</f>
        <v>0</v>
      </c>
      <c r="J2945" s="191">
        <f>'5 Driver Data'!J2945</f>
        <v>0</v>
      </c>
      <c r="K2945" s="206">
        <f>'5 Driver Data'!K2945</f>
        <v>0</v>
      </c>
      <c r="L2945" s="1"/>
      <c r="M2945" s="216" t="str">
        <f>IF(D2945=0,"Blank",'3 Model Input'!E$44*'3 Model Input'!E$45)</f>
        <v>Blank</v>
      </c>
      <c r="N2945" s="197" t="str">
        <f t="shared" si="480"/>
        <v>Blank</v>
      </c>
      <c r="O2945" s="197" t="str">
        <f>IF(D2945=0,"Blank",'3 Model Input'!E$49*(1-'3 Model Input'!E$51))</f>
        <v>Blank</v>
      </c>
      <c r="P2945" s="197" t="str">
        <f t="shared" si="481"/>
        <v>Blank</v>
      </c>
      <c r="Q2945" s="197" t="str">
        <f>IF(D2945=0,"Blank",IF(D2945="BEV",E2945*(1-'3 Model Input'!E$54), E2945))</f>
        <v>Blank</v>
      </c>
      <c r="R2945" s="198" t="str">
        <f>IF(D2945=0,"Blank",IF(D2945="PHEV",F2945/G2945,F2945*(1-'3 Model Input'!E$54)/G2945))</f>
        <v>Blank</v>
      </c>
      <c r="S2945" s="198" t="str">
        <f>IF(D2945=0,"Blank",IF(D2945="PHEV",MIN(M2945,E2945),MIN(M2945,(E2945*(1-'3 Model Input'!E$54)))))</f>
        <v>Blank</v>
      </c>
      <c r="T2945" s="217" t="str">
        <f t="shared" si="482"/>
        <v>Blank</v>
      </c>
      <c r="U2945" s="89"/>
      <c r="V2945" s="216" t="str">
        <f>IF(D2945=0,"Blank",P2945*'3 Model Input'!E$50)</f>
        <v>Blank</v>
      </c>
      <c r="W2945" s="197" t="str">
        <f t="shared" si="483"/>
        <v>Blank</v>
      </c>
      <c r="X2945" s="197" t="str">
        <f t="shared" si="484"/>
        <v>Blank</v>
      </c>
      <c r="Y2945" s="197" t="str">
        <f t="shared" si="485"/>
        <v>Blank</v>
      </c>
      <c r="Z2945" s="197" t="str">
        <f t="shared" si="486"/>
        <v>Blank</v>
      </c>
      <c r="AA2945" s="223" t="str" cm="1">
        <f t="array" ref="AA2945">_xlfn.IFS(ISTEXT('3 Model Input'!F$70),"Missing",ISTEXT('3 Model Input'!I$70),"Missing",ISNUMBER('3 Model Input'!K$70),'3 Model Input'!K$70*P2945)</f>
        <v>Missing</v>
      </c>
      <c r="AB2945" s="89"/>
      <c r="AC2945" s="227" t="str" cm="1">
        <f t="array" ref="AC2945">IF(D2945=0,"Blank",_xlfn.IFS('3 Model Input'!E$61=1,(V2945*G2945)/T2945,'3 Model Input'!E$61=2,(W2945*G2945)/T2945,'3 Model Input'!E$61=3,(X2945*G2945)/T2945,'3 Model Input'!E$61=4,(Y2945*G2945)/T2945,'3 Model Input'!E$61=5,(Z2945*G2945)/T2945, ISTEXT('3 Model Input'!E$61),"Missing",'3 Model Input'!E$61=6,(AA2945*G2945)/T2945))</f>
        <v>Blank</v>
      </c>
      <c r="AD2945" s="202" t="str">
        <f t="shared" si="487"/>
        <v>Blank</v>
      </c>
      <c r="AE2945" s="202" t="str">
        <f t="shared" si="488"/>
        <v>Blank</v>
      </c>
      <c r="AF2945" s="217" t="str">
        <f t="shared" si="489"/>
        <v>Blank</v>
      </c>
      <c r="AG2945" s="9" t="str" cm="1">
        <f t="array" ref="AG2945">_xlfn.IFS(ISNUMBER(AC2945), "", ISNUMBER(SEARCH("Blank", AC2945)), "", ISERROR(AC2945), "Bad input on tab 3")</f>
        <v/>
      </c>
    </row>
    <row r="2946" spans="2:33" ht="15" customHeight="1" x14ac:dyDescent="0.75">
      <c r="B2946" s="205" t="str">
        <f>'5 Driver Data'!B2946</f>
        <v>2938</v>
      </c>
      <c r="C2946" s="193">
        <f>'5 Driver Data'!C2946</f>
        <v>0</v>
      </c>
      <c r="D2946" s="192">
        <f>'5 Driver Data'!D2946</f>
        <v>0</v>
      </c>
      <c r="E2946" s="191">
        <f>'5 Driver Data'!E2946</f>
        <v>0</v>
      </c>
      <c r="F2946" s="191">
        <f>'5 Driver Data'!F2946</f>
        <v>0</v>
      </c>
      <c r="G2946" s="191">
        <f>'5 Driver Data'!G2946</f>
        <v>0</v>
      </c>
      <c r="H2946" s="191">
        <f>'5 Driver Data'!H2946</f>
        <v>0</v>
      </c>
      <c r="I2946" s="191">
        <f>'5 Driver Data'!I2946</f>
        <v>0</v>
      </c>
      <c r="J2946" s="191">
        <f>'5 Driver Data'!J2946</f>
        <v>0</v>
      </c>
      <c r="K2946" s="206">
        <f>'5 Driver Data'!K2946</f>
        <v>0</v>
      </c>
      <c r="L2946" s="1"/>
      <c r="M2946" s="216" t="str">
        <f>IF(D2946=0,"Blank",'3 Model Input'!E$44*'3 Model Input'!E$45)</f>
        <v>Blank</v>
      </c>
      <c r="N2946" s="197" t="str">
        <f t="shared" si="480"/>
        <v>Blank</v>
      </c>
      <c r="O2946" s="197" t="str">
        <f>IF(D2946=0,"Blank",'3 Model Input'!E$49*(1-'3 Model Input'!E$51))</f>
        <v>Blank</v>
      </c>
      <c r="P2946" s="197" t="str">
        <f t="shared" si="481"/>
        <v>Blank</v>
      </c>
      <c r="Q2946" s="197" t="str">
        <f>IF(D2946=0,"Blank",IF(D2946="BEV",E2946*(1-'3 Model Input'!E$54), E2946))</f>
        <v>Blank</v>
      </c>
      <c r="R2946" s="198" t="str">
        <f>IF(D2946=0,"Blank",IF(D2946="PHEV",F2946/G2946,F2946*(1-'3 Model Input'!E$54)/G2946))</f>
        <v>Blank</v>
      </c>
      <c r="S2946" s="198" t="str">
        <f>IF(D2946=0,"Blank",IF(D2946="PHEV",MIN(M2946,E2946),MIN(M2946,(E2946*(1-'3 Model Input'!E$54)))))</f>
        <v>Blank</v>
      </c>
      <c r="T2946" s="217" t="str">
        <f t="shared" si="482"/>
        <v>Blank</v>
      </c>
      <c r="U2946" s="89"/>
      <c r="V2946" s="216" t="str">
        <f>IF(D2946=0,"Blank",P2946*'3 Model Input'!E$50)</f>
        <v>Blank</v>
      </c>
      <c r="W2946" s="197" t="str">
        <f t="shared" si="483"/>
        <v>Blank</v>
      </c>
      <c r="X2946" s="197" t="str">
        <f t="shared" si="484"/>
        <v>Blank</v>
      </c>
      <c r="Y2946" s="197" t="str">
        <f t="shared" si="485"/>
        <v>Blank</v>
      </c>
      <c r="Z2946" s="197" t="str">
        <f t="shared" si="486"/>
        <v>Blank</v>
      </c>
      <c r="AA2946" s="223" t="str" cm="1">
        <f t="array" ref="AA2946">_xlfn.IFS(ISTEXT('3 Model Input'!F$70),"Missing",ISTEXT('3 Model Input'!I$70),"Missing",ISNUMBER('3 Model Input'!K$70),'3 Model Input'!K$70*P2946)</f>
        <v>Missing</v>
      </c>
      <c r="AB2946" s="89"/>
      <c r="AC2946" s="227" t="str" cm="1">
        <f t="array" ref="AC2946">IF(D2946=0,"Blank",_xlfn.IFS('3 Model Input'!E$61=1,(V2946*G2946)/T2946,'3 Model Input'!E$61=2,(W2946*G2946)/T2946,'3 Model Input'!E$61=3,(X2946*G2946)/T2946,'3 Model Input'!E$61=4,(Y2946*G2946)/T2946,'3 Model Input'!E$61=5,(Z2946*G2946)/T2946, ISTEXT('3 Model Input'!E$61),"Missing",'3 Model Input'!E$61=6,(AA2946*G2946)/T2946))</f>
        <v>Blank</v>
      </c>
      <c r="AD2946" s="202" t="str">
        <f t="shared" si="487"/>
        <v>Blank</v>
      </c>
      <c r="AE2946" s="202" t="str">
        <f t="shared" si="488"/>
        <v>Blank</v>
      </c>
      <c r="AF2946" s="217" t="str">
        <f t="shared" si="489"/>
        <v>Blank</v>
      </c>
      <c r="AG2946" s="9" t="str" cm="1">
        <f t="array" ref="AG2946">_xlfn.IFS(ISNUMBER(AC2946), "", ISNUMBER(SEARCH("Blank", AC2946)), "", ISERROR(AC2946), "Bad input on tab 3")</f>
        <v/>
      </c>
    </row>
    <row r="2947" spans="2:33" ht="15" customHeight="1" x14ac:dyDescent="0.75">
      <c r="B2947" s="205" t="str">
        <f>'5 Driver Data'!B2947</f>
        <v>2939</v>
      </c>
      <c r="C2947" s="193">
        <f>'5 Driver Data'!C2947</f>
        <v>0</v>
      </c>
      <c r="D2947" s="192">
        <f>'5 Driver Data'!D2947</f>
        <v>0</v>
      </c>
      <c r="E2947" s="191">
        <f>'5 Driver Data'!E2947</f>
        <v>0</v>
      </c>
      <c r="F2947" s="191">
        <f>'5 Driver Data'!F2947</f>
        <v>0</v>
      </c>
      <c r="G2947" s="191">
        <f>'5 Driver Data'!G2947</f>
        <v>0</v>
      </c>
      <c r="H2947" s="191">
        <f>'5 Driver Data'!H2947</f>
        <v>0</v>
      </c>
      <c r="I2947" s="191">
        <f>'5 Driver Data'!I2947</f>
        <v>0</v>
      </c>
      <c r="J2947" s="191">
        <f>'5 Driver Data'!J2947</f>
        <v>0</v>
      </c>
      <c r="K2947" s="206">
        <f>'5 Driver Data'!K2947</f>
        <v>0</v>
      </c>
      <c r="L2947" s="1"/>
      <c r="M2947" s="216" t="str">
        <f>IF(D2947=0,"Blank",'3 Model Input'!E$44*'3 Model Input'!E$45)</f>
        <v>Blank</v>
      </c>
      <c r="N2947" s="197" t="str">
        <f t="shared" si="480"/>
        <v>Blank</v>
      </c>
      <c r="O2947" s="197" t="str">
        <f>IF(D2947=0,"Blank",'3 Model Input'!E$49*(1-'3 Model Input'!E$51))</f>
        <v>Blank</v>
      </c>
      <c r="P2947" s="197" t="str">
        <f t="shared" si="481"/>
        <v>Blank</v>
      </c>
      <c r="Q2947" s="197" t="str">
        <f>IF(D2947=0,"Blank",IF(D2947="BEV",E2947*(1-'3 Model Input'!E$54), E2947))</f>
        <v>Blank</v>
      </c>
      <c r="R2947" s="198" t="str">
        <f>IF(D2947=0,"Blank",IF(D2947="PHEV",F2947/G2947,F2947*(1-'3 Model Input'!E$54)/G2947))</f>
        <v>Blank</v>
      </c>
      <c r="S2947" s="198" t="str">
        <f>IF(D2947=0,"Blank",IF(D2947="PHEV",MIN(M2947,E2947),MIN(M2947,(E2947*(1-'3 Model Input'!E$54)))))</f>
        <v>Blank</v>
      </c>
      <c r="T2947" s="217" t="str">
        <f t="shared" si="482"/>
        <v>Blank</v>
      </c>
      <c r="U2947" s="89"/>
      <c r="V2947" s="216" t="str">
        <f>IF(D2947=0,"Blank",P2947*'3 Model Input'!E$50)</f>
        <v>Blank</v>
      </c>
      <c r="W2947" s="197" t="str">
        <f t="shared" si="483"/>
        <v>Blank</v>
      </c>
      <c r="X2947" s="197" t="str">
        <f t="shared" si="484"/>
        <v>Blank</v>
      </c>
      <c r="Y2947" s="197" t="str">
        <f t="shared" si="485"/>
        <v>Blank</v>
      </c>
      <c r="Z2947" s="197" t="str">
        <f t="shared" si="486"/>
        <v>Blank</v>
      </c>
      <c r="AA2947" s="223" t="str" cm="1">
        <f t="array" ref="AA2947">_xlfn.IFS(ISTEXT('3 Model Input'!F$70),"Missing",ISTEXT('3 Model Input'!I$70),"Missing",ISNUMBER('3 Model Input'!K$70),'3 Model Input'!K$70*P2947)</f>
        <v>Missing</v>
      </c>
      <c r="AB2947" s="89"/>
      <c r="AC2947" s="227" t="str" cm="1">
        <f t="array" ref="AC2947">IF(D2947=0,"Blank",_xlfn.IFS('3 Model Input'!E$61=1,(V2947*G2947)/T2947,'3 Model Input'!E$61=2,(W2947*G2947)/T2947,'3 Model Input'!E$61=3,(X2947*G2947)/T2947,'3 Model Input'!E$61=4,(Y2947*G2947)/T2947,'3 Model Input'!E$61=5,(Z2947*G2947)/T2947, ISTEXT('3 Model Input'!E$61),"Missing",'3 Model Input'!E$61=6,(AA2947*G2947)/T2947))</f>
        <v>Blank</v>
      </c>
      <c r="AD2947" s="202" t="str">
        <f t="shared" si="487"/>
        <v>Blank</v>
      </c>
      <c r="AE2947" s="202" t="str">
        <f t="shared" si="488"/>
        <v>Blank</v>
      </c>
      <c r="AF2947" s="217" t="str">
        <f t="shared" si="489"/>
        <v>Blank</v>
      </c>
      <c r="AG2947" s="9" t="str" cm="1">
        <f t="array" ref="AG2947">_xlfn.IFS(ISNUMBER(AC2947), "", ISNUMBER(SEARCH("Blank", AC2947)), "", ISERROR(AC2947), "Bad input on tab 3")</f>
        <v/>
      </c>
    </row>
    <row r="2948" spans="2:33" ht="15" customHeight="1" x14ac:dyDescent="0.75">
      <c r="B2948" s="205" t="str">
        <f>'5 Driver Data'!B2948</f>
        <v>2940</v>
      </c>
      <c r="C2948" s="193">
        <f>'5 Driver Data'!C2948</f>
        <v>0</v>
      </c>
      <c r="D2948" s="192">
        <f>'5 Driver Data'!D2948</f>
        <v>0</v>
      </c>
      <c r="E2948" s="191">
        <f>'5 Driver Data'!E2948</f>
        <v>0</v>
      </c>
      <c r="F2948" s="191">
        <f>'5 Driver Data'!F2948</f>
        <v>0</v>
      </c>
      <c r="G2948" s="191">
        <f>'5 Driver Data'!G2948</f>
        <v>0</v>
      </c>
      <c r="H2948" s="191">
        <f>'5 Driver Data'!H2948</f>
        <v>0</v>
      </c>
      <c r="I2948" s="191">
        <f>'5 Driver Data'!I2948</f>
        <v>0</v>
      </c>
      <c r="J2948" s="191">
        <f>'5 Driver Data'!J2948</f>
        <v>0</v>
      </c>
      <c r="K2948" s="206">
        <f>'5 Driver Data'!K2948</f>
        <v>0</v>
      </c>
      <c r="L2948" s="1"/>
      <c r="M2948" s="216" t="str">
        <f>IF(D2948=0,"Blank",'3 Model Input'!E$44*'3 Model Input'!E$45)</f>
        <v>Blank</v>
      </c>
      <c r="N2948" s="197" t="str">
        <f t="shared" si="480"/>
        <v>Blank</v>
      </c>
      <c r="O2948" s="197" t="str">
        <f>IF(D2948=0,"Blank",'3 Model Input'!E$49*(1-'3 Model Input'!E$51))</f>
        <v>Blank</v>
      </c>
      <c r="P2948" s="197" t="str">
        <f t="shared" si="481"/>
        <v>Blank</v>
      </c>
      <c r="Q2948" s="197" t="str">
        <f>IF(D2948=0,"Blank",IF(D2948="BEV",E2948*(1-'3 Model Input'!E$54), E2948))</f>
        <v>Blank</v>
      </c>
      <c r="R2948" s="198" t="str">
        <f>IF(D2948=0,"Blank",IF(D2948="PHEV",F2948/G2948,F2948*(1-'3 Model Input'!E$54)/G2948))</f>
        <v>Blank</v>
      </c>
      <c r="S2948" s="198" t="str">
        <f>IF(D2948=0,"Blank",IF(D2948="PHEV",MIN(M2948,E2948),MIN(M2948,(E2948*(1-'3 Model Input'!E$54)))))</f>
        <v>Blank</v>
      </c>
      <c r="T2948" s="217" t="str">
        <f t="shared" si="482"/>
        <v>Blank</v>
      </c>
      <c r="U2948" s="89"/>
      <c r="V2948" s="216" t="str">
        <f>IF(D2948=0,"Blank",P2948*'3 Model Input'!E$50)</f>
        <v>Blank</v>
      </c>
      <c r="W2948" s="197" t="str">
        <f t="shared" si="483"/>
        <v>Blank</v>
      </c>
      <c r="X2948" s="197" t="str">
        <f t="shared" si="484"/>
        <v>Blank</v>
      </c>
      <c r="Y2948" s="197" t="str">
        <f t="shared" si="485"/>
        <v>Blank</v>
      </c>
      <c r="Z2948" s="197" t="str">
        <f t="shared" si="486"/>
        <v>Blank</v>
      </c>
      <c r="AA2948" s="223" t="str" cm="1">
        <f t="array" ref="AA2948">_xlfn.IFS(ISTEXT('3 Model Input'!F$70),"Missing",ISTEXT('3 Model Input'!I$70),"Missing",ISNUMBER('3 Model Input'!K$70),'3 Model Input'!K$70*P2948)</f>
        <v>Missing</v>
      </c>
      <c r="AB2948" s="89"/>
      <c r="AC2948" s="227" t="str" cm="1">
        <f t="array" ref="AC2948">IF(D2948=0,"Blank",_xlfn.IFS('3 Model Input'!E$61=1,(V2948*G2948)/T2948,'3 Model Input'!E$61=2,(W2948*G2948)/T2948,'3 Model Input'!E$61=3,(X2948*G2948)/T2948,'3 Model Input'!E$61=4,(Y2948*G2948)/T2948,'3 Model Input'!E$61=5,(Z2948*G2948)/T2948, ISTEXT('3 Model Input'!E$61),"Missing",'3 Model Input'!E$61=6,(AA2948*G2948)/T2948))</f>
        <v>Blank</v>
      </c>
      <c r="AD2948" s="202" t="str">
        <f t="shared" si="487"/>
        <v>Blank</v>
      </c>
      <c r="AE2948" s="202" t="str">
        <f t="shared" si="488"/>
        <v>Blank</v>
      </c>
      <c r="AF2948" s="217" t="str">
        <f t="shared" si="489"/>
        <v>Blank</v>
      </c>
      <c r="AG2948" s="9" t="str" cm="1">
        <f t="array" ref="AG2948">_xlfn.IFS(ISNUMBER(AC2948), "", ISNUMBER(SEARCH("Blank", AC2948)), "", ISERROR(AC2948), "Bad input on tab 3")</f>
        <v/>
      </c>
    </row>
    <row r="2949" spans="2:33" ht="15" customHeight="1" x14ac:dyDescent="0.75">
      <c r="B2949" s="205" t="str">
        <f>'5 Driver Data'!B2949</f>
        <v>2941</v>
      </c>
      <c r="C2949" s="193">
        <f>'5 Driver Data'!C2949</f>
        <v>0</v>
      </c>
      <c r="D2949" s="192">
        <f>'5 Driver Data'!D2949</f>
        <v>0</v>
      </c>
      <c r="E2949" s="191">
        <f>'5 Driver Data'!E2949</f>
        <v>0</v>
      </c>
      <c r="F2949" s="191">
        <f>'5 Driver Data'!F2949</f>
        <v>0</v>
      </c>
      <c r="G2949" s="191">
        <f>'5 Driver Data'!G2949</f>
        <v>0</v>
      </c>
      <c r="H2949" s="191">
        <f>'5 Driver Data'!H2949</f>
        <v>0</v>
      </c>
      <c r="I2949" s="191">
        <f>'5 Driver Data'!I2949</f>
        <v>0</v>
      </c>
      <c r="J2949" s="191">
        <f>'5 Driver Data'!J2949</f>
        <v>0</v>
      </c>
      <c r="K2949" s="206">
        <f>'5 Driver Data'!K2949</f>
        <v>0</v>
      </c>
      <c r="L2949" s="1"/>
      <c r="M2949" s="216" t="str">
        <f>IF(D2949=0,"Blank",'3 Model Input'!E$44*'3 Model Input'!E$45)</f>
        <v>Blank</v>
      </c>
      <c r="N2949" s="197" t="str">
        <f t="shared" si="480"/>
        <v>Blank</v>
      </c>
      <c r="O2949" s="197" t="str">
        <f>IF(D2949=0,"Blank",'3 Model Input'!E$49*(1-'3 Model Input'!E$51))</f>
        <v>Blank</v>
      </c>
      <c r="P2949" s="197" t="str">
        <f t="shared" si="481"/>
        <v>Blank</v>
      </c>
      <c r="Q2949" s="197" t="str">
        <f>IF(D2949=0,"Blank",IF(D2949="BEV",E2949*(1-'3 Model Input'!E$54), E2949))</f>
        <v>Blank</v>
      </c>
      <c r="R2949" s="198" t="str">
        <f>IF(D2949=0,"Blank",IF(D2949="PHEV",F2949/G2949,F2949*(1-'3 Model Input'!E$54)/G2949))</f>
        <v>Blank</v>
      </c>
      <c r="S2949" s="198" t="str">
        <f>IF(D2949=0,"Blank",IF(D2949="PHEV",MIN(M2949,E2949),MIN(M2949,(E2949*(1-'3 Model Input'!E$54)))))</f>
        <v>Blank</v>
      </c>
      <c r="T2949" s="217" t="str">
        <f t="shared" si="482"/>
        <v>Blank</v>
      </c>
      <c r="U2949" s="89"/>
      <c r="V2949" s="216" t="str">
        <f>IF(D2949=0,"Blank",P2949*'3 Model Input'!E$50)</f>
        <v>Blank</v>
      </c>
      <c r="W2949" s="197" t="str">
        <f t="shared" si="483"/>
        <v>Blank</v>
      </c>
      <c r="X2949" s="197" t="str">
        <f t="shared" si="484"/>
        <v>Blank</v>
      </c>
      <c r="Y2949" s="197" t="str">
        <f t="shared" si="485"/>
        <v>Blank</v>
      </c>
      <c r="Z2949" s="197" t="str">
        <f t="shared" si="486"/>
        <v>Blank</v>
      </c>
      <c r="AA2949" s="223" t="str" cm="1">
        <f t="array" ref="AA2949">_xlfn.IFS(ISTEXT('3 Model Input'!F$70),"Missing",ISTEXT('3 Model Input'!I$70),"Missing",ISNUMBER('3 Model Input'!K$70),'3 Model Input'!K$70*P2949)</f>
        <v>Missing</v>
      </c>
      <c r="AB2949" s="89"/>
      <c r="AC2949" s="227" t="str" cm="1">
        <f t="array" ref="AC2949">IF(D2949=0,"Blank",_xlfn.IFS('3 Model Input'!E$61=1,(V2949*G2949)/T2949,'3 Model Input'!E$61=2,(W2949*G2949)/T2949,'3 Model Input'!E$61=3,(X2949*G2949)/T2949,'3 Model Input'!E$61=4,(Y2949*G2949)/T2949,'3 Model Input'!E$61=5,(Z2949*G2949)/T2949, ISTEXT('3 Model Input'!E$61),"Missing",'3 Model Input'!E$61=6,(AA2949*G2949)/T2949))</f>
        <v>Blank</v>
      </c>
      <c r="AD2949" s="202" t="str">
        <f t="shared" si="487"/>
        <v>Blank</v>
      </c>
      <c r="AE2949" s="202" t="str">
        <f t="shared" si="488"/>
        <v>Blank</v>
      </c>
      <c r="AF2949" s="217" t="str">
        <f t="shared" si="489"/>
        <v>Blank</v>
      </c>
      <c r="AG2949" s="9" t="str" cm="1">
        <f t="array" ref="AG2949">_xlfn.IFS(ISNUMBER(AC2949), "", ISNUMBER(SEARCH("Blank", AC2949)), "", ISERROR(AC2949), "Bad input on tab 3")</f>
        <v/>
      </c>
    </row>
    <row r="2950" spans="2:33" ht="15" customHeight="1" x14ac:dyDescent="0.75">
      <c r="B2950" s="205" t="str">
        <f>'5 Driver Data'!B2950</f>
        <v>2942</v>
      </c>
      <c r="C2950" s="193">
        <f>'5 Driver Data'!C2950</f>
        <v>0</v>
      </c>
      <c r="D2950" s="192">
        <f>'5 Driver Data'!D2950</f>
        <v>0</v>
      </c>
      <c r="E2950" s="191">
        <f>'5 Driver Data'!E2950</f>
        <v>0</v>
      </c>
      <c r="F2950" s="191">
        <f>'5 Driver Data'!F2950</f>
        <v>0</v>
      </c>
      <c r="G2950" s="191">
        <f>'5 Driver Data'!G2950</f>
        <v>0</v>
      </c>
      <c r="H2950" s="191">
        <f>'5 Driver Data'!H2950</f>
        <v>0</v>
      </c>
      <c r="I2950" s="191">
        <f>'5 Driver Data'!I2950</f>
        <v>0</v>
      </c>
      <c r="J2950" s="191">
        <f>'5 Driver Data'!J2950</f>
        <v>0</v>
      </c>
      <c r="K2950" s="206">
        <f>'5 Driver Data'!K2950</f>
        <v>0</v>
      </c>
      <c r="L2950" s="1"/>
      <c r="M2950" s="216" t="str">
        <f>IF(D2950=0,"Blank",'3 Model Input'!E$44*'3 Model Input'!E$45)</f>
        <v>Blank</v>
      </c>
      <c r="N2950" s="197" t="str">
        <f t="shared" si="480"/>
        <v>Blank</v>
      </c>
      <c r="O2950" s="197" t="str">
        <f>IF(D2950=0,"Blank",'3 Model Input'!E$49*(1-'3 Model Input'!E$51))</f>
        <v>Blank</v>
      </c>
      <c r="P2950" s="197" t="str">
        <f t="shared" si="481"/>
        <v>Blank</v>
      </c>
      <c r="Q2950" s="197" t="str">
        <f>IF(D2950=0,"Blank",IF(D2950="BEV",E2950*(1-'3 Model Input'!E$54), E2950))</f>
        <v>Blank</v>
      </c>
      <c r="R2950" s="198" t="str">
        <f>IF(D2950=0,"Blank",IF(D2950="PHEV",F2950/G2950,F2950*(1-'3 Model Input'!E$54)/G2950))</f>
        <v>Blank</v>
      </c>
      <c r="S2950" s="198" t="str">
        <f>IF(D2950=0,"Blank",IF(D2950="PHEV",MIN(M2950,E2950),MIN(M2950,(E2950*(1-'3 Model Input'!E$54)))))</f>
        <v>Blank</v>
      </c>
      <c r="T2950" s="217" t="str">
        <f t="shared" si="482"/>
        <v>Blank</v>
      </c>
      <c r="U2950" s="89"/>
      <c r="V2950" s="216" t="str">
        <f>IF(D2950=0,"Blank",P2950*'3 Model Input'!E$50)</f>
        <v>Blank</v>
      </c>
      <c r="W2950" s="197" t="str">
        <f t="shared" si="483"/>
        <v>Blank</v>
      </c>
      <c r="X2950" s="197" t="str">
        <f t="shared" si="484"/>
        <v>Blank</v>
      </c>
      <c r="Y2950" s="197" t="str">
        <f t="shared" si="485"/>
        <v>Blank</v>
      </c>
      <c r="Z2950" s="197" t="str">
        <f t="shared" si="486"/>
        <v>Blank</v>
      </c>
      <c r="AA2950" s="223" t="str" cm="1">
        <f t="array" ref="AA2950">_xlfn.IFS(ISTEXT('3 Model Input'!F$70),"Missing",ISTEXT('3 Model Input'!I$70),"Missing",ISNUMBER('3 Model Input'!K$70),'3 Model Input'!K$70*P2950)</f>
        <v>Missing</v>
      </c>
      <c r="AB2950" s="89"/>
      <c r="AC2950" s="227" t="str" cm="1">
        <f t="array" ref="AC2950">IF(D2950=0,"Blank",_xlfn.IFS('3 Model Input'!E$61=1,(V2950*G2950)/T2950,'3 Model Input'!E$61=2,(W2950*G2950)/T2950,'3 Model Input'!E$61=3,(X2950*G2950)/T2950,'3 Model Input'!E$61=4,(Y2950*G2950)/T2950,'3 Model Input'!E$61=5,(Z2950*G2950)/T2950, ISTEXT('3 Model Input'!E$61),"Missing",'3 Model Input'!E$61=6,(AA2950*G2950)/T2950))</f>
        <v>Blank</v>
      </c>
      <c r="AD2950" s="202" t="str">
        <f t="shared" si="487"/>
        <v>Blank</v>
      </c>
      <c r="AE2950" s="202" t="str">
        <f t="shared" si="488"/>
        <v>Blank</v>
      </c>
      <c r="AF2950" s="217" t="str">
        <f t="shared" si="489"/>
        <v>Blank</v>
      </c>
      <c r="AG2950" s="9" t="str" cm="1">
        <f t="array" ref="AG2950">_xlfn.IFS(ISNUMBER(AC2950), "", ISNUMBER(SEARCH("Blank", AC2950)), "", ISERROR(AC2950), "Bad input on tab 3")</f>
        <v/>
      </c>
    </row>
    <row r="2951" spans="2:33" ht="15" customHeight="1" x14ac:dyDescent="0.75">
      <c r="B2951" s="205" t="str">
        <f>'5 Driver Data'!B2951</f>
        <v>2943</v>
      </c>
      <c r="C2951" s="193">
        <f>'5 Driver Data'!C2951</f>
        <v>0</v>
      </c>
      <c r="D2951" s="192">
        <f>'5 Driver Data'!D2951</f>
        <v>0</v>
      </c>
      <c r="E2951" s="191">
        <f>'5 Driver Data'!E2951</f>
        <v>0</v>
      </c>
      <c r="F2951" s="191">
        <f>'5 Driver Data'!F2951</f>
        <v>0</v>
      </c>
      <c r="G2951" s="191">
        <f>'5 Driver Data'!G2951</f>
        <v>0</v>
      </c>
      <c r="H2951" s="191">
        <f>'5 Driver Data'!H2951</f>
        <v>0</v>
      </c>
      <c r="I2951" s="191">
        <f>'5 Driver Data'!I2951</f>
        <v>0</v>
      </c>
      <c r="J2951" s="191">
        <f>'5 Driver Data'!J2951</f>
        <v>0</v>
      </c>
      <c r="K2951" s="206">
        <f>'5 Driver Data'!K2951</f>
        <v>0</v>
      </c>
      <c r="L2951" s="1"/>
      <c r="M2951" s="216" t="str">
        <f>IF(D2951=0,"Blank",'3 Model Input'!E$44*'3 Model Input'!E$45)</f>
        <v>Blank</v>
      </c>
      <c r="N2951" s="197" t="str">
        <f t="shared" si="480"/>
        <v>Blank</v>
      </c>
      <c r="O2951" s="197" t="str">
        <f>IF(D2951=0,"Blank",'3 Model Input'!E$49*(1-'3 Model Input'!E$51))</f>
        <v>Blank</v>
      </c>
      <c r="P2951" s="197" t="str">
        <f t="shared" si="481"/>
        <v>Blank</v>
      </c>
      <c r="Q2951" s="197" t="str">
        <f>IF(D2951=0,"Blank",IF(D2951="BEV",E2951*(1-'3 Model Input'!E$54), E2951))</f>
        <v>Blank</v>
      </c>
      <c r="R2951" s="198" t="str">
        <f>IF(D2951=0,"Blank",IF(D2951="PHEV",F2951/G2951,F2951*(1-'3 Model Input'!E$54)/G2951))</f>
        <v>Blank</v>
      </c>
      <c r="S2951" s="198" t="str">
        <f>IF(D2951=0,"Blank",IF(D2951="PHEV",MIN(M2951,E2951),MIN(M2951,(E2951*(1-'3 Model Input'!E$54)))))</f>
        <v>Blank</v>
      </c>
      <c r="T2951" s="217" t="str">
        <f t="shared" si="482"/>
        <v>Blank</v>
      </c>
      <c r="U2951" s="89"/>
      <c r="V2951" s="216" t="str">
        <f>IF(D2951=0,"Blank",P2951*'3 Model Input'!E$50)</f>
        <v>Blank</v>
      </c>
      <c r="W2951" s="197" t="str">
        <f t="shared" si="483"/>
        <v>Blank</v>
      </c>
      <c r="X2951" s="197" t="str">
        <f t="shared" si="484"/>
        <v>Blank</v>
      </c>
      <c r="Y2951" s="197" t="str">
        <f t="shared" si="485"/>
        <v>Blank</v>
      </c>
      <c r="Z2951" s="197" t="str">
        <f t="shared" si="486"/>
        <v>Blank</v>
      </c>
      <c r="AA2951" s="223" t="str" cm="1">
        <f t="array" ref="AA2951">_xlfn.IFS(ISTEXT('3 Model Input'!F$70),"Missing",ISTEXT('3 Model Input'!I$70),"Missing",ISNUMBER('3 Model Input'!K$70),'3 Model Input'!K$70*P2951)</f>
        <v>Missing</v>
      </c>
      <c r="AB2951" s="89"/>
      <c r="AC2951" s="227" t="str" cm="1">
        <f t="array" ref="AC2951">IF(D2951=0,"Blank",_xlfn.IFS('3 Model Input'!E$61=1,(V2951*G2951)/T2951,'3 Model Input'!E$61=2,(W2951*G2951)/T2951,'3 Model Input'!E$61=3,(X2951*G2951)/T2951,'3 Model Input'!E$61=4,(Y2951*G2951)/T2951,'3 Model Input'!E$61=5,(Z2951*G2951)/T2951, ISTEXT('3 Model Input'!E$61),"Missing",'3 Model Input'!E$61=6,(AA2951*G2951)/T2951))</f>
        <v>Blank</v>
      </c>
      <c r="AD2951" s="202" t="str">
        <f t="shared" si="487"/>
        <v>Blank</v>
      </c>
      <c r="AE2951" s="202" t="str">
        <f t="shared" si="488"/>
        <v>Blank</v>
      </c>
      <c r="AF2951" s="217" t="str">
        <f t="shared" si="489"/>
        <v>Blank</v>
      </c>
      <c r="AG2951" s="9" t="str" cm="1">
        <f t="array" ref="AG2951">_xlfn.IFS(ISNUMBER(AC2951), "", ISNUMBER(SEARCH("Blank", AC2951)), "", ISERROR(AC2951), "Bad input on tab 3")</f>
        <v/>
      </c>
    </row>
    <row r="2952" spans="2:33" ht="15" customHeight="1" x14ac:dyDescent="0.75">
      <c r="B2952" s="205" t="str">
        <f>'5 Driver Data'!B2952</f>
        <v>2944</v>
      </c>
      <c r="C2952" s="193">
        <f>'5 Driver Data'!C2952</f>
        <v>0</v>
      </c>
      <c r="D2952" s="192">
        <f>'5 Driver Data'!D2952</f>
        <v>0</v>
      </c>
      <c r="E2952" s="191">
        <f>'5 Driver Data'!E2952</f>
        <v>0</v>
      </c>
      <c r="F2952" s="191">
        <f>'5 Driver Data'!F2952</f>
        <v>0</v>
      </c>
      <c r="G2952" s="191">
        <f>'5 Driver Data'!G2952</f>
        <v>0</v>
      </c>
      <c r="H2952" s="191">
        <f>'5 Driver Data'!H2952</f>
        <v>0</v>
      </c>
      <c r="I2952" s="191">
        <f>'5 Driver Data'!I2952</f>
        <v>0</v>
      </c>
      <c r="J2952" s="191">
        <f>'5 Driver Data'!J2952</f>
        <v>0</v>
      </c>
      <c r="K2952" s="206">
        <f>'5 Driver Data'!K2952</f>
        <v>0</v>
      </c>
      <c r="L2952" s="1"/>
      <c r="M2952" s="216" t="str">
        <f>IF(D2952=0,"Blank",'3 Model Input'!E$44*'3 Model Input'!E$45)</f>
        <v>Blank</v>
      </c>
      <c r="N2952" s="197" t="str">
        <f t="shared" si="480"/>
        <v>Blank</v>
      </c>
      <c r="O2952" s="197" t="str">
        <f>IF(D2952=0,"Blank",'3 Model Input'!E$49*(1-'3 Model Input'!E$51))</f>
        <v>Blank</v>
      </c>
      <c r="P2952" s="197" t="str">
        <f t="shared" si="481"/>
        <v>Blank</v>
      </c>
      <c r="Q2952" s="197" t="str">
        <f>IF(D2952=0,"Blank",IF(D2952="BEV",E2952*(1-'3 Model Input'!E$54), E2952))</f>
        <v>Blank</v>
      </c>
      <c r="R2952" s="198" t="str">
        <f>IF(D2952=0,"Blank",IF(D2952="PHEV",F2952/G2952,F2952*(1-'3 Model Input'!E$54)/G2952))</f>
        <v>Blank</v>
      </c>
      <c r="S2952" s="198" t="str">
        <f>IF(D2952=0,"Blank",IF(D2952="PHEV",MIN(M2952,E2952),MIN(M2952,(E2952*(1-'3 Model Input'!E$54)))))</f>
        <v>Blank</v>
      </c>
      <c r="T2952" s="217" t="str">
        <f t="shared" si="482"/>
        <v>Blank</v>
      </c>
      <c r="U2952" s="89"/>
      <c r="V2952" s="216" t="str">
        <f>IF(D2952=0,"Blank",P2952*'3 Model Input'!E$50)</f>
        <v>Blank</v>
      </c>
      <c r="W2952" s="197" t="str">
        <f t="shared" si="483"/>
        <v>Blank</v>
      </c>
      <c r="X2952" s="197" t="str">
        <f t="shared" si="484"/>
        <v>Blank</v>
      </c>
      <c r="Y2952" s="197" t="str">
        <f t="shared" si="485"/>
        <v>Blank</v>
      </c>
      <c r="Z2952" s="197" t="str">
        <f t="shared" si="486"/>
        <v>Blank</v>
      </c>
      <c r="AA2952" s="223" t="str" cm="1">
        <f t="array" ref="AA2952">_xlfn.IFS(ISTEXT('3 Model Input'!F$70),"Missing",ISTEXT('3 Model Input'!I$70),"Missing",ISNUMBER('3 Model Input'!K$70),'3 Model Input'!K$70*P2952)</f>
        <v>Missing</v>
      </c>
      <c r="AB2952" s="89"/>
      <c r="AC2952" s="227" t="str" cm="1">
        <f t="array" ref="AC2952">IF(D2952=0,"Blank",_xlfn.IFS('3 Model Input'!E$61=1,(V2952*G2952)/T2952,'3 Model Input'!E$61=2,(W2952*G2952)/T2952,'3 Model Input'!E$61=3,(X2952*G2952)/T2952,'3 Model Input'!E$61=4,(Y2952*G2952)/T2952,'3 Model Input'!E$61=5,(Z2952*G2952)/T2952, ISTEXT('3 Model Input'!E$61),"Missing",'3 Model Input'!E$61=6,(AA2952*G2952)/T2952))</f>
        <v>Blank</v>
      </c>
      <c r="AD2952" s="202" t="str">
        <f t="shared" si="487"/>
        <v>Blank</v>
      </c>
      <c r="AE2952" s="202" t="str">
        <f t="shared" si="488"/>
        <v>Blank</v>
      </c>
      <c r="AF2952" s="217" t="str">
        <f t="shared" si="489"/>
        <v>Blank</v>
      </c>
      <c r="AG2952" s="9" t="str" cm="1">
        <f t="array" ref="AG2952">_xlfn.IFS(ISNUMBER(AC2952), "", ISNUMBER(SEARCH("Blank", AC2952)), "", ISERROR(AC2952), "Bad input on tab 3")</f>
        <v/>
      </c>
    </row>
    <row r="2953" spans="2:33" ht="15" customHeight="1" x14ac:dyDescent="0.75">
      <c r="B2953" s="205" t="str">
        <f>'5 Driver Data'!B2953</f>
        <v>2945</v>
      </c>
      <c r="C2953" s="193">
        <f>'5 Driver Data'!C2953</f>
        <v>0</v>
      </c>
      <c r="D2953" s="192">
        <f>'5 Driver Data'!D2953</f>
        <v>0</v>
      </c>
      <c r="E2953" s="191">
        <f>'5 Driver Data'!E2953</f>
        <v>0</v>
      </c>
      <c r="F2953" s="191">
        <f>'5 Driver Data'!F2953</f>
        <v>0</v>
      </c>
      <c r="G2953" s="191">
        <f>'5 Driver Data'!G2953</f>
        <v>0</v>
      </c>
      <c r="H2953" s="191">
        <f>'5 Driver Data'!H2953</f>
        <v>0</v>
      </c>
      <c r="I2953" s="191">
        <f>'5 Driver Data'!I2953</f>
        <v>0</v>
      </c>
      <c r="J2953" s="191">
        <f>'5 Driver Data'!J2953</f>
        <v>0</v>
      </c>
      <c r="K2953" s="206">
        <f>'5 Driver Data'!K2953</f>
        <v>0</v>
      </c>
      <c r="L2953" s="1"/>
      <c r="M2953" s="216" t="str">
        <f>IF(D2953=0,"Blank",'3 Model Input'!E$44*'3 Model Input'!E$45)</f>
        <v>Blank</v>
      </c>
      <c r="N2953" s="197" t="str">
        <f t="shared" si="480"/>
        <v>Blank</v>
      </c>
      <c r="O2953" s="197" t="str">
        <f>IF(D2953=0,"Blank",'3 Model Input'!E$49*(1-'3 Model Input'!E$51))</f>
        <v>Blank</v>
      </c>
      <c r="P2953" s="197" t="str">
        <f t="shared" si="481"/>
        <v>Blank</v>
      </c>
      <c r="Q2953" s="197" t="str">
        <f>IF(D2953=0,"Blank",IF(D2953="BEV",E2953*(1-'3 Model Input'!E$54), E2953))</f>
        <v>Blank</v>
      </c>
      <c r="R2953" s="198" t="str">
        <f>IF(D2953=0,"Blank",IF(D2953="PHEV",F2953/G2953,F2953*(1-'3 Model Input'!E$54)/G2953))</f>
        <v>Blank</v>
      </c>
      <c r="S2953" s="198" t="str">
        <f>IF(D2953=0,"Blank",IF(D2953="PHEV",MIN(M2953,E2953),MIN(M2953,(E2953*(1-'3 Model Input'!E$54)))))</f>
        <v>Blank</v>
      </c>
      <c r="T2953" s="217" t="str">
        <f t="shared" si="482"/>
        <v>Blank</v>
      </c>
      <c r="U2953" s="89"/>
      <c r="V2953" s="216" t="str">
        <f>IF(D2953=0,"Blank",P2953*'3 Model Input'!E$50)</f>
        <v>Blank</v>
      </c>
      <c r="W2953" s="197" t="str">
        <f t="shared" si="483"/>
        <v>Blank</v>
      </c>
      <c r="X2953" s="197" t="str">
        <f t="shared" si="484"/>
        <v>Blank</v>
      </c>
      <c r="Y2953" s="197" t="str">
        <f t="shared" si="485"/>
        <v>Blank</v>
      </c>
      <c r="Z2953" s="197" t="str">
        <f t="shared" si="486"/>
        <v>Blank</v>
      </c>
      <c r="AA2953" s="223" t="str" cm="1">
        <f t="array" ref="AA2953">_xlfn.IFS(ISTEXT('3 Model Input'!F$70),"Missing",ISTEXT('3 Model Input'!I$70),"Missing",ISNUMBER('3 Model Input'!K$70),'3 Model Input'!K$70*P2953)</f>
        <v>Missing</v>
      </c>
      <c r="AB2953" s="89"/>
      <c r="AC2953" s="227" t="str" cm="1">
        <f t="array" ref="AC2953">IF(D2953=0,"Blank",_xlfn.IFS('3 Model Input'!E$61=1,(V2953*G2953)/T2953,'3 Model Input'!E$61=2,(W2953*G2953)/T2953,'3 Model Input'!E$61=3,(X2953*G2953)/T2953,'3 Model Input'!E$61=4,(Y2953*G2953)/T2953,'3 Model Input'!E$61=5,(Z2953*G2953)/T2953, ISTEXT('3 Model Input'!E$61),"Missing",'3 Model Input'!E$61=6,(AA2953*G2953)/T2953))</f>
        <v>Blank</v>
      </c>
      <c r="AD2953" s="202" t="str">
        <f t="shared" si="487"/>
        <v>Blank</v>
      </c>
      <c r="AE2953" s="202" t="str">
        <f t="shared" si="488"/>
        <v>Blank</v>
      </c>
      <c r="AF2953" s="217" t="str">
        <f t="shared" si="489"/>
        <v>Blank</v>
      </c>
      <c r="AG2953" s="9" t="str" cm="1">
        <f t="array" ref="AG2953">_xlfn.IFS(ISNUMBER(AC2953), "", ISNUMBER(SEARCH("Blank", AC2953)), "", ISERROR(AC2953), "Bad input on tab 3")</f>
        <v/>
      </c>
    </row>
    <row r="2954" spans="2:33" ht="15" customHeight="1" x14ac:dyDescent="0.75">
      <c r="B2954" s="205" t="str">
        <f>'5 Driver Data'!B2954</f>
        <v>2946</v>
      </c>
      <c r="C2954" s="193">
        <f>'5 Driver Data'!C2954</f>
        <v>0</v>
      </c>
      <c r="D2954" s="192">
        <f>'5 Driver Data'!D2954</f>
        <v>0</v>
      </c>
      <c r="E2954" s="191">
        <f>'5 Driver Data'!E2954</f>
        <v>0</v>
      </c>
      <c r="F2954" s="191">
        <f>'5 Driver Data'!F2954</f>
        <v>0</v>
      </c>
      <c r="G2954" s="191">
        <f>'5 Driver Data'!G2954</f>
        <v>0</v>
      </c>
      <c r="H2954" s="191">
        <f>'5 Driver Data'!H2954</f>
        <v>0</v>
      </c>
      <c r="I2954" s="191">
        <f>'5 Driver Data'!I2954</f>
        <v>0</v>
      </c>
      <c r="J2954" s="191">
        <f>'5 Driver Data'!J2954</f>
        <v>0</v>
      </c>
      <c r="K2954" s="206">
        <f>'5 Driver Data'!K2954</f>
        <v>0</v>
      </c>
      <c r="L2954" s="1"/>
      <c r="M2954" s="216" t="str">
        <f>IF(D2954=0,"Blank",'3 Model Input'!E$44*'3 Model Input'!E$45)</f>
        <v>Blank</v>
      </c>
      <c r="N2954" s="197" t="str">
        <f t="shared" si="480"/>
        <v>Blank</v>
      </c>
      <c r="O2954" s="197" t="str">
        <f>IF(D2954=0,"Blank",'3 Model Input'!E$49*(1-'3 Model Input'!E$51))</f>
        <v>Blank</v>
      </c>
      <c r="P2954" s="197" t="str">
        <f t="shared" si="481"/>
        <v>Blank</v>
      </c>
      <c r="Q2954" s="197" t="str">
        <f>IF(D2954=0,"Blank",IF(D2954="BEV",E2954*(1-'3 Model Input'!E$54), E2954))</f>
        <v>Blank</v>
      </c>
      <c r="R2954" s="198" t="str">
        <f>IF(D2954=0,"Blank",IF(D2954="PHEV",F2954/G2954,F2954*(1-'3 Model Input'!E$54)/G2954))</f>
        <v>Blank</v>
      </c>
      <c r="S2954" s="198" t="str">
        <f>IF(D2954=0,"Blank",IF(D2954="PHEV",MIN(M2954,E2954),MIN(M2954,(E2954*(1-'3 Model Input'!E$54)))))</f>
        <v>Blank</v>
      </c>
      <c r="T2954" s="217" t="str">
        <f t="shared" si="482"/>
        <v>Blank</v>
      </c>
      <c r="U2954" s="89"/>
      <c r="V2954" s="216" t="str">
        <f>IF(D2954=0,"Blank",P2954*'3 Model Input'!E$50)</f>
        <v>Blank</v>
      </c>
      <c r="W2954" s="197" t="str">
        <f t="shared" si="483"/>
        <v>Blank</v>
      </c>
      <c r="X2954" s="197" t="str">
        <f t="shared" si="484"/>
        <v>Blank</v>
      </c>
      <c r="Y2954" s="197" t="str">
        <f t="shared" si="485"/>
        <v>Blank</v>
      </c>
      <c r="Z2954" s="197" t="str">
        <f t="shared" si="486"/>
        <v>Blank</v>
      </c>
      <c r="AA2954" s="223" t="str" cm="1">
        <f t="array" ref="AA2954">_xlfn.IFS(ISTEXT('3 Model Input'!F$70),"Missing",ISTEXT('3 Model Input'!I$70),"Missing",ISNUMBER('3 Model Input'!K$70),'3 Model Input'!K$70*P2954)</f>
        <v>Missing</v>
      </c>
      <c r="AB2954" s="89"/>
      <c r="AC2954" s="227" t="str" cm="1">
        <f t="array" ref="AC2954">IF(D2954=0,"Blank",_xlfn.IFS('3 Model Input'!E$61=1,(V2954*G2954)/T2954,'3 Model Input'!E$61=2,(W2954*G2954)/T2954,'3 Model Input'!E$61=3,(X2954*G2954)/T2954,'3 Model Input'!E$61=4,(Y2954*G2954)/T2954,'3 Model Input'!E$61=5,(Z2954*G2954)/T2954, ISTEXT('3 Model Input'!E$61),"Missing",'3 Model Input'!E$61=6,(AA2954*G2954)/T2954))</f>
        <v>Blank</v>
      </c>
      <c r="AD2954" s="202" t="str">
        <f t="shared" si="487"/>
        <v>Blank</v>
      </c>
      <c r="AE2954" s="202" t="str">
        <f t="shared" si="488"/>
        <v>Blank</v>
      </c>
      <c r="AF2954" s="217" t="str">
        <f t="shared" si="489"/>
        <v>Blank</v>
      </c>
      <c r="AG2954" s="9" t="str" cm="1">
        <f t="array" ref="AG2954">_xlfn.IFS(ISNUMBER(AC2954), "", ISNUMBER(SEARCH("Blank", AC2954)), "", ISERROR(AC2954), "Bad input on tab 3")</f>
        <v/>
      </c>
    </row>
    <row r="2955" spans="2:33" ht="15" customHeight="1" x14ac:dyDescent="0.75">
      <c r="B2955" s="205" t="str">
        <f>'5 Driver Data'!B2955</f>
        <v>2947</v>
      </c>
      <c r="C2955" s="193">
        <f>'5 Driver Data'!C2955</f>
        <v>0</v>
      </c>
      <c r="D2955" s="192">
        <f>'5 Driver Data'!D2955</f>
        <v>0</v>
      </c>
      <c r="E2955" s="191">
        <f>'5 Driver Data'!E2955</f>
        <v>0</v>
      </c>
      <c r="F2955" s="191">
        <f>'5 Driver Data'!F2955</f>
        <v>0</v>
      </c>
      <c r="G2955" s="191">
        <f>'5 Driver Data'!G2955</f>
        <v>0</v>
      </c>
      <c r="H2955" s="191">
        <f>'5 Driver Data'!H2955</f>
        <v>0</v>
      </c>
      <c r="I2955" s="191">
        <f>'5 Driver Data'!I2955</f>
        <v>0</v>
      </c>
      <c r="J2955" s="191">
        <f>'5 Driver Data'!J2955</f>
        <v>0</v>
      </c>
      <c r="K2955" s="206">
        <f>'5 Driver Data'!K2955</f>
        <v>0</v>
      </c>
      <c r="L2955" s="1"/>
      <c r="M2955" s="216" t="str">
        <f>IF(D2955=0,"Blank",'3 Model Input'!E$44*'3 Model Input'!E$45)</f>
        <v>Blank</v>
      </c>
      <c r="N2955" s="197" t="str">
        <f t="shared" si="480"/>
        <v>Blank</v>
      </c>
      <c r="O2955" s="197" t="str">
        <f>IF(D2955=0,"Blank",'3 Model Input'!E$49*(1-'3 Model Input'!E$51))</f>
        <v>Blank</v>
      </c>
      <c r="P2955" s="197" t="str">
        <f t="shared" si="481"/>
        <v>Blank</v>
      </c>
      <c r="Q2955" s="197" t="str">
        <f>IF(D2955=0,"Blank",IF(D2955="BEV",E2955*(1-'3 Model Input'!E$54), E2955))</f>
        <v>Blank</v>
      </c>
      <c r="R2955" s="198" t="str">
        <f>IF(D2955=0,"Blank",IF(D2955="PHEV",F2955/G2955,F2955*(1-'3 Model Input'!E$54)/G2955))</f>
        <v>Blank</v>
      </c>
      <c r="S2955" s="198" t="str">
        <f>IF(D2955=0,"Blank",IF(D2955="PHEV",MIN(M2955,E2955),MIN(M2955,(E2955*(1-'3 Model Input'!E$54)))))</f>
        <v>Blank</v>
      </c>
      <c r="T2955" s="217" t="str">
        <f t="shared" si="482"/>
        <v>Blank</v>
      </c>
      <c r="U2955" s="89"/>
      <c r="V2955" s="216" t="str">
        <f>IF(D2955=0,"Blank",P2955*'3 Model Input'!E$50)</f>
        <v>Blank</v>
      </c>
      <c r="W2955" s="197" t="str">
        <f t="shared" si="483"/>
        <v>Blank</v>
      </c>
      <c r="X2955" s="197" t="str">
        <f t="shared" si="484"/>
        <v>Blank</v>
      </c>
      <c r="Y2955" s="197" t="str">
        <f t="shared" si="485"/>
        <v>Blank</v>
      </c>
      <c r="Z2955" s="197" t="str">
        <f t="shared" si="486"/>
        <v>Blank</v>
      </c>
      <c r="AA2955" s="223" t="str" cm="1">
        <f t="array" ref="AA2955">_xlfn.IFS(ISTEXT('3 Model Input'!F$70),"Missing",ISTEXT('3 Model Input'!I$70),"Missing",ISNUMBER('3 Model Input'!K$70),'3 Model Input'!K$70*P2955)</f>
        <v>Missing</v>
      </c>
      <c r="AB2955" s="89"/>
      <c r="AC2955" s="227" t="str" cm="1">
        <f t="array" ref="AC2955">IF(D2955=0,"Blank",_xlfn.IFS('3 Model Input'!E$61=1,(V2955*G2955)/T2955,'3 Model Input'!E$61=2,(W2955*G2955)/T2955,'3 Model Input'!E$61=3,(X2955*G2955)/T2955,'3 Model Input'!E$61=4,(Y2955*G2955)/T2955,'3 Model Input'!E$61=5,(Z2955*G2955)/T2955, ISTEXT('3 Model Input'!E$61),"Missing",'3 Model Input'!E$61=6,(AA2955*G2955)/T2955))</f>
        <v>Blank</v>
      </c>
      <c r="AD2955" s="202" t="str">
        <f t="shared" si="487"/>
        <v>Blank</v>
      </c>
      <c r="AE2955" s="202" t="str">
        <f t="shared" si="488"/>
        <v>Blank</v>
      </c>
      <c r="AF2955" s="217" t="str">
        <f t="shared" si="489"/>
        <v>Blank</v>
      </c>
      <c r="AG2955" s="9" t="str" cm="1">
        <f t="array" ref="AG2955">_xlfn.IFS(ISNUMBER(AC2955), "", ISNUMBER(SEARCH("Blank", AC2955)), "", ISERROR(AC2955), "Bad input on tab 3")</f>
        <v/>
      </c>
    </row>
    <row r="2956" spans="2:33" ht="15" customHeight="1" x14ac:dyDescent="0.75">
      <c r="B2956" s="205" t="str">
        <f>'5 Driver Data'!B2956</f>
        <v>2948</v>
      </c>
      <c r="C2956" s="193">
        <f>'5 Driver Data'!C2956</f>
        <v>0</v>
      </c>
      <c r="D2956" s="192">
        <f>'5 Driver Data'!D2956</f>
        <v>0</v>
      </c>
      <c r="E2956" s="191">
        <f>'5 Driver Data'!E2956</f>
        <v>0</v>
      </c>
      <c r="F2956" s="191">
        <f>'5 Driver Data'!F2956</f>
        <v>0</v>
      </c>
      <c r="G2956" s="191">
        <f>'5 Driver Data'!G2956</f>
        <v>0</v>
      </c>
      <c r="H2956" s="191">
        <f>'5 Driver Data'!H2956</f>
        <v>0</v>
      </c>
      <c r="I2956" s="191">
        <f>'5 Driver Data'!I2956</f>
        <v>0</v>
      </c>
      <c r="J2956" s="191">
        <f>'5 Driver Data'!J2956</f>
        <v>0</v>
      </c>
      <c r="K2956" s="206">
        <f>'5 Driver Data'!K2956</f>
        <v>0</v>
      </c>
      <c r="L2956" s="1"/>
      <c r="M2956" s="216" t="str">
        <f>IF(D2956=0,"Blank",'3 Model Input'!E$44*'3 Model Input'!E$45)</f>
        <v>Blank</v>
      </c>
      <c r="N2956" s="197" t="str">
        <f t="shared" si="480"/>
        <v>Blank</v>
      </c>
      <c r="O2956" s="197" t="str">
        <f>IF(D2956=0,"Blank",'3 Model Input'!E$49*(1-'3 Model Input'!E$51))</f>
        <v>Blank</v>
      </c>
      <c r="P2956" s="197" t="str">
        <f t="shared" si="481"/>
        <v>Blank</v>
      </c>
      <c r="Q2956" s="197" t="str">
        <f>IF(D2956=0,"Blank",IF(D2956="BEV",E2956*(1-'3 Model Input'!E$54), E2956))</f>
        <v>Blank</v>
      </c>
      <c r="R2956" s="198" t="str">
        <f>IF(D2956=0,"Blank",IF(D2956="PHEV",F2956/G2956,F2956*(1-'3 Model Input'!E$54)/G2956))</f>
        <v>Blank</v>
      </c>
      <c r="S2956" s="198" t="str">
        <f>IF(D2956=0,"Blank",IF(D2956="PHEV",MIN(M2956,E2956),MIN(M2956,(E2956*(1-'3 Model Input'!E$54)))))</f>
        <v>Blank</v>
      </c>
      <c r="T2956" s="217" t="str">
        <f t="shared" si="482"/>
        <v>Blank</v>
      </c>
      <c r="U2956" s="89"/>
      <c r="V2956" s="216" t="str">
        <f>IF(D2956=0,"Blank",P2956*'3 Model Input'!E$50)</f>
        <v>Blank</v>
      </c>
      <c r="W2956" s="197" t="str">
        <f t="shared" si="483"/>
        <v>Blank</v>
      </c>
      <c r="X2956" s="197" t="str">
        <f t="shared" si="484"/>
        <v>Blank</v>
      </c>
      <c r="Y2956" s="197" t="str">
        <f t="shared" si="485"/>
        <v>Blank</v>
      </c>
      <c r="Z2956" s="197" t="str">
        <f t="shared" si="486"/>
        <v>Blank</v>
      </c>
      <c r="AA2956" s="223" t="str" cm="1">
        <f t="array" ref="AA2956">_xlfn.IFS(ISTEXT('3 Model Input'!F$70),"Missing",ISTEXT('3 Model Input'!I$70),"Missing",ISNUMBER('3 Model Input'!K$70),'3 Model Input'!K$70*P2956)</f>
        <v>Missing</v>
      </c>
      <c r="AB2956" s="89"/>
      <c r="AC2956" s="227" t="str" cm="1">
        <f t="array" ref="AC2956">IF(D2956=0,"Blank",_xlfn.IFS('3 Model Input'!E$61=1,(V2956*G2956)/T2956,'3 Model Input'!E$61=2,(W2956*G2956)/T2956,'3 Model Input'!E$61=3,(X2956*G2956)/T2956,'3 Model Input'!E$61=4,(Y2956*G2956)/T2956,'3 Model Input'!E$61=5,(Z2956*G2956)/T2956, ISTEXT('3 Model Input'!E$61),"Missing",'3 Model Input'!E$61=6,(AA2956*G2956)/T2956))</f>
        <v>Blank</v>
      </c>
      <c r="AD2956" s="202" t="str">
        <f t="shared" si="487"/>
        <v>Blank</v>
      </c>
      <c r="AE2956" s="202" t="str">
        <f t="shared" si="488"/>
        <v>Blank</v>
      </c>
      <c r="AF2956" s="217" t="str">
        <f t="shared" si="489"/>
        <v>Blank</v>
      </c>
      <c r="AG2956" s="9" t="str" cm="1">
        <f t="array" ref="AG2956">_xlfn.IFS(ISNUMBER(AC2956), "", ISNUMBER(SEARCH("Blank", AC2956)), "", ISERROR(AC2956), "Bad input on tab 3")</f>
        <v/>
      </c>
    </row>
    <row r="2957" spans="2:33" ht="15" customHeight="1" x14ac:dyDescent="0.75">
      <c r="B2957" s="205" t="str">
        <f>'5 Driver Data'!B2957</f>
        <v>2949</v>
      </c>
      <c r="C2957" s="193">
        <f>'5 Driver Data'!C2957</f>
        <v>0</v>
      </c>
      <c r="D2957" s="192">
        <f>'5 Driver Data'!D2957</f>
        <v>0</v>
      </c>
      <c r="E2957" s="191">
        <f>'5 Driver Data'!E2957</f>
        <v>0</v>
      </c>
      <c r="F2957" s="191">
        <f>'5 Driver Data'!F2957</f>
        <v>0</v>
      </c>
      <c r="G2957" s="191">
        <f>'5 Driver Data'!G2957</f>
        <v>0</v>
      </c>
      <c r="H2957" s="191">
        <f>'5 Driver Data'!H2957</f>
        <v>0</v>
      </c>
      <c r="I2957" s="191">
        <f>'5 Driver Data'!I2957</f>
        <v>0</v>
      </c>
      <c r="J2957" s="191">
        <f>'5 Driver Data'!J2957</f>
        <v>0</v>
      </c>
      <c r="K2957" s="206">
        <f>'5 Driver Data'!K2957</f>
        <v>0</v>
      </c>
      <c r="L2957" s="1"/>
      <c r="M2957" s="216" t="str">
        <f>IF(D2957=0,"Blank",'3 Model Input'!E$44*'3 Model Input'!E$45)</f>
        <v>Blank</v>
      </c>
      <c r="N2957" s="197" t="str">
        <f t="shared" si="480"/>
        <v>Blank</v>
      </c>
      <c r="O2957" s="197" t="str">
        <f>IF(D2957=0,"Blank",'3 Model Input'!E$49*(1-'3 Model Input'!E$51))</f>
        <v>Blank</v>
      </c>
      <c r="P2957" s="197" t="str">
        <f t="shared" si="481"/>
        <v>Blank</v>
      </c>
      <c r="Q2957" s="197" t="str">
        <f>IF(D2957=0,"Blank",IF(D2957="BEV",E2957*(1-'3 Model Input'!E$54), E2957))</f>
        <v>Blank</v>
      </c>
      <c r="R2957" s="198" t="str">
        <f>IF(D2957=0,"Blank",IF(D2957="PHEV",F2957/G2957,F2957*(1-'3 Model Input'!E$54)/G2957))</f>
        <v>Blank</v>
      </c>
      <c r="S2957" s="198" t="str">
        <f>IF(D2957=0,"Blank",IF(D2957="PHEV",MIN(M2957,E2957),MIN(M2957,(E2957*(1-'3 Model Input'!E$54)))))</f>
        <v>Blank</v>
      </c>
      <c r="T2957" s="217" t="str">
        <f t="shared" si="482"/>
        <v>Blank</v>
      </c>
      <c r="U2957" s="89"/>
      <c r="V2957" s="216" t="str">
        <f>IF(D2957=0,"Blank",P2957*'3 Model Input'!E$50)</f>
        <v>Blank</v>
      </c>
      <c r="W2957" s="197" t="str">
        <f t="shared" si="483"/>
        <v>Blank</v>
      </c>
      <c r="X2957" s="197" t="str">
        <f t="shared" si="484"/>
        <v>Blank</v>
      </c>
      <c r="Y2957" s="197" t="str">
        <f t="shared" si="485"/>
        <v>Blank</v>
      </c>
      <c r="Z2957" s="197" t="str">
        <f t="shared" si="486"/>
        <v>Blank</v>
      </c>
      <c r="AA2957" s="223" t="str" cm="1">
        <f t="array" ref="AA2957">_xlfn.IFS(ISTEXT('3 Model Input'!F$70),"Missing",ISTEXT('3 Model Input'!I$70),"Missing",ISNUMBER('3 Model Input'!K$70),'3 Model Input'!K$70*P2957)</f>
        <v>Missing</v>
      </c>
      <c r="AB2957" s="89"/>
      <c r="AC2957" s="227" t="str" cm="1">
        <f t="array" ref="AC2957">IF(D2957=0,"Blank",_xlfn.IFS('3 Model Input'!E$61=1,(V2957*G2957)/T2957,'3 Model Input'!E$61=2,(W2957*G2957)/T2957,'3 Model Input'!E$61=3,(X2957*G2957)/T2957,'3 Model Input'!E$61=4,(Y2957*G2957)/T2957,'3 Model Input'!E$61=5,(Z2957*G2957)/T2957, ISTEXT('3 Model Input'!E$61),"Missing",'3 Model Input'!E$61=6,(AA2957*G2957)/T2957))</f>
        <v>Blank</v>
      </c>
      <c r="AD2957" s="202" t="str">
        <f t="shared" si="487"/>
        <v>Blank</v>
      </c>
      <c r="AE2957" s="202" t="str">
        <f t="shared" si="488"/>
        <v>Blank</v>
      </c>
      <c r="AF2957" s="217" t="str">
        <f t="shared" si="489"/>
        <v>Blank</v>
      </c>
      <c r="AG2957" s="9" t="str" cm="1">
        <f t="array" ref="AG2957">_xlfn.IFS(ISNUMBER(AC2957), "", ISNUMBER(SEARCH("Blank", AC2957)), "", ISERROR(AC2957), "Bad input on tab 3")</f>
        <v/>
      </c>
    </row>
    <row r="2958" spans="2:33" ht="15" customHeight="1" x14ac:dyDescent="0.75">
      <c r="B2958" s="205" t="str">
        <f>'5 Driver Data'!B2958</f>
        <v>2950</v>
      </c>
      <c r="C2958" s="193">
        <f>'5 Driver Data'!C2958</f>
        <v>0</v>
      </c>
      <c r="D2958" s="192">
        <f>'5 Driver Data'!D2958</f>
        <v>0</v>
      </c>
      <c r="E2958" s="191">
        <f>'5 Driver Data'!E2958</f>
        <v>0</v>
      </c>
      <c r="F2958" s="191">
        <f>'5 Driver Data'!F2958</f>
        <v>0</v>
      </c>
      <c r="G2958" s="191">
        <f>'5 Driver Data'!G2958</f>
        <v>0</v>
      </c>
      <c r="H2958" s="191">
        <f>'5 Driver Data'!H2958</f>
        <v>0</v>
      </c>
      <c r="I2958" s="191">
        <f>'5 Driver Data'!I2958</f>
        <v>0</v>
      </c>
      <c r="J2958" s="191">
        <f>'5 Driver Data'!J2958</f>
        <v>0</v>
      </c>
      <c r="K2958" s="206">
        <f>'5 Driver Data'!K2958</f>
        <v>0</v>
      </c>
      <c r="L2958" s="1"/>
      <c r="M2958" s="216" t="str">
        <f>IF(D2958=0,"Blank",'3 Model Input'!E$44*'3 Model Input'!E$45)</f>
        <v>Blank</v>
      </c>
      <c r="N2958" s="197" t="str">
        <f t="shared" si="480"/>
        <v>Blank</v>
      </c>
      <c r="O2958" s="197" t="str">
        <f>IF(D2958=0,"Blank",'3 Model Input'!E$49*(1-'3 Model Input'!E$51))</f>
        <v>Blank</v>
      </c>
      <c r="P2958" s="197" t="str">
        <f t="shared" si="481"/>
        <v>Blank</v>
      </c>
      <c r="Q2958" s="197" t="str">
        <f>IF(D2958=0,"Blank",IF(D2958="BEV",E2958*(1-'3 Model Input'!E$54), E2958))</f>
        <v>Blank</v>
      </c>
      <c r="R2958" s="198" t="str">
        <f>IF(D2958=0,"Blank",IF(D2958="PHEV",F2958/G2958,F2958*(1-'3 Model Input'!E$54)/G2958))</f>
        <v>Blank</v>
      </c>
      <c r="S2958" s="198" t="str">
        <f>IF(D2958=0,"Blank",IF(D2958="PHEV",MIN(M2958,E2958),MIN(M2958,(E2958*(1-'3 Model Input'!E$54)))))</f>
        <v>Blank</v>
      </c>
      <c r="T2958" s="217" t="str">
        <f t="shared" si="482"/>
        <v>Blank</v>
      </c>
      <c r="U2958" s="89"/>
      <c r="V2958" s="216" t="str">
        <f>IF(D2958=0,"Blank",P2958*'3 Model Input'!E$50)</f>
        <v>Blank</v>
      </c>
      <c r="W2958" s="197" t="str">
        <f t="shared" si="483"/>
        <v>Blank</v>
      </c>
      <c r="X2958" s="197" t="str">
        <f t="shared" si="484"/>
        <v>Blank</v>
      </c>
      <c r="Y2958" s="197" t="str">
        <f t="shared" si="485"/>
        <v>Blank</v>
      </c>
      <c r="Z2958" s="197" t="str">
        <f t="shared" si="486"/>
        <v>Blank</v>
      </c>
      <c r="AA2958" s="223" t="str" cm="1">
        <f t="array" ref="AA2958">_xlfn.IFS(ISTEXT('3 Model Input'!F$70),"Missing",ISTEXT('3 Model Input'!I$70),"Missing",ISNUMBER('3 Model Input'!K$70),'3 Model Input'!K$70*P2958)</f>
        <v>Missing</v>
      </c>
      <c r="AB2958" s="89"/>
      <c r="AC2958" s="227" t="str" cm="1">
        <f t="array" ref="AC2958">IF(D2958=0,"Blank",_xlfn.IFS('3 Model Input'!E$61=1,(V2958*G2958)/T2958,'3 Model Input'!E$61=2,(W2958*G2958)/T2958,'3 Model Input'!E$61=3,(X2958*G2958)/T2958,'3 Model Input'!E$61=4,(Y2958*G2958)/T2958,'3 Model Input'!E$61=5,(Z2958*G2958)/T2958, ISTEXT('3 Model Input'!E$61),"Missing",'3 Model Input'!E$61=6,(AA2958*G2958)/T2958))</f>
        <v>Blank</v>
      </c>
      <c r="AD2958" s="202" t="str">
        <f t="shared" si="487"/>
        <v>Blank</v>
      </c>
      <c r="AE2958" s="202" t="str">
        <f t="shared" si="488"/>
        <v>Blank</v>
      </c>
      <c r="AF2958" s="217" t="str">
        <f t="shared" si="489"/>
        <v>Blank</v>
      </c>
      <c r="AG2958" s="9" t="str" cm="1">
        <f t="array" ref="AG2958">_xlfn.IFS(ISNUMBER(AC2958), "", ISNUMBER(SEARCH("Blank", AC2958)), "", ISERROR(AC2958), "Bad input on tab 3")</f>
        <v/>
      </c>
    </row>
    <row r="2959" spans="2:33" ht="15" customHeight="1" x14ac:dyDescent="0.75">
      <c r="B2959" s="205" t="str">
        <f>'5 Driver Data'!B2959</f>
        <v>2951</v>
      </c>
      <c r="C2959" s="193">
        <f>'5 Driver Data'!C2959</f>
        <v>0</v>
      </c>
      <c r="D2959" s="192">
        <f>'5 Driver Data'!D2959</f>
        <v>0</v>
      </c>
      <c r="E2959" s="191">
        <f>'5 Driver Data'!E2959</f>
        <v>0</v>
      </c>
      <c r="F2959" s="191">
        <f>'5 Driver Data'!F2959</f>
        <v>0</v>
      </c>
      <c r="G2959" s="191">
        <f>'5 Driver Data'!G2959</f>
        <v>0</v>
      </c>
      <c r="H2959" s="191">
        <f>'5 Driver Data'!H2959</f>
        <v>0</v>
      </c>
      <c r="I2959" s="191">
        <f>'5 Driver Data'!I2959</f>
        <v>0</v>
      </c>
      <c r="J2959" s="191">
        <f>'5 Driver Data'!J2959</f>
        <v>0</v>
      </c>
      <c r="K2959" s="206">
        <f>'5 Driver Data'!K2959</f>
        <v>0</v>
      </c>
      <c r="L2959" s="1"/>
      <c r="M2959" s="216" t="str">
        <f>IF(D2959=0,"Blank",'3 Model Input'!E$44*'3 Model Input'!E$45)</f>
        <v>Blank</v>
      </c>
      <c r="N2959" s="197" t="str">
        <f t="shared" si="480"/>
        <v>Blank</v>
      </c>
      <c r="O2959" s="197" t="str">
        <f>IF(D2959=0,"Blank",'3 Model Input'!E$49*(1-'3 Model Input'!E$51))</f>
        <v>Blank</v>
      </c>
      <c r="P2959" s="197" t="str">
        <f t="shared" si="481"/>
        <v>Blank</v>
      </c>
      <c r="Q2959" s="197" t="str">
        <f>IF(D2959=0,"Blank",IF(D2959="BEV",E2959*(1-'3 Model Input'!E$54), E2959))</f>
        <v>Blank</v>
      </c>
      <c r="R2959" s="198" t="str">
        <f>IF(D2959=0,"Blank",IF(D2959="PHEV",F2959/G2959,F2959*(1-'3 Model Input'!E$54)/G2959))</f>
        <v>Blank</v>
      </c>
      <c r="S2959" s="198" t="str">
        <f>IF(D2959=0,"Blank",IF(D2959="PHEV",MIN(M2959,E2959),MIN(M2959,(E2959*(1-'3 Model Input'!E$54)))))</f>
        <v>Blank</v>
      </c>
      <c r="T2959" s="217" t="str">
        <f t="shared" si="482"/>
        <v>Blank</v>
      </c>
      <c r="U2959" s="89"/>
      <c r="V2959" s="216" t="str">
        <f>IF(D2959=0,"Blank",P2959*'3 Model Input'!E$50)</f>
        <v>Blank</v>
      </c>
      <c r="W2959" s="197" t="str">
        <f t="shared" si="483"/>
        <v>Blank</v>
      </c>
      <c r="X2959" s="197" t="str">
        <f t="shared" si="484"/>
        <v>Blank</v>
      </c>
      <c r="Y2959" s="197" t="str">
        <f t="shared" si="485"/>
        <v>Blank</v>
      </c>
      <c r="Z2959" s="197" t="str">
        <f t="shared" si="486"/>
        <v>Blank</v>
      </c>
      <c r="AA2959" s="223" t="str" cm="1">
        <f t="array" ref="AA2959">_xlfn.IFS(ISTEXT('3 Model Input'!F$70),"Missing",ISTEXT('3 Model Input'!I$70),"Missing",ISNUMBER('3 Model Input'!K$70),'3 Model Input'!K$70*P2959)</f>
        <v>Missing</v>
      </c>
      <c r="AB2959" s="89"/>
      <c r="AC2959" s="227" t="str" cm="1">
        <f t="array" ref="AC2959">IF(D2959=0,"Blank",_xlfn.IFS('3 Model Input'!E$61=1,(V2959*G2959)/T2959,'3 Model Input'!E$61=2,(W2959*G2959)/T2959,'3 Model Input'!E$61=3,(X2959*G2959)/T2959,'3 Model Input'!E$61=4,(Y2959*G2959)/T2959,'3 Model Input'!E$61=5,(Z2959*G2959)/T2959, ISTEXT('3 Model Input'!E$61),"Missing",'3 Model Input'!E$61=6,(AA2959*G2959)/T2959))</f>
        <v>Blank</v>
      </c>
      <c r="AD2959" s="202" t="str">
        <f t="shared" si="487"/>
        <v>Blank</v>
      </c>
      <c r="AE2959" s="202" t="str">
        <f t="shared" si="488"/>
        <v>Blank</v>
      </c>
      <c r="AF2959" s="217" t="str">
        <f t="shared" si="489"/>
        <v>Blank</v>
      </c>
      <c r="AG2959" s="9" t="str" cm="1">
        <f t="array" ref="AG2959">_xlfn.IFS(ISNUMBER(AC2959), "", ISNUMBER(SEARCH("Blank", AC2959)), "", ISERROR(AC2959), "Bad input on tab 3")</f>
        <v/>
      </c>
    </row>
    <row r="2960" spans="2:33" ht="15" customHeight="1" x14ac:dyDescent="0.75">
      <c r="B2960" s="205" t="str">
        <f>'5 Driver Data'!B2960</f>
        <v>2952</v>
      </c>
      <c r="C2960" s="193">
        <f>'5 Driver Data'!C2960</f>
        <v>0</v>
      </c>
      <c r="D2960" s="192">
        <f>'5 Driver Data'!D2960</f>
        <v>0</v>
      </c>
      <c r="E2960" s="191">
        <f>'5 Driver Data'!E2960</f>
        <v>0</v>
      </c>
      <c r="F2960" s="191">
        <f>'5 Driver Data'!F2960</f>
        <v>0</v>
      </c>
      <c r="G2960" s="191">
        <f>'5 Driver Data'!G2960</f>
        <v>0</v>
      </c>
      <c r="H2960" s="191">
        <f>'5 Driver Data'!H2960</f>
        <v>0</v>
      </c>
      <c r="I2960" s="191">
        <f>'5 Driver Data'!I2960</f>
        <v>0</v>
      </c>
      <c r="J2960" s="191">
        <f>'5 Driver Data'!J2960</f>
        <v>0</v>
      </c>
      <c r="K2960" s="206">
        <f>'5 Driver Data'!K2960</f>
        <v>0</v>
      </c>
      <c r="L2960" s="1"/>
      <c r="M2960" s="216" t="str">
        <f>IF(D2960=0,"Blank",'3 Model Input'!E$44*'3 Model Input'!E$45)</f>
        <v>Blank</v>
      </c>
      <c r="N2960" s="197" t="str">
        <f t="shared" si="480"/>
        <v>Blank</v>
      </c>
      <c r="O2960" s="197" t="str">
        <f>IF(D2960=0,"Blank",'3 Model Input'!E$49*(1-'3 Model Input'!E$51))</f>
        <v>Blank</v>
      </c>
      <c r="P2960" s="197" t="str">
        <f t="shared" si="481"/>
        <v>Blank</v>
      </c>
      <c r="Q2960" s="197" t="str">
        <f>IF(D2960=0,"Blank",IF(D2960="BEV",E2960*(1-'3 Model Input'!E$54), E2960))</f>
        <v>Blank</v>
      </c>
      <c r="R2960" s="198" t="str">
        <f>IF(D2960=0,"Blank",IF(D2960="PHEV",F2960/G2960,F2960*(1-'3 Model Input'!E$54)/G2960))</f>
        <v>Blank</v>
      </c>
      <c r="S2960" s="198" t="str">
        <f>IF(D2960=0,"Blank",IF(D2960="PHEV",MIN(M2960,E2960),MIN(M2960,(E2960*(1-'3 Model Input'!E$54)))))</f>
        <v>Blank</v>
      </c>
      <c r="T2960" s="217" t="str">
        <f t="shared" si="482"/>
        <v>Blank</v>
      </c>
      <c r="U2960" s="89"/>
      <c r="V2960" s="216" t="str">
        <f>IF(D2960=0,"Blank",P2960*'3 Model Input'!E$50)</f>
        <v>Blank</v>
      </c>
      <c r="W2960" s="197" t="str">
        <f t="shared" si="483"/>
        <v>Blank</v>
      </c>
      <c r="X2960" s="197" t="str">
        <f t="shared" si="484"/>
        <v>Blank</v>
      </c>
      <c r="Y2960" s="197" t="str">
        <f t="shared" si="485"/>
        <v>Blank</v>
      </c>
      <c r="Z2960" s="197" t="str">
        <f t="shared" si="486"/>
        <v>Blank</v>
      </c>
      <c r="AA2960" s="223" t="str" cm="1">
        <f t="array" ref="AA2960">_xlfn.IFS(ISTEXT('3 Model Input'!F$70),"Missing",ISTEXT('3 Model Input'!I$70),"Missing",ISNUMBER('3 Model Input'!K$70),'3 Model Input'!K$70*P2960)</f>
        <v>Missing</v>
      </c>
      <c r="AB2960" s="89"/>
      <c r="AC2960" s="227" t="str" cm="1">
        <f t="array" ref="AC2960">IF(D2960=0,"Blank",_xlfn.IFS('3 Model Input'!E$61=1,(V2960*G2960)/T2960,'3 Model Input'!E$61=2,(W2960*G2960)/T2960,'3 Model Input'!E$61=3,(X2960*G2960)/T2960,'3 Model Input'!E$61=4,(Y2960*G2960)/T2960,'3 Model Input'!E$61=5,(Z2960*G2960)/T2960, ISTEXT('3 Model Input'!E$61),"Missing",'3 Model Input'!E$61=6,(AA2960*G2960)/T2960))</f>
        <v>Blank</v>
      </c>
      <c r="AD2960" s="202" t="str">
        <f t="shared" si="487"/>
        <v>Blank</v>
      </c>
      <c r="AE2960" s="202" t="str">
        <f t="shared" si="488"/>
        <v>Blank</v>
      </c>
      <c r="AF2960" s="217" t="str">
        <f t="shared" si="489"/>
        <v>Blank</v>
      </c>
      <c r="AG2960" s="9" t="str" cm="1">
        <f t="array" ref="AG2960">_xlfn.IFS(ISNUMBER(AC2960), "", ISNUMBER(SEARCH("Blank", AC2960)), "", ISERROR(AC2960), "Bad input on tab 3")</f>
        <v/>
      </c>
    </row>
    <row r="2961" spans="2:33" ht="15" customHeight="1" x14ac:dyDescent="0.75">
      <c r="B2961" s="205" t="str">
        <f>'5 Driver Data'!B2961</f>
        <v>2953</v>
      </c>
      <c r="C2961" s="193">
        <f>'5 Driver Data'!C2961</f>
        <v>0</v>
      </c>
      <c r="D2961" s="192">
        <f>'5 Driver Data'!D2961</f>
        <v>0</v>
      </c>
      <c r="E2961" s="191">
        <f>'5 Driver Data'!E2961</f>
        <v>0</v>
      </c>
      <c r="F2961" s="191">
        <f>'5 Driver Data'!F2961</f>
        <v>0</v>
      </c>
      <c r="G2961" s="191">
        <f>'5 Driver Data'!G2961</f>
        <v>0</v>
      </c>
      <c r="H2961" s="191">
        <f>'5 Driver Data'!H2961</f>
        <v>0</v>
      </c>
      <c r="I2961" s="191">
        <f>'5 Driver Data'!I2961</f>
        <v>0</v>
      </c>
      <c r="J2961" s="191">
        <f>'5 Driver Data'!J2961</f>
        <v>0</v>
      </c>
      <c r="K2961" s="206">
        <f>'5 Driver Data'!K2961</f>
        <v>0</v>
      </c>
      <c r="L2961" s="1"/>
      <c r="M2961" s="216" t="str">
        <f>IF(D2961=0,"Blank",'3 Model Input'!E$44*'3 Model Input'!E$45)</f>
        <v>Blank</v>
      </c>
      <c r="N2961" s="197" t="str">
        <f t="shared" si="480"/>
        <v>Blank</v>
      </c>
      <c r="O2961" s="197" t="str">
        <f>IF(D2961=0,"Blank",'3 Model Input'!E$49*(1-'3 Model Input'!E$51))</f>
        <v>Blank</v>
      </c>
      <c r="P2961" s="197" t="str">
        <f t="shared" si="481"/>
        <v>Blank</v>
      </c>
      <c r="Q2961" s="197" t="str">
        <f>IF(D2961=0,"Blank",IF(D2961="BEV",E2961*(1-'3 Model Input'!E$54), E2961))</f>
        <v>Blank</v>
      </c>
      <c r="R2961" s="198" t="str">
        <f>IF(D2961=0,"Blank",IF(D2961="PHEV",F2961/G2961,F2961*(1-'3 Model Input'!E$54)/G2961))</f>
        <v>Blank</v>
      </c>
      <c r="S2961" s="198" t="str">
        <f>IF(D2961=0,"Blank",IF(D2961="PHEV",MIN(M2961,E2961),MIN(M2961,(E2961*(1-'3 Model Input'!E$54)))))</f>
        <v>Blank</v>
      </c>
      <c r="T2961" s="217" t="str">
        <f t="shared" si="482"/>
        <v>Blank</v>
      </c>
      <c r="U2961" s="89"/>
      <c r="V2961" s="216" t="str">
        <f>IF(D2961=0,"Blank",P2961*'3 Model Input'!E$50)</f>
        <v>Blank</v>
      </c>
      <c r="W2961" s="197" t="str">
        <f t="shared" si="483"/>
        <v>Blank</v>
      </c>
      <c r="X2961" s="197" t="str">
        <f t="shared" si="484"/>
        <v>Blank</v>
      </c>
      <c r="Y2961" s="197" t="str">
        <f t="shared" si="485"/>
        <v>Blank</v>
      </c>
      <c r="Z2961" s="197" t="str">
        <f t="shared" si="486"/>
        <v>Blank</v>
      </c>
      <c r="AA2961" s="223" t="str" cm="1">
        <f t="array" ref="AA2961">_xlfn.IFS(ISTEXT('3 Model Input'!F$70),"Missing",ISTEXT('3 Model Input'!I$70),"Missing",ISNUMBER('3 Model Input'!K$70),'3 Model Input'!K$70*P2961)</f>
        <v>Missing</v>
      </c>
      <c r="AB2961" s="89"/>
      <c r="AC2961" s="227" t="str" cm="1">
        <f t="array" ref="AC2961">IF(D2961=0,"Blank",_xlfn.IFS('3 Model Input'!E$61=1,(V2961*G2961)/T2961,'3 Model Input'!E$61=2,(W2961*G2961)/T2961,'3 Model Input'!E$61=3,(X2961*G2961)/T2961,'3 Model Input'!E$61=4,(Y2961*G2961)/T2961,'3 Model Input'!E$61=5,(Z2961*G2961)/T2961, ISTEXT('3 Model Input'!E$61),"Missing",'3 Model Input'!E$61=6,(AA2961*G2961)/T2961))</f>
        <v>Blank</v>
      </c>
      <c r="AD2961" s="202" t="str">
        <f t="shared" si="487"/>
        <v>Blank</v>
      </c>
      <c r="AE2961" s="202" t="str">
        <f t="shared" si="488"/>
        <v>Blank</v>
      </c>
      <c r="AF2961" s="217" t="str">
        <f t="shared" si="489"/>
        <v>Blank</v>
      </c>
      <c r="AG2961" s="9" t="str" cm="1">
        <f t="array" ref="AG2961">_xlfn.IFS(ISNUMBER(AC2961), "", ISNUMBER(SEARCH("Blank", AC2961)), "", ISERROR(AC2961), "Bad input on tab 3")</f>
        <v/>
      </c>
    </row>
    <row r="2962" spans="2:33" ht="15" customHeight="1" x14ac:dyDescent="0.75">
      <c r="B2962" s="205" t="str">
        <f>'5 Driver Data'!B2962</f>
        <v>2954</v>
      </c>
      <c r="C2962" s="193">
        <f>'5 Driver Data'!C2962</f>
        <v>0</v>
      </c>
      <c r="D2962" s="192">
        <f>'5 Driver Data'!D2962</f>
        <v>0</v>
      </c>
      <c r="E2962" s="191">
        <f>'5 Driver Data'!E2962</f>
        <v>0</v>
      </c>
      <c r="F2962" s="191">
        <f>'5 Driver Data'!F2962</f>
        <v>0</v>
      </c>
      <c r="G2962" s="191">
        <f>'5 Driver Data'!G2962</f>
        <v>0</v>
      </c>
      <c r="H2962" s="191">
        <f>'5 Driver Data'!H2962</f>
        <v>0</v>
      </c>
      <c r="I2962" s="191">
        <f>'5 Driver Data'!I2962</f>
        <v>0</v>
      </c>
      <c r="J2962" s="191">
        <f>'5 Driver Data'!J2962</f>
        <v>0</v>
      </c>
      <c r="K2962" s="206">
        <f>'5 Driver Data'!K2962</f>
        <v>0</v>
      </c>
      <c r="L2962" s="1"/>
      <c r="M2962" s="216" t="str">
        <f>IF(D2962=0,"Blank",'3 Model Input'!E$44*'3 Model Input'!E$45)</f>
        <v>Blank</v>
      </c>
      <c r="N2962" s="197" t="str">
        <f t="shared" si="480"/>
        <v>Blank</v>
      </c>
      <c r="O2962" s="197" t="str">
        <f>IF(D2962=0,"Blank",'3 Model Input'!E$49*(1-'3 Model Input'!E$51))</f>
        <v>Blank</v>
      </c>
      <c r="P2962" s="197" t="str">
        <f t="shared" si="481"/>
        <v>Blank</v>
      </c>
      <c r="Q2962" s="197" t="str">
        <f>IF(D2962=0,"Blank",IF(D2962="BEV",E2962*(1-'3 Model Input'!E$54), E2962))</f>
        <v>Blank</v>
      </c>
      <c r="R2962" s="198" t="str">
        <f>IF(D2962=0,"Blank",IF(D2962="PHEV",F2962/G2962,F2962*(1-'3 Model Input'!E$54)/G2962))</f>
        <v>Blank</v>
      </c>
      <c r="S2962" s="198" t="str">
        <f>IF(D2962=0,"Blank",IF(D2962="PHEV",MIN(M2962,E2962),MIN(M2962,(E2962*(1-'3 Model Input'!E$54)))))</f>
        <v>Blank</v>
      </c>
      <c r="T2962" s="217" t="str">
        <f t="shared" si="482"/>
        <v>Blank</v>
      </c>
      <c r="U2962" s="89"/>
      <c r="V2962" s="216" t="str">
        <f>IF(D2962=0,"Blank",P2962*'3 Model Input'!E$50)</f>
        <v>Blank</v>
      </c>
      <c r="W2962" s="197" t="str">
        <f t="shared" si="483"/>
        <v>Blank</v>
      </c>
      <c r="X2962" s="197" t="str">
        <f t="shared" si="484"/>
        <v>Blank</v>
      </c>
      <c r="Y2962" s="197" t="str">
        <f t="shared" si="485"/>
        <v>Blank</v>
      </c>
      <c r="Z2962" s="197" t="str">
        <f t="shared" si="486"/>
        <v>Blank</v>
      </c>
      <c r="AA2962" s="223" t="str" cm="1">
        <f t="array" ref="AA2962">_xlfn.IFS(ISTEXT('3 Model Input'!F$70),"Missing",ISTEXT('3 Model Input'!I$70),"Missing",ISNUMBER('3 Model Input'!K$70),'3 Model Input'!K$70*P2962)</f>
        <v>Missing</v>
      </c>
      <c r="AB2962" s="89"/>
      <c r="AC2962" s="227" t="str" cm="1">
        <f t="array" ref="AC2962">IF(D2962=0,"Blank",_xlfn.IFS('3 Model Input'!E$61=1,(V2962*G2962)/T2962,'3 Model Input'!E$61=2,(W2962*G2962)/T2962,'3 Model Input'!E$61=3,(X2962*G2962)/T2962,'3 Model Input'!E$61=4,(Y2962*G2962)/T2962,'3 Model Input'!E$61=5,(Z2962*G2962)/T2962, ISTEXT('3 Model Input'!E$61),"Missing",'3 Model Input'!E$61=6,(AA2962*G2962)/T2962))</f>
        <v>Blank</v>
      </c>
      <c r="AD2962" s="202" t="str">
        <f t="shared" si="487"/>
        <v>Blank</v>
      </c>
      <c r="AE2962" s="202" t="str">
        <f t="shared" si="488"/>
        <v>Blank</v>
      </c>
      <c r="AF2962" s="217" t="str">
        <f t="shared" si="489"/>
        <v>Blank</v>
      </c>
      <c r="AG2962" s="9" t="str" cm="1">
        <f t="array" ref="AG2962">_xlfn.IFS(ISNUMBER(AC2962), "", ISNUMBER(SEARCH("Blank", AC2962)), "", ISERROR(AC2962), "Bad input on tab 3")</f>
        <v/>
      </c>
    </row>
    <row r="2963" spans="2:33" ht="15" customHeight="1" x14ac:dyDescent="0.75">
      <c r="B2963" s="205" t="str">
        <f>'5 Driver Data'!B2963</f>
        <v>2955</v>
      </c>
      <c r="C2963" s="193">
        <f>'5 Driver Data'!C2963</f>
        <v>0</v>
      </c>
      <c r="D2963" s="192">
        <f>'5 Driver Data'!D2963</f>
        <v>0</v>
      </c>
      <c r="E2963" s="191">
        <f>'5 Driver Data'!E2963</f>
        <v>0</v>
      </c>
      <c r="F2963" s="191">
        <f>'5 Driver Data'!F2963</f>
        <v>0</v>
      </c>
      <c r="G2963" s="191">
        <f>'5 Driver Data'!G2963</f>
        <v>0</v>
      </c>
      <c r="H2963" s="191">
        <f>'5 Driver Data'!H2963</f>
        <v>0</v>
      </c>
      <c r="I2963" s="191">
        <f>'5 Driver Data'!I2963</f>
        <v>0</v>
      </c>
      <c r="J2963" s="191">
        <f>'5 Driver Data'!J2963</f>
        <v>0</v>
      </c>
      <c r="K2963" s="206">
        <f>'5 Driver Data'!K2963</f>
        <v>0</v>
      </c>
      <c r="L2963" s="1"/>
      <c r="M2963" s="216" t="str">
        <f>IF(D2963=0,"Blank",'3 Model Input'!E$44*'3 Model Input'!E$45)</f>
        <v>Blank</v>
      </c>
      <c r="N2963" s="197" t="str">
        <f t="shared" si="480"/>
        <v>Blank</v>
      </c>
      <c r="O2963" s="197" t="str">
        <f>IF(D2963=0,"Blank",'3 Model Input'!E$49*(1-'3 Model Input'!E$51))</f>
        <v>Blank</v>
      </c>
      <c r="P2963" s="197" t="str">
        <f t="shared" si="481"/>
        <v>Blank</v>
      </c>
      <c r="Q2963" s="197" t="str">
        <f>IF(D2963=0,"Blank",IF(D2963="BEV",E2963*(1-'3 Model Input'!E$54), E2963))</f>
        <v>Blank</v>
      </c>
      <c r="R2963" s="198" t="str">
        <f>IF(D2963=0,"Blank",IF(D2963="PHEV",F2963/G2963,F2963*(1-'3 Model Input'!E$54)/G2963))</f>
        <v>Blank</v>
      </c>
      <c r="S2963" s="198" t="str">
        <f>IF(D2963=0,"Blank",IF(D2963="PHEV",MIN(M2963,E2963),MIN(M2963,(E2963*(1-'3 Model Input'!E$54)))))</f>
        <v>Blank</v>
      </c>
      <c r="T2963" s="217" t="str">
        <f t="shared" si="482"/>
        <v>Blank</v>
      </c>
      <c r="U2963" s="89"/>
      <c r="V2963" s="216" t="str">
        <f>IF(D2963=0,"Blank",P2963*'3 Model Input'!E$50)</f>
        <v>Blank</v>
      </c>
      <c r="W2963" s="197" t="str">
        <f t="shared" si="483"/>
        <v>Blank</v>
      </c>
      <c r="X2963" s="197" t="str">
        <f t="shared" si="484"/>
        <v>Blank</v>
      </c>
      <c r="Y2963" s="197" t="str">
        <f t="shared" si="485"/>
        <v>Blank</v>
      </c>
      <c r="Z2963" s="197" t="str">
        <f t="shared" si="486"/>
        <v>Blank</v>
      </c>
      <c r="AA2963" s="223" t="str" cm="1">
        <f t="array" ref="AA2963">_xlfn.IFS(ISTEXT('3 Model Input'!F$70),"Missing",ISTEXT('3 Model Input'!I$70),"Missing",ISNUMBER('3 Model Input'!K$70),'3 Model Input'!K$70*P2963)</f>
        <v>Missing</v>
      </c>
      <c r="AB2963" s="89"/>
      <c r="AC2963" s="227" t="str" cm="1">
        <f t="array" ref="AC2963">IF(D2963=0,"Blank",_xlfn.IFS('3 Model Input'!E$61=1,(V2963*G2963)/T2963,'3 Model Input'!E$61=2,(W2963*G2963)/T2963,'3 Model Input'!E$61=3,(X2963*G2963)/T2963,'3 Model Input'!E$61=4,(Y2963*G2963)/T2963,'3 Model Input'!E$61=5,(Z2963*G2963)/T2963, ISTEXT('3 Model Input'!E$61),"Missing",'3 Model Input'!E$61=6,(AA2963*G2963)/T2963))</f>
        <v>Blank</v>
      </c>
      <c r="AD2963" s="202" t="str">
        <f t="shared" si="487"/>
        <v>Blank</v>
      </c>
      <c r="AE2963" s="202" t="str">
        <f t="shared" si="488"/>
        <v>Blank</v>
      </c>
      <c r="AF2963" s="217" t="str">
        <f t="shared" si="489"/>
        <v>Blank</v>
      </c>
      <c r="AG2963" s="9" t="str" cm="1">
        <f t="array" ref="AG2963">_xlfn.IFS(ISNUMBER(AC2963), "", ISNUMBER(SEARCH("Blank", AC2963)), "", ISERROR(AC2963), "Bad input on tab 3")</f>
        <v/>
      </c>
    </row>
    <row r="2964" spans="2:33" ht="15" customHeight="1" x14ac:dyDescent="0.75">
      <c r="B2964" s="205" t="str">
        <f>'5 Driver Data'!B2964</f>
        <v>2956</v>
      </c>
      <c r="C2964" s="193">
        <f>'5 Driver Data'!C2964</f>
        <v>0</v>
      </c>
      <c r="D2964" s="192">
        <f>'5 Driver Data'!D2964</f>
        <v>0</v>
      </c>
      <c r="E2964" s="191">
        <f>'5 Driver Data'!E2964</f>
        <v>0</v>
      </c>
      <c r="F2964" s="191">
        <f>'5 Driver Data'!F2964</f>
        <v>0</v>
      </c>
      <c r="G2964" s="191">
        <f>'5 Driver Data'!G2964</f>
        <v>0</v>
      </c>
      <c r="H2964" s="191">
        <f>'5 Driver Data'!H2964</f>
        <v>0</v>
      </c>
      <c r="I2964" s="191">
        <f>'5 Driver Data'!I2964</f>
        <v>0</v>
      </c>
      <c r="J2964" s="191">
        <f>'5 Driver Data'!J2964</f>
        <v>0</v>
      </c>
      <c r="K2964" s="206">
        <f>'5 Driver Data'!K2964</f>
        <v>0</v>
      </c>
      <c r="L2964" s="1"/>
      <c r="M2964" s="216" t="str">
        <f>IF(D2964=0,"Blank",'3 Model Input'!E$44*'3 Model Input'!E$45)</f>
        <v>Blank</v>
      </c>
      <c r="N2964" s="197" t="str">
        <f t="shared" si="480"/>
        <v>Blank</v>
      </c>
      <c r="O2964" s="197" t="str">
        <f>IF(D2964=0,"Blank",'3 Model Input'!E$49*(1-'3 Model Input'!E$51))</f>
        <v>Blank</v>
      </c>
      <c r="P2964" s="197" t="str">
        <f t="shared" si="481"/>
        <v>Blank</v>
      </c>
      <c r="Q2964" s="197" t="str">
        <f>IF(D2964=0,"Blank",IF(D2964="BEV",E2964*(1-'3 Model Input'!E$54), E2964))</f>
        <v>Blank</v>
      </c>
      <c r="R2964" s="198" t="str">
        <f>IF(D2964=0,"Blank",IF(D2964="PHEV",F2964/G2964,F2964*(1-'3 Model Input'!E$54)/G2964))</f>
        <v>Blank</v>
      </c>
      <c r="S2964" s="198" t="str">
        <f>IF(D2964=0,"Blank",IF(D2964="PHEV",MIN(M2964,E2964),MIN(M2964,(E2964*(1-'3 Model Input'!E$54)))))</f>
        <v>Blank</v>
      </c>
      <c r="T2964" s="217" t="str">
        <f t="shared" si="482"/>
        <v>Blank</v>
      </c>
      <c r="U2964" s="89"/>
      <c r="V2964" s="216" t="str">
        <f>IF(D2964=0,"Blank",P2964*'3 Model Input'!E$50)</f>
        <v>Blank</v>
      </c>
      <c r="W2964" s="197" t="str">
        <f t="shared" si="483"/>
        <v>Blank</v>
      </c>
      <c r="X2964" s="197" t="str">
        <f t="shared" si="484"/>
        <v>Blank</v>
      </c>
      <c r="Y2964" s="197" t="str">
        <f t="shared" si="485"/>
        <v>Blank</v>
      </c>
      <c r="Z2964" s="197" t="str">
        <f t="shared" si="486"/>
        <v>Blank</v>
      </c>
      <c r="AA2964" s="223" t="str" cm="1">
        <f t="array" ref="AA2964">_xlfn.IFS(ISTEXT('3 Model Input'!F$70),"Missing",ISTEXT('3 Model Input'!I$70),"Missing",ISNUMBER('3 Model Input'!K$70),'3 Model Input'!K$70*P2964)</f>
        <v>Missing</v>
      </c>
      <c r="AB2964" s="89"/>
      <c r="AC2964" s="227" t="str" cm="1">
        <f t="array" ref="AC2964">IF(D2964=0,"Blank",_xlfn.IFS('3 Model Input'!E$61=1,(V2964*G2964)/T2964,'3 Model Input'!E$61=2,(W2964*G2964)/T2964,'3 Model Input'!E$61=3,(X2964*G2964)/T2964,'3 Model Input'!E$61=4,(Y2964*G2964)/T2964,'3 Model Input'!E$61=5,(Z2964*G2964)/T2964, ISTEXT('3 Model Input'!E$61),"Missing",'3 Model Input'!E$61=6,(AA2964*G2964)/T2964))</f>
        <v>Blank</v>
      </c>
      <c r="AD2964" s="202" t="str">
        <f t="shared" si="487"/>
        <v>Blank</v>
      </c>
      <c r="AE2964" s="202" t="str">
        <f t="shared" si="488"/>
        <v>Blank</v>
      </c>
      <c r="AF2964" s="217" t="str">
        <f t="shared" si="489"/>
        <v>Blank</v>
      </c>
      <c r="AG2964" s="9" t="str" cm="1">
        <f t="array" ref="AG2964">_xlfn.IFS(ISNUMBER(AC2964), "", ISNUMBER(SEARCH("Blank", AC2964)), "", ISERROR(AC2964), "Bad input on tab 3")</f>
        <v/>
      </c>
    </row>
    <row r="2965" spans="2:33" ht="15" customHeight="1" x14ac:dyDescent="0.75">
      <c r="B2965" s="205" t="str">
        <f>'5 Driver Data'!B2965</f>
        <v>2957</v>
      </c>
      <c r="C2965" s="193">
        <f>'5 Driver Data'!C2965</f>
        <v>0</v>
      </c>
      <c r="D2965" s="192">
        <f>'5 Driver Data'!D2965</f>
        <v>0</v>
      </c>
      <c r="E2965" s="191">
        <f>'5 Driver Data'!E2965</f>
        <v>0</v>
      </c>
      <c r="F2965" s="191">
        <f>'5 Driver Data'!F2965</f>
        <v>0</v>
      </c>
      <c r="G2965" s="191">
        <f>'5 Driver Data'!G2965</f>
        <v>0</v>
      </c>
      <c r="H2965" s="191">
        <f>'5 Driver Data'!H2965</f>
        <v>0</v>
      </c>
      <c r="I2965" s="191">
        <f>'5 Driver Data'!I2965</f>
        <v>0</v>
      </c>
      <c r="J2965" s="191">
        <f>'5 Driver Data'!J2965</f>
        <v>0</v>
      </c>
      <c r="K2965" s="206">
        <f>'5 Driver Data'!K2965</f>
        <v>0</v>
      </c>
      <c r="L2965" s="1"/>
      <c r="M2965" s="216" t="str">
        <f>IF(D2965=0,"Blank",'3 Model Input'!E$44*'3 Model Input'!E$45)</f>
        <v>Blank</v>
      </c>
      <c r="N2965" s="197" t="str">
        <f t="shared" si="480"/>
        <v>Blank</v>
      </c>
      <c r="O2965" s="197" t="str">
        <f>IF(D2965=0,"Blank",'3 Model Input'!E$49*(1-'3 Model Input'!E$51))</f>
        <v>Blank</v>
      </c>
      <c r="P2965" s="197" t="str">
        <f t="shared" si="481"/>
        <v>Blank</v>
      </c>
      <c r="Q2965" s="197" t="str">
        <f>IF(D2965=0,"Blank",IF(D2965="BEV",E2965*(1-'3 Model Input'!E$54), E2965))</f>
        <v>Blank</v>
      </c>
      <c r="R2965" s="198" t="str">
        <f>IF(D2965=0,"Blank",IF(D2965="PHEV",F2965/G2965,F2965*(1-'3 Model Input'!E$54)/G2965))</f>
        <v>Blank</v>
      </c>
      <c r="S2965" s="198" t="str">
        <f>IF(D2965=0,"Blank",IF(D2965="PHEV",MIN(M2965,E2965),MIN(M2965,(E2965*(1-'3 Model Input'!E$54)))))</f>
        <v>Blank</v>
      </c>
      <c r="T2965" s="217" t="str">
        <f t="shared" si="482"/>
        <v>Blank</v>
      </c>
      <c r="U2965" s="89"/>
      <c r="V2965" s="216" t="str">
        <f>IF(D2965=0,"Blank",P2965*'3 Model Input'!E$50)</f>
        <v>Blank</v>
      </c>
      <c r="W2965" s="197" t="str">
        <f t="shared" si="483"/>
        <v>Blank</v>
      </c>
      <c r="X2965" s="197" t="str">
        <f t="shared" si="484"/>
        <v>Blank</v>
      </c>
      <c r="Y2965" s="197" t="str">
        <f t="shared" si="485"/>
        <v>Blank</v>
      </c>
      <c r="Z2965" s="197" t="str">
        <f t="shared" si="486"/>
        <v>Blank</v>
      </c>
      <c r="AA2965" s="223" t="str" cm="1">
        <f t="array" ref="AA2965">_xlfn.IFS(ISTEXT('3 Model Input'!F$70),"Missing",ISTEXT('3 Model Input'!I$70),"Missing",ISNUMBER('3 Model Input'!K$70),'3 Model Input'!K$70*P2965)</f>
        <v>Missing</v>
      </c>
      <c r="AB2965" s="89"/>
      <c r="AC2965" s="227" t="str" cm="1">
        <f t="array" ref="AC2965">IF(D2965=0,"Blank",_xlfn.IFS('3 Model Input'!E$61=1,(V2965*G2965)/T2965,'3 Model Input'!E$61=2,(W2965*G2965)/T2965,'3 Model Input'!E$61=3,(X2965*G2965)/T2965,'3 Model Input'!E$61=4,(Y2965*G2965)/T2965,'3 Model Input'!E$61=5,(Z2965*G2965)/T2965, ISTEXT('3 Model Input'!E$61),"Missing",'3 Model Input'!E$61=6,(AA2965*G2965)/T2965))</f>
        <v>Blank</v>
      </c>
      <c r="AD2965" s="202" t="str">
        <f t="shared" si="487"/>
        <v>Blank</v>
      </c>
      <c r="AE2965" s="202" t="str">
        <f t="shared" si="488"/>
        <v>Blank</v>
      </c>
      <c r="AF2965" s="217" t="str">
        <f t="shared" si="489"/>
        <v>Blank</v>
      </c>
      <c r="AG2965" s="9" t="str" cm="1">
        <f t="array" ref="AG2965">_xlfn.IFS(ISNUMBER(AC2965), "", ISNUMBER(SEARCH("Blank", AC2965)), "", ISERROR(AC2965), "Bad input on tab 3")</f>
        <v/>
      </c>
    </row>
    <row r="2966" spans="2:33" ht="15" customHeight="1" x14ac:dyDescent="0.75">
      <c r="B2966" s="205" t="str">
        <f>'5 Driver Data'!B2966</f>
        <v>2958</v>
      </c>
      <c r="C2966" s="193">
        <f>'5 Driver Data'!C2966</f>
        <v>0</v>
      </c>
      <c r="D2966" s="192">
        <f>'5 Driver Data'!D2966</f>
        <v>0</v>
      </c>
      <c r="E2966" s="191">
        <f>'5 Driver Data'!E2966</f>
        <v>0</v>
      </c>
      <c r="F2966" s="191">
        <f>'5 Driver Data'!F2966</f>
        <v>0</v>
      </c>
      <c r="G2966" s="191">
        <f>'5 Driver Data'!G2966</f>
        <v>0</v>
      </c>
      <c r="H2966" s="191">
        <f>'5 Driver Data'!H2966</f>
        <v>0</v>
      </c>
      <c r="I2966" s="191">
        <f>'5 Driver Data'!I2966</f>
        <v>0</v>
      </c>
      <c r="J2966" s="191">
        <f>'5 Driver Data'!J2966</f>
        <v>0</v>
      </c>
      <c r="K2966" s="206">
        <f>'5 Driver Data'!K2966</f>
        <v>0</v>
      </c>
      <c r="L2966" s="1"/>
      <c r="M2966" s="216" t="str">
        <f>IF(D2966=0,"Blank",'3 Model Input'!E$44*'3 Model Input'!E$45)</f>
        <v>Blank</v>
      </c>
      <c r="N2966" s="197" t="str">
        <f t="shared" si="480"/>
        <v>Blank</v>
      </c>
      <c r="O2966" s="197" t="str">
        <f>IF(D2966=0,"Blank",'3 Model Input'!E$49*(1-'3 Model Input'!E$51))</f>
        <v>Blank</v>
      </c>
      <c r="P2966" s="197" t="str">
        <f t="shared" si="481"/>
        <v>Blank</v>
      </c>
      <c r="Q2966" s="197" t="str">
        <f>IF(D2966=0,"Blank",IF(D2966="BEV",E2966*(1-'3 Model Input'!E$54), E2966))</f>
        <v>Blank</v>
      </c>
      <c r="R2966" s="198" t="str">
        <f>IF(D2966=0,"Blank",IF(D2966="PHEV",F2966/G2966,F2966*(1-'3 Model Input'!E$54)/G2966))</f>
        <v>Blank</v>
      </c>
      <c r="S2966" s="198" t="str">
        <f>IF(D2966=0,"Blank",IF(D2966="PHEV",MIN(M2966,E2966),MIN(M2966,(E2966*(1-'3 Model Input'!E$54)))))</f>
        <v>Blank</v>
      </c>
      <c r="T2966" s="217" t="str">
        <f t="shared" si="482"/>
        <v>Blank</v>
      </c>
      <c r="U2966" s="89"/>
      <c r="V2966" s="216" t="str">
        <f>IF(D2966=0,"Blank",P2966*'3 Model Input'!E$50)</f>
        <v>Blank</v>
      </c>
      <c r="W2966" s="197" t="str">
        <f t="shared" si="483"/>
        <v>Blank</v>
      </c>
      <c r="X2966" s="197" t="str">
        <f t="shared" si="484"/>
        <v>Blank</v>
      </c>
      <c r="Y2966" s="197" t="str">
        <f t="shared" si="485"/>
        <v>Blank</v>
      </c>
      <c r="Z2966" s="197" t="str">
        <f t="shared" si="486"/>
        <v>Blank</v>
      </c>
      <c r="AA2966" s="223" t="str" cm="1">
        <f t="array" ref="AA2966">_xlfn.IFS(ISTEXT('3 Model Input'!F$70),"Missing",ISTEXT('3 Model Input'!I$70),"Missing",ISNUMBER('3 Model Input'!K$70),'3 Model Input'!K$70*P2966)</f>
        <v>Missing</v>
      </c>
      <c r="AB2966" s="89"/>
      <c r="AC2966" s="227" t="str" cm="1">
        <f t="array" ref="AC2966">IF(D2966=0,"Blank",_xlfn.IFS('3 Model Input'!E$61=1,(V2966*G2966)/T2966,'3 Model Input'!E$61=2,(W2966*G2966)/T2966,'3 Model Input'!E$61=3,(X2966*G2966)/T2966,'3 Model Input'!E$61=4,(Y2966*G2966)/T2966,'3 Model Input'!E$61=5,(Z2966*G2966)/T2966, ISTEXT('3 Model Input'!E$61),"Missing",'3 Model Input'!E$61=6,(AA2966*G2966)/T2966))</f>
        <v>Blank</v>
      </c>
      <c r="AD2966" s="202" t="str">
        <f t="shared" si="487"/>
        <v>Blank</v>
      </c>
      <c r="AE2966" s="202" t="str">
        <f t="shared" si="488"/>
        <v>Blank</v>
      </c>
      <c r="AF2966" s="217" t="str">
        <f t="shared" si="489"/>
        <v>Blank</v>
      </c>
      <c r="AG2966" s="9" t="str" cm="1">
        <f t="array" ref="AG2966">_xlfn.IFS(ISNUMBER(AC2966), "", ISNUMBER(SEARCH("Blank", AC2966)), "", ISERROR(AC2966), "Bad input on tab 3")</f>
        <v/>
      </c>
    </row>
    <row r="2967" spans="2:33" ht="15" customHeight="1" x14ac:dyDescent="0.75">
      <c r="B2967" s="205" t="str">
        <f>'5 Driver Data'!B2967</f>
        <v>2959</v>
      </c>
      <c r="C2967" s="193">
        <f>'5 Driver Data'!C2967</f>
        <v>0</v>
      </c>
      <c r="D2967" s="192">
        <f>'5 Driver Data'!D2967</f>
        <v>0</v>
      </c>
      <c r="E2967" s="191">
        <f>'5 Driver Data'!E2967</f>
        <v>0</v>
      </c>
      <c r="F2967" s="191">
        <f>'5 Driver Data'!F2967</f>
        <v>0</v>
      </c>
      <c r="G2967" s="191">
        <f>'5 Driver Data'!G2967</f>
        <v>0</v>
      </c>
      <c r="H2967" s="191">
        <f>'5 Driver Data'!H2967</f>
        <v>0</v>
      </c>
      <c r="I2967" s="191">
        <f>'5 Driver Data'!I2967</f>
        <v>0</v>
      </c>
      <c r="J2967" s="191">
        <f>'5 Driver Data'!J2967</f>
        <v>0</v>
      </c>
      <c r="K2967" s="206">
        <f>'5 Driver Data'!K2967</f>
        <v>0</v>
      </c>
      <c r="L2967" s="1"/>
      <c r="M2967" s="216" t="str">
        <f>IF(D2967=0,"Blank",'3 Model Input'!E$44*'3 Model Input'!E$45)</f>
        <v>Blank</v>
      </c>
      <c r="N2967" s="197" t="str">
        <f t="shared" si="480"/>
        <v>Blank</v>
      </c>
      <c r="O2967" s="197" t="str">
        <f>IF(D2967=0,"Blank",'3 Model Input'!E$49*(1-'3 Model Input'!E$51))</f>
        <v>Blank</v>
      </c>
      <c r="P2967" s="197" t="str">
        <f t="shared" si="481"/>
        <v>Blank</v>
      </c>
      <c r="Q2967" s="197" t="str">
        <f>IF(D2967=0,"Blank",IF(D2967="BEV",E2967*(1-'3 Model Input'!E$54), E2967))</f>
        <v>Blank</v>
      </c>
      <c r="R2967" s="198" t="str">
        <f>IF(D2967=0,"Blank",IF(D2967="PHEV",F2967/G2967,F2967*(1-'3 Model Input'!E$54)/G2967))</f>
        <v>Blank</v>
      </c>
      <c r="S2967" s="198" t="str">
        <f>IF(D2967=0,"Blank",IF(D2967="PHEV",MIN(M2967,E2967),MIN(M2967,(E2967*(1-'3 Model Input'!E$54)))))</f>
        <v>Blank</v>
      </c>
      <c r="T2967" s="217" t="str">
        <f t="shared" si="482"/>
        <v>Blank</v>
      </c>
      <c r="U2967" s="89"/>
      <c r="V2967" s="216" t="str">
        <f>IF(D2967=0,"Blank",P2967*'3 Model Input'!E$50)</f>
        <v>Blank</v>
      </c>
      <c r="W2967" s="197" t="str">
        <f t="shared" si="483"/>
        <v>Blank</v>
      </c>
      <c r="X2967" s="197" t="str">
        <f t="shared" si="484"/>
        <v>Blank</v>
      </c>
      <c r="Y2967" s="197" t="str">
        <f t="shared" si="485"/>
        <v>Blank</v>
      </c>
      <c r="Z2967" s="197" t="str">
        <f t="shared" si="486"/>
        <v>Blank</v>
      </c>
      <c r="AA2967" s="223" t="str" cm="1">
        <f t="array" ref="AA2967">_xlfn.IFS(ISTEXT('3 Model Input'!F$70),"Missing",ISTEXT('3 Model Input'!I$70),"Missing",ISNUMBER('3 Model Input'!K$70),'3 Model Input'!K$70*P2967)</f>
        <v>Missing</v>
      </c>
      <c r="AB2967" s="89"/>
      <c r="AC2967" s="227" t="str" cm="1">
        <f t="array" ref="AC2967">IF(D2967=0,"Blank",_xlfn.IFS('3 Model Input'!E$61=1,(V2967*G2967)/T2967,'3 Model Input'!E$61=2,(W2967*G2967)/T2967,'3 Model Input'!E$61=3,(X2967*G2967)/T2967,'3 Model Input'!E$61=4,(Y2967*G2967)/T2967,'3 Model Input'!E$61=5,(Z2967*G2967)/T2967, ISTEXT('3 Model Input'!E$61),"Missing",'3 Model Input'!E$61=6,(AA2967*G2967)/T2967))</f>
        <v>Blank</v>
      </c>
      <c r="AD2967" s="202" t="str">
        <f t="shared" si="487"/>
        <v>Blank</v>
      </c>
      <c r="AE2967" s="202" t="str">
        <f t="shared" si="488"/>
        <v>Blank</v>
      </c>
      <c r="AF2967" s="217" t="str">
        <f t="shared" si="489"/>
        <v>Blank</v>
      </c>
      <c r="AG2967" s="9" t="str" cm="1">
        <f t="array" ref="AG2967">_xlfn.IFS(ISNUMBER(AC2967), "", ISNUMBER(SEARCH("Blank", AC2967)), "", ISERROR(AC2967), "Bad input on tab 3")</f>
        <v/>
      </c>
    </row>
    <row r="2968" spans="2:33" ht="15" customHeight="1" x14ac:dyDescent="0.75">
      <c r="B2968" s="205" t="str">
        <f>'5 Driver Data'!B2968</f>
        <v>2960</v>
      </c>
      <c r="C2968" s="193">
        <f>'5 Driver Data'!C2968</f>
        <v>0</v>
      </c>
      <c r="D2968" s="192">
        <f>'5 Driver Data'!D2968</f>
        <v>0</v>
      </c>
      <c r="E2968" s="191">
        <f>'5 Driver Data'!E2968</f>
        <v>0</v>
      </c>
      <c r="F2968" s="191">
        <f>'5 Driver Data'!F2968</f>
        <v>0</v>
      </c>
      <c r="G2968" s="191">
        <f>'5 Driver Data'!G2968</f>
        <v>0</v>
      </c>
      <c r="H2968" s="191">
        <f>'5 Driver Data'!H2968</f>
        <v>0</v>
      </c>
      <c r="I2968" s="191">
        <f>'5 Driver Data'!I2968</f>
        <v>0</v>
      </c>
      <c r="J2968" s="191">
        <f>'5 Driver Data'!J2968</f>
        <v>0</v>
      </c>
      <c r="K2968" s="206">
        <f>'5 Driver Data'!K2968</f>
        <v>0</v>
      </c>
      <c r="L2968" s="1"/>
      <c r="M2968" s="216" t="str">
        <f>IF(D2968=0,"Blank",'3 Model Input'!E$44*'3 Model Input'!E$45)</f>
        <v>Blank</v>
      </c>
      <c r="N2968" s="197" t="str">
        <f t="shared" si="480"/>
        <v>Blank</v>
      </c>
      <c r="O2968" s="197" t="str">
        <f>IF(D2968=0,"Blank",'3 Model Input'!E$49*(1-'3 Model Input'!E$51))</f>
        <v>Blank</v>
      </c>
      <c r="P2968" s="197" t="str">
        <f t="shared" si="481"/>
        <v>Blank</v>
      </c>
      <c r="Q2968" s="197" t="str">
        <f>IF(D2968=0,"Blank",IF(D2968="BEV",E2968*(1-'3 Model Input'!E$54), E2968))</f>
        <v>Blank</v>
      </c>
      <c r="R2968" s="198" t="str">
        <f>IF(D2968=0,"Blank",IF(D2968="PHEV",F2968/G2968,F2968*(1-'3 Model Input'!E$54)/G2968))</f>
        <v>Blank</v>
      </c>
      <c r="S2968" s="198" t="str">
        <f>IF(D2968=0,"Blank",IF(D2968="PHEV",MIN(M2968,E2968),MIN(M2968,(E2968*(1-'3 Model Input'!E$54)))))</f>
        <v>Blank</v>
      </c>
      <c r="T2968" s="217" t="str">
        <f t="shared" si="482"/>
        <v>Blank</v>
      </c>
      <c r="U2968" s="89"/>
      <c r="V2968" s="216" t="str">
        <f>IF(D2968=0,"Blank",P2968*'3 Model Input'!E$50)</f>
        <v>Blank</v>
      </c>
      <c r="W2968" s="197" t="str">
        <f t="shared" si="483"/>
        <v>Blank</v>
      </c>
      <c r="X2968" s="197" t="str">
        <f t="shared" si="484"/>
        <v>Blank</v>
      </c>
      <c r="Y2968" s="197" t="str">
        <f t="shared" si="485"/>
        <v>Blank</v>
      </c>
      <c r="Z2968" s="197" t="str">
        <f t="shared" si="486"/>
        <v>Blank</v>
      </c>
      <c r="AA2968" s="223" t="str" cm="1">
        <f t="array" ref="AA2968">_xlfn.IFS(ISTEXT('3 Model Input'!F$70),"Missing",ISTEXT('3 Model Input'!I$70),"Missing",ISNUMBER('3 Model Input'!K$70),'3 Model Input'!K$70*P2968)</f>
        <v>Missing</v>
      </c>
      <c r="AB2968" s="89"/>
      <c r="AC2968" s="227" t="str" cm="1">
        <f t="array" ref="AC2968">IF(D2968=0,"Blank",_xlfn.IFS('3 Model Input'!E$61=1,(V2968*G2968)/T2968,'3 Model Input'!E$61=2,(W2968*G2968)/T2968,'3 Model Input'!E$61=3,(X2968*G2968)/T2968,'3 Model Input'!E$61=4,(Y2968*G2968)/T2968,'3 Model Input'!E$61=5,(Z2968*G2968)/T2968, ISTEXT('3 Model Input'!E$61),"Missing",'3 Model Input'!E$61=6,(AA2968*G2968)/T2968))</f>
        <v>Blank</v>
      </c>
      <c r="AD2968" s="202" t="str">
        <f t="shared" si="487"/>
        <v>Blank</v>
      </c>
      <c r="AE2968" s="202" t="str">
        <f t="shared" si="488"/>
        <v>Blank</v>
      </c>
      <c r="AF2968" s="217" t="str">
        <f t="shared" si="489"/>
        <v>Blank</v>
      </c>
      <c r="AG2968" s="9" t="str" cm="1">
        <f t="array" ref="AG2968">_xlfn.IFS(ISNUMBER(AC2968), "", ISNUMBER(SEARCH("Blank", AC2968)), "", ISERROR(AC2968), "Bad input on tab 3")</f>
        <v/>
      </c>
    </row>
    <row r="2969" spans="2:33" ht="15" customHeight="1" x14ac:dyDescent="0.75">
      <c r="B2969" s="205" t="str">
        <f>'5 Driver Data'!B2969</f>
        <v>2961</v>
      </c>
      <c r="C2969" s="193">
        <f>'5 Driver Data'!C2969</f>
        <v>0</v>
      </c>
      <c r="D2969" s="192">
        <f>'5 Driver Data'!D2969</f>
        <v>0</v>
      </c>
      <c r="E2969" s="191">
        <f>'5 Driver Data'!E2969</f>
        <v>0</v>
      </c>
      <c r="F2969" s="191">
        <f>'5 Driver Data'!F2969</f>
        <v>0</v>
      </c>
      <c r="G2969" s="191">
        <f>'5 Driver Data'!G2969</f>
        <v>0</v>
      </c>
      <c r="H2969" s="191">
        <f>'5 Driver Data'!H2969</f>
        <v>0</v>
      </c>
      <c r="I2969" s="191">
        <f>'5 Driver Data'!I2969</f>
        <v>0</v>
      </c>
      <c r="J2969" s="191">
        <f>'5 Driver Data'!J2969</f>
        <v>0</v>
      </c>
      <c r="K2969" s="206">
        <f>'5 Driver Data'!K2969</f>
        <v>0</v>
      </c>
      <c r="L2969" s="1"/>
      <c r="M2969" s="216" t="str">
        <f>IF(D2969=0,"Blank",'3 Model Input'!E$44*'3 Model Input'!E$45)</f>
        <v>Blank</v>
      </c>
      <c r="N2969" s="197" t="str">
        <f t="shared" si="480"/>
        <v>Blank</v>
      </c>
      <c r="O2969" s="197" t="str">
        <f>IF(D2969=0,"Blank",'3 Model Input'!E$49*(1-'3 Model Input'!E$51))</f>
        <v>Blank</v>
      </c>
      <c r="P2969" s="197" t="str">
        <f t="shared" si="481"/>
        <v>Blank</v>
      </c>
      <c r="Q2969" s="197" t="str">
        <f>IF(D2969=0,"Blank",IF(D2969="BEV",E2969*(1-'3 Model Input'!E$54), E2969))</f>
        <v>Blank</v>
      </c>
      <c r="R2969" s="198" t="str">
        <f>IF(D2969=0,"Blank",IF(D2969="PHEV",F2969/G2969,F2969*(1-'3 Model Input'!E$54)/G2969))</f>
        <v>Blank</v>
      </c>
      <c r="S2969" s="198" t="str">
        <f>IF(D2969=0,"Blank",IF(D2969="PHEV",MIN(M2969,E2969),MIN(M2969,(E2969*(1-'3 Model Input'!E$54)))))</f>
        <v>Blank</v>
      </c>
      <c r="T2969" s="217" t="str">
        <f t="shared" si="482"/>
        <v>Blank</v>
      </c>
      <c r="U2969" s="89"/>
      <c r="V2969" s="216" t="str">
        <f>IF(D2969=0,"Blank",P2969*'3 Model Input'!E$50)</f>
        <v>Blank</v>
      </c>
      <c r="W2969" s="197" t="str">
        <f t="shared" si="483"/>
        <v>Blank</v>
      </c>
      <c r="X2969" s="197" t="str">
        <f t="shared" si="484"/>
        <v>Blank</v>
      </c>
      <c r="Y2969" s="197" t="str">
        <f t="shared" si="485"/>
        <v>Blank</v>
      </c>
      <c r="Z2969" s="197" t="str">
        <f t="shared" si="486"/>
        <v>Blank</v>
      </c>
      <c r="AA2969" s="223" t="str" cm="1">
        <f t="array" ref="AA2969">_xlfn.IFS(ISTEXT('3 Model Input'!F$70),"Missing",ISTEXT('3 Model Input'!I$70),"Missing",ISNUMBER('3 Model Input'!K$70),'3 Model Input'!K$70*P2969)</f>
        <v>Missing</v>
      </c>
      <c r="AB2969" s="89"/>
      <c r="AC2969" s="227" t="str" cm="1">
        <f t="array" ref="AC2969">IF(D2969=0,"Blank",_xlfn.IFS('3 Model Input'!E$61=1,(V2969*G2969)/T2969,'3 Model Input'!E$61=2,(W2969*G2969)/T2969,'3 Model Input'!E$61=3,(X2969*G2969)/T2969,'3 Model Input'!E$61=4,(Y2969*G2969)/T2969,'3 Model Input'!E$61=5,(Z2969*G2969)/T2969, ISTEXT('3 Model Input'!E$61),"Missing",'3 Model Input'!E$61=6,(AA2969*G2969)/T2969))</f>
        <v>Blank</v>
      </c>
      <c r="AD2969" s="202" t="str">
        <f t="shared" si="487"/>
        <v>Blank</v>
      </c>
      <c r="AE2969" s="202" t="str">
        <f t="shared" si="488"/>
        <v>Blank</v>
      </c>
      <c r="AF2969" s="217" t="str">
        <f t="shared" si="489"/>
        <v>Blank</v>
      </c>
      <c r="AG2969" s="9" t="str" cm="1">
        <f t="array" ref="AG2969">_xlfn.IFS(ISNUMBER(AC2969), "", ISNUMBER(SEARCH("Blank", AC2969)), "", ISERROR(AC2969), "Bad input on tab 3")</f>
        <v/>
      </c>
    </row>
    <row r="2970" spans="2:33" ht="15" customHeight="1" x14ac:dyDescent="0.75">
      <c r="B2970" s="205" t="str">
        <f>'5 Driver Data'!B2970</f>
        <v>2962</v>
      </c>
      <c r="C2970" s="193">
        <f>'5 Driver Data'!C2970</f>
        <v>0</v>
      </c>
      <c r="D2970" s="192">
        <f>'5 Driver Data'!D2970</f>
        <v>0</v>
      </c>
      <c r="E2970" s="191">
        <f>'5 Driver Data'!E2970</f>
        <v>0</v>
      </c>
      <c r="F2970" s="191">
        <f>'5 Driver Data'!F2970</f>
        <v>0</v>
      </c>
      <c r="G2970" s="191">
        <f>'5 Driver Data'!G2970</f>
        <v>0</v>
      </c>
      <c r="H2970" s="191">
        <f>'5 Driver Data'!H2970</f>
        <v>0</v>
      </c>
      <c r="I2970" s="191">
        <f>'5 Driver Data'!I2970</f>
        <v>0</v>
      </c>
      <c r="J2970" s="191">
        <f>'5 Driver Data'!J2970</f>
        <v>0</v>
      </c>
      <c r="K2970" s="206">
        <f>'5 Driver Data'!K2970</f>
        <v>0</v>
      </c>
      <c r="L2970" s="1"/>
      <c r="M2970" s="216" t="str">
        <f>IF(D2970=0,"Blank",'3 Model Input'!E$44*'3 Model Input'!E$45)</f>
        <v>Blank</v>
      </c>
      <c r="N2970" s="197" t="str">
        <f t="shared" si="480"/>
        <v>Blank</v>
      </c>
      <c r="O2970" s="197" t="str">
        <f>IF(D2970=0,"Blank",'3 Model Input'!E$49*(1-'3 Model Input'!E$51))</f>
        <v>Blank</v>
      </c>
      <c r="P2970" s="197" t="str">
        <f t="shared" si="481"/>
        <v>Blank</v>
      </c>
      <c r="Q2970" s="197" t="str">
        <f>IF(D2970=0,"Blank",IF(D2970="BEV",E2970*(1-'3 Model Input'!E$54), E2970))</f>
        <v>Blank</v>
      </c>
      <c r="R2970" s="198" t="str">
        <f>IF(D2970=0,"Blank",IF(D2970="PHEV",F2970/G2970,F2970*(1-'3 Model Input'!E$54)/G2970))</f>
        <v>Blank</v>
      </c>
      <c r="S2970" s="198" t="str">
        <f>IF(D2970=0,"Blank",IF(D2970="PHEV",MIN(M2970,E2970),MIN(M2970,(E2970*(1-'3 Model Input'!E$54)))))</f>
        <v>Blank</v>
      </c>
      <c r="T2970" s="217" t="str">
        <f t="shared" si="482"/>
        <v>Blank</v>
      </c>
      <c r="U2970" s="89"/>
      <c r="V2970" s="216" t="str">
        <f>IF(D2970=0,"Blank",P2970*'3 Model Input'!E$50)</f>
        <v>Blank</v>
      </c>
      <c r="W2970" s="197" t="str">
        <f t="shared" si="483"/>
        <v>Blank</v>
      </c>
      <c r="X2970" s="197" t="str">
        <f t="shared" si="484"/>
        <v>Blank</v>
      </c>
      <c r="Y2970" s="197" t="str">
        <f t="shared" si="485"/>
        <v>Blank</v>
      </c>
      <c r="Z2970" s="197" t="str">
        <f t="shared" si="486"/>
        <v>Blank</v>
      </c>
      <c r="AA2970" s="223" t="str" cm="1">
        <f t="array" ref="AA2970">_xlfn.IFS(ISTEXT('3 Model Input'!F$70),"Missing",ISTEXT('3 Model Input'!I$70),"Missing",ISNUMBER('3 Model Input'!K$70),'3 Model Input'!K$70*P2970)</f>
        <v>Missing</v>
      </c>
      <c r="AB2970" s="89"/>
      <c r="AC2970" s="227" t="str" cm="1">
        <f t="array" ref="AC2970">IF(D2970=0,"Blank",_xlfn.IFS('3 Model Input'!E$61=1,(V2970*G2970)/T2970,'3 Model Input'!E$61=2,(W2970*G2970)/T2970,'3 Model Input'!E$61=3,(X2970*G2970)/T2970,'3 Model Input'!E$61=4,(Y2970*G2970)/T2970,'3 Model Input'!E$61=5,(Z2970*G2970)/T2970, ISTEXT('3 Model Input'!E$61),"Missing",'3 Model Input'!E$61=6,(AA2970*G2970)/T2970))</f>
        <v>Blank</v>
      </c>
      <c r="AD2970" s="202" t="str">
        <f t="shared" si="487"/>
        <v>Blank</v>
      </c>
      <c r="AE2970" s="202" t="str">
        <f t="shared" si="488"/>
        <v>Blank</v>
      </c>
      <c r="AF2970" s="217" t="str">
        <f t="shared" si="489"/>
        <v>Blank</v>
      </c>
      <c r="AG2970" s="9" t="str" cm="1">
        <f t="array" ref="AG2970">_xlfn.IFS(ISNUMBER(AC2970), "", ISNUMBER(SEARCH("Blank", AC2970)), "", ISERROR(AC2970), "Bad input on tab 3")</f>
        <v/>
      </c>
    </row>
    <row r="2971" spans="2:33" ht="15" customHeight="1" x14ac:dyDescent="0.75">
      <c r="B2971" s="205" t="str">
        <f>'5 Driver Data'!B2971</f>
        <v>2963</v>
      </c>
      <c r="C2971" s="193">
        <f>'5 Driver Data'!C2971</f>
        <v>0</v>
      </c>
      <c r="D2971" s="192">
        <f>'5 Driver Data'!D2971</f>
        <v>0</v>
      </c>
      <c r="E2971" s="191">
        <f>'5 Driver Data'!E2971</f>
        <v>0</v>
      </c>
      <c r="F2971" s="191">
        <f>'5 Driver Data'!F2971</f>
        <v>0</v>
      </c>
      <c r="G2971" s="191">
        <f>'5 Driver Data'!G2971</f>
        <v>0</v>
      </c>
      <c r="H2971" s="191">
        <f>'5 Driver Data'!H2971</f>
        <v>0</v>
      </c>
      <c r="I2971" s="191">
        <f>'5 Driver Data'!I2971</f>
        <v>0</v>
      </c>
      <c r="J2971" s="191">
        <f>'5 Driver Data'!J2971</f>
        <v>0</v>
      </c>
      <c r="K2971" s="206">
        <f>'5 Driver Data'!K2971</f>
        <v>0</v>
      </c>
      <c r="L2971" s="1"/>
      <c r="M2971" s="216" t="str">
        <f>IF(D2971=0,"Blank",'3 Model Input'!E$44*'3 Model Input'!E$45)</f>
        <v>Blank</v>
      </c>
      <c r="N2971" s="197" t="str">
        <f t="shared" si="480"/>
        <v>Blank</v>
      </c>
      <c r="O2971" s="197" t="str">
        <f>IF(D2971=0,"Blank",'3 Model Input'!E$49*(1-'3 Model Input'!E$51))</f>
        <v>Blank</v>
      </c>
      <c r="P2971" s="197" t="str">
        <f t="shared" si="481"/>
        <v>Blank</v>
      </c>
      <c r="Q2971" s="197" t="str">
        <f>IF(D2971=0,"Blank",IF(D2971="BEV",E2971*(1-'3 Model Input'!E$54), E2971))</f>
        <v>Blank</v>
      </c>
      <c r="R2971" s="198" t="str">
        <f>IF(D2971=0,"Blank",IF(D2971="PHEV",F2971/G2971,F2971*(1-'3 Model Input'!E$54)/G2971))</f>
        <v>Blank</v>
      </c>
      <c r="S2971" s="198" t="str">
        <f>IF(D2971=0,"Blank",IF(D2971="PHEV",MIN(M2971,E2971),MIN(M2971,(E2971*(1-'3 Model Input'!E$54)))))</f>
        <v>Blank</v>
      </c>
      <c r="T2971" s="217" t="str">
        <f t="shared" si="482"/>
        <v>Blank</v>
      </c>
      <c r="U2971" s="89"/>
      <c r="V2971" s="216" t="str">
        <f>IF(D2971=0,"Blank",P2971*'3 Model Input'!E$50)</f>
        <v>Blank</v>
      </c>
      <c r="W2971" s="197" t="str">
        <f t="shared" si="483"/>
        <v>Blank</v>
      </c>
      <c r="X2971" s="197" t="str">
        <f t="shared" si="484"/>
        <v>Blank</v>
      </c>
      <c r="Y2971" s="197" t="str">
        <f t="shared" si="485"/>
        <v>Blank</v>
      </c>
      <c r="Z2971" s="197" t="str">
        <f t="shared" si="486"/>
        <v>Blank</v>
      </c>
      <c r="AA2971" s="223" t="str" cm="1">
        <f t="array" ref="AA2971">_xlfn.IFS(ISTEXT('3 Model Input'!F$70),"Missing",ISTEXT('3 Model Input'!I$70),"Missing",ISNUMBER('3 Model Input'!K$70),'3 Model Input'!K$70*P2971)</f>
        <v>Missing</v>
      </c>
      <c r="AB2971" s="89"/>
      <c r="AC2971" s="227" t="str" cm="1">
        <f t="array" ref="AC2971">IF(D2971=0,"Blank",_xlfn.IFS('3 Model Input'!E$61=1,(V2971*G2971)/T2971,'3 Model Input'!E$61=2,(W2971*G2971)/T2971,'3 Model Input'!E$61=3,(X2971*G2971)/T2971,'3 Model Input'!E$61=4,(Y2971*G2971)/T2971,'3 Model Input'!E$61=5,(Z2971*G2971)/T2971, ISTEXT('3 Model Input'!E$61),"Missing",'3 Model Input'!E$61=6,(AA2971*G2971)/T2971))</f>
        <v>Blank</v>
      </c>
      <c r="AD2971" s="202" t="str">
        <f t="shared" si="487"/>
        <v>Blank</v>
      </c>
      <c r="AE2971" s="202" t="str">
        <f t="shared" si="488"/>
        <v>Blank</v>
      </c>
      <c r="AF2971" s="217" t="str">
        <f t="shared" si="489"/>
        <v>Blank</v>
      </c>
      <c r="AG2971" s="9" t="str" cm="1">
        <f t="array" ref="AG2971">_xlfn.IFS(ISNUMBER(AC2971), "", ISNUMBER(SEARCH("Blank", AC2971)), "", ISERROR(AC2971), "Bad input on tab 3")</f>
        <v/>
      </c>
    </row>
    <row r="2972" spans="2:33" ht="15" customHeight="1" x14ac:dyDescent="0.75">
      <c r="B2972" s="205" t="str">
        <f>'5 Driver Data'!B2972</f>
        <v>2964</v>
      </c>
      <c r="C2972" s="193">
        <f>'5 Driver Data'!C2972</f>
        <v>0</v>
      </c>
      <c r="D2972" s="192">
        <f>'5 Driver Data'!D2972</f>
        <v>0</v>
      </c>
      <c r="E2972" s="191">
        <f>'5 Driver Data'!E2972</f>
        <v>0</v>
      </c>
      <c r="F2972" s="191">
        <f>'5 Driver Data'!F2972</f>
        <v>0</v>
      </c>
      <c r="G2972" s="191">
        <f>'5 Driver Data'!G2972</f>
        <v>0</v>
      </c>
      <c r="H2972" s="191">
        <f>'5 Driver Data'!H2972</f>
        <v>0</v>
      </c>
      <c r="I2972" s="191">
        <f>'5 Driver Data'!I2972</f>
        <v>0</v>
      </c>
      <c r="J2972" s="191">
        <f>'5 Driver Data'!J2972</f>
        <v>0</v>
      </c>
      <c r="K2972" s="206">
        <f>'5 Driver Data'!K2972</f>
        <v>0</v>
      </c>
      <c r="L2972" s="1"/>
      <c r="M2972" s="216" t="str">
        <f>IF(D2972=0,"Blank",'3 Model Input'!E$44*'3 Model Input'!E$45)</f>
        <v>Blank</v>
      </c>
      <c r="N2972" s="197" t="str">
        <f t="shared" si="480"/>
        <v>Blank</v>
      </c>
      <c r="O2972" s="197" t="str">
        <f>IF(D2972=0,"Blank",'3 Model Input'!E$49*(1-'3 Model Input'!E$51))</f>
        <v>Blank</v>
      </c>
      <c r="P2972" s="197" t="str">
        <f t="shared" si="481"/>
        <v>Blank</v>
      </c>
      <c r="Q2972" s="197" t="str">
        <f>IF(D2972=0,"Blank",IF(D2972="BEV",E2972*(1-'3 Model Input'!E$54), E2972))</f>
        <v>Blank</v>
      </c>
      <c r="R2972" s="198" t="str">
        <f>IF(D2972=0,"Blank",IF(D2972="PHEV",F2972/G2972,F2972*(1-'3 Model Input'!E$54)/G2972))</f>
        <v>Blank</v>
      </c>
      <c r="S2972" s="198" t="str">
        <f>IF(D2972=0,"Blank",IF(D2972="PHEV",MIN(M2972,E2972),MIN(M2972,(E2972*(1-'3 Model Input'!E$54)))))</f>
        <v>Blank</v>
      </c>
      <c r="T2972" s="217" t="str">
        <f t="shared" si="482"/>
        <v>Blank</v>
      </c>
      <c r="U2972" s="89"/>
      <c r="V2972" s="216" t="str">
        <f>IF(D2972=0,"Blank",P2972*'3 Model Input'!E$50)</f>
        <v>Blank</v>
      </c>
      <c r="W2972" s="197" t="str">
        <f t="shared" si="483"/>
        <v>Blank</v>
      </c>
      <c r="X2972" s="197" t="str">
        <f t="shared" si="484"/>
        <v>Blank</v>
      </c>
      <c r="Y2972" s="197" t="str">
        <f t="shared" si="485"/>
        <v>Blank</v>
      </c>
      <c r="Z2972" s="197" t="str">
        <f t="shared" si="486"/>
        <v>Blank</v>
      </c>
      <c r="AA2972" s="223" t="str" cm="1">
        <f t="array" ref="AA2972">_xlfn.IFS(ISTEXT('3 Model Input'!F$70),"Missing",ISTEXT('3 Model Input'!I$70),"Missing",ISNUMBER('3 Model Input'!K$70),'3 Model Input'!K$70*P2972)</f>
        <v>Missing</v>
      </c>
      <c r="AB2972" s="89"/>
      <c r="AC2972" s="227" t="str" cm="1">
        <f t="array" ref="AC2972">IF(D2972=0,"Blank",_xlfn.IFS('3 Model Input'!E$61=1,(V2972*G2972)/T2972,'3 Model Input'!E$61=2,(W2972*G2972)/T2972,'3 Model Input'!E$61=3,(X2972*G2972)/T2972,'3 Model Input'!E$61=4,(Y2972*G2972)/T2972,'3 Model Input'!E$61=5,(Z2972*G2972)/T2972, ISTEXT('3 Model Input'!E$61),"Missing",'3 Model Input'!E$61=6,(AA2972*G2972)/T2972))</f>
        <v>Blank</v>
      </c>
      <c r="AD2972" s="202" t="str">
        <f t="shared" si="487"/>
        <v>Blank</v>
      </c>
      <c r="AE2972" s="202" t="str">
        <f t="shared" si="488"/>
        <v>Blank</v>
      </c>
      <c r="AF2972" s="217" t="str">
        <f t="shared" si="489"/>
        <v>Blank</v>
      </c>
      <c r="AG2972" s="9" t="str" cm="1">
        <f t="array" ref="AG2972">_xlfn.IFS(ISNUMBER(AC2972), "", ISNUMBER(SEARCH("Blank", AC2972)), "", ISERROR(AC2972), "Bad input on tab 3")</f>
        <v/>
      </c>
    </row>
    <row r="2973" spans="2:33" ht="15" customHeight="1" x14ac:dyDescent="0.75">
      <c r="B2973" s="205" t="str">
        <f>'5 Driver Data'!B2973</f>
        <v>2965</v>
      </c>
      <c r="C2973" s="193">
        <f>'5 Driver Data'!C2973</f>
        <v>0</v>
      </c>
      <c r="D2973" s="192">
        <f>'5 Driver Data'!D2973</f>
        <v>0</v>
      </c>
      <c r="E2973" s="191">
        <f>'5 Driver Data'!E2973</f>
        <v>0</v>
      </c>
      <c r="F2973" s="191">
        <f>'5 Driver Data'!F2973</f>
        <v>0</v>
      </c>
      <c r="G2973" s="191">
        <f>'5 Driver Data'!G2973</f>
        <v>0</v>
      </c>
      <c r="H2973" s="191">
        <f>'5 Driver Data'!H2973</f>
        <v>0</v>
      </c>
      <c r="I2973" s="191">
        <f>'5 Driver Data'!I2973</f>
        <v>0</v>
      </c>
      <c r="J2973" s="191">
        <f>'5 Driver Data'!J2973</f>
        <v>0</v>
      </c>
      <c r="K2973" s="206">
        <f>'5 Driver Data'!K2973</f>
        <v>0</v>
      </c>
      <c r="L2973" s="1"/>
      <c r="M2973" s="216" t="str">
        <f>IF(D2973=0,"Blank",'3 Model Input'!E$44*'3 Model Input'!E$45)</f>
        <v>Blank</v>
      </c>
      <c r="N2973" s="197" t="str">
        <f t="shared" si="480"/>
        <v>Blank</v>
      </c>
      <c r="O2973" s="197" t="str">
        <f>IF(D2973=0,"Blank",'3 Model Input'!E$49*(1-'3 Model Input'!E$51))</f>
        <v>Blank</v>
      </c>
      <c r="P2973" s="197" t="str">
        <f t="shared" si="481"/>
        <v>Blank</v>
      </c>
      <c r="Q2973" s="197" t="str">
        <f>IF(D2973=0,"Blank",IF(D2973="BEV",E2973*(1-'3 Model Input'!E$54), E2973))</f>
        <v>Blank</v>
      </c>
      <c r="R2973" s="198" t="str">
        <f>IF(D2973=0,"Blank",IF(D2973="PHEV",F2973/G2973,F2973*(1-'3 Model Input'!E$54)/G2973))</f>
        <v>Blank</v>
      </c>
      <c r="S2973" s="198" t="str">
        <f>IF(D2973=0,"Blank",IF(D2973="PHEV",MIN(M2973,E2973),MIN(M2973,(E2973*(1-'3 Model Input'!E$54)))))</f>
        <v>Blank</v>
      </c>
      <c r="T2973" s="217" t="str">
        <f t="shared" si="482"/>
        <v>Blank</v>
      </c>
      <c r="U2973" s="89"/>
      <c r="V2973" s="216" t="str">
        <f>IF(D2973=0,"Blank",P2973*'3 Model Input'!E$50)</f>
        <v>Blank</v>
      </c>
      <c r="W2973" s="197" t="str">
        <f t="shared" si="483"/>
        <v>Blank</v>
      </c>
      <c r="X2973" s="197" t="str">
        <f t="shared" si="484"/>
        <v>Blank</v>
      </c>
      <c r="Y2973" s="197" t="str">
        <f t="shared" si="485"/>
        <v>Blank</v>
      </c>
      <c r="Z2973" s="197" t="str">
        <f t="shared" si="486"/>
        <v>Blank</v>
      </c>
      <c r="AA2973" s="223" t="str" cm="1">
        <f t="array" ref="AA2973">_xlfn.IFS(ISTEXT('3 Model Input'!F$70),"Missing",ISTEXT('3 Model Input'!I$70),"Missing",ISNUMBER('3 Model Input'!K$70),'3 Model Input'!K$70*P2973)</f>
        <v>Missing</v>
      </c>
      <c r="AB2973" s="89"/>
      <c r="AC2973" s="227" t="str" cm="1">
        <f t="array" ref="AC2973">IF(D2973=0,"Blank",_xlfn.IFS('3 Model Input'!E$61=1,(V2973*G2973)/T2973,'3 Model Input'!E$61=2,(W2973*G2973)/T2973,'3 Model Input'!E$61=3,(X2973*G2973)/T2973,'3 Model Input'!E$61=4,(Y2973*G2973)/T2973,'3 Model Input'!E$61=5,(Z2973*G2973)/T2973, ISTEXT('3 Model Input'!E$61),"Missing",'3 Model Input'!E$61=6,(AA2973*G2973)/T2973))</f>
        <v>Blank</v>
      </c>
      <c r="AD2973" s="202" t="str">
        <f t="shared" si="487"/>
        <v>Blank</v>
      </c>
      <c r="AE2973" s="202" t="str">
        <f t="shared" si="488"/>
        <v>Blank</v>
      </c>
      <c r="AF2973" s="217" t="str">
        <f t="shared" si="489"/>
        <v>Blank</v>
      </c>
      <c r="AG2973" s="9" t="str" cm="1">
        <f t="array" ref="AG2973">_xlfn.IFS(ISNUMBER(AC2973), "", ISNUMBER(SEARCH("Blank", AC2973)), "", ISERROR(AC2973), "Bad input on tab 3")</f>
        <v/>
      </c>
    </row>
    <row r="2974" spans="2:33" ht="15" customHeight="1" x14ac:dyDescent="0.75">
      <c r="B2974" s="205" t="str">
        <f>'5 Driver Data'!B2974</f>
        <v>2966</v>
      </c>
      <c r="C2974" s="193">
        <f>'5 Driver Data'!C2974</f>
        <v>0</v>
      </c>
      <c r="D2974" s="192">
        <f>'5 Driver Data'!D2974</f>
        <v>0</v>
      </c>
      <c r="E2974" s="191">
        <f>'5 Driver Data'!E2974</f>
        <v>0</v>
      </c>
      <c r="F2974" s="191">
        <f>'5 Driver Data'!F2974</f>
        <v>0</v>
      </c>
      <c r="G2974" s="191">
        <f>'5 Driver Data'!G2974</f>
        <v>0</v>
      </c>
      <c r="H2974" s="191">
        <f>'5 Driver Data'!H2974</f>
        <v>0</v>
      </c>
      <c r="I2974" s="191">
        <f>'5 Driver Data'!I2974</f>
        <v>0</v>
      </c>
      <c r="J2974" s="191">
        <f>'5 Driver Data'!J2974</f>
        <v>0</v>
      </c>
      <c r="K2974" s="206">
        <f>'5 Driver Data'!K2974</f>
        <v>0</v>
      </c>
      <c r="L2974" s="1"/>
      <c r="M2974" s="216" t="str">
        <f>IF(D2974=0,"Blank",'3 Model Input'!E$44*'3 Model Input'!E$45)</f>
        <v>Blank</v>
      </c>
      <c r="N2974" s="197" t="str">
        <f t="shared" si="480"/>
        <v>Blank</v>
      </c>
      <c r="O2974" s="197" t="str">
        <f>IF(D2974=0,"Blank",'3 Model Input'!E$49*(1-'3 Model Input'!E$51))</f>
        <v>Blank</v>
      </c>
      <c r="P2974" s="197" t="str">
        <f t="shared" si="481"/>
        <v>Blank</v>
      </c>
      <c r="Q2974" s="197" t="str">
        <f>IF(D2974=0,"Blank",IF(D2974="BEV",E2974*(1-'3 Model Input'!E$54), E2974))</f>
        <v>Blank</v>
      </c>
      <c r="R2974" s="198" t="str">
        <f>IF(D2974=0,"Blank",IF(D2974="PHEV",F2974/G2974,F2974*(1-'3 Model Input'!E$54)/G2974))</f>
        <v>Blank</v>
      </c>
      <c r="S2974" s="198" t="str">
        <f>IF(D2974=0,"Blank",IF(D2974="PHEV",MIN(M2974,E2974),MIN(M2974,(E2974*(1-'3 Model Input'!E$54)))))</f>
        <v>Blank</v>
      </c>
      <c r="T2974" s="217" t="str">
        <f t="shared" si="482"/>
        <v>Blank</v>
      </c>
      <c r="U2974" s="89"/>
      <c r="V2974" s="216" t="str">
        <f>IF(D2974=0,"Blank",P2974*'3 Model Input'!E$50)</f>
        <v>Blank</v>
      </c>
      <c r="W2974" s="197" t="str">
        <f t="shared" si="483"/>
        <v>Blank</v>
      </c>
      <c r="X2974" s="197" t="str">
        <f t="shared" si="484"/>
        <v>Blank</v>
      </c>
      <c r="Y2974" s="197" t="str">
        <f t="shared" si="485"/>
        <v>Blank</v>
      </c>
      <c r="Z2974" s="197" t="str">
        <f t="shared" si="486"/>
        <v>Blank</v>
      </c>
      <c r="AA2974" s="223" t="str" cm="1">
        <f t="array" ref="AA2974">_xlfn.IFS(ISTEXT('3 Model Input'!F$70),"Missing",ISTEXT('3 Model Input'!I$70),"Missing",ISNUMBER('3 Model Input'!K$70),'3 Model Input'!K$70*P2974)</f>
        <v>Missing</v>
      </c>
      <c r="AB2974" s="89"/>
      <c r="AC2974" s="227" t="str" cm="1">
        <f t="array" ref="AC2974">IF(D2974=0,"Blank",_xlfn.IFS('3 Model Input'!E$61=1,(V2974*G2974)/T2974,'3 Model Input'!E$61=2,(W2974*G2974)/T2974,'3 Model Input'!E$61=3,(X2974*G2974)/T2974,'3 Model Input'!E$61=4,(Y2974*G2974)/T2974,'3 Model Input'!E$61=5,(Z2974*G2974)/T2974, ISTEXT('3 Model Input'!E$61),"Missing",'3 Model Input'!E$61=6,(AA2974*G2974)/T2974))</f>
        <v>Blank</v>
      </c>
      <c r="AD2974" s="202" t="str">
        <f t="shared" si="487"/>
        <v>Blank</v>
      </c>
      <c r="AE2974" s="202" t="str">
        <f t="shared" si="488"/>
        <v>Blank</v>
      </c>
      <c r="AF2974" s="217" t="str">
        <f t="shared" si="489"/>
        <v>Blank</v>
      </c>
      <c r="AG2974" s="9" t="str" cm="1">
        <f t="array" ref="AG2974">_xlfn.IFS(ISNUMBER(AC2974), "", ISNUMBER(SEARCH("Blank", AC2974)), "", ISERROR(AC2974), "Bad input on tab 3")</f>
        <v/>
      </c>
    </row>
    <row r="2975" spans="2:33" ht="15" customHeight="1" x14ac:dyDescent="0.75">
      <c r="B2975" s="205" t="str">
        <f>'5 Driver Data'!B2975</f>
        <v>2967</v>
      </c>
      <c r="C2975" s="193">
        <f>'5 Driver Data'!C2975</f>
        <v>0</v>
      </c>
      <c r="D2975" s="192">
        <f>'5 Driver Data'!D2975</f>
        <v>0</v>
      </c>
      <c r="E2975" s="191">
        <f>'5 Driver Data'!E2975</f>
        <v>0</v>
      </c>
      <c r="F2975" s="191">
        <f>'5 Driver Data'!F2975</f>
        <v>0</v>
      </c>
      <c r="G2975" s="191">
        <f>'5 Driver Data'!G2975</f>
        <v>0</v>
      </c>
      <c r="H2975" s="191">
        <f>'5 Driver Data'!H2975</f>
        <v>0</v>
      </c>
      <c r="I2975" s="191">
        <f>'5 Driver Data'!I2975</f>
        <v>0</v>
      </c>
      <c r="J2975" s="191">
        <f>'5 Driver Data'!J2975</f>
        <v>0</v>
      </c>
      <c r="K2975" s="206">
        <f>'5 Driver Data'!K2975</f>
        <v>0</v>
      </c>
      <c r="L2975" s="1"/>
      <c r="M2975" s="216" t="str">
        <f>IF(D2975=0,"Blank",'3 Model Input'!E$44*'3 Model Input'!E$45)</f>
        <v>Blank</v>
      </c>
      <c r="N2975" s="197" t="str">
        <f t="shared" si="480"/>
        <v>Blank</v>
      </c>
      <c r="O2975" s="197" t="str">
        <f>IF(D2975=0,"Blank",'3 Model Input'!E$49*(1-'3 Model Input'!E$51))</f>
        <v>Blank</v>
      </c>
      <c r="P2975" s="197" t="str">
        <f t="shared" si="481"/>
        <v>Blank</v>
      </c>
      <c r="Q2975" s="197" t="str">
        <f>IF(D2975=0,"Blank",IF(D2975="BEV",E2975*(1-'3 Model Input'!E$54), E2975))</f>
        <v>Blank</v>
      </c>
      <c r="R2975" s="198" t="str">
        <f>IF(D2975=0,"Blank",IF(D2975="PHEV",F2975/G2975,F2975*(1-'3 Model Input'!E$54)/G2975))</f>
        <v>Blank</v>
      </c>
      <c r="S2975" s="198" t="str">
        <f>IF(D2975=0,"Blank",IF(D2975="PHEV",MIN(M2975,E2975),MIN(M2975,(E2975*(1-'3 Model Input'!E$54)))))</f>
        <v>Blank</v>
      </c>
      <c r="T2975" s="217" t="str">
        <f t="shared" si="482"/>
        <v>Blank</v>
      </c>
      <c r="U2975" s="89"/>
      <c r="V2975" s="216" t="str">
        <f>IF(D2975=0,"Blank",P2975*'3 Model Input'!E$50)</f>
        <v>Blank</v>
      </c>
      <c r="W2975" s="197" t="str">
        <f t="shared" si="483"/>
        <v>Blank</v>
      </c>
      <c r="X2975" s="197" t="str">
        <f t="shared" si="484"/>
        <v>Blank</v>
      </c>
      <c r="Y2975" s="197" t="str">
        <f t="shared" si="485"/>
        <v>Blank</v>
      </c>
      <c r="Z2975" s="197" t="str">
        <f t="shared" si="486"/>
        <v>Blank</v>
      </c>
      <c r="AA2975" s="223" t="str" cm="1">
        <f t="array" ref="AA2975">_xlfn.IFS(ISTEXT('3 Model Input'!F$70),"Missing",ISTEXT('3 Model Input'!I$70),"Missing",ISNUMBER('3 Model Input'!K$70),'3 Model Input'!K$70*P2975)</f>
        <v>Missing</v>
      </c>
      <c r="AB2975" s="89"/>
      <c r="AC2975" s="227" t="str" cm="1">
        <f t="array" ref="AC2975">IF(D2975=0,"Blank",_xlfn.IFS('3 Model Input'!E$61=1,(V2975*G2975)/T2975,'3 Model Input'!E$61=2,(W2975*G2975)/T2975,'3 Model Input'!E$61=3,(X2975*G2975)/T2975,'3 Model Input'!E$61=4,(Y2975*G2975)/T2975,'3 Model Input'!E$61=5,(Z2975*G2975)/T2975, ISTEXT('3 Model Input'!E$61),"Missing",'3 Model Input'!E$61=6,(AA2975*G2975)/T2975))</f>
        <v>Blank</v>
      </c>
      <c r="AD2975" s="202" t="str">
        <f t="shared" si="487"/>
        <v>Blank</v>
      </c>
      <c r="AE2975" s="202" t="str">
        <f t="shared" si="488"/>
        <v>Blank</v>
      </c>
      <c r="AF2975" s="217" t="str">
        <f t="shared" si="489"/>
        <v>Blank</v>
      </c>
      <c r="AG2975" s="9" t="str" cm="1">
        <f t="array" ref="AG2975">_xlfn.IFS(ISNUMBER(AC2975), "", ISNUMBER(SEARCH("Blank", AC2975)), "", ISERROR(AC2975), "Bad input on tab 3")</f>
        <v/>
      </c>
    </row>
    <row r="2976" spans="2:33" ht="15" customHeight="1" x14ac:dyDescent="0.75">
      <c r="B2976" s="205" t="str">
        <f>'5 Driver Data'!B2976</f>
        <v>2968</v>
      </c>
      <c r="C2976" s="193">
        <f>'5 Driver Data'!C2976</f>
        <v>0</v>
      </c>
      <c r="D2976" s="192">
        <f>'5 Driver Data'!D2976</f>
        <v>0</v>
      </c>
      <c r="E2976" s="191">
        <f>'5 Driver Data'!E2976</f>
        <v>0</v>
      </c>
      <c r="F2976" s="191">
        <f>'5 Driver Data'!F2976</f>
        <v>0</v>
      </c>
      <c r="G2976" s="191">
        <f>'5 Driver Data'!G2976</f>
        <v>0</v>
      </c>
      <c r="H2976" s="191">
        <f>'5 Driver Data'!H2976</f>
        <v>0</v>
      </c>
      <c r="I2976" s="191">
        <f>'5 Driver Data'!I2976</f>
        <v>0</v>
      </c>
      <c r="J2976" s="191">
        <f>'5 Driver Data'!J2976</f>
        <v>0</v>
      </c>
      <c r="K2976" s="206">
        <f>'5 Driver Data'!K2976</f>
        <v>0</v>
      </c>
      <c r="L2976" s="1"/>
      <c r="M2976" s="216" t="str">
        <f>IF(D2976=0,"Blank",'3 Model Input'!E$44*'3 Model Input'!E$45)</f>
        <v>Blank</v>
      </c>
      <c r="N2976" s="197" t="str">
        <f t="shared" si="480"/>
        <v>Blank</v>
      </c>
      <c r="O2976" s="197" t="str">
        <f>IF(D2976=0,"Blank",'3 Model Input'!E$49*(1-'3 Model Input'!E$51))</f>
        <v>Blank</v>
      </c>
      <c r="P2976" s="197" t="str">
        <f t="shared" si="481"/>
        <v>Blank</v>
      </c>
      <c r="Q2976" s="197" t="str">
        <f>IF(D2976=0,"Blank",IF(D2976="BEV",E2976*(1-'3 Model Input'!E$54), E2976))</f>
        <v>Blank</v>
      </c>
      <c r="R2976" s="198" t="str">
        <f>IF(D2976=0,"Blank",IF(D2976="PHEV",F2976/G2976,F2976*(1-'3 Model Input'!E$54)/G2976))</f>
        <v>Blank</v>
      </c>
      <c r="S2976" s="198" t="str">
        <f>IF(D2976=0,"Blank",IF(D2976="PHEV",MIN(M2976,E2976),MIN(M2976,(E2976*(1-'3 Model Input'!E$54)))))</f>
        <v>Blank</v>
      </c>
      <c r="T2976" s="217" t="str">
        <f t="shared" si="482"/>
        <v>Blank</v>
      </c>
      <c r="U2976" s="89"/>
      <c r="V2976" s="216" t="str">
        <f>IF(D2976=0,"Blank",P2976*'3 Model Input'!E$50)</f>
        <v>Blank</v>
      </c>
      <c r="W2976" s="197" t="str">
        <f t="shared" si="483"/>
        <v>Blank</v>
      </c>
      <c r="X2976" s="197" t="str">
        <f t="shared" si="484"/>
        <v>Blank</v>
      </c>
      <c r="Y2976" s="197" t="str">
        <f t="shared" si="485"/>
        <v>Blank</v>
      </c>
      <c r="Z2976" s="197" t="str">
        <f t="shared" si="486"/>
        <v>Blank</v>
      </c>
      <c r="AA2976" s="223" t="str" cm="1">
        <f t="array" ref="AA2976">_xlfn.IFS(ISTEXT('3 Model Input'!F$70),"Missing",ISTEXT('3 Model Input'!I$70),"Missing",ISNUMBER('3 Model Input'!K$70),'3 Model Input'!K$70*P2976)</f>
        <v>Missing</v>
      </c>
      <c r="AB2976" s="89"/>
      <c r="AC2976" s="227" t="str" cm="1">
        <f t="array" ref="AC2976">IF(D2976=0,"Blank",_xlfn.IFS('3 Model Input'!E$61=1,(V2976*G2976)/T2976,'3 Model Input'!E$61=2,(W2976*G2976)/T2976,'3 Model Input'!E$61=3,(X2976*G2976)/T2976,'3 Model Input'!E$61=4,(Y2976*G2976)/T2976,'3 Model Input'!E$61=5,(Z2976*G2976)/T2976, ISTEXT('3 Model Input'!E$61),"Missing",'3 Model Input'!E$61=6,(AA2976*G2976)/T2976))</f>
        <v>Blank</v>
      </c>
      <c r="AD2976" s="202" t="str">
        <f t="shared" si="487"/>
        <v>Blank</v>
      </c>
      <c r="AE2976" s="202" t="str">
        <f t="shared" si="488"/>
        <v>Blank</v>
      </c>
      <c r="AF2976" s="217" t="str">
        <f t="shared" si="489"/>
        <v>Blank</v>
      </c>
      <c r="AG2976" s="9" t="str" cm="1">
        <f t="array" ref="AG2976">_xlfn.IFS(ISNUMBER(AC2976), "", ISNUMBER(SEARCH("Blank", AC2976)), "", ISERROR(AC2976), "Bad input on tab 3")</f>
        <v/>
      </c>
    </row>
    <row r="2977" spans="2:33" ht="15" customHeight="1" x14ac:dyDescent="0.75">
      <c r="B2977" s="205" t="str">
        <f>'5 Driver Data'!B2977</f>
        <v>2969</v>
      </c>
      <c r="C2977" s="193">
        <f>'5 Driver Data'!C2977</f>
        <v>0</v>
      </c>
      <c r="D2977" s="192">
        <f>'5 Driver Data'!D2977</f>
        <v>0</v>
      </c>
      <c r="E2977" s="191">
        <f>'5 Driver Data'!E2977</f>
        <v>0</v>
      </c>
      <c r="F2977" s="191">
        <f>'5 Driver Data'!F2977</f>
        <v>0</v>
      </c>
      <c r="G2977" s="191">
        <f>'5 Driver Data'!G2977</f>
        <v>0</v>
      </c>
      <c r="H2977" s="191">
        <f>'5 Driver Data'!H2977</f>
        <v>0</v>
      </c>
      <c r="I2977" s="191">
        <f>'5 Driver Data'!I2977</f>
        <v>0</v>
      </c>
      <c r="J2977" s="191">
        <f>'5 Driver Data'!J2977</f>
        <v>0</v>
      </c>
      <c r="K2977" s="206">
        <f>'5 Driver Data'!K2977</f>
        <v>0</v>
      </c>
      <c r="L2977" s="1"/>
      <c r="M2977" s="216" t="str">
        <f>IF(D2977=0,"Blank",'3 Model Input'!E$44*'3 Model Input'!E$45)</f>
        <v>Blank</v>
      </c>
      <c r="N2977" s="197" t="str">
        <f t="shared" si="480"/>
        <v>Blank</v>
      </c>
      <c r="O2977" s="197" t="str">
        <f>IF(D2977=0,"Blank",'3 Model Input'!E$49*(1-'3 Model Input'!E$51))</f>
        <v>Blank</v>
      </c>
      <c r="P2977" s="197" t="str">
        <f t="shared" si="481"/>
        <v>Blank</v>
      </c>
      <c r="Q2977" s="197" t="str">
        <f>IF(D2977=0,"Blank",IF(D2977="BEV",E2977*(1-'3 Model Input'!E$54), E2977))</f>
        <v>Blank</v>
      </c>
      <c r="R2977" s="198" t="str">
        <f>IF(D2977=0,"Blank",IF(D2977="PHEV",F2977/G2977,F2977*(1-'3 Model Input'!E$54)/G2977))</f>
        <v>Blank</v>
      </c>
      <c r="S2977" s="198" t="str">
        <f>IF(D2977=0,"Blank",IF(D2977="PHEV",MIN(M2977,E2977),MIN(M2977,(E2977*(1-'3 Model Input'!E$54)))))</f>
        <v>Blank</v>
      </c>
      <c r="T2977" s="217" t="str">
        <f t="shared" si="482"/>
        <v>Blank</v>
      </c>
      <c r="U2977" s="89"/>
      <c r="V2977" s="216" t="str">
        <f>IF(D2977=0,"Blank",P2977*'3 Model Input'!E$50)</f>
        <v>Blank</v>
      </c>
      <c r="W2977" s="197" t="str">
        <f t="shared" si="483"/>
        <v>Blank</v>
      </c>
      <c r="X2977" s="197" t="str">
        <f t="shared" si="484"/>
        <v>Blank</v>
      </c>
      <c r="Y2977" s="197" t="str">
        <f t="shared" si="485"/>
        <v>Blank</v>
      </c>
      <c r="Z2977" s="197" t="str">
        <f t="shared" si="486"/>
        <v>Blank</v>
      </c>
      <c r="AA2977" s="223" t="str" cm="1">
        <f t="array" ref="AA2977">_xlfn.IFS(ISTEXT('3 Model Input'!F$70),"Missing",ISTEXT('3 Model Input'!I$70),"Missing",ISNUMBER('3 Model Input'!K$70),'3 Model Input'!K$70*P2977)</f>
        <v>Missing</v>
      </c>
      <c r="AB2977" s="89"/>
      <c r="AC2977" s="227" t="str" cm="1">
        <f t="array" ref="AC2977">IF(D2977=0,"Blank",_xlfn.IFS('3 Model Input'!E$61=1,(V2977*G2977)/T2977,'3 Model Input'!E$61=2,(W2977*G2977)/T2977,'3 Model Input'!E$61=3,(X2977*G2977)/T2977,'3 Model Input'!E$61=4,(Y2977*G2977)/T2977,'3 Model Input'!E$61=5,(Z2977*G2977)/T2977, ISTEXT('3 Model Input'!E$61),"Missing",'3 Model Input'!E$61=6,(AA2977*G2977)/T2977))</f>
        <v>Blank</v>
      </c>
      <c r="AD2977" s="202" t="str">
        <f t="shared" si="487"/>
        <v>Blank</v>
      </c>
      <c r="AE2977" s="202" t="str">
        <f t="shared" si="488"/>
        <v>Blank</v>
      </c>
      <c r="AF2977" s="217" t="str">
        <f t="shared" si="489"/>
        <v>Blank</v>
      </c>
      <c r="AG2977" s="9" t="str" cm="1">
        <f t="array" ref="AG2977">_xlfn.IFS(ISNUMBER(AC2977), "", ISNUMBER(SEARCH("Blank", AC2977)), "", ISERROR(AC2977), "Bad input on tab 3")</f>
        <v/>
      </c>
    </row>
    <row r="2978" spans="2:33" ht="15" customHeight="1" x14ac:dyDescent="0.75">
      <c r="B2978" s="205" t="str">
        <f>'5 Driver Data'!B2978</f>
        <v>2970</v>
      </c>
      <c r="C2978" s="193">
        <f>'5 Driver Data'!C2978</f>
        <v>0</v>
      </c>
      <c r="D2978" s="192">
        <f>'5 Driver Data'!D2978</f>
        <v>0</v>
      </c>
      <c r="E2978" s="191">
        <f>'5 Driver Data'!E2978</f>
        <v>0</v>
      </c>
      <c r="F2978" s="191">
        <f>'5 Driver Data'!F2978</f>
        <v>0</v>
      </c>
      <c r="G2978" s="191">
        <f>'5 Driver Data'!G2978</f>
        <v>0</v>
      </c>
      <c r="H2978" s="191">
        <f>'5 Driver Data'!H2978</f>
        <v>0</v>
      </c>
      <c r="I2978" s="191">
        <f>'5 Driver Data'!I2978</f>
        <v>0</v>
      </c>
      <c r="J2978" s="191">
        <f>'5 Driver Data'!J2978</f>
        <v>0</v>
      </c>
      <c r="K2978" s="206">
        <f>'5 Driver Data'!K2978</f>
        <v>0</v>
      </c>
      <c r="L2978" s="1"/>
      <c r="M2978" s="216" t="str">
        <f>IF(D2978=0,"Blank",'3 Model Input'!E$44*'3 Model Input'!E$45)</f>
        <v>Blank</v>
      </c>
      <c r="N2978" s="197" t="str">
        <f t="shared" si="480"/>
        <v>Blank</v>
      </c>
      <c r="O2978" s="197" t="str">
        <f>IF(D2978=0,"Blank",'3 Model Input'!E$49*(1-'3 Model Input'!E$51))</f>
        <v>Blank</v>
      </c>
      <c r="P2978" s="197" t="str">
        <f t="shared" si="481"/>
        <v>Blank</v>
      </c>
      <c r="Q2978" s="197" t="str">
        <f>IF(D2978=0,"Blank",IF(D2978="BEV",E2978*(1-'3 Model Input'!E$54), E2978))</f>
        <v>Blank</v>
      </c>
      <c r="R2978" s="198" t="str">
        <f>IF(D2978=0,"Blank",IF(D2978="PHEV",F2978/G2978,F2978*(1-'3 Model Input'!E$54)/G2978))</f>
        <v>Blank</v>
      </c>
      <c r="S2978" s="198" t="str">
        <f>IF(D2978=0,"Blank",IF(D2978="PHEV",MIN(M2978,E2978),MIN(M2978,(E2978*(1-'3 Model Input'!E$54)))))</f>
        <v>Blank</v>
      </c>
      <c r="T2978" s="217" t="str">
        <f t="shared" si="482"/>
        <v>Blank</v>
      </c>
      <c r="U2978" s="89"/>
      <c r="V2978" s="216" t="str">
        <f>IF(D2978=0,"Blank",P2978*'3 Model Input'!E$50)</f>
        <v>Blank</v>
      </c>
      <c r="W2978" s="197" t="str">
        <f t="shared" si="483"/>
        <v>Blank</v>
      </c>
      <c r="X2978" s="197" t="str">
        <f t="shared" si="484"/>
        <v>Blank</v>
      </c>
      <c r="Y2978" s="197" t="str">
        <f t="shared" si="485"/>
        <v>Blank</v>
      </c>
      <c r="Z2978" s="197" t="str">
        <f t="shared" si="486"/>
        <v>Blank</v>
      </c>
      <c r="AA2978" s="223" t="str" cm="1">
        <f t="array" ref="AA2978">_xlfn.IFS(ISTEXT('3 Model Input'!F$70),"Missing",ISTEXT('3 Model Input'!I$70),"Missing",ISNUMBER('3 Model Input'!K$70),'3 Model Input'!K$70*P2978)</f>
        <v>Missing</v>
      </c>
      <c r="AB2978" s="89"/>
      <c r="AC2978" s="227" t="str" cm="1">
        <f t="array" ref="AC2978">IF(D2978=0,"Blank",_xlfn.IFS('3 Model Input'!E$61=1,(V2978*G2978)/T2978,'3 Model Input'!E$61=2,(W2978*G2978)/T2978,'3 Model Input'!E$61=3,(X2978*G2978)/T2978,'3 Model Input'!E$61=4,(Y2978*G2978)/T2978,'3 Model Input'!E$61=5,(Z2978*G2978)/T2978, ISTEXT('3 Model Input'!E$61),"Missing",'3 Model Input'!E$61=6,(AA2978*G2978)/T2978))</f>
        <v>Blank</v>
      </c>
      <c r="AD2978" s="202" t="str">
        <f t="shared" si="487"/>
        <v>Blank</v>
      </c>
      <c r="AE2978" s="202" t="str">
        <f t="shared" si="488"/>
        <v>Blank</v>
      </c>
      <c r="AF2978" s="217" t="str">
        <f t="shared" si="489"/>
        <v>Blank</v>
      </c>
      <c r="AG2978" s="9" t="str" cm="1">
        <f t="array" ref="AG2978">_xlfn.IFS(ISNUMBER(AC2978), "", ISNUMBER(SEARCH("Blank", AC2978)), "", ISERROR(AC2978), "Bad input on tab 3")</f>
        <v/>
      </c>
    </row>
    <row r="2979" spans="2:33" ht="15" customHeight="1" x14ac:dyDescent="0.75">
      <c r="B2979" s="205" t="str">
        <f>'5 Driver Data'!B2979</f>
        <v>2971</v>
      </c>
      <c r="C2979" s="193">
        <f>'5 Driver Data'!C2979</f>
        <v>0</v>
      </c>
      <c r="D2979" s="192">
        <f>'5 Driver Data'!D2979</f>
        <v>0</v>
      </c>
      <c r="E2979" s="191">
        <f>'5 Driver Data'!E2979</f>
        <v>0</v>
      </c>
      <c r="F2979" s="191">
        <f>'5 Driver Data'!F2979</f>
        <v>0</v>
      </c>
      <c r="G2979" s="191">
        <f>'5 Driver Data'!G2979</f>
        <v>0</v>
      </c>
      <c r="H2979" s="191">
        <f>'5 Driver Data'!H2979</f>
        <v>0</v>
      </c>
      <c r="I2979" s="191">
        <f>'5 Driver Data'!I2979</f>
        <v>0</v>
      </c>
      <c r="J2979" s="191">
        <f>'5 Driver Data'!J2979</f>
        <v>0</v>
      </c>
      <c r="K2979" s="206">
        <f>'5 Driver Data'!K2979</f>
        <v>0</v>
      </c>
      <c r="L2979" s="1"/>
      <c r="M2979" s="216" t="str">
        <f>IF(D2979=0,"Blank",'3 Model Input'!E$44*'3 Model Input'!E$45)</f>
        <v>Blank</v>
      </c>
      <c r="N2979" s="197" t="str">
        <f t="shared" si="480"/>
        <v>Blank</v>
      </c>
      <c r="O2979" s="197" t="str">
        <f>IF(D2979=0,"Blank",'3 Model Input'!E$49*(1-'3 Model Input'!E$51))</f>
        <v>Blank</v>
      </c>
      <c r="P2979" s="197" t="str">
        <f t="shared" si="481"/>
        <v>Blank</v>
      </c>
      <c r="Q2979" s="197" t="str">
        <f>IF(D2979=0,"Blank",IF(D2979="BEV",E2979*(1-'3 Model Input'!E$54), E2979))</f>
        <v>Blank</v>
      </c>
      <c r="R2979" s="198" t="str">
        <f>IF(D2979=0,"Blank",IF(D2979="PHEV",F2979/G2979,F2979*(1-'3 Model Input'!E$54)/G2979))</f>
        <v>Blank</v>
      </c>
      <c r="S2979" s="198" t="str">
        <f>IF(D2979=0,"Blank",IF(D2979="PHEV",MIN(M2979,E2979),MIN(M2979,(E2979*(1-'3 Model Input'!E$54)))))</f>
        <v>Blank</v>
      </c>
      <c r="T2979" s="217" t="str">
        <f t="shared" si="482"/>
        <v>Blank</v>
      </c>
      <c r="U2979" s="89"/>
      <c r="V2979" s="216" t="str">
        <f>IF(D2979=0,"Blank",P2979*'3 Model Input'!E$50)</f>
        <v>Blank</v>
      </c>
      <c r="W2979" s="197" t="str">
        <f t="shared" si="483"/>
        <v>Blank</v>
      </c>
      <c r="X2979" s="197" t="str">
        <f t="shared" si="484"/>
        <v>Blank</v>
      </c>
      <c r="Y2979" s="197" t="str">
        <f t="shared" si="485"/>
        <v>Blank</v>
      </c>
      <c r="Z2979" s="197" t="str">
        <f t="shared" si="486"/>
        <v>Blank</v>
      </c>
      <c r="AA2979" s="223" t="str" cm="1">
        <f t="array" ref="AA2979">_xlfn.IFS(ISTEXT('3 Model Input'!F$70),"Missing",ISTEXT('3 Model Input'!I$70),"Missing",ISNUMBER('3 Model Input'!K$70),'3 Model Input'!K$70*P2979)</f>
        <v>Missing</v>
      </c>
      <c r="AB2979" s="89"/>
      <c r="AC2979" s="227" t="str" cm="1">
        <f t="array" ref="AC2979">IF(D2979=0,"Blank",_xlfn.IFS('3 Model Input'!E$61=1,(V2979*G2979)/T2979,'3 Model Input'!E$61=2,(W2979*G2979)/T2979,'3 Model Input'!E$61=3,(X2979*G2979)/T2979,'3 Model Input'!E$61=4,(Y2979*G2979)/T2979,'3 Model Input'!E$61=5,(Z2979*G2979)/T2979, ISTEXT('3 Model Input'!E$61),"Missing",'3 Model Input'!E$61=6,(AA2979*G2979)/T2979))</f>
        <v>Blank</v>
      </c>
      <c r="AD2979" s="202" t="str">
        <f t="shared" si="487"/>
        <v>Blank</v>
      </c>
      <c r="AE2979" s="202" t="str">
        <f t="shared" si="488"/>
        <v>Blank</v>
      </c>
      <c r="AF2979" s="217" t="str">
        <f t="shared" si="489"/>
        <v>Blank</v>
      </c>
      <c r="AG2979" s="9" t="str" cm="1">
        <f t="array" ref="AG2979">_xlfn.IFS(ISNUMBER(AC2979), "", ISNUMBER(SEARCH("Blank", AC2979)), "", ISERROR(AC2979), "Bad input on tab 3")</f>
        <v/>
      </c>
    </row>
    <row r="2980" spans="2:33" ht="15" customHeight="1" x14ac:dyDescent="0.75">
      <c r="B2980" s="205" t="str">
        <f>'5 Driver Data'!B2980</f>
        <v>2972</v>
      </c>
      <c r="C2980" s="193">
        <f>'5 Driver Data'!C2980</f>
        <v>0</v>
      </c>
      <c r="D2980" s="192">
        <f>'5 Driver Data'!D2980</f>
        <v>0</v>
      </c>
      <c r="E2980" s="191">
        <f>'5 Driver Data'!E2980</f>
        <v>0</v>
      </c>
      <c r="F2980" s="191">
        <f>'5 Driver Data'!F2980</f>
        <v>0</v>
      </c>
      <c r="G2980" s="191">
        <f>'5 Driver Data'!G2980</f>
        <v>0</v>
      </c>
      <c r="H2980" s="191">
        <f>'5 Driver Data'!H2980</f>
        <v>0</v>
      </c>
      <c r="I2980" s="191">
        <f>'5 Driver Data'!I2980</f>
        <v>0</v>
      </c>
      <c r="J2980" s="191">
        <f>'5 Driver Data'!J2980</f>
        <v>0</v>
      </c>
      <c r="K2980" s="206">
        <f>'5 Driver Data'!K2980</f>
        <v>0</v>
      </c>
      <c r="L2980" s="1"/>
      <c r="M2980" s="216" t="str">
        <f>IF(D2980=0,"Blank",'3 Model Input'!E$44*'3 Model Input'!E$45)</f>
        <v>Blank</v>
      </c>
      <c r="N2980" s="197" t="str">
        <f t="shared" si="480"/>
        <v>Blank</v>
      </c>
      <c r="O2980" s="197" t="str">
        <f>IF(D2980=0,"Blank",'3 Model Input'!E$49*(1-'3 Model Input'!E$51))</f>
        <v>Blank</v>
      </c>
      <c r="P2980" s="197" t="str">
        <f t="shared" si="481"/>
        <v>Blank</v>
      </c>
      <c r="Q2980" s="197" t="str">
        <f>IF(D2980=0,"Blank",IF(D2980="BEV",E2980*(1-'3 Model Input'!E$54), E2980))</f>
        <v>Blank</v>
      </c>
      <c r="R2980" s="198" t="str">
        <f>IF(D2980=0,"Blank",IF(D2980="PHEV",F2980/G2980,F2980*(1-'3 Model Input'!E$54)/G2980))</f>
        <v>Blank</v>
      </c>
      <c r="S2980" s="198" t="str">
        <f>IF(D2980=0,"Blank",IF(D2980="PHEV",MIN(M2980,E2980),MIN(M2980,(E2980*(1-'3 Model Input'!E$54)))))</f>
        <v>Blank</v>
      </c>
      <c r="T2980" s="217" t="str">
        <f t="shared" si="482"/>
        <v>Blank</v>
      </c>
      <c r="U2980" s="89"/>
      <c r="V2980" s="216" t="str">
        <f>IF(D2980=0,"Blank",P2980*'3 Model Input'!E$50)</f>
        <v>Blank</v>
      </c>
      <c r="W2980" s="197" t="str">
        <f t="shared" si="483"/>
        <v>Blank</v>
      </c>
      <c r="X2980" s="197" t="str">
        <f t="shared" si="484"/>
        <v>Blank</v>
      </c>
      <c r="Y2980" s="197" t="str">
        <f t="shared" si="485"/>
        <v>Blank</v>
      </c>
      <c r="Z2980" s="197" t="str">
        <f t="shared" si="486"/>
        <v>Blank</v>
      </c>
      <c r="AA2980" s="223" t="str" cm="1">
        <f t="array" ref="AA2980">_xlfn.IFS(ISTEXT('3 Model Input'!F$70),"Missing",ISTEXT('3 Model Input'!I$70),"Missing",ISNUMBER('3 Model Input'!K$70),'3 Model Input'!K$70*P2980)</f>
        <v>Missing</v>
      </c>
      <c r="AB2980" s="89"/>
      <c r="AC2980" s="227" t="str" cm="1">
        <f t="array" ref="AC2980">IF(D2980=0,"Blank",_xlfn.IFS('3 Model Input'!E$61=1,(V2980*G2980)/T2980,'3 Model Input'!E$61=2,(W2980*G2980)/T2980,'3 Model Input'!E$61=3,(X2980*G2980)/T2980,'3 Model Input'!E$61=4,(Y2980*G2980)/T2980,'3 Model Input'!E$61=5,(Z2980*G2980)/T2980, ISTEXT('3 Model Input'!E$61),"Missing",'3 Model Input'!E$61=6,(AA2980*G2980)/T2980))</f>
        <v>Blank</v>
      </c>
      <c r="AD2980" s="202" t="str">
        <f t="shared" si="487"/>
        <v>Blank</v>
      </c>
      <c r="AE2980" s="202" t="str">
        <f t="shared" si="488"/>
        <v>Blank</v>
      </c>
      <c r="AF2980" s="217" t="str">
        <f t="shared" si="489"/>
        <v>Blank</v>
      </c>
      <c r="AG2980" s="9" t="str" cm="1">
        <f t="array" ref="AG2980">_xlfn.IFS(ISNUMBER(AC2980), "", ISNUMBER(SEARCH("Blank", AC2980)), "", ISERROR(AC2980), "Bad input on tab 3")</f>
        <v/>
      </c>
    </row>
    <row r="2981" spans="2:33" ht="15" customHeight="1" x14ac:dyDescent="0.75">
      <c r="B2981" s="205" t="str">
        <f>'5 Driver Data'!B2981</f>
        <v>2973</v>
      </c>
      <c r="C2981" s="193">
        <f>'5 Driver Data'!C2981</f>
        <v>0</v>
      </c>
      <c r="D2981" s="192">
        <f>'5 Driver Data'!D2981</f>
        <v>0</v>
      </c>
      <c r="E2981" s="191">
        <f>'5 Driver Data'!E2981</f>
        <v>0</v>
      </c>
      <c r="F2981" s="191">
        <f>'5 Driver Data'!F2981</f>
        <v>0</v>
      </c>
      <c r="G2981" s="191">
        <f>'5 Driver Data'!G2981</f>
        <v>0</v>
      </c>
      <c r="H2981" s="191">
        <f>'5 Driver Data'!H2981</f>
        <v>0</v>
      </c>
      <c r="I2981" s="191">
        <f>'5 Driver Data'!I2981</f>
        <v>0</v>
      </c>
      <c r="J2981" s="191">
        <f>'5 Driver Data'!J2981</f>
        <v>0</v>
      </c>
      <c r="K2981" s="206">
        <f>'5 Driver Data'!K2981</f>
        <v>0</v>
      </c>
      <c r="L2981" s="1"/>
      <c r="M2981" s="216" t="str">
        <f>IF(D2981=0,"Blank",'3 Model Input'!E$44*'3 Model Input'!E$45)</f>
        <v>Blank</v>
      </c>
      <c r="N2981" s="197" t="str">
        <f t="shared" si="480"/>
        <v>Blank</v>
      </c>
      <c r="O2981" s="197" t="str">
        <f>IF(D2981=0,"Blank",'3 Model Input'!E$49*(1-'3 Model Input'!E$51))</f>
        <v>Blank</v>
      </c>
      <c r="P2981" s="197" t="str">
        <f t="shared" si="481"/>
        <v>Blank</v>
      </c>
      <c r="Q2981" s="197" t="str">
        <f>IF(D2981=0,"Blank",IF(D2981="BEV",E2981*(1-'3 Model Input'!E$54), E2981))</f>
        <v>Blank</v>
      </c>
      <c r="R2981" s="198" t="str">
        <f>IF(D2981=0,"Blank",IF(D2981="PHEV",F2981/G2981,F2981*(1-'3 Model Input'!E$54)/G2981))</f>
        <v>Blank</v>
      </c>
      <c r="S2981" s="198" t="str">
        <f>IF(D2981=0,"Blank",IF(D2981="PHEV",MIN(M2981,E2981),MIN(M2981,(E2981*(1-'3 Model Input'!E$54)))))</f>
        <v>Blank</v>
      </c>
      <c r="T2981" s="217" t="str">
        <f t="shared" si="482"/>
        <v>Blank</v>
      </c>
      <c r="U2981" s="89"/>
      <c r="V2981" s="216" t="str">
        <f>IF(D2981=0,"Blank",P2981*'3 Model Input'!E$50)</f>
        <v>Blank</v>
      </c>
      <c r="W2981" s="197" t="str">
        <f t="shared" si="483"/>
        <v>Blank</v>
      </c>
      <c r="X2981" s="197" t="str">
        <f t="shared" si="484"/>
        <v>Blank</v>
      </c>
      <c r="Y2981" s="197" t="str">
        <f t="shared" si="485"/>
        <v>Blank</v>
      </c>
      <c r="Z2981" s="197" t="str">
        <f t="shared" si="486"/>
        <v>Blank</v>
      </c>
      <c r="AA2981" s="223" t="str" cm="1">
        <f t="array" ref="AA2981">_xlfn.IFS(ISTEXT('3 Model Input'!F$70),"Missing",ISTEXT('3 Model Input'!I$70),"Missing",ISNUMBER('3 Model Input'!K$70),'3 Model Input'!K$70*P2981)</f>
        <v>Missing</v>
      </c>
      <c r="AB2981" s="89"/>
      <c r="AC2981" s="227" t="str" cm="1">
        <f t="array" ref="AC2981">IF(D2981=0,"Blank",_xlfn.IFS('3 Model Input'!E$61=1,(V2981*G2981)/T2981,'3 Model Input'!E$61=2,(W2981*G2981)/T2981,'3 Model Input'!E$61=3,(X2981*G2981)/T2981,'3 Model Input'!E$61=4,(Y2981*G2981)/T2981,'3 Model Input'!E$61=5,(Z2981*G2981)/T2981, ISTEXT('3 Model Input'!E$61),"Missing",'3 Model Input'!E$61=6,(AA2981*G2981)/T2981))</f>
        <v>Blank</v>
      </c>
      <c r="AD2981" s="202" t="str">
        <f t="shared" si="487"/>
        <v>Blank</v>
      </c>
      <c r="AE2981" s="202" t="str">
        <f t="shared" si="488"/>
        <v>Blank</v>
      </c>
      <c r="AF2981" s="217" t="str">
        <f t="shared" si="489"/>
        <v>Blank</v>
      </c>
      <c r="AG2981" s="9" t="str" cm="1">
        <f t="array" ref="AG2981">_xlfn.IFS(ISNUMBER(AC2981), "", ISNUMBER(SEARCH("Blank", AC2981)), "", ISERROR(AC2981), "Bad input on tab 3")</f>
        <v/>
      </c>
    </row>
    <row r="2982" spans="2:33" ht="15" customHeight="1" x14ac:dyDescent="0.75">
      <c r="B2982" s="205" t="str">
        <f>'5 Driver Data'!B2982</f>
        <v>2974</v>
      </c>
      <c r="C2982" s="193">
        <f>'5 Driver Data'!C2982</f>
        <v>0</v>
      </c>
      <c r="D2982" s="192">
        <f>'5 Driver Data'!D2982</f>
        <v>0</v>
      </c>
      <c r="E2982" s="191">
        <f>'5 Driver Data'!E2982</f>
        <v>0</v>
      </c>
      <c r="F2982" s="191">
        <f>'5 Driver Data'!F2982</f>
        <v>0</v>
      </c>
      <c r="G2982" s="191">
        <f>'5 Driver Data'!G2982</f>
        <v>0</v>
      </c>
      <c r="H2982" s="191">
        <f>'5 Driver Data'!H2982</f>
        <v>0</v>
      </c>
      <c r="I2982" s="191">
        <f>'5 Driver Data'!I2982</f>
        <v>0</v>
      </c>
      <c r="J2982" s="191">
        <f>'5 Driver Data'!J2982</f>
        <v>0</v>
      </c>
      <c r="K2982" s="206">
        <f>'5 Driver Data'!K2982</f>
        <v>0</v>
      </c>
      <c r="L2982" s="1"/>
      <c r="M2982" s="216" t="str">
        <f>IF(D2982=0,"Blank",'3 Model Input'!E$44*'3 Model Input'!E$45)</f>
        <v>Blank</v>
      </c>
      <c r="N2982" s="197" t="str">
        <f t="shared" si="480"/>
        <v>Blank</v>
      </c>
      <c r="O2982" s="197" t="str">
        <f>IF(D2982=0,"Blank",'3 Model Input'!E$49*(1-'3 Model Input'!E$51))</f>
        <v>Blank</v>
      </c>
      <c r="P2982" s="197" t="str">
        <f t="shared" si="481"/>
        <v>Blank</v>
      </c>
      <c r="Q2982" s="197" t="str">
        <f>IF(D2982=0,"Blank",IF(D2982="BEV",E2982*(1-'3 Model Input'!E$54), E2982))</f>
        <v>Blank</v>
      </c>
      <c r="R2982" s="198" t="str">
        <f>IF(D2982=0,"Blank",IF(D2982="PHEV",F2982/G2982,F2982*(1-'3 Model Input'!E$54)/G2982))</f>
        <v>Blank</v>
      </c>
      <c r="S2982" s="198" t="str">
        <f>IF(D2982=0,"Blank",IF(D2982="PHEV",MIN(M2982,E2982),MIN(M2982,(E2982*(1-'3 Model Input'!E$54)))))</f>
        <v>Blank</v>
      </c>
      <c r="T2982" s="217" t="str">
        <f t="shared" si="482"/>
        <v>Blank</v>
      </c>
      <c r="U2982" s="89"/>
      <c r="V2982" s="216" t="str">
        <f>IF(D2982=0,"Blank",P2982*'3 Model Input'!E$50)</f>
        <v>Blank</v>
      </c>
      <c r="W2982" s="197" t="str">
        <f t="shared" si="483"/>
        <v>Blank</v>
      </c>
      <c r="X2982" s="197" t="str">
        <f t="shared" si="484"/>
        <v>Blank</v>
      </c>
      <c r="Y2982" s="197" t="str">
        <f t="shared" si="485"/>
        <v>Blank</v>
      </c>
      <c r="Z2982" s="197" t="str">
        <f t="shared" si="486"/>
        <v>Blank</v>
      </c>
      <c r="AA2982" s="223" t="str" cm="1">
        <f t="array" ref="AA2982">_xlfn.IFS(ISTEXT('3 Model Input'!F$70),"Missing",ISTEXT('3 Model Input'!I$70),"Missing",ISNUMBER('3 Model Input'!K$70),'3 Model Input'!K$70*P2982)</f>
        <v>Missing</v>
      </c>
      <c r="AB2982" s="89"/>
      <c r="AC2982" s="227" t="str" cm="1">
        <f t="array" ref="AC2982">IF(D2982=0,"Blank",_xlfn.IFS('3 Model Input'!E$61=1,(V2982*G2982)/T2982,'3 Model Input'!E$61=2,(W2982*G2982)/T2982,'3 Model Input'!E$61=3,(X2982*G2982)/T2982,'3 Model Input'!E$61=4,(Y2982*G2982)/T2982,'3 Model Input'!E$61=5,(Z2982*G2982)/T2982, ISTEXT('3 Model Input'!E$61),"Missing",'3 Model Input'!E$61=6,(AA2982*G2982)/T2982))</f>
        <v>Blank</v>
      </c>
      <c r="AD2982" s="202" t="str">
        <f t="shared" si="487"/>
        <v>Blank</v>
      </c>
      <c r="AE2982" s="202" t="str">
        <f t="shared" si="488"/>
        <v>Blank</v>
      </c>
      <c r="AF2982" s="217" t="str">
        <f t="shared" si="489"/>
        <v>Blank</v>
      </c>
      <c r="AG2982" s="9" t="str" cm="1">
        <f t="array" ref="AG2982">_xlfn.IFS(ISNUMBER(AC2982), "", ISNUMBER(SEARCH("Blank", AC2982)), "", ISERROR(AC2982), "Bad input on tab 3")</f>
        <v/>
      </c>
    </row>
    <row r="2983" spans="2:33" ht="15" customHeight="1" x14ac:dyDescent="0.75">
      <c r="B2983" s="205" t="str">
        <f>'5 Driver Data'!B2983</f>
        <v>2975</v>
      </c>
      <c r="C2983" s="193">
        <f>'5 Driver Data'!C2983</f>
        <v>0</v>
      </c>
      <c r="D2983" s="192">
        <f>'5 Driver Data'!D2983</f>
        <v>0</v>
      </c>
      <c r="E2983" s="191">
        <f>'5 Driver Data'!E2983</f>
        <v>0</v>
      </c>
      <c r="F2983" s="191">
        <f>'5 Driver Data'!F2983</f>
        <v>0</v>
      </c>
      <c r="G2983" s="191">
        <f>'5 Driver Data'!G2983</f>
        <v>0</v>
      </c>
      <c r="H2983" s="191">
        <f>'5 Driver Data'!H2983</f>
        <v>0</v>
      </c>
      <c r="I2983" s="191">
        <f>'5 Driver Data'!I2983</f>
        <v>0</v>
      </c>
      <c r="J2983" s="191">
        <f>'5 Driver Data'!J2983</f>
        <v>0</v>
      </c>
      <c r="K2983" s="206">
        <f>'5 Driver Data'!K2983</f>
        <v>0</v>
      </c>
      <c r="L2983" s="1"/>
      <c r="M2983" s="216" t="str">
        <f>IF(D2983=0,"Blank",'3 Model Input'!E$44*'3 Model Input'!E$45)</f>
        <v>Blank</v>
      </c>
      <c r="N2983" s="197" t="str">
        <f t="shared" si="480"/>
        <v>Blank</v>
      </c>
      <c r="O2983" s="197" t="str">
        <f>IF(D2983=0,"Blank",'3 Model Input'!E$49*(1-'3 Model Input'!E$51))</f>
        <v>Blank</v>
      </c>
      <c r="P2983" s="197" t="str">
        <f t="shared" si="481"/>
        <v>Blank</v>
      </c>
      <c r="Q2983" s="197" t="str">
        <f>IF(D2983=0,"Blank",IF(D2983="BEV",E2983*(1-'3 Model Input'!E$54), E2983))</f>
        <v>Blank</v>
      </c>
      <c r="R2983" s="198" t="str">
        <f>IF(D2983=0,"Blank",IF(D2983="PHEV",F2983/G2983,F2983*(1-'3 Model Input'!E$54)/G2983))</f>
        <v>Blank</v>
      </c>
      <c r="S2983" s="198" t="str">
        <f>IF(D2983=0,"Blank",IF(D2983="PHEV",MIN(M2983,E2983),MIN(M2983,(E2983*(1-'3 Model Input'!E$54)))))</f>
        <v>Blank</v>
      </c>
      <c r="T2983" s="217" t="str">
        <f t="shared" si="482"/>
        <v>Blank</v>
      </c>
      <c r="U2983" s="89"/>
      <c r="V2983" s="216" t="str">
        <f>IF(D2983=0,"Blank",P2983*'3 Model Input'!E$50)</f>
        <v>Blank</v>
      </c>
      <c r="W2983" s="197" t="str">
        <f t="shared" si="483"/>
        <v>Blank</v>
      </c>
      <c r="X2983" s="197" t="str">
        <f t="shared" si="484"/>
        <v>Blank</v>
      </c>
      <c r="Y2983" s="197" t="str">
        <f t="shared" si="485"/>
        <v>Blank</v>
      </c>
      <c r="Z2983" s="197" t="str">
        <f t="shared" si="486"/>
        <v>Blank</v>
      </c>
      <c r="AA2983" s="223" t="str" cm="1">
        <f t="array" ref="AA2983">_xlfn.IFS(ISTEXT('3 Model Input'!F$70),"Missing",ISTEXT('3 Model Input'!I$70),"Missing",ISNUMBER('3 Model Input'!K$70),'3 Model Input'!K$70*P2983)</f>
        <v>Missing</v>
      </c>
      <c r="AB2983" s="89"/>
      <c r="AC2983" s="227" t="str" cm="1">
        <f t="array" ref="AC2983">IF(D2983=0,"Blank",_xlfn.IFS('3 Model Input'!E$61=1,(V2983*G2983)/T2983,'3 Model Input'!E$61=2,(W2983*G2983)/T2983,'3 Model Input'!E$61=3,(X2983*G2983)/T2983,'3 Model Input'!E$61=4,(Y2983*G2983)/T2983,'3 Model Input'!E$61=5,(Z2983*G2983)/T2983, ISTEXT('3 Model Input'!E$61),"Missing",'3 Model Input'!E$61=6,(AA2983*G2983)/T2983))</f>
        <v>Blank</v>
      </c>
      <c r="AD2983" s="202" t="str">
        <f t="shared" si="487"/>
        <v>Blank</v>
      </c>
      <c r="AE2983" s="202" t="str">
        <f t="shared" si="488"/>
        <v>Blank</v>
      </c>
      <c r="AF2983" s="217" t="str">
        <f t="shared" si="489"/>
        <v>Blank</v>
      </c>
      <c r="AG2983" s="9" t="str" cm="1">
        <f t="array" ref="AG2983">_xlfn.IFS(ISNUMBER(AC2983), "", ISNUMBER(SEARCH("Blank", AC2983)), "", ISERROR(AC2983), "Bad input on tab 3")</f>
        <v/>
      </c>
    </row>
    <row r="2984" spans="2:33" ht="15" customHeight="1" x14ac:dyDescent="0.75">
      <c r="B2984" s="205" t="str">
        <f>'5 Driver Data'!B2984</f>
        <v>2976</v>
      </c>
      <c r="C2984" s="193">
        <f>'5 Driver Data'!C2984</f>
        <v>0</v>
      </c>
      <c r="D2984" s="192">
        <f>'5 Driver Data'!D2984</f>
        <v>0</v>
      </c>
      <c r="E2984" s="191">
        <f>'5 Driver Data'!E2984</f>
        <v>0</v>
      </c>
      <c r="F2984" s="191">
        <f>'5 Driver Data'!F2984</f>
        <v>0</v>
      </c>
      <c r="G2984" s="191">
        <f>'5 Driver Data'!G2984</f>
        <v>0</v>
      </c>
      <c r="H2984" s="191">
        <f>'5 Driver Data'!H2984</f>
        <v>0</v>
      </c>
      <c r="I2984" s="191">
        <f>'5 Driver Data'!I2984</f>
        <v>0</v>
      </c>
      <c r="J2984" s="191">
        <f>'5 Driver Data'!J2984</f>
        <v>0</v>
      </c>
      <c r="K2984" s="206">
        <f>'5 Driver Data'!K2984</f>
        <v>0</v>
      </c>
      <c r="L2984" s="1"/>
      <c r="M2984" s="216" t="str">
        <f>IF(D2984=0,"Blank",'3 Model Input'!E$44*'3 Model Input'!E$45)</f>
        <v>Blank</v>
      </c>
      <c r="N2984" s="197" t="str">
        <f t="shared" si="480"/>
        <v>Blank</v>
      </c>
      <c r="O2984" s="197" t="str">
        <f>IF(D2984=0,"Blank",'3 Model Input'!E$49*(1-'3 Model Input'!E$51))</f>
        <v>Blank</v>
      </c>
      <c r="P2984" s="197" t="str">
        <f t="shared" si="481"/>
        <v>Blank</v>
      </c>
      <c r="Q2984" s="197" t="str">
        <f>IF(D2984=0,"Blank",IF(D2984="BEV",E2984*(1-'3 Model Input'!E$54), E2984))</f>
        <v>Blank</v>
      </c>
      <c r="R2984" s="198" t="str">
        <f>IF(D2984=0,"Blank",IF(D2984="PHEV",F2984/G2984,F2984*(1-'3 Model Input'!E$54)/G2984))</f>
        <v>Blank</v>
      </c>
      <c r="S2984" s="198" t="str">
        <f>IF(D2984=0,"Blank",IF(D2984="PHEV",MIN(M2984,E2984),MIN(M2984,(E2984*(1-'3 Model Input'!E$54)))))</f>
        <v>Blank</v>
      </c>
      <c r="T2984" s="217" t="str">
        <f t="shared" si="482"/>
        <v>Blank</v>
      </c>
      <c r="U2984" s="89"/>
      <c r="V2984" s="216" t="str">
        <f>IF(D2984=0,"Blank",P2984*'3 Model Input'!E$50)</f>
        <v>Blank</v>
      </c>
      <c r="W2984" s="197" t="str">
        <f t="shared" si="483"/>
        <v>Blank</v>
      </c>
      <c r="X2984" s="197" t="str">
        <f t="shared" si="484"/>
        <v>Blank</v>
      </c>
      <c r="Y2984" s="197" t="str">
        <f t="shared" si="485"/>
        <v>Blank</v>
      </c>
      <c r="Z2984" s="197" t="str">
        <f t="shared" si="486"/>
        <v>Blank</v>
      </c>
      <c r="AA2984" s="223" t="str" cm="1">
        <f t="array" ref="AA2984">_xlfn.IFS(ISTEXT('3 Model Input'!F$70),"Missing",ISTEXT('3 Model Input'!I$70),"Missing",ISNUMBER('3 Model Input'!K$70),'3 Model Input'!K$70*P2984)</f>
        <v>Missing</v>
      </c>
      <c r="AB2984" s="89"/>
      <c r="AC2984" s="227" t="str" cm="1">
        <f t="array" ref="AC2984">IF(D2984=0,"Blank",_xlfn.IFS('3 Model Input'!E$61=1,(V2984*G2984)/T2984,'3 Model Input'!E$61=2,(W2984*G2984)/T2984,'3 Model Input'!E$61=3,(X2984*G2984)/T2984,'3 Model Input'!E$61=4,(Y2984*G2984)/T2984,'3 Model Input'!E$61=5,(Z2984*G2984)/T2984, ISTEXT('3 Model Input'!E$61),"Missing",'3 Model Input'!E$61=6,(AA2984*G2984)/T2984))</f>
        <v>Blank</v>
      </c>
      <c r="AD2984" s="202" t="str">
        <f t="shared" si="487"/>
        <v>Blank</v>
      </c>
      <c r="AE2984" s="202" t="str">
        <f t="shared" si="488"/>
        <v>Blank</v>
      </c>
      <c r="AF2984" s="217" t="str">
        <f t="shared" si="489"/>
        <v>Blank</v>
      </c>
      <c r="AG2984" s="9" t="str" cm="1">
        <f t="array" ref="AG2984">_xlfn.IFS(ISNUMBER(AC2984), "", ISNUMBER(SEARCH("Blank", AC2984)), "", ISERROR(AC2984), "Bad input on tab 3")</f>
        <v/>
      </c>
    </row>
    <row r="2985" spans="2:33" ht="15" customHeight="1" x14ac:dyDescent="0.75">
      <c r="B2985" s="205" t="str">
        <f>'5 Driver Data'!B2985</f>
        <v>2977</v>
      </c>
      <c r="C2985" s="193">
        <f>'5 Driver Data'!C2985</f>
        <v>0</v>
      </c>
      <c r="D2985" s="192">
        <f>'5 Driver Data'!D2985</f>
        <v>0</v>
      </c>
      <c r="E2985" s="191">
        <f>'5 Driver Data'!E2985</f>
        <v>0</v>
      </c>
      <c r="F2985" s="191">
        <f>'5 Driver Data'!F2985</f>
        <v>0</v>
      </c>
      <c r="G2985" s="191">
        <f>'5 Driver Data'!G2985</f>
        <v>0</v>
      </c>
      <c r="H2985" s="191">
        <f>'5 Driver Data'!H2985</f>
        <v>0</v>
      </c>
      <c r="I2985" s="191">
        <f>'5 Driver Data'!I2985</f>
        <v>0</v>
      </c>
      <c r="J2985" s="191">
        <f>'5 Driver Data'!J2985</f>
        <v>0</v>
      </c>
      <c r="K2985" s="206">
        <f>'5 Driver Data'!K2985</f>
        <v>0</v>
      </c>
      <c r="L2985" s="1"/>
      <c r="M2985" s="216" t="str">
        <f>IF(D2985=0,"Blank",'3 Model Input'!E$44*'3 Model Input'!E$45)</f>
        <v>Blank</v>
      </c>
      <c r="N2985" s="197" t="str">
        <f t="shared" si="480"/>
        <v>Blank</v>
      </c>
      <c r="O2985" s="197" t="str">
        <f>IF(D2985=0,"Blank",'3 Model Input'!E$49*(1-'3 Model Input'!E$51))</f>
        <v>Blank</v>
      </c>
      <c r="P2985" s="197" t="str">
        <f t="shared" si="481"/>
        <v>Blank</v>
      </c>
      <c r="Q2985" s="197" t="str">
        <f>IF(D2985=0,"Blank",IF(D2985="BEV",E2985*(1-'3 Model Input'!E$54), E2985))</f>
        <v>Blank</v>
      </c>
      <c r="R2985" s="198" t="str">
        <f>IF(D2985=0,"Blank",IF(D2985="PHEV",F2985/G2985,F2985*(1-'3 Model Input'!E$54)/G2985))</f>
        <v>Blank</v>
      </c>
      <c r="S2985" s="198" t="str">
        <f>IF(D2985=0,"Blank",IF(D2985="PHEV",MIN(M2985,E2985),MIN(M2985,(E2985*(1-'3 Model Input'!E$54)))))</f>
        <v>Blank</v>
      </c>
      <c r="T2985" s="217" t="str">
        <f t="shared" si="482"/>
        <v>Blank</v>
      </c>
      <c r="U2985" s="89"/>
      <c r="V2985" s="216" t="str">
        <f>IF(D2985=0,"Blank",P2985*'3 Model Input'!E$50)</f>
        <v>Blank</v>
      </c>
      <c r="W2985" s="197" t="str">
        <f t="shared" si="483"/>
        <v>Blank</v>
      </c>
      <c r="X2985" s="197" t="str">
        <f t="shared" si="484"/>
        <v>Blank</v>
      </c>
      <c r="Y2985" s="197" t="str">
        <f t="shared" si="485"/>
        <v>Blank</v>
      </c>
      <c r="Z2985" s="197" t="str">
        <f t="shared" si="486"/>
        <v>Blank</v>
      </c>
      <c r="AA2985" s="223" t="str" cm="1">
        <f t="array" ref="AA2985">_xlfn.IFS(ISTEXT('3 Model Input'!F$70),"Missing",ISTEXT('3 Model Input'!I$70),"Missing",ISNUMBER('3 Model Input'!K$70),'3 Model Input'!K$70*P2985)</f>
        <v>Missing</v>
      </c>
      <c r="AB2985" s="89"/>
      <c r="AC2985" s="227" t="str" cm="1">
        <f t="array" ref="AC2985">IF(D2985=0,"Blank",_xlfn.IFS('3 Model Input'!E$61=1,(V2985*G2985)/T2985,'3 Model Input'!E$61=2,(W2985*G2985)/T2985,'3 Model Input'!E$61=3,(X2985*G2985)/T2985,'3 Model Input'!E$61=4,(Y2985*G2985)/T2985,'3 Model Input'!E$61=5,(Z2985*G2985)/T2985, ISTEXT('3 Model Input'!E$61),"Missing",'3 Model Input'!E$61=6,(AA2985*G2985)/T2985))</f>
        <v>Blank</v>
      </c>
      <c r="AD2985" s="202" t="str">
        <f t="shared" si="487"/>
        <v>Blank</v>
      </c>
      <c r="AE2985" s="202" t="str">
        <f t="shared" si="488"/>
        <v>Blank</v>
      </c>
      <c r="AF2985" s="217" t="str">
        <f t="shared" si="489"/>
        <v>Blank</v>
      </c>
      <c r="AG2985" s="9" t="str" cm="1">
        <f t="array" ref="AG2985">_xlfn.IFS(ISNUMBER(AC2985), "", ISNUMBER(SEARCH("Blank", AC2985)), "", ISERROR(AC2985), "Bad input on tab 3")</f>
        <v/>
      </c>
    </row>
    <row r="2986" spans="2:33" ht="15" customHeight="1" x14ac:dyDescent="0.75">
      <c r="B2986" s="205" t="str">
        <f>'5 Driver Data'!B2986</f>
        <v>2978</v>
      </c>
      <c r="C2986" s="193">
        <f>'5 Driver Data'!C2986</f>
        <v>0</v>
      </c>
      <c r="D2986" s="192">
        <f>'5 Driver Data'!D2986</f>
        <v>0</v>
      </c>
      <c r="E2986" s="191">
        <f>'5 Driver Data'!E2986</f>
        <v>0</v>
      </c>
      <c r="F2986" s="191">
        <f>'5 Driver Data'!F2986</f>
        <v>0</v>
      </c>
      <c r="G2986" s="191">
        <f>'5 Driver Data'!G2986</f>
        <v>0</v>
      </c>
      <c r="H2986" s="191">
        <f>'5 Driver Data'!H2986</f>
        <v>0</v>
      </c>
      <c r="I2986" s="191">
        <f>'5 Driver Data'!I2986</f>
        <v>0</v>
      </c>
      <c r="J2986" s="191">
        <f>'5 Driver Data'!J2986</f>
        <v>0</v>
      </c>
      <c r="K2986" s="206">
        <f>'5 Driver Data'!K2986</f>
        <v>0</v>
      </c>
      <c r="L2986" s="1"/>
      <c r="M2986" s="216" t="str">
        <f>IF(D2986=0,"Blank",'3 Model Input'!E$44*'3 Model Input'!E$45)</f>
        <v>Blank</v>
      </c>
      <c r="N2986" s="197" t="str">
        <f t="shared" si="480"/>
        <v>Blank</v>
      </c>
      <c r="O2986" s="197" t="str">
        <f>IF(D2986=0,"Blank",'3 Model Input'!E$49*(1-'3 Model Input'!E$51))</f>
        <v>Blank</v>
      </c>
      <c r="P2986" s="197" t="str">
        <f t="shared" si="481"/>
        <v>Blank</v>
      </c>
      <c r="Q2986" s="197" t="str">
        <f>IF(D2986=0,"Blank",IF(D2986="BEV",E2986*(1-'3 Model Input'!E$54), E2986))</f>
        <v>Blank</v>
      </c>
      <c r="R2986" s="198" t="str">
        <f>IF(D2986=0,"Blank",IF(D2986="PHEV",F2986/G2986,F2986*(1-'3 Model Input'!E$54)/G2986))</f>
        <v>Blank</v>
      </c>
      <c r="S2986" s="198" t="str">
        <f>IF(D2986=0,"Blank",IF(D2986="PHEV",MIN(M2986,E2986),MIN(M2986,(E2986*(1-'3 Model Input'!E$54)))))</f>
        <v>Blank</v>
      </c>
      <c r="T2986" s="217" t="str">
        <f t="shared" si="482"/>
        <v>Blank</v>
      </c>
      <c r="U2986" s="89"/>
      <c r="V2986" s="216" t="str">
        <f>IF(D2986=0,"Blank",P2986*'3 Model Input'!E$50)</f>
        <v>Blank</v>
      </c>
      <c r="W2986" s="197" t="str">
        <f t="shared" si="483"/>
        <v>Blank</v>
      </c>
      <c r="X2986" s="197" t="str">
        <f t="shared" si="484"/>
        <v>Blank</v>
      </c>
      <c r="Y2986" s="197" t="str">
        <f t="shared" si="485"/>
        <v>Blank</v>
      </c>
      <c r="Z2986" s="197" t="str">
        <f t="shared" si="486"/>
        <v>Blank</v>
      </c>
      <c r="AA2986" s="223" t="str" cm="1">
        <f t="array" ref="AA2986">_xlfn.IFS(ISTEXT('3 Model Input'!F$70),"Missing",ISTEXT('3 Model Input'!I$70),"Missing",ISNUMBER('3 Model Input'!K$70),'3 Model Input'!K$70*P2986)</f>
        <v>Missing</v>
      </c>
      <c r="AB2986" s="89"/>
      <c r="AC2986" s="227" t="str" cm="1">
        <f t="array" ref="AC2986">IF(D2986=0,"Blank",_xlfn.IFS('3 Model Input'!E$61=1,(V2986*G2986)/T2986,'3 Model Input'!E$61=2,(W2986*G2986)/T2986,'3 Model Input'!E$61=3,(X2986*G2986)/T2986,'3 Model Input'!E$61=4,(Y2986*G2986)/T2986,'3 Model Input'!E$61=5,(Z2986*G2986)/T2986, ISTEXT('3 Model Input'!E$61),"Missing",'3 Model Input'!E$61=6,(AA2986*G2986)/T2986))</f>
        <v>Blank</v>
      </c>
      <c r="AD2986" s="202" t="str">
        <f t="shared" si="487"/>
        <v>Blank</v>
      </c>
      <c r="AE2986" s="202" t="str">
        <f t="shared" si="488"/>
        <v>Blank</v>
      </c>
      <c r="AF2986" s="217" t="str">
        <f t="shared" si="489"/>
        <v>Blank</v>
      </c>
      <c r="AG2986" s="9" t="str" cm="1">
        <f t="array" ref="AG2986">_xlfn.IFS(ISNUMBER(AC2986), "", ISNUMBER(SEARCH("Blank", AC2986)), "", ISERROR(AC2986), "Bad input on tab 3")</f>
        <v/>
      </c>
    </row>
    <row r="2987" spans="2:33" ht="15" customHeight="1" x14ac:dyDescent="0.75">
      <c r="B2987" s="205" t="str">
        <f>'5 Driver Data'!B2987</f>
        <v>2979</v>
      </c>
      <c r="C2987" s="193">
        <f>'5 Driver Data'!C2987</f>
        <v>0</v>
      </c>
      <c r="D2987" s="192">
        <f>'5 Driver Data'!D2987</f>
        <v>0</v>
      </c>
      <c r="E2987" s="191">
        <f>'5 Driver Data'!E2987</f>
        <v>0</v>
      </c>
      <c r="F2987" s="191">
        <f>'5 Driver Data'!F2987</f>
        <v>0</v>
      </c>
      <c r="G2987" s="191">
        <f>'5 Driver Data'!G2987</f>
        <v>0</v>
      </c>
      <c r="H2987" s="191">
        <f>'5 Driver Data'!H2987</f>
        <v>0</v>
      </c>
      <c r="I2987" s="191">
        <f>'5 Driver Data'!I2987</f>
        <v>0</v>
      </c>
      <c r="J2987" s="191">
        <f>'5 Driver Data'!J2987</f>
        <v>0</v>
      </c>
      <c r="K2987" s="206">
        <f>'5 Driver Data'!K2987</f>
        <v>0</v>
      </c>
      <c r="L2987" s="1"/>
      <c r="M2987" s="216" t="str">
        <f>IF(D2987=0,"Blank",'3 Model Input'!E$44*'3 Model Input'!E$45)</f>
        <v>Blank</v>
      </c>
      <c r="N2987" s="197" t="str">
        <f t="shared" si="480"/>
        <v>Blank</v>
      </c>
      <c r="O2987" s="197" t="str">
        <f>IF(D2987=0,"Blank",'3 Model Input'!E$49*(1-'3 Model Input'!E$51))</f>
        <v>Blank</v>
      </c>
      <c r="P2987" s="197" t="str">
        <f t="shared" si="481"/>
        <v>Blank</v>
      </c>
      <c r="Q2987" s="197" t="str">
        <f>IF(D2987=0,"Blank",IF(D2987="BEV",E2987*(1-'3 Model Input'!E$54), E2987))</f>
        <v>Blank</v>
      </c>
      <c r="R2987" s="198" t="str">
        <f>IF(D2987=0,"Blank",IF(D2987="PHEV",F2987/G2987,F2987*(1-'3 Model Input'!E$54)/G2987))</f>
        <v>Blank</v>
      </c>
      <c r="S2987" s="198" t="str">
        <f>IF(D2987=0,"Blank",IF(D2987="PHEV",MIN(M2987,E2987),MIN(M2987,(E2987*(1-'3 Model Input'!E$54)))))</f>
        <v>Blank</v>
      </c>
      <c r="T2987" s="217" t="str">
        <f t="shared" si="482"/>
        <v>Blank</v>
      </c>
      <c r="U2987" s="89"/>
      <c r="V2987" s="216" t="str">
        <f>IF(D2987=0,"Blank",P2987*'3 Model Input'!E$50)</f>
        <v>Blank</v>
      </c>
      <c r="W2987" s="197" t="str">
        <f t="shared" si="483"/>
        <v>Blank</v>
      </c>
      <c r="X2987" s="197" t="str">
        <f t="shared" si="484"/>
        <v>Blank</v>
      </c>
      <c r="Y2987" s="197" t="str">
        <f t="shared" si="485"/>
        <v>Blank</v>
      </c>
      <c r="Z2987" s="197" t="str">
        <f t="shared" si="486"/>
        <v>Blank</v>
      </c>
      <c r="AA2987" s="223" t="str" cm="1">
        <f t="array" ref="AA2987">_xlfn.IFS(ISTEXT('3 Model Input'!F$70),"Missing",ISTEXT('3 Model Input'!I$70),"Missing",ISNUMBER('3 Model Input'!K$70),'3 Model Input'!K$70*P2987)</f>
        <v>Missing</v>
      </c>
      <c r="AB2987" s="89"/>
      <c r="AC2987" s="227" t="str" cm="1">
        <f t="array" ref="AC2987">IF(D2987=0,"Blank",_xlfn.IFS('3 Model Input'!E$61=1,(V2987*G2987)/T2987,'3 Model Input'!E$61=2,(W2987*G2987)/T2987,'3 Model Input'!E$61=3,(X2987*G2987)/T2987,'3 Model Input'!E$61=4,(Y2987*G2987)/T2987,'3 Model Input'!E$61=5,(Z2987*G2987)/T2987, ISTEXT('3 Model Input'!E$61),"Missing",'3 Model Input'!E$61=6,(AA2987*G2987)/T2987))</f>
        <v>Blank</v>
      </c>
      <c r="AD2987" s="202" t="str">
        <f t="shared" si="487"/>
        <v>Blank</v>
      </c>
      <c r="AE2987" s="202" t="str">
        <f t="shared" si="488"/>
        <v>Blank</v>
      </c>
      <c r="AF2987" s="217" t="str">
        <f t="shared" si="489"/>
        <v>Blank</v>
      </c>
      <c r="AG2987" s="9" t="str" cm="1">
        <f t="array" ref="AG2987">_xlfn.IFS(ISNUMBER(AC2987), "", ISNUMBER(SEARCH("Blank", AC2987)), "", ISERROR(AC2987), "Bad input on tab 3")</f>
        <v/>
      </c>
    </row>
    <row r="2988" spans="2:33" ht="15" customHeight="1" x14ac:dyDescent="0.75">
      <c r="B2988" s="205" t="str">
        <f>'5 Driver Data'!B2988</f>
        <v>2980</v>
      </c>
      <c r="C2988" s="193">
        <f>'5 Driver Data'!C2988</f>
        <v>0</v>
      </c>
      <c r="D2988" s="192">
        <f>'5 Driver Data'!D2988</f>
        <v>0</v>
      </c>
      <c r="E2988" s="191">
        <f>'5 Driver Data'!E2988</f>
        <v>0</v>
      </c>
      <c r="F2988" s="191">
        <f>'5 Driver Data'!F2988</f>
        <v>0</v>
      </c>
      <c r="G2988" s="191">
        <f>'5 Driver Data'!G2988</f>
        <v>0</v>
      </c>
      <c r="H2988" s="191">
        <f>'5 Driver Data'!H2988</f>
        <v>0</v>
      </c>
      <c r="I2988" s="191">
        <f>'5 Driver Data'!I2988</f>
        <v>0</v>
      </c>
      <c r="J2988" s="191">
        <f>'5 Driver Data'!J2988</f>
        <v>0</v>
      </c>
      <c r="K2988" s="206">
        <f>'5 Driver Data'!K2988</f>
        <v>0</v>
      </c>
      <c r="L2988" s="1"/>
      <c r="M2988" s="216" t="str">
        <f>IF(D2988=0,"Blank",'3 Model Input'!E$44*'3 Model Input'!E$45)</f>
        <v>Blank</v>
      </c>
      <c r="N2988" s="197" t="str">
        <f t="shared" si="480"/>
        <v>Blank</v>
      </c>
      <c r="O2988" s="197" t="str">
        <f>IF(D2988=0,"Blank",'3 Model Input'!E$49*(1-'3 Model Input'!E$51))</f>
        <v>Blank</v>
      </c>
      <c r="P2988" s="197" t="str">
        <f t="shared" si="481"/>
        <v>Blank</v>
      </c>
      <c r="Q2988" s="197" t="str">
        <f>IF(D2988=0,"Blank",IF(D2988="BEV",E2988*(1-'3 Model Input'!E$54), E2988))</f>
        <v>Blank</v>
      </c>
      <c r="R2988" s="198" t="str">
        <f>IF(D2988=0,"Blank",IF(D2988="PHEV",F2988/G2988,F2988*(1-'3 Model Input'!E$54)/G2988))</f>
        <v>Blank</v>
      </c>
      <c r="S2988" s="198" t="str">
        <f>IF(D2988=0,"Blank",IF(D2988="PHEV",MIN(M2988,E2988),MIN(M2988,(E2988*(1-'3 Model Input'!E$54)))))</f>
        <v>Blank</v>
      </c>
      <c r="T2988" s="217" t="str">
        <f t="shared" si="482"/>
        <v>Blank</v>
      </c>
      <c r="U2988" s="89"/>
      <c r="V2988" s="216" t="str">
        <f>IF(D2988=0,"Blank",P2988*'3 Model Input'!E$50)</f>
        <v>Blank</v>
      </c>
      <c r="W2988" s="197" t="str">
        <f t="shared" si="483"/>
        <v>Blank</v>
      </c>
      <c r="X2988" s="197" t="str">
        <f t="shared" si="484"/>
        <v>Blank</v>
      </c>
      <c r="Y2988" s="197" t="str">
        <f t="shared" si="485"/>
        <v>Blank</v>
      </c>
      <c r="Z2988" s="197" t="str">
        <f t="shared" si="486"/>
        <v>Blank</v>
      </c>
      <c r="AA2988" s="223" t="str" cm="1">
        <f t="array" ref="AA2988">_xlfn.IFS(ISTEXT('3 Model Input'!F$70),"Missing",ISTEXT('3 Model Input'!I$70),"Missing",ISNUMBER('3 Model Input'!K$70),'3 Model Input'!K$70*P2988)</f>
        <v>Missing</v>
      </c>
      <c r="AB2988" s="89"/>
      <c r="AC2988" s="227" t="str" cm="1">
        <f t="array" ref="AC2988">IF(D2988=0,"Blank",_xlfn.IFS('3 Model Input'!E$61=1,(V2988*G2988)/T2988,'3 Model Input'!E$61=2,(W2988*G2988)/T2988,'3 Model Input'!E$61=3,(X2988*G2988)/T2988,'3 Model Input'!E$61=4,(Y2988*G2988)/T2988,'3 Model Input'!E$61=5,(Z2988*G2988)/T2988, ISTEXT('3 Model Input'!E$61),"Missing",'3 Model Input'!E$61=6,(AA2988*G2988)/T2988))</f>
        <v>Blank</v>
      </c>
      <c r="AD2988" s="202" t="str">
        <f t="shared" si="487"/>
        <v>Blank</v>
      </c>
      <c r="AE2988" s="202" t="str">
        <f t="shared" si="488"/>
        <v>Blank</v>
      </c>
      <c r="AF2988" s="217" t="str">
        <f t="shared" si="489"/>
        <v>Blank</v>
      </c>
      <c r="AG2988" s="9" t="str" cm="1">
        <f t="array" ref="AG2988">_xlfn.IFS(ISNUMBER(AC2988), "", ISNUMBER(SEARCH("Blank", AC2988)), "", ISERROR(AC2988), "Bad input on tab 3")</f>
        <v/>
      </c>
    </row>
    <row r="2989" spans="2:33" ht="15" customHeight="1" x14ac:dyDescent="0.75">
      <c r="B2989" s="205" t="str">
        <f>'5 Driver Data'!B2989</f>
        <v>2981</v>
      </c>
      <c r="C2989" s="193">
        <f>'5 Driver Data'!C2989</f>
        <v>0</v>
      </c>
      <c r="D2989" s="192">
        <f>'5 Driver Data'!D2989</f>
        <v>0</v>
      </c>
      <c r="E2989" s="191">
        <f>'5 Driver Data'!E2989</f>
        <v>0</v>
      </c>
      <c r="F2989" s="191">
        <f>'5 Driver Data'!F2989</f>
        <v>0</v>
      </c>
      <c r="G2989" s="191">
        <f>'5 Driver Data'!G2989</f>
        <v>0</v>
      </c>
      <c r="H2989" s="191">
        <f>'5 Driver Data'!H2989</f>
        <v>0</v>
      </c>
      <c r="I2989" s="191">
        <f>'5 Driver Data'!I2989</f>
        <v>0</v>
      </c>
      <c r="J2989" s="191">
        <f>'5 Driver Data'!J2989</f>
        <v>0</v>
      </c>
      <c r="K2989" s="206">
        <f>'5 Driver Data'!K2989</f>
        <v>0</v>
      </c>
      <c r="L2989" s="1"/>
      <c r="M2989" s="216" t="str">
        <f>IF(D2989=0,"Blank",'3 Model Input'!E$44*'3 Model Input'!E$45)</f>
        <v>Blank</v>
      </c>
      <c r="N2989" s="197" t="str">
        <f t="shared" si="480"/>
        <v>Blank</v>
      </c>
      <c r="O2989" s="197" t="str">
        <f>IF(D2989=0,"Blank",'3 Model Input'!E$49*(1-'3 Model Input'!E$51))</f>
        <v>Blank</v>
      </c>
      <c r="P2989" s="197" t="str">
        <f t="shared" si="481"/>
        <v>Blank</v>
      </c>
      <c r="Q2989" s="197" t="str">
        <f>IF(D2989=0,"Blank",IF(D2989="BEV",E2989*(1-'3 Model Input'!E$54), E2989))</f>
        <v>Blank</v>
      </c>
      <c r="R2989" s="198" t="str">
        <f>IF(D2989=0,"Blank",IF(D2989="PHEV",F2989/G2989,F2989*(1-'3 Model Input'!E$54)/G2989))</f>
        <v>Blank</v>
      </c>
      <c r="S2989" s="198" t="str">
        <f>IF(D2989=0,"Blank",IF(D2989="PHEV",MIN(M2989,E2989),MIN(M2989,(E2989*(1-'3 Model Input'!E$54)))))</f>
        <v>Blank</v>
      </c>
      <c r="T2989" s="217" t="str">
        <f t="shared" si="482"/>
        <v>Blank</v>
      </c>
      <c r="U2989" s="89"/>
      <c r="V2989" s="216" t="str">
        <f>IF(D2989=0,"Blank",P2989*'3 Model Input'!E$50)</f>
        <v>Blank</v>
      </c>
      <c r="W2989" s="197" t="str">
        <f t="shared" si="483"/>
        <v>Blank</v>
      </c>
      <c r="X2989" s="197" t="str">
        <f t="shared" si="484"/>
        <v>Blank</v>
      </c>
      <c r="Y2989" s="197" t="str">
        <f t="shared" si="485"/>
        <v>Blank</v>
      </c>
      <c r="Z2989" s="197" t="str">
        <f t="shared" si="486"/>
        <v>Blank</v>
      </c>
      <c r="AA2989" s="223" t="str" cm="1">
        <f t="array" ref="AA2989">_xlfn.IFS(ISTEXT('3 Model Input'!F$70),"Missing",ISTEXT('3 Model Input'!I$70),"Missing",ISNUMBER('3 Model Input'!K$70),'3 Model Input'!K$70*P2989)</f>
        <v>Missing</v>
      </c>
      <c r="AB2989" s="89"/>
      <c r="AC2989" s="227" t="str" cm="1">
        <f t="array" ref="AC2989">IF(D2989=0,"Blank",_xlfn.IFS('3 Model Input'!E$61=1,(V2989*G2989)/T2989,'3 Model Input'!E$61=2,(W2989*G2989)/T2989,'3 Model Input'!E$61=3,(X2989*G2989)/T2989,'3 Model Input'!E$61=4,(Y2989*G2989)/T2989,'3 Model Input'!E$61=5,(Z2989*G2989)/T2989, ISTEXT('3 Model Input'!E$61),"Missing",'3 Model Input'!E$61=6,(AA2989*G2989)/T2989))</f>
        <v>Blank</v>
      </c>
      <c r="AD2989" s="202" t="str">
        <f t="shared" si="487"/>
        <v>Blank</v>
      </c>
      <c r="AE2989" s="202" t="str">
        <f t="shared" si="488"/>
        <v>Blank</v>
      </c>
      <c r="AF2989" s="217" t="str">
        <f t="shared" si="489"/>
        <v>Blank</v>
      </c>
      <c r="AG2989" s="9" t="str" cm="1">
        <f t="array" ref="AG2989">_xlfn.IFS(ISNUMBER(AC2989), "", ISNUMBER(SEARCH("Blank", AC2989)), "", ISERROR(AC2989), "Bad input on tab 3")</f>
        <v/>
      </c>
    </row>
    <row r="2990" spans="2:33" ht="15" customHeight="1" x14ac:dyDescent="0.75">
      <c r="B2990" s="205" t="str">
        <f>'5 Driver Data'!B2990</f>
        <v>2982</v>
      </c>
      <c r="C2990" s="193">
        <f>'5 Driver Data'!C2990</f>
        <v>0</v>
      </c>
      <c r="D2990" s="192">
        <f>'5 Driver Data'!D2990</f>
        <v>0</v>
      </c>
      <c r="E2990" s="191">
        <f>'5 Driver Data'!E2990</f>
        <v>0</v>
      </c>
      <c r="F2990" s="191">
        <f>'5 Driver Data'!F2990</f>
        <v>0</v>
      </c>
      <c r="G2990" s="191">
        <f>'5 Driver Data'!G2990</f>
        <v>0</v>
      </c>
      <c r="H2990" s="191">
        <f>'5 Driver Data'!H2990</f>
        <v>0</v>
      </c>
      <c r="I2990" s="191">
        <f>'5 Driver Data'!I2990</f>
        <v>0</v>
      </c>
      <c r="J2990" s="191">
        <f>'5 Driver Data'!J2990</f>
        <v>0</v>
      </c>
      <c r="K2990" s="206">
        <f>'5 Driver Data'!K2990</f>
        <v>0</v>
      </c>
      <c r="L2990" s="1"/>
      <c r="M2990" s="216" t="str">
        <f>IF(D2990=0,"Blank",'3 Model Input'!E$44*'3 Model Input'!E$45)</f>
        <v>Blank</v>
      </c>
      <c r="N2990" s="197" t="str">
        <f t="shared" ref="N2990:N3053" si="490">IF(D2990=0,"Blank",H2990*I2990*52)</f>
        <v>Blank</v>
      </c>
      <c r="O2990" s="197" t="str">
        <f>IF(D2990=0,"Blank",'3 Model Input'!E$49*(1-'3 Model Input'!E$51))</f>
        <v>Blank</v>
      </c>
      <c r="P2990" s="197" t="str">
        <f t="shared" ref="P2990:P3053" si="491">IF(D2990=0,"Blank",SUM(N2990:O2990))</f>
        <v>Blank</v>
      </c>
      <c r="Q2990" s="197" t="str">
        <f>IF(D2990=0,"Blank",IF(D2990="BEV",E2990*(1-'3 Model Input'!E$54), E2990))</f>
        <v>Blank</v>
      </c>
      <c r="R2990" s="198" t="str">
        <f>IF(D2990=0,"Blank",IF(D2990="PHEV",F2990/G2990,F2990*(1-'3 Model Input'!E$54)/G2990))</f>
        <v>Blank</v>
      </c>
      <c r="S2990" s="198" t="str">
        <f>IF(D2990=0,"Blank",IF(D2990="PHEV",MIN(M2990,E2990),MIN(M2990,(E2990*(1-'3 Model Input'!E$54)))))</f>
        <v>Blank</v>
      </c>
      <c r="T2990" s="217" t="str">
        <f t="shared" ref="T2990:T3053" si="492">IF(D2990=0,"Blank",MIN(R2990,(S2990/E2990*F2990)))</f>
        <v>Blank</v>
      </c>
      <c r="U2990" s="89"/>
      <c r="V2990" s="216" t="str">
        <f>IF(D2990=0,"Blank",P2990*'3 Model Input'!E$50)</f>
        <v>Blank</v>
      </c>
      <c r="W2990" s="197" t="str">
        <f t="shared" ref="W2990:W3053" si="493">IF(D2990=0,"Blank",V2990*(1-J2990))</f>
        <v>Blank</v>
      </c>
      <c r="X2990" s="197" t="str">
        <f t="shared" ref="X2990:X3053" si="494">P2990</f>
        <v>Blank</v>
      </c>
      <c r="Y2990" s="197" t="str">
        <f t="shared" ref="Y2990:Y3053" si="495">IF(D2990=0,"Blank",P2990*(1-J2990))</f>
        <v>Blank</v>
      </c>
      <c r="Z2990" s="197" t="str">
        <f t="shared" ref="Z2990:Z3053" si="496">IF(D2990=0,"Blank",N2990*K2990)</f>
        <v>Blank</v>
      </c>
      <c r="AA2990" s="223" t="str" cm="1">
        <f t="array" ref="AA2990">_xlfn.IFS(ISTEXT('3 Model Input'!F$70),"Missing",ISTEXT('3 Model Input'!I$70),"Missing",ISNUMBER('3 Model Input'!K$70),'3 Model Input'!K$70*P2990)</f>
        <v>Missing</v>
      </c>
      <c r="AB2990" s="89"/>
      <c r="AC2990" s="227" t="str" cm="1">
        <f t="array" ref="AC2990">IF(D2990=0,"Blank",_xlfn.IFS('3 Model Input'!E$61=1,(V2990*G2990)/T2990,'3 Model Input'!E$61=2,(W2990*G2990)/T2990,'3 Model Input'!E$61=3,(X2990*G2990)/T2990,'3 Model Input'!E$61=4,(Y2990*G2990)/T2990,'3 Model Input'!E$61=5,(Z2990*G2990)/T2990, ISTEXT('3 Model Input'!E$61),"Missing",'3 Model Input'!E$61=6,(AA2990*G2990)/T2990))</f>
        <v>Blank</v>
      </c>
      <c r="AD2990" s="202" t="str">
        <f t="shared" ref="AD2990:AD3053" si="497">IF(D2990=0,"Blank",MIN(SUM(AC2990/52/H2990),1))</f>
        <v>Blank</v>
      </c>
      <c r="AE2990" s="202" t="str">
        <f t="shared" ref="AE2990:AE3053" si="498">IF(D2990=0,"Blank",AD2990*H2990)</f>
        <v>Blank</v>
      </c>
      <c r="AF2990" s="217" t="str">
        <f t="shared" ref="AF2990:AF3053" si="499">IF(D2990=0,"Blank",AC2990*S2990)</f>
        <v>Blank</v>
      </c>
      <c r="AG2990" s="9" t="str" cm="1">
        <f t="array" ref="AG2990">_xlfn.IFS(ISNUMBER(AC2990), "", ISNUMBER(SEARCH("Blank", AC2990)), "", ISERROR(AC2990), "Bad input on tab 3")</f>
        <v/>
      </c>
    </row>
    <row r="2991" spans="2:33" ht="15" customHeight="1" x14ac:dyDescent="0.75">
      <c r="B2991" s="205" t="str">
        <f>'5 Driver Data'!B2991</f>
        <v>2983</v>
      </c>
      <c r="C2991" s="193">
        <f>'5 Driver Data'!C2991</f>
        <v>0</v>
      </c>
      <c r="D2991" s="192">
        <f>'5 Driver Data'!D2991</f>
        <v>0</v>
      </c>
      <c r="E2991" s="191">
        <f>'5 Driver Data'!E2991</f>
        <v>0</v>
      </c>
      <c r="F2991" s="191">
        <f>'5 Driver Data'!F2991</f>
        <v>0</v>
      </c>
      <c r="G2991" s="191">
        <f>'5 Driver Data'!G2991</f>
        <v>0</v>
      </c>
      <c r="H2991" s="191">
        <f>'5 Driver Data'!H2991</f>
        <v>0</v>
      </c>
      <c r="I2991" s="191">
        <f>'5 Driver Data'!I2991</f>
        <v>0</v>
      </c>
      <c r="J2991" s="191">
        <f>'5 Driver Data'!J2991</f>
        <v>0</v>
      </c>
      <c r="K2991" s="206">
        <f>'5 Driver Data'!K2991</f>
        <v>0</v>
      </c>
      <c r="L2991" s="1"/>
      <c r="M2991" s="216" t="str">
        <f>IF(D2991=0,"Blank",'3 Model Input'!E$44*'3 Model Input'!E$45)</f>
        <v>Blank</v>
      </c>
      <c r="N2991" s="197" t="str">
        <f t="shared" si="490"/>
        <v>Blank</v>
      </c>
      <c r="O2991" s="197" t="str">
        <f>IF(D2991=0,"Blank",'3 Model Input'!E$49*(1-'3 Model Input'!E$51))</f>
        <v>Blank</v>
      </c>
      <c r="P2991" s="197" t="str">
        <f t="shared" si="491"/>
        <v>Blank</v>
      </c>
      <c r="Q2991" s="197" t="str">
        <f>IF(D2991=0,"Blank",IF(D2991="BEV",E2991*(1-'3 Model Input'!E$54), E2991))</f>
        <v>Blank</v>
      </c>
      <c r="R2991" s="198" t="str">
        <f>IF(D2991=0,"Blank",IF(D2991="PHEV",F2991/G2991,F2991*(1-'3 Model Input'!E$54)/G2991))</f>
        <v>Blank</v>
      </c>
      <c r="S2991" s="198" t="str">
        <f>IF(D2991=0,"Blank",IF(D2991="PHEV",MIN(M2991,E2991),MIN(M2991,(E2991*(1-'3 Model Input'!E$54)))))</f>
        <v>Blank</v>
      </c>
      <c r="T2991" s="217" t="str">
        <f t="shared" si="492"/>
        <v>Blank</v>
      </c>
      <c r="U2991" s="89"/>
      <c r="V2991" s="216" t="str">
        <f>IF(D2991=0,"Blank",P2991*'3 Model Input'!E$50)</f>
        <v>Blank</v>
      </c>
      <c r="W2991" s="197" t="str">
        <f t="shared" si="493"/>
        <v>Blank</v>
      </c>
      <c r="X2991" s="197" t="str">
        <f t="shared" si="494"/>
        <v>Blank</v>
      </c>
      <c r="Y2991" s="197" t="str">
        <f t="shared" si="495"/>
        <v>Blank</v>
      </c>
      <c r="Z2991" s="197" t="str">
        <f t="shared" si="496"/>
        <v>Blank</v>
      </c>
      <c r="AA2991" s="223" t="str" cm="1">
        <f t="array" ref="AA2991">_xlfn.IFS(ISTEXT('3 Model Input'!F$70),"Missing",ISTEXT('3 Model Input'!I$70),"Missing",ISNUMBER('3 Model Input'!K$70),'3 Model Input'!K$70*P2991)</f>
        <v>Missing</v>
      </c>
      <c r="AB2991" s="89"/>
      <c r="AC2991" s="227" t="str" cm="1">
        <f t="array" ref="AC2991">IF(D2991=0,"Blank",_xlfn.IFS('3 Model Input'!E$61=1,(V2991*G2991)/T2991,'3 Model Input'!E$61=2,(W2991*G2991)/T2991,'3 Model Input'!E$61=3,(X2991*G2991)/T2991,'3 Model Input'!E$61=4,(Y2991*G2991)/T2991,'3 Model Input'!E$61=5,(Z2991*G2991)/T2991, ISTEXT('3 Model Input'!E$61),"Missing",'3 Model Input'!E$61=6,(AA2991*G2991)/T2991))</f>
        <v>Blank</v>
      </c>
      <c r="AD2991" s="202" t="str">
        <f t="shared" si="497"/>
        <v>Blank</v>
      </c>
      <c r="AE2991" s="202" t="str">
        <f t="shared" si="498"/>
        <v>Blank</v>
      </c>
      <c r="AF2991" s="217" t="str">
        <f t="shared" si="499"/>
        <v>Blank</v>
      </c>
      <c r="AG2991" s="9" t="str" cm="1">
        <f t="array" ref="AG2991">_xlfn.IFS(ISNUMBER(AC2991), "", ISNUMBER(SEARCH("Blank", AC2991)), "", ISERROR(AC2991), "Bad input on tab 3")</f>
        <v/>
      </c>
    </row>
    <row r="2992" spans="2:33" ht="15" customHeight="1" x14ac:dyDescent="0.75">
      <c r="B2992" s="205" t="str">
        <f>'5 Driver Data'!B2992</f>
        <v>2984</v>
      </c>
      <c r="C2992" s="193">
        <f>'5 Driver Data'!C2992</f>
        <v>0</v>
      </c>
      <c r="D2992" s="192">
        <f>'5 Driver Data'!D2992</f>
        <v>0</v>
      </c>
      <c r="E2992" s="191">
        <f>'5 Driver Data'!E2992</f>
        <v>0</v>
      </c>
      <c r="F2992" s="191">
        <f>'5 Driver Data'!F2992</f>
        <v>0</v>
      </c>
      <c r="G2992" s="191">
        <f>'5 Driver Data'!G2992</f>
        <v>0</v>
      </c>
      <c r="H2992" s="191">
        <f>'5 Driver Data'!H2992</f>
        <v>0</v>
      </c>
      <c r="I2992" s="191">
        <f>'5 Driver Data'!I2992</f>
        <v>0</v>
      </c>
      <c r="J2992" s="191">
        <f>'5 Driver Data'!J2992</f>
        <v>0</v>
      </c>
      <c r="K2992" s="206">
        <f>'5 Driver Data'!K2992</f>
        <v>0</v>
      </c>
      <c r="L2992" s="1"/>
      <c r="M2992" s="216" t="str">
        <f>IF(D2992=0,"Blank",'3 Model Input'!E$44*'3 Model Input'!E$45)</f>
        <v>Blank</v>
      </c>
      <c r="N2992" s="197" t="str">
        <f t="shared" si="490"/>
        <v>Blank</v>
      </c>
      <c r="O2992" s="197" t="str">
        <f>IF(D2992=0,"Blank",'3 Model Input'!E$49*(1-'3 Model Input'!E$51))</f>
        <v>Blank</v>
      </c>
      <c r="P2992" s="197" t="str">
        <f t="shared" si="491"/>
        <v>Blank</v>
      </c>
      <c r="Q2992" s="197" t="str">
        <f>IF(D2992=0,"Blank",IF(D2992="BEV",E2992*(1-'3 Model Input'!E$54), E2992))</f>
        <v>Blank</v>
      </c>
      <c r="R2992" s="198" t="str">
        <f>IF(D2992=0,"Blank",IF(D2992="PHEV",F2992/G2992,F2992*(1-'3 Model Input'!E$54)/G2992))</f>
        <v>Blank</v>
      </c>
      <c r="S2992" s="198" t="str">
        <f>IF(D2992=0,"Blank",IF(D2992="PHEV",MIN(M2992,E2992),MIN(M2992,(E2992*(1-'3 Model Input'!E$54)))))</f>
        <v>Blank</v>
      </c>
      <c r="T2992" s="217" t="str">
        <f t="shared" si="492"/>
        <v>Blank</v>
      </c>
      <c r="U2992" s="89"/>
      <c r="V2992" s="216" t="str">
        <f>IF(D2992=0,"Blank",P2992*'3 Model Input'!E$50)</f>
        <v>Blank</v>
      </c>
      <c r="W2992" s="197" t="str">
        <f t="shared" si="493"/>
        <v>Blank</v>
      </c>
      <c r="X2992" s="197" t="str">
        <f t="shared" si="494"/>
        <v>Blank</v>
      </c>
      <c r="Y2992" s="197" t="str">
        <f t="shared" si="495"/>
        <v>Blank</v>
      </c>
      <c r="Z2992" s="197" t="str">
        <f t="shared" si="496"/>
        <v>Blank</v>
      </c>
      <c r="AA2992" s="223" t="str" cm="1">
        <f t="array" ref="AA2992">_xlfn.IFS(ISTEXT('3 Model Input'!F$70),"Missing",ISTEXT('3 Model Input'!I$70),"Missing",ISNUMBER('3 Model Input'!K$70),'3 Model Input'!K$70*P2992)</f>
        <v>Missing</v>
      </c>
      <c r="AB2992" s="89"/>
      <c r="AC2992" s="227" t="str" cm="1">
        <f t="array" ref="AC2992">IF(D2992=0,"Blank",_xlfn.IFS('3 Model Input'!E$61=1,(V2992*G2992)/T2992,'3 Model Input'!E$61=2,(W2992*G2992)/T2992,'3 Model Input'!E$61=3,(X2992*G2992)/T2992,'3 Model Input'!E$61=4,(Y2992*G2992)/T2992,'3 Model Input'!E$61=5,(Z2992*G2992)/T2992, ISTEXT('3 Model Input'!E$61),"Missing",'3 Model Input'!E$61=6,(AA2992*G2992)/T2992))</f>
        <v>Blank</v>
      </c>
      <c r="AD2992" s="202" t="str">
        <f t="shared" si="497"/>
        <v>Blank</v>
      </c>
      <c r="AE2992" s="202" t="str">
        <f t="shared" si="498"/>
        <v>Blank</v>
      </c>
      <c r="AF2992" s="217" t="str">
        <f t="shared" si="499"/>
        <v>Blank</v>
      </c>
      <c r="AG2992" s="9" t="str" cm="1">
        <f t="array" ref="AG2992">_xlfn.IFS(ISNUMBER(AC2992), "", ISNUMBER(SEARCH("Blank", AC2992)), "", ISERROR(AC2992), "Bad input on tab 3")</f>
        <v/>
      </c>
    </row>
    <row r="2993" spans="2:33" ht="15" customHeight="1" x14ac:dyDescent="0.75">
      <c r="B2993" s="205" t="str">
        <f>'5 Driver Data'!B2993</f>
        <v>2985</v>
      </c>
      <c r="C2993" s="193">
        <f>'5 Driver Data'!C2993</f>
        <v>0</v>
      </c>
      <c r="D2993" s="192">
        <f>'5 Driver Data'!D2993</f>
        <v>0</v>
      </c>
      <c r="E2993" s="191">
        <f>'5 Driver Data'!E2993</f>
        <v>0</v>
      </c>
      <c r="F2993" s="191">
        <f>'5 Driver Data'!F2993</f>
        <v>0</v>
      </c>
      <c r="G2993" s="191">
        <f>'5 Driver Data'!G2993</f>
        <v>0</v>
      </c>
      <c r="H2993" s="191">
        <f>'5 Driver Data'!H2993</f>
        <v>0</v>
      </c>
      <c r="I2993" s="191">
        <f>'5 Driver Data'!I2993</f>
        <v>0</v>
      </c>
      <c r="J2993" s="191">
        <f>'5 Driver Data'!J2993</f>
        <v>0</v>
      </c>
      <c r="K2993" s="206">
        <f>'5 Driver Data'!K2993</f>
        <v>0</v>
      </c>
      <c r="L2993" s="1"/>
      <c r="M2993" s="216" t="str">
        <f>IF(D2993=0,"Blank",'3 Model Input'!E$44*'3 Model Input'!E$45)</f>
        <v>Blank</v>
      </c>
      <c r="N2993" s="197" t="str">
        <f t="shared" si="490"/>
        <v>Blank</v>
      </c>
      <c r="O2993" s="197" t="str">
        <f>IF(D2993=0,"Blank",'3 Model Input'!E$49*(1-'3 Model Input'!E$51))</f>
        <v>Blank</v>
      </c>
      <c r="P2993" s="197" t="str">
        <f t="shared" si="491"/>
        <v>Blank</v>
      </c>
      <c r="Q2993" s="197" t="str">
        <f>IF(D2993=0,"Blank",IF(D2993="BEV",E2993*(1-'3 Model Input'!E$54), E2993))</f>
        <v>Blank</v>
      </c>
      <c r="R2993" s="198" t="str">
        <f>IF(D2993=0,"Blank",IF(D2993="PHEV",F2993/G2993,F2993*(1-'3 Model Input'!E$54)/G2993))</f>
        <v>Blank</v>
      </c>
      <c r="S2993" s="198" t="str">
        <f>IF(D2993=0,"Blank",IF(D2993="PHEV",MIN(M2993,E2993),MIN(M2993,(E2993*(1-'3 Model Input'!E$54)))))</f>
        <v>Blank</v>
      </c>
      <c r="T2993" s="217" t="str">
        <f t="shared" si="492"/>
        <v>Blank</v>
      </c>
      <c r="U2993" s="89"/>
      <c r="V2993" s="216" t="str">
        <f>IF(D2993=0,"Blank",P2993*'3 Model Input'!E$50)</f>
        <v>Blank</v>
      </c>
      <c r="W2993" s="197" t="str">
        <f t="shared" si="493"/>
        <v>Blank</v>
      </c>
      <c r="X2993" s="197" t="str">
        <f t="shared" si="494"/>
        <v>Blank</v>
      </c>
      <c r="Y2993" s="197" t="str">
        <f t="shared" si="495"/>
        <v>Blank</v>
      </c>
      <c r="Z2993" s="197" t="str">
        <f t="shared" si="496"/>
        <v>Blank</v>
      </c>
      <c r="AA2993" s="223" t="str" cm="1">
        <f t="array" ref="AA2993">_xlfn.IFS(ISTEXT('3 Model Input'!F$70),"Missing",ISTEXT('3 Model Input'!I$70),"Missing",ISNUMBER('3 Model Input'!K$70),'3 Model Input'!K$70*P2993)</f>
        <v>Missing</v>
      </c>
      <c r="AB2993" s="89"/>
      <c r="AC2993" s="227" t="str" cm="1">
        <f t="array" ref="AC2993">IF(D2993=0,"Blank",_xlfn.IFS('3 Model Input'!E$61=1,(V2993*G2993)/T2993,'3 Model Input'!E$61=2,(W2993*G2993)/T2993,'3 Model Input'!E$61=3,(X2993*G2993)/T2993,'3 Model Input'!E$61=4,(Y2993*G2993)/T2993,'3 Model Input'!E$61=5,(Z2993*G2993)/T2993, ISTEXT('3 Model Input'!E$61),"Missing",'3 Model Input'!E$61=6,(AA2993*G2993)/T2993))</f>
        <v>Blank</v>
      </c>
      <c r="AD2993" s="202" t="str">
        <f t="shared" si="497"/>
        <v>Blank</v>
      </c>
      <c r="AE2993" s="202" t="str">
        <f t="shared" si="498"/>
        <v>Blank</v>
      </c>
      <c r="AF2993" s="217" t="str">
        <f t="shared" si="499"/>
        <v>Blank</v>
      </c>
      <c r="AG2993" s="9" t="str" cm="1">
        <f t="array" ref="AG2993">_xlfn.IFS(ISNUMBER(AC2993), "", ISNUMBER(SEARCH("Blank", AC2993)), "", ISERROR(AC2993), "Bad input on tab 3")</f>
        <v/>
      </c>
    </row>
    <row r="2994" spans="2:33" ht="15" customHeight="1" x14ac:dyDescent="0.75">
      <c r="B2994" s="205" t="str">
        <f>'5 Driver Data'!B2994</f>
        <v>2986</v>
      </c>
      <c r="C2994" s="193">
        <f>'5 Driver Data'!C2994</f>
        <v>0</v>
      </c>
      <c r="D2994" s="192">
        <f>'5 Driver Data'!D2994</f>
        <v>0</v>
      </c>
      <c r="E2994" s="191">
        <f>'5 Driver Data'!E2994</f>
        <v>0</v>
      </c>
      <c r="F2994" s="191">
        <f>'5 Driver Data'!F2994</f>
        <v>0</v>
      </c>
      <c r="G2994" s="191">
        <f>'5 Driver Data'!G2994</f>
        <v>0</v>
      </c>
      <c r="H2994" s="191">
        <f>'5 Driver Data'!H2994</f>
        <v>0</v>
      </c>
      <c r="I2994" s="191">
        <f>'5 Driver Data'!I2994</f>
        <v>0</v>
      </c>
      <c r="J2994" s="191">
        <f>'5 Driver Data'!J2994</f>
        <v>0</v>
      </c>
      <c r="K2994" s="206">
        <f>'5 Driver Data'!K2994</f>
        <v>0</v>
      </c>
      <c r="L2994" s="1"/>
      <c r="M2994" s="216" t="str">
        <f>IF(D2994=0,"Blank",'3 Model Input'!E$44*'3 Model Input'!E$45)</f>
        <v>Blank</v>
      </c>
      <c r="N2994" s="197" t="str">
        <f t="shared" si="490"/>
        <v>Blank</v>
      </c>
      <c r="O2994" s="197" t="str">
        <f>IF(D2994=0,"Blank",'3 Model Input'!E$49*(1-'3 Model Input'!E$51))</f>
        <v>Blank</v>
      </c>
      <c r="P2994" s="197" t="str">
        <f t="shared" si="491"/>
        <v>Blank</v>
      </c>
      <c r="Q2994" s="197" t="str">
        <f>IF(D2994=0,"Blank",IF(D2994="BEV",E2994*(1-'3 Model Input'!E$54), E2994))</f>
        <v>Blank</v>
      </c>
      <c r="R2994" s="198" t="str">
        <f>IF(D2994=0,"Blank",IF(D2994="PHEV",F2994/G2994,F2994*(1-'3 Model Input'!E$54)/G2994))</f>
        <v>Blank</v>
      </c>
      <c r="S2994" s="198" t="str">
        <f>IF(D2994=0,"Blank",IF(D2994="PHEV",MIN(M2994,E2994),MIN(M2994,(E2994*(1-'3 Model Input'!E$54)))))</f>
        <v>Blank</v>
      </c>
      <c r="T2994" s="217" t="str">
        <f t="shared" si="492"/>
        <v>Blank</v>
      </c>
      <c r="U2994" s="89"/>
      <c r="V2994" s="216" t="str">
        <f>IF(D2994=0,"Blank",P2994*'3 Model Input'!E$50)</f>
        <v>Blank</v>
      </c>
      <c r="W2994" s="197" t="str">
        <f t="shared" si="493"/>
        <v>Blank</v>
      </c>
      <c r="X2994" s="197" t="str">
        <f t="shared" si="494"/>
        <v>Blank</v>
      </c>
      <c r="Y2994" s="197" t="str">
        <f t="shared" si="495"/>
        <v>Blank</v>
      </c>
      <c r="Z2994" s="197" t="str">
        <f t="shared" si="496"/>
        <v>Blank</v>
      </c>
      <c r="AA2994" s="223" t="str" cm="1">
        <f t="array" ref="AA2994">_xlfn.IFS(ISTEXT('3 Model Input'!F$70),"Missing",ISTEXT('3 Model Input'!I$70),"Missing",ISNUMBER('3 Model Input'!K$70),'3 Model Input'!K$70*P2994)</f>
        <v>Missing</v>
      </c>
      <c r="AB2994" s="89"/>
      <c r="AC2994" s="227" t="str" cm="1">
        <f t="array" ref="AC2994">IF(D2994=0,"Blank",_xlfn.IFS('3 Model Input'!E$61=1,(V2994*G2994)/T2994,'3 Model Input'!E$61=2,(W2994*G2994)/T2994,'3 Model Input'!E$61=3,(X2994*G2994)/T2994,'3 Model Input'!E$61=4,(Y2994*G2994)/T2994,'3 Model Input'!E$61=5,(Z2994*G2994)/T2994, ISTEXT('3 Model Input'!E$61),"Missing",'3 Model Input'!E$61=6,(AA2994*G2994)/T2994))</f>
        <v>Blank</v>
      </c>
      <c r="AD2994" s="202" t="str">
        <f t="shared" si="497"/>
        <v>Blank</v>
      </c>
      <c r="AE2994" s="202" t="str">
        <f t="shared" si="498"/>
        <v>Blank</v>
      </c>
      <c r="AF2994" s="217" t="str">
        <f t="shared" si="499"/>
        <v>Blank</v>
      </c>
      <c r="AG2994" s="9" t="str" cm="1">
        <f t="array" ref="AG2994">_xlfn.IFS(ISNUMBER(AC2994), "", ISNUMBER(SEARCH("Blank", AC2994)), "", ISERROR(AC2994), "Bad input on tab 3")</f>
        <v/>
      </c>
    </row>
    <row r="2995" spans="2:33" ht="15" customHeight="1" x14ac:dyDescent="0.75">
      <c r="B2995" s="205" t="str">
        <f>'5 Driver Data'!B2995</f>
        <v>2987</v>
      </c>
      <c r="C2995" s="193">
        <f>'5 Driver Data'!C2995</f>
        <v>0</v>
      </c>
      <c r="D2995" s="192">
        <f>'5 Driver Data'!D2995</f>
        <v>0</v>
      </c>
      <c r="E2995" s="191">
        <f>'5 Driver Data'!E2995</f>
        <v>0</v>
      </c>
      <c r="F2995" s="191">
        <f>'5 Driver Data'!F2995</f>
        <v>0</v>
      </c>
      <c r="G2995" s="191">
        <f>'5 Driver Data'!G2995</f>
        <v>0</v>
      </c>
      <c r="H2995" s="191">
        <f>'5 Driver Data'!H2995</f>
        <v>0</v>
      </c>
      <c r="I2995" s="191">
        <f>'5 Driver Data'!I2995</f>
        <v>0</v>
      </c>
      <c r="J2995" s="191">
        <f>'5 Driver Data'!J2995</f>
        <v>0</v>
      </c>
      <c r="K2995" s="206">
        <f>'5 Driver Data'!K2995</f>
        <v>0</v>
      </c>
      <c r="L2995" s="1"/>
      <c r="M2995" s="216" t="str">
        <f>IF(D2995=0,"Blank",'3 Model Input'!E$44*'3 Model Input'!E$45)</f>
        <v>Blank</v>
      </c>
      <c r="N2995" s="197" t="str">
        <f t="shared" si="490"/>
        <v>Blank</v>
      </c>
      <c r="O2995" s="197" t="str">
        <f>IF(D2995=0,"Blank",'3 Model Input'!E$49*(1-'3 Model Input'!E$51))</f>
        <v>Blank</v>
      </c>
      <c r="P2995" s="197" t="str">
        <f t="shared" si="491"/>
        <v>Blank</v>
      </c>
      <c r="Q2995" s="197" t="str">
        <f>IF(D2995=0,"Blank",IF(D2995="BEV",E2995*(1-'3 Model Input'!E$54), E2995))</f>
        <v>Blank</v>
      </c>
      <c r="R2995" s="198" t="str">
        <f>IF(D2995=0,"Blank",IF(D2995="PHEV",F2995/G2995,F2995*(1-'3 Model Input'!E$54)/G2995))</f>
        <v>Blank</v>
      </c>
      <c r="S2995" s="198" t="str">
        <f>IF(D2995=0,"Blank",IF(D2995="PHEV",MIN(M2995,E2995),MIN(M2995,(E2995*(1-'3 Model Input'!E$54)))))</f>
        <v>Blank</v>
      </c>
      <c r="T2995" s="217" t="str">
        <f t="shared" si="492"/>
        <v>Blank</v>
      </c>
      <c r="U2995" s="89"/>
      <c r="V2995" s="216" t="str">
        <f>IF(D2995=0,"Blank",P2995*'3 Model Input'!E$50)</f>
        <v>Blank</v>
      </c>
      <c r="W2995" s="197" t="str">
        <f t="shared" si="493"/>
        <v>Blank</v>
      </c>
      <c r="X2995" s="197" t="str">
        <f t="shared" si="494"/>
        <v>Blank</v>
      </c>
      <c r="Y2995" s="197" t="str">
        <f t="shared" si="495"/>
        <v>Blank</v>
      </c>
      <c r="Z2995" s="197" t="str">
        <f t="shared" si="496"/>
        <v>Blank</v>
      </c>
      <c r="AA2995" s="223" t="str" cm="1">
        <f t="array" ref="AA2995">_xlfn.IFS(ISTEXT('3 Model Input'!F$70),"Missing",ISTEXT('3 Model Input'!I$70),"Missing",ISNUMBER('3 Model Input'!K$70),'3 Model Input'!K$70*P2995)</f>
        <v>Missing</v>
      </c>
      <c r="AB2995" s="89"/>
      <c r="AC2995" s="227" t="str" cm="1">
        <f t="array" ref="AC2995">IF(D2995=0,"Blank",_xlfn.IFS('3 Model Input'!E$61=1,(V2995*G2995)/T2995,'3 Model Input'!E$61=2,(W2995*G2995)/T2995,'3 Model Input'!E$61=3,(X2995*G2995)/T2995,'3 Model Input'!E$61=4,(Y2995*G2995)/T2995,'3 Model Input'!E$61=5,(Z2995*G2995)/T2995, ISTEXT('3 Model Input'!E$61),"Missing",'3 Model Input'!E$61=6,(AA2995*G2995)/T2995))</f>
        <v>Blank</v>
      </c>
      <c r="AD2995" s="202" t="str">
        <f t="shared" si="497"/>
        <v>Blank</v>
      </c>
      <c r="AE2995" s="202" t="str">
        <f t="shared" si="498"/>
        <v>Blank</v>
      </c>
      <c r="AF2995" s="217" t="str">
        <f t="shared" si="499"/>
        <v>Blank</v>
      </c>
      <c r="AG2995" s="9" t="str" cm="1">
        <f t="array" ref="AG2995">_xlfn.IFS(ISNUMBER(AC2995), "", ISNUMBER(SEARCH("Blank", AC2995)), "", ISERROR(AC2995), "Bad input on tab 3")</f>
        <v/>
      </c>
    </row>
    <row r="2996" spans="2:33" ht="15" customHeight="1" x14ac:dyDescent="0.75">
      <c r="B2996" s="205" t="str">
        <f>'5 Driver Data'!B2996</f>
        <v>2988</v>
      </c>
      <c r="C2996" s="193">
        <f>'5 Driver Data'!C2996</f>
        <v>0</v>
      </c>
      <c r="D2996" s="192">
        <f>'5 Driver Data'!D2996</f>
        <v>0</v>
      </c>
      <c r="E2996" s="191">
        <f>'5 Driver Data'!E2996</f>
        <v>0</v>
      </c>
      <c r="F2996" s="191">
        <f>'5 Driver Data'!F2996</f>
        <v>0</v>
      </c>
      <c r="G2996" s="191">
        <f>'5 Driver Data'!G2996</f>
        <v>0</v>
      </c>
      <c r="H2996" s="191">
        <f>'5 Driver Data'!H2996</f>
        <v>0</v>
      </c>
      <c r="I2996" s="191">
        <f>'5 Driver Data'!I2996</f>
        <v>0</v>
      </c>
      <c r="J2996" s="191">
        <f>'5 Driver Data'!J2996</f>
        <v>0</v>
      </c>
      <c r="K2996" s="206">
        <f>'5 Driver Data'!K2996</f>
        <v>0</v>
      </c>
      <c r="L2996" s="1"/>
      <c r="M2996" s="216" t="str">
        <f>IF(D2996=0,"Blank",'3 Model Input'!E$44*'3 Model Input'!E$45)</f>
        <v>Blank</v>
      </c>
      <c r="N2996" s="197" t="str">
        <f t="shared" si="490"/>
        <v>Blank</v>
      </c>
      <c r="O2996" s="197" t="str">
        <f>IF(D2996=0,"Blank",'3 Model Input'!E$49*(1-'3 Model Input'!E$51))</f>
        <v>Blank</v>
      </c>
      <c r="P2996" s="197" t="str">
        <f t="shared" si="491"/>
        <v>Blank</v>
      </c>
      <c r="Q2996" s="197" t="str">
        <f>IF(D2996=0,"Blank",IF(D2996="BEV",E2996*(1-'3 Model Input'!E$54), E2996))</f>
        <v>Blank</v>
      </c>
      <c r="R2996" s="198" t="str">
        <f>IF(D2996=0,"Blank",IF(D2996="PHEV",F2996/G2996,F2996*(1-'3 Model Input'!E$54)/G2996))</f>
        <v>Blank</v>
      </c>
      <c r="S2996" s="198" t="str">
        <f>IF(D2996=0,"Blank",IF(D2996="PHEV",MIN(M2996,E2996),MIN(M2996,(E2996*(1-'3 Model Input'!E$54)))))</f>
        <v>Blank</v>
      </c>
      <c r="T2996" s="217" t="str">
        <f t="shared" si="492"/>
        <v>Blank</v>
      </c>
      <c r="U2996" s="89"/>
      <c r="V2996" s="216" t="str">
        <f>IF(D2996=0,"Blank",P2996*'3 Model Input'!E$50)</f>
        <v>Blank</v>
      </c>
      <c r="W2996" s="197" t="str">
        <f t="shared" si="493"/>
        <v>Blank</v>
      </c>
      <c r="X2996" s="197" t="str">
        <f t="shared" si="494"/>
        <v>Blank</v>
      </c>
      <c r="Y2996" s="197" t="str">
        <f t="shared" si="495"/>
        <v>Blank</v>
      </c>
      <c r="Z2996" s="197" t="str">
        <f t="shared" si="496"/>
        <v>Blank</v>
      </c>
      <c r="AA2996" s="223" t="str" cm="1">
        <f t="array" ref="AA2996">_xlfn.IFS(ISTEXT('3 Model Input'!F$70),"Missing",ISTEXT('3 Model Input'!I$70),"Missing",ISNUMBER('3 Model Input'!K$70),'3 Model Input'!K$70*P2996)</f>
        <v>Missing</v>
      </c>
      <c r="AB2996" s="89"/>
      <c r="AC2996" s="227" t="str" cm="1">
        <f t="array" ref="AC2996">IF(D2996=0,"Blank",_xlfn.IFS('3 Model Input'!E$61=1,(V2996*G2996)/T2996,'3 Model Input'!E$61=2,(W2996*G2996)/T2996,'3 Model Input'!E$61=3,(X2996*G2996)/T2996,'3 Model Input'!E$61=4,(Y2996*G2996)/T2996,'3 Model Input'!E$61=5,(Z2996*G2996)/T2996, ISTEXT('3 Model Input'!E$61),"Missing",'3 Model Input'!E$61=6,(AA2996*G2996)/T2996))</f>
        <v>Blank</v>
      </c>
      <c r="AD2996" s="202" t="str">
        <f t="shared" si="497"/>
        <v>Blank</v>
      </c>
      <c r="AE2996" s="202" t="str">
        <f t="shared" si="498"/>
        <v>Blank</v>
      </c>
      <c r="AF2996" s="217" t="str">
        <f t="shared" si="499"/>
        <v>Blank</v>
      </c>
      <c r="AG2996" s="9" t="str" cm="1">
        <f t="array" ref="AG2996">_xlfn.IFS(ISNUMBER(AC2996), "", ISNUMBER(SEARCH("Blank", AC2996)), "", ISERROR(AC2996), "Bad input on tab 3")</f>
        <v/>
      </c>
    </row>
    <row r="2997" spans="2:33" ht="15" customHeight="1" x14ac:dyDescent="0.75">
      <c r="B2997" s="205" t="str">
        <f>'5 Driver Data'!B2997</f>
        <v>2989</v>
      </c>
      <c r="C2997" s="193">
        <f>'5 Driver Data'!C2997</f>
        <v>0</v>
      </c>
      <c r="D2997" s="192">
        <f>'5 Driver Data'!D2997</f>
        <v>0</v>
      </c>
      <c r="E2997" s="191">
        <f>'5 Driver Data'!E2997</f>
        <v>0</v>
      </c>
      <c r="F2997" s="191">
        <f>'5 Driver Data'!F2997</f>
        <v>0</v>
      </c>
      <c r="G2997" s="191">
        <f>'5 Driver Data'!G2997</f>
        <v>0</v>
      </c>
      <c r="H2997" s="191">
        <f>'5 Driver Data'!H2997</f>
        <v>0</v>
      </c>
      <c r="I2997" s="191">
        <f>'5 Driver Data'!I2997</f>
        <v>0</v>
      </c>
      <c r="J2997" s="191">
        <f>'5 Driver Data'!J2997</f>
        <v>0</v>
      </c>
      <c r="K2997" s="206">
        <f>'5 Driver Data'!K2997</f>
        <v>0</v>
      </c>
      <c r="L2997" s="1"/>
      <c r="M2997" s="216" t="str">
        <f>IF(D2997=0,"Blank",'3 Model Input'!E$44*'3 Model Input'!E$45)</f>
        <v>Blank</v>
      </c>
      <c r="N2997" s="197" t="str">
        <f t="shared" si="490"/>
        <v>Blank</v>
      </c>
      <c r="O2997" s="197" t="str">
        <f>IF(D2997=0,"Blank",'3 Model Input'!E$49*(1-'3 Model Input'!E$51))</f>
        <v>Blank</v>
      </c>
      <c r="P2997" s="197" t="str">
        <f t="shared" si="491"/>
        <v>Blank</v>
      </c>
      <c r="Q2997" s="197" t="str">
        <f>IF(D2997=0,"Blank",IF(D2997="BEV",E2997*(1-'3 Model Input'!E$54), E2997))</f>
        <v>Blank</v>
      </c>
      <c r="R2997" s="198" t="str">
        <f>IF(D2997=0,"Blank",IF(D2997="PHEV",F2997/G2997,F2997*(1-'3 Model Input'!E$54)/G2997))</f>
        <v>Blank</v>
      </c>
      <c r="S2997" s="198" t="str">
        <f>IF(D2997=0,"Blank",IF(D2997="PHEV",MIN(M2997,E2997),MIN(M2997,(E2997*(1-'3 Model Input'!E$54)))))</f>
        <v>Blank</v>
      </c>
      <c r="T2997" s="217" t="str">
        <f t="shared" si="492"/>
        <v>Blank</v>
      </c>
      <c r="U2997" s="89"/>
      <c r="V2997" s="216" t="str">
        <f>IF(D2997=0,"Blank",P2997*'3 Model Input'!E$50)</f>
        <v>Blank</v>
      </c>
      <c r="W2997" s="197" t="str">
        <f t="shared" si="493"/>
        <v>Blank</v>
      </c>
      <c r="X2997" s="197" t="str">
        <f t="shared" si="494"/>
        <v>Blank</v>
      </c>
      <c r="Y2997" s="197" t="str">
        <f t="shared" si="495"/>
        <v>Blank</v>
      </c>
      <c r="Z2997" s="197" t="str">
        <f t="shared" si="496"/>
        <v>Blank</v>
      </c>
      <c r="AA2997" s="223" t="str" cm="1">
        <f t="array" ref="AA2997">_xlfn.IFS(ISTEXT('3 Model Input'!F$70),"Missing",ISTEXT('3 Model Input'!I$70),"Missing",ISNUMBER('3 Model Input'!K$70),'3 Model Input'!K$70*P2997)</f>
        <v>Missing</v>
      </c>
      <c r="AB2997" s="89"/>
      <c r="AC2997" s="227" t="str" cm="1">
        <f t="array" ref="AC2997">IF(D2997=0,"Blank",_xlfn.IFS('3 Model Input'!E$61=1,(V2997*G2997)/T2997,'3 Model Input'!E$61=2,(W2997*G2997)/T2997,'3 Model Input'!E$61=3,(X2997*G2997)/T2997,'3 Model Input'!E$61=4,(Y2997*G2997)/T2997,'3 Model Input'!E$61=5,(Z2997*G2997)/T2997, ISTEXT('3 Model Input'!E$61),"Missing",'3 Model Input'!E$61=6,(AA2997*G2997)/T2997))</f>
        <v>Blank</v>
      </c>
      <c r="AD2997" s="202" t="str">
        <f t="shared" si="497"/>
        <v>Blank</v>
      </c>
      <c r="AE2997" s="202" t="str">
        <f t="shared" si="498"/>
        <v>Blank</v>
      </c>
      <c r="AF2997" s="217" t="str">
        <f t="shared" si="499"/>
        <v>Blank</v>
      </c>
      <c r="AG2997" s="9" t="str" cm="1">
        <f t="array" ref="AG2997">_xlfn.IFS(ISNUMBER(AC2997), "", ISNUMBER(SEARCH("Blank", AC2997)), "", ISERROR(AC2997), "Bad input on tab 3")</f>
        <v/>
      </c>
    </row>
    <row r="2998" spans="2:33" ht="15" customHeight="1" x14ac:dyDescent="0.75">
      <c r="B2998" s="205" t="str">
        <f>'5 Driver Data'!B2998</f>
        <v>2990</v>
      </c>
      <c r="C2998" s="193">
        <f>'5 Driver Data'!C2998</f>
        <v>0</v>
      </c>
      <c r="D2998" s="192">
        <f>'5 Driver Data'!D2998</f>
        <v>0</v>
      </c>
      <c r="E2998" s="191">
        <f>'5 Driver Data'!E2998</f>
        <v>0</v>
      </c>
      <c r="F2998" s="191">
        <f>'5 Driver Data'!F2998</f>
        <v>0</v>
      </c>
      <c r="G2998" s="191">
        <f>'5 Driver Data'!G2998</f>
        <v>0</v>
      </c>
      <c r="H2998" s="191">
        <f>'5 Driver Data'!H2998</f>
        <v>0</v>
      </c>
      <c r="I2998" s="191">
        <f>'5 Driver Data'!I2998</f>
        <v>0</v>
      </c>
      <c r="J2998" s="191">
        <f>'5 Driver Data'!J2998</f>
        <v>0</v>
      </c>
      <c r="K2998" s="206">
        <f>'5 Driver Data'!K2998</f>
        <v>0</v>
      </c>
      <c r="L2998" s="1"/>
      <c r="M2998" s="216" t="str">
        <f>IF(D2998=0,"Blank",'3 Model Input'!E$44*'3 Model Input'!E$45)</f>
        <v>Blank</v>
      </c>
      <c r="N2998" s="197" t="str">
        <f t="shared" si="490"/>
        <v>Blank</v>
      </c>
      <c r="O2998" s="197" t="str">
        <f>IF(D2998=0,"Blank",'3 Model Input'!E$49*(1-'3 Model Input'!E$51))</f>
        <v>Blank</v>
      </c>
      <c r="P2998" s="197" t="str">
        <f t="shared" si="491"/>
        <v>Blank</v>
      </c>
      <c r="Q2998" s="197" t="str">
        <f>IF(D2998=0,"Blank",IF(D2998="BEV",E2998*(1-'3 Model Input'!E$54), E2998))</f>
        <v>Blank</v>
      </c>
      <c r="R2998" s="198" t="str">
        <f>IF(D2998=0,"Blank",IF(D2998="PHEV",F2998/G2998,F2998*(1-'3 Model Input'!E$54)/G2998))</f>
        <v>Blank</v>
      </c>
      <c r="S2998" s="198" t="str">
        <f>IF(D2998=0,"Blank",IF(D2998="PHEV",MIN(M2998,E2998),MIN(M2998,(E2998*(1-'3 Model Input'!E$54)))))</f>
        <v>Blank</v>
      </c>
      <c r="T2998" s="217" t="str">
        <f t="shared" si="492"/>
        <v>Blank</v>
      </c>
      <c r="U2998" s="89"/>
      <c r="V2998" s="216" t="str">
        <f>IF(D2998=0,"Blank",P2998*'3 Model Input'!E$50)</f>
        <v>Blank</v>
      </c>
      <c r="W2998" s="197" t="str">
        <f t="shared" si="493"/>
        <v>Blank</v>
      </c>
      <c r="X2998" s="197" t="str">
        <f t="shared" si="494"/>
        <v>Blank</v>
      </c>
      <c r="Y2998" s="197" t="str">
        <f t="shared" si="495"/>
        <v>Blank</v>
      </c>
      <c r="Z2998" s="197" t="str">
        <f t="shared" si="496"/>
        <v>Blank</v>
      </c>
      <c r="AA2998" s="223" t="str" cm="1">
        <f t="array" ref="AA2998">_xlfn.IFS(ISTEXT('3 Model Input'!F$70),"Missing",ISTEXT('3 Model Input'!I$70),"Missing",ISNUMBER('3 Model Input'!K$70),'3 Model Input'!K$70*P2998)</f>
        <v>Missing</v>
      </c>
      <c r="AB2998" s="89"/>
      <c r="AC2998" s="227" t="str" cm="1">
        <f t="array" ref="AC2998">IF(D2998=0,"Blank",_xlfn.IFS('3 Model Input'!E$61=1,(V2998*G2998)/T2998,'3 Model Input'!E$61=2,(W2998*G2998)/T2998,'3 Model Input'!E$61=3,(X2998*G2998)/T2998,'3 Model Input'!E$61=4,(Y2998*G2998)/T2998,'3 Model Input'!E$61=5,(Z2998*G2998)/T2998, ISTEXT('3 Model Input'!E$61),"Missing",'3 Model Input'!E$61=6,(AA2998*G2998)/T2998))</f>
        <v>Blank</v>
      </c>
      <c r="AD2998" s="202" t="str">
        <f t="shared" si="497"/>
        <v>Blank</v>
      </c>
      <c r="AE2998" s="202" t="str">
        <f t="shared" si="498"/>
        <v>Blank</v>
      </c>
      <c r="AF2998" s="217" t="str">
        <f t="shared" si="499"/>
        <v>Blank</v>
      </c>
      <c r="AG2998" s="9" t="str" cm="1">
        <f t="array" ref="AG2998">_xlfn.IFS(ISNUMBER(AC2998), "", ISNUMBER(SEARCH("Blank", AC2998)), "", ISERROR(AC2998), "Bad input on tab 3")</f>
        <v/>
      </c>
    </row>
    <row r="2999" spans="2:33" ht="15" customHeight="1" x14ac:dyDescent="0.75">
      <c r="B2999" s="205" t="str">
        <f>'5 Driver Data'!B2999</f>
        <v>2991</v>
      </c>
      <c r="C2999" s="193">
        <f>'5 Driver Data'!C2999</f>
        <v>0</v>
      </c>
      <c r="D2999" s="192">
        <f>'5 Driver Data'!D2999</f>
        <v>0</v>
      </c>
      <c r="E2999" s="191">
        <f>'5 Driver Data'!E2999</f>
        <v>0</v>
      </c>
      <c r="F2999" s="191">
        <f>'5 Driver Data'!F2999</f>
        <v>0</v>
      </c>
      <c r="G2999" s="191">
        <f>'5 Driver Data'!G2999</f>
        <v>0</v>
      </c>
      <c r="H2999" s="191">
        <f>'5 Driver Data'!H2999</f>
        <v>0</v>
      </c>
      <c r="I2999" s="191">
        <f>'5 Driver Data'!I2999</f>
        <v>0</v>
      </c>
      <c r="J2999" s="191">
        <f>'5 Driver Data'!J2999</f>
        <v>0</v>
      </c>
      <c r="K2999" s="206">
        <f>'5 Driver Data'!K2999</f>
        <v>0</v>
      </c>
      <c r="L2999" s="1"/>
      <c r="M2999" s="216" t="str">
        <f>IF(D2999=0,"Blank",'3 Model Input'!E$44*'3 Model Input'!E$45)</f>
        <v>Blank</v>
      </c>
      <c r="N2999" s="197" t="str">
        <f t="shared" si="490"/>
        <v>Blank</v>
      </c>
      <c r="O2999" s="197" t="str">
        <f>IF(D2999=0,"Blank",'3 Model Input'!E$49*(1-'3 Model Input'!E$51))</f>
        <v>Blank</v>
      </c>
      <c r="P2999" s="197" t="str">
        <f t="shared" si="491"/>
        <v>Blank</v>
      </c>
      <c r="Q2999" s="197" t="str">
        <f>IF(D2999=0,"Blank",IF(D2999="BEV",E2999*(1-'3 Model Input'!E$54), E2999))</f>
        <v>Blank</v>
      </c>
      <c r="R2999" s="198" t="str">
        <f>IF(D2999=0,"Blank",IF(D2999="PHEV",F2999/G2999,F2999*(1-'3 Model Input'!E$54)/G2999))</f>
        <v>Blank</v>
      </c>
      <c r="S2999" s="198" t="str">
        <f>IF(D2999=0,"Blank",IF(D2999="PHEV",MIN(M2999,E2999),MIN(M2999,(E2999*(1-'3 Model Input'!E$54)))))</f>
        <v>Blank</v>
      </c>
      <c r="T2999" s="217" t="str">
        <f t="shared" si="492"/>
        <v>Blank</v>
      </c>
      <c r="U2999" s="89"/>
      <c r="V2999" s="216" t="str">
        <f>IF(D2999=0,"Blank",P2999*'3 Model Input'!E$50)</f>
        <v>Blank</v>
      </c>
      <c r="W2999" s="197" t="str">
        <f t="shared" si="493"/>
        <v>Blank</v>
      </c>
      <c r="X2999" s="197" t="str">
        <f t="shared" si="494"/>
        <v>Blank</v>
      </c>
      <c r="Y2999" s="197" t="str">
        <f t="shared" si="495"/>
        <v>Blank</v>
      </c>
      <c r="Z2999" s="197" t="str">
        <f t="shared" si="496"/>
        <v>Blank</v>
      </c>
      <c r="AA2999" s="223" t="str" cm="1">
        <f t="array" ref="AA2999">_xlfn.IFS(ISTEXT('3 Model Input'!F$70),"Missing",ISTEXT('3 Model Input'!I$70),"Missing",ISNUMBER('3 Model Input'!K$70),'3 Model Input'!K$70*P2999)</f>
        <v>Missing</v>
      </c>
      <c r="AB2999" s="89"/>
      <c r="AC2999" s="227" t="str" cm="1">
        <f t="array" ref="AC2999">IF(D2999=0,"Blank",_xlfn.IFS('3 Model Input'!E$61=1,(V2999*G2999)/T2999,'3 Model Input'!E$61=2,(W2999*G2999)/T2999,'3 Model Input'!E$61=3,(X2999*G2999)/T2999,'3 Model Input'!E$61=4,(Y2999*G2999)/T2999,'3 Model Input'!E$61=5,(Z2999*G2999)/T2999, ISTEXT('3 Model Input'!E$61),"Missing",'3 Model Input'!E$61=6,(AA2999*G2999)/T2999))</f>
        <v>Blank</v>
      </c>
      <c r="AD2999" s="202" t="str">
        <f t="shared" si="497"/>
        <v>Blank</v>
      </c>
      <c r="AE2999" s="202" t="str">
        <f t="shared" si="498"/>
        <v>Blank</v>
      </c>
      <c r="AF2999" s="217" t="str">
        <f t="shared" si="499"/>
        <v>Blank</v>
      </c>
      <c r="AG2999" s="9" t="str" cm="1">
        <f t="array" ref="AG2999">_xlfn.IFS(ISNUMBER(AC2999), "", ISNUMBER(SEARCH("Blank", AC2999)), "", ISERROR(AC2999), "Bad input on tab 3")</f>
        <v/>
      </c>
    </row>
    <row r="3000" spans="2:33" ht="15" customHeight="1" x14ac:dyDescent="0.75">
      <c r="B3000" s="205" t="str">
        <f>'5 Driver Data'!B3000</f>
        <v>2992</v>
      </c>
      <c r="C3000" s="193">
        <f>'5 Driver Data'!C3000</f>
        <v>0</v>
      </c>
      <c r="D3000" s="192">
        <f>'5 Driver Data'!D3000</f>
        <v>0</v>
      </c>
      <c r="E3000" s="191">
        <f>'5 Driver Data'!E3000</f>
        <v>0</v>
      </c>
      <c r="F3000" s="191">
        <f>'5 Driver Data'!F3000</f>
        <v>0</v>
      </c>
      <c r="G3000" s="191">
        <f>'5 Driver Data'!G3000</f>
        <v>0</v>
      </c>
      <c r="H3000" s="191">
        <f>'5 Driver Data'!H3000</f>
        <v>0</v>
      </c>
      <c r="I3000" s="191">
        <f>'5 Driver Data'!I3000</f>
        <v>0</v>
      </c>
      <c r="J3000" s="191">
        <f>'5 Driver Data'!J3000</f>
        <v>0</v>
      </c>
      <c r="K3000" s="206">
        <f>'5 Driver Data'!K3000</f>
        <v>0</v>
      </c>
      <c r="L3000" s="1"/>
      <c r="M3000" s="216" t="str">
        <f>IF(D3000=0,"Blank",'3 Model Input'!E$44*'3 Model Input'!E$45)</f>
        <v>Blank</v>
      </c>
      <c r="N3000" s="197" t="str">
        <f t="shared" si="490"/>
        <v>Blank</v>
      </c>
      <c r="O3000" s="197" t="str">
        <f>IF(D3000=0,"Blank",'3 Model Input'!E$49*(1-'3 Model Input'!E$51))</f>
        <v>Blank</v>
      </c>
      <c r="P3000" s="197" t="str">
        <f t="shared" si="491"/>
        <v>Blank</v>
      </c>
      <c r="Q3000" s="197" t="str">
        <f>IF(D3000=0,"Blank",IF(D3000="BEV",E3000*(1-'3 Model Input'!E$54), E3000))</f>
        <v>Blank</v>
      </c>
      <c r="R3000" s="198" t="str">
        <f>IF(D3000=0,"Blank",IF(D3000="PHEV",F3000/G3000,F3000*(1-'3 Model Input'!E$54)/G3000))</f>
        <v>Blank</v>
      </c>
      <c r="S3000" s="198" t="str">
        <f>IF(D3000=0,"Blank",IF(D3000="PHEV",MIN(M3000,E3000),MIN(M3000,(E3000*(1-'3 Model Input'!E$54)))))</f>
        <v>Blank</v>
      </c>
      <c r="T3000" s="217" t="str">
        <f t="shared" si="492"/>
        <v>Blank</v>
      </c>
      <c r="U3000" s="89"/>
      <c r="V3000" s="216" t="str">
        <f>IF(D3000=0,"Blank",P3000*'3 Model Input'!E$50)</f>
        <v>Blank</v>
      </c>
      <c r="W3000" s="197" t="str">
        <f t="shared" si="493"/>
        <v>Blank</v>
      </c>
      <c r="X3000" s="197" t="str">
        <f t="shared" si="494"/>
        <v>Blank</v>
      </c>
      <c r="Y3000" s="197" t="str">
        <f t="shared" si="495"/>
        <v>Blank</v>
      </c>
      <c r="Z3000" s="197" t="str">
        <f t="shared" si="496"/>
        <v>Blank</v>
      </c>
      <c r="AA3000" s="223" t="str" cm="1">
        <f t="array" ref="AA3000">_xlfn.IFS(ISTEXT('3 Model Input'!F$70),"Missing",ISTEXT('3 Model Input'!I$70),"Missing",ISNUMBER('3 Model Input'!K$70),'3 Model Input'!K$70*P3000)</f>
        <v>Missing</v>
      </c>
      <c r="AB3000" s="89"/>
      <c r="AC3000" s="227" t="str" cm="1">
        <f t="array" ref="AC3000">IF(D3000=0,"Blank",_xlfn.IFS('3 Model Input'!E$61=1,(V3000*G3000)/T3000,'3 Model Input'!E$61=2,(W3000*G3000)/T3000,'3 Model Input'!E$61=3,(X3000*G3000)/T3000,'3 Model Input'!E$61=4,(Y3000*G3000)/T3000,'3 Model Input'!E$61=5,(Z3000*G3000)/T3000, ISTEXT('3 Model Input'!E$61),"Missing",'3 Model Input'!E$61=6,(AA3000*G3000)/T3000))</f>
        <v>Blank</v>
      </c>
      <c r="AD3000" s="202" t="str">
        <f t="shared" si="497"/>
        <v>Blank</v>
      </c>
      <c r="AE3000" s="202" t="str">
        <f t="shared" si="498"/>
        <v>Blank</v>
      </c>
      <c r="AF3000" s="217" t="str">
        <f t="shared" si="499"/>
        <v>Blank</v>
      </c>
      <c r="AG3000" s="9" t="str" cm="1">
        <f t="array" ref="AG3000">_xlfn.IFS(ISNUMBER(AC3000), "", ISNUMBER(SEARCH("Blank", AC3000)), "", ISERROR(AC3000), "Bad input on tab 3")</f>
        <v/>
      </c>
    </row>
    <row r="3001" spans="2:33" ht="15" customHeight="1" x14ac:dyDescent="0.75">
      <c r="B3001" s="205" t="str">
        <f>'5 Driver Data'!B3001</f>
        <v>2993</v>
      </c>
      <c r="C3001" s="193">
        <f>'5 Driver Data'!C3001</f>
        <v>0</v>
      </c>
      <c r="D3001" s="192">
        <f>'5 Driver Data'!D3001</f>
        <v>0</v>
      </c>
      <c r="E3001" s="191">
        <f>'5 Driver Data'!E3001</f>
        <v>0</v>
      </c>
      <c r="F3001" s="191">
        <f>'5 Driver Data'!F3001</f>
        <v>0</v>
      </c>
      <c r="G3001" s="191">
        <f>'5 Driver Data'!G3001</f>
        <v>0</v>
      </c>
      <c r="H3001" s="191">
        <f>'5 Driver Data'!H3001</f>
        <v>0</v>
      </c>
      <c r="I3001" s="191">
        <f>'5 Driver Data'!I3001</f>
        <v>0</v>
      </c>
      <c r="J3001" s="191">
        <f>'5 Driver Data'!J3001</f>
        <v>0</v>
      </c>
      <c r="K3001" s="206">
        <f>'5 Driver Data'!K3001</f>
        <v>0</v>
      </c>
      <c r="L3001" s="1"/>
      <c r="M3001" s="216" t="str">
        <f>IF(D3001=0,"Blank",'3 Model Input'!E$44*'3 Model Input'!E$45)</f>
        <v>Blank</v>
      </c>
      <c r="N3001" s="197" t="str">
        <f t="shared" si="490"/>
        <v>Blank</v>
      </c>
      <c r="O3001" s="197" t="str">
        <f>IF(D3001=0,"Blank",'3 Model Input'!E$49*(1-'3 Model Input'!E$51))</f>
        <v>Blank</v>
      </c>
      <c r="P3001" s="197" t="str">
        <f t="shared" si="491"/>
        <v>Blank</v>
      </c>
      <c r="Q3001" s="197" t="str">
        <f>IF(D3001=0,"Blank",IF(D3001="BEV",E3001*(1-'3 Model Input'!E$54), E3001))</f>
        <v>Blank</v>
      </c>
      <c r="R3001" s="198" t="str">
        <f>IF(D3001=0,"Blank",IF(D3001="PHEV",F3001/G3001,F3001*(1-'3 Model Input'!E$54)/G3001))</f>
        <v>Blank</v>
      </c>
      <c r="S3001" s="198" t="str">
        <f>IF(D3001=0,"Blank",IF(D3001="PHEV",MIN(M3001,E3001),MIN(M3001,(E3001*(1-'3 Model Input'!E$54)))))</f>
        <v>Blank</v>
      </c>
      <c r="T3001" s="217" t="str">
        <f t="shared" si="492"/>
        <v>Blank</v>
      </c>
      <c r="U3001" s="89"/>
      <c r="V3001" s="216" t="str">
        <f>IF(D3001=0,"Blank",P3001*'3 Model Input'!E$50)</f>
        <v>Blank</v>
      </c>
      <c r="W3001" s="197" t="str">
        <f t="shared" si="493"/>
        <v>Blank</v>
      </c>
      <c r="X3001" s="197" t="str">
        <f t="shared" si="494"/>
        <v>Blank</v>
      </c>
      <c r="Y3001" s="197" t="str">
        <f t="shared" si="495"/>
        <v>Blank</v>
      </c>
      <c r="Z3001" s="197" t="str">
        <f t="shared" si="496"/>
        <v>Blank</v>
      </c>
      <c r="AA3001" s="223" t="str" cm="1">
        <f t="array" ref="AA3001">_xlfn.IFS(ISTEXT('3 Model Input'!F$70),"Missing",ISTEXT('3 Model Input'!I$70),"Missing",ISNUMBER('3 Model Input'!K$70),'3 Model Input'!K$70*P3001)</f>
        <v>Missing</v>
      </c>
      <c r="AB3001" s="89"/>
      <c r="AC3001" s="227" t="str" cm="1">
        <f t="array" ref="AC3001">IF(D3001=0,"Blank",_xlfn.IFS('3 Model Input'!E$61=1,(V3001*G3001)/T3001,'3 Model Input'!E$61=2,(W3001*G3001)/T3001,'3 Model Input'!E$61=3,(X3001*G3001)/T3001,'3 Model Input'!E$61=4,(Y3001*G3001)/T3001,'3 Model Input'!E$61=5,(Z3001*G3001)/T3001, ISTEXT('3 Model Input'!E$61),"Missing",'3 Model Input'!E$61=6,(AA3001*G3001)/T3001))</f>
        <v>Blank</v>
      </c>
      <c r="AD3001" s="202" t="str">
        <f t="shared" si="497"/>
        <v>Blank</v>
      </c>
      <c r="AE3001" s="202" t="str">
        <f t="shared" si="498"/>
        <v>Blank</v>
      </c>
      <c r="AF3001" s="217" t="str">
        <f t="shared" si="499"/>
        <v>Blank</v>
      </c>
      <c r="AG3001" s="9" t="str" cm="1">
        <f t="array" ref="AG3001">_xlfn.IFS(ISNUMBER(AC3001), "", ISNUMBER(SEARCH("Blank", AC3001)), "", ISERROR(AC3001), "Bad input on tab 3")</f>
        <v/>
      </c>
    </row>
    <row r="3002" spans="2:33" ht="15" customHeight="1" x14ac:dyDescent="0.75">
      <c r="B3002" s="205" t="str">
        <f>'5 Driver Data'!B3002</f>
        <v>2994</v>
      </c>
      <c r="C3002" s="193">
        <f>'5 Driver Data'!C3002</f>
        <v>0</v>
      </c>
      <c r="D3002" s="192">
        <f>'5 Driver Data'!D3002</f>
        <v>0</v>
      </c>
      <c r="E3002" s="191">
        <f>'5 Driver Data'!E3002</f>
        <v>0</v>
      </c>
      <c r="F3002" s="191">
        <f>'5 Driver Data'!F3002</f>
        <v>0</v>
      </c>
      <c r="G3002" s="191">
        <f>'5 Driver Data'!G3002</f>
        <v>0</v>
      </c>
      <c r="H3002" s="191">
        <f>'5 Driver Data'!H3002</f>
        <v>0</v>
      </c>
      <c r="I3002" s="191">
        <f>'5 Driver Data'!I3002</f>
        <v>0</v>
      </c>
      <c r="J3002" s="191">
        <f>'5 Driver Data'!J3002</f>
        <v>0</v>
      </c>
      <c r="K3002" s="206">
        <f>'5 Driver Data'!K3002</f>
        <v>0</v>
      </c>
      <c r="L3002" s="1"/>
      <c r="M3002" s="216" t="str">
        <f>IF(D3002=0,"Blank",'3 Model Input'!E$44*'3 Model Input'!E$45)</f>
        <v>Blank</v>
      </c>
      <c r="N3002" s="197" t="str">
        <f t="shared" si="490"/>
        <v>Blank</v>
      </c>
      <c r="O3002" s="197" t="str">
        <f>IF(D3002=0,"Blank",'3 Model Input'!E$49*(1-'3 Model Input'!E$51))</f>
        <v>Blank</v>
      </c>
      <c r="P3002" s="197" t="str">
        <f t="shared" si="491"/>
        <v>Blank</v>
      </c>
      <c r="Q3002" s="197" t="str">
        <f>IF(D3002=0,"Blank",IF(D3002="BEV",E3002*(1-'3 Model Input'!E$54), E3002))</f>
        <v>Blank</v>
      </c>
      <c r="R3002" s="198" t="str">
        <f>IF(D3002=0,"Blank",IF(D3002="PHEV",F3002/G3002,F3002*(1-'3 Model Input'!E$54)/G3002))</f>
        <v>Blank</v>
      </c>
      <c r="S3002" s="198" t="str">
        <f>IF(D3002=0,"Blank",IF(D3002="PHEV",MIN(M3002,E3002),MIN(M3002,(E3002*(1-'3 Model Input'!E$54)))))</f>
        <v>Blank</v>
      </c>
      <c r="T3002" s="217" t="str">
        <f t="shared" si="492"/>
        <v>Blank</v>
      </c>
      <c r="U3002" s="89"/>
      <c r="V3002" s="216" t="str">
        <f>IF(D3002=0,"Blank",P3002*'3 Model Input'!E$50)</f>
        <v>Blank</v>
      </c>
      <c r="W3002" s="197" t="str">
        <f t="shared" si="493"/>
        <v>Blank</v>
      </c>
      <c r="X3002" s="197" t="str">
        <f t="shared" si="494"/>
        <v>Blank</v>
      </c>
      <c r="Y3002" s="197" t="str">
        <f t="shared" si="495"/>
        <v>Blank</v>
      </c>
      <c r="Z3002" s="197" t="str">
        <f t="shared" si="496"/>
        <v>Blank</v>
      </c>
      <c r="AA3002" s="223" t="str" cm="1">
        <f t="array" ref="AA3002">_xlfn.IFS(ISTEXT('3 Model Input'!F$70),"Missing",ISTEXT('3 Model Input'!I$70),"Missing",ISNUMBER('3 Model Input'!K$70),'3 Model Input'!K$70*P3002)</f>
        <v>Missing</v>
      </c>
      <c r="AB3002" s="89"/>
      <c r="AC3002" s="227" t="str" cm="1">
        <f t="array" ref="AC3002">IF(D3002=0,"Blank",_xlfn.IFS('3 Model Input'!E$61=1,(V3002*G3002)/T3002,'3 Model Input'!E$61=2,(W3002*G3002)/T3002,'3 Model Input'!E$61=3,(X3002*G3002)/T3002,'3 Model Input'!E$61=4,(Y3002*G3002)/T3002,'3 Model Input'!E$61=5,(Z3002*G3002)/T3002, ISTEXT('3 Model Input'!E$61),"Missing",'3 Model Input'!E$61=6,(AA3002*G3002)/T3002))</f>
        <v>Blank</v>
      </c>
      <c r="AD3002" s="202" t="str">
        <f t="shared" si="497"/>
        <v>Blank</v>
      </c>
      <c r="AE3002" s="202" t="str">
        <f t="shared" si="498"/>
        <v>Blank</v>
      </c>
      <c r="AF3002" s="217" t="str">
        <f t="shared" si="499"/>
        <v>Blank</v>
      </c>
      <c r="AG3002" s="9" t="str" cm="1">
        <f t="array" ref="AG3002">_xlfn.IFS(ISNUMBER(AC3002), "", ISNUMBER(SEARCH("Blank", AC3002)), "", ISERROR(AC3002), "Bad input on tab 3")</f>
        <v/>
      </c>
    </row>
    <row r="3003" spans="2:33" ht="15" customHeight="1" x14ac:dyDescent="0.75">
      <c r="B3003" s="205" t="str">
        <f>'5 Driver Data'!B3003</f>
        <v>2995</v>
      </c>
      <c r="C3003" s="193">
        <f>'5 Driver Data'!C3003</f>
        <v>0</v>
      </c>
      <c r="D3003" s="192">
        <f>'5 Driver Data'!D3003</f>
        <v>0</v>
      </c>
      <c r="E3003" s="191">
        <f>'5 Driver Data'!E3003</f>
        <v>0</v>
      </c>
      <c r="F3003" s="191">
        <f>'5 Driver Data'!F3003</f>
        <v>0</v>
      </c>
      <c r="G3003" s="191">
        <f>'5 Driver Data'!G3003</f>
        <v>0</v>
      </c>
      <c r="H3003" s="191">
        <f>'5 Driver Data'!H3003</f>
        <v>0</v>
      </c>
      <c r="I3003" s="191">
        <f>'5 Driver Data'!I3003</f>
        <v>0</v>
      </c>
      <c r="J3003" s="191">
        <f>'5 Driver Data'!J3003</f>
        <v>0</v>
      </c>
      <c r="K3003" s="206">
        <f>'5 Driver Data'!K3003</f>
        <v>0</v>
      </c>
      <c r="L3003" s="1"/>
      <c r="M3003" s="216" t="str">
        <f>IF(D3003=0,"Blank",'3 Model Input'!E$44*'3 Model Input'!E$45)</f>
        <v>Blank</v>
      </c>
      <c r="N3003" s="197" t="str">
        <f t="shared" si="490"/>
        <v>Blank</v>
      </c>
      <c r="O3003" s="197" t="str">
        <f>IF(D3003=0,"Blank",'3 Model Input'!E$49*(1-'3 Model Input'!E$51))</f>
        <v>Blank</v>
      </c>
      <c r="P3003" s="197" t="str">
        <f t="shared" si="491"/>
        <v>Blank</v>
      </c>
      <c r="Q3003" s="197" t="str">
        <f>IF(D3003=0,"Blank",IF(D3003="BEV",E3003*(1-'3 Model Input'!E$54), E3003))</f>
        <v>Blank</v>
      </c>
      <c r="R3003" s="198" t="str">
        <f>IF(D3003=0,"Blank",IF(D3003="PHEV",F3003/G3003,F3003*(1-'3 Model Input'!E$54)/G3003))</f>
        <v>Blank</v>
      </c>
      <c r="S3003" s="198" t="str">
        <f>IF(D3003=0,"Blank",IF(D3003="PHEV",MIN(M3003,E3003),MIN(M3003,(E3003*(1-'3 Model Input'!E$54)))))</f>
        <v>Blank</v>
      </c>
      <c r="T3003" s="217" t="str">
        <f t="shared" si="492"/>
        <v>Blank</v>
      </c>
      <c r="U3003" s="89"/>
      <c r="V3003" s="216" t="str">
        <f>IF(D3003=0,"Blank",P3003*'3 Model Input'!E$50)</f>
        <v>Blank</v>
      </c>
      <c r="W3003" s="197" t="str">
        <f t="shared" si="493"/>
        <v>Blank</v>
      </c>
      <c r="X3003" s="197" t="str">
        <f t="shared" si="494"/>
        <v>Blank</v>
      </c>
      <c r="Y3003" s="197" t="str">
        <f t="shared" si="495"/>
        <v>Blank</v>
      </c>
      <c r="Z3003" s="197" t="str">
        <f t="shared" si="496"/>
        <v>Blank</v>
      </c>
      <c r="AA3003" s="223" t="str" cm="1">
        <f t="array" ref="AA3003">_xlfn.IFS(ISTEXT('3 Model Input'!F$70),"Missing",ISTEXT('3 Model Input'!I$70),"Missing",ISNUMBER('3 Model Input'!K$70),'3 Model Input'!K$70*P3003)</f>
        <v>Missing</v>
      </c>
      <c r="AB3003" s="89"/>
      <c r="AC3003" s="227" t="str" cm="1">
        <f t="array" ref="AC3003">IF(D3003=0,"Blank",_xlfn.IFS('3 Model Input'!E$61=1,(V3003*G3003)/T3003,'3 Model Input'!E$61=2,(W3003*G3003)/T3003,'3 Model Input'!E$61=3,(X3003*G3003)/T3003,'3 Model Input'!E$61=4,(Y3003*G3003)/T3003,'3 Model Input'!E$61=5,(Z3003*G3003)/T3003, ISTEXT('3 Model Input'!E$61),"Missing",'3 Model Input'!E$61=6,(AA3003*G3003)/T3003))</f>
        <v>Blank</v>
      </c>
      <c r="AD3003" s="202" t="str">
        <f t="shared" si="497"/>
        <v>Blank</v>
      </c>
      <c r="AE3003" s="202" t="str">
        <f t="shared" si="498"/>
        <v>Blank</v>
      </c>
      <c r="AF3003" s="217" t="str">
        <f t="shared" si="499"/>
        <v>Blank</v>
      </c>
      <c r="AG3003" s="9" t="str" cm="1">
        <f t="array" ref="AG3003">_xlfn.IFS(ISNUMBER(AC3003), "", ISNUMBER(SEARCH("Blank", AC3003)), "", ISERROR(AC3003), "Bad input on tab 3")</f>
        <v/>
      </c>
    </row>
    <row r="3004" spans="2:33" ht="15" customHeight="1" x14ac:dyDescent="0.75">
      <c r="B3004" s="205" t="str">
        <f>'5 Driver Data'!B3004</f>
        <v>2996</v>
      </c>
      <c r="C3004" s="193">
        <f>'5 Driver Data'!C3004</f>
        <v>0</v>
      </c>
      <c r="D3004" s="192">
        <f>'5 Driver Data'!D3004</f>
        <v>0</v>
      </c>
      <c r="E3004" s="191">
        <f>'5 Driver Data'!E3004</f>
        <v>0</v>
      </c>
      <c r="F3004" s="191">
        <f>'5 Driver Data'!F3004</f>
        <v>0</v>
      </c>
      <c r="G3004" s="191">
        <f>'5 Driver Data'!G3004</f>
        <v>0</v>
      </c>
      <c r="H3004" s="191">
        <f>'5 Driver Data'!H3004</f>
        <v>0</v>
      </c>
      <c r="I3004" s="191">
        <f>'5 Driver Data'!I3004</f>
        <v>0</v>
      </c>
      <c r="J3004" s="191">
        <f>'5 Driver Data'!J3004</f>
        <v>0</v>
      </c>
      <c r="K3004" s="206">
        <f>'5 Driver Data'!K3004</f>
        <v>0</v>
      </c>
      <c r="L3004" s="1"/>
      <c r="M3004" s="216" t="str">
        <f>IF(D3004=0,"Blank",'3 Model Input'!E$44*'3 Model Input'!E$45)</f>
        <v>Blank</v>
      </c>
      <c r="N3004" s="197" t="str">
        <f t="shared" si="490"/>
        <v>Blank</v>
      </c>
      <c r="O3004" s="197" t="str">
        <f>IF(D3004=0,"Blank",'3 Model Input'!E$49*(1-'3 Model Input'!E$51))</f>
        <v>Blank</v>
      </c>
      <c r="P3004" s="197" t="str">
        <f t="shared" si="491"/>
        <v>Blank</v>
      </c>
      <c r="Q3004" s="197" t="str">
        <f>IF(D3004=0,"Blank",IF(D3004="BEV",E3004*(1-'3 Model Input'!E$54), E3004))</f>
        <v>Blank</v>
      </c>
      <c r="R3004" s="198" t="str">
        <f>IF(D3004=0,"Blank",IF(D3004="PHEV",F3004/G3004,F3004*(1-'3 Model Input'!E$54)/G3004))</f>
        <v>Blank</v>
      </c>
      <c r="S3004" s="198" t="str">
        <f>IF(D3004=0,"Blank",IF(D3004="PHEV",MIN(M3004,E3004),MIN(M3004,(E3004*(1-'3 Model Input'!E$54)))))</f>
        <v>Blank</v>
      </c>
      <c r="T3004" s="217" t="str">
        <f t="shared" si="492"/>
        <v>Blank</v>
      </c>
      <c r="U3004" s="89"/>
      <c r="V3004" s="216" t="str">
        <f>IF(D3004=0,"Blank",P3004*'3 Model Input'!E$50)</f>
        <v>Blank</v>
      </c>
      <c r="W3004" s="197" t="str">
        <f t="shared" si="493"/>
        <v>Blank</v>
      </c>
      <c r="X3004" s="197" t="str">
        <f t="shared" si="494"/>
        <v>Blank</v>
      </c>
      <c r="Y3004" s="197" t="str">
        <f t="shared" si="495"/>
        <v>Blank</v>
      </c>
      <c r="Z3004" s="197" t="str">
        <f t="shared" si="496"/>
        <v>Blank</v>
      </c>
      <c r="AA3004" s="223" t="str" cm="1">
        <f t="array" ref="AA3004">_xlfn.IFS(ISTEXT('3 Model Input'!F$70),"Missing",ISTEXT('3 Model Input'!I$70),"Missing",ISNUMBER('3 Model Input'!K$70),'3 Model Input'!K$70*P3004)</f>
        <v>Missing</v>
      </c>
      <c r="AB3004" s="89"/>
      <c r="AC3004" s="227" t="str" cm="1">
        <f t="array" ref="AC3004">IF(D3004=0,"Blank",_xlfn.IFS('3 Model Input'!E$61=1,(V3004*G3004)/T3004,'3 Model Input'!E$61=2,(W3004*G3004)/T3004,'3 Model Input'!E$61=3,(X3004*G3004)/T3004,'3 Model Input'!E$61=4,(Y3004*G3004)/T3004,'3 Model Input'!E$61=5,(Z3004*G3004)/T3004, ISTEXT('3 Model Input'!E$61),"Missing",'3 Model Input'!E$61=6,(AA3004*G3004)/T3004))</f>
        <v>Blank</v>
      </c>
      <c r="AD3004" s="202" t="str">
        <f t="shared" si="497"/>
        <v>Blank</v>
      </c>
      <c r="AE3004" s="202" t="str">
        <f t="shared" si="498"/>
        <v>Blank</v>
      </c>
      <c r="AF3004" s="217" t="str">
        <f t="shared" si="499"/>
        <v>Blank</v>
      </c>
      <c r="AG3004" s="9" t="str" cm="1">
        <f t="array" ref="AG3004">_xlfn.IFS(ISNUMBER(AC3004), "", ISNUMBER(SEARCH("Blank", AC3004)), "", ISERROR(AC3004), "Bad input on tab 3")</f>
        <v/>
      </c>
    </row>
    <row r="3005" spans="2:33" ht="15" customHeight="1" x14ac:dyDescent="0.75">
      <c r="B3005" s="205" t="str">
        <f>'5 Driver Data'!B3005</f>
        <v>2997</v>
      </c>
      <c r="C3005" s="193">
        <f>'5 Driver Data'!C3005</f>
        <v>0</v>
      </c>
      <c r="D3005" s="192">
        <f>'5 Driver Data'!D3005</f>
        <v>0</v>
      </c>
      <c r="E3005" s="191">
        <f>'5 Driver Data'!E3005</f>
        <v>0</v>
      </c>
      <c r="F3005" s="191">
        <f>'5 Driver Data'!F3005</f>
        <v>0</v>
      </c>
      <c r="G3005" s="191">
        <f>'5 Driver Data'!G3005</f>
        <v>0</v>
      </c>
      <c r="H3005" s="191">
        <f>'5 Driver Data'!H3005</f>
        <v>0</v>
      </c>
      <c r="I3005" s="191">
        <f>'5 Driver Data'!I3005</f>
        <v>0</v>
      </c>
      <c r="J3005" s="191">
        <f>'5 Driver Data'!J3005</f>
        <v>0</v>
      </c>
      <c r="K3005" s="206">
        <f>'5 Driver Data'!K3005</f>
        <v>0</v>
      </c>
      <c r="L3005" s="1"/>
      <c r="M3005" s="216" t="str">
        <f>IF(D3005=0,"Blank",'3 Model Input'!E$44*'3 Model Input'!E$45)</f>
        <v>Blank</v>
      </c>
      <c r="N3005" s="197" t="str">
        <f t="shared" si="490"/>
        <v>Blank</v>
      </c>
      <c r="O3005" s="197" t="str">
        <f>IF(D3005=0,"Blank",'3 Model Input'!E$49*(1-'3 Model Input'!E$51))</f>
        <v>Blank</v>
      </c>
      <c r="P3005" s="197" t="str">
        <f t="shared" si="491"/>
        <v>Blank</v>
      </c>
      <c r="Q3005" s="197" t="str">
        <f>IF(D3005=0,"Blank",IF(D3005="BEV",E3005*(1-'3 Model Input'!E$54), E3005))</f>
        <v>Blank</v>
      </c>
      <c r="R3005" s="198" t="str">
        <f>IF(D3005=0,"Blank",IF(D3005="PHEV",F3005/G3005,F3005*(1-'3 Model Input'!E$54)/G3005))</f>
        <v>Blank</v>
      </c>
      <c r="S3005" s="198" t="str">
        <f>IF(D3005=0,"Blank",IF(D3005="PHEV",MIN(M3005,E3005),MIN(M3005,(E3005*(1-'3 Model Input'!E$54)))))</f>
        <v>Blank</v>
      </c>
      <c r="T3005" s="217" t="str">
        <f t="shared" si="492"/>
        <v>Blank</v>
      </c>
      <c r="U3005" s="89"/>
      <c r="V3005" s="216" t="str">
        <f>IF(D3005=0,"Blank",P3005*'3 Model Input'!E$50)</f>
        <v>Blank</v>
      </c>
      <c r="W3005" s="197" t="str">
        <f t="shared" si="493"/>
        <v>Blank</v>
      </c>
      <c r="X3005" s="197" t="str">
        <f t="shared" si="494"/>
        <v>Blank</v>
      </c>
      <c r="Y3005" s="197" t="str">
        <f t="shared" si="495"/>
        <v>Blank</v>
      </c>
      <c r="Z3005" s="197" t="str">
        <f t="shared" si="496"/>
        <v>Blank</v>
      </c>
      <c r="AA3005" s="223" t="str" cm="1">
        <f t="array" ref="AA3005">_xlfn.IFS(ISTEXT('3 Model Input'!F$70),"Missing",ISTEXT('3 Model Input'!I$70),"Missing",ISNUMBER('3 Model Input'!K$70),'3 Model Input'!K$70*P3005)</f>
        <v>Missing</v>
      </c>
      <c r="AB3005" s="89"/>
      <c r="AC3005" s="227" t="str" cm="1">
        <f t="array" ref="AC3005">IF(D3005=0,"Blank",_xlfn.IFS('3 Model Input'!E$61=1,(V3005*G3005)/T3005,'3 Model Input'!E$61=2,(W3005*G3005)/T3005,'3 Model Input'!E$61=3,(X3005*G3005)/T3005,'3 Model Input'!E$61=4,(Y3005*G3005)/T3005,'3 Model Input'!E$61=5,(Z3005*G3005)/T3005, ISTEXT('3 Model Input'!E$61),"Missing",'3 Model Input'!E$61=6,(AA3005*G3005)/T3005))</f>
        <v>Blank</v>
      </c>
      <c r="AD3005" s="202" t="str">
        <f t="shared" si="497"/>
        <v>Blank</v>
      </c>
      <c r="AE3005" s="202" t="str">
        <f t="shared" si="498"/>
        <v>Blank</v>
      </c>
      <c r="AF3005" s="217" t="str">
        <f t="shared" si="499"/>
        <v>Blank</v>
      </c>
      <c r="AG3005" s="9" t="str" cm="1">
        <f t="array" ref="AG3005">_xlfn.IFS(ISNUMBER(AC3005), "", ISNUMBER(SEARCH("Blank", AC3005)), "", ISERROR(AC3005), "Bad input on tab 3")</f>
        <v/>
      </c>
    </row>
    <row r="3006" spans="2:33" ht="15" customHeight="1" x14ac:dyDescent="0.75">
      <c r="B3006" s="205" t="str">
        <f>'5 Driver Data'!B3006</f>
        <v>2998</v>
      </c>
      <c r="C3006" s="193">
        <f>'5 Driver Data'!C3006</f>
        <v>0</v>
      </c>
      <c r="D3006" s="192">
        <f>'5 Driver Data'!D3006</f>
        <v>0</v>
      </c>
      <c r="E3006" s="191">
        <f>'5 Driver Data'!E3006</f>
        <v>0</v>
      </c>
      <c r="F3006" s="191">
        <f>'5 Driver Data'!F3006</f>
        <v>0</v>
      </c>
      <c r="G3006" s="191">
        <f>'5 Driver Data'!G3006</f>
        <v>0</v>
      </c>
      <c r="H3006" s="191">
        <f>'5 Driver Data'!H3006</f>
        <v>0</v>
      </c>
      <c r="I3006" s="191">
        <f>'5 Driver Data'!I3006</f>
        <v>0</v>
      </c>
      <c r="J3006" s="191">
        <f>'5 Driver Data'!J3006</f>
        <v>0</v>
      </c>
      <c r="K3006" s="206">
        <f>'5 Driver Data'!K3006</f>
        <v>0</v>
      </c>
      <c r="L3006" s="1"/>
      <c r="M3006" s="216" t="str">
        <f>IF(D3006=0,"Blank",'3 Model Input'!E$44*'3 Model Input'!E$45)</f>
        <v>Blank</v>
      </c>
      <c r="N3006" s="197" t="str">
        <f t="shared" si="490"/>
        <v>Blank</v>
      </c>
      <c r="O3006" s="197" t="str">
        <f>IF(D3006=0,"Blank",'3 Model Input'!E$49*(1-'3 Model Input'!E$51))</f>
        <v>Blank</v>
      </c>
      <c r="P3006" s="197" t="str">
        <f t="shared" si="491"/>
        <v>Blank</v>
      </c>
      <c r="Q3006" s="197" t="str">
        <f>IF(D3006=0,"Blank",IF(D3006="BEV",E3006*(1-'3 Model Input'!E$54), E3006))</f>
        <v>Blank</v>
      </c>
      <c r="R3006" s="198" t="str">
        <f>IF(D3006=0,"Blank",IF(D3006="PHEV",F3006/G3006,F3006*(1-'3 Model Input'!E$54)/G3006))</f>
        <v>Blank</v>
      </c>
      <c r="S3006" s="198" t="str">
        <f>IF(D3006=0,"Blank",IF(D3006="PHEV",MIN(M3006,E3006),MIN(M3006,(E3006*(1-'3 Model Input'!E$54)))))</f>
        <v>Blank</v>
      </c>
      <c r="T3006" s="217" t="str">
        <f t="shared" si="492"/>
        <v>Blank</v>
      </c>
      <c r="U3006" s="89"/>
      <c r="V3006" s="216" t="str">
        <f>IF(D3006=0,"Blank",P3006*'3 Model Input'!E$50)</f>
        <v>Blank</v>
      </c>
      <c r="W3006" s="197" t="str">
        <f t="shared" si="493"/>
        <v>Blank</v>
      </c>
      <c r="X3006" s="197" t="str">
        <f t="shared" si="494"/>
        <v>Blank</v>
      </c>
      <c r="Y3006" s="197" t="str">
        <f t="shared" si="495"/>
        <v>Blank</v>
      </c>
      <c r="Z3006" s="197" t="str">
        <f t="shared" si="496"/>
        <v>Blank</v>
      </c>
      <c r="AA3006" s="223" t="str" cm="1">
        <f t="array" ref="AA3006">_xlfn.IFS(ISTEXT('3 Model Input'!F$70),"Missing",ISTEXT('3 Model Input'!I$70),"Missing",ISNUMBER('3 Model Input'!K$70),'3 Model Input'!K$70*P3006)</f>
        <v>Missing</v>
      </c>
      <c r="AB3006" s="89"/>
      <c r="AC3006" s="227" t="str" cm="1">
        <f t="array" ref="AC3006">IF(D3006=0,"Blank",_xlfn.IFS('3 Model Input'!E$61=1,(V3006*G3006)/T3006,'3 Model Input'!E$61=2,(W3006*G3006)/T3006,'3 Model Input'!E$61=3,(X3006*G3006)/T3006,'3 Model Input'!E$61=4,(Y3006*G3006)/T3006,'3 Model Input'!E$61=5,(Z3006*G3006)/T3006, ISTEXT('3 Model Input'!E$61),"Missing",'3 Model Input'!E$61=6,(AA3006*G3006)/T3006))</f>
        <v>Blank</v>
      </c>
      <c r="AD3006" s="202" t="str">
        <f t="shared" si="497"/>
        <v>Blank</v>
      </c>
      <c r="AE3006" s="202" t="str">
        <f t="shared" si="498"/>
        <v>Blank</v>
      </c>
      <c r="AF3006" s="217" t="str">
        <f t="shared" si="499"/>
        <v>Blank</v>
      </c>
      <c r="AG3006" s="9" t="str" cm="1">
        <f t="array" ref="AG3006">_xlfn.IFS(ISNUMBER(AC3006), "", ISNUMBER(SEARCH("Blank", AC3006)), "", ISERROR(AC3006), "Bad input on tab 3")</f>
        <v/>
      </c>
    </row>
    <row r="3007" spans="2:33" ht="15" customHeight="1" x14ac:dyDescent="0.75">
      <c r="B3007" s="205" t="str">
        <f>'5 Driver Data'!B3007</f>
        <v>2999</v>
      </c>
      <c r="C3007" s="193">
        <f>'5 Driver Data'!C3007</f>
        <v>0</v>
      </c>
      <c r="D3007" s="192">
        <f>'5 Driver Data'!D3007</f>
        <v>0</v>
      </c>
      <c r="E3007" s="191">
        <f>'5 Driver Data'!E3007</f>
        <v>0</v>
      </c>
      <c r="F3007" s="191">
        <f>'5 Driver Data'!F3007</f>
        <v>0</v>
      </c>
      <c r="G3007" s="191">
        <f>'5 Driver Data'!G3007</f>
        <v>0</v>
      </c>
      <c r="H3007" s="191">
        <f>'5 Driver Data'!H3007</f>
        <v>0</v>
      </c>
      <c r="I3007" s="191">
        <f>'5 Driver Data'!I3007</f>
        <v>0</v>
      </c>
      <c r="J3007" s="191">
        <f>'5 Driver Data'!J3007</f>
        <v>0</v>
      </c>
      <c r="K3007" s="206">
        <f>'5 Driver Data'!K3007</f>
        <v>0</v>
      </c>
      <c r="L3007" s="1"/>
      <c r="M3007" s="216" t="str">
        <f>IF(D3007=0,"Blank",'3 Model Input'!E$44*'3 Model Input'!E$45)</f>
        <v>Blank</v>
      </c>
      <c r="N3007" s="197" t="str">
        <f t="shared" si="490"/>
        <v>Blank</v>
      </c>
      <c r="O3007" s="197" t="str">
        <f>IF(D3007=0,"Blank",'3 Model Input'!E$49*(1-'3 Model Input'!E$51))</f>
        <v>Blank</v>
      </c>
      <c r="P3007" s="197" t="str">
        <f t="shared" si="491"/>
        <v>Blank</v>
      </c>
      <c r="Q3007" s="197" t="str">
        <f>IF(D3007=0,"Blank",IF(D3007="BEV",E3007*(1-'3 Model Input'!E$54), E3007))</f>
        <v>Blank</v>
      </c>
      <c r="R3007" s="198" t="str">
        <f>IF(D3007=0,"Blank",IF(D3007="PHEV",F3007/G3007,F3007*(1-'3 Model Input'!E$54)/G3007))</f>
        <v>Blank</v>
      </c>
      <c r="S3007" s="198" t="str">
        <f>IF(D3007=0,"Blank",IF(D3007="PHEV",MIN(M3007,E3007),MIN(M3007,(E3007*(1-'3 Model Input'!E$54)))))</f>
        <v>Blank</v>
      </c>
      <c r="T3007" s="217" t="str">
        <f t="shared" si="492"/>
        <v>Blank</v>
      </c>
      <c r="U3007" s="89"/>
      <c r="V3007" s="216" t="str">
        <f>IF(D3007=0,"Blank",P3007*'3 Model Input'!E$50)</f>
        <v>Blank</v>
      </c>
      <c r="W3007" s="197" t="str">
        <f t="shared" si="493"/>
        <v>Blank</v>
      </c>
      <c r="X3007" s="197" t="str">
        <f t="shared" si="494"/>
        <v>Blank</v>
      </c>
      <c r="Y3007" s="197" t="str">
        <f t="shared" si="495"/>
        <v>Blank</v>
      </c>
      <c r="Z3007" s="197" t="str">
        <f t="shared" si="496"/>
        <v>Blank</v>
      </c>
      <c r="AA3007" s="223" t="str" cm="1">
        <f t="array" ref="AA3007">_xlfn.IFS(ISTEXT('3 Model Input'!F$70),"Missing",ISTEXT('3 Model Input'!I$70),"Missing",ISNUMBER('3 Model Input'!K$70),'3 Model Input'!K$70*P3007)</f>
        <v>Missing</v>
      </c>
      <c r="AB3007" s="89"/>
      <c r="AC3007" s="227" t="str" cm="1">
        <f t="array" ref="AC3007">IF(D3007=0,"Blank",_xlfn.IFS('3 Model Input'!E$61=1,(V3007*G3007)/T3007,'3 Model Input'!E$61=2,(W3007*G3007)/T3007,'3 Model Input'!E$61=3,(X3007*G3007)/T3007,'3 Model Input'!E$61=4,(Y3007*G3007)/T3007,'3 Model Input'!E$61=5,(Z3007*G3007)/T3007, ISTEXT('3 Model Input'!E$61),"Missing",'3 Model Input'!E$61=6,(AA3007*G3007)/T3007))</f>
        <v>Blank</v>
      </c>
      <c r="AD3007" s="202" t="str">
        <f t="shared" si="497"/>
        <v>Blank</v>
      </c>
      <c r="AE3007" s="202" t="str">
        <f t="shared" si="498"/>
        <v>Blank</v>
      </c>
      <c r="AF3007" s="217" t="str">
        <f t="shared" si="499"/>
        <v>Blank</v>
      </c>
      <c r="AG3007" s="9" t="str" cm="1">
        <f t="array" ref="AG3007">_xlfn.IFS(ISNUMBER(AC3007), "", ISNUMBER(SEARCH("Blank", AC3007)), "", ISERROR(AC3007), "Bad input on tab 3")</f>
        <v/>
      </c>
    </row>
    <row r="3008" spans="2:33" ht="15" customHeight="1" x14ac:dyDescent="0.75">
      <c r="B3008" s="205" t="str">
        <f>'5 Driver Data'!B3008</f>
        <v>3000</v>
      </c>
      <c r="C3008" s="193">
        <f>'5 Driver Data'!C3008</f>
        <v>0</v>
      </c>
      <c r="D3008" s="192">
        <f>'5 Driver Data'!D3008</f>
        <v>0</v>
      </c>
      <c r="E3008" s="191">
        <f>'5 Driver Data'!E3008</f>
        <v>0</v>
      </c>
      <c r="F3008" s="191">
        <f>'5 Driver Data'!F3008</f>
        <v>0</v>
      </c>
      <c r="G3008" s="191">
        <f>'5 Driver Data'!G3008</f>
        <v>0</v>
      </c>
      <c r="H3008" s="191">
        <f>'5 Driver Data'!H3008</f>
        <v>0</v>
      </c>
      <c r="I3008" s="191">
        <f>'5 Driver Data'!I3008</f>
        <v>0</v>
      </c>
      <c r="J3008" s="191">
        <f>'5 Driver Data'!J3008</f>
        <v>0</v>
      </c>
      <c r="K3008" s="206">
        <f>'5 Driver Data'!K3008</f>
        <v>0</v>
      </c>
      <c r="L3008" s="1"/>
      <c r="M3008" s="216" t="str">
        <f>IF(D3008=0,"Blank",'3 Model Input'!E$44*'3 Model Input'!E$45)</f>
        <v>Blank</v>
      </c>
      <c r="N3008" s="197" t="str">
        <f t="shared" si="490"/>
        <v>Blank</v>
      </c>
      <c r="O3008" s="197" t="str">
        <f>IF(D3008=0,"Blank",'3 Model Input'!E$49*(1-'3 Model Input'!E$51))</f>
        <v>Blank</v>
      </c>
      <c r="P3008" s="197" t="str">
        <f t="shared" si="491"/>
        <v>Blank</v>
      </c>
      <c r="Q3008" s="197" t="str">
        <f>IF(D3008=0,"Blank",IF(D3008="BEV",E3008*(1-'3 Model Input'!E$54), E3008))</f>
        <v>Blank</v>
      </c>
      <c r="R3008" s="198" t="str">
        <f>IF(D3008=0,"Blank",IF(D3008="PHEV",F3008/G3008,F3008*(1-'3 Model Input'!E$54)/G3008))</f>
        <v>Blank</v>
      </c>
      <c r="S3008" s="198" t="str">
        <f>IF(D3008=0,"Blank",IF(D3008="PHEV",MIN(M3008,E3008),MIN(M3008,(E3008*(1-'3 Model Input'!E$54)))))</f>
        <v>Blank</v>
      </c>
      <c r="T3008" s="217" t="str">
        <f t="shared" si="492"/>
        <v>Blank</v>
      </c>
      <c r="U3008" s="89"/>
      <c r="V3008" s="216" t="str">
        <f>IF(D3008=0,"Blank",P3008*'3 Model Input'!E$50)</f>
        <v>Blank</v>
      </c>
      <c r="W3008" s="197" t="str">
        <f t="shared" si="493"/>
        <v>Blank</v>
      </c>
      <c r="X3008" s="197" t="str">
        <f t="shared" si="494"/>
        <v>Blank</v>
      </c>
      <c r="Y3008" s="197" t="str">
        <f t="shared" si="495"/>
        <v>Blank</v>
      </c>
      <c r="Z3008" s="197" t="str">
        <f t="shared" si="496"/>
        <v>Blank</v>
      </c>
      <c r="AA3008" s="223" t="str" cm="1">
        <f t="array" ref="AA3008">_xlfn.IFS(ISTEXT('3 Model Input'!F$70),"Missing",ISTEXT('3 Model Input'!I$70),"Missing",ISNUMBER('3 Model Input'!K$70),'3 Model Input'!K$70*P3008)</f>
        <v>Missing</v>
      </c>
      <c r="AB3008" s="89"/>
      <c r="AC3008" s="227" t="str" cm="1">
        <f t="array" ref="AC3008">IF(D3008=0,"Blank",_xlfn.IFS('3 Model Input'!E$61=1,(V3008*G3008)/T3008,'3 Model Input'!E$61=2,(W3008*G3008)/T3008,'3 Model Input'!E$61=3,(X3008*G3008)/T3008,'3 Model Input'!E$61=4,(Y3008*G3008)/T3008,'3 Model Input'!E$61=5,(Z3008*G3008)/T3008, ISTEXT('3 Model Input'!E$61),"Missing",'3 Model Input'!E$61=6,(AA3008*G3008)/T3008))</f>
        <v>Blank</v>
      </c>
      <c r="AD3008" s="202" t="str">
        <f t="shared" si="497"/>
        <v>Blank</v>
      </c>
      <c r="AE3008" s="202" t="str">
        <f t="shared" si="498"/>
        <v>Blank</v>
      </c>
      <c r="AF3008" s="217" t="str">
        <f t="shared" si="499"/>
        <v>Blank</v>
      </c>
      <c r="AG3008" s="9" t="str" cm="1">
        <f t="array" ref="AG3008">_xlfn.IFS(ISNUMBER(AC3008), "", ISNUMBER(SEARCH("Blank", AC3008)), "", ISERROR(AC3008), "Bad input on tab 3")</f>
        <v/>
      </c>
    </row>
    <row r="3009" spans="2:33" ht="15" customHeight="1" x14ac:dyDescent="0.75">
      <c r="B3009" s="205" t="str">
        <f>'5 Driver Data'!B3009</f>
        <v>3001</v>
      </c>
      <c r="C3009" s="193">
        <f>'5 Driver Data'!C3009</f>
        <v>0</v>
      </c>
      <c r="D3009" s="192">
        <f>'5 Driver Data'!D3009</f>
        <v>0</v>
      </c>
      <c r="E3009" s="191">
        <f>'5 Driver Data'!E3009</f>
        <v>0</v>
      </c>
      <c r="F3009" s="191">
        <f>'5 Driver Data'!F3009</f>
        <v>0</v>
      </c>
      <c r="G3009" s="191">
        <f>'5 Driver Data'!G3009</f>
        <v>0</v>
      </c>
      <c r="H3009" s="191">
        <f>'5 Driver Data'!H3009</f>
        <v>0</v>
      </c>
      <c r="I3009" s="191">
        <f>'5 Driver Data'!I3009</f>
        <v>0</v>
      </c>
      <c r="J3009" s="191">
        <f>'5 Driver Data'!J3009</f>
        <v>0</v>
      </c>
      <c r="K3009" s="206">
        <f>'5 Driver Data'!K3009</f>
        <v>0</v>
      </c>
      <c r="L3009" s="1"/>
      <c r="M3009" s="216" t="str">
        <f>IF(D3009=0,"Blank",'3 Model Input'!E$44*'3 Model Input'!E$45)</f>
        <v>Blank</v>
      </c>
      <c r="N3009" s="197" t="str">
        <f t="shared" si="490"/>
        <v>Blank</v>
      </c>
      <c r="O3009" s="197" t="str">
        <f>IF(D3009=0,"Blank",'3 Model Input'!E$49*(1-'3 Model Input'!E$51))</f>
        <v>Blank</v>
      </c>
      <c r="P3009" s="197" t="str">
        <f t="shared" si="491"/>
        <v>Blank</v>
      </c>
      <c r="Q3009" s="197" t="str">
        <f>IF(D3009=0,"Blank",IF(D3009="BEV",E3009*(1-'3 Model Input'!E$54), E3009))</f>
        <v>Blank</v>
      </c>
      <c r="R3009" s="198" t="str">
        <f>IF(D3009=0,"Blank",IF(D3009="PHEV",F3009/G3009,F3009*(1-'3 Model Input'!E$54)/G3009))</f>
        <v>Blank</v>
      </c>
      <c r="S3009" s="198" t="str">
        <f>IF(D3009=0,"Blank",IF(D3009="PHEV",MIN(M3009,E3009),MIN(M3009,(E3009*(1-'3 Model Input'!E$54)))))</f>
        <v>Blank</v>
      </c>
      <c r="T3009" s="217" t="str">
        <f t="shared" si="492"/>
        <v>Blank</v>
      </c>
      <c r="U3009" s="89"/>
      <c r="V3009" s="216" t="str">
        <f>IF(D3009=0,"Blank",P3009*'3 Model Input'!E$50)</f>
        <v>Blank</v>
      </c>
      <c r="W3009" s="197" t="str">
        <f t="shared" si="493"/>
        <v>Blank</v>
      </c>
      <c r="X3009" s="197" t="str">
        <f t="shared" si="494"/>
        <v>Blank</v>
      </c>
      <c r="Y3009" s="197" t="str">
        <f t="shared" si="495"/>
        <v>Blank</v>
      </c>
      <c r="Z3009" s="197" t="str">
        <f t="shared" si="496"/>
        <v>Blank</v>
      </c>
      <c r="AA3009" s="223" t="str" cm="1">
        <f t="array" ref="AA3009">_xlfn.IFS(ISTEXT('3 Model Input'!F$70),"Missing",ISTEXT('3 Model Input'!I$70),"Missing",ISNUMBER('3 Model Input'!K$70),'3 Model Input'!K$70*P3009)</f>
        <v>Missing</v>
      </c>
      <c r="AB3009" s="89"/>
      <c r="AC3009" s="227" t="str" cm="1">
        <f t="array" ref="AC3009">IF(D3009=0,"Blank",_xlfn.IFS('3 Model Input'!E$61=1,(V3009*G3009)/T3009,'3 Model Input'!E$61=2,(W3009*G3009)/T3009,'3 Model Input'!E$61=3,(X3009*G3009)/T3009,'3 Model Input'!E$61=4,(Y3009*G3009)/T3009,'3 Model Input'!E$61=5,(Z3009*G3009)/T3009, ISTEXT('3 Model Input'!E$61),"Missing",'3 Model Input'!E$61=6,(AA3009*G3009)/T3009))</f>
        <v>Blank</v>
      </c>
      <c r="AD3009" s="202" t="str">
        <f t="shared" si="497"/>
        <v>Blank</v>
      </c>
      <c r="AE3009" s="202" t="str">
        <f t="shared" si="498"/>
        <v>Blank</v>
      </c>
      <c r="AF3009" s="217" t="str">
        <f t="shared" si="499"/>
        <v>Blank</v>
      </c>
      <c r="AG3009" s="9" t="str" cm="1">
        <f t="array" ref="AG3009">_xlfn.IFS(ISNUMBER(AC3009), "", ISNUMBER(SEARCH("Blank", AC3009)), "", ISERROR(AC3009), "Bad input on tab 3")</f>
        <v/>
      </c>
    </row>
    <row r="3010" spans="2:33" ht="15" customHeight="1" x14ac:dyDescent="0.75">
      <c r="B3010" s="205" t="str">
        <f>'5 Driver Data'!B3010</f>
        <v>3002</v>
      </c>
      <c r="C3010" s="193">
        <f>'5 Driver Data'!C3010</f>
        <v>0</v>
      </c>
      <c r="D3010" s="192">
        <f>'5 Driver Data'!D3010</f>
        <v>0</v>
      </c>
      <c r="E3010" s="191">
        <f>'5 Driver Data'!E3010</f>
        <v>0</v>
      </c>
      <c r="F3010" s="191">
        <f>'5 Driver Data'!F3010</f>
        <v>0</v>
      </c>
      <c r="G3010" s="191">
        <f>'5 Driver Data'!G3010</f>
        <v>0</v>
      </c>
      <c r="H3010" s="191">
        <f>'5 Driver Data'!H3010</f>
        <v>0</v>
      </c>
      <c r="I3010" s="191">
        <f>'5 Driver Data'!I3010</f>
        <v>0</v>
      </c>
      <c r="J3010" s="191">
        <f>'5 Driver Data'!J3010</f>
        <v>0</v>
      </c>
      <c r="K3010" s="206">
        <f>'5 Driver Data'!K3010</f>
        <v>0</v>
      </c>
      <c r="L3010" s="1"/>
      <c r="M3010" s="216" t="str">
        <f>IF(D3010=0,"Blank",'3 Model Input'!E$44*'3 Model Input'!E$45)</f>
        <v>Blank</v>
      </c>
      <c r="N3010" s="197" t="str">
        <f t="shared" si="490"/>
        <v>Blank</v>
      </c>
      <c r="O3010" s="197" t="str">
        <f>IF(D3010=0,"Blank",'3 Model Input'!E$49*(1-'3 Model Input'!E$51))</f>
        <v>Blank</v>
      </c>
      <c r="P3010" s="197" t="str">
        <f t="shared" si="491"/>
        <v>Blank</v>
      </c>
      <c r="Q3010" s="197" t="str">
        <f>IF(D3010=0,"Blank",IF(D3010="BEV",E3010*(1-'3 Model Input'!E$54), E3010))</f>
        <v>Blank</v>
      </c>
      <c r="R3010" s="198" t="str">
        <f>IF(D3010=0,"Blank",IF(D3010="PHEV",F3010/G3010,F3010*(1-'3 Model Input'!E$54)/G3010))</f>
        <v>Blank</v>
      </c>
      <c r="S3010" s="198" t="str">
        <f>IF(D3010=0,"Blank",IF(D3010="PHEV",MIN(M3010,E3010),MIN(M3010,(E3010*(1-'3 Model Input'!E$54)))))</f>
        <v>Blank</v>
      </c>
      <c r="T3010" s="217" t="str">
        <f t="shared" si="492"/>
        <v>Blank</v>
      </c>
      <c r="U3010" s="89"/>
      <c r="V3010" s="216" t="str">
        <f>IF(D3010=0,"Blank",P3010*'3 Model Input'!E$50)</f>
        <v>Blank</v>
      </c>
      <c r="W3010" s="197" t="str">
        <f t="shared" si="493"/>
        <v>Blank</v>
      </c>
      <c r="X3010" s="197" t="str">
        <f t="shared" si="494"/>
        <v>Blank</v>
      </c>
      <c r="Y3010" s="197" t="str">
        <f t="shared" si="495"/>
        <v>Blank</v>
      </c>
      <c r="Z3010" s="197" t="str">
        <f t="shared" si="496"/>
        <v>Blank</v>
      </c>
      <c r="AA3010" s="223" t="str" cm="1">
        <f t="array" ref="AA3010">_xlfn.IFS(ISTEXT('3 Model Input'!F$70),"Missing",ISTEXT('3 Model Input'!I$70),"Missing",ISNUMBER('3 Model Input'!K$70),'3 Model Input'!K$70*P3010)</f>
        <v>Missing</v>
      </c>
      <c r="AB3010" s="89"/>
      <c r="AC3010" s="227" t="str" cm="1">
        <f t="array" ref="AC3010">IF(D3010=0,"Blank",_xlfn.IFS('3 Model Input'!E$61=1,(V3010*G3010)/T3010,'3 Model Input'!E$61=2,(W3010*G3010)/T3010,'3 Model Input'!E$61=3,(X3010*G3010)/T3010,'3 Model Input'!E$61=4,(Y3010*G3010)/T3010,'3 Model Input'!E$61=5,(Z3010*G3010)/T3010, ISTEXT('3 Model Input'!E$61),"Missing",'3 Model Input'!E$61=6,(AA3010*G3010)/T3010))</f>
        <v>Blank</v>
      </c>
      <c r="AD3010" s="202" t="str">
        <f t="shared" si="497"/>
        <v>Blank</v>
      </c>
      <c r="AE3010" s="202" t="str">
        <f t="shared" si="498"/>
        <v>Blank</v>
      </c>
      <c r="AF3010" s="217" t="str">
        <f t="shared" si="499"/>
        <v>Blank</v>
      </c>
      <c r="AG3010" s="9" t="str" cm="1">
        <f t="array" ref="AG3010">_xlfn.IFS(ISNUMBER(AC3010), "", ISNUMBER(SEARCH("Blank", AC3010)), "", ISERROR(AC3010), "Bad input on tab 3")</f>
        <v/>
      </c>
    </row>
    <row r="3011" spans="2:33" ht="15" customHeight="1" x14ac:dyDescent="0.75">
      <c r="B3011" s="205" t="str">
        <f>'5 Driver Data'!B3011</f>
        <v>3003</v>
      </c>
      <c r="C3011" s="193">
        <f>'5 Driver Data'!C3011</f>
        <v>0</v>
      </c>
      <c r="D3011" s="192">
        <f>'5 Driver Data'!D3011</f>
        <v>0</v>
      </c>
      <c r="E3011" s="191">
        <f>'5 Driver Data'!E3011</f>
        <v>0</v>
      </c>
      <c r="F3011" s="191">
        <f>'5 Driver Data'!F3011</f>
        <v>0</v>
      </c>
      <c r="G3011" s="191">
        <f>'5 Driver Data'!G3011</f>
        <v>0</v>
      </c>
      <c r="H3011" s="191">
        <f>'5 Driver Data'!H3011</f>
        <v>0</v>
      </c>
      <c r="I3011" s="191">
        <f>'5 Driver Data'!I3011</f>
        <v>0</v>
      </c>
      <c r="J3011" s="191">
        <f>'5 Driver Data'!J3011</f>
        <v>0</v>
      </c>
      <c r="K3011" s="206">
        <f>'5 Driver Data'!K3011</f>
        <v>0</v>
      </c>
      <c r="L3011" s="1"/>
      <c r="M3011" s="216" t="str">
        <f>IF(D3011=0,"Blank",'3 Model Input'!E$44*'3 Model Input'!E$45)</f>
        <v>Blank</v>
      </c>
      <c r="N3011" s="197" t="str">
        <f t="shared" si="490"/>
        <v>Blank</v>
      </c>
      <c r="O3011" s="197" t="str">
        <f>IF(D3011=0,"Blank",'3 Model Input'!E$49*(1-'3 Model Input'!E$51))</f>
        <v>Blank</v>
      </c>
      <c r="P3011" s="197" t="str">
        <f t="shared" si="491"/>
        <v>Blank</v>
      </c>
      <c r="Q3011" s="197" t="str">
        <f>IF(D3011=0,"Blank",IF(D3011="BEV",E3011*(1-'3 Model Input'!E$54), E3011))</f>
        <v>Blank</v>
      </c>
      <c r="R3011" s="198" t="str">
        <f>IF(D3011=0,"Blank",IF(D3011="PHEV",F3011/G3011,F3011*(1-'3 Model Input'!E$54)/G3011))</f>
        <v>Blank</v>
      </c>
      <c r="S3011" s="198" t="str">
        <f>IF(D3011=0,"Blank",IF(D3011="PHEV",MIN(M3011,E3011),MIN(M3011,(E3011*(1-'3 Model Input'!E$54)))))</f>
        <v>Blank</v>
      </c>
      <c r="T3011" s="217" t="str">
        <f t="shared" si="492"/>
        <v>Blank</v>
      </c>
      <c r="U3011" s="89"/>
      <c r="V3011" s="216" t="str">
        <f>IF(D3011=0,"Blank",P3011*'3 Model Input'!E$50)</f>
        <v>Blank</v>
      </c>
      <c r="W3011" s="197" t="str">
        <f t="shared" si="493"/>
        <v>Blank</v>
      </c>
      <c r="X3011" s="197" t="str">
        <f t="shared" si="494"/>
        <v>Blank</v>
      </c>
      <c r="Y3011" s="197" t="str">
        <f t="shared" si="495"/>
        <v>Blank</v>
      </c>
      <c r="Z3011" s="197" t="str">
        <f t="shared" si="496"/>
        <v>Blank</v>
      </c>
      <c r="AA3011" s="223" t="str" cm="1">
        <f t="array" ref="AA3011">_xlfn.IFS(ISTEXT('3 Model Input'!F$70),"Missing",ISTEXT('3 Model Input'!I$70),"Missing",ISNUMBER('3 Model Input'!K$70),'3 Model Input'!K$70*P3011)</f>
        <v>Missing</v>
      </c>
      <c r="AB3011" s="89"/>
      <c r="AC3011" s="227" t="str" cm="1">
        <f t="array" ref="AC3011">IF(D3011=0,"Blank",_xlfn.IFS('3 Model Input'!E$61=1,(V3011*G3011)/T3011,'3 Model Input'!E$61=2,(W3011*G3011)/T3011,'3 Model Input'!E$61=3,(X3011*G3011)/T3011,'3 Model Input'!E$61=4,(Y3011*G3011)/T3011,'3 Model Input'!E$61=5,(Z3011*G3011)/T3011, ISTEXT('3 Model Input'!E$61),"Missing",'3 Model Input'!E$61=6,(AA3011*G3011)/T3011))</f>
        <v>Blank</v>
      </c>
      <c r="AD3011" s="202" t="str">
        <f t="shared" si="497"/>
        <v>Blank</v>
      </c>
      <c r="AE3011" s="202" t="str">
        <f t="shared" si="498"/>
        <v>Blank</v>
      </c>
      <c r="AF3011" s="217" t="str">
        <f t="shared" si="499"/>
        <v>Blank</v>
      </c>
      <c r="AG3011" s="9" t="str" cm="1">
        <f t="array" ref="AG3011">_xlfn.IFS(ISNUMBER(AC3011), "", ISNUMBER(SEARCH("Blank", AC3011)), "", ISERROR(AC3011), "Bad input on tab 3")</f>
        <v/>
      </c>
    </row>
    <row r="3012" spans="2:33" ht="15" customHeight="1" x14ac:dyDescent="0.75">
      <c r="B3012" s="205" t="str">
        <f>'5 Driver Data'!B3012</f>
        <v>3004</v>
      </c>
      <c r="C3012" s="193">
        <f>'5 Driver Data'!C3012</f>
        <v>0</v>
      </c>
      <c r="D3012" s="192">
        <f>'5 Driver Data'!D3012</f>
        <v>0</v>
      </c>
      <c r="E3012" s="191">
        <f>'5 Driver Data'!E3012</f>
        <v>0</v>
      </c>
      <c r="F3012" s="191">
        <f>'5 Driver Data'!F3012</f>
        <v>0</v>
      </c>
      <c r="G3012" s="191">
        <f>'5 Driver Data'!G3012</f>
        <v>0</v>
      </c>
      <c r="H3012" s="191">
        <f>'5 Driver Data'!H3012</f>
        <v>0</v>
      </c>
      <c r="I3012" s="191">
        <f>'5 Driver Data'!I3012</f>
        <v>0</v>
      </c>
      <c r="J3012" s="191">
        <f>'5 Driver Data'!J3012</f>
        <v>0</v>
      </c>
      <c r="K3012" s="206">
        <f>'5 Driver Data'!K3012</f>
        <v>0</v>
      </c>
      <c r="L3012" s="1"/>
      <c r="M3012" s="216" t="str">
        <f>IF(D3012=0,"Blank",'3 Model Input'!E$44*'3 Model Input'!E$45)</f>
        <v>Blank</v>
      </c>
      <c r="N3012" s="197" t="str">
        <f t="shared" si="490"/>
        <v>Blank</v>
      </c>
      <c r="O3012" s="197" t="str">
        <f>IF(D3012=0,"Blank",'3 Model Input'!E$49*(1-'3 Model Input'!E$51))</f>
        <v>Blank</v>
      </c>
      <c r="P3012" s="197" t="str">
        <f t="shared" si="491"/>
        <v>Blank</v>
      </c>
      <c r="Q3012" s="197" t="str">
        <f>IF(D3012=0,"Blank",IF(D3012="BEV",E3012*(1-'3 Model Input'!E$54), E3012))</f>
        <v>Blank</v>
      </c>
      <c r="R3012" s="198" t="str">
        <f>IF(D3012=0,"Blank",IF(D3012="PHEV",F3012/G3012,F3012*(1-'3 Model Input'!E$54)/G3012))</f>
        <v>Blank</v>
      </c>
      <c r="S3012" s="198" t="str">
        <f>IF(D3012=0,"Blank",IF(D3012="PHEV",MIN(M3012,E3012),MIN(M3012,(E3012*(1-'3 Model Input'!E$54)))))</f>
        <v>Blank</v>
      </c>
      <c r="T3012" s="217" t="str">
        <f t="shared" si="492"/>
        <v>Blank</v>
      </c>
      <c r="U3012" s="89"/>
      <c r="V3012" s="216" t="str">
        <f>IF(D3012=0,"Blank",P3012*'3 Model Input'!E$50)</f>
        <v>Blank</v>
      </c>
      <c r="W3012" s="197" t="str">
        <f t="shared" si="493"/>
        <v>Blank</v>
      </c>
      <c r="X3012" s="197" t="str">
        <f t="shared" si="494"/>
        <v>Blank</v>
      </c>
      <c r="Y3012" s="197" t="str">
        <f t="shared" si="495"/>
        <v>Blank</v>
      </c>
      <c r="Z3012" s="197" t="str">
        <f t="shared" si="496"/>
        <v>Blank</v>
      </c>
      <c r="AA3012" s="223" t="str" cm="1">
        <f t="array" ref="AA3012">_xlfn.IFS(ISTEXT('3 Model Input'!F$70),"Missing",ISTEXT('3 Model Input'!I$70),"Missing",ISNUMBER('3 Model Input'!K$70),'3 Model Input'!K$70*P3012)</f>
        <v>Missing</v>
      </c>
      <c r="AB3012" s="89"/>
      <c r="AC3012" s="227" t="str" cm="1">
        <f t="array" ref="AC3012">IF(D3012=0,"Blank",_xlfn.IFS('3 Model Input'!E$61=1,(V3012*G3012)/T3012,'3 Model Input'!E$61=2,(W3012*G3012)/T3012,'3 Model Input'!E$61=3,(X3012*G3012)/T3012,'3 Model Input'!E$61=4,(Y3012*G3012)/T3012,'3 Model Input'!E$61=5,(Z3012*G3012)/T3012, ISTEXT('3 Model Input'!E$61),"Missing",'3 Model Input'!E$61=6,(AA3012*G3012)/T3012))</f>
        <v>Blank</v>
      </c>
      <c r="AD3012" s="202" t="str">
        <f t="shared" si="497"/>
        <v>Blank</v>
      </c>
      <c r="AE3012" s="202" t="str">
        <f t="shared" si="498"/>
        <v>Blank</v>
      </c>
      <c r="AF3012" s="217" t="str">
        <f t="shared" si="499"/>
        <v>Blank</v>
      </c>
      <c r="AG3012" s="9" t="str" cm="1">
        <f t="array" ref="AG3012">_xlfn.IFS(ISNUMBER(AC3012), "", ISNUMBER(SEARCH("Blank", AC3012)), "", ISERROR(AC3012), "Bad input on tab 3")</f>
        <v/>
      </c>
    </row>
    <row r="3013" spans="2:33" ht="15" customHeight="1" x14ac:dyDescent="0.75">
      <c r="B3013" s="205" t="str">
        <f>'5 Driver Data'!B3013</f>
        <v>3005</v>
      </c>
      <c r="C3013" s="193">
        <f>'5 Driver Data'!C3013</f>
        <v>0</v>
      </c>
      <c r="D3013" s="192">
        <f>'5 Driver Data'!D3013</f>
        <v>0</v>
      </c>
      <c r="E3013" s="191">
        <f>'5 Driver Data'!E3013</f>
        <v>0</v>
      </c>
      <c r="F3013" s="191">
        <f>'5 Driver Data'!F3013</f>
        <v>0</v>
      </c>
      <c r="G3013" s="191">
        <f>'5 Driver Data'!G3013</f>
        <v>0</v>
      </c>
      <c r="H3013" s="191">
        <f>'5 Driver Data'!H3013</f>
        <v>0</v>
      </c>
      <c r="I3013" s="191">
        <f>'5 Driver Data'!I3013</f>
        <v>0</v>
      </c>
      <c r="J3013" s="191">
        <f>'5 Driver Data'!J3013</f>
        <v>0</v>
      </c>
      <c r="K3013" s="206">
        <f>'5 Driver Data'!K3013</f>
        <v>0</v>
      </c>
      <c r="L3013" s="1"/>
      <c r="M3013" s="216" t="str">
        <f>IF(D3013=0,"Blank",'3 Model Input'!E$44*'3 Model Input'!E$45)</f>
        <v>Blank</v>
      </c>
      <c r="N3013" s="197" t="str">
        <f t="shared" si="490"/>
        <v>Blank</v>
      </c>
      <c r="O3013" s="197" t="str">
        <f>IF(D3013=0,"Blank",'3 Model Input'!E$49*(1-'3 Model Input'!E$51))</f>
        <v>Blank</v>
      </c>
      <c r="P3013" s="197" t="str">
        <f t="shared" si="491"/>
        <v>Blank</v>
      </c>
      <c r="Q3013" s="197" t="str">
        <f>IF(D3013=0,"Blank",IF(D3013="BEV",E3013*(1-'3 Model Input'!E$54), E3013))</f>
        <v>Blank</v>
      </c>
      <c r="R3013" s="198" t="str">
        <f>IF(D3013=0,"Blank",IF(D3013="PHEV",F3013/G3013,F3013*(1-'3 Model Input'!E$54)/G3013))</f>
        <v>Blank</v>
      </c>
      <c r="S3013" s="198" t="str">
        <f>IF(D3013=0,"Blank",IF(D3013="PHEV",MIN(M3013,E3013),MIN(M3013,(E3013*(1-'3 Model Input'!E$54)))))</f>
        <v>Blank</v>
      </c>
      <c r="T3013" s="217" t="str">
        <f t="shared" si="492"/>
        <v>Blank</v>
      </c>
      <c r="U3013" s="89"/>
      <c r="V3013" s="216" t="str">
        <f>IF(D3013=0,"Blank",P3013*'3 Model Input'!E$50)</f>
        <v>Blank</v>
      </c>
      <c r="W3013" s="197" t="str">
        <f t="shared" si="493"/>
        <v>Blank</v>
      </c>
      <c r="X3013" s="197" t="str">
        <f t="shared" si="494"/>
        <v>Blank</v>
      </c>
      <c r="Y3013" s="197" t="str">
        <f t="shared" si="495"/>
        <v>Blank</v>
      </c>
      <c r="Z3013" s="197" t="str">
        <f t="shared" si="496"/>
        <v>Blank</v>
      </c>
      <c r="AA3013" s="223" t="str" cm="1">
        <f t="array" ref="AA3013">_xlfn.IFS(ISTEXT('3 Model Input'!F$70),"Missing",ISTEXT('3 Model Input'!I$70),"Missing",ISNUMBER('3 Model Input'!K$70),'3 Model Input'!K$70*P3013)</f>
        <v>Missing</v>
      </c>
      <c r="AB3013" s="89"/>
      <c r="AC3013" s="227" t="str" cm="1">
        <f t="array" ref="AC3013">IF(D3013=0,"Blank",_xlfn.IFS('3 Model Input'!E$61=1,(V3013*G3013)/T3013,'3 Model Input'!E$61=2,(W3013*G3013)/T3013,'3 Model Input'!E$61=3,(X3013*G3013)/T3013,'3 Model Input'!E$61=4,(Y3013*G3013)/T3013,'3 Model Input'!E$61=5,(Z3013*G3013)/T3013, ISTEXT('3 Model Input'!E$61),"Missing",'3 Model Input'!E$61=6,(AA3013*G3013)/T3013))</f>
        <v>Blank</v>
      </c>
      <c r="AD3013" s="202" t="str">
        <f t="shared" si="497"/>
        <v>Blank</v>
      </c>
      <c r="AE3013" s="202" t="str">
        <f t="shared" si="498"/>
        <v>Blank</v>
      </c>
      <c r="AF3013" s="217" t="str">
        <f t="shared" si="499"/>
        <v>Blank</v>
      </c>
      <c r="AG3013" s="9" t="str" cm="1">
        <f t="array" ref="AG3013">_xlfn.IFS(ISNUMBER(AC3013), "", ISNUMBER(SEARCH("Blank", AC3013)), "", ISERROR(AC3013), "Bad input on tab 3")</f>
        <v/>
      </c>
    </row>
    <row r="3014" spans="2:33" ht="15" customHeight="1" x14ac:dyDescent="0.75">
      <c r="B3014" s="205" t="str">
        <f>'5 Driver Data'!B3014</f>
        <v>3006</v>
      </c>
      <c r="C3014" s="193">
        <f>'5 Driver Data'!C3014</f>
        <v>0</v>
      </c>
      <c r="D3014" s="192">
        <f>'5 Driver Data'!D3014</f>
        <v>0</v>
      </c>
      <c r="E3014" s="191">
        <f>'5 Driver Data'!E3014</f>
        <v>0</v>
      </c>
      <c r="F3014" s="191">
        <f>'5 Driver Data'!F3014</f>
        <v>0</v>
      </c>
      <c r="G3014" s="191">
        <f>'5 Driver Data'!G3014</f>
        <v>0</v>
      </c>
      <c r="H3014" s="191">
        <f>'5 Driver Data'!H3014</f>
        <v>0</v>
      </c>
      <c r="I3014" s="191">
        <f>'5 Driver Data'!I3014</f>
        <v>0</v>
      </c>
      <c r="J3014" s="191">
        <f>'5 Driver Data'!J3014</f>
        <v>0</v>
      </c>
      <c r="K3014" s="206">
        <f>'5 Driver Data'!K3014</f>
        <v>0</v>
      </c>
      <c r="L3014" s="1"/>
      <c r="M3014" s="216" t="str">
        <f>IF(D3014=0,"Blank",'3 Model Input'!E$44*'3 Model Input'!E$45)</f>
        <v>Blank</v>
      </c>
      <c r="N3014" s="197" t="str">
        <f t="shared" si="490"/>
        <v>Blank</v>
      </c>
      <c r="O3014" s="197" t="str">
        <f>IF(D3014=0,"Blank",'3 Model Input'!E$49*(1-'3 Model Input'!E$51))</f>
        <v>Blank</v>
      </c>
      <c r="P3014" s="197" t="str">
        <f t="shared" si="491"/>
        <v>Blank</v>
      </c>
      <c r="Q3014" s="197" t="str">
        <f>IF(D3014=0,"Blank",IF(D3014="BEV",E3014*(1-'3 Model Input'!E$54), E3014))</f>
        <v>Blank</v>
      </c>
      <c r="R3014" s="198" t="str">
        <f>IF(D3014=0,"Blank",IF(D3014="PHEV",F3014/G3014,F3014*(1-'3 Model Input'!E$54)/G3014))</f>
        <v>Blank</v>
      </c>
      <c r="S3014" s="198" t="str">
        <f>IF(D3014=0,"Blank",IF(D3014="PHEV",MIN(M3014,E3014),MIN(M3014,(E3014*(1-'3 Model Input'!E$54)))))</f>
        <v>Blank</v>
      </c>
      <c r="T3014" s="217" t="str">
        <f t="shared" si="492"/>
        <v>Blank</v>
      </c>
      <c r="U3014" s="89"/>
      <c r="V3014" s="216" t="str">
        <f>IF(D3014=0,"Blank",P3014*'3 Model Input'!E$50)</f>
        <v>Blank</v>
      </c>
      <c r="W3014" s="197" t="str">
        <f t="shared" si="493"/>
        <v>Blank</v>
      </c>
      <c r="X3014" s="197" t="str">
        <f t="shared" si="494"/>
        <v>Blank</v>
      </c>
      <c r="Y3014" s="197" t="str">
        <f t="shared" si="495"/>
        <v>Blank</v>
      </c>
      <c r="Z3014" s="197" t="str">
        <f t="shared" si="496"/>
        <v>Blank</v>
      </c>
      <c r="AA3014" s="223" t="str" cm="1">
        <f t="array" ref="AA3014">_xlfn.IFS(ISTEXT('3 Model Input'!F$70),"Missing",ISTEXT('3 Model Input'!I$70),"Missing",ISNUMBER('3 Model Input'!K$70),'3 Model Input'!K$70*P3014)</f>
        <v>Missing</v>
      </c>
      <c r="AB3014" s="89"/>
      <c r="AC3014" s="227" t="str" cm="1">
        <f t="array" ref="AC3014">IF(D3014=0,"Blank",_xlfn.IFS('3 Model Input'!E$61=1,(V3014*G3014)/T3014,'3 Model Input'!E$61=2,(W3014*G3014)/T3014,'3 Model Input'!E$61=3,(X3014*G3014)/T3014,'3 Model Input'!E$61=4,(Y3014*G3014)/T3014,'3 Model Input'!E$61=5,(Z3014*G3014)/T3014, ISTEXT('3 Model Input'!E$61),"Missing",'3 Model Input'!E$61=6,(AA3014*G3014)/T3014))</f>
        <v>Blank</v>
      </c>
      <c r="AD3014" s="202" t="str">
        <f t="shared" si="497"/>
        <v>Blank</v>
      </c>
      <c r="AE3014" s="202" t="str">
        <f t="shared" si="498"/>
        <v>Blank</v>
      </c>
      <c r="AF3014" s="217" t="str">
        <f t="shared" si="499"/>
        <v>Blank</v>
      </c>
      <c r="AG3014" s="9" t="str" cm="1">
        <f t="array" ref="AG3014">_xlfn.IFS(ISNUMBER(AC3014), "", ISNUMBER(SEARCH("Blank", AC3014)), "", ISERROR(AC3014), "Bad input on tab 3")</f>
        <v/>
      </c>
    </row>
    <row r="3015" spans="2:33" ht="15" customHeight="1" x14ac:dyDescent="0.75">
      <c r="B3015" s="205" t="str">
        <f>'5 Driver Data'!B3015</f>
        <v>3007</v>
      </c>
      <c r="C3015" s="193">
        <f>'5 Driver Data'!C3015</f>
        <v>0</v>
      </c>
      <c r="D3015" s="192">
        <f>'5 Driver Data'!D3015</f>
        <v>0</v>
      </c>
      <c r="E3015" s="191">
        <f>'5 Driver Data'!E3015</f>
        <v>0</v>
      </c>
      <c r="F3015" s="191">
        <f>'5 Driver Data'!F3015</f>
        <v>0</v>
      </c>
      <c r="G3015" s="191">
        <f>'5 Driver Data'!G3015</f>
        <v>0</v>
      </c>
      <c r="H3015" s="191">
        <f>'5 Driver Data'!H3015</f>
        <v>0</v>
      </c>
      <c r="I3015" s="191">
        <f>'5 Driver Data'!I3015</f>
        <v>0</v>
      </c>
      <c r="J3015" s="191">
        <f>'5 Driver Data'!J3015</f>
        <v>0</v>
      </c>
      <c r="K3015" s="206">
        <f>'5 Driver Data'!K3015</f>
        <v>0</v>
      </c>
      <c r="L3015" s="1"/>
      <c r="M3015" s="216" t="str">
        <f>IF(D3015=0,"Blank",'3 Model Input'!E$44*'3 Model Input'!E$45)</f>
        <v>Blank</v>
      </c>
      <c r="N3015" s="197" t="str">
        <f t="shared" si="490"/>
        <v>Blank</v>
      </c>
      <c r="O3015" s="197" t="str">
        <f>IF(D3015=0,"Blank",'3 Model Input'!E$49*(1-'3 Model Input'!E$51))</f>
        <v>Blank</v>
      </c>
      <c r="P3015" s="197" t="str">
        <f t="shared" si="491"/>
        <v>Blank</v>
      </c>
      <c r="Q3015" s="197" t="str">
        <f>IF(D3015=0,"Blank",IF(D3015="BEV",E3015*(1-'3 Model Input'!E$54), E3015))</f>
        <v>Blank</v>
      </c>
      <c r="R3015" s="198" t="str">
        <f>IF(D3015=0,"Blank",IF(D3015="PHEV",F3015/G3015,F3015*(1-'3 Model Input'!E$54)/G3015))</f>
        <v>Blank</v>
      </c>
      <c r="S3015" s="198" t="str">
        <f>IF(D3015=0,"Blank",IF(D3015="PHEV",MIN(M3015,E3015),MIN(M3015,(E3015*(1-'3 Model Input'!E$54)))))</f>
        <v>Blank</v>
      </c>
      <c r="T3015" s="217" t="str">
        <f t="shared" si="492"/>
        <v>Blank</v>
      </c>
      <c r="U3015" s="89"/>
      <c r="V3015" s="216" t="str">
        <f>IF(D3015=0,"Blank",P3015*'3 Model Input'!E$50)</f>
        <v>Blank</v>
      </c>
      <c r="W3015" s="197" t="str">
        <f t="shared" si="493"/>
        <v>Blank</v>
      </c>
      <c r="X3015" s="197" t="str">
        <f t="shared" si="494"/>
        <v>Blank</v>
      </c>
      <c r="Y3015" s="197" t="str">
        <f t="shared" si="495"/>
        <v>Blank</v>
      </c>
      <c r="Z3015" s="197" t="str">
        <f t="shared" si="496"/>
        <v>Blank</v>
      </c>
      <c r="AA3015" s="223" t="str" cm="1">
        <f t="array" ref="AA3015">_xlfn.IFS(ISTEXT('3 Model Input'!F$70),"Missing",ISTEXT('3 Model Input'!I$70),"Missing",ISNUMBER('3 Model Input'!K$70),'3 Model Input'!K$70*P3015)</f>
        <v>Missing</v>
      </c>
      <c r="AB3015" s="89"/>
      <c r="AC3015" s="227" t="str" cm="1">
        <f t="array" ref="AC3015">IF(D3015=0,"Blank",_xlfn.IFS('3 Model Input'!E$61=1,(V3015*G3015)/T3015,'3 Model Input'!E$61=2,(W3015*G3015)/T3015,'3 Model Input'!E$61=3,(X3015*G3015)/T3015,'3 Model Input'!E$61=4,(Y3015*G3015)/T3015,'3 Model Input'!E$61=5,(Z3015*G3015)/T3015, ISTEXT('3 Model Input'!E$61),"Missing",'3 Model Input'!E$61=6,(AA3015*G3015)/T3015))</f>
        <v>Blank</v>
      </c>
      <c r="AD3015" s="202" t="str">
        <f t="shared" si="497"/>
        <v>Blank</v>
      </c>
      <c r="AE3015" s="202" t="str">
        <f t="shared" si="498"/>
        <v>Blank</v>
      </c>
      <c r="AF3015" s="217" t="str">
        <f t="shared" si="499"/>
        <v>Blank</v>
      </c>
      <c r="AG3015" s="9" t="str" cm="1">
        <f t="array" ref="AG3015">_xlfn.IFS(ISNUMBER(AC3015), "", ISNUMBER(SEARCH("Blank", AC3015)), "", ISERROR(AC3015), "Bad input on tab 3")</f>
        <v/>
      </c>
    </row>
    <row r="3016" spans="2:33" ht="15" customHeight="1" x14ac:dyDescent="0.75">
      <c r="B3016" s="205" t="str">
        <f>'5 Driver Data'!B3016</f>
        <v>3008</v>
      </c>
      <c r="C3016" s="193">
        <f>'5 Driver Data'!C3016</f>
        <v>0</v>
      </c>
      <c r="D3016" s="192">
        <f>'5 Driver Data'!D3016</f>
        <v>0</v>
      </c>
      <c r="E3016" s="191">
        <f>'5 Driver Data'!E3016</f>
        <v>0</v>
      </c>
      <c r="F3016" s="191">
        <f>'5 Driver Data'!F3016</f>
        <v>0</v>
      </c>
      <c r="G3016" s="191">
        <f>'5 Driver Data'!G3016</f>
        <v>0</v>
      </c>
      <c r="H3016" s="191">
        <f>'5 Driver Data'!H3016</f>
        <v>0</v>
      </c>
      <c r="I3016" s="191">
        <f>'5 Driver Data'!I3016</f>
        <v>0</v>
      </c>
      <c r="J3016" s="191">
        <f>'5 Driver Data'!J3016</f>
        <v>0</v>
      </c>
      <c r="K3016" s="206">
        <f>'5 Driver Data'!K3016</f>
        <v>0</v>
      </c>
      <c r="L3016" s="1"/>
      <c r="M3016" s="216" t="str">
        <f>IF(D3016=0,"Blank",'3 Model Input'!E$44*'3 Model Input'!E$45)</f>
        <v>Blank</v>
      </c>
      <c r="N3016" s="197" t="str">
        <f t="shared" si="490"/>
        <v>Blank</v>
      </c>
      <c r="O3016" s="197" t="str">
        <f>IF(D3016=0,"Blank",'3 Model Input'!E$49*(1-'3 Model Input'!E$51))</f>
        <v>Blank</v>
      </c>
      <c r="P3016" s="197" t="str">
        <f t="shared" si="491"/>
        <v>Blank</v>
      </c>
      <c r="Q3016" s="197" t="str">
        <f>IF(D3016=0,"Blank",IF(D3016="BEV",E3016*(1-'3 Model Input'!E$54), E3016))</f>
        <v>Blank</v>
      </c>
      <c r="R3016" s="198" t="str">
        <f>IF(D3016=0,"Blank",IF(D3016="PHEV",F3016/G3016,F3016*(1-'3 Model Input'!E$54)/G3016))</f>
        <v>Blank</v>
      </c>
      <c r="S3016" s="198" t="str">
        <f>IF(D3016=0,"Blank",IF(D3016="PHEV",MIN(M3016,E3016),MIN(M3016,(E3016*(1-'3 Model Input'!E$54)))))</f>
        <v>Blank</v>
      </c>
      <c r="T3016" s="217" t="str">
        <f t="shared" si="492"/>
        <v>Blank</v>
      </c>
      <c r="U3016" s="89"/>
      <c r="V3016" s="216" t="str">
        <f>IF(D3016=0,"Blank",P3016*'3 Model Input'!E$50)</f>
        <v>Blank</v>
      </c>
      <c r="W3016" s="197" t="str">
        <f t="shared" si="493"/>
        <v>Blank</v>
      </c>
      <c r="X3016" s="197" t="str">
        <f t="shared" si="494"/>
        <v>Blank</v>
      </c>
      <c r="Y3016" s="197" t="str">
        <f t="shared" si="495"/>
        <v>Blank</v>
      </c>
      <c r="Z3016" s="197" t="str">
        <f t="shared" si="496"/>
        <v>Blank</v>
      </c>
      <c r="AA3016" s="223" t="str" cm="1">
        <f t="array" ref="AA3016">_xlfn.IFS(ISTEXT('3 Model Input'!F$70),"Missing",ISTEXT('3 Model Input'!I$70),"Missing",ISNUMBER('3 Model Input'!K$70),'3 Model Input'!K$70*P3016)</f>
        <v>Missing</v>
      </c>
      <c r="AB3016" s="89"/>
      <c r="AC3016" s="227" t="str" cm="1">
        <f t="array" ref="AC3016">IF(D3016=0,"Blank",_xlfn.IFS('3 Model Input'!E$61=1,(V3016*G3016)/T3016,'3 Model Input'!E$61=2,(W3016*G3016)/T3016,'3 Model Input'!E$61=3,(X3016*G3016)/T3016,'3 Model Input'!E$61=4,(Y3016*G3016)/T3016,'3 Model Input'!E$61=5,(Z3016*G3016)/T3016, ISTEXT('3 Model Input'!E$61),"Missing",'3 Model Input'!E$61=6,(AA3016*G3016)/T3016))</f>
        <v>Blank</v>
      </c>
      <c r="AD3016" s="202" t="str">
        <f t="shared" si="497"/>
        <v>Blank</v>
      </c>
      <c r="AE3016" s="202" t="str">
        <f t="shared" si="498"/>
        <v>Blank</v>
      </c>
      <c r="AF3016" s="217" t="str">
        <f t="shared" si="499"/>
        <v>Blank</v>
      </c>
      <c r="AG3016" s="9" t="str" cm="1">
        <f t="array" ref="AG3016">_xlfn.IFS(ISNUMBER(AC3016), "", ISNUMBER(SEARCH("Blank", AC3016)), "", ISERROR(AC3016), "Bad input on tab 3")</f>
        <v/>
      </c>
    </row>
    <row r="3017" spans="2:33" ht="15" customHeight="1" x14ac:dyDescent="0.75">
      <c r="B3017" s="205" t="str">
        <f>'5 Driver Data'!B3017</f>
        <v>3009</v>
      </c>
      <c r="C3017" s="193">
        <f>'5 Driver Data'!C3017</f>
        <v>0</v>
      </c>
      <c r="D3017" s="192">
        <f>'5 Driver Data'!D3017</f>
        <v>0</v>
      </c>
      <c r="E3017" s="191">
        <f>'5 Driver Data'!E3017</f>
        <v>0</v>
      </c>
      <c r="F3017" s="191">
        <f>'5 Driver Data'!F3017</f>
        <v>0</v>
      </c>
      <c r="G3017" s="191">
        <f>'5 Driver Data'!G3017</f>
        <v>0</v>
      </c>
      <c r="H3017" s="191">
        <f>'5 Driver Data'!H3017</f>
        <v>0</v>
      </c>
      <c r="I3017" s="191">
        <f>'5 Driver Data'!I3017</f>
        <v>0</v>
      </c>
      <c r="J3017" s="191">
        <f>'5 Driver Data'!J3017</f>
        <v>0</v>
      </c>
      <c r="K3017" s="206">
        <f>'5 Driver Data'!K3017</f>
        <v>0</v>
      </c>
      <c r="L3017" s="1"/>
      <c r="M3017" s="216" t="str">
        <f>IF(D3017=0,"Blank",'3 Model Input'!E$44*'3 Model Input'!E$45)</f>
        <v>Blank</v>
      </c>
      <c r="N3017" s="197" t="str">
        <f t="shared" si="490"/>
        <v>Blank</v>
      </c>
      <c r="O3017" s="197" t="str">
        <f>IF(D3017=0,"Blank",'3 Model Input'!E$49*(1-'3 Model Input'!E$51))</f>
        <v>Blank</v>
      </c>
      <c r="P3017" s="197" t="str">
        <f t="shared" si="491"/>
        <v>Blank</v>
      </c>
      <c r="Q3017" s="197" t="str">
        <f>IF(D3017=0,"Blank",IF(D3017="BEV",E3017*(1-'3 Model Input'!E$54), E3017))</f>
        <v>Blank</v>
      </c>
      <c r="R3017" s="198" t="str">
        <f>IF(D3017=0,"Blank",IF(D3017="PHEV",F3017/G3017,F3017*(1-'3 Model Input'!E$54)/G3017))</f>
        <v>Blank</v>
      </c>
      <c r="S3017" s="198" t="str">
        <f>IF(D3017=0,"Blank",IF(D3017="PHEV",MIN(M3017,E3017),MIN(M3017,(E3017*(1-'3 Model Input'!E$54)))))</f>
        <v>Blank</v>
      </c>
      <c r="T3017" s="217" t="str">
        <f t="shared" si="492"/>
        <v>Blank</v>
      </c>
      <c r="U3017" s="89"/>
      <c r="V3017" s="216" t="str">
        <f>IF(D3017=0,"Blank",P3017*'3 Model Input'!E$50)</f>
        <v>Blank</v>
      </c>
      <c r="W3017" s="197" t="str">
        <f t="shared" si="493"/>
        <v>Blank</v>
      </c>
      <c r="X3017" s="197" t="str">
        <f t="shared" si="494"/>
        <v>Blank</v>
      </c>
      <c r="Y3017" s="197" t="str">
        <f t="shared" si="495"/>
        <v>Blank</v>
      </c>
      <c r="Z3017" s="197" t="str">
        <f t="shared" si="496"/>
        <v>Blank</v>
      </c>
      <c r="AA3017" s="223" t="str" cm="1">
        <f t="array" ref="AA3017">_xlfn.IFS(ISTEXT('3 Model Input'!F$70),"Missing",ISTEXT('3 Model Input'!I$70),"Missing",ISNUMBER('3 Model Input'!K$70),'3 Model Input'!K$70*P3017)</f>
        <v>Missing</v>
      </c>
      <c r="AB3017" s="89"/>
      <c r="AC3017" s="227" t="str" cm="1">
        <f t="array" ref="AC3017">IF(D3017=0,"Blank",_xlfn.IFS('3 Model Input'!E$61=1,(V3017*G3017)/T3017,'3 Model Input'!E$61=2,(W3017*G3017)/T3017,'3 Model Input'!E$61=3,(X3017*G3017)/T3017,'3 Model Input'!E$61=4,(Y3017*G3017)/T3017,'3 Model Input'!E$61=5,(Z3017*G3017)/T3017, ISTEXT('3 Model Input'!E$61),"Missing",'3 Model Input'!E$61=6,(AA3017*G3017)/T3017))</f>
        <v>Blank</v>
      </c>
      <c r="AD3017" s="202" t="str">
        <f t="shared" si="497"/>
        <v>Blank</v>
      </c>
      <c r="AE3017" s="202" t="str">
        <f t="shared" si="498"/>
        <v>Blank</v>
      </c>
      <c r="AF3017" s="217" t="str">
        <f t="shared" si="499"/>
        <v>Blank</v>
      </c>
      <c r="AG3017" s="9" t="str" cm="1">
        <f t="array" ref="AG3017">_xlfn.IFS(ISNUMBER(AC3017), "", ISNUMBER(SEARCH("Blank", AC3017)), "", ISERROR(AC3017), "Bad input on tab 3")</f>
        <v/>
      </c>
    </row>
    <row r="3018" spans="2:33" ht="15" customHeight="1" x14ac:dyDescent="0.75">
      <c r="B3018" s="205" t="str">
        <f>'5 Driver Data'!B3018</f>
        <v>3010</v>
      </c>
      <c r="C3018" s="193">
        <f>'5 Driver Data'!C3018</f>
        <v>0</v>
      </c>
      <c r="D3018" s="192">
        <f>'5 Driver Data'!D3018</f>
        <v>0</v>
      </c>
      <c r="E3018" s="191">
        <f>'5 Driver Data'!E3018</f>
        <v>0</v>
      </c>
      <c r="F3018" s="191">
        <f>'5 Driver Data'!F3018</f>
        <v>0</v>
      </c>
      <c r="G3018" s="191">
        <f>'5 Driver Data'!G3018</f>
        <v>0</v>
      </c>
      <c r="H3018" s="191">
        <f>'5 Driver Data'!H3018</f>
        <v>0</v>
      </c>
      <c r="I3018" s="191">
        <f>'5 Driver Data'!I3018</f>
        <v>0</v>
      </c>
      <c r="J3018" s="191">
        <f>'5 Driver Data'!J3018</f>
        <v>0</v>
      </c>
      <c r="K3018" s="206">
        <f>'5 Driver Data'!K3018</f>
        <v>0</v>
      </c>
      <c r="L3018" s="1"/>
      <c r="M3018" s="216" t="str">
        <f>IF(D3018=0,"Blank",'3 Model Input'!E$44*'3 Model Input'!E$45)</f>
        <v>Blank</v>
      </c>
      <c r="N3018" s="197" t="str">
        <f t="shared" si="490"/>
        <v>Blank</v>
      </c>
      <c r="O3018" s="197" t="str">
        <f>IF(D3018=0,"Blank",'3 Model Input'!E$49*(1-'3 Model Input'!E$51))</f>
        <v>Blank</v>
      </c>
      <c r="P3018" s="197" t="str">
        <f t="shared" si="491"/>
        <v>Blank</v>
      </c>
      <c r="Q3018" s="197" t="str">
        <f>IF(D3018=0,"Blank",IF(D3018="BEV",E3018*(1-'3 Model Input'!E$54), E3018))</f>
        <v>Blank</v>
      </c>
      <c r="R3018" s="198" t="str">
        <f>IF(D3018=0,"Blank",IF(D3018="PHEV",F3018/G3018,F3018*(1-'3 Model Input'!E$54)/G3018))</f>
        <v>Blank</v>
      </c>
      <c r="S3018" s="198" t="str">
        <f>IF(D3018=0,"Blank",IF(D3018="PHEV",MIN(M3018,E3018),MIN(M3018,(E3018*(1-'3 Model Input'!E$54)))))</f>
        <v>Blank</v>
      </c>
      <c r="T3018" s="217" t="str">
        <f t="shared" si="492"/>
        <v>Blank</v>
      </c>
      <c r="U3018" s="89"/>
      <c r="V3018" s="216" t="str">
        <f>IF(D3018=0,"Blank",P3018*'3 Model Input'!E$50)</f>
        <v>Blank</v>
      </c>
      <c r="W3018" s="197" t="str">
        <f t="shared" si="493"/>
        <v>Blank</v>
      </c>
      <c r="X3018" s="197" t="str">
        <f t="shared" si="494"/>
        <v>Blank</v>
      </c>
      <c r="Y3018" s="197" t="str">
        <f t="shared" si="495"/>
        <v>Blank</v>
      </c>
      <c r="Z3018" s="197" t="str">
        <f t="shared" si="496"/>
        <v>Blank</v>
      </c>
      <c r="AA3018" s="223" t="str" cm="1">
        <f t="array" ref="AA3018">_xlfn.IFS(ISTEXT('3 Model Input'!F$70),"Missing",ISTEXT('3 Model Input'!I$70),"Missing",ISNUMBER('3 Model Input'!K$70),'3 Model Input'!K$70*P3018)</f>
        <v>Missing</v>
      </c>
      <c r="AB3018" s="89"/>
      <c r="AC3018" s="227" t="str" cm="1">
        <f t="array" ref="AC3018">IF(D3018=0,"Blank",_xlfn.IFS('3 Model Input'!E$61=1,(V3018*G3018)/T3018,'3 Model Input'!E$61=2,(W3018*G3018)/T3018,'3 Model Input'!E$61=3,(X3018*G3018)/T3018,'3 Model Input'!E$61=4,(Y3018*G3018)/T3018,'3 Model Input'!E$61=5,(Z3018*G3018)/T3018, ISTEXT('3 Model Input'!E$61),"Missing",'3 Model Input'!E$61=6,(AA3018*G3018)/T3018))</f>
        <v>Blank</v>
      </c>
      <c r="AD3018" s="202" t="str">
        <f t="shared" si="497"/>
        <v>Blank</v>
      </c>
      <c r="AE3018" s="202" t="str">
        <f t="shared" si="498"/>
        <v>Blank</v>
      </c>
      <c r="AF3018" s="217" t="str">
        <f t="shared" si="499"/>
        <v>Blank</v>
      </c>
      <c r="AG3018" s="9" t="str" cm="1">
        <f t="array" ref="AG3018">_xlfn.IFS(ISNUMBER(AC3018), "", ISNUMBER(SEARCH("Blank", AC3018)), "", ISERROR(AC3018), "Bad input on tab 3")</f>
        <v/>
      </c>
    </row>
    <row r="3019" spans="2:33" ht="15" customHeight="1" x14ac:dyDescent="0.75">
      <c r="B3019" s="205" t="str">
        <f>'5 Driver Data'!B3019</f>
        <v>3011</v>
      </c>
      <c r="C3019" s="193">
        <f>'5 Driver Data'!C3019</f>
        <v>0</v>
      </c>
      <c r="D3019" s="192">
        <f>'5 Driver Data'!D3019</f>
        <v>0</v>
      </c>
      <c r="E3019" s="191">
        <f>'5 Driver Data'!E3019</f>
        <v>0</v>
      </c>
      <c r="F3019" s="191">
        <f>'5 Driver Data'!F3019</f>
        <v>0</v>
      </c>
      <c r="G3019" s="191">
        <f>'5 Driver Data'!G3019</f>
        <v>0</v>
      </c>
      <c r="H3019" s="191">
        <f>'5 Driver Data'!H3019</f>
        <v>0</v>
      </c>
      <c r="I3019" s="191">
        <f>'5 Driver Data'!I3019</f>
        <v>0</v>
      </c>
      <c r="J3019" s="191">
        <f>'5 Driver Data'!J3019</f>
        <v>0</v>
      </c>
      <c r="K3019" s="206">
        <f>'5 Driver Data'!K3019</f>
        <v>0</v>
      </c>
      <c r="L3019" s="1"/>
      <c r="M3019" s="216" t="str">
        <f>IF(D3019=0,"Blank",'3 Model Input'!E$44*'3 Model Input'!E$45)</f>
        <v>Blank</v>
      </c>
      <c r="N3019" s="197" t="str">
        <f t="shared" si="490"/>
        <v>Blank</v>
      </c>
      <c r="O3019" s="197" t="str">
        <f>IF(D3019=0,"Blank",'3 Model Input'!E$49*(1-'3 Model Input'!E$51))</f>
        <v>Blank</v>
      </c>
      <c r="P3019" s="197" t="str">
        <f t="shared" si="491"/>
        <v>Blank</v>
      </c>
      <c r="Q3019" s="197" t="str">
        <f>IF(D3019=0,"Blank",IF(D3019="BEV",E3019*(1-'3 Model Input'!E$54), E3019))</f>
        <v>Blank</v>
      </c>
      <c r="R3019" s="198" t="str">
        <f>IF(D3019=0,"Blank",IF(D3019="PHEV",F3019/G3019,F3019*(1-'3 Model Input'!E$54)/G3019))</f>
        <v>Blank</v>
      </c>
      <c r="S3019" s="198" t="str">
        <f>IF(D3019=0,"Blank",IF(D3019="PHEV",MIN(M3019,E3019),MIN(M3019,(E3019*(1-'3 Model Input'!E$54)))))</f>
        <v>Blank</v>
      </c>
      <c r="T3019" s="217" t="str">
        <f t="shared" si="492"/>
        <v>Blank</v>
      </c>
      <c r="U3019" s="89"/>
      <c r="V3019" s="216" t="str">
        <f>IF(D3019=0,"Blank",P3019*'3 Model Input'!E$50)</f>
        <v>Blank</v>
      </c>
      <c r="W3019" s="197" t="str">
        <f t="shared" si="493"/>
        <v>Blank</v>
      </c>
      <c r="X3019" s="197" t="str">
        <f t="shared" si="494"/>
        <v>Blank</v>
      </c>
      <c r="Y3019" s="197" t="str">
        <f t="shared" si="495"/>
        <v>Blank</v>
      </c>
      <c r="Z3019" s="197" t="str">
        <f t="shared" si="496"/>
        <v>Blank</v>
      </c>
      <c r="AA3019" s="223" t="str" cm="1">
        <f t="array" ref="AA3019">_xlfn.IFS(ISTEXT('3 Model Input'!F$70),"Missing",ISTEXT('3 Model Input'!I$70),"Missing",ISNUMBER('3 Model Input'!K$70),'3 Model Input'!K$70*P3019)</f>
        <v>Missing</v>
      </c>
      <c r="AB3019" s="89"/>
      <c r="AC3019" s="227" t="str" cm="1">
        <f t="array" ref="AC3019">IF(D3019=0,"Blank",_xlfn.IFS('3 Model Input'!E$61=1,(V3019*G3019)/T3019,'3 Model Input'!E$61=2,(W3019*G3019)/T3019,'3 Model Input'!E$61=3,(X3019*G3019)/T3019,'3 Model Input'!E$61=4,(Y3019*G3019)/T3019,'3 Model Input'!E$61=5,(Z3019*G3019)/T3019, ISTEXT('3 Model Input'!E$61),"Missing",'3 Model Input'!E$61=6,(AA3019*G3019)/T3019))</f>
        <v>Blank</v>
      </c>
      <c r="AD3019" s="202" t="str">
        <f t="shared" si="497"/>
        <v>Blank</v>
      </c>
      <c r="AE3019" s="202" t="str">
        <f t="shared" si="498"/>
        <v>Blank</v>
      </c>
      <c r="AF3019" s="217" t="str">
        <f t="shared" si="499"/>
        <v>Blank</v>
      </c>
      <c r="AG3019" s="9" t="str" cm="1">
        <f t="array" ref="AG3019">_xlfn.IFS(ISNUMBER(AC3019), "", ISNUMBER(SEARCH("Blank", AC3019)), "", ISERROR(AC3019), "Bad input on tab 3")</f>
        <v/>
      </c>
    </row>
    <row r="3020" spans="2:33" ht="15" customHeight="1" x14ac:dyDescent="0.75">
      <c r="B3020" s="205" t="str">
        <f>'5 Driver Data'!B3020</f>
        <v>3012</v>
      </c>
      <c r="C3020" s="193">
        <f>'5 Driver Data'!C3020</f>
        <v>0</v>
      </c>
      <c r="D3020" s="192">
        <f>'5 Driver Data'!D3020</f>
        <v>0</v>
      </c>
      <c r="E3020" s="191">
        <f>'5 Driver Data'!E3020</f>
        <v>0</v>
      </c>
      <c r="F3020" s="191">
        <f>'5 Driver Data'!F3020</f>
        <v>0</v>
      </c>
      <c r="G3020" s="191">
        <f>'5 Driver Data'!G3020</f>
        <v>0</v>
      </c>
      <c r="H3020" s="191">
        <f>'5 Driver Data'!H3020</f>
        <v>0</v>
      </c>
      <c r="I3020" s="191">
        <f>'5 Driver Data'!I3020</f>
        <v>0</v>
      </c>
      <c r="J3020" s="191">
        <f>'5 Driver Data'!J3020</f>
        <v>0</v>
      </c>
      <c r="K3020" s="206">
        <f>'5 Driver Data'!K3020</f>
        <v>0</v>
      </c>
      <c r="L3020" s="1"/>
      <c r="M3020" s="216" t="str">
        <f>IF(D3020=0,"Blank",'3 Model Input'!E$44*'3 Model Input'!E$45)</f>
        <v>Blank</v>
      </c>
      <c r="N3020" s="197" t="str">
        <f t="shared" si="490"/>
        <v>Blank</v>
      </c>
      <c r="O3020" s="197" t="str">
        <f>IF(D3020=0,"Blank",'3 Model Input'!E$49*(1-'3 Model Input'!E$51))</f>
        <v>Blank</v>
      </c>
      <c r="P3020" s="197" t="str">
        <f t="shared" si="491"/>
        <v>Blank</v>
      </c>
      <c r="Q3020" s="197" t="str">
        <f>IF(D3020=0,"Blank",IF(D3020="BEV",E3020*(1-'3 Model Input'!E$54), E3020))</f>
        <v>Blank</v>
      </c>
      <c r="R3020" s="198" t="str">
        <f>IF(D3020=0,"Blank",IF(D3020="PHEV",F3020/G3020,F3020*(1-'3 Model Input'!E$54)/G3020))</f>
        <v>Blank</v>
      </c>
      <c r="S3020" s="198" t="str">
        <f>IF(D3020=0,"Blank",IF(D3020="PHEV",MIN(M3020,E3020),MIN(M3020,(E3020*(1-'3 Model Input'!E$54)))))</f>
        <v>Blank</v>
      </c>
      <c r="T3020" s="217" t="str">
        <f t="shared" si="492"/>
        <v>Blank</v>
      </c>
      <c r="U3020" s="89"/>
      <c r="V3020" s="216" t="str">
        <f>IF(D3020=0,"Blank",P3020*'3 Model Input'!E$50)</f>
        <v>Blank</v>
      </c>
      <c r="W3020" s="197" t="str">
        <f t="shared" si="493"/>
        <v>Blank</v>
      </c>
      <c r="X3020" s="197" t="str">
        <f t="shared" si="494"/>
        <v>Blank</v>
      </c>
      <c r="Y3020" s="197" t="str">
        <f t="shared" si="495"/>
        <v>Blank</v>
      </c>
      <c r="Z3020" s="197" t="str">
        <f t="shared" si="496"/>
        <v>Blank</v>
      </c>
      <c r="AA3020" s="223" t="str" cm="1">
        <f t="array" ref="AA3020">_xlfn.IFS(ISTEXT('3 Model Input'!F$70),"Missing",ISTEXT('3 Model Input'!I$70),"Missing",ISNUMBER('3 Model Input'!K$70),'3 Model Input'!K$70*P3020)</f>
        <v>Missing</v>
      </c>
      <c r="AB3020" s="89"/>
      <c r="AC3020" s="227" t="str" cm="1">
        <f t="array" ref="AC3020">IF(D3020=0,"Blank",_xlfn.IFS('3 Model Input'!E$61=1,(V3020*G3020)/T3020,'3 Model Input'!E$61=2,(W3020*G3020)/T3020,'3 Model Input'!E$61=3,(X3020*G3020)/T3020,'3 Model Input'!E$61=4,(Y3020*G3020)/T3020,'3 Model Input'!E$61=5,(Z3020*G3020)/T3020, ISTEXT('3 Model Input'!E$61),"Missing",'3 Model Input'!E$61=6,(AA3020*G3020)/T3020))</f>
        <v>Blank</v>
      </c>
      <c r="AD3020" s="202" t="str">
        <f t="shared" si="497"/>
        <v>Blank</v>
      </c>
      <c r="AE3020" s="202" t="str">
        <f t="shared" si="498"/>
        <v>Blank</v>
      </c>
      <c r="AF3020" s="217" t="str">
        <f t="shared" si="499"/>
        <v>Blank</v>
      </c>
      <c r="AG3020" s="9" t="str" cm="1">
        <f t="array" ref="AG3020">_xlfn.IFS(ISNUMBER(AC3020), "", ISNUMBER(SEARCH("Blank", AC3020)), "", ISERROR(AC3020), "Bad input on tab 3")</f>
        <v/>
      </c>
    </row>
    <row r="3021" spans="2:33" ht="15" customHeight="1" x14ac:dyDescent="0.75">
      <c r="B3021" s="205" t="str">
        <f>'5 Driver Data'!B3021</f>
        <v>3013</v>
      </c>
      <c r="C3021" s="193">
        <f>'5 Driver Data'!C3021</f>
        <v>0</v>
      </c>
      <c r="D3021" s="192">
        <f>'5 Driver Data'!D3021</f>
        <v>0</v>
      </c>
      <c r="E3021" s="191">
        <f>'5 Driver Data'!E3021</f>
        <v>0</v>
      </c>
      <c r="F3021" s="191">
        <f>'5 Driver Data'!F3021</f>
        <v>0</v>
      </c>
      <c r="G3021" s="191">
        <f>'5 Driver Data'!G3021</f>
        <v>0</v>
      </c>
      <c r="H3021" s="191">
        <f>'5 Driver Data'!H3021</f>
        <v>0</v>
      </c>
      <c r="I3021" s="191">
        <f>'5 Driver Data'!I3021</f>
        <v>0</v>
      </c>
      <c r="J3021" s="191">
        <f>'5 Driver Data'!J3021</f>
        <v>0</v>
      </c>
      <c r="K3021" s="206">
        <f>'5 Driver Data'!K3021</f>
        <v>0</v>
      </c>
      <c r="L3021" s="1"/>
      <c r="M3021" s="216" t="str">
        <f>IF(D3021=0,"Blank",'3 Model Input'!E$44*'3 Model Input'!E$45)</f>
        <v>Blank</v>
      </c>
      <c r="N3021" s="197" t="str">
        <f t="shared" si="490"/>
        <v>Blank</v>
      </c>
      <c r="O3021" s="197" t="str">
        <f>IF(D3021=0,"Blank",'3 Model Input'!E$49*(1-'3 Model Input'!E$51))</f>
        <v>Blank</v>
      </c>
      <c r="P3021" s="197" t="str">
        <f t="shared" si="491"/>
        <v>Blank</v>
      </c>
      <c r="Q3021" s="197" t="str">
        <f>IF(D3021=0,"Blank",IF(D3021="BEV",E3021*(1-'3 Model Input'!E$54), E3021))</f>
        <v>Blank</v>
      </c>
      <c r="R3021" s="198" t="str">
        <f>IF(D3021=0,"Blank",IF(D3021="PHEV",F3021/G3021,F3021*(1-'3 Model Input'!E$54)/G3021))</f>
        <v>Blank</v>
      </c>
      <c r="S3021" s="198" t="str">
        <f>IF(D3021=0,"Blank",IF(D3021="PHEV",MIN(M3021,E3021),MIN(M3021,(E3021*(1-'3 Model Input'!E$54)))))</f>
        <v>Blank</v>
      </c>
      <c r="T3021" s="217" t="str">
        <f t="shared" si="492"/>
        <v>Blank</v>
      </c>
      <c r="U3021" s="89"/>
      <c r="V3021" s="216" t="str">
        <f>IF(D3021=0,"Blank",P3021*'3 Model Input'!E$50)</f>
        <v>Blank</v>
      </c>
      <c r="W3021" s="197" t="str">
        <f t="shared" si="493"/>
        <v>Blank</v>
      </c>
      <c r="X3021" s="197" t="str">
        <f t="shared" si="494"/>
        <v>Blank</v>
      </c>
      <c r="Y3021" s="197" t="str">
        <f t="shared" si="495"/>
        <v>Blank</v>
      </c>
      <c r="Z3021" s="197" t="str">
        <f t="shared" si="496"/>
        <v>Blank</v>
      </c>
      <c r="AA3021" s="223" t="str" cm="1">
        <f t="array" ref="AA3021">_xlfn.IFS(ISTEXT('3 Model Input'!F$70),"Missing",ISTEXT('3 Model Input'!I$70),"Missing",ISNUMBER('3 Model Input'!K$70),'3 Model Input'!K$70*P3021)</f>
        <v>Missing</v>
      </c>
      <c r="AB3021" s="89"/>
      <c r="AC3021" s="227" t="str" cm="1">
        <f t="array" ref="AC3021">IF(D3021=0,"Blank",_xlfn.IFS('3 Model Input'!E$61=1,(V3021*G3021)/T3021,'3 Model Input'!E$61=2,(W3021*G3021)/T3021,'3 Model Input'!E$61=3,(X3021*G3021)/T3021,'3 Model Input'!E$61=4,(Y3021*G3021)/T3021,'3 Model Input'!E$61=5,(Z3021*G3021)/T3021, ISTEXT('3 Model Input'!E$61),"Missing",'3 Model Input'!E$61=6,(AA3021*G3021)/T3021))</f>
        <v>Blank</v>
      </c>
      <c r="AD3021" s="202" t="str">
        <f t="shared" si="497"/>
        <v>Blank</v>
      </c>
      <c r="AE3021" s="202" t="str">
        <f t="shared" si="498"/>
        <v>Blank</v>
      </c>
      <c r="AF3021" s="217" t="str">
        <f t="shared" si="499"/>
        <v>Blank</v>
      </c>
      <c r="AG3021" s="9" t="str" cm="1">
        <f t="array" ref="AG3021">_xlfn.IFS(ISNUMBER(AC3021), "", ISNUMBER(SEARCH("Blank", AC3021)), "", ISERROR(AC3021), "Bad input on tab 3")</f>
        <v/>
      </c>
    </row>
    <row r="3022" spans="2:33" ht="15" customHeight="1" x14ac:dyDescent="0.75">
      <c r="B3022" s="205" t="str">
        <f>'5 Driver Data'!B3022</f>
        <v>3014</v>
      </c>
      <c r="C3022" s="193">
        <f>'5 Driver Data'!C3022</f>
        <v>0</v>
      </c>
      <c r="D3022" s="192">
        <f>'5 Driver Data'!D3022</f>
        <v>0</v>
      </c>
      <c r="E3022" s="191">
        <f>'5 Driver Data'!E3022</f>
        <v>0</v>
      </c>
      <c r="F3022" s="191">
        <f>'5 Driver Data'!F3022</f>
        <v>0</v>
      </c>
      <c r="G3022" s="191">
        <f>'5 Driver Data'!G3022</f>
        <v>0</v>
      </c>
      <c r="H3022" s="191">
        <f>'5 Driver Data'!H3022</f>
        <v>0</v>
      </c>
      <c r="I3022" s="191">
        <f>'5 Driver Data'!I3022</f>
        <v>0</v>
      </c>
      <c r="J3022" s="191">
        <f>'5 Driver Data'!J3022</f>
        <v>0</v>
      </c>
      <c r="K3022" s="206">
        <f>'5 Driver Data'!K3022</f>
        <v>0</v>
      </c>
      <c r="L3022" s="1"/>
      <c r="M3022" s="216" t="str">
        <f>IF(D3022=0,"Blank",'3 Model Input'!E$44*'3 Model Input'!E$45)</f>
        <v>Blank</v>
      </c>
      <c r="N3022" s="197" t="str">
        <f t="shared" si="490"/>
        <v>Blank</v>
      </c>
      <c r="O3022" s="197" t="str">
        <f>IF(D3022=0,"Blank",'3 Model Input'!E$49*(1-'3 Model Input'!E$51))</f>
        <v>Blank</v>
      </c>
      <c r="P3022" s="197" t="str">
        <f t="shared" si="491"/>
        <v>Blank</v>
      </c>
      <c r="Q3022" s="197" t="str">
        <f>IF(D3022=0,"Blank",IF(D3022="BEV",E3022*(1-'3 Model Input'!E$54), E3022))</f>
        <v>Blank</v>
      </c>
      <c r="R3022" s="198" t="str">
        <f>IF(D3022=0,"Blank",IF(D3022="PHEV",F3022/G3022,F3022*(1-'3 Model Input'!E$54)/G3022))</f>
        <v>Blank</v>
      </c>
      <c r="S3022" s="198" t="str">
        <f>IF(D3022=0,"Blank",IF(D3022="PHEV",MIN(M3022,E3022),MIN(M3022,(E3022*(1-'3 Model Input'!E$54)))))</f>
        <v>Blank</v>
      </c>
      <c r="T3022" s="217" t="str">
        <f t="shared" si="492"/>
        <v>Blank</v>
      </c>
      <c r="U3022" s="89"/>
      <c r="V3022" s="216" t="str">
        <f>IF(D3022=0,"Blank",P3022*'3 Model Input'!E$50)</f>
        <v>Blank</v>
      </c>
      <c r="W3022" s="197" t="str">
        <f t="shared" si="493"/>
        <v>Blank</v>
      </c>
      <c r="X3022" s="197" t="str">
        <f t="shared" si="494"/>
        <v>Blank</v>
      </c>
      <c r="Y3022" s="197" t="str">
        <f t="shared" si="495"/>
        <v>Blank</v>
      </c>
      <c r="Z3022" s="197" t="str">
        <f t="shared" si="496"/>
        <v>Blank</v>
      </c>
      <c r="AA3022" s="223" t="str" cm="1">
        <f t="array" ref="AA3022">_xlfn.IFS(ISTEXT('3 Model Input'!F$70),"Missing",ISTEXT('3 Model Input'!I$70),"Missing",ISNUMBER('3 Model Input'!K$70),'3 Model Input'!K$70*P3022)</f>
        <v>Missing</v>
      </c>
      <c r="AB3022" s="89"/>
      <c r="AC3022" s="227" t="str" cm="1">
        <f t="array" ref="AC3022">IF(D3022=0,"Blank",_xlfn.IFS('3 Model Input'!E$61=1,(V3022*G3022)/T3022,'3 Model Input'!E$61=2,(W3022*G3022)/T3022,'3 Model Input'!E$61=3,(X3022*G3022)/T3022,'3 Model Input'!E$61=4,(Y3022*G3022)/T3022,'3 Model Input'!E$61=5,(Z3022*G3022)/T3022, ISTEXT('3 Model Input'!E$61),"Missing",'3 Model Input'!E$61=6,(AA3022*G3022)/T3022))</f>
        <v>Blank</v>
      </c>
      <c r="AD3022" s="202" t="str">
        <f t="shared" si="497"/>
        <v>Blank</v>
      </c>
      <c r="AE3022" s="202" t="str">
        <f t="shared" si="498"/>
        <v>Blank</v>
      </c>
      <c r="AF3022" s="217" t="str">
        <f t="shared" si="499"/>
        <v>Blank</v>
      </c>
      <c r="AG3022" s="9" t="str" cm="1">
        <f t="array" ref="AG3022">_xlfn.IFS(ISNUMBER(AC3022), "", ISNUMBER(SEARCH("Blank", AC3022)), "", ISERROR(AC3022), "Bad input on tab 3")</f>
        <v/>
      </c>
    </row>
    <row r="3023" spans="2:33" ht="15" customHeight="1" x14ac:dyDescent="0.75">
      <c r="B3023" s="205" t="str">
        <f>'5 Driver Data'!B3023</f>
        <v>3015</v>
      </c>
      <c r="C3023" s="193">
        <f>'5 Driver Data'!C3023</f>
        <v>0</v>
      </c>
      <c r="D3023" s="192">
        <f>'5 Driver Data'!D3023</f>
        <v>0</v>
      </c>
      <c r="E3023" s="191">
        <f>'5 Driver Data'!E3023</f>
        <v>0</v>
      </c>
      <c r="F3023" s="191">
        <f>'5 Driver Data'!F3023</f>
        <v>0</v>
      </c>
      <c r="G3023" s="191">
        <f>'5 Driver Data'!G3023</f>
        <v>0</v>
      </c>
      <c r="H3023" s="191">
        <f>'5 Driver Data'!H3023</f>
        <v>0</v>
      </c>
      <c r="I3023" s="191">
        <f>'5 Driver Data'!I3023</f>
        <v>0</v>
      </c>
      <c r="J3023" s="191">
        <f>'5 Driver Data'!J3023</f>
        <v>0</v>
      </c>
      <c r="K3023" s="206">
        <f>'5 Driver Data'!K3023</f>
        <v>0</v>
      </c>
      <c r="L3023" s="1"/>
      <c r="M3023" s="216" t="str">
        <f>IF(D3023=0,"Blank",'3 Model Input'!E$44*'3 Model Input'!E$45)</f>
        <v>Blank</v>
      </c>
      <c r="N3023" s="197" t="str">
        <f t="shared" si="490"/>
        <v>Blank</v>
      </c>
      <c r="O3023" s="197" t="str">
        <f>IF(D3023=0,"Blank",'3 Model Input'!E$49*(1-'3 Model Input'!E$51))</f>
        <v>Blank</v>
      </c>
      <c r="P3023" s="197" t="str">
        <f t="shared" si="491"/>
        <v>Blank</v>
      </c>
      <c r="Q3023" s="197" t="str">
        <f>IF(D3023=0,"Blank",IF(D3023="BEV",E3023*(1-'3 Model Input'!E$54), E3023))</f>
        <v>Blank</v>
      </c>
      <c r="R3023" s="198" t="str">
        <f>IF(D3023=0,"Blank",IF(D3023="PHEV",F3023/G3023,F3023*(1-'3 Model Input'!E$54)/G3023))</f>
        <v>Blank</v>
      </c>
      <c r="S3023" s="198" t="str">
        <f>IF(D3023=0,"Blank",IF(D3023="PHEV",MIN(M3023,E3023),MIN(M3023,(E3023*(1-'3 Model Input'!E$54)))))</f>
        <v>Blank</v>
      </c>
      <c r="T3023" s="217" t="str">
        <f t="shared" si="492"/>
        <v>Blank</v>
      </c>
      <c r="U3023" s="89"/>
      <c r="V3023" s="216" t="str">
        <f>IF(D3023=0,"Blank",P3023*'3 Model Input'!E$50)</f>
        <v>Blank</v>
      </c>
      <c r="W3023" s="197" t="str">
        <f t="shared" si="493"/>
        <v>Blank</v>
      </c>
      <c r="X3023" s="197" t="str">
        <f t="shared" si="494"/>
        <v>Blank</v>
      </c>
      <c r="Y3023" s="197" t="str">
        <f t="shared" si="495"/>
        <v>Blank</v>
      </c>
      <c r="Z3023" s="197" t="str">
        <f t="shared" si="496"/>
        <v>Blank</v>
      </c>
      <c r="AA3023" s="223" t="str" cm="1">
        <f t="array" ref="AA3023">_xlfn.IFS(ISTEXT('3 Model Input'!F$70),"Missing",ISTEXT('3 Model Input'!I$70),"Missing",ISNUMBER('3 Model Input'!K$70),'3 Model Input'!K$70*P3023)</f>
        <v>Missing</v>
      </c>
      <c r="AB3023" s="89"/>
      <c r="AC3023" s="227" t="str" cm="1">
        <f t="array" ref="AC3023">IF(D3023=0,"Blank",_xlfn.IFS('3 Model Input'!E$61=1,(V3023*G3023)/T3023,'3 Model Input'!E$61=2,(W3023*G3023)/T3023,'3 Model Input'!E$61=3,(X3023*G3023)/T3023,'3 Model Input'!E$61=4,(Y3023*G3023)/T3023,'3 Model Input'!E$61=5,(Z3023*G3023)/T3023, ISTEXT('3 Model Input'!E$61),"Missing",'3 Model Input'!E$61=6,(AA3023*G3023)/T3023))</f>
        <v>Blank</v>
      </c>
      <c r="AD3023" s="202" t="str">
        <f t="shared" si="497"/>
        <v>Blank</v>
      </c>
      <c r="AE3023" s="202" t="str">
        <f t="shared" si="498"/>
        <v>Blank</v>
      </c>
      <c r="AF3023" s="217" t="str">
        <f t="shared" si="499"/>
        <v>Blank</v>
      </c>
      <c r="AG3023" s="9" t="str" cm="1">
        <f t="array" ref="AG3023">_xlfn.IFS(ISNUMBER(AC3023), "", ISNUMBER(SEARCH("Blank", AC3023)), "", ISERROR(AC3023), "Bad input on tab 3")</f>
        <v/>
      </c>
    </row>
    <row r="3024" spans="2:33" ht="15" customHeight="1" x14ac:dyDescent="0.75">
      <c r="B3024" s="205" t="str">
        <f>'5 Driver Data'!B3024</f>
        <v>3016</v>
      </c>
      <c r="C3024" s="193">
        <f>'5 Driver Data'!C3024</f>
        <v>0</v>
      </c>
      <c r="D3024" s="192">
        <f>'5 Driver Data'!D3024</f>
        <v>0</v>
      </c>
      <c r="E3024" s="191">
        <f>'5 Driver Data'!E3024</f>
        <v>0</v>
      </c>
      <c r="F3024" s="191">
        <f>'5 Driver Data'!F3024</f>
        <v>0</v>
      </c>
      <c r="G3024" s="191">
        <f>'5 Driver Data'!G3024</f>
        <v>0</v>
      </c>
      <c r="H3024" s="191">
        <f>'5 Driver Data'!H3024</f>
        <v>0</v>
      </c>
      <c r="I3024" s="191">
        <f>'5 Driver Data'!I3024</f>
        <v>0</v>
      </c>
      <c r="J3024" s="191">
        <f>'5 Driver Data'!J3024</f>
        <v>0</v>
      </c>
      <c r="K3024" s="206">
        <f>'5 Driver Data'!K3024</f>
        <v>0</v>
      </c>
      <c r="L3024" s="1"/>
      <c r="M3024" s="216" t="str">
        <f>IF(D3024=0,"Blank",'3 Model Input'!E$44*'3 Model Input'!E$45)</f>
        <v>Blank</v>
      </c>
      <c r="N3024" s="197" t="str">
        <f t="shared" si="490"/>
        <v>Blank</v>
      </c>
      <c r="O3024" s="197" t="str">
        <f>IF(D3024=0,"Blank",'3 Model Input'!E$49*(1-'3 Model Input'!E$51))</f>
        <v>Blank</v>
      </c>
      <c r="P3024" s="197" t="str">
        <f t="shared" si="491"/>
        <v>Blank</v>
      </c>
      <c r="Q3024" s="197" t="str">
        <f>IF(D3024=0,"Blank",IF(D3024="BEV",E3024*(1-'3 Model Input'!E$54), E3024))</f>
        <v>Blank</v>
      </c>
      <c r="R3024" s="198" t="str">
        <f>IF(D3024=0,"Blank",IF(D3024="PHEV",F3024/G3024,F3024*(1-'3 Model Input'!E$54)/G3024))</f>
        <v>Blank</v>
      </c>
      <c r="S3024" s="198" t="str">
        <f>IF(D3024=0,"Blank",IF(D3024="PHEV",MIN(M3024,E3024),MIN(M3024,(E3024*(1-'3 Model Input'!E$54)))))</f>
        <v>Blank</v>
      </c>
      <c r="T3024" s="217" t="str">
        <f t="shared" si="492"/>
        <v>Blank</v>
      </c>
      <c r="U3024" s="89"/>
      <c r="V3024" s="216" t="str">
        <f>IF(D3024=0,"Blank",P3024*'3 Model Input'!E$50)</f>
        <v>Blank</v>
      </c>
      <c r="W3024" s="197" t="str">
        <f t="shared" si="493"/>
        <v>Blank</v>
      </c>
      <c r="X3024" s="197" t="str">
        <f t="shared" si="494"/>
        <v>Blank</v>
      </c>
      <c r="Y3024" s="197" t="str">
        <f t="shared" si="495"/>
        <v>Blank</v>
      </c>
      <c r="Z3024" s="197" t="str">
        <f t="shared" si="496"/>
        <v>Blank</v>
      </c>
      <c r="AA3024" s="223" t="str" cm="1">
        <f t="array" ref="AA3024">_xlfn.IFS(ISTEXT('3 Model Input'!F$70),"Missing",ISTEXT('3 Model Input'!I$70),"Missing",ISNUMBER('3 Model Input'!K$70),'3 Model Input'!K$70*P3024)</f>
        <v>Missing</v>
      </c>
      <c r="AB3024" s="89"/>
      <c r="AC3024" s="227" t="str" cm="1">
        <f t="array" ref="AC3024">IF(D3024=0,"Blank",_xlfn.IFS('3 Model Input'!E$61=1,(V3024*G3024)/T3024,'3 Model Input'!E$61=2,(W3024*G3024)/T3024,'3 Model Input'!E$61=3,(X3024*G3024)/T3024,'3 Model Input'!E$61=4,(Y3024*G3024)/T3024,'3 Model Input'!E$61=5,(Z3024*G3024)/T3024, ISTEXT('3 Model Input'!E$61),"Missing",'3 Model Input'!E$61=6,(AA3024*G3024)/T3024))</f>
        <v>Blank</v>
      </c>
      <c r="AD3024" s="202" t="str">
        <f t="shared" si="497"/>
        <v>Blank</v>
      </c>
      <c r="AE3024" s="202" t="str">
        <f t="shared" si="498"/>
        <v>Blank</v>
      </c>
      <c r="AF3024" s="217" t="str">
        <f t="shared" si="499"/>
        <v>Blank</v>
      </c>
      <c r="AG3024" s="9" t="str" cm="1">
        <f t="array" ref="AG3024">_xlfn.IFS(ISNUMBER(AC3024), "", ISNUMBER(SEARCH("Blank", AC3024)), "", ISERROR(AC3024), "Bad input on tab 3")</f>
        <v/>
      </c>
    </row>
    <row r="3025" spans="2:33" ht="15" customHeight="1" x14ac:dyDescent="0.75">
      <c r="B3025" s="205" t="str">
        <f>'5 Driver Data'!B3025</f>
        <v>3017</v>
      </c>
      <c r="C3025" s="193">
        <f>'5 Driver Data'!C3025</f>
        <v>0</v>
      </c>
      <c r="D3025" s="192">
        <f>'5 Driver Data'!D3025</f>
        <v>0</v>
      </c>
      <c r="E3025" s="191">
        <f>'5 Driver Data'!E3025</f>
        <v>0</v>
      </c>
      <c r="F3025" s="191">
        <f>'5 Driver Data'!F3025</f>
        <v>0</v>
      </c>
      <c r="G3025" s="191">
        <f>'5 Driver Data'!G3025</f>
        <v>0</v>
      </c>
      <c r="H3025" s="191">
        <f>'5 Driver Data'!H3025</f>
        <v>0</v>
      </c>
      <c r="I3025" s="191">
        <f>'5 Driver Data'!I3025</f>
        <v>0</v>
      </c>
      <c r="J3025" s="191">
        <f>'5 Driver Data'!J3025</f>
        <v>0</v>
      </c>
      <c r="K3025" s="206">
        <f>'5 Driver Data'!K3025</f>
        <v>0</v>
      </c>
      <c r="L3025" s="1"/>
      <c r="M3025" s="216" t="str">
        <f>IF(D3025=0,"Blank",'3 Model Input'!E$44*'3 Model Input'!E$45)</f>
        <v>Blank</v>
      </c>
      <c r="N3025" s="197" t="str">
        <f t="shared" si="490"/>
        <v>Blank</v>
      </c>
      <c r="O3025" s="197" t="str">
        <f>IF(D3025=0,"Blank",'3 Model Input'!E$49*(1-'3 Model Input'!E$51))</f>
        <v>Blank</v>
      </c>
      <c r="P3025" s="197" t="str">
        <f t="shared" si="491"/>
        <v>Blank</v>
      </c>
      <c r="Q3025" s="197" t="str">
        <f>IF(D3025=0,"Blank",IF(D3025="BEV",E3025*(1-'3 Model Input'!E$54), E3025))</f>
        <v>Blank</v>
      </c>
      <c r="R3025" s="198" t="str">
        <f>IF(D3025=0,"Blank",IF(D3025="PHEV",F3025/G3025,F3025*(1-'3 Model Input'!E$54)/G3025))</f>
        <v>Blank</v>
      </c>
      <c r="S3025" s="198" t="str">
        <f>IF(D3025=0,"Blank",IF(D3025="PHEV",MIN(M3025,E3025),MIN(M3025,(E3025*(1-'3 Model Input'!E$54)))))</f>
        <v>Blank</v>
      </c>
      <c r="T3025" s="217" t="str">
        <f t="shared" si="492"/>
        <v>Blank</v>
      </c>
      <c r="U3025" s="89"/>
      <c r="V3025" s="216" t="str">
        <f>IF(D3025=0,"Blank",P3025*'3 Model Input'!E$50)</f>
        <v>Blank</v>
      </c>
      <c r="W3025" s="197" t="str">
        <f t="shared" si="493"/>
        <v>Blank</v>
      </c>
      <c r="X3025" s="197" t="str">
        <f t="shared" si="494"/>
        <v>Blank</v>
      </c>
      <c r="Y3025" s="197" t="str">
        <f t="shared" si="495"/>
        <v>Blank</v>
      </c>
      <c r="Z3025" s="197" t="str">
        <f t="shared" si="496"/>
        <v>Blank</v>
      </c>
      <c r="AA3025" s="223" t="str" cm="1">
        <f t="array" ref="AA3025">_xlfn.IFS(ISTEXT('3 Model Input'!F$70),"Missing",ISTEXT('3 Model Input'!I$70),"Missing",ISNUMBER('3 Model Input'!K$70),'3 Model Input'!K$70*P3025)</f>
        <v>Missing</v>
      </c>
      <c r="AB3025" s="89"/>
      <c r="AC3025" s="227" t="str" cm="1">
        <f t="array" ref="AC3025">IF(D3025=0,"Blank",_xlfn.IFS('3 Model Input'!E$61=1,(V3025*G3025)/T3025,'3 Model Input'!E$61=2,(W3025*G3025)/T3025,'3 Model Input'!E$61=3,(X3025*G3025)/T3025,'3 Model Input'!E$61=4,(Y3025*G3025)/T3025,'3 Model Input'!E$61=5,(Z3025*G3025)/T3025, ISTEXT('3 Model Input'!E$61),"Missing",'3 Model Input'!E$61=6,(AA3025*G3025)/T3025))</f>
        <v>Blank</v>
      </c>
      <c r="AD3025" s="202" t="str">
        <f t="shared" si="497"/>
        <v>Blank</v>
      </c>
      <c r="AE3025" s="202" t="str">
        <f t="shared" si="498"/>
        <v>Blank</v>
      </c>
      <c r="AF3025" s="217" t="str">
        <f t="shared" si="499"/>
        <v>Blank</v>
      </c>
      <c r="AG3025" s="9" t="str" cm="1">
        <f t="array" ref="AG3025">_xlfn.IFS(ISNUMBER(AC3025), "", ISNUMBER(SEARCH("Blank", AC3025)), "", ISERROR(AC3025), "Bad input on tab 3")</f>
        <v/>
      </c>
    </row>
    <row r="3026" spans="2:33" ht="15" customHeight="1" x14ac:dyDescent="0.75">
      <c r="B3026" s="205" t="str">
        <f>'5 Driver Data'!B3026</f>
        <v>3018</v>
      </c>
      <c r="C3026" s="193">
        <f>'5 Driver Data'!C3026</f>
        <v>0</v>
      </c>
      <c r="D3026" s="192">
        <f>'5 Driver Data'!D3026</f>
        <v>0</v>
      </c>
      <c r="E3026" s="191">
        <f>'5 Driver Data'!E3026</f>
        <v>0</v>
      </c>
      <c r="F3026" s="191">
        <f>'5 Driver Data'!F3026</f>
        <v>0</v>
      </c>
      <c r="G3026" s="191">
        <f>'5 Driver Data'!G3026</f>
        <v>0</v>
      </c>
      <c r="H3026" s="191">
        <f>'5 Driver Data'!H3026</f>
        <v>0</v>
      </c>
      <c r="I3026" s="191">
        <f>'5 Driver Data'!I3026</f>
        <v>0</v>
      </c>
      <c r="J3026" s="191">
        <f>'5 Driver Data'!J3026</f>
        <v>0</v>
      </c>
      <c r="K3026" s="206">
        <f>'5 Driver Data'!K3026</f>
        <v>0</v>
      </c>
      <c r="L3026" s="1"/>
      <c r="M3026" s="216" t="str">
        <f>IF(D3026=0,"Blank",'3 Model Input'!E$44*'3 Model Input'!E$45)</f>
        <v>Blank</v>
      </c>
      <c r="N3026" s="197" t="str">
        <f t="shared" si="490"/>
        <v>Blank</v>
      </c>
      <c r="O3026" s="197" t="str">
        <f>IF(D3026=0,"Blank",'3 Model Input'!E$49*(1-'3 Model Input'!E$51))</f>
        <v>Blank</v>
      </c>
      <c r="P3026" s="197" t="str">
        <f t="shared" si="491"/>
        <v>Blank</v>
      </c>
      <c r="Q3026" s="197" t="str">
        <f>IF(D3026=0,"Blank",IF(D3026="BEV",E3026*(1-'3 Model Input'!E$54), E3026))</f>
        <v>Blank</v>
      </c>
      <c r="R3026" s="198" t="str">
        <f>IF(D3026=0,"Blank",IF(D3026="PHEV",F3026/G3026,F3026*(1-'3 Model Input'!E$54)/G3026))</f>
        <v>Blank</v>
      </c>
      <c r="S3026" s="198" t="str">
        <f>IF(D3026=0,"Blank",IF(D3026="PHEV",MIN(M3026,E3026),MIN(M3026,(E3026*(1-'3 Model Input'!E$54)))))</f>
        <v>Blank</v>
      </c>
      <c r="T3026" s="217" t="str">
        <f t="shared" si="492"/>
        <v>Blank</v>
      </c>
      <c r="U3026" s="89"/>
      <c r="V3026" s="216" t="str">
        <f>IF(D3026=0,"Blank",P3026*'3 Model Input'!E$50)</f>
        <v>Blank</v>
      </c>
      <c r="W3026" s="197" t="str">
        <f t="shared" si="493"/>
        <v>Blank</v>
      </c>
      <c r="X3026" s="197" t="str">
        <f t="shared" si="494"/>
        <v>Blank</v>
      </c>
      <c r="Y3026" s="197" t="str">
        <f t="shared" si="495"/>
        <v>Blank</v>
      </c>
      <c r="Z3026" s="197" t="str">
        <f t="shared" si="496"/>
        <v>Blank</v>
      </c>
      <c r="AA3026" s="223" t="str" cm="1">
        <f t="array" ref="AA3026">_xlfn.IFS(ISTEXT('3 Model Input'!F$70),"Missing",ISTEXT('3 Model Input'!I$70),"Missing",ISNUMBER('3 Model Input'!K$70),'3 Model Input'!K$70*P3026)</f>
        <v>Missing</v>
      </c>
      <c r="AB3026" s="89"/>
      <c r="AC3026" s="227" t="str" cm="1">
        <f t="array" ref="AC3026">IF(D3026=0,"Blank",_xlfn.IFS('3 Model Input'!E$61=1,(V3026*G3026)/T3026,'3 Model Input'!E$61=2,(W3026*G3026)/T3026,'3 Model Input'!E$61=3,(X3026*G3026)/T3026,'3 Model Input'!E$61=4,(Y3026*G3026)/T3026,'3 Model Input'!E$61=5,(Z3026*G3026)/T3026, ISTEXT('3 Model Input'!E$61),"Missing",'3 Model Input'!E$61=6,(AA3026*G3026)/T3026))</f>
        <v>Blank</v>
      </c>
      <c r="AD3026" s="202" t="str">
        <f t="shared" si="497"/>
        <v>Blank</v>
      </c>
      <c r="AE3026" s="202" t="str">
        <f t="shared" si="498"/>
        <v>Blank</v>
      </c>
      <c r="AF3026" s="217" t="str">
        <f t="shared" si="499"/>
        <v>Blank</v>
      </c>
      <c r="AG3026" s="9" t="str" cm="1">
        <f t="array" ref="AG3026">_xlfn.IFS(ISNUMBER(AC3026), "", ISNUMBER(SEARCH("Blank", AC3026)), "", ISERROR(AC3026), "Bad input on tab 3")</f>
        <v/>
      </c>
    </row>
    <row r="3027" spans="2:33" ht="15" customHeight="1" x14ac:dyDescent="0.75">
      <c r="B3027" s="205" t="str">
        <f>'5 Driver Data'!B3027</f>
        <v>3019</v>
      </c>
      <c r="C3027" s="193">
        <f>'5 Driver Data'!C3027</f>
        <v>0</v>
      </c>
      <c r="D3027" s="192">
        <f>'5 Driver Data'!D3027</f>
        <v>0</v>
      </c>
      <c r="E3027" s="191">
        <f>'5 Driver Data'!E3027</f>
        <v>0</v>
      </c>
      <c r="F3027" s="191">
        <f>'5 Driver Data'!F3027</f>
        <v>0</v>
      </c>
      <c r="G3027" s="191">
        <f>'5 Driver Data'!G3027</f>
        <v>0</v>
      </c>
      <c r="H3027" s="191">
        <f>'5 Driver Data'!H3027</f>
        <v>0</v>
      </c>
      <c r="I3027" s="191">
        <f>'5 Driver Data'!I3027</f>
        <v>0</v>
      </c>
      <c r="J3027" s="191">
        <f>'5 Driver Data'!J3027</f>
        <v>0</v>
      </c>
      <c r="K3027" s="206">
        <f>'5 Driver Data'!K3027</f>
        <v>0</v>
      </c>
      <c r="L3027" s="1"/>
      <c r="M3027" s="216" t="str">
        <f>IF(D3027=0,"Blank",'3 Model Input'!E$44*'3 Model Input'!E$45)</f>
        <v>Blank</v>
      </c>
      <c r="N3027" s="197" t="str">
        <f t="shared" si="490"/>
        <v>Blank</v>
      </c>
      <c r="O3027" s="197" t="str">
        <f>IF(D3027=0,"Blank",'3 Model Input'!E$49*(1-'3 Model Input'!E$51))</f>
        <v>Blank</v>
      </c>
      <c r="P3027" s="197" t="str">
        <f t="shared" si="491"/>
        <v>Blank</v>
      </c>
      <c r="Q3027" s="197" t="str">
        <f>IF(D3027=0,"Blank",IF(D3027="BEV",E3027*(1-'3 Model Input'!E$54), E3027))</f>
        <v>Blank</v>
      </c>
      <c r="R3027" s="198" t="str">
        <f>IF(D3027=0,"Blank",IF(D3027="PHEV",F3027/G3027,F3027*(1-'3 Model Input'!E$54)/G3027))</f>
        <v>Blank</v>
      </c>
      <c r="S3027" s="198" t="str">
        <f>IF(D3027=0,"Blank",IF(D3027="PHEV",MIN(M3027,E3027),MIN(M3027,(E3027*(1-'3 Model Input'!E$54)))))</f>
        <v>Blank</v>
      </c>
      <c r="T3027" s="217" t="str">
        <f t="shared" si="492"/>
        <v>Blank</v>
      </c>
      <c r="U3027" s="89"/>
      <c r="V3027" s="216" t="str">
        <f>IF(D3027=0,"Blank",P3027*'3 Model Input'!E$50)</f>
        <v>Blank</v>
      </c>
      <c r="W3027" s="197" t="str">
        <f t="shared" si="493"/>
        <v>Blank</v>
      </c>
      <c r="X3027" s="197" t="str">
        <f t="shared" si="494"/>
        <v>Blank</v>
      </c>
      <c r="Y3027" s="197" t="str">
        <f t="shared" si="495"/>
        <v>Blank</v>
      </c>
      <c r="Z3027" s="197" t="str">
        <f t="shared" si="496"/>
        <v>Blank</v>
      </c>
      <c r="AA3027" s="223" t="str" cm="1">
        <f t="array" ref="AA3027">_xlfn.IFS(ISTEXT('3 Model Input'!F$70),"Missing",ISTEXT('3 Model Input'!I$70),"Missing",ISNUMBER('3 Model Input'!K$70),'3 Model Input'!K$70*P3027)</f>
        <v>Missing</v>
      </c>
      <c r="AB3027" s="89"/>
      <c r="AC3027" s="227" t="str" cm="1">
        <f t="array" ref="AC3027">IF(D3027=0,"Blank",_xlfn.IFS('3 Model Input'!E$61=1,(V3027*G3027)/T3027,'3 Model Input'!E$61=2,(W3027*G3027)/T3027,'3 Model Input'!E$61=3,(X3027*G3027)/T3027,'3 Model Input'!E$61=4,(Y3027*G3027)/T3027,'3 Model Input'!E$61=5,(Z3027*G3027)/T3027, ISTEXT('3 Model Input'!E$61),"Missing",'3 Model Input'!E$61=6,(AA3027*G3027)/T3027))</f>
        <v>Blank</v>
      </c>
      <c r="AD3027" s="202" t="str">
        <f t="shared" si="497"/>
        <v>Blank</v>
      </c>
      <c r="AE3027" s="202" t="str">
        <f t="shared" si="498"/>
        <v>Blank</v>
      </c>
      <c r="AF3027" s="217" t="str">
        <f t="shared" si="499"/>
        <v>Blank</v>
      </c>
      <c r="AG3027" s="9" t="str" cm="1">
        <f t="array" ref="AG3027">_xlfn.IFS(ISNUMBER(AC3027), "", ISNUMBER(SEARCH("Blank", AC3027)), "", ISERROR(AC3027), "Bad input on tab 3")</f>
        <v/>
      </c>
    </row>
    <row r="3028" spans="2:33" ht="15" customHeight="1" x14ac:dyDescent="0.75">
      <c r="B3028" s="205" t="str">
        <f>'5 Driver Data'!B3028</f>
        <v>3020</v>
      </c>
      <c r="C3028" s="193">
        <f>'5 Driver Data'!C3028</f>
        <v>0</v>
      </c>
      <c r="D3028" s="192">
        <f>'5 Driver Data'!D3028</f>
        <v>0</v>
      </c>
      <c r="E3028" s="191">
        <f>'5 Driver Data'!E3028</f>
        <v>0</v>
      </c>
      <c r="F3028" s="191">
        <f>'5 Driver Data'!F3028</f>
        <v>0</v>
      </c>
      <c r="G3028" s="191">
        <f>'5 Driver Data'!G3028</f>
        <v>0</v>
      </c>
      <c r="H3028" s="191">
        <f>'5 Driver Data'!H3028</f>
        <v>0</v>
      </c>
      <c r="I3028" s="191">
        <f>'5 Driver Data'!I3028</f>
        <v>0</v>
      </c>
      <c r="J3028" s="191">
        <f>'5 Driver Data'!J3028</f>
        <v>0</v>
      </c>
      <c r="K3028" s="206">
        <f>'5 Driver Data'!K3028</f>
        <v>0</v>
      </c>
      <c r="L3028" s="1"/>
      <c r="M3028" s="216" t="str">
        <f>IF(D3028=0,"Blank",'3 Model Input'!E$44*'3 Model Input'!E$45)</f>
        <v>Blank</v>
      </c>
      <c r="N3028" s="197" t="str">
        <f t="shared" si="490"/>
        <v>Blank</v>
      </c>
      <c r="O3028" s="197" t="str">
        <f>IF(D3028=0,"Blank",'3 Model Input'!E$49*(1-'3 Model Input'!E$51))</f>
        <v>Blank</v>
      </c>
      <c r="P3028" s="197" t="str">
        <f t="shared" si="491"/>
        <v>Blank</v>
      </c>
      <c r="Q3028" s="197" t="str">
        <f>IF(D3028=0,"Blank",IF(D3028="BEV",E3028*(1-'3 Model Input'!E$54), E3028))</f>
        <v>Blank</v>
      </c>
      <c r="R3028" s="198" t="str">
        <f>IF(D3028=0,"Blank",IF(D3028="PHEV",F3028/G3028,F3028*(1-'3 Model Input'!E$54)/G3028))</f>
        <v>Blank</v>
      </c>
      <c r="S3028" s="198" t="str">
        <f>IF(D3028=0,"Blank",IF(D3028="PHEV",MIN(M3028,E3028),MIN(M3028,(E3028*(1-'3 Model Input'!E$54)))))</f>
        <v>Blank</v>
      </c>
      <c r="T3028" s="217" t="str">
        <f t="shared" si="492"/>
        <v>Blank</v>
      </c>
      <c r="U3028" s="89"/>
      <c r="V3028" s="216" t="str">
        <f>IF(D3028=0,"Blank",P3028*'3 Model Input'!E$50)</f>
        <v>Blank</v>
      </c>
      <c r="W3028" s="197" t="str">
        <f t="shared" si="493"/>
        <v>Blank</v>
      </c>
      <c r="X3028" s="197" t="str">
        <f t="shared" si="494"/>
        <v>Blank</v>
      </c>
      <c r="Y3028" s="197" t="str">
        <f t="shared" si="495"/>
        <v>Blank</v>
      </c>
      <c r="Z3028" s="197" t="str">
        <f t="shared" si="496"/>
        <v>Blank</v>
      </c>
      <c r="AA3028" s="223" t="str" cm="1">
        <f t="array" ref="AA3028">_xlfn.IFS(ISTEXT('3 Model Input'!F$70),"Missing",ISTEXT('3 Model Input'!I$70),"Missing",ISNUMBER('3 Model Input'!K$70),'3 Model Input'!K$70*P3028)</f>
        <v>Missing</v>
      </c>
      <c r="AB3028" s="89"/>
      <c r="AC3028" s="227" t="str" cm="1">
        <f t="array" ref="AC3028">IF(D3028=0,"Blank",_xlfn.IFS('3 Model Input'!E$61=1,(V3028*G3028)/T3028,'3 Model Input'!E$61=2,(W3028*G3028)/T3028,'3 Model Input'!E$61=3,(X3028*G3028)/T3028,'3 Model Input'!E$61=4,(Y3028*G3028)/T3028,'3 Model Input'!E$61=5,(Z3028*G3028)/T3028, ISTEXT('3 Model Input'!E$61),"Missing",'3 Model Input'!E$61=6,(AA3028*G3028)/T3028))</f>
        <v>Blank</v>
      </c>
      <c r="AD3028" s="202" t="str">
        <f t="shared" si="497"/>
        <v>Blank</v>
      </c>
      <c r="AE3028" s="202" t="str">
        <f t="shared" si="498"/>
        <v>Blank</v>
      </c>
      <c r="AF3028" s="217" t="str">
        <f t="shared" si="499"/>
        <v>Blank</v>
      </c>
      <c r="AG3028" s="9" t="str" cm="1">
        <f t="array" ref="AG3028">_xlfn.IFS(ISNUMBER(AC3028), "", ISNUMBER(SEARCH("Blank", AC3028)), "", ISERROR(AC3028), "Bad input on tab 3")</f>
        <v/>
      </c>
    </row>
    <row r="3029" spans="2:33" ht="15" customHeight="1" x14ac:dyDescent="0.75">
      <c r="B3029" s="205" t="str">
        <f>'5 Driver Data'!B3029</f>
        <v>3021</v>
      </c>
      <c r="C3029" s="193">
        <f>'5 Driver Data'!C3029</f>
        <v>0</v>
      </c>
      <c r="D3029" s="192">
        <f>'5 Driver Data'!D3029</f>
        <v>0</v>
      </c>
      <c r="E3029" s="191">
        <f>'5 Driver Data'!E3029</f>
        <v>0</v>
      </c>
      <c r="F3029" s="191">
        <f>'5 Driver Data'!F3029</f>
        <v>0</v>
      </c>
      <c r="G3029" s="191">
        <f>'5 Driver Data'!G3029</f>
        <v>0</v>
      </c>
      <c r="H3029" s="191">
        <f>'5 Driver Data'!H3029</f>
        <v>0</v>
      </c>
      <c r="I3029" s="191">
        <f>'5 Driver Data'!I3029</f>
        <v>0</v>
      </c>
      <c r="J3029" s="191">
        <f>'5 Driver Data'!J3029</f>
        <v>0</v>
      </c>
      <c r="K3029" s="206">
        <f>'5 Driver Data'!K3029</f>
        <v>0</v>
      </c>
      <c r="L3029" s="1"/>
      <c r="M3029" s="216" t="str">
        <f>IF(D3029=0,"Blank",'3 Model Input'!E$44*'3 Model Input'!E$45)</f>
        <v>Blank</v>
      </c>
      <c r="N3029" s="197" t="str">
        <f t="shared" si="490"/>
        <v>Blank</v>
      </c>
      <c r="O3029" s="197" t="str">
        <f>IF(D3029=0,"Blank",'3 Model Input'!E$49*(1-'3 Model Input'!E$51))</f>
        <v>Blank</v>
      </c>
      <c r="P3029" s="197" t="str">
        <f t="shared" si="491"/>
        <v>Blank</v>
      </c>
      <c r="Q3029" s="197" t="str">
        <f>IF(D3029=0,"Blank",IF(D3029="BEV",E3029*(1-'3 Model Input'!E$54), E3029))</f>
        <v>Blank</v>
      </c>
      <c r="R3029" s="198" t="str">
        <f>IF(D3029=0,"Blank",IF(D3029="PHEV",F3029/G3029,F3029*(1-'3 Model Input'!E$54)/G3029))</f>
        <v>Blank</v>
      </c>
      <c r="S3029" s="198" t="str">
        <f>IF(D3029=0,"Blank",IF(D3029="PHEV",MIN(M3029,E3029),MIN(M3029,(E3029*(1-'3 Model Input'!E$54)))))</f>
        <v>Blank</v>
      </c>
      <c r="T3029" s="217" t="str">
        <f t="shared" si="492"/>
        <v>Blank</v>
      </c>
      <c r="U3029" s="89"/>
      <c r="V3029" s="216" t="str">
        <f>IF(D3029=0,"Blank",P3029*'3 Model Input'!E$50)</f>
        <v>Blank</v>
      </c>
      <c r="W3029" s="197" t="str">
        <f t="shared" si="493"/>
        <v>Blank</v>
      </c>
      <c r="X3029" s="197" t="str">
        <f t="shared" si="494"/>
        <v>Blank</v>
      </c>
      <c r="Y3029" s="197" t="str">
        <f t="shared" si="495"/>
        <v>Blank</v>
      </c>
      <c r="Z3029" s="197" t="str">
        <f t="shared" si="496"/>
        <v>Blank</v>
      </c>
      <c r="AA3029" s="223" t="str" cm="1">
        <f t="array" ref="AA3029">_xlfn.IFS(ISTEXT('3 Model Input'!F$70),"Missing",ISTEXT('3 Model Input'!I$70),"Missing",ISNUMBER('3 Model Input'!K$70),'3 Model Input'!K$70*P3029)</f>
        <v>Missing</v>
      </c>
      <c r="AB3029" s="89"/>
      <c r="AC3029" s="227" t="str" cm="1">
        <f t="array" ref="AC3029">IF(D3029=0,"Blank",_xlfn.IFS('3 Model Input'!E$61=1,(V3029*G3029)/T3029,'3 Model Input'!E$61=2,(W3029*G3029)/T3029,'3 Model Input'!E$61=3,(X3029*G3029)/T3029,'3 Model Input'!E$61=4,(Y3029*G3029)/T3029,'3 Model Input'!E$61=5,(Z3029*G3029)/T3029, ISTEXT('3 Model Input'!E$61),"Missing",'3 Model Input'!E$61=6,(AA3029*G3029)/T3029))</f>
        <v>Blank</v>
      </c>
      <c r="AD3029" s="202" t="str">
        <f t="shared" si="497"/>
        <v>Blank</v>
      </c>
      <c r="AE3029" s="202" t="str">
        <f t="shared" si="498"/>
        <v>Blank</v>
      </c>
      <c r="AF3029" s="217" t="str">
        <f t="shared" si="499"/>
        <v>Blank</v>
      </c>
      <c r="AG3029" s="9" t="str" cm="1">
        <f t="array" ref="AG3029">_xlfn.IFS(ISNUMBER(AC3029), "", ISNUMBER(SEARCH("Blank", AC3029)), "", ISERROR(AC3029), "Bad input on tab 3")</f>
        <v/>
      </c>
    </row>
    <row r="3030" spans="2:33" ht="15" customHeight="1" x14ac:dyDescent="0.75">
      <c r="B3030" s="205" t="str">
        <f>'5 Driver Data'!B3030</f>
        <v>3022</v>
      </c>
      <c r="C3030" s="193">
        <f>'5 Driver Data'!C3030</f>
        <v>0</v>
      </c>
      <c r="D3030" s="192">
        <f>'5 Driver Data'!D3030</f>
        <v>0</v>
      </c>
      <c r="E3030" s="191">
        <f>'5 Driver Data'!E3030</f>
        <v>0</v>
      </c>
      <c r="F3030" s="191">
        <f>'5 Driver Data'!F3030</f>
        <v>0</v>
      </c>
      <c r="G3030" s="191">
        <f>'5 Driver Data'!G3030</f>
        <v>0</v>
      </c>
      <c r="H3030" s="191">
        <f>'5 Driver Data'!H3030</f>
        <v>0</v>
      </c>
      <c r="I3030" s="191">
        <f>'5 Driver Data'!I3030</f>
        <v>0</v>
      </c>
      <c r="J3030" s="191">
        <f>'5 Driver Data'!J3030</f>
        <v>0</v>
      </c>
      <c r="K3030" s="206">
        <f>'5 Driver Data'!K3030</f>
        <v>0</v>
      </c>
      <c r="L3030" s="1"/>
      <c r="M3030" s="216" t="str">
        <f>IF(D3030=0,"Blank",'3 Model Input'!E$44*'3 Model Input'!E$45)</f>
        <v>Blank</v>
      </c>
      <c r="N3030" s="197" t="str">
        <f t="shared" si="490"/>
        <v>Blank</v>
      </c>
      <c r="O3030" s="197" t="str">
        <f>IF(D3030=0,"Blank",'3 Model Input'!E$49*(1-'3 Model Input'!E$51))</f>
        <v>Blank</v>
      </c>
      <c r="P3030" s="197" t="str">
        <f t="shared" si="491"/>
        <v>Blank</v>
      </c>
      <c r="Q3030" s="197" t="str">
        <f>IF(D3030=0,"Blank",IF(D3030="BEV",E3030*(1-'3 Model Input'!E$54), E3030))</f>
        <v>Blank</v>
      </c>
      <c r="R3030" s="198" t="str">
        <f>IF(D3030=0,"Blank",IF(D3030="PHEV",F3030/G3030,F3030*(1-'3 Model Input'!E$54)/G3030))</f>
        <v>Blank</v>
      </c>
      <c r="S3030" s="198" t="str">
        <f>IF(D3030=0,"Blank",IF(D3030="PHEV",MIN(M3030,E3030),MIN(M3030,(E3030*(1-'3 Model Input'!E$54)))))</f>
        <v>Blank</v>
      </c>
      <c r="T3030" s="217" t="str">
        <f t="shared" si="492"/>
        <v>Blank</v>
      </c>
      <c r="U3030" s="89"/>
      <c r="V3030" s="216" t="str">
        <f>IF(D3030=0,"Blank",P3030*'3 Model Input'!E$50)</f>
        <v>Blank</v>
      </c>
      <c r="W3030" s="197" t="str">
        <f t="shared" si="493"/>
        <v>Blank</v>
      </c>
      <c r="X3030" s="197" t="str">
        <f t="shared" si="494"/>
        <v>Blank</v>
      </c>
      <c r="Y3030" s="197" t="str">
        <f t="shared" si="495"/>
        <v>Blank</v>
      </c>
      <c r="Z3030" s="197" t="str">
        <f t="shared" si="496"/>
        <v>Blank</v>
      </c>
      <c r="AA3030" s="223" t="str" cm="1">
        <f t="array" ref="AA3030">_xlfn.IFS(ISTEXT('3 Model Input'!F$70),"Missing",ISTEXT('3 Model Input'!I$70),"Missing",ISNUMBER('3 Model Input'!K$70),'3 Model Input'!K$70*P3030)</f>
        <v>Missing</v>
      </c>
      <c r="AB3030" s="89"/>
      <c r="AC3030" s="227" t="str" cm="1">
        <f t="array" ref="AC3030">IF(D3030=0,"Blank",_xlfn.IFS('3 Model Input'!E$61=1,(V3030*G3030)/T3030,'3 Model Input'!E$61=2,(W3030*G3030)/T3030,'3 Model Input'!E$61=3,(X3030*G3030)/T3030,'3 Model Input'!E$61=4,(Y3030*G3030)/T3030,'3 Model Input'!E$61=5,(Z3030*G3030)/T3030, ISTEXT('3 Model Input'!E$61),"Missing",'3 Model Input'!E$61=6,(AA3030*G3030)/T3030))</f>
        <v>Blank</v>
      </c>
      <c r="AD3030" s="202" t="str">
        <f t="shared" si="497"/>
        <v>Blank</v>
      </c>
      <c r="AE3030" s="202" t="str">
        <f t="shared" si="498"/>
        <v>Blank</v>
      </c>
      <c r="AF3030" s="217" t="str">
        <f t="shared" si="499"/>
        <v>Blank</v>
      </c>
      <c r="AG3030" s="9" t="str" cm="1">
        <f t="array" ref="AG3030">_xlfn.IFS(ISNUMBER(AC3030), "", ISNUMBER(SEARCH("Blank", AC3030)), "", ISERROR(AC3030), "Bad input on tab 3")</f>
        <v/>
      </c>
    </row>
    <row r="3031" spans="2:33" ht="15" customHeight="1" x14ac:dyDescent="0.75">
      <c r="B3031" s="205" t="str">
        <f>'5 Driver Data'!B3031</f>
        <v>3023</v>
      </c>
      <c r="C3031" s="193">
        <f>'5 Driver Data'!C3031</f>
        <v>0</v>
      </c>
      <c r="D3031" s="192">
        <f>'5 Driver Data'!D3031</f>
        <v>0</v>
      </c>
      <c r="E3031" s="191">
        <f>'5 Driver Data'!E3031</f>
        <v>0</v>
      </c>
      <c r="F3031" s="191">
        <f>'5 Driver Data'!F3031</f>
        <v>0</v>
      </c>
      <c r="G3031" s="191">
        <f>'5 Driver Data'!G3031</f>
        <v>0</v>
      </c>
      <c r="H3031" s="191">
        <f>'5 Driver Data'!H3031</f>
        <v>0</v>
      </c>
      <c r="I3031" s="191">
        <f>'5 Driver Data'!I3031</f>
        <v>0</v>
      </c>
      <c r="J3031" s="191">
        <f>'5 Driver Data'!J3031</f>
        <v>0</v>
      </c>
      <c r="K3031" s="206">
        <f>'5 Driver Data'!K3031</f>
        <v>0</v>
      </c>
      <c r="L3031" s="1"/>
      <c r="M3031" s="216" t="str">
        <f>IF(D3031=0,"Blank",'3 Model Input'!E$44*'3 Model Input'!E$45)</f>
        <v>Blank</v>
      </c>
      <c r="N3031" s="197" t="str">
        <f t="shared" si="490"/>
        <v>Blank</v>
      </c>
      <c r="O3031" s="197" t="str">
        <f>IF(D3031=0,"Blank",'3 Model Input'!E$49*(1-'3 Model Input'!E$51))</f>
        <v>Blank</v>
      </c>
      <c r="P3031" s="197" t="str">
        <f t="shared" si="491"/>
        <v>Blank</v>
      </c>
      <c r="Q3031" s="197" t="str">
        <f>IF(D3031=0,"Blank",IF(D3031="BEV",E3031*(1-'3 Model Input'!E$54), E3031))</f>
        <v>Blank</v>
      </c>
      <c r="R3031" s="198" t="str">
        <f>IF(D3031=0,"Blank",IF(D3031="PHEV",F3031/G3031,F3031*(1-'3 Model Input'!E$54)/G3031))</f>
        <v>Blank</v>
      </c>
      <c r="S3031" s="198" t="str">
        <f>IF(D3031=0,"Blank",IF(D3031="PHEV",MIN(M3031,E3031),MIN(M3031,(E3031*(1-'3 Model Input'!E$54)))))</f>
        <v>Blank</v>
      </c>
      <c r="T3031" s="217" t="str">
        <f t="shared" si="492"/>
        <v>Blank</v>
      </c>
      <c r="U3031" s="89"/>
      <c r="V3031" s="216" t="str">
        <f>IF(D3031=0,"Blank",P3031*'3 Model Input'!E$50)</f>
        <v>Blank</v>
      </c>
      <c r="W3031" s="197" t="str">
        <f t="shared" si="493"/>
        <v>Blank</v>
      </c>
      <c r="X3031" s="197" t="str">
        <f t="shared" si="494"/>
        <v>Blank</v>
      </c>
      <c r="Y3031" s="197" t="str">
        <f t="shared" si="495"/>
        <v>Blank</v>
      </c>
      <c r="Z3031" s="197" t="str">
        <f t="shared" si="496"/>
        <v>Blank</v>
      </c>
      <c r="AA3031" s="223" t="str" cm="1">
        <f t="array" ref="AA3031">_xlfn.IFS(ISTEXT('3 Model Input'!F$70),"Missing",ISTEXT('3 Model Input'!I$70),"Missing",ISNUMBER('3 Model Input'!K$70),'3 Model Input'!K$70*P3031)</f>
        <v>Missing</v>
      </c>
      <c r="AB3031" s="89"/>
      <c r="AC3031" s="227" t="str" cm="1">
        <f t="array" ref="AC3031">IF(D3031=0,"Blank",_xlfn.IFS('3 Model Input'!E$61=1,(V3031*G3031)/T3031,'3 Model Input'!E$61=2,(W3031*G3031)/T3031,'3 Model Input'!E$61=3,(X3031*G3031)/T3031,'3 Model Input'!E$61=4,(Y3031*G3031)/T3031,'3 Model Input'!E$61=5,(Z3031*G3031)/T3031, ISTEXT('3 Model Input'!E$61),"Missing",'3 Model Input'!E$61=6,(AA3031*G3031)/T3031))</f>
        <v>Blank</v>
      </c>
      <c r="AD3031" s="202" t="str">
        <f t="shared" si="497"/>
        <v>Blank</v>
      </c>
      <c r="AE3031" s="202" t="str">
        <f t="shared" si="498"/>
        <v>Blank</v>
      </c>
      <c r="AF3031" s="217" t="str">
        <f t="shared" si="499"/>
        <v>Blank</v>
      </c>
      <c r="AG3031" s="9" t="str" cm="1">
        <f t="array" ref="AG3031">_xlfn.IFS(ISNUMBER(AC3031), "", ISNUMBER(SEARCH("Blank", AC3031)), "", ISERROR(AC3031), "Bad input on tab 3")</f>
        <v/>
      </c>
    </row>
    <row r="3032" spans="2:33" ht="15" customHeight="1" x14ac:dyDescent="0.75">
      <c r="B3032" s="205" t="str">
        <f>'5 Driver Data'!B3032</f>
        <v>3024</v>
      </c>
      <c r="C3032" s="193">
        <f>'5 Driver Data'!C3032</f>
        <v>0</v>
      </c>
      <c r="D3032" s="192">
        <f>'5 Driver Data'!D3032</f>
        <v>0</v>
      </c>
      <c r="E3032" s="191">
        <f>'5 Driver Data'!E3032</f>
        <v>0</v>
      </c>
      <c r="F3032" s="191">
        <f>'5 Driver Data'!F3032</f>
        <v>0</v>
      </c>
      <c r="G3032" s="191">
        <f>'5 Driver Data'!G3032</f>
        <v>0</v>
      </c>
      <c r="H3032" s="191">
        <f>'5 Driver Data'!H3032</f>
        <v>0</v>
      </c>
      <c r="I3032" s="191">
        <f>'5 Driver Data'!I3032</f>
        <v>0</v>
      </c>
      <c r="J3032" s="191">
        <f>'5 Driver Data'!J3032</f>
        <v>0</v>
      </c>
      <c r="K3032" s="206">
        <f>'5 Driver Data'!K3032</f>
        <v>0</v>
      </c>
      <c r="L3032" s="1"/>
      <c r="M3032" s="216" t="str">
        <f>IF(D3032=0,"Blank",'3 Model Input'!E$44*'3 Model Input'!E$45)</f>
        <v>Blank</v>
      </c>
      <c r="N3032" s="197" t="str">
        <f t="shared" si="490"/>
        <v>Blank</v>
      </c>
      <c r="O3032" s="197" t="str">
        <f>IF(D3032=0,"Blank",'3 Model Input'!E$49*(1-'3 Model Input'!E$51))</f>
        <v>Blank</v>
      </c>
      <c r="P3032" s="197" t="str">
        <f t="shared" si="491"/>
        <v>Blank</v>
      </c>
      <c r="Q3032" s="197" t="str">
        <f>IF(D3032=0,"Blank",IF(D3032="BEV",E3032*(1-'3 Model Input'!E$54), E3032))</f>
        <v>Blank</v>
      </c>
      <c r="R3032" s="198" t="str">
        <f>IF(D3032=0,"Blank",IF(D3032="PHEV",F3032/G3032,F3032*(1-'3 Model Input'!E$54)/G3032))</f>
        <v>Blank</v>
      </c>
      <c r="S3032" s="198" t="str">
        <f>IF(D3032=0,"Blank",IF(D3032="PHEV",MIN(M3032,E3032),MIN(M3032,(E3032*(1-'3 Model Input'!E$54)))))</f>
        <v>Blank</v>
      </c>
      <c r="T3032" s="217" t="str">
        <f t="shared" si="492"/>
        <v>Blank</v>
      </c>
      <c r="U3032" s="89"/>
      <c r="V3032" s="216" t="str">
        <f>IF(D3032=0,"Blank",P3032*'3 Model Input'!E$50)</f>
        <v>Blank</v>
      </c>
      <c r="W3032" s="197" t="str">
        <f t="shared" si="493"/>
        <v>Blank</v>
      </c>
      <c r="X3032" s="197" t="str">
        <f t="shared" si="494"/>
        <v>Blank</v>
      </c>
      <c r="Y3032" s="197" t="str">
        <f t="shared" si="495"/>
        <v>Blank</v>
      </c>
      <c r="Z3032" s="197" t="str">
        <f t="shared" si="496"/>
        <v>Blank</v>
      </c>
      <c r="AA3032" s="223" t="str" cm="1">
        <f t="array" ref="AA3032">_xlfn.IFS(ISTEXT('3 Model Input'!F$70),"Missing",ISTEXT('3 Model Input'!I$70),"Missing",ISNUMBER('3 Model Input'!K$70),'3 Model Input'!K$70*P3032)</f>
        <v>Missing</v>
      </c>
      <c r="AB3032" s="89"/>
      <c r="AC3032" s="227" t="str" cm="1">
        <f t="array" ref="AC3032">IF(D3032=0,"Blank",_xlfn.IFS('3 Model Input'!E$61=1,(V3032*G3032)/T3032,'3 Model Input'!E$61=2,(W3032*G3032)/T3032,'3 Model Input'!E$61=3,(X3032*G3032)/T3032,'3 Model Input'!E$61=4,(Y3032*G3032)/T3032,'3 Model Input'!E$61=5,(Z3032*G3032)/T3032, ISTEXT('3 Model Input'!E$61),"Missing",'3 Model Input'!E$61=6,(AA3032*G3032)/T3032))</f>
        <v>Blank</v>
      </c>
      <c r="AD3032" s="202" t="str">
        <f t="shared" si="497"/>
        <v>Blank</v>
      </c>
      <c r="AE3032" s="202" t="str">
        <f t="shared" si="498"/>
        <v>Blank</v>
      </c>
      <c r="AF3032" s="217" t="str">
        <f t="shared" si="499"/>
        <v>Blank</v>
      </c>
      <c r="AG3032" s="9" t="str" cm="1">
        <f t="array" ref="AG3032">_xlfn.IFS(ISNUMBER(AC3032), "", ISNUMBER(SEARCH("Blank", AC3032)), "", ISERROR(AC3032), "Bad input on tab 3")</f>
        <v/>
      </c>
    </row>
    <row r="3033" spans="2:33" ht="15" customHeight="1" x14ac:dyDescent="0.75">
      <c r="B3033" s="205" t="str">
        <f>'5 Driver Data'!B3033</f>
        <v>3025</v>
      </c>
      <c r="C3033" s="193">
        <f>'5 Driver Data'!C3033</f>
        <v>0</v>
      </c>
      <c r="D3033" s="192">
        <f>'5 Driver Data'!D3033</f>
        <v>0</v>
      </c>
      <c r="E3033" s="191">
        <f>'5 Driver Data'!E3033</f>
        <v>0</v>
      </c>
      <c r="F3033" s="191">
        <f>'5 Driver Data'!F3033</f>
        <v>0</v>
      </c>
      <c r="G3033" s="191">
        <f>'5 Driver Data'!G3033</f>
        <v>0</v>
      </c>
      <c r="H3033" s="191">
        <f>'5 Driver Data'!H3033</f>
        <v>0</v>
      </c>
      <c r="I3033" s="191">
        <f>'5 Driver Data'!I3033</f>
        <v>0</v>
      </c>
      <c r="J3033" s="191">
        <f>'5 Driver Data'!J3033</f>
        <v>0</v>
      </c>
      <c r="K3033" s="206">
        <f>'5 Driver Data'!K3033</f>
        <v>0</v>
      </c>
      <c r="L3033" s="1"/>
      <c r="M3033" s="216" t="str">
        <f>IF(D3033=0,"Blank",'3 Model Input'!E$44*'3 Model Input'!E$45)</f>
        <v>Blank</v>
      </c>
      <c r="N3033" s="197" t="str">
        <f t="shared" si="490"/>
        <v>Blank</v>
      </c>
      <c r="O3033" s="197" t="str">
        <f>IF(D3033=0,"Blank",'3 Model Input'!E$49*(1-'3 Model Input'!E$51))</f>
        <v>Blank</v>
      </c>
      <c r="P3033" s="197" t="str">
        <f t="shared" si="491"/>
        <v>Blank</v>
      </c>
      <c r="Q3033" s="197" t="str">
        <f>IF(D3033=0,"Blank",IF(D3033="BEV",E3033*(1-'3 Model Input'!E$54), E3033))</f>
        <v>Blank</v>
      </c>
      <c r="R3033" s="198" t="str">
        <f>IF(D3033=0,"Blank",IF(D3033="PHEV",F3033/G3033,F3033*(1-'3 Model Input'!E$54)/G3033))</f>
        <v>Blank</v>
      </c>
      <c r="S3033" s="198" t="str">
        <f>IF(D3033=0,"Blank",IF(D3033="PHEV",MIN(M3033,E3033),MIN(M3033,(E3033*(1-'3 Model Input'!E$54)))))</f>
        <v>Blank</v>
      </c>
      <c r="T3033" s="217" t="str">
        <f t="shared" si="492"/>
        <v>Blank</v>
      </c>
      <c r="U3033" s="89"/>
      <c r="V3033" s="216" t="str">
        <f>IF(D3033=0,"Blank",P3033*'3 Model Input'!E$50)</f>
        <v>Blank</v>
      </c>
      <c r="W3033" s="197" t="str">
        <f t="shared" si="493"/>
        <v>Blank</v>
      </c>
      <c r="X3033" s="197" t="str">
        <f t="shared" si="494"/>
        <v>Blank</v>
      </c>
      <c r="Y3033" s="197" t="str">
        <f t="shared" si="495"/>
        <v>Blank</v>
      </c>
      <c r="Z3033" s="197" t="str">
        <f t="shared" si="496"/>
        <v>Blank</v>
      </c>
      <c r="AA3033" s="223" t="str" cm="1">
        <f t="array" ref="AA3033">_xlfn.IFS(ISTEXT('3 Model Input'!F$70),"Missing",ISTEXT('3 Model Input'!I$70),"Missing",ISNUMBER('3 Model Input'!K$70),'3 Model Input'!K$70*P3033)</f>
        <v>Missing</v>
      </c>
      <c r="AB3033" s="89"/>
      <c r="AC3033" s="227" t="str" cm="1">
        <f t="array" ref="AC3033">IF(D3033=0,"Blank",_xlfn.IFS('3 Model Input'!E$61=1,(V3033*G3033)/T3033,'3 Model Input'!E$61=2,(W3033*G3033)/T3033,'3 Model Input'!E$61=3,(X3033*G3033)/T3033,'3 Model Input'!E$61=4,(Y3033*G3033)/T3033,'3 Model Input'!E$61=5,(Z3033*G3033)/T3033, ISTEXT('3 Model Input'!E$61),"Missing",'3 Model Input'!E$61=6,(AA3033*G3033)/T3033))</f>
        <v>Blank</v>
      </c>
      <c r="AD3033" s="202" t="str">
        <f t="shared" si="497"/>
        <v>Blank</v>
      </c>
      <c r="AE3033" s="202" t="str">
        <f t="shared" si="498"/>
        <v>Blank</v>
      </c>
      <c r="AF3033" s="217" t="str">
        <f t="shared" si="499"/>
        <v>Blank</v>
      </c>
      <c r="AG3033" s="9" t="str" cm="1">
        <f t="array" ref="AG3033">_xlfn.IFS(ISNUMBER(AC3033), "", ISNUMBER(SEARCH("Blank", AC3033)), "", ISERROR(AC3033), "Bad input on tab 3")</f>
        <v/>
      </c>
    </row>
    <row r="3034" spans="2:33" ht="15" customHeight="1" x14ac:dyDescent="0.75">
      <c r="B3034" s="205" t="str">
        <f>'5 Driver Data'!B3034</f>
        <v>3026</v>
      </c>
      <c r="C3034" s="193">
        <f>'5 Driver Data'!C3034</f>
        <v>0</v>
      </c>
      <c r="D3034" s="192">
        <f>'5 Driver Data'!D3034</f>
        <v>0</v>
      </c>
      <c r="E3034" s="191">
        <f>'5 Driver Data'!E3034</f>
        <v>0</v>
      </c>
      <c r="F3034" s="191">
        <f>'5 Driver Data'!F3034</f>
        <v>0</v>
      </c>
      <c r="G3034" s="191">
        <f>'5 Driver Data'!G3034</f>
        <v>0</v>
      </c>
      <c r="H3034" s="191">
        <f>'5 Driver Data'!H3034</f>
        <v>0</v>
      </c>
      <c r="I3034" s="191">
        <f>'5 Driver Data'!I3034</f>
        <v>0</v>
      </c>
      <c r="J3034" s="191">
        <f>'5 Driver Data'!J3034</f>
        <v>0</v>
      </c>
      <c r="K3034" s="206">
        <f>'5 Driver Data'!K3034</f>
        <v>0</v>
      </c>
      <c r="L3034" s="1"/>
      <c r="M3034" s="216" t="str">
        <f>IF(D3034=0,"Blank",'3 Model Input'!E$44*'3 Model Input'!E$45)</f>
        <v>Blank</v>
      </c>
      <c r="N3034" s="197" t="str">
        <f t="shared" si="490"/>
        <v>Blank</v>
      </c>
      <c r="O3034" s="197" t="str">
        <f>IF(D3034=0,"Blank",'3 Model Input'!E$49*(1-'3 Model Input'!E$51))</f>
        <v>Blank</v>
      </c>
      <c r="P3034" s="197" t="str">
        <f t="shared" si="491"/>
        <v>Blank</v>
      </c>
      <c r="Q3034" s="197" t="str">
        <f>IF(D3034=0,"Blank",IF(D3034="BEV",E3034*(1-'3 Model Input'!E$54), E3034))</f>
        <v>Blank</v>
      </c>
      <c r="R3034" s="198" t="str">
        <f>IF(D3034=0,"Blank",IF(D3034="PHEV",F3034/G3034,F3034*(1-'3 Model Input'!E$54)/G3034))</f>
        <v>Blank</v>
      </c>
      <c r="S3034" s="198" t="str">
        <f>IF(D3034=0,"Blank",IF(D3034="PHEV",MIN(M3034,E3034),MIN(M3034,(E3034*(1-'3 Model Input'!E$54)))))</f>
        <v>Blank</v>
      </c>
      <c r="T3034" s="217" t="str">
        <f t="shared" si="492"/>
        <v>Blank</v>
      </c>
      <c r="U3034" s="89"/>
      <c r="V3034" s="216" t="str">
        <f>IF(D3034=0,"Blank",P3034*'3 Model Input'!E$50)</f>
        <v>Blank</v>
      </c>
      <c r="W3034" s="197" t="str">
        <f t="shared" si="493"/>
        <v>Blank</v>
      </c>
      <c r="X3034" s="197" t="str">
        <f t="shared" si="494"/>
        <v>Blank</v>
      </c>
      <c r="Y3034" s="197" t="str">
        <f t="shared" si="495"/>
        <v>Blank</v>
      </c>
      <c r="Z3034" s="197" t="str">
        <f t="shared" si="496"/>
        <v>Blank</v>
      </c>
      <c r="AA3034" s="223" t="str" cm="1">
        <f t="array" ref="AA3034">_xlfn.IFS(ISTEXT('3 Model Input'!F$70),"Missing",ISTEXT('3 Model Input'!I$70),"Missing",ISNUMBER('3 Model Input'!K$70),'3 Model Input'!K$70*P3034)</f>
        <v>Missing</v>
      </c>
      <c r="AB3034" s="89"/>
      <c r="AC3034" s="227" t="str" cm="1">
        <f t="array" ref="AC3034">IF(D3034=0,"Blank",_xlfn.IFS('3 Model Input'!E$61=1,(V3034*G3034)/T3034,'3 Model Input'!E$61=2,(W3034*G3034)/T3034,'3 Model Input'!E$61=3,(X3034*G3034)/T3034,'3 Model Input'!E$61=4,(Y3034*G3034)/T3034,'3 Model Input'!E$61=5,(Z3034*G3034)/T3034, ISTEXT('3 Model Input'!E$61),"Missing",'3 Model Input'!E$61=6,(AA3034*G3034)/T3034))</f>
        <v>Blank</v>
      </c>
      <c r="AD3034" s="202" t="str">
        <f t="shared" si="497"/>
        <v>Blank</v>
      </c>
      <c r="AE3034" s="202" t="str">
        <f t="shared" si="498"/>
        <v>Blank</v>
      </c>
      <c r="AF3034" s="217" t="str">
        <f t="shared" si="499"/>
        <v>Blank</v>
      </c>
      <c r="AG3034" s="9" t="str" cm="1">
        <f t="array" ref="AG3034">_xlfn.IFS(ISNUMBER(AC3034), "", ISNUMBER(SEARCH("Blank", AC3034)), "", ISERROR(AC3034), "Bad input on tab 3")</f>
        <v/>
      </c>
    </row>
    <row r="3035" spans="2:33" ht="15" customHeight="1" x14ac:dyDescent="0.75">
      <c r="B3035" s="205" t="str">
        <f>'5 Driver Data'!B3035</f>
        <v>3027</v>
      </c>
      <c r="C3035" s="193">
        <f>'5 Driver Data'!C3035</f>
        <v>0</v>
      </c>
      <c r="D3035" s="192">
        <f>'5 Driver Data'!D3035</f>
        <v>0</v>
      </c>
      <c r="E3035" s="191">
        <f>'5 Driver Data'!E3035</f>
        <v>0</v>
      </c>
      <c r="F3035" s="191">
        <f>'5 Driver Data'!F3035</f>
        <v>0</v>
      </c>
      <c r="G3035" s="191">
        <f>'5 Driver Data'!G3035</f>
        <v>0</v>
      </c>
      <c r="H3035" s="191">
        <f>'5 Driver Data'!H3035</f>
        <v>0</v>
      </c>
      <c r="I3035" s="191">
        <f>'5 Driver Data'!I3035</f>
        <v>0</v>
      </c>
      <c r="J3035" s="191">
        <f>'5 Driver Data'!J3035</f>
        <v>0</v>
      </c>
      <c r="K3035" s="206">
        <f>'5 Driver Data'!K3035</f>
        <v>0</v>
      </c>
      <c r="L3035" s="1"/>
      <c r="M3035" s="216" t="str">
        <f>IF(D3035=0,"Blank",'3 Model Input'!E$44*'3 Model Input'!E$45)</f>
        <v>Blank</v>
      </c>
      <c r="N3035" s="197" t="str">
        <f t="shared" si="490"/>
        <v>Blank</v>
      </c>
      <c r="O3035" s="197" t="str">
        <f>IF(D3035=0,"Blank",'3 Model Input'!E$49*(1-'3 Model Input'!E$51))</f>
        <v>Blank</v>
      </c>
      <c r="P3035" s="197" t="str">
        <f t="shared" si="491"/>
        <v>Blank</v>
      </c>
      <c r="Q3035" s="197" t="str">
        <f>IF(D3035=0,"Blank",IF(D3035="BEV",E3035*(1-'3 Model Input'!E$54), E3035))</f>
        <v>Blank</v>
      </c>
      <c r="R3035" s="198" t="str">
        <f>IF(D3035=0,"Blank",IF(D3035="PHEV",F3035/G3035,F3035*(1-'3 Model Input'!E$54)/G3035))</f>
        <v>Blank</v>
      </c>
      <c r="S3035" s="198" t="str">
        <f>IF(D3035=0,"Blank",IF(D3035="PHEV",MIN(M3035,E3035),MIN(M3035,(E3035*(1-'3 Model Input'!E$54)))))</f>
        <v>Blank</v>
      </c>
      <c r="T3035" s="217" t="str">
        <f t="shared" si="492"/>
        <v>Blank</v>
      </c>
      <c r="U3035" s="89"/>
      <c r="V3035" s="216" t="str">
        <f>IF(D3035=0,"Blank",P3035*'3 Model Input'!E$50)</f>
        <v>Blank</v>
      </c>
      <c r="W3035" s="197" t="str">
        <f t="shared" si="493"/>
        <v>Blank</v>
      </c>
      <c r="X3035" s="197" t="str">
        <f t="shared" si="494"/>
        <v>Blank</v>
      </c>
      <c r="Y3035" s="197" t="str">
        <f t="shared" si="495"/>
        <v>Blank</v>
      </c>
      <c r="Z3035" s="197" t="str">
        <f t="shared" si="496"/>
        <v>Blank</v>
      </c>
      <c r="AA3035" s="223" t="str" cm="1">
        <f t="array" ref="AA3035">_xlfn.IFS(ISTEXT('3 Model Input'!F$70),"Missing",ISTEXT('3 Model Input'!I$70),"Missing",ISNUMBER('3 Model Input'!K$70),'3 Model Input'!K$70*P3035)</f>
        <v>Missing</v>
      </c>
      <c r="AB3035" s="89"/>
      <c r="AC3035" s="227" t="str" cm="1">
        <f t="array" ref="AC3035">IF(D3035=0,"Blank",_xlfn.IFS('3 Model Input'!E$61=1,(V3035*G3035)/T3035,'3 Model Input'!E$61=2,(W3035*G3035)/T3035,'3 Model Input'!E$61=3,(X3035*G3035)/T3035,'3 Model Input'!E$61=4,(Y3035*G3035)/T3035,'3 Model Input'!E$61=5,(Z3035*G3035)/T3035, ISTEXT('3 Model Input'!E$61),"Missing",'3 Model Input'!E$61=6,(AA3035*G3035)/T3035))</f>
        <v>Blank</v>
      </c>
      <c r="AD3035" s="202" t="str">
        <f t="shared" si="497"/>
        <v>Blank</v>
      </c>
      <c r="AE3035" s="202" t="str">
        <f t="shared" si="498"/>
        <v>Blank</v>
      </c>
      <c r="AF3035" s="217" t="str">
        <f t="shared" si="499"/>
        <v>Blank</v>
      </c>
      <c r="AG3035" s="9" t="str" cm="1">
        <f t="array" ref="AG3035">_xlfn.IFS(ISNUMBER(AC3035), "", ISNUMBER(SEARCH("Blank", AC3035)), "", ISERROR(AC3035), "Bad input on tab 3")</f>
        <v/>
      </c>
    </row>
    <row r="3036" spans="2:33" ht="15" customHeight="1" x14ac:dyDescent="0.75">
      <c r="B3036" s="205" t="str">
        <f>'5 Driver Data'!B3036</f>
        <v>3028</v>
      </c>
      <c r="C3036" s="193">
        <f>'5 Driver Data'!C3036</f>
        <v>0</v>
      </c>
      <c r="D3036" s="192">
        <f>'5 Driver Data'!D3036</f>
        <v>0</v>
      </c>
      <c r="E3036" s="191">
        <f>'5 Driver Data'!E3036</f>
        <v>0</v>
      </c>
      <c r="F3036" s="191">
        <f>'5 Driver Data'!F3036</f>
        <v>0</v>
      </c>
      <c r="G3036" s="191">
        <f>'5 Driver Data'!G3036</f>
        <v>0</v>
      </c>
      <c r="H3036" s="191">
        <f>'5 Driver Data'!H3036</f>
        <v>0</v>
      </c>
      <c r="I3036" s="191">
        <f>'5 Driver Data'!I3036</f>
        <v>0</v>
      </c>
      <c r="J3036" s="191">
        <f>'5 Driver Data'!J3036</f>
        <v>0</v>
      </c>
      <c r="K3036" s="206">
        <f>'5 Driver Data'!K3036</f>
        <v>0</v>
      </c>
      <c r="L3036" s="1"/>
      <c r="M3036" s="216" t="str">
        <f>IF(D3036=0,"Blank",'3 Model Input'!E$44*'3 Model Input'!E$45)</f>
        <v>Blank</v>
      </c>
      <c r="N3036" s="197" t="str">
        <f t="shared" si="490"/>
        <v>Blank</v>
      </c>
      <c r="O3036" s="197" t="str">
        <f>IF(D3036=0,"Blank",'3 Model Input'!E$49*(1-'3 Model Input'!E$51))</f>
        <v>Blank</v>
      </c>
      <c r="P3036" s="197" t="str">
        <f t="shared" si="491"/>
        <v>Blank</v>
      </c>
      <c r="Q3036" s="197" t="str">
        <f>IF(D3036=0,"Blank",IF(D3036="BEV",E3036*(1-'3 Model Input'!E$54), E3036))</f>
        <v>Blank</v>
      </c>
      <c r="R3036" s="198" t="str">
        <f>IF(D3036=0,"Blank",IF(D3036="PHEV",F3036/G3036,F3036*(1-'3 Model Input'!E$54)/G3036))</f>
        <v>Blank</v>
      </c>
      <c r="S3036" s="198" t="str">
        <f>IF(D3036=0,"Blank",IF(D3036="PHEV",MIN(M3036,E3036),MIN(M3036,(E3036*(1-'3 Model Input'!E$54)))))</f>
        <v>Blank</v>
      </c>
      <c r="T3036" s="217" t="str">
        <f t="shared" si="492"/>
        <v>Blank</v>
      </c>
      <c r="U3036" s="89"/>
      <c r="V3036" s="216" t="str">
        <f>IF(D3036=0,"Blank",P3036*'3 Model Input'!E$50)</f>
        <v>Blank</v>
      </c>
      <c r="W3036" s="197" t="str">
        <f t="shared" si="493"/>
        <v>Blank</v>
      </c>
      <c r="X3036" s="197" t="str">
        <f t="shared" si="494"/>
        <v>Blank</v>
      </c>
      <c r="Y3036" s="197" t="str">
        <f t="shared" si="495"/>
        <v>Blank</v>
      </c>
      <c r="Z3036" s="197" t="str">
        <f t="shared" si="496"/>
        <v>Blank</v>
      </c>
      <c r="AA3036" s="223" t="str" cm="1">
        <f t="array" ref="AA3036">_xlfn.IFS(ISTEXT('3 Model Input'!F$70),"Missing",ISTEXT('3 Model Input'!I$70),"Missing",ISNUMBER('3 Model Input'!K$70),'3 Model Input'!K$70*P3036)</f>
        <v>Missing</v>
      </c>
      <c r="AB3036" s="89"/>
      <c r="AC3036" s="227" t="str" cm="1">
        <f t="array" ref="AC3036">IF(D3036=0,"Blank",_xlfn.IFS('3 Model Input'!E$61=1,(V3036*G3036)/T3036,'3 Model Input'!E$61=2,(W3036*G3036)/T3036,'3 Model Input'!E$61=3,(X3036*G3036)/T3036,'3 Model Input'!E$61=4,(Y3036*G3036)/T3036,'3 Model Input'!E$61=5,(Z3036*G3036)/T3036, ISTEXT('3 Model Input'!E$61),"Missing",'3 Model Input'!E$61=6,(AA3036*G3036)/T3036))</f>
        <v>Blank</v>
      </c>
      <c r="AD3036" s="202" t="str">
        <f t="shared" si="497"/>
        <v>Blank</v>
      </c>
      <c r="AE3036" s="202" t="str">
        <f t="shared" si="498"/>
        <v>Blank</v>
      </c>
      <c r="AF3036" s="217" t="str">
        <f t="shared" si="499"/>
        <v>Blank</v>
      </c>
      <c r="AG3036" s="9" t="str" cm="1">
        <f t="array" ref="AG3036">_xlfn.IFS(ISNUMBER(AC3036), "", ISNUMBER(SEARCH("Blank", AC3036)), "", ISERROR(AC3036), "Bad input on tab 3")</f>
        <v/>
      </c>
    </row>
    <row r="3037" spans="2:33" ht="15" customHeight="1" x14ac:dyDescent="0.75">
      <c r="B3037" s="205" t="str">
        <f>'5 Driver Data'!B3037</f>
        <v>3029</v>
      </c>
      <c r="C3037" s="193">
        <f>'5 Driver Data'!C3037</f>
        <v>0</v>
      </c>
      <c r="D3037" s="192">
        <f>'5 Driver Data'!D3037</f>
        <v>0</v>
      </c>
      <c r="E3037" s="191">
        <f>'5 Driver Data'!E3037</f>
        <v>0</v>
      </c>
      <c r="F3037" s="191">
        <f>'5 Driver Data'!F3037</f>
        <v>0</v>
      </c>
      <c r="G3037" s="191">
        <f>'5 Driver Data'!G3037</f>
        <v>0</v>
      </c>
      <c r="H3037" s="191">
        <f>'5 Driver Data'!H3037</f>
        <v>0</v>
      </c>
      <c r="I3037" s="191">
        <f>'5 Driver Data'!I3037</f>
        <v>0</v>
      </c>
      <c r="J3037" s="191">
        <f>'5 Driver Data'!J3037</f>
        <v>0</v>
      </c>
      <c r="K3037" s="206">
        <f>'5 Driver Data'!K3037</f>
        <v>0</v>
      </c>
      <c r="L3037" s="1"/>
      <c r="M3037" s="216" t="str">
        <f>IF(D3037=0,"Blank",'3 Model Input'!E$44*'3 Model Input'!E$45)</f>
        <v>Blank</v>
      </c>
      <c r="N3037" s="197" t="str">
        <f t="shared" si="490"/>
        <v>Blank</v>
      </c>
      <c r="O3037" s="197" t="str">
        <f>IF(D3037=0,"Blank",'3 Model Input'!E$49*(1-'3 Model Input'!E$51))</f>
        <v>Blank</v>
      </c>
      <c r="P3037" s="197" t="str">
        <f t="shared" si="491"/>
        <v>Blank</v>
      </c>
      <c r="Q3037" s="197" t="str">
        <f>IF(D3037=0,"Blank",IF(D3037="BEV",E3037*(1-'3 Model Input'!E$54), E3037))</f>
        <v>Blank</v>
      </c>
      <c r="R3037" s="198" t="str">
        <f>IF(D3037=0,"Blank",IF(D3037="PHEV",F3037/G3037,F3037*(1-'3 Model Input'!E$54)/G3037))</f>
        <v>Blank</v>
      </c>
      <c r="S3037" s="198" t="str">
        <f>IF(D3037=0,"Blank",IF(D3037="PHEV",MIN(M3037,E3037),MIN(M3037,(E3037*(1-'3 Model Input'!E$54)))))</f>
        <v>Blank</v>
      </c>
      <c r="T3037" s="217" t="str">
        <f t="shared" si="492"/>
        <v>Blank</v>
      </c>
      <c r="U3037" s="89"/>
      <c r="V3037" s="216" t="str">
        <f>IF(D3037=0,"Blank",P3037*'3 Model Input'!E$50)</f>
        <v>Blank</v>
      </c>
      <c r="W3037" s="197" t="str">
        <f t="shared" si="493"/>
        <v>Blank</v>
      </c>
      <c r="X3037" s="197" t="str">
        <f t="shared" si="494"/>
        <v>Blank</v>
      </c>
      <c r="Y3037" s="197" t="str">
        <f t="shared" si="495"/>
        <v>Blank</v>
      </c>
      <c r="Z3037" s="197" t="str">
        <f t="shared" si="496"/>
        <v>Blank</v>
      </c>
      <c r="AA3037" s="223" t="str" cm="1">
        <f t="array" ref="AA3037">_xlfn.IFS(ISTEXT('3 Model Input'!F$70),"Missing",ISTEXT('3 Model Input'!I$70),"Missing",ISNUMBER('3 Model Input'!K$70),'3 Model Input'!K$70*P3037)</f>
        <v>Missing</v>
      </c>
      <c r="AB3037" s="89"/>
      <c r="AC3037" s="227" t="str" cm="1">
        <f t="array" ref="AC3037">IF(D3037=0,"Blank",_xlfn.IFS('3 Model Input'!E$61=1,(V3037*G3037)/T3037,'3 Model Input'!E$61=2,(W3037*G3037)/T3037,'3 Model Input'!E$61=3,(X3037*G3037)/T3037,'3 Model Input'!E$61=4,(Y3037*G3037)/T3037,'3 Model Input'!E$61=5,(Z3037*G3037)/T3037, ISTEXT('3 Model Input'!E$61),"Missing",'3 Model Input'!E$61=6,(AA3037*G3037)/T3037))</f>
        <v>Blank</v>
      </c>
      <c r="AD3037" s="202" t="str">
        <f t="shared" si="497"/>
        <v>Blank</v>
      </c>
      <c r="AE3037" s="202" t="str">
        <f t="shared" si="498"/>
        <v>Blank</v>
      </c>
      <c r="AF3037" s="217" t="str">
        <f t="shared" si="499"/>
        <v>Blank</v>
      </c>
      <c r="AG3037" s="9" t="str" cm="1">
        <f t="array" ref="AG3037">_xlfn.IFS(ISNUMBER(AC3037), "", ISNUMBER(SEARCH("Blank", AC3037)), "", ISERROR(AC3037), "Bad input on tab 3")</f>
        <v/>
      </c>
    </row>
    <row r="3038" spans="2:33" ht="15" customHeight="1" x14ac:dyDescent="0.75">
      <c r="B3038" s="205" t="str">
        <f>'5 Driver Data'!B3038</f>
        <v>3030</v>
      </c>
      <c r="C3038" s="193">
        <f>'5 Driver Data'!C3038</f>
        <v>0</v>
      </c>
      <c r="D3038" s="192">
        <f>'5 Driver Data'!D3038</f>
        <v>0</v>
      </c>
      <c r="E3038" s="191">
        <f>'5 Driver Data'!E3038</f>
        <v>0</v>
      </c>
      <c r="F3038" s="191">
        <f>'5 Driver Data'!F3038</f>
        <v>0</v>
      </c>
      <c r="G3038" s="191">
        <f>'5 Driver Data'!G3038</f>
        <v>0</v>
      </c>
      <c r="H3038" s="191">
        <f>'5 Driver Data'!H3038</f>
        <v>0</v>
      </c>
      <c r="I3038" s="191">
        <f>'5 Driver Data'!I3038</f>
        <v>0</v>
      </c>
      <c r="J3038" s="191">
        <f>'5 Driver Data'!J3038</f>
        <v>0</v>
      </c>
      <c r="K3038" s="206">
        <f>'5 Driver Data'!K3038</f>
        <v>0</v>
      </c>
      <c r="L3038" s="1"/>
      <c r="M3038" s="216" t="str">
        <f>IF(D3038=0,"Blank",'3 Model Input'!E$44*'3 Model Input'!E$45)</f>
        <v>Blank</v>
      </c>
      <c r="N3038" s="197" t="str">
        <f t="shared" si="490"/>
        <v>Blank</v>
      </c>
      <c r="O3038" s="197" t="str">
        <f>IF(D3038=0,"Blank",'3 Model Input'!E$49*(1-'3 Model Input'!E$51))</f>
        <v>Blank</v>
      </c>
      <c r="P3038" s="197" t="str">
        <f t="shared" si="491"/>
        <v>Blank</v>
      </c>
      <c r="Q3038" s="197" t="str">
        <f>IF(D3038=0,"Blank",IF(D3038="BEV",E3038*(1-'3 Model Input'!E$54), E3038))</f>
        <v>Blank</v>
      </c>
      <c r="R3038" s="198" t="str">
        <f>IF(D3038=0,"Blank",IF(D3038="PHEV",F3038/G3038,F3038*(1-'3 Model Input'!E$54)/G3038))</f>
        <v>Blank</v>
      </c>
      <c r="S3038" s="198" t="str">
        <f>IF(D3038=0,"Blank",IF(D3038="PHEV",MIN(M3038,E3038),MIN(M3038,(E3038*(1-'3 Model Input'!E$54)))))</f>
        <v>Blank</v>
      </c>
      <c r="T3038" s="217" t="str">
        <f t="shared" si="492"/>
        <v>Blank</v>
      </c>
      <c r="U3038" s="89"/>
      <c r="V3038" s="216" t="str">
        <f>IF(D3038=0,"Blank",P3038*'3 Model Input'!E$50)</f>
        <v>Blank</v>
      </c>
      <c r="W3038" s="197" t="str">
        <f t="shared" si="493"/>
        <v>Blank</v>
      </c>
      <c r="X3038" s="197" t="str">
        <f t="shared" si="494"/>
        <v>Blank</v>
      </c>
      <c r="Y3038" s="197" t="str">
        <f t="shared" si="495"/>
        <v>Blank</v>
      </c>
      <c r="Z3038" s="197" t="str">
        <f t="shared" si="496"/>
        <v>Blank</v>
      </c>
      <c r="AA3038" s="223" t="str" cm="1">
        <f t="array" ref="AA3038">_xlfn.IFS(ISTEXT('3 Model Input'!F$70),"Missing",ISTEXT('3 Model Input'!I$70),"Missing",ISNUMBER('3 Model Input'!K$70),'3 Model Input'!K$70*P3038)</f>
        <v>Missing</v>
      </c>
      <c r="AB3038" s="89"/>
      <c r="AC3038" s="227" t="str" cm="1">
        <f t="array" ref="AC3038">IF(D3038=0,"Blank",_xlfn.IFS('3 Model Input'!E$61=1,(V3038*G3038)/T3038,'3 Model Input'!E$61=2,(W3038*G3038)/T3038,'3 Model Input'!E$61=3,(X3038*G3038)/T3038,'3 Model Input'!E$61=4,(Y3038*G3038)/T3038,'3 Model Input'!E$61=5,(Z3038*G3038)/T3038, ISTEXT('3 Model Input'!E$61),"Missing",'3 Model Input'!E$61=6,(AA3038*G3038)/T3038))</f>
        <v>Blank</v>
      </c>
      <c r="AD3038" s="202" t="str">
        <f t="shared" si="497"/>
        <v>Blank</v>
      </c>
      <c r="AE3038" s="202" t="str">
        <f t="shared" si="498"/>
        <v>Blank</v>
      </c>
      <c r="AF3038" s="217" t="str">
        <f t="shared" si="499"/>
        <v>Blank</v>
      </c>
      <c r="AG3038" s="9" t="str" cm="1">
        <f t="array" ref="AG3038">_xlfn.IFS(ISNUMBER(AC3038), "", ISNUMBER(SEARCH("Blank", AC3038)), "", ISERROR(AC3038), "Bad input on tab 3")</f>
        <v/>
      </c>
    </row>
    <row r="3039" spans="2:33" ht="15" customHeight="1" x14ac:dyDescent="0.75">
      <c r="B3039" s="205" t="str">
        <f>'5 Driver Data'!B3039</f>
        <v>3031</v>
      </c>
      <c r="C3039" s="193">
        <f>'5 Driver Data'!C3039</f>
        <v>0</v>
      </c>
      <c r="D3039" s="192">
        <f>'5 Driver Data'!D3039</f>
        <v>0</v>
      </c>
      <c r="E3039" s="191">
        <f>'5 Driver Data'!E3039</f>
        <v>0</v>
      </c>
      <c r="F3039" s="191">
        <f>'5 Driver Data'!F3039</f>
        <v>0</v>
      </c>
      <c r="G3039" s="191">
        <f>'5 Driver Data'!G3039</f>
        <v>0</v>
      </c>
      <c r="H3039" s="191">
        <f>'5 Driver Data'!H3039</f>
        <v>0</v>
      </c>
      <c r="I3039" s="191">
        <f>'5 Driver Data'!I3039</f>
        <v>0</v>
      </c>
      <c r="J3039" s="191">
        <f>'5 Driver Data'!J3039</f>
        <v>0</v>
      </c>
      <c r="K3039" s="206">
        <f>'5 Driver Data'!K3039</f>
        <v>0</v>
      </c>
      <c r="L3039" s="1"/>
      <c r="M3039" s="216" t="str">
        <f>IF(D3039=0,"Blank",'3 Model Input'!E$44*'3 Model Input'!E$45)</f>
        <v>Blank</v>
      </c>
      <c r="N3039" s="197" t="str">
        <f t="shared" si="490"/>
        <v>Blank</v>
      </c>
      <c r="O3039" s="197" t="str">
        <f>IF(D3039=0,"Blank",'3 Model Input'!E$49*(1-'3 Model Input'!E$51))</f>
        <v>Blank</v>
      </c>
      <c r="P3039" s="197" t="str">
        <f t="shared" si="491"/>
        <v>Blank</v>
      </c>
      <c r="Q3039" s="197" t="str">
        <f>IF(D3039=0,"Blank",IF(D3039="BEV",E3039*(1-'3 Model Input'!E$54), E3039))</f>
        <v>Blank</v>
      </c>
      <c r="R3039" s="198" t="str">
        <f>IF(D3039=0,"Blank",IF(D3039="PHEV",F3039/G3039,F3039*(1-'3 Model Input'!E$54)/G3039))</f>
        <v>Blank</v>
      </c>
      <c r="S3039" s="198" t="str">
        <f>IF(D3039=0,"Blank",IF(D3039="PHEV",MIN(M3039,E3039),MIN(M3039,(E3039*(1-'3 Model Input'!E$54)))))</f>
        <v>Blank</v>
      </c>
      <c r="T3039" s="217" t="str">
        <f t="shared" si="492"/>
        <v>Blank</v>
      </c>
      <c r="U3039" s="89"/>
      <c r="V3039" s="216" t="str">
        <f>IF(D3039=0,"Blank",P3039*'3 Model Input'!E$50)</f>
        <v>Blank</v>
      </c>
      <c r="W3039" s="197" t="str">
        <f t="shared" si="493"/>
        <v>Blank</v>
      </c>
      <c r="X3039" s="197" t="str">
        <f t="shared" si="494"/>
        <v>Blank</v>
      </c>
      <c r="Y3039" s="197" t="str">
        <f t="shared" si="495"/>
        <v>Blank</v>
      </c>
      <c r="Z3039" s="197" t="str">
        <f t="shared" si="496"/>
        <v>Blank</v>
      </c>
      <c r="AA3039" s="223" t="str" cm="1">
        <f t="array" ref="AA3039">_xlfn.IFS(ISTEXT('3 Model Input'!F$70),"Missing",ISTEXT('3 Model Input'!I$70),"Missing",ISNUMBER('3 Model Input'!K$70),'3 Model Input'!K$70*P3039)</f>
        <v>Missing</v>
      </c>
      <c r="AB3039" s="89"/>
      <c r="AC3039" s="227" t="str" cm="1">
        <f t="array" ref="AC3039">IF(D3039=0,"Blank",_xlfn.IFS('3 Model Input'!E$61=1,(V3039*G3039)/T3039,'3 Model Input'!E$61=2,(W3039*G3039)/T3039,'3 Model Input'!E$61=3,(X3039*G3039)/T3039,'3 Model Input'!E$61=4,(Y3039*G3039)/T3039,'3 Model Input'!E$61=5,(Z3039*G3039)/T3039, ISTEXT('3 Model Input'!E$61),"Missing",'3 Model Input'!E$61=6,(AA3039*G3039)/T3039))</f>
        <v>Blank</v>
      </c>
      <c r="AD3039" s="202" t="str">
        <f t="shared" si="497"/>
        <v>Blank</v>
      </c>
      <c r="AE3039" s="202" t="str">
        <f t="shared" si="498"/>
        <v>Blank</v>
      </c>
      <c r="AF3039" s="217" t="str">
        <f t="shared" si="499"/>
        <v>Blank</v>
      </c>
      <c r="AG3039" s="9" t="str" cm="1">
        <f t="array" ref="AG3039">_xlfn.IFS(ISNUMBER(AC3039), "", ISNUMBER(SEARCH("Blank", AC3039)), "", ISERROR(AC3039), "Bad input on tab 3")</f>
        <v/>
      </c>
    </row>
    <row r="3040" spans="2:33" ht="15" customHeight="1" x14ac:dyDescent="0.75">
      <c r="B3040" s="205" t="str">
        <f>'5 Driver Data'!B3040</f>
        <v>3032</v>
      </c>
      <c r="C3040" s="193">
        <f>'5 Driver Data'!C3040</f>
        <v>0</v>
      </c>
      <c r="D3040" s="192">
        <f>'5 Driver Data'!D3040</f>
        <v>0</v>
      </c>
      <c r="E3040" s="191">
        <f>'5 Driver Data'!E3040</f>
        <v>0</v>
      </c>
      <c r="F3040" s="191">
        <f>'5 Driver Data'!F3040</f>
        <v>0</v>
      </c>
      <c r="G3040" s="191">
        <f>'5 Driver Data'!G3040</f>
        <v>0</v>
      </c>
      <c r="H3040" s="191">
        <f>'5 Driver Data'!H3040</f>
        <v>0</v>
      </c>
      <c r="I3040" s="191">
        <f>'5 Driver Data'!I3040</f>
        <v>0</v>
      </c>
      <c r="J3040" s="191">
        <f>'5 Driver Data'!J3040</f>
        <v>0</v>
      </c>
      <c r="K3040" s="206">
        <f>'5 Driver Data'!K3040</f>
        <v>0</v>
      </c>
      <c r="L3040" s="1"/>
      <c r="M3040" s="216" t="str">
        <f>IF(D3040=0,"Blank",'3 Model Input'!E$44*'3 Model Input'!E$45)</f>
        <v>Blank</v>
      </c>
      <c r="N3040" s="197" t="str">
        <f t="shared" si="490"/>
        <v>Blank</v>
      </c>
      <c r="O3040" s="197" t="str">
        <f>IF(D3040=0,"Blank",'3 Model Input'!E$49*(1-'3 Model Input'!E$51))</f>
        <v>Blank</v>
      </c>
      <c r="P3040" s="197" t="str">
        <f t="shared" si="491"/>
        <v>Blank</v>
      </c>
      <c r="Q3040" s="197" t="str">
        <f>IF(D3040=0,"Blank",IF(D3040="BEV",E3040*(1-'3 Model Input'!E$54), E3040))</f>
        <v>Blank</v>
      </c>
      <c r="R3040" s="198" t="str">
        <f>IF(D3040=0,"Blank",IF(D3040="PHEV",F3040/G3040,F3040*(1-'3 Model Input'!E$54)/G3040))</f>
        <v>Blank</v>
      </c>
      <c r="S3040" s="198" t="str">
        <f>IF(D3040=0,"Blank",IF(D3040="PHEV",MIN(M3040,E3040),MIN(M3040,(E3040*(1-'3 Model Input'!E$54)))))</f>
        <v>Blank</v>
      </c>
      <c r="T3040" s="217" t="str">
        <f t="shared" si="492"/>
        <v>Blank</v>
      </c>
      <c r="U3040" s="89"/>
      <c r="V3040" s="216" t="str">
        <f>IF(D3040=0,"Blank",P3040*'3 Model Input'!E$50)</f>
        <v>Blank</v>
      </c>
      <c r="W3040" s="197" t="str">
        <f t="shared" si="493"/>
        <v>Blank</v>
      </c>
      <c r="X3040" s="197" t="str">
        <f t="shared" si="494"/>
        <v>Blank</v>
      </c>
      <c r="Y3040" s="197" t="str">
        <f t="shared" si="495"/>
        <v>Blank</v>
      </c>
      <c r="Z3040" s="197" t="str">
        <f t="shared" si="496"/>
        <v>Blank</v>
      </c>
      <c r="AA3040" s="223" t="str" cm="1">
        <f t="array" ref="AA3040">_xlfn.IFS(ISTEXT('3 Model Input'!F$70),"Missing",ISTEXT('3 Model Input'!I$70),"Missing",ISNUMBER('3 Model Input'!K$70),'3 Model Input'!K$70*P3040)</f>
        <v>Missing</v>
      </c>
      <c r="AB3040" s="89"/>
      <c r="AC3040" s="227" t="str" cm="1">
        <f t="array" ref="AC3040">IF(D3040=0,"Blank",_xlfn.IFS('3 Model Input'!E$61=1,(V3040*G3040)/T3040,'3 Model Input'!E$61=2,(W3040*G3040)/T3040,'3 Model Input'!E$61=3,(X3040*G3040)/T3040,'3 Model Input'!E$61=4,(Y3040*G3040)/T3040,'3 Model Input'!E$61=5,(Z3040*G3040)/T3040, ISTEXT('3 Model Input'!E$61),"Missing",'3 Model Input'!E$61=6,(AA3040*G3040)/T3040))</f>
        <v>Blank</v>
      </c>
      <c r="AD3040" s="202" t="str">
        <f t="shared" si="497"/>
        <v>Blank</v>
      </c>
      <c r="AE3040" s="202" t="str">
        <f t="shared" si="498"/>
        <v>Blank</v>
      </c>
      <c r="AF3040" s="217" t="str">
        <f t="shared" si="499"/>
        <v>Blank</v>
      </c>
      <c r="AG3040" s="9" t="str" cm="1">
        <f t="array" ref="AG3040">_xlfn.IFS(ISNUMBER(AC3040), "", ISNUMBER(SEARCH("Blank", AC3040)), "", ISERROR(AC3040), "Bad input on tab 3")</f>
        <v/>
      </c>
    </row>
    <row r="3041" spans="2:33" ht="15" customHeight="1" x14ac:dyDescent="0.75">
      <c r="B3041" s="205" t="str">
        <f>'5 Driver Data'!B3041</f>
        <v>3033</v>
      </c>
      <c r="C3041" s="193">
        <f>'5 Driver Data'!C3041</f>
        <v>0</v>
      </c>
      <c r="D3041" s="192">
        <f>'5 Driver Data'!D3041</f>
        <v>0</v>
      </c>
      <c r="E3041" s="191">
        <f>'5 Driver Data'!E3041</f>
        <v>0</v>
      </c>
      <c r="F3041" s="191">
        <f>'5 Driver Data'!F3041</f>
        <v>0</v>
      </c>
      <c r="G3041" s="191">
        <f>'5 Driver Data'!G3041</f>
        <v>0</v>
      </c>
      <c r="H3041" s="191">
        <f>'5 Driver Data'!H3041</f>
        <v>0</v>
      </c>
      <c r="I3041" s="191">
        <f>'5 Driver Data'!I3041</f>
        <v>0</v>
      </c>
      <c r="J3041" s="191">
        <f>'5 Driver Data'!J3041</f>
        <v>0</v>
      </c>
      <c r="K3041" s="206">
        <f>'5 Driver Data'!K3041</f>
        <v>0</v>
      </c>
      <c r="L3041" s="1"/>
      <c r="M3041" s="216" t="str">
        <f>IF(D3041=0,"Blank",'3 Model Input'!E$44*'3 Model Input'!E$45)</f>
        <v>Blank</v>
      </c>
      <c r="N3041" s="197" t="str">
        <f t="shared" si="490"/>
        <v>Blank</v>
      </c>
      <c r="O3041" s="197" t="str">
        <f>IF(D3041=0,"Blank",'3 Model Input'!E$49*(1-'3 Model Input'!E$51))</f>
        <v>Blank</v>
      </c>
      <c r="P3041" s="197" t="str">
        <f t="shared" si="491"/>
        <v>Blank</v>
      </c>
      <c r="Q3041" s="197" t="str">
        <f>IF(D3041=0,"Blank",IF(D3041="BEV",E3041*(1-'3 Model Input'!E$54), E3041))</f>
        <v>Blank</v>
      </c>
      <c r="R3041" s="198" t="str">
        <f>IF(D3041=0,"Blank",IF(D3041="PHEV",F3041/G3041,F3041*(1-'3 Model Input'!E$54)/G3041))</f>
        <v>Blank</v>
      </c>
      <c r="S3041" s="198" t="str">
        <f>IF(D3041=0,"Blank",IF(D3041="PHEV",MIN(M3041,E3041),MIN(M3041,(E3041*(1-'3 Model Input'!E$54)))))</f>
        <v>Blank</v>
      </c>
      <c r="T3041" s="217" t="str">
        <f t="shared" si="492"/>
        <v>Blank</v>
      </c>
      <c r="U3041" s="89"/>
      <c r="V3041" s="216" t="str">
        <f>IF(D3041=0,"Blank",P3041*'3 Model Input'!E$50)</f>
        <v>Blank</v>
      </c>
      <c r="W3041" s="197" t="str">
        <f t="shared" si="493"/>
        <v>Blank</v>
      </c>
      <c r="X3041" s="197" t="str">
        <f t="shared" si="494"/>
        <v>Blank</v>
      </c>
      <c r="Y3041" s="197" t="str">
        <f t="shared" si="495"/>
        <v>Blank</v>
      </c>
      <c r="Z3041" s="197" t="str">
        <f t="shared" si="496"/>
        <v>Blank</v>
      </c>
      <c r="AA3041" s="223" t="str" cm="1">
        <f t="array" ref="AA3041">_xlfn.IFS(ISTEXT('3 Model Input'!F$70),"Missing",ISTEXT('3 Model Input'!I$70),"Missing",ISNUMBER('3 Model Input'!K$70),'3 Model Input'!K$70*P3041)</f>
        <v>Missing</v>
      </c>
      <c r="AB3041" s="89"/>
      <c r="AC3041" s="227" t="str" cm="1">
        <f t="array" ref="AC3041">IF(D3041=0,"Blank",_xlfn.IFS('3 Model Input'!E$61=1,(V3041*G3041)/T3041,'3 Model Input'!E$61=2,(W3041*G3041)/T3041,'3 Model Input'!E$61=3,(X3041*G3041)/T3041,'3 Model Input'!E$61=4,(Y3041*G3041)/T3041,'3 Model Input'!E$61=5,(Z3041*G3041)/T3041, ISTEXT('3 Model Input'!E$61),"Missing",'3 Model Input'!E$61=6,(AA3041*G3041)/T3041))</f>
        <v>Blank</v>
      </c>
      <c r="AD3041" s="202" t="str">
        <f t="shared" si="497"/>
        <v>Blank</v>
      </c>
      <c r="AE3041" s="202" t="str">
        <f t="shared" si="498"/>
        <v>Blank</v>
      </c>
      <c r="AF3041" s="217" t="str">
        <f t="shared" si="499"/>
        <v>Blank</v>
      </c>
      <c r="AG3041" s="9" t="str" cm="1">
        <f t="array" ref="AG3041">_xlfn.IFS(ISNUMBER(AC3041), "", ISNUMBER(SEARCH("Blank", AC3041)), "", ISERROR(AC3041), "Bad input on tab 3")</f>
        <v/>
      </c>
    </row>
    <row r="3042" spans="2:33" ht="15" customHeight="1" x14ac:dyDescent="0.75">
      <c r="B3042" s="205" t="str">
        <f>'5 Driver Data'!B3042</f>
        <v>3034</v>
      </c>
      <c r="C3042" s="193">
        <f>'5 Driver Data'!C3042</f>
        <v>0</v>
      </c>
      <c r="D3042" s="192">
        <f>'5 Driver Data'!D3042</f>
        <v>0</v>
      </c>
      <c r="E3042" s="191">
        <f>'5 Driver Data'!E3042</f>
        <v>0</v>
      </c>
      <c r="F3042" s="191">
        <f>'5 Driver Data'!F3042</f>
        <v>0</v>
      </c>
      <c r="G3042" s="191">
        <f>'5 Driver Data'!G3042</f>
        <v>0</v>
      </c>
      <c r="H3042" s="191">
        <f>'5 Driver Data'!H3042</f>
        <v>0</v>
      </c>
      <c r="I3042" s="191">
        <f>'5 Driver Data'!I3042</f>
        <v>0</v>
      </c>
      <c r="J3042" s="191">
        <f>'5 Driver Data'!J3042</f>
        <v>0</v>
      </c>
      <c r="K3042" s="206">
        <f>'5 Driver Data'!K3042</f>
        <v>0</v>
      </c>
      <c r="L3042" s="1"/>
      <c r="M3042" s="216" t="str">
        <f>IF(D3042=0,"Blank",'3 Model Input'!E$44*'3 Model Input'!E$45)</f>
        <v>Blank</v>
      </c>
      <c r="N3042" s="197" t="str">
        <f t="shared" si="490"/>
        <v>Blank</v>
      </c>
      <c r="O3042" s="197" t="str">
        <f>IF(D3042=0,"Blank",'3 Model Input'!E$49*(1-'3 Model Input'!E$51))</f>
        <v>Blank</v>
      </c>
      <c r="P3042" s="197" t="str">
        <f t="shared" si="491"/>
        <v>Blank</v>
      </c>
      <c r="Q3042" s="197" t="str">
        <f>IF(D3042=0,"Blank",IF(D3042="BEV",E3042*(1-'3 Model Input'!E$54), E3042))</f>
        <v>Blank</v>
      </c>
      <c r="R3042" s="198" t="str">
        <f>IF(D3042=0,"Blank",IF(D3042="PHEV",F3042/G3042,F3042*(1-'3 Model Input'!E$54)/G3042))</f>
        <v>Blank</v>
      </c>
      <c r="S3042" s="198" t="str">
        <f>IF(D3042=0,"Blank",IF(D3042="PHEV",MIN(M3042,E3042),MIN(M3042,(E3042*(1-'3 Model Input'!E$54)))))</f>
        <v>Blank</v>
      </c>
      <c r="T3042" s="217" t="str">
        <f t="shared" si="492"/>
        <v>Blank</v>
      </c>
      <c r="U3042" s="89"/>
      <c r="V3042" s="216" t="str">
        <f>IF(D3042=0,"Blank",P3042*'3 Model Input'!E$50)</f>
        <v>Blank</v>
      </c>
      <c r="W3042" s="197" t="str">
        <f t="shared" si="493"/>
        <v>Blank</v>
      </c>
      <c r="X3042" s="197" t="str">
        <f t="shared" si="494"/>
        <v>Blank</v>
      </c>
      <c r="Y3042" s="197" t="str">
        <f t="shared" si="495"/>
        <v>Blank</v>
      </c>
      <c r="Z3042" s="197" t="str">
        <f t="shared" si="496"/>
        <v>Blank</v>
      </c>
      <c r="AA3042" s="223" t="str" cm="1">
        <f t="array" ref="AA3042">_xlfn.IFS(ISTEXT('3 Model Input'!F$70),"Missing",ISTEXT('3 Model Input'!I$70),"Missing",ISNUMBER('3 Model Input'!K$70),'3 Model Input'!K$70*P3042)</f>
        <v>Missing</v>
      </c>
      <c r="AB3042" s="89"/>
      <c r="AC3042" s="227" t="str" cm="1">
        <f t="array" ref="AC3042">IF(D3042=0,"Blank",_xlfn.IFS('3 Model Input'!E$61=1,(V3042*G3042)/T3042,'3 Model Input'!E$61=2,(W3042*G3042)/T3042,'3 Model Input'!E$61=3,(X3042*G3042)/T3042,'3 Model Input'!E$61=4,(Y3042*G3042)/T3042,'3 Model Input'!E$61=5,(Z3042*G3042)/T3042, ISTEXT('3 Model Input'!E$61),"Missing",'3 Model Input'!E$61=6,(AA3042*G3042)/T3042))</f>
        <v>Blank</v>
      </c>
      <c r="AD3042" s="202" t="str">
        <f t="shared" si="497"/>
        <v>Blank</v>
      </c>
      <c r="AE3042" s="202" t="str">
        <f t="shared" si="498"/>
        <v>Blank</v>
      </c>
      <c r="AF3042" s="217" t="str">
        <f t="shared" si="499"/>
        <v>Blank</v>
      </c>
      <c r="AG3042" s="9" t="str" cm="1">
        <f t="array" ref="AG3042">_xlfn.IFS(ISNUMBER(AC3042), "", ISNUMBER(SEARCH("Blank", AC3042)), "", ISERROR(AC3042), "Bad input on tab 3")</f>
        <v/>
      </c>
    </row>
    <row r="3043" spans="2:33" ht="15" customHeight="1" x14ac:dyDescent="0.75">
      <c r="B3043" s="205" t="str">
        <f>'5 Driver Data'!B3043</f>
        <v>3035</v>
      </c>
      <c r="C3043" s="193">
        <f>'5 Driver Data'!C3043</f>
        <v>0</v>
      </c>
      <c r="D3043" s="192">
        <f>'5 Driver Data'!D3043</f>
        <v>0</v>
      </c>
      <c r="E3043" s="191">
        <f>'5 Driver Data'!E3043</f>
        <v>0</v>
      </c>
      <c r="F3043" s="191">
        <f>'5 Driver Data'!F3043</f>
        <v>0</v>
      </c>
      <c r="G3043" s="191">
        <f>'5 Driver Data'!G3043</f>
        <v>0</v>
      </c>
      <c r="H3043" s="191">
        <f>'5 Driver Data'!H3043</f>
        <v>0</v>
      </c>
      <c r="I3043" s="191">
        <f>'5 Driver Data'!I3043</f>
        <v>0</v>
      </c>
      <c r="J3043" s="191">
        <f>'5 Driver Data'!J3043</f>
        <v>0</v>
      </c>
      <c r="K3043" s="206">
        <f>'5 Driver Data'!K3043</f>
        <v>0</v>
      </c>
      <c r="L3043" s="1"/>
      <c r="M3043" s="216" t="str">
        <f>IF(D3043=0,"Blank",'3 Model Input'!E$44*'3 Model Input'!E$45)</f>
        <v>Blank</v>
      </c>
      <c r="N3043" s="197" t="str">
        <f t="shared" si="490"/>
        <v>Blank</v>
      </c>
      <c r="O3043" s="197" t="str">
        <f>IF(D3043=0,"Blank",'3 Model Input'!E$49*(1-'3 Model Input'!E$51))</f>
        <v>Blank</v>
      </c>
      <c r="P3043" s="197" t="str">
        <f t="shared" si="491"/>
        <v>Blank</v>
      </c>
      <c r="Q3043" s="197" t="str">
        <f>IF(D3043=0,"Blank",IF(D3043="BEV",E3043*(1-'3 Model Input'!E$54), E3043))</f>
        <v>Blank</v>
      </c>
      <c r="R3043" s="198" t="str">
        <f>IF(D3043=0,"Blank",IF(D3043="PHEV",F3043/G3043,F3043*(1-'3 Model Input'!E$54)/G3043))</f>
        <v>Blank</v>
      </c>
      <c r="S3043" s="198" t="str">
        <f>IF(D3043=0,"Blank",IF(D3043="PHEV",MIN(M3043,E3043),MIN(M3043,(E3043*(1-'3 Model Input'!E$54)))))</f>
        <v>Blank</v>
      </c>
      <c r="T3043" s="217" t="str">
        <f t="shared" si="492"/>
        <v>Blank</v>
      </c>
      <c r="U3043" s="89"/>
      <c r="V3043" s="216" t="str">
        <f>IF(D3043=0,"Blank",P3043*'3 Model Input'!E$50)</f>
        <v>Blank</v>
      </c>
      <c r="W3043" s="197" t="str">
        <f t="shared" si="493"/>
        <v>Blank</v>
      </c>
      <c r="X3043" s="197" t="str">
        <f t="shared" si="494"/>
        <v>Blank</v>
      </c>
      <c r="Y3043" s="197" t="str">
        <f t="shared" si="495"/>
        <v>Blank</v>
      </c>
      <c r="Z3043" s="197" t="str">
        <f t="shared" si="496"/>
        <v>Blank</v>
      </c>
      <c r="AA3043" s="223" t="str" cm="1">
        <f t="array" ref="AA3043">_xlfn.IFS(ISTEXT('3 Model Input'!F$70),"Missing",ISTEXT('3 Model Input'!I$70),"Missing",ISNUMBER('3 Model Input'!K$70),'3 Model Input'!K$70*P3043)</f>
        <v>Missing</v>
      </c>
      <c r="AB3043" s="89"/>
      <c r="AC3043" s="227" t="str" cm="1">
        <f t="array" ref="AC3043">IF(D3043=0,"Blank",_xlfn.IFS('3 Model Input'!E$61=1,(V3043*G3043)/T3043,'3 Model Input'!E$61=2,(W3043*G3043)/T3043,'3 Model Input'!E$61=3,(X3043*G3043)/T3043,'3 Model Input'!E$61=4,(Y3043*G3043)/T3043,'3 Model Input'!E$61=5,(Z3043*G3043)/T3043, ISTEXT('3 Model Input'!E$61),"Missing",'3 Model Input'!E$61=6,(AA3043*G3043)/T3043))</f>
        <v>Blank</v>
      </c>
      <c r="AD3043" s="202" t="str">
        <f t="shared" si="497"/>
        <v>Blank</v>
      </c>
      <c r="AE3043" s="202" t="str">
        <f t="shared" si="498"/>
        <v>Blank</v>
      </c>
      <c r="AF3043" s="217" t="str">
        <f t="shared" si="499"/>
        <v>Blank</v>
      </c>
      <c r="AG3043" s="9" t="str" cm="1">
        <f t="array" ref="AG3043">_xlfn.IFS(ISNUMBER(AC3043), "", ISNUMBER(SEARCH("Blank", AC3043)), "", ISERROR(AC3043), "Bad input on tab 3")</f>
        <v/>
      </c>
    </row>
    <row r="3044" spans="2:33" ht="15" customHeight="1" x14ac:dyDescent="0.75">
      <c r="B3044" s="205" t="str">
        <f>'5 Driver Data'!B3044</f>
        <v>3036</v>
      </c>
      <c r="C3044" s="193">
        <f>'5 Driver Data'!C3044</f>
        <v>0</v>
      </c>
      <c r="D3044" s="192">
        <f>'5 Driver Data'!D3044</f>
        <v>0</v>
      </c>
      <c r="E3044" s="191">
        <f>'5 Driver Data'!E3044</f>
        <v>0</v>
      </c>
      <c r="F3044" s="191">
        <f>'5 Driver Data'!F3044</f>
        <v>0</v>
      </c>
      <c r="G3044" s="191">
        <f>'5 Driver Data'!G3044</f>
        <v>0</v>
      </c>
      <c r="H3044" s="191">
        <f>'5 Driver Data'!H3044</f>
        <v>0</v>
      </c>
      <c r="I3044" s="191">
        <f>'5 Driver Data'!I3044</f>
        <v>0</v>
      </c>
      <c r="J3044" s="191">
        <f>'5 Driver Data'!J3044</f>
        <v>0</v>
      </c>
      <c r="K3044" s="206">
        <f>'5 Driver Data'!K3044</f>
        <v>0</v>
      </c>
      <c r="L3044" s="1"/>
      <c r="M3044" s="216" t="str">
        <f>IF(D3044=0,"Blank",'3 Model Input'!E$44*'3 Model Input'!E$45)</f>
        <v>Blank</v>
      </c>
      <c r="N3044" s="197" t="str">
        <f t="shared" si="490"/>
        <v>Blank</v>
      </c>
      <c r="O3044" s="197" t="str">
        <f>IF(D3044=0,"Blank",'3 Model Input'!E$49*(1-'3 Model Input'!E$51))</f>
        <v>Blank</v>
      </c>
      <c r="P3044" s="197" t="str">
        <f t="shared" si="491"/>
        <v>Blank</v>
      </c>
      <c r="Q3044" s="197" t="str">
        <f>IF(D3044=0,"Blank",IF(D3044="BEV",E3044*(1-'3 Model Input'!E$54), E3044))</f>
        <v>Blank</v>
      </c>
      <c r="R3044" s="198" t="str">
        <f>IF(D3044=0,"Blank",IF(D3044="PHEV",F3044/G3044,F3044*(1-'3 Model Input'!E$54)/G3044))</f>
        <v>Blank</v>
      </c>
      <c r="S3044" s="198" t="str">
        <f>IF(D3044=0,"Blank",IF(D3044="PHEV",MIN(M3044,E3044),MIN(M3044,(E3044*(1-'3 Model Input'!E$54)))))</f>
        <v>Blank</v>
      </c>
      <c r="T3044" s="217" t="str">
        <f t="shared" si="492"/>
        <v>Blank</v>
      </c>
      <c r="U3044" s="89"/>
      <c r="V3044" s="216" t="str">
        <f>IF(D3044=0,"Blank",P3044*'3 Model Input'!E$50)</f>
        <v>Blank</v>
      </c>
      <c r="W3044" s="197" t="str">
        <f t="shared" si="493"/>
        <v>Blank</v>
      </c>
      <c r="X3044" s="197" t="str">
        <f t="shared" si="494"/>
        <v>Blank</v>
      </c>
      <c r="Y3044" s="197" t="str">
        <f t="shared" si="495"/>
        <v>Blank</v>
      </c>
      <c r="Z3044" s="197" t="str">
        <f t="shared" si="496"/>
        <v>Blank</v>
      </c>
      <c r="AA3044" s="223" t="str" cm="1">
        <f t="array" ref="AA3044">_xlfn.IFS(ISTEXT('3 Model Input'!F$70),"Missing",ISTEXT('3 Model Input'!I$70),"Missing",ISNUMBER('3 Model Input'!K$70),'3 Model Input'!K$70*P3044)</f>
        <v>Missing</v>
      </c>
      <c r="AB3044" s="89"/>
      <c r="AC3044" s="227" t="str" cm="1">
        <f t="array" ref="AC3044">IF(D3044=0,"Blank",_xlfn.IFS('3 Model Input'!E$61=1,(V3044*G3044)/T3044,'3 Model Input'!E$61=2,(W3044*G3044)/T3044,'3 Model Input'!E$61=3,(X3044*G3044)/T3044,'3 Model Input'!E$61=4,(Y3044*G3044)/T3044,'3 Model Input'!E$61=5,(Z3044*G3044)/T3044, ISTEXT('3 Model Input'!E$61),"Missing",'3 Model Input'!E$61=6,(AA3044*G3044)/T3044))</f>
        <v>Blank</v>
      </c>
      <c r="AD3044" s="202" t="str">
        <f t="shared" si="497"/>
        <v>Blank</v>
      </c>
      <c r="AE3044" s="202" t="str">
        <f t="shared" si="498"/>
        <v>Blank</v>
      </c>
      <c r="AF3044" s="217" t="str">
        <f t="shared" si="499"/>
        <v>Blank</v>
      </c>
      <c r="AG3044" s="9" t="str" cm="1">
        <f t="array" ref="AG3044">_xlfn.IFS(ISNUMBER(AC3044), "", ISNUMBER(SEARCH("Blank", AC3044)), "", ISERROR(AC3044), "Bad input on tab 3")</f>
        <v/>
      </c>
    </row>
    <row r="3045" spans="2:33" ht="15" customHeight="1" x14ac:dyDescent="0.75">
      <c r="B3045" s="205" t="str">
        <f>'5 Driver Data'!B3045</f>
        <v>3037</v>
      </c>
      <c r="C3045" s="193">
        <f>'5 Driver Data'!C3045</f>
        <v>0</v>
      </c>
      <c r="D3045" s="192">
        <f>'5 Driver Data'!D3045</f>
        <v>0</v>
      </c>
      <c r="E3045" s="191">
        <f>'5 Driver Data'!E3045</f>
        <v>0</v>
      </c>
      <c r="F3045" s="191">
        <f>'5 Driver Data'!F3045</f>
        <v>0</v>
      </c>
      <c r="G3045" s="191">
        <f>'5 Driver Data'!G3045</f>
        <v>0</v>
      </c>
      <c r="H3045" s="191">
        <f>'5 Driver Data'!H3045</f>
        <v>0</v>
      </c>
      <c r="I3045" s="191">
        <f>'5 Driver Data'!I3045</f>
        <v>0</v>
      </c>
      <c r="J3045" s="191">
        <f>'5 Driver Data'!J3045</f>
        <v>0</v>
      </c>
      <c r="K3045" s="206">
        <f>'5 Driver Data'!K3045</f>
        <v>0</v>
      </c>
      <c r="L3045" s="1"/>
      <c r="M3045" s="216" t="str">
        <f>IF(D3045=0,"Blank",'3 Model Input'!E$44*'3 Model Input'!E$45)</f>
        <v>Blank</v>
      </c>
      <c r="N3045" s="197" t="str">
        <f t="shared" si="490"/>
        <v>Blank</v>
      </c>
      <c r="O3045" s="197" t="str">
        <f>IF(D3045=0,"Blank",'3 Model Input'!E$49*(1-'3 Model Input'!E$51))</f>
        <v>Blank</v>
      </c>
      <c r="P3045" s="197" t="str">
        <f t="shared" si="491"/>
        <v>Blank</v>
      </c>
      <c r="Q3045" s="197" t="str">
        <f>IF(D3045=0,"Blank",IF(D3045="BEV",E3045*(1-'3 Model Input'!E$54), E3045))</f>
        <v>Blank</v>
      </c>
      <c r="R3045" s="198" t="str">
        <f>IF(D3045=0,"Blank",IF(D3045="PHEV",F3045/G3045,F3045*(1-'3 Model Input'!E$54)/G3045))</f>
        <v>Blank</v>
      </c>
      <c r="S3045" s="198" t="str">
        <f>IF(D3045=0,"Blank",IF(D3045="PHEV",MIN(M3045,E3045),MIN(M3045,(E3045*(1-'3 Model Input'!E$54)))))</f>
        <v>Blank</v>
      </c>
      <c r="T3045" s="217" t="str">
        <f t="shared" si="492"/>
        <v>Blank</v>
      </c>
      <c r="U3045" s="89"/>
      <c r="V3045" s="216" t="str">
        <f>IF(D3045=0,"Blank",P3045*'3 Model Input'!E$50)</f>
        <v>Blank</v>
      </c>
      <c r="W3045" s="197" t="str">
        <f t="shared" si="493"/>
        <v>Blank</v>
      </c>
      <c r="X3045" s="197" t="str">
        <f t="shared" si="494"/>
        <v>Blank</v>
      </c>
      <c r="Y3045" s="197" t="str">
        <f t="shared" si="495"/>
        <v>Blank</v>
      </c>
      <c r="Z3045" s="197" t="str">
        <f t="shared" si="496"/>
        <v>Blank</v>
      </c>
      <c r="AA3045" s="223" t="str" cm="1">
        <f t="array" ref="AA3045">_xlfn.IFS(ISTEXT('3 Model Input'!F$70),"Missing",ISTEXT('3 Model Input'!I$70),"Missing",ISNUMBER('3 Model Input'!K$70),'3 Model Input'!K$70*P3045)</f>
        <v>Missing</v>
      </c>
      <c r="AB3045" s="89"/>
      <c r="AC3045" s="227" t="str" cm="1">
        <f t="array" ref="AC3045">IF(D3045=0,"Blank",_xlfn.IFS('3 Model Input'!E$61=1,(V3045*G3045)/T3045,'3 Model Input'!E$61=2,(W3045*G3045)/T3045,'3 Model Input'!E$61=3,(X3045*G3045)/T3045,'3 Model Input'!E$61=4,(Y3045*G3045)/T3045,'3 Model Input'!E$61=5,(Z3045*G3045)/T3045, ISTEXT('3 Model Input'!E$61),"Missing",'3 Model Input'!E$61=6,(AA3045*G3045)/T3045))</f>
        <v>Blank</v>
      </c>
      <c r="AD3045" s="202" t="str">
        <f t="shared" si="497"/>
        <v>Blank</v>
      </c>
      <c r="AE3045" s="202" t="str">
        <f t="shared" si="498"/>
        <v>Blank</v>
      </c>
      <c r="AF3045" s="217" t="str">
        <f t="shared" si="499"/>
        <v>Blank</v>
      </c>
      <c r="AG3045" s="9" t="str" cm="1">
        <f t="array" ref="AG3045">_xlfn.IFS(ISNUMBER(AC3045), "", ISNUMBER(SEARCH("Blank", AC3045)), "", ISERROR(AC3045), "Bad input on tab 3")</f>
        <v/>
      </c>
    </row>
    <row r="3046" spans="2:33" ht="15" customHeight="1" x14ac:dyDescent="0.75">
      <c r="B3046" s="205" t="str">
        <f>'5 Driver Data'!B3046</f>
        <v>3038</v>
      </c>
      <c r="C3046" s="193">
        <f>'5 Driver Data'!C3046</f>
        <v>0</v>
      </c>
      <c r="D3046" s="192">
        <f>'5 Driver Data'!D3046</f>
        <v>0</v>
      </c>
      <c r="E3046" s="191">
        <f>'5 Driver Data'!E3046</f>
        <v>0</v>
      </c>
      <c r="F3046" s="191">
        <f>'5 Driver Data'!F3046</f>
        <v>0</v>
      </c>
      <c r="G3046" s="191">
        <f>'5 Driver Data'!G3046</f>
        <v>0</v>
      </c>
      <c r="H3046" s="191">
        <f>'5 Driver Data'!H3046</f>
        <v>0</v>
      </c>
      <c r="I3046" s="191">
        <f>'5 Driver Data'!I3046</f>
        <v>0</v>
      </c>
      <c r="J3046" s="191">
        <f>'5 Driver Data'!J3046</f>
        <v>0</v>
      </c>
      <c r="K3046" s="206">
        <f>'5 Driver Data'!K3046</f>
        <v>0</v>
      </c>
      <c r="L3046" s="1"/>
      <c r="M3046" s="216" t="str">
        <f>IF(D3046=0,"Blank",'3 Model Input'!E$44*'3 Model Input'!E$45)</f>
        <v>Blank</v>
      </c>
      <c r="N3046" s="197" t="str">
        <f t="shared" si="490"/>
        <v>Blank</v>
      </c>
      <c r="O3046" s="197" t="str">
        <f>IF(D3046=0,"Blank",'3 Model Input'!E$49*(1-'3 Model Input'!E$51))</f>
        <v>Blank</v>
      </c>
      <c r="P3046" s="197" t="str">
        <f t="shared" si="491"/>
        <v>Blank</v>
      </c>
      <c r="Q3046" s="197" t="str">
        <f>IF(D3046=0,"Blank",IF(D3046="BEV",E3046*(1-'3 Model Input'!E$54), E3046))</f>
        <v>Blank</v>
      </c>
      <c r="R3046" s="198" t="str">
        <f>IF(D3046=0,"Blank",IF(D3046="PHEV",F3046/G3046,F3046*(1-'3 Model Input'!E$54)/G3046))</f>
        <v>Blank</v>
      </c>
      <c r="S3046" s="198" t="str">
        <f>IF(D3046=0,"Blank",IF(D3046="PHEV",MIN(M3046,E3046),MIN(M3046,(E3046*(1-'3 Model Input'!E$54)))))</f>
        <v>Blank</v>
      </c>
      <c r="T3046" s="217" t="str">
        <f t="shared" si="492"/>
        <v>Blank</v>
      </c>
      <c r="U3046" s="89"/>
      <c r="V3046" s="216" t="str">
        <f>IF(D3046=0,"Blank",P3046*'3 Model Input'!E$50)</f>
        <v>Blank</v>
      </c>
      <c r="W3046" s="197" t="str">
        <f t="shared" si="493"/>
        <v>Blank</v>
      </c>
      <c r="X3046" s="197" t="str">
        <f t="shared" si="494"/>
        <v>Blank</v>
      </c>
      <c r="Y3046" s="197" t="str">
        <f t="shared" si="495"/>
        <v>Blank</v>
      </c>
      <c r="Z3046" s="197" t="str">
        <f t="shared" si="496"/>
        <v>Blank</v>
      </c>
      <c r="AA3046" s="223" t="str" cm="1">
        <f t="array" ref="AA3046">_xlfn.IFS(ISTEXT('3 Model Input'!F$70),"Missing",ISTEXT('3 Model Input'!I$70),"Missing",ISNUMBER('3 Model Input'!K$70),'3 Model Input'!K$70*P3046)</f>
        <v>Missing</v>
      </c>
      <c r="AB3046" s="89"/>
      <c r="AC3046" s="227" t="str" cm="1">
        <f t="array" ref="AC3046">IF(D3046=0,"Blank",_xlfn.IFS('3 Model Input'!E$61=1,(V3046*G3046)/T3046,'3 Model Input'!E$61=2,(W3046*G3046)/T3046,'3 Model Input'!E$61=3,(X3046*G3046)/T3046,'3 Model Input'!E$61=4,(Y3046*G3046)/T3046,'3 Model Input'!E$61=5,(Z3046*G3046)/T3046, ISTEXT('3 Model Input'!E$61),"Missing",'3 Model Input'!E$61=6,(AA3046*G3046)/T3046))</f>
        <v>Blank</v>
      </c>
      <c r="AD3046" s="202" t="str">
        <f t="shared" si="497"/>
        <v>Blank</v>
      </c>
      <c r="AE3046" s="202" t="str">
        <f t="shared" si="498"/>
        <v>Blank</v>
      </c>
      <c r="AF3046" s="217" t="str">
        <f t="shared" si="499"/>
        <v>Blank</v>
      </c>
      <c r="AG3046" s="9" t="str" cm="1">
        <f t="array" ref="AG3046">_xlfn.IFS(ISNUMBER(AC3046), "", ISNUMBER(SEARCH("Blank", AC3046)), "", ISERROR(AC3046), "Bad input on tab 3")</f>
        <v/>
      </c>
    </row>
    <row r="3047" spans="2:33" ht="15" customHeight="1" x14ac:dyDescent="0.75">
      <c r="B3047" s="205" t="str">
        <f>'5 Driver Data'!B3047</f>
        <v>3039</v>
      </c>
      <c r="C3047" s="193">
        <f>'5 Driver Data'!C3047</f>
        <v>0</v>
      </c>
      <c r="D3047" s="192">
        <f>'5 Driver Data'!D3047</f>
        <v>0</v>
      </c>
      <c r="E3047" s="191">
        <f>'5 Driver Data'!E3047</f>
        <v>0</v>
      </c>
      <c r="F3047" s="191">
        <f>'5 Driver Data'!F3047</f>
        <v>0</v>
      </c>
      <c r="G3047" s="191">
        <f>'5 Driver Data'!G3047</f>
        <v>0</v>
      </c>
      <c r="H3047" s="191">
        <f>'5 Driver Data'!H3047</f>
        <v>0</v>
      </c>
      <c r="I3047" s="191">
        <f>'5 Driver Data'!I3047</f>
        <v>0</v>
      </c>
      <c r="J3047" s="191">
        <f>'5 Driver Data'!J3047</f>
        <v>0</v>
      </c>
      <c r="K3047" s="206">
        <f>'5 Driver Data'!K3047</f>
        <v>0</v>
      </c>
      <c r="L3047" s="1"/>
      <c r="M3047" s="216" t="str">
        <f>IF(D3047=0,"Blank",'3 Model Input'!E$44*'3 Model Input'!E$45)</f>
        <v>Blank</v>
      </c>
      <c r="N3047" s="197" t="str">
        <f t="shared" si="490"/>
        <v>Blank</v>
      </c>
      <c r="O3047" s="197" t="str">
        <f>IF(D3047=0,"Blank",'3 Model Input'!E$49*(1-'3 Model Input'!E$51))</f>
        <v>Blank</v>
      </c>
      <c r="P3047" s="197" t="str">
        <f t="shared" si="491"/>
        <v>Blank</v>
      </c>
      <c r="Q3047" s="197" t="str">
        <f>IF(D3047=0,"Blank",IF(D3047="BEV",E3047*(1-'3 Model Input'!E$54), E3047))</f>
        <v>Blank</v>
      </c>
      <c r="R3047" s="198" t="str">
        <f>IF(D3047=0,"Blank",IF(D3047="PHEV",F3047/G3047,F3047*(1-'3 Model Input'!E$54)/G3047))</f>
        <v>Blank</v>
      </c>
      <c r="S3047" s="198" t="str">
        <f>IF(D3047=0,"Blank",IF(D3047="PHEV",MIN(M3047,E3047),MIN(M3047,(E3047*(1-'3 Model Input'!E$54)))))</f>
        <v>Blank</v>
      </c>
      <c r="T3047" s="217" t="str">
        <f t="shared" si="492"/>
        <v>Blank</v>
      </c>
      <c r="U3047" s="89"/>
      <c r="V3047" s="216" t="str">
        <f>IF(D3047=0,"Blank",P3047*'3 Model Input'!E$50)</f>
        <v>Blank</v>
      </c>
      <c r="W3047" s="197" t="str">
        <f t="shared" si="493"/>
        <v>Blank</v>
      </c>
      <c r="X3047" s="197" t="str">
        <f t="shared" si="494"/>
        <v>Blank</v>
      </c>
      <c r="Y3047" s="197" t="str">
        <f t="shared" si="495"/>
        <v>Blank</v>
      </c>
      <c r="Z3047" s="197" t="str">
        <f t="shared" si="496"/>
        <v>Blank</v>
      </c>
      <c r="AA3047" s="223" t="str" cm="1">
        <f t="array" ref="AA3047">_xlfn.IFS(ISTEXT('3 Model Input'!F$70),"Missing",ISTEXT('3 Model Input'!I$70),"Missing",ISNUMBER('3 Model Input'!K$70),'3 Model Input'!K$70*P3047)</f>
        <v>Missing</v>
      </c>
      <c r="AB3047" s="89"/>
      <c r="AC3047" s="227" t="str" cm="1">
        <f t="array" ref="AC3047">IF(D3047=0,"Blank",_xlfn.IFS('3 Model Input'!E$61=1,(V3047*G3047)/T3047,'3 Model Input'!E$61=2,(W3047*G3047)/T3047,'3 Model Input'!E$61=3,(X3047*G3047)/T3047,'3 Model Input'!E$61=4,(Y3047*G3047)/T3047,'3 Model Input'!E$61=5,(Z3047*G3047)/T3047, ISTEXT('3 Model Input'!E$61),"Missing",'3 Model Input'!E$61=6,(AA3047*G3047)/T3047))</f>
        <v>Blank</v>
      </c>
      <c r="AD3047" s="202" t="str">
        <f t="shared" si="497"/>
        <v>Blank</v>
      </c>
      <c r="AE3047" s="202" t="str">
        <f t="shared" si="498"/>
        <v>Blank</v>
      </c>
      <c r="AF3047" s="217" t="str">
        <f t="shared" si="499"/>
        <v>Blank</v>
      </c>
      <c r="AG3047" s="9" t="str" cm="1">
        <f t="array" ref="AG3047">_xlfn.IFS(ISNUMBER(AC3047), "", ISNUMBER(SEARCH("Blank", AC3047)), "", ISERROR(AC3047), "Bad input on tab 3")</f>
        <v/>
      </c>
    </row>
    <row r="3048" spans="2:33" ht="15" customHeight="1" x14ac:dyDescent="0.75">
      <c r="B3048" s="205" t="str">
        <f>'5 Driver Data'!B3048</f>
        <v>3040</v>
      </c>
      <c r="C3048" s="193">
        <f>'5 Driver Data'!C3048</f>
        <v>0</v>
      </c>
      <c r="D3048" s="192">
        <f>'5 Driver Data'!D3048</f>
        <v>0</v>
      </c>
      <c r="E3048" s="191">
        <f>'5 Driver Data'!E3048</f>
        <v>0</v>
      </c>
      <c r="F3048" s="191">
        <f>'5 Driver Data'!F3048</f>
        <v>0</v>
      </c>
      <c r="G3048" s="191">
        <f>'5 Driver Data'!G3048</f>
        <v>0</v>
      </c>
      <c r="H3048" s="191">
        <f>'5 Driver Data'!H3048</f>
        <v>0</v>
      </c>
      <c r="I3048" s="191">
        <f>'5 Driver Data'!I3048</f>
        <v>0</v>
      </c>
      <c r="J3048" s="191">
        <f>'5 Driver Data'!J3048</f>
        <v>0</v>
      </c>
      <c r="K3048" s="206">
        <f>'5 Driver Data'!K3048</f>
        <v>0</v>
      </c>
      <c r="L3048" s="1"/>
      <c r="M3048" s="216" t="str">
        <f>IF(D3048=0,"Blank",'3 Model Input'!E$44*'3 Model Input'!E$45)</f>
        <v>Blank</v>
      </c>
      <c r="N3048" s="197" t="str">
        <f t="shared" si="490"/>
        <v>Blank</v>
      </c>
      <c r="O3048" s="197" t="str">
        <f>IF(D3048=0,"Blank",'3 Model Input'!E$49*(1-'3 Model Input'!E$51))</f>
        <v>Blank</v>
      </c>
      <c r="P3048" s="197" t="str">
        <f t="shared" si="491"/>
        <v>Blank</v>
      </c>
      <c r="Q3048" s="197" t="str">
        <f>IF(D3048=0,"Blank",IF(D3048="BEV",E3048*(1-'3 Model Input'!E$54), E3048))</f>
        <v>Blank</v>
      </c>
      <c r="R3048" s="198" t="str">
        <f>IF(D3048=0,"Blank",IF(D3048="PHEV",F3048/G3048,F3048*(1-'3 Model Input'!E$54)/G3048))</f>
        <v>Blank</v>
      </c>
      <c r="S3048" s="198" t="str">
        <f>IF(D3048=0,"Blank",IF(D3048="PHEV",MIN(M3048,E3048),MIN(M3048,(E3048*(1-'3 Model Input'!E$54)))))</f>
        <v>Blank</v>
      </c>
      <c r="T3048" s="217" t="str">
        <f t="shared" si="492"/>
        <v>Blank</v>
      </c>
      <c r="U3048" s="89"/>
      <c r="V3048" s="216" t="str">
        <f>IF(D3048=0,"Blank",P3048*'3 Model Input'!E$50)</f>
        <v>Blank</v>
      </c>
      <c r="W3048" s="197" t="str">
        <f t="shared" si="493"/>
        <v>Blank</v>
      </c>
      <c r="X3048" s="197" t="str">
        <f t="shared" si="494"/>
        <v>Blank</v>
      </c>
      <c r="Y3048" s="197" t="str">
        <f t="shared" si="495"/>
        <v>Blank</v>
      </c>
      <c r="Z3048" s="197" t="str">
        <f t="shared" si="496"/>
        <v>Blank</v>
      </c>
      <c r="AA3048" s="223" t="str" cm="1">
        <f t="array" ref="AA3048">_xlfn.IFS(ISTEXT('3 Model Input'!F$70),"Missing",ISTEXT('3 Model Input'!I$70),"Missing",ISNUMBER('3 Model Input'!K$70),'3 Model Input'!K$70*P3048)</f>
        <v>Missing</v>
      </c>
      <c r="AB3048" s="89"/>
      <c r="AC3048" s="227" t="str" cm="1">
        <f t="array" ref="AC3048">IF(D3048=0,"Blank",_xlfn.IFS('3 Model Input'!E$61=1,(V3048*G3048)/T3048,'3 Model Input'!E$61=2,(W3048*G3048)/T3048,'3 Model Input'!E$61=3,(X3048*G3048)/T3048,'3 Model Input'!E$61=4,(Y3048*G3048)/T3048,'3 Model Input'!E$61=5,(Z3048*G3048)/T3048, ISTEXT('3 Model Input'!E$61),"Missing",'3 Model Input'!E$61=6,(AA3048*G3048)/T3048))</f>
        <v>Blank</v>
      </c>
      <c r="AD3048" s="202" t="str">
        <f t="shared" si="497"/>
        <v>Blank</v>
      </c>
      <c r="AE3048" s="202" t="str">
        <f t="shared" si="498"/>
        <v>Blank</v>
      </c>
      <c r="AF3048" s="217" t="str">
        <f t="shared" si="499"/>
        <v>Blank</v>
      </c>
      <c r="AG3048" s="9" t="str" cm="1">
        <f t="array" ref="AG3048">_xlfn.IFS(ISNUMBER(AC3048), "", ISNUMBER(SEARCH("Blank", AC3048)), "", ISERROR(AC3048), "Bad input on tab 3")</f>
        <v/>
      </c>
    </row>
    <row r="3049" spans="2:33" ht="15" customHeight="1" x14ac:dyDescent="0.75">
      <c r="B3049" s="205" t="str">
        <f>'5 Driver Data'!B3049</f>
        <v>3041</v>
      </c>
      <c r="C3049" s="193">
        <f>'5 Driver Data'!C3049</f>
        <v>0</v>
      </c>
      <c r="D3049" s="192">
        <f>'5 Driver Data'!D3049</f>
        <v>0</v>
      </c>
      <c r="E3049" s="191">
        <f>'5 Driver Data'!E3049</f>
        <v>0</v>
      </c>
      <c r="F3049" s="191">
        <f>'5 Driver Data'!F3049</f>
        <v>0</v>
      </c>
      <c r="G3049" s="191">
        <f>'5 Driver Data'!G3049</f>
        <v>0</v>
      </c>
      <c r="H3049" s="191">
        <f>'5 Driver Data'!H3049</f>
        <v>0</v>
      </c>
      <c r="I3049" s="191">
        <f>'5 Driver Data'!I3049</f>
        <v>0</v>
      </c>
      <c r="J3049" s="191">
        <f>'5 Driver Data'!J3049</f>
        <v>0</v>
      </c>
      <c r="K3049" s="206">
        <f>'5 Driver Data'!K3049</f>
        <v>0</v>
      </c>
      <c r="L3049" s="1"/>
      <c r="M3049" s="216" t="str">
        <f>IF(D3049=0,"Blank",'3 Model Input'!E$44*'3 Model Input'!E$45)</f>
        <v>Blank</v>
      </c>
      <c r="N3049" s="197" t="str">
        <f t="shared" si="490"/>
        <v>Blank</v>
      </c>
      <c r="O3049" s="197" t="str">
        <f>IF(D3049=0,"Blank",'3 Model Input'!E$49*(1-'3 Model Input'!E$51))</f>
        <v>Blank</v>
      </c>
      <c r="P3049" s="197" t="str">
        <f t="shared" si="491"/>
        <v>Blank</v>
      </c>
      <c r="Q3049" s="197" t="str">
        <f>IF(D3049=0,"Blank",IF(D3049="BEV",E3049*(1-'3 Model Input'!E$54), E3049))</f>
        <v>Blank</v>
      </c>
      <c r="R3049" s="198" t="str">
        <f>IF(D3049=0,"Blank",IF(D3049="PHEV",F3049/G3049,F3049*(1-'3 Model Input'!E$54)/G3049))</f>
        <v>Blank</v>
      </c>
      <c r="S3049" s="198" t="str">
        <f>IF(D3049=0,"Blank",IF(D3049="PHEV",MIN(M3049,E3049),MIN(M3049,(E3049*(1-'3 Model Input'!E$54)))))</f>
        <v>Blank</v>
      </c>
      <c r="T3049" s="217" t="str">
        <f t="shared" si="492"/>
        <v>Blank</v>
      </c>
      <c r="U3049" s="89"/>
      <c r="V3049" s="216" t="str">
        <f>IF(D3049=0,"Blank",P3049*'3 Model Input'!E$50)</f>
        <v>Blank</v>
      </c>
      <c r="W3049" s="197" t="str">
        <f t="shared" si="493"/>
        <v>Blank</v>
      </c>
      <c r="X3049" s="197" t="str">
        <f t="shared" si="494"/>
        <v>Blank</v>
      </c>
      <c r="Y3049" s="197" t="str">
        <f t="shared" si="495"/>
        <v>Blank</v>
      </c>
      <c r="Z3049" s="197" t="str">
        <f t="shared" si="496"/>
        <v>Blank</v>
      </c>
      <c r="AA3049" s="223" t="str" cm="1">
        <f t="array" ref="AA3049">_xlfn.IFS(ISTEXT('3 Model Input'!F$70),"Missing",ISTEXT('3 Model Input'!I$70),"Missing",ISNUMBER('3 Model Input'!K$70),'3 Model Input'!K$70*P3049)</f>
        <v>Missing</v>
      </c>
      <c r="AB3049" s="89"/>
      <c r="AC3049" s="227" t="str" cm="1">
        <f t="array" ref="AC3049">IF(D3049=0,"Blank",_xlfn.IFS('3 Model Input'!E$61=1,(V3049*G3049)/T3049,'3 Model Input'!E$61=2,(W3049*G3049)/T3049,'3 Model Input'!E$61=3,(X3049*G3049)/T3049,'3 Model Input'!E$61=4,(Y3049*G3049)/T3049,'3 Model Input'!E$61=5,(Z3049*G3049)/T3049, ISTEXT('3 Model Input'!E$61),"Missing",'3 Model Input'!E$61=6,(AA3049*G3049)/T3049))</f>
        <v>Blank</v>
      </c>
      <c r="AD3049" s="202" t="str">
        <f t="shared" si="497"/>
        <v>Blank</v>
      </c>
      <c r="AE3049" s="202" t="str">
        <f t="shared" si="498"/>
        <v>Blank</v>
      </c>
      <c r="AF3049" s="217" t="str">
        <f t="shared" si="499"/>
        <v>Blank</v>
      </c>
      <c r="AG3049" s="9" t="str" cm="1">
        <f t="array" ref="AG3049">_xlfn.IFS(ISNUMBER(AC3049), "", ISNUMBER(SEARCH("Blank", AC3049)), "", ISERROR(AC3049), "Bad input on tab 3")</f>
        <v/>
      </c>
    </row>
    <row r="3050" spans="2:33" ht="15" customHeight="1" x14ac:dyDescent="0.75">
      <c r="B3050" s="205" t="str">
        <f>'5 Driver Data'!B3050</f>
        <v>3042</v>
      </c>
      <c r="C3050" s="193">
        <f>'5 Driver Data'!C3050</f>
        <v>0</v>
      </c>
      <c r="D3050" s="192">
        <f>'5 Driver Data'!D3050</f>
        <v>0</v>
      </c>
      <c r="E3050" s="191">
        <f>'5 Driver Data'!E3050</f>
        <v>0</v>
      </c>
      <c r="F3050" s="191">
        <f>'5 Driver Data'!F3050</f>
        <v>0</v>
      </c>
      <c r="G3050" s="191">
        <f>'5 Driver Data'!G3050</f>
        <v>0</v>
      </c>
      <c r="H3050" s="191">
        <f>'5 Driver Data'!H3050</f>
        <v>0</v>
      </c>
      <c r="I3050" s="191">
        <f>'5 Driver Data'!I3050</f>
        <v>0</v>
      </c>
      <c r="J3050" s="191">
        <f>'5 Driver Data'!J3050</f>
        <v>0</v>
      </c>
      <c r="K3050" s="206">
        <f>'5 Driver Data'!K3050</f>
        <v>0</v>
      </c>
      <c r="L3050" s="1"/>
      <c r="M3050" s="216" t="str">
        <f>IF(D3050=0,"Blank",'3 Model Input'!E$44*'3 Model Input'!E$45)</f>
        <v>Blank</v>
      </c>
      <c r="N3050" s="197" t="str">
        <f t="shared" si="490"/>
        <v>Blank</v>
      </c>
      <c r="O3050" s="197" t="str">
        <f>IF(D3050=0,"Blank",'3 Model Input'!E$49*(1-'3 Model Input'!E$51))</f>
        <v>Blank</v>
      </c>
      <c r="P3050" s="197" t="str">
        <f t="shared" si="491"/>
        <v>Blank</v>
      </c>
      <c r="Q3050" s="197" t="str">
        <f>IF(D3050=0,"Blank",IF(D3050="BEV",E3050*(1-'3 Model Input'!E$54), E3050))</f>
        <v>Blank</v>
      </c>
      <c r="R3050" s="198" t="str">
        <f>IF(D3050=0,"Blank",IF(D3050="PHEV",F3050/G3050,F3050*(1-'3 Model Input'!E$54)/G3050))</f>
        <v>Blank</v>
      </c>
      <c r="S3050" s="198" t="str">
        <f>IF(D3050=0,"Blank",IF(D3050="PHEV",MIN(M3050,E3050),MIN(M3050,(E3050*(1-'3 Model Input'!E$54)))))</f>
        <v>Blank</v>
      </c>
      <c r="T3050" s="217" t="str">
        <f t="shared" si="492"/>
        <v>Blank</v>
      </c>
      <c r="U3050" s="89"/>
      <c r="V3050" s="216" t="str">
        <f>IF(D3050=0,"Blank",P3050*'3 Model Input'!E$50)</f>
        <v>Blank</v>
      </c>
      <c r="W3050" s="197" t="str">
        <f t="shared" si="493"/>
        <v>Blank</v>
      </c>
      <c r="X3050" s="197" t="str">
        <f t="shared" si="494"/>
        <v>Blank</v>
      </c>
      <c r="Y3050" s="197" t="str">
        <f t="shared" si="495"/>
        <v>Blank</v>
      </c>
      <c r="Z3050" s="197" t="str">
        <f t="shared" si="496"/>
        <v>Blank</v>
      </c>
      <c r="AA3050" s="223" t="str" cm="1">
        <f t="array" ref="AA3050">_xlfn.IFS(ISTEXT('3 Model Input'!F$70),"Missing",ISTEXT('3 Model Input'!I$70),"Missing",ISNUMBER('3 Model Input'!K$70),'3 Model Input'!K$70*P3050)</f>
        <v>Missing</v>
      </c>
      <c r="AB3050" s="89"/>
      <c r="AC3050" s="227" t="str" cm="1">
        <f t="array" ref="AC3050">IF(D3050=0,"Blank",_xlfn.IFS('3 Model Input'!E$61=1,(V3050*G3050)/T3050,'3 Model Input'!E$61=2,(W3050*G3050)/T3050,'3 Model Input'!E$61=3,(X3050*G3050)/T3050,'3 Model Input'!E$61=4,(Y3050*G3050)/T3050,'3 Model Input'!E$61=5,(Z3050*G3050)/T3050, ISTEXT('3 Model Input'!E$61),"Missing",'3 Model Input'!E$61=6,(AA3050*G3050)/T3050))</f>
        <v>Blank</v>
      </c>
      <c r="AD3050" s="202" t="str">
        <f t="shared" si="497"/>
        <v>Blank</v>
      </c>
      <c r="AE3050" s="202" t="str">
        <f t="shared" si="498"/>
        <v>Blank</v>
      </c>
      <c r="AF3050" s="217" t="str">
        <f t="shared" si="499"/>
        <v>Blank</v>
      </c>
      <c r="AG3050" s="9" t="str" cm="1">
        <f t="array" ref="AG3050">_xlfn.IFS(ISNUMBER(AC3050), "", ISNUMBER(SEARCH("Blank", AC3050)), "", ISERROR(AC3050), "Bad input on tab 3")</f>
        <v/>
      </c>
    </row>
    <row r="3051" spans="2:33" ht="15" customHeight="1" x14ac:dyDescent="0.75">
      <c r="B3051" s="205" t="str">
        <f>'5 Driver Data'!B3051</f>
        <v>3043</v>
      </c>
      <c r="C3051" s="193">
        <f>'5 Driver Data'!C3051</f>
        <v>0</v>
      </c>
      <c r="D3051" s="192">
        <f>'5 Driver Data'!D3051</f>
        <v>0</v>
      </c>
      <c r="E3051" s="191">
        <f>'5 Driver Data'!E3051</f>
        <v>0</v>
      </c>
      <c r="F3051" s="191">
        <f>'5 Driver Data'!F3051</f>
        <v>0</v>
      </c>
      <c r="G3051" s="191">
        <f>'5 Driver Data'!G3051</f>
        <v>0</v>
      </c>
      <c r="H3051" s="191">
        <f>'5 Driver Data'!H3051</f>
        <v>0</v>
      </c>
      <c r="I3051" s="191">
        <f>'5 Driver Data'!I3051</f>
        <v>0</v>
      </c>
      <c r="J3051" s="191">
        <f>'5 Driver Data'!J3051</f>
        <v>0</v>
      </c>
      <c r="K3051" s="206">
        <f>'5 Driver Data'!K3051</f>
        <v>0</v>
      </c>
      <c r="L3051" s="1"/>
      <c r="M3051" s="216" t="str">
        <f>IF(D3051=0,"Blank",'3 Model Input'!E$44*'3 Model Input'!E$45)</f>
        <v>Blank</v>
      </c>
      <c r="N3051" s="197" t="str">
        <f t="shared" si="490"/>
        <v>Blank</v>
      </c>
      <c r="O3051" s="197" t="str">
        <f>IF(D3051=0,"Blank",'3 Model Input'!E$49*(1-'3 Model Input'!E$51))</f>
        <v>Blank</v>
      </c>
      <c r="P3051" s="197" t="str">
        <f t="shared" si="491"/>
        <v>Blank</v>
      </c>
      <c r="Q3051" s="197" t="str">
        <f>IF(D3051=0,"Blank",IF(D3051="BEV",E3051*(1-'3 Model Input'!E$54), E3051))</f>
        <v>Blank</v>
      </c>
      <c r="R3051" s="198" t="str">
        <f>IF(D3051=0,"Blank",IF(D3051="PHEV",F3051/G3051,F3051*(1-'3 Model Input'!E$54)/G3051))</f>
        <v>Blank</v>
      </c>
      <c r="S3051" s="198" t="str">
        <f>IF(D3051=0,"Blank",IF(D3051="PHEV",MIN(M3051,E3051),MIN(M3051,(E3051*(1-'3 Model Input'!E$54)))))</f>
        <v>Blank</v>
      </c>
      <c r="T3051" s="217" t="str">
        <f t="shared" si="492"/>
        <v>Blank</v>
      </c>
      <c r="U3051" s="89"/>
      <c r="V3051" s="216" t="str">
        <f>IF(D3051=0,"Blank",P3051*'3 Model Input'!E$50)</f>
        <v>Blank</v>
      </c>
      <c r="W3051" s="197" t="str">
        <f t="shared" si="493"/>
        <v>Blank</v>
      </c>
      <c r="X3051" s="197" t="str">
        <f t="shared" si="494"/>
        <v>Blank</v>
      </c>
      <c r="Y3051" s="197" t="str">
        <f t="shared" si="495"/>
        <v>Blank</v>
      </c>
      <c r="Z3051" s="197" t="str">
        <f t="shared" si="496"/>
        <v>Blank</v>
      </c>
      <c r="AA3051" s="223" t="str" cm="1">
        <f t="array" ref="AA3051">_xlfn.IFS(ISTEXT('3 Model Input'!F$70),"Missing",ISTEXT('3 Model Input'!I$70),"Missing",ISNUMBER('3 Model Input'!K$70),'3 Model Input'!K$70*P3051)</f>
        <v>Missing</v>
      </c>
      <c r="AB3051" s="89"/>
      <c r="AC3051" s="227" t="str" cm="1">
        <f t="array" ref="AC3051">IF(D3051=0,"Blank",_xlfn.IFS('3 Model Input'!E$61=1,(V3051*G3051)/T3051,'3 Model Input'!E$61=2,(W3051*G3051)/T3051,'3 Model Input'!E$61=3,(X3051*G3051)/T3051,'3 Model Input'!E$61=4,(Y3051*G3051)/T3051,'3 Model Input'!E$61=5,(Z3051*G3051)/T3051, ISTEXT('3 Model Input'!E$61),"Missing",'3 Model Input'!E$61=6,(AA3051*G3051)/T3051))</f>
        <v>Blank</v>
      </c>
      <c r="AD3051" s="202" t="str">
        <f t="shared" si="497"/>
        <v>Blank</v>
      </c>
      <c r="AE3051" s="202" t="str">
        <f t="shared" si="498"/>
        <v>Blank</v>
      </c>
      <c r="AF3051" s="217" t="str">
        <f t="shared" si="499"/>
        <v>Blank</v>
      </c>
      <c r="AG3051" s="9" t="str" cm="1">
        <f t="array" ref="AG3051">_xlfn.IFS(ISNUMBER(AC3051), "", ISNUMBER(SEARCH("Blank", AC3051)), "", ISERROR(AC3051), "Bad input on tab 3")</f>
        <v/>
      </c>
    </row>
    <row r="3052" spans="2:33" ht="15" customHeight="1" x14ac:dyDescent="0.75">
      <c r="B3052" s="205" t="str">
        <f>'5 Driver Data'!B3052</f>
        <v>3044</v>
      </c>
      <c r="C3052" s="193">
        <f>'5 Driver Data'!C3052</f>
        <v>0</v>
      </c>
      <c r="D3052" s="192">
        <f>'5 Driver Data'!D3052</f>
        <v>0</v>
      </c>
      <c r="E3052" s="191">
        <f>'5 Driver Data'!E3052</f>
        <v>0</v>
      </c>
      <c r="F3052" s="191">
        <f>'5 Driver Data'!F3052</f>
        <v>0</v>
      </c>
      <c r="G3052" s="191">
        <f>'5 Driver Data'!G3052</f>
        <v>0</v>
      </c>
      <c r="H3052" s="191">
        <f>'5 Driver Data'!H3052</f>
        <v>0</v>
      </c>
      <c r="I3052" s="191">
        <f>'5 Driver Data'!I3052</f>
        <v>0</v>
      </c>
      <c r="J3052" s="191">
        <f>'5 Driver Data'!J3052</f>
        <v>0</v>
      </c>
      <c r="K3052" s="206">
        <f>'5 Driver Data'!K3052</f>
        <v>0</v>
      </c>
      <c r="L3052" s="1"/>
      <c r="M3052" s="216" t="str">
        <f>IF(D3052=0,"Blank",'3 Model Input'!E$44*'3 Model Input'!E$45)</f>
        <v>Blank</v>
      </c>
      <c r="N3052" s="197" t="str">
        <f t="shared" si="490"/>
        <v>Blank</v>
      </c>
      <c r="O3052" s="197" t="str">
        <f>IF(D3052=0,"Blank",'3 Model Input'!E$49*(1-'3 Model Input'!E$51))</f>
        <v>Blank</v>
      </c>
      <c r="P3052" s="197" t="str">
        <f t="shared" si="491"/>
        <v>Blank</v>
      </c>
      <c r="Q3052" s="197" t="str">
        <f>IF(D3052=0,"Blank",IF(D3052="BEV",E3052*(1-'3 Model Input'!E$54), E3052))</f>
        <v>Blank</v>
      </c>
      <c r="R3052" s="198" t="str">
        <f>IF(D3052=0,"Blank",IF(D3052="PHEV",F3052/G3052,F3052*(1-'3 Model Input'!E$54)/G3052))</f>
        <v>Blank</v>
      </c>
      <c r="S3052" s="198" t="str">
        <f>IF(D3052=0,"Blank",IF(D3052="PHEV",MIN(M3052,E3052),MIN(M3052,(E3052*(1-'3 Model Input'!E$54)))))</f>
        <v>Blank</v>
      </c>
      <c r="T3052" s="217" t="str">
        <f t="shared" si="492"/>
        <v>Blank</v>
      </c>
      <c r="U3052" s="89"/>
      <c r="V3052" s="216" t="str">
        <f>IF(D3052=0,"Blank",P3052*'3 Model Input'!E$50)</f>
        <v>Blank</v>
      </c>
      <c r="W3052" s="197" t="str">
        <f t="shared" si="493"/>
        <v>Blank</v>
      </c>
      <c r="X3052" s="197" t="str">
        <f t="shared" si="494"/>
        <v>Blank</v>
      </c>
      <c r="Y3052" s="197" t="str">
        <f t="shared" si="495"/>
        <v>Blank</v>
      </c>
      <c r="Z3052" s="197" t="str">
        <f t="shared" si="496"/>
        <v>Blank</v>
      </c>
      <c r="AA3052" s="223" t="str" cm="1">
        <f t="array" ref="AA3052">_xlfn.IFS(ISTEXT('3 Model Input'!F$70),"Missing",ISTEXT('3 Model Input'!I$70),"Missing",ISNUMBER('3 Model Input'!K$70),'3 Model Input'!K$70*P3052)</f>
        <v>Missing</v>
      </c>
      <c r="AB3052" s="89"/>
      <c r="AC3052" s="227" t="str" cm="1">
        <f t="array" ref="AC3052">IF(D3052=0,"Blank",_xlfn.IFS('3 Model Input'!E$61=1,(V3052*G3052)/T3052,'3 Model Input'!E$61=2,(W3052*G3052)/T3052,'3 Model Input'!E$61=3,(X3052*G3052)/T3052,'3 Model Input'!E$61=4,(Y3052*G3052)/T3052,'3 Model Input'!E$61=5,(Z3052*G3052)/T3052, ISTEXT('3 Model Input'!E$61),"Missing",'3 Model Input'!E$61=6,(AA3052*G3052)/T3052))</f>
        <v>Blank</v>
      </c>
      <c r="AD3052" s="202" t="str">
        <f t="shared" si="497"/>
        <v>Blank</v>
      </c>
      <c r="AE3052" s="202" t="str">
        <f t="shared" si="498"/>
        <v>Blank</v>
      </c>
      <c r="AF3052" s="217" t="str">
        <f t="shared" si="499"/>
        <v>Blank</v>
      </c>
      <c r="AG3052" s="9" t="str" cm="1">
        <f t="array" ref="AG3052">_xlfn.IFS(ISNUMBER(AC3052), "", ISNUMBER(SEARCH("Blank", AC3052)), "", ISERROR(AC3052), "Bad input on tab 3")</f>
        <v/>
      </c>
    </row>
    <row r="3053" spans="2:33" ht="15" customHeight="1" x14ac:dyDescent="0.75">
      <c r="B3053" s="205" t="str">
        <f>'5 Driver Data'!B3053</f>
        <v>3045</v>
      </c>
      <c r="C3053" s="193">
        <f>'5 Driver Data'!C3053</f>
        <v>0</v>
      </c>
      <c r="D3053" s="192">
        <f>'5 Driver Data'!D3053</f>
        <v>0</v>
      </c>
      <c r="E3053" s="191">
        <f>'5 Driver Data'!E3053</f>
        <v>0</v>
      </c>
      <c r="F3053" s="191">
        <f>'5 Driver Data'!F3053</f>
        <v>0</v>
      </c>
      <c r="G3053" s="191">
        <f>'5 Driver Data'!G3053</f>
        <v>0</v>
      </c>
      <c r="H3053" s="191">
        <f>'5 Driver Data'!H3053</f>
        <v>0</v>
      </c>
      <c r="I3053" s="191">
        <f>'5 Driver Data'!I3053</f>
        <v>0</v>
      </c>
      <c r="J3053" s="191">
        <f>'5 Driver Data'!J3053</f>
        <v>0</v>
      </c>
      <c r="K3053" s="206">
        <f>'5 Driver Data'!K3053</f>
        <v>0</v>
      </c>
      <c r="L3053" s="1"/>
      <c r="M3053" s="216" t="str">
        <f>IF(D3053=0,"Blank",'3 Model Input'!E$44*'3 Model Input'!E$45)</f>
        <v>Blank</v>
      </c>
      <c r="N3053" s="197" t="str">
        <f t="shared" si="490"/>
        <v>Blank</v>
      </c>
      <c r="O3053" s="197" t="str">
        <f>IF(D3053=0,"Blank",'3 Model Input'!E$49*(1-'3 Model Input'!E$51))</f>
        <v>Blank</v>
      </c>
      <c r="P3053" s="197" t="str">
        <f t="shared" si="491"/>
        <v>Blank</v>
      </c>
      <c r="Q3053" s="197" t="str">
        <f>IF(D3053=0,"Blank",IF(D3053="BEV",E3053*(1-'3 Model Input'!E$54), E3053))</f>
        <v>Blank</v>
      </c>
      <c r="R3053" s="198" t="str">
        <f>IF(D3053=0,"Blank",IF(D3053="PHEV",F3053/G3053,F3053*(1-'3 Model Input'!E$54)/G3053))</f>
        <v>Blank</v>
      </c>
      <c r="S3053" s="198" t="str">
        <f>IF(D3053=0,"Blank",IF(D3053="PHEV",MIN(M3053,E3053),MIN(M3053,(E3053*(1-'3 Model Input'!E$54)))))</f>
        <v>Blank</v>
      </c>
      <c r="T3053" s="217" t="str">
        <f t="shared" si="492"/>
        <v>Blank</v>
      </c>
      <c r="U3053" s="89"/>
      <c r="V3053" s="216" t="str">
        <f>IF(D3053=0,"Blank",P3053*'3 Model Input'!E$50)</f>
        <v>Blank</v>
      </c>
      <c r="W3053" s="197" t="str">
        <f t="shared" si="493"/>
        <v>Blank</v>
      </c>
      <c r="X3053" s="197" t="str">
        <f t="shared" si="494"/>
        <v>Blank</v>
      </c>
      <c r="Y3053" s="197" t="str">
        <f t="shared" si="495"/>
        <v>Blank</v>
      </c>
      <c r="Z3053" s="197" t="str">
        <f t="shared" si="496"/>
        <v>Blank</v>
      </c>
      <c r="AA3053" s="223" t="str" cm="1">
        <f t="array" ref="AA3053">_xlfn.IFS(ISTEXT('3 Model Input'!F$70),"Missing",ISTEXT('3 Model Input'!I$70),"Missing",ISNUMBER('3 Model Input'!K$70),'3 Model Input'!K$70*P3053)</f>
        <v>Missing</v>
      </c>
      <c r="AB3053" s="89"/>
      <c r="AC3053" s="227" t="str" cm="1">
        <f t="array" ref="AC3053">IF(D3053=0,"Blank",_xlfn.IFS('3 Model Input'!E$61=1,(V3053*G3053)/T3053,'3 Model Input'!E$61=2,(W3053*G3053)/T3053,'3 Model Input'!E$61=3,(X3053*G3053)/T3053,'3 Model Input'!E$61=4,(Y3053*G3053)/T3053,'3 Model Input'!E$61=5,(Z3053*G3053)/T3053, ISTEXT('3 Model Input'!E$61),"Missing",'3 Model Input'!E$61=6,(AA3053*G3053)/T3053))</f>
        <v>Blank</v>
      </c>
      <c r="AD3053" s="202" t="str">
        <f t="shared" si="497"/>
        <v>Blank</v>
      </c>
      <c r="AE3053" s="202" t="str">
        <f t="shared" si="498"/>
        <v>Blank</v>
      </c>
      <c r="AF3053" s="217" t="str">
        <f t="shared" si="499"/>
        <v>Blank</v>
      </c>
      <c r="AG3053" s="9" t="str" cm="1">
        <f t="array" ref="AG3053">_xlfn.IFS(ISNUMBER(AC3053), "", ISNUMBER(SEARCH("Blank", AC3053)), "", ISERROR(AC3053), "Bad input on tab 3")</f>
        <v/>
      </c>
    </row>
    <row r="3054" spans="2:33" ht="15" customHeight="1" x14ac:dyDescent="0.75">
      <c r="B3054" s="205" t="str">
        <f>'5 Driver Data'!B3054</f>
        <v>3046</v>
      </c>
      <c r="C3054" s="193">
        <f>'5 Driver Data'!C3054</f>
        <v>0</v>
      </c>
      <c r="D3054" s="192">
        <f>'5 Driver Data'!D3054</f>
        <v>0</v>
      </c>
      <c r="E3054" s="191">
        <f>'5 Driver Data'!E3054</f>
        <v>0</v>
      </c>
      <c r="F3054" s="191">
        <f>'5 Driver Data'!F3054</f>
        <v>0</v>
      </c>
      <c r="G3054" s="191">
        <f>'5 Driver Data'!G3054</f>
        <v>0</v>
      </c>
      <c r="H3054" s="191">
        <f>'5 Driver Data'!H3054</f>
        <v>0</v>
      </c>
      <c r="I3054" s="191">
        <f>'5 Driver Data'!I3054</f>
        <v>0</v>
      </c>
      <c r="J3054" s="191">
        <f>'5 Driver Data'!J3054</f>
        <v>0</v>
      </c>
      <c r="K3054" s="206">
        <f>'5 Driver Data'!K3054</f>
        <v>0</v>
      </c>
      <c r="L3054" s="1"/>
      <c r="M3054" s="216" t="str">
        <f>IF(D3054=0,"Blank",'3 Model Input'!E$44*'3 Model Input'!E$45)</f>
        <v>Blank</v>
      </c>
      <c r="N3054" s="197" t="str">
        <f t="shared" ref="N3054:N3117" si="500">IF(D3054=0,"Blank",H3054*I3054*52)</f>
        <v>Blank</v>
      </c>
      <c r="O3054" s="197" t="str">
        <f>IF(D3054=0,"Blank",'3 Model Input'!E$49*(1-'3 Model Input'!E$51))</f>
        <v>Blank</v>
      </c>
      <c r="P3054" s="197" t="str">
        <f t="shared" ref="P3054:P3117" si="501">IF(D3054=0,"Blank",SUM(N3054:O3054))</f>
        <v>Blank</v>
      </c>
      <c r="Q3054" s="197" t="str">
        <f>IF(D3054=0,"Blank",IF(D3054="BEV",E3054*(1-'3 Model Input'!E$54), E3054))</f>
        <v>Blank</v>
      </c>
      <c r="R3054" s="198" t="str">
        <f>IF(D3054=0,"Blank",IF(D3054="PHEV",F3054/G3054,F3054*(1-'3 Model Input'!E$54)/G3054))</f>
        <v>Blank</v>
      </c>
      <c r="S3054" s="198" t="str">
        <f>IF(D3054=0,"Blank",IF(D3054="PHEV",MIN(M3054,E3054),MIN(M3054,(E3054*(1-'3 Model Input'!E$54)))))</f>
        <v>Blank</v>
      </c>
      <c r="T3054" s="217" t="str">
        <f t="shared" ref="T3054:T3117" si="502">IF(D3054=0,"Blank",MIN(R3054,(S3054/E3054*F3054)))</f>
        <v>Blank</v>
      </c>
      <c r="U3054" s="89"/>
      <c r="V3054" s="216" t="str">
        <f>IF(D3054=0,"Blank",P3054*'3 Model Input'!E$50)</f>
        <v>Blank</v>
      </c>
      <c r="W3054" s="197" t="str">
        <f t="shared" ref="W3054:W3117" si="503">IF(D3054=0,"Blank",V3054*(1-J3054))</f>
        <v>Blank</v>
      </c>
      <c r="X3054" s="197" t="str">
        <f t="shared" ref="X3054:X3117" si="504">P3054</f>
        <v>Blank</v>
      </c>
      <c r="Y3054" s="197" t="str">
        <f t="shared" ref="Y3054:Y3117" si="505">IF(D3054=0,"Blank",P3054*(1-J3054))</f>
        <v>Blank</v>
      </c>
      <c r="Z3054" s="197" t="str">
        <f t="shared" ref="Z3054:Z3117" si="506">IF(D3054=0,"Blank",N3054*K3054)</f>
        <v>Blank</v>
      </c>
      <c r="AA3054" s="223" t="str" cm="1">
        <f t="array" ref="AA3054">_xlfn.IFS(ISTEXT('3 Model Input'!F$70),"Missing",ISTEXT('3 Model Input'!I$70),"Missing",ISNUMBER('3 Model Input'!K$70),'3 Model Input'!K$70*P3054)</f>
        <v>Missing</v>
      </c>
      <c r="AB3054" s="89"/>
      <c r="AC3054" s="227" t="str" cm="1">
        <f t="array" ref="AC3054">IF(D3054=0,"Blank",_xlfn.IFS('3 Model Input'!E$61=1,(V3054*G3054)/T3054,'3 Model Input'!E$61=2,(W3054*G3054)/T3054,'3 Model Input'!E$61=3,(X3054*G3054)/T3054,'3 Model Input'!E$61=4,(Y3054*G3054)/T3054,'3 Model Input'!E$61=5,(Z3054*G3054)/T3054, ISTEXT('3 Model Input'!E$61),"Missing",'3 Model Input'!E$61=6,(AA3054*G3054)/T3054))</f>
        <v>Blank</v>
      </c>
      <c r="AD3054" s="202" t="str">
        <f t="shared" ref="AD3054:AD3117" si="507">IF(D3054=0,"Blank",MIN(SUM(AC3054/52/H3054),1))</f>
        <v>Blank</v>
      </c>
      <c r="AE3054" s="202" t="str">
        <f t="shared" ref="AE3054:AE3117" si="508">IF(D3054=0,"Blank",AD3054*H3054)</f>
        <v>Blank</v>
      </c>
      <c r="AF3054" s="217" t="str">
        <f t="shared" ref="AF3054:AF3117" si="509">IF(D3054=0,"Blank",AC3054*S3054)</f>
        <v>Blank</v>
      </c>
      <c r="AG3054" s="9" t="str" cm="1">
        <f t="array" ref="AG3054">_xlfn.IFS(ISNUMBER(AC3054), "", ISNUMBER(SEARCH("Blank", AC3054)), "", ISERROR(AC3054), "Bad input on tab 3")</f>
        <v/>
      </c>
    </row>
    <row r="3055" spans="2:33" ht="15" customHeight="1" x14ac:dyDescent="0.75">
      <c r="B3055" s="205" t="str">
        <f>'5 Driver Data'!B3055</f>
        <v>3047</v>
      </c>
      <c r="C3055" s="193">
        <f>'5 Driver Data'!C3055</f>
        <v>0</v>
      </c>
      <c r="D3055" s="192">
        <f>'5 Driver Data'!D3055</f>
        <v>0</v>
      </c>
      <c r="E3055" s="191">
        <f>'5 Driver Data'!E3055</f>
        <v>0</v>
      </c>
      <c r="F3055" s="191">
        <f>'5 Driver Data'!F3055</f>
        <v>0</v>
      </c>
      <c r="G3055" s="191">
        <f>'5 Driver Data'!G3055</f>
        <v>0</v>
      </c>
      <c r="H3055" s="191">
        <f>'5 Driver Data'!H3055</f>
        <v>0</v>
      </c>
      <c r="I3055" s="191">
        <f>'5 Driver Data'!I3055</f>
        <v>0</v>
      </c>
      <c r="J3055" s="191">
        <f>'5 Driver Data'!J3055</f>
        <v>0</v>
      </c>
      <c r="K3055" s="206">
        <f>'5 Driver Data'!K3055</f>
        <v>0</v>
      </c>
      <c r="L3055" s="1"/>
      <c r="M3055" s="216" t="str">
        <f>IF(D3055=0,"Blank",'3 Model Input'!E$44*'3 Model Input'!E$45)</f>
        <v>Blank</v>
      </c>
      <c r="N3055" s="197" t="str">
        <f t="shared" si="500"/>
        <v>Blank</v>
      </c>
      <c r="O3055" s="197" t="str">
        <f>IF(D3055=0,"Blank",'3 Model Input'!E$49*(1-'3 Model Input'!E$51))</f>
        <v>Blank</v>
      </c>
      <c r="P3055" s="197" t="str">
        <f t="shared" si="501"/>
        <v>Blank</v>
      </c>
      <c r="Q3055" s="197" t="str">
        <f>IF(D3055=0,"Blank",IF(D3055="BEV",E3055*(1-'3 Model Input'!E$54), E3055))</f>
        <v>Blank</v>
      </c>
      <c r="R3055" s="198" t="str">
        <f>IF(D3055=0,"Blank",IF(D3055="PHEV",F3055/G3055,F3055*(1-'3 Model Input'!E$54)/G3055))</f>
        <v>Blank</v>
      </c>
      <c r="S3055" s="198" t="str">
        <f>IF(D3055=0,"Blank",IF(D3055="PHEV",MIN(M3055,E3055),MIN(M3055,(E3055*(1-'3 Model Input'!E$54)))))</f>
        <v>Blank</v>
      </c>
      <c r="T3055" s="217" t="str">
        <f t="shared" si="502"/>
        <v>Blank</v>
      </c>
      <c r="U3055" s="89"/>
      <c r="V3055" s="216" t="str">
        <f>IF(D3055=0,"Blank",P3055*'3 Model Input'!E$50)</f>
        <v>Blank</v>
      </c>
      <c r="W3055" s="197" t="str">
        <f t="shared" si="503"/>
        <v>Blank</v>
      </c>
      <c r="X3055" s="197" t="str">
        <f t="shared" si="504"/>
        <v>Blank</v>
      </c>
      <c r="Y3055" s="197" t="str">
        <f t="shared" si="505"/>
        <v>Blank</v>
      </c>
      <c r="Z3055" s="197" t="str">
        <f t="shared" si="506"/>
        <v>Blank</v>
      </c>
      <c r="AA3055" s="223" t="str" cm="1">
        <f t="array" ref="AA3055">_xlfn.IFS(ISTEXT('3 Model Input'!F$70),"Missing",ISTEXT('3 Model Input'!I$70),"Missing",ISNUMBER('3 Model Input'!K$70),'3 Model Input'!K$70*P3055)</f>
        <v>Missing</v>
      </c>
      <c r="AB3055" s="89"/>
      <c r="AC3055" s="227" t="str" cm="1">
        <f t="array" ref="AC3055">IF(D3055=0,"Blank",_xlfn.IFS('3 Model Input'!E$61=1,(V3055*G3055)/T3055,'3 Model Input'!E$61=2,(W3055*G3055)/T3055,'3 Model Input'!E$61=3,(X3055*G3055)/T3055,'3 Model Input'!E$61=4,(Y3055*G3055)/T3055,'3 Model Input'!E$61=5,(Z3055*G3055)/T3055, ISTEXT('3 Model Input'!E$61),"Missing",'3 Model Input'!E$61=6,(AA3055*G3055)/T3055))</f>
        <v>Blank</v>
      </c>
      <c r="AD3055" s="202" t="str">
        <f t="shared" si="507"/>
        <v>Blank</v>
      </c>
      <c r="AE3055" s="202" t="str">
        <f t="shared" si="508"/>
        <v>Blank</v>
      </c>
      <c r="AF3055" s="217" t="str">
        <f t="shared" si="509"/>
        <v>Blank</v>
      </c>
      <c r="AG3055" s="9" t="str" cm="1">
        <f t="array" ref="AG3055">_xlfn.IFS(ISNUMBER(AC3055), "", ISNUMBER(SEARCH("Blank", AC3055)), "", ISERROR(AC3055), "Bad input on tab 3")</f>
        <v/>
      </c>
    </row>
    <row r="3056" spans="2:33" ht="15" customHeight="1" x14ac:dyDescent="0.75">
      <c r="B3056" s="205" t="str">
        <f>'5 Driver Data'!B3056</f>
        <v>3048</v>
      </c>
      <c r="C3056" s="193">
        <f>'5 Driver Data'!C3056</f>
        <v>0</v>
      </c>
      <c r="D3056" s="192">
        <f>'5 Driver Data'!D3056</f>
        <v>0</v>
      </c>
      <c r="E3056" s="191">
        <f>'5 Driver Data'!E3056</f>
        <v>0</v>
      </c>
      <c r="F3056" s="191">
        <f>'5 Driver Data'!F3056</f>
        <v>0</v>
      </c>
      <c r="G3056" s="191">
        <f>'5 Driver Data'!G3056</f>
        <v>0</v>
      </c>
      <c r="H3056" s="191">
        <f>'5 Driver Data'!H3056</f>
        <v>0</v>
      </c>
      <c r="I3056" s="191">
        <f>'5 Driver Data'!I3056</f>
        <v>0</v>
      </c>
      <c r="J3056" s="191">
        <f>'5 Driver Data'!J3056</f>
        <v>0</v>
      </c>
      <c r="K3056" s="206">
        <f>'5 Driver Data'!K3056</f>
        <v>0</v>
      </c>
      <c r="L3056" s="1"/>
      <c r="M3056" s="216" t="str">
        <f>IF(D3056=0,"Blank",'3 Model Input'!E$44*'3 Model Input'!E$45)</f>
        <v>Blank</v>
      </c>
      <c r="N3056" s="197" t="str">
        <f t="shared" si="500"/>
        <v>Blank</v>
      </c>
      <c r="O3056" s="197" t="str">
        <f>IF(D3056=0,"Blank",'3 Model Input'!E$49*(1-'3 Model Input'!E$51))</f>
        <v>Blank</v>
      </c>
      <c r="P3056" s="197" t="str">
        <f t="shared" si="501"/>
        <v>Blank</v>
      </c>
      <c r="Q3056" s="197" t="str">
        <f>IF(D3056=0,"Blank",IF(D3056="BEV",E3056*(1-'3 Model Input'!E$54), E3056))</f>
        <v>Blank</v>
      </c>
      <c r="R3056" s="198" t="str">
        <f>IF(D3056=0,"Blank",IF(D3056="PHEV",F3056/G3056,F3056*(1-'3 Model Input'!E$54)/G3056))</f>
        <v>Blank</v>
      </c>
      <c r="S3056" s="198" t="str">
        <f>IF(D3056=0,"Blank",IF(D3056="PHEV",MIN(M3056,E3056),MIN(M3056,(E3056*(1-'3 Model Input'!E$54)))))</f>
        <v>Blank</v>
      </c>
      <c r="T3056" s="217" t="str">
        <f t="shared" si="502"/>
        <v>Blank</v>
      </c>
      <c r="U3056" s="89"/>
      <c r="V3056" s="216" t="str">
        <f>IF(D3056=0,"Blank",P3056*'3 Model Input'!E$50)</f>
        <v>Blank</v>
      </c>
      <c r="W3056" s="197" t="str">
        <f t="shared" si="503"/>
        <v>Blank</v>
      </c>
      <c r="X3056" s="197" t="str">
        <f t="shared" si="504"/>
        <v>Blank</v>
      </c>
      <c r="Y3056" s="197" t="str">
        <f t="shared" si="505"/>
        <v>Blank</v>
      </c>
      <c r="Z3056" s="197" t="str">
        <f t="shared" si="506"/>
        <v>Blank</v>
      </c>
      <c r="AA3056" s="223" t="str" cm="1">
        <f t="array" ref="AA3056">_xlfn.IFS(ISTEXT('3 Model Input'!F$70),"Missing",ISTEXT('3 Model Input'!I$70),"Missing",ISNUMBER('3 Model Input'!K$70),'3 Model Input'!K$70*P3056)</f>
        <v>Missing</v>
      </c>
      <c r="AB3056" s="89"/>
      <c r="AC3056" s="227" t="str" cm="1">
        <f t="array" ref="AC3056">IF(D3056=0,"Blank",_xlfn.IFS('3 Model Input'!E$61=1,(V3056*G3056)/T3056,'3 Model Input'!E$61=2,(W3056*G3056)/T3056,'3 Model Input'!E$61=3,(X3056*G3056)/T3056,'3 Model Input'!E$61=4,(Y3056*G3056)/T3056,'3 Model Input'!E$61=5,(Z3056*G3056)/T3056, ISTEXT('3 Model Input'!E$61),"Missing",'3 Model Input'!E$61=6,(AA3056*G3056)/T3056))</f>
        <v>Blank</v>
      </c>
      <c r="AD3056" s="202" t="str">
        <f t="shared" si="507"/>
        <v>Blank</v>
      </c>
      <c r="AE3056" s="202" t="str">
        <f t="shared" si="508"/>
        <v>Blank</v>
      </c>
      <c r="AF3056" s="217" t="str">
        <f t="shared" si="509"/>
        <v>Blank</v>
      </c>
      <c r="AG3056" s="9" t="str" cm="1">
        <f t="array" ref="AG3056">_xlfn.IFS(ISNUMBER(AC3056), "", ISNUMBER(SEARCH("Blank", AC3056)), "", ISERROR(AC3056), "Bad input on tab 3")</f>
        <v/>
      </c>
    </row>
    <row r="3057" spans="2:33" ht="15" customHeight="1" x14ac:dyDescent="0.75">
      <c r="B3057" s="205" t="str">
        <f>'5 Driver Data'!B3057</f>
        <v>3049</v>
      </c>
      <c r="C3057" s="193">
        <f>'5 Driver Data'!C3057</f>
        <v>0</v>
      </c>
      <c r="D3057" s="192">
        <f>'5 Driver Data'!D3057</f>
        <v>0</v>
      </c>
      <c r="E3057" s="191">
        <f>'5 Driver Data'!E3057</f>
        <v>0</v>
      </c>
      <c r="F3057" s="191">
        <f>'5 Driver Data'!F3057</f>
        <v>0</v>
      </c>
      <c r="G3057" s="191">
        <f>'5 Driver Data'!G3057</f>
        <v>0</v>
      </c>
      <c r="H3057" s="191">
        <f>'5 Driver Data'!H3057</f>
        <v>0</v>
      </c>
      <c r="I3057" s="191">
        <f>'5 Driver Data'!I3057</f>
        <v>0</v>
      </c>
      <c r="J3057" s="191">
        <f>'5 Driver Data'!J3057</f>
        <v>0</v>
      </c>
      <c r="K3057" s="206">
        <f>'5 Driver Data'!K3057</f>
        <v>0</v>
      </c>
      <c r="L3057" s="1"/>
      <c r="M3057" s="216" t="str">
        <f>IF(D3057=0,"Blank",'3 Model Input'!E$44*'3 Model Input'!E$45)</f>
        <v>Blank</v>
      </c>
      <c r="N3057" s="197" t="str">
        <f t="shared" si="500"/>
        <v>Blank</v>
      </c>
      <c r="O3057" s="197" t="str">
        <f>IF(D3057=0,"Blank",'3 Model Input'!E$49*(1-'3 Model Input'!E$51))</f>
        <v>Blank</v>
      </c>
      <c r="P3057" s="197" t="str">
        <f t="shared" si="501"/>
        <v>Blank</v>
      </c>
      <c r="Q3057" s="197" t="str">
        <f>IF(D3057=0,"Blank",IF(D3057="BEV",E3057*(1-'3 Model Input'!E$54), E3057))</f>
        <v>Blank</v>
      </c>
      <c r="R3057" s="198" t="str">
        <f>IF(D3057=0,"Blank",IF(D3057="PHEV",F3057/G3057,F3057*(1-'3 Model Input'!E$54)/G3057))</f>
        <v>Blank</v>
      </c>
      <c r="S3057" s="198" t="str">
        <f>IF(D3057=0,"Blank",IF(D3057="PHEV",MIN(M3057,E3057),MIN(M3057,(E3057*(1-'3 Model Input'!E$54)))))</f>
        <v>Blank</v>
      </c>
      <c r="T3057" s="217" t="str">
        <f t="shared" si="502"/>
        <v>Blank</v>
      </c>
      <c r="U3057" s="89"/>
      <c r="V3057" s="216" t="str">
        <f>IF(D3057=0,"Blank",P3057*'3 Model Input'!E$50)</f>
        <v>Blank</v>
      </c>
      <c r="W3057" s="197" t="str">
        <f t="shared" si="503"/>
        <v>Blank</v>
      </c>
      <c r="X3057" s="197" t="str">
        <f t="shared" si="504"/>
        <v>Blank</v>
      </c>
      <c r="Y3057" s="197" t="str">
        <f t="shared" si="505"/>
        <v>Blank</v>
      </c>
      <c r="Z3057" s="197" t="str">
        <f t="shared" si="506"/>
        <v>Blank</v>
      </c>
      <c r="AA3057" s="223" t="str" cm="1">
        <f t="array" ref="AA3057">_xlfn.IFS(ISTEXT('3 Model Input'!F$70),"Missing",ISTEXT('3 Model Input'!I$70),"Missing",ISNUMBER('3 Model Input'!K$70),'3 Model Input'!K$70*P3057)</f>
        <v>Missing</v>
      </c>
      <c r="AB3057" s="89"/>
      <c r="AC3057" s="227" t="str" cm="1">
        <f t="array" ref="AC3057">IF(D3057=0,"Blank",_xlfn.IFS('3 Model Input'!E$61=1,(V3057*G3057)/T3057,'3 Model Input'!E$61=2,(W3057*G3057)/T3057,'3 Model Input'!E$61=3,(X3057*G3057)/T3057,'3 Model Input'!E$61=4,(Y3057*G3057)/T3057,'3 Model Input'!E$61=5,(Z3057*G3057)/T3057, ISTEXT('3 Model Input'!E$61),"Missing",'3 Model Input'!E$61=6,(AA3057*G3057)/T3057))</f>
        <v>Blank</v>
      </c>
      <c r="AD3057" s="202" t="str">
        <f t="shared" si="507"/>
        <v>Blank</v>
      </c>
      <c r="AE3057" s="202" t="str">
        <f t="shared" si="508"/>
        <v>Blank</v>
      </c>
      <c r="AF3057" s="217" t="str">
        <f t="shared" si="509"/>
        <v>Blank</v>
      </c>
      <c r="AG3057" s="9" t="str" cm="1">
        <f t="array" ref="AG3057">_xlfn.IFS(ISNUMBER(AC3057), "", ISNUMBER(SEARCH("Blank", AC3057)), "", ISERROR(AC3057), "Bad input on tab 3")</f>
        <v/>
      </c>
    </row>
    <row r="3058" spans="2:33" ht="15" customHeight="1" x14ac:dyDescent="0.75">
      <c r="B3058" s="205" t="str">
        <f>'5 Driver Data'!B3058</f>
        <v>3050</v>
      </c>
      <c r="C3058" s="193">
        <f>'5 Driver Data'!C3058</f>
        <v>0</v>
      </c>
      <c r="D3058" s="192">
        <f>'5 Driver Data'!D3058</f>
        <v>0</v>
      </c>
      <c r="E3058" s="191">
        <f>'5 Driver Data'!E3058</f>
        <v>0</v>
      </c>
      <c r="F3058" s="191">
        <f>'5 Driver Data'!F3058</f>
        <v>0</v>
      </c>
      <c r="G3058" s="191">
        <f>'5 Driver Data'!G3058</f>
        <v>0</v>
      </c>
      <c r="H3058" s="191">
        <f>'5 Driver Data'!H3058</f>
        <v>0</v>
      </c>
      <c r="I3058" s="191">
        <f>'5 Driver Data'!I3058</f>
        <v>0</v>
      </c>
      <c r="J3058" s="191">
        <f>'5 Driver Data'!J3058</f>
        <v>0</v>
      </c>
      <c r="K3058" s="206">
        <f>'5 Driver Data'!K3058</f>
        <v>0</v>
      </c>
      <c r="L3058" s="1"/>
      <c r="M3058" s="216" t="str">
        <f>IF(D3058=0,"Blank",'3 Model Input'!E$44*'3 Model Input'!E$45)</f>
        <v>Blank</v>
      </c>
      <c r="N3058" s="197" t="str">
        <f t="shared" si="500"/>
        <v>Blank</v>
      </c>
      <c r="O3058" s="197" t="str">
        <f>IF(D3058=0,"Blank",'3 Model Input'!E$49*(1-'3 Model Input'!E$51))</f>
        <v>Blank</v>
      </c>
      <c r="P3058" s="197" t="str">
        <f t="shared" si="501"/>
        <v>Blank</v>
      </c>
      <c r="Q3058" s="197" t="str">
        <f>IF(D3058=0,"Blank",IF(D3058="BEV",E3058*(1-'3 Model Input'!E$54), E3058))</f>
        <v>Blank</v>
      </c>
      <c r="R3058" s="198" t="str">
        <f>IF(D3058=0,"Blank",IF(D3058="PHEV",F3058/G3058,F3058*(1-'3 Model Input'!E$54)/G3058))</f>
        <v>Blank</v>
      </c>
      <c r="S3058" s="198" t="str">
        <f>IF(D3058=0,"Blank",IF(D3058="PHEV",MIN(M3058,E3058),MIN(M3058,(E3058*(1-'3 Model Input'!E$54)))))</f>
        <v>Blank</v>
      </c>
      <c r="T3058" s="217" t="str">
        <f t="shared" si="502"/>
        <v>Blank</v>
      </c>
      <c r="U3058" s="89"/>
      <c r="V3058" s="216" t="str">
        <f>IF(D3058=0,"Blank",P3058*'3 Model Input'!E$50)</f>
        <v>Blank</v>
      </c>
      <c r="W3058" s="197" t="str">
        <f t="shared" si="503"/>
        <v>Blank</v>
      </c>
      <c r="X3058" s="197" t="str">
        <f t="shared" si="504"/>
        <v>Blank</v>
      </c>
      <c r="Y3058" s="197" t="str">
        <f t="shared" si="505"/>
        <v>Blank</v>
      </c>
      <c r="Z3058" s="197" t="str">
        <f t="shared" si="506"/>
        <v>Blank</v>
      </c>
      <c r="AA3058" s="223" t="str" cm="1">
        <f t="array" ref="AA3058">_xlfn.IFS(ISTEXT('3 Model Input'!F$70),"Missing",ISTEXT('3 Model Input'!I$70),"Missing",ISNUMBER('3 Model Input'!K$70),'3 Model Input'!K$70*P3058)</f>
        <v>Missing</v>
      </c>
      <c r="AB3058" s="89"/>
      <c r="AC3058" s="227" t="str" cm="1">
        <f t="array" ref="AC3058">IF(D3058=0,"Blank",_xlfn.IFS('3 Model Input'!E$61=1,(V3058*G3058)/T3058,'3 Model Input'!E$61=2,(W3058*G3058)/T3058,'3 Model Input'!E$61=3,(X3058*G3058)/T3058,'3 Model Input'!E$61=4,(Y3058*G3058)/T3058,'3 Model Input'!E$61=5,(Z3058*G3058)/T3058, ISTEXT('3 Model Input'!E$61),"Missing",'3 Model Input'!E$61=6,(AA3058*G3058)/T3058))</f>
        <v>Blank</v>
      </c>
      <c r="AD3058" s="202" t="str">
        <f t="shared" si="507"/>
        <v>Blank</v>
      </c>
      <c r="AE3058" s="202" t="str">
        <f t="shared" si="508"/>
        <v>Blank</v>
      </c>
      <c r="AF3058" s="217" t="str">
        <f t="shared" si="509"/>
        <v>Blank</v>
      </c>
      <c r="AG3058" s="9" t="str" cm="1">
        <f t="array" ref="AG3058">_xlfn.IFS(ISNUMBER(AC3058), "", ISNUMBER(SEARCH("Blank", AC3058)), "", ISERROR(AC3058), "Bad input on tab 3")</f>
        <v/>
      </c>
    </row>
    <row r="3059" spans="2:33" ht="15" customHeight="1" x14ac:dyDescent="0.75">
      <c r="B3059" s="205" t="str">
        <f>'5 Driver Data'!B3059</f>
        <v>3051</v>
      </c>
      <c r="C3059" s="193">
        <f>'5 Driver Data'!C3059</f>
        <v>0</v>
      </c>
      <c r="D3059" s="192">
        <f>'5 Driver Data'!D3059</f>
        <v>0</v>
      </c>
      <c r="E3059" s="191">
        <f>'5 Driver Data'!E3059</f>
        <v>0</v>
      </c>
      <c r="F3059" s="191">
        <f>'5 Driver Data'!F3059</f>
        <v>0</v>
      </c>
      <c r="G3059" s="191">
        <f>'5 Driver Data'!G3059</f>
        <v>0</v>
      </c>
      <c r="H3059" s="191">
        <f>'5 Driver Data'!H3059</f>
        <v>0</v>
      </c>
      <c r="I3059" s="191">
        <f>'5 Driver Data'!I3059</f>
        <v>0</v>
      </c>
      <c r="J3059" s="191">
        <f>'5 Driver Data'!J3059</f>
        <v>0</v>
      </c>
      <c r="K3059" s="206">
        <f>'5 Driver Data'!K3059</f>
        <v>0</v>
      </c>
      <c r="L3059" s="1"/>
      <c r="M3059" s="216" t="str">
        <f>IF(D3059=0,"Blank",'3 Model Input'!E$44*'3 Model Input'!E$45)</f>
        <v>Blank</v>
      </c>
      <c r="N3059" s="197" t="str">
        <f t="shared" si="500"/>
        <v>Blank</v>
      </c>
      <c r="O3059" s="197" t="str">
        <f>IF(D3059=0,"Blank",'3 Model Input'!E$49*(1-'3 Model Input'!E$51))</f>
        <v>Blank</v>
      </c>
      <c r="P3059" s="197" t="str">
        <f t="shared" si="501"/>
        <v>Blank</v>
      </c>
      <c r="Q3059" s="197" t="str">
        <f>IF(D3059=0,"Blank",IF(D3059="BEV",E3059*(1-'3 Model Input'!E$54), E3059))</f>
        <v>Blank</v>
      </c>
      <c r="R3059" s="198" t="str">
        <f>IF(D3059=0,"Blank",IF(D3059="PHEV",F3059/G3059,F3059*(1-'3 Model Input'!E$54)/G3059))</f>
        <v>Blank</v>
      </c>
      <c r="S3059" s="198" t="str">
        <f>IF(D3059=0,"Blank",IF(D3059="PHEV",MIN(M3059,E3059),MIN(M3059,(E3059*(1-'3 Model Input'!E$54)))))</f>
        <v>Blank</v>
      </c>
      <c r="T3059" s="217" t="str">
        <f t="shared" si="502"/>
        <v>Blank</v>
      </c>
      <c r="U3059" s="89"/>
      <c r="V3059" s="216" t="str">
        <f>IF(D3059=0,"Blank",P3059*'3 Model Input'!E$50)</f>
        <v>Blank</v>
      </c>
      <c r="W3059" s="197" t="str">
        <f t="shared" si="503"/>
        <v>Blank</v>
      </c>
      <c r="X3059" s="197" t="str">
        <f t="shared" si="504"/>
        <v>Blank</v>
      </c>
      <c r="Y3059" s="197" t="str">
        <f t="shared" si="505"/>
        <v>Blank</v>
      </c>
      <c r="Z3059" s="197" t="str">
        <f t="shared" si="506"/>
        <v>Blank</v>
      </c>
      <c r="AA3059" s="223" t="str" cm="1">
        <f t="array" ref="AA3059">_xlfn.IFS(ISTEXT('3 Model Input'!F$70),"Missing",ISTEXT('3 Model Input'!I$70),"Missing",ISNUMBER('3 Model Input'!K$70),'3 Model Input'!K$70*P3059)</f>
        <v>Missing</v>
      </c>
      <c r="AB3059" s="89"/>
      <c r="AC3059" s="227" t="str" cm="1">
        <f t="array" ref="AC3059">IF(D3059=0,"Blank",_xlfn.IFS('3 Model Input'!E$61=1,(V3059*G3059)/T3059,'3 Model Input'!E$61=2,(W3059*G3059)/T3059,'3 Model Input'!E$61=3,(X3059*G3059)/T3059,'3 Model Input'!E$61=4,(Y3059*G3059)/T3059,'3 Model Input'!E$61=5,(Z3059*G3059)/T3059, ISTEXT('3 Model Input'!E$61),"Missing",'3 Model Input'!E$61=6,(AA3059*G3059)/T3059))</f>
        <v>Blank</v>
      </c>
      <c r="AD3059" s="202" t="str">
        <f t="shared" si="507"/>
        <v>Blank</v>
      </c>
      <c r="AE3059" s="202" t="str">
        <f t="shared" si="508"/>
        <v>Blank</v>
      </c>
      <c r="AF3059" s="217" t="str">
        <f t="shared" si="509"/>
        <v>Blank</v>
      </c>
      <c r="AG3059" s="9" t="str" cm="1">
        <f t="array" ref="AG3059">_xlfn.IFS(ISNUMBER(AC3059), "", ISNUMBER(SEARCH("Blank", AC3059)), "", ISERROR(AC3059), "Bad input on tab 3")</f>
        <v/>
      </c>
    </row>
    <row r="3060" spans="2:33" ht="15" customHeight="1" x14ac:dyDescent="0.75">
      <c r="B3060" s="205" t="str">
        <f>'5 Driver Data'!B3060</f>
        <v>3052</v>
      </c>
      <c r="C3060" s="193">
        <f>'5 Driver Data'!C3060</f>
        <v>0</v>
      </c>
      <c r="D3060" s="192">
        <f>'5 Driver Data'!D3060</f>
        <v>0</v>
      </c>
      <c r="E3060" s="191">
        <f>'5 Driver Data'!E3060</f>
        <v>0</v>
      </c>
      <c r="F3060" s="191">
        <f>'5 Driver Data'!F3060</f>
        <v>0</v>
      </c>
      <c r="G3060" s="191">
        <f>'5 Driver Data'!G3060</f>
        <v>0</v>
      </c>
      <c r="H3060" s="191">
        <f>'5 Driver Data'!H3060</f>
        <v>0</v>
      </c>
      <c r="I3060" s="191">
        <f>'5 Driver Data'!I3060</f>
        <v>0</v>
      </c>
      <c r="J3060" s="191">
        <f>'5 Driver Data'!J3060</f>
        <v>0</v>
      </c>
      <c r="K3060" s="206">
        <f>'5 Driver Data'!K3060</f>
        <v>0</v>
      </c>
      <c r="L3060" s="1"/>
      <c r="M3060" s="216" t="str">
        <f>IF(D3060=0,"Blank",'3 Model Input'!E$44*'3 Model Input'!E$45)</f>
        <v>Blank</v>
      </c>
      <c r="N3060" s="197" t="str">
        <f t="shared" si="500"/>
        <v>Blank</v>
      </c>
      <c r="O3060" s="197" t="str">
        <f>IF(D3060=0,"Blank",'3 Model Input'!E$49*(1-'3 Model Input'!E$51))</f>
        <v>Blank</v>
      </c>
      <c r="P3060" s="197" t="str">
        <f t="shared" si="501"/>
        <v>Blank</v>
      </c>
      <c r="Q3060" s="197" t="str">
        <f>IF(D3060=0,"Blank",IF(D3060="BEV",E3060*(1-'3 Model Input'!E$54), E3060))</f>
        <v>Blank</v>
      </c>
      <c r="R3060" s="198" t="str">
        <f>IF(D3060=0,"Blank",IF(D3060="PHEV",F3060/G3060,F3060*(1-'3 Model Input'!E$54)/G3060))</f>
        <v>Blank</v>
      </c>
      <c r="S3060" s="198" t="str">
        <f>IF(D3060=0,"Blank",IF(D3060="PHEV",MIN(M3060,E3060),MIN(M3060,(E3060*(1-'3 Model Input'!E$54)))))</f>
        <v>Blank</v>
      </c>
      <c r="T3060" s="217" t="str">
        <f t="shared" si="502"/>
        <v>Blank</v>
      </c>
      <c r="U3060" s="89"/>
      <c r="V3060" s="216" t="str">
        <f>IF(D3060=0,"Blank",P3060*'3 Model Input'!E$50)</f>
        <v>Blank</v>
      </c>
      <c r="W3060" s="197" t="str">
        <f t="shared" si="503"/>
        <v>Blank</v>
      </c>
      <c r="X3060" s="197" t="str">
        <f t="shared" si="504"/>
        <v>Blank</v>
      </c>
      <c r="Y3060" s="197" t="str">
        <f t="shared" si="505"/>
        <v>Blank</v>
      </c>
      <c r="Z3060" s="197" t="str">
        <f t="shared" si="506"/>
        <v>Blank</v>
      </c>
      <c r="AA3060" s="223" t="str" cm="1">
        <f t="array" ref="AA3060">_xlfn.IFS(ISTEXT('3 Model Input'!F$70),"Missing",ISTEXT('3 Model Input'!I$70),"Missing",ISNUMBER('3 Model Input'!K$70),'3 Model Input'!K$70*P3060)</f>
        <v>Missing</v>
      </c>
      <c r="AB3060" s="89"/>
      <c r="AC3060" s="227" t="str" cm="1">
        <f t="array" ref="AC3060">IF(D3060=0,"Blank",_xlfn.IFS('3 Model Input'!E$61=1,(V3060*G3060)/T3060,'3 Model Input'!E$61=2,(W3060*G3060)/T3060,'3 Model Input'!E$61=3,(X3060*G3060)/T3060,'3 Model Input'!E$61=4,(Y3060*G3060)/T3060,'3 Model Input'!E$61=5,(Z3060*G3060)/T3060, ISTEXT('3 Model Input'!E$61),"Missing",'3 Model Input'!E$61=6,(AA3060*G3060)/T3060))</f>
        <v>Blank</v>
      </c>
      <c r="AD3060" s="202" t="str">
        <f t="shared" si="507"/>
        <v>Blank</v>
      </c>
      <c r="AE3060" s="202" t="str">
        <f t="shared" si="508"/>
        <v>Blank</v>
      </c>
      <c r="AF3060" s="217" t="str">
        <f t="shared" si="509"/>
        <v>Blank</v>
      </c>
      <c r="AG3060" s="9" t="str" cm="1">
        <f t="array" ref="AG3060">_xlfn.IFS(ISNUMBER(AC3060), "", ISNUMBER(SEARCH("Blank", AC3060)), "", ISERROR(AC3060), "Bad input on tab 3")</f>
        <v/>
      </c>
    </row>
    <row r="3061" spans="2:33" ht="15" customHeight="1" x14ac:dyDescent="0.75">
      <c r="B3061" s="205" t="str">
        <f>'5 Driver Data'!B3061</f>
        <v>3053</v>
      </c>
      <c r="C3061" s="193">
        <f>'5 Driver Data'!C3061</f>
        <v>0</v>
      </c>
      <c r="D3061" s="192">
        <f>'5 Driver Data'!D3061</f>
        <v>0</v>
      </c>
      <c r="E3061" s="191">
        <f>'5 Driver Data'!E3061</f>
        <v>0</v>
      </c>
      <c r="F3061" s="191">
        <f>'5 Driver Data'!F3061</f>
        <v>0</v>
      </c>
      <c r="G3061" s="191">
        <f>'5 Driver Data'!G3061</f>
        <v>0</v>
      </c>
      <c r="H3061" s="191">
        <f>'5 Driver Data'!H3061</f>
        <v>0</v>
      </c>
      <c r="I3061" s="191">
        <f>'5 Driver Data'!I3061</f>
        <v>0</v>
      </c>
      <c r="J3061" s="191">
        <f>'5 Driver Data'!J3061</f>
        <v>0</v>
      </c>
      <c r="K3061" s="206">
        <f>'5 Driver Data'!K3061</f>
        <v>0</v>
      </c>
      <c r="L3061" s="1"/>
      <c r="M3061" s="216" t="str">
        <f>IF(D3061=0,"Blank",'3 Model Input'!E$44*'3 Model Input'!E$45)</f>
        <v>Blank</v>
      </c>
      <c r="N3061" s="197" t="str">
        <f t="shared" si="500"/>
        <v>Blank</v>
      </c>
      <c r="O3061" s="197" t="str">
        <f>IF(D3061=0,"Blank",'3 Model Input'!E$49*(1-'3 Model Input'!E$51))</f>
        <v>Blank</v>
      </c>
      <c r="P3061" s="197" t="str">
        <f t="shared" si="501"/>
        <v>Blank</v>
      </c>
      <c r="Q3061" s="197" t="str">
        <f>IF(D3061=0,"Blank",IF(D3061="BEV",E3061*(1-'3 Model Input'!E$54), E3061))</f>
        <v>Blank</v>
      </c>
      <c r="R3061" s="198" t="str">
        <f>IF(D3061=0,"Blank",IF(D3061="PHEV",F3061/G3061,F3061*(1-'3 Model Input'!E$54)/G3061))</f>
        <v>Blank</v>
      </c>
      <c r="S3061" s="198" t="str">
        <f>IF(D3061=0,"Blank",IF(D3061="PHEV",MIN(M3061,E3061),MIN(M3061,(E3061*(1-'3 Model Input'!E$54)))))</f>
        <v>Blank</v>
      </c>
      <c r="T3061" s="217" t="str">
        <f t="shared" si="502"/>
        <v>Blank</v>
      </c>
      <c r="U3061" s="89"/>
      <c r="V3061" s="216" t="str">
        <f>IF(D3061=0,"Blank",P3061*'3 Model Input'!E$50)</f>
        <v>Blank</v>
      </c>
      <c r="W3061" s="197" t="str">
        <f t="shared" si="503"/>
        <v>Blank</v>
      </c>
      <c r="X3061" s="197" t="str">
        <f t="shared" si="504"/>
        <v>Blank</v>
      </c>
      <c r="Y3061" s="197" t="str">
        <f t="shared" si="505"/>
        <v>Blank</v>
      </c>
      <c r="Z3061" s="197" t="str">
        <f t="shared" si="506"/>
        <v>Blank</v>
      </c>
      <c r="AA3061" s="223" t="str" cm="1">
        <f t="array" ref="AA3061">_xlfn.IFS(ISTEXT('3 Model Input'!F$70),"Missing",ISTEXT('3 Model Input'!I$70),"Missing",ISNUMBER('3 Model Input'!K$70),'3 Model Input'!K$70*P3061)</f>
        <v>Missing</v>
      </c>
      <c r="AB3061" s="89"/>
      <c r="AC3061" s="227" t="str" cm="1">
        <f t="array" ref="AC3061">IF(D3061=0,"Blank",_xlfn.IFS('3 Model Input'!E$61=1,(V3061*G3061)/T3061,'3 Model Input'!E$61=2,(W3061*G3061)/T3061,'3 Model Input'!E$61=3,(X3061*G3061)/T3061,'3 Model Input'!E$61=4,(Y3061*G3061)/T3061,'3 Model Input'!E$61=5,(Z3061*G3061)/T3061, ISTEXT('3 Model Input'!E$61),"Missing",'3 Model Input'!E$61=6,(AA3061*G3061)/T3061))</f>
        <v>Blank</v>
      </c>
      <c r="AD3061" s="202" t="str">
        <f t="shared" si="507"/>
        <v>Blank</v>
      </c>
      <c r="AE3061" s="202" t="str">
        <f t="shared" si="508"/>
        <v>Blank</v>
      </c>
      <c r="AF3061" s="217" t="str">
        <f t="shared" si="509"/>
        <v>Blank</v>
      </c>
      <c r="AG3061" s="9" t="str" cm="1">
        <f t="array" ref="AG3061">_xlfn.IFS(ISNUMBER(AC3061), "", ISNUMBER(SEARCH("Blank", AC3061)), "", ISERROR(AC3061), "Bad input on tab 3")</f>
        <v/>
      </c>
    </row>
    <row r="3062" spans="2:33" ht="15" customHeight="1" x14ac:dyDescent="0.75">
      <c r="B3062" s="205" t="str">
        <f>'5 Driver Data'!B3062</f>
        <v>3054</v>
      </c>
      <c r="C3062" s="193">
        <f>'5 Driver Data'!C3062</f>
        <v>0</v>
      </c>
      <c r="D3062" s="192">
        <f>'5 Driver Data'!D3062</f>
        <v>0</v>
      </c>
      <c r="E3062" s="191">
        <f>'5 Driver Data'!E3062</f>
        <v>0</v>
      </c>
      <c r="F3062" s="191">
        <f>'5 Driver Data'!F3062</f>
        <v>0</v>
      </c>
      <c r="G3062" s="191">
        <f>'5 Driver Data'!G3062</f>
        <v>0</v>
      </c>
      <c r="H3062" s="191">
        <f>'5 Driver Data'!H3062</f>
        <v>0</v>
      </c>
      <c r="I3062" s="191">
        <f>'5 Driver Data'!I3062</f>
        <v>0</v>
      </c>
      <c r="J3062" s="191">
        <f>'5 Driver Data'!J3062</f>
        <v>0</v>
      </c>
      <c r="K3062" s="206">
        <f>'5 Driver Data'!K3062</f>
        <v>0</v>
      </c>
      <c r="L3062" s="1"/>
      <c r="M3062" s="216" t="str">
        <f>IF(D3062=0,"Blank",'3 Model Input'!E$44*'3 Model Input'!E$45)</f>
        <v>Blank</v>
      </c>
      <c r="N3062" s="197" t="str">
        <f t="shared" si="500"/>
        <v>Blank</v>
      </c>
      <c r="O3062" s="197" t="str">
        <f>IF(D3062=0,"Blank",'3 Model Input'!E$49*(1-'3 Model Input'!E$51))</f>
        <v>Blank</v>
      </c>
      <c r="P3062" s="197" t="str">
        <f t="shared" si="501"/>
        <v>Blank</v>
      </c>
      <c r="Q3062" s="197" t="str">
        <f>IF(D3062=0,"Blank",IF(D3062="BEV",E3062*(1-'3 Model Input'!E$54), E3062))</f>
        <v>Blank</v>
      </c>
      <c r="R3062" s="198" t="str">
        <f>IF(D3062=0,"Blank",IF(D3062="PHEV",F3062/G3062,F3062*(1-'3 Model Input'!E$54)/G3062))</f>
        <v>Blank</v>
      </c>
      <c r="S3062" s="198" t="str">
        <f>IF(D3062=0,"Blank",IF(D3062="PHEV",MIN(M3062,E3062),MIN(M3062,(E3062*(1-'3 Model Input'!E$54)))))</f>
        <v>Blank</v>
      </c>
      <c r="T3062" s="217" t="str">
        <f t="shared" si="502"/>
        <v>Blank</v>
      </c>
      <c r="U3062" s="89"/>
      <c r="V3062" s="216" t="str">
        <f>IF(D3062=0,"Blank",P3062*'3 Model Input'!E$50)</f>
        <v>Blank</v>
      </c>
      <c r="W3062" s="197" t="str">
        <f t="shared" si="503"/>
        <v>Blank</v>
      </c>
      <c r="X3062" s="197" t="str">
        <f t="shared" si="504"/>
        <v>Blank</v>
      </c>
      <c r="Y3062" s="197" t="str">
        <f t="shared" si="505"/>
        <v>Blank</v>
      </c>
      <c r="Z3062" s="197" t="str">
        <f t="shared" si="506"/>
        <v>Blank</v>
      </c>
      <c r="AA3062" s="223" t="str" cm="1">
        <f t="array" ref="AA3062">_xlfn.IFS(ISTEXT('3 Model Input'!F$70),"Missing",ISTEXT('3 Model Input'!I$70),"Missing",ISNUMBER('3 Model Input'!K$70),'3 Model Input'!K$70*P3062)</f>
        <v>Missing</v>
      </c>
      <c r="AB3062" s="89"/>
      <c r="AC3062" s="227" t="str" cm="1">
        <f t="array" ref="AC3062">IF(D3062=0,"Blank",_xlfn.IFS('3 Model Input'!E$61=1,(V3062*G3062)/T3062,'3 Model Input'!E$61=2,(W3062*G3062)/T3062,'3 Model Input'!E$61=3,(X3062*G3062)/T3062,'3 Model Input'!E$61=4,(Y3062*G3062)/T3062,'3 Model Input'!E$61=5,(Z3062*G3062)/T3062, ISTEXT('3 Model Input'!E$61),"Missing",'3 Model Input'!E$61=6,(AA3062*G3062)/T3062))</f>
        <v>Blank</v>
      </c>
      <c r="AD3062" s="202" t="str">
        <f t="shared" si="507"/>
        <v>Blank</v>
      </c>
      <c r="AE3062" s="202" t="str">
        <f t="shared" si="508"/>
        <v>Blank</v>
      </c>
      <c r="AF3062" s="217" t="str">
        <f t="shared" si="509"/>
        <v>Blank</v>
      </c>
      <c r="AG3062" s="9" t="str" cm="1">
        <f t="array" ref="AG3062">_xlfn.IFS(ISNUMBER(AC3062), "", ISNUMBER(SEARCH("Blank", AC3062)), "", ISERROR(AC3062), "Bad input on tab 3")</f>
        <v/>
      </c>
    </row>
    <row r="3063" spans="2:33" ht="15" customHeight="1" x14ac:dyDescent="0.75">
      <c r="B3063" s="205" t="str">
        <f>'5 Driver Data'!B3063</f>
        <v>3055</v>
      </c>
      <c r="C3063" s="193">
        <f>'5 Driver Data'!C3063</f>
        <v>0</v>
      </c>
      <c r="D3063" s="192">
        <f>'5 Driver Data'!D3063</f>
        <v>0</v>
      </c>
      <c r="E3063" s="191">
        <f>'5 Driver Data'!E3063</f>
        <v>0</v>
      </c>
      <c r="F3063" s="191">
        <f>'5 Driver Data'!F3063</f>
        <v>0</v>
      </c>
      <c r="G3063" s="191">
        <f>'5 Driver Data'!G3063</f>
        <v>0</v>
      </c>
      <c r="H3063" s="191">
        <f>'5 Driver Data'!H3063</f>
        <v>0</v>
      </c>
      <c r="I3063" s="191">
        <f>'5 Driver Data'!I3063</f>
        <v>0</v>
      </c>
      <c r="J3063" s="191">
        <f>'5 Driver Data'!J3063</f>
        <v>0</v>
      </c>
      <c r="K3063" s="206">
        <f>'5 Driver Data'!K3063</f>
        <v>0</v>
      </c>
      <c r="L3063" s="1"/>
      <c r="M3063" s="216" t="str">
        <f>IF(D3063=0,"Blank",'3 Model Input'!E$44*'3 Model Input'!E$45)</f>
        <v>Blank</v>
      </c>
      <c r="N3063" s="197" t="str">
        <f t="shared" si="500"/>
        <v>Blank</v>
      </c>
      <c r="O3063" s="197" t="str">
        <f>IF(D3063=0,"Blank",'3 Model Input'!E$49*(1-'3 Model Input'!E$51))</f>
        <v>Blank</v>
      </c>
      <c r="P3063" s="197" t="str">
        <f t="shared" si="501"/>
        <v>Blank</v>
      </c>
      <c r="Q3063" s="197" t="str">
        <f>IF(D3063=0,"Blank",IF(D3063="BEV",E3063*(1-'3 Model Input'!E$54), E3063))</f>
        <v>Blank</v>
      </c>
      <c r="R3063" s="198" t="str">
        <f>IF(D3063=0,"Blank",IF(D3063="PHEV",F3063/G3063,F3063*(1-'3 Model Input'!E$54)/G3063))</f>
        <v>Blank</v>
      </c>
      <c r="S3063" s="198" t="str">
        <f>IF(D3063=0,"Blank",IF(D3063="PHEV",MIN(M3063,E3063),MIN(M3063,(E3063*(1-'3 Model Input'!E$54)))))</f>
        <v>Blank</v>
      </c>
      <c r="T3063" s="217" t="str">
        <f t="shared" si="502"/>
        <v>Blank</v>
      </c>
      <c r="U3063" s="89"/>
      <c r="V3063" s="216" t="str">
        <f>IF(D3063=0,"Blank",P3063*'3 Model Input'!E$50)</f>
        <v>Blank</v>
      </c>
      <c r="W3063" s="197" t="str">
        <f t="shared" si="503"/>
        <v>Blank</v>
      </c>
      <c r="X3063" s="197" t="str">
        <f t="shared" si="504"/>
        <v>Blank</v>
      </c>
      <c r="Y3063" s="197" t="str">
        <f t="shared" si="505"/>
        <v>Blank</v>
      </c>
      <c r="Z3063" s="197" t="str">
        <f t="shared" si="506"/>
        <v>Blank</v>
      </c>
      <c r="AA3063" s="223" t="str" cm="1">
        <f t="array" ref="AA3063">_xlfn.IFS(ISTEXT('3 Model Input'!F$70),"Missing",ISTEXT('3 Model Input'!I$70),"Missing",ISNUMBER('3 Model Input'!K$70),'3 Model Input'!K$70*P3063)</f>
        <v>Missing</v>
      </c>
      <c r="AB3063" s="89"/>
      <c r="AC3063" s="227" t="str" cm="1">
        <f t="array" ref="AC3063">IF(D3063=0,"Blank",_xlfn.IFS('3 Model Input'!E$61=1,(V3063*G3063)/T3063,'3 Model Input'!E$61=2,(W3063*G3063)/T3063,'3 Model Input'!E$61=3,(X3063*G3063)/T3063,'3 Model Input'!E$61=4,(Y3063*G3063)/T3063,'3 Model Input'!E$61=5,(Z3063*G3063)/T3063, ISTEXT('3 Model Input'!E$61),"Missing",'3 Model Input'!E$61=6,(AA3063*G3063)/T3063))</f>
        <v>Blank</v>
      </c>
      <c r="AD3063" s="202" t="str">
        <f t="shared" si="507"/>
        <v>Blank</v>
      </c>
      <c r="AE3063" s="202" t="str">
        <f t="shared" si="508"/>
        <v>Blank</v>
      </c>
      <c r="AF3063" s="217" t="str">
        <f t="shared" si="509"/>
        <v>Blank</v>
      </c>
      <c r="AG3063" s="9" t="str" cm="1">
        <f t="array" ref="AG3063">_xlfn.IFS(ISNUMBER(AC3063), "", ISNUMBER(SEARCH("Blank", AC3063)), "", ISERROR(AC3063), "Bad input on tab 3")</f>
        <v/>
      </c>
    </row>
    <row r="3064" spans="2:33" ht="15" customHeight="1" x14ac:dyDescent="0.75">
      <c r="B3064" s="205" t="str">
        <f>'5 Driver Data'!B3064</f>
        <v>3056</v>
      </c>
      <c r="C3064" s="193">
        <f>'5 Driver Data'!C3064</f>
        <v>0</v>
      </c>
      <c r="D3064" s="192">
        <f>'5 Driver Data'!D3064</f>
        <v>0</v>
      </c>
      <c r="E3064" s="191">
        <f>'5 Driver Data'!E3064</f>
        <v>0</v>
      </c>
      <c r="F3064" s="191">
        <f>'5 Driver Data'!F3064</f>
        <v>0</v>
      </c>
      <c r="G3064" s="191">
        <f>'5 Driver Data'!G3064</f>
        <v>0</v>
      </c>
      <c r="H3064" s="191">
        <f>'5 Driver Data'!H3064</f>
        <v>0</v>
      </c>
      <c r="I3064" s="191">
        <f>'5 Driver Data'!I3064</f>
        <v>0</v>
      </c>
      <c r="J3064" s="191">
        <f>'5 Driver Data'!J3064</f>
        <v>0</v>
      </c>
      <c r="K3064" s="206">
        <f>'5 Driver Data'!K3064</f>
        <v>0</v>
      </c>
      <c r="L3064" s="1"/>
      <c r="M3064" s="216" t="str">
        <f>IF(D3064=0,"Blank",'3 Model Input'!E$44*'3 Model Input'!E$45)</f>
        <v>Blank</v>
      </c>
      <c r="N3064" s="197" t="str">
        <f t="shared" si="500"/>
        <v>Blank</v>
      </c>
      <c r="O3064" s="197" t="str">
        <f>IF(D3064=0,"Blank",'3 Model Input'!E$49*(1-'3 Model Input'!E$51))</f>
        <v>Blank</v>
      </c>
      <c r="P3064" s="197" t="str">
        <f t="shared" si="501"/>
        <v>Blank</v>
      </c>
      <c r="Q3064" s="197" t="str">
        <f>IF(D3064=0,"Blank",IF(D3064="BEV",E3064*(1-'3 Model Input'!E$54), E3064))</f>
        <v>Blank</v>
      </c>
      <c r="R3064" s="198" t="str">
        <f>IF(D3064=0,"Blank",IF(D3064="PHEV",F3064/G3064,F3064*(1-'3 Model Input'!E$54)/G3064))</f>
        <v>Blank</v>
      </c>
      <c r="S3064" s="198" t="str">
        <f>IF(D3064=0,"Blank",IF(D3064="PHEV",MIN(M3064,E3064),MIN(M3064,(E3064*(1-'3 Model Input'!E$54)))))</f>
        <v>Blank</v>
      </c>
      <c r="T3064" s="217" t="str">
        <f t="shared" si="502"/>
        <v>Blank</v>
      </c>
      <c r="U3064" s="89"/>
      <c r="V3064" s="216" t="str">
        <f>IF(D3064=0,"Blank",P3064*'3 Model Input'!E$50)</f>
        <v>Blank</v>
      </c>
      <c r="W3064" s="197" t="str">
        <f t="shared" si="503"/>
        <v>Blank</v>
      </c>
      <c r="X3064" s="197" t="str">
        <f t="shared" si="504"/>
        <v>Blank</v>
      </c>
      <c r="Y3064" s="197" t="str">
        <f t="shared" si="505"/>
        <v>Blank</v>
      </c>
      <c r="Z3064" s="197" t="str">
        <f t="shared" si="506"/>
        <v>Blank</v>
      </c>
      <c r="AA3064" s="223" t="str" cm="1">
        <f t="array" ref="AA3064">_xlfn.IFS(ISTEXT('3 Model Input'!F$70),"Missing",ISTEXT('3 Model Input'!I$70),"Missing",ISNUMBER('3 Model Input'!K$70),'3 Model Input'!K$70*P3064)</f>
        <v>Missing</v>
      </c>
      <c r="AB3064" s="89"/>
      <c r="AC3064" s="227" t="str" cm="1">
        <f t="array" ref="AC3064">IF(D3064=0,"Blank",_xlfn.IFS('3 Model Input'!E$61=1,(V3064*G3064)/T3064,'3 Model Input'!E$61=2,(W3064*G3064)/T3064,'3 Model Input'!E$61=3,(X3064*G3064)/T3064,'3 Model Input'!E$61=4,(Y3064*G3064)/T3064,'3 Model Input'!E$61=5,(Z3064*G3064)/T3064, ISTEXT('3 Model Input'!E$61),"Missing",'3 Model Input'!E$61=6,(AA3064*G3064)/T3064))</f>
        <v>Blank</v>
      </c>
      <c r="AD3064" s="202" t="str">
        <f t="shared" si="507"/>
        <v>Blank</v>
      </c>
      <c r="AE3064" s="202" t="str">
        <f t="shared" si="508"/>
        <v>Blank</v>
      </c>
      <c r="AF3064" s="217" t="str">
        <f t="shared" si="509"/>
        <v>Blank</v>
      </c>
      <c r="AG3064" s="9" t="str" cm="1">
        <f t="array" ref="AG3064">_xlfn.IFS(ISNUMBER(AC3064), "", ISNUMBER(SEARCH("Blank", AC3064)), "", ISERROR(AC3064), "Bad input on tab 3")</f>
        <v/>
      </c>
    </row>
    <row r="3065" spans="2:33" ht="15" customHeight="1" x14ac:dyDescent="0.75">
      <c r="B3065" s="205" t="str">
        <f>'5 Driver Data'!B3065</f>
        <v>3057</v>
      </c>
      <c r="C3065" s="193">
        <f>'5 Driver Data'!C3065</f>
        <v>0</v>
      </c>
      <c r="D3065" s="192">
        <f>'5 Driver Data'!D3065</f>
        <v>0</v>
      </c>
      <c r="E3065" s="191">
        <f>'5 Driver Data'!E3065</f>
        <v>0</v>
      </c>
      <c r="F3065" s="191">
        <f>'5 Driver Data'!F3065</f>
        <v>0</v>
      </c>
      <c r="G3065" s="191">
        <f>'5 Driver Data'!G3065</f>
        <v>0</v>
      </c>
      <c r="H3065" s="191">
        <f>'5 Driver Data'!H3065</f>
        <v>0</v>
      </c>
      <c r="I3065" s="191">
        <f>'5 Driver Data'!I3065</f>
        <v>0</v>
      </c>
      <c r="J3065" s="191">
        <f>'5 Driver Data'!J3065</f>
        <v>0</v>
      </c>
      <c r="K3065" s="206">
        <f>'5 Driver Data'!K3065</f>
        <v>0</v>
      </c>
      <c r="L3065" s="1"/>
      <c r="M3065" s="216" t="str">
        <f>IF(D3065=0,"Blank",'3 Model Input'!E$44*'3 Model Input'!E$45)</f>
        <v>Blank</v>
      </c>
      <c r="N3065" s="197" t="str">
        <f t="shared" si="500"/>
        <v>Blank</v>
      </c>
      <c r="O3065" s="197" t="str">
        <f>IF(D3065=0,"Blank",'3 Model Input'!E$49*(1-'3 Model Input'!E$51))</f>
        <v>Blank</v>
      </c>
      <c r="P3065" s="197" t="str">
        <f t="shared" si="501"/>
        <v>Blank</v>
      </c>
      <c r="Q3065" s="197" t="str">
        <f>IF(D3065=0,"Blank",IF(D3065="BEV",E3065*(1-'3 Model Input'!E$54), E3065))</f>
        <v>Blank</v>
      </c>
      <c r="R3065" s="198" t="str">
        <f>IF(D3065=0,"Blank",IF(D3065="PHEV",F3065/G3065,F3065*(1-'3 Model Input'!E$54)/G3065))</f>
        <v>Blank</v>
      </c>
      <c r="S3065" s="198" t="str">
        <f>IF(D3065=0,"Blank",IF(D3065="PHEV",MIN(M3065,E3065),MIN(M3065,(E3065*(1-'3 Model Input'!E$54)))))</f>
        <v>Blank</v>
      </c>
      <c r="T3065" s="217" t="str">
        <f t="shared" si="502"/>
        <v>Blank</v>
      </c>
      <c r="U3065" s="89"/>
      <c r="V3065" s="216" t="str">
        <f>IF(D3065=0,"Blank",P3065*'3 Model Input'!E$50)</f>
        <v>Blank</v>
      </c>
      <c r="W3065" s="197" t="str">
        <f t="shared" si="503"/>
        <v>Blank</v>
      </c>
      <c r="X3065" s="197" t="str">
        <f t="shared" si="504"/>
        <v>Blank</v>
      </c>
      <c r="Y3065" s="197" t="str">
        <f t="shared" si="505"/>
        <v>Blank</v>
      </c>
      <c r="Z3065" s="197" t="str">
        <f t="shared" si="506"/>
        <v>Blank</v>
      </c>
      <c r="AA3065" s="223" t="str" cm="1">
        <f t="array" ref="AA3065">_xlfn.IFS(ISTEXT('3 Model Input'!F$70),"Missing",ISTEXT('3 Model Input'!I$70),"Missing",ISNUMBER('3 Model Input'!K$70),'3 Model Input'!K$70*P3065)</f>
        <v>Missing</v>
      </c>
      <c r="AB3065" s="89"/>
      <c r="AC3065" s="227" t="str" cm="1">
        <f t="array" ref="AC3065">IF(D3065=0,"Blank",_xlfn.IFS('3 Model Input'!E$61=1,(V3065*G3065)/T3065,'3 Model Input'!E$61=2,(W3065*G3065)/T3065,'3 Model Input'!E$61=3,(X3065*G3065)/T3065,'3 Model Input'!E$61=4,(Y3065*G3065)/T3065,'3 Model Input'!E$61=5,(Z3065*G3065)/T3065, ISTEXT('3 Model Input'!E$61),"Missing",'3 Model Input'!E$61=6,(AA3065*G3065)/T3065))</f>
        <v>Blank</v>
      </c>
      <c r="AD3065" s="202" t="str">
        <f t="shared" si="507"/>
        <v>Blank</v>
      </c>
      <c r="AE3065" s="202" t="str">
        <f t="shared" si="508"/>
        <v>Blank</v>
      </c>
      <c r="AF3065" s="217" t="str">
        <f t="shared" si="509"/>
        <v>Blank</v>
      </c>
      <c r="AG3065" s="9" t="str" cm="1">
        <f t="array" ref="AG3065">_xlfn.IFS(ISNUMBER(AC3065), "", ISNUMBER(SEARCH("Blank", AC3065)), "", ISERROR(AC3065), "Bad input on tab 3")</f>
        <v/>
      </c>
    </row>
    <row r="3066" spans="2:33" ht="15" customHeight="1" x14ac:dyDescent="0.75">
      <c r="B3066" s="205" t="str">
        <f>'5 Driver Data'!B3066</f>
        <v>3058</v>
      </c>
      <c r="C3066" s="193">
        <f>'5 Driver Data'!C3066</f>
        <v>0</v>
      </c>
      <c r="D3066" s="192">
        <f>'5 Driver Data'!D3066</f>
        <v>0</v>
      </c>
      <c r="E3066" s="191">
        <f>'5 Driver Data'!E3066</f>
        <v>0</v>
      </c>
      <c r="F3066" s="191">
        <f>'5 Driver Data'!F3066</f>
        <v>0</v>
      </c>
      <c r="G3066" s="191">
        <f>'5 Driver Data'!G3066</f>
        <v>0</v>
      </c>
      <c r="H3066" s="191">
        <f>'5 Driver Data'!H3066</f>
        <v>0</v>
      </c>
      <c r="I3066" s="191">
        <f>'5 Driver Data'!I3066</f>
        <v>0</v>
      </c>
      <c r="J3066" s="191">
        <f>'5 Driver Data'!J3066</f>
        <v>0</v>
      </c>
      <c r="K3066" s="206">
        <f>'5 Driver Data'!K3066</f>
        <v>0</v>
      </c>
      <c r="L3066" s="1"/>
      <c r="M3066" s="216" t="str">
        <f>IF(D3066=0,"Blank",'3 Model Input'!E$44*'3 Model Input'!E$45)</f>
        <v>Blank</v>
      </c>
      <c r="N3066" s="197" t="str">
        <f t="shared" si="500"/>
        <v>Blank</v>
      </c>
      <c r="O3066" s="197" t="str">
        <f>IF(D3066=0,"Blank",'3 Model Input'!E$49*(1-'3 Model Input'!E$51))</f>
        <v>Blank</v>
      </c>
      <c r="P3066" s="197" t="str">
        <f t="shared" si="501"/>
        <v>Blank</v>
      </c>
      <c r="Q3066" s="197" t="str">
        <f>IF(D3066=0,"Blank",IF(D3066="BEV",E3066*(1-'3 Model Input'!E$54), E3066))</f>
        <v>Blank</v>
      </c>
      <c r="R3066" s="198" t="str">
        <f>IF(D3066=0,"Blank",IF(D3066="PHEV",F3066/G3066,F3066*(1-'3 Model Input'!E$54)/G3066))</f>
        <v>Blank</v>
      </c>
      <c r="S3066" s="198" t="str">
        <f>IF(D3066=0,"Blank",IF(D3066="PHEV",MIN(M3066,E3066),MIN(M3066,(E3066*(1-'3 Model Input'!E$54)))))</f>
        <v>Blank</v>
      </c>
      <c r="T3066" s="217" t="str">
        <f t="shared" si="502"/>
        <v>Blank</v>
      </c>
      <c r="U3066" s="89"/>
      <c r="V3066" s="216" t="str">
        <f>IF(D3066=0,"Blank",P3066*'3 Model Input'!E$50)</f>
        <v>Blank</v>
      </c>
      <c r="W3066" s="197" t="str">
        <f t="shared" si="503"/>
        <v>Blank</v>
      </c>
      <c r="X3066" s="197" t="str">
        <f t="shared" si="504"/>
        <v>Blank</v>
      </c>
      <c r="Y3066" s="197" t="str">
        <f t="shared" si="505"/>
        <v>Blank</v>
      </c>
      <c r="Z3066" s="197" t="str">
        <f t="shared" si="506"/>
        <v>Blank</v>
      </c>
      <c r="AA3066" s="223" t="str" cm="1">
        <f t="array" ref="AA3066">_xlfn.IFS(ISTEXT('3 Model Input'!F$70),"Missing",ISTEXT('3 Model Input'!I$70),"Missing",ISNUMBER('3 Model Input'!K$70),'3 Model Input'!K$70*P3066)</f>
        <v>Missing</v>
      </c>
      <c r="AB3066" s="89"/>
      <c r="AC3066" s="227" t="str" cm="1">
        <f t="array" ref="AC3066">IF(D3066=0,"Blank",_xlfn.IFS('3 Model Input'!E$61=1,(V3066*G3066)/T3066,'3 Model Input'!E$61=2,(W3066*G3066)/T3066,'3 Model Input'!E$61=3,(X3066*G3066)/T3066,'3 Model Input'!E$61=4,(Y3066*G3066)/T3066,'3 Model Input'!E$61=5,(Z3066*G3066)/T3066, ISTEXT('3 Model Input'!E$61),"Missing",'3 Model Input'!E$61=6,(AA3066*G3066)/T3066))</f>
        <v>Blank</v>
      </c>
      <c r="AD3066" s="202" t="str">
        <f t="shared" si="507"/>
        <v>Blank</v>
      </c>
      <c r="AE3066" s="202" t="str">
        <f t="shared" si="508"/>
        <v>Blank</v>
      </c>
      <c r="AF3066" s="217" t="str">
        <f t="shared" si="509"/>
        <v>Blank</v>
      </c>
      <c r="AG3066" s="9" t="str" cm="1">
        <f t="array" ref="AG3066">_xlfn.IFS(ISNUMBER(AC3066), "", ISNUMBER(SEARCH("Blank", AC3066)), "", ISERROR(AC3066), "Bad input on tab 3")</f>
        <v/>
      </c>
    </row>
    <row r="3067" spans="2:33" ht="15" customHeight="1" x14ac:dyDescent="0.75">
      <c r="B3067" s="205" t="str">
        <f>'5 Driver Data'!B3067</f>
        <v>3059</v>
      </c>
      <c r="C3067" s="193">
        <f>'5 Driver Data'!C3067</f>
        <v>0</v>
      </c>
      <c r="D3067" s="192">
        <f>'5 Driver Data'!D3067</f>
        <v>0</v>
      </c>
      <c r="E3067" s="191">
        <f>'5 Driver Data'!E3067</f>
        <v>0</v>
      </c>
      <c r="F3067" s="191">
        <f>'5 Driver Data'!F3067</f>
        <v>0</v>
      </c>
      <c r="G3067" s="191">
        <f>'5 Driver Data'!G3067</f>
        <v>0</v>
      </c>
      <c r="H3067" s="191">
        <f>'5 Driver Data'!H3067</f>
        <v>0</v>
      </c>
      <c r="I3067" s="191">
        <f>'5 Driver Data'!I3067</f>
        <v>0</v>
      </c>
      <c r="J3067" s="191">
        <f>'5 Driver Data'!J3067</f>
        <v>0</v>
      </c>
      <c r="K3067" s="206">
        <f>'5 Driver Data'!K3067</f>
        <v>0</v>
      </c>
      <c r="L3067" s="1"/>
      <c r="M3067" s="216" t="str">
        <f>IF(D3067=0,"Blank",'3 Model Input'!E$44*'3 Model Input'!E$45)</f>
        <v>Blank</v>
      </c>
      <c r="N3067" s="197" t="str">
        <f t="shared" si="500"/>
        <v>Blank</v>
      </c>
      <c r="O3067" s="197" t="str">
        <f>IF(D3067=0,"Blank",'3 Model Input'!E$49*(1-'3 Model Input'!E$51))</f>
        <v>Blank</v>
      </c>
      <c r="P3067" s="197" t="str">
        <f t="shared" si="501"/>
        <v>Blank</v>
      </c>
      <c r="Q3067" s="197" t="str">
        <f>IF(D3067=0,"Blank",IF(D3067="BEV",E3067*(1-'3 Model Input'!E$54), E3067))</f>
        <v>Blank</v>
      </c>
      <c r="R3067" s="198" t="str">
        <f>IF(D3067=0,"Blank",IF(D3067="PHEV",F3067/G3067,F3067*(1-'3 Model Input'!E$54)/G3067))</f>
        <v>Blank</v>
      </c>
      <c r="S3067" s="198" t="str">
        <f>IF(D3067=0,"Blank",IF(D3067="PHEV",MIN(M3067,E3067),MIN(M3067,(E3067*(1-'3 Model Input'!E$54)))))</f>
        <v>Blank</v>
      </c>
      <c r="T3067" s="217" t="str">
        <f t="shared" si="502"/>
        <v>Blank</v>
      </c>
      <c r="U3067" s="89"/>
      <c r="V3067" s="216" t="str">
        <f>IF(D3067=0,"Blank",P3067*'3 Model Input'!E$50)</f>
        <v>Blank</v>
      </c>
      <c r="W3067" s="197" t="str">
        <f t="shared" si="503"/>
        <v>Blank</v>
      </c>
      <c r="X3067" s="197" t="str">
        <f t="shared" si="504"/>
        <v>Blank</v>
      </c>
      <c r="Y3067" s="197" t="str">
        <f t="shared" si="505"/>
        <v>Blank</v>
      </c>
      <c r="Z3067" s="197" t="str">
        <f t="shared" si="506"/>
        <v>Blank</v>
      </c>
      <c r="AA3067" s="223" t="str" cm="1">
        <f t="array" ref="AA3067">_xlfn.IFS(ISTEXT('3 Model Input'!F$70),"Missing",ISTEXT('3 Model Input'!I$70),"Missing",ISNUMBER('3 Model Input'!K$70),'3 Model Input'!K$70*P3067)</f>
        <v>Missing</v>
      </c>
      <c r="AB3067" s="89"/>
      <c r="AC3067" s="227" t="str" cm="1">
        <f t="array" ref="AC3067">IF(D3067=0,"Blank",_xlfn.IFS('3 Model Input'!E$61=1,(V3067*G3067)/T3067,'3 Model Input'!E$61=2,(W3067*G3067)/T3067,'3 Model Input'!E$61=3,(X3067*G3067)/T3067,'3 Model Input'!E$61=4,(Y3067*G3067)/T3067,'3 Model Input'!E$61=5,(Z3067*G3067)/T3067, ISTEXT('3 Model Input'!E$61),"Missing",'3 Model Input'!E$61=6,(AA3067*G3067)/T3067))</f>
        <v>Blank</v>
      </c>
      <c r="AD3067" s="202" t="str">
        <f t="shared" si="507"/>
        <v>Blank</v>
      </c>
      <c r="AE3067" s="202" t="str">
        <f t="shared" si="508"/>
        <v>Blank</v>
      </c>
      <c r="AF3067" s="217" t="str">
        <f t="shared" si="509"/>
        <v>Blank</v>
      </c>
      <c r="AG3067" s="9" t="str" cm="1">
        <f t="array" ref="AG3067">_xlfn.IFS(ISNUMBER(AC3067), "", ISNUMBER(SEARCH("Blank", AC3067)), "", ISERROR(AC3067), "Bad input on tab 3")</f>
        <v/>
      </c>
    </row>
    <row r="3068" spans="2:33" ht="15" customHeight="1" x14ac:dyDescent="0.75">
      <c r="B3068" s="205" t="str">
        <f>'5 Driver Data'!B3068</f>
        <v>3060</v>
      </c>
      <c r="C3068" s="193">
        <f>'5 Driver Data'!C3068</f>
        <v>0</v>
      </c>
      <c r="D3068" s="192">
        <f>'5 Driver Data'!D3068</f>
        <v>0</v>
      </c>
      <c r="E3068" s="191">
        <f>'5 Driver Data'!E3068</f>
        <v>0</v>
      </c>
      <c r="F3068" s="191">
        <f>'5 Driver Data'!F3068</f>
        <v>0</v>
      </c>
      <c r="G3068" s="191">
        <f>'5 Driver Data'!G3068</f>
        <v>0</v>
      </c>
      <c r="H3068" s="191">
        <f>'5 Driver Data'!H3068</f>
        <v>0</v>
      </c>
      <c r="I3068" s="191">
        <f>'5 Driver Data'!I3068</f>
        <v>0</v>
      </c>
      <c r="J3068" s="191">
        <f>'5 Driver Data'!J3068</f>
        <v>0</v>
      </c>
      <c r="K3068" s="206">
        <f>'5 Driver Data'!K3068</f>
        <v>0</v>
      </c>
      <c r="L3068" s="1"/>
      <c r="M3068" s="216" t="str">
        <f>IF(D3068=0,"Blank",'3 Model Input'!E$44*'3 Model Input'!E$45)</f>
        <v>Blank</v>
      </c>
      <c r="N3068" s="197" t="str">
        <f t="shared" si="500"/>
        <v>Blank</v>
      </c>
      <c r="O3068" s="197" t="str">
        <f>IF(D3068=0,"Blank",'3 Model Input'!E$49*(1-'3 Model Input'!E$51))</f>
        <v>Blank</v>
      </c>
      <c r="P3068" s="197" t="str">
        <f t="shared" si="501"/>
        <v>Blank</v>
      </c>
      <c r="Q3068" s="197" t="str">
        <f>IF(D3068=0,"Blank",IF(D3068="BEV",E3068*(1-'3 Model Input'!E$54), E3068))</f>
        <v>Blank</v>
      </c>
      <c r="R3068" s="198" t="str">
        <f>IF(D3068=0,"Blank",IF(D3068="PHEV",F3068/G3068,F3068*(1-'3 Model Input'!E$54)/G3068))</f>
        <v>Blank</v>
      </c>
      <c r="S3068" s="198" t="str">
        <f>IF(D3068=0,"Blank",IF(D3068="PHEV",MIN(M3068,E3068),MIN(M3068,(E3068*(1-'3 Model Input'!E$54)))))</f>
        <v>Blank</v>
      </c>
      <c r="T3068" s="217" t="str">
        <f t="shared" si="502"/>
        <v>Blank</v>
      </c>
      <c r="U3068" s="89"/>
      <c r="V3068" s="216" t="str">
        <f>IF(D3068=0,"Blank",P3068*'3 Model Input'!E$50)</f>
        <v>Blank</v>
      </c>
      <c r="W3068" s="197" t="str">
        <f t="shared" si="503"/>
        <v>Blank</v>
      </c>
      <c r="X3068" s="197" t="str">
        <f t="shared" si="504"/>
        <v>Blank</v>
      </c>
      <c r="Y3068" s="197" t="str">
        <f t="shared" si="505"/>
        <v>Blank</v>
      </c>
      <c r="Z3068" s="197" t="str">
        <f t="shared" si="506"/>
        <v>Blank</v>
      </c>
      <c r="AA3068" s="223" t="str" cm="1">
        <f t="array" ref="AA3068">_xlfn.IFS(ISTEXT('3 Model Input'!F$70),"Missing",ISTEXT('3 Model Input'!I$70),"Missing",ISNUMBER('3 Model Input'!K$70),'3 Model Input'!K$70*P3068)</f>
        <v>Missing</v>
      </c>
      <c r="AB3068" s="89"/>
      <c r="AC3068" s="227" t="str" cm="1">
        <f t="array" ref="AC3068">IF(D3068=0,"Blank",_xlfn.IFS('3 Model Input'!E$61=1,(V3068*G3068)/T3068,'3 Model Input'!E$61=2,(W3068*G3068)/T3068,'3 Model Input'!E$61=3,(X3068*G3068)/T3068,'3 Model Input'!E$61=4,(Y3068*G3068)/T3068,'3 Model Input'!E$61=5,(Z3068*G3068)/T3068, ISTEXT('3 Model Input'!E$61),"Missing",'3 Model Input'!E$61=6,(AA3068*G3068)/T3068))</f>
        <v>Blank</v>
      </c>
      <c r="AD3068" s="202" t="str">
        <f t="shared" si="507"/>
        <v>Blank</v>
      </c>
      <c r="AE3068" s="202" t="str">
        <f t="shared" si="508"/>
        <v>Blank</v>
      </c>
      <c r="AF3068" s="217" t="str">
        <f t="shared" si="509"/>
        <v>Blank</v>
      </c>
      <c r="AG3068" s="9" t="str" cm="1">
        <f t="array" ref="AG3068">_xlfn.IFS(ISNUMBER(AC3068), "", ISNUMBER(SEARCH("Blank", AC3068)), "", ISERROR(AC3068), "Bad input on tab 3")</f>
        <v/>
      </c>
    </row>
    <row r="3069" spans="2:33" ht="15" customHeight="1" x14ac:dyDescent="0.75">
      <c r="B3069" s="205" t="str">
        <f>'5 Driver Data'!B3069</f>
        <v>3061</v>
      </c>
      <c r="C3069" s="193">
        <f>'5 Driver Data'!C3069</f>
        <v>0</v>
      </c>
      <c r="D3069" s="192">
        <f>'5 Driver Data'!D3069</f>
        <v>0</v>
      </c>
      <c r="E3069" s="191">
        <f>'5 Driver Data'!E3069</f>
        <v>0</v>
      </c>
      <c r="F3069" s="191">
        <f>'5 Driver Data'!F3069</f>
        <v>0</v>
      </c>
      <c r="G3069" s="191">
        <f>'5 Driver Data'!G3069</f>
        <v>0</v>
      </c>
      <c r="H3069" s="191">
        <f>'5 Driver Data'!H3069</f>
        <v>0</v>
      </c>
      <c r="I3069" s="191">
        <f>'5 Driver Data'!I3069</f>
        <v>0</v>
      </c>
      <c r="J3069" s="191">
        <f>'5 Driver Data'!J3069</f>
        <v>0</v>
      </c>
      <c r="K3069" s="206">
        <f>'5 Driver Data'!K3069</f>
        <v>0</v>
      </c>
      <c r="L3069" s="1"/>
      <c r="M3069" s="216" t="str">
        <f>IF(D3069=0,"Blank",'3 Model Input'!E$44*'3 Model Input'!E$45)</f>
        <v>Blank</v>
      </c>
      <c r="N3069" s="197" t="str">
        <f t="shared" si="500"/>
        <v>Blank</v>
      </c>
      <c r="O3069" s="197" t="str">
        <f>IF(D3069=0,"Blank",'3 Model Input'!E$49*(1-'3 Model Input'!E$51))</f>
        <v>Blank</v>
      </c>
      <c r="P3069" s="197" t="str">
        <f t="shared" si="501"/>
        <v>Blank</v>
      </c>
      <c r="Q3069" s="197" t="str">
        <f>IF(D3069=0,"Blank",IF(D3069="BEV",E3069*(1-'3 Model Input'!E$54), E3069))</f>
        <v>Blank</v>
      </c>
      <c r="R3069" s="198" t="str">
        <f>IF(D3069=0,"Blank",IF(D3069="PHEV",F3069/G3069,F3069*(1-'3 Model Input'!E$54)/G3069))</f>
        <v>Blank</v>
      </c>
      <c r="S3069" s="198" t="str">
        <f>IF(D3069=0,"Blank",IF(D3069="PHEV",MIN(M3069,E3069),MIN(M3069,(E3069*(1-'3 Model Input'!E$54)))))</f>
        <v>Blank</v>
      </c>
      <c r="T3069" s="217" t="str">
        <f t="shared" si="502"/>
        <v>Blank</v>
      </c>
      <c r="U3069" s="89"/>
      <c r="V3069" s="216" t="str">
        <f>IF(D3069=0,"Blank",P3069*'3 Model Input'!E$50)</f>
        <v>Blank</v>
      </c>
      <c r="W3069" s="197" t="str">
        <f t="shared" si="503"/>
        <v>Blank</v>
      </c>
      <c r="X3069" s="197" t="str">
        <f t="shared" si="504"/>
        <v>Blank</v>
      </c>
      <c r="Y3069" s="197" t="str">
        <f t="shared" si="505"/>
        <v>Blank</v>
      </c>
      <c r="Z3069" s="197" t="str">
        <f t="shared" si="506"/>
        <v>Blank</v>
      </c>
      <c r="AA3069" s="223" t="str" cm="1">
        <f t="array" ref="AA3069">_xlfn.IFS(ISTEXT('3 Model Input'!F$70),"Missing",ISTEXT('3 Model Input'!I$70),"Missing",ISNUMBER('3 Model Input'!K$70),'3 Model Input'!K$70*P3069)</f>
        <v>Missing</v>
      </c>
      <c r="AB3069" s="89"/>
      <c r="AC3069" s="227" t="str" cm="1">
        <f t="array" ref="AC3069">IF(D3069=0,"Blank",_xlfn.IFS('3 Model Input'!E$61=1,(V3069*G3069)/T3069,'3 Model Input'!E$61=2,(W3069*G3069)/T3069,'3 Model Input'!E$61=3,(X3069*G3069)/T3069,'3 Model Input'!E$61=4,(Y3069*G3069)/T3069,'3 Model Input'!E$61=5,(Z3069*G3069)/T3069, ISTEXT('3 Model Input'!E$61),"Missing",'3 Model Input'!E$61=6,(AA3069*G3069)/T3069))</f>
        <v>Blank</v>
      </c>
      <c r="AD3069" s="202" t="str">
        <f t="shared" si="507"/>
        <v>Blank</v>
      </c>
      <c r="AE3069" s="202" t="str">
        <f t="shared" si="508"/>
        <v>Blank</v>
      </c>
      <c r="AF3069" s="217" t="str">
        <f t="shared" si="509"/>
        <v>Blank</v>
      </c>
      <c r="AG3069" s="9" t="str" cm="1">
        <f t="array" ref="AG3069">_xlfn.IFS(ISNUMBER(AC3069), "", ISNUMBER(SEARCH("Blank", AC3069)), "", ISERROR(AC3069), "Bad input on tab 3")</f>
        <v/>
      </c>
    </row>
    <row r="3070" spans="2:33" ht="15" customHeight="1" x14ac:dyDescent="0.75">
      <c r="B3070" s="205" t="str">
        <f>'5 Driver Data'!B3070</f>
        <v>3062</v>
      </c>
      <c r="C3070" s="193">
        <f>'5 Driver Data'!C3070</f>
        <v>0</v>
      </c>
      <c r="D3070" s="192">
        <f>'5 Driver Data'!D3070</f>
        <v>0</v>
      </c>
      <c r="E3070" s="191">
        <f>'5 Driver Data'!E3070</f>
        <v>0</v>
      </c>
      <c r="F3070" s="191">
        <f>'5 Driver Data'!F3070</f>
        <v>0</v>
      </c>
      <c r="G3070" s="191">
        <f>'5 Driver Data'!G3070</f>
        <v>0</v>
      </c>
      <c r="H3070" s="191">
        <f>'5 Driver Data'!H3070</f>
        <v>0</v>
      </c>
      <c r="I3070" s="191">
        <f>'5 Driver Data'!I3070</f>
        <v>0</v>
      </c>
      <c r="J3070" s="191">
        <f>'5 Driver Data'!J3070</f>
        <v>0</v>
      </c>
      <c r="K3070" s="206">
        <f>'5 Driver Data'!K3070</f>
        <v>0</v>
      </c>
      <c r="L3070" s="1"/>
      <c r="M3070" s="216" t="str">
        <f>IF(D3070=0,"Blank",'3 Model Input'!E$44*'3 Model Input'!E$45)</f>
        <v>Blank</v>
      </c>
      <c r="N3070" s="197" t="str">
        <f t="shared" si="500"/>
        <v>Blank</v>
      </c>
      <c r="O3070" s="197" t="str">
        <f>IF(D3070=0,"Blank",'3 Model Input'!E$49*(1-'3 Model Input'!E$51))</f>
        <v>Blank</v>
      </c>
      <c r="P3070" s="197" t="str">
        <f t="shared" si="501"/>
        <v>Blank</v>
      </c>
      <c r="Q3070" s="197" t="str">
        <f>IF(D3070=0,"Blank",IF(D3070="BEV",E3070*(1-'3 Model Input'!E$54), E3070))</f>
        <v>Blank</v>
      </c>
      <c r="R3070" s="198" t="str">
        <f>IF(D3070=0,"Blank",IF(D3070="PHEV",F3070/G3070,F3070*(1-'3 Model Input'!E$54)/G3070))</f>
        <v>Blank</v>
      </c>
      <c r="S3070" s="198" t="str">
        <f>IF(D3070=0,"Blank",IF(D3070="PHEV",MIN(M3070,E3070),MIN(M3070,(E3070*(1-'3 Model Input'!E$54)))))</f>
        <v>Blank</v>
      </c>
      <c r="T3070" s="217" t="str">
        <f t="shared" si="502"/>
        <v>Blank</v>
      </c>
      <c r="U3070" s="89"/>
      <c r="V3070" s="216" t="str">
        <f>IF(D3070=0,"Blank",P3070*'3 Model Input'!E$50)</f>
        <v>Blank</v>
      </c>
      <c r="W3070" s="197" t="str">
        <f t="shared" si="503"/>
        <v>Blank</v>
      </c>
      <c r="X3070" s="197" t="str">
        <f t="shared" si="504"/>
        <v>Blank</v>
      </c>
      <c r="Y3070" s="197" t="str">
        <f t="shared" si="505"/>
        <v>Blank</v>
      </c>
      <c r="Z3070" s="197" t="str">
        <f t="shared" si="506"/>
        <v>Blank</v>
      </c>
      <c r="AA3070" s="223" t="str" cm="1">
        <f t="array" ref="AA3070">_xlfn.IFS(ISTEXT('3 Model Input'!F$70),"Missing",ISTEXT('3 Model Input'!I$70),"Missing",ISNUMBER('3 Model Input'!K$70),'3 Model Input'!K$70*P3070)</f>
        <v>Missing</v>
      </c>
      <c r="AB3070" s="89"/>
      <c r="AC3070" s="227" t="str" cm="1">
        <f t="array" ref="AC3070">IF(D3070=0,"Blank",_xlfn.IFS('3 Model Input'!E$61=1,(V3070*G3070)/T3070,'3 Model Input'!E$61=2,(W3070*G3070)/T3070,'3 Model Input'!E$61=3,(X3070*G3070)/T3070,'3 Model Input'!E$61=4,(Y3070*G3070)/T3070,'3 Model Input'!E$61=5,(Z3070*G3070)/T3070, ISTEXT('3 Model Input'!E$61),"Missing",'3 Model Input'!E$61=6,(AA3070*G3070)/T3070))</f>
        <v>Blank</v>
      </c>
      <c r="AD3070" s="202" t="str">
        <f t="shared" si="507"/>
        <v>Blank</v>
      </c>
      <c r="AE3070" s="202" t="str">
        <f t="shared" si="508"/>
        <v>Blank</v>
      </c>
      <c r="AF3070" s="217" t="str">
        <f t="shared" si="509"/>
        <v>Blank</v>
      </c>
      <c r="AG3070" s="9" t="str" cm="1">
        <f t="array" ref="AG3070">_xlfn.IFS(ISNUMBER(AC3070), "", ISNUMBER(SEARCH("Blank", AC3070)), "", ISERROR(AC3070), "Bad input on tab 3")</f>
        <v/>
      </c>
    </row>
    <row r="3071" spans="2:33" ht="15" customHeight="1" x14ac:dyDescent="0.75">
      <c r="B3071" s="205" t="str">
        <f>'5 Driver Data'!B3071</f>
        <v>3063</v>
      </c>
      <c r="C3071" s="193">
        <f>'5 Driver Data'!C3071</f>
        <v>0</v>
      </c>
      <c r="D3071" s="192">
        <f>'5 Driver Data'!D3071</f>
        <v>0</v>
      </c>
      <c r="E3071" s="191">
        <f>'5 Driver Data'!E3071</f>
        <v>0</v>
      </c>
      <c r="F3071" s="191">
        <f>'5 Driver Data'!F3071</f>
        <v>0</v>
      </c>
      <c r="G3071" s="191">
        <f>'5 Driver Data'!G3071</f>
        <v>0</v>
      </c>
      <c r="H3071" s="191">
        <f>'5 Driver Data'!H3071</f>
        <v>0</v>
      </c>
      <c r="I3071" s="191">
        <f>'5 Driver Data'!I3071</f>
        <v>0</v>
      </c>
      <c r="J3071" s="191">
        <f>'5 Driver Data'!J3071</f>
        <v>0</v>
      </c>
      <c r="K3071" s="206">
        <f>'5 Driver Data'!K3071</f>
        <v>0</v>
      </c>
      <c r="L3071" s="1"/>
      <c r="M3071" s="216" t="str">
        <f>IF(D3071=0,"Blank",'3 Model Input'!E$44*'3 Model Input'!E$45)</f>
        <v>Blank</v>
      </c>
      <c r="N3071" s="197" t="str">
        <f t="shared" si="500"/>
        <v>Blank</v>
      </c>
      <c r="O3071" s="197" t="str">
        <f>IF(D3071=0,"Blank",'3 Model Input'!E$49*(1-'3 Model Input'!E$51))</f>
        <v>Blank</v>
      </c>
      <c r="P3071" s="197" t="str">
        <f t="shared" si="501"/>
        <v>Blank</v>
      </c>
      <c r="Q3071" s="197" t="str">
        <f>IF(D3071=0,"Blank",IF(D3071="BEV",E3071*(1-'3 Model Input'!E$54), E3071))</f>
        <v>Blank</v>
      </c>
      <c r="R3071" s="198" t="str">
        <f>IF(D3071=0,"Blank",IF(D3071="PHEV",F3071/G3071,F3071*(1-'3 Model Input'!E$54)/G3071))</f>
        <v>Blank</v>
      </c>
      <c r="S3071" s="198" t="str">
        <f>IF(D3071=0,"Blank",IF(D3071="PHEV",MIN(M3071,E3071),MIN(M3071,(E3071*(1-'3 Model Input'!E$54)))))</f>
        <v>Blank</v>
      </c>
      <c r="T3071" s="217" t="str">
        <f t="shared" si="502"/>
        <v>Blank</v>
      </c>
      <c r="U3071" s="89"/>
      <c r="V3071" s="216" t="str">
        <f>IF(D3071=0,"Blank",P3071*'3 Model Input'!E$50)</f>
        <v>Blank</v>
      </c>
      <c r="W3071" s="197" t="str">
        <f t="shared" si="503"/>
        <v>Blank</v>
      </c>
      <c r="X3071" s="197" t="str">
        <f t="shared" si="504"/>
        <v>Blank</v>
      </c>
      <c r="Y3071" s="197" t="str">
        <f t="shared" si="505"/>
        <v>Blank</v>
      </c>
      <c r="Z3071" s="197" t="str">
        <f t="shared" si="506"/>
        <v>Blank</v>
      </c>
      <c r="AA3071" s="223" t="str" cm="1">
        <f t="array" ref="AA3071">_xlfn.IFS(ISTEXT('3 Model Input'!F$70),"Missing",ISTEXT('3 Model Input'!I$70),"Missing",ISNUMBER('3 Model Input'!K$70),'3 Model Input'!K$70*P3071)</f>
        <v>Missing</v>
      </c>
      <c r="AB3071" s="89"/>
      <c r="AC3071" s="227" t="str" cm="1">
        <f t="array" ref="AC3071">IF(D3071=0,"Blank",_xlfn.IFS('3 Model Input'!E$61=1,(V3071*G3071)/T3071,'3 Model Input'!E$61=2,(W3071*G3071)/T3071,'3 Model Input'!E$61=3,(X3071*G3071)/T3071,'3 Model Input'!E$61=4,(Y3071*G3071)/T3071,'3 Model Input'!E$61=5,(Z3071*G3071)/T3071, ISTEXT('3 Model Input'!E$61),"Missing",'3 Model Input'!E$61=6,(AA3071*G3071)/T3071))</f>
        <v>Blank</v>
      </c>
      <c r="AD3071" s="202" t="str">
        <f t="shared" si="507"/>
        <v>Blank</v>
      </c>
      <c r="AE3071" s="202" t="str">
        <f t="shared" si="508"/>
        <v>Blank</v>
      </c>
      <c r="AF3071" s="217" t="str">
        <f t="shared" si="509"/>
        <v>Blank</v>
      </c>
      <c r="AG3071" s="9" t="str" cm="1">
        <f t="array" ref="AG3071">_xlfn.IFS(ISNUMBER(AC3071), "", ISNUMBER(SEARCH("Blank", AC3071)), "", ISERROR(AC3071), "Bad input on tab 3")</f>
        <v/>
      </c>
    </row>
    <row r="3072" spans="2:33" ht="15" customHeight="1" x14ac:dyDescent="0.75">
      <c r="B3072" s="205" t="str">
        <f>'5 Driver Data'!B3072</f>
        <v>3064</v>
      </c>
      <c r="C3072" s="193">
        <f>'5 Driver Data'!C3072</f>
        <v>0</v>
      </c>
      <c r="D3072" s="192">
        <f>'5 Driver Data'!D3072</f>
        <v>0</v>
      </c>
      <c r="E3072" s="191">
        <f>'5 Driver Data'!E3072</f>
        <v>0</v>
      </c>
      <c r="F3072" s="191">
        <f>'5 Driver Data'!F3072</f>
        <v>0</v>
      </c>
      <c r="G3072" s="191">
        <f>'5 Driver Data'!G3072</f>
        <v>0</v>
      </c>
      <c r="H3072" s="191">
        <f>'5 Driver Data'!H3072</f>
        <v>0</v>
      </c>
      <c r="I3072" s="191">
        <f>'5 Driver Data'!I3072</f>
        <v>0</v>
      </c>
      <c r="J3072" s="191">
        <f>'5 Driver Data'!J3072</f>
        <v>0</v>
      </c>
      <c r="K3072" s="206">
        <f>'5 Driver Data'!K3072</f>
        <v>0</v>
      </c>
      <c r="L3072" s="1"/>
      <c r="M3072" s="216" t="str">
        <f>IF(D3072=0,"Blank",'3 Model Input'!E$44*'3 Model Input'!E$45)</f>
        <v>Blank</v>
      </c>
      <c r="N3072" s="197" t="str">
        <f t="shared" si="500"/>
        <v>Blank</v>
      </c>
      <c r="O3072" s="197" t="str">
        <f>IF(D3072=0,"Blank",'3 Model Input'!E$49*(1-'3 Model Input'!E$51))</f>
        <v>Blank</v>
      </c>
      <c r="P3072" s="197" t="str">
        <f t="shared" si="501"/>
        <v>Blank</v>
      </c>
      <c r="Q3072" s="197" t="str">
        <f>IF(D3072=0,"Blank",IF(D3072="BEV",E3072*(1-'3 Model Input'!E$54), E3072))</f>
        <v>Blank</v>
      </c>
      <c r="R3072" s="198" t="str">
        <f>IF(D3072=0,"Blank",IF(D3072="PHEV",F3072/G3072,F3072*(1-'3 Model Input'!E$54)/G3072))</f>
        <v>Blank</v>
      </c>
      <c r="S3072" s="198" t="str">
        <f>IF(D3072=0,"Blank",IF(D3072="PHEV",MIN(M3072,E3072),MIN(M3072,(E3072*(1-'3 Model Input'!E$54)))))</f>
        <v>Blank</v>
      </c>
      <c r="T3072" s="217" t="str">
        <f t="shared" si="502"/>
        <v>Blank</v>
      </c>
      <c r="U3072" s="89"/>
      <c r="V3072" s="216" t="str">
        <f>IF(D3072=0,"Blank",P3072*'3 Model Input'!E$50)</f>
        <v>Blank</v>
      </c>
      <c r="W3072" s="197" t="str">
        <f t="shared" si="503"/>
        <v>Blank</v>
      </c>
      <c r="X3072" s="197" t="str">
        <f t="shared" si="504"/>
        <v>Blank</v>
      </c>
      <c r="Y3072" s="197" t="str">
        <f t="shared" si="505"/>
        <v>Blank</v>
      </c>
      <c r="Z3072" s="197" t="str">
        <f t="shared" si="506"/>
        <v>Blank</v>
      </c>
      <c r="AA3072" s="223" t="str" cm="1">
        <f t="array" ref="AA3072">_xlfn.IFS(ISTEXT('3 Model Input'!F$70),"Missing",ISTEXT('3 Model Input'!I$70),"Missing",ISNUMBER('3 Model Input'!K$70),'3 Model Input'!K$70*P3072)</f>
        <v>Missing</v>
      </c>
      <c r="AB3072" s="89"/>
      <c r="AC3072" s="227" t="str" cm="1">
        <f t="array" ref="AC3072">IF(D3072=0,"Blank",_xlfn.IFS('3 Model Input'!E$61=1,(V3072*G3072)/T3072,'3 Model Input'!E$61=2,(W3072*G3072)/T3072,'3 Model Input'!E$61=3,(X3072*G3072)/T3072,'3 Model Input'!E$61=4,(Y3072*G3072)/T3072,'3 Model Input'!E$61=5,(Z3072*G3072)/T3072, ISTEXT('3 Model Input'!E$61),"Missing",'3 Model Input'!E$61=6,(AA3072*G3072)/T3072))</f>
        <v>Blank</v>
      </c>
      <c r="AD3072" s="202" t="str">
        <f t="shared" si="507"/>
        <v>Blank</v>
      </c>
      <c r="AE3072" s="202" t="str">
        <f t="shared" si="508"/>
        <v>Blank</v>
      </c>
      <c r="AF3072" s="217" t="str">
        <f t="shared" si="509"/>
        <v>Blank</v>
      </c>
      <c r="AG3072" s="9" t="str" cm="1">
        <f t="array" ref="AG3072">_xlfn.IFS(ISNUMBER(AC3072), "", ISNUMBER(SEARCH("Blank", AC3072)), "", ISERROR(AC3072), "Bad input on tab 3")</f>
        <v/>
      </c>
    </row>
    <row r="3073" spans="2:33" ht="15" customHeight="1" x14ac:dyDescent="0.75">
      <c r="B3073" s="205" t="str">
        <f>'5 Driver Data'!B3073</f>
        <v>3065</v>
      </c>
      <c r="C3073" s="193">
        <f>'5 Driver Data'!C3073</f>
        <v>0</v>
      </c>
      <c r="D3073" s="192">
        <f>'5 Driver Data'!D3073</f>
        <v>0</v>
      </c>
      <c r="E3073" s="191">
        <f>'5 Driver Data'!E3073</f>
        <v>0</v>
      </c>
      <c r="F3073" s="191">
        <f>'5 Driver Data'!F3073</f>
        <v>0</v>
      </c>
      <c r="G3073" s="191">
        <f>'5 Driver Data'!G3073</f>
        <v>0</v>
      </c>
      <c r="H3073" s="191">
        <f>'5 Driver Data'!H3073</f>
        <v>0</v>
      </c>
      <c r="I3073" s="191">
        <f>'5 Driver Data'!I3073</f>
        <v>0</v>
      </c>
      <c r="J3073" s="191">
        <f>'5 Driver Data'!J3073</f>
        <v>0</v>
      </c>
      <c r="K3073" s="206">
        <f>'5 Driver Data'!K3073</f>
        <v>0</v>
      </c>
      <c r="L3073" s="1"/>
      <c r="M3073" s="216" t="str">
        <f>IF(D3073=0,"Blank",'3 Model Input'!E$44*'3 Model Input'!E$45)</f>
        <v>Blank</v>
      </c>
      <c r="N3073" s="197" t="str">
        <f t="shared" si="500"/>
        <v>Blank</v>
      </c>
      <c r="O3073" s="197" t="str">
        <f>IF(D3073=0,"Blank",'3 Model Input'!E$49*(1-'3 Model Input'!E$51))</f>
        <v>Blank</v>
      </c>
      <c r="P3073" s="197" t="str">
        <f t="shared" si="501"/>
        <v>Blank</v>
      </c>
      <c r="Q3073" s="197" t="str">
        <f>IF(D3073=0,"Blank",IF(D3073="BEV",E3073*(1-'3 Model Input'!E$54), E3073))</f>
        <v>Blank</v>
      </c>
      <c r="R3073" s="198" t="str">
        <f>IF(D3073=0,"Blank",IF(D3073="PHEV",F3073/G3073,F3073*(1-'3 Model Input'!E$54)/G3073))</f>
        <v>Blank</v>
      </c>
      <c r="S3073" s="198" t="str">
        <f>IF(D3073=0,"Blank",IF(D3073="PHEV",MIN(M3073,E3073),MIN(M3073,(E3073*(1-'3 Model Input'!E$54)))))</f>
        <v>Blank</v>
      </c>
      <c r="T3073" s="217" t="str">
        <f t="shared" si="502"/>
        <v>Blank</v>
      </c>
      <c r="U3073" s="89"/>
      <c r="V3073" s="216" t="str">
        <f>IF(D3073=0,"Blank",P3073*'3 Model Input'!E$50)</f>
        <v>Blank</v>
      </c>
      <c r="W3073" s="197" t="str">
        <f t="shared" si="503"/>
        <v>Blank</v>
      </c>
      <c r="X3073" s="197" t="str">
        <f t="shared" si="504"/>
        <v>Blank</v>
      </c>
      <c r="Y3073" s="197" t="str">
        <f t="shared" si="505"/>
        <v>Blank</v>
      </c>
      <c r="Z3073" s="197" t="str">
        <f t="shared" si="506"/>
        <v>Blank</v>
      </c>
      <c r="AA3073" s="223" t="str" cm="1">
        <f t="array" ref="AA3073">_xlfn.IFS(ISTEXT('3 Model Input'!F$70),"Missing",ISTEXT('3 Model Input'!I$70),"Missing",ISNUMBER('3 Model Input'!K$70),'3 Model Input'!K$70*P3073)</f>
        <v>Missing</v>
      </c>
      <c r="AB3073" s="89"/>
      <c r="AC3073" s="227" t="str" cm="1">
        <f t="array" ref="AC3073">IF(D3073=0,"Blank",_xlfn.IFS('3 Model Input'!E$61=1,(V3073*G3073)/T3073,'3 Model Input'!E$61=2,(W3073*G3073)/T3073,'3 Model Input'!E$61=3,(X3073*G3073)/T3073,'3 Model Input'!E$61=4,(Y3073*G3073)/T3073,'3 Model Input'!E$61=5,(Z3073*G3073)/T3073, ISTEXT('3 Model Input'!E$61),"Missing",'3 Model Input'!E$61=6,(AA3073*G3073)/T3073))</f>
        <v>Blank</v>
      </c>
      <c r="AD3073" s="202" t="str">
        <f t="shared" si="507"/>
        <v>Blank</v>
      </c>
      <c r="AE3073" s="202" t="str">
        <f t="shared" si="508"/>
        <v>Blank</v>
      </c>
      <c r="AF3073" s="217" t="str">
        <f t="shared" si="509"/>
        <v>Blank</v>
      </c>
      <c r="AG3073" s="9" t="str" cm="1">
        <f t="array" ref="AG3073">_xlfn.IFS(ISNUMBER(AC3073), "", ISNUMBER(SEARCH("Blank", AC3073)), "", ISERROR(AC3073), "Bad input on tab 3")</f>
        <v/>
      </c>
    </row>
    <row r="3074" spans="2:33" ht="15" customHeight="1" x14ac:dyDescent="0.75">
      <c r="B3074" s="205" t="str">
        <f>'5 Driver Data'!B3074</f>
        <v>3066</v>
      </c>
      <c r="C3074" s="193">
        <f>'5 Driver Data'!C3074</f>
        <v>0</v>
      </c>
      <c r="D3074" s="192">
        <f>'5 Driver Data'!D3074</f>
        <v>0</v>
      </c>
      <c r="E3074" s="191">
        <f>'5 Driver Data'!E3074</f>
        <v>0</v>
      </c>
      <c r="F3074" s="191">
        <f>'5 Driver Data'!F3074</f>
        <v>0</v>
      </c>
      <c r="G3074" s="191">
        <f>'5 Driver Data'!G3074</f>
        <v>0</v>
      </c>
      <c r="H3074" s="191">
        <f>'5 Driver Data'!H3074</f>
        <v>0</v>
      </c>
      <c r="I3074" s="191">
        <f>'5 Driver Data'!I3074</f>
        <v>0</v>
      </c>
      <c r="J3074" s="191">
        <f>'5 Driver Data'!J3074</f>
        <v>0</v>
      </c>
      <c r="K3074" s="206">
        <f>'5 Driver Data'!K3074</f>
        <v>0</v>
      </c>
      <c r="L3074" s="1"/>
      <c r="M3074" s="216" t="str">
        <f>IF(D3074=0,"Blank",'3 Model Input'!E$44*'3 Model Input'!E$45)</f>
        <v>Blank</v>
      </c>
      <c r="N3074" s="197" t="str">
        <f t="shared" si="500"/>
        <v>Blank</v>
      </c>
      <c r="O3074" s="197" t="str">
        <f>IF(D3074=0,"Blank",'3 Model Input'!E$49*(1-'3 Model Input'!E$51))</f>
        <v>Blank</v>
      </c>
      <c r="P3074" s="197" t="str">
        <f t="shared" si="501"/>
        <v>Blank</v>
      </c>
      <c r="Q3074" s="197" t="str">
        <f>IF(D3074=0,"Blank",IF(D3074="BEV",E3074*(1-'3 Model Input'!E$54), E3074))</f>
        <v>Blank</v>
      </c>
      <c r="R3074" s="198" t="str">
        <f>IF(D3074=0,"Blank",IF(D3074="PHEV",F3074/G3074,F3074*(1-'3 Model Input'!E$54)/G3074))</f>
        <v>Blank</v>
      </c>
      <c r="S3074" s="198" t="str">
        <f>IF(D3074=0,"Blank",IF(D3074="PHEV",MIN(M3074,E3074),MIN(M3074,(E3074*(1-'3 Model Input'!E$54)))))</f>
        <v>Blank</v>
      </c>
      <c r="T3074" s="217" t="str">
        <f t="shared" si="502"/>
        <v>Blank</v>
      </c>
      <c r="U3074" s="89"/>
      <c r="V3074" s="216" t="str">
        <f>IF(D3074=0,"Blank",P3074*'3 Model Input'!E$50)</f>
        <v>Blank</v>
      </c>
      <c r="W3074" s="197" t="str">
        <f t="shared" si="503"/>
        <v>Blank</v>
      </c>
      <c r="X3074" s="197" t="str">
        <f t="shared" si="504"/>
        <v>Blank</v>
      </c>
      <c r="Y3074" s="197" t="str">
        <f t="shared" si="505"/>
        <v>Blank</v>
      </c>
      <c r="Z3074" s="197" t="str">
        <f t="shared" si="506"/>
        <v>Blank</v>
      </c>
      <c r="AA3074" s="223" t="str" cm="1">
        <f t="array" ref="AA3074">_xlfn.IFS(ISTEXT('3 Model Input'!F$70),"Missing",ISTEXT('3 Model Input'!I$70),"Missing",ISNUMBER('3 Model Input'!K$70),'3 Model Input'!K$70*P3074)</f>
        <v>Missing</v>
      </c>
      <c r="AB3074" s="89"/>
      <c r="AC3074" s="227" t="str" cm="1">
        <f t="array" ref="AC3074">IF(D3074=0,"Blank",_xlfn.IFS('3 Model Input'!E$61=1,(V3074*G3074)/T3074,'3 Model Input'!E$61=2,(W3074*G3074)/T3074,'3 Model Input'!E$61=3,(X3074*G3074)/T3074,'3 Model Input'!E$61=4,(Y3074*G3074)/T3074,'3 Model Input'!E$61=5,(Z3074*G3074)/T3074, ISTEXT('3 Model Input'!E$61),"Missing",'3 Model Input'!E$61=6,(AA3074*G3074)/T3074))</f>
        <v>Blank</v>
      </c>
      <c r="AD3074" s="202" t="str">
        <f t="shared" si="507"/>
        <v>Blank</v>
      </c>
      <c r="AE3074" s="202" t="str">
        <f t="shared" si="508"/>
        <v>Blank</v>
      </c>
      <c r="AF3074" s="217" t="str">
        <f t="shared" si="509"/>
        <v>Blank</v>
      </c>
      <c r="AG3074" s="9" t="str" cm="1">
        <f t="array" ref="AG3074">_xlfn.IFS(ISNUMBER(AC3074), "", ISNUMBER(SEARCH("Blank", AC3074)), "", ISERROR(AC3074), "Bad input on tab 3")</f>
        <v/>
      </c>
    </row>
    <row r="3075" spans="2:33" ht="15" customHeight="1" x14ac:dyDescent="0.75">
      <c r="B3075" s="205" t="str">
        <f>'5 Driver Data'!B3075</f>
        <v>3067</v>
      </c>
      <c r="C3075" s="193">
        <f>'5 Driver Data'!C3075</f>
        <v>0</v>
      </c>
      <c r="D3075" s="192">
        <f>'5 Driver Data'!D3075</f>
        <v>0</v>
      </c>
      <c r="E3075" s="191">
        <f>'5 Driver Data'!E3075</f>
        <v>0</v>
      </c>
      <c r="F3075" s="191">
        <f>'5 Driver Data'!F3075</f>
        <v>0</v>
      </c>
      <c r="G3075" s="191">
        <f>'5 Driver Data'!G3075</f>
        <v>0</v>
      </c>
      <c r="H3075" s="191">
        <f>'5 Driver Data'!H3075</f>
        <v>0</v>
      </c>
      <c r="I3075" s="191">
        <f>'5 Driver Data'!I3075</f>
        <v>0</v>
      </c>
      <c r="J3075" s="191">
        <f>'5 Driver Data'!J3075</f>
        <v>0</v>
      </c>
      <c r="K3075" s="206">
        <f>'5 Driver Data'!K3075</f>
        <v>0</v>
      </c>
      <c r="L3075" s="1"/>
      <c r="M3075" s="216" t="str">
        <f>IF(D3075=0,"Blank",'3 Model Input'!E$44*'3 Model Input'!E$45)</f>
        <v>Blank</v>
      </c>
      <c r="N3075" s="197" t="str">
        <f t="shared" si="500"/>
        <v>Blank</v>
      </c>
      <c r="O3075" s="197" t="str">
        <f>IF(D3075=0,"Blank",'3 Model Input'!E$49*(1-'3 Model Input'!E$51))</f>
        <v>Blank</v>
      </c>
      <c r="P3075" s="197" t="str">
        <f t="shared" si="501"/>
        <v>Blank</v>
      </c>
      <c r="Q3075" s="197" t="str">
        <f>IF(D3075=0,"Blank",IF(D3075="BEV",E3075*(1-'3 Model Input'!E$54), E3075))</f>
        <v>Blank</v>
      </c>
      <c r="R3075" s="198" t="str">
        <f>IF(D3075=0,"Blank",IF(D3075="PHEV",F3075/G3075,F3075*(1-'3 Model Input'!E$54)/G3075))</f>
        <v>Blank</v>
      </c>
      <c r="S3075" s="198" t="str">
        <f>IF(D3075=0,"Blank",IF(D3075="PHEV",MIN(M3075,E3075),MIN(M3075,(E3075*(1-'3 Model Input'!E$54)))))</f>
        <v>Blank</v>
      </c>
      <c r="T3075" s="217" t="str">
        <f t="shared" si="502"/>
        <v>Blank</v>
      </c>
      <c r="U3075" s="89"/>
      <c r="V3075" s="216" t="str">
        <f>IF(D3075=0,"Blank",P3075*'3 Model Input'!E$50)</f>
        <v>Blank</v>
      </c>
      <c r="W3075" s="197" t="str">
        <f t="shared" si="503"/>
        <v>Blank</v>
      </c>
      <c r="X3075" s="197" t="str">
        <f t="shared" si="504"/>
        <v>Blank</v>
      </c>
      <c r="Y3075" s="197" t="str">
        <f t="shared" si="505"/>
        <v>Blank</v>
      </c>
      <c r="Z3075" s="197" t="str">
        <f t="shared" si="506"/>
        <v>Blank</v>
      </c>
      <c r="AA3075" s="223" t="str" cm="1">
        <f t="array" ref="AA3075">_xlfn.IFS(ISTEXT('3 Model Input'!F$70),"Missing",ISTEXT('3 Model Input'!I$70),"Missing",ISNUMBER('3 Model Input'!K$70),'3 Model Input'!K$70*P3075)</f>
        <v>Missing</v>
      </c>
      <c r="AB3075" s="89"/>
      <c r="AC3075" s="227" t="str" cm="1">
        <f t="array" ref="AC3075">IF(D3075=0,"Blank",_xlfn.IFS('3 Model Input'!E$61=1,(V3075*G3075)/T3075,'3 Model Input'!E$61=2,(W3075*G3075)/T3075,'3 Model Input'!E$61=3,(X3075*G3075)/T3075,'3 Model Input'!E$61=4,(Y3075*G3075)/T3075,'3 Model Input'!E$61=5,(Z3075*G3075)/T3075, ISTEXT('3 Model Input'!E$61),"Missing",'3 Model Input'!E$61=6,(AA3075*G3075)/T3075))</f>
        <v>Blank</v>
      </c>
      <c r="AD3075" s="202" t="str">
        <f t="shared" si="507"/>
        <v>Blank</v>
      </c>
      <c r="AE3075" s="202" t="str">
        <f t="shared" si="508"/>
        <v>Blank</v>
      </c>
      <c r="AF3075" s="217" t="str">
        <f t="shared" si="509"/>
        <v>Blank</v>
      </c>
      <c r="AG3075" s="9" t="str" cm="1">
        <f t="array" ref="AG3075">_xlfn.IFS(ISNUMBER(AC3075), "", ISNUMBER(SEARCH("Blank", AC3075)), "", ISERROR(AC3075), "Bad input on tab 3")</f>
        <v/>
      </c>
    </row>
    <row r="3076" spans="2:33" ht="15" customHeight="1" x14ac:dyDescent="0.75">
      <c r="B3076" s="205" t="str">
        <f>'5 Driver Data'!B3076</f>
        <v>3068</v>
      </c>
      <c r="C3076" s="193">
        <f>'5 Driver Data'!C3076</f>
        <v>0</v>
      </c>
      <c r="D3076" s="192">
        <f>'5 Driver Data'!D3076</f>
        <v>0</v>
      </c>
      <c r="E3076" s="191">
        <f>'5 Driver Data'!E3076</f>
        <v>0</v>
      </c>
      <c r="F3076" s="191">
        <f>'5 Driver Data'!F3076</f>
        <v>0</v>
      </c>
      <c r="G3076" s="191">
        <f>'5 Driver Data'!G3076</f>
        <v>0</v>
      </c>
      <c r="H3076" s="191">
        <f>'5 Driver Data'!H3076</f>
        <v>0</v>
      </c>
      <c r="I3076" s="191">
        <f>'5 Driver Data'!I3076</f>
        <v>0</v>
      </c>
      <c r="J3076" s="191">
        <f>'5 Driver Data'!J3076</f>
        <v>0</v>
      </c>
      <c r="K3076" s="206">
        <f>'5 Driver Data'!K3076</f>
        <v>0</v>
      </c>
      <c r="L3076" s="1"/>
      <c r="M3076" s="216" t="str">
        <f>IF(D3076=0,"Blank",'3 Model Input'!E$44*'3 Model Input'!E$45)</f>
        <v>Blank</v>
      </c>
      <c r="N3076" s="197" t="str">
        <f t="shared" si="500"/>
        <v>Blank</v>
      </c>
      <c r="O3076" s="197" t="str">
        <f>IF(D3076=0,"Blank",'3 Model Input'!E$49*(1-'3 Model Input'!E$51))</f>
        <v>Blank</v>
      </c>
      <c r="P3076" s="197" t="str">
        <f t="shared" si="501"/>
        <v>Blank</v>
      </c>
      <c r="Q3076" s="197" t="str">
        <f>IF(D3076=0,"Blank",IF(D3076="BEV",E3076*(1-'3 Model Input'!E$54), E3076))</f>
        <v>Blank</v>
      </c>
      <c r="R3076" s="198" t="str">
        <f>IF(D3076=0,"Blank",IF(D3076="PHEV",F3076/G3076,F3076*(1-'3 Model Input'!E$54)/G3076))</f>
        <v>Blank</v>
      </c>
      <c r="S3076" s="198" t="str">
        <f>IF(D3076=0,"Blank",IF(D3076="PHEV",MIN(M3076,E3076),MIN(M3076,(E3076*(1-'3 Model Input'!E$54)))))</f>
        <v>Blank</v>
      </c>
      <c r="T3076" s="217" t="str">
        <f t="shared" si="502"/>
        <v>Blank</v>
      </c>
      <c r="U3076" s="89"/>
      <c r="V3076" s="216" t="str">
        <f>IF(D3076=0,"Blank",P3076*'3 Model Input'!E$50)</f>
        <v>Blank</v>
      </c>
      <c r="W3076" s="197" t="str">
        <f t="shared" si="503"/>
        <v>Blank</v>
      </c>
      <c r="X3076" s="197" t="str">
        <f t="shared" si="504"/>
        <v>Blank</v>
      </c>
      <c r="Y3076" s="197" t="str">
        <f t="shared" si="505"/>
        <v>Blank</v>
      </c>
      <c r="Z3076" s="197" t="str">
        <f t="shared" si="506"/>
        <v>Blank</v>
      </c>
      <c r="AA3076" s="223" t="str" cm="1">
        <f t="array" ref="AA3076">_xlfn.IFS(ISTEXT('3 Model Input'!F$70),"Missing",ISTEXT('3 Model Input'!I$70),"Missing",ISNUMBER('3 Model Input'!K$70),'3 Model Input'!K$70*P3076)</f>
        <v>Missing</v>
      </c>
      <c r="AB3076" s="89"/>
      <c r="AC3076" s="227" t="str" cm="1">
        <f t="array" ref="AC3076">IF(D3076=0,"Blank",_xlfn.IFS('3 Model Input'!E$61=1,(V3076*G3076)/T3076,'3 Model Input'!E$61=2,(W3076*G3076)/T3076,'3 Model Input'!E$61=3,(X3076*G3076)/T3076,'3 Model Input'!E$61=4,(Y3076*G3076)/T3076,'3 Model Input'!E$61=5,(Z3076*G3076)/T3076, ISTEXT('3 Model Input'!E$61),"Missing",'3 Model Input'!E$61=6,(AA3076*G3076)/T3076))</f>
        <v>Blank</v>
      </c>
      <c r="AD3076" s="202" t="str">
        <f t="shared" si="507"/>
        <v>Blank</v>
      </c>
      <c r="AE3076" s="202" t="str">
        <f t="shared" si="508"/>
        <v>Blank</v>
      </c>
      <c r="AF3076" s="217" t="str">
        <f t="shared" si="509"/>
        <v>Blank</v>
      </c>
      <c r="AG3076" s="9" t="str" cm="1">
        <f t="array" ref="AG3076">_xlfn.IFS(ISNUMBER(AC3076), "", ISNUMBER(SEARCH("Blank", AC3076)), "", ISERROR(AC3076), "Bad input on tab 3")</f>
        <v/>
      </c>
    </row>
    <row r="3077" spans="2:33" ht="15" customHeight="1" x14ac:dyDescent="0.75">
      <c r="B3077" s="205" t="str">
        <f>'5 Driver Data'!B3077</f>
        <v>3069</v>
      </c>
      <c r="C3077" s="193">
        <f>'5 Driver Data'!C3077</f>
        <v>0</v>
      </c>
      <c r="D3077" s="192">
        <f>'5 Driver Data'!D3077</f>
        <v>0</v>
      </c>
      <c r="E3077" s="191">
        <f>'5 Driver Data'!E3077</f>
        <v>0</v>
      </c>
      <c r="F3077" s="191">
        <f>'5 Driver Data'!F3077</f>
        <v>0</v>
      </c>
      <c r="G3077" s="191">
        <f>'5 Driver Data'!G3077</f>
        <v>0</v>
      </c>
      <c r="H3077" s="191">
        <f>'5 Driver Data'!H3077</f>
        <v>0</v>
      </c>
      <c r="I3077" s="191">
        <f>'5 Driver Data'!I3077</f>
        <v>0</v>
      </c>
      <c r="J3077" s="191">
        <f>'5 Driver Data'!J3077</f>
        <v>0</v>
      </c>
      <c r="K3077" s="206">
        <f>'5 Driver Data'!K3077</f>
        <v>0</v>
      </c>
      <c r="L3077" s="1"/>
      <c r="M3077" s="216" t="str">
        <f>IF(D3077=0,"Blank",'3 Model Input'!E$44*'3 Model Input'!E$45)</f>
        <v>Blank</v>
      </c>
      <c r="N3077" s="197" t="str">
        <f t="shared" si="500"/>
        <v>Blank</v>
      </c>
      <c r="O3077" s="197" t="str">
        <f>IF(D3077=0,"Blank",'3 Model Input'!E$49*(1-'3 Model Input'!E$51))</f>
        <v>Blank</v>
      </c>
      <c r="P3077" s="197" t="str">
        <f t="shared" si="501"/>
        <v>Blank</v>
      </c>
      <c r="Q3077" s="197" t="str">
        <f>IF(D3077=0,"Blank",IF(D3077="BEV",E3077*(1-'3 Model Input'!E$54), E3077))</f>
        <v>Blank</v>
      </c>
      <c r="R3077" s="198" t="str">
        <f>IF(D3077=0,"Blank",IF(D3077="PHEV",F3077/G3077,F3077*(1-'3 Model Input'!E$54)/G3077))</f>
        <v>Blank</v>
      </c>
      <c r="S3077" s="198" t="str">
        <f>IF(D3077=0,"Blank",IF(D3077="PHEV",MIN(M3077,E3077),MIN(M3077,(E3077*(1-'3 Model Input'!E$54)))))</f>
        <v>Blank</v>
      </c>
      <c r="T3077" s="217" t="str">
        <f t="shared" si="502"/>
        <v>Blank</v>
      </c>
      <c r="U3077" s="89"/>
      <c r="V3077" s="216" t="str">
        <f>IF(D3077=0,"Blank",P3077*'3 Model Input'!E$50)</f>
        <v>Blank</v>
      </c>
      <c r="W3077" s="197" t="str">
        <f t="shared" si="503"/>
        <v>Blank</v>
      </c>
      <c r="X3077" s="197" t="str">
        <f t="shared" si="504"/>
        <v>Blank</v>
      </c>
      <c r="Y3077" s="197" t="str">
        <f t="shared" si="505"/>
        <v>Blank</v>
      </c>
      <c r="Z3077" s="197" t="str">
        <f t="shared" si="506"/>
        <v>Blank</v>
      </c>
      <c r="AA3077" s="223" t="str" cm="1">
        <f t="array" ref="AA3077">_xlfn.IFS(ISTEXT('3 Model Input'!F$70),"Missing",ISTEXT('3 Model Input'!I$70),"Missing",ISNUMBER('3 Model Input'!K$70),'3 Model Input'!K$70*P3077)</f>
        <v>Missing</v>
      </c>
      <c r="AB3077" s="89"/>
      <c r="AC3077" s="227" t="str" cm="1">
        <f t="array" ref="AC3077">IF(D3077=0,"Blank",_xlfn.IFS('3 Model Input'!E$61=1,(V3077*G3077)/T3077,'3 Model Input'!E$61=2,(W3077*G3077)/T3077,'3 Model Input'!E$61=3,(X3077*G3077)/T3077,'3 Model Input'!E$61=4,(Y3077*G3077)/T3077,'3 Model Input'!E$61=5,(Z3077*G3077)/T3077, ISTEXT('3 Model Input'!E$61),"Missing",'3 Model Input'!E$61=6,(AA3077*G3077)/T3077))</f>
        <v>Blank</v>
      </c>
      <c r="AD3077" s="202" t="str">
        <f t="shared" si="507"/>
        <v>Blank</v>
      </c>
      <c r="AE3077" s="202" t="str">
        <f t="shared" si="508"/>
        <v>Blank</v>
      </c>
      <c r="AF3077" s="217" t="str">
        <f t="shared" si="509"/>
        <v>Blank</v>
      </c>
      <c r="AG3077" s="9" t="str" cm="1">
        <f t="array" ref="AG3077">_xlfn.IFS(ISNUMBER(AC3077), "", ISNUMBER(SEARCH("Blank", AC3077)), "", ISERROR(AC3077), "Bad input on tab 3")</f>
        <v/>
      </c>
    </row>
    <row r="3078" spans="2:33" ht="15" customHeight="1" x14ac:dyDescent="0.75">
      <c r="B3078" s="205" t="str">
        <f>'5 Driver Data'!B3078</f>
        <v>3070</v>
      </c>
      <c r="C3078" s="193">
        <f>'5 Driver Data'!C3078</f>
        <v>0</v>
      </c>
      <c r="D3078" s="192">
        <f>'5 Driver Data'!D3078</f>
        <v>0</v>
      </c>
      <c r="E3078" s="191">
        <f>'5 Driver Data'!E3078</f>
        <v>0</v>
      </c>
      <c r="F3078" s="191">
        <f>'5 Driver Data'!F3078</f>
        <v>0</v>
      </c>
      <c r="G3078" s="191">
        <f>'5 Driver Data'!G3078</f>
        <v>0</v>
      </c>
      <c r="H3078" s="191">
        <f>'5 Driver Data'!H3078</f>
        <v>0</v>
      </c>
      <c r="I3078" s="191">
        <f>'5 Driver Data'!I3078</f>
        <v>0</v>
      </c>
      <c r="J3078" s="191">
        <f>'5 Driver Data'!J3078</f>
        <v>0</v>
      </c>
      <c r="K3078" s="206">
        <f>'5 Driver Data'!K3078</f>
        <v>0</v>
      </c>
      <c r="L3078" s="1"/>
      <c r="M3078" s="216" t="str">
        <f>IF(D3078=0,"Blank",'3 Model Input'!E$44*'3 Model Input'!E$45)</f>
        <v>Blank</v>
      </c>
      <c r="N3078" s="197" t="str">
        <f t="shared" si="500"/>
        <v>Blank</v>
      </c>
      <c r="O3078" s="197" t="str">
        <f>IF(D3078=0,"Blank",'3 Model Input'!E$49*(1-'3 Model Input'!E$51))</f>
        <v>Blank</v>
      </c>
      <c r="P3078" s="197" t="str">
        <f t="shared" si="501"/>
        <v>Blank</v>
      </c>
      <c r="Q3078" s="197" t="str">
        <f>IF(D3078=0,"Blank",IF(D3078="BEV",E3078*(1-'3 Model Input'!E$54), E3078))</f>
        <v>Blank</v>
      </c>
      <c r="R3078" s="198" t="str">
        <f>IF(D3078=0,"Blank",IF(D3078="PHEV",F3078/G3078,F3078*(1-'3 Model Input'!E$54)/G3078))</f>
        <v>Blank</v>
      </c>
      <c r="S3078" s="198" t="str">
        <f>IF(D3078=0,"Blank",IF(D3078="PHEV",MIN(M3078,E3078),MIN(M3078,(E3078*(1-'3 Model Input'!E$54)))))</f>
        <v>Blank</v>
      </c>
      <c r="T3078" s="217" t="str">
        <f t="shared" si="502"/>
        <v>Blank</v>
      </c>
      <c r="U3078" s="89"/>
      <c r="V3078" s="216" t="str">
        <f>IF(D3078=0,"Blank",P3078*'3 Model Input'!E$50)</f>
        <v>Blank</v>
      </c>
      <c r="W3078" s="197" t="str">
        <f t="shared" si="503"/>
        <v>Blank</v>
      </c>
      <c r="X3078" s="197" t="str">
        <f t="shared" si="504"/>
        <v>Blank</v>
      </c>
      <c r="Y3078" s="197" t="str">
        <f t="shared" si="505"/>
        <v>Blank</v>
      </c>
      <c r="Z3078" s="197" t="str">
        <f t="shared" si="506"/>
        <v>Blank</v>
      </c>
      <c r="AA3078" s="223" t="str" cm="1">
        <f t="array" ref="AA3078">_xlfn.IFS(ISTEXT('3 Model Input'!F$70),"Missing",ISTEXT('3 Model Input'!I$70),"Missing",ISNUMBER('3 Model Input'!K$70),'3 Model Input'!K$70*P3078)</f>
        <v>Missing</v>
      </c>
      <c r="AB3078" s="89"/>
      <c r="AC3078" s="227" t="str" cm="1">
        <f t="array" ref="AC3078">IF(D3078=0,"Blank",_xlfn.IFS('3 Model Input'!E$61=1,(V3078*G3078)/T3078,'3 Model Input'!E$61=2,(W3078*G3078)/T3078,'3 Model Input'!E$61=3,(X3078*G3078)/T3078,'3 Model Input'!E$61=4,(Y3078*G3078)/T3078,'3 Model Input'!E$61=5,(Z3078*G3078)/T3078, ISTEXT('3 Model Input'!E$61),"Missing",'3 Model Input'!E$61=6,(AA3078*G3078)/T3078))</f>
        <v>Blank</v>
      </c>
      <c r="AD3078" s="202" t="str">
        <f t="shared" si="507"/>
        <v>Blank</v>
      </c>
      <c r="AE3078" s="202" t="str">
        <f t="shared" si="508"/>
        <v>Blank</v>
      </c>
      <c r="AF3078" s="217" t="str">
        <f t="shared" si="509"/>
        <v>Blank</v>
      </c>
      <c r="AG3078" s="9" t="str" cm="1">
        <f t="array" ref="AG3078">_xlfn.IFS(ISNUMBER(AC3078), "", ISNUMBER(SEARCH("Blank", AC3078)), "", ISERROR(AC3078), "Bad input on tab 3")</f>
        <v/>
      </c>
    </row>
    <row r="3079" spans="2:33" ht="15" customHeight="1" x14ac:dyDescent="0.75">
      <c r="B3079" s="205" t="str">
        <f>'5 Driver Data'!B3079</f>
        <v>3071</v>
      </c>
      <c r="C3079" s="193">
        <f>'5 Driver Data'!C3079</f>
        <v>0</v>
      </c>
      <c r="D3079" s="192">
        <f>'5 Driver Data'!D3079</f>
        <v>0</v>
      </c>
      <c r="E3079" s="191">
        <f>'5 Driver Data'!E3079</f>
        <v>0</v>
      </c>
      <c r="F3079" s="191">
        <f>'5 Driver Data'!F3079</f>
        <v>0</v>
      </c>
      <c r="G3079" s="191">
        <f>'5 Driver Data'!G3079</f>
        <v>0</v>
      </c>
      <c r="H3079" s="191">
        <f>'5 Driver Data'!H3079</f>
        <v>0</v>
      </c>
      <c r="I3079" s="191">
        <f>'5 Driver Data'!I3079</f>
        <v>0</v>
      </c>
      <c r="J3079" s="191">
        <f>'5 Driver Data'!J3079</f>
        <v>0</v>
      </c>
      <c r="K3079" s="206">
        <f>'5 Driver Data'!K3079</f>
        <v>0</v>
      </c>
      <c r="L3079" s="1"/>
      <c r="M3079" s="216" t="str">
        <f>IF(D3079=0,"Blank",'3 Model Input'!E$44*'3 Model Input'!E$45)</f>
        <v>Blank</v>
      </c>
      <c r="N3079" s="197" t="str">
        <f t="shared" si="500"/>
        <v>Blank</v>
      </c>
      <c r="O3079" s="197" t="str">
        <f>IF(D3079=0,"Blank",'3 Model Input'!E$49*(1-'3 Model Input'!E$51))</f>
        <v>Blank</v>
      </c>
      <c r="P3079" s="197" t="str">
        <f t="shared" si="501"/>
        <v>Blank</v>
      </c>
      <c r="Q3079" s="197" t="str">
        <f>IF(D3079=0,"Blank",IF(D3079="BEV",E3079*(1-'3 Model Input'!E$54), E3079))</f>
        <v>Blank</v>
      </c>
      <c r="R3079" s="198" t="str">
        <f>IF(D3079=0,"Blank",IF(D3079="PHEV",F3079/G3079,F3079*(1-'3 Model Input'!E$54)/G3079))</f>
        <v>Blank</v>
      </c>
      <c r="S3079" s="198" t="str">
        <f>IF(D3079=0,"Blank",IF(D3079="PHEV",MIN(M3079,E3079),MIN(M3079,(E3079*(1-'3 Model Input'!E$54)))))</f>
        <v>Blank</v>
      </c>
      <c r="T3079" s="217" t="str">
        <f t="shared" si="502"/>
        <v>Blank</v>
      </c>
      <c r="U3079" s="89"/>
      <c r="V3079" s="216" t="str">
        <f>IF(D3079=0,"Blank",P3079*'3 Model Input'!E$50)</f>
        <v>Blank</v>
      </c>
      <c r="W3079" s="197" t="str">
        <f t="shared" si="503"/>
        <v>Blank</v>
      </c>
      <c r="X3079" s="197" t="str">
        <f t="shared" si="504"/>
        <v>Blank</v>
      </c>
      <c r="Y3079" s="197" t="str">
        <f t="shared" si="505"/>
        <v>Blank</v>
      </c>
      <c r="Z3079" s="197" t="str">
        <f t="shared" si="506"/>
        <v>Blank</v>
      </c>
      <c r="AA3079" s="223" t="str" cm="1">
        <f t="array" ref="AA3079">_xlfn.IFS(ISTEXT('3 Model Input'!F$70),"Missing",ISTEXT('3 Model Input'!I$70),"Missing",ISNUMBER('3 Model Input'!K$70),'3 Model Input'!K$70*P3079)</f>
        <v>Missing</v>
      </c>
      <c r="AB3079" s="89"/>
      <c r="AC3079" s="227" t="str" cm="1">
        <f t="array" ref="AC3079">IF(D3079=0,"Blank",_xlfn.IFS('3 Model Input'!E$61=1,(V3079*G3079)/T3079,'3 Model Input'!E$61=2,(W3079*G3079)/T3079,'3 Model Input'!E$61=3,(X3079*G3079)/T3079,'3 Model Input'!E$61=4,(Y3079*G3079)/T3079,'3 Model Input'!E$61=5,(Z3079*G3079)/T3079, ISTEXT('3 Model Input'!E$61),"Missing",'3 Model Input'!E$61=6,(AA3079*G3079)/T3079))</f>
        <v>Blank</v>
      </c>
      <c r="AD3079" s="202" t="str">
        <f t="shared" si="507"/>
        <v>Blank</v>
      </c>
      <c r="AE3079" s="202" t="str">
        <f t="shared" si="508"/>
        <v>Blank</v>
      </c>
      <c r="AF3079" s="217" t="str">
        <f t="shared" si="509"/>
        <v>Blank</v>
      </c>
      <c r="AG3079" s="9" t="str" cm="1">
        <f t="array" ref="AG3079">_xlfn.IFS(ISNUMBER(AC3079), "", ISNUMBER(SEARCH("Blank", AC3079)), "", ISERROR(AC3079), "Bad input on tab 3")</f>
        <v/>
      </c>
    </row>
    <row r="3080" spans="2:33" ht="15" customHeight="1" x14ac:dyDescent="0.75">
      <c r="B3080" s="205" t="str">
        <f>'5 Driver Data'!B3080</f>
        <v>3072</v>
      </c>
      <c r="C3080" s="193">
        <f>'5 Driver Data'!C3080</f>
        <v>0</v>
      </c>
      <c r="D3080" s="192">
        <f>'5 Driver Data'!D3080</f>
        <v>0</v>
      </c>
      <c r="E3080" s="191">
        <f>'5 Driver Data'!E3080</f>
        <v>0</v>
      </c>
      <c r="F3080" s="191">
        <f>'5 Driver Data'!F3080</f>
        <v>0</v>
      </c>
      <c r="G3080" s="191">
        <f>'5 Driver Data'!G3080</f>
        <v>0</v>
      </c>
      <c r="H3080" s="191">
        <f>'5 Driver Data'!H3080</f>
        <v>0</v>
      </c>
      <c r="I3080" s="191">
        <f>'5 Driver Data'!I3080</f>
        <v>0</v>
      </c>
      <c r="J3080" s="191">
        <f>'5 Driver Data'!J3080</f>
        <v>0</v>
      </c>
      <c r="K3080" s="206">
        <f>'5 Driver Data'!K3080</f>
        <v>0</v>
      </c>
      <c r="L3080" s="1"/>
      <c r="M3080" s="216" t="str">
        <f>IF(D3080=0,"Blank",'3 Model Input'!E$44*'3 Model Input'!E$45)</f>
        <v>Blank</v>
      </c>
      <c r="N3080" s="197" t="str">
        <f t="shared" si="500"/>
        <v>Blank</v>
      </c>
      <c r="O3080" s="197" t="str">
        <f>IF(D3080=0,"Blank",'3 Model Input'!E$49*(1-'3 Model Input'!E$51))</f>
        <v>Blank</v>
      </c>
      <c r="P3080" s="197" t="str">
        <f t="shared" si="501"/>
        <v>Blank</v>
      </c>
      <c r="Q3080" s="197" t="str">
        <f>IF(D3080=0,"Blank",IF(D3080="BEV",E3080*(1-'3 Model Input'!E$54), E3080))</f>
        <v>Blank</v>
      </c>
      <c r="R3080" s="198" t="str">
        <f>IF(D3080=0,"Blank",IF(D3080="PHEV",F3080/G3080,F3080*(1-'3 Model Input'!E$54)/G3080))</f>
        <v>Blank</v>
      </c>
      <c r="S3080" s="198" t="str">
        <f>IF(D3080=0,"Blank",IF(D3080="PHEV",MIN(M3080,E3080),MIN(M3080,(E3080*(1-'3 Model Input'!E$54)))))</f>
        <v>Blank</v>
      </c>
      <c r="T3080" s="217" t="str">
        <f t="shared" si="502"/>
        <v>Blank</v>
      </c>
      <c r="U3080" s="89"/>
      <c r="V3080" s="216" t="str">
        <f>IF(D3080=0,"Blank",P3080*'3 Model Input'!E$50)</f>
        <v>Blank</v>
      </c>
      <c r="W3080" s="197" t="str">
        <f t="shared" si="503"/>
        <v>Blank</v>
      </c>
      <c r="X3080" s="197" t="str">
        <f t="shared" si="504"/>
        <v>Blank</v>
      </c>
      <c r="Y3080" s="197" t="str">
        <f t="shared" si="505"/>
        <v>Blank</v>
      </c>
      <c r="Z3080" s="197" t="str">
        <f t="shared" si="506"/>
        <v>Blank</v>
      </c>
      <c r="AA3080" s="223" t="str" cm="1">
        <f t="array" ref="AA3080">_xlfn.IFS(ISTEXT('3 Model Input'!F$70),"Missing",ISTEXT('3 Model Input'!I$70),"Missing",ISNUMBER('3 Model Input'!K$70),'3 Model Input'!K$70*P3080)</f>
        <v>Missing</v>
      </c>
      <c r="AB3080" s="89"/>
      <c r="AC3080" s="227" t="str" cm="1">
        <f t="array" ref="AC3080">IF(D3080=0,"Blank",_xlfn.IFS('3 Model Input'!E$61=1,(V3080*G3080)/T3080,'3 Model Input'!E$61=2,(W3080*G3080)/T3080,'3 Model Input'!E$61=3,(X3080*G3080)/T3080,'3 Model Input'!E$61=4,(Y3080*G3080)/T3080,'3 Model Input'!E$61=5,(Z3080*G3080)/T3080, ISTEXT('3 Model Input'!E$61),"Missing",'3 Model Input'!E$61=6,(AA3080*G3080)/T3080))</f>
        <v>Blank</v>
      </c>
      <c r="AD3080" s="202" t="str">
        <f t="shared" si="507"/>
        <v>Blank</v>
      </c>
      <c r="AE3080" s="202" t="str">
        <f t="shared" si="508"/>
        <v>Blank</v>
      </c>
      <c r="AF3080" s="217" t="str">
        <f t="shared" si="509"/>
        <v>Blank</v>
      </c>
      <c r="AG3080" s="9" t="str" cm="1">
        <f t="array" ref="AG3080">_xlfn.IFS(ISNUMBER(AC3080), "", ISNUMBER(SEARCH("Blank", AC3080)), "", ISERROR(AC3080), "Bad input on tab 3")</f>
        <v/>
      </c>
    </row>
    <row r="3081" spans="2:33" ht="15" customHeight="1" x14ac:dyDescent="0.75">
      <c r="B3081" s="205" t="str">
        <f>'5 Driver Data'!B3081</f>
        <v>3073</v>
      </c>
      <c r="C3081" s="193">
        <f>'5 Driver Data'!C3081</f>
        <v>0</v>
      </c>
      <c r="D3081" s="192">
        <f>'5 Driver Data'!D3081</f>
        <v>0</v>
      </c>
      <c r="E3081" s="191">
        <f>'5 Driver Data'!E3081</f>
        <v>0</v>
      </c>
      <c r="F3081" s="191">
        <f>'5 Driver Data'!F3081</f>
        <v>0</v>
      </c>
      <c r="G3081" s="191">
        <f>'5 Driver Data'!G3081</f>
        <v>0</v>
      </c>
      <c r="H3081" s="191">
        <f>'5 Driver Data'!H3081</f>
        <v>0</v>
      </c>
      <c r="I3081" s="191">
        <f>'5 Driver Data'!I3081</f>
        <v>0</v>
      </c>
      <c r="J3081" s="191">
        <f>'5 Driver Data'!J3081</f>
        <v>0</v>
      </c>
      <c r="K3081" s="206">
        <f>'5 Driver Data'!K3081</f>
        <v>0</v>
      </c>
      <c r="L3081" s="1"/>
      <c r="M3081" s="216" t="str">
        <f>IF(D3081=0,"Blank",'3 Model Input'!E$44*'3 Model Input'!E$45)</f>
        <v>Blank</v>
      </c>
      <c r="N3081" s="197" t="str">
        <f t="shared" si="500"/>
        <v>Blank</v>
      </c>
      <c r="O3081" s="197" t="str">
        <f>IF(D3081=0,"Blank",'3 Model Input'!E$49*(1-'3 Model Input'!E$51))</f>
        <v>Blank</v>
      </c>
      <c r="P3081" s="197" t="str">
        <f t="shared" si="501"/>
        <v>Blank</v>
      </c>
      <c r="Q3081" s="197" t="str">
        <f>IF(D3081=0,"Blank",IF(D3081="BEV",E3081*(1-'3 Model Input'!E$54), E3081))</f>
        <v>Blank</v>
      </c>
      <c r="R3081" s="198" t="str">
        <f>IF(D3081=0,"Blank",IF(D3081="PHEV",F3081/G3081,F3081*(1-'3 Model Input'!E$54)/G3081))</f>
        <v>Blank</v>
      </c>
      <c r="S3081" s="198" t="str">
        <f>IF(D3081=0,"Blank",IF(D3081="PHEV",MIN(M3081,E3081),MIN(M3081,(E3081*(1-'3 Model Input'!E$54)))))</f>
        <v>Blank</v>
      </c>
      <c r="T3081" s="217" t="str">
        <f t="shared" si="502"/>
        <v>Blank</v>
      </c>
      <c r="U3081" s="89"/>
      <c r="V3081" s="216" t="str">
        <f>IF(D3081=0,"Blank",P3081*'3 Model Input'!E$50)</f>
        <v>Blank</v>
      </c>
      <c r="W3081" s="197" t="str">
        <f t="shared" si="503"/>
        <v>Blank</v>
      </c>
      <c r="X3081" s="197" t="str">
        <f t="shared" si="504"/>
        <v>Blank</v>
      </c>
      <c r="Y3081" s="197" t="str">
        <f t="shared" si="505"/>
        <v>Blank</v>
      </c>
      <c r="Z3081" s="197" t="str">
        <f t="shared" si="506"/>
        <v>Blank</v>
      </c>
      <c r="AA3081" s="223" t="str" cm="1">
        <f t="array" ref="AA3081">_xlfn.IFS(ISTEXT('3 Model Input'!F$70),"Missing",ISTEXT('3 Model Input'!I$70),"Missing",ISNUMBER('3 Model Input'!K$70),'3 Model Input'!K$70*P3081)</f>
        <v>Missing</v>
      </c>
      <c r="AB3081" s="89"/>
      <c r="AC3081" s="227" t="str" cm="1">
        <f t="array" ref="AC3081">IF(D3081=0,"Blank",_xlfn.IFS('3 Model Input'!E$61=1,(V3081*G3081)/T3081,'3 Model Input'!E$61=2,(W3081*G3081)/T3081,'3 Model Input'!E$61=3,(X3081*G3081)/T3081,'3 Model Input'!E$61=4,(Y3081*G3081)/T3081,'3 Model Input'!E$61=5,(Z3081*G3081)/T3081, ISTEXT('3 Model Input'!E$61),"Missing",'3 Model Input'!E$61=6,(AA3081*G3081)/T3081))</f>
        <v>Blank</v>
      </c>
      <c r="AD3081" s="202" t="str">
        <f t="shared" si="507"/>
        <v>Blank</v>
      </c>
      <c r="AE3081" s="202" t="str">
        <f t="shared" si="508"/>
        <v>Blank</v>
      </c>
      <c r="AF3081" s="217" t="str">
        <f t="shared" si="509"/>
        <v>Blank</v>
      </c>
      <c r="AG3081" s="9" t="str" cm="1">
        <f t="array" ref="AG3081">_xlfn.IFS(ISNUMBER(AC3081), "", ISNUMBER(SEARCH("Blank", AC3081)), "", ISERROR(AC3081), "Bad input on tab 3")</f>
        <v/>
      </c>
    </row>
    <row r="3082" spans="2:33" ht="15" customHeight="1" x14ac:dyDescent="0.75">
      <c r="B3082" s="205" t="str">
        <f>'5 Driver Data'!B3082</f>
        <v>3074</v>
      </c>
      <c r="C3082" s="193">
        <f>'5 Driver Data'!C3082</f>
        <v>0</v>
      </c>
      <c r="D3082" s="192">
        <f>'5 Driver Data'!D3082</f>
        <v>0</v>
      </c>
      <c r="E3082" s="191">
        <f>'5 Driver Data'!E3082</f>
        <v>0</v>
      </c>
      <c r="F3082" s="191">
        <f>'5 Driver Data'!F3082</f>
        <v>0</v>
      </c>
      <c r="G3082" s="191">
        <f>'5 Driver Data'!G3082</f>
        <v>0</v>
      </c>
      <c r="H3082" s="191">
        <f>'5 Driver Data'!H3082</f>
        <v>0</v>
      </c>
      <c r="I3082" s="191">
        <f>'5 Driver Data'!I3082</f>
        <v>0</v>
      </c>
      <c r="J3082" s="191">
        <f>'5 Driver Data'!J3082</f>
        <v>0</v>
      </c>
      <c r="K3082" s="206">
        <f>'5 Driver Data'!K3082</f>
        <v>0</v>
      </c>
      <c r="L3082" s="1"/>
      <c r="M3082" s="216" t="str">
        <f>IF(D3082=0,"Blank",'3 Model Input'!E$44*'3 Model Input'!E$45)</f>
        <v>Blank</v>
      </c>
      <c r="N3082" s="197" t="str">
        <f t="shared" si="500"/>
        <v>Blank</v>
      </c>
      <c r="O3082" s="197" t="str">
        <f>IF(D3082=0,"Blank",'3 Model Input'!E$49*(1-'3 Model Input'!E$51))</f>
        <v>Blank</v>
      </c>
      <c r="P3082" s="197" t="str">
        <f t="shared" si="501"/>
        <v>Blank</v>
      </c>
      <c r="Q3082" s="197" t="str">
        <f>IF(D3082=0,"Blank",IF(D3082="BEV",E3082*(1-'3 Model Input'!E$54), E3082))</f>
        <v>Blank</v>
      </c>
      <c r="R3082" s="198" t="str">
        <f>IF(D3082=0,"Blank",IF(D3082="PHEV",F3082/G3082,F3082*(1-'3 Model Input'!E$54)/G3082))</f>
        <v>Blank</v>
      </c>
      <c r="S3082" s="198" t="str">
        <f>IF(D3082=0,"Blank",IF(D3082="PHEV",MIN(M3082,E3082),MIN(M3082,(E3082*(1-'3 Model Input'!E$54)))))</f>
        <v>Blank</v>
      </c>
      <c r="T3082" s="217" t="str">
        <f t="shared" si="502"/>
        <v>Blank</v>
      </c>
      <c r="U3082" s="89"/>
      <c r="V3082" s="216" t="str">
        <f>IF(D3082=0,"Blank",P3082*'3 Model Input'!E$50)</f>
        <v>Blank</v>
      </c>
      <c r="W3082" s="197" t="str">
        <f t="shared" si="503"/>
        <v>Blank</v>
      </c>
      <c r="X3082" s="197" t="str">
        <f t="shared" si="504"/>
        <v>Blank</v>
      </c>
      <c r="Y3082" s="197" t="str">
        <f t="shared" si="505"/>
        <v>Blank</v>
      </c>
      <c r="Z3082" s="197" t="str">
        <f t="shared" si="506"/>
        <v>Blank</v>
      </c>
      <c r="AA3082" s="223" t="str" cm="1">
        <f t="array" ref="AA3082">_xlfn.IFS(ISTEXT('3 Model Input'!F$70),"Missing",ISTEXT('3 Model Input'!I$70),"Missing",ISNUMBER('3 Model Input'!K$70),'3 Model Input'!K$70*P3082)</f>
        <v>Missing</v>
      </c>
      <c r="AB3082" s="89"/>
      <c r="AC3082" s="227" t="str" cm="1">
        <f t="array" ref="AC3082">IF(D3082=0,"Blank",_xlfn.IFS('3 Model Input'!E$61=1,(V3082*G3082)/T3082,'3 Model Input'!E$61=2,(W3082*G3082)/T3082,'3 Model Input'!E$61=3,(X3082*G3082)/T3082,'3 Model Input'!E$61=4,(Y3082*G3082)/T3082,'3 Model Input'!E$61=5,(Z3082*G3082)/T3082, ISTEXT('3 Model Input'!E$61),"Missing",'3 Model Input'!E$61=6,(AA3082*G3082)/T3082))</f>
        <v>Blank</v>
      </c>
      <c r="AD3082" s="202" t="str">
        <f t="shared" si="507"/>
        <v>Blank</v>
      </c>
      <c r="AE3082" s="202" t="str">
        <f t="shared" si="508"/>
        <v>Blank</v>
      </c>
      <c r="AF3082" s="217" t="str">
        <f t="shared" si="509"/>
        <v>Blank</v>
      </c>
      <c r="AG3082" s="9" t="str" cm="1">
        <f t="array" ref="AG3082">_xlfn.IFS(ISNUMBER(AC3082), "", ISNUMBER(SEARCH("Blank", AC3082)), "", ISERROR(AC3082), "Bad input on tab 3")</f>
        <v/>
      </c>
    </row>
    <row r="3083" spans="2:33" ht="15" customHeight="1" x14ac:dyDescent="0.75">
      <c r="B3083" s="205" t="str">
        <f>'5 Driver Data'!B3083</f>
        <v>3075</v>
      </c>
      <c r="C3083" s="193">
        <f>'5 Driver Data'!C3083</f>
        <v>0</v>
      </c>
      <c r="D3083" s="192">
        <f>'5 Driver Data'!D3083</f>
        <v>0</v>
      </c>
      <c r="E3083" s="191">
        <f>'5 Driver Data'!E3083</f>
        <v>0</v>
      </c>
      <c r="F3083" s="191">
        <f>'5 Driver Data'!F3083</f>
        <v>0</v>
      </c>
      <c r="G3083" s="191">
        <f>'5 Driver Data'!G3083</f>
        <v>0</v>
      </c>
      <c r="H3083" s="191">
        <f>'5 Driver Data'!H3083</f>
        <v>0</v>
      </c>
      <c r="I3083" s="191">
        <f>'5 Driver Data'!I3083</f>
        <v>0</v>
      </c>
      <c r="J3083" s="191">
        <f>'5 Driver Data'!J3083</f>
        <v>0</v>
      </c>
      <c r="K3083" s="206">
        <f>'5 Driver Data'!K3083</f>
        <v>0</v>
      </c>
      <c r="L3083" s="1"/>
      <c r="M3083" s="216" t="str">
        <f>IF(D3083=0,"Blank",'3 Model Input'!E$44*'3 Model Input'!E$45)</f>
        <v>Blank</v>
      </c>
      <c r="N3083" s="197" t="str">
        <f t="shared" si="500"/>
        <v>Blank</v>
      </c>
      <c r="O3083" s="197" t="str">
        <f>IF(D3083=0,"Blank",'3 Model Input'!E$49*(1-'3 Model Input'!E$51))</f>
        <v>Blank</v>
      </c>
      <c r="P3083" s="197" t="str">
        <f t="shared" si="501"/>
        <v>Blank</v>
      </c>
      <c r="Q3083" s="197" t="str">
        <f>IF(D3083=0,"Blank",IF(D3083="BEV",E3083*(1-'3 Model Input'!E$54), E3083))</f>
        <v>Blank</v>
      </c>
      <c r="R3083" s="198" t="str">
        <f>IF(D3083=0,"Blank",IF(D3083="PHEV",F3083/G3083,F3083*(1-'3 Model Input'!E$54)/G3083))</f>
        <v>Blank</v>
      </c>
      <c r="S3083" s="198" t="str">
        <f>IF(D3083=0,"Blank",IF(D3083="PHEV",MIN(M3083,E3083),MIN(M3083,(E3083*(1-'3 Model Input'!E$54)))))</f>
        <v>Blank</v>
      </c>
      <c r="T3083" s="217" t="str">
        <f t="shared" si="502"/>
        <v>Blank</v>
      </c>
      <c r="U3083" s="89"/>
      <c r="V3083" s="216" t="str">
        <f>IF(D3083=0,"Blank",P3083*'3 Model Input'!E$50)</f>
        <v>Blank</v>
      </c>
      <c r="W3083" s="197" t="str">
        <f t="shared" si="503"/>
        <v>Blank</v>
      </c>
      <c r="X3083" s="197" t="str">
        <f t="shared" si="504"/>
        <v>Blank</v>
      </c>
      <c r="Y3083" s="197" t="str">
        <f t="shared" si="505"/>
        <v>Blank</v>
      </c>
      <c r="Z3083" s="197" t="str">
        <f t="shared" si="506"/>
        <v>Blank</v>
      </c>
      <c r="AA3083" s="223" t="str" cm="1">
        <f t="array" ref="AA3083">_xlfn.IFS(ISTEXT('3 Model Input'!F$70),"Missing",ISTEXT('3 Model Input'!I$70),"Missing",ISNUMBER('3 Model Input'!K$70),'3 Model Input'!K$70*P3083)</f>
        <v>Missing</v>
      </c>
      <c r="AB3083" s="89"/>
      <c r="AC3083" s="227" t="str" cm="1">
        <f t="array" ref="AC3083">IF(D3083=0,"Blank",_xlfn.IFS('3 Model Input'!E$61=1,(V3083*G3083)/T3083,'3 Model Input'!E$61=2,(W3083*G3083)/T3083,'3 Model Input'!E$61=3,(X3083*G3083)/T3083,'3 Model Input'!E$61=4,(Y3083*G3083)/T3083,'3 Model Input'!E$61=5,(Z3083*G3083)/T3083, ISTEXT('3 Model Input'!E$61),"Missing",'3 Model Input'!E$61=6,(AA3083*G3083)/T3083))</f>
        <v>Blank</v>
      </c>
      <c r="AD3083" s="202" t="str">
        <f t="shared" si="507"/>
        <v>Blank</v>
      </c>
      <c r="AE3083" s="202" t="str">
        <f t="shared" si="508"/>
        <v>Blank</v>
      </c>
      <c r="AF3083" s="217" t="str">
        <f t="shared" si="509"/>
        <v>Blank</v>
      </c>
      <c r="AG3083" s="9" t="str" cm="1">
        <f t="array" ref="AG3083">_xlfn.IFS(ISNUMBER(AC3083), "", ISNUMBER(SEARCH("Blank", AC3083)), "", ISERROR(AC3083), "Bad input on tab 3")</f>
        <v/>
      </c>
    </row>
    <row r="3084" spans="2:33" ht="15" customHeight="1" x14ac:dyDescent="0.75">
      <c r="B3084" s="205" t="str">
        <f>'5 Driver Data'!B3084</f>
        <v>3076</v>
      </c>
      <c r="C3084" s="193">
        <f>'5 Driver Data'!C3084</f>
        <v>0</v>
      </c>
      <c r="D3084" s="192">
        <f>'5 Driver Data'!D3084</f>
        <v>0</v>
      </c>
      <c r="E3084" s="191">
        <f>'5 Driver Data'!E3084</f>
        <v>0</v>
      </c>
      <c r="F3084" s="191">
        <f>'5 Driver Data'!F3084</f>
        <v>0</v>
      </c>
      <c r="G3084" s="191">
        <f>'5 Driver Data'!G3084</f>
        <v>0</v>
      </c>
      <c r="H3084" s="191">
        <f>'5 Driver Data'!H3084</f>
        <v>0</v>
      </c>
      <c r="I3084" s="191">
        <f>'5 Driver Data'!I3084</f>
        <v>0</v>
      </c>
      <c r="J3084" s="191">
        <f>'5 Driver Data'!J3084</f>
        <v>0</v>
      </c>
      <c r="K3084" s="206">
        <f>'5 Driver Data'!K3084</f>
        <v>0</v>
      </c>
      <c r="L3084" s="1"/>
      <c r="M3084" s="216" t="str">
        <f>IF(D3084=0,"Blank",'3 Model Input'!E$44*'3 Model Input'!E$45)</f>
        <v>Blank</v>
      </c>
      <c r="N3084" s="197" t="str">
        <f t="shared" si="500"/>
        <v>Blank</v>
      </c>
      <c r="O3084" s="197" t="str">
        <f>IF(D3084=0,"Blank",'3 Model Input'!E$49*(1-'3 Model Input'!E$51))</f>
        <v>Blank</v>
      </c>
      <c r="P3084" s="197" t="str">
        <f t="shared" si="501"/>
        <v>Blank</v>
      </c>
      <c r="Q3084" s="197" t="str">
        <f>IF(D3084=0,"Blank",IF(D3084="BEV",E3084*(1-'3 Model Input'!E$54), E3084))</f>
        <v>Blank</v>
      </c>
      <c r="R3084" s="198" t="str">
        <f>IF(D3084=0,"Blank",IF(D3084="PHEV",F3084/G3084,F3084*(1-'3 Model Input'!E$54)/G3084))</f>
        <v>Blank</v>
      </c>
      <c r="S3084" s="198" t="str">
        <f>IF(D3084=0,"Blank",IF(D3084="PHEV",MIN(M3084,E3084),MIN(M3084,(E3084*(1-'3 Model Input'!E$54)))))</f>
        <v>Blank</v>
      </c>
      <c r="T3084" s="217" t="str">
        <f t="shared" si="502"/>
        <v>Blank</v>
      </c>
      <c r="U3084" s="89"/>
      <c r="V3084" s="216" t="str">
        <f>IF(D3084=0,"Blank",P3084*'3 Model Input'!E$50)</f>
        <v>Blank</v>
      </c>
      <c r="W3084" s="197" t="str">
        <f t="shared" si="503"/>
        <v>Blank</v>
      </c>
      <c r="X3084" s="197" t="str">
        <f t="shared" si="504"/>
        <v>Blank</v>
      </c>
      <c r="Y3084" s="197" t="str">
        <f t="shared" si="505"/>
        <v>Blank</v>
      </c>
      <c r="Z3084" s="197" t="str">
        <f t="shared" si="506"/>
        <v>Blank</v>
      </c>
      <c r="AA3084" s="223" t="str" cm="1">
        <f t="array" ref="AA3084">_xlfn.IFS(ISTEXT('3 Model Input'!F$70),"Missing",ISTEXT('3 Model Input'!I$70),"Missing",ISNUMBER('3 Model Input'!K$70),'3 Model Input'!K$70*P3084)</f>
        <v>Missing</v>
      </c>
      <c r="AB3084" s="89"/>
      <c r="AC3084" s="227" t="str" cm="1">
        <f t="array" ref="AC3084">IF(D3084=0,"Blank",_xlfn.IFS('3 Model Input'!E$61=1,(V3084*G3084)/T3084,'3 Model Input'!E$61=2,(W3084*G3084)/T3084,'3 Model Input'!E$61=3,(X3084*G3084)/T3084,'3 Model Input'!E$61=4,(Y3084*G3084)/T3084,'3 Model Input'!E$61=5,(Z3084*G3084)/T3084, ISTEXT('3 Model Input'!E$61),"Missing",'3 Model Input'!E$61=6,(AA3084*G3084)/T3084))</f>
        <v>Blank</v>
      </c>
      <c r="AD3084" s="202" t="str">
        <f t="shared" si="507"/>
        <v>Blank</v>
      </c>
      <c r="AE3084" s="202" t="str">
        <f t="shared" si="508"/>
        <v>Blank</v>
      </c>
      <c r="AF3084" s="217" t="str">
        <f t="shared" si="509"/>
        <v>Blank</v>
      </c>
      <c r="AG3084" s="9" t="str" cm="1">
        <f t="array" ref="AG3084">_xlfn.IFS(ISNUMBER(AC3084), "", ISNUMBER(SEARCH("Blank", AC3084)), "", ISERROR(AC3084), "Bad input on tab 3")</f>
        <v/>
      </c>
    </row>
    <row r="3085" spans="2:33" ht="15" customHeight="1" x14ac:dyDescent="0.75">
      <c r="B3085" s="205" t="str">
        <f>'5 Driver Data'!B3085</f>
        <v>3077</v>
      </c>
      <c r="C3085" s="193">
        <f>'5 Driver Data'!C3085</f>
        <v>0</v>
      </c>
      <c r="D3085" s="192">
        <f>'5 Driver Data'!D3085</f>
        <v>0</v>
      </c>
      <c r="E3085" s="191">
        <f>'5 Driver Data'!E3085</f>
        <v>0</v>
      </c>
      <c r="F3085" s="191">
        <f>'5 Driver Data'!F3085</f>
        <v>0</v>
      </c>
      <c r="G3085" s="191">
        <f>'5 Driver Data'!G3085</f>
        <v>0</v>
      </c>
      <c r="H3085" s="191">
        <f>'5 Driver Data'!H3085</f>
        <v>0</v>
      </c>
      <c r="I3085" s="191">
        <f>'5 Driver Data'!I3085</f>
        <v>0</v>
      </c>
      <c r="J3085" s="191">
        <f>'5 Driver Data'!J3085</f>
        <v>0</v>
      </c>
      <c r="K3085" s="206">
        <f>'5 Driver Data'!K3085</f>
        <v>0</v>
      </c>
      <c r="L3085" s="1"/>
      <c r="M3085" s="216" t="str">
        <f>IF(D3085=0,"Blank",'3 Model Input'!E$44*'3 Model Input'!E$45)</f>
        <v>Blank</v>
      </c>
      <c r="N3085" s="197" t="str">
        <f t="shared" si="500"/>
        <v>Blank</v>
      </c>
      <c r="O3085" s="197" t="str">
        <f>IF(D3085=0,"Blank",'3 Model Input'!E$49*(1-'3 Model Input'!E$51))</f>
        <v>Blank</v>
      </c>
      <c r="P3085" s="197" t="str">
        <f t="shared" si="501"/>
        <v>Blank</v>
      </c>
      <c r="Q3085" s="197" t="str">
        <f>IF(D3085=0,"Blank",IF(D3085="BEV",E3085*(1-'3 Model Input'!E$54), E3085))</f>
        <v>Blank</v>
      </c>
      <c r="R3085" s="198" t="str">
        <f>IF(D3085=0,"Blank",IF(D3085="PHEV",F3085/G3085,F3085*(1-'3 Model Input'!E$54)/G3085))</f>
        <v>Blank</v>
      </c>
      <c r="S3085" s="198" t="str">
        <f>IF(D3085=0,"Blank",IF(D3085="PHEV",MIN(M3085,E3085),MIN(M3085,(E3085*(1-'3 Model Input'!E$54)))))</f>
        <v>Blank</v>
      </c>
      <c r="T3085" s="217" t="str">
        <f t="shared" si="502"/>
        <v>Blank</v>
      </c>
      <c r="U3085" s="89"/>
      <c r="V3085" s="216" t="str">
        <f>IF(D3085=0,"Blank",P3085*'3 Model Input'!E$50)</f>
        <v>Blank</v>
      </c>
      <c r="W3085" s="197" t="str">
        <f t="shared" si="503"/>
        <v>Blank</v>
      </c>
      <c r="X3085" s="197" t="str">
        <f t="shared" si="504"/>
        <v>Blank</v>
      </c>
      <c r="Y3085" s="197" t="str">
        <f t="shared" si="505"/>
        <v>Blank</v>
      </c>
      <c r="Z3085" s="197" t="str">
        <f t="shared" si="506"/>
        <v>Blank</v>
      </c>
      <c r="AA3085" s="223" t="str" cm="1">
        <f t="array" ref="AA3085">_xlfn.IFS(ISTEXT('3 Model Input'!F$70),"Missing",ISTEXT('3 Model Input'!I$70),"Missing",ISNUMBER('3 Model Input'!K$70),'3 Model Input'!K$70*P3085)</f>
        <v>Missing</v>
      </c>
      <c r="AB3085" s="89"/>
      <c r="AC3085" s="227" t="str" cm="1">
        <f t="array" ref="AC3085">IF(D3085=0,"Blank",_xlfn.IFS('3 Model Input'!E$61=1,(V3085*G3085)/T3085,'3 Model Input'!E$61=2,(W3085*G3085)/T3085,'3 Model Input'!E$61=3,(X3085*G3085)/T3085,'3 Model Input'!E$61=4,(Y3085*G3085)/T3085,'3 Model Input'!E$61=5,(Z3085*G3085)/T3085, ISTEXT('3 Model Input'!E$61),"Missing",'3 Model Input'!E$61=6,(AA3085*G3085)/T3085))</f>
        <v>Blank</v>
      </c>
      <c r="AD3085" s="202" t="str">
        <f t="shared" si="507"/>
        <v>Blank</v>
      </c>
      <c r="AE3085" s="202" t="str">
        <f t="shared" si="508"/>
        <v>Blank</v>
      </c>
      <c r="AF3085" s="217" t="str">
        <f t="shared" si="509"/>
        <v>Blank</v>
      </c>
      <c r="AG3085" s="9" t="str" cm="1">
        <f t="array" ref="AG3085">_xlfn.IFS(ISNUMBER(AC3085), "", ISNUMBER(SEARCH("Blank", AC3085)), "", ISERROR(AC3085), "Bad input on tab 3")</f>
        <v/>
      </c>
    </row>
    <row r="3086" spans="2:33" ht="15" customHeight="1" x14ac:dyDescent="0.75">
      <c r="B3086" s="205" t="str">
        <f>'5 Driver Data'!B3086</f>
        <v>3078</v>
      </c>
      <c r="C3086" s="193">
        <f>'5 Driver Data'!C3086</f>
        <v>0</v>
      </c>
      <c r="D3086" s="192">
        <f>'5 Driver Data'!D3086</f>
        <v>0</v>
      </c>
      <c r="E3086" s="191">
        <f>'5 Driver Data'!E3086</f>
        <v>0</v>
      </c>
      <c r="F3086" s="191">
        <f>'5 Driver Data'!F3086</f>
        <v>0</v>
      </c>
      <c r="G3086" s="191">
        <f>'5 Driver Data'!G3086</f>
        <v>0</v>
      </c>
      <c r="H3086" s="191">
        <f>'5 Driver Data'!H3086</f>
        <v>0</v>
      </c>
      <c r="I3086" s="191">
        <f>'5 Driver Data'!I3086</f>
        <v>0</v>
      </c>
      <c r="J3086" s="191">
        <f>'5 Driver Data'!J3086</f>
        <v>0</v>
      </c>
      <c r="K3086" s="206">
        <f>'5 Driver Data'!K3086</f>
        <v>0</v>
      </c>
      <c r="L3086" s="1"/>
      <c r="M3086" s="216" t="str">
        <f>IF(D3086=0,"Blank",'3 Model Input'!E$44*'3 Model Input'!E$45)</f>
        <v>Blank</v>
      </c>
      <c r="N3086" s="197" t="str">
        <f t="shared" si="500"/>
        <v>Blank</v>
      </c>
      <c r="O3086" s="197" t="str">
        <f>IF(D3086=0,"Blank",'3 Model Input'!E$49*(1-'3 Model Input'!E$51))</f>
        <v>Blank</v>
      </c>
      <c r="P3086" s="197" t="str">
        <f t="shared" si="501"/>
        <v>Blank</v>
      </c>
      <c r="Q3086" s="197" t="str">
        <f>IF(D3086=0,"Blank",IF(D3086="BEV",E3086*(1-'3 Model Input'!E$54), E3086))</f>
        <v>Blank</v>
      </c>
      <c r="R3086" s="198" t="str">
        <f>IF(D3086=0,"Blank",IF(D3086="PHEV",F3086/G3086,F3086*(1-'3 Model Input'!E$54)/G3086))</f>
        <v>Blank</v>
      </c>
      <c r="S3086" s="198" t="str">
        <f>IF(D3086=0,"Blank",IF(D3086="PHEV",MIN(M3086,E3086),MIN(M3086,(E3086*(1-'3 Model Input'!E$54)))))</f>
        <v>Blank</v>
      </c>
      <c r="T3086" s="217" t="str">
        <f t="shared" si="502"/>
        <v>Blank</v>
      </c>
      <c r="U3086" s="89"/>
      <c r="V3086" s="216" t="str">
        <f>IF(D3086=0,"Blank",P3086*'3 Model Input'!E$50)</f>
        <v>Blank</v>
      </c>
      <c r="W3086" s="197" t="str">
        <f t="shared" si="503"/>
        <v>Blank</v>
      </c>
      <c r="X3086" s="197" t="str">
        <f t="shared" si="504"/>
        <v>Blank</v>
      </c>
      <c r="Y3086" s="197" t="str">
        <f t="shared" si="505"/>
        <v>Blank</v>
      </c>
      <c r="Z3086" s="197" t="str">
        <f t="shared" si="506"/>
        <v>Blank</v>
      </c>
      <c r="AA3086" s="223" t="str" cm="1">
        <f t="array" ref="AA3086">_xlfn.IFS(ISTEXT('3 Model Input'!F$70),"Missing",ISTEXT('3 Model Input'!I$70),"Missing",ISNUMBER('3 Model Input'!K$70),'3 Model Input'!K$70*P3086)</f>
        <v>Missing</v>
      </c>
      <c r="AB3086" s="89"/>
      <c r="AC3086" s="227" t="str" cm="1">
        <f t="array" ref="AC3086">IF(D3086=0,"Blank",_xlfn.IFS('3 Model Input'!E$61=1,(V3086*G3086)/T3086,'3 Model Input'!E$61=2,(W3086*G3086)/T3086,'3 Model Input'!E$61=3,(X3086*G3086)/T3086,'3 Model Input'!E$61=4,(Y3086*G3086)/T3086,'3 Model Input'!E$61=5,(Z3086*G3086)/T3086, ISTEXT('3 Model Input'!E$61),"Missing",'3 Model Input'!E$61=6,(AA3086*G3086)/T3086))</f>
        <v>Blank</v>
      </c>
      <c r="AD3086" s="202" t="str">
        <f t="shared" si="507"/>
        <v>Blank</v>
      </c>
      <c r="AE3086" s="202" t="str">
        <f t="shared" si="508"/>
        <v>Blank</v>
      </c>
      <c r="AF3086" s="217" t="str">
        <f t="shared" si="509"/>
        <v>Blank</v>
      </c>
      <c r="AG3086" s="9" t="str" cm="1">
        <f t="array" ref="AG3086">_xlfn.IFS(ISNUMBER(AC3086), "", ISNUMBER(SEARCH("Blank", AC3086)), "", ISERROR(AC3086), "Bad input on tab 3")</f>
        <v/>
      </c>
    </row>
    <row r="3087" spans="2:33" ht="15" customHeight="1" x14ac:dyDescent="0.75">
      <c r="B3087" s="205" t="str">
        <f>'5 Driver Data'!B3087</f>
        <v>3079</v>
      </c>
      <c r="C3087" s="193">
        <f>'5 Driver Data'!C3087</f>
        <v>0</v>
      </c>
      <c r="D3087" s="192">
        <f>'5 Driver Data'!D3087</f>
        <v>0</v>
      </c>
      <c r="E3087" s="191">
        <f>'5 Driver Data'!E3087</f>
        <v>0</v>
      </c>
      <c r="F3087" s="191">
        <f>'5 Driver Data'!F3087</f>
        <v>0</v>
      </c>
      <c r="G3087" s="191">
        <f>'5 Driver Data'!G3087</f>
        <v>0</v>
      </c>
      <c r="H3087" s="191">
        <f>'5 Driver Data'!H3087</f>
        <v>0</v>
      </c>
      <c r="I3087" s="191">
        <f>'5 Driver Data'!I3087</f>
        <v>0</v>
      </c>
      <c r="J3087" s="191">
        <f>'5 Driver Data'!J3087</f>
        <v>0</v>
      </c>
      <c r="K3087" s="206">
        <f>'5 Driver Data'!K3087</f>
        <v>0</v>
      </c>
      <c r="L3087" s="1"/>
      <c r="M3087" s="216" t="str">
        <f>IF(D3087=0,"Blank",'3 Model Input'!E$44*'3 Model Input'!E$45)</f>
        <v>Blank</v>
      </c>
      <c r="N3087" s="197" t="str">
        <f t="shared" si="500"/>
        <v>Blank</v>
      </c>
      <c r="O3087" s="197" t="str">
        <f>IF(D3087=0,"Blank",'3 Model Input'!E$49*(1-'3 Model Input'!E$51))</f>
        <v>Blank</v>
      </c>
      <c r="P3087" s="197" t="str">
        <f t="shared" si="501"/>
        <v>Blank</v>
      </c>
      <c r="Q3087" s="197" t="str">
        <f>IF(D3087=0,"Blank",IF(D3087="BEV",E3087*(1-'3 Model Input'!E$54), E3087))</f>
        <v>Blank</v>
      </c>
      <c r="R3087" s="198" t="str">
        <f>IF(D3087=0,"Blank",IF(D3087="PHEV",F3087/G3087,F3087*(1-'3 Model Input'!E$54)/G3087))</f>
        <v>Blank</v>
      </c>
      <c r="S3087" s="198" t="str">
        <f>IF(D3087=0,"Blank",IF(D3087="PHEV",MIN(M3087,E3087),MIN(M3087,(E3087*(1-'3 Model Input'!E$54)))))</f>
        <v>Blank</v>
      </c>
      <c r="T3087" s="217" t="str">
        <f t="shared" si="502"/>
        <v>Blank</v>
      </c>
      <c r="U3087" s="89"/>
      <c r="V3087" s="216" t="str">
        <f>IF(D3087=0,"Blank",P3087*'3 Model Input'!E$50)</f>
        <v>Blank</v>
      </c>
      <c r="W3087" s="197" t="str">
        <f t="shared" si="503"/>
        <v>Blank</v>
      </c>
      <c r="X3087" s="197" t="str">
        <f t="shared" si="504"/>
        <v>Blank</v>
      </c>
      <c r="Y3087" s="197" t="str">
        <f t="shared" si="505"/>
        <v>Blank</v>
      </c>
      <c r="Z3087" s="197" t="str">
        <f t="shared" si="506"/>
        <v>Blank</v>
      </c>
      <c r="AA3087" s="223" t="str" cm="1">
        <f t="array" ref="AA3087">_xlfn.IFS(ISTEXT('3 Model Input'!F$70),"Missing",ISTEXT('3 Model Input'!I$70),"Missing",ISNUMBER('3 Model Input'!K$70),'3 Model Input'!K$70*P3087)</f>
        <v>Missing</v>
      </c>
      <c r="AB3087" s="89"/>
      <c r="AC3087" s="227" t="str" cm="1">
        <f t="array" ref="AC3087">IF(D3087=0,"Blank",_xlfn.IFS('3 Model Input'!E$61=1,(V3087*G3087)/T3087,'3 Model Input'!E$61=2,(W3087*G3087)/T3087,'3 Model Input'!E$61=3,(X3087*G3087)/T3087,'3 Model Input'!E$61=4,(Y3087*G3087)/T3087,'3 Model Input'!E$61=5,(Z3087*G3087)/T3087, ISTEXT('3 Model Input'!E$61),"Missing",'3 Model Input'!E$61=6,(AA3087*G3087)/T3087))</f>
        <v>Blank</v>
      </c>
      <c r="AD3087" s="202" t="str">
        <f t="shared" si="507"/>
        <v>Blank</v>
      </c>
      <c r="AE3087" s="202" t="str">
        <f t="shared" si="508"/>
        <v>Blank</v>
      </c>
      <c r="AF3087" s="217" t="str">
        <f t="shared" si="509"/>
        <v>Blank</v>
      </c>
      <c r="AG3087" s="9" t="str" cm="1">
        <f t="array" ref="AG3087">_xlfn.IFS(ISNUMBER(AC3087), "", ISNUMBER(SEARCH("Blank", AC3087)), "", ISERROR(AC3087), "Bad input on tab 3")</f>
        <v/>
      </c>
    </row>
    <row r="3088" spans="2:33" ht="15" customHeight="1" x14ac:dyDescent="0.75">
      <c r="B3088" s="205" t="str">
        <f>'5 Driver Data'!B3088</f>
        <v>3080</v>
      </c>
      <c r="C3088" s="193">
        <f>'5 Driver Data'!C3088</f>
        <v>0</v>
      </c>
      <c r="D3088" s="192">
        <f>'5 Driver Data'!D3088</f>
        <v>0</v>
      </c>
      <c r="E3088" s="191">
        <f>'5 Driver Data'!E3088</f>
        <v>0</v>
      </c>
      <c r="F3088" s="191">
        <f>'5 Driver Data'!F3088</f>
        <v>0</v>
      </c>
      <c r="G3088" s="191">
        <f>'5 Driver Data'!G3088</f>
        <v>0</v>
      </c>
      <c r="H3088" s="191">
        <f>'5 Driver Data'!H3088</f>
        <v>0</v>
      </c>
      <c r="I3088" s="191">
        <f>'5 Driver Data'!I3088</f>
        <v>0</v>
      </c>
      <c r="J3088" s="191">
        <f>'5 Driver Data'!J3088</f>
        <v>0</v>
      </c>
      <c r="K3088" s="206">
        <f>'5 Driver Data'!K3088</f>
        <v>0</v>
      </c>
      <c r="L3088" s="1"/>
      <c r="M3088" s="216" t="str">
        <f>IF(D3088=0,"Blank",'3 Model Input'!E$44*'3 Model Input'!E$45)</f>
        <v>Blank</v>
      </c>
      <c r="N3088" s="197" t="str">
        <f t="shared" si="500"/>
        <v>Blank</v>
      </c>
      <c r="O3088" s="197" t="str">
        <f>IF(D3088=0,"Blank",'3 Model Input'!E$49*(1-'3 Model Input'!E$51))</f>
        <v>Blank</v>
      </c>
      <c r="P3088" s="197" t="str">
        <f t="shared" si="501"/>
        <v>Blank</v>
      </c>
      <c r="Q3088" s="197" t="str">
        <f>IF(D3088=0,"Blank",IF(D3088="BEV",E3088*(1-'3 Model Input'!E$54), E3088))</f>
        <v>Blank</v>
      </c>
      <c r="R3088" s="198" t="str">
        <f>IF(D3088=0,"Blank",IF(D3088="PHEV",F3088/G3088,F3088*(1-'3 Model Input'!E$54)/G3088))</f>
        <v>Blank</v>
      </c>
      <c r="S3088" s="198" t="str">
        <f>IF(D3088=0,"Blank",IF(D3088="PHEV",MIN(M3088,E3088),MIN(M3088,(E3088*(1-'3 Model Input'!E$54)))))</f>
        <v>Blank</v>
      </c>
      <c r="T3088" s="217" t="str">
        <f t="shared" si="502"/>
        <v>Blank</v>
      </c>
      <c r="U3088" s="89"/>
      <c r="V3088" s="216" t="str">
        <f>IF(D3088=0,"Blank",P3088*'3 Model Input'!E$50)</f>
        <v>Blank</v>
      </c>
      <c r="W3088" s="197" t="str">
        <f t="shared" si="503"/>
        <v>Blank</v>
      </c>
      <c r="X3088" s="197" t="str">
        <f t="shared" si="504"/>
        <v>Blank</v>
      </c>
      <c r="Y3088" s="197" t="str">
        <f t="shared" si="505"/>
        <v>Blank</v>
      </c>
      <c r="Z3088" s="197" t="str">
        <f t="shared" si="506"/>
        <v>Blank</v>
      </c>
      <c r="AA3088" s="223" t="str" cm="1">
        <f t="array" ref="AA3088">_xlfn.IFS(ISTEXT('3 Model Input'!F$70),"Missing",ISTEXT('3 Model Input'!I$70),"Missing",ISNUMBER('3 Model Input'!K$70),'3 Model Input'!K$70*P3088)</f>
        <v>Missing</v>
      </c>
      <c r="AB3088" s="89"/>
      <c r="AC3088" s="227" t="str" cm="1">
        <f t="array" ref="AC3088">IF(D3088=0,"Blank",_xlfn.IFS('3 Model Input'!E$61=1,(V3088*G3088)/T3088,'3 Model Input'!E$61=2,(W3088*G3088)/T3088,'3 Model Input'!E$61=3,(X3088*G3088)/T3088,'3 Model Input'!E$61=4,(Y3088*G3088)/T3088,'3 Model Input'!E$61=5,(Z3088*G3088)/T3088, ISTEXT('3 Model Input'!E$61),"Missing",'3 Model Input'!E$61=6,(AA3088*G3088)/T3088))</f>
        <v>Blank</v>
      </c>
      <c r="AD3088" s="202" t="str">
        <f t="shared" si="507"/>
        <v>Blank</v>
      </c>
      <c r="AE3088" s="202" t="str">
        <f t="shared" si="508"/>
        <v>Blank</v>
      </c>
      <c r="AF3088" s="217" t="str">
        <f t="shared" si="509"/>
        <v>Blank</v>
      </c>
      <c r="AG3088" s="9" t="str" cm="1">
        <f t="array" ref="AG3088">_xlfn.IFS(ISNUMBER(AC3088), "", ISNUMBER(SEARCH("Blank", AC3088)), "", ISERROR(AC3088), "Bad input on tab 3")</f>
        <v/>
      </c>
    </row>
    <row r="3089" spans="2:33" ht="15" customHeight="1" x14ac:dyDescent="0.75">
      <c r="B3089" s="205" t="str">
        <f>'5 Driver Data'!B3089</f>
        <v>3081</v>
      </c>
      <c r="C3089" s="193">
        <f>'5 Driver Data'!C3089</f>
        <v>0</v>
      </c>
      <c r="D3089" s="192">
        <f>'5 Driver Data'!D3089</f>
        <v>0</v>
      </c>
      <c r="E3089" s="191">
        <f>'5 Driver Data'!E3089</f>
        <v>0</v>
      </c>
      <c r="F3089" s="191">
        <f>'5 Driver Data'!F3089</f>
        <v>0</v>
      </c>
      <c r="G3089" s="191">
        <f>'5 Driver Data'!G3089</f>
        <v>0</v>
      </c>
      <c r="H3089" s="191">
        <f>'5 Driver Data'!H3089</f>
        <v>0</v>
      </c>
      <c r="I3089" s="191">
        <f>'5 Driver Data'!I3089</f>
        <v>0</v>
      </c>
      <c r="J3089" s="191">
        <f>'5 Driver Data'!J3089</f>
        <v>0</v>
      </c>
      <c r="K3089" s="206">
        <f>'5 Driver Data'!K3089</f>
        <v>0</v>
      </c>
      <c r="L3089" s="1"/>
      <c r="M3089" s="216" t="str">
        <f>IF(D3089=0,"Blank",'3 Model Input'!E$44*'3 Model Input'!E$45)</f>
        <v>Blank</v>
      </c>
      <c r="N3089" s="197" t="str">
        <f t="shared" si="500"/>
        <v>Blank</v>
      </c>
      <c r="O3089" s="197" t="str">
        <f>IF(D3089=0,"Blank",'3 Model Input'!E$49*(1-'3 Model Input'!E$51))</f>
        <v>Blank</v>
      </c>
      <c r="P3089" s="197" t="str">
        <f t="shared" si="501"/>
        <v>Blank</v>
      </c>
      <c r="Q3089" s="197" t="str">
        <f>IF(D3089=0,"Blank",IF(D3089="BEV",E3089*(1-'3 Model Input'!E$54), E3089))</f>
        <v>Blank</v>
      </c>
      <c r="R3089" s="198" t="str">
        <f>IF(D3089=0,"Blank",IF(D3089="PHEV",F3089/G3089,F3089*(1-'3 Model Input'!E$54)/G3089))</f>
        <v>Blank</v>
      </c>
      <c r="S3089" s="198" t="str">
        <f>IF(D3089=0,"Blank",IF(D3089="PHEV",MIN(M3089,E3089),MIN(M3089,(E3089*(1-'3 Model Input'!E$54)))))</f>
        <v>Blank</v>
      </c>
      <c r="T3089" s="217" t="str">
        <f t="shared" si="502"/>
        <v>Blank</v>
      </c>
      <c r="U3089" s="89"/>
      <c r="V3089" s="216" t="str">
        <f>IF(D3089=0,"Blank",P3089*'3 Model Input'!E$50)</f>
        <v>Blank</v>
      </c>
      <c r="W3089" s="197" t="str">
        <f t="shared" si="503"/>
        <v>Blank</v>
      </c>
      <c r="X3089" s="197" t="str">
        <f t="shared" si="504"/>
        <v>Blank</v>
      </c>
      <c r="Y3089" s="197" t="str">
        <f t="shared" si="505"/>
        <v>Blank</v>
      </c>
      <c r="Z3089" s="197" t="str">
        <f t="shared" si="506"/>
        <v>Blank</v>
      </c>
      <c r="AA3089" s="223" t="str" cm="1">
        <f t="array" ref="AA3089">_xlfn.IFS(ISTEXT('3 Model Input'!F$70),"Missing",ISTEXT('3 Model Input'!I$70),"Missing",ISNUMBER('3 Model Input'!K$70),'3 Model Input'!K$70*P3089)</f>
        <v>Missing</v>
      </c>
      <c r="AB3089" s="89"/>
      <c r="AC3089" s="227" t="str" cm="1">
        <f t="array" ref="AC3089">IF(D3089=0,"Blank",_xlfn.IFS('3 Model Input'!E$61=1,(V3089*G3089)/T3089,'3 Model Input'!E$61=2,(W3089*G3089)/T3089,'3 Model Input'!E$61=3,(X3089*G3089)/T3089,'3 Model Input'!E$61=4,(Y3089*G3089)/T3089,'3 Model Input'!E$61=5,(Z3089*G3089)/T3089, ISTEXT('3 Model Input'!E$61),"Missing",'3 Model Input'!E$61=6,(AA3089*G3089)/T3089))</f>
        <v>Blank</v>
      </c>
      <c r="AD3089" s="202" t="str">
        <f t="shared" si="507"/>
        <v>Blank</v>
      </c>
      <c r="AE3089" s="202" t="str">
        <f t="shared" si="508"/>
        <v>Blank</v>
      </c>
      <c r="AF3089" s="217" t="str">
        <f t="shared" si="509"/>
        <v>Blank</v>
      </c>
      <c r="AG3089" s="9" t="str" cm="1">
        <f t="array" ref="AG3089">_xlfn.IFS(ISNUMBER(AC3089), "", ISNUMBER(SEARCH("Blank", AC3089)), "", ISERROR(AC3089), "Bad input on tab 3")</f>
        <v/>
      </c>
    </row>
    <row r="3090" spans="2:33" ht="15" customHeight="1" x14ac:dyDescent="0.75">
      <c r="B3090" s="205" t="str">
        <f>'5 Driver Data'!B3090</f>
        <v>3082</v>
      </c>
      <c r="C3090" s="193">
        <f>'5 Driver Data'!C3090</f>
        <v>0</v>
      </c>
      <c r="D3090" s="192">
        <f>'5 Driver Data'!D3090</f>
        <v>0</v>
      </c>
      <c r="E3090" s="191">
        <f>'5 Driver Data'!E3090</f>
        <v>0</v>
      </c>
      <c r="F3090" s="191">
        <f>'5 Driver Data'!F3090</f>
        <v>0</v>
      </c>
      <c r="G3090" s="191">
        <f>'5 Driver Data'!G3090</f>
        <v>0</v>
      </c>
      <c r="H3090" s="191">
        <f>'5 Driver Data'!H3090</f>
        <v>0</v>
      </c>
      <c r="I3090" s="191">
        <f>'5 Driver Data'!I3090</f>
        <v>0</v>
      </c>
      <c r="J3090" s="191">
        <f>'5 Driver Data'!J3090</f>
        <v>0</v>
      </c>
      <c r="K3090" s="206">
        <f>'5 Driver Data'!K3090</f>
        <v>0</v>
      </c>
      <c r="L3090" s="1"/>
      <c r="M3090" s="216" t="str">
        <f>IF(D3090=0,"Blank",'3 Model Input'!E$44*'3 Model Input'!E$45)</f>
        <v>Blank</v>
      </c>
      <c r="N3090" s="197" t="str">
        <f t="shared" si="500"/>
        <v>Blank</v>
      </c>
      <c r="O3090" s="197" t="str">
        <f>IF(D3090=0,"Blank",'3 Model Input'!E$49*(1-'3 Model Input'!E$51))</f>
        <v>Blank</v>
      </c>
      <c r="P3090" s="197" t="str">
        <f t="shared" si="501"/>
        <v>Blank</v>
      </c>
      <c r="Q3090" s="197" t="str">
        <f>IF(D3090=0,"Blank",IF(D3090="BEV",E3090*(1-'3 Model Input'!E$54), E3090))</f>
        <v>Blank</v>
      </c>
      <c r="R3090" s="198" t="str">
        <f>IF(D3090=0,"Blank",IF(D3090="PHEV",F3090/G3090,F3090*(1-'3 Model Input'!E$54)/G3090))</f>
        <v>Blank</v>
      </c>
      <c r="S3090" s="198" t="str">
        <f>IF(D3090=0,"Blank",IF(D3090="PHEV",MIN(M3090,E3090),MIN(M3090,(E3090*(1-'3 Model Input'!E$54)))))</f>
        <v>Blank</v>
      </c>
      <c r="T3090" s="217" t="str">
        <f t="shared" si="502"/>
        <v>Blank</v>
      </c>
      <c r="U3090" s="89"/>
      <c r="V3090" s="216" t="str">
        <f>IF(D3090=0,"Blank",P3090*'3 Model Input'!E$50)</f>
        <v>Blank</v>
      </c>
      <c r="W3090" s="197" t="str">
        <f t="shared" si="503"/>
        <v>Blank</v>
      </c>
      <c r="X3090" s="197" t="str">
        <f t="shared" si="504"/>
        <v>Blank</v>
      </c>
      <c r="Y3090" s="197" t="str">
        <f t="shared" si="505"/>
        <v>Blank</v>
      </c>
      <c r="Z3090" s="197" t="str">
        <f t="shared" si="506"/>
        <v>Blank</v>
      </c>
      <c r="AA3090" s="223" t="str" cm="1">
        <f t="array" ref="AA3090">_xlfn.IFS(ISTEXT('3 Model Input'!F$70),"Missing",ISTEXT('3 Model Input'!I$70),"Missing",ISNUMBER('3 Model Input'!K$70),'3 Model Input'!K$70*P3090)</f>
        <v>Missing</v>
      </c>
      <c r="AB3090" s="89"/>
      <c r="AC3090" s="227" t="str" cm="1">
        <f t="array" ref="AC3090">IF(D3090=0,"Blank",_xlfn.IFS('3 Model Input'!E$61=1,(V3090*G3090)/T3090,'3 Model Input'!E$61=2,(W3090*G3090)/T3090,'3 Model Input'!E$61=3,(X3090*G3090)/T3090,'3 Model Input'!E$61=4,(Y3090*G3090)/T3090,'3 Model Input'!E$61=5,(Z3090*G3090)/T3090, ISTEXT('3 Model Input'!E$61),"Missing",'3 Model Input'!E$61=6,(AA3090*G3090)/T3090))</f>
        <v>Blank</v>
      </c>
      <c r="AD3090" s="202" t="str">
        <f t="shared" si="507"/>
        <v>Blank</v>
      </c>
      <c r="AE3090" s="202" t="str">
        <f t="shared" si="508"/>
        <v>Blank</v>
      </c>
      <c r="AF3090" s="217" t="str">
        <f t="shared" si="509"/>
        <v>Blank</v>
      </c>
      <c r="AG3090" s="9" t="str" cm="1">
        <f t="array" ref="AG3090">_xlfn.IFS(ISNUMBER(AC3090), "", ISNUMBER(SEARCH("Blank", AC3090)), "", ISERROR(AC3090), "Bad input on tab 3")</f>
        <v/>
      </c>
    </row>
    <row r="3091" spans="2:33" ht="15" customHeight="1" x14ac:dyDescent="0.75">
      <c r="B3091" s="205" t="str">
        <f>'5 Driver Data'!B3091</f>
        <v>3083</v>
      </c>
      <c r="C3091" s="193">
        <f>'5 Driver Data'!C3091</f>
        <v>0</v>
      </c>
      <c r="D3091" s="192">
        <f>'5 Driver Data'!D3091</f>
        <v>0</v>
      </c>
      <c r="E3091" s="191">
        <f>'5 Driver Data'!E3091</f>
        <v>0</v>
      </c>
      <c r="F3091" s="191">
        <f>'5 Driver Data'!F3091</f>
        <v>0</v>
      </c>
      <c r="G3091" s="191">
        <f>'5 Driver Data'!G3091</f>
        <v>0</v>
      </c>
      <c r="H3091" s="191">
        <f>'5 Driver Data'!H3091</f>
        <v>0</v>
      </c>
      <c r="I3091" s="191">
        <f>'5 Driver Data'!I3091</f>
        <v>0</v>
      </c>
      <c r="J3091" s="191">
        <f>'5 Driver Data'!J3091</f>
        <v>0</v>
      </c>
      <c r="K3091" s="206">
        <f>'5 Driver Data'!K3091</f>
        <v>0</v>
      </c>
      <c r="L3091" s="1"/>
      <c r="M3091" s="216" t="str">
        <f>IF(D3091=0,"Blank",'3 Model Input'!E$44*'3 Model Input'!E$45)</f>
        <v>Blank</v>
      </c>
      <c r="N3091" s="197" t="str">
        <f t="shared" si="500"/>
        <v>Blank</v>
      </c>
      <c r="O3091" s="197" t="str">
        <f>IF(D3091=0,"Blank",'3 Model Input'!E$49*(1-'3 Model Input'!E$51))</f>
        <v>Blank</v>
      </c>
      <c r="P3091" s="197" t="str">
        <f t="shared" si="501"/>
        <v>Blank</v>
      </c>
      <c r="Q3091" s="197" t="str">
        <f>IF(D3091=0,"Blank",IF(D3091="BEV",E3091*(1-'3 Model Input'!E$54), E3091))</f>
        <v>Blank</v>
      </c>
      <c r="R3091" s="198" t="str">
        <f>IF(D3091=0,"Blank",IF(D3091="PHEV",F3091/G3091,F3091*(1-'3 Model Input'!E$54)/G3091))</f>
        <v>Blank</v>
      </c>
      <c r="S3091" s="198" t="str">
        <f>IF(D3091=0,"Blank",IF(D3091="PHEV",MIN(M3091,E3091),MIN(M3091,(E3091*(1-'3 Model Input'!E$54)))))</f>
        <v>Blank</v>
      </c>
      <c r="T3091" s="217" t="str">
        <f t="shared" si="502"/>
        <v>Blank</v>
      </c>
      <c r="U3091" s="89"/>
      <c r="V3091" s="216" t="str">
        <f>IF(D3091=0,"Blank",P3091*'3 Model Input'!E$50)</f>
        <v>Blank</v>
      </c>
      <c r="W3091" s="197" t="str">
        <f t="shared" si="503"/>
        <v>Blank</v>
      </c>
      <c r="X3091" s="197" t="str">
        <f t="shared" si="504"/>
        <v>Blank</v>
      </c>
      <c r="Y3091" s="197" t="str">
        <f t="shared" si="505"/>
        <v>Blank</v>
      </c>
      <c r="Z3091" s="197" t="str">
        <f t="shared" si="506"/>
        <v>Blank</v>
      </c>
      <c r="AA3091" s="223" t="str" cm="1">
        <f t="array" ref="AA3091">_xlfn.IFS(ISTEXT('3 Model Input'!F$70),"Missing",ISTEXT('3 Model Input'!I$70),"Missing",ISNUMBER('3 Model Input'!K$70),'3 Model Input'!K$70*P3091)</f>
        <v>Missing</v>
      </c>
      <c r="AB3091" s="89"/>
      <c r="AC3091" s="227" t="str" cm="1">
        <f t="array" ref="AC3091">IF(D3091=0,"Blank",_xlfn.IFS('3 Model Input'!E$61=1,(V3091*G3091)/T3091,'3 Model Input'!E$61=2,(W3091*G3091)/T3091,'3 Model Input'!E$61=3,(X3091*G3091)/T3091,'3 Model Input'!E$61=4,(Y3091*G3091)/T3091,'3 Model Input'!E$61=5,(Z3091*G3091)/T3091, ISTEXT('3 Model Input'!E$61),"Missing",'3 Model Input'!E$61=6,(AA3091*G3091)/T3091))</f>
        <v>Blank</v>
      </c>
      <c r="AD3091" s="202" t="str">
        <f t="shared" si="507"/>
        <v>Blank</v>
      </c>
      <c r="AE3091" s="202" t="str">
        <f t="shared" si="508"/>
        <v>Blank</v>
      </c>
      <c r="AF3091" s="217" t="str">
        <f t="shared" si="509"/>
        <v>Blank</v>
      </c>
      <c r="AG3091" s="9" t="str" cm="1">
        <f t="array" ref="AG3091">_xlfn.IFS(ISNUMBER(AC3091), "", ISNUMBER(SEARCH("Blank", AC3091)), "", ISERROR(AC3091), "Bad input on tab 3")</f>
        <v/>
      </c>
    </row>
    <row r="3092" spans="2:33" ht="15" customHeight="1" x14ac:dyDescent="0.75">
      <c r="B3092" s="205" t="str">
        <f>'5 Driver Data'!B3092</f>
        <v>3084</v>
      </c>
      <c r="C3092" s="193">
        <f>'5 Driver Data'!C3092</f>
        <v>0</v>
      </c>
      <c r="D3092" s="192">
        <f>'5 Driver Data'!D3092</f>
        <v>0</v>
      </c>
      <c r="E3092" s="191">
        <f>'5 Driver Data'!E3092</f>
        <v>0</v>
      </c>
      <c r="F3092" s="191">
        <f>'5 Driver Data'!F3092</f>
        <v>0</v>
      </c>
      <c r="G3092" s="191">
        <f>'5 Driver Data'!G3092</f>
        <v>0</v>
      </c>
      <c r="H3092" s="191">
        <f>'5 Driver Data'!H3092</f>
        <v>0</v>
      </c>
      <c r="I3092" s="191">
        <f>'5 Driver Data'!I3092</f>
        <v>0</v>
      </c>
      <c r="J3092" s="191">
        <f>'5 Driver Data'!J3092</f>
        <v>0</v>
      </c>
      <c r="K3092" s="206">
        <f>'5 Driver Data'!K3092</f>
        <v>0</v>
      </c>
      <c r="L3092" s="1"/>
      <c r="M3092" s="216" t="str">
        <f>IF(D3092=0,"Blank",'3 Model Input'!E$44*'3 Model Input'!E$45)</f>
        <v>Blank</v>
      </c>
      <c r="N3092" s="197" t="str">
        <f t="shared" si="500"/>
        <v>Blank</v>
      </c>
      <c r="O3092" s="197" t="str">
        <f>IF(D3092=0,"Blank",'3 Model Input'!E$49*(1-'3 Model Input'!E$51))</f>
        <v>Blank</v>
      </c>
      <c r="P3092" s="197" t="str">
        <f t="shared" si="501"/>
        <v>Blank</v>
      </c>
      <c r="Q3092" s="197" t="str">
        <f>IF(D3092=0,"Blank",IF(D3092="BEV",E3092*(1-'3 Model Input'!E$54), E3092))</f>
        <v>Blank</v>
      </c>
      <c r="R3092" s="198" t="str">
        <f>IF(D3092=0,"Blank",IF(D3092="PHEV",F3092/G3092,F3092*(1-'3 Model Input'!E$54)/G3092))</f>
        <v>Blank</v>
      </c>
      <c r="S3092" s="198" t="str">
        <f>IF(D3092=0,"Blank",IF(D3092="PHEV",MIN(M3092,E3092),MIN(M3092,(E3092*(1-'3 Model Input'!E$54)))))</f>
        <v>Blank</v>
      </c>
      <c r="T3092" s="217" t="str">
        <f t="shared" si="502"/>
        <v>Blank</v>
      </c>
      <c r="U3092" s="89"/>
      <c r="V3092" s="216" t="str">
        <f>IF(D3092=0,"Blank",P3092*'3 Model Input'!E$50)</f>
        <v>Blank</v>
      </c>
      <c r="W3092" s="197" t="str">
        <f t="shared" si="503"/>
        <v>Blank</v>
      </c>
      <c r="X3092" s="197" t="str">
        <f t="shared" si="504"/>
        <v>Blank</v>
      </c>
      <c r="Y3092" s="197" t="str">
        <f t="shared" si="505"/>
        <v>Blank</v>
      </c>
      <c r="Z3092" s="197" t="str">
        <f t="shared" si="506"/>
        <v>Blank</v>
      </c>
      <c r="AA3092" s="223" t="str" cm="1">
        <f t="array" ref="AA3092">_xlfn.IFS(ISTEXT('3 Model Input'!F$70),"Missing",ISTEXT('3 Model Input'!I$70),"Missing",ISNUMBER('3 Model Input'!K$70),'3 Model Input'!K$70*P3092)</f>
        <v>Missing</v>
      </c>
      <c r="AB3092" s="89"/>
      <c r="AC3092" s="227" t="str" cm="1">
        <f t="array" ref="AC3092">IF(D3092=0,"Blank",_xlfn.IFS('3 Model Input'!E$61=1,(V3092*G3092)/T3092,'3 Model Input'!E$61=2,(W3092*G3092)/T3092,'3 Model Input'!E$61=3,(X3092*G3092)/T3092,'3 Model Input'!E$61=4,(Y3092*G3092)/T3092,'3 Model Input'!E$61=5,(Z3092*G3092)/T3092, ISTEXT('3 Model Input'!E$61),"Missing",'3 Model Input'!E$61=6,(AA3092*G3092)/T3092))</f>
        <v>Blank</v>
      </c>
      <c r="AD3092" s="202" t="str">
        <f t="shared" si="507"/>
        <v>Blank</v>
      </c>
      <c r="AE3092" s="202" t="str">
        <f t="shared" si="508"/>
        <v>Blank</v>
      </c>
      <c r="AF3092" s="217" t="str">
        <f t="shared" si="509"/>
        <v>Blank</v>
      </c>
      <c r="AG3092" s="9" t="str" cm="1">
        <f t="array" ref="AG3092">_xlfn.IFS(ISNUMBER(AC3092), "", ISNUMBER(SEARCH("Blank", AC3092)), "", ISERROR(AC3092), "Bad input on tab 3")</f>
        <v/>
      </c>
    </row>
    <row r="3093" spans="2:33" ht="15" customHeight="1" x14ac:dyDescent="0.75">
      <c r="B3093" s="205" t="str">
        <f>'5 Driver Data'!B3093</f>
        <v>3085</v>
      </c>
      <c r="C3093" s="193">
        <f>'5 Driver Data'!C3093</f>
        <v>0</v>
      </c>
      <c r="D3093" s="192">
        <f>'5 Driver Data'!D3093</f>
        <v>0</v>
      </c>
      <c r="E3093" s="191">
        <f>'5 Driver Data'!E3093</f>
        <v>0</v>
      </c>
      <c r="F3093" s="191">
        <f>'5 Driver Data'!F3093</f>
        <v>0</v>
      </c>
      <c r="G3093" s="191">
        <f>'5 Driver Data'!G3093</f>
        <v>0</v>
      </c>
      <c r="H3093" s="191">
        <f>'5 Driver Data'!H3093</f>
        <v>0</v>
      </c>
      <c r="I3093" s="191">
        <f>'5 Driver Data'!I3093</f>
        <v>0</v>
      </c>
      <c r="J3093" s="191">
        <f>'5 Driver Data'!J3093</f>
        <v>0</v>
      </c>
      <c r="K3093" s="206">
        <f>'5 Driver Data'!K3093</f>
        <v>0</v>
      </c>
      <c r="L3093" s="1"/>
      <c r="M3093" s="216" t="str">
        <f>IF(D3093=0,"Blank",'3 Model Input'!E$44*'3 Model Input'!E$45)</f>
        <v>Blank</v>
      </c>
      <c r="N3093" s="197" t="str">
        <f t="shared" si="500"/>
        <v>Blank</v>
      </c>
      <c r="O3093" s="197" t="str">
        <f>IF(D3093=0,"Blank",'3 Model Input'!E$49*(1-'3 Model Input'!E$51))</f>
        <v>Blank</v>
      </c>
      <c r="P3093" s="197" t="str">
        <f t="shared" si="501"/>
        <v>Blank</v>
      </c>
      <c r="Q3093" s="197" t="str">
        <f>IF(D3093=0,"Blank",IF(D3093="BEV",E3093*(1-'3 Model Input'!E$54), E3093))</f>
        <v>Blank</v>
      </c>
      <c r="R3093" s="198" t="str">
        <f>IF(D3093=0,"Blank",IF(D3093="PHEV",F3093/G3093,F3093*(1-'3 Model Input'!E$54)/G3093))</f>
        <v>Blank</v>
      </c>
      <c r="S3093" s="198" t="str">
        <f>IF(D3093=0,"Blank",IF(D3093="PHEV",MIN(M3093,E3093),MIN(M3093,(E3093*(1-'3 Model Input'!E$54)))))</f>
        <v>Blank</v>
      </c>
      <c r="T3093" s="217" t="str">
        <f t="shared" si="502"/>
        <v>Blank</v>
      </c>
      <c r="U3093" s="89"/>
      <c r="V3093" s="216" t="str">
        <f>IF(D3093=0,"Blank",P3093*'3 Model Input'!E$50)</f>
        <v>Blank</v>
      </c>
      <c r="W3093" s="197" t="str">
        <f t="shared" si="503"/>
        <v>Blank</v>
      </c>
      <c r="X3093" s="197" t="str">
        <f t="shared" si="504"/>
        <v>Blank</v>
      </c>
      <c r="Y3093" s="197" t="str">
        <f t="shared" si="505"/>
        <v>Blank</v>
      </c>
      <c r="Z3093" s="197" t="str">
        <f t="shared" si="506"/>
        <v>Blank</v>
      </c>
      <c r="AA3093" s="223" t="str" cm="1">
        <f t="array" ref="AA3093">_xlfn.IFS(ISTEXT('3 Model Input'!F$70),"Missing",ISTEXT('3 Model Input'!I$70),"Missing",ISNUMBER('3 Model Input'!K$70),'3 Model Input'!K$70*P3093)</f>
        <v>Missing</v>
      </c>
      <c r="AB3093" s="89"/>
      <c r="AC3093" s="227" t="str" cm="1">
        <f t="array" ref="AC3093">IF(D3093=0,"Blank",_xlfn.IFS('3 Model Input'!E$61=1,(V3093*G3093)/T3093,'3 Model Input'!E$61=2,(W3093*G3093)/T3093,'3 Model Input'!E$61=3,(X3093*G3093)/T3093,'3 Model Input'!E$61=4,(Y3093*G3093)/T3093,'3 Model Input'!E$61=5,(Z3093*G3093)/T3093, ISTEXT('3 Model Input'!E$61),"Missing",'3 Model Input'!E$61=6,(AA3093*G3093)/T3093))</f>
        <v>Blank</v>
      </c>
      <c r="AD3093" s="202" t="str">
        <f t="shared" si="507"/>
        <v>Blank</v>
      </c>
      <c r="AE3093" s="202" t="str">
        <f t="shared" si="508"/>
        <v>Blank</v>
      </c>
      <c r="AF3093" s="217" t="str">
        <f t="shared" si="509"/>
        <v>Blank</v>
      </c>
      <c r="AG3093" s="9" t="str" cm="1">
        <f t="array" ref="AG3093">_xlfn.IFS(ISNUMBER(AC3093), "", ISNUMBER(SEARCH("Blank", AC3093)), "", ISERROR(AC3093), "Bad input on tab 3")</f>
        <v/>
      </c>
    </row>
    <row r="3094" spans="2:33" ht="15" customHeight="1" x14ac:dyDescent="0.75">
      <c r="B3094" s="205" t="str">
        <f>'5 Driver Data'!B3094</f>
        <v>3086</v>
      </c>
      <c r="C3094" s="193">
        <f>'5 Driver Data'!C3094</f>
        <v>0</v>
      </c>
      <c r="D3094" s="192">
        <f>'5 Driver Data'!D3094</f>
        <v>0</v>
      </c>
      <c r="E3094" s="191">
        <f>'5 Driver Data'!E3094</f>
        <v>0</v>
      </c>
      <c r="F3094" s="191">
        <f>'5 Driver Data'!F3094</f>
        <v>0</v>
      </c>
      <c r="G3094" s="191">
        <f>'5 Driver Data'!G3094</f>
        <v>0</v>
      </c>
      <c r="H3094" s="191">
        <f>'5 Driver Data'!H3094</f>
        <v>0</v>
      </c>
      <c r="I3094" s="191">
        <f>'5 Driver Data'!I3094</f>
        <v>0</v>
      </c>
      <c r="J3094" s="191">
        <f>'5 Driver Data'!J3094</f>
        <v>0</v>
      </c>
      <c r="K3094" s="206">
        <f>'5 Driver Data'!K3094</f>
        <v>0</v>
      </c>
      <c r="L3094" s="1"/>
      <c r="M3094" s="216" t="str">
        <f>IF(D3094=0,"Blank",'3 Model Input'!E$44*'3 Model Input'!E$45)</f>
        <v>Blank</v>
      </c>
      <c r="N3094" s="197" t="str">
        <f t="shared" si="500"/>
        <v>Blank</v>
      </c>
      <c r="O3094" s="197" t="str">
        <f>IF(D3094=0,"Blank",'3 Model Input'!E$49*(1-'3 Model Input'!E$51))</f>
        <v>Blank</v>
      </c>
      <c r="P3094" s="197" t="str">
        <f t="shared" si="501"/>
        <v>Blank</v>
      </c>
      <c r="Q3094" s="197" t="str">
        <f>IF(D3094=0,"Blank",IF(D3094="BEV",E3094*(1-'3 Model Input'!E$54), E3094))</f>
        <v>Blank</v>
      </c>
      <c r="R3094" s="198" t="str">
        <f>IF(D3094=0,"Blank",IF(D3094="PHEV",F3094/G3094,F3094*(1-'3 Model Input'!E$54)/G3094))</f>
        <v>Blank</v>
      </c>
      <c r="S3094" s="198" t="str">
        <f>IF(D3094=0,"Blank",IF(D3094="PHEV",MIN(M3094,E3094),MIN(M3094,(E3094*(1-'3 Model Input'!E$54)))))</f>
        <v>Blank</v>
      </c>
      <c r="T3094" s="217" t="str">
        <f t="shared" si="502"/>
        <v>Blank</v>
      </c>
      <c r="U3094" s="89"/>
      <c r="V3094" s="216" t="str">
        <f>IF(D3094=0,"Blank",P3094*'3 Model Input'!E$50)</f>
        <v>Blank</v>
      </c>
      <c r="W3094" s="197" t="str">
        <f t="shared" si="503"/>
        <v>Blank</v>
      </c>
      <c r="X3094" s="197" t="str">
        <f t="shared" si="504"/>
        <v>Blank</v>
      </c>
      <c r="Y3094" s="197" t="str">
        <f t="shared" si="505"/>
        <v>Blank</v>
      </c>
      <c r="Z3094" s="197" t="str">
        <f t="shared" si="506"/>
        <v>Blank</v>
      </c>
      <c r="AA3094" s="223" t="str" cm="1">
        <f t="array" ref="AA3094">_xlfn.IFS(ISTEXT('3 Model Input'!F$70),"Missing",ISTEXT('3 Model Input'!I$70),"Missing",ISNUMBER('3 Model Input'!K$70),'3 Model Input'!K$70*P3094)</f>
        <v>Missing</v>
      </c>
      <c r="AB3094" s="89"/>
      <c r="AC3094" s="227" t="str" cm="1">
        <f t="array" ref="AC3094">IF(D3094=0,"Blank",_xlfn.IFS('3 Model Input'!E$61=1,(V3094*G3094)/T3094,'3 Model Input'!E$61=2,(W3094*G3094)/T3094,'3 Model Input'!E$61=3,(X3094*G3094)/T3094,'3 Model Input'!E$61=4,(Y3094*G3094)/T3094,'3 Model Input'!E$61=5,(Z3094*G3094)/T3094, ISTEXT('3 Model Input'!E$61),"Missing",'3 Model Input'!E$61=6,(AA3094*G3094)/T3094))</f>
        <v>Blank</v>
      </c>
      <c r="AD3094" s="202" t="str">
        <f t="shared" si="507"/>
        <v>Blank</v>
      </c>
      <c r="AE3094" s="202" t="str">
        <f t="shared" si="508"/>
        <v>Blank</v>
      </c>
      <c r="AF3094" s="217" t="str">
        <f t="shared" si="509"/>
        <v>Blank</v>
      </c>
      <c r="AG3094" s="9" t="str" cm="1">
        <f t="array" ref="AG3094">_xlfn.IFS(ISNUMBER(AC3094), "", ISNUMBER(SEARCH("Blank", AC3094)), "", ISERROR(AC3094), "Bad input on tab 3")</f>
        <v/>
      </c>
    </row>
    <row r="3095" spans="2:33" ht="15" customHeight="1" x14ac:dyDescent="0.75">
      <c r="B3095" s="205" t="str">
        <f>'5 Driver Data'!B3095</f>
        <v>3087</v>
      </c>
      <c r="C3095" s="193">
        <f>'5 Driver Data'!C3095</f>
        <v>0</v>
      </c>
      <c r="D3095" s="192">
        <f>'5 Driver Data'!D3095</f>
        <v>0</v>
      </c>
      <c r="E3095" s="191">
        <f>'5 Driver Data'!E3095</f>
        <v>0</v>
      </c>
      <c r="F3095" s="191">
        <f>'5 Driver Data'!F3095</f>
        <v>0</v>
      </c>
      <c r="G3095" s="191">
        <f>'5 Driver Data'!G3095</f>
        <v>0</v>
      </c>
      <c r="H3095" s="191">
        <f>'5 Driver Data'!H3095</f>
        <v>0</v>
      </c>
      <c r="I3095" s="191">
        <f>'5 Driver Data'!I3095</f>
        <v>0</v>
      </c>
      <c r="J3095" s="191">
        <f>'5 Driver Data'!J3095</f>
        <v>0</v>
      </c>
      <c r="K3095" s="206">
        <f>'5 Driver Data'!K3095</f>
        <v>0</v>
      </c>
      <c r="L3095" s="1"/>
      <c r="M3095" s="216" t="str">
        <f>IF(D3095=0,"Blank",'3 Model Input'!E$44*'3 Model Input'!E$45)</f>
        <v>Blank</v>
      </c>
      <c r="N3095" s="197" t="str">
        <f t="shared" si="500"/>
        <v>Blank</v>
      </c>
      <c r="O3095" s="197" t="str">
        <f>IF(D3095=0,"Blank",'3 Model Input'!E$49*(1-'3 Model Input'!E$51))</f>
        <v>Blank</v>
      </c>
      <c r="P3095" s="197" t="str">
        <f t="shared" si="501"/>
        <v>Blank</v>
      </c>
      <c r="Q3095" s="197" t="str">
        <f>IF(D3095=0,"Blank",IF(D3095="BEV",E3095*(1-'3 Model Input'!E$54), E3095))</f>
        <v>Blank</v>
      </c>
      <c r="R3095" s="198" t="str">
        <f>IF(D3095=0,"Blank",IF(D3095="PHEV",F3095/G3095,F3095*(1-'3 Model Input'!E$54)/G3095))</f>
        <v>Blank</v>
      </c>
      <c r="S3095" s="198" t="str">
        <f>IF(D3095=0,"Blank",IF(D3095="PHEV",MIN(M3095,E3095),MIN(M3095,(E3095*(1-'3 Model Input'!E$54)))))</f>
        <v>Blank</v>
      </c>
      <c r="T3095" s="217" t="str">
        <f t="shared" si="502"/>
        <v>Blank</v>
      </c>
      <c r="U3095" s="89"/>
      <c r="V3095" s="216" t="str">
        <f>IF(D3095=0,"Blank",P3095*'3 Model Input'!E$50)</f>
        <v>Blank</v>
      </c>
      <c r="W3095" s="197" t="str">
        <f t="shared" si="503"/>
        <v>Blank</v>
      </c>
      <c r="X3095" s="197" t="str">
        <f t="shared" si="504"/>
        <v>Blank</v>
      </c>
      <c r="Y3095" s="197" t="str">
        <f t="shared" si="505"/>
        <v>Blank</v>
      </c>
      <c r="Z3095" s="197" t="str">
        <f t="shared" si="506"/>
        <v>Blank</v>
      </c>
      <c r="AA3095" s="223" t="str" cm="1">
        <f t="array" ref="AA3095">_xlfn.IFS(ISTEXT('3 Model Input'!F$70),"Missing",ISTEXT('3 Model Input'!I$70),"Missing",ISNUMBER('3 Model Input'!K$70),'3 Model Input'!K$70*P3095)</f>
        <v>Missing</v>
      </c>
      <c r="AB3095" s="89"/>
      <c r="AC3095" s="227" t="str" cm="1">
        <f t="array" ref="AC3095">IF(D3095=0,"Blank",_xlfn.IFS('3 Model Input'!E$61=1,(V3095*G3095)/T3095,'3 Model Input'!E$61=2,(W3095*G3095)/T3095,'3 Model Input'!E$61=3,(X3095*G3095)/T3095,'3 Model Input'!E$61=4,(Y3095*G3095)/T3095,'3 Model Input'!E$61=5,(Z3095*G3095)/T3095, ISTEXT('3 Model Input'!E$61),"Missing",'3 Model Input'!E$61=6,(AA3095*G3095)/T3095))</f>
        <v>Blank</v>
      </c>
      <c r="AD3095" s="202" t="str">
        <f t="shared" si="507"/>
        <v>Blank</v>
      </c>
      <c r="AE3095" s="202" t="str">
        <f t="shared" si="508"/>
        <v>Blank</v>
      </c>
      <c r="AF3095" s="217" t="str">
        <f t="shared" si="509"/>
        <v>Blank</v>
      </c>
      <c r="AG3095" s="9" t="str" cm="1">
        <f t="array" ref="AG3095">_xlfn.IFS(ISNUMBER(AC3095), "", ISNUMBER(SEARCH("Blank", AC3095)), "", ISERROR(AC3095), "Bad input on tab 3")</f>
        <v/>
      </c>
    </row>
    <row r="3096" spans="2:33" ht="15" customHeight="1" x14ac:dyDescent="0.75">
      <c r="B3096" s="205" t="str">
        <f>'5 Driver Data'!B3096</f>
        <v>3088</v>
      </c>
      <c r="C3096" s="193">
        <f>'5 Driver Data'!C3096</f>
        <v>0</v>
      </c>
      <c r="D3096" s="192">
        <f>'5 Driver Data'!D3096</f>
        <v>0</v>
      </c>
      <c r="E3096" s="191">
        <f>'5 Driver Data'!E3096</f>
        <v>0</v>
      </c>
      <c r="F3096" s="191">
        <f>'5 Driver Data'!F3096</f>
        <v>0</v>
      </c>
      <c r="G3096" s="191">
        <f>'5 Driver Data'!G3096</f>
        <v>0</v>
      </c>
      <c r="H3096" s="191">
        <f>'5 Driver Data'!H3096</f>
        <v>0</v>
      </c>
      <c r="I3096" s="191">
        <f>'5 Driver Data'!I3096</f>
        <v>0</v>
      </c>
      <c r="J3096" s="191">
        <f>'5 Driver Data'!J3096</f>
        <v>0</v>
      </c>
      <c r="K3096" s="206">
        <f>'5 Driver Data'!K3096</f>
        <v>0</v>
      </c>
      <c r="L3096" s="1"/>
      <c r="M3096" s="216" t="str">
        <f>IF(D3096=0,"Blank",'3 Model Input'!E$44*'3 Model Input'!E$45)</f>
        <v>Blank</v>
      </c>
      <c r="N3096" s="197" t="str">
        <f t="shared" si="500"/>
        <v>Blank</v>
      </c>
      <c r="O3096" s="197" t="str">
        <f>IF(D3096=0,"Blank",'3 Model Input'!E$49*(1-'3 Model Input'!E$51))</f>
        <v>Blank</v>
      </c>
      <c r="P3096" s="197" t="str">
        <f t="shared" si="501"/>
        <v>Blank</v>
      </c>
      <c r="Q3096" s="197" t="str">
        <f>IF(D3096=0,"Blank",IF(D3096="BEV",E3096*(1-'3 Model Input'!E$54), E3096))</f>
        <v>Blank</v>
      </c>
      <c r="R3096" s="198" t="str">
        <f>IF(D3096=0,"Blank",IF(D3096="PHEV",F3096/G3096,F3096*(1-'3 Model Input'!E$54)/G3096))</f>
        <v>Blank</v>
      </c>
      <c r="S3096" s="198" t="str">
        <f>IF(D3096=0,"Blank",IF(D3096="PHEV",MIN(M3096,E3096),MIN(M3096,(E3096*(1-'3 Model Input'!E$54)))))</f>
        <v>Blank</v>
      </c>
      <c r="T3096" s="217" t="str">
        <f t="shared" si="502"/>
        <v>Blank</v>
      </c>
      <c r="U3096" s="89"/>
      <c r="V3096" s="216" t="str">
        <f>IF(D3096=0,"Blank",P3096*'3 Model Input'!E$50)</f>
        <v>Blank</v>
      </c>
      <c r="W3096" s="197" t="str">
        <f t="shared" si="503"/>
        <v>Blank</v>
      </c>
      <c r="X3096" s="197" t="str">
        <f t="shared" si="504"/>
        <v>Blank</v>
      </c>
      <c r="Y3096" s="197" t="str">
        <f t="shared" si="505"/>
        <v>Blank</v>
      </c>
      <c r="Z3096" s="197" t="str">
        <f t="shared" si="506"/>
        <v>Blank</v>
      </c>
      <c r="AA3096" s="223" t="str" cm="1">
        <f t="array" ref="AA3096">_xlfn.IFS(ISTEXT('3 Model Input'!F$70),"Missing",ISTEXT('3 Model Input'!I$70),"Missing",ISNUMBER('3 Model Input'!K$70),'3 Model Input'!K$70*P3096)</f>
        <v>Missing</v>
      </c>
      <c r="AB3096" s="89"/>
      <c r="AC3096" s="227" t="str" cm="1">
        <f t="array" ref="AC3096">IF(D3096=0,"Blank",_xlfn.IFS('3 Model Input'!E$61=1,(V3096*G3096)/T3096,'3 Model Input'!E$61=2,(W3096*G3096)/T3096,'3 Model Input'!E$61=3,(X3096*G3096)/T3096,'3 Model Input'!E$61=4,(Y3096*G3096)/T3096,'3 Model Input'!E$61=5,(Z3096*G3096)/T3096, ISTEXT('3 Model Input'!E$61),"Missing",'3 Model Input'!E$61=6,(AA3096*G3096)/T3096))</f>
        <v>Blank</v>
      </c>
      <c r="AD3096" s="202" t="str">
        <f t="shared" si="507"/>
        <v>Blank</v>
      </c>
      <c r="AE3096" s="202" t="str">
        <f t="shared" si="508"/>
        <v>Blank</v>
      </c>
      <c r="AF3096" s="217" t="str">
        <f t="shared" si="509"/>
        <v>Blank</v>
      </c>
      <c r="AG3096" s="9" t="str" cm="1">
        <f t="array" ref="AG3096">_xlfn.IFS(ISNUMBER(AC3096), "", ISNUMBER(SEARCH("Blank", AC3096)), "", ISERROR(AC3096), "Bad input on tab 3")</f>
        <v/>
      </c>
    </row>
    <row r="3097" spans="2:33" ht="15" customHeight="1" x14ac:dyDescent="0.75">
      <c r="B3097" s="205" t="str">
        <f>'5 Driver Data'!B3097</f>
        <v>3089</v>
      </c>
      <c r="C3097" s="193">
        <f>'5 Driver Data'!C3097</f>
        <v>0</v>
      </c>
      <c r="D3097" s="192">
        <f>'5 Driver Data'!D3097</f>
        <v>0</v>
      </c>
      <c r="E3097" s="191">
        <f>'5 Driver Data'!E3097</f>
        <v>0</v>
      </c>
      <c r="F3097" s="191">
        <f>'5 Driver Data'!F3097</f>
        <v>0</v>
      </c>
      <c r="G3097" s="191">
        <f>'5 Driver Data'!G3097</f>
        <v>0</v>
      </c>
      <c r="H3097" s="191">
        <f>'5 Driver Data'!H3097</f>
        <v>0</v>
      </c>
      <c r="I3097" s="191">
        <f>'5 Driver Data'!I3097</f>
        <v>0</v>
      </c>
      <c r="J3097" s="191">
        <f>'5 Driver Data'!J3097</f>
        <v>0</v>
      </c>
      <c r="K3097" s="206">
        <f>'5 Driver Data'!K3097</f>
        <v>0</v>
      </c>
      <c r="L3097" s="1"/>
      <c r="M3097" s="216" t="str">
        <f>IF(D3097=0,"Blank",'3 Model Input'!E$44*'3 Model Input'!E$45)</f>
        <v>Blank</v>
      </c>
      <c r="N3097" s="197" t="str">
        <f t="shared" si="500"/>
        <v>Blank</v>
      </c>
      <c r="O3097" s="197" t="str">
        <f>IF(D3097=0,"Blank",'3 Model Input'!E$49*(1-'3 Model Input'!E$51))</f>
        <v>Blank</v>
      </c>
      <c r="P3097" s="197" t="str">
        <f t="shared" si="501"/>
        <v>Blank</v>
      </c>
      <c r="Q3097" s="197" t="str">
        <f>IF(D3097=0,"Blank",IF(D3097="BEV",E3097*(1-'3 Model Input'!E$54), E3097))</f>
        <v>Blank</v>
      </c>
      <c r="R3097" s="198" t="str">
        <f>IF(D3097=0,"Blank",IF(D3097="PHEV",F3097/G3097,F3097*(1-'3 Model Input'!E$54)/G3097))</f>
        <v>Blank</v>
      </c>
      <c r="S3097" s="198" t="str">
        <f>IF(D3097=0,"Blank",IF(D3097="PHEV",MIN(M3097,E3097),MIN(M3097,(E3097*(1-'3 Model Input'!E$54)))))</f>
        <v>Blank</v>
      </c>
      <c r="T3097" s="217" t="str">
        <f t="shared" si="502"/>
        <v>Blank</v>
      </c>
      <c r="U3097" s="89"/>
      <c r="V3097" s="216" t="str">
        <f>IF(D3097=0,"Blank",P3097*'3 Model Input'!E$50)</f>
        <v>Blank</v>
      </c>
      <c r="W3097" s="197" t="str">
        <f t="shared" si="503"/>
        <v>Blank</v>
      </c>
      <c r="X3097" s="197" t="str">
        <f t="shared" si="504"/>
        <v>Blank</v>
      </c>
      <c r="Y3097" s="197" t="str">
        <f t="shared" si="505"/>
        <v>Blank</v>
      </c>
      <c r="Z3097" s="197" t="str">
        <f t="shared" si="506"/>
        <v>Blank</v>
      </c>
      <c r="AA3097" s="223" t="str" cm="1">
        <f t="array" ref="AA3097">_xlfn.IFS(ISTEXT('3 Model Input'!F$70),"Missing",ISTEXT('3 Model Input'!I$70),"Missing",ISNUMBER('3 Model Input'!K$70),'3 Model Input'!K$70*P3097)</f>
        <v>Missing</v>
      </c>
      <c r="AB3097" s="89"/>
      <c r="AC3097" s="227" t="str" cm="1">
        <f t="array" ref="AC3097">IF(D3097=0,"Blank",_xlfn.IFS('3 Model Input'!E$61=1,(V3097*G3097)/T3097,'3 Model Input'!E$61=2,(W3097*G3097)/T3097,'3 Model Input'!E$61=3,(X3097*G3097)/T3097,'3 Model Input'!E$61=4,(Y3097*G3097)/T3097,'3 Model Input'!E$61=5,(Z3097*G3097)/T3097, ISTEXT('3 Model Input'!E$61),"Missing",'3 Model Input'!E$61=6,(AA3097*G3097)/T3097))</f>
        <v>Blank</v>
      </c>
      <c r="AD3097" s="202" t="str">
        <f t="shared" si="507"/>
        <v>Blank</v>
      </c>
      <c r="AE3097" s="202" t="str">
        <f t="shared" si="508"/>
        <v>Blank</v>
      </c>
      <c r="AF3097" s="217" t="str">
        <f t="shared" si="509"/>
        <v>Blank</v>
      </c>
      <c r="AG3097" s="9" t="str" cm="1">
        <f t="array" ref="AG3097">_xlfn.IFS(ISNUMBER(AC3097), "", ISNUMBER(SEARCH("Blank", AC3097)), "", ISERROR(AC3097), "Bad input on tab 3")</f>
        <v/>
      </c>
    </row>
    <row r="3098" spans="2:33" ht="15" customHeight="1" x14ac:dyDescent="0.75">
      <c r="B3098" s="205" t="str">
        <f>'5 Driver Data'!B3098</f>
        <v>3090</v>
      </c>
      <c r="C3098" s="193">
        <f>'5 Driver Data'!C3098</f>
        <v>0</v>
      </c>
      <c r="D3098" s="192">
        <f>'5 Driver Data'!D3098</f>
        <v>0</v>
      </c>
      <c r="E3098" s="191">
        <f>'5 Driver Data'!E3098</f>
        <v>0</v>
      </c>
      <c r="F3098" s="191">
        <f>'5 Driver Data'!F3098</f>
        <v>0</v>
      </c>
      <c r="G3098" s="191">
        <f>'5 Driver Data'!G3098</f>
        <v>0</v>
      </c>
      <c r="H3098" s="191">
        <f>'5 Driver Data'!H3098</f>
        <v>0</v>
      </c>
      <c r="I3098" s="191">
        <f>'5 Driver Data'!I3098</f>
        <v>0</v>
      </c>
      <c r="J3098" s="191">
        <f>'5 Driver Data'!J3098</f>
        <v>0</v>
      </c>
      <c r="K3098" s="206">
        <f>'5 Driver Data'!K3098</f>
        <v>0</v>
      </c>
      <c r="L3098" s="1"/>
      <c r="M3098" s="216" t="str">
        <f>IF(D3098=0,"Blank",'3 Model Input'!E$44*'3 Model Input'!E$45)</f>
        <v>Blank</v>
      </c>
      <c r="N3098" s="197" t="str">
        <f t="shared" si="500"/>
        <v>Blank</v>
      </c>
      <c r="O3098" s="197" t="str">
        <f>IF(D3098=0,"Blank",'3 Model Input'!E$49*(1-'3 Model Input'!E$51))</f>
        <v>Blank</v>
      </c>
      <c r="P3098" s="197" t="str">
        <f t="shared" si="501"/>
        <v>Blank</v>
      </c>
      <c r="Q3098" s="197" t="str">
        <f>IF(D3098=0,"Blank",IF(D3098="BEV",E3098*(1-'3 Model Input'!E$54), E3098))</f>
        <v>Blank</v>
      </c>
      <c r="R3098" s="198" t="str">
        <f>IF(D3098=0,"Blank",IF(D3098="PHEV",F3098/G3098,F3098*(1-'3 Model Input'!E$54)/G3098))</f>
        <v>Blank</v>
      </c>
      <c r="S3098" s="198" t="str">
        <f>IF(D3098=0,"Blank",IF(D3098="PHEV",MIN(M3098,E3098),MIN(M3098,(E3098*(1-'3 Model Input'!E$54)))))</f>
        <v>Blank</v>
      </c>
      <c r="T3098" s="217" t="str">
        <f t="shared" si="502"/>
        <v>Blank</v>
      </c>
      <c r="U3098" s="89"/>
      <c r="V3098" s="216" t="str">
        <f>IF(D3098=0,"Blank",P3098*'3 Model Input'!E$50)</f>
        <v>Blank</v>
      </c>
      <c r="W3098" s="197" t="str">
        <f t="shared" si="503"/>
        <v>Blank</v>
      </c>
      <c r="X3098" s="197" t="str">
        <f t="shared" si="504"/>
        <v>Blank</v>
      </c>
      <c r="Y3098" s="197" t="str">
        <f t="shared" si="505"/>
        <v>Blank</v>
      </c>
      <c r="Z3098" s="197" t="str">
        <f t="shared" si="506"/>
        <v>Blank</v>
      </c>
      <c r="AA3098" s="223" t="str" cm="1">
        <f t="array" ref="AA3098">_xlfn.IFS(ISTEXT('3 Model Input'!F$70),"Missing",ISTEXT('3 Model Input'!I$70),"Missing",ISNUMBER('3 Model Input'!K$70),'3 Model Input'!K$70*P3098)</f>
        <v>Missing</v>
      </c>
      <c r="AB3098" s="89"/>
      <c r="AC3098" s="227" t="str" cm="1">
        <f t="array" ref="AC3098">IF(D3098=0,"Blank",_xlfn.IFS('3 Model Input'!E$61=1,(V3098*G3098)/T3098,'3 Model Input'!E$61=2,(W3098*G3098)/T3098,'3 Model Input'!E$61=3,(X3098*G3098)/T3098,'3 Model Input'!E$61=4,(Y3098*G3098)/T3098,'3 Model Input'!E$61=5,(Z3098*G3098)/T3098, ISTEXT('3 Model Input'!E$61),"Missing",'3 Model Input'!E$61=6,(AA3098*G3098)/T3098))</f>
        <v>Blank</v>
      </c>
      <c r="AD3098" s="202" t="str">
        <f t="shared" si="507"/>
        <v>Blank</v>
      </c>
      <c r="AE3098" s="202" t="str">
        <f t="shared" si="508"/>
        <v>Blank</v>
      </c>
      <c r="AF3098" s="217" t="str">
        <f t="shared" si="509"/>
        <v>Blank</v>
      </c>
      <c r="AG3098" s="9" t="str" cm="1">
        <f t="array" ref="AG3098">_xlfn.IFS(ISNUMBER(AC3098), "", ISNUMBER(SEARCH("Blank", AC3098)), "", ISERROR(AC3098), "Bad input on tab 3")</f>
        <v/>
      </c>
    </row>
    <row r="3099" spans="2:33" ht="15" customHeight="1" x14ac:dyDescent="0.75">
      <c r="B3099" s="205" t="str">
        <f>'5 Driver Data'!B3099</f>
        <v>3091</v>
      </c>
      <c r="C3099" s="193">
        <f>'5 Driver Data'!C3099</f>
        <v>0</v>
      </c>
      <c r="D3099" s="192">
        <f>'5 Driver Data'!D3099</f>
        <v>0</v>
      </c>
      <c r="E3099" s="191">
        <f>'5 Driver Data'!E3099</f>
        <v>0</v>
      </c>
      <c r="F3099" s="191">
        <f>'5 Driver Data'!F3099</f>
        <v>0</v>
      </c>
      <c r="G3099" s="191">
        <f>'5 Driver Data'!G3099</f>
        <v>0</v>
      </c>
      <c r="H3099" s="191">
        <f>'5 Driver Data'!H3099</f>
        <v>0</v>
      </c>
      <c r="I3099" s="191">
        <f>'5 Driver Data'!I3099</f>
        <v>0</v>
      </c>
      <c r="J3099" s="191">
        <f>'5 Driver Data'!J3099</f>
        <v>0</v>
      </c>
      <c r="K3099" s="206">
        <f>'5 Driver Data'!K3099</f>
        <v>0</v>
      </c>
      <c r="L3099" s="1"/>
      <c r="M3099" s="216" t="str">
        <f>IF(D3099=0,"Blank",'3 Model Input'!E$44*'3 Model Input'!E$45)</f>
        <v>Blank</v>
      </c>
      <c r="N3099" s="197" t="str">
        <f t="shared" si="500"/>
        <v>Blank</v>
      </c>
      <c r="O3099" s="197" t="str">
        <f>IF(D3099=0,"Blank",'3 Model Input'!E$49*(1-'3 Model Input'!E$51))</f>
        <v>Blank</v>
      </c>
      <c r="P3099" s="197" t="str">
        <f t="shared" si="501"/>
        <v>Blank</v>
      </c>
      <c r="Q3099" s="197" t="str">
        <f>IF(D3099=0,"Blank",IF(D3099="BEV",E3099*(1-'3 Model Input'!E$54), E3099))</f>
        <v>Blank</v>
      </c>
      <c r="R3099" s="198" t="str">
        <f>IF(D3099=0,"Blank",IF(D3099="PHEV",F3099/G3099,F3099*(1-'3 Model Input'!E$54)/G3099))</f>
        <v>Blank</v>
      </c>
      <c r="S3099" s="198" t="str">
        <f>IF(D3099=0,"Blank",IF(D3099="PHEV",MIN(M3099,E3099),MIN(M3099,(E3099*(1-'3 Model Input'!E$54)))))</f>
        <v>Blank</v>
      </c>
      <c r="T3099" s="217" t="str">
        <f t="shared" si="502"/>
        <v>Blank</v>
      </c>
      <c r="U3099" s="89"/>
      <c r="V3099" s="216" t="str">
        <f>IF(D3099=0,"Blank",P3099*'3 Model Input'!E$50)</f>
        <v>Blank</v>
      </c>
      <c r="W3099" s="197" t="str">
        <f t="shared" si="503"/>
        <v>Blank</v>
      </c>
      <c r="X3099" s="197" t="str">
        <f t="shared" si="504"/>
        <v>Blank</v>
      </c>
      <c r="Y3099" s="197" t="str">
        <f t="shared" si="505"/>
        <v>Blank</v>
      </c>
      <c r="Z3099" s="197" t="str">
        <f t="shared" si="506"/>
        <v>Blank</v>
      </c>
      <c r="AA3099" s="223" t="str" cm="1">
        <f t="array" ref="AA3099">_xlfn.IFS(ISTEXT('3 Model Input'!F$70),"Missing",ISTEXT('3 Model Input'!I$70),"Missing",ISNUMBER('3 Model Input'!K$70),'3 Model Input'!K$70*P3099)</f>
        <v>Missing</v>
      </c>
      <c r="AB3099" s="89"/>
      <c r="AC3099" s="227" t="str" cm="1">
        <f t="array" ref="AC3099">IF(D3099=0,"Blank",_xlfn.IFS('3 Model Input'!E$61=1,(V3099*G3099)/T3099,'3 Model Input'!E$61=2,(W3099*G3099)/T3099,'3 Model Input'!E$61=3,(X3099*G3099)/T3099,'3 Model Input'!E$61=4,(Y3099*G3099)/T3099,'3 Model Input'!E$61=5,(Z3099*G3099)/T3099, ISTEXT('3 Model Input'!E$61),"Missing",'3 Model Input'!E$61=6,(AA3099*G3099)/T3099))</f>
        <v>Blank</v>
      </c>
      <c r="AD3099" s="202" t="str">
        <f t="shared" si="507"/>
        <v>Blank</v>
      </c>
      <c r="AE3099" s="202" t="str">
        <f t="shared" si="508"/>
        <v>Blank</v>
      </c>
      <c r="AF3099" s="217" t="str">
        <f t="shared" si="509"/>
        <v>Blank</v>
      </c>
      <c r="AG3099" s="9" t="str" cm="1">
        <f t="array" ref="AG3099">_xlfn.IFS(ISNUMBER(AC3099), "", ISNUMBER(SEARCH("Blank", AC3099)), "", ISERROR(AC3099), "Bad input on tab 3")</f>
        <v/>
      </c>
    </row>
    <row r="3100" spans="2:33" ht="15" customHeight="1" x14ac:dyDescent="0.75">
      <c r="B3100" s="205" t="str">
        <f>'5 Driver Data'!B3100</f>
        <v>3092</v>
      </c>
      <c r="C3100" s="193">
        <f>'5 Driver Data'!C3100</f>
        <v>0</v>
      </c>
      <c r="D3100" s="192">
        <f>'5 Driver Data'!D3100</f>
        <v>0</v>
      </c>
      <c r="E3100" s="191">
        <f>'5 Driver Data'!E3100</f>
        <v>0</v>
      </c>
      <c r="F3100" s="191">
        <f>'5 Driver Data'!F3100</f>
        <v>0</v>
      </c>
      <c r="G3100" s="191">
        <f>'5 Driver Data'!G3100</f>
        <v>0</v>
      </c>
      <c r="H3100" s="191">
        <f>'5 Driver Data'!H3100</f>
        <v>0</v>
      </c>
      <c r="I3100" s="191">
        <f>'5 Driver Data'!I3100</f>
        <v>0</v>
      </c>
      <c r="J3100" s="191">
        <f>'5 Driver Data'!J3100</f>
        <v>0</v>
      </c>
      <c r="K3100" s="206">
        <f>'5 Driver Data'!K3100</f>
        <v>0</v>
      </c>
      <c r="L3100" s="1"/>
      <c r="M3100" s="216" t="str">
        <f>IF(D3100=0,"Blank",'3 Model Input'!E$44*'3 Model Input'!E$45)</f>
        <v>Blank</v>
      </c>
      <c r="N3100" s="197" t="str">
        <f t="shared" si="500"/>
        <v>Blank</v>
      </c>
      <c r="O3100" s="197" t="str">
        <f>IF(D3100=0,"Blank",'3 Model Input'!E$49*(1-'3 Model Input'!E$51))</f>
        <v>Blank</v>
      </c>
      <c r="P3100" s="197" t="str">
        <f t="shared" si="501"/>
        <v>Blank</v>
      </c>
      <c r="Q3100" s="197" t="str">
        <f>IF(D3100=0,"Blank",IF(D3100="BEV",E3100*(1-'3 Model Input'!E$54), E3100))</f>
        <v>Blank</v>
      </c>
      <c r="R3100" s="198" t="str">
        <f>IF(D3100=0,"Blank",IF(D3100="PHEV",F3100/G3100,F3100*(1-'3 Model Input'!E$54)/G3100))</f>
        <v>Blank</v>
      </c>
      <c r="S3100" s="198" t="str">
        <f>IF(D3100=0,"Blank",IF(D3100="PHEV",MIN(M3100,E3100),MIN(M3100,(E3100*(1-'3 Model Input'!E$54)))))</f>
        <v>Blank</v>
      </c>
      <c r="T3100" s="217" t="str">
        <f t="shared" si="502"/>
        <v>Blank</v>
      </c>
      <c r="U3100" s="89"/>
      <c r="V3100" s="216" t="str">
        <f>IF(D3100=0,"Blank",P3100*'3 Model Input'!E$50)</f>
        <v>Blank</v>
      </c>
      <c r="W3100" s="197" t="str">
        <f t="shared" si="503"/>
        <v>Blank</v>
      </c>
      <c r="X3100" s="197" t="str">
        <f t="shared" si="504"/>
        <v>Blank</v>
      </c>
      <c r="Y3100" s="197" t="str">
        <f t="shared" si="505"/>
        <v>Blank</v>
      </c>
      <c r="Z3100" s="197" t="str">
        <f t="shared" si="506"/>
        <v>Blank</v>
      </c>
      <c r="AA3100" s="223" t="str" cm="1">
        <f t="array" ref="AA3100">_xlfn.IFS(ISTEXT('3 Model Input'!F$70),"Missing",ISTEXT('3 Model Input'!I$70),"Missing",ISNUMBER('3 Model Input'!K$70),'3 Model Input'!K$70*P3100)</f>
        <v>Missing</v>
      </c>
      <c r="AB3100" s="89"/>
      <c r="AC3100" s="227" t="str" cm="1">
        <f t="array" ref="AC3100">IF(D3100=0,"Blank",_xlfn.IFS('3 Model Input'!E$61=1,(V3100*G3100)/T3100,'3 Model Input'!E$61=2,(W3100*G3100)/T3100,'3 Model Input'!E$61=3,(X3100*G3100)/T3100,'3 Model Input'!E$61=4,(Y3100*G3100)/T3100,'3 Model Input'!E$61=5,(Z3100*G3100)/T3100, ISTEXT('3 Model Input'!E$61),"Missing",'3 Model Input'!E$61=6,(AA3100*G3100)/T3100))</f>
        <v>Blank</v>
      </c>
      <c r="AD3100" s="202" t="str">
        <f t="shared" si="507"/>
        <v>Blank</v>
      </c>
      <c r="AE3100" s="202" t="str">
        <f t="shared" si="508"/>
        <v>Blank</v>
      </c>
      <c r="AF3100" s="217" t="str">
        <f t="shared" si="509"/>
        <v>Blank</v>
      </c>
      <c r="AG3100" s="9" t="str" cm="1">
        <f t="array" ref="AG3100">_xlfn.IFS(ISNUMBER(AC3100), "", ISNUMBER(SEARCH("Blank", AC3100)), "", ISERROR(AC3100), "Bad input on tab 3")</f>
        <v/>
      </c>
    </row>
    <row r="3101" spans="2:33" ht="15" customHeight="1" x14ac:dyDescent="0.75">
      <c r="B3101" s="205" t="str">
        <f>'5 Driver Data'!B3101</f>
        <v>3093</v>
      </c>
      <c r="C3101" s="193">
        <f>'5 Driver Data'!C3101</f>
        <v>0</v>
      </c>
      <c r="D3101" s="192">
        <f>'5 Driver Data'!D3101</f>
        <v>0</v>
      </c>
      <c r="E3101" s="191">
        <f>'5 Driver Data'!E3101</f>
        <v>0</v>
      </c>
      <c r="F3101" s="191">
        <f>'5 Driver Data'!F3101</f>
        <v>0</v>
      </c>
      <c r="G3101" s="191">
        <f>'5 Driver Data'!G3101</f>
        <v>0</v>
      </c>
      <c r="H3101" s="191">
        <f>'5 Driver Data'!H3101</f>
        <v>0</v>
      </c>
      <c r="I3101" s="191">
        <f>'5 Driver Data'!I3101</f>
        <v>0</v>
      </c>
      <c r="J3101" s="191">
        <f>'5 Driver Data'!J3101</f>
        <v>0</v>
      </c>
      <c r="K3101" s="206">
        <f>'5 Driver Data'!K3101</f>
        <v>0</v>
      </c>
      <c r="L3101" s="1"/>
      <c r="M3101" s="216" t="str">
        <f>IF(D3101=0,"Blank",'3 Model Input'!E$44*'3 Model Input'!E$45)</f>
        <v>Blank</v>
      </c>
      <c r="N3101" s="197" t="str">
        <f t="shared" si="500"/>
        <v>Blank</v>
      </c>
      <c r="O3101" s="197" t="str">
        <f>IF(D3101=0,"Blank",'3 Model Input'!E$49*(1-'3 Model Input'!E$51))</f>
        <v>Blank</v>
      </c>
      <c r="P3101" s="197" t="str">
        <f t="shared" si="501"/>
        <v>Blank</v>
      </c>
      <c r="Q3101" s="197" t="str">
        <f>IF(D3101=0,"Blank",IF(D3101="BEV",E3101*(1-'3 Model Input'!E$54), E3101))</f>
        <v>Blank</v>
      </c>
      <c r="R3101" s="198" t="str">
        <f>IF(D3101=0,"Blank",IF(D3101="PHEV",F3101/G3101,F3101*(1-'3 Model Input'!E$54)/G3101))</f>
        <v>Blank</v>
      </c>
      <c r="S3101" s="198" t="str">
        <f>IF(D3101=0,"Blank",IF(D3101="PHEV",MIN(M3101,E3101),MIN(M3101,(E3101*(1-'3 Model Input'!E$54)))))</f>
        <v>Blank</v>
      </c>
      <c r="T3101" s="217" t="str">
        <f t="shared" si="502"/>
        <v>Blank</v>
      </c>
      <c r="U3101" s="89"/>
      <c r="V3101" s="216" t="str">
        <f>IF(D3101=0,"Blank",P3101*'3 Model Input'!E$50)</f>
        <v>Blank</v>
      </c>
      <c r="W3101" s="197" t="str">
        <f t="shared" si="503"/>
        <v>Blank</v>
      </c>
      <c r="X3101" s="197" t="str">
        <f t="shared" si="504"/>
        <v>Blank</v>
      </c>
      <c r="Y3101" s="197" t="str">
        <f t="shared" si="505"/>
        <v>Blank</v>
      </c>
      <c r="Z3101" s="197" t="str">
        <f t="shared" si="506"/>
        <v>Blank</v>
      </c>
      <c r="AA3101" s="223" t="str" cm="1">
        <f t="array" ref="AA3101">_xlfn.IFS(ISTEXT('3 Model Input'!F$70),"Missing",ISTEXT('3 Model Input'!I$70),"Missing",ISNUMBER('3 Model Input'!K$70),'3 Model Input'!K$70*P3101)</f>
        <v>Missing</v>
      </c>
      <c r="AB3101" s="89"/>
      <c r="AC3101" s="227" t="str" cm="1">
        <f t="array" ref="AC3101">IF(D3101=0,"Blank",_xlfn.IFS('3 Model Input'!E$61=1,(V3101*G3101)/T3101,'3 Model Input'!E$61=2,(W3101*G3101)/T3101,'3 Model Input'!E$61=3,(X3101*G3101)/T3101,'3 Model Input'!E$61=4,(Y3101*G3101)/T3101,'3 Model Input'!E$61=5,(Z3101*G3101)/T3101, ISTEXT('3 Model Input'!E$61),"Missing",'3 Model Input'!E$61=6,(AA3101*G3101)/T3101))</f>
        <v>Blank</v>
      </c>
      <c r="AD3101" s="202" t="str">
        <f t="shared" si="507"/>
        <v>Blank</v>
      </c>
      <c r="AE3101" s="202" t="str">
        <f t="shared" si="508"/>
        <v>Blank</v>
      </c>
      <c r="AF3101" s="217" t="str">
        <f t="shared" si="509"/>
        <v>Blank</v>
      </c>
      <c r="AG3101" s="9" t="str" cm="1">
        <f t="array" ref="AG3101">_xlfn.IFS(ISNUMBER(AC3101), "", ISNUMBER(SEARCH("Blank", AC3101)), "", ISERROR(AC3101), "Bad input on tab 3")</f>
        <v/>
      </c>
    </row>
    <row r="3102" spans="2:33" ht="15" customHeight="1" x14ac:dyDescent="0.75">
      <c r="B3102" s="205" t="str">
        <f>'5 Driver Data'!B3102</f>
        <v>3094</v>
      </c>
      <c r="C3102" s="193">
        <f>'5 Driver Data'!C3102</f>
        <v>0</v>
      </c>
      <c r="D3102" s="192">
        <f>'5 Driver Data'!D3102</f>
        <v>0</v>
      </c>
      <c r="E3102" s="191">
        <f>'5 Driver Data'!E3102</f>
        <v>0</v>
      </c>
      <c r="F3102" s="191">
        <f>'5 Driver Data'!F3102</f>
        <v>0</v>
      </c>
      <c r="G3102" s="191">
        <f>'5 Driver Data'!G3102</f>
        <v>0</v>
      </c>
      <c r="H3102" s="191">
        <f>'5 Driver Data'!H3102</f>
        <v>0</v>
      </c>
      <c r="I3102" s="191">
        <f>'5 Driver Data'!I3102</f>
        <v>0</v>
      </c>
      <c r="J3102" s="191">
        <f>'5 Driver Data'!J3102</f>
        <v>0</v>
      </c>
      <c r="K3102" s="206">
        <f>'5 Driver Data'!K3102</f>
        <v>0</v>
      </c>
      <c r="L3102" s="1"/>
      <c r="M3102" s="216" t="str">
        <f>IF(D3102=0,"Blank",'3 Model Input'!E$44*'3 Model Input'!E$45)</f>
        <v>Blank</v>
      </c>
      <c r="N3102" s="197" t="str">
        <f t="shared" si="500"/>
        <v>Blank</v>
      </c>
      <c r="O3102" s="197" t="str">
        <f>IF(D3102=0,"Blank",'3 Model Input'!E$49*(1-'3 Model Input'!E$51))</f>
        <v>Blank</v>
      </c>
      <c r="P3102" s="197" t="str">
        <f t="shared" si="501"/>
        <v>Blank</v>
      </c>
      <c r="Q3102" s="197" t="str">
        <f>IF(D3102=0,"Blank",IF(D3102="BEV",E3102*(1-'3 Model Input'!E$54), E3102))</f>
        <v>Blank</v>
      </c>
      <c r="R3102" s="198" t="str">
        <f>IF(D3102=0,"Blank",IF(D3102="PHEV",F3102/G3102,F3102*(1-'3 Model Input'!E$54)/G3102))</f>
        <v>Blank</v>
      </c>
      <c r="S3102" s="198" t="str">
        <f>IF(D3102=0,"Blank",IF(D3102="PHEV",MIN(M3102,E3102),MIN(M3102,(E3102*(1-'3 Model Input'!E$54)))))</f>
        <v>Blank</v>
      </c>
      <c r="T3102" s="217" t="str">
        <f t="shared" si="502"/>
        <v>Blank</v>
      </c>
      <c r="U3102" s="89"/>
      <c r="V3102" s="216" t="str">
        <f>IF(D3102=0,"Blank",P3102*'3 Model Input'!E$50)</f>
        <v>Blank</v>
      </c>
      <c r="W3102" s="197" t="str">
        <f t="shared" si="503"/>
        <v>Blank</v>
      </c>
      <c r="X3102" s="197" t="str">
        <f t="shared" si="504"/>
        <v>Blank</v>
      </c>
      <c r="Y3102" s="197" t="str">
        <f t="shared" si="505"/>
        <v>Blank</v>
      </c>
      <c r="Z3102" s="197" t="str">
        <f t="shared" si="506"/>
        <v>Blank</v>
      </c>
      <c r="AA3102" s="223" t="str" cm="1">
        <f t="array" ref="AA3102">_xlfn.IFS(ISTEXT('3 Model Input'!F$70),"Missing",ISTEXT('3 Model Input'!I$70),"Missing",ISNUMBER('3 Model Input'!K$70),'3 Model Input'!K$70*P3102)</f>
        <v>Missing</v>
      </c>
      <c r="AB3102" s="89"/>
      <c r="AC3102" s="227" t="str" cm="1">
        <f t="array" ref="AC3102">IF(D3102=0,"Blank",_xlfn.IFS('3 Model Input'!E$61=1,(V3102*G3102)/T3102,'3 Model Input'!E$61=2,(W3102*G3102)/T3102,'3 Model Input'!E$61=3,(X3102*G3102)/T3102,'3 Model Input'!E$61=4,(Y3102*G3102)/T3102,'3 Model Input'!E$61=5,(Z3102*G3102)/T3102, ISTEXT('3 Model Input'!E$61),"Missing",'3 Model Input'!E$61=6,(AA3102*G3102)/T3102))</f>
        <v>Blank</v>
      </c>
      <c r="AD3102" s="202" t="str">
        <f t="shared" si="507"/>
        <v>Blank</v>
      </c>
      <c r="AE3102" s="202" t="str">
        <f t="shared" si="508"/>
        <v>Blank</v>
      </c>
      <c r="AF3102" s="217" t="str">
        <f t="shared" si="509"/>
        <v>Blank</v>
      </c>
      <c r="AG3102" s="9" t="str" cm="1">
        <f t="array" ref="AG3102">_xlfn.IFS(ISNUMBER(AC3102), "", ISNUMBER(SEARCH("Blank", AC3102)), "", ISERROR(AC3102), "Bad input on tab 3")</f>
        <v/>
      </c>
    </row>
    <row r="3103" spans="2:33" ht="15" customHeight="1" x14ac:dyDescent="0.75">
      <c r="B3103" s="205" t="str">
        <f>'5 Driver Data'!B3103</f>
        <v>3095</v>
      </c>
      <c r="C3103" s="193">
        <f>'5 Driver Data'!C3103</f>
        <v>0</v>
      </c>
      <c r="D3103" s="192">
        <f>'5 Driver Data'!D3103</f>
        <v>0</v>
      </c>
      <c r="E3103" s="191">
        <f>'5 Driver Data'!E3103</f>
        <v>0</v>
      </c>
      <c r="F3103" s="191">
        <f>'5 Driver Data'!F3103</f>
        <v>0</v>
      </c>
      <c r="G3103" s="191">
        <f>'5 Driver Data'!G3103</f>
        <v>0</v>
      </c>
      <c r="H3103" s="191">
        <f>'5 Driver Data'!H3103</f>
        <v>0</v>
      </c>
      <c r="I3103" s="191">
        <f>'5 Driver Data'!I3103</f>
        <v>0</v>
      </c>
      <c r="J3103" s="191">
        <f>'5 Driver Data'!J3103</f>
        <v>0</v>
      </c>
      <c r="K3103" s="206">
        <f>'5 Driver Data'!K3103</f>
        <v>0</v>
      </c>
      <c r="L3103" s="1"/>
      <c r="M3103" s="216" t="str">
        <f>IF(D3103=0,"Blank",'3 Model Input'!E$44*'3 Model Input'!E$45)</f>
        <v>Blank</v>
      </c>
      <c r="N3103" s="197" t="str">
        <f t="shared" si="500"/>
        <v>Blank</v>
      </c>
      <c r="O3103" s="197" t="str">
        <f>IF(D3103=0,"Blank",'3 Model Input'!E$49*(1-'3 Model Input'!E$51))</f>
        <v>Blank</v>
      </c>
      <c r="P3103" s="197" t="str">
        <f t="shared" si="501"/>
        <v>Blank</v>
      </c>
      <c r="Q3103" s="197" t="str">
        <f>IF(D3103=0,"Blank",IF(D3103="BEV",E3103*(1-'3 Model Input'!E$54), E3103))</f>
        <v>Blank</v>
      </c>
      <c r="R3103" s="198" t="str">
        <f>IF(D3103=0,"Blank",IF(D3103="PHEV",F3103/G3103,F3103*(1-'3 Model Input'!E$54)/G3103))</f>
        <v>Blank</v>
      </c>
      <c r="S3103" s="198" t="str">
        <f>IF(D3103=0,"Blank",IF(D3103="PHEV",MIN(M3103,E3103),MIN(M3103,(E3103*(1-'3 Model Input'!E$54)))))</f>
        <v>Blank</v>
      </c>
      <c r="T3103" s="217" t="str">
        <f t="shared" si="502"/>
        <v>Blank</v>
      </c>
      <c r="U3103" s="89"/>
      <c r="V3103" s="216" t="str">
        <f>IF(D3103=0,"Blank",P3103*'3 Model Input'!E$50)</f>
        <v>Blank</v>
      </c>
      <c r="W3103" s="197" t="str">
        <f t="shared" si="503"/>
        <v>Blank</v>
      </c>
      <c r="X3103" s="197" t="str">
        <f t="shared" si="504"/>
        <v>Blank</v>
      </c>
      <c r="Y3103" s="197" t="str">
        <f t="shared" si="505"/>
        <v>Blank</v>
      </c>
      <c r="Z3103" s="197" t="str">
        <f t="shared" si="506"/>
        <v>Blank</v>
      </c>
      <c r="AA3103" s="223" t="str" cm="1">
        <f t="array" ref="AA3103">_xlfn.IFS(ISTEXT('3 Model Input'!F$70),"Missing",ISTEXT('3 Model Input'!I$70),"Missing",ISNUMBER('3 Model Input'!K$70),'3 Model Input'!K$70*P3103)</f>
        <v>Missing</v>
      </c>
      <c r="AB3103" s="89"/>
      <c r="AC3103" s="227" t="str" cm="1">
        <f t="array" ref="AC3103">IF(D3103=0,"Blank",_xlfn.IFS('3 Model Input'!E$61=1,(V3103*G3103)/T3103,'3 Model Input'!E$61=2,(W3103*G3103)/T3103,'3 Model Input'!E$61=3,(X3103*G3103)/T3103,'3 Model Input'!E$61=4,(Y3103*G3103)/T3103,'3 Model Input'!E$61=5,(Z3103*G3103)/T3103, ISTEXT('3 Model Input'!E$61),"Missing",'3 Model Input'!E$61=6,(AA3103*G3103)/T3103))</f>
        <v>Blank</v>
      </c>
      <c r="AD3103" s="202" t="str">
        <f t="shared" si="507"/>
        <v>Blank</v>
      </c>
      <c r="AE3103" s="202" t="str">
        <f t="shared" si="508"/>
        <v>Blank</v>
      </c>
      <c r="AF3103" s="217" t="str">
        <f t="shared" si="509"/>
        <v>Blank</v>
      </c>
      <c r="AG3103" s="9" t="str" cm="1">
        <f t="array" ref="AG3103">_xlfn.IFS(ISNUMBER(AC3103), "", ISNUMBER(SEARCH("Blank", AC3103)), "", ISERROR(AC3103), "Bad input on tab 3")</f>
        <v/>
      </c>
    </row>
    <row r="3104" spans="2:33" ht="15" customHeight="1" x14ac:dyDescent="0.75">
      <c r="B3104" s="205" t="str">
        <f>'5 Driver Data'!B3104</f>
        <v>3096</v>
      </c>
      <c r="C3104" s="193">
        <f>'5 Driver Data'!C3104</f>
        <v>0</v>
      </c>
      <c r="D3104" s="192">
        <f>'5 Driver Data'!D3104</f>
        <v>0</v>
      </c>
      <c r="E3104" s="191">
        <f>'5 Driver Data'!E3104</f>
        <v>0</v>
      </c>
      <c r="F3104" s="191">
        <f>'5 Driver Data'!F3104</f>
        <v>0</v>
      </c>
      <c r="G3104" s="191">
        <f>'5 Driver Data'!G3104</f>
        <v>0</v>
      </c>
      <c r="H3104" s="191">
        <f>'5 Driver Data'!H3104</f>
        <v>0</v>
      </c>
      <c r="I3104" s="191">
        <f>'5 Driver Data'!I3104</f>
        <v>0</v>
      </c>
      <c r="J3104" s="191">
        <f>'5 Driver Data'!J3104</f>
        <v>0</v>
      </c>
      <c r="K3104" s="206">
        <f>'5 Driver Data'!K3104</f>
        <v>0</v>
      </c>
      <c r="L3104" s="1"/>
      <c r="M3104" s="216" t="str">
        <f>IF(D3104=0,"Blank",'3 Model Input'!E$44*'3 Model Input'!E$45)</f>
        <v>Blank</v>
      </c>
      <c r="N3104" s="197" t="str">
        <f t="shared" si="500"/>
        <v>Blank</v>
      </c>
      <c r="O3104" s="197" t="str">
        <f>IF(D3104=0,"Blank",'3 Model Input'!E$49*(1-'3 Model Input'!E$51))</f>
        <v>Blank</v>
      </c>
      <c r="P3104" s="197" t="str">
        <f t="shared" si="501"/>
        <v>Blank</v>
      </c>
      <c r="Q3104" s="197" t="str">
        <f>IF(D3104=0,"Blank",IF(D3104="BEV",E3104*(1-'3 Model Input'!E$54), E3104))</f>
        <v>Blank</v>
      </c>
      <c r="R3104" s="198" t="str">
        <f>IF(D3104=0,"Blank",IF(D3104="PHEV",F3104/G3104,F3104*(1-'3 Model Input'!E$54)/G3104))</f>
        <v>Blank</v>
      </c>
      <c r="S3104" s="198" t="str">
        <f>IF(D3104=0,"Blank",IF(D3104="PHEV",MIN(M3104,E3104),MIN(M3104,(E3104*(1-'3 Model Input'!E$54)))))</f>
        <v>Blank</v>
      </c>
      <c r="T3104" s="217" t="str">
        <f t="shared" si="502"/>
        <v>Blank</v>
      </c>
      <c r="U3104" s="89"/>
      <c r="V3104" s="216" t="str">
        <f>IF(D3104=0,"Blank",P3104*'3 Model Input'!E$50)</f>
        <v>Blank</v>
      </c>
      <c r="W3104" s="197" t="str">
        <f t="shared" si="503"/>
        <v>Blank</v>
      </c>
      <c r="X3104" s="197" t="str">
        <f t="shared" si="504"/>
        <v>Blank</v>
      </c>
      <c r="Y3104" s="197" t="str">
        <f t="shared" si="505"/>
        <v>Blank</v>
      </c>
      <c r="Z3104" s="197" t="str">
        <f t="shared" si="506"/>
        <v>Blank</v>
      </c>
      <c r="AA3104" s="223" t="str" cm="1">
        <f t="array" ref="AA3104">_xlfn.IFS(ISTEXT('3 Model Input'!F$70),"Missing",ISTEXT('3 Model Input'!I$70),"Missing",ISNUMBER('3 Model Input'!K$70),'3 Model Input'!K$70*P3104)</f>
        <v>Missing</v>
      </c>
      <c r="AB3104" s="89"/>
      <c r="AC3104" s="227" t="str" cm="1">
        <f t="array" ref="AC3104">IF(D3104=0,"Blank",_xlfn.IFS('3 Model Input'!E$61=1,(V3104*G3104)/T3104,'3 Model Input'!E$61=2,(W3104*G3104)/T3104,'3 Model Input'!E$61=3,(X3104*G3104)/T3104,'3 Model Input'!E$61=4,(Y3104*G3104)/T3104,'3 Model Input'!E$61=5,(Z3104*G3104)/T3104, ISTEXT('3 Model Input'!E$61),"Missing",'3 Model Input'!E$61=6,(AA3104*G3104)/T3104))</f>
        <v>Blank</v>
      </c>
      <c r="AD3104" s="202" t="str">
        <f t="shared" si="507"/>
        <v>Blank</v>
      </c>
      <c r="AE3104" s="202" t="str">
        <f t="shared" si="508"/>
        <v>Blank</v>
      </c>
      <c r="AF3104" s="217" t="str">
        <f t="shared" si="509"/>
        <v>Blank</v>
      </c>
      <c r="AG3104" s="9" t="str" cm="1">
        <f t="array" ref="AG3104">_xlfn.IFS(ISNUMBER(AC3104), "", ISNUMBER(SEARCH("Blank", AC3104)), "", ISERROR(AC3104), "Bad input on tab 3")</f>
        <v/>
      </c>
    </row>
    <row r="3105" spans="2:33" ht="15" customHeight="1" x14ac:dyDescent="0.75">
      <c r="B3105" s="205" t="str">
        <f>'5 Driver Data'!B3105</f>
        <v>3097</v>
      </c>
      <c r="C3105" s="193">
        <f>'5 Driver Data'!C3105</f>
        <v>0</v>
      </c>
      <c r="D3105" s="192">
        <f>'5 Driver Data'!D3105</f>
        <v>0</v>
      </c>
      <c r="E3105" s="191">
        <f>'5 Driver Data'!E3105</f>
        <v>0</v>
      </c>
      <c r="F3105" s="191">
        <f>'5 Driver Data'!F3105</f>
        <v>0</v>
      </c>
      <c r="G3105" s="191">
        <f>'5 Driver Data'!G3105</f>
        <v>0</v>
      </c>
      <c r="H3105" s="191">
        <f>'5 Driver Data'!H3105</f>
        <v>0</v>
      </c>
      <c r="I3105" s="191">
        <f>'5 Driver Data'!I3105</f>
        <v>0</v>
      </c>
      <c r="J3105" s="191">
        <f>'5 Driver Data'!J3105</f>
        <v>0</v>
      </c>
      <c r="K3105" s="206">
        <f>'5 Driver Data'!K3105</f>
        <v>0</v>
      </c>
      <c r="L3105" s="1"/>
      <c r="M3105" s="216" t="str">
        <f>IF(D3105=0,"Blank",'3 Model Input'!E$44*'3 Model Input'!E$45)</f>
        <v>Blank</v>
      </c>
      <c r="N3105" s="197" t="str">
        <f t="shared" si="500"/>
        <v>Blank</v>
      </c>
      <c r="O3105" s="197" t="str">
        <f>IF(D3105=0,"Blank",'3 Model Input'!E$49*(1-'3 Model Input'!E$51))</f>
        <v>Blank</v>
      </c>
      <c r="P3105" s="197" t="str">
        <f t="shared" si="501"/>
        <v>Blank</v>
      </c>
      <c r="Q3105" s="197" t="str">
        <f>IF(D3105=0,"Blank",IF(D3105="BEV",E3105*(1-'3 Model Input'!E$54), E3105))</f>
        <v>Blank</v>
      </c>
      <c r="R3105" s="198" t="str">
        <f>IF(D3105=0,"Blank",IF(D3105="PHEV",F3105/G3105,F3105*(1-'3 Model Input'!E$54)/G3105))</f>
        <v>Blank</v>
      </c>
      <c r="S3105" s="198" t="str">
        <f>IF(D3105=0,"Blank",IF(D3105="PHEV",MIN(M3105,E3105),MIN(M3105,(E3105*(1-'3 Model Input'!E$54)))))</f>
        <v>Blank</v>
      </c>
      <c r="T3105" s="217" t="str">
        <f t="shared" si="502"/>
        <v>Blank</v>
      </c>
      <c r="U3105" s="89"/>
      <c r="V3105" s="216" t="str">
        <f>IF(D3105=0,"Blank",P3105*'3 Model Input'!E$50)</f>
        <v>Blank</v>
      </c>
      <c r="W3105" s="197" t="str">
        <f t="shared" si="503"/>
        <v>Blank</v>
      </c>
      <c r="X3105" s="197" t="str">
        <f t="shared" si="504"/>
        <v>Blank</v>
      </c>
      <c r="Y3105" s="197" t="str">
        <f t="shared" si="505"/>
        <v>Blank</v>
      </c>
      <c r="Z3105" s="197" t="str">
        <f t="shared" si="506"/>
        <v>Blank</v>
      </c>
      <c r="AA3105" s="223" t="str" cm="1">
        <f t="array" ref="AA3105">_xlfn.IFS(ISTEXT('3 Model Input'!F$70),"Missing",ISTEXT('3 Model Input'!I$70),"Missing",ISNUMBER('3 Model Input'!K$70),'3 Model Input'!K$70*P3105)</f>
        <v>Missing</v>
      </c>
      <c r="AB3105" s="89"/>
      <c r="AC3105" s="227" t="str" cm="1">
        <f t="array" ref="AC3105">IF(D3105=0,"Blank",_xlfn.IFS('3 Model Input'!E$61=1,(V3105*G3105)/T3105,'3 Model Input'!E$61=2,(W3105*G3105)/T3105,'3 Model Input'!E$61=3,(X3105*G3105)/T3105,'3 Model Input'!E$61=4,(Y3105*G3105)/T3105,'3 Model Input'!E$61=5,(Z3105*G3105)/T3105, ISTEXT('3 Model Input'!E$61),"Missing",'3 Model Input'!E$61=6,(AA3105*G3105)/T3105))</f>
        <v>Blank</v>
      </c>
      <c r="AD3105" s="202" t="str">
        <f t="shared" si="507"/>
        <v>Blank</v>
      </c>
      <c r="AE3105" s="202" t="str">
        <f t="shared" si="508"/>
        <v>Blank</v>
      </c>
      <c r="AF3105" s="217" t="str">
        <f t="shared" si="509"/>
        <v>Blank</v>
      </c>
      <c r="AG3105" s="9" t="str" cm="1">
        <f t="array" ref="AG3105">_xlfn.IFS(ISNUMBER(AC3105), "", ISNUMBER(SEARCH("Blank", AC3105)), "", ISERROR(AC3105), "Bad input on tab 3")</f>
        <v/>
      </c>
    </row>
    <row r="3106" spans="2:33" ht="15" customHeight="1" x14ac:dyDescent="0.75">
      <c r="B3106" s="205" t="str">
        <f>'5 Driver Data'!B3106</f>
        <v>3098</v>
      </c>
      <c r="C3106" s="193">
        <f>'5 Driver Data'!C3106</f>
        <v>0</v>
      </c>
      <c r="D3106" s="192">
        <f>'5 Driver Data'!D3106</f>
        <v>0</v>
      </c>
      <c r="E3106" s="191">
        <f>'5 Driver Data'!E3106</f>
        <v>0</v>
      </c>
      <c r="F3106" s="191">
        <f>'5 Driver Data'!F3106</f>
        <v>0</v>
      </c>
      <c r="G3106" s="191">
        <f>'5 Driver Data'!G3106</f>
        <v>0</v>
      </c>
      <c r="H3106" s="191">
        <f>'5 Driver Data'!H3106</f>
        <v>0</v>
      </c>
      <c r="I3106" s="191">
        <f>'5 Driver Data'!I3106</f>
        <v>0</v>
      </c>
      <c r="J3106" s="191">
        <f>'5 Driver Data'!J3106</f>
        <v>0</v>
      </c>
      <c r="K3106" s="206">
        <f>'5 Driver Data'!K3106</f>
        <v>0</v>
      </c>
      <c r="L3106" s="1"/>
      <c r="M3106" s="216" t="str">
        <f>IF(D3106=0,"Blank",'3 Model Input'!E$44*'3 Model Input'!E$45)</f>
        <v>Blank</v>
      </c>
      <c r="N3106" s="197" t="str">
        <f t="shared" si="500"/>
        <v>Blank</v>
      </c>
      <c r="O3106" s="197" t="str">
        <f>IF(D3106=0,"Blank",'3 Model Input'!E$49*(1-'3 Model Input'!E$51))</f>
        <v>Blank</v>
      </c>
      <c r="P3106" s="197" t="str">
        <f t="shared" si="501"/>
        <v>Blank</v>
      </c>
      <c r="Q3106" s="197" t="str">
        <f>IF(D3106=0,"Blank",IF(D3106="BEV",E3106*(1-'3 Model Input'!E$54), E3106))</f>
        <v>Blank</v>
      </c>
      <c r="R3106" s="198" t="str">
        <f>IF(D3106=0,"Blank",IF(D3106="PHEV",F3106/G3106,F3106*(1-'3 Model Input'!E$54)/G3106))</f>
        <v>Blank</v>
      </c>
      <c r="S3106" s="198" t="str">
        <f>IF(D3106=0,"Blank",IF(D3106="PHEV",MIN(M3106,E3106),MIN(M3106,(E3106*(1-'3 Model Input'!E$54)))))</f>
        <v>Blank</v>
      </c>
      <c r="T3106" s="217" t="str">
        <f t="shared" si="502"/>
        <v>Blank</v>
      </c>
      <c r="U3106" s="89"/>
      <c r="V3106" s="216" t="str">
        <f>IF(D3106=0,"Blank",P3106*'3 Model Input'!E$50)</f>
        <v>Blank</v>
      </c>
      <c r="W3106" s="197" t="str">
        <f t="shared" si="503"/>
        <v>Blank</v>
      </c>
      <c r="X3106" s="197" t="str">
        <f t="shared" si="504"/>
        <v>Blank</v>
      </c>
      <c r="Y3106" s="197" t="str">
        <f t="shared" si="505"/>
        <v>Blank</v>
      </c>
      <c r="Z3106" s="197" t="str">
        <f t="shared" si="506"/>
        <v>Blank</v>
      </c>
      <c r="AA3106" s="223" t="str" cm="1">
        <f t="array" ref="AA3106">_xlfn.IFS(ISTEXT('3 Model Input'!F$70),"Missing",ISTEXT('3 Model Input'!I$70),"Missing",ISNUMBER('3 Model Input'!K$70),'3 Model Input'!K$70*P3106)</f>
        <v>Missing</v>
      </c>
      <c r="AB3106" s="89"/>
      <c r="AC3106" s="227" t="str" cm="1">
        <f t="array" ref="AC3106">IF(D3106=0,"Blank",_xlfn.IFS('3 Model Input'!E$61=1,(V3106*G3106)/T3106,'3 Model Input'!E$61=2,(W3106*G3106)/T3106,'3 Model Input'!E$61=3,(X3106*G3106)/T3106,'3 Model Input'!E$61=4,(Y3106*G3106)/T3106,'3 Model Input'!E$61=5,(Z3106*G3106)/T3106, ISTEXT('3 Model Input'!E$61),"Missing",'3 Model Input'!E$61=6,(AA3106*G3106)/T3106))</f>
        <v>Blank</v>
      </c>
      <c r="AD3106" s="202" t="str">
        <f t="shared" si="507"/>
        <v>Blank</v>
      </c>
      <c r="AE3106" s="202" t="str">
        <f t="shared" si="508"/>
        <v>Blank</v>
      </c>
      <c r="AF3106" s="217" t="str">
        <f t="shared" si="509"/>
        <v>Blank</v>
      </c>
      <c r="AG3106" s="9" t="str" cm="1">
        <f t="array" ref="AG3106">_xlfn.IFS(ISNUMBER(AC3106), "", ISNUMBER(SEARCH("Blank", AC3106)), "", ISERROR(AC3106), "Bad input on tab 3")</f>
        <v/>
      </c>
    </row>
    <row r="3107" spans="2:33" ht="15" customHeight="1" x14ac:dyDescent="0.75">
      <c r="B3107" s="205" t="str">
        <f>'5 Driver Data'!B3107</f>
        <v>3099</v>
      </c>
      <c r="C3107" s="193">
        <f>'5 Driver Data'!C3107</f>
        <v>0</v>
      </c>
      <c r="D3107" s="192">
        <f>'5 Driver Data'!D3107</f>
        <v>0</v>
      </c>
      <c r="E3107" s="191">
        <f>'5 Driver Data'!E3107</f>
        <v>0</v>
      </c>
      <c r="F3107" s="191">
        <f>'5 Driver Data'!F3107</f>
        <v>0</v>
      </c>
      <c r="G3107" s="191">
        <f>'5 Driver Data'!G3107</f>
        <v>0</v>
      </c>
      <c r="H3107" s="191">
        <f>'5 Driver Data'!H3107</f>
        <v>0</v>
      </c>
      <c r="I3107" s="191">
        <f>'5 Driver Data'!I3107</f>
        <v>0</v>
      </c>
      <c r="J3107" s="191">
        <f>'5 Driver Data'!J3107</f>
        <v>0</v>
      </c>
      <c r="K3107" s="206">
        <f>'5 Driver Data'!K3107</f>
        <v>0</v>
      </c>
      <c r="L3107" s="1"/>
      <c r="M3107" s="216" t="str">
        <f>IF(D3107=0,"Blank",'3 Model Input'!E$44*'3 Model Input'!E$45)</f>
        <v>Blank</v>
      </c>
      <c r="N3107" s="197" t="str">
        <f t="shared" si="500"/>
        <v>Blank</v>
      </c>
      <c r="O3107" s="197" t="str">
        <f>IF(D3107=0,"Blank",'3 Model Input'!E$49*(1-'3 Model Input'!E$51))</f>
        <v>Blank</v>
      </c>
      <c r="P3107" s="197" t="str">
        <f t="shared" si="501"/>
        <v>Blank</v>
      </c>
      <c r="Q3107" s="197" t="str">
        <f>IF(D3107=0,"Blank",IF(D3107="BEV",E3107*(1-'3 Model Input'!E$54), E3107))</f>
        <v>Blank</v>
      </c>
      <c r="R3107" s="198" t="str">
        <f>IF(D3107=0,"Blank",IF(D3107="PHEV",F3107/G3107,F3107*(1-'3 Model Input'!E$54)/G3107))</f>
        <v>Blank</v>
      </c>
      <c r="S3107" s="198" t="str">
        <f>IF(D3107=0,"Blank",IF(D3107="PHEV",MIN(M3107,E3107),MIN(M3107,(E3107*(1-'3 Model Input'!E$54)))))</f>
        <v>Blank</v>
      </c>
      <c r="T3107" s="217" t="str">
        <f t="shared" si="502"/>
        <v>Blank</v>
      </c>
      <c r="U3107" s="89"/>
      <c r="V3107" s="216" t="str">
        <f>IF(D3107=0,"Blank",P3107*'3 Model Input'!E$50)</f>
        <v>Blank</v>
      </c>
      <c r="W3107" s="197" t="str">
        <f t="shared" si="503"/>
        <v>Blank</v>
      </c>
      <c r="X3107" s="197" t="str">
        <f t="shared" si="504"/>
        <v>Blank</v>
      </c>
      <c r="Y3107" s="197" t="str">
        <f t="shared" si="505"/>
        <v>Blank</v>
      </c>
      <c r="Z3107" s="197" t="str">
        <f t="shared" si="506"/>
        <v>Blank</v>
      </c>
      <c r="AA3107" s="223" t="str" cm="1">
        <f t="array" ref="AA3107">_xlfn.IFS(ISTEXT('3 Model Input'!F$70),"Missing",ISTEXT('3 Model Input'!I$70),"Missing",ISNUMBER('3 Model Input'!K$70),'3 Model Input'!K$70*P3107)</f>
        <v>Missing</v>
      </c>
      <c r="AB3107" s="89"/>
      <c r="AC3107" s="227" t="str" cm="1">
        <f t="array" ref="AC3107">IF(D3107=0,"Blank",_xlfn.IFS('3 Model Input'!E$61=1,(V3107*G3107)/T3107,'3 Model Input'!E$61=2,(W3107*G3107)/T3107,'3 Model Input'!E$61=3,(X3107*G3107)/T3107,'3 Model Input'!E$61=4,(Y3107*G3107)/T3107,'3 Model Input'!E$61=5,(Z3107*G3107)/T3107, ISTEXT('3 Model Input'!E$61),"Missing",'3 Model Input'!E$61=6,(AA3107*G3107)/T3107))</f>
        <v>Blank</v>
      </c>
      <c r="AD3107" s="202" t="str">
        <f t="shared" si="507"/>
        <v>Blank</v>
      </c>
      <c r="AE3107" s="202" t="str">
        <f t="shared" si="508"/>
        <v>Blank</v>
      </c>
      <c r="AF3107" s="217" t="str">
        <f t="shared" si="509"/>
        <v>Blank</v>
      </c>
      <c r="AG3107" s="9" t="str" cm="1">
        <f t="array" ref="AG3107">_xlfn.IFS(ISNUMBER(AC3107), "", ISNUMBER(SEARCH("Blank", AC3107)), "", ISERROR(AC3107), "Bad input on tab 3")</f>
        <v/>
      </c>
    </row>
    <row r="3108" spans="2:33" ht="15" customHeight="1" x14ac:dyDescent="0.75">
      <c r="B3108" s="205" t="str">
        <f>'5 Driver Data'!B3108</f>
        <v>3100</v>
      </c>
      <c r="C3108" s="193">
        <f>'5 Driver Data'!C3108</f>
        <v>0</v>
      </c>
      <c r="D3108" s="192">
        <f>'5 Driver Data'!D3108</f>
        <v>0</v>
      </c>
      <c r="E3108" s="191">
        <f>'5 Driver Data'!E3108</f>
        <v>0</v>
      </c>
      <c r="F3108" s="191">
        <f>'5 Driver Data'!F3108</f>
        <v>0</v>
      </c>
      <c r="G3108" s="191">
        <f>'5 Driver Data'!G3108</f>
        <v>0</v>
      </c>
      <c r="H3108" s="191">
        <f>'5 Driver Data'!H3108</f>
        <v>0</v>
      </c>
      <c r="I3108" s="191">
        <f>'5 Driver Data'!I3108</f>
        <v>0</v>
      </c>
      <c r="J3108" s="191">
        <f>'5 Driver Data'!J3108</f>
        <v>0</v>
      </c>
      <c r="K3108" s="206">
        <f>'5 Driver Data'!K3108</f>
        <v>0</v>
      </c>
      <c r="L3108" s="1"/>
      <c r="M3108" s="216" t="str">
        <f>IF(D3108=0,"Blank",'3 Model Input'!E$44*'3 Model Input'!E$45)</f>
        <v>Blank</v>
      </c>
      <c r="N3108" s="197" t="str">
        <f t="shared" si="500"/>
        <v>Blank</v>
      </c>
      <c r="O3108" s="197" t="str">
        <f>IF(D3108=0,"Blank",'3 Model Input'!E$49*(1-'3 Model Input'!E$51))</f>
        <v>Blank</v>
      </c>
      <c r="P3108" s="197" t="str">
        <f t="shared" si="501"/>
        <v>Blank</v>
      </c>
      <c r="Q3108" s="197" t="str">
        <f>IF(D3108=0,"Blank",IF(D3108="BEV",E3108*(1-'3 Model Input'!E$54), E3108))</f>
        <v>Blank</v>
      </c>
      <c r="R3108" s="198" t="str">
        <f>IF(D3108=0,"Blank",IF(D3108="PHEV",F3108/G3108,F3108*(1-'3 Model Input'!E$54)/G3108))</f>
        <v>Blank</v>
      </c>
      <c r="S3108" s="198" t="str">
        <f>IF(D3108=0,"Blank",IF(D3108="PHEV",MIN(M3108,E3108),MIN(M3108,(E3108*(1-'3 Model Input'!E$54)))))</f>
        <v>Blank</v>
      </c>
      <c r="T3108" s="217" t="str">
        <f t="shared" si="502"/>
        <v>Blank</v>
      </c>
      <c r="U3108" s="89"/>
      <c r="V3108" s="216" t="str">
        <f>IF(D3108=0,"Blank",P3108*'3 Model Input'!E$50)</f>
        <v>Blank</v>
      </c>
      <c r="W3108" s="197" t="str">
        <f t="shared" si="503"/>
        <v>Blank</v>
      </c>
      <c r="X3108" s="197" t="str">
        <f t="shared" si="504"/>
        <v>Blank</v>
      </c>
      <c r="Y3108" s="197" t="str">
        <f t="shared" si="505"/>
        <v>Blank</v>
      </c>
      <c r="Z3108" s="197" t="str">
        <f t="shared" si="506"/>
        <v>Blank</v>
      </c>
      <c r="AA3108" s="223" t="str" cm="1">
        <f t="array" ref="AA3108">_xlfn.IFS(ISTEXT('3 Model Input'!F$70),"Missing",ISTEXT('3 Model Input'!I$70),"Missing",ISNUMBER('3 Model Input'!K$70),'3 Model Input'!K$70*P3108)</f>
        <v>Missing</v>
      </c>
      <c r="AB3108" s="89"/>
      <c r="AC3108" s="227" t="str" cm="1">
        <f t="array" ref="AC3108">IF(D3108=0,"Blank",_xlfn.IFS('3 Model Input'!E$61=1,(V3108*G3108)/T3108,'3 Model Input'!E$61=2,(W3108*G3108)/T3108,'3 Model Input'!E$61=3,(X3108*G3108)/T3108,'3 Model Input'!E$61=4,(Y3108*G3108)/T3108,'3 Model Input'!E$61=5,(Z3108*G3108)/T3108, ISTEXT('3 Model Input'!E$61),"Missing",'3 Model Input'!E$61=6,(AA3108*G3108)/T3108))</f>
        <v>Blank</v>
      </c>
      <c r="AD3108" s="202" t="str">
        <f t="shared" si="507"/>
        <v>Blank</v>
      </c>
      <c r="AE3108" s="202" t="str">
        <f t="shared" si="508"/>
        <v>Blank</v>
      </c>
      <c r="AF3108" s="217" t="str">
        <f t="shared" si="509"/>
        <v>Blank</v>
      </c>
      <c r="AG3108" s="9" t="str" cm="1">
        <f t="array" ref="AG3108">_xlfn.IFS(ISNUMBER(AC3108), "", ISNUMBER(SEARCH("Blank", AC3108)), "", ISERROR(AC3108), "Bad input on tab 3")</f>
        <v/>
      </c>
    </row>
    <row r="3109" spans="2:33" ht="15" customHeight="1" x14ac:dyDescent="0.75">
      <c r="B3109" s="205" t="str">
        <f>'5 Driver Data'!B3109</f>
        <v>3101</v>
      </c>
      <c r="C3109" s="193">
        <f>'5 Driver Data'!C3109</f>
        <v>0</v>
      </c>
      <c r="D3109" s="192">
        <f>'5 Driver Data'!D3109</f>
        <v>0</v>
      </c>
      <c r="E3109" s="191">
        <f>'5 Driver Data'!E3109</f>
        <v>0</v>
      </c>
      <c r="F3109" s="191">
        <f>'5 Driver Data'!F3109</f>
        <v>0</v>
      </c>
      <c r="G3109" s="191">
        <f>'5 Driver Data'!G3109</f>
        <v>0</v>
      </c>
      <c r="H3109" s="191">
        <f>'5 Driver Data'!H3109</f>
        <v>0</v>
      </c>
      <c r="I3109" s="191">
        <f>'5 Driver Data'!I3109</f>
        <v>0</v>
      </c>
      <c r="J3109" s="191">
        <f>'5 Driver Data'!J3109</f>
        <v>0</v>
      </c>
      <c r="K3109" s="206">
        <f>'5 Driver Data'!K3109</f>
        <v>0</v>
      </c>
      <c r="L3109" s="1"/>
      <c r="M3109" s="216" t="str">
        <f>IF(D3109=0,"Blank",'3 Model Input'!E$44*'3 Model Input'!E$45)</f>
        <v>Blank</v>
      </c>
      <c r="N3109" s="197" t="str">
        <f t="shared" si="500"/>
        <v>Blank</v>
      </c>
      <c r="O3109" s="197" t="str">
        <f>IF(D3109=0,"Blank",'3 Model Input'!E$49*(1-'3 Model Input'!E$51))</f>
        <v>Blank</v>
      </c>
      <c r="P3109" s="197" t="str">
        <f t="shared" si="501"/>
        <v>Blank</v>
      </c>
      <c r="Q3109" s="197" t="str">
        <f>IF(D3109=0,"Blank",IF(D3109="BEV",E3109*(1-'3 Model Input'!E$54), E3109))</f>
        <v>Blank</v>
      </c>
      <c r="R3109" s="198" t="str">
        <f>IF(D3109=0,"Blank",IF(D3109="PHEV",F3109/G3109,F3109*(1-'3 Model Input'!E$54)/G3109))</f>
        <v>Blank</v>
      </c>
      <c r="S3109" s="198" t="str">
        <f>IF(D3109=0,"Blank",IF(D3109="PHEV",MIN(M3109,E3109),MIN(M3109,(E3109*(1-'3 Model Input'!E$54)))))</f>
        <v>Blank</v>
      </c>
      <c r="T3109" s="217" t="str">
        <f t="shared" si="502"/>
        <v>Blank</v>
      </c>
      <c r="U3109" s="89"/>
      <c r="V3109" s="216" t="str">
        <f>IF(D3109=0,"Blank",P3109*'3 Model Input'!E$50)</f>
        <v>Blank</v>
      </c>
      <c r="W3109" s="197" t="str">
        <f t="shared" si="503"/>
        <v>Blank</v>
      </c>
      <c r="X3109" s="197" t="str">
        <f t="shared" si="504"/>
        <v>Blank</v>
      </c>
      <c r="Y3109" s="197" t="str">
        <f t="shared" si="505"/>
        <v>Blank</v>
      </c>
      <c r="Z3109" s="197" t="str">
        <f t="shared" si="506"/>
        <v>Blank</v>
      </c>
      <c r="AA3109" s="223" t="str" cm="1">
        <f t="array" ref="AA3109">_xlfn.IFS(ISTEXT('3 Model Input'!F$70),"Missing",ISTEXT('3 Model Input'!I$70),"Missing",ISNUMBER('3 Model Input'!K$70),'3 Model Input'!K$70*P3109)</f>
        <v>Missing</v>
      </c>
      <c r="AB3109" s="89"/>
      <c r="AC3109" s="227" t="str" cm="1">
        <f t="array" ref="AC3109">IF(D3109=0,"Blank",_xlfn.IFS('3 Model Input'!E$61=1,(V3109*G3109)/T3109,'3 Model Input'!E$61=2,(W3109*G3109)/T3109,'3 Model Input'!E$61=3,(X3109*G3109)/T3109,'3 Model Input'!E$61=4,(Y3109*G3109)/T3109,'3 Model Input'!E$61=5,(Z3109*G3109)/T3109, ISTEXT('3 Model Input'!E$61),"Missing",'3 Model Input'!E$61=6,(AA3109*G3109)/T3109))</f>
        <v>Blank</v>
      </c>
      <c r="AD3109" s="202" t="str">
        <f t="shared" si="507"/>
        <v>Blank</v>
      </c>
      <c r="AE3109" s="202" t="str">
        <f t="shared" si="508"/>
        <v>Blank</v>
      </c>
      <c r="AF3109" s="217" t="str">
        <f t="shared" si="509"/>
        <v>Blank</v>
      </c>
      <c r="AG3109" s="9" t="str" cm="1">
        <f t="array" ref="AG3109">_xlfn.IFS(ISNUMBER(AC3109), "", ISNUMBER(SEARCH("Blank", AC3109)), "", ISERROR(AC3109), "Bad input on tab 3")</f>
        <v/>
      </c>
    </row>
    <row r="3110" spans="2:33" ht="15" customHeight="1" x14ac:dyDescent="0.75">
      <c r="B3110" s="205" t="str">
        <f>'5 Driver Data'!B3110</f>
        <v>3102</v>
      </c>
      <c r="C3110" s="193">
        <f>'5 Driver Data'!C3110</f>
        <v>0</v>
      </c>
      <c r="D3110" s="192">
        <f>'5 Driver Data'!D3110</f>
        <v>0</v>
      </c>
      <c r="E3110" s="191">
        <f>'5 Driver Data'!E3110</f>
        <v>0</v>
      </c>
      <c r="F3110" s="191">
        <f>'5 Driver Data'!F3110</f>
        <v>0</v>
      </c>
      <c r="G3110" s="191">
        <f>'5 Driver Data'!G3110</f>
        <v>0</v>
      </c>
      <c r="H3110" s="191">
        <f>'5 Driver Data'!H3110</f>
        <v>0</v>
      </c>
      <c r="I3110" s="191">
        <f>'5 Driver Data'!I3110</f>
        <v>0</v>
      </c>
      <c r="J3110" s="191">
        <f>'5 Driver Data'!J3110</f>
        <v>0</v>
      </c>
      <c r="K3110" s="206">
        <f>'5 Driver Data'!K3110</f>
        <v>0</v>
      </c>
      <c r="L3110" s="1"/>
      <c r="M3110" s="216" t="str">
        <f>IF(D3110=0,"Blank",'3 Model Input'!E$44*'3 Model Input'!E$45)</f>
        <v>Blank</v>
      </c>
      <c r="N3110" s="197" t="str">
        <f t="shared" si="500"/>
        <v>Blank</v>
      </c>
      <c r="O3110" s="197" t="str">
        <f>IF(D3110=0,"Blank",'3 Model Input'!E$49*(1-'3 Model Input'!E$51))</f>
        <v>Blank</v>
      </c>
      <c r="P3110" s="197" t="str">
        <f t="shared" si="501"/>
        <v>Blank</v>
      </c>
      <c r="Q3110" s="197" t="str">
        <f>IF(D3110=0,"Blank",IF(D3110="BEV",E3110*(1-'3 Model Input'!E$54), E3110))</f>
        <v>Blank</v>
      </c>
      <c r="R3110" s="198" t="str">
        <f>IF(D3110=0,"Blank",IF(D3110="PHEV",F3110/G3110,F3110*(1-'3 Model Input'!E$54)/G3110))</f>
        <v>Blank</v>
      </c>
      <c r="S3110" s="198" t="str">
        <f>IF(D3110=0,"Blank",IF(D3110="PHEV",MIN(M3110,E3110),MIN(M3110,(E3110*(1-'3 Model Input'!E$54)))))</f>
        <v>Blank</v>
      </c>
      <c r="T3110" s="217" t="str">
        <f t="shared" si="502"/>
        <v>Blank</v>
      </c>
      <c r="U3110" s="89"/>
      <c r="V3110" s="216" t="str">
        <f>IF(D3110=0,"Blank",P3110*'3 Model Input'!E$50)</f>
        <v>Blank</v>
      </c>
      <c r="W3110" s="197" t="str">
        <f t="shared" si="503"/>
        <v>Blank</v>
      </c>
      <c r="X3110" s="197" t="str">
        <f t="shared" si="504"/>
        <v>Blank</v>
      </c>
      <c r="Y3110" s="197" t="str">
        <f t="shared" si="505"/>
        <v>Blank</v>
      </c>
      <c r="Z3110" s="197" t="str">
        <f t="shared" si="506"/>
        <v>Blank</v>
      </c>
      <c r="AA3110" s="223" t="str" cm="1">
        <f t="array" ref="AA3110">_xlfn.IFS(ISTEXT('3 Model Input'!F$70),"Missing",ISTEXT('3 Model Input'!I$70),"Missing",ISNUMBER('3 Model Input'!K$70),'3 Model Input'!K$70*P3110)</f>
        <v>Missing</v>
      </c>
      <c r="AB3110" s="89"/>
      <c r="AC3110" s="227" t="str" cm="1">
        <f t="array" ref="AC3110">IF(D3110=0,"Blank",_xlfn.IFS('3 Model Input'!E$61=1,(V3110*G3110)/T3110,'3 Model Input'!E$61=2,(W3110*G3110)/T3110,'3 Model Input'!E$61=3,(X3110*G3110)/T3110,'3 Model Input'!E$61=4,(Y3110*G3110)/T3110,'3 Model Input'!E$61=5,(Z3110*G3110)/T3110, ISTEXT('3 Model Input'!E$61),"Missing",'3 Model Input'!E$61=6,(AA3110*G3110)/T3110))</f>
        <v>Blank</v>
      </c>
      <c r="AD3110" s="202" t="str">
        <f t="shared" si="507"/>
        <v>Blank</v>
      </c>
      <c r="AE3110" s="202" t="str">
        <f t="shared" si="508"/>
        <v>Blank</v>
      </c>
      <c r="AF3110" s="217" t="str">
        <f t="shared" si="509"/>
        <v>Blank</v>
      </c>
      <c r="AG3110" s="9" t="str" cm="1">
        <f t="array" ref="AG3110">_xlfn.IFS(ISNUMBER(AC3110), "", ISNUMBER(SEARCH("Blank", AC3110)), "", ISERROR(AC3110), "Bad input on tab 3")</f>
        <v/>
      </c>
    </row>
    <row r="3111" spans="2:33" ht="15" customHeight="1" x14ac:dyDescent="0.75">
      <c r="B3111" s="205" t="str">
        <f>'5 Driver Data'!B3111</f>
        <v>3103</v>
      </c>
      <c r="C3111" s="193">
        <f>'5 Driver Data'!C3111</f>
        <v>0</v>
      </c>
      <c r="D3111" s="192">
        <f>'5 Driver Data'!D3111</f>
        <v>0</v>
      </c>
      <c r="E3111" s="191">
        <f>'5 Driver Data'!E3111</f>
        <v>0</v>
      </c>
      <c r="F3111" s="191">
        <f>'5 Driver Data'!F3111</f>
        <v>0</v>
      </c>
      <c r="G3111" s="191">
        <f>'5 Driver Data'!G3111</f>
        <v>0</v>
      </c>
      <c r="H3111" s="191">
        <f>'5 Driver Data'!H3111</f>
        <v>0</v>
      </c>
      <c r="I3111" s="191">
        <f>'5 Driver Data'!I3111</f>
        <v>0</v>
      </c>
      <c r="J3111" s="191">
        <f>'5 Driver Data'!J3111</f>
        <v>0</v>
      </c>
      <c r="K3111" s="206">
        <f>'5 Driver Data'!K3111</f>
        <v>0</v>
      </c>
      <c r="L3111" s="1"/>
      <c r="M3111" s="216" t="str">
        <f>IF(D3111=0,"Blank",'3 Model Input'!E$44*'3 Model Input'!E$45)</f>
        <v>Blank</v>
      </c>
      <c r="N3111" s="197" t="str">
        <f t="shared" si="500"/>
        <v>Blank</v>
      </c>
      <c r="O3111" s="197" t="str">
        <f>IF(D3111=0,"Blank",'3 Model Input'!E$49*(1-'3 Model Input'!E$51))</f>
        <v>Blank</v>
      </c>
      <c r="P3111" s="197" t="str">
        <f t="shared" si="501"/>
        <v>Blank</v>
      </c>
      <c r="Q3111" s="197" t="str">
        <f>IF(D3111=0,"Blank",IF(D3111="BEV",E3111*(1-'3 Model Input'!E$54), E3111))</f>
        <v>Blank</v>
      </c>
      <c r="R3111" s="198" t="str">
        <f>IF(D3111=0,"Blank",IF(D3111="PHEV",F3111/G3111,F3111*(1-'3 Model Input'!E$54)/G3111))</f>
        <v>Blank</v>
      </c>
      <c r="S3111" s="198" t="str">
        <f>IF(D3111=0,"Blank",IF(D3111="PHEV",MIN(M3111,E3111),MIN(M3111,(E3111*(1-'3 Model Input'!E$54)))))</f>
        <v>Blank</v>
      </c>
      <c r="T3111" s="217" t="str">
        <f t="shared" si="502"/>
        <v>Blank</v>
      </c>
      <c r="U3111" s="89"/>
      <c r="V3111" s="216" t="str">
        <f>IF(D3111=0,"Blank",P3111*'3 Model Input'!E$50)</f>
        <v>Blank</v>
      </c>
      <c r="W3111" s="197" t="str">
        <f t="shared" si="503"/>
        <v>Blank</v>
      </c>
      <c r="X3111" s="197" t="str">
        <f t="shared" si="504"/>
        <v>Blank</v>
      </c>
      <c r="Y3111" s="197" t="str">
        <f t="shared" si="505"/>
        <v>Blank</v>
      </c>
      <c r="Z3111" s="197" t="str">
        <f t="shared" si="506"/>
        <v>Blank</v>
      </c>
      <c r="AA3111" s="223" t="str" cm="1">
        <f t="array" ref="AA3111">_xlfn.IFS(ISTEXT('3 Model Input'!F$70),"Missing",ISTEXT('3 Model Input'!I$70),"Missing",ISNUMBER('3 Model Input'!K$70),'3 Model Input'!K$70*P3111)</f>
        <v>Missing</v>
      </c>
      <c r="AB3111" s="89"/>
      <c r="AC3111" s="227" t="str" cm="1">
        <f t="array" ref="AC3111">IF(D3111=0,"Blank",_xlfn.IFS('3 Model Input'!E$61=1,(V3111*G3111)/T3111,'3 Model Input'!E$61=2,(W3111*G3111)/T3111,'3 Model Input'!E$61=3,(X3111*G3111)/T3111,'3 Model Input'!E$61=4,(Y3111*G3111)/T3111,'3 Model Input'!E$61=5,(Z3111*G3111)/T3111, ISTEXT('3 Model Input'!E$61),"Missing",'3 Model Input'!E$61=6,(AA3111*G3111)/T3111))</f>
        <v>Blank</v>
      </c>
      <c r="AD3111" s="202" t="str">
        <f t="shared" si="507"/>
        <v>Blank</v>
      </c>
      <c r="AE3111" s="202" t="str">
        <f t="shared" si="508"/>
        <v>Blank</v>
      </c>
      <c r="AF3111" s="217" t="str">
        <f t="shared" si="509"/>
        <v>Blank</v>
      </c>
      <c r="AG3111" s="9" t="str" cm="1">
        <f t="array" ref="AG3111">_xlfn.IFS(ISNUMBER(AC3111), "", ISNUMBER(SEARCH("Blank", AC3111)), "", ISERROR(AC3111), "Bad input on tab 3")</f>
        <v/>
      </c>
    </row>
    <row r="3112" spans="2:33" ht="15" customHeight="1" x14ac:dyDescent="0.75">
      <c r="B3112" s="205" t="str">
        <f>'5 Driver Data'!B3112</f>
        <v>3104</v>
      </c>
      <c r="C3112" s="193">
        <f>'5 Driver Data'!C3112</f>
        <v>0</v>
      </c>
      <c r="D3112" s="192">
        <f>'5 Driver Data'!D3112</f>
        <v>0</v>
      </c>
      <c r="E3112" s="191">
        <f>'5 Driver Data'!E3112</f>
        <v>0</v>
      </c>
      <c r="F3112" s="191">
        <f>'5 Driver Data'!F3112</f>
        <v>0</v>
      </c>
      <c r="G3112" s="191">
        <f>'5 Driver Data'!G3112</f>
        <v>0</v>
      </c>
      <c r="H3112" s="191">
        <f>'5 Driver Data'!H3112</f>
        <v>0</v>
      </c>
      <c r="I3112" s="191">
        <f>'5 Driver Data'!I3112</f>
        <v>0</v>
      </c>
      <c r="J3112" s="191">
        <f>'5 Driver Data'!J3112</f>
        <v>0</v>
      </c>
      <c r="K3112" s="206">
        <f>'5 Driver Data'!K3112</f>
        <v>0</v>
      </c>
      <c r="L3112" s="1"/>
      <c r="M3112" s="216" t="str">
        <f>IF(D3112=0,"Blank",'3 Model Input'!E$44*'3 Model Input'!E$45)</f>
        <v>Blank</v>
      </c>
      <c r="N3112" s="197" t="str">
        <f t="shared" si="500"/>
        <v>Blank</v>
      </c>
      <c r="O3112" s="197" t="str">
        <f>IF(D3112=0,"Blank",'3 Model Input'!E$49*(1-'3 Model Input'!E$51))</f>
        <v>Blank</v>
      </c>
      <c r="P3112" s="197" t="str">
        <f t="shared" si="501"/>
        <v>Blank</v>
      </c>
      <c r="Q3112" s="197" t="str">
        <f>IF(D3112=0,"Blank",IF(D3112="BEV",E3112*(1-'3 Model Input'!E$54), E3112))</f>
        <v>Blank</v>
      </c>
      <c r="R3112" s="198" t="str">
        <f>IF(D3112=0,"Blank",IF(D3112="PHEV",F3112/G3112,F3112*(1-'3 Model Input'!E$54)/G3112))</f>
        <v>Blank</v>
      </c>
      <c r="S3112" s="198" t="str">
        <f>IF(D3112=0,"Blank",IF(D3112="PHEV",MIN(M3112,E3112),MIN(M3112,(E3112*(1-'3 Model Input'!E$54)))))</f>
        <v>Blank</v>
      </c>
      <c r="T3112" s="217" t="str">
        <f t="shared" si="502"/>
        <v>Blank</v>
      </c>
      <c r="U3112" s="89"/>
      <c r="V3112" s="216" t="str">
        <f>IF(D3112=0,"Blank",P3112*'3 Model Input'!E$50)</f>
        <v>Blank</v>
      </c>
      <c r="W3112" s="197" t="str">
        <f t="shared" si="503"/>
        <v>Blank</v>
      </c>
      <c r="X3112" s="197" t="str">
        <f t="shared" si="504"/>
        <v>Blank</v>
      </c>
      <c r="Y3112" s="197" t="str">
        <f t="shared" si="505"/>
        <v>Blank</v>
      </c>
      <c r="Z3112" s="197" t="str">
        <f t="shared" si="506"/>
        <v>Blank</v>
      </c>
      <c r="AA3112" s="223" t="str" cm="1">
        <f t="array" ref="AA3112">_xlfn.IFS(ISTEXT('3 Model Input'!F$70),"Missing",ISTEXT('3 Model Input'!I$70),"Missing",ISNUMBER('3 Model Input'!K$70),'3 Model Input'!K$70*P3112)</f>
        <v>Missing</v>
      </c>
      <c r="AB3112" s="89"/>
      <c r="AC3112" s="227" t="str" cm="1">
        <f t="array" ref="AC3112">IF(D3112=0,"Blank",_xlfn.IFS('3 Model Input'!E$61=1,(V3112*G3112)/T3112,'3 Model Input'!E$61=2,(W3112*G3112)/T3112,'3 Model Input'!E$61=3,(X3112*G3112)/T3112,'3 Model Input'!E$61=4,(Y3112*G3112)/T3112,'3 Model Input'!E$61=5,(Z3112*G3112)/T3112, ISTEXT('3 Model Input'!E$61),"Missing",'3 Model Input'!E$61=6,(AA3112*G3112)/T3112))</f>
        <v>Blank</v>
      </c>
      <c r="AD3112" s="202" t="str">
        <f t="shared" si="507"/>
        <v>Blank</v>
      </c>
      <c r="AE3112" s="202" t="str">
        <f t="shared" si="508"/>
        <v>Blank</v>
      </c>
      <c r="AF3112" s="217" t="str">
        <f t="shared" si="509"/>
        <v>Blank</v>
      </c>
      <c r="AG3112" s="9" t="str" cm="1">
        <f t="array" ref="AG3112">_xlfn.IFS(ISNUMBER(AC3112), "", ISNUMBER(SEARCH("Blank", AC3112)), "", ISERROR(AC3112), "Bad input on tab 3")</f>
        <v/>
      </c>
    </row>
    <row r="3113" spans="2:33" ht="15" customHeight="1" x14ac:dyDescent="0.75">
      <c r="B3113" s="205" t="str">
        <f>'5 Driver Data'!B3113</f>
        <v>3105</v>
      </c>
      <c r="C3113" s="193">
        <f>'5 Driver Data'!C3113</f>
        <v>0</v>
      </c>
      <c r="D3113" s="192">
        <f>'5 Driver Data'!D3113</f>
        <v>0</v>
      </c>
      <c r="E3113" s="191">
        <f>'5 Driver Data'!E3113</f>
        <v>0</v>
      </c>
      <c r="F3113" s="191">
        <f>'5 Driver Data'!F3113</f>
        <v>0</v>
      </c>
      <c r="G3113" s="191">
        <f>'5 Driver Data'!G3113</f>
        <v>0</v>
      </c>
      <c r="H3113" s="191">
        <f>'5 Driver Data'!H3113</f>
        <v>0</v>
      </c>
      <c r="I3113" s="191">
        <f>'5 Driver Data'!I3113</f>
        <v>0</v>
      </c>
      <c r="J3113" s="191">
        <f>'5 Driver Data'!J3113</f>
        <v>0</v>
      </c>
      <c r="K3113" s="206">
        <f>'5 Driver Data'!K3113</f>
        <v>0</v>
      </c>
      <c r="L3113" s="1"/>
      <c r="M3113" s="216" t="str">
        <f>IF(D3113=0,"Blank",'3 Model Input'!E$44*'3 Model Input'!E$45)</f>
        <v>Blank</v>
      </c>
      <c r="N3113" s="197" t="str">
        <f t="shared" si="500"/>
        <v>Blank</v>
      </c>
      <c r="O3113" s="197" t="str">
        <f>IF(D3113=0,"Blank",'3 Model Input'!E$49*(1-'3 Model Input'!E$51))</f>
        <v>Blank</v>
      </c>
      <c r="P3113" s="197" t="str">
        <f t="shared" si="501"/>
        <v>Blank</v>
      </c>
      <c r="Q3113" s="197" t="str">
        <f>IF(D3113=0,"Blank",IF(D3113="BEV",E3113*(1-'3 Model Input'!E$54), E3113))</f>
        <v>Blank</v>
      </c>
      <c r="R3113" s="198" t="str">
        <f>IF(D3113=0,"Blank",IF(D3113="PHEV",F3113/G3113,F3113*(1-'3 Model Input'!E$54)/G3113))</f>
        <v>Blank</v>
      </c>
      <c r="S3113" s="198" t="str">
        <f>IF(D3113=0,"Blank",IF(D3113="PHEV",MIN(M3113,E3113),MIN(M3113,(E3113*(1-'3 Model Input'!E$54)))))</f>
        <v>Blank</v>
      </c>
      <c r="T3113" s="217" t="str">
        <f t="shared" si="502"/>
        <v>Blank</v>
      </c>
      <c r="U3113" s="89"/>
      <c r="V3113" s="216" t="str">
        <f>IF(D3113=0,"Blank",P3113*'3 Model Input'!E$50)</f>
        <v>Blank</v>
      </c>
      <c r="W3113" s="197" t="str">
        <f t="shared" si="503"/>
        <v>Blank</v>
      </c>
      <c r="X3113" s="197" t="str">
        <f t="shared" si="504"/>
        <v>Blank</v>
      </c>
      <c r="Y3113" s="197" t="str">
        <f t="shared" si="505"/>
        <v>Blank</v>
      </c>
      <c r="Z3113" s="197" t="str">
        <f t="shared" si="506"/>
        <v>Blank</v>
      </c>
      <c r="AA3113" s="223" t="str" cm="1">
        <f t="array" ref="AA3113">_xlfn.IFS(ISTEXT('3 Model Input'!F$70),"Missing",ISTEXT('3 Model Input'!I$70),"Missing",ISNUMBER('3 Model Input'!K$70),'3 Model Input'!K$70*P3113)</f>
        <v>Missing</v>
      </c>
      <c r="AB3113" s="89"/>
      <c r="AC3113" s="227" t="str" cm="1">
        <f t="array" ref="AC3113">IF(D3113=0,"Blank",_xlfn.IFS('3 Model Input'!E$61=1,(V3113*G3113)/T3113,'3 Model Input'!E$61=2,(W3113*G3113)/T3113,'3 Model Input'!E$61=3,(X3113*G3113)/T3113,'3 Model Input'!E$61=4,(Y3113*G3113)/T3113,'3 Model Input'!E$61=5,(Z3113*G3113)/T3113, ISTEXT('3 Model Input'!E$61),"Missing",'3 Model Input'!E$61=6,(AA3113*G3113)/T3113))</f>
        <v>Blank</v>
      </c>
      <c r="AD3113" s="202" t="str">
        <f t="shared" si="507"/>
        <v>Blank</v>
      </c>
      <c r="AE3113" s="202" t="str">
        <f t="shared" si="508"/>
        <v>Blank</v>
      </c>
      <c r="AF3113" s="217" t="str">
        <f t="shared" si="509"/>
        <v>Blank</v>
      </c>
      <c r="AG3113" s="9" t="str" cm="1">
        <f t="array" ref="AG3113">_xlfn.IFS(ISNUMBER(AC3113), "", ISNUMBER(SEARCH("Blank", AC3113)), "", ISERROR(AC3113), "Bad input on tab 3")</f>
        <v/>
      </c>
    </row>
    <row r="3114" spans="2:33" ht="15" customHeight="1" x14ac:dyDescent="0.75">
      <c r="B3114" s="205" t="str">
        <f>'5 Driver Data'!B3114</f>
        <v>3106</v>
      </c>
      <c r="C3114" s="193">
        <f>'5 Driver Data'!C3114</f>
        <v>0</v>
      </c>
      <c r="D3114" s="192">
        <f>'5 Driver Data'!D3114</f>
        <v>0</v>
      </c>
      <c r="E3114" s="191">
        <f>'5 Driver Data'!E3114</f>
        <v>0</v>
      </c>
      <c r="F3114" s="191">
        <f>'5 Driver Data'!F3114</f>
        <v>0</v>
      </c>
      <c r="G3114" s="191">
        <f>'5 Driver Data'!G3114</f>
        <v>0</v>
      </c>
      <c r="H3114" s="191">
        <f>'5 Driver Data'!H3114</f>
        <v>0</v>
      </c>
      <c r="I3114" s="191">
        <f>'5 Driver Data'!I3114</f>
        <v>0</v>
      </c>
      <c r="J3114" s="191">
        <f>'5 Driver Data'!J3114</f>
        <v>0</v>
      </c>
      <c r="K3114" s="206">
        <f>'5 Driver Data'!K3114</f>
        <v>0</v>
      </c>
      <c r="L3114" s="1"/>
      <c r="M3114" s="216" t="str">
        <f>IF(D3114=0,"Blank",'3 Model Input'!E$44*'3 Model Input'!E$45)</f>
        <v>Blank</v>
      </c>
      <c r="N3114" s="197" t="str">
        <f t="shared" si="500"/>
        <v>Blank</v>
      </c>
      <c r="O3114" s="197" t="str">
        <f>IF(D3114=0,"Blank",'3 Model Input'!E$49*(1-'3 Model Input'!E$51))</f>
        <v>Blank</v>
      </c>
      <c r="P3114" s="197" t="str">
        <f t="shared" si="501"/>
        <v>Blank</v>
      </c>
      <c r="Q3114" s="197" t="str">
        <f>IF(D3114=0,"Blank",IF(D3114="BEV",E3114*(1-'3 Model Input'!E$54), E3114))</f>
        <v>Blank</v>
      </c>
      <c r="R3114" s="198" t="str">
        <f>IF(D3114=0,"Blank",IF(D3114="PHEV",F3114/G3114,F3114*(1-'3 Model Input'!E$54)/G3114))</f>
        <v>Blank</v>
      </c>
      <c r="S3114" s="198" t="str">
        <f>IF(D3114=0,"Blank",IF(D3114="PHEV",MIN(M3114,E3114),MIN(M3114,(E3114*(1-'3 Model Input'!E$54)))))</f>
        <v>Blank</v>
      </c>
      <c r="T3114" s="217" t="str">
        <f t="shared" si="502"/>
        <v>Blank</v>
      </c>
      <c r="U3114" s="89"/>
      <c r="V3114" s="216" t="str">
        <f>IF(D3114=0,"Blank",P3114*'3 Model Input'!E$50)</f>
        <v>Blank</v>
      </c>
      <c r="W3114" s="197" t="str">
        <f t="shared" si="503"/>
        <v>Blank</v>
      </c>
      <c r="X3114" s="197" t="str">
        <f t="shared" si="504"/>
        <v>Blank</v>
      </c>
      <c r="Y3114" s="197" t="str">
        <f t="shared" si="505"/>
        <v>Blank</v>
      </c>
      <c r="Z3114" s="197" t="str">
        <f t="shared" si="506"/>
        <v>Blank</v>
      </c>
      <c r="AA3114" s="223" t="str" cm="1">
        <f t="array" ref="AA3114">_xlfn.IFS(ISTEXT('3 Model Input'!F$70),"Missing",ISTEXT('3 Model Input'!I$70),"Missing",ISNUMBER('3 Model Input'!K$70),'3 Model Input'!K$70*P3114)</f>
        <v>Missing</v>
      </c>
      <c r="AB3114" s="89"/>
      <c r="AC3114" s="227" t="str" cm="1">
        <f t="array" ref="AC3114">IF(D3114=0,"Blank",_xlfn.IFS('3 Model Input'!E$61=1,(V3114*G3114)/T3114,'3 Model Input'!E$61=2,(W3114*G3114)/T3114,'3 Model Input'!E$61=3,(X3114*G3114)/T3114,'3 Model Input'!E$61=4,(Y3114*G3114)/T3114,'3 Model Input'!E$61=5,(Z3114*G3114)/T3114, ISTEXT('3 Model Input'!E$61),"Missing",'3 Model Input'!E$61=6,(AA3114*G3114)/T3114))</f>
        <v>Blank</v>
      </c>
      <c r="AD3114" s="202" t="str">
        <f t="shared" si="507"/>
        <v>Blank</v>
      </c>
      <c r="AE3114" s="202" t="str">
        <f t="shared" si="508"/>
        <v>Blank</v>
      </c>
      <c r="AF3114" s="217" t="str">
        <f t="shared" si="509"/>
        <v>Blank</v>
      </c>
      <c r="AG3114" s="9" t="str" cm="1">
        <f t="array" ref="AG3114">_xlfn.IFS(ISNUMBER(AC3114), "", ISNUMBER(SEARCH("Blank", AC3114)), "", ISERROR(AC3114), "Bad input on tab 3")</f>
        <v/>
      </c>
    </row>
    <row r="3115" spans="2:33" ht="15" customHeight="1" x14ac:dyDescent="0.75">
      <c r="B3115" s="205" t="str">
        <f>'5 Driver Data'!B3115</f>
        <v>3107</v>
      </c>
      <c r="C3115" s="193">
        <f>'5 Driver Data'!C3115</f>
        <v>0</v>
      </c>
      <c r="D3115" s="192">
        <f>'5 Driver Data'!D3115</f>
        <v>0</v>
      </c>
      <c r="E3115" s="191">
        <f>'5 Driver Data'!E3115</f>
        <v>0</v>
      </c>
      <c r="F3115" s="191">
        <f>'5 Driver Data'!F3115</f>
        <v>0</v>
      </c>
      <c r="G3115" s="191">
        <f>'5 Driver Data'!G3115</f>
        <v>0</v>
      </c>
      <c r="H3115" s="191">
        <f>'5 Driver Data'!H3115</f>
        <v>0</v>
      </c>
      <c r="I3115" s="191">
        <f>'5 Driver Data'!I3115</f>
        <v>0</v>
      </c>
      <c r="J3115" s="191">
        <f>'5 Driver Data'!J3115</f>
        <v>0</v>
      </c>
      <c r="K3115" s="206">
        <f>'5 Driver Data'!K3115</f>
        <v>0</v>
      </c>
      <c r="L3115" s="1"/>
      <c r="M3115" s="216" t="str">
        <f>IF(D3115=0,"Blank",'3 Model Input'!E$44*'3 Model Input'!E$45)</f>
        <v>Blank</v>
      </c>
      <c r="N3115" s="197" t="str">
        <f t="shared" si="500"/>
        <v>Blank</v>
      </c>
      <c r="O3115" s="197" t="str">
        <f>IF(D3115=0,"Blank",'3 Model Input'!E$49*(1-'3 Model Input'!E$51))</f>
        <v>Blank</v>
      </c>
      <c r="P3115" s="197" t="str">
        <f t="shared" si="501"/>
        <v>Blank</v>
      </c>
      <c r="Q3115" s="197" t="str">
        <f>IF(D3115=0,"Blank",IF(D3115="BEV",E3115*(1-'3 Model Input'!E$54), E3115))</f>
        <v>Blank</v>
      </c>
      <c r="R3115" s="198" t="str">
        <f>IF(D3115=0,"Blank",IF(D3115="PHEV",F3115/G3115,F3115*(1-'3 Model Input'!E$54)/G3115))</f>
        <v>Blank</v>
      </c>
      <c r="S3115" s="198" t="str">
        <f>IF(D3115=0,"Blank",IF(D3115="PHEV",MIN(M3115,E3115),MIN(M3115,(E3115*(1-'3 Model Input'!E$54)))))</f>
        <v>Blank</v>
      </c>
      <c r="T3115" s="217" t="str">
        <f t="shared" si="502"/>
        <v>Blank</v>
      </c>
      <c r="U3115" s="89"/>
      <c r="V3115" s="216" t="str">
        <f>IF(D3115=0,"Blank",P3115*'3 Model Input'!E$50)</f>
        <v>Blank</v>
      </c>
      <c r="W3115" s="197" t="str">
        <f t="shared" si="503"/>
        <v>Blank</v>
      </c>
      <c r="X3115" s="197" t="str">
        <f t="shared" si="504"/>
        <v>Blank</v>
      </c>
      <c r="Y3115" s="197" t="str">
        <f t="shared" si="505"/>
        <v>Blank</v>
      </c>
      <c r="Z3115" s="197" t="str">
        <f t="shared" si="506"/>
        <v>Blank</v>
      </c>
      <c r="AA3115" s="223" t="str" cm="1">
        <f t="array" ref="AA3115">_xlfn.IFS(ISTEXT('3 Model Input'!F$70),"Missing",ISTEXT('3 Model Input'!I$70),"Missing",ISNUMBER('3 Model Input'!K$70),'3 Model Input'!K$70*P3115)</f>
        <v>Missing</v>
      </c>
      <c r="AB3115" s="89"/>
      <c r="AC3115" s="227" t="str" cm="1">
        <f t="array" ref="AC3115">IF(D3115=0,"Blank",_xlfn.IFS('3 Model Input'!E$61=1,(V3115*G3115)/T3115,'3 Model Input'!E$61=2,(W3115*G3115)/T3115,'3 Model Input'!E$61=3,(X3115*G3115)/T3115,'3 Model Input'!E$61=4,(Y3115*G3115)/T3115,'3 Model Input'!E$61=5,(Z3115*G3115)/T3115, ISTEXT('3 Model Input'!E$61),"Missing",'3 Model Input'!E$61=6,(AA3115*G3115)/T3115))</f>
        <v>Blank</v>
      </c>
      <c r="AD3115" s="202" t="str">
        <f t="shared" si="507"/>
        <v>Blank</v>
      </c>
      <c r="AE3115" s="202" t="str">
        <f t="shared" si="508"/>
        <v>Blank</v>
      </c>
      <c r="AF3115" s="217" t="str">
        <f t="shared" si="509"/>
        <v>Blank</v>
      </c>
      <c r="AG3115" s="9" t="str" cm="1">
        <f t="array" ref="AG3115">_xlfn.IFS(ISNUMBER(AC3115), "", ISNUMBER(SEARCH("Blank", AC3115)), "", ISERROR(AC3115), "Bad input on tab 3")</f>
        <v/>
      </c>
    </row>
    <row r="3116" spans="2:33" ht="15" customHeight="1" x14ac:dyDescent="0.75">
      <c r="B3116" s="205" t="str">
        <f>'5 Driver Data'!B3116</f>
        <v>3108</v>
      </c>
      <c r="C3116" s="193">
        <f>'5 Driver Data'!C3116</f>
        <v>0</v>
      </c>
      <c r="D3116" s="192">
        <f>'5 Driver Data'!D3116</f>
        <v>0</v>
      </c>
      <c r="E3116" s="191">
        <f>'5 Driver Data'!E3116</f>
        <v>0</v>
      </c>
      <c r="F3116" s="191">
        <f>'5 Driver Data'!F3116</f>
        <v>0</v>
      </c>
      <c r="G3116" s="191">
        <f>'5 Driver Data'!G3116</f>
        <v>0</v>
      </c>
      <c r="H3116" s="191">
        <f>'5 Driver Data'!H3116</f>
        <v>0</v>
      </c>
      <c r="I3116" s="191">
        <f>'5 Driver Data'!I3116</f>
        <v>0</v>
      </c>
      <c r="J3116" s="191">
        <f>'5 Driver Data'!J3116</f>
        <v>0</v>
      </c>
      <c r="K3116" s="206">
        <f>'5 Driver Data'!K3116</f>
        <v>0</v>
      </c>
      <c r="L3116" s="1"/>
      <c r="M3116" s="216" t="str">
        <f>IF(D3116=0,"Blank",'3 Model Input'!E$44*'3 Model Input'!E$45)</f>
        <v>Blank</v>
      </c>
      <c r="N3116" s="197" t="str">
        <f t="shared" si="500"/>
        <v>Blank</v>
      </c>
      <c r="O3116" s="197" t="str">
        <f>IF(D3116=0,"Blank",'3 Model Input'!E$49*(1-'3 Model Input'!E$51))</f>
        <v>Blank</v>
      </c>
      <c r="P3116" s="197" t="str">
        <f t="shared" si="501"/>
        <v>Blank</v>
      </c>
      <c r="Q3116" s="197" t="str">
        <f>IF(D3116=0,"Blank",IF(D3116="BEV",E3116*(1-'3 Model Input'!E$54), E3116))</f>
        <v>Blank</v>
      </c>
      <c r="R3116" s="198" t="str">
        <f>IF(D3116=0,"Blank",IF(D3116="PHEV",F3116/G3116,F3116*(1-'3 Model Input'!E$54)/G3116))</f>
        <v>Blank</v>
      </c>
      <c r="S3116" s="198" t="str">
        <f>IF(D3116=0,"Blank",IF(D3116="PHEV",MIN(M3116,E3116),MIN(M3116,(E3116*(1-'3 Model Input'!E$54)))))</f>
        <v>Blank</v>
      </c>
      <c r="T3116" s="217" t="str">
        <f t="shared" si="502"/>
        <v>Blank</v>
      </c>
      <c r="U3116" s="89"/>
      <c r="V3116" s="216" t="str">
        <f>IF(D3116=0,"Blank",P3116*'3 Model Input'!E$50)</f>
        <v>Blank</v>
      </c>
      <c r="W3116" s="197" t="str">
        <f t="shared" si="503"/>
        <v>Blank</v>
      </c>
      <c r="X3116" s="197" t="str">
        <f t="shared" si="504"/>
        <v>Blank</v>
      </c>
      <c r="Y3116" s="197" t="str">
        <f t="shared" si="505"/>
        <v>Blank</v>
      </c>
      <c r="Z3116" s="197" t="str">
        <f t="shared" si="506"/>
        <v>Blank</v>
      </c>
      <c r="AA3116" s="223" t="str" cm="1">
        <f t="array" ref="AA3116">_xlfn.IFS(ISTEXT('3 Model Input'!F$70),"Missing",ISTEXT('3 Model Input'!I$70),"Missing",ISNUMBER('3 Model Input'!K$70),'3 Model Input'!K$70*P3116)</f>
        <v>Missing</v>
      </c>
      <c r="AB3116" s="89"/>
      <c r="AC3116" s="227" t="str" cm="1">
        <f t="array" ref="AC3116">IF(D3116=0,"Blank",_xlfn.IFS('3 Model Input'!E$61=1,(V3116*G3116)/T3116,'3 Model Input'!E$61=2,(W3116*G3116)/T3116,'3 Model Input'!E$61=3,(X3116*G3116)/T3116,'3 Model Input'!E$61=4,(Y3116*G3116)/T3116,'3 Model Input'!E$61=5,(Z3116*G3116)/T3116, ISTEXT('3 Model Input'!E$61),"Missing",'3 Model Input'!E$61=6,(AA3116*G3116)/T3116))</f>
        <v>Blank</v>
      </c>
      <c r="AD3116" s="202" t="str">
        <f t="shared" si="507"/>
        <v>Blank</v>
      </c>
      <c r="AE3116" s="202" t="str">
        <f t="shared" si="508"/>
        <v>Blank</v>
      </c>
      <c r="AF3116" s="217" t="str">
        <f t="shared" si="509"/>
        <v>Blank</v>
      </c>
      <c r="AG3116" s="9" t="str" cm="1">
        <f t="array" ref="AG3116">_xlfn.IFS(ISNUMBER(AC3116), "", ISNUMBER(SEARCH("Blank", AC3116)), "", ISERROR(AC3116), "Bad input on tab 3")</f>
        <v/>
      </c>
    </row>
    <row r="3117" spans="2:33" ht="15" customHeight="1" x14ac:dyDescent="0.75">
      <c r="B3117" s="205" t="str">
        <f>'5 Driver Data'!B3117</f>
        <v>3109</v>
      </c>
      <c r="C3117" s="193">
        <f>'5 Driver Data'!C3117</f>
        <v>0</v>
      </c>
      <c r="D3117" s="192">
        <f>'5 Driver Data'!D3117</f>
        <v>0</v>
      </c>
      <c r="E3117" s="191">
        <f>'5 Driver Data'!E3117</f>
        <v>0</v>
      </c>
      <c r="F3117" s="191">
        <f>'5 Driver Data'!F3117</f>
        <v>0</v>
      </c>
      <c r="G3117" s="191">
        <f>'5 Driver Data'!G3117</f>
        <v>0</v>
      </c>
      <c r="H3117" s="191">
        <f>'5 Driver Data'!H3117</f>
        <v>0</v>
      </c>
      <c r="I3117" s="191">
        <f>'5 Driver Data'!I3117</f>
        <v>0</v>
      </c>
      <c r="J3117" s="191">
        <f>'5 Driver Data'!J3117</f>
        <v>0</v>
      </c>
      <c r="K3117" s="206">
        <f>'5 Driver Data'!K3117</f>
        <v>0</v>
      </c>
      <c r="L3117" s="1"/>
      <c r="M3117" s="216" t="str">
        <f>IF(D3117=0,"Blank",'3 Model Input'!E$44*'3 Model Input'!E$45)</f>
        <v>Blank</v>
      </c>
      <c r="N3117" s="197" t="str">
        <f t="shared" si="500"/>
        <v>Blank</v>
      </c>
      <c r="O3117" s="197" t="str">
        <f>IF(D3117=0,"Blank",'3 Model Input'!E$49*(1-'3 Model Input'!E$51))</f>
        <v>Blank</v>
      </c>
      <c r="P3117" s="197" t="str">
        <f t="shared" si="501"/>
        <v>Blank</v>
      </c>
      <c r="Q3117" s="197" t="str">
        <f>IF(D3117=0,"Blank",IF(D3117="BEV",E3117*(1-'3 Model Input'!E$54), E3117))</f>
        <v>Blank</v>
      </c>
      <c r="R3117" s="198" t="str">
        <f>IF(D3117=0,"Blank",IF(D3117="PHEV",F3117/G3117,F3117*(1-'3 Model Input'!E$54)/G3117))</f>
        <v>Blank</v>
      </c>
      <c r="S3117" s="198" t="str">
        <f>IF(D3117=0,"Blank",IF(D3117="PHEV",MIN(M3117,E3117),MIN(M3117,(E3117*(1-'3 Model Input'!E$54)))))</f>
        <v>Blank</v>
      </c>
      <c r="T3117" s="217" t="str">
        <f t="shared" si="502"/>
        <v>Blank</v>
      </c>
      <c r="U3117" s="89"/>
      <c r="V3117" s="216" t="str">
        <f>IF(D3117=0,"Blank",P3117*'3 Model Input'!E$50)</f>
        <v>Blank</v>
      </c>
      <c r="W3117" s="197" t="str">
        <f t="shared" si="503"/>
        <v>Blank</v>
      </c>
      <c r="X3117" s="197" t="str">
        <f t="shared" si="504"/>
        <v>Blank</v>
      </c>
      <c r="Y3117" s="197" t="str">
        <f t="shared" si="505"/>
        <v>Blank</v>
      </c>
      <c r="Z3117" s="197" t="str">
        <f t="shared" si="506"/>
        <v>Blank</v>
      </c>
      <c r="AA3117" s="223" t="str" cm="1">
        <f t="array" ref="AA3117">_xlfn.IFS(ISTEXT('3 Model Input'!F$70),"Missing",ISTEXT('3 Model Input'!I$70),"Missing",ISNUMBER('3 Model Input'!K$70),'3 Model Input'!K$70*P3117)</f>
        <v>Missing</v>
      </c>
      <c r="AB3117" s="89"/>
      <c r="AC3117" s="227" t="str" cm="1">
        <f t="array" ref="AC3117">IF(D3117=0,"Blank",_xlfn.IFS('3 Model Input'!E$61=1,(V3117*G3117)/T3117,'3 Model Input'!E$61=2,(W3117*G3117)/T3117,'3 Model Input'!E$61=3,(X3117*G3117)/T3117,'3 Model Input'!E$61=4,(Y3117*G3117)/T3117,'3 Model Input'!E$61=5,(Z3117*G3117)/T3117, ISTEXT('3 Model Input'!E$61),"Missing",'3 Model Input'!E$61=6,(AA3117*G3117)/T3117))</f>
        <v>Blank</v>
      </c>
      <c r="AD3117" s="202" t="str">
        <f t="shared" si="507"/>
        <v>Blank</v>
      </c>
      <c r="AE3117" s="202" t="str">
        <f t="shared" si="508"/>
        <v>Blank</v>
      </c>
      <c r="AF3117" s="217" t="str">
        <f t="shared" si="509"/>
        <v>Blank</v>
      </c>
      <c r="AG3117" s="9" t="str" cm="1">
        <f t="array" ref="AG3117">_xlfn.IFS(ISNUMBER(AC3117), "", ISNUMBER(SEARCH("Blank", AC3117)), "", ISERROR(AC3117), "Bad input on tab 3")</f>
        <v/>
      </c>
    </row>
    <row r="3118" spans="2:33" ht="15" customHeight="1" x14ac:dyDescent="0.75">
      <c r="B3118" s="205" t="str">
        <f>'5 Driver Data'!B3118</f>
        <v>3110</v>
      </c>
      <c r="C3118" s="193">
        <f>'5 Driver Data'!C3118</f>
        <v>0</v>
      </c>
      <c r="D3118" s="192">
        <f>'5 Driver Data'!D3118</f>
        <v>0</v>
      </c>
      <c r="E3118" s="191">
        <f>'5 Driver Data'!E3118</f>
        <v>0</v>
      </c>
      <c r="F3118" s="191">
        <f>'5 Driver Data'!F3118</f>
        <v>0</v>
      </c>
      <c r="G3118" s="191">
        <f>'5 Driver Data'!G3118</f>
        <v>0</v>
      </c>
      <c r="H3118" s="191">
        <f>'5 Driver Data'!H3118</f>
        <v>0</v>
      </c>
      <c r="I3118" s="191">
        <f>'5 Driver Data'!I3118</f>
        <v>0</v>
      </c>
      <c r="J3118" s="191">
        <f>'5 Driver Data'!J3118</f>
        <v>0</v>
      </c>
      <c r="K3118" s="206">
        <f>'5 Driver Data'!K3118</f>
        <v>0</v>
      </c>
      <c r="L3118" s="1"/>
      <c r="M3118" s="216" t="str">
        <f>IF(D3118=0,"Blank",'3 Model Input'!E$44*'3 Model Input'!E$45)</f>
        <v>Blank</v>
      </c>
      <c r="N3118" s="197" t="str">
        <f t="shared" ref="N3118:N3181" si="510">IF(D3118=0,"Blank",H3118*I3118*52)</f>
        <v>Blank</v>
      </c>
      <c r="O3118" s="197" t="str">
        <f>IF(D3118=0,"Blank",'3 Model Input'!E$49*(1-'3 Model Input'!E$51))</f>
        <v>Blank</v>
      </c>
      <c r="P3118" s="197" t="str">
        <f t="shared" ref="P3118:P3181" si="511">IF(D3118=0,"Blank",SUM(N3118:O3118))</f>
        <v>Blank</v>
      </c>
      <c r="Q3118" s="197" t="str">
        <f>IF(D3118=0,"Blank",IF(D3118="BEV",E3118*(1-'3 Model Input'!E$54), E3118))</f>
        <v>Blank</v>
      </c>
      <c r="R3118" s="198" t="str">
        <f>IF(D3118=0,"Blank",IF(D3118="PHEV",F3118/G3118,F3118*(1-'3 Model Input'!E$54)/G3118))</f>
        <v>Blank</v>
      </c>
      <c r="S3118" s="198" t="str">
        <f>IF(D3118=0,"Blank",IF(D3118="PHEV",MIN(M3118,E3118),MIN(M3118,(E3118*(1-'3 Model Input'!E$54)))))</f>
        <v>Blank</v>
      </c>
      <c r="T3118" s="217" t="str">
        <f t="shared" ref="T3118:T3181" si="512">IF(D3118=0,"Blank",MIN(R3118,(S3118/E3118*F3118)))</f>
        <v>Blank</v>
      </c>
      <c r="U3118" s="89"/>
      <c r="V3118" s="216" t="str">
        <f>IF(D3118=0,"Blank",P3118*'3 Model Input'!E$50)</f>
        <v>Blank</v>
      </c>
      <c r="W3118" s="197" t="str">
        <f t="shared" ref="W3118:W3181" si="513">IF(D3118=0,"Blank",V3118*(1-J3118))</f>
        <v>Blank</v>
      </c>
      <c r="X3118" s="197" t="str">
        <f t="shared" ref="X3118:X3181" si="514">P3118</f>
        <v>Blank</v>
      </c>
      <c r="Y3118" s="197" t="str">
        <f t="shared" ref="Y3118:Y3181" si="515">IF(D3118=0,"Blank",P3118*(1-J3118))</f>
        <v>Blank</v>
      </c>
      <c r="Z3118" s="197" t="str">
        <f t="shared" ref="Z3118:Z3181" si="516">IF(D3118=0,"Blank",N3118*K3118)</f>
        <v>Blank</v>
      </c>
      <c r="AA3118" s="223" t="str" cm="1">
        <f t="array" ref="AA3118">_xlfn.IFS(ISTEXT('3 Model Input'!F$70),"Missing",ISTEXT('3 Model Input'!I$70),"Missing",ISNUMBER('3 Model Input'!K$70),'3 Model Input'!K$70*P3118)</f>
        <v>Missing</v>
      </c>
      <c r="AB3118" s="89"/>
      <c r="AC3118" s="227" t="str" cm="1">
        <f t="array" ref="AC3118">IF(D3118=0,"Blank",_xlfn.IFS('3 Model Input'!E$61=1,(V3118*G3118)/T3118,'3 Model Input'!E$61=2,(W3118*G3118)/T3118,'3 Model Input'!E$61=3,(X3118*G3118)/T3118,'3 Model Input'!E$61=4,(Y3118*G3118)/T3118,'3 Model Input'!E$61=5,(Z3118*G3118)/T3118, ISTEXT('3 Model Input'!E$61),"Missing",'3 Model Input'!E$61=6,(AA3118*G3118)/T3118))</f>
        <v>Blank</v>
      </c>
      <c r="AD3118" s="202" t="str">
        <f t="shared" ref="AD3118:AD3181" si="517">IF(D3118=0,"Blank",MIN(SUM(AC3118/52/H3118),1))</f>
        <v>Blank</v>
      </c>
      <c r="AE3118" s="202" t="str">
        <f t="shared" ref="AE3118:AE3181" si="518">IF(D3118=0,"Blank",AD3118*H3118)</f>
        <v>Blank</v>
      </c>
      <c r="AF3118" s="217" t="str">
        <f t="shared" ref="AF3118:AF3181" si="519">IF(D3118=0,"Blank",AC3118*S3118)</f>
        <v>Blank</v>
      </c>
      <c r="AG3118" s="9" t="str" cm="1">
        <f t="array" ref="AG3118">_xlfn.IFS(ISNUMBER(AC3118), "", ISNUMBER(SEARCH("Blank", AC3118)), "", ISERROR(AC3118), "Bad input on tab 3")</f>
        <v/>
      </c>
    </row>
    <row r="3119" spans="2:33" ht="15" customHeight="1" x14ac:dyDescent="0.75">
      <c r="B3119" s="205" t="str">
        <f>'5 Driver Data'!B3119</f>
        <v>3111</v>
      </c>
      <c r="C3119" s="193">
        <f>'5 Driver Data'!C3119</f>
        <v>0</v>
      </c>
      <c r="D3119" s="192">
        <f>'5 Driver Data'!D3119</f>
        <v>0</v>
      </c>
      <c r="E3119" s="191">
        <f>'5 Driver Data'!E3119</f>
        <v>0</v>
      </c>
      <c r="F3119" s="191">
        <f>'5 Driver Data'!F3119</f>
        <v>0</v>
      </c>
      <c r="G3119" s="191">
        <f>'5 Driver Data'!G3119</f>
        <v>0</v>
      </c>
      <c r="H3119" s="191">
        <f>'5 Driver Data'!H3119</f>
        <v>0</v>
      </c>
      <c r="I3119" s="191">
        <f>'5 Driver Data'!I3119</f>
        <v>0</v>
      </c>
      <c r="J3119" s="191">
        <f>'5 Driver Data'!J3119</f>
        <v>0</v>
      </c>
      <c r="K3119" s="206">
        <f>'5 Driver Data'!K3119</f>
        <v>0</v>
      </c>
      <c r="L3119" s="1"/>
      <c r="M3119" s="216" t="str">
        <f>IF(D3119=0,"Blank",'3 Model Input'!E$44*'3 Model Input'!E$45)</f>
        <v>Blank</v>
      </c>
      <c r="N3119" s="197" t="str">
        <f t="shared" si="510"/>
        <v>Blank</v>
      </c>
      <c r="O3119" s="197" t="str">
        <f>IF(D3119=0,"Blank",'3 Model Input'!E$49*(1-'3 Model Input'!E$51))</f>
        <v>Blank</v>
      </c>
      <c r="P3119" s="197" t="str">
        <f t="shared" si="511"/>
        <v>Blank</v>
      </c>
      <c r="Q3119" s="197" t="str">
        <f>IF(D3119=0,"Blank",IF(D3119="BEV",E3119*(1-'3 Model Input'!E$54), E3119))</f>
        <v>Blank</v>
      </c>
      <c r="R3119" s="198" t="str">
        <f>IF(D3119=0,"Blank",IF(D3119="PHEV",F3119/G3119,F3119*(1-'3 Model Input'!E$54)/G3119))</f>
        <v>Blank</v>
      </c>
      <c r="S3119" s="198" t="str">
        <f>IF(D3119=0,"Blank",IF(D3119="PHEV",MIN(M3119,E3119),MIN(M3119,(E3119*(1-'3 Model Input'!E$54)))))</f>
        <v>Blank</v>
      </c>
      <c r="T3119" s="217" t="str">
        <f t="shared" si="512"/>
        <v>Blank</v>
      </c>
      <c r="U3119" s="89"/>
      <c r="V3119" s="216" t="str">
        <f>IF(D3119=0,"Blank",P3119*'3 Model Input'!E$50)</f>
        <v>Blank</v>
      </c>
      <c r="W3119" s="197" t="str">
        <f t="shared" si="513"/>
        <v>Blank</v>
      </c>
      <c r="X3119" s="197" t="str">
        <f t="shared" si="514"/>
        <v>Blank</v>
      </c>
      <c r="Y3119" s="197" t="str">
        <f t="shared" si="515"/>
        <v>Blank</v>
      </c>
      <c r="Z3119" s="197" t="str">
        <f t="shared" si="516"/>
        <v>Blank</v>
      </c>
      <c r="AA3119" s="223" t="str" cm="1">
        <f t="array" ref="AA3119">_xlfn.IFS(ISTEXT('3 Model Input'!F$70),"Missing",ISTEXT('3 Model Input'!I$70),"Missing",ISNUMBER('3 Model Input'!K$70),'3 Model Input'!K$70*P3119)</f>
        <v>Missing</v>
      </c>
      <c r="AB3119" s="89"/>
      <c r="AC3119" s="227" t="str" cm="1">
        <f t="array" ref="AC3119">IF(D3119=0,"Blank",_xlfn.IFS('3 Model Input'!E$61=1,(V3119*G3119)/T3119,'3 Model Input'!E$61=2,(W3119*G3119)/T3119,'3 Model Input'!E$61=3,(X3119*G3119)/T3119,'3 Model Input'!E$61=4,(Y3119*G3119)/T3119,'3 Model Input'!E$61=5,(Z3119*G3119)/T3119, ISTEXT('3 Model Input'!E$61),"Missing",'3 Model Input'!E$61=6,(AA3119*G3119)/T3119))</f>
        <v>Blank</v>
      </c>
      <c r="AD3119" s="202" t="str">
        <f t="shared" si="517"/>
        <v>Blank</v>
      </c>
      <c r="AE3119" s="202" t="str">
        <f t="shared" si="518"/>
        <v>Blank</v>
      </c>
      <c r="AF3119" s="217" t="str">
        <f t="shared" si="519"/>
        <v>Blank</v>
      </c>
      <c r="AG3119" s="9" t="str" cm="1">
        <f t="array" ref="AG3119">_xlfn.IFS(ISNUMBER(AC3119), "", ISNUMBER(SEARCH("Blank", AC3119)), "", ISERROR(AC3119), "Bad input on tab 3")</f>
        <v/>
      </c>
    </row>
    <row r="3120" spans="2:33" ht="15" customHeight="1" x14ac:dyDescent="0.75">
      <c r="B3120" s="205" t="str">
        <f>'5 Driver Data'!B3120</f>
        <v>3112</v>
      </c>
      <c r="C3120" s="193">
        <f>'5 Driver Data'!C3120</f>
        <v>0</v>
      </c>
      <c r="D3120" s="192">
        <f>'5 Driver Data'!D3120</f>
        <v>0</v>
      </c>
      <c r="E3120" s="191">
        <f>'5 Driver Data'!E3120</f>
        <v>0</v>
      </c>
      <c r="F3120" s="191">
        <f>'5 Driver Data'!F3120</f>
        <v>0</v>
      </c>
      <c r="G3120" s="191">
        <f>'5 Driver Data'!G3120</f>
        <v>0</v>
      </c>
      <c r="H3120" s="191">
        <f>'5 Driver Data'!H3120</f>
        <v>0</v>
      </c>
      <c r="I3120" s="191">
        <f>'5 Driver Data'!I3120</f>
        <v>0</v>
      </c>
      <c r="J3120" s="191">
        <f>'5 Driver Data'!J3120</f>
        <v>0</v>
      </c>
      <c r="K3120" s="206">
        <f>'5 Driver Data'!K3120</f>
        <v>0</v>
      </c>
      <c r="L3120" s="1"/>
      <c r="M3120" s="216" t="str">
        <f>IF(D3120=0,"Blank",'3 Model Input'!E$44*'3 Model Input'!E$45)</f>
        <v>Blank</v>
      </c>
      <c r="N3120" s="197" t="str">
        <f t="shared" si="510"/>
        <v>Blank</v>
      </c>
      <c r="O3120" s="197" t="str">
        <f>IF(D3120=0,"Blank",'3 Model Input'!E$49*(1-'3 Model Input'!E$51))</f>
        <v>Blank</v>
      </c>
      <c r="P3120" s="197" t="str">
        <f t="shared" si="511"/>
        <v>Blank</v>
      </c>
      <c r="Q3120" s="197" t="str">
        <f>IF(D3120=0,"Blank",IF(D3120="BEV",E3120*(1-'3 Model Input'!E$54), E3120))</f>
        <v>Blank</v>
      </c>
      <c r="R3120" s="198" t="str">
        <f>IF(D3120=0,"Blank",IF(D3120="PHEV",F3120/G3120,F3120*(1-'3 Model Input'!E$54)/G3120))</f>
        <v>Blank</v>
      </c>
      <c r="S3120" s="198" t="str">
        <f>IF(D3120=0,"Blank",IF(D3120="PHEV",MIN(M3120,E3120),MIN(M3120,(E3120*(1-'3 Model Input'!E$54)))))</f>
        <v>Blank</v>
      </c>
      <c r="T3120" s="217" t="str">
        <f t="shared" si="512"/>
        <v>Blank</v>
      </c>
      <c r="U3120" s="89"/>
      <c r="V3120" s="216" t="str">
        <f>IF(D3120=0,"Blank",P3120*'3 Model Input'!E$50)</f>
        <v>Blank</v>
      </c>
      <c r="W3120" s="197" t="str">
        <f t="shared" si="513"/>
        <v>Blank</v>
      </c>
      <c r="X3120" s="197" t="str">
        <f t="shared" si="514"/>
        <v>Blank</v>
      </c>
      <c r="Y3120" s="197" t="str">
        <f t="shared" si="515"/>
        <v>Blank</v>
      </c>
      <c r="Z3120" s="197" t="str">
        <f t="shared" si="516"/>
        <v>Blank</v>
      </c>
      <c r="AA3120" s="223" t="str" cm="1">
        <f t="array" ref="AA3120">_xlfn.IFS(ISTEXT('3 Model Input'!F$70),"Missing",ISTEXT('3 Model Input'!I$70),"Missing",ISNUMBER('3 Model Input'!K$70),'3 Model Input'!K$70*P3120)</f>
        <v>Missing</v>
      </c>
      <c r="AB3120" s="89"/>
      <c r="AC3120" s="227" t="str" cm="1">
        <f t="array" ref="AC3120">IF(D3120=0,"Blank",_xlfn.IFS('3 Model Input'!E$61=1,(V3120*G3120)/T3120,'3 Model Input'!E$61=2,(W3120*G3120)/T3120,'3 Model Input'!E$61=3,(X3120*G3120)/T3120,'3 Model Input'!E$61=4,(Y3120*G3120)/T3120,'3 Model Input'!E$61=5,(Z3120*G3120)/T3120, ISTEXT('3 Model Input'!E$61),"Missing",'3 Model Input'!E$61=6,(AA3120*G3120)/T3120))</f>
        <v>Blank</v>
      </c>
      <c r="AD3120" s="202" t="str">
        <f t="shared" si="517"/>
        <v>Blank</v>
      </c>
      <c r="AE3120" s="202" t="str">
        <f t="shared" si="518"/>
        <v>Blank</v>
      </c>
      <c r="AF3120" s="217" t="str">
        <f t="shared" si="519"/>
        <v>Blank</v>
      </c>
      <c r="AG3120" s="9" t="str" cm="1">
        <f t="array" ref="AG3120">_xlfn.IFS(ISNUMBER(AC3120), "", ISNUMBER(SEARCH("Blank", AC3120)), "", ISERROR(AC3120), "Bad input on tab 3")</f>
        <v/>
      </c>
    </row>
    <row r="3121" spans="2:33" ht="15" customHeight="1" x14ac:dyDescent="0.75">
      <c r="B3121" s="205" t="str">
        <f>'5 Driver Data'!B3121</f>
        <v>3113</v>
      </c>
      <c r="C3121" s="193">
        <f>'5 Driver Data'!C3121</f>
        <v>0</v>
      </c>
      <c r="D3121" s="192">
        <f>'5 Driver Data'!D3121</f>
        <v>0</v>
      </c>
      <c r="E3121" s="191">
        <f>'5 Driver Data'!E3121</f>
        <v>0</v>
      </c>
      <c r="F3121" s="191">
        <f>'5 Driver Data'!F3121</f>
        <v>0</v>
      </c>
      <c r="G3121" s="191">
        <f>'5 Driver Data'!G3121</f>
        <v>0</v>
      </c>
      <c r="H3121" s="191">
        <f>'5 Driver Data'!H3121</f>
        <v>0</v>
      </c>
      <c r="I3121" s="191">
        <f>'5 Driver Data'!I3121</f>
        <v>0</v>
      </c>
      <c r="J3121" s="191">
        <f>'5 Driver Data'!J3121</f>
        <v>0</v>
      </c>
      <c r="K3121" s="206">
        <f>'5 Driver Data'!K3121</f>
        <v>0</v>
      </c>
      <c r="L3121" s="1"/>
      <c r="M3121" s="216" t="str">
        <f>IF(D3121=0,"Blank",'3 Model Input'!E$44*'3 Model Input'!E$45)</f>
        <v>Blank</v>
      </c>
      <c r="N3121" s="197" t="str">
        <f t="shared" si="510"/>
        <v>Blank</v>
      </c>
      <c r="O3121" s="197" t="str">
        <f>IF(D3121=0,"Blank",'3 Model Input'!E$49*(1-'3 Model Input'!E$51))</f>
        <v>Blank</v>
      </c>
      <c r="P3121" s="197" t="str">
        <f t="shared" si="511"/>
        <v>Blank</v>
      </c>
      <c r="Q3121" s="197" t="str">
        <f>IF(D3121=0,"Blank",IF(D3121="BEV",E3121*(1-'3 Model Input'!E$54), E3121))</f>
        <v>Blank</v>
      </c>
      <c r="R3121" s="198" t="str">
        <f>IF(D3121=0,"Blank",IF(D3121="PHEV",F3121/G3121,F3121*(1-'3 Model Input'!E$54)/G3121))</f>
        <v>Blank</v>
      </c>
      <c r="S3121" s="198" t="str">
        <f>IF(D3121=0,"Blank",IF(D3121="PHEV",MIN(M3121,E3121),MIN(M3121,(E3121*(1-'3 Model Input'!E$54)))))</f>
        <v>Blank</v>
      </c>
      <c r="T3121" s="217" t="str">
        <f t="shared" si="512"/>
        <v>Blank</v>
      </c>
      <c r="U3121" s="89"/>
      <c r="V3121" s="216" t="str">
        <f>IF(D3121=0,"Blank",P3121*'3 Model Input'!E$50)</f>
        <v>Blank</v>
      </c>
      <c r="W3121" s="197" t="str">
        <f t="shared" si="513"/>
        <v>Blank</v>
      </c>
      <c r="X3121" s="197" t="str">
        <f t="shared" si="514"/>
        <v>Blank</v>
      </c>
      <c r="Y3121" s="197" t="str">
        <f t="shared" si="515"/>
        <v>Blank</v>
      </c>
      <c r="Z3121" s="197" t="str">
        <f t="shared" si="516"/>
        <v>Blank</v>
      </c>
      <c r="AA3121" s="223" t="str" cm="1">
        <f t="array" ref="AA3121">_xlfn.IFS(ISTEXT('3 Model Input'!F$70),"Missing",ISTEXT('3 Model Input'!I$70),"Missing",ISNUMBER('3 Model Input'!K$70),'3 Model Input'!K$70*P3121)</f>
        <v>Missing</v>
      </c>
      <c r="AB3121" s="89"/>
      <c r="AC3121" s="227" t="str" cm="1">
        <f t="array" ref="AC3121">IF(D3121=0,"Blank",_xlfn.IFS('3 Model Input'!E$61=1,(V3121*G3121)/T3121,'3 Model Input'!E$61=2,(W3121*G3121)/T3121,'3 Model Input'!E$61=3,(X3121*G3121)/T3121,'3 Model Input'!E$61=4,(Y3121*G3121)/T3121,'3 Model Input'!E$61=5,(Z3121*G3121)/T3121, ISTEXT('3 Model Input'!E$61),"Missing",'3 Model Input'!E$61=6,(AA3121*G3121)/T3121))</f>
        <v>Blank</v>
      </c>
      <c r="AD3121" s="202" t="str">
        <f t="shared" si="517"/>
        <v>Blank</v>
      </c>
      <c r="AE3121" s="202" t="str">
        <f t="shared" si="518"/>
        <v>Blank</v>
      </c>
      <c r="AF3121" s="217" t="str">
        <f t="shared" si="519"/>
        <v>Blank</v>
      </c>
      <c r="AG3121" s="9" t="str" cm="1">
        <f t="array" ref="AG3121">_xlfn.IFS(ISNUMBER(AC3121), "", ISNUMBER(SEARCH("Blank", AC3121)), "", ISERROR(AC3121), "Bad input on tab 3")</f>
        <v/>
      </c>
    </row>
    <row r="3122" spans="2:33" ht="15" customHeight="1" x14ac:dyDescent="0.75">
      <c r="B3122" s="205" t="str">
        <f>'5 Driver Data'!B3122</f>
        <v>3114</v>
      </c>
      <c r="C3122" s="193">
        <f>'5 Driver Data'!C3122</f>
        <v>0</v>
      </c>
      <c r="D3122" s="192">
        <f>'5 Driver Data'!D3122</f>
        <v>0</v>
      </c>
      <c r="E3122" s="191">
        <f>'5 Driver Data'!E3122</f>
        <v>0</v>
      </c>
      <c r="F3122" s="191">
        <f>'5 Driver Data'!F3122</f>
        <v>0</v>
      </c>
      <c r="G3122" s="191">
        <f>'5 Driver Data'!G3122</f>
        <v>0</v>
      </c>
      <c r="H3122" s="191">
        <f>'5 Driver Data'!H3122</f>
        <v>0</v>
      </c>
      <c r="I3122" s="191">
        <f>'5 Driver Data'!I3122</f>
        <v>0</v>
      </c>
      <c r="J3122" s="191">
        <f>'5 Driver Data'!J3122</f>
        <v>0</v>
      </c>
      <c r="K3122" s="206">
        <f>'5 Driver Data'!K3122</f>
        <v>0</v>
      </c>
      <c r="L3122" s="1"/>
      <c r="M3122" s="216" t="str">
        <f>IF(D3122=0,"Blank",'3 Model Input'!E$44*'3 Model Input'!E$45)</f>
        <v>Blank</v>
      </c>
      <c r="N3122" s="197" t="str">
        <f t="shared" si="510"/>
        <v>Blank</v>
      </c>
      <c r="O3122" s="197" t="str">
        <f>IF(D3122=0,"Blank",'3 Model Input'!E$49*(1-'3 Model Input'!E$51))</f>
        <v>Blank</v>
      </c>
      <c r="P3122" s="197" t="str">
        <f t="shared" si="511"/>
        <v>Blank</v>
      </c>
      <c r="Q3122" s="197" t="str">
        <f>IF(D3122=0,"Blank",IF(D3122="BEV",E3122*(1-'3 Model Input'!E$54), E3122))</f>
        <v>Blank</v>
      </c>
      <c r="R3122" s="198" t="str">
        <f>IF(D3122=0,"Blank",IF(D3122="PHEV",F3122/G3122,F3122*(1-'3 Model Input'!E$54)/G3122))</f>
        <v>Blank</v>
      </c>
      <c r="S3122" s="198" t="str">
        <f>IF(D3122=0,"Blank",IF(D3122="PHEV",MIN(M3122,E3122),MIN(M3122,(E3122*(1-'3 Model Input'!E$54)))))</f>
        <v>Blank</v>
      </c>
      <c r="T3122" s="217" t="str">
        <f t="shared" si="512"/>
        <v>Blank</v>
      </c>
      <c r="U3122" s="89"/>
      <c r="V3122" s="216" t="str">
        <f>IF(D3122=0,"Blank",P3122*'3 Model Input'!E$50)</f>
        <v>Blank</v>
      </c>
      <c r="W3122" s="197" t="str">
        <f t="shared" si="513"/>
        <v>Blank</v>
      </c>
      <c r="X3122" s="197" t="str">
        <f t="shared" si="514"/>
        <v>Blank</v>
      </c>
      <c r="Y3122" s="197" t="str">
        <f t="shared" si="515"/>
        <v>Blank</v>
      </c>
      <c r="Z3122" s="197" t="str">
        <f t="shared" si="516"/>
        <v>Blank</v>
      </c>
      <c r="AA3122" s="223" t="str" cm="1">
        <f t="array" ref="AA3122">_xlfn.IFS(ISTEXT('3 Model Input'!F$70),"Missing",ISTEXT('3 Model Input'!I$70),"Missing",ISNUMBER('3 Model Input'!K$70),'3 Model Input'!K$70*P3122)</f>
        <v>Missing</v>
      </c>
      <c r="AB3122" s="89"/>
      <c r="AC3122" s="227" t="str" cm="1">
        <f t="array" ref="AC3122">IF(D3122=0,"Blank",_xlfn.IFS('3 Model Input'!E$61=1,(V3122*G3122)/T3122,'3 Model Input'!E$61=2,(W3122*G3122)/T3122,'3 Model Input'!E$61=3,(X3122*G3122)/T3122,'3 Model Input'!E$61=4,(Y3122*G3122)/T3122,'3 Model Input'!E$61=5,(Z3122*G3122)/T3122, ISTEXT('3 Model Input'!E$61),"Missing",'3 Model Input'!E$61=6,(AA3122*G3122)/T3122))</f>
        <v>Blank</v>
      </c>
      <c r="AD3122" s="202" t="str">
        <f t="shared" si="517"/>
        <v>Blank</v>
      </c>
      <c r="AE3122" s="202" t="str">
        <f t="shared" si="518"/>
        <v>Blank</v>
      </c>
      <c r="AF3122" s="217" t="str">
        <f t="shared" si="519"/>
        <v>Blank</v>
      </c>
      <c r="AG3122" s="9" t="str" cm="1">
        <f t="array" ref="AG3122">_xlfn.IFS(ISNUMBER(AC3122), "", ISNUMBER(SEARCH("Blank", AC3122)), "", ISERROR(AC3122), "Bad input on tab 3")</f>
        <v/>
      </c>
    </row>
    <row r="3123" spans="2:33" ht="15" customHeight="1" x14ac:dyDescent="0.75">
      <c r="B3123" s="205" t="str">
        <f>'5 Driver Data'!B3123</f>
        <v>3115</v>
      </c>
      <c r="C3123" s="193">
        <f>'5 Driver Data'!C3123</f>
        <v>0</v>
      </c>
      <c r="D3123" s="192">
        <f>'5 Driver Data'!D3123</f>
        <v>0</v>
      </c>
      <c r="E3123" s="191">
        <f>'5 Driver Data'!E3123</f>
        <v>0</v>
      </c>
      <c r="F3123" s="191">
        <f>'5 Driver Data'!F3123</f>
        <v>0</v>
      </c>
      <c r="G3123" s="191">
        <f>'5 Driver Data'!G3123</f>
        <v>0</v>
      </c>
      <c r="H3123" s="191">
        <f>'5 Driver Data'!H3123</f>
        <v>0</v>
      </c>
      <c r="I3123" s="191">
        <f>'5 Driver Data'!I3123</f>
        <v>0</v>
      </c>
      <c r="J3123" s="191">
        <f>'5 Driver Data'!J3123</f>
        <v>0</v>
      </c>
      <c r="K3123" s="206">
        <f>'5 Driver Data'!K3123</f>
        <v>0</v>
      </c>
      <c r="L3123" s="1"/>
      <c r="M3123" s="216" t="str">
        <f>IF(D3123=0,"Blank",'3 Model Input'!E$44*'3 Model Input'!E$45)</f>
        <v>Blank</v>
      </c>
      <c r="N3123" s="197" t="str">
        <f t="shared" si="510"/>
        <v>Blank</v>
      </c>
      <c r="O3123" s="197" t="str">
        <f>IF(D3123=0,"Blank",'3 Model Input'!E$49*(1-'3 Model Input'!E$51))</f>
        <v>Blank</v>
      </c>
      <c r="P3123" s="197" t="str">
        <f t="shared" si="511"/>
        <v>Blank</v>
      </c>
      <c r="Q3123" s="197" t="str">
        <f>IF(D3123=0,"Blank",IF(D3123="BEV",E3123*(1-'3 Model Input'!E$54), E3123))</f>
        <v>Blank</v>
      </c>
      <c r="R3123" s="198" t="str">
        <f>IF(D3123=0,"Blank",IF(D3123="PHEV",F3123/G3123,F3123*(1-'3 Model Input'!E$54)/G3123))</f>
        <v>Blank</v>
      </c>
      <c r="S3123" s="198" t="str">
        <f>IF(D3123=0,"Blank",IF(D3123="PHEV",MIN(M3123,E3123),MIN(M3123,(E3123*(1-'3 Model Input'!E$54)))))</f>
        <v>Blank</v>
      </c>
      <c r="T3123" s="217" t="str">
        <f t="shared" si="512"/>
        <v>Blank</v>
      </c>
      <c r="U3123" s="89"/>
      <c r="V3123" s="216" t="str">
        <f>IF(D3123=0,"Blank",P3123*'3 Model Input'!E$50)</f>
        <v>Blank</v>
      </c>
      <c r="W3123" s="197" t="str">
        <f t="shared" si="513"/>
        <v>Blank</v>
      </c>
      <c r="X3123" s="197" t="str">
        <f t="shared" si="514"/>
        <v>Blank</v>
      </c>
      <c r="Y3123" s="197" t="str">
        <f t="shared" si="515"/>
        <v>Blank</v>
      </c>
      <c r="Z3123" s="197" t="str">
        <f t="shared" si="516"/>
        <v>Blank</v>
      </c>
      <c r="AA3123" s="223" t="str" cm="1">
        <f t="array" ref="AA3123">_xlfn.IFS(ISTEXT('3 Model Input'!F$70),"Missing",ISTEXT('3 Model Input'!I$70),"Missing",ISNUMBER('3 Model Input'!K$70),'3 Model Input'!K$70*P3123)</f>
        <v>Missing</v>
      </c>
      <c r="AB3123" s="89"/>
      <c r="AC3123" s="227" t="str" cm="1">
        <f t="array" ref="AC3123">IF(D3123=0,"Blank",_xlfn.IFS('3 Model Input'!E$61=1,(V3123*G3123)/T3123,'3 Model Input'!E$61=2,(W3123*G3123)/T3123,'3 Model Input'!E$61=3,(X3123*G3123)/T3123,'3 Model Input'!E$61=4,(Y3123*G3123)/T3123,'3 Model Input'!E$61=5,(Z3123*G3123)/T3123, ISTEXT('3 Model Input'!E$61),"Missing",'3 Model Input'!E$61=6,(AA3123*G3123)/T3123))</f>
        <v>Blank</v>
      </c>
      <c r="AD3123" s="202" t="str">
        <f t="shared" si="517"/>
        <v>Blank</v>
      </c>
      <c r="AE3123" s="202" t="str">
        <f t="shared" si="518"/>
        <v>Blank</v>
      </c>
      <c r="AF3123" s="217" t="str">
        <f t="shared" si="519"/>
        <v>Blank</v>
      </c>
      <c r="AG3123" s="9" t="str" cm="1">
        <f t="array" ref="AG3123">_xlfn.IFS(ISNUMBER(AC3123), "", ISNUMBER(SEARCH("Blank", AC3123)), "", ISERROR(AC3123), "Bad input on tab 3")</f>
        <v/>
      </c>
    </row>
    <row r="3124" spans="2:33" ht="15" customHeight="1" x14ac:dyDescent="0.75">
      <c r="B3124" s="205" t="str">
        <f>'5 Driver Data'!B3124</f>
        <v>3116</v>
      </c>
      <c r="C3124" s="193">
        <f>'5 Driver Data'!C3124</f>
        <v>0</v>
      </c>
      <c r="D3124" s="192">
        <f>'5 Driver Data'!D3124</f>
        <v>0</v>
      </c>
      <c r="E3124" s="191">
        <f>'5 Driver Data'!E3124</f>
        <v>0</v>
      </c>
      <c r="F3124" s="191">
        <f>'5 Driver Data'!F3124</f>
        <v>0</v>
      </c>
      <c r="G3124" s="191">
        <f>'5 Driver Data'!G3124</f>
        <v>0</v>
      </c>
      <c r="H3124" s="191">
        <f>'5 Driver Data'!H3124</f>
        <v>0</v>
      </c>
      <c r="I3124" s="191">
        <f>'5 Driver Data'!I3124</f>
        <v>0</v>
      </c>
      <c r="J3124" s="191">
        <f>'5 Driver Data'!J3124</f>
        <v>0</v>
      </c>
      <c r="K3124" s="206">
        <f>'5 Driver Data'!K3124</f>
        <v>0</v>
      </c>
      <c r="L3124" s="1"/>
      <c r="M3124" s="216" t="str">
        <f>IF(D3124=0,"Blank",'3 Model Input'!E$44*'3 Model Input'!E$45)</f>
        <v>Blank</v>
      </c>
      <c r="N3124" s="197" t="str">
        <f t="shared" si="510"/>
        <v>Blank</v>
      </c>
      <c r="O3124" s="197" t="str">
        <f>IF(D3124=0,"Blank",'3 Model Input'!E$49*(1-'3 Model Input'!E$51))</f>
        <v>Blank</v>
      </c>
      <c r="P3124" s="197" t="str">
        <f t="shared" si="511"/>
        <v>Blank</v>
      </c>
      <c r="Q3124" s="197" t="str">
        <f>IF(D3124=0,"Blank",IF(D3124="BEV",E3124*(1-'3 Model Input'!E$54), E3124))</f>
        <v>Blank</v>
      </c>
      <c r="R3124" s="198" t="str">
        <f>IF(D3124=0,"Blank",IF(D3124="PHEV",F3124/G3124,F3124*(1-'3 Model Input'!E$54)/G3124))</f>
        <v>Blank</v>
      </c>
      <c r="S3124" s="198" t="str">
        <f>IF(D3124=0,"Blank",IF(D3124="PHEV",MIN(M3124,E3124),MIN(M3124,(E3124*(1-'3 Model Input'!E$54)))))</f>
        <v>Blank</v>
      </c>
      <c r="T3124" s="217" t="str">
        <f t="shared" si="512"/>
        <v>Blank</v>
      </c>
      <c r="U3124" s="89"/>
      <c r="V3124" s="216" t="str">
        <f>IF(D3124=0,"Blank",P3124*'3 Model Input'!E$50)</f>
        <v>Blank</v>
      </c>
      <c r="W3124" s="197" t="str">
        <f t="shared" si="513"/>
        <v>Blank</v>
      </c>
      <c r="X3124" s="197" t="str">
        <f t="shared" si="514"/>
        <v>Blank</v>
      </c>
      <c r="Y3124" s="197" t="str">
        <f t="shared" si="515"/>
        <v>Blank</v>
      </c>
      <c r="Z3124" s="197" t="str">
        <f t="shared" si="516"/>
        <v>Blank</v>
      </c>
      <c r="AA3124" s="223" t="str" cm="1">
        <f t="array" ref="AA3124">_xlfn.IFS(ISTEXT('3 Model Input'!F$70),"Missing",ISTEXT('3 Model Input'!I$70),"Missing",ISNUMBER('3 Model Input'!K$70),'3 Model Input'!K$70*P3124)</f>
        <v>Missing</v>
      </c>
      <c r="AB3124" s="89"/>
      <c r="AC3124" s="227" t="str" cm="1">
        <f t="array" ref="AC3124">IF(D3124=0,"Blank",_xlfn.IFS('3 Model Input'!E$61=1,(V3124*G3124)/T3124,'3 Model Input'!E$61=2,(W3124*G3124)/T3124,'3 Model Input'!E$61=3,(X3124*G3124)/T3124,'3 Model Input'!E$61=4,(Y3124*G3124)/T3124,'3 Model Input'!E$61=5,(Z3124*G3124)/T3124, ISTEXT('3 Model Input'!E$61),"Missing",'3 Model Input'!E$61=6,(AA3124*G3124)/T3124))</f>
        <v>Blank</v>
      </c>
      <c r="AD3124" s="202" t="str">
        <f t="shared" si="517"/>
        <v>Blank</v>
      </c>
      <c r="AE3124" s="202" t="str">
        <f t="shared" si="518"/>
        <v>Blank</v>
      </c>
      <c r="AF3124" s="217" t="str">
        <f t="shared" si="519"/>
        <v>Blank</v>
      </c>
      <c r="AG3124" s="9" t="str" cm="1">
        <f t="array" ref="AG3124">_xlfn.IFS(ISNUMBER(AC3124), "", ISNUMBER(SEARCH("Blank", AC3124)), "", ISERROR(AC3124), "Bad input on tab 3")</f>
        <v/>
      </c>
    </row>
    <row r="3125" spans="2:33" ht="15" customHeight="1" x14ac:dyDescent="0.75">
      <c r="B3125" s="205" t="str">
        <f>'5 Driver Data'!B3125</f>
        <v>3117</v>
      </c>
      <c r="C3125" s="193">
        <f>'5 Driver Data'!C3125</f>
        <v>0</v>
      </c>
      <c r="D3125" s="192">
        <f>'5 Driver Data'!D3125</f>
        <v>0</v>
      </c>
      <c r="E3125" s="191">
        <f>'5 Driver Data'!E3125</f>
        <v>0</v>
      </c>
      <c r="F3125" s="191">
        <f>'5 Driver Data'!F3125</f>
        <v>0</v>
      </c>
      <c r="G3125" s="191">
        <f>'5 Driver Data'!G3125</f>
        <v>0</v>
      </c>
      <c r="H3125" s="191">
        <f>'5 Driver Data'!H3125</f>
        <v>0</v>
      </c>
      <c r="I3125" s="191">
        <f>'5 Driver Data'!I3125</f>
        <v>0</v>
      </c>
      <c r="J3125" s="191">
        <f>'5 Driver Data'!J3125</f>
        <v>0</v>
      </c>
      <c r="K3125" s="206">
        <f>'5 Driver Data'!K3125</f>
        <v>0</v>
      </c>
      <c r="L3125" s="1"/>
      <c r="M3125" s="216" t="str">
        <f>IF(D3125=0,"Blank",'3 Model Input'!E$44*'3 Model Input'!E$45)</f>
        <v>Blank</v>
      </c>
      <c r="N3125" s="197" t="str">
        <f t="shared" si="510"/>
        <v>Blank</v>
      </c>
      <c r="O3125" s="197" t="str">
        <f>IF(D3125=0,"Blank",'3 Model Input'!E$49*(1-'3 Model Input'!E$51))</f>
        <v>Blank</v>
      </c>
      <c r="P3125" s="197" t="str">
        <f t="shared" si="511"/>
        <v>Blank</v>
      </c>
      <c r="Q3125" s="197" t="str">
        <f>IF(D3125=0,"Blank",IF(D3125="BEV",E3125*(1-'3 Model Input'!E$54), E3125))</f>
        <v>Blank</v>
      </c>
      <c r="R3125" s="198" t="str">
        <f>IF(D3125=0,"Blank",IF(D3125="PHEV",F3125/G3125,F3125*(1-'3 Model Input'!E$54)/G3125))</f>
        <v>Blank</v>
      </c>
      <c r="S3125" s="198" t="str">
        <f>IF(D3125=0,"Blank",IF(D3125="PHEV",MIN(M3125,E3125),MIN(M3125,(E3125*(1-'3 Model Input'!E$54)))))</f>
        <v>Blank</v>
      </c>
      <c r="T3125" s="217" t="str">
        <f t="shared" si="512"/>
        <v>Blank</v>
      </c>
      <c r="U3125" s="89"/>
      <c r="V3125" s="216" t="str">
        <f>IF(D3125=0,"Blank",P3125*'3 Model Input'!E$50)</f>
        <v>Blank</v>
      </c>
      <c r="W3125" s="197" t="str">
        <f t="shared" si="513"/>
        <v>Blank</v>
      </c>
      <c r="X3125" s="197" t="str">
        <f t="shared" si="514"/>
        <v>Blank</v>
      </c>
      <c r="Y3125" s="197" t="str">
        <f t="shared" si="515"/>
        <v>Blank</v>
      </c>
      <c r="Z3125" s="197" t="str">
        <f t="shared" si="516"/>
        <v>Blank</v>
      </c>
      <c r="AA3125" s="223" t="str" cm="1">
        <f t="array" ref="AA3125">_xlfn.IFS(ISTEXT('3 Model Input'!F$70),"Missing",ISTEXT('3 Model Input'!I$70),"Missing",ISNUMBER('3 Model Input'!K$70),'3 Model Input'!K$70*P3125)</f>
        <v>Missing</v>
      </c>
      <c r="AB3125" s="89"/>
      <c r="AC3125" s="227" t="str" cm="1">
        <f t="array" ref="AC3125">IF(D3125=0,"Blank",_xlfn.IFS('3 Model Input'!E$61=1,(V3125*G3125)/T3125,'3 Model Input'!E$61=2,(W3125*G3125)/T3125,'3 Model Input'!E$61=3,(X3125*G3125)/T3125,'3 Model Input'!E$61=4,(Y3125*G3125)/T3125,'3 Model Input'!E$61=5,(Z3125*G3125)/T3125, ISTEXT('3 Model Input'!E$61),"Missing",'3 Model Input'!E$61=6,(AA3125*G3125)/T3125))</f>
        <v>Blank</v>
      </c>
      <c r="AD3125" s="202" t="str">
        <f t="shared" si="517"/>
        <v>Blank</v>
      </c>
      <c r="AE3125" s="202" t="str">
        <f t="shared" si="518"/>
        <v>Blank</v>
      </c>
      <c r="AF3125" s="217" t="str">
        <f t="shared" si="519"/>
        <v>Blank</v>
      </c>
      <c r="AG3125" s="9" t="str" cm="1">
        <f t="array" ref="AG3125">_xlfn.IFS(ISNUMBER(AC3125), "", ISNUMBER(SEARCH("Blank", AC3125)), "", ISERROR(AC3125), "Bad input on tab 3")</f>
        <v/>
      </c>
    </row>
    <row r="3126" spans="2:33" ht="15" customHeight="1" x14ac:dyDescent="0.75">
      <c r="B3126" s="205" t="str">
        <f>'5 Driver Data'!B3126</f>
        <v>3118</v>
      </c>
      <c r="C3126" s="193">
        <f>'5 Driver Data'!C3126</f>
        <v>0</v>
      </c>
      <c r="D3126" s="192">
        <f>'5 Driver Data'!D3126</f>
        <v>0</v>
      </c>
      <c r="E3126" s="191">
        <f>'5 Driver Data'!E3126</f>
        <v>0</v>
      </c>
      <c r="F3126" s="191">
        <f>'5 Driver Data'!F3126</f>
        <v>0</v>
      </c>
      <c r="G3126" s="191">
        <f>'5 Driver Data'!G3126</f>
        <v>0</v>
      </c>
      <c r="H3126" s="191">
        <f>'5 Driver Data'!H3126</f>
        <v>0</v>
      </c>
      <c r="I3126" s="191">
        <f>'5 Driver Data'!I3126</f>
        <v>0</v>
      </c>
      <c r="J3126" s="191">
        <f>'5 Driver Data'!J3126</f>
        <v>0</v>
      </c>
      <c r="K3126" s="206">
        <f>'5 Driver Data'!K3126</f>
        <v>0</v>
      </c>
      <c r="L3126" s="1"/>
      <c r="M3126" s="216" t="str">
        <f>IF(D3126=0,"Blank",'3 Model Input'!E$44*'3 Model Input'!E$45)</f>
        <v>Blank</v>
      </c>
      <c r="N3126" s="197" t="str">
        <f t="shared" si="510"/>
        <v>Blank</v>
      </c>
      <c r="O3126" s="197" t="str">
        <f>IF(D3126=0,"Blank",'3 Model Input'!E$49*(1-'3 Model Input'!E$51))</f>
        <v>Blank</v>
      </c>
      <c r="P3126" s="197" t="str">
        <f t="shared" si="511"/>
        <v>Blank</v>
      </c>
      <c r="Q3126" s="197" t="str">
        <f>IF(D3126=0,"Blank",IF(D3126="BEV",E3126*(1-'3 Model Input'!E$54), E3126))</f>
        <v>Blank</v>
      </c>
      <c r="R3126" s="198" t="str">
        <f>IF(D3126=0,"Blank",IF(D3126="PHEV",F3126/G3126,F3126*(1-'3 Model Input'!E$54)/G3126))</f>
        <v>Blank</v>
      </c>
      <c r="S3126" s="198" t="str">
        <f>IF(D3126=0,"Blank",IF(D3126="PHEV",MIN(M3126,E3126),MIN(M3126,(E3126*(1-'3 Model Input'!E$54)))))</f>
        <v>Blank</v>
      </c>
      <c r="T3126" s="217" t="str">
        <f t="shared" si="512"/>
        <v>Blank</v>
      </c>
      <c r="U3126" s="89"/>
      <c r="V3126" s="216" t="str">
        <f>IF(D3126=0,"Blank",P3126*'3 Model Input'!E$50)</f>
        <v>Blank</v>
      </c>
      <c r="W3126" s="197" t="str">
        <f t="shared" si="513"/>
        <v>Blank</v>
      </c>
      <c r="X3126" s="197" t="str">
        <f t="shared" si="514"/>
        <v>Blank</v>
      </c>
      <c r="Y3126" s="197" t="str">
        <f t="shared" si="515"/>
        <v>Blank</v>
      </c>
      <c r="Z3126" s="197" t="str">
        <f t="shared" si="516"/>
        <v>Blank</v>
      </c>
      <c r="AA3126" s="223" t="str" cm="1">
        <f t="array" ref="AA3126">_xlfn.IFS(ISTEXT('3 Model Input'!F$70),"Missing",ISTEXT('3 Model Input'!I$70),"Missing",ISNUMBER('3 Model Input'!K$70),'3 Model Input'!K$70*P3126)</f>
        <v>Missing</v>
      </c>
      <c r="AB3126" s="89"/>
      <c r="AC3126" s="227" t="str" cm="1">
        <f t="array" ref="AC3126">IF(D3126=0,"Blank",_xlfn.IFS('3 Model Input'!E$61=1,(V3126*G3126)/T3126,'3 Model Input'!E$61=2,(W3126*G3126)/T3126,'3 Model Input'!E$61=3,(X3126*G3126)/T3126,'3 Model Input'!E$61=4,(Y3126*G3126)/T3126,'3 Model Input'!E$61=5,(Z3126*G3126)/T3126, ISTEXT('3 Model Input'!E$61),"Missing",'3 Model Input'!E$61=6,(AA3126*G3126)/T3126))</f>
        <v>Blank</v>
      </c>
      <c r="AD3126" s="202" t="str">
        <f t="shared" si="517"/>
        <v>Blank</v>
      </c>
      <c r="AE3126" s="202" t="str">
        <f t="shared" si="518"/>
        <v>Blank</v>
      </c>
      <c r="AF3126" s="217" t="str">
        <f t="shared" si="519"/>
        <v>Blank</v>
      </c>
      <c r="AG3126" s="9" t="str" cm="1">
        <f t="array" ref="AG3126">_xlfn.IFS(ISNUMBER(AC3126), "", ISNUMBER(SEARCH("Blank", AC3126)), "", ISERROR(AC3126), "Bad input on tab 3")</f>
        <v/>
      </c>
    </row>
    <row r="3127" spans="2:33" ht="15" customHeight="1" x14ac:dyDescent="0.75">
      <c r="B3127" s="205" t="str">
        <f>'5 Driver Data'!B3127</f>
        <v>3119</v>
      </c>
      <c r="C3127" s="193">
        <f>'5 Driver Data'!C3127</f>
        <v>0</v>
      </c>
      <c r="D3127" s="192">
        <f>'5 Driver Data'!D3127</f>
        <v>0</v>
      </c>
      <c r="E3127" s="191">
        <f>'5 Driver Data'!E3127</f>
        <v>0</v>
      </c>
      <c r="F3127" s="191">
        <f>'5 Driver Data'!F3127</f>
        <v>0</v>
      </c>
      <c r="G3127" s="191">
        <f>'5 Driver Data'!G3127</f>
        <v>0</v>
      </c>
      <c r="H3127" s="191">
        <f>'5 Driver Data'!H3127</f>
        <v>0</v>
      </c>
      <c r="I3127" s="191">
        <f>'5 Driver Data'!I3127</f>
        <v>0</v>
      </c>
      <c r="J3127" s="191">
        <f>'5 Driver Data'!J3127</f>
        <v>0</v>
      </c>
      <c r="K3127" s="206">
        <f>'5 Driver Data'!K3127</f>
        <v>0</v>
      </c>
      <c r="L3127" s="1"/>
      <c r="M3127" s="216" t="str">
        <f>IF(D3127=0,"Blank",'3 Model Input'!E$44*'3 Model Input'!E$45)</f>
        <v>Blank</v>
      </c>
      <c r="N3127" s="197" t="str">
        <f t="shared" si="510"/>
        <v>Blank</v>
      </c>
      <c r="O3127" s="197" t="str">
        <f>IF(D3127=0,"Blank",'3 Model Input'!E$49*(1-'3 Model Input'!E$51))</f>
        <v>Blank</v>
      </c>
      <c r="P3127" s="197" t="str">
        <f t="shared" si="511"/>
        <v>Blank</v>
      </c>
      <c r="Q3127" s="197" t="str">
        <f>IF(D3127=0,"Blank",IF(D3127="BEV",E3127*(1-'3 Model Input'!E$54), E3127))</f>
        <v>Blank</v>
      </c>
      <c r="R3127" s="198" t="str">
        <f>IF(D3127=0,"Blank",IF(D3127="PHEV",F3127/G3127,F3127*(1-'3 Model Input'!E$54)/G3127))</f>
        <v>Blank</v>
      </c>
      <c r="S3127" s="198" t="str">
        <f>IF(D3127=0,"Blank",IF(D3127="PHEV",MIN(M3127,E3127),MIN(M3127,(E3127*(1-'3 Model Input'!E$54)))))</f>
        <v>Blank</v>
      </c>
      <c r="T3127" s="217" t="str">
        <f t="shared" si="512"/>
        <v>Blank</v>
      </c>
      <c r="U3127" s="89"/>
      <c r="V3127" s="216" t="str">
        <f>IF(D3127=0,"Blank",P3127*'3 Model Input'!E$50)</f>
        <v>Blank</v>
      </c>
      <c r="W3127" s="197" t="str">
        <f t="shared" si="513"/>
        <v>Blank</v>
      </c>
      <c r="X3127" s="197" t="str">
        <f t="shared" si="514"/>
        <v>Blank</v>
      </c>
      <c r="Y3127" s="197" t="str">
        <f t="shared" si="515"/>
        <v>Blank</v>
      </c>
      <c r="Z3127" s="197" t="str">
        <f t="shared" si="516"/>
        <v>Blank</v>
      </c>
      <c r="AA3127" s="223" t="str" cm="1">
        <f t="array" ref="AA3127">_xlfn.IFS(ISTEXT('3 Model Input'!F$70),"Missing",ISTEXT('3 Model Input'!I$70),"Missing",ISNUMBER('3 Model Input'!K$70),'3 Model Input'!K$70*P3127)</f>
        <v>Missing</v>
      </c>
      <c r="AB3127" s="89"/>
      <c r="AC3127" s="227" t="str" cm="1">
        <f t="array" ref="AC3127">IF(D3127=0,"Blank",_xlfn.IFS('3 Model Input'!E$61=1,(V3127*G3127)/T3127,'3 Model Input'!E$61=2,(W3127*G3127)/T3127,'3 Model Input'!E$61=3,(X3127*G3127)/T3127,'3 Model Input'!E$61=4,(Y3127*G3127)/T3127,'3 Model Input'!E$61=5,(Z3127*G3127)/T3127, ISTEXT('3 Model Input'!E$61),"Missing",'3 Model Input'!E$61=6,(AA3127*G3127)/T3127))</f>
        <v>Blank</v>
      </c>
      <c r="AD3127" s="202" t="str">
        <f t="shared" si="517"/>
        <v>Blank</v>
      </c>
      <c r="AE3127" s="202" t="str">
        <f t="shared" si="518"/>
        <v>Blank</v>
      </c>
      <c r="AF3127" s="217" t="str">
        <f t="shared" si="519"/>
        <v>Blank</v>
      </c>
      <c r="AG3127" s="9" t="str" cm="1">
        <f t="array" ref="AG3127">_xlfn.IFS(ISNUMBER(AC3127), "", ISNUMBER(SEARCH("Blank", AC3127)), "", ISERROR(AC3127), "Bad input on tab 3")</f>
        <v/>
      </c>
    </row>
    <row r="3128" spans="2:33" ht="15" customHeight="1" x14ac:dyDescent="0.75">
      <c r="B3128" s="205" t="str">
        <f>'5 Driver Data'!B3128</f>
        <v>3120</v>
      </c>
      <c r="C3128" s="193">
        <f>'5 Driver Data'!C3128</f>
        <v>0</v>
      </c>
      <c r="D3128" s="192">
        <f>'5 Driver Data'!D3128</f>
        <v>0</v>
      </c>
      <c r="E3128" s="191">
        <f>'5 Driver Data'!E3128</f>
        <v>0</v>
      </c>
      <c r="F3128" s="191">
        <f>'5 Driver Data'!F3128</f>
        <v>0</v>
      </c>
      <c r="G3128" s="191">
        <f>'5 Driver Data'!G3128</f>
        <v>0</v>
      </c>
      <c r="H3128" s="191">
        <f>'5 Driver Data'!H3128</f>
        <v>0</v>
      </c>
      <c r="I3128" s="191">
        <f>'5 Driver Data'!I3128</f>
        <v>0</v>
      </c>
      <c r="J3128" s="191">
        <f>'5 Driver Data'!J3128</f>
        <v>0</v>
      </c>
      <c r="K3128" s="206">
        <f>'5 Driver Data'!K3128</f>
        <v>0</v>
      </c>
      <c r="L3128" s="1"/>
      <c r="M3128" s="216" t="str">
        <f>IF(D3128=0,"Blank",'3 Model Input'!E$44*'3 Model Input'!E$45)</f>
        <v>Blank</v>
      </c>
      <c r="N3128" s="197" t="str">
        <f t="shared" si="510"/>
        <v>Blank</v>
      </c>
      <c r="O3128" s="197" t="str">
        <f>IF(D3128=0,"Blank",'3 Model Input'!E$49*(1-'3 Model Input'!E$51))</f>
        <v>Blank</v>
      </c>
      <c r="P3128" s="197" t="str">
        <f t="shared" si="511"/>
        <v>Blank</v>
      </c>
      <c r="Q3128" s="197" t="str">
        <f>IF(D3128=0,"Blank",IF(D3128="BEV",E3128*(1-'3 Model Input'!E$54), E3128))</f>
        <v>Blank</v>
      </c>
      <c r="R3128" s="198" t="str">
        <f>IF(D3128=0,"Blank",IF(D3128="PHEV",F3128/G3128,F3128*(1-'3 Model Input'!E$54)/G3128))</f>
        <v>Blank</v>
      </c>
      <c r="S3128" s="198" t="str">
        <f>IF(D3128=0,"Blank",IF(D3128="PHEV",MIN(M3128,E3128),MIN(M3128,(E3128*(1-'3 Model Input'!E$54)))))</f>
        <v>Blank</v>
      </c>
      <c r="T3128" s="217" t="str">
        <f t="shared" si="512"/>
        <v>Blank</v>
      </c>
      <c r="U3128" s="89"/>
      <c r="V3128" s="216" t="str">
        <f>IF(D3128=0,"Blank",P3128*'3 Model Input'!E$50)</f>
        <v>Blank</v>
      </c>
      <c r="W3128" s="197" t="str">
        <f t="shared" si="513"/>
        <v>Blank</v>
      </c>
      <c r="X3128" s="197" t="str">
        <f t="shared" si="514"/>
        <v>Blank</v>
      </c>
      <c r="Y3128" s="197" t="str">
        <f t="shared" si="515"/>
        <v>Blank</v>
      </c>
      <c r="Z3128" s="197" t="str">
        <f t="shared" si="516"/>
        <v>Blank</v>
      </c>
      <c r="AA3128" s="223" t="str" cm="1">
        <f t="array" ref="AA3128">_xlfn.IFS(ISTEXT('3 Model Input'!F$70),"Missing",ISTEXT('3 Model Input'!I$70),"Missing",ISNUMBER('3 Model Input'!K$70),'3 Model Input'!K$70*P3128)</f>
        <v>Missing</v>
      </c>
      <c r="AB3128" s="89"/>
      <c r="AC3128" s="227" t="str" cm="1">
        <f t="array" ref="AC3128">IF(D3128=0,"Blank",_xlfn.IFS('3 Model Input'!E$61=1,(V3128*G3128)/T3128,'3 Model Input'!E$61=2,(W3128*G3128)/T3128,'3 Model Input'!E$61=3,(X3128*G3128)/T3128,'3 Model Input'!E$61=4,(Y3128*G3128)/T3128,'3 Model Input'!E$61=5,(Z3128*G3128)/T3128, ISTEXT('3 Model Input'!E$61),"Missing",'3 Model Input'!E$61=6,(AA3128*G3128)/T3128))</f>
        <v>Blank</v>
      </c>
      <c r="AD3128" s="202" t="str">
        <f t="shared" si="517"/>
        <v>Blank</v>
      </c>
      <c r="AE3128" s="202" t="str">
        <f t="shared" si="518"/>
        <v>Blank</v>
      </c>
      <c r="AF3128" s="217" t="str">
        <f t="shared" si="519"/>
        <v>Blank</v>
      </c>
      <c r="AG3128" s="9" t="str" cm="1">
        <f t="array" ref="AG3128">_xlfn.IFS(ISNUMBER(AC3128), "", ISNUMBER(SEARCH("Blank", AC3128)), "", ISERROR(AC3128), "Bad input on tab 3")</f>
        <v/>
      </c>
    </row>
    <row r="3129" spans="2:33" ht="15" customHeight="1" x14ac:dyDescent="0.75">
      <c r="B3129" s="205" t="str">
        <f>'5 Driver Data'!B3129</f>
        <v>3121</v>
      </c>
      <c r="C3129" s="193">
        <f>'5 Driver Data'!C3129</f>
        <v>0</v>
      </c>
      <c r="D3129" s="192">
        <f>'5 Driver Data'!D3129</f>
        <v>0</v>
      </c>
      <c r="E3129" s="191">
        <f>'5 Driver Data'!E3129</f>
        <v>0</v>
      </c>
      <c r="F3129" s="191">
        <f>'5 Driver Data'!F3129</f>
        <v>0</v>
      </c>
      <c r="G3129" s="191">
        <f>'5 Driver Data'!G3129</f>
        <v>0</v>
      </c>
      <c r="H3129" s="191">
        <f>'5 Driver Data'!H3129</f>
        <v>0</v>
      </c>
      <c r="I3129" s="191">
        <f>'5 Driver Data'!I3129</f>
        <v>0</v>
      </c>
      <c r="J3129" s="191">
        <f>'5 Driver Data'!J3129</f>
        <v>0</v>
      </c>
      <c r="K3129" s="206">
        <f>'5 Driver Data'!K3129</f>
        <v>0</v>
      </c>
      <c r="L3129" s="1"/>
      <c r="M3129" s="216" t="str">
        <f>IF(D3129=0,"Blank",'3 Model Input'!E$44*'3 Model Input'!E$45)</f>
        <v>Blank</v>
      </c>
      <c r="N3129" s="197" t="str">
        <f t="shared" si="510"/>
        <v>Blank</v>
      </c>
      <c r="O3129" s="197" t="str">
        <f>IF(D3129=0,"Blank",'3 Model Input'!E$49*(1-'3 Model Input'!E$51))</f>
        <v>Blank</v>
      </c>
      <c r="P3129" s="197" t="str">
        <f t="shared" si="511"/>
        <v>Blank</v>
      </c>
      <c r="Q3129" s="197" t="str">
        <f>IF(D3129=0,"Blank",IF(D3129="BEV",E3129*(1-'3 Model Input'!E$54), E3129))</f>
        <v>Blank</v>
      </c>
      <c r="R3129" s="198" t="str">
        <f>IF(D3129=0,"Blank",IF(D3129="PHEV",F3129/G3129,F3129*(1-'3 Model Input'!E$54)/G3129))</f>
        <v>Blank</v>
      </c>
      <c r="S3129" s="198" t="str">
        <f>IF(D3129=0,"Blank",IF(D3129="PHEV",MIN(M3129,E3129),MIN(M3129,(E3129*(1-'3 Model Input'!E$54)))))</f>
        <v>Blank</v>
      </c>
      <c r="T3129" s="217" t="str">
        <f t="shared" si="512"/>
        <v>Blank</v>
      </c>
      <c r="U3129" s="89"/>
      <c r="V3129" s="216" t="str">
        <f>IF(D3129=0,"Blank",P3129*'3 Model Input'!E$50)</f>
        <v>Blank</v>
      </c>
      <c r="W3129" s="197" t="str">
        <f t="shared" si="513"/>
        <v>Blank</v>
      </c>
      <c r="X3129" s="197" t="str">
        <f t="shared" si="514"/>
        <v>Blank</v>
      </c>
      <c r="Y3129" s="197" t="str">
        <f t="shared" si="515"/>
        <v>Blank</v>
      </c>
      <c r="Z3129" s="197" t="str">
        <f t="shared" si="516"/>
        <v>Blank</v>
      </c>
      <c r="AA3129" s="223" t="str" cm="1">
        <f t="array" ref="AA3129">_xlfn.IFS(ISTEXT('3 Model Input'!F$70),"Missing",ISTEXT('3 Model Input'!I$70),"Missing",ISNUMBER('3 Model Input'!K$70),'3 Model Input'!K$70*P3129)</f>
        <v>Missing</v>
      </c>
      <c r="AB3129" s="89"/>
      <c r="AC3129" s="227" t="str" cm="1">
        <f t="array" ref="AC3129">IF(D3129=0,"Blank",_xlfn.IFS('3 Model Input'!E$61=1,(V3129*G3129)/T3129,'3 Model Input'!E$61=2,(W3129*G3129)/T3129,'3 Model Input'!E$61=3,(X3129*G3129)/T3129,'3 Model Input'!E$61=4,(Y3129*G3129)/T3129,'3 Model Input'!E$61=5,(Z3129*G3129)/T3129, ISTEXT('3 Model Input'!E$61),"Missing",'3 Model Input'!E$61=6,(AA3129*G3129)/T3129))</f>
        <v>Blank</v>
      </c>
      <c r="AD3129" s="202" t="str">
        <f t="shared" si="517"/>
        <v>Blank</v>
      </c>
      <c r="AE3129" s="202" t="str">
        <f t="shared" si="518"/>
        <v>Blank</v>
      </c>
      <c r="AF3129" s="217" t="str">
        <f t="shared" si="519"/>
        <v>Blank</v>
      </c>
      <c r="AG3129" s="9" t="str" cm="1">
        <f t="array" ref="AG3129">_xlfn.IFS(ISNUMBER(AC3129), "", ISNUMBER(SEARCH("Blank", AC3129)), "", ISERROR(AC3129), "Bad input on tab 3")</f>
        <v/>
      </c>
    </row>
    <row r="3130" spans="2:33" ht="15" customHeight="1" x14ac:dyDescent="0.75">
      <c r="B3130" s="205" t="str">
        <f>'5 Driver Data'!B3130</f>
        <v>3122</v>
      </c>
      <c r="C3130" s="193">
        <f>'5 Driver Data'!C3130</f>
        <v>0</v>
      </c>
      <c r="D3130" s="192">
        <f>'5 Driver Data'!D3130</f>
        <v>0</v>
      </c>
      <c r="E3130" s="191">
        <f>'5 Driver Data'!E3130</f>
        <v>0</v>
      </c>
      <c r="F3130" s="191">
        <f>'5 Driver Data'!F3130</f>
        <v>0</v>
      </c>
      <c r="G3130" s="191">
        <f>'5 Driver Data'!G3130</f>
        <v>0</v>
      </c>
      <c r="H3130" s="191">
        <f>'5 Driver Data'!H3130</f>
        <v>0</v>
      </c>
      <c r="I3130" s="191">
        <f>'5 Driver Data'!I3130</f>
        <v>0</v>
      </c>
      <c r="J3130" s="191">
        <f>'5 Driver Data'!J3130</f>
        <v>0</v>
      </c>
      <c r="K3130" s="206">
        <f>'5 Driver Data'!K3130</f>
        <v>0</v>
      </c>
      <c r="L3130" s="1"/>
      <c r="M3130" s="216" t="str">
        <f>IF(D3130=0,"Blank",'3 Model Input'!E$44*'3 Model Input'!E$45)</f>
        <v>Blank</v>
      </c>
      <c r="N3130" s="197" t="str">
        <f t="shared" si="510"/>
        <v>Blank</v>
      </c>
      <c r="O3130" s="197" t="str">
        <f>IF(D3130=0,"Blank",'3 Model Input'!E$49*(1-'3 Model Input'!E$51))</f>
        <v>Blank</v>
      </c>
      <c r="P3130" s="197" t="str">
        <f t="shared" si="511"/>
        <v>Blank</v>
      </c>
      <c r="Q3130" s="197" t="str">
        <f>IF(D3130=0,"Blank",IF(D3130="BEV",E3130*(1-'3 Model Input'!E$54), E3130))</f>
        <v>Blank</v>
      </c>
      <c r="R3130" s="198" t="str">
        <f>IF(D3130=0,"Blank",IF(D3130="PHEV",F3130/G3130,F3130*(1-'3 Model Input'!E$54)/G3130))</f>
        <v>Blank</v>
      </c>
      <c r="S3130" s="198" t="str">
        <f>IF(D3130=0,"Blank",IF(D3130="PHEV",MIN(M3130,E3130),MIN(M3130,(E3130*(1-'3 Model Input'!E$54)))))</f>
        <v>Blank</v>
      </c>
      <c r="T3130" s="217" t="str">
        <f t="shared" si="512"/>
        <v>Blank</v>
      </c>
      <c r="U3130" s="89"/>
      <c r="V3130" s="216" t="str">
        <f>IF(D3130=0,"Blank",P3130*'3 Model Input'!E$50)</f>
        <v>Blank</v>
      </c>
      <c r="W3130" s="197" t="str">
        <f t="shared" si="513"/>
        <v>Blank</v>
      </c>
      <c r="X3130" s="197" t="str">
        <f t="shared" si="514"/>
        <v>Blank</v>
      </c>
      <c r="Y3130" s="197" t="str">
        <f t="shared" si="515"/>
        <v>Blank</v>
      </c>
      <c r="Z3130" s="197" t="str">
        <f t="shared" si="516"/>
        <v>Blank</v>
      </c>
      <c r="AA3130" s="223" t="str" cm="1">
        <f t="array" ref="AA3130">_xlfn.IFS(ISTEXT('3 Model Input'!F$70),"Missing",ISTEXT('3 Model Input'!I$70),"Missing",ISNUMBER('3 Model Input'!K$70),'3 Model Input'!K$70*P3130)</f>
        <v>Missing</v>
      </c>
      <c r="AB3130" s="89"/>
      <c r="AC3130" s="227" t="str" cm="1">
        <f t="array" ref="AC3130">IF(D3130=0,"Blank",_xlfn.IFS('3 Model Input'!E$61=1,(V3130*G3130)/T3130,'3 Model Input'!E$61=2,(W3130*G3130)/T3130,'3 Model Input'!E$61=3,(X3130*G3130)/T3130,'3 Model Input'!E$61=4,(Y3130*G3130)/T3130,'3 Model Input'!E$61=5,(Z3130*G3130)/T3130, ISTEXT('3 Model Input'!E$61),"Missing",'3 Model Input'!E$61=6,(AA3130*G3130)/T3130))</f>
        <v>Blank</v>
      </c>
      <c r="AD3130" s="202" t="str">
        <f t="shared" si="517"/>
        <v>Blank</v>
      </c>
      <c r="AE3130" s="202" t="str">
        <f t="shared" si="518"/>
        <v>Blank</v>
      </c>
      <c r="AF3130" s="217" t="str">
        <f t="shared" si="519"/>
        <v>Blank</v>
      </c>
      <c r="AG3130" s="9" t="str" cm="1">
        <f t="array" ref="AG3130">_xlfn.IFS(ISNUMBER(AC3130), "", ISNUMBER(SEARCH("Blank", AC3130)), "", ISERROR(AC3130), "Bad input on tab 3")</f>
        <v/>
      </c>
    </row>
    <row r="3131" spans="2:33" ht="15" customHeight="1" x14ac:dyDescent="0.75">
      <c r="B3131" s="205" t="str">
        <f>'5 Driver Data'!B3131</f>
        <v>3123</v>
      </c>
      <c r="C3131" s="193">
        <f>'5 Driver Data'!C3131</f>
        <v>0</v>
      </c>
      <c r="D3131" s="192">
        <f>'5 Driver Data'!D3131</f>
        <v>0</v>
      </c>
      <c r="E3131" s="191">
        <f>'5 Driver Data'!E3131</f>
        <v>0</v>
      </c>
      <c r="F3131" s="191">
        <f>'5 Driver Data'!F3131</f>
        <v>0</v>
      </c>
      <c r="G3131" s="191">
        <f>'5 Driver Data'!G3131</f>
        <v>0</v>
      </c>
      <c r="H3131" s="191">
        <f>'5 Driver Data'!H3131</f>
        <v>0</v>
      </c>
      <c r="I3131" s="191">
        <f>'5 Driver Data'!I3131</f>
        <v>0</v>
      </c>
      <c r="J3131" s="191">
        <f>'5 Driver Data'!J3131</f>
        <v>0</v>
      </c>
      <c r="K3131" s="206">
        <f>'5 Driver Data'!K3131</f>
        <v>0</v>
      </c>
      <c r="L3131" s="1"/>
      <c r="M3131" s="216" t="str">
        <f>IF(D3131=0,"Blank",'3 Model Input'!E$44*'3 Model Input'!E$45)</f>
        <v>Blank</v>
      </c>
      <c r="N3131" s="197" t="str">
        <f t="shared" si="510"/>
        <v>Blank</v>
      </c>
      <c r="O3131" s="197" t="str">
        <f>IF(D3131=0,"Blank",'3 Model Input'!E$49*(1-'3 Model Input'!E$51))</f>
        <v>Blank</v>
      </c>
      <c r="P3131" s="197" t="str">
        <f t="shared" si="511"/>
        <v>Blank</v>
      </c>
      <c r="Q3131" s="197" t="str">
        <f>IF(D3131=0,"Blank",IF(D3131="BEV",E3131*(1-'3 Model Input'!E$54), E3131))</f>
        <v>Blank</v>
      </c>
      <c r="R3131" s="198" t="str">
        <f>IF(D3131=0,"Blank",IF(D3131="PHEV",F3131/G3131,F3131*(1-'3 Model Input'!E$54)/G3131))</f>
        <v>Blank</v>
      </c>
      <c r="S3131" s="198" t="str">
        <f>IF(D3131=0,"Blank",IF(D3131="PHEV",MIN(M3131,E3131),MIN(M3131,(E3131*(1-'3 Model Input'!E$54)))))</f>
        <v>Blank</v>
      </c>
      <c r="T3131" s="217" t="str">
        <f t="shared" si="512"/>
        <v>Blank</v>
      </c>
      <c r="U3131" s="89"/>
      <c r="V3131" s="216" t="str">
        <f>IF(D3131=0,"Blank",P3131*'3 Model Input'!E$50)</f>
        <v>Blank</v>
      </c>
      <c r="W3131" s="197" t="str">
        <f t="shared" si="513"/>
        <v>Blank</v>
      </c>
      <c r="X3131" s="197" t="str">
        <f t="shared" si="514"/>
        <v>Blank</v>
      </c>
      <c r="Y3131" s="197" t="str">
        <f t="shared" si="515"/>
        <v>Blank</v>
      </c>
      <c r="Z3131" s="197" t="str">
        <f t="shared" si="516"/>
        <v>Blank</v>
      </c>
      <c r="AA3131" s="223" t="str" cm="1">
        <f t="array" ref="AA3131">_xlfn.IFS(ISTEXT('3 Model Input'!F$70),"Missing",ISTEXT('3 Model Input'!I$70),"Missing",ISNUMBER('3 Model Input'!K$70),'3 Model Input'!K$70*P3131)</f>
        <v>Missing</v>
      </c>
      <c r="AB3131" s="89"/>
      <c r="AC3131" s="227" t="str" cm="1">
        <f t="array" ref="AC3131">IF(D3131=0,"Blank",_xlfn.IFS('3 Model Input'!E$61=1,(V3131*G3131)/T3131,'3 Model Input'!E$61=2,(W3131*G3131)/T3131,'3 Model Input'!E$61=3,(X3131*G3131)/T3131,'3 Model Input'!E$61=4,(Y3131*G3131)/T3131,'3 Model Input'!E$61=5,(Z3131*G3131)/T3131, ISTEXT('3 Model Input'!E$61),"Missing",'3 Model Input'!E$61=6,(AA3131*G3131)/T3131))</f>
        <v>Blank</v>
      </c>
      <c r="AD3131" s="202" t="str">
        <f t="shared" si="517"/>
        <v>Blank</v>
      </c>
      <c r="AE3131" s="202" t="str">
        <f t="shared" si="518"/>
        <v>Blank</v>
      </c>
      <c r="AF3131" s="217" t="str">
        <f t="shared" si="519"/>
        <v>Blank</v>
      </c>
      <c r="AG3131" s="9" t="str" cm="1">
        <f t="array" ref="AG3131">_xlfn.IFS(ISNUMBER(AC3131), "", ISNUMBER(SEARCH("Blank", AC3131)), "", ISERROR(AC3131), "Bad input on tab 3")</f>
        <v/>
      </c>
    </row>
    <row r="3132" spans="2:33" ht="15" customHeight="1" x14ac:dyDescent="0.75">
      <c r="B3132" s="205" t="str">
        <f>'5 Driver Data'!B3132</f>
        <v>3124</v>
      </c>
      <c r="C3132" s="193">
        <f>'5 Driver Data'!C3132</f>
        <v>0</v>
      </c>
      <c r="D3132" s="192">
        <f>'5 Driver Data'!D3132</f>
        <v>0</v>
      </c>
      <c r="E3132" s="191">
        <f>'5 Driver Data'!E3132</f>
        <v>0</v>
      </c>
      <c r="F3132" s="191">
        <f>'5 Driver Data'!F3132</f>
        <v>0</v>
      </c>
      <c r="G3132" s="191">
        <f>'5 Driver Data'!G3132</f>
        <v>0</v>
      </c>
      <c r="H3132" s="191">
        <f>'5 Driver Data'!H3132</f>
        <v>0</v>
      </c>
      <c r="I3132" s="191">
        <f>'5 Driver Data'!I3132</f>
        <v>0</v>
      </c>
      <c r="J3132" s="191">
        <f>'5 Driver Data'!J3132</f>
        <v>0</v>
      </c>
      <c r="K3132" s="206">
        <f>'5 Driver Data'!K3132</f>
        <v>0</v>
      </c>
      <c r="L3132" s="1"/>
      <c r="M3132" s="216" t="str">
        <f>IF(D3132=0,"Blank",'3 Model Input'!E$44*'3 Model Input'!E$45)</f>
        <v>Blank</v>
      </c>
      <c r="N3132" s="197" t="str">
        <f t="shared" si="510"/>
        <v>Blank</v>
      </c>
      <c r="O3132" s="197" t="str">
        <f>IF(D3132=0,"Blank",'3 Model Input'!E$49*(1-'3 Model Input'!E$51))</f>
        <v>Blank</v>
      </c>
      <c r="P3132" s="197" t="str">
        <f t="shared" si="511"/>
        <v>Blank</v>
      </c>
      <c r="Q3132" s="197" t="str">
        <f>IF(D3132=0,"Blank",IF(D3132="BEV",E3132*(1-'3 Model Input'!E$54), E3132))</f>
        <v>Blank</v>
      </c>
      <c r="R3132" s="198" t="str">
        <f>IF(D3132=0,"Blank",IF(D3132="PHEV",F3132/G3132,F3132*(1-'3 Model Input'!E$54)/G3132))</f>
        <v>Blank</v>
      </c>
      <c r="S3132" s="198" t="str">
        <f>IF(D3132=0,"Blank",IF(D3132="PHEV",MIN(M3132,E3132),MIN(M3132,(E3132*(1-'3 Model Input'!E$54)))))</f>
        <v>Blank</v>
      </c>
      <c r="T3132" s="217" t="str">
        <f t="shared" si="512"/>
        <v>Blank</v>
      </c>
      <c r="U3132" s="89"/>
      <c r="V3132" s="216" t="str">
        <f>IF(D3132=0,"Blank",P3132*'3 Model Input'!E$50)</f>
        <v>Blank</v>
      </c>
      <c r="W3132" s="197" t="str">
        <f t="shared" si="513"/>
        <v>Blank</v>
      </c>
      <c r="X3132" s="197" t="str">
        <f t="shared" si="514"/>
        <v>Blank</v>
      </c>
      <c r="Y3132" s="197" t="str">
        <f t="shared" si="515"/>
        <v>Blank</v>
      </c>
      <c r="Z3132" s="197" t="str">
        <f t="shared" si="516"/>
        <v>Blank</v>
      </c>
      <c r="AA3132" s="223" t="str" cm="1">
        <f t="array" ref="AA3132">_xlfn.IFS(ISTEXT('3 Model Input'!F$70),"Missing",ISTEXT('3 Model Input'!I$70),"Missing",ISNUMBER('3 Model Input'!K$70),'3 Model Input'!K$70*P3132)</f>
        <v>Missing</v>
      </c>
      <c r="AB3132" s="89"/>
      <c r="AC3132" s="227" t="str" cm="1">
        <f t="array" ref="AC3132">IF(D3132=0,"Blank",_xlfn.IFS('3 Model Input'!E$61=1,(V3132*G3132)/T3132,'3 Model Input'!E$61=2,(W3132*G3132)/T3132,'3 Model Input'!E$61=3,(X3132*G3132)/T3132,'3 Model Input'!E$61=4,(Y3132*G3132)/T3132,'3 Model Input'!E$61=5,(Z3132*G3132)/T3132, ISTEXT('3 Model Input'!E$61),"Missing",'3 Model Input'!E$61=6,(AA3132*G3132)/T3132))</f>
        <v>Blank</v>
      </c>
      <c r="AD3132" s="202" t="str">
        <f t="shared" si="517"/>
        <v>Blank</v>
      </c>
      <c r="AE3132" s="202" t="str">
        <f t="shared" si="518"/>
        <v>Blank</v>
      </c>
      <c r="AF3132" s="217" t="str">
        <f t="shared" si="519"/>
        <v>Blank</v>
      </c>
      <c r="AG3132" s="9" t="str" cm="1">
        <f t="array" ref="AG3132">_xlfn.IFS(ISNUMBER(AC3132), "", ISNUMBER(SEARCH("Blank", AC3132)), "", ISERROR(AC3132), "Bad input on tab 3")</f>
        <v/>
      </c>
    </row>
    <row r="3133" spans="2:33" ht="15" customHeight="1" x14ac:dyDescent="0.75">
      <c r="B3133" s="205" t="str">
        <f>'5 Driver Data'!B3133</f>
        <v>3125</v>
      </c>
      <c r="C3133" s="193">
        <f>'5 Driver Data'!C3133</f>
        <v>0</v>
      </c>
      <c r="D3133" s="192">
        <f>'5 Driver Data'!D3133</f>
        <v>0</v>
      </c>
      <c r="E3133" s="191">
        <f>'5 Driver Data'!E3133</f>
        <v>0</v>
      </c>
      <c r="F3133" s="191">
        <f>'5 Driver Data'!F3133</f>
        <v>0</v>
      </c>
      <c r="G3133" s="191">
        <f>'5 Driver Data'!G3133</f>
        <v>0</v>
      </c>
      <c r="H3133" s="191">
        <f>'5 Driver Data'!H3133</f>
        <v>0</v>
      </c>
      <c r="I3133" s="191">
        <f>'5 Driver Data'!I3133</f>
        <v>0</v>
      </c>
      <c r="J3133" s="191">
        <f>'5 Driver Data'!J3133</f>
        <v>0</v>
      </c>
      <c r="K3133" s="206">
        <f>'5 Driver Data'!K3133</f>
        <v>0</v>
      </c>
      <c r="L3133" s="1"/>
      <c r="M3133" s="216" t="str">
        <f>IF(D3133=0,"Blank",'3 Model Input'!E$44*'3 Model Input'!E$45)</f>
        <v>Blank</v>
      </c>
      <c r="N3133" s="197" t="str">
        <f t="shared" si="510"/>
        <v>Blank</v>
      </c>
      <c r="O3133" s="197" t="str">
        <f>IF(D3133=0,"Blank",'3 Model Input'!E$49*(1-'3 Model Input'!E$51))</f>
        <v>Blank</v>
      </c>
      <c r="P3133" s="197" t="str">
        <f t="shared" si="511"/>
        <v>Blank</v>
      </c>
      <c r="Q3133" s="197" t="str">
        <f>IF(D3133=0,"Blank",IF(D3133="BEV",E3133*(1-'3 Model Input'!E$54), E3133))</f>
        <v>Blank</v>
      </c>
      <c r="R3133" s="198" t="str">
        <f>IF(D3133=0,"Blank",IF(D3133="PHEV",F3133/G3133,F3133*(1-'3 Model Input'!E$54)/G3133))</f>
        <v>Blank</v>
      </c>
      <c r="S3133" s="198" t="str">
        <f>IF(D3133=0,"Blank",IF(D3133="PHEV",MIN(M3133,E3133),MIN(M3133,(E3133*(1-'3 Model Input'!E$54)))))</f>
        <v>Blank</v>
      </c>
      <c r="T3133" s="217" t="str">
        <f t="shared" si="512"/>
        <v>Blank</v>
      </c>
      <c r="U3133" s="89"/>
      <c r="V3133" s="216" t="str">
        <f>IF(D3133=0,"Blank",P3133*'3 Model Input'!E$50)</f>
        <v>Blank</v>
      </c>
      <c r="W3133" s="197" t="str">
        <f t="shared" si="513"/>
        <v>Blank</v>
      </c>
      <c r="X3133" s="197" t="str">
        <f t="shared" si="514"/>
        <v>Blank</v>
      </c>
      <c r="Y3133" s="197" t="str">
        <f t="shared" si="515"/>
        <v>Blank</v>
      </c>
      <c r="Z3133" s="197" t="str">
        <f t="shared" si="516"/>
        <v>Blank</v>
      </c>
      <c r="AA3133" s="223" t="str" cm="1">
        <f t="array" ref="AA3133">_xlfn.IFS(ISTEXT('3 Model Input'!F$70),"Missing",ISTEXT('3 Model Input'!I$70),"Missing",ISNUMBER('3 Model Input'!K$70),'3 Model Input'!K$70*P3133)</f>
        <v>Missing</v>
      </c>
      <c r="AB3133" s="89"/>
      <c r="AC3133" s="227" t="str" cm="1">
        <f t="array" ref="AC3133">IF(D3133=0,"Blank",_xlfn.IFS('3 Model Input'!E$61=1,(V3133*G3133)/T3133,'3 Model Input'!E$61=2,(W3133*G3133)/T3133,'3 Model Input'!E$61=3,(X3133*G3133)/T3133,'3 Model Input'!E$61=4,(Y3133*G3133)/T3133,'3 Model Input'!E$61=5,(Z3133*G3133)/T3133, ISTEXT('3 Model Input'!E$61),"Missing",'3 Model Input'!E$61=6,(AA3133*G3133)/T3133))</f>
        <v>Blank</v>
      </c>
      <c r="AD3133" s="202" t="str">
        <f t="shared" si="517"/>
        <v>Blank</v>
      </c>
      <c r="AE3133" s="202" t="str">
        <f t="shared" si="518"/>
        <v>Blank</v>
      </c>
      <c r="AF3133" s="217" t="str">
        <f t="shared" si="519"/>
        <v>Blank</v>
      </c>
      <c r="AG3133" s="9" t="str" cm="1">
        <f t="array" ref="AG3133">_xlfn.IFS(ISNUMBER(AC3133), "", ISNUMBER(SEARCH("Blank", AC3133)), "", ISERROR(AC3133), "Bad input on tab 3")</f>
        <v/>
      </c>
    </row>
    <row r="3134" spans="2:33" ht="15" customHeight="1" x14ac:dyDescent="0.75">
      <c r="B3134" s="205" t="str">
        <f>'5 Driver Data'!B3134</f>
        <v>3126</v>
      </c>
      <c r="C3134" s="193">
        <f>'5 Driver Data'!C3134</f>
        <v>0</v>
      </c>
      <c r="D3134" s="192">
        <f>'5 Driver Data'!D3134</f>
        <v>0</v>
      </c>
      <c r="E3134" s="191">
        <f>'5 Driver Data'!E3134</f>
        <v>0</v>
      </c>
      <c r="F3134" s="191">
        <f>'5 Driver Data'!F3134</f>
        <v>0</v>
      </c>
      <c r="G3134" s="191">
        <f>'5 Driver Data'!G3134</f>
        <v>0</v>
      </c>
      <c r="H3134" s="191">
        <f>'5 Driver Data'!H3134</f>
        <v>0</v>
      </c>
      <c r="I3134" s="191">
        <f>'5 Driver Data'!I3134</f>
        <v>0</v>
      </c>
      <c r="J3134" s="191">
        <f>'5 Driver Data'!J3134</f>
        <v>0</v>
      </c>
      <c r="K3134" s="206">
        <f>'5 Driver Data'!K3134</f>
        <v>0</v>
      </c>
      <c r="L3134" s="1"/>
      <c r="M3134" s="216" t="str">
        <f>IF(D3134=0,"Blank",'3 Model Input'!E$44*'3 Model Input'!E$45)</f>
        <v>Blank</v>
      </c>
      <c r="N3134" s="197" t="str">
        <f t="shared" si="510"/>
        <v>Blank</v>
      </c>
      <c r="O3134" s="197" t="str">
        <f>IF(D3134=0,"Blank",'3 Model Input'!E$49*(1-'3 Model Input'!E$51))</f>
        <v>Blank</v>
      </c>
      <c r="P3134" s="197" t="str">
        <f t="shared" si="511"/>
        <v>Blank</v>
      </c>
      <c r="Q3134" s="197" t="str">
        <f>IF(D3134=0,"Blank",IF(D3134="BEV",E3134*(1-'3 Model Input'!E$54), E3134))</f>
        <v>Blank</v>
      </c>
      <c r="R3134" s="198" t="str">
        <f>IF(D3134=0,"Blank",IF(D3134="PHEV",F3134/G3134,F3134*(1-'3 Model Input'!E$54)/G3134))</f>
        <v>Blank</v>
      </c>
      <c r="S3134" s="198" t="str">
        <f>IF(D3134=0,"Blank",IF(D3134="PHEV",MIN(M3134,E3134),MIN(M3134,(E3134*(1-'3 Model Input'!E$54)))))</f>
        <v>Blank</v>
      </c>
      <c r="T3134" s="217" t="str">
        <f t="shared" si="512"/>
        <v>Blank</v>
      </c>
      <c r="U3134" s="89"/>
      <c r="V3134" s="216" t="str">
        <f>IF(D3134=0,"Blank",P3134*'3 Model Input'!E$50)</f>
        <v>Blank</v>
      </c>
      <c r="W3134" s="197" t="str">
        <f t="shared" si="513"/>
        <v>Blank</v>
      </c>
      <c r="X3134" s="197" t="str">
        <f t="shared" si="514"/>
        <v>Blank</v>
      </c>
      <c r="Y3134" s="197" t="str">
        <f t="shared" si="515"/>
        <v>Blank</v>
      </c>
      <c r="Z3134" s="197" t="str">
        <f t="shared" si="516"/>
        <v>Blank</v>
      </c>
      <c r="AA3134" s="223" t="str" cm="1">
        <f t="array" ref="AA3134">_xlfn.IFS(ISTEXT('3 Model Input'!F$70),"Missing",ISTEXT('3 Model Input'!I$70),"Missing",ISNUMBER('3 Model Input'!K$70),'3 Model Input'!K$70*P3134)</f>
        <v>Missing</v>
      </c>
      <c r="AB3134" s="89"/>
      <c r="AC3134" s="227" t="str" cm="1">
        <f t="array" ref="AC3134">IF(D3134=0,"Blank",_xlfn.IFS('3 Model Input'!E$61=1,(V3134*G3134)/T3134,'3 Model Input'!E$61=2,(W3134*G3134)/T3134,'3 Model Input'!E$61=3,(X3134*G3134)/T3134,'3 Model Input'!E$61=4,(Y3134*G3134)/T3134,'3 Model Input'!E$61=5,(Z3134*G3134)/T3134, ISTEXT('3 Model Input'!E$61),"Missing",'3 Model Input'!E$61=6,(AA3134*G3134)/T3134))</f>
        <v>Blank</v>
      </c>
      <c r="AD3134" s="202" t="str">
        <f t="shared" si="517"/>
        <v>Blank</v>
      </c>
      <c r="AE3134" s="202" t="str">
        <f t="shared" si="518"/>
        <v>Blank</v>
      </c>
      <c r="AF3134" s="217" t="str">
        <f t="shared" si="519"/>
        <v>Blank</v>
      </c>
      <c r="AG3134" s="9" t="str" cm="1">
        <f t="array" ref="AG3134">_xlfn.IFS(ISNUMBER(AC3134), "", ISNUMBER(SEARCH("Blank", AC3134)), "", ISERROR(AC3134), "Bad input on tab 3")</f>
        <v/>
      </c>
    </row>
    <row r="3135" spans="2:33" ht="15" customHeight="1" x14ac:dyDescent="0.75">
      <c r="B3135" s="205" t="str">
        <f>'5 Driver Data'!B3135</f>
        <v>3127</v>
      </c>
      <c r="C3135" s="193">
        <f>'5 Driver Data'!C3135</f>
        <v>0</v>
      </c>
      <c r="D3135" s="192">
        <f>'5 Driver Data'!D3135</f>
        <v>0</v>
      </c>
      <c r="E3135" s="191">
        <f>'5 Driver Data'!E3135</f>
        <v>0</v>
      </c>
      <c r="F3135" s="191">
        <f>'5 Driver Data'!F3135</f>
        <v>0</v>
      </c>
      <c r="G3135" s="191">
        <f>'5 Driver Data'!G3135</f>
        <v>0</v>
      </c>
      <c r="H3135" s="191">
        <f>'5 Driver Data'!H3135</f>
        <v>0</v>
      </c>
      <c r="I3135" s="191">
        <f>'5 Driver Data'!I3135</f>
        <v>0</v>
      </c>
      <c r="J3135" s="191">
        <f>'5 Driver Data'!J3135</f>
        <v>0</v>
      </c>
      <c r="K3135" s="206">
        <f>'5 Driver Data'!K3135</f>
        <v>0</v>
      </c>
      <c r="L3135" s="1"/>
      <c r="M3135" s="216" t="str">
        <f>IF(D3135=0,"Blank",'3 Model Input'!E$44*'3 Model Input'!E$45)</f>
        <v>Blank</v>
      </c>
      <c r="N3135" s="197" t="str">
        <f t="shared" si="510"/>
        <v>Blank</v>
      </c>
      <c r="O3135" s="197" t="str">
        <f>IF(D3135=0,"Blank",'3 Model Input'!E$49*(1-'3 Model Input'!E$51))</f>
        <v>Blank</v>
      </c>
      <c r="P3135" s="197" t="str">
        <f t="shared" si="511"/>
        <v>Blank</v>
      </c>
      <c r="Q3135" s="197" t="str">
        <f>IF(D3135=0,"Blank",IF(D3135="BEV",E3135*(1-'3 Model Input'!E$54), E3135))</f>
        <v>Blank</v>
      </c>
      <c r="R3135" s="198" t="str">
        <f>IF(D3135=0,"Blank",IF(D3135="PHEV",F3135/G3135,F3135*(1-'3 Model Input'!E$54)/G3135))</f>
        <v>Blank</v>
      </c>
      <c r="S3135" s="198" t="str">
        <f>IF(D3135=0,"Blank",IF(D3135="PHEV",MIN(M3135,E3135),MIN(M3135,(E3135*(1-'3 Model Input'!E$54)))))</f>
        <v>Blank</v>
      </c>
      <c r="T3135" s="217" t="str">
        <f t="shared" si="512"/>
        <v>Blank</v>
      </c>
      <c r="U3135" s="89"/>
      <c r="V3135" s="216" t="str">
        <f>IF(D3135=0,"Blank",P3135*'3 Model Input'!E$50)</f>
        <v>Blank</v>
      </c>
      <c r="W3135" s="197" t="str">
        <f t="shared" si="513"/>
        <v>Blank</v>
      </c>
      <c r="X3135" s="197" t="str">
        <f t="shared" si="514"/>
        <v>Blank</v>
      </c>
      <c r="Y3135" s="197" t="str">
        <f t="shared" si="515"/>
        <v>Blank</v>
      </c>
      <c r="Z3135" s="197" t="str">
        <f t="shared" si="516"/>
        <v>Blank</v>
      </c>
      <c r="AA3135" s="223" t="str" cm="1">
        <f t="array" ref="AA3135">_xlfn.IFS(ISTEXT('3 Model Input'!F$70),"Missing",ISTEXT('3 Model Input'!I$70),"Missing",ISNUMBER('3 Model Input'!K$70),'3 Model Input'!K$70*P3135)</f>
        <v>Missing</v>
      </c>
      <c r="AB3135" s="89"/>
      <c r="AC3135" s="227" t="str" cm="1">
        <f t="array" ref="AC3135">IF(D3135=0,"Blank",_xlfn.IFS('3 Model Input'!E$61=1,(V3135*G3135)/T3135,'3 Model Input'!E$61=2,(W3135*G3135)/T3135,'3 Model Input'!E$61=3,(X3135*G3135)/T3135,'3 Model Input'!E$61=4,(Y3135*G3135)/T3135,'3 Model Input'!E$61=5,(Z3135*G3135)/T3135, ISTEXT('3 Model Input'!E$61),"Missing",'3 Model Input'!E$61=6,(AA3135*G3135)/T3135))</f>
        <v>Blank</v>
      </c>
      <c r="AD3135" s="202" t="str">
        <f t="shared" si="517"/>
        <v>Blank</v>
      </c>
      <c r="AE3135" s="202" t="str">
        <f t="shared" si="518"/>
        <v>Blank</v>
      </c>
      <c r="AF3135" s="217" t="str">
        <f t="shared" si="519"/>
        <v>Blank</v>
      </c>
      <c r="AG3135" s="9" t="str" cm="1">
        <f t="array" ref="AG3135">_xlfn.IFS(ISNUMBER(AC3135), "", ISNUMBER(SEARCH("Blank", AC3135)), "", ISERROR(AC3135), "Bad input on tab 3")</f>
        <v/>
      </c>
    </row>
    <row r="3136" spans="2:33" ht="15" customHeight="1" x14ac:dyDescent="0.75">
      <c r="B3136" s="205" t="str">
        <f>'5 Driver Data'!B3136</f>
        <v>3128</v>
      </c>
      <c r="C3136" s="193">
        <f>'5 Driver Data'!C3136</f>
        <v>0</v>
      </c>
      <c r="D3136" s="192">
        <f>'5 Driver Data'!D3136</f>
        <v>0</v>
      </c>
      <c r="E3136" s="191">
        <f>'5 Driver Data'!E3136</f>
        <v>0</v>
      </c>
      <c r="F3136" s="191">
        <f>'5 Driver Data'!F3136</f>
        <v>0</v>
      </c>
      <c r="G3136" s="191">
        <f>'5 Driver Data'!G3136</f>
        <v>0</v>
      </c>
      <c r="H3136" s="191">
        <f>'5 Driver Data'!H3136</f>
        <v>0</v>
      </c>
      <c r="I3136" s="191">
        <f>'5 Driver Data'!I3136</f>
        <v>0</v>
      </c>
      <c r="J3136" s="191">
        <f>'5 Driver Data'!J3136</f>
        <v>0</v>
      </c>
      <c r="K3136" s="206">
        <f>'5 Driver Data'!K3136</f>
        <v>0</v>
      </c>
      <c r="L3136" s="1"/>
      <c r="M3136" s="216" t="str">
        <f>IF(D3136=0,"Blank",'3 Model Input'!E$44*'3 Model Input'!E$45)</f>
        <v>Blank</v>
      </c>
      <c r="N3136" s="197" t="str">
        <f t="shared" si="510"/>
        <v>Blank</v>
      </c>
      <c r="O3136" s="197" t="str">
        <f>IF(D3136=0,"Blank",'3 Model Input'!E$49*(1-'3 Model Input'!E$51))</f>
        <v>Blank</v>
      </c>
      <c r="P3136" s="197" t="str">
        <f t="shared" si="511"/>
        <v>Blank</v>
      </c>
      <c r="Q3136" s="197" t="str">
        <f>IF(D3136=0,"Blank",IF(D3136="BEV",E3136*(1-'3 Model Input'!E$54), E3136))</f>
        <v>Blank</v>
      </c>
      <c r="R3136" s="198" t="str">
        <f>IF(D3136=0,"Blank",IF(D3136="PHEV",F3136/G3136,F3136*(1-'3 Model Input'!E$54)/G3136))</f>
        <v>Blank</v>
      </c>
      <c r="S3136" s="198" t="str">
        <f>IF(D3136=0,"Blank",IF(D3136="PHEV",MIN(M3136,E3136),MIN(M3136,(E3136*(1-'3 Model Input'!E$54)))))</f>
        <v>Blank</v>
      </c>
      <c r="T3136" s="217" t="str">
        <f t="shared" si="512"/>
        <v>Blank</v>
      </c>
      <c r="U3136" s="89"/>
      <c r="V3136" s="216" t="str">
        <f>IF(D3136=0,"Blank",P3136*'3 Model Input'!E$50)</f>
        <v>Blank</v>
      </c>
      <c r="W3136" s="197" t="str">
        <f t="shared" si="513"/>
        <v>Blank</v>
      </c>
      <c r="X3136" s="197" t="str">
        <f t="shared" si="514"/>
        <v>Blank</v>
      </c>
      <c r="Y3136" s="197" t="str">
        <f t="shared" si="515"/>
        <v>Blank</v>
      </c>
      <c r="Z3136" s="197" t="str">
        <f t="shared" si="516"/>
        <v>Blank</v>
      </c>
      <c r="AA3136" s="223" t="str" cm="1">
        <f t="array" ref="AA3136">_xlfn.IFS(ISTEXT('3 Model Input'!F$70),"Missing",ISTEXT('3 Model Input'!I$70),"Missing",ISNUMBER('3 Model Input'!K$70),'3 Model Input'!K$70*P3136)</f>
        <v>Missing</v>
      </c>
      <c r="AB3136" s="89"/>
      <c r="AC3136" s="227" t="str" cm="1">
        <f t="array" ref="AC3136">IF(D3136=0,"Blank",_xlfn.IFS('3 Model Input'!E$61=1,(V3136*G3136)/T3136,'3 Model Input'!E$61=2,(W3136*G3136)/T3136,'3 Model Input'!E$61=3,(X3136*G3136)/T3136,'3 Model Input'!E$61=4,(Y3136*G3136)/T3136,'3 Model Input'!E$61=5,(Z3136*G3136)/T3136, ISTEXT('3 Model Input'!E$61),"Missing",'3 Model Input'!E$61=6,(AA3136*G3136)/T3136))</f>
        <v>Blank</v>
      </c>
      <c r="AD3136" s="202" t="str">
        <f t="shared" si="517"/>
        <v>Blank</v>
      </c>
      <c r="AE3136" s="202" t="str">
        <f t="shared" si="518"/>
        <v>Blank</v>
      </c>
      <c r="AF3136" s="217" t="str">
        <f t="shared" si="519"/>
        <v>Blank</v>
      </c>
      <c r="AG3136" s="9" t="str" cm="1">
        <f t="array" ref="AG3136">_xlfn.IFS(ISNUMBER(AC3136), "", ISNUMBER(SEARCH("Blank", AC3136)), "", ISERROR(AC3136), "Bad input on tab 3")</f>
        <v/>
      </c>
    </row>
    <row r="3137" spans="2:33" ht="15" customHeight="1" x14ac:dyDescent="0.75">
      <c r="B3137" s="205" t="str">
        <f>'5 Driver Data'!B3137</f>
        <v>3129</v>
      </c>
      <c r="C3137" s="193">
        <f>'5 Driver Data'!C3137</f>
        <v>0</v>
      </c>
      <c r="D3137" s="192">
        <f>'5 Driver Data'!D3137</f>
        <v>0</v>
      </c>
      <c r="E3137" s="191">
        <f>'5 Driver Data'!E3137</f>
        <v>0</v>
      </c>
      <c r="F3137" s="191">
        <f>'5 Driver Data'!F3137</f>
        <v>0</v>
      </c>
      <c r="G3137" s="191">
        <f>'5 Driver Data'!G3137</f>
        <v>0</v>
      </c>
      <c r="H3137" s="191">
        <f>'5 Driver Data'!H3137</f>
        <v>0</v>
      </c>
      <c r="I3137" s="191">
        <f>'5 Driver Data'!I3137</f>
        <v>0</v>
      </c>
      <c r="J3137" s="191">
        <f>'5 Driver Data'!J3137</f>
        <v>0</v>
      </c>
      <c r="K3137" s="206">
        <f>'5 Driver Data'!K3137</f>
        <v>0</v>
      </c>
      <c r="L3137" s="1"/>
      <c r="M3137" s="216" t="str">
        <f>IF(D3137=0,"Blank",'3 Model Input'!E$44*'3 Model Input'!E$45)</f>
        <v>Blank</v>
      </c>
      <c r="N3137" s="197" t="str">
        <f t="shared" si="510"/>
        <v>Blank</v>
      </c>
      <c r="O3137" s="197" t="str">
        <f>IF(D3137=0,"Blank",'3 Model Input'!E$49*(1-'3 Model Input'!E$51))</f>
        <v>Blank</v>
      </c>
      <c r="P3137" s="197" t="str">
        <f t="shared" si="511"/>
        <v>Blank</v>
      </c>
      <c r="Q3137" s="197" t="str">
        <f>IF(D3137=0,"Blank",IF(D3137="BEV",E3137*(1-'3 Model Input'!E$54), E3137))</f>
        <v>Blank</v>
      </c>
      <c r="R3137" s="198" t="str">
        <f>IF(D3137=0,"Blank",IF(D3137="PHEV",F3137/G3137,F3137*(1-'3 Model Input'!E$54)/G3137))</f>
        <v>Blank</v>
      </c>
      <c r="S3137" s="198" t="str">
        <f>IF(D3137=0,"Blank",IF(D3137="PHEV",MIN(M3137,E3137),MIN(M3137,(E3137*(1-'3 Model Input'!E$54)))))</f>
        <v>Blank</v>
      </c>
      <c r="T3137" s="217" t="str">
        <f t="shared" si="512"/>
        <v>Blank</v>
      </c>
      <c r="U3137" s="89"/>
      <c r="V3137" s="216" t="str">
        <f>IF(D3137=0,"Blank",P3137*'3 Model Input'!E$50)</f>
        <v>Blank</v>
      </c>
      <c r="W3137" s="197" t="str">
        <f t="shared" si="513"/>
        <v>Blank</v>
      </c>
      <c r="X3137" s="197" t="str">
        <f t="shared" si="514"/>
        <v>Blank</v>
      </c>
      <c r="Y3137" s="197" t="str">
        <f t="shared" si="515"/>
        <v>Blank</v>
      </c>
      <c r="Z3137" s="197" t="str">
        <f t="shared" si="516"/>
        <v>Blank</v>
      </c>
      <c r="AA3137" s="223" t="str" cm="1">
        <f t="array" ref="AA3137">_xlfn.IFS(ISTEXT('3 Model Input'!F$70),"Missing",ISTEXT('3 Model Input'!I$70),"Missing",ISNUMBER('3 Model Input'!K$70),'3 Model Input'!K$70*P3137)</f>
        <v>Missing</v>
      </c>
      <c r="AB3137" s="89"/>
      <c r="AC3137" s="227" t="str" cm="1">
        <f t="array" ref="AC3137">IF(D3137=0,"Blank",_xlfn.IFS('3 Model Input'!E$61=1,(V3137*G3137)/T3137,'3 Model Input'!E$61=2,(W3137*G3137)/T3137,'3 Model Input'!E$61=3,(X3137*G3137)/T3137,'3 Model Input'!E$61=4,(Y3137*G3137)/T3137,'3 Model Input'!E$61=5,(Z3137*G3137)/T3137, ISTEXT('3 Model Input'!E$61),"Missing",'3 Model Input'!E$61=6,(AA3137*G3137)/T3137))</f>
        <v>Blank</v>
      </c>
      <c r="AD3137" s="202" t="str">
        <f t="shared" si="517"/>
        <v>Blank</v>
      </c>
      <c r="AE3137" s="202" t="str">
        <f t="shared" si="518"/>
        <v>Blank</v>
      </c>
      <c r="AF3137" s="217" t="str">
        <f t="shared" si="519"/>
        <v>Blank</v>
      </c>
      <c r="AG3137" s="9" t="str" cm="1">
        <f t="array" ref="AG3137">_xlfn.IFS(ISNUMBER(AC3137), "", ISNUMBER(SEARCH("Blank", AC3137)), "", ISERROR(AC3137), "Bad input on tab 3")</f>
        <v/>
      </c>
    </row>
    <row r="3138" spans="2:33" ht="15" customHeight="1" x14ac:dyDescent="0.75">
      <c r="B3138" s="205" t="str">
        <f>'5 Driver Data'!B3138</f>
        <v>3130</v>
      </c>
      <c r="C3138" s="193">
        <f>'5 Driver Data'!C3138</f>
        <v>0</v>
      </c>
      <c r="D3138" s="192">
        <f>'5 Driver Data'!D3138</f>
        <v>0</v>
      </c>
      <c r="E3138" s="191">
        <f>'5 Driver Data'!E3138</f>
        <v>0</v>
      </c>
      <c r="F3138" s="191">
        <f>'5 Driver Data'!F3138</f>
        <v>0</v>
      </c>
      <c r="G3138" s="191">
        <f>'5 Driver Data'!G3138</f>
        <v>0</v>
      </c>
      <c r="H3138" s="191">
        <f>'5 Driver Data'!H3138</f>
        <v>0</v>
      </c>
      <c r="I3138" s="191">
        <f>'5 Driver Data'!I3138</f>
        <v>0</v>
      </c>
      <c r="J3138" s="191">
        <f>'5 Driver Data'!J3138</f>
        <v>0</v>
      </c>
      <c r="K3138" s="206">
        <f>'5 Driver Data'!K3138</f>
        <v>0</v>
      </c>
      <c r="L3138" s="1"/>
      <c r="M3138" s="216" t="str">
        <f>IF(D3138=0,"Blank",'3 Model Input'!E$44*'3 Model Input'!E$45)</f>
        <v>Blank</v>
      </c>
      <c r="N3138" s="197" t="str">
        <f t="shared" si="510"/>
        <v>Blank</v>
      </c>
      <c r="O3138" s="197" t="str">
        <f>IF(D3138=0,"Blank",'3 Model Input'!E$49*(1-'3 Model Input'!E$51))</f>
        <v>Blank</v>
      </c>
      <c r="P3138" s="197" t="str">
        <f t="shared" si="511"/>
        <v>Blank</v>
      </c>
      <c r="Q3138" s="197" t="str">
        <f>IF(D3138=0,"Blank",IF(D3138="BEV",E3138*(1-'3 Model Input'!E$54), E3138))</f>
        <v>Blank</v>
      </c>
      <c r="R3138" s="198" t="str">
        <f>IF(D3138=0,"Blank",IF(D3138="PHEV",F3138/G3138,F3138*(1-'3 Model Input'!E$54)/G3138))</f>
        <v>Blank</v>
      </c>
      <c r="S3138" s="198" t="str">
        <f>IF(D3138=0,"Blank",IF(D3138="PHEV",MIN(M3138,E3138),MIN(M3138,(E3138*(1-'3 Model Input'!E$54)))))</f>
        <v>Blank</v>
      </c>
      <c r="T3138" s="217" t="str">
        <f t="shared" si="512"/>
        <v>Blank</v>
      </c>
      <c r="U3138" s="89"/>
      <c r="V3138" s="216" t="str">
        <f>IF(D3138=0,"Blank",P3138*'3 Model Input'!E$50)</f>
        <v>Blank</v>
      </c>
      <c r="W3138" s="197" t="str">
        <f t="shared" si="513"/>
        <v>Blank</v>
      </c>
      <c r="X3138" s="197" t="str">
        <f t="shared" si="514"/>
        <v>Blank</v>
      </c>
      <c r="Y3138" s="197" t="str">
        <f t="shared" si="515"/>
        <v>Blank</v>
      </c>
      <c r="Z3138" s="197" t="str">
        <f t="shared" si="516"/>
        <v>Blank</v>
      </c>
      <c r="AA3138" s="223" t="str" cm="1">
        <f t="array" ref="AA3138">_xlfn.IFS(ISTEXT('3 Model Input'!F$70),"Missing",ISTEXT('3 Model Input'!I$70),"Missing",ISNUMBER('3 Model Input'!K$70),'3 Model Input'!K$70*P3138)</f>
        <v>Missing</v>
      </c>
      <c r="AB3138" s="89"/>
      <c r="AC3138" s="227" t="str" cm="1">
        <f t="array" ref="AC3138">IF(D3138=0,"Blank",_xlfn.IFS('3 Model Input'!E$61=1,(V3138*G3138)/T3138,'3 Model Input'!E$61=2,(W3138*G3138)/T3138,'3 Model Input'!E$61=3,(X3138*G3138)/T3138,'3 Model Input'!E$61=4,(Y3138*G3138)/T3138,'3 Model Input'!E$61=5,(Z3138*G3138)/T3138, ISTEXT('3 Model Input'!E$61),"Missing",'3 Model Input'!E$61=6,(AA3138*G3138)/T3138))</f>
        <v>Blank</v>
      </c>
      <c r="AD3138" s="202" t="str">
        <f t="shared" si="517"/>
        <v>Blank</v>
      </c>
      <c r="AE3138" s="202" t="str">
        <f t="shared" si="518"/>
        <v>Blank</v>
      </c>
      <c r="AF3138" s="217" t="str">
        <f t="shared" si="519"/>
        <v>Blank</v>
      </c>
      <c r="AG3138" s="9" t="str" cm="1">
        <f t="array" ref="AG3138">_xlfn.IFS(ISNUMBER(AC3138), "", ISNUMBER(SEARCH("Blank", AC3138)), "", ISERROR(AC3138), "Bad input on tab 3")</f>
        <v/>
      </c>
    </row>
    <row r="3139" spans="2:33" ht="15" customHeight="1" x14ac:dyDescent="0.75">
      <c r="B3139" s="205" t="str">
        <f>'5 Driver Data'!B3139</f>
        <v>3131</v>
      </c>
      <c r="C3139" s="193">
        <f>'5 Driver Data'!C3139</f>
        <v>0</v>
      </c>
      <c r="D3139" s="192">
        <f>'5 Driver Data'!D3139</f>
        <v>0</v>
      </c>
      <c r="E3139" s="191">
        <f>'5 Driver Data'!E3139</f>
        <v>0</v>
      </c>
      <c r="F3139" s="191">
        <f>'5 Driver Data'!F3139</f>
        <v>0</v>
      </c>
      <c r="G3139" s="191">
        <f>'5 Driver Data'!G3139</f>
        <v>0</v>
      </c>
      <c r="H3139" s="191">
        <f>'5 Driver Data'!H3139</f>
        <v>0</v>
      </c>
      <c r="I3139" s="191">
        <f>'5 Driver Data'!I3139</f>
        <v>0</v>
      </c>
      <c r="J3139" s="191">
        <f>'5 Driver Data'!J3139</f>
        <v>0</v>
      </c>
      <c r="K3139" s="206">
        <f>'5 Driver Data'!K3139</f>
        <v>0</v>
      </c>
      <c r="L3139" s="1"/>
      <c r="M3139" s="216" t="str">
        <f>IF(D3139=0,"Blank",'3 Model Input'!E$44*'3 Model Input'!E$45)</f>
        <v>Blank</v>
      </c>
      <c r="N3139" s="197" t="str">
        <f t="shared" si="510"/>
        <v>Blank</v>
      </c>
      <c r="O3139" s="197" t="str">
        <f>IF(D3139=0,"Blank",'3 Model Input'!E$49*(1-'3 Model Input'!E$51))</f>
        <v>Blank</v>
      </c>
      <c r="P3139" s="197" t="str">
        <f t="shared" si="511"/>
        <v>Blank</v>
      </c>
      <c r="Q3139" s="197" t="str">
        <f>IF(D3139=0,"Blank",IF(D3139="BEV",E3139*(1-'3 Model Input'!E$54), E3139))</f>
        <v>Blank</v>
      </c>
      <c r="R3139" s="198" t="str">
        <f>IF(D3139=0,"Blank",IF(D3139="PHEV",F3139/G3139,F3139*(1-'3 Model Input'!E$54)/G3139))</f>
        <v>Blank</v>
      </c>
      <c r="S3139" s="198" t="str">
        <f>IF(D3139=0,"Blank",IF(D3139="PHEV",MIN(M3139,E3139),MIN(M3139,(E3139*(1-'3 Model Input'!E$54)))))</f>
        <v>Blank</v>
      </c>
      <c r="T3139" s="217" t="str">
        <f t="shared" si="512"/>
        <v>Blank</v>
      </c>
      <c r="U3139" s="89"/>
      <c r="V3139" s="216" t="str">
        <f>IF(D3139=0,"Blank",P3139*'3 Model Input'!E$50)</f>
        <v>Blank</v>
      </c>
      <c r="W3139" s="197" t="str">
        <f t="shared" si="513"/>
        <v>Blank</v>
      </c>
      <c r="X3139" s="197" t="str">
        <f t="shared" si="514"/>
        <v>Blank</v>
      </c>
      <c r="Y3139" s="197" t="str">
        <f t="shared" si="515"/>
        <v>Blank</v>
      </c>
      <c r="Z3139" s="197" t="str">
        <f t="shared" si="516"/>
        <v>Blank</v>
      </c>
      <c r="AA3139" s="223" t="str" cm="1">
        <f t="array" ref="AA3139">_xlfn.IFS(ISTEXT('3 Model Input'!F$70),"Missing",ISTEXT('3 Model Input'!I$70),"Missing",ISNUMBER('3 Model Input'!K$70),'3 Model Input'!K$70*P3139)</f>
        <v>Missing</v>
      </c>
      <c r="AB3139" s="89"/>
      <c r="AC3139" s="227" t="str" cm="1">
        <f t="array" ref="AC3139">IF(D3139=0,"Blank",_xlfn.IFS('3 Model Input'!E$61=1,(V3139*G3139)/T3139,'3 Model Input'!E$61=2,(W3139*G3139)/T3139,'3 Model Input'!E$61=3,(X3139*G3139)/T3139,'3 Model Input'!E$61=4,(Y3139*G3139)/T3139,'3 Model Input'!E$61=5,(Z3139*G3139)/T3139, ISTEXT('3 Model Input'!E$61),"Missing",'3 Model Input'!E$61=6,(AA3139*G3139)/T3139))</f>
        <v>Blank</v>
      </c>
      <c r="AD3139" s="202" t="str">
        <f t="shared" si="517"/>
        <v>Blank</v>
      </c>
      <c r="AE3139" s="202" t="str">
        <f t="shared" si="518"/>
        <v>Blank</v>
      </c>
      <c r="AF3139" s="217" t="str">
        <f t="shared" si="519"/>
        <v>Blank</v>
      </c>
      <c r="AG3139" s="9" t="str" cm="1">
        <f t="array" ref="AG3139">_xlfn.IFS(ISNUMBER(AC3139), "", ISNUMBER(SEARCH("Blank", AC3139)), "", ISERROR(AC3139), "Bad input on tab 3")</f>
        <v/>
      </c>
    </row>
    <row r="3140" spans="2:33" ht="15" customHeight="1" x14ac:dyDescent="0.75">
      <c r="B3140" s="205" t="str">
        <f>'5 Driver Data'!B3140</f>
        <v>3132</v>
      </c>
      <c r="C3140" s="193">
        <f>'5 Driver Data'!C3140</f>
        <v>0</v>
      </c>
      <c r="D3140" s="192">
        <f>'5 Driver Data'!D3140</f>
        <v>0</v>
      </c>
      <c r="E3140" s="191">
        <f>'5 Driver Data'!E3140</f>
        <v>0</v>
      </c>
      <c r="F3140" s="191">
        <f>'5 Driver Data'!F3140</f>
        <v>0</v>
      </c>
      <c r="G3140" s="191">
        <f>'5 Driver Data'!G3140</f>
        <v>0</v>
      </c>
      <c r="H3140" s="191">
        <f>'5 Driver Data'!H3140</f>
        <v>0</v>
      </c>
      <c r="I3140" s="191">
        <f>'5 Driver Data'!I3140</f>
        <v>0</v>
      </c>
      <c r="J3140" s="191">
        <f>'5 Driver Data'!J3140</f>
        <v>0</v>
      </c>
      <c r="K3140" s="206">
        <f>'5 Driver Data'!K3140</f>
        <v>0</v>
      </c>
      <c r="L3140" s="1"/>
      <c r="M3140" s="216" t="str">
        <f>IF(D3140=0,"Blank",'3 Model Input'!E$44*'3 Model Input'!E$45)</f>
        <v>Blank</v>
      </c>
      <c r="N3140" s="197" t="str">
        <f t="shared" si="510"/>
        <v>Blank</v>
      </c>
      <c r="O3140" s="197" t="str">
        <f>IF(D3140=0,"Blank",'3 Model Input'!E$49*(1-'3 Model Input'!E$51))</f>
        <v>Blank</v>
      </c>
      <c r="P3140" s="197" t="str">
        <f t="shared" si="511"/>
        <v>Blank</v>
      </c>
      <c r="Q3140" s="197" t="str">
        <f>IF(D3140=0,"Blank",IF(D3140="BEV",E3140*(1-'3 Model Input'!E$54), E3140))</f>
        <v>Blank</v>
      </c>
      <c r="R3140" s="198" t="str">
        <f>IF(D3140=0,"Blank",IF(D3140="PHEV",F3140/G3140,F3140*(1-'3 Model Input'!E$54)/G3140))</f>
        <v>Blank</v>
      </c>
      <c r="S3140" s="198" t="str">
        <f>IF(D3140=0,"Blank",IF(D3140="PHEV",MIN(M3140,E3140),MIN(M3140,(E3140*(1-'3 Model Input'!E$54)))))</f>
        <v>Blank</v>
      </c>
      <c r="T3140" s="217" t="str">
        <f t="shared" si="512"/>
        <v>Blank</v>
      </c>
      <c r="U3140" s="89"/>
      <c r="V3140" s="216" t="str">
        <f>IF(D3140=0,"Blank",P3140*'3 Model Input'!E$50)</f>
        <v>Blank</v>
      </c>
      <c r="W3140" s="197" t="str">
        <f t="shared" si="513"/>
        <v>Blank</v>
      </c>
      <c r="X3140" s="197" t="str">
        <f t="shared" si="514"/>
        <v>Blank</v>
      </c>
      <c r="Y3140" s="197" t="str">
        <f t="shared" si="515"/>
        <v>Blank</v>
      </c>
      <c r="Z3140" s="197" t="str">
        <f t="shared" si="516"/>
        <v>Blank</v>
      </c>
      <c r="AA3140" s="223" t="str" cm="1">
        <f t="array" ref="AA3140">_xlfn.IFS(ISTEXT('3 Model Input'!F$70),"Missing",ISTEXT('3 Model Input'!I$70),"Missing",ISNUMBER('3 Model Input'!K$70),'3 Model Input'!K$70*P3140)</f>
        <v>Missing</v>
      </c>
      <c r="AB3140" s="89"/>
      <c r="AC3140" s="227" t="str" cm="1">
        <f t="array" ref="AC3140">IF(D3140=0,"Blank",_xlfn.IFS('3 Model Input'!E$61=1,(V3140*G3140)/T3140,'3 Model Input'!E$61=2,(W3140*G3140)/T3140,'3 Model Input'!E$61=3,(X3140*G3140)/T3140,'3 Model Input'!E$61=4,(Y3140*G3140)/T3140,'3 Model Input'!E$61=5,(Z3140*G3140)/T3140, ISTEXT('3 Model Input'!E$61),"Missing",'3 Model Input'!E$61=6,(AA3140*G3140)/T3140))</f>
        <v>Blank</v>
      </c>
      <c r="AD3140" s="202" t="str">
        <f t="shared" si="517"/>
        <v>Blank</v>
      </c>
      <c r="AE3140" s="202" t="str">
        <f t="shared" si="518"/>
        <v>Blank</v>
      </c>
      <c r="AF3140" s="217" t="str">
        <f t="shared" si="519"/>
        <v>Blank</v>
      </c>
      <c r="AG3140" s="9" t="str" cm="1">
        <f t="array" ref="AG3140">_xlfn.IFS(ISNUMBER(AC3140), "", ISNUMBER(SEARCH("Blank", AC3140)), "", ISERROR(AC3140), "Bad input on tab 3")</f>
        <v/>
      </c>
    </row>
    <row r="3141" spans="2:33" ht="15" customHeight="1" x14ac:dyDescent="0.75">
      <c r="B3141" s="205" t="str">
        <f>'5 Driver Data'!B3141</f>
        <v>3133</v>
      </c>
      <c r="C3141" s="193">
        <f>'5 Driver Data'!C3141</f>
        <v>0</v>
      </c>
      <c r="D3141" s="192">
        <f>'5 Driver Data'!D3141</f>
        <v>0</v>
      </c>
      <c r="E3141" s="191">
        <f>'5 Driver Data'!E3141</f>
        <v>0</v>
      </c>
      <c r="F3141" s="191">
        <f>'5 Driver Data'!F3141</f>
        <v>0</v>
      </c>
      <c r="G3141" s="191">
        <f>'5 Driver Data'!G3141</f>
        <v>0</v>
      </c>
      <c r="H3141" s="191">
        <f>'5 Driver Data'!H3141</f>
        <v>0</v>
      </c>
      <c r="I3141" s="191">
        <f>'5 Driver Data'!I3141</f>
        <v>0</v>
      </c>
      <c r="J3141" s="191">
        <f>'5 Driver Data'!J3141</f>
        <v>0</v>
      </c>
      <c r="K3141" s="206">
        <f>'5 Driver Data'!K3141</f>
        <v>0</v>
      </c>
      <c r="L3141" s="1"/>
      <c r="M3141" s="216" t="str">
        <f>IF(D3141=0,"Blank",'3 Model Input'!E$44*'3 Model Input'!E$45)</f>
        <v>Blank</v>
      </c>
      <c r="N3141" s="197" t="str">
        <f t="shared" si="510"/>
        <v>Blank</v>
      </c>
      <c r="O3141" s="197" t="str">
        <f>IF(D3141=0,"Blank",'3 Model Input'!E$49*(1-'3 Model Input'!E$51))</f>
        <v>Blank</v>
      </c>
      <c r="P3141" s="197" t="str">
        <f t="shared" si="511"/>
        <v>Blank</v>
      </c>
      <c r="Q3141" s="197" t="str">
        <f>IF(D3141=0,"Blank",IF(D3141="BEV",E3141*(1-'3 Model Input'!E$54), E3141))</f>
        <v>Blank</v>
      </c>
      <c r="R3141" s="198" t="str">
        <f>IF(D3141=0,"Blank",IF(D3141="PHEV",F3141/G3141,F3141*(1-'3 Model Input'!E$54)/G3141))</f>
        <v>Blank</v>
      </c>
      <c r="S3141" s="198" t="str">
        <f>IF(D3141=0,"Blank",IF(D3141="PHEV",MIN(M3141,E3141),MIN(M3141,(E3141*(1-'3 Model Input'!E$54)))))</f>
        <v>Blank</v>
      </c>
      <c r="T3141" s="217" t="str">
        <f t="shared" si="512"/>
        <v>Blank</v>
      </c>
      <c r="U3141" s="89"/>
      <c r="V3141" s="216" t="str">
        <f>IF(D3141=0,"Blank",P3141*'3 Model Input'!E$50)</f>
        <v>Blank</v>
      </c>
      <c r="W3141" s="197" t="str">
        <f t="shared" si="513"/>
        <v>Blank</v>
      </c>
      <c r="X3141" s="197" t="str">
        <f t="shared" si="514"/>
        <v>Blank</v>
      </c>
      <c r="Y3141" s="197" t="str">
        <f t="shared" si="515"/>
        <v>Blank</v>
      </c>
      <c r="Z3141" s="197" t="str">
        <f t="shared" si="516"/>
        <v>Blank</v>
      </c>
      <c r="AA3141" s="223" t="str" cm="1">
        <f t="array" ref="AA3141">_xlfn.IFS(ISTEXT('3 Model Input'!F$70),"Missing",ISTEXT('3 Model Input'!I$70),"Missing",ISNUMBER('3 Model Input'!K$70),'3 Model Input'!K$70*P3141)</f>
        <v>Missing</v>
      </c>
      <c r="AB3141" s="89"/>
      <c r="AC3141" s="227" t="str" cm="1">
        <f t="array" ref="AC3141">IF(D3141=0,"Blank",_xlfn.IFS('3 Model Input'!E$61=1,(V3141*G3141)/T3141,'3 Model Input'!E$61=2,(W3141*G3141)/T3141,'3 Model Input'!E$61=3,(X3141*G3141)/T3141,'3 Model Input'!E$61=4,(Y3141*G3141)/T3141,'3 Model Input'!E$61=5,(Z3141*G3141)/T3141, ISTEXT('3 Model Input'!E$61),"Missing",'3 Model Input'!E$61=6,(AA3141*G3141)/T3141))</f>
        <v>Blank</v>
      </c>
      <c r="AD3141" s="202" t="str">
        <f t="shared" si="517"/>
        <v>Blank</v>
      </c>
      <c r="AE3141" s="202" t="str">
        <f t="shared" si="518"/>
        <v>Blank</v>
      </c>
      <c r="AF3141" s="217" t="str">
        <f t="shared" si="519"/>
        <v>Blank</v>
      </c>
      <c r="AG3141" s="9" t="str" cm="1">
        <f t="array" ref="AG3141">_xlfn.IFS(ISNUMBER(AC3141), "", ISNUMBER(SEARCH("Blank", AC3141)), "", ISERROR(AC3141), "Bad input on tab 3")</f>
        <v/>
      </c>
    </row>
    <row r="3142" spans="2:33" ht="15" customHeight="1" x14ac:dyDescent="0.75">
      <c r="B3142" s="205" t="str">
        <f>'5 Driver Data'!B3142</f>
        <v>3134</v>
      </c>
      <c r="C3142" s="193">
        <f>'5 Driver Data'!C3142</f>
        <v>0</v>
      </c>
      <c r="D3142" s="192">
        <f>'5 Driver Data'!D3142</f>
        <v>0</v>
      </c>
      <c r="E3142" s="191">
        <f>'5 Driver Data'!E3142</f>
        <v>0</v>
      </c>
      <c r="F3142" s="191">
        <f>'5 Driver Data'!F3142</f>
        <v>0</v>
      </c>
      <c r="G3142" s="191">
        <f>'5 Driver Data'!G3142</f>
        <v>0</v>
      </c>
      <c r="H3142" s="191">
        <f>'5 Driver Data'!H3142</f>
        <v>0</v>
      </c>
      <c r="I3142" s="191">
        <f>'5 Driver Data'!I3142</f>
        <v>0</v>
      </c>
      <c r="J3142" s="191">
        <f>'5 Driver Data'!J3142</f>
        <v>0</v>
      </c>
      <c r="K3142" s="206">
        <f>'5 Driver Data'!K3142</f>
        <v>0</v>
      </c>
      <c r="L3142" s="1"/>
      <c r="M3142" s="216" t="str">
        <f>IF(D3142=0,"Blank",'3 Model Input'!E$44*'3 Model Input'!E$45)</f>
        <v>Blank</v>
      </c>
      <c r="N3142" s="197" t="str">
        <f t="shared" si="510"/>
        <v>Blank</v>
      </c>
      <c r="O3142" s="197" t="str">
        <f>IF(D3142=0,"Blank",'3 Model Input'!E$49*(1-'3 Model Input'!E$51))</f>
        <v>Blank</v>
      </c>
      <c r="P3142" s="197" t="str">
        <f t="shared" si="511"/>
        <v>Blank</v>
      </c>
      <c r="Q3142" s="197" t="str">
        <f>IF(D3142=0,"Blank",IF(D3142="BEV",E3142*(1-'3 Model Input'!E$54), E3142))</f>
        <v>Blank</v>
      </c>
      <c r="R3142" s="198" t="str">
        <f>IF(D3142=0,"Blank",IF(D3142="PHEV",F3142/G3142,F3142*(1-'3 Model Input'!E$54)/G3142))</f>
        <v>Blank</v>
      </c>
      <c r="S3142" s="198" t="str">
        <f>IF(D3142=0,"Blank",IF(D3142="PHEV",MIN(M3142,E3142),MIN(M3142,(E3142*(1-'3 Model Input'!E$54)))))</f>
        <v>Blank</v>
      </c>
      <c r="T3142" s="217" t="str">
        <f t="shared" si="512"/>
        <v>Blank</v>
      </c>
      <c r="U3142" s="89"/>
      <c r="V3142" s="216" t="str">
        <f>IF(D3142=0,"Blank",P3142*'3 Model Input'!E$50)</f>
        <v>Blank</v>
      </c>
      <c r="W3142" s="197" t="str">
        <f t="shared" si="513"/>
        <v>Blank</v>
      </c>
      <c r="X3142" s="197" t="str">
        <f t="shared" si="514"/>
        <v>Blank</v>
      </c>
      <c r="Y3142" s="197" t="str">
        <f t="shared" si="515"/>
        <v>Blank</v>
      </c>
      <c r="Z3142" s="197" t="str">
        <f t="shared" si="516"/>
        <v>Blank</v>
      </c>
      <c r="AA3142" s="223" t="str" cm="1">
        <f t="array" ref="AA3142">_xlfn.IFS(ISTEXT('3 Model Input'!F$70),"Missing",ISTEXT('3 Model Input'!I$70),"Missing",ISNUMBER('3 Model Input'!K$70),'3 Model Input'!K$70*P3142)</f>
        <v>Missing</v>
      </c>
      <c r="AB3142" s="89"/>
      <c r="AC3142" s="227" t="str" cm="1">
        <f t="array" ref="AC3142">IF(D3142=0,"Blank",_xlfn.IFS('3 Model Input'!E$61=1,(V3142*G3142)/T3142,'3 Model Input'!E$61=2,(W3142*G3142)/T3142,'3 Model Input'!E$61=3,(X3142*G3142)/T3142,'3 Model Input'!E$61=4,(Y3142*G3142)/T3142,'3 Model Input'!E$61=5,(Z3142*G3142)/T3142, ISTEXT('3 Model Input'!E$61),"Missing",'3 Model Input'!E$61=6,(AA3142*G3142)/T3142))</f>
        <v>Blank</v>
      </c>
      <c r="AD3142" s="202" t="str">
        <f t="shared" si="517"/>
        <v>Blank</v>
      </c>
      <c r="AE3142" s="202" t="str">
        <f t="shared" si="518"/>
        <v>Blank</v>
      </c>
      <c r="AF3142" s="217" t="str">
        <f t="shared" si="519"/>
        <v>Blank</v>
      </c>
      <c r="AG3142" s="9" t="str" cm="1">
        <f t="array" ref="AG3142">_xlfn.IFS(ISNUMBER(AC3142), "", ISNUMBER(SEARCH("Blank", AC3142)), "", ISERROR(AC3142), "Bad input on tab 3")</f>
        <v/>
      </c>
    </row>
    <row r="3143" spans="2:33" ht="15" customHeight="1" x14ac:dyDescent="0.75">
      <c r="B3143" s="205" t="str">
        <f>'5 Driver Data'!B3143</f>
        <v>3135</v>
      </c>
      <c r="C3143" s="193">
        <f>'5 Driver Data'!C3143</f>
        <v>0</v>
      </c>
      <c r="D3143" s="192">
        <f>'5 Driver Data'!D3143</f>
        <v>0</v>
      </c>
      <c r="E3143" s="191">
        <f>'5 Driver Data'!E3143</f>
        <v>0</v>
      </c>
      <c r="F3143" s="191">
        <f>'5 Driver Data'!F3143</f>
        <v>0</v>
      </c>
      <c r="G3143" s="191">
        <f>'5 Driver Data'!G3143</f>
        <v>0</v>
      </c>
      <c r="H3143" s="191">
        <f>'5 Driver Data'!H3143</f>
        <v>0</v>
      </c>
      <c r="I3143" s="191">
        <f>'5 Driver Data'!I3143</f>
        <v>0</v>
      </c>
      <c r="J3143" s="191">
        <f>'5 Driver Data'!J3143</f>
        <v>0</v>
      </c>
      <c r="K3143" s="206">
        <f>'5 Driver Data'!K3143</f>
        <v>0</v>
      </c>
      <c r="L3143" s="1"/>
      <c r="M3143" s="216" t="str">
        <f>IF(D3143=0,"Blank",'3 Model Input'!E$44*'3 Model Input'!E$45)</f>
        <v>Blank</v>
      </c>
      <c r="N3143" s="197" t="str">
        <f t="shared" si="510"/>
        <v>Blank</v>
      </c>
      <c r="O3143" s="197" t="str">
        <f>IF(D3143=0,"Blank",'3 Model Input'!E$49*(1-'3 Model Input'!E$51))</f>
        <v>Blank</v>
      </c>
      <c r="P3143" s="197" t="str">
        <f t="shared" si="511"/>
        <v>Blank</v>
      </c>
      <c r="Q3143" s="197" t="str">
        <f>IF(D3143=0,"Blank",IF(D3143="BEV",E3143*(1-'3 Model Input'!E$54), E3143))</f>
        <v>Blank</v>
      </c>
      <c r="R3143" s="198" t="str">
        <f>IF(D3143=0,"Blank",IF(D3143="PHEV",F3143/G3143,F3143*(1-'3 Model Input'!E$54)/G3143))</f>
        <v>Blank</v>
      </c>
      <c r="S3143" s="198" t="str">
        <f>IF(D3143=0,"Blank",IF(D3143="PHEV",MIN(M3143,E3143),MIN(M3143,(E3143*(1-'3 Model Input'!E$54)))))</f>
        <v>Blank</v>
      </c>
      <c r="T3143" s="217" t="str">
        <f t="shared" si="512"/>
        <v>Blank</v>
      </c>
      <c r="U3143" s="89"/>
      <c r="V3143" s="216" t="str">
        <f>IF(D3143=0,"Blank",P3143*'3 Model Input'!E$50)</f>
        <v>Blank</v>
      </c>
      <c r="W3143" s="197" t="str">
        <f t="shared" si="513"/>
        <v>Blank</v>
      </c>
      <c r="X3143" s="197" t="str">
        <f t="shared" si="514"/>
        <v>Blank</v>
      </c>
      <c r="Y3143" s="197" t="str">
        <f t="shared" si="515"/>
        <v>Blank</v>
      </c>
      <c r="Z3143" s="197" t="str">
        <f t="shared" si="516"/>
        <v>Blank</v>
      </c>
      <c r="AA3143" s="223" t="str" cm="1">
        <f t="array" ref="AA3143">_xlfn.IFS(ISTEXT('3 Model Input'!F$70),"Missing",ISTEXT('3 Model Input'!I$70),"Missing",ISNUMBER('3 Model Input'!K$70),'3 Model Input'!K$70*P3143)</f>
        <v>Missing</v>
      </c>
      <c r="AB3143" s="89"/>
      <c r="AC3143" s="227" t="str" cm="1">
        <f t="array" ref="AC3143">IF(D3143=0,"Blank",_xlfn.IFS('3 Model Input'!E$61=1,(V3143*G3143)/T3143,'3 Model Input'!E$61=2,(W3143*G3143)/T3143,'3 Model Input'!E$61=3,(X3143*G3143)/T3143,'3 Model Input'!E$61=4,(Y3143*G3143)/T3143,'3 Model Input'!E$61=5,(Z3143*G3143)/T3143, ISTEXT('3 Model Input'!E$61),"Missing",'3 Model Input'!E$61=6,(AA3143*G3143)/T3143))</f>
        <v>Blank</v>
      </c>
      <c r="AD3143" s="202" t="str">
        <f t="shared" si="517"/>
        <v>Blank</v>
      </c>
      <c r="AE3143" s="202" t="str">
        <f t="shared" si="518"/>
        <v>Blank</v>
      </c>
      <c r="AF3143" s="217" t="str">
        <f t="shared" si="519"/>
        <v>Blank</v>
      </c>
      <c r="AG3143" s="9" t="str" cm="1">
        <f t="array" ref="AG3143">_xlfn.IFS(ISNUMBER(AC3143), "", ISNUMBER(SEARCH("Blank", AC3143)), "", ISERROR(AC3143), "Bad input on tab 3")</f>
        <v/>
      </c>
    </row>
    <row r="3144" spans="2:33" ht="15" customHeight="1" x14ac:dyDescent="0.75">
      <c r="B3144" s="205" t="str">
        <f>'5 Driver Data'!B3144</f>
        <v>3136</v>
      </c>
      <c r="C3144" s="193">
        <f>'5 Driver Data'!C3144</f>
        <v>0</v>
      </c>
      <c r="D3144" s="192">
        <f>'5 Driver Data'!D3144</f>
        <v>0</v>
      </c>
      <c r="E3144" s="191">
        <f>'5 Driver Data'!E3144</f>
        <v>0</v>
      </c>
      <c r="F3144" s="191">
        <f>'5 Driver Data'!F3144</f>
        <v>0</v>
      </c>
      <c r="G3144" s="191">
        <f>'5 Driver Data'!G3144</f>
        <v>0</v>
      </c>
      <c r="H3144" s="191">
        <f>'5 Driver Data'!H3144</f>
        <v>0</v>
      </c>
      <c r="I3144" s="191">
        <f>'5 Driver Data'!I3144</f>
        <v>0</v>
      </c>
      <c r="J3144" s="191">
        <f>'5 Driver Data'!J3144</f>
        <v>0</v>
      </c>
      <c r="K3144" s="206">
        <f>'5 Driver Data'!K3144</f>
        <v>0</v>
      </c>
      <c r="L3144" s="1"/>
      <c r="M3144" s="216" t="str">
        <f>IF(D3144=0,"Blank",'3 Model Input'!E$44*'3 Model Input'!E$45)</f>
        <v>Blank</v>
      </c>
      <c r="N3144" s="197" t="str">
        <f t="shared" si="510"/>
        <v>Blank</v>
      </c>
      <c r="O3144" s="197" t="str">
        <f>IF(D3144=0,"Blank",'3 Model Input'!E$49*(1-'3 Model Input'!E$51))</f>
        <v>Blank</v>
      </c>
      <c r="P3144" s="197" t="str">
        <f t="shared" si="511"/>
        <v>Blank</v>
      </c>
      <c r="Q3144" s="197" t="str">
        <f>IF(D3144=0,"Blank",IF(D3144="BEV",E3144*(1-'3 Model Input'!E$54), E3144))</f>
        <v>Blank</v>
      </c>
      <c r="R3144" s="198" t="str">
        <f>IF(D3144=0,"Blank",IF(D3144="PHEV",F3144/G3144,F3144*(1-'3 Model Input'!E$54)/G3144))</f>
        <v>Blank</v>
      </c>
      <c r="S3144" s="198" t="str">
        <f>IF(D3144=0,"Blank",IF(D3144="PHEV",MIN(M3144,E3144),MIN(M3144,(E3144*(1-'3 Model Input'!E$54)))))</f>
        <v>Blank</v>
      </c>
      <c r="T3144" s="217" t="str">
        <f t="shared" si="512"/>
        <v>Blank</v>
      </c>
      <c r="U3144" s="89"/>
      <c r="V3144" s="216" t="str">
        <f>IF(D3144=0,"Blank",P3144*'3 Model Input'!E$50)</f>
        <v>Blank</v>
      </c>
      <c r="W3144" s="197" t="str">
        <f t="shared" si="513"/>
        <v>Blank</v>
      </c>
      <c r="X3144" s="197" t="str">
        <f t="shared" si="514"/>
        <v>Blank</v>
      </c>
      <c r="Y3144" s="197" t="str">
        <f t="shared" si="515"/>
        <v>Blank</v>
      </c>
      <c r="Z3144" s="197" t="str">
        <f t="shared" si="516"/>
        <v>Blank</v>
      </c>
      <c r="AA3144" s="223" t="str" cm="1">
        <f t="array" ref="AA3144">_xlfn.IFS(ISTEXT('3 Model Input'!F$70),"Missing",ISTEXT('3 Model Input'!I$70),"Missing",ISNUMBER('3 Model Input'!K$70),'3 Model Input'!K$70*P3144)</f>
        <v>Missing</v>
      </c>
      <c r="AB3144" s="89"/>
      <c r="AC3144" s="227" t="str" cm="1">
        <f t="array" ref="AC3144">IF(D3144=0,"Blank",_xlfn.IFS('3 Model Input'!E$61=1,(V3144*G3144)/T3144,'3 Model Input'!E$61=2,(W3144*G3144)/T3144,'3 Model Input'!E$61=3,(X3144*G3144)/T3144,'3 Model Input'!E$61=4,(Y3144*G3144)/T3144,'3 Model Input'!E$61=5,(Z3144*G3144)/T3144, ISTEXT('3 Model Input'!E$61),"Missing",'3 Model Input'!E$61=6,(AA3144*G3144)/T3144))</f>
        <v>Blank</v>
      </c>
      <c r="AD3144" s="202" t="str">
        <f t="shared" si="517"/>
        <v>Blank</v>
      </c>
      <c r="AE3144" s="202" t="str">
        <f t="shared" si="518"/>
        <v>Blank</v>
      </c>
      <c r="AF3144" s="217" t="str">
        <f t="shared" si="519"/>
        <v>Blank</v>
      </c>
      <c r="AG3144" s="9" t="str" cm="1">
        <f t="array" ref="AG3144">_xlfn.IFS(ISNUMBER(AC3144), "", ISNUMBER(SEARCH("Blank", AC3144)), "", ISERROR(AC3144), "Bad input on tab 3")</f>
        <v/>
      </c>
    </row>
    <row r="3145" spans="2:33" ht="15" customHeight="1" x14ac:dyDescent="0.75">
      <c r="B3145" s="205" t="str">
        <f>'5 Driver Data'!B3145</f>
        <v>3137</v>
      </c>
      <c r="C3145" s="193">
        <f>'5 Driver Data'!C3145</f>
        <v>0</v>
      </c>
      <c r="D3145" s="192">
        <f>'5 Driver Data'!D3145</f>
        <v>0</v>
      </c>
      <c r="E3145" s="191">
        <f>'5 Driver Data'!E3145</f>
        <v>0</v>
      </c>
      <c r="F3145" s="191">
        <f>'5 Driver Data'!F3145</f>
        <v>0</v>
      </c>
      <c r="G3145" s="191">
        <f>'5 Driver Data'!G3145</f>
        <v>0</v>
      </c>
      <c r="H3145" s="191">
        <f>'5 Driver Data'!H3145</f>
        <v>0</v>
      </c>
      <c r="I3145" s="191">
        <f>'5 Driver Data'!I3145</f>
        <v>0</v>
      </c>
      <c r="J3145" s="191">
        <f>'5 Driver Data'!J3145</f>
        <v>0</v>
      </c>
      <c r="K3145" s="206">
        <f>'5 Driver Data'!K3145</f>
        <v>0</v>
      </c>
      <c r="L3145" s="1"/>
      <c r="M3145" s="216" t="str">
        <f>IF(D3145=0,"Blank",'3 Model Input'!E$44*'3 Model Input'!E$45)</f>
        <v>Blank</v>
      </c>
      <c r="N3145" s="197" t="str">
        <f t="shared" si="510"/>
        <v>Blank</v>
      </c>
      <c r="O3145" s="197" t="str">
        <f>IF(D3145=0,"Blank",'3 Model Input'!E$49*(1-'3 Model Input'!E$51))</f>
        <v>Blank</v>
      </c>
      <c r="P3145" s="197" t="str">
        <f t="shared" si="511"/>
        <v>Blank</v>
      </c>
      <c r="Q3145" s="197" t="str">
        <f>IF(D3145=0,"Blank",IF(D3145="BEV",E3145*(1-'3 Model Input'!E$54), E3145))</f>
        <v>Blank</v>
      </c>
      <c r="R3145" s="198" t="str">
        <f>IF(D3145=0,"Blank",IF(D3145="PHEV",F3145/G3145,F3145*(1-'3 Model Input'!E$54)/G3145))</f>
        <v>Blank</v>
      </c>
      <c r="S3145" s="198" t="str">
        <f>IF(D3145=0,"Blank",IF(D3145="PHEV",MIN(M3145,E3145),MIN(M3145,(E3145*(1-'3 Model Input'!E$54)))))</f>
        <v>Blank</v>
      </c>
      <c r="T3145" s="217" t="str">
        <f t="shared" si="512"/>
        <v>Blank</v>
      </c>
      <c r="U3145" s="89"/>
      <c r="V3145" s="216" t="str">
        <f>IF(D3145=0,"Blank",P3145*'3 Model Input'!E$50)</f>
        <v>Blank</v>
      </c>
      <c r="W3145" s="197" t="str">
        <f t="shared" si="513"/>
        <v>Blank</v>
      </c>
      <c r="X3145" s="197" t="str">
        <f t="shared" si="514"/>
        <v>Blank</v>
      </c>
      <c r="Y3145" s="197" t="str">
        <f t="shared" si="515"/>
        <v>Blank</v>
      </c>
      <c r="Z3145" s="197" t="str">
        <f t="shared" si="516"/>
        <v>Blank</v>
      </c>
      <c r="AA3145" s="223" t="str" cm="1">
        <f t="array" ref="AA3145">_xlfn.IFS(ISTEXT('3 Model Input'!F$70),"Missing",ISTEXT('3 Model Input'!I$70),"Missing",ISNUMBER('3 Model Input'!K$70),'3 Model Input'!K$70*P3145)</f>
        <v>Missing</v>
      </c>
      <c r="AB3145" s="89"/>
      <c r="AC3145" s="227" t="str" cm="1">
        <f t="array" ref="AC3145">IF(D3145=0,"Blank",_xlfn.IFS('3 Model Input'!E$61=1,(V3145*G3145)/T3145,'3 Model Input'!E$61=2,(W3145*G3145)/T3145,'3 Model Input'!E$61=3,(X3145*G3145)/T3145,'3 Model Input'!E$61=4,(Y3145*G3145)/T3145,'3 Model Input'!E$61=5,(Z3145*G3145)/T3145, ISTEXT('3 Model Input'!E$61),"Missing",'3 Model Input'!E$61=6,(AA3145*G3145)/T3145))</f>
        <v>Blank</v>
      </c>
      <c r="AD3145" s="202" t="str">
        <f t="shared" si="517"/>
        <v>Blank</v>
      </c>
      <c r="AE3145" s="202" t="str">
        <f t="shared" si="518"/>
        <v>Blank</v>
      </c>
      <c r="AF3145" s="217" t="str">
        <f t="shared" si="519"/>
        <v>Blank</v>
      </c>
      <c r="AG3145" s="9" t="str" cm="1">
        <f t="array" ref="AG3145">_xlfn.IFS(ISNUMBER(AC3145), "", ISNUMBER(SEARCH("Blank", AC3145)), "", ISERROR(AC3145), "Bad input on tab 3")</f>
        <v/>
      </c>
    </row>
    <row r="3146" spans="2:33" ht="15" customHeight="1" x14ac:dyDescent="0.75">
      <c r="B3146" s="205" t="str">
        <f>'5 Driver Data'!B3146</f>
        <v>3138</v>
      </c>
      <c r="C3146" s="193">
        <f>'5 Driver Data'!C3146</f>
        <v>0</v>
      </c>
      <c r="D3146" s="192">
        <f>'5 Driver Data'!D3146</f>
        <v>0</v>
      </c>
      <c r="E3146" s="191">
        <f>'5 Driver Data'!E3146</f>
        <v>0</v>
      </c>
      <c r="F3146" s="191">
        <f>'5 Driver Data'!F3146</f>
        <v>0</v>
      </c>
      <c r="G3146" s="191">
        <f>'5 Driver Data'!G3146</f>
        <v>0</v>
      </c>
      <c r="H3146" s="191">
        <f>'5 Driver Data'!H3146</f>
        <v>0</v>
      </c>
      <c r="I3146" s="191">
        <f>'5 Driver Data'!I3146</f>
        <v>0</v>
      </c>
      <c r="J3146" s="191">
        <f>'5 Driver Data'!J3146</f>
        <v>0</v>
      </c>
      <c r="K3146" s="206">
        <f>'5 Driver Data'!K3146</f>
        <v>0</v>
      </c>
      <c r="L3146" s="1"/>
      <c r="M3146" s="216" t="str">
        <f>IF(D3146=0,"Blank",'3 Model Input'!E$44*'3 Model Input'!E$45)</f>
        <v>Blank</v>
      </c>
      <c r="N3146" s="197" t="str">
        <f t="shared" si="510"/>
        <v>Blank</v>
      </c>
      <c r="O3146" s="197" t="str">
        <f>IF(D3146=0,"Blank",'3 Model Input'!E$49*(1-'3 Model Input'!E$51))</f>
        <v>Blank</v>
      </c>
      <c r="P3146" s="197" t="str">
        <f t="shared" si="511"/>
        <v>Blank</v>
      </c>
      <c r="Q3146" s="197" t="str">
        <f>IF(D3146=0,"Blank",IF(D3146="BEV",E3146*(1-'3 Model Input'!E$54), E3146))</f>
        <v>Blank</v>
      </c>
      <c r="R3146" s="198" t="str">
        <f>IF(D3146=0,"Blank",IF(D3146="PHEV",F3146/G3146,F3146*(1-'3 Model Input'!E$54)/G3146))</f>
        <v>Blank</v>
      </c>
      <c r="S3146" s="198" t="str">
        <f>IF(D3146=0,"Blank",IF(D3146="PHEV",MIN(M3146,E3146),MIN(M3146,(E3146*(1-'3 Model Input'!E$54)))))</f>
        <v>Blank</v>
      </c>
      <c r="T3146" s="217" t="str">
        <f t="shared" si="512"/>
        <v>Blank</v>
      </c>
      <c r="U3146" s="89"/>
      <c r="V3146" s="216" t="str">
        <f>IF(D3146=0,"Blank",P3146*'3 Model Input'!E$50)</f>
        <v>Blank</v>
      </c>
      <c r="W3146" s="197" t="str">
        <f t="shared" si="513"/>
        <v>Blank</v>
      </c>
      <c r="X3146" s="197" t="str">
        <f t="shared" si="514"/>
        <v>Blank</v>
      </c>
      <c r="Y3146" s="197" t="str">
        <f t="shared" si="515"/>
        <v>Blank</v>
      </c>
      <c r="Z3146" s="197" t="str">
        <f t="shared" si="516"/>
        <v>Blank</v>
      </c>
      <c r="AA3146" s="223" t="str" cm="1">
        <f t="array" ref="AA3146">_xlfn.IFS(ISTEXT('3 Model Input'!F$70),"Missing",ISTEXT('3 Model Input'!I$70),"Missing",ISNUMBER('3 Model Input'!K$70),'3 Model Input'!K$70*P3146)</f>
        <v>Missing</v>
      </c>
      <c r="AB3146" s="89"/>
      <c r="AC3146" s="227" t="str" cm="1">
        <f t="array" ref="AC3146">IF(D3146=0,"Blank",_xlfn.IFS('3 Model Input'!E$61=1,(V3146*G3146)/T3146,'3 Model Input'!E$61=2,(W3146*G3146)/T3146,'3 Model Input'!E$61=3,(X3146*G3146)/T3146,'3 Model Input'!E$61=4,(Y3146*G3146)/T3146,'3 Model Input'!E$61=5,(Z3146*G3146)/T3146, ISTEXT('3 Model Input'!E$61),"Missing",'3 Model Input'!E$61=6,(AA3146*G3146)/T3146))</f>
        <v>Blank</v>
      </c>
      <c r="AD3146" s="202" t="str">
        <f t="shared" si="517"/>
        <v>Blank</v>
      </c>
      <c r="AE3146" s="202" t="str">
        <f t="shared" si="518"/>
        <v>Blank</v>
      </c>
      <c r="AF3146" s="217" t="str">
        <f t="shared" si="519"/>
        <v>Blank</v>
      </c>
      <c r="AG3146" s="9" t="str" cm="1">
        <f t="array" ref="AG3146">_xlfn.IFS(ISNUMBER(AC3146), "", ISNUMBER(SEARCH("Blank", AC3146)), "", ISERROR(AC3146), "Bad input on tab 3")</f>
        <v/>
      </c>
    </row>
    <row r="3147" spans="2:33" ht="15" customHeight="1" x14ac:dyDescent="0.75">
      <c r="B3147" s="205" t="str">
        <f>'5 Driver Data'!B3147</f>
        <v>3139</v>
      </c>
      <c r="C3147" s="193">
        <f>'5 Driver Data'!C3147</f>
        <v>0</v>
      </c>
      <c r="D3147" s="192">
        <f>'5 Driver Data'!D3147</f>
        <v>0</v>
      </c>
      <c r="E3147" s="191">
        <f>'5 Driver Data'!E3147</f>
        <v>0</v>
      </c>
      <c r="F3147" s="191">
        <f>'5 Driver Data'!F3147</f>
        <v>0</v>
      </c>
      <c r="G3147" s="191">
        <f>'5 Driver Data'!G3147</f>
        <v>0</v>
      </c>
      <c r="H3147" s="191">
        <f>'5 Driver Data'!H3147</f>
        <v>0</v>
      </c>
      <c r="I3147" s="191">
        <f>'5 Driver Data'!I3147</f>
        <v>0</v>
      </c>
      <c r="J3147" s="191">
        <f>'5 Driver Data'!J3147</f>
        <v>0</v>
      </c>
      <c r="K3147" s="206">
        <f>'5 Driver Data'!K3147</f>
        <v>0</v>
      </c>
      <c r="L3147" s="1"/>
      <c r="M3147" s="216" t="str">
        <f>IF(D3147=0,"Blank",'3 Model Input'!E$44*'3 Model Input'!E$45)</f>
        <v>Blank</v>
      </c>
      <c r="N3147" s="197" t="str">
        <f t="shared" si="510"/>
        <v>Blank</v>
      </c>
      <c r="O3147" s="197" t="str">
        <f>IF(D3147=0,"Blank",'3 Model Input'!E$49*(1-'3 Model Input'!E$51))</f>
        <v>Blank</v>
      </c>
      <c r="P3147" s="197" t="str">
        <f t="shared" si="511"/>
        <v>Blank</v>
      </c>
      <c r="Q3147" s="197" t="str">
        <f>IF(D3147=0,"Blank",IF(D3147="BEV",E3147*(1-'3 Model Input'!E$54), E3147))</f>
        <v>Blank</v>
      </c>
      <c r="R3147" s="198" t="str">
        <f>IF(D3147=0,"Blank",IF(D3147="PHEV",F3147/G3147,F3147*(1-'3 Model Input'!E$54)/G3147))</f>
        <v>Blank</v>
      </c>
      <c r="S3147" s="198" t="str">
        <f>IF(D3147=0,"Blank",IF(D3147="PHEV",MIN(M3147,E3147),MIN(M3147,(E3147*(1-'3 Model Input'!E$54)))))</f>
        <v>Blank</v>
      </c>
      <c r="T3147" s="217" t="str">
        <f t="shared" si="512"/>
        <v>Blank</v>
      </c>
      <c r="U3147" s="89"/>
      <c r="V3147" s="216" t="str">
        <f>IF(D3147=0,"Blank",P3147*'3 Model Input'!E$50)</f>
        <v>Blank</v>
      </c>
      <c r="W3147" s="197" t="str">
        <f t="shared" si="513"/>
        <v>Blank</v>
      </c>
      <c r="X3147" s="197" t="str">
        <f t="shared" si="514"/>
        <v>Blank</v>
      </c>
      <c r="Y3147" s="197" t="str">
        <f t="shared" si="515"/>
        <v>Blank</v>
      </c>
      <c r="Z3147" s="197" t="str">
        <f t="shared" si="516"/>
        <v>Blank</v>
      </c>
      <c r="AA3147" s="223" t="str" cm="1">
        <f t="array" ref="AA3147">_xlfn.IFS(ISTEXT('3 Model Input'!F$70),"Missing",ISTEXT('3 Model Input'!I$70),"Missing",ISNUMBER('3 Model Input'!K$70),'3 Model Input'!K$70*P3147)</f>
        <v>Missing</v>
      </c>
      <c r="AB3147" s="89"/>
      <c r="AC3147" s="227" t="str" cm="1">
        <f t="array" ref="AC3147">IF(D3147=0,"Blank",_xlfn.IFS('3 Model Input'!E$61=1,(V3147*G3147)/T3147,'3 Model Input'!E$61=2,(W3147*G3147)/T3147,'3 Model Input'!E$61=3,(X3147*G3147)/T3147,'3 Model Input'!E$61=4,(Y3147*G3147)/T3147,'3 Model Input'!E$61=5,(Z3147*G3147)/T3147, ISTEXT('3 Model Input'!E$61),"Missing",'3 Model Input'!E$61=6,(AA3147*G3147)/T3147))</f>
        <v>Blank</v>
      </c>
      <c r="AD3147" s="202" t="str">
        <f t="shared" si="517"/>
        <v>Blank</v>
      </c>
      <c r="AE3147" s="202" t="str">
        <f t="shared" si="518"/>
        <v>Blank</v>
      </c>
      <c r="AF3147" s="217" t="str">
        <f t="shared" si="519"/>
        <v>Blank</v>
      </c>
      <c r="AG3147" s="9" t="str" cm="1">
        <f t="array" ref="AG3147">_xlfn.IFS(ISNUMBER(AC3147), "", ISNUMBER(SEARCH("Blank", AC3147)), "", ISERROR(AC3147), "Bad input on tab 3")</f>
        <v/>
      </c>
    </row>
    <row r="3148" spans="2:33" ht="15" customHeight="1" x14ac:dyDescent="0.75">
      <c r="B3148" s="205" t="str">
        <f>'5 Driver Data'!B3148</f>
        <v>3140</v>
      </c>
      <c r="C3148" s="193">
        <f>'5 Driver Data'!C3148</f>
        <v>0</v>
      </c>
      <c r="D3148" s="192">
        <f>'5 Driver Data'!D3148</f>
        <v>0</v>
      </c>
      <c r="E3148" s="191">
        <f>'5 Driver Data'!E3148</f>
        <v>0</v>
      </c>
      <c r="F3148" s="191">
        <f>'5 Driver Data'!F3148</f>
        <v>0</v>
      </c>
      <c r="G3148" s="191">
        <f>'5 Driver Data'!G3148</f>
        <v>0</v>
      </c>
      <c r="H3148" s="191">
        <f>'5 Driver Data'!H3148</f>
        <v>0</v>
      </c>
      <c r="I3148" s="191">
        <f>'5 Driver Data'!I3148</f>
        <v>0</v>
      </c>
      <c r="J3148" s="191">
        <f>'5 Driver Data'!J3148</f>
        <v>0</v>
      </c>
      <c r="K3148" s="206">
        <f>'5 Driver Data'!K3148</f>
        <v>0</v>
      </c>
      <c r="L3148" s="1"/>
      <c r="M3148" s="216" t="str">
        <f>IF(D3148=0,"Blank",'3 Model Input'!E$44*'3 Model Input'!E$45)</f>
        <v>Blank</v>
      </c>
      <c r="N3148" s="197" t="str">
        <f t="shared" si="510"/>
        <v>Blank</v>
      </c>
      <c r="O3148" s="197" t="str">
        <f>IF(D3148=0,"Blank",'3 Model Input'!E$49*(1-'3 Model Input'!E$51))</f>
        <v>Blank</v>
      </c>
      <c r="P3148" s="197" t="str">
        <f t="shared" si="511"/>
        <v>Blank</v>
      </c>
      <c r="Q3148" s="197" t="str">
        <f>IF(D3148=0,"Blank",IF(D3148="BEV",E3148*(1-'3 Model Input'!E$54), E3148))</f>
        <v>Blank</v>
      </c>
      <c r="R3148" s="198" t="str">
        <f>IF(D3148=0,"Blank",IF(D3148="PHEV",F3148/G3148,F3148*(1-'3 Model Input'!E$54)/G3148))</f>
        <v>Blank</v>
      </c>
      <c r="S3148" s="198" t="str">
        <f>IF(D3148=0,"Blank",IF(D3148="PHEV",MIN(M3148,E3148),MIN(M3148,(E3148*(1-'3 Model Input'!E$54)))))</f>
        <v>Blank</v>
      </c>
      <c r="T3148" s="217" t="str">
        <f t="shared" si="512"/>
        <v>Blank</v>
      </c>
      <c r="U3148" s="89"/>
      <c r="V3148" s="216" t="str">
        <f>IF(D3148=0,"Blank",P3148*'3 Model Input'!E$50)</f>
        <v>Blank</v>
      </c>
      <c r="W3148" s="197" t="str">
        <f t="shared" si="513"/>
        <v>Blank</v>
      </c>
      <c r="X3148" s="197" t="str">
        <f t="shared" si="514"/>
        <v>Blank</v>
      </c>
      <c r="Y3148" s="197" t="str">
        <f t="shared" si="515"/>
        <v>Blank</v>
      </c>
      <c r="Z3148" s="197" t="str">
        <f t="shared" si="516"/>
        <v>Blank</v>
      </c>
      <c r="AA3148" s="223" t="str" cm="1">
        <f t="array" ref="AA3148">_xlfn.IFS(ISTEXT('3 Model Input'!F$70),"Missing",ISTEXT('3 Model Input'!I$70),"Missing",ISNUMBER('3 Model Input'!K$70),'3 Model Input'!K$70*P3148)</f>
        <v>Missing</v>
      </c>
      <c r="AB3148" s="89"/>
      <c r="AC3148" s="227" t="str" cm="1">
        <f t="array" ref="AC3148">IF(D3148=0,"Blank",_xlfn.IFS('3 Model Input'!E$61=1,(V3148*G3148)/T3148,'3 Model Input'!E$61=2,(W3148*G3148)/T3148,'3 Model Input'!E$61=3,(X3148*G3148)/T3148,'3 Model Input'!E$61=4,(Y3148*G3148)/T3148,'3 Model Input'!E$61=5,(Z3148*G3148)/T3148, ISTEXT('3 Model Input'!E$61),"Missing",'3 Model Input'!E$61=6,(AA3148*G3148)/T3148))</f>
        <v>Blank</v>
      </c>
      <c r="AD3148" s="202" t="str">
        <f t="shared" si="517"/>
        <v>Blank</v>
      </c>
      <c r="AE3148" s="202" t="str">
        <f t="shared" si="518"/>
        <v>Blank</v>
      </c>
      <c r="AF3148" s="217" t="str">
        <f t="shared" si="519"/>
        <v>Blank</v>
      </c>
      <c r="AG3148" s="9" t="str" cm="1">
        <f t="array" ref="AG3148">_xlfn.IFS(ISNUMBER(AC3148), "", ISNUMBER(SEARCH("Blank", AC3148)), "", ISERROR(AC3148), "Bad input on tab 3")</f>
        <v/>
      </c>
    </row>
    <row r="3149" spans="2:33" ht="15" customHeight="1" x14ac:dyDescent="0.75">
      <c r="B3149" s="205" t="str">
        <f>'5 Driver Data'!B3149</f>
        <v>3141</v>
      </c>
      <c r="C3149" s="193">
        <f>'5 Driver Data'!C3149</f>
        <v>0</v>
      </c>
      <c r="D3149" s="192">
        <f>'5 Driver Data'!D3149</f>
        <v>0</v>
      </c>
      <c r="E3149" s="191">
        <f>'5 Driver Data'!E3149</f>
        <v>0</v>
      </c>
      <c r="F3149" s="191">
        <f>'5 Driver Data'!F3149</f>
        <v>0</v>
      </c>
      <c r="G3149" s="191">
        <f>'5 Driver Data'!G3149</f>
        <v>0</v>
      </c>
      <c r="H3149" s="191">
        <f>'5 Driver Data'!H3149</f>
        <v>0</v>
      </c>
      <c r="I3149" s="191">
        <f>'5 Driver Data'!I3149</f>
        <v>0</v>
      </c>
      <c r="J3149" s="191">
        <f>'5 Driver Data'!J3149</f>
        <v>0</v>
      </c>
      <c r="K3149" s="206">
        <f>'5 Driver Data'!K3149</f>
        <v>0</v>
      </c>
      <c r="L3149" s="1"/>
      <c r="M3149" s="216" t="str">
        <f>IF(D3149=0,"Blank",'3 Model Input'!E$44*'3 Model Input'!E$45)</f>
        <v>Blank</v>
      </c>
      <c r="N3149" s="197" t="str">
        <f t="shared" si="510"/>
        <v>Blank</v>
      </c>
      <c r="O3149" s="197" t="str">
        <f>IF(D3149=0,"Blank",'3 Model Input'!E$49*(1-'3 Model Input'!E$51))</f>
        <v>Blank</v>
      </c>
      <c r="P3149" s="197" t="str">
        <f t="shared" si="511"/>
        <v>Blank</v>
      </c>
      <c r="Q3149" s="197" t="str">
        <f>IF(D3149=0,"Blank",IF(D3149="BEV",E3149*(1-'3 Model Input'!E$54), E3149))</f>
        <v>Blank</v>
      </c>
      <c r="R3149" s="198" t="str">
        <f>IF(D3149=0,"Blank",IF(D3149="PHEV",F3149/G3149,F3149*(1-'3 Model Input'!E$54)/G3149))</f>
        <v>Blank</v>
      </c>
      <c r="S3149" s="198" t="str">
        <f>IF(D3149=0,"Blank",IF(D3149="PHEV",MIN(M3149,E3149),MIN(M3149,(E3149*(1-'3 Model Input'!E$54)))))</f>
        <v>Blank</v>
      </c>
      <c r="T3149" s="217" t="str">
        <f t="shared" si="512"/>
        <v>Blank</v>
      </c>
      <c r="U3149" s="89"/>
      <c r="V3149" s="216" t="str">
        <f>IF(D3149=0,"Blank",P3149*'3 Model Input'!E$50)</f>
        <v>Blank</v>
      </c>
      <c r="W3149" s="197" t="str">
        <f t="shared" si="513"/>
        <v>Blank</v>
      </c>
      <c r="X3149" s="197" t="str">
        <f t="shared" si="514"/>
        <v>Blank</v>
      </c>
      <c r="Y3149" s="197" t="str">
        <f t="shared" si="515"/>
        <v>Blank</v>
      </c>
      <c r="Z3149" s="197" t="str">
        <f t="shared" si="516"/>
        <v>Blank</v>
      </c>
      <c r="AA3149" s="223" t="str" cm="1">
        <f t="array" ref="AA3149">_xlfn.IFS(ISTEXT('3 Model Input'!F$70),"Missing",ISTEXT('3 Model Input'!I$70),"Missing",ISNUMBER('3 Model Input'!K$70),'3 Model Input'!K$70*P3149)</f>
        <v>Missing</v>
      </c>
      <c r="AB3149" s="89"/>
      <c r="AC3149" s="227" t="str" cm="1">
        <f t="array" ref="AC3149">IF(D3149=0,"Blank",_xlfn.IFS('3 Model Input'!E$61=1,(V3149*G3149)/T3149,'3 Model Input'!E$61=2,(W3149*G3149)/T3149,'3 Model Input'!E$61=3,(X3149*G3149)/T3149,'3 Model Input'!E$61=4,(Y3149*G3149)/T3149,'3 Model Input'!E$61=5,(Z3149*G3149)/T3149, ISTEXT('3 Model Input'!E$61),"Missing",'3 Model Input'!E$61=6,(AA3149*G3149)/T3149))</f>
        <v>Blank</v>
      </c>
      <c r="AD3149" s="202" t="str">
        <f t="shared" si="517"/>
        <v>Blank</v>
      </c>
      <c r="AE3149" s="202" t="str">
        <f t="shared" si="518"/>
        <v>Blank</v>
      </c>
      <c r="AF3149" s="217" t="str">
        <f t="shared" si="519"/>
        <v>Blank</v>
      </c>
      <c r="AG3149" s="9" t="str" cm="1">
        <f t="array" ref="AG3149">_xlfn.IFS(ISNUMBER(AC3149), "", ISNUMBER(SEARCH("Blank", AC3149)), "", ISERROR(AC3149), "Bad input on tab 3")</f>
        <v/>
      </c>
    </row>
    <row r="3150" spans="2:33" ht="15" customHeight="1" x14ac:dyDescent="0.75">
      <c r="B3150" s="205" t="str">
        <f>'5 Driver Data'!B3150</f>
        <v>3142</v>
      </c>
      <c r="C3150" s="193">
        <f>'5 Driver Data'!C3150</f>
        <v>0</v>
      </c>
      <c r="D3150" s="192">
        <f>'5 Driver Data'!D3150</f>
        <v>0</v>
      </c>
      <c r="E3150" s="191">
        <f>'5 Driver Data'!E3150</f>
        <v>0</v>
      </c>
      <c r="F3150" s="191">
        <f>'5 Driver Data'!F3150</f>
        <v>0</v>
      </c>
      <c r="G3150" s="191">
        <f>'5 Driver Data'!G3150</f>
        <v>0</v>
      </c>
      <c r="H3150" s="191">
        <f>'5 Driver Data'!H3150</f>
        <v>0</v>
      </c>
      <c r="I3150" s="191">
        <f>'5 Driver Data'!I3150</f>
        <v>0</v>
      </c>
      <c r="J3150" s="191">
        <f>'5 Driver Data'!J3150</f>
        <v>0</v>
      </c>
      <c r="K3150" s="206">
        <f>'5 Driver Data'!K3150</f>
        <v>0</v>
      </c>
      <c r="L3150" s="1"/>
      <c r="M3150" s="216" t="str">
        <f>IF(D3150=0,"Blank",'3 Model Input'!E$44*'3 Model Input'!E$45)</f>
        <v>Blank</v>
      </c>
      <c r="N3150" s="197" t="str">
        <f t="shared" si="510"/>
        <v>Blank</v>
      </c>
      <c r="O3150" s="197" t="str">
        <f>IF(D3150=0,"Blank",'3 Model Input'!E$49*(1-'3 Model Input'!E$51))</f>
        <v>Blank</v>
      </c>
      <c r="P3150" s="197" t="str">
        <f t="shared" si="511"/>
        <v>Blank</v>
      </c>
      <c r="Q3150" s="197" t="str">
        <f>IF(D3150=0,"Blank",IF(D3150="BEV",E3150*(1-'3 Model Input'!E$54), E3150))</f>
        <v>Blank</v>
      </c>
      <c r="R3150" s="198" t="str">
        <f>IF(D3150=0,"Blank",IF(D3150="PHEV",F3150/G3150,F3150*(1-'3 Model Input'!E$54)/G3150))</f>
        <v>Blank</v>
      </c>
      <c r="S3150" s="198" t="str">
        <f>IF(D3150=0,"Blank",IF(D3150="PHEV",MIN(M3150,E3150),MIN(M3150,(E3150*(1-'3 Model Input'!E$54)))))</f>
        <v>Blank</v>
      </c>
      <c r="T3150" s="217" t="str">
        <f t="shared" si="512"/>
        <v>Blank</v>
      </c>
      <c r="U3150" s="89"/>
      <c r="V3150" s="216" t="str">
        <f>IF(D3150=0,"Blank",P3150*'3 Model Input'!E$50)</f>
        <v>Blank</v>
      </c>
      <c r="W3150" s="197" t="str">
        <f t="shared" si="513"/>
        <v>Blank</v>
      </c>
      <c r="X3150" s="197" t="str">
        <f t="shared" si="514"/>
        <v>Blank</v>
      </c>
      <c r="Y3150" s="197" t="str">
        <f t="shared" si="515"/>
        <v>Blank</v>
      </c>
      <c r="Z3150" s="197" t="str">
        <f t="shared" si="516"/>
        <v>Blank</v>
      </c>
      <c r="AA3150" s="223" t="str" cm="1">
        <f t="array" ref="AA3150">_xlfn.IFS(ISTEXT('3 Model Input'!F$70),"Missing",ISTEXT('3 Model Input'!I$70),"Missing",ISNUMBER('3 Model Input'!K$70),'3 Model Input'!K$70*P3150)</f>
        <v>Missing</v>
      </c>
      <c r="AB3150" s="89"/>
      <c r="AC3150" s="227" t="str" cm="1">
        <f t="array" ref="AC3150">IF(D3150=0,"Blank",_xlfn.IFS('3 Model Input'!E$61=1,(V3150*G3150)/T3150,'3 Model Input'!E$61=2,(W3150*G3150)/T3150,'3 Model Input'!E$61=3,(X3150*G3150)/T3150,'3 Model Input'!E$61=4,(Y3150*G3150)/T3150,'3 Model Input'!E$61=5,(Z3150*G3150)/T3150, ISTEXT('3 Model Input'!E$61),"Missing",'3 Model Input'!E$61=6,(AA3150*G3150)/T3150))</f>
        <v>Blank</v>
      </c>
      <c r="AD3150" s="202" t="str">
        <f t="shared" si="517"/>
        <v>Blank</v>
      </c>
      <c r="AE3150" s="202" t="str">
        <f t="shared" si="518"/>
        <v>Blank</v>
      </c>
      <c r="AF3150" s="217" t="str">
        <f t="shared" si="519"/>
        <v>Blank</v>
      </c>
      <c r="AG3150" s="9" t="str" cm="1">
        <f t="array" ref="AG3150">_xlfn.IFS(ISNUMBER(AC3150), "", ISNUMBER(SEARCH("Blank", AC3150)), "", ISERROR(AC3150), "Bad input on tab 3")</f>
        <v/>
      </c>
    </row>
    <row r="3151" spans="2:33" ht="15" customHeight="1" x14ac:dyDescent="0.75">
      <c r="B3151" s="205" t="str">
        <f>'5 Driver Data'!B3151</f>
        <v>3143</v>
      </c>
      <c r="C3151" s="193">
        <f>'5 Driver Data'!C3151</f>
        <v>0</v>
      </c>
      <c r="D3151" s="192">
        <f>'5 Driver Data'!D3151</f>
        <v>0</v>
      </c>
      <c r="E3151" s="191">
        <f>'5 Driver Data'!E3151</f>
        <v>0</v>
      </c>
      <c r="F3151" s="191">
        <f>'5 Driver Data'!F3151</f>
        <v>0</v>
      </c>
      <c r="G3151" s="191">
        <f>'5 Driver Data'!G3151</f>
        <v>0</v>
      </c>
      <c r="H3151" s="191">
        <f>'5 Driver Data'!H3151</f>
        <v>0</v>
      </c>
      <c r="I3151" s="191">
        <f>'5 Driver Data'!I3151</f>
        <v>0</v>
      </c>
      <c r="J3151" s="191">
        <f>'5 Driver Data'!J3151</f>
        <v>0</v>
      </c>
      <c r="K3151" s="206">
        <f>'5 Driver Data'!K3151</f>
        <v>0</v>
      </c>
      <c r="L3151" s="1"/>
      <c r="M3151" s="216" t="str">
        <f>IF(D3151=0,"Blank",'3 Model Input'!E$44*'3 Model Input'!E$45)</f>
        <v>Blank</v>
      </c>
      <c r="N3151" s="197" t="str">
        <f t="shared" si="510"/>
        <v>Blank</v>
      </c>
      <c r="O3151" s="197" t="str">
        <f>IF(D3151=0,"Blank",'3 Model Input'!E$49*(1-'3 Model Input'!E$51))</f>
        <v>Blank</v>
      </c>
      <c r="P3151" s="197" t="str">
        <f t="shared" si="511"/>
        <v>Blank</v>
      </c>
      <c r="Q3151" s="197" t="str">
        <f>IF(D3151=0,"Blank",IF(D3151="BEV",E3151*(1-'3 Model Input'!E$54), E3151))</f>
        <v>Blank</v>
      </c>
      <c r="R3151" s="198" t="str">
        <f>IF(D3151=0,"Blank",IF(D3151="PHEV",F3151/G3151,F3151*(1-'3 Model Input'!E$54)/G3151))</f>
        <v>Blank</v>
      </c>
      <c r="S3151" s="198" t="str">
        <f>IF(D3151=0,"Blank",IF(D3151="PHEV",MIN(M3151,E3151),MIN(M3151,(E3151*(1-'3 Model Input'!E$54)))))</f>
        <v>Blank</v>
      </c>
      <c r="T3151" s="217" t="str">
        <f t="shared" si="512"/>
        <v>Blank</v>
      </c>
      <c r="U3151" s="89"/>
      <c r="V3151" s="216" t="str">
        <f>IF(D3151=0,"Blank",P3151*'3 Model Input'!E$50)</f>
        <v>Blank</v>
      </c>
      <c r="W3151" s="197" t="str">
        <f t="shared" si="513"/>
        <v>Blank</v>
      </c>
      <c r="X3151" s="197" t="str">
        <f t="shared" si="514"/>
        <v>Blank</v>
      </c>
      <c r="Y3151" s="197" t="str">
        <f t="shared" si="515"/>
        <v>Blank</v>
      </c>
      <c r="Z3151" s="197" t="str">
        <f t="shared" si="516"/>
        <v>Blank</v>
      </c>
      <c r="AA3151" s="223" t="str" cm="1">
        <f t="array" ref="AA3151">_xlfn.IFS(ISTEXT('3 Model Input'!F$70),"Missing",ISTEXT('3 Model Input'!I$70),"Missing",ISNUMBER('3 Model Input'!K$70),'3 Model Input'!K$70*P3151)</f>
        <v>Missing</v>
      </c>
      <c r="AB3151" s="89"/>
      <c r="AC3151" s="227" t="str" cm="1">
        <f t="array" ref="AC3151">IF(D3151=0,"Blank",_xlfn.IFS('3 Model Input'!E$61=1,(V3151*G3151)/T3151,'3 Model Input'!E$61=2,(W3151*G3151)/T3151,'3 Model Input'!E$61=3,(X3151*G3151)/T3151,'3 Model Input'!E$61=4,(Y3151*G3151)/T3151,'3 Model Input'!E$61=5,(Z3151*G3151)/T3151, ISTEXT('3 Model Input'!E$61),"Missing",'3 Model Input'!E$61=6,(AA3151*G3151)/T3151))</f>
        <v>Blank</v>
      </c>
      <c r="AD3151" s="202" t="str">
        <f t="shared" si="517"/>
        <v>Blank</v>
      </c>
      <c r="AE3151" s="202" t="str">
        <f t="shared" si="518"/>
        <v>Blank</v>
      </c>
      <c r="AF3151" s="217" t="str">
        <f t="shared" si="519"/>
        <v>Blank</v>
      </c>
      <c r="AG3151" s="9" t="str" cm="1">
        <f t="array" ref="AG3151">_xlfn.IFS(ISNUMBER(AC3151), "", ISNUMBER(SEARCH("Blank", AC3151)), "", ISERROR(AC3151), "Bad input on tab 3")</f>
        <v/>
      </c>
    </row>
    <row r="3152" spans="2:33" ht="15" customHeight="1" x14ac:dyDescent="0.75">
      <c r="B3152" s="205" t="str">
        <f>'5 Driver Data'!B3152</f>
        <v>3144</v>
      </c>
      <c r="C3152" s="193">
        <f>'5 Driver Data'!C3152</f>
        <v>0</v>
      </c>
      <c r="D3152" s="192">
        <f>'5 Driver Data'!D3152</f>
        <v>0</v>
      </c>
      <c r="E3152" s="191">
        <f>'5 Driver Data'!E3152</f>
        <v>0</v>
      </c>
      <c r="F3152" s="191">
        <f>'5 Driver Data'!F3152</f>
        <v>0</v>
      </c>
      <c r="G3152" s="191">
        <f>'5 Driver Data'!G3152</f>
        <v>0</v>
      </c>
      <c r="H3152" s="191">
        <f>'5 Driver Data'!H3152</f>
        <v>0</v>
      </c>
      <c r="I3152" s="191">
        <f>'5 Driver Data'!I3152</f>
        <v>0</v>
      </c>
      <c r="J3152" s="191">
        <f>'5 Driver Data'!J3152</f>
        <v>0</v>
      </c>
      <c r="K3152" s="206">
        <f>'5 Driver Data'!K3152</f>
        <v>0</v>
      </c>
      <c r="L3152" s="1"/>
      <c r="M3152" s="216" t="str">
        <f>IF(D3152=0,"Blank",'3 Model Input'!E$44*'3 Model Input'!E$45)</f>
        <v>Blank</v>
      </c>
      <c r="N3152" s="197" t="str">
        <f t="shared" si="510"/>
        <v>Blank</v>
      </c>
      <c r="O3152" s="197" t="str">
        <f>IF(D3152=0,"Blank",'3 Model Input'!E$49*(1-'3 Model Input'!E$51))</f>
        <v>Blank</v>
      </c>
      <c r="P3152" s="197" t="str">
        <f t="shared" si="511"/>
        <v>Blank</v>
      </c>
      <c r="Q3152" s="197" t="str">
        <f>IF(D3152=0,"Blank",IF(D3152="BEV",E3152*(1-'3 Model Input'!E$54), E3152))</f>
        <v>Blank</v>
      </c>
      <c r="R3152" s="198" t="str">
        <f>IF(D3152=0,"Blank",IF(D3152="PHEV",F3152/G3152,F3152*(1-'3 Model Input'!E$54)/G3152))</f>
        <v>Blank</v>
      </c>
      <c r="S3152" s="198" t="str">
        <f>IF(D3152=0,"Blank",IF(D3152="PHEV",MIN(M3152,E3152),MIN(M3152,(E3152*(1-'3 Model Input'!E$54)))))</f>
        <v>Blank</v>
      </c>
      <c r="T3152" s="217" t="str">
        <f t="shared" si="512"/>
        <v>Blank</v>
      </c>
      <c r="U3152" s="89"/>
      <c r="V3152" s="216" t="str">
        <f>IF(D3152=0,"Blank",P3152*'3 Model Input'!E$50)</f>
        <v>Blank</v>
      </c>
      <c r="W3152" s="197" t="str">
        <f t="shared" si="513"/>
        <v>Blank</v>
      </c>
      <c r="X3152" s="197" t="str">
        <f t="shared" si="514"/>
        <v>Blank</v>
      </c>
      <c r="Y3152" s="197" t="str">
        <f t="shared" si="515"/>
        <v>Blank</v>
      </c>
      <c r="Z3152" s="197" t="str">
        <f t="shared" si="516"/>
        <v>Blank</v>
      </c>
      <c r="AA3152" s="223" t="str" cm="1">
        <f t="array" ref="AA3152">_xlfn.IFS(ISTEXT('3 Model Input'!F$70),"Missing",ISTEXT('3 Model Input'!I$70),"Missing",ISNUMBER('3 Model Input'!K$70),'3 Model Input'!K$70*P3152)</f>
        <v>Missing</v>
      </c>
      <c r="AB3152" s="89"/>
      <c r="AC3152" s="227" t="str" cm="1">
        <f t="array" ref="AC3152">IF(D3152=0,"Blank",_xlfn.IFS('3 Model Input'!E$61=1,(V3152*G3152)/T3152,'3 Model Input'!E$61=2,(W3152*G3152)/T3152,'3 Model Input'!E$61=3,(X3152*G3152)/T3152,'3 Model Input'!E$61=4,(Y3152*G3152)/T3152,'3 Model Input'!E$61=5,(Z3152*G3152)/T3152, ISTEXT('3 Model Input'!E$61),"Missing",'3 Model Input'!E$61=6,(AA3152*G3152)/T3152))</f>
        <v>Blank</v>
      </c>
      <c r="AD3152" s="202" t="str">
        <f t="shared" si="517"/>
        <v>Blank</v>
      </c>
      <c r="AE3152" s="202" t="str">
        <f t="shared" si="518"/>
        <v>Blank</v>
      </c>
      <c r="AF3152" s="217" t="str">
        <f t="shared" si="519"/>
        <v>Blank</v>
      </c>
      <c r="AG3152" s="9" t="str" cm="1">
        <f t="array" ref="AG3152">_xlfn.IFS(ISNUMBER(AC3152), "", ISNUMBER(SEARCH("Blank", AC3152)), "", ISERROR(AC3152), "Bad input on tab 3")</f>
        <v/>
      </c>
    </row>
    <row r="3153" spans="2:33" ht="15" customHeight="1" x14ac:dyDescent="0.75">
      <c r="B3153" s="205" t="str">
        <f>'5 Driver Data'!B3153</f>
        <v>3145</v>
      </c>
      <c r="C3153" s="193">
        <f>'5 Driver Data'!C3153</f>
        <v>0</v>
      </c>
      <c r="D3153" s="192">
        <f>'5 Driver Data'!D3153</f>
        <v>0</v>
      </c>
      <c r="E3153" s="191">
        <f>'5 Driver Data'!E3153</f>
        <v>0</v>
      </c>
      <c r="F3153" s="191">
        <f>'5 Driver Data'!F3153</f>
        <v>0</v>
      </c>
      <c r="G3153" s="191">
        <f>'5 Driver Data'!G3153</f>
        <v>0</v>
      </c>
      <c r="H3153" s="191">
        <f>'5 Driver Data'!H3153</f>
        <v>0</v>
      </c>
      <c r="I3153" s="191">
        <f>'5 Driver Data'!I3153</f>
        <v>0</v>
      </c>
      <c r="J3153" s="191">
        <f>'5 Driver Data'!J3153</f>
        <v>0</v>
      </c>
      <c r="K3153" s="206">
        <f>'5 Driver Data'!K3153</f>
        <v>0</v>
      </c>
      <c r="L3153" s="1"/>
      <c r="M3153" s="216" t="str">
        <f>IF(D3153=0,"Blank",'3 Model Input'!E$44*'3 Model Input'!E$45)</f>
        <v>Blank</v>
      </c>
      <c r="N3153" s="197" t="str">
        <f t="shared" si="510"/>
        <v>Blank</v>
      </c>
      <c r="O3153" s="197" t="str">
        <f>IF(D3153=0,"Blank",'3 Model Input'!E$49*(1-'3 Model Input'!E$51))</f>
        <v>Blank</v>
      </c>
      <c r="P3153" s="197" t="str">
        <f t="shared" si="511"/>
        <v>Blank</v>
      </c>
      <c r="Q3153" s="197" t="str">
        <f>IF(D3153=0,"Blank",IF(D3153="BEV",E3153*(1-'3 Model Input'!E$54), E3153))</f>
        <v>Blank</v>
      </c>
      <c r="R3153" s="198" t="str">
        <f>IF(D3153=0,"Blank",IF(D3153="PHEV",F3153/G3153,F3153*(1-'3 Model Input'!E$54)/G3153))</f>
        <v>Blank</v>
      </c>
      <c r="S3153" s="198" t="str">
        <f>IF(D3153=0,"Blank",IF(D3153="PHEV",MIN(M3153,E3153),MIN(M3153,(E3153*(1-'3 Model Input'!E$54)))))</f>
        <v>Blank</v>
      </c>
      <c r="T3153" s="217" t="str">
        <f t="shared" si="512"/>
        <v>Blank</v>
      </c>
      <c r="U3153" s="89"/>
      <c r="V3153" s="216" t="str">
        <f>IF(D3153=0,"Blank",P3153*'3 Model Input'!E$50)</f>
        <v>Blank</v>
      </c>
      <c r="W3153" s="197" t="str">
        <f t="shared" si="513"/>
        <v>Blank</v>
      </c>
      <c r="X3153" s="197" t="str">
        <f t="shared" si="514"/>
        <v>Blank</v>
      </c>
      <c r="Y3153" s="197" t="str">
        <f t="shared" si="515"/>
        <v>Blank</v>
      </c>
      <c r="Z3153" s="197" t="str">
        <f t="shared" si="516"/>
        <v>Blank</v>
      </c>
      <c r="AA3153" s="223" t="str" cm="1">
        <f t="array" ref="AA3153">_xlfn.IFS(ISTEXT('3 Model Input'!F$70),"Missing",ISTEXT('3 Model Input'!I$70),"Missing",ISNUMBER('3 Model Input'!K$70),'3 Model Input'!K$70*P3153)</f>
        <v>Missing</v>
      </c>
      <c r="AB3153" s="89"/>
      <c r="AC3153" s="227" t="str" cm="1">
        <f t="array" ref="AC3153">IF(D3153=0,"Blank",_xlfn.IFS('3 Model Input'!E$61=1,(V3153*G3153)/T3153,'3 Model Input'!E$61=2,(W3153*G3153)/T3153,'3 Model Input'!E$61=3,(X3153*G3153)/T3153,'3 Model Input'!E$61=4,(Y3153*G3153)/T3153,'3 Model Input'!E$61=5,(Z3153*G3153)/T3153, ISTEXT('3 Model Input'!E$61),"Missing",'3 Model Input'!E$61=6,(AA3153*G3153)/T3153))</f>
        <v>Blank</v>
      </c>
      <c r="AD3153" s="202" t="str">
        <f t="shared" si="517"/>
        <v>Blank</v>
      </c>
      <c r="AE3153" s="202" t="str">
        <f t="shared" si="518"/>
        <v>Blank</v>
      </c>
      <c r="AF3153" s="217" t="str">
        <f t="shared" si="519"/>
        <v>Blank</v>
      </c>
      <c r="AG3153" s="9" t="str" cm="1">
        <f t="array" ref="AG3153">_xlfn.IFS(ISNUMBER(AC3153), "", ISNUMBER(SEARCH("Blank", AC3153)), "", ISERROR(AC3153), "Bad input on tab 3")</f>
        <v/>
      </c>
    </row>
    <row r="3154" spans="2:33" ht="15" customHeight="1" x14ac:dyDescent="0.75">
      <c r="B3154" s="205" t="str">
        <f>'5 Driver Data'!B3154</f>
        <v>3146</v>
      </c>
      <c r="C3154" s="193">
        <f>'5 Driver Data'!C3154</f>
        <v>0</v>
      </c>
      <c r="D3154" s="192">
        <f>'5 Driver Data'!D3154</f>
        <v>0</v>
      </c>
      <c r="E3154" s="191">
        <f>'5 Driver Data'!E3154</f>
        <v>0</v>
      </c>
      <c r="F3154" s="191">
        <f>'5 Driver Data'!F3154</f>
        <v>0</v>
      </c>
      <c r="G3154" s="191">
        <f>'5 Driver Data'!G3154</f>
        <v>0</v>
      </c>
      <c r="H3154" s="191">
        <f>'5 Driver Data'!H3154</f>
        <v>0</v>
      </c>
      <c r="I3154" s="191">
        <f>'5 Driver Data'!I3154</f>
        <v>0</v>
      </c>
      <c r="J3154" s="191">
        <f>'5 Driver Data'!J3154</f>
        <v>0</v>
      </c>
      <c r="K3154" s="206">
        <f>'5 Driver Data'!K3154</f>
        <v>0</v>
      </c>
      <c r="L3154" s="1"/>
      <c r="M3154" s="216" t="str">
        <f>IF(D3154=0,"Blank",'3 Model Input'!E$44*'3 Model Input'!E$45)</f>
        <v>Blank</v>
      </c>
      <c r="N3154" s="197" t="str">
        <f t="shared" si="510"/>
        <v>Blank</v>
      </c>
      <c r="O3154" s="197" t="str">
        <f>IF(D3154=0,"Blank",'3 Model Input'!E$49*(1-'3 Model Input'!E$51))</f>
        <v>Blank</v>
      </c>
      <c r="P3154" s="197" t="str">
        <f t="shared" si="511"/>
        <v>Blank</v>
      </c>
      <c r="Q3154" s="197" t="str">
        <f>IF(D3154=0,"Blank",IF(D3154="BEV",E3154*(1-'3 Model Input'!E$54), E3154))</f>
        <v>Blank</v>
      </c>
      <c r="R3154" s="198" t="str">
        <f>IF(D3154=0,"Blank",IF(D3154="PHEV",F3154/G3154,F3154*(1-'3 Model Input'!E$54)/G3154))</f>
        <v>Blank</v>
      </c>
      <c r="S3154" s="198" t="str">
        <f>IF(D3154=0,"Blank",IF(D3154="PHEV",MIN(M3154,E3154),MIN(M3154,(E3154*(1-'3 Model Input'!E$54)))))</f>
        <v>Blank</v>
      </c>
      <c r="T3154" s="217" t="str">
        <f t="shared" si="512"/>
        <v>Blank</v>
      </c>
      <c r="U3154" s="89"/>
      <c r="V3154" s="216" t="str">
        <f>IF(D3154=0,"Blank",P3154*'3 Model Input'!E$50)</f>
        <v>Blank</v>
      </c>
      <c r="W3154" s="197" t="str">
        <f t="shared" si="513"/>
        <v>Blank</v>
      </c>
      <c r="X3154" s="197" t="str">
        <f t="shared" si="514"/>
        <v>Blank</v>
      </c>
      <c r="Y3154" s="197" t="str">
        <f t="shared" si="515"/>
        <v>Blank</v>
      </c>
      <c r="Z3154" s="197" t="str">
        <f t="shared" si="516"/>
        <v>Blank</v>
      </c>
      <c r="AA3154" s="223" t="str" cm="1">
        <f t="array" ref="AA3154">_xlfn.IFS(ISTEXT('3 Model Input'!F$70),"Missing",ISTEXT('3 Model Input'!I$70),"Missing",ISNUMBER('3 Model Input'!K$70),'3 Model Input'!K$70*P3154)</f>
        <v>Missing</v>
      </c>
      <c r="AB3154" s="89"/>
      <c r="AC3154" s="227" t="str" cm="1">
        <f t="array" ref="AC3154">IF(D3154=0,"Blank",_xlfn.IFS('3 Model Input'!E$61=1,(V3154*G3154)/T3154,'3 Model Input'!E$61=2,(W3154*G3154)/T3154,'3 Model Input'!E$61=3,(X3154*G3154)/T3154,'3 Model Input'!E$61=4,(Y3154*G3154)/T3154,'3 Model Input'!E$61=5,(Z3154*G3154)/T3154, ISTEXT('3 Model Input'!E$61),"Missing",'3 Model Input'!E$61=6,(AA3154*G3154)/T3154))</f>
        <v>Blank</v>
      </c>
      <c r="AD3154" s="202" t="str">
        <f t="shared" si="517"/>
        <v>Blank</v>
      </c>
      <c r="AE3154" s="202" t="str">
        <f t="shared" si="518"/>
        <v>Blank</v>
      </c>
      <c r="AF3154" s="217" t="str">
        <f t="shared" si="519"/>
        <v>Blank</v>
      </c>
      <c r="AG3154" s="9" t="str" cm="1">
        <f t="array" ref="AG3154">_xlfn.IFS(ISNUMBER(AC3154), "", ISNUMBER(SEARCH("Blank", AC3154)), "", ISERROR(AC3154), "Bad input on tab 3")</f>
        <v/>
      </c>
    </row>
    <row r="3155" spans="2:33" ht="15" customHeight="1" x14ac:dyDescent="0.75">
      <c r="B3155" s="205" t="str">
        <f>'5 Driver Data'!B3155</f>
        <v>3147</v>
      </c>
      <c r="C3155" s="193">
        <f>'5 Driver Data'!C3155</f>
        <v>0</v>
      </c>
      <c r="D3155" s="192">
        <f>'5 Driver Data'!D3155</f>
        <v>0</v>
      </c>
      <c r="E3155" s="191">
        <f>'5 Driver Data'!E3155</f>
        <v>0</v>
      </c>
      <c r="F3155" s="191">
        <f>'5 Driver Data'!F3155</f>
        <v>0</v>
      </c>
      <c r="G3155" s="191">
        <f>'5 Driver Data'!G3155</f>
        <v>0</v>
      </c>
      <c r="H3155" s="191">
        <f>'5 Driver Data'!H3155</f>
        <v>0</v>
      </c>
      <c r="I3155" s="191">
        <f>'5 Driver Data'!I3155</f>
        <v>0</v>
      </c>
      <c r="J3155" s="191">
        <f>'5 Driver Data'!J3155</f>
        <v>0</v>
      </c>
      <c r="K3155" s="206">
        <f>'5 Driver Data'!K3155</f>
        <v>0</v>
      </c>
      <c r="L3155" s="1"/>
      <c r="M3155" s="216" t="str">
        <f>IF(D3155=0,"Blank",'3 Model Input'!E$44*'3 Model Input'!E$45)</f>
        <v>Blank</v>
      </c>
      <c r="N3155" s="197" t="str">
        <f t="shared" si="510"/>
        <v>Blank</v>
      </c>
      <c r="O3155" s="197" t="str">
        <f>IF(D3155=0,"Blank",'3 Model Input'!E$49*(1-'3 Model Input'!E$51))</f>
        <v>Blank</v>
      </c>
      <c r="P3155" s="197" t="str">
        <f t="shared" si="511"/>
        <v>Blank</v>
      </c>
      <c r="Q3155" s="197" t="str">
        <f>IF(D3155=0,"Blank",IF(D3155="BEV",E3155*(1-'3 Model Input'!E$54), E3155))</f>
        <v>Blank</v>
      </c>
      <c r="R3155" s="198" t="str">
        <f>IF(D3155=0,"Blank",IF(D3155="PHEV",F3155/G3155,F3155*(1-'3 Model Input'!E$54)/G3155))</f>
        <v>Blank</v>
      </c>
      <c r="S3155" s="198" t="str">
        <f>IF(D3155=0,"Blank",IF(D3155="PHEV",MIN(M3155,E3155),MIN(M3155,(E3155*(1-'3 Model Input'!E$54)))))</f>
        <v>Blank</v>
      </c>
      <c r="T3155" s="217" t="str">
        <f t="shared" si="512"/>
        <v>Blank</v>
      </c>
      <c r="U3155" s="89"/>
      <c r="V3155" s="216" t="str">
        <f>IF(D3155=0,"Blank",P3155*'3 Model Input'!E$50)</f>
        <v>Blank</v>
      </c>
      <c r="W3155" s="197" t="str">
        <f t="shared" si="513"/>
        <v>Blank</v>
      </c>
      <c r="X3155" s="197" t="str">
        <f t="shared" si="514"/>
        <v>Blank</v>
      </c>
      <c r="Y3155" s="197" t="str">
        <f t="shared" si="515"/>
        <v>Blank</v>
      </c>
      <c r="Z3155" s="197" t="str">
        <f t="shared" si="516"/>
        <v>Blank</v>
      </c>
      <c r="AA3155" s="223" t="str" cm="1">
        <f t="array" ref="AA3155">_xlfn.IFS(ISTEXT('3 Model Input'!F$70),"Missing",ISTEXT('3 Model Input'!I$70),"Missing",ISNUMBER('3 Model Input'!K$70),'3 Model Input'!K$70*P3155)</f>
        <v>Missing</v>
      </c>
      <c r="AB3155" s="89"/>
      <c r="AC3155" s="227" t="str" cm="1">
        <f t="array" ref="AC3155">IF(D3155=0,"Blank",_xlfn.IFS('3 Model Input'!E$61=1,(V3155*G3155)/T3155,'3 Model Input'!E$61=2,(W3155*G3155)/T3155,'3 Model Input'!E$61=3,(X3155*G3155)/T3155,'3 Model Input'!E$61=4,(Y3155*G3155)/T3155,'3 Model Input'!E$61=5,(Z3155*G3155)/T3155, ISTEXT('3 Model Input'!E$61),"Missing",'3 Model Input'!E$61=6,(AA3155*G3155)/T3155))</f>
        <v>Blank</v>
      </c>
      <c r="AD3155" s="202" t="str">
        <f t="shared" si="517"/>
        <v>Blank</v>
      </c>
      <c r="AE3155" s="202" t="str">
        <f t="shared" si="518"/>
        <v>Blank</v>
      </c>
      <c r="AF3155" s="217" t="str">
        <f t="shared" si="519"/>
        <v>Blank</v>
      </c>
      <c r="AG3155" s="9" t="str" cm="1">
        <f t="array" ref="AG3155">_xlfn.IFS(ISNUMBER(AC3155), "", ISNUMBER(SEARCH("Blank", AC3155)), "", ISERROR(AC3155), "Bad input on tab 3")</f>
        <v/>
      </c>
    </row>
    <row r="3156" spans="2:33" ht="15" customHeight="1" x14ac:dyDescent="0.75">
      <c r="B3156" s="205" t="str">
        <f>'5 Driver Data'!B3156</f>
        <v>3148</v>
      </c>
      <c r="C3156" s="193">
        <f>'5 Driver Data'!C3156</f>
        <v>0</v>
      </c>
      <c r="D3156" s="192">
        <f>'5 Driver Data'!D3156</f>
        <v>0</v>
      </c>
      <c r="E3156" s="191">
        <f>'5 Driver Data'!E3156</f>
        <v>0</v>
      </c>
      <c r="F3156" s="191">
        <f>'5 Driver Data'!F3156</f>
        <v>0</v>
      </c>
      <c r="G3156" s="191">
        <f>'5 Driver Data'!G3156</f>
        <v>0</v>
      </c>
      <c r="H3156" s="191">
        <f>'5 Driver Data'!H3156</f>
        <v>0</v>
      </c>
      <c r="I3156" s="191">
        <f>'5 Driver Data'!I3156</f>
        <v>0</v>
      </c>
      <c r="J3156" s="191">
        <f>'5 Driver Data'!J3156</f>
        <v>0</v>
      </c>
      <c r="K3156" s="206">
        <f>'5 Driver Data'!K3156</f>
        <v>0</v>
      </c>
      <c r="L3156" s="1"/>
      <c r="M3156" s="216" t="str">
        <f>IF(D3156=0,"Blank",'3 Model Input'!E$44*'3 Model Input'!E$45)</f>
        <v>Blank</v>
      </c>
      <c r="N3156" s="197" t="str">
        <f t="shared" si="510"/>
        <v>Blank</v>
      </c>
      <c r="O3156" s="197" t="str">
        <f>IF(D3156=0,"Blank",'3 Model Input'!E$49*(1-'3 Model Input'!E$51))</f>
        <v>Blank</v>
      </c>
      <c r="P3156" s="197" t="str">
        <f t="shared" si="511"/>
        <v>Blank</v>
      </c>
      <c r="Q3156" s="197" t="str">
        <f>IF(D3156=0,"Blank",IF(D3156="BEV",E3156*(1-'3 Model Input'!E$54), E3156))</f>
        <v>Blank</v>
      </c>
      <c r="R3156" s="198" t="str">
        <f>IF(D3156=0,"Blank",IF(D3156="PHEV",F3156/G3156,F3156*(1-'3 Model Input'!E$54)/G3156))</f>
        <v>Blank</v>
      </c>
      <c r="S3156" s="198" t="str">
        <f>IF(D3156=0,"Blank",IF(D3156="PHEV",MIN(M3156,E3156),MIN(M3156,(E3156*(1-'3 Model Input'!E$54)))))</f>
        <v>Blank</v>
      </c>
      <c r="T3156" s="217" t="str">
        <f t="shared" si="512"/>
        <v>Blank</v>
      </c>
      <c r="U3156" s="89"/>
      <c r="V3156" s="216" t="str">
        <f>IF(D3156=0,"Blank",P3156*'3 Model Input'!E$50)</f>
        <v>Blank</v>
      </c>
      <c r="W3156" s="197" t="str">
        <f t="shared" si="513"/>
        <v>Blank</v>
      </c>
      <c r="X3156" s="197" t="str">
        <f t="shared" si="514"/>
        <v>Blank</v>
      </c>
      <c r="Y3156" s="197" t="str">
        <f t="shared" si="515"/>
        <v>Blank</v>
      </c>
      <c r="Z3156" s="197" t="str">
        <f t="shared" si="516"/>
        <v>Blank</v>
      </c>
      <c r="AA3156" s="223" t="str" cm="1">
        <f t="array" ref="AA3156">_xlfn.IFS(ISTEXT('3 Model Input'!F$70),"Missing",ISTEXT('3 Model Input'!I$70),"Missing",ISNUMBER('3 Model Input'!K$70),'3 Model Input'!K$70*P3156)</f>
        <v>Missing</v>
      </c>
      <c r="AB3156" s="89"/>
      <c r="AC3156" s="227" t="str" cm="1">
        <f t="array" ref="AC3156">IF(D3156=0,"Blank",_xlfn.IFS('3 Model Input'!E$61=1,(V3156*G3156)/T3156,'3 Model Input'!E$61=2,(W3156*G3156)/T3156,'3 Model Input'!E$61=3,(X3156*G3156)/T3156,'3 Model Input'!E$61=4,(Y3156*G3156)/T3156,'3 Model Input'!E$61=5,(Z3156*G3156)/T3156, ISTEXT('3 Model Input'!E$61),"Missing",'3 Model Input'!E$61=6,(AA3156*G3156)/T3156))</f>
        <v>Blank</v>
      </c>
      <c r="AD3156" s="202" t="str">
        <f t="shared" si="517"/>
        <v>Blank</v>
      </c>
      <c r="AE3156" s="202" t="str">
        <f t="shared" si="518"/>
        <v>Blank</v>
      </c>
      <c r="AF3156" s="217" t="str">
        <f t="shared" si="519"/>
        <v>Blank</v>
      </c>
      <c r="AG3156" s="9" t="str" cm="1">
        <f t="array" ref="AG3156">_xlfn.IFS(ISNUMBER(AC3156), "", ISNUMBER(SEARCH("Blank", AC3156)), "", ISERROR(AC3156), "Bad input on tab 3")</f>
        <v/>
      </c>
    </row>
    <row r="3157" spans="2:33" ht="15" customHeight="1" x14ac:dyDescent="0.75">
      <c r="B3157" s="205" t="str">
        <f>'5 Driver Data'!B3157</f>
        <v>3149</v>
      </c>
      <c r="C3157" s="193">
        <f>'5 Driver Data'!C3157</f>
        <v>0</v>
      </c>
      <c r="D3157" s="192">
        <f>'5 Driver Data'!D3157</f>
        <v>0</v>
      </c>
      <c r="E3157" s="191">
        <f>'5 Driver Data'!E3157</f>
        <v>0</v>
      </c>
      <c r="F3157" s="191">
        <f>'5 Driver Data'!F3157</f>
        <v>0</v>
      </c>
      <c r="G3157" s="191">
        <f>'5 Driver Data'!G3157</f>
        <v>0</v>
      </c>
      <c r="H3157" s="191">
        <f>'5 Driver Data'!H3157</f>
        <v>0</v>
      </c>
      <c r="I3157" s="191">
        <f>'5 Driver Data'!I3157</f>
        <v>0</v>
      </c>
      <c r="J3157" s="191">
        <f>'5 Driver Data'!J3157</f>
        <v>0</v>
      </c>
      <c r="K3157" s="206">
        <f>'5 Driver Data'!K3157</f>
        <v>0</v>
      </c>
      <c r="L3157" s="1"/>
      <c r="M3157" s="216" t="str">
        <f>IF(D3157=0,"Blank",'3 Model Input'!E$44*'3 Model Input'!E$45)</f>
        <v>Blank</v>
      </c>
      <c r="N3157" s="197" t="str">
        <f t="shared" si="510"/>
        <v>Blank</v>
      </c>
      <c r="O3157" s="197" t="str">
        <f>IF(D3157=0,"Blank",'3 Model Input'!E$49*(1-'3 Model Input'!E$51))</f>
        <v>Blank</v>
      </c>
      <c r="P3157" s="197" t="str">
        <f t="shared" si="511"/>
        <v>Blank</v>
      </c>
      <c r="Q3157" s="197" t="str">
        <f>IF(D3157=0,"Blank",IF(D3157="BEV",E3157*(1-'3 Model Input'!E$54), E3157))</f>
        <v>Blank</v>
      </c>
      <c r="R3157" s="198" t="str">
        <f>IF(D3157=0,"Blank",IF(D3157="PHEV",F3157/G3157,F3157*(1-'3 Model Input'!E$54)/G3157))</f>
        <v>Blank</v>
      </c>
      <c r="S3157" s="198" t="str">
        <f>IF(D3157=0,"Blank",IF(D3157="PHEV",MIN(M3157,E3157),MIN(M3157,(E3157*(1-'3 Model Input'!E$54)))))</f>
        <v>Blank</v>
      </c>
      <c r="T3157" s="217" t="str">
        <f t="shared" si="512"/>
        <v>Blank</v>
      </c>
      <c r="U3157" s="89"/>
      <c r="V3157" s="216" t="str">
        <f>IF(D3157=0,"Blank",P3157*'3 Model Input'!E$50)</f>
        <v>Blank</v>
      </c>
      <c r="W3157" s="197" t="str">
        <f t="shared" si="513"/>
        <v>Blank</v>
      </c>
      <c r="X3157" s="197" t="str">
        <f t="shared" si="514"/>
        <v>Blank</v>
      </c>
      <c r="Y3157" s="197" t="str">
        <f t="shared" si="515"/>
        <v>Blank</v>
      </c>
      <c r="Z3157" s="197" t="str">
        <f t="shared" si="516"/>
        <v>Blank</v>
      </c>
      <c r="AA3157" s="223" t="str" cm="1">
        <f t="array" ref="AA3157">_xlfn.IFS(ISTEXT('3 Model Input'!F$70),"Missing",ISTEXT('3 Model Input'!I$70),"Missing",ISNUMBER('3 Model Input'!K$70),'3 Model Input'!K$70*P3157)</f>
        <v>Missing</v>
      </c>
      <c r="AB3157" s="89"/>
      <c r="AC3157" s="227" t="str" cm="1">
        <f t="array" ref="AC3157">IF(D3157=0,"Blank",_xlfn.IFS('3 Model Input'!E$61=1,(V3157*G3157)/T3157,'3 Model Input'!E$61=2,(W3157*G3157)/T3157,'3 Model Input'!E$61=3,(X3157*G3157)/T3157,'3 Model Input'!E$61=4,(Y3157*G3157)/T3157,'3 Model Input'!E$61=5,(Z3157*G3157)/T3157, ISTEXT('3 Model Input'!E$61),"Missing",'3 Model Input'!E$61=6,(AA3157*G3157)/T3157))</f>
        <v>Blank</v>
      </c>
      <c r="AD3157" s="202" t="str">
        <f t="shared" si="517"/>
        <v>Blank</v>
      </c>
      <c r="AE3157" s="202" t="str">
        <f t="shared" si="518"/>
        <v>Blank</v>
      </c>
      <c r="AF3157" s="217" t="str">
        <f t="shared" si="519"/>
        <v>Blank</v>
      </c>
      <c r="AG3157" s="9" t="str" cm="1">
        <f t="array" ref="AG3157">_xlfn.IFS(ISNUMBER(AC3157), "", ISNUMBER(SEARCH("Blank", AC3157)), "", ISERROR(AC3157), "Bad input on tab 3")</f>
        <v/>
      </c>
    </row>
    <row r="3158" spans="2:33" ht="15" customHeight="1" x14ac:dyDescent="0.75">
      <c r="B3158" s="205" t="str">
        <f>'5 Driver Data'!B3158</f>
        <v>3150</v>
      </c>
      <c r="C3158" s="193">
        <f>'5 Driver Data'!C3158</f>
        <v>0</v>
      </c>
      <c r="D3158" s="192">
        <f>'5 Driver Data'!D3158</f>
        <v>0</v>
      </c>
      <c r="E3158" s="191">
        <f>'5 Driver Data'!E3158</f>
        <v>0</v>
      </c>
      <c r="F3158" s="191">
        <f>'5 Driver Data'!F3158</f>
        <v>0</v>
      </c>
      <c r="G3158" s="191">
        <f>'5 Driver Data'!G3158</f>
        <v>0</v>
      </c>
      <c r="H3158" s="191">
        <f>'5 Driver Data'!H3158</f>
        <v>0</v>
      </c>
      <c r="I3158" s="191">
        <f>'5 Driver Data'!I3158</f>
        <v>0</v>
      </c>
      <c r="J3158" s="191">
        <f>'5 Driver Data'!J3158</f>
        <v>0</v>
      </c>
      <c r="K3158" s="206">
        <f>'5 Driver Data'!K3158</f>
        <v>0</v>
      </c>
      <c r="L3158" s="1"/>
      <c r="M3158" s="216" t="str">
        <f>IF(D3158=0,"Blank",'3 Model Input'!E$44*'3 Model Input'!E$45)</f>
        <v>Blank</v>
      </c>
      <c r="N3158" s="197" t="str">
        <f t="shared" si="510"/>
        <v>Blank</v>
      </c>
      <c r="O3158" s="197" t="str">
        <f>IF(D3158=0,"Blank",'3 Model Input'!E$49*(1-'3 Model Input'!E$51))</f>
        <v>Blank</v>
      </c>
      <c r="P3158" s="197" t="str">
        <f t="shared" si="511"/>
        <v>Blank</v>
      </c>
      <c r="Q3158" s="197" t="str">
        <f>IF(D3158=0,"Blank",IF(D3158="BEV",E3158*(1-'3 Model Input'!E$54), E3158))</f>
        <v>Blank</v>
      </c>
      <c r="R3158" s="198" t="str">
        <f>IF(D3158=0,"Blank",IF(D3158="PHEV",F3158/G3158,F3158*(1-'3 Model Input'!E$54)/G3158))</f>
        <v>Blank</v>
      </c>
      <c r="S3158" s="198" t="str">
        <f>IF(D3158=0,"Blank",IF(D3158="PHEV",MIN(M3158,E3158),MIN(M3158,(E3158*(1-'3 Model Input'!E$54)))))</f>
        <v>Blank</v>
      </c>
      <c r="T3158" s="217" t="str">
        <f t="shared" si="512"/>
        <v>Blank</v>
      </c>
      <c r="U3158" s="89"/>
      <c r="V3158" s="216" t="str">
        <f>IF(D3158=0,"Blank",P3158*'3 Model Input'!E$50)</f>
        <v>Blank</v>
      </c>
      <c r="W3158" s="197" t="str">
        <f t="shared" si="513"/>
        <v>Blank</v>
      </c>
      <c r="X3158" s="197" t="str">
        <f t="shared" si="514"/>
        <v>Blank</v>
      </c>
      <c r="Y3158" s="197" t="str">
        <f t="shared" si="515"/>
        <v>Blank</v>
      </c>
      <c r="Z3158" s="197" t="str">
        <f t="shared" si="516"/>
        <v>Blank</v>
      </c>
      <c r="AA3158" s="223" t="str" cm="1">
        <f t="array" ref="AA3158">_xlfn.IFS(ISTEXT('3 Model Input'!F$70),"Missing",ISTEXT('3 Model Input'!I$70),"Missing",ISNUMBER('3 Model Input'!K$70),'3 Model Input'!K$70*P3158)</f>
        <v>Missing</v>
      </c>
      <c r="AB3158" s="89"/>
      <c r="AC3158" s="227" t="str" cm="1">
        <f t="array" ref="AC3158">IF(D3158=0,"Blank",_xlfn.IFS('3 Model Input'!E$61=1,(V3158*G3158)/T3158,'3 Model Input'!E$61=2,(W3158*G3158)/T3158,'3 Model Input'!E$61=3,(X3158*G3158)/T3158,'3 Model Input'!E$61=4,(Y3158*G3158)/T3158,'3 Model Input'!E$61=5,(Z3158*G3158)/T3158, ISTEXT('3 Model Input'!E$61),"Missing",'3 Model Input'!E$61=6,(AA3158*G3158)/T3158))</f>
        <v>Blank</v>
      </c>
      <c r="AD3158" s="202" t="str">
        <f t="shared" si="517"/>
        <v>Blank</v>
      </c>
      <c r="AE3158" s="202" t="str">
        <f t="shared" si="518"/>
        <v>Blank</v>
      </c>
      <c r="AF3158" s="217" t="str">
        <f t="shared" si="519"/>
        <v>Blank</v>
      </c>
      <c r="AG3158" s="9" t="str" cm="1">
        <f t="array" ref="AG3158">_xlfn.IFS(ISNUMBER(AC3158), "", ISNUMBER(SEARCH("Blank", AC3158)), "", ISERROR(AC3158), "Bad input on tab 3")</f>
        <v/>
      </c>
    </row>
    <row r="3159" spans="2:33" ht="15" customHeight="1" x14ac:dyDescent="0.75">
      <c r="B3159" s="205" t="str">
        <f>'5 Driver Data'!B3159</f>
        <v>3151</v>
      </c>
      <c r="C3159" s="193">
        <f>'5 Driver Data'!C3159</f>
        <v>0</v>
      </c>
      <c r="D3159" s="192">
        <f>'5 Driver Data'!D3159</f>
        <v>0</v>
      </c>
      <c r="E3159" s="191">
        <f>'5 Driver Data'!E3159</f>
        <v>0</v>
      </c>
      <c r="F3159" s="191">
        <f>'5 Driver Data'!F3159</f>
        <v>0</v>
      </c>
      <c r="G3159" s="191">
        <f>'5 Driver Data'!G3159</f>
        <v>0</v>
      </c>
      <c r="H3159" s="191">
        <f>'5 Driver Data'!H3159</f>
        <v>0</v>
      </c>
      <c r="I3159" s="191">
        <f>'5 Driver Data'!I3159</f>
        <v>0</v>
      </c>
      <c r="J3159" s="191">
        <f>'5 Driver Data'!J3159</f>
        <v>0</v>
      </c>
      <c r="K3159" s="206">
        <f>'5 Driver Data'!K3159</f>
        <v>0</v>
      </c>
      <c r="L3159" s="1"/>
      <c r="M3159" s="216" t="str">
        <f>IF(D3159=0,"Blank",'3 Model Input'!E$44*'3 Model Input'!E$45)</f>
        <v>Blank</v>
      </c>
      <c r="N3159" s="197" t="str">
        <f t="shared" si="510"/>
        <v>Blank</v>
      </c>
      <c r="O3159" s="197" t="str">
        <f>IF(D3159=0,"Blank",'3 Model Input'!E$49*(1-'3 Model Input'!E$51))</f>
        <v>Blank</v>
      </c>
      <c r="P3159" s="197" t="str">
        <f t="shared" si="511"/>
        <v>Blank</v>
      </c>
      <c r="Q3159" s="197" t="str">
        <f>IF(D3159=0,"Blank",IF(D3159="BEV",E3159*(1-'3 Model Input'!E$54), E3159))</f>
        <v>Blank</v>
      </c>
      <c r="R3159" s="198" t="str">
        <f>IF(D3159=0,"Blank",IF(D3159="PHEV",F3159/G3159,F3159*(1-'3 Model Input'!E$54)/G3159))</f>
        <v>Blank</v>
      </c>
      <c r="S3159" s="198" t="str">
        <f>IF(D3159=0,"Blank",IF(D3159="PHEV",MIN(M3159,E3159),MIN(M3159,(E3159*(1-'3 Model Input'!E$54)))))</f>
        <v>Blank</v>
      </c>
      <c r="T3159" s="217" t="str">
        <f t="shared" si="512"/>
        <v>Blank</v>
      </c>
      <c r="U3159" s="89"/>
      <c r="V3159" s="216" t="str">
        <f>IF(D3159=0,"Blank",P3159*'3 Model Input'!E$50)</f>
        <v>Blank</v>
      </c>
      <c r="W3159" s="197" t="str">
        <f t="shared" si="513"/>
        <v>Blank</v>
      </c>
      <c r="X3159" s="197" t="str">
        <f t="shared" si="514"/>
        <v>Blank</v>
      </c>
      <c r="Y3159" s="197" t="str">
        <f t="shared" si="515"/>
        <v>Blank</v>
      </c>
      <c r="Z3159" s="197" t="str">
        <f t="shared" si="516"/>
        <v>Blank</v>
      </c>
      <c r="AA3159" s="223" t="str" cm="1">
        <f t="array" ref="AA3159">_xlfn.IFS(ISTEXT('3 Model Input'!F$70),"Missing",ISTEXT('3 Model Input'!I$70),"Missing",ISNUMBER('3 Model Input'!K$70),'3 Model Input'!K$70*P3159)</f>
        <v>Missing</v>
      </c>
      <c r="AB3159" s="89"/>
      <c r="AC3159" s="227" t="str" cm="1">
        <f t="array" ref="AC3159">IF(D3159=0,"Blank",_xlfn.IFS('3 Model Input'!E$61=1,(V3159*G3159)/T3159,'3 Model Input'!E$61=2,(W3159*G3159)/T3159,'3 Model Input'!E$61=3,(X3159*G3159)/T3159,'3 Model Input'!E$61=4,(Y3159*G3159)/T3159,'3 Model Input'!E$61=5,(Z3159*G3159)/T3159, ISTEXT('3 Model Input'!E$61),"Missing",'3 Model Input'!E$61=6,(AA3159*G3159)/T3159))</f>
        <v>Blank</v>
      </c>
      <c r="AD3159" s="202" t="str">
        <f t="shared" si="517"/>
        <v>Blank</v>
      </c>
      <c r="AE3159" s="202" t="str">
        <f t="shared" si="518"/>
        <v>Blank</v>
      </c>
      <c r="AF3159" s="217" t="str">
        <f t="shared" si="519"/>
        <v>Blank</v>
      </c>
      <c r="AG3159" s="9" t="str" cm="1">
        <f t="array" ref="AG3159">_xlfn.IFS(ISNUMBER(AC3159), "", ISNUMBER(SEARCH("Blank", AC3159)), "", ISERROR(AC3159), "Bad input on tab 3")</f>
        <v/>
      </c>
    </row>
    <row r="3160" spans="2:33" ht="15" customHeight="1" x14ac:dyDescent="0.75">
      <c r="B3160" s="205" t="str">
        <f>'5 Driver Data'!B3160</f>
        <v>3152</v>
      </c>
      <c r="C3160" s="193">
        <f>'5 Driver Data'!C3160</f>
        <v>0</v>
      </c>
      <c r="D3160" s="192">
        <f>'5 Driver Data'!D3160</f>
        <v>0</v>
      </c>
      <c r="E3160" s="191">
        <f>'5 Driver Data'!E3160</f>
        <v>0</v>
      </c>
      <c r="F3160" s="191">
        <f>'5 Driver Data'!F3160</f>
        <v>0</v>
      </c>
      <c r="G3160" s="191">
        <f>'5 Driver Data'!G3160</f>
        <v>0</v>
      </c>
      <c r="H3160" s="191">
        <f>'5 Driver Data'!H3160</f>
        <v>0</v>
      </c>
      <c r="I3160" s="191">
        <f>'5 Driver Data'!I3160</f>
        <v>0</v>
      </c>
      <c r="J3160" s="191">
        <f>'5 Driver Data'!J3160</f>
        <v>0</v>
      </c>
      <c r="K3160" s="206">
        <f>'5 Driver Data'!K3160</f>
        <v>0</v>
      </c>
      <c r="L3160" s="1"/>
      <c r="M3160" s="216" t="str">
        <f>IF(D3160=0,"Blank",'3 Model Input'!E$44*'3 Model Input'!E$45)</f>
        <v>Blank</v>
      </c>
      <c r="N3160" s="197" t="str">
        <f t="shared" si="510"/>
        <v>Blank</v>
      </c>
      <c r="O3160" s="197" t="str">
        <f>IF(D3160=0,"Blank",'3 Model Input'!E$49*(1-'3 Model Input'!E$51))</f>
        <v>Blank</v>
      </c>
      <c r="P3160" s="197" t="str">
        <f t="shared" si="511"/>
        <v>Blank</v>
      </c>
      <c r="Q3160" s="197" t="str">
        <f>IF(D3160=0,"Blank",IF(D3160="BEV",E3160*(1-'3 Model Input'!E$54), E3160))</f>
        <v>Blank</v>
      </c>
      <c r="R3160" s="198" t="str">
        <f>IF(D3160=0,"Blank",IF(D3160="PHEV",F3160/G3160,F3160*(1-'3 Model Input'!E$54)/G3160))</f>
        <v>Blank</v>
      </c>
      <c r="S3160" s="198" t="str">
        <f>IF(D3160=0,"Blank",IF(D3160="PHEV",MIN(M3160,E3160),MIN(M3160,(E3160*(1-'3 Model Input'!E$54)))))</f>
        <v>Blank</v>
      </c>
      <c r="T3160" s="217" t="str">
        <f t="shared" si="512"/>
        <v>Blank</v>
      </c>
      <c r="U3160" s="89"/>
      <c r="V3160" s="216" t="str">
        <f>IF(D3160=0,"Blank",P3160*'3 Model Input'!E$50)</f>
        <v>Blank</v>
      </c>
      <c r="W3160" s="197" t="str">
        <f t="shared" si="513"/>
        <v>Blank</v>
      </c>
      <c r="X3160" s="197" t="str">
        <f t="shared" si="514"/>
        <v>Blank</v>
      </c>
      <c r="Y3160" s="197" t="str">
        <f t="shared" si="515"/>
        <v>Blank</v>
      </c>
      <c r="Z3160" s="197" t="str">
        <f t="shared" si="516"/>
        <v>Blank</v>
      </c>
      <c r="AA3160" s="223" t="str" cm="1">
        <f t="array" ref="AA3160">_xlfn.IFS(ISTEXT('3 Model Input'!F$70),"Missing",ISTEXT('3 Model Input'!I$70),"Missing",ISNUMBER('3 Model Input'!K$70),'3 Model Input'!K$70*P3160)</f>
        <v>Missing</v>
      </c>
      <c r="AB3160" s="89"/>
      <c r="AC3160" s="227" t="str" cm="1">
        <f t="array" ref="AC3160">IF(D3160=0,"Blank",_xlfn.IFS('3 Model Input'!E$61=1,(V3160*G3160)/T3160,'3 Model Input'!E$61=2,(W3160*G3160)/T3160,'3 Model Input'!E$61=3,(X3160*G3160)/T3160,'3 Model Input'!E$61=4,(Y3160*G3160)/T3160,'3 Model Input'!E$61=5,(Z3160*G3160)/T3160, ISTEXT('3 Model Input'!E$61),"Missing",'3 Model Input'!E$61=6,(AA3160*G3160)/T3160))</f>
        <v>Blank</v>
      </c>
      <c r="AD3160" s="202" t="str">
        <f t="shared" si="517"/>
        <v>Blank</v>
      </c>
      <c r="AE3160" s="202" t="str">
        <f t="shared" si="518"/>
        <v>Blank</v>
      </c>
      <c r="AF3160" s="217" t="str">
        <f t="shared" si="519"/>
        <v>Blank</v>
      </c>
      <c r="AG3160" s="9" t="str" cm="1">
        <f t="array" ref="AG3160">_xlfn.IFS(ISNUMBER(AC3160), "", ISNUMBER(SEARCH("Blank", AC3160)), "", ISERROR(AC3160), "Bad input on tab 3")</f>
        <v/>
      </c>
    </row>
    <row r="3161" spans="2:33" ht="15" customHeight="1" x14ac:dyDescent="0.75">
      <c r="B3161" s="205" t="str">
        <f>'5 Driver Data'!B3161</f>
        <v>3153</v>
      </c>
      <c r="C3161" s="193">
        <f>'5 Driver Data'!C3161</f>
        <v>0</v>
      </c>
      <c r="D3161" s="192">
        <f>'5 Driver Data'!D3161</f>
        <v>0</v>
      </c>
      <c r="E3161" s="191">
        <f>'5 Driver Data'!E3161</f>
        <v>0</v>
      </c>
      <c r="F3161" s="191">
        <f>'5 Driver Data'!F3161</f>
        <v>0</v>
      </c>
      <c r="G3161" s="191">
        <f>'5 Driver Data'!G3161</f>
        <v>0</v>
      </c>
      <c r="H3161" s="191">
        <f>'5 Driver Data'!H3161</f>
        <v>0</v>
      </c>
      <c r="I3161" s="191">
        <f>'5 Driver Data'!I3161</f>
        <v>0</v>
      </c>
      <c r="J3161" s="191">
        <f>'5 Driver Data'!J3161</f>
        <v>0</v>
      </c>
      <c r="K3161" s="206">
        <f>'5 Driver Data'!K3161</f>
        <v>0</v>
      </c>
      <c r="L3161" s="1"/>
      <c r="M3161" s="216" t="str">
        <f>IF(D3161=0,"Blank",'3 Model Input'!E$44*'3 Model Input'!E$45)</f>
        <v>Blank</v>
      </c>
      <c r="N3161" s="197" t="str">
        <f t="shared" si="510"/>
        <v>Blank</v>
      </c>
      <c r="O3161" s="197" t="str">
        <f>IF(D3161=0,"Blank",'3 Model Input'!E$49*(1-'3 Model Input'!E$51))</f>
        <v>Blank</v>
      </c>
      <c r="P3161" s="197" t="str">
        <f t="shared" si="511"/>
        <v>Blank</v>
      </c>
      <c r="Q3161" s="197" t="str">
        <f>IF(D3161=0,"Blank",IF(D3161="BEV",E3161*(1-'3 Model Input'!E$54), E3161))</f>
        <v>Blank</v>
      </c>
      <c r="R3161" s="198" t="str">
        <f>IF(D3161=0,"Blank",IF(D3161="PHEV",F3161/G3161,F3161*(1-'3 Model Input'!E$54)/G3161))</f>
        <v>Blank</v>
      </c>
      <c r="S3161" s="198" t="str">
        <f>IF(D3161=0,"Blank",IF(D3161="PHEV",MIN(M3161,E3161),MIN(M3161,(E3161*(1-'3 Model Input'!E$54)))))</f>
        <v>Blank</v>
      </c>
      <c r="T3161" s="217" t="str">
        <f t="shared" si="512"/>
        <v>Blank</v>
      </c>
      <c r="U3161" s="89"/>
      <c r="V3161" s="216" t="str">
        <f>IF(D3161=0,"Blank",P3161*'3 Model Input'!E$50)</f>
        <v>Blank</v>
      </c>
      <c r="W3161" s="197" t="str">
        <f t="shared" si="513"/>
        <v>Blank</v>
      </c>
      <c r="X3161" s="197" t="str">
        <f t="shared" si="514"/>
        <v>Blank</v>
      </c>
      <c r="Y3161" s="197" t="str">
        <f t="shared" si="515"/>
        <v>Blank</v>
      </c>
      <c r="Z3161" s="197" t="str">
        <f t="shared" si="516"/>
        <v>Blank</v>
      </c>
      <c r="AA3161" s="223" t="str" cm="1">
        <f t="array" ref="AA3161">_xlfn.IFS(ISTEXT('3 Model Input'!F$70),"Missing",ISTEXT('3 Model Input'!I$70),"Missing",ISNUMBER('3 Model Input'!K$70),'3 Model Input'!K$70*P3161)</f>
        <v>Missing</v>
      </c>
      <c r="AB3161" s="89"/>
      <c r="AC3161" s="227" t="str" cm="1">
        <f t="array" ref="AC3161">IF(D3161=0,"Blank",_xlfn.IFS('3 Model Input'!E$61=1,(V3161*G3161)/T3161,'3 Model Input'!E$61=2,(W3161*G3161)/T3161,'3 Model Input'!E$61=3,(X3161*G3161)/T3161,'3 Model Input'!E$61=4,(Y3161*G3161)/T3161,'3 Model Input'!E$61=5,(Z3161*G3161)/T3161, ISTEXT('3 Model Input'!E$61),"Missing",'3 Model Input'!E$61=6,(AA3161*G3161)/T3161))</f>
        <v>Blank</v>
      </c>
      <c r="AD3161" s="202" t="str">
        <f t="shared" si="517"/>
        <v>Blank</v>
      </c>
      <c r="AE3161" s="202" t="str">
        <f t="shared" si="518"/>
        <v>Blank</v>
      </c>
      <c r="AF3161" s="217" t="str">
        <f t="shared" si="519"/>
        <v>Blank</v>
      </c>
      <c r="AG3161" s="9" t="str" cm="1">
        <f t="array" ref="AG3161">_xlfn.IFS(ISNUMBER(AC3161), "", ISNUMBER(SEARCH("Blank", AC3161)), "", ISERROR(AC3161), "Bad input on tab 3")</f>
        <v/>
      </c>
    </row>
    <row r="3162" spans="2:33" ht="15" customHeight="1" x14ac:dyDescent="0.75">
      <c r="B3162" s="205" t="str">
        <f>'5 Driver Data'!B3162</f>
        <v>3154</v>
      </c>
      <c r="C3162" s="193">
        <f>'5 Driver Data'!C3162</f>
        <v>0</v>
      </c>
      <c r="D3162" s="192">
        <f>'5 Driver Data'!D3162</f>
        <v>0</v>
      </c>
      <c r="E3162" s="191">
        <f>'5 Driver Data'!E3162</f>
        <v>0</v>
      </c>
      <c r="F3162" s="191">
        <f>'5 Driver Data'!F3162</f>
        <v>0</v>
      </c>
      <c r="G3162" s="191">
        <f>'5 Driver Data'!G3162</f>
        <v>0</v>
      </c>
      <c r="H3162" s="191">
        <f>'5 Driver Data'!H3162</f>
        <v>0</v>
      </c>
      <c r="I3162" s="191">
        <f>'5 Driver Data'!I3162</f>
        <v>0</v>
      </c>
      <c r="J3162" s="191">
        <f>'5 Driver Data'!J3162</f>
        <v>0</v>
      </c>
      <c r="K3162" s="206">
        <f>'5 Driver Data'!K3162</f>
        <v>0</v>
      </c>
      <c r="L3162" s="1"/>
      <c r="M3162" s="216" t="str">
        <f>IF(D3162=0,"Blank",'3 Model Input'!E$44*'3 Model Input'!E$45)</f>
        <v>Blank</v>
      </c>
      <c r="N3162" s="197" t="str">
        <f t="shared" si="510"/>
        <v>Blank</v>
      </c>
      <c r="O3162" s="197" t="str">
        <f>IF(D3162=0,"Blank",'3 Model Input'!E$49*(1-'3 Model Input'!E$51))</f>
        <v>Blank</v>
      </c>
      <c r="P3162" s="197" t="str">
        <f t="shared" si="511"/>
        <v>Blank</v>
      </c>
      <c r="Q3162" s="197" t="str">
        <f>IF(D3162=0,"Blank",IF(D3162="BEV",E3162*(1-'3 Model Input'!E$54), E3162))</f>
        <v>Blank</v>
      </c>
      <c r="R3162" s="198" t="str">
        <f>IF(D3162=0,"Blank",IF(D3162="PHEV",F3162/G3162,F3162*(1-'3 Model Input'!E$54)/G3162))</f>
        <v>Blank</v>
      </c>
      <c r="S3162" s="198" t="str">
        <f>IF(D3162=0,"Blank",IF(D3162="PHEV",MIN(M3162,E3162),MIN(M3162,(E3162*(1-'3 Model Input'!E$54)))))</f>
        <v>Blank</v>
      </c>
      <c r="T3162" s="217" t="str">
        <f t="shared" si="512"/>
        <v>Blank</v>
      </c>
      <c r="U3162" s="89"/>
      <c r="V3162" s="216" t="str">
        <f>IF(D3162=0,"Blank",P3162*'3 Model Input'!E$50)</f>
        <v>Blank</v>
      </c>
      <c r="W3162" s="197" t="str">
        <f t="shared" si="513"/>
        <v>Blank</v>
      </c>
      <c r="X3162" s="197" t="str">
        <f t="shared" si="514"/>
        <v>Blank</v>
      </c>
      <c r="Y3162" s="197" t="str">
        <f t="shared" si="515"/>
        <v>Blank</v>
      </c>
      <c r="Z3162" s="197" t="str">
        <f t="shared" si="516"/>
        <v>Blank</v>
      </c>
      <c r="AA3162" s="223" t="str" cm="1">
        <f t="array" ref="AA3162">_xlfn.IFS(ISTEXT('3 Model Input'!F$70),"Missing",ISTEXT('3 Model Input'!I$70),"Missing",ISNUMBER('3 Model Input'!K$70),'3 Model Input'!K$70*P3162)</f>
        <v>Missing</v>
      </c>
      <c r="AB3162" s="89"/>
      <c r="AC3162" s="227" t="str" cm="1">
        <f t="array" ref="AC3162">IF(D3162=0,"Blank",_xlfn.IFS('3 Model Input'!E$61=1,(V3162*G3162)/T3162,'3 Model Input'!E$61=2,(W3162*G3162)/T3162,'3 Model Input'!E$61=3,(X3162*G3162)/T3162,'3 Model Input'!E$61=4,(Y3162*G3162)/T3162,'3 Model Input'!E$61=5,(Z3162*G3162)/T3162, ISTEXT('3 Model Input'!E$61),"Missing",'3 Model Input'!E$61=6,(AA3162*G3162)/T3162))</f>
        <v>Blank</v>
      </c>
      <c r="AD3162" s="202" t="str">
        <f t="shared" si="517"/>
        <v>Blank</v>
      </c>
      <c r="AE3162" s="202" t="str">
        <f t="shared" si="518"/>
        <v>Blank</v>
      </c>
      <c r="AF3162" s="217" t="str">
        <f t="shared" si="519"/>
        <v>Blank</v>
      </c>
      <c r="AG3162" s="9" t="str" cm="1">
        <f t="array" ref="AG3162">_xlfn.IFS(ISNUMBER(AC3162), "", ISNUMBER(SEARCH("Blank", AC3162)), "", ISERROR(AC3162), "Bad input on tab 3")</f>
        <v/>
      </c>
    </row>
    <row r="3163" spans="2:33" ht="15" customHeight="1" x14ac:dyDescent="0.75">
      <c r="B3163" s="205" t="str">
        <f>'5 Driver Data'!B3163</f>
        <v>3155</v>
      </c>
      <c r="C3163" s="193">
        <f>'5 Driver Data'!C3163</f>
        <v>0</v>
      </c>
      <c r="D3163" s="192">
        <f>'5 Driver Data'!D3163</f>
        <v>0</v>
      </c>
      <c r="E3163" s="191">
        <f>'5 Driver Data'!E3163</f>
        <v>0</v>
      </c>
      <c r="F3163" s="191">
        <f>'5 Driver Data'!F3163</f>
        <v>0</v>
      </c>
      <c r="G3163" s="191">
        <f>'5 Driver Data'!G3163</f>
        <v>0</v>
      </c>
      <c r="H3163" s="191">
        <f>'5 Driver Data'!H3163</f>
        <v>0</v>
      </c>
      <c r="I3163" s="191">
        <f>'5 Driver Data'!I3163</f>
        <v>0</v>
      </c>
      <c r="J3163" s="191">
        <f>'5 Driver Data'!J3163</f>
        <v>0</v>
      </c>
      <c r="K3163" s="206">
        <f>'5 Driver Data'!K3163</f>
        <v>0</v>
      </c>
      <c r="L3163" s="1"/>
      <c r="M3163" s="216" t="str">
        <f>IF(D3163=0,"Blank",'3 Model Input'!E$44*'3 Model Input'!E$45)</f>
        <v>Blank</v>
      </c>
      <c r="N3163" s="197" t="str">
        <f t="shared" si="510"/>
        <v>Blank</v>
      </c>
      <c r="O3163" s="197" t="str">
        <f>IF(D3163=0,"Blank",'3 Model Input'!E$49*(1-'3 Model Input'!E$51))</f>
        <v>Blank</v>
      </c>
      <c r="P3163" s="197" t="str">
        <f t="shared" si="511"/>
        <v>Blank</v>
      </c>
      <c r="Q3163" s="197" t="str">
        <f>IF(D3163=0,"Blank",IF(D3163="BEV",E3163*(1-'3 Model Input'!E$54), E3163))</f>
        <v>Blank</v>
      </c>
      <c r="R3163" s="198" t="str">
        <f>IF(D3163=0,"Blank",IF(D3163="PHEV",F3163/G3163,F3163*(1-'3 Model Input'!E$54)/G3163))</f>
        <v>Blank</v>
      </c>
      <c r="S3163" s="198" t="str">
        <f>IF(D3163=0,"Blank",IF(D3163="PHEV",MIN(M3163,E3163),MIN(M3163,(E3163*(1-'3 Model Input'!E$54)))))</f>
        <v>Blank</v>
      </c>
      <c r="T3163" s="217" t="str">
        <f t="shared" si="512"/>
        <v>Blank</v>
      </c>
      <c r="U3163" s="89"/>
      <c r="V3163" s="216" t="str">
        <f>IF(D3163=0,"Blank",P3163*'3 Model Input'!E$50)</f>
        <v>Blank</v>
      </c>
      <c r="W3163" s="197" t="str">
        <f t="shared" si="513"/>
        <v>Blank</v>
      </c>
      <c r="X3163" s="197" t="str">
        <f t="shared" si="514"/>
        <v>Blank</v>
      </c>
      <c r="Y3163" s="197" t="str">
        <f t="shared" si="515"/>
        <v>Blank</v>
      </c>
      <c r="Z3163" s="197" t="str">
        <f t="shared" si="516"/>
        <v>Blank</v>
      </c>
      <c r="AA3163" s="223" t="str" cm="1">
        <f t="array" ref="AA3163">_xlfn.IFS(ISTEXT('3 Model Input'!F$70),"Missing",ISTEXT('3 Model Input'!I$70),"Missing",ISNUMBER('3 Model Input'!K$70),'3 Model Input'!K$70*P3163)</f>
        <v>Missing</v>
      </c>
      <c r="AB3163" s="89"/>
      <c r="AC3163" s="227" t="str" cm="1">
        <f t="array" ref="AC3163">IF(D3163=0,"Blank",_xlfn.IFS('3 Model Input'!E$61=1,(V3163*G3163)/T3163,'3 Model Input'!E$61=2,(W3163*G3163)/T3163,'3 Model Input'!E$61=3,(X3163*G3163)/T3163,'3 Model Input'!E$61=4,(Y3163*G3163)/T3163,'3 Model Input'!E$61=5,(Z3163*G3163)/T3163, ISTEXT('3 Model Input'!E$61),"Missing",'3 Model Input'!E$61=6,(AA3163*G3163)/T3163))</f>
        <v>Blank</v>
      </c>
      <c r="AD3163" s="202" t="str">
        <f t="shared" si="517"/>
        <v>Blank</v>
      </c>
      <c r="AE3163" s="202" t="str">
        <f t="shared" si="518"/>
        <v>Blank</v>
      </c>
      <c r="AF3163" s="217" t="str">
        <f t="shared" si="519"/>
        <v>Blank</v>
      </c>
      <c r="AG3163" s="9" t="str" cm="1">
        <f t="array" ref="AG3163">_xlfn.IFS(ISNUMBER(AC3163), "", ISNUMBER(SEARCH("Blank", AC3163)), "", ISERROR(AC3163), "Bad input on tab 3")</f>
        <v/>
      </c>
    </row>
    <row r="3164" spans="2:33" ht="15" customHeight="1" x14ac:dyDescent="0.75">
      <c r="B3164" s="205" t="str">
        <f>'5 Driver Data'!B3164</f>
        <v>3156</v>
      </c>
      <c r="C3164" s="193">
        <f>'5 Driver Data'!C3164</f>
        <v>0</v>
      </c>
      <c r="D3164" s="192">
        <f>'5 Driver Data'!D3164</f>
        <v>0</v>
      </c>
      <c r="E3164" s="191">
        <f>'5 Driver Data'!E3164</f>
        <v>0</v>
      </c>
      <c r="F3164" s="191">
        <f>'5 Driver Data'!F3164</f>
        <v>0</v>
      </c>
      <c r="G3164" s="191">
        <f>'5 Driver Data'!G3164</f>
        <v>0</v>
      </c>
      <c r="H3164" s="191">
        <f>'5 Driver Data'!H3164</f>
        <v>0</v>
      </c>
      <c r="I3164" s="191">
        <f>'5 Driver Data'!I3164</f>
        <v>0</v>
      </c>
      <c r="J3164" s="191">
        <f>'5 Driver Data'!J3164</f>
        <v>0</v>
      </c>
      <c r="K3164" s="206">
        <f>'5 Driver Data'!K3164</f>
        <v>0</v>
      </c>
      <c r="L3164" s="1"/>
      <c r="M3164" s="216" t="str">
        <f>IF(D3164=0,"Blank",'3 Model Input'!E$44*'3 Model Input'!E$45)</f>
        <v>Blank</v>
      </c>
      <c r="N3164" s="197" t="str">
        <f t="shared" si="510"/>
        <v>Blank</v>
      </c>
      <c r="O3164" s="197" t="str">
        <f>IF(D3164=0,"Blank",'3 Model Input'!E$49*(1-'3 Model Input'!E$51))</f>
        <v>Blank</v>
      </c>
      <c r="P3164" s="197" t="str">
        <f t="shared" si="511"/>
        <v>Blank</v>
      </c>
      <c r="Q3164" s="197" t="str">
        <f>IF(D3164=0,"Blank",IF(D3164="BEV",E3164*(1-'3 Model Input'!E$54), E3164))</f>
        <v>Blank</v>
      </c>
      <c r="R3164" s="198" t="str">
        <f>IF(D3164=0,"Blank",IF(D3164="PHEV",F3164/G3164,F3164*(1-'3 Model Input'!E$54)/G3164))</f>
        <v>Blank</v>
      </c>
      <c r="S3164" s="198" t="str">
        <f>IF(D3164=0,"Blank",IF(D3164="PHEV",MIN(M3164,E3164),MIN(M3164,(E3164*(1-'3 Model Input'!E$54)))))</f>
        <v>Blank</v>
      </c>
      <c r="T3164" s="217" t="str">
        <f t="shared" si="512"/>
        <v>Blank</v>
      </c>
      <c r="U3164" s="89"/>
      <c r="V3164" s="216" t="str">
        <f>IF(D3164=0,"Blank",P3164*'3 Model Input'!E$50)</f>
        <v>Blank</v>
      </c>
      <c r="W3164" s="197" t="str">
        <f t="shared" si="513"/>
        <v>Blank</v>
      </c>
      <c r="X3164" s="197" t="str">
        <f t="shared" si="514"/>
        <v>Blank</v>
      </c>
      <c r="Y3164" s="197" t="str">
        <f t="shared" si="515"/>
        <v>Blank</v>
      </c>
      <c r="Z3164" s="197" t="str">
        <f t="shared" si="516"/>
        <v>Blank</v>
      </c>
      <c r="AA3164" s="223" t="str" cm="1">
        <f t="array" ref="AA3164">_xlfn.IFS(ISTEXT('3 Model Input'!F$70),"Missing",ISTEXT('3 Model Input'!I$70),"Missing",ISNUMBER('3 Model Input'!K$70),'3 Model Input'!K$70*P3164)</f>
        <v>Missing</v>
      </c>
      <c r="AB3164" s="89"/>
      <c r="AC3164" s="227" t="str" cm="1">
        <f t="array" ref="AC3164">IF(D3164=0,"Blank",_xlfn.IFS('3 Model Input'!E$61=1,(V3164*G3164)/T3164,'3 Model Input'!E$61=2,(W3164*G3164)/T3164,'3 Model Input'!E$61=3,(X3164*G3164)/T3164,'3 Model Input'!E$61=4,(Y3164*G3164)/T3164,'3 Model Input'!E$61=5,(Z3164*G3164)/T3164, ISTEXT('3 Model Input'!E$61),"Missing",'3 Model Input'!E$61=6,(AA3164*G3164)/T3164))</f>
        <v>Blank</v>
      </c>
      <c r="AD3164" s="202" t="str">
        <f t="shared" si="517"/>
        <v>Blank</v>
      </c>
      <c r="AE3164" s="202" t="str">
        <f t="shared" si="518"/>
        <v>Blank</v>
      </c>
      <c r="AF3164" s="217" t="str">
        <f t="shared" si="519"/>
        <v>Blank</v>
      </c>
      <c r="AG3164" s="9" t="str" cm="1">
        <f t="array" ref="AG3164">_xlfn.IFS(ISNUMBER(AC3164), "", ISNUMBER(SEARCH("Blank", AC3164)), "", ISERROR(AC3164), "Bad input on tab 3")</f>
        <v/>
      </c>
    </row>
    <row r="3165" spans="2:33" ht="15" customHeight="1" x14ac:dyDescent="0.75">
      <c r="B3165" s="205" t="str">
        <f>'5 Driver Data'!B3165</f>
        <v>3157</v>
      </c>
      <c r="C3165" s="193">
        <f>'5 Driver Data'!C3165</f>
        <v>0</v>
      </c>
      <c r="D3165" s="192">
        <f>'5 Driver Data'!D3165</f>
        <v>0</v>
      </c>
      <c r="E3165" s="191">
        <f>'5 Driver Data'!E3165</f>
        <v>0</v>
      </c>
      <c r="F3165" s="191">
        <f>'5 Driver Data'!F3165</f>
        <v>0</v>
      </c>
      <c r="G3165" s="191">
        <f>'5 Driver Data'!G3165</f>
        <v>0</v>
      </c>
      <c r="H3165" s="191">
        <f>'5 Driver Data'!H3165</f>
        <v>0</v>
      </c>
      <c r="I3165" s="191">
        <f>'5 Driver Data'!I3165</f>
        <v>0</v>
      </c>
      <c r="J3165" s="191">
        <f>'5 Driver Data'!J3165</f>
        <v>0</v>
      </c>
      <c r="K3165" s="206">
        <f>'5 Driver Data'!K3165</f>
        <v>0</v>
      </c>
      <c r="L3165" s="1"/>
      <c r="M3165" s="216" t="str">
        <f>IF(D3165=0,"Blank",'3 Model Input'!E$44*'3 Model Input'!E$45)</f>
        <v>Blank</v>
      </c>
      <c r="N3165" s="197" t="str">
        <f t="shared" si="510"/>
        <v>Blank</v>
      </c>
      <c r="O3165" s="197" t="str">
        <f>IF(D3165=0,"Blank",'3 Model Input'!E$49*(1-'3 Model Input'!E$51))</f>
        <v>Blank</v>
      </c>
      <c r="P3165" s="197" t="str">
        <f t="shared" si="511"/>
        <v>Blank</v>
      </c>
      <c r="Q3165" s="197" t="str">
        <f>IF(D3165=0,"Blank",IF(D3165="BEV",E3165*(1-'3 Model Input'!E$54), E3165))</f>
        <v>Blank</v>
      </c>
      <c r="R3165" s="198" t="str">
        <f>IF(D3165=0,"Blank",IF(D3165="PHEV",F3165/G3165,F3165*(1-'3 Model Input'!E$54)/G3165))</f>
        <v>Blank</v>
      </c>
      <c r="S3165" s="198" t="str">
        <f>IF(D3165=0,"Blank",IF(D3165="PHEV",MIN(M3165,E3165),MIN(M3165,(E3165*(1-'3 Model Input'!E$54)))))</f>
        <v>Blank</v>
      </c>
      <c r="T3165" s="217" t="str">
        <f t="shared" si="512"/>
        <v>Blank</v>
      </c>
      <c r="U3165" s="89"/>
      <c r="V3165" s="216" t="str">
        <f>IF(D3165=0,"Blank",P3165*'3 Model Input'!E$50)</f>
        <v>Blank</v>
      </c>
      <c r="W3165" s="197" t="str">
        <f t="shared" si="513"/>
        <v>Blank</v>
      </c>
      <c r="X3165" s="197" t="str">
        <f t="shared" si="514"/>
        <v>Blank</v>
      </c>
      <c r="Y3165" s="197" t="str">
        <f t="shared" si="515"/>
        <v>Blank</v>
      </c>
      <c r="Z3165" s="197" t="str">
        <f t="shared" si="516"/>
        <v>Blank</v>
      </c>
      <c r="AA3165" s="223" t="str" cm="1">
        <f t="array" ref="AA3165">_xlfn.IFS(ISTEXT('3 Model Input'!F$70),"Missing",ISTEXT('3 Model Input'!I$70),"Missing",ISNUMBER('3 Model Input'!K$70),'3 Model Input'!K$70*P3165)</f>
        <v>Missing</v>
      </c>
      <c r="AB3165" s="89"/>
      <c r="AC3165" s="227" t="str" cm="1">
        <f t="array" ref="AC3165">IF(D3165=0,"Blank",_xlfn.IFS('3 Model Input'!E$61=1,(V3165*G3165)/T3165,'3 Model Input'!E$61=2,(W3165*G3165)/T3165,'3 Model Input'!E$61=3,(X3165*G3165)/T3165,'3 Model Input'!E$61=4,(Y3165*G3165)/T3165,'3 Model Input'!E$61=5,(Z3165*G3165)/T3165, ISTEXT('3 Model Input'!E$61),"Missing",'3 Model Input'!E$61=6,(AA3165*G3165)/T3165))</f>
        <v>Blank</v>
      </c>
      <c r="AD3165" s="202" t="str">
        <f t="shared" si="517"/>
        <v>Blank</v>
      </c>
      <c r="AE3165" s="202" t="str">
        <f t="shared" si="518"/>
        <v>Blank</v>
      </c>
      <c r="AF3165" s="217" t="str">
        <f t="shared" si="519"/>
        <v>Blank</v>
      </c>
      <c r="AG3165" s="9" t="str" cm="1">
        <f t="array" ref="AG3165">_xlfn.IFS(ISNUMBER(AC3165), "", ISNUMBER(SEARCH("Blank", AC3165)), "", ISERROR(AC3165), "Bad input on tab 3")</f>
        <v/>
      </c>
    </row>
    <row r="3166" spans="2:33" ht="15" customHeight="1" x14ac:dyDescent="0.75">
      <c r="B3166" s="205" t="str">
        <f>'5 Driver Data'!B3166</f>
        <v>3158</v>
      </c>
      <c r="C3166" s="193">
        <f>'5 Driver Data'!C3166</f>
        <v>0</v>
      </c>
      <c r="D3166" s="192">
        <f>'5 Driver Data'!D3166</f>
        <v>0</v>
      </c>
      <c r="E3166" s="191">
        <f>'5 Driver Data'!E3166</f>
        <v>0</v>
      </c>
      <c r="F3166" s="191">
        <f>'5 Driver Data'!F3166</f>
        <v>0</v>
      </c>
      <c r="G3166" s="191">
        <f>'5 Driver Data'!G3166</f>
        <v>0</v>
      </c>
      <c r="H3166" s="191">
        <f>'5 Driver Data'!H3166</f>
        <v>0</v>
      </c>
      <c r="I3166" s="191">
        <f>'5 Driver Data'!I3166</f>
        <v>0</v>
      </c>
      <c r="J3166" s="191">
        <f>'5 Driver Data'!J3166</f>
        <v>0</v>
      </c>
      <c r="K3166" s="206">
        <f>'5 Driver Data'!K3166</f>
        <v>0</v>
      </c>
      <c r="L3166" s="1"/>
      <c r="M3166" s="216" t="str">
        <f>IF(D3166=0,"Blank",'3 Model Input'!E$44*'3 Model Input'!E$45)</f>
        <v>Blank</v>
      </c>
      <c r="N3166" s="197" t="str">
        <f t="shared" si="510"/>
        <v>Blank</v>
      </c>
      <c r="O3166" s="197" t="str">
        <f>IF(D3166=0,"Blank",'3 Model Input'!E$49*(1-'3 Model Input'!E$51))</f>
        <v>Blank</v>
      </c>
      <c r="P3166" s="197" t="str">
        <f t="shared" si="511"/>
        <v>Blank</v>
      </c>
      <c r="Q3166" s="197" t="str">
        <f>IF(D3166=0,"Blank",IF(D3166="BEV",E3166*(1-'3 Model Input'!E$54), E3166))</f>
        <v>Blank</v>
      </c>
      <c r="R3166" s="198" t="str">
        <f>IF(D3166=0,"Blank",IF(D3166="PHEV",F3166/G3166,F3166*(1-'3 Model Input'!E$54)/G3166))</f>
        <v>Blank</v>
      </c>
      <c r="S3166" s="198" t="str">
        <f>IF(D3166=0,"Blank",IF(D3166="PHEV",MIN(M3166,E3166),MIN(M3166,(E3166*(1-'3 Model Input'!E$54)))))</f>
        <v>Blank</v>
      </c>
      <c r="T3166" s="217" t="str">
        <f t="shared" si="512"/>
        <v>Blank</v>
      </c>
      <c r="U3166" s="89"/>
      <c r="V3166" s="216" t="str">
        <f>IF(D3166=0,"Blank",P3166*'3 Model Input'!E$50)</f>
        <v>Blank</v>
      </c>
      <c r="W3166" s="197" t="str">
        <f t="shared" si="513"/>
        <v>Blank</v>
      </c>
      <c r="X3166" s="197" t="str">
        <f t="shared" si="514"/>
        <v>Blank</v>
      </c>
      <c r="Y3166" s="197" t="str">
        <f t="shared" si="515"/>
        <v>Blank</v>
      </c>
      <c r="Z3166" s="197" t="str">
        <f t="shared" si="516"/>
        <v>Blank</v>
      </c>
      <c r="AA3166" s="223" t="str" cm="1">
        <f t="array" ref="AA3166">_xlfn.IFS(ISTEXT('3 Model Input'!F$70),"Missing",ISTEXT('3 Model Input'!I$70),"Missing",ISNUMBER('3 Model Input'!K$70),'3 Model Input'!K$70*P3166)</f>
        <v>Missing</v>
      </c>
      <c r="AB3166" s="89"/>
      <c r="AC3166" s="227" t="str" cm="1">
        <f t="array" ref="AC3166">IF(D3166=0,"Blank",_xlfn.IFS('3 Model Input'!E$61=1,(V3166*G3166)/T3166,'3 Model Input'!E$61=2,(W3166*G3166)/T3166,'3 Model Input'!E$61=3,(X3166*G3166)/T3166,'3 Model Input'!E$61=4,(Y3166*G3166)/T3166,'3 Model Input'!E$61=5,(Z3166*G3166)/T3166, ISTEXT('3 Model Input'!E$61),"Missing",'3 Model Input'!E$61=6,(AA3166*G3166)/T3166))</f>
        <v>Blank</v>
      </c>
      <c r="AD3166" s="202" t="str">
        <f t="shared" si="517"/>
        <v>Blank</v>
      </c>
      <c r="AE3166" s="202" t="str">
        <f t="shared" si="518"/>
        <v>Blank</v>
      </c>
      <c r="AF3166" s="217" t="str">
        <f t="shared" si="519"/>
        <v>Blank</v>
      </c>
      <c r="AG3166" s="9" t="str" cm="1">
        <f t="array" ref="AG3166">_xlfn.IFS(ISNUMBER(AC3166), "", ISNUMBER(SEARCH("Blank", AC3166)), "", ISERROR(AC3166), "Bad input on tab 3")</f>
        <v/>
      </c>
    </row>
    <row r="3167" spans="2:33" ht="15" customHeight="1" x14ac:dyDescent="0.75">
      <c r="B3167" s="205" t="str">
        <f>'5 Driver Data'!B3167</f>
        <v>3159</v>
      </c>
      <c r="C3167" s="193">
        <f>'5 Driver Data'!C3167</f>
        <v>0</v>
      </c>
      <c r="D3167" s="192">
        <f>'5 Driver Data'!D3167</f>
        <v>0</v>
      </c>
      <c r="E3167" s="191">
        <f>'5 Driver Data'!E3167</f>
        <v>0</v>
      </c>
      <c r="F3167" s="191">
        <f>'5 Driver Data'!F3167</f>
        <v>0</v>
      </c>
      <c r="G3167" s="191">
        <f>'5 Driver Data'!G3167</f>
        <v>0</v>
      </c>
      <c r="H3167" s="191">
        <f>'5 Driver Data'!H3167</f>
        <v>0</v>
      </c>
      <c r="I3167" s="191">
        <f>'5 Driver Data'!I3167</f>
        <v>0</v>
      </c>
      <c r="J3167" s="191">
        <f>'5 Driver Data'!J3167</f>
        <v>0</v>
      </c>
      <c r="K3167" s="206">
        <f>'5 Driver Data'!K3167</f>
        <v>0</v>
      </c>
      <c r="L3167" s="1"/>
      <c r="M3167" s="216" t="str">
        <f>IF(D3167=0,"Blank",'3 Model Input'!E$44*'3 Model Input'!E$45)</f>
        <v>Blank</v>
      </c>
      <c r="N3167" s="197" t="str">
        <f t="shared" si="510"/>
        <v>Blank</v>
      </c>
      <c r="O3167" s="197" t="str">
        <f>IF(D3167=0,"Blank",'3 Model Input'!E$49*(1-'3 Model Input'!E$51))</f>
        <v>Blank</v>
      </c>
      <c r="P3167" s="197" t="str">
        <f t="shared" si="511"/>
        <v>Blank</v>
      </c>
      <c r="Q3167" s="197" t="str">
        <f>IF(D3167=0,"Blank",IF(D3167="BEV",E3167*(1-'3 Model Input'!E$54), E3167))</f>
        <v>Blank</v>
      </c>
      <c r="R3167" s="198" t="str">
        <f>IF(D3167=0,"Blank",IF(D3167="PHEV",F3167/G3167,F3167*(1-'3 Model Input'!E$54)/G3167))</f>
        <v>Blank</v>
      </c>
      <c r="S3167" s="198" t="str">
        <f>IF(D3167=0,"Blank",IF(D3167="PHEV",MIN(M3167,E3167),MIN(M3167,(E3167*(1-'3 Model Input'!E$54)))))</f>
        <v>Blank</v>
      </c>
      <c r="T3167" s="217" t="str">
        <f t="shared" si="512"/>
        <v>Blank</v>
      </c>
      <c r="U3167" s="89"/>
      <c r="V3167" s="216" t="str">
        <f>IF(D3167=0,"Blank",P3167*'3 Model Input'!E$50)</f>
        <v>Blank</v>
      </c>
      <c r="W3167" s="197" t="str">
        <f t="shared" si="513"/>
        <v>Blank</v>
      </c>
      <c r="X3167" s="197" t="str">
        <f t="shared" si="514"/>
        <v>Blank</v>
      </c>
      <c r="Y3167" s="197" t="str">
        <f t="shared" si="515"/>
        <v>Blank</v>
      </c>
      <c r="Z3167" s="197" t="str">
        <f t="shared" si="516"/>
        <v>Blank</v>
      </c>
      <c r="AA3167" s="223" t="str" cm="1">
        <f t="array" ref="AA3167">_xlfn.IFS(ISTEXT('3 Model Input'!F$70),"Missing",ISTEXT('3 Model Input'!I$70),"Missing",ISNUMBER('3 Model Input'!K$70),'3 Model Input'!K$70*P3167)</f>
        <v>Missing</v>
      </c>
      <c r="AB3167" s="89"/>
      <c r="AC3167" s="227" t="str" cm="1">
        <f t="array" ref="AC3167">IF(D3167=0,"Blank",_xlfn.IFS('3 Model Input'!E$61=1,(V3167*G3167)/T3167,'3 Model Input'!E$61=2,(W3167*G3167)/T3167,'3 Model Input'!E$61=3,(X3167*G3167)/T3167,'3 Model Input'!E$61=4,(Y3167*G3167)/T3167,'3 Model Input'!E$61=5,(Z3167*G3167)/T3167, ISTEXT('3 Model Input'!E$61),"Missing",'3 Model Input'!E$61=6,(AA3167*G3167)/T3167))</f>
        <v>Blank</v>
      </c>
      <c r="AD3167" s="202" t="str">
        <f t="shared" si="517"/>
        <v>Blank</v>
      </c>
      <c r="AE3167" s="202" t="str">
        <f t="shared" si="518"/>
        <v>Blank</v>
      </c>
      <c r="AF3167" s="217" t="str">
        <f t="shared" si="519"/>
        <v>Blank</v>
      </c>
      <c r="AG3167" s="9" t="str" cm="1">
        <f t="array" ref="AG3167">_xlfn.IFS(ISNUMBER(AC3167), "", ISNUMBER(SEARCH("Blank", AC3167)), "", ISERROR(AC3167), "Bad input on tab 3")</f>
        <v/>
      </c>
    </row>
    <row r="3168" spans="2:33" ht="15" customHeight="1" x14ac:dyDescent="0.75">
      <c r="B3168" s="205" t="str">
        <f>'5 Driver Data'!B3168</f>
        <v>3160</v>
      </c>
      <c r="C3168" s="193">
        <f>'5 Driver Data'!C3168</f>
        <v>0</v>
      </c>
      <c r="D3168" s="192">
        <f>'5 Driver Data'!D3168</f>
        <v>0</v>
      </c>
      <c r="E3168" s="191">
        <f>'5 Driver Data'!E3168</f>
        <v>0</v>
      </c>
      <c r="F3168" s="191">
        <f>'5 Driver Data'!F3168</f>
        <v>0</v>
      </c>
      <c r="G3168" s="191">
        <f>'5 Driver Data'!G3168</f>
        <v>0</v>
      </c>
      <c r="H3168" s="191">
        <f>'5 Driver Data'!H3168</f>
        <v>0</v>
      </c>
      <c r="I3168" s="191">
        <f>'5 Driver Data'!I3168</f>
        <v>0</v>
      </c>
      <c r="J3168" s="191">
        <f>'5 Driver Data'!J3168</f>
        <v>0</v>
      </c>
      <c r="K3168" s="206">
        <f>'5 Driver Data'!K3168</f>
        <v>0</v>
      </c>
      <c r="L3168" s="1"/>
      <c r="M3168" s="216" t="str">
        <f>IF(D3168=0,"Blank",'3 Model Input'!E$44*'3 Model Input'!E$45)</f>
        <v>Blank</v>
      </c>
      <c r="N3168" s="197" t="str">
        <f t="shared" si="510"/>
        <v>Blank</v>
      </c>
      <c r="O3168" s="197" t="str">
        <f>IF(D3168=0,"Blank",'3 Model Input'!E$49*(1-'3 Model Input'!E$51))</f>
        <v>Blank</v>
      </c>
      <c r="P3168" s="197" t="str">
        <f t="shared" si="511"/>
        <v>Blank</v>
      </c>
      <c r="Q3168" s="197" t="str">
        <f>IF(D3168=0,"Blank",IF(D3168="BEV",E3168*(1-'3 Model Input'!E$54), E3168))</f>
        <v>Blank</v>
      </c>
      <c r="R3168" s="198" t="str">
        <f>IF(D3168=0,"Blank",IF(D3168="PHEV",F3168/G3168,F3168*(1-'3 Model Input'!E$54)/G3168))</f>
        <v>Blank</v>
      </c>
      <c r="S3168" s="198" t="str">
        <f>IF(D3168=0,"Blank",IF(D3168="PHEV",MIN(M3168,E3168),MIN(M3168,(E3168*(1-'3 Model Input'!E$54)))))</f>
        <v>Blank</v>
      </c>
      <c r="T3168" s="217" t="str">
        <f t="shared" si="512"/>
        <v>Blank</v>
      </c>
      <c r="U3168" s="89"/>
      <c r="V3168" s="216" t="str">
        <f>IF(D3168=0,"Blank",P3168*'3 Model Input'!E$50)</f>
        <v>Blank</v>
      </c>
      <c r="W3168" s="197" t="str">
        <f t="shared" si="513"/>
        <v>Blank</v>
      </c>
      <c r="X3168" s="197" t="str">
        <f t="shared" si="514"/>
        <v>Blank</v>
      </c>
      <c r="Y3168" s="197" t="str">
        <f t="shared" si="515"/>
        <v>Blank</v>
      </c>
      <c r="Z3168" s="197" t="str">
        <f t="shared" si="516"/>
        <v>Blank</v>
      </c>
      <c r="AA3168" s="223" t="str" cm="1">
        <f t="array" ref="AA3168">_xlfn.IFS(ISTEXT('3 Model Input'!F$70),"Missing",ISTEXT('3 Model Input'!I$70),"Missing",ISNUMBER('3 Model Input'!K$70),'3 Model Input'!K$70*P3168)</f>
        <v>Missing</v>
      </c>
      <c r="AB3168" s="89"/>
      <c r="AC3168" s="227" t="str" cm="1">
        <f t="array" ref="AC3168">IF(D3168=0,"Blank",_xlfn.IFS('3 Model Input'!E$61=1,(V3168*G3168)/T3168,'3 Model Input'!E$61=2,(W3168*G3168)/T3168,'3 Model Input'!E$61=3,(X3168*G3168)/T3168,'3 Model Input'!E$61=4,(Y3168*G3168)/T3168,'3 Model Input'!E$61=5,(Z3168*G3168)/T3168, ISTEXT('3 Model Input'!E$61),"Missing",'3 Model Input'!E$61=6,(AA3168*G3168)/T3168))</f>
        <v>Blank</v>
      </c>
      <c r="AD3168" s="202" t="str">
        <f t="shared" si="517"/>
        <v>Blank</v>
      </c>
      <c r="AE3168" s="202" t="str">
        <f t="shared" si="518"/>
        <v>Blank</v>
      </c>
      <c r="AF3168" s="217" t="str">
        <f t="shared" si="519"/>
        <v>Blank</v>
      </c>
      <c r="AG3168" s="9" t="str" cm="1">
        <f t="array" ref="AG3168">_xlfn.IFS(ISNUMBER(AC3168), "", ISNUMBER(SEARCH("Blank", AC3168)), "", ISERROR(AC3168), "Bad input on tab 3")</f>
        <v/>
      </c>
    </row>
    <row r="3169" spans="2:33" ht="15" customHeight="1" x14ac:dyDescent="0.75">
      <c r="B3169" s="205" t="str">
        <f>'5 Driver Data'!B3169</f>
        <v>3161</v>
      </c>
      <c r="C3169" s="193">
        <f>'5 Driver Data'!C3169</f>
        <v>0</v>
      </c>
      <c r="D3169" s="192">
        <f>'5 Driver Data'!D3169</f>
        <v>0</v>
      </c>
      <c r="E3169" s="191">
        <f>'5 Driver Data'!E3169</f>
        <v>0</v>
      </c>
      <c r="F3169" s="191">
        <f>'5 Driver Data'!F3169</f>
        <v>0</v>
      </c>
      <c r="G3169" s="191">
        <f>'5 Driver Data'!G3169</f>
        <v>0</v>
      </c>
      <c r="H3169" s="191">
        <f>'5 Driver Data'!H3169</f>
        <v>0</v>
      </c>
      <c r="I3169" s="191">
        <f>'5 Driver Data'!I3169</f>
        <v>0</v>
      </c>
      <c r="J3169" s="191">
        <f>'5 Driver Data'!J3169</f>
        <v>0</v>
      </c>
      <c r="K3169" s="206">
        <f>'5 Driver Data'!K3169</f>
        <v>0</v>
      </c>
      <c r="L3169" s="1"/>
      <c r="M3169" s="216" t="str">
        <f>IF(D3169=0,"Blank",'3 Model Input'!E$44*'3 Model Input'!E$45)</f>
        <v>Blank</v>
      </c>
      <c r="N3169" s="197" t="str">
        <f t="shared" si="510"/>
        <v>Blank</v>
      </c>
      <c r="O3169" s="197" t="str">
        <f>IF(D3169=0,"Blank",'3 Model Input'!E$49*(1-'3 Model Input'!E$51))</f>
        <v>Blank</v>
      </c>
      <c r="P3169" s="197" t="str">
        <f t="shared" si="511"/>
        <v>Blank</v>
      </c>
      <c r="Q3169" s="197" t="str">
        <f>IF(D3169=0,"Blank",IF(D3169="BEV",E3169*(1-'3 Model Input'!E$54), E3169))</f>
        <v>Blank</v>
      </c>
      <c r="R3169" s="198" t="str">
        <f>IF(D3169=0,"Blank",IF(D3169="PHEV",F3169/G3169,F3169*(1-'3 Model Input'!E$54)/G3169))</f>
        <v>Blank</v>
      </c>
      <c r="S3169" s="198" t="str">
        <f>IF(D3169=0,"Blank",IF(D3169="PHEV",MIN(M3169,E3169),MIN(M3169,(E3169*(1-'3 Model Input'!E$54)))))</f>
        <v>Blank</v>
      </c>
      <c r="T3169" s="217" t="str">
        <f t="shared" si="512"/>
        <v>Blank</v>
      </c>
      <c r="U3169" s="89"/>
      <c r="V3169" s="216" t="str">
        <f>IF(D3169=0,"Blank",P3169*'3 Model Input'!E$50)</f>
        <v>Blank</v>
      </c>
      <c r="W3169" s="197" t="str">
        <f t="shared" si="513"/>
        <v>Blank</v>
      </c>
      <c r="X3169" s="197" t="str">
        <f t="shared" si="514"/>
        <v>Blank</v>
      </c>
      <c r="Y3169" s="197" t="str">
        <f t="shared" si="515"/>
        <v>Blank</v>
      </c>
      <c r="Z3169" s="197" t="str">
        <f t="shared" si="516"/>
        <v>Blank</v>
      </c>
      <c r="AA3169" s="223" t="str" cm="1">
        <f t="array" ref="AA3169">_xlfn.IFS(ISTEXT('3 Model Input'!F$70),"Missing",ISTEXT('3 Model Input'!I$70),"Missing",ISNUMBER('3 Model Input'!K$70),'3 Model Input'!K$70*P3169)</f>
        <v>Missing</v>
      </c>
      <c r="AB3169" s="89"/>
      <c r="AC3169" s="227" t="str" cm="1">
        <f t="array" ref="AC3169">IF(D3169=0,"Blank",_xlfn.IFS('3 Model Input'!E$61=1,(V3169*G3169)/T3169,'3 Model Input'!E$61=2,(W3169*G3169)/T3169,'3 Model Input'!E$61=3,(X3169*G3169)/T3169,'3 Model Input'!E$61=4,(Y3169*G3169)/T3169,'3 Model Input'!E$61=5,(Z3169*G3169)/T3169, ISTEXT('3 Model Input'!E$61),"Missing",'3 Model Input'!E$61=6,(AA3169*G3169)/T3169))</f>
        <v>Blank</v>
      </c>
      <c r="AD3169" s="202" t="str">
        <f t="shared" si="517"/>
        <v>Blank</v>
      </c>
      <c r="AE3169" s="202" t="str">
        <f t="shared" si="518"/>
        <v>Blank</v>
      </c>
      <c r="AF3169" s="217" t="str">
        <f t="shared" si="519"/>
        <v>Blank</v>
      </c>
      <c r="AG3169" s="9" t="str" cm="1">
        <f t="array" ref="AG3169">_xlfn.IFS(ISNUMBER(AC3169), "", ISNUMBER(SEARCH("Blank", AC3169)), "", ISERROR(AC3169), "Bad input on tab 3")</f>
        <v/>
      </c>
    </row>
    <row r="3170" spans="2:33" ht="15" customHeight="1" x14ac:dyDescent="0.75">
      <c r="B3170" s="205" t="str">
        <f>'5 Driver Data'!B3170</f>
        <v>3162</v>
      </c>
      <c r="C3170" s="193">
        <f>'5 Driver Data'!C3170</f>
        <v>0</v>
      </c>
      <c r="D3170" s="192">
        <f>'5 Driver Data'!D3170</f>
        <v>0</v>
      </c>
      <c r="E3170" s="191">
        <f>'5 Driver Data'!E3170</f>
        <v>0</v>
      </c>
      <c r="F3170" s="191">
        <f>'5 Driver Data'!F3170</f>
        <v>0</v>
      </c>
      <c r="G3170" s="191">
        <f>'5 Driver Data'!G3170</f>
        <v>0</v>
      </c>
      <c r="H3170" s="191">
        <f>'5 Driver Data'!H3170</f>
        <v>0</v>
      </c>
      <c r="I3170" s="191">
        <f>'5 Driver Data'!I3170</f>
        <v>0</v>
      </c>
      <c r="J3170" s="191">
        <f>'5 Driver Data'!J3170</f>
        <v>0</v>
      </c>
      <c r="K3170" s="206">
        <f>'5 Driver Data'!K3170</f>
        <v>0</v>
      </c>
      <c r="L3170" s="1"/>
      <c r="M3170" s="216" t="str">
        <f>IF(D3170=0,"Blank",'3 Model Input'!E$44*'3 Model Input'!E$45)</f>
        <v>Blank</v>
      </c>
      <c r="N3170" s="197" t="str">
        <f t="shared" si="510"/>
        <v>Blank</v>
      </c>
      <c r="O3170" s="197" t="str">
        <f>IF(D3170=0,"Blank",'3 Model Input'!E$49*(1-'3 Model Input'!E$51))</f>
        <v>Blank</v>
      </c>
      <c r="P3170" s="197" t="str">
        <f t="shared" si="511"/>
        <v>Blank</v>
      </c>
      <c r="Q3170" s="197" t="str">
        <f>IF(D3170=0,"Blank",IF(D3170="BEV",E3170*(1-'3 Model Input'!E$54), E3170))</f>
        <v>Blank</v>
      </c>
      <c r="R3170" s="198" t="str">
        <f>IF(D3170=0,"Blank",IF(D3170="PHEV",F3170/G3170,F3170*(1-'3 Model Input'!E$54)/G3170))</f>
        <v>Blank</v>
      </c>
      <c r="S3170" s="198" t="str">
        <f>IF(D3170=0,"Blank",IF(D3170="PHEV",MIN(M3170,E3170),MIN(M3170,(E3170*(1-'3 Model Input'!E$54)))))</f>
        <v>Blank</v>
      </c>
      <c r="T3170" s="217" t="str">
        <f t="shared" si="512"/>
        <v>Blank</v>
      </c>
      <c r="U3170" s="89"/>
      <c r="V3170" s="216" t="str">
        <f>IF(D3170=0,"Blank",P3170*'3 Model Input'!E$50)</f>
        <v>Blank</v>
      </c>
      <c r="W3170" s="197" t="str">
        <f t="shared" si="513"/>
        <v>Blank</v>
      </c>
      <c r="X3170" s="197" t="str">
        <f t="shared" si="514"/>
        <v>Blank</v>
      </c>
      <c r="Y3170" s="197" t="str">
        <f t="shared" si="515"/>
        <v>Blank</v>
      </c>
      <c r="Z3170" s="197" t="str">
        <f t="shared" si="516"/>
        <v>Blank</v>
      </c>
      <c r="AA3170" s="223" t="str" cm="1">
        <f t="array" ref="AA3170">_xlfn.IFS(ISTEXT('3 Model Input'!F$70),"Missing",ISTEXT('3 Model Input'!I$70),"Missing",ISNUMBER('3 Model Input'!K$70),'3 Model Input'!K$70*P3170)</f>
        <v>Missing</v>
      </c>
      <c r="AB3170" s="89"/>
      <c r="AC3170" s="227" t="str" cm="1">
        <f t="array" ref="AC3170">IF(D3170=0,"Blank",_xlfn.IFS('3 Model Input'!E$61=1,(V3170*G3170)/T3170,'3 Model Input'!E$61=2,(W3170*G3170)/T3170,'3 Model Input'!E$61=3,(X3170*G3170)/T3170,'3 Model Input'!E$61=4,(Y3170*G3170)/T3170,'3 Model Input'!E$61=5,(Z3170*G3170)/T3170, ISTEXT('3 Model Input'!E$61),"Missing",'3 Model Input'!E$61=6,(AA3170*G3170)/T3170))</f>
        <v>Blank</v>
      </c>
      <c r="AD3170" s="202" t="str">
        <f t="shared" si="517"/>
        <v>Blank</v>
      </c>
      <c r="AE3170" s="202" t="str">
        <f t="shared" si="518"/>
        <v>Blank</v>
      </c>
      <c r="AF3170" s="217" t="str">
        <f t="shared" si="519"/>
        <v>Blank</v>
      </c>
      <c r="AG3170" s="9" t="str" cm="1">
        <f t="array" ref="AG3170">_xlfn.IFS(ISNUMBER(AC3170), "", ISNUMBER(SEARCH("Blank", AC3170)), "", ISERROR(AC3170), "Bad input on tab 3")</f>
        <v/>
      </c>
    </row>
    <row r="3171" spans="2:33" ht="15" customHeight="1" x14ac:dyDescent="0.75">
      <c r="B3171" s="205" t="str">
        <f>'5 Driver Data'!B3171</f>
        <v>3163</v>
      </c>
      <c r="C3171" s="193">
        <f>'5 Driver Data'!C3171</f>
        <v>0</v>
      </c>
      <c r="D3171" s="192">
        <f>'5 Driver Data'!D3171</f>
        <v>0</v>
      </c>
      <c r="E3171" s="191">
        <f>'5 Driver Data'!E3171</f>
        <v>0</v>
      </c>
      <c r="F3171" s="191">
        <f>'5 Driver Data'!F3171</f>
        <v>0</v>
      </c>
      <c r="G3171" s="191">
        <f>'5 Driver Data'!G3171</f>
        <v>0</v>
      </c>
      <c r="H3171" s="191">
        <f>'5 Driver Data'!H3171</f>
        <v>0</v>
      </c>
      <c r="I3171" s="191">
        <f>'5 Driver Data'!I3171</f>
        <v>0</v>
      </c>
      <c r="J3171" s="191">
        <f>'5 Driver Data'!J3171</f>
        <v>0</v>
      </c>
      <c r="K3171" s="206">
        <f>'5 Driver Data'!K3171</f>
        <v>0</v>
      </c>
      <c r="L3171" s="1"/>
      <c r="M3171" s="216" t="str">
        <f>IF(D3171=0,"Blank",'3 Model Input'!E$44*'3 Model Input'!E$45)</f>
        <v>Blank</v>
      </c>
      <c r="N3171" s="197" t="str">
        <f t="shared" si="510"/>
        <v>Blank</v>
      </c>
      <c r="O3171" s="197" t="str">
        <f>IF(D3171=0,"Blank",'3 Model Input'!E$49*(1-'3 Model Input'!E$51))</f>
        <v>Blank</v>
      </c>
      <c r="P3171" s="197" t="str">
        <f t="shared" si="511"/>
        <v>Blank</v>
      </c>
      <c r="Q3171" s="197" t="str">
        <f>IF(D3171=0,"Blank",IF(D3171="BEV",E3171*(1-'3 Model Input'!E$54), E3171))</f>
        <v>Blank</v>
      </c>
      <c r="R3171" s="198" t="str">
        <f>IF(D3171=0,"Blank",IF(D3171="PHEV",F3171/G3171,F3171*(1-'3 Model Input'!E$54)/G3171))</f>
        <v>Blank</v>
      </c>
      <c r="S3171" s="198" t="str">
        <f>IF(D3171=0,"Blank",IF(D3171="PHEV",MIN(M3171,E3171),MIN(M3171,(E3171*(1-'3 Model Input'!E$54)))))</f>
        <v>Blank</v>
      </c>
      <c r="T3171" s="217" t="str">
        <f t="shared" si="512"/>
        <v>Blank</v>
      </c>
      <c r="U3171" s="89"/>
      <c r="V3171" s="216" t="str">
        <f>IF(D3171=0,"Blank",P3171*'3 Model Input'!E$50)</f>
        <v>Blank</v>
      </c>
      <c r="W3171" s="197" t="str">
        <f t="shared" si="513"/>
        <v>Blank</v>
      </c>
      <c r="X3171" s="197" t="str">
        <f t="shared" si="514"/>
        <v>Blank</v>
      </c>
      <c r="Y3171" s="197" t="str">
        <f t="shared" si="515"/>
        <v>Blank</v>
      </c>
      <c r="Z3171" s="197" t="str">
        <f t="shared" si="516"/>
        <v>Blank</v>
      </c>
      <c r="AA3171" s="223" t="str" cm="1">
        <f t="array" ref="AA3171">_xlfn.IFS(ISTEXT('3 Model Input'!F$70),"Missing",ISTEXT('3 Model Input'!I$70),"Missing",ISNUMBER('3 Model Input'!K$70),'3 Model Input'!K$70*P3171)</f>
        <v>Missing</v>
      </c>
      <c r="AB3171" s="89"/>
      <c r="AC3171" s="227" t="str" cm="1">
        <f t="array" ref="AC3171">IF(D3171=0,"Blank",_xlfn.IFS('3 Model Input'!E$61=1,(V3171*G3171)/T3171,'3 Model Input'!E$61=2,(W3171*G3171)/T3171,'3 Model Input'!E$61=3,(X3171*G3171)/T3171,'3 Model Input'!E$61=4,(Y3171*G3171)/T3171,'3 Model Input'!E$61=5,(Z3171*G3171)/T3171, ISTEXT('3 Model Input'!E$61),"Missing",'3 Model Input'!E$61=6,(AA3171*G3171)/T3171))</f>
        <v>Blank</v>
      </c>
      <c r="AD3171" s="202" t="str">
        <f t="shared" si="517"/>
        <v>Blank</v>
      </c>
      <c r="AE3171" s="202" t="str">
        <f t="shared" si="518"/>
        <v>Blank</v>
      </c>
      <c r="AF3171" s="217" t="str">
        <f t="shared" si="519"/>
        <v>Blank</v>
      </c>
      <c r="AG3171" s="9" t="str" cm="1">
        <f t="array" ref="AG3171">_xlfn.IFS(ISNUMBER(AC3171), "", ISNUMBER(SEARCH("Blank", AC3171)), "", ISERROR(AC3171), "Bad input on tab 3")</f>
        <v/>
      </c>
    </row>
    <row r="3172" spans="2:33" ht="15" customHeight="1" x14ac:dyDescent="0.75">
      <c r="B3172" s="205" t="str">
        <f>'5 Driver Data'!B3172</f>
        <v>3164</v>
      </c>
      <c r="C3172" s="193">
        <f>'5 Driver Data'!C3172</f>
        <v>0</v>
      </c>
      <c r="D3172" s="192">
        <f>'5 Driver Data'!D3172</f>
        <v>0</v>
      </c>
      <c r="E3172" s="191">
        <f>'5 Driver Data'!E3172</f>
        <v>0</v>
      </c>
      <c r="F3172" s="191">
        <f>'5 Driver Data'!F3172</f>
        <v>0</v>
      </c>
      <c r="G3172" s="191">
        <f>'5 Driver Data'!G3172</f>
        <v>0</v>
      </c>
      <c r="H3172" s="191">
        <f>'5 Driver Data'!H3172</f>
        <v>0</v>
      </c>
      <c r="I3172" s="191">
        <f>'5 Driver Data'!I3172</f>
        <v>0</v>
      </c>
      <c r="J3172" s="191">
        <f>'5 Driver Data'!J3172</f>
        <v>0</v>
      </c>
      <c r="K3172" s="206">
        <f>'5 Driver Data'!K3172</f>
        <v>0</v>
      </c>
      <c r="L3172" s="1"/>
      <c r="M3172" s="216" t="str">
        <f>IF(D3172=0,"Blank",'3 Model Input'!E$44*'3 Model Input'!E$45)</f>
        <v>Blank</v>
      </c>
      <c r="N3172" s="197" t="str">
        <f t="shared" si="510"/>
        <v>Blank</v>
      </c>
      <c r="O3172" s="197" t="str">
        <f>IF(D3172=0,"Blank",'3 Model Input'!E$49*(1-'3 Model Input'!E$51))</f>
        <v>Blank</v>
      </c>
      <c r="P3172" s="197" t="str">
        <f t="shared" si="511"/>
        <v>Blank</v>
      </c>
      <c r="Q3172" s="197" t="str">
        <f>IF(D3172=0,"Blank",IF(D3172="BEV",E3172*(1-'3 Model Input'!E$54), E3172))</f>
        <v>Blank</v>
      </c>
      <c r="R3172" s="198" t="str">
        <f>IF(D3172=0,"Blank",IF(D3172="PHEV",F3172/G3172,F3172*(1-'3 Model Input'!E$54)/G3172))</f>
        <v>Blank</v>
      </c>
      <c r="S3172" s="198" t="str">
        <f>IF(D3172=0,"Blank",IF(D3172="PHEV",MIN(M3172,E3172),MIN(M3172,(E3172*(1-'3 Model Input'!E$54)))))</f>
        <v>Blank</v>
      </c>
      <c r="T3172" s="217" t="str">
        <f t="shared" si="512"/>
        <v>Blank</v>
      </c>
      <c r="U3172" s="89"/>
      <c r="V3172" s="216" t="str">
        <f>IF(D3172=0,"Blank",P3172*'3 Model Input'!E$50)</f>
        <v>Blank</v>
      </c>
      <c r="W3172" s="197" t="str">
        <f t="shared" si="513"/>
        <v>Blank</v>
      </c>
      <c r="X3172" s="197" t="str">
        <f t="shared" si="514"/>
        <v>Blank</v>
      </c>
      <c r="Y3172" s="197" t="str">
        <f t="shared" si="515"/>
        <v>Blank</v>
      </c>
      <c r="Z3172" s="197" t="str">
        <f t="shared" si="516"/>
        <v>Blank</v>
      </c>
      <c r="AA3172" s="223" t="str" cm="1">
        <f t="array" ref="AA3172">_xlfn.IFS(ISTEXT('3 Model Input'!F$70),"Missing",ISTEXT('3 Model Input'!I$70),"Missing",ISNUMBER('3 Model Input'!K$70),'3 Model Input'!K$70*P3172)</f>
        <v>Missing</v>
      </c>
      <c r="AB3172" s="89"/>
      <c r="AC3172" s="227" t="str" cm="1">
        <f t="array" ref="AC3172">IF(D3172=0,"Blank",_xlfn.IFS('3 Model Input'!E$61=1,(V3172*G3172)/T3172,'3 Model Input'!E$61=2,(W3172*G3172)/T3172,'3 Model Input'!E$61=3,(X3172*G3172)/T3172,'3 Model Input'!E$61=4,(Y3172*G3172)/T3172,'3 Model Input'!E$61=5,(Z3172*G3172)/T3172, ISTEXT('3 Model Input'!E$61),"Missing",'3 Model Input'!E$61=6,(AA3172*G3172)/T3172))</f>
        <v>Blank</v>
      </c>
      <c r="AD3172" s="202" t="str">
        <f t="shared" si="517"/>
        <v>Blank</v>
      </c>
      <c r="AE3172" s="202" t="str">
        <f t="shared" si="518"/>
        <v>Blank</v>
      </c>
      <c r="AF3172" s="217" t="str">
        <f t="shared" si="519"/>
        <v>Blank</v>
      </c>
      <c r="AG3172" s="9" t="str" cm="1">
        <f t="array" ref="AG3172">_xlfn.IFS(ISNUMBER(AC3172), "", ISNUMBER(SEARCH("Blank", AC3172)), "", ISERROR(AC3172), "Bad input on tab 3")</f>
        <v/>
      </c>
    </row>
    <row r="3173" spans="2:33" ht="15" customHeight="1" x14ac:dyDescent="0.75">
      <c r="B3173" s="205" t="str">
        <f>'5 Driver Data'!B3173</f>
        <v>3165</v>
      </c>
      <c r="C3173" s="193">
        <f>'5 Driver Data'!C3173</f>
        <v>0</v>
      </c>
      <c r="D3173" s="192">
        <f>'5 Driver Data'!D3173</f>
        <v>0</v>
      </c>
      <c r="E3173" s="191">
        <f>'5 Driver Data'!E3173</f>
        <v>0</v>
      </c>
      <c r="F3173" s="191">
        <f>'5 Driver Data'!F3173</f>
        <v>0</v>
      </c>
      <c r="G3173" s="191">
        <f>'5 Driver Data'!G3173</f>
        <v>0</v>
      </c>
      <c r="H3173" s="191">
        <f>'5 Driver Data'!H3173</f>
        <v>0</v>
      </c>
      <c r="I3173" s="191">
        <f>'5 Driver Data'!I3173</f>
        <v>0</v>
      </c>
      <c r="J3173" s="191">
        <f>'5 Driver Data'!J3173</f>
        <v>0</v>
      </c>
      <c r="K3173" s="206">
        <f>'5 Driver Data'!K3173</f>
        <v>0</v>
      </c>
      <c r="L3173" s="1"/>
      <c r="M3173" s="216" t="str">
        <f>IF(D3173=0,"Blank",'3 Model Input'!E$44*'3 Model Input'!E$45)</f>
        <v>Blank</v>
      </c>
      <c r="N3173" s="197" t="str">
        <f t="shared" si="510"/>
        <v>Blank</v>
      </c>
      <c r="O3173" s="197" t="str">
        <f>IF(D3173=0,"Blank",'3 Model Input'!E$49*(1-'3 Model Input'!E$51))</f>
        <v>Blank</v>
      </c>
      <c r="P3173" s="197" t="str">
        <f t="shared" si="511"/>
        <v>Blank</v>
      </c>
      <c r="Q3173" s="197" t="str">
        <f>IF(D3173=0,"Blank",IF(D3173="BEV",E3173*(1-'3 Model Input'!E$54), E3173))</f>
        <v>Blank</v>
      </c>
      <c r="R3173" s="198" t="str">
        <f>IF(D3173=0,"Blank",IF(D3173="PHEV",F3173/G3173,F3173*(1-'3 Model Input'!E$54)/G3173))</f>
        <v>Blank</v>
      </c>
      <c r="S3173" s="198" t="str">
        <f>IF(D3173=0,"Blank",IF(D3173="PHEV",MIN(M3173,E3173),MIN(M3173,(E3173*(1-'3 Model Input'!E$54)))))</f>
        <v>Blank</v>
      </c>
      <c r="T3173" s="217" t="str">
        <f t="shared" si="512"/>
        <v>Blank</v>
      </c>
      <c r="U3173" s="89"/>
      <c r="V3173" s="216" t="str">
        <f>IF(D3173=0,"Blank",P3173*'3 Model Input'!E$50)</f>
        <v>Blank</v>
      </c>
      <c r="W3173" s="197" t="str">
        <f t="shared" si="513"/>
        <v>Blank</v>
      </c>
      <c r="X3173" s="197" t="str">
        <f t="shared" si="514"/>
        <v>Blank</v>
      </c>
      <c r="Y3173" s="197" t="str">
        <f t="shared" si="515"/>
        <v>Blank</v>
      </c>
      <c r="Z3173" s="197" t="str">
        <f t="shared" si="516"/>
        <v>Blank</v>
      </c>
      <c r="AA3173" s="223" t="str" cm="1">
        <f t="array" ref="AA3173">_xlfn.IFS(ISTEXT('3 Model Input'!F$70),"Missing",ISTEXT('3 Model Input'!I$70),"Missing",ISNUMBER('3 Model Input'!K$70),'3 Model Input'!K$70*P3173)</f>
        <v>Missing</v>
      </c>
      <c r="AB3173" s="89"/>
      <c r="AC3173" s="227" t="str" cm="1">
        <f t="array" ref="AC3173">IF(D3173=0,"Blank",_xlfn.IFS('3 Model Input'!E$61=1,(V3173*G3173)/T3173,'3 Model Input'!E$61=2,(W3173*G3173)/T3173,'3 Model Input'!E$61=3,(X3173*G3173)/T3173,'3 Model Input'!E$61=4,(Y3173*G3173)/T3173,'3 Model Input'!E$61=5,(Z3173*G3173)/T3173, ISTEXT('3 Model Input'!E$61),"Missing",'3 Model Input'!E$61=6,(AA3173*G3173)/T3173))</f>
        <v>Blank</v>
      </c>
      <c r="AD3173" s="202" t="str">
        <f t="shared" si="517"/>
        <v>Blank</v>
      </c>
      <c r="AE3173" s="202" t="str">
        <f t="shared" si="518"/>
        <v>Blank</v>
      </c>
      <c r="AF3173" s="217" t="str">
        <f t="shared" si="519"/>
        <v>Blank</v>
      </c>
      <c r="AG3173" s="9" t="str" cm="1">
        <f t="array" ref="AG3173">_xlfn.IFS(ISNUMBER(AC3173), "", ISNUMBER(SEARCH("Blank", AC3173)), "", ISERROR(AC3173), "Bad input on tab 3")</f>
        <v/>
      </c>
    </row>
    <row r="3174" spans="2:33" ht="15" customHeight="1" x14ac:dyDescent="0.75">
      <c r="B3174" s="205" t="str">
        <f>'5 Driver Data'!B3174</f>
        <v>3166</v>
      </c>
      <c r="C3174" s="193">
        <f>'5 Driver Data'!C3174</f>
        <v>0</v>
      </c>
      <c r="D3174" s="192">
        <f>'5 Driver Data'!D3174</f>
        <v>0</v>
      </c>
      <c r="E3174" s="191">
        <f>'5 Driver Data'!E3174</f>
        <v>0</v>
      </c>
      <c r="F3174" s="191">
        <f>'5 Driver Data'!F3174</f>
        <v>0</v>
      </c>
      <c r="G3174" s="191">
        <f>'5 Driver Data'!G3174</f>
        <v>0</v>
      </c>
      <c r="H3174" s="191">
        <f>'5 Driver Data'!H3174</f>
        <v>0</v>
      </c>
      <c r="I3174" s="191">
        <f>'5 Driver Data'!I3174</f>
        <v>0</v>
      </c>
      <c r="J3174" s="191">
        <f>'5 Driver Data'!J3174</f>
        <v>0</v>
      </c>
      <c r="K3174" s="206">
        <f>'5 Driver Data'!K3174</f>
        <v>0</v>
      </c>
      <c r="L3174" s="1"/>
      <c r="M3174" s="216" t="str">
        <f>IF(D3174=0,"Blank",'3 Model Input'!E$44*'3 Model Input'!E$45)</f>
        <v>Blank</v>
      </c>
      <c r="N3174" s="197" t="str">
        <f t="shared" si="510"/>
        <v>Blank</v>
      </c>
      <c r="O3174" s="197" t="str">
        <f>IF(D3174=0,"Blank",'3 Model Input'!E$49*(1-'3 Model Input'!E$51))</f>
        <v>Blank</v>
      </c>
      <c r="P3174" s="197" t="str">
        <f t="shared" si="511"/>
        <v>Blank</v>
      </c>
      <c r="Q3174" s="197" t="str">
        <f>IF(D3174=0,"Blank",IF(D3174="BEV",E3174*(1-'3 Model Input'!E$54), E3174))</f>
        <v>Blank</v>
      </c>
      <c r="R3174" s="198" t="str">
        <f>IF(D3174=0,"Blank",IF(D3174="PHEV",F3174/G3174,F3174*(1-'3 Model Input'!E$54)/G3174))</f>
        <v>Blank</v>
      </c>
      <c r="S3174" s="198" t="str">
        <f>IF(D3174=0,"Blank",IF(D3174="PHEV",MIN(M3174,E3174),MIN(M3174,(E3174*(1-'3 Model Input'!E$54)))))</f>
        <v>Blank</v>
      </c>
      <c r="T3174" s="217" t="str">
        <f t="shared" si="512"/>
        <v>Blank</v>
      </c>
      <c r="U3174" s="89"/>
      <c r="V3174" s="216" t="str">
        <f>IF(D3174=0,"Blank",P3174*'3 Model Input'!E$50)</f>
        <v>Blank</v>
      </c>
      <c r="W3174" s="197" t="str">
        <f t="shared" si="513"/>
        <v>Blank</v>
      </c>
      <c r="X3174" s="197" t="str">
        <f t="shared" si="514"/>
        <v>Blank</v>
      </c>
      <c r="Y3174" s="197" t="str">
        <f t="shared" si="515"/>
        <v>Blank</v>
      </c>
      <c r="Z3174" s="197" t="str">
        <f t="shared" si="516"/>
        <v>Blank</v>
      </c>
      <c r="AA3174" s="223" t="str" cm="1">
        <f t="array" ref="AA3174">_xlfn.IFS(ISTEXT('3 Model Input'!F$70),"Missing",ISTEXT('3 Model Input'!I$70),"Missing",ISNUMBER('3 Model Input'!K$70),'3 Model Input'!K$70*P3174)</f>
        <v>Missing</v>
      </c>
      <c r="AB3174" s="89"/>
      <c r="AC3174" s="227" t="str" cm="1">
        <f t="array" ref="AC3174">IF(D3174=0,"Blank",_xlfn.IFS('3 Model Input'!E$61=1,(V3174*G3174)/T3174,'3 Model Input'!E$61=2,(W3174*G3174)/T3174,'3 Model Input'!E$61=3,(X3174*G3174)/T3174,'3 Model Input'!E$61=4,(Y3174*G3174)/T3174,'3 Model Input'!E$61=5,(Z3174*G3174)/T3174, ISTEXT('3 Model Input'!E$61),"Missing",'3 Model Input'!E$61=6,(AA3174*G3174)/T3174))</f>
        <v>Blank</v>
      </c>
      <c r="AD3174" s="202" t="str">
        <f t="shared" si="517"/>
        <v>Blank</v>
      </c>
      <c r="AE3174" s="202" t="str">
        <f t="shared" si="518"/>
        <v>Blank</v>
      </c>
      <c r="AF3174" s="217" t="str">
        <f t="shared" si="519"/>
        <v>Blank</v>
      </c>
      <c r="AG3174" s="9" t="str" cm="1">
        <f t="array" ref="AG3174">_xlfn.IFS(ISNUMBER(AC3174), "", ISNUMBER(SEARCH("Blank", AC3174)), "", ISERROR(AC3174), "Bad input on tab 3")</f>
        <v/>
      </c>
    </row>
    <row r="3175" spans="2:33" ht="15" customHeight="1" x14ac:dyDescent="0.75">
      <c r="B3175" s="205" t="str">
        <f>'5 Driver Data'!B3175</f>
        <v>3167</v>
      </c>
      <c r="C3175" s="193">
        <f>'5 Driver Data'!C3175</f>
        <v>0</v>
      </c>
      <c r="D3175" s="192">
        <f>'5 Driver Data'!D3175</f>
        <v>0</v>
      </c>
      <c r="E3175" s="191">
        <f>'5 Driver Data'!E3175</f>
        <v>0</v>
      </c>
      <c r="F3175" s="191">
        <f>'5 Driver Data'!F3175</f>
        <v>0</v>
      </c>
      <c r="G3175" s="191">
        <f>'5 Driver Data'!G3175</f>
        <v>0</v>
      </c>
      <c r="H3175" s="191">
        <f>'5 Driver Data'!H3175</f>
        <v>0</v>
      </c>
      <c r="I3175" s="191">
        <f>'5 Driver Data'!I3175</f>
        <v>0</v>
      </c>
      <c r="J3175" s="191">
        <f>'5 Driver Data'!J3175</f>
        <v>0</v>
      </c>
      <c r="K3175" s="206">
        <f>'5 Driver Data'!K3175</f>
        <v>0</v>
      </c>
      <c r="L3175" s="1"/>
      <c r="M3175" s="216" t="str">
        <f>IF(D3175=0,"Blank",'3 Model Input'!E$44*'3 Model Input'!E$45)</f>
        <v>Blank</v>
      </c>
      <c r="N3175" s="197" t="str">
        <f t="shared" si="510"/>
        <v>Blank</v>
      </c>
      <c r="O3175" s="197" t="str">
        <f>IF(D3175=0,"Blank",'3 Model Input'!E$49*(1-'3 Model Input'!E$51))</f>
        <v>Blank</v>
      </c>
      <c r="P3175" s="197" t="str">
        <f t="shared" si="511"/>
        <v>Blank</v>
      </c>
      <c r="Q3175" s="197" t="str">
        <f>IF(D3175=0,"Blank",IF(D3175="BEV",E3175*(1-'3 Model Input'!E$54), E3175))</f>
        <v>Blank</v>
      </c>
      <c r="R3175" s="198" t="str">
        <f>IF(D3175=0,"Blank",IF(D3175="PHEV",F3175/G3175,F3175*(1-'3 Model Input'!E$54)/G3175))</f>
        <v>Blank</v>
      </c>
      <c r="S3175" s="198" t="str">
        <f>IF(D3175=0,"Blank",IF(D3175="PHEV",MIN(M3175,E3175),MIN(M3175,(E3175*(1-'3 Model Input'!E$54)))))</f>
        <v>Blank</v>
      </c>
      <c r="T3175" s="217" t="str">
        <f t="shared" si="512"/>
        <v>Blank</v>
      </c>
      <c r="U3175" s="89"/>
      <c r="V3175" s="216" t="str">
        <f>IF(D3175=0,"Blank",P3175*'3 Model Input'!E$50)</f>
        <v>Blank</v>
      </c>
      <c r="W3175" s="197" t="str">
        <f t="shared" si="513"/>
        <v>Blank</v>
      </c>
      <c r="X3175" s="197" t="str">
        <f t="shared" si="514"/>
        <v>Blank</v>
      </c>
      <c r="Y3175" s="197" t="str">
        <f t="shared" si="515"/>
        <v>Blank</v>
      </c>
      <c r="Z3175" s="197" t="str">
        <f t="shared" si="516"/>
        <v>Blank</v>
      </c>
      <c r="AA3175" s="223" t="str" cm="1">
        <f t="array" ref="AA3175">_xlfn.IFS(ISTEXT('3 Model Input'!F$70),"Missing",ISTEXT('3 Model Input'!I$70),"Missing",ISNUMBER('3 Model Input'!K$70),'3 Model Input'!K$70*P3175)</f>
        <v>Missing</v>
      </c>
      <c r="AB3175" s="89"/>
      <c r="AC3175" s="227" t="str" cm="1">
        <f t="array" ref="AC3175">IF(D3175=0,"Blank",_xlfn.IFS('3 Model Input'!E$61=1,(V3175*G3175)/T3175,'3 Model Input'!E$61=2,(W3175*G3175)/T3175,'3 Model Input'!E$61=3,(X3175*G3175)/T3175,'3 Model Input'!E$61=4,(Y3175*G3175)/T3175,'3 Model Input'!E$61=5,(Z3175*G3175)/T3175, ISTEXT('3 Model Input'!E$61),"Missing",'3 Model Input'!E$61=6,(AA3175*G3175)/T3175))</f>
        <v>Blank</v>
      </c>
      <c r="AD3175" s="202" t="str">
        <f t="shared" si="517"/>
        <v>Blank</v>
      </c>
      <c r="AE3175" s="202" t="str">
        <f t="shared" si="518"/>
        <v>Blank</v>
      </c>
      <c r="AF3175" s="217" t="str">
        <f t="shared" si="519"/>
        <v>Blank</v>
      </c>
      <c r="AG3175" s="9" t="str" cm="1">
        <f t="array" ref="AG3175">_xlfn.IFS(ISNUMBER(AC3175), "", ISNUMBER(SEARCH("Blank", AC3175)), "", ISERROR(AC3175), "Bad input on tab 3")</f>
        <v/>
      </c>
    </row>
    <row r="3176" spans="2:33" ht="15" customHeight="1" x14ac:dyDescent="0.75">
      <c r="B3176" s="205" t="str">
        <f>'5 Driver Data'!B3176</f>
        <v>3168</v>
      </c>
      <c r="C3176" s="193">
        <f>'5 Driver Data'!C3176</f>
        <v>0</v>
      </c>
      <c r="D3176" s="192">
        <f>'5 Driver Data'!D3176</f>
        <v>0</v>
      </c>
      <c r="E3176" s="191">
        <f>'5 Driver Data'!E3176</f>
        <v>0</v>
      </c>
      <c r="F3176" s="191">
        <f>'5 Driver Data'!F3176</f>
        <v>0</v>
      </c>
      <c r="G3176" s="191">
        <f>'5 Driver Data'!G3176</f>
        <v>0</v>
      </c>
      <c r="H3176" s="191">
        <f>'5 Driver Data'!H3176</f>
        <v>0</v>
      </c>
      <c r="I3176" s="191">
        <f>'5 Driver Data'!I3176</f>
        <v>0</v>
      </c>
      <c r="J3176" s="191">
        <f>'5 Driver Data'!J3176</f>
        <v>0</v>
      </c>
      <c r="K3176" s="206">
        <f>'5 Driver Data'!K3176</f>
        <v>0</v>
      </c>
      <c r="L3176" s="1"/>
      <c r="M3176" s="216" t="str">
        <f>IF(D3176=0,"Blank",'3 Model Input'!E$44*'3 Model Input'!E$45)</f>
        <v>Blank</v>
      </c>
      <c r="N3176" s="197" t="str">
        <f t="shared" si="510"/>
        <v>Blank</v>
      </c>
      <c r="O3176" s="197" t="str">
        <f>IF(D3176=0,"Blank",'3 Model Input'!E$49*(1-'3 Model Input'!E$51))</f>
        <v>Blank</v>
      </c>
      <c r="P3176" s="197" t="str">
        <f t="shared" si="511"/>
        <v>Blank</v>
      </c>
      <c r="Q3176" s="197" t="str">
        <f>IF(D3176=0,"Blank",IF(D3176="BEV",E3176*(1-'3 Model Input'!E$54), E3176))</f>
        <v>Blank</v>
      </c>
      <c r="R3176" s="198" t="str">
        <f>IF(D3176=0,"Blank",IF(D3176="PHEV",F3176/G3176,F3176*(1-'3 Model Input'!E$54)/G3176))</f>
        <v>Blank</v>
      </c>
      <c r="S3176" s="198" t="str">
        <f>IF(D3176=0,"Blank",IF(D3176="PHEV",MIN(M3176,E3176),MIN(M3176,(E3176*(1-'3 Model Input'!E$54)))))</f>
        <v>Blank</v>
      </c>
      <c r="T3176" s="217" t="str">
        <f t="shared" si="512"/>
        <v>Blank</v>
      </c>
      <c r="U3176" s="89"/>
      <c r="V3176" s="216" t="str">
        <f>IF(D3176=0,"Blank",P3176*'3 Model Input'!E$50)</f>
        <v>Blank</v>
      </c>
      <c r="W3176" s="197" t="str">
        <f t="shared" si="513"/>
        <v>Blank</v>
      </c>
      <c r="X3176" s="197" t="str">
        <f t="shared" si="514"/>
        <v>Blank</v>
      </c>
      <c r="Y3176" s="197" t="str">
        <f t="shared" si="515"/>
        <v>Blank</v>
      </c>
      <c r="Z3176" s="197" t="str">
        <f t="shared" si="516"/>
        <v>Blank</v>
      </c>
      <c r="AA3176" s="223" t="str" cm="1">
        <f t="array" ref="AA3176">_xlfn.IFS(ISTEXT('3 Model Input'!F$70),"Missing",ISTEXT('3 Model Input'!I$70),"Missing",ISNUMBER('3 Model Input'!K$70),'3 Model Input'!K$70*P3176)</f>
        <v>Missing</v>
      </c>
      <c r="AB3176" s="89"/>
      <c r="AC3176" s="227" t="str" cm="1">
        <f t="array" ref="AC3176">IF(D3176=0,"Blank",_xlfn.IFS('3 Model Input'!E$61=1,(V3176*G3176)/T3176,'3 Model Input'!E$61=2,(W3176*G3176)/T3176,'3 Model Input'!E$61=3,(X3176*G3176)/T3176,'3 Model Input'!E$61=4,(Y3176*G3176)/T3176,'3 Model Input'!E$61=5,(Z3176*G3176)/T3176, ISTEXT('3 Model Input'!E$61),"Missing",'3 Model Input'!E$61=6,(AA3176*G3176)/T3176))</f>
        <v>Blank</v>
      </c>
      <c r="AD3176" s="202" t="str">
        <f t="shared" si="517"/>
        <v>Blank</v>
      </c>
      <c r="AE3176" s="202" t="str">
        <f t="shared" si="518"/>
        <v>Blank</v>
      </c>
      <c r="AF3176" s="217" t="str">
        <f t="shared" si="519"/>
        <v>Blank</v>
      </c>
      <c r="AG3176" s="9" t="str" cm="1">
        <f t="array" ref="AG3176">_xlfn.IFS(ISNUMBER(AC3176), "", ISNUMBER(SEARCH("Blank", AC3176)), "", ISERROR(AC3176), "Bad input on tab 3")</f>
        <v/>
      </c>
    </row>
    <row r="3177" spans="2:33" ht="15" customHeight="1" x14ac:dyDescent="0.75">
      <c r="B3177" s="205" t="str">
        <f>'5 Driver Data'!B3177</f>
        <v>3169</v>
      </c>
      <c r="C3177" s="193">
        <f>'5 Driver Data'!C3177</f>
        <v>0</v>
      </c>
      <c r="D3177" s="192">
        <f>'5 Driver Data'!D3177</f>
        <v>0</v>
      </c>
      <c r="E3177" s="191">
        <f>'5 Driver Data'!E3177</f>
        <v>0</v>
      </c>
      <c r="F3177" s="191">
        <f>'5 Driver Data'!F3177</f>
        <v>0</v>
      </c>
      <c r="G3177" s="191">
        <f>'5 Driver Data'!G3177</f>
        <v>0</v>
      </c>
      <c r="H3177" s="191">
        <f>'5 Driver Data'!H3177</f>
        <v>0</v>
      </c>
      <c r="I3177" s="191">
        <f>'5 Driver Data'!I3177</f>
        <v>0</v>
      </c>
      <c r="J3177" s="191">
        <f>'5 Driver Data'!J3177</f>
        <v>0</v>
      </c>
      <c r="K3177" s="206">
        <f>'5 Driver Data'!K3177</f>
        <v>0</v>
      </c>
      <c r="L3177" s="1"/>
      <c r="M3177" s="216" t="str">
        <f>IF(D3177=0,"Blank",'3 Model Input'!E$44*'3 Model Input'!E$45)</f>
        <v>Blank</v>
      </c>
      <c r="N3177" s="197" t="str">
        <f t="shared" si="510"/>
        <v>Blank</v>
      </c>
      <c r="O3177" s="197" t="str">
        <f>IF(D3177=0,"Blank",'3 Model Input'!E$49*(1-'3 Model Input'!E$51))</f>
        <v>Blank</v>
      </c>
      <c r="P3177" s="197" t="str">
        <f t="shared" si="511"/>
        <v>Blank</v>
      </c>
      <c r="Q3177" s="197" t="str">
        <f>IF(D3177=0,"Blank",IF(D3177="BEV",E3177*(1-'3 Model Input'!E$54), E3177))</f>
        <v>Blank</v>
      </c>
      <c r="R3177" s="198" t="str">
        <f>IF(D3177=0,"Blank",IF(D3177="PHEV",F3177/G3177,F3177*(1-'3 Model Input'!E$54)/G3177))</f>
        <v>Blank</v>
      </c>
      <c r="S3177" s="198" t="str">
        <f>IF(D3177=0,"Blank",IF(D3177="PHEV",MIN(M3177,E3177),MIN(M3177,(E3177*(1-'3 Model Input'!E$54)))))</f>
        <v>Blank</v>
      </c>
      <c r="T3177" s="217" t="str">
        <f t="shared" si="512"/>
        <v>Blank</v>
      </c>
      <c r="U3177" s="89"/>
      <c r="V3177" s="216" t="str">
        <f>IF(D3177=0,"Blank",P3177*'3 Model Input'!E$50)</f>
        <v>Blank</v>
      </c>
      <c r="W3177" s="197" t="str">
        <f t="shared" si="513"/>
        <v>Blank</v>
      </c>
      <c r="X3177" s="197" t="str">
        <f t="shared" si="514"/>
        <v>Blank</v>
      </c>
      <c r="Y3177" s="197" t="str">
        <f t="shared" si="515"/>
        <v>Blank</v>
      </c>
      <c r="Z3177" s="197" t="str">
        <f t="shared" si="516"/>
        <v>Blank</v>
      </c>
      <c r="AA3177" s="223" t="str" cm="1">
        <f t="array" ref="AA3177">_xlfn.IFS(ISTEXT('3 Model Input'!F$70),"Missing",ISTEXT('3 Model Input'!I$70),"Missing",ISNUMBER('3 Model Input'!K$70),'3 Model Input'!K$70*P3177)</f>
        <v>Missing</v>
      </c>
      <c r="AB3177" s="89"/>
      <c r="AC3177" s="227" t="str" cm="1">
        <f t="array" ref="AC3177">IF(D3177=0,"Blank",_xlfn.IFS('3 Model Input'!E$61=1,(V3177*G3177)/T3177,'3 Model Input'!E$61=2,(W3177*G3177)/T3177,'3 Model Input'!E$61=3,(X3177*G3177)/T3177,'3 Model Input'!E$61=4,(Y3177*G3177)/T3177,'3 Model Input'!E$61=5,(Z3177*G3177)/T3177, ISTEXT('3 Model Input'!E$61),"Missing",'3 Model Input'!E$61=6,(AA3177*G3177)/T3177))</f>
        <v>Blank</v>
      </c>
      <c r="AD3177" s="202" t="str">
        <f t="shared" si="517"/>
        <v>Blank</v>
      </c>
      <c r="AE3177" s="202" t="str">
        <f t="shared" si="518"/>
        <v>Blank</v>
      </c>
      <c r="AF3177" s="217" t="str">
        <f t="shared" si="519"/>
        <v>Blank</v>
      </c>
      <c r="AG3177" s="9" t="str" cm="1">
        <f t="array" ref="AG3177">_xlfn.IFS(ISNUMBER(AC3177), "", ISNUMBER(SEARCH("Blank", AC3177)), "", ISERROR(AC3177), "Bad input on tab 3")</f>
        <v/>
      </c>
    </row>
    <row r="3178" spans="2:33" ht="15" customHeight="1" x14ac:dyDescent="0.75">
      <c r="B3178" s="205" t="str">
        <f>'5 Driver Data'!B3178</f>
        <v>3170</v>
      </c>
      <c r="C3178" s="193">
        <f>'5 Driver Data'!C3178</f>
        <v>0</v>
      </c>
      <c r="D3178" s="192">
        <f>'5 Driver Data'!D3178</f>
        <v>0</v>
      </c>
      <c r="E3178" s="191">
        <f>'5 Driver Data'!E3178</f>
        <v>0</v>
      </c>
      <c r="F3178" s="191">
        <f>'5 Driver Data'!F3178</f>
        <v>0</v>
      </c>
      <c r="G3178" s="191">
        <f>'5 Driver Data'!G3178</f>
        <v>0</v>
      </c>
      <c r="H3178" s="191">
        <f>'5 Driver Data'!H3178</f>
        <v>0</v>
      </c>
      <c r="I3178" s="191">
        <f>'5 Driver Data'!I3178</f>
        <v>0</v>
      </c>
      <c r="J3178" s="191">
        <f>'5 Driver Data'!J3178</f>
        <v>0</v>
      </c>
      <c r="K3178" s="206">
        <f>'5 Driver Data'!K3178</f>
        <v>0</v>
      </c>
      <c r="L3178" s="1"/>
      <c r="M3178" s="216" t="str">
        <f>IF(D3178=0,"Blank",'3 Model Input'!E$44*'3 Model Input'!E$45)</f>
        <v>Blank</v>
      </c>
      <c r="N3178" s="197" t="str">
        <f t="shared" si="510"/>
        <v>Blank</v>
      </c>
      <c r="O3178" s="197" t="str">
        <f>IF(D3178=0,"Blank",'3 Model Input'!E$49*(1-'3 Model Input'!E$51))</f>
        <v>Blank</v>
      </c>
      <c r="P3178" s="197" t="str">
        <f t="shared" si="511"/>
        <v>Blank</v>
      </c>
      <c r="Q3178" s="197" t="str">
        <f>IF(D3178=0,"Blank",IF(D3178="BEV",E3178*(1-'3 Model Input'!E$54), E3178))</f>
        <v>Blank</v>
      </c>
      <c r="R3178" s="198" t="str">
        <f>IF(D3178=0,"Blank",IF(D3178="PHEV",F3178/G3178,F3178*(1-'3 Model Input'!E$54)/G3178))</f>
        <v>Blank</v>
      </c>
      <c r="S3178" s="198" t="str">
        <f>IF(D3178=0,"Blank",IF(D3178="PHEV",MIN(M3178,E3178),MIN(M3178,(E3178*(1-'3 Model Input'!E$54)))))</f>
        <v>Blank</v>
      </c>
      <c r="T3178" s="217" t="str">
        <f t="shared" si="512"/>
        <v>Blank</v>
      </c>
      <c r="U3178" s="89"/>
      <c r="V3178" s="216" t="str">
        <f>IF(D3178=0,"Blank",P3178*'3 Model Input'!E$50)</f>
        <v>Blank</v>
      </c>
      <c r="W3178" s="197" t="str">
        <f t="shared" si="513"/>
        <v>Blank</v>
      </c>
      <c r="X3178" s="197" t="str">
        <f t="shared" si="514"/>
        <v>Blank</v>
      </c>
      <c r="Y3178" s="197" t="str">
        <f t="shared" si="515"/>
        <v>Blank</v>
      </c>
      <c r="Z3178" s="197" t="str">
        <f t="shared" si="516"/>
        <v>Blank</v>
      </c>
      <c r="AA3178" s="223" t="str" cm="1">
        <f t="array" ref="AA3178">_xlfn.IFS(ISTEXT('3 Model Input'!F$70),"Missing",ISTEXT('3 Model Input'!I$70),"Missing",ISNUMBER('3 Model Input'!K$70),'3 Model Input'!K$70*P3178)</f>
        <v>Missing</v>
      </c>
      <c r="AB3178" s="89"/>
      <c r="AC3178" s="227" t="str" cm="1">
        <f t="array" ref="AC3178">IF(D3178=0,"Blank",_xlfn.IFS('3 Model Input'!E$61=1,(V3178*G3178)/T3178,'3 Model Input'!E$61=2,(W3178*G3178)/T3178,'3 Model Input'!E$61=3,(X3178*G3178)/T3178,'3 Model Input'!E$61=4,(Y3178*G3178)/T3178,'3 Model Input'!E$61=5,(Z3178*G3178)/T3178, ISTEXT('3 Model Input'!E$61),"Missing",'3 Model Input'!E$61=6,(AA3178*G3178)/T3178))</f>
        <v>Blank</v>
      </c>
      <c r="AD3178" s="202" t="str">
        <f t="shared" si="517"/>
        <v>Blank</v>
      </c>
      <c r="AE3178" s="202" t="str">
        <f t="shared" si="518"/>
        <v>Blank</v>
      </c>
      <c r="AF3178" s="217" t="str">
        <f t="shared" si="519"/>
        <v>Blank</v>
      </c>
      <c r="AG3178" s="9" t="str" cm="1">
        <f t="array" ref="AG3178">_xlfn.IFS(ISNUMBER(AC3178), "", ISNUMBER(SEARCH("Blank", AC3178)), "", ISERROR(AC3178), "Bad input on tab 3")</f>
        <v/>
      </c>
    </row>
    <row r="3179" spans="2:33" ht="15" customHeight="1" x14ac:dyDescent="0.75">
      <c r="B3179" s="205" t="str">
        <f>'5 Driver Data'!B3179</f>
        <v>3171</v>
      </c>
      <c r="C3179" s="193">
        <f>'5 Driver Data'!C3179</f>
        <v>0</v>
      </c>
      <c r="D3179" s="192">
        <f>'5 Driver Data'!D3179</f>
        <v>0</v>
      </c>
      <c r="E3179" s="191">
        <f>'5 Driver Data'!E3179</f>
        <v>0</v>
      </c>
      <c r="F3179" s="191">
        <f>'5 Driver Data'!F3179</f>
        <v>0</v>
      </c>
      <c r="G3179" s="191">
        <f>'5 Driver Data'!G3179</f>
        <v>0</v>
      </c>
      <c r="H3179" s="191">
        <f>'5 Driver Data'!H3179</f>
        <v>0</v>
      </c>
      <c r="I3179" s="191">
        <f>'5 Driver Data'!I3179</f>
        <v>0</v>
      </c>
      <c r="J3179" s="191">
        <f>'5 Driver Data'!J3179</f>
        <v>0</v>
      </c>
      <c r="K3179" s="206">
        <f>'5 Driver Data'!K3179</f>
        <v>0</v>
      </c>
      <c r="L3179" s="1"/>
      <c r="M3179" s="216" t="str">
        <f>IF(D3179=0,"Blank",'3 Model Input'!E$44*'3 Model Input'!E$45)</f>
        <v>Blank</v>
      </c>
      <c r="N3179" s="197" t="str">
        <f t="shared" si="510"/>
        <v>Blank</v>
      </c>
      <c r="O3179" s="197" t="str">
        <f>IF(D3179=0,"Blank",'3 Model Input'!E$49*(1-'3 Model Input'!E$51))</f>
        <v>Blank</v>
      </c>
      <c r="P3179" s="197" t="str">
        <f t="shared" si="511"/>
        <v>Blank</v>
      </c>
      <c r="Q3179" s="197" t="str">
        <f>IF(D3179=0,"Blank",IF(D3179="BEV",E3179*(1-'3 Model Input'!E$54), E3179))</f>
        <v>Blank</v>
      </c>
      <c r="R3179" s="198" t="str">
        <f>IF(D3179=0,"Blank",IF(D3179="PHEV",F3179/G3179,F3179*(1-'3 Model Input'!E$54)/G3179))</f>
        <v>Blank</v>
      </c>
      <c r="S3179" s="198" t="str">
        <f>IF(D3179=0,"Blank",IF(D3179="PHEV",MIN(M3179,E3179),MIN(M3179,(E3179*(1-'3 Model Input'!E$54)))))</f>
        <v>Blank</v>
      </c>
      <c r="T3179" s="217" t="str">
        <f t="shared" si="512"/>
        <v>Blank</v>
      </c>
      <c r="U3179" s="89"/>
      <c r="V3179" s="216" t="str">
        <f>IF(D3179=0,"Blank",P3179*'3 Model Input'!E$50)</f>
        <v>Blank</v>
      </c>
      <c r="W3179" s="197" t="str">
        <f t="shared" si="513"/>
        <v>Blank</v>
      </c>
      <c r="X3179" s="197" t="str">
        <f t="shared" si="514"/>
        <v>Blank</v>
      </c>
      <c r="Y3179" s="197" t="str">
        <f t="shared" si="515"/>
        <v>Blank</v>
      </c>
      <c r="Z3179" s="197" t="str">
        <f t="shared" si="516"/>
        <v>Blank</v>
      </c>
      <c r="AA3179" s="223" t="str" cm="1">
        <f t="array" ref="AA3179">_xlfn.IFS(ISTEXT('3 Model Input'!F$70),"Missing",ISTEXT('3 Model Input'!I$70),"Missing",ISNUMBER('3 Model Input'!K$70),'3 Model Input'!K$70*P3179)</f>
        <v>Missing</v>
      </c>
      <c r="AB3179" s="89"/>
      <c r="AC3179" s="227" t="str" cm="1">
        <f t="array" ref="AC3179">IF(D3179=0,"Blank",_xlfn.IFS('3 Model Input'!E$61=1,(V3179*G3179)/T3179,'3 Model Input'!E$61=2,(W3179*G3179)/T3179,'3 Model Input'!E$61=3,(X3179*G3179)/T3179,'3 Model Input'!E$61=4,(Y3179*G3179)/T3179,'3 Model Input'!E$61=5,(Z3179*G3179)/T3179, ISTEXT('3 Model Input'!E$61),"Missing",'3 Model Input'!E$61=6,(AA3179*G3179)/T3179))</f>
        <v>Blank</v>
      </c>
      <c r="AD3179" s="202" t="str">
        <f t="shared" si="517"/>
        <v>Blank</v>
      </c>
      <c r="AE3179" s="202" t="str">
        <f t="shared" si="518"/>
        <v>Blank</v>
      </c>
      <c r="AF3179" s="217" t="str">
        <f t="shared" si="519"/>
        <v>Blank</v>
      </c>
      <c r="AG3179" s="9" t="str" cm="1">
        <f t="array" ref="AG3179">_xlfn.IFS(ISNUMBER(AC3179), "", ISNUMBER(SEARCH("Blank", AC3179)), "", ISERROR(AC3179), "Bad input on tab 3")</f>
        <v/>
      </c>
    </row>
    <row r="3180" spans="2:33" ht="15" customHeight="1" x14ac:dyDescent="0.75">
      <c r="B3180" s="205" t="str">
        <f>'5 Driver Data'!B3180</f>
        <v>3172</v>
      </c>
      <c r="C3180" s="193">
        <f>'5 Driver Data'!C3180</f>
        <v>0</v>
      </c>
      <c r="D3180" s="192">
        <f>'5 Driver Data'!D3180</f>
        <v>0</v>
      </c>
      <c r="E3180" s="191">
        <f>'5 Driver Data'!E3180</f>
        <v>0</v>
      </c>
      <c r="F3180" s="191">
        <f>'5 Driver Data'!F3180</f>
        <v>0</v>
      </c>
      <c r="G3180" s="191">
        <f>'5 Driver Data'!G3180</f>
        <v>0</v>
      </c>
      <c r="H3180" s="191">
        <f>'5 Driver Data'!H3180</f>
        <v>0</v>
      </c>
      <c r="I3180" s="191">
        <f>'5 Driver Data'!I3180</f>
        <v>0</v>
      </c>
      <c r="J3180" s="191">
        <f>'5 Driver Data'!J3180</f>
        <v>0</v>
      </c>
      <c r="K3180" s="206">
        <f>'5 Driver Data'!K3180</f>
        <v>0</v>
      </c>
      <c r="L3180" s="1"/>
      <c r="M3180" s="216" t="str">
        <f>IF(D3180=0,"Blank",'3 Model Input'!E$44*'3 Model Input'!E$45)</f>
        <v>Blank</v>
      </c>
      <c r="N3180" s="197" t="str">
        <f t="shared" si="510"/>
        <v>Blank</v>
      </c>
      <c r="O3180" s="197" t="str">
        <f>IF(D3180=0,"Blank",'3 Model Input'!E$49*(1-'3 Model Input'!E$51))</f>
        <v>Blank</v>
      </c>
      <c r="P3180" s="197" t="str">
        <f t="shared" si="511"/>
        <v>Blank</v>
      </c>
      <c r="Q3180" s="197" t="str">
        <f>IF(D3180=0,"Blank",IF(D3180="BEV",E3180*(1-'3 Model Input'!E$54), E3180))</f>
        <v>Blank</v>
      </c>
      <c r="R3180" s="198" t="str">
        <f>IF(D3180=0,"Blank",IF(D3180="PHEV",F3180/G3180,F3180*(1-'3 Model Input'!E$54)/G3180))</f>
        <v>Blank</v>
      </c>
      <c r="S3180" s="198" t="str">
        <f>IF(D3180=0,"Blank",IF(D3180="PHEV",MIN(M3180,E3180),MIN(M3180,(E3180*(1-'3 Model Input'!E$54)))))</f>
        <v>Blank</v>
      </c>
      <c r="T3180" s="217" t="str">
        <f t="shared" si="512"/>
        <v>Blank</v>
      </c>
      <c r="U3180" s="89"/>
      <c r="V3180" s="216" t="str">
        <f>IF(D3180=0,"Blank",P3180*'3 Model Input'!E$50)</f>
        <v>Blank</v>
      </c>
      <c r="W3180" s="197" t="str">
        <f t="shared" si="513"/>
        <v>Blank</v>
      </c>
      <c r="X3180" s="197" t="str">
        <f t="shared" si="514"/>
        <v>Blank</v>
      </c>
      <c r="Y3180" s="197" t="str">
        <f t="shared" si="515"/>
        <v>Blank</v>
      </c>
      <c r="Z3180" s="197" t="str">
        <f t="shared" si="516"/>
        <v>Blank</v>
      </c>
      <c r="AA3180" s="223" t="str" cm="1">
        <f t="array" ref="AA3180">_xlfn.IFS(ISTEXT('3 Model Input'!F$70),"Missing",ISTEXT('3 Model Input'!I$70),"Missing",ISNUMBER('3 Model Input'!K$70),'3 Model Input'!K$70*P3180)</f>
        <v>Missing</v>
      </c>
      <c r="AB3180" s="89"/>
      <c r="AC3180" s="227" t="str" cm="1">
        <f t="array" ref="AC3180">IF(D3180=0,"Blank",_xlfn.IFS('3 Model Input'!E$61=1,(V3180*G3180)/T3180,'3 Model Input'!E$61=2,(W3180*G3180)/T3180,'3 Model Input'!E$61=3,(X3180*G3180)/T3180,'3 Model Input'!E$61=4,(Y3180*G3180)/T3180,'3 Model Input'!E$61=5,(Z3180*G3180)/T3180, ISTEXT('3 Model Input'!E$61),"Missing",'3 Model Input'!E$61=6,(AA3180*G3180)/T3180))</f>
        <v>Blank</v>
      </c>
      <c r="AD3180" s="202" t="str">
        <f t="shared" si="517"/>
        <v>Blank</v>
      </c>
      <c r="AE3180" s="202" t="str">
        <f t="shared" si="518"/>
        <v>Blank</v>
      </c>
      <c r="AF3180" s="217" t="str">
        <f t="shared" si="519"/>
        <v>Blank</v>
      </c>
      <c r="AG3180" s="9" t="str" cm="1">
        <f t="array" ref="AG3180">_xlfn.IFS(ISNUMBER(AC3180), "", ISNUMBER(SEARCH("Blank", AC3180)), "", ISERROR(AC3180), "Bad input on tab 3")</f>
        <v/>
      </c>
    </row>
    <row r="3181" spans="2:33" ht="15" customHeight="1" x14ac:dyDescent="0.75">
      <c r="B3181" s="205" t="str">
        <f>'5 Driver Data'!B3181</f>
        <v>3173</v>
      </c>
      <c r="C3181" s="193">
        <f>'5 Driver Data'!C3181</f>
        <v>0</v>
      </c>
      <c r="D3181" s="192">
        <f>'5 Driver Data'!D3181</f>
        <v>0</v>
      </c>
      <c r="E3181" s="191">
        <f>'5 Driver Data'!E3181</f>
        <v>0</v>
      </c>
      <c r="F3181" s="191">
        <f>'5 Driver Data'!F3181</f>
        <v>0</v>
      </c>
      <c r="G3181" s="191">
        <f>'5 Driver Data'!G3181</f>
        <v>0</v>
      </c>
      <c r="H3181" s="191">
        <f>'5 Driver Data'!H3181</f>
        <v>0</v>
      </c>
      <c r="I3181" s="191">
        <f>'5 Driver Data'!I3181</f>
        <v>0</v>
      </c>
      <c r="J3181" s="191">
        <f>'5 Driver Data'!J3181</f>
        <v>0</v>
      </c>
      <c r="K3181" s="206">
        <f>'5 Driver Data'!K3181</f>
        <v>0</v>
      </c>
      <c r="L3181" s="1"/>
      <c r="M3181" s="216" t="str">
        <f>IF(D3181=0,"Blank",'3 Model Input'!E$44*'3 Model Input'!E$45)</f>
        <v>Blank</v>
      </c>
      <c r="N3181" s="197" t="str">
        <f t="shared" si="510"/>
        <v>Blank</v>
      </c>
      <c r="O3181" s="197" t="str">
        <f>IF(D3181=0,"Blank",'3 Model Input'!E$49*(1-'3 Model Input'!E$51))</f>
        <v>Blank</v>
      </c>
      <c r="P3181" s="197" t="str">
        <f t="shared" si="511"/>
        <v>Blank</v>
      </c>
      <c r="Q3181" s="197" t="str">
        <f>IF(D3181=0,"Blank",IF(D3181="BEV",E3181*(1-'3 Model Input'!E$54), E3181))</f>
        <v>Blank</v>
      </c>
      <c r="R3181" s="198" t="str">
        <f>IF(D3181=0,"Blank",IF(D3181="PHEV",F3181/G3181,F3181*(1-'3 Model Input'!E$54)/G3181))</f>
        <v>Blank</v>
      </c>
      <c r="S3181" s="198" t="str">
        <f>IF(D3181=0,"Blank",IF(D3181="PHEV",MIN(M3181,E3181),MIN(M3181,(E3181*(1-'3 Model Input'!E$54)))))</f>
        <v>Blank</v>
      </c>
      <c r="T3181" s="217" t="str">
        <f t="shared" si="512"/>
        <v>Blank</v>
      </c>
      <c r="U3181" s="89"/>
      <c r="V3181" s="216" t="str">
        <f>IF(D3181=0,"Blank",P3181*'3 Model Input'!E$50)</f>
        <v>Blank</v>
      </c>
      <c r="W3181" s="197" t="str">
        <f t="shared" si="513"/>
        <v>Blank</v>
      </c>
      <c r="X3181" s="197" t="str">
        <f t="shared" si="514"/>
        <v>Blank</v>
      </c>
      <c r="Y3181" s="197" t="str">
        <f t="shared" si="515"/>
        <v>Blank</v>
      </c>
      <c r="Z3181" s="197" t="str">
        <f t="shared" si="516"/>
        <v>Blank</v>
      </c>
      <c r="AA3181" s="223" t="str" cm="1">
        <f t="array" ref="AA3181">_xlfn.IFS(ISTEXT('3 Model Input'!F$70),"Missing",ISTEXT('3 Model Input'!I$70),"Missing",ISNUMBER('3 Model Input'!K$70),'3 Model Input'!K$70*P3181)</f>
        <v>Missing</v>
      </c>
      <c r="AB3181" s="89"/>
      <c r="AC3181" s="227" t="str" cm="1">
        <f t="array" ref="AC3181">IF(D3181=0,"Blank",_xlfn.IFS('3 Model Input'!E$61=1,(V3181*G3181)/T3181,'3 Model Input'!E$61=2,(W3181*G3181)/T3181,'3 Model Input'!E$61=3,(X3181*G3181)/T3181,'3 Model Input'!E$61=4,(Y3181*G3181)/T3181,'3 Model Input'!E$61=5,(Z3181*G3181)/T3181, ISTEXT('3 Model Input'!E$61),"Missing",'3 Model Input'!E$61=6,(AA3181*G3181)/T3181))</f>
        <v>Blank</v>
      </c>
      <c r="AD3181" s="202" t="str">
        <f t="shared" si="517"/>
        <v>Blank</v>
      </c>
      <c r="AE3181" s="202" t="str">
        <f t="shared" si="518"/>
        <v>Blank</v>
      </c>
      <c r="AF3181" s="217" t="str">
        <f t="shared" si="519"/>
        <v>Blank</v>
      </c>
      <c r="AG3181" s="9" t="str" cm="1">
        <f t="array" ref="AG3181">_xlfn.IFS(ISNUMBER(AC3181), "", ISNUMBER(SEARCH("Blank", AC3181)), "", ISERROR(AC3181), "Bad input on tab 3")</f>
        <v/>
      </c>
    </row>
    <row r="3182" spans="2:33" ht="15" customHeight="1" x14ac:dyDescent="0.75">
      <c r="B3182" s="205" t="str">
        <f>'5 Driver Data'!B3182</f>
        <v>3174</v>
      </c>
      <c r="C3182" s="193">
        <f>'5 Driver Data'!C3182</f>
        <v>0</v>
      </c>
      <c r="D3182" s="192">
        <f>'5 Driver Data'!D3182</f>
        <v>0</v>
      </c>
      <c r="E3182" s="191">
        <f>'5 Driver Data'!E3182</f>
        <v>0</v>
      </c>
      <c r="F3182" s="191">
        <f>'5 Driver Data'!F3182</f>
        <v>0</v>
      </c>
      <c r="G3182" s="191">
        <f>'5 Driver Data'!G3182</f>
        <v>0</v>
      </c>
      <c r="H3182" s="191">
        <f>'5 Driver Data'!H3182</f>
        <v>0</v>
      </c>
      <c r="I3182" s="191">
        <f>'5 Driver Data'!I3182</f>
        <v>0</v>
      </c>
      <c r="J3182" s="191">
        <f>'5 Driver Data'!J3182</f>
        <v>0</v>
      </c>
      <c r="K3182" s="206">
        <f>'5 Driver Data'!K3182</f>
        <v>0</v>
      </c>
      <c r="L3182" s="1"/>
      <c r="M3182" s="216" t="str">
        <f>IF(D3182=0,"Blank",'3 Model Input'!E$44*'3 Model Input'!E$45)</f>
        <v>Blank</v>
      </c>
      <c r="N3182" s="197" t="str">
        <f t="shared" ref="N3182:N3245" si="520">IF(D3182=0,"Blank",H3182*I3182*52)</f>
        <v>Blank</v>
      </c>
      <c r="O3182" s="197" t="str">
        <f>IF(D3182=0,"Blank",'3 Model Input'!E$49*(1-'3 Model Input'!E$51))</f>
        <v>Blank</v>
      </c>
      <c r="P3182" s="197" t="str">
        <f t="shared" ref="P3182:P3245" si="521">IF(D3182=0,"Blank",SUM(N3182:O3182))</f>
        <v>Blank</v>
      </c>
      <c r="Q3182" s="197" t="str">
        <f>IF(D3182=0,"Blank",IF(D3182="BEV",E3182*(1-'3 Model Input'!E$54), E3182))</f>
        <v>Blank</v>
      </c>
      <c r="R3182" s="198" t="str">
        <f>IF(D3182=0,"Blank",IF(D3182="PHEV",F3182/G3182,F3182*(1-'3 Model Input'!E$54)/G3182))</f>
        <v>Blank</v>
      </c>
      <c r="S3182" s="198" t="str">
        <f>IF(D3182=0,"Blank",IF(D3182="PHEV",MIN(M3182,E3182),MIN(M3182,(E3182*(1-'3 Model Input'!E$54)))))</f>
        <v>Blank</v>
      </c>
      <c r="T3182" s="217" t="str">
        <f t="shared" ref="T3182:T3245" si="522">IF(D3182=0,"Blank",MIN(R3182,(S3182/E3182*F3182)))</f>
        <v>Blank</v>
      </c>
      <c r="U3182" s="89"/>
      <c r="V3182" s="216" t="str">
        <f>IF(D3182=0,"Blank",P3182*'3 Model Input'!E$50)</f>
        <v>Blank</v>
      </c>
      <c r="W3182" s="197" t="str">
        <f t="shared" ref="W3182:W3245" si="523">IF(D3182=0,"Blank",V3182*(1-J3182))</f>
        <v>Blank</v>
      </c>
      <c r="X3182" s="197" t="str">
        <f t="shared" ref="X3182:X3245" si="524">P3182</f>
        <v>Blank</v>
      </c>
      <c r="Y3182" s="197" t="str">
        <f t="shared" ref="Y3182:Y3245" si="525">IF(D3182=0,"Blank",P3182*(1-J3182))</f>
        <v>Blank</v>
      </c>
      <c r="Z3182" s="197" t="str">
        <f t="shared" ref="Z3182:Z3245" si="526">IF(D3182=0,"Blank",N3182*K3182)</f>
        <v>Blank</v>
      </c>
      <c r="AA3182" s="223" t="str" cm="1">
        <f t="array" ref="AA3182">_xlfn.IFS(ISTEXT('3 Model Input'!F$70),"Missing",ISTEXT('3 Model Input'!I$70),"Missing",ISNUMBER('3 Model Input'!K$70),'3 Model Input'!K$70*P3182)</f>
        <v>Missing</v>
      </c>
      <c r="AB3182" s="89"/>
      <c r="AC3182" s="227" t="str" cm="1">
        <f t="array" ref="AC3182">IF(D3182=0,"Blank",_xlfn.IFS('3 Model Input'!E$61=1,(V3182*G3182)/T3182,'3 Model Input'!E$61=2,(W3182*G3182)/T3182,'3 Model Input'!E$61=3,(X3182*G3182)/T3182,'3 Model Input'!E$61=4,(Y3182*G3182)/T3182,'3 Model Input'!E$61=5,(Z3182*G3182)/T3182, ISTEXT('3 Model Input'!E$61),"Missing",'3 Model Input'!E$61=6,(AA3182*G3182)/T3182))</f>
        <v>Blank</v>
      </c>
      <c r="AD3182" s="202" t="str">
        <f t="shared" ref="AD3182:AD3245" si="527">IF(D3182=0,"Blank",MIN(SUM(AC3182/52/H3182),1))</f>
        <v>Blank</v>
      </c>
      <c r="AE3182" s="202" t="str">
        <f t="shared" ref="AE3182:AE3245" si="528">IF(D3182=0,"Blank",AD3182*H3182)</f>
        <v>Blank</v>
      </c>
      <c r="AF3182" s="217" t="str">
        <f t="shared" ref="AF3182:AF3245" si="529">IF(D3182=0,"Blank",AC3182*S3182)</f>
        <v>Blank</v>
      </c>
      <c r="AG3182" s="9" t="str" cm="1">
        <f t="array" ref="AG3182">_xlfn.IFS(ISNUMBER(AC3182), "", ISNUMBER(SEARCH("Blank", AC3182)), "", ISERROR(AC3182), "Bad input on tab 3")</f>
        <v/>
      </c>
    </row>
    <row r="3183" spans="2:33" ht="15" customHeight="1" x14ac:dyDescent="0.75">
      <c r="B3183" s="205" t="str">
        <f>'5 Driver Data'!B3183</f>
        <v>3175</v>
      </c>
      <c r="C3183" s="193">
        <f>'5 Driver Data'!C3183</f>
        <v>0</v>
      </c>
      <c r="D3183" s="192">
        <f>'5 Driver Data'!D3183</f>
        <v>0</v>
      </c>
      <c r="E3183" s="191">
        <f>'5 Driver Data'!E3183</f>
        <v>0</v>
      </c>
      <c r="F3183" s="191">
        <f>'5 Driver Data'!F3183</f>
        <v>0</v>
      </c>
      <c r="G3183" s="191">
        <f>'5 Driver Data'!G3183</f>
        <v>0</v>
      </c>
      <c r="H3183" s="191">
        <f>'5 Driver Data'!H3183</f>
        <v>0</v>
      </c>
      <c r="I3183" s="191">
        <f>'5 Driver Data'!I3183</f>
        <v>0</v>
      </c>
      <c r="J3183" s="191">
        <f>'5 Driver Data'!J3183</f>
        <v>0</v>
      </c>
      <c r="K3183" s="206">
        <f>'5 Driver Data'!K3183</f>
        <v>0</v>
      </c>
      <c r="L3183" s="1"/>
      <c r="M3183" s="216" t="str">
        <f>IF(D3183=0,"Blank",'3 Model Input'!E$44*'3 Model Input'!E$45)</f>
        <v>Blank</v>
      </c>
      <c r="N3183" s="197" t="str">
        <f t="shared" si="520"/>
        <v>Blank</v>
      </c>
      <c r="O3183" s="197" t="str">
        <f>IF(D3183=0,"Blank",'3 Model Input'!E$49*(1-'3 Model Input'!E$51))</f>
        <v>Blank</v>
      </c>
      <c r="P3183" s="197" t="str">
        <f t="shared" si="521"/>
        <v>Blank</v>
      </c>
      <c r="Q3183" s="197" t="str">
        <f>IF(D3183=0,"Blank",IF(D3183="BEV",E3183*(1-'3 Model Input'!E$54), E3183))</f>
        <v>Blank</v>
      </c>
      <c r="R3183" s="198" t="str">
        <f>IF(D3183=0,"Blank",IF(D3183="PHEV",F3183/G3183,F3183*(1-'3 Model Input'!E$54)/G3183))</f>
        <v>Blank</v>
      </c>
      <c r="S3183" s="198" t="str">
        <f>IF(D3183=0,"Blank",IF(D3183="PHEV",MIN(M3183,E3183),MIN(M3183,(E3183*(1-'3 Model Input'!E$54)))))</f>
        <v>Blank</v>
      </c>
      <c r="T3183" s="217" t="str">
        <f t="shared" si="522"/>
        <v>Blank</v>
      </c>
      <c r="U3183" s="89"/>
      <c r="V3183" s="216" t="str">
        <f>IF(D3183=0,"Blank",P3183*'3 Model Input'!E$50)</f>
        <v>Blank</v>
      </c>
      <c r="W3183" s="197" t="str">
        <f t="shared" si="523"/>
        <v>Blank</v>
      </c>
      <c r="X3183" s="197" t="str">
        <f t="shared" si="524"/>
        <v>Blank</v>
      </c>
      <c r="Y3183" s="197" t="str">
        <f t="shared" si="525"/>
        <v>Blank</v>
      </c>
      <c r="Z3183" s="197" t="str">
        <f t="shared" si="526"/>
        <v>Blank</v>
      </c>
      <c r="AA3183" s="223" t="str" cm="1">
        <f t="array" ref="AA3183">_xlfn.IFS(ISTEXT('3 Model Input'!F$70),"Missing",ISTEXT('3 Model Input'!I$70),"Missing",ISNUMBER('3 Model Input'!K$70),'3 Model Input'!K$70*P3183)</f>
        <v>Missing</v>
      </c>
      <c r="AB3183" s="89"/>
      <c r="AC3183" s="227" t="str" cm="1">
        <f t="array" ref="AC3183">IF(D3183=0,"Blank",_xlfn.IFS('3 Model Input'!E$61=1,(V3183*G3183)/T3183,'3 Model Input'!E$61=2,(W3183*G3183)/T3183,'3 Model Input'!E$61=3,(X3183*G3183)/T3183,'3 Model Input'!E$61=4,(Y3183*G3183)/T3183,'3 Model Input'!E$61=5,(Z3183*G3183)/T3183, ISTEXT('3 Model Input'!E$61),"Missing",'3 Model Input'!E$61=6,(AA3183*G3183)/T3183))</f>
        <v>Blank</v>
      </c>
      <c r="AD3183" s="202" t="str">
        <f t="shared" si="527"/>
        <v>Blank</v>
      </c>
      <c r="AE3183" s="202" t="str">
        <f t="shared" si="528"/>
        <v>Blank</v>
      </c>
      <c r="AF3183" s="217" t="str">
        <f t="shared" si="529"/>
        <v>Blank</v>
      </c>
      <c r="AG3183" s="9" t="str" cm="1">
        <f t="array" ref="AG3183">_xlfn.IFS(ISNUMBER(AC3183), "", ISNUMBER(SEARCH("Blank", AC3183)), "", ISERROR(AC3183), "Bad input on tab 3")</f>
        <v/>
      </c>
    </row>
    <row r="3184" spans="2:33" ht="15" customHeight="1" x14ac:dyDescent="0.75">
      <c r="B3184" s="205" t="str">
        <f>'5 Driver Data'!B3184</f>
        <v>3176</v>
      </c>
      <c r="C3184" s="193">
        <f>'5 Driver Data'!C3184</f>
        <v>0</v>
      </c>
      <c r="D3184" s="192">
        <f>'5 Driver Data'!D3184</f>
        <v>0</v>
      </c>
      <c r="E3184" s="191">
        <f>'5 Driver Data'!E3184</f>
        <v>0</v>
      </c>
      <c r="F3184" s="191">
        <f>'5 Driver Data'!F3184</f>
        <v>0</v>
      </c>
      <c r="G3184" s="191">
        <f>'5 Driver Data'!G3184</f>
        <v>0</v>
      </c>
      <c r="H3184" s="191">
        <f>'5 Driver Data'!H3184</f>
        <v>0</v>
      </c>
      <c r="I3184" s="191">
        <f>'5 Driver Data'!I3184</f>
        <v>0</v>
      </c>
      <c r="J3184" s="191">
        <f>'5 Driver Data'!J3184</f>
        <v>0</v>
      </c>
      <c r="K3184" s="206">
        <f>'5 Driver Data'!K3184</f>
        <v>0</v>
      </c>
      <c r="L3184" s="1"/>
      <c r="M3184" s="216" t="str">
        <f>IF(D3184=0,"Blank",'3 Model Input'!E$44*'3 Model Input'!E$45)</f>
        <v>Blank</v>
      </c>
      <c r="N3184" s="197" t="str">
        <f t="shared" si="520"/>
        <v>Blank</v>
      </c>
      <c r="O3184" s="197" t="str">
        <f>IF(D3184=0,"Blank",'3 Model Input'!E$49*(1-'3 Model Input'!E$51))</f>
        <v>Blank</v>
      </c>
      <c r="P3184" s="197" t="str">
        <f t="shared" si="521"/>
        <v>Blank</v>
      </c>
      <c r="Q3184" s="197" t="str">
        <f>IF(D3184=0,"Blank",IF(D3184="BEV",E3184*(1-'3 Model Input'!E$54), E3184))</f>
        <v>Blank</v>
      </c>
      <c r="R3184" s="198" t="str">
        <f>IF(D3184=0,"Blank",IF(D3184="PHEV",F3184/G3184,F3184*(1-'3 Model Input'!E$54)/G3184))</f>
        <v>Blank</v>
      </c>
      <c r="S3184" s="198" t="str">
        <f>IF(D3184=0,"Blank",IF(D3184="PHEV",MIN(M3184,E3184),MIN(M3184,(E3184*(1-'3 Model Input'!E$54)))))</f>
        <v>Blank</v>
      </c>
      <c r="T3184" s="217" t="str">
        <f t="shared" si="522"/>
        <v>Blank</v>
      </c>
      <c r="U3184" s="89"/>
      <c r="V3184" s="216" t="str">
        <f>IF(D3184=0,"Blank",P3184*'3 Model Input'!E$50)</f>
        <v>Blank</v>
      </c>
      <c r="W3184" s="197" t="str">
        <f t="shared" si="523"/>
        <v>Blank</v>
      </c>
      <c r="X3184" s="197" t="str">
        <f t="shared" si="524"/>
        <v>Blank</v>
      </c>
      <c r="Y3184" s="197" t="str">
        <f t="shared" si="525"/>
        <v>Blank</v>
      </c>
      <c r="Z3184" s="197" t="str">
        <f t="shared" si="526"/>
        <v>Blank</v>
      </c>
      <c r="AA3184" s="223" t="str" cm="1">
        <f t="array" ref="AA3184">_xlfn.IFS(ISTEXT('3 Model Input'!F$70),"Missing",ISTEXT('3 Model Input'!I$70),"Missing",ISNUMBER('3 Model Input'!K$70),'3 Model Input'!K$70*P3184)</f>
        <v>Missing</v>
      </c>
      <c r="AB3184" s="89"/>
      <c r="AC3184" s="227" t="str" cm="1">
        <f t="array" ref="AC3184">IF(D3184=0,"Blank",_xlfn.IFS('3 Model Input'!E$61=1,(V3184*G3184)/T3184,'3 Model Input'!E$61=2,(W3184*G3184)/T3184,'3 Model Input'!E$61=3,(X3184*G3184)/T3184,'3 Model Input'!E$61=4,(Y3184*G3184)/T3184,'3 Model Input'!E$61=5,(Z3184*G3184)/T3184, ISTEXT('3 Model Input'!E$61),"Missing",'3 Model Input'!E$61=6,(AA3184*G3184)/T3184))</f>
        <v>Blank</v>
      </c>
      <c r="AD3184" s="202" t="str">
        <f t="shared" si="527"/>
        <v>Blank</v>
      </c>
      <c r="AE3184" s="202" t="str">
        <f t="shared" si="528"/>
        <v>Blank</v>
      </c>
      <c r="AF3184" s="217" t="str">
        <f t="shared" si="529"/>
        <v>Blank</v>
      </c>
      <c r="AG3184" s="9" t="str" cm="1">
        <f t="array" ref="AG3184">_xlfn.IFS(ISNUMBER(AC3184), "", ISNUMBER(SEARCH("Blank", AC3184)), "", ISERROR(AC3184), "Bad input on tab 3")</f>
        <v/>
      </c>
    </row>
    <row r="3185" spans="2:33" ht="15" customHeight="1" x14ac:dyDescent="0.75">
      <c r="B3185" s="205" t="str">
        <f>'5 Driver Data'!B3185</f>
        <v>3177</v>
      </c>
      <c r="C3185" s="193">
        <f>'5 Driver Data'!C3185</f>
        <v>0</v>
      </c>
      <c r="D3185" s="192">
        <f>'5 Driver Data'!D3185</f>
        <v>0</v>
      </c>
      <c r="E3185" s="191">
        <f>'5 Driver Data'!E3185</f>
        <v>0</v>
      </c>
      <c r="F3185" s="191">
        <f>'5 Driver Data'!F3185</f>
        <v>0</v>
      </c>
      <c r="G3185" s="191">
        <f>'5 Driver Data'!G3185</f>
        <v>0</v>
      </c>
      <c r="H3185" s="191">
        <f>'5 Driver Data'!H3185</f>
        <v>0</v>
      </c>
      <c r="I3185" s="191">
        <f>'5 Driver Data'!I3185</f>
        <v>0</v>
      </c>
      <c r="J3185" s="191">
        <f>'5 Driver Data'!J3185</f>
        <v>0</v>
      </c>
      <c r="K3185" s="206">
        <f>'5 Driver Data'!K3185</f>
        <v>0</v>
      </c>
      <c r="L3185" s="1"/>
      <c r="M3185" s="216" t="str">
        <f>IF(D3185=0,"Blank",'3 Model Input'!E$44*'3 Model Input'!E$45)</f>
        <v>Blank</v>
      </c>
      <c r="N3185" s="197" t="str">
        <f t="shared" si="520"/>
        <v>Blank</v>
      </c>
      <c r="O3185" s="197" t="str">
        <f>IF(D3185=0,"Blank",'3 Model Input'!E$49*(1-'3 Model Input'!E$51))</f>
        <v>Blank</v>
      </c>
      <c r="P3185" s="197" t="str">
        <f t="shared" si="521"/>
        <v>Blank</v>
      </c>
      <c r="Q3185" s="197" t="str">
        <f>IF(D3185=0,"Blank",IF(D3185="BEV",E3185*(1-'3 Model Input'!E$54), E3185))</f>
        <v>Blank</v>
      </c>
      <c r="R3185" s="198" t="str">
        <f>IF(D3185=0,"Blank",IF(D3185="PHEV",F3185/G3185,F3185*(1-'3 Model Input'!E$54)/G3185))</f>
        <v>Blank</v>
      </c>
      <c r="S3185" s="198" t="str">
        <f>IF(D3185=0,"Blank",IF(D3185="PHEV",MIN(M3185,E3185),MIN(M3185,(E3185*(1-'3 Model Input'!E$54)))))</f>
        <v>Blank</v>
      </c>
      <c r="T3185" s="217" t="str">
        <f t="shared" si="522"/>
        <v>Blank</v>
      </c>
      <c r="U3185" s="89"/>
      <c r="V3185" s="216" t="str">
        <f>IF(D3185=0,"Blank",P3185*'3 Model Input'!E$50)</f>
        <v>Blank</v>
      </c>
      <c r="W3185" s="197" t="str">
        <f t="shared" si="523"/>
        <v>Blank</v>
      </c>
      <c r="X3185" s="197" t="str">
        <f t="shared" si="524"/>
        <v>Blank</v>
      </c>
      <c r="Y3185" s="197" t="str">
        <f t="shared" si="525"/>
        <v>Blank</v>
      </c>
      <c r="Z3185" s="197" t="str">
        <f t="shared" si="526"/>
        <v>Blank</v>
      </c>
      <c r="AA3185" s="223" t="str" cm="1">
        <f t="array" ref="AA3185">_xlfn.IFS(ISTEXT('3 Model Input'!F$70),"Missing",ISTEXT('3 Model Input'!I$70),"Missing",ISNUMBER('3 Model Input'!K$70),'3 Model Input'!K$70*P3185)</f>
        <v>Missing</v>
      </c>
      <c r="AB3185" s="89"/>
      <c r="AC3185" s="227" t="str" cm="1">
        <f t="array" ref="AC3185">IF(D3185=0,"Blank",_xlfn.IFS('3 Model Input'!E$61=1,(V3185*G3185)/T3185,'3 Model Input'!E$61=2,(W3185*G3185)/T3185,'3 Model Input'!E$61=3,(X3185*G3185)/T3185,'3 Model Input'!E$61=4,(Y3185*G3185)/T3185,'3 Model Input'!E$61=5,(Z3185*G3185)/T3185, ISTEXT('3 Model Input'!E$61),"Missing",'3 Model Input'!E$61=6,(AA3185*G3185)/T3185))</f>
        <v>Blank</v>
      </c>
      <c r="AD3185" s="202" t="str">
        <f t="shared" si="527"/>
        <v>Blank</v>
      </c>
      <c r="AE3185" s="202" t="str">
        <f t="shared" si="528"/>
        <v>Blank</v>
      </c>
      <c r="AF3185" s="217" t="str">
        <f t="shared" si="529"/>
        <v>Blank</v>
      </c>
      <c r="AG3185" s="9" t="str" cm="1">
        <f t="array" ref="AG3185">_xlfn.IFS(ISNUMBER(AC3185), "", ISNUMBER(SEARCH("Blank", AC3185)), "", ISERROR(AC3185), "Bad input on tab 3")</f>
        <v/>
      </c>
    </row>
    <row r="3186" spans="2:33" ht="15" customHeight="1" x14ac:dyDescent="0.75">
      <c r="B3186" s="205" t="str">
        <f>'5 Driver Data'!B3186</f>
        <v>3178</v>
      </c>
      <c r="C3186" s="193">
        <f>'5 Driver Data'!C3186</f>
        <v>0</v>
      </c>
      <c r="D3186" s="192">
        <f>'5 Driver Data'!D3186</f>
        <v>0</v>
      </c>
      <c r="E3186" s="191">
        <f>'5 Driver Data'!E3186</f>
        <v>0</v>
      </c>
      <c r="F3186" s="191">
        <f>'5 Driver Data'!F3186</f>
        <v>0</v>
      </c>
      <c r="G3186" s="191">
        <f>'5 Driver Data'!G3186</f>
        <v>0</v>
      </c>
      <c r="H3186" s="191">
        <f>'5 Driver Data'!H3186</f>
        <v>0</v>
      </c>
      <c r="I3186" s="191">
        <f>'5 Driver Data'!I3186</f>
        <v>0</v>
      </c>
      <c r="J3186" s="191">
        <f>'5 Driver Data'!J3186</f>
        <v>0</v>
      </c>
      <c r="K3186" s="206">
        <f>'5 Driver Data'!K3186</f>
        <v>0</v>
      </c>
      <c r="L3186" s="1"/>
      <c r="M3186" s="216" t="str">
        <f>IF(D3186=0,"Blank",'3 Model Input'!E$44*'3 Model Input'!E$45)</f>
        <v>Blank</v>
      </c>
      <c r="N3186" s="197" t="str">
        <f t="shared" si="520"/>
        <v>Blank</v>
      </c>
      <c r="O3186" s="197" t="str">
        <f>IF(D3186=0,"Blank",'3 Model Input'!E$49*(1-'3 Model Input'!E$51))</f>
        <v>Blank</v>
      </c>
      <c r="P3186" s="197" t="str">
        <f t="shared" si="521"/>
        <v>Blank</v>
      </c>
      <c r="Q3186" s="197" t="str">
        <f>IF(D3186=0,"Blank",IF(D3186="BEV",E3186*(1-'3 Model Input'!E$54), E3186))</f>
        <v>Blank</v>
      </c>
      <c r="R3186" s="198" t="str">
        <f>IF(D3186=0,"Blank",IF(D3186="PHEV",F3186/G3186,F3186*(1-'3 Model Input'!E$54)/G3186))</f>
        <v>Blank</v>
      </c>
      <c r="S3186" s="198" t="str">
        <f>IF(D3186=0,"Blank",IF(D3186="PHEV",MIN(M3186,E3186),MIN(M3186,(E3186*(1-'3 Model Input'!E$54)))))</f>
        <v>Blank</v>
      </c>
      <c r="T3186" s="217" t="str">
        <f t="shared" si="522"/>
        <v>Blank</v>
      </c>
      <c r="U3186" s="89"/>
      <c r="V3186" s="216" t="str">
        <f>IF(D3186=0,"Blank",P3186*'3 Model Input'!E$50)</f>
        <v>Blank</v>
      </c>
      <c r="W3186" s="197" t="str">
        <f t="shared" si="523"/>
        <v>Blank</v>
      </c>
      <c r="X3186" s="197" t="str">
        <f t="shared" si="524"/>
        <v>Blank</v>
      </c>
      <c r="Y3186" s="197" t="str">
        <f t="shared" si="525"/>
        <v>Blank</v>
      </c>
      <c r="Z3186" s="197" t="str">
        <f t="shared" si="526"/>
        <v>Blank</v>
      </c>
      <c r="AA3186" s="223" t="str" cm="1">
        <f t="array" ref="AA3186">_xlfn.IFS(ISTEXT('3 Model Input'!F$70),"Missing",ISTEXT('3 Model Input'!I$70),"Missing",ISNUMBER('3 Model Input'!K$70),'3 Model Input'!K$70*P3186)</f>
        <v>Missing</v>
      </c>
      <c r="AB3186" s="89"/>
      <c r="AC3186" s="227" t="str" cm="1">
        <f t="array" ref="AC3186">IF(D3186=0,"Blank",_xlfn.IFS('3 Model Input'!E$61=1,(V3186*G3186)/T3186,'3 Model Input'!E$61=2,(W3186*G3186)/T3186,'3 Model Input'!E$61=3,(X3186*G3186)/T3186,'3 Model Input'!E$61=4,(Y3186*G3186)/T3186,'3 Model Input'!E$61=5,(Z3186*G3186)/T3186, ISTEXT('3 Model Input'!E$61),"Missing",'3 Model Input'!E$61=6,(AA3186*G3186)/T3186))</f>
        <v>Blank</v>
      </c>
      <c r="AD3186" s="202" t="str">
        <f t="shared" si="527"/>
        <v>Blank</v>
      </c>
      <c r="AE3186" s="202" t="str">
        <f t="shared" si="528"/>
        <v>Blank</v>
      </c>
      <c r="AF3186" s="217" t="str">
        <f t="shared" si="529"/>
        <v>Blank</v>
      </c>
      <c r="AG3186" s="9" t="str" cm="1">
        <f t="array" ref="AG3186">_xlfn.IFS(ISNUMBER(AC3186), "", ISNUMBER(SEARCH("Blank", AC3186)), "", ISERROR(AC3186), "Bad input on tab 3")</f>
        <v/>
      </c>
    </row>
    <row r="3187" spans="2:33" ht="15" customHeight="1" x14ac:dyDescent="0.75">
      <c r="B3187" s="205" t="str">
        <f>'5 Driver Data'!B3187</f>
        <v>3179</v>
      </c>
      <c r="C3187" s="193">
        <f>'5 Driver Data'!C3187</f>
        <v>0</v>
      </c>
      <c r="D3187" s="192">
        <f>'5 Driver Data'!D3187</f>
        <v>0</v>
      </c>
      <c r="E3187" s="191">
        <f>'5 Driver Data'!E3187</f>
        <v>0</v>
      </c>
      <c r="F3187" s="191">
        <f>'5 Driver Data'!F3187</f>
        <v>0</v>
      </c>
      <c r="G3187" s="191">
        <f>'5 Driver Data'!G3187</f>
        <v>0</v>
      </c>
      <c r="H3187" s="191">
        <f>'5 Driver Data'!H3187</f>
        <v>0</v>
      </c>
      <c r="I3187" s="191">
        <f>'5 Driver Data'!I3187</f>
        <v>0</v>
      </c>
      <c r="J3187" s="191">
        <f>'5 Driver Data'!J3187</f>
        <v>0</v>
      </c>
      <c r="K3187" s="206">
        <f>'5 Driver Data'!K3187</f>
        <v>0</v>
      </c>
      <c r="L3187" s="1"/>
      <c r="M3187" s="216" t="str">
        <f>IF(D3187=0,"Blank",'3 Model Input'!E$44*'3 Model Input'!E$45)</f>
        <v>Blank</v>
      </c>
      <c r="N3187" s="197" t="str">
        <f t="shared" si="520"/>
        <v>Blank</v>
      </c>
      <c r="O3187" s="197" t="str">
        <f>IF(D3187=0,"Blank",'3 Model Input'!E$49*(1-'3 Model Input'!E$51))</f>
        <v>Blank</v>
      </c>
      <c r="P3187" s="197" t="str">
        <f t="shared" si="521"/>
        <v>Blank</v>
      </c>
      <c r="Q3187" s="197" t="str">
        <f>IF(D3187=0,"Blank",IF(D3187="BEV",E3187*(1-'3 Model Input'!E$54), E3187))</f>
        <v>Blank</v>
      </c>
      <c r="R3187" s="198" t="str">
        <f>IF(D3187=0,"Blank",IF(D3187="PHEV",F3187/G3187,F3187*(1-'3 Model Input'!E$54)/G3187))</f>
        <v>Blank</v>
      </c>
      <c r="S3187" s="198" t="str">
        <f>IF(D3187=0,"Blank",IF(D3187="PHEV",MIN(M3187,E3187),MIN(M3187,(E3187*(1-'3 Model Input'!E$54)))))</f>
        <v>Blank</v>
      </c>
      <c r="T3187" s="217" t="str">
        <f t="shared" si="522"/>
        <v>Blank</v>
      </c>
      <c r="U3187" s="89"/>
      <c r="V3187" s="216" t="str">
        <f>IF(D3187=0,"Blank",P3187*'3 Model Input'!E$50)</f>
        <v>Blank</v>
      </c>
      <c r="W3187" s="197" t="str">
        <f t="shared" si="523"/>
        <v>Blank</v>
      </c>
      <c r="X3187" s="197" t="str">
        <f t="shared" si="524"/>
        <v>Blank</v>
      </c>
      <c r="Y3187" s="197" t="str">
        <f t="shared" si="525"/>
        <v>Blank</v>
      </c>
      <c r="Z3187" s="197" t="str">
        <f t="shared" si="526"/>
        <v>Blank</v>
      </c>
      <c r="AA3187" s="223" t="str" cm="1">
        <f t="array" ref="AA3187">_xlfn.IFS(ISTEXT('3 Model Input'!F$70),"Missing",ISTEXT('3 Model Input'!I$70),"Missing",ISNUMBER('3 Model Input'!K$70),'3 Model Input'!K$70*P3187)</f>
        <v>Missing</v>
      </c>
      <c r="AB3187" s="89"/>
      <c r="AC3187" s="227" t="str" cm="1">
        <f t="array" ref="AC3187">IF(D3187=0,"Blank",_xlfn.IFS('3 Model Input'!E$61=1,(V3187*G3187)/T3187,'3 Model Input'!E$61=2,(W3187*G3187)/T3187,'3 Model Input'!E$61=3,(X3187*G3187)/T3187,'3 Model Input'!E$61=4,(Y3187*G3187)/T3187,'3 Model Input'!E$61=5,(Z3187*G3187)/T3187, ISTEXT('3 Model Input'!E$61),"Missing",'3 Model Input'!E$61=6,(AA3187*G3187)/T3187))</f>
        <v>Blank</v>
      </c>
      <c r="AD3187" s="202" t="str">
        <f t="shared" si="527"/>
        <v>Blank</v>
      </c>
      <c r="AE3187" s="202" t="str">
        <f t="shared" si="528"/>
        <v>Blank</v>
      </c>
      <c r="AF3187" s="217" t="str">
        <f t="shared" si="529"/>
        <v>Blank</v>
      </c>
      <c r="AG3187" s="9" t="str" cm="1">
        <f t="array" ref="AG3187">_xlfn.IFS(ISNUMBER(AC3187), "", ISNUMBER(SEARCH("Blank", AC3187)), "", ISERROR(AC3187), "Bad input on tab 3")</f>
        <v/>
      </c>
    </row>
    <row r="3188" spans="2:33" ht="15" customHeight="1" x14ac:dyDescent="0.75">
      <c r="B3188" s="205" t="str">
        <f>'5 Driver Data'!B3188</f>
        <v>3180</v>
      </c>
      <c r="C3188" s="193">
        <f>'5 Driver Data'!C3188</f>
        <v>0</v>
      </c>
      <c r="D3188" s="192">
        <f>'5 Driver Data'!D3188</f>
        <v>0</v>
      </c>
      <c r="E3188" s="191">
        <f>'5 Driver Data'!E3188</f>
        <v>0</v>
      </c>
      <c r="F3188" s="191">
        <f>'5 Driver Data'!F3188</f>
        <v>0</v>
      </c>
      <c r="G3188" s="191">
        <f>'5 Driver Data'!G3188</f>
        <v>0</v>
      </c>
      <c r="H3188" s="191">
        <f>'5 Driver Data'!H3188</f>
        <v>0</v>
      </c>
      <c r="I3188" s="191">
        <f>'5 Driver Data'!I3188</f>
        <v>0</v>
      </c>
      <c r="J3188" s="191">
        <f>'5 Driver Data'!J3188</f>
        <v>0</v>
      </c>
      <c r="K3188" s="206">
        <f>'5 Driver Data'!K3188</f>
        <v>0</v>
      </c>
      <c r="L3188" s="1"/>
      <c r="M3188" s="216" t="str">
        <f>IF(D3188=0,"Blank",'3 Model Input'!E$44*'3 Model Input'!E$45)</f>
        <v>Blank</v>
      </c>
      <c r="N3188" s="197" t="str">
        <f t="shared" si="520"/>
        <v>Blank</v>
      </c>
      <c r="O3188" s="197" t="str">
        <f>IF(D3188=0,"Blank",'3 Model Input'!E$49*(1-'3 Model Input'!E$51))</f>
        <v>Blank</v>
      </c>
      <c r="P3188" s="197" t="str">
        <f t="shared" si="521"/>
        <v>Blank</v>
      </c>
      <c r="Q3188" s="197" t="str">
        <f>IF(D3188=0,"Blank",IF(D3188="BEV",E3188*(1-'3 Model Input'!E$54), E3188))</f>
        <v>Blank</v>
      </c>
      <c r="R3188" s="198" t="str">
        <f>IF(D3188=0,"Blank",IF(D3188="PHEV",F3188/G3188,F3188*(1-'3 Model Input'!E$54)/G3188))</f>
        <v>Blank</v>
      </c>
      <c r="S3188" s="198" t="str">
        <f>IF(D3188=0,"Blank",IF(D3188="PHEV",MIN(M3188,E3188),MIN(M3188,(E3188*(1-'3 Model Input'!E$54)))))</f>
        <v>Blank</v>
      </c>
      <c r="T3188" s="217" t="str">
        <f t="shared" si="522"/>
        <v>Blank</v>
      </c>
      <c r="U3188" s="89"/>
      <c r="V3188" s="216" t="str">
        <f>IF(D3188=0,"Blank",P3188*'3 Model Input'!E$50)</f>
        <v>Blank</v>
      </c>
      <c r="W3188" s="197" t="str">
        <f t="shared" si="523"/>
        <v>Blank</v>
      </c>
      <c r="X3188" s="197" t="str">
        <f t="shared" si="524"/>
        <v>Blank</v>
      </c>
      <c r="Y3188" s="197" t="str">
        <f t="shared" si="525"/>
        <v>Blank</v>
      </c>
      <c r="Z3188" s="197" t="str">
        <f t="shared" si="526"/>
        <v>Blank</v>
      </c>
      <c r="AA3188" s="223" t="str" cm="1">
        <f t="array" ref="AA3188">_xlfn.IFS(ISTEXT('3 Model Input'!F$70),"Missing",ISTEXT('3 Model Input'!I$70),"Missing",ISNUMBER('3 Model Input'!K$70),'3 Model Input'!K$70*P3188)</f>
        <v>Missing</v>
      </c>
      <c r="AB3188" s="89"/>
      <c r="AC3188" s="227" t="str" cm="1">
        <f t="array" ref="AC3188">IF(D3188=0,"Blank",_xlfn.IFS('3 Model Input'!E$61=1,(V3188*G3188)/T3188,'3 Model Input'!E$61=2,(W3188*G3188)/T3188,'3 Model Input'!E$61=3,(X3188*G3188)/T3188,'3 Model Input'!E$61=4,(Y3188*G3188)/T3188,'3 Model Input'!E$61=5,(Z3188*G3188)/T3188, ISTEXT('3 Model Input'!E$61),"Missing",'3 Model Input'!E$61=6,(AA3188*G3188)/T3188))</f>
        <v>Blank</v>
      </c>
      <c r="AD3188" s="202" t="str">
        <f t="shared" si="527"/>
        <v>Blank</v>
      </c>
      <c r="AE3188" s="202" t="str">
        <f t="shared" si="528"/>
        <v>Blank</v>
      </c>
      <c r="AF3188" s="217" t="str">
        <f t="shared" si="529"/>
        <v>Blank</v>
      </c>
      <c r="AG3188" s="9" t="str" cm="1">
        <f t="array" ref="AG3188">_xlfn.IFS(ISNUMBER(AC3188), "", ISNUMBER(SEARCH("Blank", AC3188)), "", ISERROR(AC3188), "Bad input on tab 3")</f>
        <v/>
      </c>
    </row>
    <row r="3189" spans="2:33" ht="15" customHeight="1" x14ac:dyDescent="0.75">
      <c r="B3189" s="205" t="str">
        <f>'5 Driver Data'!B3189</f>
        <v>3181</v>
      </c>
      <c r="C3189" s="193">
        <f>'5 Driver Data'!C3189</f>
        <v>0</v>
      </c>
      <c r="D3189" s="192">
        <f>'5 Driver Data'!D3189</f>
        <v>0</v>
      </c>
      <c r="E3189" s="191">
        <f>'5 Driver Data'!E3189</f>
        <v>0</v>
      </c>
      <c r="F3189" s="191">
        <f>'5 Driver Data'!F3189</f>
        <v>0</v>
      </c>
      <c r="G3189" s="191">
        <f>'5 Driver Data'!G3189</f>
        <v>0</v>
      </c>
      <c r="H3189" s="191">
        <f>'5 Driver Data'!H3189</f>
        <v>0</v>
      </c>
      <c r="I3189" s="191">
        <f>'5 Driver Data'!I3189</f>
        <v>0</v>
      </c>
      <c r="J3189" s="191">
        <f>'5 Driver Data'!J3189</f>
        <v>0</v>
      </c>
      <c r="K3189" s="206">
        <f>'5 Driver Data'!K3189</f>
        <v>0</v>
      </c>
      <c r="L3189" s="1"/>
      <c r="M3189" s="216" t="str">
        <f>IF(D3189=0,"Blank",'3 Model Input'!E$44*'3 Model Input'!E$45)</f>
        <v>Blank</v>
      </c>
      <c r="N3189" s="197" t="str">
        <f t="shared" si="520"/>
        <v>Blank</v>
      </c>
      <c r="O3189" s="197" t="str">
        <f>IF(D3189=0,"Blank",'3 Model Input'!E$49*(1-'3 Model Input'!E$51))</f>
        <v>Blank</v>
      </c>
      <c r="P3189" s="197" t="str">
        <f t="shared" si="521"/>
        <v>Blank</v>
      </c>
      <c r="Q3189" s="197" t="str">
        <f>IF(D3189=0,"Blank",IF(D3189="BEV",E3189*(1-'3 Model Input'!E$54), E3189))</f>
        <v>Blank</v>
      </c>
      <c r="R3189" s="198" t="str">
        <f>IF(D3189=0,"Blank",IF(D3189="PHEV",F3189/G3189,F3189*(1-'3 Model Input'!E$54)/G3189))</f>
        <v>Blank</v>
      </c>
      <c r="S3189" s="198" t="str">
        <f>IF(D3189=0,"Blank",IF(D3189="PHEV",MIN(M3189,E3189),MIN(M3189,(E3189*(1-'3 Model Input'!E$54)))))</f>
        <v>Blank</v>
      </c>
      <c r="T3189" s="217" t="str">
        <f t="shared" si="522"/>
        <v>Blank</v>
      </c>
      <c r="U3189" s="89"/>
      <c r="V3189" s="216" t="str">
        <f>IF(D3189=0,"Blank",P3189*'3 Model Input'!E$50)</f>
        <v>Blank</v>
      </c>
      <c r="W3189" s="197" t="str">
        <f t="shared" si="523"/>
        <v>Blank</v>
      </c>
      <c r="X3189" s="197" t="str">
        <f t="shared" si="524"/>
        <v>Blank</v>
      </c>
      <c r="Y3189" s="197" t="str">
        <f t="shared" si="525"/>
        <v>Blank</v>
      </c>
      <c r="Z3189" s="197" t="str">
        <f t="shared" si="526"/>
        <v>Blank</v>
      </c>
      <c r="AA3189" s="223" t="str" cm="1">
        <f t="array" ref="AA3189">_xlfn.IFS(ISTEXT('3 Model Input'!F$70),"Missing",ISTEXT('3 Model Input'!I$70),"Missing",ISNUMBER('3 Model Input'!K$70),'3 Model Input'!K$70*P3189)</f>
        <v>Missing</v>
      </c>
      <c r="AB3189" s="89"/>
      <c r="AC3189" s="227" t="str" cm="1">
        <f t="array" ref="AC3189">IF(D3189=0,"Blank",_xlfn.IFS('3 Model Input'!E$61=1,(V3189*G3189)/T3189,'3 Model Input'!E$61=2,(W3189*G3189)/T3189,'3 Model Input'!E$61=3,(X3189*G3189)/T3189,'3 Model Input'!E$61=4,(Y3189*G3189)/T3189,'3 Model Input'!E$61=5,(Z3189*G3189)/T3189, ISTEXT('3 Model Input'!E$61),"Missing",'3 Model Input'!E$61=6,(AA3189*G3189)/T3189))</f>
        <v>Blank</v>
      </c>
      <c r="AD3189" s="202" t="str">
        <f t="shared" si="527"/>
        <v>Blank</v>
      </c>
      <c r="AE3189" s="202" t="str">
        <f t="shared" si="528"/>
        <v>Blank</v>
      </c>
      <c r="AF3189" s="217" t="str">
        <f t="shared" si="529"/>
        <v>Blank</v>
      </c>
      <c r="AG3189" s="9" t="str" cm="1">
        <f t="array" ref="AG3189">_xlfn.IFS(ISNUMBER(AC3189), "", ISNUMBER(SEARCH("Blank", AC3189)), "", ISERROR(AC3189), "Bad input on tab 3")</f>
        <v/>
      </c>
    </row>
    <row r="3190" spans="2:33" ht="15" customHeight="1" x14ac:dyDescent="0.75">
      <c r="B3190" s="205" t="str">
        <f>'5 Driver Data'!B3190</f>
        <v>3182</v>
      </c>
      <c r="C3190" s="193">
        <f>'5 Driver Data'!C3190</f>
        <v>0</v>
      </c>
      <c r="D3190" s="192">
        <f>'5 Driver Data'!D3190</f>
        <v>0</v>
      </c>
      <c r="E3190" s="191">
        <f>'5 Driver Data'!E3190</f>
        <v>0</v>
      </c>
      <c r="F3190" s="191">
        <f>'5 Driver Data'!F3190</f>
        <v>0</v>
      </c>
      <c r="G3190" s="191">
        <f>'5 Driver Data'!G3190</f>
        <v>0</v>
      </c>
      <c r="H3190" s="191">
        <f>'5 Driver Data'!H3190</f>
        <v>0</v>
      </c>
      <c r="I3190" s="191">
        <f>'5 Driver Data'!I3190</f>
        <v>0</v>
      </c>
      <c r="J3190" s="191">
        <f>'5 Driver Data'!J3190</f>
        <v>0</v>
      </c>
      <c r="K3190" s="206">
        <f>'5 Driver Data'!K3190</f>
        <v>0</v>
      </c>
      <c r="L3190" s="1"/>
      <c r="M3190" s="216" t="str">
        <f>IF(D3190=0,"Blank",'3 Model Input'!E$44*'3 Model Input'!E$45)</f>
        <v>Blank</v>
      </c>
      <c r="N3190" s="197" t="str">
        <f t="shared" si="520"/>
        <v>Blank</v>
      </c>
      <c r="O3190" s="197" t="str">
        <f>IF(D3190=0,"Blank",'3 Model Input'!E$49*(1-'3 Model Input'!E$51))</f>
        <v>Blank</v>
      </c>
      <c r="P3190" s="197" t="str">
        <f t="shared" si="521"/>
        <v>Blank</v>
      </c>
      <c r="Q3190" s="197" t="str">
        <f>IF(D3190=0,"Blank",IF(D3190="BEV",E3190*(1-'3 Model Input'!E$54), E3190))</f>
        <v>Blank</v>
      </c>
      <c r="R3190" s="198" t="str">
        <f>IF(D3190=0,"Blank",IF(D3190="PHEV",F3190/G3190,F3190*(1-'3 Model Input'!E$54)/G3190))</f>
        <v>Blank</v>
      </c>
      <c r="S3190" s="198" t="str">
        <f>IF(D3190=0,"Blank",IF(D3190="PHEV",MIN(M3190,E3190),MIN(M3190,(E3190*(1-'3 Model Input'!E$54)))))</f>
        <v>Blank</v>
      </c>
      <c r="T3190" s="217" t="str">
        <f t="shared" si="522"/>
        <v>Blank</v>
      </c>
      <c r="U3190" s="89"/>
      <c r="V3190" s="216" t="str">
        <f>IF(D3190=0,"Blank",P3190*'3 Model Input'!E$50)</f>
        <v>Blank</v>
      </c>
      <c r="W3190" s="197" t="str">
        <f t="shared" si="523"/>
        <v>Blank</v>
      </c>
      <c r="X3190" s="197" t="str">
        <f t="shared" si="524"/>
        <v>Blank</v>
      </c>
      <c r="Y3190" s="197" t="str">
        <f t="shared" si="525"/>
        <v>Blank</v>
      </c>
      <c r="Z3190" s="197" t="str">
        <f t="shared" si="526"/>
        <v>Blank</v>
      </c>
      <c r="AA3190" s="223" t="str" cm="1">
        <f t="array" ref="AA3190">_xlfn.IFS(ISTEXT('3 Model Input'!F$70),"Missing",ISTEXT('3 Model Input'!I$70),"Missing",ISNUMBER('3 Model Input'!K$70),'3 Model Input'!K$70*P3190)</f>
        <v>Missing</v>
      </c>
      <c r="AB3190" s="89"/>
      <c r="AC3190" s="227" t="str" cm="1">
        <f t="array" ref="AC3190">IF(D3190=0,"Blank",_xlfn.IFS('3 Model Input'!E$61=1,(V3190*G3190)/T3190,'3 Model Input'!E$61=2,(W3190*G3190)/T3190,'3 Model Input'!E$61=3,(X3190*G3190)/T3190,'3 Model Input'!E$61=4,(Y3190*G3190)/T3190,'3 Model Input'!E$61=5,(Z3190*G3190)/T3190, ISTEXT('3 Model Input'!E$61),"Missing",'3 Model Input'!E$61=6,(AA3190*G3190)/T3190))</f>
        <v>Blank</v>
      </c>
      <c r="AD3190" s="202" t="str">
        <f t="shared" si="527"/>
        <v>Blank</v>
      </c>
      <c r="AE3190" s="202" t="str">
        <f t="shared" si="528"/>
        <v>Blank</v>
      </c>
      <c r="AF3190" s="217" t="str">
        <f t="shared" si="529"/>
        <v>Blank</v>
      </c>
      <c r="AG3190" s="9" t="str" cm="1">
        <f t="array" ref="AG3190">_xlfn.IFS(ISNUMBER(AC3190), "", ISNUMBER(SEARCH("Blank", AC3190)), "", ISERROR(AC3190), "Bad input on tab 3")</f>
        <v/>
      </c>
    </row>
    <row r="3191" spans="2:33" ht="15" customHeight="1" x14ac:dyDescent="0.75">
      <c r="B3191" s="205" t="str">
        <f>'5 Driver Data'!B3191</f>
        <v>3183</v>
      </c>
      <c r="C3191" s="193">
        <f>'5 Driver Data'!C3191</f>
        <v>0</v>
      </c>
      <c r="D3191" s="192">
        <f>'5 Driver Data'!D3191</f>
        <v>0</v>
      </c>
      <c r="E3191" s="191">
        <f>'5 Driver Data'!E3191</f>
        <v>0</v>
      </c>
      <c r="F3191" s="191">
        <f>'5 Driver Data'!F3191</f>
        <v>0</v>
      </c>
      <c r="G3191" s="191">
        <f>'5 Driver Data'!G3191</f>
        <v>0</v>
      </c>
      <c r="H3191" s="191">
        <f>'5 Driver Data'!H3191</f>
        <v>0</v>
      </c>
      <c r="I3191" s="191">
        <f>'5 Driver Data'!I3191</f>
        <v>0</v>
      </c>
      <c r="J3191" s="191">
        <f>'5 Driver Data'!J3191</f>
        <v>0</v>
      </c>
      <c r="K3191" s="206">
        <f>'5 Driver Data'!K3191</f>
        <v>0</v>
      </c>
      <c r="L3191" s="1"/>
      <c r="M3191" s="216" t="str">
        <f>IF(D3191=0,"Blank",'3 Model Input'!E$44*'3 Model Input'!E$45)</f>
        <v>Blank</v>
      </c>
      <c r="N3191" s="197" t="str">
        <f t="shared" si="520"/>
        <v>Blank</v>
      </c>
      <c r="O3191" s="197" t="str">
        <f>IF(D3191=0,"Blank",'3 Model Input'!E$49*(1-'3 Model Input'!E$51))</f>
        <v>Blank</v>
      </c>
      <c r="P3191" s="197" t="str">
        <f t="shared" si="521"/>
        <v>Blank</v>
      </c>
      <c r="Q3191" s="197" t="str">
        <f>IF(D3191=0,"Blank",IF(D3191="BEV",E3191*(1-'3 Model Input'!E$54), E3191))</f>
        <v>Blank</v>
      </c>
      <c r="R3191" s="198" t="str">
        <f>IF(D3191=0,"Blank",IF(D3191="PHEV",F3191/G3191,F3191*(1-'3 Model Input'!E$54)/G3191))</f>
        <v>Blank</v>
      </c>
      <c r="S3191" s="198" t="str">
        <f>IF(D3191=0,"Blank",IF(D3191="PHEV",MIN(M3191,E3191),MIN(M3191,(E3191*(1-'3 Model Input'!E$54)))))</f>
        <v>Blank</v>
      </c>
      <c r="T3191" s="217" t="str">
        <f t="shared" si="522"/>
        <v>Blank</v>
      </c>
      <c r="U3191" s="89"/>
      <c r="V3191" s="216" t="str">
        <f>IF(D3191=0,"Blank",P3191*'3 Model Input'!E$50)</f>
        <v>Blank</v>
      </c>
      <c r="W3191" s="197" t="str">
        <f t="shared" si="523"/>
        <v>Blank</v>
      </c>
      <c r="X3191" s="197" t="str">
        <f t="shared" si="524"/>
        <v>Blank</v>
      </c>
      <c r="Y3191" s="197" t="str">
        <f t="shared" si="525"/>
        <v>Blank</v>
      </c>
      <c r="Z3191" s="197" t="str">
        <f t="shared" si="526"/>
        <v>Blank</v>
      </c>
      <c r="AA3191" s="223" t="str" cm="1">
        <f t="array" ref="AA3191">_xlfn.IFS(ISTEXT('3 Model Input'!F$70),"Missing",ISTEXT('3 Model Input'!I$70),"Missing",ISNUMBER('3 Model Input'!K$70),'3 Model Input'!K$70*P3191)</f>
        <v>Missing</v>
      </c>
      <c r="AB3191" s="89"/>
      <c r="AC3191" s="227" t="str" cm="1">
        <f t="array" ref="AC3191">IF(D3191=0,"Blank",_xlfn.IFS('3 Model Input'!E$61=1,(V3191*G3191)/T3191,'3 Model Input'!E$61=2,(W3191*G3191)/T3191,'3 Model Input'!E$61=3,(X3191*G3191)/T3191,'3 Model Input'!E$61=4,(Y3191*G3191)/T3191,'3 Model Input'!E$61=5,(Z3191*G3191)/T3191, ISTEXT('3 Model Input'!E$61),"Missing",'3 Model Input'!E$61=6,(AA3191*G3191)/T3191))</f>
        <v>Blank</v>
      </c>
      <c r="AD3191" s="202" t="str">
        <f t="shared" si="527"/>
        <v>Blank</v>
      </c>
      <c r="AE3191" s="202" t="str">
        <f t="shared" si="528"/>
        <v>Blank</v>
      </c>
      <c r="AF3191" s="217" t="str">
        <f t="shared" si="529"/>
        <v>Blank</v>
      </c>
      <c r="AG3191" s="9" t="str" cm="1">
        <f t="array" ref="AG3191">_xlfn.IFS(ISNUMBER(AC3191), "", ISNUMBER(SEARCH("Blank", AC3191)), "", ISERROR(AC3191), "Bad input on tab 3")</f>
        <v/>
      </c>
    </row>
    <row r="3192" spans="2:33" ht="15" customHeight="1" x14ac:dyDescent="0.75">
      <c r="B3192" s="205" t="str">
        <f>'5 Driver Data'!B3192</f>
        <v>3184</v>
      </c>
      <c r="C3192" s="193">
        <f>'5 Driver Data'!C3192</f>
        <v>0</v>
      </c>
      <c r="D3192" s="192">
        <f>'5 Driver Data'!D3192</f>
        <v>0</v>
      </c>
      <c r="E3192" s="191">
        <f>'5 Driver Data'!E3192</f>
        <v>0</v>
      </c>
      <c r="F3192" s="191">
        <f>'5 Driver Data'!F3192</f>
        <v>0</v>
      </c>
      <c r="G3192" s="191">
        <f>'5 Driver Data'!G3192</f>
        <v>0</v>
      </c>
      <c r="H3192" s="191">
        <f>'5 Driver Data'!H3192</f>
        <v>0</v>
      </c>
      <c r="I3192" s="191">
        <f>'5 Driver Data'!I3192</f>
        <v>0</v>
      </c>
      <c r="J3192" s="191">
        <f>'5 Driver Data'!J3192</f>
        <v>0</v>
      </c>
      <c r="K3192" s="206">
        <f>'5 Driver Data'!K3192</f>
        <v>0</v>
      </c>
      <c r="L3192" s="1"/>
      <c r="M3192" s="216" t="str">
        <f>IF(D3192=0,"Blank",'3 Model Input'!E$44*'3 Model Input'!E$45)</f>
        <v>Blank</v>
      </c>
      <c r="N3192" s="197" t="str">
        <f t="shared" si="520"/>
        <v>Blank</v>
      </c>
      <c r="O3192" s="197" t="str">
        <f>IF(D3192=0,"Blank",'3 Model Input'!E$49*(1-'3 Model Input'!E$51))</f>
        <v>Blank</v>
      </c>
      <c r="P3192" s="197" t="str">
        <f t="shared" si="521"/>
        <v>Blank</v>
      </c>
      <c r="Q3192" s="197" t="str">
        <f>IF(D3192=0,"Blank",IF(D3192="BEV",E3192*(1-'3 Model Input'!E$54), E3192))</f>
        <v>Blank</v>
      </c>
      <c r="R3192" s="198" t="str">
        <f>IF(D3192=0,"Blank",IF(D3192="PHEV",F3192/G3192,F3192*(1-'3 Model Input'!E$54)/G3192))</f>
        <v>Blank</v>
      </c>
      <c r="S3192" s="198" t="str">
        <f>IF(D3192=0,"Blank",IF(D3192="PHEV",MIN(M3192,E3192),MIN(M3192,(E3192*(1-'3 Model Input'!E$54)))))</f>
        <v>Blank</v>
      </c>
      <c r="T3192" s="217" t="str">
        <f t="shared" si="522"/>
        <v>Blank</v>
      </c>
      <c r="U3192" s="89"/>
      <c r="V3192" s="216" t="str">
        <f>IF(D3192=0,"Blank",P3192*'3 Model Input'!E$50)</f>
        <v>Blank</v>
      </c>
      <c r="W3192" s="197" t="str">
        <f t="shared" si="523"/>
        <v>Blank</v>
      </c>
      <c r="X3192" s="197" t="str">
        <f t="shared" si="524"/>
        <v>Blank</v>
      </c>
      <c r="Y3192" s="197" t="str">
        <f t="shared" si="525"/>
        <v>Blank</v>
      </c>
      <c r="Z3192" s="197" t="str">
        <f t="shared" si="526"/>
        <v>Blank</v>
      </c>
      <c r="AA3192" s="223" t="str" cm="1">
        <f t="array" ref="AA3192">_xlfn.IFS(ISTEXT('3 Model Input'!F$70),"Missing",ISTEXT('3 Model Input'!I$70),"Missing",ISNUMBER('3 Model Input'!K$70),'3 Model Input'!K$70*P3192)</f>
        <v>Missing</v>
      </c>
      <c r="AB3192" s="89"/>
      <c r="AC3192" s="227" t="str" cm="1">
        <f t="array" ref="AC3192">IF(D3192=0,"Blank",_xlfn.IFS('3 Model Input'!E$61=1,(V3192*G3192)/T3192,'3 Model Input'!E$61=2,(W3192*G3192)/T3192,'3 Model Input'!E$61=3,(X3192*G3192)/T3192,'3 Model Input'!E$61=4,(Y3192*G3192)/T3192,'3 Model Input'!E$61=5,(Z3192*G3192)/T3192, ISTEXT('3 Model Input'!E$61),"Missing",'3 Model Input'!E$61=6,(AA3192*G3192)/T3192))</f>
        <v>Blank</v>
      </c>
      <c r="AD3192" s="202" t="str">
        <f t="shared" si="527"/>
        <v>Blank</v>
      </c>
      <c r="AE3192" s="202" t="str">
        <f t="shared" si="528"/>
        <v>Blank</v>
      </c>
      <c r="AF3192" s="217" t="str">
        <f t="shared" si="529"/>
        <v>Blank</v>
      </c>
      <c r="AG3192" s="9" t="str" cm="1">
        <f t="array" ref="AG3192">_xlfn.IFS(ISNUMBER(AC3192), "", ISNUMBER(SEARCH("Blank", AC3192)), "", ISERROR(AC3192), "Bad input on tab 3")</f>
        <v/>
      </c>
    </row>
    <row r="3193" spans="2:33" ht="15" customHeight="1" x14ac:dyDescent="0.75">
      <c r="B3193" s="205" t="str">
        <f>'5 Driver Data'!B3193</f>
        <v>3185</v>
      </c>
      <c r="C3193" s="193">
        <f>'5 Driver Data'!C3193</f>
        <v>0</v>
      </c>
      <c r="D3193" s="192">
        <f>'5 Driver Data'!D3193</f>
        <v>0</v>
      </c>
      <c r="E3193" s="191">
        <f>'5 Driver Data'!E3193</f>
        <v>0</v>
      </c>
      <c r="F3193" s="191">
        <f>'5 Driver Data'!F3193</f>
        <v>0</v>
      </c>
      <c r="G3193" s="191">
        <f>'5 Driver Data'!G3193</f>
        <v>0</v>
      </c>
      <c r="H3193" s="191">
        <f>'5 Driver Data'!H3193</f>
        <v>0</v>
      </c>
      <c r="I3193" s="191">
        <f>'5 Driver Data'!I3193</f>
        <v>0</v>
      </c>
      <c r="J3193" s="191">
        <f>'5 Driver Data'!J3193</f>
        <v>0</v>
      </c>
      <c r="K3193" s="206">
        <f>'5 Driver Data'!K3193</f>
        <v>0</v>
      </c>
      <c r="L3193" s="1"/>
      <c r="M3193" s="216" t="str">
        <f>IF(D3193=0,"Blank",'3 Model Input'!E$44*'3 Model Input'!E$45)</f>
        <v>Blank</v>
      </c>
      <c r="N3193" s="197" t="str">
        <f t="shared" si="520"/>
        <v>Blank</v>
      </c>
      <c r="O3193" s="197" t="str">
        <f>IF(D3193=0,"Blank",'3 Model Input'!E$49*(1-'3 Model Input'!E$51))</f>
        <v>Blank</v>
      </c>
      <c r="P3193" s="197" t="str">
        <f t="shared" si="521"/>
        <v>Blank</v>
      </c>
      <c r="Q3193" s="197" t="str">
        <f>IF(D3193=0,"Blank",IF(D3193="BEV",E3193*(1-'3 Model Input'!E$54), E3193))</f>
        <v>Blank</v>
      </c>
      <c r="R3193" s="198" t="str">
        <f>IF(D3193=0,"Blank",IF(D3193="PHEV",F3193/G3193,F3193*(1-'3 Model Input'!E$54)/G3193))</f>
        <v>Blank</v>
      </c>
      <c r="S3193" s="198" t="str">
        <f>IF(D3193=0,"Blank",IF(D3193="PHEV",MIN(M3193,E3193),MIN(M3193,(E3193*(1-'3 Model Input'!E$54)))))</f>
        <v>Blank</v>
      </c>
      <c r="T3193" s="217" t="str">
        <f t="shared" si="522"/>
        <v>Blank</v>
      </c>
      <c r="U3193" s="89"/>
      <c r="V3193" s="216" t="str">
        <f>IF(D3193=0,"Blank",P3193*'3 Model Input'!E$50)</f>
        <v>Blank</v>
      </c>
      <c r="W3193" s="197" t="str">
        <f t="shared" si="523"/>
        <v>Blank</v>
      </c>
      <c r="X3193" s="197" t="str">
        <f t="shared" si="524"/>
        <v>Blank</v>
      </c>
      <c r="Y3193" s="197" t="str">
        <f t="shared" si="525"/>
        <v>Blank</v>
      </c>
      <c r="Z3193" s="197" t="str">
        <f t="shared" si="526"/>
        <v>Blank</v>
      </c>
      <c r="AA3193" s="223" t="str" cm="1">
        <f t="array" ref="AA3193">_xlfn.IFS(ISTEXT('3 Model Input'!F$70),"Missing",ISTEXT('3 Model Input'!I$70),"Missing",ISNUMBER('3 Model Input'!K$70),'3 Model Input'!K$70*P3193)</f>
        <v>Missing</v>
      </c>
      <c r="AB3193" s="89"/>
      <c r="AC3193" s="227" t="str" cm="1">
        <f t="array" ref="AC3193">IF(D3193=0,"Blank",_xlfn.IFS('3 Model Input'!E$61=1,(V3193*G3193)/T3193,'3 Model Input'!E$61=2,(W3193*G3193)/T3193,'3 Model Input'!E$61=3,(X3193*G3193)/T3193,'3 Model Input'!E$61=4,(Y3193*G3193)/T3193,'3 Model Input'!E$61=5,(Z3193*G3193)/T3193, ISTEXT('3 Model Input'!E$61),"Missing",'3 Model Input'!E$61=6,(AA3193*G3193)/T3193))</f>
        <v>Blank</v>
      </c>
      <c r="AD3193" s="202" t="str">
        <f t="shared" si="527"/>
        <v>Blank</v>
      </c>
      <c r="AE3193" s="202" t="str">
        <f t="shared" si="528"/>
        <v>Blank</v>
      </c>
      <c r="AF3193" s="217" t="str">
        <f t="shared" si="529"/>
        <v>Blank</v>
      </c>
      <c r="AG3193" s="9" t="str" cm="1">
        <f t="array" ref="AG3193">_xlfn.IFS(ISNUMBER(AC3193), "", ISNUMBER(SEARCH("Blank", AC3193)), "", ISERROR(AC3193), "Bad input on tab 3")</f>
        <v/>
      </c>
    </row>
    <row r="3194" spans="2:33" ht="15" customHeight="1" x14ac:dyDescent="0.75">
      <c r="B3194" s="205" t="str">
        <f>'5 Driver Data'!B3194</f>
        <v>3186</v>
      </c>
      <c r="C3194" s="193">
        <f>'5 Driver Data'!C3194</f>
        <v>0</v>
      </c>
      <c r="D3194" s="192">
        <f>'5 Driver Data'!D3194</f>
        <v>0</v>
      </c>
      <c r="E3194" s="191">
        <f>'5 Driver Data'!E3194</f>
        <v>0</v>
      </c>
      <c r="F3194" s="191">
        <f>'5 Driver Data'!F3194</f>
        <v>0</v>
      </c>
      <c r="G3194" s="191">
        <f>'5 Driver Data'!G3194</f>
        <v>0</v>
      </c>
      <c r="H3194" s="191">
        <f>'5 Driver Data'!H3194</f>
        <v>0</v>
      </c>
      <c r="I3194" s="191">
        <f>'5 Driver Data'!I3194</f>
        <v>0</v>
      </c>
      <c r="J3194" s="191">
        <f>'5 Driver Data'!J3194</f>
        <v>0</v>
      </c>
      <c r="K3194" s="206">
        <f>'5 Driver Data'!K3194</f>
        <v>0</v>
      </c>
      <c r="L3194" s="1"/>
      <c r="M3194" s="216" t="str">
        <f>IF(D3194=0,"Blank",'3 Model Input'!E$44*'3 Model Input'!E$45)</f>
        <v>Blank</v>
      </c>
      <c r="N3194" s="197" t="str">
        <f t="shared" si="520"/>
        <v>Blank</v>
      </c>
      <c r="O3194" s="197" t="str">
        <f>IF(D3194=0,"Blank",'3 Model Input'!E$49*(1-'3 Model Input'!E$51))</f>
        <v>Blank</v>
      </c>
      <c r="P3194" s="197" t="str">
        <f t="shared" si="521"/>
        <v>Blank</v>
      </c>
      <c r="Q3194" s="197" t="str">
        <f>IF(D3194=0,"Blank",IF(D3194="BEV",E3194*(1-'3 Model Input'!E$54), E3194))</f>
        <v>Blank</v>
      </c>
      <c r="R3194" s="198" t="str">
        <f>IF(D3194=0,"Blank",IF(D3194="PHEV",F3194/G3194,F3194*(1-'3 Model Input'!E$54)/G3194))</f>
        <v>Blank</v>
      </c>
      <c r="S3194" s="198" t="str">
        <f>IF(D3194=0,"Blank",IF(D3194="PHEV",MIN(M3194,E3194),MIN(M3194,(E3194*(1-'3 Model Input'!E$54)))))</f>
        <v>Blank</v>
      </c>
      <c r="T3194" s="217" t="str">
        <f t="shared" si="522"/>
        <v>Blank</v>
      </c>
      <c r="U3194" s="89"/>
      <c r="V3194" s="216" t="str">
        <f>IF(D3194=0,"Blank",P3194*'3 Model Input'!E$50)</f>
        <v>Blank</v>
      </c>
      <c r="W3194" s="197" t="str">
        <f t="shared" si="523"/>
        <v>Blank</v>
      </c>
      <c r="X3194" s="197" t="str">
        <f t="shared" si="524"/>
        <v>Blank</v>
      </c>
      <c r="Y3194" s="197" t="str">
        <f t="shared" si="525"/>
        <v>Blank</v>
      </c>
      <c r="Z3194" s="197" t="str">
        <f t="shared" si="526"/>
        <v>Blank</v>
      </c>
      <c r="AA3194" s="223" t="str" cm="1">
        <f t="array" ref="AA3194">_xlfn.IFS(ISTEXT('3 Model Input'!F$70),"Missing",ISTEXT('3 Model Input'!I$70),"Missing",ISNUMBER('3 Model Input'!K$70),'3 Model Input'!K$70*P3194)</f>
        <v>Missing</v>
      </c>
      <c r="AB3194" s="89"/>
      <c r="AC3194" s="227" t="str" cm="1">
        <f t="array" ref="AC3194">IF(D3194=0,"Blank",_xlfn.IFS('3 Model Input'!E$61=1,(V3194*G3194)/T3194,'3 Model Input'!E$61=2,(W3194*G3194)/T3194,'3 Model Input'!E$61=3,(X3194*G3194)/T3194,'3 Model Input'!E$61=4,(Y3194*G3194)/T3194,'3 Model Input'!E$61=5,(Z3194*G3194)/T3194, ISTEXT('3 Model Input'!E$61),"Missing",'3 Model Input'!E$61=6,(AA3194*G3194)/T3194))</f>
        <v>Blank</v>
      </c>
      <c r="AD3194" s="202" t="str">
        <f t="shared" si="527"/>
        <v>Blank</v>
      </c>
      <c r="AE3194" s="202" t="str">
        <f t="shared" si="528"/>
        <v>Blank</v>
      </c>
      <c r="AF3194" s="217" t="str">
        <f t="shared" si="529"/>
        <v>Blank</v>
      </c>
      <c r="AG3194" s="9" t="str" cm="1">
        <f t="array" ref="AG3194">_xlfn.IFS(ISNUMBER(AC3194), "", ISNUMBER(SEARCH("Blank", AC3194)), "", ISERROR(AC3194), "Bad input on tab 3")</f>
        <v/>
      </c>
    </row>
    <row r="3195" spans="2:33" ht="15" customHeight="1" x14ac:dyDescent="0.75">
      <c r="B3195" s="205" t="str">
        <f>'5 Driver Data'!B3195</f>
        <v>3187</v>
      </c>
      <c r="C3195" s="193">
        <f>'5 Driver Data'!C3195</f>
        <v>0</v>
      </c>
      <c r="D3195" s="192">
        <f>'5 Driver Data'!D3195</f>
        <v>0</v>
      </c>
      <c r="E3195" s="191">
        <f>'5 Driver Data'!E3195</f>
        <v>0</v>
      </c>
      <c r="F3195" s="191">
        <f>'5 Driver Data'!F3195</f>
        <v>0</v>
      </c>
      <c r="G3195" s="191">
        <f>'5 Driver Data'!G3195</f>
        <v>0</v>
      </c>
      <c r="H3195" s="191">
        <f>'5 Driver Data'!H3195</f>
        <v>0</v>
      </c>
      <c r="I3195" s="191">
        <f>'5 Driver Data'!I3195</f>
        <v>0</v>
      </c>
      <c r="J3195" s="191">
        <f>'5 Driver Data'!J3195</f>
        <v>0</v>
      </c>
      <c r="K3195" s="206">
        <f>'5 Driver Data'!K3195</f>
        <v>0</v>
      </c>
      <c r="L3195" s="1"/>
      <c r="M3195" s="216" t="str">
        <f>IF(D3195=0,"Blank",'3 Model Input'!E$44*'3 Model Input'!E$45)</f>
        <v>Blank</v>
      </c>
      <c r="N3195" s="197" t="str">
        <f t="shared" si="520"/>
        <v>Blank</v>
      </c>
      <c r="O3195" s="197" t="str">
        <f>IF(D3195=0,"Blank",'3 Model Input'!E$49*(1-'3 Model Input'!E$51))</f>
        <v>Blank</v>
      </c>
      <c r="P3195" s="197" t="str">
        <f t="shared" si="521"/>
        <v>Blank</v>
      </c>
      <c r="Q3195" s="197" t="str">
        <f>IF(D3195=0,"Blank",IF(D3195="BEV",E3195*(1-'3 Model Input'!E$54), E3195))</f>
        <v>Blank</v>
      </c>
      <c r="R3195" s="198" t="str">
        <f>IF(D3195=0,"Blank",IF(D3195="PHEV",F3195/G3195,F3195*(1-'3 Model Input'!E$54)/G3195))</f>
        <v>Blank</v>
      </c>
      <c r="S3195" s="198" t="str">
        <f>IF(D3195=0,"Blank",IF(D3195="PHEV",MIN(M3195,E3195),MIN(M3195,(E3195*(1-'3 Model Input'!E$54)))))</f>
        <v>Blank</v>
      </c>
      <c r="T3195" s="217" t="str">
        <f t="shared" si="522"/>
        <v>Blank</v>
      </c>
      <c r="U3195" s="89"/>
      <c r="V3195" s="216" t="str">
        <f>IF(D3195=0,"Blank",P3195*'3 Model Input'!E$50)</f>
        <v>Blank</v>
      </c>
      <c r="W3195" s="197" t="str">
        <f t="shared" si="523"/>
        <v>Blank</v>
      </c>
      <c r="X3195" s="197" t="str">
        <f t="shared" si="524"/>
        <v>Blank</v>
      </c>
      <c r="Y3195" s="197" t="str">
        <f t="shared" si="525"/>
        <v>Blank</v>
      </c>
      <c r="Z3195" s="197" t="str">
        <f t="shared" si="526"/>
        <v>Blank</v>
      </c>
      <c r="AA3195" s="223" t="str" cm="1">
        <f t="array" ref="AA3195">_xlfn.IFS(ISTEXT('3 Model Input'!F$70),"Missing",ISTEXT('3 Model Input'!I$70),"Missing",ISNUMBER('3 Model Input'!K$70),'3 Model Input'!K$70*P3195)</f>
        <v>Missing</v>
      </c>
      <c r="AB3195" s="89"/>
      <c r="AC3195" s="227" t="str" cm="1">
        <f t="array" ref="AC3195">IF(D3195=0,"Blank",_xlfn.IFS('3 Model Input'!E$61=1,(V3195*G3195)/T3195,'3 Model Input'!E$61=2,(W3195*G3195)/T3195,'3 Model Input'!E$61=3,(X3195*G3195)/T3195,'3 Model Input'!E$61=4,(Y3195*G3195)/T3195,'3 Model Input'!E$61=5,(Z3195*G3195)/T3195, ISTEXT('3 Model Input'!E$61),"Missing",'3 Model Input'!E$61=6,(AA3195*G3195)/T3195))</f>
        <v>Blank</v>
      </c>
      <c r="AD3195" s="202" t="str">
        <f t="shared" si="527"/>
        <v>Blank</v>
      </c>
      <c r="AE3195" s="202" t="str">
        <f t="shared" si="528"/>
        <v>Blank</v>
      </c>
      <c r="AF3195" s="217" t="str">
        <f t="shared" si="529"/>
        <v>Blank</v>
      </c>
      <c r="AG3195" s="9" t="str" cm="1">
        <f t="array" ref="AG3195">_xlfn.IFS(ISNUMBER(AC3195), "", ISNUMBER(SEARCH("Blank", AC3195)), "", ISERROR(AC3195), "Bad input on tab 3")</f>
        <v/>
      </c>
    </row>
    <row r="3196" spans="2:33" ht="15" customHeight="1" x14ac:dyDescent="0.75">
      <c r="B3196" s="205" t="str">
        <f>'5 Driver Data'!B3196</f>
        <v>3188</v>
      </c>
      <c r="C3196" s="193">
        <f>'5 Driver Data'!C3196</f>
        <v>0</v>
      </c>
      <c r="D3196" s="192">
        <f>'5 Driver Data'!D3196</f>
        <v>0</v>
      </c>
      <c r="E3196" s="191">
        <f>'5 Driver Data'!E3196</f>
        <v>0</v>
      </c>
      <c r="F3196" s="191">
        <f>'5 Driver Data'!F3196</f>
        <v>0</v>
      </c>
      <c r="G3196" s="191">
        <f>'5 Driver Data'!G3196</f>
        <v>0</v>
      </c>
      <c r="H3196" s="191">
        <f>'5 Driver Data'!H3196</f>
        <v>0</v>
      </c>
      <c r="I3196" s="191">
        <f>'5 Driver Data'!I3196</f>
        <v>0</v>
      </c>
      <c r="J3196" s="191">
        <f>'5 Driver Data'!J3196</f>
        <v>0</v>
      </c>
      <c r="K3196" s="206">
        <f>'5 Driver Data'!K3196</f>
        <v>0</v>
      </c>
      <c r="L3196" s="1"/>
      <c r="M3196" s="216" t="str">
        <f>IF(D3196=0,"Blank",'3 Model Input'!E$44*'3 Model Input'!E$45)</f>
        <v>Blank</v>
      </c>
      <c r="N3196" s="197" t="str">
        <f t="shared" si="520"/>
        <v>Blank</v>
      </c>
      <c r="O3196" s="197" t="str">
        <f>IF(D3196=0,"Blank",'3 Model Input'!E$49*(1-'3 Model Input'!E$51))</f>
        <v>Blank</v>
      </c>
      <c r="P3196" s="197" t="str">
        <f t="shared" si="521"/>
        <v>Blank</v>
      </c>
      <c r="Q3196" s="197" t="str">
        <f>IF(D3196=0,"Blank",IF(D3196="BEV",E3196*(1-'3 Model Input'!E$54), E3196))</f>
        <v>Blank</v>
      </c>
      <c r="R3196" s="198" t="str">
        <f>IF(D3196=0,"Blank",IF(D3196="PHEV",F3196/G3196,F3196*(1-'3 Model Input'!E$54)/G3196))</f>
        <v>Blank</v>
      </c>
      <c r="S3196" s="198" t="str">
        <f>IF(D3196=0,"Blank",IF(D3196="PHEV",MIN(M3196,E3196),MIN(M3196,(E3196*(1-'3 Model Input'!E$54)))))</f>
        <v>Blank</v>
      </c>
      <c r="T3196" s="217" t="str">
        <f t="shared" si="522"/>
        <v>Blank</v>
      </c>
      <c r="U3196" s="89"/>
      <c r="V3196" s="216" t="str">
        <f>IF(D3196=0,"Blank",P3196*'3 Model Input'!E$50)</f>
        <v>Blank</v>
      </c>
      <c r="W3196" s="197" t="str">
        <f t="shared" si="523"/>
        <v>Blank</v>
      </c>
      <c r="X3196" s="197" t="str">
        <f t="shared" si="524"/>
        <v>Blank</v>
      </c>
      <c r="Y3196" s="197" t="str">
        <f t="shared" si="525"/>
        <v>Blank</v>
      </c>
      <c r="Z3196" s="197" t="str">
        <f t="shared" si="526"/>
        <v>Blank</v>
      </c>
      <c r="AA3196" s="223" t="str" cm="1">
        <f t="array" ref="AA3196">_xlfn.IFS(ISTEXT('3 Model Input'!F$70),"Missing",ISTEXT('3 Model Input'!I$70),"Missing",ISNUMBER('3 Model Input'!K$70),'3 Model Input'!K$70*P3196)</f>
        <v>Missing</v>
      </c>
      <c r="AB3196" s="89"/>
      <c r="AC3196" s="227" t="str" cm="1">
        <f t="array" ref="AC3196">IF(D3196=0,"Blank",_xlfn.IFS('3 Model Input'!E$61=1,(V3196*G3196)/T3196,'3 Model Input'!E$61=2,(W3196*G3196)/T3196,'3 Model Input'!E$61=3,(X3196*G3196)/T3196,'3 Model Input'!E$61=4,(Y3196*G3196)/T3196,'3 Model Input'!E$61=5,(Z3196*G3196)/T3196, ISTEXT('3 Model Input'!E$61),"Missing",'3 Model Input'!E$61=6,(AA3196*G3196)/T3196))</f>
        <v>Blank</v>
      </c>
      <c r="AD3196" s="202" t="str">
        <f t="shared" si="527"/>
        <v>Blank</v>
      </c>
      <c r="AE3196" s="202" t="str">
        <f t="shared" si="528"/>
        <v>Blank</v>
      </c>
      <c r="AF3196" s="217" t="str">
        <f t="shared" si="529"/>
        <v>Blank</v>
      </c>
      <c r="AG3196" s="9" t="str" cm="1">
        <f t="array" ref="AG3196">_xlfn.IFS(ISNUMBER(AC3196), "", ISNUMBER(SEARCH("Blank", AC3196)), "", ISERROR(AC3196), "Bad input on tab 3")</f>
        <v/>
      </c>
    </row>
    <row r="3197" spans="2:33" ht="15" customHeight="1" x14ac:dyDescent="0.75">
      <c r="B3197" s="205" t="str">
        <f>'5 Driver Data'!B3197</f>
        <v>3189</v>
      </c>
      <c r="C3197" s="193">
        <f>'5 Driver Data'!C3197</f>
        <v>0</v>
      </c>
      <c r="D3197" s="192">
        <f>'5 Driver Data'!D3197</f>
        <v>0</v>
      </c>
      <c r="E3197" s="191">
        <f>'5 Driver Data'!E3197</f>
        <v>0</v>
      </c>
      <c r="F3197" s="191">
        <f>'5 Driver Data'!F3197</f>
        <v>0</v>
      </c>
      <c r="G3197" s="191">
        <f>'5 Driver Data'!G3197</f>
        <v>0</v>
      </c>
      <c r="H3197" s="191">
        <f>'5 Driver Data'!H3197</f>
        <v>0</v>
      </c>
      <c r="I3197" s="191">
        <f>'5 Driver Data'!I3197</f>
        <v>0</v>
      </c>
      <c r="J3197" s="191">
        <f>'5 Driver Data'!J3197</f>
        <v>0</v>
      </c>
      <c r="K3197" s="206">
        <f>'5 Driver Data'!K3197</f>
        <v>0</v>
      </c>
      <c r="L3197" s="1"/>
      <c r="M3197" s="216" t="str">
        <f>IF(D3197=0,"Blank",'3 Model Input'!E$44*'3 Model Input'!E$45)</f>
        <v>Blank</v>
      </c>
      <c r="N3197" s="197" t="str">
        <f t="shared" si="520"/>
        <v>Blank</v>
      </c>
      <c r="O3197" s="197" t="str">
        <f>IF(D3197=0,"Blank",'3 Model Input'!E$49*(1-'3 Model Input'!E$51))</f>
        <v>Blank</v>
      </c>
      <c r="P3197" s="197" t="str">
        <f t="shared" si="521"/>
        <v>Blank</v>
      </c>
      <c r="Q3197" s="197" t="str">
        <f>IF(D3197=0,"Blank",IF(D3197="BEV",E3197*(1-'3 Model Input'!E$54), E3197))</f>
        <v>Blank</v>
      </c>
      <c r="R3197" s="198" t="str">
        <f>IF(D3197=0,"Blank",IF(D3197="PHEV",F3197/G3197,F3197*(1-'3 Model Input'!E$54)/G3197))</f>
        <v>Blank</v>
      </c>
      <c r="S3197" s="198" t="str">
        <f>IF(D3197=0,"Blank",IF(D3197="PHEV",MIN(M3197,E3197),MIN(M3197,(E3197*(1-'3 Model Input'!E$54)))))</f>
        <v>Blank</v>
      </c>
      <c r="T3197" s="217" t="str">
        <f t="shared" si="522"/>
        <v>Blank</v>
      </c>
      <c r="U3197" s="89"/>
      <c r="V3197" s="216" t="str">
        <f>IF(D3197=0,"Blank",P3197*'3 Model Input'!E$50)</f>
        <v>Blank</v>
      </c>
      <c r="W3197" s="197" t="str">
        <f t="shared" si="523"/>
        <v>Blank</v>
      </c>
      <c r="X3197" s="197" t="str">
        <f t="shared" si="524"/>
        <v>Blank</v>
      </c>
      <c r="Y3197" s="197" t="str">
        <f t="shared" si="525"/>
        <v>Blank</v>
      </c>
      <c r="Z3197" s="197" t="str">
        <f t="shared" si="526"/>
        <v>Blank</v>
      </c>
      <c r="AA3197" s="223" t="str" cm="1">
        <f t="array" ref="AA3197">_xlfn.IFS(ISTEXT('3 Model Input'!F$70),"Missing",ISTEXT('3 Model Input'!I$70),"Missing",ISNUMBER('3 Model Input'!K$70),'3 Model Input'!K$70*P3197)</f>
        <v>Missing</v>
      </c>
      <c r="AB3197" s="89"/>
      <c r="AC3197" s="227" t="str" cm="1">
        <f t="array" ref="AC3197">IF(D3197=0,"Blank",_xlfn.IFS('3 Model Input'!E$61=1,(V3197*G3197)/T3197,'3 Model Input'!E$61=2,(W3197*G3197)/T3197,'3 Model Input'!E$61=3,(X3197*G3197)/T3197,'3 Model Input'!E$61=4,(Y3197*G3197)/T3197,'3 Model Input'!E$61=5,(Z3197*G3197)/T3197, ISTEXT('3 Model Input'!E$61),"Missing",'3 Model Input'!E$61=6,(AA3197*G3197)/T3197))</f>
        <v>Blank</v>
      </c>
      <c r="AD3197" s="202" t="str">
        <f t="shared" si="527"/>
        <v>Blank</v>
      </c>
      <c r="AE3197" s="202" t="str">
        <f t="shared" si="528"/>
        <v>Blank</v>
      </c>
      <c r="AF3197" s="217" t="str">
        <f t="shared" si="529"/>
        <v>Blank</v>
      </c>
      <c r="AG3197" s="9" t="str" cm="1">
        <f t="array" ref="AG3197">_xlfn.IFS(ISNUMBER(AC3197), "", ISNUMBER(SEARCH("Blank", AC3197)), "", ISERROR(AC3197), "Bad input on tab 3")</f>
        <v/>
      </c>
    </row>
    <row r="3198" spans="2:33" ht="15" customHeight="1" x14ac:dyDescent="0.75">
      <c r="B3198" s="205" t="str">
        <f>'5 Driver Data'!B3198</f>
        <v>3190</v>
      </c>
      <c r="C3198" s="193">
        <f>'5 Driver Data'!C3198</f>
        <v>0</v>
      </c>
      <c r="D3198" s="192">
        <f>'5 Driver Data'!D3198</f>
        <v>0</v>
      </c>
      <c r="E3198" s="191">
        <f>'5 Driver Data'!E3198</f>
        <v>0</v>
      </c>
      <c r="F3198" s="191">
        <f>'5 Driver Data'!F3198</f>
        <v>0</v>
      </c>
      <c r="G3198" s="191">
        <f>'5 Driver Data'!G3198</f>
        <v>0</v>
      </c>
      <c r="H3198" s="191">
        <f>'5 Driver Data'!H3198</f>
        <v>0</v>
      </c>
      <c r="I3198" s="191">
        <f>'5 Driver Data'!I3198</f>
        <v>0</v>
      </c>
      <c r="J3198" s="191">
        <f>'5 Driver Data'!J3198</f>
        <v>0</v>
      </c>
      <c r="K3198" s="206">
        <f>'5 Driver Data'!K3198</f>
        <v>0</v>
      </c>
      <c r="L3198" s="1"/>
      <c r="M3198" s="216" t="str">
        <f>IF(D3198=0,"Blank",'3 Model Input'!E$44*'3 Model Input'!E$45)</f>
        <v>Blank</v>
      </c>
      <c r="N3198" s="197" t="str">
        <f t="shared" si="520"/>
        <v>Blank</v>
      </c>
      <c r="O3198" s="197" t="str">
        <f>IF(D3198=0,"Blank",'3 Model Input'!E$49*(1-'3 Model Input'!E$51))</f>
        <v>Blank</v>
      </c>
      <c r="P3198" s="197" t="str">
        <f t="shared" si="521"/>
        <v>Blank</v>
      </c>
      <c r="Q3198" s="197" t="str">
        <f>IF(D3198=0,"Blank",IF(D3198="BEV",E3198*(1-'3 Model Input'!E$54), E3198))</f>
        <v>Blank</v>
      </c>
      <c r="R3198" s="198" t="str">
        <f>IF(D3198=0,"Blank",IF(D3198="PHEV",F3198/G3198,F3198*(1-'3 Model Input'!E$54)/G3198))</f>
        <v>Blank</v>
      </c>
      <c r="S3198" s="198" t="str">
        <f>IF(D3198=0,"Blank",IF(D3198="PHEV",MIN(M3198,E3198),MIN(M3198,(E3198*(1-'3 Model Input'!E$54)))))</f>
        <v>Blank</v>
      </c>
      <c r="T3198" s="217" t="str">
        <f t="shared" si="522"/>
        <v>Blank</v>
      </c>
      <c r="U3198" s="89"/>
      <c r="V3198" s="216" t="str">
        <f>IF(D3198=0,"Blank",P3198*'3 Model Input'!E$50)</f>
        <v>Blank</v>
      </c>
      <c r="W3198" s="197" t="str">
        <f t="shared" si="523"/>
        <v>Blank</v>
      </c>
      <c r="X3198" s="197" t="str">
        <f t="shared" si="524"/>
        <v>Blank</v>
      </c>
      <c r="Y3198" s="197" t="str">
        <f t="shared" si="525"/>
        <v>Blank</v>
      </c>
      <c r="Z3198" s="197" t="str">
        <f t="shared" si="526"/>
        <v>Blank</v>
      </c>
      <c r="AA3198" s="223" t="str" cm="1">
        <f t="array" ref="AA3198">_xlfn.IFS(ISTEXT('3 Model Input'!F$70),"Missing",ISTEXT('3 Model Input'!I$70),"Missing",ISNUMBER('3 Model Input'!K$70),'3 Model Input'!K$70*P3198)</f>
        <v>Missing</v>
      </c>
      <c r="AB3198" s="89"/>
      <c r="AC3198" s="227" t="str" cm="1">
        <f t="array" ref="AC3198">IF(D3198=0,"Blank",_xlfn.IFS('3 Model Input'!E$61=1,(V3198*G3198)/T3198,'3 Model Input'!E$61=2,(W3198*G3198)/T3198,'3 Model Input'!E$61=3,(X3198*G3198)/T3198,'3 Model Input'!E$61=4,(Y3198*G3198)/T3198,'3 Model Input'!E$61=5,(Z3198*G3198)/T3198, ISTEXT('3 Model Input'!E$61),"Missing",'3 Model Input'!E$61=6,(AA3198*G3198)/T3198))</f>
        <v>Blank</v>
      </c>
      <c r="AD3198" s="202" t="str">
        <f t="shared" si="527"/>
        <v>Blank</v>
      </c>
      <c r="AE3198" s="202" t="str">
        <f t="shared" si="528"/>
        <v>Blank</v>
      </c>
      <c r="AF3198" s="217" t="str">
        <f t="shared" si="529"/>
        <v>Blank</v>
      </c>
      <c r="AG3198" s="9" t="str" cm="1">
        <f t="array" ref="AG3198">_xlfn.IFS(ISNUMBER(AC3198), "", ISNUMBER(SEARCH("Blank", AC3198)), "", ISERROR(AC3198), "Bad input on tab 3")</f>
        <v/>
      </c>
    </row>
    <row r="3199" spans="2:33" ht="15" customHeight="1" x14ac:dyDescent="0.75">
      <c r="B3199" s="205" t="str">
        <f>'5 Driver Data'!B3199</f>
        <v>3191</v>
      </c>
      <c r="C3199" s="193">
        <f>'5 Driver Data'!C3199</f>
        <v>0</v>
      </c>
      <c r="D3199" s="192">
        <f>'5 Driver Data'!D3199</f>
        <v>0</v>
      </c>
      <c r="E3199" s="191">
        <f>'5 Driver Data'!E3199</f>
        <v>0</v>
      </c>
      <c r="F3199" s="191">
        <f>'5 Driver Data'!F3199</f>
        <v>0</v>
      </c>
      <c r="G3199" s="191">
        <f>'5 Driver Data'!G3199</f>
        <v>0</v>
      </c>
      <c r="H3199" s="191">
        <f>'5 Driver Data'!H3199</f>
        <v>0</v>
      </c>
      <c r="I3199" s="191">
        <f>'5 Driver Data'!I3199</f>
        <v>0</v>
      </c>
      <c r="J3199" s="191">
        <f>'5 Driver Data'!J3199</f>
        <v>0</v>
      </c>
      <c r="K3199" s="206">
        <f>'5 Driver Data'!K3199</f>
        <v>0</v>
      </c>
      <c r="L3199" s="1"/>
      <c r="M3199" s="216" t="str">
        <f>IF(D3199=0,"Blank",'3 Model Input'!E$44*'3 Model Input'!E$45)</f>
        <v>Blank</v>
      </c>
      <c r="N3199" s="197" t="str">
        <f t="shared" si="520"/>
        <v>Blank</v>
      </c>
      <c r="O3199" s="197" t="str">
        <f>IF(D3199=0,"Blank",'3 Model Input'!E$49*(1-'3 Model Input'!E$51))</f>
        <v>Blank</v>
      </c>
      <c r="P3199" s="197" t="str">
        <f t="shared" si="521"/>
        <v>Blank</v>
      </c>
      <c r="Q3199" s="197" t="str">
        <f>IF(D3199=0,"Blank",IF(D3199="BEV",E3199*(1-'3 Model Input'!E$54), E3199))</f>
        <v>Blank</v>
      </c>
      <c r="R3199" s="198" t="str">
        <f>IF(D3199=0,"Blank",IF(D3199="PHEV",F3199/G3199,F3199*(1-'3 Model Input'!E$54)/G3199))</f>
        <v>Blank</v>
      </c>
      <c r="S3199" s="198" t="str">
        <f>IF(D3199=0,"Blank",IF(D3199="PHEV",MIN(M3199,E3199),MIN(M3199,(E3199*(1-'3 Model Input'!E$54)))))</f>
        <v>Blank</v>
      </c>
      <c r="T3199" s="217" t="str">
        <f t="shared" si="522"/>
        <v>Blank</v>
      </c>
      <c r="U3199" s="89"/>
      <c r="V3199" s="216" t="str">
        <f>IF(D3199=0,"Blank",P3199*'3 Model Input'!E$50)</f>
        <v>Blank</v>
      </c>
      <c r="W3199" s="197" t="str">
        <f t="shared" si="523"/>
        <v>Blank</v>
      </c>
      <c r="X3199" s="197" t="str">
        <f t="shared" si="524"/>
        <v>Blank</v>
      </c>
      <c r="Y3199" s="197" t="str">
        <f t="shared" si="525"/>
        <v>Blank</v>
      </c>
      <c r="Z3199" s="197" t="str">
        <f t="shared" si="526"/>
        <v>Blank</v>
      </c>
      <c r="AA3199" s="223" t="str" cm="1">
        <f t="array" ref="AA3199">_xlfn.IFS(ISTEXT('3 Model Input'!F$70),"Missing",ISTEXT('3 Model Input'!I$70),"Missing",ISNUMBER('3 Model Input'!K$70),'3 Model Input'!K$70*P3199)</f>
        <v>Missing</v>
      </c>
      <c r="AB3199" s="89"/>
      <c r="AC3199" s="227" t="str" cm="1">
        <f t="array" ref="AC3199">IF(D3199=0,"Blank",_xlfn.IFS('3 Model Input'!E$61=1,(V3199*G3199)/T3199,'3 Model Input'!E$61=2,(W3199*G3199)/T3199,'3 Model Input'!E$61=3,(X3199*G3199)/T3199,'3 Model Input'!E$61=4,(Y3199*G3199)/T3199,'3 Model Input'!E$61=5,(Z3199*G3199)/T3199, ISTEXT('3 Model Input'!E$61),"Missing",'3 Model Input'!E$61=6,(AA3199*G3199)/T3199))</f>
        <v>Blank</v>
      </c>
      <c r="AD3199" s="202" t="str">
        <f t="shared" si="527"/>
        <v>Blank</v>
      </c>
      <c r="AE3199" s="202" t="str">
        <f t="shared" si="528"/>
        <v>Blank</v>
      </c>
      <c r="AF3199" s="217" t="str">
        <f t="shared" si="529"/>
        <v>Blank</v>
      </c>
      <c r="AG3199" s="9" t="str" cm="1">
        <f t="array" ref="AG3199">_xlfn.IFS(ISNUMBER(AC3199), "", ISNUMBER(SEARCH("Blank", AC3199)), "", ISERROR(AC3199), "Bad input on tab 3")</f>
        <v/>
      </c>
    </row>
    <row r="3200" spans="2:33" ht="15" customHeight="1" x14ac:dyDescent="0.75">
      <c r="B3200" s="205" t="str">
        <f>'5 Driver Data'!B3200</f>
        <v>3192</v>
      </c>
      <c r="C3200" s="193">
        <f>'5 Driver Data'!C3200</f>
        <v>0</v>
      </c>
      <c r="D3200" s="192">
        <f>'5 Driver Data'!D3200</f>
        <v>0</v>
      </c>
      <c r="E3200" s="191">
        <f>'5 Driver Data'!E3200</f>
        <v>0</v>
      </c>
      <c r="F3200" s="191">
        <f>'5 Driver Data'!F3200</f>
        <v>0</v>
      </c>
      <c r="G3200" s="191">
        <f>'5 Driver Data'!G3200</f>
        <v>0</v>
      </c>
      <c r="H3200" s="191">
        <f>'5 Driver Data'!H3200</f>
        <v>0</v>
      </c>
      <c r="I3200" s="191">
        <f>'5 Driver Data'!I3200</f>
        <v>0</v>
      </c>
      <c r="J3200" s="191">
        <f>'5 Driver Data'!J3200</f>
        <v>0</v>
      </c>
      <c r="K3200" s="206">
        <f>'5 Driver Data'!K3200</f>
        <v>0</v>
      </c>
      <c r="L3200" s="1"/>
      <c r="M3200" s="216" t="str">
        <f>IF(D3200=0,"Blank",'3 Model Input'!E$44*'3 Model Input'!E$45)</f>
        <v>Blank</v>
      </c>
      <c r="N3200" s="197" t="str">
        <f t="shared" si="520"/>
        <v>Blank</v>
      </c>
      <c r="O3200" s="197" t="str">
        <f>IF(D3200=0,"Blank",'3 Model Input'!E$49*(1-'3 Model Input'!E$51))</f>
        <v>Blank</v>
      </c>
      <c r="P3200" s="197" t="str">
        <f t="shared" si="521"/>
        <v>Blank</v>
      </c>
      <c r="Q3200" s="197" t="str">
        <f>IF(D3200=0,"Blank",IF(D3200="BEV",E3200*(1-'3 Model Input'!E$54), E3200))</f>
        <v>Blank</v>
      </c>
      <c r="R3200" s="198" t="str">
        <f>IF(D3200=0,"Blank",IF(D3200="PHEV",F3200/G3200,F3200*(1-'3 Model Input'!E$54)/G3200))</f>
        <v>Blank</v>
      </c>
      <c r="S3200" s="198" t="str">
        <f>IF(D3200=0,"Blank",IF(D3200="PHEV",MIN(M3200,E3200),MIN(M3200,(E3200*(1-'3 Model Input'!E$54)))))</f>
        <v>Blank</v>
      </c>
      <c r="T3200" s="217" t="str">
        <f t="shared" si="522"/>
        <v>Blank</v>
      </c>
      <c r="U3200" s="89"/>
      <c r="V3200" s="216" t="str">
        <f>IF(D3200=0,"Blank",P3200*'3 Model Input'!E$50)</f>
        <v>Blank</v>
      </c>
      <c r="W3200" s="197" t="str">
        <f t="shared" si="523"/>
        <v>Blank</v>
      </c>
      <c r="X3200" s="197" t="str">
        <f t="shared" si="524"/>
        <v>Blank</v>
      </c>
      <c r="Y3200" s="197" t="str">
        <f t="shared" si="525"/>
        <v>Blank</v>
      </c>
      <c r="Z3200" s="197" t="str">
        <f t="shared" si="526"/>
        <v>Blank</v>
      </c>
      <c r="AA3200" s="223" t="str" cm="1">
        <f t="array" ref="AA3200">_xlfn.IFS(ISTEXT('3 Model Input'!F$70),"Missing",ISTEXT('3 Model Input'!I$70),"Missing",ISNUMBER('3 Model Input'!K$70),'3 Model Input'!K$70*P3200)</f>
        <v>Missing</v>
      </c>
      <c r="AB3200" s="89"/>
      <c r="AC3200" s="227" t="str" cm="1">
        <f t="array" ref="AC3200">IF(D3200=0,"Blank",_xlfn.IFS('3 Model Input'!E$61=1,(V3200*G3200)/T3200,'3 Model Input'!E$61=2,(W3200*G3200)/T3200,'3 Model Input'!E$61=3,(X3200*G3200)/T3200,'3 Model Input'!E$61=4,(Y3200*G3200)/T3200,'3 Model Input'!E$61=5,(Z3200*G3200)/T3200, ISTEXT('3 Model Input'!E$61),"Missing",'3 Model Input'!E$61=6,(AA3200*G3200)/T3200))</f>
        <v>Blank</v>
      </c>
      <c r="AD3200" s="202" t="str">
        <f t="shared" si="527"/>
        <v>Blank</v>
      </c>
      <c r="AE3200" s="202" t="str">
        <f t="shared" si="528"/>
        <v>Blank</v>
      </c>
      <c r="AF3200" s="217" t="str">
        <f t="shared" si="529"/>
        <v>Blank</v>
      </c>
      <c r="AG3200" s="9" t="str" cm="1">
        <f t="array" ref="AG3200">_xlfn.IFS(ISNUMBER(AC3200), "", ISNUMBER(SEARCH("Blank", AC3200)), "", ISERROR(AC3200), "Bad input on tab 3")</f>
        <v/>
      </c>
    </row>
    <row r="3201" spans="2:33" ht="15" customHeight="1" x14ac:dyDescent="0.75">
      <c r="B3201" s="205" t="str">
        <f>'5 Driver Data'!B3201</f>
        <v>3193</v>
      </c>
      <c r="C3201" s="193">
        <f>'5 Driver Data'!C3201</f>
        <v>0</v>
      </c>
      <c r="D3201" s="192">
        <f>'5 Driver Data'!D3201</f>
        <v>0</v>
      </c>
      <c r="E3201" s="191">
        <f>'5 Driver Data'!E3201</f>
        <v>0</v>
      </c>
      <c r="F3201" s="191">
        <f>'5 Driver Data'!F3201</f>
        <v>0</v>
      </c>
      <c r="G3201" s="191">
        <f>'5 Driver Data'!G3201</f>
        <v>0</v>
      </c>
      <c r="H3201" s="191">
        <f>'5 Driver Data'!H3201</f>
        <v>0</v>
      </c>
      <c r="I3201" s="191">
        <f>'5 Driver Data'!I3201</f>
        <v>0</v>
      </c>
      <c r="J3201" s="191">
        <f>'5 Driver Data'!J3201</f>
        <v>0</v>
      </c>
      <c r="K3201" s="206">
        <f>'5 Driver Data'!K3201</f>
        <v>0</v>
      </c>
      <c r="L3201" s="1"/>
      <c r="M3201" s="216" t="str">
        <f>IF(D3201=0,"Blank",'3 Model Input'!E$44*'3 Model Input'!E$45)</f>
        <v>Blank</v>
      </c>
      <c r="N3201" s="197" t="str">
        <f t="shared" si="520"/>
        <v>Blank</v>
      </c>
      <c r="O3201" s="197" t="str">
        <f>IF(D3201=0,"Blank",'3 Model Input'!E$49*(1-'3 Model Input'!E$51))</f>
        <v>Blank</v>
      </c>
      <c r="P3201" s="197" t="str">
        <f t="shared" si="521"/>
        <v>Blank</v>
      </c>
      <c r="Q3201" s="197" t="str">
        <f>IF(D3201=0,"Blank",IF(D3201="BEV",E3201*(1-'3 Model Input'!E$54), E3201))</f>
        <v>Blank</v>
      </c>
      <c r="R3201" s="198" t="str">
        <f>IF(D3201=0,"Blank",IF(D3201="PHEV",F3201/G3201,F3201*(1-'3 Model Input'!E$54)/G3201))</f>
        <v>Blank</v>
      </c>
      <c r="S3201" s="198" t="str">
        <f>IF(D3201=0,"Blank",IF(D3201="PHEV",MIN(M3201,E3201),MIN(M3201,(E3201*(1-'3 Model Input'!E$54)))))</f>
        <v>Blank</v>
      </c>
      <c r="T3201" s="217" t="str">
        <f t="shared" si="522"/>
        <v>Blank</v>
      </c>
      <c r="U3201" s="89"/>
      <c r="V3201" s="216" t="str">
        <f>IF(D3201=0,"Blank",P3201*'3 Model Input'!E$50)</f>
        <v>Blank</v>
      </c>
      <c r="W3201" s="197" t="str">
        <f t="shared" si="523"/>
        <v>Blank</v>
      </c>
      <c r="X3201" s="197" t="str">
        <f t="shared" si="524"/>
        <v>Blank</v>
      </c>
      <c r="Y3201" s="197" t="str">
        <f t="shared" si="525"/>
        <v>Blank</v>
      </c>
      <c r="Z3201" s="197" t="str">
        <f t="shared" si="526"/>
        <v>Blank</v>
      </c>
      <c r="AA3201" s="223" t="str" cm="1">
        <f t="array" ref="AA3201">_xlfn.IFS(ISTEXT('3 Model Input'!F$70),"Missing",ISTEXT('3 Model Input'!I$70),"Missing",ISNUMBER('3 Model Input'!K$70),'3 Model Input'!K$70*P3201)</f>
        <v>Missing</v>
      </c>
      <c r="AB3201" s="89"/>
      <c r="AC3201" s="227" t="str" cm="1">
        <f t="array" ref="AC3201">IF(D3201=0,"Blank",_xlfn.IFS('3 Model Input'!E$61=1,(V3201*G3201)/T3201,'3 Model Input'!E$61=2,(W3201*G3201)/T3201,'3 Model Input'!E$61=3,(X3201*G3201)/T3201,'3 Model Input'!E$61=4,(Y3201*G3201)/T3201,'3 Model Input'!E$61=5,(Z3201*G3201)/T3201, ISTEXT('3 Model Input'!E$61),"Missing",'3 Model Input'!E$61=6,(AA3201*G3201)/T3201))</f>
        <v>Blank</v>
      </c>
      <c r="AD3201" s="202" t="str">
        <f t="shared" si="527"/>
        <v>Blank</v>
      </c>
      <c r="AE3201" s="202" t="str">
        <f t="shared" si="528"/>
        <v>Blank</v>
      </c>
      <c r="AF3201" s="217" t="str">
        <f t="shared" si="529"/>
        <v>Blank</v>
      </c>
      <c r="AG3201" s="9" t="str" cm="1">
        <f t="array" ref="AG3201">_xlfn.IFS(ISNUMBER(AC3201), "", ISNUMBER(SEARCH("Blank", AC3201)), "", ISERROR(AC3201), "Bad input on tab 3")</f>
        <v/>
      </c>
    </row>
    <row r="3202" spans="2:33" ht="15" customHeight="1" x14ac:dyDescent="0.75">
      <c r="B3202" s="205" t="str">
        <f>'5 Driver Data'!B3202</f>
        <v>3194</v>
      </c>
      <c r="C3202" s="193">
        <f>'5 Driver Data'!C3202</f>
        <v>0</v>
      </c>
      <c r="D3202" s="192">
        <f>'5 Driver Data'!D3202</f>
        <v>0</v>
      </c>
      <c r="E3202" s="191">
        <f>'5 Driver Data'!E3202</f>
        <v>0</v>
      </c>
      <c r="F3202" s="191">
        <f>'5 Driver Data'!F3202</f>
        <v>0</v>
      </c>
      <c r="G3202" s="191">
        <f>'5 Driver Data'!G3202</f>
        <v>0</v>
      </c>
      <c r="H3202" s="191">
        <f>'5 Driver Data'!H3202</f>
        <v>0</v>
      </c>
      <c r="I3202" s="191">
        <f>'5 Driver Data'!I3202</f>
        <v>0</v>
      </c>
      <c r="J3202" s="191">
        <f>'5 Driver Data'!J3202</f>
        <v>0</v>
      </c>
      <c r="K3202" s="206">
        <f>'5 Driver Data'!K3202</f>
        <v>0</v>
      </c>
      <c r="L3202" s="1"/>
      <c r="M3202" s="216" t="str">
        <f>IF(D3202=0,"Blank",'3 Model Input'!E$44*'3 Model Input'!E$45)</f>
        <v>Blank</v>
      </c>
      <c r="N3202" s="197" t="str">
        <f t="shared" si="520"/>
        <v>Blank</v>
      </c>
      <c r="O3202" s="197" t="str">
        <f>IF(D3202=0,"Blank",'3 Model Input'!E$49*(1-'3 Model Input'!E$51))</f>
        <v>Blank</v>
      </c>
      <c r="P3202" s="197" t="str">
        <f t="shared" si="521"/>
        <v>Blank</v>
      </c>
      <c r="Q3202" s="197" t="str">
        <f>IF(D3202=0,"Blank",IF(D3202="BEV",E3202*(1-'3 Model Input'!E$54), E3202))</f>
        <v>Blank</v>
      </c>
      <c r="R3202" s="198" t="str">
        <f>IF(D3202=0,"Blank",IF(D3202="PHEV",F3202/G3202,F3202*(1-'3 Model Input'!E$54)/G3202))</f>
        <v>Blank</v>
      </c>
      <c r="S3202" s="198" t="str">
        <f>IF(D3202=0,"Blank",IF(D3202="PHEV",MIN(M3202,E3202),MIN(M3202,(E3202*(1-'3 Model Input'!E$54)))))</f>
        <v>Blank</v>
      </c>
      <c r="T3202" s="217" t="str">
        <f t="shared" si="522"/>
        <v>Blank</v>
      </c>
      <c r="U3202" s="89"/>
      <c r="V3202" s="216" t="str">
        <f>IF(D3202=0,"Blank",P3202*'3 Model Input'!E$50)</f>
        <v>Blank</v>
      </c>
      <c r="W3202" s="197" t="str">
        <f t="shared" si="523"/>
        <v>Blank</v>
      </c>
      <c r="X3202" s="197" t="str">
        <f t="shared" si="524"/>
        <v>Blank</v>
      </c>
      <c r="Y3202" s="197" t="str">
        <f t="shared" si="525"/>
        <v>Blank</v>
      </c>
      <c r="Z3202" s="197" t="str">
        <f t="shared" si="526"/>
        <v>Blank</v>
      </c>
      <c r="AA3202" s="223" t="str" cm="1">
        <f t="array" ref="AA3202">_xlfn.IFS(ISTEXT('3 Model Input'!F$70),"Missing",ISTEXT('3 Model Input'!I$70),"Missing",ISNUMBER('3 Model Input'!K$70),'3 Model Input'!K$70*P3202)</f>
        <v>Missing</v>
      </c>
      <c r="AB3202" s="89"/>
      <c r="AC3202" s="227" t="str" cm="1">
        <f t="array" ref="AC3202">IF(D3202=0,"Blank",_xlfn.IFS('3 Model Input'!E$61=1,(V3202*G3202)/T3202,'3 Model Input'!E$61=2,(W3202*G3202)/T3202,'3 Model Input'!E$61=3,(X3202*G3202)/T3202,'3 Model Input'!E$61=4,(Y3202*G3202)/T3202,'3 Model Input'!E$61=5,(Z3202*G3202)/T3202, ISTEXT('3 Model Input'!E$61),"Missing",'3 Model Input'!E$61=6,(AA3202*G3202)/T3202))</f>
        <v>Blank</v>
      </c>
      <c r="AD3202" s="202" t="str">
        <f t="shared" si="527"/>
        <v>Blank</v>
      </c>
      <c r="AE3202" s="202" t="str">
        <f t="shared" si="528"/>
        <v>Blank</v>
      </c>
      <c r="AF3202" s="217" t="str">
        <f t="shared" si="529"/>
        <v>Blank</v>
      </c>
      <c r="AG3202" s="9" t="str" cm="1">
        <f t="array" ref="AG3202">_xlfn.IFS(ISNUMBER(AC3202), "", ISNUMBER(SEARCH("Blank", AC3202)), "", ISERROR(AC3202), "Bad input on tab 3")</f>
        <v/>
      </c>
    </row>
    <row r="3203" spans="2:33" ht="15" customHeight="1" x14ac:dyDescent="0.75">
      <c r="B3203" s="205" t="str">
        <f>'5 Driver Data'!B3203</f>
        <v>3195</v>
      </c>
      <c r="C3203" s="193">
        <f>'5 Driver Data'!C3203</f>
        <v>0</v>
      </c>
      <c r="D3203" s="192">
        <f>'5 Driver Data'!D3203</f>
        <v>0</v>
      </c>
      <c r="E3203" s="191">
        <f>'5 Driver Data'!E3203</f>
        <v>0</v>
      </c>
      <c r="F3203" s="191">
        <f>'5 Driver Data'!F3203</f>
        <v>0</v>
      </c>
      <c r="G3203" s="191">
        <f>'5 Driver Data'!G3203</f>
        <v>0</v>
      </c>
      <c r="H3203" s="191">
        <f>'5 Driver Data'!H3203</f>
        <v>0</v>
      </c>
      <c r="I3203" s="191">
        <f>'5 Driver Data'!I3203</f>
        <v>0</v>
      </c>
      <c r="J3203" s="191">
        <f>'5 Driver Data'!J3203</f>
        <v>0</v>
      </c>
      <c r="K3203" s="206">
        <f>'5 Driver Data'!K3203</f>
        <v>0</v>
      </c>
      <c r="L3203" s="1"/>
      <c r="M3203" s="216" t="str">
        <f>IF(D3203=0,"Blank",'3 Model Input'!E$44*'3 Model Input'!E$45)</f>
        <v>Blank</v>
      </c>
      <c r="N3203" s="197" t="str">
        <f t="shared" si="520"/>
        <v>Blank</v>
      </c>
      <c r="O3203" s="197" t="str">
        <f>IF(D3203=0,"Blank",'3 Model Input'!E$49*(1-'3 Model Input'!E$51))</f>
        <v>Blank</v>
      </c>
      <c r="P3203" s="197" t="str">
        <f t="shared" si="521"/>
        <v>Blank</v>
      </c>
      <c r="Q3203" s="197" t="str">
        <f>IF(D3203=0,"Blank",IF(D3203="BEV",E3203*(1-'3 Model Input'!E$54), E3203))</f>
        <v>Blank</v>
      </c>
      <c r="R3203" s="198" t="str">
        <f>IF(D3203=0,"Blank",IF(D3203="PHEV",F3203/G3203,F3203*(1-'3 Model Input'!E$54)/G3203))</f>
        <v>Blank</v>
      </c>
      <c r="S3203" s="198" t="str">
        <f>IF(D3203=0,"Blank",IF(D3203="PHEV",MIN(M3203,E3203),MIN(M3203,(E3203*(1-'3 Model Input'!E$54)))))</f>
        <v>Blank</v>
      </c>
      <c r="T3203" s="217" t="str">
        <f t="shared" si="522"/>
        <v>Blank</v>
      </c>
      <c r="U3203" s="89"/>
      <c r="V3203" s="216" t="str">
        <f>IF(D3203=0,"Blank",P3203*'3 Model Input'!E$50)</f>
        <v>Blank</v>
      </c>
      <c r="W3203" s="197" t="str">
        <f t="shared" si="523"/>
        <v>Blank</v>
      </c>
      <c r="X3203" s="197" t="str">
        <f t="shared" si="524"/>
        <v>Blank</v>
      </c>
      <c r="Y3203" s="197" t="str">
        <f t="shared" si="525"/>
        <v>Blank</v>
      </c>
      <c r="Z3203" s="197" t="str">
        <f t="shared" si="526"/>
        <v>Blank</v>
      </c>
      <c r="AA3203" s="223" t="str" cm="1">
        <f t="array" ref="AA3203">_xlfn.IFS(ISTEXT('3 Model Input'!F$70),"Missing",ISTEXT('3 Model Input'!I$70),"Missing",ISNUMBER('3 Model Input'!K$70),'3 Model Input'!K$70*P3203)</f>
        <v>Missing</v>
      </c>
      <c r="AB3203" s="89"/>
      <c r="AC3203" s="227" t="str" cm="1">
        <f t="array" ref="AC3203">IF(D3203=0,"Blank",_xlfn.IFS('3 Model Input'!E$61=1,(V3203*G3203)/T3203,'3 Model Input'!E$61=2,(W3203*G3203)/T3203,'3 Model Input'!E$61=3,(X3203*G3203)/T3203,'3 Model Input'!E$61=4,(Y3203*G3203)/T3203,'3 Model Input'!E$61=5,(Z3203*G3203)/T3203, ISTEXT('3 Model Input'!E$61),"Missing",'3 Model Input'!E$61=6,(AA3203*G3203)/T3203))</f>
        <v>Blank</v>
      </c>
      <c r="AD3203" s="202" t="str">
        <f t="shared" si="527"/>
        <v>Blank</v>
      </c>
      <c r="AE3203" s="202" t="str">
        <f t="shared" si="528"/>
        <v>Blank</v>
      </c>
      <c r="AF3203" s="217" t="str">
        <f t="shared" si="529"/>
        <v>Blank</v>
      </c>
      <c r="AG3203" s="9" t="str" cm="1">
        <f t="array" ref="AG3203">_xlfn.IFS(ISNUMBER(AC3203), "", ISNUMBER(SEARCH("Blank", AC3203)), "", ISERROR(AC3203), "Bad input on tab 3")</f>
        <v/>
      </c>
    </row>
    <row r="3204" spans="2:33" ht="15" customHeight="1" x14ac:dyDescent="0.75">
      <c r="B3204" s="205" t="str">
        <f>'5 Driver Data'!B3204</f>
        <v>3196</v>
      </c>
      <c r="C3204" s="193">
        <f>'5 Driver Data'!C3204</f>
        <v>0</v>
      </c>
      <c r="D3204" s="192">
        <f>'5 Driver Data'!D3204</f>
        <v>0</v>
      </c>
      <c r="E3204" s="191">
        <f>'5 Driver Data'!E3204</f>
        <v>0</v>
      </c>
      <c r="F3204" s="191">
        <f>'5 Driver Data'!F3204</f>
        <v>0</v>
      </c>
      <c r="G3204" s="191">
        <f>'5 Driver Data'!G3204</f>
        <v>0</v>
      </c>
      <c r="H3204" s="191">
        <f>'5 Driver Data'!H3204</f>
        <v>0</v>
      </c>
      <c r="I3204" s="191">
        <f>'5 Driver Data'!I3204</f>
        <v>0</v>
      </c>
      <c r="J3204" s="191">
        <f>'5 Driver Data'!J3204</f>
        <v>0</v>
      </c>
      <c r="K3204" s="206">
        <f>'5 Driver Data'!K3204</f>
        <v>0</v>
      </c>
      <c r="L3204" s="1"/>
      <c r="M3204" s="216" t="str">
        <f>IF(D3204=0,"Blank",'3 Model Input'!E$44*'3 Model Input'!E$45)</f>
        <v>Blank</v>
      </c>
      <c r="N3204" s="197" t="str">
        <f t="shared" si="520"/>
        <v>Blank</v>
      </c>
      <c r="O3204" s="197" t="str">
        <f>IF(D3204=0,"Blank",'3 Model Input'!E$49*(1-'3 Model Input'!E$51))</f>
        <v>Blank</v>
      </c>
      <c r="P3204" s="197" t="str">
        <f t="shared" si="521"/>
        <v>Blank</v>
      </c>
      <c r="Q3204" s="197" t="str">
        <f>IF(D3204=0,"Blank",IF(D3204="BEV",E3204*(1-'3 Model Input'!E$54), E3204))</f>
        <v>Blank</v>
      </c>
      <c r="R3204" s="198" t="str">
        <f>IF(D3204=0,"Blank",IF(D3204="PHEV",F3204/G3204,F3204*(1-'3 Model Input'!E$54)/G3204))</f>
        <v>Blank</v>
      </c>
      <c r="S3204" s="198" t="str">
        <f>IF(D3204=0,"Blank",IF(D3204="PHEV",MIN(M3204,E3204),MIN(M3204,(E3204*(1-'3 Model Input'!E$54)))))</f>
        <v>Blank</v>
      </c>
      <c r="T3204" s="217" t="str">
        <f t="shared" si="522"/>
        <v>Blank</v>
      </c>
      <c r="U3204" s="89"/>
      <c r="V3204" s="216" t="str">
        <f>IF(D3204=0,"Blank",P3204*'3 Model Input'!E$50)</f>
        <v>Blank</v>
      </c>
      <c r="W3204" s="197" t="str">
        <f t="shared" si="523"/>
        <v>Blank</v>
      </c>
      <c r="X3204" s="197" t="str">
        <f t="shared" si="524"/>
        <v>Blank</v>
      </c>
      <c r="Y3204" s="197" t="str">
        <f t="shared" si="525"/>
        <v>Blank</v>
      </c>
      <c r="Z3204" s="197" t="str">
        <f t="shared" si="526"/>
        <v>Blank</v>
      </c>
      <c r="AA3204" s="223" t="str" cm="1">
        <f t="array" ref="AA3204">_xlfn.IFS(ISTEXT('3 Model Input'!F$70),"Missing",ISTEXT('3 Model Input'!I$70),"Missing",ISNUMBER('3 Model Input'!K$70),'3 Model Input'!K$70*P3204)</f>
        <v>Missing</v>
      </c>
      <c r="AB3204" s="89"/>
      <c r="AC3204" s="227" t="str" cm="1">
        <f t="array" ref="AC3204">IF(D3204=0,"Blank",_xlfn.IFS('3 Model Input'!E$61=1,(V3204*G3204)/T3204,'3 Model Input'!E$61=2,(W3204*G3204)/T3204,'3 Model Input'!E$61=3,(X3204*G3204)/T3204,'3 Model Input'!E$61=4,(Y3204*G3204)/T3204,'3 Model Input'!E$61=5,(Z3204*G3204)/T3204, ISTEXT('3 Model Input'!E$61),"Missing",'3 Model Input'!E$61=6,(AA3204*G3204)/T3204))</f>
        <v>Blank</v>
      </c>
      <c r="AD3204" s="202" t="str">
        <f t="shared" si="527"/>
        <v>Blank</v>
      </c>
      <c r="AE3204" s="202" t="str">
        <f t="shared" si="528"/>
        <v>Blank</v>
      </c>
      <c r="AF3204" s="217" t="str">
        <f t="shared" si="529"/>
        <v>Blank</v>
      </c>
      <c r="AG3204" s="9" t="str" cm="1">
        <f t="array" ref="AG3204">_xlfn.IFS(ISNUMBER(AC3204), "", ISNUMBER(SEARCH("Blank", AC3204)), "", ISERROR(AC3204), "Bad input on tab 3")</f>
        <v/>
      </c>
    </row>
    <row r="3205" spans="2:33" ht="15" customHeight="1" x14ac:dyDescent="0.75">
      <c r="B3205" s="205" t="str">
        <f>'5 Driver Data'!B3205</f>
        <v>3197</v>
      </c>
      <c r="C3205" s="193">
        <f>'5 Driver Data'!C3205</f>
        <v>0</v>
      </c>
      <c r="D3205" s="192">
        <f>'5 Driver Data'!D3205</f>
        <v>0</v>
      </c>
      <c r="E3205" s="191">
        <f>'5 Driver Data'!E3205</f>
        <v>0</v>
      </c>
      <c r="F3205" s="191">
        <f>'5 Driver Data'!F3205</f>
        <v>0</v>
      </c>
      <c r="G3205" s="191">
        <f>'5 Driver Data'!G3205</f>
        <v>0</v>
      </c>
      <c r="H3205" s="191">
        <f>'5 Driver Data'!H3205</f>
        <v>0</v>
      </c>
      <c r="I3205" s="191">
        <f>'5 Driver Data'!I3205</f>
        <v>0</v>
      </c>
      <c r="J3205" s="191">
        <f>'5 Driver Data'!J3205</f>
        <v>0</v>
      </c>
      <c r="K3205" s="206">
        <f>'5 Driver Data'!K3205</f>
        <v>0</v>
      </c>
      <c r="L3205" s="1"/>
      <c r="M3205" s="216" t="str">
        <f>IF(D3205=0,"Blank",'3 Model Input'!E$44*'3 Model Input'!E$45)</f>
        <v>Blank</v>
      </c>
      <c r="N3205" s="197" t="str">
        <f t="shared" si="520"/>
        <v>Blank</v>
      </c>
      <c r="O3205" s="197" t="str">
        <f>IF(D3205=0,"Blank",'3 Model Input'!E$49*(1-'3 Model Input'!E$51))</f>
        <v>Blank</v>
      </c>
      <c r="P3205" s="197" t="str">
        <f t="shared" si="521"/>
        <v>Blank</v>
      </c>
      <c r="Q3205" s="197" t="str">
        <f>IF(D3205=0,"Blank",IF(D3205="BEV",E3205*(1-'3 Model Input'!E$54), E3205))</f>
        <v>Blank</v>
      </c>
      <c r="R3205" s="198" t="str">
        <f>IF(D3205=0,"Blank",IF(D3205="PHEV",F3205/G3205,F3205*(1-'3 Model Input'!E$54)/G3205))</f>
        <v>Blank</v>
      </c>
      <c r="S3205" s="198" t="str">
        <f>IF(D3205=0,"Blank",IF(D3205="PHEV",MIN(M3205,E3205),MIN(M3205,(E3205*(1-'3 Model Input'!E$54)))))</f>
        <v>Blank</v>
      </c>
      <c r="T3205" s="217" t="str">
        <f t="shared" si="522"/>
        <v>Blank</v>
      </c>
      <c r="U3205" s="89"/>
      <c r="V3205" s="216" t="str">
        <f>IF(D3205=0,"Blank",P3205*'3 Model Input'!E$50)</f>
        <v>Blank</v>
      </c>
      <c r="W3205" s="197" t="str">
        <f t="shared" si="523"/>
        <v>Blank</v>
      </c>
      <c r="X3205" s="197" t="str">
        <f t="shared" si="524"/>
        <v>Blank</v>
      </c>
      <c r="Y3205" s="197" t="str">
        <f t="shared" si="525"/>
        <v>Blank</v>
      </c>
      <c r="Z3205" s="197" t="str">
        <f t="shared" si="526"/>
        <v>Blank</v>
      </c>
      <c r="AA3205" s="223" t="str" cm="1">
        <f t="array" ref="AA3205">_xlfn.IFS(ISTEXT('3 Model Input'!F$70),"Missing",ISTEXT('3 Model Input'!I$70),"Missing",ISNUMBER('3 Model Input'!K$70),'3 Model Input'!K$70*P3205)</f>
        <v>Missing</v>
      </c>
      <c r="AB3205" s="89"/>
      <c r="AC3205" s="227" t="str" cm="1">
        <f t="array" ref="AC3205">IF(D3205=0,"Blank",_xlfn.IFS('3 Model Input'!E$61=1,(V3205*G3205)/T3205,'3 Model Input'!E$61=2,(W3205*G3205)/T3205,'3 Model Input'!E$61=3,(X3205*G3205)/T3205,'3 Model Input'!E$61=4,(Y3205*G3205)/T3205,'3 Model Input'!E$61=5,(Z3205*G3205)/T3205, ISTEXT('3 Model Input'!E$61),"Missing",'3 Model Input'!E$61=6,(AA3205*G3205)/T3205))</f>
        <v>Blank</v>
      </c>
      <c r="AD3205" s="202" t="str">
        <f t="shared" si="527"/>
        <v>Blank</v>
      </c>
      <c r="AE3205" s="202" t="str">
        <f t="shared" si="528"/>
        <v>Blank</v>
      </c>
      <c r="AF3205" s="217" t="str">
        <f t="shared" si="529"/>
        <v>Blank</v>
      </c>
      <c r="AG3205" s="9" t="str" cm="1">
        <f t="array" ref="AG3205">_xlfn.IFS(ISNUMBER(AC3205), "", ISNUMBER(SEARCH("Blank", AC3205)), "", ISERROR(AC3205), "Bad input on tab 3")</f>
        <v/>
      </c>
    </row>
    <row r="3206" spans="2:33" ht="15" customHeight="1" x14ac:dyDescent="0.75">
      <c r="B3206" s="205" t="str">
        <f>'5 Driver Data'!B3206</f>
        <v>3198</v>
      </c>
      <c r="C3206" s="193">
        <f>'5 Driver Data'!C3206</f>
        <v>0</v>
      </c>
      <c r="D3206" s="192">
        <f>'5 Driver Data'!D3206</f>
        <v>0</v>
      </c>
      <c r="E3206" s="191">
        <f>'5 Driver Data'!E3206</f>
        <v>0</v>
      </c>
      <c r="F3206" s="191">
        <f>'5 Driver Data'!F3206</f>
        <v>0</v>
      </c>
      <c r="G3206" s="191">
        <f>'5 Driver Data'!G3206</f>
        <v>0</v>
      </c>
      <c r="H3206" s="191">
        <f>'5 Driver Data'!H3206</f>
        <v>0</v>
      </c>
      <c r="I3206" s="191">
        <f>'5 Driver Data'!I3206</f>
        <v>0</v>
      </c>
      <c r="J3206" s="191">
        <f>'5 Driver Data'!J3206</f>
        <v>0</v>
      </c>
      <c r="K3206" s="206">
        <f>'5 Driver Data'!K3206</f>
        <v>0</v>
      </c>
      <c r="L3206" s="1"/>
      <c r="M3206" s="216" t="str">
        <f>IF(D3206=0,"Blank",'3 Model Input'!E$44*'3 Model Input'!E$45)</f>
        <v>Blank</v>
      </c>
      <c r="N3206" s="197" t="str">
        <f t="shared" si="520"/>
        <v>Blank</v>
      </c>
      <c r="O3206" s="197" t="str">
        <f>IF(D3206=0,"Blank",'3 Model Input'!E$49*(1-'3 Model Input'!E$51))</f>
        <v>Blank</v>
      </c>
      <c r="P3206" s="197" t="str">
        <f t="shared" si="521"/>
        <v>Blank</v>
      </c>
      <c r="Q3206" s="197" t="str">
        <f>IF(D3206=0,"Blank",IF(D3206="BEV",E3206*(1-'3 Model Input'!E$54), E3206))</f>
        <v>Blank</v>
      </c>
      <c r="R3206" s="198" t="str">
        <f>IF(D3206=0,"Blank",IF(D3206="PHEV",F3206/G3206,F3206*(1-'3 Model Input'!E$54)/G3206))</f>
        <v>Blank</v>
      </c>
      <c r="S3206" s="198" t="str">
        <f>IF(D3206=0,"Blank",IF(D3206="PHEV",MIN(M3206,E3206),MIN(M3206,(E3206*(1-'3 Model Input'!E$54)))))</f>
        <v>Blank</v>
      </c>
      <c r="T3206" s="217" t="str">
        <f t="shared" si="522"/>
        <v>Blank</v>
      </c>
      <c r="U3206" s="89"/>
      <c r="V3206" s="216" t="str">
        <f>IF(D3206=0,"Blank",P3206*'3 Model Input'!E$50)</f>
        <v>Blank</v>
      </c>
      <c r="W3206" s="197" t="str">
        <f t="shared" si="523"/>
        <v>Blank</v>
      </c>
      <c r="X3206" s="197" t="str">
        <f t="shared" si="524"/>
        <v>Blank</v>
      </c>
      <c r="Y3206" s="197" t="str">
        <f t="shared" si="525"/>
        <v>Blank</v>
      </c>
      <c r="Z3206" s="197" t="str">
        <f t="shared" si="526"/>
        <v>Blank</v>
      </c>
      <c r="AA3206" s="223" t="str" cm="1">
        <f t="array" ref="AA3206">_xlfn.IFS(ISTEXT('3 Model Input'!F$70),"Missing",ISTEXT('3 Model Input'!I$70),"Missing",ISNUMBER('3 Model Input'!K$70),'3 Model Input'!K$70*P3206)</f>
        <v>Missing</v>
      </c>
      <c r="AB3206" s="89"/>
      <c r="AC3206" s="227" t="str" cm="1">
        <f t="array" ref="AC3206">IF(D3206=0,"Blank",_xlfn.IFS('3 Model Input'!E$61=1,(V3206*G3206)/T3206,'3 Model Input'!E$61=2,(W3206*G3206)/T3206,'3 Model Input'!E$61=3,(X3206*G3206)/T3206,'3 Model Input'!E$61=4,(Y3206*G3206)/T3206,'3 Model Input'!E$61=5,(Z3206*G3206)/T3206, ISTEXT('3 Model Input'!E$61),"Missing",'3 Model Input'!E$61=6,(AA3206*G3206)/T3206))</f>
        <v>Blank</v>
      </c>
      <c r="AD3206" s="202" t="str">
        <f t="shared" si="527"/>
        <v>Blank</v>
      </c>
      <c r="AE3206" s="202" t="str">
        <f t="shared" si="528"/>
        <v>Blank</v>
      </c>
      <c r="AF3206" s="217" t="str">
        <f t="shared" si="529"/>
        <v>Blank</v>
      </c>
      <c r="AG3206" s="9" t="str" cm="1">
        <f t="array" ref="AG3206">_xlfn.IFS(ISNUMBER(AC3206), "", ISNUMBER(SEARCH("Blank", AC3206)), "", ISERROR(AC3206), "Bad input on tab 3")</f>
        <v/>
      </c>
    </row>
    <row r="3207" spans="2:33" ht="15" customHeight="1" x14ac:dyDescent="0.75">
      <c r="B3207" s="205" t="str">
        <f>'5 Driver Data'!B3207</f>
        <v>3199</v>
      </c>
      <c r="C3207" s="193">
        <f>'5 Driver Data'!C3207</f>
        <v>0</v>
      </c>
      <c r="D3207" s="192">
        <f>'5 Driver Data'!D3207</f>
        <v>0</v>
      </c>
      <c r="E3207" s="191">
        <f>'5 Driver Data'!E3207</f>
        <v>0</v>
      </c>
      <c r="F3207" s="191">
        <f>'5 Driver Data'!F3207</f>
        <v>0</v>
      </c>
      <c r="G3207" s="191">
        <f>'5 Driver Data'!G3207</f>
        <v>0</v>
      </c>
      <c r="H3207" s="191">
        <f>'5 Driver Data'!H3207</f>
        <v>0</v>
      </c>
      <c r="I3207" s="191">
        <f>'5 Driver Data'!I3207</f>
        <v>0</v>
      </c>
      <c r="J3207" s="191">
        <f>'5 Driver Data'!J3207</f>
        <v>0</v>
      </c>
      <c r="K3207" s="206">
        <f>'5 Driver Data'!K3207</f>
        <v>0</v>
      </c>
      <c r="L3207" s="1"/>
      <c r="M3207" s="216" t="str">
        <f>IF(D3207=0,"Blank",'3 Model Input'!E$44*'3 Model Input'!E$45)</f>
        <v>Blank</v>
      </c>
      <c r="N3207" s="197" t="str">
        <f t="shared" si="520"/>
        <v>Blank</v>
      </c>
      <c r="O3207" s="197" t="str">
        <f>IF(D3207=0,"Blank",'3 Model Input'!E$49*(1-'3 Model Input'!E$51))</f>
        <v>Blank</v>
      </c>
      <c r="P3207" s="197" t="str">
        <f t="shared" si="521"/>
        <v>Blank</v>
      </c>
      <c r="Q3207" s="197" t="str">
        <f>IF(D3207=0,"Blank",IF(D3207="BEV",E3207*(1-'3 Model Input'!E$54), E3207))</f>
        <v>Blank</v>
      </c>
      <c r="R3207" s="198" t="str">
        <f>IF(D3207=0,"Blank",IF(D3207="PHEV",F3207/G3207,F3207*(1-'3 Model Input'!E$54)/G3207))</f>
        <v>Blank</v>
      </c>
      <c r="S3207" s="198" t="str">
        <f>IF(D3207=0,"Blank",IF(D3207="PHEV",MIN(M3207,E3207),MIN(M3207,(E3207*(1-'3 Model Input'!E$54)))))</f>
        <v>Blank</v>
      </c>
      <c r="T3207" s="217" t="str">
        <f t="shared" si="522"/>
        <v>Blank</v>
      </c>
      <c r="U3207" s="89"/>
      <c r="V3207" s="216" t="str">
        <f>IF(D3207=0,"Blank",P3207*'3 Model Input'!E$50)</f>
        <v>Blank</v>
      </c>
      <c r="W3207" s="197" t="str">
        <f t="shared" si="523"/>
        <v>Blank</v>
      </c>
      <c r="X3207" s="197" t="str">
        <f t="shared" si="524"/>
        <v>Blank</v>
      </c>
      <c r="Y3207" s="197" t="str">
        <f t="shared" si="525"/>
        <v>Blank</v>
      </c>
      <c r="Z3207" s="197" t="str">
        <f t="shared" si="526"/>
        <v>Blank</v>
      </c>
      <c r="AA3207" s="223" t="str" cm="1">
        <f t="array" ref="AA3207">_xlfn.IFS(ISTEXT('3 Model Input'!F$70),"Missing",ISTEXT('3 Model Input'!I$70),"Missing",ISNUMBER('3 Model Input'!K$70),'3 Model Input'!K$70*P3207)</f>
        <v>Missing</v>
      </c>
      <c r="AB3207" s="89"/>
      <c r="AC3207" s="227" t="str" cm="1">
        <f t="array" ref="AC3207">IF(D3207=0,"Blank",_xlfn.IFS('3 Model Input'!E$61=1,(V3207*G3207)/T3207,'3 Model Input'!E$61=2,(W3207*G3207)/T3207,'3 Model Input'!E$61=3,(X3207*G3207)/T3207,'3 Model Input'!E$61=4,(Y3207*G3207)/T3207,'3 Model Input'!E$61=5,(Z3207*G3207)/T3207, ISTEXT('3 Model Input'!E$61),"Missing",'3 Model Input'!E$61=6,(AA3207*G3207)/T3207))</f>
        <v>Blank</v>
      </c>
      <c r="AD3207" s="202" t="str">
        <f t="shared" si="527"/>
        <v>Blank</v>
      </c>
      <c r="AE3207" s="202" t="str">
        <f t="shared" si="528"/>
        <v>Blank</v>
      </c>
      <c r="AF3207" s="217" t="str">
        <f t="shared" si="529"/>
        <v>Blank</v>
      </c>
      <c r="AG3207" s="9" t="str" cm="1">
        <f t="array" ref="AG3207">_xlfn.IFS(ISNUMBER(AC3207), "", ISNUMBER(SEARCH("Blank", AC3207)), "", ISERROR(AC3207), "Bad input on tab 3")</f>
        <v/>
      </c>
    </row>
    <row r="3208" spans="2:33" ht="15" customHeight="1" x14ac:dyDescent="0.75">
      <c r="B3208" s="205" t="str">
        <f>'5 Driver Data'!B3208</f>
        <v>3200</v>
      </c>
      <c r="C3208" s="193">
        <f>'5 Driver Data'!C3208</f>
        <v>0</v>
      </c>
      <c r="D3208" s="192">
        <f>'5 Driver Data'!D3208</f>
        <v>0</v>
      </c>
      <c r="E3208" s="191">
        <f>'5 Driver Data'!E3208</f>
        <v>0</v>
      </c>
      <c r="F3208" s="191">
        <f>'5 Driver Data'!F3208</f>
        <v>0</v>
      </c>
      <c r="G3208" s="191">
        <f>'5 Driver Data'!G3208</f>
        <v>0</v>
      </c>
      <c r="H3208" s="191">
        <f>'5 Driver Data'!H3208</f>
        <v>0</v>
      </c>
      <c r="I3208" s="191">
        <f>'5 Driver Data'!I3208</f>
        <v>0</v>
      </c>
      <c r="J3208" s="191">
        <f>'5 Driver Data'!J3208</f>
        <v>0</v>
      </c>
      <c r="K3208" s="206">
        <f>'5 Driver Data'!K3208</f>
        <v>0</v>
      </c>
      <c r="L3208" s="1"/>
      <c r="M3208" s="216" t="str">
        <f>IF(D3208=0,"Blank",'3 Model Input'!E$44*'3 Model Input'!E$45)</f>
        <v>Blank</v>
      </c>
      <c r="N3208" s="197" t="str">
        <f t="shared" si="520"/>
        <v>Blank</v>
      </c>
      <c r="O3208" s="197" t="str">
        <f>IF(D3208=0,"Blank",'3 Model Input'!E$49*(1-'3 Model Input'!E$51))</f>
        <v>Blank</v>
      </c>
      <c r="P3208" s="197" t="str">
        <f t="shared" si="521"/>
        <v>Blank</v>
      </c>
      <c r="Q3208" s="197" t="str">
        <f>IF(D3208=0,"Blank",IF(D3208="BEV",E3208*(1-'3 Model Input'!E$54), E3208))</f>
        <v>Blank</v>
      </c>
      <c r="R3208" s="198" t="str">
        <f>IF(D3208=0,"Blank",IF(D3208="PHEV",F3208/G3208,F3208*(1-'3 Model Input'!E$54)/G3208))</f>
        <v>Blank</v>
      </c>
      <c r="S3208" s="198" t="str">
        <f>IF(D3208=0,"Blank",IF(D3208="PHEV",MIN(M3208,E3208),MIN(M3208,(E3208*(1-'3 Model Input'!E$54)))))</f>
        <v>Blank</v>
      </c>
      <c r="T3208" s="217" t="str">
        <f t="shared" si="522"/>
        <v>Blank</v>
      </c>
      <c r="U3208" s="89"/>
      <c r="V3208" s="216" t="str">
        <f>IF(D3208=0,"Blank",P3208*'3 Model Input'!E$50)</f>
        <v>Blank</v>
      </c>
      <c r="W3208" s="197" t="str">
        <f t="shared" si="523"/>
        <v>Blank</v>
      </c>
      <c r="X3208" s="197" t="str">
        <f t="shared" si="524"/>
        <v>Blank</v>
      </c>
      <c r="Y3208" s="197" t="str">
        <f t="shared" si="525"/>
        <v>Blank</v>
      </c>
      <c r="Z3208" s="197" t="str">
        <f t="shared" si="526"/>
        <v>Blank</v>
      </c>
      <c r="AA3208" s="223" t="str" cm="1">
        <f t="array" ref="AA3208">_xlfn.IFS(ISTEXT('3 Model Input'!F$70),"Missing",ISTEXT('3 Model Input'!I$70),"Missing",ISNUMBER('3 Model Input'!K$70),'3 Model Input'!K$70*P3208)</f>
        <v>Missing</v>
      </c>
      <c r="AB3208" s="89"/>
      <c r="AC3208" s="227" t="str" cm="1">
        <f t="array" ref="AC3208">IF(D3208=0,"Blank",_xlfn.IFS('3 Model Input'!E$61=1,(V3208*G3208)/T3208,'3 Model Input'!E$61=2,(W3208*G3208)/T3208,'3 Model Input'!E$61=3,(X3208*G3208)/T3208,'3 Model Input'!E$61=4,(Y3208*G3208)/T3208,'3 Model Input'!E$61=5,(Z3208*G3208)/T3208, ISTEXT('3 Model Input'!E$61),"Missing",'3 Model Input'!E$61=6,(AA3208*G3208)/T3208))</f>
        <v>Blank</v>
      </c>
      <c r="AD3208" s="202" t="str">
        <f t="shared" si="527"/>
        <v>Blank</v>
      </c>
      <c r="AE3208" s="202" t="str">
        <f t="shared" si="528"/>
        <v>Blank</v>
      </c>
      <c r="AF3208" s="217" t="str">
        <f t="shared" si="529"/>
        <v>Blank</v>
      </c>
      <c r="AG3208" s="9" t="str" cm="1">
        <f t="array" ref="AG3208">_xlfn.IFS(ISNUMBER(AC3208), "", ISNUMBER(SEARCH("Blank", AC3208)), "", ISERROR(AC3208), "Bad input on tab 3")</f>
        <v/>
      </c>
    </row>
    <row r="3209" spans="2:33" ht="15" customHeight="1" x14ac:dyDescent="0.75">
      <c r="B3209" s="205" t="str">
        <f>'5 Driver Data'!B3209</f>
        <v>3201</v>
      </c>
      <c r="C3209" s="193">
        <f>'5 Driver Data'!C3209</f>
        <v>0</v>
      </c>
      <c r="D3209" s="192">
        <f>'5 Driver Data'!D3209</f>
        <v>0</v>
      </c>
      <c r="E3209" s="191">
        <f>'5 Driver Data'!E3209</f>
        <v>0</v>
      </c>
      <c r="F3209" s="191">
        <f>'5 Driver Data'!F3209</f>
        <v>0</v>
      </c>
      <c r="G3209" s="191">
        <f>'5 Driver Data'!G3209</f>
        <v>0</v>
      </c>
      <c r="H3209" s="191">
        <f>'5 Driver Data'!H3209</f>
        <v>0</v>
      </c>
      <c r="I3209" s="191">
        <f>'5 Driver Data'!I3209</f>
        <v>0</v>
      </c>
      <c r="J3209" s="191">
        <f>'5 Driver Data'!J3209</f>
        <v>0</v>
      </c>
      <c r="K3209" s="206">
        <f>'5 Driver Data'!K3209</f>
        <v>0</v>
      </c>
      <c r="L3209" s="1"/>
      <c r="M3209" s="216" t="str">
        <f>IF(D3209=0,"Blank",'3 Model Input'!E$44*'3 Model Input'!E$45)</f>
        <v>Blank</v>
      </c>
      <c r="N3209" s="197" t="str">
        <f t="shared" si="520"/>
        <v>Blank</v>
      </c>
      <c r="O3209" s="197" t="str">
        <f>IF(D3209=0,"Blank",'3 Model Input'!E$49*(1-'3 Model Input'!E$51))</f>
        <v>Blank</v>
      </c>
      <c r="P3209" s="197" t="str">
        <f t="shared" si="521"/>
        <v>Blank</v>
      </c>
      <c r="Q3209" s="197" t="str">
        <f>IF(D3209=0,"Blank",IF(D3209="BEV",E3209*(1-'3 Model Input'!E$54), E3209))</f>
        <v>Blank</v>
      </c>
      <c r="R3209" s="198" t="str">
        <f>IF(D3209=0,"Blank",IF(D3209="PHEV",F3209/G3209,F3209*(1-'3 Model Input'!E$54)/G3209))</f>
        <v>Blank</v>
      </c>
      <c r="S3209" s="198" t="str">
        <f>IF(D3209=0,"Blank",IF(D3209="PHEV",MIN(M3209,E3209),MIN(M3209,(E3209*(1-'3 Model Input'!E$54)))))</f>
        <v>Blank</v>
      </c>
      <c r="T3209" s="217" t="str">
        <f t="shared" si="522"/>
        <v>Blank</v>
      </c>
      <c r="U3209" s="89"/>
      <c r="V3209" s="216" t="str">
        <f>IF(D3209=0,"Blank",P3209*'3 Model Input'!E$50)</f>
        <v>Blank</v>
      </c>
      <c r="W3209" s="197" t="str">
        <f t="shared" si="523"/>
        <v>Blank</v>
      </c>
      <c r="X3209" s="197" t="str">
        <f t="shared" si="524"/>
        <v>Blank</v>
      </c>
      <c r="Y3209" s="197" t="str">
        <f t="shared" si="525"/>
        <v>Blank</v>
      </c>
      <c r="Z3209" s="197" t="str">
        <f t="shared" si="526"/>
        <v>Blank</v>
      </c>
      <c r="AA3209" s="223" t="str" cm="1">
        <f t="array" ref="AA3209">_xlfn.IFS(ISTEXT('3 Model Input'!F$70),"Missing",ISTEXT('3 Model Input'!I$70),"Missing",ISNUMBER('3 Model Input'!K$70),'3 Model Input'!K$70*P3209)</f>
        <v>Missing</v>
      </c>
      <c r="AB3209" s="89"/>
      <c r="AC3209" s="227" t="str" cm="1">
        <f t="array" ref="AC3209">IF(D3209=0,"Blank",_xlfn.IFS('3 Model Input'!E$61=1,(V3209*G3209)/T3209,'3 Model Input'!E$61=2,(W3209*G3209)/T3209,'3 Model Input'!E$61=3,(X3209*G3209)/T3209,'3 Model Input'!E$61=4,(Y3209*G3209)/T3209,'3 Model Input'!E$61=5,(Z3209*G3209)/T3209, ISTEXT('3 Model Input'!E$61),"Missing",'3 Model Input'!E$61=6,(AA3209*G3209)/T3209))</f>
        <v>Blank</v>
      </c>
      <c r="AD3209" s="202" t="str">
        <f t="shared" si="527"/>
        <v>Blank</v>
      </c>
      <c r="AE3209" s="202" t="str">
        <f t="shared" si="528"/>
        <v>Blank</v>
      </c>
      <c r="AF3209" s="217" t="str">
        <f t="shared" si="529"/>
        <v>Blank</v>
      </c>
      <c r="AG3209" s="9" t="str" cm="1">
        <f t="array" ref="AG3209">_xlfn.IFS(ISNUMBER(AC3209), "", ISNUMBER(SEARCH("Blank", AC3209)), "", ISERROR(AC3209), "Bad input on tab 3")</f>
        <v/>
      </c>
    </row>
    <row r="3210" spans="2:33" ht="15" customHeight="1" x14ac:dyDescent="0.75">
      <c r="B3210" s="205" t="str">
        <f>'5 Driver Data'!B3210</f>
        <v>3202</v>
      </c>
      <c r="C3210" s="193">
        <f>'5 Driver Data'!C3210</f>
        <v>0</v>
      </c>
      <c r="D3210" s="192">
        <f>'5 Driver Data'!D3210</f>
        <v>0</v>
      </c>
      <c r="E3210" s="191">
        <f>'5 Driver Data'!E3210</f>
        <v>0</v>
      </c>
      <c r="F3210" s="191">
        <f>'5 Driver Data'!F3210</f>
        <v>0</v>
      </c>
      <c r="G3210" s="191">
        <f>'5 Driver Data'!G3210</f>
        <v>0</v>
      </c>
      <c r="H3210" s="191">
        <f>'5 Driver Data'!H3210</f>
        <v>0</v>
      </c>
      <c r="I3210" s="191">
        <f>'5 Driver Data'!I3210</f>
        <v>0</v>
      </c>
      <c r="J3210" s="191">
        <f>'5 Driver Data'!J3210</f>
        <v>0</v>
      </c>
      <c r="K3210" s="206">
        <f>'5 Driver Data'!K3210</f>
        <v>0</v>
      </c>
      <c r="L3210" s="1"/>
      <c r="M3210" s="216" t="str">
        <f>IF(D3210=0,"Blank",'3 Model Input'!E$44*'3 Model Input'!E$45)</f>
        <v>Blank</v>
      </c>
      <c r="N3210" s="197" t="str">
        <f t="shared" si="520"/>
        <v>Blank</v>
      </c>
      <c r="O3210" s="197" t="str">
        <f>IF(D3210=0,"Blank",'3 Model Input'!E$49*(1-'3 Model Input'!E$51))</f>
        <v>Blank</v>
      </c>
      <c r="P3210" s="197" t="str">
        <f t="shared" si="521"/>
        <v>Blank</v>
      </c>
      <c r="Q3210" s="197" t="str">
        <f>IF(D3210=0,"Blank",IF(D3210="BEV",E3210*(1-'3 Model Input'!E$54), E3210))</f>
        <v>Blank</v>
      </c>
      <c r="R3210" s="198" t="str">
        <f>IF(D3210=0,"Blank",IF(D3210="PHEV",F3210/G3210,F3210*(1-'3 Model Input'!E$54)/G3210))</f>
        <v>Blank</v>
      </c>
      <c r="S3210" s="198" t="str">
        <f>IF(D3210=0,"Blank",IF(D3210="PHEV",MIN(M3210,E3210),MIN(M3210,(E3210*(1-'3 Model Input'!E$54)))))</f>
        <v>Blank</v>
      </c>
      <c r="T3210" s="217" t="str">
        <f t="shared" si="522"/>
        <v>Blank</v>
      </c>
      <c r="U3210" s="89"/>
      <c r="V3210" s="216" t="str">
        <f>IF(D3210=0,"Blank",P3210*'3 Model Input'!E$50)</f>
        <v>Blank</v>
      </c>
      <c r="W3210" s="197" t="str">
        <f t="shared" si="523"/>
        <v>Blank</v>
      </c>
      <c r="X3210" s="197" t="str">
        <f t="shared" si="524"/>
        <v>Blank</v>
      </c>
      <c r="Y3210" s="197" t="str">
        <f t="shared" si="525"/>
        <v>Blank</v>
      </c>
      <c r="Z3210" s="197" t="str">
        <f t="shared" si="526"/>
        <v>Blank</v>
      </c>
      <c r="AA3210" s="223" t="str" cm="1">
        <f t="array" ref="AA3210">_xlfn.IFS(ISTEXT('3 Model Input'!F$70),"Missing",ISTEXT('3 Model Input'!I$70),"Missing",ISNUMBER('3 Model Input'!K$70),'3 Model Input'!K$70*P3210)</f>
        <v>Missing</v>
      </c>
      <c r="AB3210" s="89"/>
      <c r="AC3210" s="227" t="str" cm="1">
        <f t="array" ref="AC3210">IF(D3210=0,"Blank",_xlfn.IFS('3 Model Input'!E$61=1,(V3210*G3210)/T3210,'3 Model Input'!E$61=2,(W3210*G3210)/T3210,'3 Model Input'!E$61=3,(X3210*G3210)/T3210,'3 Model Input'!E$61=4,(Y3210*G3210)/T3210,'3 Model Input'!E$61=5,(Z3210*G3210)/T3210, ISTEXT('3 Model Input'!E$61),"Missing",'3 Model Input'!E$61=6,(AA3210*G3210)/T3210))</f>
        <v>Blank</v>
      </c>
      <c r="AD3210" s="202" t="str">
        <f t="shared" si="527"/>
        <v>Blank</v>
      </c>
      <c r="AE3210" s="202" t="str">
        <f t="shared" si="528"/>
        <v>Blank</v>
      </c>
      <c r="AF3210" s="217" t="str">
        <f t="shared" si="529"/>
        <v>Blank</v>
      </c>
      <c r="AG3210" s="9" t="str" cm="1">
        <f t="array" ref="AG3210">_xlfn.IFS(ISNUMBER(AC3210), "", ISNUMBER(SEARCH("Blank", AC3210)), "", ISERROR(AC3210), "Bad input on tab 3")</f>
        <v/>
      </c>
    </row>
    <row r="3211" spans="2:33" ht="15" customHeight="1" x14ac:dyDescent="0.75">
      <c r="B3211" s="205" t="str">
        <f>'5 Driver Data'!B3211</f>
        <v>3203</v>
      </c>
      <c r="C3211" s="193">
        <f>'5 Driver Data'!C3211</f>
        <v>0</v>
      </c>
      <c r="D3211" s="192">
        <f>'5 Driver Data'!D3211</f>
        <v>0</v>
      </c>
      <c r="E3211" s="191">
        <f>'5 Driver Data'!E3211</f>
        <v>0</v>
      </c>
      <c r="F3211" s="191">
        <f>'5 Driver Data'!F3211</f>
        <v>0</v>
      </c>
      <c r="G3211" s="191">
        <f>'5 Driver Data'!G3211</f>
        <v>0</v>
      </c>
      <c r="H3211" s="191">
        <f>'5 Driver Data'!H3211</f>
        <v>0</v>
      </c>
      <c r="I3211" s="191">
        <f>'5 Driver Data'!I3211</f>
        <v>0</v>
      </c>
      <c r="J3211" s="191">
        <f>'5 Driver Data'!J3211</f>
        <v>0</v>
      </c>
      <c r="K3211" s="206">
        <f>'5 Driver Data'!K3211</f>
        <v>0</v>
      </c>
      <c r="L3211" s="1"/>
      <c r="M3211" s="216" t="str">
        <f>IF(D3211=0,"Blank",'3 Model Input'!E$44*'3 Model Input'!E$45)</f>
        <v>Blank</v>
      </c>
      <c r="N3211" s="197" t="str">
        <f t="shared" si="520"/>
        <v>Blank</v>
      </c>
      <c r="O3211" s="197" t="str">
        <f>IF(D3211=0,"Blank",'3 Model Input'!E$49*(1-'3 Model Input'!E$51))</f>
        <v>Blank</v>
      </c>
      <c r="P3211" s="197" t="str">
        <f t="shared" si="521"/>
        <v>Blank</v>
      </c>
      <c r="Q3211" s="197" t="str">
        <f>IF(D3211=0,"Blank",IF(D3211="BEV",E3211*(1-'3 Model Input'!E$54), E3211))</f>
        <v>Blank</v>
      </c>
      <c r="R3211" s="198" t="str">
        <f>IF(D3211=0,"Blank",IF(D3211="PHEV",F3211/G3211,F3211*(1-'3 Model Input'!E$54)/G3211))</f>
        <v>Blank</v>
      </c>
      <c r="S3211" s="198" t="str">
        <f>IF(D3211=0,"Blank",IF(D3211="PHEV",MIN(M3211,E3211),MIN(M3211,(E3211*(1-'3 Model Input'!E$54)))))</f>
        <v>Blank</v>
      </c>
      <c r="T3211" s="217" t="str">
        <f t="shared" si="522"/>
        <v>Blank</v>
      </c>
      <c r="U3211" s="89"/>
      <c r="V3211" s="216" t="str">
        <f>IF(D3211=0,"Blank",P3211*'3 Model Input'!E$50)</f>
        <v>Blank</v>
      </c>
      <c r="W3211" s="197" t="str">
        <f t="shared" si="523"/>
        <v>Blank</v>
      </c>
      <c r="X3211" s="197" t="str">
        <f t="shared" si="524"/>
        <v>Blank</v>
      </c>
      <c r="Y3211" s="197" t="str">
        <f t="shared" si="525"/>
        <v>Blank</v>
      </c>
      <c r="Z3211" s="197" t="str">
        <f t="shared" si="526"/>
        <v>Blank</v>
      </c>
      <c r="AA3211" s="223" t="str" cm="1">
        <f t="array" ref="AA3211">_xlfn.IFS(ISTEXT('3 Model Input'!F$70),"Missing",ISTEXT('3 Model Input'!I$70),"Missing",ISNUMBER('3 Model Input'!K$70),'3 Model Input'!K$70*P3211)</f>
        <v>Missing</v>
      </c>
      <c r="AB3211" s="89"/>
      <c r="AC3211" s="227" t="str" cm="1">
        <f t="array" ref="AC3211">IF(D3211=0,"Blank",_xlfn.IFS('3 Model Input'!E$61=1,(V3211*G3211)/T3211,'3 Model Input'!E$61=2,(W3211*G3211)/T3211,'3 Model Input'!E$61=3,(X3211*G3211)/T3211,'3 Model Input'!E$61=4,(Y3211*G3211)/T3211,'3 Model Input'!E$61=5,(Z3211*G3211)/T3211, ISTEXT('3 Model Input'!E$61),"Missing",'3 Model Input'!E$61=6,(AA3211*G3211)/T3211))</f>
        <v>Blank</v>
      </c>
      <c r="AD3211" s="202" t="str">
        <f t="shared" si="527"/>
        <v>Blank</v>
      </c>
      <c r="AE3211" s="202" t="str">
        <f t="shared" si="528"/>
        <v>Blank</v>
      </c>
      <c r="AF3211" s="217" t="str">
        <f t="shared" si="529"/>
        <v>Blank</v>
      </c>
      <c r="AG3211" s="9" t="str" cm="1">
        <f t="array" ref="AG3211">_xlfn.IFS(ISNUMBER(AC3211), "", ISNUMBER(SEARCH("Blank", AC3211)), "", ISERROR(AC3211), "Bad input on tab 3")</f>
        <v/>
      </c>
    </row>
    <row r="3212" spans="2:33" ht="15" customHeight="1" x14ac:dyDescent="0.75">
      <c r="B3212" s="205" t="str">
        <f>'5 Driver Data'!B3212</f>
        <v>3204</v>
      </c>
      <c r="C3212" s="193">
        <f>'5 Driver Data'!C3212</f>
        <v>0</v>
      </c>
      <c r="D3212" s="192">
        <f>'5 Driver Data'!D3212</f>
        <v>0</v>
      </c>
      <c r="E3212" s="191">
        <f>'5 Driver Data'!E3212</f>
        <v>0</v>
      </c>
      <c r="F3212" s="191">
        <f>'5 Driver Data'!F3212</f>
        <v>0</v>
      </c>
      <c r="G3212" s="191">
        <f>'5 Driver Data'!G3212</f>
        <v>0</v>
      </c>
      <c r="H3212" s="191">
        <f>'5 Driver Data'!H3212</f>
        <v>0</v>
      </c>
      <c r="I3212" s="191">
        <f>'5 Driver Data'!I3212</f>
        <v>0</v>
      </c>
      <c r="J3212" s="191">
        <f>'5 Driver Data'!J3212</f>
        <v>0</v>
      </c>
      <c r="K3212" s="206">
        <f>'5 Driver Data'!K3212</f>
        <v>0</v>
      </c>
      <c r="L3212" s="1"/>
      <c r="M3212" s="216" t="str">
        <f>IF(D3212=0,"Blank",'3 Model Input'!E$44*'3 Model Input'!E$45)</f>
        <v>Blank</v>
      </c>
      <c r="N3212" s="197" t="str">
        <f t="shared" si="520"/>
        <v>Blank</v>
      </c>
      <c r="O3212" s="197" t="str">
        <f>IF(D3212=0,"Blank",'3 Model Input'!E$49*(1-'3 Model Input'!E$51))</f>
        <v>Blank</v>
      </c>
      <c r="P3212" s="197" t="str">
        <f t="shared" si="521"/>
        <v>Blank</v>
      </c>
      <c r="Q3212" s="197" t="str">
        <f>IF(D3212=0,"Blank",IF(D3212="BEV",E3212*(1-'3 Model Input'!E$54), E3212))</f>
        <v>Blank</v>
      </c>
      <c r="R3212" s="198" t="str">
        <f>IF(D3212=0,"Blank",IF(D3212="PHEV",F3212/G3212,F3212*(1-'3 Model Input'!E$54)/G3212))</f>
        <v>Blank</v>
      </c>
      <c r="S3212" s="198" t="str">
        <f>IF(D3212=0,"Blank",IF(D3212="PHEV",MIN(M3212,E3212),MIN(M3212,(E3212*(1-'3 Model Input'!E$54)))))</f>
        <v>Blank</v>
      </c>
      <c r="T3212" s="217" t="str">
        <f t="shared" si="522"/>
        <v>Blank</v>
      </c>
      <c r="U3212" s="89"/>
      <c r="V3212" s="216" t="str">
        <f>IF(D3212=0,"Blank",P3212*'3 Model Input'!E$50)</f>
        <v>Blank</v>
      </c>
      <c r="W3212" s="197" t="str">
        <f t="shared" si="523"/>
        <v>Blank</v>
      </c>
      <c r="X3212" s="197" t="str">
        <f t="shared" si="524"/>
        <v>Blank</v>
      </c>
      <c r="Y3212" s="197" t="str">
        <f t="shared" si="525"/>
        <v>Blank</v>
      </c>
      <c r="Z3212" s="197" t="str">
        <f t="shared" si="526"/>
        <v>Blank</v>
      </c>
      <c r="AA3212" s="223" t="str" cm="1">
        <f t="array" ref="AA3212">_xlfn.IFS(ISTEXT('3 Model Input'!F$70),"Missing",ISTEXT('3 Model Input'!I$70),"Missing",ISNUMBER('3 Model Input'!K$70),'3 Model Input'!K$70*P3212)</f>
        <v>Missing</v>
      </c>
      <c r="AB3212" s="89"/>
      <c r="AC3212" s="227" t="str" cm="1">
        <f t="array" ref="AC3212">IF(D3212=0,"Blank",_xlfn.IFS('3 Model Input'!E$61=1,(V3212*G3212)/T3212,'3 Model Input'!E$61=2,(W3212*G3212)/T3212,'3 Model Input'!E$61=3,(X3212*G3212)/T3212,'3 Model Input'!E$61=4,(Y3212*G3212)/T3212,'3 Model Input'!E$61=5,(Z3212*G3212)/T3212, ISTEXT('3 Model Input'!E$61),"Missing",'3 Model Input'!E$61=6,(AA3212*G3212)/T3212))</f>
        <v>Blank</v>
      </c>
      <c r="AD3212" s="202" t="str">
        <f t="shared" si="527"/>
        <v>Blank</v>
      </c>
      <c r="AE3212" s="202" t="str">
        <f t="shared" si="528"/>
        <v>Blank</v>
      </c>
      <c r="AF3212" s="217" t="str">
        <f t="shared" si="529"/>
        <v>Blank</v>
      </c>
      <c r="AG3212" s="9" t="str" cm="1">
        <f t="array" ref="AG3212">_xlfn.IFS(ISNUMBER(AC3212), "", ISNUMBER(SEARCH("Blank", AC3212)), "", ISERROR(AC3212), "Bad input on tab 3")</f>
        <v/>
      </c>
    </row>
    <row r="3213" spans="2:33" ht="15" customHeight="1" x14ac:dyDescent="0.75">
      <c r="B3213" s="205" t="str">
        <f>'5 Driver Data'!B3213</f>
        <v>3205</v>
      </c>
      <c r="C3213" s="193">
        <f>'5 Driver Data'!C3213</f>
        <v>0</v>
      </c>
      <c r="D3213" s="192">
        <f>'5 Driver Data'!D3213</f>
        <v>0</v>
      </c>
      <c r="E3213" s="191">
        <f>'5 Driver Data'!E3213</f>
        <v>0</v>
      </c>
      <c r="F3213" s="191">
        <f>'5 Driver Data'!F3213</f>
        <v>0</v>
      </c>
      <c r="G3213" s="191">
        <f>'5 Driver Data'!G3213</f>
        <v>0</v>
      </c>
      <c r="H3213" s="191">
        <f>'5 Driver Data'!H3213</f>
        <v>0</v>
      </c>
      <c r="I3213" s="191">
        <f>'5 Driver Data'!I3213</f>
        <v>0</v>
      </c>
      <c r="J3213" s="191">
        <f>'5 Driver Data'!J3213</f>
        <v>0</v>
      </c>
      <c r="K3213" s="206">
        <f>'5 Driver Data'!K3213</f>
        <v>0</v>
      </c>
      <c r="L3213" s="1"/>
      <c r="M3213" s="216" t="str">
        <f>IF(D3213=0,"Blank",'3 Model Input'!E$44*'3 Model Input'!E$45)</f>
        <v>Blank</v>
      </c>
      <c r="N3213" s="197" t="str">
        <f t="shared" si="520"/>
        <v>Blank</v>
      </c>
      <c r="O3213" s="197" t="str">
        <f>IF(D3213=0,"Blank",'3 Model Input'!E$49*(1-'3 Model Input'!E$51))</f>
        <v>Blank</v>
      </c>
      <c r="P3213" s="197" t="str">
        <f t="shared" si="521"/>
        <v>Blank</v>
      </c>
      <c r="Q3213" s="197" t="str">
        <f>IF(D3213=0,"Blank",IF(D3213="BEV",E3213*(1-'3 Model Input'!E$54), E3213))</f>
        <v>Blank</v>
      </c>
      <c r="R3213" s="198" t="str">
        <f>IF(D3213=0,"Blank",IF(D3213="PHEV",F3213/G3213,F3213*(1-'3 Model Input'!E$54)/G3213))</f>
        <v>Blank</v>
      </c>
      <c r="S3213" s="198" t="str">
        <f>IF(D3213=0,"Blank",IF(D3213="PHEV",MIN(M3213,E3213),MIN(M3213,(E3213*(1-'3 Model Input'!E$54)))))</f>
        <v>Blank</v>
      </c>
      <c r="T3213" s="217" t="str">
        <f t="shared" si="522"/>
        <v>Blank</v>
      </c>
      <c r="U3213" s="89"/>
      <c r="V3213" s="216" t="str">
        <f>IF(D3213=0,"Blank",P3213*'3 Model Input'!E$50)</f>
        <v>Blank</v>
      </c>
      <c r="W3213" s="197" t="str">
        <f t="shared" si="523"/>
        <v>Blank</v>
      </c>
      <c r="X3213" s="197" t="str">
        <f t="shared" si="524"/>
        <v>Blank</v>
      </c>
      <c r="Y3213" s="197" t="str">
        <f t="shared" si="525"/>
        <v>Blank</v>
      </c>
      <c r="Z3213" s="197" t="str">
        <f t="shared" si="526"/>
        <v>Blank</v>
      </c>
      <c r="AA3213" s="223" t="str" cm="1">
        <f t="array" ref="AA3213">_xlfn.IFS(ISTEXT('3 Model Input'!F$70),"Missing",ISTEXT('3 Model Input'!I$70),"Missing",ISNUMBER('3 Model Input'!K$70),'3 Model Input'!K$70*P3213)</f>
        <v>Missing</v>
      </c>
      <c r="AB3213" s="89"/>
      <c r="AC3213" s="227" t="str" cm="1">
        <f t="array" ref="AC3213">IF(D3213=0,"Blank",_xlfn.IFS('3 Model Input'!E$61=1,(V3213*G3213)/T3213,'3 Model Input'!E$61=2,(W3213*G3213)/T3213,'3 Model Input'!E$61=3,(X3213*G3213)/T3213,'3 Model Input'!E$61=4,(Y3213*G3213)/T3213,'3 Model Input'!E$61=5,(Z3213*G3213)/T3213, ISTEXT('3 Model Input'!E$61),"Missing",'3 Model Input'!E$61=6,(AA3213*G3213)/T3213))</f>
        <v>Blank</v>
      </c>
      <c r="AD3213" s="202" t="str">
        <f t="shared" si="527"/>
        <v>Blank</v>
      </c>
      <c r="AE3213" s="202" t="str">
        <f t="shared" si="528"/>
        <v>Blank</v>
      </c>
      <c r="AF3213" s="217" t="str">
        <f t="shared" si="529"/>
        <v>Blank</v>
      </c>
      <c r="AG3213" s="9" t="str" cm="1">
        <f t="array" ref="AG3213">_xlfn.IFS(ISNUMBER(AC3213), "", ISNUMBER(SEARCH("Blank", AC3213)), "", ISERROR(AC3213), "Bad input on tab 3")</f>
        <v/>
      </c>
    </row>
    <row r="3214" spans="2:33" ht="15" customHeight="1" x14ac:dyDescent="0.75">
      <c r="B3214" s="205" t="str">
        <f>'5 Driver Data'!B3214</f>
        <v>3206</v>
      </c>
      <c r="C3214" s="193">
        <f>'5 Driver Data'!C3214</f>
        <v>0</v>
      </c>
      <c r="D3214" s="192">
        <f>'5 Driver Data'!D3214</f>
        <v>0</v>
      </c>
      <c r="E3214" s="191">
        <f>'5 Driver Data'!E3214</f>
        <v>0</v>
      </c>
      <c r="F3214" s="191">
        <f>'5 Driver Data'!F3214</f>
        <v>0</v>
      </c>
      <c r="G3214" s="191">
        <f>'5 Driver Data'!G3214</f>
        <v>0</v>
      </c>
      <c r="H3214" s="191">
        <f>'5 Driver Data'!H3214</f>
        <v>0</v>
      </c>
      <c r="I3214" s="191">
        <f>'5 Driver Data'!I3214</f>
        <v>0</v>
      </c>
      <c r="J3214" s="191">
        <f>'5 Driver Data'!J3214</f>
        <v>0</v>
      </c>
      <c r="K3214" s="206">
        <f>'5 Driver Data'!K3214</f>
        <v>0</v>
      </c>
      <c r="L3214" s="1"/>
      <c r="M3214" s="216" t="str">
        <f>IF(D3214=0,"Blank",'3 Model Input'!E$44*'3 Model Input'!E$45)</f>
        <v>Blank</v>
      </c>
      <c r="N3214" s="197" t="str">
        <f t="shared" si="520"/>
        <v>Blank</v>
      </c>
      <c r="O3214" s="197" t="str">
        <f>IF(D3214=0,"Blank",'3 Model Input'!E$49*(1-'3 Model Input'!E$51))</f>
        <v>Blank</v>
      </c>
      <c r="P3214" s="197" t="str">
        <f t="shared" si="521"/>
        <v>Blank</v>
      </c>
      <c r="Q3214" s="197" t="str">
        <f>IF(D3214=0,"Blank",IF(D3214="BEV",E3214*(1-'3 Model Input'!E$54), E3214))</f>
        <v>Blank</v>
      </c>
      <c r="R3214" s="198" t="str">
        <f>IF(D3214=0,"Blank",IF(D3214="PHEV",F3214/G3214,F3214*(1-'3 Model Input'!E$54)/G3214))</f>
        <v>Blank</v>
      </c>
      <c r="S3214" s="198" t="str">
        <f>IF(D3214=0,"Blank",IF(D3214="PHEV",MIN(M3214,E3214),MIN(M3214,(E3214*(1-'3 Model Input'!E$54)))))</f>
        <v>Blank</v>
      </c>
      <c r="T3214" s="217" t="str">
        <f t="shared" si="522"/>
        <v>Blank</v>
      </c>
      <c r="U3214" s="89"/>
      <c r="V3214" s="216" t="str">
        <f>IF(D3214=0,"Blank",P3214*'3 Model Input'!E$50)</f>
        <v>Blank</v>
      </c>
      <c r="W3214" s="197" t="str">
        <f t="shared" si="523"/>
        <v>Blank</v>
      </c>
      <c r="X3214" s="197" t="str">
        <f t="shared" si="524"/>
        <v>Blank</v>
      </c>
      <c r="Y3214" s="197" t="str">
        <f t="shared" si="525"/>
        <v>Blank</v>
      </c>
      <c r="Z3214" s="197" t="str">
        <f t="shared" si="526"/>
        <v>Blank</v>
      </c>
      <c r="AA3214" s="223" t="str" cm="1">
        <f t="array" ref="AA3214">_xlfn.IFS(ISTEXT('3 Model Input'!F$70),"Missing",ISTEXT('3 Model Input'!I$70),"Missing",ISNUMBER('3 Model Input'!K$70),'3 Model Input'!K$70*P3214)</f>
        <v>Missing</v>
      </c>
      <c r="AB3214" s="89"/>
      <c r="AC3214" s="227" t="str" cm="1">
        <f t="array" ref="AC3214">IF(D3214=0,"Blank",_xlfn.IFS('3 Model Input'!E$61=1,(V3214*G3214)/T3214,'3 Model Input'!E$61=2,(W3214*G3214)/T3214,'3 Model Input'!E$61=3,(X3214*G3214)/T3214,'3 Model Input'!E$61=4,(Y3214*G3214)/T3214,'3 Model Input'!E$61=5,(Z3214*G3214)/T3214, ISTEXT('3 Model Input'!E$61),"Missing",'3 Model Input'!E$61=6,(AA3214*G3214)/T3214))</f>
        <v>Blank</v>
      </c>
      <c r="AD3214" s="202" t="str">
        <f t="shared" si="527"/>
        <v>Blank</v>
      </c>
      <c r="AE3214" s="202" t="str">
        <f t="shared" si="528"/>
        <v>Blank</v>
      </c>
      <c r="AF3214" s="217" t="str">
        <f t="shared" si="529"/>
        <v>Blank</v>
      </c>
      <c r="AG3214" s="9" t="str" cm="1">
        <f t="array" ref="AG3214">_xlfn.IFS(ISNUMBER(AC3214), "", ISNUMBER(SEARCH("Blank", AC3214)), "", ISERROR(AC3214), "Bad input on tab 3")</f>
        <v/>
      </c>
    </row>
    <row r="3215" spans="2:33" ht="15" customHeight="1" x14ac:dyDescent="0.75">
      <c r="B3215" s="205" t="str">
        <f>'5 Driver Data'!B3215</f>
        <v>3207</v>
      </c>
      <c r="C3215" s="193">
        <f>'5 Driver Data'!C3215</f>
        <v>0</v>
      </c>
      <c r="D3215" s="192">
        <f>'5 Driver Data'!D3215</f>
        <v>0</v>
      </c>
      <c r="E3215" s="191">
        <f>'5 Driver Data'!E3215</f>
        <v>0</v>
      </c>
      <c r="F3215" s="191">
        <f>'5 Driver Data'!F3215</f>
        <v>0</v>
      </c>
      <c r="G3215" s="191">
        <f>'5 Driver Data'!G3215</f>
        <v>0</v>
      </c>
      <c r="H3215" s="191">
        <f>'5 Driver Data'!H3215</f>
        <v>0</v>
      </c>
      <c r="I3215" s="191">
        <f>'5 Driver Data'!I3215</f>
        <v>0</v>
      </c>
      <c r="J3215" s="191">
        <f>'5 Driver Data'!J3215</f>
        <v>0</v>
      </c>
      <c r="K3215" s="206">
        <f>'5 Driver Data'!K3215</f>
        <v>0</v>
      </c>
      <c r="L3215" s="1"/>
      <c r="M3215" s="216" t="str">
        <f>IF(D3215=0,"Blank",'3 Model Input'!E$44*'3 Model Input'!E$45)</f>
        <v>Blank</v>
      </c>
      <c r="N3215" s="197" t="str">
        <f t="shared" si="520"/>
        <v>Blank</v>
      </c>
      <c r="O3215" s="197" t="str">
        <f>IF(D3215=0,"Blank",'3 Model Input'!E$49*(1-'3 Model Input'!E$51))</f>
        <v>Blank</v>
      </c>
      <c r="P3215" s="197" t="str">
        <f t="shared" si="521"/>
        <v>Blank</v>
      </c>
      <c r="Q3215" s="197" t="str">
        <f>IF(D3215=0,"Blank",IF(D3215="BEV",E3215*(1-'3 Model Input'!E$54), E3215))</f>
        <v>Blank</v>
      </c>
      <c r="R3215" s="198" t="str">
        <f>IF(D3215=0,"Blank",IF(D3215="PHEV",F3215/G3215,F3215*(1-'3 Model Input'!E$54)/G3215))</f>
        <v>Blank</v>
      </c>
      <c r="S3215" s="198" t="str">
        <f>IF(D3215=0,"Blank",IF(D3215="PHEV",MIN(M3215,E3215),MIN(M3215,(E3215*(1-'3 Model Input'!E$54)))))</f>
        <v>Blank</v>
      </c>
      <c r="T3215" s="217" t="str">
        <f t="shared" si="522"/>
        <v>Blank</v>
      </c>
      <c r="U3215" s="89"/>
      <c r="V3215" s="216" t="str">
        <f>IF(D3215=0,"Blank",P3215*'3 Model Input'!E$50)</f>
        <v>Blank</v>
      </c>
      <c r="W3215" s="197" t="str">
        <f t="shared" si="523"/>
        <v>Blank</v>
      </c>
      <c r="X3215" s="197" t="str">
        <f t="shared" si="524"/>
        <v>Blank</v>
      </c>
      <c r="Y3215" s="197" t="str">
        <f t="shared" si="525"/>
        <v>Blank</v>
      </c>
      <c r="Z3215" s="197" t="str">
        <f t="shared" si="526"/>
        <v>Blank</v>
      </c>
      <c r="AA3215" s="223" t="str" cm="1">
        <f t="array" ref="AA3215">_xlfn.IFS(ISTEXT('3 Model Input'!F$70),"Missing",ISTEXT('3 Model Input'!I$70),"Missing",ISNUMBER('3 Model Input'!K$70),'3 Model Input'!K$70*P3215)</f>
        <v>Missing</v>
      </c>
      <c r="AB3215" s="89"/>
      <c r="AC3215" s="227" t="str" cm="1">
        <f t="array" ref="AC3215">IF(D3215=0,"Blank",_xlfn.IFS('3 Model Input'!E$61=1,(V3215*G3215)/T3215,'3 Model Input'!E$61=2,(W3215*G3215)/T3215,'3 Model Input'!E$61=3,(X3215*G3215)/T3215,'3 Model Input'!E$61=4,(Y3215*G3215)/T3215,'3 Model Input'!E$61=5,(Z3215*G3215)/T3215, ISTEXT('3 Model Input'!E$61),"Missing",'3 Model Input'!E$61=6,(AA3215*G3215)/T3215))</f>
        <v>Blank</v>
      </c>
      <c r="AD3215" s="202" t="str">
        <f t="shared" si="527"/>
        <v>Blank</v>
      </c>
      <c r="AE3215" s="202" t="str">
        <f t="shared" si="528"/>
        <v>Blank</v>
      </c>
      <c r="AF3215" s="217" t="str">
        <f t="shared" si="529"/>
        <v>Blank</v>
      </c>
      <c r="AG3215" s="9" t="str" cm="1">
        <f t="array" ref="AG3215">_xlfn.IFS(ISNUMBER(AC3215), "", ISNUMBER(SEARCH("Blank", AC3215)), "", ISERROR(AC3215), "Bad input on tab 3")</f>
        <v/>
      </c>
    </row>
    <row r="3216" spans="2:33" ht="15" customHeight="1" x14ac:dyDescent="0.75">
      <c r="B3216" s="205" t="str">
        <f>'5 Driver Data'!B3216</f>
        <v>3208</v>
      </c>
      <c r="C3216" s="193">
        <f>'5 Driver Data'!C3216</f>
        <v>0</v>
      </c>
      <c r="D3216" s="192">
        <f>'5 Driver Data'!D3216</f>
        <v>0</v>
      </c>
      <c r="E3216" s="191">
        <f>'5 Driver Data'!E3216</f>
        <v>0</v>
      </c>
      <c r="F3216" s="191">
        <f>'5 Driver Data'!F3216</f>
        <v>0</v>
      </c>
      <c r="G3216" s="191">
        <f>'5 Driver Data'!G3216</f>
        <v>0</v>
      </c>
      <c r="H3216" s="191">
        <f>'5 Driver Data'!H3216</f>
        <v>0</v>
      </c>
      <c r="I3216" s="191">
        <f>'5 Driver Data'!I3216</f>
        <v>0</v>
      </c>
      <c r="J3216" s="191">
        <f>'5 Driver Data'!J3216</f>
        <v>0</v>
      </c>
      <c r="K3216" s="206">
        <f>'5 Driver Data'!K3216</f>
        <v>0</v>
      </c>
      <c r="L3216" s="1"/>
      <c r="M3216" s="216" t="str">
        <f>IF(D3216=0,"Blank",'3 Model Input'!E$44*'3 Model Input'!E$45)</f>
        <v>Blank</v>
      </c>
      <c r="N3216" s="197" t="str">
        <f t="shared" si="520"/>
        <v>Blank</v>
      </c>
      <c r="O3216" s="197" t="str">
        <f>IF(D3216=0,"Blank",'3 Model Input'!E$49*(1-'3 Model Input'!E$51))</f>
        <v>Blank</v>
      </c>
      <c r="P3216" s="197" t="str">
        <f t="shared" si="521"/>
        <v>Blank</v>
      </c>
      <c r="Q3216" s="197" t="str">
        <f>IF(D3216=0,"Blank",IF(D3216="BEV",E3216*(1-'3 Model Input'!E$54), E3216))</f>
        <v>Blank</v>
      </c>
      <c r="R3216" s="198" t="str">
        <f>IF(D3216=0,"Blank",IF(D3216="PHEV",F3216/G3216,F3216*(1-'3 Model Input'!E$54)/G3216))</f>
        <v>Blank</v>
      </c>
      <c r="S3216" s="198" t="str">
        <f>IF(D3216=0,"Blank",IF(D3216="PHEV",MIN(M3216,E3216),MIN(M3216,(E3216*(1-'3 Model Input'!E$54)))))</f>
        <v>Blank</v>
      </c>
      <c r="T3216" s="217" t="str">
        <f t="shared" si="522"/>
        <v>Blank</v>
      </c>
      <c r="U3216" s="89"/>
      <c r="V3216" s="216" t="str">
        <f>IF(D3216=0,"Blank",P3216*'3 Model Input'!E$50)</f>
        <v>Blank</v>
      </c>
      <c r="W3216" s="197" t="str">
        <f t="shared" si="523"/>
        <v>Blank</v>
      </c>
      <c r="X3216" s="197" t="str">
        <f t="shared" si="524"/>
        <v>Blank</v>
      </c>
      <c r="Y3216" s="197" t="str">
        <f t="shared" si="525"/>
        <v>Blank</v>
      </c>
      <c r="Z3216" s="197" t="str">
        <f t="shared" si="526"/>
        <v>Blank</v>
      </c>
      <c r="AA3216" s="223" t="str" cm="1">
        <f t="array" ref="AA3216">_xlfn.IFS(ISTEXT('3 Model Input'!F$70),"Missing",ISTEXT('3 Model Input'!I$70),"Missing",ISNUMBER('3 Model Input'!K$70),'3 Model Input'!K$70*P3216)</f>
        <v>Missing</v>
      </c>
      <c r="AB3216" s="89"/>
      <c r="AC3216" s="227" t="str" cm="1">
        <f t="array" ref="AC3216">IF(D3216=0,"Blank",_xlfn.IFS('3 Model Input'!E$61=1,(V3216*G3216)/T3216,'3 Model Input'!E$61=2,(W3216*G3216)/T3216,'3 Model Input'!E$61=3,(X3216*G3216)/T3216,'3 Model Input'!E$61=4,(Y3216*G3216)/T3216,'3 Model Input'!E$61=5,(Z3216*G3216)/T3216, ISTEXT('3 Model Input'!E$61),"Missing",'3 Model Input'!E$61=6,(AA3216*G3216)/T3216))</f>
        <v>Blank</v>
      </c>
      <c r="AD3216" s="202" t="str">
        <f t="shared" si="527"/>
        <v>Blank</v>
      </c>
      <c r="AE3216" s="202" t="str">
        <f t="shared" si="528"/>
        <v>Blank</v>
      </c>
      <c r="AF3216" s="217" t="str">
        <f t="shared" si="529"/>
        <v>Blank</v>
      </c>
      <c r="AG3216" s="9" t="str" cm="1">
        <f t="array" ref="AG3216">_xlfn.IFS(ISNUMBER(AC3216), "", ISNUMBER(SEARCH("Blank", AC3216)), "", ISERROR(AC3216), "Bad input on tab 3")</f>
        <v/>
      </c>
    </row>
    <row r="3217" spans="2:33" ht="15" customHeight="1" x14ac:dyDescent="0.75">
      <c r="B3217" s="205" t="str">
        <f>'5 Driver Data'!B3217</f>
        <v>3209</v>
      </c>
      <c r="C3217" s="193">
        <f>'5 Driver Data'!C3217</f>
        <v>0</v>
      </c>
      <c r="D3217" s="192">
        <f>'5 Driver Data'!D3217</f>
        <v>0</v>
      </c>
      <c r="E3217" s="191">
        <f>'5 Driver Data'!E3217</f>
        <v>0</v>
      </c>
      <c r="F3217" s="191">
        <f>'5 Driver Data'!F3217</f>
        <v>0</v>
      </c>
      <c r="G3217" s="191">
        <f>'5 Driver Data'!G3217</f>
        <v>0</v>
      </c>
      <c r="H3217" s="191">
        <f>'5 Driver Data'!H3217</f>
        <v>0</v>
      </c>
      <c r="I3217" s="191">
        <f>'5 Driver Data'!I3217</f>
        <v>0</v>
      </c>
      <c r="J3217" s="191">
        <f>'5 Driver Data'!J3217</f>
        <v>0</v>
      </c>
      <c r="K3217" s="206">
        <f>'5 Driver Data'!K3217</f>
        <v>0</v>
      </c>
      <c r="L3217" s="1"/>
      <c r="M3217" s="216" t="str">
        <f>IF(D3217=0,"Blank",'3 Model Input'!E$44*'3 Model Input'!E$45)</f>
        <v>Blank</v>
      </c>
      <c r="N3217" s="197" t="str">
        <f t="shared" si="520"/>
        <v>Blank</v>
      </c>
      <c r="O3217" s="197" t="str">
        <f>IF(D3217=0,"Blank",'3 Model Input'!E$49*(1-'3 Model Input'!E$51))</f>
        <v>Blank</v>
      </c>
      <c r="P3217" s="197" t="str">
        <f t="shared" si="521"/>
        <v>Blank</v>
      </c>
      <c r="Q3217" s="197" t="str">
        <f>IF(D3217=0,"Blank",IF(D3217="BEV",E3217*(1-'3 Model Input'!E$54), E3217))</f>
        <v>Blank</v>
      </c>
      <c r="R3217" s="198" t="str">
        <f>IF(D3217=0,"Blank",IF(D3217="PHEV",F3217/G3217,F3217*(1-'3 Model Input'!E$54)/G3217))</f>
        <v>Blank</v>
      </c>
      <c r="S3217" s="198" t="str">
        <f>IF(D3217=0,"Blank",IF(D3217="PHEV",MIN(M3217,E3217),MIN(M3217,(E3217*(1-'3 Model Input'!E$54)))))</f>
        <v>Blank</v>
      </c>
      <c r="T3217" s="217" t="str">
        <f t="shared" si="522"/>
        <v>Blank</v>
      </c>
      <c r="U3217" s="89"/>
      <c r="V3217" s="216" t="str">
        <f>IF(D3217=0,"Blank",P3217*'3 Model Input'!E$50)</f>
        <v>Blank</v>
      </c>
      <c r="W3217" s="197" t="str">
        <f t="shared" si="523"/>
        <v>Blank</v>
      </c>
      <c r="X3217" s="197" t="str">
        <f t="shared" si="524"/>
        <v>Blank</v>
      </c>
      <c r="Y3217" s="197" t="str">
        <f t="shared" si="525"/>
        <v>Blank</v>
      </c>
      <c r="Z3217" s="197" t="str">
        <f t="shared" si="526"/>
        <v>Blank</v>
      </c>
      <c r="AA3217" s="223" t="str" cm="1">
        <f t="array" ref="AA3217">_xlfn.IFS(ISTEXT('3 Model Input'!F$70),"Missing",ISTEXT('3 Model Input'!I$70),"Missing",ISNUMBER('3 Model Input'!K$70),'3 Model Input'!K$70*P3217)</f>
        <v>Missing</v>
      </c>
      <c r="AB3217" s="89"/>
      <c r="AC3217" s="227" t="str" cm="1">
        <f t="array" ref="AC3217">IF(D3217=0,"Blank",_xlfn.IFS('3 Model Input'!E$61=1,(V3217*G3217)/T3217,'3 Model Input'!E$61=2,(W3217*G3217)/T3217,'3 Model Input'!E$61=3,(X3217*G3217)/T3217,'3 Model Input'!E$61=4,(Y3217*G3217)/T3217,'3 Model Input'!E$61=5,(Z3217*G3217)/T3217, ISTEXT('3 Model Input'!E$61),"Missing",'3 Model Input'!E$61=6,(AA3217*G3217)/T3217))</f>
        <v>Blank</v>
      </c>
      <c r="AD3217" s="202" t="str">
        <f t="shared" si="527"/>
        <v>Blank</v>
      </c>
      <c r="AE3217" s="202" t="str">
        <f t="shared" si="528"/>
        <v>Blank</v>
      </c>
      <c r="AF3217" s="217" t="str">
        <f t="shared" si="529"/>
        <v>Blank</v>
      </c>
      <c r="AG3217" s="9" t="str" cm="1">
        <f t="array" ref="AG3217">_xlfn.IFS(ISNUMBER(AC3217), "", ISNUMBER(SEARCH("Blank", AC3217)), "", ISERROR(AC3217), "Bad input on tab 3")</f>
        <v/>
      </c>
    </row>
    <row r="3218" spans="2:33" ht="15" customHeight="1" x14ac:dyDescent="0.75">
      <c r="B3218" s="205" t="str">
        <f>'5 Driver Data'!B3218</f>
        <v>3210</v>
      </c>
      <c r="C3218" s="193">
        <f>'5 Driver Data'!C3218</f>
        <v>0</v>
      </c>
      <c r="D3218" s="192">
        <f>'5 Driver Data'!D3218</f>
        <v>0</v>
      </c>
      <c r="E3218" s="191">
        <f>'5 Driver Data'!E3218</f>
        <v>0</v>
      </c>
      <c r="F3218" s="191">
        <f>'5 Driver Data'!F3218</f>
        <v>0</v>
      </c>
      <c r="G3218" s="191">
        <f>'5 Driver Data'!G3218</f>
        <v>0</v>
      </c>
      <c r="H3218" s="191">
        <f>'5 Driver Data'!H3218</f>
        <v>0</v>
      </c>
      <c r="I3218" s="191">
        <f>'5 Driver Data'!I3218</f>
        <v>0</v>
      </c>
      <c r="J3218" s="191">
        <f>'5 Driver Data'!J3218</f>
        <v>0</v>
      </c>
      <c r="K3218" s="206">
        <f>'5 Driver Data'!K3218</f>
        <v>0</v>
      </c>
      <c r="L3218" s="1"/>
      <c r="M3218" s="216" t="str">
        <f>IF(D3218=0,"Blank",'3 Model Input'!E$44*'3 Model Input'!E$45)</f>
        <v>Blank</v>
      </c>
      <c r="N3218" s="197" t="str">
        <f t="shared" si="520"/>
        <v>Blank</v>
      </c>
      <c r="O3218" s="197" t="str">
        <f>IF(D3218=0,"Blank",'3 Model Input'!E$49*(1-'3 Model Input'!E$51))</f>
        <v>Blank</v>
      </c>
      <c r="P3218" s="197" t="str">
        <f t="shared" si="521"/>
        <v>Blank</v>
      </c>
      <c r="Q3218" s="197" t="str">
        <f>IF(D3218=0,"Blank",IF(D3218="BEV",E3218*(1-'3 Model Input'!E$54), E3218))</f>
        <v>Blank</v>
      </c>
      <c r="R3218" s="198" t="str">
        <f>IF(D3218=0,"Blank",IF(D3218="PHEV",F3218/G3218,F3218*(1-'3 Model Input'!E$54)/G3218))</f>
        <v>Blank</v>
      </c>
      <c r="S3218" s="198" t="str">
        <f>IF(D3218=0,"Blank",IF(D3218="PHEV",MIN(M3218,E3218),MIN(M3218,(E3218*(1-'3 Model Input'!E$54)))))</f>
        <v>Blank</v>
      </c>
      <c r="T3218" s="217" t="str">
        <f t="shared" si="522"/>
        <v>Blank</v>
      </c>
      <c r="U3218" s="89"/>
      <c r="V3218" s="216" t="str">
        <f>IF(D3218=0,"Blank",P3218*'3 Model Input'!E$50)</f>
        <v>Blank</v>
      </c>
      <c r="W3218" s="197" t="str">
        <f t="shared" si="523"/>
        <v>Blank</v>
      </c>
      <c r="X3218" s="197" t="str">
        <f t="shared" si="524"/>
        <v>Blank</v>
      </c>
      <c r="Y3218" s="197" t="str">
        <f t="shared" si="525"/>
        <v>Blank</v>
      </c>
      <c r="Z3218" s="197" t="str">
        <f t="shared" si="526"/>
        <v>Blank</v>
      </c>
      <c r="AA3218" s="223" t="str" cm="1">
        <f t="array" ref="AA3218">_xlfn.IFS(ISTEXT('3 Model Input'!F$70),"Missing",ISTEXT('3 Model Input'!I$70),"Missing",ISNUMBER('3 Model Input'!K$70),'3 Model Input'!K$70*P3218)</f>
        <v>Missing</v>
      </c>
      <c r="AB3218" s="89"/>
      <c r="AC3218" s="227" t="str" cm="1">
        <f t="array" ref="AC3218">IF(D3218=0,"Blank",_xlfn.IFS('3 Model Input'!E$61=1,(V3218*G3218)/T3218,'3 Model Input'!E$61=2,(W3218*G3218)/T3218,'3 Model Input'!E$61=3,(X3218*G3218)/T3218,'3 Model Input'!E$61=4,(Y3218*G3218)/T3218,'3 Model Input'!E$61=5,(Z3218*G3218)/T3218, ISTEXT('3 Model Input'!E$61),"Missing",'3 Model Input'!E$61=6,(AA3218*G3218)/T3218))</f>
        <v>Blank</v>
      </c>
      <c r="AD3218" s="202" t="str">
        <f t="shared" si="527"/>
        <v>Blank</v>
      </c>
      <c r="AE3218" s="202" t="str">
        <f t="shared" si="528"/>
        <v>Blank</v>
      </c>
      <c r="AF3218" s="217" t="str">
        <f t="shared" si="529"/>
        <v>Blank</v>
      </c>
      <c r="AG3218" s="9" t="str" cm="1">
        <f t="array" ref="AG3218">_xlfn.IFS(ISNUMBER(AC3218), "", ISNUMBER(SEARCH("Blank", AC3218)), "", ISERROR(AC3218), "Bad input on tab 3")</f>
        <v/>
      </c>
    </row>
    <row r="3219" spans="2:33" ht="15" customHeight="1" x14ac:dyDescent="0.75">
      <c r="B3219" s="205" t="str">
        <f>'5 Driver Data'!B3219</f>
        <v>3211</v>
      </c>
      <c r="C3219" s="193">
        <f>'5 Driver Data'!C3219</f>
        <v>0</v>
      </c>
      <c r="D3219" s="192">
        <f>'5 Driver Data'!D3219</f>
        <v>0</v>
      </c>
      <c r="E3219" s="191">
        <f>'5 Driver Data'!E3219</f>
        <v>0</v>
      </c>
      <c r="F3219" s="191">
        <f>'5 Driver Data'!F3219</f>
        <v>0</v>
      </c>
      <c r="G3219" s="191">
        <f>'5 Driver Data'!G3219</f>
        <v>0</v>
      </c>
      <c r="H3219" s="191">
        <f>'5 Driver Data'!H3219</f>
        <v>0</v>
      </c>
      <c r="I3219" s="191">
        <f>'5 Driver Data'!I3219</f>
        <v>0</v>
      </c>
      <c r="J3219" s="191">
        <f>'5 Driver Data'!J3219</f>
        <v>0</v>
      </c>
      <c r="K3219" s="206">
        <f>'5 Driver Data'!K3219</f>
        <v>0</v>
      </c>
      <c r="L3219" s="1"/>
      <c r="M3219" s="216" t="str">
        <f>IF(D3219=0,"Blank",'3 Model Input'!E$44*'3 Model Input'!E$45)</f>
        <v>Blank</v>
      </c>
      <c r="N3219" s="197" t="str">
        <f t="shared" si="520"/>
        <v>Blank</v>
      </c>
      <c r="O3219" s="197" t="str">
        <f>IF(D3219=0,"Blank",'3 Model Input'!E$49*(1-'3 Model Input'!E$51))</f>
        <v>Blank</v>
      </c>
      <c r="P3219" s="197" t="str">
        <f t="shared" si="521"/>
        <v>Blank</v>
      </c>
      <c r="Q3219" s="197" t="str">
        <f>IF(D3219=0,"Blank",IF(D3219="BEV",E3219*(1-'3 Model Input'!E$54), E3219))</f>
        <v>Blank</v>
      </c>
      <c r="R3219" s="198" t="str">
        <f>IF(D3219=0,"Blank",IF(D3219="PHEV",F3219/G3219,F3219*(1-'3 Model Input'!E$54)/G3219))</f>
        <v>Blank</v>
      </c>
      <c r="S3219" s="198" t="str">
        <f>IF(D3219=0,"Blank",IF(D3219="PHEV",MIN(M3219,E3219),MIN(M3219,(E3219*(1-'3 Model Input'!E$54)))))</f>
        <v>Blank</v>
      </c>
      <c r="T3219" s="217" t="str">
        <f t="shared" si="522"/>
        <v>Blank</v>
      </c>
      <c r="U3219" s="89"/>
      <c r="V3219" s="216" t="str">
        <f>IF(D3219=0,"Blank",P3219*'3 Model Input'!E$50)</f>
        <v>Blank</v>
      </c>
      <c r="W3219" s="197" t="str">
        <f t="shared" si="523"/>
        <v>Blank</v>
      </c>
      <c r="X3219" s="197" t="str">
        <f t="shared" si="524"/>
        <v>Blank</v>
      </c>
      <c r="Y3219" s="197" t="str">
        <f t="shared" si="525"/>
        <v>Blank</v>
      </c>
      <c r="Z3219" s="197" t="str">
        <f t="shared" si="526"/>
        <v>Blank</v>
      </c>
      <c r="AA3219" s="223" t="str" cm="1">
        <f t="array" ref="AA3219">_xlfn.IFS(ISTEXT('3 Model Input'!F$70),"Missing",ISTEXT('3 Model Input'!I$70),"Missing",ISNUMBER('3 Model Input'!K$70),'3 Model Input'!K$70*P3219)</f>
        <v>Missing</v>
      </c>
      <c r="AB3219" s="89"/>
      <c r="AC3219" s="227" t="str" cm="1">
        <f t="array" ref="AC3219">IF(D3219=0,"Blank",_xlfn.IFS('3 Model Input'!E$61=1,(V3219*G3219)/T3219,'3 Model Input'!E$61=2,(W3219*G3219)/T3219,'3 Model Input'!E$61=3,(X3219*G3219)/T3219,'3 Model Input'!E$61=4,(Y3219*G3219)/T3219,'3 Model Input'!E$61=5,(Z3219*G3219)/T3219, ISTEXT('3 Model Input'!E$61),"Missing",'3 Model Input'!E$61=6,(AA3219*G3219)/T3219))</f>
        <v>Blank</v>
      </c>
      <c r="AD3219" s="202" t="str">
        <f t="shared" si="527"/>
        <v>Blank</v>
      </c>
      <c r="AE3219" s="202" t="str">
        <f t="shared" si="528"/>
        <v>Blank</v>
      </c>
      <c r="AF3219" s="217" t="str">
        <f t="shared" si="529"/>
        <v>Blank</v>
      </c>
      <c r="AG3219" s="9" t="str" cm="1">
        <f t="array" ref="AG3219">_xlfn.IFS(ISNUMBER(AC3219), "", ISNUMBER(SEARCH("Blank", AC3219)), "", ISERROR(AC3219), "Bad input on tab 3")</f>
        <v/>
      </c>
    </row>
    <row r="3220" spans="2:33" ht="15" customHeight="1" x14ac:dyDescent="0.75">
      <c r="B3220" s="205" t="str">
        <f>'5 Driver Data'!B3220</f>
        <v>3212</v>
      </c>
      <c r="C3220" s="193">
        <f>'5 Driver Data'!C3220</f>
        <v>0</v>
      </c>
      <c r="D3220" s="192">
        <f>'5 Driver Data'!D3220</f>
        <v>0</v>
      </c>
      <c r="E3220" s="191">
        <f>'5 Driver Data'!E3220</f>
        <v>0</v>
      </c>
      <c r="F3220" s="191">
        <f>'5 Driver Data'!F3220</f>
        <v>0</v>
      </c>
      <c r="G3220" s="191">
        <f>'5 Driver Data'!G3220</f>
        <v>0</v>
      </c>
      <c r="H3220" s="191">
        <f>'5 Driver Data'!H3220</f>
        <v>0</v>
      </c>
      <c r="I3220" s="191">
        <f>'5 Driver Data'!I3220</f>
        <v>0</v>
      </c>
      <c r="J3220" s="191">
        <f>'5 Driver Data'!J3220</f>
        <v>0</v>
      </c>
      <c r="K3220" s="206">
        <f>'5 Driver Data'!K3220</f>
        <v>0</v>
      </c>
      <c r="L3220" s="1"/>
      <c r="M3220" s="216" t="str">
        <f>IF(D3220=0,"Blank",'3 Model Input'!E$44*'3 Model Input'!E$45)</f>
        <v>Blank</v>
      </c>
      <c r="N3220" s="197" t="str">
        <f t="shared" si="520"/>
        <v>Blank</v>
      </c>
      <c r="O3220" s="197" t="str">
        <f>IF(D3220=0,"Blank",'3 Model Input'!E$49*(1-'3 Model Input'!E$51))</f>
        <v>Blank</v>
      </c>
      <c r="P3220" s="197" t="str">
        <f t="shared" si="521"/>
        <v>Blank</v>
      </c>
      <c r="Q3220" s="197" t="str">
        <f>IF(D3220=0,"Blank",IF(D3220="BEV",E3220*(1-'3 Model Input'!E$54), E3220))</f>
        <v>Blank</v>
      </c>
      <c r="R3220" s="198" t="str">
        <f>IF(D3220=0,"Blank",IF(D3220="PHEV",F3220/G3220,F3220*(1-'3 Model Input'!E$54)/G3220))</f>
        <v>Blank</v>
      </c>
      <c r="S3220" s="198" t="str">
        <f>IF(D3220=0,"Blank",IF(D3220="PHEV",MIN(M3220,E3220),MIN(M3220,(E3220*(1-'3 Model Input'!E$54)))))</f>
        <v>Blank</v>
      </c>
      <c r="T3220" s="217" t="str">
        <f t="shared" si="522"/>
        <v>Blank</v>
      </c>
      <c r="U3220" s="89"/>
      <c r="V3220" s="216" t="str">
        <f>IF(D3220=0,"Blank",P3220*'3 Model Input'!E$50)</f>
        <v>Blank</v>
      </c>
      <c r="W3220" s="197" t="str">
        <f t="shared" si="523"/>
        <v>Blank</v>
      </c>
      <c r="X3220" s="197" t="str">
        <f t="shared" si="524"/>
        <v>Blank</v>
      </c>
      <c r="Y3220" s="197" t="str">
        <f t="shared" si="525"/>
        <v>Blank</v>
      </c>
      <c r="Z3220" s="197" t="str">
        <f t="shared" si="526"/>
        <v>Blank</v>
      </c>
      <c r="AA3220" s="223" t="str" cm="1">
        <f t="array" ref="AA3220">_xlfn.IFS(ISTEXT('3 Model Input'!F$70),"Missing",ISTEXT('3 Model Input'!I$70),"Missing",ISNUMBER('3 Model Input'!K$70),'3 Model Input'!K$70*P3220)</f>
        <v>Missing</v>
      </c>
      <c r="AB3220" s="89"/>
      <c r="AC3220" s="227" t="str" cm="1">
        <f t="array" ref="AC3220">IF(D3220=0,"Blank",_xlfn.IFS('3 Model Input'!E$61=1,(V3220*G3220)/T3220,'3 Model Input'!E$61=2,(W3220*G3220)/T3220,'3 Model Input'!E$61=3,(X3220*G3220)/T3220,'3 Model Input'!E$61=4,(Y3220*G3220)/T3220,'3 Model Input'!E$61=5,(Z3220*G3220)/T3220, ISTEXT('3 Model Input'!E$61),"Missing",'3 Model Input'!E$61=6,(AA3220*G3220)/T3220))</f>
        <v>Blank</v>
      </c>
      <c r="AD3220" s="202" t="str">
        <f t="shared" si="527"/>
        <v>Blank</v>
      </c>
      <c r="AE3220" s="202" t="str">
        <f t="shared" si="528"/>
        <v>Blank</v>
      </c>
      <c r="AF3220" s="217" t="str">
        <f t="shared" si="529"/>
        <v>Blank</v>
      </c>
      <c r="AG3220" s="9" t="str" cm="1">
        <f t="array" ref="AG3220">_xlfn.IFS(ISNUMBER(AC3220), "", ISNUMBER(SEARCH("Blank", AC3220)), "", ISERROR(AC3220), "Bad input on tab 3")</f>
        <v/>
      </c>
    </row>
    <row r="3221" spans="2:33" ht="15" customHeight="1" x14ac:dyDescent="0.75">
      <c r="B3221" s="205" t="str">
        <f>'5 Driver Data'!B3221</f>
        <v>3213</v>
      </c>
      <c r="C3221" s="193">
        <f>'5 Driver Data'!C3221</f>
        <v>0</v>
      </c>
      <c r="D3221" s="192">
        <f>'5 Driver Data'!D3221</f>
        <v>0</v>
      </c>
      <c r="E3221" s="191">
        <f>'5 Driver Data'!E3221</f>
        <v>0</v>
      </c>
      <c r="F3221" s="191">
        <f>'5 Driver Data'!F3221</f>
        <v>0</v>
      </c>
      <c r="G3221" s="191">
        <f>'5 Driver Data'!G3221</f>
        <v>0</v>
      </c>
      <c r="H3221" s="191">
        <f>'5 Driver Data'!H3221</f>
        <v>0</v>
      </c>
      <c r="I3221" s="191">
        <f>'5 Driver Data'!I3221</f>
        <v>0</v>
      </c>
      <c r="J3221" s="191">
        <f>'5 Driver Data'!J3221</f>
        <v>0</v>
      </c>
      <c r="K3221" s="206">
        <f>'5 Driver Data'!K3221</f>
        <v>0</v>
      </c>
      <c r="L3221" s="1"/>
      <c r="M3221" s="216" t="str">
        <f>IF(D3221=0,"Blank",'3 Model Input'!E$44*'3 Model Input'!E$45)</f>
        <v>Blank</v>
      </c>
      <c r="N3221" s="197" t="str">
        <f t="shared" si="520"/>
        <v>Blank</v>
      </c>
      <c r="O3221" s="197" t="str">
        <f>IF(D3221=0,"Blank",'3 Model Input'!E$49*(1-'3 Model Input'!E$51))</f>
        <v>Blank</v>
      </c>
      <c r="P3221" s="197" t="str">
        <f t="shared" si="521"/>
        <v>Blank</v>
      </c>
      <c r="Q3221" s="197" t="str">
        <f>IF(D3221=0,"Blank",IF(D3221="BEV",E3221*(1-'3 Model Input'!E$54), E3221))</f>
        <v>Blank</v>
      </c>
      <c r="R3221" s="198" t="str">
        <f>IF(D3221=0,"Blank",IF(D3221="PHEV",F3221/G3221,F3221*(1-'3 Model Input'!E$54)/G3221))</f>
        <v>Blank</v>
      </c>
      <c r="S3221" s="198" t="str">
        <f>IF(D3221=0,"Blank",IF(D3221="PHEV",MIN(M3221,E3221),MIN(M3221,(E3221*(1-'3 Model Input'!E$54)))))</f>
        <v>Blank</v>
      </c>
      <c r="T3221" s="217" t="str">
        <f t="shared" si="522"/>
        <v>Blank</v>
      </c>
      <c r="U3221" s="89"/>
      <c r="V3221" s="216" t="str">
        <f>IF(D3221=0,"Blank",P3221*'3 Model Input'!E$50)</f>
        <v>Blank</v>
      </c>
      <c r="W3221" s="197" t="str">
        <f t="shared" si="523"/>
        <v>Blank</v>
      </c>
      <c r="X3221" s="197" t="str">
        <f t="shared" si="524"/>
        <v>Blank</v>
      </c>
      <c r="Y3221" s="197" t="str">
        <f t="shared" si="525"/>
        <v>Blank</v>
      </c>
      <c r="Z3221" s="197" t="str">
        <f t="shared" si="526"/>
        <v>Blank</v>
      </c>
      <c r="AA3221" s="223" t="str" cm="1">
        <f t="array" ref="AA3221">_xlfn.IFS(ISTEXT('3 Model Input'!F$70),"Missing",ISTEXT('3 Model Input'!I$70),"Missing",ISNUMBER('3 Model Input'!K$70),'3 Model Input'!K$70*P3221)</f>
        <v>Missing</v>
      </c>
      <c r="AB3221" s="89"/>
      <c r="AC3221" s="227" t="str" cm="1">
        <f t="array" ref="AC3221">IF(D3221=0,"Blank",_xlfn.IFS('3 Model Input'!E$61=1,(V3221*G3221)/T3221,'3 Model Input'!E$61=2,(W3221*G3221)/T3221,'3 Model Input'!E$61=3,(X3221*G3221)/T3221,'3 Model Input'!E$61=4,(Y3221*G3221)/T3221,'3 Model Input'!E$61=5,(Z3221*G3221)/T3221, ISTEXT('3 Model Input'!E$61),"Missing",'3 Model Input'!E$61=6,(AA3221*G3221)/T3221))</f>
        <v>Blank</v>
      </c>
      <c r="AD3221" s="202" t="str">
        <f t="shared" si="527"/>
        <v>Blank</v>
      </c>
      <c r="AE3221" s="202" t="str">
        <f t="shared" si="528"/>
        <v>Blank</v>
      </c>
      <c r="AF3221" s="217" t="str">
        <f t="shared" si="529"/>
        <v>Blank</v>
      </c>
      <c r="AG3221" s="9" t="str" cm="1">
        <f t="array" ref="AG3221">_xlfn.IFS(ISNUMBER(AC3221), "", ISNUMBER(SEARCH("Blank", AC3221)), "", ISERROR(AC3221), "Bad input on tab 3")</f>
        <v/>
      </c>
    </row>
    <row r="3222" spans="2:33" ht="15" customHeight="1" x14ac:dyDescent="0.75">
      <c r="B3222" s="205" t="str">
        <f>'5 Driver Data'!B3222</f>
        <v>3214</v>
      </c>
      <c r="C3222" s="193">
        <f>'5 Driver Data'!C3222</f>
        <v>0</v>
      </c>
      <c r="D3222" s="192">
        <f>'5 Driver Data'!D3222</f>
        <v>0</v>
      </c>
      <c r="E3222" s="191">
        <f>'5 Driver Data'!E3222</f>
        <v>0</v>
      </c>
      <c r="F3222" s="191">
        <f>'5 Driver Data'!F3222</f>
        <v>0</v>
      </c>
      <c r="G3222" s="191">
        <f>'5 Driver Data'!G3222</f>
        <v>0</v>
      </c>
      <c r="H3222" s="191">
        <f>'5 Driver Data'!H3222</f>
        <v>0</v>
      </c>
      <c r="I3222" s="191">
        <f>'5 Driver Data'!I3222</f>
        <v>0</v>
      </c>
      <c r="J3222" s="191">
        <f>'5 Driver Data'!J3222</f>
        <v>0</v>
      </c>
      <c r="K3222" s="206">
        <f>'5 Driver Data'!K3222</f>
        <v>0</v>
      </c>
      <c r="L3222" s="1"/>
      <c r="M3222" s="216" t="str">
        <f>IF(D3222=0,"Blank",'3 Model Input'!E$44*'3 Model Input'!E$45)</f>
        <v>Blank</v>
      </c>
      <c r="N3222" s="197" t="str">
        <f t="shared" si="520"/>
        <v>Blank</v>
      </c>
      <c r="O3222" s="197" t="str">
        <f>IF(D3222=0,"Blank",'3 Model Input'!E$49*(1-'3 Model Input'!E$51))</f>
        <v>Blank</v>
      </c>
      <c r="P3222" s="197" t="str">
        <f t="shared" si="521"/>
        <v>Blank</v>
      </c>
      <c r="Q3222" s="197" t="str">
        <f>IF(D3222=0,"Blank",IF(D3222="BEV",E3222*(1-'3 Model Input'!E$54), E3222))</f>
        <v>Blank</v>
      </c>
      <c r="R3222" s="198" t="str">
        <f>IF(D3222=0,"Blank",IF(D3222="PHEV",F3222/G3222,F3222*(1-'3 Model Input'!E$54)/G3222))</f>
        <v>Blank</v>
      </c>
      <c r="S3222" s="198" t="str">
        <f>IF(D3222=0,"Blank",IF(D3222="PHEV",MIN(M3222,E3222),MIN(M3222,(E3222*(1-'3 Model Input'!E$54)))))</f>
        <v>Blank</v>
      </c>
      <c r="T3222" s="217" t="str">
        <f t="shared" si="522"/>
        <v>Blank</v>
      </c>
      <c r="U3222" s="89"/>
      <c r="V3222" s="216" t="str">
        <f>IF(D3222=0,"Blank",P3222*'3 Model Input'!E$50)</f>
        <v>Blank</v>
      </c>
      <c r="W3222" s="197" t="str">
        <f t="shared" si="523"/>
        <v>Blank</v>
      </c>
      <c r="X3222" s="197" t="str">
        <f t="shared" si="524"/>
        <v>Blank</v>
      </c>
      <c r="Y3222" s="197" t="str">
        <f t="shared" si="525"/>
        <v>Blank</v>
      </c>
      <c r="Z3222" s="197" t="str">
        <f t="shared" si="526"/>
        <v>Blank</v>
      </c>
      <c r="AA3222" s="223" t="str" cm="1">
        <f t="array" ref="AA3222">_xlfn.IFS(ISTEXT('3 Model Input'!F$70),"Missing",ISTEXT('3 Model Input'!I$70),"Missing",ISNUMBER('3 Model Input'!K$70),'3 Model Input'!K$70*P3222)</f>
        <v>Missing</v>
      </c>
      <c r="AB3222" s="89"/>
      <c r="AC3222" s="227" t="str" cm="1">
        <f t="array" ref="AC3222">IF(D3222=0,"Blank",_xlfn.IFS('3 Model Input'!E$61=1,(V3222*G3222)/T3222,'3 Model Input'!E$61=2,(W3222*G3222)/T3222,'3 Model Input'!E$61=3,(X3222*G3222)/T3222,'3 Model Input'!E$61=4,(Y3222*G3222)/T3222,'3 Model Input'!E$61=5,(Z3222*G3222)/T3222, ISTEXT('3 Model Input'!E$61),"Missing",'3 Model Input'!E$61=6,(AA3222*G3222)/T3222))</f>
        <v>Blank</v>
      </c>
      <c r="AD3222" s="202" t="str">
        <f t="shared" si="527"/>
        <v>Blank</v>
      </c>
      <c r="AE3222" s="202" t="str">
        <f t="shared" si="528"/>
        <v>Blank</v>
      </c>
      <c r="AF3222" s="217" t="str">
        <f t="shared" si="529"/>
        <v>Blank</v>
      </c>
      <c r="AG3222" s="9" t="str" cm="1">
        <f t="array" ref="AG3222">_xlfn.IFS(ISNUMBER(AC3222), "", ISNUMBER(SEARCH("Blank", AC3222)), "", ISERROR(AC3222), "Bad input on tab 3")</f>
        <v/>
      </c>
    </row>
    <row r="3223" spans="2:33" ht="15" customHeight="1" x14ac:dyDescent="0.75">
      <c r="B3223" s="205" t="str">
        <f>'5 Driver Data'!B3223</f>
        <v>3215</v>
      </c>
      <c r="C3223" s="193">
        <f>'5 Driver Data'!C3223</f>
        <v>0</v>
      </c>
      <c r="D3223" s="192">
        <f>'5 Driver Data'!D3223</f>
        <v>0</v>
      </c>
      <c r="E3223" s="191">
        <f>'5 Driver Data'!E3223</f>
        <v>0</v>
      </c>
      <c r="F3223" s="191">
        <f>'5 Driver Data'!F3223</f>
        <v>0</v>
      </c>
      <c r="G3223" s="191">
        <f>'5 Driver Data'!G3223</f>
        <v>0</v>
      </c>
      <c r="H3223" s="191">
        <f>'5 Driver Data'!H3223</f>
        <v>0</v>
      </c>
      <c r="I3223" s="191">
        <f>'5 Driver Data'!I3223</f>
        <v>0</v>
      </c>
      <c r="J3223" s="191">
        <f>'5 Driver Data'!J3223</f>
        <v>0</v>
      </c>
      <c r="K3223" s="206">
        <f>'5 Driver Data'!K3223</f>
        <v>0</v>
      </c>
      <c r="L3223" s="1"/>
      <c r="M3223" s="216" t="str">
        <f>IF(D3223=0,"Blank",'3 Model Input'!E$44*'3 Model Input'!E$45)</f>
        <v>Blank</v>
      </c>
      <c r="N3223" s="197" t="str">
        <f t="shared" si="520"/>
        <v>Blank</v>
      </c>
      <c r="O3223" s="197" t="str">
        <f>IF(D3223=0,"Blank",'3 Model Input'!E$49*(1-'3 Model Input'!E$51))</f>
        <v>Blank</v>
      </c>
      <c r="P3223" s="197" t="str">
        <f t="shared" si="521"/>
        <v>Blank</v>
      </c>
      <c r="Q3223" s="197" t="str">
        <f>IF(D3223=0,"Blank",IF(D3223="BEV",E3223*(1-'3 Model Input'!E$54), E3223))</f>
        <v>Blank</v>
      </c>
      <c r="R3223" s="198" t="str">
        <f>IF(D3223=0,"Blank",IF(D3223="PHEV",F3223/G3223,F3223*(1-'3 Model Input'!E$54)/G3223))</f>
        <v>Blank</v>
      </c>
      <c r="S3223" s="198" t="str">
        <f>IF(D3223=0,"Blank",IF(D3223="PHEV",MIN(M3223,E3223),MIN(M3223,(E3223*(1-'3 Model Input'!E$54)))))</f>
        <v>Blank</v>
      </c>
      <c r="T3223" s="217" t="str">
        <f t="shared" si="522"/>
        <v>Blank</v>
      </c>
      <c r="U3223" s="89"/>
      <c r="V3223" s="216" t="str">
        <f>IF(D3223=0,"Blank",P3223*'3 Model Input'!E$50)</f>
        <v>Blank</v>
      </c>
      <c r="W3223" s="197" t="str">
        <f t="shared" si="523"/>
        <v>Blank</v>
      </c>
      <c r="X3223" s="197" t="str">
        <f t="shared" si="524"/>
        <v>Blank</v>
      </c>
      <c r="Y3223" s="197" t="str">
        <f t="shared" si="525"/>
        <v>Blank</v>
      </c>
      <c r="Z3223" s="197" t="str">
        <f t="shared" si="526"/>
        <v>Blank</v>
      </c>
      <c r="AA3223" s="223" t="str" cm="1">
        <f t="array" ref="AA3223">_xlfn.IFS(ISTEXT('3 Model Input'!F$70),"Missing",ISTEXT('3 Model Input'!I$70),"Missing",ISNUMBER('3 Model Input'!K$70),'3 Model Input'!K$70*P3223)</f>
        <v>Missing</v>
      </c>
      <c r="AB3223" s="89"/>
      <c r="AC3223" s="227" t="str" cm="1">
        <f t="array" ref="AC3223">IF(D3223=0,"Blank",_xlfn.IFS('3 Model Input'!E$61=1,(V3223*G3223)/T3223,'3 Model Input'!E$61=2,(W3223*G3223)/T3223,'3 Model Input'!E$61=3,(X3223*G3223)/T3223,'3 Model Input'!E$61=4,(Y3223*G3223)/T3223,'3 Model Input'!E$61=5,(Z3223*G3223)/T3223, ISTEXT('3 Model Input'!E$61),"Missing",'3 Model Input'!E$61=6,(AA3223*G3223)/T3223))</f>
        <v>Blank</v>
      </c>
      <c r="AD3223" s="202" t="str">
        <f t="shared" si="527"/>
        <v>Blank</v>
      </c>
      <c r="AE3223" s="202" t="str">
        <f t="shared" si="528"/>
        <v>Blank</v>
      </c>
      <c r="AF3223" s="217" t="str">
        <f t="shared" si="529"/>
        <v>Blank</v>
      </c>
      <c r="AG3223" s="9" t="str" cm="1">
        <f t="array" ref="AG3223">_xlfn.IFS(ISNUMBER(AC3223), "", ISNUMBER(SEARCH("Blank", AC3223)), "", ISERROR(AC3223), "Bad input on tab 3")</f>
        <v/>
      </c>
    </row>
    <row r="3224" spans="2:33" ht="15" customHeight="1" x14ac:dyDescent="0.75">
      <c r="B3224" s="205" t="str">
        <f>'5 Driver Data'!B3224</f>
        <v>3216</v>
      </c>
      <c r="C3224" s="193">
        <f>'5 Driver Data'!C3224</f>
        <v>0</v>
      </c>
      <c r="D3224" s="192">
        <f>'5 Driver Data'!D3224</f>
        <v>0</v>
      </c>
      <c r="E3224" s="191">
        <f>'5 Driver Data'!E3224</f>
        <v>0</v>
      </c>
      <c r="F3224" s="191">
        <f>'5 Driver Data'!F3224</f>
        <v>0</v>
      </c>
      <c r="G3224" s="191">
        <f>'5 Driver Data'!G3224</f>
        <v>0</v>
      </c>
      <c r="H3224" s="191">
        <f>'5 Driver Data'!H3224</f>
        <v>0</v>
      </c>
      <c r="I3224" s="191">
        <f>'5 Driver Data'!I3224</f>
        <v>0</v>
      </c>
      <c r="J3224" s="191">
        <f>'5 Driver Data'!J3224</f>
        <v>0</v>
      </c>
      <c r="K3224" s="206">
        <f>'5 Driver Data'!K3224</f>
        <v>0</v>
      </c>
      <c r="L3224" s="1"/>
      <c r="M3224" s="216" t="str">
        <f>IF(D3224=0,"Blank",'3 Model Input'!E$44*'3 Model Input'!E$45)</f>
        <v>Blank</v>
      </c>
      <c r="N3224" s="197" t="str">
        <f t="shared" si="520"/>
        <v>Blank</v>
      </c>
      <c r="O3224" s="197" t="str">
        <f>IF(D3224=0,"Blank",'3 Model Input'!E$49*(1-'3 Model Input'!E$51))</f>
        <v>Blank</v>
      </c>
      <c r="P3224" s="197" t="str">
        <f t="shared" si="521"/>
        <v>Blank</v>
      </c>
      <c r="Q3224" s="197" t="str">
        <f>IF(D3224=0,"Blank",IF(D3224="BEV",E3224*(1-'3 Model Input'!E$54), E3224))</f>
        <v>Blank</v>
      </c>
      <c r="R3224" s="198" t="str">
        <f>IF(D3224=0,"Blank",IF(D3224="PHEV",F3224/G3224,F3224*(1-'3 Model Input'!E$54)/G3224))</f>
        <v>Blank</v>
      </c>
      <c r="S3224" s="198" t="str">
        <f>IF(D3224=0,"Blank",IF(D3224="PHEV",MIN(M3224,E3224),MIN(M3224,(E3224*(1-'3 Model Input'!E$54)))))</f>
        <v>Blank</v>
      </c>
      <c r="T3224" s="217" t="str">
        <f t="shared" si="522"/>
        <v>Blank</v>
      </c>
      <c r="U3224" s="89"/>
      <c r="V3224" s="216" t="str">
        <f>IF(D3224=0,"Blank",P3224*'3 Model Input'!E$50)</f>
        <v>Blank</v>
      </c>
      <c r="W3224" s="197" t="str">
        <f t="shared" si="523"/>
        <v>Blank</v>
      </c>
      <c r="X3224" s="197" t="str">
        <f t="shared" si="524"/>
        <v>Blank</v>
      </c>
      <c r="Y3224" s="197" t="str">
        <f t="shared" si="525"/>
        <v>Blank</v>
      </c>
      <c r="Z3224" s="197" t="str">
        <f t="shared" si="526"/>
        <v>Blank</v>
      </c>
      <c r="AA3224" s="223" t="str" cm="1">
        <f t="array" ref="AA3224">_xlfn.IFS(ISTEXT('3 Model Input'!F$70),"Missing",ISTEXT('3 Model Input'!I$70),"Missing",ISNUMBER('3 Model Input'!K$70),'3 Model Input'!K$70*P3224)</f>
        <v>Missing</v>
      </c>
      <c r="AB3224" s="89"/>
      <c r="AC3224" s="227" t="str" cm="1">
        <f t="array" ref="AC3224">IF(D3224=0,"Blank",_xlfn.IFS('3 Model Input'!E$61=1,(V3224*G3224)/T3224,'3 Model Input'!E$61=2,(W3224*G3224)/T3224,'3 Model Input'!E$61=3,(X3224*G3224)/T3224,'3 Model Input'!E$61=4,(Y3224*G3224)/T3224,'3 Model Input'!E$61=5,(Z3224*G3224)/T3224, ISTEXT('3 Model Input'!E$61),"Missing",'3 Model Input'!E$61=6,(AA3224*G3224)/T3224))</f>
        <v>Blank</v>
      </c>
      <c r="AD3224" s="202" t="str">
        <f t="shared" si="527"/>
        <v>Blank</v>
      </c>
      <c r="AE3224" s="202" t="str">
        <f t="shared" si="528"/>
        <v>Blank</v>
      </c>
      <c r="AF3224" s="217" t="str">
        <f t="shared" si="529"/>
        <v>Blank</v>
      </c>
      <c r="AG3224" s="9" t="str" cm="1">
        <f t="array" ref="AG3224">_xlfn.IFS(ISNUMBER(AC3224), "", ISNUMBER(SEARCH("Blank", AC3224)), "", ISERROR(AC3224), "Bad input on tab 3")</f>
        <v/>
      </c>
    </row>
    <row r="3225" spans="2:33" ht="15" customHeight="1" x14ac:dyDescent="0.75">
      <c r="B3225" s="205" t="str">
        <f>'5 Driver Data'!B3225</f>
        <v>3217</v>
      </c>
      <c r="C3225" s="193">
        <f>'5 Driver Data'!C3225</f>
        <v>0</v>
      </c>
      <c r="D3225" s="192">
        <f>'5 Driver Data'!D3225</f>
        <v>0</v>
      </c>
      <c r="E3225" s="191">
        <f>'5 Driver Data'!E3225</f>
        <v>0</v>
      </c>
      <c r="F3225" s="191">
        <f>'5 Driver Data'!F3225</f>
        <v>0</v>
      </c>
      <c r="G3225" s="191">
        <f>'5 Driver Data'!G3225</f>
        <v>0</v>
      </c>
      <c r="H3225" s="191">
        <f>'5 Driver Data'!H3225</f>
        <v>0</v>
      </c>
      <c r="I3225" s="191">
        <f>'5 Driver Data'!I3225</f>
        <v>0</v>
      </c>
      <c r="J3225" s="191">
        <f>'5 Driver Data'!J3225</f>
        <v>0</v>
      </c>
      <c r="K3225" s="206">
        <f>'5 Driver Data'!K3225</f>
        <v>0</v>
      </c>
      <c r="L3225" s="1"/>
      <c r="M3225" s="216" t="str">
        <f>IF(D3225=0,"Blank",'3 Model Input'!E$44*'3 Model Input'!E$45)</f>
        <v>Blank</v>
      </c>
      <c r="N3225" s="197" t="str">
        <f t="shared" si="520"/>
        <v>Blank</v>
      </c>
      <c r="O3225" s="197" t="str">
        <f>IF(D3225=0,"Blank",'3 Model Input'!E$49*(1-'3 Model Input'!E$51))</f>
        <v>Blank</v>
      </c>
      <c r="P3225" s="197" t="str">
        <f t="shared" si="521"/>
        <v>Blank</v>
      </c>
      <c r="Q3225" s="197" t="str">
        <f>IF(D3225=0,"Blank",IF(D3225="BEV",E3225*(1-'3 Model Input'!E$54), E3225))</f>
        <v>Blank</v>
      </c>
      <c r="R3225" s="198" t="str">
        <f>IF(D3225=0,"Blank",IF(D3225="PHEV",F3225/G3225,F3225*(1-'3 Model Input'!E$54)/G3225))</f>
        <v>Blank</v>
      </c>
      <c r="S3225" s="198" t="str">
        <f>IF(D3225=0,"Blank",IF(D3225="PHEV",MIN(M3225,E3225),MIN(M3225,(E3225*(1-'3 Model Input'!E$54)))))</f>
        <v>Blank</v>
      </c>
      <c r="T3225" s="217" t="str">
        <f t="shared" si="522"/>
        <v>Blank</v>
      </c>
      <c r="U3225" s="89"/>
      <c r="V3225" s="216" t="str">
        <f>IF(D3225=0,"Blank",P3225*'3 Model Input'!E$50)</f>
        <v>Blank</v>
      </c>
      <c r="W3225" s="197" t="str">
        <f t="shared" si="523"/>
        <v>Blank</v>
      </c>
      <c r="X3225" s="197" t="str">
        <f t="shared" si="524"/>
        <v>Blank</v>
      </c>
      <c r="Y3225" s="197" t="str">
        <f t="shared" si="525"/>
        <v>Blank</v>
      </c>
      <c r="Z3225" s="197" t="str">
        <f t="shared" si="526"/>
        <v>Blank</v>
      </c>
      <c r="AA3225" s="223" t="str" cm="1">
        <f t="array" ref="AA3225">_xlfn.IFS(ISTEXT('3 Model Input'!F$70),"Missing",ISTEXT('3 Model Input'!I$70),"Missing",ISNUMBER('3 Model Input'!K$70),'3 Model Input'!K$70*P3225)</f>
        <v>Missing</v>
      </c>
      <c r="AB3225" s="89"/>
      <c r="AC3225" s="227" t="str" cm="1">
        <f t="array" ref="AC3225">IF(D3225=0,"Blank",_xlfn.IFS('3 Model Input'!E$61=1,(V3225*G3225)/T3225,'3 Model Input'!E$61=2,(W3225*G3225)/T3225,'3 Model Input'!E$61=3,(X3225*G3225)/T3225,'3 Model Input'!E$61=4,(Y3225*G3225)/T3225,'3 Model Input'!E$61=5,(Z3225*G3225)/T3225, ISTEXT('3 Model Input'!E$61),"Missing",'3 Model Input'!E$61=6,(AA3225*G3225)/T3225))</f>
        <v>Blank</v>
      </c>
      <c r="AD3225" s="202" t="str">
        <f t="shared" si="527"/>
        <v>Blank</v>
      </c>
      <c r="AE3225" s="202" t="str">
        <f t="shared" si="528"/>
        <v>Blank</v>
      </c>
      <c r="AF3225" s="217" t="str">
        <f t="shared" si="529"/>
        <v>Blank</v>
      </c>
      <c r="AG3225" s="9" t="str" cm="1">
        <f t="array" ref="AG3225">_xlfn.IFS(ISNUMBER(AC3225), "", ISNUMBER(SEARCH("Blank", AC3225)), "", ISERROR(AC3225), "Bad input on tab 3")</f>
        <v/>
      </c>
    </row>
    <row r="3226" spans="2:33" ht="15" customHeight="1" x14ac:dyDescent="0.75">
      <c r="B3226" s="205" t="str">
        <f>'5 Driver Data'!B3226</f>
        <v>3218</v>
      </c>
      <c r="C3226" s="193">
        <f>'5 Driver Data'!C3226</f>
        <v>0</v>
      </c>
      <c r="D3226" s="192">
        <f>'5 Driver Data'!D3226</f>
        <v>0</v>
      </c>
      <c r="E3226" s="191">
        <f>'5 Driver Data'!E3226</f>
        <v>0</v>
      </c>
      <c r="F3226" s="191">
        <f>'5 Driver Data'!F3226</f>
        <v>0</v>
      </c>
      <c r="G3226" s="191">
        <f>'5 Driver Data'!G3226</f>
        <v>0</v>
      </c>
      <c r="H3226" s="191">
        <f>'5 Driver Data'!H3226</f>
        <v>0</v>
      </c>
      <c r="I3226" s="191">
        <f>'5 Driver Data'!I3226</f>
        <v>0</v>
      </c>
      <c r="J3226" s="191">
        <f>'5 Driver Data'!J3226</f>
        <v>0</v>
      </c>
      <c r="K3226" s="206">
        <f>'5 Driver Data'!K3226</f>
        <v>0</v>
      </c>
      <c r="L3226" s="1"/>
      <c r="M3226" s="216" t="str">
        <f>IF(D3226=0,"Blank",'3 Model Input'!E$44*'3 Model Input'!E$45)</f>
        <v>Blank</v>
      </c>
      <c r="N3226" s="197" t="str">
        <f t="shared" si="520"/>
        <v>Blank</v>
      </c>
      <c r="O3226" s="197" t="str">
        <f>IF(D3226=0,"Blank",'3 Model Input'!E$49*(1-'3 Model Input'!E$51))</f>
        <v>Blank</v>
      </c>
      <c r="P3226" s="197" t="str">
        <f t="shared" si="521"/>
        <v>Blank</v>
      </c>
      <c r="Q3226" s="197" t="str">
        <f>IF(D3226=0,"Blank",IF(D3226="BEV",E3226*(1-'3 Model Input'!E$54), E3226))</f>
        <v>Blank</v>
      </c>
      <c r="R3226" s="198" t="str">
        <f>IF(D3226=0,"Blank",IF(D3226="PHEV",F3226/G3226,F3226*(1-'3 Model Input'!E$54)/G3226))</f>
        <v>Blank</v>
      </c>
      <c r="S3226" s="198" t="str">
        <f>IF(D3226=0,"Blank",IF(D3226="PHEV",MIN(M3226,E3226),MIN(M3226,(E3226*(1-'3 Model Input'!E$54)))))</f>
        <v>Blank</v>
      </c>
      <c r="T3226" s="217" t="str">
        <f t="shared" si="522"/>
        <v>Blank</v>
      </c>
      <c r="U3226" s="89"/>
      <c r="V3226" s="216" t="str">
        <f>IF(D3226=0,"Blank",P3226*'3 Model Input'!E$50)</f>
        <v>Blank</v>
      </c>
      <c r="W3226" s="197" t="str">
        <f t="shared" si="523"/>
        <v>Blank</v>
      </c>
      <c r="X3226" s="197" t="str">
        <f t="shared" si="524"/>
        <v>Blank</v>
      </c>
      <c r="Y3226" s="197" t="str">
        <f t="shared" si="525"/>
        <v>Blank</v>
      </c>
      <c r="Z3226" s="197" t="str">
        <f t="shared" si="526"/>
        <v>Blank</v>
      </c>
      <c r="AA3226" s="223" t="str" cm="1">
        <f t="array" ref="AA3226">_xlfn.IFS(ISTEXT('3 Model Input'!F$70),"Missing",ISTEXT('3 Model Input'!I$70),"Missing",ISNUMBER('3 Model Input'!K$70),'3 Model Input'!K$70*P3226)</f>
        <v>Missing</v>
      </c>
      <c r="AB3226" s="89"/>
      <c r="AC3226" s="227" t="str" cm="1">
        <f t="array" ref="AC3226">IF(D3226=0,"Blank",_xlfn.IFS('3 Model Input'!E$61=1,(V3226*G3226)/T3226,'3 Model Input'!E$61=2,(W3226*G3226)/T3226,'3 Model Input'!E$61=3,(X3226*G3226)/T3226,'3 Model Input'!E$61=4,(Y3226*G3226)/T3226,'3 Model Input'!E$61=5,(Z3226*G3226)/T3226, ISTEXT('3 Model Input'!E$61),"Missing",'3 Model Input'!E$61=6,(AA3226*G3226)/T3226))</f>
        <v>Blank</v>
      </c>
      <c r="AD3226" s="202" t="str">
        <f t="shared" si="527"/>
        <v>Blank</v>
      </c>
      <c r="AE3226" s="202" t="str">
        <f t="shared" si="528"/>
        <v>Blank</v>
      </c>
      <c r="AF3226" s="217" t="str">
        <f t="shared" si="529"/>
        <v>Blank</v>
      </c>
      <c r="AG3226" s="9" t="str" cm="1">
        <f t="array" ref="AG3226">_xlfn.IFS(ISNUMBER(AC3226), "", ISNUMBER(SEARCH("Blank", AC3226)), "", ISERROR(AC3226), "Bad input on tab 3")</f>
        <v/>
      </c>
    </row>
    <row r="3227" spans="2:33" ht="15" customHeight="1" x14ac:dyDescent="0.75">
      <c r="B3227" s="205" t="str">
        <f>'5 Driver Data'!B3227</f>
        <v>3219</v>
      </c>
      <c r="C3227" s="193">
        <f>'5 Driver Data'!C3227</f>
        <v>0</v>
      </c>
      <c r="D3227" s="192">
        <f>'5 Driver Data'!D3227</f>
        <v>0</v>
      </c>
      <c r="E3227" s="191">
        <f>'5 Driver Data'!E3227</f>
        <v>0</v>
      </c>
      <c r="F3227" s="191">
        <f>'5 Driver Data'!F3227</f>
        <v>0</v>
      </c>
      <c r="G3227" s="191">
        <f>'5 Driver Data'!G3227</f>
        <v>0</v>
      </c>
      <c r="H3227" s="191">
        <f>'5 Driver Data'!H3227</f>
        <v>0</v>
      </c>
      <c r="I3227" s="191">
        <f>'5 Driver Data'!I3227</f>
        <v>0</v>
      </c>
      <c r="J3227" s="191">
        <f>'5 Driver Data'!J3227</f>
        <v>0</v>
      </c>
      <c r="K3227" s="206">
        <f>'5 Driver Data'!K3227</f>
        <v>0</v>
      </c>
      <c r="L3227" s="1"/>
      <c r="M3227" s="216" t="str">
        <f>IF(D3227=0,"Blank",'3 Model Input'!E$44*'3 Model Input'!E$45)</f>
        <v>Blank</v>
      </c>
      <c r="N3227" s="197" t="str">
        <f t="shared" si="520"/>
        <v>Blank</v>
      </c>
      <c r="O3227" s="197" t="str">
        <f>IF(D3227=0,"Blank",'3 Model Input'!E$49*(1-'3 Model Input'!E$51))</f>
        <v>Blank</v>
      </c>
      <c r="P3227" s="197" t="str">
        <f t="shared" si="521"/>
        <v>Blank</v>
      </c>
      <c r="Q3227" s="197" t="str">
        <f>IF(D3227=0,"Blank",IF(D3227="BEV",E3227*(1-'3 Model Input'!E$54), E3227))</f>
        <v>Blank</v>
      </c>
      <c r="R3227" s="198" t="str">
        <f>IF(D3227=0,"Blank",IF(D3227="PHEV",F3227/G3227,F3227*(1-'3 Model Input'!E$54)/G3227))</f>
        <v>Blank</v>
      </c>
      <c r="S3227" s="198" t="str">
        <f>IF(D3227=0,"Blank",IF(D3227="PHEV",MIN(M3227,E3227),MIN(M3227,(E3227*(1-'3 Model Input'!E$54)))))</f>
        <v>Blank</v>
      </c>
      <c r="T3227" s="217" t="str">
        <f t="shared" si="522"/>
        <v>Blank</v>
      </c>
      <c r="U3227" s="89"/>
      <c r="V3227" s="216" t="str">
        <f>IF(D3227=0,"Blank",P3227*'3 Model Input'!E$50)</f>
        <v>Blank</v>
      </c>
      <c r="W3227" s="197" t="str">
        <f t="shared" si="523"/>
        <v>Blank</v>
      </c>
      <c r="X3227" s="197" t="str">
        <f t="shared" si="524"/>
        <v>Blank</v>
      </c>
      <c r="Y3227" s="197" t="str">
        <f t="shared" si="525"/>
        <v>Blank</v>
      </c>
      <c r="Z3227" s="197" t="str">
        <f t="shared" si="526"/>
        <v>Blank</v>
      </c>
      <c r="AA3227" s="223" t="str" cm="1">
        <f t="array" ref="AA3227">_xlfn.IFS(ISTEXT('3 Model Input'!F$70),"Missing",ISTEXT('3 Model Input'!I$70),"Missing",ISNUMBER('3 Model Input'!K$70),'3 Model Input'!K$70*P3227)</f>
        <v>Missing</v>
      </c>
      <c r="AB3227" s="89"/>
      <c r="AC3227" s="227" t="str" cm="1">
        <f t="array" ref="AC3227">IF(D3227=0,"Blank",_xlfn.IFS('3 Model Input'!E$61=1,(V3227*G3227)/T3227,'3 Model Input'!E$61=2,(W3227*G3227)/T3227,'3 Model Input'!E$61=3,(X3227*G3227)/T3227,'3 Model Input'!E$61=4,(Y3227*G3227)/T3227,'3 Model Input'!E$61=5,(Z3227*G3227)/T3227, ISTEXT('3 Model Input'!E$61),"Missing",'3 Model Input'!E$61=6,(AA3227*G3227)/T3227))</f>
        <v>Blank</v>
      </c>
      <c r="AD3227" s="202" t="str">
        <f t="shared" si="527"/>
        <v>Blank</v>
      </c>
      <c r="AE3227" s="202" t="str">
        <f t="shared" si="528"/>
        <v>Blank</v>
      </c>
      <c r="AF3227" s="217" t="str">
        <f t="shared" si="529"/>
        <v>Blank</v>
      </c>
      <c r="AG3227" s="9" t="str" cm="1">
        <f t="array" ref="AG3227">_xlfn.IFS(ISNUMBER(AC3227), "", ISNUMBER(SEARCH("Blank", AC3227)), "", ISERROR(AC3227), "Bad input on tab 3")</f>
        <v/>
      </c>
    </row>
    <row r="3228" spans="2:33" ht="15" customHeight="1" x14ac:dyDescent="0.75">
      <c r="B3228" s="205" t="str">
        <f>'5 Driver Data'!B3228</f>
        <v>3220</v>
      </c>
      <c r="C3228" s="193">
        <f>'5 Driver Data'!C3228</f>
        <v>0</v>
      </c>
      <c r="D3228" s="192">
        <f>'5 Driver Data'!D3228</f>
        <v>0</v>
      </c>
      <c r="E3228" s="191">
        <f>'5 Driver Data'!E3228</f>
        <v>0</v>
      </c>
      <c r="F3228" s="191">
        <f>'5 Driver Data'!F3228</f>
        <v>0</v>
      </c>
      <c r="G3228" s="191">
        <f>'5 Driver Data'!G3228</f>
        <v>0</v>
      </c>
      <c r="H3228" s="191">
        <f>'5 Driver Data'!H3228</f>
        <v>0</v>
      </c>
      <c r="I3228" s="191">
        <f>'5 Driver Data'!I3228</f>
        <v>0</v>
      </c>
      <c r="J3228" s="191">
        <f>'5 Driver Data'!J3228</f>
        <v>0</v>
      </c>
      <c r="K3228" s="206">
        <f>'5 Driver Data'!K3228</f>
        <v>0</v>
      </c>
      <c r="L3228" s="1"/>
      <c r="M3228" s="216" t="str">
        <f>IF(D3228=0,"Blank",'3 Model Input'!E$44*'3 Model Input'!E$45)</f>
        <v>Blank</v>
      </c>
      <c r="N3228" s="197" t="str">
        <f t="shared" si="520"/>
        <v>Blank</v>
      </c>
      <c r="O3228" s="197" t="str">
        <f>IF(D3228=0,"Blank",'3 Model Input'!E$49*(1-'3 Model Input'!E$51))</f>
        <v>Blank</v>
      </c>
      <c r="P3228" s="197" t="str">
        <f t="shared" si="521"/>
        <v>Blank</v>
      </c>
      <c r="Q3228" s="197" t="str">
        <f>IF(D3228=0,"Blank",IF(D3228="BEV",E3228*(1-'3 Model Input'!E$54), E3228))</f>
        <v>Blank</v>
      </c>
      <c r="R3228" s="198" t="str">
        <f>IF(D3228=0,"Blank",IF(D3228="PHEV",F3228/G3228,F3228*(1-'3 Model Input'!E$54)/G3228))</f>
        <v>Blank</v>
      </c>
      <c r="S3228" s="198" t="str">
        <f>IF(D3228=0,"Blank",IF(D3228="PHEV",MIN(M3228,E3228),MIN(M3228,(E3228*(1-'3 Model Input'!E$54)))))</f>
        <v>Blank</v>
      </c>
      <c r="T3228" s="217" t="str">
        <f t="shared" si="522"/>
        <v>Blank</v>
      </c>
      <c r="U3228" s="89"/>
      <c r="V3228" s="216" t="str">
        <f>IF(D3228=0,"Blank",P3228*'3 Model Input'!E$50)</f>
        <v>Blank</v>
      </c>
      <c r="W3228" s="197" t="str">
        <f t="shared" si="523"/>
        <v>Blank</v>
      </c>
      <c r="X3228" s="197" t="str">
        <f t="shared" si="524"/>
        <v>Blank</v>
      </c>
      <c r="Y3228" s="197" t="str">
        <f t="shared" si="525"/>
        <v>Blank</v>
      </c>
      <c r="Z3228" s="197" t="str">
        <f t="shared" si="526"/>
        <v>Blank</v>
      </c>
      <c r="AA3228" s="223" t="str" cm="1">
        <f t="array" ref="AA3228">_xlfn.IFS(ISTEXT('3 Model Input'!F$70),"Missing",ISTEXT('3 Model Input'!I$70),"Missing",ISNUMBER('3 Model Input'!K$70),'3 Model Input'!K$70*P3228)</f>
        <v>Missing</v>
      </c>
      <c r="AB3228" s="89"/>
      <c r="AC3228" s="227" t="str" cm="1">
        <f t="array" ref="AC3228">IF(D3228=0,"Blank",_xlfn.IFS('3 Model Input'!E$61=1,(V3228*G3228)/T3228,'3 Model Input'!E$61=2,(W3228*G3228)/T3228,'3 Model Input'!E$61=3,(X3228*G3228)/T3228,'3 Model Input'!E$61=4,(Y3228*G3228)/T3228,'3 Model Input'!E$61=5,(Z3228*G3228)/T3228, ISTEXT('3 Model Input'!E$61),"Missing",'3 Model Input'!E$61=6,(AA3228*G3228)/T3228))</f>
        <v>Blank</v>
      </c>
      <c r="AD3228" s="202" t="str">
        <f t="shared" si="527"/>
        <v>Blank</v>
      </c>
      <c r="AE3228" s="202" t="str">
        <f t="shared" si="528"/>
        <v>Blank</v>
      </c>
      <c r="AF3228" s="217" t="str">
        <f t="shared" si="529"/>
        <v>Blank</v>
      </c>
      <c r="AG3228" s="9" t="str" cm="1">
        <f t="array" ref="AG3228">_xlfn.IFS(ISNUMBER(AC3228), "", ISNUMBER(SEARCH("Blank", AC3228)), "", ISERROR(AC3228), "Bad input on tab 3")</f>
        <v/>
      </c>
    </row>
    <row r="3229" spans="2:33" ht="15" customHeight="1" x14ac:dyDescent="0.75">
      <c r="B3229" s="205" t="str">
        <f>'5 Driver Data'!B3229</f>
        <v>3221</v>
      </c>
      <c r="C3229" s="193">
        <f>'5 Driver Data'!C3229</f>
        <v>0</v>
      </c>
      <c r="D3229" s="192">
        <f>'5 Driver Data'!D3229</f>
        <v>0</v>
      </c>
      <c r="E3229" s="191">
        <f>'5 Driver Data'!E3229</f>
        <v>0</v>
      </c>
      <c r="F3229" s="191">
        <f>'5 Driver Data'!F3229</f>
        <v>0</v>
      </c>
      <c r="G3229" s="191">
        <f>'5 Driver Data'!G3229</f>
        <v>0</v>
      </c>
      <c r="H3229" s="191">
        <f>'5 Driver Data'!H3229</f>
        <v>0</v>
      </c>
      <c r="I3229" s="191">
        <f>'5 Driver Data'!I3229</f>
        <v>0</v>
      </c>
      <c r="J3229" s="191">
        <f>'5 Driver Data'!J3229</f>
        <v>0</v>
      </c>
      <c r="K3229" s="206">
        <f>'5 Driver Data'!K3229</f>
        <v>0</v>
      </c>
      <c r="L3229" s="1"/>
      <c r="M3229" s="216" t="str">
        <f>IF(D3229=0,"Blank",'3 Model Input'!E$44*'3 Model Input'!E$45)</f>
        <v>Blank</v>
      </c>
      <c r="N3229" s="197" t="str">
        <f t="shared" si="520"/>
        <v>Blank</v>
      </c>
      <c r="O3229" s="197" t="str">
        <f>IF(D3229=0,"Blank",'3 Model Input'!E$49*(1-'3 Model Input'!E$51))</f>
        <v>Blank</v>
      </c>
      <c r="P3229" s="197" t="str">
        <f t="shared" si="521"/>
        <v>Blank</v>
      </c>
      <c r="Q3229" s="197" t="str">
        <f>IF(D3229=0,"Blank",IF(D3229="BEV",E3229*(1-'3 Model Input'!E$54), E3229))</f>
        <v>Blank</v>
      </c>
      <c r="R3229" s="198" t="str">
        <f>IF(D3229=0,"Blank",IF(D3229="PHEV",F3229/G3229,F3229*(1-'3 Model Input'!E$54)/G3229))</f>
        <v>Blank</v>
      </c>
      <c r="S3229" s="198" t="str">
        <f>IF(D3229=0,"Blank",IF(D3229="PHEV",MIN(M3229,E3229),MIN(M3229,(E3229*(1-'3 Model Input'!E$54)))))</f>
        <v>Blank</v>
      </c>
      <c r="T3229" s="217" t="str">
        <f t="shared" si="522"/>
        <v>Blank</v>
      </c>
      <c r="U3229" s="89"/>
      <c r="V3229" s="216" t="str">
        <f>IF(D3229=0,"Blank",P3229*'3 Model Input'!E$50)</f>
        <v>Blank</v>
      </c>
      <c r="W3229" s="197" t="str">
        <f t="shared" si="523"/>
        <v>Blank</v>
      </c>
      <c r="X3229" s="197" t="str">
        <f t="shared" si="524"/>
        <v>Blank</v>
      </c>
      <c r="Y3229" s="197" t="str">
        <f t="shared" si="525"/>
        <v>Blank</v>
      </c>
      <c r="Z3229" s="197" t="str">
        <f t="shared" si="526"/>
        <v>Blank</v>
      </c>
      <c r="AA3229" s="223" t="str" cm="1">
        <f t="array" ref="AA3229">_xlfn.IFS(ISTEXT('3 Model Input'!F$70),"Missing",ISTEXT('3 Model Input'!I$70),"Missing",ISNUMBER('3 Model Input'!K$70),'3 Model Input'!K$70*P3229)</f>
        <v>Missing</v>
      </c>
      <c r="AB3229" s="89"/>
      <c r="AC3229" s="227" t="str" cm="1">
        <f t="array" ref="AC3229">IF(D3229=0,"Blank",_xlfn.IFS('3 Model Input'!E$61=1,(V3229*G3229)/T3229,'3 Model Input'!E$61=2,(W3229*G3229)/T3229,'3 Model Input'!E$61=3,(X3229*G3229)/T3229,'3 Model Input'!E$61=4,(Y3229*G3229)/T3229,'3 Model Input'!E$61=5,(Z3229*G3229)/T3229, ISTEXT('3 Model Input'!E$61),"Missing",'3 Model Input'!E$61=6,(AA3229*G3229)/T3229))</f>
        <v>Blank</v>
      </c>
      <c r="AD3229" s="202" t="str">
        <f t="shared" si="527"/>
        <v>Blank</v>
      </c>
      <c r="AE3229" s="202" t="str">
        <f t="shared" si="528"/>
        <v>Blank</v>
      </c>
      <c r="AF3229" s="217" t="str">
        <f t="shared" si="529"/>
        <v>Blank</v>
      </c>
      <c r="AG3229" s="9" t="str" cm="1">
        <f t="array" ref="AG3229">_xlfn.IFS(ISNUMBER(AC3229), "", ISNUMBER(SEARCH("Blank", AC3229)), "", ISERROR(AC3229), "Bad input on tab 3")</f>
        <v/>
      </c>
    </row>
    <row r="3230" spans="2:33" ht="15" customHeight="1" x14ac:dyDescent="0.75">
      <c r="B3230" s="205" t="str">
        <f>'5 Driver Data'!B3230</f>
        <v>3222</v>
      </c>
      <c r="C3230" s="193">
        <f>'5 Driver Data'!C3230</f>
        <v>0</v>
      </c>
      <c r="D3230" s="192">
        <f>'5 Driver Data'!D3230</f>
        <v>0</v>
      </c>
      <c r="E3230" s="191">
        <f>'5 Driver Data'!E3230</f>
        <v>0</v>
      </c>
      <c r="F3230" s="191">
        <f>'5 Driver Data'!F3230</f>
        <v>0</v>
      </c>
      <c r="G3230" s="191">
        <f>'5 Driver Data'!G3230</f>
        <v>0</v>
      </c>
      <c r="H3230" s="191">
        <f>'5 Driver Data'!H3230</f>
        <v>0</v>
      </c>
      <c r="I3230" s="191">
        <f>'5 Driver Data'!I3230</f>
        <v>0</v>
      </c>
      <c r="J3230" s="191">
        <f>'5 Driver Data'!J3230</f>
        <v>0</v>
      </c>
      <c r="K3230" s="206">
        <f>'5 Driver Data'!K3230</f>
        <v>0</v>
      </c>
      <c r="L3230" s="1"/>
      <c r="M3230" s="216" t="str">
        <f>IF(D3230=0,"Blank",'3 Model Input'!E$44*'3 Model Input'!E$45)</f>
        <v>Blank</v>
      </c>
      <c r="N3230" s="197" t="str">
        <f t="shared" si="520"/>
        <v>Blank</v>
      </c>
      <c r="O3230" s="197" t="str">
        <f>IF(D3230=0,"Blank",'3 Model Input'!E$49*(1-'3 Model Input'!E$51))</f>
        <v>Blank</v>
      </c>
      <c r="P3230" s="197" t="str">
        <f t="shared" si="521"/>
        <v>Blank</v>
      </c>
      <c r="Q3230" s="197" t="str">
        <f>IF(D3230=0,"Blank",IF(D3230="BEV",E3230*(1-'3 Model Input'!E$54), E3230))</f>
        <v>Blank</v>
      </c>
      <c r="R3230" s="198" t="str">
        <f>IF(D3230=0,"Blank",IF(D3230="PHEV",F3230/G3230,F3230*(1-'3 Model Input'!E$54)/G3230))</f>
        <v>Blank</v>
      </c>
      <c r="S3230" s="198" t="str">
        <f>IF(D3230=0,"Blank",IF(D3230="PHEV",MIN(M3230,E3230),MIN(M3230,(E3230*(1-'3 Model Input'!E$54)))))</f>
        <v>Blank</v>
      </c>
      <c r="T3230" s="217" t="str">
        <f t="shared" si="522"/>
        <v>Blank</v>
      </c>
      <c r="U3230" s="89"/>
      <c r="V3230" s="216" t="str">
        <f>IF(D3230=0,"Blank",P3230*'3 Model Input'!E$50)</f>
        <v>Blank</v>
      </c>
      <c r="W3230" s="197" t="str">
        <f t="shared" si="523"/>
        <v>Blank</v>
      </c>
      <c r="X3230" s="197" t="str">
        <f t="shared" si="524"/>
        <v>Blank</v>
      </c>
      <c r="Y3230" s="197" t="str">
        <f t="shared" si="525"/>
        <v>Blank</v>
      </c>
      <c r="Z3230" s="197" t="str">
        <f t="shared" si="526"/>
        <v>Blank</v>
      </c>
      <c r="AA3230" s="223" t="str" cm="1">
        <f t="array" ref="AA3230">_xlfn.IFS(ISTEXT('3 Model Input'!F$70),"Missing",ISTEXT('3 Model Input'!I$70),"Missing",ISNUMBER('3 Model Input'!K$70),'3 Model Input'!K$70*P3230)</f>
        <v>Missing</v>
      </c>
      <c r="AB3230" s="89"/>
      <c r="AC3230" s="227" t="str" cm="1">
        <f t="array" ref="AC3230">IF(D3230=0,"Blank",_xlfn.IFS('3 Model Input'!E$61=1,(V3230*G3230)/T3230,'3 Model Input'!E$61=2,(W3230*G3230)/T3230,'3 Model Input'!E$61=3,(X3230*G3230)/T3230,'3 Model Input'!E$61=4,(Y3230*G3230)/T3230,'3 Model Input'!E$61=5,(Z3230*G3230)/T3230, ISTEXT('3 Model Input'!E$61),"Missing",'3 Model Input'!E$61=6,(AA3230*G3230)/T3230))</f>
        <v>Blank</v>
      </c>
      <c r="AD3230" s="202" t="str">
        <f t="shared" si="527"/>
        <v>Blank</v>
      </c>
      <c r="AE3230" s="202" t="str">
        <f t="shared" si="528"/>
        <v>Blank</v>
      </c>
      <c r="AF3230" s="217" t="str">
        <f t="shared" si="529"/>
        <v>Blank</v>
      </c>
      <c r="AG3230" s="9" t="str" cm="1">
        <f t="array" ref="AG3230">_xlfn.IFS(ISNUMBER(AC3230), "", ISNUMBER(SEARCH("Blank", AC3230)), "", ISERROR(AC3230), "Bad input on tab 3")</f>
        <v/>
      </c>
    </row>
    <row r="3231" spans="2:33" ht="15" customHeight="1" x14ac:dyDescent="0.75">
      <c r="B3231" s="205" t="str">
        <f>'5 Driver Data'!B3231</f>
        <v>3223</v>
      </c>
      <c r="C3231" s="193">
        <f>'5 Driver Data'!C3231</f>
        <v>0</v>
      </c>
      <c r="D3231" s="192">
        <f>'5 Driver Data'!D3231</f>
        <v>0</v>
      </c>
      <c r="E3231" s="191">
        <f>'5 Driver Data'!E3231</f>
        <v>0</v>
      </c>
      <c r="F3231" s="191">
        <f>'5 Driver Data'!F3231</f>
        <v>0</v>
      </c>
      <c r="G3231" s="191">
        <f>'5 Driver Data'!G3231</f>
        <v>0</v>
      </c>
      <c r="H3231" s="191">
        <f>'5 Driver Data'!H3231</f>
        <v>0</v>
      </c>
      <c r="I3231" s="191">
        <f>'5 Driver Data'!I3231</f>
        <v>0</v>
      </c>
      <c r="J3231" s="191">
        <f>'5 Driver Data'!J3231</f>
        <v>0</v>
      </c>
      <c r="K3231" s="206">
        <f>'5 Driver Data'!K3231</f>
        <v>0</v>
      </c>
      <c r="L3231" s="1"/>
      <c r="M3231" s="216" t="str">
        <f>IF(D3231=0,"Blank",'3 Model Input'!E$44*'3 Model Input'!E$45)</f>
        <v>Blank</v>
      </c>
      <c r="N3231" s="197" t="str">
        <f t="shared" si="520"/>
        <v>Blank</v>
      </c>
      <c r="O3231" s="197" t="str">
        <f>IF(D3231=0,"Blank",'3 Model Input'!E$49*(1-'3 Model Input'!E$51))</f>
        <v>Blank</v>
      </c>
      <c r="P3231" s="197" t="str">
        <f t="shared" si="521"/>
        <v>Blank</v>
      </c>
      <c r="Q3231" s="197" t="str">
        <f>IF(D3231=0,"Blank",IF(D3231="BEV",E3231*(1-'3 Model Input'!E$54), E3231))</f>
        <v>Blank</v>
      </c>
      <c r="R3231" s="198" t="str">
        <f>IF(D3231=0,"Blank",IF(D3231="PHEV",F3231/G3231,F3231*(1-'3 Model Input'!E$54)/G3231))</f>
        <v>Blank</v>
      </c>
      <c r="S3231" s="198" t="str">
        <f>IF(D3231=0,"Blank",IF(D3231="PHEV",MIN(M3231,E3231),MIN(M3231,(E3231*(1-'3 Model Input'!E$54)))))</f>
        <v>Blank</v>
      </c>
      <c r="T3231" s="217" t="str">
        <f t="shared" si="522"/>
        <v>Blank</v>
      </c>
      <c r="U3231" s="89"/>
      <c r="V3231" s="216" t="str">
        <f>IF(D3231=0,"Blank",P3231*'3 Model Input'!E$50)</f>
        <v>Blank</v>
      </c>
      <c r="W3231" s="197" t="str">
        <f t="shared" si="523"/>
        <v>Blank</v>
      </c>
      <c r="X3231" s="197" t="str">
        <f t="shared" si="524"/>
        <v>Blank</v>
      </c>
      <c r="Y3231" s="197" t="str">
        <f t="shared" si="525"/>
        <v>Blank</v>
      </c>
      <c r="Z3231" s="197" t="str">
        <f t="shared" si="526"/>
        <v>Blank</v>
      </c>
      <c r="AA3231" s="223" t="str" cm="1">
        <f t="array" ref="AA3231">_xlfn.IFS(ISTEXT('3 Model Input'!F$70),"Missing",ISTEXT('3 Model Input'!I$70),"Missing",ISNUMBER('3 Model Input'!K$70),'3 Model Input'!K$70*P3231)</f>
        <v>Missing</v>
      </c>
      <c r="AB3231" s="89"/>
      <c r="AC3231" s="227" t="str" cm="1">
        <f t="array" ref="AC3231">IF(D3231=0,"Blank",_xlfn.IFS('3 Model Input'!E$61=1,(V3231*G3231)/T3231,'3 Model Input'!E$61=2,(W3231*G3231)/T3231,'3 Model Input'!E$61=3,(X3231*G3231)/T3231,'3 Model Input'!E$61=4,(Y3231*G3231)/T3231,'3 Model Input'!E$61=5,(Z3231*G3231)/T3231, ISTEXT('3 Model Input'!E$61),"Missing",'3 Model Input'!E$61=6,(AA3231*G3231)/T3231))</f>
        <v>Blank</v>
      </c>
      <c r="AD3231" s="202" t="str">
        <f t="shared" si="527"/>
        <v>Blank</v>
      </c>
      <c r="AE3231" s="202" t="str">
        <f t="shared" si="528"/>
        <v>Blank</v>
      </c>
      <c r="AF3231" s="217" t="str">
        <f t="shared" si="529"/>
        <v>Blank</v>
      </c>
      <c r="AG3231" s="9" t="str" cm="1">
        <f t="array" ref="AG3231">_xlfn.IFS(ISNUMBER(AC3231), "", ISNUMBER(SEARCH("Blank", AC3231)), "", ISERROR(AC3231), "Bad input on tab 3")</f>
        <v/>
      </c>
    </row>
    <row r="3232" spans="2:33" ht="15" customHeight="1" x14ac:dyDescent="0.75">
      <c r="B3232" s="205" t="str">
        <f>'5 Driver Data'!B3232</f>
        <v>3224</v>
      </c>
      <c r="C3232" s="193">
        <f>'5 Driver Data'!C3232</f>
        <v>0</v>
      </c>
      <c r="D3232" s="192">
        <f>'5 Driver Data'!D3232</f>
        <v>0</v>
      </c>
      <c r="E3232" s="191">
        <f>'5 Driver Data'!E3232</f>
        <v>0</v>
      </c>
      <c r="F3232" s="191">
        <f>'5 Driver Data'!F3232</f>
        <v>0</v>
      </c>
      <c r="G3232" s="191">
        <f>'5 Driver Data'!G3232</f>
        <v>0</v>
      </c>
      <c r="H3232" s="191">
        <f>'5 Driver Data'!H3232</f>
        <v>0</v>
      </c>
      <c r="I3232" s="191">
        <f>'5 Driver Data'!I3232</f>
        <v>0</v>
      </c>
      <c r="J3232" s="191">
        <f>'5 Driver Data'!J3232</f>
        <v>0</v>
      </c>
      <c r="K3232" s="206">
        <f>'5 Driver Data'!K3232</f>
        <v>0</v>
      </c>
      <c r="L3232" s="1"/>
      <c r="M3232" s="216" t="str">
        <f>IF(D3232=0,"Blank",'3 Model Input'!E$44*'3 Model Input'!E$45)</f>
        <v>Blank</v>
      </c>
      <c r="N3232" s="197" t="str">
        <f t="shared" si="520"/>
        <v>Blank</v>
      </c>
      <c r="O3232" s="197" t="str">
        <f>IF(D3232=0,"Blank",'3 Model Input'!E$49*(1-'3 Model Input'!E$51))</f>
        <v>Blank</v>
      </c>
      <c r="P3232" s="197" t="str">
        <f t="shared" si="521"/>
        <v>Blank</v>
      </c>
      <c r="Q3232" s="197" t="str">
        <f>IF(D3232=0,"Blank",IF(D3232="BEV",E3232*(1-'3 Model Input'!E$54), E3232))</f>
        <v>Blank</v>
      </c>
      <c r="R3232" s="198" t="str">
        <f>IF(D3232=0,"Blank",IF(D3232="PHEV",F3232/G3232,F3232*(1-'3 Model Input'!E$54)/G3232))</f>
        <v>Blank</v>
      </c>
      <c r="S3232" s="198" t="str">
        <f>IF(D3232=0,"Blank",IF(D3232="PHEV",MIN(M3232,E3232),MIN(M3232,(E3232*(1-'3 Model Input'!E$54)))))</f>
        <v>Blank</v>
      </c>
      <c r="T3232" s="217" t="str">
        <f t="shared" si="522"/>
        <v>Blank</v>
      </c>
      <c r="U3232" s="89"/>
      <c r="V3232" s="216" t="str">
        <f>IF(D3232=0,"Blank",P3232*'3 Model Input'!E$50)</f>
        <v>Blank</v>
      </c>
      <c r="W3232" s="197" t="str">
        <f t="shared" si="523"/>
        <v>Blank</v>
      </c>
      <c r="X3232" s="197" t="str">
        <f t="shared" si="524"/>
        <v>Blank</v>
      </c>
      <c r="Y3232" s="197" t="str">
        <f t="shared" si="525"/>
        <v>Blank</v>
      </c>
      <c r="Z3232" s="197" t="str">
        <f t="shared" si="526"/>
        <v>Blank</v>
      </c>
      <c r="AA3232" s="223" t="str" cm="1">
        <f t="array" ref="AA3232">_xlfn.IFS(ISTEXT('3 Model Input'!F$70),"Missing",ISTEXT('3 Model Input'!I$70),"Missing",ISNUMBER('3 Model Input'!K$70),'3 Model Input'!K$70*P3232)</f>
        <v>Missing</v>
      </c>
      <c r="AB3232" s="89"/>
      <c r="AC3232" s="227" t="str" cm="1">
        <f t="array" ref="AC3232">IF(D3232=0,"Blank",_xlfn.IFS('3 Model Input'!E$61=1,(V3232*G3232)/T3232,'3 Model Input'!E$61=2,(W3232*G3232)/T3232,'3 Model Input'!E$61=3,(X3232*G3232)/T3232,'3 Model Input'!E$61=4,(Y3232*G3232)/T3232,'3 Model Input'!E$61=5,(Z3232*G3232)/T3232, ISTEXT('3 Model Input'!E$61),"Missing",'3 Model Input'!E$61=6,(AA3232*G3232)/T3232))</f>
        <v>Blank</v>
      </c>
      <c r="AD3232" s="202" t="str">
        <f t="shared" si="527"/>
        <v>Blank</v>
      </c>
      <c r="AE3232" s="202" t="str">
        <f t="shared" si="528"/>
        <v>Blank</v>
      </c>
      <c r="AF3232" s="217" t="str">
        <f t="shared" si="529"/>
        <v>Blank</v>
      </c>
      <c r="AG3232" s="9" t="str" cm="1">
        <f t="array" ref="AG3232">_xlfn.IFS(ISNUMBER(AC3232), "", ISNUMBER(SEARCH("Blank", AC3232)), "", ISERROR(AC3232), "Bad input on tab 3")</f>
        <v/>
      </c>
    </row>
    <row r="3233" spans="2:33" ht="15" customHeight="1" x14ac:dyDescent="0.75">
      <c r="B3233" s="205" t="str">
        <f>'5 Driver Data'!B3233</f>
        <v>3225</v>
      </c>
      <c r="C3233" s="193">
        <f>'5 Driver Data'!C3233</f>
        <v>0</v>
      </c>
      <c r="D3233" s="192">
        <f>'5 Driver Data'!D3233</f>
        <v>0</v>
      </c>
      <c r="E3233" s="191">
        <f>'5 Driver Data'!E3233</f>
        <v>0</v>
      </c>
      <c r="F3233" s="191">
        <f>'5 Driver Data'!F3233</f>
        <v>0</v>
      </c>
      <c r="G3233" s="191">
        <f>'5 Driver Data'!G3233</f>
        <v>0</v>
      </c>
      <c r="H3233" s="191">
        <f>'5 Driver Data'!H3233</f>
        <v>0</v>
      </c>
      <c r="I3233" s="191">
        <f>'5 Driver Data'!I3233</f>
        <v>0</v>
      </c>
      <c r="J3233" s="191">
        <f>'5 Driver Data'!J3233</f>
        <v>0</v>
      </c>
      <c r="K3233" s="206">
        <f>'5 Driver Data'!K3233</f>
        <v>0</v>
      </c>
      <c r="L3233" s="1"/>
      <c r="M3233" s="216" t="str">
        <f>IF(D3233=0,"Blank",'3 Model Input'!E$44*'3 Model Input'!E$45)</f>
        <v>Blank</v>
      </c>
      <c r="N3233" s="197" t="str">
        <f t="shared" si="520"/>
        <v>Blank</v>
      </c>
      <c r="O3233" s="197" t="str">
        <f>IF(D3233=0,"Blank",'3 Model Input'!E$49*(1-'3 Model Input'!E$51))</f>
        <v>Blank</v>
      </c>
      <c r="P3233" s="197" t="str">
        <f t="shared" si="521"/>
        <v>Blank</v>
      </c>
      <c r="Q3233" s="197" t="str">
        <f>IF(D3233=0,"Blank",IF(D3233="BEV",E3233*(1-'3 Model Input'!E$54), E3233))</f>
        <v>Blank</v>
      </c>
      <c r="R3233" s="198" t="str">
        <f>IF(D3233=0,"Blank",IF(D3233="PHEV",F3233/G3233,F3233*(1-'3 Model Input'!E$54)/G3233))</f>
        <v>Blank</v>
      </c>
      <c r="S3233" s="198" t="str">
        <f>IF(D3233=0,"Blank",IF(D3233="PHEV",MIN(M3233,E3233),MIN(M3233,(E3233*(1-'3 Model Input'!E$54)))))</f>
        <v>Blank</v>
      </c>
      <c r="T3233" s="217" t="str">
        <f t="shared" si="522"/>
        <v>Blank</v>
      </c>
      <c r="U3233" s="89"/>
      <c r="V3233" s="216" t="str">
        <f>IF(D3233=0,"Blank",P3233*'3 Model Input'!E$50)</f>
        <v>Blank</v>
      </c>
      <c r="W3233" s="197" t="str">
        <f t="shared" si="523"/>
        <v>Blank</v>
      </c>
      <c r="X3233" s="197" t="str">
        <f t="shared" si="524"/>
        <v>Blank</v>
      </c>
      <c r="Y3233" s="197" t="str">
        <f t="shared" si="525"/>
        <v>Blank</v>
      </c>
      <c r="Z3233" s="197" t="str">
        <f t="shared" si="526"/>
        <v>Blank</v>
      </c>
      <c r="AA3233" s="223" t="str" cm="1">
        <f t="array" ref="AA3233">_xlfn.IFS(ISTEXT('3 Model Input'!F$70),"Missing",ISTEXT('3 Model Input'!I$70),"Missing",ISNUMBER('3 Model Input'!K$70),'3 Model Input'!K$70*P3233)</f>
        <v>Missing</v>
      </c>
      <c r="AB3233" s="89"/>
      <c r="AC3233" s="227" t="str" cm="1">
        <f t="array" ref="AC3233">IF(D3233=0,"Blank",_xlfn.IFS('3 Model Input'!E$61=1,(V3233*G3233)/T3233,'3 Model Input'!E$61=2,(W3233*G3233)/T3233,'3 Model Input'!E$61=3,(X3233*G3233)/T3233,'3 Model Input'!E$61=4,(Y3233*G3233)/T3233,'3 Model Input'!E$61=5,(Z3233*G3233)/T3233, ISTEXT('3 Model Input'!E$61),"Missing",'3 Model Input'!E$61=6,(AA3233*G3233)/T3233))</f>
        <v>Blank</v>
      </c>
      <c r="AD3233" s="202" t="str">
        <f t="shared" si="527"/>
        <v>Blank</v>
      </c>
      <c r="AE3233" s="202" t="str">
        <f t="shared" si="528"/>
        <v>Blank</v>
      </c>
      <c r="AF3233" s="217" t="str">
        <f t="shared" si="529"/>
        <v>Blank</v>
      </c>
      <c r="AG3233" s="9" t="str" cm="1">
        <f t="array" ref="AG3233">_xlfn.IFS(ISNUMBER(AC3233), "", ISNUMBER(SEARCH("Blank", AC3233)), "", ISERROR(AC3233), "Bad input on tab 3")</f>
        <v/>
      </c>
    </row>
    <row r="3234" spans="2:33" ht="15" customHeight="1" x14ac:dyDescent="0.75">
      <c r="B3234" s="205" t="str">
        <f>'5 Driver Data'!B3234</f>
        <v>3226</v>
      </c>
      <c r="C3234" s="193">
        <f>'5 Driver Data'!C3234</f>
        <v>0</v>
      </c>
      <c r="D3234" s="192">
        <f>'5 Driver Data'!D3234</f>
        <v>0</v>
      </c>
      <c r="E3234" s="191">
        <f>'5 Driver Data'!E3234</f>
        <v>0</v>
      </c>
      <c r="F3234" s="191">
        <f>'5 Driver Data'!F3234</f>
        <v>0</v>
      </c>
      <c r="G3234" s="191">
        <f>'5 Driver Data'!G3234</f>
        <v>0</v>
      </c>
      <c r="H3234" s="191">
        <f>'5 Driver Data'!H3234</f>
        <v>0</v>
      </c>
      <c r="I3234" s="191">
        <f>'5 Driver Data'!I3234</f>
        <v>0</v>
      </c>
      <c r="J3234" s="191">
        <f>'5 Driver Data'!J3234</f>
        <v>0</v>
      </c>
      <c r="K3234" s="206">
        <f>'5 Driver Data'!K3234</f>
        <v>0</v>
      </c>
      <c r="L3234" s="1"/>
      <c r="M3234" s="216" t="str">
        <f>IF(D3234=0,"Blank",'3 Model Input'!E$44*'3 Model Input'!E$45)</f>
        <v>Blank</v>
      </c>
      <c r="N3234" s="197" t="str">
        <f t="shared" si="520"/>
        <v>Blank</v>
      </c>
      <c r="O3234" s="197" t="str">
        <f>IF(D3234=0,"Blank",'3 Model Input'!E$49*(1-'3 Model Input'!E$51))</f>
        <v>Blank</v>
      </c>
      <c r="P3234" s="197" t="str">
        <f t="shared" si="521"/>
        <v>Blank</v>
      </c>
      <c r="Q3234" s="197" t="str">
        <f>IF(D3234=0,"Blank",IF(D3234="BEV",E3234*(1-'3 Model Input'!E$54), E3234))</f>
        <v>Blank</v>
      </c>
      <c r="R3234" s="198" t="str">
        <f>IF(D3234=0,"Blank",IF(D3234="PHEV",F3234/G3234,F3234*(1-'3 Model Input'!E$54)/G3234))</f>
        <v>Blank</v>
      </c>
      <c r="S3234" s="198" t="str">
        <f>IF(D3234=0,"Blank",IF(D3234="PHEV",MIN(M3234,E3234),MIN(M3234,(E3234*(1-'3 Model Input'!E$54)))))</f>
        <v>Blank</v>
      </c>
      <c r="T3234" s="217" t="str">
        <f t="shared" si="522"/>
        <v>Blank</v>
      </c>
      <c r="U3234" s="89"/>
      <c r="V3234" s="216" t="str">
        <f>IF(D3234=0,"Blank",P3234*'3 Model Input'!E$50)</f>
        <v>Blank</v>
      </c>
      <c r="W3234" s="197" t="str">
        <f t="shared" si="523"/>
        <v>Blank</v>
      </c>
      <c r="X3234" s="197" t="str">
        <f t="shared" si="524"/>
        <v>Blank</v>
      </c>
      <c r="Y3234" s="197" t="str">
        <f t="shared" si="525"/>
        <v>Blank</v>
      </c>
      <c r="Z3234" s="197" t="str">
        <f t="shared" si="526"/>
        <v>Blank</v>
      </c>
      <c r="AA3234" s="223" t="str" cm="1">
        <f t="array" ref="AA3234">_xlfn.IFS(ISTEXT('3 Model Input'!F$70),"Missing",ISTEXT('3 Model Input'!I$70),"Missing",ISNUMBER('3 Model Input'!K$70),'3 Model Input'!K$70*P3234)</f>
        <v>Missing</v>
      </c>
      <c r="AB3234" s="89"/>
      <c r="AC3234" s="227" t="str" cm="1">
        <f t="array" ref="AC3234">IF(D3234=0,"Blank",_xlfn.IFS('3 Model Input'!E$61=1,(V3234*G3234)/T3234,'3 Model Input'!E$61=2,(W3234*G3234)/T3234,'3 Model Input'!E$61=3,(X3234*G3234)/T3234,'3 Model Input'!E$61=4,(Y3234*G3234)/T3234,'3 Model Input'!E$61=5,(Z3234*G3234)/T3234, ISTEXT('3 Model Input'!E$61),"Missing",'3 Model Input'!E$61=6,(AA3234*G3234)/T3234))</f>
        <v>Blank</v>
      </c>
      <c r="AD3234" s="202" t="str">
        <f t="shared" si="527"/>
        <v>Blank</v>
      </c>
      <c r="AE3234" s="202" t="str">
        <f t="shared" si="528"/>
        <v>Blank</v>
      </c>
      <c r="AF3234" s="217" t="str">
        <f t="shared" si="529"/>
        <v>Blank</v>
      </c>
      <c r="AG3234" s="9" t="str" cm="1">
        <f t="array" ref="AG3234">_xlfn.IFS(ISNUMBER(AC3234), "", ISNUMBER(SEARCH("Blank", AC3234)), "", ISERROR(AC3234), "Bad input on tab 3")</f>
        <v/>
      </c>
    </row>
    <row r="3235" spans="2:33" ht="15" customHeight="1" x14ac:dyDescent="0.75">
      <c r="B3235" s="205" t="str">
        <f>'5 Driver Data'!B3235</f>
        <v>3227</v>
      </c>
      <c r="C3235" s="193">
        <f>'5 Driver Data'!C3235</f>
        <v>0</v>
      </c>
      <c r="D3235" s="192">
        <f>'5 Driver Data'!D3235</f>
        <v>0</v>
      </c>
      <c r="E3235" s="191">
        <f>'5 Driver Data'!E3235</f>
        <v>0</v>
      </c>
      <c r="F3235" s="191">
        <f>'5 Driver Data'!F3235</f>
        <v>0</v>
      </c>
      <c r="G3235" s="191">
        <f>'5 Driver Data'!G3235</f>
        <v>0</v>
      </c>
      <c r="H3235" s="191">
        <f>'5 Driver Data'!H3235</f>
        <v>0</v>
      </c>
      <c r="I3235" s="191">
        <f>'5 Driver Data'!I3235</f>
        <v>0</v>
      </c>
      <c r="J3235" s="191">
        <f>'5 Driver Data'!J3235</f>
        <v>0</v>
      </c>
      <c r="K3235" s="206">
        <f>'5 Driver Data'!K3235</f>
        <v>0</v>
      </c>
      <c r="L3235" s="1"/>
      <c r="M3235" s="216" t="str">
        <f>IF(D3235=0,"Blank",'3 Model Input'!E$44*'3 Model Input'!E$45)</f>
        <v>Blank</v>
      </c>
      <c r="N3235" s="197" t="str">
        <f t="shared" si="520"/>
        <v>Blank</v>
      </c>
      <c r="O3235" s="197" t="str">
        <f>IF(D3235=0,"Blank",'3 Model Input'!E$49*(1-'3 Model Input'!E$51))</f>
        <v>Blank</v>
      </c>
      <c r="P3235" s="197" t="str">
        <f t="shared" si="521"/>
        <v>Blank</v>
      </c>
      <c r="Q3235" s="197" t="str">
        <f>IF(D3235=0,"Blank",IF(D3235="BEV",E3235*(1-'3 Model Input'!E$54), E3235))</f>
        <v>Blank</v>
      </c>
      <c r="R3235" s="198" t="str">
        <f>IF(D3235=0,"Blank",IF(D3235="PHEV",F3235/G3235,F3235*(1-'3 Model Input'!E$54)/G3235))</f>
        <v>Blank</v>
      </c>
      <c r="S3235" s="198" t="str">
        <f>IF(D3235=0,"Blank",IF(D3235="PHEV",MIN(M3235,E3235),MIN(M3235,(E3235*(1-'3 Model Input'!E$54)))))</f>
        <v>Blank</v>
      </c>
      <c r="T3235" s="217" t="str">
        <f t="shared" si="522"/>
        <v>Blank</v>
      </c>
      <c r="U3235" s="89"/>
      <c r="V3235" s="216" t="str">
        <f>IF(D3235=0,"Blank",P3235*'3 Model Input'!E$50)</f>
        <v>Blank</v>
      </c>
      <c r="W3235" s="197" t="str">
        <f t="shared" si="523"/>
        <v>Blank</v>
      </c>
      <c r="X3235" s="197" t="str">
        <f t="shared" si="524"/>
        <v>Blank</v>
      </c>
      <c r="Y3235" s="197" t="str">
        <f t="shared" si="525"/>
        <v>Blank</v>
      </c>
      <c r="Z3235" s="197" t="str">
        <f t="shared" si="526"/>
        <v>Blank</v>
      </c>
      <c r="AA3235" s="223" t="str" cm="1">
        <f t="array" ref="AA3235">_xlfn.IFS(ISTEXT('3 Model Input'!F$70),"Missing",ISTEXT('3 Model Input'!I$70),"Missing",ISNUMBER('3 Model Input'!K$70),'3 Model Input'!K$70*P3235)</f>
        <v>Missing</v>
      </c>
      <c r="AB3235" s="89"/>
      <c r="AC3235" s="227" t="str" cm="1">
        <f t="array" ref="AC3235">IF(D3235=0,"Blank",_xlfn.IFS('3 Model Input'!E$61=1,(V3235*G3235)/T3235,'3 Model Input'!E$61=2,(W3235*G3235)/T3235,'3 Model Input'!E$61=3,(X3235*G3235)/T3235,'3 Model Input'!E$61=4,(Y3235*G3235)/T3235,'3 Model Input'!E$61=5,(Z3235*G3235)/T3235, ISTEXT('3 Model Input'!E$61),"Missing",'3 Model Input'!E$61=6,(AA3235*G3235)/T3235))</f>
        <v>Blank</v>
      </c>
      <c r="AD3235" s="202" t="str">
        <f t="shared" si="527"/>
        <v>Blank</v>
      </c>
      <c r="AE3235" s="202" t="str">
        <f t="shared" si="528"/>
        <v>Blank</v>
      </c>
      <c r="AF3235" s="217" t="str">
        <f t="shared" si="529"/>
        <v>Blank</v>
      </c>
      <c r="AG3235" s="9" t="str" cm="1">
        <f t="array" ref="AG3235">_xlfn.IFS(ISNUMBER(AC3235), "", ISNUMBER(SEARCH("Blank", AC3235)), "", ISERROR(AC3235), "Bad input on tab 3")</f>
        <v/>
      </c>
    </row>
    <row r="3236" spans="2:33" ht="15" customHeight="1" x14ac:dyDescent="0.75">
      <c r="B3236" s="205" t="str">
        <f>'5 Driver Data'!B3236</f>
        <v>3228</v>
      </c>
      <c r="C3236" s="193">
        <f>'5 Driver Data'!C3236</f>
        <v>0</v>
      </c>
      <c r="D3236" s="192">
        <f>'5 Driver Data'!D3236</f>
        <v>0</v>
      </c>
      <c r="E3236" s="191">
        <f>'5 Driver Data'!E3236</f>
        <v>0</v>
      </c>
      <c r="F3236" s="191">
        <f>'5 Driver Data'!F3236</f>
        <v>0</v>
      </c>
      <c r="G3236" s="191">
        <f>'5 Driver Data'!G3236</f>
        <v>0</v>
      </c>
      <c r="H3236" s="191">
        <f>'5 Driver Data'!H3236</f>
        <v>0</v>
      </c>
      <c r="I3236" s="191">
        <f>'5 Driver Data'!I3236</f>
        <v>0</v>
      </c>
      <c r="J3236" s="191">
        <f>'5 Driver Data'!J3236</f>
        <v>0</v>
      </c>
      <c r="K3236" s="206">
        <f>'5 Driver Data'!K3236</f>
        <v>0</v>
      </c>
      <c r="L3236" s="1"/>
      <c r="M3236" s="216" t="str">
        <f>IF(D3236=0,"Blank",'3 Model Input'!E$44*'3 Model Input'!E$45)</f>
        <v>Blank</v>
      </c>
      <c r="N3236" s="197" t="str">
        <f t="shared" si="520"/>
        <v>Blank</v>
      </c>
      <c r="O3236" s="197" t="str">
        <f>IF(D3236=0,"Blank",'3 Model Input'!E$49*(1-'3 Model Input'!E$51))</f>
        <v>Blank</v>
      </c>
      <c r="P3236" s="197" t="str">
        <f t="shared" si="521"/>
        <v>Blank</v>
      </c>
      <c r="Q3236" s="197" t="str">
        <f>IF(D3236=0,"Blank",IF(D3236="BEV",E3236*(1-'3 Model Input'!E$54), E3236))</f>
        <v>Blank</v>
      </c>
      <c r="R3236" s="198" t="str">
        <f>IF(D3236=0,"Blank",IF(D3236="PHEV",F3236/G3236,F3236*(1-'3 Model Input'!E$54)/G3236))</f>
        <v>Blank</v>
      </c>
      <c r="S3236" s="198" t="str">
        <f>IF(D3236=0,"Blank",IF(D3236="PHEV",MIN(M3236,E3236),MIN(M3236,(E3236*(1-'3 Model Input'!E$54)))))</f>
        <v>Blank</v>
      </c>
      <c r="T3236" s="217" t="str">
        <f t="shared" si="522"/>
        <v>Blank</v>
      </c>
      <c r="U3236" s="89"/>
      <c r="V3236" s="216" t="str">
        <f>IF(D3236=0,"Blank",P3236*'3 Model Input'!E$50)</f>
        <v>Blank</v>
      </c>
      <c r="W3236" s="197" t="str">
        <f t="shared" si="523"/>
        <v>Blank</v>
      </c>
      <c r="X3236" s="197" t="str">
        <f t="shared" si="524"/>
        <v>Blank</v>
      </c>
      <c r="Y3236" s="197" t="str">
        <f t="shared" si="525"/>
        <v>Blank</v>
      </c>
      <c r="Z3236" s="197" t="str">
        <f t="shared" si="526"/>
        <v>Blank</v>
      </c>
      <c r="AA3236" s="223" t="str" cm="1">
        <f t="array" ref="AA3236">_xlfn.IFS(ISTEXT('3 Model Input'!F$70),"Missing",ISTEXT('3 Model Input'!I$70),"Missing",ISNUMBER('3 Model Input'!K$70),'3 Model Input'!K$70*P3236)</f>
        <v>Missing</v>
      </c>
      <c r="AB3236" s="89"/>
      <c r="AC3236" s="227" t="str" cm="1">
        <f t="array" ref="AC3236">IF(D3236=0,"Blank",_xlfn.IFS('3 Model Input'!E$61=1,(V3236*G3236)/T3236,'3 Model Input'!E$61=2,(W3236*G3236)/T3236,'3 Model Input'!E$61=3,(X3236*G3236)/T3236,'3 Model Input'!E$61=4,(Y3236*G3236)/T3236,'3 Model Input'!E$61=5,(Z3236*G3236)/T3236, ISTEXT('3 Model Input'!E$61),"Missing",'3 Model Input'!E$61=6,(AA3236*G3236)/T3236))</f>
        <v>Blank</v>
      </c>
      <c r="AD3236" s="202" t="str">
        <f t="shared" si="527"/>
        <v>Blank</v>
      </c>
      <c r="AE3236" s="202" t="str">
        <f t="shared" si="528"/>
        <v>Blank</v>
      </c>
      <c r="AF3236" s="217" t="str">
        <f t="shared" si="529"/>
        <v>Blank</v>
      </c>
      <c r="AG3236" s="9" t="str" cm="1">
        <f t="array" ref="AG3236">_xlfn.IFS(ISNUMBER(AC3236), "", ISNUMBER(SEARCH("Blank", AC3236)), "", ISERROR(AC3236), "Bad input on tab 3")</f>
        <v/>
      </c>
    </row>
    <row r="3237" spans="2:33" ht="15" customHeight="1" x14ac:dyDescent="0.75">
      <c r="B3237" s="205" t="str">
        <f>'5 Driver Data'!B3237</f>
        <v>3229</v>
      </c>
      <c r="C3237" s="193">
        <f>'5 Driver Data'!C3237</f>
        <v>0</v>
      </c>
      <c r="D3237" s="192">
        <f>'5 Driver Data'!D3237</f>
        <v>0</v>
      </c>
      <c r="E3237" s="191">
        <f>'5 Driver Data'!E3237</f>
        <v>0</v>
      </c>
      <c r="F3237" s="191">
        <f>'5 Driver Data'!F3237</f>
        <v>0</v>
      </c>
      <c r="G3237" s="191">
        <f>'5 Driver Data'!G3237</f>
        <v>0</v>
      </c>
      <c r="H3237" s="191">
        <f>'5 Driver Data'!H3237</f>
        <v>0</v>
      </c>
      <c r="I3237" s="191">
        <f>'5 Driver Data'!I3237</f>
        <v>0</v>
      </c>
      <c r="J3237" s="191">
        <f>'5 Driver Data'!J3237</f>
        <v>0</v>
      </c>
      <c r="K3237" s="206">
        <f>'5 Driver Data'!K3237</f>
        <v>0</v>
      </c>
      <c r="L3237" s="1"/>
      <c r="M3237" s="216" t="str">
        <f>IF(D3237=0,"Blank",'3 Model Input'!E$44*'3 Model Input'!E$45)</f>
        <v>Blank</v>
      </c>
      <c r="N3237" s="197" t="str">
        <f t="shared" si="520"/>
        <v>Blank</v>
      </c>
      <c r="O3237" s="197" t="str">
        <f>IF(D3237=0,"Blank",'3 Model Input'!E$49*(1-'3 Model Input'!E$51))</f>
        <v>Blank</v>
      </c>
      <c r="P3237" s="197" t="str">
        <f t="shared" si="521"/>
        <v>Blank</v>
      </c>
      <c r="Q3237" s="197" t="str">
        <f>IF(D3237=0,"Blank",IF(D3237="BEV",E3237*(1-'3 Model Input'!E$54), E3237))</f>
        <v>Blank</v>
      </c>
      <c r="R3237" s="198" t="str">
        <f>IF(D3237=0,"Blank",IF(D3237="PHEV",F3237/G3237,F3237*(1-'3 Model Input'!E$54)/G3237))</f>
        <v>Blank</v>
      </c>
      <c r="S3237" s="198" t="str">
        <f>IF(D3237=0,"Blank",IF(D3237="PHEV",MIN(M3237,E3237),MIN(M3237,(E3237*(1-'3 Model Input'!E$54)))))</f>
        <v>Blank</v>
      </c>
      <c r="T3237" s="217" t="str">
        <f t="shared" si="522"/>
        <v>Blank</v>
      </c>
      <c r="U3237" s="89"/>
      <c r="V3237" s="216" t="str">
        <f>IF(D3237=0,"Blank",P3237*'3 Model Input'!E$50)</f>
        <v>Blank</v>
      </c>
      <c r="W3237" s="197" t="str">
        <f t="shared" si="523"/>
        <v>Blank</v>
      </c>
      <c r="X3237" s="197" t="str">
        <f t="shared" si="524"/>
        <v>Blank</v>
      </c>
      <c r="Y3237" s="197" t="str">
        <f t="shared" si="525"/>
        <v>Blank</v>
      </c>
      <c r="Z3237" s="197" t="str">
        <f t="shared" si="526"/>
        <v>Blank</v>
      </c>
      <c r="AA3237" s="223" t="str" cm="1">
        <f t="array" ref="AA3237">_xlfn.IFS(ISTEXT('3 Model Input'!F$70),"Missing",ISTEXT('3 Model Input'!I$70),"Missing",ISNUMBER('3 Model Input'!K$70),'3 Model Input'!K$70*P3237)</f>
        <v>Missing</v>
      </c>
      <c r="AB3237" s="89"/>
      <c r="AC3237" s="227" t="str" cm="1">
        <f t="array" ref="AC3237">IF(D3237=0,"Blank",_xlfn.IFS('3 Model Input'!E$61=1,(V3237*G3237)/T3237,'3 Model Input'!E$61=2,(W3237*G3237)/T3237,'3 Model Input'!E$61=3,(X3237*G3237)/T3237,'3 Model Input'!E$61=4,(Y3237*G3237)/T3237,'3 Model Input'!E$61=5,(Z3237*G3237)/T3237, ISTEXT('3 Model Input'!E$61),"Missing",'3 Model Input'!E$61=6,(AA3237*G3237)/T3237))</f>
        <v>Blank</v>
      </c>
      <c r="AD3237" s="202" t="str">
        <f t="shared" si="527"/>
        <v>Blank</v>
      </c>
      <c r="AE3237" s="202" t="str">
        <f t="shared" si="528"/>
        <v>Blank</v>
      </c>
      <c r="AF3237" s="217" t="str">
        <f t="shared" si="529"/>
        <v>Blank</v>
      </c>
      <c r="AG3237" s="9" t="str" cm="1">
        <f t="array" ref="AG3237">_xlfn.IFS(ISNUMBER(AC3237), "", ISNUMBER(SEARCH("Blank", AC3237)), "", ISERROR(AC3237), "Bad input on tab 3")</f>
        <v/>
      </c>
    </row>
    <row r="3238" spans="2:33" ht="15" customHeight="1" x14ac:dyDescent="0.75">
      <c r="B3238" s="205" t="str">
        <f>'5 Driver Data'!B3238</f>
        <v>3230</v>
      </c>
      <c r="C3238" s="193">
        <f>'5 Driver Data'!C3238</f>
        <v>0</v>
      </c>
      <c r="D3238" s="192">
        <f>'5 Driver Data'!D3238</f>
        <v>0</v>
      </c>
      <c r="E3238" s="191">
        <f>'5 Driver Data'!E3238</f>
        <v>0</v>
      </c>
      <c r="F3238" s="191">
        <f>'5 Driver Data'!F3238</f>
        <v>0</v>
      </c>
      <c r="G3238" s="191">
        <f>'5 Driver Data'!G3238</f>
        <v>0</v>
      </c>
      <c r="H3238" s="191">
        <f>'5 Driver Data'!H3238</f>
        <v>0</v>
      </c>
      <c r="I3238" s="191">
        <f>'5 Driver Data'!I3238</f>
        <v>0</v>
      </c>
      <c r="J3238" s="191">
        <f>'5 Driver Data'!J3238</f>
        <v>0</v>
      </c>
      <c r="K3238" s="206">
        <f>'5 Driver Data'!K3238</f>
        <v>0</v>
      </c>
      <c r="L3238" s="1"/>
      <c r="M3238" s="216" t="str">
        <f>IF(D3238=0,"Blank",'3 Model Input'!E$44*'3 Model Input'!E$45)</f>
        <v>Blank</v>
      </c>
      <c r="N3238" s="197" t="str">
        <f t="shared" si="520"/>
        <v>Blank</v>
      </c>
      <c r="O3238" s="197" t="str">
        <f>IF(D3238=0,"Blank",'3 Model Input'!E$49*(1-'3 Model Input'!E$51))</f>
        <v>Blank</v>
      </c>
      <c r="P3238" s="197" t="str">
        <f t="shared" si="521"/>
        <v>Blank</v>
      </c>
      <c r="Q3238" s="197" t="str">
        <f>IF(D3238=0,"Blank",IF(D3238="BEV",E3238*(1-'3 Model Input'!E$54), E3238))</f>
        <v>Blank</v>
      </c>
      <c r="R3238" s="198" t="str">
        <f>IF(D3238=0,"Blank",IF(D3238="PHEV",F3238/G3238,F3238*(1-'3 Model Input'!E$54)/G3238))</f>
        <v>Blank</v>
      </c>
      <c r="S3238" s="198" t="str">
        <f>IF(D3238=0,"Blank",IF(D3238="PHEV",MIN(M3238,E3238),MIN(M3238,(E3238*(1-'3 Model Input'!E$54)))))</f>
        <v>Blank</v>
      </c>
      <c r="T3238" s="217" t="str">
        <f t="shared" si="522"/>
        <v>Blank</v>
      </c>
      <c r="U3238" s="89"/>
      <c r="V3238" s="216" t="str">
        <f>IF(D3238=0,"Blank",P3238*'3 Model Input'!E$50)</f>
        <v>Blank</v>
      </c>
      <c r="W3238" s="197" t="str">
        <f t="shared" si="523"/>
        <v>Blank</v>
      </c>
      <c r="X3238" s="197" t="str">
        <f t="shared" si="524"/>
        <v>Blank</v>
      </c>
      <c r="Y3238" s="197" t="str">
        <f t="shared" si="525"/>
        <v>Blank</v>
      </c>
      <c r="Z3238" s="197" t="str">
        <f t="shared" si="526"/>
        <v>Blank</v>
      </c>
      <c r="AA3238" s="223" t="str" cm="1">
        <f t="array" ref="AA3238">_xlfn.IFS(ISTEXT('3 Model Input'!F$70),"Missing",ISTEXT('3 Model Input'!I$70),"Missing",ISNUMBER('3 Model Input'!K$70),'3 Model Input'!K$70*P3238)</f>
        <v>Missing</v>
      </c>
      <c r="AB3238" s="89"/>
      <c r="AC3238" s="227" t="str" cm="1">
        <f t="array" ref="AC3238">IF(D3238=0,"Blank",_xlfn.IFS('3 Model Input'!E$61=1,(V3238*G3238)/T3238,'3 Model Input'!E$61=2,(W3238*G3238)/T3238,'3 Model Input'!E$61=3,(X3238*G3238)/T3238,'3 Model Input'!E$61=4,(Y3238*G3238)/T3238,'3 Model Input'!E$61=5,(Z3238*G3238)/T3238, ISTEXT('3 Model Input'!E$61),"Missing",'3 Model Input'!E$61=6,(AA3238*G3238)/T3238))</f>
        <v>Blank</v>
      </c>
      <c r="AD3238" s="202" t="str">
        <f t="shared" si="527"/>
        <v>Blank</v>
      </c>
      <c r="AE3238" s="202" t="str">
        <f t="shared" si="528"/>
        <v>Blank</v>
      </c>
      <c r="AF3238" s="217" t="str">
        <f t="shared" si="529"/>
        <v>Blank</v>
      </c>
      <c r="AG3238" s="9" t="str" cm="1">
        <f t="array" ref="AG3238">_xlfn.IFS(ISNUMBER(AC3238), "", ISNUMBER(SEARCH("Blank", AC3238)), "", ISERROR(AC3238), "Bad input on tab 3")</f>
        <v/>
      </c>
    </row>
    <row r="3239" spans="2:33" ht="15" customHeight="1" x14ac:dyDescent="0.75">
      <c r="B3239" s="205" t="str">
        <f>'5 Driver Data'!B3239</f>
        <v>3231</v>
      </c>
      <c r="C3239" s="193">
        <f>'5 Driver Data'!C3239</f>
        <v>0</v>
      </c>
      <c r="D3239" s="192">
        <f>'5 Driver Data'!D3239</f>
        <v>0</v>
      </c>
      <c r="E3239" s="191">
        <f>'5 Driver Data'!E3239</f>
        <v>0</v>
      </c>
      <c r="F3239" s="191">
        <f>'5 Driver Data'!F3239</f>
        <v>0</v>
      </c>
      <c r="G3239" s="191">
        <f>'5 Driver Data'!G3239</f>
        <v>0</v>
      </c>
      <c r="H3239" s="191">
        <f>'5 Driver Data'!H3239</f>
        <v>0</v>
      </c>
      <c r="I3239" s="191">
        <f>'5 Driver Data'!I3239</f>
        <v>0</v>
      </c>
      <c r="J3239" s="191">
        <f>'5 Driver Data'!J3239</f>
        <v>0</v>
      </c>
      <c r="K3239" s="206">
        <f>'5 Driver Data'!K3239</f>
        <v>0</v>
      </c>
      <c r="L3239" s="1"/>
      <c r="M3239" s="216" t="str">
        <f>IF(D3239=0,"Blank",'3 Model Input'!E$44*'3 Model Input'!E$45)</f>
        <v>Blank</v>
      </c>
      <c r="N3239" s="197" t="str">
        <f t="shared" si="520"/>
        <v>Blank</v>
      </c>
      <c r="O3239" s="197" t="str">
        <f>IF(D3239=0,"Blank",'3 Model Input'!E$49*(1-'3 Model Input'!E$51))</f>
        <v>Blank</v>
      </c>
      <c r="P3239" s="197" t="str">
        <f t="shared" si="521"/>
        <v>Blank</v>
      </c>
      <c r="Q3239" s="197" t="str">
        <f>IF(D3239=0,"Blank",IF(D3239="BEV",E3239*(1-'3 Model Input'!E$54), E3239))</f>
        <v>Blank</v>
      </c>
      <c r="R3239" s="198" t="str">
        <f>IF(D3239=0,"Blank",IF(D3239="PHEV",F3239/G3239,F3239*(1-'3 Model Input'!E$54)/G3239))</f>
        <v>Blank</v>
      </c>
      <c r="S3239" s="198" t="str">
        <f>IF(D3239=0,"Blank",IF(D3239="PHEV",MIN(M3239,E3239),MIN(M3239,(E3239*(1-'3 Model Input'!E$54)))))</f>
        <v>Blank</v>
      </c>
      <c r="T3239" s="217" t="str">
        <f t="shared" si="522"/>
        <v>Blank</v>
      </c>
      <c r="U3239" s="89"/>
      <c r="V3239" s="216" t="str">
        <f>IF(D3239=0,"Blank",P3239*'3 Model Input'!E$50)</f>
        <v>Blank</v>
      </c>
      <c r="W3239" s="197" t="str">
        <f t="shared" si="523"/>
        <v>Blank</v>
      </c>
      <c r="X3239" s="197" t="str">
        <f t="shared" si="524"/>
        <v>Blank</v>
      </c>
      <c r="Y3239" s="197" t="str">
        <f t="shared" si="525"/>
        <v>Blank</v>
      </c>
      <c r="Z3239" s="197" t="str">
        <f t="shared" si="526"/>
        <v>Blank</v>
      </c>
      <c r="AA3239" s="223" t="str" cm="1">
        <f t="array" ref="AA3239">_xlfn.IFS(ISTEXT('3 Model Input'!F$70),"Missing",ISTEXT('3 Model Input'!I$70),"Missing",ISNUMBER('3 Model Input'!K$70),'3 Model Input'!K$70*P3239)</f>
        <v>Missing</v>
      </c>
      <c r="AB3239" s="89"/>
      <c r="AC3239" s="227" t="str" cm="1">
        <f t="array" ref="AC3239">IF(D3239=0,"Blank",_xlfn.IFS('3 Model Input'!E$61=1,(V3239*G3239)/T3239,'3 Model Input'!E$61=2,(W3239*G3239)/T3239,'3 Model Input'!E$61=3,(X3239*G3239)/T3239,'3 Model Input'!E$61=4,(Y3239*G3239)/T3239,'3 Model Input'!E$61=5,(Z3239*G3239)/T3239, ISTEXT('3 Model Input'!E$61),"Missing",'3 Model Input'!E$61=6,(AA3239*G3239)/T3239))</f>
        <v>Blank</v>
      </c>
      <c r="AD3239" s="202" t="str">
        <f t="shared" si="527"/>
        <v>Blank</v>
      </c>
      <c r="AE3239" s="202" t="str">
        <f t="shared" si="528"/>
        <v>Blank</v>
      </c>
      <c r="AF3239" s="217" t="str">
        <f t="shared" si="529"/>
        <v>Blank</v>
      </c>
      <c r="AG3239" s="9" t="str" cm="1">
        <f t="array" ref="AG3239">_xlfn.IFS(ISNUMBER(AC3239), "", ISNUMBER(SEARCH("Blank", AC3239)), "", ISERROR(AC3239), "Bad input on tab 3")</f>
        <v/>
      </c>
    </row>
    <row r="3240" spans="2:33" ht="15" customHeight="1" x14ac:dyDescent="0.75">
      <c r="B3240" s="205" t="str">
        <f>'5 Driver Data'!B3240</f>
        <v>3232</v>
      </c>
      <c r="C3240" s="193">
        <f>'5 Driver Data'!C3240</f>
        <v>0</v>
      </c>
      <c r="D3240" s="192">
        <f>'5 Driver Data'!D3240</f>
        <v>0</v>
      </c>
      <c r="E3240" s="191">
        <f>'5 Driver Data'!E3240</f>
        <v>0</v>
      </c>
      <c r="F3240" s="191">
        <f>'5 Driver Data'!F3240</f>
        <v>0</v>
      </c>
      <c r="G3240" s="191">
        <f>'5 Driver Data'!G3240</f>
        <v>0</v>
      </c>
      <c r="H3240" s="191">
        <f>'5 Driver Data'!H3240</f>
        <v>0</v>
      </c>
      <c r="I3240" s="191">
        <f>'5 Driver Data'!I3240</f>
        <v>0</v>
      </c>
      <c r="J3240" s="191">
        <f>'5 Driver Data'!J3240</f>
        <v>0</v>
      </c>
      <c r="K3240" s="206">
        <f>'5 Driver Data'!K3240</f>
        <v>0</v>
      </c>
      <c r="L3240" s="1"/>
      <c r="M3240" s="216" t="str">
        <f>IF(D3240=0,"Blank",'3 Model Input'!E$44*'3 Model Input'!E$45)</f>
        <v>Blank</v>
      </c>
      <c r="N3240" s="197" t="str">
        <f t="shared" si="520"/>
        <v>Blank</v>
      </c>
      <c r="O3240" s="197" t="str">
        <f>IF(D3240=0,"Blank",'3 Model Input'!E$49*(1-'3 Model Input'!E$51))</f>
        <v>Blank</v>
      </c>
      <c r="P3240" s="197" t="str">
        <f t="shared" si="521"/>
        <v>Blank</v>
      </c>
      <c r="Q3240" s="197" t="str">
        <f>IF(D3240=0,"Blank",IF(D3240="BEV",E3240*(1-'3 Model Input'!E$54), E3240))</f>
        <v>Blank</v>
      </c>
      <c r="R3240" s="198" t="str">
        <f>IF(D3240=0,"Blank",IF(D3240="PHEV",F3240/G3240,F3240*(1-'3 Model Input'!E$54)/G3240))</f>
        <v>Blank</v>
      </c>
      <c r="S3240" s="198" t="str">
        <f>IF(D3240=0,"Blank",IF(D3240="PHEV",MIN(M3240,E3240),MIN(M3240,(E3240*(1-'3 Model Input'!E$54)))))</f>
        <v>Blank</v>
      </c>
      <c r="T3240" s="217" t="str">
        <f t="shared" si="522"/>
        <v>Blank</v>
      </c>
      <c r="U3240" s="89"/>
      <c r="V3240" s="216" t="str">
        <f>IF(D3240=0,"Blank",P3240*'3 Model Input'!E$50)</f>
        <v>Blank</v>
      </c>
      <c r="W3240" s="197" t="str">
        <f t="shared" si="523"/>
        <v>Blank</v>
      </c>
      <c r="X3240" s="197" t="str">
        <f t="shared" si="524"/>
        <v>Blank</v>
      </c>
      <c r="Y3240" s="197" t="str">
        <f t="shared" si="525"/>
        <v>Blank</v>
      </c>
      <c r="Z3240" s="197" t="str">
        <f t="shared" si="526"/>
        <v>Blank</v>
      </c>
      <c r="AA3240" s="223" t="str" cm="1">
        <f t="array" ref="AA3240">_xlfn.IFS(ISTEXT('3 Model Input'!F$70),"Missing",ISTEXT('3 Model Input'!I$70),"Missing",ISNUMBER('3 Model Input'!K$70),'3 Model Input'!K$70*P3240)</f>
        <v>Missing</v>
      </c>
      <c r="AB3240" s="89"/>
      <c r="AC3240" s="227" t="str" cm="1">
        <f t="array" ref="AC3240">IF(D3240=0,"Blank",_xlfn.IFS('3 Model Input'!E$61=1,(V3240*G3240)/T3240,'3 Model Input'!E$61=2,(W3240*G3240)/T3240,'3 Model Input'!E$61=3,(X3240*G3240)/T3240,'3 Model Input'!E$61=4,(Y3240*G3240)/T3240,'3 Model Input'!E$61=5,(Z3240*G3240)/T3240, ISTEXT('3 Model Input'!E$61),"Missing",'3 Model Input'!E$61=6,(AA3240*G3240)/T3240))</f>
        <v>Blank</v>
      </c>
      <c r="AD3240" s="202" t="str">
        <f t="shared" si="527"/>
        <v>Blank</v>
      </c>
      <c r="AE3240" s="202" t="str">
        <f t="shared" si="528"/>
        <v>Blank</v>
      </c>
      <c r="AF3240" s="217" t="str">
        <f t="shared" si="529"/>
        <v>Blank</v>
      </c>
      <c r="AG3240" s="9" t="str" cm="1">
        <f t="array" ref="AG3240">_xlfn.IFS(ISNUMBER(AC3240), "", ISNUMBER(SEARCH("Blank", AC3240)), "", ISERROR(AC3240), "Bad input on tab 3")</f>
        <v/>
      </c>
    </row>
    <row r="3241" spans="2:33" ht="15" customHeight="1" x14ac:dyDescent="0.75">
      <c r="B3241" s="205" t="str">
        <f>'5 Driver Data'!B3241</f>
        <v>3233</v>
      </c>
      <c r="C3241" s="193">
        <f>'5 Driver Data'!C3241</f>
        <v>0</v>
      </c>
      <c r="D3241" s="192">
        <f>'5 Driver Data'!D3241</f>
        <v>0</v>
      </c>
      <c r="E3241" s="191">
        <f>'5 Driver Data'!E3241</f>
        <v>0</v>
      </c>
      <c r="F3241" s="191">
        <f>'5 Driver Data'!F3241</f>
        <v>0</v>
      </c>
      <c r="G3241" s="191">
        <f>'5 Driver Data'!G3241</f>
        <v>0</v>
      </c>
      <c r="H3241" s="191">
        <f>'5 Driver Data'!H3241</f>
        <v>0</v>
      </c>
      <c r="I3241" s="191">
        <f>'5 Driver Data'!I3241</f>
        <v>0</v>
      </c>
      <c r="J3241" s="191">
        <f>'5 Driver Data'!J3241</f>
        <v>0</v>
      </c>
      <c r="K3241" s="206">
        <f>'5 Driver Data'!K3241</f>
        <v>0</v>
      </c>
      <c r="L3241" s="1"/>
      <c r="M3241" s="216" t="str">
        <f>IF(D3241=0,"Blank",'3 Model Input'!E$44*'3 Model Input'!E$45)</f>
        <v>Blank</v>
      </c>
      <c r="N3241" s="197" t="str">
        <f t="shared" si="520"/>
        <v>Blank</v>
      </c>
      <c r="O3241" s="197" t="str">
        <f>IF(D3241=0,"Blank",'3 Model Input'!E$49*(1-'3 Model Input'!E$51))</f>
        <v>Blank</v>
      </c>
      <c r="P3241" s="197" t="str">
        <f t="shared" si="521"/>
        <v>Blank</v>
      </c>
      <c r="Q3241" s="197" t="str">
        <f>IF(D3241=0,"Blank",IF(D3241="BEV",E3241*(1-'3 Model Input'!E$54), E3241))</f>
        <v>Blank</v>
      </c>
      <c r="R3241" s="198" t="str">
        <f>IF(D3241=0,"Blank",IF(D3241="PHEV",F3241/G3241,F3241*(1-'3 Model Input'!E$54)/G3241))</f>
        <v>Blank</v>
      </c>
      <c r="S3241" s="198" t="str">
        <f>IF(D3241=0,"Blank",IF(D3241="PHEV",MIN(M3241,E3241),MIN(M3241,(E3241*(1-'3 Model Input'!E$54)))))</f>
        <v>Blank</v>
      </c>
      <c r="T3241" s="217" t="str">
        <f t="shared" si="522"/>
        <v>Blank</v>
      </c>
      <c r="U3241" s="89"/>
      <c r="V3241" s="216" t="str">
        <f>IF(D3241=0,"Blank",P3241*'3 Model Input'!E$50)</f>
        <v>Blank</v>
      </c>
      <c r="W3241" s="197" t="str">
        <f t="shared" si="523"/>
        <v>Blank</v>
      </c>
      <c r="X3241" s="197" t="str">
        <f t="shared" si="524"/>
        <v>Blank</v>
      </c>
      <c r="Y3241" s="197" t="str">
        <f t="shared" si="525"/>
        <v>Blank</v>
      </c>
      <c r="Z3241" s="197" t="str">
        <f t="shared" si="526"/>
        <v>Blank</v>
      </c>
      <c r="AA3241" s="223" t="str" cm="1">
        <f t="array" ref="AA3241">_xlfn.IFS(ISTEXT('3 Model Input'!F$70),"Missing",ISTEXT('3 Model Input'!I$70),"Missing",ISNUMBER('3 Model Input'!K$70),'3 Model Input'!K$70*P3241)</f>
        <v>Missing</v>
      </c>
      <c r="AB3241" s="89"/>
      <c r="AC3241" s="227" t="str" cm="1">
        <f t="array" ref="AC3241">IF(D3241=0,"Blank",_xlfn.IFS('3 Model Input'!E$61=1,(V3241*G3241)/T3241,'3 Model Input'!E$61=2,(W3241*G3241)/T3241,'3 Model Input'!E$61=3,(X3241*G3241)/T3241,'3 Model Input'!E$61=4,(Y3241*G3241)/T3241,'3 Model Input'!E$61=5,(Z3241*G3241)/T3241, ISTEXT('3 Model Input'!E$61),"Missing",'3 Model Input'!E$61=6,(AA3241*G3241)/T3241))</f>
        <v>Blank</v>
      </c>
      <c r="AD3241" s="202" t="str">
        <f t="shared" si="527"/>
        <v>Blank</v>
      </c>
      <c r="AE3241" s="202" t="str">
        <f t="shared" si="528"/>
        <v>Blank</v>
      </c>
      <c r="AF3241" s="217" t="str">
        <f t="shared" si="529"/>
        <v>Blank</v>
      </c>
      <c r="AG3241" s="9" t="str" cm="1">
        <f t="array" ref="AG3241">_xlfn.IFS(ISNUMBER(AC3241), "", ISNUMBER(SEARCH("Blank", AC3241)), "", ISERROR(AC3241), "Bad input on tab 3")</f>
        <v/>
      </c>
    </row>
    <row r="3242" spans="2:33" ht="15" customHeight="1" x14ac:dyDescent="0.75">
      <c r="B3242" s="205" t="str">
        <f>'5 Driver Data'!B3242</f>
        <v>3234</v>
      </c>
      <c r="C3242" s="193">
        <f>'5 Driver Data'!C3242</f>
        <v>0</v>
      </c>
      <c r="D3242" s="192">
        <f>'5 Driver Data'!D3242</f>
        <v>0</v>
      </c>
      <c r="E3242" s="191">
        <f>'5 Driver Data'!E3242</f>
        <v>0</v>
      </c>
      <c r="F3242" s="191">
        <f>'5 Driver Data'!F3242</f>
        <v>0</v>
      </c>
      <c r="G3242" s="191">
        <f>'5 Driver Data'!G3242</f>
        <v>0</v>
      </c>
      <c r="H3242" s="191">
        <f>'5 Driver Data'!H3242</f>
        <v>0</v>
      </c>
      <c r="I3242" s="191">
        <f>'5 Driver Data'!I3242</f>
        <v>0</v>
      </c>
      <c r="J3242" s="191">
        <f>'5 Driver Data'!J3242</f>
        <v>0</v>
      </c>
      <c r="K3242" s="206">
        <f>'5 Driver Data'!K3242</f>
        <v>0</v>
      </c>
      <c r="L3242" s="1"/>
      <c r="M3242" s="216" t="str">
        <f>IF(D3242=0,"Blank",'3 Model Input'!E$44*'3 Model Input'!E$45)</f>
        <v>Blank</v>
      </c>
      <c r="N3242" s="197" t="str">
        <f t="shared" si="520"/>
        <v>Blank</v>
      </c>
      <c r="O3242" s="197" t="str">
        <f>IF(D3242=0,"Blank",'3 Model Input'!E$49*(1-'3 Model Input'!E$51))</f>
        <v>Blank</v>
      </c>
      <c r="P3242" s="197" t="str">
        <f t="shared" si="521"/>
        <v>Blank</v>
      </c>
      <c r="Q3242" s="197" t="str">
        <f>IF(D3242=0,"Blank",IF(D3242="BEV",E3242*(1-'3 Model Input'!E$54), E3242))</f>
        <v>Blank</v>
      </c>
      <c r="R3242" s="198" t="str">
        <f>IF(D3242=0,"Blank",IF(D3242="PHEV",F3242/G3242,F3242*(1-'3 Model Input'!E$54)/G3242))</f>
        <v>Blank</v>
      </c>
      <c r="S3242" s="198" t="str">
        <f>IF(D3242=0,"Blank",IF(D3242="PHEV",MIN(M3242,E3242),MIN(M3242,(E3242*(1-'3 Model Input'!E$54)))))</f>
        <v>Blank</v>
      </c>
      <c r="T3242" s="217" t="str">
        <f t="shared" si="522"/>
        <v>Blank</v>
      </c>
      <c r="U3242" s="89"/>
      <c r="V3242" s="216" t="str">
        <f>IF(D3242=0,"Blank",P3242*'3 Model Input'!E$50)</f>
        <v>Blank</v>
      </c>
      <c r="W3242" s="197" t="str">
        <f t="shared" si="523"/>
        <v>Blank</v>
      </c>
      <c r="X3242" s="197" t="str">
        <f t="shared" si="524"/>
        <v>Blank</v>
      </c>
      <c r="Y3242" s="197" t="str">
        <f t="shared" si="525"/>
        <v>Blank</v>
      </c>
      <c r="Z3242" s="197" t="str">
        <f t="shared" si="526"/>
        <v>Blank</v>
      </c>
      <c r="AA3242" s="223" t="str" cm="1">
        <f t="array" ref="AA3242">_xlfn.IFS(ISTEXT('3 Model Input'!F$70),"Missing",ISTEXT('3 Model Input'!I$70),"Missing",ISNUMBER('3 Model Input'!K$70),'3 Model Input'!K$70*P3242)</f>
        <v>Missing</v>
      </c>
      <c r="AB3242" s="89"/>
      <c r="AC3242" s="227" t="str" cm="1">
        <f t="array" ref="AC3242">IF(D3242=0,"Blank",_xlfn.IFS('3 Model Input'!E$61=1,(V3242*G3242)/T3242,'3 Model Input'!E$61=2,(W3242*G3242)/T3242,'3 Model Input'!E$61=3,(X3242*G3242)/T3242,'3 Model Input'!E$61=4,(Y3242*G3242)/T3242,'3 Model Input'!E$61=5,(Z3242*G3242)/T3242, ISTEXT('3 Model Input'!E$61),"Missing",'3 Model Input'!E$61=6,(AA3242*G3242)/T3242))</f>
        <v>Blank</v>
      </c>
      <c r="AD3242" s="202" t="str">
        <f t="shared" si="527"/>
        <v>Blank</v>
      </c>
      <c r="AE3242" s="202" t="str">
        <f t="shared" si="528"/>
        <v>Blank</v>
      </c>
      <c r="AF3242" s="217" t="str">
        <f t="shared" si="529"/>
        <v>Blank</v>
      </c>
      <c r="AG3242" s="9" t="str" cm="1">
        <f t="array" ref="AG3242">_xlfn.IFS(ISNUMBER(AC3242), "", ISNUMBER(SEARCH("Blank", AC3242)), "", ISERROR(AC3242), "Bad input on tab 3")</f>
        <v/>
      </c>
    </row>
    <row r="3243" spans="2:33" ht="15" customHeight="1" x14ac:dyDescent="0.75">
      <c r="B3243" s="205" t="str">
        <f>'5 Driver Data'!B3243</f>
        <v>3235</v>
      </c>
      <c r="C3243" s="193">
        <f>'5 Driver Data'!C3243</f>
        <v>0</v>
      </c>
      <c r="D3243" s="192">
        <f>'5 Driver Data'!D3243</f>
        <v>0</v>
      </c>
      <c r="E3243" s="191">
        <f>'5 Driver Data'!E3243</f>
        <v>0</v>
      </c>
      <c r="F3243" s="191">
        <f>'5 Driver Data'!F3243</f>
        <v>0</v>
      </c>
      <c r="G3243" s="191">
        <f>'5 Driver Data'!G3243</f>
        <v>0</v>
      </c>
      <c r="H3243" s="191">
        <f>'5 Driver Data'!H3243</f>
        <v>0</v>
      </c>
      <c r="I3243" s="191">
        <f>'5 Driver Data'!I3243</f>
        <v>0</v>
      </c>
      <c r="J3243" s="191">
        <f>'5 Driver Data'!J3243</f>
        <v>0</v>
      </c>
      <c r="K3243" s="206">
        <f>'5 Driver Data'!K3243</f>
        <v>0</v>
      </c>
      <c r="L3243" s="1"/>
      <c r="M3243" s="216" t="str">
        <f>IF(D3243=0,"Blank",'3 Model Input'!E$44*'3 Model Input'!E$45)</f>
        <v>Blank</v>
      </c>
      <c r="N3243" s="197" t="str">
        <f t="shared" si="520"/>
        <v>Blank</v>
      </c>
      <c r="O3243" s="197" t="str">
        <f>IF(D3243=0,"Blank",'3 Model Input'!E$49*(1-'3 Model Input'!E$51))</f>
        <v>Blank</v>
      </c>
      <c r="P3243" s="197" t="str">
        <f t="shared" si="521"/>
        <v>Blank</v>
      </c>
      <c r="Q3243" s="197" t="str">
        <f>IF(D3243=0,"Blank",IF(D3243="BEV",E3243*(1-'3 Model Input'!E$54), E3243))</f>
        <v>Blank</v>
      </c>
      <c r="R3243" s="198" t="str">
        <f>IF(D3243=0,"Blank",IF(D3243="PHEV",F3243/G3243,F3243*(1-'3 Model Input'!E$54)/G3243))</f>
        <v>Blank</v>
      </c>
      <c r="S3243" s="198" t="str">
        <f>IF(D3243=0,"Blank",IF(D3243="PHEV",MIN(M3243,E3243),MIN(M3243,(E3243*(1-'3 Model Input'!E$54)))))</f>
        <v>Blank</v>
      </c>
      <c r="T3243" s="217" t="str">
        <f t="shared" si="522"/>
        <v>Blank</v>
      </c>
      <c r="U3243" s="89"/>
      <c r="V3243" s="216" t="str">
        <f>IF(D3243=0,"Blank",P3243*'3 Model Input'!E$50)</f>
        <v>Blank</v>
      </c>
      <c r="W3243" s="197" t="str">
        <f t="shared" si="523"/>
        <v>Blank</v>
      </c>
      <c r="X3243" s="197" t="str">
        <f t="shared" si="524"/>
        <v>Blank</v>
      </c>
      <c r="Y3243" s="197" t="str">
        <f t="shared" si="525"/>
        <v>Blank</v>
      </c>
      <c r="Z3243" s="197" t="str">
        <f t="shared" si="526"/>
        <v>Blank</v>
      </c>
      <c r="AA3243" s="223" t="str" cm="1">
        <f t="array" ref="AA3243">_xlfn.IFS(ISTEXT('3 Model Input'!F$70),"Missing",ISTEXT('3 Model Input'!I$70),"Missing",ISNUMBER('3 Model Input'!K$70),'3 Model Input'!K$70*P3243)</f>
        <v>Missing</v>
      </c>
      <c r="AB3243" s="89"/>
      <c r="AC3243" s="227" t="str" cm="1">
        <f t="array" ref="AC3243">IF(D3243=0,"Blank",_xlfn.IFS('3 Model Input'!E$61=1,(V3243*G3243)/T3243,'3 Model Input'!E$61=2,(W3243*G3243)/T3243,'3 Model Input'!E$61=3,(X3243*G3243)/T3243,'3 Model Input'!E$61=4,(Y3243*G3243)/T3243,'3 Model Input'!E$61=5,(Z3243*G3243)/T3243, ISTEXT('3 Model Input'!E$61),"Missing",'3 Model Input'!E$61=6,(AA3243*G3243)/T3243))</f>
        <v>Blank</v>
      </c>
      <c r="AD3243" s="202" t="str">
        <f t="shared" si="527"/>
        <v>Blank</v>
      </c>
      <c r="AE3243" s="202" t="str">
        <f t="shared" si="528"/>
        <v>Blank</v>
      </c>
      <c r="AF3243" s="217" t="str">
        <f t="shared" si="529"/>
        <v>Blank</v>
      </c>
      <c r="AG3243" s="9" t="str" cm="1">
        <f t="array" ref="AG3243">_xlfn.IFS(ISNUMBER(AC3243), "", ISNUMBER(SEARCH("Blank", AC3243)), "", ISERROR(AC3243), "Bad input on tab 3")</f>
        <v/>
      </c>
    </row>
    <row r="3244" spans="2:33" ht="15" customHeight="1" x14ac:dyDescent="0.75">
      <c r="B3244" s="205" t="str">
        <f>'5 Driver Data'!B3244</f>
        <v>3236</v>
      </c>
      <c r="C3244" s="193">
        <f>'5 Driver Data'!C3244</f>
        <v>0</v>
      </c>
      <c r="D3244" s="192">
        <f>'5 Driver Data'!D3244</f>
        <v>0</v>
      </c>
      <c r="E3244" s="191">
        <f>'5 Driver Data'!E3244</f>
        <v>0</v>
      </c>
      <c r="F3244" s="191">
        <f>'5 Driver Data'!F3244</f>
        <v>0</v>
      </c>
      <c r="G3244" s="191">
        <f>'5 Driver Data'!G3244</f>
        <v>0</v>
      </c>
      <c r="H3244" s="191">
        <f>'5 Driver Data'!H3244</f>
        <v>0</v>
      </c>
      <c r="I3244" s="191">
        <f>'5 Driver Data'!I3244</f>
        <v>0</v>
      </c>
      <c r="J3244" s="191">
        <f>'5 Driver Data'!J3244</f>
        <v>0</v>
      </c>
      <c r="K3244" s="206">
        <f>'5 Driver Data'!K3244</f>
        <v>0</v>
      </c>
      <c r="L3244" s="1"/>
      <c r="M3244" s="216" t="str">
        <f>IF(D3244=0,"Blank",'3 Model Input'!E$44*'3 Model Input'!E$45)</f>
        <v>Blank</v>
      </c>
      <c r="N3244" s="197" t="str">
        <f t="shared" si="520"/>
        <v>Blank</v>
      </c>
      <c r="O3244" s="197" t="str">
        <f>IF(D3244=0,"Blank",'3 Model Input'!E$49*(1-'3 Model Input'!E$51))</f>
        <v>Blank</v>
      </c>
      <c r="P3244" s="197" t="str">
        <f t="shared" si="521"/>
        <v>Blank</v>
      </c>
      <c r="Q3244" s="197" t="str">
        <f>IF(D3244=0,"Blank",IF(D3244="BEV",E3244*(1-'3 Model Input'!E$54), E3244))</f>
        <v>Blank</v>
      </c>
      <c r="R3244" s="198" t="str">
        <f>IF(D3244=0,"Blank",IF(D3244="PHEV",F3244/G3244,F3244*(1-'3 Model Input'!E$54)/G3244))</f>
        <v>Blank</v>
      </c>
      <c r="S3244" s="198" t="str">
        <f>IF(D3244=0,"Blank",IF(D3244="PHEV",MIN(M3244,E3244),MIN(M3244,(E3244*(1-'3 Model Input'!E$54)))))</f>
        <v>Blank</v>
      </c>
      <c r="T3244" s="217" t="str">
        <f t="shared" si="522"/>
        <v>Blank</v>
      </c>
      <c r="U3244" s="89"/>
      <c r="V3244" s="216" t="str">
        <f>IF(D3244=0,"Blank",P3244*'3 Model Input'!E$50)</f>
        <v>Blank</v>
      </c>
      <c r="W3244" s="197" t="str">
        <f t="shared" si="523"/>
        <v>Blank</v>
      </c>
      <c r="X3244" s="197" t="str">
        <f t="shared" si="524"/>
        <v>Blank</v>
      </c>
      <c r="Y3244" s="197" t="str">
        <f t="shared" si="525"/>
        <v>Blank</v>
      </c>
      <c r="Z3244" s="197" t="str">
        <f t="shared" si="526"/>
        <v>Blank</v>
      </c>
      <c r="AA3244" s="223" t="str" cm="1">
        <f t="array" ref="AA3244">_xlfn.IFS(ISTEXT('3 Model Input'!F$70),"Missing",ISTEXT('3 Model Input'!I$70),"Missing",ISNUMBER('3 Model Input'!K$70),'3 Model Input'!K$70*P3244)</f>
        <v>Missing</v>
      </c>
      <c r="AB3244" s="89"/>
      <c r="AC3244" s="227" t="str" cm="1">
        <f t="array" ref="AC3244">IF(D3244=0,"Blank",_xlfn.IFS('3 Model Input'!E$61=1,(V3244*G3244)/T3244,'3 Model Input'!E$61=2,(W3244*G3244)/T3244,'3 Model Input'!E$61=3,(X3244*G3244)/T3244,'3 Model Input'!E$61=4,(Y3244*G3244)/T3244,'3 Model Input'!E$61=5,(Z3244*G3244)/T3244, ISTEXT('3 Model Input'!E$61),"Missing",'3 Model Input'!E$61=6,(AA3244*G3244)/T3244))</f>
        <v>Blank</v>
      </c>
      <c r="AD3244" s="202" t="str">
        <f t="shared" si="527"/>
        <v>Blank</v>
      </c>
      <c r="AE3244" s="202" t="str">
        <f t="shared" si="528"/>
        <v>Blank</v>
      </c>
      <c r="AF3244" s="217" t="str">
        <f t="shared" si="529"/>
        <v>Blank</v>
      </c>
      <c r="AG3244" s="9" t="str" cm="1">
        <f t="array" ref="AG3244">_xlfn.IFS(ISNUMBER(AC3244), "", ISNUMBER(SEARCH("Blank", AC3244)), "", ISERROR(AC3244), "Bad input on tab 3")</f>
        <v/>
      </c>
    </row>
    <row r="3245" spans="2:33" ht="15" customHeight="1" x14ac:dyDescent="0.75">
      <c r="B3245" s="205" t="str">
        <f>'5 Driver Data'!B3245</f>
        <v>3237</v>
      </c>
      <c r="C3245" s="193">
        <f>'5 Driver Data'!C3245</f>
        <v>0</v>
      </c>
      <c r="D3245" s="192">
        <f>'5 Driver Data'!D3245</f>
        <v>0</v>
      </c>
      <c r="E3245" s="191">
        <f>'5 Driver Data'!E3245</f>
        <v>0</v>
      </c>
      <c r="F3245" s="191">
        <f>'5 Driver Data'!F3245</f>
        <v>0</v>
      </c>
      <c r="G3245" s="191">
        <f>'5 Driver Data'!G3245</f>
        <v>0</v>
      </c>
      <c r="H3245" s="191">
        <f>'5 Driver Data'!H3245</f>
        <v>0</v>
      </c>
      <c r="I3245" s="191">
        <f>'5 Driver Data'!I3245</f>
        <v>0</v>
      </c>
      <c r="J3245" s="191">
        <f>'5 Driver Data'!J3245</f>
        <v>0</v>
      </c>
      <c r="K3245" s="206">
        <f>'5 Driver Data'!K3245</f>
        <v>0</v>
      </c>
      <c r="L3245" s="1"/>
      <c r="M3245" s="216" t="str">
        <f>IF(D3245=0,"Blank",'3 Model Input'!E$44*'3 Model Input'!E$45)</f>
        <v>Blank</v>
      </c>
      <c r="N3245" s="197" t="str">
        <f t="shared" si="520"/>
        <v>Blank</v>
      </c>
      <c r="O3245" s="197" t="str">
        <f>IF(D3245=0,"Blank",'3 Model Input'!E$49*(1-'3 Model Input'!E$51))</f>
        <v>Blank</v>
      </c>
      <c r="P3245" s="197" t="str">
        <f t="shared" si="521"/>
        <v>Blank</v>
      </c>
      <c r="Q3245" s="197" t="str">
        <f>IF(D3245=0,"Blank",IF(D3245="BEV",E3245*(1-'3 Model Input'!E$54), E3245))</f>
        <v>Blank</v>
      </c>
      <c r="R3245" s="198" t="str">
        <f>IF(D3245=0,"Blank",IF(D3245="PHEV",F3245/G3245,F3245*(1-'3 Model Input'!E$54)/G3245))</f>
        <v>Blank</v>
      </c>
      <c r="S3245" s="198" t="str">
        <f>IF(D3245=0,"Blank",IF(D3245="PHEV",MIN(M3245,E3245),MIN(M3245,(E3245*(1-'3 Model Input'!E$54)))))</f>
        <v>Blank</v>
      </c>
      <c r="T3245" s="217" t="str">
        <f t="shared" si="522"/>
        <v>Blank</v>
      </c>
      <c r="U3245" s="89"/>
      <c r="V3245" s="216" t="str">
        <f>IF(D3245=0,"Blank",P3245*'3 Model Input'!E$50)</f>
        <v>Blank</v>
      </c>
      <c r="W3245" s="197" t="str">
        <f t="shared" si="523"/>
        <v>Blank</v>
      </c>
      <c r="X3245" s="197" t="str">
        <f t="shared" si="524"/>
        <v>Blank</v>
      </c>
      <c r="Y3245" s="197" t="str">
        <f t="shared" si="525"/>
        <v>Blank</v>
      </c>
      <c r="Z3245" s="197" t="str">
        <f t="shared" si="526"/>
        <v>Blank</v>
      </c>
      <c r="AA3245" s="223" t="str" cm="1">
        <f t="array" ref="AA3245">_xlfn.IFS(ISTEXT('3 Model Input'!F$70),"Missing",ISTEXT('3 Model Input'!I$70),"Missing",ISNUMBER('3 Model Input'!K$70),'3 Model Input'!K$70*P3245)</f>
        <v>Missing</v>
      </c>
      <c r="AB3245" s="89"/>
      <c r="AC3245" s="227" t="str" cm="1">
        <f t="array" ref="AC3245">IF(D3245=0,"Blank",_xlfn.IFS('3 Model Input'!E$61=1,(V3245*G3245)/T3245,'3 Model Input'!E$61=2,(W3245*G3245)/T3245,'3 Model Input'!E$61=3,(X3245*G3245)/T3245,'3 Model Input'!E$61=4,(Y3245*G3245)/T3245,'3 Model Input'!E$61=5,(Z3245*G3245)/T3245, ISTEXT('3 Model Input'!E$61),"Missing",'3 Model Input'!E$61=6,(AA3245*G3245)/T3245))</f>
        <v>Blank</v>
      </c>
      <c r="AD3245" s="202" t="str">
        <f t="shared" si="527"/>
        <v>Blank</v>
      </c>
      <c r="AE3245" s="202" t="str">
        <f t="shared" si="528"/>
        <v>Blank</v>
      </c>
      <c r="AF3245" s="217" t="str">
        <f t="shared" si="529"/>
        <v>Blank</v>
      </c>
      <c r="AG3245" s="9" t="str" cm="1">
        <f t="array" ref="AG3245">_xlfn.IFS(ISNUMBER(AC3245), "", ISNUMBER(SEARCH("Blank", AC3245)), "", ISERROR(AC3245), "Bad input on tab 3")</f>
        <v/>
      </c>
    </row>
    <row r="3246" spans="2:33" ht="15" customHeight="1" x14ac:dyDescent="0.75">
      <c r="B3246" s="205" t="str">
        <f>'5 Driver Data'!B3246</f>
        <v>3238</v>
      </c>
      <c r="C3246" s="193">
        <f>'5 Driver Data'!C3246</f>
        <v>0</v>
      </c>
      <c r="D3246" s="192">
        <f>'5 Driver Data'!D3246</f>
        <v>0</v>
      </c>
      <c r="E3246" s="191">
        <f>'5 Driver Data'!E3246</f>
        <v>0</v>
      </c>
      <c r="F3246" s="191">
        <f>'5 Driver Data'!F3246</f>
        <v>0</v>
      </c>
      <c r="G3246" s="191">
        <f>'5 Driver Data'!G3246</f>
        <v>0</v>
      </c>
      <c r="H3246" s="191">
        <f>'5 Driver Data'!H3246</f>
        <v>0</v>
      </c>
      <c r="I3246" s="191">
        <f>'5 Driver Data'!I3246</f>
        <v>0</v>
      </c>
      <c r="J3246" s="191">
        <f>'5 Driver Data'!J3246</f>
        <v>0</v>
      </c>
      <c r="K3246" s="206">
        <f>'5 Driver Data'!K3246</f>
        <v>0</v>
      </c>
      <c r="L3246" s="1"/>
      <c r="M3246" s="216" t="str">
        <f>IF(D3246=0,"Blank",'3 Model Input'!E$44*'3 Model Input'!E$45)</f>
        <v>Blank</v>
      </c>
      <c r="N3246" s="197" t="str">
        <f t="shared" ref="N3246:N3309" si="530">IF(D3246=0,"Blank",H3246*I3246*52)</f>
        <v>Blank</v>
      </c>
      <c r="O3246" s="197" t="str">
        <f>IF(D3246=0,"Blank",'3 Model Input'!E$49*(1-'3 Model Input'!E$51))</f>
        <v>Blank</v>
      </c>
      <c r="P3246" s="197" t="str">
        <f t="shared" ref="P3246:P3309" si="531">IF(D3246=0,"Blank",SUM(N3246:O3246))</f>
        <v>Blank</v>
      </c>
      <c r="Q3246" s="197" t="str">
        <f>IF(D3246=0,"Blank",IF(D3246="BEV",E3246*(1-'3 Model Input'!E$54), E3246))</f>
        <v>Blank</v>
      </c>
      <c r="R3246" s="198" t="str">
        <f>IF(D3246=0,"Blank",IF(D3246="PHEV",F3246/G3246,F3246*(1-'3 Model Input'!E$54)/G3246))</f>
        <v>Blank</v>
      </c>
      <c r="S3246" s="198" t="str">
        <f>IF(D3246=0,"Blank",IF(D3246="PHEV",MIN(M3246,E3246),MIN(M3246,(E3246*(1-'3 Model Input'!E$54)))))</f>
        <v>Blank</v>
      </c>
      <c r="T3246" s="217" t="str">
        <f t="shared" ref="T3246:T3309" si="532">IF(D3246=0,"Blank",MIN(R3246,(S3246/E3246*F3246)))</f>
        <v>Blank</v>
      </c>
      <c r="U3246" s="89"/>
      <c r="V3246" s="216" t="str">
        <f>IF(D3246=0,"Blank",P3246*'3 Model Input'!E$50)</f>
        <v>Blank</v>
      </c>
      <c r="W3246" s="197" t="str">
        <f t="shared" ref="W3246:W3309" si="533">IF(D3246=0,"Blank",V3246*(1-J3246))</f>
        <v>Blank</v>
      </c>
      <c r="X3246" s="197" t="str">
        <f t="shared" ref="X3246:X3309" si="534">P3246</f>
        <v>Blank</v>
      </c>
      <c r="Y3246" s="197" t="str">
        <f t="shared" ref="Y3246:Y3309" si="535">IF(D3246=0,"Blank",P3246*(1-J3246))</f>
        <v>Blank</v>
      </c>
      <c r="Z3246" s="197" t="str">
        <f t="shared" ref="Z3246:Z3309" si="536">IF(D3246=0,"Blank",N3246*K3246)</f>
        <v>Blank</v>
      </c>
      <c r="AA3246" s="223" t="str" cm="1">
        <f t="array" ref="AA3246">_xlfn.IFS(ISTEXT('3 Model Input'!F$70),"Missing",ISTEXT('3 Model Input'!I$70),"Missing",ISNUMBER('3 Model Input'!K$70),'3 Model Input'!K$70*P3246)</f>
        <v>Missing</v>
      </c>
      <c r="AB3246" s="89"/>
      <c r="AC3246" s="227" t="str" cm="1">
        <f t="array" ref="AC3246">IF(D3246=0,"Blank",_xlfn.IFS('3 Model Input'!E$61=1,(V3246*G3246)/T3246,'3 Model Input'!E$61=2,(W3246*G3246)/T3246,'3 Model Input'!E$61=3,(X3246*G3246)/T3246,'3 Model Input'!E$61=4,(Y3246*G3246)/T3246,'3 Model Input'!E$61=5,(Z3246*G3246)/T3246, ISTEXT('3 Model Input'!E$61),"Missing",'3 Model Input'!E$61=6,(AA3246*G3246)/T3246))</f>
        <v>Blank</v>
      </c>
      <c r="AD3246" s="202" t="str">
        <f t="shared" ref="AD3246:AD3309" si="537">IF(D3246=0,"Blank",MIN(SUM(AC3246/52/H3246),1))</f>
        <v>Blank</v>
      </c>
      <c r="AE3246" s="202" t="str">
        <f t="shared" ref="AE3246:AE3309" si="538">IF(D3246=0,"Blank",AD3246*H3246)</f>
        <v>Blank</v>
      </c>
      <c r="AF3246" s="217" t="str">
        <f t="shared" ref="AF3246:AF3309" si="539">IF(D3246=0,"Blank",AC3246*S3246)</f>
        <v>Blank</v>
      </c>
      <c r="AG3246" s="9" t="str" cm="1">
        <f t="array" ref="AG3246">_xlfn.IFS(ISNUMBER(AC3246), "", ISNUMBER(SEARCH("Blank", AC3246)), "", ISERROR(AC3246), "Bad input on tab 3")</f>
        <v/>
      </c>
    </row>
    <row r="3247" spans="2:33" ht="15" customHeight="1" x14ac:dyDescent="0.75">
      <c r="B3247" s="205" t="str">
        <f>'5 Driver Data'!B3247</f>
        <v>3239</v>
      </c>
      <c r="C3247" s="193">
        <f>'5 Driver Data'!C3247</f>
        <v>0</v>
      </c>
      <c r="D3247" s="192">
        <f>'5 Driver Data'!D3247</f>
        <v>0</v>
      </c>
      <c r="E3247" s="191">
        <f>'5 Driver Data'!E3247</f>
        <v>0</v>
      </c>
      <c r="F3247" s="191">
        <f>'5 Driver Data'!F3247</f>
        <v>0</v>
      </c>
      <c r="G3247" s="191">
        <f>'5 Driver Data'!G3247</f>
        <v>0</v>
      </c>
      <c r="H3247" s="191">
        <f>'5 Driver Data'!H3247</f>
        <v>0</v>
      </c>
      <c r="I3247" s="191">
        <f>'5 Driver Data'!I3247</f>
        <v>0</v>
      </c>
      <c r="J3247" s="191">
        <f>'5 Driver Data'!J3247</f>
        <v>0</v>
      </c>
      <c r="K3247" s="206">
        <f>'5 Driver Data'!K3247</f>
        <v>0</v>
      </c>
      <c r="L3247" s="1"/>
      <c r="M3247" s="216" t="str">
        <f>IF(D3247=0,"Blank",'3 Model Input'!E$44*'3 Model Input'!E$45)</f>
        <v>Blank</v>
      </c>
      <c r="N3247" s="197" t="str">
        <f t="shared" si="530"/>
        <v>Blank</v>
      </c>
      <c r="O3247" s="197" t="str">
        <f>IF(D3247=0,"Blank",'3 Model Input'!E$49*(1-'3 Model Input'!E$51))</f>
        <v>Blank</v>
      </c>
      <c r="P3247" s="197" t="str">
        <f t="shared" si="531"/>
        <v>Blank</v>
      </c>
      <c r="Q3247" s="197" t="str">
        <f>IF(D3247=0,"Blank",IF(D3247="BEV",E3247*(1-'3 Model Input'!E$54), E3247))</f>
        <v>Blank</v>
      </c>
      <c r="R3247" s="198" t="str">
        <f>IF(D3247=0,"Blank",IF(D3247="PHEV",F3247/G3247,F3247*(1-'3 Model Input'!E$54)/G3247))</f>
        <v>Blank</v>
      </c>
      <c r="S3247" s="198" t="str">
        <f>IF(D3247=0,"Blank",IF(D3247="PHEV",MIN(M3247,E3247),MIN(M3247,(E3247*(1-'3 Model Input'!E$54)))))</f>
        <v>Blank</v>
      </c>
      <c r="T3247" s="217" t="str">
        <f t="shared" si="532"/>
        <v>Blank</v>
      </c>
      <c r="U3247" s="89"/>
      <c r="V3247" s="216" t="str">
        <f>IF(D3247=0,"Blank",P3247*'3 Model Input'!E$50)</f>
        <v>Blank</v>
      </c>
      <c r="W3247" s="197" t="str">
        <f t="shared" si="533"/>
        <v>Blank</v>
      </c>
      <c r="X3247" s="197" t="str">
        <f t="shared" si="534"/>
        <v>Blank</v>
      </c>
      <c r="Y3247" s="197" t="str">
        <f t="shared" si="535"/>
        <v>Blank</v>
      </c>
      <c r="Z3247" s="197" t="str">
        <f t="shared" si="536"/>
        <v>Blank</v>
      </c>
      <c r="AA3247" s="223" t="str" cm="1">
        <f t="array" ref="AA3247">_xlfn.IFS(ISTEXT('3 Model Input'!F$70),"Missing",ISTEXT('3 Model Input'!I$70),"Missing",ISNUMBER('3 Model Input'!K$70),'3 Model Input'!K$70*P3247)</f>
        <v>Missing</v>
      </c>
      <c r="AB3247" s="89"/>
      <c r="AC3247" s="227" t="str" cm="1">
        <f t="array" ref="AC3247">IF(D3247=0,"Blank",_xlfn.IFS('3 Model Input'!E$61=1,(V3247*G3247)/T3247,'3 Model Input'!E$61=2,(W3247*G3247)/T3247,'3 Model Input'!E$61=3,(X3247*G3247)/T3247,'3 Model Input'!E$61=4,(Y3247*G3247)/T3247,'3 Model Input'!E$61=5,(Z3247*G3247)/T3247, ISTEXT('3 Model Input'!E$61),"Missing",'3 Model Input'!E$61=6,(AA3247*G3247)/T3247))</f>
        <v>Blank</v>
      </c>
      <c r="AD3247" s="202" t="str">
        <f t="shared" si="537"/>
        <v>Blank</v>
      </c>
      <c r="AE3247" s="202" t="str">
        <f t="shared" si="538"/>
        <v>Blank</v>
      </c>
      <c r="AF3247" s="217" t="str">
        <f t="shared" si="539"/>
        <v>Blank</v>
      </c>
      <c r="AG3247" s="9" t="str" cm="1">
        <f t="array" ref="AG3247">_xlfn.IFS(ISNUMBER(AC3247), "", ISNUMBER(SEARCH("Blank", AC3247)), "", ISERROR(AC3247), "Bad input on tab 3")</f>
        <v/>
      </c>
    </row>
    <row r="3248" spans="2:33" ht="15" customHeight="1" x14ac:dyDescent="0.75">
      <c r="B3248" s="205" t="str">
        <f>'5 Driver Data'!B3248</f>
        <v>3240</v>
      </c>
      <c r="C3248" s="193">
        <f>'5 Driver Data'!C3248</f>
        <v>0</v>
      </c>
      <c r="D3248" s="192">
        <f>'5 Driver Data'!D3248</f>
        <v>0</v>
      </c>
      <c r="E3248" s="191">
        <f>'5 Driver Data'!E3248</f>
        <v>0</v>
      </c>
      <c r="F3248" s="191">
        <f>'5 Driver Data'!F3248</f>
        <v>0</v>
      </c>
      <c r="G3248" s="191">
        <f>'5 Driver Data'!G3248</f>
        <v>0</v>
      </c>
      <c r="H3248" s="191">
        <f>'5 Driver Data'!H3248</f>
        <v>0</v>
      </c>
      <c r="I3248" s="191">
        <f>'5 Driver Data'!I3248</f>
        <v>0</v>
      </c>
      <c r="J3248" s="191">
        <f>'5 Driver Data'!J3248</f>
        <v>0</v>
      </c>
      <c r="K3248" s="206">
        <f>'5 Driver Data'!K3248</f>
        <v>0</v>
      </c>
      <c r="L3248" s="1"/>
      <c r="M3248" s="216" t="str">
        <f>IF(D3248=0,"Blank",'3 Model Input'!E$44*'3 Model Input'!E$45)</f>
        <v>Blank</v>
      </c>
      <c r="N3248" s="197" t="str">
        <f t="shared" si="530"/>
        <v>Blank</v>
      </c>
      <c r="O3248" s="197" t="str">
        <f>IF(D3248=0,"Blank",'3 Model Input'!E$49*(1-'3 Model Input'!E$51))</f>
        <v>Blank</v>
      </c>
      <c r="P3248" s="197" t="str">
        <f t="shared" si="531"/>
        <v>Blank</v>
      </c>
      <c r="Q3248" s="197" t="str">
        <f>IF(D3248=0,"Blank",IF(D3248="BEV",E3248*(1-'3 Model Input'!E$54), E3248))</f>
        <v>Blank</v>
      </c>
      <c r="R3248" s="198" t="str">
        <f>IF(D3248=0,"Blank",IF(D3248="PHEV",F3248/G3248,F3248*(1-'3 Model Input'!E$54)/G3248))</f>
        <v>Blank</v>
      </c>
      <c r="S3248" s="198" t="str">
        <f>IF(D3248=0,"Blank",IF(D3248="PHEV",MIN(M3248,E3248),MIN(M3248,(E3248*(1-'3 Model Input'!E$54)))))</f>
        <v>Blank</v>
      </c>
      <c r="T3248" s="217" t="str">
        <f t="shared" si="532"/>
        <v>Blank</v>
      </c>
      <c r="U3248" s="89"/>
      <c r="V3248" s="216" t="str">
        <f>IF(D3248=0,"Blank",P3248*'3 Model Input'!E$50)</f>
        <v>Blank</v>
      </c>
      <c r="W3248" s="197" t="str">
        <f t="shared" si="533"/>
        <v>Blank</v>
      </c>
      <c r="X3248" s="197" t="str">
        <f t="shared" si="534"/>
        <v>Blank</v>
      </c>
      <c r="Y3248" s="197" t="str">
        <f t="shared" si="535"/>
        <v>Blank</v>
      </c>
      <c r="Z3248" s="197" t="str">
        <f t="shared" si="536"/>
        <v>Blank</v>
      </c>
      <c r="AA3248" s="223" t="str" cm="1">
        <f t="array" ref="AA3248">_xlfn.IFS(ISTEXT('3 Model Input'!F$70),"Missing",ISTEXT('3 Model Input'!I$70),"Missing",ISNUMBER('3 Model Input'!K$70),'3 Model Input'!K$70*P3248)</f>
        <v>Missing</v>
      </c>
      <c r="AB3248" s="89"/>
      <c r="AC3248" s="227" t="str" cm="1">
        <f t="array" ref="AC3248">IF(D3248=0,"Blank",_xlfn.IFS('3 Model Input'!E$61=1,(V3248*G3248)/T3248,'3 Model Input'!E$61=2,(W3248*G3248)/T3248,'3 Model Input'!E$61=3,(X3248*G3248)/T3248,'3 Model Input'!E$61=4,(Y3248*G3248)/T3248,'3 Model Input'!E$61=5,(Z3248*G3248)/T3248, ISTEXT('3 Model Input'!E$61),"Missing",'3 Model Input'!E$61=6,(AA3248*G3248)/T3248))</f>
        <v>Blank</v>
      </c>
      <c r="AD3248" s="202" t="str">
        <f t="shared" si="537"/>
        <v>Blank</v>
      </c>
      <c r="AE3248" s="202" t="str">
        <f t="shared" si="538"/>
        <v>Blank</v>
      </c>
      <c r="AF3248" s="217" t="str">
        <f t="shared" si="539"/>
        <v>Blank</v>
      </c>
      <c r="AG3248" s="9" t="str" cm="1">
        <f t="array" ref="AG3248">_xlfn.IFS(ISNUMBER(AC3248), "", ISNUMBER(SEARCH("Blank", AC3248)), "", ISERROR(AC3248), "Bad input on tab 3")</f>
        <v/>
      </c>
    </row>
    <row r="3249" spans="2:33" ht="15" customHeight="1" x14ac:dyDescent="0.75">
      <c r="B3249" s="205" t="str">
        <f>'5 Driver Data'!B3249</f>
        <v>3241</v>
      </c>
      <c r="C3249" s="193">
        <f>'5 Driver Data'!C3249</f>
        <v>0</v>
      </c>
      <c r="D3249" s="192">
        <f>'5 Driver Data'!D3249</f>
        <v>0</v>
      </c>
      <c r="E3249" s="191">
        <f>'5 Driver Data'!E3249</f>
        <v>0</v>
      </c>
      <c r="F3249" s="191">
        <f>'5 Driver Data'!F3249</f>
        <v>0</v>
      </c>
      <c r="G3249" s="191">
        <f>'5 Driver Data'!G3249</f>
        <v>0</v>
      </c>
      <c r="H3249" s="191">
        <f>'5 Driver Data'!H3249</f>
        <v>0</v>
      </c>
      <c r="I3249" s="191">
        <f>'5 Driver Data'!I3249</f>
        <v>0</v>
      </c>
      <c r="J3249" s="191">
        <f>'5 Driver Data'!J3249</f>
        <v>0</v>
      </c>
      <c r="K3249" s="206">
        <f>'5 Driver Data'!K3249</f>
        <v>0</v>
      </c>
      <c r="L3249" s="1"/>
      <c r="M3249" s="216" t="str">
        <f>IF(D3249=0,"Blank",'3 Model Input'!E$44*'3 Model Input'!E$45)</f>
        <v>Blank</v>
      </c>
      <c r="N3249" s="197" t="str">
        <f t="shared" si="530"/>
        <v>Blank</v>
      </c>
      <c r="O3249" s="197" t="str">
        <f>IF(D3249=0,"Blank",'3 Model Input'!E$49*(1-'3 Model Input'!E$51))</f>
        <v>Blank</v>
      </c>
      <c r="P3249" s="197" t="str">
        <f t="shared" si="531"/>
        <v>Blank</v>
      </c>
      <c r="Q3249" s="197" t="str">
        <f>IF(D3249=0,"Blank",IF(D3249="BEV",E3249*(1-'3 Model Input'!E$54), E3249))</f>
        <v>Blank</v>
      </c>
      <c r="R3249" s="198" t="str">
        <f>IF(D3249=0,"Blank",IF(D3249="PHEV",F3249/G3249,F3249*(1-'3 Model Input'!E$54)/G3249))</f>
        <v>Blank</v>
      </c>
      <c r="S3249" s="198" t="str">
        <f>IF(D3249=0,"Blank",IF(D3249="PHEV",MIN(M3249,E3249),MIN(M3249,(E3249*(1-'3 Model Input'!E$54)))))</f>
        <v>Blank</v>
      </c>
      <c r="T3249" s="217" t="str">
        <f t="shared" si="532"/>
        <v>Blank</v>
      </c>
      <c r="U3249" s="89"/>
      <c r="V3249" s="216" t="str">
        <f>IF(D3249=0,"Blank",P3249*'3 Model Input'!E$50)</f>
        <v>Blank</v>
      </c>
      <c r="W3249" s="197" t="str">
        <f t="shared" si="533"/>
        <v>Blank</v>
      </c>
      <c r="X3249" s="197" t="str">
        <f t="shared" si="534"/>
        <v>Blank</v>
      </c>
      <c r="Y3249" s="197" t="str">
        <f t="shared" si="535"/>
        <v>Blank</v>
      </c>
      <c r="Z3249" s="197" t="str">
        <f t="shared" si="536"/>
        <v>Blank</v>
      </c>
      <c r="AA3249" s="223" t="str" cm="1">
        <f t="array" ref="AA3249">_xlfn.IFS(ISTEXT('3 Model Input'!F$70),"Missing",ISTEXT('3 Model Input'!I$70),"Missing",ISNUMBER('3 Model Input'!K$70),'3 Model Input'!K$70*P3249)</f>
        <v>Missing</v>
      </c>
      <c r="AB3249" s="89"/>
      <c r="AC3249" s="227" t="str" cm="1">
        <f t="array" ref="AC3249">IF(D3249=0,"Blank",_xlfn.IFS('3 Model Input'!E$61=1,(V3249*G3249)/T3249,'3 Model Input'!E$61=2,(W3249*G3249)/T3249,'3 Model Input'!E$61=3,(X3249*G3249)/T3249,'3 Model Input'!E$61=4,(Y3249*G3249)/T3249,'3 Model Input'!E$61=5,(Z3249*G3249)/T3249, ISTEXT('3 Model Input'!E$61),"Missing",'3 Model Input'!E$61=6,(AA3249*G3249)/T3249))</f>
        <v>Blank</v>
      </c>
      <c r="AD3249" s="202" t="str">
        <f t="shared" si="537"/>
        <v>Blank</v>
      </c>
      <c r="AE3249" s="202" t="str">
        <f t="shared" si="538"/>
        <v>Blank</v>
      </c>
      <c r="AF3249" s="217" t="str">
        <f t="shared" si="539"/>
        <v>Blank</v>
      </c>
      <c r="AG3249" s="9" t="str" cm="1">
        <f t="array" ref="AG3249">_xlfn.IFS(ISNUMBER(AC3249), "", ISNUMBER(SEARCH("Blank", AC3249)), "", ISERROR(AC3249), "Bad input on tab 3")</f>
        <v/>
      </c>
    </row>
    <row r="3250" spans="2:33" ht="15" customHeight="1" x14ac:dyDescent="0.75">
      <c r="B3250" s="205" t="str">
        <f>'5 Driver Data'!B3250</f>
        <v>3242</v>
      </c>
      <c r="C3250" s="193">
        <f>'5 Driver Data'!C3250</f>
        <v>0</v>
      </c>
      <c r="D3250" s="192">
        <f>'5 Driver Data'!D3250</f>
        <v>0</v>
      </c>
      <c r="E3250" s="191">
        <f>'5 Driver Data'!E3250</f>
        <v>0</v>
      </c>
      <c r="F3250" s="191">
        <f>'5 Driver Data'!F3250</f>
        <v>0</v>
      </c>
      <c r="G3250" s="191">
        <f>'5 Driver Data'!G3250</f>
        <v>0</v>
      </c>
      <c r="H3250" s="191">
        <f>'5 Driver Data'!H3250</f>
        <v>0</v>
      </c>
      <c r="I3250" s="191">
        <f>'5 Driver Data'!I3250</f>
        <v>0</v>
      </c>
      <c r="J3250" s="191">
        <f>'5 Driver Data'!J3250</f>
        <v>0</v>
      </c>
      <c r="K3250" s="206">
        <f>'5 Driver Data'!K3250</f>
        <v>0</v>
      </c>
      <c r="L3250" s="1"/>
      <c r="M3250" s="216" t="str">
        <f>IF(D3250=0,"Blank",'3 Model Input'!E$44*'3 Model Input'!E$45)</f>
        <v>Blank</v>
      </c>
      <c r="N3250" s="197" t="str">
        <f t="shared" si="530"/>
        <v>Blank</v>
      </c>
      <c r="O3250" s="197" t="str">
        <f>IF(D3250=0,"Blank",'3 Model Input'!E$49*(1-'3 Model Input'!E$51))</f>
        <v>Blank</v>
      </c>
      <c r="P3250" s="197" t="str">
        <f t="shared" si="531"/>
        <v>Blank</v>
      </c>
      <c r="Q3250" s="197" t="str">
        <f>IF(D3250=0,"Blank",IF(D3250="BEV",E3250*(1-'3 Model Input'!E$54), E3250))</f>
        <v>Blank</v>
      </c>
      <c r="R3250" s="198" t="str">
        <f>IF(D3250=0,"Blank",IF(D3250="PHEV",F3250/G3250,F3250*(1-'3 Model Input'!E$54)/G3250))</f>
        <v>Blank</v>
      </c>
      <c r="S3250" s="198" t="str">
        <f>IF(D3250=0,"Blank",IF(D3250="PHEV",MIN(M3250,E3250),MIN(M3250,(E3250*(1-'3 Model Input'!E$54)))))</f>
        <v>Blank</v>
      </c>
      <c r="T3250" s="217" t="str">
        <f t="shared" si="532"/>
        <v>Blank</v>
      </c>
      <c r="U3250" s="89"/>
      <c r="V3250" s="216" t="str">
        <f>IF(D3250=0,"Blank",P3250*'3 Model Input'!E$50)</f>
        <v>Blank</v>
      </c>
      <c r="W3250" s="197" t="str">
        <f t="shared" si="533"/>
        <v>Blank</v>
      </c>
      <c r="X3250" s="197" t="str">
        <f t="shared" si="534"/>
        <v>Blank</v>
      </c>
      <c r="Y3250" s="197" t="str">
        <f t="shared" si="535"/>
        <v>Blank</v>
      </c>
      <c r="Z3250" s="197" t="str">
        <f t="shared" si="536"/>
        <v>Blank</v>
      </c>
      <c r="AA3250" s="223" t="str" cm="1">
        <f t="array" ref="AA3250">_xlfn.IFS(ISTEXT('3 Model Input'!F$70),"Missing",ISTEXT('3 Model Input'!I$70),"Missing",ISNUMBER('3 Model Input'!K$70),'3 Model Input'!K$70*P3250)</f>
        <v>Missing</v>
      </c>
      <c r="AB3250" s="89"/>
      <c r="AC3250" s="227" t="str" cm="1">
        <f t="array" ref="AC3250">IF(D3250=0,"Blank",_xlfn.IFS('3 Model Input'!E$61=1,(V3250*G3250)/T3250,'3 Model Input'!E$61=2,(W3250*G3250)/T3250,'3 Model Input'!E$61=3,(X3250*G3250)/T3250,'3 Model Input'!E$61=4,(Y3250*G3250)/T3250,'3 Model Input'!E$61=5,(Z3250*G3250)/T3250, ISTEXT('3 Model Input'!E$61),"Missing",'3 Model Input'!E$61=6,(AA3250*G3250)/T3250))</f>
        <v>Blank</v>
      </c>
      <c r="AD3250" s="202" t="str">
        <f t="shared" si="537"/>
        <v>Blank</v>
      </c>
      <c r="AE3250" s="202" t="str">
        <f t="shared" si="538"/>
        <v>Blank</v>
      </c>
      <c r="AF3250" s="217" t="str">
        <f t="shared" si="539"/>
        <v>Blank</v>
      </c>
      <c r="AG3250" s="9" t="str" cm="1">
        <f t="array" ref="AG3250">_xlfn.IFS(ISNUMBER(AC3250), "", ISNUMBER(SEARCH("Blank", AC3250)), "", ISERROR(AC3250), "Bad input on tab 3")</f>
        <v/>
      </c>
    </row>
    <row r="3251" spans="2:33" ht="15" customHeight="1" x14ac:dyDescent="0.75">
      <c r="B3251" s="205" t="str">
        <f>'5 Driver Data'!B3251</f>
        <v>3243</v>
      </c>
      <c r="C3251" s="193">
        <f>'5 Driver Data'!C3251</f>
        <v>0</v>
      </c>
      <c r="D3251" s="192">
        <f>'5 Driver Data'!D3251</f>
        <v>0</v>
      </c>
      <c r="E3251" s="191">
        <f>'5 Driver Data'!E3251</f>
        <v>0</v>
      </c>
      <c r="F3251" s="191">
        <f>'5 Driver Data'!F3251</f>
        <v>0</v>
      </c>
      <c r="G3251" s="191">
        <f>'5 Driver Data'!G3251</f>
        <v>0</v>
      </c>
      <c r="H3251" s="191">
        <f>'5 Driver Data'!H3251</f>
        <v>0</v>
      </c>
      <c r="I3251" s="191">
        <f>'5 Driver Data'!I3251</f>
        <v>0</v>
      </c>
      <c r="J3251" s="191">
        <f>'5 Driver Data'!J3251</f>
        <v>0</v>
      </c>
      <c r="K3251" s="206">
        <f>'5 Driver Data'!K3251</f>
        <v>0</v>
      </c>
      <c r="L3251" s="1"/>
      <c r="M3251" s="216" t="str">
        <f>IF(D3251=0,"Blank",'3 Model Input'!E$44*'3 Model Input'!E$45)</f>
        <v>Blank</v>
      </c>
      <c r="N3251" s="197" t="str">
        <f t="shared" si="530"/>
        <v>Blank</v>
      </c>
      <c r="O3251" s="197" t="str">
        <f>IF(D3251=0,"Blank",'3 Model Input'!E$49*(1-'3 Model Input'!E$51))</f>
        <v>Blank</v>
      </c>
      <c r="P3251" s="197" t="str">
        <f t="shared" si="531"/>
        <v>Blank</v>
      </c>
      <c r="Q3251" s="197" t="str">
        <f>IF(D3251=0,"Blank",IF(D3251="BEV",E3251*(1-'3 Model Input'!E$54), E3251))</f>
        <v>Blank</v>
      </c>
      <c r="R3251" s="198" t="str">
        <f>IF(D3251=0,"Blank",IF(D3251="PHEV",F3251/G3251,F3251*(1-'3 Model Input'!E$54)/G3251))</f>
        <v>Blank</v>
      </c>
      <c r="S3251" s="198" t="str">
        <f>IF(D3251=0,"Blank",IF(D3251="PHEV",MIN(M3251,E3251),MIN(M3251,(E3251*(1-'3 Model Input'!E$54)))))</f>
        <v>Blank</v>
      </c>
      <c r="T3251" s="217" t="str">
        <f t="shared" si="532"/>
        <v>Blank</v>
      </c>
      <c r="U3251" s="89"/>
      <c r="V3251" s="216" t="str">
        <f>IF(D3251=0,"Blank",P3251*'3 Model Input'!E$50)</f>
        <v>Blank</v>
      </c>
      <c r="W3251" s="197" t="str">
        <f t="shared" si="533"/>
        <v>Blank</v>
      </c>
      <c r="X3251" s="197" t="str">
        <f t="shared" si="534"/>
        <v>Blank</v>
      </c>
      <c r="Y3251" s="197" t="str">
        <f t="shared" si="535"/>
        <v>Blank</v>
      </c>
      <c r="Z3251" s="197" t="str">
        <f t="shared" si="536"/>
        <v>Blank</v>
      </c>
      <c r="AA3251" s="223" t="str" cm="1">
        <f t="array" ref="AA3251">_xlfn.IFS(ISTEXT('3 Model Input'!F$70),"Missing",ISTEXT('3 Model Input'!I$70),"Missing",ISNUMBER('3 Model Input'!K$70),'3 Model Input'!K$70*P3251)</f>
        <v>Missing</v>
      </c>
      <c r="AB3251" s="89"/>
      <c r="AC3251" s="227" t="str" cm="1">
        <f t="array" ref="AC3251">IF(D3251=0,"Blank",_xlfn.IFS('3 Model Input'!E$61=1,(V3251*G3251)/T3251,'3 Model Input'!E$61=2,(W3251*G3251)/T3251,'3 Model Input'!E$61=3,(X3251*G3251)/T3251,'3 Model Input'!E$61=4,(Y3251*G3251)/T3251,'3 Model Input'!E$61=5,(Z3251*G3251)/T3251, ISTEXT('3 Model Input'!E$61),"Missing",'3 Model Input'!E$61=6,(AA3251*G3251)/T3251))</f>
        <v>Blank</v>
      </c>
      <c r="AD3251" s="202" t="str">
        <f t="shared" si="537"/>
        <v>Blank</v>
      </c>
      <c r="AE3251" s="202" t="str">
        <f t="shared" si="538"/>
        <v>Blank</v>
      </c>
      <c r="AF3251" s="217" t="str">
        <f t="shared" si="539"/>
        <v>Blank</v>
      </c>
      <c r="AG3251" s="9" t="str" cm="1">
        <f t="array" ref="AG3251">_xlfn.IFS(ISNUMBER(AC3251), "", ISNUMBER(SEARCH("Blank", AC3251)), "", ISERROR(AC3251), "Bad input on tab 3")</f>
        <v/>
      </c>
    </row>
    <row r="3252" spans="2:33" ht="15" customHeight="1" x14ac:dyDescent="0.75">
      <c r="B3252" s="205" t="str">
        <f>'5 Driver Data'!B3252</f>
        <v>3244</v>
      </c>
      <c r="C3252" s="193">
        <f>'5 Driver Data'!C3252</f>
        <v>0</v>
      </c>
      <c r="D3252" s="192">
        <f>'5 Driver Data'!D3252</f>
        <v>0</v>
      </c>
      <c r="E3252" s="191">
        <f>'5 Driver Data'!E3252</f>
        <v>0</v>
      </c>
      <c r="F3252" s="191">
        <f>'5 Driver Data'!F3252</f>
        <v>0</v>
      </c>
      <c r="G3252" s="191">
        <f>'5 Driver Data'!G3252</f>
        <v>0</v>
      </c>
      <c r="H3252" s="191">
        <f>'5 Driver Data'!H3252</f>
        <v>0</v>
      </c>
      <c r="I3252" s="191">
        <f>'5 Driver Data'!I3252</f>
        <v>0</v>
      </c>
      <c r="J3252" s="191">
        <f>'5 Driver Data'!J3252</f>
        <v>0</v>
      </c>
      <c r="K3252" s="206">
        <f>'5 Driver Data'!K3252</f>
        <v>0</v>
      </c>
      <c r="L3252" s="1"/>
      <c r="M3252" s="216" t="str">
        <f>IF(D3252=0,"Blank",'3 Model Input'!E$44*'3 Model Input'!E$45)</f>
        <v>Blank</v>
      </c>
      <c r="N3252" s="197" t="str">
        <f t="shared" si="530"/>
        <v>Blank</v>
      </c>
      <c r="O3252" s="197" t="str">
        <f>IF(D3252=0,"Blank",'3 Model Input'!E$49*(1-'3 Model Input'!E$51))</f>
        <v>Blank</v>
      </c>
      <c r="P3252" s="197" t="str">
        <f t="shared" si="531"/>
        <v>Blank</v>
      </c>
      <c r="Q3252" s="197" t="str">
        <f>IF(D3252=0,"Blank",IF(D3252="BEV",E3252*(1-'3 Model Input'!E$54), E3252))</f>
        <v>Blank</v>
      </c>
      <c r="R3252" s="198" t="str">
        <f>IF(D3252=0,"Blank",IF(D3252="PHEV",F3252/G3252,F3252*(1-'3 Model Input'!E$54)/G3252))</f>
        <v>Blank</v>
      </c>
      <c r="S3252" s="198" t="str">
        <f>IF(D3252=0,"Blank",IF(D3252="PHEV",MIN(M3252,E3252),MIN(M3252,(E3252*(1-'3 Model Input'!E$54)))))</f>
        <v>Blank</v>
      </c>
      <c r="T3252" s="217" t="str">
        <f t="shared" si="532"/>
        <v>Blank</v>
      </c>
      <c r="U3252" s="89"/>
      <c r="V3252" s="216" t="str">
        <f>IF(D3252=0,"Blank",P3252*'3 Model Input'!E$50)</f>
        <v>Blank</v>
      </c>
      <c r="W3252" s="197" t="str">
        <f t="shared" si="533"/>
        <v>Blank</v>
      </c>
      <c r="X3252" s="197" t="str">
        <f t="shared" si="534"/>
        <v>Blank</v>
      </c>
      <c r="Y3252" s="197" t="str">
        <f t="shared" si="535"/>
        <v>Blank</v>
      </c>
      <c r="Z3252" s="197" t="str">
        <f t="shared" si="536"/>
        <v>Blank</v>
      </c>
      <c r="AA3252" s="223" t="str" cm="1">
        <f t="array" ref="AA3252">_xlfn.IFS(ISTEXT('3 Model Input'!F$70),"Missing",ISTEXT('3 Model Input'!I$70),"Missing",ISNUMBER('3 Model Input'!K$70),'3 Model Input'!K$70*P3252)</f>
        <v>Missing</v>
      </c>
      <c r="AB3252" s="89"/>
      <c r="AC3252" s="227" t="str" cm="1">
        <f t="array" ref="AC3252">IF(D3252=0,"Blank",_xlfn.IFS('3 Model Input'!E$61=1,(V3252*G3252)/T3252,'3 Model Input'!E$61=2,(W3252*G3252)/T3252,'3 Model Input'!E$61=3,(X3252*G3252)/T3252,'3 Model Input'!E$61=4,(Y3252*G3252)/T3252,'3 Model Input'!E$61=5,(Z3252*G3252)/T3252, ISTEXT('3 Model Input'!E$61),"Missing",'3 Model Input'!E$61=6,(AA3252*G3252)/T3252))</f>
        <v>Blank</v>
      </c>
      <c r="AD3252" s="202" t="str">
        <f t="shared" si="537"/>
        <v>Blank</v>
      </c>
      <c r="AE3252" s="202" t="str">
        <f t="shared" si="538"/>
        <v>Blank</v>
      </c>
      <c r="AF3252" s="217" t="str">
        <f t="shared" si="539"/>
        <v>Blank</v>
      </c>
      <c r="AG3252" s="9" t="str" cm="1">
        <f t="array" ref="AG3252">_xlfn.IFS(ISNUMBER(AC3252), "", ISNUMBER(SEARCH("Blank", AC3252)), "", ISERROR(AC3252), "Bad input on tab 3")</f>
        <v/>
      </c>
    </row>
    <row r="3253" spans="2:33" ht="15" customHeight="1" x14ac:dyDescent="0.75">
      <c r="B3253" s="205" t="str">
        <f>'5 Driver Data'!B3253</f>
        <v>3245</v>
      </c>
      <c r="C3253" s="193">
        <f>'5 Driver Data'!C3253</f>
        <v>0</v>
      </c>
      <c r="D3253" s="192">
        <f>'5 Driver Data'!D3253</f>
        <v>0</v>
      </c>
      <c r="E3253" s="191">
        <f>'5 Driver Data'!E3253</f>
        <v>0</v>
      </c>
      <c r="F3253" s="191">
        <f>'5 Driver Data'!F3253</f>
        <v>0</v>
      </c>
      <c r="G3253" s="191">
        <f>'5 Driver Data'!G3253</f>
        <v>0</v>
      </c>
      <c r="H3253" s="191">
        <f>'5 Driver Data'!H3253</f>
        <v>0</v>
      </c>
      <c r="I3253" s="191">
        <f>'5 Driver Data'!I3253</f>
        <v>0</v>
      </c>
      <c r="J3253" s="191">
        <f>'5 Driver Data'!J3253</f>
        <v>0</v>
      </c>
      <c r="K3253" s="206">
        <f>'5 Driver Data'!K3253</f>
        <v>0</v>
      </c>
      <c r="L3253" s="1"/>
      <c r="M3253" s="216" t="str">
        <f>IF(D3253=0,"Blank",'3 Model Input'!E$44*'3 Model Input'!E$45)</f>
        <v>Blank</v>
      </c>
      <c r="N3253" s="197" t="str">
        <f t="shared" si="530"/>
        <v>Blank</v>
      </c>
      <c r="O3253" s="197" t="str">
        <f>IF(D3253=0,"Blank",'3 Model Input'!E$49*(1-'3 Model Input'!E$51))</f>
        <v>Blank</v>
      </c>
      <c r="P3253" s="197" t="str">
        <f t="shared" si="531"/>
        <v>Blank</v>
      </c>
      <c r="Q3253" s="197" t="str">
        <f>IF(D3253=0,"Blank",IF(D3253="BEV",E3253*(1-'3 Model Input'!E$54), E3253))</f>
        <v>Blank</v>
      </c>
      <c r="R3253" s="198" t="str">
        <f>IF(D3253=0,"Blank",IF(D3253="PHEV",F3253/G3253,F3253*(1-'3 Model Input'!E$54)/G3253))</f>
        <v>Blank</v>
      </c>
      <c r="S3253" s="198" t="str">
        <f>IF(D3253=0,"Blank",IF(D3253="PHEV",MIN(M3253,E3253),MIN(M3253,(E3253*(1-'3 Model Input'!E$54)))))</f>
        <v>Blank</v>
      </c>
      <c r="T3253" s="217" t="str">
        <f t="shared" si="532"/>
        <v>Blank</v>
      </c>
      <c r="U3253" s="89"/>
      <c r="V3253" s="216" t="str">
        <f>IF(D3253=0,"Blank",P3253*'3 Model Input'!E$50)</f>
        <v>Blank</v>
      </c>
      <c r="W3253" s="197" t="str">
        <f t="shared" si="533"/>
        <v>Blank</v>
      </c>
      <c r="X3253" s="197" t="str">
        <f t="shared" si="534"/>
        <v>Blank</v>
      </c>
      <c r="Y3253" s="197" t="str">
        <f t="shared" si="535"/>
        <v>Blank</v>
      </c>
      <c r="Z3253" s="197" t="str">
        <f t="shared" si="536"/>
        <v>Blank</v>
      </c>
      <c r="AA3253" s="223" t="str" cm="1">
        <f t="array" ref="AA3253">_xlfn.IFS(ISTEXT('3 Model Input'!F$70),"Missing",ISTEXT('3 Model Input'!I$70),"Missing",ISNUMBER('3 Model Input'!K$70),'3 Model Input'!K$70*P3253)</f>
        <v>Missing</v>
      </c>
      <c r="AB3253" s="89"/>
      <c r="AC3253" s="227" t="str" cm="1">
        <f t="array" ref="AC3253">IF(D3253=0,"Blank",_xlfn.IFS('3 Model Input'!E$61=1,(V3253*G3253)/T3253,'3 Model Input'!E$61=2,(W3253*G3253)/T3253,'3 Model Input'!E$61=3,(X3253*G3253)/T3253,'3 Model Input'!E$61=4,(Y3253*G3253)/T3253,'3 Model Input'!E$61=5,(Z3253*G3253)/T3253, ISTEXT('3 Model Input'!E$61),"Missing",'3 Model Input'!E$61=6,(AA3253*G3253)/T3253))</f>
        <v>Blank</v>
      </c>
      <c r="AD3253" s="202" t="str">
        <f t="shared" si="537"/>
        <v>Blank</v>
      </c>
      <c r="AE3253" s="202" t="str">
        <f t="shared" si="538"/>
        <v>Blank</v>
      </c>
      <c r="AF3253" s="217" t="str">
        <f t="shared" si="539"/>
        <v>Blank</v>
      </c>
      <c r="AG3253" s="9" t="str" cm="1">
        <f t="array" ref="AG3253">_xlfn.IFS(ISNUMBER(AC3253), "", ISNUMBER(SEARCH("Blank", AC3253)), "", ISERROR(AC3253), "Bad input on tab 3")</f>
        <v/>
      </c>
    </row>
    <row r="3254" spans="2:33" ht="15" customHeight="1" x14ac:dyDescent="0.75">
      <c r="B3254" s="205" t="str">
        <f>'5 Driver Data'!B3254</f>
        <v>3246</v>
      </c>
      <c r="C3254" s="193">
        <f>'5 Driver Data'!C3254</f>
        <v>0</v>
      </c>
      <c r="D3254" s="192">
        <f>'5 Driver Data'!D3254</f>
        <v>0</v>
      </c>
      <c r="E3254" s="191">
        <f>'5 Driver Data'!E3254</f>
        <v>0</v>
      </c>
      <c r="F3254" s="191">
        <f>'5 Driver Data'!F3254</f>
        <v>0</v>
      </c>
      <c r="G3254" s="191">
        <f>'5 Driver Data'!G3254</f>
        <v>0</v>
      </c>
      <c r="H3254" s="191">
        <f>'5 Driver Data'!H3254</f>
        <v>0</v>
      </c>
      <c r="I3254" s="191">
        <f>'5 Driver Data'!I3254</f>
        <v>0</v>
      </c>
      <c r="J3254" s="191">
        <f>'5 Driver Data'!J3254</f>
        <v>0</v>
      </c>
      <c r="K3254" s="206">
        <f>'5 Driver Data'!K3254</f>
        <v>0</v>
      </c>
      <c r="L3254" s="1"/>
      <c r="M3254" s="216" t="str">
        <f>IF(D3254=0,"Blank",'3 Model Input'!E$44*'3 Model Input'!E$45)</f>
        <v>Blank</v>
      </c>
      <c r="N3254" s="197" t="str">
        <f t="shared" si="530"/>
        <v>Blank</v>
      </c>
      <c r="O3254" s="197" t="str">
        <f>IF(D3254=0,"Blank",'3 Model Input'!E$49*(1-'3 Model Input'!E$51))</f>
        <v>Blank</v>
      </c>
      <c r="P3254" s="197" t="str">
        <f t="shared" si="531"/>
        <v>Blank</v>
      </c>
      <c r="Q3254" s="197" t="str">
        <f>IF(D3254=0,"Blank",IF(D3254="BEV",E3254*(1-'3 Model Input'!E$54), E3254))</f>
        <v>Blank</v>
      </c>
      <c r="R3254" s="198" t="str">
        <f>IF(D3254=0,"Blank",IF(D3254="PHEV",F3254/G3254,F3254*(1-'3 Model Input'!E$54)/G3254))</f>
        <v>Blank</v>
      </c>
      <c r="S3254" s="198" t="str">
        <f>IF(D3254=0,"Blank",IF(D3254="PHEV",MIN(M3254,E3254),MIN(M3254,(E3254*(1-'3 Model Input'!E$54)))))</f>
        <v>Blank</v>
      </c>
      <c r="T3254" s="217" t="str">
        <f t="shared" si="532"/>
        <v>Blank</v>
      </c>
      <c r="U3254" s="89"/>
      <c r="V3254" s="216" t="str">
        <f>IF(D3254=0,"Blank",P3254*'3 Model Input'!E$50)</f>
        <v>Blank</v>
      </c>
      <c r="W3254" s="197" t="str">
        <f t="shared" si="533"/>
        <v>Blank</v>
      </c>
      <c r="X3254" s="197" t="str">
        <f t="shared" si="534"/>
        <v>Blank</v>
      </c>
      <c r="Y3254" s="197" t="str">
        <f t="shared" si="535"/>
        <v>Blank</v>
      </c>
      <c r="Z3254" s="197" t="str">
        <f t="shared" si="536"/>
        <v>Blank</v>
      </c>
      <c r="AA3254" s="223" t="str" cm="1">
        <f t="array" ref="AA3254">_xlfn.IFS(ISTEXT('3 Model Input'!F$70),"Missing",ISTEXT('3 Model Input'!I$70),"Missing",ISNUMBER('3 Model Input'!K$70),'3 Model Input'!K$70*P3254)</f>
        <v>Missing</v>
      </c>
      <c r="AB3254" s="89"/>
      <c r="AC3254" s="227" t="str" cm="1">
        <f t="array" ref="AC3254">IF(D3254=0,"Blank",_xlfn.IFS('3 Model Input'!E$61=1,(V3254*G3254)/T3254,'3 Model Input'!E$61=2,(W3254*G3254)/T3254,'3 Model Input'!E$61=3,(X3254*G3254)/T3254,'3 Model Input'!E$61=4,(Y3254*G3254)/T3254,'3 Model Input'!E$61=5,(Z3254*G3254)/T3254, ISTEXT('3 Model Input'!E$61),"Missing",'3 Model Input'!E$61=6,(AA3254*G3254)/T3254))</f>
        <v>Blank</v>
      </c>
      <c r="AD3254" s="202" t="str">
        <f t="shared" si="537"/>
        <v>Blank</v>
      </c>
      <c r="AE3254" s="202" t="str">
        <f t="shared" si="538"/>
        <v>Blank</v>
      </c>
      <c r="AF3254" s="217" t="str">
        <f t="shared" si="539"/>
        <v>Blank</v>
      </c>
      <c r="AG3254" s="9" t="str" cm="1">
        <f t="array" ref="AG3254">_xlfn.IFS(ISNUMBER(AC3254), "", ISNUMBER(SEARCH("Blank", AC3254)), "", ISERROR(AC3254), "Bad input on tab 3")</f>
        <v/>
      </c>
    </row>
    <row r="3255" spans="2:33" ht="15" customHeight="1" x14ac:dyDescent="0.75">
      <c r="B3255" s="205" t="str">
        <f>'5 Driver Data'!B3255</f>
        <v>3247</v>
      </c>
      <c r="C3255" s="193">
        <f>'5 Driver Data'!C3255</f>
        <v>0</v>
      </c>
      <c r="D3255" s="192">
        <f>'5 Driver Data'!D3255</f>
        <v>0</v>
      </c>
      <c r="E3255" s="191">
        <f>'5 Driver Data'!E3255</f>
        <v>0</v>
      </c>
      <c r="F3255" s="191">
        <f>'5 Driver Data'!F3255</f>
        <v>0</v>
      </c>
      <c r="G3255" s="191">
        <f>'5 Driver Data'!G3255</f>
        <v>0</v>
      </c>
      <c r="H3255" s="191">
        <f>'5 Driver Data'!H3255</f>
        <v>0</v>
      </c>
      <c r="I3255" s="191">
        <f>'5 Driver Data'!I3255</f>
        <v>0</v>
      </c>
      <c r="J3255" s="191">
        <f>'5 Driver Data'!J3255</f>
        <v>0</v>
      </c>
      <c r="K3255" s="206">
        <f>'5 Driver Data'!K3255</f>
        <v>0</v>
      </c>
      <c r="L3255" s="1"/>
      <c r="M3255" s="216" t="str">
        <f>IF(D3255=0,"Blank",'3 Model Input'!E$44*'3 Model Input'!E$45)</f>
        <v>Blank</v>
      </c>
      <c r="N3255" s="197" t="str">
        <f t="shared" si="530"/>
        <v>Blank</v>
      </c>
      <c r="O3255" s="197" t="str">
        <f>IF(D3255=0,"Blank",'3 Model Input'!E$49*(1-'3 Model Input'!E$51))</f>
        <v>Blank</v>
      </c>
      <c r="P3255" s="197" t="str">
        <f t="shared" si="531"/>
        <v>Blank</v>
      </c>
      <c r="Q3255" s="197" t="str">
        <f>IF(D3255=0,"Blank",IF(D3255="BEV",E3255*(1-'3 Model Input'!E$54), E3255))</f>
        <v>Blank</v>
      </c>
      <c r="R3255" s="198" t="str">
        <f>IF(D3255=0,"Blank",IF(D3255="PHEV",F3255/G3255,F3255*(1-'3 Model Input'!E$54)/G3255))</f>
        <v>Blank</v>
      </c>
      <c r="S3255" s="198" t="str">
        <f>IF(D3255=0,"Blank",IF(D3255="PHEV",MIN(M3255,E3255),MIN(M3255,(E3255*(1-'3 Model Input'!E$54)))))</f>
        <v>Blank</v>
      </c>
      <c r="T3255" s="217" t="str">
        <f t="shared" si="532"/>
        <v>Blank</v>
      </c>
      <c r="U3255" s="89"/>
      <c r="V3255" s="216" t="str">
        <f>IF(D3255=0,"Blank",P3255*'3 Model Input'!E$50)</f>
        <v>Blank</v>
      </c>
      <c r="W3255" s="197" t="str">
        <f t="shared" si="533"/>
        <v>Blank</v>
      </c>
      <c r="X3255" s="197" t="str">
        <f t="shared" si="534"/>
        <v>Blank</v>
      </c>
      <c r="Y3255" s="197" t="str">
        <f t="shared" si="535"/>
        <v>Blank</v>
      </c>
      <c r="Z3255" s="197" t="str">
        <f t="shared" si="536"/>
        <v>Blank</v>
      </c>
      <c r="AA3255" s="223" t="str" cm="1">
        <f t="array" ref="AA3255">_xlfn.IFS(ISTEXT('3 Model Input'!F$70),"Missing",ISTEXT('3 Model Input'!I$70),"Missing",ISNUMBER('3 Model Input'!K$70),'3 Model Input'!K$70*P3255)</f>
        <v>Missing</v>
      </c>
      <c r="AB3255" s="89"/>
      <c r="AC3255" s="227" t="str" cm="1">
        <f t="array" ref="AC3255">IF(D3255=0,"Blank",_xlfn.IFS('3 Model Input'!E$61=1,(V3255*G3255)/T3255,'3 Model Input'!E$61=2,(W3255*G3255)/T3255,'3 Model Input'!E$61=3,(X3255*G3255)/T3255,'3 Model Input'!E$61=4,(Y3255*G3255)/T3255,'3 Model Input'!E$61=5,(Z3255*G3255)/T3255, ISTEXT('3 Model Input'!E$61),"Missing",'3 Model Input'!E$61=6,(AA3255*G3255)/T3255))</f>
        <v>Blank</v>
      </c>
      <c r="AD3255" s="202" t="str">
        <f t="shared" si="537"/>
        <v>Blank</v>
      </c>
      <c r="AE3255" s="202" t="str">
        <f t="shared" si="538"/>
        <v>Blank</v>
      </c>
      <c r="AF3255" s="217" t="str">
        <f t="shared" si="539"/>
        <v>Blank</v>
      </c>
      <c r="AG3255" s="9" t="str" cm="1">
        <f t="array" ref="AG3255">_xlfn.IFS(ISNUMBER(AC3255), "", ISNUMBER(SEARCH("Blank", AC3255)), "", ISERROR(AC3255), "Bad input on tab 3")</f>
        <v/>
      </c>
    </row>
    <row r="3256" spans="2:33" ht="15" customHeight="1" x14ac:dyDescent="0.75">
      <c r="B3256" s="205" t="str">
        <f>'5 Driver Data'!B3256</f>
        <v>3248</v>
      </c>
      <c r="C3256" s="193">
        <f>'5 Driver Data'!C3256</f>
        <v>0</v>
      </c>
      <c r="D3256" s="192">
        <f>'5 Driver Data'!D3256</f>
        <v>0</v>
      </c>
      <c r="E3256" s="191">
        <f>'5 Driver Data'!E3256</f>
        <v>0</v>
      </c>
      <c r="F3256" s="191">
        <f>'5 Driver Data'!F3256</f>
        <v>0</v>
      </c>
      <c r="G3256" s="191">
        <f>'5 Driver Data'!G3256</f>
        <v>0</v>
      </c>
      <c r="H3256" s="191">
        <f>'5 Driver Data'!H3256</f>
        <v>0</v>
      </c>
      <c r="I3256" s="191">
        <f>'5 Driver Data'!I3256</f>
        <v>0</v>
      </c>
      <c r="J3256" s="191">
        <f>'5 Driver Data'!J3256</f>
        <v>0</v>
      </c>
      <c r="K3256" s="206">
        <f>'5 Driver Data'!K3256</f>
        <v>0</v>
      </c>
      <c r="L3256" s="1"/>
      <c r="M3256" s="216" t="str">
        <f>IF(D3256=0,"Blank",'3 Model Input'!E$44*'3 Model Input'!E$45)</f>
        <v>Blank</v>
      </c>
      <c r="N3256" s="197" t="str">
        <f t="shared" si="530"/>
        <v>Blank</v>
      </c>
      <c r="O3256" s="197" t="str">
        <f>IF(D3256=0,"Blank",'3 Model Input'!E$49*(1-'3 Model Input'!E$51))</f>
        <v>Blank</v>
      </c>
      <c r="P3256" s="197" t="str">
        <f t="shared" si="531"/>
        <v>Blank</v>
      </c>
      <c r="Q3256" s="197" t="str">
        <f>IF(D3256=0,"Blank",IF(D3256="BEV",E3256*(1-'3 Model Input'!E$54), E3256))</f>
        <v>Blank</v>
      </c>
      <c r="R3256" s="198" t="str">
        <f>IF(D3256=0,"Blank",IF(D3256="PHEV",F3256/G3256,F3256*(1-'3 Model Input'!E$54)/G3256))</f>
        <v>Blank</v>
      </c>
      <c r="S3256" s="198" t="str">
        <f>IF(D3256=0,"Blank",IF(D3256="PHEV",MIN(M3256,E3256),MIN(M3256,(E3256*(1-'3 Model Input'!E$54)))))</f>
        <v>Blank</v>
      </c>
      <c r="T3256" s="217" t="str">
        <f t="shared" si="532"/>
        <v>Blank</v>
      </c>
      <c r="U3256" s="89"/>
      <c r="V3256" s="216" t="str">
        <f>IF(D3256=0,"Blank",P3256*'3 Model Input'!E$50)</f>
        <v>Blank</v>
      </c>
      <c r="W3256" s="197" t="str">
        <f t="shared" si="533"/>
        <v>Blank</v>
      </c>
      <c r="X3256" s="197" t="str">
        <f t="shared" si="534"/>
        <v>Blank</v>
      </c>
      <c r="Y3256" s="197" t="str">
        <f t="shared" si="535"/>
        <v>Blank</v>
      </c>
      <c r="Z3256" s="197" t="str">
        <f t="shared" si="536"/>
        <v>Blank</v>
      </c>
      <c r="AA3256" s="223" t="str" cm="1">
        <f t="array" ref="AA3256">_xlfn.IFS(ISTEXT('3 Model Input'!F$70),"Missing",ISTEXT('3 Model Input'!I$70),"Missing",ISNUMBER('3 Model Input'!K$70),'3 Model Input'!K$70*P3256)</f>
        <v>Missing</v>
      </c>
      <c r="AB3256" s="89"/>
      <c r="AC3256" s="227" t="str" cm="1">
        <f t="array" ref="AC3256">IF(D3256=0,"Blank",_xlfn.IFS('3 Model Input'!E$61=1,(V3256*G3256)/T3256,'3 Model Input'!E$61=2,(W3256*G3256)/T3256,'3 Model Input'!E$61=3,(X3256*G3256)/T3256,'3 Model Input'!E$61=4,(Y3256*G3256)/T3256,'3 Model Input'!E$61=5,(Z3256*G3256)/T3256, ISTEXT('3 Model Input'!E$61),"Missing",'3 Model Input'!E$61=6,(AA3256*G3256)/T3256))</f>
        <v>Blank</v>
      </c>
      <c r="AD3256" s="202" t="str">
        <f t="shared" si="537"/>
        <v>Blank</v>
      </c>
      <c r="AE3256" s="202" t="str">
        <f t="shared" si="538"/>
        <v>Blank</v>
      </c>
      <c r="AF3256" s="217" t="str">
        <f t="shared" si="539"/>
        <v>Blank</v>
      </c>
      <c r="AG3256" s="9" t="str" cm="1">
        <f t="array" ref="AG3256">_xlfn.IFS(ISNUMBER(AC3256), "", ISNUMBER(SEARCH("Blank", AC3256)), "", ISERROR(AC3256), "Bad input on tab 3")</f>
        <v/>
      </c>
    </row>
    <row r="3257" spans="2:33" ht="15" customHeight="1" x14ac:dyDescent="0.75">
      <c r="B3257" s="205" t="str">
        <f>'5 Driver Data'!B3257</f>
        <v>3249</v>
      </c>
      <c r="C3257" s="193">
        <f>'5 Driver Data'!C3257</f>
        <v>0</v>
      </c>
      <c r="D3257" s="192">
        <f>'5 Driver Data'!D3257</f>
        <v>0</v>
      </c>
      <c r="E3257" s="191">
        <f>'5 Driver Data'!E3257</f>
        <v>0</v>
      </c>
      <c r="F3257" s="191">
        <f>'5 Driver Data'!F3257</f>
        <v>0</v>
      </c>
      <c r="G3257" s="191">
        <f>'5 Driver Data'!G3257</f>
        <v>0</v>
      </c>
      <c r="H3257" s="191">
        <f>'5 Driver Data'!H3257</f>
        <v>0</v>
      </c>
      <c r="I3257" s="191">
        <f>'5 Driver Data'!I3257</f>
        <v>0</v>
      </c>
      <c r="J3257" s="191">
        <f>'5 Driver Data'!J3257</f>
        <v>0</v>
      </c>
      <c r="K3257" s="206">
        <f>'5 Driver Data'!K3257</f>
        <v>0</v>
      </c>
      <c r="L3257" s="1"/>
      <c r="M3257" s="216" t="str">
        <f>IF(D3257=0,"Blank",'3 Model Input'!E$44*'3 Model Input'!E$45)</f>
        <v>Blank</v>
      </c>
      <c r="N3257" s="197" t="str">
        <f t="shared" si="530"/>
        <v>Blank</v>
      </c>
      <c r="O3257" s="197" t="str">
        <f>IF(D3257=0,"Blank",'3 Model Input'!E$49*(1-'3 Model Input'!E$51))</f>
        <v>Blank</v>
      </c>
      <c r="P3257" s="197" t="str">
        <f t="shared" si="531"/>
        <v>Blank</v>
      </c>
      <c r="Q3257" s="197" t="str">
        <f>IF(D3257=0,"Blank",IF(D3257="BEV",E3257*(1-'3 Model Input'!E$54), E3257))</f>
        <v>Blank</v>
      </c>
      <c r="R3257" s="198" t="str">
        <f>IF(D3257=0,"Blank",IF(D3257="PHEV",F3257/G3257,F3257*(1-'3 Model Input'!E$54)/G3257))</f>
        <v>Blank</v>
      </c>
      <c r="S3257" s="198" t="str">
        <f>IF(D3257=0,"Blank",IF(D3257="PHEV",MIN(M3257,E3257),MIN(M3257,(E3257*(1-'3 Model Input'!E$54)))))</f>
        <v>Blank</v>
      </c>
      <c r="T3257" s="217" t="str">
        <f t="shared" si="532"/>
        <v>Blank</v>
      </c>
      <c r="U3257" s="89"/>
      <c r="V3257" s="216" t="str">
        <f>IF(D3257=0,"Blank",P3257*'3 Model Input'!E$50)</f>
        <v>Blank</v>
      </c>
      <c r="W3257" s="197" t="str">
        <f t="shared" si="533"/>
        <v>Blank</v>
      </c>
      <c r="X3257" s="197" t="str">
        <f t="shared" si="534"/>
        <v>Blank</v>
      </c>
      <c r="Y3257" s="197" t="str">
        <f t="shared" si="535"/>
        <v>Blank</v>
      </c>
      <c r="Z3257" s="197" t="str">
        <f t="shared" si="536"/>
        <v>Blank</v>
      </c>
      <c r="AA3257" s="223" t="str" cm="1">
        <f t="array" ref="AA3257">_xlfn.IFS(ISTEXT('3 Model Input'!F$70),"Missing",ISTEXT('3 Model Input'!I$70),"Missing",ISNUMBER('3 Model Input'!K$70),'3 Model Input'!K$70*P3257)</f>
        <v>Missing</v>
      </c>
      <c r="AB3257" s="89"/>
      <c r="AC3257" s="227" t="str" cm="1">
        <f t="array" ref="AC3257">IF(D3257=0,"Blank",_xlfn.IFS('3 Model Input'!E$61=1,(V3257*G3257)/T3257,'3 Model Input'!E$61=2,(W3257*G3257)/T3257,'3 Model Input'!E$61=3,(X3257*G3257)/T3257,'3 Model Input'!E$61=4,(Y3257*G3257)/T3257,'3 Model Input'!E$61=5,(Z3257*G3257)/T3257, ISTEXT('3 Model Input'!E$61),"Missing",'3 Model Input'!E$61=6,(AA3257*G3257)/T3257))</f>
        <v>Blank</v>
      </c>
      <c r="AD3257" s="202" t="str">
        <f t="shared" si="537"/>
        <v>Blank</v>
      </c>
      <c r="AE3257" s="202" t="str">
        <f t="shared" si="538"/>
        <v>Blank</v>
      </c>
      <c r="AF3257" s="217" t="str">
        <f t="shared" si="539"/>
        <v>Blank</v>
      </c>
      <c r="AG3257" s="9" t="str" cm="1">
        <f t="array" ref="AG3257">_xlfn.IFS(ISNUMBER(AC3257), "", ISNUMBER(SEARCH("Blank", AC3257)), "", ISERROR(AC3257), "Bad input on tab 3")</f>
        <v/>
      </c>
    </row>
    <row r="3258" spans="2:33" ht="15" customHeight="1" x14ac:dyDescent="0.75">
      <c r="B3258" s="205" t="str">
        <f>'5 Driver Data'!B3258</f>
        <v>3250</v>
      </c>
      <c r="C3258" s="193">
        <f>'5 Driver Data'!C3258</f>
        <v>0</v>
      </c>
      <c r="D3258" s="192">
        <f>'5 Driver Data'!D3258</f>
        <v>0</v>
      </c>
      <c r="E3258" s="191">
        <f>'5 Driver Data'!E3258</f>
        <v>0</v>
      </c>
      <c r="F3258" s="191">
        <f>'5 Driver Data'!F3258</f>
        <v>0</v>
      </c>
      <c r="G3258" s="191">
        <f>'5 Driver Data'!G3258</f>
        <v>0</v>
      </c>
      <c r="H3258" s="191">
        <f>'5 Driver Data'!H3258</f>
        <v>0</v>
      </c>
      <c r="I3258" s="191">
        <f>'5 Driver Data'!I3258</f>
        <v>0</v>
      </c>
      <c r="J3258" s="191">
        <f>'5 Driver Data'!J3258</f>
        <v>0</v>
      </c>
      <c r="K3258" s="206">
        <f>'5 Driver Data'!K3258</f>
        <v>0</v>
      </c>
      <c r="L3258" s="1"/>
      <c r="M3258" s="216" t="str">
        <f>IF(D3258=0,"Blank",'3 Model Input'!E$44*'3 Model Input'!E$45)</f>
        <v>Blank</v>
      </c>
      <c r="N3258" s="197" t="str">
        <f t="shared" si="530"/>
        <v>Blank</v>
      </c>
      <c r="O3258" s="197" t="str">
        <f>IF(D3258=0,"Blank",'3 Model Input'!E$49*(1-'3 Model Input'!E$51))</f>
        <v>Blank</v>
      </c>
      <c r="P3258" s="197" t="str">
        <f t="shared" si="531"/>
        <v>Blank</v>
      </c>
      <c r="Q3258" s="197" t="str">
        <f>IF(D3258=0,"Blank",IF(D3258="BEV",E3258*(1-'3 Model Input'!E$54), E3258))</f>
        <v>Blank</v>
      </c>
      <c r="R3258" s="198" t="str">
        <f>IF(D3258=0,"Blank",IF(D3258="PHEV",F3258/G3258,F3258*(1-'3 Model Input'!E$54)/G3258))</f>
        <v>Blank</v>
      </c>
      <c r="S3258" s="198" t="str">
        <f>IF(D3258=0,"Blank",IF(D3258="PHEV",MIN(M3258,E3258),MIN(M3258,(E3258*(1-'3 Model Input'!E$54)))))</f>
        <v>Blank</v>
      </c>
      <c r="T3258" s="217" t="str">
        <f t="shared" si="532"/>
        <v>Blank</v>
      </c>
      <c r="U3258" s="89"/>
      <c r="V3258" s="216" t="str">
        <f>IF(D3258=0,"Blank",P3258*'3 Model Input'!E$50)</f>
        <v>Blank</v>
      </c>
      <c r="W3258" s="197" t="str">
        <f t="shared" si="533"/>
        <v>Blank</v>
      </c>
      <c r="X3258" s="197" t="str">
        <f t="shared" si="534"/>
        <v>Blank</v>
      </c>
      <c r="Y3258" s="197" t="str">
        <f t="shared" si="535"/>
        <v>Blank</v>
      </c>
      <c r="Z3258" s="197" t="str">
        <f t="shared" si="536"/>
        <v>Blank</v>
      </c>
      <c r="AA3258" s="223" t="str" cm="1">
        <f t="array" ref="AA3258">_xlfn.IFS(ISTEXT('3 Model Input'!F$70),"Missing",ISTEXT('3 Model Input'!I$70),"Missing",ISNUMBER('3 Model Input'!K$70),'3 Model Input'!K$70*P3258)</f>
        <v>Missing</v>
      </c>
      <c r="AB3258" s="89"/>
      <c r="AC3258" s="227" t="str" cm="1">
        <f t="array" ref="AC3258">IF(D3258=0,"Blank",_xlfn.IFS('3 Model Input'!E$61=1,(V3258*G3258)/T3258,'3 Model Input'!E$61=2,(W3258*G3258)/T3258,'3 Model Input'!E$61=3,(X3258*G3258)/T3258,'3 Model Input'!E$61=4,(Y3258*G3258)/T3258,'3 Model Input'!E$61=5,(Z3258*G3258)/T3258, ISTEXT('3 Model Input'!E$61),"Missing",'3 Model Input'!E$61=6,(AA3258*G3258)/T3258))</f>
        <v>Blank</v>
      </c>
      <c r="AD3258" s="202" t="str">
        <f t="shared" si="537"/>
        <v>Blank</v>
      </c>
      <c r="AE3258" s="202" t="str">
        <f t="shared" si="538"/>
        <v>Blank</v>
      </c>
      <c r="AF3258" s="217" t="str">
        <f t="shared" si="539"/>
        <v>Blank</v>
      </c>
      <c r="AG3258" s="9" t="str" cm="1">
        <f t="array" ref="AG3258">_xlfn.IFS(ISNUMBER(AC3258), "", ISNUMBER(SEARCH("Blank", AC3258)), "", ISERROR(AC3258), "Bad input on tab 3")</f>
        <v/>
      </c>
    </row>
    <row r="3259" spans="2:33" ht="15" customHeight="1" x14ac:dyDescent="0.75">
      <c r="B3259" s="205" t="str">
        <f>'5 Driver Data'!B3259</f>
        <v>3251</v>
      </c>
      <c r="C3259" s="193">
        <f>'5 Driver Data'!C3259</f>
        <v>0</v>
      </c>
      <c r="D3259" s="192">
        <f>'5 Driver Data'!D3259</f>
        <v>0</v>
      </c>
      <c r="E3259" s="191">
        <f>'5 Driver Data'!E3259</f>
        <v>0</v>
      </c>
      <c r="F3259" s="191">
        <f>'5 Driver Data'!F3259</f>
        <v>0</v>
      </c>
      <c r="G3259" s="191">
        <f>'5 Driver Data'!G3259</f>
        <v>0</v>
      </c>
      <c r="H3259" s="191">
        <f>'5 Driver Data'!H3259</f>
        <v>0</v>
      </c>
      <c r="I3259" s="191">
        <f>'5 Driver Data'!I3259</f>
        <v>0</v>
      </c>
      <c r="J3259" s="191">
        <f>'5 Driver Data'!J3259</f>
        <v>0</v>
      </c>
      <c r="K3259" s="206">
        <f>'5 Driver Data'!K3259</f>
        <v>0</v>
      </c>
      <c r="L3259" s="1"/>
      <c r="M3259" s="216" t="str">
        <f>IF(D3259=0,"Blank",'3 Model Input'!E$44*'3 Model Input'!E$45)</f>
        <v>Blank</v>
      </c>
      <c r="N3259" s="197" t="str">
        <f t="shared" si="530"/>
        <v>Blank</v>
      </c>
      <c r="O3259" s="197" t="str">
        <f>IF(D3259=0,"Blank",'3 Model Input'!E$49*(1-'3 Model Input'!E$51))</f>
        <v>Blank</v>
      </c>
      <c r="P3259" s="197" t="str">
        <f t="shared" si="531"/>
        <v>Blank</v>
      </c>
      <c r="Q3259" s="197" t="str">
        <f>IF(D3259=0,"Blank",IF(D3259="BEV",E3259*(1-'3 Model Input'!E$54), E3259))</f>
        <v>Blank</v>
      </c>
      <c r="R3259" s="198" t="str">
        <f>IF(D3259=0,"Blank",IF(D3259="PHEV",F3259/G3259,F3259*(1-'3 Model Input'!E$54)/G3259))</f>
        <v>Blank</v>
      </c>
      <c r="S3259" s="198" t="str">
        <f>IF(D3259=0,"Blank",IF(D3259="PHEV",MIN(M3259,E3259),MIN(M3259,(E3259*(1-'3 Model Input'!E$54)))))</f>
        <v>Blank</v>
      </c>
      <c r="T3259" s="217" t="str">
        <f t="shared" si="532"/>
        <v>Blank</v>
      </c>
      <c r="U3259" s="89"/>
      <c r="V3259" s="216" t="str">
        <f>IF(D3259=0,"Blank",P3259*'3 Model Input'!E$50)</f>
        <v>Blank</v>
      </c>
      <c r="W3259" s="197" t="str">
        <f t="shared" si="533"/>
        <v>Blank</v>
      </c>
      <c r="X3259" s="197" t="str">
        <f t="shared" si="534"/>
        <v>Blank</v>
      </c>
      <c r="Y3259" s="197" t="str">
        <f t="shared" si="535"/>
        <v>Blank</v>
      </c>
      <c r="Z3259" s="197" t="str">
        <f t="shared" si="536"/>
        <v>Blank</v>
      </c>
      <c r="AA3259" s="223" t="str" cm="1">
        <f t="array" ref="AA3259">_xlfn.IFS(ISTEXT('3 Model Input'!F$70),"Missing",ISTEXT('3 Model Input'!I$70),"Missing",ISNUMBER('3 Model Input'!K$70),'3 Model Input'!K$70*P3259)</f>
        <v>Missing</v>
      </c>
      <c r="AB3259" s="89"/>
      <c r="AC3259" s="227" t="str" cm="1">
        <f t="array" ref="AC3259">IF(D3259=0,"Blank",_xlfn.IFS('3 Model Input'!E$61=1,(V3259*G3259)/T3259,'3 Model Input'!E$61=2,(W3259*G3259)/T3259,'3 Model Input'!E$61=3,(X3259*G3259)/T3259,'3 Model Input'!E$61=4,(Y3259*G3259)/T3259,'3 Model Input'!E$61=5,(Z3259*G3259)/T3259, ISTEXT('3 Model Input'!E$61),"Missing",'3 Model Input'!E$61=6,(AA3259*G3259)/T3259))</f>
        <v>Blank</v>
      </c>
      <c r="AD3259" s="202" t="str">
        <f t="shared" si="537"/>
        <v>Blank</v>
      </c>
      <c r="AE3259" s="202" t="str">
        <f t="shared" si="538"/>
        <v>Blank</v>
      </c>
      <c r="AF3259" s="217" t="str">
        <f t="shared" si="539"/>
        <v>Blank</v>
      </c>
      <c r="AG3259" s="9" t="str" cm="1">
        <f t="array" ref="AG3259">_xlfn.IFS(ISNUMBER(AC3259), "", ISNUMBER(SEARCH("Blank", AC3259)), "", ISERROR(AC3259), "Bad input on tab 3")</f>
        <v/>
      </c>
    </row>
    <row r="3260" spans="2:33" ht="15" customHeight="1" x14ac:dyDescent="0.75">
      <c r="B3260" s="205" t="str">
        <f>'5 Driver Data'!B3260</f>
        <v>3252</v>
      </c>
      <c r="C3260" s="193">
        <f>'5 Driver Data'!C3260</f>
        <v>0</v>
      </c>
      <c r="D3260" s="192">
        <f>'5 Driver Data'!D3260</f>
        <v>0</v>
      </c>
      <c r="E3260" s="191">
        <f>'5 Driver Data'!E3260</f>
        <v>0</v>
      </c>
      <c r="F3260" s="191">
        <f>'5 Driver Data'!F3260</f>
        <v>0</v>
      </c>
      <c r="G3260" s="191">
        <f>'5 Driver Data'!G3260</f>
        <v>0</v>
      </c>
      <c r="H3260" s="191">
        <f>'5 Driver Data'!H3260</f>
        <v>0</v>
      </c>
      <c r="I3260" s="191">
        <f>'5 Driver Data'!I3260</f>
        <v>0</v>
      </c>
      <c r="J3260" s="191">
        <f>'5 Driver Data'!J3260</f>
        <v>0</v>
      </c>
      <c r="K3260" s="206">
        <f>'5 Driver Data'!K3260</f>
        <v>0</v>
      </c>
      <c r="L3260" s="1"/>
      <c r="M3260" s="216" t="str">
        <f>IF(D3260=0,"Blank",'3 Model Input'!E$44*'3 Model Input'!E$45)</f>
        <v>Blank</v>
      </c>
      <c r="N3260" s="197" t="str">
        <f t="shared" si="530"/>
        <v>Blank</v>
      </c>
      <c r="O3260" s="197" t="str">
        <f>IF(D3260=0,"Blank",'3 Model Input'!E$49*(1-'3 Model Input'!E$51))</f>
        <v>Blank</v>
      </c>
      <c r="P3260" s="197" t="str">
        <f t="shared" si="531"/>
        <v>Blank</v>
      </c>
      <c r="Q3260" s="197" t="str">
        <f>IF(D3260=0,"Blank",IF(D3260="BEV",E3260*(1-'3 Model Input'!E$54), E3260))</f>
        <v>Blank</v>
      </c>
      <c r="R3260" s="198" t="str">
        <f>IF(D3260=0,"Blank",IF(D3260="PHEV",F3260/G3260,F3260*(1-'3 Model Input'!E$54)/G3260))</f>
        <v>Blank</v>
      </c>
      <c r="S3260" s="198" t="str">
        <f>IF(D3260=0,"Blank",IF(D3260="PHEV",MIN(M3260,E3260),MIN(M3260,(E3260*(1-'3 Model Input'!E$54)))))</f>
        <v>Blank</v>
      </c>
      <c r="T3260" s="217" t="str">
        <f t="shared" si="532"/>
        <v>Blank</v>
      </c>
      <c r="U3260" s="89"/>
      <c r="V3260" s="216" t="str">
        <f>IF(D3260=0,"Blank",P3260*'3 Model Input'!E$50)</f>
        <v>Blank</v>
      </c>
      <c r="W3260" s="197" t="str">
        <f t="shared" si="533"/>
        <v>Blank</v>
      </c>
      <c r="X3260" s="197" t="str">
        <f t="shared" si="534"/>
        <v>Blank</v>
      </c>
      <c r="Y3260" s="197" t="str">
        <f t="shared" si="535"/>
        <v>Blank</v>
      </c>
      <c r="Z3260" s="197" t="str">
        <f t="shared" si="536"/>
        <v>Blank</v>
      </c>
      <c r="AA3260" s="223" t="str" cm="1">
        <f t="array" ref="AA3260">_xlfn.IFS(ISTEXT('3 Model Input'!F$70),"Missing",ISTEXT('3 Model Input'!I$70),"Missing",ISNUMBER('3 Model Input'!K$70),'3 Model Input'!K$70*P3260)</f>
        <v>Missing</v>
      </c>
      <c r="AB3260" s="89"/>
      <c r="AC3260" s="227" t="str" cm="1">
        <f t="array" ref="AC3260">IF(D3260=0,"Blank",_xlfn.IFS('3 Model Input'!E$61=1,(V3260*G3260)/T3260,'3 Model Input'!E$61=2,(W3260*G3260)/T3260,'3 Model Input'!E$61=3,(X3260*G3260)/T3260,'3 Model Input'!E$61=4,(Y3260*G3260)/T3260,'3 Model Input'!E$61=5,(Z3260*G3260)/T3260, ISTEXT('3 Model Input'!E$61),"Missing",'3 Model Input'!E$61=6,(AA3260*G3260)/T3260))</f>
        <v>Blank</v>
      </c>
      <c r="AD3260" s="202" t="str">
        <f t="shared" si="537"/>
        <v>Blank</v>
      </c>
      <c r="AE3260" s="202" t="str">
        <f t="shared" si="538"/>
        <v>Blank</v>
      </c>
      <c r="AF3260" s="217" t="str">
        <f t="shared" si="539"/>
        <v>Blank</v>
      </c>
      <c r="AG3260" s="9" t="str" cm="1">
        <f t="array" ref="AG3260">_xlfn.IFS(ISNUMBER(AC3260), "", ISNUMBER(SEARCH("Blank", AC3260)), "", ISERROR(AC3260), "Bad input on tab 3")</f>
        <v/>
      </c>
    </row>
    <row r="3261" spans="2:33" ht="15" customHeight="1" x14ac:dyDescent="0.75">
      <c r="B3261" s="205" t="str">
        <f>'5 Driver Data'!B3261</f>
        <v>3253</v>
      </c>
      <c r="C3261" s="193">
        <f>'5 Driver Data'!C3261</f>
        <v>0</v>
      </c>
      <c r="D3261" s="192">
        <f>'5 Driver Data'!D3261</f>
        <v>0</v>
      </c>
      <c r="E3261" s="191">
        <f>'5 Driver Data'!E3261</f>
        <v>0</v>
      </c>
      <c r="F3261" s="191">
        <f>'5 Driver Data'!F3261</f>
        <v>0</v>
      </c>
      <c r="G3261" s="191">
        <f>'5 Driver Data'!G3261</f>
        <v>0</v>
      </c>
      <c r="H3261" s="191">
        <f>'5 Driver Data'!H3261</f>
        <v>0</v>
      </c>
      <c r="I3261" s="191">
        <f>'5 Driver Data'!I3261</f>
        <v>0</v>
      </c>
      <c r="J3261" s="191">
        <f>'5 Driver Data'!J3261</f>
        <v>0</v>
      </c>
      <c r="K3261" s="206">
        <f>'5 Driver Data'!K3261</f>
        <v>0</v>
      </c>
      <c r="L3261" s="1"/>
      <c r="M3261" s="216" t="str">
        <f>IF(D3261=0,"Blank",'3 Model Input'!E$44*'3 Model Input'!E$45)</f>
        <v>Blank</v>
      </c>
      <c r="N3261" s="197" t="str">
        <f t="shared" si="530"/>
        <v>Blank</v>
      </c>
      <c r="O3261" s="197" t="str">
        <f>IF(D3261=0,"Blank",'3 Model Input'!E$49*(1-'3 Model Input'!E$51))</f>
        <v>Blank</v>
      </c>
      <c r="P3261" s="197" t="str">
        <f t="shared" si="531"/>
        <v>Blank</v>
      </c>
      <c r="Q3261" s="197" t="str">
        <f>IF(D3261=0,"Blank",IF(D3261="BEV",E3261*(1-'3 Model Input'!E$54), E3261))</f>
        <v>Blank</v>
      </c>
      <c r="R3261" s="198" t="str">
        <f>IF(D3261=0,"Blank",IF(D3261="PHEV",F3261/G3261,F3261*(1-'3 Model Input'!E$54)/G3261))</f>
        <v>Blank</v>
      </c>
      <c r="S3261" s="198" t="str">
        <f>IF(D3261=0,"Blank",IF(D3261="PHEV",MIN(M3261,E3261),MIN(M3261,(E3261*(1-'3 Model Input'!E$54)))))</f>
        <v>Blank</v>
      </c>
      <c r="T3261" s="217" t="str">
        <f t="shared" si="532"/>
        <v>Blank</v>
      </c>
      <c r="U3261" s="89"/>
      <c r="V3261" s="216" t="str">
        <f>IF(D3261=0,"Blank",P3261*'3 Model Input'!E$50)</f>
        <v>Blank</v>
      </c>
      <c r="W3261" s="197" t="str">
        <f t="shared" si="533"/>
        <v>Blank</v>
      </c>
      <c r="X3261" s="197" t="str">
        <f t="shared" si="534"/>
        <v>Blank</v>
      </c>
      <c r="Y3261" s="197" t="str">
        <f t="shared" si="535"/>
        <v>Blank</v>
      </c>
      <c r="Z3261" s="197" t="str">
        <f t="shared" si="536"/>
        <v>Blank</v>
      </c>
      <c r="AA3261" s="223" t="str" cm="1">
        <f t="array" ref="AA3261">_xlfn.IFS(ISTEXT('3 Model Input'!F$70),"Missing",ISTEXT('3 Model Input'!I$70),"Missing",ISNUMBER('3 Model Input'!K$70),'3 Model Input'!K$70*P3261)</f>
        <v>Missing</v>
      </c>
      <c r="AB3261" s="89"/>
      <c r="AC3261" s="227" t="str" cm="1">
        <f t="array" ref="AC3261">IF(D3261=0,"Blank",_xlfn.IFS('3 Model Input'!E$61=1,(V3261*G3261)/T3261,'3 Model Input'!E$61=2,(W3261*G3261)/T3261,'3 Model Input'!E$61=3,(X3261*G3261)/T3261,'3 Model Input'!E$61=4,(Y3261*G3261)/T3261,'3 Model Input'!E$61=5,(Z3261*G3261)/T3261, ISTEXT('3 Model Input'!E$61),"Missing",'3 Model Input'!E$61=6,(AA3261*G3261)/T3261))</f>
        <v>Blank</v>
      </c>
      <c r="AD3261" s="202" t="str">
        <f t="shared" si="537"/>
        <v>Blank</v>
      </c>
      <c r="AE3261" s="202" t="str">
        <f t="shared" si="538"/>
        <v>Blank</v>
      </c>
      <c r="AF3261" s="217" t="str">
        <f t="shared" si="539"/>
        <v>Blank</v>
      </c>
      <c r="AG3261" s="9" t="str" cm="1">
        <f t="array" ref="AG3261">_xlfn.IFS(ISNUMBER(AC3261), "", ISNUMBER(SEARCH("Blank", AC3261)), "", ISERROR(AC3261), "Bad input on tab 3")</f>
        <v/>
      </c>
    </row>
    <row r="3262" spans="2:33" ht="15" customHeight="1" x14ac:dyDescent="0.75">
      <c r="B3262" s="205" t="str">
        <f>'5 Driver Data'!B3262</f>
        <v>3254</v>
      </c>
      <c r="C3262" s="193">
        <f>'5 Driver Data'!C3262</f>
        <v>0</v>
      </c>
      <c r="D3262" s="192">
        <f>'5 Driver Data'!D3262</f>
        <v>0</v>
      </c>
      <c r="E3262" s="191">
        <f>'5 Driver Data'!E3262</f>
        <v>0</v>
      </c>
      <c r="F3262" s="191">
        <f>'5 Driver Data'!F3262</f>
        <v>0</v>
      </c>
      <c r="G3262" s="191">
        <f>'5 Driver Data'!G3262</f>
        <v>0</v>
      </c>
      <c r="H3262" s="191">
        <f>'5 Driver Data'!H3262</f>
        <v>0</v>
      </c>
      <c r="I3262" s="191">
        <f>'5 Driver Data'!I3262</f>
        <v>0</v>
      </c>
      <c r="J3262" s="191">
        <f>'5 Driver Data'!J3262</f>
        <v>0</v>
      </c>
      <c r="K3262" s="206">
        <f>'5 Driver Data'!K3262</f>
        <v>0</v>
      </c>
      <c r="L3262" s="1"/>
      <c r="M3262" s="216" t="str">
        <f>IF(D3262=0,"Blank",'3 Model Input'!E$44*'3 Model Input'!E$45)</f>
        <v>Blank</v>
      </c>
      <c r="N3262" s="197" t="str">
        <f t="shared" si="530"/>
        <v>Blank</v>
      </c>
      <c r="O3262" s="197" t="str">
        <f>IF(D3262=0,"Blank",'3 Model Input'!E$49*(1-'3 Model Input'!E$51))</f>
        <v>Blank</v>
      </c>
      <c r="P3262" s="197" t="str">
        <f t="shared" si="531"/>
        <v>Blank</v>
      </c>
      <c r="Q3262" s="197" t="str">
        <f>IF(D3262=0,"Blank",IF(D3262="BEV",E3262*(1-'3 Model Input'!E$54), E3262))</f>
        <v>Blank</v>
      </c>
      <c r="R3262" s="198" t="str">
        <f>IF(D3262=0,"Blank",IF(D3262="PHEV",F3262/G3262,F3262*(1-'3 Model Input'!E$54)/G3262))</f>
        <v>Blank</v>
      </c>
      <c r="S3262" s="198" t="str">
        <f>IF(D3262=0,"Blank",IF(D3262="PHEV",MIN(M3262,E3262),MIN(M3262,(E3262*(1-'3 Model Input'!E$54)))))</f>
        <v>Blank</v>
      </c>
      <c r="T3262" s="217" t="str">
        <f t="shared" si="532"/>
        <v>Blank</v>
      </c>
      <c r="U3262" s="89"/>
      <c r="V3262" s="216" t="str">
        <f>IF(D3262=0,"Blank",P3262*'3 Model Input'!E$50)</f>
        <v>Blank</v>
      </c>
      <c r="W3262" s="197" t="str">
        <f t="shared" si="533"/>
        <v>Blank</v>
      </c>
      <c r="X3262" s="197" t="str">
        <f t="shared" si="534"/>
        <v>Blank</v>
      </c>
      <c r="Y3262" s="197" t="str">
        <f t="shared" si="535"/>
        <v>Blank</v>
      </c>
      <c r="Z3262" s="197" t="str">
        <f t="shared" si="536"/>
        <v>Blank</v>
      </c>
      <c r="AA3262" s="223" t="str" cm="1">
        <f t="array" ref="AA3262">_xlfn.IFS(ISTEXT('3 Model Input'!F$70),"Missing",ISTEXT('3 Model Input'!I$70),"Missing",ISNUMBER('3 Model Input'!K$70),'3 Model Input'!K$70*P3262)</f>
        <v>Missing</v>
      </c>
      <c r="AB3262" s="89"/>
      <c r="AC3262" s="227" t="str" cm="1">
        <f t="array" ref="AC3262">IF(D3262=0,"Blank",_xlfn.IFS('3 Model Input'!E$61=1,(V3262*G3262)/T3262,'3 Model Input'!E$61=2,(W3262*G3262)/T3262,'3 Model Input'!E$61=3,(X3262*G3262)/T3262,'3 Model Input'!E$61=4,(Y3262*G3262)/T3262,'3 Model Input'!E$61=5,(Z3262*G3262)/T3262, ISTEXT('3 Model Input'!E$61),"Missing",'3 Model Input'!E$61=6,(AA3262*G3262)/T3262))</f>
        <v>Blank</v>
      </c>
      <c r="AD3262" s="202" t="str">
        <f t="shared" si="537"/>
        <v>Blank</v>
      </c>
      <c r="AE3262" s="202" t="str">
        <f t="shared" si="538"/>
        <v>Blank</v>
      </c>
      <c r="AF3262" s="217" t="str">
        <f t="shared" si="539"/>
        <v>Blank</v>
      </c>
      <c r="AG3262" s="9" t="str" cm="1">
        <f t="array" ref="AG3262">_xlfn.IFS(ISNUMBER(AC3262), "", ISNUMBER(SEARCH("Blank", AC3262)), "", ISERROR(AC3262), "Bad input on tab 3")</f>
        <v/>
      </c>
    </row>
    <row r="3263" spans="2:33" ht="15" customHeight="1" x14ac:dyDescent="0.75">
      <c r="B3263" s="205" t="str">
        <f>'5 Driver Data'!B3263</f>
        <v>3255</v>
      </c>
      <c r="C3263" s="193">
        <f>'5 Driver Data'!C3263</f>
        <v>0</v>
      </c>
      <c r="D3263" s="192">
        <f>'5 Driver Data'!D3263</f>
        <v>0</v>
      </c>
      <c r="E3263" s="191">
        <f>'5 Driver Data'!E3263</f>
        <v>0</v>
      </c>
      <c r="F3263" s="191">
        <f>'5 Driver Data'!F3263</f>
        <v>0</v>
      </c>
      <c r="G3263" s="191">
        <f>'5 Driver Data'!G3263</f>
        <v>0</v>
      </c>
      <c r="H3263" s="191">
        <f>'5 Driver Data'!H3263</f>
        <v>0</v>
      </c>
      <c r="I3263" s="191">
        <f>'5 Driver Data'!I3263</f>
        <v>0</v>
      </c>
      <c r="J3263" s="191">
        <f>'5 Driver Data'!J3263</f>
        <v>0</v>
      </c>
      <c r="K3263" s="206">
        <f>'5 Driver Data'!K3263</f>
        <v>0</v>
      </c>
      <c r="L3263" s="1"/>
      <c r="M3263" s="216" t="str">
        <f>IF(D3263=0,"Blank",'3 Model Input'!E$44*'3 Model Input'!E$45)</f>
        <v>Blank</v>
      </c>
      <c r="N3263" s="197" t="str">
        <f t="shared" si="530"/>
        <v>Blank</v>
      </c>
      <c r="O3263" s="197" t="str">
        <f>IF(D3263=0,"Blank",'3 Model Input'!E$49*(1-'3 Model Input'!E$51))</f>
        <v>Blank</v>
      </c>
      <c r="P3263" s="197" t="str">
        <f t="shared" si="531"/>
        <v>Blank</v>
      </c>
      <c r="Q3263" s="197" t="str">
        <f>IF(D3263=0,"Blank",IF(D3263="BEV",E3263*(1-'3 Model Input'!E$54), E3263))</f>
        <v>Blank</v>
      </c>
      <c r="R3263" s="198" t="str">
        <f>IF(D3263=0,"Blank",IF(D3263="PHEV",F3263/G3263,F3263*(1-'3 Model Input'!E$54)/G3263))</f>
        <v>Blank</v>
      </c>
      <c r="S3263" s="198" t="str">
        <f>IF(D3263=0,"Blank",IF(D3263="PHEV",MIN(M3263,E3263),MIN(M3263,(E3263*(1-'3 Model Input'!E$54)))))</f>
        <v>Blank</v>
      </c>
      <c r="T3263" s="217" t="str">
        <f t="shared" si="532"/>
        <v>Blank</v>
      </c>
      <c r="U3263" s="89"/>
      <c r="V3263" s="216" t="str">
        <f>IF(D3263=0,"Blank",P3263*'3 Model Input'!E$50)</f>
        <v>Blank</v>
      </c>
      <c r="W3263" s="197" t="str">
        <f t="shared" si="533"/>
        <v>Blank</v>
      </c>
      <c r="X3263" s="197" t="str">
        <f t="shared" si="534"/>
        <v>Blank</v>
      </c>
      <c r="Y3263" s="197" t="str">
        <f t="shared" si="535"/>
        <v>Blank</v>
      </c>
      <c r="Z3263" s="197" t="str">
        <f t="shared" si="536"/>
        <v>Blank</v>
      </c>
      <c r="AA3263" s="223" t="str" cm="1">
        <f t="array" ref="AA3263">_xlfn.IFS(ISTEXT('3 Model Input'!F$70),"Missing",ISTEXT('3 Model Input'!I$70),"Missing",ISNUMBER('3 Model Input'!K$70),'3 Model Input'!K$70*P3263)</f>
        <v>Missing</v>
      </c>
      <c r="AB3263" s="89"/>
      <c r="AC3263" s="227" t="str" cm="1">
        <f t="array" ref="AC3263">IF(D3263=0,"Blank",_xlfn.IFS('3 Model Input'!E$61=1,(V3263*G3263)/T3263,'3 Model Input'!E$61=2,(W3263*G3263)/T3263,'3 Model Input'!E$61=3,(X3263*G3263)/T3263,'3 Model Input'!E$61=4,(Y3263*G3263)/T3263,'3 Model Input'!E$61=5,(Z3263*G3263)/T3263, ISTEXT('3 Model Input'!E$61),"Missing",'3 Model Input'!E$61=6,(AA3263*G3263)/T3263))</f>
        <v>Blank</v>
      </c>
      <c r="AD3263" s="202" t="str">
        <f t="shared" si="537"/>
        <v>Blank</v>
      </c>
      <c r="AE3263" s="202" t="str">
        <f t="shared" si="538"/>
        <v>Blank</v>
      </c>
      <c r="AF3263" s="217" t="str">
        <f t="shared" si="539"/>
        <v>Blank</v>
      </c>
      <c r="AG3263" s="9" t="str" cm="1">
        <f t="array" ref="AG3263">_xlfn.IFS(ISNUMBER(AC3263), "", ISNUMBER(SEARCH("Blank", AC3263)), "", ISERROR(AC3263), "Bad input on tab 3")</f>
        <v/>
      </c>
    </row>
    <row r="3264" spans="2:33" ht="15" customHeight="1" x14ac:dyDescent="0.75">
      <c r="B3264" s="205" t="str">
        <f>'5 Driver Data'!B3264</f>
        <v>3256</v>
      </c>
      <c r="C3264" s="193">
        <f>'5 Driver Data'!C3264</f>
        <v>0</v>
      </c>
      <c r="D3264" s="192">
        <f>'5 Driver Data'!D3264</f>
        <v>0</v>
      </c>
      <c r="E3264" s="191">
        <f>'5 Driver Data'!E3264</f>
        <v>0</v>
      </c>
      <c r="F3264" s="191">
        <f>'5 Driver Data'!F3264</f>
        <v>0</v>
      </c>
      <c r="G3264" s="191">
        <f>'5 Driver Data'!G3264</f>
        <v>0</v>
      </c>
      <c r="H3264" s="191">
        <f>'5 Driver Data'!H3264</f>
        <v>0</v>
      </c>
      <c r="I3264" s="191">
        <f>'5 Driver Data'!I3264</f>
        <v>0</v>
      </c>
      <c r="J3264" s="191">
        <f>'5 Driver Data'!J3264</f>
        <v>0</v>
      </c>
      <c r="K3264" s="206">
        <f>'5 Driver Data'!K3264</f>
        <v>0</v>
      </c>
      <c r="L3264" s="1"/>
      <c r="M3264" s="216" t="str">
        <f>IF(D3264=0,"Blank",'3 Model Input'!E$44*'3 Model Input'!E$45)</f>
        <v>Blank</v>
      </c>
      <c r="N3264" s="197" t="str">
        <f t="shared" si="530"/>
        <v>Blank</v>
      </c>
      <c r="O3264" s="197" t="str">
        <f>IF(D3264=0,"Blank",'3 Model Input'!E$49*(1-'3 Model Input'!E$51))</f>
        <v>Blank</v>
      </c>
      <c r="P3264" s="197" t="str">
        <f t="shared" si="531"/>
        <v>Blank</v>
      </c>
      <c r="Q3264" s="197" t="str">
        <f>IF(D3264=0,"Blank",IF(D3264="BEV",E3264*(1-'3 Model Input'!E$54), E3264))</f>
        <v>Blank</v>
      </c>
      <c r="R3264" s="198" t="str">
        <f>IF(D3264=0,"Blank",IF(D3264="PHEV",F3264/G3264,F3264*(1-'3 Model Input'!E$54)/G3264))</f>
        <v>Blank</v>
      </c>
      <c r="S3264" s="198" t="str">
        <f>IF(D3264=0,"Blank",IF(D3264="PHEV",MIN(M3264,E3264),MIN(M3264,(E3264*(1-'3 Model Input'!E$54)))))</f>
        <v>Blank</v>
      </c>
      <c r="T3264" s="217" t="str">
        <f t="shared" si="532"/>
        <v>Blank</v>
      </c>
      <c r="U3264" s="89"/>
      <c r="V3264" s="216" t="str">
        <f>IF(D3264=0,"Blank",P3264*'3 Model Input'!E$50)</f>
        <v>Blank</v>
      </c>
      <c r="W3264" s="197" t="str">
        <f t="shared" si="533"/>
        <v>Blank</v>
      </c>
      <c r="X3264" s="197" t="str">
        <f t="shared" si="534"/>
        <v>Blank</v>
      </c>
      <c r="Y3264" s="197" t="str">
        <f t="shared" si="535"/>
        <v>Blank</v>
      </c>
      <c r="Z3264" s="197" t="str">
        <f t="shared" si="536"/>
        <v>Blank</v>
      </c>
      <c r="AA3264" s="223" t="str" cm="1">
        <f t="array" ref="AA3264">_xlfn.IFS(ISTEXT('3 Model Input'!F$70),"Missing",ISTEXT('3 Model Input'!I$70),"Missing",ISNUMBER('3 Model Input'!K$70),'3 Model Input'!K$70*P3264)</f>
        <v>Missing</v>
      </c>
      <c r="AB3264" s="89"/>
      <c r="AC3264" s="227" t="str" cm="1">
        <f t="array" ref="AC3264">IF(D3264=0,"Blank",_xlfn.IFS('3 Model Input'!E$61=1,(V3264*G3264)/T3264,'3 Model Input'!E$61=2,(W3264*G3264)/T3264,'3 Model Input'!E$61=3,(X3264*G3264)/T3264,'3 Model Input'!E$61=4,(Y3264*G3264)/T3264,'3 Model Input'!E$61=5,(Z3264*G3264)/T3264, ISTEXT('3 Model Input'!E$61),"Missing",'3 Model Input'!E$61=6,(AA3264*G3264)/T3264))</f>
        <v>Blank</v>
      </c>
      <c r="AD3264" s="202" t="str">
        <f t="shared" si="537"/>
        <v>Blank</v>
      </c>
      <c r="AE3264" s="202" t="str">
        <f t="shared" si="538"/>
        <v>Blank</v>
      </c>
      <c r="AF3264" s="217" t="str">
        <f t="shared" si="539"/>
        <v>Blank</v>
      </c>
      <c r="AG3264" s="9" t="str" cm="1">
        <f t="array" ref="AG3264">_xlfn.IFS(ISNUMBER(AC3264), "", ISNUMBER(SEARCH("Blank", AC3264)), "", ISERROR(AC3264), "Bad input on tab 3")</f>
        <v/>
      </c>
    </row>
    <row r="3265" spans="2:33" ht="15" customHeight="1" x14ac:dyDescent="0.75">
      <c r="B3265" s="205" t="str">
        <f>'5 Driver Data'!B3265</f>
        <v>3257</v>
      </c>
      <c r="C3265" s="193">
        <f>'5 Driver Data'!C3265</f>
        <v>0</v>
      </c>
      <c r="D3265" s="192">
        <f>'5 Driver Data'!D3265</f>
        <v>0</v>
      </c>
      <c r="E3265" s="191">
        <f>'5 Driver Data'!E3265</f>
        <v>0</v>
      </c>
      <c r="F3265" s="191">
        <f>'5 Driver Data'!F3265</f>
        <v>0</v>
      </c>
      <c r="G3265" s="191">
        <f>'5 Driver Data'!G3265</f>
        <v>0</v>
      </c>
      <c r="H3265" s="191">
        <f>'5 Driver Data'!H3265</f>
        <v>0</v>
      </c>
      <c r="I3265" s="191">
        <f>'5 Driver Data'!I3265</f>
        <v>0</v>
      </c>
      <c r="J3265" s="191">
        <f>'5 Driver Data'!J3265</f>
        <v>0</v>
      </c>
      <c r="K3265" s="206">
        <f>'5 Driver Data'!K3265</f>
        <v>0</v>
      </c>
      <c r="L3265" s="1"/>
      <c r="M3265" s="216" t="str">
        <f>IF(D3265=0,"Blank",'3 Model Input'!E$44*'3 Model Input'!E$45)</f>
        <v>Blank</v>
      </c>
      <c r="N3265" s="197" t="str">
        <f t="shared" si="530"/>
        <v>Blank</v>
      </c>
      <c r="O3265" s="197" t="str">
        <f>IF(D3265=0,"Blank",'3 Model Input'!E$49*(1-'3 Model Input'!E$51))</f>
        <v>Blank</v>
      </c>
      <c r="P3265" s="197" t="str">
        <f t="shared" si="531"/>
        <v>Blank</v>
      </c>
      <c r="Q3265" s="197" t="str">
        <f>IF(D3265=0,"Blank",IF(D3265="BEV",E3265*(1-'3 Model Input'!E$54), E3265))</f>
        <v>Blank</v>
      </c>
      <c r="R3265" s="198" t="str">
        <f>IF(D3265=0,"Blank",IF(D3265="PHEV",F3265/G3265,F3265*(1-'3 Model Input'!E$54)/G3265))</f>
        <v>Blank</v>
      </c>
      <c r="S3265" s="198" t="str">
        <f>IF(D3265=0,"Blank",IF(D3265="PHEV",MIN(M3265,E3265),MIN(M3265,(E3265*(1-'3 Model Input'!E$54)))))</f>
        <v>Blank</v>
      </c>
      <c r="T3265" s="217" t="str">
        <f t="shared" si="532"/>
        <v>Blank</v>
      </c>
      <c r="U3265" s="89"/>
      <c r="V3265" s="216" t="str">
        <f>IF(D3265=0,"Blank",P3265*'3 Model Input'!E$50)</f>
        <v>Blank</v>
      </c>
      <c r="W3265" s="197" t="str">
        <f t="shared" si="533"/>
        <v>Blank</v>
      </c>
      <c r="X3265" s="197" t="str">
        <f t="shared" si="534"/>
        <v>Blank</v>
      </c>
      <c r="Y3265" s="197" t="str">
        <f t="shared" si="535"/>
        <v>Blank</v>
      </c>
      <c r="Z3265" s="197" t="str">
        <f t="shared" si="536"/>
        <v>Blank</v>
      </c>
      <c r="AA3265" s="223" t="str" cm="1">
        <f t="array" ref="AA3265">_xlfn.IFS(ISTEXT('3 Model Input'!F$70),"Missing",ISTEXT('3 Model Input'!I$70),"Missing",ISNUMBER('3 Model Input'!K$70),'3 Model Input'!K$70*P3265)</f>
        <v>Missing</v>
      </c>
      <c r="AB3265" s="89"/>
      <c r="AC3265" s="227" t="str" cm="1">
        <f t="array" ref="AC3265">IF(D3265=0,"Blank",_xlfn.IFS('3 Model Input'!E$61=1,(V3265*G3265)/T3265,'3 Model Input'!E$61=2,(W3265*G3265)/T3265,'3 Model Input'!E$61=3,(X3265*G3265)/T3265,'3 Model Input'!E$61=4,(Y3265*G3265)/T3265,'3 Model Input'!E$61=5,(Z3265*G3265)/T3265, ISTEXT('3 Model Input'!E$61),"Missing",'3 Model Input'!E$61=6,(AA3265*G3265)/T3265))</f>
        <v>Blank</v>
      </c>
      <c r="AD3265" s="202" t="str">
        <f t="shared" si="537"/>
        <v>Blank</v>
      </c>
      <c r="AE3265" s="202" t="str">
        <f t="shared" si="538"/>
        <v>Blank</v>
      </c>
      <c r="AF3265" s="217" t="str">
        <f t="shared" si="539"/>
        <v>Blank</v>
      </c>
      <c r="AG3265" s="9" t="str" cm="1">
        <f t="array" ref="AG3265">_xlfn.IFS(ISNUMBER(AC3265), "", ISNUMBER(SEARCH("Blank", AC3265)), "", ISERROR(AC3265), "Bad input on tab 3")</f>
        <v/>
      </c>
    </row>
    <row r="3266" spans="2:33" ht="15" customHeight="1" x14ac:dyDescent="0.75">
      <c r="B3266" s="205" t="str">
        <f>'5 Driver Data'!B3266</f>
        <v>3258</v>
      </c>
      <c r="C3266" s="193">
        <f>'5 Driver Data'!C3266</f>
        <v>0</v>
      </c>
      <c r="D3266" s="192">
        <f>'5 Driver Data'!D3266</f>
        <v>0</v>
      </c>
      <c r="E3266" s="191">
        <f>'5 Driver Data'!E3266</f>
        <v>0</v>
      </c>
      <c r="F3266" s="191">
        <f>'5 Driver Data'!F3266</f>
        <v>0</v>
      </c>
      <c r="G3266" s="191">
        <f>'5 Driver Data'!G3266</f>
        <v>0</v>
      </c>
      <c r="H3266" s="191">
        <f>'5 Driver Data'!H3266</f>
        <v>0</v>
      </c>
      <c r="I3266" s="191">
        <f>'5 Driver Data'!I3266</f>
        <v>0</v>
      </c>
      <c r="J3266" s="191">
        <f>'5 Driver Data'!J3266</f>
        <v>0</v>
      </c>
      <c r="K3266" s="206">
        <f>'5 Driver Data'!K3266</f>
        <v>0</v>
      </c>
      <c r="L3266" s="1"/>
      <c r="M3266" s="216" t="str">
        <f>IF(D3266=0,"Blank",'3 Model Input'!E$44*'3 Model Input'!E$45)</f>
        <v>Blank</v>
      </c>
      <c r="N3266" s="197" t="str">
        <f t="shared" si="530"/>
        <v>Blank</v>
      </c>
      <c r="O3266" s="197" t="str">
        <f>IF(D3266=0,"Blank",'3 Model Input'!E$49*(1-'3 Model Input'!E$51))</f>
        <v>Blank</v>
      </c>
      <c r="P3266" s="197" t="str">
        <f t="shared" si="531"/>
        <v>Blank</v>
      </c>
      <c r="Q3266" s="197" t="str">
        <f>IF(D3266=0,"Blank",IF(D3266="BEV",E3266*(1-'3 Model Input'!E$54), E3266))</f>
        <v>Blank</v>
      </c>
      <c r="R3266" s="198" t="str">
        <f>IF(D3266=0,"Blank",IF(D3266="PHEV",F3266/G3266,F3266*(1-'3 Model Input'!E$54)/G3266))</f>
        <v>Blank</v>
      </c>
      <c r="S3266" s="198" t="str">
        <f>IF(D3266=0,"Blank",IF(D3266="PHEV",MIN(M3266,E3266),MIN(M3266,(E3266*(1-'3 Model Input'!E$54)))))</f>
        <v>Blank</v>
      </c>
      <c r="T3266" s="217" t="str">
        <f t="shared" si="532"/>
        <v>Blank</v>
      </c>
      <c r="U3266" s="89"/>
      <c r="V3266" s="216" t="str">
        <f>IF(D3266=0,"Blank",P3266*'3 Model Input'!E$50)</f>
        <v>Blank</v>
      </c>
      <c r="W3266" s="197" t="str">
        <f t="shared" si="533"/>
        <v>Blank</v>
      </c>
      <c r="X3266" s="197" t="str">
        <f t="shared" si="534"/>
        <v>Blank</v>
      </c>
      <c r="Y3266" s="197" t="str">
        <f t="shared" si="535"/>
        <v>Blank</v>
      </c>
      <c r="Z3266" s="197" t="str">
        <f t="shared" si="536"/>
        <v>Blank</v>
      </c>
      <c r="AA3266" s="223" t="str" cm="1">
        <f t="array" ref="AA3266">_xlfn.IFS(ISTEXT('3 Model Input'!F$70),"Missing",ISTEXT('3 Model Input'!I$70),"Missing",ISNUMBER('3 Model Input'!K$70),'3 Model Input'!K$70*P3266)</f>
        <v>Missing</v>
      </c>
      <c r="AB3266" s="89"/>
      <c r="AC3266" s="227" t="str" cm="1">
        <f t="array" ref="AC3266">IF(D3266=0,"Blank",_xlfn.IFS('3 Model Input'!E$61=1,(V3266*G3266)/T3266,'3 Model Input'!E$61=2,(W3266*G3266)/T3266,'3 Model Input'!E$61=3,(X3266*G3266)/T3266,'3 Model Input'!E$61=4,(Y3266*G3266)/T3266,'3 Model Input'!E$61=5,(Z3266*G3266)/T3266, ISTEXT('3 Model Input'!E$61),"Missing",'3 Model Input'!E$61=6,(AA3266*G3266)/T3266))</f>
        <v>Blank</v>
      </c>
      <c r="AD3266" s="202" t="str">
        <f t="shared" si="537"/>
        <v>Blank</v>
      </c>
      <c r="AE3266" s="202" t="str">
        <f t="shared" si="538"/>
        <v>Blank</v>
      </c>
      <c r="AF3266" s="217" t="str">
        <f t="shared" si="539"/>
        <v>Blank</v>
      </c>
      <c r="AG3266" s="9" t="str" cm="1">
        <f t="array" ref="AG3266">_xlfn.IFS(ISNUMBER(AC3266), "", ISNUMBER(SEARCH("Blank", AC3266)), "", ISERROR(AC3266), "Bad input on tab 3")</f>
        <v/>
      </c>
    </row>
    <row r="3267" spans="2:33" ht="15" customHeight="1" x14ac:dyDescent="0.75">
      <c r="B3267" s="205" t="str">
        <f>'5 Driver Data'!B3267</f>
        <v>3259</v>
      </c>
      <c r="C3267" s="193">
        <f>'5 Driver Data'!C3267</f>
        <v>0</v>
      </c>
      <c r="D3267" s="192">
        <f>'5 Driver Data'!D3267</f>
        <v>0</v>
      </c>
      <c r="E3267" s="191">
        <f>'5 Driver Data'!E3267</f>
        <v>0</v>
      </c>
      <c r="F3267" s="191">
        <f>'5 Driver Data'!F3267</f>
        <v>0</v>
      </c>
      <c r="G3267" s="191">
        <f>'5 Driver Data'!G3267</f>
        <v>0</v>
      </c>
      <c r="H3267" s="191">
        <f>'5 Driver Data'!H3267</f>
        <v>0</v>
      </c>
      <c r="I3267" s="191">
        <f>'5 Driver Data'!I3267</f>
        <v>0</v>
      </c>
      <c r="J3267" s="191">
        <f>'5 Driver Data'!J3267</f>
        <v>0</v>
      </c>
      <c r="K3267" s="206">
        <f>'5 Driver Data'!K3267</f>
        <v>0</v>
      </c>
      <c r="L3267" s="1"/>
      <c r="M3267" s="216" t="str">
        <f>IF(D3267=0,"Blank",'3 Model Input'!E$44*'3 Model Input'!E$45)</f>
        <v>Blank</v>
      </c>
      <c r="N3267" s="197" t="str">
        <f t="shared" si="530"/>
        <v>Blank</v>
      </c>
      <c r="O3267" s="197" t="str">
        <f>IF(D3267=0,"Blank",'3 Model Input'!E$49*(1-'3 Model Input'!E$51))</f>
        <v>Blank</v>
      </c>
      <c r="P3267" s="197" t="str">
        <f t="shared" si="531"/>
        <v>Blank</v>
      </c>
      <c r="Q3267" s="197" t="str">
        <f>IF(D3267=0,"Blank",IF(D3267="BEV",E3267*(1-'3 Model Input'!E$54), E3267))</f>
        <v>Blank</v>
      </c>
      <c r="R3267" s="198" t="str">
        <f>IF(D3267=0,"Blank",IF(D3267="PHEV",F3267/G3267,F3267*(1-'3 Model Input'!E$54)/G3267))</f>
        <v>Blank</v>
      </c>
      <c r="S3267" s="198" t="str">
        <f>IF(D3267=0,"Blank",IF(D3267="PHEV",MIN(M3267,E3267),MIN(M3267,(E3267*(1-'3 Model Input'!E$54)))))</f>
        <v>Blank</v>
      </c>
      <c r="T3267" s="217" t="str">
        <f t="shared" si="532"/>
        <v>Blank</v>
      </c>
      <c r="U3267" s="89"/>
      <c r="V3267" s="216" t="str">
        <f>IF(D3267=0,"Blank",P3267*'3 Model Input'!E$50)</f>
        <v>Blank</v>
      </c>
      <c r="W3267" s="197" t="str">
        <f t="shared" si="533"/>
        <v>Blank</v>
      </c>
      <c r="X3267" s="197" t="str">
        <f t="shared" si="534"/>
        <v>Blank</v>
      </c>
      <c r="Y3267" s="197" t="str">
        <f t="shared" si="535"/>
        <v>Blank</v>
      </c>
      <c r="Z3267" s="197" t="str">
        <f t="shared" si="536"/>
        <v>Blank</v>
      </c>
      <c r="AA3267" s="223" t="str" cm="1">
        <f t="array" ref="AA3267">_xlfn.IFS(ISTEXT('3 Model Input'!F$70),"Missing",ISTEXT('3 Model Input'!I$70),"Missing",ISNUMBER('3 Model Input'!K$70),'3 Model Input'!K$70*P3267)</f>
        <v>Missing</v>
      </c>
      <c r="AB3267" s="89"/>
      <c r="AC3267" s="227" t="str" cm="1">
        <f t="array" ref="AC3267">IF(D3267=0,"Blank",_xlfn.IFS('3 Model Input'!E$61=1,(V3267*G3267)/T3267,'3 Model Input'!E$61=2,(W3267*G3267)/T3267,'3 Model Input'!E$61=3,(X3267*G3267)/T3267,'3 Model Input'!E$61=4,(Y3267*G3267)/T3267,'3 Model Input'!E$61=5,(Z3267*G3267)/T3267, ISTEXT('3 Model Input'!E$61),"Missing",'3 Model Input'!E$61=6,(AA3267*G3267)/T3267))</f>
        <v>Blank</v>
      </c>
      <c r="AD3267" s="202" t="str">
        <f t="shared" si="537"/>
        <v>Blank</v>
      </c>
      <c r="AE3267" s="202" t="str">
        <f t="shared" si="538"/>
        <v>Blank</v>
      </c>
      <c r="AF3267" s="217" t="str">
        <f t="shared" si="539"/>
        <v>Blank</v>
      </c>
      <c r="AG3267" s="9" t="str" cm="1">
        <f t="array" ref="AG3267">_xlfn.IFS(ISNUMBER(AC3267), "", ISNUMBER(SEARCH("Blank", AC3267)), "", ISERROR(AC3267), "Bad input on tab 3")</f>
        <v/>
      </c>
    </row>
    <row r="3268" spans="2:33" ht="15" customHeight="1" x14ac:dyDescent="0.75">
      <c r="B3268" s="205" t="str">
        <f>'5 Driver Data'!B3268</f>
        <v>3260</v>
      </c>
      <c r="C3268" s="193">
        <f>'5 Driver Data'!C3268</f>
        <v>0</v>
      </c>
      <c r="D3268" s="192">
        <f>'5 Driver Data'!D3268</f>
        <v>0</v>
      </c>
      <c r="E3268" s="191">
        <f>'5 Driver Data'!E3268</f>
        <v>0</v>
      </c>
      <c r="F3268" s="191">
        <f>'5 Driver Data'!F3268</f>
        <v>0</v>
      </c>
      <c r="G3268" s="191">
        <f>'5 Driver Data'!G3268</f>
        <v>0</v>
      </c>
      <c r="H3268" s="191">
        <f>'5 Driver Data'!H3268</f>
        <v>0</v>
      </c>
      <c r="I3268" s="191">
        <f>'5 Driver Data'!I3268</f>
        <v>0</v>
      </c>
      <c r="J3268" s="191">
        <f>'5 Driver Data'!J3268</f>
        <v>0</v>
      </c>
      <c r="K3268" s="206">
        <f>'5 Driver Data'!K3268</f>
        <v>0</v>
      </c>
      <c r="L3268" s="1"/>
      <c r="M3268" s="216" t="str">
        <f>IF(D3268=0,"Blank",'3 Model Input'!E$44*'3 Model Input'!E$45)</f>
        <v>Blank</v>
      </c>
      <c r="N3268" s="197" t="str">
        <f t="shared" si="530"/>
        <v>Blank</v>
      </c>
      <c r="O3268" s="197" t="str">
        <f>IF(D3268=0,"Blank",'3 Model Input'!E$49*(1-'3 Model Input'!E$51))</f>
        <v>Blank</v>
      </c>
      <c r="P3268" s="197" t="str">
        <f t="shared" si="531"/>
        <v>Blank</v>
      </c>
      <c r="Q3268" s="197" t="str">
        <f>IF(D3268=0,"Blank",IF(D3268="BEV",E3268*(1-'3 Model Input'!E$54), E3268))</f>
        <v>Blank</v>
      </c>
      <c r="R3268" s="198" t="str">
        <f>IF(D3268=0,"Blank",IF(D3268="PHEV",F3268/G3268,F3268*(1-'3 Model Input'!E$54)/G3268))</f>
        <v>Blank</v>
      </c>
      <c r="S3268" s="198" t="str">
        <f>IF(D3268=0,"Blank",IF(D3268="PHEV",MIN(M3268,E3268),MIN(M3268,(E3268*(1-'3 Model Input'!E$54)))))</f>
        <v>Blank</v>
      </c>
      <c r="T3268" s="217" t="str">
        <f t="shared" si="532"/>
        <v>Blank</v>
      </c>
      <c r="U3268" s="89"/>
      <c r="V3268" s="216" t="str">
        <f>IF(D3268=0,"Blank",P3268*'3 Model Input'!E$50)</f>
        <v>Blank</v>
      </c>
      <c r="W3268" s="197" t="str">
        <f t="shared" si="533"/>
        <v>Blank</v>
      </c>
      <c r="X3268" s="197" t="str">
        <f t="shared" si="534"/>
        <v>Blank</v>
      </c>
      <c r="Y3268" s="197" t="str">
        <f t="shared" si="535"/>
        <v>Blank</v>
      </c>
      <c r="Z3268" s="197" t="str">
        <f t="shared" si="536"/>
        <v>Blank</v>
      </c>
      <c r="AA3268" s="223" t="str" cm="1">
        <f t="array" ref="AA3268">_xlfn.IFS(ISTEXT('3 Model Input'!F$70),"Missing",ISTEXT('3 Model Input'!I$70),"Missing",ISNUMBER('3 Model Input'!K$70),'3 Model Input'!K$70*P3268)</f>
        <v>Missing</v>
      </c>
      <c r="AB3268" s="89"/>
      <c r="AC3268" s="227" t="str" cm="1">
        <f t="array" ref="AC3268">IF(D3268=0,"Blank",_xlfn.IFS('3 Model Input'!E$61=1,(V3268*G3268)/T3268,'3 Model Input'!E$61=2,(W3268*G3268)/T3268,'3 Model Input'!E$61=3,(X3268*G3268)/T3268,'3 Model Input'!E$61=4,(Y3268*G3268)/T3268,'3 Model Input'!E$61=5,(Z3268*G3268)/T3268, ISTEXT('3 Model Input'!E$61),"Missing",'3 Model Input'!E$61=6,(AA3268*G3268)/T3268))</f>
        <v>Blank</v>
      </c>
      <c r="AD3268" s="202" t="str">
        <f t="shared" si="537"/>
        <v>Blank</v>
      </c>
      <c r="AE3268" s="202" t="str">
        <f t="shared" si="538"/>
        <v>Blank</v>
      </c>
      <c r="AF3268" s="217" t="str">
        <f t="shared" si="539"/>
        <v>Blank</v>
      </c>
      <c r="AG3268" s="9" t="str" cm="1">
        <f t="array" ref="AG3268">_xlfn.IFS(ISNUMBER(AC3268), "", ISNUMBER(SEARCH("Blank", AC3268)), "", ISERROR(AC3268), "Bad input on tab 3")</f>
        <v/>
      </c>
    </row>
    <row r="3269" spans="2:33" ht="15" customHeight="1" x14ac:dyDescent="0.75">
      <c r="B3269" s="205" t="str">
        <f>'5 Driver Data'!B3269</f>
        <v>3261</v>
      </c>
      <c r="C3269" s="193">
        <f>'5 Driver Data'!C3269</f>
        <v>0</v>
      </c>
      <c r="D3269" s="192">
        <f>'5 Driver Data'!D3269</f>
        <v>0</v>
      </c>
      <c r="E3269" s="191">
        <f>'5 Driver Data'!E3269</f>
        <v>0</v>
      </c>
      <c r="F3269" s="191">
        <f>'5 Driver Data'!F3269</f>
        <v>0</v>
      </c>
      <c r="G3269" s="191">
        <f>'5 Driver Data'!G3269</f>
        <v>0</v>
      </c>
      <c r="H3269" s="191">
        <f>'5 Driver Data'!H3269</f>
        <v>0</v>
      </c>
      <c r="I3269" s="191">
        <f>'5 Driver Data'!I3269</f>
        <v>0</v>
      </c>
      <c r="J3269" s="191">
        <f>'5 Driver Data'!J3269</f>
        <v>0</v>
      </c>
      <c r="K3269" s="206">
        <f>'5 Driver Data'!K3269</f>
        <v>0</v>
      </c>
      <c r="L3269" s="1"/>
      <c r="M3269" s="216" t="str">
        <f>IF(D3269=0,"Blank",'3 Model Input'!E$44*'3 Model Input'!E$45)</f>
        <v>Blank</v>
      </c>
      <c r="N3269" s="197" t="str">
        <f t="shared" si="530"/>
        <v>Blank</v>
      </c>
      <c r="O3269" s="197" t="str">
        <f>IF(D3269=0,"Blank",'3 Model Input'!E$49*(1-'3 Model Input'!E$51))</f>
        <v>Blank</v>
      </c>
      <c r="P3269" s="197" t="str">
        <f t="shared" si="531"/>
        <v>Blank</v>
      </c>
      <c r="Q3269" s="197" t="str">
        <f>IF(D3269=0,"Blank",IF(D3269="BEV",E3269*(1-'3 Model Input'!E$54), E3269))</f>
        <v>Blank</v>
      </c>
      <c r="R3269" s="198" t="str">
        <f>IF(D3269=0,"Blank",IF(D3269="PHEV",F3269/G3269,F3269*(1-'3 Model Input'!E$54)/G3269))</f>
        <v>Blank</v>
      </c>
      <c r="S3269" s="198" t="str">
        <f>IF(D3269=0,"Blank",IF(D3269="PHEV",MIN(M3269,E3269),MIN(M3269,(E3269*(1-'3 Model Input'!E$54)))))</f>
        <v>Blank</v>
      </c>
      <c r="T3269" s="217" t="str">
        <f t="shared" si="532"/>
        <v>Blank</v>
      </c>
      <c r="U3269" s="89"/>
      <c r="V3269" s="216" t="str">
        <f>IF(D3269=0,"Blank",P3269*'3 Model Input'!E$50)</f>
        <v>Blank</v>
      </c>
      <c r="W3269" s="197" t="str">
        <f t="shared" si="533"/>
        <v>Blank</v>
      </c>
      <c r="X3269" s="197" t="str">
        <f t="shared" si="534"/>
        <v>Blank</v>
      </c>
      <c r="Y3269" s="197" t="str">
        <f t="shared" si="535"/>
        <v>Blank</v>
      </c>
      <c r="Z3269" s="197" t="str">
        <f t="shared" si="536"/>
        <v>Blank</v>
      </c>
      <c r="AA3269" s="223" t="str" cm="1">
        <f t="array" ref="AA3269">_xlfn.IFS(ISTEXT('3 Model Input'!F$70),"Missing",ISTEXT('3 Model Input'!I$70),"Missing",ISNUMBER('3 Model Input'!K$70),'3 Model Input'!K$70*P3269)</f>
        <v>Missing</v>
      </c>
      <c r="AB3269" s="89"/>
      <c r="AC3269" s="227" t="str" cm="1">
        <f t="array" ref="AC3269">IF(D3269=0,"Blank",_xlfn.IFS('3 Model Input'!E$61=1,(V3269*G3269)/T3269,'3 Model Input'!E$61=2,(W3269*G3269)/T3269,'3 Model Input'!E$61=3,(X3269*G3269)/T3269,'3 Model Input'!E$61=4,(Y3269*G3269)/T3269,'3 Model Input'!E$61=5,(Z3269*G3269)/T3269, ISTEXT('3 Model Input'!E$61),"Missing",'3 Model Input'!E$61=6,(AA3269*G3269)/T3269))</f>
        <v>Blank</v>
      </c>
      <c r="AD3269" s="202" t="str">
        <f t="shared" si="537"/>
        <v>Blank</v>
      </c>
      <c r="AE3269" s="202" t="str">
        <f t="shared" si="538"/>
        <v>Blank</v>
      </c>
      <c r="AF3269" s="217" t="str">
        <f t="shared" si="539"/>
        <v>Blank</v>
      </c>
      <c r="AG3269" s="9" t="str" cm="1">
        <f t="array" ref="AG3269">_xlfn.IFS(ISNUMBER(AC3269), "", ISNUMBER(SEARCH("Blank", AC3269)), "", ISERROR(AC3269), "Bad input on tab 3")</f>
        <v/>
      </c>
    </row>
    <row r="3270" spans="2:33" ht="15" customHeight="1" x14ac:dyDescent="0.75">
      <c r="B3270" s="205" t="str">
        <f>'5 Driver Data'!B3270</f>
        <v>3262</v>
      </c>
      <c r="C3270" s="193">
        <f>'5 Driver Data'!C3270</f>
        <v>0</v>
      </c>
      <c r="D3270" s="192">
        <f>'5 Driver Data'!D3270</f>
        <v>0</v>
      </c>
      <c r="E3270" s="191">
        <f>'5 Driver Data'!E3270</f>
        <v>0</v>
      </c>
      <c r="F3270" s="191">
        <f>'5 Driver Data'!F3270</f>
        <v>0</v>
      </c>
      <c r="G3270" s="191">
        <f>'5 Driver Data'!G3270</f>
        <v>0</v>
      </c>
      <c r="H3270" s="191">
        <f>'5 Driver Data'!H3270</f>
        <v>0</v>
      </c>
      <c r="I3270" s="191">
        <f>'5 Driver Data'!I3270</f>
        <v>0</v>
      </c>
      <c r="J3270" s="191">
        <f>'5 Driver Data'!J3270</f>
        <v>0</v>
      </c>
      <c r="K3270" s="206">
        <f>'5 Driver Data'!K3270</f>
        <v>0</v>
      </c>
      <c r="L3270" s="1"/>
      <c r="M3270" s="216" t="str">
        <f>IF(D3270=0,"Blank",'3 Model Input'!E$44*'3 Model Input'!E$45)</f>
        <v>Blank</v>
      </c>
      <c r="N3270" s="197" t="str">
        <f t="shared" si="530"/>
        <v>Blank</v>
      </c>
      <c r="O3270" s="197" t="str">
        <f>IF(D3270=0,"Blank",'3 Model Input'!E$49*(1-'3 Model Input'!E$51))</f>
        <v>Blank</v>
      </c>
      <c r="P3270" s="197" t="str">
        <f t="shared" si="531"/>
        <v>Blank</v>
      </c>
      <c r="Q3270" s="197" t="str">
        <f>IF(D3270=0,"Blank",IF(D3270="BEV",E3270*(1-'3 Model Input'!E$54), E3270))</f>
        <v>Blank</v>
      </c>
      <c r="R3270" s="198" t="str">
        <f>IF(D3270=0,"Blank",IF(D3270="PHEV",F3270/G3270,F3270*(1-'3 Model Input'!E$54)/G3270))</f>
        <v>Blank</v>
      </c>
      <c r="S3270" s="198" t="str">
        <f>IF(D3270=0,"Blank",IF(D3270="PHEV",MIN(M3270,E3270),MIN(M3270,(E3270*(1-'3 Model Input'!E$54)))))</f>
        <v>Blank</v>
      </c>
      <c r="T3270" s="217" t="str">
        <f t="shared" si="532"/>
        <v>Blank</v>
      </c>
      <c r="U3270" s="89"/>
      <c r="V3270" s="216" t="str">
        <f>IF(D3270=0,"Blank",P3270*'3 Model Input'!E$50)</f>
        <v>Blank</v>
      </c>
      <c r="W3270" s="197" t="str">
        <f t="shared" si="533"/>
        <v>Blank</v>
      </c>
      <c r="X3270" s="197" t="str">
        <f t="shared" si="534"/>
        <v>Blank</v>
      </c>
      <c r="Y3270" s="197" t="str">
        <f t="shared" si="535"/>
        <v>Blank</v>
      </c>
      <c r="Z3270" s="197" t="str">
        <f t="shared" si="536"/>
        <v>Blank</v>
      </c>
      <c r="AA3270" s="223" t="str" cm="1">
        <f t="array" ref="AA3270">_xlfn.IFS(ISTEXT('3 Model Input'!F$70),"Missing",ISTEXT('3 Model Input'!I$70),"Missing",ISNUMBER('3 Model Input'!K$70),'3 Model Input'!K$70*P3270)</f>
        <v>Missing</v>
      </c>
      <c r="AB3270" s="89"/>
      <c r="AC3270" s="227" t="str" cm="1">
        <f t="array" ref="AC3270">IF(D3270=0,"Blank",_xlfn.IFS('3 Model Input'!E$61=1,(V3270*G3270)/T3270,'3 Model Input'!E$61=2,(W3270*G3270)/T3270,'3 Model Input'!E$61=3,(X3270*G3270)/T3270,'3 Model Input'!E$61=4,(Y3270*G3270)/T3270,'3 Model Input'!E$61=5,(Z3270*G3270)/T3270, ISTEXT('3 Model Input'!E$61),"Missing",'3 Model Input'!E$61=6,(AA3270*G3270)/T3270))</f>
        <v>Blank</v>
      </c>
      <c r="AD3270" s="202" t="str">
        <f t="shared" si="537"/>
        <v>Blank</v>
      </c>
      <c r="AE3270" s="202" t="str">
        <f t="shared" si="538"/>
        <v>Blank</v>
      </c>
      <c r="AF3270" s="217" t="str">
        <f t="shared" si="539"/>
        <v>Blank</v>
      </c>
      <c r="AG3270" s="9" t="str" cm="1">
        <f t="array" ref="AG3270">_xlfn.IFS(ISNUMBER(AC3270), "", ISNUMBER(SEARCH("Blank", AC3270)), "", ISERROR(AC3270), "Bad input on tab 3")</f>
        <v/>
      </c>
    </row>
    <row r="3271" spans="2:33" ht="15" customHeight="1" x14ac:dyDescent="0.75">
      <c r="B3271" s="205" t="str">
        <f>'5 Driver Data'!B3271</f>
        <v>3263</v>
      </c>
      <c r="C3271" s="193">
        <f>'5 Driver Data'!C3271</f>
        <v>0</v>
      </c>
      <c r="D3271" s="192">
        <f>'5 Driver Data'!D3271</f>
        <v>0</v>
      </c>
      <c r="E3271" s="191">
        <f>'5 Driver Data'!E3271</f>
        <v>0</v>
      </c>
      <c r="F3271" s="191">
        <f>'5 Driver Data'!F3271</f>
        <v>0</v>
      </c>
      <c r="G3271" s="191">
        <f>'5 Driver Data'!G3271</f>
        <v>0</v>
      </c>
      <c r="H3271" s="191">
        <f>'5 Driver Data'!H3271</f>
        <v>0</v>
      </c>
      <c r="I3271" s="191">
        <f>'5 Driver Data'!I3271</f>
        <v>0</v>
      </c>
      <c r="J3271" s="191">
        <f>'5 Driver Data'!J3271</f>
        <v>0</v>
      </c>
      <c r="K3271" s="206">
        <f>'5 Driver Data'!K3271</f>
        <v>0</v>
      </c>
      <c r="L3271" s="1"/>
      <c r="M3271" s="216" t="str">
        <f>IF(D3271=0,"Blank",'3 Model Input'!E$44*'3 Model Input'!E$45)</f>
        <v>Blank</v>
      </c>
      <c r="N3271" s="197" t="str">
        <f t="shared" si="530"/>
        <v>Blank</v>
      </c>
      <c r="O3271" s="197" t="str">
        <f>IF(D3271=0,"Blank",'3 Model Input'!E$49*(1-'3 Model Input'!E$51))</f>
        <v>Blank</v>
      </c>
      <c r="P3271" s="197" t="str">
        <f t="shared" si="531"/>
        <v>Blank</v>
      </c>
      <c r="Q3271" s="197" t="str">
        <f>IF(D3271=0,"Blank",IF(D3271="BEV",E3271*(1-'3 Model Input'!E$54), E3271))</f>
        <v>Blank</v>
      </c>
      <c r="R3271" s="198" t="str">
        <f>IF(D3271=0,"Blank",IF(D3271="PHEV",F3271/G3271,F3271*(1-'3 Model Input'!E$54)/G3271))</f>
        <v>Blank</v>
      </c>
      <c r="S3271" s="198" t="str">
        <f>IF(D3271=0,"Blank",IF(D3271="PHEV",MIN(M3271,E3271),MIN(M3271,(E3271*(1-'3 Model Input'!E$54)))))</f>
        <v>Blank</v>
      </c>
      <c r="T3271" s="217" t="str">
        <f t="shared" si="532"/>
        <v>Blank</v>
      </c>
      <c r="U3271" s="89"/>
      <c r="V3271" s="216" t="str">
        <f>IF(D3271=0,"Blank",P3271*'3 Model Input'!E$50)</f>
        <v>Blank</v>
      </c>
      <c r="W3271" s="197" t="str">
        <f t="shared" si="533"/>
        <v>Blank</v>
      </c>
      <c r="X3271" s="197" t="str">
        <f t="shared" si="534"/>
        <v>Blank</v>
      </c>
      <c r="Y3271" s="197" t="str">
        <f t="shared" si="535"/>
        <v>Blank</v>
      </c>
      <c r="Z3271" s="197" t="str">
        <f t="shared" si="536"/>
        <v>Blank</v>
      </c>
      <c r="AA3271" s="223" t="str" cm="1">
        <f t="array" ref="AA3271">_xlfn.IFS(ISTEXT('3 Model Input'!F$70),"Missing",ISTEXT('3 Model Input'!I$70),"Missing",ISNUMBER('3 Model Input'!K$70),'3 Model Input'!K$70*P3271)</f>
        <v>Missing</v>
      </c>
      <c r="AB3271" s="89"/>
      <c r="AC3271" s="227" t="str" cm="1">
        <f t="array" ref="AC3271">IF(D3271=0,"Blank",_xlfn.IFS('3 Model Input'!E$61=1,(V3271*G3271)/T3271,'3 Model Input'!E$61=2,(W3271*G3271)/T3271,'3 Model Input'!E$61=3,(X3271*G3271)/T3271,'3 Model Input'!E$61=4,(Y3271*G3271)/T3271,'3 Model Input'!E$61=5,(Z3271*G3271)/T3271, ISTEXT('3 Model Input'!E$61),"Missing",'3 Model Input'!E$61=6,(AA3271*G3271)/T3271))</f>
        <v>Blank</v>
      </c>
      <c r="AD3271" s="202" t="str">
        <f t="shared" si="537"/>
        <v>Blank</v>
      </c>
      <c r="AE3271" s="202" t="str">
        <f t="shared" si="538"/>
        <v>Blank</v>
      </c>
      <c r="AF3271" s="217" t="str">
        <f t="shared" si="539"/>
        <v>Blank</v>
      </c>
      <c r="AG3271" s="9" t="str" cm="1">
        <f t="array" ref="AG3271">_xlfn.IFS(ISNUMBER(AC3271), "", ISNUMBER(SEARCH("Blank", AC3271)), "", ISERROR(AC3271), "Bad input on tab 3")</f>
        <v/>
      </c>
    </row>
    <row r="3272" spans="2:33" ht="15" customHeight="1" x14ac:dyDescent="0.75">
      <c r="B3272" s="205" t="str">
        <f>'5 Driver Data'!B3272</f>
        <v>3264</v>
      </c>
      <c r="C3272" s="193">
        <f>'5 Driver Data'!C3272</f>
        <v>0</v>
      </c>
      <c r="D3272" s="192">
        <f>'5 Driver Data'!D3272</f>
        <v>0</v>
      </c>
      <c r="E3272" s="191">
        <f>'5 Driver Data'!E3272</f>
        <v>0</v>
      </c>
      <c r="F3272" s="191">
        <f>'5 Driver Data'!F3272</f>
        <v>0</v>
      </c>
      <c r="G3272" s="191">
        <f>'5 Driver Data'!G3272</f>
        <v>0</v>
      </c>
      <c r="H3272" s="191">
        <f>'5 Driver Data'!H3272</f>
        <v>0</v>
      </c>
      <c r="I3272" s="191">
        <f>'5 Driver Data'!I3272</f>
        <v>0</v>
      </c>
      <c r="J3272" s="191">
        <f>'5 Driver Data'!J3272</f>
        <v>0</v>
      </c>
      <c r="K3272" s="206">
        <f>'5 Driver Data'!K3272</f>
        <v>0</v>
      </c>
      <c r="L3272" s="1"/>
      <c r="M3272" s="216" t="str">
        <f>IF(D3272=0,"Blank",'3 Model Input'!E$44*'3 Model Input'!E$45)</f>
        <v>Blank</v>
      </c>
      <c r="N3272" s="197" t="str">
        <f t="shared" si="530"/>
        <v>Blank</v>
      </c>
      <c r="O3272" s="197" t="str">
        <f>IF(D3272=0,"Blank",'3 Model Input'!E$49*(1-'3 Model Input'!E$51))</f>
        <v>Blank</v>
      </c>
      <c r="P3272" s="197" t="str">
        <f t="shared" si="531"/>
        <v>Blank</v>
      </c>
      <c r="Q3272" s="197" t="str">
        <f>IF(D3272=0,"Blank",IF(D3272="BEV",E3272*(1-'3 Model Input'!E$54), E3272))</f>
        <v>Blank</v>
      </c>
      <c r="R3272" s="198" t="str">
        <f>IF(D3272=0,"Blank",IF(D3272="PHEV",F3272/G3272,F3272*(1-'3 Model Input'!E$54)/G3272))</f>
        <v>Blank</v>
      </c>
      <c r="S3272" s="198" t="str">
        <f>IF(D3272=0,"Blank",IF(D3272="PHEV",MIN(M3272,E3272),MIN(M3272,(E3272*(1-'3 Model Input'!E$54)))))</f>
        <v>Blank</v>
      </c>
      <c r="T3272" s="217" t="str">
        <f t="shared" si="532"/>
        <v>Blank</v>
      </c>
      <c r="U3272" s="89"/>
      <c r="V3272" s="216" t="str">
        <f>IF(D3272=0,"Blank",P3272*'3 Model Input'!E$50)</f>
        <v>Blank</v>
      </c>
      <c r="W3272" s="197" t="str">
        <f t="shared" si="533"/>
        <v>Blank</v>
      </c>
      <c r="X3272" s="197" t="str">
        <f t="shared" si="534"/>
        <v>Blank</v>
      </c>
      <c r="Y3272" s="197" t="str">
        <f t="shared" si="535"/>
        <v>Blank</v>
      </c>
      <c r="Z3272" s="197" t="str">
        <f t="shared" si="536"/>
        <v>Blank</v>
      </c>
      <c r="AA3272" s="223" t="str" cm="1">
        <f t="array" ref="AA3272">_xlfn.IFS(ISTEXT('3 Model Input'!F$70),"Missing",ISTEXT('3 Model Input'!I$70),"Missing",ISNUMBER('3 Model Input'!K$70),'3 Model Input'!K$70*P3272)</f>
        <v>Missing</v>
      </c>
      <c r="AB3272" s="89"/>
      <c r="AC3272" s="227" t="str" cm="1">
        <f t="array" ref="AC3272">IF(D3272=0,"Blank",_xlfn.IFS('3 Model Input'!E$61=1,(V3272*G3272)/T3272,'3 Model Input'!E$61=2,(W3272*G3272)/T3272,'3 Model Input'!E$61=3,(X3272*G3272)/T3272,'3 Model Input'!E$61=4,(Y3272*G3272)/T3272,'3 Model Input'!E$61=5,(Z3272*G3272)/T3272, ISTEXT('3 Model Input'!E$61),"Missing",'3 Model Input'!E$61=6,(AA3272*G3272)/T3272))</f>
        <v>Blank</v>
      </c>
      <c r="AD3272" s="202" t="str">
        <f t="shared" si="537"/>
        <v>Blank</v>
      </c>
      <c r="AE3272" s="202" t="str">
        <f t="shared" si="538"/>
        <v>Blank</v>
      </c>
      <c r="AF3272" s="217" t="str">
        <f t="shared" si="539"/>
        <v>Blank</v>
      </c>
      <c r="AG3272" s="9" t="str" cm="1">
        <f t="array" ref="AG3272">_xlfn.IFS(ISNUMBER(AC3272), "", ISNUMBER(SEARCH("Blank", AC3272)), "", ISERROR(AC3272), "Bad input on tab 3")</f>
        <v/>
      </c>
    </row>
    <row r="3273" spans="2:33" ht="15" customHeight="1" x14ac:dyDescent="0.75">
      <c r="B3273" s="205" t="str">
        <f>'5 Driver Data'!B3273</f>
        <v>3265</v>
      </c>
      <c r="C3273" s="193">
        <f>'5 Driver Data'!C3273</f>
        <v>0</v>
      </c>
      <c r="D3273" s="192">
        <f>'5 Driver Data'!D3273</f>
        <v>0</v>
      </c>
      <c r="E3273" s="191">
        <f>'5 Driver Data'!E3273</f>
        <v>0</v>
      </c>
      <c r="F3273" s="191">
        <f>'5 Driver Data'!F3273</f>
        <v>0</v>
      </c>
      <c r="G3273" s="191">
        <f>'5 Driver Data'!G3273</f>
        <v>0</v>
      </c>
      <c r="H3273" s="191">
        <f>'5 Driver Data'!H3273</f>
        <v>0</v>
      </c>
      <c r="I3273" s="191">
        <f>'5 Driver Data'!I3273</f>
        <v>0</v>
      </c>
      <c r="J3273" s="191">
        <f>'5 Driver Data'!J3273</f>
        <v>0</v>
      </c>
      <c r="K3273" s="206">
        <f>'5 Driver Data'!K3273</f>
        <v>0</v>
      </c>
      <c r="L3273" s="1"/>
      <c r="M3273" s="216" t="str">
        <f>IF(D3273=0,"Blank",'3 Model Input'!E$44*'3 Model Input'!E$45)</f>
        <v>Blank</v>
      </c>
      <c r="N3273" s="197" t="str">
        <f t="shared" si="530"/>
        <v>Blank</v>
      </c>
      <c r="O3273" s="197" t="str">
        <f>IF(D3273=0,"Blank",'3 Model Input'!E$49*(1-'3 Model Input'!E$51))</f>
        <v>Blank</v>
      </c>
      <c r="P3273" s="197" t="str">
        <f t="shared" si="531"/>
        <v>Blank</v>
      </c>
      <c r="Q3273" s="197" t="str">
        <f>IF(D3273=0,"Blank",IF(D3273="BEV",E3273*(1-'3 Model Input'!E$54), E3273))</f>
        <v>Blank</v>
      </c>
      <c r="R3273" s="198" t="str">
        <f>IF(D3273=0,"Blank",IF(D3273="PHEV",F3273/G3273,F3273*(1-'3 Model Input'!E$54)/G3273))</f>
        <v>Blank</v>
      </c>
      <c r="S3273" s="198" t="str">
        <f>IF(D3273=0,"Blank",IF(D3273="PHEV",MIN(M3273,E3273),MIN(M3273,(E3273*(1-'3 Model Input'!E$54)))))</f>
        <v>Blank</v>
      </c>
      <c r="T3273" s="217" t="str">
        <f t="shared" si="532"/>
        <v>Blank</v>
      </c>
      <c r="U3273" s="89"/>
      <c r="V3273" s="216" t="str">
        <f>IF(D3273=0,"Blank",P3273*'3 Model Input'!E$50)</f>
        <v>Blank</v>
      </c>
      <c r="W3273" s="197" t="str">
        <f t="shared" si="533"/>
        <v>Blank</v>
      </c>
      <c r="X3273" s="197" t="str">
        <f t="shared" si="534"/>
        <v>Blank</v>
      </c>
      <c r="Y3273" s="197" t="str">
        <f t="shared" si="535"/>
        <v>Blank</v>
      </c>
      <c r="Z3273" s="197" t="str">
        <f t="shared" si="536"/>
        <v>Blank</v>
      </c>
      <c r="AA3273" s="223" t="str" cm="1">
        <f t="array" ref="AA3273">_xlfn.IFS(ISTEXT('3 Model Input'!F$70),"Missing",ISTEXT('3 Model Input'!I$70),"Missing",ISNUMBER('3 Model Input'!K$70),'3 Model Input'!K$70*P3273)</f>
        <v>Missing</v>
      </c>
      <c r="AB3273" s="89"/>
      <c r="AC3273" s="227" t="str" cm="1">
        <f t="array" ref="AC3273">IF(D3273=0,"Blank",_xlfn.IFS('3 Model Input'!E$61=1,(V3273*G3273)/T3273,'3 Model Input'!E$61=2,(W3273*G3273)/T3273,'3 Model Input'!E$61=3,(X3273*G3273)/T3273,'3 Model Input'!E$61=4,(Y3273*G3273)/T3273,'3 Model Input'!E$61=5,(Z3273*G3273)/T3273, ISTEXT('3 Model Input'!E$61),"Missing",'3 Model Input'!E$61=6,(AA3273*G3273)/T3273))</f>
        <v>Blank</v>
      </c>
      <c r="AD3273" s="202" t="str">
        <f t="shared" si="537"/>
        <v>Blank</v>
      </c>
      <c r="AE3273" s="202" t="str">
        <f t="shared" si="538"/>
        <v>Blank</v>
      </c>
      <c r="AF3273" s="217" t="str">
        <f t="shared" si="539"/>
        <v>Blank</v>
      </c>
      <c r="AG3273" s="9" t="str" cm="1">
        <f t="array" ref="AG3273">_xlfn.IFS(ISNUMBER(AC3273), "", ISNUMBER(SEARCH("Blank", AC3273)), "", ISERROR(AC3273), "Bad input on tab 3")</f>
        <v/>
      </c>
    </row>
    <row r="3274" spans="2:33" ht="15" customHeight="1" x14ac:dyDescent="0.75">
      <c r="B3274" s="205" t="str">
        <f>'5 Driver Data'!B3274</f>
        <v>3266</v>
      </c>
      <c r="C3274" s="193">
        <f>'5 Driver Data'!C3274</f>
        <v>0</v>
      </c>
      <c r="D3274" s="192">
        <f>'5 Driver Data'!D3274</f>
        <v>0</v>
      </c>
      <c r="E3274" s="191">
        <f>'5 Driver Data'!E3274</f>
        <v>0</v>
      </c>
      <c r="F3274" s="191">
        <f>'5 Driver Data'!F3274</f>
        <v>0</v>
      </c>
      <c r="G3274" s="191">
        <f>'5 Driver Data'!G3274</f>
        <v>0</v>
      </c>
      <c r="H3274" s="191">
        <f>'5 Driver Data'!H3274</f>
        <v>0</v>
      </c>
      <c r="I3274" s="191">
        <f>'5 Driver Data'!I3274</f>
        <v>0</v>
      </c>
      <c r="J3274" s="191">
        <f>'5 Driver Data'!J3274</f>
        <v>0</v>
      </c>
      <c r="K3274" s="206">
        <f>'5 Driver Data'!K3274</f>
        <v>0</v>
      </c>
      <c r="L3274" s="1"/>
      <c r="M3274" s="216" t="str">
        <f>IF(D3274=0,"Blank",'3 Model Input'!E$44*'3 Model Input'!E$45)</f>
        <v>Blank</v>
      </c>
      <c r="N3274" s="197" t="str">
        <f t="shared" si="530"/>
        <v>Blank</v>
      </c>
      <c r="O3274" s="197" t="str">
        <f>IF(D3274=0,"Blank",'3 Model Input'!E$49*(1-'3 Model Input'!E$51))</f>
        <v>Blank</v>
      </c>
      <c r="P3274" s="197" t="str">
        <f t="shared" si="531"/>
        <v>Blank</v>
      </c>
      <c r="Q3274" s="197" t="str">
        <f>IF(D3274=0,"Blank",IF(D3274="BEV",E3274*(1-'3 Model Input'!E$54), E3274))</f>
        <v>Blank</v>
      </c>
      <c r="R3274" s="198" t="str">
        <f>IF(D3274=0,"Blank",IF(D3274="PHEV",F3274/G3274,F3274*(1-'3 Model Input'!E$54)/G3274))</f>
        <v>Blank</v>
      </c>
      <c r="S3274" s="198" t="str">
        <f>IF(D3274=0,"Blank",IF(D3274="PHEV",MIN(M3274,E3274),MIN(M3274,(E3274*(1-'3 Model Input'!E$54)))))</f>
        <v>Blank</v>
      </c>
      <c r="T3274" s="217" t="str">
        <f t="shared" si="532"/>
        <v>Blank</v>
      </c>
      <c r="U3274" s="89"/>
      <c r="V3274" s="216" t="str">
        <f>IF(D3274=0,"Blank",P3274*'3 Model Input'!E$50)</f>
        <v>Blank</v>
      </c>
      <c r="W3274" s="197" t="str">
        <f t="shared" si="533"/>
        <v>Blank</v>
      </c>
      <c r="X3274" s="197" t="str">
        <f t="shared" si="534"/>
        <v>Blank</v>
      </c>
      <c r="Y3274" s="197" t="str">
        <f t="shared" si="535"/>
        <v>Blank</v>
      </c>
      <c r="Z3274" s="197" t="str">
        <f t="shared" si="536"/>
        <v>Blank</v>
      </c>
      <c r="AA3274" s="223" t="str" cm="1">
        <f t="array" ref="AA3274">_xlfn.IFS(ISTEXT('3 Model Input'!F$70),"Missing",ISTEXT('3 Model Input'!I$70),"Missing",ISNUMBER('3 Model Input'!K$70),'3 Model Input'!K$70*P3274)</f>
        <v>Missing</v>
      </c>
      <c r="AB3274" s="89"/>
      <c r="AC3274" s="227" t="str" cm="1">
        <f t="array" ref="AC3274">IF(D3274=0,"Blank",_xlfn.IFS('3 Model Input'!E$61=1,(V3274*G3274)/T3274,'3 Model Input'!E$61=2,(W3274*G3274)/T3274,'3 Model Input'!E$61=3,(X3274*G3274)/T3274,'3 Model Input'!E$61=4,(Y3274*G3274)/T3274,'3 Model Input'!E$61=5,(Z3274*G3274)/T3274, ISTEXT('3 Model Input'!E$61),"Missing",'3 Model Input'!E$61=6,(AA3274*G3274)/T3274))</f>
        <v>Blank</v>
      </c>
      <c r="AD3274" s="202" t="str">
        <f t="shared" si="537"/>
        <v>Blank</v>
      </c>
      <c r="AE3274" s="202" t="str">
        <f t="shared" si="538"/>
        <v>Blank</v>
      </c>
      <c r="AF3274" s="217" t="str">
        <f t="shared" si="539"/>
        <v>Blank</v>
      </c>
      <c r="AG3274" s="9" t="str" cm="1">
        <f t="array" ref="AG3274">_xlfn.IFS(ISNUMBER(AC3274), "", ISNUMBER(SEARCH("Blank", AC3274)), "", ISERROR(AC3274), "Bad input on tab 3")</f>
        <v/>
      </c>
    </row>
    <row r="3275" spans="2:33" ht="15" customHeight="1" x14ac:dyDescent="0.75">
      <c r="B3275" s="205" t="str">
        <f>'5 Driver Data'!B3275</f>
        <v>3267</v>
      </c>
      <c r="C3275" s="193">
        <f>'5 Driver Data'!C3275</f>
        <v>0</v>
      </c>
      <c r="D3275" s="192">
        <f>'5 Driver Data'!D3275</f>
        <v>0</v>
      </c>
      <c r="E3275" s="191">
        <f>'5 Driver Data'!E3275</f>
        <v>0</v>
      </c>
      <c r="F3275" s="191">
        <f>'5 Driver Data'!F3275</f>
        <v>0</v>
      </c>
      <c r="G3275" s="191">
        <f>'5 Driver Data'!G3275</f>
        <v>0</v>
      </c>
      <c r="H3275" s="191">
        <f>'5 Driver Data'!H3275</f>
        <v>0</v>
      </c>
      <c r="I3275" s="191">
        <f>'5 Driver Data'!I3275</f>
        <v>0</v>
      </c>
      <c r="J3275" s="191">
        <f>'5 Driver Data'!J3275</f>
        <v>0</v>
      </c>
      <c r="K3275" s="206">
        <f>'5 Driver Data'!K3275</f>
        <v>0</v>
      </c>
      <c r="L3275" s="1"/>
      <c r="M3275" s="216" t="str">
        <f>IF(D3275=0,"Blank",'3 Model Input'!E$44*'3 Model Input'!E$45)</f>
        <v>Blank</v>
      </c>
      <c r="N3275" s="197" t="str">
        <f t="shared" si="530"/>
        <v>Blank</v>
      </c>
      <c r="O3275" s="197" t="str">
        <f>IF(D3275=0,"Blank",'3 Model Input'!E$49*(1-'3 Model Input'!E$51))</f>
        <v>Blank</v>
      </c>
      <c r="P3275" s="197" t="str">
        <f t="shared" si="531"/>
        <v>Blank</v>
      </c>
      <c r="Q3275" s="197" t="str">
        <f>IF(D3275=0,"Blank",IF(D3275="BEV",E3275*(1-'3 Model Input'!E$54), E3275))</f>
        <v>Blank</v>
      </c>
      <c r="R3275" s="198" t="str">
        <f>IF(D3275=0,"Blank",IF(D3275="PHEV",F3275/G3275,F3275*(1-'3 Model Input'!E$54)/G3275))</f>
        <v>Blank</v>
      </c>
      <c r="S3275" s="198" t="str">
        <f>IF(D3275=0,"Blank",IF(D3275="PHEV",MIN(M3275,E3275),MIN(M3275,(E3275*(1-'3 Model Input'!E$54)))))</f>
        <v>Blank</v>
      </c>
      <c r="T3275" s="217" t="str">
        <f t="shared" si="532"/>
        <v>Blank</v>
      </c>
      <c r="U3275" s="89"/>
      <c r="V3275" s="216" t="str">
        <f>IF(D3275=0,"Blank",P3275*'3 Model Input'!E$50)</f>
        <v>Blank</v>
      </c>
      <c r="W3275" s="197" t="str">
        <f t="shared" si="533"/>
        <v>Blank</v>
      </c>
      <c r="X3275" s="197" t="str">
        <f t="shared" si="534"/>
        <v>Blank</v>
      </c>
      <c r="Y3275" s="197" t="str">
        <f t="shared" si="535"/>
        <v>Blank</v>
      </c>
      <c r="Z3275" s="197" t="str">
        <f t="shared" si="536"/>
        <v>Blank</v>
      </c>
      <c r="AA3275" s="223" t="str" cm="1">
        <f t="array" ref="AA3275">_xlfn.IFS(ISTEXT('3 Model Input'!F$70),"Missing",ISTEXT('3 Model Input'!I$70),"Missing",ISNUMBER('3 Model Input'!K$70),'3 Model Input'!K$70*P3275)</f>
        <v>Missing</v>
      </c>
      <c r="AB3275" s="89"/>
      <c r="AC3275" s="227" t="str" cm="1">
        <f t="array" ref="AC3275">IF(D3275=0,"Blank",_xlfn.IFS('3 Model Input'!E$61=1,(V3275*G3275)/T3275,'3 Model Input'!E$61=2,(W3275*G3275)/T3275,'3 Model Input'!E$61=3,(X3275*G3275)/T3275,'3 Model Input'!E$61=4,(Y3275*G3275)/T3275,'3 Model Input'!E$61=5,(Z3275*G3275)/T3275, ISTEXT('3 Model Input'!E$61),"Missing",'3 Model Input'!E$61=6,(AA3275*G3275)/T3275))</f>
        <v>Blank</v>
      </c>
      <c r="AD3275" s="202" t="str">
        <f t="shared" si="537"/>
        <v>Blank</v>
      </c>
      <c r="AE3275" s="202" t="str">
        <f t="shared" si="538"/>
        <v>Blank</v>
      </c>
      <c r="AF3275" s="217" t="str">
        <f t="shared" si="539"/>
        <v>Blank</v>
      </c>
      <c r="AG3275" s="9" t="str" cm="1">
        <f t="array" ref="AG3275">_xlfn.IFS(ISNUMBER(AC3275), "", ISNUMBER(SEARCH("Blank", AC3275)), "", ISERROR(AC3275), "Bad input on tab 3")</f>
        <v/>
      </c>
    </row>
    <row r="3276" spans="2:33" ht="15" customHeight="1" x14ac:dyDescent="0.75">
      <c r="B3276" s="205" t="str">
        <f>'5 Driver Data'!B3276</f>
        <v>3268</v>
      </c>
      <c r="C3276" s="193">
        <f>'5 Driver Data'!C3276</f>
        <v>0</v>
      </c>
      <c r="D3276" s="192">
        <f>'5 Driver Data'!D3276</f>
        <v>0</v>
      </c>
      <c r="E3276" s="191">
        <f>'5 Driver Data'!E3276</f>
        <v>0</v>
      </c>
      <c r="F3276" s="191">
        <f>'5 Driver Data'!F3276</f>
        <v>0</v>
      </c>
      <c r="G3276" s="191">
        <f>'5 Driver Data'!G3276</f>
        <v>0</v>
      </c>
      <c r="H3276" s="191">
        <f>'5 Driver Data'!H3276</f>
        <v>0</v>
      </c>
      <c r="I3276" s="191">
        <f>'5 Driver Data'!I3276</f>
        <v>0</v>
      </c>
      <c r="J3276" s="191">
        <f>'5 Driver Data'!J3276</f>
        <v>0</v>
      </c>
      <c r="K3276" s="206">
        <f>'5 Driver Data'!K3276</f>
        <v>0</v>
      </c>
      <c r="L3276" s="1"/>
      <c r="M3276" s="216" t="str">
        <f>IF(D3276=0,"Blank",'3 Model Input'!E$44*'3 Model Input'!E$45)</f>
        <v>Blank</v>
      </c>
      <c r="N3276" s="197" t="str">
        <f t="shared" si="530"/>
        <v>Blank</v>
      </c>
      <c r="O3276" s="197" t="str">
        <f>IF(D3276=0,"Blank",'3 Model Input'!E$49*(1-'3 Model Input'!E$51))</f>
        <v>Blank</v>
      </c>
      <c r="P3276" s="197" t="str">
        <f t="shared" si="531"/>
        <v>Blank</v>
      </c>
      <c r="Q3276" s="197" t="str">
        <f>IF(D3276=0,"Blank",IF(D3276="BEV",E3276*(1-'3 Model Input'!E$54), E3276))</f>
        <v>Blank</v>
      </c>
      <c r="R3276" s="198" t="str">
        <f>IF(D3276=0,"Blank",IF(D3276="PHEV",F3276/G3276,F3276*(1-'3 Model Input'!E$54)/G3276))</f>
        <v>Blank</v>
      </c>
      <c r="S3276" s="198" t="str">
        <f>IF(D3276=0,"Blank",IF(D3276="PHEV",MIN(M3276,E3276),MIN(M3276,(E3276*(1-'3 Model Input'!E$54)))))</f>
        <v>Blank</v>
      </c>
      <c r="T3276" s="217" t="str">
        <f t="shared" si="532"/>
        <v>Blank</v>
      </c>
      <c r="U3276" s="89"/>
      <c r="V3276" s="216" t="str">
        <f>IF(D3276=0,"Blank",P3276*'3 Model Input'!E$50)</f>
        <v>Blank</v>
      </c>
      <c r="W3276" s="197" t="str">
        <f t="shared" si="533"/>
        <v>Blank</v>
      </c>
      <c r="X3276" s="197" t="str">
        <f t="shared" si="534"/>
        <v>Blank</v>
      </c>
      <c r="Y3276" s="197" t="str">
        <f t="shared" si="535"/>
        <v>Blank</v>
      </c>
      <c r="Z3276" s="197" t="str">
        <f t="shared" si="536"/>
        <v>Blank</v>
      </c>
      <c r="AA3276" s="223" t="str" cm="1">
        <f t="array" ref="AA3276">_xlfn.IFS(ISTEXT('3 Model Input'!F$70),"Missing",ISTEXT('3 Model Input'!I$70),"Missing",ISNUMBER('3 Model Input'!K$70),'3 Model Input'!K$70*P3276)</f>
        <v>Missing</v>
      </c>
      <c r="AB3276" s="89"/>
      <c r="AC3276" s="227" t="str" cm="1">
        <f t="array" ref="AC3276">IF(D3276=0,"Blank",_xlfn.IFS('3 Model Input'!E$61=1,(V3276*G3276)/T3276,'3 Model Input'!E$61=2,(W3276*G3276)/T3276,'3 Model Input'!E$61=3,(X3276*G3276)/T3276,'3 Model Input'!E$61=4,(Y3276*G3276)/T3276,'3 Model Input'!E$61=5,(Z3276*G3276)/T3276, ISTEXT('3 Model Input'!E$61),"Missing",'3 Model Input'!E$61=6,(AA3276*G3276)/T3276))</f>
        <v>Blank</v>
      </c>
      <c r="AD3276" s="202" t="str">
        <f t="shared" si="537"/>
        <v>Blank</v>
      </c>
      <c r="AE3276" s="202" t="str">
        <f t="shared" si="538"/>
        <v>Blank</v>
      </c>
      <c r="AF3276" s="217" t="str">
        <f t="shared" si="539"/>
        <v>Blank</v>
      </c>
      <c r="AG3276" s="9" t="str" cm="1">
        <f t="array" ref="AG3276">_xlfn.IFS(ISNUMBER(AC3276), "", ISNUMBER(SEARCH("Blank", AC3276)), "", ISERROR(AC3276), "Bad input on tab 3")</f>
        <v/>
      </c>
    </row>
    <row r="3277" spans="2:33" ht="15" customHeight="1" x14ac:dyDescent="0.75">
      <c r="B3277" s="205" t="str">
        <f>'5 Driver Data'!B3277</f>
        <v>3269</v>
      </c>
      <c r="C3277" s="193">
        <f>'5 Driver Data'!C3277</f>
        <v>0</v>
      </c>
      <c r="D3277" s="192">
        <f>'5 Driver Data'!D3277</f>
        <v>0</v>
      </c>
      <c r="E3277" s="191">
        <f>'5 Driver Data'!E3277</f>
        <v>0</v>
      </c>
      <c r="F3277" s="191">
        <f>'5 Driver Data'!F3277</f>
        <v>0</v>
      </c>
      <c r="G3277" s="191">
        <f>'5 Driver Data'!G3277</f>
        <v>0</v>
      </c>
      <c r="H3277" s="191">
        <f>'5 Driver Data'!H3277</f>
        <v>0</v>
      </c>
      <c r="I3277" s="191">
        <f>'5 Driver Data'!I3277</f>
        <v>0</v>
      </c>
      <c r="J3277" s="191">
        <f>'5 Driver Data'!J3277</f>
        <v>0</v>
      </c>
      <c r="K3277" s="206">
        <f>'5 Driver Data'!K3277</f>
        <v>0</v>
      </c>
      <c r="L3277" s="1"/>
      <c r="M3277" s="216" t="str">
        <f>IF(D3277=0,"Blank",'3 Model Input'!E$44*'3 Model Input'!E$45)</f>
        <v>Blank</v>
      </c>
      <c r="N3277" s="197" t="str">
        <f t="shared" si="530"/>
        <v>Blank</v>
      </c>
      <c r="O3277" s="197" t="str">
        <f>IF(D3277=0,"Blank",'3 Model Input'!E$49*(1-'3 Model Input'!E$51))</f>
        <v>Blank</v>
      </c>
      <c r="P3277" s="197" t="str">
        <f t="shared" si="531"/>
        <v>Blank</v>
      </c>
      <c r="Q3277" s="197" t="str">
        <f>IF(D3277=0,"Blank",IF(D3277="BEV",E3277*(1-'3 Model Input'!E$54), E3277))</f>
        <v>Blank</v>
      </c>
      <c r="R3277" s="198" t="str">
        <f>IF(D3277=0,"Blank",IF(D3277="PHEV",F3277/G3277,F3277*(1-'3 Model Input'!E$54)/G3277))</f>
        <v>Blank</v>
      </c>
      <c r="S3277" s="198" t="str">
        <f>IF(D3277=0,"Blank",IF(D3277="PHEV",MIN(M3277,E3277),MIN(M3277,(E3277*(1-'3 Model Input'!E$54)))))</f>
        <v>Blank</v>
      </c>
      <c r="T3277" s="217" t="str">
        <f t="shared" si="532"/>
        <v>Blank</v>
      </c>
      <c r="U3277" s="89"/>
      <c r="V3277" s="216" t="str">
        <f>IF(D3277=0,"Blank",P3277*'3 Model Input'!E$50)</f>
        <v>Blank</v>
      </c>
      <c r="W3277" s="197" t="str">
        <f t="shared" si="533"/>
        <v>Blank</v>
      </c>
      <c r="X3277" s="197" t="str">
        <f t="shared" si="534"/>
        <v>Blank</v>
      </c>
      <c r="Y3277" s="197" t="str">
        <f t="shared" si="535"/>
        <v>Blank</v>
      </c>
      <c r="Z3277" s="197" t="str">
        <f t="shared" si="536"/>
        <v>Blank</v>
      </c>
      <c r="AA3277" s="223" t="str" cm="1">
        <f t="array" ref="AA3277">_xlfn.IFS(ISTEXT('3 Model Input'!F$70),"Missing",ISTEXT('3 Model Input'!I$70),"Missing",ISNUMBER('3 Model Input'!K$70),'3 Model Input'!K$70*P3277)</f>
        <v>Missing</v>
      </c>
      <c r="AB3277" s="89"/>
      <c r="AC3277" s="227" t="str" cm="1">
        <f t="array" ref="AC3277">IF(D3277=0,"Blank",_xlfn.IFS('3 Model Input'!E$61=1,(V3277*G3277)/T3277,'3 Model Input'!E$61=2,(W3277*G3277)/T3277,'3 Model Input'!E$61=3,(X3277*G3277)/T3277,'3 Model Input'!E$61=4,(Y3277*G3277)/T3277,'3 Model Input'!E$61=5,(Z3277*G3277)/T3277, ISTEXT('3 Model Input'!E$61),"Missing",'3 Model Input'!E$61=6,(AA3277*G3277)/T3277))</f>
        <v>Blank</v>
      </c>
      <c r="AD3277" s="202" t="str">
        <f t="shared" si="537"/>
        <v>Blank</v>
      </c>
      <c r="AE3277" s="202" t="str">
        <f t="shared" si="538"/>
        <v>Blank</v>
      </c>
      <c r="AF3277" s="217" t="str">
        <f t="shared" si="539"/>
        <v>Blank</v>
      </c>
      <c r="AG3277" s="9" t="str" cm="1">
        <f t="array" ref="AG3277">_xlfn.IFS(ISNUMBER(AC3277), "", ISNUMBER(SEARCH("Blank", AC3277)), "", ISERROR(AC3277), "Bad input on tab 3")</f>
        <v/>
      </c>
    </row>
    <row r="3278" spans="2:33" ht="15" customHeight="1" x14ac:dyDescent="0.75">
      <c r="B3278" s="205" t="str">
        <f>'5 Driver Data'!B3278</f>
        <v>3270</v>
      </c>
      <c r="C3278" s="193">
        <f>'5 Driver Data'!C3278</f>
        <v>0</v>
      </c>
      <c r="D3278" s="192">
        <f>'5 Driver Data'!D3278</f>
        <v>0</v>
      </c>
      <c r="E3278" s="191">
        <f>'5 Driver Data'!E3278</f>
        <v>0</v>
      </c>
      <c r="F3278" s="191">
        <f>'5 Driver Data'!F3278</f>
        <v>0</v>
      </c>
      <c r="G3278" s="191">
        <f>'5 Driver Data'!G3278</f>
        <v>0</v>
      </c>
      <c r="H3278" s="191">
        <f>'5 Driver Data'!H3278</f>
        <v>0</v>
      </c>
      <c r="I3278" s="191">
        <f>'5 Driver Data'!I3278</f>
        <v>0</v>
      </c>
      <c r="J3278" s="191">
        <f>'5 Driver Data'!J3278</f>
        <v>0</v>
      </c>
      <c r="K3278" s="206">
        <f>'5 Driver Data'!K3278</f>
        <v>0</v>
      </c>
      <c r="L3278" s="1"/>
      <c r="M3278" s="216" t="str">
        <f>IF(D3278=0,"Blank",'3 Model Input'!E$44*'3 Model Input'!E$45)</f>
        <v>Blank</v>
      </c>
      <c r="N3278" s="197" t="str">
        <f t="shared" si="530"/>
        <v>Blank</v>
      </c>
      <c r="O3278" s="197" t="str">
        <f>IF(D3278=0,"Blank",'3 Model Input'!E$49*(1-'3 Model Input'!E$51))</f>
        <v>Blank</v>
      </c>
      <c r="P3278" s="197" t="str">
        <f t="shared" si="531"/>
        <v>Blank</v>
      </c>
      <c r="Q3278" s="197" t="str">
        <f>IF(D3278=0,"Blank",IF(D3278="BEV",E3278*(1-'3 Model Input'!E$54), E3278))</f>
        <v>Blank</v>
      </c>
      <c r="R3278" s="198" t="str">
        <f>IF(D3278=0,"Blank",IF(D3278="PHEV",F3278/G3278,F3278*(1-'3 Model Input'!E$54)/G3278))</f>
        <v>Blank</v>
      </c>
      <c r="S3278" s="198" t="str">
        <f>IF(D3278=0,"Blank",IF(D3278="PHEV",MIN(M3278,E3278),MIN(M3278,(E3278*(1-'3 Model Input'!E$54)))))</f>
        <v>Blank</v>
      </c>
      <c r="T3278" s="217" t="str">
        <f t="shared" si="532"/>
        <v>Blank</v>
      </c>
      <c r="U3278" s="89"/>
      <c r="V3278" s="216" t="str">
        <f>IF(D3278=0,"Blank",P3278*'3 Model Input'!E$50)</f>
        <v>Blank</v>
      </c>
      <c r="W3278" s="197" t="str">
        <f t="shared" si="533"/>
        <v>Blank</v>
      </c>
      <c r="X3278" s="197" t="str">
        <f t="shared" si="534"/>
        <v>Blank</v>
      </c>
      <c r="Y3278" s="197" t="str">
        <f t="shared" si="535"/>
        <v>Blank</v>
      </c>
      <c r="Z3278" s="197" t="str">
        <f t="shared" si="536"/>
        <v>Blank</v>
      </c>
      <c r="AA3278" s="223" t="str" cm="1">
        <f t="array" ref="AA3278">_xlfn.IFS(ISTEXT('3 Model Input'!F$70),"Missing",ISTEXT('3 Model Input'!I$70),"Missing",ISNUMBER('3 Model Input'!K$70),'3 Model Input'!K$70*P3278)</f>
        <v>Missing</v>
      </c>
      <c r="AB3278" s="89"/>
      <c r="AC3278" s="227" t="str" cm="1">
        <f t="array" ref="AC3278">IF(D3278=0,"Blank",_xlfn.IFS('3 Model Input'!E$61=1,(V3278*G3278)/T3278,'3 Model Input'!E$61=2,(W3278*G3278)/T3278,'3 Model Input'!E$61=3,(X3278*G3278)/T3278,'3 Model Input'!E$61=4,(Y3278*G3278)/T3278,'3 Model Input'!E$61=5,(Z3278*G3278)/T3278, ISTEXT('3 Model Input'!E$61),"Missing",'3 Model Input'!E$61=6,(AA3278*G3278)/T3278))</f>
        <v>Blank</v>
      </c>
      <c r="AD3278" s="202" t="str">
        <f t="shared" si="537"/>
        <v>Blank</v>
      </c>
      <c r="AE3278" s="202" t="str">
        <f t="shared" si="538"/>
        <v>Blank</v>
      </c>
      <c r="AF3278" s="217" t="str">
        <f t="shared" si="539"/>
        <v>Blank</v>
      </c>
      <c r="AG3278" s="9" t="str" cm="1">
        <f t="array" ref="AG3278">_xlfn.IFS(ISNUMBER(AC3278), "", ISNUMBER(SEARCH("Blank", AC3278)), "", ISERROR(AC3278), "Bad input on tab 3")</f>
        <v/>
      </c>
    </row>
    <row r="3279" spans="2:33" ht="15" customHeight="1" x14ac:dyDescent="0.75">
      <c r="B3279" s="205" t="str">
        <f>'5 Driver Data'!B3279</f>
        <v>3271</v>
      </c>
      <c r="C3279" s="193">
        <f>'5 Driver Data'!C3279</f>
        <v>0</v>
      </c>
      <c r="D3279" s="192">
        <f>'5 Driver Data'!D3279</f>
        <v>0</v>
      </c>
      <c r="E3279" s="191">
        <f>'5 Driver Data'!E3279</f>
        <v>0</v>
      </c>
      <c r="F3279" s="191">
        <f>'5 Driver Data'!F3279</f>
        <v>0</v>
      </c>
      <c r="G3279" s="191">
        <f>'5 Driver Data'!G3279</f>
        <v>0</v>
      </c>
      <c r="H3279" s="191">
        <f>'5 Driver Data'!H3279</f>
        <v>0</v>
      </c>
      <c r="I3279" s="191">
        <f>'5 Driver Data'!I3279</f>
        <v>0</v>
      </c>
      <c r="J3279" s="191">
        <f>'5 Driver Data'!J3279</f>
        <v>0</v>
      </c>
      <c r="K3279" s="206">
        <f>'5 Driver Data'!K3279</f>
        <v>0</v>
      </c>
      <c r="L3279" s="1"/>
      <c r="M3279" s="216" t="str">
        <f>IF(D3279=0,"Blank",'3 Model Input'!E$44*'3 Model Input'!E$45)</f>
        <v>Blank</v>
      </c>
      <c r="N3279" s="197" t="str">
        <f t="shared" si="530"/>
        <v>Blank</v>
      </c>
      <c r="O3279" s="197" t="str">
        <f>IF(D3279=0,"Blank",'3 Model Input'!E$49*(1-'3 Model Input'!E$51))</f>
        <v>Blank</v>
      </c>
      <c r="P3279" s="197" t="str">
        <f t="shared" si="531"/>
        <v>Blank</v>
      </c>
      <c r="Q3279" s="197" t="str">
        <f>IF(D3279=0,"Blank",IF(D3279="BEV",E3279*(1-'3 Model Input'!E$54), E3279))</f>
        <v>Blank</v>
      </c>
      <c r="R3279" s="198" t="str">
        <f>IF(D3279=0,"Blank",IF(D3279="PHEV",F3279/G3279,F3279*(1-'3 Model Input'!E$54)/G3279))</f>
        <v>Blank</v>
      </c>
      <c r="S3279" s="198" t="str">
        <f>IF(D3279=0,"Blank",IF(D3279="PHEV",MIN(M3279,E3279),MIN(M3279,(E3279*(1-'3 Model Input'!E$54)))))</f>
        <v>Blank</v>
      </c>
      <c r="T3279" s="217" t="str">
        <f t="shared" si="532"/>
        <v>Blank</v>
      </c>
      <c r="U3279" s="89"/>
      <c r="V3279" s="216" t="str">
        <f>IF(D3279=0,"Blank",P3279*'3 Model Input'!E$50)</f>
        <v>Blank</v>
      </c>
      <c r="W3279" s="197" t="str">
        <f t="shared" si="533"/>
        <v>Blank</v>
      </c>
      <c r="X3279" s="197" t="str">
        <f t="shared" si="534"/>
        <v>Blank</v>
      </c>
      <c r="Y3279" s="197" t="str">
        <f t="shared" si="535"/>
        <v>Blank</v>
      </c>
      <c r="Z3279" s="197" t="str">
        <f t="shared" si="536"/>
        <v>Blank</v>
      </c>
      <c r="AA3279" s="223" t="str" cm="1">
        <f t="array" ref="AA3279">_xlfn.IFS(ISTEXT('3 Model Input'!F$70),"Missing",ISTEXT('3 Model Input'!I$70),"Missing",ISNUMBER('3 Model Input'!K$70),'3 Model Input'!K$70*P3279)</f>
        <v>Missing</v>
      </c>
      <c r="AB3279" s="89"/>
      <c r="AC3279" s="227" t="str" cm="1">
        <f t="array" ref="AC3279">IF(D3279=0,"Blank",_xlfn.IFS('3 Model Input'!E$61=1,(V3279*G3279)/T3279,'3 Model Input'!E$61=2,(W3279*G3279)/T3279,'3 Model Input'!E$61=3,(X3279*G3279)/T3279,'3 Model Input'!E$61=4,(Y3279*G3279)/T3279,'3 Model Input'!E$61=5,(Z3279*G3279)/T3279, ISTEXT('3 Model Input'!E$61),"Missing",'3 Model Input'!E$61=6,(AA3279*G3279)/T3279))</f>
        <v>Blank</v>
      </c>
      <c r="AD3279" s="202" t="str">
        <f t="shared" si="537"/>
        <v>Blank</v>
      </c>
      <c r="AE3279" s="202" t="str">
        <f t="shared" si="538"/>
        <v>Blank</v>
      </c>
      <c r="AF3279" s="217" t="str">
        <f t="shared" si="539"/>
        <v>Blank</v>
      </c>
      <c r="AG3279" s="9" t="str" cm="1">
        <f t="array" ref="AG3279">_xlfn.IFS(ISNUMBER(AC3279), "", ISNUMBER(SEARCH("Blank", AC3279)), "", ISERROR(AC3279), "Bad input on tab 3")</f>
        <v/>
      </c>
    </row>
    <row r="3280" spans="2:33" ht="15" customHeight="1" x14ac:dyDescent="0.75">
      <c r="B3280" s="205" t="str">
        <f>'5 Driver Data'!B3280</f>
        <v>3272</v>
      </c>
      <c r="C3280" s="193">
        <f>'5 Driver Data'!C3280</f>
        <v>0</v>
      </c>
      <c r="D3280" s="192">
        <f>'5 Driver Data'!D3280</f>
        <v>0</v>
      </c>
      <c r="E3280" s="191">
        <f>'5 Driver Data'!E3280</f>
        <v>0</v>
      </c>
      <c r="F3280" s="191">
        <f>'5 Driver Data'!F3280</f>
        <v>0</v>
      </c>
      <c r="G3280" s="191">
        <f>'5 Driver Data'!G3280</f>
        <v>0</v>
      </c>
      <c r="H3280" s="191">
        <f>'5 Driver Data'!H3280</f>
        <v>0</v>
      </c>
      <c r="I3280" s="191">
        <f>'5 Driver Data'!I3280</f>
        <v>0</v>
      </c>
      <c r="J3280" s="191">
        <f>'5 Driver Data'!J3280</f>
        <v>0</v>
      </c>
      <c r="K3280" s="206">
        <f>'5 Driver Data'!K3280</f>
        <v>0</v>
      </c>
      <c r="L3280" s="1"/>
      <c r="M3280" s="216" t="str">
        <f>IF(D3280=0,"Blank",'3 Model Input'!E$44*'3 Model Input'!E$45)</f>
        <v>Blank</v>
      </c>
      <c r="N3280" s="197" t="str">
        <f t="shared" si="530"/>
        <v>Blank</v>
      </c>
      <c r="O3280" s="197" t="str">
        <f>IF(D3280=0,"Blank",'3 Model Input'!E$49*(1-'3 Model Input'!E$51))</f>
        <v>Blank</v>
      </c>
      <c r="P3280" s="197" t="str">
        <f t="shared" si="531"/>
        <v>Blank</v>
      </c>
      <c r="Q3280" s="197" t="str">
        <f>IF(D3280=0,"Blank",IF(D3280="BEV",E3280*(1-'3 Model Input'!E$54), E3280))</f>
        <v>Blank</v>
      </c>
      <c r="R3280" s="198" t="str">
        <f>IF(D3280=0,"Blank",IF(D3280="PHEV",F3280/G3280,F3280*(1-'3 Model Input'!E$54)/G3280))</f>
        <v>Blank</v>
      </c>
      <c r="S3280" s="198" t="str">
        <f>IF(D3280=0,"Blank",IF(D3280="PHEV",MIN(M3280,E3280),MIN(M3280,(E3280*(1-'3 Model Input'!E$54)))))</f>
        <v>Blank</v>
      </c>
      <c r="T3280" s="217" t="str">
        <f t="shared" si="532"/>
        <v>Blank</v>
      </c>
      <c r="U3280" s="89"/>
      <c r="V3280" s="216" t="str">
        <f>IF(D3280=0,"Blank",P3280*'3 Model Input'!E$50)</f>
        <v>Blank</v>
      </c>
      <c r="W3280" s="197" t="str">
        <f t="shared" si="533"/>
        <v>Blank</v>
      </c>
      <c r="X3280" s="197" t="str">
        <f t="shared" si="534"/>
        <v>Blank</v>
      </c>
      <c r="Y3280" s="197" t="str">
        <f t="shared" si="535"/>
        <v>Blank</v>
      </c>
      <c r="Z3280" s="197" t="str">
        <f t="shared" si="536"/>
        <v>Blank</v>
      </c>
      <c r="AA3280" s="223" t="str" cm="1">
        <f t="array" ref="AA3280">_xlfn.IFS(ISTEXT('3 Model Input'!F$70),"Missing",ISTEXT('3 Model Input'!I$70),"Missing",ISNUMBER('3 Model Input'!K$70),'3 Model Input'!K$70*P3280)</f>
        <v>Missing</v>
      </c>
      <c r="AB3280" s="89"/>
      <c r="AC3280" s="227" t="str" cm="1">
        <f t="array" ref="AC3280">IF(D3280=0,"Blank",_xlfn.IFS('3 Model Input'!E$61=1,(V3280*G3280)/T3280,'3 Model Input'!E$61=2,(W3280*G3280)/T3280,'3 Model Input'!E$61=3,(X3280*G3280)/T3280,'3 Model Input'!E$61=4,(Y3280*G3280)/T3280,'3 Model Input'!E$61=5,(Z3280*G3280)/T3280, ISTEXT('3 Model Input'!E$61),"Missing",'3 Model Input'!E$61=6,(AA3280*G3280)/T3280))</f>
        <v>Blank</v>
      </c>
      <c r="AD3280" s="202" t="str">
        <f t="shared" si="537"/>
        <v>Blank</v>
      </c>
      <c r="AE3280" s="202" t="str">
        <f t="shared" si="538"/>
        <v>Blank</v>
      </c>
      <c r="AF3280" s="217" t="str">
        <f t="shared" si="539"/>
        <v>Blank</v>
      </c>
      <c r="AG3280" s="9" t="str" cm="1">
        <f t="array" ref="AG3280">_xlfn.IFS(ISNUMBER(AC3280), "", ISNUMBER(SEARCH("Blank", AC3280)), "", ISERROR(AC3280), "Bad input on tab 3")</f>
        <v/>
      </c>
    </row>
    <row r="3281" spans="2:33" ht="15" customHeight="1" x14ac:dyDescent="0.75">
      <c r="B3281" s="205" t="str">
        <f>'5 Driver Data'!B3281</f>
        <v>3273</v>
      </c>
      <c r="C3281" s="193">
        <f>'5 Driver Data'!C3281</f>
        <v>0</v>
      </c>
      <c r="D3281" s="192">
        <f>'5 Driver Data'!D3281</f>
        <v>0</v>
      </c>
      <c r="E3281" s="191">
        <f>'5 Driver Data'!E3281</f>
        <v>0</v>
      </c>
      <c r="F3281" s="191">
        <f>'5 Driver Data'!F3281</f>
        <v>0</v>
      </c>
      <c r="G3281" s="191">
        <f>'5 Driver Data'!G3281</f>
        <v>0</v>
      </c>
      <c r="H3281" s="191">
        <f>'5 Driver Data'!H3281</f>
        <v>0</v>
      </c>
      <c r="I3281" s="191">
        <f>'5 Driver Data'!I3281</f>
        <v>0</v>
      </c>
      <c r="J3281" s="191">
        <f>'5 Driver Data'!J3281</f>
        <v>0</v>
      </c>
      <c r="K3281" s="206">
        <f>'5 Driver Data'!K3281</f>
        <v>0</v>
      </c>
      <c r="L3281" s="1"/>
      <c r="M3281" s="216" t="str">
        <f>IF(D3281=0,"Blank",'3 Model Input'!E$44*'3 Model Input'!E$45)</f>
        <v>Blank</v>
      </c>
      <c r="N3281" s="197" t="str">
        <f t="shared" si="530"/>
        <v>Blank</v>
      </c>
      <c r="O3281" s="197" t="str">
        <f>IF(D3281=0,"Blank",'3 Model Input'!E$49*(1-'3 Model Input'!E$51))</f>
        <v>Blank</v>
      </c>
      <c r="P3281" s="197" t="str">
        <f t="shared" si="531"/>
        <v>Blank</v>
      </c>
      <c r="Q3281" s="197" t="str">
        <f>IF(D3281=0,"Blank",IF(D3281="BEV",E3281*(1-'3 Model Input'!E$54), E3281))</f>
        <v>Blank</v>
      </c>
      <c r="R3281" s="198" t="str">
        <f>IF(D3281=0,"Blank",IF(D3281="PHEV",F3281/G3281,F3281*(1-'3 Model Input'!E$54)/G3281))</f>
        <v>Blank</v>
      </c>
      <c r="S3281" s="198" t="str">
        <f>IF(D3281=0,"Blank",IF(D3281="PHEV",MIN(M3281,E3281),MIN(M3281,(E3281*(1-'3 Model Input'!E$54)))))</f>
        <v>Blank</v>
      </c>
      <c r="T3281" s="217" t="str">
        <f t="shared" si="532"/>
        <v>Blank</v>
      </c>
      <c r="U3281" s="89"/>
      <c r="V3281" s="216" t="str">
        <f>IF(D3281=0,"Blank",P3281*'3 Model Input'!E$50)</f>
        <v>Blank</v>
      </c>
      <c r="W3281" s="197" t="str">
        <f t="shared" si="533"/>
        <v>Blank</v>
      </c>
      <c r="X3281" s="197" t="str">
        <f t="shared" si="534"/>
        <v>Blank</v>
      </c>
      <c r="Y3281" s="197" t="str">
        <f t="shared" si="535"/>
        <v>Blank</v>
      </c>
      <c r="Z3281" s="197" t="str">
        <f t="shared" si="536"/>
        <v>Blank</v>
      </c>
      <c r="AA3281" s="223" t="str" cm="1">
        <f t="array" ref="AA3281">_xlfn.IFS(ISTEXT('3 Model Input'!F$70),"Missing",ISTEXT('3 Model Input'!I$70),"Missing",ISNUMBER('3 Model Input'!K$70),'3 Model Input'!K$70*P3281)</f>
        <v>Missing</v>
      </c>
      <c r="AB3281" s="89"/>
      <c r="AC3281" s="227" t="str" cm="1">
        <f t="array" ref="AC3281">IF(D3281=0,"Blank",_xlfn.IFS('3 Model Input'!E$61=1,(V3281*G3281)/T3281,'3 Model Input'!E$61=2,(W3281*G3281)/T3281,'3 Model Input'!E$61=3,(X3281*G3281)/T3281,'3 Model Input'!E$61=4,(Y3281*G3281)/T3281,'3 Model Input'!E$61=5,(Z3281*G3281)/T3281, ISTEXT('3 Model Input'!E$61),"Missing",'3 Model Input'!E$61=6,(AA3281*G3281)/T3281))</f>
        <v>Blank</v>
      </c>
      <c r="AD3281" s="202" t="str">
        <f t="shared" si="537"/>
        <v>Blank</v>
      </c>
      <c r="AE3281" s="202" t="str">
        <f t="shared" si="538"/>
        <v>Blank</v>
      </c>
      <c r="AF3281" s="217" t="str">
        <f t="shared" si="539"/>
        <v>Blank</v>
      </c>
      <c r="AG3281" s="9" t="str" cm="1">
        <f t="array" ref="AG3281">_xlfn.IFS(ISNUMBER(AC3281), "", ISNUMBER(SEARCH("Blank", AC3281)), "", ISERROR(AC3281), "Bad input on tab 3")</f>
        <v/>
      </c>
    </row>
    <row r="3282" spans="2:33" ht="15" customHeight="1" x14ac:dyDescent="0.75">
      <c r="B3282" s="205" t="str">
        <f>'5 Driver Data'!B3282</f>
        <v>3274</v>
      </c>
      <c r="C3282" s="193">
        <f>'5 Driver Data'!C3282</f>
        <v>0</v>
      </c>
      <c r="D3282" s="192">
        <f>'5 Driver Data'!D3282</f>
        <v>0</v>
      </c>
      <c r="E3282" s="191">
        <f>'5 Driver Data'!E3282</f>
        <v>0</v>
      </c>
      <c r="F3282" s="191">
        <f>'5 Driver Data'!F3282</f>
        <v>0</v>
      </c>
      <c r="G3282" s="191">
        <f>'5 Driver Data'!G3282</f>
        <v>0</v>
      </c>
      <c r="H3282" s="191">
        <f>'5 Driver Data'!H3282</f>
        <v>0</v>
      </c>
      <c r="I3282" s="191">
        <f>'5 Driver Data'!I3282</f>
        <v>0</v>
      </c>
      <c r="J3282" s="191">
        <f>'5 Driver Data'!J3282</f>
        <v>0</v>
      </c>
      <c r="K3282" s="206">
        <f>'5 Driver Data'!K3282</f>
        <v>0</v>
      </c>
      <c r="L3282" s="1"/>
      <c r="M3282" s="216" t="str">
        <f>IF(D3282=0,"Blank",'3 Model Input'!E$44*'3 Model Input'!E$45)</f>
        <v>Blank</v>
      </c>
      <c r="N3282" s="197" t="str">
        <f t="shared" si="530"/>
        <v>Blank</v>
      </c>
      <c r="O3282" s="197" t="str">
        <f>IF(D3282=0,"Blank",'3 Model Input'!E$49*(1-'3 Model Input'!E$51))</f>
        <v>Blank</v>
      </c>
      <c r="P3282" s="197" t="str">
        <f t="shared" si="531"/>
        <v>Blank</v>
      </c>
      <c r="Q3282" s="197" t="str">
        <f>IF(D3282=0,"Blank",IF(D3282="BEV",E3282*(1-'3 Model Input'!E$54), E3282))</f>
        <v>Blank</v>
      </c>
      <c r="R3282" s="198" t="str">
        <f>IF(D3282=0,"Blank",IF(D3282="PHEV",F3282/G3282,F3282*(1-'3 Model Input'!E$54)/G3282))</f>
        <v>Blank</v>
      </c>
      <c r="S3282" s="198" t="str">
        <f>IF(D3282=0,"Blank",IF(D3282="PHEV",MIN(M3282,E3282),MIN(M3282,(E3282*(1-'3 Model Input'!E$54)))))</f>
        <v>Blank</v>
      </c>
      <c r="T3282" s="217" t="str">
        <f t="shared" si="532"/>
        <v>Blank</v>
      </c>
      <c r="U3282" s="89"/>
      <c r="V3282" s="216" t="str">
        <f>IF(D3282=0,"Blank",P3282*'3 Model Input'!E$50)</f>
        <v>Blank</v>
      </c>
      <c r="W3282" s="197" t="str">
        <f t="shared" si="533"/>
        <v>Blank</v>
      </c>
      <c r="X3282" s="197" t="str">
        <f t="shared" si="534"/>
        <v>Blank</v>
      </c>
      <c r="Y3282" s="197" t="str">
        <f t="shared" si="535"/>
        <v>Blank</v>
      </c>
      <c r="Z3282" s="197" t="str">
        <f t="shared" si="536"/>
        <v>Blank</v>
      </c>
      <c r="AA3282" s="223" t="str" cm="1">
        <f t="array" ref="AA3282">_xlfn.IFS(ISTEXT('3 Model Input'!F$70),"Missing",ISTEXT('3 Model Input'!I$70),"Missing",ISNUMBER('3 Model Input'!K$70),'3 Model Input'!K$70*P3282)</f>
        <v>Missing</v>
      </c>
      <c r="AB3282" s="89"/>
      <c r="AC3282" s="227" t="str" cm="1">
        <f t="array" ref="AC3282">IF(D3282=0,"Blank",_xlfn.IFS('3 Model Input'!E$61=1,(V3282*G3282)/T3282,'3 Model Input'!E$61=2,(W3282*G3282)/T3282,'3 Model Input'!E$61=3,(X3282*G3282)/T3282,'3 Model Input'!E$61=4,(Y3282*G3282)/T3282,'3 Model Input'!E$61=5,(Z3282*G3282)/T3282, ISTEXT('3 Model Input'!E$61),"Missing",'3 Model Input'!E$61=6,(AA3282*G3282)/T3282))</f>
        <v>Blank</v>
      </c>
      <c r="AD3282" s="202" t="str">
        <f t="shared" si="537"/>
        <v>Blank</v>
      </c>
      <c r="AE3282" s="202" t="str">
        <f t="shared" si="538"/>
        <v>Blank</v>
      </c>
      <c r="AF3282" s="217" t="str">
        <f t="shared" si="539"/>
        <v>Blank</v>
      </c>
      <c r="AG3282" s="9" t="str" cm="1">
        <f t="array" ref="AG3282">_xlfn.IFS(ISNUMBER(AC3282), "", ISNUMBER(SEARCH("Blank", AC3282)), "", ISERROR(AC3282), "Bad input on tab 3")</f>
        <v/>
      </c>
    </row>
    <row r="3283" spans="2:33" ht="15" customHeight="1" x14ac:dyDescent="0.75">
      <c r="B3283" s="205" t="str">
        <f>'5 Driver Data'!B3283</f>
        <v>3275</v>
      </c>
      <c r="C3283" s="193">
        <f>'5 Driver Data'!C3283</f>
        <v>0</v>
      </c>
      <c r="D3283" s="192">
        <f>'5 Driver Data'!D3283</f>
        <v>0</v>
      </c>
      <c r="E3283" s="191">
        <f>'5 Driver Data'!E3283</f>
        <v>0</v>
      </c>
      <c r="F3283" s="191">
        <f>'5 Driver Data'!F3283</f>
        <v>0</v>
      </c>
      <c r="G3283" s="191">
        <f>'5 Driver Data'!G3283</f>
        <v>0</v>
      </c>
      <c r="H3283" s="191">
        <f>'5 Driver Data'!H3283</f>
        <v>0</v>
      </c>
      <c r="I3283" s="191">
        <f>'5 Driver Data'!I3283</f>
        <v>0</v>
      </c>
      <c r="J3283" s="191">
        <f>'5 Driver Data'!J3283</f>
        <v>0</v>
      </c>
      <c r="K3283" s="206">
        <f>'5 Driver Data'!K3283</f>
        <v>0</v>
      </c>
      <c r="L3283" s="1"/>
      <c r="M3283" s="216" t="str">
        <f>IF(D3283=0,"Blank",'3 Model Input'!E$44*'3 Model Input'!E$45)</f>
        <v>Blank</v>
      </c>
      <c r="N3283" s="197" t="str">
        <f t="shared" si="530"/>
        <v>Blank</v>
      </c>
      <c r="O3283" s="197" t="str">
        <f>IF(D3283=0,"Blank",'3 Model Input'!E$49*(1-'3 Model Input'!E$51))</f>
        <v>Blank</v>
      </c>
      <c r="P3283" s="197" t="str">
        <f t="shared" si="531"/>
        <v>Blank</v>
      </c>
      <c r="Q3283" s="197" t="str">
        <f>IF(D3283=0,"Blank",IF(D3283="BEV",E3283*(1-'3 Model Input'!E$54), E3283))</f>
        <v>Blank</v>
      </c>
      <c r="R3283" s="198" t="str">
        <f>IF(D3283=0,"Blank",IF(D3283="PHEV",F3283/G3283,F3283*(1-'3 Model Input'!E$54)/G3283))</f>
        <v>Blank</v>
      </c>
      <c r="S3283" s="198" t="str">
        <f>IF(D3283=0,"Blank",IF(D3283="PHEV",MIN(M3283,E3283),MIN(M3283,(E3283*(1-'3 Model Input'!E$54)))))</f>
        <v>Blank</v>
      </c>
      <c r="T3283" s="217" t="str">
        <f t="shared" si="532"/>
        <v>Blank</v>
      </c>
      <c r="U3283" s="89"/>
      <c r="V3283" s="216" t="str">
        <f>IF(D3283=0,"Blank",P3283*'3 Model Input'!E$50)</f>
        <v>Blank</v>
      </c>
      <c r="W3283" s="197" t="str">
        <f t="shared" si="533"/>
        <v>Blank</v>
      </c>
      <c r="X3283" s="197" t="str">
        <f t="shared" si="534"/>
        <v>Blank</v>
      </c>
      <c r="Y3283" s="197" t="str">
        <f t="shared" si="535"/>
        <v>Blank</v>
      </c>
      <c r="Z3283" s="197" t="str">
        <f t="shared" si="536"/>
        <v>Blank</v>
      </c>
      <c r="AA3283" s="223" t="str" cm="1">
        <f t="array" ref="AA3283">_xlfn.IFS(ISTEXT('3 Model Input'!F$70),"Missing",ISTEXT('3 Model Input'!I$70),"Missing",ISNUMBER('3 Model Input'!K$70),'3 Model Input'!K$70*P3283)</f>
        <v>Missing</v>
      </c>
      <c r="AB3283" s="89"/>
      <c r="AC3283" s="227" t="str" cm="1">
        <f t="array" ref="AC3283">IF(D3283=0,"Blank",_xlfn.IFS('3 Model Input'!E$61=1,(V3283*G3283)/T3283,'3 Model Input'!E$61=2,(W3283*G3283)/T3283,'3 Model Input'!E$61=3,(X3283*G3283)/T3283,'3 Model Input'!E$61=4,(Y3283*G3283)/T3283,'3 Model Input'!E$61=5,(Z3283*G3283)/T3283, ISTEXT('3 Model Input'!E$61),"Missing",'3 Model Input'!E$61=6,(AA3283*G3283)/T3283))</f>
        <v>Blank</v>
      </c>
      <c r="AD3283" s="202" t="str">
        <f t="shared" si="537"/>
        <v>Blank</v>
      </c>
      <c r="AE3283" s="202" t="str">
        <f t="shared" si="538"/>
        <v>Blank</v>
      </c>
      <c r="AF3283" s="217" t="str">
        <f t="shared" si="539"/>
        <v>Blank</v>
      </c>
      <c r="AG3283" s="9" t="str" cm="1">
        <f t="array" ref="AG3283">_xlfn.IFS(ISNUMBER(AC3283), "", ISNUMBER(SEARCH("Blank", AC3283)), "", ISERROR(AC3283), "Bad input on tab 3")</f>
        <v/>
      </c>
    </row>
    <row r="3284" spans="2:33" ht="15" customHeight="1" x14ac:dyDescent="0.75">
      <c r="B3284" s="205" t="str">
        <f>'5 Driver Data'!B3284</f>
        <v>3276</v>
      </c>
      <c r="C3284" s="193">
        <f>'5 Driver Data'!C3284</f>
        <v>0</v>
      </c>
      <c r="D3284" s="192">
        <f>'5 Driver Data'!D3284</f>
        <v>0</v>
      </c>
      <c r="E3284" s="191">
        <f>'5 Driver Data'!E3284</f>
        <v>0</v>
      </c>
      <c r="F3284" s="191">
        <f>'5 Driver Data'!F3284</f>
        <v>0</v>
      </c>
      <c r="G3284" s="191">
        <f>'5 Driver Data'!G3284</f>
        <v>0</v>
      </c>
      <c r="H3284" s="191">
        <f>'5 Driver Data'!H3284</f>
        <v>0</v>
      </c>
      <c r="I3284" s="191">
        <f>'5 Driver Data'!I3284</f>
        <v>0</v>
      </c>
      <c r="J3284" s="191">
        <f>'5 Driver Data'!J3284</f>
        <v>0</v>
      </c>
      <c r="K3284" s="206">
        <f>'5 Driver Data'!K3284</f>
        <v>0</v>
      </c>
      <c r="L3284" s="1"/>
      <c r="M3284" s="216" t="str">
        <f>IF(D3284=0,"Blank",'3 Model Input'!E$44*'3 Model Input'!E$45)</f>
        <v>Blank</v>
      </c>
      <c r="N3284" s="197" t="str">
        <f t="shared" si="530"/>
        <v>Blank</v>
      </c>
      <c r="O3284" s="197" t="str">
        <f>IF(D3284=0,"Blank",'3 Model Input'!E$49*(1-'3 Model Input'!E$51))</f>
        <v>Blank</v>
      </c>
      <c r="P3284" s="197" t="str">
        <f t="shared" si="531"/>
        <v>Blank</v>
      </c>
      <c r="Q3284" s="197" t="str">
        <f>IF(D3284=0,"Blank",IF(D3284="BEV",E3284*(1-'3 Model Input'!E$54), E3284))</f>
        <v>Blank</v>
      </c>
      <c r="R3284" s="198" t="str">
        <f>IF(D3284=0,"Blank",IF(D3284="PHEV",F3284/G3284,F3284*(1-'3 Model Input'!E$54)/G3284))</f>
        <v>Blank</v>
      </c>
      <c r="S3284" s="198" t="str">
        <f>IF(D3284=0,"Blank",IF(D3284="PHEV",MIN(M3284,E3284),MIN(M3284,(E3284*(1-'3 Model Input'!E$54)))))</f>
        <v>Blank</v>
      </c>
      <c r="T3284" s="217" t="str">
        <f t="shared" si="532"/>
        <v>Blank</v>
      </c>
      <c r="U3284" s="89"/>
      <c r="V3284" s="216" t="str">
        <f>IF(D3284=0,"Blank",P3284*'3 Model Input'!E$50)</f>
        <v>Blank</v>
      </c>
      <c r="W3284" s="197" t="str">
        <f t="shared" si="533"/>
        <v>Blank</v>
      </c>
      <c r="X3284" s="197" t="str">
        <f t="shared" si="534"/>
        <v>Blank</v>
      </c>
      <c r="Y3284" s="197" t="str">
        <f t="shared" si="535"/>
        <v>Blank</v>
      </c>
      <c r="Z3284" s="197" t="str">
        <f t="shared" si="536"/>
        <v>Blank</v>
      </c>
      <c r="AA3284" s="223" t="str" cm="1">
        <f t="array" ref="AA3284">_xlfn.IFS(ISTEXT('3 Model Input'!F$70),"Missing",ISTEXT('3 Model Input'!I$70),"Missing",ISNUMBER('3 Model Input'!K$70),'3 Model Input'!K$70*P3284)</f>
        <v>Missing</v>
      </c>
      <c r="AB3284" s="89"/>
      <c r="AC3284" s="227" t="str" cm="1">
        <f t="array" ref="AC3284">IF(D3284=0,"Blank",_xlfn.IFS('3 Model Input'!E$61=1,(V3284*G3284)/T3284,'3 Model Input'!E$61=2,(W3284*G3284)/T3284,'3 Model Input'!E$61=3,(X3284*G3284)/T3284,'3 Model Input'!E$61=4,(Y3284*G3284)/T3284,'3 Model Input'!E$61=5,(Z3284*G3284)/T3284, ISTEXT('3 Model Input'!E$61),"Missing",'3 Model Input'!E$61=6,(AA3284*G3284)/T3284))</f>
        <v>Blank</v>
      </c>
      <c r="AD3284" s="202" t="str">
        <f t="shared" si="537"/>
        <v>Blank</v>
      </c>
      <c r="AE3284" s="202" t="str">
        <f t="shared" si="538"/>
        <v>Blank</v>
      </c>
      <c r="AF3284" s="217" t="str">
        <f t="shared" si="539"/>
        <v>Blank</v>
      </c>
      <c r="AG3284" s="9" t="str" cm="1">
        <f t="array" ref="AG3284">_xlfn.IFS(ISNUMBER(AC3284), "", ISNUMBER(SEARCH("Blank", AC3284)), "", ISERROR(AC3284), "Bad input on tab 3")</f>
        <v/>
      </c>
    </row>
    <row r="3285" spans="2:33" ht="15" customHeight="1" x14ac:dyDescent="0.75">
      <c r="B3285" s="205" t="str">
        <f>'5 Driver Data'!B3285</f>
        <v>3277</v>
      </c>
      <c r="C3285" s="193">
        <f>'5 Driver Data'!C3285</f>
        <v>0</v>
      </c>
      <c r="D3285" s="192">
        <f>'5 Driver Data'!D3285</f>
        <v>0</v>
      </c>
      <c r="E3285" s="191">
        <f>'5 Driver Data'!E3285</f>
        <v>0</v>
      </c>
      <c r="F3285" s="191">
        <f>'5 Driver Data'!F3285</f>
        <v>0</v>
      </c>
      <c r="G3285" s="191">
        <f>'5 Driver Data'!G3285</f>
        <v>0</v>
      </c>
      <c r="H3285" s="191">
        <f>'5 Driver Data'!H3285</f>
        <v>0</v>
      </c>
      <c r="I3285" s="191">
        <f>'5 Driver Data'!I3285</f>
        <v>0</v>
      </c>
      <c r="J3285" s="191">
        <f>'5 Driver Data'!J3285</f>
        <v>0</v>
      </c>
      <c r="K3285" s="206">
        <f>'5 Driver Data'!K3285</f>
        <v>0</v>
      </c>
      <c r="L3285" s="1"/>
      <c r="M3285" s="216" t="str">
        <f>IF(D3285=0,"Blank",'3 Model Input'!E$44*'3 Model Input'!E$45)</f>
        <v>Blank</v>
      </c>
      <c r="N3285" s="197" t="str">
        <f t="shared" si="530"/>
        <v>Blank</v>
      </c>
      <c r="O3285" s="197" t="str">
        <f>IF(D3285=0,"Blank",'3 Model Input'!E$49*(1-'3 Model Input'!E$51))</f>
        <v>Blank</v>
      </c>
      <c r="P3285" s="197" t="str">
        <f t="shared" si="531"/>
        <v>Blank</v>
      </c>
      <c r="Q3285" s="197" t="str">
        <f>IF(D3285=0,"Blank",IF(D3285="BEV",E3285*(1-'3 Model Input'!E$54), E3285))</f>
        <v>Blank</v>
      </c>
      <c r="R3285" s="198" t="str">
        <f>IF(D3285=0,"Blank",IF(D3285="PHEV",F3285/G3285,F3285*(1-'3 Model Input'!E$54)/G3285))</f>
        <v>Blank</v>
      </c>
      <c r="S3285" s="198" t="str">
        <f>IF(D3285=0,"Blank",IF(D3285="PHEV",MIN(M3285,E3285),MIN(M3285,(E3285*(1-'3 Model Input'!E$54)))))</f>
        <v>Blank</v>
      </c>
      <c r="T3285" s="217" t="str">
        <f t="shared" si="532"/>
        <v>Blank</v>
      </c>
      <c r="U3285" s="89"/>
      <c r="V3285" s="216" t="str">
        <f>IF(D3285=0,"Blank",P3285*'3 Model Input'!E$50)</f>
        <v>Blank</v>
      </c>
      <c r="W3285" s="197" t="str">
        <f t="shared" si="533"/>
        <v>Blank</v>
      </c>
      <c r="X3285" s="197" t="str">
        <f t="shared" si="534"/>
        <v>Blank</v>
      </c>
      <c r="Y3285" s="197" t="str">
        <f t="shared" si="535"/>
        <v>Blank</v>
      </c>
      <c r="Z3285" s="197" t="str">
        <f t="shared" si="536"/>
        <v>Blank</v>
      </c>
      <c r="AA3285" s="223" t="str" cm="1">
        <f t="array" ref="AA3285">_xlfn.IFS(ISTEXT('3 Model Input'!F$70),"Missing",ISTEXT('3 Model Input'!I$70),"Missing",ISNUMBER('3 Model Input'!K$70),'3 Model Input'!K$70*P3285)</f>
        <v>Missing</v>
      </c>
      <c r="AB3285" s="89"/>
      <c r="AC3285" s="227" t="str" cm="1">
        <f t="array" ref="AC3285">IF(D3285=0,"Blank",_xlfn.IFS('3 Model Input'!E$61=1,(V3285*G3285)/T3285,'3 Model Input'!E$61=2,(W3285*G3285)/T3285,'3 Model Input'!E$61=3,(X3285*G3285)/T3285,'3 Model Input'!E$61=4,(Y3285*G3285)/T3285,'3 Model Input'!E$61=5,(Z3285*G3285)/T3285, ISTEXT('3 Model Input'!E$61),"Missing",'3 Model Input'!E$61=6,(AA3285*G3285)/T3285))</f>
        <v>Blank</v>
      </c>
      <c r="AD3285" s="202" t="str">
        <f t="shared" si="537"/>
        <v>Blank</v>
      </c>
      <c r="AE3285" s="202" t="str">
        <f t="shared" si="538"/>
        <v>Blank</v>
      </c>
      <c r="AF3285" s="217" t="str">
        <f t="shared" si="539"/>
        <v>Blank</v>
      </c>
      <c r="AG3285" s="9" t="str" cm="1">
        <f t="array" ref="AG3285">_xlfn.IFS(ISNUMBER(AC3285), "", ISNUMBER(SEARCH("Blank", AC3285)), "", ISERROR(AC3285), "Bad input on tab 3")</f>
        <v/>
      </c>
    </row>
    <row r="3286" spans="2:33" ht="15" customHeight="1" x14ac:dyDescent="0.75">
      <c r="B3286" s="205" t="str">
        <f>'5 Driver Data'!B3286</f>
        <v>3278</v>
      </c>
      <c r="C3286" s="193">
        <f>'5 Driver Data'!C3286</f>
        <v>0</v>
      </c>
      <c r="D3286" s="192">
        <f>'5 Driver Data'!D3286</f>
        <v>0</v>
      </c>
      <c r="E3286" s="191">
        <f>'5 Driver Data'!E3286</f>
        <v>0</v>
      </c>
      <c r="F3286" s="191">
        <f>'5 Driver Data'!F3286</f>
        <v>0</v>
      </c>
      <c r="G3286" s="191">
        <f>'5 Driver Data'!G3286</f>
        <v>0</v>
      </c>
      <c r="H3286" s="191">
        <f>'5 Driver Data'!H3286</f>
        <v>0</v>
      </c>
      <c r="I3286" s="191">
        <f>'5 Driver Data'!I3286</f>
        <v>0</v>
      </c>
      <c r="J3286" s="191">
        <f>'5 Driver Data'!J3286</f>
        <v>0</v>
      </c>
      <c r="K3286" s="206">
        <f>'5 Driver Data'!K3286</f>
        <v>0</v>
      </c>
      <c r="L3286" s="1"/>
      <c r="M3286" s="216" t="str">
        <f>IF(D3286=0,"Blank",'3 Model Input'!E$44*'3 Model Input'!E$45)</f>
        <v>Blank</v>
      </c>
      <c r="N3286" s="197" t="str">
        <f t="shared" si="530"/>
        <v>Blank</v>
      </c>
      <c r="O3286" s="197" t="str">
        <f>IF(D3286=0,"Blank",'3 Model Input'!E$49*(1-'3 Model Input'!E$51))</f>
        <v>Blank</v>
      </c>
      <c r="P3286" s="197" t="str">
        <f t="shared" si="531"/>
        <v>Blank</v>
      </c>
      <c r="Q3286" s="197" t="str">
        <f>IF(D3286=0,"Blank",IF(D3286="BEV",E3286*(1-'3 Model Input'!E$54), E3286))</f>
        <v>Blank</v>
      </c>
      <c r="R3286" s="198" t="str">
        <f>IF(D3286=0,"Blank",IF(D3286="PHEV",F3286/G3286,F3286*(1-'3 Model Input'!E$54)/G3286))</f>
        <v>Blank</v>
      </c>
      <c r="S3286" s="198" t="str">
        <f>IF(D3286=0,"Blank",IF(D3286="PHEV",MIN(M3286,E3286),MIN(M3286,(E3286*(1-'3 Model Input'!E$54)))))</f>
        <v>Blank</v>
      </c>
      <c r="T3286" s="217" t="str">
        <f t="shared" si="532"/>
        <v>Blank</v>
      </c>
      <c r="U3286" s="89"/>
      <c r="V3286" s="216" t="str">
        <f>IF(D3286=0,"Blank",P3286*'3 Model Input'!E$50)</f>
        <v>Blank</v>
      </c>
      <c r="W3286" s="197" t="str">
        <f t="shared" si="533"/>
        <v>Blank</v>
      </c>
      <c r="X3286" s="197" t="str">
        <f t="shared" si="534"/>
        <v>Blank</v>
      </c>
      <c r="Y3286" s="197" t="str">
        <f t="shared" si="535"/>
        <v>Blank</v>
      </c>
      <c r="Z3286" s="197" t="str">
        <f t="shared" si="536"/>
        <v>Blank</v>
      </c>
      <c r="AA3286" s="223" t="str" cm="1">
        <f t="array" ref="AA3286">_xlfn.IFS(ISTEXT('3 Model Input'!F$70),"Missing",ISTEXT('3 Model Input'!I$70),"Missing",ISNUMBER('3 Model Input'!K$70),'3 Model Input'!K$70*P3286)</f>
        <v>Missing</v>
      </c>
      <c r="AB3286" s="89"/>
      <c r="AC3286" s="227" t="str" cm="1">
        <f t="array" ref="AC3286">IF(D3286=0,"Blank",_xlfn.IFS('3 Model Input'!E$61=1,(V3286*G3286)/T3286,'3 Model Input'!E$61=2,(W3286*G3286)/T3286,'3 Model Input'!E$61=3,(X3286*G3286)/T3286,'3 Model Input'!E$61=4,(Y3286*G3286)/T3286,'3 Model Input'!E$61=5,(Z3286*G3286)/T3286, ISTEXT('3 Model Input'!E$61),"Missing",'3 Model Input'!E$61=6,(AA3286*G3286)/T3286))</f>
        <v>Blank</v>
      </c>
      <c r="AD3286" s="202" t="str">
        <f t="shared" si="537"/>
        <v>Blank</v>
      </c>
      <c r="AE3286" s="202" t="str">
        <f t="shared" si="538"/>
        <v>Blank</v>
      </c>
      <c r="AF3286" s="217" t="str">
        <f t="shared" si="539"/>
        <v>Blank</v>
      </c>
      <c r="AG3286" s="9" t="str" cm="1">
        <f t="array" ref="AG3286">_xlfn.IFS(ISNUMBER(AC3286), "", ISNUMBER(SEARCH("Blank", AC3286)), "", ISERROR(AC3286), "Bad input on tab 3")</f>
        <v/>
      </c>
    </row>
    <row r="3287" spans="2:33" ht="15" customHeight="1" x14ac:dyDescent="0.75">
      <c r="B3287" s="205" t="str">
        <f>'5 Driver Data'!B3287</f>
        <v>3279</v>
      </c>
      <c r="C3287" s="193">
        <f>'5 Driver Data'!C3287</f>
        <v>0</v>
      </c>
      <c r="D3287" s="192">
        <f>'5 Driver Data'!D3287</f>
        <v>0</v>
      </c>
      <c r="E3287" s="191">
        <f>'5 Driver Data'!E3287</f>
        <v>0</v>
      </c>
      <c r="F3287" s="191">
        <f>'5 Driver Data'!F3287</f>
        <v>0</v>
      </c>
      <c r="G3287" s="191">
        <f>'5 Driver Data'!G3287</f>
        <v>0</v>
      </c>
      <c r="H3287" s="191">
        <f>'5 Driver Data'!H3287</f>
        <v>0</v>
      </c>
      <c r="I3287" s="191">
        <f>'5 Driver Data'!I3287</f>
        <v>0</v>
      </c>
      <c r="J3287" s="191">
        <f>'5 Driver Data'!J3287</f>
        <v>0</v>
      </c>
      <c r="K3287" s="206">
        <f>'5 Driver Data'!K3287</f>
        <v>0</v>
      </c>
      <c r="L3287" s="1"/>
      <c r="M3287" s="216" t="str">
        <f>IF(D3287=0,"Blank",'3 Model Input'!E$44*'3 Model Input'!E$45)</f>
        <v>Blank</v>
      </c>
      <c r="N3287" s="197" t="str">
        <f t="shared" si="530"/>
        <v>Blank</v>
      </c>
      <c r="O3287" s="197" t="str">
        <f>IF(D3287=0,"Blank",'3 Model Input'!E$49*(1-'3 Model Input'!E$51))</f>
        <v>Blank</v>
      </c>
      <c r="P3287" s="197" t="str">
        <f t="shared" si="531"/>
        <v>Blank</v>
      </c>
      <c r="Q3287" s="197" t="str">
        <f>IF(D3287=0,"Blank",IF(D3287="BEV",E3287*(1-'3 Model Input'!E$54), E3287))</f>
        <v>Blank</v>
      </c>
      <c r="R3287" s="198" t="str">
        <f>IF(D3287=0,"Blank",IF(D3287="PHEV",F3287/G3287,F3287*(1-'3 Model Input'!E$54)/G3287))</f>
        <v>Blank</v>
      </c>
      <c r="S3287" s="198" t="str">
        <f>IF(D3287=0,"Blank",IF(D3287="PHEV",MIN(M3287,E3287),MIN(M3287,(E3287*(1-'3 Model Input'!E$54)))))</f>
        <v>Blank</v>
      </c>
      <c r="T3287" s="217" t="str">
        <f t="shared" si="532"/>
        <v>Blank</v>
      </c>
      <c r="U3287" s="89"/>
      <c r="V3287" s="216" t="str">
        <f>IF(D3287=0,"Blank",P3287*'3 Model Input'!E$50)</f>
        <v>Blank</v>
      </c>
      <c r="W3287" s="197" t="str">
        <f t="shared" si="533"/>
        <v>Blank</v>
      </c>
      <c r="X3287" s="197" t="str">
        <f t="shared" si="534"/>
        <v>Blank</v>
      </c>
      <c r="Y3287" s="197" t="str">
        <f t="shared" si="535"/>
        <v>Blank</v>
      </c>
      <c r="Z3287" s="197" t="str">
        <f t="shared" si="536"/>
        <v>Blank</v>
      </c>
      <c r="AA3287" s="223" t="str" cm="1">
        <f t="array" ref="AA3287">_xlfn.IFS(ISTEXT('3 Model Input'!F$70),"Missing",ISTEXT('3 Model Input'!I$70),"Missing",ISNUMBER('3 Model Input'!K$70),'3 Model Input'!K$70*P3287)</f>
        <v>Missing</v>
      </c>
      <c r="AB3287" s="89"/>
      <c r="AC3287" s="227" t="str" cm="1">
        <f t="array" ref="AC3287">IF(D3287=0,"Blank",_xlfn.IFS('3 Model Input'!E$61=1,(V3287*G3287)/T3287,'3 Model Input'!E$61=2,(W3287*G3287)/T3287,'3 Model Input'!E$61=3,(X3287*G3287)/T3287,'3 Model Input'!E$61=4,(Y3287*G3287)/T3287,'3 Model Input'!E$61=5,(Z3287*G3287)/T3287, ISTEXT('3 Model Input'!E$61),"Missing",'3 Model Input'!E$61=6,(AA3287*G3287)/T3287))</f>
        <v>Blank</v>
      </c>
      <c r="AD3287" s="202" t="str">
        <f t="shared" si="537"/>
        <v>Blank</v>
      </c>
      <c r="AE3287" s="202" t="str">
        <f t="shared" si="538"/>
        <v>Blank</v>
      </c>
      <c r="AF3287" s="217" t="str">
        <f t="shared" si="539"/>
        <v>Blank</v>
      </c>
      <c r="AG3287" s="9" t="str" cm="1">
        <f t="array" ref="AG3287">_xlfn.IFS(ISNUMBER(AC3287), "", ISNUMBER(SEARCH("Blank", AC3287)), "", ISERROR(AC3287), "Bad input on tab 3")</f>
        <v/>
      </c>
    </row>
    <row r="3288" spans="2:33" ht="15" customHeight="1" x14ac:dyDescent="0.75">
      <c r="B3288" s="205" t="str">
        <f>'5 Driver Data'!B3288</f>
        <v>3280</v>
      </c>
      <c r="C3288" s="193">
        <f>'5 Driver Data'!C3288</f>
        <v>0</v>
      </c>
      <c r="D3288" s="192">
        <f>'5 Driver Data'!D3288</f>
        <v>0</v>
      </c>
      <c r="E3288" s="191">
        <f>'5 Driver Data'!E3288</f>
        <v>0</v>
      </c>
      <c r="F3288" s="191">
        <f>'5 Driver Data'!F3288</f>
        <v>0</v>
      </c>
      <c r="G3288" s="191">
        <f>'5 Driver Data'!G3288</f>
        <v>0</v>
      </c>
      <c r="H3288" s="191">
        <f>'5 Driver Data'!H3288</f>
        <v>0</v>
      </c>
      <c r="I3288" s="191">
        <f>'5 Driver Data'!I3288</f>
        <v>0</v>
      </c>
      <c r="J3288" s="191">
        <f>'5 Driver Data'!J3288</f>
        <v>0</v>
      </c>
      <c r="K3288" s="206">
        <f>'5 Driver Data'!K3288</f>
        <v>0</v>
      </c>
      <c r="L3288" s="1"/>
      <c r="M3288" s="216" t="str">
        <f>IF(D3288=0,"Blank",'3 Model Input'!E$44*'3 Model Input'!E$45)</f>
        <v>Blank</v>
      </c>
      <c r="N3288" s="197" t="str">
        <f t="shared" si="530"/>
        <v>Blank</v>
      </c>
      <c r="O3288" s="197" t="str">
        <f>IF(D3288=0,"Blank",'3 Model Input'!E$49*(1-'3 Model Input'!E$51))</f>
        <v>Blank</v>
      </c>
      <c r="P3288" s="197" t="str">
        <f t="shared" si="531"/>
        <v>Blank</v>
      </c>
      <c r="Q3288" s="197" t="str">
        <f>IF(D3288=0,"Blank",IF(D3288="BEV",E3288*(1-'3 Model Input'!E$54), E3288))</f>
        <v>Blank</v>
      </c>
      <c r="R3288" s="198" t="str">
        <f>IF(D3288=0,"Blank",IF(D3288="PHEV",F3288/G3288,F3288*(1-'3 Model Input'!E$54)/G3288))</f>
        <v>Blank</v>
      </c>
      <c r="S3288" s="198" t="str">
        <f>IF(D3288=0,"Blank",IF(D3288="PHEV",MIN(M3288,E3288),MIN(M3288,(E3288*(1-'3 Model Input'!E$54)))))</f>
        <v>Blank</v>
      </c>
      <c r="T3288" s="217" t="str">
        <f t="shared" si="532"/>
        <v>Blank</v>
      </c>
      <c r="U3288" s="89"/>
      <c r="V3288" s="216" t="str">
        <f>IF(D3288=0,"Blank",P3288*'3 Model Input'!E$50)</f>
        <v>Blank</v>
      </c>
      <c r="W3288" s="197" t="str">
        <f t="shared" si="533"/>
        <v>Blank</v>
      </c>
      <c r="X3288" s="197" t="str">
        <f t="shared" si="534"/>
        <v>Blank</v>
      </c>
      <c r="Y3288" s="197" t="str">
        <f t="shared" si="535"/>
        <v>Blank</v>
      </c>
      <c r="Z3288" s="197" t="str">
        <f t="shared" si="536"/>
        <v>Blank</v>
      </c>
      <c r="AA3288" s="223" t="str" cm="1">
        <f t="array" ref="AA3288">_xlfn.IFS(ISTEXT('3 Model Input'!F$70),"Missing",ISTEXT('3 Model Input'!I$70),"Missing",ISNUMBER('3 Model Input'!K$70),'3 Model Input'!K$70*P3288)</f>
        <v>Missing</v>
      </c>
      <c r="AB3288" s="89"/>
      <c r="AC3288" s="227" t="str" cm="1">
        <f t="array" ref="AC3288">IF(D3288=0,"Blank",_xlfn.IFS('3 Model Input'!E$61=1,(V3288*G3288)/T3288,'3 Model Input'!E$61=2,(W3288*G3288)/T3288,'3 Model Input'!E$61=3,(X3288*G3288)/T3288,'3 Model Input'!E$61=4,(Y3288*G3288)/T3288,'3 Model Input'!E$61=5,(Z3288*G3288)/T3288, ISTEXT('3 Model Input'!E$61),"Missing",'3 Model Input'!E$61=6,(AA3288*G3288)/T3288))</f>
        <v>Blank</v>
      </c>
      <c r="AD3288" s="202" t="str">
        <f t="shared" si="537"/>
        <v>Blank</v>
      </c>
      <c r="AE3288" s="202" t="str">
        <f t="shared" si="538"/>
        <v>Blank</v>
      </c>
      <c r="AF3288" s="217" t="str">
        <f t="shared" si="539"/>
        <v>Blank</v>
      </c>
      <c r="AG3288" s="9" t="str" cm="1">
        <f t="array" ref="AG3288">_xlfn.IFS(ISNUMBER(AC3288), "", ISNUMBER(SEARCH("Blank", AC3288)), "", ISERROR(AC3288), "Bad input on tab 3")</f>
        <v/>
      </c>
    </row>
    <row r="3289" spans="2:33" ht="15" customHeight="1" x14ac:dyDescent="0.75">
      <c r="B3289" s="205" t="str">
        <f>'5 Driver Data'!B3289</f>
        <v>3281</v>
      </c>
      <c r="C3289" s="193">
        <f>'5 Driver Data'!C3289</f>
        <v>0</v>
      </c>
      <c r="D3289" s="192">
        <f>'5 Driver Data'!D3289</f>
        <v>0</v>
      </c>
      <c r="E3289" s="191">
        <f>'5 Driver Data'!E3289</f>
        <v>0</v>
      </c>
      <c r="F3289" s="191">
        <f>'5 Driver Data'!F3289</f>
        <v>0</v>
      </c>
      <c r="G3289" s="191">
        <f>'5 Driver Data'!G3289</f>
        <v>0</v>
      </c>
      <c r="H3289" s="191">
        <f>'5 Driver Data'!H3289</f>
        <v>0</v>
      </c>
      <c r="I3289" s="191">
        <f>'5 Driver Data'!I3289</f>
        <v>0</v>
      </c>
      <c r="J3289" s="191">
        <f>'5 Driver Data'!J3289</f>
        <v>0</v>
      </c>
      <c r="K3289" s="206">
        <f>'5 Driver Data'!K3289</f>
        <v>0</v>
      </c>
      <c r="L3289" s="1"/>
      <c r="M3289" s="216" t="str">
        <f>IF(D3289=0,"Blank",'3 Model Input'!E$44*'3 Model Input'!E$45)</f>
        <v>Blank</v>
      </c>
      <c r="N3289" s="197" t="str">
        <f t="shared" si="530"/>
        <v>Blank</v>
      </c>
      <c r="O3289" s="197" t="str">
        <f>IF(D3289=0,"Blank",'3 Model Input'!E$49*(1-'3 Model Input'!E$51))</f>
        <v>Blank</v>
      </c>
      <c r="P3289" s="197" t="str">
        <f t="shared" si="531"/>
        <v>Blank</v>
      </c>
      <c r="Q3289" s="197" t="str">
        <f>IF(D3289=0,"Blank",IF(D3289="BEV",E3289*(1-'3 Model Input'!E$54), E3289))</f>
        <v>Blank</v>
      </c>
      <c r="R3289" s="198" t="str">
        <f>IF(D3289=0,"Blank",IF(D3289="PHEV",F3289/G3289,F3289*(1-'3 Model Input'!E$54)/G3289))</f>
        <v>Blank</v>
      </c>
      <c r="S3289" s="198" t="str">
        <f>IF(D3289=0,"Blank",IF(D3289="PHEV",MIN(M3289,E3289),MIN(M3289,(E3289*(1-'3 Model Input'!E$54)))))</f>
        <v>Blank</v>
      </c>
      <c r="T3289" s="217" t="str">
        <f t="shared" si="532"/>
        <v>Blank</v>
      </c>
      <c r="U3289" s="89"/>
      <c r="V3289" s="216" t="str">
        <f>IF(D3289=0,"Blank",P3289*'3 Model Input'!E$50)</f>
        <v>Blank</v>
      </c>
      <c r="W3289" s="197" t="str">
        <f t="shared" si="533"/>
        <v>Blank</v>
      </c>
      <c r="X3289" s="197" t="str">
        <f t="shared" si="534"/>
        <v>Blank</v>
      </c>
      <c r="Y3289" s="197" t="str">
        <f t="shared" si="535"/>
        <v>Blank</v>
      </c>
      <c r="Z3289" s="197" t="str">
        <f t="shared" si="536"/>
        <v>Blank</v>
      </c>
      <c r="AA3289" s="223" t="str" cm="1">
        <f t="array" ref="AA3289">_xlfn.IFS(ISTEXT('3 Model Input'!F$70),"Missing",ISTEXT('3 Model Input'!I$70),"Missing",ISNUMBER('3 Model Input'!K$70),'3 Model Input'!K$70*P3289)</f>
        <v>Missing</v>
      </c>
      <c r="AB3289" s="89"/>
      <c r="AC3289" s="227" t="str" cm="1">
        <f t="array" ref="AC3289">IF(D3289=0,"Blank",_xlfn.IFS('3 Model Input'!E$61=1,(V3289*G3289)/T3289,'3 Model Input'!E$61=2,(W3289*G3289)/T3289,'3 Model Input'!E$61=3,(X3289*G3289)/T3289,'3 Model Input'!E$61=4,(Y3289*G3289)/T3289,'3 Model Input'!E$61=5,(Z3289*G3289)/T3289, ISTEXT('3 Model Input'!E$61),"Missing",'3 Model Input'!E$61=6,(AA3289*G3289)/T3289))</f>
        <v>Blank</v>
      </c>
      <c r="AD3289" s="202" t="str">
        <f t="shared" si="537"/>
        <v>Blank</v>
      </c>
      <c r="AE3289" s="202" t="str">
        <f t="shared" si="538"/>
        <v>Blank</v>
      </c>
      <c r="AF3289" s="217" t="str">
        <f t="shared" si="539"/>
        <v>Blank</v>
      </c>
      <c r="AG3289" s="9" t="str" cm="1">
        <f t="array" ref="AG3289">_xlfn.IFS(ISNUMBER(AC3289), "", ISNUMBER(SEARCH("Blank", AC3289)), "", ISERROR(AC3289), "Bad input on tab 3")</f>
        <v/>
      </c>
    </row>
    <row r="3290" spans="2:33" ht="15" customHeight="1" x14ac:dyDescent="0.75">
      <c r="B3290" s="205" t="str">
        <f>'5 Driver Data'!B3290</f>
        <v>3282</v>
      </c>
      <c r="C3290" s="193">
        <f>'5 Driver Data'!C3290</f>
        <v>0</v>
      </c>
      <c r="D3290" s="192">
        <f>'5 Driver Data'!D3290</f>
        <v>0</v>
      </c>
      <c r="E3290" s="191">
        <f>'5 Driver Data'!E3290</f>
        <v>0</v>
      </c>
      <c r="F3290" s="191">
        <f>'5 Driver Data'!F3290</f>
        <v>0</v>
      </c>
      <c r="G3290" s="191">
        <f>'5 Driver Data'!G3290</f>
        <v>0</v>
      </c>
      <c r="H3290" s="191">
        <f>'5 Driver Data'!H3290</f>
        <v>0</v>
      </c>
      <c r="I3290" s="191">
        <f>'5 Driver Data'!I3290</f>
        <v>0</v>
      </c>
      <c r="J3290" s="191">
        <f>'5 Driver Data'!J3290</f>
        <v>0</v>
      </c>
      <c r="K3290" s="206">
        <f>'5 Driver Data'!K3290</f>
        <v>0</v>
      </c>
      <c r="L3290" s="1"/>
      <c r="M3290" s="216" t="str">
        <f>IF(D3290=0,"Blank",'3 Model Input'!E$44*'3 Model Input'!E$45)</f>
        <v>Blank</v>
      </c>
      <c r="N3290" s="197" t="str">
        <f t="shared" si="530"/>
        <v>Blank</v>
      </c>
      <c r="O3290" s="197" t="str">
        <f>IF(D3290=0,"Blank",'3 Model Input'!E$49*(1-'3 Model Input'!E$51))</f>
        <v>Blank</v>
      </c>
      <c r="P3290" s="197" t="str">
        <f t="shared" si="531"/>
        <v>Blank</v>
      </c>
      <c r="Q3290" s="197" t="str">
        <f>IF(D3290=0,"Blank",IF(D3290="BEV",E3290*(1-'3 Model Input'!E$54), E3290))</f>
        <v>Blank</v>
      </c>
      <c r="R3290" s="198" t="str">
        <f>IF(D3290=0,"Blank",IF(D3290="PHEV",F3290/G3290,F3290*(1-'3 Model Input'!E$54)/G3290))</f>
        <v>Blank</v>
      </c>
      <c r="S3290" s="198" t="str">
        <f>IF(D3290=0,"Blank",IF(D3290="PHEV",MIN(M3290,E3290),MIN(M3290,(E3290*(1-'3 Model Input'!E$54)))))</f>
        <v>Blank</v>
      </c>
      <c r="T3290" s="217" t="str">
        <f t="shared" si="532"/>
        <v>Blank</v>
      </c>
      <c r="U3290" s="89"/>
      <c r="V3290" s="216" t="str">
        <f>IF(D3290=0,"Blank",P3290*'3 Model Input'!E$50)</f>
        <v>Blank</v>
      </c>
      <c r="W3290" s="197" t="str">
        <f t="shared" si="533"/>
        <v>Blank</v>
      </c>
      <c r="X3290" s="197" t="str">
        <f t="shared" si="534"/>
        <v>Blank</v>
      </c>
      <c r="Y3290" s="197" t="str">
        <f t="shared" si="535"/>
        <v>Blank</v>
      </c>
      <c r="Z3290" s="197" t="str">
        <f t="shared" si="536"/>
        <v>Blank</v>
      </c>
      <c r="AA3290" s="223" t="str" cm="1">
        <f t="array" ref="AA3290">_xlfn.IFS(ISTEXT('3 Model Input'!F$70),"Missing",ISTEXT('3 Model Input'!I$70),"Missing",ISNUMBER('3 Model Input'!K$70),'3 Model Input'!K$70*P3290)</f>
        <v>Missing</v>
      </c>
      <c r="AB3290" s="89"/>
      <c r="AC3290" s="227" t="str" cm="1">
        <f t="array" ref="AC3290">IF(D3290=0,"Blank",_xlfn.IFS('3 Model Input'!E$61=1,(V3290*G3290)/T3290,'3 Model Input'!E$61=2,(W3290*G3290)/T3290,'3 Model Input'!E$61=3,(X3290*G3290)/T3290,'3 Model Input'!E$61=4,(Y3290*G3290)/T3290,'3 Model Input'!E$61=5,(Z3290*G3290)/T3290, ISTEXT('3 Model Input'!E$61),"Missing",'3 Model Input'!E$61=6,(AA3290*G3290)/T3290))</f>
        <v>Blank</v>
      </c>
      <c r="AD3290" s="202" t="str">
        <f t="shared" si="537"/>
        <v>Blank</v>
      </c>
      <c r="AE3290" s="202" t="str">
        <f t="shared" si="538"/>
        <v>Blank</v>
      </c>
      <c r="AF3290" s="217" t="str">
        <f t="shared" si="539"/>
        <v>Blank</v>
      </c>
      <c r="AG3290" s="9" t="str" cm="1">
        <f t="array" ref="AG3290">_xlfn.IFS(ISNUMBER(AC3290), "", ISNUMBER(SEARCH("Blank", AC3290)), "", ISERROR(AC3290), "Bad input on tab 3")</f>
        <v/>
      </c>
    </row>
    <row r="3291" spans="2:33" ht="15" customHeight="1" x14ac:dyDescent="0.75">
      <c r="B3291" s="205" t="str">
        <f>'5 Driver Data'!B3291</f>
        <v>3283</v>
      </c>
      <c r="C3291" s="193">
        <f>'5 Driver Data'!C3291</f>
        <v>0</v>
      </c>
      <c r="D3291" s="192">
        <f>'5 Driver Data'!D3291</f>
        <v>0</v>
      </c>
      <c r="E3291" s="191">
        <f>'5 Driver Data'!E3291</f>
        <v>0</v>
      </c>
      <c r="F3291" s="191">
        <f>'5 Driver Data'!F3291</f>
        <v>0</v>
      </c>
      <c r="G3291" s="191">
        <f>'5 Driver Data'!G3291</f>
        <v>0</v>
      </c>
      <c r="H3291" s="191">
        <f>'5 Driver Data'!H3291</f>
        <v>0</v>
      </c>
      <c r="I3291" s="191">
        <f>'5 Driver Data'!I3291</f>
        <v>0</v>
      </c>
      <c r="J3291" s="191">
        <f>'5 Driver Data'!J3291</f>
        <v>0</v>
      </c>
      <c r="K3291" s="206">
        <f>'5 Driver Data'!K3291</f>
        <v>0</v>
      </c>
      <c r="L3291" s="1"/>
      <c r="M3291" s="216" t="str">
        <f>IF(D3291=0,"Blank",'3 Model Input'!E$44*'3 Model Input'!E$45)</f>
        <v>Blank</v>
      </c>
      <c r="N3291" s="197" t="str">
        <f t="shared" si="530"/>
        <v>Blank</v>
      </c>
      <c r="O3291" s="197" t="str">
        <f>IF(D3291=0,"Blank",'3 Model Input'!E$49*(1-'3 Model Input'!E$51))</f>
        <v>Blank</v>
      </c>
      <c r="P3291" s="197" t="str">
        <f t="shared" si="531"/>
        <v>Blank</v>
      </c>
      <c r="Q3291" s="197" t="str">
        <f>IF(D3291=0,"Blank",IF(D3291="BEV",E3291*(1-'3 Model Input'!E$54), E3291))</f>
        <v>Blank</v>
      </c>
      <c r="R3291" s="198" t="str">
        <f>IF(D3291=0,"Blank",IF(D3291="PHEV",F3291/G3291,F3291*(1-'3 Model Input'!E$54)/G3291))</f>
        <v>Blank</v>
      </c>
      <c r="S3291" s="198" t="str">
        <f>IF(D3291=0,"Blank",IF(D3291="PHEV",MIN(M3291,E3291),MIN(M3291,(E3291*(1-'3 Model Input'!E$54)))))</f>
        <v>Blank</v>
      </c>
      <c r="T3291" s="217" t="str">
        <f t="shared" si="532"/>
        <v>Blank</v>
      </c>
      <c r="U3291" s="89"/>
      <c r="V3291" s="216" t="str">
        <f>IF(D3291=0,"Blank",P3291*'3 Model Input'!E$50)</f>
        <v>Blank</v>
      </c>
      <c r="W3291" s="197" t="str">
        <f t="shared" si="533"/>
        <v>Blank</v>
      </c>
      <c r="X3291" s="197" t="str">
        <f t="shared" si="534"/>
        <v>Blank</v>
      </c>
      <c r="Y3291" s="197" t="str">
        <f t="shared" si="535"/>
        <v>Blank</v>
      </c>
      <c r="Z3291" s="197" t="str">
        <f t="shared" si="536"/>
        <v>Blank</v>
      </c>
      <c r="AA3291" s="223" t="str" cm="1">
        <f t="array" ref="AA3291">_xlfn.IFS(ISTEXT('3 Model Input'!F$70),"Missing",ISTEXT('3 Model Input'!I$70),"Missing",ISNUMBER('3 Model Input'!K$70),'3 Model Input'!K$70*P3291)</f>
        <v>Missing</v>
      </c>
      <c r="AB3291" s="89"/>
      <c r="AC3291" s="227" t="str" cm="1">
        <f t="array" ref="AC3291">IF(D3291=0,"Blank",_xlfn.IFS('3 Model Input'!E$61=1,(V3291*G3291)/T3291,'3 Model Input'!E$61=2,(W3291*G3291)/T3291,'3 Model Input'!E$61=3,(X3291*G3291)/T3291,'3 Model Input'!E$61=4,(Y3291*G3291)/T3291,'3 Model Input'!E$61=5,(Z3291*G3291)/T3291, ISTEXT('3 Model Input'!E$61),"Missing",'3 Model Input'!E$61=6,(AA3291*G3291)/T3291))</f>
        <v>Blank</v>
      </c>
      <c r="AD3291" s="202" t="str">
        <f t="shared" si="537"/>
        <v>Blank</v>
      </c>
      <c r="AE3291" s="202" t="str">
        <f t="shared" si="538"/>
        <v>Blank</v>
      </c>
      <c r="AF3291" s="217" t="str">
        <f t="shared" si="539"/>
        <v>Blank</v>
      </c>
      <c r="AG3291" s="9" t="str" cm="1">
        <f t="array" ref="AG3291">_xlfn.IFS(ISNUMBER(AC3291), "", ISNUMBER(SEARCH("Blank", AC3291)), "", ISERROR(AC3291), "Bad input on tab 3")</f>
        <v/>
      </c>
    </row>
    <row r="3292" spans="2:33" ht="15" customHeight="1" x14ac:dyDescent="0.75">
      <c r="B3292" s="205" t="str">
        <f>'5 Driver Data'!B3292</f>
        <v>3284</v>
      </c>
      <c r="C3292" s="193">
        <f>'5 Driver Data'!C3292</f>
        <v>0</v>
      </c>
      <c r="D3292" s="192">
        <f>'5 Driver Data'!D3292</f>
        <v>0</v>
      </c>
      <c r="E3292" s="191">
        <f>'5 Driver Data'!E3292</f>
        <v>0</v>
      </c>
      <c r="F3292" s="191">
        <f>'5 Driver Data'!F3292</f>
        <v>0</v>
      </c>
      <c r="G3292" s="191">
        <f>'5 Driver Data'!G3292</f>
        <v>0</v>
      </c>
      <c r="H3292" s="191">
        <f>'5 Driver Data'!H3292</f>
        <v>0</v>
      </c>
      <c r="I3292" s="191">
        <f>'5 Driver Data'!I3292</f>
        <v>0</v>
      </c>
      <c r="J3292" s="191">
        <f>'5 Driver Data'!J3292</f>
        <v>0</v>
      </c>
      <c r="K3292" s="206">
        <f>'5 Driver Data'!K3292</f>
        <v>0</v>
      </c>
      <c r="L3292" s="1"/>
      <c r="M3292" s="216" t="str">
        <f>IF(D3292=0,"Blank",'3 Model Input'!E$44*'3 Model Input'!E$45)</f>
        <v>Blank</v>
      </c>
      <c r="N3292" s="197" t="str">
        <f t="shared" si="530"/>
        <v>Blank</v>
      </c>
      <c r="O3292" s="197" t="str">
        <f>IF(D3292=0,"Blank",'3 Model Input'!E$49*(1-'3 Model Input'!E$51))</f>
        <v>Blank</v>
      </c>
      <c r="P3292" s="197" t="str">
        <f t="shared" si="531"/>
        <v>Blank</v>
      </c>
      <c r="Q3292" s="197" t="str">
        <f>IF(D3292=0,"Blank",IF(D3292="BEV",E3292*(1-'3 Model Input'!E$54), E3292))</f>
        <v>Blank</v>
      </c>
      <c r="R3292" s="198" t="str">
        <f>IF(D3292=0,"Blank",IF(D3292="PHEV",F3292/G3292,F3292*(1-'3 Model Input'!E$54)/G3292))</f>
        <v>Blank</v>
      </c>
      <c r="S3292" s="198" t="str">
        <f>IF(D3292=0,"Blank",IF(D3292="PHEV",MIN(M3292,E3292),MIN(M3292,(E3292*(1-'3 Model Input'!E$54)))))</f>
        <v>Blank</v>
      </c>
      <c r="T3292" s="217" t="str">
        <f t="shared" si="532"/>
        <v>Blank</v>
      </c>
      <c r="U3292" s="89"/>
      <c r="V3292" s="216" t="str">
        <f>IF(D3292=0,"Blank",P3292*'3 Model Input'!E$50)</f>
        <v>Blank</v>
      </c>
      <c r="W3292" s="197" t="str">
        <f t="shared" si="533"/>
        <v>Blank</v>
      </c>
      <c r="X3292" s="197" t="str">
        <f t="shared" si="534"/>
        <v>Blank</v>
      </c>
      <c r="Y3292" s="197" t="str">
        <f t="shared" si="535"/>
        <v>Blank</v>
      </c>
      <c r="Z3292" s="197" t="str">
        <f t="shared" si="536"/>
        <v>Blank</v>
      </c>
      <c r="AA3292" s="223" t="str" cm="1">
        <f t="array" ref="AA3292">_xlfn.IFS(ISTEXT('3 Model Input'!F$70),"Missing",ISTEXT('3 Model Input'!I$70),"Missing",ISNUMBER('3 Model Input'!K$70),'3 Model Input'!K$70*P3292)</f>
        <v>Missing</v>
      </c>
      <c r="AB3292" s="89"/>
      <c r="AC3292" s="227" t="str" cm="1">
        <f t="array" ref="AC3292">IF(D3292=0,"Blank",_xlfn.IFS('3 Model Input'!E$61=1,(V3292*G3292)/T3292,'3 Model Input'!E$61=2,(W3292*G3292)/T3292,'3 Model Input'!E$61=3,(X3292*G3292)/T3292,'3 Model Input'!E$61=4,(Y3292*G3292)/T3292,'3 Model Input'!E$61=5,(Z3292*G3292)/T3292, ISTEXT('3 Model Input'!E$61),"Missing",'3 Model Input'!E$61=6,(AA3292*G3292)/T3292))</f>
        <v>Blank</v>
      </c>
      <c r="AD3292" s="202" t="str">
        <f t="shared" si="537"/>
        <v>Blank</v>
      </c>
      <c r="AE3292" s="202" t="str">
        <f t="shared" si="538"/>
        <v>Blank</v>
      </c>
      <c r="AF3292" s="217" t="str">
        <f t="shared" si="539"/>
        <v>Blank</v>
      </c>
      <c r="AG3292" s="9" t="str" cm="1">
        <f t="array" ref="AG3292">_xlfn.IFS(ISNUMBER(AC3292), "", ISNUMBER(SEARCH("Blank", AC3292)), "", ISERROR(AC3292), "Bad input on tab 3")</f>
        <v/>
      </c>
    </row>
    <row r="3293" spans="2:33" ht="15" customHeight="1" x14ac:dyDescent="0.75">
      <c r="B3293" s="205" t="str">
        <f>'5 Driver Data'!B3293</f>
        <v>3285</v>
      </c>
      <c r="C3293" s="193">
        <f>'5 Driver Data'!C3293</f>
        <v>0</v>
      </c>
      <c r="D3293" s="192">
        <f>'5 Driver Data'!D3293</f>
        <v>0</v>
      </c>
      <c r="E3293" s="191">
        <f>'5 Driver Data'!E3293</f>
        <v>0</v>
      </c>
      <c r="F3293" s="191">
        <f>'5 Driver Data'!F3293</f>
        <v>0</v>
      </c>
      <c r="G3293" s="191">
        <f>'5 Driver Data'!G3293</f>
        <v>0</v>
      </c>
      <c r="H3293" s="191">
        <f>'5 Driver Data'!H3293</f>
        <v>0</v>
      </c>
      <c r="I3293" s="191">
        <f>'5 Driver Data'!I3293</f>
        <v>0</v>
      </c>
      <c r="J3293" s="191">
        <f>'5 Driver Data'!J3293</f>
        <v>0</v>
      </c>
      <c r="K3293" s="206">
        <f>'5 Driver Data'!K3293</f>
        <v>0</v>
      </c>
      <c r="L3293" s="1"/>
      <c r="M3293" s="216" t="str">
        <f>IF(D3293=0,"Blank",'3 Model Input'!E$44*'3 Model Input'!E$45)</f>
        <v>Blank</v>
      </c>
      <c r="N3293" s="197" t="str">
        <f t="shared" si="530"/>
        <v>Blank</v>
      </c>
      <c r="O3293" s="197" t="str">
        <f>IF(D3293=0,"Blank",'3 Model Input'!E$49*(1-'3 Model Input'!E$51))</f>
        <v>Blank</v>
      </c>
      <c r="P3293" s="197" t="str">
        <f t="shared" si="531"/>
        <v>Blank</v>
      </c>
      <c r="Q3293" s="197" t="str">
        <f>IF(D3293=0,"Blank",IF(D3293="BEV",E3293*(1-'3 Model Input'!E$54), E3293))</f>
        <v>Blank</v>
      </c>
      <c r="R3293" s="198" t="str">
        <f>IF(D3293=0,"Blank",IF(D3293="PHEV",F3293/G3293,F3293*(1-'3 Model Input'!E$54)/G3293))</f>
        <v>Blank</v>
      </c>
      <c r="S3293" s="198" t="str">
        <f>IF(D3293=0,"Blank",IF(D3293="PHEV",MIN(M3293,E3293),MIN(M3293,(E3293*(1-'3 Model Input'!E$54)))))</f>
        <v>Blank</v>
      </c>
      <c r="T3293" s="217" t="str">
        <f t="shared" si="532"/>
        <v>Blank</v>
      </c>
      <c r="U3293" s="89"/>
      <c r="V3293" s="216" t="str">
        <f>IF(D3293=0,"Blank",P3293*'3 Model Input'!E$50)</f>
        <v>Blank</v>
      </c>
      <c r="W3293" s="197" t="str">
        <f t="shared" si="533"/>
        <v>Blank</v>
      </c>
      <c r="X3293" s="197" t="str">
        <f t="shared" si="534"/>
        <v>Blank</v>
      </c>
      <c r="Y3293" s="197" t="str">
        <f t="shared" si="535"/>
        <v>Blank</v>
      </c>
      <c r="Z3293" s="197" t="str">
        <f t="shared" si="536"/>
        <v>Blank</v>
      </c>
      <c r="AA3293" s="223" t="str" cm="1">
        <f t="array" ref="AA3293">_xlfn.IFS(ISTEXT('3 Model Input'!F$70),"Missing",ISTEXT('3 Model Input'!I$70),"Missing",ISNUMBER('3 Model Input'!K$70),'3 Model Input'!K$70*P3293)</f>
        <v>Missing</v>
      </c>
      <c r="AB3293" s="89"/>
      <c r="AC3293" s="227" t="str" cm="1">
        <f t="array" ref="AC3293">IF(D3293=0,"Blank",_xlfn.IFS('3 Model Input'!E$61=1,(V3293*G3293)/T3293,'3 Model Input'!E$61=2,(W3293*G3293)/T3293,'3 Model Input'!E$61=3,(X3293*G3293)/T3293,'3 Model Input'!E$61=4,(Y3293*G3293)/T3293,'3 Model Input'!E$61=5,(Z3293*G3293)/T3293, ISTEXT('3 Model Input'!E$61),"Missing",'3 Model Input'!E$61=6,(AA3293*G3293)/T3293))</f>
        <v>Blank</v>
      </c>
      <c r="AD3293" s="202" t="str">
        <f t="shared" si="537"/>
        <v>Blank</v>
      </c>
      <c r="AE3293" s="202" t="str">
        <f t="shared" si="538"/>
        <v>Blank</v>
      </c>
      <c r="AF3293" s="217" t="str">
        <f t="shared" si="539"/>
        <v>Blank</v>
      </c>
      <c r="AG3293" s="9" t="str" cm="1">
        <f t="array" ref="AG3293">_xlfn.IFS(ISNUMBER(AC3293), "", ISNUMBER(SEARCH("Blank", AC3293)), "", ISERROR(AC3293), "Bad input on tab 3")</f>
        <v/>
      </c>
    </row>
    <row r="3294" spans="2:33" ht="15" customHeight="1" x14ac:dyDescent="0.75">
      <c r="B3294" s="205" t="str">
        <f>'5 Driver Data'!B3294</f>
        <v>3286</v>
      </c>
      <c r="C3294" s="193">
        <f>'5 Driver Data'!C3294</f>
        <v>0</v>
      </c>
      <c r="D3294" s="192">
        <f>'5 Driver Data'!D3294</f>
        <v>0</v>
      </c>
      <c r="E3294" s="191">
        <f>'5 Driver Data'!E3294</f>
        <v>0</v>
      </c>
      <c r="F3294" s="191">
        <f>'5 Driver Data'!F3294</f>
        <v>0</v>
      </c>
      <c r="G3294" s="191">
        <f>'5 Driver Data'!G3294</f>
        <v>0</v>
      </c>
      <c r="H3294" s="191">
        <f>'5 Driver Data'!H3294</f>
        <v>0</v>
      </c>
      <c r="I3294" s="191">
        <f>'5 Driver Data'!I3294</f>
        <v>0</v>
      </c>
      <c r="J3294" s="191">
        <f>'5 Driver Data'!J3294</f>
        <v>0</v>
      </c>
      <c r="K3294" s="206">
        <f>'5 Driver Data'!K3294</f>
        <v>0</v>
      </c>
      <c r="L3294" s="1"/>
      <c r="M3294" s="216" t="str">
        <f>IF(D3294=0,"Blank",'3 Model Input'!E$44*'3 Model Input'!E$45)</f>
        <v>Blank</v>
      </c>
      <c r="N3294" s="197" t="str">
        <f t="shared" si="530"/>
        <v>Blank</v>
      </c>
      <c r="O3294" s="197" t="str">
        <f>IF(D3294=0,"Blank",'3 Model Input'!E$49*(1-'3 Model Input'!E$51))</f>
        <v>Blank</v>
      </c>
      <c r="P3294" s="197" t="str">
        <f t="shared" si="531"/>
        <v>Blank</v>
      </c>
      <c r="Q3294" s="197" t="str">
        <f>IF(D3294=0,"Blank",IF(D3294="BEV",E3294*(1-'3 Model Input'!E$54), E3294))</f>
        <v>Blank</v>
      </c>
      <c r="R3294" s="198" t="str">
        <f>IF(D3294=0,"Blank",IF(D3294="PHEV",F3294/G3294,F3294*(1-'3 Model Input'!E$54)/G3294))</f>
        <v>Blank</v>
      </c>
      <c r="S3294" s="198" t="str">
        <f>IF(D3294=0,"Blank",IF(D3294="PHEV",MIN(M3294,E3294),MIN(M3294,(E3294*(1-'3 Model Input'!E$54)))))</f>
        <v>Blank</v>
      </c>
      <c r="T3294" s="217" t="str">
        <f t="shared" si="532"/>
        <v>Blank</v>
      </c>
      <c r="U3294" s="89"/>
      <c r="V3294" s="216" t="str">
        <f>IF(D3294=0,"Blank",P3294*'3 Model Input'!E$50)</f>
        <v>Blank</v>
      </c>
      <c r="W3294" s="197" t="str">
        <f t="shared" si="533"/>
        <v>Blank</v>
      </c>
      <c r="X3294" s="197" t="str">
        <f t="shared" si="534"/>
        <v>Blank</v>
      </c>
      <c r="Y3294" s="197" t="str">
        <f t="shared" si="535"/>
        <v>Blank</v>
      </c>
      <c r="Z3294" s="197" t="str">
        <f t="shared" si="536"/>
        <v>Blank</v>
      </c>
      <c r="AA3294" s="223" t="str" cm="1">
        <f t="array" ref="AA3294">_xlfn.IFS(ISTEXT('3 Model Input'!F$70),"Missing",ISTEXT('3 Model Input'!I$70),"Missing",ISNUMBER('3 Model Input'!K$70),'3 Model Input'!K$70*P3294)</f>
        <v>Missing</v>
      </c>
      <c r="AB3294" s="89"/>
      <c r="AC3294" s="227" t="str" cm="1">
        <f t="array" ref="AC3294">IF(D3294=0,"Blank",_xlfn.IFS('3 Model Input'!E$61=1,(V3294*G3294)/T3294,'3 Model Input'!E$61=2,(W3294*G3294)/T3294,'3 Model Input'!E$61=3,(X3294*G3294)/T3294,'3 Model Input'!E$61=4,(Y3294*G3294)/T3294,'3 Model Input'!E$61=5,(Z3294*G3294)/T3294, ISTEXT('3 Model Input'!E$61),"Missing",'3 Model Input'!E$61=6,(AA3294*G3294)/T3294))</f>
        <v>Blank</v>
      </c>
      <c r="AD3294" s="202" t="str">
        <f t="shared" si="537"/>
        <v>Blank</v>
      </c>
      <c r="AE3294" s="202" t="str">
        <f t="shared" si="538"/>
        <v>Blank</v>
      </c>
      <c r="AF3294" s="217" t="str">
        <f t="shared" si="539"/>
        <v>Blank</v>
      </c>
      <c r="AG3294" s="9" t="str" cm="1">
        <f t="array" ref="AG3294">_xlfn.IFS(ISNUMBER(AC3294), "", ISNUMBER(SEARCH("Blank", AC3294)), "", ISERROR(AC3294), "Bad input on tab 3")</f>
        <v/>
      </c>
    </row>
    <row r="3295" spans="2:33" ht="15" customHeight="1" x14ac:dyDescent="0.75">
      <c r="B3295" s="205" t="str">
        <f>'5 Driver Data'!B3295</f>
        <v>3287</v>
      </c>
      <c r="C3295" s="193">
        <f>'5 Driver Data'!C3295</f>
        <v>0</v>
      </c>
      <c r="D3295" s="192">
        <f>'5 Driver Data'!D3295</f>
        <v>0</v>
      </c>
      <c r="E3295" s="191">
        <f>'5 Driver Data'!E3295</f>
        <v>0</v>
      </c>
      <c r="F3295" s="191">
        <f>'5 Driver Data'!F3295</f>
        <v>0</v>
      </c>
      <c r="G3295" s="191">
        <f>'5 Driver Data'!G3295</f>
        <v>0</v>
      </c>
      <c r="H3295" s="191">
        <f>'5 Driver Data'!H3295</f>
        <v>0</v>
      </c>
      <c r="I3295" s="191">
        <f>'5 Driver Data'!I3295</f>
        <v>0</v>
      </c>
      <c r="J3295" s="191">
        <f>'5 Driver Data'!J3295</f>
        <v>0</v>
      </c>
      <c r="K3295" s="206">
        <f>'5 Driver Data'!K3295</f>
        <v>0</v>
      </c>
      <c r="L3295" s="1"/>
      <c r="M3295" s="216" t="str">
        <f>IF(D3295=0,"Blank",'3 Model Input'!E$44*'3 Model Input'!E$45)</f>
        <v>Blank</v>
      </c>
      <c r="N3295" s="197" t="str">
        <f t="shared" si="530"/>
        <v>Blank</v>
      </c>
      <c r="O3295" s="197" t="str">
        <f>IF(D3295=0,"Blank",'3 Model Input'!E$49*(1-'3 Model Input'!E$51))</f>
        <v>Blank</v>
      </c>
      <c r="P3295" s="197" t="str">
        <f t="shared" si="531"/>
        <v>Blank</v>
      </c>
      <c r="Q3295" s="197" t="str">
        <f>IF(D3295=0,"Blank",IF(D3295="BEV",E3295*(1-'3 Model Input'!E$54), E3295))</f>
        <v>Blank</v>
      </c>
      <c r="R3295" s="198" t="str">
        <f>IF(D3295=0,"Blank",IF(D3295="PHEV",F3295/G3295,F3295*(1-'3 Model Input'!E$54)/G3295))</f>
        <v>Blank</v>
      </c>
      <c r="S3295" s="198" t="str">
        <f>IF(D3295=0,"Blank",IF(D3295="PHEV",MIN(M3295,E3295),MIN(M3295,(E3295*(1-'3 Model Input'!E$54)))))</f>
        <v>Blank</v>
      </c>
      <c r="T3295" s="217" t="str">
        <f t="shared" si="532"/>
        <v>Blank</v>
      </c>
      <c r="U3295" s="89"/>
      <c r="V3295" s="216" t="str">
        <f>IF(D3295=0,"Blank",P3295*'3 Model Input'!E$50)</f>
        <v>Blank</v>
      </c>
      <c r="W3295" s="197" t="str">
        <f t="shared" si="533"/>
        <v>Blank</v>
      </c>
      <c r="X3295" s="197" t="str">
        <f t="shared" si="534"/>
        <v>Blank</v>
      </c>
      <c r="Y3295" s="197" t="str">
        <f t="shared" si="535"/>
        <v>Blank</v>
      </c>
      <c r="Z3295" s="197" t="str">
        <f t="shared" si="536"/>
        <v>Blank</v>
      </c>
      <c r="AA3295" s="223" t="str" cm="1">
        <f t="array" ref="AA3295">_xlfn.IFS(ISTEXT('3 Model Input'!F$70),"Missing",ISTEXT('3 Model Input'!I$70),"Missing",ISNUMBER('3 Model Input'!K$70),'3 Model Input'!K$70*P3295)</f>
        <v>Missing</v>
      </c>
      <c r="AB3295" s="89"/>
      <c r="AC3295" s="227" t="str" cm="1">
        <f t="array" ref="AC3295">IF(D3295=0,"Blank",_xlfn.IFS('3 Model Input'!E$61=1,(V3295*G3295)/T3295,'3 Model Input'!E$61=2,(W3295*G3295)/T3295,'3 Model Input'!E$61=3,(X3295*G3295)/T3295,'3 Model Input'!E$61=4,(Y3295*G3295)/T3295,'3 Model Input'!E$61=5,(Z3295*G3295)/T3295, ISTEXT('3 Model Input'!E$61),"Missing",'3 Model Input'!E$61=6,(AA3295*G3295)/T3295))</f>
        <v>Blank</v>
      </c>
      <c r="AD3295" s="202" t="str">
        <f t="shared" si="537"/>
        <v>Blank</v>
      </c>
      <c r="AE3295" s="202" t="str">
        <f t="shared" si="538"/>
        <v>Blank</v>
      </c>
      <c r="AF3295" s="217" t="str">
        <f t="shared" si="539"/>
        <v>Blank</v>
      </c>
      <c r="AG3295" s="9" t="str" cm="1">
        <f t="array" ref="AG3295">_xlfn.IFS(ISNUMBER(AC3295), "", ISNUMBER(SEARCH("Blank", AC3295)), "", ISERROR(AC3295), "Bad input on tab 3")</f>
        <v/>
      </c>
    </row>
    <row r="3296" spans="2:33" ht="15" customHeight="1" x14ac:dyDescent="0.75">
      <c r="B3296" s="205" t="str">
        <f>'5 Driver Data'!B3296</f>
        <v>3288</v>
      </c>
      <c r="C3296" s="193">
        <f>'5 Driver Data'!C3296</f>
        <v>0</v>
      </c>
      <c r="D3296" s="192">
        <f>'5 Driver Data'!D3296</f>
        <v>0</v>
      </c>
      <c r="E3296" s="191">
        <f>'5 Driver Data'!E3296</f>
        <v>0</v>
      </c>
      <c r="F3296" s="191">
        <f>'5 Driver Data'!F3296</f>
        <v>0</v>
      </c>
      <c r="G3296" s="191">
        <f>'5 Driver Data'!G3296</f>
        <v>0</v>
      </c>
      <c r="H3296" s="191">
        <f>'5 Driver Data'!H3296</f>
        <v>0</v>
      </c>
      <c r="I3296" s="191">
        <f>'5 Driver Data'!I3296</f>
        <v>0</v>
      </c>
      <c r="J3296" s="191">
        <f>'5 Driver Data'!J3296</f>
        <v>0</v>
      </c>
      <c r="K3296" s="206">
        <f>'5 Driver Data'!K3296</f>
        <v>0</v>
      </c>
      <c r="L3296" s="1"/>
      <c r="M3296" s="216" t="str">
        <f>IF(D3296=0,"Blank",'3 Model Input'!E$44*'3 Model Input'!E$45)</f>
        <v>Blank</v>
      </c>
      <c r="N3296" s="197" t="str">
        <f t="shared" si="530"/>
        <v>Blank</v>
      </c>
      <c r="O3296" s="197" t="str">
        <f>IF(D3296=0,"Blank",'3 Model Input'!E$49*(1-'3 Model Input'!E$51))</f>
        <v>Blank</v>
      </c>
      <c r="P3296" s="197" t="str">
        <f t="shared" si="531"/>
        <v>Blank</v>
      </c>
      <c r="Q3296" s="197" t="str">
        <f>IF(D3296=0,"Blank",IF(D3296="BEV",E3296*(1-'3 Model Input'!E$54), E3296))</f>
        <v>Blank</v>
      </c>
      <c r="R3296" s="198" t="str">
        <f>IF(D3296=0,"Blank",IF(D3296="PHEV",F3296/G3296,F3296*(1-'3 Model Input'!E$54)/G3296))</f>
        <v>Blank</v>
      </c>
      <c r="S3296" s="198" t="str">
        <f>IF(D3296=0,"Blank",IF(D3296="PHEV",MIN(M3296,E3296),MIN(M3296,(E3296*(1-'3 Model Input'!E$54)))))</f>
        <v>Blank</v>
      </c>
      <c r="T3296" s="217" t="str">
        <f t="shared" si="532"/>
        <v>Blank</v>
      </c>
      <c r="U3296" s="89"/>
      <c r="V3296" s="216" t="str">
        <f>IF(D3296=0,"Blank",P3296*'3 Model Input'!E$50)</f>
        <v>Blank</v>
      </c>
      <c r="W3296" s="197" t="str">
        <f t="shared" si="533"/>
        <v>Blank</v>
      </c>
      <c r="X3296" s="197" t="str">
        <f t="shared" si="534"/>
        <v>Blank</v>
      </c>
      <c r="Y3296" s="197" t="str">
        <f t="shared" si="535"/>
        <v>Blank</v>
      </c>
      <c r="Z3296" s="197" t="str">
        <f t="shared" si="536"/>
        <v>Blank</v>
      </c>
      <c r="AA3296" s="223" t="str" cm="1">
        <f t="array" ref="AA3296">_xlfn.IFS(ISTEXT('3 Model Input'!F$70),"Missing",ISTEXT('3 Model Input'!I$70),"Missing",ISNUMBER('3 Model Input'!K$70),'3 Model Input'!K$70*P3296)</f>
        <v>Missing</v>
      </c>
      <c r="AB3296" s="89"/>
      <c r="AC3296" s="227" t="str" cm="1">
        <f t="array" ref="AC3296">IF(D3296=0,"Blank",_xlfn.IFS('3 Model Input'!E$61=1,(V3296*G3296)/T3296,'3 Model Input'!E$61=2,(W3296*G3296)/T3296,'3 Model Input'!E$61=3,(X3296*G3296)/T3296,'3 Model Input'!E$61=4,(Y3296*G3296)/T3296,'3 Model Input'!E$61=5,(Z3296*G3296)/T3296, ISTEXT('3 Model Input'!E$61),"Missing",'3 Model Input'!E$61=6,(AA3296*G3296)/T3296))</f>
        <v>Blank</v>
      </c>
      <c r="AD3296" s="202" t="str">
        <f t="shared" si="537"/>
        <v>Blank</v>
      </c>
      <c r="AE3296" s="202" t="str">
        <f t="shared" si="538"/>
        <v>Blank</v>
      </c>
      <c r="AF3296" s="217" t="str">
        <f t="shared" si="539"/>
        <v>Blank</v>
      </c>
      <c r="AG3296" s="9" t="str" cm="1">
        <f t="array" ref="AG3296">_xlfn.IFS(ISNUMBER(AC3296), "", ISNUMBER(SEARCH("Blank", AC3296)), "", ISERROR(AC3296), "Bad input on tab 3")</f>
        <v/>
      </c>
    </row>
    <row r="3297" spans="2:33" ht="15" customHeight="1" x14ac:dyDescent="0.75">
      <c r="B3297" s="205" t="str">
        <f>'5 Driver Data'!B3297</f>
        <v>3289</v>
      </c>
      <c r="C3297" s="193">
        <f>'5 Driver Data'!C3297</f>
        <v>0</v>
      </c>
      <c r="D3297" s="192">
        <f>'5 Driver Data'!D3297</f>
        <v>0</v>
      </c>
      <c r="E3297" s="191">
        <f>'5 Driver Data'!E3297</f>
        <v>0</v>
      </c>
      <c r="F3297" s="191">
        <f>'5 Driver Data'!F3297</f>
        <v>0</v>
      </c>
      <c r="G3297" s="191">
        <f>'5 Driver Data'!G3297</f>
        <v>0</v>
      </c>
      <c r="H3297" s="191">
        <f>'5 Driver Data'!H3297</f>
        <v>0</v>
      </c>
      <c r="I3297" s="191">
        <f>'5 Driver Data'!I3297</f>
        <v>0</v>
      </c>
      <c r="J3297" s="191">
        <f>'5 Driver Data'!J3297</f>
        <v>0</v>
      </c>
      <c r="K3297" s="206">
        <f>'5 Driver Data'!K3297</f>
        <v>0</v>
      </c>
      <c r="L3297" s="1"/>
      <c r="M3297" s="216" t="str">
        <f>IF(D3297=0,"Blank",'3 Model Input'!E$44*'3 Model Input'!E$45)</f>
        <v>Blank</v>
      </c>
      <c r="N3297" s="197" t="str">
        <f t="shared" si="530"/>
        <v>Blank</v>
      </c>
      <c r="O3297" s="197" t="str">
        <f>IF(D3297=0,"Blank",'3 Model Input'!E$49*(1-'3 Model Input'!E$51))</f>
        <v>Blank</v>
      </c>
      <c r="P3297" s="197" t="str">
        <f t="shared" si="531"/>
        <v>Blank</v>
      </c>
      <c r="Q3297" s="197" t="str">
        <f>IF(D3297=0,"Blank",IF(D3297="BEV",E3297*(1-'3 Model Input'!E$54), E3297))</f>
        <v>Blank</v>
      </c>
      <c r="R3297" s="198" t="str">
        <f>IF(D3297=0,"Blank",IF(D3297="PHEV",F3297/G3297,F3297*(1-'3 Model Input'!E$54)/G3297))</f>
        <v>Blank</v>
      </c>
      <c r="S3297" s="198" t="str">
        <f>IF(D3297=0,"Blank",IF(D3297="PHEV",MIN(M3297,E3297),MIN(M3297,(E3297*(1-'3 Model Input'!E$54)))))</f>
        <v>Blank</v>
      </c>
      <c r="T3297" s="217" t="str">
        <f t="shared" si="532"/>
        <v>Blank</v>
      </c>
      <c r="U3297" s="89"/>
      <c r="V3297" s="216" t="str">
        <f>IF(D3297=0,"Blank",P3297*'3 Model Input'!E$50)</f>
        <v>Blank</v>
      </c>
      <c r="W3297" s="197" t="str">
        <f t="shared" si="533"/>
        <v>Blank</v>
      </c>
      <c r="X3297" s="197" t="str">
        <f t="shared" si="534"/>
        <v>Blank</v>
      </c>
      <c r="Y3297" s="197" t="str">
        <f t="shared" si="535"/>
        <v>Blank</v>
      </c>
      <c r="Z3297" s="197" t="str">
        <f t="shared" si="536"/>
        <v>Blank</v>
      </c>
      <c r="AA3297" s="223" t="str" cm="1">
        <f t="array" ref="AA3297">_xlfn.IFS(ISTEXT('3 Model Input'!F$70),"Missing",ISTEXT('3 Model Input'!I$70),"Missing",ISNUMBER('3 Model Input'!K$70),'3 Model Input'!K$70*P3297)</f>
        <v>Missing</v>
      </c>
      <c r="AB3297" s="89"/>
      <c r="AC3297" s="227" t="str" cm="1">
        <f t="array" ref="AC3297">IF(D3297=0,"Blank",_xlfn.IFS('3 Model Input'!E$61=1,(V3297*G3297)/T3297,'3 Model Input'!E$61=2,(W3297*G3297)/T3297,'3 Model Input'!E$61=3,(X3297*G3297)/T3297,'3 Model Input'!E$61=4,(Y3297*G3297)/T3297,'3 Model Input'!E$61=5,(Z3297*G3297)/T3297, ISTEXT('3 Model Input'!E$61),"Missing",'3 Model Input'!E$61=6,(AA3297*G3297)/T3297))</f>
        <v>Blank</v>
      </c>
      <c r="AD3297" s="202" t="str">
        <f t="shared" si="537"/>
        <v>Blank</v>
      </c>
      <c r="AE3297" s="202" t="str">
        <f t="shared" si="538"/>
        <v>Blank</v>
      </c>
      <c r="AF3297" s="217" t="str">
        <f t="shared" si="539"/>
        <v>Blank</v>
      </c>
      <c r="AG3297" s="9" t="str" cm="1">
        <f t="array" ref="AG3297">_xlfn.IFS(ISNUMBER(AC3297), "", ISNUMBER(SEARCH("Blank", AC3297)), "", ISERROR(AC3297), "Bad input on tab 3")</f>
        <v/>
      </c>
    </row>
    <row r="3298" spans="2:33" ht="15" customHeight="1" x14ac:dyDescent="0.75">
      <c r="B3298" s="205" t="str">
        <f>'5 Driver Data'!B3298</f>
        <v>3290</v>
      </c>
      <c r="C3298" s="193">
        <f>'5 Driver Data'!C3298</f>
        <v>0</v>
      </c>
      <c r="D3298" s="192">
        <f>'5 Driver Data'!D3298</f>
        <v>0</v>
      </c>
      <c r="E3298" s="191">
        <f>'5 Driver Data'!E3298</f>
        <v>0</v>
      </c>
      <c r="F3298" s="191">
        <f>'5 Driver Data'!F3298</f>
        <v>0</v>
      </c>
      <c r="G3298" s="191">
        <f>'5 Driver Data'!G3298</f>
        <v>0</v>
      </c>
      <c r="H3298" s="191">
        <f>'5 Driver Data'!H3298</f>
        <v>0</v>
      </c>
      <c r="I3298" s="191">
        <f>'5 Driver Data'!I3298</f>
        <v>0</v>
      </c>
      <c r="J3298" s="191">
        <f>'5 Driver Data'!J3298</f>
        <v>0</v>
      </c>
      <c r="K3298" s="206">
        <f>'5 Driver Data'!K3298</f>
        <v>0</v>
      </c>
      <c r="L3298" s="1"/>
      <c r="M3298" s="216" t="str">
        <f>IF(D3298=0,"Blank",'3 Model Input'!E$44*'3 Model Input'!E$45)</f>
        <v>Blank</v>
      </c>
      <c r="N3298" s="197" t="str">
        <f t="shared" si="530"/>
        <v>Blank</v>
      </c>
      <c r="O3298" s="197" t="str">
        <f>IF(D3298=0,"Blank",'3 Model Input'!E$49*(1-'3 Model Input'!E$51))</f>
        <v>Blank</v>
      </c>
      <c r="P3298" s="197" t="str">
        <f t="shared" si="531"/>
        <v>Blank</v>
      </c>
      <c r="Q3298" s="197" t="str">
        <f>IF(D3298=0,"Blank",IF(D3298="BEV",E3298*(1-'3 Model Input'!E$54), E3298))</f>
        <v>Blank</v>
      </c>
      <c r="R3298" s="198" t="str">
        <f>IF(D3298=0,"Blank",IF(D3298="PHEV",F3298/G3298,F3298*(1-'3 Model Input'!E$54)/G3298))</f>
        <v>Blank</v>
      </c>
      <c r="S3298" s="198" t="str">
        <f>IF(D3298=0,"Blank",IF(D3298="PHEV",MIN(M3298,E3298),MIN(M3298,(E3298*(1-'3 Model Input'!E$54)))))</f>
        <v>Blank</v>
      </c>
      <c r="T3298" s="217" t="str">
        <f t="shared" si="532"/>
        <v>Blank</v>
      </c>
      <c r="U3298" s="89"/>
      <c r="V3298" s="216" t="str">
        <f>IF(D3298=0,"Blank",P3298*'3 Model Input'!E$50)</f>
        <v>Blank</v>
      </c>
      <c r="W3298" s="197" t="str">
        <f t="shared" si="533"/>
        <v>Blank</v>
      </c>
      <c r="X3298" s="197" t="str">
        <f t="shared" si="534"/>
        <v>Blank</v>
      </c>
      <c r="Y3298" s="197" t="str">
        <f t="shared" si="535"/>
        <v>Blank</v>
      </c>
      <c r="Z3298" s="197" t="str">
        <f t="shared" si="536"/>
        <v>Blank</v>
      </c>
      <c r="AA3298" s="223" t="str" cm="1">
        <f t="array" ref="AA3298">_xlfn.IFS(ISTEXT('3 Model Input'!F$70),"Missing",ISTEXT('3 Model Input'!I$70),"Missing",ISNUMBER('3 Model Input'!K$70),'3 Model Input'!K$70*P3298)</f>
        <v>Missing</v>
      </c>
      <c r="AB3298" s="89"/>
      <c r="AC3298" s="227" t="str" cm="1">
        <f t="array" ref="AC3298">IF(D3298=0,"Blank",_xlfn.IFS('3 Model Input'!E$61=1,(V3298*G3298)/T3298,'3 Model Input'!E$61=2,(W3298*G3298)/T3298,'3 Model Input'!E$61=3,(X3298*G3298)/T3298,'3 Model Input'!E$61=4,(Y3298*G3298)/T3298,'3 Model Input'!E$61=5,(Z3298*G3298)/T3298, ISTEXT('3 Model Input'!E$61),"Missing",'3 Model Input'!E$61=6,(AA3298*G3298)/T3298))</f>
        <v>Blank</v>
      </c>
      <c r="AD3298" s="202" t="str">
        <f t="shared" si="537"/>
        <v>Blank</v>
      </c>
      <c r="AE3298" s="202" t="str">
        <f t="shared" si="538"/>
        <v>Blank</v>
      </c>
      <c r="AF3298" s="217" t="str">
        <f t="shared" si="539"/>
        <v>Blank</v>
      </c>
      <c r="AG3298" s="9" t="str" cm="1">
        <f t="array" ref="AG3298">_xlfn.IFS(ISNUMBER(AC3298), "", ISNUMBER(SEARCH("Blank", AC3298)), "", ISERROR(AC3298), "Bad input on tab 3")</f>
        <v/>
      </c>
    </row>
    <row r="3299" spans="2:33" ht="15" customHeight="1" x14ac:dyDescent="0.75">
      <c r="B3299" s="205" t="str">
        <f>'5 Driver Data'!B3299</f>
        <v>3291</v>
      </c>
      <c r="C3299" s="193">
        <f>'5 Driver Data'!C3299</f>
        <v>0</v>
      </c>
      <c r="D3299" s="192">
        <f>'5 Driver Data'!D3299</f>
        <v>0</v>
      </c>
      <c r="E3299" s="191">
        <f>'5 Driver Data'!E3299</f>
        <v>0</v>
      </c>
      <c r="F3299" s="191">
        <f>'5 Driver Data'!F3299</f>
        <v>0</v>
      </c>
      <c r="G3299" s="191">
        <f>'5 Driver Data'!G3299</f>
        <v>0</v>
      </c>
      <c r="H3299" s="191">
        <f>'5 Driver Data'!H3299</f>
        <v>0</v>
      </c>
      <c r="I3299" s="191">
        <f>'5 Driver Data'!I3299</f>
        <v>0</v>
      </c>
      <c r="J3299" s="191">
        <f>'5 Driver Data'!J3299</f>
        <v>0</v>
      </c>
      <c r="K3299" s="206">
        <f>'5 Driver Data'!K3299</f>
        <v>0</v>
      </c>
      <c r="L3299" s="1"/>
      <c r="M3299" s="216" t="str">
        <f>IF(D3299=0,"Blank",'3 Model Input'!E$44*'3 Model Input'!E$45)</f>
        <v>Blank</v>
      </c>
      <c r="N3299" s="197" t="str">
        <f t="shared" si="530"/>
        <v>Blank</v>
      </c>
      <c r="O3299" s="197" t="str">
        <f>IF(D3299=0,"Blank",'3 Model Input'!E$49*(1-'3 Model Input'!E$51))</f>
        <v>Blank</v>
      </c>
      <c r="P3299" s="197" t="str">
        <f t="shared" si="531"/>
        <v>Blank</v>
      </c>
      <c r="Q3299" s="197" t="str">
        <f>IF(D3299=0,"Blank",IF(D3299="BEV",E3299*(1-'3 Model Input'!E$54), E3299))</f>
        <v>Blank</v>
      </c>
      <c r="R3299" s="198" t="str">
        <f>IF(D3299=0,"Blank",IF(D3299="PHEV",F3299/G3299,F3299*(1-'3 Model Input'!E$54)/G3299))</f>
        <v>Blank</v>
      </c>
      <c r="S3299" s="198" t="str">
        <f>IF(D3299=0,"Blank",IF(D3299="PHEV",MIN(M3299,E3299),MIN(M3299,(E3299*(1-'3 Model Input'!E$54)))))</f>
        <v>Blank</v>
      </c>
      <c r="T3299" s="217" t="str">
        <f t="shared" si="532"/>
        <v>Blank</v>
      </c>
      <c r="U3299" s="89"/>
      <c r="V3299" s="216" t="str">
        <f>IF(D3299=0,"Blank",P3299*'3 Model Input'!E$50)</f>
        <v>Blank</v>
      </c>
      <c r="W3299" s="197" t="str">
        <f t="shared" si="533"/>
        <v>Blank</v>
      </c>
      <c r="X3299" s="197" t="str">
        <f t="shared" si="534"/>
        <v>Blank</v>
      </c>
      <c r="Y3299" s="197" t="str">
        <f t="shared" si="535"/>
        <v>Blank</v>
      </c>
      <c r="Z3299" s="197" t="str">
        <f t="shared" si="536"/>
        <v>Blank</v>
      </c>
      <c r="AA3299" s="223" t="str" cm="1">
        <f t="array" ref="AA3299">_xlfn.IFS(ISTEXT('3 Model Input'!F$70),"Missing",ISTEXT('3 Model Input'!I$70),"Missing",ISNUMBER('3 Model Input'!K$70),'3 Model Input'!K$70*P3299)</f>
        <v>Missing</v>
      </c>
      <c r="AB3299" s="89"/>
      <c r="AC3299" s="227" t="str" cm="1">
        <f t="array" ref="AC3299">IF(D3299=0,"Blank",_xlfn.IFS('3 Model Input'!E$61=1,(V3299*G3299)/T3299,'3 Model Input'!E$61=2,(W3299*G3299)/T3299,'3 Model Input'!E$61=3,(X3299*G3299)/T3299,'3 Model Input'!E$61=4,(Y3299*G3299)/T3299,'3 Model Input'!E$61=5,(Z3299*G3299)/T3299, ISTEXT('3 Model Input'!E$61),"Missing",'3 Model Input'!E$61=6,(AA3299*G3299)/T3299))</f>
        <v>Blank</v>
      </c>
      <c r="AD3299" s="202" t="str">
        <f t="shared" si="537"/>
        <v>Blank</v>
      </c>
      <c r="AE3299" s="202" t="str">
        <f t="shared" si="538"/>
        <v>Blank</v>
      </c>
      <c r="AF3299" s="217" t="str">
        <f t="shared" si="539"/>
        <v>Blank</v>
      </c>
      <c r="AG3299" s="9" t="str" cm="1">
        <f t="array" ref="AG3299">_xlfn.IFS(ISNUMBER(AC3299), "", ISNUMBER(SEARCH("Blank", AC3299)), "", ISERROR(AC3299), "Bad input on tab 3")</f>
        <v/>
      </c>
    </row>
    <row r="3300" spans="2:33" ht="15" customHeight="1" x14ac:dyDescent="0.75">
      <c r="B3300" s="205" t="str">
        <f>'5 Driver Data'!B3300</f>
        <v>3292</v>
      </c>
      <c r="C3300" s="193">
        <f>'5 Driver Data'!C3300</f>
        <v>0</v>
      </c>
      <c r="D3300" s="192">
        <f>'5 Driver Data'!D3300</f>
        <v>0</v>
      </c>
      <c r="E3300" s="191">
        <f>'5 Driver Data'!E3300</f>
        <v>0</v>
      </c>
      <c r="F3300" s="191">
        <f>'5 Driver Data'!F3300</f>
        <v>0</v>
      </c>
      <c r="G3300" s="191">
        <f>'5 Driver Data'!G3300</f>
        <v>0</v>
      </c>
      <c r="H3300" s="191">
        <f>'5 Driver Data'!H3300</f>
        <v>0</v>
      </c>
      <c r="I3300" s="191">
        <f>'5 Driver Data'!I3300</f>
        <v>0</v>
      </c>
      <c r="J3300" s="191">
        <f>'5 Driver Data'!J3300</f>
        <v>0</v>
      </c>
      <c r="K3300" s="206">
        <f>'5 Driver Data'!K3300</f>
        <v>0</v>
      </c>
      <c r="L3300" s="1"/>
      <c r="M3300" s="216" t="str">
        <f>IF(D3300=0,"Blank",'3 Model Input'!E$44*'3 Model Input'!E$45)</f>
        <v>Blank</v>
      </c>
      <c r="N3300" s="197" t="str">
        <f t="shared" si="530"/>
        <v>Blank</v>
      </c>
      <c r="O3300" s="197" t="str">
        <f>IF(D3300=0,"Blank",'3 Model Input'!E$49*(1-'3 Model Input'!E$51))</f>
        <v>Blank</v>
      </c>
      <c r="P3300" s="197" t="str">
        <f t="shared" si="531"/>
        <v>Blank</v>
      </c>
      <c r="Q3300" s="197" t="str">
        <f>IF(D3300=0,"Blank",IF(D3300="BEV",E3300*(1-'3 Model Input'!E$54), E3300))</f>
        <v>Blank</v>
      </c>
      <c r="R3300" s="198" t="str">
        <f>IF(D3300=0,"Blank",IF(D3300="PHEV",F3300/G3300,F3300*(1-'3 Model Input'!E$54)/G3300))</f>
        <v>Blank</v>
      </c>
      <c r="S3300" s="198" t="str">
        <f>IF(D3300=0,"Blank",IF(D3300="PHEV",MIN(M3300,E3300),MIN(M3300,(E3300*(1-'3 Model Input'!E$54)))))</f>
        <v>Blank</v>
      </c>
      <c r="T3300" s="217" t="str">
        <f t="shared" si="532"/>
        <v>Blank</v>
      </c>
      <c r="U3300" s="89"/>
      <c r="V3300" s="216" t="str">
        <f>IF(D3300=0,"Blank",P3300*'3 Model Input'!E$50)</f>
        <v>Blank</v>
      </c>
      <c r="W3300" s="197" t="str">
        <f t="shared" si="533"/>
        <v>Blank</v>
      </c>
      <c r="X3300" s="197" t="str">
        <f t="shared" si="534"/>
        <v>Blank</v>
      </c>
      <c r="Y3300" s="197" t="str">
        <f t="shared" si="535"/>
        <v>Blank</v>
      </c>
      <c r="Z3300" s="197" t="str">
        <f t="shared" si="536"/>
        <v>Blank</v>
      </c>
      <c r="AA3300" s="223" t="str" cm="1">
        <f t="array" ref="AA3300">_xlfn.IFS(ISTEXT('3 Model Input'!F$70),"Missing",ISTEXT('3 Model Input'!I$70),"Missing",ISNUMBER('3 Model Input'!K$70),'3 Model Input'!K$70*P3300)</f>
        <v>Missing</v>
      </c>
      <c r="AB3300" s="89"/>
      <c r="AC3300" s="227" t="str" cm="1">
        <f t="array" ref="AC3300">IF(D3300=0,"Blank",_xlfn.IFS('3 Model Input'!E$61=1,(V3300*G3300)/T3300,'3 Model Input'!E$61=2,(W3300*G3300)/T3300,'3 Model Input'!E$61=3,(X3300*G3300)/T3300,'3 Model Input'!E$61=4,(Y3300*G3300)/T3300,'3 Model Input'!E$61=5,(Z3300*G3300)/T3300, ISTEXT('3 Model Input'!E$61),"Missing",'3 Model Input'!E$61=6,(AA3300*G3300)/T3300))</f>
        <v>Blank</v>
      </c>
      <c r="AD3300" s="202" t="str">
        <f t="shared" si="537"/>
        <v>Blank</v>
      </c>
      <c r="AE3300" s="202" t="str">
        <f t="shared" si="538"/>
        <v>Blank</v>
      </c>
      <c r="AF3300" s="217" t="str">
        <f t="shared" si="539"/>
        <v>Blank</v>
      </c>
      <c r="AG3300" s="9" t="str" cm="1">
        <f t="array" ref="AG3300">_xlfn.IFS(ISNUMBER(AC3300), "", ISNUMBER(SEARCH("Blank", AC3300)), "", ISERROR(AC3300), "Bad input on tab 3")</f>
        <v/>
      </c>
    </row>
    <row r="3301" spans="2:33" ht="15" customHeight="1" x14ac:dyDescent="0.75">
      <c r="B3301" s="205" t="str">
        <f>'5 Driver Data'!B3301</f>
        <v>3293</v>
      </c>
      <c r="C3301" s="193">
        <f>'5 Driver Data'!C3301</f>
        <v>0</v>
      </c>
      <c r="D3301" s="192">
        <f>'5 Driver Data'!D3301</f>
        <v>0</v>
      </c>
      <c r="E3301" s="191">
        <f>'5 Driver Data'!E3301</f>
        <v>0</v>
      </c>
      <c r="F3301" s="191">
        <f>'5 Driver Data'!F3301</f>
        <v>0</v>
      </c>
      <c r="G3301" s="191">
        <f>'5 Driver Data'!G3301</f>
        <v>0</v>
      </c>
      <c r="H3301" s="191">
        <f>'5 Driver Data'!H3301</f>
        <v>0</v>
      </c>
      <c r="I3301" s="191">
        <f>'5 Driver Data'!I3301</f>
        <v>0</v>
      </c>
      <c r="J3301" s="191">
        <f>'5 Driver Data'!J3301</f>
        <v>0</v>
      </c>
      <c r="K3301" s="206">
        <f>'5 Driver Data'!K3301</f>
        <v>0</v>
      </c>
      <c r="L3301" s="1"/>
      <c r="M3301" s="216" t="str">
        <f>IF(D3301=0,"Blank",'3 Model Input'!E$44*'3 Model Input'!E$45)</f>
        <v>Blank</v>
      </c>
      <c r="N3301" s="197" t="str">
        <f t="shared" si="530"/>
        <v>Blank</v>
      </c>
      <c r="O3301" s="197" t="str">
        <f>IF(D3301=0,"Blank",'3 Model Input'!E$49*(1-'3 Model Input'!E$51))</f>
        <v>Blank</v>
      </c>
      <c r="P3301" s="197" t="str">
        <f t="shared" si="531"/>
        <v>Blank</v>
      </c>
      <c r="Q3301" s="197" t="str">
        <f>IF(D3301=0,"Blank",IF(D3301="BEV",E3301*(1-'3 Model Input'!E$54), E3301))</f>
        <v>Blank</v>
      </c>
      <c r="R3301" s="198" t="str">
        <f>IF(D3301=0,"Blank",IF(D3301="PHEV",F3301/G3301,F3301*(1-'3 Model Input'!E$54)/G3301))</f>
        <v>Blank</v>
      </c>
      <c r="S3301" s="198" t="str">
        <f>IF(D3301=0,"Blank",IF(D3301="PHEV",MIN(M3301,E3301),MIN(M3301,(E3301*(1-'3 Model Input'!E$54)))))</f>
        <v>Blank</v>
      </c>
      <c r="T3301" s="217" t="str">
        <f t="shared" si="532"/>
        <v>Blank</v>
      </c>
      <c r="U3301" s="89"/>
      <c r="V3301" s="216" t="str">
        <f>IF(D3301=0,"Blank",P3301*'3 Model Input'!E$50)</f>
        <v>Blank</v>
      </c>
      <c r="W3301" s="197" t="str">
        <f t="shared" si="533"/>
        <v>Blank</v>
      </c>
      <c r="X3301" s="197" t="str">
        <f t="shared" si="534"/>
        <v>Blank</v>
      </c>
      <c r="Y3301" s="197" t="str">
        <f t="shared" si="535"/>
        <v>Blank</v>
      </c>
      <c r="Z3301" s="197" t="str">
        <f t="shared" si="536"/>
        <v>Blank</v>
      </c>
      <c r="AA3301" s="223" t="str" cm="1">
        <f t="array" ref="AA3301">_xlfn.IFS(ISTEXT('3 Model Input'!F$70),"Missing",ISTEXT('3 Model Input'!I$70),"Missing",ISNUMBER('3 Model Input'!K$70),'3 Model Input'!K$70*P3301)</f>
        <v>Missing</v>
      </c>
      <c r="AB3301" s="89"/>
      <c r="AC3301" s="227" t="str" cm="1">
        <f t="array" ref="AC3301">IF(D3301=0,"Blank",_xlfn.IFS('3 Model Input'!E$61=1,(V3301*G3301)/T3301,'3 Model Input'!E$61=2,(W3301*G3301)/T3301,'3 Model Input'!E$61=3,(X3301*G3301)/T3301,'3 Model Input'!E$61=4,(Y3301*G3301)/T3301,'3 Model Input'!E$61=5,(Z3301*G3301)/T3301, ISTEXT('3 Model Input'!E$61),"Missing",'3 Model Input'!E$61=6,(AA3301*G3301)/T3301))</f>
        <v>Blank</v>
      </c>
      <c r="AD3301" s="202" t="str">
        <f t="shared" si="537"/>
        <v>Blank</v>
      </c>
      <c r="AE3301" s="202" t="str">
        <f t="shared" si="538"/>
        <v>Blank</v>
      </c>
      <c r="AF3301" s="217" t="str">
        <f t="shared" si="539"/>
        <v>Blank</v>
      </c>
      <c r="AG3301" s="9" t="str" cm="1">
        <f t="array" ref="AG3301">_xlfn.IFS(ISNUMBER(AC3301), "", ISNUMBER(SEARCH("Blank", AC3301)), "", ISERROR(AC3301), "Bad input on tab 3")</f>
        <v/>
      </c>
    </row>
    <row r="3302" spans="2:33" ht="15" customHeight="1" x14ac:dyDescent="0.75">
      <c r="B3302" s="205" t="str">
        <f>'5 Driver Data'!B3302</f>
        <v>3294</v>
      </c>
      <c r="C3302" s="193">
        <f>'5 Driver Data'!C3302</f>
        <v>0</v>
      </c>
      <c r="D3302" s="192">
        <f>'5 Driver Data'!D3302</f>
        <v>0</v>
      </c>
      <c r="E3302" s="191">
        <f>'5 Driver Data'!E3302</f>
        <v>0</v>
      </c>
      <c r="F3302" s="191">
        <f>'5 Driver Data'!F3302</f>
        <v>0</v>
      </c>
      <c r="G3302" s="191">
        <f>'5 Driver Data'!G3302</f>
        <v>0</v>
      </c>
      <c r="H3302" s="191">
        <f>'5 Driver Data'!H3302</f>
        <v>0</v>
      </c>
      <c r="I3302" s="191">
        <f>'5 Driver Data'!I3302</f>
        <v>0</v>
      </c>
      <c r="J3302" s="191">
        <f>'5 Driver Data'!J3302</f>
        <v>0</v>
      </c>
      <c r="K3302" s="206">
        <f>'5 Driver Data'!K3302</f>
        <v>0</v>
      </c>
      <c r="L3302" s="1"/>
      <c r="M3302" s="216" t="str">
        <f>IF(D3302=0,"Blank",'3 Model Input'!E$44*'3 Model Input'!E$45)</f>
        <v>Blank</v>
      </c>
      <c r="N3302" s="197" t="str">
        <f t="shared" si="530"/>
        <v>Blank</v>
      </c>
      <c r="O3302" s="197" t="str">
        <f>IF(D3302=0,"Blank",'3 Model Input'!E$49*(1-'3 Model Input'!E$51))</f>
        <v>Blank</v>
      </c>
      <c r="P3302" s="197" t="str">
        <f t="shared" si="531"/>
        <v>Blank</v>
      </c>
      <c r="Q3302" s="197" t="str">
        <f>IF(D3302=0,"Blank",IF(D3302="BEV",E3302*(1-'3 Model Input'!E$54), E3302))</f>
        <v>Blank</v>
      </c>
      <c r="R3302" s="198" t="str">
        <f>IF(D3302=0,"Blank",IF(D3302="PHEV",F3302/G3302,F3302*(1-'3 Model Input'!E$54)/G3302))</f>
        <v>Blank</v>
      </c>
      <c r="S3302" s="198" t="str">
        <f>IF(D3302=0,"Blank",IF(D3302="PHEV",MIN(M3302,E3302),MIN(M3302,(E3302*(1-'3 Model Input'!E$54)))))</f>
        <v>Blank</v>
      </c>
      <c r="T3302" s="217" t="str">
        <f t="shared" si="532"/>
        <v>Blank</v>
      </c>
      <c r="U3302" s="89"/>
      <c r="V3302" s="216" t="str">
        <f>IF(D3302=0,"Blank",P3302*'3 Model Input'!E$50)</f>
        <v>Blank</v>
      </c>
      <c r="W3302" s="197" t="str">
        <f t="shared" si="533"/>
        <v>Blank</v>
      </c>
      <c r="X3302" s="197" t="str">
        <f t="shared" si="534"/>
        <v>Blank</v>
      </c>
      <c r="Y3302" s="197" t="str">
        <f t="shared" si="535"/>
        <v>Blank</v>
      </c>
      <c r="Z3302" s="197" t="str">
        <f t="shared" si="536"/>
        <v>Blank</v>
      </c>
      <c r="AA3302" s="223" t="str" cm="1">
        <f t="array" ref="AA3302">_xlfn.IFS(ISTEXT('3 Model Input'!F$70),"Missing",ISTEXT('3 Model Input'!I$70),"Missing",ISNUMBER('3 Model Input'!K$70),'3 Model Input'!K$70*P3302)</f>
        <v>Missing</v>
      </c>
      <c r="AB3302" s="89"/>
      <c r="AC3302" s="227" t="str" cm="1">
        <f t="array" ref="AC3302">IF(D3302=0,"Blank",_xlfn.IFS('3 Model Input'!E$61=1,(V3302*G3302)/T3302,'3 Model Input'!E$61=2,(W3302*G3302)/T3302,'3 Model Input'!E$61=3,(X3302*G3302)/T3302,'3 Model Input'!E$61=4,(Y3302*G3302)/T3302,'3 Model Input'!E$61=5,(Z3302*G3302)/T3302, ISTEXT('3 Model Input'!E$61),"Missing",'3 Model Input'!E$61=6,(AA3302*G3302)/T3302))</f>
        <v>Blank</v>
      </c>
      <c r="AD3302" s="202" t="str">
        <f t="shared" si="537"/>
        <v>Blank</v>
      </c>
      <c r="AE3302" s="202" t="str">
        <f t="shared" si="538"/>
        <v>Blank</v>
      </c>
      <c r="AF3302" s="217" t="str">
        <f t="shared" si="539"/>
        <v>Blank</v>
      </c>
      <c r="AG3302" s="9" t="str" cm="1">
        <f t="array" ref="AG3302">_xlfn.IFS(ISNUMBER(AC3302), "", ISNUMBER(SEARCH("Blank", AC3302)), "", ISERROR(AC3302), "Bad input on tab 3")</f>
        <v/>
      </c>
    </row>
    <row r="3303" spans="2:33" ht="15" customHeight="1" x14ac:dyDescent="0.75">
      <c r="B3303" s="205" t="str">
        <f>'5 Driver Data'!B3303</f>
        <v>3295</v>
      </c>
      <c r="C3303" s="193">
        <f>'5 Driver Data'!C3303</f>
        <v>0</v>
      </c>
      <c r="D3303" s="192">
        <f>'5 Driver Data'!D3303</f>
        <v>0</v>
      </c>
      <c r="E3303" s="191">
        <f>'5 Driver Data'!E3303</f>
        <v>0</v>
      </c>
      <c r="F3303" s="191">
        <f>'5 Driver Data'!F3303</f>
        <v>0</v>
      </c>
      <c r="G3303" s="191">
        <f>'5 Driver Data'!G3303</f>
        <v>0</v>
      </c>
      <c r="H3303" s="191">
        <f>'5 Driver Data'!H3303</f>
        <v>0</v>
      </c>
      <c r="I3303" s="191">
        <f>'5 Driver Data'!I3303</f>
        <v>0</v>
      </c>
      <c r="J3303" s="191">
        <f>'5 Driver Data'!J3303</f>
        <v>0</v>
      </c>
      <c r="K3303" s="206">
        <f>'5 Driver Data'!K3303</f>
        <v>0</v>
      </c>
      <c r="L3303" s="1"/>
      <c r="M3303" s="216" t="str">
        <f>IF(D3303=0,"Blank",'3 Model Input'!E$44*'3 Model Input'!E$45)</f>
        <v>Blank</v>
      </c>
      <c r="N3303" s="197" t="str">
        <f t="shared" si="530"/>
        <v>Blank</v>
      </c>
      <c r="O3303" s="197" t="str">
        <f>IF(D3303=0,"Blank",'3 Model Input'!E$49*(1-'3 Model Input'!E$51))</f>
        <v>Blank</v>
      </c>
      <c r="P3303" s="197" t="str">
        <f t="shared" si="531"/>
        <v>Blank</v>
      </c>
      <c r="Q3303" s="197" t="str">
        <f>IF(D3303=0,"Blank",IF(D3303="BEV",E3303*(1-'3 Model Input'!E$54), E3303))</f>
        <v>Blank</v>
      </c>
      <c r="R3303" s="198" t="str">
        <f>IF(D3303=0,"Blank",IF(D3303="PHEV",F3303/G3303,F3303*(1-'3 Model Input'!E$54)/G3303))</f>
        <v>Blank</v>
      </c>
      <c r="S3303" s="198" t="str">
        <f>IF(D3303=0,"Blank",IF(D3303="PHEV",MIN(M3303,E3303),MIN(M3303,(E3303*(1-'3 Model Input'!E$54)))))</f>
        <v>Blank</v>
      </c>
      <c r="T3303" s="217" t="str">
        <f t="shared" si="532"/>
        <v>Blank</v>
      </c>
      <c r="U3303" s="89"/>
      <c r="V3303" s="216" t="str">
        <f>IF(D3303=0,"Blank",P3303*'3 Model Input'!E$50)</f>
        <v>Blank</v>
      </c>
      <c r="W3303" s="197" t="str">
        <f t="shared" si="533"/>
        <v>Blank</v>
      </c>
      <c r="X3303" s="197" t="str">
        <f t="shared" si="534"/>
        <v>Blank</v>
      </c>
      <c r="Y3303" s="197" t="str">
        <f t="shared" si="535"/>
        <v>Blank</v>
      </c>
      <c r="Z3303" s="197" t="str">
        <f t="shared" si="536"/>
        <v>Blank</v>
      </c>
      <c r="AA3303" s="223" t="str" cm="1">
        <f t="array" ref="AA3303">_xlfn.IFS(ISTEXT('3 Model Input'!F$70),"Missing",ISTEXT('3 Model Input'!I$70),"Missing",ISNUMBER('3 Model Input'!K$70),'3 Model Input'!K$70*P3303)</f>
        <v>Missing</v>
      </c>
      <c r="AB3303" s="89"/>
      <c r="AC3303" s="227" t="str" cm="1">
        <f t="array" ref="AC3303">IF(D3303=0,"Blank",_xlfn.IFS('3 Model Input'!E$61=1,(V3303*G3303)/T3303,'3 Model Input'!E$61=2,(W3303*G3303)/T3303,'3 Model Input'!E$61=3,(X3303*G3303)/T3303,'3 Model Input'!E$61=4,(Y3303*G3303)/T3303,'3 Model Input'!E$61=5,(Z3303*G3303)/T3303, ISTEXT('3 Model Input'!E$61),"Missing",'3 Model Input'!E$61=6,(AA3303*G3303)/T3303))</f>
        <v>Blank</v>
      </c>
      <c r="AD3303" s="202" t="str">
        <f t="shared" si="537"/>
        <v>Blank</v>
      </c>
      <c r="AE3303" s="202" t="str">
        <f t="shared" si="538"/>
        <v>Blank</v>
      </c>
      <c r="AF3303" s="217" t="str">
        <f t="shared" si="539"/>
        <v>Blank</v>
      </c>
      <c r="AG3303" s="9" t="str" cm="1">
        <f t="array" ref="AG3303">_xlfn.IFS(ISNUMBER(AC3303), "", ISNUMBER(SEARCH("Blank", AC3303)), "", ISERROR(AC3303), "Bad input on tab 3")</f>
        <v/>
      </c>
    </row>
    <row r="3304" spans="2:33" ht="15" customHeight="1" x14ac:dyDescent="0.75">
      <c r="B3304" s="205" t="str">
        <f>'5 Driver Data'!B3304</f>
        <v>3296</v>
      </c>
      <c r="C3304" s="193">
        <f>'5 Driver Data'!C3304</f>
        <v>0</v>
      </c>
      <c r="D3304" s="192">
        <f>'5 Driver Data'!D3304</f>
        <v>0</v>
      </c>
      <c r="E3304" s="191">
        <f>'5 Driver Data'!E3304</f>
        <v>0</v>
      </c>
      <c r="F3304" s="191">
        <f>'5 Driver Data'!F3304</f>
        <v>0</v>
      </c>
      <c r="G3304" s="191">
        <f>'5 Driver Data'!G3304</f>
        <v>0</v>
      </c>
      <c r="H3304" s="191">
        <f>'5 Driver Data'!H3304</f>
        <v>0</v>
      </c>
      <c r="I3304" s="191">
        <f>'5 Driver Data'!I3304</f>
        <v>0</v>
      </c>
      <c r="J3304" s="191">
        <f>'5 Driver Data'!J3304</f>
        <v>0</v>
      </c>
      <c r="K3304" s="206">
        <f>'5 Driver Data'!K3304</f>
        <v>0</v>
      </c>
      <c r="L3304" s="1"/>
      <c r="M3304" s="216" t="str">
        <f>IF(D3304=0,"Blank",'3 Model Input'!E$44*'3 Model Input'!E$45)</f>
        <v>Blank</v>
      </c>
      <c r="N3304" s="197" t="str">
        <f t="shared" si="530"/>
        <v>Blank</v>
      </c>
      <c r="O3304" s="197" t="str">
        <f>IF(D3304=0,"Blank",'3 Model Input'!E$49*(1-'3 Model Input'!E$51))</f>
        <v>Blank</v>
      </c>
      <c r="P3304" s="197" t="str">
        <f t="shared" si="531"/>
        <v>Blank</v>
      </c>
      <c r="Q3304" s="197" t="str">
        <f>IF(D3304=0,"Blank",IF(D3304="BEV",E3304*(1-'3 Model Input'!E$54), E3304))</f>
        <v>Blank</v>
      </c>
      <c r="R3304" s="198" t="str">
        <f>IF(D3304=0,"Blank",IF(D3304="PHEV",F3304/G3304,F3304*(1-'3 Model Input'!E$54)/G3304))</f>
        <v>Blank</v>
      </c>
      <c r="S3304" s="198" t="str">
        <f>IF(D3304=0,"Blank",IF(D3304="PHEV",MIN(M3304,E3304),MIN(M3304,(E3304*(1-'3 Model Input'!E$54)))))</f>
        <v>Blank</v>
      </c>
      <c r="T3304" s="217" t="str">
        <f t="shared" si="532"/>
        <v>Blank</v>
      </c>
      <c r="U3304" s="89"/>
      <c r="V3304" s="216" t="str">
        <f>IF(D3304=0,"Blank",P3304*'3 Model Input'!E$50)</f>
        <v>Blank</v>
      </c>
      <c r="W3304" s="197" t="str">
        <f t="shared" si="533"/>
        <v>Blank</v>
      </c>
      <c r="X3304" s="197" t="str">
        <f t="shared" si="534"/>
        <v>Blank</v>
      </c>
      <c r="Y3304" s="197" t="str">
        <f t="shared" si="535"/>
        <v>Blank</v>
      </c>
      <c r="Z3304" s="197" t="str">
        <f t="shared" si="536"/>
        <v>Blank</v>
      </c>
      <c r="AA3304" s="223" t="str" cm="1">
        <f t="array" ref="AA3304">_xlfn.IFS(ISTEXT('3 Model Input'!F$70),"Missing",ISTEXT('3 Model Input'!I$70),"Missing",ISNUMBER('3 Model Input'!K$70),'3 Model Input'!K$70*P3304)</f>
        <v>Missing</v>
      </c>
      <c r="AB3304" s="89"/>
      <c r="AC3304" s="227" t="str" cm="1">
        <f t="array" ref="AC3304">IF(D3304=0,"Blank",_xlfn.IFS('3 Model Input'!E$61=1,(V3304*G3304)/T3304,'3 Model Input'!E$61=2,(W3304*G3304)/T3304,'3 Model Input'!E$61=3,(X3304*G3304)/T3304,'3 Model Input'!E$61=4,(Y3304*G3304)/T3304,'3 Model Input'!E$61=5,(Z3304*G3304)/T3304, ISTEXT('3 Model Input'!E$61),"Missing",'3 Model Input'!E$61=6,(AA3304*G3304)/T3304))</f>
        <v>Blank</v>
      </c>
      <c r="AD3304" s="202" t="str">
        <f t="shared" si="537"/>
        <v>Blank</v>
      </c>
      <c r="AE3304" s="202" t="str">
        <f t="shared" si="538"/>
        <v>Blank</v>
      </c>
      <c r="AF3304" s="217" t="str">
        <f t="shared" si="539"/>
        <v>Blank</v>
      </c>
      <c r="AG3304" s="9" t="str" cm="1">
        <f t="array" ref="AG3304">_xlfn.IFS(ISNUMBER(AC3304), "", ISNUMBER(SEARCH("Blank", AC3304)), "", ISERROR(AC3304), "Bad input on tab 3")</f>
        <v/>
      </c>
    </row>
    <row r="3305" spans="2:33" ht="15" customHeight="1" x14ac:dyDescent="0.75">
      <c r="B3305" s="205" t="str">
        <f>'5 Driver Data'!B3305</f>
        <v>3297</v>
      </c>
      <c r="C3305" s="193">
        <f>'5 Driver Data'!C3305</f>
        <v>0</v>
      </c>
      <c r="D3305" s="192">
        <f>'5 Driver Data'!D3305</f>
        <v>0</v>
      </c>
      <c r="E3305" s="191">
        <f>'5 Driver Data'!E3305</f>
        <v>0</v>
      </c>
      <c r="F3305" s="191">
        <f>'5 Driver Data'!F3305</f>
        <v>0</v>
      </c>
      <c r="G3305" s="191">
        <f>'5 Driver Data'!G3305</f>
        <v>0</v>
      </c>
      <c r="H3305" s="191">
        <f>'5 Driver Data'!H3305</f>
        <v>0</v>
      </c>
      <c r="I3305" s="191">
        <f>'5 Driver Data'!I3305</f>
        <v>0</v>
      </c>
      <c r="J3305" s="191">
        <f>'5 Driver Data'!J3305</f>
        <v>0</v>
      </c>
      <c r="K3305" s="206">
        <f>'5 Driver Data'!K3305</f>
        <v>0</v>
      </c>
      <c r="L3305" s="1"/>
      <c r="M3305" s="216" t="str">
        <f>IF(D3305=0,"Blank",'3 Model Input'!E$44*'3 Model Input'!E$45)</f>
        <v>Blank</v>
      </c>
      <c r="N3305" s="197" t="str">
        <f t="shared" si="530"/>
        <v>Blank</v>
      </c>
      <c r="O3305" s="197" t="str">
        <f>IF(D3305=0,"Blank",'3 Model Input'!E$49*(1-'3 Model Input'!E$51))</f>
        <v>Blank</v>
      </c>
      <c r="P3305" s="197" t="str">
        <f t="shared" si="531"/>
        <v>Blank</v>
      </c>
      <c r="Q3305" s="197" t="str">
        <f>IF(D3305=0,"Blank",IF(D3305="BEV",E3305*(1-'3 Model Input'!E$54), E3305))</f>
        <v>Blank</v>
      </c>
      <c r="R3305" s="198" t="str">
        <f>IF(D3305=0,"Blank",IF(D3305="PHEV",F3305/G3305,F3305*(1-'3 Model Input'!E$54)/G3305))</f>
        <v>Blank</v>
      </c>
      <c r="S3305" s="198" t="str">
        <f>IF(D3305=0,"Blank",IF(D3305="PHEV",MIN(M3305,E3305),MIN(M3305,(E3305*(1-'3 Model Input'!E$54)))))</f>
        <v>Blank</v>
      </c>
      <c r="T3305" s="217" t="str">
        <f t="shared" si="532"/>
        <v>Blank</v>
      </c>
      <c r="U3305" s="89"/>
      <c r="V3305" s="216" t="str">
        <f>IF(D3305=0,"Blank",P3305*'3 Model Input'!E$50)</f>
        <v>Blank</v>
      </c>
      <c r="W3305" s="197" t="str">
        <f t="shared" si="533"/>
        <v>Blank</v>
      </c>
      <c r="X3305" s="197" t="str">
        <f t="shared" si="534"/>
        <v>Blank</v>
      </c>
      <c r="Y3305" s="197" t="str">
        <f t="shared" si="535"/>
        <v>Blank</v>
      </c>
      <c r="Z3305" s="197" t="str">
        <f t="shared" si="536"/>
        <v>Blank</v>
      </c>
      <c r="AA3305" s="223" t="str" cm="1">
        <f t="array" ref="AA3305">_xlfn.IFS(ISTEXT('3 Model Input'!F$70),"Missing",ISTEXT('3 Model Input'!I$70),"Missing",ISNUMBER('3 Model Input'!K$70),'3 Model Input'!K$70*P3305)</f>
        <v>Missing</v>
      </c>
      <c r="AB3305" s="89"/>
      <c r="AC3305" s="227" t="str" cm="1">
        <f t="array" ref="AC3305">IF(D3305=0,"Blank",_xlfn.IFS('3 Model Input'!E$61=1,(V3305*G3305)/T3305,'3 Model Input'!E$61=2,(W3305*G3305)/T3305,'3 Model Input'!E$61=3,(X3305*G3305)/T3305,'3 Model Input'!E$61=4,(Y3305*G3305)/T3305,'3 Model Input'!E$61=5,(Z3305*G3305)/T3305, ISTEXT('3 Model Input'!E$61),"Missing",'3 Model Input'!E$61=6,(AA3305*G3305)/T3305))</f>
        <v>Blank</v>
      </c>
      <c r="AD3305" s="202" t="str">
        <f t="shared" si="537"/>
        <v>Blank</v>
      </c>
      <c r="AE3305" s="202" t="str">
        <f t="shared" si="538"/>
        <v>Blank</v>
      </c>
      <c r="AF3305" s="217" t="str">
        <f t="shared" si="539"/>
        <v>Blank</v>
      </c>
      <c r="AG3305" s="9" t="str" cm="1">
        <f t="array" ref="AG3305">_xlfn.IFS(ISNUMBER(AC3305), "", ISNUMBER(SEARCH("Blank", AC3305)), "", ISERROR(AC3305), "Bad input on tab 3")</f>
        <v/>
      </c>
    </row>
    <row r="3306" spans="2:33" ht="15" customHeight="1" x14ac:dyDescent="0.75">
      <c r="B3306" s="205" t="str">
        <f>'5 Driver Data'!B3306</f>
        <v>3298</v>
      </c>
      <c r="C3306" s="193">
        <f>'5 Driver Data'!C3306</f>
        <v>0</v>
      </c>
      <c r="D3306" s="192">
        <f>'5 Driver Data'!D3306</f>
        <v>0</v>
      </c>
      <c r="E3306" s="191">
        <f>'5 Driver Data'!E3306</f>
        <v>0</v>
      </c>
      <c r="F3306" s="191">
        <f>'5 Driver Data'!F3306</f>
        <v>0</v>
      </c>
      <c r="G3306" s="191">
        <f>'5 Driver Data'!G3306</f>
        <v>0</v>
      </c>
      <c r="H3306" s="191">
        <f>'5 Driver Data'!H3306</f>
        <v>0</v>
      </c>
      <c r="I3306" s="191">
        <f>'5 Driver Data'!I3306</f>
        <v>0</v>
      </c>
      <c r="J3306" s="191">
        <f>'5 Driver Data'!J3306</f>
        <v>0</v>
      </c>
      <c r="K3306" s="206">
        <f>'5 Driver Data'!K3306</f>
        <v>0</v>
      </c>
      <c r="L3306" s="1"/>
      <c r="M3306" s="216" t="str">
        <f>IF(D3306=0,"Blank",'3 Model Input'!E$44*'3 Model Input'!E$45)</f>
        <v>Blank</v>
      </c>
      <c r="N3306" s="197" t="str">
        <f t="shared" si="530"/>
        <v>Blank</v>
      </c>
      <c r="O3306" s="197" t="str">
        <f>IF(D3306=0,"Blank",'3 Model Input'!E$49*(1-'3 Model Input'!E$51))</f>
        <v>Blank</v>
      </c>
      <c r="P3306" s="197" t="str">
        <f t="shared" si="531"/>
        <v>Blank</v>
      </c>
      <c r="Q3306" s="197" t="str">
        <f>IF(D3306=0,"Blank",IF(D3306="BEV",E3306*(1-'3 Model Input'!E$54), E3306))</f>
        <v>Blank</v>
      </c>
      <c r="R3306" s="198" t="str">
        <f>IF(D3306=0,"Blank",IF(D3306="PHEV",F3306/G3306,F3306*(1-'3 Model Input'!E$54)/G3306))</f>
        <v>Blank</v>
      </c>
      <c r="S3306" s="198" t="str">
        <f>IF(D3306=0,"Blank",IF(D3306="PHEV",MIN(M3306,E3306),MIN(M3306,(E3306*(1-'3 Model Input'!E$54)))))</f>
        <v>Blank</v>
      </c>
      <c r="T3306" s="217" t="str">
        <f t="shared" si="532"/>
        <v>Blank</v>
      </c>
      <c r="U3306" s="89"/>
      <c r="V3306" s="216" t="str">
        <f>IF(D3306=0,"Blank",P3306*'3 Model Input'!E$50)</f>
        <v>Blank</v>
      </c>
      <c r="W3306" s="197" t="str">
        <f t="shared" si="533"/>
        <v>Blank</v>
      </c>
      <c r="X3306" s="197" t="str">
        <f t="shared" si="534"/>
        <v>Blank</v>
      </c>
      <c r="Y3306" s="197" t="str">
        <f t="shared" si="535"/>
        <v>Blank</v>
      </c>
      <c r="Z3306" s="197" t="str">
        <f t="shared" si="536"/>
        <v>Blank</v>
      </c>
      <c r="AA3306" s="223" t="str" cm="1">
        <f t="array" ref="AA3306">_xlfn.IFS(ISTEXT('3 Model Input'!F$70),"Missing",ISTEXT('3 Model Input'!I$70),"Missing",ISNUMBER('3 Model Input'!K$70),'3 Model Input'!K$70*P3306)</f>
        <v>Missing</v>
      </c>
      <c r="AB3306" s="89"/>
      <c r="AC3306" s="227" t="str" cm="1">
        <f t="array" ref="AC3306">IF(D3306=0,"Blank",_xlfn.IFS('3 Model Input'!E$61=1,(V3306*G3306)/T3306,'3 Model Input'!E$61=2,(W3306*G3306)/T3306,'3 Model Input'!E$61=3,(X3306*G3306)/T3306,'3 Model Input'!E$61=4,(Y3306*G3306)/T3306,'3 Model Input'!E$61=5,(Z3306*G3306)/T3306, ISTEXT('3 Model Input'!E$61),"Missing",'3 Model Input'!E$61=6,(AA3306*G3306)/T3306))</f>
        <v>Blank</v>
      </c>
      <c r="AD3306" s="202" t="str">
        <f t="shared" si="537"/>
        <v>Blank</v>
      </c>
      <c r="AE3306" s="202" t="str">
        <f t="shared" si="538"/>
        <v>Blank</v>
      </c>
      <c r="AF3306" s="217" t="str">
        <f t="shared" si="539"/>
        <v>Blank</v>
      </c>
      <c r="AG3306" s="9" t="str" cm="1">
        <f t="array" ref="AG3306">_xlfn.IFS(ISNUMBER(AC3306), "", ISNUMBER(SEARCH("Blank", AC3306)), "", ISERROR(AC3306), "Bad input on tab 3")</f>
        <v/>
      </c>
    </row>
    <row r="3307" spans="2:33" ht="15" customHeight="1" x14ac:dyDescent="0.75">
      <c r="B3307" s="205" t="str">
        <f>'5 Driver Data'!B3307</f>
        <v>3299</v>
      </c>
      <c r="C3307" s="193">
        <f>'5 Driver Data'!C3307</f>
        <v>0</v>
      </c>
      <c r="D3307" s="192">
        <f>'5 Driver Data'!D3307</f>
        <v>0</v>
      </c>
      <c r="E3307" s="191">
        <f>'5 Driver Data'!E3307</f>
        <v>0</v>
      </c>
      <c r="F3307" s="191">
        <f>'5 Driver Data'!F3307</f>
        <v>0</v>
      </c>
      <c r="G3307" s="191">
        <f>'5 Driver Data'!G3307</f>
        <v>0</v>
      </c>
      <c r="H3307" s="191">
        <f>'5 Driver Data'!H3307</f>
        <v>0</v>
      </c>
      <c r="I3307" s="191">
        <f>'5 Driver Data'!I3307</f>
        <v>0</v>
      </c>
      <c r="J3307" s="191">
        <f>'5 Driver Data'!J3307</f>
        <v>0</v>
      </c>
      <c r="K3307" s="206">
        <f>'5 Driver Data'!K3307</f>
        <v>0</v>
      </c>
      <c r="L3307" s="1"/>
      <c r="M3307" s="216" t="str">
        <f>IF(D3307=0,"Blank",'3 Model Input'!E$44*'3 Model Input'!E$45)</f>
        <v>Blank</v>
      </c>
      <c r="N3307" s="197" t="str">
        <f t="shared" si="530"/>
        <v>Blank</v>
      </c>
      <c r="O3307" s="197" t="str">
        <f>IF(D3307=0,"Blank",'3 Model Input'!E$49*(1-'3 Model Input'!E$51))</f>
        <v>Blank</v>
      </c>
      <c r="P3307" s="197" t="str">
        <f t="shared" si="531"/>
        <v>Blank</v>
      </c>
      <c r="Q3307" s="197" t="str">
        <f>IF(D3307=0,"Blank",IF(D3307="BEV",E3307*(1-'3 Model Input'!E$54), E3307))</f>
        <v>Blank</v>
      </c>
      <c r="R3307" s="198" t="str">
        <f>IF(D3307=0,"Blank",IF(D3307="PHEV",F3307/G3307,F3307*(1-'3 Model Input'!E$54)/G3307))</f>
        <v>Blank</v>
      </c>
      <c r="S3307" s="198" t="str">
        <f>IF(D3307=0,"Blank",IF(D3307="PHEV",MIN(M3307,E3307),MIN(M3307,(E3307*(1-'3 Model Input'!E$54)))))</f>
        <v>Blank</v>
      </c>
      <c r="T3307" s="217" t="str">
        <f t="shared" si="532"/>
        <v>Blank</v>
      </c>
      <c r="U3307" s="89"/>
      <c r="V3307" s="216" t="str">
        <f>IF(D3307=0,"Blank",P3307*'3 Model Input'!E$50)</f>
        <v>Blank</v>
      </c>
      <c r="W3307" s="197" t="str">
        <f t="shared" si="533"/>
        <v>Blank</v>
      </c>
      <c r="X3307" s="197" t="str">
        <f t="shared" si="534"/>
        <v>Blank</v>
      </c>
      <c r="Y3307" s="197" t="str">
        <f t="shared" si="535"/>
        <v>Blank</v>
      </c>
      <c r="Z3307" s="197" t="str">
        <f t="shared" si="536"/>
        <v>Blank</v>
      </c>
      <c r="AA3307" s="223" t="str" cm="1">
        <f t="array" ref="AA3307">_xlfn.IFS(ISTEXT('3 Model Input'!F$70),"Missing",ISTEXT('3 Model Input'!I$70),"Missing",ISNUMBER('3 Model Input'!K$70),'3 Model Input'!K$70*P3307)</f>
        <v>Missing</v>
      </c>
      <c r="AB3307" s="89"/>
      <c r="AC3307" s="227" t="str" cm="1">
        <f t="array" ref="AC3307">IF(D3307=0,"Blank",_xlfn.IFS('3 Model Input'!E$61=1,(V3307*G3307)/T3307,'3 Model Input'!E$61=2,(W3307*G3307)/T3307,'3 Model Input'!E$61=3,(X3307*G3307)/T3307,'3 Model Input'!E$61=4,(Y3307*G3307)/T3307,'3 Model Input'!E$61=5,(Z3307*G3307)/T3307, ISTEXT('3 Model Input'!E$61),"Missing",'3 Model Input'!E$61=6,(AA3307*G3307)/T3307))</f>
        <v>Blank</v>
      </c>
      <c r="AD3307" s="202" t="str">
        <f t="shared" si="537"/>
        <v>Blank</v>
      </c>
      <c r="AE3307" s="202" t="str">
        <f t="shared" si="538"/>
        <v>Blank</v>
      </c>
      <c r="AF3307" s="217" t="str">
        <f t="shared" si="539"/>
        <v>Blank</v>
      </c>
      <c r="AG3307" s="9" t="str" cm="1">
        <f t="array" ref="AG3307">_xlfn.IFS(ISNUMBER(AC3307), "", ISNUMBER(SEARCH("Blank", AC3307)), "", ISERROR(AC3307), "Bad input on tab 3")</f>
        <v/>
      </c>
    </row>
    <row r="3308" spans="2:33" ht="15" customHeight="1" x14ac:dyDescent="0.75">
      <c r="B3308" s="205" t="str">
        <f>'5 Driver Data'!B3308</f>
        <v>3300</v>
      </c>
      <c r="C3308" s="193">
        <f>'5 Driver Data'!C3308</f>
        <v>0</v>
      </c>
      <c r="D3308" s="192">
        <f>'5 Driver Data'!D3308</f>
        <v>0</v>
      </c>
      <c r="E3308" s="191">
        <f>'5 Driver Data'!E3308</f>
        <v>0</v>
      </c>
      <c r="F3308" s="191">
        <f>'5 Driver Data'!F3308</f>
        <v>0</v>
      </c>
      <c r="G3308" s="191">
        <f>'5 Driver Data'!G3308</f>
        <v>0</v>
      </c>
      <c r="H3308" s="191">
        <f>'5 Driver Data'!H3308</f>
        <v>0</v>
      </c>
      <c r="I3308" s="191">
        <f>'5 Driver Data'!I3308</f>
        <v>0</v>
      </c>
      <c r="J3308" s="191">
        <f>'5 Driver Data'!J3308</f>
        <v>0</v>
      </c>
      <c r="K3308" s="206">
        <f>'5 Driver Data'!K3308</f>
        <v>0</v>
      </c>
      <c r="L3308" s="1"/>
      <c r="M3308" s="216" t="str">
        <f>IF(D3308=0,"Blank",'3 Model Input'!E$44*'3 Model Input'!E$45)</f>
        <v>Blank</v>
      </c>
      <c r="N3308" s="197" t="str">
        <f t="shared" si="530"/>
        <v>Blank</v>
      </c>
      <c r="O3308" s="197" t="str">
        <f>IF(D3308=0,"Blank",'3 Model Input'!E$49*(1-'3 Model Input'!E$51))</f>
        <v>Blank</v>
      </c>
      <c r="P3308" s="197" t="str">
        <f t="shared" si="531"/>
        <v>Blank</v>
      </c>
      <c r="Q3308" s="197" t="str">
        <f>IF(D3308=0,"Blank",IF(D3308="BEV",E3308*(1-'3 Model Input'!E$54), E3308))</f>
        <v>Blank</v>
      </c>
      <c r="R3308" s="198" t="str">
        <f>IF(D3308=0,"Blank",IF(D3308="PHEV",F3308/G3308,F3308*(1-'3 Model Input'!E$54)/G3308))</f>
        <v>Blank</v>
      </c>
      <c r="S3308" s="198" t="str">
        <f>IF(D3308=0,"Blank",IF(D3308="PHEV",MIN(M3308,E3308),MIN(M3308,(E3308*(1-'3 Model Input'!E$54)))))</f>
        <v>Blank</v>
      </c>
      <c r="T3308" s="217" t="str">
        <f t="shared" si="532"/>
        <v>Blank</v>
      </c>
      <c r="U3308" s="89"/>
      <c r="V3308" s="216" t="str">
        <f>IF(D3308=0,"Blank",P3308*'3 Model Input'!E$50)</f>
        <v>Blank</v>
      </c>
      <c r="W3308" s="197" t="str">
        <f t="shared" si="533"/>
        <v>Blank</v>
      </c>
      <c r="X3308" s="197" t="str">
        <f t="shared" si="534"/>
        <v>Blank</v>
      </c>
      <c r="Y3308" s="197" t="str">
        <f t="shared" si="535"/>
        <v>Blank</v>
      </c>
      <c r="Z3308" s="197" t="str">
        <f t="shared" si="536"/>
        <v>Blank</v>
      </c>
      <c r="AA3308" s="223" t="str" cm="1">
        <f t="array" ref="AA3308">_xlfn.IFS(ISTEXT('3 Model Input'!F$70),"Missing",ISTEXT('3 Model Input'!I$70),"Missing",ISNUMBER('3 Model Input'!K$70),'3 Model Input'!K$70*P3308)</f>
        <v>Missing</v>
      </c>
      <c r="AB3308" s="89"/>
      <c r="AC3308" s="227" t="str" cm="1">
        <f t="array" ref="AC3308">IF(D3308=0,"Blank",_xlfn.IFS('3 Model Input'!E$61=1,(V3308*G3308)/T3308,'3 Model Input'!E$61=2,(W3308*G3308)/T3308,'3 Model Input'!E$61=3,(X3308*G3308)/T3308,'3 Model Input'!E$61=4,(Y3308*G3308)/T3308,'3 Model Input'!E$61=5,(Z3308*G3308)/T3308, ISTEXT('3 Model Input'!E$61),"Missing",'3 Model Input'!E$61=6,(AA3308*G3308)/T3308))</f>
        <v>Blank</v>
      </c>
      <c r="AD3308" s="202" t="str">
        <f t="shared" si="537"/>
        <v>Blank</v>
      </c>
      <c r="AE3308" s="202" t="str">
        <f t="shared" si="538"/>
        <v>Blank</v>
      </c>
      <c r="AF3308" s="217" t="str">
        <f t="shared" si="539"/>
        <v>Blank</v>
      </c>
      <c r="AG3308" s="9" t="str" cm="1">
        <f t="array" ref="AG3308">_xlfn.IFS(ISNUMBER(AC3308), "", ISNUMBER(SEARCH("Blank", AC3308)), "", ISERROR(AC3308), "Bad input on tab 3")</f>
        <v/>
      </c>
    </row>
    <row r="3309" spans="2:33" ht="15" customHeight="1" x14ac:dyDescent="0.75">
      <c r="B3309" s="205" t="str">
        <f>'5 Driver Data'!B3309</f>
        <v>3301</v>
      </c>
      <c r="C3309" s="193">
        <f>'5 Driver Data'!C3309</f>
        <v>0</v>
      </c>
      <c r="D3309" s="192">
        <f>'5 Driver Data'!D3309</f>
        <v>0</v>
      </c>
      <c r="E3309" s="191">
        <f>'5 Driver Data'!E3309</f>
        <v>0</v>
      </c>
      <c r="F3309" s="191">
        <f>'5 Driver Data'!F3309</f>
        <v>0</v>
      </c>
      <c r="G3309" s="191">
        <f>'5 Driver Data'!G3309</f>
        <v>0</v>
      </c>
      <c r="H3309" s="191">
        <f>'5 Driver Data'!H3309</f>
        <v>0</v>
      </c>
      <c r="I3309" s="191">
        <f>'5 Driver Data'!I3309</f>
        <v>0</v>
      </c>
      <c r="J3309" s="191">
        <f>'5 Driver Data'!J3309</f>
        <v>0</v>
      </c>
      <c r="K3309" s="206">
        <f>'5 Driver Data'!K3309</f>
        <v>0</v>
      </c>
      <c r="L3309" s="1"/>
      <c r="M3309" s="216" t="str">
        <f>IF(D3309=0,"Blank",'3 Model Input'!E$44*'3 Model Input'!E$45)</f>
        <v>Blank</v>
      </c>
      <c r="N3309" s="197" t="str">
        <f t="shared" si="530"/>
        <v>Blank</v>
      </c>
      <c r="O3309" s="197" t="str">
        <f>IF(D3309=0,"Blank",'3 Model Input'!E$49*(1-'3 Model Input'!E$51))</f>
        <v>Blank</v>
      </c>
      <c r="P3309" s="197" t="str">
        <f t="shared" si="531"/>
        <v>Blank</v>
      </c>
      <c r="Q3309" s="197" t="str">
        <f>IF(D3309=0,"Blank",IF(D3309="BEV",E3309*(1-'3 Model Input'!E$54), E3309))</f>
        <v>Blank</v>
      </c>
      <c r="R3309" s="198" t="str">
        <f>IF(D3309=0,"Blank",IF(D3309="PHEV",F3309/G3309,F3309*(1-'3 Model Input'!E$54)/G3309))</f>
        <v>Blank</v>
      </c>
      <c r="S3309" s="198" t="str">
        <f>IF(D3309=0,"Blank",IF(D3309="PHEV",MIN(M3309,E3309),MIN(M3309,(E3309*(1-'3 Model Input'!E$54)))))</f>
        <v>Blank</v>
      </c>
      <c r="T3309" s="217" t="str">
        <f t="shared" si="532"/>
        <v>Blank</v>
      </c>
      <c r="U3309" s="89"/>
      <c r="V3309" s="216" t="str">
        <f>IF(D3309=0,"Blank",P3309*'3 Model Input'!E$50)</f>
        <v>Blank</v>
      </c>
      <c r="W3309" s="197" t="str">
        <f t="shared" si="533"/>
        <v>Blank</v>
      </c>
      <c r="X3309" s="197" t="str">
        <f t="shared" si="534"/>
        <v>Blank</v>
      </c>
      <c r="Y3309" s="197" t="str">
        <f t="shared" si="535"/>
        <v>Blank</v>
      </c>
      <c r="Z3309" s="197" t="str">
        <f t="shared" si="536"/>
        <v>Blank</v>
      </c>
      <c r="AA3309" s="223" t="str" cm="1">
        <f t="array" ref="AA3309">_xlfn.IFS(ISTEXT('3 Model Input'!F$70),"Missing",ISTEXT('3 Model Input'!I$70),"Missing",ISNUMBER('3 Model Input'!K$70),'3 Model Input'!K$70*P3309)</f>
        <v>Missing</v>
      </c>
      <c r="AB3309" s="89"/>
      <c r="AC3309" s="227" t="str" cm="1">
        <f t="array" ref="AC3309">IF(D3309=0,"Blank",_xlfn.IFS('3 Model Input'!E$61=1,(V3309*G3309)/T3309,'3 Model Input'!E$61=2,(W3309*G3309)/T3309,'3 Model Input'!E$61=3,(X3309*G3309)/T3309,'3 Model Input'!E$61=4,(Y3309*G3309)/T3309,'3 Model Input'!E$61=5,(Z3309*G3309)/T3309, ISTEXT('3 Model Input'!E$61),"Missing",'3 Model Input'!E$61=6,(AA3309*G3309)/T3309))</f>
        <v>Blank</v>
      </c>
      <c r="AD3309" s="202" t="str">
        <f t="shared" si="537"/>
        <v>Blank</v>
      </c>
      <c r="AE3309" s="202" t="str">
        <f t="shared" si="538"/>
        <v>Blank</v>
      </c>
      <c r="AF3309" s="217" t="str">
        <f t="shared" si="539"/>
        <v>Blank</v>
      </c>
      <c r="AG3309" s="9" t="str" cm="1">
        <f t="array" ref="AG3309">_xlfn.IFS(ISNUMBER(AC3309), "", ISNUMBER(SEARCH("Blank", AC3309)), "", ISERROR(AC3309), "Bad input on tab 3")</f>
        <v/>
      </c>
    </row>
    <row r="3310" spans="2:33" ht="15" customHeight="1" x14ac:dyDescent="0.75">
      <c r="B3310" s="205" t="str">
        <f>'5 Driver Data'!B3310</f>
        <v>3302</v>
      </c>
      <c r="C3310" s="193">
        <f>'5 Driver Data'!C3310</f>
        <v>0</v>
      </c>
      <c r="D3310" s="192">
        <f>'5 Driver Data'!D3310</f>
        <v>0</v>
      </c>
      <c r="E3310" s="191">
        <f>'5 Driver Data'!E3310</f>
        <v>0</v>
      </c>
      <c r="F3310" s="191">
        <f>'5 Driver Data'!F3310</f>
        <v>0</v>
      </c>
      <c r="G3310" s="191">
        <f>'5 Driver Data'!G3310</f>
        <v>0</v>
      </c>
      <c r="H3310" s="191">
        <f>'5 Driver Data'!H3310</f>
        <v>0</v>
      </c>
      <c r="I3310" s="191">
        <f>'5 Driver Data'!I3310</f>
        <v>0</v>
      </c>
      <c r="J3310" s="191">
        <f>'5 Driver Data'!J3310</f>
        <v>0</v>
      </c>
      <c r="K3310" s="206">
        <f>'5 Driver Data'!K3310</f>
        <v>0</v>
      </c>
      <c r="L3310" s="1"/>
      <c r="M3310" s="216" t="str">
        <f>IF(D3310=0,"Blank",'3 Model Input'!E$44*'3 Model Input'!E$45)</f>
        <v>Blank</v>
      </c>
      <c r="N3310" s="197" t="str">
        <f t="shared" ref="N3310:N3373" si="540">IF(D3310=0,"Blank",H3310*I3310*52)</f>
        <v>Blank</v>
      </c>
      <c r="O3310" s="197" t="str">
        <f>IF(D3310=0,"Blank",'3 Model Input'!E$49*(1-'3 Model Input'!E$51))</f>
        <v>Blank</v>
      </c>
      <c r="P3310" s="197" t="str">
        <f t="shared" ref="P3310:P3373" si="541">IF(D3310=0,"Blank",SUM(N3310:O3310))</f>
        <v>Blank</v>
      </c>
      <c r="Q3310" s="197" t="str">
        <f>IF(D3310=0,"Blank",IF(D3310="BEV",E3310*(1-'3 Model Input'!E$54), E3310))</f>
        <v>Blank</v>
      </c>
      <c r="R3310" s="198" t="str">
        <f>IF(D3310=0,"Blank",IF(D3310="PHEV",F3310/G3310,F3310*(1-'3 Model Input'!E$54)/G3310))</f>
        <v>Blank</v>
      </c>
      <c r="S3310" s="198" t="str">
        <f>IF(D3310=0,"Blank",IF(D3310="PHEV",MIN(M3310,E3310),MIN(M3310,(E3310*(1-'3 Model Input'!E$54)))))</f>
        <v>Blank</v>
      </c>
      <c r="T3310" s="217" t="str">
        <f t="shared" ref="T3310:T3373" si="542">IF(D3310=0,"Blank",MIN(R3310,(S3310/E3310*F3310)))</f>
        <v>Blank</v>
      </c>
      <c r="U3310" s="89"/>
      <c r="V3310" s="216" t="str">
        <f>IF(D3310=0,"Blank",P3310*'3 Model Input'!E$50)</f>
        <v>Blank</v>
      </c>
      <c r="W3310" s="197" t="str">
        <f t="shared" ref="W3310:W3373" si="543">IF(D3310=0,"Blank",V3310*(1-J3310))</f>
        <v>Blank</v>
      </c>
      <c r="X3310" s="197" t="str">
        <f t="shared" ref="X3310:X3373" si="544">P3310</f>
        <v>Blank</v>
      </c>
      <c r="Y3310" s="197" t="str">
        <f t="shared" ref="Y3310:Y3373" si="545">IF(D3310=0,"Blank",P3310*(1-J3310))</f>
        <v>Blank</v>
      </c>
      <c r="Z3310" s="197" t="str">
        <f t="shared" ref="Z3310:Z3373" si="546">IF(D3310=0,"Blank",N3310*K3310)</f>
        <v>Blank</v>
      </c>
      <c r="AA3310" s="223" t="str" cm="1">
        <f t="array" ref="AA3310">_xlfn.IFS(ISTEXT('3 Model Input'!F$70),"Missing",ISTEXT('3 Model Input'!I$70),"Missing",ISNUMBER('3 Model Input'!K$70),'3 Model Input'!K$70*P3310)</f>
        <v>Missing</v>
      </c>
      <c r="AB3310" s="89"/>
      <c r="AC3310" s="227" t="str" cm="1">
        <f t="array" ref="AC3310">IF(D3310=0,"Blank",_xlfn.IFS('3 Model Input'!E$61=1,(V3310*G3310)/T3310,'3 Model Input'!E$61=2,(W3310*G3310)/T3310,'3 Model Input'!E$61=3,(X3310*G3310)/T3310,'3 Model Input'!E$61=4,(Y3310*G3310)/T3310,'3 Model Input'!E$61=5,(Z3310*G3310)/T3310, ISTEXT('3 Model Input'!E$61),"Missing",'3 Model Input'!E$61=6,(AA3310*G3310)/T3310))</f>
        <v>Blank</v>
      </c>
      <c r="AD3310" s="202" t="str">
        <f t="shared" ref="AD3310:AD3373" si="547">IF(D3310=0,"Blank",MIN(SUM(AC3310/52/H3310),1))</f>
        <v>Blank</v>
      </c>
      <c r="AE3310" s="202" t="str">
        <f t="shared" ref="AE3310:AE3373" si="548">IF(D3310=0,"Blank",AD3310*H3310)</f>
        <v>Blank</v>
      </c>
      <c r="AF3310" s="217" t="str">
        <f t="shared" ref="AF3310:AF3373" si="549">IF(D3310=0,"Blank",AC3310*S3310)</f>
        <v>Blank</v>
      </c>
      <c r="AG3310" s="9" t="str" cm="1">
        <f t="array" ref="AG3310">_xlfn.IFS(ISNUMBER(AC3310), "", ISNUMBER(SEARCH("Blank", AC3310)), "", ISERROR(AC3310), "Bad input on tab 3")</f>
        <v/>
      </c>
    </row>
    <row r="3311" spans="2:33" ht="15" customHeight="1" x14ac:dyDescent="0.75">
      <c r="B3311" s="205" t="str">
        <f>'5 Driver Data'!B3311</f>
        <v>3303</v>
      </c>
      <c r="C3311" s="193">
        <f>'5 Driver Data'!C3311</f>
        <v>0</v>
      </c>
      <c r="D3311" s="192">
        <f>'5 Driver Data'!D3311</f>
        <v>0</v>
      </c>
      <c r="E3311" s="191">
        <f>'5 Driver Data'!E3311</f>
        <v>0</v>
      </c>
      <c r="F3311" s="191">
        <f>'5 Driver Data'!F3311</f>
        <v>0</v>
      </c>
      <c r="G3311" s="191">
        <f>'5 Driver Data'!G3311</f>
        <v>0</v>
      </c>
      <c r="H3311" s="191">
        <f>'5 Driver Data'!H3311</f>
        <v>0</v>
      </c>
      <c r="I3311" s="191">
        <f>'5 Driver Data'!I3311</f>
        <v>0</v>
      </c>
      <c r="J3311" s="191">
        <f>'5 Driver Data'!J3311</f>
        <v>0</v>
      </c>
      <c r="K3311" s="206">
        <f>'5 Driver Data'!K3311</f>
        <v>0</v>
      </c>
      <c r="L3311" s="1"/>
      <c r="M3311" s="216" t="str">
        <f>IF(D3311=0,"Blank",'3 Model Input'!E$44*'3 Model Input'!E$45)</f>
        <v>Blank</v>
      </c>
      <c r="N3311" s="197" t="str">
        <f t="shared" si="540"/>
        <v>Blank</v>
      </c>
      <c r="O3311" s="197" t="str">
        <f>IF(D3311=0,"Blank",'3 Model Input'!E$49*(1-'3 Model Input'!E$51))</f>
        <v>Blank</v>
      </c>
      <c r="P3311" s="197" t="str">
        <f t="shared" si="541"/>
        <v>Blank</v>
      </c>
      <c r="Q3311" s="197" t="str">
        <f>IF(D3311=0,"Blank",IF(D3311="BEV",E3311*(1-'3 Model Input'!E$54), E3311))</f>
        <v>Blank</v>
      </c>
      <c r="R3311" s="198" t="str">
        <f>IF(D3311=0,"Blank",IF(D3311="PHEV",F3311/G3311,F3311*(1-'3 Model Input'!E$54)/G3311))</f>
        <v>Blank</v>
      </c>
      <c r="S3311" s="198" t="str">
        <f>IF(D3311=0,"Blank",IF(D3311="PHEV",MIN(M3311,E3311),MIN(M3311,(E3311*(1-'3 Model Input'!E$54)))))</f>
        <v>Blank</v>
      </c>
      <c r="T3311" s="217" t="str">
        <f t="shared" si="542"/>
        <v>Blank</v>
      </c>
      <c r="U3311" s="89"/>
      <c r="V3311" s="216" t="str">
        <f>IF(D3311=0,"Blank",P3311*'3 Model Input'!E$50)</f>
        <v>Blank</v>
      </c>
      <c r="W3311" s="197" t="str">
        <f t="shared" si="543"/>
        <v>Blank</v>
      </c>
      <c r="X3311" s="197" t="str">
        <f t="shared" si="544"/>
        <v>Blank</v>
      </c>
      <c r="Y3311" s="197" t="str">
        <f t="shared" si="545"/>
        <v>Blank</v>
      </c>
      <c r="Z3311" s="197" t="str">
        <f t="shared" si="546"/>
        <v>Blank</v>
      </c>
      <c r="AA3311" s="223" t="str" cm="1">
        <f t="array" ref="AA3311">_xlfn.IFS(ISTEXT('3 Model Input'!F$70),"Missing",ISTEXT('3 Model Input'!I$70),"Missing",ISNUMBER('3 Model Input'!K$70),'3 Model Input'!K$70*P3311)</f>
        <v>Missing</v>
      </c>
      <c r="AB3311" s="89"/>
      <c r="AC3311" s="227" t="str" cm="1">
        <f t="array" ref="AC3311">IF(D3311=0,"Blank",_xlfn.IFS('3 Model Input'!E$61=1,(V3311*G3311)/T3311,'3 Model Input'!E$61=2,(W3311*G3311)/T3311,'3 Model Input'!E$61=3,(X3311*G3311)/T3311,'3 Model Input'!E$61=4,(Y3311*G3311)/T3311,'3 Model Input'!E$61=5,(Z3311*G3311)/T3311, ISTEXT('3 Model Input'!E$61),"Missing",'3 Model Input'!E$61=6,(AA3311*G3311)/T3311))</f>
        <v>Blank</v>
      </c>
      <c r="AD3311" s="202" t="str">
        <f t="shared" si="547"/>
        <v>Blank</v>
      </c>
      <c r="AE3311" s="202" t="str">
        <f t="shared" si="548"/>
        <v>Blank</v>
      </c>
      <c r="AF3311" s="217" t="str">
        <f t="shared" si="549"/>
        <v>Blank</v>
      </c>
      <c r="AG3311" s="9" t="str" cm="1">
        <f t="array" ref="AG3311">_xlfn.IFS(ISNUMBER(AC3311), "", ISNUMBER(SEARCH("Blank", AC3311)), "", ISERROR(AC3311), "Bad input on tab 3")</f>
        <v/>
      </c>
    </row>
    <row r="3312" spans="2:33" ht="15" customHeight="1" x14ac:dyDescent="0.75">
      <c r="B3312" s="205" t="str">
        <f>'5 Driver Data'!B3312</f>
        <v>3304</v>
      </c>
      <c r="C3312" s="193">
        <f>'5 Driver Data'!C3312</f>
        <v>0</v>
      </c>
      <c r="D3312" s="192">
        <f>'5 Driver Data'!D3312</f>
        <v>0</v>
      </c>
      <c r="E3312" s="191">
        <f>'5 Driver Data'!E3312</f>
        <v>0</v>
      </c>
      <c r="F3312" s="191">
        <f>'5 Driver Data'!F3312</f>
        <v>0</v>
      </c>
      <c r="G3312" s="191">
        <f>'5 Driver Data'!G3312</f>
        <v>0</v>
      </c>
      <c r="H3312" s="191">
        <f>'5 Driver Data'!H3312</f>
        <v>0</v>
      </c>
      <c r="I3312" s="191">
        <f>'5 Driver Data'!I3312</f>
        <v>0</v>
      </c>
      <c r="J3312" s="191">
        <f>'5 Driver Data'!J3312</f>
        <v>0</v>
      </c>
      <c r="K3312" s="206">
        <f>'5 Driver Data'!K3312</f>
        <v>0</v>
      </c>
      <c r="L3312" s="1"/>
      <c r="M3312" s="216" t="str">
        <f>IF(D3312=0,"Blank",'3 Model Input'!E$44*'3 Model Input'!E$45)</f>
        <v>Blank</v>
      </c>
      <c r="N3312" s="197" t="str">
        <f t="shared" si="540"/>
        <v>Blank</v>
      </c>
      <c r="O3312" s="197" t="str">
        <f>IF(D3312=0,"Blank",'3 Model Input'!E$49*(1-'3 Model Input'!E$51))</f>
        <v>Blank</v>
      </c>
      <c r="P3312" s="197" t="str">
        <f t="shared" si="541"/>
        <v>Blank</v>
      </c>
      <c r="Q3312" s="197" t="str">
        <f>IF(D3312=0,"Blank",IF(D3312="BEV",E3312*(1-'3 Model Input'!E$54), E3312))</f>
        <v>Blank</v>
      </c>
      <c r="R3312" s="198" t="str">
        <f>IF(D3312=0,"Blank",IF(D3312="PHEV",F3312/G3312,F3312*(1-'3 Model Input'!E$54)/G3312))</f>
        <v>Blank</v>
      </c>
      <c r="S3312" s="198" t="str">
        <f>IF(D3312=0,"Blank",IF(D3312="PHEV",MIN(M3312,E3312),MIN(M3312,(E3312*(1-'3 Model Input'!E$54)))))</f>
        <v>Blank</v>
      </c>
      <c r="T3312" s="217" t="str">
        <f t="shared" si="542"/>
        <v>Blank</v>
      </c>
      <c r="U3312" s="89"/>
      <c r="V3312" s="216" t="str">
        <f>IF(D3312=0,"Blank",P3312*'3 Model Input'!E$50)</f>
        <v>Blank</v>
      </c>
      <c r="W3312" s="197" t="str">
        <f t="shared" si="543"/>
        <v>Blank</v>
      </c>
      <c r="X3312" s="197" t="str">
        <f t="shared" si="544"/>
        <v>Blank</v>
      </c>
      <c r="Y3312" s="197" t="str">
        <f t="shared" si="545"/>
        <v>Blank</v>
      </c>
      <c r="Z3312" s="197" t="str">
        <f t="shared" si="546"/>
        <v>Blank</v>
      </c>
      <c r="AA3312" s="223" t="str" cm="1">
        <f t="array" ref="AA3312">_xlfn.IFS(ISTEXT('3 Model Input'!F$70),"Missing",ISTEXT('3 Model Input'!I$70),"Missing",ISNUMBER('3 Model Input'!K$70),'3 Model Input'!K$70*P3312)</f>
        <v>Missing</v>
      </c>
      <c r="AB3312" s="89"/>
      <c r="AC3312" s="227" t="str" cm="1">
        <f t="array" ref="AC3312">IF(D3312=0,"Blank",_xlfn.IFS('3 Model Input'!E$61=1,(V3312*G3312)/T3312,'3 Model Input'!E$61=2,(W3312*G3312)/T3312,'3 Model Input'!E$61=3,(X3312*G3312)/T3312,'3 Model Input'!E$61=4,(Y3312*G3312)/T3312,'3 Model Input'!E$61=5,(Z3312*G3312)/T3312, ISTEXT('3 Model Input'!E$61),"Missing",'3 Model Input'!E$61=6,(AA3312*G3312)/T3312))</f>
        <v>Blank</v>
      </c>
      <c r="AD3312" s="202" t="str">
        <f t="shared" si="547"/>
        <v>Blank</v>
      </c>
      <c r="AE3312" s="202" t="str">
        <f t="shared" si="548"/>
        <v>Blank</v>
      </c>
      <c r="AF3312" s="217" t="str">
        <f t="shared" si="549"/>
        <v>Blank</v>
      </c>
      <c r="AG3312" s="9" t="str" cm="1">
        <f t="array" ref="AG3312">_xlfn.IFS(ISNUMBER(AC3312), "", ISNUMBER(SEARCH("Blank", AC3312)), "", ISERROR(AC3312), "Bad input on tab 3")</f>
        <v/>
      </c>
    </row>
    <row r="3313" spans="2:33" ht="15" customHeight="1" x14ac:dyDescent="0.75">
      <c r="B3313" s="205" t="str">
        <f>'5 Driver Data'!B3313</f>
        <v>3305</v>
      </c>
      <c r="C3313" s="193">
        <f>'5 Driver Data'!C3313</f>
        <v>0</v>
      </c>
      <c r="D3313" s="192">
        <f>'5 Driver Data'!D3313</f>
        <v>0</v>
      </c>
      <c r="E3313" s="191">
        <f>'5 Driver Data'!E3313</f>
        <v>0</v>
      </c>
      <c r="F3313" s="191">
        <f>'5 Driver Data'!F3313</f>
        <v>0</v>
      </c>
      <c r="G3313" s="191">
        <f>'5 Driver Data'!G3313</f>
        <v>0</v>
      </c>
      <c r="H3313" s="191">
        <f>'5 Driver Data'!H3313</f>
        <v>0</v>
      </c>
      <c r="I3313" s="191">
        <f>'5 Driver Data'!I3313</f>
        <v>0</v>
      </c>
      <c r="J3313" s="191">
        <f>'5 Driver Data'!J3313</f>
        <v>0</v>
      </c>
      <c r="K3313" s="206">
        <f>'5 Driver Data'!K3313</f>
        <v>0</v>
      </c>
      <c r="L3313" s="1"/>
      <c r="M3313" s="216" t="str">
        <f>IF(D3313=0,"Blank",'3 Model Input'!E$44*'3 Model Input'!E$45)</f>
        <v>Blank</v>
      </c>
      <c r="N3313" s="197" t="str">
        <f t="shared" si="540"/>
        <v>Blank</v>
      </c>
      <c r="O3313" s="197" t="str">
        <f>IF(D3313=0,"Blank",'3 Model Input'!E$49*(1-'3 Model Input'!E$51))</f>
        <v>Blank</v>
      </c>
      <c r="P3313" s="197" t="str">
        <f t="shared" si="541"/>
        <v>Blank</v>
      </c>
      <c r="Q3313" s="197" t="str">
        <f>IF(D3313=0,"Blank",IF(D3313="BEV",E3313*(1-'3 Model Input'!E$54), E3313))</f>
        <v>Blank</v>
      </c>
      <c r="R3313" s="198" t="str">
        <f>IF(D3313=0,"Blank",IF(D3313="PHEV",F3313/G3313,F3313*(1-'3 Model Input'!E$54)/G3313))</f>
        <v>Blank</v>
      </c>
      <c r="S3313" s="198" t="str">
        <f>IF(D3313=0,"Blank",IF(D3313="PHEV",MIN(M3313,E3313),MIN(M3313,(E3313*(1-'3 Model Input'!E$54)))))</f>
        <v>Blank</v>
      </c>
      <c r="T3313" s="217" t="str">
        <f t="shared" si="542"/>
        <v>Blank</v>
      </c>
      <c r="U3313" s="89"/>
      <c r="V3313" s="216" t="str">
        <f>IF(D3313=0,"Blank",P3313*'3 Model Input'!E$50)</f>
        <v>Blank</v>
      </c>
      <c r="W3313" s="197" t="str">
        <f t="shared" si="543"/>
        <v>Blank</v>
      </c>
      <c r="X3313" s="197" t="str">
        <f t="shared" si="544"/>
        <v>Blank</v>
      </c>
      <c r="Y3313" s="197" t="str">
        <f t="shared" si="545"/>
        <v>Blank</v>
      </c>
      <c r="Z3313" s="197" t="str">
        <f t="shared" si="546"/>
        <v>Blank</v>
      </c>
      <c r="AA3313" s="223" t="str" cm="1">
        <f t="array" ref="AA3313">_xlfn.IFS(ISTEXT('3 Model Input'!F$70),"Missing",ISTEXT('3 Model Input'!I$70),"Missing",ISNUMBER('3 Model Input'!K$70),'3 Model Input'!K$70*P3313)</f>
        <v>Missing</v>
      </c>
      <c r="AB3313" s="89"/>
      <c r="AC3313" s="227" t="str" cm="1">
        <f t="array" ref="AC3313">IF(D3313=0,"Blank",_xlfn.IFS('3 Model Input'!E$61=1,(V3313*G3313)/T3313,'3 Model Input'!E$61=2,(W3313*G3313)/T3313,'3 Model Input'!E$61=3,(X3313*G3313)/T3313,'3 Model Input'!E$61=4,(Y3313*G3313)/T3313,'3 Model Input'!E$61=5,(Z3313*G3313)/T3313, ISTEXT('3 Model Input'!E$61),"Missing",'3 Model Input'!E$61=6,(AA3313*G3313)/T3313))</f>
        <v>Blank</v>
      </c>
      <c r="AD3313" s="202" t="str">
        <f t="shared" si="547"/>
        <v>Blank</v>
      </c>
      <c r="AE3313" s="202" t="str">
        <f t="shared" si="548"/>
        <v>Blank</v>
      </c>
      <c r="AF3313" s="217" t="str">
        <f t="shared" si="549"/>
        <v>Blank</v>
      </c>
      <c r="AG3313" s="9" t="str" cm="1">
        <f t="array" ref="AG3313">_xlfn.IFS(ISNUMBER(AC3313), "", ISNUMBER(SEARCH("Blank", AC3313)), "", ISERROR(AC3313), "Bad input on tab 3")</f>
        <v/>
      </c>
    </row>
    <row r="3314" spans="2:33" ht="15" customHeight="1" x14ac:dyDescent="0.75">
      <c r="B3314" s="205" t="str">
        <f>'5 Driver Data'!B3314</f>
        <v>3306</v>
      </c>
      <c r="C3314" s="193">
        <f>'5 Driver Data'!C3314</f>
        <v>0</v>
      </c>
      <c r="D3314" s="192">
        <f>'5 Driver Data'!D3314</f>
        <v>0</v>
      </c>
      <c r="E3314" s="191">
        <f>'5 Driver Data'!E3314</f>
        <v>0</v>
      </c>
      <c r="F3314" s="191">
        <f>'5 Driver Data'!F3314</f>
        <v>0</v>
      </c>
      <c r="G3314" s="191">
        <f>'5 Driver Data'!G3314</f>
        <v>0</v>
      </c>
      <c r="H3314" s="191">
        <f>'5 Driver Data'!H3314</f>
        <v>0</v>
      </c>
      <c r="I3314" s="191">
        <f>'5 Driver Data'!I3314</f>
        <v>0</v>
      </c>
      <c r="J3314" s="191">
        <f>'5 Driver Data'!J3314</f>
        <v>0</v>
      </c>
      <c r="K3314" s="206">
        <f>'5 Driver Data'!K3314</f>
        <v>0</v>
      </c>
      <c r="L3314" s="1"/>
      <c r="M3314" s="216" t="str">
        <f>IF(D3314=0,"Blank",'3 Model Input'!E$44*'3 Model Input'!E$45)</f>
        <v>Blank</v>
      </c>
      <c r="N3314" s="197" t="str">
        <f t="shared" si="540"/>
        <v>Blank</v>
      </c>
      <c r="O3314" s="197" t="str">
        <f>IF(D3314=0,"Blank",'3 Model Input'!E$49*(1-'3 Model Input'!E$51))</f>
        <v>Blank</v>
      </c>
      <c r="P3314" s="197" t="str">
        <f t="shared" si="541"/>
        <v>Blank</v>
      </c>
      <c r="Q3314" s="197" t="str">
        <f>IF(D3314=0,"Blank",IF(D3314="BEV",E3314*(1-'3 Model Input'!E$54), E3314))</f>
        <v>Blank</v>
      </c>
      <c r="R3314" s="198" t="str">
        <f>IF(D3314=0,"Blank",IF(D3314="PHEV",F3314/G3314,F3314*(1-'3 Model Input'!E$54)/G3314))</f>
        <v>Blank</v>
      </c>
      <c r="S3314" s="198" t="str">
        <f>IF(D3314=0,"Blank",IF(D3314="PHEV",MIN(M3314,E3314),MIN(M3314,(E3314*(1-'3 Model Input'!E$54)))))</f>
        <v>Blank</v>
      </c>
      <c r="T3314" s="217" t="str">
        <f t="shared" si="542"/>
        <v>Blank</v>
      </c>
      <c r="U3314" s="89"/>
      <c r="V3314" s="216" t="str">
        <f>IF(D3314=0,"Blank",P3314*'3 Model Input'!E$50)</f>
        <v>Blank</v>
      </c>
      <c r="W3314" s="197" t="str">
        <f t="shared" si="543"/>
        <v>Blank</v>
      </c>
      <c r="X3314" s="197" t="str">
        <f t="shared" si="544"/>
        <v>Blank</v>
      </c>
      <c r="Y3314" s="197" t="str">
        <f t="shared" si="545"/>
        <v>Blank</v>
      </c>
      <c r="Z3314" s="197" t="str">
        <f t="shared" si="546"/>
        <v>Blank</v>
      </c>
      <c r="AA3314" s="223" t="str" cm="1">
        <f t="array" ref="AA3314">_xlfn.IFS(ISTEXT('3 Model Input'!F$70),"Missing",ISTEXT('3 Model Input'!I$70),"Missing",ISNUMBER('3 Model Input'!K$70),'3 Model Input'!K$70*P3314)</f>
        <v>Missing</v>
      </c>
      <c r="AB3314" s="89"/>
      <c r="AC3314" s="227" t="str" cm="1">
        <f t="array" ref="AC3314">IF(D3314=0,"Blank",_xlfn.IFS('3 Model Input'!E$61=1,(V3314*G3314)/T3314,'3 Model Input'!E$61=2,(W3314*G3314)/T3314,'3 Model Input'!E$61=3,(X3314*G3314)/T3314,'3 Model Input'!E$61=4,(Y3314*G3314)/T3314,'3 Model Input'!E$61=5,(Z3314*G3314)/T3314, ISTEXT('3 Model Input'!E$61),"Missing",'3 Model Input'!E$61=6,(AA3314*G3314)/T3314))</f>
        <v>Blank</v>
      </c>
      <c r="AD3314" s="202" t="str">
        <f t="shared" si="547"/>
        <v>Blank</v>
      </c>
      <c r="AE3314" s="202" t="str">
        <f t="shared" si="548"/>
        <v>Blank</v>
      </c>
      <c r="AF3314" s="217" t="str">
        <f t="shared" si="549"/>
        <v>Blank</v>
      </c>
      <c r="AG3314" s="9" t="str" cm="1">
        <f t="array" ref="AG3314">_xlfn.IFS(ISNUMBER(AC3314), "", ISNUMBER(SEARCH("Blank", AC3314)), "", ISERROR(AC3314), "Bad input on tab 3")</f>
        <v/>
      </c>
    </row>
    <row r="3315" spans="2:33" ht="15" customHeight="1" x14ac:dyDescent="0.75">
      <c r="B3315" s="205" t="str">
        <f>'5 Driver Data'!B3315</f>
        <v>3307</v>
      </c>
      <c r="C3315" s="193">
        <f>'5 Driver Data'!C3315</f>
        <v>0</v>
      </c>
      <c r="D3315" s="192">
        <f>'5 Driver Data'!D3315</f>
        <v>0</v>
      </c>
      <c r="E3315" s="191">
        <f>'5 Driver Data'!E3315</f>
        <v>0</v>
      </c>
      <c r="F3315" s="191">
        <f>'5 Driver Data'!F3315</f>
        <v>0</v>
      </c>
      <c r="G3315" s="191">
        <f>'5 Driver Data'!G3315</f>
        <v>0</v>
      </c>
      <c r="H3315" s="191">
        <f>'5 Driver Data'!H3315</f>
        <v>0</v>
      </c>
      <c r="I3315" s="191">
        <f>'5 Driver Data'!I3315</f>
        <v>0</v>
      </c>
      <c r="J3315" s="191">
        <f>'5 Driver Data'!J3315</f>
        <v>0</v>
      </c>
      <c r="K3315" s="206">
        <f>'5 Driver Data'!K3315</f>
        <v>0</v>
      </c>
      <c r="L3315" s="1"/>
      <c r="M3315" s="216" t="str">
        <f>IF(D3315=0,"Blank",'3 Model Input'!E$44*'3 Model Input'!E$45)</f>
        <v>Blank</v>
      </c>
      <c r="N3315" s="197" t="str">
        <f t="shared" si="540"/>
        <v>Blank</v>
      </c>
      <c r="O3315" s="197" t="str">
        <f>IF(D3315=0,"Blank",'3 Model Input'!E$49*(1-'3 Model Input'!E$51))</f>
        <v>Blank</v>
      </c>
      <c r="P3315" s="197" t="str">
        <f t="shared" si="541"/>
        <v>Blank</v>
      </c>
      <c r="Q3315" s="197" t="str">
        <f>IF(D3315=0,"Blank",IF(D3315="BEV",E3315*(1-'3 Model Input'!E$54), E3315))</f>
        <v>Blank</v>
      </c>
      <c r="R3315" s="198" t="str">
        <f>IF(D3315=0,"Blank",IF(D3315="PHEV",F3315/G3315,F3315*(1-'3 Model Input'!E$54)/G3315))</f>
        <v>Blank</v>
      </c>
      <c r="S3315" s="198" t="str">
        <f>IF(D3315=0,"Blank",IF(D3315="PHEV",MIN(M3315,E3315),MIN(M3315,(E3315*(1-'3 Model Input'!E$54)))))</f>
        <v>Blank</v>
      </c>
      <c r="T3315" s="217" t="str">
        <f t="shared" si="542"/>
        <v>Blank</v>
      </c>
      <c r="U3315" s="89"/>
      <c r="V3315" s="216" t="str">
        <f>IF(D3315=0,"Blank",P3315*'3 Model Input'!E$50)</f>
        <v>Blank</v>
      </c>
      <c r="W3315" s="197" t="str">
        <f t="shared" si="543"/>
        <v>Blank</v>
      </c>
      <c r="X3315" s="197" t="str">
        <f t="shared" si="544"/>
        <v>Blank</v>
      </c>
      <c r="Y3315" s="197" t="str">
        <f t="shared" si="545"/>
        <v>Blank</v>
      </c>
      <c r="Z3315" s="197" t="str">
        <f t="shared" si="546"/>
        <v>Blank</v>
      </c>
      <c r="AA3315" s="223" t="str" cm="1">
        <f t="array" ref="AA3315">_xlfn.IFS(ISTEXT('3 Model Input'!F$70),"Missing",ISTEXT('3 Model Input'!I$70),"Missing",ISNUMBER('3 Model Input'!K$70),'3 Model Input'!K$70*P3315)</f>
        <v>Missing</v>
      </c>
      <c r="AB3315" s="89"/>
      <c r="AC3315" s="227" t="str" cm="1">
        <f t="array" ref="AC3315">IF(D3315=0,"Blank",_xlfn.IFS('3 Model Input'!E$61=1,(V3315*G3315)/T3315,'3 Model Input'!E$61=2,(W3315*G3315)/T3315,'3 Model Input'!E$61=3,(X3315*G3315)/T3315,'3 Model Input'!E$61=4,(Y3315*G3315)/T3315,'3 Model Input'!E$61=5,(Z3315*G3315)/T3315, ISTEXT('3 Model Input'!E$61),"Missing",'3 Model Input'!E$61=6,(AA3315*G3315)/T3315))</f>
        <v>Blank</v>
      </c>
      <c r="AD3315" s="202" t="str">
        <f t="shared" si="547"/>
        <v>Blank</v>
      </c>
      <c r="AE3315" s="202" t="str">
        <f t="shared" si="548"/>
        <v>Blank</v>
      </c>
      <c r="AF3315" s="217" t="str">
        <f t="shared" si="549"/>
        <v>Blank</v>
      </c>
      <c r="AG3315" s="9" t="str" cm="1">
        <f t="array" ref="AG3315">_xlfn.IFS(ISNUMBER(AC3315), "", ISNUMBER(SEARCH("Blank", AC3315)), "", ISERROR(AC3315), "Bad input on tab 3")</f>
        <v/>
      </c>
    </row>
    <row r="3316" spans="2:33" ht="15" customHeight="1" x14ac:dyDescent="0.75">
      <c r="B3316" s="205" t="str">
        <f>'5 Driver Data'!B3316</f>
        <v>3308</v>
      </c>
      <c r="C3316" s="193">
        <f>'5 Driver Data'!C3316</f>
        <v>0</v>
      </c>
      <c r="D3316" s="192">
        <f>'5 Driver Data'!D3316</f>
        <v>0</v>
      </c>
      <c r="E3316" s="191">
        <f>'5 Driver Data'!E3316</f>
        <v>0</v>
      </c>
      <c r="F3316" s="191">
        <f>'5 Driver Data'!F3316</f>
        <v>0</v>
      </c>
      <c r="G3316" s="191">
        <f>'5 Driver Data'!G3316</f>
        <v>0</v>
      </c>
      <c r="H3316" s="191">
        <f>'5 Driver Data'!H3316</f>
        <v>0</v>
      </c>
      <c r="I3316" s="191">
        <f>'5 Driver Data'!I3316</f>
        <v>0</v>
      </c>
      <c r="J3316" s="191">
        <f>'5 Driver Data'!J3316</f>
        <v>0</v>
      </c>
      <c r="K3316" s="206">
        <f>'5 Driver Data'!K3316</f>
        <v>0</v>
      </c>
      <c r="L3316" s="1"/>
      <c r="M3316" s="216" t="str">
        <f>IF(D3316=0,"Blank",'3 Model Input'!E$44*'3 Model Input'!E$45)</f>
        <v>Blank</v>
      </c>
      <c r="N3316" s="197" t="str">
        <f t="shared" si="540"/>
        <v>Blank</v>
      </c>
      <c r="O3316" s="197" t="str">
        <f>IF(D3316=0,"Blank",'3 Model Input'!E$49*(1-'3 Model Input'!E$51))</f>
        <v>Blank</v>
      </c>
      <c r="P3316" s="197" t="str">
        <f t="shared" si="541"/>
        <v>Blank</v>
      </c>
      <c r="Q3316" s="197" t="str">
        <f>IF(D3316=0,"Blank",IF(D3316="BEV",E3316*(1-'3 Model Input'!E$54), E3316))</f>
        <v>Blank</v>
      </c>
      <c r="R3316" s="198" t="str">
        <f>IF(D3316=0,"Blank",IF(D3316="PHEV",F3316/G3316,F3316*(1-'3 Model Input'!E$54)/G3316))</f>
        <v>Blank</v>
      </c>
      <c r="S3316" s="198" t="str">
        <f>IF(D3316=0,"Blank",IF(D3316="PHEV",MIN(M3316,E3316),MIN(M3316,(E3316*(1-'3 Model Input'!E$54)))))</f>
        <v>Blank</v>
      </c>
      <c r="T3316" s="217" t="str">
        <f t="shared" si="542"/>
        <v>Blank</v>
      </c>
      <c r="U3316" s="89"/>
      <c r="V3316" s="216" t="str">
        <f>IF(D3316=0,"Blank",P3316*'3 Model Input'!E$50)</f>
        <v>Blank</v>
      </c>
      <c r="W3316" s="197" t="str">
        <f t="shared" si="543"/>
        <v>Blank</v>
      </c>
      <c r="X3316" s="197" t="str">
        <f t="shared" si="544"/>
        <v>Blank</v>
      </c>
      <c r="Y3316" s="197" t="str">
        <f t="shared" si="545"/>
        <v>Blank</v>
      </c>
      <c r="Z3316" s="197" t="str">
        <f t="shared" si="546"/>
        <v>Blank</v>
      </c>
      <c r="AA3316" s="223" t="str" cm="1">
        <f t="array" ref="AA3316">_xlfn.IFS(ISTEXT('3 Model Input'!F$70),"Missing",ISTEXT('3 Model Input'!I$70),"Missing",ISNUMBER('3 Model Input'!K$70),'3 Model Input'!K$70*P3316)</f>
        <v>Missing</v>
      </c>
      <c r="AB3316" s="89"/>
      <c r="AC3316" s="227" t="str" cm="1">
        <f t="array" ref="AC3316">IF(D3316=0,"Blank",_xlfn.IFS('3 Model Input'!E$61=1,(V3316*G3316)/T3316,'3 Model Input'!E$61=2,(W3316*G3316)/T3316,'3 Model Input'!E$61=3,(X3316*G3316)/T3316,'3 Model Input'!E$61=4,(Y3316*G3316)/T3316,'3 Model Input'!E$61=5,(Z3316*G3316)/T3316, ISTEXT('3 Model Input'!E$61),"Missing",'3 Model Input'!E$61=6,(AA3316*G3316)/T3316))</f>
        <v>Blank</v>
      </c>
      <c r="AD3316" s="202" t="str">
        <f t="shared" si="547"/>
        <v>Blank</v>
      </c>
      <c r="AE3316" s="202" t="str">
        <f t="shared" si="548"/>
        <v>Blank</v>
      </c>
      <c r="AF3316" s="217" t="str">
        <f t="shared" si="549"/>
        <v>Blank</v>
      </c>
      <c r="AG3316" s="9" t="str" cm="1">
        <f t="array" ref="AG3316">_xlfn.IFS(ISNUMBER(AC3316), "", ISNUMBER(SEARCH("Blank", AC3316)), "", ISERROR(AC3316), "Bad input on tab 3")</f>
        <v/>
      </c>
    </row>
    <row r="3317" spans="2:33" ht="15" customHeight="1" x14ac:dyDescent="0.75">
      <c r="B3317" s="205" t="str">
        <f>'5 Driver Data'!B3317</f>
        <v>3309</v>
      </c>
      <c r="C3317" s="193">
        <f>'5 Driver Data'!C3317</f>
        <v>0</v>
      </c>
      <c r="D3317" s="192">
        <f>'5 Driver Data'!D3317</f>
        <v>0</v>
      </c>
      <c r="E3317" s="191">
        <f>'5 Driver Data'!E3317</f>
        <v>0</v>
      </c>
      <c r="F3317" s="191">
        <f>'5 Driver Data'!F3317</f>
        <v>0</v>
      </c>
      <c r="G3317" s="191">
        <f>'5 Driver Data'!G3317</f>
        <v>0</v>
      </c>
      <c r="H3317" s="191">
        <f>'5 Driver Data'!H3317</f>
        <v>0</v>
      </c>
      <c r="I3317" s="191">
        <f>'5 Driver Data'!I3317</f>
        <v>0</v>
      </c>
      <c r="J3317" s="191">
        <f>'5 Driver Data'!J3317</f>
        <v>0</v>
      </c>
      <c r="K3317" s="206">
        <f>'5 Driver Data'!K3317</f>
        <v>0</v>
      </c>
      <c r="L3317" s="1"/>
      <c r="M3317" s="216" t="str">
        <f>IF(D3317=0,"Blank",'3 Model Input'!E$44*'3 Model Input'!E$45)</f>
        <v>Blank</v>
      </c>
      <c r="N3317" s="197" t="str">
        <f t="shared" si="540"/>
        <v>Blank</v>
      </c>
      <c r="O3317" s="197" t="str">
        <f>IF(D3317=0,"Blank",'3 Model Input'!E$49*(1-'3 Model Input'!E$51))</f>
        <v>Blank</v>
      </c>
      <c r="P3317" s="197" t="str">
        <f t="shared" si="541"/>
        <v>Blank</v>
      </c>
      <c r="Q3317" s="197" t="str">
        <f>IF(D3317=0,"Blank",IF(D3317="BEV",E3317*(1-'3 Model Input'!E$54), E3317))</f>
        <v>Blank</v>
      </c>
      <c r="R3317" s="198" t="str">
        <f>IF(D3317=0,"Blank",IF(D3317="PHEV",F3317/G3317,F3317*(1-'3 Model Input'!E$54)/G3317))</f>
        <v>Blank</v>
      </c>
      <c r="S3317" s="198" t="str">
        <f>IF(D3317=0,"Blank",IF(D3317="PHEV",MIN(M3317,E3317),MIN(M3317,(E3317*(1-'3 Model Input'!E$54)))))</f>
        <v>Blank</v>
      </c>
      <c r="T3317" s="217" t="str">
        <f t="shared" si="542"/>
        <v>Blank</v>
      </c>
      <c r="U3317" s="89"/>
      <c r="V3317" s="216" t="str">
        <f>IF(D3317=0,"Blank",P3317*'3 Model Input'!E$50)</f>
        <v>Blank</v>
      </c>
      <c r="W3317" s="197" t="str">
        <f t="shared" si="543"/>
        <v>Blank</v>
      </c>
      <c r="X3317" s="197" t="str">
        <f t="shared" si="544"/>
        <v>Blank</v>
      </c>
      <c r="Y3317" s="197" t="str">
        <f t="shared" si="545"/>
        <v>Blank</v>
      </c>
      <c r="Z3317" s="197" t="str">
        <f t="shared" si="546"/>
        <v>Blank</v>
      </c>
      <c r="AA3317" s="223" t="str" cm="1">
        <f t="array" ref="AA3317">_xlfn.IFS(ISTEXT('3 Model Input'!F$70),"Missing",ISTEXT('3 Model Input'!I$70),"Missing",ISNUMBER('3 Model Input'!K$70),'3 Model Input'!K$70*P3317)</f>
        <v>Missing</v>
      </c>
      <c r="AB3317" s="89"/>
      <c r="AC3317" s="227" t="str" cm="1">
        <f t="array" ref="AC3317">IF(D3317=0,"Blank",_xlfn.IFS('3 Model Input'!E$61=1,(V3317*G3317)/T3317,'3 Model Input'!E$61=2,(W3317*G3317)/T3317,'3 Model Input'!E$61=3,(X3317*G3317)/T3317,'3 Model Input'!E$61=4,(Y3317*G3317)/T3317,'3 Model Input'!E$61=5,(Z3317*G3317)/T3317, ISTEXT('3 Model Input'!E$61),"Missing",'3 Model Input'!E$61=6,(AA3317*G3317)/T3317))</f>
        <v>Blank</v>
      </c>
      <c r="AD3317" s="202" t="str">
        <f t="shared" si="547"/>
        <v>Blank</v>
      </c>
      <c r="AE3317" s="202" t="str">
        <f t="shared" si="548"/>
        <v>Blank</v>
      </c>
      <c r="AF3317" s="217" t="str">
        <f t="shared" si="549"/>
        <v>Blank</v>
      </c>
      <c r="AG3317" s="9" t="str" cm="1">
        <f t="array" ref="AG3317">_xlfn.IFS(ISNUMBER(AC3317), "", ISNUMBER(SEARCH("Blank", AC3317)), "", ISERROR(AC3317), "Bad input on tab 3")</f>
        <v/>
      </c>
    </row>
    <row r="3318" spans="2:33" ht="15" customHeight="1" x14ac:dyDescent="0.75">
      <c r="B3318" s="205" t="str">
        <f>'5 Driver Data'!B3318</f>
        <v>3310</v>
      </c>
      <c r="C3318" s="193">
        <f>'5 Driver Data'!C3318</f>
        <v>0</v>
      </c>
      <c r="D3318" s="192">
        <f>'5 Driver Data'!D3318</f>
        <v>0</v>
      </c>
      <c r="E3318" s="191">
        <f>'5 Driver Data'!E3318</f>
        <v>0</v>
      </c>
      <c r="F3318" s="191">
        <f>'5 Driver Data'!F3318</f>
        <v>0</v>
      </c>
      <c r="G3318" s="191">
        <f>'5 Driver Data'!G3318</f>
        <v>0</v>
      </c>
      <c r="H3318" s="191">
        <f>'5 Driver Data'!H3318</f>
        <v>0</v>
      </c>
      <c r="I3318" s="191">
        <f>'5 Driver Data'!I3318</f>
        <v>0</v>
      </c>
      <c r="J3318" s="191">
        <f>'5 Driver Data'!J3318</f>
        <v>0</v>
      </c>
      <c r="K3318" s="206">
        <f>'5 Driver Data'!K3318</f>
        <v>0</v>
      </c>
      <c r="L3318" s="1"/>
      <c r="M3318" s="216" t="str">
        <f>IF(D3318=0,"Blank",'3 Model Input'!E$44*'3 Model Input'!E$45)</f>
        <v>Blank</v>
      </c>
      <c r="N3318" s="197" t="str">
        <f t="shared" si="540"/>
        <v>Blank</v>
      </c>
      <c r="O3318" s="197" t="str">
        <f>IF(D3318=0,"Blank",'3 Model Input'!E$49*(1-'3 Model Input'!E$51))</f>
        <v>Blank</v>
      </c>
      <c r="P3318" s="197" t="str">
        <f t="shared" si="541"/>
        <v>Blank</v>
      </c>
      <c r="Q3318" s="197" t="str">
        <f>IF(D3318=0,"Blank",IF(D3318="BEV",E3318*(1-'3 Model Input'!E$54), E3318))</f>
        <v>Blank</v>
      </c>
      <c r="R3318" s="198" t="str">
        <f>IF(D3318=0,"Blank",IF(D3318="PHEV",F3318/G3318,F3318*(1-'3 Model Input'!E$54)/G3318))</f>
        <v>Blank</v>
      </c>
      <c r="S3318" s="198" t="str">
        <f>IF(D3318=0,"Blank",IF(D3318="PHEV",MIN(M3318,E3318),MIN(M3318,(E3318*(1-'3 Model Input'!E$54)))))</f>
        <v>Blank</v>
      </c>
      <c r="T3318" s="217" t="str">
        <f t="shared" si="542"/>
        <v>Blank</v>
      </c>
      <c r="U3318" s="89"/>
      <c r="V3318" s="216" t="str">
        <f>IF(D3318=0,"Blank",P3318*'3 Model Input'!E$50)</f>
        <v>Blank</v>
      </c>
      <c r="W3318" s="197" t="str">
        <f t="shared" si="543"/>
        <v>Blank</v>
      </c>
      <c r="X3318" s="197" t="str">
        <f t="shared" si="544"/>
        <v>Blank</v>
      </c>
      <c r="Y3318" s="197" t="str">
        <f t="shared" si="545"/>
        <v>Blank</v>
      </c>
      <c r="Z3318" s="197" t="str">
        <f t="shared" si="546"/>
        <v>Blank</v>
      </c>
      <c r="AA3318" s="223" t="str" cm="1">
        <f t="array" ref="AA3318">_xlfn.IFS(ISTEXT('3 Model Input'!F$70),"Missing",ISTEXT('3 Model Input'!I$70),"Missing",ISNUMBER('3 Model Input'!K$70),'3 Model Input'!K$70*P3318)</f>
        <v>Missing</v>
      </c>
      <c r="AB3318" s="89"/>
      <c r="AC3318" s="227" t="str" cm="1">
        <f t="array" ref="AC3318">IF(D3318=0,"Blank",_xlfn.IFS('3 Model Input'!E$61=1,(V3318*G3318)/T3318,'3 Model Input'!E$61=2,(W3318*G3318)/T3318,'3 Model Input'!E$61=3,(X3318*G3318)/T3318,'3 Model Input'!E$61=4,(Y3318*G3318)/T3318,'3 Model Input'!E$61=5,(Z3318*G3318)/T3318, ISTEXT('3 Model Input'!E$61),"Missing",'3 Model Input'!E$61=6,(AA3318*G3318)/T3318))</f>
        <v>Blank</v>
      </c>
      <c r="AD3318" s="202" t="str">
        <f t="shared" si="547"/>
        <v>Blank</v>
      </c>
      <c r="AE3318" s="202" t="str">
        <f t="shared" si="548"/>
        <v>Blank</v>
      </c>
      <c r="AF3318" s="217" t="str">
        <f t="shared" si="549"/>
        <v>Blank</v>
      </c>
      <c r="AG3318" s="9" t="str" cm="1">
        <f t="array" ref="AG3318">_xlfn.IFS(ISNUMBER(AC3318), "", ISNUMBER(SEARCH("Blank", AC3318)), "", ISERROR(AC3318), "Bad input on tab 3")</f>
        <v/>
      </c>
    </row>
    <row r="3319" spans="2:33" ht="15" customHeight="1" x14ac:dyDescent="0.75">
      <c r="B3319" s="205" t="str">
        <f>'5 Driver Data'!B3319</f>
        <v>3311</v>
      </c>
      <c r="C3319" s="193">
        <f>'5 Driver Data'!C3319</f>
        <v>0</v>
      </c>
      <c r="D3319" s="192">
        <f>'5 Driver Data'!D3319</f>
        <v>0</v>
      </c>
      <c r="E3319" s="191">
        <f>'5 Driver Data'!E3319</f>
        <v>0</v>
      </c>
      <c r="F3319" s="191">
        <f>'5 Driver Data'!F3319</f>
        <v>0</v>
      </c>
      <c r="G3319" s="191">
        <f>'5 Driver Data'!G3319</f>
        <v>0</v>
      </c>
      <c r="H3319" s="191">
        <f>'5 Driver Data'!H3319</f>
        <v>0</v>
      </c>
      <c r="I3319" s="191">
        <f>'5 Driver Data'!I3319</f>
        <v>0</v>
      </c>
      <c r="J3319" s="191">
        <f>'5 Driver Data'!J3319</f>
        <v>0</v>
      </c>
      <c r="K3319" s="206">
        <f>'5 Driver Data'!K3319</f>
        <v>0</v>
      </c>
      <c r="L3319" s="1"/>
      <c r="M3319" s="216" t="str">
        <f>IF(D3319=0,"Blank",'3 Model Input'!E$44*'3 Model Input'!E$45)</f>
        <v>Blank</v>
      </c>
      <c r="N3319" s="197" t="str">
        <f t="shared" si="540"/>
        <v>Blank</v>
      </c>
      <c r="O3319" s="197" t="str">
        <f>IF(D3319=0,"Blank",'3 Model Input'!E$49*(1-'3 Model Input'!E$51))</f>
        <v>Blank</v>
      </c>
      <c r="P3319" s="197" t="str">
        <f t="shared" si="541"/>
        <v>Blank</v>
      </c>
      <c r="Q3319" s="197" t="str">
        <f>IF(D3319=0,"Blank",IF(D3319="BEV",E3319*(1-'3 Model Input'!E$54), E3319))</f>
        <v>Blank</v>
      </c>
      <c r="R3319" s="198" t="str">
        <f>IF(D3319=0,"Blank",IF(D3319="PHEV",F3319/G3319,F3319*(1-'3 Model Input'!E$54)/G3319))</f>
        <v>Blank</v>
      </c>
      <c r="S3319" s="198" t="str">
        <f>IF(D3319=0,"Blank",IF(D3319="PHEV",MIN(M3319,E3319),MIN(M3319,(E3319*(1-'3 Model Input'!E$54)))))</f>
        <v>Blank</v>
      </c>
      <c r="T3319" s="217" t="str">
        <f t="shared" si="542"/>
        <v>Blank</v>
      </c>
      <c r="U3319" s="89"/>
      <c r="V3319" s="216" t="str">
        <f>IF(D3319=0,"Blank",P3319*'3 Model Input'!E$50)</f>
        <v>Blank</v>
      </c>
      <c r="W3319" s="197" t="str">
        <f t="shared" si="543"/>
        <v>Blank</v>
      </c>
      <c r="X3319" s="197" t="str">
        <f t="shared" si="544"/>
        <v>Blank</v>
      </c>
      <c r="Y3319" s="197" t="str">
        <f t="shared" si="545"/>
        <v>Blank</v>
      </c>
      <c r="Z3319" s="197" t="str">
        <f t="shared" si="546"/>
        <v>Blank</v>
      </c>
      <c r="AA3319" s="223" t="str" cm="1">
        <f t="array" ref="AA3319">_xlfn.IFS(ISTEXT('3 Model Input'!F$70),"Missing",ISTEXT('3 Model Input'!I$70),"Missing",ISNUMBER('3 Model Input'!K$70),'3 Model Input'!K$70*P3319)</f>
        <v>Missing</v>
      </c>
      <c r="AB3319" s="89"/>
      <c r="AC3319" s="227" t="str" cm="1">
        <f t="array" ref="AC3319">IF(D3319=0,"Blank",_xlfn.IFS('3 Model Input'!E$61=1,(V3319*G3319)/T3319,'3 Model Input'!E$61=2,(W3319*G3319)/T3319,'3 Model Input'!E$61=3,(X3319*G3319)/T3319,'3 Model Input'!E$61=4,(Y3319*G3319)/T3319,'3 Model Input'!E$61=5,(Z3319*G3319)/T3319, ISTEXT('3 Model Input'!E$61),"Missing",'3 Model Input'!E$61=6,(AA3319*G3319)/T3319))</f>
        <v>Blank</v>
      </c>
      <c r="AD3319" s="202" t="str">
        <f t="shared" si="547"/>
        <v>Blank</v>
      </c>
      <c r="AE3319" s="202" t="str">
        <f t="shared" si="548"/>
        <v>Blank</v>
      </c>
      <c r="AF3319" s="217" t="str">
        <f t="shared" si="549"/>
        <v>Blank</v>
      </c>
      <c r="AG3319" s="9" t="str" cm="1">
        <f t="array" ref="AG3319">_xlfn.IFS(ISNUMBER(AC3319), "", ISNUMBER(SEARCH("Blank", AC3319)), "", ISERROR(AC3319), "Bad input on tab 3")</f>
        <v/>
      </c>
    </row>
    <row r="3320" spans="2:33" ht="15" customHeight="1" x14ac:dyDescent="0.75">
      <c r="B3320" s="205" t="str">
        <f>'5 Driver Data'!B3320</f>
        <v>3312</v>
      </c>
      <c r="C3320" s="193">
        <f>'5 Driver Data'!C3320</f>
        <v>0</v>
      </c>
      <c r="D3320" s="192">
        <f>'5 Driver Data'!D3320</f>
        <v>0</v>
      </c>
      <c r="E3320" s="191">
        <f>'5 Driver Data'!E3320</f>
        <v>0</v>
      </c>
      <c r="F3320" s="191">
        <f>'5 Driver Data'!F3320</f>
        <v>0</v>
      </c>
      <c r="G3320" s="191">
        <f>'5 Driver Data'!G3320</f>
        <v>0</v>
      </c>
      <c r="H3320" s="191">
        <f>'5 Driver Data'!H3320</f>
        <v>0</v>
      </c>
      <c r="I3320" s="191">
        <f>'5 Driver Data'!I3320</f>
        <v>0</v>
      </c>
      <c r="J3320" s="191">
        <f>'5 Driver Data'!J3320</f>
        <v>0</v>
      </c>
      <c r="K3320" s="206">
        <f>'5 Driver Data'!K3320</f>
        <v>0</v>
      </c>
      <c r="L3320" s="1"/>
      <c r="M3320" s="216" t="str">
        <f>IF(D3320=0,"Blank",'3 Model Input'!E$44*'3 Model Input'!E$45)</f>
        <v>Blank</v>
      </c>
      <c r="N3320" s="197" t="str">
        <f t="shared" si="540"/>
        <v>Blank</v>
      </c>
      <c r="O3320" s="197" t="str">
        <f>IF(D3320=0,"Blank",'3 Model Input'!E$49*(1-'3 Model Input'!E$51))</f>
        <v>Blank</v>
      </c>
      <c r="P3320" s="197" t="str">
        <f t="shared" si="541"/>
        <v>Blank</v>
      </c>
      <c r="Q3320" s="197" t="str">
        <f>IF(D3320=0,"Blank",IF(D3320="BEV",E3320*(1-'3 Model Input'!E$54), E3320))</f>
        <v>Blank</v>
      </c>
      <c r="R3320" s="198" t="str">
        <f>IF(D3320=0,"Blank",IF(D3320="PHEV",F3320/G3320,F3320*(1-'3 Model Input'!E$54)/G3320))</f>
        <v>Blank</v>
      </c>
      <c r="S3320" s="198" t="str">
        <f>IF(D3320=0,"Blank",IF(D3320="PHEV",MIN(M3320,E3320),MIN(M3320,(E3320*(1-'3 Model Input'!E$54)))))</f>
        <v>Blank</v>
      </c>
      <c r="T3320" s="217" t="str">
        <f t="shared" si="542"/>
        <v>Blank</v>
      </c>
      <c r="U3320" s="89"/>
      <c r="V3320" s="216" t="str">
        <f>IF(D3320=0,"Blank",P3320*'3 Model Input'!E$50)</f>
        <v>Blank</v>
      </c>
      <c r="W3320" s="197" t="str">
        <f t="shared" si="543"/>
        <v>Blank</v>
      </c>
      <c r="X3320" s="197" t="str">
        <f t="shared" si="544"/>
        <v>Blank</v>
      </c>
      <c r="Y3320" s="197" t="str">
        <f t="shared" si="545"/>
        <v>Blank</v>
      </c>
      <c r="Z3320" s="197" t="str">
        <f t="shared" si="546"/>
        <v>Blank</v>
      </c>
      <c r="AA3320" s="223" t="str" cm="1">
        <f t="array" ref="AA3320">_xlfn.IFS(ISTEXT('3 Model Input'!F$70),"Missing",ISTEXT('3 Model Input'!I$70),"Missing",ISNUMBER('3 Model Input'!K$70),'3 Model Input'!K$70*P3320)</f>
        <v>Missing</v>
      </c>
      <c r="AB3320" s="89"/>
      <c r="AC3320" s="227" t="str" cm="1">
        <f t="array" ref="AC3320">IF(D3320=0,"Blank",_xlfn.IFS('3 Model Input'!E$61=1,(V3320*G3320)/T3320,'3 Model Input'!E$61=2,(W3320*G3320)/T3320,'3 Model Input'!E$61=3,(X3320*G3320)/T3320,'3 Model Input'!E$61=4,(Y3320*G3320)/T3320,'3 Model Input'!E$61=5,(Z3320*G3320)/T3320, ISTEXT('3 Model Input'!E$61),"Missing",'3 Model Input'!E$61=6,(AA3320*G3320)/T3320))</f>
        <v>Blank</v>
      </c>
      <c r="AD3320" s="202" t="str">
        <f t="shared" si="547"/>
        <v>Blank</v>
      </c>
      <c r="AE3320" s="202" t="str">
        <f t="shared" si="548"/>
        <v>Blank</v>
      </c>
      <c r="AF3320" s="217" t="str">
        <f t="shared" si="549"/>
        <v>Blank</v>
      </c>
      <c r="AG3320" s="9" t="str" cm="1">
        <f t="array" ref="AG3320">_xlfn.IFS(ISNUMBER(AC3320), "", ISNUMBER(SEARCH("Blank", AC3320)), "", ISERROR(AC3320), "Bad input on tab 3")</f>
        <v/>
      </c>
    </row>
    <row r="3321" spans="2:33" ht="15" customHeight="1" x14ac:dyDescent="0.75">
      <c r="B3321" s="205" t="str">
        <f>'5 Driver Data'!B3321</f>
        <v>3313</v>
      </c>
      <c r="C3321" s="193">
        <f>'5 Driver Data'!C3321</f>
        <v>0</v>
      </c>
      <c r="D3321" s="192">
        <f>'5 Driver Data'!D3321</f>
        <v>0</v>
      </c>
      <c r="E3321" s="191">
        <f>'5 Driver Data'!E3321</f>
        <v>0</v>
      </c>
      <c r="F3321" s="191">
        <f>'5 Driver Data'!F3321</f>
        <v>0</v>
      </c>
      <c r="G3321" s="191">
        <f>'5 Driver Data'!G3321</f>
        <v>0</v>
      </c>
      <c r="H3321" s="191">
        <f>'5 Driver Data'!H3321</f>
        <v>0</v>
      </c>
      <c r="I3321" s="191">
        <f>'5 Driver Data'!I3321</f>
        <v>0</v>
      </c>
      <c r="J3321" s="191">
        <f>'5 Driver Data'!J3321</f>
        <v>0</v>
      </c>
      <c r="K3321" s="206">
        <f>'5 Driver Data'!K3321</f>
        <v>0</v>
      </c>
      <c r="L3321" s="1"/>
      <c r="M3321" s="216" t="str">
        <f>IF(D3321=0,"Blank",'3 Model Input'!E$44*'3 Model Input'!E$45)</f>
        <v>Blank</v>
      </c>
      <c r="N3321" s="197" t="str">
        <f t="shared" si="540"/>
        <v>Blank</v>
      </c>
      <c r="O3321" s="197" t="str">
        <f>IF(D3321=0,"Blank",'3 Model Input'!E$49*(1-'3 Model Input'!E$51))</f>
        <v>Blank</v>
      </c>
      <c r="P3321" s="197" t="str">
        <f t="shared" si="541"/>
        <v>Blank</v>
      </c>
      <c r="Q3321" s="197" t="str">
        <f>IF(D3321=0,"Blank",IF(D3321="BEV",E3321*(1-'3 Model Input'!E$54), E3321))</f>
        <v>Blank</v>
      </c>
      <c r="R3321" s="198" t="str">
        <f>IF(D3321=0,"Blank",IF(D3321="PHEV",F3321/G3321,F3321*(1-'3 Model Input'!E$54)/G3321))</f>
        <v>Blank</v>
      </c>
      <c r="S3321" s="198" t="str">
        <f>IF(D3321=0,"Blank",IF(D3321="PHEV",MIN(M3321,E3321),MIN(M3321,(E3321*(1-'3 Model Input'!E$54)))))</f>
        <v>Blank</v>
      </c>
      <c r="T3321" s="217" t="str">
        <f t="shared" si="542"/>
        <v>Blank</v>
      </c>
      <c r="U3321" s="89"/>
      <c r="V3321" s="216" t="str">
        <f>IF(D3321=0,"Blank",P3321*'3 Model Input'!E$50)</f>
        <v>Blank</v>
      </c>
      <c r="W3321" s="197" t="str">
        <f t="shared" si="543"/>
        <v>Blank</v>
      </c>
      <c r="X3321" s="197" t="str">
        <f t="shared" si="544"/>
        <v>Blank</v>
      </c>
      <c r="Y3321" s="197" t="str">
        <f t="shared" si="545"/>
        <v>Blank</v>
      </c>
      <c r="Z3321" s="197" t="str">
        <f t="shared" si="546"/>
        <v>Blank</v>
      </c>
      <c r="AA3321" s="223" t="str" cm="1">
        <f t="array" ref="AA3321">_xlfn.IFS(ISTEXT('3 Model Input'!F$70),"Missing",ISTEXT('3 Model Input'!I$70),"Missing",ISNUMBER('3 Model Input'!K$70),'3 Model Input'!K$70*P3321)</f>
        <v>Missing</v>
      </c>
      <c r="AB3321" s="89"/>
      <c r="AC3321" s="227" t="str" cm="1">
        <f t="array" ref="AC3321">IF(D3321=0,"Blank",_xlfn.IFS('3 Model Input'!E$61=1,(V3321*G3321)/T3321,'3 Model Input'!E$61=2,(W3321*G3321)/T3321,'3 Model Input'!E$61=3,(X3321*G3321)/T3321,'3 Model Input'!E$61=4,(Y3321*G3321)/T3321,'3 Model Input'!E$61=5,(Z3321*G3321)/T3321, ISTEXT('3 Model Input'!E$61),"Missing",'3 Model Input'!E$61=6,(AA3321*G3321)/T3321))</f>
        <v>Blank</v>
      </c>
      <c r="AD3321" s="202" t="str">
        <f t="shared" si="547"/>
        <v>Blank</v>
      </c>
      <c r="AE3321" s="202" t="str">
        <f t="shared" si="548"/>
        <v>Blank</v>
      </c>
      <c r="AF3321" s="217" t="str">
        <f t="shared" si="549"/>
        <v>Blank</v>
      </c>
      <c r="AG3321" s="9" t="str" cm="1">
        <f t="array" ref="AG3321">_xlfn.IFS(ISNUMBER(AC3321), "", ISNUMBER(SEARCH("Blank", AC3321)), "", ISERROR(AC3321), "Bad input on tab 3")</f>
        <v/>
      </c>
    </row>
    <row r="3322" spans="2:33" ht="15" customHeight="1" x14ac:dyDescent="0.75">
      <c r="B3322" s="205" t="str">
        <f>'5 Driver Data'!B3322</f>
        <v>3314</v>
      </c>
      <c r="C3322" s="193">
        <f>'5 Driver Data'!C3322</f>
        <v>0</v>
      </c>
      <c r="D3322" s="192">
        <f>'5 Driver Data'!D3322</f>
        <v>0</v>
      </c>
      <c r="E3322" s="191">
        <f>'5 Driver Data'!E3322</f>
        <v>0</v>
      </c>
      <c r="F3322" s="191">
        <f>'5 Driver Data'!F3322</f>
        <v>0</v>
      </c>
      <c r="G3322" s="191">
        <f>'5 Driver Data'!G3322</f>
        <v>0</v>
      </c>
      <c r="H3322" s="191">
        <f>'5 Driver Data'!H3322</f>
        <v>0</v>
      </c>
      <c r="I3322" s="191">
        <f>'5 Driver Data'!I3322</f>
        <v>0</v>
      </c>
      <c r="J3322" s="191">
        <f>'5 Driver Data'!J3322</f>
        <v>0</v>
      </c>
      <c r="K3322" s="206">
        <f>'5 Driver Data'!K3322</f>
        <v>0</v>
      </c>
      <c r="L3322" s="1"/>
      <c r="M3322" s="216" t="str">
        <f>IF(D3322=0,"Blank",'3 Model Input'!E$44*'3 Model Input'!E$45)</f>
        <v>Blank</v>
      </c>
      <c r="N3322" s="197" t="str">
        <f t="shared" si="540"/>
        <v>Blank</v>
      </c>
      <c r="O3322" s="197" t="str">
        <f>IF(D3322=0,"Blank",'3 Model Input'!E$49*(1-'3 Model Input'!E$51))</f>
        <v>Blank</v>
      </c>
      <c r="P3322" s="197" t="str">
        <f t="shared" si="541"/>
        <v>Blank</v>
      </c>
      <c r="Q3322" s="197" t="str">
        <f>IF(D3322=0,"Blank",IF(D3322="BEV",E3322*(1-'3 Model Input'!E$54), E3322))</f>
        <v>Blank</v>
      </c>
      <c r="R3322" s="198" t="str">
        <f>IF(D3322=0,"Blank",IF(D3322="PHEV",F3322/G3322,F3322*(1-'3 Model Input'!E$54)/G3322))</f>
        <v>Blank</v>
      </c>
      <c r="S3322" s="198" t="str">
        <f>IF(D3322=0,"Blank",IF(D3322="PHEV",MIN(M3322,E3322),MIN(M3322,(E3322*(1-'3 Model Input'!E$54)))))</f>
        <v>Blank</v>
      </c>
      <c r="T3322" s="217" t="str">
        <f t="shared" si="542"/>
        <v>Blank</v>
      </c>
      <c r="U3322" s="89"/>
      <c r="V3322" s="216" t="str">
        <f>IF(D3322=0,"Blank",P3322*'3 Model Input'!E$50)</f>
        <v>Blank</v>
      </c>
      <c r="W3322" s="197" t="str">
        <f t="shared" si="543"/>
        <v>Blank</v>
      </c>
      <c r="X3322" s="197" t="str">
        <f t="shared" si="544"/>
        <v>Blank</v>
      </c>
      <c r="Y3322" s="197" t="str">
        <f t="shared" si="545"/>
        <v>Blank</v>
      </c>
      <c r="Z3322" s="197" t="str">
        <f t="shared" si="546"/>
        <v>Blank</v>
      </c>
      <c r="AA3322" s="223" t="str" cm="1">
        <f t="array" ref="AA3322">_xlfn.IFS(ISTEXT('3 Model Input'!F$70),"Missing",ISTEXT('3 Model Input'!I$70),"Missing",ISNUMBER('3 Model Input'!K$70),'3 Model Input'!K$70*P3322)</f>
        <v>Missing</v>
      </c>
      <c r="AB3322" s="89"/>
      <c r="AC3322" s="227" t="str" cm="1">
        <f t="array" ref="AC3322">IF(D3322=0,"Blank",_xlfn.IFS('3 Model Input'!E$61=1,(V3322*G3322)/T3322,'3 Model Input'!E$61=2,(W3322*G3322)/T3322,'3 Model Input'!E$61=3,(X3322*G3322)/T3322,'3 Model Input'!E$61=4,(Y3322*G3322)/T3322,'3 Model Input'!E$61=5,(Z3322*G3322)/T3322, ISTEXT('3 Model Input'!E$61),"Missing",'3 Model Input'!E$61=6,(AA3322*G3322)/T3322))</f>
        <v>Blank</v>
      </c>
      <c r="AD3322" s="202" t="str">
        <f t="shared" si="547"/>
        <v>Blank</v>
      </c>
      <c r="AE3322" s="202" t="str">
        <f t="shared" si="548"/>
        <v>Blank</v>
      </c>
      <c r="AF3322" s="217" t="str">
        <f t="shared" si="549"/>
        <v>Blank</v>
      </c>
      <c r="AG3322" s="9" t="str" cm="1">
        <f t="array" ref="AG3322">_xlfn.IFS(ISNUMBER(AC3322), "", ISNUMBER(SEARCH("Blank", AC3322)), "", ISERROR(AC3322), "Bad input on tab 3")</f>
        <v/>
      </c>
    </row>
    <row r="3323" spans="2:33" ht="15" customHeight="1" x14ac:dyDescent="0.75">
      <c r="B3323" s="205" t="str">
        <f>'5 Driver Data'!B3323</f>
        <v>3315</v>
      </c>
      <c r="C3323" s="193">
        <f>'5 Driver Data'!C3323</f>
        <v>0</v>
      </c>
      <c r="D3323" s="192">
        <f>'5 Driver Data'!D3323</f>
        <v>0</v>
      </c>
      <c r="E3323" s="191">
        <f>'5 Driver Data'!E3323</f>
        <v>0</v>
      </c>
      <c r="F3323" s="191">
        <f>'5 Driver Data'!F3323</f>
        <v>0</v>
      </c>
      <c r="G3323" s="191">
        <f>'5 Driver Data'!G3323</f>
        <v>0</v>
      </c>
      <c r="H3323" s="191">
        <f>'5 Driver Data'!H3323</f>
        <v>0</v>
      </c>
      <c r="I3323" s="191">
        <f>'5 Driver Data'!I3323</f>
        <v>0</v>
      </c>
      <c r="J3323" s="191">
        <f>'5 Driver Data'!J3323</f>
        <v>0</v>
      </c>
      <c r="K3323" s="206">
        <f>'5 Driver Data'!K3323</f>
        <v>0</v>
      </c>
      <c r="L3323" s="1"/>
      <c r="M3323" s="216" t="str">
        <f>IF(D3323=0,"Blank",'3 Model Input'!E$44*'3 Model Input'!E$45)</f>
        <v>Blank</v>
      </c>
      <c r="N3323" s="197" t="str">
        <f t="shared" si="540"/>
        <v>Blank</v>
      </c>
      <c r="O3323" s="197" t="str">
        <f>IF(D3323=0,"Blank",'3 Model Input'!E$49*(1-'3 Model Input'!E$51))</f>
        <v>Blank</v>
      </c>
      <c r="P3323" s="197" t="str">
        <f t="shared" si="541"/>
        <v>Blank</v>
      </c>
      <c r="Q3323" s="197" t="str">
        <f>IF(D3323=0,"Blank",IF(D3323="BEV",E3323*(1-'3 Model Input'!E$54), E3323))</f>
        <v>Blank</v>
      </c>
      <c r="R3323" s="198" t="str">
        <f>IF(D3323=0,"Blank",IF(D3323="PHEV",F3323/G3323,F3323*(1-'3 Model Input'!E$54)/G3323))</f>
        <v>Blank</v>
      </c>
      <c r="S3323" s="198" t="str">
        <f>IF(D3323=0,"Blank",IF(D3323="PHEV",MIN(M3323,E3323),MIN(M3323,(E3323*(1-'3 Model Input'!E$54)))))</f>
        <v>Blank</v>
      </c>
      <c r="T3323" s="217" t="str">
        <f t="shared" si="542"/>
        <v>Blank</v>
      </c>
      <c r="U3323" s="89"/>
      <c r="V3323" s="216" t="str">
        <f>IF(D3323=0,"Blank",P3323*'3 Model Input'!E$50)</f>
        <v>Blank</v>
      </c>
      <c r="W3323" s="197" t="str">
        <f t="shared" si="543"/>
        <v>Blank</v>
      </c>
      <c r="X3323" s="197" t="str">
        <f t="shared" si="544"/>
        <v>Blank</v>
      </c>
      <c r="Y3323" s="197" t="str">
        <f t="shared" si="545"/>
        <v>Blank</v>
      </c>
      <c r="Z3323" s="197" t="str">
        <f t="shared" si="546"/>
        <v>Blank</v>
      </c>
      <c r="AA3323" s="223" t="str" cm="1">
        <f t="array" ref="AA3323">_xlfn.IFS(ISTEXT('3 Model Input'!F$70),"Missing",ISTEXT('3 Model Input'!I$70),"Missing",ISNUMBER('3 Model Input'!K$70),'3 Model Input'!K$70*P3323)</f>
        <v>Missing</v>
      </c>
      <c r="AB3323" s="89"/>
      <c r="AC3323" s="227" t="str" cm="1">
        <f t="array" ref="AC3323">IF(D3323=0,"Blank",_xlfn.IFS('3 Model Input'!E$61=1,(V3323*G3323)/T3323,'3 Model Input'!E$61=2,(W3323*G3323)/T3323,'3 Model Input'!E$61=3,(X3323*G3323)/T3323,'3 Model Input'!E$61=4,(Y3323*G3323)/T3323,'3 Model Input'!E$61=5,(Z3323*G3323)/T3323, ISTEXT('3 Model Input'!E$61),"Missing",'3 Model Input'!E$61=6,(AA3323*G3323)/T3323))</f>
        <v>Blank</v>
      </c>
      <c r="AD3323" s="202" t="str">
        <f t="shared" si="547"/>
        <v>Blank</v>
      </c>
      <c r="AE3323" s="202" t="str">
        <f t="shared" si="548"/>
        <v>Blank</v>
      </c>
      <c r="AF3323" s="217" t="str">
        <f t="shared" si="549"/>
        <v>Blank</v>
      </c>
      <c r="AG3323" s="9" t="str" cm="1">
        <f t="array" ref="AG3323">_xlfn.IFS(ISNUMBER(AC3323), "", ISNUMBER(SEARCH("Blank", AC3323)), "", ISERROR(AC3323), "Bad input on tab 3")</f>
        <v/>
      </c>
    </row>
    <row r="3324" spans="2:33" ht="15" customHeight="1" x14ac:dyDescent="0.75">
      <c r="B3324" s="205" t="str">
        <f>'5 Driver Data'!B3324</f>
        <v>3316</v>
      </c>
      <c r="C3324" s="193">
        <f>'5 Driver Data'!C3324</f>
        <v>0</v>
      </c>
      <c r="D3324" s="192">
        <f>'5 Driver Data'!D3324</f>
        <v>0</v>
      </c>
      <c r="E3324" s="191">
        <f>'5 Driver Data'!E3324</f>
        <v>0</v>
      </c>
      <c r="F3324" s="191">
        <f>'5 Driver Data'!F3324</f>
        <v>0</v>
      </c>
      <c r="G3324" s="191">
        <f>'5 Driver Data'!G3324</f>
        <v>0</v>
      </c>
      <c r="H3324" s="191">
        <f>'5 Driver Data'!H3324</f>
        <v>0</v>
      </c>
      <c r="I3324" s="191">
        <f>'5 Driver Data'!I3324</f>
        <v>0</v>
      </c>
      <c r="J3324" s="191">
        <f>'5 Driver Data'!J3324</f>
        <v>0</v>
      </c>
      <c r="K3324" s="206">
        <f>'5 Driver Data'!K3324</f>
        <v>0</v>
      </c>
      <c r="L3324" s="1"/>
      <c r="M3324" s="216" t="str">
        <f>IF(D3324=0,"Blank",'3 Model Input'!E$44*'3 Model Input'!E$45)</f>
        <v>Blank</v>
      </c>
      <c r="N3324" s="197" t="str">
        <f t="shared" si="540"/>
        <v>Blank</v>
      </c>
      <c r="O3324" s="197" t="str">
        <f>IF(D3324=0,"Blank",'3 Model Input'!E$49*(1-'3 Model Input'!E$51))</f>
        <v>Blank</v>
      </c>
      <c r="P3324" s="197" t="str">
        <f t="shared" si="541"/>
        <v>Blank</v>
      </c>
      <c r="Q3324" s="197" t="str">
        <f>IF(D3324=0,"Blank",IF(D3324="BEV",E3324*(1-'3 Model Input'!E$54), E3324))</f>
        <v>Blank</v>
      </c>
      <c r="R3324" s="198" t="str">
        <f>IF(D3324=0,"Blank",IF(D3324="PHEV",F3324/G3324,F3324*(1-'3 Model Input'!E$54)/G3324))</f>
        <v>Blank</v>
      </c>
      <c r="S3324" s="198" t="str">
        <f>IF(D3324=0,"Blank",IF(D3324="PHEV",MIN(M3324,E3324),MIN(M3324,(E3324*(1-'3 Model Input'!E$54)))))</f>
        <v>Blank</v>
      </c>
      <c r="T3324" s="217" t="str">
        <f t="shared" si="542"/>
        <v>Blank</v>
      </c>
      <c r="U3324" s="89"/>
      <c r="V3324" s="216" t="str">
        <f>IF(D3324=0,"Blank",P3324*'3 Model Input'!E$50)</f>
        <v>Blank</v>
      </c>
      <c r="W3324" s="197" t="str">
        <f t="shared" si="543"/>
        <v>Blank</v>
      </c>
      <c r="X3324" s="197" t="str">
        <f t="shared" si="544"/>
        <v>Blank</v>
      </c>
      <c r="Y3324" s="197" t="str">
        <f t="shared" si="545"/>
        <v>Blank</v>
      </c>
      <c r="Z3324" s="197" t="str">
        <f t="shared" si="546"/>
        <v>Blank</v>
      </c>
      <c r="AA3324" s="223" t="str" cm="1">
        <f t="array" ref="AA3324">_xlfn.IFS(ISTEXT('3 Model Input'!F$70),"Missing",ISTEXT('3 Model Input'!I$70),"Missing",ISNUMBER('3 Model Input'!K$70),'3 Model Input'!K$70*P3324)</f>
        <v>Missing</v>
      </c>
      <c r="AB3324" s="89"/>
      <c r="AC3324" s="227" t="str" cm="1">
        <f t="array" ref="AC3324">IF(D3324=0,"Blank",_xlfn.IFS('3 Model Input'!E$61=1,(V3324*G3324)/T3324,'3 Model Input'!E$61=2,(W3324*G3324)/T3324,'3 Model Input'!E$61=3,(X3324*G3324)/T3324,'3 Model Input'!E$61=4,(Y3324*G3324)/T3324,'3 Model Input'!E$61=5,(Z3324*G3324)/T3324, ISTEXT('3 Model Input'!E$61),"Missing",'3 Model Input'!E$61=6,(AA3324*G3324)/T3324))</f>
        <v>Blank</v>
      </c>
      <c r="AD3324" s="202" t="str">
        <f t="shared" si="547"/>
        <v>Blank</v>
      </c>
      <c r="AE3324" s="202" t="str">
        <f t="shared" si="548"/>
        <v>Blank</v>
      </c>
      <c r="AF3324" s="217" t="str">
        <f t="shared" si="549"/>
        <v>Blank</v>
      </c>
      <c r="AG3324" s="9" t="str" cm="1">
        <f t="array" ref="AG3324">_xlfn.IFS(ISNUMBER(AC3324), "", ISNUMBER(SEARCH("Blank", AC3324)), "", ISERROR(AC3324), "Bad input on tab 3")</f>
        <v/>
      </c>
    </row>
    <row r="3325" spans="2:33" ht="15" customHeight="1" x14ac:dyDescent="0.75">
      <c r="B3325" s="205" t="str">
        <f>'5 Driver Data'!B3325</f>
        <v>3317</v>
      </c>
      <c r="C3325" s="193">
        <f>'5 Driver Data'!C3325</f>
        <v>0</v>
      </c>
      <c r="D3325" s="192">
        <f>'5 Driver Data'!D3325</f>
        <v>0</v>
      </c>
      <c r="E3325" s="191">
        <f>'5 Driver Data'!E3325</f>
        <v>0</v>
      </c>
      <c r="F3325" s="191">
        <f>'5 Driver Data'!F3325</f>
        <v>0</v>
      </c>
      <c r="G3325" s="191">
        <f>'5 Driver Data'!G3325</f>
        <v>0</v>
      </c>
      <c r="H3325" s="191">
        <f>'5 Driver Data'!H3325</f>
        <v>0</v>
      </c>
      <c r="I3325" s="191">
        <f>'5 Driver Data'!I3325</f>
        <v>0</v>
      </c>
      <c r="J3325" s="191">
        <f>'5 Driver Data'!J3325</f>
        <v>0</v>
      </c>
      <c r="K3325" s="206">
        <f>'5 Driver Data'!K3325</f>
        <v>0</v>
      </c>
      <c r="L3325" s="1"/>
      <c r="M3325" s="216" t="str">
        <f>IF(D3325=0,"Blank",'3 Model Input'!E$44*'3 Model Input'!E$45)</f>
        <v>Blank</v>
      </c>
      <c r="N3325" s="197" t="str">
        <f t="shared" si="540"/>
        <v>Blank</v>
      </c>
      <c r="O3325" s="197" t="str">
        <f>IF(D3325=0,"Blank",'3 Model Input'!E$49*(1-'3 Model Input'!E$51))</f>
        <v>Blank</v>
      </c>
      <c r="P3325" s="197" t="str">
        <f t="shared" si="541"/>
        <v>Blank</v>
      </c>
      <c r="Q3325" s="197" t="str">
        <f>IF(D3325=0,"Blank",IF(D3325="BEV",E3325*(1-'3 Model Input'!E$54), E3325))</f>
        <v>Blank</v>
      </c>
      <c r="R3325" s="198" t="str">
        <f>IF(D3325=0,"Blank",IF(D3325="PHEV",F3325/G3325,F3325*(1-'3 Model Input'!E$54)/G3325))</f>
        <v>Blank</v>
      </c>
      <c r="S3325" s="198" t="str">
        <f>IF(D3325=0,"Blank",IF(D3325="PHEV",MIN(M3325,E3325),MIN(M3325,(E3325*(1-'3 Model Input'!E$54)))))</f>
        <v>Blank</v>
      </c>
      <c r="T3325" s="217" t="str">
        <f t="shared" si="542"/>
        <v>Blank</v>
      </c>
      <c r="U3325" s="89"/>
      <c r="V3325" s="216" t="str">
        <f>IF(D3325=0,"Blank",P3325*'3 Model Input'!E$50)</f>
        <v>Blank</v>
      </c>
      <c r="W3325" s="197" t="str">
        <f t="shared" si="543"/>
        <v>Blank</v>
      </c>
      <c r="X3325" s="197" t="str">
        <f t="shared" si="544"/>
        <v>Blank</v>
      </c>
      <c r="Y3325" s="197" t="str">
        <f t="shared" si="545"/>
        <v>Blank</v>
      </c>
      <c r="Z3325" s="197" t="str">
        <f t="shared" si="546"/>
        <v>Blank</v>
      </c>
      <c r="AA3325" s="223" t="str" cm="1">
        <f t="array" ref="AA3325">_xlfn.IFS(ISTEXT('3 Model Input'!F$70),"Missing",ISTEXT('3 Model Input'!I$70),"Missing",ISNUMBER('3 Model Input'!K$70),'3 Model Input'!K$70*P3325)</f>
        <v>Missing</v>
      </c>
      <c r="AB3325" s="89"/>
      <c r="AC3325" s="227" t="str" cm="1">
        <f t="array" ref="AC3325">IF(D3325=0,"Blank",_xlfn.IFS('3 Model Input'!E$61=1,(V3325*G3325)/T3325,'3 Model Input'!E$61=2,(W3325*G3325)/T3325,'3 Model Input'!E$61=3,(X3325*G3325)/T3325,'3 Model Input'!E$61=4,(Y3325*G3325)/T3325,'3 Model Input'!E$61=5,(Z3325*G3325)/T3325, ISTEXT('3 Model Input'!E$61),"Missing",'3 Model Input'!E$61=6,(AA3325*G3325)/T3325))</f>
        <v>Blank</v>
      </c>
      <c r="AD3325" s="202" t="str">
        <f t="shared" si="547"/>
        <v>Blank</v>
      </c>
      <c r="AE3325" s="202" t="str">
        <f t="shared" si="548"/>
        <v>Blank</v>
      </c>
      <c r="AF3325" s="217" t="str">
        <f t="shared" si="549"/>
        <v>Blank</v>
      </c>
      <c r="AG3325" s="9" t="str" cm="1">
        <f t="array" ref="AG3325">_xlfn.IFS(ISNUMBER(AC3325), "", ISNUMBER(SEARCH("Blank", AC3325)), "", ISERROR(AC3325), "Bad input on tab 3")</f>
        <v/>
      </c>
    </row>
    <row r="3326" spans="2:33" ht="15" customHeight="1" x14ac:dyDescent="0.75">
      <c r="B3326" s="205" t="str">
        <f>'5 Driver Data'!B3326</f>
        <v>3318</v>
      </c>
      <c r="C3326" s="193">
        <f>'5 Driver Data'!C3326</f>
        <v>0</v>
      </c>
      <c r="D3326" s="192">
        <f>'5 Driver Data'!D3326</f>
        <v>0</v>
      </c>
      <c r="E3326" s="191">
        <f>'5 Driver Data'!E3326</f>
        <v>0</v>
      </c>
      <c r="F3326" s="191">
        <f>'5 Driver Data'!F3326</f>
        <v>0</v>
      </c>
      <c r="G3326" s="191">
        <f>'5 Driver Data'!G3326</f>
        <v>0</v>
      </c>
      <c r="H3326" s="191">
        <f>'5 Driver Data'!H3326</f>
        <v>0</v>
      </c>
      <c r="I3326" s="191">
        <f>'5 Driver Data'!I3326</f>
        <v>0</v>
      </c>
      <c r="J3326" s="191">
        <f>'5 Driver Data'!J3326</f>
        <v>0</v>
      </c>
      <c r="K3326" s="206">
        <f>'5 Driver Data'!K3326</f>
        <v>0</v>
      </c>
      <c r="L3326" s="1"/>
      <c r="M3326" s="216" t="str">
        <f>IF(D3326=0,"Blank",'3 Model Input'!E$44*'3 Model Input'!E$45)</f>
        <v>Blank</v>
      </c>
      <c r="N3326" s="197" t="str">
        <f t="shared" si="540"/>
        <v>Blank</v>
      </c>
      <c r="O3326" s="197" t="str">
        <f>IF(D3326=0,"Blank",'3 Model Input'!E$49*(1-'3 Model Input'!E$51))</f>
        <v>Blank</v>
      </c>
      <c r="P3326" s="197" t="str">
        <f t="shared" si="541"/>
        <v>Blank</v>
      </c>
      <c r="Q3326" s="197" t="str">
        <f>IF(D3326=0,"Blank",IF(D3326="BEV",E3326*(1-'3 Model Input'!E$54), E3326))</f>
        <v>Blank</v>
      </c>
      <c r="R3326" s="198" t="str">
        <f>IF(D3326=0,"Blank",IF(D3326="PHEV",F3326/G3326,F3326*(1-'3 Model Input'!E$54)/G3326))</f>
        <v>Blank</v>
      </c>
      <c r="S3326" s="198" t="str">
        <f>IF(D3326=0,"Blank",IF(D3326="PHEV",MIN(M3326,E3326),MIN(M3326,(E3326*(1-'3 Model Input'!E$54)))))</f>
        <v>Blank</v>
      </c>
      <c r="T3326" s="217" t="str">
        <f t="shared" si="542"/>
        <v>Blank</v>
      </c>
      <c r="U3326" s="89"/>
      <c r="V3326" s="216" t="str">
        <f>IF(D3326=0,"Blank",P3326*'3 Model Input'!E$50)</f>
        <v>Blank</v>
      </c>
      <c r="W3326" s="197" t="str">
        <f t="shared" si="543"/>
        <v>Blank</v>
      </c>
      <c r="X3326" s="197" t="str">
        <f t="shared" si="544"/>
        <v>Blank</v>
      </c>
      <c r="Y3326" s="197" t="str">
        <f t="shared" si="545"/>
        <v>Blank</v>
      </c>
      <c r="Z3326" s="197" t="str">
        <f t="shared" si="546"/>
        <v>Blank</v>
      </c>
      <c r="AA3326" s="223" t="str" cm="1">
        <f t="array" ref="AA3326">_xlfn.IFS(ISTEXT('3 Model Input'!F$70),"Missing",ISTEXT('3 Model Input'!I$70),"Missing",ISNUMBER('3 Model Input'!K$70),'3 Model Input'!K$70*P3326)</f>
        <v>Missing</v>
      </c>
      <c r="AB3326" s="89"/>
      <c r="AC3326" s="227" t="str" cm="1">
        <f t="array" ref="AC3326">IF(D3326=0,"Blank",_xlfn.IFS('3 Model Input'!E$61=1,(V3326*G3326)/T3326,'3 Model Input'!E$61=2,(W3326*G3326)/T3326,'3 Model Input'!E$61=3,(X3326*G3326)/T3326,'3 Model Input'!E$61=4,(Y3326*G3326)/T3326,'3 Model Input'!E$61=5,(Z3326*G3326)/T3326, ISTEXT('3 Model Input'!E$61),"Missing",'3 Model Input'!E$61=6,(AA3326*G3326)/T3326))</f>
        <v>Blank</v>
      </c>
      <c r="AD3326" s="202" t="str">
        <f t="shared" si="547"/>
        <v>Blank</v>
      </c>
      <c r="AE3326" s="202" t="str">
        <f t="shared" si="548"/>
        <v>Blank</v>
      </c>
      <c r="AF3326" s="217" t="str">
        <f t="shared" si="549"/>
        <v>Blank</v>
      </c>
      <c r="AG3326" s="9" t="str" cm="1">
        <f t="array" ref="AG3326">_xlfn.IFS(ISNUMBER(AC3326), "", ISNUMBER(SEARCH("Blank", AC3326)), "", ISERROR(AC3326), "Bad input on tab 3")</f>
        <v/>
      </c>
    </row>
    <row r="3327" spans="2:33" ht="15" customHeight="1" x14ac:dyDescent="0.75">
      <c r="B3327" s="205" t="str">
        <f>'5 Driver Data'!B3327</f>
        <v>3319</v>
      </c>
      <c r="C3327" s="193">
        <f>'5 Driver Data'!C3327</f>
        <v>0</v>
      </c>
      <c r="D3327" s="192">
        <f>'5 Driver Data'!D3327</f>
        <v>0</v>
      </c>
      <c r="E3327" s="191">
        <f>'5 Driver Data'!E3327</f>
        <v>0</v>
      </c>
      <c r="F3327" s="191">
        <f>'5 Driver Data'!F3327</f>
        <v>0</v>
      </c>
      <c r="G3327" s="191">
        <f>'5 Driver Data'!G3327</f>
        <v>0</v>
      </c>
      <c r="H3327" s="191">
        <f>'5 Driver Data'!H3327</f>
        <v>0</v>
      </c>
      <c r="I3327" s="191">
        <f>'5 Driver Data'!I3327</f>
        <v>0</v>
      </c>
      <c r="J3327" s="191">
        <f>'5 Driver Data'!J3327</f>
        <v>0</v>
      </c>
      <c r="K3327" s="206">
        <f>'5 Driver Data'!K3327</f>
        <v>0</v>
      </c>
      <c r="L3327" s="1"/>
      <c r="M3327" s="216" t="str">
        <f>IF(D3327=0,"Blank",'3 Model Input'!E$44*'3 Model Input'!E$45)</f>
        <v>Blank</v>
      </c>
      <c r="N3327" s="197" t="str">
        <f t="shared" si="540"/>
        <v>Blank</v>
      </c>
      <c r="O3327" s="197" t="str">
        <f>IF(D3327=0,"Blank",'3 Model Input'!E$49*(1-'3 Model Input'!E$51))</f>
        <v>Blank</v>
      </c>
      <c r="P3327" s="197" t="str">
        <f t="shared" si="541"/>
        <v>Blank</v>
      </c>
      <c r="Q3327" s="197" t="str">
        <f>IF(D3327=0,"Blank",IF(D3327="BEV",E3327*(1-'3 Model Input'!E$54), E3327))</f>
        <v>Blank</v>
      </c>
      <c r="R3327" s="198" t="str">
        <f>IF(D3327=0,"Blank",IF(D3327="PHEV",F3327/G3327,F3327*(1-'3 Model Input'!E$54)/G3327))</f>
        <v>Blank</v>
      </c>
      <c r="S3327" s="198" t="str">
        <f>IF(D3327=0,"Blank",IF(D3327="PHEV",MIN(M3327,E3327),MIN(M3327,(E3327*(1-'3 Model Input'!E$54)))))</f>
        <v>Blank</v>
      </c>
      <c r="T3327" s="217" t="str">
        <f t="shared" si="542"/>
        <v>Blank</v>
      </c>
      <c r="U3327" s="89"/>
      <c r="V3327" s="216" t="str">
        <f>IF(D3327=0,"Blank",P3327*'3 Model Input'!E$50)</f>
        <v>Blank</v>
      </c>
      <c r="W3327" s="197" t="str">
        <f t="shared" si="543"/>
        <v>Blank</v>
      </c>
      <c r="X3327" s="197" t="str">
        <f t="shared" si="544"/>
        <v>Blank</v>
      </c>
      <c r="Y3327" s="197" t="str">
        <f t="shared" si="545"/>
        <v>Blank</v>
      </c>
      <c r="Z3327" s="197" t="str">
        <f t="shared" si="546"/>
        <v>Blank</v>
      </c>
      <c r="AA3327" s="223" t="str" cm="1">
        <f t="array" ref="AA3327">_xlfn.IFS(ISTEXT('3 Model Input'!F$70),"Missing",ISTEXT('3 Model Input'!I$70),"Missing",ISNUMBER('3 Model Input'!K$70),'3 Model Input'!K$70*P3327)</f>
        <v>Missing</v>
      </c>
      <c r="AB3327" s="89"/>
      <c r="AC3327" s="227" t="str" cm="1">
        <f t="array" ref="AC3327">IF(D3327=0,"Blank",_xlfn.IFS('3 Model Input'!E$61=1,(V3327*G3327)/T3327,'3 Model Input'!E$61=2,(W3327*G3327)/T3327,'3 Model Input'!E$61=3,(X3327*G3327)/T3327,'3 Model Input'!E$61=4,(Y3327*G3327)/T3327,'3 Model Input'!E$61=5,(Z3327*G3327)/T3327, ISTEXT('3 Model Input'!E$61),"Missing",'3 Model Input'!E$61=6,(AA3327*G3327)/T3327))</f>
        <v>Blank</v>
      </c>
      <c r="AD3327" s="202" t="str">
        <f t="shared" si="547"/>
        <v>Blank</v>
      </c>
      <c r="AE3327" s="202" t="str">
        <f t="shared" si="548"/>
        <v>Blank</v>
      </c>
      <c r="AF3327" s="217" t="str">
        <f t="shared" si="549"/>
        <v>Blank</v>
      </c>
      <c r="AG3327" s="9" t="str" cm="1">
        <f t="array" ref="AG3327">_xlfn.IFS(ISNUMBER(AC3327), "", ISNUMBER(SEARCH("Blank", AC3327)), "", ISERROR(AC3327), "Bad input on tab 3")</f>
        <v/>
      </c>
    </row>
    <row r="3328" spans="2:33" ht="15" customHeight="1" x14ac:dyDescent="0.75">
      <c r="B3328" s="205" t="str">
        <f>'5 Driver Data'!B3328</f>
        <v>3320</v>
      </c>
      <c r="C3328" s="193">
        <f>'5 Driver Data'!C3328</f>
        <v>0</v>
      </c>
      <c r="D3328" s="192">
        <f>'5 Driver Data'!D3328</f>
        <v>0</v>
      </c>
      <c r="E3328" s="191">
        <f>'5 Driver Data'!E3328</f>
        <v>0</v>
      </c>
      <c r="F3328" s="191">
        <f>'5 Driver Data'!F3328</f>
        <v>0</v>
      </c>
      <c r="G3328" s="191">
        <f>'5 Driver Data'!G3328</f>
        <v>0</v>
      </c>
      <c r="H3328" s="191">
        <f>'5 Driver Data'!H3328</f>
        <v>0</v>
      </c>
      <c r="I3328" s="191">
        <f>'5 Driver Data'!I3328</f>
        <v>0</v>
      </c>
      <c r="J3328" s="191">
        <f>'5 Driver Data'!J3328</f>
        <v>0</v>
      </c>
      <c r="K3328" s="206">
        <f>'5 Driver Data'!K3328</f>
        <v>0</v>
      </c>
      <c r="L3328" s="1"/>
      <c r="M3328" s="216" t="str">
        <f>IF(D3328=0,"Blank",'3 Model Input'!E$44*'3 Model Input'!E$45)</f>
        <v>Blank</v>
      </c>
      <c r="N3328" s="197" t="str">
        <f t="shared" si="540"/>
        <v>Blank</v>
      </c>
      <c r="O3328" s="197" t="str">
        <f>IF(D3328=0,"Blank",'3 Model Input'!E$49*(1-'3 Model Input'!E$51))</f>
        <v>Blank</v>
      </c>
      <c r="P3328" s="197" t="str">
        <f t="shared" si="541"/>
        <v>Blank</v>
      </c>
      <c r="Q3328" s="197" t="str">
        <f>IF(D3328=0,"Blank",IF(D3328="BEV",E3328*(1-'3 Model Input'!E$54), E3328))</f>
        <v>Blank</v>
      </c>
      <c r="R3328" s="198" t="str">
        <f>IF(D3328=0,"Blank",IF(D3328="PHEV",F3328/G3328,F3328*(1-'3 Model Input'!E$54)/G3328))</f>
        <v>Blank</v>
      </c>
      <c r="S3328" s="198" t="str">
        <f>IF(D3328=0,"Blank",IF(D3328="PHEV",MIN(M3328,E3328),MIN(M3328,(E3328*(1-'3 Model Input'!E$54)))))</f>
        <v>Blank</v>
      </c>
      <c r="T3328" s="217" t="str">
        <f t="shared" si="542"/>
        <v>Blank</v>
      </c>
      <c r="U3328" s="89"/>
      <c r="V3328" s="216" t="str">
        <f>IF(D3328=0,"Blank",P3328*'3 Model Input'!E$50)</f>
        <v>Blank</v>
      </c>
      <c r="W3328" s="197" t="str">
        <f t="shared" si="543"/>
        <v>Blank</v>
      </c>
      <c r="X3328" s="197" t="str">
        <f t="shared" si="544"/>
        <v>Blank</v>
      </c>
      <c r="Y3328" s="197" t="str">
        <f t="shared" si="545"/>
        <v>Blank</v>
      </c>
      <c r="Z3328" s="197" t="str">
        <f t="shared" si="546"/>
        <v>Blank</v>
      </c>
      <c r="AA3328" s="223" t="str" cm="1">
        <f t="array" ref="AA3328">_xlfn.IFS(ISTEXT('3 Model Input'!F$70),"Missing",ISTEXT('3 Model Input'!I$70),"Missing",ISNUMBER('3 Model Input'!K$70),'3 Model Input'!K$70*P3328)</f>
        <v>Missing</v>
      </c>
      <c r="AB3328" s="89"/>
      <c r="AC3328" s="227" t="str" cm="1">
        <f t="array" ref="AC3328">IF(D3328=0,"Blank",_xlfn.IFS('3 Model Input'!E$61=1,(V3328*G3328)/T3328,'3 Model Input'!E$61=2,(W3328*G3328)/T3328,'3 Model Input'!E$61=3,(X3328*G3328)/T3328,'3 Model Input'!E$61=4,(Y3328*G3328)/T3328,'3 Model Input'!E$61=5,(Z3328*G3328)/T3328, ISTEXT('3 Model Input'!E$61),"Missing",'3 Model Input'!E$61=6,(AA3328*G3328)/T3328))</f>
        <v>Blank</v>
      </c>
      <c r="AD3328" s="202" t="str">
        <f t="shared" si="547"/>
        <v>Blank</v>
      </c>
      <c r="AE3328" s="202" t="str">
        <f t="shared" si="548"/>
        <v>Blank</v>
      </c>
      <c r="AF3328" s="217" t="str">
        <f t="shared" si="549"/>
        <v>Blank</v>
      </c>
      <c r="AG3328" s="9" t="str" cm="1">
        <f t="array" ref="AG3328">_xlfn.IFS(ISNUMBER(AC3328), "", ISNUMBER(SEARCH("Blank", AC3328)), "", ISERROR(AC3328), "Bad input on tab 3")</f>
        <v/>
      </c>
    </row>
    <row r="3329" spans="2:33" ht="15" customHeight="1" x14ac:dyDescent="0.75">
      <c r="B3329" s="205" t="str">
        <f>'5 Driver Data'!B3329</f>
        <v>3321</v>
      </c>
      <c r="C3329" s="193">
        <f>'5 Driver Data'!C3329</f>
        <v>0</v>
      </c>
      <c r="D3329" s="192">
        <f>'5 Driver Data'!D3329</f>
        <v>0</v>
      </c>
      <c r="E3329" s="191">
        <f>'5 Driver Data'!E3329</f>
        <v>0</v>
      </c>
      <c r="F3329" s="191">
        <f>'5 Driver Data'!F3329</f>
        <v>0</v>
      </c>
      <c r="G3329" s="191">
        <f>'5 Driver Data'!G3329</f>
        <v>0</v>
      </c>
      <c r="H3329" s="191">
        <f>'5 Driver Data'!H3329</f>
        <v>0</v>
      </c>
      <c r="I3329" s="191">
        <f>'5 Driver Data'!I3329</f>
        <v>0</v>
      </c>
      <c r="J3329" s="191">
        <f>'5 Driver Data'!J3329</f>
        <v>0</v>
      </c>
      <c r="K3329" s="206">
        <f>'5 Driver Data'!K3329</f>
        <v>0</v>
      </c>
      <c r="L3329" s="1"/>
      <c r="M3329" s="216" t="str">
        <f>IF(D3329=0,"Blank",'3 Model Input'!E$44*'3 Model Input'!E$45)</f>
        <v>Blank</v>
      </c>
      <c r="N3329" s="197" t="str">
        <f t="shared" si="540"/>
        <v>Blank</v>
      </c>
      <c r="O3329" s="197" t="str">
        <f>IF(D3329=0,"Blank",'3 Model Input'!E$49*(1-'3 Model Input'!E$51))</f>
        <v>Blank</v>
      </c>
      <c r="P3329" s="197" t="str">
        <f t="shared" si="541"/>
        <v>Blank</v>
      </c>
      <c r="Q3329" s="197" t="str">
        <f>IF(D3329=0,"Blank",IF(D3329="BEV",E3329*(1-'3 Model Input'!E$54), E3329))</f>
        <v>Blank</v>
      </c>
      <c r="R3329" s="198" t="str">
        <f>IF(D3329=0,"Blank",IF(D3329="PHEV",F3329/G3329,F3329*(1-'3 Model Input'!E$54)/G3329))</f>
        <v>Blank</v>
      </c>
      <c r="S3329" s="198" t="str">
        <f>IF(D3329=0,"Blank",IF(D3329="PHEV",MIN(M3329,E3329),MIN(M3329,(E3329*(1-'3 Model Input'!E$54)))))</f>
        <v>Blank</v>
      </c>
      <c r="T3329" s="217" t="str">
        <f t="shared" si="542"/>
        <v>Blank</v>
      </c>
      <c r="U3329" s="89"/>
      <c r="V3329" s="216" t="str">
        <f>IF(D3329=0,"Blank",P3329*'3 Model Input'!E$50)</f>
        <v>Blank</v>
      </c>
      <c r="W3329" s="197" t="str">
        <f t="shared" si="543"/>
        <v>Blank</v>
      </c>
      <c r="X3329" s="197" t="str">
        <f t="shared" si="544"/>
        <v>Blank</v>
      </c>
      <c r="Y3329" s="197" t="str">
        <f t="shared" si="545"/>
        <v>Blank</v>
      </c>
      <c r="Z3329" s="197" t="str">
        <f t="shared" si="546"/>
        <v>Blank</v>
      </c>
      <c r="AA3329" s="223" t="str" cm="1">
        <f t="array" ref="AA3329">_xlfn.IFS(ISTEXT('3 Model Input'!F$70),"Missing",ISTEXT('3 Model Input'!I$70),"Missing",ISNUMBER('3 Model Input'!K$70),'3 Model Input'!K$70*P3329)</f>
        <v>Missing</v>
      </c>
      <c r="AB3329" s="89"/>
      <c r="AC3329" s="227" t="str" cm="1">
        <f t="array" ref="AC3329">IF(D3329=0,"Blank",_xlfn.IFS('3 Model Input'!E$61=1,(V3329*G3329)/T3329,'3 Model Input'!E$61=2,(W3329*G3329)/T3329,'3 Model Input'!E$61=3,(X3329*G3329)/T3329,'3 Model Input'!E$61=4,(Y3329*G3329)/T3329,'3 Model Input'!E$61=5,(Z3329*G3329)/T3329, ISTEXT('3 Model Input'!E$61),"Missing",'3 Model Input'!E$61=6,(AA3329*G3329)/T3329))</f>
        <v>Blank</v>
      </c>
      <c r="AD3329" s="202" t="str">
        <f t="shared" si="547"/>
        <v>Blank</v>
      </c>
      <c r="AE3329" s="202" t="str">
        <f t="shared" si="548"/>
        <v>Blank</v>
      </c>
      <c r="AF3329" s="217" t="str">
        <f t="shared" si="549"/>
        <v>Blank</v>
      </c>
      <c r="AG3329" s="9" t="str" cm="1">
        <f t="array" ref="AG3329">_xlfn.IFS(ISNUMBER(AC3329), "", ISNUMBER(SEARCH("Blank", AC3329)), "", ISERROR(AC3329), "Bad input on tab 3")</f>
        <v/>
      </c>
    </row>
    <row r="3330" spans="2:33" ht="15" customHeight="1" x14ac:dyDescent="0.75">
      <c r="B3330" s="205" t="str">
        <f>'5 Driver Data'!B3330</f>
        <v>3322</v>
      </c>
      <c r="C3330" s="193">
        <f>'5 Driver Data'!C3330</f>
        <v>0</v>
      </c>
      <c r="D3330" s="192">
        <f>'5 Driver Data'!D3330</f>
        <v>0</v>
      </c>
      <c r="E3330" s="191">
        <f>'5 Driver Data'!E3330</f>
        <v>0</v>
      </c>
      <c r="F3330" s="191">
        <f>'5 Driver Data'!F3330</f>
        <v>0</v>
      </c>
      <c r="G3330" s="191">
        <f>'5 Driver Data'!G3330</f>
        <v>0</v>
      </c>
      <c r="H3330" s="191">
        <f>'5 Driver Data'!H3330</f>
        <v>0</v>
      </c>
      <c r="I3330" s="191">
        <f>'5 Driver Data'!I3330</f>
        <v>0</v>
      </c>
      <c r="J3330" s="191">
        <f>'5 Driver Data'!J3330</f>
        <v>0</v>
      </c>
      <c r="K3330" s="206">
        <f>'5 Driver Data'!K3330</f>
        <v>0</v>
      </c>
      <c r="L3330" s="1"/>
      <c r="M3330" s="216" t="str">
        <f>IF(D3330=0,"Blank",'3 Model Input'!E$44*'3 Model Input'!E$45)</f>
        <v>Blank</v>
      </c>
      <c r="N3330" s="197" t="str">
        <f t="shared" si="540"/>
        <v>Blank</v>
      </c>
      <c r="O3330" s="197" t="str">
        <f>IF(D3330=0,"Blank",'3 Model Input'!E$49*(1-'3 Model Input'!E$51))</f>
        <v>Blank</v>
      </c>
      <c r="P3330" s="197" t="str">
        <f t="shared" si="541"/>
        <v>Blank</v>
      </c>
      <c r="Q3330" s="197" t="str">
        <f>IF(D3330=0,"Blank",IF(D3330="BEV",E3330*(1-'3 Model Input'!E$54), E3330))</f>
        <v>Blank</v>
      </c>
      <c r="R3330" s="198" t="str">
        <f>IF(D3330=0,"Blank",IF(D3330="PHEV",F3330/G3330,F3330*(1-'3 Model Input'!E$54)/G3330))</f>
        <v>Blank</v>
      </c>
      <c r="S3330" s="198" t="str">
        <f>IF(D3330=0,"Blank",IF(D3330="PHEV",MIN(M3330,E3330),MIN(M3330,(E3330*(1-'3 Model Input'!E$54)))))</f>
        <v>Blank</v>
      </c>
      <c r="T3330" s="217" t="str">
        <f t="shared" si="542"/>
        <v>Blank</v>
      </c>
      <c r="U3330" s="89"/>
      <c r="V3330" s="216" t="str">
        <f>IF(D3330=0,"Blank",P3330*'3 Model Input'!E$50)</f>
        <v>Blank</v>
      </c>
      <c r="W3330" s="197" t="str">
        <f t="shared" si="543"/>
        <v>Blank</v>
      </c>
      <c r="X3330" s="197" t="str">
        <f t="shared" si="544"/>
        <v>Blank</v>
      </c>
      <c r="Y3330" s="197" t="str">
        <f t="shared" si="545"/>
        <v>Blank</v>
      </c>
      <c r="Z3330" s="197" t="str">
        <f t="shared" si="546"/>
        <v>Blank</v>
      </c>
      <c r="AA3330" s="223" t="str" cm="1">
        <f t="array" ref="AA3330">_xlfn.IFS(ISTEXT('3 Model Input'!F$70),"Missing",ISTEXT('3 Model Input'!I$70),"Missing",ISNUMBER('3 Model Input'!K$70),'3 Model Input'!K$70*P3330)</f>
        <v>Missing</v>
      </c>
      <c r="AB3330" s="89"/>
      <c r="AC3330" s="227" t="str" cm="1">
        <f t="array" ref="AC3330">IF(D3330=0,"Blank",_xlfn.IFS('3 Model Input'!E$61=1,(V3330*G3330)/T3330,'3 Model Input'!E$61=2,(W3330*G3330)/T3330,'3 Model Input'!E$61=3,(X3330*G3330)/T3330,'3 Model Input'!E$61=4,(Y3330*G3330)/T3330,'3 Model Input'!E$61=5,(Z3330*G3330)/T3330, ISTEXT('3 Model Input'!E$61),"Missing",'3 Model Input'!E$61=6,(AA3330*G3330)/T3330))</f>
        <v>Blank</v>
      </c>
      <c r="AD3330" s="202" t="str">
        <f t="shared" si="547"/>
        <v>Blank</v>
      </c>
      <c r="AE3330" s="202" t="str">
        <f t="shared" si="548"/>
        <v>Blank</v>
      </c>
      <c r="AF3330" s="217" t="str">
        <f t="shared" si="549"/>
        <v>Blank</v>
      </c>
      <c r="AG3330" s="9" t="str" cm="1">
        <f t="array" ref="AG3330">_xlfn.IFS(ISNUMBER(AC3330), "", ISNUMBER(SEARCH("Blank", AC3330)), "", ISERROR(AC3330), "Bad input on tab 3")</f>
        <v/>
      </c>
    </row>
    <row r="3331" spans="2:33" ht="15" customHeight="1" x14ac:dyDescent="0.75">
      <c r="B3331" s="205" t="str">
        <f>'5 Driver Data'!B3331</f>
        <v>3323</v>
      </c>
      <c r="C3331" s="193">
        <f>'5 Driver Data'!C3331</f>
        <v>0</v>
      </c>
      <c r="D3331" s="192">
        <f>'5 Driver Data'!D3331</f>
        <v>0</v>
      </c>
      <c r="E3331" s="191">
        <f>'5 Driver Data'!E3331</f>
        <v>0</v>
      </c>
      <c r="F3331" s="191">
        <f>'5 Driver Data'!F3331</f>
        <v>0</v>
      </c>
      <c r="G3331" s="191">
        <f>'5 Driver Data'!G3331</f>
        <v>0</v>
      </c>
      <c r="H3331" s="191">
        <f>'5 Driver Data'!H3331</f>
        <v>0</v>
      </c>
      <c r="I3331" s="191">
        <f>'5 Driver Data'!I3331</f>
        <v>0</v>
      </c>
      <c r="J3331" s="191">
        <f>'5 Driver Data'!J3331</f>
        <v>0</v>
      </c>
      <c r="K3331" s="206">
        <f>'5 Driver Data'!K3331</f>
        <v>0</v>
      </c>
      <c r="L3331" s="1"/>
      <c r="M3331" s="216" t="str">
        <f>IF(D3331=0,"Blank",'3 Model Input'!E$44*'3 Model Input'!E$45)</f>
        <v>Blank</v>
      </c>
      <c r="N3331" s="197" t="str">
        <f t="shared" si="540"/>
        <v>Blank</v>
      </c>
      <c r="O3331" s="197" t="str">
        <f>IF(D3331=0,"Blank",'3 Model Input'!E$49*(1-'3 Model Input'!E$51))</f>
        <v>Blank</v>
      </c>
      <c r="P3331" s="197" t="str">
        <f t="shared" si="541"/>
        <v>Blank</v>
      </c>
      <c r="Q3331" s="197" t="str">
        <f>IF(D3331=0,"Blank",IF(D3331="BEV",E3331*(1-'3 Model Input'!E$54), E3331))</f>
        <v>Blank</v>
      </c>
      <c r="R3331" s="198" t="str">
        <f>IF(D3331=0,"Blank",IF(D3331="PHEV",F3331/G3331,F3331*(1-'3 Model Input'!E$54)/G3331))</f>
        <v>Blank</v>
      </c>
      <c r="S3331" s="198" t="str">
        <f>IF(D3331=0,"Blank",IF(D3331="PHEV",MIN(M3331,E3331),MIN(M3331,(E3331*(1-'3 Model Input'!E$54)))))</f>
        <v>Blank</v>
      </c>
      <c r="T3331" s="217" t="str">
        <f t="shared" si="542"/>
        <v>Blank</v>
      </c>
      <c r="U3331" s="89"/>
      <c r="V3331" s="216" t="str">
        <f>IF(D3331=0,"Blank",P3331*'3 Model Input'!E$50)</f>
        <v>Blank</v>
      </c>
      <c r="W3331" s="197" t="str">
        <f t="shared" si="543"/>
        <v>Blank</v>
      </c>
      <c r="X3331" s="197" t="str">
        <f t="shared" si="544"/>
        <v>Blank</v>
      </c>
      <c r="Y3331" s="197" t="str">
        <f t="shared" si="545"/>
        <v>Blank</v>
      </c>
      <c r="Z3331" s="197" t="str">
        <f t="shared" si="546"/>
        <v>Blank</v>
      </c>
      <c r="AA3331" s="223" t="str" cm="1">
        <f t="array" ref="AA3331">_xlfn.IFS(ISTEXT('3 Model Input'!F$70),"Missing",ISTEXT('3 Model Input'!I$70),"Missing",ISNUMBER('3 Model Input'!K$70),'3 Model Input'!K$70*P3331)</f>
        <v>Missing</v>
      </c>
      <c r="AB3331" s="89"/>
      <c r="AC3331" s="227" t="str" cm="1">
        <f t="array" ref="AC3331">IF(D3331=0,"Blank",_xlfn.IFS('3 Model Input'!E$61=1,(V3331*G3331)/T3331,'3 Model Input'!E$61=2,(W3331*G3331)/T3331,'3 Model Input'!E$61=3,(X3331*G3331)/T3331,'3 Model Input'!E$61=4,(Y3331*G3331)/T3331,'3 Model Input'!E$61=5,(Z3331*G3331)/T3331, ISTEXT('3 Model Input'!E$61),"Missing",'3 Model Input'!E$61=6,(AA3331*G3331)/T3331))</f>
        <v>Blank</v>
      </c>
      <c r="AD3331" s="202" t="str">
        <f t="shared" si="547"/>
        <v>Blank</v>
      </c>
      <c r="AE3331" s="202" t="str">
        <f t="shared" si="548"/>
        <v>Blank</v>
      </c>
      <c r="AF3331" s="217" t="str">
        <f t="shared" si="549"/>
        <v>Blank</v>
      </c>
      <c r="AG3331" s="9" t="str" cm="1">
        <f t="array" ref="AG3331">_xlfn.IFS(ISNUMBER(AC3331), "", ISNUMBER(SEARCH("Blank", AC3331)), "", ISERROR(AC3331), "Bad input on tab 3")</f>
        <v/>
      </c>
    </row>
    <row r="3332" spans="2:33" ht="15" customHeight="1" x14ac:dyDescent="0.75">
      <c r="B3332" s="205" t="str">
        <f>'5 Driver Data'!B3332</f>
        <v>3324</v>
      </c>
      <c r="C3332" s="193">
        <f>'5 Driver Data'!C3332</f>
        <v>0</v>
      </c>
      <c r="D3332" s="192">
        <f>'5 Driver Data'!D3332</f>
        <v>0</v>
      </c>
      <c r="E3332" s="191">
        <f>'5 Driver Data'!E3332</f>
        <v>0</v>
      </c>
      <c r="F3332" s="191">
        <f>'5 Driver Data'!F3332</f>
        <v>0</v>
      </c>
      <c r="G3332" s="191">
        <f>'5 Driver Data'!G3332</f>
        <v>0</v>
      </c>
      <c r="H3332" s="191">
        <f>'5 Driver Data'!H3332</f>
        <v>0</v>
      </c>
      <c r="I3332" s="191">
        <f>'5 Driver Data'!I3332</f>
        <v>0</v>
      </c>
      <c r="J3332" s="191">
        <f>'5 Driver Data'!J3332</f>
        <v>0</v>
      </c>
      <c r="K3332" s="206">
        <f>'5 Driver Data'!K3332</f>
        <v>0</v>
      </c>
      <c r="L3332" s="1"/>
      <c r="M3332" s="216" t="str">
        <f>IF(D3332=0,"Blank",'3 Model Input'!E$44*'3 Model Input'!E$45)</f>
        <v>Blank</v>
      </c>
      <c r="N3332" s="197" t="str">
        <f t="shared" si="540"/>
        <v>Blank</v>
      </c>
      <c r="O3332" s="197" t="str">
        <f>IF(D3332=0,"Blank",'3 Model Input'!E$49*(1-'3 Model Input'!E$51))</f>
        <v>Blank</v>
      </c>
      <c r="P3332" s="197" t="str">
        <f t="shared" si="541"/>
        <v>Blank</v>
      </c>
      <c r="Q3332" s="197" t="str">
        <f>IF(D3332=0,"Blank",IF(D3332="BEV",E3332*(1-'3 Model Input'!E$54), E3332))</f>
        <v>Blank</v>
      </c>
      <c r="R3332" s="198" t="str">
        <f>IF(D3332=0,"Blank",IF(D3332="PHEV",F3332/G3332,F3332*(1-'3 Model Input'!E$54)/G3332))</f>
        <v>Blank</v>
      </c>
      <c r="S3332" s="198" t="str">
        <f>IF(D3332=0,"Blank",IF(D3332="PHEV",MIN(M3332,E3332),MIN(M3332,(E3332*(1-'3 Model Input'!E$54)))))</f>
        <v>Blank</v>
      </c>
      <c r="T3332" s="217" t="str">
        <f t="shared" si="542"/>
        <v>Blank</v>
      </c>
      <c r="U3332" s="89"/>
      <c r="V3332" s="216" t="str">
        <f>IF(D3332=0,"Blank",P3332*'3 Model Input'!E$50)</f>
        <v>Blank</v>
      </c>
      <c r="W3332" s="197" t="str">
        <f t="shared" si="543"/>
        <v>Blank</v>
      </c>
      <c r="X3332" s="197" t="str">
        <f t="shared" si="544"/>
        <v>Blank</v>
      </c>
      <c r="Y3332" s="197" t="str">
        <f t="shared" si="545"/>
        <v>Blank</v>
      </c>
      <c r="Z3332" s="197" t="str">
        <f t="shared" si="546"/>
        <v>Blank</v>
      </c>
      <c r="AA3332" s="223" t="str" cm="1">
        <f t="array" ref="AA3332">_xlfn.IFS(ISTEXT('3 Model Input'!F$70),"Missing",ISTEXT('3 Model Input'!I$70),"Missing",ISNUMBER('3 Model Input'!K$70),'3 Model Input'!K$70*P3332)</f>
        <v>Missing</v>
      </c>
      <c r="AB3332" s="89"/>
      <c r="AC3332" s="227" t="str" cm="1">
        <f t="array" ref="AC3332">IF(D3332=0,"Blank",_xlfn.IFS('3 Model Input'!E$61=1,(V3332*G3332)/T3332,'3 Model Input'!E$61=2,(W3332*G3332)/T3332,'3 Model Input'!E$61=3,(X3332*G3332)/T3332,'3 Model Input'!E$61=4,(Y3332*G3332)/T3332,'3 Model Input'!E$61=5,(Z3332*G3332)/T3332, ISTEXT('3 Model Input'!E$61),"Missing",'3 Model Input'!E$61=6,(AA3332*G3332)/T3332))</f>
        <v>Blank</v>
      </c>
      <c r="AD3332" s="202" t="str">
        <f t="shared" si="547"/>
        <v>Blank</v>
      </c>
      <c r="AE3332" s="202" t="str">
        <f t="shared" si="548"/>
        <v>Blank</v>
      </c>
      <c r="AF3332" s="217" t="str">
        <f t="shared" si="549"/>
        <v>Blank</v>
      </c>
      <c r="AG3332" s="9" t="str" cm="1">
        <f t="array" ref="AG3332">_xlfn.IFS(ISNUMBER(AC3332), "", ISNUMBER(SEARCH("Blank", AC3332)), "", ISERROR(AC3332), "Bad input on tab 3")</f>
        <v/>
      </c>
    </row>
    <row r="3333" spans="2:33" ht="15" customHeight="1" x14ac:dyDescent="0.75">
      <c r="B3333" s="205" t="str">
        <f>'5 Driver Data'!B3333</f>
        <v>3325</v>
      </c>
      <c r="C3333" s="193">
        <f>'5 Driver Data'!C3333</f>
        <v>0</v>
      </c>
      <c r="D3333" s="192">
        <f>'5 Driver Data'!D3333</f>
        <v>0</v>
      </c>
      <c r="E3333" s="191">
        <f>'5 Driver Data'!E3333</f>
        <v>0</v>
      </c>
      <c r="F3333" s="191">
        <f>'5 Driver Data'!F3333</f>
        <v>0</v>
      </c>
      <c r="G3333" s="191">
        <f>'5 Driver Data'!G3333</f>
        <v>0</v>
      </c>
      <c r="H3333" s="191">
        <f>'5 Driver Data'!H3333</f>
        <v>0</v>
      </c>
      <c r="I3333" s="191">
        <f>'5 Driver Data'!I3333</f>
        <v>0</v>
      </c>
      <c r="J3333" s="191">
        <f>'5 Driver Data'!J3333</f>
        <v>0</v>
      </c>
      <c r="K3333" s="206">
        <f>'5 Driver Data'!K3333</f>
        <v>0</v>
      </c>
      <c r="L3333" s="1"/>
      <c r="M3333" s="216" t="str">
        <f>IF(D3333=0,"Blank",'3 Model Input'!E$44*'3 Model Input'!E$45)</f>
        <v>Blank</v>
      </c>
      <c r="N3333" s="197" t="str">
        <f t="shared" si="540"/>
        <v>Blank</v>
      </c>
      <c r="O3333" s="197" t="str">
        <f>IF(D3333=0,"Blank",'3 Model Input'!E$49*(1-'3 Model Input'!E$51))</f>
        <v>Blank</v>
      </c>
      <c r="P3333" s="197" t="str">
        <f t="shared" si="541"/>
        <v>Blank</v>
      </c>
      <c r="Q3333" s="197" t="str">
        <f>IF(D3333=0,"Blank",IF(D3333="BEV",E3333*(1-'3 Model Input'!E$54), E3333))</f>
        <v>Blank</v>
      </c>
      <c r="R3333" s="198" t="str">
        <f>IF(D3333=0,"Blank",IF(D3333="PHEV",F3333/G3333,F3333*(1-'3 Model Input'!E$54)/G3333))</f>
        <v>Blank</v>
      </c>
      <c r="S3333" s="198" t="str">
        <f>IF(D3333=0,"Blank",IF(D3333="PHEV",MIN(M3333,E3333),MIN(M3333,(E3333*(1-'3 Model Input'!E$54)))))</f>
        <v>Blank</v>
      </c>
      <c r="T3333" s="217" t="str">
        <f t="shared" si="542"/>
        <v>Blank</v>
      </c>
      <c r="U3333" s="89"/>
      <c r="V3333" s="216" t="str">
        <f>IF(D3333=0,"Blank",P3333*'3 Model Input'!E$50)</f>
        <v>Blank</v>
      </c>
      <c r="W3333" s="197" t="str">
        <f t="shared" si="543"/>
        <v>Blank</v>
      </c>
      <c r="X3333" s="197" t="str">
        <f t="shared" si="544"/>
        <v>Blank</v>
      </c>
      <c r="Y3333" s="197" t="str">
        <f t="shared" si="545"/>
        <v>Blank</v>
      </c>
      <c r="Z3333" s="197" t="str">
        <f t="shared" si="546"/>
        <v>Blank</v>
      </c>
      <c r="AA3333" s="223" t="str" cm="1">
        <f t="array" ref="AA3333">_xlfn.IFS(ISTEXT('3 Model Input'!F$70),"Missing",ISTEXT('3 Model Input'!I$70),"Missing",ISNUMBER('3 Model Input'!K$70),'3 Model Input'!K$70*P3333)</f>
        <v>Missing</v>
      </c>
      <c r="AB3333" s="89"/>
      <c r="AC3333" s="227" t="str" cm="1">
        <f t="array" ref="AC3333">IF(D3333=0,"Blank",_xlfn.IFS('3 Model Input'!E$61=1,(V3333*G3333)/T3333,'3 Model Input'!E$61=2,(W3333*G3333)/T3333,'3 Model Input'!E$61=3,(X3333*G3333)/T3333,'3 Model Input'!E$61=4,(Y3333*G3333)/T3333,'3 Model Input'!E$61=5,(Z3333*G3333)/T3333, ISTEXT('3 Model Input'!E$61),"Missing",'3 Model Input'!E$61=6,(AA3333*G3333)/T3333))</f>
        <v>Blank</v>
      </c>
      <c r="AD3333" s="202" t="str">
        <f t="shared" si="547"/>
        <v>Blank</v>
      </c>
      <c r="AE3333" s="202" t="str">
        <f t="shared" si="548"/>
        <v>Blank</v>
      </c>
      <c r="AF3333" s="217" t="str">
        <f t="shared" si="549"/>
        <v>Blank</v>
      </c>
      <c r="AG3333" s="9" t="str" cm="1">
        <f t="array" ref="AG3333">_xlfn.IFS(ISNUMBER(AC3333), "", ISNUMBER(SEARCH("Blank", AC3333)), "", ISERROR(AC3333), "Bad input on tab 3")</f>
        <v/>
      </c>
    </row>
    <row r="3334" spans="2:33" ht="15" customHeight="1" x14ac:dyDescent="0.75">
      <c r="B3334" s="205" t="str">
        <f>'5 Driver Data'!B3334</f>
        <v>3326</v>
      </c>
      <c r="C3334" s="193">
        <f>'5 Driver Data'!C3334</f>
        <v>0</v>
      </c>
      <c r="D3334" s="192">
        <f>'5 Driver Data'!D3334</f>
        <v>0</v>
      </c>
      <c r="E3334" s="191">
        <f>'5 Driver Data'!E3334</f>
        <v>0</v>
      </c>
      <c r="F3334" s="191">
        <f>'5 Driver Data'!F3334</f>
        <v>0</v>
      </c>
      <c r="G3334" s="191">
        <f>'5 Driver Data'!G3334</f>
        <v>0</v>
      </c>
      <c r="H3334" s="191">
        <f>'5 Driver Data'!H3334</f>
        <v>0</v>
      </c>
      <c r="I3334" s="191">
        <f>'5 Driver Data'!I3334</f>
        <v>0</v>
      </c>
      <c r="J3334" s="191">
        <f>'5 Driver Data'!J3334</f>
        <v>0</v>
      </c>
      <c r="K3334" s="206">
        <f>'5 Driver Data'!K3334</f>
        <v>0</v>
      </c>
      <c r="L3334" s="1"/>
      <c r="M3334" s="216" t="str">
        <f>IF(D3334=0,"Blank",'3 Model Input'!E$44*'3 Model Input'!E$45)</f>
        <v>Blank</v>
      </c>
      <c r="N3334" s="197" t="str">
        <f t="shared" si="540"/>
        <v>Blank</v>
      </c>
      <c r="O3334" s="197" t="str">
        <f>IF(D3334=0,"Blank",'3 Model Input'!E$49*(1-'3 Model Input'!E$51))</f>
        <v>Blank</v>
      </c>
      <c r="P3334" s="197" t="str">
        <f t="shared" si="541"/>
        <v>Blank</v>
      </c>
      <c r="Q3334" s="197" t="str">
        <f>IF(D3334=0,"Blank",IF(D3334="BEV",E3334*(1-'3 Model Input'!E$54), E3334))</f>
        <v>Blank</v>
      </c>
      <c r="R3334" s="198" t="str">
        <f>IF(D3334=0,"Blank",IF(D3334="PHEV",F3334/G3334,F3334*(1-'3 Model Input'!E$54)/G3334))</f>
        <v>Blank</v>
      </c>
      <c r="S3334" s="198" t="str">
        <f>IF(D3334=0,"Blank",IF(D3334="PHEV",MIN(M3334,E3334),MIN(M3334,(E3334*(1-'3 Model Input'!E$54)))))</f>
        <v>Blank</v>
      </c>
      <c r="T3334" s="217" t="str">
        <f t="shared" si="542"/>
        <v>Blank</v>
      </c>
      <c r="U3334" s="89"/>
      <c r="V3334" s="216" t="str">
        <f>IF(D3334=0,"Blank",P3334*'3 Model Input'!E$50)</f>
        <v>Blank</v>
      </c>
      <c r="W3334" s="197" t="str">
        <f t="shared" si="543"/>
        <v>Blank</v>
      </c>
      <c r="X3334" s="197" t="str">
        <f t="shared" si="544"/>
        <v>Blank</v>
      </c>
      <c r="Y3334" s="197" t="str">
        <f t="shared" si="545"/>
        <v>Blank</v>
      </c>
      <c r="Z3334" s="197" t="str">
        <f t="shared" si="546"/>
        <v>Blank</v>
      </c>
      <c r="AA3334" s="223" t="str" cm="1">
        <f t="array" ref="AA3334">_xlfn.IFS(ISTEXT('3 Model Input'!F$70),"Missing",ISTEXT('3 Model Input'!I$70),"Missing",ISNUMBER('3 Model Input'!K$70),'3 Model Input'!K$70*P3334)</f>
        <v>Missing</v>
      </c>
      <c r="AB3334" s="89"/>
      <c r="AC3334" s="227" t="str" cm="1">
        <f t="array" ref="AC3334">IF(D3334=0,"Blank",_xlfn.IFS('3 Model Input'!E$61=1,(V3334*G3334)/T3334,'3 Model Input'!E$61=2,(W3334*G3334)/T3334,'3 Model Input'!E$61=3,(X3334*G3334)/T3334,'3 Model Input'!E$61=4,(Y3334*G3334)/T3334,'3 Model Input'!E$61=5,(Z3334*G3334)/T3334, ISTEXT('3 Model Input'!E$61),"Missing",'3 Model Input'!E$61=6,(AA3334*G3334)/T3334))</f>
        <v>Blank</v>
      </c>
      <c r="AD3334" s="202" t="str">
        <f t="shared" si="547"/>
        <v>Blank</v>
      </c>
      <c r="AE3334" s="202" t="str">
        <f t="shared" si="548"/>
        <v>Blank</v>
      </c>
      <c r="AF3334" s="217" t="str">
        <f t="shared" si="549"/>
        <v>Blank</v>
      </c>
      <c r="AG3334" s="9" t="str" cm="1">
        <f t="array" ref="AG3334">_xlfn.IFS(ISNUMBER(AC3334), "", ISNUMBER(SEARCH("Blank", AC3334)), "", ISERROR(AC3334), "Bad input on tab 3")</f>
        <v/>
      </c>
    </row>
    <row r="3335" spans="2:33" ht="15" customHeight="1" x14ac:dyDescent="0.75">
      <c r="B3335" s="205" t="str">
        <f>'5 Driver Data'!B3335</f>
        <v>3327</v>
      </c>
      <c r="C3335" s="193">
        <f>'5 Driver Data'!C3335</f>
        <v>0</v>
      </c>
      <c r="D3335" s="192">
        <f>'5 Driver Data'!D3335</f>
        <v>0</v>
      </c>
      <c r="E3335" s="191">
        <f>'5 Driver Data'!E3335</f>
        <v>0</v>
      </c>
      <c r="F3335" s="191">
        <f>'5 Driver Data'!F3335</f>
        <v>0</v>
      </c>
      <c r="G3335" s="191">
        <f>'5 Driver Data'!G3335</f>
        <v>0</v>
      </c>
      <c r="H3335" s="191">
        <f>'5 Driver Data'!H3335</f>
        <v>0</v>
      </c>
      <c r="I3335" s="191">
        <f>'5 Driver Data'!I3335</f>
        <v>0</v>
      </c>
      <c r="J3335" s="191">
        <f>'5 Driver Data'!J3335</f>
        <v>0</v>
      </c>
      <c r="K3335" s="206">
        <f>'5 Driver Data'!K3335</f>
        <v>0</v>
      </c>
      <c r="L3335" s="1"/>
      <c r="M3335" s="216" t="str">
        <f>IF(D3335=0,"Blank",'3 Model Input'!E$44*'3 Model Input'!E$45)</f>
        <v>Blank</v>
      </c>
      <c r="N3335" s="197" t="str">
        <f t="shared" si="540"/>
        <v>Blank</v>
      </c>
      <c r="O3335" s="197" t="str">
        <f>IF(D3335=0,"Blank",'3 Model Input'!E$49*(1-'3 Model Input'!E$51))</f>
        <v>Blank</v>
      </c>
      <c r="P3335" s="197" t="str">
        <f t="shared" si="541"/>
        <v>Blank</v>
      </c>
      <c r="Q3335" s="197" t="str">
        <f>IF(D3335=0,"Blank",IF(D3335="BEV",E3335*(1-'3 Model Input'!E$54), E3335))</f>
        <v>Blank</v>
      </c>
      <c r="R3335" s="198" t="str">
        <f>IF(D3335=0,"Blank",IF(D3335="PHEV",F3335/G3335,F3335*(1-'3 Model Input'!E$54)/G3335))</f>
        <v>Blank</v>
      </c>
      <c r="S3335" s="198" t="str">
        <f>IF(D3335=0,"Blank",IF(D3335="PHEV",MIN(M3335,E3335),MIN(M3335,(E3335*(1-'3 Model Input'!E$54)))))</f>
        <v>Blank</v>
      </c>
      <c r="T3335" s="217" t="str">
        <f t="shared" si="542"/>
        <v>Blank</v>
      </c>
      <c r="U3335" s="89"/>
      <c r="V3335" s="216" t="str">
        <f>IF(D3335=0,"Blank",P3335*'3 Model Input'!E$50)</f>
        <v>Blank</v>
      </c>
      <c r="W3335" s="197" t="str">
        <f t="shared" si="543"/>
        <v>Blank</v>
      </c>
      <c r="X3335" s="197" t="str">
        <f t="shared" si="544"/>
        <v>Blank</v>
      </c>
      <c r="Y3335" s="197" t="str">
        <f t="shared" si="545"/>
        <v>Blank</v>
      </c>
      <c r="Z3335" s="197" t="str">
        <f t="shared" si="546"/>
        <v>Blank</v>
      </c>
      <c r="AA3335" s="223" t="str" cm="1">
        <f t="array" ref="AA3335">_xlfn.IFS(ISTEXT('3 Model Input'!F$70),"Missing",ISTEXT('3 Model Input'!I$70),"Missing",ISNUMBER('3 Model Input'!K$70),'3 Model Input'!K$70*P3335)</f>
        <v>Missing</v>
      </c>
      <c r="AB3335" s="89"/>
      <c r="AC3335" s="227" t="str" cm="1">
        <f t="array" ref="AC3335">IF(D3335=0,"Blank",_xlfn.IFS('3 Model Input'!E$61=1,(V3335*G3335)/T3335,'3 Model Input'!E$61=2,(W3335*G3335)/T3335,'3 Model Input'!E$61=3,(X3335*G3335)/T3335,'3 Model Input'!E$61=4,(Y3335*G3335)/T3335,'3 Model Input'!E$61=5,(Z3335*G3335)/T3335, ISTEXT('3 Model Input'!E$61),"Missing",'3 Model Input'!E$61=6,(AA3335*G3335)/T3335))</f>
        <v>Blank</v>
      </c>
      <c r="AD3335" s="202" t="str">
        <f t="shared" si="547"/>
        <v>Blank</v>
      </c>
      <c r="AE3335" s="202" t="str">
        <f t="shared" si="548"/>
        <v>Blank</v>
      </c>
      <c r="AF3335" s="217" t="str">
        <f t="shared" si="549"/>
        <v>Blank</v>
      </c>
      <c r="AG3335" s="9" t="str" cm="1">
        <f t="array" ref="AG3335">_xlfn.IFS(ISNUMBER(AC3335), "", ISNUMBER(SEARCH("Blank", AC3335)), "", ISERROR(AC3335), "Bad input on tab 3")</f>
        <v/>
      </c>
    </row>
    <row r="3336" spans="2:33" ht="15" customHeight="1" x14ac:dyDescent="0.75">
      <c r="B3336" s="205" t="str">
        <f>'5 Driver Data'!B3336</f>
        <v>3328</v>
      </c>
      <c r="C3336" s="193">
        <f>'5 Driver Data'!C3336</f>
        <v>0</v>
      </c>
      <c r="D3336" s="192">
        <f>'5 Driver Data'!D3336</f>
        <v>0</v>
      </c>
      <c r="E3336" s="191">
        <f>'5 Driver Data'!E3336</f>
        <v>0</v>
      </c>
      <c r="F3336" s="191">
        <f>'5 Driver Data'!F3336</f>
        <v>0</v>
      </c>
      <c r="G3336" s="191">
        <f>'5 Driver Data'!G3336</f>
        <v>0</v>
      </c>
      <c r="H3336" s="191">
        <f>'5 Driver Data'!H3336</f>
        <v>0</v>
      </c>
      <c r="I3336" s="191">
        <f>'5 Driver Data'!I3336</f>
        <v>0</v>
      </c>
      <c r="J3336" s="191">
        <f>'5 Driver Data'!J3336</f>
        <v>0</v>
      </c>
      <c r="K3336" s="206">
        <f>'5 Driver Data'!K3336</f>
        <v>0</v>
      </c>
      <c r="L3336" s="1"/>
      <c r="M3336" s="216" t="str">
        <f>IF(D3336=0,"Blank",'3 Model Input'!E$44*'3 Model Input'!E$45)</f>
        <v>Blank</v>
      </c>
      <c r="N3336" s="197" t="str">
        <f t="shared" si="540"/>
        <v>Blank</v>
      </c>
      <c r="O3336" s="197" t="str">
        <f>IF(D3336=0,"Blank",'3 Model Input'!E$49*(1-'3 Model Input'!E$51))</f>
        <v>Blank</v>
      </c>
      <c r="P3336" s="197" t="str">
        <f t="shared" si="541"/>
        <v>Blank</v>
      </c>
      <c r="Q3336" s="197" t="str">
        <f>IF(D3336=0,"Blank",IF(D3336="BEV",E3336*(1-'3 Model Input'!E$54), E3336))</f>
        <v>Blank</v>
      </c>
      <c r="R3336" s="198" t="str">
        <f>IF(D3336=0,"Blank",IF(D3336="PHEV",F3336/G3336,F3336*(1-'3 Model Input'!E$54)/G3336))</f>
        <v>Blank</v>
      </c>
      <c r="S3336" s="198" t="str">
        <f>IF(D3336=0,"Blank",IF(D3336="PHEV",MIN(M3336,E3336),MIN(M3336,(E3336*(1-'3 Model Input'!E$54)))))</f>
        <v>Blank</v>
      </c>
      <c r="T3336" s="217" t="str">
        <f t="shared" si="542"/>
        <v>Blank</v>
      </c>
      <c r="U3336" s="89"/>
      <c r="V3336" s="216" t="str">
        <f>IF(D3336=0,"Blank",P3336*'3 Model Input'!E$50)</f>
        <v>Blank</v>
      </c>
      <c r="W3336" s="197" t="str">
        <f t="shared" si="543"/>
        <v>Blank</v>
      </c>
      <c r="X3336" s="197" t="str">
        <f t="shared" si="544"/>
        <v>Blank</v>
      </c>
      <c r="Y3336" s="197" t="str">
        <f t="shared" si="545"/>
        <v>Blank</v>
      </c>
      <c r="Z3336" s="197" t="str">
        <f t="shared" si="546"/>
        <v>Blank</v>
      </c>
      <c r="AA3336" s="223" t="str" cm="1">
        <f t="array" ref="AA3336">_xlfn.IFS(ISTEXT('3 Model Input'!F$70),"Missing",ISTEXT('3 Model Input'!I$70),"Missing",ISNUMBER('3 Model Input'!K$70),'3 Model Input'!K$70*P3336)</f>
        <v>Missing</v>
      </c>
      <c r="AB3336" s="89"/>
      <c r="AC3336" s="227" t="str" cm="1">
        <f t="array" ref="AC3336">IF(D3336=0,"Blank",_xlfn.IFS('3 Model Input'!E$61=1,(V3336*G3336)/T3336,'3 Model Input'!E$61=2,(W3336*G3336)/T3336,'3 Model Input'!E$61=3,(X3336*G3336)/T3336,'3 Model Input'!E$61=4,(Y3336*G3336)/T3336,'3 Model Input'!E$61=5,(Z3336*G3336)/T3336, ISTEXT('3 Model Input'!E$61),"Missing",'3 Model Input'!E$61=6,(AA3336*G3336)/T3336))</f>
        <v>Blank</v>
      </c>
      <c r="AD3336" s="202" t="str">
        <f t="shared" si="547"/>
        <v>Blank</v>
      </c>
      <c r="AE3336" s="202" t="str">
        <f t="shared" si="548"/>
        <v>Blank</v>
      </c>
      <c r="AF3336" s="217" t="str">
        <f t="shared" si="549"/>
        <v>Blank</v>
      </c>
      <c r="AG3336" s="9" t="str" cm="1">
        <f t="array" ref="AG3336">_xlfn.IFS(ISNUMBER(AC3336), "", ISNUMBER(SEARCH("Blank", AC3336)), "", ISERROR(AC3336), "Bad input on tab 3")</f>
        <v/>
      </c>
    </row>
    <row r="3337" spans="2:33" ht="15" customHeight="1" x14ac:dyDescent="0.75">
      <c r="B3337" s="205" t="str">
        <f>'5 Driver Data'!B3337</f>
        <v>3329</v>
      </c>
      <c r="C3337" s="193">
        <f>'5 Driver Data'!C3337</f>
        <v>0</v>
      </c>
      <c r="D3337" s="192">
        <f>'5 Driver Data'!D3337</f>
        <v>0</v>
      </c>
      <c r="E3337" s="191">
        <f>'5 Driver Data'!E3337</f>
        <v>0</v>
      </c>
      <c r="F3337" s="191">
        <f>'5 Driver Data'!F3337</f>
        <v>0</v>
      </c>
      <c r="G3337" s="191">
        <f>'5 Driver Data'!G3337</f>
        <v>0</v>
      </c>
      <c r="H3337" s="191">
        <f>'5 Driver Data'!H3337</f>
        <v>0</v>
      </c>
      <c r="I3337" s="191">
        <f>'5 Driver Data'!I3337</f>
        <v>0</v>
      </c>
      <c r="J3337" s="191">
        <f>'5 Driver Data'!J3337</f>
        <v>0</v>
      </c>
      <c r="K3337" s="206">
        <f>'5 Driver Data'!K3337</f>
        <v>0</v>
      </c>
      <c r="L3337" s="1"/>
      <c r="M3337" s="216" t="str">
        <f>IF(D3337=0,"Blank",'3 Model Input'!E$44*'3 Model Input'!E$45)</f>
        <v>Blank</v>
      </c>
      <c r="N3337" s="197" t="str">
        <f t="shared" si="540"/>
        <v>Blank</v>
      </c>
      <c r="O3337" s="197" t="str">
        <f>IF(D3337=0,"Blank",'3 Model Input'!E$49*(1-'3 Model Input'!E$51))</f>
        <v>Blank</v>
      </c>
      <c r="P3337" s="197" t="str">
        <f t="shared" si="541"/>
        <v>Blank</v>
      </c>
      <c r="Q3337" s="197" t="str">
        <f>IF(D3337=0,"Blank",IF(D3337="BEV",E3337*(1-'3 Model Input'!E$54), E3337))</f>
        <v>Blank</v>
      </c>
      <c r="R3337" s="198" t="str">
        <f>IF(D3337=0,"Blank",IF(D3337="PHEV",F3337/G3337,F3337*(1-'3 Model Input'!E$54)/G3337))</f>
        <v>Blank</v>
      </c>
      <c r="S3337" s="198" t="str">
        <f>IF(D3337=0,"Blank",IF(D3337="PHEV",MIN(M3337,E3337),MIN(M3337,(E3337*(1-'3 Model Input'!E$54)))))</f>
        <v>Blank</v>
      </c>
      <c r="T3337" s="217" t="str">
        <f t="shared" si="542"/>
        <v>Blank</v>
      </c>
      <c r="U3337" s="89"/>
      <c r="V3337" s="216" t="str">
        <f>IF(D3337=0,"Blank",P3337*'3 Model Input'!E$50)</f>
        <v>Blank</v>
      </c>
      <c r="W3337" s="197" t="str">
        <f t="shared" si="543"/>
        <v>Blank</v>
      </c>
      <c r="X3337" s="197" t="str">
        <f t="shared" si="544"/>
        <v>Blank</v>
      </c>
      <c r="Y3337" s="197" t="str">
        <f t="shared" si="545"/>
        <v>Blank</v>
      </c>
      <c r="Z3337" s="197" t="str">
        <f t="shared" si="546"/>
        <v>Blank</v>
      </c>
      <c r="AA3337" s="223" t="str" cm="1">
        <f t="array" ref="AA3337">_xlfn.IFS(ISTEXT('3 Model Input'!F$70),"Missing",ISTEXT('3 Model Input'!I$70),"Missing",ISNUMBER('3 Model Input'!K$70),'3 Model Input'!K$70*P3337)</f>
        <v>Missing</v>
      </c>
      <c r="AB3337" s="89"/>
      <c r="AC3337" s="227" t="str" cm="1">
        <f t="array" ref="AC3337">IF(D3337=0,"Blank",_xlfn.IFS('3 Model Input'!E$61=1,(V3337*G3337)/T3337,'3 Model Input'!E$61=2,(W3337*G3337)/T3337,'3 Model Input'!E$61=3,(X3337*G3337)/T3337,'3 Model Input'!E$61=4,(Y3337*G3337)/T3337,'3 Model Input'!E$61=5,(Z3337*G3337)/T3337, ISTEXT('3 Model Input'!E$61),"Missing",'3 Model Input'!E$61=6,(AA3337*G3337)/T3337))</f>
        <v>Blank</v>
      </c>
      <c r="AD3337" s="202" t="str">
        <f t="shared" si="547"/>
        <v>Blank</v>
      </c>
      <c r="AE3337" s="202" t="str">
        <f t="shared" si="548"/>
        <v>Blank</v>
      </c>
      <c r="AF3337" s="217" t="str">
        <f t="shared" si="549"/>
        <v>Blank</v>
      </c>
      <c r="AG3337" s="9" t="str" cm="1">
        <f t="array" ref="AG3337">_xlfn.IFS(ISNUMBER(AC3337), "", ISNUMBER(SEARCH("Blank", AC3337)), "", ISERROR(AC3337), "Bad input on tab 3")</f>
        <v/>
      </c>
    </row>
    <row r="3338" spans="2:33" ht="15" customHeight="1" x14ac:dyDescent="0.75">
      <c r="B3338" s="205" t="str">
        <f>'5 Driver Data'!B3338</f>
        <v>3330</v>
      </c>
      <c r="C3338" s="193">
        <f>'5 Driver Data'!C3338</f>
        <v>0</v>
      </c>
      <c r="D3338" s="192">
        <f>'5 Driver Data'!D3338</f>
        <v>0</v>
      </c>
      <c r="E3338" s="191">
        <f>'5 Driver Data'!E3338</f>
        <v>0</v>
      </c>
      <c r="F3338" s="191">
        <f>'5 Driver Data'!F3338</f>
        <v>0</v>
      </c>
      <c r="G3338" s="191">
        <f>'5 Driver Data'!G3338</f>
        <v>0</v>
      </c>
      <c r="H3338" s="191">
        <f>'5 Driver Data'!H3338</f>
        <v>0</v>
      </c>
      <c r="I3338" s="191">
        <f>'5 Driver Data'!I3338</f>
        <v>0</v>
      </c>
      <c r="J3338" s="191">
        <f>'5 Driver Data'!J3338</f>
        <v>0</v>
      </c>
      <c r="K3338" s="206">
        <f>'5 Driver Data'!K3338</f>
        <v>0</v>
      </c>
      <c r="L3338" s="1"/>
      <c r="M3338" s="216" t="str">
        <f>IF(D3338=0,"Blank",'3 Model Input'!E$44*'3 Model Input'!E$45)</f>
        <v>Blank</v>
      </c>
      <c r="N3338" s="197" t="str">
        <f t="shared" si="540"/>
        <v>Blank</v>
      </c>
      <c r="O3338" s="197" t="str">
        <f>IF(D3338=0,"Blank",'3 Model Input'!E$49*(1-'3 Model Input'!E$51))</f>
        <v>Blank</v>
      </c>
      <c r="P3338" s="197" t="str">
        <f t="shared" si="541"/>
        <v>Blank</v>
      </c>
      <c r="Q3338" s="197" t="str">
        <f>IF(D3338=0,"Blank",IF(D3338="BEV",E3338*(1-'3 Model Input'!E$54), E3338))</f>
        <v>Blank</v>
      </c>
      <c r="R3338" s="198" t="str">
        <f>IF(D3338=0,"Blank",IF(D3338="PHEV",F3338/G3338,F3338*(1-'3 Model Input'!E$54)/G3338))</f>
        <v>Blank</v>
      </c>
      <c r="S3338" s="198" t="str">
        <f>IF(D3338=0,"Blank",IF(D3338="PHEV",MIN(M3338,E3338),MIN(M3338,(E3338*(1-'3 Model Input'!E$54)))))</f>
        <v>Blank</v>
      </c>
      <c r="T3338" s="217" t="str">
        <f t="shared" si="542"/>
        <v>Blank</v>
      </c>
      <c r="U3338" s="89"/>
      <c r="V3338" s="216" t="str">
        <f>IF(D3338=0,"Blank",P3338*'3 Model Input'!E$50)</f>
        <v>Blank</v>
      </c>
      <c r="W3338" s="197" t="str">
        <f t="shared" si="543"/>
        <v>Blank</v>
      </c>
      <c r="X3338" s="197" t="str">
        <f t="shared" si="544"/>
        <v>Blank</v>
      </c>
      <c r="Y3338" s="197" t="str">
        <f t="shared" si="545"/>
        <v>Blank</v>
      </c>
      <c r="Z3338" s="197" t="str">
        <f t="shared" si="546"/>
        <v>Blank</v>
      </c>
      <c r="AA3338" s="223" t="str" cm="1">
        <f t="array" ref="AA3338">_xlfn.IFS(ISTEXT('3 Model Input'!F$70),"Missing",ISTEXT('3 Model Input'!I$70),"Missing",ISNUMBER('3 Model Input'!K$70),'3 Model Input'!K$70*P3338)</f>
        <v>Missing</v>
      </c>
      <c r="AB3338" s="89"/>
      <c r="AC3338" s="227" t="str" cm="1">
        <f t="array" ref="AC3338">IF(D3338=0,"Blank",_xlfn.IFS('3 Model Input'!E$61=1,(V3338*G3338)/T3338,'3 Model Input'!E$61=2,(W3338*G3338)/T3338,'3 Model Input'!E$61=3,(X3338*G3338)/T3338,'3 Model Input'!E$61=4,(Y3338*G3338)/T3338,'3 Model Input'!E$61=5,(Z3338*G3338)/T3338, ISTEXT('3 Model Input'!E$61),"Missing",'3 Model Input'!E$61=6,(AA3338*G3338)/T3338))</f>
        <v>Blank</v>
      </c>
      <c r="AD3338" s="202" t="str">
        <f t="shared" si="547"/>
        <v>Blank</v>
      </c>
      <c r="AE3338" s="202" t="str">
        <f t="shared" si="548"/>
        <v>Blank</v>
      </c>
      <c r="AF3338" s="217" t="str">
        <f t="shared" si="549"/>
        <v>Blank</v>
      </c>
      <c r="AG3338" s="9" t="str" cm="1">
        <f t="array" ref="AG3338">_xlfn.IFS(ISNUMBER(AC3338), "", ISNUMBER(SEARCH("Blank", AC3338)), "", ISERROR(AC3338), "Bad input on tab 3")</f>
        <v/>
      </c>
    </row>
    <row r="3339" spans="2:33" ht="15" customHeight="1" x14ac:dyDescent="0.75">
      <c r="B3339" s="205" t="str">
        <f>'5 Driver Data'!B3339</f>
        <v>3331</v>
      </c>
      <c r="C3339" s="193">
        <f>'5 Driver Data'!C3339</f>
        <v>0</v>
      </c>
      <c r="D3339" s="192">
        <f>'5 Driver Data'!D3339</f>
        <v>0</v>
      </c>
      <c r="E3339" s="191">
        <f>'5 Driver Data'!E3339</f>
        <v>0</v>
      </c>
      <c r="F3339" s="191">
        <f>'5 Driver Data'!F3339</f>
        <v>0</v>
      </c>
      <c r="G3339" s="191">
        <f>'5 Driver Data'!G3339</f>
        <v>0</v>
      </c>
      <c r="H3339" s="191">
        <f>'5 Driver Data'!H3339</f>
        <v>0</v>
      </c>
      <c r="I3339" s="191">
        <f>'5 Driver Data'!I3339</f>
        <v>0</v>
      </c>
      <c r="J3339" s="191">
        <f>'5 Driver Data'!J3339</f>
        <v>0</v>
      </c>
      <c r="K3339" s="206">
        <f>'5 Driver Data'!K3339</f>
        <v>0</v>
      </c>
      <c r="L3339" s="1"/>
      <c r="M3339" s="216" t="str">
        <f>IF(D3339=0,"Blank",'3 Model Input'!E$44*'3 Model Input'!E$45)</f>
        <v>Blank</v>
      </c>
      <c r="N3339" s="197" t="str">
        <f t="shared" si="540"/>
        <v>Blank</v>
      </c>
      <c r="O3339" s="197" t="str">
        <f>IF(D3339=0,"Blank",'3 Model Input'!E$49*(1-'3 Model Input'!E$51))</f>
        <v>Blank</v>
      </c>
      <c r="P3339" s="197" t="str">
        <f t="shared" si="541"/>
        <v>Blank</v>
      </c>
      <c r="Q3339" s="197" t="str">
        <f>IF(D3339=0,"Blank",IF(D3339="BEV",E3339*(1-'3 Model Input'!E$54), E3339))</f>
        <v>Blank</v>
      </c>
      <c r="R3339" s="198" t="str">
        <f>IF(D3339=0,"Blank",IF(D3339="PHEV",F3339/G3339,F3339*(1-'3 Model Input'!E$54)/G3339))</f>
        <v>Blank</v>
      </c>
      <c r="S3339" s="198" t="str">
        <f>IF(D3339=0,"Blank",IF(D3339="PHEV",MIN(M3339,E3339),MIN(M3339,(E3339*(1-'3 Model Input'!E$54)))))</f>
        <v>Blank</v>
      </c>
      <c r="T3339" s="217" t="str">
        <f t="shared" si="542"/>
        <v>Blank</v>
      </c>
      <c r="U3339" s="89"/>
      <c r="V3339" s="216" t="str">
        <f>IF(D3339=0,"Blank",P3339*'3 Model Input'!E$50)</f>
        <v>Blank</v>
      </c>
      <c r="W3339" s="197" t="str">
        <f t="shared" si="543"/>
        <v>Blank</v>
      </c>
      <c r="X3339" s="197" t="str">
        <f t="shared" si="544"/>
        <v>Blank</v>
      </c>
      <c r="Y3339" s="197" t="str">
        <f t="shared" si="545"/>
        <v>Blank</v>
      </c>
      <c r="Z3339" s="197" t="str">
        <f t="shared" si="546"/>
        <v>Blank</v>
      </c>
      <c r="AA3339" s="223" t="str" cm="1">
        <f t="array" ref="AA3339">_xlfn.IFS(ISTEXT('3 Model Input'!F$70),"Missing",ISTEXT('3 Model Input'!I$70),"Missing",ISNUMBER('3 Model Input'!K$70),'3 Model Input'!K$70*P3339)</f>
        <v>Missing</v>
      </c>
      <c r="AB3339" s="89"/>
      <c r="AC3339" s="227" t="str" cm="1">
        <f t="array" ref="AC3339">IF(D3339=0,"Blank",_xlfn.IFS('3 Model Input'!E$61=1,(V3339*G3339)/T3339,'3 Model Input'!E$61=2,(W3339*G3339)/T3339,'3 Model Input'!E$61=3,(X3339*G3339)/T3339,'3 Model Input'!E$61=4,(Y3339*G3339)/T3339,'3 Model Input'!E$61=5,(Z3339*G3339)/T3339, ISTEXT('3 Model Input'!E$61),"Missing",'3 Model Input'!E$61=6,(AA3339*G3339)/T3339))</f>
        <v>Blank</v>
      </c>
      <c r="AD3339" s="202" t="str">
        <f t="shared" si="547"/>
        <v>Blank</v>
      </c>
      <c r="AE3339" s="202" t="str">
        <f t="shared" si="548"/>
        <v>Blank</v>
      </c>
      <c r="AF3339" s="217" t="str">
        <f t="shared" si="549"/>
        <v>Blank</v>
      </c>
      <c r="AG3339" s="9" t="str" cm="1">
        <f t="array" ref="AG3339">_xlfn.IFS(ISNUMBER(AC3339), "", ISNUMBER(SEARCH("Blank", AC3339)), "", ISERROR(AC3339), "Bad input on tab 3")</f>
        <v/>
      </c>
    </row>
    <row r="3340" spans="2:33" ht="15" customHeight="1" x14ac:dyDescent="0.75">
      <c r="B3340" s="205" t="str">
        <f>'5 Driver Data'!B3340</f>
        <v>3332</v>
      </c>
      <c r="C3340" s="193">
        <f>'5 Driver Data'!C3340</f>
        <v>0</v>
      </c>
      <c r="D3340" s="192">
        <f>'5 Driver Data'!D3340</f>
        <v>0</v>
      </c>
      <c r="E3340" s="191">
        <f>'5 Driver Data'!E3340</f>
        <v>0</v>
      </c>
      <c r="F3340" s="191">
        <f>'5 Driver Data'!F3340</f>
        <v>0</v>
      </c>
      <c r="G3340" s="191">
        <f>'5 Driver Data'!G3340</f>
        <v>0</v>
      </c>
      <c r="H3340" s="191">
        <f>'5 Driver Data'!H3340</f>
        <v>0</v>
      </c>
      <c r="I3340" s="191">
        <f>'5 Driver Data'!I3340</f>
        <v>0</v>
      </c>
      <c r="J3340" s="191">
        <f>'5 Driver Data'!J3340</f>
        <v>0</v>
      </c>
      <c r="K3340" s="206">
        <f>'5 Driver Data'!K3340</f>
        <v>0</v>
      </c>
      <c r="L3340" s="1"/>
      <c r="M3340" s="216" t="str">
        <f>IF(D3340=0,"Blank",'3 Model Input'!E$44*'3 Model Input'!E$45)</f>
        <v>Blank</v>
      </c>
      <c r="N3340" s="197" t="str">
        <f t="shared" si="540"/>
        <v>Blank</v>
      </c>
      <c r="O3340" s="197" t="str">
        <f>IF(D3340=0,"Blank",'3 Model Input'!E$49*(1-'3 Model Input'!E$51))</f>
        <v>Blank</v>
      </c>
      <c r="P3340" s="197" t="str">
        <f t="shared" si="541"/>
        <v>Blank</v>
      </c>
      <c r="Q3340" s="197" t="str">
        <f>IF(D3340=0,"Blank",IF(D3340="BEV",E3340*(1-'3 Model Input'!E$54), E3340))</f>
        <v>Blank</v>
      </c>
      <c r="R3340" s="198" t="str">
        <f>IF(D3340=0,"Blank",IF(D3340="PHEV",F3340/G3340,F3340*(1-'3 Model Input'!E$54)/G3340))</f>
        <v>Blank</v>
      </c>
      <c r="S3340" s="198" t="str">
        <f>IF(D3340=0,"Blank",IF(D3340="PHEV",MIN(M3340,E3340),MIN(M3340,(E3340*(1-'3 Model Input'!E$54)))))</f>
        <v>Blank</v>
      </c>
      <c r="T3340" s="217" t="str">
        <f t="shared" si="542"/>
        <v>Blank</v>
      </c>
      <c r="U3340" s="89"/>
      <c r="V3340" s="216" t="str">
        <f>IF(D3340=0,"Blank",P3340*'3 Model Input'!E$50)</f>
        <v>Blank</v>
      </c>
      <c r="W3340" s="197" t="str">
        <f t="shared" si="543"/>
        <v>Blank</v>
      </c>
      <c r="X3340" s="197" t="str">
        <f t="shared" si="544"/>
        <v>Blank</v>
      </c>
      <c r="Y3340" s="197" t="str">
        <f t="shared" si="545"/>
        <v>Blank</v>
      </c>
      <c r="Z3340" s="197" t="str">
        <f t="shared" si="546"/>
        <v>Blank</v>
      </c>
      <c r="AA3340" s="223" t="str" cm="1">
        <f t="array" ref="AA3340">_xlfn.IFS(ISTEXT('3 Model Input'!F$70),"Missing",ISTEXT('3 Model Input'!I$70),"Missing",ISNUMBER('3 Model Input'!K$70),'3 Model Input'!K$70*P3340)</f>
        <v>Missing</v>
      </c>
      <c r="AB3340" s="89"/>
      <c r="AC3340" s="227" t="str" cm="1">
        <f t="array" ref="AC3340">IF(D3340=0,"Blank",_xlfn.IFS('3 Model Input'!E$61=1,(V3340*G3340)/T3340,'3 Model Input'!E$61=2,(W3340*G3340)/T3340,'3 Model Input'!E$61=3,(X3340*G3340)/T3340,'3 Model Input'!E$61=4,(Y3340*G3340)/T3340,'3 Model Input'!E$61=5,(Z3340*G3340)/T3340, ISTEXT('3 Model Input'!E$61),"Missing",'3 Model Input'!E$61=6,(AA3340*G3340)/T3340))</f>
        <v>Blank</v>
      </c>
      <c r="AD3340" s="202" t="str">
        <f t="shared" si="547"/>
        <v>Blank</v>
      </c>
      <c r="AE3340" s="202" t="str">
        <f t="shared" si="548"/>
        <v>Blank</v>
      </c>
      <c r="AF3340" s="217" t="str">
        <f t="shared" si="549"/>
        <v>Blank</v>
      </c>
      <c r="AG3340" s="9" t="str" cm="1">
        <f t="array" ref="AG3340">_xlfn.IFS(ISNUMBER(AC3340), "", ISNUMBER(SEARCH("Blank", AC3340)), "", ISERROR(AC3340), "Bad input on tab 3")</f>
        <v/>
      </c>
    </row>
    <row r="3341" spans="2:33" ht="15" customHeight="1" x14ac:dyDescent="0.75">
      <c r="B3341" s="205" t="str">
        <f>'5 Driver Data'!B3341</f>
        <v>3333</v>
      </c>
      <c r="C3341" s="193">
        <f>'5 Driver Data'!C3341</f>
        <v>0</v>
      </c>
      <c r="D3341" s="192">
        <f>'5 Driver Data'!D3341</f>
        <v>0</v>
      </c>
      <c r="E3341" s="191">
        <f>'5 Driver Data'!E3341</f>
        <v>0</v>
      </c>
      <c r="F3341" s="191">
        <f>'5 Driver Data'!F3341</f>
        <v>0</v>
      </c>
      <c r="G3341" s="191">
        <f>'5 Driver Data'!G3341</f>
        <v>0</v>
      </c>
      <c r="H3341" s="191">
        <f>'5 Driver Data'!H3341</f>
        <v>0</v>
      </c>
      <c r="I3341" s="191">
        <f>'5 Driver Data'!I3341</f>
        <v>0</v>
      </c>
      <c r="J3341" s="191">
        <f>'5 Driver Data'!J3341</f>
        <v>0</v>
      </c>
      <c r="K3341" s="206">
        <f>'5 Driver Data'!K3341</f>
        <v>0</v>
      </c>
      <c r="L3341" s="1"/>
      <c r="M3341" s="216" t="str">
        <f>IF(D3341=0,"Blank",'3 Model Input'!E$44*'3 Model Input'!E$45)</f>
        <v>Blank</v>
      </c>
      <c r="N3341" s="197" t="str">
        <f t="shared" si="540"/>
        <v>Blank</v>
      </c>
      <c r="O3341" s="197" t="str">
        <f>IF(D3341=0,"Blank",'3 Model Input'!E$49*(1-'3 Model Input'!E$51))</f>
        <v>Blank</v>
      </c>
      <c r="P3341" s="197" t="str">
        <f t="shared" si="541"/>
        <v>Blank</v>
      </c>
      <c r="Q3341" s="197" t="str">
        <f>IF(D3341=0,"Blank",IF(D3341="BEV",E3341*(1-'3 Model Input'!E$54), E3341))</f>
        <v>Blank</v>
      </c>
      <c r="R3341" s="198" t="str">
        <f>IF(D3341=0,"Blank",IF(D3341="PHEV",F3341/G3341,F3341*(1-'3 Model Input'!E$54)/G3341))</f>
        <v>Blank</v>
      </c>
      <c r="S3341" s="198" t="str">
        <f>IF(D3341=0,"Blank",IF(D3341="PHEV",MIN(M3341,E3341),MIN(M3341,(E3341*(1-'3 Model Input'!E$54)))))</f>
        <v>Blank</v>
      </c>
      <c r="T3341" s="217" t="str">
        <f t="shared" si="542"/>
        <v>Blank</v>
      </c>
      <c r="U3341" s="89"/>
      <c r="V3341" s="216" t="str">
        <f>IF(D3341=0,"Blank",P3341*'3 Model Input'!E$50)</f>
        <v>Blank</v>
      </c>
      <c r="W3341" s="197" t="str">
        <f t="shared" si="543"/>
        <v>Blank</v>
      </c>
      <c r="X3341" s="197" t="str">
        <f t="shared" si="544"/>
        <v>Blank</v>
      </c>
      <c r="Y3341" s="197" t="str">
        <f t="shared" si="545"/>
        <v>Blank</v>
      </c>
      <c r="Z3341" s="197" t="str">
        <f t="shared" si="546"/>
        <v>Blank</v>
      </c>
      <c r="AA3341" s="223" t="str" cm="1">
        <f t="array" ref="AA3341">_xlfn.IFS(ISTEXT('3 Model Input'!F$70),"Missing",ISTEXT('3 Model Input'!I$70),"Missing",ISNUMBER('3 Model Input'!K$70),'3 Model Input'!K$70*P3341)</f>
        <v>Missing</v>
      </c>
      <c r="AB3341" s="89"/>
      <c r="AC3341" s="227" t="str" cm="1">
        <f t="array" ref="AC3341">IF(D3341=0,"Blank",_xlfn.IFS('3 Model Input'!E$61=1,(V3341*G3341)/T3341,'3 Model Input'!E$61=2,(W3341*G3341)/T3341,'3 Model Input'!E$61=3,(X3341*G3341)/T3341,'3 Model Input'!E$61=4,(Y3341*G3341)/T3341,'3 Model Input'!E$61=5,(Z3341*G3341)/T3341, ISTEXT('3 Model Input'!E$61),"Missing",'3 Model Input'!E$61=6,(AA3341*G3341)/T3341))</f>
        <v>Blank</v>
      </c>
      <c r="AD3341" s="202" t="str">
        <f t="shared" si="547"/>
        <v>Blank</v>
      </c>
      <c r="AE3341" s="202" t="str">
        <f t="shared" si="548"/>
        <v>Blank</v>
      </c>
      <c r="AF3341" s="217" t="str">
        <f t="shared" si="549"/>
        <v>Blank</v>
      </c>
      <c r="AG3341" s="9" t="str" cm="1">
        <f t="array" ref="AG3341">_xlfn.IFS(ISNUMBER(AC3341), "", ISNUMBER(SEARCH("Blank", AC3341)), "", ISERROR(AC3341), "Bad input on tab 3")</f>
        <v/>
      </c>
    </row>
    <row r="3342" spans="2:33" ht="15" customHeight="1" x14ac:dyDescent="0.75">
      <c r="B3342" s="205" t="str">
        <f>'5 Driver Data'!B3342</f>
        <v>3334</v>
      </c>
      <c r="C3342" s="193">
        <f>'5 Driver Data'!C3342</f>
        <v>0</v>
      </c>
      <c r="D3342" s="192">
        <f>'5 Driver Data'!D3342</f>
        <v>0</v>
      </c>
      <c r="E3342" s="191">
        <f>'5 Driver Data'!E3342</f>
        <v>0</v>
      </c>
      <c r="F3342" s="191">
        <f>'5 Driver Data'!F3342</f>
        <v>0</v>
      </c>
      <c r="G3342" s="191">
        <f>'5 Driver Data'!G3342</f>
        <v>0</v>
      </c>
      <c r="H3342" s="191">
        <f>'5 Driver Data'!H3342</f>
        <v>0</v>
      </c>
      <c r="I3342" s="191">
        <f>'5 Driver Data'!I3342</f>
        <v>0</v>
      </c>
      <c r="J3342" s="191">
        <f>'5 Driver Data'!J3342</f>
        <v>0</v>
      </c>
      <c r="K3342" s="206">
        <f>'5 Driver Data'!K3342</f>
        <v>0</v>
      </c>
      <c r="L3342" s="1"/>
      <c r="M3342" s="216" t="str">
        <f>IF(D3342=0,"Blank",'3 Model Input'!E$44*'3 Model Input'!E$45)</f>
        <v>Blank</v>
      </c>
      <c r="N3342" s="197" t="str">
        <f t="shared" si="540"/>
        <v>Blank</v>
      </c>
      <c r="O3342" s="197" t="str">
        <f>IF(D3342=0,"Blank",'3 Model Input'!E$49*(1-'3 Model Input'!E$51))</f>
        <v>Blank</v>
      </c>
      <c r="P3342" s="197" t="str">
        <f t="shared" si="541"/>
        <v>Blank</v>
      </c>
      <c r="Q3342" s="197" t="str">
        <f>IF(D3342=0,"Blank",IF(D3342="BEV",E3342*(1-'3 Model Input'!E$54), E3342))</f>
        <v>Blank</v>
      </c>
      <c r="R3342" s="198" t="str">
        <f>IF(D3342=0,"Blank",IF(D3342="PHEV",F3342/G3342,F3342*(1-'3 Model Input'!E$54)/G3342))</f>
        <v>Blank</v>
      </c>
      <c r="S3342" s="198" t="str">
        <f>IF(D3342=0,"Blank",IF(D3342="PHEV",MIN(M3342,E3342),MIN(M3342,(E3342*(1-'3 Model Input'!E$54)))))</f>
        <v>Blank</v>
      </c>
      <c r="T3342" s="217" t="str">
        <f t="shared" si="542"/>
        <v>Blank</v>
      </c>
      <c r="U3342" s="89"/>
      <c r="V3342" s="216" t="str">
        <f>IF(D3342=0,"Blank",P3342*'3 Model Input'!E$50)</f>
        <v>Blank</v>
      </c>
      <c r="W3342" s="197" t="str">
        <f t="shared" si="543"/>
        <v>Blank</v>
      </c>
      <c r="X3342" s="197" t="str">
        <f t="shared" si="544"/>
        <v>Blank</v>
      </c>
      <c r="Y3342" s="197" t="str">
        <f t="shared" si="545"/>
        <v>Blank</v>
      </c>
      <c r="Z3342" s="197" t="str">
        <f t="shared" si="546"/>
        <v>Blank</v>
      </c>
      <c r="AA3342" s="223" t="str" cm="1">
        <f t="array" ref="AA3342">_xlfn.IFS(ISTEXT('3 Model Input'!F$70),"Missing",ISTEXT('3 Model Input'!I$70),"Missing",ISNUMBER('3 Model Input'!K$70),'3 Model Input'!K$70*P3342)</f>
        <v>Missing</v>
      </c>
      <c r="AB3342" s="89"/>
      <c r="AC3342" s="227" t="str" cm="1">
        <f t="array" ref="AC3342">IF(D3342=0,"Blank",_xlfn.IFS('3 Model Input'!E$61=1,(V3342*G3342)/T3342,'3 Model Input'!E$61=2,(W3342*G3342)/T3342,'3 Model Input'!E$61=3,(X3342*G3342)/T3342,'3 Model Input'!E$61=4,(Y3342*G3342)/T3342,'3 Model Input'!E$61=5,(Z3342*G3342)/T3342, ISTEXT('3 Model Input'!E$61),"Missing",'3 Model Input'!E$61=6,(AA3342*G3342)/T3342))</f>
        <v>Blank</v>
      </c>
      <c r="AD3342" s="202" t="str">
        <f t="shared" si="547"/>
        <v>Blank</v>
      </c>
      <c r="AE3342" s="202" t="str">
        <f t="shared" si="548"/>
        <v>Blank</v>
      </c>
      <c r="AF3342" s="217" t="str">
        <f t="shared" si="549"/>
        <v>Blank</v>
      </c>
      <c r="AG3342" s="9" t="str" cm="1">
        <f t="array" ref="AG3342">_xlfn.IFS(ISNUMBER(AC3342), "", ISNUMBER(SEARCH("Blank", AC3342)), "", ISERROR(AC3342), "Bad input on tab 3")</f>
        <v/>
      </c>
    </row>
    <row r="3343" spans="2:33" ht="15" customHeight="1" x14ac:dyDescent="0.75">
      <c r="B3343" s="205" t="str">
        <f>'5 Driver Data'!B3343</f>
        <v>3335</v>
      </c>
      <c r="C3343" s="193">
        <f>'5 Driver Data'!C3343</f>
        <v>0</v>
      </c>
      <c r="D3343" s="192">
        <f>'5 Driver Data'!D3343</f>
        <v>0</v>
      </c>
      <c r="E3343" s="191">
        <f>'5 Driver Data'!E3343</f>
        <v>0</v>
      </c>
      <c r="F3343" s="191">
        <f>'5 Driver Data'!F3343</f>
        <v>0</v>
      </c>
      <c r="G3343" s="191">
        <f>'5 Driver Data'!G3343</f>
        <v>0</v>
      </c>
      <c r="H3343" s="191">
        <f>'5 Driver Data'!H3343</f>
        <v>0</v>
      </c>
      <c r="I3343" s="191">
        <f>'5 Driver Data'!I3343</f>
        <v>0</v>
      </c>
      <c r="J3343" s="191">
        <f>'5 Driver Data'!J3343</f>
        <v>0</v>
      </c>
      <c r="K3343" s="206">
        <f>'5 Driver Data'!K3343</f>
        <v>0</v>
      </c>
      <c r="L3343" s="1"/>
      <c r="M3343" s="216" t="str">
        <f>IF(D3343=0,"Blank",'3 Model Input'!E$44*'3 Model Input'!E$45)</f>
        <v>Blank</v>
      </c>
      <c r="N3343" s="197" t="str">
        <f t="shared" si="540"/>
        <v>Blank</v>
      </c>
      <c r="O3343" s="197" t="str">
        <f>IF(D3343=0,"Blank",'3 Model Input'!E$49*(1-'3 Model Input'!E$51))</f>
        <v>Blank</v>
      </c>
      <c r="P3343" s="197" t="str">
        <f t="shared" si="541"/>
        <v>Blank</v>
      </c>
      <c r="Q3343" s="197" t="str">
        <f>IF(D3343=0,"Blank",IF(D3343="BEV",E3343*(1-'3 Model Input'!E$54), E3343))</f>
        <v>Blank</v>
      </c>
      <c r="R3343" s="198" t="str">
        <f>IF(D3343=0,"Blank",IF(D3343="PHEV",F3343/G3343,F3343*(1-'3 Model Input'!E$54)/G3343))</f>
        <v>Blank</v>
      </c>
      <c r="S3343" s="198" t="str">
        <f>IF(D3343=0,"Blank",IF(D3343="PHEV",MIN(M3343,E3343),MIN(M3343,(E3343*(1-'3 Model Input'!E$54)))))</f>
        <v>Blank</v>
      </c>
      <c r="T3343" s="217" t="str">
        <f t="shared" si="542"/>
        <v>Blank</v>
      </c>
      <c r="U3343" s="89"/>
      <c r="V3343" s="216" t="str">
        <f>IF(D3343=0,"Blank",P3343*'3 Model Input'!E$50)</f>
        <v>Blank</v>
      </c>
      <c r="W3343" s="197" t="str">
        <f t="shared" si="543"/>
        <v>Blank</v>
      </c>
      <c r="X3343" s="197" t="str">
        <f t="shared" si="544"/>
        <v>Blank</v>
      </c>
      <c r="Y3343" s="197" t="str">
        <f t="shared" si="545"/>
        <v>Blank</v>
      </c>
      <c r="Z3343" s="197" t="str">
        <f t="shared" si="546"/>
        <v>Blank</v>
      </c>
      <c r="AA3343" s="223" t="str" cm="1">
        <f t="array" ref="AA3343">_xlfn.IFS(ISTEXT('3 Model Input'!F$70),"Missing",ISTEXT('3 Model Input'!I$70),"Missing",ISNUMBER('3 Model Input'!K$70),'3 Model Input'!K$70*P3343)</f>
        <v>Missing</v>
      </c>
      <c r="AB3343" s="89"/>
      <c r="AC3343" s="227" t="str" cm="1">
        <f t="array" ref="AC3343">IF(D3343=0,"Blank",_xlfn.IFS('3 Model Input'!E$61=1,(V3343*G3343)/T3343,'3 Model Input'!E$61=2,(W3343*G3343)/T3343,'3 Model Input'!E$61=3,(X3343*G3343)/T3343,'3 Model Input'!E$61=4,(Y3343*G3343)/T3343,'3 Model Input'!E$61=5,(Z3343*G3343)/T3343, ISTEXT('3 Model Input'!E$61),"Missing",'3 Model Input'!E$61=6,(AA3343*G3343)/T3343))</f>
        <v>Blank</v>
      </c>
      <c r="AD3343" s="202" t="str">
        <f t="shared" si="547"/>
        <v>Blank</v>
      </c>
      <c r="AE3343" s="202" t="str">
        <f t="shared" si="548"/>
        <v>Blank</v>
      </c>
      <c r="AF3343" s="217" t="str">
        <f t="shared" si="549"/>
        <v>Blank</v>
      </c>
      <c r="AG3343" s="9" t="str" cm="1">
        <f t="array" ref="AG3343">_xlfn.IFS(ISNUMBER(AC3343), "", ISNUMBER(SEARCH("Blank", AC3343)), "", ISERROR(AC3343), "Bad input on tab 3")</f>
        <v/>
      </c>
    </row>
    <row r="3344" spans="2:33" ht="15" customHeight="1" x14ac:dyDescent="0.75">
      <c r="B3344" s="205" t="str">
        <f>'5 Driver Data'!B3344</f>
        <v>3336</v>
      </c>
      <c r="C3344" s="193">
        <f>'5 Driver Data'!C3344</f>
        <v>0</v>
      </c>
      <c r="D3344" s="192">
        <f>'5 Driver Data'!D3344</f>
        <v>0</v>
      </c>
      <c r="E3344" s="191">
        <f>'5 Driver Data'!E3344</f>
        <v>0</v>
      </c>
      <c r="F3344" s="191">
        <f>'5 Driver Data'!F3344</f>
        <v>0</v>
      </c>
      <c r="G3344" s="191">
        <f>'5 Driver Data'!G3344</f>
        <v>0</v>
      </c>
      <c r="H3344" s="191">
        <f>'5 Driver Data'!H3344</f>
        <v>0</v>
      </c>
      <c r="I3344" s="191">
        <f>'5 Driver Data'!I3344</f>
        <v>0</v>
      </c>
      <c r="J3344" s="191">
        <f>'5 Driver Data'!J3344</f>
        <v>0</v>
      </c>
      <c r="K3344" s="206">
        <f>'5 Driver Data'!K3344</f>
        <v>0</v>
      </c>
      <c r="L3344" s="1"/>
      <c r="M3344" s="216" t="str">
        <f>IF(D3344=0,"Blank",'3 Model Input'!E$44*'3 Model Input'!E$45)</f>
        <v>Blank</v>
      </c>
      <c r="N3344" s="197" t="str">
        <f t="shared" si="540"/>
        <v>Blank</v>
      </c>
      <c r="O3344" s="197" t="str">
        <f>IF(D3344=0,"Blank",'3 Model Input'!E$49*(1-'3 Model Input'!E$51))</f>
        <v>Blank</v>
      </c>
      <c r="P3344" s="197" t="str">
        <f t="shared" si="541"/>
        <v>Blank</v>
      </c>
      <c r="Q3344" s="197" t="str">
        <f>IF(D3344=0,"Blank",IF(D3344="BEV",E3344*(1-'3 Model Input'!E$54), E3344))</f>
        <v>Blank</v>
      </c>
      <c r="R3344" s="198" t="str">
        <f>IF(D3344=0,"Blank",IF(D3344="PHEV",F3344/G3344,F3344*(1-'3 Model Input'!E$54)/G3344))</f>
        <v>Blank</v>
      </c>
      <c r="S3344" s="198" t="str">
        <f>IF(D3344=0,"Blank",IF(D3344="PHEV",MIN(M3344,E3344),MIN(M3344,(E3344*(1-'3 Model Input'!E$54)))))</f>
        <v>Blank</v>
      </c>
      <c r="T3344" s="217" t="str">
        <f t="shared" si="542"/>
        <v>Blank</v>
      </c>
      <c r="U3344" s="89"/>
      <c r="V3344" s="216" t="str">
        <f>IF(D3344=0,"Blank",P3344*'3 Model Input'!E$50)</f>
        <v>Blank</v>
      </c>
      <c r="W3344" s="197" t="str">
        <f t="shared" si="543"/>
        <v>Blank</v>
      </c>
      <c r="X3344" s="197" t="str">
        <f t="shared" si="544"/>
        <v>Blank</v>
      </c>
      <c r="Y3344" s="197" t="str">
        <f t="shared" si="545"/>
        <v>Blank</v>
      </c>
      <c r="Z3344" s="197" t="str">
        <f t="shared" si="546"/>
        <v>Blank</v>
      </c>
      <c r="AA3344" s="223" t="str" cm="1">
        <f t="array" ref="AA3344">_xlfn.IFS(ISTEXT('3 Model Input'!F$70),"Missing",ISTEXT('3 Model Input'!I$70),"Missing",ISNUMBER('3 Model Input'!K$70),'3 Model Input'!K$70*P3344)</f>
        <v>Missing</v>
      </c>
      <c r="AB3344" s="89"/>
      <c r="AC3344" s="227" t="str" cm="1">
        <f t="array" ref="AC3344">IF(D3344=0,"Blank",_xlfn.IFS('3 Model Input'!E$61=1,(V3344*G3344)/T3344,'3 Model Input'!E$61=2,(W3344*G3344)/T3344,'3 Model Input'!E$61=3,(X3344*G3344)/T3344,'3 Model Input'!E$61=4,(Y3344*G3344)/T3344,'3 Model Input'!E$61=5,(Z3344*G3344)/T3344, ISTEXT('3 Model Input'!E$61),"Missing",'3 Model Input'!E$61=6,(AA3344*G3344)/T3344))</f>
        <v>Blank</v>
      </c>
      <c r="AD3344" s="202" t="str">
        <f t="shared" si="547"/>
        <v>Blank</v>
      </c>
      <c r="AE3344" s="202" t="str">
        <f t="shared" si="548"/>
        <v>Blank</v>
      </c>
      <c r="AF3344" s="217" t="str">
        <f t="shared" si="549"/>
        <v>Blank</v>
      </c>
      <c r="AG3344" s="9" t="str" cm="1">
        <f t="array" ref="AG3344">_xlfn.IFS(ISNUMBER(AC3344), "", ISNUMBER(SEARCH("Blank", AC3344)), "", ISERROR(AC3344), "Bad input on tab 3")</f>
        <v/>
      </c>
    </row>
    <row r="3345" spans="2:33" ht="15" customHeight="1" x14ac:dyDescent="0.75">
      <c r="B3345" s="205" t="str">
        <f>'5 Driver Data'!B3345</f>
        <v>3337</v>
      </c>
      <c r="C3345" s="193">
        <f>'5 Driver Data'!C3345</f>
        <v>0</v>
      </c>
      <c r="D3345" s="192">
        <f>'5 Driver Data'!D3345</f>
        <v>0</v>
      </c>
      <c r="E3345" s="191">
        <f>'5 Driver Data'!E3345</f>
        <v>0</v>
      </c>
      <c r="F3345" s="191">
        <f>'5 Driver Data'!F3345</f>
        <v>0</v>
      </c>
      <c r="G3345" s="191">
        <f>'5 Driver Data'!G3345</f>
        <v>0</v>
      </c>
      <c r="H3345" s="191">
        <f>'5 Driver Data'!H3345</f>
        <v>0</v>
      </c>
      <c r="I3345" s="191">
        <f>'5 Driver Data'!I3345</f>
        <v>0</v>
      </c>
      <c r="J3345" s="191">
        <f>'5 Driver Data'!J3345</f>
        <v>0</v>
      </c>
      <c r="K3345" s="206">
        <f>'5 Driver Data'!K3345</f>
        <v>0</v>
      </c>
      <c r="L3345" s="1"/>
      <c r="M3345" s="216" t="str">
        <f>IF(D3345=0,"Blank",'3 Model Input'!E$44*'3 Model Input'!E$45)</f>
        <v>Blank</v>
      </c>
      <c r="N3345" s="197" t="str">
        <f t="shared" si="540"/>
        <v>Blank</v>
      </c>
      <c r="O3345" s="197" t="str">
        <f>IF(D3345=0,"Blank",'3 Model Input'!E$49*(1-'3 Model Input'!E$51))</f>
        <v>Blank</v>
      </c>
      <c r="P3345" s="197" t="str">
        <f t="shared" si="541"/>
        <v>Blank</v>
      </c>
      <c r="Q3345" s="197" t="str">
        <f>IF(D3345=0,"Blank",IF(D3345="BEV",E3345*(1-'3 Model Input'!E$54), E3345))</f>
        <v>Blank</v>
      </c>
      <c r="R3345" s="198" t="str">
        <f>IF(D3345=0,"Blank",IF(D3345="PHEV",F3345/G3345,F3345*(1-'3 Model Input'!E$54)/G3345))</f>
        <v>Blank</v>
      </c>
      <c r="S3345" s="198" t="str">
        <f>IF(D3345=0,"Blank",IF(D3345="PHEV",MIN(M3345,E3345),MIN(M3345,(E3345*(1-'3 Model Input'!E$54)))))</f>
        <v>Blank</v>
      </c>
      <c r="T3345" s="217" t="str">
        <f t="shared" si="542"/>
        <v>Blank</v>
      </c>
      <c r="U3345" s="89"/>
      <c r="V3345" s="216" t="str">
        <f>IF(D3345=0,"Blank",P3345*'3 Model Input'!E$50)</f>
        <v>Blank</v>
      </c>
      <c r="W3345" s="197" t="str">
        <f t="shared" si="543"/>
        <v>Blank</v>
      </c>
      <c r="X3345" s="197" t="str">
        <f t="shared" si="544"/>
        <v>Blank</v>
      </c>
      <c r="Y3345" s="197" t="str">
        <f t="shared" si="545"/>
        <v>Blank</v>
      </c>
      <c r="Z3345" s="197" t="str">
        <f t="shared" si="546"/>
        <v>Blank</v>
      </c>
      <c r="AA3345" s="223" t="str" cm="1">
        <f t="array" ref="AA3345">_xlfn.IFS(ISTEXT('3 Model Input'!F$70),"Missing",ISTEXT('3 Model Input'!I$70),"Missing",ISNUMBER('3 Model Input'!K$70),'3 Model Input'!K$70*P3345)</f>
        <v>Missing</v>
      </c>
      <c r="AB3345" s="89"/>
      <c r="AC3345" s="227" t="str" cm="1">
        <f t="array" ref="AC3345">IF(D3345=0,"Blank",_xlfn.IFS('3 Model Input'!E$61=1,(V3345*G3345)/T3345,'3 Model Input'!E$61=2,(W3345*G3345)/T3345,'3 Model Input'!E$61=3,(X3345*G3345)/T3345,'3 Model Input'!E$61=4,(Y3345*G3345)/T3345,'3 Model Input'!E$61=5,(Z3345*G3345)/T3345, ISTEXT('3 Model Input'!E$61),"Missing",'3 Model Input'!E$61=6,(AA3345*G3345)/T3345))</f>
        <v>Blank</v>
      </c>
      <c r="AD3345" s="202" t="str">
        <f t="shared" si="547"/>
        <v>Blank</v>
      </c>
      <c r="AE3345" s="202" t="str">
        <f t="shared" si="548"/>
        <v>Blank</v>
      </c>
      <c r="AF3345" s="217" t="str">
        <f t="shared" si="549"/>
        <v>Blank</v>
      </c>
      <c r="AG3345" s="9" t="str" cm="1">
        <f t="array" ref="AG3345">_xlfn.IFS(ISNUMBER(AC3345), "", ISNUMBER(SEARCH("Blank", AC3345)), "", ISERROR(AC3345), "Bad input on tab 3")</f>
        <v/>
      </c>
    </row>
    <row r="3346" spans="2:33" ht="15" customHeight="1" x14ac:dyDescent="0.75">
      <c r="B3346" s="205" t="str">
        <f>'5 Driver Data'!B3346</f>
        <v>3338</v>
      </c>
      <c r="C3346" s="193">
        <f>'5 Driver Data'!C3346</f>
        <v>0</v>
      </c>
      <c r="D3346" s="192">
        <f>'5 Driver Data'!D3346</f>
        <v>0</v>
      </c>
      <c r="E3346" s="191">
        <f>'5 Driver Data'!E3346</f>
        <v>0</v>
      </c>
      <c r="F3346" s="191">
        <f>'5 Driver Data'!F3346</f>
        <v>0</v>
      </c>
      <c r="G3346" s="191">
        <f>'5 Driver Data'!G3346</f>
        <v>0</v>
      </c>
      <c r="H3346" s="191">
        <f>'5 Driver Data'!H3346</f>
        <v>0</v>
      </c>
      <c r="I3346" s="191">
        <f>'5 Driver Data'!I3346</f>
        <v>0</v>
      </c>
      <c r="J3346" s="191">
        <f>'5 Driver Data'!J3346</f>
        <v>0</v>
      </c>
      <c r="K3346" s="206">
        <f>'5 Driver Data'!K3346</f>
        <v>0</v>
      </c>
      <c r="L3346" s="1"/>
      <c r="M3346" s="216" t="str">
        <f>IF(D3346=0,"Blank",'3 Model Input'!E$44*'3 Model Input'!E$45)</f>
        <v>Blank</v>
      </c>
      <c r="N3346" s="197" t="str">
        <f t="shared" si="540"/>
        <v>Blank</v>
      </c>
      <c r="O3346" s="197" t="str">
        <f>IF(D3346=0,"Blank",'3 Model Input'!E$49*(1-'3 Model Input'!E$51))</f>
        <v>Blank</v>
      </c>
      <c r="P3346" s="197" t="str">
        <f t="shared" si="541"/>
        <v>Blank</v>
      </c>
      <c r="Q3346" s="197" t="str">
        <f>IF(D3346=0,"Blank",IF(D3346="BEV",E3346*(1-'3 Model Input'!E$54), E3346))</f>
        <v>Blank</v>
      </c>
      <c r="R3346" s="198" t="str">
        <f>IF(D3346=0,"Blank",IF(D3346="PHEV",F3346/G3346,F3346*(1-'3 Model Input'!E$54)/G3346))</f>
        <v>Blank</v>
      </c>
      <c r="S3346" s="198" t="str">
        <f>IF(D3346=0,"Blank",IF(D3346="PHEV",MIN(M3346,E3346),MIN(M3346,(E3346*(1-'3 Model Input'!E$54)))))</f>
        <v>Blank</v>
      </c>
      <c r="T3346" s="217" t="str">
        <f t="shared" si="542"/>
        <v>Blank</v>
      </c>
      <c r="U3346" s="89"/>
      <c r="V3346" s="216" t="str">
        <f>IF(D3346=0,"Blank",P3346*'3 Model Input'!E$50)</f>
        <v>Blank</v>
      </c>
      <c r="W3346" s="197" t="str">
        <f t="shared" si="543"/>
        <v>Blank</v>
      </c>
      <c r="X3346" s="197" t="str">
        <f t="shared" si="544"/>
        <v>Blank</v>
      </c>
      <c r="Y3346" s="197" t="str">
        <f t="shared" si="545"/>
        <v>Blank</v>
      </c>
      <c r="Z3346" s="197" t="str">
        <f t="shared" si="546"/>
        <v>Blank</v>
      </c>
      <c r="AA3346" s="223" t="str" cm="1">
        <f t="array" ref="AA3346">_xlfn.IFS(ISTEXT('3 Model Input'!F$70),"Missing",ISTEXT('3 Model Input'!I$70),"Missing",ISNUMBER('3 Model Input'!K$70),'3 Model Input'!K$70*P3346)</f>
        <v>Missing</v>
      </c>
      <c r="AB3346" s="89"/>
      <c r="AC3346" s="227" t="str" cm="1">
        <f t="array" ref="AC3346">IF(D3346=0,"Blank",_xlfn.IFS('3 Model Input'!E$61=1,(V3346*G3346)/T3346,'3 Model Input'!E$61=2,(W3346*G3346)/T3346,'3 Model Input'!E$61=3,(X3346*G3346)/T3346,'3 Model Input'!E$61=4,(Y3346*G3346)/T3346,'3 Model Input'!E$61=5,(Z3346*G3346)/T3346, ISTEXT('3 Model Input'!E$61),"Missing",'3 Model Input'!E$61=6,(AA3346*G3346)/T3346))</f>
        <v>Blank</v>
      </c>
      <c r="AD3346" s="202" t="str">
        <f t="shared" si="547"/>
        <v>Blank</v>
      </c>
      <c r="AE3346" s="202" t="str">
        <f t="shared" si="548"/>
        <v>Blank</v>
      </c>
      <c r="AF3346" s="217" t="str">
        <f t="shared" si="549"/>
        <v>Blank</v>
      </c>
      <c r="AG3346" s="9" t="str" cm="1">
        <f t="array" ref="AG3346">_xlfn.IFS(ISNUMBER(AC3346), "", ISNUMBER(SEARCH("Blank", AC3346)), "", ISERROR(AC3346), "Bad input on tab 3")</f>
        <v/>
      </c>
    </row>
    <row r="3347" spans="2:33" ht="15" customHeight="1" x14ac:dyDescent="0.75">
      <c r="B3347" s="205" t="str">
        <f>'5 Driver Data'!B3347</f>
        <v>3339</v>
      </c>
      <c r="C3347" s="193">
        <f>'5 Driver Data'!C3347</f>
        <v>0</v>
      </c>
      <c r="D3347" s="192">
        <f>'5 Driver Data'!D3347</f>
        <v>0</v>
      </c>
      <c r="E3347" s="191">
        <f>'5 Driver Data'!E3347</f>
        <v>0</v>
      </c>
      <c r="F3347" s="191">
        <f>'5 Driver Data'!F3347</f>
        <v>0</v>
      </c>
      <c r="G3347" s="191">
        <f>'5 Driver Data'!G3347</f>
        <v>0</v>
      </c>
      <c r="H3347" s="191">
        <f>'5 Driver Data'!H3347</f>
        <v>0</v>
      </c>
      <c r="I3347" s="191">
        <f>'5 Driver Data'!I3347</f>
        <v>0</v>
      </c>
      <c r="J3347" s="191">
        <f>'5 Driver Data'!J3347</f>
        <v>0</v>
      </c>
      <c r="K3347" s="206">
        <f>'5 Driver Data'!K3347</f>
        <v>0</v>
      </c>
      <c r="L3347" s="1"/>
      <c r="M3347" s="216" t="str">
        <f>IF(D3347=0,"Blank",'3 Model Input'!E$44*'3 Model Input'!E$45)</f>
        <v>Blank</v>
      </c>
      <c r="N3347" s="197" t="str">
        <f t="shared" si="540"/>
        <v>Blank</v>
      </c>
      <c r="O3347" s="197" t="str">
        <f>IF(D3347=0,"Blank",'3 Model Input'!E$49*(1-'3 Model Input'!E$51))</f>
        <v>Blank</v>
      </c>
      <c r="P3347" s="197" t="str">
        <f t="shared" si="541"/>
        <v>Blank</v>
      </c>
      <c r="Q3347" s="197" t="str">
        <f>IF(D3347=0,"Blank",IF(D3347="BEV",E3347*(1-'3 Model Input'!E$54), E3347))</f>
        <v>Blank</v>
      </c>
      <c r="R3347" s="198" t="str">
        <f>IF(D3347=0,"Blank",IF(D3347="PHEV",F3347/G3347,F3347*(1-'3 Model Input'!E$54)/G3347))</f>
        <v>Blank</v>
      </c>
      <c r="S3347" s="198" t="str">
        <f>IF(D3347=0,"Blank",IF(D3347="PHEV",MIN(M3347,E3347),MIN(M3347,(E3347*(1-'3 Model Input'!E$54)))))</f>
        <v>Blank</v>
      </c>
      <c r="T3347" s="217" t="str">
        <f t="shared" si="542"/>
        <v>Blank</v>
      </c>
      <c r="U3347" s="89"/>
      <c r="V3347" s="216" t="str">
        <f>IF(D3347=0,"Blank",P3347*'3 Model Input'!E$50)</f>
        <v>Blank</v>
      </c>
      <c r="W3347" s="197" t="str">
        <f t="shared" si="543"/>
        <v>Blank</v>
      </c>
      <c r="X3347" s="197" t="str">
        <f t="shared" si="544"/>
        <v>Blank</v>
      </c>
      <c r="Y3347" s="197" t="str">
        <f t="shared" si="545"/>
        <v>Blank</v>
      </c>
      <c r="Z3347" s="197" t="str">
        <f t="shared" si="546"/>
        <v>Blank</v>
      </c>
      <c r="AA3347" s="223" t="str" cm="1">
        <f t="array" ref="AA3347">_xlfn.IFS(ISTEXT('3 Model Input'!F$70),"Missing",ISTEXT('3 Model Input'!I$70),"Missing",ISNUMBER('3 Model Input'!K$70),'3 Model Input'!K$70*P3347)</f>
        <v>Missing</v>
      </c>
      <c r="AB3347" s="89"/>
      <c r="AC3347" s="227" t="str" cm="1">
        <f t="array" ref="AC3347">IF(D3347=0,"Blank",_xlfn.IFS('3 Model Input'!E$61=1,(V3347*G3347)/T3347,'3 Model Input'!E$61=2,(W3347*G3347)/T3347,'3 Model Input'!E$61=3,(X3347*G3347)/T3347,'3 Model Input'!E$61=4,(Y3347*G3347)/T3347,'3 Model Input'!E$61=5,(Z3347*G3347)/T3347, ISTEXT('3 Model Input'!E$61),"Missing",'3 Model Input'!E$61=6,(AA3347*G3347)/T3347))</f>
        <v>Blank</v>
      </c>
      <c r="AD3347" s="202" t="str">
        <f t="shared" si="547"/>
        <v>Blank</v>
      </c>
      <c r="AE3347" s="202" t="str">
        <f t="shared" si="548"/>
        <v>Blank</v>
      </c>
      <c r="AF3347" s="217" t="str">
        <f t="shared" si="549"/>
        <v>Blank</v>
      </c>
      <c r="AG3347" s="9" t="str" cm="1">
        <f t="array" ref="AG3347">_xlfn.IFS(ISNUMBER(AC3347), "", ISNUMBER(SEARCH("Blank", AC3347)), "", ISERROR(AC3347), "Bad input on tab 3")</f>
        <v/>
      </c>
    </row>
    <row r="3348" spans="2:33" ht="15" customHeight="1" x14ac:dyDescent="0.75">
      <c r="B3348" s="205" t="str">
        <f>'5 Driver Data'!B3348</f>
        <v>3340</v>
      </c>
      <c r="C3348" s="193">
        <f>'5 Driver Data'!C3348</f>
        <v>0</v>
      </c>
      <c r="D3348" s="192">
        <f>'5 Driver Data'!D3348</f>
        <v>0</v>
      </c>
      <c r="E3348" s="191">
        <f>'5 Driver Data'!E3348</f>
        <v>0</v>
      </c>
      <c r="F3348" s="191">
        <f>'5 Driver Data'!F3348</f>
        <v>0</v>
      </c>
      <c r="G3348" s="191">
        <f>'5 Driver Data'!G3348</f>
        <v>0</v>
      </c>
      <c r="H3348" s="191">
        <f>'5 Driver Data'!H3348</f>
        <v>0</v>
      </c>
      <c r="I3348" s="191">
        <f>'5 Driver Data'!I3348</f>
        <v>0</v>
      </c>
      <c r="J3348" s="191">
        <f>'5 Driver Data'!J3348</f>
        <v>0</v>
      </c>
      <c r="K3348" s="206">
        <f>'5 Driver Data'!K3348</f>
        <v>0</v>
      </c>
      <c r="L3348" s="1"/>
      <c r="M3348" s="216" t="str">
        <f>IF(D3348=0,"Blank",'3 Model Input'!E$44*'3 Model Input'!E$45)</f>
        <v>Blank</v>
      </c>
      <c r="N3348" s="197" t="str">
        <f t="shared" si="540"/>
        <v>Blank</v>
      </c>
      <c r="O3348" s="197" t="str">
        <f>IF(D3348=0,"Blank",'3 Model Input'!E$49*(1-'3 Model Input'!E$51))</f>
        <v>Blank</v>
      </c>
      <c r="P3348" s="197" t="str">
        <f t="shared" si="541"/>
        <v>Blank</v>
      </c>
      <c r="Q3348" s="197" t="str">
        <f>IF(D3348=0,"Blank",IF(D3348="BEV",E3348*(1-'3 Model Input'!E$54), E3348))</f>
        <v>Blank</v>
      </c>
      <c r="R3348" s="198" t="str">
        <f>IF(D3348=0,"Blank",IF(D3348="PHEV",F3348/G3348,F3348*(1-'3 Model Input'!E$54)/G3348))</f>
        <v>Blank</v>
      </c>
      <c r="S3348" s="198" t="str">
        <f>IF(D3348=0,"Blank",IF(D3348="PHEV",MIN(M3348,E3348),MIN(M3348,(E3348*(1-'3 Model Input'!E$54)))))</f>
        <v>Blank</v>
      </c>
      <c r="T3348" s="217" t="str">
        <f t="shared" si="542"/>
        <v>Blank</v>
      </c>
      <c r="U3348" s="89"/>
      <c r="V3348" s="216" t="str">
        <f>IF(D3348=0,"Blank",P3348*'3 Model Input'!E$50)</f>
        <v>Blank</v>
      </c>
      <c r="W3348" s="197" t="str">
        <f t="shared" si="543"/>
        <v>Blank</v>
      </c>
      <c r="X3348" s="197" t="str">
        <f t="shared" si="544"/>
        <v>Blank</v>
      </c>
      <c r="Y3348" s="197" t="str">
        <f t="shared" si="545"/>
        <v>Blank</v>
      </c>
      <c r="Z3348" s="197" t="str">
        <f t="shared" si="546"/>
        <v>Blank</v>
      </c>
      <c r="AA3348" s="223" t="str" cm="1">
        <f t="array" ref="AA3348">_xlfn.IFS(ISTEXT('3 Model Input'!F$70),"Missing",ISTEXT('3 Model Input'!I$70),"Missing",ISNUMBER('3 Model Input'!K$70),'3 Model Input'!K$70*P3348)</f>
        <v>Missing</v>
      </c>
      <c r="AB3348" s="89"/>
      <c r="AC3348" s="227" t="str" cm="1">
        <f t="array" ref="AC3348">IF(D3348=0,"Blank",_xlfn.IFS('3 Model Input'!E$61=1,(V3348*G3348)/T3348,'3 Model Input'!E$61=2,(W3348*G3348)/T3348,'3 Model Input'!E$61=3,(X3348*G3348)/T3348,'3 Model Input'!E$61=4,(Y3348*G3348)/T3348,'3 Model Input'!E$61=5,(Z3348*G3348)/T3348, ISTEXT('3 Model Input'!E$61),"Missing",'3 Model Input'!E$61=6,(AA3348*G3348)/T3348))</f>
        <v>Blank</v>
      </c>
      <c r="AD3348" s="202" t="str">
        <f t="shared" si="547"/>
        <v>Blank</v>
      </c>
      <c r="AE3348" s="202" t="str">
        <f t="shared" si="548"/>
        <v>Blank</v>
      </c>
      <c r="AF3348" s="217" t="str">
        <f t="shared" si="549"/>
        <v>Blank</v>
      </c>
      <c r="AG3348" s="9" t="str" cm="1">
        <f t="array" ref="AG3348">_xlfn.IFS(ISNUMBER(AC3348), "", ISNUMBER(SEARCH("Blank", AC3348)), "", ISERROR(AC3348), "Bad input on tab 3")</f>
        <v/>
      </c>
    </row>
    <row r="3349" spans="2:33" ht="15" customHeight="1" x14ac:dyDescent="0.75">
      <c r="B3349" s="205" t="str">
        <f>'5 Driver Data'!B3349</f>
        <v>3341</v>
      </c>
      <c r="C3349" s="193">
        <f>'5 Driver Data'!C3349</f>
        <v>0</v>
      </c>
      <c r="D3349" s="192">
        <f>'5 Driver Data'!D3349</f>
        <v>0</v>
      </c>
      <c r="E3349" s="191">
        <f>'5 Driver Data'!E3349</f>
        <v>0</v>
      </c>
      <c r="F3349" s="191">
        <f>'5 Driver Data'!F3349</f>
        <v>0</v>
      </c>
      <c r="G3349" s="191">
        <f>'5 Driver Data'!G3349</f>
        <v>0</v>
      </c>
      <c r="H3349" s="191">
        <f>'5 Driver Data'!H3349</f>
        <v>0</v>
      </c>
      <c r="I3349" s="191">
        <f>'5 Driver Data'!I3349</f>
        <v>0</v>
      </c>
      <c r="J3349" s="191">
        <f>'5 Driver Data'!J3349</f>
        <v>0</v>
      </c>
      <c r="K3349" s="206">
        <f>'5 Driver Data'!K3349</f>
        <v>0</v>
      </c>
      <c r="L3349" s="1"/>
      <c r="M3349" s="216" t="str">
        <f>IF(D3349=0,"Blank",'3 Model Input'!E$44*'3 Model Input'!E$45)</f>
        <v>Blank</v>
      </c>
      <c r="N3349" s="197" t="str">
        <f t="shared" si="540"/>
        <v>Blank</v>
      </c>
      <c r="O3349" s="197" t="str">
        <f>IF(D3349=0,"Blank",'3 Model Input'!E$49*(1-'3 Model Input'!E$51))</f>
        <v>Blank</v>
      </c>
      <c r="P3349" s="197" t="str">
        <f t="shared" si="541"/>
        <v>Blank</v>
      </c>
      <c r="Q3349" s="197" t="str">
        <f>IF(D3349=0,"Blank",IF(D3349="BEV",E3349*(1-'3 Model Input'!E$54), E3349))</f>
        <v>Blank</v>
      </c>
      <c r="R3349" s="198" t="str">
        <f>IF(D3349=0,"Blank",IF(D3349="PHEV",F3349/G3349,F3349*(1-'3 Model Input'!E$54)/G3349))</f>
        <v>Blank</v>
      </c>
      <c r="S3349" s="198" t="str">
        <f>IF(D3349=0,"Blank",IF(D3349="PHEV",MIN(M3349,E3349),MIN(M3349,(E3349*(1-'3 Model Input'!E$54)))))</f>
        <v>Blank</v>
      </c>
      <c r="T3349" s="217" t="str">
        <f t="shared" si="542"/>
        <v>Blank</v>
      </c>
      <c r="U3349" s="89"/>
      <c r="V3349" s="216" t="str">
        <f>IF(D3349=0,"Blank",P3349*'3 Model Input'!E$50)</f>
        <v>Blank</v>
      </c>
      <c r="W3349" s="197" t="str">
        <f t="shared" si="543"/>
        <v>Blank</v>
      </c>
      <c r="X3349" s="197" t="str">
        <f t="shared" si="544"/>
        <v>Blank</v>
      </c>
      <c r="Y3349" s="197" t="str">
        <f t="shared" si="545"/>
        <v>Blank</v>
      </c>
      <c r="Z3349" s="197" t="str">
        <f t="shared" si="546"/>
        <v>Blank</v>
      </c>
      <c r="AA3349" s="223" t="str" cm="1">
        <f t="array" ref="AA3349">_xlfn.IFS(ISTEXT('3 Model Input'!F$70),"Missing",ISTEXT('3 Model Input'!I$70),"Missing",ISNUMBER('3 Model Input'!K$70),'3 Model Input'!K$70*P3349)</f>
        <v>Missing</v>
      </c>
      <c r="AB3349" s="89"/>
      <c r="AC3349" s="227" t="str" cm="1">
        <f t="array" ref="AC3349">IF(D3349=0,"Blank",_xlfn.IFS('3 Model Input'!E$61=1,(V3349*G3349)/T3349,'3 Model Input'!E$61=2,(W3349*G3349)/T3349,'3 Model Input'!E$61=3,(X3349*G3349)/T3349,'3 Model Input'!E$61=4,(Y3349*G3349)/T3349,'3 Model Input'!E$61=5,(Z3349*G3349)/T3349, ISTEXT('3 Model Input'!E$61),"Missing",'3 Model Input'!E$61=6,(AA3349*G3349)/T3349))</f>
        <v>Blank</v>
      </c>
      <c r="AD3349" s="202" t="str">
        <f t="shared" si="547"/>
        <v>Blank</v>
      </c>
      <c r="AE3349" s="202" t="str">
        <f t="shared" si="548"/>
        <v>Blank</v>
      </c>
      <c r="AF3349" s="217" t="str">
        <f t="shared" si="549"/>
        <v>Blank</v>
      </c>
      <c r="AG3349" s="9" t="str" cm="1">
        <f t="array" ref="AG3349">_xlfn.IFS(ISNUMBER(AC3349), "", ISNUMBER(SEARCH("Blank", AC3349)), "", ISERROR(AC3349), "Bad input on tab 3")</f>
        <v/>
      </c>
    </row>
    <row r="3350" spans="2:33" ht="15" customHeight="1" x14ac:dyDescent="0.75">
      <c r="B3350" s="205" t="str">
        <f>'5 Driver Data'!B3350</f>
        <v>3342</v>
      </c>
      <c r="C3350" s="193">
        <f>'5 Driver Data'!C3350</f>
        <v>0</v>
      </c>
      <c r="D3350" s="192">
        <f>'5 Driver Data'!D3350</f>
        <v>0</v>
      </c>
      <c r="E3350" s="191">
        <f>'5 Driver Data'!E3350</f>
        <v>0</v>
      </c>
      <c r="F3350" s="191">
        <f>'5 Driver Data'!F3350</f>
        <v>0</v>
      </c>
      <c r="G3350" s="191">
        <f>'5 Driver Data'!G3350</f>
        <v>0</v>
      </c>
      <c r="H3350" s="191">
        <f>'5 Driver Data'!H3350</f>
        <v>0</v>
      </c>
      <c r="I3350" s="191">
        <f>'5 Driver Data'!I3350</f>
        <v>0</v>
      </c>
      <c r="J3350" s="191">
        <f>'5 Driver Data'!J3350</f>
        <v>0</v>
      </c>
      <c r="K3350" s="206">
        <f>'5 Driver Data'!K3350</f>
        <v>0</v>
      </c>
      <c r="L3350" s="1"/>
      <c r="M3350" s="216" t="str">
        <f>IF(D3350=0,"Blank",'3 Model Input'!E$44*'3 Model Input'!E$45)</f>
        <v>Blank</v>
      </c>
      <c r="N3350" s="197" t="str">
        <f t="shared" si="540"/>
        <v>Blank</v>
      </c>
      <c r="O3350" s="197" t="str">
        <f>IF(D3350=0,"Blank",'3 Model Input'!E$49*(1-'3 Model Input'!E$51))</f>
        <v>Blank</v>
      </c>
      <c r="P3350" s="197" t="str">
        <f t="shared" si="541"/>
        <v>Blank</v>
      </c>
      <c r="Q3350" s="197" t="str">
        <f>IF(D3350=0,"Blank",IF(D3350="BEV",E3350*(1-'3 Model Input'!E$54), E3350))</f>
        <v>Blank</v>
      </c>
      <c r="R3350" s="198" t="str">
        <f>IF(D3350=0,"Blank",IF(D3350="PHEV",F3350/G3350,F3350*(1-'3 Model Input'!E$54)/G3350))</f>
        <v>Blank</v>
      </c>
      <c r="S3350" s="198" t="str">
        <f>IF(D3350=0,"Blank",IF(D3350="PHEV",MIN(M3350,E3350),MIN(M3350,(E3350*(1-'3 Model Input'!E$54)))))</f>
        <v>Blank</v>
      </c>
      <c r="T3350" s="217" t="str">
        <f t="shared" si="542"/>
        <v>Blank</v>
      </c>
      <c r="U3350" s="89"/>
      <c r="V3350" s="216" t="str">
        <f>IF(D3350=0,"Blank",P3350*'3 Model Input'!E$50)</f>
        <v>Blank</v>
      </c>
      <c r="W3350" s="197" t="str">
        <f t="shared" si="543"/>
        <v>Blank</v>
      </c>
      <c r="X3350" s="197" t="str">
        <f t="shared" si="544"/>
        <v>Blank</v>
      </c>
      <c r="Y3350" s="197" t="str">
        <f t="shared" si="545"/>
        <v>Blank</v>
      </c>
      <c r="Z3350" s="197" t="str">
        <f t="shared" si="546"/>
        <v>Blank</v>
      </c>
      <c r="AA3350" s="223" t="str" cm="1">
        <f t="array" ref="AA3350">_xlfn.IFS(ISTEXT('3 Model Input'!F$70),"Missing",ISTEXT('3 Model Input'!I$70),"Missing",ISNUMBER('3 Model Input'!K$70),'3 Model Input'!K$70*P3350)</f>
        <v>Missing</v>
      </c>
      <c r="AB3350" s="89"/>
      <c r="AC3350" s="227" t="str" cm="1">
        <f t="array" ref="AC3350">IF(D3350=0,"Blank",_xlfn.IFS('3 Model Input'!E$61=1,(V3350*G3350)/T3350,'3 Model Input'!E$61=2,(W3350*G3350)/T3350,'3 Model Input'!E$61=3,(X3350*G3350)/T3350,'3 Model Input'!E$61=4,(Y3350*G3350)/T3350,'3 Model Input'!E$61=5,(Z3350*G3350)/T3350, ISTEXT('3 Model Input'!E$61),"Missing",'3 Model Input'!E$61=6,(AA3350*G3350)/T3350))</f>
        <v>Blank</v>
      </c>
      <c r="AD3350" s="202" t="str">
        <f t="shared" si="547"/>
        <v>Blank</v>
      </c>
      <c r="AE3350" s="202" t="str">
        <f t="shared" si="548"/>
        <v>Blank</v>
      </c>
      <c r="AF3350" s="217" t="str">
        <f t="shared" si="549"/>
        <v>Blank</v>
      </c>
      <c r="AG3350" s="9" t="str" cm="1">
        <f t="array" ref="AG3350">_xlfn.IFS(ISNUMBER(AC3350), "", ISNUMBER(SEARCH("Blank", AC3350)), "", ISERROR(AC3350), "Bad input on tab 3")</f>
        <v/>
      </c>
    </row>
    <row r="3351" spans="2:33" ht="15" customHeight="1" x14ac:dyDescent="0.75">
      <c r="B3351" s="205" t="str">
        <f>'5 Driver Data'!B3351</f>
        <v>3343</v>
      </c>
      <c r="C3351" s="193">
        <f>'5 Driver Data'!C3351</f>
        <v>0</v>
      </c>
      <c r="D3351" s="192">
        <f>'5 Driver Data'!D3351</f>
        <v>0</v>
      </c>
      <c r="E3351" s="191">
        <f>'5 Driver Data'!E3351</f>
        <v>0</v>
      </c>
      <c r="F3351" s="191">
        <f>'5 Driver Data'!F3351</f>
        <v>0</v>
      </c>
      <c r="G3351" s="191">
        <f>'5 Driver Data'!G3351</f>
        <v>0</v>
      </c>
      <c r="H3351" s="191">
        <f>'5 Driver Data'!H3351</f>
        <v>0</v>
      </c>
      <c r="I3351" s="191">
        <f>'5 Driver Data'!I3351</f>
        <v>0</v>
      </c>
      <c r="J3351" s="191">
        <f>'5 Driver Data'!J3351</f>
        <v>0</v>
      </c>
      <c r="K3351" s="206">
        <f>'5 Driver Data'!K3351</f>
        <v>0</v>
      </c>
      <c r="L3351" s="1"/>
      <c r="M3351" s="216" t="str">
        <f>IF(D3351=0,"Blank",'3 Model Input'!E$44*'3 Model Input'!E$45)</f>
        <v>Blank</v>
      </c>
      <c r="N3351" s="197" t="str">
        <f t="shared" si="540"/>
        <v>Blank</v>
      </c>
      <c r="O3351" s="197" t="str">
        <f>IF(D3351=0,"Blank",'3 Model Input'!E$49*(1-'3 Model Input'!E$51))</f>
        <v>Blank</v>
      </c>
      <c r="P3351" s="197" t="str">
        <f t="shared" si="541"/>
        <v>Blank</v>
      </c>
      <c r="Q3351" s="197" t="str">
        <f>IF(D3351=0,"Blank",IF(D3351="BEV",E3351*(1-'3 Model Input'!E$54), E3351))</f>
        <v>Blank</v>
      </c>
      <c r="R3351" s="198" t="str">
        <f>IF(D3351=0,"Blank",IF(D3351="PHEV",F3351/G3351,F3351*(1-'3 Model Input'!E$54)/G3351))</f>
        <v>Blank</v>
      </c>
      <c r="S3351" s="198" t="str">
        <f>IF(D3351=0,"Blank",IF(D3351="PHEV",MIN(M3351,E3351),MIN(M3351,(E3351*(1-'3 Model Input'!E$54)))))</f>
        <v>Blank</v>
      </c>
      <c r="T3351" s="217" t="str">
        <f t="shared" si="542"/>
        <v>Blank</v>
      </c>
      <c r="U3351" s="89"/>
      <c r="V3351" s="216" t="str">
        <f>IF(D3351=0,"Blank",P3351*'3 Model Input'!E$50)</f>
        <v>Blank</v>
      </c>
      <c r="W3351" s="197" t="str">
        <f t="shared" si="543"/>
        <v>Blank</v>
      </c>
      <c r="X3351" s="197" t="str">
        <f t="shared" si="544"/>
        <v>Blank</v>
      </c>
      <c r="Y3351" s="197" t="str">
        <f t="shared" si="545"/>
        <v>Blank</v>
      </c>
      <c r="Z3351" s="197" t="str">
        <f t="shared" si="546"/>
        <v>Blank</v>
      </c>
      <c r="AA3351" s="223" t="str" cm="1">
        <f t="array" ref="AA3351">_xlfn.IFS(ISTEXT('3 Model Input'!F$70),"Missing",ISTEXT('3 Model Input'!I$70),"Missing",ISNUMBER('3 Model Input'!K$70),'3 Model Input'!K$70*P3351)</f>
        <v>Missing</v>
      </c>
      <c r="AB3351" s="89"/>
      <c r="AC3351" s="227" t="str" cm="1">
        <f t="array" ref="AC3351">IF(D3351=0,"Blank",_xlfn.IFS('3 Model Input'!E$61=1,(V3351*G3351)/T3351,'3 Model Input'!E$61=2,(W3351*G3351)/T3351,'3 Model Input'!E$61=3,(X3351*G3351)/T3351,'3 Model Input'!E$61=4,(Y3351*G3351)/T3351,'3 Model Input'!E$61=5,(Z3351*G3351)/T3351, ISTEXT('3 Model Input'!E$61),"Missing",'3 Model Input'!E$61=6,(AA3351*G3351)/T3351))</f>
        <v>Blank</v>
      </c>
      <c r="AD3351" s="202" t="str">
        <f t="shared" si="547"/>
        <v>Blank</v>
      </c>
      <c r="AE3351" s="202" t="str">
        <f t="shared" si="548"/>
        <v>Blank</v>
      </c>
      <c r="AF3351" s="217" t="str">
        <f t="shared" si="549"/>
        <v>Blank</v>
      </c>
      <c r="AG3351" s="9" t="str" cm="1">
        <f t="array" ref="AG3351">_xlfn.IFS(ISNUMBER(AC3351), "", ISNUMBER(SEARCH("Blank", AC3351)), "", ISERROR(AC3351), "Bad input on tab 3")</f>
        <v/>
      </c>
    </row>
    <row r="3352" spans="2:33" ht="15" customHeight="1" x14ac:dyDescent="0.75">
      <c r="B3352" s="205" t="str">
        <f>'5 Driver Data'!B3352</f>
        <v>3344</v>
      </c>
      <c r="C3352" s="193">
        <f>'5 Driver Data'!C3352</f>
        <v>0</v>
      </c>
      <c r="D3352" s="192">
        <f>'5 Driver Data'!D3352</f>
        <v>0</v>
      </c>
      <c r="E3352" s="191">
        <f>'5 Driver Data'!E3352</f>
        <v>0</v>
      </c>
      <c r="F3352" s="191">
        <f>'5 Driver Data'!F3352</f>
        <v>0</v>
      </c>
      <c r="G3352" s="191">
        <f>'5 Driver Data'!G3352</f>
        <v>0</v>
      </c>
      <c r="H3352" s="191">
        <f>'5 Driver Data'!H3352</f>
        <v>0</v>
      </c>
      <c r="I3352" s="191">
        <f>'5 Driver Data'!I3352</f>
        <v>0</v>
      </c>
      <c r="J3352" s="191">
        <f>'5 Driver Data'!J3352</f>
        <v>0</v>
      </c>
      <c r="K3352" s="206">
        <f>'5 Driver Data'!K3352</f>
        <v>0</v>
      </c>
      <c r="L3352" s="1"/>
      <c r="M3352" s="216" t="str">
        <f>IF(D3352=0,"Blank",'3 Model Input'!E$44*'3 Model Input'!E$45)</f>
        <v>Blank</v>
      </c>
      <c r="N3352" s="197" t="str">
        <f t="shared" si="540"/>
        <v>Blank</v>
      </c>
      <c r="O3352" s="197" t="str">
        <f>IF(D3352=0,"Blank",'3 Model Input'!E$49*(1-'3 Model Input'!E$51))</f>
        <v>Blank</v>
      </c>
      <c r="P3352" s="197" t="str">
        <f t="shared" si="541"/>
        <v>Blank</v>
      </c>
      <c r="Q3352" s="197" t="str">
        <f>IF(D3352=0,"Blank",IF(D3352="BEV",E3352*(1-'3 Model Input'!E$54), E3352))</f>
        <v>Blank</v>
      </c>
      <c r="R3352" s="198" t="str">
        <f>IF(D3352=0,"Blank",IF(D3352="PHEV",F3352/G3352,F3352*(1-'3 Model Input'!E$54)/G3352))</f>
        <v>Blank</v>
      </c>
      <c r="S3352" s="198" t="str">
        <f>IF(D3352=0,"Blank",IF(D3352="PHEV",MIN(M3352,E3352),MIN(M3352,(E3352*(1-'3 Model Input'!E$54)))))</f>
        <v>Blank</v>
      </c>
      <c r="T3352" s="217" t="str">
        <f t="shared" si="542"/>
        <v>Blank</v>
      </c>
      <c r="U3352" s="89"/>
      <c r="V3352" s="216" t="str">
        <f>IF(D3352=0,"Blank",P3352*'3 Model Input'!E$50)</f>
        <v>Blank</v>
      </c>
      <c r="W3352" s="197" t="str">
        <f t="shared" si="543"/>
        <v>Blank</v>
      </c>
      <c r="X3352" s="197" t="str">
        <f t="shared" si="544"/>
        <v>Blank</v>
      </c>
      <c r="Y3352" s="197" t="str">
        <f t="shared" si="545"/>
        <v>Blank</v>
      </c>
      <c r="Z3352" s="197" t="str">
        <f t="shared" si="546"/>
        <v>Blank</v>
      </c>
      <c r="AA3352" s="223" t="str" cm="1">
        <f t="array" ref="AA3352">_xlfn.IFS(ISTEXT('3 Model Input'!F$70),"Missing",ISTEXT('3 Model Input'!I$70),"Missing",ISNUMBER('3 Model Input'!K$70),'3 Model Input'!K$70*P3352)</f>
        <v>Missing</v>
      </c>
      <c r="AB3352" s="89"/>
      <c r="AC3352" s="227" t="str" cm="1">
        <f t="array" ref="AC3352">IF(D3352=0,"Blank",_xlfn.IFS('3 Model Input'!E$61=1,(V3352*G3352)/T3352,'3 Model Input'!E$61=2,(W3352*G3352)/T3352,'3 Model Input'!E$61=3,(X3352*G3352)/T3352,'3 Model Input'!E$61=4,(Y3352*G3352)/T3352,'3 Model Input'!E$61=5,(Z3352*G3352)/T3352, ISTEXT('3 Model Input'!E$61),"Missing",'3 Model Input'!E$61=6,(AA3352*G3352)/T3352))</f>
        <v>Blank</v>
      </c>
      <c r="AD3352" s="202" t="str">
        <f t="shared" si="547"/>
        <v>Blank</v>
      </c>
      <c r="AE3352" s="202" t="str">
        <f t="shared" si="548"/>
        <v>Blank</v>
      </c>
      <c r="AF3352" s="217" t="str">
        <f t="shared" si="549"/>
        <v>Blank</v>
      </c>
      <c r="AG3352" s="9" t="str" cm="1">
        <f t="array" ref="AG3352">_xlfn.IFS(ISNUMBER(AC3352), "", ISNUMBER(SEARCH("Blank", AC3352)), "", ISERROR(AC3352), "Bad input on tab 3")</f>
        <v/>
      </c>
    </row>
    <row r="3353" spans="2:33" ht="15" customHeight="1" x14ac:dyDescent="0.75">
      <c r="B3353" s="205" t="str">
        <f>'5 Driver Data'!B3353</f>
        <v>3345</v>
      </c>
      <c r="C3353" s="193">
        <f>'5 Driver Data'!C3353</f>
        <v>0</v>
      </c>
      <c r="D3353" s="192">
        <f>'5 Driver Data'!D3353</f>
        <v>0</v>
      </c>
      <c r="E3353" s="191">
        <f>'5 Driver Data'!E3353</f>
        <v>0</v>
      </c>
      <c r="F3353" s="191">
        <f>'5 Driver Data'!F3353</f>
        <v>0</v>
      </c>
      <c r="G3353" s="191">
        <f>'5 Driver Data'!G3353</f>
        <v>0</v>
      </c>
      <c r="H3353" s="191">
        <f>'5 Driver Data'!H3353</f>
        <v>0</v>
      </c>
      <c r="I3353" s="191">
        <f>'5 Driver Data'!I3353</f>
        <v>0</v>
      </c>
      <c r="J3353" s="191">
        <f>'5 Driver Data'!J3353</f>
        <v>0</v>
      </c>
      <c r="K3353" s="206">
        <f>'5 Driver Data'!K3353</f>
        <v>0</v>
      </c>
      <c r="L3353" s="1"/>
      <c r="M3353" s="216" t="str">
        <f>IF(D3353=0,"Blank",'3 Model Input'!E$44*'3 Model Input'!E$45)</f>
        <v>Blank</v>
      </c>
      <c r="N3353" s="197" t="str">
        <f t="shared" si="540"/>
        <v>Blank</v>
      </c>
      <c r="O3353" s="197" t="str">
        <f>IF(D3353=0,"Blank",'3 Model Input'!E$49*(1-'3 Model Input'!E$51))</f>
        <v>Blank</v>
      </c>
      <c r="P3353" s="197" t="str">
        <f t="shared" si="541"/>
        <v>Blank</v>
      </c>
      <c r="Q3353" s="197" t="str">
        <f>IF(D3353=0,"Blank",IF(D3353="BEV",E3353*(1-'3 Model Input'!E$54), E3353))</f>
        <v>Blank</v>
      </c>
      <c r="R3353" s="198" t="str">
        <f>IF(D3353=0,"Blank",IF(D3353="PHEV",F3353/G3353,F3353*(1-'3 Model Input'!E$54)/G3353))</f>
        <v>Blank</v>
      </c>
      <c r="S3353" s="198" t="str">
        <f>IF(D3353=0,"Blank",IF(D3353="PHEV",MIN(M3353,E3353),MIN(M3353,(E3353*(1-'3 Model Input'!E$54)))))</f>
        <v>Blank</v>
      </c>
      <c r="T3353" s="217" t="str">
        <f t="shared" si="542"/>
        <v>Blank</v>
      </c>
      <c r="U3353" s="89"/>
      <c r="V3353" s="216" t="str">
        <f>IF(D3353=0,"Blank",P3353*'3 Model Input'!E$50)</f>
        <v>Blank</v>
      </c>
      <c r="W3353" s="197" t="str">
        <f t="shared" si="543"/>
        <v>Blank</v>
      </c>
      <c r="X3353" s="197" t="str">
        <f t="shared" si="544"/>
        <v>Blank</v>
      </c>
      <c r="Y3353" s="197" t="str">
        <f t="shared" si="545"/>
        <v>Blank</v>
      </c>
      <c r="Z3353" s="197" t="str">
        <f t="shared" si="546"/>
        <v>Blank</v>
      </c>
      <c r="AA3353" s="223" t="str" cm="1">
        <f t="array" ref="AA3353">_xlfn.IFS(ISTEXT('3 Model Input'!F$70),"Missing",ISTEXT('3 Model Input'!I$70),"Missing",ISNUMBER('3 Model Input'!K$70),'3 Model Input'!K$70*P3353)</f>
        <v>Missing</v>
      </c>
      <c r="AB3353" s="89"/>
      <c r="AC3353" s="227" t="str" cm="1">
        <f t="array" ref="AC3353">IF(D3353=0,"Blank",_xlfn.IFS('3 Model Input'!E$61=1,(V3353*G3353)/T3353,'3 Model Input'!E$61=2,(W3353*G3353)/T3353,'3 Model Input'!E$61=3,(X3353*G3353)/T3353,'3 Model Input'!E$61=4,(Y3353*G3353)/T3353,'3 Model Input'!E$61=5,(Z3353*G3353)/T3353, ISTEXT('3 Model Input'!E$61),"Missing",'3 Model Input'!E$61=6,(AA3353*G3353)/T3353))</f>
        <v>Blank</v>
      </c>
      <c r="AD3353" s="202" t="str">
        <f t="shared" si="547"/>
        <v>Blank</v>
      </c>
      <c r="AE3353" s="202" t="str">
        <f t="shared" si="548"/>
        <v>Blank</v>
      </c>
      <c r="AF3353" s="217" t="str">
        <f t="shared" si="549"/>
        <v>Blank</v>
      </c>
      <c r="AG3353" s="9" t="str" cm="1">
        <f t="array" ref="AG3353">_xlfn.IFS(ISNUMBER(AC3353), "", ISNUMBER(SEARCH("Blank", AC3353)), "", ISERROR(AC3353), "Bad input on tab 3")</f>
        <v/>
      </c>
    </row>
    <row r="3354" spans="2:33" ht="15" customHeight="1" x14ac:dyDescent="0.75">
      <c r="B3354" s="205" t="str">
        <f>'5 Driver Data'!B3354</f>
        <v>3346</v>
      </c>
      <c r="C3354" s="193">
        <f>'5 Driver Data'!C3354</f>
        <v>0</v>
      </c>
      <c r="D3354" s="192">
        <f>'5 Driver Data'!D3354</f>
        <v>0</v>
      </c>
      <c r="E3354" s="191">
        <f>'5 Driver Data'!E3354</f>
        <v>0</v>
      </c>
      <c r="F3354" s="191">
        <f>'5 Driver Data'!F3354</f>
        <v>0</v>
      </c>
      <c r="G3354" s="191">
        <f>'5 Driver Data'!G3354</f>
        <v>0</v>
      </c>
      <c r="H3354" s="191">
        <f>'5 Driver Data'!H3354</f>
        <v>0</v>
      </c>
      <c r="I3354" s="191">
        <f>'5 Driver Data'!I3354</f>
        <v>0</v>
      </c>
      <c r="J3354" s="191">
        <f>'5 Driver Data'!J3354</f>
        <v>0</v>
      </c>
      <c r="K3354" s="206">
        <f>'5 Driver Data'!K3354</f>
        <v>0</v>
      </c>
      <c r="L3354" s="1"/>
      <c r="M3354" s="216" t="str">
        <f>IF(D3354=0,"Blank",'3 Model Input'!E$44*'3 Model Input'!E$45)</f>
        <v>Blank</v>
      </c>
      <c r="N3354" s="197" t="str">
        <f t="shared" si="540"/>
        <v>Blank</v>
      </c>
      <c r="O3354" s="197" t="str">
        <f>IF(D3354=0,"Blank",'3 Model Input'!E$49*(1-'3 Model Input'!E$51))</f>
        <v>Blank</v>
      </c>
      <c r="P3354" s="197" t="str">
        <f t="shared" si="541"/>
        <v>Blank</v>
      </c>
      <c r="Q3354" s="197" t="str">
        <f>IF(D3354=0,"Blank",IF(D3354="BEV",E3354*(1-'3 Model Input'!E$54), E3354))</f>
        <v>Blank</v>
      </c>
      <c r="R3354" s="198" t="str">
        <f>IF(D3354=0,"Blank",IF(D3354="PHEV",F3354/G3354,F3354*(1-'3 Model Input'!E$54)/G3354))</f>
        <v>Blank</v>
      </c>
      <c r="S3354" s="198" t="str">
        <f>IF(D3354=0,"Blank",IF(D3354="PHEV",MIN(M3354,E3354),MIN(M3354,(E3354*(1-'3 Model Input'!E$54)))))</f>
        <v>Blank</v>
      </c>
      <c r="T3354" s="217" t="str">
        <f t="shared" si="542"/>
        <v>Blank</v>
      </c>
      <c r="U3354" s="89"/>
      <c r="V3354" s="216" t="str">
        <f>IF(D3354=0,"Blank",P3354*'3 Model Input'!E$50)</f>
        <v>Blank</v>
      </c>
      <c r="W3354" s="197" t="str">
        <f t="shared" si="543"/>
        <v>Blank</v>
      </c>
      <c r="X3354" s="197" t="str">
        <f t="shared" si="544"/>
        <v>Blank</v>
      </c>
      <c r="Y3354" s="197" t="str">
        <f t="shared" si="545"/>
        <v>Blank</v>
      </c>
      <c r="Z3354" s="197" t="str">
        <f t="shared" si="546"/>
        <v>Blank</v>
      </c>
      <c r="AA3354" s="223" t="str" cm="1">
        <f t="array" ref="AA3354">_xlfn.IFS(ISTEXT('3 Model Input'!F$70),"Missing",ISTEXT('3 Model Input'!I$70),"Missing",ISNUMBER('3 Model Input'!K$70),'3 Model Input'!K$70*P3354)</f>
        <v>Missing</v>
      </c>
      <c r="AB3354" s="89"/>
      <c r="AC3354" s="227" t="str" cm="1">
        <f t="array" ref="AC3354">IF(D3354=0,"Blank",_xlfn.IFS('3 Model Input'!E$61=1,(V3354*G3354)/T3354,'3 Model Input'!E$61=2,(W3354*G3354)/T3354,'3 Model Input'!E$61=3,(X3354*G3354)/T3354,'3 Model Input'!E$61=4,(Y3354*G3354)/T3354,'3 Model Input'!E$61=5,(Z3354*G3354)/T3354, ISTEXT('3 Model Input'!E$61),"Missing",'3 Model Input'!E$61=6,(AA3354*G3354)/T3354))</f>
        <v>Blank</v>
      </c>
      <c r="AD3354" s="202" t="str">
        <f t="shared" si="547"/>
        <v>Blank</v>
      </c>
      <c r="AE3354" s="202" t="str">
        <f t="shared" si="548"/>
        <v>Blank</v>
      </c>
      <c r="AF3354" s="217" t="str">
        <f t="shared" si="549"/>
        <v>Blank</v>
      </c>
      <c r="AG3354" s="9" t="str" cm="1">
        <f t="array" ref="AG3354">_xlfn.IFS(ISNUMBER(AC3354), "", ISNUMBER(SEARCH("Blank", AC3354)), "", ISERROR(AC3354), "Bad input on tab 3")</f>
        <v/>
      </c>
    </row>
    <row r="3355" spans="2:33" ht="15" customHeight="1" x14ac:dyDescent="0.75">
      <c r="B3355" s="205" t="str">
        <f>'5 Driver Data'!B3355</f>
        <v>3347</v>
      </c>
      <c r="C3355" s="193">
        <f>'5 Driver Data'!C3355</f>
        <v>0</v>
      </c>
      <c r="D3355" s="192">
        <f>'5 Driver Data'!D3355</f>
        <v>0</v>
      </c>
      <c r="E3355" s="191">
        <f>'5 Driver Data'!E3355</f>
        <v>0</v>
      </c>
      <c r="F3355" s="191">
        <f>'5 Driver Data'!F3355</f>
        <v>0</v>
      </c>
      <c r="G3355" s="191">
        <f>'5 Driver Data'!G3355</f>
        <v>0</v>
      </c>
      <c r="H3355" s="191">
        <f>'5 Driver Data'!H3355</f>
        <v>0</v>
      </c>
      <c r="I3355" s="191">
        <f>'5 Driver Data'!I3355</f>
        <v>0</v>
      </c>
      <c r="J3355" s="191">
        <f>'5 Driver Data'!J3355</f>
        <v>0</v>
      </c>
      <c r="K3355" s="206">
        <f>'5 Driver Data'!K3355</f>
        <v>0</v>
      </c>
      <c r="L3355" s="1"/>
      <c r="M3355" s="216" t="str">
        <f>IF(D3355=0,"Blank",'3 Model Input'!E$44*'3 Model Input'!E$45)</f>
        <v>Blank</v>
      </c>
      <c r="N3355" s="197" t="str">
        <f t="shared" si="540"/>
        <v>Blank</v>
      </c>
      <c r="O3355" s="197" t="str">
        <f>IF(D3355=0,"Blank",'3 Model Input'!E$49*(1-'3 Model Input'!E$51))</f>
        <v>Blank</v>
      </c>
      <c r="P3355" s="197" t="str">
        <f t="shared" si="541"/>
        <v>Blank</v>
      </c>
      <c r="Q3355" s="197" t="str">
        <f>IF(D3355=0,"Blank",IF(D3355="BEV",E3355*(1-'3 Model Input'!E$54), E3355))</f>
        <v>Blank</v>
      </c>
      <c r="R3355" s="198" t="str">
        <f>IF(D3355=0,"Blank",IF(D3355="PHEV",F3355/G3355,F3355*(1-'3 Model Input'!E$54)/G3355))</f>
        <v>Blank</v>
      </c>
      <c r="S3355" s="198" t="str">
        <f>IF(D3355=0,"Blank",IF(D3355="PHEV",MIN(M3355,E3355),MIN(M3355,(E3355*(1-'3 Model Input'!E$54)))))</f>
        <v>Blank</v>
      </c>
      <c r="T3355" s="217" t="str">
        <f t="shared" si="542"/>
        <v>Blank</v>
      </c>
      <c r="U3355" s="89"/>
      <c r="V3355" s="216" t="str">
        <f>IF(D3355=0,"Blank",P3355*'3 Model Input'!E$50)</f>
        <v>Blank</v>
      </c>
      <c r="W3355" s="197" t="str">
        <f t="shared" si="543"/>
        <v>Blank</v>
      </c>
      <c r="X3355" s="197" t="str">
        <f t="shared" si="544"/>
        <v>Blank</v>
      </c>
      <c r="Y3355" s="197" t="str">
        <f t="shared" si="545"/>
        <v>Blank</v>
      </c>
      <c r="Z3355" s="197" t="str">
        <f t="shared" si="546"/>
        <v>Blank</v>
      </c>
      <c r="AA3355" s="223" t="str" cm="1">
        <f t="array" ref="AA3355">_xlfn.IFS(ISTEXT('3 Model Input'!F$70),"Missing",ISTEXT('3 Model Input'!I$70),"Missing",ISNUMBER('3 Model Input'!K$70),'3 Model Input'!K$70*P3355)</f>
        <v>Missing</v>
      </c>
      <c r="AB3355" s="89"/>
      <c r="AC3355" s="227" t="str" cm="1">
        <f t="array" ref="AC3355">IF(D3355=0,"Blank",_xlfn.IFS('3 Model Input'!E$61=1,(V3355*G3355)/T3355,'3 Model Input'!E$61=2,(W3355*G3355)/T3355,'3 Model Input'!E$61=3,(X3355*G3355)/T3355,'3 Model Input'!E$61=4,(Y3355*G3355)/T3355,'3 Model Input'!E$61=5,(Z3355*G3355)/T3355, ISTEXT('3 Model Input'!E$61),"Missing",'3 Model Input'!E$61=6,(AA3355*G3355)/T3355))</f>
        <v>Blank</v>
      </c>
      <c r="AD3355" s="202" t="str">
        <f t="shared" si="547"/>
        <v>Blank</v>
      </c>
      <c r="AE3355" s="202" t="str">
        <f t="shared" si="548"/>
        <v>Blank</v>
      </c>
      <c r="AF3355" s="217" t="str">
        <f t="shared" si="549"/>
        <v>Blank</v>
      </c>
      <c r="AG3355" s="9" t="str" cm="1">
        <f t="array" ref="AG3355">_xlfn.IFS(ISNUMBER(AC3355), "", ISNUMBER(SEARCH("Blank", AC3355)), "", ISERROR(AC3355), "Bad input on tab 3")</f>
        <v/>
      </c>
    </row>
    <row r="3356" spans="2:33" ht="15" customHeight="1" x14ac:dyDescent="0.75">
      <c r="B3356" s="205" t="str">
        <f>'5 Driver Data'!B3356</f>
        <v>3348</v>
      </c>
      <c r="C3356" s="193">
        <f>'5 Driver Data'!C3356</f>
        <v>0</v>
      </c>
      <c r="D3356" s="192">
        <f>'5 Driver Data'!D3356</f>
        <v>0</v>
      </c>
      <c r="E3356" s="191">
        <f>'5 Driver Data'!E3356</f>
        <v>0</v>
      </c>
      <c r="F3356" s="191">
        <f>'5 Driver Data'!F3356</f>
        <v>0</v>
      </c>
      <c r="G3356" s="191">
        <f>'5 Driver Data'!G3356</f>
        <v>0</v>
      </c>
      <c r="H3356" s="191">
        <f>'5 Driver Data'!H3356</f>
        <v>0</v>
      </c>
      <c r="I3356" s="191">
        <f>'5 Driver Data'!I3356</f>
        <v>0</v>
      </c>
      <c r="J3356" s="191">
        <f>'5 Driver Data'!J3356</f>
        <v>0</v>
      </c>
      <c r="K3356" s="206">
        <f>'5 Driver Data'!K3356</f>
        <v>0</v>
      </c>
      <c r="L3356" s="1"/>
      <c r="M3356" s="216" t="str">
        <f>IF(D3356=0,"Blank",'3 Model Input'!E$44*'3 Model Input'!E$45)</f>
        <v>Blank</v>
      </c>
      <c r="N3356" s="197" t="str">
        <f t="shared" si="540"/>
        <v>Blank</v>
      </c>
      <c r="O3356" s="197" t="str">
        <f>IF(D3356=0,"Blank",'3 Model Input'!E$49*(1-'3 Model Input'!E$51))</f>
        <v>Blank</v>
      </c>
      <c r="P3356" s="197" t="str">
        <f t="shared" si="541"/>
        <v>Blank</v>
      </c>
      <c r="Q3356" s="197" t="str">
        <f>IF(D3356=0,"Blank",IF(D3356="BEV",E3356*(1-'3 Model Input'!E$54), E3356))</f>
        <v>Blank</v>
      </c>
      <c r="R3356" s="198" t="str">
        <f>IF(D3356=0,"Blank",IF(D3356="PHEV",F3356/G3356,F3356*(1-'3 Model Input'!E$54)/G3356))</f>
        <v>Blank</v>
      </c>
      <c r="S3356" s="198" t="str">
        <f>IF(D3356=0,"Blank",IF(D3356="PHEV",MIN(M3356,E3356),MIN(M3356,(E3356*(1-'3 Model Input'!E$54)))))</f>
        <v>Blank</v>
      </c>
      <c r="T3356" s="217" t="str">
        <f t="shared" si="542"/>
        <v>Blank</v>
      </c>
      <c r="U3356" s="89"/>
      <c r="V3356" s="216" t="str">
        <f>IF(D3356=0,"Blank",P3356*'3 Model Input'!E$50)</f>
        <v>Blank</v>
      </c>
      <c r="W3356" s="197" t="str">
        <f t="shared" si="543"/>
        <v>Blank</v>
      </c>
      <c r="X3356" s="197" t="str">
        <f t="shared" si="544"/>
        <v>Blank</v>
      </c>
      <c r="Y3356" s="197" t="str">
        <f t="shared" si="545"/>
        <v>Blank</v>
      </c>
      <c r="Z3356" s="197" t="str">
        <f t="shared" si="546"/>
        <v>Blank</v>
      </c>
      <c r="AA3356" s="223" t="str" cm="1">
        <f t="array" ref="AA3356">_xlfn.IFS(ISTEXT('3 Model Input'!F$70),"Missing",ISTEXT('3 Model Input'!I$70),"Missing",ISNUMBER('3 Model Input'!K$70),'3 Model Input'!K$70*P3356)</f>
        <v>Missing</v>
      </c>
      <c r="AB3356" s="89"/>
      <c r="AC3356" s="227" t="str" cm="1">
        <f t="array" ref="AC3356">IF(D3356=0,"Blank",_xlfn.IFS('3 Model Input'!E$61=1,(V3356*G3356)/T3356,'3 Model Input'!E$61=2,(W3356*G3356)/T3356,'3 Model Input'!E$61=3,(X3356*G3356)/T3356,'3 Model Input'!E$61=4,(Y3356*G3356)/T3356,'3 Model Input'!E$61=5,(Z3356*G3356)/T3356, ISTEXT('3 Model Input'!E$61),"Missing",'3 Model Input'!E$61=6,(AA3356*G3356)/T3356))</f>
        <v>Blank</v>
      </c>
      <c r="AD3356" s="202" t="str">
        <f t="shared" si="547"/>
        <v>Blank</v>
      </c>
      <c r="AE3356" s="202" t="str">
        <f t="shared" si="548"/>
        <v>Blank</v>
      </c>
      <c r="AF3356" s="217" t="str">
        <f t="shared" si="549"/>
        <v>Blank</v>
      </c>
      <c r="AG3356" s="9" t="str" cm="1">
        <f t="array" ref="AG3356">_xlfn.IFS(ISNUMBER(AC3356), "", ISNUMBER(SEARCH("Blank", AC3356)), "", ISERROR(AC3356), "Bad input on tab 3")</f>
        <v/>
      </c>
    </row>
    <row r="3357" spans="2:33" ht="15" customHeight="1" x14ac:dyDescent="0.75">
      <c r="B3357" s="205" t="str">
        <f>'5 Driver Data'!B3357</f>
        <v>3349</v>
      </c>
      <c r="C3357" s="193">
        <f>'5 Driver Data'!C3357</f>
        <v>0</v>
      </c>
      <c r="D3357" s="192">
        <f>'5 Driver Data'!D3357</f>
        <v>0</v>
      </c>
      <c r="E3357" s="191">
        <f>'5 Driver Data'!E3357</f>
        <v>0</v>
      </c>
      <c r="F3357" s="191">
        <f>'5 Driver Data'!F3357</f>
        <v>0</v>
      </c>
      <c r="G3357" s="191">
        <f>'5 Driver Data'!G3357</f>
        <v>0</v>
      </c>
      <c r="H3357" s="191">
        <f>'5 Driver Data'!H3357</f>
        <v>0</v>
      </c>
      <c r="I3357" s="191">
        <f>'5 Driver Data'!I3357</f>
        <v>0</v>
      </c>
      <c r="J3357" s="191">
        <f>'5 Driver Data'!J3357</f>
        <v>0</v>
      </c>
      <c r="K3357" s="206">
        <f>'5 Driver Data'!K3357</f>
        <v>0</v>
      </c>
      <c r="L3357" s="1"/>
      <c r="M3357" s="216" t="str">
        <f>IF(D3357=0,"Blank",'3 Model Input'!E$44*'3 Model Input'!E$45)</f>
        <v>Blank</v>
      </c>
      <c r="N3357" s="197" t="str">
        <f t="shared" si="540"/>
        <v>Blank</v>
      </c>
      <c r="O3357" s="197" t="str">
        <f>IF(D3357=0,"Blank",'3 Model Input'!E$49*(1-'3 Model Input'!E$51))</f>
        <v>Blank</v>
      </c>
      <c r="P3357" s="197" t="str">
        <f t="shared" si="541"/>
        <v>Blank</v>
      </c>
      <c r="Q3357" s="197" t="str">
        <f>IF(D3357=0,"Blank",IF(D3357="BEV",E3357*(1-'3 Model Input'!E$54), E3357))</f>
        <v>Blank</v>
      </c>
      <c r="R3357" s="198" t="str">
        <f>IF(D3357=0,"Blank",IF(D3357="PHEV",F3357/G3357,F3357*(1-'3 Model Input'!E$54)/G3357))</f>
        <v>Blank</v>
      </c>
      <c r="S3357" s="198" t="str">
        <f>IF(D3357=0,"Blank",IF(D3357="PHEV",MIN(M3357,E3357),MIN(M3357,(E3357*(1-'3 Model Input'!E$54)))))</f>
        <v>Blank</v>
      </c>
      <c r="T3357" s="217" t="str">
        <f t="shared" si="542"/>
        <v>Blank</v>
      </c>
      <c r="U3357" s="89"/>
      <c r="V3357" s="216" t="str">
        <f>IF(D3357=0,"Blank",P3357*'3 Model Input'!E$50)</f>
        <v>Blank</v>
      </c>
      <c r="W3357" s="197" t="str">
        <f t="shared" si="543"/>
        <v>Blank</v>
      </c>
      <c r="X3357" s="197" t="str">
        <f t="shared" si="544"/>
        <v>Blank</v>
      </c>
      <c r="Y3357" s="197" t="str">
        <f t="shared" si="545"/>
        <v>Blank</v>
      </c>
      <c r="Z3357" s="197" t="str">
        <f t="shared" si="546"/>
        <v>Blank</v>
      </c>
      <c r="AA3357" s="223" t="str" cm="1">
        <f t="array" ref="AA3357">_xlfn.IFS(ISTEXT('3 Model Input'!F$70),"Missing",ISTEXT('3 Model Input'!I$70),"Missing",ISNUMBER('3 Model Input'!K$70),'3 Model Input'!K$70*P3357)</f>
        <v>Missing</v>
      </c>
      <c r="AB3357" s="89"/>
      <c r="AC3357" s="227" t="str" cm="1">
        <f t="array" ref="AC3357">IF(D3357=0,"Blank",_xlfn.IFS('3 Model Input'!E$61=1,(V3357*G3357)/T3357,'3 Model Input'!E$61=2,(W3357*G3357)/T3357,'3 Model Input'!E$61=3,(X3357*G3357)/T3357,'3 Model Input'!E$61=4,(Y3357*G3357)/T3357,'3 Model Input'!E$61=5,(Z3357*G3357)/T3357, ISTEXT('3 Model Input'!E$61),"Missing",'3 Model Input'!E$61=6,(AA3357*G3357)/T3357))</f>
        <v>Blank</v>
      </c>
      <c r="AD3357" s="202" t="str">
        <f t="shared" si="547"/>
        <v>Blank</v>
      </c>
      <c r="AE3357" s="202" t="str">
        <f t="shared" si="548"/>
        <v>Blank</v>
      </c>
      <c r="AF3357" s="217" t="str">
        <f t="shared" si="549"/>
        <v>Blank</v>
      </c>
      <c r="AG3357" s="9" t="str" cm="1">
        <f t="array" ref="AG3357">_xlfn.IFS(ISNUMBER(AC3357), "", ISNUMBER(SEARCH("Blank", AC3357)), "", ISERROR(AC3357), "Bad input on tab 3")</f>
        <v/>
      </c>
    </row>
    <row r="3358" spans="2:33" ht="15" customHeight="1" x14ac:dyDescent="0.75">
      <c r="B3358" s="205" t="str">
        <f>'5 Driver Data'!B3358</f>
        <v>3350</v>
      </c>
      <c r="C3358" s="193">
        <f>'5 Driver Data'!C3358</f>
        <v>0</v>
      </c>
      <c r="D3358" s="192">
        <f>'5 Driver Data'!D3358</f>
        <v>0</v>
      </c>
      <c r="E3358" s="191">
        <f>'5 Driver Data'!E3358</f>
        <v>0</v>
      </c>
      <c r="F3358" s="191">
        <f>'5 Driver Data'!F3358</f>
        <v>0</v>
      </c>
      <c r="G3358" s="191">
        <f>'5 Driver Data'!G3358</f>
        <v>0</v>
      </c>
      <c r="H3358" s="191">
        <f>'5 Driver Data'!H3358</f>
        <v>0</v>
      </c>
      <c r="I3358" s="191">
        <f>'5 Driver Data'!I3358</f>
        <v>0</v>
      </c>
      <c r="J3358" s="191">
        <f>'5 Driver Data'!J3358</f>
        <v>0</v>
      </c>
      <c r="K3358" s="206">
        <f>'5 Driver Data'!K3358</f>
        <v>0</v>
      </c>
      <c r="L3358" s="1"/>
      <c r="M3358" s="216" t="str">
        <f>IF(D3358=0,"Blank",'3 Model Input'!E$44*'3 Model Input'!E$45)</f>
        <v>Blank</v>
      </c>
      <c r="N3358" s="197" t="str">
        <f t="shared" si="540"/>
        <v>Blank</v>
      </c>
      <c r="O3358" s="197" t="str">
        <f>IF(D3358=0,"Blank",'3 Model Input'!E$49*(1-'3 Model Input'!E$51))</f>
        <v>Blank</v>
      </c>
      <c r="P3358" s="197" t="str">
        <f t="shared" si="541"/>
        <v>Blank</v>
      </c>
      <c r="Q3358" s="197" t="str">
        <f>IF(D3358=0,"Blank",IF(D3358="BEV",E3358*(1-'3 Model Input'!E$54), E3358))</f>
        <v>Blank</v>
      </c>
      <c r="R3358" s="198" t="str">
        <f>IF(D3358=0,"Blank",IF(D3358="PHEV",F3358/G3358,F3358*(1-'3 Model Input'!E$54)/G3358))</f>
        <v>Blank</v>
      </c>
      <c r="S3358" s="198" t="str">
        <f>IF(D3358=0,"Blank",IF(D3358="PHEV",MIN(M3358,E3358),MIN(M3358,(E3358*(1-'3 Model Input'!E$54)))))</f>
        <v>Blank</v>
      </c>
      <c r="T3358" s="217" t="str">
        <f t="shared" si="542"/>
        <v>Blank</v>
      </c>
      <c r="U3358" s="89"/>
      <c r="V3358" s="216" t="str">
        <f>IF(D3358=0,"Blank",P3358*'3 Model Input'!E$50)</f>
        <v>Blank</v>
      </c>
      <c r="W3358" s="197" t="str">
        <f t="shared" si="543"/>
        <v>Blank</v>
      </c>
      <c r="X3358" s="197" t="str">
        <f t="shared" si="544"/>
        <v>Blank</v>
      </c>
      <c r="Y3358" s="197" t="str">
        <f t="shared" si="545"/>
        <v>Blank</v>
      </c>
      <c r="Z3358" s="197" t="str">
        <f t="shared" si="546"/>
        <v>Blank</v>
      </c>
      <c r="AA3358" s="223" t="str" cm="1">
        <f t="array" ref="AA3358">_xlfn.IFS(ISTEXT('3 Model Input'!F$70),"Missing",ISTEXT('3 Model Input'!I$70),"Missing",ISNUMBER('3 Model Input'!K$70),'3 Model Input'!K$70*P3358)</f>
        <v>Missing</v>
      </c>
      <c r="AB3358" s="89"/>
      <c r="AC3358" s="227" t="str" cm="1">
        <f t="array" ref="AC3358">IF(D3358=0,"Blank",_xlfn.IFS('3 Model Input'!E$61=1,(V3358*G3358)/T3358,'3 Model Input'!E$61=2,(W3358*G3358)/T3358,'3 Model Input'!E$61=3,(X3358*G3358)/T3358,'3 Model Input'!E$61=4,(Y3358*G3358)/T3358,'3 Model Input'!E$61=5,(Z3358*G3358)/T3358, ISTEXT('3 Model Input'!E$61),"Missing",'3 Model Input'!E$61=6,(AA3358*G3358)/T3358))</f>
        <v>Blank</v>
      </c>
      <c r="AD3358" s="202" t="str">
        <f t="shared" si="547"/>
        <v>Blank</v>
      </c>
      <c r="AE3358" s="202" t="str">
        <f t="shared" si="548"/>
        <v>Blank</v>
      </c>
      <c r="AF3358" s="217" t="str">
        <f t="shared" si="549"/>
        <v>Blank</v>
      </c>
      <c r="AG3358" s="9" t="str" cm="1">
        <f t="array" ref="AG3358">_xlfn.IFS(ISNUMBER(AC3358), "", ISNUMBER(SEARCH("Blank", AC3358)), "", ISERROR(AC3358), "Bad input on tab 3")</f>
        <v/>
      </c>
    </row>
    <row r="3359" spans="2:33" ht="15" customHeight="1" x14ac:dyDescent="0.75">
      <c r="B3359" s="205" t="str">
        <f>'5 Driver Data'!B3359</f>
        <v>3351</v>
      </c>
      <c r="C3359" s="193">
        <f>'5 Driver Data'!C3359</f>
        <v>0</v>
      </c>
      <c r="D3359" s="192">
        <f>'5 Driver Data'!D3359</f>
        <v>0</v>
      </c>
      <c r="E3359" s="191">
        <f>'5 Driver Data'!E3359</f>
        <v>0</v>
      </c>
      <c r="F3359" s="191">
        <f>'5 Driver Data'!F3359</f>
        <v>0</v>
      </c>
      <c r="G3359" s="191">
        <f>'5 Driver Data'!G3359</f>
        <v>0</v>
      </c>
      <c r="H3359" s="191">
        <f>'5 Driver Data'!H3359</f>
        <v>0</v>
      </c>
      <c r="I3359" s="191">
        <f>'5 Driver Data'!I3359</f>
        <v>0</v>
      </c>
      <c r="J3359" s="191">
        <f>'5 Driver Data'!J3359</f>
        <v>0</v>
      </c>
      <c r="K3359" s="206">
        <f>'5 Driver Data'!K3359</f>
        <v>0</v>
      </c>
      <c r="L3359" s="1"/>
      <c r="M3359" s="216" t="str">
        <f>IF(D3359=0,"Blank",'3 Model Input'!E$44*'3 Model Input'!E$45)</f>
        <v>Blank</v>
      </c>
      <c r="N3359" s="197" t="str">
        <f t="shared" si="540"/>
        <v>Blank</v>
      </c>
      <c r="O3359" s="197" t="str">
        <f>IF(D3359=0,"Blank",'3 Model Input'!E$49*(1-'3 Model Input'!E$51))</f>
        <v>Blank</v>
      </c>
      <c r="P3359" s="197" t="str">
        <f t="shared" si="541"/>
        <v>Blank</v>
      </c>
      <c r="Q3359" s="197" t="str">
        <f>IF(D3359=0,"Blank",IF(D3359="BEV",E3359*(1-'3 Model Input'!E$54), E3359))</f>
        <v>Blank</v>
      </c>
      <c r="R3359" s="198" t="str">
        <f>IF(D3359=0,"Blank",IF(D3359="PHEV",F3359/G3359,F3359*(1-'3 Model Input'!E$54)/G3359))</f>
        <v>Blank</v>
      </c>
      <c r="S3359" s="198" t="str">
        <f>IF(D3359=0,"Blank",IF(D3359="PHEV",MIN(M3359,E3359),MIN(M3359,(E3359*(1-'3 Model Input'!E$54)))))</f>
        <v>Blank</v>
      </c>
      <c r="T3359" s="217" t="str">
        <f t="shared" si="542"/>
        <v>Blank</v>
      </c>
      <c r="U3359" s="89"/>
      <c r="V3359" s="216" t="str">
        <f>IF(D3359=0,"Blank",P3359*'3 Model Input'!E$50)</f>
        <v>Blank</v>
      </c>
      <c r="W3359" s="197" t="str">
        <f t="shared" si="543"/>
        <v>Blank</v>
      </c>
      <c r="X3359" s="197" t="str">
        <f t="shared" si="544"/>
        <v>Blank</v>
      </c>
      <c r="Y3359" s="197" t="str">
        <f t="shared" si="545"/>
        <v>Blank</v>
      </c>
      <c r="Z3359" s="197" t="str">
        <f t="shared" si="546"/>
        <v>Blank</v>
      </c>
      <c r="AA3359" s="223" t="str" cm="1">
        <f t="array" ref="AA3359">_xlfn.IFS(ISTEXT('3 Model Input'!F$70),"Missing",ISTEXT('3 Model Input'!I$70),"Missing",ISNUMBER('3 Model Input'!K$70),'3 Model Input'!K$70*P3359)</f>
        <v>Missing</v>
      </c>
      <c r="AB3359" s="89"/>
      <c r="AC3359" s="227" t="str" cm="1">
        <f t="array" ref="AC3359">IF(D3359=0,"Blank",_xlfn.IFS('3 Model Input'!E$61=1,(V3359*G3359)/T3359,'3 Model Input'!E$61=2,(W3359*G3359)/T3359,'3 Model Input'!E$61=3,(X3359*G3359)/T3359,'3 Model Input'!E$61=4,(Y3359*G3359)/T3359,'3 Model Input'!E$61=5,(Z3359*G3359)/T3359, ISTEXT('3 Model Input'!E$61),"Missing",'3 Model Input'!E$61=6,(AA3359*G3359)/T3359))</f>
        <v>Blank</v>
      </c>
      <c r="AD3359" s="202" t="str">
        <f t="shared" si="547"/>
        <v>Blank</v>
      </c>
      <c r="AE3359" s="202" t="str">
        <f t="shared" si="548"/>
        <v>Blank</v>
      </c>
      <c r="AF3359" s="217" t="str">
        <f t="shared" si="549"/>
        <v>Blank</v>
      </c>
      <c r="AG3359" s="9" t="str" cm="1">
        <f t="array" ref="AG3359">_xlfn.IFS(ISNUMBER(AC3359), "", ISNUMBER(SEARCH("Blank", AC3359)), "", ISERROR(AC3359), "Bad input on tab 3")</f>
        <v/>
      </c>
    </row>
    <row r="3360" spans="2:33" ht="15" customHeight="1" x14ac:dyDescent="0.75">
      <c r="B3360" s="205" t="str">
        <f>'5 Driver Data'!B3360</f>
        <v>3352</v>
      </c>
      <c r="C3360" s="193">
        <f>'5 Driver Data'!C3360</f>
        <v>0</v>
      </c>
      <c r="D3360" s="192">
        <f>'5 Driver Data'!D3360</f>
        <v>0</v>
      </c>
      <c r="E3360" s="191">
        <f>'5 Driver Data'!E3360</f>
        <v>0</v>
      </c>
      <c r="F3360" s="191">
        <f>'5 Driver Data'!F3360</f>
        <v>0</v>
      </c>
      <c r="G3360" s="191">
        <f>'5 Driver Data'!G3360</f>
        <v>0</v>
      </c>
      <c r="H3360" s="191">
        <f>'5 Driver Data'!H3360</f>
        <v>0</v>
      </c>
      <c r="I3360" s="191">
        <f>'5 Driver Data'!I3360</f>
        <v>0</v>
      </c>
      <c r="J3360" s="191">
        <f>'5 Driver Data'!J3360</f>
        <v>0</v>
      </c>
      <c r="K3360" s="206">
        <f>'5 Driver Data'!K3360</f>
        <v>0</v>
      </c>
      <c r="L3360" s="1"/>
      <c r="M3360" s="216" t="str">
        <f>IF(D3360=0,"Blank",'3 Model Input'!E$44*'3 Model Input'!E$45)</f>
        <v>Blank</v>
      </c>
      <c r="N3360" s="197" t="str">
        <f t="shared" si="540"/>
        <v>Blank</v>
      </c>
      <c r="O3360" s="197" t="str">
        <f>IF(D3360=0,"Blank",'3 Model Input'!E$49*(1-'3 Model Input'!E$51))</f>
        <v>Blank</v>
      </c>
      <c r="P3360" s="197" t="str">
        <f t="shared" si="541"/>
        <v>Blank</v>
      </c>
      <c r="Q3360" s="197" t="str">
        <f>IF(D3360=0,"Blank",IF(D3360="BEV",E3360*(1-'3 Model Input'!E$54), E3360))</f>
        <v>Blank</v>
      </c>
      <c r="R3360" s="198" t="str">
        <f>IF(D3360=0,"Blank",IF(D3360="PHEV",F3360/G3360,F3360*(1-'3 Model Input'!E$54)/G3360))</f>
        <v>Blank</v>
      </c>
      <c r="S3360" s="198" t="str">
        <f>IF(D3360=0,"Blank",IF(D3360="PHEV",MIN(M3360,E3360),MIN(M3360,(E3360*(1-'3 Model Input'!E$54)))))</f>
        <v>Blank</v>
      </c>
      <c r="T3360" s="217" t="str">
        <f t="shared" si="542"/>
        <v>Blank</v>
      </c>
      <c r="U3360" s="89"/>
      <c r="V3360" s="216" t="str">
        <f>IF(D3360=0,"Blank",P3360*'3 Model Input'!E$50)</f>
        <v>Blank</v>
      </c>
      <c r="W3360" s="197" t="str">
        <f t="shared" si="543"/>
        <v>Blank</v>
      </c>
      <c r="X3360" s="197" t="str">
        <f t="shared" si="544"/>
        <v>Blank</v>
      </c>
      <c r="Y3360" s="197" t="str">
        <f t="shared" si="545"/>
        <v>Blank</v>
      </c>
      <c r="Z3360" s="197" t="str">
        <f t="shared" si="546"/>
        <v>Blank</v>
      </c>
      <c r="AA3360" s="223" t="str" cm="1">
        <f t="array" ref="AA3360">_xlfn.IFS(ISTEXT('3 Model Input'!F$70),"Missing",ISTEXT('3 Model Input'!I$70),"Missing",ISNUMBER('3 Model Input'!K$70),'3 Model Input'!K$70*P3360)</f>
        <v>Missing</v>
      </c>
      <c r="AB3360" s="89"/>
      <c r="AC3360" s="227" t="str" cm="1">
        <f t="array" ref="AC3360">IF(D3360=0,"Blank",_xlfn.IFS('3 Model Input'!E$61=1,(V3360*G3360)/T3360,'3 Model Input'!E$61=2,(W3360*G3360)/T3360,'3 Model Input'!E$61=3,(X3360*G3360)/T3360,'3 Model Input'!E$61=4,(Y3360*G3360)/T3360,'3 Model Input'!E$61=5,(Z3360*G3360)/T3360, ISTEXT('3 Model Input'!E$61),"Missing",'3 Model Input'!E$61=6,(AA3360*G3360)/T3360))</f>
        <v>Blank</v>
      </c>
      <c r="AD3360" s="202" t="str">
        <f t="shared" si="547"/>
        <v>Blank</v>
      </c>
      <c r="AE3360" s="202" t="str">
        <f t="shared" si="548"/>
        <v>Blank</v>
      </c>
      <c r="AF3360" s="217" t="str">
        <f t="shared" si="549"/>
        <v>Blank</v>
      </c>
      <c r="AG3360" s="9" t="str" cm="1">
        <f t="array" ref="AG3360">_xlfn.IFS(ISNUMBER(AC3360), "", ISNUMBER(SEARCH("Blank", AC3360)), "", ISERROR(AC3360), "Bad input on tab 3")</f>
        <v/>
      </c>
    </row>
    <row r="3361" spans="2:33" ht="15" customHeight="1" x14ac:dyDescent="0.75">
      <c r="B3361" s="205" t="str">
        <f>'5 Driver Data'!B3361</f>
        <v>3353</v>
      </c>
      <c r="C3361" s="193">
        <f>'5 Driver Data'!C3361</f>
        <v>0</v>
      </c>
      <c r="D3361" s="192">
        <f>'5 Driver Data'!D3361</f>
        <v>0</v>
      </c>
      <c r="E3361" s="191">
        <f>'5 Driver Data'!E3361</f>
        <v>0</v>
      </c>
      <c r="F3361" s="191">
        <f>'5 Driver Data'!F3361</f>
        <v>0</v>
      </c>
      <c r="G3361" s="191">
        <f>'5 Driver Data'!G3361</f>
        <v>0</v>
      </c>
      <c r="H3361" s="191">
        <f>'5 Driver Data'!H3361</f>
        <v>0</v>
      </c>
      <c r="I3361" s="191">
        <f>'5 Driver Data'!I3361</f>
        <v>0</v>
      </c>
      <c r="J3361" s="191">
        <f>'5 Driver Data'!J3361</f>
        <v>0</v>
      </c>
      <c r="K3361" s="206">
        <f>'5 Driver Data'!K3361</f>
        <v>0</v>
      </c>
      <c r="L3361" s="1"/>
      <c r="M3361" s="216" t="str">
        <f>IF(D3361=0,"Blank",'3 Model Input'!E$44*'3 Model Input'!E$45)</f>
        <v>Blank</v>
      </c>
      <c r="N3361" s="197" t="str">
        <f t="shared" si="540"/>
        <v>Blank</v>
      </c>
      <c r="O3361" s="197" t="str">
        <f>IF(D3361=0,"Blank",'3 Model Input'!E$49*(1-'3 Model Input'!E$51))</f>
        <v>Blank</v>
      </c>
      <c r="P3361" s="197" t="str">
        <f t="shared" si="541"/>
        <v>Blank</v>
      </c>
      <c r="Q3361" s="197" t="str">
        <f>IF(D3361=0,"Blank",IF(D3361="BEV",E3361*(1-'3 Model Input'!E$54), E3361))</f>
        <v>Blank</v>
      </c>
      <c r="R3361" s="198" t="str">
        <f>IF(D3361=0,"Blank",IF(D3361="PHEV",F3361/G3361,F3361*(1-'3 Model Input'!E$54)/G3361))</f>
        <v>Blank</v>
      </c>
      <c r="S3361" s="198" t="str">
        <f>IF(D3361=0,"Blank",IF(D3361="PHEV",MIN(M3361,E3361),MIN(M3361,(E3361*(1-'3 Model Input'!E$54)))))</f>
        <v>Blank</v>
      </c>
      <c r="T3361" s="217" t="str">
        <f t="shared" si="542"/>
        <v>Blank</v>
      </c>
      <c r="U3361" s="89"/>
      <c r="V3361" s="216" t="str">
        <f>IF(D3361=0,"Blank",P3361*'3 Model Input'!E$50)</f>
        <v>Blank</v>
      </c>
      <c r="W3361" s="197" t="str">
        <f t="shared" si="543"/>
        <v>Blank</v>
      </c>
      <c r="X3361" s="197" t="str">
        <f t="shared" si="544"/>
        <v>Blank</v>
      </c>
      <c r="Y3361" s="197" t="str">
        <f t="shared" si="545"/>
        <v>Blank</v>
      </c>
      <c r="Z3361" s="197" t="str">
        <f t="shared" si="546"/>
        <v>Blank</v>
      </c>
      <c r="AA3361" s="223" t="str" cm="1">
        <f t="array" ref="AA3361">_xlfn.IFS(ISTEXT('3 Model Input'!F$70),"Missing",ISTEXT('3 Model Input'!I$70),"Missing",ISNUMBER('3 Model Input'!K$70),'3 Model Input'!K$70*P3361)</f>
        <v>Missing</v>
      </c>
      <c r="AB3361" s="89"/>
      <c r="AC3361" s="227" t="str" cm="1">
        <f t="array" ref="AC3361">IF(D3361=0,"Blank",_xlfn.IFS('3 Model Input'!E$61=1,(V3361*G3361)/T3361,'3 Model Input'!E$61=2,(W3361*G3361)/T3361,'3 Model Input'!E$61=3,(X3361*G3361)/T3361,'3 Model Input'!E$61=4,(Y3361*G3361)/T3361,'3 Model Input'!E$61=5,(Z3361*G3361)/T3361, ISTEXT('3 Model Input'!E$61),"Missing",'3 Model Input'!E$61=6,(AA3361*G3361)/T3361))</f>
        <v>Blank</v>
      </c>
      <c r="AD3361" s="202" t="str">
        <f t="shared" si="547"/>
        <v>Blank</v>
      </c>
      <c r="AE3361" s="202" t="str">
        <f t="shared" si="548"/>
        <v>Blank</v>
      </c>
      <c r="AF3361" s="217" t="str">
        <f t="shared" si="549"/>
        <v>Blank</v>
      </c>
      <c r="AG3361" s="9" t="str" cm="1">
        <f t="array" ref="AG3361">_xlfn.IFS(ISNUMBER(AC3361), "", ISNUMBER(SEARCH("Blank", AC3361)), "", ISERROR(AC3361), "Bad input on tab 3")</f>
        <v/>
      </c>
    </row>
    <row r="3362" spans="2:33" ht="15" customHeight="1" x14ac:dyDescent="0.75">
      <c r="B3362" s="205" t="str">
        <f>'5 Driver Data'!B3362</f>
        <v>3354</v>
      </c>
      <c r="C3362" s="193">
        <f>'5 Driver Data'!C3362</f>
        <v>0</v>
      </c>
      <c r="D3362" s="192">
        <f>'5 Driver Data'!D3362</f>
        <v>0</v>
      </c>
      <c r="E3362" s="191">
        <f>'5 Driver Data'!E3362</f>
        <v>0</v>
      </c>
      <c r="F3362" s="191">
        <f>'5 Driver Data'!F3362</f>
        <v>0</v>
      </c>
      <c r="G3362" s="191">
        <f>'5 Driver Data'!G3362</f>
        <v>0</v>
      </c>
      <c r="H3362" s="191">
        <f>'5 Driver Data'!H3362</f>
        <v>0</v>
      </c>
      <c r="I3362" s="191">
        <f>'5 Driver Data'!I3362</f>
        <v>0</v>
      </c>
      <c r="J3362" s="191">
        <f>'5 Driver Data'!J3362</f>
        <v>0</v>
      </c>
      <c r="K3362" s="206">
        <f>'5 Driver Data'!K3362</f>
        <v>0</v>
      </c>
      <c r="L3362" s="1"/>
      <c r="M3362" s="216" t="str">
        <f>IF(D3362=0,"Blank",'3 Model Input'!E$44*'3 Model Input'!E$45)</f>
        <v>Blank</v>
      </c>
      <c r="N3362" s="197" t="str">
        <f t="shared" si="540"/>
        <v>Blank</v>
      </c>
      <c r="O3362" s="197" t="str">
        <f>IF(D3362=0,"Blank",'3 Model Input'!E$49*(1-'3 Model Input'!E$51))</f>
        <v>Blank</v>
      </c>
      <c r="P3362" s="197" t="str">
        <f t="shared" si="541"/>
        <v>Blank</v>
      </c>
      <c r="Q3362" s="197" t="str">
        <f>IF(D3362=0,"Blank",IF(D3362="BEV",E3362*(1-'3 Model Input'!E$54), E3362))</f>
        <v>Blank</v>
      </c>
      <c r="R3362" s="198" t="str">
        <f>IF(D3362=0,"Blank",IF(D3362="PHEV",F3362/G3362,F3362*(1-'3 Model Input'!E$54)/G3362))</f>
        <v>Blank</v>
      </c>
      <c r="S3362" s="198" t="str">
        <f>IF(D3362=0,"Blank",IF(D3362="PHEV",MIN(M3362,E3362),MIN(M3362,(E3362*(1-'3 Model Input'!E$54)))))</f>
        <v>Blank</v>
      </c>
      <c r="T3362" s="217" t="str">
        <f t="shared" si="542"/>
        <v>Blank</v>
      </c>
      <c r="U3362" s="89"/>
      <c r="V3362" s="216" t="str">
        <f>IF(D3362=0,"Blank",P3362*'3 Model Input'!E$50)</f>
        <v>Blank</v>
      </c>
      <c r="W3362" s="197" t="str">
        <f t="shared" si="543"/>
        <v>Blank</v>
      </c>
      <c r="X3362" s="197" t="str">
        <f t="shared" si="544"/>
        <v>Blank</v>
      </c>
      <c r="Y3362" s="197" t="str">
        <f t="shared" si="545"/>
        <v>Blank</v>
      </c>
      <c r="Z3362" s="197" t="str">
        <f t="shared" si="546"/>
        <v>Blank</v>
      </c>
      <c r="AA3362" s="223" t="str" cm="1">
        <f t="array" ref="AA3362">_xlfn.IFS(ISTEXT('3 Model Input'!F$70),"Missing",ISTEXT('3 Model Input'!I$70),"Missing",ISNUMBER('3 Model Input'!K$70),'3 Model Input'!K$70*P3362)</f>
        <v>Missing</v>
      </c>
      <c r="AB3362" s="89"/>
      <c r="AC3362" s="227" t="str" cm="1">
        <f t="array" ref="AC3362">IF(D3362=0,"Blank",_xlfn.IFS('3 Model Input'!E$61=1,(V3362*G3362)/T3362,'3 Model Input'!E$61=2,(W3362*G3362)/T3362,'3 Model Input'!E$61=3,(X3362*G3362)/T3362,'3 Model Input'!E$61=4,(Y3362*G3362)/T3362,'3 Model Input'!E$61=5,(Z3362*G3362)/T3362, ISTEXT('3 Model Input'!E$61),"Missing",'3 Model Input'!E$61=6,(AA3362*G3362)/T3362))</f>
        <v>Blank</v>
      </c>
      <c r="AD3362" s="202" t="str">
        <f t="shared" si="547"/>
        <v>Blank</v>
      </c>
      <c r="AE3362" s="202" t="str">
        <f t="shared" si="548"/>
        <v>Blank</v>
      </c>
      <c r="AF3362" s="217" t="str">
        <f t="shared" si="549"/>
        <v>Blank</v>
      </c>
      <c r="AG3362" s="9" t="str" cm="1">
        <f t="array" ref="AG3362">_xlfn.IFS(ISNUMBER(AC3362), "", ISNUMBER(SEARCH("Blank", AC3362)), "", ISERROR(AC3362), "Bad input on tab 3")</f>
        <v/>
      </c>
    </row>
    <row r="3363" spans="2:33" ht="15" customHeight="1" x14ac:dyDescent="0.75">
      <c r="B3363" s="205" t="str">
        <f>'5 Driver Data'!B3363</f>
        <v>3355</v>
      </c>
      <c r="C3363" s="193">
        <f>'5 Driver Data'!C3363</f>
        <v>0</v>
      </c>
      <c r="D3363" s="192">
        <f>'5 Driver Data'!D3363</f>
        <v>0</v>
      </c>
      <c r="E3363" s="191">
        <f>'5 Driver Data'!E3363</f>
        <v>0</v>
      </c>
      <c r="F3363" s="191">
        <f>'5 Driver Data'!F3363</f>
        <v>0</v>
      </c>
      <c r="G3363" s="191">
        <f>'5 Driver Data'!G3363</f>
        <v>0</v>
      </c>
      <c r="H3363" s="191">
        <f>'5 Driver Data'!H3363</f>
        <v>0</v>
      </c>
      <c r="I3363" s="191">
        <f>'5 Driver Data'!I3363</f>
        <v>0</v>
      </c>
      <c r="J3363" s="191">
        <f>'5 Driver Data'!J3363</f>
        <v>0</v>
      </c>
      <c r="K3363" s="206">
        <f>'5 Driver Data'!K3363</f>
        <v>0</v>
      </c>
      <c r="L3363" s="1"/>
      <c r="M3363" s="216" t="str">
        <f>IF(D3363=0,"Blank",'3 Model Input'!E$44*'3 Model Input'!E$45)</f>
        <v>Blank</v>
      </c>
      <c r="N3363" s="197" t="str">
        <f t="shared" si="540"/>
        <v>Blank</v>
      </c>
      <c r="O3363" s="197" t="str">
        <f>IF(D3363=0,"Blank",'3 Model Input'!E$49*(1-'3 Model Input'!E$51))</f>
        <v>Blank</v>
      </c>
      <c r="P3363" s="197" t="str">
        <f t="shared" si="541"/>
        <v>Blank</v>
      </c>
      <c r="Q3363" s="197" t="str">
        <f>IF(D3363=0,"Blank",IF(D3363="BEV",E3363*(1-'3 Model Input'!E$54), E3363))</f>
        <v>Blank</v>
      </c>
      <c r="R3363" s="198" t="str">
        <f>IF(D3363=0,"Blank",IF(D3363="PHEV",F3363/G3363,F3363*(1-'3 Model Input'!E$54)/G3363))</f>
        <v>Blank</v>
      </c>
      <c r="S3363" s="198" t="str">
        <f>IF(D3363=0,"Blank",IF(D3363="PHEV",MIN(M3363,E3363),MIN(M3363,(E3363*(1-'3 Model Input'!E$54)))))</f>
        <v>Blank</v>
      </c>
      <c r="T3363" s="217" t="str">
        <f t="shared" si="542"/>
        <v>Blank</v>
      </c>
      <c r="U3363" s="89"/>
      <c r="V3363" s="216" t="str">
        <f>IF(D3363=0,"Blank",P3363*'3 Model Input'!E$50)</f>
        <v>Blank</v>
      </c>
      <c r="W3363" s="197" t="str">
        <f t="shared" si="543"/>
        <v>Blank</v>
      </c>
      <c r="X3363" s="197" t="str">
        <f t="shared" si="544"/>
        <v>Blank</v>
      </c>
      <c r="Y3363" s="197" t="str">
        <f t="shared" si="545"/>
        <v>Blank</v>
      </c>
      <c r="Z3363" s="197" t="str">
        <f t="shared" si="546"/>
        <v>Blank</v>
      </c>
      <c r="AA3363" s="223" t="str" cm="1">
        <f t="array" ref="AA3363">_xlfn.IFS(ISTEXT('3 Model Input'!F$70),"Missing",ISTEXT('3 Model Input'!I$70),"Missing",ISNUMBER('3 Model Input'!K$70),'3 Model Input'!K$70*P3363)</f>
        <v>Missing</v>
      </c>
      <c r="AB3363" s="89"/>
      <c r="AC3363" s="227" t="str" cm="1">
        <f t="array" ref="AC3363">IF(D3363=0,"Blank",_xlfn.IFS('3 Model Input'!E$61=1,(V3363*G3363)/T3363,'3 Model Input'!E$61=2,(W3363*G3363)/T3363,'3 Model Input'!E$61=3,(X3363*G3363)/T3363,'3 Model Input'!E$61=4,(Y3363*G3363)/T3363,'3 Model Input'!E$61=5,(Z3363*G3363)/T3363, ISTEXT('3 Model Input'!E$61),"Missing",'3 Model Input'!E$61=6,(AA3363*G3363)/T3363))</f>
        <v>Blank</v>
      </c>
      <c r="AD3363" s="202" t="str">
        <f t="shared" si="547"/>
        <v>Blank</v>
      </c>
      <c r="AE3363" s="202" t="str">
        <f t="shared" si="548"/>
        <v>Blank</v>
      </c>
      <c r="AF3363" s="217" t="str">
        <f t="shared" si="549"/>
        <v>Blank</v>
      </c>
      <c r="AG3363" s="9" t="str" cm="1">
        <f t="array" ref="AG3363">_xlfn.IFS(ISNUMBER(AC3363), "", ISNUMBER(SEARCH("Blank", AC3363)), "", ISERROR(AC3363), "Bad input on tab 3")</f>
        <v/>
      </c>
    </row>
    <row r="3364" spans="2:33" ht="15" customHeight="1" x14ac:dyDescent="0.75">
      <c r="B3364" s="205" t="str">
        <f>'5 Driver Data'!B3364</f>
        <v>3356</v>
      </c>
      <c r="C3364" s="193">
        <f>'5 Driver Data'!C3364</f>
        <v>0</v>
      </c>
      <c r="D3364" s="192">
        <f>'5 Driver Data'!D3364</f>
        <v>0</v>
      </c>
      <c r="E3364" s="191">
        <f>'5 Driver Data'!E3364</f>
        <v>0</v>
      </c>
      <c r="F3364" s="191">
        <f>'5 Driver Data'!F3364</f>
        <v>0</v>
      </c>
      <c r="G3364" s="191">
        <f>'5 Driver Data'!G3364</f>
        <v>0</v>
      </c>
      <c r="H3364" s="191">
        <f>'5 Driver Data'!H3364</f>
        <v>0</v>
      </c>
      <c r="I3364" s="191">
        <f>'5 Driver Data'!I3364</f>
        <v>0</v>
      </c>
      <c r="J3364" s="191">
        <f>'5 Driver Data'!J3364</f>
        <v>0</v>
      </c>
      <c r="K3364" s="206">
        <f>'5 Driver Data'!K3364</f>
        <v>0</v>
      </c>
      <c r="L3364" s="1"/>
      <c r="M3364" s="216" t="str">
        <f>IF(D3364=0,"Blank",'3 Model Input'!E$44*'3 Model Input'!E$45)</f>
        <v>Blank</v>
      </c>
      <c r="N3364" s="197" t="str">
        <f t="shared" si="540"/>
        <v>Blank</v>
      </c>
      <c r="O3364" s="197" t="str">
        <f>IF(D3364=0,"Blank",'3 Model Input'!E$49*(1-'3 Model Input'!E$51))</f>
        <v>Blank</v>
      </c>
      <c r="P3364" s="197" t="str">
        <f t="shared" si="541"/>
        <v>Blank</v>
      </c>
      <c r="Q3364" s="197" t="str">
        <f>IF(D3364=0,"Blank",IF(D3364="BEV",E3364*(1-'3 Model Input'!E$54), E3364))</f>
        <v>Blank</v>
      </c>
      <c r="R3364" s="198" t="str">
        <f>IF(D3364=0,"Blank",IF(D3364="PHEV",F3364/G3364,F3364*(1-'3 Model Input'!E$54)/G3364))</f>
        <v>Blank</v>
      </c>
      <c r="S3364" s="198" t="str">
        <f>IF(D3364=0,"Blank",IF(D3364="PHEV",MIN(M3364,E3364),MIN(M3364,(E3364*(1-'3 Model Input'!E$54)))))</f>
        <v>Blank</v>
      </c>
      <c r="T3364" s="217" t="str">
        <f t="shared" si="542"/>
        <v>Blank</v>
      </c>
      <c r="U3364" s="89"/>
      <c r="V3364" s="216" t="str">
        <f>IF(D3364=0,"Blank",P3364*'3 Model Input'!E$50)</f>
        <v>Blank</v>
      </c>
      <c r="W3364" s="197" t="str">
        <f t="shared" si="543"/>
        <v>Blank</v>
      </c>
      <c r="X3364" s="197" t="str">
        <f t="shared" si="544"/>
        <v>Blank</v>
      </c>
      <c r="Y3364" s="197" t="str">
        <f t="shared" si="545"/>
        <v>Blank</v>
      </c>
      <c r="Z3364" s="197" t="str">
        <f t="shared" si="546"/>
        <v>Blank</v>
      </c>
      <c r="AA3364" s="223" t="str" cm="1">
        <f t="array" ref="AA3364">_xlfn.IFS(ISTEXT('3 Model Input'!F$70),"Missing",ISTEXT('3 Model Input'!I$70),"Missing",ISNUMBER('3 Model Input'!K$70),'3 Model Input'!K$70*P3364)</f>
        <v>Missing</v>
      </c>
      <c r="AB3364" s="89"/>
      <c r="AC3364" s="227" t="str" cm="1">
        <f t="array" ref="AC3364">IF(D3364=0,"Blank",_xlfn.IFS('3 Model Input'!E$61=1,(V3364*G3364)/T3364,'3 Model Input'!E$61=2,(W3364*G3364)/T3364,'3 Model Input'!E$61=3,(X3364*G3364)/T3364,'3 Model Input'!E$61=4,(Y3364*G3364)/T3364,'3 Model Input'!E$61=5,(Z3364*G3364)/T3364, ISTEXT('3 Model Input'!E$61),"Missing",'3 Model Input'!E$61=6,(AA3364*G3364)/T3364))</f>
        <v>Blank</v>
      </c>
      <c r="AD3364" s="202" t="str">
        <f t="shared" si="547"/>
        <v>Blank</v>
      </c>
      <c r="AE3364" s="202" t="str">
        <f t="shared" si="548"/>
        <v>Blank</v>
      </c>
      <c r="AF3364" s="217" t="str">
        <f t="shared" si="549"/>
        <v>Blank</v>
      </c>
      <c r="AG3364" s="9" t="str" cm="1">
        <f t="array" ref="AG3364">_xlfn.IFS(ISNUMBER(AC3364), "", ISNUMBER(SEARCH("Blank", AC3364)), "", ISERROR(AC3364), "Bad input on tab 3")</f>
        <v/>
      </c>
    </row>
    <row r="3365" spans="2:33" ht="15" customHeight="1" x14ac:dyDescent="0.75">
      <c r="B3365" s="205" t="str">
        <f>'5 Driver Data'!B3365</f>
        <v>3357</v>
      </c>
      <c r="C3365" s="193">
        <f>'5 Driver Data'!C3365</f>
        <v>0</v>
      </c>
      <c r="D3365" s="192">
        <f>'5 Driver Data'!D3365</f>
        <v>0</v>
      </c>
      <c r="E3365" s="191">
        <f>'5 Driver Data'!E3365</f>
        <v>0</v>
      </c>
      <c r="F3365" s="191">
        <f>'5 Driver Data'!F3365</f>
        <v>0</v>
      </c>
      <c r="G3365" s="191">
        <f>'5 Driver Data'!G3365</f>
        <v>0</v>
      </c>
      <c r="H3365" s="191">
        <f>'5 Driver Data'!H3365</f>
        <v>0</v>
      </c>
      <c r="I3365" s="191">
        <f>'5 Driver Data'!I3365</f>
        <v>0</v>
      </c>
      <c r="J3365" s="191">
        <f>'5 Driver Data'!J3365</f>
        <v>0</v>
      </c>
      <c r="K3365" s="206">
        <f>'5 Driver Data'!K3365</f>
        <v>0</v>
      </c>
      <c r="L3365" s="1"/>
      <c r="M3365" s="216" t="str">
        <f>IF(D3365=0,"Blank",'3 Model Input'!E$44*'3 Model Input'!E$45)</f>
        <v>Blank</v>
      </c>
      <c r="N3365" s="197" t="str">
        <f t="shared" si="540"/>
        <v>Blank</v>
      </c>
      <c r="O3365" s="197" t="str">
        <f>IF(D3365=0,"Blank",'3 Model Input'!E$49*(1-'3 Model Input'!E$51))</f>
        <v>Blank</v>
      </c>
      <c r="P3365" s="197" t="str">
        <f t="shared" si="541"/>
        <v>Blank</v>
      </c>
      <c r="Q3365" s="197" t="str">
        <f>IF(D3365=0,"Blank",IF(D3365="BEV",E3365*(1-'3 Model Input'!E$54), E3365))</f>
        <v>Blank</v>
      </c>
      <c r="R3365" s="198" t="str">
        <f>IF(D3365=0,"Blank",IF(D3365="PHEV",F3365/G3365,F3365*(1-'3 Model Input'!E$54)/G3365))</f>
        <v>Blank</v>
      </c>
      <c r="S3365" s="198" t="str">
        <f>IF(D3365=0,"Blank",IF(D3365="PHEV",MIN(M3365,E3365),MIN(M3365,(E3365*(1-'3 Model Input'!E$54)))))</f>
        <v>Blank</v>
      </c>
      <c r="T3365" s="217" t="str">
        <f t="shared" si="542"/>
        <v>Blank</v>
      </c>
      <c r="U3365" s="89"/>
      <c r="V3365" s="216" t="str">
        <f>IF(D3365=0,"Blank",P3365*'3 Model Input'!E$50)</f>
        <v>Blank</v>
      </c>
      <c r="W3365" s="197" t="str">
        <f t="shared" si="543"/>
        <v>Blank</v>
      </c>
      <c r="X3365" s="197" t="str">
        <f t="shared" si="544"/>
        <v>Blank</v>
      </c>
      <c r="Y3365" s="197" t="str">
        <f t="shared" si="545"/>
        <v>Blank</v>
      </c>
      <c r="Z3365" s="197" t="str">
        <f t="shared" si="546"/>
        <v>Blank</v>
      </c>
      <c r="AA3365" s="223" t="str" cm="1">
        <f t="array" ref="AA3365">_xlfn.IFS(ISTEXT('3 Model Input'!F$70),"Missing",ISTEXT('3 Model Input'!I$70),"Missing",ISNUMBER('3 Model Input'!K$70),'3 Model Input'!K$70*P3365)</f>
        <v>Missing</v>
      </c>
      <c r="AB3365" s="89"/>
      <c r="AC3365" s="227" t="str" cm="1">
        <f t="array" ref="AC3365">IF(D3365=0,"Blank",_xlfn.IFS('3 Model Input'!E$61=1,(V3365*G3365)/T3365,'3 Model Input'!E$61=2,(W3365*G3365)/T3365,'3 Model Input'!E$61=3,(X3365*G3365)/T3365,'3 Model Input'!E$61=4,(Y3365*G3365)/T3365,'3 Model Input'!E$61=5,(Z3365*G3365)/T3365, ISTEXT('3 Model Input'!E$61),"Missing",'3 Model Input'!E$61=6,(AA3365*G3365)/T3365))</f>
        <v>Blank</v>
      </c>
      <c r="AD3365" s="202" t="str">
        <f t="shared" si="547"/>
        <v>Blank</v>
      </c>
      <c r="AE3365" s="202" t="str">
        <f t="shared" si="548"/>
        <v>Blank</v>
      </c>
      <c r="AF3365" s="217" t="str">
        <f t="shared" si="549"/>
        <v>Blank</v>
      </c>
      <c r="AG3365" s="9" t="str" cm="1">
        <f t="array" ref="AG3365">_xlfn.IFS(ISNUMBER(AC3365), "", ISNUMBER(SEARCH("Blank", AC3365)), "", ISERROR(AC3365), "Bad input on tab 3")</f>
        <v/>
      </c>
    </row>
    <row r="3366" spans="2:33" ht="15" customHeight="1" x14ac:dyDescent="0.75">
      <c r="B3366" s="205" t="str">
        <f>'5 Driver Data'!B3366</f>
        <v>3358</v>
      </c>
      <c r="C3366" s="193">
        <f>'5 Driver Data'!C3366</f>
        <v>0</v>
      </c>
      <c r="D3366" s="192">
        <f>'5 Driver Data'!D3366</f>
        <v>0</v>
      </c>
      <c r="E3366" s="191">
        <f>'5 Driver Data'!E3366</f>
        <v>0</v>
      </c>
      <c r="F3366" s="191">
        <f>'5 Driver Data'!F3366</f>
        <v>0</v>
      </c>
      <c r="G3366" s="191">
        <f>'5 Driver Data'!G3366</f>
        <v>0</v>
      </c>
      <c r="H3366" s="191">
        <f>'5 Driver Data'!H3366</f>
        <v>0</v>
      </c>
      <c r="I3366" s="191">
        <f>'5 Driver Data'!I3366</f>
        <v>0</v>
      </c>
      <c r="J3366" s="191">
        <f>'5 Driver Data'!J3366</f>
        <v>0</v>
      </c>
      <c r="K3366" s="206">
        <f>'5 Driver Data'!K3366</f>
        <v>0</v>
      </c>
      <c r="L3366" s="1"/>
      <c r="M3366" s="216" t="str">
        <f>IF(D3366=0,"Blank",'3 Model Input'!E$44*'3 Model Input'!E$45)</f>
        <v>Blank</v>
      </c>
      <c r="N3366" s="197" t="str">
        <f t="shared" si="540"/>
        <v>Blank</v>
      </c>
      <c r="O3366" s="197" t="str">
        <f>IF(D3366=0,"Blank",'3 Model Input'!E$49*(1-'3 Model Input'!E$51))</f>
        <v>Blank</v>
      </c>
      <c r="P3366" s="197" t="str">
        <f t="shared" si="541"/>
        <v>Blank</v>
      </c>
      <c r="Q3366" s="197" t="str">
        <f>IF(D3366=0,"Blank",IF(D3366="BEV",E3366*(1-'3 Model Input'!E$54), E3366))</f>
        <v>Blank</v>
      </c>
      <c r="R3366" s="198" t="str">
        <f>IF(D3366=0,"Blank",IF(D3366="PHEV",F3366/G3366,F3366*(1-'3 Model Input'!E$54)/G3366))</f>
        <v>Blank</v>
      </c>
      <c r="S3366" s="198" t="str">
        <f>IF(D3366=0,"Blank",IF(D3366="PHEV",MIN(M3366,E3366),MIN(M3366,(E3366*(1-'3 Model Input'!E$54)))))</f>
        <v>Blank</v>
      </c>
      <c r="T3366" s="217" t="str">
        <f t="shared" si="542"/>
        <v>Blank</v>
      </c>
      <c r="U3366" s="89"/>
      <c r="V3366" s="216" t="str">
        <f>IF(D3366=0,"Blank",P3366*'3 Model Input'!E$50)</f>
        <v>Blank</v>
      </c>
      <c r="W3366" s="197" t="str">
        <f t="shared" si="543"/>
        <v>Blank</v>
      </c>
      <c r="X3366" s="197" t="str">
        <f t="shared" si="544"/>
        <v>Blank</v>
      </c>
      <c r="Y3366" s="197" t="str">
        <f t="shared" si="545"/>
        <v>Blank</v>
      </c>
      <c r="Z3366" s="197" t="str">
        <f t="shared" si="546"/>
        <v>Blank</v>
      </c>
      <c r="AA3366" s="223" t="str" cm="1">
        <f t="array" ref="AA3366">_xlfn.IFS(ISTEXT('3 Model Input'!F$70),"Missing",ISTEXT('3 Model Input'!I$70),"Missing",ISNUMBER('3 Model Input'!K$70),'3 Model Input'!K$70*P3366)</f>
        <v>Missing</v>
      </c>
      <c r="AB3366" s="89"/>
      <c r="AC3366" s="227" t="str" cm="1">
        <f t="array" ref="AC3366">IF(D3366=0,"Blank",_xlfn.IFS('3 Model Input'!E$61=1,(V3366*G3366)/T3366,'3 Model Input'!E$61=2,(W3366*G3366)/T3366,'3 Model Input'!E$61=3,(X3366*G3366)/T3366,'3 Model Input'!E$61=4,(Y3366*G3366)/T3366,'3 Model Input'!E$61=5,(Z3366*G3366)/T3366, ISTEXT('3 Model Input'!E$61),"Missing",'3 Model Input'!E$61=6,(AA3366*G3366)/T3366))</f>
        <v>Blank</v>
      </c>
      <c r="AD3366" s="202" t="str">
        <f t="shared" si="547"/>
        <v>Blank</v>
      </c>
      <c r="AE3366" s="202" t="str">
        <f t="shared" si="548"/>
        <v>Blank</v>
      </c>
      <c r="AF3366" s="217" t="str">
        <f t="shared" si="549"/>
        <v>Blank</v>
      </c>
      <c r="AG3366" s="9" t="str" cm="1">
        <f t="array" ref="AG3366">_xlfn.IFS(ISNUMBER(AC3366), "", ISNUMBER(SEARCH("Blank", AC3366)), "", ISERROR(AC3366), "Bad input on tab 3")</f>
        <v/>
      </c>
    </row>
    <row r="3367" spans="2:33" ht="15" customHeight="1" x14ac:dyDescent="0.75">
      <c r="B3367" s="205" t="str">
        <f>'5 Driver Data'!B3367</f>
        <v>3359</v>
      </c>
      <c r="C3367" s="193">
        <f>'5 Driver Data'!C3367</f>
        <v>0</v>
      </c>
      <c r="D3367" s="192">
        <f>'5 Driver Data'!D3367</f>
        <v>0</v>
      </c>
      <c r="E3367" s="191">
        <f>'5 Driver Data'!E3367</f>
        <v>0</v>
      </c>
      <c r="F3367" s="191">
        <f>'5 Driver Data'!F3367</f>
        <v>0</v>
      </c>
      <c r="G3367" s="191">
        <f>'5 Driver Data'!G3367</f>
        <v>0</v>
      </c>
      <c r="H3367" s="191">
        <f>'5 Driver Data'!H3367</f>
        <v>0</v>
      </c>
      <c r="I3367" s="191">
        <f>'5 Driver Data'!I3367</f>
        <v>0</v>
      </c>
      <c r="J3367" s="191">
        <f>'5 Driver Data'!J3367</f>
        <v>0</v>
      </c>
      <c r="K3367" s="206">
        <f>'5 Driver Data'!K3367</f>
        <v>0</v>
      </c>
      <c r="L3367" s="1"/>
      <c r="M3367" s="216" t="str">
        <f>IF(D3367=0,"Blank",'3 Model Input'!E$44*'3 Model Input'!E$45)</f>
        <v>Blank</v>
      </c>
      <c r="N3367" s="197" t="str">
        <f t="shared" si="540"/>
        <v>Blank</v>
      </c>
      <c r="O3367" s="197" t="str">
        <f>IF(D3367=0,"Blank",'3 Model Input'!E$49*(1-'3 Model Input'!E$51))</f>
        <v>Blank</v>
      </c>
      <c r="P3367" s="197" t="str">
        <f t="shared" si="541"/>
        <v>Blank</v>
      </c>
      <c r="Q3367" s="197" t="str">
        <f>IF(D3367=0,"Blank",IF(D3367="BEV",E3367*(1-'3 Model Input'!E$54), E3367))</f>
        <v>Blank</v>
      </c>
      <c r="R3367" s="198" t="str">
        <f>IF(D3367=0,"Blank",IF(D3367="PHEV",F3367/G3367,F3367*(1-'3 Model Input'!E$54)/G3367))</f>
        <v>Blank</v>
      </c>
      <c r="S3367" s="198" t="str">
        <f>IF(D3367=0,"Blank",IF(D3367="PHEV",MIN(M3367,E3367),MIN(M3367,(E3367*(1-'3 Model Input'!E$54)))))</f>
        <v>Blank</v>
      </c>
      <c r="T3367" s="217" t="str">
        <f t="shared" si="542"/>
        <v>Blank</v>
      </c>
      <c r="U3367" s="89"/>
      <c r="V3367" s="216" t="str">
        <f>IF(D3367=0,"Blank",P3367*'3 Model Input'!E$50)</f>
        <v>Blank</v>
      </c>
      <c r="W3367" s="197" t="str">
        <f t="shared" si="543"/>
        <v>Blank</v>
      </c>
      <c r="X3367" s="197" t="str">
        <f t="shared" si="544"/>
        <v>Blank</v>
      </c>
      <c r="Y3367" s="197" t="str">
        <f t="shared" si="545"/>
        <v>Blank</v>
      </c>
      <c r="Z3367" s="197" t="str">
        <f t="shared" si="546"/>
        <v>Blank</v>
      </c>
      <c r="AA3367" s="223" t="str" cm="1">
        <f t="array" ref="AA3367">_xlfn.IFS(ISTEXT('3 Model Input'!F$70),"Missing",ISTEXT('3 Model Input'!I$70),"Missing",ISNUMBER('3 Model Input'!K$70),'3 Model Input'!K$70*P3367)</f>
        <v>Missing</v>
      </c>
      <c r="AB3367" s="89"/>
      <c r="AC3367" s="227" t="str" cm="1">
        <f t="array" ref="AC3367">IF(D3367=0,"Blank",_xlfn.IFS('3 Model Input'!E$61=1,(V3367*G3367)/T3367,'3 Model Input'!E$61=2,(W3367*G3367)/T3367,'3 Model Input'!E$61=3,(X3367*G3367)/T3367,'3 Model Input'!E$61=4,(Y3367*G3367)/T3367,'3 Model Input'!E$61=5,(Z3367*G3367)/T3367, ISTEXT('3 Model Input'!E$61),"Missing",'3 Model Input'!E$61=6,(AA3367*G3367)/T3367))</f>
        <v>Blank</v>
      </c>
      <c r="AD3367" s="202" t="str">
        <f t="shared" si="547"/>
        <v>Blank</v>
      </c>
      <c r="AE3367" s="202" t="str">
        <f t="shared" si="548"/>
        <v>Blank</v>
      </c>
      <c r="AF3367" s="217" t="str">
        <f t="shared" si="549"/>
        <v>Blank</v>
      </c>
      <c r="AG3367" s="9" t="str" cm="1">
        <f t="array" ref="AG3367">_xlfn.IFS(ISNUMBER(AC3367), "", ISNUMBER(SEARCH("Blank", AC3367)), "", ISERROR(AC3367), "Bad input on tab 3")</f>
        <v/>
      </c>
    </row>
    <row r="3368" spans="2:33" ht="15" customHeight="1" x14ac:dyDescent="0.75">
      <c r="B3368" s="205" t="str">
        <f>'5 Driver Data'!B3368</f>
        <v>3360</v>
      </c>
      <c r="C3368" s="193">
        <f>'5 Driver Data'!C3368</f>
        <v>0</v>
      </c>
      <c r="D3368" s="192">
        <f>'5 Driver Data'!D3368</f>
        <v>0</v>
      </c>
      <c r="E3368" s="191">
        <f>'5 Driver Data'!E3368</f>
        <v>0</v>
      </c>
      <c r="F3368" s="191">
        <f>'5 Driver Data'!F3368</f>
        <v>0</v>
      </c>
      <c r="G3368" s="191">
        <f>'5 Driver Data'!G3368</f>
        <v>0</v>
      </c>
      <c r="H3368" s="191">
        <f>'5 Driver Data'!H3368</f>
        <v>0</v>
      </c>
      <c r="I3368" s="191">
        <f>'5 Driver Data'!I3368</f>
        <v>0</v>
      </c>
      <c r="J3368" s="191">
        <f>'5 Driver Data'!J3368</f>
        <v>0</v>
      </c>
      <c r="K3368" s="206">
        <f>'5 Driver Data'!K3368</f>
        <v>0</v>
      </c>
      <c r="L3368" s="1"/>
      <c r="M3368" s="216" t="str">
        <f>IF(D3368=0,"Blank",'3 Model Input'!E$44*'3 Model Input'!E$45)</f>
        <v>Blank</v>
      </c>
      <c r="N3368" s="197" t="str">
        <f t="shared" si="540"/>
        <v>Blank</v>
      </c>
      <c r="O3368" s="197" t="str">
        <f>IF(D3368=0,"Blank",'3 Model Input'!E$49*(1-'3 Model Input'!E$51))</f>
        <v>Blank</v>
      </c>
      <c r="P3368" s="197" t="str">
        <f t="shared" si="541"/>
        <v>Blank</v>
      </c>
      <c r="Q3368" s="197" t="str">
        <f>IF(D3368=0,"Blank",IF(D3368="BEV",E3368*(1-'3 Model Input'!E$54), E3368))</f>
        <v>Blank</v>
      </c>
      <c r="R3368" s="198" t="str">
        <f>IF(D3368=0,"Blank",IF(D3368="PHEV",F3368/G3368,F3368*(1-'3 Model Input'!E$54)/G3368))</f>
        <v>Blank</v>
      </c>
      <c r="S3368" s="198" t="str">
        <f>IF(D3368=0,"Blank",IF(D3368="PHEV",MIN(M3368,E3368),MIN(M3368,(E3368*(1-'3 Model Input'!E$54)))))</f>
        <v>Blank</v>
      </c>
      <c r="T3368" s="217" t="str">
        <f t="shared" si="542"/>
        <v>Blank</v>
      </c>
      <c r="U3368" s="89"/>
      <c r="V3368" s="216" t="str">
        <f>IF(D3368=0,"Blank",P3368*'3 Model Input'!E$50)</f>
        <v>Blank</v>
      </c>
      <c r="W3368" s="197" t="str">
        <f t="shared" si="543"/>
        <v>Blank</v>
      </c>
      <c r="X3368" s="197" t="str">
        <f t="shared" si="544"/>
        <v>Blank</v>
      </c>
      <c r="Y3368" s="197" t="str">
        <f t="shared" si="545"/>
        <v>Blank</v>
      </c>
      <c r="Z3368" s="197" t="str">
        <f t="shared" si="546"/>
        <v>Blank</v>
      </c>
      <c r="AA3368" s="223" t="str" cm="1">
        <f t="array" ref="AA3368">_xlfn.IFS(ISTEXT('3 Model Input'!F$70),"Missing",ISTEXT('3 Model Input'!I$70),"Missing",ISNUMBER('3 Model Input'!K$70),'3 Model Input'!K$70*P3368)</f>
        <v>Missing</v>
      </c>
      <c r="AB3368" s="89"/>
      <c r="AC3368" s="227" t="str" cm="1">
        <f t="array" ref="AC3368">IF(D3368=0,"Blank",_xlfn.IFS('3 Model Input'!E$61=1,(V3368*G3368)/T3368,'3 Model Input'!E$61=2,(W3368*G3368)/T3368,'3 Model Input'!E$61=3,(X3368*G3368)/T3368,'3 Model Input'!E$61=4,(Y3368*G3368)/T3368,'3 Model Input'!E$61=5,(Z3368*G3368)/T3368, ISTEXT('3 Model Input'!E$61),"Missing",'3 Model Input'!E$61=6,(AA3368*G3368)/T3368))</f>
        <v>Blank</v>
      </c>
      <c r="AD3368" s="202" t="str">
        <f t="shared" si="547"/>
        <v>Blank</v>
      </c>
      <c r="AE3368" s="202" t="str">
        <f t="shared" si="548"/>
        <v>Blank</v>
      </c>
      <c r="AF3368" s="217" t="str">
        <f t="shared" si="549"/>
        <v>Blank</v>
      </c>
      <c r="AG3368" s="9" t="str" cm="1">
        <f t="array" ref="AG3368">_xlfn.IFS(ISNUMBER(AC3368), "", ISNUMBER(SEARCH("Blank", AC3368)), "", ISERROR(AC3368), "Bad input on tab 3")</f>
        <v/>
      </c>
    </row>
    <row r="3369" spans="2:33" ht="15" customHeight="1" x14ac:dyDescent="0.75">
      <c r="B3369" s="205" t="str">
        <f>'5 Driver Data'!B3369</f>
        <v>3361</v>
      </c>
      <c r="C3369" s="193">
        <f>'5 Driver Data'!C3369</f>
        <v>0</v>
      </c>
      <c r="D3369" s="192">
        <f>'5 Driver Data'!D3369</f>
        <v>0</v>
      </c>
      <c r="E3369" s="191">
        <f>'5 Driver Data'!E3369</f>
        <v>0</v>
      </c>
      <c r="F3369" s="191">
        <f>'5 Driver Data'!F3369</f>
        <v>0</v>
      </c>
      <c r="G3369" s="191">
        <f>'5 Driver Data'!G3369</f>
        <v>0</v>
      </c>
      <c r="H3369" s="191">
        <f>'5 Driver Data'!H3369</f>
        <v>0</v>
      </c>
      <c r="I3369" s="191">
        <f>'5 Driver Data'!I3369</f>
        <v>0</v>
      </c>
      <c r="J3369" s="191">
        <f>'5 Driver Data'!J3369</f>
        <v>0</v>
      </c>
      <c r="K3369" s="206">
        <f>'5 Driver Data'!K3369</f>
        <v>0</v>
      </c>
      <c r="L3369" s="1"/>
      <c r="M3369" s="216" t="str">
        <f>IF(D3369=0,"Blank",'3 Model Input'!E$44*'3 Model Input'!E$45)</f>
        <v>Blank</v>
      </c>
      <c r="N3369" s="197" t="str">
        <f t="shared" si="540"/>
        <v>Blank</v>
      </c>
      <c r="O3369" s="197" t="str">
        <f>IF(D3369=0,"Blank",'3 Model Input'!E$49*(1-'3 Model Input'!E$51))</f>
        <v>Blank</v>
      </c>
      <c r="P3369" s="197" t="str">
        <f t="shared" si="541"/>
        <v>Blank</v>
      </c>
      <c r="Q3369" s="197" t="str">
        <f>IF(D3369=0,"Blank",IF(D3369="BEV",E3369*(1-'3 Model Input'!E$54), E3369))</f>
        <v>Blank</v>
      </c>
      <c r="R3369" s="198" t="str">
        <f>IF(D3369=0,"Blank",IF(D3369="PHEV",F3369/G3369,F3369*(1-'3 Model Input'!E$54)/G3369))</f>
        <v>Blank</v>
      </c>
      <c r="S3369" s="198" t="str">
        <f>IF(D3369=0,"Blank",IF(D3369="PHEV",MIN(M3369,E3369),MIN(M3369,(E3369*(1-'3 Model Input'!E$54)))))</f>
        <v>Blank</v>
      </c>
      <c r="T3369" s="217" t="str">
        <f t="shared" si="542"/>
        <v>Blank</v>
      </c>
      <c r="U3369" s="89"/>
      <c r="V3369" s="216" t="str">
        <f>IF(D3369=0,"Blank",P3369*'3 Model Input'!E$50)</f>
        <v>Blank</v>
      </c>
      <c r="W3369" s="197" t="str">
        <f t="shared" si="543"/>
        <v>Blank</v>
      </c>
      <c r="X3369" s="197" t="str">
        <f t="shared" si="544"/>
        <v>Blank</v>
      </c>
      <c r="Y3369" s="197" t="str">
        <f t="shared" si="545"/>
        <v>Blank</v>
      </c>
      <c r="Z3369" s="197" t="str">
        <f t="shared" si="546"/>
        <v>Blank</v>
      </c>
      <c r="AA3369" s="223" t="str" cm="1">
        <f t="array" ref="AA3369">_xlfn.IFS(ISTEXT('3 Model Input'!F$70),"Missing",ISTEXT('3 Model Input'!I$70),"Missing",ISNUMBER('3 Model Input'!K$70),'3 Model Input'!K$70*P3369)</f>
        <v>Missing</v>
      </c>
      <c r="AB3369" s="89"/>
      <c r="AC3369" s="227" t="str" cm="1">
        <f t="array" ref="AC3369">IF(D3369=0,"Blank",_xlfn.IFS('3 Model Input'!E$61=1,(V3369*G3369)/T3369,'3 Model Input'!E$61=2,(W3369*G3369)/T3369,'3 Model Input'!E$61=3,(X3369*G3369)/T3369,'3 Model Input'!E$61=4,(Y3369*G3369)/T3369,'3 Model Input'!E$61=5,(Z3369*G3369)/T3369, ISTEXT('3 Model Input'!E$61),"Missing",'3 Model Input'!E$61=6,(AA3369*G3369)/T3369))</f>
        <v>Blank</v>
      </c>
      <c r="AD3369" s="202" t="str">
        <f t="shared" si="547"/>
        <v>Blank</v>
      </c>
      <c r="AE3369" s="202" t="str">
        <f t="shared" si="548"/>
        <v>Blank</v>
      </c>
      <c r="AF3369" s="217" t="str">
        <f t="shared" si="549"/>
        <v>Blank</v>
      </c>
      <c r="AG3369" s="9" t="str" cm="1">
        <f t="array" ref="AG3369">_xlfn.IFS(ISNUMBER(AC3369), "", ISNUMBER(SEARCH("Blank", AC3369)), "", ISERROR(AC3369), "Bad input on tab 3")</f>
        <v/>
      </c>
    </row>
    <row r="3370" spans="2:33" ht="15" customHeight="1" x14ac:dyDescent="0.75">
      <c r="B3370" s="205" t="str">
        <f>'5 Driver Data'!B3370</f>
        <v>3362</v>
      </c>
      <c r="C3370" s="193">
        <f>'5 Driver Data'!C3370</f>
        <v>0</v>
      </c>
      <c r="D3370" s="192">
        <f>'5 Driver Data'!D3370</f>
        <v>0</v>
      </c>
      <c r="E3370" s="191">
        <f>'5 Driver Data'!E3370</f>
        <v>0</v>
      </c>
      <c r="F3370" s="191">
        <f>'5 Driver Data'!F3370</f>
        <v>0</v>
      </c>
      <c r="G3370" s="191">
        <f>'5 Driver Data'!G3370</f>
        <v>0</v>
      </c>
      <c r="H3370" s="191">
        <f>'5 Driver Data'!H3370</f>
        <v>0</v>
      </c>
      <c r="I3370" s="191">
        <f>'5 Driver Data'!I3370</f>
        <v>0</v>
      </c>
      <c r="J3370" s="191">
        <f>'5 Driver Data'!J3370</f>
        <v>0</v>
      </c>
      <c r="K3370" s="206">
        <f>'5 Driver Data'!K3370</f>
        <v>0</v>
      </c>
      <c r="L3370" s="1"/>
      <c r="M3370" s="216" t="str">
        <f>IF(D3370=0,"Blank",'3 Model Input'!E$44*'3 Model Input'!E$45)</f>
        <v>Blank</v>
      </c>
      <c r="N3370" s="197" t="str">
        <f t="shared" si="540"/>
        <v>Blank</v>
      </c>
      <c r="O3370" s="197" t="str">
        <f>IF(D3370=0,"Blank",'3 Model Input'!E$49*(1-'3 Model Input'!E$51))</f>
        <v>Blank</v>
      </c>
      <c r="P3370" s="197" t="str">
        <f t="shared" si="541"/>
        <v>Blank</v>
      </c>
      <c r="Q3370" s="197" t="str">
        <f>IF(D3370=0,"Blank",IF(D3370="BEV",E3370*(1-'3 Model Input'!E$54), E3370))</f>
        <v>Blank</v>
      </c>
      <c r="R3370" s="198" t="str">
        <f>IF(D3370=0,"Blank",IF(D3370="PHEV",F3370/G3370,F3370*(1-'3 Model Input'!E$54)/G3370))</f>
        <v>Blank</v>
      </c>
      <c r="S3370" s="198" t="str">
        <f>IF(D3370=0,"Blank",IF(D3370="PHEV",MIN(M3370,E3370),MIN(M3370,(E3370*(1-'3 Model Input'!E$54)))))</f>
        <v>Blank</v>
      </c>
      <c r="T3370" s="217" t="str">
        <f t="shared" si="542"/>
        <v>Blank</v>
      </c>
      <c r="U3370" s="89"/>
      <c r="V3370" s="216" t="str">
        <f>IF(D3370=0,"Blank",P3370*'3 Model Input'!E$50)</f>
        <v>Blank</v>
      </c>
      <c r="W3370" s="197" t="str">
        <f t="shared" si="543"/>
        <v>Blank</v>
      </c>
      <c r="X3370" s="197" t="str">
        <f t="shared" si="544"/>
        <v>Blank</v>
      </c>
      <c r="Y3370" s="197" t="str">
        <f t="shared" si="545"/>
        <v>Blank</v>
      </c>
      <c r="Z3370" s="197" t="str">
        <f t="shared" si="546"/>
        <v>Blank</v>
      </c>
      <c r="AA3370" s="223" t="str" cm="1">
        <f t="array" ref="AA3370">_xlfn.IFS(ISTEXT('3 Model Input'!F$70),"Missing",ISTEXT('3 Model Input'!I$70),"Missing",ISNUMBER('3 Model Input'!K$70),'3 Model Input'!K$70*P3370)</f>
        <v>Missing</v>
      </c>
      <c r="AB3370" s="89"/>
      <c r="AC3370" s="227" t="str" cm="1">
        <f t="array" ref="AC3370">IF(D3370=0,"Blank",_xlfn.IFS('3 Model Input'!E$61=1,(V3370*G3370)/T3370,'3 Model Input'!E$61=2,(W3370*G3370)/T3370,'3 Model Input'!E$61=3,(X3370*G3370)/T3370,'3 Model Input'!E$61=4,(Y3370*G3370)/T3370,'3 Model Input'!E$61=5,(Z3370*G3370)/T3370, ISTEXT('3 Model Input'!E$61),"Missing",'3 Model Input'!E$61=6,(AA3370*G3370)/T3370))</f>
        <v>Blank</v>
      </c>
      <c r="AD3370" s="202" t="str">
        <f t="shared" si="547"/>
        <v>Blank</v>
      </c>
      <c r="AE3370" s="202" t="str">
        <f t="shared" si="548"/>
        <v>Blank</v>
      </c>
      <c r="AF3370" s="217" t="str">
        <f t="shared" si="549"/>
        <v>Blank</v>
      </c>
      <c r="AG3370" s="9" t="str" cm="1">
        <f t="array" ref="AG3370">_xlfn.IFS(ISNUMBER(AC3370), "", ISNUMBER(SEARCH("Blank", AC3370)), "", ISERROR(AC3370), "Bad input on tab 3")</f>
        <v/>
      </c>
    </row>
    <row r="3371" spans="2:33" ht="15" customHeight="1" x14ac:dyDescent="0.75">
      <c r="B3371" s="205" t="str">
        <f>'5 Driver Data'!B3371</f>
        <v>3363</v>
      </c>
      <c r="C3371" s="193">
        <f>'5 Driver Data'!C3371</f>
        <v>0</v>
      </c>
      <c r="D3371" s="192">
        <f>'5 Driver Data'!D3371</f>
        <v>0</v>
      </c>
      <c r="E3371" s="191">
        <f>'5 Driver Data'!E3371</f>
        <v>0</v>
      </c>
      <c r="F3371" s="191">
        <f>'5 Driver Data'!F3371</f>
        <v>0</v>
      </c>
      <c r="G3371" s="191">
        <f>'5 Driver Data'!G3371</f>
        <v>0</v>
      </c>
      <c r="H3371" s="191">
        <f>'5 Driver Data'!H3371</f>
        <v>0</v>
      </c>
      <c r="I3371" s="191">
        <f>'5 Driver Data'!I3371</f>
        <v>0</v>
      </c>
      <c r="J3371" s="191">
        <f>'5 Driver Data'!J3371</f>
        <v>0</v>
      </c>
      <c r="K3371" s="206">
        <f>'5 Driver Data'!K3371</f>
        <v>0</v>
      </c>
      <c r="L3371" s="1"/>
      <c r="M3371" s="216" t="str">
        <f>IF(D3371=0,"Blank",'3 Model Input'!E$44*'3 Model Input'!E$45)</f>
        <v>Blank</v>
      </c>
      <c r="N3371" s="197" t="str">
        <f t="shared" si="540"/>
        <v>Blank</v>
      </c>
      <c r="O3371" s="197" t="str">
        <f>IF(D3371=0,"Blank",'3 Model Input'!E$49*(1-'3 Model Input'!E$51))</f>
        <v>Blank</v>
      </c>
      <c r="P3371" s="197" t="str">
        <f t="shared" si="541"/>
        <v>Blank</v>
      </c>
      <c r="Q3371" s="197" t="str">
        <f>IF(D3371=0,"Blank",IF(D3371="BEV",E3371*(1-'3 Model Input'!E$54), E3371))</f>
        <v>Blank</v>
      </c>
      <c r="R3371" s="198" t="str">
        <f>IF(D3371=0,"Blank",IF(D3371="PHEV",F3371/G3371,F3371*(1-'3 Model Input'!E$54)/G3371))</f>
        <v>Blank</v>
      </c>
      <c r="S3371" s="198" t="str">
        <f>IF(D3371=0,"Blank",IF(D3371="PHEV",MIN(M3371,E3371),MIN(M3371,(E3371*(1-'3 Model Input'!E$54)))))</f>
        <v>Blank</v>
      </c>
      <c r="T3371" s="217" t="str">
        <f t="shared" si="542"/>
        <v>Blank</v>
      </c>
      <c r="U3371" s="89"/>
      <c r="V3371" s="216" t="str">
        <f>IF(D3371=0,"Blank",P3371*'3 Model Input'!E$50)</f>
        <v>Blank</v>
      </c>
      <c r="W3371" s="197" t="str">
        <f t="shared" si="543"/>
        <v>Blank</v>
      </c>
      <c r="X3371" s="197" t="str">
        <f t="shared" si="544"/>
        <v>Blank</v>
      </c>
      <c r="Y3371" s="197" t="str">
        <f t="shared" si="545"/>
        <v>Blank</v>
      </c>
      <c r="Z3371" s="197" t="str">
        <f t="shared" si="546"/>
        <v>Blank</v>
      </c>
      <c r="AA3371" s="223" t="str" cm="1">
        <f t="array" ref="AA3371">_xlfn.IFS(ISTEXT('3 Model Input'!F$70),"Missing",ISTEXT('3 Model Input'!I$70),"Missing",ISNUMBER('3 Model Input'!K$70),'3 Model Input'!K$70*P3371)</f>
        <v>Missing</v>
      </c>
      <c r="AB3371" s="89"/>
      <c r="AC3371" s="227" t="str" cm="1">
        <f t="array" ref="AC3371">IF(D3371=0,"Blank",_xlfn.IFS('3 Model Input'!E$61=1,(V3371*G3371)/T3371,'3 Model Input'!E$61=2,(W3371*G3371)/T3371,'3 Model Input'!E$61=3,(X3371*G3371)/T3371,'3 Model Input'!E$61=4,(Y3371*G3371)/T3371,'3 Model Input'!E$61=5,(Z3371*G3371)/T3371, ISTEXT('3 Model Input'!E$61),"Missing",'3 Model Input'!E$61=6,(AA3371*G3371)/T3371))</f>
        <v>Blank</v>
      </c>
      <c r="AD3371" s="202" t="str">
        <f t="shared" si="547"/>
        <v>Blank</v>
      </c>
      <c r="AE3371" s="202" t="str">
        <f t="shared" si="548"/>
        <v>Blank</v>
      </c>
      <c r="AF3371" s="217" t="str">
        <f t="shared" si="549"/>
        <v>Blank</v>
      </c>
      <c r="AG3371" s="9" t="str" cm="1">
        <f t="array" ref="AG3371">_xlfn.IFS(ISNUMBER(AC3371), "", ISNUMBER(SEARCH("Blank", AC3371)), "", ISERROR(AC3371), "Bad input on tab 3")</f>
        <v/>
      </c>
    </row>
    <row r="3372" spans="2:33" ht="15" customHeight="1" x14ac:dyDescent="0.75">
      <c r="B3372" s="205" t="str">
        <f>'5 Driver Data'!B3372</f>
        <v>3364</v>
      </c>
      <c r="C3372" s="193">
        <f>'5 Driver Data'!C3372</f>
        <v>0</v>
      </c>
      <c r="D3372" s="192">
        <f>'5 Driver Data'!D3372</f>
        <v>0</v>
      </c>
      <c r="E3372" s="191">
        <f>'5 Driver Data'!E3372</f>
        <v>0</v>
      </c>
      <c r="F3372" s="191">
        <f>'5 Driver Data'!F3372</f>
        <v>0</v>
      </c>
      <c r="G3372" s="191">
        <f>'5 Driver Data'!G3372</f>
        <v>0</v>
      </c>
      <c r="H3372" s="191">
        <f>'5 Driver Data'!H3372</f>
        <v>0</v>
      </c>
      <c r="I3372" s="191">
        <f>'5 Driver Data'!I3372</f>
        <v>0</v>
      </c>
      <c r="J3372" s="191">
        <f>'5 Driver Data'!J3372</f>
        <v>0</v>
      </c>
      <c r="K3372" s="206">
        <f>'5 Driver Data'!K3372</f>
        <v>0</v>
      </c>
      <c r="L3372" s="1"/>
      <c r="M3372" s="216" t="str">
        <f>IF(D3372=0,"Blank",'3 Model Input'!E$44*'3 Model Input'!E$45)</f>
        <v>Blank</v>
      </c>
      <c r="N3372" s="197" t="str">
        <f t="shared" si="540"/>
        <v>Blank</v>
      </c>
      <c r="O3372" s="197" t="str">
        <f>IF(D3372=0,"Blank",'3 Model Input'!E$49*(1-'3 Model Input'!E$51))</f>
        <v>Blank</v>
      </c>
      <c r="P3372" s="197" t="str">
        <f t="shared" si="541"/>
        <v>Blank</v>
      </c>
      <c r="Q3372" s="197" t="str">
        <f>IF(D3372=0,"Blank",IF(D3372="BEV",E3372*(1-'3 Model Input'!E$54), E3372))</f>
        <v>Blank</v>
      </c>
      <c r="R3372" s="198" t="str">
        <f>IF(D3372=0,"Blank",IF(D3372="PHEV",F3372/G3372,F3372*(1-'3 Model Input'!E$54)/G3372))</f>
        <v>Blank</v>
      </c>
      <c r="S3372" s="198" t="str">
        <f>IF(D3372=0,"Blank",IF(D3372="PHEV",MIN(M3372,E3372),MIN(M3372,(E3372*(1-'3 Model Input'!E$54)))))</f>
        <v>Blank</v>
      </c>
      <c r="T3372" s="217" t="str">
        <f t="shared" si="542"/>
        <v>Blank</v>
      </c>
      <c r="U3372" s="89"/>
      <c r="V3372" s="216" t="str">
        <f>IF(D3372=0,"Blank",P3372*'3 Model Input'!E$50)</f>
        <v>Blank</v>
      </c>
      <c r="W3372" s="197" t="str">
        <f t="shared" si="543"/>
        <v>Blank</v>
      </c>
      <c r="X3372" s="197" t="str">
        <f t="shared" si="544"/>
        <v>Blank</v>
      </c>
      <c r="Y3372" s="197" t="str">
        <f t="shared" si="545"/>
        <v>Blank</v>
      </c>
      <c r="Z3372" s="197" t="str">
        <f t="shared" si="546"/>
        <v>Blank</v>
      </c>
      <c r="AA3372" s="223" t="str" cm="1">
        <f t="array" ref="AA3372">_xlfn.IFS(ISTEXT('3 Model Input'!F$70),"Missing",ISTEXT('3 Model Input'!I$70),"Missing",ISNUMBER('3 Model Input'!K$70),'3 Model Input'!K$70*P3372)</f>
        <v>Missing</v>
      </c>
      <c r="AB3372" s="89"/>
      <c r="AC3372" s="227" t="str" cm="1">
        <f t="array" ref="AC3372">IF(D3372=0,"Blank",_xlfn.IFS('3 Model Input'!E$61=1,(V3372*G3372)/T3372,'3 Model Input'!E$61=2,(W3372*G3372)/T3372,'3 Model Input'!E$61=3,(X3372*G3372)/T3372,'3 Model Input'!E$61=4,(Y3372*G3372)/T3372,'3 Model Input'!E$61=5,(Z3372*G3372)/T3372, ISTEXT('3 Model Input'!E$61),"Missing",'3 Model Input'!E$61=6,(AA3372*G3372)/T3372))</f>
        <v>Blank</v>
      </c>
      <c r="AD3372" s="202" t="str">
        <f t="shared" si="547"/>
        <v>Blank</v>
      </c>
      <c r="AE3372" s="202" t="str">
        <f t="shared" si="548"/>
        <v>Blank</v>
      </c>
      <c r="AF3372" s="217" t="str">
        <f t="shared" si="549"/>
        <v>Blank</v>
      </c>
      <c r="AG3372" s="9" t="str" cm="1">
        <f t="array" ref="AG3372">_xlfn.IFS(ISNUMBER(AC3372), "", ISNUMBER(SEARCH("Blank", AC3372)), "", ISERROR(AC3372), "Bad input on tab 3")</f>
        <v/>
      </c>
    </row>
    <row r="3373" spans="2:33" ht="15" customHeight="1" x14ac:dyDescent="0.75">
      <c r="B3373" s="205" t="str">
        <f>'5 Driver Data'!B3373</f>
        <v>3365</v>
      </c>
      <c r="C3373" s="193">
        <f>'5 Driver Data'!C3373</f>
        <v>0</v>
      </c>
      <c r="D3373" s="192">
        <f>'5 Driver Data'!D3373</f>
        <v>0</v>
      </c>
      <c r="E3373" s="191">
        <f>'5 Driver Data'!E3373</f>
        <v>0</v>
      </c>
      <c r="F3373" s="191">
        <f>'5 Driver Data'!F3373</f>
        <v>0</v>
      </c>
      <c r="G3373" s="191">
        <f>'5 Driver Data'!G3373</f>
        <v>0</v>
      </c>
      <c r="H3373" s="191">
        <f>'5 Driver Data'!H3373</f>
        <v>0</v>
      </c>
      <c r="I3373" s="191">
        <f>'5 Driver Data'!I3373</f>
        <v>0</v>
      </c>
      <c r="J3373" s="191">
        <f>'5 Driver Data'!J3373</f>
        <v>0</v>
      </c>
      <c r="K3373" s="206">
        <f>'5 Driver Data'!K3373</f>
        <v>0</v>
      </c>
      <c r="L3373" s="1"/>
      <c r="M3373" s="216" t="str">
        <f>IF(D3373=0,"Blank",'3 Model Input'!E$44*'3 Model Input'!E$45)</f>
        <v>Blank</v>
      </c>
      <c r="N3373" s="197" t="str">
        <f t="shared" si="540"/>
        <v>Blank</v>
      </c>
      <c r="O3373" s="197" t="str">
        <f>IF(D3373=0,"Blank",'3 Model Input'!E$49*(1-'3 Model Input'!E$51))</f>
        <v>Blank</v>
      </c>
      <c r="P3373" s="197" t="str">
        <f t="shared" si="541"/>
        <v>Blank</v>
      </c>
      <c r="Q3373" s="197" t="str">
        <f>IF(D3373=0,"Blank",IF(D3373="BEV",E3373*(1-'3 Model Input'!E$54), E3373))</f>
        <v>Blank</v>
      </c>
      <c r="R3373" s="198" t="str">
        <f>IF(D3373=0,"Blank",IF(D3373="PHEV",F3373/G3373,F3373*(1-'3 Model Input'!E$54)/G3373))</f>
        <v>Blank</v>
      </c>
      <c r="S3373" s="198" t="str">
        <f>IF(D3373=0,"Blank",IF(D3373="PHEV",MIN(M3373,E3373),MIN(M3373,(E3373*(1-'3 Model Input'!E$54)))))</f>
        <v>Blank</v>
      </c>
      <c r="T3373" s="217" t="str">
        <f t="shared" si="542"/>
        <v>Blank</v>
      </c>
      <c r="U3373" s="89"/>
      <c r="V3373" s="216" t="str">
        <f>IF(D3373=0,"Blank",P3373*'3 Model Input'!E$50)</f>
        <v>Blank</v>
      </c>
      <c r="W3373" s="197" t="str">
        <f t="shared" si="543"/>
        <v>Blank</v>
      </c>
      <c r="X3373" s="197" t="str">
        <f t="shared" si="544"/>
        <v>Blank</v>
      </c>
      <c r="Y3373" s="197" t="str">
        <f t="shared" si="545"/>
        <v>Blank</v>
      </c>
      <c r="Z3373" s="197" t="str">
        <f t="shared" si="546"/>
        <v>Blank</v>
      </c>
      <c r="AA3373" s="223" t="str" cm="1">
        <f t="array" ref="AA3373">_xlfn.IFS(ISTEXT('3 Model Input'!F$70),"Missing",ISTEXT('3 Model Input'!I$70),"Missing",ISNUMBER('3 Model Input'!K$70),'3 Model Input'!K$70*P3373)</f>
        <v>Missing</v>
      </c>
      <c r="AB3373" s="89"/>
      <c r="AC3373" s="227" t="str" cm="1">
        <f t="array" ref="AC3373">IF(D3373=0,"Blank",_xlfn.IFS('3 Model Input'!E$61=1,(V3373*G3373)/T3373,'3 Model Input'!E$61=2,(W3373*G3373)/T3373,'3 Model Input'!E$61=3,(X3373*G3373)/T3373,'3 Model Input'!E$61=4,(Y3373*G3373)/T3373,'3 Model Input'!E$61=5,(Z3373*G3373)/T3373, ISTEXT('3 Model Input'!E$61),"Missing",'3 Model Input'!E$61=6,(AA3373*G3373)/T3373))</f>
        <v>Blank</v>
      </c>
      <c r="AD3373" s="202" t="str">
        <f t="shared" si="547"/>
        <v>Blank</v>
      </c>
      <c r="AE3373" s="202" t="str">
        <f t="shared" si="548"/>
        <v>Blank</v>
      </c>
      <c r="AF3373" s="217" t="str">
        <f t="shared" si="549"/>
        <v>Blank</v>
      </c>
      <c r="AG3373" s="9" t="str" cm="1">
        <f t="array" ref="AG3373">_xlfn.IFS(ISNUMBER(AC3373), "", ISNUMBER(SEARCH("Blank", AC3373)), "", ISERROR(AC3373), "Bad input on tab 3")</f>
        <v/>
      </c>
    </row>
    <row r="3374" spans="2:33" ht="15" customHeight="1" x14ac:dyDescent="0.75">
      <c r="B3374" s="205" t="str">
        <f>'5 Driver Data'!B3374</f>
        <v>3366</v>
      </c>
      <c r="C3374" s="193">
        <f>'5 Driver Data'!C3374</f>
        <v>0</v>
      </c>
      <c r="D3374" s="192">
        <f>'5 Driver Data'!D3374</f>
        <v>0</v>
      </c>
      <c r="E3374" s="191">
        <f>'5 Driver Data'!E3374</f>
        <v>0</v>
      </c>
      <c r="F3374" s="191">
        <f>'5 Driver Data'!F3374</f>
        <v>0</v>
      </c>
      <c r="G3374" s="191">
        <f>'5 Driver Data'!G3374</f>
        <v>0</v>
      </c>
      <c r="H3374" s="191">
        <f>'5 Driver Data'!H3374</f>
        <v>0</v>
      </c>
      <c r="I3374" s="191">
        <f>'5 Driver Data'!I3374</f>
        <v>0</v>
      </c>
      <c r="J3374" s="191">
        <f>'5 Driver Data'!J3374</f>
        <v>0</v>
      </c>
      <c r="K3374" s="206">
        <f>'5 Driver Data'!K3374</f>
        <v>0</v>
      </c>
      <c r="L3374" s="1"/>
      <c r="M3374" s="216" t="str">
        <f>IF(D3374=0,"Blank",'3 Model Input'!E$44*'3 Model Input'!E$45)</f>
        <v>Blank</v>
      </c>
      <c r="N3374" s="197" t="str">
        <f t="shared" ref="N3374:N3437" si="550">IF(D3374=0,"Blank",H3374*I3374*52)</f>
        <v>Blank</v>
      </c>
      <c r="O3374" s="197" t="str">
        <f>IF(D3374=0,"Blank",'3 Model Input'!E$49*(1-'3 Model Input'!E$51))</f>
        <v>Blank</v>
      </c>
      <c r="P3374" s="197" t="str">
        <f t="shared" ref="P3374:P3437" si="551">IF(D3374=0,"Blank",SUM(N3374:O3374))</f>
        <v>Blank</v>
      </c>
      <c r="Q3374" s="197" t="str">
        <f>IF(D3374=0,"Blank",IF(D3374="BEV",E3374*(1-'3 Model Input'!E$54), E3374))</f>
        <v>Blank</v>
      </c>
      <c r="R3374" s="198" t="str">
        <f>IF(D3374=0,"Blank",IF(D3374="PHEV",F3374/G3374,F3374*(1-'3 Model Input'!E$54)/G3374))</f>
        <v>Blank</v>
      </c>
      <c r="S3374" s="198" t="str">
        <f>IF(D3374=0,"Blank",IF(D3374="PHEV",MIN(M3374,E3374),MIN(M3374,(E3374*(1-'3 Model Input'!E$54)))))</f>
        <v>Blank</v>
      </c>
      <c r="T3374" s="217" t="str">
        <f t="shared" ref="T3374:T3437" si="552">IF(D3374=0,"Blank",MIN(R3374,(S3374/E3374*F3374)))</f>
        <v>Blank</v>
      </c>
      <c r="U3374" s="89"/>
      <c r="V3374" s="216" t="str">
        <f>IF(D3374=0,"Blank",P3374*'3 Model Input'!E$50)</f>
        <v>Blank</v>
      </c>
      <c r="W3374" s="197" t="str">
        <f t="shared" ref="W3374:W3437" si="553">IF(D3374=0,"Blank",V3374*(1-J3374))</f>
        <v>Blank</v>
      </c>
      <c r="X3374" s="197" t="str">
        <f t="shared" ref="X3374:X3437" si="554">P3374</f>
        <v>Blank</v>
      </c>
      <c r="Y3374" s="197" t="str">
        <f t="shared" ref="Y3374:Y3437" si="555">IF(D3374=0,"Blank",P3374*(1-J3374))</f>
        <v>Blank</v>
      </c>
      <c r="Z3374" s="197" t="str">
        <f t="shared" ref="Z3374:Z3437" si="556">IF(D3374=0,"Blank",N3374*K3374)</f>
        <v>Blank</v>
      </c>
      <c r="AA3374" s="223" t="str" cm="1">
        <f t="array" ref="AA3374">_xlfn.IFS(ISTEXT('3 Model Input'!F$70),"Missing",ISTEXT('3 Model Input'!I$70),"Missing",ISNUMBER('3 Model Input'!K$70),'3 Model Input'!K$70*P3374)</f>
        <v>Missing</v>
      </c>
      <c r="AB3374" s="89"/>
      <c r="AC3374" s="227" t="str" cm="1">
        <f t="array" ref="AC3374">IF(D3374=0,"Blank",_xlfn.IFS('3 Model Input'!E$61=1,(V3374*G3374)/T3374,'3 Model Input'!E$61=2,(W3374*G3374)/T3374,'3 Model Input'!E$61=3,(X3374*G3374)/T3374,'3 Model Input'!E$61=4,(Y3374*G3374)/T3374,'3 Model Input'!E$61=5,(Z3374*G3374)/T3374, ISTEXT('3 Model Input'!E$61),"Missing",'3 Model Input'!E$61=6,(AA3374*G3374)/T3374))</f>
        <v>Blank</v>
      </c>
      <c r="AD3374" s="202" t="str">
        <f t="shared" ref="AD3374:AD3437" si="557">IF(D3374=0,"Blank",MIN(SUM(AC3374/52/H3374),1))</f>
        <v>Blank</v>
      </c>
      <c r="AE3374" s="202" t="str">
        <f t="shared" ref="AE3374:AE3437" si="558">IF(D3374=0,"Blank",AD3374*H3374)</f>
        <v>Blank</v>
      </c>
      <c r="AF3374" s="217" t="str">
        <f t="shared" ref="AF3374:AF3437" si="559">IF(D3374=0,"Blank",AC3374*S3374)</f>
        <v>Blank</v>
      </c>
      <c r="AG3374" s="9" t="str" cm="1">
        <f t="array" ref="AG3374">_xlfn.IFS(ISNUMBER(AC3374), "", ISNUMBER(SEARCH("Blank", AC3374)), "", ISERROR(AC3374), "Bad input on tab 3")</f>
        <v/>
      </c>
    </row>
    <row r="3375" spans="2:33" ht="15" customHeight="1" x14ac:dyDescent="0.75">
      <c r="B3375" s="205" t="str">
        <f>'5 Driver Data'!B3375</f>
        <v>3367</v>
      </c>
      <c r="C3375" s="193">
        <f>'5 Driver Data'!C3375</f>
        <v>0</v>
      </c>
      <c r="D3375" s="192">
        <f>'5 Driver Data'!D3375</f>
        <v>0</v>
      </c>
      <c r="E3375" s="191">
        <f>'5 Driver Data'!E3375</f>
        <v>0</v>
      </c>
      <c r="F3375" s="191">
        <f>'5 Driver Data'!F3375</f>
        <v>0</v>
      </c>
      <c r="G3375" s="191">
        <f>'5 Driver Data'!G3375</f>
        <v>0</v>
      </c>
      <c r="H3375" s="191">
        <f>'5 Driver Data'!H3375</f>
        <v>0</v>
      </c>
      <c r="I3375" s="191">
        <f>'5 Driver Data'!I3375</f>
        <v>0</v>
      </c>
      <c r="J3375" s="191">
        <f>'5 Driver Data'!J3375</f>
        <v>0</v>
      </c>
      <c r="K3375" s="206">
        <f>'5 Driver Data'!K3375</f>
        <v>0</v>
      </c>
      <c r="L3375" s="1"/>
      <c r="M3375" s="216" t="str">
        <f>IF(D3375=0,"Blank",'3 Model Input'!E$44*'3 Model Input'!E$45)</f>
        <v>Blank</v>
      </c>
      <c r="N3375" s="197" t="str">
        <f t="shared" si="550"/>
        <v>Blank</v>
      </c>
      <c r="O3375" s="197" t="str">
        <f>IF(D3375=0,"Blank",'3 Model Input'!E$49*(1-'3 Model Input'!E$51))</f>
        <v>Blank</v>
      </c>
      <c r="P3375" s="197" t="str">
        <f t="shared" si="551"/>
        <v>Blank</v>
      </c>
      <c r="Q3375" s="197" t="str">
        <f>IF(D3375=0,"Blank",IF(D3375="BEV",E3375*(1-'3 Model Input'!E$54), E3375))</f>
        <v>Blank</v>
      </c>
      <c r="R3375" s="198" t="str">
        <f>IF(D3375=0,"Blank",IF(D3375="PHEV",F3375/G3375,F3375*(1-'3 Model Input'!E$54)/G3375))</f>
        <v>Blank</v>
      </c>
      <c r="S3375" s="198" t="str">
        <f>IF(D3375=0,"Blank",IF(D3375="PHEV",MIN(M3375,E3375),MIN(M3375,(E3375*(1-'3 Model Input'!E$54)))))</f>
        <v>Blank</v>
      </c>
      <c r="T3375" s="217" t="str">
        <f t="shared" si="552"/>
        <v>Blank</v>
      </c>
      <c r="U3375" s="89"/>
      <c r="V3375" s="216" t="str">
        <f>IF(D3375=0,"Blank",P3375*'3 Model Input'!E$50)</f>
        <v>Blank</v>
      </c>
      <c r="W3375" s="197" t="str">
        <f t="shared" si="553"/>
        <v>Blank</v>
      </c>
      <c r="X3375" s="197" t="str">
        <f t="shared" si="554"/>
        <v>Blank</v>
      </c>
      <c r="Y3375" s="197" t="str">
        <f t="shared" si="555"/>
        <v>Blank</v>
      </c>
      <c r="Z3375" s="197" t="str">
        <f t="shared" si="556"/>
        <v>Blank</v>
      </c>
      <c r="AA3375" s="223" t="str" cm="1">
        <f t="array" ref="AA3375">_xlfn.IFS(ISTEXT('3 Model Input'!F$70),"Missing",ISTEXT('3 Model Input'!I$70),"Missing",ISNUMBER('3 Model Input'!K$70),'3 Model Input'!K$70*P3375)</f>
        <v>Missing</v>
      </c>
      <c r="AB3375" s="89"/>
      <c r="AC3375" s="227" t="str" cm="1">
        <f t="array" ref="AC3375">IF(D3375=0,"Blank",_xlfn.IFS('3 Model Input'!E$61=1,(V3375*G3375)/T3375,'3 Model Input'!E$61=2,(W3375*G3375)/T3375,'3 Model Input'!E$61=3,(X3375*G3375)/T3375,'3 Model Input'!E$61=4,(Y3375*G3375)/T3375,'3 Model Input'!E$61=5,(Z3375*G3375)/T3375, ISTEXT('3 Model Input'!E$61),"Missing",'3 Model Input'!E$61=6,(AA3375*G3375)/T3375))</f>
        <v>Blank</v>
      </c>
      <c r="AD3375" s="202" t="str">
        <f t="shared" si="557"/>
        <v>Blank</v>
      </c>
      <c r="AE3375" s="202" t="str">
        <f t="shared" si="558"/>
        <v>Blank</v>
      </c>
      <c r="AF3375" s="217" t="str">
        <f t="shared" si="559"/>
        <v>Blank</v>
      </c>
      <c r="AG3375" s="9" t="str" cm="1">
        <f t="array" ref="AG3375">_xlfn.IFS(ISNUMBER(AC3375), "", ISNUMBER(SEARCH("Blank", AC3375)), "", ISERROR(AC3375), "Bad input on tab 3")</f>
        <v/>
      </c>
    </row>
    <row r="3376" spans="2:33" ht="15" customHeight="1" x14ac:dyDescent="0.75">
      <c r="B3376" s="205" t="str">
        <f>'5 Driver Data'!B3376</f>
        <v>3368</v>
      </c>
      <c r="C3376" s="193">
        <f>'5 Driver Data'!C3376</f>
        <v>0</v>
      </c>
      <c r="D3376" s="192">
        <f>'5 Driver Data'!D3376</f>
        <v>0</v>
      </c>
      <c r="E3376" s="191">
        <f>'5 Driver Data'!E3376</f>
        <v>0</v>
      </c>
      <c r="F3376" s="191">
        <f>'5 Driver Data'!F3376</f>
        <v>0</v>
      </c>
      <c r="G3376" s="191">
        <f>'5 Driver Data'!G3376</f>
        <v>0</v>
      </c>
      <c r="H3376" s="191">
        <f>'5 Driver Data'!H3376</f>
        <v>0</v>
      </c>
      <c r="I3376" s="191">
        <f>'5 Driver Data'!I3376</f>
        <v>0</v>
      </c>
      <c r="J3376" s="191">
        <f>'5 Driver Data'!J3376</f>
        <v>0</v>
      </c>
      <c r="K3376" s="206">
        <f>'5 Driver Data'!K3376</f>
        <v>0</v>
      </c>
      <c r="L3376" s="1"/>
      <c r="M3376" s="216" t="str">
        <f>IF(D3376=0,"Blank",'3 Model Input'!E$44*'3 Model Input'!E$45)</f>
        <v>Blank</v>
      </c>
      <c r="N3376" s="197" t="str">
        <f t="shared" si="550"/>
        <v>Blank</v>
      </c>
      <c r="O3376" s="197" t="str">
        <f>IF(D3376=0,"Blank",'3 Model Input'!E$49*(1-'3 Model Input'!E$51))</f>
        <v>Blank</v>
      </c>
      <c r="P3376" s="197" t="str">
        <f t="shared" si="551"/>
        <v>Blank</v>
      </c>
      <c r="Q3376" s="197" t="str">
        <f>IF(D3376=0,"Blank",IF(D3376="BEV",E3376*(1-'3 Model Input'!E$54), E3376))</f>
        <v>Blank</v>
      </c>
      <c r="R3376" s="198" t="str">
        <f>IF(D3376=0,"Blank",IF(D3376="PHEV",F3376/G3376,F3376*(1-'3 Model Input'!E$54)/G3376))</f>
        <v>Blank</v>
      </c>
      <c r="S3376" s="198" t="str">
        <f>IF(D3376=0,"Blank",IF(D3376="PHEV",MIN(M3376,E3376),MIN(M3376,(E3376*(1-'3 Model Input'!E$54)))))</f>
        <v>Blank</v>
      </c>
      <c r="T3376" s="217" t="str">
        <f t="shared" si="552"/>
        <v>Blank</v>
      </c>
      <c r="U3376" s="89"/>
      <c r="V3376" s="216" t="str">
        <f>IF(D3376=0,"Blank",P3376*'3 Model Input'!E$50)</f>
        <v>Blank</v>
      </c>
      <c r="W3376" s="197" t="str">
        <f t="shared" si="553"/>
        <v>Blank</v>
      </c>
      <c r="X3376" s="197" t="str">
        <f t="shared" si="554"/>
        <v>Blank</v>
      </c>
      <c r="Y3376" s="197" t="str">
        <f t="shared" si="555"/>
        <v>Blank</v>
      </c>
      <c r="Z3376" s="197" t="str">
        <f t="shared" si="556"/>
        <v>Blank</v>
      </c>
      <c r="AA3376" s="223" t="str" cm="1">
        <f t="array" ref="AA3376">_xlfn.IFS(ISTEXT('3 Model Input'!F$70),"Missing",ISTEXT('3 Model Input'!I$70),"Missing",ISNUMBER('3 Model Input'!K$70),'3 Model Input'!K$70*P3376)</f>
        <v>Missing</v>
      </c>
      <c r="AB3376" s="89"/>
      <c r="AC3376" s="227" t="str" cm="1">
        <f t="array" ref="AC3376">IF(D3376=0,"Blank",_xlfn.IFS('3 Model Input'!E$61=1,(V3376*G3376)/T3376,'3 Model Input'!E$61=2,(W3376*G3376)/T3376,'3 Model Input'!E$61=3,(X3376*G3376)/T3376,'3 Model Input'!E$61=4,(Y3376*G3376)/T3376,'3 Model Input'!E$61=5,(Z3376*G3376)/T3376, ISTEXT('3 Model Input'!E$61),"Missing",'3 Model Input'!E$61=6,(AA3376*G3376)/T3376))</f>
        <v>Blank</v>
      </c>
      <c r="AD3376" s="202" t="str">
        <f t="shared" si="557"/>
        <v>Blank</v>
      </c>
      <c r="AE3376" s="202" t="str">
        <f t="shared" si="558"/>
        <v>Blank</v>
      </c>
      <c r="AF3376" s="217" t="str">
        <f t="shared" si="559"/>
        <v>Blank</v>
      </c>
      <c r="AG3376" s="9" t="str" cm="1">
        <f t="array" ref="AG3376">_xlfn.IFS(ISNUMBER(AC3376), "", ISNUMBER(SEARCH("Blank", AC3376)), "", ISERROR(AC3376), "Bad input on tab 3")</f>
        <v/>
      </c>
    </row>
    <row r="3377" spans="2:33" ht="15" customHeight="1" x14ac:dyDescent="0.75">
      <c r="B3377" s="205" t="str">
        <f>'5 Driver Data'!B3377</f>
        <v>3369</v>
      </c>
      <c r="C3377" s="193">
        <f>'5 Driver Data'!C3377</f>
        <v>0</v>
      </c>
      <c r="D3377" s="192">
        <f>'5 Driver Data'!D3377</f>
        <v>0</v>
      </c>
      <c r="E3377" s="191">
        <f>'5 Driver Data'!E3377</f>
        <v>0</v>
      </c>
      <c r="F3377" s="191">
        <f>'5 Driver Data'!F3377</f>
        <v>0</v>
      </c>
      <c r="G3377" s="191">
        <f>'5 Driver Data'!G3377</f>
        <v>0</v>
      </c>
      <c r="H3377" s="191">
        <f>'5 Driver Data'!H3377</f>
        <v>0</v>
      </c>
      <c r="I3377" s="191">
        <f>'5 Driver Data'!I3377</f>
        <v>0</v>
      </c>
      <c r="J3377" s="191">
        <f>'5 Driver Data'!J3377</f>
        <v>0</v>
      </c>
      <c r="K3377" s="206">
        <f>'5 Driver Data'!K3377</f>
        <v>0</v>
      </c>
      <c r="L3377" s="1"/>
      <c r="M3377" s="216" t="str">
        <f>IF(D3377=0,"Blank",'3 Model Input'!E$44*'3 Model Input'!E$45)</f>
        <v>Blank</v>
      </c>
      <c r="N3377" s="197" t="str">
        <f t="shared" si="550"/>
        <v>Blank</v>
      </c>
      <c r="O3377" s="197" t="str">
        <f>IF(D3377=0,"Blank",'3 Model Input'!E$49*(1-'3 Model Input'!E$51))</f>
        <v>Blank</v>
      </c>
      <c r="P3377" s="197" t="str">
        <f t="shared" si="551"/>
        <v>Blank</v>
      </c>
      <c r="Q3377" s="197" t="str">
        <f>IF(D3377=0,"Blank",IF(D3377="BEV",E3377*(1-'3 Model Input'!E$54), E3377))</f>
        <v>Blank</v>
      </c>
      <c r="R3377" s="198" t="str">
        <f>IF(D3377=0,"Blank",IF(D3377="PHEV",F3377/G3377,F3377*(1-'3 Model Input'!E$54)/G3377))</f>
        <v>Blank</v>
      </c>
      <c r="S3377" s="198" t="str">
        <f>IF(D3377=0,"Blank",IF(D3377="PHEV",MIN(M3377,E3377),MIN(M3377,(E3377*(1-'3 Model Input'!E$54)))))</f>
        <v>Blank</v>
      </c>
      <c r="T3377" s="217" t="str">
        <f t="shared" si="552"/>
        <v>Blank</v>
      </c>
      <c r="U3377" s="89"/>
      <c r="V3377" s="216" t="str">
        <f>IF(D3377=0,"Blank",P3377*'3 Model Input'!E$50)</f>
        <v>Blank</v>
      </c>
      <c r="W3377" s="197" t="str">
        <f t="shared" si="553"/>
        <v>Blank</v>
      </c>
      <c r="X3377" s="197" t="str">
        <f t="shared" si="554"/>
        <v>Blank</v>
      </c>
      <c r="Y3377" s="197" t="str">
        <f t="shared" si="555"/>
        <v>Blank</v>
      </c>
      <c r="Z3377" s="197" t="str">
        <f t="shared" si="556"/>
        <v>Blank</v>
      </c>
      <c r="AA3377" s="223" t="str" cm="1">
        <f t="array" ref="AA3377">_xlfn.IFS(ISTEXT('3 Model Input'!F$70),"Missing",ISTEXT('3 Model Input'!I$70),"Missing",ISNUMBER('3 Model Input'!K$70),'3 Model Input'!K$70*P3377)</f>
        <v>Missing</v>
      </c>
      <c r="AB3377" s="89"/>
      <c r="AC3377" s="227" t="str" cm="1">
        <f t="array" ref="AC3377">IF(D3377=0,"Blank",_xlfn.IFS('3 Model Input'!E$61=1,(V3377*G3377)/T3377,'3 Model Input'!E$61=2,(W3377*G3377)/T3377,'3 Model Input'!E$61=3,(X3377*G3377)/T3377,'3 Model Input'!E$61=4,(Y3377*G3377)/T3377,'3 Model Input'!E$61=5,(Z3377*G3377)/T3377, ISTEXT('3 Model Input'!E$61),"Missing",'3 Model Input'!E$61=6,(AA3377*G3377)/T3377))</f>
        <v>Blank</v>
      </c>
      <c r="AD3377" s="202" t="str">
        <f t="shared" si="557"/>
        <v>Blank</v>
      </c>
      <c r="AE3377" s="202" t="str">
        <f t="shared" si="558"/>
        <v>Blank</v>
      </c>
      <c r="AF3377" s="217" t="str">
        <f t="shared" si="559"/>
        <v>Blank</v>
      </c>
      <c r="AG3377" s="9" t="str" cm="1">
        <f t="array" ref="AG3377">_xlfn.IFS(ISNUMBER(AC3377), "", ISNUMBER(SEARCH("Blank", AC3377)), "", ISERROR(AC3377), "Bad input on tab 3")</f>
        <v/>
      </c>
    </row>
    <row r="3378" spans="2:33" ht="15" customHeight="1" x14ac:dyDescent="0.75">
      <c r="B3378" s="205" t="str">
        <f>'5 Driver Data'!B3378</f>
        <v>3370</v>
      </c>
      <c r="C3378" s="193">
        <f>'5 Driver Data'!C3378</f>
        <v>0</v>
      </c>
      <c r="D3378" s="192">
        <f>'5 Driver Data'!D3378</f>
        <v>0</v>
      </c>
      <c r="E3378" s="191">
        <f>'5 Driver Data'!E3378</f>
        <v>0</v>
      </c>
      <c r="F3378" s="191">
        <f>'5 Driver Data'!F3378</f>
        <v>0</v>
      </c>
      <c r="G3378" s="191">
        <f>'5 Driver Data'!G3378</f>
        <v>0</v>
      </c>
      <c r="H3378" s="191">
        <f>'5 Driver Data'!H3378</f>
        <v>0</v>
      </c>
      <c r="I3378" s="191">
        <f>'5 Driver Data'!I3378</f>
        <v>0</v>
      </c>
      <c r="J3378" s="191">
        <f>'5 Driver Data'!J3378</f>
        <v>0</v>
      </c>
      <c r="K3378" s="206">
        <f>'5 Driver Data'!K3378</f>
        <v>0</v>
      </c>
      <c r="L3378" s="1"/>
      <c r="M3378" s="216" t="str">
        <f>IF(D3378=0,"Blank",'3 Model Input'!E$44*'3 Model Input'!E$45)</f>
        <v>Blank</v>
      </c>
      <c r="N3378" s="197" t="str">
        <f t="shared" si="550"/>
        <v>Blank</v>
      </c>
      <c r="O3378" s="197" t="str">
        <f>IF(D3378=0,"Blank",'3 Model Input'!E$49*(1-'3 Model Input'!E$51))</f>
        <v>Blank</v>
      </c>
      <c r="P3378" s="197" t="str">
        <f t="shared" si="551"/>
        <v>Blank</v>
      </c>
      <c r="Q3378" s="197" t="str">
        <f>IF(D3378=0,"Blank",IF(D3378="BEV",E3378*(1-'3 Model Input'!E$54), E3378))</f>
        <v>Blank</v>
      </c>
      <c r="R3378" s="198" t="str">
        <f>IF(D3378=0,"Blank",IF(D3378="PHEV",F3378/G3378,F3378*(1-'3 Model Input'!E$54)/G3378))</f>
        <v>Blank</v>
      </c>
      <c r="S3378" s="198" t="str">
        <f>IF(D3378=0,"Blank",IF(D3378="PHEV",MIN(M3378,E3378),MIN(M3378,(E3378*(1-'3 Model Input'!E$54)))))</f>
        <v>Blank</v>
      </c>
      <c r="T3378" s="217" t="str">
        <f t="shared" si="552"/>
        <v>Blank</v>
      </c>
      <c r="U3378" s="89"/>
      <c r="V3378" s="216" t="str">
        <f>IF(D3378=0,"Blank",P3378*'3 Model Input'!E$50)</f>
        <v>Blank</v>
      </c>
      <c r="W3378" s="197" t="str">
        <f t="shared" si="553"/>
        <v>Blank</v>
      </c>
      <c r="X3378" s="197" t="str">
        <f t="shared" si="554"/>
        <v>Blank</v>
      </c>
      <c r="Y3378" s="197" t="str">
        <f t="shared" si="555"/>
        <v>Blank</v>
      </c>
      <c r="Z3378" s="197" t="str">
        <f t="shared" si="556"/>
        <v>Blank</v>
      </c>
      <c r="AA3378" s="223" t="str" cm="1">
        <f t="array" ref="AA3378">_xlfn.IFS(ISTEXT('3 Model Input'!F$70),"Missing",ISTEXT('3 Model Input'!I$70),"Missing",ISNUMBER('3 Model Input'!K$70),'3 Model Input'!K$70*P3378)</f>
        <v>Missing</v>
      </c>
      <c r="AB3378" s="89"/>
      <c r="AC3378" s="227" t="str" cm="1">
        <f t="array" ref="AC3378">IF(D3378=0,"Blank",_xlfn.IFS('3 Model Input'!E$61=1,(V3378*G3378)/T3378,'3 Model Input'!E$61=2,(W3378*G3378)/T3378,'3 Model Input'!E$61=3,(X3378*G3378)/T3378,'3 Model Input'!E$61=4,(Y3378*G3378)/T3378,'3 Model Input'!E$61=5,(Z3378*G3378)/T3378, ISTEXT('3 Model Input'!E$61),"Missing",'3 Model Input'!E$61=6,(AA3378*G3378)/T3378))</f>
        <v>Blank</v>
      </c>
      <c r="AD3378" s="202" t="str">
        <f t="shared" si="557"/>
        <v>Blank</v>
      </c>
      <c r="AE3378" s="202" t="str">
        <f t="shared" si="558"/>
        <v>Blank</v>
      </c>
      <c r="AF3378" s="217" t="str">
        <f t="shared" si="559"/>
        <v>Blank</v>
      </c>
      <c r="AG3378" s="9" t="str" cm="1">
        <f t="array" ref="AG3378">_xlfn.IFS(ISNUMBER(AC3378), "", ISNUMBER(SEARCH("Blank", AC3378)), "", ISERROR(AC3378), "Bad input on tab 3")</f>
        <v/>
      </c>
    </row>
    <row r="3379" spans="2:33" ht="15" customHeight="1" x14ac:dyDescent="0.75">
      <c r="B3379" s="205" t="str">
        <f>'5 Driver Data'!B3379</f>
        <v>3371</v>
      </c>
      <c r="C3379" s="193">
        <f>'5 Driver Data'!C3379</f>
        <v>0</v>
      </c>
      <c r="D3379" s="192">
        <f>'5 Driver Data'!D3379</f>
        <v>0</v>
      </c>
      <c r="E3379" s="191">
        <f>'5 Driver Data'!E3379</f>
        <v>0</v>
      </c>
      <c r="F3379" s="191">
        <f>'5 Driver Data'!F3379</f>
        <v>0</v>
      </c>
      <c r="G3379" s="191">
        <f>'5 Driver Data'!G3379</f>
        <v>0</v>
      </c>
      <c r="H3379" s="191">
        <f>'5 Driver Data'!H3379</f>
        <v>0</v>
      </c>
      <c r="I3379" s="191">
        <f>'5 Driver Data'!I3379</f>
        <v>0</v>
      </c>
      <c r="J3379" s="191">
        <f>'5 Driver Data'!J3379</f>
        <v>0</v>
      </c>
      <c r="K3379" s="206">
        <f>'5 Driver Data'!K3379</f>
        <v>0</v>
      </c>
      <c r="L3379" s="1"/>
      <c r="M3379" s="216" t="str">
        <f>IF(D3379=0,"Blank",'3 Model Input'!E$44*'3 Model Input'!E$45)</f>
        <v>Blank</v>
      </c>
      <c r="N3379" s="197" t="str">
        <f t="shared" si="550"/>
        <v>Blank</v>
      </c>
      <c r="O3379" s="197" t="str">
        <f>IF(D3379=0,"Blank",'3 Model Input'!E$49*(1-'3 Model Input'!E$51))</f>
        <v>Blank</v>
      </c>
      <c r="P3379" s="197" t="str">
        <f t="shared" si="551"/>
        <v>Blank</v>
      </c>
      <c r="Q3379" s="197" t="str">
        <f>IF(D3379=0,"Blank",IF(D3379="BEV",E3379*(1-'3 Model Input'!E$54), E3379))</f>
        <v>Blank</v>
      </c>
      <c r="R3379" s="198" t="str">
        <f>IF(D3379=0,"Blank",IF(D3379="PHEV",F3379/G3379,F3379*(1-'3 Model Input'!E$54)/G3379))</f>
        <v>Blank</v>
      </c>
      <c r="S3379" s="198" t="str">
        <f>IF(D3379=0,"Blank",IF(D3379="PHEV",MIN(M3379,E3379),MIN(M3379,(E3379*(1-'3 Model Input'!E$54)))))</f>
        <v>Blank</v>
      </c>
      <c r="T3379" s="217" t="str">
        <f t="shared" si="552"/>
        <v>Blank</v>
      </c>
      <c r="U3379" s="89"/>
      <c r="V3379" s="216" t="str">
        <f>IF(D3379=0,"Blank",P3379*'3 Model Input'!E$50)</f>
        <v>Blank</v>
      </c>
      <c r="W3379" s="197" t="str">
        <f t="shared" si="553"/>
        <v>Blank</v>
      </c>
      <c r="X3379" s="197" t="str">
        <f t="shared" si="554"/>
        <v>Blank</v>
      </c>
      <c r="Y3379" s="197" t="str">
        <f t="shared" si="555"/>
        <v>Blank</v>
      </c>
      <c r="Z3379" s="197" t="str">
        <f t="shared" si="556"/>
        <v>Blank</v>
      </c>
      <c r="AA3379" s="223" t="str" cm="1">
        <f t="array" ref="AA3379">_xlfn.IFS(ISTEXT('3 Model Input'!F$70),"Missing",ISTEXT('3 Model Input'!I$70),"Missing",ISNUMBER('3 Model Input'!K$70),'3 Model Input'!K$70*P3379)</f>
        <v>Missing</v>
      </c>
      <c r="AB3379" s="89"/>
      <c r="AC3379" s="227" t="str" cm="1">
        <f t="array" ref="AC3379">IF(D3379=0,"Blank",_xlfn.IFS('3 Model Input'!E$61=1,(V3379*G3379)/T3379,'3 Model Input'!E$61=2,(W3379*G3379)/T3379,'3 Model Input'!E$61=3,(X3379*G3379)/T3379,'3 Model Input'!E$61=4,(Y3379*G3379)/T3379,'3 Model Input'!E$61=5,(Z3379*G3379)/T3379, ISTEXT('3 Model Input'!E$61),"Missing",'3 Model Input'!E$61=6,(AA3379*G3379)/T3379))</f>
        <v>Blank</v>
      </c>
      <c r="AD3379" s="202" t="str">
        <f t="shared" si="557"/>
        <v>Blank</v>
      </c>
      <c r="AE3379" s="202" t="str">
        <f t="shared" si="558"/>
        <v>Blank</v>
      </c>
      <c r="AF3379" s="217" t="str">
        <f t="shared" si="559"/>
        <v>Blank</v>
      </c>
      <c r="AG3379" s="9" t="str" cm="1">
        <f t="array" ref="AG3379">_xlfn.IFS(ISNUMBER(AC3379), "", ISNUMBER(SEARCH("Blank", AC3379)), "", ISERROR(AC3379), "Bad input on tab 3")</f>
        <v/>
      </c>
    </row>
    <row r="3380" spans="2:33" ht="15" customHeight="1" x14ac:dyDescent="0.75">
      <c r="B3380" s="205" t="str">
        <f>'5 Driver Data'!B3380</f>
        <v>3372</v>
      </c>
      <c r="C3380" s="193">
        <f>'5 Driver Data'!C3380</f>
        <v>0</v>
      </c>
      <c r="D3380" s="192">
        <f>'5 Driver Data'!D3380</f>
        <v>0</v>
      </c>
      <c r="E3380" s="191">
        <f>'5 Driver Data'!E3380</f>
        <v>0</v>
      </c>
      <c r="F3380" s="191">
        <f>'5 Driver Data'!F3380</f>
        <v>0</v>
      </c>
      <c r="G3380" s="191">
        <f>'5 Driver Data'!G3380</f>
        <v>0</v>
      </c>
      <c r="H3380" s="191">
        <f>'5 Driver Data'!H3380</f>
        <v>0</v>
      </c>
      <c r="I3380" s="191">
        <f>'5 Driver Data'!I3380</f>
        <v>0</v>
      </c>
      <c r="J3380" s="191">
        <f>'5 Driver Data'!J3380</f>
        <v>0</v>
      </c>
      <c r="K3380" s="206">
        <f>'5 Driver Data'!K3380</f>
        <v>0</v>
      </c>
      <c r="L3380" s="1"/>
      <c r="M3380" s="216" t="str">
        <f>IF(D3380=0,"Blank",'3 Model Input'!E$44*'3 Model Input'!E$45)</f>
        <v>Blank</v>
      </c>
      <c r="N3380" s="197" t="str">
        <f t="shared" si="550"/>
        <v>Blank</v>
      </c>
      <c r="O3380" s="197" t="str">
        <f>IF(D3380=0,"Blank",'3 Model Input'!E$49*(1-'3 Model Input'!E$51))</f>
        <v>Blank</v>
      </c>
      <c r="P3380" s="197" t="str">
        <f t="shared" si="551"/>
        <v>Blank</v>
      </c>
      <c r="Q3380" s="197" t="str">
        <f>IF(D3380=0,"Blank",IF(D3380="BEV",E3380*(1-'3 Model Input'!E$54), E3380))</f>
        <v>Blank</v>
      </c>
      <c r="R3380" s="198" t="str">
        <f>IF(D3380=0,"Blank",IF(D3380="PHEV",F3380/G3380,F3380*(1-'3 Model Input'!E$54)/G3380))</f>
        <v>Blank</v>
      </c>
      <c r="S3380" s="198" t="str">
        <f>IF(D3380=0,"Blank",IF(D3380="PHEV",MIN(M3380,E3380),MIN(M3380,(E3380*(1-'3 Model Input'!E$54)))))</f>
        <v>Blank</v>
      </c>
      <c r="T3380" s="217" t="str">
        <f t="shared" si="552"/>
        <v>Blank</v>
      </c>
      <c r="U3380" s="89"/>
      <c r="V3380" s="216" t="str">
        <f>IF(D3380=0,"Blank",P3380*'3 Model Input'!E$50)</f>
        <v>Blank</v>
      </c>
      <c r="W3380" s="197" t="str">
        <f t="shared" si="553"/>
        <v>Blank</v>
      </c>
      <c r="X3380" s="197" t="str">
        <f t="shared" si="554"/>
        <v>Blank</v>
      </c>
      <c r="Y3380" s="197" t="str">
        <f t="shared" si="555"/>
        <v>Blank</v>
      </c>
      <c r="Z3380" s="197" t="str">
        <f t="shared" si="556"/>
        <v>Blank</v>
      </c>
      <c r="AA3380" s="223" t="str" cm="1">
        <f t="array" ref="AA3380">_xlfn.IFS(ISTEXT('3 Model Input'!F$70),"Missing",ISTEXT('3 Model Input'!I$70),"Missing",ISNUMBER('3 Model Input'!K$70),'3 Model Input'!K$70*P3380)</f>
        <v>Missing</v>
      </c>
      <c r="AB3380" s="89"/>
      <c r="AC3380" s="227" t="str" cm="1">
        <f t="array" ref="AC3380">IF(D3380=0,"Blank",_xlfn.IFS('3 Model Input'!E$61=1,(V3380*G3380)/T3380,'3 Model Input'!E$61=2,(W3380*G3380)/T3380,'3 Model Input'!E$61=3,(X3380*G3380)/T3380,'3 Model Input'!E$61=4,(Y3380*G3380)/T3380,'3 Model Input'!E$61=5,(Z3380*G3380)/T3380, ISTEXT('3 Model Input'!E$61),"Missing",'3 Model Input'!E$61=6,(AA3380*G3380)/T3380))</f>
        <v>Blank</v>
      </c>
      <c r="AD3380" s="202" t="str">
        <f t="shared" si="557"/>
        <v>Blank</v>
      </c>
      <c r="AE3380" s="202" t="str">
        <f t="shared" si="558"/>
        <v>Blank</v>
      </c>
      <c r="AF3380" s="217" t="str">
        <f t="shared" si="559"/>
        <v>Blank</v>
      </c>
      <c r="AG3380" s="9" t="str" cm="1">
        <f t="array" ref="AG3380">_xlfn.IFS(ISNUMBER(AC3380), "", ISNUMBER(SEARCH("Blank", AC3380)), "", ISERROR(AC3380), "Bad input on tab 3")</f>
        <v/>
      </c>
    </row>
    <row r="3381" spans="2:33" ht="15" customHeight="1" x14ac:dyDescent="0.75">
      <c r="B3381" s="205" t="str">
        <f>'5 Driver Data'!B3381</f>
        <v>3373</v>
      </c>
      <c r="C3381" s="193">
        <f>'5 Driver Data'!C3381</f>
        <v>0</v>
      </c>
      <c r="D3381" s="192">
        <f>'5 Driver Data'!D3381</f>
        <v>0</v>
      </c>
      <c r="E3381" s="191">
        <f>'5 Driver Data'!E3381</f>
        <v>0</v>
      </c>
      <c r="F3381" s="191">
        <f>'5 Driver Data'!F3381</f>
        <v>0</v>
      </c>
      <c r="G3381" s="191">
        <f>'5 Driver Data'!G3381</f>
        <v>0</v>
      </c>
      <c r="H3381" s="191">
        <f>'5 Driver Data'!H3381</f>
        <v>0</v>
      </c>
      <c r="I3381" s="191">
        <f>'5 Driver Data'!I3381</f>
        <v>0</v>
      </c>
      <c r="J3381" s="191">
        <f>'5 Driver Data'!J3381</f>
        <v>0</v>
      </c>
      <c r="K3381" s="206">
        <f>'5 Driver Data'!K3381</f>
        <v>0</v>
      </c>
      <c r="L3381" s="1"/>
      <c r="M3381" s="216" t="str">
        <f>IF(D3381=0,"Blank",'3 Model Input'!E$44*'3 Model Input'!E$45)</f>
        <v>Blank</v>
      </c>
      <c r="N3381" s="197" t="str">
        <f t="shared" si="550"/>
        <v>Blank</v>
      </c>
      <c r="O3381" s="197" t="str">
        <f>IF(D3381=0,"Blank",'3 Model Input'!E$49*(1-'3 Model Input'!E$51))</f>
        <v>Blank</v>
      </c>
      <c r="P3381" s="197" t="str">
        <f t="shared" si="551"/>
        <v>Blank</v>
      </c>
      <c r="Q3381" s="197" t="str">
        <f>IF(D3381=0,"Blank",IF(D3381="BEV",E3381*(1-'3 Model Input'!E$54), E3381))</f>
        <v>Blank</v>
      </c>
      <c r="R3381" s="198" t="str">
        <f>IF(D3381=0,"Blank",IF(D3381="PHEV",F3381/G3381,F3381*(1-'3 Model Input'!E$54)/G3381))</f>
        <v>Blank</v>
      </c>
      <c r="S3381" s="198" t="str">
        <f>IF(D3381=0,"Blank",IF(D3381="PHEV",MIN(M3381,E3381),MIN(M3381,(E3381*(1-'3 Model Input'!E$54)))))</f>
        <v>Blank</v>
      </c>
      <c r="T3381" s="217" t="str">
        <f t="shared" si="552"/>
        <v>Blank</v>
      </c>
      <c r="U3381" s="89"/>
      <c r="V3381" s="216" t="str">
        <f>IF(D3381=0,"Blank",P3381*'3 Model Input'!E$50)</f>
        <v>Blank</v>
      </c>
      <c r="W3381" s="197" t="str">
        <f t="shared" si="553"/>
        <v>Blank</v>
      </c>
      <c r="X3381" s="197" t="str">
        <f t="shared" si="554"/>
        <v>Blank</v>
      </c>
      <c r="Y3381" s="197" t="str">
        <f t="shared" si="555"/>
        <v>Blank</v>
      </c>
      <c r="Z3381" s="197" t="str">
        <f t="shared" si="556"/>
        <v>Blank</v>
      </c>
      <c r="AA3381" s="223" t="str" cm="1">
        <f t="array" ref="AA3381">_xlfn.IFS(ISTEXT('3 Model Input'!F$70),"Missing",ISTEXT('3 Model Input'!I$70),"Missing",ISNUMBER('3 Model Input'!K$70),'3 Model Input'!K$70*P3381)</f>
        <v>Missing</v>
      </c>
      <c r="AB3381" s="89"/>
      <c r="AC3381" s="227" t="str" cm="1">
        <f t="array" ref="AC3381">IF(D3381=0,"Blank",_xlfn.IFS('3 Model Input'!E$61=1,(V3381*G3381)/T3381,'3 Model Input'!E$61=2,(W3381*G3381)/T3381,'3 Model Input'!E$61=3,(X3381*G3381)/T3381,'3 Model Input'!E$61=4,(Y3381*G3381)/T3381,'3 Model Input'!E$61=5,(Z3381*G3381)/T3381, ISTEXT('3 Model Input'!E$61),"Missing",'3 Model Input'!E$61=6,(AA3381*G3381)/T3381))</f>
        <v>Blank</v>
      </c>
      <c r="AD3381" s="202" t="str">
        <f t="shared" si="557"/>
        <v>Blank</v>
      </c>
      <c r="AE3381" s="202" t="str">
        <f t="shared" si="558"/>
        <v>Blank</v>
      </c>
      <c r="AF3381" s="217" t="str">
        <f t="shared" si="559"/>
        <v>Blank</v>
      </c>
      <c r="AG3381" s="9" t="str" cm="1">
        <f t="array" ref="AG3381">_xlfn.IFS(ISNUMBER(AC3381), "", ISNUMBER(SEARCH("Blank", AC3381)), "", ISERROR(AC3381), "Bad input on tab 3")</f>
        <v/>
      </c>
    </row>
    <row r="3382" spans="2:33" ht="15" customHeight="1" x14ac:dyDescent="0.75">
      <c r="B3382" s="205" t="str">
        <f>'5 Driver Data'!B3382</f>
        <v>3374</v>
      </c>
      <c r="C3382" s="193">
        <f>'5 Driver Data'!C3382</f>
        <v>0</v>
      </c>
      <c r="D3382" s="192">
        <f>'5 Driver Data'!D3382</f>
        <v>0</v>
      </c>
      <c r="E3382" s="191">
        <f>'5 Driver Data'!E3382</f>
        <v>0</v>
      </c>
      <c r="F3382" s="191">
        <f>'5 Driver Data'!F3382</f>
        <v>0</v>
      </c>
      <c r="G3382" s="191">
        <f>'5 Driver Data'!G3382</f>
        <v>0</v>
      </c>
      <c r="H3382" s="191">
        <f>'5 Driver Data'!H3382</f>
        <v>0</v>
      </c>
      <c r="I3382" s="191">
        <f>'5 Driver Data'!I3382</f>
        <v>0</v>
      </c>
      <c r="J3382" s="191">
        <f>'5 Driver Data'!J3382</f>
        <v>0</v>
      </c>
      <c r="K3382" s="206">
        <f>'5 Driver Data'!K3382</f>
        <v>0</v>
      </c>
      <c r="L3382" s="1"/>
      <c r="M3382" s="216" t="str">
        <f>IF(D3382=0,"Blank",'3 Model Input'!E$44*'3 Model Input'!E$45)</f>
        <v>Blank</v>
      </c>
      <c r="N3382" s="197" t="str">
        <f t="shared" si="550"/>
        <v>Blank</v>
      </c>
      <c r="O3382" s="197" t="str">
        <f>IF(D3382=0,"Blank",'3 Model Input'!E$49*(1-'3 Model Input'!E$51))</f>
        <v>Blank</v>
      </c>
      <c r="P3382" s="197" t="str">
        <f t="shared" si="551"/>
        <v>Blank</v>
      </c>
      <c r="Q3382" s="197" t="str">
        <f>IF(D3382=0,"Blank",IF(D3382="BEV",E3382*(1-'3 Model Input'!E$54), E3382))</f>
        <v>Blank</v>
      </c>
      <c r="R3382" s="198" t="str">
        <f>IF(D3382=0,"Blank",IF(D3382="PHEV",F3382/G3382,F3382*(1-'3 Model Input'!E$54)/G3382))</f>
        <v>Blank</v>
      </c>
      <c r="S3382" s="198" t="str">
        <f>IF(D3382=0,"Blank",IF(D3382="PHEV",MIN(M3382,E3382),MIN(M3382,(E3382*(1-'3 Model Input'!E$54)))))</f>
        <v>Blank</v>
      </c>
      <c r="T3382" s="217" t="str">
        <f t="shared" si="552"/>
        <v>Blank</v>
      </c>
      <c r="U3382" s="89"/>
      <c r="V3382" s="216" t="str">
        <f>IF(D3382=0,"Blank",P3382*'3 Model Input'!E$50)</f>
        <v>Blank</v>
      </c>
      <c r="W3382" s="197" t="str">
        <f t="shared" si="553"/>
        <v>Blank</v>
      </c>
      <c r="X3382" s="197" t="str">
        <f t="shared" si="554"/>
        <v>Blank</v>
      </c>
      <c r="Y3382" s="197" t="str">
        <f t="shared" si="555"/>
        <v>Blank</v>
      </c>
      <c r="Z3382" s="197" t="str">
        <f t="shared" si="556"/>
        <v>Blank</v>
      </c>
      <c r="AA3382" s="223" t="str" cm="1">
        <f t="array" ref="AA3382">_xlfn.IFS(ISTEXT('3 Model Input'!F$70),"Missing",ISTEXT('3 Model Input'!I$70),"Missing",ISNUMBER('3 Model Input'!K$70),'3 Model Input'!K$70*P3382)</f>
        <v>Missing</v>
      </c>
      <c r="AB3382" s="89"/>
      <c r="AC3382" s="227" t="str" cm="1">
        <f t="array" ref="AC3382">IF(D3382=0,"Blank",_xlfn.IFS('3 Model Input'!E$61=1,(V3382*G3382)/T3382,'3 Model Input'!E$61=2,(W3382*G3382)/T3382,'3 Model Input'!E$61=3,(X3382*G3382)/T3382,'3 Model Input'!E$61=4,(Y3382*G3382)/T3382,'3 Model Input'!E$61=5,(Z3382*G3382)/T3382, ISTEXT('3 Model Input'!E$61),"Missing",'3 Model Input'!E$61=6,(AA3382*G3382)/T3382))</f>
        <v>Blank</v>
      </c>
      <c r="AD3382" s="202" t="str">
        <f t="shared" si="557"/>
        <v>Blank</v>
      </c>
      <c r="AE3382" s="202" t="str">
        <f t="shared" si="558"/>
        <v>Blank</v>
      </c>
      <c r="AF3382" s="217" t="str">
        <f t="shared" si="559"/>
        <v>Blank</v>
      </c>
      <c r="AG3382" s="9" t="str" cm="1">
        <f t="array" ref="AG3382">_xlfn.IFS(ISNUMBER(AC3382), "", ISNUMBER(SEARCH("Blank", AC3382)), "", ISERROR(AC3382), "Bad input on tab 3")</f>
        <v/>
      </c>
    </row>
    <row r="3383" spans="2:33" ht="15" customHeight="1" x14ac:dyDescent="0.75">
      <c r="B3383" s="205" t="str">
        <f>'5 Driver Data'!B3383</f>
        <v>3375</v>
      </c>
      <c r="C3383" s="193">
        <f>'5 Driver Data'!C3383</f>
        <v>0</v>
      </c>
      <c r="D3383" s="192">
        <f>'5 Driver Data'!D3383</f>
        <v>0</v>
      </c>
      <c r="E3383" s="191">
        <f>'5 Driver Data'!E3383</f>
        <v>0</v>
      </c>
      <c r="F3383" s="191">
        <f>'5 Driver Data'!F3383</f>
        <v>0</v>
      </c>
      <c r="G3383" s="191">
        <f>'5 Driver Data'!G3383</f>
        <v>0</v>
      </c>
      <c r="H3383" s="191">
        <f>'5 Driver Data'!H3383</f>
        <v>0</v>
      </c>
      <c r="I3383" s="191">
        <f>'5 Driver Data'!I3383</f>
        <v>0</v>
      </c>
      <c r="J3383" s="191">
        <f>'5 Driver Data'!J3383</f>
        <v>0</v>
      </c>
      <c r="K3383" s="206">
        <f>'5 Driver Data'!K3383</f>
        <v>0</v>
      </c>
      <c r="L3383" s="1"/>
      <c r="M3383" s="216" t="str">
        <f>IF(D3383=0,"Blank",'3 Model Input'!E$44*'3 Model Input'!E$45)</f>
        <v>Blank</v>
      </c>
      <c r="N3383" s="197" t="str">
        <f t="shared" si="550"/>
        <v>Blank</v>
      </c>
      <c r="O3383" s="197" t="str">
        <f>IF(D3383=0,"Blank",'3 Model Input'!E$49*(1-'3 Model Input'!E$51))</f>
        <v>Blank</v>
      </c>
      <c r="P3383" s="197" t="str">
        <f t="shared" si="551"/>
        <v>Blank</v>
      </c>
      <c r="Q3383" s="197" t="str">
        <f>IF(D3383=0,"Blank",IF(D3383="BEV",E3383*(1-'3 Model Input'!E$54), E3383))</f>
        <v>Blank</v>
      </c>
      <c r="R3383" s="198" t="str">
        <f>IF(D3383=0,"Blank",IF(D3383="PHEV",F3383/G3383,F3383*(1-'3 Model Input'!E$54)/G3383))</f>
        <v>Blank</v>
      </c>
      <c r="S3383" s="198" t="str">
        <f>IF(D3383=0,"Blank",IF(D3383="PHEV",MIN(M3383,E3383),MIN(M3383,(E3383*(1-'3 Model Input'!E$54)))))</f>
        <v>Blank</v>
      </c>
      <c r="T3383" s="217" t="str">
        <f t="shared" si="552"/>
        <v>Blank</v>
      </c>
      <c r="U3383" s="89"/>
      <c r="V3383" s="216" t="str">
        <f>IF(D3383=0,"Blank",P3383*'3 Model Input'!E$50)</f>
        <v>Blank</v>
      </c>
      <c r="W3383" s="197" t="str">
        <f t="shared" si="553"/>
        <v>Blank</v>
      </c>
      <c r="X3383" s="197" t="str">
        <f t="shared" si="554"/>
        <v>Blank</v>
      </c>
      <c r="Y3383" s="197" t="str">
        <f t="shared" si="555"/>
        <v>Blank</v>
      </c>
      <c r="Z3383" s="197" t="str">
        <f t="shared" si="556"/>
        <v>Blank</v>
      </c>
      <c r="AA3383" s="223" t="str" cm="1">
        <f t="array" ref="AA3383">_xlfn.IFS(ISTEXT('3 Model Input'!F$70),"Missing",ISTEXT('3 Model Input'!I$70),"Missing",ISNUMBER('3 Model Input'!K$70),'3 Model Input'!K$70*P3383)</f>
        <v>Missing</v>
      </c>
      <c r="AB3383" s="89"/>
      <c r="AC3383" s="227" t="str" cm="1">
        <f t="array" ref="AC3383">IF(D3383=0,"Blank",_xlfn.IFS('3 Model Input'!E$61=1,(V3383*G3383)/T3383,'3 Model Input'!E$61=2,(W3383*G3383)/T3383,'3 Model Input'!E$61=3,(X3383*G3383)/T3383,'3 Model Input'!E$61=4,(Y3383*G3383)/T3383,'3 Model Input'!E$61=5,(Z3383*G3383)/T3383, ISTEXT('3 Model Input'!E$61),"Missing",'3 Model Input'!E$61=6,(AA3383*G3383)/T3383))</f>
        <v>Blank</v>
      </c>
      <c r="AD3383" s="202" t="str">
        <f t="shared" si="557"/>
        <v>Blank</v>
      </c>
      <c r="AE3383" s="202" t="str">
        <f t="shared" si="558"/>
        <v>Blank</v>
      </c>
      <c r="AF3383" s="217" t="str">
        <f t="shared" si="559"/>
        <v>Blank</v>
      </c>
      <c r="AG3383" s="9" t="str" cm="1">
        <f t="array" ref="AG3383">_xlfn.IFS(ISNUMBER(AC3383), "", ISNUMBER(SEARCH("Blank", AC3383)), "", ISERROR(AC3383), "Bad input on tab 3")</f>
        <v/>
      </c>
    </row>
    <row r="3384" spans="2:33" ht="15" customHeight="1" x14ac:dyDescent="0.75">
      <c r="B3384" s="205" t="str">
        <f>'5 Driver Data'!B3384</f>
        <v>3376</v>
      </c>
      <c r="C3384" s="193">
        <f>'5 Driver Data'!C3384</f>
        <v>0</v>
      </c>
      <c r="D3384" s="192">
        <f>'5 Driver Data'!D3384</f>
        <v>0</v>
      </c>
      <c r="E3384" s="191">
        <f>'5 Driver Data'!E3384</f>
        <v>0</v>
      </c>
      <c r="F3384" s="191">
        <f>'5 Driver Data'!F3384</f>
        <v>0</v>
      </c>
      <c r="G3384" s="191">
        <f>'5 Driver Data'!G3384</f>
        <v>0</v>
      </c>
      <c r="H3384" s="191">
        <f>'5 Driver Data'!H3384</f>
        <v>0</v>
      </c>
      <c r="I3384" s="191">
        <f>'5 Driver Data'!I3384</f>
        <v>0</v>
      </c>
      <c r="J3384" s="191">
        <f>'5 Driver Data'!J3384</f>
        <v>0</v>
      </c>
      <c r="K3384" s="206">
        <f>'5 Driver Data'!K3384</f>
        <v>0</v>
      </c>
      <c r="L3384" s="1"/>
      <c r="M3384" s="216" t="str">
        <f>IF(D3384=0,"Blank",'3 Model Input'!E$44*'3 Model Input'!E$45)</f>
        <v>Blank</v>
      </c>
      <c r="N3384" s="197" t="str">
        <f t="shared" si="550"/>
        <v>Blank</v>
      </c>
      <c r="O3384" s="197" t="str">
        <f>IF(D3384=0,"Blank",'3 Model Input'!E$49*(1-'3 Model Input'!E$51))</f>
        <v>Blank</v>
      </c>
      <c r="P3384" s="197" t="str">
        <f t="shared" si="551"/>
        <v>Blank</v>
      </c>
      <c r="Q3384" s="197" t="str">
        <f>IF(D3384=0,"Blank",IF(D3384="BEV",E3384*(1-'3 Model Input'!E$54), E3384))</f>
        <v>Blank</v>
      </c>
      <c r="R3384" s="198" t="str">
        <f>IF(D3384=0,"Blank",IF(D3384="PHEV",F3384/G3384,F3384*(1-'3 Model Input'!E$54)/G3384))</f>
        <v>Blank</v>
      </c>
      <c r="S3384" s="198" t="str">
        <f>IF(D3384=0,"Blank",IF(D3384="PHEV",MIN(M3384,E3384),MIN(M3384,(E3384*(1-'3 Model Input'!E$54)))))</f>
        <v>Blank</v>
      </c>
      <c r="T3384" s="217" t="str">
        <f t="shared" si="552"/>
        <v>Blank</v>
      </c>
      <c r="U3384" s="89"/>
      <c r="V3384" s="216" t="str">
        <f>IF(D3384=0,"Blank",P3384*'3 Model Input'!E$50)</f>
        <v>Blank</v>
      </c>
      <c r="W3384" s="197" t="str">
        <f t="shared" si="553"/>
        <v>Blank</v>
      </c>
      <c r="X3384" s="197" t="str">
        <f t="shared" si="554"/>
        <v>Blank</v>
      </c>
      <c r="Y3384" s="197" t="str">
        <f t="shared" si="555"/>
        <v>Blank</v>
      </c>
      <c r="Z3384" s="197" t="str">
        <f t="shared" si="556"/>
        <v>Blank</v>
      </c>
      <c r="AA3384" s="223" t="str" cm="1">
        <f t="array" ref="AA3384">_xlfn.IFS(ISTEXT('3 Model Input'!F$70),"Missing",ISTEXT('3 Model Input'!I$70),"Missing",ISNUMBER('3 Model Input'!K$70),'3 Model Input'!K$70*P3384)</f>
        <v>Missing</v>
      </c>
      <c r="AB3384" s="89"/>
      <c r="AC3384" s="227" t="str" cm="1">
        <f t="array" ref="AC3384">IF(D3384=0,"Blank",_xlfn.IFS('3 Model Input'!E$61=1,(V3384*G3384)/T3384,'3 Model Input'!E$61=2,(W3384*G3384)/T3384,'3 Model Input'!E$61=3,(X3384*G3384)/T3384,'3 Model Input'!E$61=4,(Y3384*G3384)/T3384,'3 Model Input'!E$61=5,(Z3384*G3384)/T3384, ISTEXT('3 Model Input'!E$61),"Missing",'3 Model Input'!E$61=6,(AA3384*G3384)/T3384))</f>
        <v>Blank</v>
      </c>
      <c r="AD3384" s="202" t="str">
        <f t="shared" si="557"/>
        <v>Blank</v>
      </c>
      <c r="AE3384" s="202" t="str">
        <f t="shared" si="558"/>
        <v>Blank</v>
      </c>
      <c r="AF3384" s="217" t="str">
        <f t="shared" si="559"/>
        <v>Blank</v>
      </c>
      <c r="AG3384" s="9" t="str" cm="1">
        <f t="array" ref="AG3384">_xlfn.IFS(ISNUMBER(AC3384), "", ISNUMBER(SEARCH("Blank", AC3384)), "", ISERROR(AC3384), "Bad input on tab 3")</f>
        <v/>
      </c>
    </row>
    <row r="3385" spans="2:33" ht="15" customHeight="1" x14ac:dyDescent="0.75">
      <c r="B3385" s="205" t="str">
        <f>'5 Driver Data'!B3385</f>
        <v>3377</v>
      </c>
      <c r="C3385" s="193">
        <f>'5 Driver Data'!C3385</f>
        <v>0</v>
      </c>
      <c r="D3385" s="192">
        <f>'5 Driver Data'!D3385</f>
        <v>0</v>
      </c>
      <c r="E3385" s="191">
        <f>'5 Driver Data'!E3385</f>
        <v>0</v>
      </c>
      <c r="F3385" s="191">
        <f>'5 Driver Data'!F3385</f>
        <v>0</v>
      </c>
      <c r="G3385" s="191">
        <f>'5 Driver Data'!G3385</f>
        <v>0</v>
      </c>
      <c r="H3385" s="191">
        <f>'5 Driver Data'!H3385</f>
        <v>0</v>
      </c>
      <c r="I3385" s="191">
        <f>'5 Driver Data'!I3385</f>
        <v>0</v>
      </c>
      <c r="J3385" s="191">
        <f>'5 Driver Data'!J3385</f>
        <v>0</v>
      </c>
      <c r="K3385" s="206">
        <f>'5 Driver Data'!K3385</f>
        <v>0</v>
      </c>
      <c r="L3385" s="1"/>
      <c r="M3385" s="216" t="str">
        <f>IF(D3385=0,"Blank",'3 Model Input'!E$44*'3 Model Input'!E$45)</f>
        <v>Blank</v>
      </c>
      <c r="N3385" s="197" t="str">
        <f t="shared" si="550"/>
        <v>Blank</v>
      </c>
      <c r="O3385" s="197" t="str">
        <f>IF(D3385=0,"Blank",'3 Model Input'!E$49*(1-'3 Model Input'!E$51))</f>
        <v>Blank</v>
      </c>
      <c r="P3385" s="197" t="str">
        <f t="shared" si="551"/>
        <v>Blank</v>
      </c>
      <c r="Q3385" s="197" t="str">
        <f>IF(D3385=0,"Blank",IF(D3385="BEV",E3385*(1-'3 Model Input'!E$54), E3385))</f>
        <v>Blank</v>
      </c>
      <c r="R3385" s="198" t="str">
        <f>IF(D3385=0,"Blank",IF(D3385="PHEV",F3385/G3385,F3385*(1-'3 Model Input'!E$54)/G3385))</f>
        <v>Blank</v>
      </c>
      <c r="S3385" s="198" t="str">
        <f>IF(D3385=0,"Blank",IF(D3385="PHEV",MIN(M3385,E3385),MIN(M3385,(E3385*(1-'3 Model Input'!E$54)))))</f>
        <v>Blank</v>
      </c>
      <c r="T3385" s="217" t="str">
        <f t="shared" si="552"/>
        <v>Blank</v>
      </c>
      <c r="U3385" s="89"/>
      <c r="V3385" s="216" t="str">
        <f>IF(D3385=0,"Blank",P3385*'3 Model Input'!E$50)</f>
        <v>Blank</v>
      </c>
      <c r="W3385" s="197" t="str">
        <f t="shared" si="553"/>
        <v>Blank</v>
      </c>
      <c r="X3385" s="197" t="str">
        <f t="shared" si="554"/>
        <v>Blank</v>
      </c>
      <c r="Y3385" s="197" t="str">
        <f t="shared" si="555"/>
        <v>Blank</v>
      </c>
      <c r="Z3385" s="197" t="str">
        <f t="shared" si="556"/>
        <v>Blank</v>
      </c>
      <c r="AA3385" s="223" t="str" cm="1">
        <f t="array" ref="AA3385">_xlfn.IFS(ISTEXT('3 Model Input'!F$70),"Missing",ISTEXT('3 Model Input'!I$70),"Missing",ISNUMBER('3 Model Input'!K$70),'3 Model Input'!K$70*P3385)</f>
        <v>Missing</v>
      </c>
      <c r="AB3385" s="89"/>
      <c r="AC3385" s="227" t="str" cm="1">
        <f t="array" ref="AC3385">IF(D3385=0,"Blank",_xlfn.IFS('3 Model Input'!E$61=1,(V3385*G3385)/T3385,'3 Model Input'!E$61=2,(W3385*G3385)/T3385,'3 Model Input'!E$61=3,(X3385*G3385)/T3385,'3 Model Input'!E$61=4,(Y3385*G3385)/T3385,'3 Model Input'!E$61=5,(Z3385*G3385)/T3385, ISTEXT('3 Model Input'!E$61),"Missing",'3 Model Input'!E$61=6,(AA3385*G3385)/T3385))</f>
        <v>Blank</v>
      </c>
      <c r="AD3385" s="202" t="str">
        <f t="shared" si="557"/>
        <v>Blank</v>
      </c>
      <c r="AE3385" s="202" t="str">
        <f t="shared" si="558"/>
        <v>Blank</v>
      </c>
      <c r="AF3385" s="217" t="str">
        <f t="shared" si="559"/>
        <v>Blank</v>
      </c>
      <c r="AG3385" s="9" t="str" cm="1">
        <f t="array" ref="AG3385">_xlfn.IFS(ISNUMBER(AC3385), "", ISNUMBER(SEARCH("Blank", AC3385)), "", ISERROR(AC3385), "Bad input on tab 3")</f>
        <v/>
      </c>
    </row>
    <row r="3386" spans="2:33" ht="15" customHeight="1" x14ac:dyDescent="0.75">
      <c r="B3386" s="205" t="str">
        <f>'5 Driver Data'!B3386</f>
        <v>3378</v>
      </c>
      <c r="C3386" s="193">
        <f>'5 Driver Data'!C3386</f>
        <v>0</v>
      </c>
      <c r="D3386" s="192">
        <f>'5 Driver Data'!D3386</f>
        <v>0</v>
      </c>
      <c r="E3386" s="191">
        <f>'5 Driver Data'!E3386</f>
        <v>0</v>
      </c>
      <c r="F3386" s="191">
        <f>'5 Driver Data'!F3386</f>
        <v>0</v>
      </c>
      <c r="G3386" s="191">
        <f>'5 Driver Data'!G3386</f>
        <v>0</v>
      </c>
      <c r="H3386" s="191">
        <f>'5 Driver Data'!H3386</f>
        <v>0</v>
      </c>
      <c r="I3386" s="191">
        <f>'5 Driver Data'!I3386</f>
        <v>0</v>
      </c>
      <c r="J3386" s="191">
        <f>'5 Driver Data'!J3386</f>
        <v>0</v>
      </c>
      <c r="K3386" s="206">
        <f>'5 Driver Data'!K3386</f>
        <v>0</v>
      </c>
      <c r="L3386" s="1"/>
      <c r="M3386" s="216" t="str">
        <f>IF(D3386=0,"Blank",'3 Model Input'!E$44*'3 Model Input'!E$45)</f>
        <v>Blank</v>
      </c>
      <c r="N3386" s="197" t="str">
        <f t="shared" si="550"/>
        <v>Blank</v>
      </c>
      <c r="O3386" s="197" t="str">
        <f>IF(D3386=0,"Blank",'3 Model Input'!E$49*(1-'3 Model Input'!E$51))</f>
        <v>Blank</v>
      </c>
      <c r="P3386" s="197" t="str">
        <f t="shared" si="551"/>
        <v>Blank</v>
      </c>
      <c r="Q3386" s="197" t="str">
        <f>IF(D3386=0,"Blank",IF(D3386="BEV",E3386*(1-'3 Model Input'!E$54), E3386))</f>
        <v>Blank</v>
      </c>
      <c r="R3386" s="198" t="str">
        <f>IF(D3386=0,"Blank",IF(D3386="PHEV",F3386/G3386,F3386*(1-'3 Model Input'!E$54)/G3386))</f>
        <v>Blank</v>
      </c>
      <c r="S3386" s="198" t="str">
        <f>IF(D3386=0,"Blank",IF(D3386="PHEV",MIN(M3386,E3386),MIN(M3386,(E3386*(1-'3 Model Input'!E$54)))))</f>
        <v>Blank</v>
      </c>
      <c r="T3386" s="217" t="str">
        <f t="shared" si="552"/>
        <v>Blank</v>
      </c>
      <c r="U3386" s="89"/>
      <c r="V3386" s="216" t="str">
        <f>IF(D3386=0,"Blank",P3386*'3 Model Input'!E$50)</f>
        <v>Blank</v>
      </c>
      <c r="W3386" s="197" t="str">
        <f t="shared" si="553"/>
        <v>Blank</v>
      </c>
      <c r="X3386" s="197" t="str">
        <f t="shared" si="554"/>
        <v>Blank</v>
      </c>
      <c r="Y3386" s="197" t="str">
        <f t="shared" si="555"/>
        <v>Blank</v>
      </c>
      <c r="Z3386" s="197" t="str">
        <f t="shared" si="556"/>
        <v>Blank</v>
      </c>
      <c r="AA3386" s="223" t="str" cm="1">
        <f t="array" ref="AA3386">_xlfn.IFS(ISTEXT('3 Model Input'!F$70),"Missing",ISTEXT('3 Model Input'!I$70),"Missing",ISNUMBER('3 Model Input'!K$70),'3 Model Input'!K$70*P3386)</f>
        <v>Missing</v>
      </c>
      <c r="AB3386" s="89"/>
      <c r="AC3386" s="227" t="str" cm="1">
        <f t="array" ref="AC3386">IF(D3386=0,"Blank",_xlfn.IFS('3 Model Input'!E$61=1,(V3386*G3386)/T3386,'3 Model Input'!E$61=2,(W3386*G3386)/T3386,'3 Model Input'!E$61=3,(X3386*G3386)/T3386,'3 Model Input'!E$61=4,(Y3386*G3386)/T3386,'3 Model Input'!E$61=5,(Z3386*G3386)/T3386, ISTEXT('3 Model Input'!E$61),"Missing",'3 Model Input'!E$61=6,(AA3386*G3386)/T3386))</f>
        <v>Blank</v>
      </c>
      <c r="AD3386" s="202" t="str">
        <f t="shared" si="557"/>
        <v>Blank</v>
      </c>
      <c r="AE3386" s="202" t="str">
        <f t="shared" si="558"/>
        <v>Blank</v>
      </c>
      <c r="AF3386" s="217" t="str">
        <f t="shared" si="559"/>
        <v>Blank</v>
      </c>
      <c r="AG3386" s="9" t="str" cm="1">
        <f t="array" ref="AG3386">_xlfn.IFS(ISNUMBER(AC3386), "", ISNUMBER(SEARCH("Blank", AC3386)), "", ISERROR(AC3386), "Bad input on tab 3")</f>
        <v/>
      </c>
    </row>
    <row r="3387" spans="2:33" ht="15" customHeight="1" x14ac:dyDescent="0.75">
      <c r="B3387" s="205" t="str">
        <f>'5 Driver Data'!B3387</f>
        <v>3379</v>
      </c>
      <c r="C3387" s="193">
        <f>'5 Driver Data'!C3387</f>
        <v>0</v>
      </c>
      <c r="D3387" s="192">
        <f>'5 Driver Data'!D3387</f>
        <v>0</v>
      </c>
      <c r="E3387" s="191">
        <f>'5 Driver Data'!E3387</f>
        <v>0</v>
      </c>
      <c r="F3387" s="191">
        <f>'5 Driver Data'!F3387</f>
        <v>0</v>
      </c>
      <c r="G3387" s="191">
        <f>'5 Driver Data'!G3387</f>
        <v>0</v>
      </c>
      <c r="H3387" s="191">
        <f>'5 Driver Data'!H3387</f>
        <v>0</v>
      </c>
      <c r="I3387" s="191">
        <f>'5 Driver Data'!I3387</f>
        <v>0</v>
      </c>
      <c r="J3387" s="191">
        <f>'5 Driver Data'!J3387</f>
        <v>0</v>
      </c>
      <c r="K3387" s="206">
        <f>'5 Driver Data'!K3387</f>
        <v>0</v>
      </c>
      <c r="L3387" s="1"/>
      <c r="M3387" s="216" t="str">
        <f>IF(D3387=0,"Blank",'3 Model Input'!E$44*'3 Model Input'!E$45)</f>
        <v>Blank</v>
      </c>
      <c r="N3387" s="197" t="str">
        <f t="shared" si="550"/>
        <v>Blank</v>
      </c>
      <c r="O3387" s="197" t="str">
        <f>IF(D3387=0,"Blank",'3 Model Input'!E$49*(1-'3 Model Input'!E$51))</f>
        <v>Blank</v>
      </c>
      <c r="P3387" s="197" t="str">
        <f t="shared" si="551"/>
        <v>Blank</v>
      </c>
      <c r="Q3387" s="197" t="str">
        <f>IF(D3387=0,"Blank",IF(D3387="BEV",E3387*(1-'3 Model Input'!E$54), E3387))</f>
        <v>Blank</v>
      </c>
      <c r="R3387" s="198" t="str">
        <f>IF(D3387=0,"Blank",IF(D3387="PHEV",F3387/G3387,F3387*(1-'3 Model Input'!E$54)/G3387))</f>
        <v>Blank</v>
      </c>
      <c r="S3387" s="198" t="str">
        <f>IF(D3387=0,"Blank",IF(D3387="PHEV",MIN(M3387,E3387),MIN(M3387,(E3387*(1-'3 Model Input'!E$54)))))</f>
        <v>Blank</v>
      </c>
      <c r="T3387" s="217" t="str">
        <f t="shared" si="552"/>
        <v>Blank</v>
      </c>
      <c r="U3387" s="89"/>
      <c r="V3387" s="216" t="str">
        <f>IF(D3387=0,"Blank",P3387*'3 Model Input'!E$50)</f>
        <v>Blank</v>
      </c>
      <c r="W3387" s="197" t="str">
        <f t="shared" si="553"/>
        <v>Blank</v>
      </c>
      <c r="X3387" s="197" t="str">
        <f t="shared" si="554"/>
        <v>Blank</v>
      </c>
      <c r="Y3387" s="197" t="str">
        <f t="shared" si="555"/>
        <v>Blank</v>
      </c>
      <c r="Z3387" s="197" t="str">
        <f t="shared" si="556"/>
        <v>Blank</v>
      </c>
      <c r="AA3387" s="223" t="str" cm="1">
        <f t="array" ref="AA3387">_xlfn.IFS(ISTEXT('3 Model Input'!F$70),"Missing",ISTEXT('3 Model Input'!I$70),"Missing",ISNUMBER('3 Model Input'!K$70),'3 Model Input'!K$70*P3387)</f>
        <v>Missing</v>
      </c>
      <c r="AB3387" s="89"/>
      <c r="AC3387" s="227" t="str" cm="1">
        <f t="array" ref="AC3387">IF(D3387=0,"Blank",_xlfn.IFS('3 Model Input'!E$61=1,(V3387*G3387)/T3387,'3 Model Input'!E$61=2,(W3387*G3387)/T3387,'3 Model Input'!E$61=3,(X3387*G3387)/T3387,'3 Model Input'!E$61=4,(Y3387*G3387)/T3387,'3 Model Input'!E$61=5,(Z3387*G3387)/T3387, ISTEXT('3 Model Input'!E$61),"Missing",'3 Model Input'!E$61=6,(AA3387*G3387)/T3387))</f>
        <v>Blank</v>
      </c>
      <c r="AD3387" s="202" t="str">
        <f t="shared" si="557"/>
        <v>Blank</v>
      </c>
      <c r="AE3387" s="202" t="str">
        <f t="shared" si="558"/>
        <v>Blank</v>
      </c>
      <c r="AF3387" s="217" t="str">
        <f t="shared" si="559"/>
        <v>Blank</v>
      </c>
      <c r="AG3387" s="9" t="str" cm="1">
        <f t="array" ref="AG3387">_xlfn.IFS(ISNUMBER(AC3387), "", ISNUMBER(SEARCH("Blank", AC3387)), "", ISERROR(AC3387), "Bad input on tab 3")</f>
        <v/>
      </c>
    </row>
    <row r="3388" spans="2:33" ht="15" customHeight="1" x14ac:dyDescent="0.75">
      <c r="B3388" s="205" t="str">
        <f>'5 Driver Data'!B3388</f>
        <v>3380</v>
      </c>
      <c r="C3388" s="193">
        <f>'5 Driver Data'!C3388</f>
        <v>0</v>
      </c>
      <c r="D3388" s="192">
        <f>'5 Driver Data'!D3388</f>
        <v>0</v>
      </c>
      <c r="E3388" s="191">
        <f>'5 Driver Data'!E3388</f>
        <v>0</v>
      </c>
      <c r="F3388" s="191">
        <f>'5 Driver Data'!F3388</f>
        <v>0</v>
      </c>
      <c r="G3388" s="191">
        <f>'5 Driver Data'!G3388</f>
        <v>0</v>
      </c>
      <c r="H3388" s="191">
        <f>'5 Driver Data'!H3388</f>
        <v>0</v>
      </c>
      <c r="I3388" s="191">
        <f>'5 Driver Data'!I3388</f>
        <v>0</v>
      </c>
      <c r="J3388" s="191">
        <f>'5 Driver Data'!J3388</f>
        <v>0</v>
      </c>
      <c r="K3388" s="206">
        <f>'5 Driver Data'!K3388</f>
        <v>0</v>
      </c>
      <c r="L3388" s="1"/>
      <c r="M3388" s="216" t="str">
        <f>IF(D3388=0,"Blank",'3 Model Input'!E$44*'3 Model Input'!E$45)</f>
        <v>Blank</v>
      </c>
      <c r="N3388" s="197" t="str">
        <f t="shared" si="550"/>
        <v>Blank</v>
      </c>
      <c r="O3388" s="197" t="str">
        <f>IF(D3388=0,"Blank",'3 Model Input'!E$49*(1-'3 Model Input'!E$51))</f>
        <v>Blank</v>
      </c>
      <c r="P3388" s="197" t="str">
        <f t="shared" si="551"/>
        <v>Blank</v>
      </c>
      <c r="Q3388" s="197" t="str">
        <f>IF(D3388=0,"Blank",IF(D3388="BEV",E3388*(1-'3 Model Input'!E$54), E3388))</f>
        <v>Blank</v>
      </c>
      <c r="R3388" s="198" t="str">
        <f>IF(D3388=0,"Blank",IF(D3388="PHEV",F3388/G3388,F3388*(1-'3 Model Input'!E$54)/G3388))</f>
        <v>Blank</v>
      </c>
      <c r="S3388" s="198" t="str">
        <f>IF(D3388=0,"Blank",IF(D3388="PHEV",MIN(M3388,E3388),MIN(M3388,(E3388*(1-'3 Model Input'!E$54)))))</f>
        <v>Blank</v>
      </c>
      <c r="T3388" s="217" t="str">
        <f t="shared" si="552"/>
        <v>Blank</v>
      </c>
      <c r="U3388" s="89"/>
      <c r="V3388" s="216" t="str">
        <f>IF(D3388=0,"Blank",P3388*'3 Model Input'!E$50)</f>
        <v>Blank</v>
      </c>
      <c r="W3388" s="197" t="str">
        <f t="shared" si="553"/>
        <v>Blank</v>
      </c>
      <c r="X3388" s="197" t="str">
        <f t="shared" si="554"/>
        <v>Blank</v>
      </c>
      <c r="Y3388" s="197" t="str">
        <f t="shared" si="555"/>
        <v>Blank</v>
      </c>
      <c r="Z3388" s="197" t="str">
        <f t="shared" si="556"/>
        <v>Blank</v>
      </c>
      <c r="AA3388" s="223" t="str" cm="1">
        <f t="array" ref="AA3388">_xlfn.IFS(ISTEXT('3 Model Input'!F$70),"Missing",ISTEXT('3 Model Input'!I$70),"Missing",ISNUMBER('3 Model Input'!K$70),'3 Model Input'!K$70*P3388)</f>
        <v>Missing</v>
      </c>
      <c r="AB3388" s="89"/>
      <c r="AC3388" s="227" t="str" cm="1">
        <f t="array" ref="AC3388">IF(D3388=0,"Blank",_xlfn.IFS('3 Model Input'!E$61=1,(V3388*G3388)/T3388,'3 Model Input'!E$61=2,(W3388*G3388)/T3388,'3 Model Input'!E$61=3,(X3388*G3388)/T3388,'3 Model Input'!E$61=4,(Y3388*G3388)/T3388,'3 Model Input'!E$61=5,(Z3388*G3388)/T3388, ISTEXT('3 Model Input'!E$61),"Missing",'3 Model Input'!E$61=6,(AA3388*G3388)/T3388))</f>
        <v>Blank</v>
      </c>
      <c r="AD3388" s="202" t="str">
        <f t="shared" si="557"/>
        <v>Blank</v>
      </c>
      <c r="AE3388" s="202" t="str">
        <f t="shared" si="558"/>
        <v>Blank</v>
      </c>
      <c r="AF3388" s="217" t="str">
        <f t="shared" si="559"/>
        <v>Blank</v>
      </c>
      <c r="AG3388" s="9" t="str" cm="1">
        <f t="array" ref="AG3388">_xlfn.IFS(ISNUMBER(AC3388), "", ISNUMBER(SEARCH("Blank", AC3388)), "", ISERROR(AC3388), "Bad input on tab 3")</f>
        <v/>
      </c>
    </row>
    <row r="3389" spans="2:33" ht="15" customHeight="1" x14ac:dyDescent="0.75">
      <c r="B3389" s="205" t="str">
        <f>'5 Driver Data'!B3389</f>
        <v>3381</v>
      </c>
      <c r="C3389" s="193">
        <f>'5 Driver Data'!C3389</f>
        <v>0</v>
      </c>
      <c r="D3389" s="192">
        <f>'5 Driver Data'!D3389</f>
        <v>0</v>
      </c>
      <c r="E3389" s="191">
        <f>'5 Driver Data'!E3389</f>
        <v>0</v>
      </c>
      <c r="F3389" s="191">
        <f>'5 Driver Data'!F3389</f>
        <v>0</v>
      </c>
      <c r="G3389" s="191">
        <f>'5 Driver Data'!G3389</f>
        <v>0</v>
      </c>
      <c r="H3389" s="191">
        <f>'5 Driver Data'!H3389</f>
        <v>0</v>
      </c>
      <c r="I3389" s="191">
        <f>'5 Driver Data'!I3389</f>
        <v>0</v>
      </c>
      <c r="J3389" s="191">
        <f>'5 Driver Data'!J3389</f>
        <v>0</v>
      </c>
      <c r="K3389" s="206">
        <f>'5 Driver Data'!K3389</f>
        <v>0</v>
      </c>
      <c r="L3389" s="1"/>
      <c r="M3389" s="216" t="str">
        <f>IF(D3389=0,"Blank",'3 Model Input'!E$44*'3 Model Input'!E$45)</f>
        <v>Blank</v>
      </c>
      <c r="N3389" s="197" t="str">
        <f t="shared" si="550"/>
        <v>Blank</v>
      </c>
      <c r="O3389" s="197" t="str">
        <f>IF(D3389=0,"Blank",'3 Model Input'!E$49*(1-'3 Model Input'!E$51))</f>
        <v>Blank</v>
      </c>
      <c r="P3389" s="197" t="str">
        <f t="shared" si="551"/>
        <v>Blank</v>
      </c>
      <c r="Q3389" s="197" t="str">
        <f>IF(D3389=0,"Blank",IF(D3389="BEV",E3389*(1-'3 Model Input'!E$54), E3389))</f>
        <v>Blank</v>
      </c>
      <c r="R3389" s="198" t="str">
        <f>IF(D3389=0,"Blank",IF(D3389="PHEV",F3389/G3389,F3389*(1-'3 Model Input'!E$54)/G3389))</f>
        <v>Blank</v>
      </c>
      <c r="S3389" s="198" t="str">
        <f>IF(D3389=0,"Blank",IF(D3389="PHEV",MIN(M3389,E3389),MIN(M3389,(E3389*(1-'3 Model Input'!E$54)))))</f>
        <v>Blank</v>
      </c>
      <c r="T3389" s="217" t="str">
        <f t="shared" si="552"/>
        <v>Blank</v>
      </c>
      <c r="U3389" s="89"/>
      <c r="V3389" s="216" t="str">
        <f>IF(D3389=0,"Blank",P3389*'3 Model Input'!E$50)</f>
        <v>Blank</v>
      </c>
      <c r="W3389" s="197" t="str">
        <f t="shared" si="553"/>
        <v>Blank</v>
      </c>
      <c r="X3389" s="197" t="str">
        <f t="shared" si="554"/>
        <v>Blank</v>
      </c>
      <c r="Y3389" s="197" t="str">
        <f t="shared" si="555"/>
        <v>Blank</v>
      </c>
      <c r="Z3389" s="197" t="str">
        <f t="shared" si="556"/>
        <v>Blank</v>
      </c>
      <c r="AA3389" s="223" t="str" cm="1">
        <f t="array" ref="AA3389">_xlfn.IFS(ISTEXT('3 Model Input'!F$70),"Missing",ISTEXT('3 Model Input'!I$70),"Missing",ISNUMBER('3 Model Input'!K$70),'3 Model Input'!K$70*P3389)</f>
        <v>Missing</v>
      </c>
      <c r="AB3389" s="89"/>
      <c r="AC3389" s="227" t="str" cm="1">
        <f t="array" ref="AC3389">IF(D3389=0,"Blank",_xlfn.IFS('3 Model Input'!E$61=1,(V3389*G3389)/T3389,'3 Model Input'!E$61=2,(W3389*G3389)/T3389,'3 Model Input'!E$61=3,(X3389*G3389)/T3389,'3 Model Input'!E$61=4,(Y3389*G3389)/T3389,'3 Model Input'!E$61=5,(Z3389*G3389)/T3389, ISTEXT('3 Model Input'!E$61),"Missing",'3 Model Input'!E$61=6,(AA3389*G3389)/T3389))</f>
        <v>Blank</v>
      </c>
      <c r="AD3389" s="202" t="str">
        <f t="shared" si="557"/>
        <v>Blank</v>
      </c>
      <c r="AE3389" s="202" t="str">
        <f t="shared" si="558"/>
        <v>Blank</v>
      </c>
      <c r="AF3389" s="217" t="str">
        <f t="shared" si="559"/>
        <v>Blank</v>
      </c>
      <c r="AG3389" s="9" t="str" cm="1">
        <f t="array" ref="AG3389">_xlfn.IFS(ISNUMBER(AC3389), "", ISNUMBER(SEARCH("Blank", AC3389)), "", ISERROR(AC3389), "Bad input on tab 3")</f>
        <v/>
      </c>
    </row>
    <row r="3390" spans="2:33" ht="15" customHeight="1" x14ac:dyDescent="0.75">
      <c r="B3390" s="205" t="str">
        <f>'5 Driver Data'!B3390</f>
        <v>3382</v>
      </c>
      <c r="C3390" s="193">
        <f>'5 Driver Data'!C3390</f>
        <v>0</v>
      </c>
      <c r="D3390" s="192">
        <f>'5 Driver Data'!D3390</f>
        <v>0</v>
      </c>
      <c r="E3390" s="191">
        <f>'5 Driver Data'!E3390</f>
        <v>0</v>
      </c>
      <c r="F3390" s="191">
        <f>'5 Driver Data'!F3390</f>
        <v>0</v>
      </c>
      <c r="G3390" s="191">
        <f>'5 Driver Data'!G3390</f>
        <v>0</v>
      </c>
      <c r="H3390" s="191">
        <f>'5 Driver Data'!H3390</f>
        <v>0</v>
      </c>
      <c r="I3390" s="191">
        <f>'5 Driver Data'!I3390</f>
        <v>0</v>
      </c>
      <c r="J3390" s="191">
        <f>'5 Driver Data'!J3390</f>
        <v>0</v>
      </c>
      <c r="K3390" s="206">
        <f>'5 Driver Data'!K3390</f>
        <v>0</v>
      </c>
      <c r="L3390" s="1"/>
      <c r="M3390" s="216" t="str">
        <f>IF(D3390=0,"Blank",'3 Model Input'!E$44*'3 Model Input'!E$45)</f>
        <v>Blank</v>
      </c>
      <c r="N3390" s="197" t="str">
        <f t="shared" si="550"/>
        <v>Blank</v>
      </c>
      <c r="O3390" s="197" t="str">
        <f>IF(D3390=0,"Blank",'3 Model Input'!E$49*(1-'3 Model Input'!E$51))</f>
        <v>Blank</v>
      </c>
      <c r="P3390" s="197" t="str">
        <f t="shared" si="551"/>
        <v>Blank</v>
      </c>
      <c r="Q3390" s="197" t="str">
        <f>IF(D3390=0,"Blank",IF(D3390="BEV",E3390*(1-'3 Model Input'!E$54), E3390))</f>
        <v>Blank</v>
      </c>
      <c r="R3390" s="198" t="str">
        <f>IF(D3390=0,"Blank",IF(D3390="PHEV",F3390/G3390,F3390*(1-'3 Model Input'!E$54)/G3390))</f>
        <v>Blank</v>
      </c>
      <c r="S3390" s="198" t="str">
        <f>IF(D3390=0,"Blank",IF(D3390="PHEV",MIN(M3390,E3390),MIN(M3390,(E3390*(1-'3 Model Input'!E$54)))))</f>
        <v>Blank</v>
      </c>
      <c r="T3390" s="217" t="str">
        <f t="shared" si="552"/>
        <v>Blank</v>
      </c>
      <c r="U3390" s="89"/>
      <c r="V3390" s="216" t="str">
        <f>IF(D3390=0,"Blank",P3390*'3 Model Input'!E$50)</f>
        <v>Blank</v>
      </c>
      <c r="W3390" s="197" t="str">
        <f t="shared" si="553"/>
        <v>Blank</v>
      </c>
      <c r="X3390" s="197" t="str">
        <f t="shared" si="554"/>
        <v>Blank</v>
      </c>
      <c r="Y3390" s="197" t="str">
        <f t="shared" si="555"/>
        <v>Blank</v>
      </c>
      <c r="Z3390" s="197" t="str">
        <f t="shared" si="556"/>
        <v>Blank</v>
      </c>
      <c r="AA3390" s="223" t="str" cm="1">
        <f t="array" ref="AA3390">_xlfn.IFS(ISTEXT('3 Model Input'!F$70),"Missing",ISTEXT('3 Model Input'!I$70),"Missing",ISNUMBER('3 Model Input'!K$70),'3 Model Input'!K$70*P3390)</f>
        <v>Missing</v>
      </c>
      <c r="AB3390" s="89"/>
      <c r="AC3390" s="227" t="str" cm="1">
        <f t="array" ref="AC3390">IF(D3390=0,"Blank",_xlfn.IFS('3 Model Input'!E$61=1,(V3390*G3390)/T3390,'3 Model Input'!E$61=2,(W3390*G3390)/T3390,'3 Model Input'!E$61=3,(X3390*G3390)/T3390,'3 Model Input'!E$61=4,(Y3390*G3390)/T3390,'3 Model Input'!E$61=5,(Z3390*G3390)/T3390, ISTEXT('3 Model Input'!E$61),"Missing",'3 Model Input'!E$61=6,(AA3390*G3390)/T3390))</f>
        <v>Blank</v>
      </c>
      <c r="AD3390" s="202" t="str">
        <f t="shared" si="557"/>
        <v>Blank</v>
      </c>
      <c r="AE3390" s="202" t="str">
        <f t="shared" si="558"/>
        <v>Blank</v>
      </c>
      <c r="AF3390" s="217" t="str">
        <f t="shared" si="559"/>
        <v>Blank</v>
      </c>
      <c r="AG3390" s="9" t="str" cm="1">
        <f t="array" ref="AG3390">_xlfn.IFS(ISNUMBER(AC3390), "", ISNUMBER(SEARCH("Blank", AC3390)), "", ISERROR(AC3390), "Bad input on tab 3")</f>
        <v/>
      </c>
    </row>
    <row r="3391" spans="2:33" ht="15" customHeight="1" x14ac:dyDescent="0.75">
      <c r="B3391" s="205" t="str">
        <f>'5 Driver Data'!B3391</f>
        <v>3383</v>
      </c>
      <c r="C3391" s="193">
        <f>'5 Driver Data'!C3391</f>
        <v>0</v>
      </c>
      <c r="D3391" s="192">
        <f>'5 Driver Data'!D3391</f>
        <v>0</v>
      </c>
      <c r="E3391" s="191">
        <f>'5 Driver Data'!E3391</f>
        <v>0</v>
      </c>
      <c r="F3391" s="191">
        <f>'5 Driver Data'!F3391</f>
        <v>0</v>
      </c>
      <c r="G3391" s="191">
        <f>'5 Driver Data'!G3391</f>
        <v>0</v>
      </c>
      <c r="H3391" s="191">
        <f>'5 Driver Data'!H3391</f>
        <v>0</v>
      </c>
      <c r="I3391" s="191">
        <f>'5 Driver Data'!I3391</f>
        <v>0</v>
      </c>
      <c r="J3391" s="191">
        <f>'5 Driver Data'!J3391</f>
        <v>0</v>
      </c>
      <c r="K3391" s="206">
        <f>'5 Driver Data'!K3391</f>
        <v>0</v>
      </c>
      <c r="L3391" s="1"/>
      <c r="M3391" s="216" t="str">
        <f>IF(D3391=0,"Blank",'3 Model Input'!E$44*'3 Model Input'!E$45)</f>
        <v>Blank</v>
      </c>
      <c r="N3391" s="197" t="str">
        <f t="shared" si="550"/>
        <v>Blank</v>
      </c>
      <c r="O3391" s="197" t="str">
        <f>IF(D3391=0,"Blank",'3 Model Input'!E$49*(1-'3 Model Input'!E$51))</f>
        <v>Blank</v>
      </c>
      <c r="P3391" s="197" t="str">
        <f t="shared" si="551"/>
        <v>Blank</v>
      </c>
      <c r="Q3391" s="197" t="str">
        <f>IF(D3391=0,"Blank",IF(D3391="BEV",E3391*(1-'3 Model Input'!E$54), E3391))</f>
        <v>Blank</v>
      </c>
      <c r="R3391" s="198" t="str">
        <f>IF(D3391=0,"Blank",IF(D3391="PHEV",F3391/G3391,F3391*(1-'3 Model Input'!E$54)/G3391))</f>
        <v>Blank</v>
      </c>
      <c r="S3391" s="198" t="str">
        <f>IF(D3391=0,"Blank",IF(D3391="PHEV",MIN(M3391,E3391),MIN(M3391,(E3391*(1-'3 Model Input'!E$54)))))</f>
        <v>Blank</v>
      </c>
      <c r="T3391" s="217" t="str">
        <f t="shared" si="552"/>
        <v>Blank</v>
      </c>
      <c r="U3391" s="89"/>
      <c r="V3391" s="216" t="str">
        <f>IF(D3391=0,"Blank",P3391*'3 Model Input'!E$50)</f>
        <v>Blank</v>
      </c>
      <c r="W3391" s="197" t="str">
        <f t="shared" si="553"/>
        <v>Blank</v>
      </c>
      <c r="X3391" s="197" t="str">
        <f t="shared" si="554"/>
        <v>Blank</v>
      </c>
      <c r="Y3391" s="197" t="str">
        <f t="shared" si="555"/>
        <v>Blank</v>
      </c>
      <c r="Z3391" s="197" t="str">
        <f t="shared" si="556"/>
        <v>Blank</v>
      </c>
      <c r="AA3391" s="223" t="str" cm="1">
        <f t="array" ref="AA3391">_xlfn.IFS(ISTEXT('3 Model Input'!F$70),"Missing",ISTEXT('3 Model Input'!I$70),"Missing",ISNUMBER('3 Model Input'!K$70),'3 Model Input'!K$70*P3391)</f>
        <v>Missing</v>
      </c>
      <c r="AB3391" s="89"/>
      <c r="AC3391" s="227" t="str" cm="1">
        <f t="array" ref="AC3391">IF(D3391=0,"Blank",_xlfn.IFS('3 Model Input'!E$61=1,(V3391*G3391)/T3391,'3 Model Input'!E$61=2,(W3391*G3391)/T3391,'3 Model Input'!E$61=3,(X3391*G3391)/T3391,'3 Model Input'!E$61=4,(Y3391*G3391)/T3391,'3 Model Input'!E$61=5,(Z3391*G3391)/T3391, ISTEXT('3 Model Input'!E$61),"Missing",'3 Model Input'!E$61=6,(AA3391*G3391)/T3391))</f>
        <v>Blank</v>
      </c>
      <c r="AD3391" s="202" t="str">
        <f t="shared" si="557"/>
        <v>Blank</v>
      </c>
      <c r="AE3391" s="202" t="str">
        <f t="shared" si="558"/>
        <v>Blank</v>
      </c>
      <c r="AF3391" s="217" t="str">
        <f t="shared" si="559"/>
        <v>Blank</v>
      </c>
      <c r="AG3391" s="9" t="str" cm="1">
        <f t="array" ref="AG3391">_xlfn.IFS(ISNUMBER(AC3391), "", ISNUMBER(SEARCH("Blank", AC3391)), "", ISERROR(AC3391), "Bad input on tab 3")</f>
        <v/>
      </c>
    </row>
    <row r="3392" spans="2:33" ht="15" customHeight="1" x14ac:dyDescent="0.75">
      <c r="B3392" s="205" t="str">
        <f>'5 Driver Data'!B3392</f>
        <v>3384</v>
      </c>
      <c r="C3392" s="193">
        <f>'5 Driver Data'!C3392</f>
        <v>0</v>
      </c>
      <c r="D3392" s="192">
        <f>'5 Driver Data'!D3392</f>
        <v>0</v>
      </c>
      <c r="E3392" s="191">
        <f>'5 Driver Data'!E3392</f>
        <v>0</v>
      </c>
      <c r="F3392" s="191">
        <f>'5 Driver Data'!F3392</f>
        <v>0</v>
      </c>
      <c r="G3392" s="191">
        <f>'5 Driver Data'!G3392</f>
        <v>0</v>
      </c>
      <c r="H3392" s="191">
        <f>'5 Driver Data'!H3392</f>
        <v>0</v>
      </c>
      <c r="I3392" s="191">
        <f>'5 Driver Data'!I3392</f>
        <v>0</v>
      </c>
      <c r="J3392" s="191">
        <f>'5 Driver Data'!J3392</f>
        <v>0</v>
      </c>
      <c r="K3392" s="206">
        <f>'5 Driver Data'!K3392</f>
        <v>0</v>
      </c>
      <c r="L3392" s="1"/>
      <c r="M3392" s="216" t="str">
        <f>IF(D3392=0,"Blank",'3 Model Input'!E$44*'3 Model Input'!E$45)</f>
        <v>Blank</v>
      </c>
      <c r="N3392" s="197" t="str">
        <f t="shared" si="550"/>
        <v>Blank</v>
      </c>
      <c r="O3392" s="197" t="str">
        <f>IF(D3392=0,"Blank",'3 Model Input'!E$49*(1-'3 Model Input'!E$51))</f>
        <v>Blank</v>
      </c>
      <c r="P3392" s="197" t="str">
        <f t="shared" si="551"/>
        <v>Blank</v>
      </c>
      <c r="Q3392" s="197" t="str">
        <f>IF(D3392=0,"Blank",IF(D3392="BEV",E3392*(1-'3 Model Input'!E$54), E3392))</f>
        <v>Blank</v>
      </c>
      <c r="R3392" s="198" t="str">
        <f>IF(D3392=0,"Blank",IF(D3392="PHEV",F3392/G3392,F3392*(1-'3 Model Input'!E$54)/G3392))</f>
        <v>Blank</v>
      </c>
      <c r="S3392" s="198" t="str">
        <f>IF(D3392=0,"Blank",IF(D3392="PHEV",MIN(M3392,E3392),MIN(M3392,(E3392*(1-'3 Model Input'!E$54)))))</f>
        <v>Blank</v>
      </c>
      <c r="T3392" s="217" t="str">
        <f t="shared" si="552"/>
        <v>Blank</v>
      </c>
      <c r="U3392" s="89"/>
      <c r="V3392" s="216" t="str">
        <f>IF(D3392=0,"Blank",P3392*'3 Model Input'!E$50)</f>
        <v>Blank</v>
      </c>
      <c r="W3392" s="197" t="str">
        <f t="shared" si="553"/>
        <v>Blank</v>
      </c>
      <c r="X3392" s="197" t="str">
        <f t="shared" si="554"/>
        <v>Blank</v>
      </c>
      <c r="Y3392" s="197" t="str">
        <f t="shared" si="555"/>
        <v>Blank</v>
      </c>
      <c r="Z3392" s="197" t="str">
        <f t="shared" si="556"/>
        <v>Blank</v>
      </c>
      <c r="AA3392" s="223" t="str" cm="1">
        <f t="array" ref="AA3392">_xlfn.IFS(ISTEXT('3 Model Input'!F$70),"Missing",ISTEXT('3 Model Input'!I$70),"Missing",ISNUMBER('3 Model Input'!K$70),'3 Model Input'!K$70*P3392)</f>
        <v>Missing</v>
      </c>
      <c r="AB3392" s="89"/>
      <c r="AC3392" s="227" t="str" cm="1">
        <f t="array" ref="AC3392">IF(D3392=0,"Blank",_xlfn.IFS('3 Model Input'!E$61=1,(V3392*G3392)/T3392,'3 Model Input'!E$61=2,(W3392*G3392)/T3392,'3 Model Input'!E$61=3,(X3392*G3392)/T3392,'3 Model Input'!E$61=4,(Y3392*G3392)/T3392,'3 Model Input'!E$61=5,(Z3392*G3392)/T3392, ISTEXT('3 Model Input'!E$61),"Missing",'3 Model Input'!E$61=6,(AA3392*G3392)/T3392))</f>
        <v>Blank</v>
      </c>
      <c r="AD3392" s="202" t="str">
        <f t="shared" si="557"/>
        <v>Blank</v>
      </c>
      <c r="AE3392" s="202" t="str">
        <f t="shared" si="558"/>
        <v>Blank</v>
      </c>
      <c r="AF3392" s="217" t="str">
        <f t="shared" si="559"/>
        <v>Blank</v>
      </c>
      <c r="AG3392" s="9" t="str" cm="1">
        <f t="array" ref="AG3392">_xlfn.IFS(ISNUMBER(AC3392), "", ISNUMBER(SEARCH("Blank", AC3392)), "", ISERROR(AC3392), "Bad input on tab 3")</f>
        <v/>
      </c>
    </row>
    <row r="3393" spans="2:33" ht="15" customHeight="1" x14ac:dyDescent="0.75">
      <c r="B3393" s="205" t="str">
        <f>'5 Driver Data'!B3393</f>
        <v>3385</v>
      </c>
      <c r="C3393" s="193">
        <f>'5 Driver Data'!C3393</f>
        <v>0</v>
      </c>
      <c r="D3393" s="192">
        <f>'5 Driver Data'!D3393</f>
        <v>0</v>
      </c>
      <c r="E3393" s="191">
        <f>'5 Driver Data'!E3393</f>
        <v>0</v>
      </c>
      <c r="F3393" s="191">
        <f>'5 Driver Data'!F3393</f>
        <v>0</v>
      </c>
      <c r="G3393" s="191">
        <f>'5 Driver Data'!G3393</f>
        <v>0</v>
      </c>
      <c r="H3393" s="191">
        <f>'5 Driver Data'!H3393</f>
        <v>0</v>
      </c>
      <c r="I3393" s="191">
        <f>'5 Driver Data'!I3393</f>
        <v>0</v>
      </c>
      <c r="J3393" s="191">
        <f>'5 Driver Data'!J3393</f>
        <v>0</v>
      </c>
      <c r="K3393" s="206">
        <f>'5 Driver Data'!K3393</f>
        <v>0</v>
      </c>
      <c r="L3393" s="1"/>
      <c r="M3393" s="216" t="str">
        <f>IF(D3393=0,"Blank",'3 Model Input'!E$44*'3 Model Input'!E$45)</f>
        <v>Blank</v>
      </c>
      <c r="N3393" s="197" t="str">
        <f t="shared" si="550"/>
        <v>Blank</v>
      </c>
      <c r="O3393" s="197" t="str">
        <f>IF(D3393=0,"Blank",'3 Model Input'!E$49*(1-'3 Model Input'!E$51))</f>
        <v>Blank</v>
      </c>
      <c r="P3393" s="197" t="str">
        <f t="shared" si="551"/>
        <v>Blank</v>
      </c>
      <c r="Q3393" s="197" t="str">
        <f>IF(D3393=0,"Blank",IF(D3393="BEV",E3393*(1-'3 Model Input'!E$54), E3393))</f>
        <v>Blank</v>
      </c>
      <c r="R3393" s="198" t="str">
        <f>IF(D3393=0,"Blank",IF(D3393="PHEV",F3393/G3393,F3393*(1-'3 Model Input'!E$54)/G3393))</f>
        <v>Blank</v>
      </c>
      <c r="S3393" s="198" t="str">
        <f>IF(D3393=0,"Blank",IF(D3393="PHEV",MIN(M3393,E3393),MIN(M3393,(E3393*(1-'3 Model Input'!E$54)))))</f>
        <v>Blank</v>
      </c>
      <c r="T3393" s="217" t="str">
        <f t="shared" si="552"/>
        <v>Blank</v>
      </c>
      <c r="U3393" s="89"/>
      <c r="V3393" s="216" t="str">
        <f>IF(D3393=0,"Blank",P3393*'3 Model Input'!E$50)</f>
        <v>Blank</v>
      </c>
      <c r="W3393" s="197" t="str">
        <f t="shared" si="553"/>
        <v>Blank</v>
      </c>
      <c r="X3393" s="197" t="str">
        <f t="shared" si="554"/>
        <v>Blank</v>
      </c>
      <c r="Y3393" s="197" t="str">
        <f t="shared" si="555"/>
        <v>Blank</v>
      </c>
      <c r="Z3393" s="197" t="str">
        <f t="shared" si="556"/>
        <v>Blank</v>
      </c>
      <c r="AA3393" s="223" t="str" cm="1">
        <f t="array" ref="AA3393">_xlfn.IFS(ISTEXT('3 Model Input'!F$70),"Missing",ISTEXT('3 Model Input'!I$70),"Missing",ISNUMBER('3 Model Input'!K$70),'3 Model Input'!K$70*P3393)</f>
        <v>Missing</v>
      </c>
      <c r="AB3393" s="89"/>
      <c r="AC3393" s="227" t="str" cm="1">
        <f t="array" ref="AC3393">IF(D3393=0,"Blank",_xlfn.IFS('3 Model Input'!E$61=1,(V3393*G3393)/T3393,'3 Model Input'!E$61=2,(W3393*G3393)/T3393,'3 Model Input'!E$61=3,(X3393*G3393)/T3393,'3 Model Input'!E$61=4,(Y3393*G3393)/T3393,'3 Model Input'!E$61=5,(Z3393*G3393)/T3393, ISTEXT('3 Model Input'!E$61),"Missing",'3 Model Input'!E$61=6,(AA3393*G3393)/T3393))</f>
        <v>Blank</v>
      </c>
      <c r="AD3393" s="202" t="str">
        <f t="shared" si="557"/>
        <v>Blank</v>
      </c>
      <c r="AE3393" s="202" t="str">
        <f t="shared" si="558"/>
        <v>Blank</v>
      </c>
      <c r="AF3393" s="217" t="str">
        <f t="shared" si="559"/>
        <v>Blank</v>
      </c>
      <c r="AG3393" s="9" t="str" cm="1">
        <f t="array" ref="AG3393">_xlfn.IFS(ISNUMBER(AC3393), "", ISNUMBER(SEARCH("Blank", AC3393)), "", ISERROR(AC3393), "Bad input on tab 3")</f>
        <v/>
      </c>
    </row>
    <row r="3394" spans="2:33" ht="15" customHeight="1" x14ac:dyDescent="0.75">
      <c r="B3394" s="205" t="str">
        <f>'5 Driver Data'!B3394</f>
        <v>3386</v>
      </c>
      <c r="C3394" s="193">
        <f>'5 Driver Data'!C3394</f>
        <v>0</v>
      </c>
      <c r="D3394" s="192">
        <f>'5 Driver Data'!D3394</f>
        <v>0</v>
      </c>
      <c r="E3394" s="191">
        <f>'5 Driver Data'!E3394</f>
        <v>0</v>
      </c>
      <c r="F3394" s="191">
        <f>'5 Driver Data'!F3394</f>
        <v>0</v>
      </c>
      <c r="G3394" s="191">
        <f>'5 Driver Data'!G3394</f>
        <v>0</v>
      </c>
      <c r="H3394" s="191">
        <f>'5 Driver Data'!H3394</f>
        <v>0</v>
      </c>
      <c r="I3394" s="191">
        <f>'5 Driver Data'!I3394</f>
        <v>0</v>
      </c>
      <c r="J3394" s="191">
        <f>'5 Driver Data'!J3394</f>
        <v>0</v>
      </c>
      <c r="K3394" s="206">
        <f>'5 Driver Data'!K3394</f>
        <v>0</v>
      </c>
      <c r="L3394" s="1"/>
      <c r="M3394" s="216" t="str">
        <f>IF(D3394=0,"Blank",'3 Model Input'!E$44*'3 Model Input'!E$45)</f>
        <v>Blank</v>
      </c>
      <c r="N3394" s="197" t="str">
        <f t="shared" si="550"/>
        <v>Blank</v>
      </c>
      <c r="O3394" s="197" t="str">
        <f>IF(D3394=0,"Blank",'3 Model Input'!E$49*(1-'3 Model Input'!E$51))</f>
        <v>Blank</v>
      </c>
      <c r="P3394" s="197" t="str">
        <f t="shared" si="551"/>
        <v>Blank</v>
      </c>
      <c r="Q3394" s="197" t="str">
        <f>IF(D3394=0,"Blank",IF(D3394="BEV",E3394*(1-'3 Model Input'!E$54), E3394))</f>
        <v>Blank</v>
      </c>
      <c r="R3394" s="198" t="str">
        <f>IF(D3394=0,"Blank",IF(D3394="PHEV",F3394/G3394,F3394*(1-'3 Model Input'!E$54)/G3394))</f>
        <v>Blank</v>
      </c>
      <c r="S3394" s="198" t="str">
        <f>IF(D3394=0,"Blank",IF(D3394="PHEV",MIN(M3394,E3394),MIN(M3394,(E3394*(1-'3 Model Input'!E$54)))))</f>
        <v>Blank</v>
      </c>
      <c r="T3394" s="217" t="str">
        <f t="shared" si="552"/>
        <v>Blank</v>
      </c>
      <c r="U3394" s="89"/>
      <c r="V3394" s="216" t="str">
        <f>IF(D3394=0,"Blank",P3394*'3 Model Input'!E$50)</f>
        <v>Blank</v>
      </c>
      <c r="W3394" s="197" t="str">
        <f t="shared" si="553"/>
        <v>Blank</v>
      </c>
      <c r="X3394" s="197" t="str">
        <f t="shared" si="554"/>
        <v>Blank</v>
      </c>
      <c r="Y3394" s="197" t="str">
        <f t="shared" si="555"/>
        <v>Blank</v>
      </c>
      <c r="Z3394" s="197" t="str">
        <f t="shared" si="556"/>
        <v>Blank</v>
      </c>
      <c r="AA3394" s="223" t="str" cm="1">
        <f t="array" ref="AA3394">_xlfn.IFS(ISTEXT('3 Model Input'!F$70),"Missing",ISTEXT('3 Model Input'!I$70),"Missing",ISNUMBER('3 Model Input'!K$70),'3 Model Input'!K$70*P3394)</f>
        <v>Missing</v>
      </c>
      <c r="AB3394" s="89"/>
      <c r="AC3394" s="227" t="str" cm="1">
        <f t="array" ref="AC3394">IF(D3394=0,"Blank",_xlfn.IFS('3 Model Input'!E$61=1,(V3394*G3394)/T3394,'3 Model Input'!E$61=2,(W3394*G3394)/T3394,'3 Model Input'!E$61=3,(X3394*G3394)/T3394,'3 Model Input'!E$61=4,(Y3394*G3394)/T3394,'3 Model Input'!E$61=5,(Z3394*G3394)/T3394, ISTEXT('3 Model Input'!E$61),"Missing",'3 Model Input'!E$61=6,(AA3394*G3394)/T3394))</f>
        <v>Blank</v>
      </c>
      <c r="AD3394" s="202" t="str">
        <f t="shared" si="557"/>
        <v>Blank</v>
      </c>
      <c r="AE3394" s="202" t="str">
        <f t="shared" si="558"/>
        <v>Blank</v>
      </c>
      <c r="AF3394" s="217" t="str">
        <f t="shared" si="559"/>
        <v>Blank</v>
      </c>
      <c r="AG3394" s="9" t="str" cm="1">
        <f t="array" ref="AG3394">_xlfn.IFS(ISNUMBER(AC3394), "", ISNUMBER(SEARCH("Blank", AC3394)), "", ISERROR(AC3394), "Bad input on tab 3")</f>
        <v/>
      </c>
    </row>
    <row r="3395" spans="2:33" ht="15" customHeight="1" x14ac:dyDescent="0.75">
      <c r="B3395" s="205" t="str">
        <f>'5 Driver Data'!B3395</f>
        <v>3387</v>
      </c>
      <c r="C3395" s="193">
        <f>'5 Driver Data'!C3395</f>
        <v>0</v>
      </c>
      <c r="D3395" s="192">
        <f>'5 Driver Data'!D3395</f>
        <v>0</v>
      </c>
      <c r="E3395" s="191">
        <f>'5 Driver Data'!E3395</f>
        <v>0</v>
      </c>
      <c r="F3395" s="191">
        <f>'5 Driver Data'!F3395</f>
        <v>0</v>
      </c>
      <c r="G3395" s="191">
        <f>'5 Driver Data'!G3395</f>
        <v>0</v>
      </c>
      <c r="H3395" s="191">
        <f>'5 Driver Data'!H3395</f>
        <v>0</v>
      </c>
      <c r="I3395" s="191">
        <f>'5 Driver Data'!I3395</f>
        <v>0</v>
      </c>
      <c r="J3395" s="191">
        <f>'5 Driver Data'!J3395</f>
        <v>0</v>
      </c>
      <c r="K3395" s="206">
        <f>'5 Driver Data'!K3395</f>
        <v>0</v>
      </c>
      <c r="L3395" s="1"/>
      <c r="M3395" s="216" t="str">
        <f>IF(D3395=0,"Blank",'3 Model Input'!E$44*'3 Model Input'!E$45)</f>
        <v>Blank</v>
      </c>
      <c r="N3395" s="197" t="str">
        <f t="shared" si="550"/>
        <v>Blank</v>
      </c>
      <c r="O3395" s="197" t="str">
        <f>IF(D3395=0,"Blank",'3 Model Input'!E$49*(1-'3 Model Input'!E$51))</f>
        <v>Blank</v>
      </c>
      <c r="P3395" s="197" t="str">
        <f t="shared" si="551"/>
        <v>Blank</v>
      </c>
      <c r="Q3395" s="197" t="str">
        <f>IF(D3395=0,"Blank",IF(D3395="BEV",E3395*(1-'3 Model Input'!E$54), E3395))</f>
        <v>Blank</v>
      </c>
      <c r="R3395" s="198" t="str">
        <f>IF(D3395=0,"Blank",IF(D3395="PHEV",F3395/G3395,F3395*(1-'3 Model Input'!E$54)/G3395))</f>
        <v>Blank</v>
      </c>
      <c r="S3395" s="198" t="str">
        <f>IF(D3395=0,"Blank",IF(D3395="PHEV",MIN(M3395,E3395),MIN(M3395,(E3395*(1-'3 Model Input'!E$54)))))</f>
        <v>Blank</v>
      </c>
      <c r="T3395" s="217" t="str">
        <f t="shared" si="552"/>
        <v>Blank</v>
      </c>
      <c r="U3395" s="89"/>
      <c r="V3395" s="216" t="str">
        <f>IF(D3395=0,"Blank",P3395*'3 Model Input'!E$50)</f>
        <v>Blank</v>
      </c>
      <c r="W3395" s="197" t="str">
        <f t="shared" si="553"/>
        <v>Blank</v>
      </c>
      <c r="X3395" s="197" t="str">
        <f t="shared" si="554"/>
        <v>Blank</v>
      </c>
      <c r="Y3395" s="197" t="str">
        <f t="shared" si="555"/>
        <v>Blank</v>
      </c>
      <c r="Z3395" s="197" t="str">
        <f t="shared" si="556"/>
        <v>Blank</v>
      </c>
      <c r="AA3395" s="223" t="str" cm="1">
        <f t="array" ref="AA3395">_xlfn.IFS(ISTEXT('3 Model Input'!F$70),"Missing",ISTEXT('3 Model Input'!I$70),"Missing",ISNUMBER('3 Model Input'!K$70),'3 Model Input'!K$70*P3395)</f>
        <v>Missing</v>
      </c>
      <c r="AB3395" s="89"/>
      <c r="AC3395" s="227" t="str" cm="1">
        <f t="array" ref="AC3395">IF(D3395=0,"Blank",_xlfn.IFS('3 Model Input'!E$61=1,(V3395*G3395)/T3395,'3 Model Input'!E$61=2,(W3395*G3395)/T3395,'3 Model Input'!E$61=3,(X3395*G3395)/T3395,'3 Model Input'!E$61=4,(Y3395*G3395)/T3395,'3 Model Input'!E$61=5,(Z3395*G3395)/T3395, ISTEXT('3 Model Input'!E$61),"Missing",'3 Model Input'!E$61=6,(AA3395*G3395)/T3395))</f>
        <v>Blank</v>
      </c>
      <c r="AD3395" s="202" t="str">
        <f t="shared" si="557"/>
        <v>Blank</v>
      </c>
      <c r="AE3395" s="202" t="str">
        <f t="shared" si="558"/>
        <v>Blank</v>
      </c>
      <c r="AF3395" s="217" t="str">
        <f t="shared" si="559"/>
        <v>Blank</v>
      </c>
      <c r="AG3395" s="9" t="str" cm="1">
        <f t="array" ref="AG3395">_xlfn.IFS(ISNUMBER(AC3395), "", ISNUMBER(SEARCH("Blank", AC3395)), "", ISERROR(AC3395), "Bad input on tab 3")</f>
        <v/>
      </c>
    </row>
    <row r="3396" spans="2:33" ht="15" customHeight="1" x14ac:dyDescent="0.75">
      <c r="B3396" s="205" t="str">
        <f>'5 Driver Data'!B3396</f>
        <v>3388</v>
      </c>
      <c r="C3396" s="193">
        <f>'5 Driver Data'!C3396</f>
        <v>0</v>
      </c>
      <c r="D3396" s="192">
        <f>'5 Driver Data'!D3396</f>
        <v>0</v>
      </c>
      <c r="E3396" s="191">
        <f>'5 Driver Data'!E3396</f>
        <v>0</v>
      </c>
      <c r="F3396" s="191">
        <f>'5 Driver Data'!F3396</f>
        <v>0</v>
      </c>
      <c r="G3396" s="191">
        <f>'5 Driver Data'!G3396</f>
        <v>0</v>
      </c>
      <c r="H3396" s="191">
        <f>'5 Driver Data'!H3396</f>
        <v>0</v>
      </c>
      <c r="I3396" s="191">
        <f>'5 Driver Data'!I3396</f>
        <v>0</v>
      </c>
      <c r="J3396" s="191">
        <f>'5 Driver Data'!J3396</f>
        <v>0</v>
      </c>
      <c r="K3396" s="206">
        <f>'5 Driver Data'!K3396</f>
        <v>0</v>
      </c>
      <c r="L3396" s="1"/>
      <c r="M3396" s="216" t="str">
        <f>IF(D3396=0,"Blank",'3 Model Input'!E$44*'3 Model Input'!E$45)</f>
        <v>Blank</v>
      </c>
      <c r="N3396" s="197" t="str">
        <f t="shared" si="550"/>
        <v>Blank</v>
      </c>
      <c r="O3396" s="197" t="str">
        <f>IF(D3396=0,"Blank",'3 Model Input'!E$49*(1-'3 Model Input'!E$51))</f>
        <v>Blank</v>
      </c>
      <c r="P3396" s="197" t="str">
        <f t="shared" si="551"/>
        <v>Blank</v>
      </c>
      <c r="Q3396" s="197" t="str">
        <f>IF(D3396=0,"Blank",IF(D3396="BEV",E3396*(1-'3 Model Input'!E$54), E3396))</f>
        <v>Blank</v>
      </c>
      <c r="R3396" s="198" t="str">
        <f>IF(D3396=0,"Blank",IF(D3396="PHEV",F3396/G3396,F3396*(1-'3 Model Input'!E$54)/G3396))</f>
        <v>Blank</v>
      </c>
      <c r="S3396" s="198" t="str">
        <f>IF(D3396=0,"Blank",IF(D3396="PHEV",MIN(M3396,E3396),MIN(M3396,(E3396*(1-'3 Model Input'!E$54)))))</f>
        <v>Blank</v>
      </c>
      <c r="T3396" s="217" t="str">
        <f t="shared" si="552"/>
        <v>Blank</v>
      </c>
      <c r="U3396" s="89"/>
      <c r="V3396" s="216" t="str">
        <f>IF(D3396=0,"Blank",P3396*'3 Model Input'!E$50)</f>
        <v>Blank</v>
      </c>
      <c r="W3396" s="197" t="str">
        <f t="shared" si="553"/>
        <v>Blank</v>
      </c>
      <c r="X3396" s="197" t="str">
        <f t="shared" si="554"/>
        <v>Blank</v>
      </c>
      <c r="Y3396" s="197" t="str">
        <f t="shared" si="555"/>
        <v>Blank</v>
      </c>
      <c r="Z3396" s="197" t="str">
        <f t="shared" si="556"/>
        <v>Blank</v>
      </c>
      <c r="AA3396" s="223" t="str" cm="1">
        <f t="array" ref="AA3396">_xlfn.IFS(ISTEXT('3 Model Input'!F$70),"Missing",ISTEXT('3 Model Input'!I$70),"Missing",ISNUMBER('3 Model Input'!K$70),'3 Model Input'!K$70*P3396)</f>
        <v>Missing</v>
      </c>
      <c r="AB3396" s="89"/>
      <c r="AC3396" s="227" t="str" cm="1">
        <f t="array" ref="AC3396">IF(D3396=0,"Blank",_xlfn.IFS('3 Model Input'!E$61=1,(V3396*G3396)/T3396,'3 Model Input'!E$61=2,(W3396*G3396)/T3396,'3 Model Input'!E$61=3,(X3396*G3396)/T3396,'3 Model Input'!E$61=4,(Y3396*G3396)/T3396,'3 Model Input'!E$61=5,(Z3396*G3396)/T3396, ISTEXT('3 Model Input'!E$61),"Missing",'3 Model Input'!E$61=6,(AA3396*G3396)/T3396))</f>
        <v>Blank</v>
      </c>
      <c r="AD3396" s="202" t="str">
        <f t="shared" si="557"/>
        <v>Blank</v>
      </c>
      <c r="AE3396" s="202" t="str">
        <f t="shared" si="558"/>
        <v>Blank</v>
      </c>
      <c r="AF3396" s="217" t="str">
        <f t="shared" si="559"/>
        <v>Blank</v>
      </c>
      <c r="AG3396" s="9" t="str" cm="1">
        <f t="array" ref="AG3396">_xlfn.IFS(ISNUMBER(AC3396), "", ISNUMBER(SEARCH("Blank", AC3396)), "", ISERROR(AC3396), "Bad input on tab 3")</f>
        <v/>
      </c>
    </row>
    <row r="3397" spans="2:33" ht="15" customHeight="1" x14ac:dyDescent="0.75">
      <c r="B3397" s="205" t="str">
        <f>'5 Driver Data'!B3397</f>
        <v>3389</v>
      </c>
      <c r="C3397" s="193">
        <f>'5 Driver Data'!C3397</f>
        <v>0</v>
      </c>
      <c r="D3397" s="192">
        <f>'5 Driver Data'!D3397</f>
        <v>0</v>
      </c>
      <c r="E3397" s="191">
        <f>'5 Driver Data'!E3397</f>
        <v>0</v>
      </c>
      <c r="F3397" s="191">
        <f>'5 Driver Data'!F3397</f>
        <v>0</v>
      </c>
      <c r="G3397" s="191">
        <f>'5 Driver Data'!G3397</f>
        <v>0</v>
      </c>
      <c r="H3397" s="191">
        <f>'5 Driver Data'!H3397</f>
        <v>0</v>
      </c>
      <c r="I3397" s="191">
        <f>'5 Driver Data'!I3397</f>
        <v>0</v>
      </c>
      <c r="J3397" s="191">
        <f>'5 Driver Data'!J3397</f>
        <v>0</v>
      </c>
      <c r="K3397" s="206">
        <f>'5 Driver Data'!K3397</f>
        <v>0</v>
      </c>
      <c r="L3397" s="1"/>
      <c r="M3397" s="216" t="str">
        <f>IF(D3397=0,"Blank",'3 Model Input'!E$44*'3 Model Input'!E$45)</f>
        <v>Blank</v>
      </c>
      <c r="N3397" s="197" t="str">
        <f t="shared" si="550"/>
        <v>Blank</v>
      </c>
      <c r="O3397" s="197" t="str">
        <f>IF(D3397=0,"Blank",'3 Model Input'!E$49*(1-'3 Model Input'!E$51))</f>
        <v>Blank</v>
      </c>
      <c r="P3397" s="197" t="str">
        <f t="shared" si="551"/>
        <v>Blank</v>
      </c>
      <c r="Q3397" s="197" t="str">
        <f>IF(D3397=0,"Blank",IF(D3397="BEV",E3397*(1-'3 Model Input'!E$54), E3397))</f>
        <v>Blank</v>
      </c>
      <c r="R3397" s="198" t="str">
        <f>IF(D3397=0,"Blank",IF(D3397="PHEV",F3397/G3397,F3397*(1-'3 Model Input'!E$54)/G3397))</f>
        <v>Blank</v>
      </c>
      <c r="S3397" s="198" t="str">
        <f>IF(D3397=0,"Blank",IF(D3397="PHEV",MIN(M3397,E3397),MIN(M3397,(E3397*(1-'3 Model Input'!E$54)))))</f>
        <v>Blank</v>
      </c>
      <c r="T3397" s="217" t="str">
        <f t="shared" si="552"/>
        <v>Blank</v>
      </c>
      <c r="U3397" s="89"/>
      <c r="V3397" s="216" t="str">
        <f>IF(D3397=0,"Blank",P3397*'3 Model Input'!E$50)</f>
        <v>Blank</v>
      </c>
      <c r="W3397" s="197" t="str">
        <f t="shared" si="553"/>
        <v>Blank</v>
      </c>
      <c r="X3397" s="197" t="str">
        <f t="shared" si="554"/>
        <v>Blank</v>
      </c>
      <c r="Y3397" s="197" t="str">
        <f t="shared" si="555"/>
        <v>Blank</v>
      </c>
      <c r="Z3397" s="197" t="str">
        <f t="shared" si="556"/>
        <v>Blank</v>
      </c>
      <c r="AA3397" s="223" t="str" cm="1">
        <f t="array" ref="AA3397">_xlfn.IFS(ISTEXT('3 Model Input'!F$70),"Missing",ISTEXT('3 Model Input'!I$70),"Missing",ISNUMBER('3 Model Input'!K$70),'3 Model Input'!K$70*P3397)</f>
        <v>Missing</v>
      </c>
      <c r="AB3397" s="89"/>
      <c r="AC3397" s="227" t="str" cm="1">
        <f t="array" ref="AC3397">IF(D3397=0,"Blank",_xlfn.IFS('3 Model Input'!E$61=1,(V3397*G3397)/T3397,'3 Model Input'!E$61=2,(W3397*G3397)/T3397,'3 Model Input'!E$61=3,(X3397*G3397)/T3397,'3 Model Input'!E$61=4,(Y3397*G3397)/T3397,'3 Model Input'!E$61=5,(Z3397*G3397)/T3397, ISTEXT('3 Model Input'!E$61),"Missing",'3 Model Input'!E$61=6,(AA3397*G3397)/T3397))</f>
        <v>Blank</v>
      </c>
      <c r="AD3397" s="202" t="str">
        <f t="shared" si="557"/>
        <v>Blank</v>
      </c>
      <c r="AE3397" s="202" t="str">
        <f t="shared" si="558"/>
        <v>Blank</v>
      </c>
      <c r="AF3397" s="217" t="str">
        <f t="shared" si="559"/>
        <v>Blank</v>
      </c>
      <c r="AG3397" s="9" t="str" cm="1">
        <f t="array" ref="AG3397">_xlfn.IFS(ISNUMBER(AC3397), "", ISNUMBER(SEARCH("Blank", AC3397)), "", ISERROR(AC3397), "Bad input on tab 3")</f>
        <v/>
      </c>
    </row>
    <row r="3398" spans="2:33" ht="15" customHeight="1" x14ac:dyDescent="0.75">
      <c r="B3398" s="205" t="str">
        <f>'5 Driver Data'!B3398</f>
        <v>3390</v>
      </c>
      <c r="C3398" s="193">
        <f>'5 Driver Data'!C3398</f>
        <v>0</v>
      </c>
      <c r="D3398" s="192">
        <f>'5 Driver Data'!D3398</f>
        <v>0</v>
      </c>
      <c r="E3398" s="191">
        <f>'5 Driver Data'!E3398</f>
        <v>0</v>
      </c>
      <c r="F3398" s="191">
        <f>'5 Driver Data'!F3398</f>
        <v>0</v>
      </c>
      <c r="G3398" s="191">
        <f>'5 Driver Data'!G3398</f>
        <v>0</v>
      </c>
      <c r="H3398" s="191">
        <f>'5 Driver Data'!H3398</f>
        <v>0</v>
      </c>
      <c r="I3398" s="191">
        <f>'5 Driver Data'!I3398</f>
        <v>0</v>
      </c>
      <c r="J3398" s="191">
        <f>'5 Driver Data'!J3398</f>
        <v>0</v>
      </c>
      <c r="K3398" s="206">
        <f>'5 Driver Data'!K3398</f>
        <v>0</v>
      </c>
      <c r="L3398" s="1"/>
      <c r="M3398" s="216" t="str">
        <f>IF(D3398=0,"Blank",'3 Model Input'!E$44*'3 Model Input'!E$45)</f>
        <v>Blank</v>
      </c>
      <c r="N3398" s="197" t="str">
        <f t="shared" si="550"/>
        <v>Blank</v>
      </c>
      <c r="O3398" s="197" t="str">
        <f>IF(D3398=0,"Blank",'3 Model Input'!E$49*(1-'3 Model Input'!E$51))</f>
        <v>Blank</v>
      </c>
      <c r="P3398" s="197" t="str">
        <f t="shared" si="551"/>
        <v>Blank</v>
      </c>
      <c r="Q3398" s="197" t="str">
        <f>IF(D3398=0,"Blank",IF(D3398="BEV",E3398*(1-'3 Model Input'!E$54), E3398))</f>
        <v>Blank</v>
      </c>
      <c r="R3398" s="198" t="str">
        <f>IF(D3398=0,"Blank",IF(D3398="PHEV",F3398/G3398,F3398*(1-'3 Model Input'!E$54)/G3398))</f>
        <v>Blank</v>
      </c>
      <c r="S3398" s="198" t="str">
        <f>IF(D3398=0,"Blank",IF(D3398="PHEV",MIN(M3398,E3398),MIN(M3398,(E3398*(1-'3 Model Input'!E$54)))))</f>
        <v>Blank</v>
      </c>
      <c r="T3398" s="217" t="str">
        <f t="shared" si="552"/>
        <v>Blank</v>
      </c>
      <c r="U3398" s="89"/>
      <c r="V3398" s="216" t="str">
        <f>IF(D3398=0,"Blank",P3398*'3 Model Input'!E$50)</f>
        <v>Blank</v>
      </c>
      <c r="W3398" s="197" t="str">
        <f t="shared" si="553"/>
        <v>Blank</v>
      </c>
      <c r="X3398" s="197" t="str">
        <f t="shared" si="554"/>
        <v>Blank</v>
      </c>
      <c r="Y3398" s="197" t="str">
        <f t="shared" si="555"/>
        <v>Blank</v>
      </c>
      <c r="Z3398" s="197" t="str">
        <f t="shared" si="556"/>
        <v>Blank</v>
      </c>
      <c r="AA3398" s="223" t="str" cm="1">
        <f t="array" ref="AA3398">_xlfn.IFS(ISTEXT('3 Model Input'!F$70),"Missing",ISTEXT('3 Model Input'!I$70),"Missing",ISNUMBER('3 Model Input'!K$70),'3 Model Input'!K$70*P3398)</f>
        <v>Missing</v>
      </c>
      <c r="AB3398" s="89"/>
      <c r="AC3398" s="227" t="str" cm="1">
        <f t="array" ref="AC3398">IF(D3398=0,"Blank",_xlfn.IFS('3 Model Input'!E$61=1,(V3398*G3398)/T3398,'3 Model Input'!E$61=2,(W3398*G3398)/T3398,'3 Model Input'!E$61=3,(X3398*G3398)/T3398,'3 Model Input'!E$61=4,(Y3398*G3398)/T3398,'3 Model Input'!E$61=5,(Z3398*G3398)/T3398, ISTEXT('3 Model Input'!E$61),"Missing",'3 Model Input'!E$61=6,(AA3398*G3398)/T3398))</f>
        <v>Blank</v>
      </c>
      <c r="AD3398" s="202" t="str">
        <f t="shared" si="557"/>
        <v>Blank</v>
      </c>
      <c r="AE3398" s="202" t="str">
        <f t="shared" si="558"/>
        <v>Blank</v>
      </c>
      <c r="AF3398" s="217" t="str">
        <f t="shared" si="559"/>
        <v>Blank</v>
      </c>
      <c r="AG3398" s="9" t="str" cm="1">
        <f t="array" ref="AG3398">_xlfn.IFS(ISNUMBER(AC3398), "", ISNUMBER(SEARCH("Blank", AC3398)), "", ISERROR(AC3398), "Bad input on tab 3")</f>
        <v/>
      </c>
    </row>
    <row r="3399" spans="2:33" ht="15" customHeight="1" x14ac:dyDescent="0.75">
      <c r="B3399" s="205" t="str">
        <f>'5 Driver Data'!B3399</f>
        <v>3391</v>
      </c>
      <c r="C3399" s="193">
        <f>'5 Driver Data'!C3399</f>
        <v>0</v>
      </c>
      <c r="D3399" s="192">
        <f>'5 Driver Data'!D3399</f>
        <v>0</v>
      </c>
      <c r="E3399" s="191">
        <f>'5 Driver Data'!E3399</f>
        <v>0</v>
      </c>
      <c r="F3399" s="191">
        <f>'5 Driver Data'!F3399</f>
        <v>0</v>
      </c>
      <c r="G3399" s="191">
        <f>'5 Driver Data'!G3399</f>
        <v>0</v>
      </c>
      <c r="H3399" s="191">
        <f>'5 Driver Data'!H3399</f>
        <v>0</v>
      </c>
      <c r="I3399" s="191">
        <f>'5 Driver Data'!I3399</f>
        <v>0</v>
      </c>
      <c r="J3399" s="191">
        <f>'5 Driver Data'!J3399</f>
        <v>0</v>
      </c>
      <c r="K3399" s="206">
        <f>'5 Driver Data'!K3399</f>
        <v>0</v>
      </c>
      <c r="L3399" s="1"/>
      <c r="M3399" s="216" t="str">
        <f>IF(D3399=0,"Blank",'3 Model Input'!E$44*'3 Model Input'!E$45)</f>
        <v>Blank</v>
      </c>
      <c r="N3399" s="197" t="str">
        <f t="shared" si="550"/>
        <v>Blank</v>
      </c>
      <c r="O3399" s="197" t="str">
        <f>IF(D3399=0,"Blank",'3 Model Input'!E$49*(1-'3 Model Input'!E$51))</f>
        <v>Blank</v>
      </c>
      <c r="P3399" s="197" t="str">
        <f t="shared" si="551"/>
        <v>Blank</v>
      </c>
      <c r="Q3399" s="197" t="str">
        <f>IF(D3399=0,"Blank",IF(D3399="BEV",E3399*(1-'3 Model Input'!E$54), E3399))</f>
        <v>Blank</v>
      </c>
      <c r="R3399" s="198" t="str">
        <f>IF(D3399=0,"Blank",IF(D3399="PHEV",F3399/G3399,F3399*(1-'3 Model Input'!E$54)/G3399))</f>
        <v>Blank</v>
      </c>
      <c r="S3399" s="198" t="str">
        <f>IF(D3399=0,"Blank",IF(D3399="PHEV",MIN(M3399,E3399),MIN(M3399,(E3399*(1-'3 Model Input'!E$54)))))</f>
        <v>Blank</v>
      </c>
      <c r="T3399" s="217" t="str">
        <f t="shared" si="552"/>
        <v>Blank</v>
      </c>
      <c r="U3399" s="89"/>
      <c r="V3399" s="216" t="str">
        <f>IF(D3399=0,"Blank",P3399*'3 Model Input'!E$50)</f>
        <v>Blank</v>
      </c>
      <c r="W3399" s="197" t="str">
        <f t="shared" si="553"/>
        <v>Blank</v>
      </c>
      <c r="X3399" s="197" t="str">
        <f t="shared" si="554"/>
        <v>Blank</v>
      </c>
      <c r="Y3399" s="197" t="str">
        <f t="shared" si="555"/>
        <v>Blank</v>
      </c>
      <c r="Z3399" s="197" t="str">
        <f t="shared" si="556"/>
        <v>Blank</v>
      </c>
      <c r="AA3399" s="223" t="str" cm="1">
        <f t="array" ref="AA3399">_xlfn.IFS(ISTEXT('3 Model Input'!F$70),"Missing",ISTEXT('3 Model Input'!I$70),"Missing",ISNUMBER('3 Model Input'!K$70),'3 Model Input'!K$70*P3399)</f>
        <v>Missing</v>
      </c>
      <c r="AB3399" s="89"/>
      <c r="AC3399" s="227" t="str" cm="1">
        <f t="array" ref="AC3399">IF(D3399=0,"Blank",_xlfn.IFS('3 Model Input'!E$61=1,(V3399*G3399)/T3399,'3 Model Input'!E$61=2,(W3399*G3399)/T3399,'3 Model Input'!E$61=3,(X3399*G3399)/T3399,'3 Model Input'!E$61=4,(Y3399*G3399)/T3399,'3 Model Input'!E$61=5,(Z3399*G3399)/T3399, ISTEXT('3 Model Input'!E$61),"Missing",'3 Model Input'!E$61=6,(AA3399*G3399)/T3399))</f>
        <v>Blank</v>
      </c>
      <c r="AD3399" s="202" t="str">
        <f t="shared" si="557"/>
        <v>Blank</v>
      </c>
      <c r="AE3399" s="202" t="str">
        <f t="shared" si="558"/>
        <v>Blank</v>
      </c>
      <c r="AF3399" s="217" t="str">
        <f t="shared" si="559"/>
        <v>Blank</v>
      </c>
      <c r="AG3399" s="9" t="str" cm="1">
        <f t="array" ref="AG3399">_xlfn.IFS(ISNUMBER(AC3399), "", ISNUMBER(SEARCH("Blank", AC3399)), "", ISERROR(AC3399), "Bad input on tab 3")</f>
        <v/>
      </c>
    </row>
    <row r="3400" spans="2:33" ht="15" customHeight="1" x14ac:dyDescent="0.75">
      <c r="B3400" s="205" t="str">
        <f>'5 Driver Data'!B3400</f>
        <v>3392</v>
      </c>
      <c r="C3400" s="193">
        <f>'5 Driver Data'!C3400</f>
        <v>0</v>
      </c>
      <c r="D3400" s="192">
        <f>'5 Driver Data'!D3400</f>
        <v>0</v>
      </c>
      <c r="E3400" s="191">
        <f>'5 Driver Data'!E3400</f>
        <v>0</v>
      </c>
      <c r="F3400" s="191">
        <f>'5 Driver Data'!F3400</f>
        <v>0</v>
      </c>
      <c r="G3400" s="191">
        <f>'5 Driver Data'!G3400</f>
        <v>0</v>
      </c>
      <c r="H3400" s="191">
        <f>'5 Driver Data'!H3400</f>
        <v>0</v>
      </c>
      <c r="I3400" s="191">
        <f>'5 Driver Data'!I3400</f>
        <v>0</v>
      </c>
      <c r="J3400" s="191">
        <f>'5 Driver Data'!J3400</f>
        <v>0</v>
      </c>
      <c r="K3400" s="206">
        <f>'5 Driver Data'!K3400</f>
        <v>0</v>
      </c>
      <c r="L3400" s="1"/>
      <c r="M3400" s="216" t="str">
        <f>IF(D3400=0,"Blank",'3 Model Input'!E$44*'3 Model Input'!E$45)</f>
        <v>Blank</v>
      </c>
      <c r="N3400" s="197" t="str">
        <f t="shared" si="550"/>
        <v>Blank</v>
      </c>
      <c r="O3400" s="197" t="str">
        <f>IF(D3400=0,"Blank",'3 Model Input'!E$49*(1-'3 Model Input'!E$51))</f>
        <v>Blank</v>
      </c>
      <c r="P3400" s="197" t="str">
        <f t="shared" si="551"/>
        <v>Blank</v>
      </c>
      <c r="Q3400" s="197" t="str">
        <f>IF(D3400=0,"Blank",IF(D3400="BEV",E3400*(1-'3 Model Input'!E$54), E3400))</f>
        <v>Blank</v>
      </c>
      <c r="R3400" s="198" t="str">
        <f>IF(D3400=0,"Blank",IF(D3400="PHEV",F3400/G3400,F3400*(1-'3 Model Input'!E$54)/G3400))</f>
        <v>Blank</v>
      </c>
      <c r="S3400" s="198" t="str">
        <f>IF(D3400=0,"Blank",IF(D3400="PHEV",MIN(M3400,E3400),MIN(M3400,(E3400*(1-'3 Model Input'!E$54)))))</f>
        <v>Blank</v>
      </c>
      <c r="T3400" s="217" t="str">
        <f t="shared" si="552"/>
        <v>Blank</v>
      </c>
      <c r="U3400" s="89"/>
      <c r="V3400" s="216" t="str">
        <f>IF(D3400=0,"Blank",P3400*'3 Model Input'!E$50)</f>
        <v>Blank</v>
      </c>
      <c r="W3400" s="197" t="str">
        <f t="shared" si="553"/>
        <v>Blank</v>
      </c>
      <c r="X3400" s="197" t="str">
        <f t="shared" si="554"/>
        <v>Blank</v>
      </c>
      <c r="Y3400" s="197" t="str">
        <f t="shared" si="555"/>
        <v>Blank</v>
      </c>
      <c r="Z3400" s="197" t="str">
        <f t="shared" si="556"/>
        <v>Blank</v>
      </c>
      <c r="AA3400" s="223" t="str" cm="1">
        <f t="array" ref="AA3400">_xlfn.IFS(ISTEXT('3 Model Input'!F$70),"Missing",ISTEXT('3 Model Input'!I$70),"Missing",ISNUMBER('3 Model Input'!K$70),'3 Model Input'!K$70*P3400)</f>
        <v>Missing</v>
      </c>
      <c r="AB3400" s="89"/>
      <c r="AC3400" s="227" t="str" cm="1">
        <f t="array" ref="AC3400">IF(D3400=0,"Blank",_xlfn.IFS('3 Model Input'!E$61=1,(V3400*G3400)/T3400,'3 Model Input'!E$61=2,(W3400*G3400)/T3400,'3 Model Input'!E$61=3,(X3400*G3400)/T3400,'3 Model Input'!E$61=4,(Y3400*G3400)/T3400,'3 Model Input'!E$61=5,(Z3400*G3400)/T3400, ISTEXT('3 Model Input'!E$61),"Missing",'3 Model Input'!E$61=6,(AA3400*G3400)/T3400))</f>
        <v>Blank</v>
      </c>
      <c r="AD3400" s="202" t="str">
        <f t="shared" si="557"/>
        <v>Blank</v>
      </c>
      <c r="AE3400" s="202" t="str">
        <f t="shared" si="558"/>
        <v>Blank</v>
      </c>
      <c r="AF3400" s="217" t="str">
        <f t="shared" si="559"/>
        <v>Blank</v>
      </c>
      <c r="AG3400" s="9" t="str" cm="1">
        <f t="array" ref="AG3400">_xlfn.IFS(ISNUMBER(AC3400), "", ISNUMBER(SEARCH("Blank", AC3400)), "", ISERROR(AC3400), "Bad input on tab 3")</f>
        <v/>
      </c>
    </row>
    <row r="3401" spans="2:33" ht="15" customHeight="1" x14ac:dyDescent="0.75">
      <c r="B3401" s="205" t="str">
        <f>'5 Driver Data'!B3401</f>
        <v>3393</v>
      </c>
      <c r="C3401" s="193">
        <f>'5 Driver Data'!C3401</f>
        <v>0</v>
      </c>
      <c r="D3401" s="192">
        <f>'5 Driver Data'!D3401</f>
        <v>0</v>
      </c>
      <c r="E3401" s="191">
        <f>'5 Driver Data'!E3401</f>
        <v>0</v>
      </c>
      <c r="F3401" s="191">
        <f>'5 Driver Data'!F3401</f>
        <v>0</v>
      </c>
      <c r="G3401" s="191">
        <f>'5 Driver Data'!G3401</f>
        <v>0</v>
      </c>
      <c r="H3401" s="191">
        <f>'5 Driver Data'!H3401</f>
        <v>0</v>
      </c>
      <c r="I3401" s="191">
        <f>'5 Driver Data'!I3401</f>
        <v>0</v>
      </c>
      <c r="J3401" s="191">
        <f>'5 Driver Data'!J3401</f>
        <v>0</v>
      </c>
      <c r="K3401" s="206">
        <f>'5 Driver Data'!K3401</f>
        <v>0</v>
      </c>
      <c r="L3401" s="1"/>
      <c r="M3401" s="216" t="str">
        <f>IF(D3401=0,"Blank",'3 Model Input'!E$44*'3 Model Input'!E$45)</f>
        <v>Blank</v>
      </c>
      <c r="N3401" s="197" t="str">
        <f t="shared" si="550"/>
        <v>Blank</v>
      </c>
      <c r="O3401" s="197" t="str">
        <f>IF(D3401=0,"Blank",'3 Model Input'!E$49*(1-'3 Model Input'!E$51))</f>
        <v>Blank</v>
      </c>
      <c r="P3401" s="197" t="str">
        <f t="shared" si="551"/>
        <v>Blank</v>
      </c>
      <c r="Q3401" s="197" t="str">
        <f>IF(D3401=0,"Blank",IF(D3401="BEV",E3401*(1-'3 Model Input'!E$54), E3401))</f>
        <v>Blank</v>
      </c>
      <c r="R3401" s="198" t="str">
        <f>IF(D3401=0,"Blank",IF(D3401="PHEV",F3401/G3401,F3401*(1-'3 Model Input'!E$54)/G3401))</f>
        <v>Blank</v>
      </c>
      <c r="S3401" s="198" t="str">
        <f>IF(D3401=0,"Blank",IF(D3401="PHEV",MIN(M3401,E3401),MIN(M3401,(E3401*(1-'3 Model Input'!E$54)))))</f>
        <v>Blank</v>
      </c>
      <c r="T3401" s="217" t="str">
        <f t="shared" si="552"/>
        <v>Blank</v>
      </c>
      <c r="U3401" s="89"/>
      <c r="V3401" s="216" t="str">
        <f>IF(D3401=0,"Blank",P3401*'3 Model Input'!E$50)</f>
        <v>Blank</v>
      </c>
      <c r="W3401" s="197" t="str">
        <f t="shared" si="553"/>
        <v>Blank</v>
      </c>
      <c r="X3401" s="197" t="str">
        <f t="shared" si="554"/>
        <v>Blank</v>
      </c>
      <c r="Y3401" s="197" t="str">
        <f t="shared" si="555"/>
        <v>Blank</v>
      </c>
      <c r="Z3401" s="197" t="str">
        <f t="shared" si="556"/>
        <v>Blank</v>
      </c>
      <c r="AA3401" s="223" t="str" cm="1">
        <f t="array" ref="AA3401">_xlfn.IFS(ISTEXT('3 Model Input'!F$70),"Missing",ISTEXT('3 Model Input'!I$70),"Missing",ISNUMBER('3 Model Input'!K$70),'3 Model Input'!K$70*P3401)</f>
        <v>Missing</v>
      </c>
      <c r="AB3401" s="89"/>
      <c r="AC3401" s="227" t="str" cm="1">
        <f t="array" ref="AC3401">IF(D3401=0,"Blank",_xlfn.IFS('3 Model Input'!E$61=1,(V3401*G3401)/T3401,'3 Model Input'!E$61=2,(W3401*G3401)/T3401,'3 Model Input'!E$61=3,(X3401*G3401)/T3401,'3 Model Input'!E$61=4,(Y3401*G3401)/T3401,'3 Model Input'!E$61=5,(Z3401*G3401)/T3401, ISTEXT('3 Model Input'!E$61),"Missing",'3 Model Input'!E$61=6,(AA3401*G3401)/T3401))</f>
        <v>Blank</v>
      </c>
      <c r="AD3401" s="202" t="str">
        <f t="shared" si="557"/>
        <v>Blank</v>
      </c>
      <c r="AE3401" s="202" t="str">
        <f t="shared" si="558"/>
        <v>Blank</v>
      </c>
      <c r="AF3401" s="217" t="str">
        <f t="shared" si="559"/>
        <v>Blank</v>
      </c>
      <c r="AG3401" s="9" t="str" cm="1">
        <f t="array" ref="AG3401">_xlfn.IFS(ISNUMBER(AC3401), "", ISNUMBER(SEARCH("Blank", AC3401)), "", ISERROR(AC3401), "Bad input on tab 3")</f>
        <v/>
      </c>
    </row>
    <row r="3402" spans="2:33" ht="15" customHeight="1" x14ac:dyDescent="0.75">
      <c r="B3402" s="205" t="str">
        <f>'5 Driver Data'!B3402</f>
        <v>3394</v>
      </c>
      <c r="C3402" s="193">
        <f>'5 Driver Data'!C3402</f>
        <v>0</v>
      </c>
      <c r="D3402" s="192">
        <f>'5 Driver Data'!D3402</f>
        <v>0</v>
      </c>
      <c r="E3402" s="191">
        <f>'5 Driver Data'!E3402</f>
        <v>0</v>
      </c>
      <c r="F3402" s="191">
        <f>'5 Driver Data'!F3402</f>
        <v>0</v>
      </c>
      <c r="G3402" s="191">
        <f>'5 Driver Data'!G3402</f>
        <v>0</v>
      </c>
      <c r="H3402" s="191">
        <f>'5 Driver Data'!H3402</f>
        <v>0</v>
      </c>
      <c r="I3402" s="191">
        <f>'5 Driver Data'!I3402</f>
        <v>0</v>
      </c>
      <c r="J3402" s="191">
        <f>'5 Driver Data'!J3402</f>
        <v>0</v>
      </c>
      <c r="K3402" s="206">
        <f>'5 Driver Data'!K3402</f>
        <v>0</v>
      </c>
      <c r="L3402" s="1"/>
      <c r="M3402" s="216" t="str">
        <f>IF(D3402=0,"Blank",'3 Model Input'!E$44*'3 Model Input'!E$45)</f>
        <v>Blank</v>
      </c>
      <c r="N3402" s="197" t="str">
        <f t="shared" si="550"/>
        <v>Blank</v>
      </c>
      <c r="O3402" s="197" t="str">
        <f>IF(D3402=0,"Blank",'3 Model Input'!E$49*(1-'3 Model Input'!E$51))</f>
        <v>Blank</v>
      </c>
      <c r="P3402" s="197" t="str">
        <f t="shared" si="551"/>
        <v>Blank</v>
      </c>
      <c r="Q3402" s="197" t="str">
        <f>IF(D3402=0,"Blank",IF(D3402="BEV",E3402*(1-'3 Model Input'!E$54), E3402))</f>
        <v>Blank</v>
      </c>
      <c r="R3402" s="198" t="str">
        <f>IF(D3402=0,"Blank",IF(D3402="PHEV",F3402/G3402,F3402*(1-'3 Model Input'!E$54)/G3402))</f>
        <v>Blank</v>
      </c>
      <c r="S3402" s="198" t="str">
        <f>IF(D3402=0,"Blank",IF(D3402="PHEV",MIN(M3402,E3402),MIN(M3402,(E3402*(1-'3 Model Input'!E$54)))))</f>
        <v>Blank</v>
      </c>
      <c r="T3402" s="217" t="str">
        <f t="shared" si="552"/>
        <v>Blank</v>
      </c>
      <c r="U3402" s="89"/>
      <c r="V3402" s="216" t="str">
        <f>IF(D3402=0,"Blank",P3402*'3 Model Input'!E$50)</f>
        <v>Blank</v>
      </c>
      <c r="W3402" s="197" t="str">
        <f t="shared" si="553"/>
        <v>Blank</v>
      </c>
      <c r="X3402" s="197" t="str">
        <f t="shared" si="554"/>
        <v>Blank</v>
      </c>
      <c r="Y3402" s="197" t="str">
        <f t="shared" si="555"/>
        <v>Blank</v>
      </c>
      <c r="Z3402" s="197" t="str">
        <f t="shared" si="556"/>
        <v>Blank</v>
      </c>
      <c r="AA3402" s="223" t="str" cm="1">
        <f t="array" ref="AA3402">_xlfn.IFS(ISTEXT('3 Model Input'!F$70),"Missing",ISTEXT('3 Model Input'!I$70),"Missing",ISNUMBER('3 Model Input'!K$70),'3 Model Input'!K$70*P3402)</f>
        <v>Missing</v>
      </c>
      <c r="AB3402" s="89"/>
      <c r="AC3402" s="227" t="str" cm="1">
        <f t="array" ref="AC3402">IF(D3402=0,"Blank",_xlfn.IFS('3 Model Input'!E$61=1,(V3402*G3402)/T3402,'3 Model Input'!E$61=2,(W3402*G3402)/T3402,'3 Model Input'!E$61=3,(X3402*G3402)/T3402,'3 Model Input'!E$61=4,(Y3402*G3402)/T3402,'3 Model Input'!E$61=5,(Z3402*G3402)/T3402, ISTEXT('3 Model Input'!E$61),"Missing",'3 Model Input'!E$61=6,(AA3402*G3402)/T3402))</f>
        <v>Blank</v>
      </c>
      <c r="AD3402" s="202" t="str">
        <f t="shared" si="557"/>
        <v>Blank</v>
      </c>
      <c r="AE3402" s="202" t="str">
        <f t="shared" si="558"/>
        <v>Blank</v>
      </c>
      <c r="AF3402" s="217" t="str">
        <f t="shared" si="559"/>
        <v>Blank</v>
      </c>
      <c r="AG3402" s="9" t="str" cm="1">
        <f t="array" ref="AG3402">_xlfn.IFS(ISNUMBER(AC3402), "", ISNUMBER(SEARCH("Blank", AC3402)), "", ISERROR(AC3402), "Bad input on tab 3")</f>
        <v/>
      </c>
    </row>
    <row r="3403" spans="2:33" ht="15" customHeight="1" x14ac:dyDescent="0.75">
      <c r="B3403" s="205" t="str">
        <f>'5 Driver Data'!B3403</f>
        <v>3395</v>
      </c>
      <c r="C3403" s="193">
        <f>'5 Driver Data'!C3403</f>
        <v>0</v>
      </c>
      <c r="D3403" s="192">
        <f>'5 Driver Data'!D3403</f>
        <v>0</v>
      </c>
      <c r="E3403" s="191">
        <f>'5 Driver Data'!E3403</f>
        <v>0</v>
      </c>
      <c r="F3403" s="191">
        <f>'5 Driver Data'!F3403</f>
        <v>0</v>
      </c>
      <c r="G3403" s="191">
        <f>'5 Driver Data'!G3403</f>
        <v>0</v>
      </c>
      <c r="H3403" s="191">
        <f>'5 Driver Data'!H3403</f>
        <v>0</v>
      </c>
      <c r="I3403" s="191">
        <f>'5 Driver Data'!I3403</f>
        <v>0</v>
      </c>
      <c r="J3403" s="191">
        <f>'5 Driver Data'!J3403</f>
        <v>0</v>
      </c>
      <c r="K3403" s="206">
        <f>'5 Driver Data'!K3403</f>
        <v>0</v>
      </c>
      <c r="L3403" s="1"/>
      <c r="M3403" s="216" t="str">
        <f>IF(D3403=0,"Blank",'3 Model Input'!E$44*'3 Model Input'!E$45)</f>
        <v>Blank</v>
      </c>
      <c r="N3403" s="197" t="str">
        <f t="shared" si="550"/>
        <v>Blank</v>
      </c>
      <c r="O3403" s="197" t="str">
        <f>IF(D3403=0,"Blank",'3 Model Input'!E$49*(1-'3 Model Input'!E$51))</f>
        <v>Blank</v>
      </c>
      <c r="P3403" s="197" t="str">
        <f t="shared" si="551"/>
        <v>Blank</v>
      </c>
      <c r="Q3403" s="197" t="str">
        <f>IF(D3403=0,"Blank",IF(D3403="BEV",E3403*(1-'3 Model Input'!E$54), E3403))</f>
        <v>Blank</v>
      </c>
      <c r="R3403" s="198" t="str">
        <f>IF(D3403=0,"Blank",IF(D3403="PHEV",F3403/G3403,F3403*(1-'3 Model Input'!E$54)/G3403))</f>
        <v>Blank</v>
      </c>
      <c r="S3403" s="198" t="str">
        <f>IF(D3403=0,"Blank",IF(D3403="PHEV",MIN(M3403,E3403),MIN(M3403,(E3403*(1-'3 Model Input'!E$54)))))</f>
        <v>Blank</v>
      </c>
      <c r="T3403" s="217" t="str">
        <f t="shared" si="552"/>
        <v>Blank</v>
      </c>
      <c r="U3403" s="89"/>
      <c r="V3403" s="216" t="str">
        <f>IF(D3403=0,"Blank",P3403*'3 Model Input'!E$50)</f>
        <v>Blank</v>
      </c>
      <c r="W3403" s="197" t="str">
        <f t="shared" si="553"/>
        <v>Blank</v>
      </c>
      <c r="X3403" s="197" t="str">
        <f t="shared" si="554"/>
        <v>Blank</v>
      </c>
      <c r="Y3403" s="197" t="str">
        <f t="shared" si="555"/>
        <v>Blank</v>
      </c>
      <c r="Z3403" s="197" t="str">
        <f t="shared" si="556"/>
        <v>Blank</v>
      </c>
      <c r="AA3403" s="223" t="str" cm="1">
        <f t="array" ref="AA3403">_xlfn.IFS(ISTEXT('3 Model Input'!F$70),"Missing",ISTEXT('3 Model Input'!I$70),"Missing",ISNUMBER('3 Model Input'!K$70),'3 Model Input'!K$70*P3403)</f>
        <v>Missing</v>
      </c>
      <c r="AB3403" s="89"/>
      <c r="AC3403" s="227" t="str" cm="1">
        <f t="array" ref="AC3403">IF(D3403=0,"Blank",_xlfn.IFS('3 Model Input'!E$61=1,(V3403*G3403)/T3403,'3 Model Input'!E$61=2,(W3403*G3403)/T3403,'3 Model Input'!E$61=3,(X3403*G3403)/T3403,'3 Model Input'!E$61=4,(Y3403*G3403)/T3403,'3 Model Input'!E$61=5,(Z3403*G3403)/T3403, ISTEXT('3 Model Input'!E$61),"Missing",'3 Model Input'!E$61=6,(AA3403*G3403)/T3403))</f>
        <v>Blank</v>
      </c>
      <c r="AD3403" s="202" t="str">
        <f t="shared" si="557"/>
        <v>Blank</v>
      </c>
      <c r="AE3403" s="202" t="str">
        <f t="shared" si="558"/>
        <v>Blank</v>
      </c>
      <c r="AF3403" s="217" t="str">
        <f t="shared" si="559"/>
        <v>Blank</v>
      </c>
      <c r="AG3403" s="9" t="str" cm="1">
        <f t="array" ref="AG3403">_xlfn.IFS(ISNUMBER(AC3403), "", ISNUMBER(SEARCH("Blank", AC3403)), "", ISERROR(AC3403), "Bad input on tab 3")</f>
        <v/>
      </c>
    </row>
    <row r="3404" spans="2:33" ht="15" customHeight="1" x14ac:dyDescent="0.75">
      <c r="B3404" s="205" t="str">
        <f>'5 Driver Data'!B3404</f>
        <v>3396</v>
      </c>
      <c r="C3404" s="193">
        <f>'5 Driver Data'!C3404</f>
        <v>0</v>
      </c>
      <c r="D3404" s="192">
        <f>'5 Driver Data'!D3404</f>
        <v>0</v>
      </c>
      <c r="E3404" s="191">
        <f>'5 Driver Data'!E3404</f>
        <v>0</v>
      </c>
      <c r="F3404" s="191">
        <f>'5 Driver Data'!F3404</f>
        <v>0</v>
      </c>
      <c r="G3404" s="191">
        <f>'5 Driver Data'!G3404</f>
        <v>0</v>
      </c>
      <c r="H3404" s="191">
        <f>'5 Driver Data'!H3404</f>
        <v>0</v>
      </c>
      <c r="I3404" s="191">
        <f>'5 Driver Data'!I3404</f>
        <v>0</v>
      </c>
      <c r="J3404" s="191">
        <f>'5 Driver Data'!J3404</f>
        <v>0</v>
      </c>
      <c r="K3404" s="206">
        <f>'5 Driver Data'!K3404</f>
        <v>0</v>
      </c>
      <c r="L3404" s="1"/>
      <c r="M3404" s="216" t="str">
        <f>IF(D3404=0,"Blank",'3 Model Input'!E$44*'3 Model Input'!E$45)</f>
        <v>Blank</v>
      </c>
      <c r="N3404" s="197" t="str">
        <f t="shared" si="550"/>
        <v>Blank</v>
      </c>
      <c r="O3404" s="197" t="str">
        <f>IF(D3404=0,"Blank",'3 Model Input'!E$49*(1-'3 Model Input'!E$51))</f>
        <v>Blank</v>
      </c>
      <c r="P3404" s="197" t="str">
        <f t="shared" si="551"/>
        <v>Blank</v>
      </c>
      <c r="Q3404" s="197" t="str">
        <f>IF(D3404=0,"Blank",IF(D3404="BEV",E3404*(1-'3 Model Input'!E$54), E3404))</f>
        <v>Blank</v>
      </c>
      <c r="R3404" s="198" t="str">
        <f>IF(D3404=0,"Blank",IF(D3404="PHEV",F3404/G3404,F3404*(1-'3 Model Input'!E$54)/G3404))</f>
        <v>Blank</v>
      </c>
      <c r="S3404" s="198" t="str">
        <f>IF(D3404=0,"Blank",IF(D3404="PHEV",MIN(M3404,E3404),MIN(M3404,(E3404*(1-'3 Model Input'!E$54)))))</f>
        <v>Blank</v>
      </c>
      <c r="T3404" s="217" t="str">
        <f t="shared" si="552"/>
        <v>Blank</v>
      </c>
      <c r="U3404" s="89"/>
      <c r="V3404" s="216" t="str">
        <f>IF(D3404=0,"Blank",P3404*'3 Model Input'!E$50)</f>
        <v>Blank</v>
      </c>
      <c r="W3404" s="197" t="str">
        <f t="shared" si="553"/>
        <v>Blank</v>
      </c>
      <c r="X3404" s="197" t="str">
        <f t="shared" si="554"/>
        <v>Blank</v>
      </c>
      <c r="Y3404" s="197" t="str">
        <f t="shared" si="555"/>
        <v>Blank</v>
      </c>
      <c r="Z3404" s="197" t="str">
        <f t="shared" si="556"/>
        <v>Blank</v>
      </c>
      <c r="AA3404" s="223" t="str" cm="1">
        <f t="array" ref="AA3404">_xlfn.IFS(ISTEXT('3 Model Input'!F$70),"Missing",ISTEXT('3 Model Input'!I$70),"Missing",ISNUMBER('3 Model Input'!K$70),'3 Model Input'!K$70*P3404)</f>
        <v>Missing</v>
      </c>
      <c r="AB3404" s="89"/>
      <c r="AC3404" s="227" t="str" cm="1">
        <f t="array" ref="AC3404">IF(D3404=0,"Blank",_xlfn.IFS('3 Model Input'!E$61=1,(V3404*G3404)/T3404,'3 Model Input'!E$61=2,(W3404*G3404)/T3404,'3 Model Input'!E$61=3,(X3404*G3404)/T3404,'3 Model Input'!E$61=4,(Y3404*G3404)/T3404,'3 Model Input'!E$61=5,(Z3404*G3404)/T3404, ISTEXT('3 Model Input'!E$61),"Missing",'3 Model Input'!E$61=6,(AA3404*G3404)/T3404))</f>
        <v>Blank</v>
      </c>
      <c r="AD3404" s="202" t="str">
        <f t="shared" si="557"/>
        <v>Blank</v>
      </c>
      <c r="AE3404" s="202" t="str">
        <f t="shared" si="558"/>
        <v>Blank</v>
      </c>
      <c r="AF3404" s="217" t="str">
        <f t="shared" si="559"/>
        <v>Blank</v>
      </c>
      <c r="AG3404" s="9" t="str" cm="1">
        <f t="array" ref="AG3404">_xlfn.IFS(ISNUMBER(AC3404), "", ISNUMBER(SEARCH("Blank", AC3404)), "", ISERROR(AC3404), "Bad input on tab 3")</f>
        <v/>
      </c>
    </row>
    <row r="3405" spans="2:33" ht="15" customHeight="1" x14ac:dyDescent="0.75">
      <c r="B3405" s="205" t="str">
        <f>'5 Driver Data'!B3405</f>
        <v>3397</v>
      </c>
      <c r="C3405" s="193">
        <f>'5 Driver Data'!C3405</f>
        <v>0</v>
      </c>
      <c r="D3405" s="192">
        <f>'5 Driver Data'!D3405</f>
        <v>0</v>
      </c>
      <c r="E3405" s="191">
        <f>'5 Driver Data'!E3405</f>
        <v>0</v>
      </c>
      <c r="F3405" s="191">
        <f>'5 Driver Data'!F3405</f>
        <v>0</v>
      </c>
      <c r="G3405" s="191">
        <f>'5 Driver Data'!G3405</f>
        <v>0</v>
      </c>
      <c r="H3405" s="191">
        <f>'5 Driver Data'!H3405</f>
        <v>0</v>
      </c>
      <c r="I3405" s="191">
        <f>'5 Driver Data'!I3405</f>
        <v>0</v>
      </c>
      <c r="J3405" s="191">
        <f>'5 Driver Data'!J3405</f>
        <v>0</v>
      </c>
      <c r="K3405" s="206">
        <f>'5 Driver Data'!K3405</f>
        <v>0</v>
      </c>
      <c r="L3405" s="1"/>
      <c r="M3405" s="216" t="str">
        <f>IF(D3405=0,"Blank",'3 Model Input'!E$44*'3 Model Input'!E$45)</f>
        <v>Blank</v>
      </c>
      <c r="N3405" s="197" t="str">
        <f t="shared" si="550"/>
        <v>Blank</v>
      </c>
      <c r="O3405" s="197" t="str">
        <f>IF(D3405=0,"Blank",'3 Model Input'!E$49*(1-'3 Model Input'!E$51))</f>
        <v>Blank</v>
      </c>
      <c r="P3405" s="197" t="str">
        <f t="shared" si="551"/>
        <v>Blank</v>
      </c>
      <c r="Q3405" s="197" t="str">
        <f>IF(D3405=0,"Blank",IF(D3405="BEV",E3405*(1-'3 Model Input'!E$54), E3405))</f>
        <v>Blank</v>
      </c>
      <c r="R3405" s="198" t="str">
        <f>IF(D3405=0,"Blank",IF(D3405="PHEV",F3405/G3405,F3405*(1-'3 Model Input'!E$54)/G3405))</f>
        <v>Blank</v>
      </c>
      <c r="S3405" s="198" t="str">
        <f>IF(D3405=0,"Blank",IF(D3405="PHEV",MIN(M3405,E3405),MIN(M3405,(E3405*(1-'3 Model Input'!E$54)))))</f>
        <v>Blank</v>
      </c>
      <c r="T3405" s="217" t="str">
        <f t="shared" si="552"/>
        <v>Blank</v>
      </c>
      <c r="U3405" s="89"/>
      <c r="V3405" s="216" t="str">
        <f>IF(D3405=0,"Blank",P3405*'3 Model Input'!E$50)</f>
        <v>Blank</v>
      </c>
      <c r="W3405" s="197" t="str">
        <f t="shared" si="553"/>
        <v>Blank</v>
      </c>
      <c r="X3405" s="197" t="str">
        <f t="shared" si="554"/>
        <v>Blank</v>
      </c>
      <c r="Y3405" s="197" t="str">
        <f t="shared" si="555"/>
        <v>Blank</v>
      </c>
      <c r="Z3405" s="197" t="str">
        <f t="shared" si="556"/>
        <v>Blank</v>
      </c>
      <c r="AA3405" s="223" t="str" cm="1">
        <f t="array" ref="AA3405">_xlfn.IFS(ISTEXT('3 Model Input'!F$70),"Missing",ISTEXT('3 Model Input'!I$70),"Missing",ISNUMBER('3 Model Input'!K$70),'3 Model Input'!K$70*P3405)</f>
        <v>Missing</v>
      </c>
      <c r="AB3405" s="89"/>
      <c r="AC3405" s="227" t="str" cm="1">
        <f t="array" ref="AC3405">IF(D3405=0,"Blank",_xlfn.IFS('3 Model Input'!E$61=1,(V3405*G3405)/T3405,'3 Model Input'!E$61=2,(W3405*G3405)/T3405,'3 Model Input'!E$61=3,(X3405*G3405)/T3405,'3 Model Input'!E$61=4,(Y3405*G3405)/T3405,'3 Model Input'!E$61=5,(Z3405*G3405)/T3405, ISTEXT('3 Model Input'!E$61),"Missing",'3 Model Input'!E$61=6,(AA3405*G3405)/T3405))</f>
        <v>Blank</v>
      </c>
      <c r="AD3405" s="202" t="str">
        <f t="shared" si="557"/>
        <v>Blank</v>
      </c>
      <c r="AE3405" s="202" t="str">
        <f t="shared" si="558"/>
        <v>Blank</v>
      </c>
      <c r="AF3405" s="217" t="str">
        <f t="shared" si="559"/>
        <v>Blank</v>
      </c>
      <c r="AG3405" s="9" t="str" cm="1">
        <f t="array" ref="AG3405">_xlfn.IFS(ISNUMBER(AC3405), "", ISNUMBER(SEARCH("Blank", AC3405)), "", ISERROR(AC3405), "Bad input on tab 3")</f>
        <v/>
      </c>
    </row>
    <row r="3406" spans="2:33" ht="15" customHeight="1" x14ac:dyDescent="0.75">
      <c r="B3406" s="205" t="str">
        <f>'5 Driver Data'!B3406</f>
        <v>3398</v>
      </c>
      <c r="C3406" s="193">
        <f>'5 Driver Data'!C3406</f>
        <v>0</v>
      </c>
      <c r="D3406" s="192">
        <f>'5 Driver Data'!D3406</f>
        <v>0</v>
      </c>
      <c r="E3406" s="191">
        <f>'5 Driver Data'!E3406</f>
        <v>0</v>
      </c>
      <c r="F3406" s="191">
        <f>'5 Driver Data'!F3406</f>
        <v>0</v>
      </c>
      <c r="G3406" s="191">
        <f>'5 Driver Data'!G3406</f>
        <v>0</v>
      </c>
      <c r="H3406" s="191">
        <f>'5 Driver Data'!H3406</f>
        <v>0</v>
      </c>
      <c r="I3406" s="191">
        <f>'5 Driver Data'!I3406</f>
        <v>0</v>
      </c>
      <c r="J3406" s="191">
        <f>'5 Driver Data'!J3406</f>
        <v>0</v>
      </c>
      <c r="K3406" s="206">
        <f>'5 Driver Data'!K3406</f>
        <v>0</v>
      </c>
      <c r="L3406" s="1"/>
      <c r="M3406" s="216" t="str">
        <f>IF(D3406=0,"Blank",'3 Model Input'!E$44*'3 Model Input'!E$45)</f>
        <v>Blank</v>
      </c>
      <c r="N3406" s="197" t="str">
        <f t="shared" si="550"/>
        <v>Blank</v>
      </c>
      <c r="O3406" s="197" t="str">
        <f>IF(D3406=0,"Blank",'3 Model Input'!E$49*(1-'3 Model Input'!E$51))</f>
        <v>Blank</v>
      </c>
      <c r="P3406" s="197" t="str">
        <f t="shared" si="551"/>
        <v>Blank</v>
      </c>
      <c r="Q3406" s="197" t="str">
        <f>IF(D3406=0,"Blank",IF(D3406="BEV",E3406*(1-'3 Model Input'!E$54), E3406))</f>
        <v>Blank</v>
      </c>
      <c r="R3406" s="198" t="str">
        <f>IF(D3406=0,"Blank",IF(D3406="PHEV",F3406/G3406,F3406*(1-'3 Model Input'!E$54)/G3406))</f>
        <v>Blank</v>
      </c>
      <c r="S3406" s="198" t="str">
        <f>IF(D3406=0,"Blank",IF(D3406="PHEV",MIN(M3406,E3406),MIN(M3406,(E3406*(1-'3 Model Input'!E$54)))))</f>
        <v>Blank</v>
      </c>
      <c r="T3406" s="217" t="str">
        <f t="shared" si="552"/>
        <v>Blank</v>
      </c>
      <c r="U3406" s="89"/>
      <c r="V3406" s="216" t="str">
        <f>IF(D3406=0,"Blank",P3406*'3 Model Input'!E$50)</f>
        <v>Blank</v>
      </c>
      <c r="W3406" s="197" t="str">
        <f t="shared" si="553"/>
        <v>Blank</v>
      </c>
      <c r="X3406" s="197" t="str">
        <f t="shared" si="554"/>
        <v>Blank</v>
      </c>
      <c r="Y3406" s="197" t="str">
        <f t="shared" si="555"/>
        <v>Blank</v>
      </c>
      <c r="Z3406" s="197" t="str">
        <f t="shared" si="556"/>
        <v>Blank</v>
      </c>
      <c r="AA3406" s="223" t="str" cm="1">
        <f t="array" ref="AA3406">_xlfn.IFS(ISTEXT('3 Model Input'!F$70),"Missing",ISTEXT('3 Model Input'!I$70),"Missing",ISNUMBER('3 Model Input'!K$70),'3 Model Input'!K$70*P3406)</f>
        <v>Missing</v>
      </c>
      <c r="AB3406" s="89"/>
      <c r="AC3406" s="227" t="str" cm="1">
        <f t="array" ref="AC3406">IF(D3406=0,"Blank",_xlfn.IFS('3 Model Input'!E$61=1,(V3406*G3406)/T3406,'3 Model Input'!E$61=2,(W3406*G3406)/T3406,'3 Model Input'!E$61=3,(X3406*G3406)/T3406,'3 Model Input'!E$61=4,(Y3406*G3406)/T3406,'3 Model Input'!E$61=5,(Z3406*G3406)/T3406, ISTEXT('3 Model Input'!E$61),"Missing",'3 Model Input'!E$61=6,(AA3406*G3406)/T3406))</f>
        <v>Blank</v>
      </c>
      <c r="AD3406" s="202" t="str">
        <f t="shared" si="557"/>
        <v>Blank</v>
      </c>
      <c r="AE3406" s="202" t="str">
        <f t="shared" si="558"/>
        <v>Blank</v>
      </c>
      <c r="AF3406" s="217" t="str">
        <f t="shared" si="559"/>
        <v>Blank</v>
      </c>
      <c r="AG3406" s="9" t="str" cm="1">
        <f t="array" ref="AG3406">_xlfn.IFS(ISNUMBER(AC3406), "", ISNUMBER(SEARCH("Blank", AC3406)), "", ISERROR(AC3406), "Bad input on tab 3")</f>
        <v/>
      </c>
    </row>
    <row r="3407" spans="2:33" ht="15" customHeight="1" x14ac:dyDescent="0.75">
      <c r="B3407" s="205" t="str">
        <f>'5 Driver Data'!B3407</f>
        <v>3399</v>
      </c>
      <c r="C3407" s="193">
        <f>'5 Driver Data'!C3407</f>
        <v>0</v>
      </c>
      <c r="D3407" s="192">
        <f>'5 Driver Data'!D3407</f>
        <v>0</v>
      </c>
      <c r="E3407" s="191">
        <f>'5 Driver Data'!E3407</f>
        <v>0</v>
      </c>
      <c r="F3407" s="191">
        <f>'5 Driver Data'!F3407</f>
        <v>0</v>
      </c>
      <c r="G3407" s="191">
        <f>'5 Driver Data'!G3407</f>
        <v>0</v>
      </c>
      <c r="H3407" s="191">
        <f>'5 Driver Data'!H3407</f>
        <v>0</v>
      </c>
      <c r="I3407" s="191">
        <f>'5 Driver Data'!I3407</f>
        <v>0</v>
      </c>
      <c r="J3407" s="191">
        <f>'5 Driver Data'!J3407</f>
        <v>0</v>
      </c>
      <c r="K3407" s="206">
        <f>'5 Driver Data'!K3407</f>
        <v>0</v>
      </c>
      <c r="L3407" s="1"/>
      <c r="M3407" s="216" t="str">
        <f>IF(D3407=0,"Blank",'3 Model Input'!E$44*'3 Model Input'!E$45)</f>
        <v>Blank</v>
      </c>
      <c r="N3407" s="197" t="str">
        <f t="shared" si="550"/>
        <v>Blank</v>
      </c>
      <c r="O3407" s="197" t="str">
        <f>IF(D3407=0,"Blank",'3 Model Input'!E$49*(1-'3 Model Input'!E$51))</f>
        <v>Blank</v>
      </c>
      <c r="P3407" s="197" t="str">
        <f t="shared" si="551"/>
        <v>Blank</v>
      </c>
      <c r="Q3407" s="197" t="str">
        <f>IF(D3407=0,"Blank",IF(D3407="BEV",E3407*(1-'3 Model Input'!E$54), E3407))</f>
        <v>Blank</v>
      </c>
      <c r="R3407" s="198" t="str">
        <f>IF(D3407=0,"Blank",IF(D3407="PHEV",F3407/G3407,F3407*(1-'3 Model Input'!E$54)/G3407))</f>
        <v>Blank</v>
      </c>
      <c r="S3407" s="198" t="str">
        <f>IF(D3407=0,"Blank",IF(D3407="PHEV",MIN(M3407,E3407),MIN(M3407,(E3407*(1-'3 Model Input'!E$54)))))</f>
        <v>Blank</v>
      </c>
      <c r="T3407" s="217" t="str">
        <f t="shared" si="552"/>
        <v>Blank</v>
      </c>
      <c r="U3407" s="89"/>
      <c r="V3407" s="216" t="str">
        <f>IF(D3407=0,"Blank",P3407*'3 Model Input'!E$50)</f>
        <v>Blank</v>
      </c>
      <c r="W3407" s="197" t="str">
        <f t="shared" si="553"/>
        <v>Blank</v>
      </c>
      <c r="X3407" s="197" t="str">
        <f t="shared" si="554"/>
        <v>Blank</v>
      </c>
      <c r="Y3407" s="197" t="str">
        <f t="shared" si="555"/>
        <v>Blank</v>
      </c>
      <c r="Z3407" s="197" t="str">
        <f t="shared" si="556"/>
        <v>Blank</v>
      </c>
      <c r="AA3407" s="223" t="str" cm="1">
        <f t="array" ref="AA3407">_xlfn.IFS(ISTEXT('3 Model Input'!F$70),"Missing",ISTEXT('3 Model Input'!I$70),"Missing",ISNUMBER('3 Model Input'!K$70),'3 Model Input'!K$70*P3407)</f>
        <v>Missing</v>
      </c>
      <c r="AB3407" s="89"/>
      <c r="AC3407" s="227" t="str" cm="1">
        <f t="array" ref="AC3407">IF(D3407=0,"Blank",_xlfn.IFS('3 Model Input'!E$61=1,(V3407*G3407)/T3407,'3 Model Input'!E$61=2,(W3407*G3407)/T3407,'3 Model Input'!E$61=3,(X3407*G3407)/T3407,'3 Model Input'!E$61=4,(Y3407*G3407)/T3407,'3 Model Input'!E$61=5,(Z3407*G3407)/T3407, ISTEXT('3 Model Input'!E$61),"Missing",'3 Model Input'!E$61=6,(AA3407*G3407)/T3407))</f>
        <v>Blank</v>
      </c>
      <c r="AD3407" s="202" t="str">
        <f t="shared" si="557"/>
        <v>Blank</v>
      </c>
      <c r="AE3407" s="202" t="str">
        <f t="shared" si="558"/>
        <v>Blank</v>
      </c>
      <c r="AF3407" s="217" t="str">
        <f t="shared" si="559"/>
        <v>Blank</v>
      </c>
      <c r="AG3407" s="9" t="str" cm="1">
        <f t="array" ref="AG3407">_xlfn.IFS(ISNUMBER(AC3407), "", ISNUMBER(SEARCH("Blank", AC3407)), "", ISERROR(AC3407), "Bad input on tab 3")</f>
        <v/>
      </c>
    </row>
    <row r="3408" spans="2:33" ht="15" customHeight="1" x14ac:dyDescent="0.75">
      <c r="B3408" s="205" t="str">
        <f>'5 Driver Data'!B3408</f>
        <v>3400</v>
      </c>
      <c r="C3408" s="193">
        <f>'5 Driver Data'!C3408</f>
        <v>0</v>
      </c>
      <c r="D3408" s="192">
        <f>'5 Driver Data'!D3408</f>
        <v>0</v>
      </c>
      <c r="E3408" s="191">
        <f>'5 Driver Data'!E3408</f>
        <v>0</v>
      </c>
      <c r="F3408" s="191">
        <f>'5 Driver Data'!F3408</f>
        <v>0</v>
      </c>
      <c r="G3408" s="191">
        <f>'5 Driver Data'!G3408</f>
        <v>0</v>
      </c>
      <c r="H3408" s="191">
        <f>'5 Driver Data'!H3408</f>
        <v>0</v>
      </c>
      <c r="I3408" s="191">
        <f>'5 Driver Data'!I3408</f>
        <v>0</v>
      </c>
      <c r="J3408" s="191">
        <f>'5 Driver Data'!J3408</f>
        <v>0</v>
      </c>
      <c r="K3408" s="206">
        <f>'5 Driver Data'!K3408</f>
        <v>0</v>
      </c>
      <c r="L3408" s="1"/>
      <c r="M3408" s="216" t="str">
        <f>IF(D3408=0,"Blank",'3 Model Input'!E$44*'3 Model Input'!E$45)</f>
        <v>Blank</v>
      </c>
      <c r="N3408" s="197" t="str">
        <f t="shared" si="550"/>
        <v>Blank</v>
      </c>
      <c r="O3408" s="197" t="str">
        <f>IF(D3408=0,"Blank",'3 Model Input'!E$49*(1-'3 Model Input'!E$51))</f>
        <v>Blank</v>
      </c>
      <c r="P3408" s="197" t="str">
        <f t="shared" si="551"/>
        <v>Blank</v>
      </c>
      <c r="Q3408" s="197" t="str">
        <f>IF(D3408=0,"Blank",IF(D3408="BEV",E3408*(1-'3 Model Input'!E$54), E3408))</f>
        <v>Blank</v>
      </c>
      <c r="R3408" s="198" t="str">
        <f>IF(D3408=0,"Blank",IF(D3408="PHEV",F3408/G3408,F3408*(1-'3 Model Input'!E$54)/G3408))</f>
        <v>Blank</v>
      </c>
      <c r="S3408" s="198" t="str">
        <f>IF(D3408=0,"Blank",IF(D3408="PHEV",MIN(M3408,E3408),MIN(M3408,(E3408*(1-'3 Model Input'!E$54)))))</f>
        <v>Blank</v>
      </c>
      <c r="T3408" s="217" t="str">
        <f t="shared" si="552"/>
        <v>Blank</v>
      </c>
      <c r="U3408" s="89"/>
      <c r="V3408" s="216" t="str">
        <f>IF(D3408=0,"Blank",P3408*'3 Model Input'!E$50)</f>
        <v>Blank</v>
      </c>
      <c r="W3408" s="197" t="str">
        <f t="shared" si="553"/>
        <v>Blank</v>
      </c>
      <c r="X3408" s="197" t="str">
        <f t="shared" si="554"/>
        <v>Blank</v>
      </c>
      <c r="Y3408" s="197" t="str">
        <f t="shared" si="555"/>
        <v>Blank</v>
      </c>
      <c r="Z3408" s="197" t="str">
        <f t="shared" si="556"/>
        <v>Blank</v>
      </c>
      <c r="AA3408" s="223" t="str" cm="1">
        <f t="array" ref="AA3408">_xlfn.IFS(ISTEXT('3 Model Input'!F$70),"Missing",ISTEXT('3 Model Input'!I$70),"Missing",ISNUMBER('3 Model Input'!K$70),'3 Model Input'!K$70*P3408)</f>
        <v>Missing</v>
      </c>
      <c r="AB3408" s="89"/>
      <c r="AC3408" s="227" t="str" cm="1">
        <f t="array" ref="AC3408">IF(D3408=0,"Blank",_xlfn.IFS('3 Model Input'!E$61=1,(V3408*G3408)/T3408,'3 Model Input'!E$61=2,(W3408*G3408)/T3408,'3 Model Input'!E$61=3,(X3408*G3408)/T3408,'3 Model Input'!E$61=4,(Y3408*G3408)/T3408,'3 Model Input'!E$61=5,(Z3408*G3408)/T3408, ISTEXT('3 Model Input'!E$61),"Missing",'3 Model Input'!E$61=6,(AA3408*G3408)/T3408))</f>
        <v>Blank</v>
      </c>
      <c r="AD3408" s="202" t="str">
        <f t="shared" si="557"/>
        <v>Blank</v>
      </c>
      <c r="AE3408" s="202" t="str">
        <f t="shared" si="558"/>
        <v>Blank</v>
      </c>
      <c r="AF3408" s="217" t="str">
        <f t="shared" si="559"/>
        <v>Blank</v>
      </c>
      <c r="AG3408" s="9" t="str" cm="1">
        <f t="array" ref="AG3408">_xlfn.IFS(ISNUMBER(AC3408), "", ISNUMBER(SEARCH("Blank", AC3408)), "", ISERROR(AC3408), "Bad input on tab 3")</f>
        <v/>
      </c>
    </row>
    <row r="3409" spans="2:33" ht="15" customHeight="1" x14ac:dyDescent="0.75">
      <c r="B3409" s="205" t="str">
        <f>'5 Driver Data'!B3409</f>
        <v>3401</v>
      </c>
      <c r="C3409" s="193">
        <f>'5 Driver Data'!C3409</f>
        <v>0</v>
      </c>
      <c r="D3409" s="192">
        <f>'5 Driver Data'!D3409</f>
        <v>0</v>
      </c>
      <c r="E3409" s="191">
        <f>'5 Driver Data'!E3409</f>
        <v>0</v>
      </c>
      <c r="F3409" s="191">
        <f>'5 Driver Data'!F3409</f>
        <v>0</v>
      </c>
      <c r="G3409" s="191">
        <f>'5 Driver Data'!G3409</f>
        <v>0</v>
      </c>
      <c r="H3409" s="191">
        <f>'5 Driver Data'!H3409</f>
        <v>0</v>
      </c>
      <c r="I3409" s="191">
        <f>'5 Driver Data'!I3409</f>
        <v>0</v>
      </c>
      <c r="J3409" s="191">
        <f>'5 Driver Data'!J3409</f>
        <v>0</v>
      </c>
      <c r="K3409" s="206">
        <f>'5 Driver Data'!K3409</f>
        <v>0</v>
      </c>
      <c r="L3409" s="1"/>
      <c r="M3409" s="216" t="str">
        <f>IF(D3409=0,"Blank",'3 Model Input'!E$44*'3 Model Input'!E$45)</f>
        <v>Blank</v>
      </c>
      <c r="N3409" s="197" t="str">
        <f t="shared" si="550"/>
        <v>Blank</v>
      </c>
      <c r="O3409" s="197" t="str">
        <f>IF(D3409=0,"Blank",'3 Model Input'!E$49*(1-'3 Model Input'!E$51))</f>
        <v>Blank</v>
      </c>
      <c r="P3409" s="197" t="str">
        <f t="shared" si="551"/>
        <v>Blank</v>
      </c>
      <c r="Q3409" s="197" t="str">
        <f>IF(D3409=0,"Blank",IF(D3409="BEV",E3409*(1-'3 Model Input'!E$54), E3409))</f>
        <v>Blank</v>
      </c>
      <c r="R3409" s="198" t="str">
        <f>IF(D3409=0,"Blank",IF(D3409="PHEV",F3409/G3409,F3409*(1-'3 Model Input'!E$54)/G3409))</f>
        <v>Blank</v>
      </c>
      <c r="S3409" s="198" t="str">
        <f>IF(D3409=0,"Blank",IF(D3409="PHEV",MIN(M3409,E3409),MIN(M3409,(E3409*(1-'3 Model Input'!E$54)))))</f>
        <v>Blank</v>
      </c>
      <c r="T3409" s="217" t="str">
        <f t="shared" si="552"/>
        <v>Blank</v>
      </c>
      <c r="U3409" s="89"/>
      <c r="V3409" s="216" t="str">
        <f>IF(D3409=0,"Blank",P3409*'3 Model Input'!E$50)</f>
        <v>Blank</v>
      </c>
      <c r="W3409" s="197" t="str">
        <f t="shared" si="553"/>
        <v>Blank</v>
      </c>
      <c r="X3409" s="197" t="str">
        <f t="shared" si="554"/>
        <v>Blank</v>
      </c>
      <c r="Y3409" s="197" t="str">
        <f t="shared" si="555"/>
        <v>Blank</v>
      </c>
      <c r="Z3409" s="197" t="str">
        <f t="shared" si="556"/>
        <v>Blank</v>
      </c>
      <c r="AA3409" s="223" t="str" cm="1">
        <f t="array" ref="AA3409">_xlfn.IFS(ISTEXT('3 Model Input'!F$70),"Missing",ISTEXT('3 Model Input'!I$70),"Missing",ISNUMBER('3 Model Input'!K$70),'3 Model Input'!K$70*P3409)</f>
        <v>Missing</v>
      </c>
      <c r="AB3409" s="89"/>
      <c r="AC3409" s="227" t="str" cm="1">
        <f t="array" ref="AC3409">IF(D3409=0,"Blank",_xlfn.IFS('3 Model Input'!E$61=1,(V3409*G3409)/T3409,'3 Model Input'!E$61=2,(W3409*G3409)/T3409,'3 Model Input'!E$61=3,(X3409*G3409)/T3409,'3 Model Input'!E$61=4,(Y3409*G3409)/T3409,'3 Model Input'!E$61=5,(Z3409*G3409)/T3409, ISTEXT('3 Model Input'!E$61),"Missing",'3 Model Input'!E$61=6,(AA3409*G3409)/T3409))</f>
        <v>Blank</v>
      </c>
      <c r="AD3409" s="202" t="str">
        <f t="shared" si="557"/>
        <v>Blank</v>
      </c>
      <c r="AE3409" s="202" t="str">
        <f t="shared" si="558"/>
        <v>Blank</v>
      </c>
      <c r="AF3409" s="217" t="str">
        <f t="shared" si="559"/>
        <v>Blank</v>
      </c>
      <c r="AG3409" s="9" t="str" cm="1">
        <f t="array" ref="AG3409">_xlfn.IFS(ISNUMBER(AC3409), "", ISNUMBER(SEARCH("Blank", AC3409)), "", ISERROR(AC3409), "Bad input on tab 3")</f>
        <v/>
      </c>
    </row>
    <row r="3410" spans="2:33" ht="15" customHeight="1" x14ac:dyDescent="0.75">
      <c r="B3410" s="205" t="str">
        <f>'5 Driver Data'!B3410</f>
        <v>3402</v>
      </c>
      <c r="C3410" s="193">
        <f>'5 Driver Data'!C3410</f>
        <v>0</v>
      </c>
      <c r="D3410" s="192">
        <f>'5 Driver Data'!D3410</f>
        <v>0</v>
      </c>
      <c r="E3410" s="191">
        <f>'5 Driver Data'!E3410</f>
        <v>0</v>
      </c>
      <c r="F3410" s="191">
        <f>'5 Driver Data'!F3410</f>
        <v>0</v>
      </c>
      <c r="G3410" s="191">
        <f>'5 Driver Data'!G3410</f>
        <v>0</v>
      </c>
      <c r="H3410" s="191">
        <f>'5 Driver Data'!H3410</f>
        <v>0</v>
      </c>
      <c r="I3410" s="191">
        <f>'5 Driver Data'!I3410</f>
        <v>0</v>
      </c>
      <c r="J3410" s="191">
        <f>'5 Driver Data'!J3410</f>
        <v>0</v>
      </c>
      <c r="K3410" s="206">
        <f>'5 Driver Data'!K3410</f>
        <v>0</v>
      </c>
      <c r="L3410" s="1"/>
      <c r="M3410" s="216" t="str">
        <f>IF(D3410=0,"Blank",'3 Model Input'!E$44*'3 Model Input'!E$45)</f>
        <v>Blank</v>
      </c>
      <c r="N3410" s="197" t="str">
        <f t="shared" si="550"/>
        <v>Blank</v>
      </c>
      <c r="O3410" s="197" t="str">
        <f>IF(D3410=0,"Blank",'3 Model Input'!E$49*(1-'3 Model Input'!E$51))</f>
        <v>Blank</v>
      </c>
      <c r="P3410" s="197" t="str">
        <f t="shared" si="551"/>
        <v>Blank</v>
      </c>
      <c r="Q3410" s="197" t="str">
        <f>IF(D3410=0,"Blank",IF(D3410="BEV",E3410*(1-'3 Model Input'!E$54), E3410))</f>
        <v>Blank</v>
      </c>
      <c r="R3410" s="198" t="str">
        <f>IF(D3410=0,"Blank",IF(D3410="PHEV",F3410/G3410,F3410*(1-'3 Model Input'!E$54)/G3410))</f>
        <v>Blank</v>
      </c>
      <c r="S3410" s="198" t="str">
        <f>IF(D3410=0,"Blank",IF(D3410="PHEV",MIN(M3410,E3410),MIN(M3410,(E3410*(1-'3 Model Input'!E$54)))))</f>
        <v>Blank</v>
      </c>
      <c r="T3410" s="217" t="str">
        <f t="shared" si="552"/>
        <v>Blank</v>
      </c>
      <c r="U3410" s="89"/>
      <c r="V3410" s="216" t="str">
        <f>IF(D3410=0,"Blank",P3410*'3 Model Input'!E$50)</f>
        <v>Blank</v>
      </c>
      <c r="W3410" s="197" t="str">
        <f t="shared" si="553"/>
        <v>Blank</v>
      </c>
      <c r="X3410" s="197" t="str">
        <f t="shared" si="554"/>
        <v>Blank</v>
      </c>
      <c r="Y3410" s="197" t="str">
        <f t="shared" si="555"/>
        <v>Blank</v>
      </c>
      <c r="Z3410" s="197" t="str">
        <f t="shared" si="556"/>
        <v>Blank</v>
      </c>
      <c r="AA3410" s="223" t="str" cm="1">
        <f t="array" ref="AA3410">_xlfn.IFS(ISTEXT('3 Model Input'!F$70),"Missing",ISTEXT('3 Model Input'!I$70),"Missing",ISNUMBER('3 Model Input'!K$70),'3 Model Input'!K$70*P3410)</f>
        <v>Missing</v>
      </c>
      <c r="AB3410" s="89"/>
      <c r="AC3410" s="227" t="str" cm="1">
        <f t="array" ref="AC3410">IF(D3410=0,"Blank",_xlfn.IFS('3 Model Input'!E$61=1,(V3410*G3410)/T3410,'3 Model Input'!E$61=2,(W3410*G3410)/T3410,'3 Model Input'!E$61=3,(X3410*G3410)/T3410,'3 Model Input'!E$61=4,(Y3410*G3410)/T3410,'3 Model Input'!E$61=5,(Z3410*G3410)/T3410, ISTEXT('3 Model Input'!E$61),"Missing",'3 Model Input'!E$61=6,(AA3410*G3410)/T3410))</f>
        <v>Blank</v>
      </c>
      <c r="AD3410" s="202" t="str">
        <f t="shared" si="557"/>
        <v>Blank</v>
      </c>
      <c r="AE3410" s="202" t="str">
        <f t="shared" si="558"/>
        <v>Blank</v>
      </c>
      <c r="AF3410" s="217" t="str">
        <f t="shared" si="559"/>
        <v>Blank</v>
      </c>
      <c r="AG3410" s="9" t="str" cm="1">
        <f t="array" ref="AG3410">_xlfn.IFS(ISNUMBER(AC3410), "", ISNUMBER(SEARCH("Blank", AC3410)), "", ISERROR(AC3410), "Bad input on tab 3")</f>
        <v/>
      </c>
    </row>
    <row r="3411" spans="2:33" ht="15" customHeight="1" x14ac:dyDescent="0.75">
      <c r="B3411" s="205" t="str">
        <f>'5 Driver Data'!B3411</f>
        <v>3403</v>
      </c>
      <c r="C3411" s="193">
        <f>'5 Driver Data'!C3411</f>
        <v>0</v>
      </c>
      <c r="D3411" s="192">
        <f>'5 Driver Data'!D3411</f>
        <v>0</v>
      </c>
      <c r="E3411" s="191">
        <f>'5 Driver Data'!E3411</f>
        <v>0</v>
      </c>
      <c r="F3411" s="191">
        <f>'5 Driver Data'!F3411</f>
        <v>0</v>
      </c>
      <c r="G3411" s="191">
        <f>'5 Driver Data'!G3411</f>
        <v>0</v>
      </c>
      <c r="H3411" s="191">
        <f>'5 Driver Data'!H3411</f>
        <v>0</v>
      </c>
      <c r="I3411" s="191">
        <f>'5 Driver Data'!I3411</f>
        <v>0</v>
      </c>
      <c r="J3411" s="191">
        <f>'5 Driver Data'!J3411</f>
        <v>0</v>
      </c>
      <c r="K3411" s="206">
        <f>'5 Driver Data'!K3411</f>
        <v>0</v>
      </c>
      <c r="L3411" s="1"/>
      <c r="M3411" s="216" t="str">
        <f>IF(D3411=0,"Blank",'3 Model Input'!E$44*'3 Model Input'!E$45)</f>
        <v>Blank</v>
      </c>
      <c r="N3411" s="197" t="str">
        <f t="shared" si="550"/>
        <v>Blank</v>
      </c>
      <c r="O3411" s="197" t="str">
        <f>IF(D3411=0,"Blank",'3 Model Input'!E$49*(1-'3 Model Input'!E$51))</f>
        <v>Blank</v>
      </c>
      <c r="P3411" s="197" t="str">
        <f t="shared" si="551"/>
        <v>Blank</v>
      </c>
      <c r="Q3411" s="197" t="str">
        <f>IF(D3411=0,"Blank",IF(D3411="BEV",E3411*(1-'3 Model Input'!E$54), E3411))</f>
        <v>Blank</v>
      </c>
      <c r="R3411" s="198" t="str">
        <f>IF(D3411=0,"Blank",IF(D3411="PHEV",F3411/G3411,F3411*(1-'3 Model Input'!E$54)/G3411))</f>
        <v>Blank</v>
      </c>
      <c r="S3411" s="198" t="str">
        <f>IF(D3411=0,"Blank",IF(D3411="PHEV",MIN(M3411,E3411),MIN(M3411,(E3411*(1-'3 Model Input'!E$54)))))</f>
        <v>Blank</v>
      </c>
      <c r="T3411" s="217" t="str">
        <f t="shared" si="552"/>
        <v>Blank</v>
      </c>
      <c r="U3411" s="89"/>
      <c r="V3411" s="216" t="str">
        <f>IF(D3411=0,"Blank",P3411*'3 Model Input'!E$50)</f>
        <v>Blank</v>
      </c>
      <c r="W3411" s="197" t="str">
        <f t="shared" si="553"/>
        <v>Blank</v>
      </c>
      <c r="X3411" s="197" t="str">
        <f t="shared" si="554"/>
        <v>Blank</v>
      </c>
      <c r="Y3411" s="197" t="str">
        <f t="shared" si="555"/>
        <v>Blank</v>
      </c>
      <c r="Z3411" s="197" t="str">
        <f t="shared" si="556"/>
        <v>Blank</v>
      </c>
      <c r="AA3411" s="223" t="str" cm="1">
        <f t="array" ref="AA3411">_xlfn.IFS(ISTEXT('3 Model Input'!F$70),"Missing",ISTEXT('3 Model Input'!I$70),"Missing",ISNUMBER('3 Model Input'!K$70),'3 Model Input'!K$70*P3411)</f>
        <v>Missing</v>
      </c>
      <c r="AB3411" s="89"/>
      <c r="AC3411" s="227" t="str" cm="1">
        <f t="array" ref="AC3411">IF(D3411=0,"Blank",_xlfn.IFS('3 Model Input'!E$61=1,(V3411*G3411)/T3411,'3 Model Input'!E$61=2,(W3411*G3411)/T3411,'3 Model Input'!E$61=3,(X3411*G3411)/T3411,'3 Model Input'!E$61=4,(Y3411*G3411)/T3411,'3 Model Input'!E$61=5,(Z3411*G3411)/T3411, ISTEXT('3 Model Input'!E$61),"Missing",'3 Model Input'!E$61=6,(AA3411*G3411)/T3411))</f>
        <v>Blank</v>
      </c>
      <c r="AD3411" s="202" t="str">
        <f t="shared" si="557"/>
        <v>Blank</v>
      </c>
      <c r="AE3411" s="202" t="str">
        <f t="shared" si="558"/>
        <v>Blank</v>
      </c>
      <c r="AF3411" s="217" t="str">
        <f t="shared" si="559"/>
        <v>Blank</v>
      </c>
      <c r="AG3411" s="9" t="str" cm="1">
        <f t="array" ref="AG3411">_xlfn.IFS(ISNUMBER(AC3411), "", ISNUMBER(SEARCH("Blank", AC3411)), "", ISERROR(AC3411), "Bad input on tab 3")</f>
        <v/>
      </c>
    </row>
    <row r="3412" spans="2:33" ht="15" customHeight="1" x14ac:dyDescent="0.75">
      <c r="B3412" s="205" t="str">
        <f>'5 Driver Data'!B3412</f>
        <v>3404</v>
      </c>
      <c r="C3412" s="193">
        <f>'5 Driver Data'!C3412</f>
        <v>0</v>
      </c>
      <c r="D3412" s="192">
        <f>'5 Driver Data'!D3412</f>
        <v>0</v>
      </c>
      <c r="E3412" s="191">
        <f>'5 Driver Data'!E3412</f>
        <v>0</v>
      </c>
      <c r="F3412" s="191">
        <f>'5 Driver Data'!F3412</f>
        <v>0</v>
      </c>
      <c r="G3412" s="191">
        <f>'5 Driver Data'!G3412</f>
        <v>0</v>
      </c>
      <c r="H3412" s="191">
        <f>'5 Driver Data'!H3412</f>
        <v>0</v>
      </c>
      <c r="I3412" s="191">
        <f>'5 Driver Data'!I3412</f>
        <v>0</v>
      </c>
      <c r="J3412" s="191">
        <f>'5 Driver Data'!J3412</f>
        <v>0</v>
      </c>
      <c r="K3412" s="206">
        <f>'5 Driver Data'!K3412</f>
        <v>0</v>
      </c>
      <c r="L3412" s="1"/>
      <c r="M3412" s="216" t="str">
        <f>IF(D3412=0,"Blank",'3 Model Input'!E$44*'3 Model Input'!E$45)</f>
        <v>Blank</v>
      </c>
      <c r="N3412" s="197" t="str">
        <f t="shared" si="550"/>
        <v>Blank</v>
      </c>
      <c r="O3412" s="197" t="str">
        <f>IF(D3412=0,"Blank",'3 Model Input'!E$49*(1-'3 Model Input'!E$51))</f>
        <v>Blank</v>
      </c>
      <c r="P3412" s="197" t="str">
        <f t="shared" si="551"/>
        <v>Blank</v>
      </c>
      <c r="Q3412" s="197" t="str">
        <f>IF(D3412=0,"Blank",IF(D3412="BEV",E3412*(1-'3 Model Input'!E$54), E3412))</f>
        <v>Blank</v>
      </c>
      <c r="R3412" s="198" t="str">
        <f>IF(D3412=0,"Blank",IF(D3412="PHEV",F3412/G3412,F3412*(1-'3 Model Input'!E$54)/G3412))</f>
        <v>Blank</v>
      </c>
      <c r="S3412" s="198" t="str">
        <f>IF(D3412=0,"Blank",IF(D3412="PHEV",MIN(M3412,E3412),MIN(M3412,(E3412*(1-'3 Model Input'!E$54)))))</f>
        <v>Blank</v>
      </c>
      <c r="T3412" s="217" t="str">
        <f t="shared" si="552"/>
        <v>Blank</v>
      </c>
      <c r="U3412" s="89"/>
      <c r="V3412" s="216" t="str">
        <f>IF(D3412=0,"Blank",P3412*'3 Model Input'!E$50)</f>
        <v>Blank</v>
      </c>
      <c r="W3412" s="197" t="str">
        <f t="shared" si="553"/>
        <v>Blank</v>
      </c>
      <c r="X3412" s="197" t="str">
        <f t="shared" si="554"/>
        <v>Blank</v>
      </c>
      <c r="Y3412" s="197" t="str">
        <f t="shared" si="555"/>
        <v>Blank</v>
      </c>
      <c r="Z3412" s="197" t="str">
        <f t="shared" si="556"/>
        <v>Blank</v>
      </c>
      <c r="AA3412" s="223" t="str" cm="1">
        <f t="array" ref="AA3412">_xlfn.IFS(ISTEXT('3 Model Input'!F$70),"Missing",ISTEXT('3 Model Input'!I$70),"Missing",ISNUMBER('3 Model Input'!K$70),'3 Model Input'!K$70*P3412)</f>
        <v>Missing</v>
      </c>
      <c r="AB3412" s="89"/>
      <c r="AC3412" s="227" t="str" cm="1">
        <f t="array" ref="AC3412">IF(D3412=0,"Blank",_xlfn.IFS('3 Model Input'!E$61=1,(V3412*G3412)/T3412,'3 Model Input'!E$61=2,(W3412*G3412)/T3412,'3 Model Input'!E$61=3,(X3412*G3412)/T3412,'3 Model Input'!E$61=4,(Y3412*G3412)/T3412,'3 Model Input'!E$61=5,(Z3412*G3412)/T3412, ISTEXT('3 Model Input'!E$61),"Missing",'3 Model Input'!E$61=6,(AA3412*G3412)/T3412))</f>
        <v>Blank</v>
      </c>
      <c r="AD3412" s="202" t="str">
        <f t="shared" si="557"/>
        <v>Blank</v>
      </c>
      <c r="AE3412" s="202" t="str">
        <f t="shared" si="558"/>
        <v>Blank</v>
      </c>
      <c r="AF3412" s="217" t="str">
        <f t="shared" si="559"/>
        <v>Blank</v>
      </c>
      <c r="AG3412" s="9" t="str" cm="1">
        <f t="array" ref="AG3412">_xlfn.IFS(ISNUMBER(AC3412), "", ISNUMBER(SEARCH("Blank", AC3412)), "", ISERROR(AC3412), "Bad input on tab 3")</f>
        <v/>
      </c>
    </row>
    <row r="3413" spans="2:33" ht="15" customHeight="1" x14ac:dyDescent="0.75">
      <c r="B3413" s="205" t="str">
        <f>'5 Driver Data'!B3413</f>
        <v>3405</v>
      </c>
      <c r="C3413" s="193">
        <f>'5 Driver Data'!C3413</f>
        <v>0</v>
      </c>
      <c r="D3413" s="192">
        <f>'5 Driver Data'!D3413</f>
        <v>0</v>
      </c>
      <c r="E3413" s="191">
        <f>'5 Driver Data'!E3413</f>
        <v>0</v>
      </c>
      <c r="F3413" s="191">
        <f>'5 Driver Data'!F3413</f>
        <v>0</v>
      </c>
      <c r="G3413" s="191">
        <f>'5 Driver Data'!G3413</f>
        <v>0</v>
      </c>
      <c r="H3413" s="191">
        <f>'5 Driver Data'!H3413</f>
        <v>0</v>
      </c>
      <c r="I3413" s="191">
        <f>'5 Driver Data'!I3413</f>
        <v>0</v>
      </c>
      <c r="J3413" s="191">
        <f>'5 Driver Data'!J3413</f>
        <v>0</v>
      </c>
      <c r="K3413" s="206">
        <f>'5 Driver Data'!K3413</f>
        <v>0</v>
      </c>
      <c r="L3413" s="1"/>
      <c r="M3413" s="216" t="str">
        <f>IF(D3413=0,"Blank",'3 Model Input'!E$44*'3 Model Input'!E$45)</f>
        <v>Blank</v>
      </c>
      <c r="N3413" s="197" t="str">
        <f t="shared" si="550"/>
        <v>Blank</v>
      </c>
      <c r="O3413" s="197" t="str">
        <f>IF(D3413=0,"Blank",'3 Model Input'!E$49*(1-'3 Model Input'!E$51))</f>
        <v>Blank</v>
      </c>
      <c r="P3413" s="197" t="str">
        <f t="shared" si="551"/>
        <v>Blank</v>
      </c>
      <c r="Q3413" s="197" t="str">
        <f>IF(D3413=0,"Blank",IF(D3413="BEV",E3413*(1-'3 Model Input'!E$54), E3413))</f>
        <v>Blank</v>
      </c>
      <c r="R3413" s="198" t="str">
        <f>IF(D3413=0,"Blank",IF(D3413="PHEV",F3413/G3413,F3413*(1-'3 Model Input'!E$54)/G3413))</f>
        <v>Blank</v>
      </c>
      <c r="S3413" s="198" t="str">
        <f>IF(D3413=0,"Blank",IF(D3413="PHEV",MIN(M3413,E3413),MIN(M3413,(E3413*(1-'3 Model Input'!E$54)))))</f>
        <v>Blank</v>
      </c>
      <c r="T3413" s="217" t="str">
        <f t="shared" si="552"/>
        <v>Blank</v>
      </c>
      <c r="U3413" s="89"/>
      <c r="V3413" s="216" t="str">
        <f>IF(D3413=0,"Blank",P3413*'3 Model Input'!E$50)</f>
        <v>Blank</v>
      </c>
      <c r="W3413" s="197" t="str">
        <f t="shared" si="553"/>
        <v>Blank</v>
      </c>
      <c r="X3413" s="197" t="str">
        <f t="shared" si="554"/>
        <v>Blank</v>
      </c>
      <c r="Y3413" s="197" t="str">
        <f t="shared" si="555"/>
        <v>Blank</v>
      </c>
      <c r="Z3413" s="197" t="str">
        <f t="shared" si="556"/>
        <v>Blank</v>
      </c>
      <c r="AA3413" s="223" t="str" cm="1">
        <f t="array" ref="AA3413">_xlfn.IFS(ISTEXT('3 Model Input'!F$70),"Missing",ISTEXT('3 Model Input'!I$70),"Missing",ISNUMBER('3 Model Input'!K$70),'3 Model Input'!K$70*P3413)</f>
        <v>Missing</v>
      </c>
      <c r="AB3413" s="89"/>
      <c r="AC3413" s="227" t="str" cm="1">
        <f t="array" ref="AC3413">IF(D3413=0,"Blank",_xlfn.IFS('3 Model Input'!E$61=1,(V3413*G3413)/T3413,'3 Model Input'!E$61=2,(W3413*G3413)/T3413,'3 Model Input'!E$61=3,(X3413*G3413)/T3413,'3 Model Input'!E$61=4,(Y3413*G3413)/T3413,'3 Model Input'!E$61=5,(Z3413*G3413)/T3413, ISTEXT('3 Model Input'!E$61),"Missing",'3 Model Input'!E$61=6,(AA3413*G3413)/T3413))</f>
        <v>Blank</v>
      </c>
      <c r="AD3413" s="202" t="str">
        <f t="shared" si="557"/>
        <v>Blank</v>
      </c>
      <c r="AE3413" s="202" t="str">
        <f t="shared" si="558"/>
        <v>Blank</v>
      </c>
      <c r="AF3413" s="217" t="str">
        <f t="shared" si="559"/>
        <v>Blank</v>
      </c>
      <c r="AG3413" s="9" t="str" cm="1">
        <f t="array" ref="AG3413">_xlfn.IFS(ISNUMBER(AC3413), "", ISNUMBER(SEARCH("Blank", AC3413)), "", ISERROR(AC3413), "Bad input on tab 3")</f>
        <v/>
      </c>
    </row>
    <row r="3414" spans="2:33" ht="15" customHeight="1" x14ac:dyDescent="0.75">
      <c r="B3414" s="205" t="str">
        <f>'5 Driver Data'!B3414</f>
        <v>3406</v>
      </c>
      <c r="C3414" s="193">
        <f>'5 Driver Data'!C3414</f>
        <v>0</v>
      </c>
      <c r="D3414" s="192">
        <f>'5 Driver Data'!D3414</f>
        <v>0</v>
      </c>
      <c r="E3414" s="191">
        <f>'5 Driver Data'!E3414</f>
        <v>0</v>
      </c>
      <c r="F3414" s="191">
        <f>'5 Driver Data'!F3414</f>
        <v>0</v>
      </c>
      <c r="G3414" s="191">
        <f>'5 Driver Data'!G3414</f>
        <v>0</v>
      </c>
      <c r="H3414" s="191">
        <f>'5 Driver Data'!H3414</f>
        <v>0</v>
      </c>
      <c r="I3414" s="191">
        <f>'5 Driver Data'!I3414</f>
        <v>0</v>
      </c>
      <c r="J3414" s="191">
        <f>'5 Driver Data'!J3414</f>
        <v>0</v>
      </c>
      <c r="K3414" s="206">
        <f>'5 Driver Data'!K3414</f>
        <v>0</v>
      </c>
      <c r="L3414" s="1"/>
      <c r="M3414" s="216" t="str">
        <f>IF(D3414=0,"Blank",'3 Model Input'!E$44*'3 Model Input'!E$45)</f>
        <v>Blank</v>
      </c>
      <c r="N3414" s="197" t="str">
        <f t="shared" si="550"/>
        <v>Blank</v>
      </c>
      <c r="O3414" s="197" t="str">
        <f>IF(D3414=0,"Blank",'3 Model Input'!E$49*(1-'3 Model Input'!E$51))</f>
        <v>Blank</v>
      </c>
      <c r="P3414" s="197" t="str">
        <f t="shared" si="551"/>
        <v>Blank</v>
      </c>
      <c r="Q3414" s="197" t="str">
        <f>IF(D3414=0,"Blank",IF(D3414="BEV",E3414*(1-'3 Model Input'!E$54), E3414))</f>
        <v>Blank</v>
      </c>
      <c r="R3414" s="198" t="str">
        <f>IF(D3414=0,"Blank",IF(D3414="PHEV",F3414/G3414,F3414*(1-'3 Model Input'!E$54)/G3414))</f>
        <v>Blank</v>
      </c>
      <c r="S3414" s="198" t="str">
        <f>IF(D3414=0,"Blank",IF(D3414="PHEV",MIN(M3414,E3414),MIN(M3414,(E3414*(1-'3 Model Input'!E$54)))))</f>
        <v>Blank</v>
      </c>
      <c r="T3414" s="217" t="str">
        <f t="shared" si="552"/>
        <v>Blank</v>
      </c>
      <c r="U3414" s="89"/>
      <c r="V3414" s="216" t="str">
        <f>IF(D3414=0,"Blank",P3414*'3 Model Input'!E$50)</f>
        <v>Blank</v>
      </c>
      <c r="W3414" s="197" t="str">
        <f t="shared" si="553"/>
        <v>Blank</v>
      </c>
      <c r="X3414" s="197" t="str">
        <f t="shared" si="554"/>
        <v>Blank</v>
      </c>
      <c r="Y3414" s="197" t="str">
        <f t="shared" si="555"/>
        <v>Blank</v>
      </c>
      <c r="Z3414" s="197" t="str">
        <f t="shared" si="556"/>
        <v>Blank</v>
      </c>
      <c r="AA3414" s="223" t="str" cm="1">
        <f t="array" ref="AA3414">_xlfn.IFS(ISTEXT('3 Model Input'!F$70),"Missing",ISTEXT('3 Model Input'!I$70),"Missing",ISNUMBER('3 Model Input'!K$70),'3 Model Input'!K$70*P3414)</f>
        <v>Missing</v>
      </c>
      <c r="AB3414" s="89"/>
      <c r="AC3414" s="227" t="str" cm="1">
        <f t="array" ref="AC3414">IF(D3414=0,"Blank",_xlfn.IFS('3 Model Input'!E$61=1,(V3414*G3414)/T3414,'3 Model Input'!E$61=2,(W3414*G3414)/T3414,'3 Model Input'!E$61=3,(X3414*G3414)/T3414,'3 Model Input'!E$61=4,(Y3414*G3414)/T3414,'3 Model Input'!E$61=5,(Z3414*G3414)/T3414, ISTEXT('3 Model Input'!E$61),"Missing",'3 Model Input'!E$61=6,(AA3414*G3414)/T3414))</f>
        <v>Blank</v>
      </c>
      <c r="AD3414" s="202" t="str">
        <f t="shared" si="557"/>
        <v>Blank</v>
      </c>
      <c r="AE3414" s="202" t="str">
        <f t="shared" si="558"/>
        <v>Blank</v>
      </c>
      <c r="AF3414" s="217" t="str">
        <f t="shared" si="559"/>
        <v>Blank</v>
      </c>
      <c r="AG3414" s="9" t="str" cm="1">
        <f t="array" ref="AG3414">_xlfn.IFS(ISNUMBER(AC3414), "", ISNUMBER(SEARCH("Blank", AC3414)), "", ISERROR(AC3414), "Bad input on tab 3")</f>
        <v/>
      </c>
    </row>
    <row r="3415" spans="2:33" ht="15" customHeight="1" x14ac:dyDescent="0.75">
      <c r="B3415" s="205" t="str">
        <f>'5 Driver Data'!B3415</f>
        <v>3407</v>
      </c>
      <c r="C3415" s="193">
        <f>'5 Driver Data'!C3415</f>
        <v>0</v>
      </c>
      <c r="D3415" s="192">
        <f>'5 Driver Data'!D3415</f>
        <v>0</v>
      </c>
      <c r="E3415" s="191">
        <f>'5 Driver Data'!E3415</f>
        <v>0</v>
      </c>
      <c r="F3415" s="191">
        <f>'5 Driver Data'!F3415</f>
        <v>0</v>
      </c>
      <c r="G3415" s="191">
        <f>'5 Driver Data'!G3415</f>
        <v>0</v>
      </c>
      <c r="H3415" s="191">
        <f>'5 Driver Data'!H3415</f>
        <v>0</v>
      </c>
      <c r="I3415" s="191">
        <f>'5 Driver Data'!I3415</f>
        <v>0</v>
      </c>
      <c r="J3415" s="191">
        <f>'5 Driver Data'!J3415</f>
        <v>0</v>
      </c>
      <c r="K3415" s="206">
        <f>'5 Driver Data'!K3415</f>
        <v>0</v>
      </c>
      <c r="L3415" s="1"/>
      <c r="M3415" s="216" t="str">
        <f>IF(D3415=0,"Blank",'3 Model Input'!E$44*'3 Model Input'!E$45)</f>
        <v>Blank</v>
      </c>
      <c r="N3415" s="197" t="str">
        <f t="shared" si="550"/>
        <v>Blank</v>
      </c>
      <c r="O3415" s="197" t="str">
        <f>IF(D3415=0,"Blank",'3 Model Input'!E$49*(1-'3 Model Input'!E$51))</f>
        <v>Blank</v>
      </c>
      <c r="P3415" s="197" t="str">
        <f t="shared" si="551"/>
        <v>Blank</v>
      </c>
      <c r="Q3415" s="197" t="str">
        <f>IF(D3415=0,"Blank",IF(D3415="BEV",E3415*(1-'3 Model Input'!E$54), E3415))</f>
        <v>Blank</v>
      </c>
      <c r="R3415" s="198" t="str">
        <f>IF(D3415=0,"Blank",IF(D3415="PHEV",F3415/G3415,F3415*(1-'3 Model Input'!E$54)/G3415))</f>
        <v>Blank</v>
      </c>
      <c r="S3415" s="198" t="str">
        <f>IF(D3415=0,"Blank",IF(D3415="PHEV",MIN(M3415,E3415),MIN(M3415,(E3415*(1-'3 Model Input'!E$54)))))</f>
        <v>Blank</v>
      </c>
      <c r="T3415" s="217" t="str">
        <f t="shared" si="552"/>
        <v>Blank</v>
      </c>
      <c r="U3415" s="89"/>
      <c r="V3415" s="216" t="str">
        <f>IF(D3415=0,"Blank",P3415*'3 Model Input'!E$50)</f>
        <v>Blank</v>
      </c>
      <c r="W3415" s="197" t="str">
        <f t="shared" si="553"/>
        <v>Blank</v>
      </c>
      <c r="X3415" s="197" t="str">
        <f t="shared" si="554"/>
        <v>Blank</v>
      </c>
      <c r="Y3415" s="197" t="str">
        <f t="shared" si="555"/>
        <v>Blank</v>
      </c>
      <c r="Z3415" s="197" t="str">
        <f t="shared" si="556"/>
        <v>Blank</v>
      </c>
      <c r="AA3415" s="223" t="str" cm="1">
        <f t="array" ref="AA3415">_xlfn.IFS(ISTEXT('3 Model Input'!F$70),"Missing",ISTEXT('3 Model Input'!I$70),"Missing",ISNUMBER('3 Model Input'!K$70),'3 Model Input'!K$70*P3415)</f>
        <v>Missing</v>
      </c>
      <c r="AB3415" s="89"/>
      <c r="AC3415" s="227" t="str" cm="1">
        <f t="array" ref="AC3415">IF(D3415=0,"Blank",_xlfn.IFS('3 Model Input'!E$61=1,(V3415*G3415)/T3415,'3 Model Input'!E$61=2,(W3415*G3415)/T3415,'3 Model Input'!E$61=3,(X3415*G3415)/T3415,'3 Model Input'!E$61=4,(Y3415*G3415)/T3415,'3 Model Input'!E$61=5,(Z3415*G3415)/T3415, ISTEXT('3 Model Input'!E$61),"Missing",'3 Model Input'!E$61=6,(AA3415*G3415)/T3415))</f>
        <v>Blank</v>
      </c>
      <c r="AD3415" s="202" t="str">
        <f t="shared" si="557"/>
        <v>Blank</v>
      </c>
      <c r="AE3415" s="202" t="str">
        <f t="shared" si="558"/>
        <v>Blank</v>
      </c>
      <c r="AF3415" s="217" t="str">
        <f t="shared" si="559"/>
        <v>Blank</v>
      </c>
      <c r="AG3415" s="9" t="str" cm="1">
        <f t="array" ref="AG3415">_xlfn.IFS(ISNUMBER(AC3415), "", ISNUMBER(SEARCH("Blank", AC3415)), "", ISERROR(AC3415), "Bad input on tab 3")</f>
        <v/>
      </c>
    </row>
    <row r="3416" spans="2:33" ht="15" customHeight="1" x14ac:dyDescent="0.75">
      <c r="B3416" s="205" t="str">
        <f>'5 Driver Data'!B3416</f>
        <v>3408</v>
      </c>
      <c r="C3416" s="193">
        <f>'5 Driver Data'!C3416</f>
        <v>0</v>
      </c>
      <c r="D3416" s="192">
        <f>'5 Driver Data'!D3416</f>
        <v>0</v>
      </c>
      <c r="E3416" s="191">
        <f>'5 Driver Data'!E3416</f>
        <v>0</v>
      </c>
      <c r="F3416" s="191">
        <f>'5 Driver Data'!F3416</f>
        <v>0</v>
      </c>
      <c r="G3416" s="191">
        <f>'5 Driver Data'!G3416</f>
        <v>0</v>
      </c>
      <c r="H3416" s="191">
        <f>'5 Driver Data'!H3416</f>
        <v>0</v>
      </c>
      <c r="I3416" s="191">
        <f>'5 Driver Data'!I3416</f>
        <v>0</v>
      </c>
      <c r="J3416" s="191">
        <f>'5 Driver Data'!J3416</f>
        <v>0</v>
      </c>
      <c r="K3416" s="206">
        <f>'5 Driver Data'!K3416</f>
        <v>0</v>
      </c>
      <c r="L3416" s="1"/>
      <c r="M3416" s="216" t="str">
        <f>IF(D3416=0,"Blank",'3 Model Input'!E$44*'3 Model Input'!E$45)</f>
        <v>Blank</v>
      </c>
      <c r="N3416" s="197" t="str">
        <f t="shared" si="550"/>
        <v>Blank</v>
      </c>
      <c r="O3416" s="197" t="str">
        <f>IF(D3416=0,"Blank",'3 Model Input'!E$49*(1-'3 Model Input'!E$51))</f>
        <v>Blank</v>
      </c>
      <c r="P3416" s="197" t="str">
        <f t="shared" si="551"/>
        <v>Blank</v>
      </c>
      <c r="Q3416" s="197" t="str">
        <f>IF(D3416=0,"Blank",IF(D3416="BEV",E3416*(1-'3 Model Input'!E$54), E3416))</f>
        <v>Blank</v>
      </c>
      <c r="R3416" s="198" t="str">
        <f>IF(D3416=0,"Blank",IF(D3416="PHEV",F3416/G3416,F3416*(1-'3 Model Input'!E$54)/G3416))</f>
        <v>Blank</v>
      </c>
      <c r="S3416" s="198" t="str">
        <f>IF(D3416=0,"Blank",IF(D3416="PHEV",MIN(M3416,E3416),MIN(M3416,(E3416*(1-'3 Model Input'!E$54)))))</f>
        <v>Blank</v>
      </c>
      <c r="T3416" s="217" t="str">
        <f t="shared" si="552"/>
        <v>Blank</v>
      </c>
      <c r="U3416" s="89"/>
      <c r="V3416" s="216" t="str">
        <f>IF(D3416=0,"Blank",P3416*'3 Model Input'!E$50)</f>
        <v>Blank</v>
      </c>
      <c r="W3416" s="197" t="str">
        <f t="shared" si="553"/>
        <v>Blank</v>
      </c>
      <c r="X3416" s="197" t="str">
        <f t="shared" si="554"/>
        <v>Blank</v>
      </c>
      <c r="Y3416" s="197" t="str">
        <f t="shared" si="555"/>
        <v>Blank</v>
      </c>
      <c r="Z3416" s="197" t="str">
        <f t="shared" si="556"/>
        <v>Blank</v>
      </c>
      <c r="AA3416" s="223" t="str" cm="1">
        <f t="array" ref="AA3416">_xlfn.IFS(ISTEXT('3 Model Input'!F$70),"Missing",ISTEXT('3 Model Input'!I$70),"Missing",ISNUMBER('3 Model Input'!K$70),'3 Model Input'!K$70*P3416)</f>
        <v>Missing</v>
      </c>
      <c r="AB3416" s="89"/>
      <c r="AC3416" s="227" t="str" cm="1">
        <f t="array" ref="AC3416">IF(D3416=0,"Blank",_xlfn.IFS('3 Model Input'!E$61=1,(V3416*G3416)/T3416,'3 Model Input'!E$61=2,(W3416*G3416)/T3416,'3 Model Input'!E$61=3,(X3416*G3416)/T3416,'3 Model Input'!E$61=4,(Y3416*G3416)/T3416,'3 Model Input'!E$61=5,(Z3416*G3416)/T3416, ISTEXT('3 Model Input'!E$61),"Missing",'3 Model Input'!E$61=6,(AA3416*G3416)/T3416))</f>
        <v>Blank</v>
      </c>
      <c r="AD3416" s="202" t="str">
        <f t="shared" si="557"/>
        <v>Blank</v>
      </c>
      <c r="AE3416" s="202" t="str">
        <f t="shared" si="558"/>
        <v>Blank</v>
      </c>
      <c r="AF3416" s="217" t="str">
        <f t="shared" si="559"/>
        <v>Blank</v>
      </c>
      <c r="AG3416" s="9" t="str" cm="1">
        <f t="array" ref="AG3416">_xlfn.IFS(ISNUMBER(AC3416), "", ISNUMBER(SEARCH("Blank", AC3416)), "", ISERROR(AC3416), "Bad input on tab 3")</f>
        <v/>
      </c>
    </row>
    <row r="3417" spans="2:33" ht="15" customHeight="1" x14ac:dyDescent="0.75">
      <c r="B3417" s="205" t="str">
        <f>'5 Driver Data'!B3417</f>
        <v>3409</v>
      </c>
      <c r="C3417" s="193">
        <f>'5 Driver Data'!C3417</f>
        <v>0</v>
      </c>
      <c r="D3417" s="192">
        <f>'5 Driver Data'!D3417</f>
        <v>0</v>
      </c>
      <c r="E3417" s="191">
        <f>'5 Driver Data'!E3417</f>
        <v>0</v>
      </c>
      <c r="F3417" s="191">
        <f>'5 Driver Data'!F3417</f>
        <v>0</v>
      </c>
      <c r="G3417" s="191">
        <f>'5 Driver Data'!G3417</f>
        <v>0</v>
      </c>
      <c r="H3417" s="191">
        <f>'5 Driver Data'!H3417</f>
        <v>0</v>
      </c>
      <c r="I3417" s="191">
        <f>'5 Driver Data'!I3417</f>
        <v>0</v>
      </c>
      <c r="J3417" s="191">
        <f>'5 Driver Data'!J3417</f>
        <v>0</v>
      </c>
      <c r="K3417" s="206">
        <f>'5 Driver Data'!K3417</f>
        <v>0</v>
      </c>
      <c r="L3417" s="1"/>
      <c r="M3417" s="216" t="str">
        <f>IF(D3417=0,"Blank",'3 Model Input'!E$44*'3 Model Input'!E$45)</f>
        <v>Blank</v>
      </c>
      <c r="N3417" s="197" t="str">
        <f t="shared" si="550"/>
        <v>Blank</v>
      </c>
      <c r="O3417" s="197" t="str">
        <f>IF(D3417=0,"Blank",'3 Model Input'!E$49*(1-'3 Model Input'!E$51))</f>
        <v>Blank</v>
      </c>
      <c r="P3417" s="197" t="str">
        <f t="shared" si="551"/>
        <v>Blank</v>
      </c>
      <c r="Q3417" s="197" t="str">
        <f>IF(D3417=0,"Blank",IF(D3417="BEV",E3417*(1-'3 Model Input'!E$54), E3417))</f>
        <v>Blank</v>
      </c>
      <c r="R3417" s="198" t="str">
        <f>IF(D3417=0,"Blank",IF(D3417="PHEV",F3417/G3417,F3417*(1-'3 Model Input'!E$54)/G3417))</f>
        <v>Blank</v>
      </c>
      <c r="S3417" s="198" t="str">
        <f>IF(D3417=0,"Blank",IF(D3417="PHEV",MIN(M3417,E3417),MIN(M3417,(E3417*(1-'3 Model Input'!E$54)))))</f>
        <v>Blank</v>
      </c>
      <c r="T3417" s="217" t="str">
        <f t="shared" si="552"/>
        <v>Blank</v>
      </c>
      <c r="U3417" s="89"/>
      <c r="V3417" s="216" t="str">
        <f>IF(D3417=0,"Blank",P3417*'3 Model Input'!E$50)</f>
        <v>Blank</v>
      </c>
      <c r="W3417" s="197" t="str">
        <f t="shared" si="553"/>
        <v>Blank</v>
      </c>
      <c r="X3417" s="197" t="str">
        <f t="shared" si="554"/>
        <v>Blank</v>
      </c>
      <c r="Y3417" s="197" t="str">
        <f t="shared" si="555"/>
        <v>Blank</v>
      </c>
      <c r="Z3417" s="197" t="str">
        <f t="shared" si="556"/>
        <v>Blank</v>
      </c>
      <c r="AA3417" s="223" t="str" cm="1">
        <f t="array" ref="AA3417">_xlfn.IFS(ISTEXT('3 Model Input'!F$70),"Missing",ISTEXT('3 Model Input'!I$70),"Missing",ISNUMBER('3 Model Input'!K$70),'3 Model Input'!K$70*P3417)</f>
        <v>Missing</v>
      </c>
      <c r="AB3417" s="89"/>
      <c r="AC3417" s="227" t="str" cm="1">
        <f t="array" ref="AC3417">IF(D3417=0,"Blank",_xlfn.IFS('3 Model Input'!E$61=1,(V3417*G3417)/T3417,'3 Model Input'!E$61=2,(W3417*G3417)/T3417,'3 Model Input'!E$61=3,(X3417*G3417)/T3417,'3 Model Input'!E$61=4,(Y3417*G3417)/T3417,'3 Model Input'!E$61=5,(Z3417*G3417)/T3417, ISTEXT('3 Model Input'!E$61),"Missing",'3 Model Input'!E$61=6,(AA3417*G3417)/T3417))</f>
        <v>Blank</v>
      </c>
      <c r="AD3417" s="202" t="str">
        <f t="shared" si="557"/>
        <v>Blank</v>
      </c>
      <c r="AE3417" s="202" t="str">
        <f t="shared" si="558"/>
        <v>Blank</v>
      </c>
      <c r="AF3417" s="217" t="str">
        <f t="shared" si="559"/>
        <v>Blank</v>
      </c>
      <c r="AG3417" s="9" t="str" cm="1">
        <f t="array" ref="AG3417">_xlfn.IFS(ISNUMBER(AC3417), "", ISNUMBER(SEARCH("Blank", AC3417)), "", ISERROR(AC3417), "Bad input on tab 3")</f>
        <v/>
      </c>
    </row>
    <row r="3418" spans="2:33" ht="15" customHeight="1" x14ac:dyDescent="0.75">
      <c r="B3418" s="205" t="str">
        <f>'5 Driver Data'!B3418</f>
        <v>3410</v>
      </c>
      <c r="C3418" s="193">
        <f>'5 Driver Data'!C3418</f>
        <v>0</v>
      </c>
      <c r="D3418" s="192">
        <f>'5 Driver Data'!D3418</f>
        <v>0</v>
      </c>
      <c r="E3418" s="191">
        <f>'5 Driver Data'!E3418</f>
        <v>0</v>
      </c>
      <c r="F3418" s="191">
        <f>'5 Driver Data'!F3418</f>
        <v>0</v>
      </c>
      <c r="G3418" s="191">
        <f>'5 Driver Data'!G3418</f>
        <v>0</v>
      </c>
      <c r="H3418" s="191">
        <f>'5 Driver Data'!H3418</f>
        <v>0</v>
      </c>
      <c r="I3418" s="191">
        <f>'5 Driver Data'!I3418</f>
        <v>0</v>
      </c>
      <c r="J3418" s="191">
        <f>'5 Driver Data'!J3418</f>
        <v>0</v>
      </c>
      <c r="K3418" s="206">
        <f>'5 Driver Data'!K3418</f>
        <v>0</v>
      </c>
      <c r="L3418" s="1"/>
      <c r="M3418" s="216" t="str">
        <f>IF(D3418=0,"Blank",'3 Model Input'!E$44*'3 Model Input'!E$45)</f>
        <v>Blank</v>
      </c>
      <c r="N3418" s="197" t="str">
        <f t="shared" si="550"/>
        <v>Blank</v>
      </c>
      <c r="O3418" s="197" t="str">
        <f>IF(D3418=0,"Blank",'3 Model Input'!E$49*(1-'3 Model Input'!E$51))</f>
        <v>Blank</v>
      </c>
      <c r="P3418" s="197" t="str">
        <f t="shared" si="551"/>
        <v>Blank</v>
      </c>
      <c r="Q3418" s="197" t="str">
        <f>IF(D3418=0,"Blank",IF(D3418="BEV",E3418*(1-'3 Model Input'!E$54), E3418))</f>
        <v>Blank</v>
      </c>
      <c r="R3418" s="198" t="str">
        <f>IF(D3418=0,"Blank",IF(D3418="PHEV",F3418/G3418,F3418*(1-'3 Model Input'!E$54)/G3418))</f>
        <v>Blank</v>
      </c>
      <c r="S3418" s="198" t="str">
        <f>IF(D3418=0,"Blank",IF(D3418="PHEV",MIN(M3418,E3418),MIN(M3418,(E3418*(1-'3 Model Input'!E$54)))))</f>
        <v>Blank</v>
      </c>
      <c r="T3418" s="217" t="str">
        <f t="shared" si="552"/>
        <v>Blank</v>
      </c>
      <c r="U3418" s="89"/>
      <c r="V3418" s="216" t="str">
        <f>IF(D3418=0,"Blank",P3418*'3 Model Input'!E$50)</f>
        <v>Blank</v>
      </c>
      <c r="W3418" s="197" t="str">
        <f t="shared" si="553"/>
        <v>Blank</v>
      </c>
      <c r="X3418" s="197" t="str">
        <f t="shared" si="554"/>
        <v>Blank</v>
      </c>
      <c r="Y3418" s="197" t="str">
        <f t="shared" si="555"/>
        <v>Blank</v>
      </c>
      <c r="Z3418" s="197" t="str">
        <f t="shared" si="556"/>
        <v>Blank</v>
      </c>
      <c r="AA3418" s="223" t="str" cm="1">
        <f t="array" ref="AA3418">_xlfn.IFS(ISTEXT('3 Model Input'!F$70),"Missing",ISTEXT('3 Model Input'!I$70),"Missing",ISNUMBER('3 Model Input'!K$70),'3 Model Input'!K$70*P3418)</f>
        <v>Missing</v>
      </c>
      <c r="AB3418" s="89"/>
      <c r="AC3418" s="227" t="str" cm="1">
        <f t="array" ref="AC3418">IF(D3418=0,"Blank",_xlfn.IFS('3 Model Input'!E$61=1,(V3418*G3418)/T3418,'3 Model Input'!E$61=2,(W3418*G3418)/T3418,'3 Model Input'!E$61=3,(X3418*G3418)/T3418,'3 Model Input'!E$61=4,(Y3418*G3418)/T3418,'3 Model Input'!E$61=5,(Z3418*G3418)/T3418, ISTEXT('3 Model Input'!E$61),"Missing",'3 Model Input'!E$61=6,(AA3418*G3418)/T3418))</f>
        <v>Blank</v>
      </c>
      <c r="AD3418" s="202" t="str">
        <f t="shared" si="557"/>
        <v>Blank</v>
      </c>
      <c r="AE3418" s="202" t="str">
        <f t="shared" si="558"/>
        <v>Blank</v>
      </c>
      <c r="AF3418" s="217" t="str">
        <f t="shared" si="559"/>
        <v>Blank</v>
      </c>
      <c r="AG3418" s="9" t="str" cm="1">
        <f t="array" ref="AG3418">_xlfn.IFS(ISNUMBER(AC3418), "", ISNUMBER(SEARCH("Blank", AC3418)), "", ISERROR(AC3418), "Bad input on tab 3")</f>
        <v/>
      </c>
    </row>
    <row r="3419" spans="2:33" ht="15" customHeight="1" x14ac:dyDescent="0.75">
      <c r="B3419" s="205" t="str">
        <f>'5 Driver Data'!B3419</f>
        <v>3411</v>
      </c>
      <c r="C3419" s="193">
        <f>'5 Driver Data'!C3419</f>
        <v>0</v>
      </c>
      <c r="D3419" s="192">
        <f>'5 Driver Data'!D3419</f>
        <v>0</v>
      </c>
      <c r="E3419" s="191">
        <f>'5 Driver Data'!E3419</f>
        <v>0</v>
      </c>
      <c r="F3419" s="191">
        <f>'5 Driver Data'!F3419</f>
        <v>0</v>
      </c>
      <c r="G3419" s="191">
        <f>'5 Driver Data'!G3419</f>
        <v>0</v>
      </c>
      <c r="H3419" s="191">
        <f>'5 Driver Data'!H3419</f>
        <v>0</v>
      </c>
      <c r="I3419" s="191">
        <f>'5 Driver Data'!I3419</f>
        <v>0</v>
      </c>
      <c r="J3419" s="191">
        <f>'5 Driver Data'!J3419</f>
        <v>0</v>
      </c>
      <c r="K3419" s="206">
        <f>'5 Driver Data'!K3419</f>
        <v>0</v>
      </c>
      <c r="L3419" s="1"/>
      <c r="M3419" s="216" t="str">
        <f>IF(D3419=0,"Blank",'3 Model Input'!E$44*'3 Model Input'!E$45)</f>
        <v>Blank</v>
      </c>
      <c r="N3419" s="197" t="str">
        <f t="shared" si="550"/>
        <v>Blank</v>
      </c>
      <c r="O3419" s="197" t="str">
        <f>IF(D3419=0,"Blank",'3 Model Input'!E$49*(1-'3 Model Input'!E$51))</f>
        <v>Blank</v>
      </c>
      <c r="P3419" s="197" t="str">
        <f t="shared" si="551"/>
        <v>Blank</v>
      </c>
      <c r="Q3419" s="197" t="str">
        <f>IF(D3419=0,"Blank",IF(D3419="BEV",E3419*(1-'3 Model Input'!E$54), E3419))</f>
        <v>Blank</v>
      </c>
      <c r="R3419" s="198" t="str">
        <f>IF(D3419=0,"Blank",IF(D3419="PHEV",F3419/G3419,F3419*(1-'3 Model Input'!E$54)/G3419))</f>
        <v>Blank</v>
      </c>
      <c r="S3419" s="198" t="str">
        <f>IF(D3419=0,"Blank",IF(D3419="PHEV",MIN(M3419,E3419),MIN(M3419,(E3419*(1-'3 Model Input'!E$54)))))</f>
        <v>Blank</v>
      </c>
      <c r="T3419" s="217" t="str">
        <f t="shared" si="552"/>
        <v>Blank</v>
      </c>
      <c r="U3419" s="89"/>
      <c r="V3419" s="216" t="str">
        <f>IF(D3419=0,"Blank",P3419*'3 Model Input'!E$50)</f>
        <v>Blank</v>
      </c>
      <c r="W3419" s="197" t="str">
        <f t="shared" si="553"/>
        <v>Blank</v>
      </c>
      <c r="X3419" s="197" t="str">
        <f t="shared" si="554"/>
        <v>Blank</v>
      </c>
      <c r="Y3419" s="197" t="str">
        <f t="shared" si="555"/>
        <v>Blank</v>
      </c>
      <c r="Z3419" s="197" t="str">
        <f t="shared" si="556"/>
        <v>Blank</v>
      </c>
      <c r="AA3419" s="223" t="str" cm="1">
        <f t="array" ref="AA3419">_xlfn.IFS(ISTEXT('3 Model Input'!F$70),"Missing",ISTEXT('3 Model Input'!I$70),"Missing",ISNUMBER('3 Model Input'!K$70),'3 Model Input'!K$70*P3419)</f>
        <v>Missing</v>
      </c>
      <c r="AB3419" s="89"/>
      <c r="AC3419" s="227" t="str" cm="1">
        <f t="array" ref="AC3419">IF(D3419=0,"Blank",_xlfn.IFS('3 Model Input'!E$61=1,(V3419*G3419)/T3419,'3 Model Input'!E$61=2,(W3419*G3419)/T3419,'3 Model Input'!E$61=3,(X3419*G3419)/T3419,'3 Model Input'!E$61=4,(Y3419*G3419)/T3419,'3 Model Input'!E$61=5,(Z3419*G3419)/T3419, ISTEXT('3 Model Input'!E$61),"Missing",'3 Model Input'!E$61=6,(AA3419*G3419)/T3419))</f>
        <v>Blank</v>
      </c>
      <c r="AD3419" s="202" t="str">
        <f t="shared" si="557"/>
        <v>Blank</v>
      </c>
      <c r="AE3419" s="202" t="str">
        <f t="shared" si="558"/>
        <v>Blank</v>
      </c>
      <c r="AF3419" s="217" t="str">
        <f t="shared" si="559"/>
        <v>Blank</v>
      </c>
      <c r="AG3419" s="9" t="str" cm="1">
        <f t="array" ref="AG3419">_xlfn.IFS(ISNUMBER(AC3419), "", ISNUMBER(SEARCH("Blank", AC3419)), "", ISERROR(AC3419), "Bad input on tab 3")</f>
        <v/>
      </c>
    </row>
    <row r="3420" spans="2:33" ht="15" customHeight="1" x14ac:dyDescent="0.75">
      <c r="B3420" s="205" t="str">
        <f>'5 Driver Data'!B3420</f>
        <v>3412</v>
      </c>
      <c r="C3420" s="193">
        <f>'5 Driver Data'!C3420</f>
        <v>0</v>
      </c>
      <c r="D3420" s="192">
        <f>'5 Driver Data'!D3420</f>
        <v>0</v>
      </c>
      <c r="E3420" s="191">
        <f>'5 Driver Data'!E3420</f>
        <v>0</v>
      </c>
      <c r="F3420" s="191">
        <f>'5 Driver Data'!F3420</f>
        <v>0</v>
      </c>
      <c r="G3420" s="191">
        <f>'5 Driver Data'!G3420</f>
        <v>0</v>
      </c>
      <c r="H3420" s="191">
        <f>'5 Driver Data'!H3420</f>
        <v>0</v>
      </c>
      <c r="I3420" s="191">
        <f>'5 Driver Data'!I3420</f>
        <v>0</v>
      </c>
      <c r="J3420" s="191">
        <f>'5 Driver Data'!J3420</f>
        <v>0</v>
      </c>
      <c r="K3420" s="206">
        <f>'5 Driver Data'!K3420</f>
        <v>0</v>
      </c>
      <c r="L3420" s="1"/>
      <c r="M3420" s="216" t="str">
        <f>IF(D3420=0,"Blank",'3 Model Input'!E$44*'3 Model Input'!E$45)</f>
        <v>Blank</v>
      </c>
      <c r="N3420" s="197" t="str">
        <f t="shared" si="550"/>
        <v>Blank</v>
      </c>
      <c r="O3420" s="197" t="str">
        <f>IF(D3420=0,"Blank",'3 Model Input'!E$49*(1-'3 Model Input'!E$51))</f>
        <v>Blank</v>
      </c>
      <c r="P3420" s="197" t="str">
        <f t="shared" si="551"/>
        <v>Blank</v>
      </c>
      <c r="Q3420" s="197" t="str">
        <f>IF(D3420=0,"Blank",IF(D3420="BEV",E3420*(1-'3 Model Input'!E$54), E3420))</f>
        <v>Blank</v>
      </c>
      <c r="R3420" s="198" t="str">
        <f>IF(D3420=0,"Blank",IF(D3420="PHEV",F3420/G3420,F3420*(1-'3 Model Input'!E$54)/G3420))</f>
        <v>Blank</v>
      </c>
      <c r="S3420" s="198" t="str">
        <f>IF(D3420=0,"Blank",IF(D3420="PHEV",MIN(M3420,E3420),MIN(M3420,(E3420*(1-'3 Model Input'!E$54)))))</f>
        <v>Blank</v>
      </c>
      <c r="T3420" s="217" t="str">
        <f t="shared" si="552"/>
        <v>Blank</v>
      </c>
      <c r="U3420" s="89"/>
      <c r="V3420" s="216" t="str">
        <f>IF(D3420=0,"Blank",P3420*'3 Model Input'!E$50)</f>
        <v>Blank</v>
      </c>
      <c r="W3420" s="197" t="str">
        <f t="shared" si="553"/>
        <v>Blank</v>
      </c>
      <c r="X3420" s="197" t="str">
        <f t="shared" si="554"/>
        <v>Blank</v>
      </c>
      <c r="Y3420" s="197" t="str">
        <f t="shared" si="555"/>
        <v>Blank</v>
      </c>
      <c r="Z3420" s="197" t="str">
        <f t="shared" si="556"/>
        <v>Blank</v>
      </c>
      <c r="AA3420" s="223" t="str" cm="1">
        <f t="array" ref="AA3420">_xlfn.IFS(ISTEXT('3 Model Input'!F$70),"Missing",ISTEXT('3 Model Input'!I$70),"Missing",ISNUMBER('3 Model Input'!K$70),'3 Model Input'!K$70*P3420)</f>
        <v>Missing</v>
      </c>
      <c r="AB3420" s="89"/>
      <c r="AC3420" s="227" t="str" cm="1">
        <f t="array" ref="AC3420">IF(D3420=0,"Blank",_xlfn.IFS('3 Model Input'!E$61=1,(V3420*G3420)/T3420,'3 Model Input'!E$61=2,(W3420*G3420)/T3420,'3 Model Input'!E$61=3,(X3420*G3420)/T3420,'3 Model Input'!E$61=4,(Y3420*G3420)/T3420,'3 Model Input'!E$61=5,(Z3420*G3420)/T3420, ISTEXT('3 Model Input'!E$61),"Missing",'3 Model Input'!E$61=6,(AA3420*G3420)/T3420))</f>
        <v>Blank</v>
      </c>
      <c r="AD3420" s="202" t="str">
        <f t="shared" si="557"/>
        <v>Blank</v>
      </c>
      <c r="AE3420" s="202" t="str">
        <f t="shared" si="558"/>
        <v>Blank</v>
      </c>
      <c r="AF3420" s="217" t="str">
        <f t="shared" si="559"/>
        <v>Blank</v>
      </c>
      <c r="AG3420" s="9" t="str" cm="1">
        <f t="array" ref="AG3420">_xlfn.IFS(ISNUMBER(AC3420), "", ISNUMBER(SEARCH("Blank", AC3420)), "", ISERROR(AC3420), "Bad input on tab 3")</f>
        <v/>
      </c>
    </row>
    <row r="3421" spans="2:33" ht="15" customHeight="1" x14ac:dyDescent="0.75">
      <c r="B3421" s="205" t="str">
        <f>'5 Driver Data'!B3421</f>
        <v>3413</v>
      </c>
      <c r="C3421" s="193">
        <f>'5 Driver Data'!C3421</f>
        <v>0</v>
      </c>
      <c r="D3421" s="192">
        <f>'5 Driver Data'!D3421</f>
        <v>0</v>
      </c>
      <c r="E3421" s="191">
        <f>'5 Driver Data'!E3421</f>
        <v>0</v>
      </c>
      <c r="F3421" s="191">
        <f>'5 Driver Data'!F3421</f>
        <v>0</v>
      </c>
      <c r="G3421" s="191">
        <f>'5 Driver Data'!G3421</f>
        <v>0</v>
      </c>
      <c r="H3421" s="191">
        <f>'5 Driver Data'!H3421</f>
        <v>0</v>
      </c>
      <c r="I3421" s="191">
        <f>'5 Driver Data'!I3421</f>
        <v>0</v>
      </c>
      <c r="J3421" s="191">
        <f>'5 Driver Data'!J3421</f>
        <v>0</v>
      </c>
      <c r="K3421" s="206">
        <f>'5 Driver Data'!K3421</f>
        <v>0</v>
      </c>
      <c r="L3421" s="1"/>
      <c r="M3421" s="216" t="str">
        <f>IF(D3421=0,"Blank",'3 Model Input'!E$44*'3 Model Input'!E$45)</f>
        <v>Blank</v>
      </c>
      <c r="N3421" s="197" t="str">
        <f t="shared" si="550"/>
        <v>Blank</v>
      </c>
      <c r="O3421" s="197" t="str">
        <f>IF(D3421=0,"Blank",'3 Model Input'!E$49*(1-'3 Model Input'!E$51))</f>
        <v>Blank</v>
      </c>
      <c r="P3421" s="197" t="str">
        <f t="shared" si="551"/>
        <v>Blank</v>
      </c>
      <c r="Q3421" s="197" t="str">
        <f>IF(D3421=0,"Blank",IF(D3421="BEV",E3421*(1-'3 Model Input'!E$54), E3421))</f>
        <v>Blank</v>
      </c>
      <c r="R3421" s="198" t="str">
        <f>IF(D3421=0,"Blank",IF(D3421="PHEV",F3421/G3421,F3421*(1-'3 Model Input'!E$54)/G3421))</f>
        <v>Blank</v>
      </c>
      <c r="S3421" s="198" t="str">
        <f>IF(D3421=0,"Blank",IF(D3421="PHEV",MIN(M3421,E3421),MIN(M3421,(E3421*(1-'3 Model Input'!E$54)))))</f>
        <v>Blank</v>
      </c>
      <c r="T3421" s="217" t="str">
        <f t="shared" si="552"/>
        <v>Blank</v>
      </c>
      <c r="U3421" s="89"/>
      <c r="V3421" s="216" t="str">
        <f>IF(D3421=0,"Blank",P3421*'3 Model Input'!E$50)</f>
        <v>Blank</v>
      </c>
      <c r="W3421" s="197" t="str">
        <f t="shared" si="553"/>
        <v>Blank</v>
      </c>
      <c r="X3421" s="197" t="str">
        <f t="shared" si="554"/>
        <v>Blank</v>
      </c>
      <c r="Y3421" s="197" t="str">
        <f t="shared" si="555"/>
        <v>Blank</v>
      </c>
      <c r="Z3421" s="197" t="str">
        <f t="shared" si="556"/>
        <v>Blank</v>
      </c>
      <c r="AA3421" s="223" t="str" cm="1">
        <f t="array" ref="AA3421">_xlfn.IFS(ISTEXT('3 Model Input'!F$70),"Missing",ISTEXT('3 Model Input'!I$70),"Missing",ISNUMBER('3 Model Input'!K$70),'3 Model Input'!K$70*P3421)</f>
        <v>Missing</v>
      </c>
      <c r="AB3421" s="89"/>
      <c r="AC3421" s="227" t="str" cm="1">
        <f t="array" ref="AC3421">IF(D3421=0,"Blank",_xlfn.IFS('3 Model Input'!E$61=1,(V3421*G3421)/T3421,'3 Model Input'!E$61=2,(W3421*G3421)/T3421,'3 Model Input'!E$61=3,(X3421*G3421)/T3421,'3 Model Input'!E$61=4,(Y3421*G3421)/T3421,'3 Model Input'!E$61=5,(Z3421*G3421)/T3421, ISTEXT('3 Model Input'!E$61),"Missing",'3 Model Input'!E$61=6,(AA3421*G3421)/T3421))</f>
        <v>Blank</v>
      </c>
      <c r="AD3421" s="202" t="str">
        <f t="shared" si="557"/>
        <v>Blank</v>
      </c>
      <c r="AE3421" s="202" t="str">
        <f t="shared" si="558"/>
        <v>Blank</v>
      </c>
      <c r="AF3421" s="217" t="str">
        <f t="shared" si="559"/>
        <v>Blank</v>
      </c>
      <c r="AG3421" s="9" t="str" cm="1">
        <f t="array" ref="AG3421">_xlfn.IFS(ISNUMBER(AC3421), "", ISNUMBER(SEARCH("Blank", AC3421)), "", ISERROR(AC3421), "Bad input on tab 3")</f>
        <v/>
      </c>
    </row>
    <row r="3422" spans="2:33" ht="15" customHeight="1" x14ac:dyDescent="0.75">
      <c r="B3422" s="205" t="str">
        <f>'5 Driver Data'!B3422</f>
        <v>3414</v>
      </c>
      <c r="C3422" s="193">
        <f>'5 Driver Data'!C3422</f>
        <v>0</v>
      </c>
      <c r="D3422" s="192">
        <f>'5 Driver Data'!D3422</f>
        <v>0</v>
      </c>
      <c r="E3422" s="191">
        <f>'5 Driver Data'!E3422</f>
        <v>0</v>
      </c>
      <c r="F3422" s="191">
        <f>'5 Driver Data'!F3422</f>
        <v>0</v>
      </c>
      <c r="G3422" s="191">
        <f>'5 Driver Data'!G3422</f>
        <v>0</v>
      </c>
      <c r="H3422" s="191">
        <f>'5 Driver Data'!H3422</f>
        <v>0</v>
      </c>
      <c r="I3422" s="191">
        <f>'5 Driver Data'!I3422</f>
        <v>0</v>
      </c>
      <c r="J3422" s="191">
        <f>'5 Driver Data'!J3422</f>
        <v>0</v>
      </c>
      <c r="K3422" s="206">
        <f>'5 Driver Data'!K3422</f>
        <v>0</v>
      </c>
      <c r="L3422" s="1"/>
      <c r="M3422" s="216" t="str">
        <f>IF(D3422=0,"Blank",'3 Model Input'!E$44*'3 Model Input'!E$45)</f>
        <v>Blank</v>
      </c>
      <c r="N3422" s="197" t="str">
        <f t="shared" si="550"/>
        <v>Blank</v>
      </c>
      <c r="O3422" s="197" t="str">
        <f>IF(D3422=0,"Blank",'3 Model Input'!E$49*(1-'3 Model Input'!E$51))</f>
        <v>Blank</v>
      </c>
      <c r="P3422" s="197" t="str">
        <f t="shared" si="551"/>
        <v>Blank</v>
      </c>
      <c r="Q3422" s="197" t="str">
        <f>IF(D3422=0,"Blank",IF(D3422="BEV",E3422*(1-'3 Model Input'!E$54), E3422))</f>
        <v>Blank</v>
      </c>
      <c r="R3422" s="198" t="str">
        <f>IF(D3422=0,"Blank",IF(D3422="PHEV",F3422/G3422,F3422*(1-'3 Model Input'!E$54)/G3422))</f>
        <v>Blank</v>
      </c>
      <c r="S3422" s="198" t="str">
        <f>IF(D3422=0,"Blank",IF(D3422="PHEV",MIN(M3422,E3422),MIN(M3422,(E3422*(1-'3 Model Input'!E$54)))))</f>
        <v>Blank</v>
      </c>
      <c r="T3422" s="217" t="str">
        <f t="shared" si="552"/>
        <v>Blank</v>
      </c>
      <c r="U3422" s="89"/>
      <c r="V3422" s="216" t="str">
        <f>IF(D3422=0,"Blank",P3422*'3 Model Input'!E$50)</f>
        <v>Blank</v>
      </c>
      <c r="W3422" s="197" t="str">
        <f t="shared" si="553"/>
        <v>Blank</v>
      </c>
      <c r="X3422" s="197" t="str">
        <f t="shared" si="554"/>
        <v>Blank</v>
      </c>
      <c r="Y3422" s="197" t="str">
        <f t="shared" si="555"/>
        <v>Blank</v>
      </c>
      <c r="Z3422" s="197" t="str">
        <f t="shared" si="556"/>
        <v>Blank</v>
      </c>
      <c r="AA3422" s="223" t="str" cm="1">
        <f t="array" ref="AA3422">_xlfn.IFS(ISTEXT('3 Model Input'!F$70),"Missing",ISTEXT('3 Model Input'!I$70),"Missing",ISNUMBER('3 Model Input'!K$70),'3 Model Input'!K$70*P3422)</f>
        <v>Missing</v>
      </c>
      <c r="AB3422" s="89"/>
      <c r="AC3422" s="227" t="str" cm="1">
        <f t="array" ref="AC3422">IF(D3422=0,"Blank",_xlfn.IFS('3 Model Input'!E$61=1,(V3422*G3422)/T3422,'3 Model Input'!E$61=2,(W3422*G3422)/T3422,'3 Model Input'!E$61=3,(X3422*G3422)/T3422,'3 Model Input'!E$61=4,(Y3422*G3422)/T3422,'3 Model Input'!E$61=5,(Z3422*G3422)/T3422, ISTEXT('3 Model Input'!E$61),"Missing",'3 Model Input'!E$61=6,(AA3422*G3422)/T3422))</f>
        <v>Blank</v>
      </c>
      <c r="AD3422" s="202" t="str">
        <f t="shared" si="557"/>
        <v>Blank</v>
      </c>
      <c r="AE3422" s="202" t="str">
        <f t="shared" si="558"/>
        <v>Blank</v>
      </c>
      <c r="AF3422" s="217" t="str">
        <f t="shared" si="559"/>
        <v>Blank</v>
      </c>
      <c r="AG3422" s="9" t="str" cm="1">
        <f t="array" ref="AG3422">_xlfn.IFS(ISNUMBER(AC3422), "", ISNUMBER(SEARCH("Blank", AC3422)), "", ISERROR(AC3422), "Bad input on tab 3")</f>
        <v/>
      </c>
    </row>
    <row r="3423" spans="2:33" ht="15" customHeight="1" x14ac:dyDescent="0.75">
      <c r="B3423" s="205" t="str">
        <f>'5 Driver Data'!B3423</f>
        <v>3415</v>
      </c>
      <c r="C3423" s="193">
        <f>'5 Driver Data'!C3423</f>
        <v>0</v>
      </c>
      <c r="D3423" s="192">
        <f>'5 Driver Data'!D3423</f>
        <v>0</v>
      </c>
      <c r="E3423" s="191">
        <f>'5 Driver Data'!E3423</f>
        <v>0</v>
      </c>
      <c r="F3423" s="191">
        <f>'5 Driver Data'!F3423</f>
        <v>0</v>
      </c>
      <c r="G3423" s="191">
        <f>'5 Driver Data'!G3423</f>
        <v>0</v>
      </c>
      <c r="H3423" s="191">
        <f>'5 Driver Data'!H3423</f>
        <v>0</v>
      </c>
      <c r="I3423" s="191">
        <f>'5 Driver Data'!I3423</f>
        <v>0</v>
      </c>
      <c r="J3423" s="191">
        <f>'5 Driver Data'!J3423</f>
        <v>0</v>
      </c>
      <c r="K3423" s="206">
        <f>'5 Driver Data'!K3423</f>
        <v>0</v>
      </c>
      <c r="L3423" s="1"/>
      <c r="M3423" s="216" t="str">
        <f>IF(D3423=0,"Blank",'3 Model Input'!E$44*'3 Model Input'!E$45)</f>
        <v>Blank</v>
      </c>
      <c r="N3423" s="197" t="str">
        <f t="shared" si="550"/>
        <v>Blank</v>
      </c>
      <c r="O3423" s="197" t="str">
        <f>IF(D3423=0,"Blank",'3 Model Input'!E$49*(1-'3 Model Input'!E$51))</f>
        <v>Blank</v>
      </c>
      <c r="P3423" s="197" t="str">
        <f t="shared" si="551"/>
        <v>Blank</v>
      </c>
      <c r="Q3423" s="197" t="str">
        <f>IF(D3423=0,"Blank",IF(D3423="BEV",E3423*(1-'3 Model Input'!E$54), E3423))</f>
        <v>Blank</v>
      </c>
      <c r="R3423" s="198" t="str">
        <f>IF(D3423=0,"Blank",IF(D3423="PHEV",F3423/G3423,F3423*(1-'3 Model Input'!E$54)/G3423))</f>
        <v>Blank</v>
      </c>
      <c r="S3423" s="198" t="str">
        <f>IF(D3423=0,"Blank",IF(D3423="PHEV",MIN(M3423,E3423),MIN(M3423,(E3423*(1-'3 Model Input'!E$54)))))</f>
        <v>Blank</v>
      </c>
      <c r="T3423" s="217" t="str">
        <f t="shared" si="552"/>
        <v>Blank</v>
      </c>
      <c r="U3423" s="89"/>
      <c r="V3423" s="216" t="str">
        <f>IF(D3423=0,"Blank",P3423*'3 Model Input'!E$50)</f>
        <v>Blank</v>
      </c>
      <c r="W3423" s="197" t="str">
        <f t="shared" si="553"/>
        <v>Blank</v>
      </c>
      <c r="X3423" s="197" t="str">
        <f t="shared" si="554"/>
        <v>Blank</v>
      </c>
      <c r="Y3423" s="197" t="str">
        <f t="shared" si="555"/>
        <v>Blank</v>
      </c>
      <c r="Z3423" s="197" t="str">
        <f t="shared" si="556"/>
        <v>Blank</v>
      </c>
      <c r="AA3423" s="223" t="str" cm="1">
        <f t="array" ref="AA3423">_xlfn.IFS(ISTEXT('3 Model Input'!F$70),"Missing",ISTEXT('3 Model Input'!I$70),"Missing",ISNUMBER('3 Model Input'!K$70),'3 Model Input'!K$70*P3423)</f>
        <v>Missing</v>
      </c>
      <c r="AB3423" s="89"/>
      <c r="AC3423" s="227" t="str" cm="1">
        <f t="array" ref="AC3423">IF(D3423=0,"Blank",_xlfn.IFS('3 Model Input'!E$61=1,(V3423*G3423)/T3423,'3 Model Input'!E$61=2,(W3423*G3423)/T3423,'3 Model Input'!E$61=3,(X3423*G3423)/T3423,'3 Model Input'!E$61=4,(Y3423*G3423)/T3423,'3 Model Input'!E$61=5,(Z3423*G3423)/T3423, ISTEXT('3 Model Input'!E$61),"Missing",'3 Model Input'!E$61=6,(AA3423*G3423)/T3423))</f>
        <v>Blank</v>
      </c>
      <c r="AD3423" s="202" t="str">
        <f t="shared" si="557"/>
        <v>Blank</v>
      </c>
      <c r="AE3423" s="202" t="str">
        <f t="shared" si="558"/>
        <v>Blank</v>
      </c>
      <c r="AF3423" s="217" t="str">
        <f t="shared" si="559"/>
        <v>Blank</v>
      </c>
      <c r="AG3423" s="9" t="str" cm="1">
        <f t="array" ref="AG3423">_xlfn.IFS(ISNUMBER(AC3423), "", ISNUMBER(SEARCH("Blank", AC3423)), "", ISERROR(AC3423), "Bad input on tab 3")</f>
        <v/>
      </c>
    </row>
    <row r="3424" spans="2:33" ht="15" customHeight="1" x14ac:dyDescent="0.75">
      <c r="B3424" s="205" t="str">
        <f>'5 Driver Data'!B3424</f>
        <v>3416</v>
      </c>
      <c r="C3424" s="193">
        <f>'5 Driver Data'!C3424</f>
        <v>0</v>
      </c>
      <c r="D3424" s="192">
        <f>'5 Driver Data'!D3424</f>
        <v>0</v>
      </c>
      <c r="E3424" s="191">
        <f>'5 Driver Data'!E3424</f>
        <v>0</v>
      </c>
      <c r="F3424" s="191">
        <f>'5 Driver Data'!F3424</f>
        <v>0</v>
      </c>
      <c r="G3424" s="191">
        <f>'5 Driver Data'!G3424</f>
        <v>0</v>
      </c>
      <c r="H3424" s="191">
        <f>'5 Driver Data'!H3424</f>
        <v>0</v>
      </c>
      <c r="I3424" s="191">
        <f>'5 Driver Data'!I3424</f>
        <v>0</v>
      </c>
      <c r="J3424" s="191">
        <f>'5 Driver Data'!J3424</f>
        <v>0</v>
      </c>
      <c r="K3424" s="206">
        <f>'5 Driver Data'!K3424</f>
        <v>0</v>
      </c>
      <c r="L3424" s="1"/>
      <c r="M3424" s="216" t="str">
        <f>IF(D3424=0,"Blank",'3 Model Input'!E$44*'3 Model Input'!E$45)</f>
        <v>Blank</v>
      </c>
      <c r="N3424" s="197" t="str">
        <f t="shared" si="550"/>
        <v>Blank</v>
      </c>
      <c r="O3424" s="197" t="str">
        <f>IF(D3424=0,"Blank",'3 Model Input'!E$49*(1-'3 Model Input'!E$51))</f>
        <v>Blank</v>
      </c>
      <c r="P3424" s="197" t="str">
        <f t="shared" si="551"/>
        <v>Blank</v>
      </c>
      <c r="Q3424" s="197" t="str">
        <f>IF(D3424=0,"Blank",IF(D3424="BEV",E3424*(1-'3 Model Input'!E$54), E3424))</f>
        <v>Blank</v>
      </c>
      <c r="R3424" s="198" t="str">
        <f>IF(D3424=0,"Blank",IF(D3424="PHEV",F3424/G3424,F3424*(1-'3 Model Input'!E$54)/G3424))</f>
        <v>Blank</v>
      </c>
      <c r="S3424" s="198" t="str">
        <f>IF(D3424=0,"Blank",IF(D3424="PHEV",MIN(M3424,E3424),MIN(M3424,(E3424*(1-'3 Model Input'!E$54)))))</f>
        <v>Blank</v>
      </c>
      <c r="T3424" s="217" t="str">
        <f t="shared" si="552"/>
        <v>Blank</v>
      </c>
      <c r="U3424" s="89"/>
      <c r="V3424" s="216" t="str">
        <f>IF(D3424=0,"Blank",P3424*'3 Model Input'!E$50)</f>
        <v>Blank</v>
      </c>
      <c r="W3424" s="197" t="str">
        <f t="shared" si="553"/>
        <v>Blank</v>
      </c>
      <c r="X3424" s="197" t="str">
        <f t="shared" si="554"/>
        <v>Blank</v>
      </c>
      <c r="Y3424" s="197" t="str">
        <f t="shared" si="555"/>
        <v>Blank</v>
      </c>
      <c r="Z3424" s="197" t="str">
        <f t="shared" si="556"/>
        <v>Blank</v>
      </c>
      <c r="AA3424" s="223" t="str" cm="1">
        <f t="array" ref="AA3424">_xlfn.IFS(ISTEXT('3 Model Input'!F$70),"Missing",ISTEXT('3 Model Input'!I$70),"Missing",ISNUMBER('3 Model Input'!K$70),'3 Model Input'!K$70*P3424)</f>
        <v>Missing</v>
      </c>
      <c r="AB3424" s="89"/>
      <c r="AC3424" s="227" t="str" cm="1">
        <f t="array" ref="AC3424">IF(D3424=0,"Blank",_xlfn.IFS('3 Model Input'!E$61=1,(V3424*G3424)/T3424,'3 Model Input'!E$61=2,(W3424*G3424)/T3424,'3 Model Input'!E$61=3,(X3424*G3424)/T3424,'3 Model Input'!E$61=4,(Y3424*G3424)/T3424,'3 Model Input'!E$61=5,(Z3424*G3424)/T3424, ISTEXT('3 Model Input'!E$61),"Missing",'3 Model Input'!E$61=6,(AA3424*G3424)/T3424))</f>
        <v>Blank</v>
      </c>
      <c r="AD3424" s="202" t="str">
        <f t="shared" si="557"/>
        <v>Blank</v>
      </c>
      <c r="AE3424" s="202" t="str">
        <f t="shared" si="558"/>
        <v>Blank</v>
      </c>
      <c r="AF3424" s="217" t="str">
        <f t="shared" si="559"/>
        <v>Blank</v>
      </c>
      <c r="AG3424" s="9" t="str" cm="1">
        <f t="array" ref="AG3424">_xlfn.IFS(ISNUMBER(AC3424), "", ISNUMBER(SEARCH("Blank", AC3424)), "", ISERROR(AC3424), "Bad input on tab 3")</f>
        <v/>
      </c>
    </row>
    <row r="3425" spans="2:33" ht="15" customHeight="1" x14ac:dyDescent="0.75">
      <c r="B3425" s="205" t="str">
        <f>'5 Driver Data'!B3425</f>
        <v>3417</v>
      </c>
      <c r="C3425" s="193">
        <f>'5 Driver Data'!C3425</f>
        <v>0</v>
      </c>
      <c r="D3425" s="192">
        <f>'5 Driver Data'!D3425</f>
        <v>0</v>
      </c>
      <c r="E3425" s="191">
        <f>'5 Driver Data'!E3425</f>
        <v>0</v>
      </c>
      <c r="F3425" s="191">
        <f>'5 Driver Data'!F3425</f>
        <v>0</v>
      </c>
      <c r="G3425" s="191">
        <f>'5 Driver Data'!G3425</f>
        <v>0</v>
      </c>
      <c r="H3425" s="191">
        <f>'5 Driver Data'!H3425</f>
        <v>0</v>
      </c>
      <c r="I3425" s="191">
        <f>'5 Driver Data'!I3425</f>
        <v>0</v>
      </c>
      <c r="J3425" s="191">
        <f>'5 Driver Data'!J3425</f>
        <v>0</v>
      </c>
      <c r="K3425" s="206">
        <f>'5 Driver Data'!K3425</f>
        <v>0</v>
      </c>
      <c r="L3425" s="1"/>
      <c r="M3425" s="216" t="str">
        <f>IF(D3425=0,"Blank",'3 Model Input'!E$44*'3 Model Input'!E$45)</f>
        <v>Blank</v>
      </c>
      <c r="N3425" s="197" t="str">
        <f t="shared" si="550"/>
        <v>Blank</v>
      </c>
      <c r="O3425" s="197" t="str">
        <f>IF(D3425=0,"Blank",'3 Model Input'!E$49*(1-'3 Model Input'!E$51))</f>
        <v>Blank</v>
      </c>
      <c r="P3425" s="197" t="str">
        <f t="shared" si="551"/>
        <v>Blank</v>
      </c>
      <c r="Q3425" s="197" t="str">
        <f>IF(D3425=0,"Blank",IF(D3425="BEV",E3425*(1-'3 Model Input'!E$54), E3425))</f>
        <v>Blank</v>
      </c>
      <c r="R3425" s="198" t="str">
        <f>IF(D3425=0,"Blank",IF(D3425="PHEV",F3425/G3425,F3425*(1-'3 Model Input'!E$54)/G3425))</f>
        <v>Blank</v>
      </c>
      <c r="S3425" s="198" t="str">
        <f>IF(D3425=0,"Blank",IF(D3425="PHEV",MIN(M3425,E3425),MIN(M3425,(E3425*(1-'3 Model Input'!E$54)))))</f>
        <v>Blank</v>
      </c>
      <c r="T3425" s="217" t="str">
        <f t="shared" si="552"/>
        <v>Blank</v>
      </c>
      <c r="U3425" s="89"/>
      <c r="V3425" s="216" t="str">
        <f>IF(D3425=0,"Blank",P3425*'3 Model Input'!E$50)</f>
        <v>Blank</v>
      </c>
      <c r="W3425" s="197" t="str">
        <f t="shared" si="553"/>
        <v>Blank</v>
      </c>
      <c r="X3425" s="197" t="str">
        <f t="shared" si="554"/>
        <v>Blank</v>
      </c>
      <c r="Y3425" s="197" t="str">
        <f t="shared" si="555"/>
        <v>Blank</v>
      </c>
      <c r="Z3425" s="197" t="str">
        <f t="shared" si="556"/>
        <v>Blank</v>
      </c>
      <c r="AA3425" s="223" t="str" cm="1">
        <f t="array" ref="AA3425">_xlfn.IFS(ISTEXT('3 Model Input'!F$70),"Missing",ISTEXT('3 Model Input'!I$70),"Missing",ISNUMBER('3 Model Input'!K$70),'3 Model Input'!K$70*P3425)</f>
        <v>Missing</v>
      </c>
      <c r="AB3425" s="89"/>
      <c r="AC3425" s="227" t="str" cm="1">
        <f t="array" ref="AC3425">IF(D3425=0,"Blank",_xlfn.IFS('3 Model Input'!E$61=1,(V3425*G3425)/T3425,'3 Model Input'!E$61=2,(W3425*G3425)/T3425,'3 Model Input'!E$61=3,(X3425*G3425)/T3425,'3 Model Input'!E$61=4,(Y3425*G3425)/T3425,'3 Model Input'!E$61=5,(Z3425*G3425)/T3425, ISTEXT('3 Model Input'!E$61),"Missing",'3 Model Input'!E$61=6,(AA3425*G3425)/T3425))</f>
        <v>Blank</v>
      </c>
      <c r="AD3425" s="202" t="str">
        <f t="shared" si="557"/>
        <v>Blank</v>
      </c>
      <c r="AE3425" s="202" t="str">
        <f t="shared" si="558"/>
        <v>Blank</v>
      </c>
      <c r="AF3425" s="217" t="str">
        <f t="shared" si="559"/>
        <v>Blank</v>
      </c>
      <c r="AG3425" s="9" t="str" cm="1">
        <f t="array" ref="AG3425">_xlfn.IFS(ISNUMBER(AC3425), "", ISNUMBER(SEARCH("Blank", AC3425)), "", ISERROR(AC3425), "Bad input on tab 3")</f>
        <v/>
      </c>
    </row>
    <row r="3426" spans="2:33" ht="15" customHeight="1" x14ac:dyDescent="0.75">
      <c r="B3426" s="205" t="str">
        <f>'5 Driver Data'!B3426</f>
        <v>3418</v>
      </c>
      <c r="C3426" s="193">
        <f>'5 Driver Data'!C3426</f>
        <v>0</v>
      </c>
      <c r="D3426" s="192">
        <f>'5 Driver Data'!D3426</f>
        <v>0</v>
      </c>
      <c r="E3426" s="191">
        <f>'5 Driver Data'!E3426</f>
        <v>0</v>
      </c>
      <c r="F3426" s="191">
        <f>'5 Driver Data'!F3426</f>
        <v>0</v>
      </c>
      <c r="G3426" s="191">
        <f>'5 Driver Data'!G3426</f>
        <v>0</v>
      </c>
      <c r="H3426" s="191">
        <f>'5 Driver Data'!H3426</f>
        <v>0</v>
      </c>
      <c r="I3426" s="191">
        <f>'5 Driver Data'!I3426</f>
        <v>0</v>
      </c>
      <c r="J3426" s="191">
        <f>'5 Driver Data'!J3426</f>
        <v>0</v>
      </c>
      <c r="K3426" s="206">
        <f>'5 Driver Data'!K3426</f>
        <v>0</v>
      </c>
      <c r="L3426" s="1"/>
      <c r="M3426" s="216" t="str">
        <f>IF(D3426=0,"Blank",'3 Model Input'!E$44*'3 Model Input'!E$45)</f>
        <v>Blank</v>
      </c>
      <c r="N3426" s="197" t="str">
        <f t="shared" si="550"/>
        <v>Blank</v>
      </c>
      <c r="O3426" s="197" t="str">
        <f>IF(D3426=0,"Blank",'3 Model Input'!E$49*(1-'3 Model Input'!E$51))</f>
        <v>Blank</v>
      </c>
      <c r="P3426" s="197" t="str">
        <f t="shared" si="551"/>
        <v>Blank</v>
      </c>
      <c r="Q3426" s="197" t="str">
        <f>IF(D3426=0,"Blank",IF(D3426="BEV",E3426*(1-'3 Model Input'!E$54), E3426))</f>
        <v>Blank</v>
      </c>
      <c r="R3426" s="198" t="str">
        <f>IF(D3426=0,"Blank",IF(D3426="PHEV",F3426/G3426,F3426*(1-'3 Model Input'!E$54)/G3426))</f>
        <v>Blank</v>
      </c>
      <c r="S3426" s="198" t="str">
        <f>IF(D3426=0,"Blank",IF(D3426="PHEV",MIN(M3426,E3426),MIN(M3426,(E3426*(1-'3 Model Input'!E$54)))))</f>
        <v>Blank</v>
      </c>
      <c r="T3426" s="217" t="str">
        <f t="shared" si="552"/>
        <v>Blank</v>
      </c>
      <c r="U3426" s="89"/>
      <c r="V3426" s="216" t="str">
        <f>IF(D3426=0,"Blank",P3426*'3 Model Input'!E$50)</f>
        <v>Blank</v>
      </c>
      <c r="W3426" s="197" t="str">
        <f t="shared" si="553"/>
        <v>Blank</v>
      </c>
      <c r="X3426" s="197" t="str">
        <f t="shared" si="554"/>
        <v>Blank</v>
      </c>
      <c r="Y3426" s="197" t="str">
        <f t="shared" si="555"/>
        <v>Blank</v>
      </c>
      <c r="Z3426" s="197" t="str">
        <f t="shared" si="556"/>
        <v>Blank</v>
      </c>
      <c r="AA3426" s="223" t="str" cm="1">
        <f t="array" ref="AA3426">_xlfn.IFS(ISTEXT('3 Model Input'!F$70),"Missing",ISTEXT('3 Model Input'!I$70),"Missing",ISNUMBER('3 Model Input'!K$70),'3 Model Input'!K$70*P3426)</f>
        <v>Missing</v>
      </c>
      <c r="AB3426" s="89"/>
      <c r="AC3426" s="227" t="str" cm="1">
        <f t="array" ref="AC3426">IF(D3426=0,"Blank",_xlfn.IFS('3 Model Input'!E$61=1,(V3426*G3426)/T3426,'3 Model Input'!E$61=2,(W3426*G3426)/T3426,'3 Model Input'!E$61=3,(X3426*G3426)/T3426,'3 Model Input'!E$61=4,(Y3426*G3426)/T3426,'3 Model Input'!E$61=5,(Z3426*G3426)/T3426, ISTEXT('3 Model Input'!E$61),"Missing",'3 Model Input'!E$61=6,(AA3426*G3426)/T3426))</f>
        <v>Blank</v>
      </c>
      <c r="AD3426" s="202" t="str">
        <f t="shared" si="557"/>
        <v>Blank</v>
      </c>
      <c r="AE3426" s="202" t="str">
        <f t="shared" si="558"/>
        <v>Blank</v>
      </c>
      <c r="AF3426" s="217" t="str">
        <f t="shared" si="559"/>
        <v>Blank</v>
      </c>
      <c r="AG3426" s="9" t="str" cm="1">
        <f t="array" ref="AG3426">_xlfn.IFS(ISNUMBER(AC3426), "", ISNUMBER(SEARCH("Blank", AC3426)), "", ISERROR(AC3426), "Bad input on tab 3")</f>
        <v/>
      </c>
    </row>
    <row r="3427" spans="2:33" ht="15" customHeight="1" x14ac:dyDescent="0.75">
      <c r="B3427" s="205" t="str">
        <f>'5 Driver Data'!B3427</f>
        <v>3419</v>
      </c>
      <c r="C3427" s="193">
        <f>'5 Driver Data'!C3427</f>
        <v>0</v>
      </c>
      <c r="D3427" s="192">
        <f>'5 Driver Data'!D3427</f>
        <v>0</v>
      </c>
      <c r="E3427" s="191">
        <f>'5 Driver Data'!E3427</f>
        <v>0</v>
      </c>
      <c r="F3427" s="191">
        <f>'5 Driver Data'!F3427</f>
        <v>0</v>
      </c>
      <c r="G3427" s="191">
        <f>'5 Driver Data'!G3427</f>
        <v>0</v>
      </c>
      <c r="H3427" s="191">
        <f>'5 Driver Data'!H3427</f>
        <v>0</v>
      </c>
      <c r="I3427" s="191">
        <f>'5 Driver Data'!I3427</f>
        <v>0</v>
      </c>
      <c r="J3427" s="191">
        <f>'5 Driver Data'!J3427</f>
        <v>0</v>
      </c>
      <c r="K3427" s="206">
        <f>'5 Driver Data'!K3427</f>
        <v>0</v>
      </c>
      <c r="L3427" s="1"/>
      <c r="M3427" s="216" t="str">
        <f>IF(D3427=0,"Blank",'3 Model Input'!E$44*'3 Model Input'!E$45)</f>
        <v>Blank</v>
      </c>
      <c r="N3427" s="197" t="str">
        <f t="shared" si="550"/>
        <v>Blank</v>
      </c>
      <c r="O3427" s="197" t="str">
        <f>IF(D3427=0,"Blank",'3 Model Input'!E$49*(1-'3 Model Input'!E$51))</f>
        <v>Blank</v>
      </c>
      <c r="P3427" s="197" t="str">
        <f t="shared" si="551"/>
        <v>Blank</v>
      </c>
      <c r="Q3427" s="197" t="str">
        <f>IF(D3427=0,"Blank",IF(D3427="BEV",E3427*(1-'3 Model Input'!E$54), E3427))</f>
        <v>Blank</v>
      </c>
      <c r="R3427" s="198" t="str">
        <f>IF(D3427=0,"Blank",IF(D3427="PHEV",F3427/G3427,F3427*(1-'3 Model Input'!E$54)/G3427))</f>
        <v>Blank</v>
      </c>
      <c r="S3427" s="198" t="str">
        <f>IF(D3427=0,"Blank",IF(D3427="PHEV",MIN(M3427,E3427),MIN(M3427,(E3427*(1-'3 Model Input'!E$54)))))</f>
        <v>Blank</v>
      </c>
      <c r="T3427" s="217" t="str">
        <f t="shared" si="552"/>
        <v>Blank</v>
      </c>
      <c r="U3427" s="89"/>
      <c r="V3427" s="216" t="str">
        <f>IF(D3427=0,"Blank",P3427*'3 Model Input'!E$50)</f>
        <v>Blank</v>
      </c>
      <c r="W3427" s="197" t="str">
        <f t="shared" si="553"/>
        <v>Blank</v>
      </c>
      <c r="X3427" s="197" t="str">
        <f t="shared" si="554"/>
        <v>Blank</v>
      </c>
      <c r="Y3427" s="197" t="str">
        <f t="shared" si="555"/>
        <v>Blank</v>
      </c>
      <c r="Z3427" s="197" t="str">
        <f t="shared" si="556"/>
        <v>Blank</v>
      </c>
      <c r="AA3427" s="223" t="str" cm="1">
        <f t="array" ref="AA3427">_xlfn.IFS(ISTEXT('3 Model Input'!F$70),"Missing",ISTEXT('3 Model Input'!I$70),"Missing",ISNUMBER('3 Model Input'!K$70),'3 Model Input'!K$70*P3427)</f>
        <v>Missing</v>
      </c>
      <c r="AB3427" s="89"/>
      <c r="AC3427" s="227" t="str" cm="1">
        <f t="array" ref="AC3427">IF(D3427=0,"Blank",_xlfn.IFS('3 Model Input'!E$61=1,(V3427*G3427)/T3427,'3 Model Input'!E$61=2,(W3427*G3427)/T3427,'3 Model Input'!E$61=3,(X3427*G3427)/T3427,'3 Model Input'!E$61=4,(Y3427*G3427)/T3427,'3 Model Input'!E$61=5,(Z3427*G3427)/T3427, ISTEXT('3 Model Input'!E$61),"Missing",'3 Model Input'!E$61=6,(AA3427*G3427)/T3427))</f>
        <v>Blank</v>
      </c>
      <c r="AD3427" s="202" t="str">
        <f t="shared" si="557"/>
        <v>Blank</v>
      </c>
      <c r="AE3427" s="202" t="str">
        <f t="shared" si="558"/>
        <v>Blank</v>
      </c>
      <c r="AF3427" s="217" t="str">
        <f t="shared" si="559"/>
        <v>Blank</v>
      </c>
      <c r="AG3427" s="9" t="str" cm="1">
        <f t="array" ref="AG3427">_xlfn.IFS(ISNUMBER(AC3427), "", ISNUMBER(SEARCH("Blank", AC3427)), "", ISERROR(AC3427), "Bad input on tab 3")</f>
        <v/>
      </c>
    </row>
    <row r="3428" spans="2:33" ht="15" customHeight="1" x14ac:dyDescent="0.75">
      <c r="B3428" s="205" t="str">
        <f>'5 Driver Data'!B3428</f>
        <v>3420</v>
      </c>
      <c r="C3428" s="193">
        <f>'5 Driver Data'!C3428</f>
        <v>0</v>
      </c>
      <c r="D3428" s="192">
        <f>'5 Driver Data'!D3428</f>
        <v>0</v>
      </c>
      <c r="E3428" s="191">
        <f>'5 Driver Data'!E3428</f>
        <v>0</v>
      </c>
      <c r="F3428" s="191">
        <f>'5 Driver Data'!F3428</f>
        <v>0</v>
      </c>
      <c r="G3428" s="191">
        <f>'5 Driver Data'!G3428</f>
        <v>0</v>
      </c>
      <c r="H3428" s="191">
        <f>'5 Driver Data'!H3428</f>
        <v>0</v>
      </c>
      <c r="I3428" s="191">
        <f>'5 Driver Data'!I3428</f>
        <v>0</v>
      </c>
      <c r="J3428" s="191">
        <f>'5 Driver Data'!J3428</f>
        <v>0</v>
      </c>
      <c r="K3428" s="206">
        <f>'5 Driver Data'!K3428</f>
        <v>0</v>
      </c>
      <c r="L3428" s="1"/>
      <c r="M3428" s="216" t="str">
        <f>IF(D3428=0,"Blank",'3 Model Input'!E$44*'3 Model Input'!E$45)</f>
        <v>Blank</v>
      </c>
      <c r="N3428" s="197" t="str">
        <f t="shared" si="550"/>
        <v>Blank</v>
      </c>
      <c r="O3428" s="197" t="str">
        <f>IF(D3428=0,"Blank",'3 Model Input'!E$49*(1-'3 Model Input'!E$51))</f>
        <v>Blank</v>
      </c>
      <c r="P3428" s="197" t="str">
        <f t="shared" si="551"/>
        <v>Blank</v>
      </c>
      <c r="Q3428" s="197" t="str">
        <f>IF(D3428=0,"Blank",IF(D3428="BEV",E3428*(1-'3 Model Input'!E$54), E3428))</f>
        <v>Blank</v>
      </c>
      <c r="R3428" s="198" t="str">
        <f>IF(D3428=0,"Blank",IF(D3428="PHEV",F3428/G3428,F3428*(1-'3 Model Input'!E$54)/G3428))</f>
        <v>Blank</v>
      </c>
      <c r="S3428" s="198" t="str">
        <f>IF(D3428=0,"Blank",IF(D3428="PHEV",MIN(M3428,E3428),MIN(M3428,(E3428*(1-'3 Model Input'!E$54)))))</f>
        <v>Blank</v>
      </c>
      <c r="T3428" s="217" t="str">
        <f t="shared" si="552"/>
        <v>Blank</v>
      </c>
      <c r="U3428" s="89"/>
      <c r="V3428" s="216" t="str">
        <f>IF(D3428=0,"Blank",P3428*'3 Model Input'!E$50)</f>
        <v>Blank</v>
      </c>
      <c r="W3428" s="197" t="str">
        <f t="shared" si="553"/>
        <v>Blank</v>
      </c>
      <c r="X3428" s="197" t="str">
        <f t="shared" si="554"/>
        <v>Blank</v>
      </c>
      <c r="Y3428" s="197" t="str">
        <f t="shared" si="555"/>
        <v>Blank</v>
      </c>
      <c r="Z3428" s="197" t="str">
        <f t="shared" si="556"/>
        <v>Blank</v>
      </c>
      <c r="AA3428" s="223" t="str" cm="1">
        <f t="array" ref="AA3428">_xlfn.IFS(ISTEXT('3 Model Input'!F$70),"Missing",ISTEXT('3 Model Input'!I$70),"Missing",ISNUMBER('3 Model Input'!K$70),'3 Model Input'!K$70*P3428)</f>
        <v>Missing</v>
      </c>
      <c r="AB3428" s="89"/>
      <c r="AC3428" s="227" t="str" cm="1">
        <f t="array" ref="AC3428">IF(D3428=0,"Blank",_xlfn.IFS('3 Model Input'!E$61=1,(V3428*G3428)/T3428,'3 Model Input'!E$61=2,(W3428*G3428)/T3428,'3 Model Input'!E$61=3,(X3428*G3428)/T3428,'3 Model Input'!E$61=4,(Y3428*G3428)/T3428,'3 Model Input'!E$61=5,(Z3428*G3428)/T3428, ISTEXT('3 Model Input'!E$61),"Missing",'3 Model Input'!E$61=6,(AA3428*G3428)/T3428))</f>
        <v>Blank</v>
      </c>
      <c r="AD3428" s="202" t="str">
        <f t="shared" si="557"/>
        <v>Blank</v>
      </c>
      <c r="AE3428" s="202" t="str">
        <f t="shared" si="558"/>
        <v>Blank</v>
      </c>
      <c r="AF3428" s="217" t="str">
        <f t="shared" si="559"/>
        <v>Blank</v>
      </c>
      <c r="AG3428" s="9" t="str" cm="1">
        <f t="array" ref="AG3428">_xlfn.IFS(ISNUMBER(AC3428), "", ISNUMBER(SEARCH("Blank", AC3428)), "", ISERROR(AC3428), "Bad input on tab 3")</f>
        <v/>
      </c>
    </row>
    <row r="3429" spans="2:33" ht="15" customHeight="1" x14ac:dyDescent="0.75">
      <c r="B3429" s="205" t="str">
        <f>'5 Driver Data'!B3429</f>
        <v>3421</v>
      </c>
      <c r="C3429" s="193">
        <f>'5 Driver Data'!C3429</f>
        <v>0</v>
      </c>
      <c r="D3429" s="192">
        <f>'5 Driver Data'!D3429</f>
        <v>0</v>
      </c>
      <c r="E3429" s="191">
        <f>'5 Driver Data'!E3429</f>
        <v>0</v>
      </c>
      <c r="F3429" s="191">
        <f>'5 Driver Data'!F3429</f>
        <v>0</v>
      </c>
      <c r="G3429" s="191">
        <f>'5 Driver Data'!G3429</f>
        <v>0</v>
      </c>
      <c r="H3429" s="191">
        <f>'5 Driver Data'!H3429</f>
        <v>0</v>
      </c>
      <c r="I3429" s="191">
        <f>'5 Driver Data'!I3429</f>
        <v>0</v>
      </c>
      <c r="J3429" s="191">
        <f>'5 Driver Data'!J3429</f>
        <v>0</v>
      </c>
      <c r="K3429" s="206">
        <f>'5 Driver Data'!K3429</f>
        <v>0</v>
      </c>
      <c r="L3429" s="1"/>
      <c r="M3429" s="216" t="str">
        <f>IF(D3429=0,"Blank",'3 Model Input'!E$44*'3 Model Input'!E$45)</f>
        <v>Blank</v>
      </c>
      <c r="N3429" s="197" t="str">
        <f t="shared" si="550"/>
        <v>Blank</v>
      </c>
      <c r="O3429" s="197" t="str">
        <f>IF(D3429=0,"Blank",'3 Model Input'!E$49*(1-'3 Model Input'!E$51))</f>
        <v>Blank</v>
      </c>
      <c r="P3429" s="197" t="str">
        <f t="shared" si="551"/>
        <v>Blank</v>
      </c>
      <c r="Q3429" s="197" t="str">
        <f>IF(D3429=0,"Blank",IF(D3429="BEV",E3429*(1-'3 Model Input'!E$54), E3429))</f>
        <v>Blank</v>
      </c>
      <c r="R3429" s="198" t="str">
        <f>IF(D3429=0,"Blank",IF(D3429="PHEV",F3429/G3429,F3429*(1-'3 Model Input'!E$54)/G3429))</f>
        <v>Blank</v>
      </c>
      <c r="S3429" s="198" t="str">
        <f>IF(D3429=0,"Blank",IF(D3429="PHEV",MIN(M3429,E3429),MIN(M3429,(E3429*(1-'3 Model Input'!E$54)))))</f>
        <v>Blank</v>
      </c>
      <c r="T3429" s="217" t="str">
        <f t="shared" si="552"/>
        <v>Blank</v>
      </c>
      <c r="U3429" s="89"/>
      <c r="V3429" s="216" t="str">
        <f>IF(D3429=0,"Blank",P3429*'3 Model Input'!E$50)</f>
        <v>Blank</v>
      </c>
      <c r="W3429" s="197" t="str">
        <f t="shared" si="553"/>
        <v>Blank</v>
      </c>
      <c r="X3429" s="197" t="str">
        <f t="shared" si="554"/>
        <v>Blank</v>
      </c>
      <c r="Y3429" s="197" t="str">
        <f t="shared" si="555"/>
        <v>Blank</v>
      </c>
      <c r="Z3429" s="197" t="str">
        <f t="shared" si="556"/>
        <v>Blank</v>
      </c>
      <c r="AA3429" s="223" t="str" cm="1">
        <f t="array" ref="AA3429">_xlfn.IFS(ISTEXT('3 Model Input'!F$70),"Missing",ISTEXT('3 Model Input'!I$70),"Missing",ISNUMBER('3 Model Input'!K$70),'3 Model Input'!K$70*P3429)</f>
        <v>Missing</v>
      </c>
      <c r="AB3429" s="89"/>
      <c r="AC3429" s="227" t="str" cm="1">
        <f t="array" ref="AC3429">IF(D3429=0,"Blank",_xlfn.IFS('3 Model Input'!E$61=1,(V3429*G3429)/T3429,'3 Model Input'!E$61=2,(W3429*G3429)/T3429,'3 Model Input'!E$61=3,(X3429*G3429)/T3429,'3 Model Input'!E$61=4,(Y3429*G3429)/T3429,'3 Model Input'!E$61=5,(Z3429*G3429)/T3429, ISTEXT('3 Model Input'!E$61),"Missing",'3 Model Input'!E$61=6,(AA3429*G3429)/T3429))</f>
        <v>Blank</v>
      </c>
      <c r="AD3429" s="202" t="str">
        <f t="shared" si="557"/>
        <v>Blank</v>
      </c>
      <c r="AE3429" s="202" t="str">
        <f t="shared" si="558"/>
        <v>Blank</v>
      </c>
      <c r="AF3429" s="217" t="str">
        <f t="shared" si="559"/>
        <v>Blank</v>
      </c>
      <c r="AG3429" s="9" t="str" cm="1">
        <f t="array" ref="AG3429">_xlfn.IFS(ISNUMBER(AC3429), "", ISNUMBER(SEARCH("Blank", AC3429)), "", ISERROR(AC3429), "Bad input on tab 3")</f>
        <v/>
      </c>
    </row>
    <row r="3430" spans="2:33" ht="15" customHeight="1" x14ac:dyDescent="0.75">
      <c r="B3430" s="205" t="str">
        <f>'5 Driver Data'!B3430</f>
        <v>3422</v>
      </c>
      <c r="C3430" s="193">
        <f>'5 Driver Data'!C3430</f>
        <v>0</v>
      </c>
      <c r="D3430" s="192">
        <f>'5 Driver Data'!D3430</f>
        <v>0</v>
      </c>
      <c r="E3430" s="191">
        <f>'5 Driver Data'!E3430</f>
        <v>0</v>
      </c>
      <c r="F3430" s="191">
        <f>'5 Driver Data'!F3430</f>
        <v>0</v>
      </c>
      <c r="G3430" s="191">
        <f>'5 Driver Data'!G3430</f>
        <v>0</v>
      </c>
      <c r="H3430" s="191">
        <f>'5 Driver Data'!H3430</f>
        <v>0</v>
      </c>
      <c r="I3430" s="191">
        <f>'5 Driver Data'!I3430</f>
        <v>0</v>
      </c>
      <c r="J3430" s="191">
        <f>'5 Driver Data'!J3430</f>
        <v>0</v>
      </c>
      <c r="K3430" s="206">
        <f>'5 Driver Data'!K3430</f>
        <v>0</v>
      </c>
      <c r="L3430" s="1"/>
      <c r="M3430" s="216" t="str">
        <f>IF(D3430=0,"Blank",'3 Model Input'!E$44*'3 Model Input'!E$45)</f>
        <v>Blank</v>
      </c>
      <c r="N3430" s="197" t="str">
        <f t="shared" si="550"/>
        <v>Blank</v>
      </c>
      <c r="O3430" s="197" t="str">
        <f>IF(D3430=0,"Blank",'3 Model Input'!E$49*(1-'3 Model Input'!E$51))</f>
        <v>Blank</v>
      </c>
      <c r="P3430" s="197" t="str">
        <f t="shared" si="551"/>
        <v>Blank</v>
      </c>
      <c r="Q3430" s="197" t="str">
        <f>IF(D3430=0,"Blank",IF(D3430="BEV",E3430*(1-'3 Model Input'!E$54), E3430))</f>
        <v>Blank</v>
      </c>
      <c r="R3430" s="198" t="str">
        <f>IF(D3430=0,"Blank",IF(D3430="PHEV",F3430/G3430,F3430*(1-'3 Model Input'!E$54)/G3430))</f>
        <v>Blank</v>
      </c>
      <c r="S3430" s="198" t="str">
        <f>IF(D3430=0,"Blank",IF(D3430="PHEV",MIN(M3430,E3430),MIN(M3430,(E3430*(1-'3 Model Input'!E$54)))))</f>
        <v>Blank</v>
      </c>
      <c r="T3430" s="217" t="str">
        <f t="shared" si="552"/>
        <v>Blank</v>
      </c>
      <c r="U3430" s="89"/>
      <c r="V3430" s="216" t="str">
        <f>IF(D3430=0,"Blank",P3430*'3 Model Input'!E$50)</f>
        <v>Blank</v>
      </c>
      <c r="W3430" s="197" t="str">
        <f t="shared" si="553"/>
        <v>Blank</v>
      </c>
      <c r="X3430" s="197" t="str">
        <f t="shared" si="554"/>
        <v>Blank</v>
      </c>
      <c r="Y3430" s="197" t="str">
        <f t="shared" si="555"/>
        <v>Blank</v>
      </c>
      <c r="Z3430" s="197" t="str">
        <f t="shared" si="556"/>
        <v>Blank</v>
      </c>
      <c r="AA3430" s="223" t="str" cm="1">
        <f t="array" ref="AA3430">_xlfn.IFS(ISTEXT('3 Model Input'!F$70),"Missing",ISTEXT('3 Model Input'!I$70),"Missing",ISNUMBER('3 Model Input'!K$70),'3 Model Input'!K$70*P3430)</f>
        <v>Missing</v>
      </c>
      <c r="AB3430" s="89"/>
      <c r="AC3430" s="227" t="str" cm="1">
        <f t="array" ref="AC3430">IF(D3430=0,"Blank",_xlfn.IFS('3 Model Input'!E$61=1,(V3430*G3430)/T3430,'3 Model Input'!E$61=2,(W3430*G3430)/T3430,'3 Model Input'!E$61=3,(X3430*G3430)/T3430,'3 Model Input'!E$61=4,(Y3430*G3430)/T3430,'3 Model Input'!E$61=5,(Z3430*G3430)/T3430, ISTEXT('3 Model Input'!E$61),"Missing",'3 Model Input'!E$61=6,(AA3430*G3430)/T3430))</f>
        <v>Blank</v>
      </c>
      <c r="AD3430" s="202" t="str">
        <f t="shared" si="557"/>
        <v>Blank</v>
      </c>
      <c r="AE3430" s="202" t="str">
        <f t="shared" si="558"/>
        <v>Blank</v>
      </c>
      <c r="AF3430" s="217" t="str">
        <f t="shared" si="559"/>
        <v>Blank</v>
      </c>
      <c r="AG3430" s="9" t="str" cm="1">
        <f t="array" ref="AG3430">_xlfn.IFS(ISNUMBER(AC3430), "", ISNUMBER(SEARCH("Blank", AC3430)), "", ISERROR(AC3430), "Bad input on tab 3")</f>
        <v/>
      </c>
    </row>
    <row r="3431" spans="2:33" ht="15" customHeight="1" x14ac:dyDescent="0.75">
      <c r="B3431" s="205" t="str">
        <f>'5 Driver Data'!B3431</f>
        <v>3423</v>
      </c>
      <c r="C3431" s="193">
        <f>'5 Driver Data'!C3431</f>
        <v>0</v>
      </c>
      <c r="D3431" s="192">
        <f>'5 Driver Data'!D3431</f>
        <v>0</v>
      </c>
      <c r="E3431" s="191">
        <f>'5 Driver Data'!E3431</f>
        <v>0</v>
      </c>
      <c r="F3431" s="191">
        <f>'5 Driver Data'!F3431</f>
        <v>0</v>
      </c>
      <c r="G3431" s="191">
        <f>'5 Driver Data'!G3431</f>
        <v>0</v>
      </c>
      <c r="H3431" s="191">
        <f>'5 Driver Data'!H3431</f>
        <v>0</v>
      </c>
      <c r="I3431" s="191">
        <f>'5 Driver Data'!I3431</f>
        <v>0</v>
      </c>
      <c r="J3431" s="191">
        <f>'5 Driver Data'!J3431</f>
        <v>0</v>
      </c>
      <c r="K3431" s="206">
        <f>'5 Driver Data'!K3431</f>
        <v>0</v>
      </c>
      <c r="L3431" s="1"/>
      <c r="M3431" s="216" t="str">
        <f>IF(D3431=0,"Blank",'3 Model Input'!E$44*'3 Model Input'!E$45)</f>
        <v>Blank</v>
      </c>
      <c r="N3431" s="197" t="str">
        <f t="shared" si="550"/>
        <v>Blank</v>
      </c>
      <c r="O3431" s="197" t="str">
        <f>IF(D3431=0,"Blank",'3 Model Input'!E$49*(1-'3 Model Input'!E$51))</f>
        <v>Blank</v>
      </c>
      <c r="P3431" s="197" t="str">
        <f t="shared" si="551"/>
        <v>Blank</v>
      </c>
      <c r="Q3431" s="197" t="str">
        <f>IF(D3431=0,"Blank",IF(D3431="BEV",E3431*(1-'3 Model Input'!E$54), E3431))</f>
        <v>Blank</v>
      </c>
      <c r="R3431" s="198" t="str">
        <f>IF(D3431=0,"Blank",IF(D3431="PHEV",F3431/G3431,F3431*(1-'3 Model Input'!E$54)/G3431))</f>
        <v>Blank</v>
      </c>
      <c r="S3431" s="198" t="str">
        <f>IF(D3431=0,"Blank",IF(D3431="PHEV",MIN(M3431,E3431),MIN(M3431,(E3431*(1-'3 Model Input'!E$54)))))</f>
        <v>Blank</v>
      </c>
      <c r="T3431" s="217" t="str">
        <f t="shared" si="552"/>
        <v>Blank</v>
      </c>
      <c r="U3431" s="89"/>
      <c r="V3431" s="216" t="str">
        <f>IF(D3431=0,"Blank",P3431*'3 Model Input'!E$50)</f>
        <v>Blank</v>
      </c>
      <c r="W3431" s="197" t="str">
        <f t="shared" si="553"/>
        <v>Blank</v>
      </c>
      <c r="X3431" s="197" t="str">
        <f t="shared" si="554"/>
        <v>Blank</v>
      </c>
      <c r="Y3431" s="197" t="str">
        <f t="shared" si="555"/>
        <v>Blank</v>
      </c>
      <c r="Z3431" s="197" t="str">
        <f t="shared" si="556"/>
        <v>Blank</v>
      </c>
      <c r="AA3431" s="223" t="str" cm="1">
        <f t="array" ref="AA3431">_xlfn.IFS(ISTEXT('3 Model Input'!F$70),"Missing",ISTEXT('3 Model Input'!I$70),"Missing",ISNUMBER('3 Model Input'!K$70),'3 Model Input'!K$70*P3431)</f>
        <v>Missing</v>
      </c>
      <c r="AB3431" s="89"/>
      <c r="AC3431" s="227" t="str" cm="1">
        <f t="array" ref="AC3431">IF(D3431=0,"Blank",_xlfn.IFS('3 Model Input'!E$61=1,(V3431*G3431)/T3431,'3 Model Input'!E$61=2,(W3431*G3431)/T3431,'3 Model Input'!E$61=3,(X3431*G3431)/T3431,'3 Model Input'!E$61=4,(Y3431*G3431)/T3431,'3 Model Input'!E$61=5,(Z3431*G3431)/T3431, ISTEXT('3 Model Input'!E$61),"Missing",'3 Model Input'!E$61=6,(AA3431*G3431)/T3431))</f>
        <v>Blank</v>
      </c>
      <c r="AD3431" s="202" t="str">
        <f t="shared" si="557"/>
        <v>Blank</v>
      </c>
      <c r="AE3431" s="202" t="str">
        <f t="shared" si="558"/>
        <v>Blank</v>
      </c>
      <c r="AF3431" s="217" t="str">
        <f t="shared" si="559"/>
        <v>Blank</v>
      </c>
      <c r="AG3431" s="9" t="str" cm="1">
        <f t="array" ref="AG3431">_xlfn.IFS(ISNUMBER(AC3431), "", ISNUMBER(SEARCH("Blank", AC3431)), "", ISERROR(AC3431), "Bad input on tab 3")</f>
        <v/>
      </c>
    </row>
    <row r="3432" spans="2:33" ht="15" customHeight="1" x14ac:dyDescent="0.75">
      <c r="B3432" s="205" t="str">
        <f>'5 Driver Data'!B3432</f>
        <v>3424</v>
      </c>
      <c r="C3432" s="193">
        <f>'5 Driver Data'!C3432</f>
        <v>0</v>
      </c>
      <c r="D3432" s="192">
        <f>'5 Driver Data'!D3432</f>
        <v>0</v>
      </c>
      <c r="E3432" s="191">
        <f>'5 Driver Data'!E3432</f>
        <v>0</v>
      </c>
      <c r="F3432" s="191">
        <f>'5 Driver Data'!F3432</f>
        <v>0</v>
      </c>
      <c r="G3432" s="191">
        <f>'5 Driver Data'!G3432</f>
        <v>0</v>
      </c>
      <c r="H3432" s="191">
        <f>'5 Driver Data'!H3432</f>
        <v>0</v>
      </c>
      <c r="I3432" s="191">
        <f>'5 Driver Data'!I3432</f>
        <v>0</v>
      </c>
      <c r="J3432" s="191">
        <f>'5 Driver Data'!J3432</f>
        <v>0</v>
      </c>
      <c r="K3432" s="206">
        <f>'5 Driver Data'!K3432</f>
        <v>0</v>
      </c>
      <c r="L3432" s="1"/>
      <c r="M3432" s="216" t="str">
        <f>IF(D3432=0,"Blank",'3 Model Input'!E$44*'3 Model Input'!E$45)</f>
        <v>Blank</v>
      </c>
      <c r="N3432" s="197" t="str">
        <f t="shared" si="550"/>
        <v>Blank</v>
      </c>
      <c r="O3432" s="197" t="str">
        <f>IF(D3432=0,"Blank",'3 Model Input'!E$49*(1-'3 Model Input'!E$51))</f>
        <v>Blank</v>
      </c>
      <c r="P3432" s="197" t="str">
        <f t="shared" si="551"/>
        <v>Blank</v>
      </c>
      <c r="Q3432" s="197" t="str">
        <f>IF(D3432=0,"Blank",IF(D3432="BEV",E3432*(1-'3 Model Input'!E$54), E3432))</f>
        <v>Blank</v>
      </c>
      <c r="R3432" s="198" t="str">
        <f>IF(D3432=0,"Blank",IF(D3432="PHEV",F3432/G3432,F3432*(1-'3 Model Input'!E$54)/G3432))</f>
        <v>Blank</v>
      </c>
      <c r="S3432" s="198" t="str">
        <f>IF(D3432=0,"Blank",IF(D3432="PHEV",MIN(M3432,E3432),MIN(M3432,(E3432*(1-'3 Model Input'!E$54)))))</f>
        <v>Blank</v>
      </c>
      <c r="T3432" s="217" t="str">
        <f t="shared" si="552"/>
        <v>Blank</v>
      </c>
      <c r="U3432" s="89"/>
      <c r="V3432" s="216" t="str">
        <f>IF(D3432=0,"Blank",P3432*'3 Model Input'!E$50)</f>
        <v>Blank</v>
      </c>
      <c r="W3432" s="197" t="str">
        <f t="shared" si="553"/>
        <v>Blank</v>
      </c>
      <c r="X3432" s="197" t="str">
        <f t="shared" si="554"/>
        <v>Blank</v>
      </c>
      <c r="Y3432" s="197" t="str">
        <f t="shared" si="555"/>
        <v>Blank</v>
      </c>
      <c r="Z3432" s="197" t="str">
        <f t="shared" si="556"/>
        <v>Blank</v>
      </c>
      <c r="AA3432" s="223" t="str" cm="1">
        <f t="array" ref="AA3432">_xlfn.IFS(ISTEXT('3 Model Input'!F$70),"Missing",ISTEXT('3 Model Input'!I$70),"Missing",ISNUMBER('3 Model Input'!K$70),'3 Model Input'!K$70*P3432)</f>
        <v>Missing</v>
      </c>
      <c r="AB3432" s="89"/>
      <c r="AC3432" s="227" t="str" cm="1">
        <f t="array" ref="AC3432">IF(D3432=0,"Blank",_xlfn.IFS('3 Model Input'!E$61=1,(V3432*G3432)/T3432,'3 Model Input'!E$61=2,(W3432*G3432)/T3432,'3 Model Input'!E$61=3,(X3432*G3432)/T3432,'3 Model Input'!E$61=4,(Y3432*G3432)/T3432,'3 Model Input'!E$61=5,(Z3432*G3432)/T3432, ISTEXT('3 Model Input'!E$61),"Missing",'3 Model Input'!E$61=6,(AA3432*G3432)/T3432))</f>
        <v>Blank</v>
      </c>
      <c r="AD3432" s="202" t="str">
        <f t="shared" si="557"/>
        <v>Blank</v>
      </c>
      <c r="AE3432" s="202" t="str">
        <f t="shared" si="558"/>
        <v>Blank</v>
      </c>
      <c r="AF3432" s="217" t="str">
        <f t="shared" si="559"/>
        <v>Blank</v>
      </c>
      <c r="AG3432" s="9" t="str" cm="1">
        <f t="array" ref="AG3432">_xlfn.IFS(ISNUMBER(AC3432), "", ISNUMBER(SEARCH("Blank", AC3432)), "", ISERROR(AC3432), "Bad input on tab 3")</f>
        <v/>
      </c>
    </row>
    <row r="3433" spans="2:33" ht="15" customHeight="1" x14ac:dyDescent="0.75">
      <c r="B3433" s="205" t="str">
        <f>'5 Driver Data'!B3433</f>
        <v>3425</v>
      </c>
      <c r="C3433" s="193">
        <f>'5 Driver Data'!C3433</f>
        <v>0</v>
      </c>
      <c r="D3433" s="192">
        <f>'5 Driver Data'!D3433</f>
        <v>0</v>
      </c>
      <c r="E3433" s="191">
        <f>'5 Driver Data'!E3433</f>
        <v>0</v>
      </c>
      <c r="F3433" s="191">
        <f>'5 Driver Data'!F3433</f>
        <v>0</v>
      </c>
      <c r="G3433" s="191">
        <f>'5 Driver Data'!G3433</f>
        <v>0</v>
      </c>
      <c r="H3433" s="191">
        <f>'5 Driver Data'!H3433</f>
        <v>0</v>
      </c>
      <c r="I3433" s="191">
        <f>'5 Driver Data'!I3433</f>
        <v>0</v>
      </c>
      <c r="J3433" s="191">
        <f>'5 Driver Data'!J3433</f>
        <v>0</v>
      </c>
      <c r="K3433" s="206">
        <f>'5 Driver Data'!K3433</f>
        <v>0</v>
      </c>
      <c r="L3433" s="1"/>
      <c r="M3433" s="216" t="str">
        <f>IF(D3433=0,"Blank",'3 Model Input'!E$44*'3 Model Input'!E$45)</f>
        <v>Blank</v>
      </c>
      <c r="N3433" s="197" t="str">
        <f t="shared" si="550"/>
        <v>Blank</v>
      </c>
      <c r="O3433" s="197" t="str">
        <f>IF(D3433=0,"Blank",'3 Model Input'!E$49*(1-'3 Model Input'!E$51))</f>
        <v>Blank</v>
      </c>
      <c r="P3433" s="197" t="str">
        <f t="shared" si="551"/>
        <v>Blank</v>
      </c>
      <c r="Q3433" s="197" t="str">
        <f>IF(D3433=0,"Blank",IF(D3433="BEV",E3433*(1-'3 Model Input'!E$54), E3433))</f>
        <v>Blank</v>
      </c>
      <c r="R3433" s="198" t="str">
        <f>IF(D3433=0,"Blank",IF(D3433="PHEV",F3433/G3433,F3433*(1-'3 Model Input'!E$54)/G3433))</f>
        <v>Blank</v>
      </c>
      <c r="S3433" s="198" t="str">
        <f>IF(D3433=0,"Blank",IF(D3433="PHEV",MIN(M3433,E3433),MIN(M3433,(E3433*(1-'3 Model Input'!E$54)))))</f>
        <v>Blank</v>
      </c>
      <c r="T3433" s="217" t="str">
        <f t="shared" si="552"/>
        <v>Blank</v>
      </c>
      <c r="U3433" s="89"/>
      <c r="V3433" s="216" t="str">
        <f>IF(D3433=0,"Blank",P3433*'3 Model Input'!E$50)</f>
        <v>Blank</v>
      </c>
      <c r="W3433" s="197" t="str">
        <f t="shared" si="553"/>
        <v>Blank</v>
      </c>
      <c r="X3433" s="197" t="str">
        <f t="shared" si="554"/>
        <v>Blank</v>
      </c>
      <c r="Y3433" s="197" t="str">
        <f t="shared" si="555"/>
        <v>Blank</v>
      </c>
      <c r="Z3433" s="197" t="str">
        <f t="shared" si="556"/>
        <v>Blank</v>
      </c>
      <c r="AA3433" s="223" t="str" cm="1">
        <f t="array" ref="AA3433">_xlfn.IFS(ISTEXT('3 Model Input'!F$70),"Missing",ISTEXT('3 Model Input'!I$70),"Missing",ISNUMBER('3 Model Input'!K$70),'3 Model Input'!K$70*P3433)</f>
        <v>Missing</v>
      </c>
      <c r="AB3433" s="89"/>
      <c r="AC3433" s="227" t="str" cm="1">
        <f t="array" ref="AC3433">IF(D3433=0,"Blank",_xlfn.IFS('3 Model Input'!E$61=1,(V3433*G3433)/T3433,'3 Model Input'!E$61=2,(W3433*G3433)/T3433,'3 Model Input'!E$61=3,(X3433*G3433)/T3433,'3 Model Input'!E$61=4,(Y3433*G3433)/T3433,'3 Model Input'!E$61=5,(Z3433*G3433)/T3433, ISTEXT('3 Model Input'!E$61),"Missing",'3 Model Input'!E$61=6,(AA3433*G3433)/T3433))</f>
        <v>Blank</v>
      </c>
      <c r="AD3433" s="202" t="str">
        <f t="shared" si="557"/>
        <v>Blank</v>
      </c>
      <c r="AE3433" s="202" t="str">
        <f t="shared" si="558"/>
        <v>Blank</v>
      </c>
      <c r="AF3433" s="217" t="str">
        <f t="shared" si="559"/>
        <v>Blank</v>
      </c>
      <c r="AG3433" s="9" t="str" cm="1">
        <f t="array" ref="AG3433">_xlfn.IFS(ISNUMBER(AC3433), "", ISNUMBER(SEARCH("Blank", AC3433)), "", ISERROR(AC3433), "Bad input on tab 3")</f>
        <v/>
      </c>
    </row>
    <row r="3434" spans="2:33" ht="15" customHeight="1" x14ac:dyDescent="0.75">
      <c r="B3434" s="205" t="str">
        <f>'5 Driver Data'!B3434</f>
        <v>3426</v>
      </c>
      <c r="C3434" s="193">
        <f>'5 Driver Data'!C3434</f>
        <v>0</v>
      </c>
      <c r="D3434" s="192">
        <f>'5 Driver Data'!D3434</f>
        <v>0</v>
      </c>
      <c r="E3434" s="191">
        <f>'5 Driver Data'!E3434</f>
        <v>0</v>
      </c>
      <c r="F3434" s="191">
        <f>'5 Driver Data'!F3434</f>
        <v>0</v>
      </c>
      <c r="G3434" s="191">
        <f>'5 Driver Data'!G3434</f>
        <v>0</v>
      </c>
      <c r="H3434" s="191">
        <f>'5 Driver Data'!H3434</f>
        <v>0</v>
      </c>
      <c r="I3434" s="191">
        <f>'5 Driver Data'!I3434</f>
        <v>0</v>
      </c>
      <c r="J3434" s="191">
        <f>'5 Driver Data'!J3434</f>
        <v>0</v>
      </c>
      <c r="K3434" s="206">
        <f>'5 Driver Data'!K3434</f>
        <v>0</v>
      </c>
      <c r="L3434" s="1"/>
      <c r="M3434" s="216" t="str">
        <f>IF(D3434=0,"Blank",'3 Model Input'!E$44*'3 Model Input'!E$45)</f>
        <v>Blank</v>
      </c>
      <c r="N3434" s="197" t="str">
        <f t="shared" si="550"/>
        <v>Blank</v>
      </c>
      <c r="O3434" s="197" t="str">
        <f>IF(D3434=0,"Blank",'3 Model Input'!E$49*(1-'3 Model Input'!E$51))</f>
        <v>Blank</v>
      </c>
      <c r="P3434" s="197" t="str">
        <f t="shared" si="551"/>
        <v>Blank</v>
      </c>
      <c r="Q3434" s="197" t="str">
        <f>IF(D3434=0,"Blank",IF(D3434="BEV",E3434*(1-'3 Model Input'!E$54), E3434))</f>
        <v>Blank</v>
      </c>
      <c r="R3434" s="198" t="str">
        <f>IF(D3434=0,"Blank",IF(D3434="PHEV",F3434/G3434,F3434*(1-'3 Model Input'!E$54)/G3434))</f>
        <v>Blank</v>
      </c>
      <c r="S3434" s="198" t="str">
        <f>IF(D3434=0,"Blank",IF(D3434="PHEV",MIN(M3434,E3434),MIN(M3434,(E3434*(1-'3 Model Input'!E$54)))))</f>
        <v>Blank</v>
      </c>
      <c r="T3434" s="217" t="str">
        <f t="shared" si="552"/>
        <v>Blank</v>
      </c>
      <c r="U3434" s="89"/>
      <c r="V3434" s="216" t="str">
        <f>IF(D3434=0,"Blank",P3434*'3 Model Input'!E$50)</f>
        <v>Blank</v>
      </c>
      <c r="W3434" s="197" t="str">
        <f t="shared" si="553"/>
        <v>Blank</v>
      </c>
      <c r="X3434" s="197" t="str">
        <f t="shared" si="554"/>
        <v>Blank</v>
      </c>
      <c r="Y3434" s="197" t="str">
        <f t="shared" si="555"/>
        <v>Blank</v>
      </c>
      <c r="Z3434" s="197" t="str">
        <f t="shared" si="556"/>
        <v>Blank</v>
      </c>
      <c r="AA3434" s="223" t="str" cm="1">
        <f t="array" ref="AA3434">_xlfn.IFS(ISTEXT('3 Model Input'!F$70),"Missing",ISTEXT('3 Model Input'!I$70),"Missing",ISNUMBER('3 Model Input'!K$70),'3 Model Input'!K$70*P3434)</f>
        <v>Missing</v>
      </c>
      <c r="AB3434" s="89"/>
      <c r="AC3434" s="227" t="str" cm="1">
        <f t="array" ref="AC3434">IF(D3434=0,"Blank",_xlfn.IFS('3 Model Input'!E$61=1,(V3434*G3434)/T3434,'3 Model Input'!E$61=2,(W3434*G3434)/T3434,'3 Model Input'!E$61=3,(X3434*G3434)/T3434,'3 Model Input'!E$61=4,(Y3434*G3434)/T3434,'3 Model Input'!E$61=5,(Z3434*G3434)/T3434, ISTEXT('3 Model Input'!E$61),"Missing",'3 Model Input'!E$61=6,(AA3434*G3434)/T3434))</f>
        <v>Blank</v>
      </c>
      <c r="AD3434" s="202" t="str">
        <f t="shared" si="557"/>
        <v>Blank</v>
      </c>
      <c r="AE3434" s="202" t="str">
        <f t="shared" si="558"/>
        <v>Blank</v>
      </c>
      <c r="AF3434" s="217" t="str">
        <f t="shared" si="559"/>
        <v>Blank</v>
      </c>
      <c r="AG3434" s="9" t="str" cm="1">
        <f t="array" ref="AG3434">_xlfn.IFS(ISNUMBER(AC3434), "", ISNUMBER(SEARCH("Blank", AC3434)), "", ISERROR(AC3434), "Bad input on tab 3")</f>
        <v/>
      </c>
    </row>
    <row r="3435" spans="2:33" ht="15" customHeight="1" x14ac:dyDescent="0.75">
      <c r="B3435" s="205" t="str">
        <f>'5 Driver Data'!B3435</f>
        <v>3427</v>
      </c>
      <c r="C3435" s="193">
        <f>'5 Driver Data'!C3435</f>
        <v>0</v>
      </c>
      <c r="D3435" s="192">
        <f>'5 Driver Data'!D3435</f>
        <v>0</v>
      </c>
      <c r="E3435" s="191">
        <f>'5 Driver Data'!E3435</f>
        <v>0</v>
      </c>
      <c r="F3435" s="191">
        <f>'5 Driver Data'!F3435</f>
        <v>0</v>
      </c>
      <c r="G3435" s="191">
        <f>'5 Driver Data'!G3435</f>
        <v>0</v>
      </c>
      <c r="H3435" s="191">
        <f>'5 Driver Data'!H3435</f>
        <v>0</v>
      </c>
      <c r="I3435" s="191">
        <f>'5 Driver Data'!I3435</f>
        <v>0</v>
      </c>
      <c r="J3435" s="191">
        <f>'5 Driver Data'!J3435</f>
        <v>0</v>
      </c>
      <c r="K3435" s="206">
        <f>'5 Driver Data'!K3435</f>
        <v>0</v>
      </c>
      <c r="L3435" s="1"/>
      <c r="M3435" s="216" t="str">
        <f>IF(D3435=0,"Blank",'3 Model Input'!E$44*'3 Model Input'!E$45)</f>
        <v>Blank</v>
      </c>
      <c r="N3435" s="197" t="str">
        <f t="shared" si="550"/>
        <v>Blank</v>
      </c>
      <c r="O3435" s="197" t="str">
        <f>IF(D3435=0,"Blank",'3 Model Input'!E$49*(1-'3 Model Input'!E$51))</f>
        <v>Blank</v>
      </c>
      <c r="P3435" s="197" t="str">
        <f t="shared" si="551"/>
        <v>Blank</v>
      </c>
      <c r="Q3435" s="197" t="str">
        <f>IF(D3435=0,"Blank",IF(D3435="BEV",E3435*(1-'3 Model Input'!E$54), E3435))</f>
        <v>Blank</v>
      </c>
      <c r="R3435" s="198" t="str">
        <f>IF(D3435=0,"Blank",IF(D3435="PHEV",F3435/G3435,F3435*(1-'3 Model Input'!E$54)/G3435))</f>
        <v>Blank</v>
      </c>
      <c r="S3435" s="198" t="str">
        <f>IF(D3435=0,"Blank",IF(D3435="PHEV",MIN(M3435,E3435),MIN(M3435,(E3435*(1-'3 Model Input'!E$54)))))</f>
        <v>Blank</v>
      </c>
      <c r="T3435" s="217" t="str">
        <f t="shared" si="552"/>
        <v>Blank</v>
      </c>
      <c r="U3435" s="89"/>
      <c r="V3435" s="216" t="str">
        <f>IF(D3435=0,"Blank",P3435*'3 Model Input'!E$50)</f>
        <v>Blank</v>
      </c>
      <c r="W3435" s="197" t="str">
        <f t="shared" si="553"/>
        <v>Blank</v>
      </c>
      <c r="X3435" s="197" t="str">
        <f t="shared" si="554"/>
        <v>Blank</v>
      </c>
      <c r="Y3435" s="197" t="str">
        <f t="shared" si="555"/>
        <v>Blank</v>
      </c>
      <c r="Z3435" s="197" t="str">
        <f t="shared" si="556"/>
        <v>Blank</v>
      </c>
      <c r="AA3435" s="223" t="str" cm="1">
        <f t="array" ref="AA3435">_xlfn.IFS(ISTEXT('3 Model Input'!F$70),"Missing",ISTEXT('3 Model Input'!I$70),"Missing",ISNUMBER('3 Model Input'!K$70),'3 Model Input'!K$70*P3435)</f>
        <v>Missing</v>
      </c>
      <c r="AB3435" s="89"/>
      <c r="AC3435" s="227" t="str" cm="1">
        <f t="array" ref="AC3435">IF(D3435=0,"Blank",_xlfn.IFS('3 Model Input'!E$61=1,(V3435*G3435)/T3435,'3 Model Input'!E$61=2,(W3435*G3435)/T3435,'3 Model Input'!E$61=3,(X3435*G3435)/T3435,'3 Model Input'!E$61=4,(Y3435*G3435)/T3435,'3 Model Input'!E$61=5,(Z3435*G3435)/T3435, ISTEXT('3 Model Input'!E$61),"Missing",'3 Model Input'!E$61=6,(AA3435*G3435)/T3435))</f>
        <v>Blank</v>
      </c>
      <c r="AD3435" s="202" t="str">
        <f t="shared" si="557"/>
        <v>Blank</v>
      </c>
      <c r="AE3435" s="202" t="str">
        <f t="shared" si="558"/>
        <v>Blank</v>
      </c>
      <c r="AF3435" s="217" t="str">
        <f t="shared" si="559"/>
        <v>Blank</v>
      </c>
      <c r="AG3435" s="9" t="str" cm="1">
        <f t="array" ref="AG3435">_xlfn.IFS(ISNUMBER(AC3435), "", ISNUMBER(SEARCH("Blank", AC3435)), "", ISERROR(AC3435), "Bad input on tab 3")</f>
        <v/>
      </c>
    </row>
    <row r="3436" spans="2:33" ht="15" customHeight="1" x14ac:dyDescent="0.75">
      <c r="B3436" s="205" t="str">
        <f>'5 Driver Data'!B3436</f>
        <v>3428</v>
      </c>
      <c r="C3436" s="193">
        <f>'5 Driver Data'!C3436</f>
        <v>0</v>
      </c>
      <c r="D3436" s="192">
        <f>'5 Driver Data'!D3436</f>
        <v>0</v>
      </c>
      <c r="E3436" s="191">
        <f>'5 Driver Data'!E3436</f>
        <v>0</v>
      </c>
      <c r="F3436" s="191">
        <f>'5 Driver Data'!F3436</f>
        <v>0</v>
      </c>
      <c r="G3436" s="191">
        <f>'5 Driver Data'!G3436</f>
        <v>0</v>
      </c>
      <c r="H3436" s="191">
        <f>'5 Driver Data'!H3436</f>
        <v>0</v>
      </c>
      <c r="I3436" s="191">
        <f>'5 Driver Data'!I3436</f>
        <v>0</v>
      </c>
      <c r="J3436" s="191">
        <f>'5 Driver Data'!J3436</f>
        <v>0</v>
      </c>
      <c r="K3436" s="206">
        <f>'5 Driver Data'!K3436</f>
        <v>0</v>
      </c>
      <c r="L3436" s="1"/>
      <c r="M3436" s="216" t="str">
        <f>IF(D3436=0,"Blank",'3 Model Input'!E$44*'3 Model Input'!E$45)</f>
        <v>Blank</v>
      </c>
      <c r="N3436" s="197" t="str">
        <f t="shared" si="550"/>
        <v>Blank</v>
      </c>
      <c r="O3436" s="197" t="str">
        <f>IF(D3436=0,"Blank",'3 Model Input'!E$49*(1-'3 Model Input'!E$51))</f>
        <v>Blank</v>
      </c>
      <c r="P3436" s="197" t="str">
        <f t="shared" si="551"/>
        <v>Blank</v>
      </c>
      <c r="Q3436" s="197" t="str">
        <f>IF(D3436=0,"Blank",IF(D3436="BEV",E3436*(1-'3 Model Input'!E$54), E3436))</f>
        <v>Blank</v>
      </c>
      <c r="R3436" s="198" t="str">
        <f>IF(D3436=0,"Blank",IF(D3436="PHEV",F3436/G3436,F3436*(1-'3 Model Input'!E$54)/G3436))</f>
        <v>Blank</v>
      </c>
      <c r="S3436" s="198" t="str">
        <f>IF(D3436=0,"Blank",IF(D3436="PHEV",MIN(M3436,E3436),MIN(M3436,(E3436*(1-'3 Model Input'!E$54)))))</f>
        <v>Blank</v>
      </c>
      <c r="T3436" s="217" t="str">
        <f t="shared" si="552"/>
        <v>Blank</v>
      </c>
      <c r="U3436" s="89"/>
      <c r="V3436" s="216" t="str">
        <f>IF(D3436=0,"Blank",P3436*'3 Model Input'!E$50)</f>
        <v>Blank</v>
      </c>
      <c r="W3436" s="197" t="str">
        <f t="shared" si="553"/>
        <v>Blank</v>
      </c>
      <c r="X3436" s="197" t="str">
        <f t="shared" si="554"/>
        <v>Blank</v>
      </c>
      <c r="Y3436" s="197" t="str">
        <f t="shared" si="555"/>
        <v>Blank</v>
      </c>
      <c r="Z3436" s="197" t="str">
        <f t="shared" si="556"/>
        <v>Blank</v>
      </c>
      <c r="AA3436" s="223" t="str" cm="1">
        <f t="array" ref="AA3436">_xlfn.IFS(ISTEXT('3 Model Input'!F$70),"Missing",ISTEXT('3 Model Input'!I$70),"Missing",ISNUMBER('3 Model Input'!K$70),'3 Model Input'!K$70*P3436)</f>
        <v>Missing</v>
      </c>
      <c r="AB3436" s="89"/>
      <c r="AC3436" s="227" t="str" cm="1">
        <f t="array" ref="AC3436">IF(D3436=0,"Blank",_xlfn.IFS('3 Model Input'!E$61=1,(V3436*G3436)/T3436,'3 Model Input'!E$61=2,(W3436*G3436)/T3436,'3 Model Input'!E$61=3,(X3436*G3436)/T3436,'3 Model Input'!E$61=4,(Y3436*G3436)/T3436,'3 Model Input'!E$61=5,(Z3436*G3436)/T3436, ISTEXT('3 Model Input'!E$61),"Missing",'3 Model Input'!E$61=6,(AA3436*G3436)/T3436))</f>
        <v>Blank</v>
      </c>
      <c r="AD3436" s="202" t="str">
        <f t="shared" si="557"/>
        <v>Blank</v>
      </c>
      <c r="AE3436" s="202" t="str">
        <f t="shared" si="558"/>
        <v>Blank</v>
      </c>
      <c r="AF3436" s="217" t="str">
        <f t="shared" si="559"/>
        <v>Blank</v>
      </c>
      <c r="AG3436" s="9" t="str" cm="1">
        <f t="array" ref="AG3436">_xlfn.IFS(ISNUMBER(AC3436), "", ISNUMBER(SEARCH("Blank", AC3436)), "", ISERROR(AC3436), "Bad input on tab 3")</f>
        <v/>
      </c>
    </row>
    <row r="3437" spans="2:33" ht="15" customHeight="1" x14ac:dyDescent="0.75">
      <c r="B3437" s="205" t="str">
        <f>'5 Driver Data'!B3437</f>
        <v>3429</v>
      </c>
      <c r="C3437" s="193">
        <f>'5 Driver Data'!C3437</f>
        <v>0</v>
      </c>
      <c r="D3437" s="192">
        <f>'5 Driver Data'!D3437</f>
        <v>0</v>
      </c>
      <c r="E3437" s="191">
        <f>'5 Driver Data'!E3437</f>
        <v>0</v>
      </c>
      <c r="F3437" s="191">
        <f>'5 Driver Data'!F3437</f>
        <v>0</v>
      </c>
      <c r="G3437" s="191">
        <f>'5 Driver Data'!G3437</f>
        <v>0</v>
      </c>
      <c r="H3437" s="191">
        <f>'5 Driver Data'!H3437</f>
        <v>0</v>
      </c>
      <c r="I3437" s="191">
        <f>'5 Driver Data'!I3437</f>
        <v>0</v>
      </c>
      <c r="J3437" s="191">
        <f>'5 Driver Data'!J3437</f>
        <v>0</v>
      </c>
      <c r="K3437" s="206">
        <f>'5 Driver Data'!K3437</f>
        <v>0</v>
      </c>
      <c r="L3437" s="1"/>
      <c r="M3437" s="216" t="str">
        <f>IF(D3437=0,"Blank",'3 Model Input'!E$44*'3 Model Input'!E$45)</f>
        <v>Blank</v>
      </c>
      <c r="N3437" s="197" t="str">
        <f t="shared" si="550"/>
        <v>Blank</v>
      </c>
      <c r="O3437" s="197" t="str">
        <f>IF(D3437=0,"Blank",'3 Model Input'!E$49*(1-'3 Model Input'!E$51))</f>
        <v>Blank</v>
      </c>
      <c r="P3437" s="197" t="str">
        <f t="shared" si="551"/>
        <v>Blank</v>
      </c>
      <c r="Q3437" s="197" t="str">
        <f>IF(D3437=0,"Blank",IF(D3437="BEV",E3437*(1-'3 Model Input'!E$54), E3437))</f>
        <v>Blank</v>
      </c>
      <c r="R3437" s="198" t="str">
        <f>IF(D3437=0,"Blank",IF(D3437="PHEV",F3437/G3437,F3437*(1-'3 Model Input'!E$54)/G3437))</f>
        <v>Blank</v>
      </c>
      <c r="S3437" s="198" t="str">
        <f>IF(D3437=0,"Blank",IF(D3437="PHEV",MIN(M3437,E3437),MIN(M3437,(E3437*(1-'3 Model Input'!E$54)))))</f>
        <v>Blank</v>
      </c>
      <c r="T3437" s="217" t="str">
        <f t="shared" si="552"/>
        <v>Blank</v>
      </c>
      <c r="U3437" s="89"/>
      <c r="V3437" s="216" t="str">
        <f>IF(D3437=0,"Blank",P3437*'3 Model Input'!E$50)</f>
        <v>Blank</v>
      </c>
      <c r="W3437" s="197" t="str">
        <f t="shared" si="553"/>
        <v>Blank</v>
      </c>
      <c r="X3437" s="197" t="str">
        <f t="shared" si="554"/>
        <v>Blank</v>
      </c>
      <c r="Y3437" s="197" t="str">
        <f t="shared" si="555"/>
        <v>Blank</v>
      </c>
      <c r="Z3437" s="197" t="str">
        <f t="shared" si="556"/>
        <v>Blank</v>
      </c>
      <c r="AA3437" s="223" t="str" cm="1">
        <f t="array" ref="AA3437">_xlfn.IFS(ISTEXT('3 Model Input'!F$70),"Missing",ISTEXT('3 Model Input'!I$70),"Missing",ISNUMBER('3 Model Input'!K$70),'3 Model Input'!K$70*P3437)</f>
        <v>Missing</v>
      </c>
      <c r="AB3437" s="89"/>
      <c r="AC3437" s="227" t="str" cm="1">
        <f t="array" ref="AC3437">IF(D3437=0,"Blank",_xlfn.IFS('3 Model Input'!E$61=1,(V3437*G3437)/T3437,'3 Model Input'!E$61=2,(W3437*G3437)/T3437,'3 Model Input'!E$61=3,(X3437*G3437)/T3437,'3 Model Input'!E$61=4,(Y3437*G3437)/T3437,'3 Model Input'!E$61=5,(Z3437*G3437)/T3437, ISTEXT('3 Model Input'!E$61),"Missing",'3 Model Input'!E$61=6,(AA3437*G3437)/T3437))</f>
        <v>Blank</v>
      </c>
      <c r="AD3437" s="202" t="str">
        <f t="shared" si="557"/>
        <v>Blank</v>
      </c>
      <c r="AE3437" s="202" t="str">
        <f t="shared" si="558"/>
        <v>Blank</v>
      </c>
      <c r="AF3437" s="217" t="str">
        <f t="shared" si="559"/>
        <v>Blank</v>
      </c>
      <c r="AG3437" s="9" t="str" cm="1">
        <f t="array" ref="AG3437">_xlfn.IFS(ISNUMBER(AC3437), "", ISNUMBER(SEARCH("Blank", AC3437)), "", ISERROR(AC3437), "Bad input on tab 3")</f>
        <v/>
      </c>
    </row>
    <row r="3438" spans="2:33" ht="15" customHeight="1" x14ac:dyDescent="0.75">
      <c r="B3438" s="205" t="str">
        <f>'5 Driver Data'!B3438</f>
        <v>3430</v>
      </c>
      <c r="C3438" s="193">
        <f>'5 Driver Data'!C3438</f>
        <v>0</v>
      </c>
      <c r="D3438" s="192">
        <f>'5 Driver Data'!D3438</f>
        <v>0</v>
      </c>
      <c r="E3438" s="191">
        <f>'5 Driver Data'!E3438</f>
        <v>0</v>
      </c>
      <c r="F3438" s="191">
        <f>'5 Driver Data'!F3438</f>
        <v>0</v>
      </c>
      <c r="G3438" s="191">
        <f>'5 Driver Data'!G3438</f>
        <v>0</v>
      </c>
      <c r="H3438" s="191">
        <f>'5 Driver Data'!H3438</f>
        <v>0</v>
      </c>
      <c r="I3438" s="191">
        <f>'5 Driver Data'!I3438</f>
        <v>0</v>
      </c>
      <c r="J3438" s="191">
        <f>'5 Driver Data'!J3438</f>
        <v>0</v>
      </c>
      <c r="K3438" s="206">
        <f>'5 Driver Data'!K3438</f>
        <v>0</v>
      </c>
      <c r="L3438" s="1"/>
      <c r="M3438" s="216" t="str">
        <f>IF(D3438=0,"Blank",'3 Model Input'!E$44*'3 Model Input'!E$45)</f>
        <v>Blank</v>
      </c>
      <c r="N3438" s="197" t="str">
        <f t="shared" ref="N3438:N3501" si="560">IF(D3438=0,"Blank",H3438*I3438*52)</f>
        <v>Blank</v>
      </c>
      <c r="O3438" s="197" t="str">
        <f>IF(D3438=0,"Blank",'3 Model Input'!E$49*(1-'3 Model Input'!E$51))</f>
        <v>Blank</v>
      </c>
      <c r="P3438" s="197" t="str">
        <f t="shared" ref="P3438:P3501" si="561">IF(D3438=0,"Blank",SUM(N3438:O3438))</f>
        <v>Blank</v>
      </c>
      <c r="Q3438" s="197" t="str">
        <f>IF(D3438=0,"Blank",IF(D3438="BEV",E3438*(1-'3 Model Input'!E$54), E3438))</f>
        <v>Blank</v>
      </c>
      <c r="R3438" s="198" t="str">
        <f>IF(D3438=0,"Blank",IF(D3438="PHEV",F3438/G3438,F3438*(1-'3 Model Input'!E$54)/G3438))</f>
        <v>Blank</v>
      </c>
      <c r="S3438" s="198" t="str">
        <f>IF(D3438=0,"Blank",IF(D3438="PHEV",MIN(M3438,E3438),MIN(M3438,(E3438*(1-'3 Model Input'!E$54)))))</f>
        <v>Blank</v>
      </c>
      <c r="T3438" s="217" t="str">
        <f t="shared" ref="T3438:T3501" si="562">IF(D3438=0,"Blank",MIN(R3438,(S3438/E3438*F3438)))</f>
        <v>Blank</v>
      </c>
      <c r="U3438" s="89"/>
      <c r="V3438" s="216" t="str">
        <f>IF(D3438=0,"Blank",P3438*'3 Model Input'!E$50)</f>
        <v>Blank</v>
      </c>
      <c r="W3438" s="197" t="str">
        <f t="shared" ref="W3438:W3501" si="563">IF(D3438=0,"Blank",V3438*(1-J3438))</f>
        <v>Blank</v>
      </c>
      <c r="X3438" s="197" t="str">
        <f t="shared" ref="X3438:X3501" si="564">P3438</f>
        <v>Blank</v>
      </c>
      <c r="Y3438" s="197" t="str">
        <f t="shared" ref="Y3438:Y3501" si="565">IF(D3438=0,"Blank",P3438*(1-J3438))</f>
        <v>Blank</v>
      </c>
      <c r="Z3438" s="197" t="str">
        <f t="shared" ref="Z3438:Z3501" si="566">IF(D3438=0,"Blank",N3438*K3438)</f>
        <v>Blank</v>
      </c>
      <c r="AA3438" s="223" t="str" cm="1">
        <f t="array" ref="AA3438">_xlfn.IFS(ISTEXT('3 Model Input'!F$70),"Missing",ISTEXT('3 Model Input'!I$70),"Missing",ISNUMBER('3 Model Input'!K$70),'3 Model Input'!K$70*P3438)</f>
        <v>Missing</v>
      </c>
      <c r="AB3438" s="89"/>
      <c r="AC3438" s="227" t="str" cm="1">
        <f t="array" ref="AC3438">IF(D3438=0,"Blank",_xlfn.IFS('3 Model Input'!E$61=1,(V3438*G3438)/T3438,'3 Model Input'!E$61=2,(W3438*G3438)/T3438,'3 Model Input'!E$61=3,(X3438*G3438)/T3438,'3 Model Input'!E$61=4,(Y3438*G3438)/T3438,'3 Model Input'!E$61=5,(Z3438*G3438)/T3438, ISTEXT('3 Model Input'!E$61),"Missing",'3 Model Input'!E$61=6,(AA3438*G3438)/T3438))</f>
        <v>Blank</v>
      </c>
      <c r="AD3438" s="202" t="str">
        <f t="shared" ref="AD3438:AD3501" si="567">IF(D3438=0,"Blank",MIN(SUM(AC3438/52/H3438),1))</f>
        <v>Blank</v>
      </c>
      <c r="AE3438" s="202" t="str">
        <f t="shared" ref="AE3438:AE3501" si="568">IF(D3438=0,"Blank",AD3438*H3438)</f>
        <v>Blank</v>
      </c>
      <c r="AF3438" s="217" t="str">
        <f t="shared" ref="AF3438:AF3501" si="569">IF(D3438=0,"Blank",AC3438*S3438)</f>
        <v>Blank</v>
      </c>
      <c r="AG3438" s="9" t="str" cm="1">
        <f t="array" ref="AG3438">_xlfn.IFS(ISNUMBER(AC3438), "", ISNUMBER(SEARCH("Blank", AC3438)), "", ISERROR(AC3438), "Bad input on tab 3")</f>
        <v/>
      </c>
    </row>
    <row r="3439" spans="2:33" ht="15" customHeight="1" x14ac:dyDescent="0.75">
      <c r="B3439" s="205" t="str">
        <f>'5 Driver Data'!B3439</f>
        <v>3431</v>
      </c>
      <c r="C3439" s="193">
        <f>'5 Driver Data'!C3439</f>
        <v>0</v>
      </c>
      <c r="D3439" s="192">
        <f>'5 Driver Data'!D3439</f>
        <v>0</v>
      </c>
      <c r="E3439" s="191">
        <f>'5 Driver Data'!E3439</f>
        <v>0</v>
      </c>
      <c r="F3439" s="191">
        <f>'5 Driver Data'!F3439</f>
        <v>0</v>
      </c>
      <c r="G3439" s="191">
        <f>'5 Driver Data'!G3439</f>
        <v>0</v>
      </c>
      <c r="H3439" s="191">
        <f>'5 Driver Data'!H3439</f>
        <v>0</v>
      </c>
      <c r="I3439" s="191">
        <f>'5 Driver Data'!I3439</f>
        <v>0</v>
      </c>
      <c r="J3439" s="191">
        <f>'5 Driver Data'!J3439</f>
        <v>0</v>
      </c>
      <c r="K3439" s="206">
        <f>'5 Driver Data'!K3439</f>
        <v>0</v>
      </c>
      <c r="L3439" s="1"/>
      <c r="M3439" s="216" t="str">
        <f>IF(D3439=0,"Blank",'3 Model Input'!E$44*'3 Model Input'!E$45)</f>
        <v>Blank</v>
      </c>
      <c r="N3439" s="197" t="str">
        <f t="shared" si="560"/>
        <v>Blank</v>
      </c>
      <c r="O3439" s="197" t="str">
        <f>IF(D3439=0,"Blank",'3 Model Input'!E$49*(1-'3 Model Input'!E$51))</f>
        <v>Blank</v>
      </c>
      <c r="P3439" s="197" t="str">
        <f t="shared" si="561"/>
        <v>Blank</v>
      </c>
      <c r="Q3439" s="197" t="str">
        <f>IF(D3439=0,"Blank",IF(D3439="BEV",E3439*(1-'3 Model Input'!E$54), E3439))</f>
        <v>Blank</v>
      </c>
      <c r="R3439" s="198" t="str">
        <f>IF(D3439=0,"Blank",IF(D3439="PHEV",F3439/G3439,F3439*(1-'3 Model Input'!E$54)/G3439))</f>
        <v>Blank</v>
      </c>
      <c r="S3439" s="198" t="str">
        <f>IF(D3439=0,"Blank",IF(D3439="PHEV",MIN(M3439,E3439),MIN(M3439,(E3439*(1-'3 Model Input'!E$54)))))</f>
        <v>Blank</v>
      </c>
      <c r="T3439" s="217" t="str">
        <f t="shared" si="562"/>
        <v>Blank</v>
      </c>
      <c r="U3439" s="89"/>
      <c r="V3439" s="216" t="str">
        <f>IF(D3439=0,"Blank",P3439*'3 Model Input'!E$50)</f>
        <v>Blank</v>
      </c>
      <c r="W3439" s="197" t="str">
        <f t="shared" si="563"/>
        <v>Blank</v>
      </c>
      <c r="X3439" s="197" t="str">
        <f t="shared" si="564"/>
        <v>Blank</v>
      </c>
      <c r="Y3439" s="197" t="str">
        <f t="shared" si="565"/>
        <v>Blank</v>
      </c>
      <c r="Z3439" s="197" t="str">
        <f t="shared" si="566"/>
        <v>Blank</v>
      </c>
      <c r="AA3439" s="223" t="str" cm="1">
        <f t="array" ref="AA3439">_xlfn.IFS(ISTEXT('3 Model Input'!F$70),"Missing",ISTEXT('3 Model Input'!I$70),"Missing",ISNUMBER('3 Model Input'!K$70),'3 Model Input'!K$70*P3439)</f>
        <v>Missing</v>
      </c>
      <c r="AB3439" s="89"/>
      <c r="AC3439" s="227" t="str" cm="1">
        <f t="array" ref="AC3439">IF(D3439=0,"Blank",_xlfn.IFS('3 Model Input'!E$61=1,(V3439*G3439)/T3439,'3 Model Input'!E$61=2,(W3439*G3439)/T3439,'3 Model Input'!E$61=3,(X3439*G3439)/T3439,'3 Model Input'!E$61=4,(Y3439*G3439)/T3439,'3 Model Input'!E$61=5,(Z3439*G3439)/T3439, ISTEXT('3 Model Input'!E$61),"Missing",'3 Model Input'!E$61=6,(AA3439*G3439)/T3439))</f>
        <v>Blank</v>
      </c>
      <c r="AD3439" s="202" t="str">
        <f t="shared" si="567"/>
        <v>Blank</v>
      </c>
      <c r="AE3439" s="202" t="str">
        <f t="shared" si="568"/>
        <v>Blank</v>
      </c>
      <c r="AF3439" s="217" t="str">
        <f t="shared" si="569"/>
        <v>Blank</v>
      </c>
      <c r="AG3439" s="9" t="str" cm="1">
        <f t="array" ref="AG3439">_xlfn.IFS(ISNUMBER(AC3439), "", ISNUMBER(SEARCH("Blank", AC3439)), "", ISERROR(AC3439), "Bad input on tab 3")</f>
        <v/>
      </c>
    </row>
    <row r="3440" spans="2:33" ht="15" customHeight="1" x14ac:dyDescent="0.75">
      <c r="B3440" s="205" t="str">
        <f>'5 Driver Data'!B3440</f>
        <v>3432</v>
      </c>
      <c r="C3440" s="193">
        <f>'5 Driver Data'!C3440</f>
        <v>0</v>
      </c>
      <c r="D3440" s="192">
        <f>'5 Driver Data'!D3440</f>
        <v>0</v>
      </c>
      <c r="E3440" s="191">
        <f>'5 Driver Data'!E3440</f>
        <v>0</v>
      </c>
      <c r="F3440" s="191">
        <f>'5 Driver Data'!F3440</f>
        <v>0</v>
      </c>
      <c r="G3440" s="191">
        <f>'5 Driver Data'!G3440</f>
        <v>0</v>
      </c>
      <c r="H3440" s="191">
        <f>'5 Driver Data'!H3440</f>
        <v>0</v>
      </c>
      <c r="I3440" s="191">
        <f>'5 Driver Data'!I3440</f>
        <v>0</v>
      </c>
      <c r="J3440" s="191">
        <f>'5 Driver Data'!J3440</f>
        <v>0</v>
      </c>
      <c r="K3440" s="206">
        <f>'5 Driver Data'!K3440</f>
        <v>0</v>
      </c>
      <c r="L3440" s="1"/>
      <c r="M3440" s="216" t="str">
        <f>IF(D3440=0,"Blank",'3 Model Input'!E$44*'3 Model Input'!E$45)</f>
        <v>Blank</v>
      </c>
      <c r="N3440" s="197" t="str">
        <f t="shared" si="560"/>
        <v>Blank</v>
      </c>
      <c r="O3440" s="197" t="str">
        <f>IF(D3440=0,"Blank",'3 Model Input'!E$49*(1-'3 Model Input'!E$51))</f>
        <v>Blank</v>
      </c>
      <c r="P3440" s="197" t="str">
        <f t="shared" si="561"/>
        <v>Blank</v>
      </c>
      <c r="Q3440" s="197" t="str">
        <f>IF(D3440=0,"Blank",IF(D3440="BEV",E3440*(1-'3 Model Input'!E$54), E3440))</f>
        <v>Blank</v>
      </c>
      <c r="R3440" s="198" t="str">
        <f>IF(D3440=0,"Blank",IF(D3440="PHEV",F3440/G3440,F3440*(1-'3 Model Input'!E$54)/G3440))</f>
        <v>Blank</v>
      </c>
      <c r="S3440" s="198" t="str">
        <f>IF(D3440=0,"Blank",IF(D3440="PHEV",MIN(M3440,E3440),MIN(M3440,(E3440*(1-'3 Model Input'!E$54)))))</f>
        <v>Blank</v>
      </c>
      <c r="T3440" s="217" t="str">
        <f t="shared" si="562"/>
        <v>Blank</v>
      </c>
      <c r="U3440" s="89"/>
      <c r="V3440" s="216" t="str">
        <f>IF(D3440=0,"Blank",P3440*'3 Model Input'!E$50)</f>
        <v>Blank</v>
      </c>
      <c r="W3440" s="197" t="str">
        <f t="shared" si="563"/>
        <v>Blank</v>
      </c>
      <c r="X3440" s="197" t="str">
        <f t="shared" si="564"/>
        <v>Blank</v>
      </c>
      <c r="Y3440" s="197" t="str">
        <f t="shared" si="565"/>
        <v>Blank</v>
      </c>
      <c r="Z3440" s="197" t="str">
        <f t="shared" si="566"/>
        <v>Blank</v>
      </c>
      <c r="AA3440" s="223" t="str" cm="1">
        <f t="array" ref="AA3440">_xlfn.IFS(ISTEXT('3 Model Input'!F$70),"Missing",ISTEXT('3 Model Input'!I$70),"Missing",ISNUMBER('3 Model Input'!K$70),'3 Model Input'!K$70*P3440)</f>
        <v>Missing</v>
      </c>
      <c r="AB3440" s="89"/>
      <c r="AC3440" s="227" t="str" cm="1">
        <f t="array" ref="AC3440">IF(D3440=0,"Blank",_xlfn.IFS('3 Model Input'!E$61=1,(V3440*G3440)/T3440,'3 Model Input'!E$61=2,(W3440*G3440)/T3440,'3 Model Input'!E$61=3,(X3440*G3440)/T3440,'3 Model Input'!E$61=4,(Y3440*G3440)/T3440,'3 Model Input'!E$61=5,(Z3440*G3440)/T3440, ISTEXT('3 Model Input'!E$61),"Missing",'3 Model Input'!E$61=6,(AA3440*G3440)/T3440))</f>
        <v>Blank</v>
      </c>
      <c r="AD3440" s="202" t="str">
        <f t="shared" si="567"/>
        <v>Blank</v>
      </c>
      <c r="AE3440" s="202" t="str">
        <f t="shared" si="568"/>
        <v>Blank</v>
      </c>
      <c r="AF3440" s="217" t="str">
        <f t="shared" si="569"/>
        <v>Blank</v>
      </c>
      <c r="AG3440" s="9" t="str" cm="1">
        <f t="array" ref="AG3440">_xlfn.IFS(ISNUMBER(AC3440), "", ISNUMBER(SEARCH("Blank", AC3440)), "", ISERROR(AC3440), "Bad input on tab 3")</f>
        <v/>
      </c>
    </row>
    <row r="3441" spans="2:33" ht="15" customHeight="1" x14ac:dyDescent="0.75">
      <c r="B3441" s="205" t="str">
        <f>'5 Driver Data'!B3441</f>
        <v>3433</v>
      </c>
      <c r="C3441" s="193">
        <f>'5 Driver Data'!C3441</f>
        <v>0</v>
      </c>
      <c r="D3441" s="192">
        <f>'5 Driver Data'!D3441</f>
        <v>0</v>
      </c>
      <c r="E3441" s="191">
        <f>'5 Driver Data'!E3441</f>
        <v>0</v>
      </c>
      <c r="F3441" s="191">
        <f>'5 Driver Data'!F3441</f>
        <v>0</v>
      </c>
      <c r="G3441" s="191">
        <f>'5 Driver Data'!G3441</f>
        <v>0</v>
      </c>
      <c r="H3441" s="191">
        <f>'5 Driver Data'!H3441</f>
        <v>0</v>
      </c>
      <c r="I3441" s="191">
        <f>'5 Driver Data'!I3441</f>
        <v>0</v>
      </c>
      <c r="J3441" s="191">
        <f>'5 Driver Data'!J3441</f>
        <v>0</v>
      </c>
      <c r="K3441" s="206">
        <f>'5 Driver Data'!K3441</f>
        <v>0</v>
      </c>
      <c r="L3441" s="1"/>
      <c r="M3441" s="216" t="str">
        <f>IF(D3441=0,"Blank",'3 Model Input'!E$44*'3 Model Input'!E$45)</f>
        <v>Blank</v>
      </c>
      <c r="N3441" s="197" t="str">
        <f t="shared" si="560"/>
        <v>Blank</v>
      </c>
      <c r="O3441" s="197" t="str">
        <f>IF(D3441=0,"Blank",'3 Model Input'!E$49*(1-'3 Model Input'!E$51))</f>
        <v>Blank</v>
      </c>
      <c r="P3441" s="197" t="str">
        <f t="shared" si="561"/>
        <v>Blank</v>
      </c>
      <c r="Q3441" s="197" t="str">
        <f>IF(D3441=0,"Blank",IF(D3441="BEV",E3441*(1-'3 Model Input'!E$54), E3441))</f>
        <v>Blank</v>
      </c>
      <c r="R3441" s="198" t="str">
        <f>IF(D3441=0,"Blank",IF(D3441="PHEV",F3441/G3441,F3441*(1-'3 Model Input'!E$54)/G3441))</f>
        <v>Blank</v>
      </c>
      <c r="S3441" s="198" t="str">
        <f>IF(D3441=0,"Blank",IF(D3441="PHEV",MIN(M3441,E3441),MIN(M3441,(E3441*(1-'3 Model Input'!E$54)))))</f>
        <v>Blank</v>
      </c>
      <c r="T3441" s="217" t="str">
        <f t="shared" si="562"/>
        <v>Blank</v>
      </c>
      <c r="U3441" s="89"/>
      <c r="V3441" s="216" t="str">
        <f>IF(D3441=0,"Blank",P3441*'3 Model Input'!E$50)</f>
        <v>Blank</v>
      </c>
      <c r="W3441" s="197" t="str">
        <f t="shared" si="563"/>
        <v>Blank</v>
      </c>
      <c r="X3441" s="197" t="str">
        <f t="shared" si="564"/>
        <v>Blank</v>
      </c>
      <c r="Y3441" s="197" t="str">
        <f t="shared" si="565"/>
        <v>Blank</v>
      </c>
      <c r="Z3441" s="197" t="str">
        <f t="shared" si="566"/>
        <v>Blank</v>
      </c>
      <c r="AA3441" s="223" t="str" cm="1">
        <f t="array" ref="AA3441">_xlfn.IFS(ISTEXT('3 Model Input'!F$70),"Missing",ISTEXT('3 Model Input'!I$70),"Missing",ISNUMBER('3 Model Input'!K$70),'3 Model Input'!K$70*P3441)</f>
        <v>Missing</v>
      </c>
      <c r="AB3441" s="89"/>
      <c r="AC3441" s="227" t="str" cm="1">
        <f t="array" ref="AC3441">IF(D3441=0,"Blank",_xlfn.IFS('3 Model Input'!E$61=1,(V3441*G3441)/T3441,'3 Model Input'!E$61=2,(W3441*G3441)/T3441,'3 Model Input'!E$61=3,(X3441*G3441)/T3441,'3 Model Input'!E$61=4,(Y3441*G3441)/T3441,'3 Model Input'!E$61=5,(Z3441*G3441)/T3441, ISTEXT('3 Model Input'!E$61),"Missing",'3 Model Input'!E$61=6,(AA3441*G3441)/T3441))</f>
        <v>Blank</v>
      </c>
      <c r="AD3441" s="202" t="str">
        <f t="shared" si="567"/>
        <v>Blank</v>
      </c>
      <c r="AE3441" s="202" t="str">
        <f t="shared" si="568"/>
        <v>Blank</v>
      </c>
      <c r="AF3441" s="217" t="str">
        <f t="shared" si="569"/>
        <v>Blank</v>
      </c>
      <c r="AG3441" s="9" t="str" cm="1">
        <f t="array" ref="AG3441">_xlfn.IFS(ISNUMBER(AC3441), "", ISNUMBER(SEARCH("Blank", AC3441)), "", ISERROR(AC3441), "Bad input on tab 3")</f>
        <v/>
      </c>
    </row>
    <row r="3442" spans="2:33" ht="15" customHeight="1" x14ac:dyDescent="0.75">
      <c r="B3442" s="205" t="str">
        <f>'5 Driver Data'!B3442</f>
        <v>3434</v>
      </c>
      <c r="C3442" s="193">
        <f>'5 Driver Data'!C3442</f>
        <v>0</v>
      </c>
      <c r="D3442" s="192">
        <f>'5 Driver Data'!D3442</f>
        <v>0</v>
      </c>
      <c r="E3442" s="191">
        <f>'5 Driver Data'!E3442</f>
        <v>0</v>
      </c>
      <c r="F3442" s="191">
        <f>'5 Driver Data'!F3442</f>
        <v>0</v>
      </c>
      <c r="G3442" s="191">
        <f>'5 Driver Data'!G3442</f>
        <v>0</v>
      </c>
      <c r="H3442" s="191">
        <f>'5 Driver Data'!H3442</f>
        <v>0</v>
      </c>
      <c r="I3442" s="191">
        <f>'5 Driver Data'!I3442</f>
        <v>0</v>
      </c>
      <c r="J3442" s="191">
        <f>'5 Driver Data'!J3442</f>
        <v>0</v>
      </c>
      <c r="K3442" s="206">
        <f>'5 Driver Data'!K3442</f>
        <v>0</v>
      </c>
      <c r="L3442" s="1"/>
      <c r="M3442" s="216" t="str">
        <f>IF(D3442=0,"Blank",'3 Model Input'!E$44*'3 Model Input'!E$45)</f>
        <v>Blank</v>
      </c>
      <c r="N3442" s="197" t="str">
        <f t="shared" si="560"/>
        <v>Blank</v>
      </c>
      <c r="O3442" s="197" t="str">
        <f>IF(D3442=0,"Blank",'3 Model Input'!E$49*(1-'3 Model Input'!E$51))</f>
        <v>Blank</v>
      </c>
      <c r="P3442" s="197" t="str">
        <f t="shared" si="561"/>
        <v>Blank</v>
      </c>
      <c r="Q3442" s="197" t="str">
        <f>IF(D3442=0,"Blank",IF(D3442="BEV",E3442*(1-'3 Model Input'!E$54), E3442))</f>
        <v>Blank</v>
      </c>
      <c r="R3442" s="198" t="str">
        <f>IF(D3442=0,"Blank",IF(D3442="PHEV",F3442/G3442,F3442*(1-'3 Model Input'!E$54)/G3442))</f>
        <v>Blank</v>
      </c>
      <c r="S3442" s="198" t="str">
        <f>IF(D3442=0,"Blank",IF(D3442="PHEV",MIN(M3442,E3442),MIN(M3442,(E3442*(1-'3 Model Input'!E$54)))))</f>
        <v>Blank</v>
      </c>
      <c r="T3442" s="217" t="str">
        <f t="shared" si="562"/>
        <v>Blank</v>
      </c>
      <c r="U3442" s="89"/>
      <c r="V3442" s="216" t="str">
        <f>IF(D3442=0,"Blank",P3442*'3 Model Input'!E$50)</f>
        <v>Blank</v>
      </c>
      <c r="W3442" s="197" t="str">
        <f t="shared" si="563"/>
        <v>Blank</v>
      </c>
      <c r="X3442" s="197" t="str">
        <f t="shared" si="564"/>
        <v>Blank</v>
      </c>
      <c r="Y3442" s="197" t="str">
        <f t="shared" si="565"/>
        <v>Blank</v>
      </c>
      <c r="Z3442" s="197" t="str">
        <f t="shared" si="566"/>
        <v>Blank</v>
      </c>
      <c r="AA3442" s="223" t="str" cm="1">
        <f t="array" ref="AA3442">_xlfn.IFS(ISTEXT('3 Model Input'!F$70),"Missing",ISTEXT('3 Model Input'!I$70),"Missing",ISNUMBER('3 Model Input'!K$70),'3 Model Input'!K$70*P3442)</f>
        <v>Missing</v>
      </c>
      <c r="AB3442" s="89"/>
      <c r="AC3442" s="227" t="str" cm="1">
        <f t="array" ref="AC3442">IF(D3442=0,"Blank",_xlfn.IFS('3 Model Input'!E$61=1,(V3442*G3442)/T3442,'3 Model Input'!E$61=2,(W3442*G3442)/T3442,'3 Model Input'!E$61=3,(X3442*G3442)/T3442,'3 Model Input'!E$61=4,(Y3442*G3442)/T3442,'3 Model Input'!E$61=5,(Z3442*G3442)/T3442, ISTEXT('3 Model Input'!E$61),"Missing",'3 Model Input'!E$61=6,(AA3442*G3442)/T3442))</f>
        <v>Blank</v>
      </c>
      <c r="AD3442" s="202" t="str">
        <f t="shared" si="567"/>
        <v>Blank</v>
      </c>
      <c r="AE3442" s="202" t="str">
        <f t="shared" si="568"/>
        <v>Blank</v>
      </c>
      <c r="AF3442" s="217" t="str">
        <f t="shared" si="569"/>
        <v>Blank</v>
      </c>
      <c r="AG3442" s="9" t="str" cm="1">
        <f t="array" ref="AG3442">_xlfn.IFS(ISNUMBER(AC3442), "", ISNUMBER(SEARCH("Blank", AC3442)), "", ISERROR(AC3442), "Bad input on tab 3")</f>
        <v/>
      </c>
    </row>
    <row r="3443" spans="2:33" ht="15" customHeight="1" x14ac:dyDescent="0.75">
      <c r="B3443" s="205" t="str">
        <f>'5 Driver Data'!B3443</f>
        <v>3435</v>
      </c>
      <c r="C3443" s="193">
        <f>'5 Driver Data'!C3443</f>
        <v>0</v>
      </c>
      <c r="D3443" s="192">
        <f>'5 Driver Data'!D3443</f>
        <v>0</v>
      </c>
      <c r="E3443" s="191">
        <f>'5 Driver Data'!E3443</f>
        <v>0</v>
      </c>
      <c r="F3443" s="191">
        <f>'5 Driver Data'!F3443</f>
        <v>0</v>
      </c>
      <c r="G3443" s="191">
        <f>'5 Driver Data'!G3443</f>
        <v>0</v>
      </c>
      <c r="H3443" s="191">
        <f>'5 Driver Data'!H3443</f>
        <v>0</v>
      </c>
      <c r="I3443" s="191">
        <f>'5 Driver Data'!I3443</f>
        <v>0</v>
      </c>
      <c r="J3443" s="191">
        <f>'5 Driver Data'!J3443</f>
        <v>0</v>
      </c>
      <c r="K3443" s="206">
        <f>'5 Driver Data'!K3443</f>
        <v>0</v>
      </c>
      <c r="L3443" s="1"/>
      <c r="M3443" s="216" t="str">
        <f>IF(D3443=0,"Blank",'3 Model Input'!E$44*'3 Model Input'!E$45)</f>
        <v>Blank</v>
      </c>
      <c r="N3443" s="197" t="str">
        <f t="shared" si="560"/>
        <v>Blank</v>
      </c>
      <c r="O3443" s="197" t="str">
        <f>IF(D3443=0,"Blank",'3 Model Input'!E$49*(1-'3 Model Input'!E$51))</f>
        <v>Blank</v>
      </c>
      <c r="P3443" s="197" t="str">
        <f t="shared" si="561"/>
        <v>Blank</v>
      </c>
      <c r="Q3443" s="197" t="str">
        <f>IF(D3443=0,"Blank",IF(D3443="BEV",E3443*(1-'3 Model Input'!E$54), E3443))</f>
        <v>Blank</v>
      </c>
      <c r="R3443" s="198" t="str">
        <f>IF(D3443=0,"Blank",IF(D3443="PHEV",F3443/G3443,F3443*(1-'3 Model Input'!E$54)/G3443))</f>
        <v>Blank</v>
      </c>
      <c r="S3443" s="198" t="str">
        <f>IF(D3443=0,"Blank",IF(D3443="PHEV",MIN(M3443,E3443),MIN(M3443,(E3443*(1-'3 Model Input'!E$54)))))</f>
        <v>Blank</v>
      </c>
      <c r="T3443" s="217" t="str">
        <f t="shared" si="562"/>
        <v>Blank</v>
      </c>
      <c r="U3443" s="89"/>
      <c r="V3443" s="216" t="str">
        <f>IF(D3443=0,"Blank",P3443*'3 Model Input'!E$50)</f>
        <v>Blank</v>
      </c>
      <c r="W3443" s="197" t="str">
        <f t="shared" si="563"/>
        <v>Blank</v>
      </c>
      <c r="X3443" s="197" t="str">
        <f t="shared" si="564"/>
        <v>Blank</v>
      </c>
      <c r="Y3443" s="197" t="str">
        <f t="shared" si="565"/>
        <v>Blank</v>
      </c>
      <c r="Z3443" s="197" t="str">
        <f t="shared" si="566"/>
        <v>Blank</v>
      </c>
      <c r="AA3443" s="223" t="str" cm="1">
        <f t="array" ref="AA3443">_xlfn.IFS(ISTEXT('3 Model Input'!F$70),"Missing",ISTEXT('3 Model Input'!I$70),"Missing",ISNUMBER('3 Model Input'!K$70),'3 Model Input'!K$70*P3443)</f>
        <v>Missing</v>
      </c>
      <c r="AB3443" s="89"/>
      <c r="AC3443" s="227" t="str" cm="1">
        <f t="array" ref="AC3443">IF(D3443=0,"Blank",_xlfn.IFS('3 Model Input'!E$61=1,(V3443*G3443)/T3443,'3 Model Input'!E$61=2,(W3443*G3443)/T3443,'3 Model Input'!E$61=3,(X3443*G3443)/T3443,'3 Model Input'!E$61=4,(Y3443*G3443)/T3443,'3 Model Input'!E$61=5,(Z3443*G3443)/T3443, ISTEXT('3 Model Input'!E$61),"Missing",'3 Model Input'!E$61=6,(AA3443*G3443)/T3443))</f>
        <v>Blank</v>
      </c>
      <c r="AD3443" s="202" t="str">
        <f t="shared" si="567"/>
        <v>Blank</v>
      </c>
      <c r="AE3443" s="202" t="str">
        <f t="shared" si="568"/>
        <v>Blank</v>
      </c>
      <c r="AF3443" s="217" t="str">
        <f t="shared" si="569"/>
        <v>Blank</v>
      </c>
      <c r="AG3443" s="9" t="str" cm="1">
        <f t="array" ref="AG3443">_xlfn.IFS(ISNUMBER(AC3443), "", ISNUMBER(SEARCH("Blank", AC3443)), "", ISERROR(AC3443), "Bad input on tab 3")</f>
        <v/>
      </c>
    </row>
    <row r="3444" spans="2:33" ht="15" customHeight="1" x14ac:dyDescent="0.75">
      <c r="B3444" s="205" t="str">
        <f>'5 Driver Data'!B3444</f>
        <v>3436</v>
      </c>
      <c r="C3444" s="193">
        <f>'5 Driver Data'!C3444</f>
        <v>0</v>
      </c>
      <c r="D3444" s="192">
        <f>'5 Driver Data'!D3444</f>
        <v>0</v>
      </c>
      <c r="E3444" s="191">
        <f>'5 Driver Data'!E3444</f>
        <v>0</v>
      </c>
      <c r="F3444" s="191">
        <f>'5 Driver Data'!F3444</f>
        <v>0</v>
      </c>
      <c r="G3444" s="191">
        <f>'5 Driver Data'!G3444</f>
        <v>0</v>
      </c>
      <c r="H3444" s="191">
        <f>'5 Driver Data'!H3444</f>
        <v>0</v>
      </c>
      <c r="I3444" s="191">
        <f>'5 Driver Data'!I3444</f>
        <v>0</v>
      </c>
      <c r="J3444" s="191">
        <f>'5 Driver Data'!J3444</f>
        <v>0</v>
      </c>
      <c r="K3444" s="206">
        <f>'5 Driver Data'!K3444</f>
        <v>0</v>
      </c>
      <c r="L3444" s="1"/>
      <c r="M3444" s="216" t="str">
        <f>IF(D3444=0,"Blank",'3 Model Input'!E$44*'3 Model Input'!E$45)</f>
        <v>Blank</v>
      </c>
      <c r="N3444" s="197" t="str">
        <f t="shared" si="560"/>
        <v>Blank</v>
      </c>
      <c r="O3444" s="197" t="str">
        <f>IF(D3444=0,"Blank",'3 Model Input'!E$49*(1-'3 Model Input'!E$51))</f>
        <v>Blank</v>
      </c>
      <c r="P3444" s="197" t="str">
        <f t="shared" si="561"/>
        <v>Blank</v>
      </c>
      <c r="Q3444" s="197" t="str">
        <f>IF(D3444=0,"Blank",IF(D3444="BEV",E3444*(1-'3 Model Input'!E$54), E3444))</f>
        <v>Blank</v>
      </c>
      <c r="R3444" s="198" t="str">
        <f>IF(D3444=0,"Blank",IF(D3444="PHEV",F3444/G3444,F3444*(1-'3 Model Input'!E$54)/G3444))</f>
        <v>Blank</v>
      </c>
      <c r="S3444" s="198" t="str">
        <f>IF(D3444=0,"Blank",IF(D3444="PHEV",MIN(M3444,E3444),MIN(M3444,(E3444*(1-'3 Model Input'!E$54)))))</f>
        <v>Blank</v>
      </c>
      <c r="T3444" s="217" t="str">
        <f t="shared" si="562"/>
        <v>Blank</v>
      </c>
      <c r="U3444" s="89"/>
      <c r="V3444" s="216" t="str">
        <f>IF(D3444=0,"Blank",P3444*'3 Model Input'!E$50)</f>
        <v>Blank</v>
      </c>
      <c r="W3444" s="197" t="str">
        <f t="shared" si="563"/>
        <v>Blank</v>
      </c>
      <c r="X3444" s="197" t="str">
        <f t="shared" si="564"/>
        <v>Blank</v>
      </c>
      <c r="Y3444" s="197" t="str">
        <f t="shared" si="565"/>
        <v>Blank</v>
      </c>
      <c r="Z3444" s="197" t="str">
        <f t="shared" si="566"/>
        <v>Blank</v>
      </c>
      <c r="AA3444" s="223" t="str" cm="1">
        <f t="array" ref="AA3444">_xlfn.IFS(ISTEXT('3 Model Input'!F$70),"Missing",ISTEXT('3 Model Input'!I$70),"Missing",ISNUMBER('3 Model Input'!K$70),'3 Model Input'!K$70*P3444)</f>
        <v>Missing</v>
      </c>
      <c r="AB3444" s="89"/>
      <c r="AC3444" s="227" t="str" cm="1">
        <f t="array" ref="AC3444">IF(D3444=0,"Blank",_xlfn.IFS('3 Model Input'!E$61=1,(V3444*G3444)/T3444,'3 Model Input'!E$61=2,(W3444*G3444)/T3444,'3 Model Input'!E$61=3,(X3444*G3444)/T3444,'3 Model Input'!E$61=4,(Y3444*G3444)/T3444,'3 Model Input'!E$61=5,(Z3444*G3444)/T3444, ISTEXT('3 Model Input'!E$61),"Missing",'3 Model Input'!E$61=6,(AA3444*G3444)/T3444))</f>
        <v>Blank</v>
      </c>
      <c r="AD3444" s="202" t="str">
        <f t="shared" si="567"/>
        <v>Blank</v>
      </c>
      <c r="AE3444" s="202" t="str">
        <f t="shared" si="568"/>
        <v>Blank</v>
      </c>
      <c r="AF3444" s="217" t="str">
        <f t="shared" si="569"/>
        <v>Blank</v>
      </c>
      <c r="AG3444" s="9" t="str" cm="1">
        <f t="array" ref="AG3444">_xlfn.IFS(ISNUMBER(AC3444), "", ISNUMBER(SEARCH("Blank", AC3444)), "", ISERROR(AC3444), "Bad input on tab 3")</f>
        <v/>
      </c>
    </row>
    <row r="3445" spans="2:33" ht="15" customHeight="1" x14ac:dyDescent="0.75">
      <c r="B3445" s="205" t="str">
        <f>'5 Driver Data'!B3445</f>
        <v>3437</v>
      </c>
      <c r="C3445" s="193">
        <f>'5 Driver Data'!C3445</f>
        <v>0</v>
      </c>
      <c r="D3445" s="192">
        <f>'5 Driver Data'!D3445</f>
        <v>0</v>
      </c>
      <c r="E3445" s="191">
        <f>'5 Driver Data'!E3445</f>
        <v>0</v>
      </c>
      <c r="F3445" s="191">
        <f>'5 Driver Data'!F3445</f>
        <v>0</v>
      </c>
      <c r="G3445" s="191">
        <f>'5 Driver Data'!G3445</f>
        <v>0</v>
      </c>
      <c r="H3445" s="191">
        <f>'5 Driver Data'!H3445</f>
        <v>0</v>
      </c>
      <c r="I3445" s="191">
        <f>'5 Driver Data'!I3445</f>
        <v>0</v>
      </c>
      <c r="J3445" s="191">
        <f>'5 Driver Data'!J3445</f>
        <v>0</v>
      </c>
      <c r="K3445" s="206">
        <f>'5 Driver Data'!K3445</f>
        <v>0</v>
      </c>
      <c r="L3445" s="1"/>
      <c r="M3445" s="216" t="str">
        <f>IF(D3445=0,"Blank",'3 Model Input'!E$44*'3 Model Input'!E$45)</f>
        <v>Blank</v>
      </c>
      <c r="N3445" s="197" t="str">
        <f t="shared" si="560"/>
        <v>Blank</v>
      </c>
      <c r="O3445" s="197" t="str">
        <f>IF(D3445=0,"Blank",'3 Model Input'!E$49*(1-'3 Model Input'!E$51))</f>
        <v>Blank</v>
      </c>
      <c r="P3445" s="197" t="str">
        <f t="shared" si="561"/>
        <v>Blank</v>
      </c>
      <c r="Q3445" s="197" t="str">
        <f>IF(D3445=0,"Blank",IF(D3445="BEV",E3445*(1-'3 Model Input'!E$54), E3445))</f>
        <v>Blank</v>
      </c>
      <c r="R3445" s="198" t="str">
        <f>IF(D3445=0,"Blank",IF(D3445="PHEV",F3445/G3445,F3445*(1-'3 Model Input'!E$54)/G3445))</f>
        <v>Blank</v>
      </c>
      <c r="S3445" s="198" t="str">
        <f>IF(D3445=0,"Blank",IF(D3445="PHEV",MIN(M3445,E3445),MIN(M3445,(E3445*(1-'3 Model Input'!E$54)))))</f>
        <v>Blank</v>
      </c>
      <c r="T3445" s="217" t="str">
        <f t="shared" si="562"/>
        <v>Blank</v>
      </c>
      <c r="U3445" s="89"/>
      <c r="V3445" s="216" t="str">
        <f>IF(D3445=0,"Blank",P3445*'3 Model Input'!E$50)</f>
        <v>Blank</v>
      </c>
      <c r="W3445" s="197" t="str">
        <f t="shared" si="563"/>
        <v>Blank</v>
      </c>
      <c r="X3445" s="197" t="str">
        <f t="shared" si="564"/>
        <v>Blank</v>
      </c>
      <c r="Y3445" s="197" t="str">
        <f t="shared" si="565"/>
        <v>Blank</v>
      </c>
      <c r="Z3445" s="197" t="str">
        <f t="shared" si="566"/>
        <v>Blank</v>
      </c>
      <c r="AA3445" s="223" t="str" cm="1">
        <f t="array" ref="AA3445">_xlfn.IFS(ISTEXT('3 Model Input'!F$70),"Missing",ISTEXT('3 Model Input'!I$70),"Missing",ISNUMBER('3 Model Input'!K$70),'3 Model Input'!K$70*P3445)</f>
        <v>Missing</v>
      </c>
      <c r="AB3445" s="89"/>
      <c r="AC3445" s="227" t="str" cm="1">
        <f t="array" ref="AC3445">IF(D3445=0,"Blank",_xlfn.IFS('3 Model Input'!E$61=1,(V3445*G3445)/T3445,'3 Model Input'!E$61=2,(W3445*G3445)/T3445,'3 Model Input'!E$61=3,(X3445*G3445)/T3445,'3 Model Input'!E$61=4,(Y3445*G3445)/T3445,'3 Model Input'!E$61=5,(Z3445*G3445)/T3445, ISTEXT('3 Model Input'!E$61),"Missing",'3 Model Input'!E$61=6,(AA3445*G3445)/T3445))</f>
        <v>Blank</v>
      </c>
      <c r="AD3445" s="202" t="str">
        <f t="shared" si="567"/>
        <v>Blank</v>
      </c>
      <c r="AE3445" s="202" t="str">
        <f t="shared" si="568"/>
        <v>Blank</v>
      </c>
      <c r="AF3445" s="217" t="str">
        <f t="shared" si="569"/>
        <v>Blank</v>
      </c>
      <c r="AG3445" s="9" t="str" cm="1">
        <f t="array" ref="AG3445">_xlfn.IFS(ISNUMBER(AC3445), "", ISNUMBER(SEARCH("Blank", AC3445)), "", ISERROR(AC3445), "Bad input on tab 3")</f>
        <v/>
      </c>
    </row>
    <row r="3446" spans="2:33" ht="15" customHeight="1" x14ac:dyDescent="0.75">
      <c r="B3446" s="205" t="str">
        <f>'5 Driver Data'!B3446</f>
        <v>3438</v>
      </c>
      <c r="C3446" s="193">
        <f>'5 Driver Data'!C3446</f>
        <v>0</v>
      </c>
      <c r="D3446" s="192">
        <f>'5 Driver Data'!D3446</f>
        <v>0</v>
      </c>
      <c r="E3446" s="191">
        <f>'5 Driver Data'!E3446</f>
        <v>0</v>
      </c>
      <c r="F3446" s="191">
        <f>'5 Driver Data'!F3446</f>
        <v>0</v>
      </c>
      <c r="G3446" s="191">
        <f>'5 Driver Data'!G3446</f>
        <v>0</v>
      </c>
      <c r="H3446" s="191">
        <f>'5 Driver Data'!H3446</f>
        <v>0</v>
      </c>
      <c r="I3446" s="191">
        <f>'5 Driver Data'!I3446</f>
        <v>0</v>
      </c>
      <c r="J3446" s="191">
        <f>'5 Driver Data'!J3446</f>
        <v>0</v>
      </c>
      <c r="K3446" s="206">
        <f>'5 Driver Data'!K3446</f>
        <v>0</v>
      </c>
      <c r="L3446" s="1"/>
      <c r="M3446" s="216" t="str">
        <f>IF(D3446=0,"Blank",'3 Model Input'!E$44*'3 Model Input'!E$45)</f>
        <v>Blank</v>
      </c>
      <c r="N3446" s="197" t="str">
        <f t="shared" si="560"/>
        <v>Blank</v>
      </c>
      <c r="O3446" s="197" t="str">
        <f>IF(D3446=0,"Blank",'3 Model Input'!E$49*(1-'3 Model Input'!E$51))</f>
        <v>Blank</v>
      </c>
      <c r="P3446" s="197" t="str">
        <f t="shared" si="561"/>
        <v>Blank</v>
      </c>
      <c r="Q3446" s="197" t="str">
        <f>IF(D3446=0,"Blank",IF(D3446="BEV",E3446*(1-'3 Model Input'!E$54), E3446))</f>
        <v>Blank</v>
      </c>
      <c r="R3446" s="198" t="str">
        <f>IF(D3446=0,"Blank",IF(D3446="PHEV",F3446/G3446,F3446*(1-'3 Model Input'!E$54)/G3446))</f>
        <v>Blank</v>
      </c>
      <c r="S3446" s="198" t="str">
        <f>IF(D3446=0,"Blank",IF(D3446="PHEV",MIN(M3446,E3446),MIN(M3446,(E3446*(1-'3 Model Input'!E$54)))))</f>
        <v>Blank</v>
      </c>
      <c r="T3446" s="217" t="str">
        <f t="shared" si="562"/>
        <v>Blank</v>
      </c>
      <c r="U3446" s="89"/>
      <c r="V3446" s="216" t="str">
        <f>IF(D3446=0,"Blank",P3446*'3 Model Input'!E$50)</f>
        <v>Blank</v>
      </c>
      <c r="W3446" s="197" t="str">
        <f t="shared" si="563"/>
        <v>Blank</v>
      </c>
      <c r="X3446" s="197" t="str">
        <f t="shared" si="564"/>
        <v>Blank</v>
      </c>
      <c r="Y3446" s="197" t="str">
        <f t="shared" si="565"/>
        <v>Blank</v>
      </c>
      <c r="Z3446" s="197" t="str">
        <f t="shared" si="566"/>
        <v>Blank</v>
      </c>
      <c r="AA3446" s="223" t="str" cm="1">
        <f t="array" ref="AA3446">_xlfn.IFS(ISTEXT('3 Model Input'!F$70),"Missing",ISTEXT('3 Model Input'!I$70),"Missing",ISNUMBER('3 Model Input'!K$70),'3 Model Input'!K$70*P3446)</f>
        <v>Missing</v>
      </c>
      <c r="AB3446" s="89"/>
      <c r="AC3446" s="227" t="str" cm="1">
        <f t="array" ref="AC3446">IF(D3446=0,"Blank",_xlfn.IFS('3 Model Input'!E$61=1,(V3446*G3446)/T3446,'3 Model Input'!E$61=2,(W3446*G3446)/T3446,'3 Model Input'!E$61=3,(X3446*G3446)/T3446,'3 Model Input'!E$61=4,(Y3446*G3446)/T3446,'3 Model Input'!E$61=5,(Z3446*G3446)/T3446, ISTEXT('3 Model Input'!E$61),"Missing",'3 Model Input'!E$61=6,(AA3446*G3446)/T3446))</f>
        <v>Blank</v>
      </c>
      <c r="AD3446" s="202" t="str">
        <f t="shared" si="567"/>
        <v>Blank</v>
      </c>
      <c r="AE3446" s="202" t="str">
        <f t="shared" si="568"/>
        <v>Blank</v>
      </c>
      <c r="AF3446" s="217" t="str">
        <f t="shared" si="569"/>
        <v>Blank</v>
      </c>
      <c r="AG3446" s="9" t="str" cm="1">
        <f t="array" ref="AG3446">_xlfn.IFS(ISNUMBER(AC3446), "", ISNUMBER(SEARCH("Blank", AC3446)), "", ISERROR(AC3446), "Bad input on tab 3")</f>
        <v/>
      </c>
    </row>
    <row r="3447" spans="2:33" ht="15" customHeight="1" x14ac:dyDescent="0.75">
      <c r="B3447" s="205" t="str">
        <f>'5 Driver Data'!B3447</f>
        <v>3439</v>
      </c>
      <c r="C3447" s="193">
        <f>'5 Driver Data'!C3447</f>
        <v>0</v>
      </c>
      <c r="D3447" s="192">
        <f>'5 Driver Data'!D3447</f>
        <v>0</v>
      </c>
      <c r="E3447" s="191">
        <f>'5 Driver Data'!E3447</f>
        <v>0</v>
      </c>
      <c r="F3447" s="191">
        <f>'5 Driver Data'!F3447</f>
        <v>0</v>
      </c>
      <c r="G3447" s="191">
        <f>'5 Driver Data'!G3447</f>
        <v>0</v>
      </c>
      <c r="H3447" s="191">
        <f>'5 Driver Data'!H3447</f>
        <v>0</v>
      </c>
      <c r="I3447" s="191">
        <f>'5 Driver Data'!I3447</f>
        <v>0</v>
      </c>
      <c r="J3447" s="191">
        <f>'5 Driver Data'!J3447</f>
        <v>0</v>
      </c>
      <c r="K3447" s="206">
        <f>'5 Driver Data'!K3447</f>
        <v>0</v>
      </c>
      <c r="L3447" s="1"/>
      <c r="M3447" s="216" t="str">
        <f>IF(D3447=0,"Blank",'3 Model Input'!E$44*'3 Model Input'!E$45)</f>
        <v>Blank</v>
      </c>
      <c r="N3447" s="197" t="str">
        <f t="shared" si="560"/>
        <v>Blank</v>
      </c>
      <c r="O3447" s="197" t="str">
        <f>IF(D3447=0,"Blank",'3 Model Input'!E$49*(1-'3 Model Input'!E$51))</f>
        <v>Blank</v>
      </c>
      <c r="P3447" s="197" t="str">
        <f t="shared" si="561"/>
        <v>Blank</v>
      </c>
      <c r="Q3447" s="197" t="str">
        <f>IF(D3447=0,"Blank",IF(D3447="BEV",E3447*(1-'3 Model Input'!E$54), E3447))</f>
        <v>Blank</v>
      </c>
      <c r="R3447" s="198" t="str">
        <f>IF(D3447=0,"Blank",IF(D3447="PHEV",F3447/G3447,F3447*(1-'3 Model Input'!E$54)/G3447))</f>
        <v>Blank</v>
      </c>
      <c r="S3447" s="198" t="str">
        <f>IF(D3447=0,"Blank",IF(D3447="PHEV",MIN(M3447,E3447),MIN(M3447,(E3447*(1-'3 Model Input'!E$54)))))</f>
        <v>Blank</v>
      </c>
      <c r="T3447" s="217" t="str">
        <f t="shared" si="562"/>
        <v>Blank</v>
      </c>
      <c r="U3447" s="89"/>
      <c r="V3447" s="216" t="str">
        <f>IF(D3447=0,"Blank",P3447*'3 Model Input'!E$50)</f>
        <v>Blank</v>
      </c>
      <c r="W3447" s="197" t="str">
        <f t="shared" si="563"/>
        <v>Blank</v>
      </c>
      <c r="X3447" s="197" t="str">
        <f t="shared" si="564"/>
        <v>Blank</v>
      </c>
      <c r="Y3447" s="197" t="str">
        <f t="shared" si="565"/>
        <v>Blank</v>
      </c>
      <c r="Z3447" s="197" t="str">
        <f t="shared" si="566"/>
        <v>Blank</v>
      </c>
      <c r="AA3447" s="223" t="str" cm="1">
        <f t="array" ref="AA3447">_xlfn.IFS(ISTEXT('3 Model Input'!F$70),"Missing",ISTEXT('3 Model Input'!I$70),"Missing",ISNUMBER('3 Model Input'!K$70),'3 Model Input'!K$70*P3447)</f>
        <v>Missing</v>
      </c>
      <c r="AB3447" s="89"/>
      <c r="AC3447" s="227" t="str" cm="1">
        <f t="array" ref="AC3447">IF(D3447=0,"Blank",_xlfn.IFS('3 Model Input'!E$61=1,(V3447*G3447)/T3447,'3 Model Input'!E$61=2,(W3447*G3447)/T3447,'3 Model Input'!E$61=3,(X3447*G3447)/T3447,'3 Model Input'!E$61=4,(Y3447*G3447)/T3447,'3 Model Input'!E$61=5,(Z3447*G3447)/T3447, ISTEXT('3 Model Input'!E$61),"Missing",'3 Model Input'!E$61=6,(AA3447*G3447)/T3447))</f>
        <v>Blank</v>
      </c>
      <c r="AD3447" s="202" t="str">
        <f t="shared" si="567"/>
        <v>Blank</v>
      </c>
      <c r="AE3447" s="202" t="str">
        <f t="shared" si="568"/>
        <v>Blank</v>
      </c>
      <c r="AF3447" s="217" t="str">
        <f t="shared" si="569"/>
        <v>Blank</v>
      </c>
      <c r="AG3447" s="9" t="str" cm="1">
        <f t="array" ref="AG3447">_xlfn.IFS(ISNUMBER(AC3447), "", ISNUMBER(SEARCH("Blank", AC3447)), "", ISERROR(AC3447), "Bad input on tab 3")</f>
        <v/>
      </c>
    </row>
    <row r="3448" spans="2:33" ht="15" customHeight="1" x14ac:dyDescent="0.75">
      <c r="B3448" s="205" t="str">
        <f>'5 Driver Data'!B3448</f>
        <v>3440</v>
      </c>
      <c r="C3448" s="193">
        <f>'5 Driver Data'!C3448</f>
        <v>0</v>
      </c>
      <c r="D3448" s="192">
        <f>'5 Driver Data'!D3448</f>
        <v>0</v>
      </c>
      <c r="E3448" s="191">
        <f>'5 Driver Data'!E3448</f>
        <v>0</v>
      </c>
      <c r="F3448" s="191">
        <f>'5 Driver Data'!F3448</f>
        <v>0</v>
      </c>
      <c r="G3448" s="191">
        <f>'5 Driver Data'!G3448</f>
        <v>0</v>
      </c>
      <c r="H3448" s="191">
        <f>'5 Driver Data'!H3448</f>
        <v>0</v>
      </c>
      <c r="I3448" s="191">
        <f>'5 Driver Data'!I3448</f>
        <v>0</v>
      </c>
      <c r="J3448" s="191">
        <f>'5 Driver Data'!J3448</f>
        <v>0</v>
      </c>
      <c r="K3448" s="206">
        <f>'5 Driver Data'!K3448</f>
        <v>0</v>
      </c>
      <c r="L3448" s="1"/>
      <c r="M3448" s="216" t="str">
        <f>IF(D3448=0,"Blank",'3 Model Input'!E$44*'3 Model Input'!E$45)</f>
        <v>Blank</v>
      </c>
      <c r="N3448" s="197" t="str">
        <f t="shared" si="560"/>
        <v>Blank</v>
      </c>
      <c r="O3448" s="197" t="str">
        <f>IF(D3448=0,"Blank",'3 Model Input'!E$49*(1-'3 Model Input'!E$51))</f>
        <v>Blank</v>
      </c>
      <c r="P3448" s="197" t="str">
        <f t="shared" si="561"/>
        <v>Blank</v>
      </c>
      <c r="Q3448" s="197" t="str">
        <f>IF(D3448=0,"Blank",IF(D3448="BEV",E3448*(1-'3 Model Input'!E$54), E3448))</f>
        <v>Blank</v>
      </c>
      <c r="R3448" s="198" t="str">
        <f>IF(D3448=0,"Blank",IF(D3448="PHEV",F3448/G3448,F3448*(1-'3 Model Input'!E$54)/G3448))</f>
        <v>Blank</v>
      </c>
      <c r="S3448" s="198" t="str">
        <f>IF(D3448=0,"Blank",IF(D3448="PHEV",MIN(M3448,E3448),MIN(M3448,(E3448*(1-'3 Model Input'!E$54)))))</f>
        <v>Blank</v>
      </c>
      <c r="T3448" s="217" t="str">
        <f t="shared" si="562"/>
        <v>Blank</v>
      </c>
      <c r="U3448" s="89"/>
      <c r="V3448" s="216" t="str">
        <f>IF(D3448=0,"Blank",P3448*'3 Model Input'!E$50)</f>
        <v>Blank</v>
      </c>
      <c r="W3448" s="197" t="str">
        <f t="shared" si="563"/>
        <v>Blank</v>
      </c>
      <c r="X3448" s="197" t="str">
        <f t="shared" si="564"/>
        <v>Blank</v>
      </c>
      <c r="Y3448" s="197" t="str">
        <f t="shared" si="565"/>
        <v>Blank</v>
      </c>
      <c r="Z3448" s="197" t="str">
        <f t="shared" si="566"/>
        <v>Blank</v>
      </c>
      <c r="AA3448" s="223" t="str" cm="1">
        <f t="array" ref="AA3448">_xlfn.IFS(ISTEXT('3 Model Input'!F$70),"Missing",ISTEXT('3 Model Input'!I$70),"Missing",ISNUMBER('3 Model Input'!K$70),'3 Model Input'!K$70*P3448)</f>
        <v>Missing</v>
      </c>
      <c r="AB3448" s="89"/>
      <c r="AC3448" s="227" t="str" cm="1">
        <f t="array" ref="AC3448">IF(D3448=0,"Blank",_xlfn.IFS('3 Model Input'!E$61=1,(V3448*G3448)/T3448,'3 Model Input'!E$61=2,(W3448*G3448)/T3448,'3 Model Input'!E$61=3,(X3448*G3448)/T3448,'3 Model Input'!E$61=4,(Y3448*G3448)/T3448,'3 Model Input'!E$61=5,(Z3448*G3448)/T3448, ISTEXT('3 Model Input'!E$61),"Missing",'3 Model Input'!E$61=6,(AA3448*G3448)/T3448))</f>
        <v>Blank</v>
      </c>
      <c r="AD3448" s="202" t="str">
        <f t="shared" si="567"/>
        <v>Blank</v>
      </c>
      <c r="AE3448" s="202" t="str">
        <f t="shared" si="568"/>
        <v>Blank</v>
      </c>
      <c r="AF3448" s="217" t="str">
        <f t="shared" si="569"/>
        <v>Blank</v>
      </c>
      <c r="AG3448" s="9" t="str" cm="1">
        <f t="array" ref="AG3448">_xlfn.IFS(ISNUMBER(AC3448), "", ISNUMBER(SEARCH("Blank", AC3448)), "", ISERROR(AC3448), "Bad input on tab 3")</f>
        <v/>
      </c>
    </row>
    <row r="3449" spans="2:33" ht="15" customHeight="1" x14ac:dyDescent="0.75">
      <c r="B3449" s="205" t="str">
        <f>'5 Driver Data'!B3449</f>
        <v>3441</v>
      </c>
      <c r="C3449" s="193">
        <f>'5 Driver Data'!C3449</f>
        <v>0</v>
      </c>
      <c r="D3449" s="192">
        <f>'5 Driver Data'!D3449</f>
        <v>0</v>
      </c>
      <c r="E3449" s="191">
        <f>'5 Driver Data'!E3449</f>
        <v>0</v>
      </c>
      <c r="F3449" s="191">
        <f>'5 Driver Data'!F3449</f>
        <v>0</v>
      </c>
      <c r="G3449" s="191">
        <f>'5 Driver Data'!G3449</f>
        <v>0</v>
      </c>
      <c r="H3449" s="191">
        <f>'5 Driver Data'!H3449</f>
        <v>0</v>
      </c>
      <c r="I3449" s="191">
        <f>'5 Driver Data'!I3449</f>
        <v>0</v>
      </c>
      <c r="J3449" s="191">
        <f>'5 Driver Data'!J3449</f>
        <v>0</v>
      </c>
      <c r="K3449" s="206">
        <f>'5 Driver Data'!K3449</f>
        <v>0</v>
      </c>
      <c r="L3449" s="1"/>
      <c r="M3449" s="216" t="str">
        <f>IF(D3449=0,"Blank",'3 Model Input'!E$44*'3 Model Input'!E$45)</f>
        <v>Blank</v>
      </c>
      <c r="N3449" s="197" t="str">
        <f t="shared" si="560"/>
        <v>Blank</v>
      </c>
      <c r="O3449" s="197" t="str">
        <f>IF(D3449=0,"Blank",'3 Model Input'!E$49*(1-'3 Model Input'!E$51))</f>
        <v>Blank</v>
      </c>
      <c r="P3449" s="197" t="str">
        <f t="shared" si="561"/>
        <v>Blank</v>
      </c>
      <c r="Q3449" s="197" t="str">
        <f>IF(D3449=0,"Blank",IF(D3449="BEV",E3449*(1-'3 Model Input'!E$54), E3449))</f>
        <v>Blank</v>
      </c>
      <c r="R3449" s="198" t="str">
        <f>IF(D3449=0,"Blank",IF(D3449="PHEV",F3449/G3449,F3449*(1-'3 Model Input'!E$54)/G3449))</f>
        <v>Blank</v>
      </c>
      <c r="S3449" s="198" t="str">
        <f>IF(D3449=0,"Blank",IF(D3449="PHEV",MIN(M3449,E3449),MIN(M3449,(E3449*(1-'3 Model Input'!E$54)))))</f>
        <v>Blank</v>
      </c>
      <c r="T3449" s="217" t="str">
        <f t="shared" si="562"/>
        <v>Blank</v>
      </c>
      <c r="U3449" s="89"/>
      <c r="V3449" s="216" t="str">
        <f>IF(D3449=0,"Blank",P3449*'3 Model Input'!E$50)</f>
        <v>Blank</v>
      </c>
      <c r="W3449" s="197" t="str">
        <f t="shared" si="563"/>
        <v>Blank</v>
      </c>
      <c r="X3449" s="197" t="str">
        <f t="shared" si="564"/>
        <v>Blank</v>
      </c>
      <c r="Y3449" s="197" t="str">
        <f t="shared" si="565"/>
        <v>Blank</v>
      </c>
      <c r="Z3449" s="197" t="str">
        <f t="shared" si="566"/>
        <v>Blank</v>
      </c>
      <c r="AA3449" s="223" t="str" cm="1">
        <f t="array" ref="AA3449">_xlfn.IFS(ISTEXT('3 Model Input'!F$70),"Missing",ISTEXT('3 Model Input'!I$70),"Missing",ISNUMBER('3 Model Input'!K$70),'3 Model Input'!K$70*P3449)</f>
        <v>Missing</v>
      </c>
      <c r="AB3449" s="89"/>
      <c r="AC3449" s="227" t="str" cm="1">
        <f t="array" ref="AC3449">IF(D3449=0,"Blank",_xlfn.IFS('3 Model Input'!E$61=1,(V3449*G3449)/T3449,'3 Model Input'!E$61=2,(W3449*G3449)/T3449,'3 Model Input'!E$61=3,(X3449*G3449)/T3449,'3 Model Input'!E$61=4,(Y3449*G3449)/T3449,'3 Model Input'!E$61=5,(Z3449*G3449)/T3449, ISTEXT('3 Model Input'!E$61),"Missing",'3 Model Input'!E$61=6,(AA3449*G3449)/T3449))</f>
        <v>Blank</v>
      </c>
      <c r="AD3449" s="202" t="str">
        <f t="shared" si="567"/>
        <v>Blank</v>
      </c>
      <c r="AE3449" s="202" t="str">
        <f t="shared" si="568"/>
        <v>Blank</v>
      </c>
      <c r="AF3449" s="217" t="str">
        <f t="shared" si="569"/>
        <v>Blank</v>
      </c>
      <c r="AG3449" s="9" t="str" cm="1">
        <f t="array" ref="AG3449">_xlfn.IFS(ISNUMBER(AC3449), "", ISNUMBER(SEARCH("Blank", AC3449)), "", ISERROR(AC3449), "Bad input on tab 3")</f>
        <v/>
      </c>
    </row>
    <row r="3450" spans="2:33" ht="15" customHeight="1" x14ac:dyDescent="0.75">
      <c r="B3450" s="205" t="str">
        <f>'5 Driver Data'!B3450</f>
        <v>3442</v>
      </c>
      <c r="C3450" s="193">
        <f>'5 Driver Data'!C3450</f>
        <v>0</v>
      </c>
      <c r="D3450" s="192">
        <f>'5 Driver Data'!D3450</f>
        <v>0</v>
      </c>
      <c r="E3450" s="191">
        <f>'5 Driver Data'!E3450</f>
        <v>0</v>
      </c>
      <c r="F3450" s="191">
        <f>'5 Driver Data'!F3450</f>
        <v>0</v>
      </c>
      <c r="G3450" s="191">
        <f>'5 Driver Data'!G3450</f>
        <v>0</v>
      </c>
      <c r="H3450" s="191">
        <f>'5 Driver Data'!H3450</f>
        <v>0</v>
      </c>
      <c r="I3450" s="191">
        <f>'5 Driver Data'!I3450</f>
        <v>0</v>
      </c>
      <c r="J3450" s="191">
        <f>'5 Driver Data'!J3450</f>
        <v>0</v>
      </c>
      <c r="K3450" s="206">
        <f>'5 Driver Data'!K3450</f>
        <v>0</v>
      </c>
      <c r="L3450" s="1"/>
      <c r="M3450" s="216" t="str">
        <f>IF(D3450=0,"Blank",'3 Model Input'!E$44*'3 Model Input'!E$45)</f>
        <v>Blank</v>
      </c>
      <c r="N3450" s="197" t="str">
        <f t="shared" si="560"/>
        <v>Blank</v>
      </c>
      <c r="O3450" s="197" t="str">
        <f>IF(D3450=0,"Blank",'3 Model Input'!E$49*(1-'3 Model Input'!E$51))</f>
        <v>Blank</v>
      </c>
      <c r="P3450" s="197" t="str">
        <f t="shared" si="561"/>
        <v>Blank</v>
      </c>
      <c r="Q3450" s="197" t="str">
        <f>IF(D3450=0,"Blank",IF(D3450="BEV",E3450*(1-'3 Model Input'!E$54), E3450))</f>
        <v>Blank</v>
      </c>
      <c r="R3450" s="198" t="str">
        <f>IF(D3450=0,"Blank",IF(D3450="PHEV",F3450/G3450,F3450*(1-'3 Model Input'!E$54)/G3450))</f>
        <v>Blank</v>
      </c>
      <c r="S3450" s="198" t="str">
        <f>IF(D3450=0,"Blank",IF(D3450="PHEV",MIN(M3450,E3450),MIN(M3450,(E3450*(1-'3 Model Input'!E$54)))))</f>
        <v>Blank</v>
      </c>
      <c r="T3450" s="217" t="str">
        <f t="shared" si="562"/>
        <v>Blank</v>
      </c>
      <c r="U3450" s="89"/>
      <c r="V3450" s="216" t="str">
        <f>IF(D3450=0,"Blank",P3450*'3 Model Input'!E$50)</f>
        <v>Blank</v>
      </c>
      <c r="W3450" s="197" t="str">
        <f t="shared" si="563"/>
        <v>Blank</v>
      </c>
      <c r="X3450" s="197" t="str">
        <f t="shared" si="564"/>
        <v>Blank</v>
      </c>
      <c r="Y3450" s="197" t="str">
        <f t="shared" si="565"/>
        <v>Blank</v>
      </c>
      <c r="Z3450" s="197" t="str">
        <f t="shared" si="566"/>
        <v>Blank</v>
      </c>
      <c r="AA3450" s="223" t="str" cm="1">
        <f t="array" ref="AA3450">_xlfn.IFS(ISTEXT('3 Model Input'!F$70),"Missing",ISTEXT('3 Model Input'!I$70),"Missing",ISNUMBER('3 Model Input'!K$70),'3 Model Input'!K$70*P3450)</f>
        <v>Missing</v>
      </c>
      <c r="AB3450" s="89"/>
      <c r="AC3450" s="227" t="str" cm="1">
        <f t="array" ref="AC3450">IF(D3450=0,"Blank",_xlfn.IFS('3 Model Input'!E$61=1,(V3450*G3450)/T3450,'3 Model Input'!E$61=2,(W3450*G3450)/T3450,'3 Model Input'!E$61=3,(X3450*G3450)/T3450,'3 Model Input'!E$61=4,(Y3450*G3450)/T3450,'3 Model Input'!E$61=5,(Z3450*G3450)/T3450, ISTEXT('3 Model Input'!E$61),"Missing",'3 Model Input'!E$61=6,(AA3450*G3450)/T3450))</f>
        <v>Blank</v>
      </c>
      <c r="AD3450" s="202" t="str">
        <f t="shared" si="567"/>
        <v>Blank</v>
      </c>
      <c r="AE3450" s="202" t="str">
        <f t="shared" si="568"/>
        <v>Blank</v>
      </c>
      <c r="AF3450" s="217" t="str">
        <f t="shared" si="569"/>
        <v>Blank</v>
      </c>
      <c r="AG3450" s="9" t="str" cm="1">
        <f t="array" ref="AG3450">_xlfn.IFS(ISNUMBER(AC3450), "", ISNUMBER(SEARCH("Blank", AC3450)), "", ISERROR(AC3450), "Bad input on tab 3")</f>
        <v/>
      </c>
    </row>
    <row r="3451" spans="2:33" ht="15" customHeight="1" x14ac:dyDescent="0.75">
      <c r="B3451" s="205" t="str">
        <f>'5 Driver Data'!B3451</f>
        <v>3443</v>
      </c>
      <c r="C3451" s="193">
        <f>'5 Driver Data'!C3451</f>
        <v>0</v>
      </c>
      <c r="D3451" s="192">
        <f>'5 Driver Data'!D3451</f>
        <v>0</v>
      </c>
      <c r="E3451" s="191">
        <f>'5 Driver Data'!E3451</f>
        <v>0</v>
      </c>
      <c r="F3451" s="191">
        <f>'5 Driver Data'!F3451</f>
        <v>0</v>
      </c>
      <c r="G3451" s="191">
        <f>'5 Driver Data'!G3451</f>
        <v>0</v>
      </c>
      <c r="H3451" s="191">
        <f>'5 Driver Data'!H3451</f>
        <v>0</v>
      </c>
      <c r="I3451" s="191">
        <f>'5 Driver Data'!I3451</f>
        <v>0</v>
      </c>
      <c r="J3451" s="191">
        <f>'5 Driver Data'!J3451</f>
        <v>0</v>
      </c>
      <c r="K3451" s="206">
        <f>'5 Driver Data'!K3451</f>
        <v>0</v>
      </c>
      <c r="L3451" s="1"/>
      <c r="M3451" s="216" t="str">
        <f>IF(D3451=0,"Blank",'3 Model Input'!E$44*'3 Model Input'!E$45)</f>
        <v>Blank</v>
      </c>
      <c r="N3451" s="197" t="str">
        <f t="shared" si="560"/>
        <v>Blank</v>
      </c>
      <c r="O3451" s="197" t="str">
        <f>IF(D3451=0,"Blank",'3 Model Input'!E$49*(1-'3 Model Input'!E$51))</f>
        <v>Blank</v>
      </c>
      <c r="P3451" s="197" t="str">
        <f t="shared" si="561"/>
        <v>Blank</v>
      </c>
      <c r="Q3451" s="197" t="str">
        <f>IF(D3451=0,"Blank",IF(D3451="BEV",E3451*(1-'3 Model Input'!E$54), E3451))</f>
        <v>Blank</v>
      </c>
      <c r="R3451" s="198" t="str">
        <f>IF(D3451=0,"Blank",IF(D3451="PHEV",F3451/G3451,F3451*(1-'3 Model Input'!E$54)/G3451))</f>
        <v>Blank</v>
      </c>
      <c r="S3451" s="198" t="str">
        <f>IF(D3451=0,"Blank",IF(D3451="PHEV",MIN(M3451,E3451),MIN(M3451,(E3451*(1-'3 Model Input'!E$54)))))</f>
        <v>Blank</v>
      </c>
      <c r="T3451" s="217" t="str">
        <f t="shared" si="562"/>
        <v>Blank</v>
      </c>
      <c r="U3451" s="89"/>
      <c r="V3451" s="216" t="str">
        <f>IF(D3451=0,"Blank",P3451*'3 Model Input'!E$50)</f>
        <v>Blank</v>
      </c>
      <c r="W3451" s="197" t="str">
        <f t="shared" si="563"/>
        <v>Blank</v>
      </c>
      <c r="X3451" s="197" t="str">
        <f t="shared" si="564"/>
        <v>Blank</v>
      </c>
      <c r="Y3451" s="197" t="str">
        <f t="shared" si="565"/>
        <v>Blank</v>
      </c>
      <c r="Z3451" s="197" t="str">
        <f t="shared" si="566"/>
        <v>Blank</v>
      </c>
      <c r="AA3451" s="223" t="str" cm="1">
        <f t="array" ref="AA3451">_xlfn.IFS(ISTEXT('3 Model Input'!F$70),"Missing",ISTEXT('3 Model Input'!I$70),"Missing",ISNUMBER('3 Model Input'!K$70),'3 Model Input'!K$70*P3451)</f>
        <v>Missing</v>
      </c>
      <c r="AB3451" s="89"/>
      <c r="AC3451" s="227" t="str" cm="1">
        <f t="array" ref="AC3451">IF(D3451=0,"Blank",_xlfn.IFS('3 Model Input'!E$61=1,(V3451*G3451)/T3451,'3 Model Input'!E$61=2,(W3451*G3451)/T3451,'3 Model Input'!E$61=3,(X3451*G3451)/T3451,'3 Model Input'!E$61=4,(Y3451*G3451)/T3451,'3 Model Input'!E$61=5,(Z3451*G3451)/T3451, ISTEXT('3 Model Input'!E$61),"Missing",'3 Model Input'!E$61=6,(AA3451*G3451)/T3451))</f>
        <v>Blank</v>
      </c>
      <c r="AD3451" s="202" t="str">
        <f t="shared" si="567"/>
        <v>Blank</v>
      </c>
      <c r="AE3451" s="202" t="str">
        <f t="shared" si="568"/>
        <v>Blank</v>
      </c>
      <c r="AF3451" s="217" t="str">
        <f t="shared" si="569"/>
        <v>Blank</v>
      </c>
      <c r="AG3451" s="9" t="str" cm="1">
        <f t="array" ref="AG3451">_xlfn.IFS(ISNUMBER(AC3451), "", ISNUMBER(SEARCH("Blank", AC3451)), "", ISERROR(AC3451), "Bad input on tab 3")</f>
        <v/>
      </c>
    </row>
    <row r="3452" spans="2:33" ht="15" customHeight="1" x14ac:dyDescent="0.75">
      <c r="B3452" s="205" t="str">
        <f>'5 Driver Data'!B3452</f>
        <v>3444</v>
      </c>
      <c r="C3452" s="193">
        <f>'5 Driver Data'!C3452</f>
        <v>0</v>
      </c>
      <c r="D3452" s="192">
        <f>'5 Driver Data'!D3452</f>
        <v>0</v>
      </c>
      <c r="E3452" s="191">
        <f>'5 Driver Data'!E3452</f>
        <v>0</v>
      </c>
      <c r="F3452" s="191">
        <f>'5 Driver Data'!F3452</f>
        <v>0</v>
      </c>
      <c r="G3452" s="191">
        <f>'5 Driver Data'!G3452</f>
        <v>0</v>
      </c>
      <c r="H3452" s="191">
        <f>'5 Driver Data'!H3452</f>
        <v>0</v>
      </c>
      <c r="I3452" s="191">
        <f>'5 Driver Data'!I3452</f>
        <v>0</v>
      </c>
      <c r="J3452" s="191">
        <f>'5 Driver Data'!J3452</f>
        <v>0</v>
      </c>
      <c r="K3452" s="206">
        <f>'5 Driver Data'!K3452</f>
        <v>0</v>
      </c>
      <c r="L3452" s="1"/>
      <c r="M3452" s="216" t="str">
        <f>IF(D3452=0,"Blank",'3 Model Input'!E$44*'3 Model Input'!E$45)</f>
        <v>Blank</v>
      </c>
      <c r="N3452" s="197" t="str">
        <f t="shared" si="560"/>
        <v>Blank</v>
      </c>
      <c r="O3452" s="197" t="str">
        <f>IF(D3452=0,"Blank",'3 Model Input'!E$49*(1-'3 Model Input'!E$51))</f>
        <v>Blank</v>
      </c>
      <c r="P3452" s="197" t="str">
        <f t="shared" si="561"/>
        <v>Blank</v>
      </c>
      <c r="Q3452" s="197" t="str">
        <f>IF(D3452=0,"Blank",IF(D3452="BEV",E3452*(1-'3 Model Input'!E$54), E3452))</f>
        <v>Blank</v>
      </c>
      <c r="R3452" s="198" t="str">
        <f>IF(D3452=0,"Blank",IF(D3452="PHEV",F3452/G3452,F3452*(1-'3 Model Input'!E$54)/G3452))</f>
        <v>Blank</v>
      </c>
      <c r="S3452" s="198" t="str">
        <f>IF(D3452=0,"Blank",IF(D3452="PHEV",MIN(M3452,E3452),MIN(M3452,(E3452*(1-'3 Model Input'!E$54)))))</f>
        <v>Blank</v>
      </c>
      <c r="T3452" s="217" t="str">
        <f t="shared" si="562"/>
        <v>Blank</v>
      </c>
      <c r="U3452" s="89"/>
      <c r="V3452" s="216" t="str">
        <f>IF(D3452=0,"Blank",P3452*'3 Model Input'!E$50)</f>
        <v>Blank</v>
      </c>
      <c r="W3452" s="197" t="str">
        <f t="shared" si="563"/>
        <v>Blank</v>
      </c>
      <c r="X3452" s="197" t="str">
        <f t="shared" si="564"/>
        <v>Blank</v>
      </c>
      <c r="Y3452" s="197" t="str">
        <f t="shared" si="565"/>
        <v>Blank</v>
      </c>
      <c r="Z3452" s="197" t="str">
        <f t="shared" si="566"/>
        <v>Blank</v>
      </c>
      <c r="AA3452" s="223" t="str" cm="1">
        <f t="array" ref="AA3452">_xlfn.IFS(ISTEXT('3 Model Input'!F$70),"Missing",ISTEXT('3 Model Input'!I$70),"Missing",ISNUMBER('3 Model Input'!K$70),'3 Model Input'!K$70*P3452)</f>
        <v>Missing</v>
      </c>
      <c r="AB3452" s="89"/>
      <c r="AC3452" s="227" t="str" cm="1">
        <f t="array" ref="AC3452">IF(D3452=0,"Blank",_xlfn.IFS('3 Model Input'!E$61=1,(V3452*G3452)/T3452,'3 Model Input'!E$61=2,(W3452*G3452)/T3452,'3 Model Input'!E$61=3,(X3452*G3452)/T3452,'3 Model Input'!E$61=4,(Y3452*G3452)/T3452,'3 Model Input'!E$61=5,(Z3452*G3452)/T3452, ISTEXT('3 Model Input'!E$61),"Missing",'3 Model Input'!E$61=6,(AA3452*G3452)/T3452))</f>
        <v>Blank</v>
      </c>
      <c r="AD3452" s="202" t="str">
        <f t="shared" si="567"/>
        <v>Blank</v>
      </c>
      <c r="AE3452" s="202" t="str">
        <f t="shared" si="568"/>
        <v>Blank</v>
      </c>
      <c r="AF3452" s="217" t="str">
        <f t="shared" si="569"/>
        <v>Blank</v>
      </c>
      <c r="AG3452" s="9" t="str" cm="1">
        <f t="array" ref="AG3452">_xlfn.IFS(ISNUMBER(AC3452), "", ISNUMBER(SEARCH("Blank", AC3452)), "", ISERROR(AC3452), "Bad input on tab 3")</f>
        <v/>
      </c>
    </row>
    <row r="3453" spans="2:33" ht="15" customHeight="1" x14ac:dyDescent="0.75">
      <c r="B3453" s="205" t="str">
        <f>'5 Driver Data'!B3453</f>
        <v>3445</v>
      </c>
      <c r="C3453" s="193">
        <f>'5 Driver Data'!C3453</f>
        <v>0</v>
      </c>
      <c r="D3453" s="192">
        <f>'5 Driver Data'!D3453</f>
        <v>0</v>
      </c>
      <c r="E3453" s="191">
        <f>'5 Driver Data'!E3453</f>
        <v>0</v>
      </c>
      <c r="F3453" s="191">
        <f>'5 Driver Data'!F3453</f>
        <v>0</v>
      </c>
      <c r="G3453" s="191">
        <f>'5 Driver Data'!G3453</f>
        <v>0</v>
      </c>
      <c r="H3453" s="191">
        <f>'5 Driver Data'!H3453</f>
        <v>0</v>
      </c>
      <c r="I3453" s="191">
        <f>'5 Driver Data'!I3453</f>
        <v>0</v>
      </c>
      <c r="J3453" s="191">
        <f>'5 Driver Data'!J3453</f>
        <v>0</v>
      </c>
      <c r="K3453" s="206">
        <f>'5 Driver Data'!K3453</f>
        <v>0</v>
      </c>
      <c r="L3453" s="1"/>
      <c r="M3453" s="216" t="str">
        <f>IF(D3453=0,"Blank",'3 Model Input'!E$44*'3 Model Input'!E$45)</f>
        <v>Blank</v>
      </c>
      <c r="N3453" s="197" t="str">
        <f t="shared" si="560"/>
        <v>Blank</v>
      </c>
      <c r="O3453" s="197" t="str">
        <f>IF(D3453=0,"Blank",'3 Model Input'!E$49*(1-'3 Model Input'!E$51))</f>
        <v>Blank</v>
      </c>
      <c r="P3453" s="197" t="str">
        <f t="shared" si="561"/>
        <v>Blank</v>
      </c>
      <c r="Q3453" s="197" t="str">
        <f>IF(D3453=0,"Blank",IF(D3453="BEV",E3453*(1-'3 Model Input'!E$54), E3453))</f>
        <v>Blank</v>
      </c>
      <c r="R3453" s="198" t="str">
        <f>IF(D3453=0,"Blank",IF(D3453="PHEV",F3453/G3453,F3453*(1-'3 Model Input'!E$54)/G3453))</f>
        <v>Blank</v>
      </c>
      <c r="S3453" s="198" t="str">
        <f>IF(D3453=0,"Blank",IF(D3453="PHEV",MIN(M3453,E3453),MIN(M3453,(E3453*(1-'3 Model Input'!E$54)))))</f>
        <v>Blank</v>
      </c>
      <c r="T3453" s="217" t="str">
        <f t="shared" si="562"/>
        <v>Blank</v>
      </c>
      <c r="U3453" s="89"/>
      <c r="V3453" s="216" t="str">
        <f>IF(D3453=0,"Blank",P3453*'3 Model Input'!E$50)</f>
        <v>Blank</v>
      </c>
      <c r="W3453" s="197" t="str">
        <f t="shared" si="563"/>
        <v>Blank</v>
      </c>
      <c r="X3453" s="197" t="str">
        <f t="shared" si="564"/>
        <v>Blank</v>
      </c>
      <c r="Y3453" s="197" t="str">
        <f t="shared" si="565"/>
        <v>Blank</v>
      </c>
      <c r="Z3453" s="197" t="str">
        <f t="shared" si="566"/>
        <v>Blank</v>
      </c>
      <c r="AA3453" s="223" t="str" cm="1">
        <f t="array" ref="AA3453">_xlfn.IFS(ISTEXT('3 Model Input'!F$70),"Missing",ISTEXT('3 Model Input'!I$70),"Missing",ISNUMBER('3 Model Input'!K$70),'3 Model Input'!K$70*P3453)</f>
        <v>Missing</v>
      </c>
      <c r="AB3453" s="89"/>
      <c r="AC3453" s="227" t="str" cm="1">
        <f t="array" ref="AC3453">IF(D3453=0,"Blank",_xlfn.IFS('3 Model Input'!E$61=1,(V3453*G3453)/T3453,'3 Model Input'!E$61=2,(W3453*G3453)/T3453,'3 Model Input'!E$61=3,(X3453*G3453)/T3453,'3 Model Input'!E$61=4,(Y3453*G3453)/T3453,'3 Model Input'!E$61=5,(Z3453*G3453)/T3453, ISTEXT('3 Model Input'!E$61),"Missing",'3 Model Input'!E$61=6,(AA3453*G3453)/T3453))</f>
        <v>Blank</v>
      </c>
      <c r="AD3453" s="202" t="str">
        <f t="shared" si="567"/>
        <v>Blank</v>
      </c>
      <c r="AE3453" s="202" t="str">
        <f t="shared" si="568"/>
        <v>Blank</v>
      </c>
      <c r="AF3453" s="217" t="str">
        <f t="shared" si="569"/>
        <v>Blank</v>
      </c>
      <c r="AG3453" s="9" t="str" cm="1">
        <f t="array" ref="AG3453">_xlfn.IFS(ISNUMBER(AC3453), "", ISNUMBER(SEARCH("Blank", AC3453)), "", ISERROR(AC3453), "Bad input on tab 3")</f>
        <v/>
      </c>
    </row>
    <row r="3454" spans="2:33" ht="15" customHeight="1" x14ac:dyDescent="0.75">
      <c r="B3454" s="205" t="str">
        <f>'5 Driver Data'!B3454</f>
        <v>3446</v>
      </c>
      <c r="C3454" s="193">
        <f>'5 Driver Data'!C3454</f>
        <v>0</v>
      </c>
      <c r="D3454" s="192">
        <f>'5 Driver Data'!D3454</f>
        <v>0</v>
      </c>
      <c r="E3454" s="191">
        <f>'5 Driver Data'!E3454</f>
        <v>0</v>
      </c>
      <c r="F3454" s="191">
        <f>'5 Driver Data'!F3454</f>
        <v>0</v>
      </c>
      <c r="G3454" s="191">
        <f>'5 Driver Data'!G3454</f>
        <v>0</v>
      </c>
      <c r="H3454" s="191">
        <f>'5 Driver Data'!H3454</f>
        <v>0</v>
      </c>
      <c r="I3454" s="191">
        <f>'5 Driver Data'!I3454</f>
        <v>0</v>
      </c>
      <c r="J3454" s="191">
        <f>'5 Driver Data'!J3454</f>
        <v>0</v>
      </c>
      <c r="K3454" s="206">
        <f>'5 Driver Data'!K3454</f>
        <v>0</v>
      </c>
      <c r="L3454" s="1"/>
      <c r="M3454" s="216" t="str">
        <f>IF(D3454=0,"Blank",'3 Model Input'!E$44*'3 Model Input'!E$45)</f>
        <v>Blank</v>
      </c>
      <c r="N3454" s="197" t="str">
        <f t="shared" si="560"/>
        <v>Blank</v>
      </c>
      <c r="O3454" s="197" t="str">
        <f>IF(D3454=0,"Blank",'3 Model Input'!E$49*(1-'3 Model Input'!E$51))</f>
        <v>Blank</v>
      </c>
      <c r="P3454" s="197" t="str">
        <f t="shared" si="561"/>
        <v>Blank</v>
      </c>
      <c r="Q3454" s="197" t="str">
        <f>IF(D3454=0,"Blank",IF(D3454="BEV",E3454*(1-'3 Model Input'!E$54), E3454))</f>
        <v>Blank</v>
      </c>
      <c r="R3454" s="198" t="str">
        <f>IF(D3454=0,"Blank",IF(D3454="PHEV",F3454/G3454,F3454*(1-'3 Model Input'!E$54)/G3454))</f>
        <v>Blank</v>
      </c>
      <c r="S3454" s="198" t="str">
        <f>IF(D3454=0,"Blank",IF(D3454="PHEV",MIN(M3454,E3454),MIN(M3454,(E3454*(1-'3 Model Input'!E$54)))))</f>
        <v>Blank</v>
      </c>
      <c r="T3454" s="217" t="str">
        <f t="shared" si="562"/>
        <v>Blank</v>
      </c>
      <c r="U3454" s="89"/>
      <c r="V3454" s="216" t="str">
        <f>IF(D3454=0,"Blank",P3454*'3 Model Input'!E$50)</f>
        <v>Blank</v>
      </c>
      <c r="W3454" s="197" t="str">
        <f t="shared" si="563"/>
        <v>Blank</v>
      </c>
      <c r="X3454" s="197" t="str">
        <f t="shared" si="564"/>
        <v>Blank</v>
      </c>
      <c r="Y3454" s="197" t="str">
        <f t="shared" si="565"/>
        <v>Blank</v>
      </c>
      <c r="Z3454" s="197" t="str">
        <f t="shared" si="566"/>
        <v>Blank</v>
      </c>
      <c r="AA3454" s="223" t="str" cm="1">
        <f t="array" ref="AA3454">_xlfn.IFS(ISTEXT('3 Model Input'!F$70),"Missing",ISTEXT('3 Model Input'!I$70),"Missing",ISNUMBER('3 Model Input'!K$70),'3 Model Input'!K$70*P3454)</f>
        <v>Missing</v>
      </c>
      <c r="AB3454" s="89"/>
      <c r="AC3454" s="227" t="str" cm="1">
        <f t="array" ref="AC3454">IF(D3454=0,"Blank",_xlfn.IFS('3 Model Input'!E$61=1,(V3454*G3454)/T3454,'3 Model Input'!E$61=2,(W3454*G3454)/T3454,'3 Model Input'!E$61=3,(X3454*G3454)/T3454,'3 Model Input'!E$61=4,(Y3454*G3454)/T3454,'3 Model Input'!E$61=5,(Z3454*G3454)/T3454, ISTEXT('3 Model Input'!E$61),"Missing",'3 Model Input'!E$61=6,(AA3454*G3454)/T3454))</f>
        <v>Blank</v>
      </c>
      <c r="AD3454" s="202" t="str">
        <f t="shared" si="567"/>
        <v>Blank</v>
      </c>
      <c r="AE3454" s="202" t="str">
        <f t="shared" si="568"/>
        <v>Blank</v>
      </c>
      <c r="AF3454" s="217" t="str">
        <f t="shared" si="569"/>
        <v>Blank</v>
      </c>
      <c r="AG3454" s="9" t="str" cm="1">
        <f t="array" ref="AG3454">_xlfn.IFS(ISNUMBER(AC3454), "", ISNUMBER(SEARCH("Blank", AC3454)), "", ISERROR(AC3454), "Bad input on tab 3")</f>
        <v/>
      </c>
    </row>
    <row r="3455" spans="2:33" ht="15" customHeight="1" x14ac:dyDescent="0.75">
      <c r="B3455" s="205" t="str">
        <f>'5 Driver Data'!B3455</f>
        <v>3447</v>
      </c>
      <c r="C3455" s="193">
        <f>'5 Driver Data'!C3455</f>
        <v>0</v>
      </c>
      <c r="D3455" s="192">
        <f>'5 Driver Data'!D3455</f>
        <v>0</v>
      </c>
      <c r="E3455" s="191">
        <f>'5 Driver Data'!E3455</f>
        <v>0</v>
      </c>
      <c r="F3455" s="191">
        <f>'5 Driver Data'!F3455</f>
        <v>0</v>
      </c>
      <c r="G3455" s="191">
        <f>'5 Driver Data'!G3455</f>
        <v>0</v>
      </c>
      <c r="H3455" s="191">
        <f>'5 Driver Data'!H3455</f>
        <v>0</v>
      </c>
      <c r="I3455" s="191">
        <f>'5 Driver Data'!I3455</f>
        <v>0</v>
      </c>
      <c r="J3455" s="191">
        <f>'5 Driver Data'!J3455</f>
        <v>0</v>
      </c>
      <c r="K3455" s="206">
        <f>'5 Driver Data'!K3455</f>
        <v>0</v>
      </c>
      <c r="L3455" s="1"/>
      <c r="M3455" s="216" t="str">
        <f>IF(D3455=0,"Blank",'3 Model Input'!E$44*'3 Model Input'!E$45)</f>
        <v>Blank</v>
      </c>
      <c r="N3455" s="197" t="str">
        <f t="shared" si="560"/>
        <v>Blank</v>
      </c>
      <c r="O3455" s="197" t="str">
        <f>IF(D3455=0,"Blank",'3 Model Input'!E$49*(1-'3 Model Input'!E$51))</f>
        <v>Blank</v>
      </c>
      <c r="P3455" s="197" t="str">
        <f t="shared" si="561"/>
        <v>Blank</v>
      </c>
      <c r="Q3455" s="197" t="str">
        <f>IF(D3455=0,"Blank",IF(D3455="BEV",E3455*(1-'3 Model Input'!E$54), E3455))</f>
        <v>Blank</v>
      </c>
      <c r="R3455" s="198" t="str">
        <f>IF(D3455=0,"Blank",IF(D3455="PHEV",F3455/G3455,F3455*(1-'3 Model Input'!E$54)/G3455))</f>
        <v>Blank</v>
      </c>
      <c r="S3455" s="198" t="str">
        <f>IF(D3455=0,"Blank",IF(D3455="PHEV",MIN(M3455,E3455),MIN(M3455,(E3455*(1-'3 Model Input'!E$54)))))</f>
        <v>Blank</v>
      </c>
      <c r="T3455" s="217" t="str">
        <f t="shared" si="562"/>
        <v>Blank</v>
      </c>
      <c r="U3455" s="89"/>
      <c r="V3455" s="216" t="str">
        <f>IF(D3455=0,"Blank",P3455*'3 Model Input'!E$50)</f>
        <v>Blank</v>
      </c>
      <c r="W3455" s="197" t="str">
        <f t="shared" si="563"/>
        <v>Blank</v>
      </c>
      <c r="X3455" s="197" t="str">
        <f t="shared" si="564"/>
        <v>Blank</v>
      </c>
      <c r="Y3455" s="197" t="str">
        <f t="shared" si="565"/>
        <v>Blank</v>
      </c>
      <c r="Z3455" s="197" t="str">
        <f t="shared" si="566"/>
        <v>Blank</v>
      </c>
      <c r="AA3455" s="223" t="str" cm="1">
        <f t="array" ref="AA3455">_xlfn.IFS(ISTEXT('3 Model Input'!F$70),"Missing",ISTEXT('3 Model Input'!I$70),"Missing",ISNUMBER('3 Model Input'!K$70),'3 Model Input'!K$70*P3455)</f>
        <v>Missing</v>
      </c>
      <c r="AB3455" s="89"/>
      <c r="AC3455" s="227" t="str" cm="1">
        <f t="array" ref="AC3455">IF(D3455=0,"Blank",_xlfn.IFS('3 Model Input'!E$61=1,(V3455*G3455)/T3455,'3 Model Input'!E$61=2,(W3455*G3455)/T3455,'3 Model Input'!E$61=3,(X3455*G3455)/T3455,'3 Model Input'!E$61=4,(Y3455*G3455)/T3455,'3 Model Input'!E$61=5,(Z3455*G3455)/T3455, ISTEXT('3 Model Input'!E$61),"Missing",'3 Model Input'!E$61=6,(AA3455*G3455)/T3455))</f>
        <v>Blank</v>
      </c>
      <c r="AD3455" s="202" t="str">
        <f t="shared" si="567"/>
        <v>Blank</v>
      </c>
      <c r="AE3455" s="202" t="str">
        <f t="shared" si="568"/>
        <v>Blank</v>
      </c>
      <c r="AF3455" s="217" t="str">
        <f t="shared" si="569"/>
        <v>Blank</v>
      </c>
      <c r="AG3455" s="9" t="str" cm="1">
        <f t="array" ref="AG3455">_xlfn.IFS(ISNUMBER(AC3455), "", ISNUMBER(SEARCH("Blank", AC3455)), "", ISERROR(AC3455), "Bad input on tab 3")</f>
        <v/>
      </c>
    </row>
    <row r="3456" spans="2:33" ht="15" customHeight="1" x14ac:dyDescent="0.75">
      <c r="B3456" s="205" t="str">
        <f>'5 Driver Data'!B3456</f>
        <v>3448</v>
      </c>
      <c r="C3456" s="193">
        <f>'5 Driver Data'!C3456</f>
        <v>0</v>
      </c>
      <c r="D3456" s="192">
        <f>'5 Driver Data'!D3456</f>
        <v>0</v>
      </c>
      <c r="E3456" s="191">
        <f>'5 Driver Data'!E3456</f>
        <v>0</v>
      </c>
      <c r="F3456" s="191">
        <f>'5 Driver Data'!F3456</f>
        <v>0</v>
      </c>
      <c r="G3456" s="191">
        <f>'5 Driver Data'!G3456</f>
        <v>0</v>
      </c>
      <c r="H3456" s="191">
        <f>'5 Driver Data'!H3456</f>
        <v>0</v>
      </c>
      <c r="I3456" s="191">
        <f>'5 Driver Data'!I3456</f>
        <v>0</v>
      </c>
      <c r="J3456" s="191">
        <f>'5 Driver Data'!J3456</f>
        <v>0</v>
      </c>
      <c r="K3456" s="206">
        <f>'5 Driver Data'!K3456</f>
        <v>0</v>
      </c>
      <c r="L3456" s="1"/>
      <c r="M3456" s="216" t="str">
        <f>IF(D3456=0,"Blank",'3 Model Input'!E$44*'3 Model Input'!E$45)</f>
        <v>Blank</v>
      </c>
      <c r="N3456" s="197" t="str">
        <f t="shared" si="560"/>
        <v>Blank</v>
      </c>
      <c r="O3456" s="197" t="str">
        <f>IF(D3456=0,"Blank",'3 Model Input'!E$49*(1-'3 Model Input'!E$51))</f>
        <v>Blank</v>
      </c>
      <c r="P3456" s="197" t="str">
        <f t="shared" si="561"/>
        <v>Blank</v>
      </c>
      <c r="Q3456" s="197" t="str">
        <f>IF(D3456=0,"Blank",IF(D3456="BEV",E3456*(1-'3 Model Input'!E$54), E3456))</f>
        <v>Blank</v>
      </c>
      <c r="R3456" s="198" t="str">
        <f>IF(D3456=0,"Blank",IF(D3456="PHEV",F3456/G3456,F3456*(1-'3 Model Input'!E$54)/G3456))</f>
        <v>Blank</v>
      </c>
      <c r="S3456" s="198" t="str">
        <f>IF(D3456=0,"Blank",IF(D3456="PHEV",MIN(M3456,E3456),MIN(M3456,(E3456*(1-'3 Model Input'!E$54)))))</f>
        <v>Blank</v>
      </c>
      <c r="T3456" s="217" t="str">
        <f t="shared" si="562"/>
        <v>Blank</v>
      </c>
      <c r="U3456" s="89"/>
      <c r="V3456" s="216" t="str">
        <f>IF(D3456=0,"Blank",P3456*'3 Model Input'!E$50)</f>
        <v>Blank</v>
      </c>
      <c r="W3456" s="197" t="str">
        <f t="shared" si="563"/>
        <v>Blank</v>
      </c>
      <c r="X3456" s="197" t="str">
        <f t="shared" si="564"/>
        <v>Blank</v>
      </c>
      <c r="Y3456" s="197" t="str">
        <f t="shared" si="565"/>
        <v>Blank</v>
      </c>
      <c r="Z3456" s="197" t="str">
        <f t="shared" si="566"/>
        <v>Blank</v>
      </c>
      <c r="AA3456" s="223" t="str" cm="1">
        <f t="array" ref="AA3456">_xlfn.IFS(ISTEXT('3 Model Input'!F$70),"Missing",ISTEXT('3 Model Input'!I$70),"Missing",ISNUMBER('3 Model Input'!K$70),'3 Model Input'!K$70*P3456)</f>
        <v>Missing</v>
      </c>
      <c r="AB3456" s="89"/>
      <c r="AC3456" s="227" t="str" cm="1">
        <f t="array" ref="AC3456">IF(D3456=0,"Blank",_xlfn.IFS('3 Model Input'!E$61=1,(V3456*G3456)/T3456,'3 Model Input'!E$61=2,(W3456*G3456)/T3456,'3 Model Input'!E$61=3,(X3456*G3456)/T3456,'3 Model Input'!E$61=4,(Y3456*G3456)/T3456,'3 Model Input'!E$61=5,(Z3456*G3456)/T3456, ISTEXT('3 Model Input'!E$61),"Missing",'3 Model Input'!E$61=6,(AA3456*G3456)/T3456))</f>
        <v>Blank</v>
      </c>
      <c r="AD3456" s="202" t="str">
        <f t="shared" si="567"/>
        <v>Blank</v>
      </c>
      <c r="AE3456" s="202" t="str">
        <f t="shared" si="568"/>
        <v>Blank</v>
      </c>
      <c r="AF3456" s="217" t="str">
        <f t="shared" si="569"/>
        <v>Blank</v>
      </c>
      <c r="AG3456" s="9" t="str" cm="1">
        <f t="array" ref="AG3456">_xlfn.IFS(ISNUMBER(AC3456), "", ISNUMBER(SEARCH("Blank", AC3456)), "", ISERROR(AC3456), "Bad input on tab 3")</f>
        <v/>
      </c>
    </row>
    <row r="3457" spans="2:33" ht="15" customHeight="1" x14ac:dyDescent="0.75">
      <c r="B3457" s="205" t="str">
        <f>'5 Driver Data'!B3457</f>
        <v>3449</v>
      </c>
      <c r="C3457" s="193">
        <f>'5 Driver Data'!C3457</f>
        <v>0</v>
      </c>
      <c r="D3457" s="192">
        <f>'5 Driver Data'!D3457</f>
        <v>0</v>
      </c>
      <c r="E3457" s="191">
        <f>'5 Driver Data'!E3457</f>
        <v>0</v>
      </c>
      <c r="F3457" s="191">
        <f>'5 Driver Data'!F3457</f>
        <v>0</v>
      </c>
      <c r="G3457" s="191">
        <f>'5 Driver Data'!G3457</f>
        <v>0</v>
      </c>
      <c r="H3457" s="191">
        <f>'5 Driver Data'!H3457</f>
        <v>0</v>
      </c>
      <c r="I3457" s="191">
        <f>'5 Driver Data'!I3457</f>
        <v>0</v>
      </c>
      <c r="J3457" s="191">
        <f>'5 Driver Data'!J3457</f>
        <v>0</v>
      </c>
      <c r="K3457" s="206">
        <f>'5 Driver Data'!K3457</f>
        <v>0</v>
      </c>
      <c r="L3457" s="1"/>
      <c r="M3457" s="216" t="str">
        <f>IF(D3457=0,"Blank",'3 Model Input'!E$44*'3 Model Input'!E$45)</f>
        <v>Blank</v>
      </c>
      <c r="N3457" s="197" t="str">
        <f t="shared" si="560"/>
        <v>Blank</v>
      </c>
      <c r="O3457" s="197" t="str">
        <f>IF(D3457=0,"Blank",'3 Model Input'!E$49*(1-'3 Model Input'!E$51))</f>
        <v>Blank</v>
      </c>
      <c r="P3457" s="197" t="str">
        <f t="shared" si="561"/>
        <v>Blank</v>
      </c>
      <c r="Q3457" s="197" t="str">
        <f>IF(D3457=0,"Blank",IF(D3457="BEV",E3457*(1-'3 Model Input'!E$54), E3457))</f>
        <v>Blank</v>
      </c>
      <c r="R3457" s="198" t="str">
        <f>IF(D3457=0,"Blank",IF(D3457="PHEV",F3457/G3457,F3457*(1-'3 Model Input'!E$54)/G3457))</f>
        <v>Blank</v>
      </c>
      <c r="S3457" s="198" t="str">
        <f>IF(D3457=0,"Blank",IF(D3457="PHEV",MIN(M3457,E3457),MIN(M3457,(E3457*(1-'3 Model Input'!E$54)))))</f>
        <v>Blank</v>
      </c>
      <c r="T3457" s="217" t="str">
        <f t="shared" si="562"/>
        <v>Blank</v>
      </c>
      <c r="U3457" s="89"/>
      <c r="V3457" s="216" t="str">
        <f>IF(D3457=0,"Blank",P3457*'3 Model Input'!E$50)</f>
        <v>Blank</v>
      </c>
      <c r="W3457" s="197" t="str">
        <f t="shared" si="563"/>
        <v>Blank</v>
      </c>
      <c r="X3457" s="197" t="str">
        <f t="shared" si="564"/>
        <v>Blank</v>
      </c>
      <c r="Y3457" s="197" t="str">
        <f t="shared" si="565"/>
        <v>Blank</v>
      </c>
      <c r="Z3457" s="197" t="str">
        <f t="shared" si="566"/>
        <v>Blank</v>
      </c>
      <c r="AA3457" s="223" t="str" cm="1">
        <f t="array" ref="AA3457">_xlfn.IFS(ISTEXT('3 Model Input'!F$70),"Missing",ISTEXT('3 Model Input'!I$70),"Missing",ISNUMBER('3 Model Input'!K$70),'3 Model Input'!K$70*P3457)</f>
        <v>Missing</v>
      </c>
      <c r="AB3457" s="89"/>
      <c r="AC3457" s="227" t="str" cm="1">
        <f t="array" ref="AC3457">IF(D3457=0,"Blank",_xlfn.IFS('3 Model Input'!E$61=1,(V3457*G3457)/T3457,'3 Model Input'!E$61=2,(W3457*G3457)/T3457,'3 Model Input'!E$61=3,(X3457*G3457)/T3457,'3 Model Input'!E$61=4,(Y3457*G3457)/T3457,'3 Model Input'!E$61=5,(Z3457*G3457)/T3457, ISTEXT('3 Model Input'!E$61),"Missing",'3 Model Input'!E$61=6,(AA3457*G3457)/T3457))</f>
        <v>Blank</v>
      </c>
      <c r="AD3457" s="202" t="str">
        <f t="shared" si="567"/>
        <v>Blank</v>
      </c>
      <c r="AE3457" s="202" t="str">
        <f t="shared" si="568"/>
        <v>Blank</v>
      </c>
      <c r="AF3457" s="217" t="str">
        <f t="shared" si="569"/>
        <v>Blank</v>
      </c>
      <c r="AG3457" s="9" t="str" cm="1">
        <f t="array" ref="AG3457">_xlfn.IFS(ISNUMBER(AC3457), "", ISNUMBER(SEARCH("Blank", AC3457)), "", ISERROR(AC3457), "Bad input on tab 3")</f>
        <v/>
      </c>
    </row>
    <row r="3458" spans="2:33" ht="15" customHeight="1" x14ac:dyDescent="0.75">
      <c r="B3458" s="205" t="str">
        <f>'5 Driver Data'!B3458</f>
        <v>3450</v>
      </c>
      <c r="C3458" s="193">
        <f>'5 Driver Data'!C3458</f>
        <v>0</v>
      </c>
      <c r="D3458" s="192">
        <f>'5 Driver Data'!D3458</f>
        <v>0</v>
      </c>
      <c r="E3458" s="191">
        <f>'5 Driver Data'!E3458</f>
        <v>0</v>
      </c>
      <c r="F3458" s="191">
        <f>'5 Driver Data'!F3458</f>
        <v>0</v>
      </c>
      <c r="G3458" s="191">
        <f>'5 Driver Data'!G3458</f>
        <v>0</v>
      </c>
      <c r="H3458" s="191">
        <f>'5 Driver Data'!H3458</f>
        <v>0</v>
      </c>
      <c r="I3458" s="191">
        <f>'5 Driver Data'!I3458</f>
        <v>0</v>
      </c>
      <c r="J3458" s="191">
        <f>'5 Driver Data'!J3458</f>
        <v>0</v>
      </c>
      <c r="K3458" s="206">
        <f>'5 Driver Data'!K3458</f>
        <v>0</v>
      </c>
      <c r="L3458" s="1"/>
      <c r="M3458" s="216" t="str">
        <f>IF(D3458=0,"Blank",'3 Model Input'!E$44*'3 Model Input'!E$45)</f>
        <v>Blank</v>
      </c>
      <c r="N3458" s="197" t="str">
        <f t="shared" si="560"/>
        <v>Blank</v>
      </c>
      <c r="O3458" s="197" t="str">
        <f>IF(D3458=0,"Blank",'3 Model Input'!E$49*(1-'3 Model Input'!E$51))</f>
        <v>Blank</v>
      </c>
      <c r="P3458" s="197" t="str">
        <f t="shared" si="561"/>
        <v>Blank</v>
      </c>
      <c r="Q3458" s="197" t="str">
        <f>IF(D3458=0,"Blank",IF(D3458="BEV",E3458*(1-'3 Model Input'!E$54), E3458))</f>
        <v>Blank</v>
      </c>
      <c r="R3458" s="198" t="str">
        <f>IF(D3458=0,"Blank",IF(D3458="PHEV",F3458/G3458,F3458*(1-'3 Model Input'!E$54)/G3458))</f>
        <v>Blank</v>
      </c>
      <c r="S3458" s="198" t="str">
        <f>IF(D3458=0,"Blank",IF(D3458="PHEV",MIN(M3458,E3458),MIN(M3458,(E3458*(1-'3 Model Input'!E$54)))))</f>
        <v>Blank</v>
      </c>
      <c r="T3458" s="217" t="str">
        <f t="shared" si="562"/>
        <v>Blank</v>
      </c>
      <c r="U3458" s="89"/>
      <c r="V3458" s="216" t="str">
        <f>IF(D3458=0,"Blank",P3458*'3 Model Input'!E$50)</f>
        <v>Blank</v>
      </c>
      <c r="W3458" s="197" t="str">
        <f t="shared" si="563"/>
        <v>Blank</v>
      </c>
      <c r="X3458" s="197" t="str">
        <f t="shared" si="564"/>
        <v>Blank</v>
      </c>
      <c r="Y3458" s="197" t="str">
        <f t="shared" si="565"/>
        <v>Blank</v>
      </c>
      <c r="Z3458" s="197" t="str">
        <f t="shared" si="566"/>
        <v>Blank</v>
      </c>
      <c r="AA3458" s="223" t="str" cm="1">
        <f t="array" ref="AA3458">_xlfn.IFS(ISTEXT('3 Model Input'!F$70),"Missing",ISTEXT('3 Model Input'!I$70),"Missing",ISNUMBER('3 Model Input'!K$70),'3 Model Input'!K$70*P3458)</f>
        <v>Missing</v>
      </c>
      <c r="AB3458" s="89"/>
      <c r="AC3458" s="227" t="str" cm="1">
        <f t="array" ref="AC3458">IF(D3458=0,"Blank",_xlfn.IFS('3 Model Input'!E$61=1,(V3458*G3458)/T3458,'3 Model Input'!E$61=2,(W3458*G3458)/T3458,'3 Model Input'!E$61=3,(X3458*G3458)/T3458,'3 Model Input'!E$61=4,(Y3458*G3458)/T3458,'3 Model Input'!E$61=5,(Z3458*G3458)/T3458, ISTEXT('3 Model Input'!E$61),"Missing",'3 Model Input'!E$61=6,(AA3458*G3458)/T3458))</f>
        <v>Blank</v>
      </c>
      <c r="AD3458" s="202" t="str">
        <f t="shared" si="567"/>
        <v>Blank</v>
      </c>
      <c r="AE3458" s="202" t="str">
        <f t="shared" si="568"/>
        <v>Blank</v>
      </c>
      <c r="AF3458" s="217" t="str">
        <f t="shared" si="569"/>
        <v>Blank</v>
      </c>
      <c r="AG3458" s="9" t="str" cm="1">
        <f t="array" ref="AG3458">_xlfn.IFS(ISNUMBER(AC3458), "", ISNUMBER(SEARCH("Blank", AC3458)), "", ISERROR(AC3458), "Bad input on tab 3")</f>
        <v/>
      </c>
    </row>
    <row r="3459" spans="2:33" ht="15" customHeight="1" x14ac:dyDescent="0.75">
      <c r="B3459" s="205" t="str">
        <f>'5 Driver Data'!B3459</f>
        <v>3451</v>
      </c>
      <c r="C3459" s="193">
        <f>'5 Driver Data'!C3459</f>
        <v>0</v>
      </c>
      <c r="D3459" s="192">
        <f>'5 Driver Data'!D3459</f>
        <v>0</v>
      </c>
      <c r="E3459" s="191">
        <f>'5 Driver Data'!E3459</f>
        <v>0</v>
      </c>
      <c r="F3459" s="191">
        <f>'5 Driver Data'!F3459</f>
        <v>0</v>
      </c>
      <c r="G3459" s="191">
        <f>'5 Driver Data'!G3459</f>
        <v>0</v>
      </c>
      <c r="H3459" s="191">
        <f>'5 Driver Data'!H3459</f>
        <v>0</v>
      </c>
      <c r="I3459" s="191">
        <f>'5 Driver Data'!I3459</f>
        <v>0</v>
      </c>
      <c r="J3459" s="191">
        <f>'5 Driver Data'!J3459</f>
        <v>0</v>
      </c>
      <c r="K3459" s="206">
        <f>'5 Driver Data'!K3459</f>
        <v>0</v>
      </c>
      <c r="L3459" s="1"/>
      <c r="M3459" s="216" t="str">
        <f>IF(D3459=0,"Blank",'3 Model Input'!E$44*'3 Model Input'!E$45)</f>
        <v>Blank</v>
      </c>
      <c r="N3459" s="197" t="str">
        <f t="shared" si="560"/>
        <v>Blank</v>
      </c>
      <c r="O3459" s="197" t="str">
        <f>IF(D3459=0,"Blank",'3 Model Input'!E$49*(1-'3 Model Input'!E$51))</f>
        <v>Blank</v>
      </c>
      <c r="P3459" s="197" t="str">
        <f t="shared" si="561"/>
        <v>Blank</v>
      </c>
      <c r="Q3459" s="197" t="str">
        <f>IF(D3459=0,"Blank",IF(D3459="BEV",E3459*(1-'3 Model Input'!E$54), E3459))</f>
        <v>Blank</v>
      </c>
      <c r="R3459" s="198" t="str">
        <f>IF(D3459=0,"Blank",IF(D3459="PHEV",F3459/G3459,F3459*(1-'3 Model Input'!E$54)/G3459))</f>
        <v>Blank</v>
      </c>
      <c r="S3459" s="198" t="str">
        <f>IF(D3459=0,"Blank",IF(D3459="PHEV",MIN(M3459,E3459),MIN(M3459,(E3459*(1-'3 Model Input'!E$54)))))</f>
        <v>Blank</v>
      </c>
      <c r="T3459" s="217" t="str">
        <f t="shared" si="562"/>
        <v>Blank</v>
      </c>
      <c r="U3459" s="89"/>
      <c r="V3459" s="216" t="str">
        <f>IF(D3459=0,"Blank",P3459*'3 Model Input'!E$50)</f>
        <v>Blank</v>
      </c>
      <c r="W3459" s="197" t="str">
        <f t="shared" si="563"/>
        <v>Blank</v>
      </c>
      <c r="X3459" s="197" t="str">
        <f t="shared" si="564"/>
        <v>Blank</v>
      </c>
      <c r="Y3459" s="197" t="str">
        <f t="shared" si="565"/>
        <v>Blank</v>
      </c>
      <c r="Z3459" s="197" t="str">
        <f t="shared" si="566"/>
        <v>Blank</v>
      </c>
      <c r="AA3459" s="223" t="str" cm="1">
        <f t="array" ref="AA3459">_xlfn.IFS(ISTEXT('3 Model Input'!F$70),"Missing",ISTEXT('3 Model Input'!I$70),"Missing",ISNUMBER('3 Model Input'!K$70),'3 Model Input'!K$70*P3459)</f>
        <v>Missing</v>
      </c>
      <c r="AB3459" s="89"/>
      <c r="AC3459" s="227" t="str" cm="1">
        <f t="array" ref="AC3459">IF(D3459=0,"Blank",_xlfn.IFS('3 Model Input'!E$61=1,(V3459*G3459)/T3459,'3 Model Input'!E$61=2,(W3459*G3459)/T3459,'3 Model Input'!E$61=3,(X3459*G3459)/T3459,'3 Model Input'!E$61=4,(Y3459*G3459)/T3459,'3 Model Input'!E$61=5,(Z3459*G3459)/T3459, ISTEXT('3 Model Input'!E$61),"Missing",'3 Model Input'!E$61=6,(AA3459*G3459)/T3459))</f>
        <v>Blank</v>
      </c>
      <c r="AD3459" s="202" t="str">
        <f t="shared" si="567"/>
        <v>Blank</v>
      </c>
      <c r="AE3459" s="202" t="str">
        <f t="shared" si="568"/>
        <v>Blank</v>
      </c>
      <c r="AF3459" s="217" t="str">
        <f t="shared" si="569"/>
        <v>Blank</v>
      </c>
      <c r="AG3459" s="9" t="str" cm="1">
        <f t="array" ref="AG3459">_xlfn.IFS(ISNUMBER(AC3459), "", ISNUMBER(SEARCH("Blank", AC3459)), "", ISERROR(AC3459), "Bad input on tab 3")</f>
        <v/>
      </c>
    </row>
    <row r="3460" spans="2:33" ht="15" customHeight="1" x14ac:dyDescent="0.75">
      <c r="B3460" s="205" t="str">
        <f>'5 Driver Data'!B3460</f>
        <v>3452</v>
      </c>
      <c r="C3460" s="193">
        <f>'5 Driver Data'!C3460</f>
        <v>0</v>
      </c>
      <c r="D3460" s="192">
        <f>'5 Driver Data'!D3460</f>
        <v>0</v>
      </c>
      <c r="E3460" s="191">
        <f>'5 Driver Data'!E3460</f>
        <v>0</v>
      </c>
      <c r="F3460" s="191">
        <f>'5 Driver Data'!F3460</f>
        <v>0</v>
      </c>
      <c r="G3460" s="191">
        <f>'5 Driver Data'!G3460</f>
        <v>0</v>
      </c>
      <c r="H3460" s="191">
        <f>'5 Driver Data'!H3460</f>
        <v>0</v>
      </c>
      <c r="I3460" s="191">
        <f>'5 Driver Data'!I3460</f>
        <v>0</v>
      </c>
      <c r="J3460" s="191">
        <f>'5 Driver Data'!J3460</f>
        <v>0</v>
      </c>
      <c r="K3460" s="206">
        <f>'5 Driver Data'!K3460</f>
        <v>0</v>
      </c>
      <c r="L3460" s="1"/>
      <c r="M3460" s="216" t="str">
        <f>IF(D3460=0,"Blank",'3 Model Input'!E$44*'3 Model Input'!E$45)</f>
        <v>Blank</v>
      </c>
      <c r="N3460" s="197" t="str">
        <f t="shared" si="560"/>
        <v>Blank</v>
      </c>
      <c r="O3460" s="197" t="str">
        <f>IF(D3460=0,"Blank",'3 Model Input'!E$49*(1-'3 Model Input'!E$51))</f>
        <v>Blank</v>
      </c>
      <c r="P3460" s="197" t="str">
        <f t="shared" si="561"/>
        <v>Blank</v>
      </c>
      <c r="Q3460" s="197" t="str">
        <f>IF(D3460=0,"Blank",IF(D3460="BEV",E3460*(1-'3 Model Input'!E$54), E3460))</f>
        <v>Blank</v>
      </c>
      <c r="R3460" s="198" t="str">
        <f>IF(D3460=0,"Blank",IF(D3460="PHEV",F3460/G3460,F3460*(1-'3 Model Input'!E$54)/G3460))</f>
        <v>Blank</v>
      </c>
      <c r="S3460" s="198" t="str">
        <f>IF(D3460=0,"Blank",IF(D3460="PHEV",MIN(M3460,E3460),MIN(M3460,(E3460*(1-'3 Model Input'!E$54)))))</f>
        <v>Blank</v>
      </c>
      <c r="T3460" s="217" t="str">
        <f t="shared" si="562"/>
        <v>Blank</v>
      </c>
      <c r="U3460" s="89"/>
      <c r="V3460" s="216" t="str">
        <f>IF(D3460=0,"Blank",P3460*'3 Model Input'!E$50)</f>
        <v>Blank</v>
      </c>
      <c r="W3460" s="197" t="str">
        <f t="shared" si="563"/>
        <v>Blank</v>
      </c>
      <c r="X3460" s="197" t="str">
        <f t="shared" si="564"/>
        <v>Blank</v>
      </c>
      <c r="Y3460" s="197" t="str">
        <f t="shared" si="565"/>
        <v>Blank</v>
      </c>
      <c r="Z3460" s="197" t="str">
        <f t="shared" si="566"/>
        <v>Blank</v>
      </c>
      <c r="AA3460" s="223" t="str" cm="1">
        <f t="array" ref="AA3460">_xlfn.IFS(ISTEXT('3 Model Input'!F$70),"Missing",ISTEXT('3 Model Input'!I$70),"Missing",ISNUMBER('3 Model Input'!K$70),'3 Model Input'!K$70*P3460)</f>
        <v>Missing</v>
      </c>
      <c r="AB3460" s="89"/>
      <c r="AC3460" s="227" t="str" cm="1">
        <f t="array" ref="AC3460">IF(D3460=0,"Blank",_xlfn.IFS('3 Model Input'!E$61=1,(V3460*G3460)/T3460,'3 Model Input'!E$61=2,(W3460*G3460)/T3460,'3 Model Input'!E$61=3,(X3460*G3460)/T3460,'3 Model Input'!E$61=4,(Y3460*G3460)/T3460,'3 Model Input'!E$61=5,(Z3460*G3460)/T3460, ISTEXT('3 Model Input'!E$61),"Missing",'3 Model Input'!E$61=6,(AA3460*G3460)/T3460))</f>
        <v>Blank</v>
      </c>
      <c r="AD3460" s="202" t="str">
        <f t="shared" si="567"/>
        <v>Blank</v>
      </c>
      <c r="AE3460" s="202" t="str">
        <f t="shared" si="568"/>
        <v>Blank</v>
      </c>
      <c r="AF3460" s="217" t="str">
        <f t="shared" si="569"/>
        <v>Blank</v>
      </c>
      <c r="AG3460" s="9" t="str" cm="1">
        <f t="array" ref="AG3460">_xlfn.IFS(ISNUMBER(AC3460), "", ISNUMBER(SEARCH("Blank", AC3460)), "", ISERROR(AC3460), "Bad input on tab 3")</f>
        <v/>
      </c>
    </row>
    <row r="3461" spans="2:33" ht="15" customHeight="1" x14ac:dyDescent="0.75">
      <c r="B3461" s="205" t="str">
        <f>'5 Driver Data'!B3461</f>
        <v>3453</v>
      </c>
      <c r="C3461" s="193">
        <f>'5 Driver Data'!C3461</f>
        <v>0</v>
      </c>
      <c r="D3461" s="192">
        <f>'5 Driver Data'!D3461</f>
        <v>0</v>
      </c>
      <c r="E3461" s="191">
        <f>'5 Driver Data'!E3461</f>
        <v>0</v>
      </c>
      <c r="F3461" s="191">
        <f>'5 Driver Data'!F3461</f>
        <v>0</v>
      </c>
      <c r="G3461" s="191">
        <f>'5 Driver Data'!G3461</f>
        <v>0</v>
      </c>
      <c r="H3461" s="191">
        <f>'5 Driver Data'!H3461</f>
        <v>0</v>
      </c>
      <c r="I3461" s="191">
        <f>'5 Driver Data'!I3461</f>
        <v>0</v>
      </c>
      <c r="J3461" s="191">
        <f>'5 Driver Data'!J3461</f>
        <v>0</v>
      </c>
      <c r="K3461" s="206">
        <f>'5 Driver Data'!K3461</f>
        <v>0</v>
      </c>
      <c r="L3461" s="1"/>
      <c r="M3461" s="216" t="str">
        <f>IF(D3461=0,"Blank",'3 Model Input'!E$44*'3 Model Input'!E$45)</f>
        <v>Blank</v>
      </c>
      <c r="N3461" s="197" t="str">
        <f t="shared" si="560"/>
        <v>Blank</v>
      </c>
      <c r="O3461" s="197" t="str">
        <f>IF(D3461=0,"Blank",'3 Model Input'!E$49*(1-'3 Model Input'!E$51))</f>
        <v>Blank</v>
      </c>
      <c r="P3461" s="197" t="str">
        <f t="shared" si="561"/>
        <v>Blank</v>
      </c>
      <c r="Q3461" s="197" t="str">
        <f>IF(D3461=0,"Blank",IF(D3461="BEV",E3461*(1-'3 Model Input'!E$54), E3461))</f>
        <v>Blank</v>
      </c>
      <c r="R3461" s="198" t="str">
        <f>IF(D3461=0,"Blank",IF(D3461="PHEV",F3461/G3461,F3461*(1-'3 Model Input'!E$54)/G3461))</f>
        <v>Blank</v>
      </c>
      <c r="S3461" s="198" t="str">
        <f>IF(D3461=0,"Blank",IF(D3461="PHEV",MIN(M3461,E3461),MIN(M3461,(E3461*(1-'3 Model Input'!E$54)))))</f>
        <v>Blank</v>
      </c>
      <c r="T3461" s="217" t="str">
        <f t="shared" si="562"/>
        <v>Blank</v>
      </c>
      <c r="U3461" s="89"/>
      <c r="V3461" s="216" t="str">
        <f>IF(D3461=0,"Blank",P3461*'3 Model Input'!E$50)</f>
        <v>Blank</v>
      </c>
      <c r="W3461" s="197" t="str">
        <f t="shared" si="563"/>
        <v>Blank</v>
      </c>
      <c r="X3461" s="197" t="str">
        <f t="shared" si="564"/>
        <v>Blank</v>
      </c>
      <c r="Y3461" s="197" t="str">
        <f t="shared" si="565"/>
        <v>Blank</v>
      </c>
      <c r="Z3461" s="197" t="str">
        <f t="shared" si="566"/>
        <v>Blank</v>
      </c>
      <c r="AA3461" s="223" t="str" cm="1">
        <f t="array" ref="AA3461">_xlfn.IFS(ISTEXT('3 Model Input'!F$70),"Missing",ISTEXT('3 Model Input'!I$70),"Missing",ISNUMBER('3 Model Input'!K$70),'3 Model Input'!K$70*P3461)</f>
        <v>Missing</v>
      </c>
      <c r="AB3461" s="89"/>
      <c r="AC3461" s="227" t="str" cm="1">
        <f t="array" ref="AC3461">IF(D3461=0,"Blank",_xlfn.IFS('3 Model Input'!E$61=1,(V3461*G3461)/T3461,'3 Model Input'!E$61=2,(W3461*G3461)/T3461,'3 Model Input'!E$61=3,(X3461*G3461)/T3461,'3 Model Input'!E$61=4,(Y3461*G3461)/T3461,'3 Model Input'!E$61=5,(Z3461*G3461)/T3461, ISTEXT('3 Model Input'!E$61),"Missing",'3 Model Input'!E$61=6,(AA3461*G3461)/T3461))</f>
        <v>Blank</v>
      </c>
      <c r="AD3461" s="202" t="str">
        <f t="shared" si="567"/>
        <v>Blank</v>
      </c>
      <c r="AE3461" s="202" t="str">
        <f t="shared" si="568"/>
        <v>Blank</v>
      </c>
      <c r="AF3461" s="217" t="str">
        <f t="shared" si="569"/>
        <v>Blank</v>
      </c>
      <c r="AG3461" s="9" t="str" cm="1">
        <f t="array" ref="AG3461">_xlfn.IFS(ISNUMBER(AC3461), "", ISNUMBER(SEARCH("Blank", AC3461)), "", ISERROR(AC3461), "Bad input on tab 3")</f>
        <v/>
      </c>
    </row>
    <row r="3462" spans="2:33" ht="15" customHeight="1" x14ac:dyDescent="0.75">
      <c r="B3462" s="205" t="str">
        <f>'5 Driver Data'!B3462</f>
        <v>3454</v>
      </c>
      <c r="C3462" s="193">
        <f>'5 Driver Data'!C3462</f>
        <v>0</v>
      </c>
      <c r="D3462" s="192">
        <f>'5 Driver Data'!D3462</f>
        <v>0</v>
      </c>
      <c r="E3462" s="191">
        <f>'5 Driver Data'!E3462</f>
        <v>0</v>
      </c>
      <c r="F3462" s="191">
        <f>'5 Driver Data'!F3462</f>
        <v>0</v>
      </c>
      <c r="G3462" s="191">
        <f>'5 Driver Data'!G3462</f>
        <v>0</v>
      </c>
      <c r="H3462" s="191">
        <f>'5 Driver Data'!H3462</f>
        <v>0</v>
      </c>
      <c r="I3462" s="191">
        <f>'5 Driver Data'!I3462</f>
        <v>0</v>
      </c>
      <c r="J3462" s="191">
        <f>'5 Driver Data'!J3462</f>
        <v>0</v>
      </c>
      <c r="K3462" s="206">
        <f>'5 Driver Data'!K3462</f>
        <v>0</v>
      </c>
      <c r="L3462" s="1"/>
      <c r="M3462" s="216" t="str">
        <f>IF(D3462=0,"Blank",'3 Model Input'!E$44*'3 Model Input'!E$45)</f>
        <v>Blank</v>
      </c>
      <c r="N3462" s="197" t="str">
        <f t="shared" si="560"/>
        <v>Blank</v>
      </c>
      <c r="O3462" s="197" t="str">
        <f>IF(D3462=0,"Blank",'3 Model Input'!E$49*(1-'3 Model Input'!E$51))</f>
        <v>Blank</v>
      </c>
      <c r="P3462" s="197" t="str">
        <f t="shared" si="561"/>
        <v>Blank</v>
      </c>
      <c r="Q3462" s="197" t="str">
        <f>IF(D3462=0,"Blank",IF(D3462="BEV",E3462*(1-'3 Model Input'!E$54), E3462))</f>
        <v>Blank</v>
      </c>
      <c r="R3462" s="198" t="str">
        <f>IF(D3462=0,"Blank",IF(D3462="PHEV",F3462/G3462,F3462*(1-'3 Model Input'!E$54)/G3462))</f>
        <v>Blank</v>
      </c>
      <c r="S3462" s="198" t="str">
        <f>IF(D3462=0,"Blank",IF(D3462="PHEV",MIN(M3462,E3462),MIN(M3462,(E3462*(1-'3 Model Input'!E$54)))))</f>
        <v>Blank</v>
      </c>
      <c r="T3462" s="217" t="str">
        <f t="shared" si="562"/>
        <v>Blank</v>
      </c>
      <c r="U3462" s="89"/>
      <c r="V3462" s="216" t="str">
        <f>IF(D3462=0,"Blank",P3462*'3 Model Input'!E$50)</f>
        <v>Blank</v>
      </c>
      <c r="W3462" s="197" t="str">
        <f t="shared" si="563"/>
        <v>Blank</v>
      </c>
      <c r="X3462" s="197" t="str">
        <f t="shared" si="564"/>
        <v>Blank</v>
      </c>
      <c r="Y3462" s="197" t="str">
        <f t="shared" si="565"/>
        <v>Blank</v>
      </c>
      <c r="Z3462" s="197" t="str">
        <f t="shared" si="566"/>
        <v>Blank</v>
      </c>
      <c r="AA3462" s="223" t="str" cm="1">
        <f t="array" ref="AA3462">_xlfn.IFS(ISTEXT('3 Model Input'!F$70),"Missing",ISTEXT('3 Model Input'!I$70),"Missing",ISNUMBER('3 Model Input'!K$70),'3 Model Input'!K$70*P3462)</f>
        <v>Missing</v>
      </c>
      <c r="AB3462" s="89"/>
      <c r="AC3462" s="227" t="str" cm="1">
        <f t="array" ref="AC3462">IF(D3462=0,"Blank",_xlfn.IFS('3 Model Input'!E$61=1,(V3462*G3462)/T3462,'3 Model Input'!E$61=2,(W3462*G3462)/T3462,'3 Model Input'!E$61=3,(X3462*G3462)/T3462,'3 Model Input'!E$61=4,(Y3462*G3462)/T3462,'3 Model Input'!E$61=5,(Z3462*G3462)/T3462, ISTEXT('3 Model Input'!E$61),"Missing",'3 Model Input'!E$61=6,(AA3462*G3462)/T3462))</f>
        <v>Blank</v>
      </c>
      <c r="AD3462" s="202" t="str">
        <f t="shared" si="567"/>
        <v>Blank</v>
      </c>
      <c r="AE3462" s="202" t="str">
        <f t="shared" si="568"/>
        <v>Blank</v>
      </c>
      <c r="AF3462" s="217" t="str">
        <f t="shared" si="569"/>
        <v>Blank</v>
      </c>
      <c r="AG3462" s="9" t="str" cm="1">
        <f t="array" ref="AG3462">_xlfn.IFS(ISNUMBER(AC3462), "", ISNUMBER(SEARCH("Blank", AC3462)), "", ISERROR(AC3462), "Bad input on tab 3")</f>
        <v/>
      </c>
    </row>
    <row r="3463" spans="2:33" ht="15" customHeight="1" x14ac:dyDescent="0.75">
      <c r="B3463" s="205" t="str">
        <f>'5 Driver Data'!B3463</f>
        <v>3455</v>
      </c>
      <c r="C3463" s="193">
        <f>'5 Driver Data'!C3463</f>
        <v>0</v>
      </c>
      <c r="D3463" s="192">
        <f>'5 Driver Data'!D3463</f>
        <v>0</v>
      </c>
      <c r="E3463" s="191">
        <f>'5 Driver Data'!E3463</f>
        <v>0</v>
      </c>
      <c r="F3463" s="191">
        <f>'5 Driver Data'!F3463</f>
        <v>0</v>
      </c>
      <c r="G3463" s="191">
        <f>'5 Driver Data'!G3463</f>
        <v>0</v>
      </c>
      <c r="H3463" s="191">
        <f>'5 Driver Data'!H3463</f>
        <v>0</v>
      </c>
      <c r="I3463" s="191">
        <f>'5 Driver Data'!I3463</f>
        <v>0</v>
      </c>
      <c r="J3463" s="191">
        <f>'5 Driver Data'!J3463</f>
        <v>0</v>
      </c>
      <c r="K3463" s="206">
        <f>'5 Driver Data'!K3463</f>
        <v>0</v>
      </c>
      <c r="L3463" s="1"/>
      <c r="M3463" s="216" t="str">
        <f>IF(D3463=0,"Blank",'3 Model Input'!E$44*'3 Model Input'!E$45)</f>
        <v>Blank</v>
      </c>
      <c r="N3463" s="197" t="str">
        <f t="shared" si="560"/>
        <v>Blank</v>
      </c>
      <c r="O3463" s="197" t="str">
        <f>IF(D3463=0,"Blank",'3 Model Input'!E$49*(1-'3 Model Input'!E$51))</f>
        <v>Blank</v>
      </c>
      <c r="P3463" s="197" t="str">
        <f t="shared" si="561"/>
        <v>Blank</v>
      </c>
      <c r="Q3463" s="197" t="str">
        <f>IF(D3463=0,"Blank",IF(D3463="BEV",E3463*(1-'3 Model Input'!E$54), E3463))</f>
        <v>Blank</v>
      </c>
      <c r="R3463" s="198" t="str">
        <f>IF(D3463=0,"Blank",IF(D3463="PHEV",F3463/G3463,F3463*(1-'3 Model Input'!E$54)/G3463))</f>
        <v>Blank</v>
      </c>
      <c r="S3463" s="198" t="str">
        <f>IF(D3463=0,"Blank",IF(D3463="PHEV",MIN(M3463,E3463),MIN(M3463,(E3463*(1-'3 Model Input'!E$54)))))</f>
        <v>Blank</v>
      </c>
      <c r="T3463" s="217" t="str">
        <f t="shared" si="562"/>
        <v>Blank</v>
      </c>
      <c r="U3463" s="89"/>
      <c r="V3463" s="216" t="str">
        <f>IF(D3463=0,"Blank",P3463*'3 Model Input'!E$50)</f>
        <v>Blank</v>
      </c>
      <c r="W3463" s="197" t="str">
        <f t="shared" si="563"/>
        <v>Blank</v>
      </c>
      <c r="X3463" s="197" t="str">
        <f t="shared" si="564"/>
        <v>Blank</v>
      </c>
      <c r="Y3463" s="197" t="str">
        <f t="shared" si="565"/>
        <v>Blank</v>
      </c>
      <c r="Z3463" s="197" t="str">
        <f t="shared" si="566"/>
        <v>Blank</v>
      </c>
      <c r="AA3463" s="223" t="str" cm="1">
        <f t="array" ref="AA3463">_xlfn.IFS(ISTEXT('3 Model Input'!F$70),"Missing",ISTEXT('3 Model Input'!I$70),"Missing",ISNUMBER('3 Model Input'!K$70),'3 Model Input'!K$70*P3463)</f>
        <v>Missing</v>
      </c>
      <c r="AB3463" s="89"/>
      <c r="AC3463" s="227" t="str" cm="1">
        <f t="array" ref="AC3463">IF(D3463=0,"Blank",_xlfn.IFS('3 Model Input'!E$61=1,(V3463*G3463)/T3463,'3 Model Input'!E$61=2,(W3463*G3463)/T3463,'3 Model Input'!E$61=3,(X3463*G3463)/T3463,'3 Model Input'!E$61=4,(Y3463*G3463)/T3463,'3 Model Input'!E$61=5,(Z3463*G3463)/T3463, ISTEXT('3 Model Input'!E$61),"Missing",'3 Model Input'!E$61=6,(AA3463*G3463)/T3463))</f>
        <v>Blank</v>
      </c>
      <c r="AD3463" s="202" t="str">
        <f t="shared" si="567"/>
        <v>Blank</v>
      </c>
      <c r="AE3463" s="202" t="str">
        <f t="shared" si="568"/>
        <v>Blank</v>
      </c>
      <c r="AF3463" s="217" t="str">
        <f t="shared" si="569"/>
        <v>Blank</v>
      </c>
      <c r="AG3463" s="9" t="str" cm="1">
        <f t="array" ref="AG3463">_xlfn.IFS(ISNUMBER(AC3463), "", ISNUMBER(SEARCH("Blank", AC3463)), "", ISERROR(AC3463), "Bad input on tab 3")</f>
        <v/>
      </c>
    </row>
    <row r="3464" spans="2:33" ht="15" customHeight="1" x14ac:dyDescent="0.75">
      <c r="B3464" s="205" t="str">
        <f>'5 Driver Data'!B3464</f>
        <v>3456</v>
      </c>
      <c r="C3464" s="193">
        <f>'5 Driver Data'!C3464</f>
        <v>0</v>
      </c>
      <c r="D3464" s="192">
        <f>'5 Driver Data'!D3464</f>
        <v>0</v>
      </c>
      <c r="E3464" s="191">
        <f>'5 Driver Data'!E3464</f>
        <v>0</v>
      </c>
      <c r="F3464" s="191">
        <f>'5 Driver Data'!F3464</f>
        <v>0</v>
      </c>
      <c r="G3464" s="191">
        <f>'5 Driver Data'!G3464</f>
        <v>0</v>
      </c>
      <c r="H3464" s="191">
        <f>'5 Driver Data'!H3464</f>
        <v>0</v>
      </c>
      <c r="I3464" s="191">
        <f>'5 Driver Data'!I3464</f>
        <v>0</v>
      </c>
      <c r="J3464" s="191">
        <f>'5 Driver Data'!J3464</f>
        <v>0</v>
      </c>
      <c r="K3464" s="206">
        <f>'5 Driver Data'!K3464</f>
        <v>0</v>
      </c>
      <c r="L3464" s="1"/>
      <c r="M3464" s="216" t="str">
        <f>IF(D3464=0,"Blank",'3 Model Input'!E$44*'3 Model Input'!E$45)</f>
        <v>Blank</v>
      </c>
      <c r="N3464" s="197" t="str">
        <f t="shared" si="560"/>
        <v>Blank</v>
      </c>
      <c r="O3464" s="197" t="str">
        <f>IF(D3464=0,"Blank",'3 Model Input'!E$49*(1-'3 Model Input'!E$51))</f>
        <v>Blank</v>
      </c>
      <c r="P3464" s="197" t="str">
        <f t="shared" si="561"/>
        <v>Blank</v>
      </c>
      <c r="Q3464" s="197" t="str">
        <f>IF(D3464=0,"Blank",IF(D3464="BEV",E3464*(1-'3 Model Input'!E$54), E3464))</f>
        <v>Blank</v>
      </c>
      <c r="R3464" s="198" t="str">
        <f>IF(D3464=0,"Blank",IF(D3464="PHEV",F3464/G3464,F3464*(1-'3 Model Input'!E$54)/G3464))</f>
        <v>Blank</v>
      </c>
      <c r="S3464" s="198" t="str">
        <f>IF(D3464=0,"Blank",IF(D3464="PHEV",MIN(M3464,E3464),MIN(M3464,(E3464*(1-'3 Model Input'!E$54)))))</f>
        <v>Blank</v>
      </c>
      <c r="T3464" s="217" t="str">
        <f t="shared" si="562"/>
        <v>Blank</v>
      </c>
      <c r="U3464" s="89"/>
      <c r="V3464" s="216" t="str">
        <f>IF(D3464=0,"Blank",P3464*'3 Model Input'!E$50)</f>
        <v>Blank</v>
      </c>
      <c r="W3464" s="197" t="str">
        <f t="shared" si="563"/>
        <v>Blank</v>
      </c>
      <c r="X3464" s="197" t="str">
        <f t="shared" si="564"/>
        <v>Blank</v>
      </c>
      <c r="Y3464" s="197" t="str">
        <f t="shared" si="565"/>
        <v>Blank</v>
      </c>
      <c r="Z3464" s="197" t="str">
        <f t="shared" si="566"/>
        <v>Blank</v>
      </c>
      <c r="AA3464" s="223" t="str" cm="1">
        <f t="array" ref="AA3464">_xlfn.IFS(ISTEXT('3 Model Input'!F$70),"Missing",ISTEXT('3 Model Input'!I$70),"Missing",ISNUMBER('3 Model Input'!K$70),'3 Model Input'!K$70*P3464)</f>
        <v>Missing</v>
      </c>
      <c r="AB3464" s="89"/>
      <c r="AC3464" s="227" t="str" cm="1">
        <f t="array" ref="AC3464">IF(D3464=0,"Blank",_xlfn.IFS('3 Model Input'!E$61=1,(V3464*G3464)/T3464,'3 Model Input'!E$61=2,(W3464*G3464)/T3464,'3 Model Input'!E$61=3,(X3464*G3464)/T3464,'3 Model Input'!E$61=4,(Y3464*G3464)/T3464,'3 Model Input'!E$61=5,(Z3464*G3464)/T3464, ISTEXT('3 Model Input'!E$61),"Missing",'3 Model Input'!E$61=6,(AA3464*G3464)/T3464))</f>
        <v>Blank</v>
      </c>
      <c r="AD3464" s="202" t="str">
        <f t="shared" si="567"/>
        <v>Blank</v>
      </c>
      <c r="AE3464" s="202" t="str">
        <f t="shared" si="568"/>
        <v>Blank</v>
      </c>
      <c r="AF3464" s="217" t="str">
        <f t="shared" si="569"/>
        <v>Blank</v>
      </c>
      <c r="AG3464" s="9" t="str" cm="1">
        <f t="array" ref="AG3464">_xlfn.IFS(ISNUMBER(AC3464), "", ISNUMBER(SEARCH("Blank", AC3464)), "", ISERROR(AC3464), "Bad input on tab 3")</f>
        <v/>
      </c>
    </row>
    <row r="3465" spans="2:33" ht="15" customHeight="1" x14ac:dyDescent="0.75">
      <c r="B3465" s="205" t="str">
        <f>'5 Driver Data'!B3465</f>
        <v>3457</v>
      </c>
      <c r="C3465" s="193">
        <f>'5 Driver Data'!C3465</f>
        <v>0</v>
      </c>
      <c r="D3465" s="192">
        <f>'5 Driver Data'!D3465</f>
        <v>0</v>
      </c>
      <c r="E3465" s="191">
        <f>'5 Driver Data'!E3465</f>
        <v>0</v>
      </c>
      <c r="F3465" s="191">
        <f>'5 Driver Data'!F3465</f>
        <v>0</v>
      </c>
      <c r="G3465" s="191">
        <f>'5 Driver Data'!G3465</f>
        <v>0</v>
      </c>
      <c r="H3465" s="191">
        <f>'5 Driver Data'!H3465</f>
        <v>0</v>
      </c>
      <c r="I3465" s="191">
        <f>'5 Driver Data'!I3465</f>
        <v>0</v>
      </c>
      <c r="J3465" s="191">
        <f>'5 Driver Data'!J3465</f>
        <v>0</v>
      </c>
      <c r="K3465" s="206">
        <f>'5 Driver Data'!K3465</f>
        <v>0</v>
      </c>
      <c r="L3465" s="1"/>
      <c r="M3465" s="216" t="str">
        <f>IF(D3465=0,"Blank",'3 Model Input'!E$44*'3 Model Input'!E$45)</f>
        <v>Blank</v>
      </c>
      <c r="N3465" s="197" t="str">
        <f t="shared" si="560"/>
        <v>Blank</v>
      </c>
      <c r="O3465" s="197" t="str">
        <f>IF(D3465=0,"Blank",'3 Model Input'!E$49*(1-'3 Model Input'!E$51))</f>
        <v>Blank</v>
      </c>
      <c r="P3465" s="197" t="str">
        <f t="shared" si="561"/>
        <v>Blank</v>
      </c>
      <c r="Q3465" s="197" t="str">
        <f>IF(D3465=0,"Blank",IF(D3465="BEV",E3465*(1-'3 Model Input'!E$54), E3465))</f>
        <v>Blank</v>
      </c>
      <c r="R3465" s="198" t="str">
        <f>IF(D3465=0,"Blank",IF(D3465="PHEV",F3465/G3465,F3465*(1-'3 Model Input'!E$54)/G3465))</f>
        <v>Blank</v>
      </c>
      <c r="S3465" s="198" t="str">
        <f>IF(D3465=0,"Blank",IF(D3465="PHEV",MIN(M3465,E3465),MIN(M3465,(E3465*(1-'3 Model Input'!E$54)))))</f>
        <v>Blank</v>
      </c>
      <c r="T3465" s="217" t="str">
        <f t="shared" si="562"/>
        <v>Blank</v>
      </c>
      <c r="U3465" s="89"/>
      <c r="V3465" s="216" t="str">
        <f>IF(D3465=0,"Blank",P3465*'3 Model Input'!E$50)</f>
        <v>Blank</v>
      </c>
      <c r="W3465" s="197" t="str">
        <f t="shared" si="563"/>
        <v>Blank</v>
      </c>
      <c r="X3465" s="197" t="str">
        <f t="shared" si="564"/>
        <v>Blank</v>
      </c>
      <c r="Y3465" s="197" t="str">
        <f t="shared" si="565"/>
        <v>Blank</v>
      </c>
      <c r="Z3465" s="197" t="str">
        <f t="shared" si="566"/>
        <v>Blank</v>
      </c>
      <c r="AA3465" s="223" t="str" cm="1">
        <f t="array" ref="AA3465">_xlfn.IFS(ISTEXT('3 Model Input'!F$70),"Missing",ISTEXT('3 Model Input'!I$70),"Missing",ISNUMBER('3 Model Input'!K$70),'3 Model Input'!K$70*P3465)</f>
        <v>Missing</v>
      </c>
      <c r="AB3465" s="89"/>
      <c r="AC3465" s="227" t="str" cm="1">
        <f t="array" ref="AC3465">IF(D3465=0,"Blank",_xlfn.IFS('3 Model Input'!E$61=1,(V3465*G3465)/T3465,'3 Model Input'!E$61=2,(W3465*G3465)/T3465,'3 Model Input'!E$61=3,(X3465*G3465)/T3465,'3 Model Input'!E$61=4,(Y3465*G3465)/T3465,'3 Model Input'!E$61=5,(Z3465*G3465)/T3465, ISTEXT('3 Model Input'!E$61),"Missing",'3 Model Input'!E$61=6,(AA3465*G3465)/T3465))</f>
        <v>Blank</v>
      </c>
      <c r="AD3465" s="202" t="str">
        <f t="shared" si="567"/>
        <v>Blank</v>
      </c>
      <c r="AE3465" s="202" t="str">
        <f t="shared" si="568"/>
        <v>Blank</v>
      </c>
      <c r="AF3465" s="217" t="str">
        <f t="shared" si="569"/>
        <v>Blank</v>
      </c>
      <c r="AG3465" s="9" t="str" cm="1">
        <f t="array" ref="AG3465">_xlfn.IFS(ISNUMBER(AC3465), "", ISNUMBER(SEARCH("Blank", AC3465)), "", ISERROR(AC3465), "Bad input on tab 3")</f>
        <v/>
      </c>
    </row>
    <row r="3466" spans="2:33" ht="15" customHeight="1" x14ac:dyDescent="0.75">
      <c r="B3466" s="205" t="str">
        <f>'5 Driver Data'!B3466</f>
        <v>3458</v>
      </c>
      <c r="C3466" s="193">
        <f>'5 Driver Data'!C3466</f>
        <v>0</v>
      </c>
      <c r="D3466" s="192">
        <f>'5 Driver Data'!D3466</f>
        <v>0</v>
      </c>
      <c r="E3466" s="191">
        <f>'5 Driver Data'!E3466</f>
        <v>0</v>
      </c>
      <c r="F3466" s="191">
        <f>'5 Driver Data'!F3466</f>
        <v>0</v>
      </c>
      <c r="G3466" s="191">
        <f>'5 Driver Data'!G3466</f>
        <v>0</v>
      </c>
      <c r="H3466" s="191">
        <f>'5 Driver Data'!H3466</f>
        <v>0</v>
      </c>
      <c r="I3466" s="191">
        <f>'5 Driver Data'!I3466</f>
        <v>0</v>
      </c>
      <c r="J3466" s="191">
        <f>'5 Driver Data'!J3466</f>
        <v>0</v>
      </c>
      <c r="K3466" s="206">
        <f>'5 Driver Data'!K3466</f>
        <v>0</v>
      </c>
      <c r="L3466" s="1"/>
      <c r="M3466" s="216" t="str">
        <f>IF(D3466=0,"Blank",'3 Model Input'!E$44*'3 Model Input'!E$45)</f>
        <v>Blank</v>
      </c>
      <c r="N3466" s="197" t="str">
        <f t="shared" si="560"/>
        <v>Blank</v>
      </c>
      <c r="O3466" s="197" t="str">
        <f>IF(D3466=0,"Blank",'3 Model Input'!E$49*(1-'3 Model Input'!E$51))</f>
        <v>Blank</v>
      </c>
      <c r="P3466" s="197" t="str">
        <f t="shared" si="561"/>
        <v>Blank</v>
      </c>
      <c r="Q3466" s="197" t="str">
        <f>IF(D3466=0,"Blank",IF(D3466="BEV",E3466*(1-'3 Model Input'!E$54), E3466))</f>
        <v>Blank</v>
      </c>
      <c r="R3466" s="198" t="str">
        <f>IF(D3466=0,"Blank",IF(D3466="PHEV",F3466/G3466,F3466*(1-'3 Model Input'!E$54)/G3466))</f>
        <v>Blank</v>
      </c>
      <c r="S3466" s="198" t="str">
        <f>IF(D3466=0,"Blank",IF(D3466="PHEV",MIN(M3466,E3466),MIN(M3466,(E3466*(1-'3 Model Input'!E$54)))))</f>
        <v>Blank</v>
      </c>
      <c r="T3466" s="217" t="str">
        <f t="shared" si="562"/>
        <v>Blank</v>
      </c>
      <c r="U3466" s="89"/>
      <c r="V3466" s="216" t="str">
        <f>IF(D3466=0,"Blank",P3466*'3 Model Input'!E$50)</f>
        <v>Blank</v>
      </c>
      <c r="W3466" s="197" t="str">
        <f t="shared" si="563"/>
        <v>Blank</v>
      </c>
      <c r="X3466" s="197" t="str">
        <f t="shared" si="564"/>
        <v>Blank</v>
      </c>
      <c r="Y3466" s="197" t="str">
        <f t="shared" si="565"/>
        <v>Blank</v>
      </c>
      <c r="Z3466" s="197" t="str">
        <f t="shared" si="566"/>
        <v>Blank</v>
      </c>
      <c r="AA3466" s="223" t="str" cm="1">
        <f t="array" ref="AA3466">_xlfn.IFS(ISTEXT('3 Model Input'!F$70),"Missing",ISTEXT('3 Model Input'!I$70),"Missing",ISNUMBER('3 Model Input'!K$70),'3 Model Input'!K$70*P3466)</f>
        <v>Missing</v>
      </c>
      <c r="AB3466" s="89"/>
      <c r="AC3466" s="227" t="str" cm="1">
        <f t="array" ref="AC3466">IF(D3466=0,"Blank",_xlfn.IFS('3 Model Input'!E$61=1,(V3466*G3466)/T3466,'3 Model Input'!E$61=2,(W3466*G3466)/T3466,'3 Model Input'!E$61=3,(X3466*G3466)/T3466,'3 Model Input'!E$61=4,(Y3466*G3466)/T3466,'3 Model Input'!E$61=5,(Z3466*G3466)/T3466, ISTEXT('3 Model Input'!E$61),"Missing",'3 Model Input'!E$61=6,(AA3466*G3466)/T3466))</f>
        <v>Blank</v>
      </c>
      <c r="AD3466" s="202" t="str">
        <f t="shared" si="567"/>
        <v>Blank</v>
      </c>
      <c r="AE3466" s="202" t="str">
        <f t="shared" si="568"/>
        <v>Blank</v>
      </c>
      <c r="AF3466" s="217" t="str">
        <f t="shared" si="569"/>
        <v>Blank</v>
      </c>
      <c r="AG3466" s="9" t="str" cm="1">
        <f t="array" ref="AG3466">_xlfn.IFS(ISNUMBER(AC3466), "", ISNUMBER(SEARCH("Blank", AC3466)), "", ISERROR(AC3466), "Bad input on tab 3")</f>
        <v/>
      </c>
    </row>
    <row r="3467" spans="2:33" ht="15" customHeight="1" x14ac:dyDescent="0.75">
      <c r="B3467" s="205" t="str">
        <f>'5 Driver Data'!B3467</f>
        <v>3459</v>
      </c>
      <c r="C3467" s="193">
        <f>'5 Driver Data'!C3467</f>
        <v>0</v>
      </c>
      <c r="D3467" s="192">
        <f>'5 Driver Data'!D3467</f>
        <v>0</v>
      </c>
      <c r="E3467" s="191">
        <f>'5 Driver Data'!E3467</f>
        <v>0</v>
      </c>
      <c r="F3467" s="191">
        <f>'5 Driver Data'!F3467</f>
        <v>0</v>
      </c>
      <c r="G3467" s="191">
        <f>'5 Driver Data'!G3467</f>
        <v>0</v>
      </c>
      <c r="H3467" s="191">
        <f>'5 Driver Data'!H3467</f>
        <v>0</v>
      </c>
      <c r="I3467" s="191">
        <f>'5 Driver Data'!I3467</f>
        <v>0</v>
      </c>
      <c r="J3467" s="191">
        <f>'5 Driver Data'!J3467</f>
        <v>0</v>
      </c>
      <c r="K3467" s="206">
        <f>'5 Driver Data'!K3467</f>
        <v>0</v>
      </c>
      <c r="L3467" s="1"/>
      <c r="M3467" s="216" t="str">
        <f>IF(D3467=0,"Blank",'3 Model Input'!E$44*'3 Model Input'!E$45)</f>
        <v>Blank</v>
      </c>
      <c r="N3467" s="197" t="str">
        <f t="shared" si="560"/>
        <v>Blank</v>
      </c>
      <c r="O3467" s="197" t="str">
        <f>IF(D3467=0,"Blank",'3 Model Input'!E$49*(1-'3 Model Input'!E$51))</f>
        <v>Blank</v>
      </c>
      <c r="P3467" s="197" t="str">
        <f t="shared" si="561"/>
        <v>Blank</v>
      </c>
      <c r="Q3467" s="197" t="str">
        <f>IF(D3467=0,"Blank",IF(D3467="BEV",E3467*(1-'3 Model Input'!E$54), E3467))</f>
        <v>Blank</v>
      </c>
      <c r="R3467" s="198" t="str">
        <f>IF(D3467=0,"Blank",IF(D3467="PHEV",F3467/G3467,F3467*(1-'3 Model Input'!E$54)/G3467))</f>
        <v>Blank</v>
      </c>
      <c r="S3467" s="198" t="str">
        <f>IF(D3467=0,"Blank",IF(D3467="PHEV",MIN(M3467,E3467),MIN(M3467,(E3467*(1-'3 Model Input'!E$54)))))</f>
        <v>Blank</v>
      </c>
      <c r="T3467" s="217" t="str">
        <f t="shared" si="562"/>
        <v>Blank</v>
      </c>
      <c r="U3467" s="89"/>
      <c r="V3467" s="216" t="str">
        <f>IF(D3467=0,"Blank",P3467*'3 Model Input'!E$50)</f>
        <v>Blank</v>
      </c>
      <c r="W3467" s="197" t="str">
        <f t="shared" si="563"/>
        <v>Blank</v>
      </c>
      <c r="X3467" s="197" t="str">
        <f t="shared" si="564"/>
        <v>Blank</v>
      </c>
      <c r="Y3467" s="197" t="str">
        <f t="shared" si="565"/>
        <v>Blank</v>
      </c>
      <c r="Z3467" s="197" t="str">
        <f t="shared" si="566"/>
        <v>Blank</v>
      </c>
      <c r="AA3467" s="223" t="str" cm="1">
        <f t="array" ref="AA3467">_xlfn.IFS(ISTEXT('3 Model Input'!F$70),"Missing",ISTEXT('3 Model Input'!I$70),"Missing",ISNUMBER('3 Model Input'!K$70),'3 Model Input'!K$70*P3467)</f>
        <v>Missing</v>
      </c>
      <c r="AB3467" s="89"/>
      <c r="AC3467" s="227" t="str" cm="1">
        <f t="array" ref="AC3467">IF(D3467=0,"Blank",_xlfn.IFS('3 Model Input'!E$61=1,(V3467*G3467)/T3467,'3 Model Input'!E$61=2,(W3467*G3467)/T3467,'3 Model Input'!E$61=3,(X3467*G3467)/T3467,'3 Model Input'!E$61=4,(Y3467*G3467)/T3467,'3 Model Input'!E$61=5,(Z3467*G3467)/T3467, ISTEXT('3 Model Input'!E$61),"Missing",'3 Model Input'!E$61=6,(AA3467*G3467)/T3467))</f>
        <v>Blank</v>
      </c>
      <c r="AD3467" s="202" t="str">
        <f t="shared" si="567"/>
        <v>Blank</v>
      </c>
      <c r="AE3467" s="202" t="str">
        <f t="shared" si="568"/>
        <v>Blank</v>
      </c>
      <c r="AF3467" s="217" t="str">
        <f t="shared" si="569"/>
        <v>Blank</v>
      </c>
      <c r="AG3467" s="9" t="str" cm="1">
        <f t="array" ref="AG3467">_xlfn.IFS(ISNUMBER(AC3467), "", ISNUMBER(SEARCH("Blank", AC3467)), "", ISERROR(AC3467), "Bad input on tab 3")</f>
        <v/>
      </c>
    </row>
    <row r="3468" spans="2:33" ht="15" customHeight="1" x14ac:dyDescent="0.75">
      <c r="B3468" s="205" t="str">
        <f>'5 Driver Data'!B3468</f>
        <v>3460</v>
      </c>
      <c r="C3468" s="193">
        <f>'5 Driver Data'!C3468</f>
        <v>0</v>
      </c>
      <c r="D3468" s="192">
        <f>'5 Driver Data'!D3468</f>
        <v>0</v>
      </c>
      <c r="E3468" s="191">
        <f>'5 Driver Data'!E3468</f>
        <v>0</v>
      </c>
      <c r="F3468" s="191">
        <f>'5 Driver Data'!F3468</f>
        <v>0</v>
      </c>
      <c r="G3468" s="191">
        <f>'5 Driver Data'!G3468</f>
        <v>0</v>
      </c>
      <c r="H3468" s="191">
        <f>'5 Driver Data'!H3468</f>
        <v>0</v>
      </c>
      <c r="I3468" s="191">
        <f>'5 Driver Data'!I3468</f>
        <v>0</v>
      </c>
      <c r="J3468" s="191">
        <f>'5 Driver Data'!J3468</f>
        <v>0</v>
      </c>
      <c r="K3468" s="206">
        <f>'5 Driver Data'!K3468</f>
        <v>0</v>
      </c>
      <c r="L3468" s="1"/>
      <c r="M3468" s="216" t="str">
        <f>IF(D3468=0,"Blank",'3 Model Input'!E$44*'3 Model Input'!E$45)</f>
        <v>Blank</v>
      </c>
      <c r="N3468" s="197" t="str">
        <f t="shared" si="560"/>
        <v>Blank</v>
      </c>
      <c r="O3468" s="197" t="str">
        <f>IF(D3468=0,"Blank",'3 Model Input'!E$49*(1-'3 Model Input'!E$51))</f>
        <v>Blank</v>
      </c>
      <c r="P3468" s="197" t="str">
        <f t="shared" si="561"/>
        <v>Blank</v>
      </c>
      <c r="Q3468" s="197" t="str">
        <f>IF(D3468=0,"Blank",IF(D3468="BEV",E3468*(1-'3 Model Input'!E$54), E3468))</f>
        <v>Blank</v>
      </c>
      <c r="R3468" s="198" t="str">
        <f>IF(D3468=0,"Blank",IF(D3468="PHEV",F3468/G3468,F3468*(1-'3 Model Input'!E$54)/G3468))</f>
        <v>Blank</v>
      </c>
      <c r="S3468" s="198" t="str">
        <f>IF(D3468=0,"Blank",IF(D3468="PHEV",MIN(M3468,E3468),MIN(M3468,(E3468*(1-'3 Model Input'!E$54)))))</f>
        <v>Blank</v>
      </c>
      <c r="T3468" s="217" t="str">
        <f t="shared" si="562"/>
        <v>Blank</v>
      </c>
      <c r="U3468" s="89"/>
      <c r="V3468" s="216" t="str">
        <f>IF(D3468=0,"Blank",P3468*'3 Model Input'!E$50)</f>
        <v>Blank</v>
      </c>
      <c r="W3468" s="197" t="str">
        <f t="shared" si="563"/>
        <v>Blank</v>
      </c>
      <c r="X3468" s="197" t="str">
        <f t="shared" si="564"/>
        <v>Blank</v>
      </c>
      <c r="Y3468" s="197" t="str">
        <f t="shared" si="565"/>
        <v>Blank</v>
      </c>
      <c r="Z3468" s="197" t="str">
        <f t="shared" si="566"/>
        <v>Blank</v>
      </c>
      <c r="AA3468" s="223" t="str" cm="1">
        <f t="array" ref="AA3468">_xlfn.IFS(ISTEXT('3 Model Input'!F$70),"Missing",ISTEXT('3 Model Input'!I$70),"Missing",ISNUMBER('3 Model Input'!K$70),'3 Model Input'!K$70*P3468)</f>
        <v>Missing</v>
      </c>
      <c r="AB3468" s="89"/>
      <c r="AC3468" s="227" t="str" cm="1">
        <f t="array" ref="AC3468">IF(D3468=0,"Blank",_xlfn.IFS('3 Model Input'!E$61=1,(V3468*G3468)/T3468,'3 Model Input'!E$61=2,(W3468*G3468)/T3468,'3 Model Input'!E$61=3,(X3468*G3468)/T3468,'3 Model Input'!E$61=4,(Y3468*G3468)/T3468,'3 Model Input'!E$61=5,(Z3468*G3468)/T3468, ISTEXT('3 Model Input'!E$61),"Missing",'3 Model Input'!E$61=6,(AA3468*G3468)/T3468))</f>
        <v>Blank</v>
      </c>
      <c r="AD3468" s="202" t="str">
        <f t="shared" si="567"/>
        <v>Blank</v>
      </c>
      <c r="AE3468" s="202" t="str">
        <f t="shared" si="568"/>
        <v>Blank</v>
      </c>
      <c r="AF3468" s="217" t="str">
        <f t="shared" si="569"/>
        <v>Blank</v>
      </c>
      <c r="AG3468" s="9" t="str" cm="1">
        <f t="array" ref="AG3468">_xlfn.IFS(ISNUMBER(AC3468), "", ISNUMBER(SEARCH("Blank", AC3468)), "", ISERROR(AC3468), "Bad input on tab 3")</f>
        <v/>
      </c>
    </row>
    <row r="3469" spans="2:33" ht="15" customHeight="1" x14ac:dyDescent="0.75">
      <c r="B3469" s="205" t="str">
        <f>'5 Driver Data'!B3469</f>
        <v>3461</v>
      </c>
      <c r="C3469" s="193">
        <f>'5 Driver Data'!C3469</f>
        <v>0</v>
      </c>
      <c r="D3469" s="192">
        <f>'5 Driver Data'!D3469</f>
        <v>0</v>
      </c>
      <c r="E3469" s="191">
        <f>'5 Driver Data'!E3469</f>
        <v>0</v>
      </c>
      <c r="F3469" s="191">
        <f>'5 Driver Data'!F3469</f>
        <v>0</v>
      </c>
      <c r="G3469" s="191">
        <f>'5 Driver Data'!G3469</f>
        <v>0</v>
      </c>
      <c r="H3469" s="191">
        <f>'5 Driver Data'!H3469</f>
        <v>0</v>
      </c>
      <c r="I3469" s="191">
        <f>'5 Driver Data'!I3469</f>
        <v>0</v>
      </c>
      <c r="J3469" s="191">
        <f>'5 Driver Data'!J3469</f>
        <v>0</v>
      </c>
      <c r="K3469" s="206">
        <f>'5 Driver Data'!K3469</f>
        <v>0</v>
      </c>
      <c r="L3469" s="1"/>
      <c r="M3469" s="216" t="str">
        <f>IF(D3469=0,"Blank",'3 Model Input'!E$44*'3 Model Input'!E$45)</f>
        <v>Blank</v>
      </c>
      <c r="N3469" s="197" t="str">
        <f t="shared" si="560"/>
        <v>Blank</v>
      </c>
      <c r="O3469" s="197" t="str">
        <f>IF(D3469=0,"Blank",'3 Model Input'!E$49*(1-'3 Model Input'!E$51))</f>
        <v>Blank</v>
      </c>
      <c r="P3469" s="197" t="str">
        <f t="shared" si="561"/>
        <v>Blank</v>
      </c>
      <c r="Q3469" s="197" t="str">
        <f>IF(D3469=0,"Blank",IF(D3469="BEV",E3469*(1-'3 Model Input'!E$54), E3469))</f>
        <v>Blank</v>
      </c>
      <c r="R3469" s="198" t="str">
        <f>IF(D3469=0,"Blank",IF(D3469="PHEV",F3469/G3469,F3469*(1-'3 Model Input'!E$54)/G3469))</f>
        <v>Blank</v>
      </c>
      <c r="S3469" s="198" t="str">
        <f>IF(D3469=0,"Blank",IF(D3469="PHEV",MIN(M3469,E3469),MIN(M3469,(E3469*(1-'3 Model Input'!E$54)))))</f>
        <v>Blank</v>
      </c>
      <c r="T3469" s="217" t="str">
        <f t="shared" si="562"/>
        <v>Blank</v>
      </c>
      <c r="U3469" s="89"/>
      <c r="V3469" s="216" t="str">
        <f>IF(D3469=0,"Blank",P3469*'3 Model Input'!E$50)</f>
        <v>Blank</v>
      </c>
      <c r="W3469" s="197" t="str">
        <f t="shared" si="563"/>
        <v>Blank</v>
      </c>
      <c r="X3469" s="197" t="str">
        <f t="shared" si="564"/>
        <v>Blank</v>
      </c>
      <c r="Y3469" s="197" t="str">
        <f t="shared" si="565"/>
        <v>Blank</v>
      </c>
      <c r="Z3469" s="197" t="str">
        <f t="shared" si="566"/>
        <v>Blank</v>
      </c>
      <c r="AA3469" s="223" t="str" cm="1">
        <f t="array" ref="AA3469">_xlfn.IFS(ISTEXT('3 Model Input'!F$70),"Missing",ISTEXT('3 Model Input'!I$70),"Missing",ISNUMBER('3 Model Input'!K$70),'3 Model Input'!K$70*P3469)</f>
        <v>Missing</v>
      </c>
      <c r="AB3469" s="89"/>
      <c r="AC3469" s="227" t="str" cm="1">
        <f t="array" ref="AC3469">IF(D3469=0,"Blank",_xlfn.IFS('3 Model Input'!E$61=1,(V3469*G3469)/T3469,'3 Model Input'!E$61=2,(W3469*G3469)/T3469,'3 Model Input'!E$61=3,(X3469*G3469)/T3469,'3 Model Input'!E$61=4,(Y3469*G3469)/T3469,'3 Model Input'!E$61=5,(Z3469*G3469)/T3469, ISTEXT('3 Model Input'!E$61),"Missing",'3 Model Input'!E$61=6,(AA3469*G3469)/T3469))</f>
        <v>Blank</v>
      </c>
      <c r="AD3469" s="202" t="str">
        <f t="shared" si="567"/>
        <v>Blank</v>
      </c>
      <c r="AE3469" s="202" t="str">
        <f t="shared" si="568"/>
        <v>Blank</v>
      </c>
      <c r="AF3469" s="217" t="str">
        <f t="shared" si="569"/>
        <v>Blank</v>
      </c>
      <c r="AG3469" s="9" t="str" cm="1">
        <f t="array" ref="AG3469">_xlfn.IFS(ISNUMBER(AC3469), "", ISNUMBER(SEARCH("Blank", AC3469)), "", ISERROR(AC3469), "Bad input on tab 3")</f>
        <v/>
      </c>
    </row>
    <row r="3470" spans="2:33" ht="15" customHeight="1" x14ac:dyDescent="0.75">
      <c r="B3470" s="205" t="str">
        <f>'5 Driver Data'!B3470</f>
        <v>3462</v>
      </c>
      <c r="C3470" s="193">
        <f>'5 Driver Data'!C3470</f>
        <v>0</v>
      </c>
      <c r="D3470" s="192">
        <f>'5 Driver Data'!D3470</f>
        <v>0</v>
      </c>
      <c r="E3470" s="191">
        <f>'5 Driver Data'!E3470</f>
        <v>0</v>
      </c>
      <c r="F3470" s="191">
        <f>'5 Driver Data'!F3470</f>
        <v>0</v>
      </c>
      <c r="G3470" s="191">
        <f>'5 Driver Data'!G3470</f>
        <v>0</v>
      </c>
      <c r="H3470" s="191">
        <f>'5 Driver Data'!H3470</f>
        <v>0</v>
      </c>
      <c r="I3470" s="191">
        <f>'5 Driver Data'!I3470</f>
        <v>0</v>
      </c>
      <c r="J3470" s="191">
        <f>'5 Driver Data'!J3470</f>
        <v>0</v>
      </c>
      <c r="K3470" s="206">
        <f>'5 Driver Data'!K3470</f>
        <v>0</v>
      </c>
      <c r="L3470" s="1"/>
      <c r="M3470" s="216" t="str">
        <f>IF(D3470=0,"Blank",'3 Model Input'!E$44*'3 Model Input'!E$45)</f>
        <v>Blank</v>
      </c>
      <c r="N3470" s="197" t="str">
        <f t="shared" si="560"/>
        <v>Blank</v>
      </c>
      <c r="O3470" s="197" t="str">
        <f>IF(D3470=0,"Blank",'3 Model Input'!E$49*(1-'3 Model Input'!E$51))</f>
        <v>Blank</v>
      </c>
      <c r="P3470" s="197" t="str">
        <f t="shared" si="561"/>
        <v>Blank</v>
      </c>
      <c r="Q3470" s="197" t="str">
        <f>IF(D3470=0,"Blank",IF(D3470="BEV",E3470*(1-'3 Model Input'!E$54), E3470))</f>
        <v>Blank</v>
      </c>
      <c r="R3470" s="198" t="str">
        <f>IF(D3470=0,"Blank",IF(D3470="PHEV",F3470/G3470,F3470*(1-'3 Model Input'!E$54)/G3470))</f>
        <v>Blank</v>
      </c>
      <c r="S3470" s="198" t="str">
        <f>IF(D3470=0,"Blank",IF(D3470="PHEV",MIN(M3470,E3470),MIN(M3470,(E3470*(1-'3 Model Input'!E$54)))))</f>
        <v>Blank</v>
      </c>
      <c r="T3470" s="217" t="str">
        <f t="shared" si="562"/>
        <v>Blank</v>
      </c>
      <c r="U3470" s="89"/>
      <c r="V3470" s="216" t="str">
        <f>IF(D3470=0,"Blank",P3470*'3 Model Input'!E$50)</f>
        <v>Blank</v>
      </c>
      <c r="W3470" s="197" t="str">
        <f t="shared" si="563"/>
        <v>Blank</v>
      </c>
      <c r="X3470" s="197" t="str">
        <f t="shared" si="564"/>
        <v>Blank</v>
      </c>
      <c r="Y3470" s="197" t="str">
        <f t="shared" si="565"/>
        <v>Blank</v>
      </c>
      <c r="Z3470" s="197" t="str">
        <f t="shared" si="566"/>
        <v>Blank</v>
      </c>
      <c r="AA3470" s="223" t="str" cm="1">
        <f t="array" ref="AA3470">_xlfn.IFS(ISTEXT('3 Model Input'!F$70),"Missing",ISTEXT('3 Model Input'!I$70),"Missing",ISNUMBER('3 Model Input'!K$70),'3 Model Input'!K$70*P3470)</f>
        <v>Missing</v>
      </c>
      <c r="AB3470" s="89"/>
      <c r="AC3470" s="227" t="str" cm="1">
        <f t="array" ref="AC3470">IF(D3470=0,"Blank",_xlfn.IFS('3 Model Input'!E$61=1,(V3470*G3470)/T3470,'3 Model Input'!E$61=2,(W3470*G3470)/T3470,'3 Model Input'!E$61=3,(X3470*G3470)/T3470,'3 Model Input'!E$61=4,(Y3470*G3470)/T3470,'3 Model Input'!E$61=5,(Z3470*G3470)/T3470, ISTEXT('3 Model Input'!E$61),"Missing",'3 Model Input'!E$61=6,(AA3470*G3470)/T3470))</f>
        <v>Blank</v>
      </c>
      <c r="AD3470" s="202" t="str">
        <f t="shared" si="567"/>
        <v>Blank</v>
      </c>
      <c r="AE3470" s="202" t="str">
        <f t="shared" si="568"/>
        <v>Blank</v>
      </c>
      <c r="AF3470" s="217" t="str">
        <f t="shared" si="569"/>
        <v>Blank</v>
      </c>
      <c r="AG3470" s="9" t="str" cm="1">
        <f t="array" ref="AG3470">_xlfn.IFS(ISNUMBER(AC3470), "", ISNUMBER(SEARCH("Blank", AC3470)), "", ISERROR(AC3470), "Bad input on tab 3")</f>
        <v/>
      </c>
    </row>
    <row r="3471" spans="2:33" ht="15" customHeight="1" x14ac:dyDescent="0.75">
      <c r="B3471" s="205" t="str">
        <f>'5 Driver Data'!B3471</f>
        <v>3463</v>
      </c>
      <c r="C3471" s="193">
        <f>'5 Driver Data'!C3471</f>
        <v>0</v>
      </c>
      <c r="D3471" s="192">
        <f>'5 Driver Data'!D3471</f>
        <v>0</v>
      </c>
      <c r="E3471" s="191">
        <f>'5 Driver Data'!E3471</f>
        <v>0</v>
      </c>
      <c r="F3471" s="191">
        <f>'5 Driver Data'!F3471</f>
        <v>0</v>
      </c>
      <c r="G3471" s="191">
        <f>'5 Driver Data'!G3471</f>
        <v>0</v>
      </c>
      <c r="H3471" s="191">
        <f>'5 Driver Data'!H3471</f>
        <v>0</v>
      </c>
      <c r="I3471" s="191">
        <f>'5 Driver Data'!I3471</f>
        <v>0</v>
      </c>
      <c r="J3471" s="191">
        <f>'5 Driver Data'!J3471</f>
        <v>0</v>
      </c>
      <c r="K3471" s="206">
        <f>'5 Driver Data'!K3471</f>
        <v>0</v>
      </c>
      <c r="L3471" s="1"/>
      <c r="M3471" s="216" t="str">
        <f>IF(D3471=0,"Blank",'3 Model Input'!E$44*'3 Model Input'!E$45)</f>
        <v>Blank</v>
      </c>
      <c r="N3471" s="197" t="str">
        <f t="shared" si="560"/>
        <v>Blank</v>
      </c>
      <c r="O3471" s="197" t="str">
        <f>IF(D3471=0,"Blank",'3 Model Input'!E$49*(1-'3 Model Input'!E$51))</f>
        <v>Blank</v>
      </c>
      <c r="P3471" s="197" t="str">
        <f t="shared" si="561"/>
        <v>Blank</v>
      </c>
      <c r="Q3471" s="197" t="str">
        <f>IF(D3471=0,"Blank",IF(D3471="BEV",E3471*(1-'3 Model Input'!E$54), E3471))</f>
        <v>Blank</v>
      </c>
      <c r="R3471" s="198" t="str">
        <f>IF(D3471=0,"Blank",IF(D3471="PHEV",F3471/G3471,F3471*(1-'3 Model Input'!E$54)/G3471))</f>
        <v>Blank</v>
      </c>
      <c r="S3471" s="198" t="str">
        <f>IF(D3471=0,"Blank",IF(D3471="PHEV",MIN(M3471,E3471),MIN(M3471,(E3471*(1-'3 Model Input'!E$54)))))</f>
        <v>Blank</v>
      </c>
      <c r="T3471" s="217" t="str">
        <f t="shared" si="562"/>
        <v>Blank</v>
      </c>
      <c r="U3471" s="89"/>
      <c r="V3471" s="216" t="str">
        <f>IF(D3471=0,"Blank",P3471*'3 Model Input'!E$50)</f>
        <v>Blank</v>
      </c>
      <c r="W3471" s="197" t="str">
        <f t="shared" si="563"/>
        <v>Blank</v>
      </c>
      <c r="X3471" s="197" t="str">
        <f t="shared" si="564"/>
        <v>Blank</v>
      </c>
      <c r="Y3471" s="197" t="str">
        <f t="shared" si="565"/>
        <v>Blank</v>
      </c>
      <c r="Z3471" s="197" t="str">
        <f t="shared" si="566"/>
        <v>Blank</v>
      </c>
      <c r="AA3471" s="223" t="str" cm="1">
        <f t="array" ref="AA3471">_xlfn.IFS(ISTEXT('3 Model Input'!F$70),"Missing",ISTEXT('3 Model Input'!I$70),"Missing",ISNUMBER('3 Model Input'!K$70),'3 Model Input'!K$70*P3471)</f>
        <v>Missing</v>
      </c>
      <c r="AB3471" s="89"/>
      <c r="AC3471" s="227" t="str" cm="1">
        <f t="array" ref="AC3471">IF(D3471=0,"Blank",_xlfn.IFS('3 Model Input'!E$61=1,(V3471*G3471)/T3471,'3 Model Input'!E$61=2,(W3471*G3471)/T3471,'3 Model Input'!E$61=3,(X3471*G3471)/T3471,'3 Model Input'!E$61=4,(Y3471*G3471)/T3471,'3 Model Input'!E$61=5,(Z3471*G3471)/T3471, ISTEXT('3 Model Input'!E$61),"Missing",'3 Model Input'!E$61=6,(AA3471*G3471)/T3471))</f>
        <v>Blank</v>
      </c>
      <c r="AD3471" s="202" t="str">
        <f t="shared" si="567"/>
        <v>Blank</v>
      </c>
      <c r="AE3471" s="202" t="str">
        <f t="shared" si="568"/>
        <v>Blank</v>
      </c>
      <c r="AF3471" s="217" t="str">
        <f t="shared" si="569"/>
        <v>Blank</v>
      </c>
      <c r="AG3471" s="9" t="str" cm="1">
        <f t="array" ref="AG3471">_xlfn.IFS(ISNUMBER(AC3471), "", ISNUMBER(SEARCH("Blank", AC3471)), "", ISERROR(AC3471), "Bad input on tab 3")</f>
        <v/>
      </c>
    </row>
    <row r="3472" spans="2:33" ht="15" customHeight="1" x14ac:dyDescent="0.75">
      <c r="B3472" s="205" t="str">
        <f>'5 Driver Data'!B3472</f>
        <v>3464</v>
      </c>
      <c r="C3472" s="193">
        <f>'5 Driver Data'!C3472</f>
        <v>0</v>
      </c>
      <c r="D3472" s="192">
        <f>'5 Driver Data'!D3472</f>
        <v>0</v>
      </c>
      <c r="E3472" s="191">
        <f>'5 Driver Data'!E3472</f>
        <v>0</v>
      </c>
      <c r="F3472" s="191">
        <f>'5 Driver Data'!F3472</f>
        <v>0</v>
      </c>
      <c r="G3472" s="191">
        <f>'5 Driver Data'!G3472</f>
        <v>0</v>
      </c>
      <c r="H3472" s="191">
        <f>'5 Driver Data'!H3472</f>
        <v>0</v>
      </c>
      <c r="I3472" s="191">
        <f>'5 Driver Data'!I3472</f>
        <v>0</v>
      </c>
      <c r="J3472" s="191">
        <f>'5 Driver Data'!J3472</f>
        <v>0</v>
      </c>
      <c r="K3472" s="206">
        <f>'5 Driver Data'!K3472</f>
        <v>0</v>
      </c>
      <c r="L3472" s="1"/>
      <c r="M3472" s="216" t="str">
        <f>IF(D3472=0,"Blank",'3 Model Input'!E$44*'3 Model Input'!E$45)</f>
        <v>Blank</v>
      </c>
      <c r="N3472" s="197" t="str">
        <f t="shared" si="560"/>
        <v>Blank</v>
      </c>
      <c r="O3472" s="197" t="str">
        <f>IF(D3472=0,"Blank",'3 Model Input'!E$49*(1-'3 Model Input'!E$51))</f>
        <v>Blank</v>
      </c>
      <c r="P3472" s="197" t="str">
        <f t="shared" si="561"/>
        <v>Blank</v>
      </c>
      <c r="Q3472" s="197" t="str">
        <f>IF(D3472=0,"Blank",IF(D3472="BEV",E3472*(1-'3 Model Input'!E$54), E3472))</f>
        <v>Blank</v>
      </c>
      <c r="R3472" s="198" t="str">
        <f>IF(D3472=0,"Blank",IF(D3472="PHEV",F3472/G3472,F3472*(1-'3 Model Input'!E$54)/G3472))</f>
        <v>Blank</v>
      </c>
      <c r="S3472" s="198" t="str">
        <f>IF(D3472=0,"Blank",IF(D3472="PHEV",MIN(M3472,E3472),MIN(M3472,(E3472*(1-'3 Model Input'!E$54)))))</f>
        <v>Blank</v>
      </c>
      <c r="T3472" s="217" t="str">
        <f t="shared" si="562"/>
        <v>Blank</v>
      </c>
      <c r="U3472" s="89"/>
      <c r="V3472" s="216" t="str">
        <f>IF(D3472=0,"Blank",P3472*'3 Model Input'!E$50)</f>
        <v>Blank</v>
      </c>
      <c r="W3472" s="197" t="str">
        <f t="shared" si="563"/>
        <v>Blank</v>
      </c>
      <c r="X3472" s="197" t="str">
        <f t="shared" si="564"/>
        <v>Blank</v>
      </c>
      <c r="Y3472" s="197" t="str">
        <f t="shared" si="565"/>
        <v>Blank</v>
      </c>
      <c r="Z3472" s="197" t="str">
        <f t="shared" si="566"/>
        <v>Blank</v>
      </c>
      <c r="AA3472" s="223" t="str" cm="1">
        <f t="array" ref="AA3472">_xlfn.IFS(ISTEXT('3 Model Input'!F$70),"Missing",ISTEXT('3 Model Input'!I$70),"Missing",ISNUMBER('3 Model Input'!K$70),'3 Model Input'!K$70*P3472)</f>
        <v>Missing</v>
      </c>
      <c r="AB3472" s="89"/>
      <c r="AC3472" s="227" t="str" cm="1">
        <f t="array" ref="AC3472">IF(D3472=0,"Blank",_xlfn.IFS('3 Model Input'!E$61=1,(V3472*G3472)/T3472,'3 Model Input'!E$61=2,(W3472*G3472)/T3472,'3 Model Input'!E$61=3,(X3472*G3472)/T3472,'3 Model Input'!E$61=4,(Y3472*G3472)/T3472,'3 Model Input'!E$61=5,(Z3472*G3472)/T3472, ISTEXT('3 Model Input'!E$61),"Missing",'3 Model Input'!E$61=6,(AA3472*G3472)/T3472))</f>
        <v>Blank</v>
      </c>
      <c r="AD3472" s="202" t="str">
        <f t="shared" si="567"/>
        <v>Blank</v>
      </c>
      <c r="AE3472" s="202" t="str">
        <f t="shared" si="568"/>
        <v>Blank</v>
      </c>
      <c r="AF3472" s="217" t="str">
        <f t="shared" si="569"/>
        <v>Blank</v>
      </c>
      <c r="AG3472" s="9" t="str" cm="1">
        <f t="array" ref="AG3472">_xlfn.IFS(ISNUMBER(AC3472), "", ISNUMBER(SEARCH("Blank", AC3472)), "", ISERROR(AC3472), "Bad input on tab 3")</f>
        <v/>
      </c>
    </row>
    <row r="3473" spans="2:33" ht="15" customHeight="1" x14ac:dyDescent="0.75">
      <c r="B3473" s="205" t="str">
        <f>'5 Driver Data'!B3473</f>
        <v>3465</v>
      </c>
      <c r="C3473" s="193">
        <f>'5 Driver Data'!C3473</f>
        <v>0</v>
      </c>
      <c r="D3473" s="192">
        <f>'5 Driver Data'!D3473</f>
        <v>0</v>
      </c>
      <c r="E3473" s="191">
        <f>'5 Driver Data'!E3473</f>
        <v>0</v>
      </c>
      <c r="F3473" s="191">
        <f>'5 Driver Data'!F3473</f>
        <v>0</v>
      </c>
      <c r="G3473" s="191">
        <f>'5 Driver Data'!G3473</f>
        <v>0</v>
      </c>
      <c r="H3473" s="191">
        <f>'5 Driver Data'!H3473</f>
        <v>0</v>
      </c>
      <c r="I3473" s="191">
        <f>'5 Driver Data'!I3473</f>
        <v>0</v>
      </c>
      <c r="J3473" s="191">
        <f>'5 Driver Data'!J3473</f>
        <v>0</v>
      </c>
      <c r="K3473" s="206">
        <f>'5 Driver Data'!K3473</f>
        <v>0</v>
      </c>
      <c r="L3473" s="1"/>
      <c r="M3473" s="216" t="str">
        <f>IF(D3473=0,"Blank",'3 Model Input'!E$44*'3 Model Input'!E$45)</f>
        <v>Blank</v>
      </c>
      <c r="N3473" s="197" t="str">
        <f t="shared" si="560"/>
        <v>Blank</v>
      </c>
      <c r="O3473" s="197" t="str">
        <f>IF(D3473=0,"Blank",'3 Model Input'!E$49*(1-'3 Model Input'!E$51))</f>
        <v>Blank</v>
      </c>
      <c r="P3473" s="197" t="str">
        <f t="shared" si="561"/>
        <v>Blank</v>
      </c>
      <c r="Q3473" s="197" t="str">
        <f>IF(D3473=0,"Blank",IF(D3473="BEV",E3473*(1-'3 Model Input'!E$54), E3473))</f>
        <v>Blank</v>
      </c>
      <c r="R3473" s="198" t="str">
        <f>IF(D3473=0,"Blank",IF(D3473="PHEV",F3473/G3473,F3473*(1-'3 Model Input'!E$54)/G3473))</f>
        <v>Blank</v>
      </c>
      <c r="S3473" s="198" t="str">
        <f>IF(D3473=0,"Blank",IF(D3473="PHEV",MIN(M3473,E3473),MIN(M3473,(E3473*(1-'3 Model Input'!E$54)))))</f>
        <v>Blank</v>
      </c>
      <c r="T3473" s="217" t="str">
        <f t="shared" si="562"/>
        <v>Blank</v>
      </c>
      <c r="U3473" s="89"/>
      <c r="V3473" s="216" t="str">
        <f>IF(D3473=0,"Blank",P3473*'3 Model Input'!E$50)</f>
        <v>Blank</v>
      </c>
      <c r="W3473" s="197" t="str">
        <f t="shared" si="563"/>
        <v>Blank</v>
      </c>
      <c r="X3473" s="197" t="str">
        <f t="shared" si="564"/>
        <v>Blank</v>
      </c>
      <c r="Y3473" s="197" t="str">
        <f t="shared" si="565"/>
        <v>Blank</v>
      </c>
      <c r="Z3473" s="197" t="str">
        <f t="shared" si="566"/>
        <v>Blank</v>
      </c>
      <c r="AA3473" s="223" t="str" cm="1">
        <f t="array" ref="AA3473">_xlfn.IFS(ISTEXT('3 Model Input'!F$70),"Missing",ISTEXT('3 Model Input'!I$70),"Missing",ISNUMBER('3 Model Input'!K$70),'3 Model Input'!K$70*P3473)</f>
        <v>Missing</v>
      </c>
      <c r="AB3473" s="89"/>
      <c r="AC3473" s="227" t="str" cm="1">
        <f t="array" ref="AC3473">IF(D3473=0,"Blank",_xlfn.IFS('3 Model Input'!E$61=1,(V3473*G3473)/T3473,'3 Model Input'!E$61=2,(W3473*G3473)/T3473,'3 Model Input'!E$61=3,(X3473*G3473)/T3473,'3 Model Input'!E$61=4,(Y3473*G3473)/T3473,'3 Model Input'!E$61=5,(Z3473*G3473)/T3473, ISTEXT('3 Model Input'!E$61),"Missing",'3 Model Input'!E$61=6,(AA3473*G3473)/T3473))</f>
        <v>Blank</v>
      </c>
      <c r="AD3473" s="202" t="str">
        <f t="shared" si="567"/>
        <v>Blank</v>
      </c>
      <c r="AE3473" s="202" t="str">
        <f t="shared" si="568"/>
        <v>Blank</v>
      </c>
      <c r="AF3473" s="217" t="str">
        <f t="shared" si="569"/>
        <v>Blank</v>
      </c>
      <c r="AG3473" s="9" t="str" cm="1">
        <f t="array" ref="AG3473">_xlfn.IFS(ISNUMBER(AC3473), "", ISNUMBER(SEARCH("Blank", AC3473)), "", ISERROR(AC3473), "Bad input on tab 3")</f>
        <v/>
      </c>
    </row>
    <row r="3474" spans="2:33" ht="15" customHeight="1" x14ac:dyDescent="0.75">
      <c r="B3474" s="205" t="str">
        <f>'5 Driver Data'!B3474</f>
        <v>3466</v>
      </c>
      <c r="C3474" s="193">
        <f>'5 Driver Data'!C3474</f>
        <v>0</v>
      </c>
      <c r="D3474" s="192">
        <f>'5 Driver Data'!D3474</f>
        <v>0</v>
      </c>
      <c r="E3474" s="191">
        <f>'5 Driver Data'!E3474</f>
        <v>0</v>
      </c>
      <c r="F3474" s="191">
        <f>'5 Driver Data'!F3474</f>
        <v>0</v>
      </c>
      <c r="G3474" s="191">
        <f>'5 Driver Data'!G3474</f>
        <v>0</v>
      </c>
      <c r="H3474" s="191">
        <f>'5 Driver Data'!H3474</f>
        <v>0</v>
      </c>
      <c r="I3474" s="191">
        <f>'5 Driver Data'!I3474</f>
        <v>0</v>
      </c>
      <c r="J3474" s="191">
        <f>'5 Driver Data'!J3474</f>
        <v>0</v>
      </c>
      <c r="K3474" s="206">
        <f>'5 Driver Data'!K3474</f>
        <v>0</v>
      </c>
      <c r="L3474" s="1"/>
      <c r="M3474" s="216" t="str">
        <f>IF(D3474=0,"Blank",'3 Model Input'!E$44*'3 Model Input'!E$45)</f>
        <v>Blank</v>
      </c>
      <c r="N3474" s="197" t="str">
        <f t="shared" si="560"/>
        <v>Blank</v>
      </c>
      <c r="O3474" s="197" t="str">
        <f>IF(D3474=0,"Blank",'3 Model Input'!E$49*(1-'3 Model Input'!E$51))</f>
        <v>Blank</v>
      </c>
      <c r="P3474" s="197" t="str">
        <f t="shared" si="561"/>
        <v>Blank</v>
      </c>
      <c r="Q3474" s="197" t="str">
        <f>IF(D3474=0,"Blank",IF(D3474="BEV",E3474*(1-'3 Model Input'!E$54), E3474))</f>
        <v>Blank</v>
      </c>
      <c r="R3474" s="198" t="str">
        <f>IF(D3474=0,"Blank",IF(D3474="PHEV",F3474/G3474,F3474*(1-'3 Model Input'!E$54)/G3474))</f>
        <v>Blank</v>
      </c>
      <c r="S3474" s="198" t="str">
        <f>IF(D3474=0,"Blank",IF(D3474="PHEV",MIN(M3474,E3474),MIN(M3474,(E3474*(1-'3 Model Input'!E$54)))))</f>
        <v>Blank</v>
      </c>
      <c r="T3474" s="217" t="str">
        <f t="shared" si="562"/>
        <v>Blank</v>
      </c>
      <c r="U3474" s="89"/>
      <c r="V3474" s="216" t="str">
        <f>IF(D3474=0,"Blank",P3474*'3 Model Input'!E$50)</f>
        <v>Blank</v>
      </c>
      <c r="W3474" s="197" t="str">
        <f t="shared" si="563"/>
        <v>Blank</v>
      </c>
      <c r="X3474" s="197" t="str">
        <f t="shared" si="564"/>
        <v>Blank</v>
      </c>
      <c r="Y3474" s="197" t="str">
        <f t="shared" si="565"/>
        <v>Blank</v>
      </c>
      <c r="Z3474" s="197" t="str">
        <f t="shared" si="566"/>
        <v>Blank</v>
      </c>
      <c r="AA3474" s="223" t="str" cm="1">
        <f t="array" ref="AA3474">_xlfn.IFS(ISTEXT('3 Model Input'!F$70),"Missing",ISTEXT('3 Model Input'!I$70),"Missing",ISNUMBER('3 Model Input'!K$70),'3 Model Input'!K$70*P3474)</f>
        <v>Missing</v>
      </c>
      <c r="AB3474" s="89"/>
      <c r="AC3474" s="227" t="str" cm="1">
        <f t="array" ref="AC3474">IF(D3474=0,"Blank",_xlfn.IFS('3 Model Input'!E$61=1,(V3474*G3474)/T3474,'3 Model Input'!E$61=2,(W3474*G3474)/T3474,'3 Model Input'!E$61=3,(X3474*G3474)/T3474,'3 Model Input'!E$61=4,(Y3474*G3474)/T3474,'3 Model Input'!E$61=5,(Z3474*G3474)/T3474, ISTEXT('3 Model Input'!E$61),"Missing",'3 Model Input'!E$61=6,(AA3474*G3474)/T3474))</f>
        <v>Blank</v>
      </c>
      <c r="AD3474" s="202" t="str">
        <f t="shared" si="567"/>
        <v>Blank</v>
      </c>
      <c r="AE3474" s="202" t="str">
        <f t="shared" si="568"/>
        <v>Blank</v>
      </c>
      <c r="AF3474" s="217" t="str">
        <f t="shared" si="569"/>
        <v>Blank</v>
      </c>
      <c r="AG3474" s="9" t="str" cm="1">
        <f t="array" ref="AG3474">_xlfn.IFS(ISNUMBER(AC3474), "", ISNUMBER(SEARCH("Blank", AC3474)), "", ISERROR(AC3474), "Bad input on tab 3")</f>
        <v/>
      </c>
    </row>
    <row r="3475" spans="2:33" ht="15" customHeight="1" x14ac:dyDescent="0.75">
      <c r="B3475" s="205" t="str">
        <f>'5 Driver Data'!B3475</f>
        <v>3467</v>
      </c>
      <c r="C3475" s="193">
        <f>'5 Driver Data'!C3475</f>
        <v>0</v>
      </c>
      <c r="D3475" s="192">
        <f>'5 Driver Data'!D3475</f>
        <v>0</v>
      </c>
      <c r="E3475" s="191">
        <f>'5 Driver Data'!E3475</f>
        <v>0</v>
      </c>
      <c r="F3475" s="191">
        <f>'5 Driver Data'!F3475</f>
        <v>0</v>
      </c>
      <c r="G3475" s="191">
        <f>'5 Driver Data'!G3475</f>
        <v>0</v>
      </c>
      <c r="H3475" s="191">
        <f>'5 Driver Data'!H3475</f>
        <v>0</v>
      </c>
      <c r="I3475" s="191">
        <f>'5 Driver Data'!I3475</f>
        <v>0</v>
      </c>
      <c r="J3475" s="191">
        <f>'5 Driver Data'!J3475</f>
        <v>0</v>
      </c>
      <c r="K3475" s="206">
        <f>'5 Driver Data'!K3475</f>
        <v>0</v>
      </c>
      <c r="L3475" s="1"/>
      <c r="M3475" s="216" t="str">
        <f>IF(D3475=0,"Blank",'3 Model Input'!E$44*'3 Model Input'!E$45)</f>
        <v>Blank</v>
      </c>
      <c r="N3475" s="197" t="str">
        <f t="shared" si="560"/>
        <v>Blank</v>
      </c>
      <c r="O3475" s="197" t="str">
        <f>IF(D3475=0,"Blank",'3 Model Input'!E$49*(1-'3 Model Input'!E$51))</f>
        <v>Blank</v>
      </c>
      <c r="P3475" s="197" t="str">
        <f t="shared" si="561"/>
        <v>Blank</v>
      </c>
      <c r="Q3475" s="197" t="str">
        <f>IF(D3475=0,"Blank",IF(D3475="BEV",E3475*(1-'3 Model Input'!E$54), E3475))</f>
        <v>Blank</v>
      </c>
      <c r="R3475" s="198" t="str">
        <f>IF(D3475=0,"Blank",IF(D3475="PHEV",F3475/G3475,F3475*(1-'3 Model Input'!E$54)/G3475))</f>
        <v>Blank</v>
      </c>
      <c r="S3475" s="198" t="str">
        <f>IF(D3475=0,"Blank",IF(D3475="PHEV",MIN(M3475,E3475),MIN(M3475,(E3475*(1-'3 Model Input'!E$54)))))</f>
        <v>Blank</v>
      </c>
      <c r="T3475" s="217" t="str">
        <f t="shared" si="562"/>
        <v>Blank</v>
      </c>
      <c r="U3475" s="89"/>
      <c r="V3475" s="216" t="str">
        <f>IF(D3475=0,"Blank",P3475*'3 Model Input'!E$50)</f>
        <v>Blank</v>
      </c>
      <c r="W3475" s="197" t="str">
        <f t="shared" si="563"/>
        <v>Blank</v>
      </c>
      <c r="X3475" s="197" t="str">
        <f t="shared" si="564"/>
        <v>Blank</v>
      </c>
      <c r="Y3475" s="197" t="str">
        <f t="shared" si="565"/>
        <v>Blank</v>
      </c>
      <c r="Z3475" s="197" t="str">
        <f t="shared" si="566"/>
        <v>Blank</v>
      </c>
      <c r="AA3475" s="223" t="str" cm="1">
        <f t="array" ref="AA3475">_xlfn.IFS(ISTEXT('3 Model Input'!F$70),"Missing",ISTEXT('3 Model Input'!I$70),"Missing",ISNUMBER('3 Model Input'!K$70),'3 Model Input'!K$70*P3475)</f>
        <v>Missing</v>
      </c>
      <c r="AB3475" s="89"/>
      <c r="AC3475" s="227" t="str" cm="1">
        <f t="array" ref="AC3475">IF(D3475=0,"Blank",_xlfn.IFS('3 Model Input'!E$61=1,(V3475*G3475)/T3475,'3 Model Input'!E$61=2,(W3475*G3475)/T3475,'3 Model Input'!E$61=3,(X3475*G3475)/T3475,'3 Model Input'!E$61=4,(Y3475*G3475)/T3475,'3 Model Input'!E$61=5,(Z3475*G3475)/T3475, ISTEXT('3 Model Input'!E$61),"Missing",'3 Model Input'!E$61=6,(AA3475*G3475)/T3475))</f>
        <v>Blank</v>
      </c>
      <c r="AD3475" s="202" t="str">
        <f t="shared" si="567"/>
        <v>Blank</v>
      </c>
      <c r="AE3475" s="202" t="str">
        <f t="shared" si="568"/>
        <v>Blank</v>
      </c>
      <c r="AF3475" s="217" t="str">
        <f t="shared" si="569"/>
        <v>Blank</v>
      </c>
      <c r="AG3475" s="9" t="str" cm="1">
        <f t="array" ref="AG3475">_xlfn.IFS(ISNUMBER(AC3475), "", ISNUMBER(SEARCH("Blank", AC3475)), "", ISERROR(AC3475), "Bad input on tab 3")</f>
        <v/>
      </c>
    </row>
    <row r="3476" spans="2:33" ht="15" customHeight="1" x14ac:dyDescent="0.75">
      <c r="B3476" s="205" t="str">
        <f>'5 Driver Data'!B3476</f>
        <v>3468</v>
      </c>
      <c r="C3476" s="193">
        <f>'5 Driver Data'!C3476</f>
        <v>0</v>
      </c>
      <c r="D3476" s="192">
        <f>'5 Driver Data'!D3476</f>
        <v>0</v>
      </c>
      <c r="E3476" s="191">
        <f>'5 Driver Data'!E3476</f>
        <v>0</v>
      </c>
      <c r="F3476" s="191">
        <f>'5 Driver Data'!F3476</f>
        <v>0</v>
      </c>
      <c r="G3476" s="191">
        <f>'5 Driver Data'!G3476</f>
        <v>0</v>
      </c>
      <c r="H3476" s="191">
        <f>'5 Driver Data'!H3476</f>
        <v>0</v>
      </c>
      <c r="I3476" s="191">
        <f>'5 Driver Data'!I3476</f>
        <v>0</v>
      </c>
      <c r="J3476" s="191">
        <f>'5 Driver Data'!J3476</f>
        <v>0</v>
      </c>
      <c r="K3476" s="206">
        <f>'5 Driver Data'!K3476</f>
        <v>0</v>
      </c>
      <c r="L3476" s="1"/>
      <c r="M3476" s="216" t="str">
        <f>IF(D3476=0,"Blank",'3 Model Input'!E$44*'3 Model Input'!E$45)</f>
        <v>Blank</v>
      </c>
      <c r="N3476" s="197" t="str">
        <f t="shared" si="560"/>
        <v>Blank</v>
      </c>
      <c r="O3476" s="197" t="str">
        <f>IF(D3476=0,"Blank",'3 Model Input'!E$49*(1-'3 Model Input'!E$51))</f>
        <v>Blank</v>
      </c>
      <c r="P3476" s="197" t="str">
        <f t="shared" si="561"/>
        <v>Blank</v>
      </c>
      <c r="Q3476" s="197" t="str">
        <f>IF(D3476=0,"Blank",IF(D3476="BEV",E3476*(1-'3 Model Input'!E$54), E3476))</f>
        <v>Blank</v>
      </c>
      <c r="R3476" s="198" t="str">
        <f>IF(D3476=0,"Blank",IF(D3476="PHEV",F3476/G3476,F3476*(1-'3 Model Input'!E$54)/G3476))</f>
        <v>Blank</v>
      </c>
      <c r="S3476" s="198" t="str">
        <f>IF(D3476=0,"Blank",IF(D3476="PHEV",MIN(M3476,E3476),MIN(M3476,(E3476*(1-'3 Model Input'!E$54)))))</f>
        <v>Blank</v>
      </c>
      <c r="T3476" s="217" t="str">
        <f t="shared" si="562"/>
        <v>Blank</v>
      </c>
      <c r="U3476" s="89"/>
      <c r="V3476" s="216" t="str">
        <f>IF(D3476=0,"Blank",P3476*'3 Model Input'!E$50)</f>
        <v>Blank</v>
      </c>
      <c r="W3476" s="197" t="str">
        <f t="shared" si="563"/>
        <v>Blank</v>
      </c>
      <c r="X3476" s="197" t="str">
        <f t="shared" si="564"/>
        <v>Blank</v>
      </c>
      <c r="Y3476" s="197" t="str">
        <f t="shared" si="565"/>
        <v>Blank</v>
      </c>
      <c r="Z3476" s="197" t="str">
        <f t="shared" si="566"/>
        <v>Blank</v>
      </c>
      <c r="AA3476" s="223" t="str" cm="1">
        <f t="array" ref="AA3476">_xlfn.IFS(ISTEXT('3 Model Input'!F$70),"Missing",ISTEXT('3 Model Input'!I$70),"Missing",ISNUMBER('3 Model Input'!K$70),'3 Model Input'!K$70*P3476)</f>
        <v>Missing</v>
      </c>
      <c r="AB3476" s="89"/>
      <c r="AC3476" s="227" t="str" cm="1">
        <f t="array" ref="AC3476">IF(D3476=0,"Blank",_xlfn.IFS('3 Model Input'!E$61=1,(V3476*G3476)/T3476,'3 Model Input'!E$61=2,(W3476*G3476)/T3476,'3 Model Input'!E$61=3,(X3476*G3476)/T3476,'3 Model Input'!E$61=4,(Y3476*G3476)/T3476,'3 Model Input'!E$61=5,(Z3476*G3476)/T3476, ISTEXT('3 Model Input'!E$61),"Missing",'3 Model Input'!E$61=6,(AA3476*G3476)/T3476))</f>
        <v>Blank</v>
      </c>
      <c r="AD3476" s="202" t="str">
        <f t="shared" si="567"/>
        <v>Blank</v>
      </c>
      <c r="AE3476" s="202" t="str">
        <f t="shared" si="568"/>
        <v>Blank</v>
      </c>
      <c r="AF3476" s="217" t="str">
        <f t="shared" si="569"/>
        <v>Blank</v>
      </c>
      <c r="AG3476" s="9" t="str" cm="1">
        <f t="array" ref="AG3476">_xlfn.IFS(ISNUMBER(AC3476), "", ISNUMBER(SEARCH("Blank", AC3476)), "", ISERROR(AC3476), "Bad input on tab 3")</f>
        <v/>
      </c>
    </row>
    <row r="3477" spans="2:33" ht="15" customHeight="1" x14ac:dyDescent="0.75">
      <c r="B3477" s="205" t="str">
        <f>'5 Driver Data'!B3477</f>
        <v>3469</v>
      </c>
      <c r="C3477" s="193">
        <f>'5 Driver Data'!C3477</f>
        <v>0</v>
      </c>
      <c r="D3477" s="192">
        <f>'5 Driver Data'!D3477</f>
        <v>0</v>
      </c>
      <c r="E3477" s="191">
        <f>'5 Driver Data'!E3477</f>
        <v>0</v>
      </c>
      <c r="F3477" s="191">
        <f>'5 Driver Data'!F3477</f>
        <v>0</v>
      </c>
      <c r="G3477" s="191">
        <f>'5 Driver Data'!G3477</f>
        <v>0</v>
      </c>
      <c r="H3477" s="191">
        <f>'5 Driver Data'!H3477</f>
        <v>0</v>
      </c>
      <c r="I3477" s="191">
        <f>'5 Driver Data'!I3477</f>
        <v>0</v>
      </c>
      <c r="J3477" s="191">
        <f>'5 Driver Data'!J3477</f>
        <v>0</v>
      </c>
      <c r="K3477" s="206">
        <f>'5 Driver Data'!K3477</f>
        <v>0</v>
      </c>
      <c r="L3477" s="1"/>
      <c r="M3477" s="216" t="str">
        <f>IF(D3477=0,"Blank",'3 Model Input'!E$44*'3 Model Input'!E$45)</f>
        <v>Blank</v>
      </c>
      <c r="N3477" s="197" t="str">
        <f t="shared" si="560"/>
        <v>Blank</v>
      </c>
      <c r="O3477" s="197" t="str">
        <f>IF(D3477=0,"Blank",'3 Model Input'!E$49*(1-'3 Model Input'!E$51))</f>
        <v>Blank</v>
      </c>
      <c r="P3477" s="197" t="str">
        <f t="shared" si="561"/>
        <v>Blank</v>
      </c>
      <c r="Q3477" s="197" t="str">
        <f>IF(D3477=0,"Blank",IF(D3477="BEV",E3477*(1-'3 Model Input'!E$54), E3477))</f>
        <v>Blank</v>
      </c>
      <c r="R3477" s="198" t="str">
        <f>IF(D3477=0,"Blank",IF(D3477="PHEV",F3477/G3477,F3477*(1-'3 Model Input'!E$54)/G3477))</f>
        <v>Blank</v>
      </c>
      <c r="S3477" s="198" t="str">
        <f>IF(D3477=0,"Blank",IF(D3477="PHEV",MIN(M3477,E3477),MIN(M3477,(E3477*(1-'3 Model Input'!E$54)))))</f>
        <v>Blank</v>
      </c>
      <c r="T3477" s="217" t="str">
        <f t="shared" si="562"/>
        <v>Blank</v>
      </c>
      <c r="U3477" s="89"/>
      <c r="V3477" s="216" t="str">
        <f>IF(D3477=0,"Blank",P3477*'3 Model Input'!E$50)</f>
        <v>Blank</v>
      </c>
      <c r="W3477" s="197" t="str">
        <f t="shared" si="563"/>
        <v>Blank</v>
      </c>
      <c r="X3477" s="197" t="str">
        <f t="shared" si="564"/>
        <v>Blank</v>
      </c>
      <c r="Y3477" s="197" t="str">
        <f t="shared" si="565"/>
        <v>Blank</v>
      </c>
      <c r="Z3477" s="197" t="str">
        <f t="shared" si="566"/>
        <v>Blank</v>
      </c>
      <c r="AA3477" s="223" t="str" cm="1">
        <f t="array" ref="AA3477">_xlfn.IFS(ISTEXT('3 Model Input'!F$70),"Missing",ISTEXT('3 Model Input'!I$70),"Missing",ISNUMBER('3 Model Input'!K$70),'3 Model Input'!K$70*P3477)</f>
        <v>Missing</v>
      </c>
      <c r="AB3477" s="89"/>
      <c r="AC3477" s="227" t="str" cm="1">
        <f t="array" ref="AC3477">IF(D3477=0,"Blank",_xlfn.IFS('3 Model Input'!E$61=1,(V3477*G3477)/T3477,'3 Model Input'!E$61=2,(W3477*G3477)/T3477,'3 Model Input'!E$61=3,(X3477*G3477)/T3477,'3 Model Input'!E$61=4,(Y3477*G3477)/T3477,'3 Model Input'!E$61=5,(Z3477*G3477)/T3477, ISTEXT('3 Model Input'!E$61),"Missing",'3 Model Input'!E$61=6,(AA3477*G3477)/T3477))</f>
        <v>Blank</v>
      </c>
      <c r="AD3477" s="202" t="str">
        <f t="shared" si="567"/>
        <v>Blank</v>
      </c>
      <c r="AE3477" s="202" t="str">
        <f t="shared" si="568"/>
        <v>Blank</v>
      </c>
      <c r="AF3477" s="217" t="str">
        <f t="shared" si="569"/>
        <v>Blank</v>
      </c>
      <c r="AG3477" s="9" t="str" cm="1">
        <f t="array" ref="AG3477">_xlfn.IFS(ISNUMBER(AC3477), "", ISNUMBER(SEARCH("Blank", AC3477)), "", ISERROR(AC3477), "Bad input on tab 3")</f>
        <v/>
      </c>
    </row>
    <row r="3478" spans="2:33" ht="15" customHeight="1" x14ac:dyDescent="0.75">
      <c r="B3478" s="205" t="str">
        <f>'5 Driver Data'!B3478</f>
        <v>3470</v>
      </c>
      <c r="C3478" s="193">
        <f>'5 Driver Data'!C3478</f>
        <v>0</v>
      </c>
      <c r="D3478" s="192">
        <f>'5 Driver Data'!D3478</f>
        <v>0</v>
      </c>
      <c r="E3478" s="191">
        <f>'5 Driver Data'!E3478</f>
        <v>0</v>
      </c>
      <c r="F3478" s="191">
        <f>'5 Driver Data'!F3478</f>
        <v>0</v>
      </c>
      <c r="G3478" s="191">
        <f>'5 Driver Data'!G3478</f>
        <v>0</v>
      </c>
      <c r="H3478" s="191">
        <f>'5 Driver Data'!H3478</f>
        <v>0</v>
      </c>
      <c r="I3478" s="191">
        <f>'5 Driver Data'!I3478</f>
        <v>0</v>
      </c>
      <c r="J3478" s="191">
        <f>'5 Driver Data'!J3478</f>
        <v>0</v>
      </c>
      <c r="K3478" s="206">
        <f>'5 Driver Data'!K3478</f>
        <v>0</v>
      </c>
      <c r="L3478" s="1"/>
      <c r="M3478" s="216" t="str">
        <f>IF(D3478=0,"Blank",'3 Model Input'!E$44*'3 Model Input'!E$45)</f>
        <v>Blank</v>
      </c>
      <c r="N3478" s="197" t="str">
        <f t="shared" si="560"/>
        <v>Blank</v>
      </c>
      <c r="O3478" s="197" t="str">
        <f>IF(D3478=0,"Blank",'3 Model Input'!E$49*(1-'3 Model Input'!E$51))</f>
        <v>Blank</v>
      </c>
      <c r="P3478" s="197" t="str">
        <f t="shared" si="561"/>
        <v>Blank</v>
      </c>
      <c r="Q3478" s="197" t="str">
        <f>IF(D3478=0,"Blank",IF(D3478="BEV",E3478*(1-'3 Model Input'!E$54), E3478))</f>
        <v>Blank</v>
      </c>
      <c r="R3478" s="198" t="str">
        <f>IF(D3478=0,"Blank",IF(D3478="PHEV",F3478/G3478,F3478*(1-'3 Model Input'!E$54)/G3478))</f>
        <v>Blank</v>
      </c>
      <c r="S3478" s="198" t="str">
        <f>IF(D3478=0,"Blank",IF(D3478="PHEV",MIN(M3478,E3478),MIN(M3478,(E3478*(1-'3 Model Input'!E$54)))))</f>
        <v>Blank</v>
      </c>
      <c r="T3478" s="217" t="str">
        <f t="shared" si="562"/>
        <v>Blank</v>
      </c>
      <c r="U3478" s="89"/>
      <c r="V3478" s="216" t="str">
        <f>IF(D3478=0,"Blank",P3478*'3 Model Input'!E$50)</f>
        <v>Blank</v>
      </c>
      <c r="W3478" s="197" t="str">
        <f t="shared" si="563"/>
        <v>Blank</v>
      </c>
      <c r="X3478" s="197" t="str">
        <f t="shared" si="564"/>
        <v>Blank</v>
      </c>
      <c r="Y3478" s="197" t="str">
        <f t="shared" si="565"/>
        <v>Blank</v>
      </c>
      <c r="Z3478" s="197" t="str">
        <f t="shared" si="566"/>
        <v>Blank</v>
      </c>
      <c r="AA3478" s="223" t="str" cm="1">
        <f t="array" ref="AA3478">_xlfn.IFS(ISTEXT('3 Model Input'!F$70),"Missing",ISTEXT('3 Model Input'!I$70),"Missing",ISNUMBER('3 Model Input'!K$70),'3 Model Input'!K$70*P3478)</f>
        <v>Missing</v>
      </c>
      <c r="AB3478" s="89"/>
      <c r="AC3478" s="227" t="str" cm="1">
        <f t="array" ref="AC3478">IF(D3478=0,"Blank",_xlfn.IFS('3 Model Input'!E$61=1,(V3478*G3478)/T3478,'3 Model Input'!E$61=2,(W3478*G3478)/T3478,'3 Model Input'!E$61=3,(X3478*G3478)/T3478,'3 Model Input'!E$61=4,(Y3478*G3478)/T3478,'3 Model Input'!E$61=5,(Z3478*G3478)/T3478, ISTEXT('3 Model Input'!E$61),"Missing",'3 Model Input'!E$61=6,(AA3478*G3478)/T3478))</f>
        <v>Blank</v>
      </c>
      <c r="AD3478" s="202" t="str">
        <f t="shared" si="567"/>
        <v>Blank</v>
      </c>
      <c r="AE3478" s="202" t="str">
        <f t="shared" si="568"/>
        <v>Blank</v>
      </c>
      <c r="AF3478" s="217" t="str">
        <f t="shared" si="569"/>
        <v>Blank</v>
      </c>
      <c r="AG3478" s="9" t="str" cm="1">
        <f t="array" ref="AG3478">_xlfn.IFS(ISNUMBER(AC3478), "", ISNUMBER(SEARCH("Blank", AC3478)), "", ISERROR(AC3478), "Bad input on tab 3")</f>
        <v/>
      </c>
    </row>
    <row r="3479" spans="2:33" ht="15" customHeight="1" x14ac:dyDescent="0.75">
      <c r="B3479" s="205" t="str">
        <f>'5 Driver Data'!B3479</f>
        <v>3471</v>
      </c>
      <c r="C3479" s="193">
        <f>'5 Driver Data'!C3479</f>
        <v>0</v>
      </c>
      <c r="D3479" s="192">
        <f>'5 Driver Data'!D3479</f>
        <v>0</v>
      </c>
      <c r="E3479" s="191">
        <f>'5 Driver Data'!E3479</f>
        <v>0</v>
      </c>
      <c r="F3479" s="191">
        <f>'5 Driver Data'!F3479</f>
        <v>0</v>
      </c>
      <c r="G3479" s="191">
        <f>'5 Driver Data'!G3479</f>
        <v>0</v>
      </c>
      <c r="H3479" s="191">
        <f>'5 Driver Data'!H3479</f>
        <v>0</v>
      </c>
      <c r="I3479" s="191">
        <f>'5 Driver Data'!I3479</f>
        <v>0</v>
      </c>
      <c r="J3479" s="191">
        <f>'5 Driver Data'!J3479</f>
        <v>0</v>
      </c>
      <c r="K3479" s="206">
        <f>'5 Driver Data'!K3479</f>
        <v>0</v>
      </c>
      <c r="L3479" s="1"/>
      <c r="M3479" s="216" t="str">
        <f>IF(D3479=0,"Blank",'3 Model Input'!E$44*'3 Model Input'!E$45)</f>
        <v>Blank</v>
      </c>
      <c r="N3479" s="197" t="str">
        <f t="shared" si="560"/>
        <v>Blank</v>
      </c>
      <c r="O3479" s="197" t="str">
        <f>IF(D3479=0,"Blank",'3 Model Input'!E$49*(1-'3 Model Input'!E$51))</f>
        <v>Blank</v>
      </c>
      <c r="P3479" s="197" t="str">
        <f t="shared" si="561"/>
        <v>Blank</v>
      </c>
      <c r="Q3479" s="197" t="str">
        <f>IF(D3479=0,"Blank",IF(D3479="BEV",E3479*(1-'3 Model Input'!E$54), E3479))</f>
        <v>Blank</v>
      </c>
      <c r="R3479" s="198" t="str">
        <f>IF(D3479=0,"Blank",IF(D3479="PHEV",F3479/G3479,F3479*(1-'3 Model Input'!E$54)/G3479))</f>
        <v>Blank</v>
      </c>
      <c r="S3479" s="198" t="str">
        <f>IF(D3479=0,"Blank",IF(D3479="PHEV",MIN(M3479,E3479),MIN(M3479,(E3479*(1-'3 Model Input'!E$54)))))</f>
        <v>Blank</v>
      </c>
      <c r="T3479" s="217" t="str">
        <f t="shared" si="562"/>
        <v>Blank</v>
      </c>
      <c r="U3479" s="89"/>
      <c r="V3479" s="216" t="str">
        <f>IF(D3479=0,"Blank",P3479*'3 Model Input'!E$50)</f>
        <v>Blank</v>
      </c>
      <c r="W3479" s="197" t="str">
        <f t="shared" si="563"/>
        <v>Blank</v>
      </c>
      <c r="X3479" s="197" t="str">
        <f t="shared" si="564"/>
        <v>Blank</v>
      </c>
      <c r="Y3479" s="197" t="str">
        <f t="shared" si="565"/>
        <v>Blank</v>
      </c>
      <c r="Z3479" s="197" t="str">
        <f t="shared" si="566"/>
        <v>Blank</v>
      </c>
      <c r="AA3479" s="223" t="str" cm="1">
        <f t="array" ref="AA3479">_xlfn.IFS(ISTEXT('3 Model Input'!F$70),"Missing",ISTEXT('3 Model Input'!I$70),"Missing",ISNUMBER('3 Model Input'!K$70),'3 Model Input'!K$70*P3479)</f>
        <v>Missing</v>
      </c>
      <c r="AB3479" s="89"/>
      <c r="AC3479" s="227" t="str" cm="1">
        <f t="array" ref="AC3479">IF(D3479=0,"Blank",_xlfn.IFS('3 Model Input'!E$61=1,(V3479*G3479)/T3479,'3 Model Input'!E$61=2,(W3479*G3479)/T3479,'3 Model Input'!E$61=3,(X3479*G3479)/T3479,'3 Model Input'!E$61=4,(Y3479*G3479)/T3479,'3 Model Input'!E$61=5,(Z3479*G3479)/T3479, ISTEXT('3 Model Input'!E$61),"Missing",'3 Model Input'!E$61=6,(AA3479*G3479)/T3479))</f>
        <v>Blank</v>
      </c>
      <c r="AD3479" s="202" t="str">
        <f t="shared" si="567"/>
        <v>Blank</v>
      </c>
      <c r="AE3479" s="202" t="str">
        <f t="shared" si="568"/>
        <v>Blank</v>
      </c>
      <c r="AF3479" s="217" t="str">
        <f t="shared" si="569"/>
        <v>Blank</v>
      </c>
      <c r="AG3479" s="9" t="str" cm="1">
        <f t="array" ref="AG3479">_xlfn.IFS(ISNUMBER(AC3479), "", ISNUMBER(SEARCH("Blank", AC3479)), "", ISERROR(AC3479), "Bad input on tab 3")</f>
        <v/>
      </c>
    </row>
    <row r="3480" spans="2:33" ht="15" customHeight="1" x14ac:dyDescent="0.75">
      <c r="B3480" s="205" t="str">
        <f>'5 Driver Data'!B3480</f>
        <v>3472</v>
      </c>
      <c r="C3480" s="193">
        <f>'5 Driver Data'!C3480</f>
        <v>0</v>
      </c>
      <c r="D3480" s="192">
        <f>'5 Driver Data'!D3480</f>
        <v>0</v>
      </c>
      <c r="E3480" s="191">
        <f>'5 Driver Data'!E3480</f>
        <v>0</v>
      </c>
      <c r="F3480" s="191">
        <f>'5 Driver Data'!F3480</f>
        <v>0</v>
      </c>
      <c r="G3480" s="191">
        <f>'5 Driver Data'!G3480</f>
        <v>0</v>
      </c>
      <c r="H3480" s="191">
        <f>'5 Driver Data'!H3480</f>
        <v>0</v>
      </c>
      <c r="I3480" s="191">
        <f>'5 Driver Data'!I3480</f>
        <v>0</v>
      </c>
      <c r="J3480" s="191">
        <f>'5 Driver Data'!J3480</f>
        <v>0</v>
      </c>
      <c r="K3480" s="206">
        <f>'5 Driver Data'!K3480</f>
        <v>0</v>
      </c>
      <c r="L3480" s="1"/>
      <c r="M3480" s="216" t="str">
        <f>IF(D3480=0,"Blank",'3 Model Input'!E$44*'3 Model Input'!E$45)</f>
        <v>Blank</v>
      </c>
      <c r="N3480" s="197" t="str">
        <f t="shared" si="560"/>
        <v>Blank</v>
      </c>
      <c r="O3480" s="197" t="str">
        <f>IF(D3480=0,"Blank",'3 Model Input'!E$49*(1-'3 Model Input'!E$51))</f>
        <v>Blank</v>
      </c>
      <c r="P3480" s="197" t="str">
        <f t="shared" si="561"/>
        <v>Blank</v>
      </c>
      <c r="Q3480" s="197" t="str">
        <f>IF(D3480=0,"Blank",IF(D3480="BEV",E3480*(1-'3 Model Input'!E$54), E3480))</f>
        <v>Blank</v>
      </c>
      <c r="R3480" s="198" t="str">
        <f>IF(D3480=0,"Blank",IF(D3480="PHEV",F3480/G3480,F3480*(1-'3 Model Input'!E$54)/G3480))</f>
        <v>Blank</v>
      </c>
      <c r="S3480" s="198" t="str">
        <f>IF(D3480=0,"Blank",IF(D3480="PHEV",MIN(M3480,E3480),MIN(M3480,(E3480*(1-'3 Model Input'!E$54)))))</f>
        <v>Blank</v>
      </c>
      <c r="T3480" s="217" t="str">
        <f t="shared" si="562"/>
        <v>Blank</v>
      </c>
      <c r="U3480" s="89"/>
      <c r="V3480" s="216" t="str">
        <f>IF(D3480=0,"Blank",P3480*'3 Model Input'!E$50)</f>
        <v>Blank</v>
      </c>
      <c r="W3480" s="197" t="str">
        <f t="shared" si="563"/>
        <v>Blank</v>
      </c>
      <c r="X3480" s="197" t="str">
        <f t="shared" si="564"/>
        <v>Blank</v>
      </c>
      <c r="Y3480" s="197" t="str">
        <f t="shared" si="565"/>
        <v>Blank</v>
      </c>
      <c r="Z3480" s="197" t="str">
        <f t="shared" si="566"/>
        <v>Blank</v>
      </c>
      <c r="AA3480" s="223" t="str" cm="1">
        <f t="array" ref="AA3480">_xlfn.IFS(ISTEXT('3 Model Input'!F$70),"Missing",ISTEXT('3 Model Input'!I$70),"Missing",ISNUMBER('3 Model Input'!K$70),'3 Model Input'!K$70*P3480)</f>
        <v>Missing</v>
      </c>
      <c r="AB3480" s="89"/>
      <c r="AC3480" s="227" t="str" cm="1">
        <f t="array" ref="AC3480">IF(D3480=0,"Blank",_xlfn.IFS('3 Model Input'!E$61=1,(V3480*G3480)/T3480,'3 Model Input'!E$61=2,(W3480*G3480)/T3480,'3 Model Input'!E$61=3,(X3480*G3480)/T3480,'3 Model Input'!E$61=4,(Y3480*G3480)/T3480,'3 Model Input'!E$61=5,(Z3480*G3480)/T3480, ISTEXT('3 Model Input'!E$61),"Missing",'3 Model Input'!E$61=6,(AA3480*G3480)/T3480))</f>
        <v>Blank</v>
      </c>
      <c r="AD3480" s="202" t="str">
        <f t="shared" si="567"/>
        <v>Blank</v>
      </c>
      <c r="AE3480" s="202" t="str">
        <f t="shared" si="568"/>
        <v>Blank</v>
      </c>
      <c r="AF3480" s="217" t="str">
        <f t="shared" si="569"/>
        <v>Blank</v>
      </c>
      <c r="AG3480" s="9" t="str" cm="1">
        <f t="array" ref="AG3480">_xlfn.IFS(ISNUMBER(AC3480), "", ISNUMBER(SEARCH("Blank", AC3480)), "", ISERROR(AC3480), "Bad input on tab 3")</f>
        <v/>
      </c>
    </row>
    <row r="3481" spans="2:33" ht="15" customHeight="1" x14ac:dyDescent="0.75">
      <c r="B3481" s="205" t="str">
        <f>'5 Driver Data'!B3481</f>
        <v>3473</v>
      </c>
      <c r="C3481" s="193">
        <f>'5 Driver Data'!C3481</f>
        <v>0</v>
      </c>
      <c r="D3481" s="192">
        <f>'5 Driver Data'!D3481</f>
        <v>0</v>
      </c>
      <c r="E3481" s="191">
        <f>'5 Driver Data'!E3481</f>
        <v>0</v>
      </c>
      <c r="F3481" s="191">
        <f>'5 Driver Data'!F3481</f>
        <v>0</v>
      </c>
      <c r="G3481" s="191">
        <f>'5 Driver Data'!G3481</f>
        <v>0</v>
      </c>
      <c r="H3481" s="191">
        <f>'5 Driver Data'!H3481</f>
        <v>0</v>
      </c>
      <c r="I3481" s="191">
        <f>'5 Driver Data'!I3481</f>
        <v>0</v>
      </c>
      <c r="J3481" s="191">
        <f>'5 Driver Data'!J3481</f>
        <v>0</v>
      </c>
      <c r="K3481" s="206">
        <f>'5 Driver Data'!K3481</f>
        <v>0</v>
      </c>
      <c r="L3481" s="1"/>
      <c r="M3481" s="216" t="str">
        <f>IF(D3481=0,"Blank",'3 Model Input'!E$44*'3 Model Input'!E$45)</f>
        <v>Blank</v>
      </c>
      <c r="N3481" s="197" t="str">
        <f t="shared" si="560"/>
        <v>Blank</v>
      </c>
      <c r="O3481" s="197" t="str">
        <f>IF(D3481=0,"Blank",'3 Model Input'!E$49*(1-'3 Model Input'!E$51))</f>
        <v>Blank</v>
      </c>
      <c r="P3481" s="197" t="str">
        <f t="shared" si="561"/>
        <v>Blank</v>
      </c>
      <c r="Q3481" s="197" t="str">
        <f>IF(D3481=0,"Blank",IF(D3481="BEV",E3481*(1-'3 Model Input'!E$54), E3481))</f>
        <v>Blank</v>
      </c>
      <c r="R3481" s="198" t="str">
        <f>IF(D3481=0,"Blank",IF(D3481="PHEV",F3481/G3481,F3481*(1-'3 Model Input'!E$54)/G3481))</f>
        <v>Blank</v>
      </c>
      <c r="S3481" s="198" t="str">
        <f>IF(D3481=0,"Blank",IF(D3481="PHEV",MIN(M3481,E3481),MIN(M3481,(E3481*(1-'3 Model Input'!E$54)))))</f>
        <v>Blank</v>
      </c>
      <c r="T3481" s="217" t="str">
        <f t="shared" si="562"/>
        <v>Blank</v>
      </c>
      <c r="U3481" s="89"/>
      <c r="V3481" s="216" t="str">
        <f>IF(D3481=0,"Blank",P3481*'3 Model Input'!E$50)</f>
        <v>Blank</v>
      </c>
      <c r="W3481" s="197" t="str">
        <f t="shared" si="563"/>
        <v>Blank</v>
      </c>
      <c r="X3481" s="197" t="str">
        <f t="shared" si="564"/>
        <v>Blank</v>
      </c>
      <c r="Y3481" s="197" t="str">
        <f t="shared" si="565"/>
        <v>Blank</v>
      </c>
      <c r="Z3481" s="197" t="str">
        <f t="shared" si="566"/>
        <v>Blank</v>
      </c>
      <c r="AA3481" s="223" t="str" cm="1">
        <f t="array" ref="AA3481">_xlfn.IFS(ISTEXT('3 Model Input'!F$70),"Missing",ISTEXT('3 Model Input'!I$70),"Missing",ISNUMBER('3 Model Input'!K$70),'3 Model Input'!K$70*P3481)</f>
        <v>Missing</v>
      </c>
      <c r="AB3481" s="89"/>
      <c r="AC3481" s="227" t="str" cm="1">
        <f t="array" ref="AC3481">IF(D3481=0,"Blank",_xlfn.IFS('3 Model Input'!E$61=1,(V3481*G3481)/T3481,'3 Model Input'!E$61=2,(W3481*G3481)/T3481,'3 Model Input'!E$61=3,(X3481*G3481)/T3481,'3 Model Input'!E$61=4,(Y3481*G3481)/T3481,'3 Model Input'!E$61=5,(Z3481*G3481)/T3481, ISTEXT('3 Model Input'!E$61),"Missing",'3 Model Input'!E$61=6,(AA3481*G3481)/T3481))</f>
        <v>Blank</v>
      </c>
      <c r="AD3481" s="202" t="str">
        <f t="shared" si="567"/>
        <v>Blank</v>
      </c>
      <c r="AE3481" s="202" t="str">
        <f t="shared" si="568"/>
        <v>Blank</v>
      </c>
      <c r="AF3481" s="217" t="str">
        <f t="shared" si="569"/>
        <v>Blank</v>
      </c>
      <c r="AG3481" s="9" t="str" cm="1">
        <f t="array" ref="AG3481">_xlfn.IFS(ISNUMBER(AC3481), "", ISNUMBER(SEARCH("Blank", AC3481)), "", ISERROR(AC3481), "Bad input on tab 3")</f>
        <v/>
      </c>
    </row>
    <row r="3482" spans="2:33" ht="15" customHeight="1" x14ac:dyDescent="0.75">
      <c r="B3482" s="205" t="str">
        <f>'5 Driver Data'!B3482</f>
        <v>3474</v>
      </c>
      <c r="C3482" s="193">
        <f>'5 Driver Data'!C3482</f>
        <v>0</v>
      </c>
      <c r="D3482" s="192">
        <f>'5 Driver Data'!D3482</f>
        <v>0</v>
      </c>
      <c r="E3482" s="191">
        <f>'5 Driver Data'!E3482</f>
        <v>0</v>
      </c>
      <c r="F3482" s="191">
        <f>'5 Driver Data'!F3482</f>
        <v>0</v>
      </c>
      <c r="G3482" s="191">
        <f>'5 Driver Data'!G3482</f>
        <v>0</v>
      </c>
      <c r="H3482" s="191">
        <f>'5 Driver Data'!H3482</f>
        <v>0</v>
      </c>
      <c r="I3482" s="191">
        <f>'5 Driver Data'!I3482</f>
        <v>0</v>
      </c>
      <c r="J3482" s="191">
        <f>'5 Driver Data'!J3482</f>
        <v>0</v>
      </c>
      <c r="K3482" s="206">
        <f>'5 Driver Data'!K3482</f>
        <v>0</v>
      </c>
      <c r="L3482" s="1"/>
      <c r="M3482" s="216" t="str">
        <f>IF(D3482=0,"Blank",'3 Model Input'!E$44*'3 Model Input'!E$45)</f>
        <v>Blank</v>
      </c>
      <c r="N3482" s="197" t="str">
        <f t="shared" si="560"/>
        <v>Blank</v>
      </c>
      <c r="O3482" s="197" t="str">
        <f>IF(D3482=0,"Blank",'3 Model Input'!E$49*(1-'3 Model Input'!E$51))</f>
        <v>Blank</v>
      </c>
      <c r="P3482" s="197" t="str">
        <f t="shared" si="561"/>
        <v>Blank</v>
      </c>
      <c r="Q3482" s="197" t="str">
        <f>IF(D3482=0,"Blank",IF(D3482="BEV",E3482*(1-'3 Model Input'!E$54), E3482))</f>
        <v>Blank</v>
      </c>
      <c r="R3482" s="198" t="str">
        <f>IF(D3482=0,"Blank",IF(D3482="PHEV",F3482/G3482,F3482*(1-'3 Model Input'!E$54)/G3482))</f>
        <v>Blank</v>
      </c>
      <c r="S3482" s="198" t="str">
        <f>IF(D3482=0,"Blank",IF(D3482="PHEV",MIN(M3482,E3482),MIN(M3482,(E3482*(1-'3 Model Input'!E$54)))))</f>
        <v>Blank</v>
      </c>
      <c r="T3482" s="217" t="str">
        <f t="shared" si="562"/>
        <v>Blank</v>
      </c>
      <c r="U3482" s="89"/>
      <c r="V3482" s="216" t="str">
        <f>IF(D3482=0,"Blank",P3482*'3 Model Input'!E$50)</f>
        <v>Blank</v>
      </c>
      <c r="W3482" s="197" t="str">
        <f t="shared" si="563"/>
        <v>Blank</v>
      </c>
      <c r="X3482" s="197" t="str">
        <f t="shared" si="564"/>
        <v>Blank</v>
      </c>
      <c r="Y3482" s="197" t="str">
        <f t="shared" si="565"/>
        <v>Blank</v>
      </c>
      <c r="Z3482" s="197" t="str">
        <f t="shared" si="566"/>
        <v>Blank</v>
      </c>
      <c r="AA3482" s="223" t="str" cm="1">
        <f t="array" ref="AA3482">_xlfn.IFS(ISTEXT('3 Model Input'!F$70),"Missing",ISTEXT('3 Model Input'!I$70),"Missing",ISNUMBER('3 Model Input'!K$70),'3 Model Input'!K$70*P3482)</f>
        <v>Missing</v>
      </c>
      <c r="AB3482" s="89"/>
      <c r="AC3482" s="227" t="str" cm="1">
        <f t="array" ref="AC3482">IF(D3482=0,"Blank",_xlfn.IFS('3 Model Input'!E$61=1,(V3482*G3482)/T3482,'3 Model Input'!E$61=2,(W3482*G3482)/T3482,'3 Model Input'!E$61=3,(X3482*G3482)/T3482,'3 Model Input'!E$61=4,(Y3482*G3482)/T3482,'3 Model Input'!E$61=5,(Z3482*G3482)/T3482, ISTEXT('3 Model Input'!E$61),"Missing",'3 Model Input'!E$61=6,(AA3482*G3482)/T3482))</f>
        <v>Blank</v>
      </c>
      <c r="AD3482" s="202" t="str">
        <f t="shared" si="567"/>
        <v>Blank</v>
      </c>
      <c r="AE3482" s="202" t="str">
        <f t="shared" si="568"/>
        <v>Blank</v>
      </c>
      <c r="AF3482" s="217" t="str">
        <f t="shared" si="569"/>
        <v>Blank</v>
      </c>
      <c r="AG3482" s="9" t="str" cm="1">
        <f t="array" ref="AG3482">_xlfn.IFS(ISNUMBER(AC3482), "", ISNUMBER(SEARCH("Blank", AC3482)), "", ISERROR(AC3482), "Bad input on tab 3")</f>
        <v/>
      </c>
    </row>
    <row r="3483" spans="2:33" ht="15" customHeight="1" x14ac:dyDescent="0.75">
      <c r="B3483" s="205" t="str">
        <f>'5 Driver Data'!B3483</f>
        <v>3475</v>
      </c>
      <c r="C3483" s="193">
        <f>'5 Driver Data'!C3483</f>
        <v>0</v>
      </c>
      <c r="D3483" s="192">
        <f>'5 Driver Data'!D3483</f>
        <v>0</v>
      </c>
      <c r="E3483" s="191">
        <f>'5 Driver Data'!E3483</f>
        <v>0</v>
      </c>
      <c r="F3483" s="191">
        <f>'5 Driver Data'!F3483</f>
        <v>0</v>
      </c>
      <c r="G3483" s="191">
        <f>'5 Driver Data'!G3483</f>
        <v>0</v>
      </c>
      <c r="H3483" s="191">
        <f>'5 Driver Data'!H3483</f>
        <v>0</v>
      </c>
      <c r="I3483" s="191">
        <f>'5 Driver Data'!I3483</f>
        <v>0</v>
      </c>
      <c r="J3483" s="191">
        <f>'5 Driver Data'!J3483</f>
        <v>0</v>
      </c>
      <c r="K3483" s="206">
        <f>'5 Driver Data'!K3483</f>
        <v>0</v>
      </c>
      <c r="L3483" s="1"/>
      <c r="M3483" s="216" t="str">
        <f>IF(D3483=0,"Blank",'3 Model Input'!E$44*'3 Model Input'!E$45)</f>
        <v>Blank</v>
      </c>
      <c r="N3483" s="197" t="str">
        <f t="shared" si="560"/>
        <v>Blank</v>
      </c>
      <c r="O3483" s="197" t="str">
        <f>IF(D3483=0,"Blank",'3 Model Input'!E$49*(1-'3 Model Input'!E$51))</f>
        <v>Blank</v>
      </c>
      <c r="P3483" s="197" t="str">
        <f t="shared" si="561"/>
        <v>Blank</v>
      </c>
      <c r="Q3483" s="197" t="str">
        <f>IF(D3483=0,"Blank",IF(D3483="BEV",E3483*(1-'3 Model Input'!E$54), E3483))</f>
        <v>Blank</v>
      </c>
      <c r="R3483" s="198" t="str">
        <f>IF(D3483=0,"Blank",IF(D3483="PHEV",F3483/G3483,F3483*(1-'3 Model Input'!E$54)/G3483))</f>
        <v>Blank</v>
      </c>
      <c r="S3483" s="198" t="str">
        <f>IF(D3483=0,"Blank",IF(D3483="PHEV",MIN(M3483,E3483),MIN(M3483,(E3483*(1-'3 Model Input'!E$54)))))</f>
        <v>Blank</v>
      </c>
      <c r="T3483" s="217" t="str">
        <f t="shared" si="562"/>
        <v>Blank</v>
      </c>
      <c r="U3483" s="89"/>
      <c r="V3483" s="216" t="str">
        <f>IF(D3483=0,"Blank",P3483*'3 Model Input'!E$50)</f>
        <v>Blank</v>
      </c>
      <c r="W3483" s="197" t="str">
        <f t="shared" si="563"/>
        <v>Blank</v>
      </c>
      <c r="X3483" s="197" t="str">
        <f t="shared" si="564"/>
        <v>Blank</v>
      </c>
      <c r="Y3483" s="197" t="str">
        <f t="shared" si="565"/>
        <v>Blank</v>
      </c>
      <c r="Z3483" s="197" t="str">
        <f t="shared" si="566"/>
        <v>Blank</v>
      </c>
      <c r="AA3483" s="223" t="str" cm="1">
        <f t="array" ref="AA3483">_xlfn.IFS(ISTEXT('3 Model Input'!F$70),"Missing",ISTEXT('3 Model Input'!I$70),"Missing",ISNUMBER('3 Model Input'!K$70),'3 Model Input'!K$70*P3483)</f>
        <v>Missing</v>
      </c>
      <c r="AB3483" s="89"/>
      <c r="AC3483" s="227" t="str" cm="1">
        <f t="array" ref="AC3483">IF(D3483=0,"Blank",_xlfn.IFS('3 Model Input'!E$61=1,(V3483*G3483)/T3483,'3 Model Input'!E$61=2,(W3483*G3483)/T3483,'3 Model Input'!E$61=3,(X3483*G3483)/T3483,'3 Model Input'!E$61=4,(Y3483*G3483)/T3483,'3 Model Input'!E$61=5,(Z3483*G3483)/T3483, ISTEXT('3 Model Input'!E$61),"Missing",'3 Model Input'!E$61=6,(AA3483*G3483)/T3483))</f>
        <v>Blank</v>
      </c>
      <c r="AD3483" s="202" t="str">
        <f t="shared" si="567"/>
        <v>Blank</v>
      </c>
      <c r="AE3483" s="202" t="str">
        <f t="shared" si="568"/>
        <v>Blank</v>
      </c>
      <c r="AF3483" s="217" t="str">
        <f t="shared" si="569"/>
        <v>Blank</v>
      </c>
      <c r="AG3483" s="9" t="str" cm="1">
        <f t="array" ref="AG3483">_xlfn.IFS(ISNUMBER(AC3483), "", ISNUMBER(SEARCH("Blank", AC3483)), "", ISERROR(AC3483), "Bad input on tab 3")</f>
        <v/>
      </c>
    </row>
    <row r="3484" spans="2:33" ht="15" customHeight="1" x14ac:dyDescent="0.75">
      <c r="B3484" s="205" t="str">
        <f>'5 Driver Data'!B3484</f>
        <v>3476</v>
      </c>
      <c r="C3484" s="193">
        <f>'5 Driver Data'!C3484</f>
        <v>0</v>
      </c>
      <c r="D3484" s="192">
        <f>'5 Driver Data'!D3484</f>
        <v>0</v>
      </c>
      <c r="E3484" s="191">
        <f>'5 Driver Data'!E3484</f>
        <v>0</v>
      </c>
      <c r="F3484" s="191">
        <f>'5 Driver Data'!F3484</f>
        <v>0</v>
      </c>
      <c r="G3484" s="191">
        <f>'5 Driver Data'!G3484</f>
        <v>0</v>
      </c>
      <c r="H3484" s="191">
        <f>'5 Driver Data'!H3484</f>
        <v>0</v>
      </c>
      <c r="I3484" s="191">
        <f>'5 Driver Data'!I3484</f>
        <v>0</v>
      </c>
      <c r="J3484" s="191">
        <f>'5 Driver Data'!J3484</f>
        <v>0</v>
      </c>
      <c r="K3484" s="206">
        <f>'5 Driver Data'!K3484</f>
        <v>0</v>
      </c>
      <c r="L3484" s="1"/>
      <c r="M3484" s="216" t="str">
        <f>IF(D3484=0,"Blank",'3 Model Input'!E$44*'3 Model Input'!E$45)</f>
        <v>Blank</v>
      </c>
      <c r="N3484" s="197" t="str">
        <f t="shared" si="560"/>
        <v>Blank</v>
      </c>
      <c r="O3484" s="197" t="str">
        <f>IF(D3484=0,"Blank",'3 Model Input'!E$49*(1-'3 Model Input'!E$51))</f>
        <v>Blank</v>
      </c>
      <c r="P3484" s="197" t="str">
        <f t="shared" si="561"/>
        <v>Blank</v>
      </c>
      <c r="Q3484" s="197" t="str">
        <f>IF(D3484=0,"Blank",IF(D3484="BEV",E3484*(1-'3 Model Input'!E$54), E3484))</f>
        <v>Blank</v>
      </c>
      <c r="R3484" s="198" t="str">
        <f>IF(D3484=0,"Blank",IF(D3484="PHEV",F3484/G3484,F3484*(1-'3 Model Input'!E$54)/G3484))</f>
        <v>Blank</v>
      </c>
      <c r="S3484" s="198" t="str">
        <f>IF(D3484=0,"Blank",IF(D3484="PHEV",MIN(M3484,E3484),MIN(M3484,(E3484*(1-'3 Model Input'!E$54)))))</f>
        <v>Blank</v>
      </c>
      <c r="T3484" s="217" t="str">
        <f t="shared" si="562"/>
        <v>Blank</v>
      </c>
      <c r="U3484" s="89"/>
      <c r="V3484" s="216" t="str">
        <f>IF(D3484=0,"Blank",P3484*'3 Model Input'!E$50)</f>
        <v>Blank</v>
      </c>
      <c r="W3484" s="197" t="str">
        <f t="shared" si="563"/>
        <v>Blank</v>
      </c>
      <c r="X3484" s="197" t="str">
        <f t="shared" si="564"/>
        <v>Blank</v>
      </c>
      <c r="Y3484" s="197" t="str">
        <f t="shared" si="565"/>
        <v>Blank</v>
      </c>
      <c r="Z3484" s="197" t="str">
        <f t="shared" si="566"/>
        <v>Blank</v>
      </c>
      <c r="AA3484" s="223" t="str" cm="1">
        <f t="array" ref="AA3484">_xlfn.IFS(ISTEXT('3 Model Input'!F$70),"Missing",ISTEXT('3 Model Input'!I$70),"Missing",ISNUMBER('3 Model Input'!K$70),'3 Model Input'!K$70*P3484)</f>
        <v>Missing</v>
      </c>
      <c r="AB3484" s="89"/>
      <c r="AC3484" s="227" t="str" cm="1">
        <f t="array" ref="AC3484">IF(D3484=0,"Blank",_xlfn.IFS('3 Model Input'!E$61=1,(V3484*G3484)/T3484,'3 Model Input'!E$61=2,(W3484*G3484)/T3484,'3 Model Input'!E$61=3,(X3484*G3484)/T3484,'3 Model Input'!E$61=4,(Y3484*G3484)/T3484,'3 Model Input'!E$61=5,(Z3484*G3484)/T3484, ISTEXT('3 Model Input'!E$61),"Missing",'3 Model Input'!E$61=6,(AA3484*G3484)/T3484))</f>
        <v>Blank</v>
      </c>
      <c r="AD3484" s="202" t="str">
        <f t="shared" si="567"/>
        <v>Blank</v>
      </c>
      <c r="AE3484" s="202" t="str">
        <f t="shared" si="568"/>
        <v>Blank</v>
      </c>
      <c r="AF3484" s="217" t="str">
        <f t="shared" si="569"/>
        <v>Blank</v>
      </c>
      <c r="AG3484" s="9" t="str" cm="1">
        <f t="array" ref="AG3484">_xlfn.IFS(ISNUMBER(AC3484), "", ISNUMBER(SEARCH("Blank", AC3484)), "", ISERROR(AC3484), "Bad input on tab 3")</f>
        <v/>
      </c>
    </row>
    <row r="3485" spans="2:33" ht="15" customHeight="1" x14ac:dyDescent="0.75">
      <c r="B3485" s="205" t="str">
        <f>'5 Driver Data'!B3485</f>
        <v>3477</v>
      </c>
      <c r="C3485" s="193">
        <f>'5 Driver Data'!C3485</f>
        <v>0</v>
      </c>
      <c r="D3485" s="192">
        <f>'5 Driver Data'!D3485</f>
        <v>0</v>
      </c>
      <c r="E3485" s="191">
        <f>'5 Driver Data'!E3485</f>
        <v>0</v>
      </c>
      <c r="F3485" s="191">
        <f>'5 Driver Data'!F3485</f>
        <v>0</v>
      </c>
      <c r="G3485" s="191">
        <f>'5 Driver Data'!G3485</f>
        <v>0</v>
      </c>
      <c r="H3485" s="191">
        <f>'5 Driver Data'!H3485</f>
        <v>0</v>
      </c>
      <c r="I3485" s="191">
        <f>'5 Driver Data'!I3485</f>
        <v>0</v>
      </c>
      <c r="J3485" s="191">
        <f>'5 Driver Data'!J3485</f>
        <v>0</v>
      </c>
      <c r="K3485" s="206">
        <f>'5 Driver Data'!K3485</f>
        <v>0</v>
      </c>
      <c r="L3485" s="1"/>
      <c r="M3485" s="216" t="str">
        <f>IF(D3485=0,"Blank",'3 Model Input'!E$44*'3 Model Input'!E$45)</f>
        <v>Blank</v>
      </c>
      <c r="N3485" s="197" t="str">
        <f t="shared" si="560"/>
        <v>Blank</v>
      </c>
      <c r="O3485" s="197" t="str">
        <f>IF(D3485=0,"Blank",'3 Model Input'!E$49*(1-'3 Model Input'!E$51))</f>
        <v>Blank</v>
      </c>
      <c r="P3485" s="197" t="str">
        <f t="shared" si="561"/>
        <v>Blank</v>
      </c>
      <c r="Q3485" s="197" t="str">
        <f>IF(D3485=0,"Blank",IF(D3485="BEV",E3485*(1-'3 Model Input'!E$54), E3485))</f>
        <v>Blank</v>
      </c>
      <c r="R3485" s="198" t="str">
        <f>IF(D3485=0,"Blank",IF(D3485="PHEV",F3485/G3485,F3485*(1-'3 Model Input'!E$54)/G3485))</f>
        <v>Blank</v>
      </c>
      <c r="S3485" s="198" t="str">
        <f>IF(D3485=0,"Blank",IF(D3485="PHEV",MIN(M3485,E3485),MIN(M3485,(E3485*(1-'3 Model Input'!E$54)))))</f>
        <v>Blank</v>
      </c>
      <c r="T3485" s="217" t="str">
        <f t="shared" si="562"/>
        <v>Blank</v>
      </c>
      <c r="U3485" s="89"/>
      <c r="V3485" s="216" t="str">
        <f>IF(D3485=0,"Blank",P3485*'3 Model Input'!E$50)</f>
        <v>Blank</v>
      </c>
      <c r="W3485" s="197" t="str">
        <f t="shared" si="563"/>
        <v>Blank</v>
      </c>
      <c r="X3485" s="197" t="str">
        <f t="shared" si="564"/>
        <v>Blank</v>
      </c>
      <c r="Y3485" s="197" t="str">
        <f t="shared" si="565"/>
        <v>Blank</v>
      </c>
      <c r="Z3485" s="197" t="str">
        <f t="shared" si="566"/>
        <v>Blank</v>
      </c>
      <c r="AA3485" s="223" t="str" cm="1">
        <f t="array" ref="AA3485">_xlfn.IFS(ISTEXT('3 Model Input'!F$70),"Missing",ISTEXT('3 Model Input'!I$70),"Missing",ISNUMBER('3 Model Input'!K$70),'3 Model Input'!K$70*P3485)</f>
        <v>Missing</v>
      </c>
      <c r="AB3485" s="89"/>
      <c r="AC3485" s="227" t="str" cm="1">
        <f t="array" ref="AC3485">IF(D3485=0,"Blank",_xlfn.IFS('3 Model Input'!E$61=1,(V3485*G3485)/T3485,'3 Model Input'!E$61=2,(W3485*G3485)/T3485,'3 Model Input'!E$61=3,(X3485*G3485)/T3485,'3 Model Input'!E$61=4,(Y3485*G3485)/T3485,'3 Model Input'!E$61=5,(Z3485*G3485)/T3485, ISTEXT('3 Model Input'!E$61),"Missing",'3 Model Input'!E$61=6,(AA3485*G3485)/T3485))</f>
        <v>Blank</v>
      </c>
      <c r="AD3485" s="202" t="str">
        <f t="shared" si="567"/>
        <v>Blank</v>
      </c>
      <c r="AE3485" s="202" t="str">
        <f t="shared" si="568"/>
        <v>Blank</v>
      </c>
      <c r="AF3485" s="217" t="str">
        <f t="shared" si="569"/>
        <v>Blank</v>
      </c>
      <c r="AG3485" s="9" t="str" cm="1">
        <f t="array" ref="AG3485">_xlfn.IFS(ISNUMBER(AC3485), "", ISNUMBER(SEARCH("Blank", AC3485)), "", ISERROR(AC3485), "Bad input on tab 3")</f>
        <v/>
      </c>
    </row>
    <row r="3486" spans="2:33" ht="15" customHeight="1" x14ac:dyDescent="0.75">
      <c r="B3486" s="205" t="str">
        <f>'5 Driver Data'!B3486</f>
        <v>3478</v>
      </c>
      <c r="C3486" s="193">
        <f>'5 Driver Data'!C3486</f>
        <v>0</v>
      </c>
      <c r="D3486" s="192">
        <f>'5 Driver Data'!D3486</f>
        <v>0</v>
      </c>
      <c r="E3486" s="191">
        <f>'5 Driver Data'!E3486</f>
        <v>0</v>
      </c>
      <c r="F3486" s="191">
        <f>'5 Driver Data'!F3486</f>
        <v>0</v>
      </c>
      <c r="G3486" s="191">
        <f>'5 Driver Data'!G3486</f>
        <v>0</v>
      </c>
      <c r="H3486" s="191">
        <f>'5 Driver Data'!H3486</f>
        <v>0</v>
      </c>
      <c r="I3486" s="191">
        <f>'5 Driver Data'!I3486</f>
        <v>0</v>
      </c>
      <c r="J3486" s="191">
        <f>'5 Driver Data'!J3486</f>
        <v>0</v>
      </c>
      <c r="K3486" s="206">
        <f>'5 Driver Data'!K3486</f>
        <v>0</v>
      </c>
      <c r="L3486" s="1"/>
      <c r="M3486" s="216" t="str">
        <f>IF(D3486=0,"Blank",'3 Model Input'!E$44*'3 Model Input'!E$45)</f>
        <v>Blank</v>
      </c>
      <c r="N3486" s="197" t="str">
        <f t="shared" si="560"/>
        <v>Blank</v>
      </c>
      <c r="O3486" s="197" t="str">
        <f>IF(D3486=0,"Blank",'3 Model Input'!E$49*(1-'3 Model Input'!E$51))</f>
        <v>Blank</v>
      </c>
      <c r="P3486" s="197" t="str">
        <f t="shared" si="561"/>
        <v>Blank</v>
      </c>
      <c r="Q3486" s="197" t="str">
        <f>IF(D3486=0,"Blank",IF(D3486="BEV",E3486*(1-'3 Model Input'!E$54), E3486))</f>
        <v>Blank</v>
      </c>
      <c r="R3486" s="198" t="str">
        <f>IF(D3486=0,"Blank",IF(D3486="PHEV",F3486/G3486,F3486*(1-'3 Model Input'!E$54)/G3486))</f>
        <v>Blank</v>
      </c>
      <c r="S3486" s="198" t="str">
        <f>IF(D3486=0,"Blank",IF(D3486="PHEV",MIN(M3486,E3486),MIN(M3486,(E3486*(1-'3 Model Input'!E$54)))))</f>
        <v>Blank</v>
      </c>
      <c r="T3486" s="217" t="str">
        <f t="shared" si="562"/>
        <v>Blank</v>
      </c>
      <c r="U3486" s="89"/>
      <c r="V3486" s="216" t="str">
        <f>IF(D3486=0,"Blank",P3486*'3 Model Input'!E$50)</f>
        <v>Blank</v>
      </c>
      <c r="W3486" s="197" t="str">
        <f t="shared" si="563"/>
        <v>Blank</v>
      </c>
      <c r="X3486" s="197" t="str">
        <f t="shared" si="564"/>
        <v>Blank</v>
      </c>
      <c r="Y3486" s="197" t="str">
        <f t="shared" si="565"/>
        <v>Blank</v>
      </c>
      <c r="Z3486" s="197" t="str">
        <f t="shared" si="566"/>
        <v>Blank</v>
      </c>
      <c r="AA3486" s="223" t="str" cm="1">
        <f t="array" ref="AA3486">_xlfn.IFS(ISTEXT('3 Model Input'!F$70),"Missing",ISTEXT('3 Model Input'!I$70),"Missing",ISNUMBER('3 Model Input'!K$70),'3 Model Input'!K$70*P3486)</f>
        <v>Missing</v>
      </c>
      <c r="AB3486" s="89"/>
      <c r="AC3486" s="227" t="str" cm="1">
        <f t="array" ref="AC3486">IF(D3486=0,"Blank",_xlfn.IFS('3 Model Input'!E$61=1,(V3486*G3486)/T3486,'3 Model Input'!E$61=2,(W3486*G3486)/T3486,'3 Model Input'!E$61=3,(X3486*G3486)/T3486,'3 Model Input'!E$61=4,(Y3486*G3486)/T3486,'3 Model Input'!E$61=5,(Z3486*G3486)/T3486, ISTEXT('3 Model Input'!E$61),"Missing",'3 Model Input'!E$61=6,(AA3486*G3486)/T3486))</f>
        <v>Blank</v>
      </c>
      <c r="AD3486" s="202" t="str">
        <f t="shared" si="567"/>
        <v>Blank</v>
      </c>
      <c r="AE3486" s="202" t="str">
        <f t="shared" si="568"/>
        <v>Blank</v>
      </c>
      <c r="AF3486" s="217" t="str">
        <f t="shared" si="569"/>
        <v>Blank</v>
      </c>
      <c r="AG3486" s="9" t="str" cm="1">
        <f t="array" ref="AG3486">_xlfn.IFS(ISNUMBER(AC3486), "", ISNUMBER(SEARCH("Blank", AC3486)), "", ISERROR(AC3486), "Bad input on tab 3")</f>
        <v/>
      </c>
    </row>
    <row r="3487" spans="2:33" ht="15" customHeight="1" x14ac:dyDescent="0.75">
      <c r="B3487" s="205" t="str">
        <f>'5 Driver Data'!B3487</f>
        <v>3479</v>
      </c>
      <c r="C3487" s="193">
        <f>'5 Driver Data'!C3487</f>
        <v>0</v>
      </c>
      <c r="D3487" s="192">
        <f>'5 Driver Data'!D3487</f>
        <v>0</v>
      </c>
      <c r="E3487" s="191">
        <f>'5 Driver Data'!E3487</f>
        <v>0</v>
      </c>
      <c r="F3487" s="191">
        <f>'5 Driver Data'!F3487</f>
        <v>0</v>
      </c>
      <c r="G3487" s="191">
        <f>'5 Driver Data'!G3487</f>
        <v>0</v>
      </c>
      <c r="H3487" s="191">
        <f>'5 Driver Data'!H3487</f>
        <v>0</v>
      </c>
      <c r="I3487" s="191">
        <f>'5 Driver Data'!I3487</f>
        <v>0</v>
      </c>
      <c r="J3487" s="191">
        <f>'5 Driver Data'!J3487</f>
        <v>0</v>
      </c>
      <c r="K3487" s="206">
        <f>'5 Driver Data'!K3487</f>
        <v>0</v>
      </c>
      <c r="L3487" s="1"/>
      <c r="M3487" s="216" t="str">
        <f>IF(D3487=0,"Blank",'3 Model Input'!E$44*'3 Model Input'!E$45)</f>
        <v>Blank</v>
      </c>
      <c r="N3487" s="197" t="str">
        <f t="shared" si="560"/>
        <v>Blank</v>
      </c>
      <c r="O3487" s="197" t="str">
        <f>IF(D3487=0,"Blank",'3 Model Input'!E$49*(1-'3 Model Input'!E$51))</f>
        <v>Blank</v>
      </c>
      <c r="P3487" s="197" t="str">
        <f t="shared" si="561"/>
        <v>Blank</v>
      </c>
      <c r="Q3487" s="197" t="str">
        <f>IF(D3487=0,"Blank",IF(D3487="BEV",E3487*(1-'3 Model Input'!E$54), E3487))</f>
        <v>Blank</v>
      </c>
      <c r="R3487" s="198" t="str">
        <f>IF(D3487=0,"Blank",IF(D3487="PHEV",F3487/G3487,F3487*(1-'3 Model Input'!E$54)/G3487))</f>
        <v>Blank</v>
      </c>
      <c r="S3487" s="198" t="str">
        <f>IF(D3487=0,"Blank",IF(D3487="PHEV",MIN(M3487,E3487),MIN(M3487,(E3487*(1-'3 Model Input'!E$54)))))</f>
        <v>Blank</v>
      </c>
      <c r="T3487" s="217" t="str">
        <f t="shared" si="562"/>
        <v>Blank</v>
      </c>
      <c r="U3487" s="89"/>
      <c r="V3487" s="216" t="str">
        <f>IF(D3487=0,"Blank",P3487*'3 Model Input'!E$50)</f>
        <v>Blank</v>
      </c>
      <c r="W3487" s="197" t="str">
        <f t="shared" si="563"/>
        <v>Blank</v>
      </c>
      <c r="X3487" s="197" t="str">
        <f t="shared" si="564"/>
        <v>Blank</v>
      </c>
      <c r="Y3487" s="197" t="str">
        <f t="shared" si="565"/>
        <v>Blank</v>
      </c>
      <c r="Z3487" s="197" t="str">
        <f t="shared" si="566"/>
        <v>Blank</v>
      </c>
      <c r="AA3487" s="223" t="str" cm="1">
        <f t="array" ref="AA3487">_xlfn.IFS(ISTEXT('3 Model Input'!F$70),"Missing",ISTEXT('3 Model Input'!I$70),"Missing",ISNUMBER('3 Model Input'!K$70),'3 Model Input'!K$70*P3487)</f>
        <v>Missing</v>
      </c>
      <c r="AB3487" s="89"/>
      <c r="AC3487" s="227" t="str" cm="1">
        <f t="array" ref="AC3487">IF(D3487=0,"Blank",_xlfn.IFS('3 Model Input'!E$61=1,(V3487*G3487)/T3487,'3 Model Input'!E$61=2,(W3487*G3487)/T3487,'3 Model Input'!E$61=3,(X3487*G3487)/T3487,'3 Model Input'!E$61=4,(Y3487*G3487)/T3487,'3 Model Input'!E$61=5,(Z3487*G3487)/T3487, ISTEXT('3 Model Input'!E$61),"Missing",'3 Model Input'!E$61=6,(AA3487*G3487)/T3487))</f>
        <v>Blank</v>
      </c>
      <c r="AD3487" s="202" t="str">
        <f t="shared" si="567"/>
        <v>Blank</v>
      </c>
      <c r="AE3487" s="202" t="str">
        <f t="shared" si="568"/>
        <v>Blank</v>
      </c>
      <c r="AF3487" s="217" t="str">
        <f t="shared" si="569"/>
        <v>Blank</v>
      </c>
      <c r="AG3487" s="9" t="str" cm="1">
        <f t="array" ref="AG3487">_xlfn.IFS(ISNUMBER(AC3487), "", ISNUMBER(SEARCH("Blank", AC3487)), "", ISERROR(AC3487), "Bad input on tab 3")</f>
        <v/>
      </c>
    </row>
    <row r="3488" spans="2:33" ht="15" customHeight="1" x14ac:dyDescent="0.75">
      <c r="B3488" s="205" t="str">
        <f>'5 Driver Data'!B3488</f>
        <v>3480</v>
      </c>
      <c r="C3488" s="193">
        <f>'5 Driver Data'!C3488</f>
        <v>0</v>
      </c>
      <c r="D3488" s="192">
        <f>'5 Driver Data'!D3488</f>
        <v>0</v>
      </c>
      <c r="E3488" s="191">
        <f>'5 Driver Data'!E3488</f>
        <v>0</v>
      </c>
      <c r="F3488" s="191">
        <f>'5 Driver Data'!F3488</f>
        <v>0</v>
      </c>
      <c r="G3488" s="191">
        <f>'5 Driver Data'!G3488</f>
        <v>0</v>
      </c>
      <c r="H3488" s="191">
        <f>'5 Driver Data'!H3488</f>
        <v>0</v>
      </c>
      <c r="I3488" s="191">
        <f>'5 Driver Data'!I3488</f>
        <v>0</v>
      </c>
      <c r="J3488" s="191">
        <f>'5 Driver Data'!J3488</f>
        <v>0</v>
      </c>
      <c r="K3488" s="206">
        <f>'5 Driver Data'!K3488</f>
        <v>0</v>
      </c>
      <c r="L3488" s="1"/>
      <c r="M3488" s="216" t="str">
        <f>IF(D3488=0,"Blank",'3 Model Input'!E$44*'3 Model Input'!E$45)</f>
        <v>Blank</v>
      </c>
      <c r="N3488" s="197" t="str">
        <f t="shared" si="560"/>
        <v>Blank</v>
      </c>
      <c r="O3488" s="197" t="str">
        <f>IF(D3488=0,"Blank",'3 Model Input'!E$49*(1-'3 Model Input'!E$51))</f>
        <v>Blank</v>
      </c>
      <c r="P3488" s="197" t="str">
        <f t="shared" si="561"/>
        <v>Blank</v>
      </c>
      <c r="Q3488" s="197" t="str">
        <f>IF(D3488=0,"Blank",IF(D3488="BEV",E3488*(1-'3 Model Input'!E$54), E3488))</f>
        <v>Blank</v>
      </c>
      <c r="R3488" s="198" t="str">
        <f>IF(D3488=0,"Blank",IF(D3488="PHEV",F3488/G3488,F3488*(1-'3 Model Input'!E$54)/G3488))</f>
        <v>Blank</v>
      </c>
      <c r="S3488" s="198" t="str">
        <f>IF(D3488=0,"Blank",IF(D3488="PHEV",MIN(M3488,E3488),MIN(M3488,(E3488*(1-'3 Model Input'!E$54)))))</f>
        <v>Blank</v>
      </c>
      <c r="T3488" s="217" t="str">
        <f t="shared" si="562"/>
        <v>Blank</v>
      </c>
      <c r="U3488" s="89"/>
      <c r="V3488" s="216" t="str">
        <f>IF(D3488=0,"Blank",P3488*'3 Model Input'!E$50)</f>
        <v>Blank</v>
      </c>
      <c r="W3488" s="197" t="str">
        <f t="shared" si="563"/>
        <v>Blank</v>
      </c>
      <c r="X3488" s="197" t="str">
        <f t="shared" si="564"/>
        <v>Blank</v>
      </c>
      <c r="Y3488" s="197" t="str">
        <f t="shared" si="565"/>
        <v>Blank</v>
      </c>
      <c r="Z3488" s="197" t="str">
        <f t="shared" si="566"/>
        <v>Blank</v>
      </c>
      <c r="AA3488" s="223" t="str" cm="1">
        <f t="array" ref="AA3488">_xlfn.IFS(ISTEXT('3 Model Input'!F$70),"Missing",ISTEXT('3 Model Input'!I$70),"Missing",ISNUMBER('3 Model Input'!K$70),'3 Model Input'!K$70*P3488)</f>
        <v>Missing</v>
      </c>
      <c r="AB3488" s="89"/>
      <c r="AC3488" s="227" t="str" cm="1">
        <f t="array" ref="AC3488">IF(D3488=0,"Blank",_xlfn.IFS('3 Model Input'!E$61=1,(V3488*G3488)/T3488,'3 Model Input'!E$61=2,(W3488*G3488)/T3488,'3 Model Input'!E$61=3,(X3488*G3488)/T3488,'3 Model Input'!E$61=4,(Y3488*G3488)/T3488,'3 Model Input'!E$61=5,(Z3488*G3488)/T3488, ISTEXT('3 Model Input'!E$61),"Missing",'3 Model Input'!E$61=6,(AA3488*G3488)/T3488))</f>
        <v>Blank</v>
      </c>
      <c r="AD3488" s="202" t="str">
        <f t="shared" si="567"/>
        <v>Blank</v>
      </c>
      <c r="AE3488" s="202" t="str">
        <f t="shared" si="568"/>
        <v>Blank</v>
      </c>
      <c r="AF3488" s="217" t="str">
        <f t="shared" si="569"/>
        <v>Blank</v>
      </c>
      <c r="AG3488" s="9" t="str" cm="1">
        <f t="array" ref="AG3488">_xlfn.IFS(ISNUMBER(AC3488), "", ISNUMBER(SEARCH("Blank", AC3488)), "", ISERROR(AC3488), "Bad input on tab 3")</f>
        <v/>
      </c>
    </row>
    <row r="3489" spans="2:33" ht="15" customHeight="1" x14ac:dyDescent="0.75">
      <c r="B3489" s="205" t="str">
        <f>'5 Driver Data'!B3489</f>
        <v>3481</v>
      </c>
      <c r="C3489" s="193">
        <f>'5 Driver Data'!C3489</f>
        <v>0</v>
      </c>
      <c r="D3489" s="192">
        <f>'5 Driver Data'!D3489</f>
        <v>0</v>
      </c>
      <c r="E3489" s="191">
        <f>'5 Driver Data'!E3489</f>
        <v>0</v>
      </c>
      <c r="F3489" s="191">
        <f>'5 Driver Data'!F3489</f>
        <v>0</v>
      </c>
      <c r="G3489" s="191">
        <f>'5 Driver Data'!G3489</f>
        <v>0</v>
      </c>
      <c r="H3489" s="191">
        <f>'5 Driver Data'!H3489</f>
        <v>0</v>
      </c>
      <c r="I3489" s="191">
        <f>'5 Driver Data'!I3489</f>
        <v>0</v>
      </c>
      <c r="J3489" s="191">
        <f>'5 Driver Data'!J3489</f>
        <v>0</v>
      </c>
      <c r="K3489" s="206">
        <f>'5 Driver Data'!K3489</f>
        <v>0</v>
      </c>
      <c r="L3489" s="1"/>
      <c r="M3489" s="216" t="str">
        <f>IF(D3489=0,"Blank",'3 Model Input'!E$44*'3 Model Input'!E$45)</f>
        <v>Blank</v>
      </c>
      <c r="N3489" s="197" t="str">
        <f t="shared" si="560"/>
        <v>Blank</v>
      </c>
      <c r="O3489" s="197" t="str">
        <f>IF(D3489=0,"Blank",'3 Model Input'!E$49*(1-'3 Model Input'!E$51))</f>
        <v>Blank</v>
      </c>
      <c r="P3489" s="197" t="str">
        <f t="shared" si="561"/>
        <v>Blank</v>
      </c>
      <c r="Q3489" s="197" t="str">
        <f>IF(D3489=0,"Blank",IF(D3489="BEV",E3489*(1-'3 Model Input'!E$54), E3489))</f>
        <v>Blank</v>
      </c>
      <c r="R3489" s="198" t="str">
        <f>IF(D3489=0,"Blank",IF(D3489="PHEV",F3489/G3489,F3489*(1-'3 Model Input'!E$54)/G3489))</f>
        <v>Blank</v>
      </c>
      <c r="S3489" s="198" t="str">
        <f>IF(D3489=0,"Blank",IF(D3489="PHEV",MIN(M3489,E3489),MIN(M3489,(E3489*(1-'3 Model Input'!E$54)))))</f>
        <v>Blank</v>
      </c>
      <c r="T3489" s="217" t="str">
        <f t="shared" si="562"/>
        <v>Blank</v>
      </c>
      <c r="U3489" s="89"/>
      <c r="V3489" s="216" t="str">
        <f>IF(D3489=0,"Blank",P3489*'3 Model Input'!E$50)</f>
        <v>Blank</v>
      </c>
      <c r="W3489" s="197" t="str">
        <f t="shared" si="563"/>
        <v>Blank</v>
      </c>
      <c r="X3489" s="197" t="str">
        <f t="shared" si="564"/>
        <v>Blank</v>
      </c>
      <c r="Y3489" s="197" t="str">
        <f t="shared" si="565"/>
        <v>Blank</v>
      </c>
      <c r="Z3489" s="197" t="str">
        <f t="shared" si="566"/>
        <v>Blank</v>
      </c>
      <c r="AA3489" s="223" t="str" cm="1">
        <f t="array" ref="AA3489">_xlfn.IFS(ISTEXT('3 Model Input'!F$70),"Missing",ISTEXT('3 Model Input'!I$70),"Missing",ISNUMBER('3 Model Input'!K$70),'3 Model Input'!K$70*P3489)</f>
        <v>Missing</v>
      </c>
      <c r="AB3489" s="89"/>
      <c r="AC3489" s="227" t="str" cm="1">
        <f t="array" ref="AC3489">IF(D3489=0,"Blank",_xlfn.IFS('3 Model Input'!E$61=1,(V3489*G3489)/T3489,'3 Model Input'!E$61=2,(W3489*G3489)/T3489,'3 Model Input'!E$61=3,(X3489*G3489)/T3489,'3 Model Input'!E$61=4,(Y3489*G3489)/T3489,'3 Model Input'!E$61=5,(Z3489*G3489)/T3489, ISTEXT('3 Model Input'!E$61),"Missing",'3 Model Input'!E$61=6,(AA3489*G3489)/T3489))</f>
        <v>Blank</v>
      </c>
      <c r="AD3489" s="202" t="str">
        <f t="shared" si="567"/>
        <v>Blank</v>
      </c>
      <c r="AE3489" s="202" t="str">
        <f t="shared" si="568"/>
        <v>Blank</v>
      </c>
      <c r="AF3489" s="217" t="str">
        <f t="shared" si="569"/>
        <v>Blank</v>
      </c>
      <c r="AG3489" s="9" t="str" cm="1">
        <f t="array" ref="AG3489">_xlfn.IFS(ISNUMBER(AC3489), "", ISNUMBER(SEARCH("Blank", AC3489)), "", ISERROR(AC3489), "Bad input on tab 3")</f>
        <v/>
      </c>
    </row>
    <row r="3490" spans="2:33" ht="15" customHeight="1" x14ac:dyDescent="0.75">
      <c r="B3490" s="205" t="str">
        <f>'5 Driver Data'!B3490</f>
        <v>3482</v>
      </c>
      <c r="C3490" s="193">
        <f>'5 Driver Data'!C3490</f>
        <v>0</v>
      </c>
      <c r="D3490" s="192">
        <f>'5 Driver Data'!D3490</f>
        <v>0</v>
      </c>
      <c r="E3490" s="191">
        <f>'5 Driver Data'!E3490</f>
        <v>0</v>
      </c>
      <c r="F3490" s="191">
        <f>'5 Driver Data'!F3490</f>
        <v>0</v>
      </c>
      <c r="G3490" s="191">
        <f>'5 Driver Data'!G3490</f>
        <v>0</v>
      </c>
      <c r="H3490" s="191">
        <f>'5 Driver Data'!H3490</f>
        <v>0</v>
      </c>
      <c r="I3490" s="191">
        <f>'5 Driver Data'!I3490</f>
        <v>0</v>
      </c>
      <c r="J3490" s="191">
        <f>'5 Driver Data'!J3490</f>
        <v>0</v>
      </c>
      <c r="K3490" s="206">
        <f>'5 Driver Data'!K3490</f>
        <v>0</v>
      </c>
      <c r="L3490" s="1"/>
      <c r="M3490" s="216" t="str">
        <f>IF(D3490=0,"Blank",'3 Model Input'!E$44*'3 Model Input'!E$45)</f>
        <v>Blank</v>
      </c>
      <c r="N3490" s="197" t="str">
        <f t="shared" si="560"/>
        <v>Blank</v>
      </c>
      <c r="O3490" s="197" t="str">
        <f>IF(D3490=0,"Blank",'3 Model Input'!E$49*(1-'3 Model Input'!E$51))</f>
        <v>Blank</v>
      </c>
      <c r="P3490" s="197" t="str">
        <f t="shared" si="561"/>
        <v>Blank</v>
      </c>
      <c r="Q3490" s="197" t="str">
        <f>IF(D3490=0,"Blank",IF(D3490="BEV",E3490*(1-'3 Model Input'!E$54), E3490))</f>
        <v>Blank</v>
      </c>
      <c r="R3490" s="198" t="str">
        <f>IF(D3490=0,"Blank",IF(D3490="PHEV",F3490/G3490,F3490*(1-'3 Model Input'!E$54)/G3490))</f>
        <v>Blank</v>
      </c>
      <c r="S3490" s="198" t="str">
        <f>IF(D3490=0,"Blank",IF(D3490="PHEV",MIN(M3490,E3490),MIN(M3490,(E3490*(1-'3 Model Input'!E$54)))))</f>
        <v>Blank</v>
      </c>
      <c r="T3490" s="217" t="str">
        <f t="shared" si="562"/>
        <v>Blank</v>
      </c>
      <c r="U3490" s="89"/>
      <c r="V3490" s="216" t="str">
        <f>IF(D3490=0,"Blank",P3490*'3 Model Input'!E$50)</f>
        <v>Blank</v>
      </c>
      <c r="W3490" s="197" t="str">
        <f t="shared" si="563"/>
        <v>Blank</v>
      </c>
      <c r="X3490" s="197" t="str">
        <f t="shared" si="564"/>
        <v>Blank</v>
      </c>
      <c r="Y3490" s="197" t="str">
        <f t="shared" si="565"/>
        <v>Blank</v>
      </c>
      <c r="Z3490" s="197" t="str">
        <f t="shared" si="566"/>
        <v>Blank</v>
      </c>
      <c r="AA3490" s="223" t="str" cm="1">
        <f t="array" ref="AA3490">_xlfn.IFS(ISTEXT('3 Model Input'!F$70),"Missing",ISTEXT('3 Model Input'!I$70),"Missing",ISNUMBER('3 Model Input'!K$70),'3 Model Input'!K$70*P3490)</f>
        <v>Missing</v>
      </c>
      <c r="AB3490" s="89"/>
      <c r="AC3490" s="227" t="str" cm="1">
        <f t="array" ref="AC3490">IF(D3490=0,"Blank",_xlfn.IFS('3 Model Input'!E$61=1,(V3490*G3490)/T3490,'3 Model Input'!E$61=2,(W3490*G3490)/T3490,'3 Model Input'!E$61=3,(X3490*G3490)/T3490,'3 Model Input'!E$61=4,(Y3490*G3490)/T3490,'3 Model Input'!E$61=5,(Z3490*G3490)/T3490, ISTEXT('3 Model Input'!E$61),"Missing",'3 Model Input'!E$61=6,(AA3490*G3490)/T3490))</f>
        <v>Blank</v>
      </c>
      <c r="AD3490" s="202" t="str">
        <f t="shared" si="567"/>
        <v>Blank</v>
      </c>
      <c r="AE3490" s="202" t="str">
        <f t="shared" si="568"/>
        <v>Blank</v>
      </c>
      <c r="AF3490" s="217" t="str">
        <f t="shared" si="569"/>
        <v>Blank</v>
      </c>
      <c r="AG3490" s="9" t="str" cm="1">
        <f t="array" ref="AG3490">_xlfn.IFS(ISNUMBER(AC3490), "", ISNUMBER(SEARCH("Blank", AC3490)), "", ISERROR(AC3490), "Bad input on tab 3")</f>
        <v/>
      </c>
    </row>
    <row r="3491" spans="2:33" ht="15" customHeight="1" x14ac:dyDescent="0.75">
      <c r="B3491" s="205" t="str">
        <f>'5 Driver Data'!B3491</f>
        <v>3483</v>
      </c>
      <c r="C3491" s="193">
        <f>'5 Driver Data'!C3491</f>
        <v>0</v>
      </c>
      <c r="D3491" s="192">
        <f>'5 Driver Data'!D3491</f>
        <v>0</v>
      </c>
      <c r="E3491" s="191">
        <f>'5 Driver Data'!E3491</f>
        <v>0</v>
      </c>
      <c r="F3491" s="191">
        <f>'5 Driver Data'!F3491</f>
        <v>0</v>
      </c>
      <c r="G3491" s="191">
        <f>'5 Driver Data'!G3491</f>
        <v>0</v>
      </c>
      <c r="H3491" s="191">
        <f>'5 Driver Data'!H3491</f>
        <v>0</v>
      </c>
      <c r="I3491" s="191">
        <f>'5 Driver Data'!I3491</f>
        <v>0</v>
      </c>
      <c r="J3491" s="191">
        <f>'5 Driver Data'!J3491</f>
        <v>0</v>
      </c>
      <c r="K3491" s="206">
        <f>'5 Driver Data'!K3491</f>
        <v>0</v>
      </c>
      <c r="L3491" s="1"/>
      <c r="M3491" s="216" t="str">
        <f>IF(D3491=0,"Blank",'3 Model Input'!E$44*'3 Model Input'!E$45)</f>
        <v>Blank</v>
      </c>
      <c r="N3491" s="197" t="str">
        <f t="shared" si="560"/>
        <v>Blank</v>
      </c>
      <c r="O3491" s="197" t="str">
        <f>IF(D3491=0,"Blank",'3 Model Input'!E$49*(1-'3 Model Input'!E$51))</f>
        <v>Blank</v>
      </c>
      <c r="P3491" s="197" t="str">
        <f t="shared" si="561"/>
        <v>Blank</v>
      </c>
      <c r="Q3491" s="197" t="str">
        <f>IF(D3491=0,"Blank",IF(D3491="BEV",E3491*(1-'3 Model Input'!E$54), E3491))</f>
        <v>Blank</v>
      </c>
      <c r="R3491" s="198" t="str">
        <f>IF(D3491=0,"Blank",IF(D3491="PHEV",F3491/G3491,F3491*(1-'3 Model Input'!E$54)/G3491))</f>
        <v>Blank</v>
      </c>
      <c r="S3491" s="198" t="str">
        <f>IF(D3491=0,"Blank",IF(D3491="PHEV",MIN(M3491,E3491),MIN(M3491,(E3491*(1-'3 Model Input'!E$54)))))</f>
        <v>Blank</v>
      </c>
      <c r="T3491" s="217" t="str">
        <f t="shared" si="562"/>
        <v>Blank</v>
      </c>
      <c r="U3491" s="89"/>
      <c r="V3491" s="216" t="str">
        <f>IF(D3491=0,"Blank",P3491*'3 Model Input'!E$50)</f>
        <v>Blank</v>
      </c>
      <c r="W3491" s="197" t="str">
        <f t="shared" si="563"/>
        <v>Blank</v>
      </c>
      <c r="X3491" s="197" t="str">
        <f t="shared" si="564"/>
        <v>Blank</v>
      </c>
      <c r="Y3491" s="197" t="str">
        <f t="shared" si="565"/>
        <v>Blank</v>
      </c>
      <c r="Z3491" s="197" t="str">
        <f t="shared" si="566"/>
        <v>Blank</v>
      </c>
      <c r="AA3491" s="223" t="str" cm="1">
        <f t="array" ref="AA3491">_xlfn.IFS(ISTEXT('3 Model Input'!F$70),"Missing",ISTEXT('3 Model Input'!I$70),"Missing",ISNUMBER('3 Model Input'!K$70),'3 Model Input'!K$70*P3491)</f>
        <v>Missing</v>
      </c>
      <c r="AB3491" s="89"/>
      <c r="AC3491" s="227" t="str" cm="1">
        <f t="array" ref="AC3491">IF(D3491=0,"Blank",_xlfn.IFS('3 Model Input'!E$61=1,(V3491*G3491)/T3491,'3 Model Input'!E$61=2,(W3491*G3491)/T3491,'3 Model Input'!E$61=3,(X3491*G3491)/T3491,'3 Model Input'!E$61=4,(Y3491*G3491)/T3491,'3 Model Input'!E$61=5,(Z3491*G3491)/T3491, ISTEXT('3 Model Input'!E$61),"Missing",'3 Model Input'!E$61=6,(AA3491*G3491)/T3491))</f>
        <v>Blank</v>
      </c>
      <c r="AD3491" s="202" t="str">
        <f t="shared" si="567"/>
        <v>Blank</v>
      </c>
      <c r="AE3491" s="202" t="str">
        <f t="shared" si="568"/>
        <v>Blank</v>
      </c>
      <c r="AF3491" s="217" t="str">
        <f t="shared" si="569"/>
        <v>Blank</v>
      </c>
      <c r="AG3491" s="9" t="str" cm="1">
        <f t="array" ref="AG3491">_xlfn.IFS(ISNUMBER(AC3491), "", ISNUMBER(SEARCH("Blank", AC3491)), "", ISERROR(AC3491), "Bad input on tab 3")</f>
        <v/>
      </c>
    </row>
    <row r="3492" spans="2:33" ht="15" customHeight="1" x14ac:dyDescent="0.75">
      <c r="B3492" s="205" t="str">
        <f>'5 Driver Data'!B3492</f>
        <v>3484</v>
      </c>
      <c r="C3492" s="193">
        <f>'5 Driver Data'!C3492</f>
        <v>0</v>
      </c>
      <c r="D3492" s="192">
        <f>'5 Driver Data'!D3492</f>
        <v>0</v>
      </c>
      <c r="E3492" s="191">
        <f>'5 Driver Data'!E3492</f>
        <v>0</v>
      </c>
      <c r="F3492" s="191">
        <f>'5 Driver Data'!F3492</f>
        <v>0</v>
      </c>
      <c r="G3492" s="191">
        <f>'5 Driver Data'!G3492</f>
        <v>0</v>
      </c>
      <c r="H3492" s="191">
        <f>'5 Driver Data'!H3492</f>
        <v>0</v>
      </c>
      <c r="I3492" s="191">
        <f>'5 Driver Data'!I3492</f>
        <v>0</v>
      </c>
      <c r="J3492" s="191">
        <f>'5 Driver Data'!J3492</f>
        <v>0</v>
      </c>
      <c r="K3492" s="206">
        <f>'5 Driver Data'!K3492</f>
        <v>0</v>
      </c>
      <c r="L3492" s="1"/>
      <c r="M3492" s="216" t="str">
        <f>IF(D3492=0,"Blank",'3 Model Input'!E$44*'3 Model Input'!E$45)</f>
        <v>Blank</v>
      </c>
      <c r="N3492" s="197" t="str">
        <f t="shared" si="560"/>
        <v>Blank</v>
      </c>
      <c r="O3492" s="197" t="str">
        <f>IF(D3492=0,"Blank",'3 Model Input'!E$49*(1-'3 Model Input'!E$51))</f>
        <v>Blank</v>
      </c>
      <c r="P3492" s="197" t="str">
        <f t="shared" si="561"/>
        <v>Blank</v>
      </c>
      <c r="Q3492" s="197" t="str">
        <f>IF(D3492=0,"Blank",IF(D3492="BEV",E3492*(1-'3 Model Input'!E$54), E3492))</f>
        <v>Blank</v>
      </c>
      <c r="R3492" s="198" t="str">
        <f>IF(D3492=0,"Blank",IF(D3492="PHEV",F3492/G3492,F3492*(1-'3 Model Input'!E$54)/G3492))</f>
        <v>Blank</v>
      </c>
      <c r="S3492" s="198" t="str">
        <f>IF(D3492=0,"Blank",IF(D3492="PHEV",MIN(M3492,E3492),MIN(M3492,(E3492*(1-'3 Model Input'!E$54)))))</f>
        <v>Blank</v>
      </c>
      <c r="T3492" s="217" t="str">
        <f t="shared" si="562"/>
        <v>Blank</v>
      </c>
      <c r="U3492" s="89"/>
      <c r="V3492" s="216" t="str">
        <f>IF(D3492=0,"Blank",P3492*'3 Model Input'!E$50)</f>
        <v>Blank</v>
      </c>
      <c r="W3492" s="197" t="str">
        <f t="shared" si="563"/>
        <v>Blank</v>
      </c>
      <c r="X3492" s="197" t="str">
        <f t="shared" si="564"/>
        <v>Blank</v>
      </c>
      <c r="Y3492" s="197" t="str">
        <f t="shared" si="565"/>
        <v>Blank</v>
      </c>
      <c r="Z3492" s="197" t="str">
        <f t="shared" si="566"/>
        <v>Blank</v>
      </c>
      <c r="AA3492" s="223" t="str" cm="1">
        <f t="array" ref="AA3492">_xlfn.IFS(ISTEXT('3 Model Input'!F$70),"Missing",ISTEXT('3 Model Input'!I$70),"Missing",ISNUMBER('3 Model Input'!K$70),'3 Model Input'!K$70*P3492)</f>
        <v>Missing</v>
      </c>
      <c r="AB3492" s="89"/>
      <c r="AC3492" s="227" t="str" cm="1">
        <f t="array" ref="AC3492">IF(D3492=0,"Blank",_xlfn.IFS('3 Model Input'!E$61=1,(V3492*G3492)/T3492,'3 Model Input'!E$61=2,(W3492*G3492)/T3492,'3 Model Input'!E$61=3,(X3492*G3492)/T3492,'3 Model Input'!E$61=4,(Y3492*G3492)/T3492,'3 Model Input'!E$61=5,(Z3492*G3492)/T3492, ISTEXT('3 Model Input'!E$61),"Missing",'3 Model Input'!E$61=6,(AA3492*G3492)/T3492))</f>
        <v>Blank</v>
      </c>
      <c r="AD3492" s="202" t="str">
        <f t="shared" si="567"/>
        <v>Blank</v>
      </c>
      <c r="AE3492" s="202" t="str">
        <f t="shared" si="568"/>
        <v>Blank</v>
      </c>
      <c r="AF3492" s="217" t="str">
        <f t="shared" si="569"/>
        <v>Blank</v>
      </c>
      <c r="AG3492" s="9" t="str" cm="1">
        <f t="array" ref="AG3492">_xlfn.IFS(ISNUMBER(AC3492), "", ISNUMBER(SEARCH("Blank", AC3492)), "", ISERROR(AC3492), "Bad input on tab 3")</f>
        <v/>
      </c>
    </row>
    <row r="3493" spans="2:33" ht="15" customHeight="1" x14ac:dyDescent="0.75">
      <c r="B3493" s="205" t="str">
        <f>'5 Driver Data'!B3493</f>
        <v>3485</v>
      </c>
      <c r="C3493" s="193">
        <f>'5 Driver Data'!C3493</f>
        <v>0</v>
      </c>
      <c r="D3493" s="192">
        <f>'5 Driver Data'!D3493</f>
        <v>0</v>
      </c>
      <c r="E3493" s="191">
        <f>'5 Driver Data'!E3493</f>
        <v>0</v>
      </c>
      <c r="F3493" s="191">
        <f>'5 Driver Data'!F3493</f>
        <v>0</v>
      </c>
      <c r="G3493" s="191">
        <f>'5 Driver Data'!G3493</f>
        <v>0</v>
      </c>
      <c r="H3493" s="191">
        <f>'5 Driver Data'!H3493</f>
        <v>0</v>
      </c>
      <c r="I3493" s="191">
        <f>'5 Driver Data'!I3493</f>
        <v>0</v>
      </c>
      <c r="J3493" s="191">
        <f>'5 Driver Data'!J3493</f>
        <v>0</v>
      </c>
      <c r="K3493" s="206">
        <f>'5 Driver Data'!K3493</f>
        <v>0</v>
      </c>
      <c r="L3493" s="1"/>
      <c r="M3493" s="216" t="str">
        <f>IF(D3493=0,"Blank",'3 Model Input'!E$44*'3 Model Input'!E$45)</f>
        <v>Blank</v>
      </c>
      <c r="N3493" s="197" t="str">
        <f t="shared" si="560"/>
        <v>Blank</v>
      </c>
      <c r="O3493" s="197" t="str">
        <f>IF(D3493=0,"Blank",'3 Model Input'!E$49*(1-'3 Model Input'!E$51))</f>
        <v>Blank</v>
      </c>
      <c r="P3493" s="197" t="str">
        <f t="shared" si="561"/>
        <v>Blank</v>
      </c>
      <c r="Q3493" s="197" t="str">
        <f>IF(D3493=0,"Blank",IF(D3493="BEV",E3493*(1-'3 Model Input'!E$54), E3493))</f>
        <v>Blank</v>
      </c>
      <c r="R3493" s="198" t="str">
        <f>IF(D3493=0,"Blank",IF(D3493="PHEV",F3493/G3493,F3493*(1-'3 Model Input'!E$54)/G3493))</f>
        <v>Blank</v>
      </c>
      <c r="S3493" s="198" t="str">
        <f>IF(D3493=0,"Blank",IF(D3493="PHEV",MIN(M3493,E3493),MIN(M3493,(E3493*(1-'3 Model Input'!E$54)))))</f>
        <v>Blank</v>
      </c>
      <c r="T3493" s="217" t="str">
        <f t="shared" si="562"/>
        <v>Blank</v>
      </c>
      <c r="U3493" s="89"/>
      <c r="V3493" s="216" t="str">
        <f>IF(D3493=0,"Blank",P3493*'3 Model Input'!E$50)</f>
        <v>Blank</v>
      </c>
      <c r="W3493" s="197" t="str">
        <f t="shared" si="563"/>
        <v>Blank</v>
      </c>
      <c r="X3493" s="197" t="str">
        <f t="shared" si="564"/>
        <v>Blank</v>
      </c>
      <c r="Y3493" s="197" t="str">
        <f t="shared" si="565"/>
        <v>Blank</v>
      </c>
      <c r="Z3493" s="197" t="str">
        <f t="shared" si="566"/>
        <v>Blank</v>
      </c>
      <c r="AA3493" s="223" t="str" cm="1">
        <f t="array" ref="AA3493">_xlfn.IFS(ISTEXT('3 Model Input'!F$70),"Missing",ISTEXT('3 Model Input'!I$70),"Missing",ISNUMBER('3 Model Input'!K$70),'3 Model Input'!K$70*P3493)</f>
        <v>Missing</v>
      </c>
      <c r="AB3493" s="89"/>
      <c r="AC3493" s="227" t="str" cm="1">
        <f t="array" ref="AC3493">IF(D3493=0,"Blank",_xlfn.IFS('3 Model Input'!E$61=1,(V3493*G3493)/T3493,'3 Model Input'!E$61=2,(W3493*G3493)/T3493,'3 Model Input'!E$61=3,(X3493*G3493)/T3493,'3 Model Input'!E$61=4,(Y3493*G3493)/T3493,'3 Model Input'!E$61=5,(Z3493*G3493)/T3493, ISTEXT('3 Model Input'!E$61),"Missing",'3 Model Input'!E$61=6,(AA3493*G3493)/T3493))</f>
        <v>Blank</v>
      </c>
      <c r="AD3493" s="202" t="str">
        <f t="shared" si="567"/>
        <v>Blank</v>
      </c>
      <c r="AE3493" s="202" t="str">
        <f t="shared" si="568"/>
        <v>Blank</v>
      </c>
      <c r="AF3493" s="217" t="str">
        <f t="shared" si="569"/>
        <v>Blank</v>
      </c>
      <c r="AG3493" s="9" t="str" cm="1">
        <f t="array" ref="AG3493">_xlfn.IFS(ISNUMBER(AC3493), "", ISNUMBER(SEARCH("Blank", AC3493)), "", ISERROR(AC3493), "Bad input on tab 3")</f>
        <v/>
      </c>
    </row>
    <row r="3494" spans="2:33" ht="15" customHeight="1" x14ac:dyDescent="0.75">
      <c r="B3494" s="205" t="str">
        <f>'5 Driver Data'!B3494</f>
        <v>3486</v>
      </c>
      <c r="C3494" s="193">
        <f>'5 Driver Data'!C3494</f>
        <v>0</v>
      </c>
      <c r="D3494" s="192">
        <f>'5 Driver Data'!D3494</f>
        <v>0</v>
      </c>
      <c r="E3494" s="191">
        <f>'5 Driver Data'!E3494</f>
        <v>0</v>
      </c>
      <c r="F3494" s="191">
        <f>'5 Driver Data'!F3494</f>
        <v>0</v>
      </c>
      <c r="G3494" s="191">
        <f>'5 Driver Data'!G3494</f>
        <v>0</v>
      </c>
      <c r="H3494" s="191">
        <f>'5 Driver Data'!H3494</f>
        <v>0</v>
      </c>
      <c r="I3494" s="191">
        <f>'5 Driver Data'!I3494</f>
        <v>0</v>
      </c>
      <c r="J3494" s="191">
        <f>'5 Driver Data'!J3494</f>
        <v>0</v>
      </c>
      <c r="K3494" s="206">
        <f>'5 Driver Data'!K3494</f>
        <v>0</v>
      </c>
      <c r="L3494" s="1"/>
      <c r="M3494" s="216" t="str">
        <f>IF(D3494=0,"Blank",'3 Model Input'!E$44*'3 Model Input'!E$45)</f>
        <v>Blank</v>
      </c>
      <c r="N3494" s="197" t="str">
        <f t="shared" si="560"/>
        <v>Blank</v>
      </c>
      <c r="O3494" s="197" t="str">
        <f>IF(D3494=0,"Blank",'3 Model Input'!E$49*(1-'3 Model Input'!E$51))</f>
        <v>Blank</v>
      </c>
      <c r="P3494" s="197" t="str">
        <f t="shared" si="561"/>
        <v>Blank</v>
      </c>
      <c r="Q3494" s="197" t="str">
        <f>IF(D3494=0,"Blank",IF(D3494="BEV",E3494*(1-'3 Model Input'!E$54), E3494))</f>
        <v>Blank</v>
      </c>
      <c r="R3494" s="198" t="str">
        <f>IF(D3494=0,"Blank",IF(D3494="PHEV",F3494/G3494,F3494*(1-'3 Model Input'!E$54)/G3494))</f>
        <v>Blank</v>
      </c>
      <c r="S3494" s="198" t="str">
        <f>IF(D3494=0,"Blank",IF(D3494="PHEV",MIN(M3494,E3494),MIN(M3494,(E3494*(1-'3 Model Input'!E$54)))))</f>
        <v>Blank</v>
      </c>
      <c r="T3494" s="217" t="str">
        <f t="shared" si="562"/>
        <v>Blank</v>
      </c>
      <c r="U3494" s="89"/>
      <c r="V3494" s="216" t="str">
        <f>IF(D3494=0,"Blank",P3494*'3 Model Input'!E$50)</f>
        <v>Blank</v>
      </c>
      <c r="W3494" s="197" t="str">
        <f t="shared" si="563"/>
        <v>Blank</v>
      </c>
      <c r="X3494" s="197" t="str">
        <f t="shared" si="564"/>
        <v>Blank</v>
      </c>
      <c r="Y3494" s="197" t="str">
        <f t="shared" si="565"/>
        <v>Blank</v>
      </c>
      <c r="Z3494" s="197" t="str">
        <f t="shared" si="566"/>
        <v>Blank</v>
      </c>
      <c r="AA3494" s="223" t="str" cm="1">
        <f t="array" ref="AA3494">_xlfn.IFS(ISTEXT('3 Model Input'!F$70),"Missing",ISTEXT('3 Model Input'!I$70),"Missing",ISNUMBER('3 Model Input'!K$70),'3 Model Input'!K$70*P3494)</f>
        <v>Missing</v>
      </c>
      <c r="AB3494" s="89"/>
      <c r="AC3494" s="227" t="str" cm="1">
        <f t="array" ref="AC3494">IF(D3494=0,"Blank",_xlfn.IFS('3 Model Input'!E$61=1,(V3494*G3494)/T3494,'3 Model Input'!E$61=2,(W3494*G3494)/T3494,'3 Model Input'!E$61=3,(X3494*G3494)/T3494,'3 Model Input'!E$61=4,(Y3494*G3494)/T3494,'3 Model Input'!E$61=5,(Z3494*G3494)/T3494, ISTEXT('3 Model Input'!E$61),"Missing",'3 Model Input'!E$61=6,(AA3494*G3494)/T3494))</f>
        <v>Blank</v>
      </c>
      <c r="AD3494" s="202" t="str">
        <f t="shared" si="567"/>
        <v>Blank</v>
      </c>
      <c r="AE3494" s="202" t="str">
        <f t="shared" si="568"/>
        <v>Blank</v>
      </c>
      <c r="AF3494" s="217" t="str">
        <f t="shared" si="569"/>
        <v>Blank</v>
      </c>
      <c r="AG3494" s="9" t="str" cm="1">
        <f t="array" ref="AG3494">_xlfn.IFS(ISNUMBER(AC3494), "", ISNUMBER(SEARCH("Blank", AC3494)), "", ISERROR(AC3494), "Bad input on tab 3")</f>
        <v/>
      </c>
    </row>
    <row r="3495" spans="2:33" ht="15" customHeight="1" x14ac:dyDescent="0.75">
      <c r="B3495" s="205" t="str">
        <f>'5 Driver Data'!B3495</f>
        <v>3487</v>
      </c>
      <c r="C3495" s="193">
        <f>'5 Driver Data'!C3495</f>
        <v>0</v>
      </c>
      <c r="D3495" s="192">
        <f>'5 Driver Data'!D3495</f>
        <v>0</v>
      </c>
      <c r="E3495" s="191">
        <f>'5 Driver Data'!E3495</f>
        <v>0</v>
      </c>
      <c r="F3495" s="191">
        <f>'5 Driver Data'!F3495</f>
        <v>0</v>
      </c>
      <c r="G3495" s="191">
        <f>'5 Driver Data'!G3495</f>
        <v>0</v>
      </c>
      <c r="H3495" s="191">
        <f>'5 Driver Data'!H3495</f>
        <v>0</v>
      </c>
      <c r="I3495" s="191">
        <f>'5 Driver Data'!I3495</f>
        <v>0</v>
      </c>
      <c r="J3495" s="191">
        <f>'5 Driver Data'!J3495</f>
        <v>0</v>
      </c>
      <c r="K3495" s="206">
        <f>'5 Driver Data'!K3495</f>
        <v>0</v>
      </c>
      <c r="L3495" s="1"/>
      <c r="M3495" s="216" t="str">
        <f>IF(D3495=0,"Blank",'3 Model Input'!E$44*'3 Model Input'!E$45)</f>
        <v>Blank</v>
      </c>
      <c r="N3495" s="197" t="str">
        <f t="shared" si="560"/>
        <v>Blank</v>
      </c>
      <c r="O3495" s="197" t="str">
        <f>IF(D3495=0,"Blank",'3 Model Input'!E$49*(1-'3 Model Input'!E$51))</f>
        <v>Blank</v>
      </c>
      <c r="P3495" s="197" t="str">
        <f t="shared" si="561"/>
        <v>Blank</v>
      </c>
      <c r="Q3495" s="197" t="str">
        <f>IF(D3495=0,"Blank",IF(D3495="BEV",E3495*(1-'3 Model Input'!E$54), E3495))</f>
        <v>Blank</v>
      </c>
      <c r="R3495" s="198" t="str">
        <f>IF(D3495=0,"Blank",IF(D3495="PHEV",F3495/G3495,F3495*(1-'3 Model Input'!E$54)/G3495))</f>
        <v>Blank</v>
      </c>
      <c r="S3495" s="198" t="str">
        <f>IF(D3495=0,"Blank",IF(D3495="PHEV",MIN(M3495,E3495),MIN(M3495,(E3495*(1-'3 Model Input'!E$54)))))</f>
        <v>Blank</v>
      </c>
      <c r="T3495" s="217" t="str">
        <f t="shared" si="562"/>
        <v>Blank</v>
      </c>
      <c r="U3495" s="89"/>
      <c r="V3495" s="216" t="str">
        <f>IF(D3495=0,"Blank",P3495*'3 Model Input'!E$50)</f>
        <v>Blank</v>
      </c>
      <c r="W3495" s="197" t="str">
        <f t="shared" si="563"/>
        <v>Blank</v>
      </c>
      <c r="X3495" s="197" t="str">
        <f t="shared" si="564"/>
        <v>Blank</v>
      </c>
      <c r="Y3495" s="197" t="str">
        <f t="shared" si="565"/>
        <v>Blank</v>
      </c>
      <c r="Z3495" s="197" t="str">
        <f t="shared" si="566"/>
        <v>Blank</v>
      </c>
      <c r="AA3495" s="223" t="str" cm="1">
        <f t="array" ref="AA3495">_xlfn.IFS(ISTEXT('3 Model Input'!F$70),"Missing",ISTEXT('3 Model Input'!I$70),"Missing",ISNUMBER('3 Model Input'!K$70),'3 Model Input'!K$70*P3495)</f>
        <v>Missing</v>
      </c>
      <c r="AB3495" s="89"/>
      <c r="AC3495" s="227" t="str" cm="1">
        <f t="array" ref="AC3495">IF(D3495=0,"Blank",_xlfn.IFS('3 Model Input'!E$61=1,(V3495*G3495)/T3495,'3 Model Input'!E$61=2,(W3495*G3495)/T3495,'3 Model Input'!E$61=3,(X3495*G3495)/T3495,'3 Model Input'!E$61=4,(Y3495*G3495)/T3495,'3 Model Input'!E$61=5,(Z3495*G3495)/T3495, ISTEXT('3 Model Input'!E$61),"Missing",'3 Model Input'!E$61=6,(AA3495*G3495)/T3495))</f>
        <v>Blank</v>
      </c>
      <c r="AD3495" s="202" t="str">
        <f t="shared" si="567"/>
        <v>Blank</v>
      </c>
      <c r="AE3495" s="202" t="str">
        <f t="shared" si="568"/>
        <v>Blank</v>
      </c>
      <c r="AF3495" s="217" t="str">
        <f t="shared" si="569"/>
        <v>Blank</v>
      </c>
      <c r="AG3495" s="9" t="str" cm="1">
        <f t="array" ref="AG3495">_xlfn.IFS(ISNUMBER(AC3495), "", ISNUMBER(SEARCH("Blank", AC3495)), "", ISERROR(AC3495), "Bad input on tab 3")</f>
        <v/>
      </c>
    </row>
    <row r="3496" spans="2:33" ht="15" customHeight="1" x14ac:dyDescent="0.75">
      <c r="B3496" s="205" t="str">
        <f>'5 Driver Data'!B3496</f>
        <v>3488</v>
      </c>
      <c r="C3496" s="193">
        <f>'5 Driver Data'!C3496</f>
        <v>0</v>
      </c>
      <c r="D3496" s="192">
        <f>'5 Driver Data'!D3496</f>
        <v>0</v>
      </c>
      <c r="E3496" s="191">
        <f>'5 Driver Data'!E3496</f>
        <v>0</v>
      </c>
      <c r="F3496" s="191">
        <f>'5 Driver Data'!F3496</f>
        <v>0</v>
      </c>
      <c r="G3496" s="191">
        <f>'5 Driver Data'!G3496</f>
        <v>0</v>
      </c>
      <c r="H3496" s="191">
        <f>'5 Driver Data'!H3496</f>
        <v>0</v>
      </c>
      <c r="I3496" s="191">
        <f>'5 Driver Data'!I3496</f>
        <v>0</v>
      </c>
      <c r="J3496" s="191">
        <f>'5 Driver Data'!J3496</f>
        <v>0</v>
      </c>
      <c r="K3496" s="206">
        <f>'5 Driver Data'!K3496</f>
        <v>0</v>
      </c>
      <c r="L3496" s="1"/>
      <c r="M3496" s="216" t="str">
        <f>IF(D3496=0,"Blank",'3 Model Input'!E$44*'3 Model Input'!E$45)</f>
        <v>Blank</v>
      </c>
      <c r="N3496" s="197" t="str">
        <f t="shared" si="560"/>
        <v>Blank</v>
      </c>
      <c r="O3496" s="197" t="str">
        <f>IF(D3496=0,"Blank",'3 Model Input'!E$49*(1-'3 Model Input'!E$51))</f>
        <v>Blank</v>
      </c>
      <c r="P3496" s="197" t="str">
        <f t="shared" si="561"/>
        <v>Blank</v>
      </c>
      <c r="Q3496" s="197" t="str">
        <f>IF(D3496=0,"Blank",IF(D3496="BEV",E3496*(1-'3 Model Input'!E$54), E3496))</f>
        <v>Blank</v>
      </c>
      <c r="R3496" s="198" t="str">
        <f>IF(D3496=0,"Blank",IF(D3496="PHEV",F3496/G3496,F3496*(1-'3 Model Input'!E$54)/G3496))</f>
        <v>Blank</v>
      </c>
      <c r="S3496" s="198" t="str">
        <f>IF(D3496=0,"Blank",IF(D3496="PHEV",MIN(M3496,E3496),MIN(M3496,(E3496*(1-'3 Model Input'!E$54)))))</f>
        <v>Blank</v>
      </c>
      <c r="T3496" s="217" t="str">
        <f t="shared" si="562"/>
        <v>Blank</v>
      </c>
      <c r="U3496" s="89"/>
      <c r="V3496" s="216" t="str">
        <f>IF(D3496=0,"Blank",P3496*'3 Model Input'!E$50)</f>
        <v>Blank</v>
      </c>
      <c r="W3496" s="197" t="str">
        <f t="shared" si="563"/>
        <v>Blank</v>
      </c>
      <c r="X3496" s="197" t="str">
        <f t="shared" si="564"/>
        <v>Blank</v>
      </c>
      <c r="Y3496" s="197" t="str">
        <f t="shared" si="565"/>
        <v>Blank</v>
      </c>
      <c r="Z3496" s="197" t="str">
        <f t="shared" si="566"/>
        <v>Blank</v>
      </c>
      <c r="AA3496" s="223" t="str" cm="1">
        <f t="array" ref="AA3496">_xlfn.IFS(ISTEXT('3 Model Input'!F$70),"Missing",ISTEXT('3 Model Input'!I$70),"Missing",ISNUMBER('3 Model Input'!K$70),'3 Model Input'!K$70*P3496)</f>
        <v>Missing</v>
      </c>
      <c r="AB3496" s="89"/>
      <c r="AC3496" s="227" t="str" cm="1">
        <f t="array" ref="AC3496">IF(D3496=0,"Blank",_xlfn.IFS('3 Model Input'!E$61=1,(V3496*G3496)/T3496,'3 Model Input'!E$61=2,(W3496*G3496)/T3496,'3 Model Input'!E$61=3,(X3496*G3496)/T3496,'3 Model Input'!E$61=4,(Y3496*G3496)/T3496,'3 Model Input'!E$61=5,(Z3496*G3496)/T3496, ISTEXT('3 Model Input'!E$61),"Missing",'3 Model Input'!E$61=6,(AA3496*G3496)/T3496))</f>
        <v>Blank</v>
      </c>
      <c r="AD3496" s="202" t="str">
        <f t="shared" si="567"/>
        <v>Blank</v>
      </c>
      <c r="AE3496" s="202" t="str">
        <f t="shared" si="568"/>
        <v>Blank</v>
      </c>
      <c r="AF3496" s="217" t="str">
        <f t="shared" si="569"/>
        <v>Blank</v>
      </c>
      <c r="AG3496" s="9" t="str" cm="1">
        <f t="array" ref="AG3496">_xlfn.IFS(ISNUMBER(AC3496), "", ISNUMBER(SEARCH("Blank", AC3496)), "", ISERROR(AC3496), "Bad input on tab 3")</f>
        <v/>
      </c>
    </row>
    <row r="3497" spans="2:33" ht="15" customHeight="1" x14ac:dyDescent="0.75">
      <c r="B3497" s="205" t="str">
        <f>'5 Driver Data'!B3497</f>
        <v>3489</v>
      </c>
      <c r="C3497" s="193">
        <f>'5 Driver Data'!C3497</f>
        <v>0</v>
      </c>
      <c r="D3497" s="192">
        <f>'5 Driver Data'!D3497</f>
        <v>0</v>
      </c>
      <c r="E3497" s="191">
        <f>'5 Driver Data'!E3497</f>
        <v>0</v>
      </c>
      <c r="F3497" s="191">
        <f>'5 Driver Data'!F3497</f>
        <v>0</v>
      </c>
      <c r="G3497" s="191">
        <f>'5 Driver Data'!G3497</f>
        <v>0</v>
      </c>
      <c r="H3497" s="191">
        <f>'5 Driver Data'!H3497</f>
        <v>0</v>
      </c>
      <c r="I3497" s="191">
        <f>'5 Driver Data'!I3497</f>
        <v>0</v>
      </c>
      <c r="J3497" s="191">
        <f>'5 Driver Data'!J3497</f>
        <v>0</v>
      </c>
      <c r="K3497" s="206">
        <f>'5 Driver Data'!K3497</f>
        <v>0</v>
      </c>
      <c r="L3497" s="1"/>
      <c r="M3497" s="216" t="str">
        <f>IF(D3497=0,"Blank",'3 Model Input'!E$44*'3 Model Input'!E$45)</f>
        <v>Blank</v>
      </c>
      <c r="N3497" s="197" t="str">
        <f t="shared" si="560"/>
        <v>Blank</v>
      </c>
      <c r="O3497" s="197" t="str">
        <f>IF(D3497=0,"Blank",'3 Model Input'!E$49*(1-'3 Model Input'!E$51))</f>
        <v>Blank</v>
      </c>
      <c r="P3497" s="197" t="str">
        <f t="shared" si="561"/>
        <v>Blank</v>
      </c>
      <c r="Q3497" s="197" t="str">
        <f>IF(D3497=0,"Blank",IF(D3497="BEV",E3497*(1-'3 Model Input'!E$54), E3497))</f>
        <v>Blank</v>
      </c>
      <c r="R3497" s="198" t="str">
        <f>IF(D3497=0,"Blank",IF(D3497="PHEV",F3497/G3497,F3497*(1-'3 Model Input'!E$54)/G3497))</f>
        <v>Blank</v>
      </c>
      <c r="S3497" s="198" t="str">
        <f>IF(D3497=0,"Blank",IF(D3497="PHEV",MIN(M3497,E3497),MIN(M3497,(E3497*(1-'3 Model Input'!E$54)))))</f>
        <v>Blank</v>
      </c>
      <c r="T3497" s="217" t="str">
        <f t="shared" si="562"/>
        <v>Blank</v>
      </c>
      <c r="U3497" s="89"/>
      <c r="V3497" s="216" t="str">
        <f>IF(D3497=0,"Blank",P3497*'3 Model Input'!E$50)</f>
        <v>Blank</v>
      </c>
      <c r="W3497" s="197" t="str">
        <f t="shared" si="563"/>
        <v>Blank</v>
      </c>
      <c r="X3497" s="197" t="str">
        <f t="shared" si="564"/>
        <v>Blank</v>
      </c>
      <c r="Y3497" s="197" t="str">
        <f t="shared" si="565"/>
        <v>Blank</v>
      </c>
      <c r="Z3497" s="197" t="str">
        <f t="shared" si="566"/>
        <v>Blank</v>
      </c>
      <c r="AA3497" s="223" t="str" cm="1">
        <f t="array" ref="AA3497">_xlfn.IFS(ISTEXT('3 Model Input'!F$70),"Missing",ISTEXT('3 Model Input'!I$70),"Missing",ISNUMBER('3 Model Input'!K$70),'3 Model Input'!K$70*P3497)</f>
        <v>Missing</v>
      </c>
      <c r="AB3497" s="89"/>
      <c r="AC3497" s="227" t="str" cm="1">
        <f t="array" ref="AC3497">IF(D3497=0,"Blank",_xlfn.IFS('3 Model Input'!E$61=1,(V3497*G3497)/T3497,'3 Model Input'!E$61=2,(W3497*G3497)/T3497,'3 Model Input'!E$61=3,(X3497*G3497)/T3497,'3 Model Input'!E$61=4,(Y3497*G3497)/T3497,'3 Model Input'!E$61=5,(Z3497*G3497)/T3497, ISTEXT('3 Model Input'!E$61),"Missing",'3 Model Input'!E$61=6,(AA3497*G3497)/T3497))</f>
        <v>Blank</v>
      </c>
      <c r="AD3497" s="202" t="str">
        <f t="shared" si="567"/>
        <v>Blank</v>
      </c>
      <c r="AE3497" s="202" t="str">
        <f t="shared" si="568"/>
        <v>Blank</v>
      </c>
      <c r="AF3497" s="217" t="str">
        <f t="shared" si="569"/>
        <v>Blank</v>
      </c>
      <c r="AG3497" s="9" t="str" cm="1">
        <f t="array" ref="AG3497">_xlfn.IFS(ISNUMBER(AC3497), "", ISNUMBER(SEARCH("Blank", AC3497)), "", ISERROR(AC3497), "Bad input on tab 3")</f>
        <v/>
      </c>
    </row>
    <row r="3498" spans="2:33" ht="15" customHeight="1" x14ac:dyDescent="0.75">
      <c r="B3498" s="205" t="str">
        <f>'5 Driver Data'!B3498</f>
        <v>3490</v>
      </c>
      <c r="C3498" s="193">
        <f>'5 Driver Data'!C3498</f>
        <v>0</v>
      </c>
      <c r="D3498" s="192">
        <f>'5 Driver Data'!D3498</f>
        <v>0</v>
      </c>
      <c r="E3498" s="191">
        <f>'5 Driver Data'!E3498</f>
        <v>0</v>
      </c>
      <c r="F3498" s="191">
        <f>'5 Driver Data'!F3498</f>
        <v>0</v>
      </c>
      <c r="G3498" s="191">
        <f>'5 Driver Data'!G3498</f>
        <v>0</v>
      </c>
      <c r="H3498" s="191">
        <f>'5 Driver Data'!H3498</f>
        <v>0</v>
      </c>
      <c r="I3498" s="191">
        <f>'5 Driver Data'!I3498</f>
        <v>0</v>
      </c>
      <c r="J3498" s="191">
        <f>'5 Driver Data'!J3498</f>
        <v>0</v>
      </c>
      <c r="K3498" s="206">
        <f>'5 Driver Data'!K3498</f>
        <v>0</v>
      </c>
      <c r="L3498" s="1"/>
      <c r="M3498" s="216" t="str">
        <f>IF(D3498=0,"Blank",'3 Model Input'!E$44*'3 Model Input'!E$45)</f>
        <v>Blank</v>
      </c>
      <c r="N3498" s="197" t="str">
        <f t="shared" si="560"/>
        <v>Blank</v>
      </c>
      <c r="O3498" s="197" t="str">
        <f>IF(D3498=0,"Blank",'3 Model Input'!E$49*(1-'3 Model Input'!E$51))</f>
        <v>Blank</v>
      </c>
      <c r="P3498" s="197" t="str">
        <f t="shared" si="561"/>
        <v>Blank</v>
      </c>
      <c r="Q3498" s="197" t="str">
        <f>IF(D3498=0,"Blank",IF(D3498="BEV",E3498*(1-'3 Model Input'!E$54), E3498))</f>
        <v>Blank</v>
      </c>
      <c r="R3498" s="198" t="str">
        <f>IF(D3498=0,"Blank",IF(D3498="PHEV",F3498/G3498,F3498*(1-'3 Model Input'!E$54)/G3498))</f>
        <v>Blank</v>
      </c>
      <c r="S3498" s="198" t="str">
        <f>IF(D3498=0,"Blank",IF(D3498="PHEV",MIN(M3498,E3498),MIN(M3498,(E3498*(1-'3 Model Input'!E$54)))))</f>
        <v>Blank</v>
      </c>
      <c r="T3498" s="217" t="str">
        <f t="shared" si="562"/>
        <v>Blank</v>
      </c>
      <c r="U3498" s="89"/>
      <c r="V3498" s="216" t="str">
        <f>IF(D3498=0,"Blank",P3498*'3 Model Input'!E$50)</f>
        <v>Blank</v>
      </c>
      <c r="W3498" s="197" t="str">
        <f t="shared" si="563"/>
        <v>Blank</v>
      </c>
      <c r="X3498" s="197" t="str">
        <f t="shared" si="564"/>
        <v>Blank</v>
      </c>
      <c r="Y3498" s="197" t="str">
        <f t="shared" si="565"/>
        <v>Blank</v>
      </c>
      <c r="Z3498" s="197" t="str">
        <f t="shared" si="566"/>
        <v>Blank</v>
      </c>
      <c r="AA3498" s="223" t="str" cm="1">
        <f t="array" ref="AA3498">_xlfn.IFS(ISTEXT('3 Model Input'!F$70),"Missing",ISTEXT('3 Model Input'!I$70),"Missing",ISNUMBER('3 Model Input'!K$70),'3 Model Input'!K$70*P3498)</f>
        <v>Missing</v>
      </c>
      <c r="AB3498" s="89"/>
      <c r="AC3498" s="227" t="str" cm="1">
        <f t="array" ref="AC3498">IF(D3498=0,"Blank",_xlfn.IFS('3 Model Input'!E$61=1,(V3498*G3498)/T3498,'3 Model Input'!E$61=2,(W3498*G3498)/T3498,'3 Model Input'!E$61=3,(X3498*G3498)/T3498,'3 Model Input'!E$61=4,(Y3498*G3498)/T3498,'3 Model Input'!E$61=5,(Z3498*G3498)/T3498, ISTEXT('3 Model Input'!E$61),"Missing",'3 Model Input'!E$61=6,(AA3498*G3498)/T3498))</f>
        <v>Blank</v>
      </c>
      <c r="AD3498" s="202" t="str">
        <f t="shared" si="567"/>
        <v>Blank</v>
      </c>
      <c r="AE3498" s="202" t="str">
        <f t="shared" si="568"/>
        <v>Blank</v>
      </c>
      <c r="AF3498" s="217" t="str">
        <f t="shared" si="569"/>
        <v>Blank</v>
      </c>
      <c r="AG3498" s="9" t="str" cm="1">
        <f t="array" ref="AG3498">_xlfn.IFS(ISNUMBER(AC3498), "", ISNUMBER(SEARCH("Blank", AC3498)), "", ISERROR(AC3498), "Bad input on tab 3")</f>
        <v/>
      </c>
    </row>
    <row r="3499" spans="2:33" ht="15" customHeight="1" x14ac:dyDescent="0.75">
      <c r="B3499" s="205" t="str">
        <f>'5 Driver Data'!B3499</f>
        <v>3491</v>
      </c>
      <c r="C3499" s="193">
        <f>'5 Driver Data'!C3499</f>
        <v>0</v>
      </c>
      <c r="D3499" s="192">
        <f>'5 Driver Data'!D3499</f>
        <v>0</v>
      </c>
      <c r="E3499" s="191">
        <f>'5 Driver Data'!E3499</f>
        <v>0</v>
      </c>
      <c r="F3499" s="191">
        <f>'5 Driver Data'!F3499</f>
        <v>0</v>
      </c>
      <c r="G3499" s="191">
        <f>'5 Driver Data'!G3499</f>
        <v>0</v>
      </c>
      <c r="H3499" s="191">
        <f>'5 Driver Data'!H3499</f>
        <v>0</v>
      </c>
      <c r="I3499" s="191">
        <f>'5 Driver Data'!I3499</f>
        <v>0</v>
      </c>
      <c r="J3499" s="191">
        <f>'5 Driver Data'!J3499</f>
        <v>0</v>
      </c>
      <c r="K3499" s="206">
        <f>'5 Driver Data'!K3499</f>
        <v>0</v>
      </c>
      <c r="L3499" s="1"/>
      <c r="M3499" s="216" t="str">
        <f>IF(D3499=0,"Blank",'3 Model Input'!E$44*'3 Model Input'!E$45)</f>
        <v>Blank</v>
      </c>
      <c r="N3499" s="197" t="str">
        <f t="shared" si="560"/>
        <v>Blank</v>
      </c>
      <c r="O3499" s="197" t="str">
        <f>IF(D3499=0,"Blank",'3 Model Input'!E$49*(1-'3 Model Input'!E$51))</f>
        <v>Blank</v>
      </c>
      <c r="P3499" s="197" t="str">
        <f t="shared" si="561"/>
        <v>Blank</v>
      </c>
      <c r="Q3499" s="197" t="str">
        <f>IF(D3499=0,"Blank",IF(D3499="BEV",E3499*(1-'3 Model Input'!E$54), E3499))</f>
        <v>Blank</v>
      </c>
      <c r="R3499" s="198" t="str">
        <f>IF(D3499=0,"Blank",IF(D3499="PHEV",F3499/G3499,F3499*(1-'3 Model Input'!E$54)/G3499))</f>
        <v>Blank</v>
      </c>
      <c r="S3499" s="198" t="str">
        <f>IF(D3499=0,"Blank",IF(D3499="PHEV",MIN(M3499,E3499),MIN(M3499,(E3499*(1-'3 Model Input'!E$54)))))</f>
        <v>Blank</v>
      </c>
      <c r="T3499" s="217" t="str">
        <f t="shared" si="562"/>
        <v>Blank</v>
      </c>
      <c r="U3499" s="89"/>
      <c r="V3499" s="216" t="str">
        <f>IF(D3499=0,"Blank",P3499*'3 Model Input'!E$50)</f>
        <v>Blank</v>
      </c>
      <c r="W3499" s="197" t="str">
        <f t="shared" si="563"/>
        <v>Blank</v>
      </c>
      <c r="X3499" s="197" t="str">
        <f t="shared" si="564"/>
        <v>Blank</v>
      </c>
      <c r="Y3499" s="197" t="str">
        <f t="shared" si="565"/>
        <v>Blank</v>
      </c>
      <c r="Z3499" s="197" t="str">
        <f t="shared" si="566"/>
        <v>Blank</v>
      </c>
      <c r="AA3499" s="223" t="str" cm="1">
        <f t="array" ref="AA3499">_xlfn.IFS(ISTEXT('3 Model Input'!F$70),"Missing",ISTEXT('3 Model Input'!I$70),"Missing",ISNUMBER('3 Model Input'!K$70),'3 Model Input'!K$70*P3499)</f>
        <v>Missing</v>
      </c>
      <c r="AB3499" s="89"/>
      <c r="AC3499" s="227" t="str" cm="1">
        <f t="array" ref="AC3499">IF(D3499=0,"Blank",_xlfn.IFS('3 Model Input'!E$61=1,(V3499*G3499)/T3499,'3 Model Input'!E$61=2,(W3499*G3499)/T3499,'3 Model Input'!E$61=3,(X3499*G3499)/T3499,'3 Model Input'!E$61=4,(Y3499*G3499)/T3499,'3 Model Input'!E$61=5,(Z3499*G3499)/T3499, ISTEXT('3 Model Input'!E$61),"Missing",'3 Model Input'!E$61=6,(AA3499*G3499)/T3499))</f>
        <v>Blank</v>
      </c>
      <c r="AD3499" s="202" t="str">
        <f t="shared" si="567"/>
        <v>Blank</v>
      </c>
      <c r="AE3499" s="202" t="str">
        <f t="shared" si="568"/>
        <v>Blank</v>
      </c>
      <c r="AF3499" s="217" t="str">
        <f t="shared" si="569"/>
        <v>Blank</v>
      </c>
      <c r="AG3499" s="9" t="str" cm="1">
        <f t="array" ref="AG3499">_xlfn.IFS(ISNUMBER(AC3499), "", ISNUMBER(SEARCH("Blank", AC3499)), "", ISERROR(AC3499), "Bad input on tab 3")</f>
        <v/>
      </c>
    </row>
    <row r="3500" spans="2:33" ht="15" customHeight="1" x14ac:dyDescent="0.75">
      <c r="B3500" s="205" t="str">
        <f>'5 Driver Data'!B3500</f>
        <v>3492</v>
      </c>
      <c r="C3500" s="193">
        <f>'5 Driver Data'!C3500</f>
        <v>0</v>
      </c>
      <c r="D3500" s="192">
        <f>'5 Driver Data'!D3500</f>
        <v>0</v>
      </c>
      <c r="E3500" s="191">
        <f>'5 Driver Data'!E3500</f>
        <v>0</v>
      </c>
      <c r="F3500" s="191">
        <f>'5 Driver Data'!F3500</f>
        <v>0</v>
      </c>
      <c r="G3500" s="191">
        <f>'5 Driver Data'!G3500</f>
        <v>0</v>
      </c>
      <c r="H3500" s="191">
        <f>'5 Driver Data'!H3500</f>
        <v>0</v>
      </c>
      <c r="I3500" s="191">
        <f>'5 Driver Data'!I3500</f>
        <v>0</v>
      </c>
      <c r="J3500" s="191">
        <f>'5 Driver Data'!J3500</f>
        <v>0</v>
      </c>
      <c r="K3500" s="206">
        <f>'5 Driver Data'!K3500</f>
        <v>0</v>
      </c>
      <c r="L3500" s="1"/>
      <c r="M3500" s="216" t="str">
        <f>IF(D3500=0,"Blank",'3 Model Input'!E$44*'3 Model Input'!E$45)</f>
        <v>Blank</v>
      </c>
      <c r="N3500" s="197" t="str">
        <f t="shared" si="560"/>
        <v>Blank</v>
      </c>
      <c r="O3500" s="197" t="str">
        <f>IF(D3500=0,"Blank",'3 Model Input'!E$49*(1-'3 Model Input'!E$51))</f>
        <v>Blank</v>
      </c>
      <c r="P3500" s="197" t="str">
        <f t="shared" si="561"/>
        <v>Blank</v>
      </c>
      <c r="Q3500" s="197" t="str">
        <f>IF(D3500=0,"Blank",IF(D3500="BEV",E3500*(1-'3 Model Input'!E$54), E3500))</f>
        <v>Blank</v>
      </c>
      <c r="R3500" s="198" t="str">
        <f>IF(D3500=0,"Blank",IF(D3500="PHEV",F3500/G3500,F3500*(1-'3 Model Input'!E$54)/G3500))</f>
        <v>Blank</v>
      </c>
      <c r="S3500" s="198" t="str">
        <f>IF(D3500=0,"Blank",IF(D3500="PHEV",MIN(M3500,E3500),MIN(M3500,(E3500*(1-'3 Model Input'!E$54)))))</f>
        <v>Blank</v>
      </c>
      <c r="T3500" s="217" t="str">
        <f t="shared" si="562"/>
        <v>Blank</v>
      </c>
      <c r="U3500" s="89"/>
      <c r="V3500" s="216" t="str">
        <f>IF(D3500=0,"Blank",P3500*'3 Model Input'!E$50)</f>
        <v>Blank</v>
      </c>
      <c r="W3500" s="197" t="str">
        <f t="shared" si="563"/>
        <v>Blank</v>
      </c>
      <c r="X3500" s="197" t="str">
        <f t="shared" si="564"/>
        <v>Blank</v>
      </c>
      <c r="Y3500" s="197" t="str">
        <f t="shared" si="565"/>
        <v>Blank</v>
      </c>
      <c r="Z3500" s="197" t="str">
        <f t="shared" si="566"/>
        <v>Blank</v>
      </c>
      <c r="AA3500" s="223" t="str" cm="1">
        <f t="array" ref="AA3500">_xlfn.IFS(ISTEXT('3 Model Input'!F$70),"Missing",ISTEXT('3 Model Input'!I$70),"Missing",ISNUMBER('3 Model Input'!K$70),'3 Model Input'!K$70*P3500)</f>
        <v>Missing</v>
      </c>
      <c r="AB3500" s="89"/>
      <c r="AC3500" s="227" t="str" cm="1">
        <f t="array" ref="AC3500">IF(D3500=0,"Blank",_xlfn.IFS('3 Model Input'!E$61=1,(V3500*G3500)/T3500,'3 Model Input'!E$61=2,(W3500*G3500)/T3500,'3 Model Input'!E$61=3,(X3500*G3500)/T3500,'3 Model Input'!E$61=4,(Y3500*G3500)/T3500,'3 Model Input'!E$61=5,(Z3500*G3500)/T3500, ISTEXT('3 Model Input'!E$61),"Missing",'3 Model Input'!E$61=6,(AA3500*G3500)/T3500))</f>
        <v>Blank</v>
      </c>
      <c r="AD3500" s="202" t="str">
        <f t="shared" si="567"/>
        <v>Blank</v>
      </c>
      <c r="AE3500" s="202" t="str">
        <f t="shared" si="568"/>
        <v>Blank</v>
      </c>
      <c r="AF3500" s="217" t="str">
        <f t="shared" si="569"/>
        <v>Blank</v>
      </c>
      <c r="AG3500" s="9" t="str" cm="1">
        <f t="array" ref="AG3500">_xlfn.IFS(ISNUMBER(AC3500), "", ISNUMBER(SEARCH("Blank", AC3500)), "", ISERROR(AC3500), "Bad input on tab 3")</f>
        <v/>
      </c>
    </row>
    <row r="3501" spans="2:33" ht="15" customHeight="1" x14ac:dyDescent="0.75">
      <c r="B3501" s="205" t="str">
        <f>'5 Driver Data'!B3501</f>
        <v>3493</v>
      </c>
      <c r="C3501" s="193">
        <f>'5 Driver Data'!C3501</f>
        <v>0</v>
      </c>
      <c r="D3501" s="192">
        <f>'5 Driver Data'!D3501</f>
        <v>0</v>
      </c>
      <c r="E3501" s="191">
        <f>'5 Driver Data'!E3501</f>
        <v>0</v>
      </c>
      <c r="F3501" s="191">
        <f>'5 Driver Data'!F3501</f>
        <v>0</v>
      </c>
      <c r="G3501" s="191">
        <f>'5 Driver Data'!G3501</f>
        <v>0</v>
      </c>
      <c r="H3501" s="191">
        <f>'5 Driver Data'!H3501</f>
        <v>0</v>
      </c>
      <c r="I3501" s="191">
        <f>'5 Driver Data'!I3501</f>
        <v>0</v>
      </c>
      <c r="J3501" s="191">
        <f>'5 Driver Data'!J3501</f>
        <v>0</v>
      </c>
      <c r="K3501" s="206">
        <f>'5 Driver Data'!K3501</f>
        <v>0</v>
      </c>
      <c r="L3501" s="1"/>
      <c r="M3501" s="216" t="str">
        <f>IF(D3501=0,"Blank",'3 Model Input'!E$44*'3 Model Input'!E$45)</f>
        <v>Blank</v>
      </c>
      <c r="N3501" s="197" t="str">
        <f t="shared" si="560"/>
        <v>Blank</v>
      </c>
      <c r="O3501" s="197" t="str">
        <f>IF(D3501=0,"Blank",'3 Model Input'!E$49*(1-'3 Model Input'!E$51))</f>
        <v>Blank</v>
      </c>
      <c r="P3501" s="197" t="str">
        <f t="shared" si="561"/>
        <v>Blank</v>
      </c>
      <c r="Q3501" s="197" t="str">
        <f>IF(D3501=0,"Blank",IF(D3501="BEV",E3501*(1-'3 Model Input'!E$54), E3501))</f>
        <v>Blank</v>
      </c>
      <c r="R3501" s="198" t="str">
        <f>IF(D3501=0,"Blank",IF(D3501="PHEV",F3501/G3501,F3501*(1-'3 Model Input'!E$54)/G3501))</f>
        <v>Blank</v>
      </c>
      <c r="S3501" s="198" t="str">
        <f>IF(D3501=0,"Blank",IF(D3501="PHEV",MIN(M3501,E3501),MIN(M3501,(E3501*(1-'3 Model Input'!E$54)))))</f>
        <v>Blank</v>
      </c>
      <c r="T3501" s="217" t="str">
        <f t="shared" si="562"/>
        <v>Blank</v>
      </c>
      <c r="U3501" s="89"/>
      <c r="V3501" s="216" t="str">
        <f>IF(D3501=0,"Blank",P3501*'3 Model Input'!E$50)</f>
        <v>Blank</v>
      </c>
      <c r="W3501" s="197" t="str">
        <f t="shared" si="563"/>
        <v>Blank</v>
      </c>
      <c r="X3501" s="197" t="str">
        <f t="shared" si="564"/>
        <v>Blank</v>
      </c>
      <c r="Y3501" s="197" t="str">
        <f t="shared" si="565"/>
        <v>Blank</v>
      </c>
      <c r="Z3501" s="197" t="str">
        <f t="shared" si="566"/>
        <v>Blank</v>
      </c>
      <c r="AA3501" s="223" t="str" cm="1">
        <f t="array" ref="AA3501">_xlfn.IFS(ISTEXT('3 Model Input'!F$70),"Missing",ISTEXT('3 Model Input'!I$70),"Missing",ISNUMBER('3 Model Input'!K$70),'3 Model Input'!K$70*P3501)</f>
        <v>Missing</v>
      </c>
      <c r="AB3501" s="89"/>
      <c r="AC3501" s="227" t="str" cm="1">
        <f t="array" ref="AC3501">IF(D3501=0,"Blank",_xlfn.IFS('3 Model Input'!E$61=1,(V3501*G3501)/T3501,'3 Model Input'!E$61=2,(W3501*G3501)/T3501,'3 Model Input'!E$61=3,(X3501*G3501)/T3501,'3 Model Input'!E$61=4,(Y3501*G3501)/T3501,'3 Model Input'!E$61=5,(Z3501*G3501)/T3501, ISTEXT('3 Model Input'!E$61),"Missing",'3 Model Input'!E$61=6,(AA3501*G3501)/T3501))</f>
        <v>Blank</v>
      </c>
      <c r="AD3501" s="202" t="str">
        <f t="shared" si="567"/>
        <v>Blank</v>
      </c>
      <c r="AE3501" s="202" t="str">
        <f t="shared" si="568"/>
        <v>Blank</v>
      </c>
      <c r="AF3501" s="217" t="str">
        <f t="shared" si="569"/>
        <v>Blank</v>
      </c>
      <c r="AG3501" s="9" t="str" cm="1">
        <f t="array" ref="AG3501">_xlfn.IFS(ISNUMBER(AC3501), "", ISNUMBER(SEARCH("Blank", AC3501)), "", ISERROR(AC3501), "Bad input on tab 3")</f>
        <v/>
      </c>
    </row>
    <row r="3502" spans="2:33" ht="15" customHeight="1" x14ac:dyDescent="0.75">
      <c r="B3502" s="205" t="str">
        <f>'5 Driver Data'!B3502</f>
        <v>3494</v>
      </c>
      <c r="C3502" s="193">
        <f>'5 Driver Data'!C3502</f>
        <v>0</v>
      </c>
      <c r="D3502" s="192">
        <f>'5 Driver Data'!D3502</f>
        <v>0</v>
      </c>
      <c r="E3502" s="191">
        <f>'5 Driver Data'!E3502</f>
        <v>0</v>
      </c>
      <c r="F3502" s="191">
        <f>'5 Driver Data'!F3502</f>
        <v>0</v>
      </c>
      <c r="G3502" s="191">
        <f>'5 Driver Data'!G3502</f>
        <v>0</v>
      </c>
      <c r="H3502" s="191">
        <f>'5 Driver Data'!H3502</f>
        <v>0</v>
      </c>
      <c r="I3502" s="191">
        <f>'5 Driver Data'!I3502</f>
        <v>0</v>
      </c>
      <c r="J3502" s="191">
        <f>'5 Driver Data'!J3502</f>
        <v>0</v>
      </c>
      <c r="K3502" s="206">
        <f>'5 Driver Data'!K3502</f>
        <v>0</v>
      </c>
      <c r="L3502" s="1"/>
      <c r="M3502" s="216" t="str">
        <f>IF(D3502=0,"Blank",'3 Model Input'!E$44*'3 Model Input'!E$45)</f>
        <v>Blank</v>
      </c>
      <c r="N3502" s="197" t="str">
        <f t="shared" ref="N3502:N3565" si="570">IF(D3502=0,"Blank",H3502*I3502*52)</f>
        <v>Blank</v>
      </c>
      <c r="O3502" s="197" t="str">
        <f>IF(D3502=0,"Blank",'3 Model Input'!E$49*(1-'3 Model Input'!E$51))</f>
        <v>Blank</v>
      </c>
      <c r="P3502" s="197" t="str">
        <f t="shared" ref="P3502:P3565" si="571">IF(D3502=0,"Blank",SUM(N3502:O3502))</f>
        <v>Blank</v>
      </c>
      <c r="Q3502" s="197" t="str">
        <f>IF(D3502=0,"Blank",IF(D3502="BEV",E3502*(1-'3 Model Input'!E$54), E3502))</f>
        <v>Blank</v>
      </c>
      <c r="R3502" s="198" t="str">
        <f>IF(D3502=0,"Blank",IF(D3502="PHEV",F3502/G3502,F3502*(1-'3 Model Input'!E$54)/G3502))</f>
        <v>Blank</v>
      </c>
      <c r="S3502" s="198" t="str">
        <f>IF(D3502=0,"Blank",IF(D3502="PHEV",MIN(M3502,E3502),MIN(M3502,(E3502*(1-'3 Model Input'!E$54)))))</f>
        <v>Blank</v>
      </c>
      <c r="T3502" s="217" t="str">
        <f t="shared" ref="T3502:T3565" si="572">IF(D3502=0,"Blank",MIN(R3502,(S3502/E3502*F3502)))</f>
        <v>Blank</v>
      </c>
      <c r="U3502" s="89"/>
      <c r="V3502" s="216" t="str">
        <f>IF(D3502=0,"Blank",P3502*'3 Model Input'!E$50)</f>
        <v>Blank</v>
      </c>
      <c r="W3502" s="197" t="str">
        <f t="shared" ref="W3502:W3565" si="573">IF(D3502=0,"Blank",V3502*(1-J3502))</f>
        <v>Blank</v>
      </c>
      <c r="X3502" s="197" t="str">
        <f t="shared" ref="X3502:X3565" si="574">P3502</f>
        <v>Blank</v>
      </c>
      <c r="Y3502" s="197" t="str">
        <f t="shared" ref="Y3502:Y3565" si="575">IF(D3502=0,"Blank",P3502*(1-J3502))</f>
        <v>Blank</v>
      </c>
      <c r="Z3502" s="197" t="str">
        <f t="shared" ref="Z3502:Z3565" si="576">IF(D3502=0,"Blank",N3502*K3502)</f>
        <v>Blank</v>
      </c>
      <c r="AA3502" s="223" t="str" cm="1">
        <f t="array" ref="AA3502">_xlfn.IFS(ISTEXT('3 Model Input'!F$70),"Missing",ISTEXT('3 Model Input'!I$70),"Missing",ISNUMBER('3 Model Input'!K$70),'3 Model Input'!K$70*P3502)</f>
        <v>Missing</v>
      </c>
      <c r="AB3502" s="89"/>
      <c r="AC3502" s="227" t="str" cm="1">
        <f t="array" ref="AC3502">IF(D3502=0,"Blank",_xlfn.IFS('3 Model Input'!E$61=1,(V3502*G3502)/T3502,'3 Model Input'!E$61=2,(W3502*G3502)/T3502,'3 Model Input'!E$61=3,(X3502*G3502)/T3502,'3 Model Input'!E$61=4,(Y3502*G3502)/T3502,'3 Model Input'!E$61=5,(Z3502*G3502)/T3502, ISTEXT('3 Model Input'!E$61),"Missing",'3 Model Input'!E$61=6,(AA3502*G3502)/T3502))</f>
        <v>Blank</v>
      </c>
      <c r="AD3502" s="202" t="str">
        <f t="shared" ref="AD3502:AD3565" si="577">IF(D3502=0,"Blank",MIN(SUM(AC3502/52/H3502),1))</f>
        <v>Blank</v>
      </c>
      <c r="AE3502" s="202" t="str">
        <f t="shared" ref="AE3502:AE3565" si="578">IF(D3502=0,"Blank",AD3502*H3502)</f>
        <v>Blank</v>
      </c>
      <c r="AF3502" s="217" t="str">
        <f t="shared" ref="AF3502:AF3565" si="579">IF(D3502=0,"Blank",AC3502*S3502)</f>
        <v>Blank</v>
      </c>
      <c r="AG3502" s="9" t="str" cm="1">
        <f t="array" ref="AG3502">_xlfn.IFS(ISNUMBER(AC3502), "", ISNUMBER(SEARCH("Blank", AC3502)), "", ISERROR(AC3502), "Bad input on tab 3")</f>
        <v/>
      </c>
    </row>
    <row r="3503" spans="2:33" ht="15" customHeight="1" x14ac:dyDescent="0.75">
      <c r="B3503" s="205" t="str">
        <f>'5 Driver Data'!B3503</f>
        <v>3495</v>
      </c>
      <c r="C3503" s="193">
        <f>'5 Driver Data'!C3503</f>
        <v>0</v>
      </c>
      <c r="D3503" s="192">
        <f>'5 Driver Data'!D3503</f>
        <v>0</v>
      </c>
      <c r="E3503" s="191">
        <f>'5 Driver Data'!E3503</f>
        <v>0</v>
      </c>
      <c r="F3503" s="191">
        <f>'5 Driver Data'!F3503</f>
        <v>0</v>
      </c>
      <c r="G3503" s="191">
        <f>'5 Driver Data'!G3503</f>
        <v>0</v>
      </c>
      <c r="H3503" s="191">
        <f>'5 Driver Data'!H3503</f>
        <v>0</v>
      </c>
      <c r="I3503" s="191">
        <f>'5 Driver Data'!I3503</f>
        <v>0</v>
      </c>
      <c r="J3503" s="191">
        <f>'5 Driver Data'!J3503</f>
        <v>0</v>
      </c>
      <c r="K3503" s="206">
        <f>'5 Driver Data'!K3503</f>
        <v>0</v>
      </c>
      <c r="L3503" s="1"/>
      <c r="M3503" s="216" t="str">
        <f>IF(D3503=0,"Blank",'3 Model Input'!E$44*'3 Model Input'!E$45)</f>
        <v>Blank</v>
      </c>
      <c r="N3503" s="197" t="str">
        <f t="shared" si="570"/>
        <v>Blank</v>
      </c>
      <c r="O3503" s="197" t="str">
        <f>IF(D3503=0,"Blank",'3 Model Input'!E$49*(1-'3 Model Input'!E$51))</f>
        <v>Blank</v>
      </c>
      <c r="P3503" s="197" t="str">
        <f t="shared" si="571"/>
        <v>Blank</v>
      </c>
      <c r="Q3503" s="197" t="str">
        <f>IF(D3503=0,"Blank",IF(D3503="BEV",E3503*(1-'3 Model Input'!E$54), E3503))</f>
        <v>Blank</v>
      </c>
      <c r="R3503" s="198" t="str">
        <f>IF(D3503=0,"Blank",IF(D3503="PHEV",F3503/G3503,F3503*(1-'3 Model Input'!E$54)/G3503))</f>
        <v>Blank</v>
      </c>
      <c r="S3503" s="198" t="str">
        <f>IF(D3503=0,"Blank",IF(D3503="PHEV",MIN(M3503,E3503),MIN(M3503,(E3503*(1-'3 Model Input'!E$54)))))</f>
        <v>Blank</v>
      </c>
      <c r="T3503" s="217" t="str">
        <f t="shared" si="572"/>
        <v>Blank</v>
      </c>
      <c r="U3503" s="89"/>
      <c r="V3503" s="216" t="str">
        <f>IF(D3503=0,"Blank",P3503*'3 Model Input'!E$50)</f>
        <v>Blank</v>
      </c>
      <c r="W3503" s="197" t="str">
        <f t="shared" si="573"/>
        <v>Blank</v>
      </c>
      <c r="X3503" s="197" t="str">
        <f t="shared" si="574"/>
        <v>Blank</v>
      </c>
      <c r="Y3503" s="197" t="str">
        <f t="shared" si="575"/>
        <v>Blank</v>
      </c>
      <c r="Z3503" s="197" t="str">
        <f t="shared" si="576"/>
        <v>Blank</v>
      </c>
      <c r="AA3503" s="223" t="str" cm="1">
        <f t="array" ref="AA3503">_xlfn.IFS(ISTEXT('3 Model Input'!F$70),"Missing",ISTEXT('3 Model Input'!I$70),"Missing",ISNUMBER('3 Model Input'!K$70),'3 Model Input'!K$70*P3503)</f>
        <v>Missing</v>
      </c>
      <c r="AB3503" s="89"/>
      <c r="AC3503" s="227" t="str" cm="1">
        <f t="array" ref="AC3503">IF(D3503=0,"Blank",_xlfn.IFS('3 Model Input'!E$61=1,(V3503*G3503)/T3503,'3 Model Input'!E$61=2,(W3503*G3503)/T3503,'3 Model Input'!E$61=3,(X3503*G3503)/T3503,'3 Model Input'!E$61=4,(Y3503*G3503)/T3503,'3 Model Input'!E$61=5,(Z3503*G3503)/T3503, ISTEXT('3 Model Input'!E$61),"Missing",'3 Model Input'!E$61=6,(AA3503*G3503)/T3503))</f>
        <v>Blank</v>
      </c>
      <c r="AD3503" s="202" t="str">
        <f t="shared" si="577"/>
        <v>Blank</v>
      </c>
      <c r="AE3503" s="202" t="str">
        <f t="shared" si="578"/>
        <v>Blank</v>
      </c>
      <c r="AF3503" s="217" t="str">
        <f t="shared" si="579"/>
        <v>Blank</v>
      </c>
      <c r="AG3503" s="9" t="str" cm="1">
        <f t="array" ref="AG3503">_xlfn.IFS(ISNUMBER(AC3503), "", ISNUMBER(SEARCH("Blank", AC3503)), "", ISERROR(AC3503), "Bad input on tab 3")</f>
        <v/>
      </c>
    </row>
    <row r="3504" spans="2:33" ht="15" customHeight="1" x14ac:dyDescent="0.75">
      <c r="B3504" s="205" t="str">
        <f>'5 Driver Data'!B3504</f>
        <v>3496</v>
      </c>
      <c r="C3504" s="193">
        <f>'5 Driver Data'!C3504</f>
        <v>0</v>
      </c>
      <c r="D3504" s="192">
        <f>'5 Driver Data'!D3504</f>
        <v>0</v>
      </c>
      <c r="E3504" s="191">
        <f>'5 Driver Data'!E3504</f>
        <v>0</v>
      </c>
      <c r="F3504" s="191">
        <f>'5 Driver Data'!F3504</f>
        <v>0</v>
      </c>
      <c r="G3504" s="191">
        <f>'5 Driver Data'!G3504</f>
        <v>0</v>
      </c>
      <c r="H3504" s="191">
        <f>'5 Driver Data'!H3504</f>
        <v>0</v>
      </c>
      <c r="I3504" s="191">
        <f>'5 Driver Data'!I3504</f>
        <v>0</v>
      </c>
      <c r="J3504" s="191">
        <f>'5 Driver Data'!J3504</f>
        <v>0</v>
      </c>
      <c r="K3504" s="206">
        <f>'5 Driver Data'!K3504</f>
        <v>0</v>
      </c>
      <c r="L3504" s="1"/>
      <c r="M3504" s="216" t="str">
        <f>IF(D3504=0,"Blank",'3 Model Input'!E$44*'3 Model Input'!E$45)</f>
        <v>Blank</v>
      </c>
      <c r="N3504" s="197" t="str">
        <f t="shared" si="570"/>
        <v>Blank</v>
      </c>
      <c r="O3504" s="197" t="str">
        <f>IF(D3504=0,"Blank",'3 Model Input'!E$49*(1-'3 Model Input'!E$51))</f>
        <v>Blank</v>
      </c>
      <c r="P3504" s="197" t="str">
        <f t="shared" si="571"/>
        <v>Blank</v>
      </c>
      <c r="Q3504" s="197" t="str">
        <f>IF(D3504=0,"Blank",IF(D3504="BEV",E3504*(1-'3 Model Input'!E$54), E3504))</f>
        <v>Blank</v>
      </c>
      <c r="R3504" s="198" t="str">
        <f>IF(D3504=0,"Blank",IF(D3504="PHEV",F3504/G3504,F3504*(1-'3 Model Input'!E$54)/G3504))</f>
        <v>Blank</v>
      </c>
      <c r="S3504" s="198" t="str">
        <f>IF(D3504=0,"Blank",IF(D3504="PHEV",MIN(M3504,E3504),MIN(M3504,(E3504*(1-'3 Model Input'!E$54)))))</f>
        <v>Blank</v>
      </c>
      <c r="T3504" s="217" t="str">
        <f t="shared" si="572"/>
        <v>Blank</v>
      </c>
      <c r="U3504" s="89"/>
      <c r="V3504" s="216" t="str">
        <f>IF(D3504=0,"Blank",P3504*'3 Model Input'!E$50)</f>
        <v>Blank</v>
      </c>
      <c r="W3504" s="197" t="str">
        <f t="shared" si="573"/>
        <v>Blank</v>
      </c>
      <c r="X3504" s="197" t="str">
        <f t="shared" si="574"/>
        <v>Blank</v>
      </c>
      <c r="Y3504" s="197" t="str">
        <f t="shared" si="575"/>
        <v>Blank</v>
      </c>
      <c r="Z3504" s="197" t="str">
        <f t="shared" si="576"/>
        <v>Blank</v>
      </c>
      <c r="AA3504" s="223" t="str" cm="1">
        <f t="array" ref="AA3504">_xlfn.IFS(ISTEXT('3 Model Input'!F$70),"Missing",ISTEXT('3 Model Input'!I$70),"Missing",ISNUMBER('3 Model Input'!K$70),'3 Model Input'!K$70*P3504)</f>
        <v>Missing</v>
      </c>
      <c r="AB3504" s="89"/>
      <c r="AC3504" s="227" t="str" cm="1">
        <f t="array" ref="AC3504">IF(D3504=0,"Blank",_xlfn.IFS('3 Model Input'!E$61=1,(V3504*G3504)/T3504,'3 Model Input'!E$61=2,(W3504*G3504)/T3504,'3 Model Input'!E$61=3,(X3504*G3504)/T3504,'3 Model Input'!E$61=4,(Y3504*G3504)/T3504,'3 Model Input'!E$61=5,(Z3504*G3504)/T3504, ISTEXT('3 Model Input'!E$61),"Missing",'3 Model Input'!E$61=6,(AA3504*G3504)/T3504))</f>
        <v>Blank</v>
      </c>
      <c r="AD3504" s="202" t="str">
        <f t="shared" si="577"/>
        <v>Blank</v>
      </c>
      <c r="AE3504" s="202" t="str">
        <f t="shared" si="578"/>
        <v>Blank</v>
      </c>
      <c r="AF3504" s="217" t="str">
        <f t="shared" si="579"/>
        <v>Blank</v>
      </c>
      <c r="AG3504" s="9" t="str" cm="1">
        <f t="array" ref="AG3504">_xlfn.IFS(ISNUMBER(AC3504), "", ISNUMBER(SEARCH("Blank", AC3504)), "", ISERROR(AC3504), "Bad input on tab 3")</f>
        <v/>
      </c>
    </row>
    <row r="3505" spans="2:33" ht="15" customHeight="1" x14ac:dyDescent="0.75">
      <c r="B3505" s="205" t="str">
        <f>'5 Driver Data'!B3505</f>
        <v>3497</v>
      </c>
      <c r="C3505" s="193">
        <f>'5 Driver Data'!C3505</f>
        <v>0</v>
      </c>
      <c r="D3505" s="192">
        <f>'5 Driver Data'!D3505</f>
        <v>0</v>
      </c>
      <c r="E3505" s="191">
        <f>'5 Driver Data'!E3505</f>
        <v>0</v>
      </c>
      <c r="F3505" s="191">
        <f>'5 Driver Data'!F3505</f>
        <v>0</v>
      </c>
      <c r="G3505" s="191">
        <f>'5 Driver Data'!G3505</f>
        <v>0</v>
      </c>
      <c r="H3505" s="191">
        <f>'5 Driver Data'!H3505</f>
        <v>0</v>
      </c>
      <c r="I3505" s="191">
        <f>'5 Driver Data'!I3505</f>
        <v>0</v>
      </c>
      <c r="J3505" s="191">
        <f>'5 Driver Data'!J3505</f>
        <v>0</v>
      </c>
      <c r="K3505" s="206">
        <f>'5 Driver Data'!K3505</f>
        <v>0</v>
      </c>
      <c r="L3505" s="1"/>
      <c r="M3505" s="216" t="str">
        <f>IF(D3505=0,"Blank",'3 Model Input'!E$44*'3 Model Input'!E$45)</f>
        <v>Blank</v>
      </c>
      <c r="N3505" s="197" t="str">
        <f t="shared" si="570"/>
        <v>Blank</v>
      </c>
      <c r="O3505" s="197" t="str">
        <f>IF(D3505=0,"Blank",'3 Model Input'!E$49*(1-'3 Model Input'!E$51))</f>
        <v>Blank</v>
      </c>
      <c r="P3505" s="197" t="str">
        <f t="shared" si="571"/>
        <v>Blank</v>
      </c>
      <c r="Q3505" s="197" t="str">
        <f>IF(D3505=0,"Blank",IF(D3505="BEV",E3505*(1-'3 Model Input'!E$54), E3505))</f>
        <v>Blank</v>
      </c>
      <c r="R3505" s="198" t="str">
        <f>IF(D3505=0,"Blank",IF(D3505="PHEV",F3505/G3505,F3505*(1-'3 Model Input'!E$54)/G3505))</f>
        <v>Blank</v>
      </c>
      <c r="S3505" s="198" t="str">
        <f>IF(D3505=0,"Blank",IF(D3505="PHEV",MIN(M3505,E3505),MIN(M3505,(E3505*(1-'3 Model Input'!E$54)))))</f>
        <v>Blank</v>
      </c>
      <c r="T3505" s="217" t="str">
        <f t="shared" si="572"/>
        <v>Blank</v>
      </c>
      <c r="U3505" s="89"/>
      <c r="V3505" s="216" t="str">
        <f>IF(D3505=0,"Blank",P3505*'3 Model Input'!E$50)</f>
        <v>Blank</v>
      </c>
      <c r="W3505" s="197" t="str">
        <f t="shared" si="573"/>
        <v>Blank</v>
      </c>
      <c r="X3505" s="197" t="str">
        <f t="shared" si="574"/>
        <v>Blank</v>
      </c>
      <c r="Y3505" s="197" t="str">
        <f t="shared" si="575"/>
        <v>Blank</v>
      </c>
      <c r="Z3505" s="197" t="str">
        <f t="shared" si="576"/>
        <v>Blank</v>
      </c>
      <c r="AA3505" s="223" t="str" cm="1">
        <f t="array" ref="AA3505">_xlfn.IFS(ISTEXT('3 Model Input'!F$70),"Missing",ISTEXT('3 Model Input'!I$70),"Missing",ISNUMBER('3 Model Input'!K$70),'3 Model Input'!K$70*P3505)</f>
        <v>Missing</v>
      </c>
      <c r="AB3505" s="89"/>
      <c r="AC3505" s="227" t="str" cm="1">
        <f t="array" ref="AC3505">IF(D3505=0,"Blank",_xlfn.IFS('3 Model Input'!E$61=1,(V3505*G3505)/T3505,'3 Model Input'!E$61=2,(W3505*G3505)/T3505,'3 Model Input'!E$61=3,(X3505*G3505)/T3505,'3 Model Input'!E$61=4,(Y3505*G3505)/T3505,'3 Model Input'!E$61=5,(Z3505*G3505)/T3505, ISTEXT('3 Model Input'!E$61),"Missing",'3 Model Input'!E$61=6,(AA3505*G3505)/T3505))</f>
        <v>Blank</v>
      </c>
      <c r="AD3505" s="202" t="str">
        <f t="shared" si="577"/>
        <v>Blank</v>
      </c>
      <c r="AE3505" s="202" t="str">
        <f t="shared" si="578"/>
        <v>Blank</v>
      </c>
      <c r="AF3505" s="217" t="str">
        <f t="shared" si="579"/>
        <v>Blank</v>
      </c>
      <c r="AG3505" s="9" t="str" cm="1">
        <f t="array" ref="AG3505">_xlfn.IFS(ISNUMBER(AC3505), "", ISNUMBER(SEARCH("Blank", AC3505)), "", ISERROR(AC3505), "Bad input on tab 3")</f>
        <v/>
      </c>
    </row>
    <row r="3506" spans="2:33" ht="15" customHeight="1" x14ac:dyDescent="0.75">
      <c r="B3506" s="205" t="str">
        <f>'5 Driver Data'!B3506</f>
        <v>3498</v>
      </c>
      <c r="C3506" s="193">
        <f>'5 Driver Data'!C3506</f>
        <v>0</v>
      </c>
      <c r="D3506" s="192">
        <f>'5 Driver Data'!D3506</f>
        <v>0</v>
      </c>
      <c r="E3506" s="191">
        <f>'5 Driver Data'!E3506</f>
        <v>0</v>
      </c>
      <c r="F3506" s="191">
        <f>'5 Driver Data'!F3506</f>
        <v>0</v>
      </c>
      <c r="G3506" s="191">
        <f>'5 Driver Data'!G3506</f>
        <v>0</v>
      </c>
      <c r="H3506" s="191">
        <f>'5 Driver Data'!H3506</f>
        <v>0</v>
      </c>
      <c r="I3506" s="191">
        <f>'5 Driver Data'!I3506</f>
        <v>0</v>
      </c>
      <c r="J3506" s="191">
        <f>'5 Driver Data'!J3506</f>
        <v>0</v>
      </c>
      <c r="K3506" s="206">
        <f>'5 Driver Data'!K3506</f>
        <v>0</v>
      </c>
      <c r="L3506" s="1"/>
      <c r="M3506" s="216" t="str">
        <f>IF(D3506=0,"Blank",'3 Model Input'!E$44*'3 Model Input'!E$45)</f>
        <v>Blank</v>
      </c>
      <c r="N3506" s="197" t="str">
        <f t="shared" si="570"/>
        <v>Blank</v>
      </c>
      <c r="O3506" s="197" t="str">
        <f>IF(D3506=0,"Blank",'3 Model Input'!E$49*(1-'3 Model Input'!E$51))</f>
        <v>Blank</v>
      </c>
      <c r="P3506" s="197" t="str">
        <f t="shared" si="571"/>
        <v>Blank</v>
      </c>
      <c r="Q3506" s="197" t="str">
        <f>IF(D3506=0,"Blank",IF(D3506="BEV",E3506*(1-'3 Model Input'!E$54), E3506))</f>
        <v>Blank</v>
      </c>
      <c r="R3506" s="198" t="str">
        <f>IF(D3506=0,"Blank",IF(D3506="PHEV",F3506/G3506,F3506*(1-'3 Model Input'!E$54)/G3506))</f>
        <v>Blank</v>
      </c>
      <c r="S3506" s="198" t="str">
        <f>IF(D3506=0,"Blank",IF(D3506="PHEV",MIN(M3506,E3506),MIN(M3506,(E3506*(1-'3 Model Input'!E$54)))))</f>
        <v>Blank</v>
      </c>
      <c r="T3506" s="217" t="str">
        <f t="shared" si="572"/>
        <v>Blank</v>
      </c>
      <c r="U3506" s="89"/>
      <c r="V3506" s="216" t="str">
        <f>IF(D3506=0,"Blank",P3506*'3 Model Input'!E$50)</f>
        <v>Blank</v>
      </c>
      <c r="W3506" s="197" t="str">
        <f t="shared" si="573"/>
        <v>Blank</v>
      </c>
      <c r="X3506" s="197" t="str">
        <f t="shared" si="574"/>
        <v>Blank</v>
      </c>
      <c r="Y3506" s="197" t="str">
        <f t="shared" si="575"/>
        <v>Blank</v>
      </c>
      <c r="Z3506" s="197" t="str">
        <f t="shared" si="576"/>
        <v>Blank</v>
      </c>
      <c r="AA3506" s="223" t="str" cm="1">
        <f t="array" ref="AA3506">_xlfn.IFS(ISTEXT('3 Model Input'!F$70),"Missing",ISTEXT('3 Model Input'!I$70),"Missing",ISNUMBER('3 Model Input'!K$70),'3 Model Input'!K$70*P3506)</f>
        <v>Missing</v>
      </c>
      <c r="AB3506" s="89"/>
      <c r="AC3506" s="227" t="str" cm="1">
        <f t="array" ref="AC3506">IF(D3506=0,"Blank",_xlfn.IFS('3 Model Input'!E$61=1,(V3506*G3506)/T3506,'3 Model Input'!E$61=2,(W3506*G3506)/T3506,'3 Model Input'!E$61=3,(X3506*G3506)/T3506,'3 Model Input'!E$61=4,(Y3506*G3506)/T3506,'3 Model Input'!E$61=5,(Z3506*G3506)/T3506, ISTEXT('3 Model Input'!E$61),"Missing",'3 Model Input'!E$61=6,(AA3506*G3506)/T3506))</f>
        <v>Blank</v>
      </c>
      <c r="AD3506" s="202" t="str">
        <f t="shared" si="577"/>
        <v>Blank</v>
      </c>
      <c r="AE3506" s="202" t="str">
        <f t="shared" si="578"/>
        <v>Blank</v>
      </c>
      <c r="AF3506" s="217" t="str">
        <f t="shared" si="579"/>
        <v>Blank</v>
      </c>
      <c r="AG3506" s="9" t="str" cm="1">
        <f t="array" ref="AG3506">_xlfn.IFS(ISNUMBER(AC3506), "", ISNUMBER(SEARCH("Blank", AC3506)), "", ISERROR(AC3506), "Bad input on tab 3")</f>
        <v/>
      </c>
    </row>
    <row r="3507" spans="2:33" ht="15" customHeight="1" x14ac:dyDescent="0.75">
      <c r="B3507" s="205" t="str">
        <f>'5 Driver Data'!B3507</f>
        <v>3499</v>
      </c>
      <c r="C3507" s="193">
        <f>'5 Driver Data'!C3507</f>
        <v>0</v>
      </c>
      <c r="D3507" s="192">
        <f>'5 Driver Data'!D3507</f>
        <v>0</v>
      </c>
      <c r="E3507" s="191">
        <f>'5 Driver Data'!E3507</f>
        <v>0</v>
      </c>
      <c r="F3507" s="191">
        <f>'5 Driver Data'!F3507</f>
        <v>0</v>
      </c>
      <c r="G3507" s="191">
        <f>'5 Driver Data'!G3507</f>
        <v>0</v>
      </c>
      <c r="H3507" s="191">
        <f>'5 Driver Data'!H3507</f>
        <v>0</v>
      </c>
      <c r="I3507" s="191">
        <f>'5 Driver Data'!I3507</f>
        <v>0</v>
      </c>
      <c r="J3507" s="191">
        <f>'5 Driver Data'!J3507</f>
        <v>0</v>
      </c>
      <c r="K3507" s="206">
        <f>'5 Driver Data'!K3507</f>
        <v>0</v>
      </c>
      <c r="L3507" s="1"/>
      <c r="M3507" s="216" t="str">
        <f>IF(D3507=0,"Blank",'3 Model Input'!E$44*'3 Model Input'!E$45)</f>
        <v>Blank</v>
      </c>
      <c r="N3507" s="197" t="str">
        <f t="shared" si="570"/>
        <v>Blank</v>
      </c>
      <c r="O3507" s="197" t="str">
        <f>IF(D3507=0,"Blank",'3 Model Input'!E$49*(1-'3 Model Input'!E$51))</f>
        <v>Blank</v>
      </c>
      <c r="P3507" s="197" t="str">
        <f t="shared" si="571"/>
        <v>Blank</v>
      </c>
      <c r="Q3507" s="197" t="str">
        <f>IF(D3507=0,"Blank",IF(D3507="BEV",E3507*(1-'3 Model Input'!E$54), E3507))</f>
        <v>Blank</v>
      </c>
      <c r="R3507" s="198" t="str">
        <f>IF(D3507=0,"Blank",IF(D3507="PHEV",F3507/G3507,F3507*(1-'3 Model Input'!E$54)/G3507))</f>
        <v>Blank</v>
      </c>
      <c r="S3507" s="198" t="str">
        <f>IF(D3507=0,"Blank",IF(D3507="PHEV",MIN(M3507,E3507),MIN(M3507,(E3507*(1-'3 Model Input'!E$54)))))</f>
        <v>Blank</v>
      </c>
      <c r="T3507" s="217" t="str">
        <f t="shared" si="572"/>
        <v>Blank</v>
      </c>
      <c r="U3507" s="89"/>
      <c r="V3507" s="216" t="str">
        <f>IF(D3507=0,"Blank",P3507*'3 Model Input'!E$50)</f>
        <v>Blank</v>
      </c>
      <c r="W3507" s="197" t="str">
        <f t="shared" si="573"/>
        <v>Blank</v>
      </c>
      <c r="X3507" s="197" t="str">
        <f t="shared" si="574"/>
        <v>Blank</v>
      </c>
      <c r="Y3507" s="197" t="str">
        <f t="shared" si="575"/>
        <v>Blank</v>
      </c>
      <c r="Z3507" s="197" t="str">
        <f t="shared" si="576"/>
        <v>Blank</v>
      </c>
      <c r="AA3507" s="223" t="str" cm="1">
        <f t="array" ref="AA3507">_xlfn.IFS(ISTEXT('3 Model Input'!F$70),"Missing",ISTEXT('3 Model Input'!I$70),"Missing",ISNUMBER('3 Model Input'!K$70),'3 Model Input'!K$70*P3507)</f>
        <v>Missing</v>
      </c>
      <c r="AB3507" s="89"/>
      <c r="AC3507" s="227" t="str" cm="1">
        <f t="array" ref="AC3507">IF(D3507=0,"Blank",_xlfn.IFS('3 Model Input'!E$61=1,(V3507*G3507)/T3507,'3 Model Input'!E$61=2,(W3507*G3507)/T3507,'3 Model Input'!E$61=3,(X3507*G3507)/T3507,'3 Model Input'!E$61=4,(Y3507*G3507)/T3507,'3 Model Input'!E$61=5,(Z3507*G3507)/T3507, ISTEXT('3 Model Input'!E$61),"Missing",'3 Model Input'!E$61=6,(AA3507*G3507)/T3507))</f>
        <v>Blank</v>
      </c>
      <c r="AD3507" s="202" t="str">
        <f t="shared" si="577"/>
        <v>Blank</v>
      </c>
      <c r="AE3507" s="202" t="str">
        <f t="shared" si="578"/>
        <v>Blank</v>
      </c>
      <c r="AF3507" s="217" t="str">
        <f t="shared" si="579"/>
        <v>Blank</v>
      </c>
      <c r="AG3507" s="9" t="str" cm="1">
        <f t="array" ref="AG3507">_xlfn.IFS(ISNUMBER(AC3507), "", ISNUMBER(SEARCH("Blank", AC3507)), "", ISERROR(AC3507), "Bad input on tab 3")</f>
        <v/>
      </c>
    </row>
    <row r="3508" spans="2:33" ht="15" customHeight="1" x14ac:dyDescent="0.75">
      <c r="B3508" s="205" t="str">
        <f>'5 Driver Data'!B3508</f>
        <v>3500</v>
      </c>
      <c r="C3508" s="193">
        <f>'5 Driver Data'!C3508</f>
        <v>0</v>
      </c>
      <c r="D3508" s="192">
        <f>'5 Driver Data'!D3508</f>
        <v>0</v>
      </c>
      <c r="E3508" s="191">
        <f>'5 Driver Data'!E3508</f>
        <v>0</v>
      </c>
      <c r="F3508" s="191">
        <f>'5 Driver Data'!F3508</f>
        <v>0</v>
      </c>
      <c r="G3508" s="191">
        <f>'5 Driver Data'!G3508</f>
        <v>0</v>
      </c>
      <c r="H3508" s="191">
        <f>'5 Driver Data'!H3508</f>
        <v>0</v>
      </c>
      <c r="I3508" s="191">
        <f>'5 Driver Data'!I3508</f>
        <v>0</v>
      </c>
      <c r="J3508" s="191">
        <f>'5 Driver Data'!J3508</f>
        <v>0</v>
      </c>
      <c r="K3508" s="206">
        <f>'5 Driver Data'!K3508</f>
        <v>0</v>
      </c>
      <c r="L3508" s="1"/>
      <c r="M3508" s="216" t="str">
        <f>IF(D3508=0,"Blank",'3 Model Input'!E$44*'3 Model Input'!E$45)</f>
        <v>Blank</v>
      </c>
      <c r="N3508" s="197" t="str">
        <f t="shared" si="570"/>
        <v>Blank</v>
      </c>
      <c r="O3508" s="197" t="str">
        <f>IF(D3508=0,"Blank",'3 Model Input'!E$49*(1-'3 Model Input'!E$51))</f>
        <v>Blank</v>
      </c>
      <c r="P3508" s="197" t="str">
        <f t="shared" si="571"/>
        <v>Blank</v>
      </c>
      <c r="Q3508" s="197" t="str">
        <f>IF(D3508=0,"Blank",IF(D3508="BEV",E3508*(1-'3 Model Input'!E$54), E3508))</f>
        <v>Blank</v>
      </c>
      <c r="R3508" s="198" t="str">
        <f>IF(D3508=0,"Blank",IF(D3508="PHEV",F3508/G3508,F3508*(1-'3 Model Input'!E$54)/G3508))</f>
        <v>Blank</v>
      </c>
      <c r="S3508" s="198" t="str">
        <f>IF(D3508=0,"Blank",IF(D3508="PHEV",MIN(M3508,E3508),MIN(M3508,(E3508*(1-'3 Model Input'!E$54)))))</f>
        <v>Blank</v>
      </c>
      <c r="T3508" s="217" t="str">
        <f t="shared" si="572"/>
        <v>Blank</v>
      </c>
      <c r="U3508" s="89"/>
      <c r="V3508" s="216" t="str">
        <f>IF(D3508=0,"Blank",P3508*'3 Model Input'!E$50)</f>
        <v>Blank</v>
      </c>
      <c r="W3508" s="197" t="str">
        <f t="shared" si="573"/>
        <v>Blank</v>
      </c>
      <c r="X3508" s="197" t="str">
        <f t="shared" si="574"/>
        <v>Blank</v>
      </c>
      <c r="Y3508" s="197" t="str">
        <f t="shared" si="575"/>
        <v>Blank</v>
      </c>
      <c r="Z3508" s="197" t="str">
        <f t="shared" si="576"/>
        <v>Blank</v>
      </c>
      <c r="AA3508" s="223" t="str" cm="1">
        <f t="array" ref="AA3508">_xlfn.IFS(ISTEXT('3 Model Input'!F$70),"Missing",ISTEXT('3 Model Input'!I$70),"Missing",ISNUMBER('3 Model Input'!K$70),'3 Model Input'!K$70*P3508)</f>
        <v>Missing</v>
      </c>
      <c r="AB3508" s="89"/>
      <c r="AC3508" s="227" t="str" cm="1">
        <f t="array" ref="AC3508">IF(D3508=0,"Blank",_xlfn.IFS('3 Model Input'!E$61=1,(V3508*G3508)/T3508,'3 Model Input'!E$61=2,(W3508*G3508)/T3508,'3 Model Input'!E$61=3,(X3508*G3508)/T3508,'3 Model Input'!E$61=4,(Y3508*G3508)/T3508,'3 Model Input'!E$61=5,(Z3508*G3508)/T3508, ISTEXT('3 Model Input'!E$61),"Missing",'3 Model Input'!E$61=6,(AA3508*G3508)/T3508))</f>
        <v>Blank</v>
      </c>
      <c r="AD3508" s="202" t="str">
        <f t="shared" si="577"/>
        <v>Blank</v>
      </c>
      <c r="AE3508" s="202" t="str">
        <f t="shared" si="578"/>
        <v>Blank</v>
      </c>
      <c r="AF3508" s="217" t="str">
        <f t="shared" si="579"/>
        <v>Blank</v>
      </c>
      <c r="AG3508" s="9" t="str" cm="1">
        <f t="array" ref="AG3508">_xlfn.IFS(ISNUMBER(AC3508), "", ISNUMBER(SEARCH("Blank", AC3508)), "", ISERROR(AC3508), "Bad input on tab 3")</f>
        <v/>
      </c>
    </row>
    <row r="3509" spans="2:33" ht="15" customHeight="1" x14ac:dyDescent="0.75">
      <c r="B3509" s="205" t="str">
        <f>'5 Driver Data'!B3509</f>
        <v>3501</v>
      </c>
      <c r="C3509" s="193">
        <f>'5 Driver Data'!C3509</f>
        <v>0</v>
      </c>
      <c r="D3509" s="192">
        <f>'5 Driver Data'!D3509</f>
        <v>0</v>
      </c>
      <c r="E3509" s="191">
        <f>'5 Driver Data'!E3509</f>
        <v>0</v>
      </c>
      <c r="F3509" s="191">
        <f>'5 Driver Data'!F3509</f>
        <v>0</v>
      </c>
      <c r="G3509" s="191">
        <f>'5 Driver Data'!G3509</f>
        <v>0</v>
      </c>
      <c r="H3509" s="191">
        <f>'5 Driver Data'!H3509</f>
        <v>0</v>
      </c>
      <c r="I3509" s="191">
        <f>'5 Driver Data'!I3509</f>
        <v>0</v>
      </c>
      <c r="J3509" s="191">
        <f>'5 Driver Data'!J3509</f>
        <v>0</v>
      </c>
      <c r="K3509" s="206">
        <f>'5 Driver Data'!K3509</f>
        <v>0</v>
      </c>
      <c r="L3509" s="1"/>
      <c r="M3509" s="216" t="str">
        <f>IF(D3509=0,"Blank",'3 Model Input'!E$44*'3 Model Input'!E$45)</f>
        <v>Blank</v>
      </c>
      <c r="N3509" s="197" t="str">
        <f t="shared" si="570"/>
        <v>Blank</v>
      </c>
      <c r="O3509" s="197" t="str">
        <f>IF(D3509=0,"Blank",'3 Model Input'!E$49*(1-'3 Model Input'!E$51))</f>
        <v>Blank</v>
      </c>
      <c r="P3509" s="197" t="str">
        <f t="shared" si="571"/>
        <v>Blank</v>
      </c>
      <c r="Q3509" s="197" t="str">
        <f>IF(D3509=0,"Blank",IF(D3509="BEV",E3509*(1-'3 Model Input'!E$54), E3509))</f>
        <v>Blank</v>
      </c>
      <c r="R3509" s="198" t="str">
        <f>IF(D3509=0,"Blank",IF(D3509="PHEV",F3509/G3509,F3509*(1-'3 Model Input'!E$54)/G3509))</f>
        <v>Blank</v>
      </c>
      <c r="S3509" s="198" t="str">
        <f>IF(D3509=0,"Blank",IF(D3509="PHEV",MIN(M3509,E3509),MIN(M3509,(E3509*(1-'3 Model Input'!E$54)))))</f>
        <v>Blank</v>
      </c>
      <c r="T3509" s="217" t="str">
        <f t="shared" si="572"/>
        <v>Blank</v>
      </c>
      <c r="U3509" s="89"/>
      <c r="V3509" s="216" t="str">
        <f>IF(D3509=0,"Blank",P3509*'3 Model Input'!E$50)</f>
        <v>Blank</v>
      </c>
      <c r="W3509" s="197" t="str">
        <f t="shared" si="573"/>
        <v>Blank</v>
      </c>
      <c r="X3509" s="197" t="str">
        <f t="shared" si="574"/>
        <v>Blank</v>
      </c>
      <c r="Y3509" s="197" t="str">
        <f t="shared" si="575"/>
        <v>Blank</v>
      </c>
      <c r="Z3509" s="197" t="str">
        <f t="shared" si="576"/>
        <v>Blank</v>
      </c>
      <c r="AA3509" s="223" t="str" cm="1">
        <f t="array" ref="AA3509">_xlfn.IFS(ISTEXT('3 Model Input'!F$70),"Missing",ISTEXT('3 Model Input'!I$70),"Missing",ISNUMBER('3 Model Input'!K$70),'3 Model Input'!K$70*P3509)</f>
        <v>Missing</v>
      </c>
      <c r="AB3509" s="89"/>
      <c r="AC3509" s="227" t="str" cm="1">
        <f t="array" ref="AC3509">IF(D3509=0,"Blank",_xlfn.IFS('3 Model Input'!E$61=1,(V3509*G3509)/T3509,'3 Model Input'!E$61=2,(W3509*G3509)/T3509,'3 Model Input'!E$61=3,(X3509*G3509)/T3509,'3 Model Input'!E$61=4,(Y3509*G3509)/T3509,'3 Model Input'!E$61=5,(Z3509*G3509)/T3509, ISTEXT('3 Model Input'!E$61),"Missing",'3 Model Input'!E$61=6,(AA3509*G3509)/T3509))</f>
        <v>Blank</v>
      </c>
      <c r="AD3509" s="202" t="str">
        <f t="shared" si="577"/>
        <v>Blank</v>
      </c>
      <c r="AE3509" s="202" t="str">
        <f t="shared" si="578"/>
        <v>Blank</v>
      </c>
      <c r="AF3509" s="217" t="str">
        <f t="shared" si="579"/>
        <v>Blank</v>
      </c>
      <c r="AG3509" s="9" t="str" cm="1">
        <f t="array" ref="AG3509">_xlfn.IFS(ISNUMBER(AC3509), "", ISNUMBER(SEARCH("Blank", AC3509)), "", ISERROR(AC3509), "Bad input on tab 3")</f>
        <v/>
      </c>
    </row>
    <row r="3510" spans="2:33" ht="15" customHeight="1" x14ac:dyDescent="0.75">
      <c r="B3510" s="205" t="str">
        <f>'5 Driver Data'!B3510</f>
        <v>3502</v>
      </c>
      <c r="C3510" s="193">
        <f>'5 Driver Data'!C3510</f>
        <v>0</v>
      </c>
      <c r="D3510" s="192">
        <f>'5 Driver Data'!D3510</f>
        <v>0</v>
      </c>
      <c r="E3510" s="191">
        <f>'5 Driver Data'!E3510</f>
        <v>0</v>
      </c>
      <c r="F3510" s="191">
        <f>'5 Driver Data'!F3510</f>
        <v>0</v>
      </c>
      <c r="G3510" s="191">
        <f>'5 Driver Data'!G3510</f>
        <v>0</v>
      </c>
      <c r="H3510" s="191">
        <f>'5 Driver Data'!H3510</f>
        <v>0</v>
      </c>
      <c r="I3510" s="191">
        <f>'5 Driver Data'!I3510</f>
        <v>0</v>
      </c>
      <c r="J3510" s="191">
        <f>'5 Driver Data'!J3510</f>
        <v>0</v>
      </c>
      <c r="K3510" s="206">
        <f>'5 Driver Data'!K3510</f>
        <v>0</v>
      </c>
      <c r="L3510" s="1"/>
      <c r="M3510" s="216" t="str">
        <f>IF(D3510=0,"Blank",'3 Model Input'!E$44*'3 Model Input'!E$45)</f>
        <v>Blank</v>
      </c>
      <c r="N3510" s="197" t="str">
        <f t="shared" si="570"/>
        <v>Blank</v>
      </c>
      <c r="O3510" s="197" t="str">
        <f>IF(D3510=0,"Blank",'3 Model Input'!E$49*(1-'3 Model Input'!E$51))</f>
        <v>Blank</v>
      </c>
      <c r="P3510" s="197" t="str">
        <f t="shared" si="571"/>
        <v>Blank</v>
      </c>
      <c r="Q3510" s="197" t="str">
        <f>IF(D3510=0,"Blank",IF(D3510="BEV",E3510*(1-'3 Model Input'!E$54), E3510))</f>
        <v>Blank</v>
      </c>
      <c r="R3510" s="198" t="str">
        <f>IF(D3510=0,"Blank",IF(D3510="PHEV",F3510/G3510,F3510*(1-'3 Model Input'!E$54)/G3510))</f>
        <v>Blank</v>
      </c>
      <c r="S3510" s="198" t="str">
        <f>IF(D3510=0,"Blank",IF(D3510="PHEV",MIN(M3510,E3510),MIN(M3510,(E3510*(1-'3 Model Input'!E$54)))))</f>
        <v>Blank</v>
      </c>
      <c r="T3510" s="217" t="str">
        <f t="shared" si="572"/>
        <v>Blank</v>
      </c>
      <c r="U3510" s="89"/>
      <c r="V3510" s="216" t="str">
        <f>IF(D3510=0,"Blank",P3510*'3 Model Input'!E$50)</f>
        <v>Blank</v>
      </c>
      <c r="W3510" s="197" t="str">
        <f t="shared" si="573"/>
        <v>Blank</v>
      </c>
      <c r="X3510" s="197" t="str">
        <f t="shared" si="574"/>
        <v>Blank</v>
      </c>
      <c r="Y3510" s="197" t="str">
        <f t="shared" si="575"/>
        <v>Blank</v>
      </c>
      <c r="Z3510" s="197" t="str">
        <f t="shared" si="576"/>
        <v>Blank</v>
      </c>
      <c r="AA3510" s="223" t="str" cm="1">
        <f t="array" ref="AA3510">_xlfn.IFS(ISTEXT('3 Model Input'!F$70),"Missing",ISTEXT('3 Model Input'!I$70),"Missing",ISNUMBER('3 Model Input'!K$70),'3 Model Input'!K$70*P3510)</f>
        <v>Missing</v>
      </c>
      <c r="AB3510" s="89"/>
      <c r="AC3510" s="227" t="str" cm="1">
        <f t="array" ref="AC3510">IF(D3510=0,"Blank",_xlfn.IFS('3 Model Input'!E$61=1,(V3510*G3510)/T3510,'3 Model Input'!E$61=2,(W3510*G3510)/T3510,'3 Model Input'!E$61=3,(X3510*G3510)/T3510,'3 Model Input'!E$61=4,(Y3510*G3510)/T3510,'3 Model Input'!E$61=5,(Z3510*G3510)/T3510, ISTEXT('3 Model Input'!E$61),"Missing",'3 Model Input'!E$61=6,(AA3510*G3510)/T3510))</f>
        <v>Blank</v>
      </c>
      <c r="AD3510" s="202" t="str">
        <f t="shared" si="577"/>
        <v>Blank</v>
      </c>
      <c r="AE3510" s="202" t="str">
        <f t="shared" si="578"/>
        <v>Blank</v>
      </c>
      <c r="AF3510" s="217" t="str">
        <f t="shared" si="579"/>
        <v>Blank</v>
      </c>
      <c r="AG3510" s="9" t="str" cm="1">
        <f t="array" ref="AG3510">_xlfn.IFS(ISNUMBER(AC3510), "", ISNUMBER(SEARCH("Blank", AC3510)), "", ISERROR(AC3510), "Bad input on tab 3")</f>
        <v/>
      </c>
    </row>
    <row r="3511" spans="2:33" ht="15" customHeight="1" x14ac:dyDescent="0.75">
      <c r="B3511" s="205" t="str">
        <f>'5 Driver Data'!B3511</f>
        <v>3503</v>
      </c>
      <c r="C3511" s="193">
        <f>'5 Driver Data'!C3511</f>
        <v>0</v>
      </c>
      <c r="D3511" s="192">
        <f>'5 Driver Data'!D3511</f>
        <v>0</v>
      </c>
      <c r="E3511" s="191">
        <f>'5 Driver Data'!E3511</f>
        <v>0</v>
      </c>
      <c r="F3511" s="191">
        <f>'5 Driver Data'!F3511</f>
        <v>0</v>
      </c>
      <c r="G3511" s="191">
        <f>'5 Driver Data'!G3511</f>
        <v>0</v>
      </c>
      <c r="H3511" s="191">
        <f>'5 Driver Data'!H3511</f>
        <v>0</v>
      </c>
      <c r="I3511" s="191">
        <f>'5 Driver Data'!I3511</f>
        <v>0</v>
      </c>
      <c r="J3511" s="191">
        <f>'5 Driver Data'!J3511</f>
        <v>0</v>
      </c>
      <c r="K3511" s="206">
        <f>'5 Driver Data'!K3511</f>
        <v>0</v>
      </c>
      <c r="L3511" s="1"/>
      <c r="M3511" s="216" t="str">
        <f>IF(D3511=0,"Blank",'3 Model Input'!E$44*'3 Model Input'!E$45)</f>
        <v>Blank</v>
      </c>
      <c r="N3511" s="197" t="str">
        <f t="shared" si="570"/>
        <v>Blank</v>
      </c>
      <c r="O3511" s="197" t="str">
        <f>IF(D3511=0,"Blank",'3 Model Input'!E$49*(1-'3 Model Input'!E$51))</f>
        <v>Blank</v>
      </c>
      <c r="P3511" s="197" t="str">
        <f t="shared" si="571"/>
        <v>Blank</v>
      </c>
      <c r="Q3511" s="197" t="str">
        <f>IF(D3511=0,"Blank",IF(D3511="BEV",E3511*(1-'3 Model Input'!E$54), E3511))</f>
        <v>Blank</v>
      </c>
      <c r="R3511" s="198" t="str">
        <f>IF(D3511=0,"Blank",IF(D3511="PHEV",F3511/G3511,F3511*(1-'3 Model Input'!E$54)/G3511))</f>
        <v>Blank</v>
      </c>
      <c r="S3511" s="198" t="str">
        <f>IF(D3511=0,"Blank",IF(D3511="PHEV",MIN(M3511,E3511),MIN(M3511,(E3511*(1-'3 Model Input'!E$54)))))</f>
        <v>Blank</v>
      </c>
      <c r="T3511" s="217" t="str">
        <f t="shared" si="572"/>
        <v>Blank</v>
      </c>
      <c r="U3511" s="89"/>
      <c r="V3511" s="216" t="str">
        <f>IF(D3511=0,"Blank",P3511*'3 Model Input'!E$50)</f>
        <v>Blank</v>
      </c>
      <c r="W3511" s="197" t="str">
        <f t="shared" si="573"/>
        <v>Blank</v>
      </c>
      <c r="X3511" s="197" t="str">
        <f t="shared" si="574"/>
        <v>Blank</v>
      </c>
      <c r="Y3511" s="197" t="str">
        <f t="shared" si="575"/>
        <v>Blank</v>
      </c>
      <c r="Z3511" s="197" t="str">
        <f t="shared" si="576"/>
        <v>Blank</v>
      </c>
      <c r="AA3511" s="223" t="str" cm="1">
        <f t="array" ref="AA3511">_xlfn.IFS(ISTEXT('3 Model Input'!F$70),"Missing",ISTEXT('3 Model Input'!I$70),"Missing",ISNUMBER('3 Model Input'!K$70),'3 Model Input'!K$70*P3511)</f>
        <v>Missing</v>
      </c>
      <c r="AB3511" s="89"/>
      <c r="AC3511" s="227" t="str" cm="1">
        <f t="array" ref="AC3511">IF(D3511=0,"Blank",_xlfn.IFS('3 Model Input'!E$61=1,(V3511*G3511)/T3511,'3 Model Input'!E$61=2,(W3511*G3511)/T3511,'3 Model Input'!E$61=3,(X3511*G3511)/T3511,'3 Model Input'!E$61=4,(Y3511*G3511)/T3511,'3 Model Input'!E$61=5,(Z3511*G3511)/T3511, ISTEXT('3 Model Input'!E$61),"Missing",'3 Model Input'!E$61=6,(AA3511*G3511)/T3511))</f>
        <v>Blank</v>
      </c>
      <c r="AD3511" s="202" t="str">
        <f t="shared" si="577"/>
        <v>Blank</v>
      </c>
      <c r="AE3511" s="202" t="str">
        <f t="shared" si="578"/>
        <v>Blank</v>
      </c>
      <c r="AF3511" s="217" t="str">
        <f t="shared" si="579"/>
        <v>Blank</v>
      </c>
      <c r="AG3511" s="9" t="str" cm="1">
        <f t="array" ref="AG3511">_xlfn.IFS(ISNUMBER(AC3511), "", ISNUMBER(SEARCH("Blank", AC3511)), "", ISERROR(AC3511), "Bad input on tab 3")</f>
        <v/>
      </c>
    </row>
    <row r="3512" spans="2:33" ht="15" customHeight="1" x14ac:dyDescent="0.75">
      <c r="B3512" s="205" t="str">
        <f>'5 Driver Data'!B3512</f>
        <v>3504</v>
      </c>
      <c r="C3512" s="193">
        <f>'5 Driver Data'!C3512</f>
        <v>0</v>
      </c>
      <c r="D3512" s="192">
        <f>'5 Driver Data'!D3512</f>
        <v>0</v>
      </c>
      <c r="E3512" s="191">
        <f>'5 Driver Data'!E3512</f>
        <v>0</v>
      </c>
      <c r="F3512" s="191">
        <f>'5 Driver Data'!F3512</f>
        <v>0</v>
      </c>
      <c r="G3512" s="191">
        <f>'5 Driver Data'!G3512</f>
        <v>0</v>
      </c>
      <c r="H3512" s="191">
        <f>'5 Driver Data'!H3512</f>
        <v>0</v>
      </c>
      <c r="I3512" s="191">
        <f>'5 Driver Data'!I3512</f>
        <v>0</v>
      </c>
      <c r="J3512" s="191">
        <f>'5 Driver Data'!J3512</f>
        <v>0</v>
      </c>
      <c r="K3512" s="206">
        <f>'5 Driver Data'!K3512</f>
        <v>0</v>
      </c>
      <c r="L3512" s="1"/>
      <c r="M3512" s="216" t="str">
        <f>IF(D3512=0,"Blank",'3 Model Input'!E$44*'3 Model Input'!E$45)</f>
        <v>Blank</v>
      </c>
      <c r="N3512" s="197" t="str">
        <f t="shared" si="570"/>
        <v>Blank</v>
      </c>
      <c r="O3512" s="197" t="str">
        <f>IF(D3512=0,"Blank",'3 Model Input'!E$49*(1-'3 Model Input'!E$51))</f>
        <v>Blank</v>
      </c>
      <c r="P3512" s="197" t="str">
        <f t="shared" si="571"/>
        <v>Blank</v>
      </c>
      <c r="Q3512" s="197" t="str">
        <f>IF(D3512=0,"Blank",IF(D3512="BEV",E3512*(1-'3 Model Input'!E$54), E3512))</f>
        <v>Blank</v>
      </c>
      <c r="R3512" s="198" t="str">
        <f>IF(D3512=0,"Blank",IF(D3512="PHEV",F3512/G3512,F3512*(1-'3 Model Input'!E$54)/G3512))</f>
        <v>Blank</v>
      </c>
      <c r="S3512" s="198" t="str">
        <f>IF(D3512=0,"Blank",IF(D3512="PHEV",MIN(M3512,E3512),MIN(M3512,(E3512*(1-'3 Model Input'!E$54)))))</f>
        <v>Blank</v>
      </c>
      <c r="T3512" s="217" t="str">
        <f t="shared" si="572"/>
        <v>Blank</v>
      </c>
      <c r="U3512" s="89"/>
      <c r="V3512" s="216" t="str">
        <f>IF(D3512=0,"Blank",P3512*'3 Model Input'!E$50)</f>
        <v>Blank</v>
      </c>
      <c r="W3512" s="197" t="str">
        <f t="shared" si="573"/>
        <v>Blank</v>
      </c>
      <c r="X3512" s="197" t="str">
        <f t="shared" si="574"/>
        <v>Blank</v>
      </c>
      <c r="Y3512" s="197" t="str">
        <f t="shared" si="575"/>
        <v>Blank</v>
      </c>
      <c r="Z3512" s="197" t="str">
        <f t="shared" si="576"/>
        <v>Blank</v>
      </c>
      <c r="AA3512" s="223" t="str" cm="1">
        <f t="array" ref="AA3512">_xlfn.IFS(ISTEXT('3 Model Input'!F$70),"Missing",ISTEXT('3 Model Input'!I$70),"Missing",ISNUMBER('3 Model Input'!K$70),'3 Model Input'!K$70*P3512)</f>
        <v>Missing</v>
      </c>
      <c r="AB3512" s="89"/>
      <c r="AC3512" s="227" t="str" cm="1">
        <f t="array" ref="AC3512">IF(D3512=0,"Blank",_xlfn.IFS('3 Model Input'!E$61=1,(V3512*G3512)/T3512,'3 Model Input'!E$61=2,(W3512*G3512)/T3512,'3 Model Input'!E$61=3,(X3512*G3512)/T3512,'3 Model Input'!E$61=4,(Y3512*G3512)/T3512,'3 Model Input'!E$61=5,(Z3512*G3512)/T3512, ISTEXT('3 Model Input'!E$61),"Missing",'3 Model Input'!E$61=6,(AA3512*G3512)/T3512))</f>
        <v>Blank</v>
      </c>
      <c r="AD3512" s="202" t="str">
        <f t="shared" si="577"/>
        <v>Blank</v>
      </c>
      <c r="AE3512" s="202" t="str">
        <f t="shared" si="578"/>
        <v>Blank</v>
      </c>
      <c r="AF3512" s="217" t="str">
        <f t="shared" si="579"/>
        <v>Blank</v>
      </c>
      <c r="AG3512" s="9" t="str" cm="1">
        <f t="array" ref="AG3512">_xlfn.IFS(ISNUMBER(AC3512), "", ISNUMBER(SEARCH("Blank", AC3512)), "", ISERROR(AC3512), "Bad input on tab 3")</f>
        <v/>
      </c>
    </row>
    <row r="3513" spans="2:33" ht="15" customHeight="1" x14ac:dyDescent="0.75">
      <c r="B3513" s="205" t="str">
        <f>'5 Driver Data'!B3513</f>
        <v>3505</v>
      </c>
      <c r="C3513" s="193">
        <f>'5 Driver Data'!C3513</f>
        <v>0</v>
      </c>
      <c r="D3513" s="192">
        <f>'5 Driver Data'!D3513</f>
        <v>0</v>
      </c>
      <c r="E3513" s="191">
        <f>'5 Driver Data'!E3513</f>
        <v>0</v>
      </c>
      <c r="F3513" s="191">
        <f>'5 Driver Data'!F3513</f>
        <v>0</v>
      </c>
      <c r="G3513" s="191">
        <f>'5 Driver Data'!G3513</f>
        <v>0</v>
      </c>
      <c r="H3513" s="191">
        <f>'5 Driver Data'!H3513</f>
        <v>0</v>
      </c>
      <c r="I3513" s="191">
        <f>'5 Driver Data'!I3513</f>
        <v>0</v>
      </c>
      <c r="J3513" s="191">
        <f>'5 Driver Data'!J3513</f>
        <v>0</v>
      </c>
      <c r="K3513" s="206">
        <f>'5 Driver Data'!K3513</f>
        <v>0</v>
      </c>
      <c r="L3513" s="1"/>
      <c r="M3513" s="216" t="str">
        <f>IF(D3513=0,"Blank",'3 Model Input'!E$44*'3 Model Input'!E$45)</f>
        <v>Blank</v>
      </c>
      <c r="N3513" s="197" t="str">
        <f t="shared" si="570"/>
        <v>Blank</v>
      </c>
      <c r="O3513" s="197" t="str">
        <f>IF(D3513=0,"Blank",'3 Model Input'!E$49*(1-'3 Model Input'!E$51))</f>
        <v>Blank</v>
      </c>
      <c r="P3513" s="197" t="str">
        <f t="shared" si="571"/>
        <v>Blank</v>
      </c>
      <c r="Q3513" s="197" t="str">
        <f>IF(D3513=0,"Blank",IF(D3513="BEV",E3513*(1-'3 Model Input'!E$54), E3513))</f>
        <v>Blank</v>
      </c>
      <c r="R3513" s="198" t="str">
        <f>IF(D3513=0,"Blank",IF(D3513="PHEV",F3513/G3513,F3513*(1-'3 Model Input'!E$54)/G3513))</f>
        <v>Blank</v>
      </c>
      <c r="S3513" s="198" t="str">
        <f>IF(D3513=0,"Blank",IF(D3513="PHEV",MIN(M3513,E3513),MIN(M3513,(E3513*(1-'3 Model Input'!E$54)))))</f>
        <v>Blank</v>
      </c>
      <c r="T3513" s="217" t="str">
        <f t="shared" si="572"/>
        <v>Blank</v>
      </c>
      <c r="U3513" s="89"/>
      <c r="V3513" s="216" t="str">
        <f>IF(D3513=0,"Blank",P3513*'3 Model Input'!E$50)</f>
        <v>Blank</v>
      </c>
      <c r="W3513" s="197" t="str">
        <f t="shared" si="573"/>
        <v>Blank</v>
      </c>
      <c r="X3513" s="197" t="str">
        <f t="shared" si="574"/>
        <v>Blank</v>
      </c>
      <c r="Y3513" s="197" t="str">
        <f t="shared" si="575"/>
        <v>Blank</v>
      </c>
      <c r="Z3513" s="197" t="str">
        <f t="shared" si="576"/>
        <v>Blank</v>
      </c>
      <c r="AA3513" s="223" t="str" cm="1">
        <f t="array" ref="AA3513">_xlfn.IFS(ISTEXT('3 Model Input'!F$70),"Missing",ISTEXT('3 Model Input'!I$70),"Missing",ISNUMBER('3 Model Input'!K$70),'3 Model Input'!K$70*P3513)</f>
        <v>Missing</v>
      </c>
      <c r="AB3513" s="89"/>
      <c r="AC3513" s="227" t="str" cm="1">
        <f t="array" ref="AC3513">IF(D3513=0,"Blank",_xlfn.IFS('3 Model Input'!E$61=1,(V3513*G3513)/T3513,'3 Model Input'!E$61=2,(W3513*G3513)/T3513,'3 Model Input'!E$61=3,(X3513*G3513)/T3513,'3 Model Input'!E$61=4,(Y3513*G3513)/T3513,'3 Model Input'!E$61=5,(Z3513*G3513)/T3513, ISTEXT('3 Model Input'!E$61),"Missing",'3 Model Input'!E$61=6,(AA3513*G3513)/T3513))</f>
        <v>Blank</v>
      </c>
      <c r="AD3513" s="202" t="str">
        <f t="shared" si="577"/>
        <v>Blank</v>
      </c>
      <c r="AE3513" s="202" t="str">
        <f t="shared" si="578"/>
        <v>Blank</v>
      </c>
      <c r="AF3513" s="217" t="str">
        <f t="shared" si="579"/>
        <v>Blank</v>
      </c>
      <c r="AG3513" s="9" t="str" cm="1">
        <f t="array" ref="AG3513">_xlfn.IFS(ISNUMBER(AC3513), "", ISNUMBER(SEARCH("Blank", AC3513)), "", ISERROR(AC3513), "Bad input on tab 3")</f>
        <v/>
      </c>
    </row>
    <row r="3514" spans="2:33" ht="15" customHeight="1" x14ac:dyDescent="0.75">
      <c r="B3514" s="205" t="str">
        <f>'5 Driver Data'!B3514</f>
        <v>3506</v>
      </c>
      <c r="C3514" s="193">
        <f>'5 Driver Data'!C3514</f>
        <v>0</v>
      </c>
      <c r="D3514" s="192">
        <f>'5 Driver Data'!D3514</f>
        <v>0</v>
      </c>
      <c r="E3514" s="191">
        <f>'5 Driver Data'!E3514</f>
        <v>0</v>
      </c>
      <c r="F3514" s="191">
        <f>'5 Driver Data'!F3514</f>
        <v>0</v>
      </c>
      <c r="G3514" s="191">
        <f>'5 Driver Data'!G3514</f>
        <v>0</v>
      </c>
      <c r="H3514" s="191">
        <f>'5 Driver Data'!H3514</f>
        <v>0</v>
      </c>
      <c r="I3514" s="191">
        <f>'5 Driver Data'!I3514</f>
        <v>0</v>
      </c>
      <c r="J3514" s="191">
        <f>'5 Driver Data'!J3514</f>
        <v>0</v>
      </c>
      <c r="K3514" s="206">
        <f>'5 Driver Data'!K3514</f>
        <v>0</v>
      </c>
      <c r="L3514" s="1"/>
      <c r="M3514" s="216" t="str">
        <f>IF(D3514=0,"Blank",'3 Model Input'!E$44*'3 Model Input'!E$45)</f>
        <v>Blank</v>
      </c>
      <c r="N3514" s="197" t="str">
        <f t="shared" si="570"/>
        <v>Blank</v>
      </c>
      <c r="O3514" s="197" t="str">
        <f>IF(D3514=0,"Blank",'3 Model Input'!E$49*(1-'3 Model Input'!E$51))</f>
        <v>Blank</v>
      </c>
      <c r="P3514" s="197" t="str">
        <f t="shared" si="571"/>
        <v>Blank</v>
      </c>
      <c r="Q3514" s="197" t="str">
        <f>IF(D3514=0,"Blank",IF(D3514="BEV",E3514*(1-'3 Model Input'!E$54), E3514))</f>
        <v>Blank</v>
      </c>
      <c r="R3514" s="198" t="str">
        <f>IF(D3514=0,"Blank",IF(D3514="PHEV",F3514/G3514,F3514*(1-'3 Model Input'!E$54)/G3514))</f>
        <v>Blank</v>
      </c>
      <c r="S3514" s="198" t="str">
        <f>IF(D3514=0,"Blank",IF(D3514="PHEV",MIN(M3514,E3514),MIN(M3514,(E3514*(1-'3 Model Input'!E$54)))))</f>
        <v>Blank</v>
      </c>
      <c r="T3514" s="217" t="str">
        <f t="shared" si="572"/>
        <v>Blank</v>
      </c>
      <c r="U3514" s="89"/>
      <c r="V3514" s="216" t="str">
        <f>IF(D3514=0,"Blank",P3514*'3 Model Input'!E$50)</f>
        <v>Blank</v>
      </c>
      <c r="W3514" s="197" t="str">
        <f t="shared" si="573"/>
        <v>Blank</v>
      </c>
      <c r="X3514" s="197" t="str">
        <f t="shared" si="574"/>
        <v>Blank</v>
      </c>
      <c r="Y3514" s="197" t="str">
        <f t="shared" si="575"/>
        <v>Blank</v>
      </c>
      <c r="Z3514" s="197" t="str">
        <f t="shared" si="576"/>
        <v>Blank</v>
      </c>
      <c r="AA3514" s="223" t="str" cm="1">
        <f t="array" ref="AA3514">_xlfn.IFS(ISTEXT('3 Model Input'!F$70),"Missing",ISTEXT('3 Model Input'!I$70),"Missing",ISNUMBER('3 Model Input'!K$70),'3 Model Input'!K$70*P3514)</f>
        <v>Missing</v>
      </c>
      <c r="AB3514" s="89"/>
      <c r="AC3514" s="227" t="str" cm="1">
        <f t="array" ref="AC3514">IF(D3514=0,"Blank",_xlfn.IFS('3 Model Input'!E$61=1,(V3514*G3514)/T3514,'3 Model Input'!E$61=2,(W3514*G3514)/T3514,'3 Model Input'!E$61=3,(X3514*G3514)/T3514,'3 Model Input'!E$61=4,(Y3514*G3514)/T3514,'3 Model Input'!E$61=5,(Z3514*G3514)/T3514, ISTEXT('3 Model Input'!E$61),"Missing",'3 Model Input'!E$61=6,(AA3514*G3514)/T3514))</f>
        <v>Blank</v>
      </c>
      <c r="AD3514" s="202" t="str">
        <f t="shared" si="577"/>
        <v>Blank</v>
      </c>
      <c r="AE3514" s="202" t="str">
        <f t="shared" si="578"/>
        <v>Blank</v>
      </c>
      <c r="AF3514" s="217" t="str">
        <f t="shared" si="579"/>
        <v>Blank</v>
      </c>
      <c r="AG3514" s="9" t="str" cm="1">
        <f t="array" ref="AG3514">_xlfn.IFS(ISNUMBER(AC3514), "", ISNUMBER(SEARCH("Blank", AC3514)), "", ISERROR(AC3514), "Bad input on tab 3")</f>
        <v/>
      </c>
    </row>
    <row r="3515" spans="2:33" ht="15" customHeight="1" x14ac:dyDescent="0.75">
      <c r="B3515" s="205" t="str">
        <f>'5 Driver Data'!B3515</f>
        <v>3507</v>
      </c>
      <c r="C3515" s="193">
        <f>'5 Driver Data'!C3515</f>
        <v>0</v>
      </c>
      <c r="D3515" s="192">
        <f>'5 Driver Data'!D3515</f>
        <v>0</v>
      </c>
      <c r="E3515" s="191">
        <f>'5 Driver Data'!E3515</f>
        <v>0</v>
      </c>
      <c r="F3515" s="191">
        <f>'5 Driver Data'!F3515</f>
        <v>0</v>
      </c>
      <c r="G3515" s="191">
        <f>'5 Driver Data'!G3515</f>
        <v>0</v>
      </c>
      <c r="H3515" s="191">
        <f>'5 Driver Data'!H3515</f>
        <v>0</v>
      </c>
      <c r="I3515" s="191">
        <f>'5 Driver Data'!I3515</f>
        <v>0</v>
      </c>
      <c r="J3515" s="191">
        <f>'5 Driver Data'!J3515</f>
        <v>0</v>
      </c>
      <c r="K3515" s="206">
        <f>'5 Driver Data'!K3515</f>
        <v>0</v>
      </c>
      <c r="L3515" s="1"/>
      <c r="M3515" s="216" t="str">
        <f>IF(D3515=0,"Blank",'3 Model Input'!E$44*'3 Model Input'!E$45)</f>
        <v>Blank</v>
      </c>
      <c r="N3515" s="197" t="str">
        <f t="shared" si="570"/>
        <v>Blank</v>
      </c>
      <c r="O3515" s="197" t="str">
        <f>IF(D3515=0,"Blank",'3 Model Input'!E$49*(1-'3 Model Input'!E$51))</f>
        <v>Blank</v>
      </c>
      <c r="P3515" s="197" t="str">
        <f t="shared" si="571"/>
        <v>Blank</v>
      </c>
      <c r="Q3515" s="197" t="str">
        <f>IF(D3515=0,"Blank",IF(D3515="BEV",E3515*(1-'3 Model Input'!E$54), E3515))</f>
        <v>Blank</v>
      </c>
      <c r="R3515" s="198" t="str">
        <f>IF(D3515=0,"Blank",IF(D3515="PHEV",F3515/G3515,F3515*(1-'3 Model Input'!E$54)/G3515))</f>
        <v>Blank</v>
      </c>
      <c r="S3515" s="198" t="str">
        <f>IF(D3515=0,"Blank",IF(D3515="PHEV",MIN(M3515,E3515),MIN(M3515,(E3515*(1-'3 Model Input'!E$54)))))</f>
        <v>Blank</v>
      </c>
      <c r="T3515" s="217" t="str">
        <f t="shared" si="572"/>
        <v>Blank</v>
      </c>
      <c r="U3515" s="89"/>
      <c r="V3515" s="216" t="str">
        <f>IF(D3515=0,"Blank",P3515*'3 Model Input'!E$50)</f>
        <v>Blank</v>
      </c>
      <c r="W3515" s="197" t="str">
        <f t="shared" si="573"/>
        <v>Blank</v>
      </c>
      <c r="X3515" s="197" t="str">
        <f t="shared" si="574"/>
        <v>Blank</v>
      </c>
      <c r="Y3515" s="197" t="str">
        <f t="shared" si="575"/>
        <v>Blank</v>
      </c>
      <c r="Z3515" s="197" t="str">
        <f t="shared" si="576"/>
        <v>Blank</v>
      </c>
      <c r="AA3515" s="223" t="str" cm="1">
        <f t="array" ref="AA3515">_xlfn.IFS(ISTEXT('3 Model Input'!F$70),"Missing",ISTEXT('3 Model Input'!I$70),"Missing",ISNUMBER('3 Model Input'!K$70),'3 Model Input'!K$70*P3515)</f>
        <v>Missing</v>
      </c>
      <c r="AB3515" s="89"/>
      <c r="AC3515" s="227" t="str" cm="1">
        <f t="array" ref="AC3515">IF(D3515=0,"Blank",_xlfn.IFS('3 Model Input'!E$61=1,(V3515*G3515)/T3515,'3 Model Input'!E$61=2,(W3515*G3515)/T3515,'3 Model Input'!E$61=3,(X3515*G3515)/T3515,'3 Model Input'!E$61=4,(Y3515*G3515)/T3515,'3 Model Input'!E$61=5,(Z3515*G3515)/T3515, ISTEXT('3 Model Input'!E$61),"Missing",'3 Model Input'!E$61=6,(AA3515*G3515)/T3515))</f>
        <v>Blank</v>
      </c>
      <c r="AD3515" s="202" t="str">
        <f t="shared" si="577"/>
        <v>Blank</v>
      </c>
      <c r="AE3515" s="202" t="str">
        <f t="shared" si="578"/>
        <v>Blank</v>
      </c>
      <c r="AF3515" s="217" t="str">
        <f t="shared" si="579"/>
        <v>Blank</v>
      </c>
      <c r="AG3515" s="9" t="str" cm="1">
        <f t="array" ref="AG3515">_xlfn.IFS(ISNUMBER(AC3515), "", ISNUMBER(SEARCH("Blank", AC3515)), "", ISERROR(AC3515), "Bad input on tab 3")</f>
        <v/>
      </c>
    </row>
    <row r="3516" spans="2:33" ht="15" customHeight="1" x14ac:dyDescent="0.75">
      <c r="B3516" s="205" t="str">
        <f>'5 Driver Data'!B3516</f>
        <v>3508</v>
      </c>
      <c r="C3516" s="193">
        <f>'5 Driver Data'!C3516</f>
        <v>0</v>
      </c>
      <c r="D3516" s="192">
        <f>'5 Driver Data'!D3516</f>
        <v>0</v>
      </c>
      <c r="E3516" s="191">
        <f>'5 Driver Data'!E3516</f>
        <v>0</v>
      </c>
      <c r="F3516" s="191">
        <f>'5 Driver Data'!F3516</f>
        <v>0</v>
      </c>
      <c r="G3516" s="191">
        <f>'5 Driver Data'!G3516</f>
        <v>0</v>
      </c>
      <c r="H3516" s="191">
        <f>'5 Driver Data'!H3516</f>
        <v>0</v>
      </c>
      <c r="I3516" s="191">
        <f>'5 Driver Data'!I3516</f>
        <v>0</v>
      </c>
      <c r="J3516" s="191">
        <f>'5 Driver Data'!J3516</f>
        <v>0</v>
      </c>
      <c r="K3516" s="206">
        <f>'5 Driver Data'!K3516</f>
        <v>0</v>
      </c>
      <c r="L3516" s="1"/>
      <c r="M3516" s="216" t="str">
        <f>IF(D3516=0,"Blank",'3 Model Input'!E$44*'3 Model Input'!E$45)</f>
        <v>Blank</v>
      </c>
      <c r="N3516" s="197" t="str">
        <f t="shared" si="570"/>
        <v>Blank</v>
      </c>
      <c r="O3516" s="197" t="str">
        <f>IF(D3516=0,"Blank",'3 Model Input'!E$49*(1-'3 Model Input'!E$51))</f>
        <v>Blank</v>
      </c>
      <c r="P3516" s="197" t="str">
        <f t="shared" si="571"/>
        <v>Blank</v>
      </c>
      <c r="Q3516" s="197" t="str">
        <f>IF(D3516=0,"Blank",IF(D3516="BEV",E3516*(1-'3 Model Input'!E$54), E3516))</f>
        <v>Blank</v>
      </c>
      <c r="R3516" s="198" t="str">
        <f>IF(D3516=0,"Blank",IF(D3516="PHEV",F3516/G3516,F3516*(1-'3 Model Input'!E$54)/G3516))</f>
        <v>Blank</v>
      </c>
      <c r="S3516" s="198" t="str">
        <f>IF(D3516=0,"Blank",IF(D3516="PHEV",MIN(M3516,E3516),MIN(M3516,(E3516*(1-'3 Model Input'!E$54)))))</f>
        <v>Blank</v>
      </c>
      <c r="T3516" s="217" t="str">
        <f t="shared" si="572"/>
        <v>Blank</v>
      </c>
      <c r="U3516" s="89"/>
      <c r="V3516" s="216" t="str">
        <f>IF(D3516=0,"Blank",P3516*'3 Model Input'!E$50)</f>
        <v>Blank</v>
      </c>
      <c r="W3516" s="197" t="str">
        <f t="shared" si="573"/>
        <v>Blank</v>
      </c>
      <c r="X3516" s="197" t="str">
        <f t="shared" si="574"/>
        <v>Blank</v>
      </c>
      <c r="Y3516" s="197" t="str">
        <f t="shared" si="575"/>
        <v>Blank</v>
      </c>
      <c r="Z3516" s="197" t="str">
        <f t="shared" si="576"/>
        <v>Blank</v>
      </c>
      <c r="AA3516" s="223" t="str" cm="1">
        <f t="array" ref="AA3516">_xlfn.IFS(ISTEXT('3 Model Input'!F$70),"Missing",ISTEXT('3 Model Input'!I$70),"Missing",ISNUMBER('3 Model Input'!K$70),'3 Model Input'!K$70*P3516)</f>
        <v>Missing</v>
      </c>
      <c r="AB3516" s="89"/>
      <c r="AC3516" s="227" t="str" cm="1">
        <f t="array" ref="AC3516">IF(D3516=0,"Blank",_xlfn.IFS('3 Model Input'!E$61=1,(V3516*G3516)/T3516,'3 Model Input'!E$61=2,(W3516*G3516)/T3516,'3 Model Input'!E$61=3,(X3516*G3516)/T3516,'3 Model Input'!E$61=4,(Y3516*G3516)/T3516,'3 Model Input'!E$61=5,(Z3516*G3516)/T3516, ISTEXT('3 Model Input'!E$61),"Missing",'3 Model Input'!E$61=6,(AA3516*G3516)/T3516))</f>
        <v>Blank</v>
      </c>
      <c r="AD3516" s="202" t="str">
        <f t="shared" si="577"/>
        <v>Blank</v>
      </c>
      <c r="AE3516" s="202" t="str">
        <f t="shared" si="578"/>
        <v>Blank</v>
      </c>
      <c r="AF3516" s="217" t="str">
        <f t="shared" si="579"/>
        <v>Blank</v>
      </c>
      <c r="AG3516" s="9" t="str" cm="1">
        <f t="array" ref="AG3516">_xlfn.IFS(ISNUMBER(AC3516), "", ISNUMBER(SEARCH("Blank", AC3516)), "", ISERROR(AC3516), "Bad input on tab 3")</f>
        <v/>
      </c>
    </row>
    <row r="3517" spans="2:33" ht="15" customHeight="1" x14ac:dyDescent="0.75">
      <c r="B3517" s="205" t="str">
        <f>'5 Driver Data'!B3517</f>
        <v>3509</v>
      </c>
      <c r="C3517" s="193">
        <f>'5 Driver Data'!C3517</f>
        <v>0</v>
      </c>
      <c r="D3517" s="192">
        <f>'5 Driver Data'!D3517</f>
        <v>0</v>
      </c>
      <c r="E3517" s="191">
        <f>'5 Driver Data'!E3517</f>
        <v>0</v>
      </c>
      <c r="F3517" s="191">
        <f>'5 Driver Data'!F3517</f>
        <v>0</v>
      </c>
      <c r="G3517" s="191">
        <f>'5 Driver Data'!G3517</f>
        <v>0</v>
      </c>
      <c r="H3517" s="191">
        <f>'5 Driver Data'!H3517</f>
        <v>0</v>
      </c>
      <c r="I3517" s="191">
        <f>'5 Driver Data'!I3517</f>
        <v>0</v>
      </c>
      <c r="J3517" s="191">
        <f>'5 Driver Data'!J3517</f>
        <v>0</v>
      </c>
      <c r="K3517" s="206">
        <f>'5 Driver Data'!K3517</f>
        <v>0</v>
      </c>
      <c r="L3517" s="1"/>
      <c r="M3517" s="216" t="str">
        <f>IF(D3517=0,"Blank",'3 Model Input'!E$44*'3 Model Input'!E$45)</f>
        <v>Blank</v>
      </c>
      <c r="N3517" s="197" t="str">
        <f t="shared" si="570"/>
        <v>Blank</v>
      </c>
      <c r="O3517" s="197" t="str">
        <f>IF(D3517=0,"Blank",'3 Model Input'!E$49*(1-'3 Model Input'!E$51))</f>
        <v>Blank</v>
      </c>
      <c r="P3517" s="197" t="str">
        <f t="shared" si="571"/>
        <v>Blank</v>
      </c>
      <c r="Q3517" s="197" t="str">
        <f>IF(D3517=0,"Blank",IF(D3517="BEV",E3517*(1-'3 Model Input'!E$54), E3517))</f>
        <v>Blank</v>
      </c>
      <c r="R3517" s="198" t="str">
        <f>IF(D3517=0,"Blank",IF(D3517="PHEV",F3517/G3517,F3517*(1-'3 Model Input'!E$54)/G3517))</f>
        <v>Blank</v>
      </c>
      <c r="S3517" s="198" t="str">
        <f>IF(D3517=0,"Blank",IF(D3517="PHEV",MIN(M3517,E3517),MIN(M3517,(E3517*(1-'3 Model Input'!E$54)))))</f>
        <v>Blank</v>
      </c>
      <c r="T3517" s="217" t="str">
        <f t="shared" si="572"/>
        <v>Blank</v>
      </c>
      <c r="U3517" s="89"/>
      <c r="V3517" s="216" t="str">
        <f>IF(D3517=0,"Blank",P3517*'3 Model Input'!E$50)</f>
        <v>Blank</v>
      </c>
      <c r="W3517" s="197" t="str">
        <f t="shared" si="573"/>
        <v>Blank</v>
      </c>
      <c r="X3517" s="197" t="str">
        <f t="shared" si="574"/>
        <v>Blank</v>
      </c>
      <c r="Y3517" s="197" t="str">
        <f t="shared" si="575"/>
        <v>Blank</v>
      </c>
      <c r="Z3517" s="197" t="str">
        <f t="shared" si="576"/>
        <v>Blank</v>
      </c>
      <c r="AA3517" s="223" t="str" cm="1">
        <f t="array" ref="AA3517">_xlfn.IFS(ISTEXT('3 Model Input'!F$70),"Missing",ISTEXT('3 Model Input'!I$70),"Missing",ISNUMBER('3 Model Input'!K$70),'3 Model Input'!K$70*P3517)</f>
        <v>Missing</v>
      </c>
      <c r="AB3517" s="89"/>
      <c r="AC3517" s="227" t="str" cm="1">
        <f t="array" ref="AC3517">IF(D3517=0,"Blank",_xlfn.IFS('3 Model Input'!E$61=1,(V3517*G3517)/T3517,'3 Model Input'!E$61=2,(W3517*G3517)/T3517,'3 Model Input'!E$61=3,(X3517*G3517)/T3517,'3 Model Input'!E$61=4,(Y3517*G3517)/T3517,'3 Model Input'!E$61=5,(Z3517*G3517)/T3517, ISTEXT('3 Model Input'!E$61),"Missing",'3 Model Input'!E$61=6,(AA3517*G3517)/T3517))</f>
        <v>Blank</v>
      </c>
      <c r="AD3517" s="202" t="str">
        <f t="shared" si="577"/>
        <v>Blank</v>
      </c>
      <c r="AE3517" s="202" t="str">
        <f t="shared" si="578"/>
        <v>Blank</v>
      </c>
      <c r="AF3517" s="217" t="str">
        <f t="shared" si="579"/>
        <v>Blank</v>
      </c>
      <c r="AG3517" s="9" t="str" cm="1">
        <f t="array" ref="AG3517">_xlfn.IFS(ISNUMBER(AC3517), "", ISNUMBER(SEARCH("Blank", AC3517)), "", ISERROR(AC3517), "Bad input on tab 3")</f>
        <v/>
      </c>
    </row>
    <row r="3518" spans="2:33" ht="15" customHeight="1" x14ac:dyDescent="0.75">
      <c r="B3518" s="205" t="str">
        <f>'5 Driver Data'!B3518</f>
        <v>3510</v>
      </c>
      <c r="C3518" s="193">
        <f>'5 Driver Data'!C3518</f>
        <v>0</v>
      </c>
      <c r="D3518" s="192">
        <f>'5 Driver Data'!D3518</f>
        <v>0</v>
      </c>
      <c r="E3518" s="191">
        <f>'5 Driver Data'!E3518</f>
        <v>0</v>
      </c>
      <c r="F3518" s="191">
        <f>'5 Driver Data'!F3518</f>
        <v>0</v>
      </c>
      <c r="G3518" s="191">
        <f>'5 Driver Data'!G3518</f>
        <v>0</v>
      </c>
      <c r="H3518" s="191">
        <f>'5 Driver Data'!H3518</f>
        <v>0</v>
      </c>
      <c r="I3518" s="191">
        <f>'5 Driver Data'!I3518</f>
        <v>0</v>
      </c>
      <c r="J3518" s="191">
        <f>'5 Driver Data'!J3518</f>
        <v>0</v>
      </c>
      <c r="K3518" s="206">
        <f>'5 Driver Data'!K3518</f>
        <v>0</v>
      </c>
      <c r="L3518" s="1"/>
      <c r="M3518" s="216" t="str">
        <f>IF(D3518=0,"Blank",'3 Model Input'!E$44*'3 Model Input'!E$45)</f>
        <v>Blank</v>
      </c>
      <c r="N3518" s="197" t="str">
        <f t="shared" si="570"/>
        <v>Blank</v>
      </c>
      <c r="O3518" s="197" t="str">
        <f>IF(D3518=0,"Blank",'3 Model Input'!E$49*(1-'3 Model Input'!E$51))</f>
        <v>Blank</v>
      </c>
      <c r="P3518" s="197" t="str">
        <f t="shared" si="571"/>
        <v>Blank</v>
      </c>
      <c r="Q3518" s="197" t="str">
        <f>IF(D3518=0,"Blank",IF(D3518="BEV",E3518*(1-'3 Model Input'!E$54), E3518))</f>
        <v>Blank</v>
      </c>
      <c r="R3518" s="198" t="str">
        <f>IF(D3518=0,"Blank",IF(D3518="PHEV",F3518/G3518,F3518*(1-'3 Model Input'!E$54)/G3518))</f>
        <v>Blank</v>
      </c>
      <c r="S3518" s="198" t="str">
        <f>IF(D3518=0,"Blank",IF(D3518="PHEV",MIN(M3518,E3518),MIN(M3518,(E3518*(1-'3 Model Input'!E$54)))))</f>
        <v>Blank</v>
      </c>
      <c r="T3518" s="217" t="str">
        <f t="shared" si="572"/>
        <v>Blank</v>
      </c>
      <c r="U3518" s="89"/>
      <c r="V3518" s="216" t="str">
        <f>IF(D3518=0,"Blank",P3518*'3 Model Input'!E$50)</f>
        <v>Blank</v>
      </c>
      <c r="W3518" s="197" t="str">
        <f t="shared" si="573"/>
        <v>Blank</v>
      </c>
      <c r="X3518" s="197" t="str">
        <f t="shared" si="574"/>
        <v>Blank</v>
      </c>
      <c r="Y3518" s="197" t="str">
        <f t="shared" si="575"/>
        <v>Blank</v>
      </c>
      <c r="Z3518" s="197" t="str">
        <f t="shared" si="576"/>
        <v>Blank</v>
      </c>
      <c r="AA3518" s="223" t="str" cm="1">
        <f t="array" ref="AA3518">_xlfn.IFS(ISTEXT('3 Model Input'!F$70),"Missing",ISTEXT('3 Model Input'!I$70),"Missing",ISNUMBER('3 Model Input'!K$70),'3 Model Input'!K$70*P3518)</f>
        <v>Missing</v>
      </c>
      <c r="AB3518" s="89"/>
      <c r="AC3518" s="227" t="str" cm="1">
        <f t="array" ref="AC3518">IF(D3518=0,"Blank",_xlfn.IFS('3 Model Input'!E$61=1,(V3518*G3518)/T3518,'3 Model Input'!E$61=2,(W3518*G3518)/T3518,'3 Model Input'!E$61=3,(X3518*G3518)/T3518,'3 Model Input'!E$61=4,(Y3518*G3518)/T3518,'3 Model Input'!E$61=5,(Z3518*G3518)/T3518, ISTEXT('3 Model Input'!E$61),"Missing",'3 Model Input'!E$61=6,(AA3518*G3518)/T3518))</f>
        <v>Blank</v>
      </c>
      <c r="AD3518" s="202" t="str">
        <f t="shared" si="577"/>
        <v>Blank</v>
      </c>
      <c r="AE3518" s="202" t="str">
        <f t="shared" si="578"/>
        <v>Blank</v>
      </c>
      <c r="AF3518" s="217" t="str">
        <f t="shared" si="579"/>
        <v>Blank</v>
      </c>
      <c r="AG3518" s="9" t="str" cm="1">
        <f t="array" ref="AG3518">_xlfn.IFS(ISNUMBER(AC3518), "", ISNUMBER(SEARCH("Blank", AC3518)), "", ISERROR(AC3518), "Bad input on tab 3")</f>
        <v/>
      </c>
    </row>
    <row r="3519" spans="2:33" ht="15" customHeight="1" x14ac:dyDescent="0.75">
      <c r="B3519" s="205" t="str">
        <f>'5 Driver Data'!B3519</f>
        <v>3511</v>
      </c>
      <c r="C3519" s="193">
        <f>'5 Driver Data'!C3519</f>
        <v>0</v>
      </c>
      <c r="D3519" s="192">
        <f>'5 Driver Data'!D3519</f>
        <v>0</v>
      </c>
      <c r="E3519" s="191">
        <f>'5 Driver Data'!E3519</f>
        <v>0</v>
      </c>
      <c r="F3519" s="191">
        <f>'5 Driver Data'!F3519</f>
        <v>0</v>
      </c>
      <c r="G3519" s="191">
        <f>'5 Driver Data'!G3519</f>
        <v>0</v>
      </c>
      <c r="H3519" s="191">
        <f>'5 Driver Data'!H3519</f>
        <v>0</v>
      </c>
      <c r="I3519" s="191">
        <f>'5 Driver Data'!I3519</f>
        <v>0</v>
      </c>
      <c r="J3519" s="191">
        <f>'5 Driver Data'!J3519</f>
        <v>0</v>
      </c>
      <c r="K3519" s="206">
        <f>'5 Driver Data'!K3519</f>
        <v>0</v>
      </c>
      <c r="L3519" s="1"/>
      <c r="M3519" s="216" t="str">
        <f>IF(D3519=0,"Blank",'3 Model Input'!E$44*'3 Model Input'!E$45)</f>
        <v>Blank</v>
      </c>
      <c r="N3519" s="197" t="str">
        <f t="shared" si="570"/>
        <v>Blank</v>
      </c>
      <c r="O3519" s="197" t="str">
        <f>IF(D3519=0,"Blank",'3 Model Input'!E$49*(1-'3 Model Input'!E$51))</f>
        <v>Blank</v>
      </c>
      <c r="P3519" s="197" t="str">
        <f t="shared" si="571"/>
        <v>Blank</v>
      </c>
      <c r="Q3519" s="197" t="str">
        <f>IF(D3519=0,"Blank",IF(D3519="BEV",E3519*(1-'3 Model Input'!E$54), E3519))</f>
        <v>Blank</v>
      </c>
      <c r="R3519" s="198" t="str">
        <f>IF(D3519=0,"Blank",IF(D3519="PHEV",F3519/G3519,F3519*(1-'3 Model Input'!E$54)/G3519))</f>
        <v>Blank</v>
      </c>
      <c r="S3519" s="198" t="str">
        <f>IF(D3519=0,"Blank",IF(D3519="PHEV",MIN(M3519,E3519),MIN(M3519,(E3519*(1-'3 Model Input'!E$54)))))</f>
        <v>Blank</v>
      </c>
      <c r="T3519" s="217" t="str">
        <f t="shared" si="572"/>
        <v>Blank</v>
      </c>
      <c r="U3519" s="89"/>
      <c r="V3519" s="216" t="str">
        <f>IF(D3519=0,"Blank",P3519*'3 Model Input'!E$50)</f>
        <v>Blank</v>
      </c>
      <c r="W3519" s="197" t="str">
        <f t="shared" si="573"/>
        <v>Blank</v>
      </c>
      <c r="X3519" s="197" t="str">
        <f t="shared" si="574"/>
        <v>Blank</v>
      </c>
      <c r="Y3519" s="197" t="str">
        <f t="shared" si="575"/>
        <v>Blank</v>
      </c>
      <c r="Z3519" s="197" t="str">
        <f t="shared" si="576"/>
        <v>Blank</v>
      </c>
      <c r="AA3519" s="223" t="str" cm="1">
        <f t="array" ref="AA3519">_xlfn.IFS(ISTEXT('3 Model Input'!F$70),"Missing",ISTEXT('3 Model Input'!I$70),"Missing",ISNUMBER('3 Model Input'!K$70),'3 Model Input'!K$70*P3519)</f>
        <v>Missing</v>
      </c>
      <c r="AB3519" s="89"/>
      <c r="AC3519" s="227" t="str" cm="1">
        <f t="array" ref="AC3519">IF(D3519=0,"Blank",_xlfn.IFS('3 Model Input'!E$61=1,(V3519*G3519)/T3519,'3 Model Input'!E$61=2,(W3519*G3519)/T3519,'3 Model Input'!E$61=3,(X3519*G3519)/T3519,'3 Model Input'!E$61=4,(Y3519*G3519)/T3519,'3 Model Input'!E$61=5,(Z3519*G3519)/T3519, ISTEXT('3 Model Input'!E$61),"Missing",'3 Model Input'!E$61=6,(AA3519*G3519)/T3519))</f>
        <v>Blank</v>
      </c>
      <c r="AD3519" s="202" t="str">
        <f t="shared" si="577"/>
        <v>Blank</v>
      </c>
      <c r="AE3519" s="202" t="str">
        <f t="shared" si="578"/>
        <v>Blank</v>
      </c>
      <c r="AF3519" s="217" t="str">
        <f t="shared" si="579"/>
        <v>Blank</v>
      </c>
      <c r="AG3519" s="9" t="str" cm="1">
        <f t="array" ref="AG3519">_xlfn.IFS(ISNUMBER(AC3519), "", ISNUMBER(SEARCH("Blank", AC3519)), "", ISERROR(AC3519), "Bad input on tab 3")</f>
        <v/>
      </c>
    </row>
    <row r="3520" spans="2:33" ht="15" customHeight="1" x14ac:dyDescent="0.75">
      <c r="B3520" s="205" t="str">
        <f>'5 Driver Data'!B3520</f>
        <v>3512</v>
      </c>
      <c r="C3520" s="193">
        <f>'5 Driver Data'!C3520</f>
        <v>0</v>
      </c>
      <c r="D3520" s="192">
        <f>'5 Driver Data'!D3520</f>
        <v>0</v>
      </c>
      <c r="E3520" s="191">
        <f>'5 Driver Data'!E3520</f>
        <v>0</v>
      </c>
      <c r="F3520" s="191">
        <f>'5 Driver Data'!F3520</f>
        <v>0</v>
      </c>
      <c r="G3520" s="191">
        <f>'5 Driver Data'!G3520</f>
        <v>0</v>
      </c>
      <c r="H3520" s="191">
        <f>'5 Driver Data'!H3520</f>
        <v>0</v>
      </c>
      <c r="I3520" s="191">
        <f>'5 Driver Data'!I3520</f>
        <v>0</v>
      </c>
      <c r="J3520" s="191">
        <f>'5 Driver Data'!J3520</f>
        <v>0</v>
      </c>
      <c r="K3520" s="206">
        <f>'5 Driver Data'!K3520</f>
        <v>0</v>
      </c>
      <c r="L3520" s="1"/>
      <c r="M3520" s="216" t="str">
        <f>IF(D3520=0,"Blank",'3 Model Input'!E$44*'3 Model Input'!E$45)</f>
        <v>Blank</v>
      </c>
      <c r="N3520" s="197" t="str">
        <f t="shared" si="570"/>
        <v>Blank</v>
      </c>
      <c r="O3520" s="197" t="str">
        <f>IF(D3520=0,"Blank",'3 Model Input'!E$49*(1-'3 Model Input'!E$51))</f>
        <v>Blank</v>
      </c>
      <c r="P3520" s="197" t="str">
        <f t="shared" si="571"/>
        <v>Blank</v>
      </c>
      <c r="Q3520" s="197" t="str">
        <f>IF(D3520=0,"Blank",IF(D3520="BEV",E3520*(1-'3 Model Input'!E$54), E3520))</f>
        <v>Blank</v>
      </c>
      <c r="R3520" s="198" t="str">
        <f>IF(D3520=0,"Blank",IF(D3520="PHEV",F3520/G3520,F3520*(1-'3 Model Input'!E$54)/G3520))</f>
        <v>Blank</v>
      </c>
      <c r="S3520" s="198" t="str">
        <f>IF(D3520=0,"Blank",IF(D3520="PHEV",MIN(M3520,E3520),MIN(M3520,(E3520*(1-'3 Model Input'!E$54)))))</f>
        <v>Blank</v>
      </c>
      <c r="T3520" s="217" t="str">
        <f t="shared" si="572"/>
        <v>Blank</v>
      </c>
      <c r="U3520" s="89"/>
      <c r="V3520" s="216" t="str">
        <f>IF(D3520=0,"Blank",P3520*'3 Model Input'!E$50)</f>
        <v>Blank</v>
      </c>
      <c r="W3520" s="197" t="str">
        <f t="shared" si="573"/>
        <v>Blank</v>
      </c>
      <c r="X3520" s="197" t="str">
        <f t="shared" si="574"/>
        <v>Blank</v>
      </c>
      <c r="Y3520" s="197" t="str">
        <f t="shared" si="575"/>
        <v>Blank</v>
      </c>
      <c r="Z3520" s="197" t="str">
        <f t="shared" si="576"/>
        <v>Blank</v>
      </c>
      <c r="AA3520" s="223" t="str" cm="1">
        <f t="array" ref="AA3520">_xlfn.IFS(ISTEXT('3 Model Input'!F$70),"Missing",ISTEXT('3 Model Input'!I$70),"Missing",ISNUMBER('3 Model Input'!K$70),'3 Model Input'!K$70*P3520)</f>
        <v>Missing</v>
      </c>
      <c r="AB3520" s="89"/>
      <c r="AC3520" s="227" t="str" cm="1">
        <f t="array" ref="AC3520">IF(D3520=0,"Blank",_xlfn.IFS('3 Model Input'!E$61=1,(V3520*G3520)/T3520,'3 Model Input'!E$61=2,(W3520*G3520)/T3520,'3 Model Input'!E$61=3,(X3520*G3520)/T3520,'3 Model Input'!E$61=4,(Y3520*G3520)/T3520,'3 Model Input'!E$61=5,(Z3520*G3520)/T3520, ISTEXT('3 Model Input'!E$61),"Missing",'3 Model Input'!E$61=6,(AA3520*G3520)/T3520))</f>
        <v>Blank</v>
      </c>
      <c r="AD3520" s="202" t="str">
        <f t="shared" si="577"/>
        <v>Blank</v>
      </c>
      <c r="AE3520" s="202" t="str">
        <f t="shared" si="578"/>
        <v>Blank</v>
      </c>
      <c r="AF3520" s="217" t="str">
        <f t="shared" si="579"/>
        <v>Blank</v>
      </c>
      <c r="AG3520" s="9" t="str" cm="1">
        <f t="array" ref="AG3520">_xlfn.IFS(ISNUMBER(AC3520), "", ISNUMBER(SEARCH("Blank", AC3520)), "", ISERROR(AC3520), "Bad input on tab 3")</f>
        <v/>
      </c>
    </row>
    <row r="3521" spans="2:33" ht="15" customHeight="1" x14ac:dyDescent="0.75">
      <c r="B3521" s="205" t="str">
        <f>'5 Driver Data'!B3521</f>
        <v>3513</v>
      </c>
      <c r="C3521" s="193">
        <f>'5 Driver Data'!C3521</f>
        <v>0</v>
      </c>
      <c r="D3521" s="192">
        <f>'5 Driver Data'!D3521</f>
        <v>0</v>
      </c>
      <c r="E3521" s="191">
        <f>'5 Driver Data'!E3521</f>
        <v>0</v>
      </c>
      <c r="F3521" s="191">
        <f>'5 Driver Data'!F3521</f>
        <v>0</v>
      </c>
      <c r="G3521" s="191">
        <f>'5 Driver Data'!G3521</f>
        <v>0</v>
      </c>
      <c r="H3521" s="191">
        <f>'5 Driver Data'!H3521</f>
        <v>0</v>
      </c>
      <c r="I3521" s="191">
        <f>'5 Driver Data'!I3521</f>
        <v>0</v>
      </c>
      <c r="J3521" s="191">
        <f>'5 Driver Data'!J3521</f>
        <v>0</v>
      </c>
      <c r="K3521" s="206">
        <f>'5 Driver Data'!K3521</f>
        <v>0</v>
      </c>
      <c r="L3521" s="1"/>
      <c r="M3521" s="216" t="str">
        <f>IF(D3521=0,"Blank",'3 Model Input'!E$44*'3 Model Input'!E$45)</f>
        <v>Blank</v>
      </c>
      <c r="N3521" s="197" t="str">
        <f t="shared" si="570"/>
        <v>Blank</v>
      </c>
      <c r="O3521" s="197" t="str">
        <f>IF(D3521=0,"Blank",'3 Model Input'!E$49*(1-'3 Model Input'!E$51))</f>
        <v>Blank</v>
      </c>
      <c r="P3521" s="197" t="str">
        <f t="shared" si="571"/>
        <v>Blank</v>
      </c>
      <c r="Q3521" s="197" t="str">
        <f>IF(D3521=0,"Blank",IF(D3521="BEV",E3521*(1-'3 Model Input'!E$54), E3521))</f>
        <v>Blank</v>
      </c>
      <c r="R3521" s="198" t="str">
        <f>IF(D3521=0,"Blank",IF(D3521="PHEV",F3521/G3521,F3521*(1-'3 Model Input'!E$54)/G3521))</f>
        <v>Blank</v>
      </c>
      <c r="S3521" s="198" t="str">
        <f>IF(D3521=0,"Blank",IF(D3521="PHEV",MIN(M3521,E3521),MIN(M3521,(E3521*(1-'3 Model Input'!E$54)))))</f>
        <v>Blank</v>
      </c>
      <c r="T3521" s="217" t="str">
        <f t="shared" si="572"/>
        <v>Blank</v>
      </c>
      <c r="U3521" s="89"/>
      <c r="V3521" s="216" t="str">
        <f>IF(D3521=0,"Blank",P3521*'3 Model Input'!E$50)</f>
        <v>Blank</v>
      </c>
      <c r="W3521" s="197" t="str">
        <f t="shared" si="573"/>
        <v>Blank</v>
      </c>
      <c r="X3521" s="197" t="str">
        <f t="shared" si="574"/>
        <v>Blank</v>
      </c>
      <c r="Y3521" s="197" t="str">
        <f t="shared" si="575"/>
        <v>Blank</v>
      </c>
      <c r="Z3521" s="197" t="str">
        <f t="shared" si="576"/>
        <v>Blank</v>
      </c>
      <c r="AA3521" s="223" t="str" cm="1">
        <f t="array" ref="AA3521">_xlfn.IFS(ISTEXT('3 Model Input'!F$70),"Missing",ISTEXT('3 Model Input'!I$70),"Missing",ISNUMBER('3 Model Input'!K$70),'3 Model Input'!K$70*P3521)</f>
        <v>Missing</v>
      </c>
      <c r="AB3521" s="89"/>
      <c r="AC3521" s="227" t="str" cm="1">
        <f t="array" ref="AC3521">IF(D3521=0,"Blank",_xlfn.IFS('3 Model Input'!E$61=1,(V3521*G3521)/T3521,'3 Model Input'!E$61=2,(W3521*G3521)/T3521,'3 Model Input'!E$61=3,(X3521*G3521)/T3521,'3 Model Input'!E$61=4,(Y3521*G3521)/T3521,'3 Model Input'!E$61=5,(Z3521*G3521)/T3521, ISTEXT('3 Model Input'!E$61),"Missing",'3 Model Input'!E$61=6,(AA3521*G3521)/T3521))</f>
        <v>Blank</v>
      </c>
      <c r="AD3521" s="202" t="str">
        <f t="shared" si="577"/>
        <v>Blank</v>
      </c>
      <c r="AE3521" s="202" t="str">
        <f t="shared" si="578"/>
        <v>Blank</v>
      </c>
      <c r="AF3521" s="217" t="str">
        <f t="shared" si="579"/>
        <v>Blank</v>
      </c>
      <c r="AG3521" s="9" t="str" cm="1">
        <f t="array" ref="AG3521">_xlfn.IFS(ISNUMBER(AC3521), "", ISNUMBER(SEARCH("Blank", AC3521)), "", ISERROR(AC3521), "Bad input on tab 3")</f>
        <v/>
      </c>
    </row>
    <row r="3522" spans="2:33" ht="15" customHeight="1" x14ac:dyDescent="0.75">
      <c r="B3522" s="205" t="str">
        <f>'5 Driver Data'!B3522</f>
        <v>3514</v>
      </c>
      <c r="C3522" s="193">
        <f>'5 Driver Data'!C3522</f>
        <v>0</v>
      </c>
      <c r="D3522" s="192">
        <f>'5 Driver Data'!D3522</f>
        <v>0</v>
      </c>
      <c r="E3522" s="191">
        <f>'5 Driver Data'!E3522</f>
        <v>0</v>
      </c>
      <c r="F3522" s="191">
        <f>'5 Driver Data'!F3522</f>
        <v>0</v>
      </c>
      <c r="G3522" s="191">
        <f>'5 Driver Data'!G3522</f>
        <v>0</v>
      </c>
      <c r="H3522" s="191">
        <f>'5 Driver Data'!H3522</f>
        <v>0</v>
      </c>
      <c r="I3522" s="191">
        <f>'5 Driver Data'!I3522</f>
        <v>0</v>
      </c>
      <c r="J3522" s="191">
        <f>'5 Driver Data'!J3522</f>
        <v>0</v>
      </c>
      <c r="K3522" s="206">
        <f>'5 Driver Data'!K3522</f>
        <v>0</v>
      </c>
      <c r="L3522" s="1"/>
      <c r="M3522" s="216" t="str">
        <f>IF(D3522=0,"Blank",'3 Model Input'!E$44*'3 Model Input'!E$45)</f>
        <v>Blank</v>
      </c>
      <c r="N3522" s="197" t="str">
        <f t="shared" si="570"/>
        <v>Blank</v>
      </c>
      <c r="O3522" s="197" t="str">
        <f>IF(D3522=0,"Blank",'3 Model Input'!E$49*(1-'3 Model Input'!E$51))</f>
        <v>Blank</v>
      </c>
      <c r="P3522" s="197" t="str">
        <f t="shared" si="571"/>
        <v>Blank</v>
      </c>
      <c r="Q3522" s="197" t="str">
        <f>IF(D3522=0,"Blank",IF(D3522="BEV",E3522*(1-'3 Model Input'!E$54), E3522))</f>
        <v>Blank</v>
      </c>
      <c r="R3522" s="198" t="str">
        <f>IF(D3522=0,"Blank",IF(D3522="PHEV",F3522/G3522,F3522*(1-'3 Model Input'!E$54)/G3522))</f>
        <v>Blank</v>
      </c>
      <c r="S3522" s="198" t="str">
        <f>IF(D3522=0,"Blank",IF(D3522="PHEV",MIN(M3522,E3522),MIN(M3522,(E3522*(1-'3 Model Input'!E$54)))))</f>
        <v>Blank</v>
      </c>
      <c r="T3522" s="217" t="str">
        <f t="shared" si="572"/>
        <v>Blank</v>
      </c>
      <c r="U3522" s="89"/>
      <c r="V3522" s="216" t="str">
        <f>IF(D3522=0,"Blank",P3522*'3 Model Input'!E$50)</f>
        <v>Blank</v>
      </c>
      <c r="W3522" s="197" t="str">
        <f t="shared" si="573"/>
        <v>Blank</v>
      </c>
      <c r="X3522" s="197" t="str">
        <f t="shared" si="574"/>
        <v>Blank</v>
      </c>
      <c r="Y3522" s="197" t="str">
        <f t="shared" si="575"/>
        <v>Blank</v>
      </c>
      <c r="Z3522" s="197" t="str">
        <f t="shared" si="576"/>
        <v>Blank</v>
      </c>
      <c r="AA3522" s="223" t="str" cm="1">
        <f t="array" ref="AA3522">_xlfn.IFS(ISTEXT('3 Model Input'!F$70),"Missing",ISTEXT('3 Model Input'!I$70),"Missing",ISNUMBER('3 Model Input'!K$70),'3 Model Input'!K$70*P3522)</f>
        <v>Missing</v>
      </c>
      <c r="AB3522" s="89"/>
      <c r="AC3522" s="227" t="str" cm="1">
        <f t="array" ref="AC3522">IF(D3522=0,"Blank",_xlfn.IFS('3 Model Input'!E$61=1,(V3522*G3522)/T3522,'3 Model Input'!E$61=2,(W3522*G3522)/T3522,'3 Model Input'!E$61=3,(X3522*G3522)/T3522,'3 Model Input'!E$61=4,(Y3522*G3522)/T3522,'3 Model Input'!E$61=5,(Z3522*G3522)/T3522, ISTEXT('3 Model Input'!E$61),"Missing",'3 Model Input'!E$61=6,(AA3522*G3522)/T3522))</f>
        <v>Blank</v>
      </c>
      <c r="AD3522" s="202" t="str">
        <f t="shared" si="577"/>
        <v>Blank</v>
      </c>
      <c r="AE3522" s="202" t="str">
        <f t="shared" si="578"/>
        <v>Blank</v>
      </c>
      <c r="AF3522" s="217" t="str">
        <f t="shared" si="579"/>
        <v>Blank</v>
      </c>
      <c r="AG3522" s="9" t="str" cm="1">
        <f t="array" ref="AG3522">_xlfn.IFS(ISNUMBER(AC3522), "", ISNUMBER(SEARCH("Blank", AC3522)), "", ISERROR(AC3522), "Bad input on tab 3")</f>
        <v/>
      </c>
    </row>
    <row r="3523" spans="2:33" ht="15" customHeight="1" x14ac:dyDescent="0.75">
      <c r="B3523" s="205" t="str">
        <f>'5 Driver Data'!B3523</f>
        <v>3515</v>
      </c>
      <c r="C3523" s="193">
        <f>'5 Driver Data'!C3523</f>
        <v>0</v>
      </c>
      <c r="D3523" s="192">
        <f>'5 Driver Data'!D3523</f>
        <v>0</v>
      </c>
      <c r="E3523" s="191">
        <f>'5 Driver Data'!E3523</f>
        <v>0</v>
      </c>
      <c r="F3523" s="191">
        <f>'5 Driver Data'!F3523</f>
        <v>0</v>
      </c>
      <c r="G3523" s="191">
        <f>'5 Driver Data'!G3523</f>
        <v>0</v>
      </c>
      <c r="H3523" s="191">
        <f>'5 Driver Data'!H3523</f>
        <v>0</v>
      </c>
      <c r="I3523" s="191">
        <f>'5 Driver Data'!I3523</f>
        <v>0</v>
      </c>
      <c r="J3523" s="191">
        <f>'5 Driver Data'!J3523</f>
        <v>0</v>
      </c>
      <c r="K3523" s="206">
        <f>'5 Driver Data'!K3523</f>
        <v>0</v>
      </c>
      <c r="L3523" s="1"/>
      <c r="M3523" s="216" t="str">
        <f>IF(D3523=0,"Blank",'3 Model Input'!E$44*'3 Model Input'!E$45)</f>
        <v>Blank</v>
      </c>
      <c r="N3523" s="197" t="str">
        <f t="shared" si="570"/>
        <v>Blank</v>
      </c>
      <c r="O3523" s="197" t="str">
        <f>IF(D3523=0,"Blank",'3 Model Input'!E$49*(1-'3 Model Input'!E$51))</f>
        <v>Blank</v>
      </c>
      <c r="P3523" s="197" t="str">
        <f t="shared" si="571"/>
        <v>Blank</v>
      </c>
      <c r="Q3523" s="197" t="str">
        <f>IF(D3523=0,"Blank",IF(D3523="BEV",E3523*(1-'3 Model Input'!E$54), E3523))</f>
        <v>Blank</v>
      </c>
      <c r="R3523" s="198" t="str">
        <f>IF(D3523=0,"Blank",IF(D3523="PHEV",F3523/G3523,F3523*(1-'3 Model Input'!E$54)/G3523))</f>
        <v>Blank</v>
      </c>
      <c r="S3523" s="198" t="str">
        <f>IF(D3523=0,"Blank",IF(D3523="PHEV",MIN(M3523,E3523),MIN(M3523,(E3523*(1-'3 Model Input'!E$54)))))</f>
        <v>Blank</v>
      </c>
      <c r="T3523" s="217" t="str">
        <f t="shared" si="572"/>
        <v>Blank</v>
      </c>
      <c r="U3523" s="89"/>
      <c r="V3523" s="216" t="str">
        <f>IF(D3523=0,"Blank",P3523*'3 Model Input'!E$50)</f>
        <v>Blank</v>
      </c>
      <c r="W3523" s="197" t="str">
        <f t="shared" si="573"/>
        <v>Blank</v>
      </c>
      <c r="X3523" s="197" t="str">
        <f t="shared" si="574"/>
        <v>Blank</v>
      </c>
      <c r="Y3523" s="197" t="str">
        <f t="shared" si="575"/>
        <v>Blank</v>
      </c>
      <c r="Z3523" s="197" t="str">
        <f t="shared" si="576"/>
        <v>Blank</v>
      </c>
      <c r="AA3523" s="223" t="str" cm="1">
        <f t="array" ref="AA3523">_xlfn.IFS(ISTEXT('3 Model Input'!F$70),"Missing",ISTEXT('3 Model Input'!I$70),"Missing",ISNUMBER('3 Model Input'!K$70),'3 Model Input'!K$70*P3523)</f>
        <v>Missing</v>
      </c>
      <c r="AB3523" s="89"/>
      <c r="AC3523" s="227" t="str" cm="1">
        <f t="array" ref="AC3523">IF(D3523=0,"Blank",_xlfn.IFS('3 Model Input'!E$61=1,(V3523*G3523)/T3523,'3 Model Input'!E$61=2,(W3523*G3523)/T3523,'3 Model Input'!E$61=3,(X3523*G3523)/T3523,'3 Model Input'!E$61=4,(Y3523*G3523)/T3523,'3 Model Input'!E$61=5,(Z3523*G3523)/T3523, ISTEXT('3 Model Input'!E$61),"Missing",'3 Model Input'!E$61=6,(AA3523*G3523)/T3523))</f>
        <v>Blank</v>
      </c>
      <c r="AD3523" s="202" t="str">
        <f t="shared" si="577"/>
        <v>Blank</v>
      </c>
      <c r="AE3523" s="202" t="str">
        <f t="shared" si="578"/>
        <v>Blank</v>
      </c>
      <c r="AF3523" s="217" t="str">
        <f t="shared" si="579"/>
        <v>Blank</v>
      </c>
      <c r="AG3523" s="9" t="str" cm="1">
        <f t="array" ref="AG3523">_xlfn.IFS(ISNUMBER(AC3523), "", ISNUMBER(SEARCH("Blank", AC3523)), "", ISERROR(AC3523), "Bad input on tab 3")</f>
        <v/>
      </c>
    </row>
    <row r="3524" spans="2:33" ht="15" customHeight="1" x14ac:dyDescent="0.75">
      <c r="B3524" s="205" t="str">
        <f>'5 Driver Data'!B3524</f>
        <v>3516</v>
      </c>
      <c r="C3524" s="193">
        <f>'5 Driver Data'!C3524</f>
        <v>0</v>
      </c>
      <c r="D3524" s="192">
        <f>'5 Driver Data'!D3524</f>
        <v>0</v>
      </c>
      <c r="E3524" s="191">
        <f>'5 Driver Data'!E3524</f>
        <v>0</v>
      </c>
      <c r="F3524" s="191">
        <f>'5 Driver Data'!F3524</f>
        <v>0</v>
      </c>
      <c r="G3524" s="191">
        <f>'5 Driver Data'!G3524</f>
        <v>0</v>
      </c>
      <c r="H3524" s="191">
        <f>'5 Driver Data'!H3524</f>
        <v>0</v>
      </c>
      <c r="I3524" s="191">
        <f>'5 Driver Data'!I3524</f>
        <v>0</v>
      </c>
      <c r="J3524" s="191">
        <f>'5 Driver Data'!J3524</f>
        <v>0</v>
      </c>
      <c r="K3524" s="206">
        <f>'5 Driver Data'!K3524</f>
        <v>0</v>
      </c>
      <c r="L3524" s="1"/>
      <c r="M3524" s="216" t="str">
        <f>IF(D3524=0,"Blank",'3 Model Input'!E$44*'3 Model Input'!E$45)</f>
        <v>Blank</v>
      </c>
      <c r="N3524" s="197" t="str">
        <f t="shared" si="570"/>
        <v>Blank</v>
      </c>
      <c r="O3524" s="197" t="str">
        <f>IF(D3524=0,"Blank",'3 Model Input'!E$49*(1-'3 Model Input'!E$51))</f>
        <v>Blank</v>
      </c>
      <c r="P3524" s="197" t="str">
        <f t="shared" si="571"/>
        <v>Blank</v>
      </c>
      <c r="Q3524" s="197" t="str">
        <f>IF(D3524=0,"Blank",IF(D3524="BEV",E3524*(1-'3 Model Input'!E$54), E3524))</f>
        <v>Blank</v>
      </c>
      <c r="R3524" s="198" t="str">
        <f>IF(D3524=0,"Blank",IF(D3524="PHEV",F3524/G3524,F3524*(1-'3 Model Input'!E$54)/G3524))</f>
        <v>Blank</v>
      </c>
      <c r="S3524" s="198" t="str">
        <f>IF(D3524=0,"Blank",IF(D3524="PHEV",MIN(M3524,E3524),MIN(M3524,(E3524*(1-'3 Model Input'!E$54)))))</f>
        <v>Blank</v>
      </c>
      <c r="T3524" s="217" t="str">
        <f t="shared" si="572"/>
        <v>Blank</v>
      </c>
      <c r="U3524" s="89"/>
      <c r="V3524" s="216" t="str">
        <f>IF(D3524=0,"Blank",P3524*'3 Model Input'!E$50)</f>
        <v>Blank</v>
      </c>
      <c r="W3524" s="197" t="str">
        <f t="shared" si="573"/>
        <v>Blank</v>
      </c>
      <c r="X3524" s="197" t="str">
        <f t="shared" si="574"/>
        <v>Blank</v>
      </c>
      <c r="Y3524" s="197" t="str">
        <f t="shared" si="575"/>
        <v>Blank</v>
      </c>
      <c r="Z3524" s="197" t="str">
        <f t="shared" si="576"/>
        <v>Blank</v>
      </c>
      <c r="AA3524" s="223" t="str" cm="1">
        <f t="array" ref="AA3524">_xlfn.IFS(ISTEXT('3 Model Input'!F$70),"Missing",ISTEXT('3 Model Input'!I$70),"Missing",ISNUMBER('3 Model Input'!K$70),'3 Model Input'!K$70*P3524)</f>
        <v>Missing</v>
      </c>
      <c r="AB3524" s="89"/>
      <c r="AC3524" s="227" t="str" cm="1">
        <f t="array" ref="AC3524">IF(D3524=0,"Blank",_xlfn.IFS('3 Model Input'!E$61=1,(V3524*G3524)/T3524,'3 Model Input'!E$61=2,(W3524*G3524)/T3524,'3 Model Input'!E$61=3,(X3524*G3524)/T3524,'3 Model Input'!E$61=4,(Y3524*G3524)/T3524,'3 Model Input'!E$61=5,(Z3524*G3524)/T3524, ISTEXT('3 Model Input'!E$61),"Missing",'3 Model Input'!E$61=6,(AA3524*G3524)/T3524))</f>
        <v>Blank</v>
      </c>
      <c r="AD3524" s="202" t="str">
        <f t="shared" si="577"/>
        <v>Blank</v>
      </c>
      <c r="AE3524" s="202" t="str">
        <f t="shared" si="578"/>
        <v>Blank</v>
      </c>
      <c r="AF3524" s="217" t="str">
        <f t="shared" si="579"/>
        <v>Blank</v>
      </c>
      <c r="AG3524" s="9" t="str" cm="1">
        <f t="array" ref="AG3524">_xlfn.IFS(ISNUMBER(AC3524), "", ISNUMBER(SEARCH("Blank", AC3524)), "", ISERROR(AC3524), "Bad input on tab 3")</f>
        <v/>
      </c>
    </row>
    <row r="3525" spans="2:33" ht="15" customHeight="1" x14ac:dyDescent="0.75">
      <c r="B3525" s="205" t="str">
        <f>'5 Driver Data'!B3525</f>
        <v>3517</v>
      </c>
      <c r="C3525" s="193">
        <f>'5 Driver Data'!C3525</f>
        <v>0</v>
      </c>
      <c r="D3525" s="192">
        <f>'5 Driver Data'!D3525</f>
        <v>0</v>
      </c>
      <c r="E3525" s="191">
        <f>'5 Driver Data'!E3525</f>
        <v>0</v>
      </c>
      <c r="F3525" s="191">
        <f>'5 Driver Data'!F3525</f>
        <v>0</v>
      </c>
      <c r="G3525" s="191">
        <f>'5 Driver Data'!G3525</f>
        <v>0</v>
      </c>
      <c r="H3525" s="191">
        <f>'5 Driver Data'!H3525</f>
        <v>0</v>
      </c>
      <c r="I3525" s="191">
        <f>'5 Driver Data'!I3525</f>
        <v>0</v>
      </c>
      <c r="J3525" s="191">
        <f>'5 Driver Data'!J3525</f>
        <v>0</v>
      </c>
      <c r="K3525" s="206">
        <f>'5 Driver Data'!K3525</f>
        <v>0</v>
      </c>
      <c r="L3525" s="1"/>
      <c r="M3525" s="216" t="str">
        <f>IF(D3525=0,"Blank",'3 Model Input'!E$44*'3 Model Input'!E$45)</f>
        <v>Blank</v>
      </c>
      <c r="N3525" s="197" t="str">
        <f t="shared" si="570"/>
        <v>Blank</v>
      </c>
      <c r="O3525" s="197" t="str">
        <f>IF(D3525=0,"Blank",'3 Model Input'!E$49*(1-'3 Model Input'!E$51))</f>
        <v>Blank</v>
      </c>
      <c r="P3525" s="197" t="str">
        <f t="shared" si="571"/>
        <v>Blank</v>
      </c>
      <c r="Q3525" s="197" t="str">
        <f>IF(D3525=0,"Blank",IF(D3525="BEV",E3525*(1-'3 Model Input'!E$54), E3525))</f>
        <v>Blank</v>
      </c>
      <c r="R3525" s="198" t="str">
        <f>IF(D3525=0,"Blank",IF(D3525="PHEV",F3525/G3525,F3525*(1-'3 Model Input'!E$54)/G3525))</f>
        <v>Blank</v>
      </c>
      <c r="S3525" s="198" t="str">
        <f>IF(D3525=0,"Blank",IF(D3525="PHEV",MIN(M3525,E3525),MIN(M3525,(E3525*(1-'3 Model Input'!E$54)))))</f>
        <v>Blank</v>
      </c>
      <c r="T3525" s="217" t="str">
        <f t="shared" si="572"/>
        <v>Blank</v>
      </c>
      <c r="U3525" s="89"/>
      <c r="V3525" s="216" t="str">
        <f>IF(D3525=0,"Blank",P3525*'3 Model Input'!E$50)</f>
        <v>Blank</v>
      </c>
      <c r="W3525" s="197" t="str">
        <f t="shared" si="573"/>
        <v>Blank</v>
      </c>
      <c r="X3525" s="197" t="str">
        <f t="shared" si="574"/>
        <v>Blank</v>
      </c>
      <c r="Y3525" s="197" t="str">
        <f t="shared" si="575"/>
        <v>Blank</v>
      </c>
      <c r="Z3525" s="197" t="str">
        <f t="shared" si="576"/>
        <v>Blank</v>
      </c>
      <c r="AA3525" s="223" t="str" cm="1">
        <f t="array" ref="AA3525">_xlfn.IFS(ISTEXT('3 Model Input'!F$70),"Missing",ISTEXT('3 Model Input'!I$70),"Missing",ISNUMBER('3 Model Input'!K$70),'3 Model Input'!K$70*P3525)</f>
        <v>Missing</v>
      </c>
      <c r="AB3525" s="89"/>
      <c r="AC3525" s="227" t="str" cm="1">
        <f t="array" ref="AC3525">IF(D3525=0,"Blank",_xlfn.IFS('3 Model Input'!E$61=1,(V3525*G3525)/T3525,'3 Model Input'!E$61=2,(W3525*G3525)/T3525,'3 Model Input'!E$61=3,(X3525*G3525)/T3525,'3 Model Input'!E$61=4,(Y3525*G3525)/T3525,'3 Model Input'!E$61=5,(Z3525*G3525)/T3525, ISTEXT('3 Model Input'!E$61),"Missing",'3 Model Input'!E$61=6,(AA3525*G3525)/T3525))</f>
        <v>Blank</v>
      </c>
      <c r="AD3525" s="202" t="str">
        <f t="shared" si="577"/>
        <v>Blank</v>
      </c>
      <c r="AE3525" s="202" t="str">
        <f t="shared" si="578"/>
        <v>Blank</v>
      </c>
      <c r="AF3525" s="217" t="str">
        <f t="shared" si="579"/>
        <v>Blank</v>
      </c>
      <c r="AG3525" s="9" t="str" cm="1">
        <f t="array" ref="AG3525">_xlfn.IFS(ISNUMBER(AC3525), "", ISNUMBER(SEARCH("Blank", AC3525)), "", ISERROR(AC3525), "Bad input on tab 3")</f>
        <v/>
      </c>
    </row>
    <row r="3526" spans="2:33" ht="15" customHeight="1" x14ac:dyDescent="0.75">
      <c r="B3526" s="205" t="str">
        <f>'5 Driver Data'!B3526</f>
        <v>3518</v>
      </c>
      <c r="C3526" s="193">
        <f>'5 Driver Data'!C3526</f>
        <v>0</v>
      </c>
      <c r="D3526" s="192">
        <f>'5 Driver Data'!D3526</f>
        <v>0</v>
      </c>
      <c r="E3526" s="191">
        <f>'5 Driver Data'!E3526</f>
        <v>0</v>
      </c>
      <c r="F3526" s="191">
        <f>'5 Driver Data'!F3526</f>
        <v>0</v>
      </c>
      <c r="G3526" s="191">
        <f>'5 Driver Data'!G3526</f>
        <v>0</v>
      </c>
      <c r="H3526" s="191">
        <f>'5 Driver Data'!H3526</f>
        <v>0</v>
      </c>
      <c r="I3526" s="191">
        <f>'5 Driver Data'!I3526</f>
        <v>0</v>
      </c>
      <c r="J3526" s="191">
        <f>'5 Driver Data'!J3526</f>
        <v>0</v>
      </c>
      <c r="K3526" s="206">
        <f>'5 Driver Data'!K3526</f>
        <v>0</v>
      </c>
      <c r="L3526" s="1"/>
      <c r="M3526" s="216" t="str">
        <f>IF(D3526=0,"Blank",'3 Model Input'!E$44*'3 Model Input'!E$45)</f>
        <v>Blank</v>
      </c>
      <c r="N3526" s="197" t="str">
        <f t="shared" si="570"/>
        <v>Blank</v>
      </c>
      <c r="O3526" s="197" t="str">
        <f>IF(D3526=0,"Blank",'3 Model Input'!E$49*(1-'3 Model Input'!E$51))</f>
        <v>Blank</v>
      </c>
      <c r="P3526" s="197" t="str">
        <f t="shared" si="571"/>
        <v>Blank</v>
      </c>
      <c r="Q3526" s="197" t="str">
        <f>IF(D3526=0,"Blank",IF(D3526="BEV",E3526*(1-'3 Model Input'!E$54), E3526))</f>
        <v>Blank</v>
      </c>
      <c r="R3526" s="198" t="str">
        <f>IF(D3526=0,"Blank",IF(D3526="PHEV",F3526/G3526,F3526*(1-'3 Model Input'!E$54)/G3526))</f>
        <v>Blank</v>
      </c>
      <c r="S3526" s="198" t="str">
        <f>IF(D3526=0,"Blank",IF(D3526="PHEV",MIN(M3526,E3526),MIN(M3526,(E3526*(1-'3 Model Input'!E$54)))))</f>
        <v>Blank</v>
      </c>
      <c r="T3526" s="217" t="str">
        <f t="shared" si="572"/>
        <v>Blank</v>
      </c>
      <c r="U3526" s="89"/>
      <c r="V3526" s="216" t="str">
        <f>IF(D3526=0,"Blank",P3526*'3 Model Input'!E$50)</f>
        <v>Blank</v>
      </c>
      <c r="W3526" s="197" t="str">
        <f t="shared" si="573"/>
        <v>Blank</v>
      </c>
      <c r="X3526" s="197" t="str">
        <f t="shared" si="574"/>
        <v>Blank</v>
      </c>
      <c r="Y3526" s="197" t="str">
        <f t="shared" si="575"/>
        <v>Blank</v>
      </c>
      <c r="Z3526" s="197" t="str">
        <f t="shared" si="576"/>
        <v>Blank</v>
      </c>
      <c r="AA3526" s="223" t="str" cm="1">
        <f t="array" ref="AA3526">_xlfn.IFS(ISTEXT('3 Model Input'!F$70),"Missing",ISTEXT('3 Model Input'!I$70),"Missing",ISNUMBER('3 Model Input'!K$70),'3 Model Input'!K$70*P3526)</f>
        <v>Missing</v>
      </c>
      <c r="AB3526" s="89"/>
      <c r="AC3526" s="227" t="str" cm="1">
        <f t="array" ref="AC3526">IF(D3526=0,"Blank",_xlfn.IFS('3 Model Input'!E$61=1,(V3526*G3526)/T3526,'3 Model Input'!E$61=2,(W3526*G3526)/T3526,'3 Model Input'!E$61=3,(X3526*G3526)/T3526,'3 Model Input'!E$61=4,(Y3526*G3526)/T3526,'3 Model Input'!E$61=5,(Z3526*G3526)/T3526, ISTEXT('3 Model Input'!E$61),"Missing",'3 Model Input'!E$61=6,(AA3526*G3526)/T3526))</f>
        <v>Blank</v>
      </c>
      <c r="AD3526" s="202" t="str">
        <f t="shared" si="577"/>
        <v>Blank</v>
      </c>
      <c r="AE3526" s="202" t="str">
        <f t="shared" si="578"/>
        <v>Blank</v>
      </c>
      <c r="AF3526" s="217" t="str">
        <f t="shared" si="579"/>
        <v>Blank</v>
      </c>
      <c r="AG3526" s="9" t="str" cm="1">
        <f t="array" ref="AG3526">_xlfn.IFS(ISNUMBER(AC3526), "", ISNUMBER(SEARCH("Blank", AC3526)), "", ISERROR(AC3526), "Bad input on tab 3")</f>
        <v/>
      </c>
    </row>
    <row r="3527" spans="2:33" ht="15" customHeight="1" x14ac:dyDescent="0.75">
      <c r="B3527" s="205" t="str">
        <f>'5 Driver Data'!B3527</f>
        <v>3519</v>
      </c>
      <c r="C3527" s="193">
        <f>'5 Driver Data'!C3527</f>
        <v>0</v>
      </c>
      <c r="D3527" s="192">
        <f>'5 Driver Data'!D3527</f>
        <v>0</v>
      </c>
      <c r="E3527" s="191">
        <f>'5 Driver Data'!E3527</f>
        <v>0</v>
      </c>
      <c r="F3527" s="191">
        <f>'5 Driver Data'!F3527</f>
        <v>0</v>
      </c>
      <c r="G3527" s="191">
        <f>'5 Driver Data'!G3527</f>
        <v>0</v>
      </c>
      <c r="H3527" s="191">
        <f>'5 Driver Data'!H3527</f>
        <v>0</v>
      </c>
      <c r="I3527" s="191">
        <f>'5 Driver Data'!I3527</f>
        <v>0</v>
      </c>
      <c r="J3527" s="191">
        <f>'5 Driver Data'!J3527</f>
        <v>0</v>
      </c>
      <c r="K3527" s="206">
        <f>'5 Driver Data'!K3527</f>
        <v>0</v>
      </c>
      <c r="L3527" s="1"/>
      <c r="M3527" s="216" t="str">
        <f>IF(D3527=0,"Blank",'3 Model Input'!E$44*'3 Model Input'!E$45)</f>
        <v>Blank</v>
      </c>
      <c r="N3527" s="197" t="str">
        <f t="shared" si="570"/>
        <v>Blank</v>
      </c>
      <c r="O3527" s="197" t="str">
        <f>IF(D3527=0,"Blank",'3 Model Input'!E$49*(1-'3 Model Input'!E$51))</f>
        <v>Blank</v>
      </c>
      <c r="P3527" s="197" t="str">
        <f t="shared" si="571"/>
        <v>Blank</v>
      </c>
      <c r="Q3527" s="197" t="str">
        <f>IF(D3527=0,"Blank",IF(D3527="BEV",E3527*(1-'3 Model Input'!E$54), E3527))</f>
        <v>Blank</v>
      </c>
      <c r="R3527" s="198" t="str">
        <f>IF(D3527=0,"Blank",IF(D3527="PHEV",F3527/G3527,F3527*(1-'3 Model Input'!E$54)/G3527))</f>
        <v>Blank</v>
      </c>
      <c r="S3527" s="198" t="str">
        <f>IF(D3527=0,"Blank",IF(D3527="PHEV",MIN(M3527,E3527),MIN(M3527,(E3527*(1-'3 Model Input'!E$54)))))</f>
        <v>Blank</v>
      </c>
      <c r="T3527" s="217" t="str">
        <f t="shared" si="572"/>
        <v>Blank</v>
      </c>
      <c r="U3527" s="89"/>
      <c r="V3527" s="216" t="str">
        <f>IF(D3527=0,"Blank",P3527*'3 Model Input'!E$50)</f>
        <v>Blank</v>
      </c>
      <c r="W3527" s="197" t="str">
        <f t="shared" si="573"/>
        <v>Blank</v>
      </c>
      <c r="X3527" s="197" t="str">
        <f t="shared" si="574"/>
        <v>Blank</v>
      </c>
      <c r="Y3527" s="197" t="str">
        <f t="shared" si="575"/>
        <v>Blank</v>
      </c>
      <c r="Z3527" s="197" t="str">
        <f t="shared" si="576"/>
        <v>Blank</v>
      </c>
      <c r="AA3527" s="223" t="str" cm="1">
        <f t="array" ref="AA3527">_xlfn.IFS(ISTEXT('3 Model Input'!F$70),"Missing",ISTEXT('3 Model Input'!I$70),"Missing",ISNUMBER('3 Model Input'!K$70),'3 Model Input'!K$70*P3527)</f>
        <v>Missing</v>
      </c>
      <c r="AB3527" s="89"/>
      <c r="AC3527" s="227" t="str" cm="1">
        <f t="array" ref="AC3527">IF(D3527=0,"Blank",_xlfn.IFS('3 Model Input'!E$61=1,(V3527*G3527)/T3527,'3 Model Input'!E$61=2,(W3527*G3527)/T3527,'3 Model Input'!E$61=3,(X3527*G3527)/T3527,'3 Model Input'!E$61=4,(Y3527*G3527)/T3527,'3 Model Input'!E$61=5,(Z3527*G3527)/T3527, ISTEXT('3 Model Input'!E$61),"Missing",'3 Model Input'!E$61=6,(AA3527*G3527)/T3527))</f>
        <v>Blank</v>
      </c>
      <c r="AD3527" s="202" t="str">
        <f t="shared" si="577"/>
        <v>Blank</v>
      </c>
      <c r="AE3527" s="202" t="str">
        <f t="shared" si="578"/>
        <v>Blank</v>
      </c>
      <c r="AF3527" s="217" t="str">
        <f t="shared" si="579"/>
        <v>Blank</v>
      </c>
      <c r="AG3527" s="9" t="str" cm="1">
        <f t="array" ref="AG3527">_xlfn.IFS(ISNUMBER(AC3527), "", ISNUMBER(SEARCH("Blank", AC3527)), "", ISERROR(AC3527), "Bad input on tab 3")</f>
        <v/>
      </c>
    </row>
    <row r="3528" spans="2:33" ht="15" customHeight="1" x14ac:dyDescent="0.75">
      <c r="B3528" s="205" t="str">
        <f>'5 Driver Data'!B3528</f>
        <v>3520</v>
      </c>
      <c r="C3528" s="193">
        <f>'5 Driver Data'!C3528</f>
        <v>0</v>
      </c>
      <c r="D3528" s="192">
        <f>'5 Driver Data'!D3528</f>
        <v>0</v>
      </c>
      <c r="E3528" s="191">
        <f>'5 Driver Data'!E3528</f>
        <v>0</v>
      </c>
      <c r="F3528" s="191">
        <f>'5 Driver Data'!F3528</f>
        <v>0</v>
      </c>
      <c r="G3528" s="191">
        <f>'5 Driver Data'!G3528</f>
        <v>0</v>
      </c>
      <c r="H3528" s="191">
        <f>'5 Driver Data'!H3528</f>
        <v>0</v>
      </c>
      <c r="I3528" s="191">
        <f>'5 Driver Data'!I3528</f>
        <v>0</v>
      </c>
      <c r="J3528" s="191">
        <f>'5 Driver Data'!J3528</f>
        <v>0</v>
      </c>
      <c r="K3528" s="206">
        <f>'5 Driver Data'!K3528</f>
        <v>0</v>
      </c>
      <c r="L3528" s="1"/>
      <c r="M3528" s="216" t="str">
        <f>IF(D3528=0,"Blank",'3 Model Input'!E$44*'3 Model Input'!E$45)</f>
        <v>Blank</v>
      </c>
      <c r="N3528" s="197" t="str">
        <f t="shared" si="570"/>
        <v>Blank</v>
      </c>
      <c r="O3528" s="197" t="str">
        <f>IF(D3528=0,"Blank",'3 Model Input'!E$49*(1-'3 Model Input'!E$51))</f>
        <v>Blank</v>
      </c>
      <c r="P3528" s="197" t="str">
        <f t="shared" si="571"/>
        <v>Blank</v>
      </c>
      <c r="Q3528" s="197" t="str">
        <f>IF(D3528=0,"Blank",IF(D3528="BEV",E3528*(1-'3 Model Input'!E$54), E3528))</f>
        <v>Blank</v>
      </c>
      <c r="R3528" s="198" t="str">
        <f>IF(D3528=0,"Blank",IF(D3528="PHEV",F3528/G3528,F3528*(1-'3 Model Input'!E$54)/G3528))</f>
        <v>Blank</v>
      </c>
      <c r="S3528" s="198" t="str">
        <f>IF(D3528=0,"Blank",IF(D3528="PHEV",MIN(M3528,E3528),MIN(M3528,(E3528*(1-'3 Model Input'!E$54)))))</f>
        <v>Blank</v>
      </c>
      <c r="T3528" s="217" t="str">
        <f t="shared" si="572"/>
        <v>Blank</v>
      </c>
      <c r="U3528" s="89"/>
      <c r="V3528" s="216" t="str">
        <f>IF(D3528=0,"Blank",P3528*'3 Model Input'!E$50)</f>
        <v>Blank</v>
      </c>
      <c r="W3528" s="197" t="str">
        <f t="shared" si="573"/>
        <v>Blank</v>
      </c>
      <c r="X3528" s="197" t="str">
        <f t="shared" si="574"/>
        <v>Blank</v>
      </c>
      <c r="Y3528" s="197" t="str">
        <f t="shared" si="575"/>
        <v>Blank</v>
      </c>
      <c r="Z3528" s="197" t="str">
        <f t="shared" si="576"/>
        <v>Blank</v>
      </c>
      <c r="AA3528" s="223" t="str" cm="1">
        <f t="array" ref="AA3528">_xlfn.IFS(ISTEXT('3 Model Input'!F$70),"Missing",ISTEXT('3 Model Input'!I$70),"Missing",ISNUMBER('3 Model Input'!K$70),'3 Model Input'!K$70*P3528)</f>
        <v>Missing</v>
      </c>
      <c r="AB3528" s="89"/>
      <c r="AC3528" s="227" t="str" cm="1">
        <f t="array" ref="AC3528">IF(D3528=0,"Blank",_xlfn.IFS('3 Model Input'!E$61=1,(V3528*G3528)/T3528,'3 Model Input'!E$61=2,(W3528*G3528)/T3528,'3 Model Input'!E$61=3,(X3528*G3528)/T3528,'3 Model Input'!E$61=4,(Y3528*G3528)/T3528,'3 Model Input'!E$61=5,(Z3528*G3528)/T3528, ISTEXT('3 Model Input'!E$61),"Missing",'3 Model Input'!E$61=6,(AA3528*G3528)/T3528))</f>
        <v>Blank</v>
      </c>
      <c r="AD3528" s="202" t="str">
        <f t="shared" si="577"/>
        <v>Blank</v>
      </c>
      <c r="AE3528" s="202" t="str">
        <f t="shared" si="578"/>
        <v>Blank</v>
      </c>
      <c r="AF3528" s="217" t="str">
        <f t="shared" si="579"/>
        <v>Blank</v>
      </c>
      <c r="AG3528" s="9" t="str" cm="1">
        <f t="array" ref="AG3528">_xlfn.IFS(ISNUMBER(AC3528), "", ISNUMBER(SEARCH("Blank", AC3528)), "", ISERROR(AC3528), "Bad input on tab 3")</f>
        <v/>
      </c>
    </row>
    <row r="3529" spans="2:33" ht="15" customHeight="1" x14ac:dyDescent="0.75">
      <c r="B3529" s="205" t="str">
        <f>'5 Driver Data'!B3529</f>
        <v>3521</v>
      </c>
      <c r="C3529" s="193">
        <f>'5 Driver Data'!C3529</f>
        <v>0</v>
      </c>
      <c r="D3529" s="192">
        <f>'5 Driver Data'!D3529</f>
        <v>0</v>
      </c>
      <c r="E3529" s="191">
        <f>'5 Driver Data'!E3529</f>
        <v>0</v>
      </c>
      <c r="F3529" s="191">
        <f>'5 Driver Data'!F3529</f>
        <v>0</v>
      </c>
      <c r="G3529" s="191">
        <f>'5 Driver Data'!G3529</f>
        <v>0</v>
      </c>
      <c r="H3529" s="191">
        <f>'5 Driver Data'!H3529</f>
        <v>0</v>
      </c>
      <c r="I3529" s="191">
        <f>'5 Driver Data'!I3529</f>
        <v>0</v>
      </c>
      <c r="J3529" s="191">
        <f>'5 Driver Data'!J3529</f>
        <v>0</v>
      </c>
      <c r="K3529" s="206">
        <f>'5 Driver Data'!K3529</f>
        <v>0</v>
      </c>
      <c r="L3529" s="1"/>
      <c r="M3529" s="216" t="str">
        <f>IF(D3529=0,"Blank",'3 Model Input'!E$44*'3 Model Input'!E$45)</f>
        <v>Blank</v>
      </c>
      <c r="N3529" s="197" t="str">
        <f t="shared" si="570"/>
        <v>Blank</v>
      </c>
      <c r="O3529" s="197" t="str">
        <f>IF(D3529=0,"Blank",'3 Model Input'!E$49*(1-'3 Model Input'!E$51))</f>
        <v>Blank</v>
      </c>
      <c r="P3529" s="197" t="str">
        <f t="shared" si="571"/>
        <v>Blank</v>
      </c>
      <c r="Q3529" s="197" t="str">
        <f>IF(D3529=0,"Blank",IF(D3529="BEV",E3529*(1-'3 Model Input'!E$54), E3529))</f>
        <v>Blank</v>
      </c>
      <c r="R3529" s="198" t="str">
        <f>IF(D3529=0,"Blank",IF(D3529="PHEV",F3529/G3529,F3529*(1-'3 Model Input'!E$54)/G3529))</f>
        <v>Blank</v>
      </c>
      <c r="S3529" s="198" t="str">
        <f>IF(D3529=0,"Blank",IF(D3529="PHEV",MIN(M3529,E3529),MIN(M3529,(E3529*(1-'3 Model Input'!E$54)))))</f>
        <v>Blank</v>
      </c>
      <c r="T3529" s="217" t="str">
        <f t="shared" si="572"/>
        <v>Blank</v>
      </c>
      <c r="U3529" s="89"/>
      <c r="V3529" s="216" t="str">
        <f>IF(D3529=0,"Blank",P3529*'3 Model Input'!E$50)</f>
        <v>Blank</v>
      </c>
      <c r="W3529" s="197" t="str">
        <f t="shared" si="573"/>
        <v>Blank</v>
      </c>
      <c r="X3529" s="197" t="str">
        <f t="shared" si="574"/>
        <v>Blank</v>
      </c>
      <c r="Y3529" s="197" t="str">
        <f t="shared" si="575"/>
        <v>Blank</v>
      </c>
      <c r="Z3529" s="197" t="str">
        <f t="shared" si="576"/>
        <v>Blank</v>
      </c>
      <c r="AA3529" s="223" t="str" cm="1">
        <f t="array" ref="AA3529">_xlfn.IFS(ISTEXT('3 Model Input'!F$70),"Missing",ISTEXT('3 Model Input'!I$70),"Missing",ISNUMBER('3 Model Input'!K$70),'3 Model Input'!K$70*P3529)</f>
        <v>Missing</v>
      </c>
      <c r="AB3529" s="89"/>
      <c r="AC3529" s="227" t="str" cm="1">
        <f t="array" ref="AC3529">IF(D3529=0,"Blank",_xlfn.IFS('3 Model Input'!E$61=1,(V3529*G3529)/T3529,'3 Model Input'!E$61=2,(W3529*G3529)/T3529,'3 Model Input'!E$61=3,(X3529*G3529)/T3529,'3 Model Input'!E$61=4,(Y3529*G3529)/T3529,'3 Model Input'!E$61=5,(Z3529*G3529)/T3529, ISTEXT('3 Model Input'!E$61),"Missing",'3 Model Input'!E$61=6,(AA3529*G3529)/T3529))</f>
        <v>Blank</v>
      </c>
      <c r="AD3529" s="202" t="str">
        <f t="shared" si="577"/>
        <v>Blank</v>
      </c>
      <c r="AE3529" s="202" t="str">
        <f t="shared" si="578"/>
        <v>Blank</v>
      </c>
      <c r="AF3529" s="217" t="str">
        <f t="shared" si="579"/>
        <v>Blank</v>
      </c>
      <c r="AG3529" s="9" t="str" cm="1">
        <f t="array" ref="AG3529">_xlfn.IFS(ISNUMBER(AC3529), "", ISNUMBER(SEARCH("Blank", AC3529)), "", ISERROR(AC3529), "Bad input on tab 3")</f>
        <v/>
      </c>
    </row>
    <row r="3530" spans="2:33" ht="15" customHeight="1" x14ac:dyDescent="0.75">
      <c r="B3530" s="205" t="str">
        <f>'5 Driver Data'!B3530</f>
        <v>3522</v>
      </c>
      <c r="C3530" s="193">
        <f>'5 Driver Data'!C3530</f>
        <v>0</v>
      </c>
      <c r="D3530" s="192">
        <f>'5 Driver Data'!D3530</f>
        <v>0</v>
      </c>
      <c r="E3530" s="191">
        <f>'5 Driver Data'!E3530</f>
        <v>0</v>
      </c>
      <c r="F3530" s="191">
        <f>'5 Driver Data'!F3530</f>
        <v>0</v>
      </c>
      <c r="G3530" s="191">
        <f>'5 Driver Data'!G3530</f>
        <v>0</v>
      </c>
      <c r="H3530" s="191">
        <f>'5 Driver Data'!H3530</f>
        <v>0</v>
      </c>
      <c r="I3530" s="191">
        <f>'5 Driver Data'!I3530</f>
        <v>0</v>
      </c>
      <c r="J3530" s="191">
        <f>'5 Driver Data'!J3530</f>
        <v>0</v>
      </c>
      <c r="K3530" s="206">
        <f>'5 Driver Data'!K3530</f>
        <v>0</v>
      </c>
      <c r="L3530" s="1"/>
      <c r="M3530" s="216" t="str">
        <f>IF(D3530=0,"Blank",'3 Model Input'!E$44*'3 Model Input'!E$45)</f>
        <v>Blank</v>
      </c>
      <c r="N3530" s="197" t="str">
        <f t="shared" si="570"/>
        <v>Blank</v>
      </c>
      <c r="O3530" s="197" t="str">
        <f>IF(D3530=0,"Blank",'3 Model Input'!E$49*(1-'3 Model Input'!E$51))</f>
        <v>Blank</v>
      </c>
      <c r="P3530" s="197" t="str">
        <f t="shared" si="571"/>
        <v>Blank</v>
      </c>
      <c r="Q3530" s="197" t="str">
        <f>IF(D3530=0,"Blank",IF(D3530="BEV",E3530*(1-'3 Model Input'!E$54), E3530))</f>
        <v>Blank</v>
      </c>
      <c r="R3530" s="198" t="str">
        <f>IF(D3530=0,"Blank",IF(D3530="PHEV",F3530/G3530,F3530*(1-'3 Model Input'!E$54)/G3530))</f>
        <v>Blank</v>
      </c>
      <c r="S3530" s="198" t="str">
        <f>IF(D3530=0,"Blank",IF(D3530="PHEV",MIN(M3530,E3530),MIN(M3530,(E3530*(1-'3 Model Input'!E$54)))))</f>
        <v>Blank</v>
      </c>
      <c r="T3530" s="217" t="str">
        <f t="shared" si="572"/>
        <v>Blank</v>
      </c>
      <c r="U3530" s="89"/>
      <c r="V3530" s="216" t="str">
        <f>IF(D3530=0,"Blank",P3530*'3 Model Input'!E$50)</f>
        <v>Blank</v>
      </c>
      <c r="W3530" s="197" t="str">
        <f t="shared" si="573"/>
        <v>Blank</v>
      </c>
      <c r="X3530" s="197" t="str">
        <f t="shared" si="574"/>
        <v>Blank</v>
      </c>
      <c r="Y3530" s="197" t="str">
        <f t="shared" si="575"/>
        <v>Blank</v>
      </c>
      <c r="Z3530" s="197" t="str">
        <f t="shared" si="576"/>
        <v>Blank</v>
      </c>
      <c r="AA3530" s="223" t="str" cm="1">
        <f t="array" ref="AA3530">_xlfn.IFS(ISTEXT('3 Model Input'!F$70),"Missing",ISTEXT('3 Model Input'!I$70),"Missing",ISNUMBER('3 Model Input'!K$70),'3 Model Input'!K$70*P3530)</f>
        <v>Missing</v>
      </c>
      <c r="AB3530" s="89"/>
      <c r="AC3530" s="227" t="str" cm="1">
        <f t="array" ref="AC3530">IF(D3530=0,"Blank",_xlfn.IFS('3 Model Input'!E$61=1,(V3530*G3530)/T3530,'3 Model Input'!E$61=2,(W3530*G3530)/T3530,'3 Model Input'!E$61=3,(X3530*G3530)/T3530,'3 Model Input'!E$61=4,(Y3530*G3530)/T3530,'3 Model Input'!E$61=5,(Z3530*G3530)/T3530, ISTEXT('3 Model Input'!E$61),"Missing",'3 Model Input'!E$61=6,(AA3530*G3530)/T3530))</f>
        <v>Blank</v>
      </c>
      <c r="AD3530" s="202" t="str">
        <f t="shared" si="577"/>
        <v>Blank</v>
      </c>
      <c r="AE3530" s="202" t="str">
        <f t="shared" si="578"/>
        <v>Blank</v>
      </c>
      <c r="AF3530" s="217" t="str">
        <f t="shared" si="579"/>
        <v>Blank</v>
      </c>
      <c r="AG3530" s="9" t="str" cm="1">
        <f t="array" ref="AG3530">_xlfn.IFS(ISNUMBER(AC3530), "", ISNUMBER(SEARCH("Blank", AC3530)), "", ISERROR(AC3530), "Bad input on tab 3")</f>
        <v/>
      </c>
    </row>
    <row r="3531" spans="2:33" ht="15" customHeight="1" x14ac:dyDescent="0.75">
      <c r="B3531" s="205" t="str">
        <f>'5 Driver Data'!B3531</f>
        <v>3523</v>
      </c>
      <c r="C3531" s="193">
        <f>'5 Driver Data'!C3531</f>
        <v>0</v>
      </c>
      <c r="D3531" s="192">
        <f>'5 Driver Data'!D3531</f>
        <v>0</v>
      </c>
      <c r="E3531" s="191">
        <f>'5 Driver Data'!E3531</f>
        <v>0</v>
      </c>
      <c r="F3531" s="191">
        <f>'5 Driver Data'!F3531</f>
        <v>0</v>
      </c>
      <c r="G3531" s="191">
        <f>'5 Driver Data'!G3531</f>
        <v>0</v>
      </c>
      <c r="H3531" s="191">
        <f>'5 Driver Data'!H3531</f>
        <v>0</v>
      </c>
      <c r="I3531" s="191">
        <f>'5 Driver Data'!I3531</f>
        <v>0</v>
      </c>
      <c r="J3531" s="191">
        <f>'5 Driver Data'!J3531</f>
        <v>0</v>
      </c>
      <c r="K3531" s="206">
        <f>'5 Driver Data'!K3531</f>
        <v>0</v>
      </c>
      <c r="L3531" s="1"/>
      <c r="M3531" s="216" t="str">
        <f>IF(D3531=0,"Blank",'3 Model Input'!E$44*'3 Model Input'!E$45)</f>
        <v>Blank</v>
      </c>
      <c r="N3531" s="197" t="str">
        <f t="shared" si="570"/>
        <v>Blank</v>
      </c>
      <c r="O3531" s="197" t="str">
        <f>IF(D3531=0,"Blank",'3 Model Input'!E$49*(1-'3 Model Input'!E$51))</f>
        <v>Blank</v>
      </c>
      <c r="P3531" s="197" t="str">
        <f t="shared" si="571"/>
        <v>Blank</v>
      </c>
      <c r="Q3531" s="197" t="str">
        <f>IF(D3531=0,"Blank",IF(D3531="BEV",E3531*(1-'3 Model Input'!E$54), E3531))</f>
        <v>Blank</v>
      </c>
      <c r="R3531" s="198" t="str">
        <f>IF(D3531=0,"Blank",IF(D3531="PHEV",F3531/G3531,F3531*(1-'3 Model Input'!E$54)/G3531))</f>
        <v>Blank</v>
      </c>
      <c r="S3531" s="198" t="str">
        <f>IF(D3531=0,"Blank",IF(D3531="PHEV",MIN(M3531,E3531),MIN(M3531,(E3531*(1-'3 Model Input'!E$54)))))</f>
        <v>Blank</v>
      </c>
      <c r="T3531" s="217" t="str">
        <f t="shared" si="572"/>
        <v>Blank</v>
      </c>
      <c r="U3531" s="89"/>
      <c r="V3531" s="216" t="str">
        <f>IF(D3531=0,"Blank",P3531*'3 Model Input'!E$50)</f>
        <v>Blank</v>
      </c>
      <c r="W3531" s="197" t="str">
        <f t="shared" si="573"/>
        <v>Blank</v>
      </c>
      <c r="X3531" s="197" t="str">
        <f t="shared" si="574"/>
        <v>Blank</v>
      </c>
      <c r="Y3531" s="197" t="str">
        <f t="shared" si="575"/>
        <v>Blank</v>
      </c>
      <c r="Z3531" s="197" t="str">
        <f t="shared" si="576"/>
        <v>Blank</v>
      </c>
      <c r="AA3531" s="223" t="str" cm="1">
        <f t="array" ref="AA3531">_xlfn.IFS(ISTEXT('3 Model Input'!F$70),"Missing",ISTEXT('3 Model Input'!I$70),"Missing",ISNUMBER('3 Model Input'!K$70),'3 Model Input'!K$70*P3531)</f>
        <v>Missing</v>
      </c>
      <c r="AB3531" s="89"/>
      <c r="AC3531" s="227" t="str" cm="1">
        <f t="array" ref="AC3531">IF(D3531=0,"Blank",_xlfn.IFS('3 Model Input'!E$61=1,(V3531*G3531)/T3531,'3 Model Input'!E$61=2,(W3531*G3531)/T3531,'3 Model Input'!E$61=3,(X3531*G3531)/T3531,'3 Model Input'!E$61=4,(Y3531*G3531)/T3531,'3 Model Input'!E$61=5,(Z3531*G3531)/T3531, ISTEXT('3 Model Input'!E$61),"Missing",'3 Model Input'!E$61=6,(AA3531*G3531)/T3531))</f>
        <v>Blank</v>
      </c>
      <c r="AD3531" s="202" t="str">
        <f t="shared" si="577"/>
        <v>Blank</v>
      </c>
      <c r="AE3531" s="202" t="str">
        <f t="shared" si="578"/>
        <v>Blank</v>
      </c>
      <c r="AF3531" s="217" t="str">
        <f t="shared" si="579"/>
        <v>Blank</v>
      </c>
      <c r="AG3531" s="9" t="str" cm="1">
        <f t="array" ref="AG3531">_xlfn.IFS(ISNUMBER(AC3531), "", ISNUMBER(SEARCH("Blank", AC3531)), "", ISERROR(AC3531), "Bad input on tab 3")</f>
        <v/>
      </c>
    </row>
    <row r="3532" spans="2:33" ht="15" customHeight="1" x14ac:dyDescent="0.75">
      <c r="B3532" s="205" t="str">
        <f>'5 Driver Data'!B3532</f>
        <v>3524</v>
      </c>
      <c r="C3532" s="193">
        <f>'5 Driver Data'!C3532</f>
        <v>0</v>
      </c>
      <c r="D3532" s="192">
        <f>'5 Driver Data'!D3532</f>
        <v>0</v>
      </c>
      <c r="E3532" s="191">
        <f>'5 Driver Data'!E3532</f>
        <v>0</v>
      </c>
      <c r="F3532" s="191">
        <f>'5 Driver Data'!F3532</f>
        <v>0</v>
      </c>
      <c r="G3532" s="191">
        <f>'5 Driver Data'!G3532</f>
        <v>0</v>
      </c>
      <c r="H3532" s="191">
        <f>'5 Driver Data'!H3532</f>
        <v>0</v>
      </c>
      <c r="I3532" s="191">
        <f>'5 Driver Data'!I3532</f>
        <v>0</v>
      </c>
      <c r="J3532" s="191">
        <f>'5 Driver Data'!J3532</f>
        <v>0</v>
      </c>
      <c r="K3532" s="206">
        <f>'5 Driver Data'!K3532</f>
        <v>0</v>
      </c>
      <c r="L3532" s="1"/>
      <c r="M3532" s="216" t="str">
        <f>IF(D3532=0,"Blank",'3 Model Input'!E$44*'3 Model Input'!E$45)</f>
        <v>Blank</v>
      </c>
      <c r="N3532" s="197" t="str">
        <f t="shared" si="570"/>
        <v>Blank</v>
      </c>
      <c r="O3532" s="197" t="str">
        <f>IF(D3532=0,"Blank",'3 Model Input'!E$49*(1-'3 Model Input'!E$51))</f>
        <v>Blank</v>
      </c>
      <c r="P3532" s="197" t="str">
        <f t="shared" si="571"/>
        <v>Blank</v>
      </c>
      <c r="Q3532" s="197" t="str">
        <f>IF(D3532=0,"Blank",IF(D3532="BEV",E3532*(1-'3 Model Input'!E$54), E3532))</f>
        <v>Blank</v>
      </c>
      <c r="R3532" s="198" t="str">
        <f>IF(D3532=0,"Blank",IF(D3532="PHEV",F3532/G3532,F3532*(1-'3 Model Input'!E$54)/G3532))</f>
        <v>Blank</v>
      </c>
      <c r="S3532" s="198" t="str">
        <f>IF(D3532=0,"Blank",IF(D3532="PHEV",MIN(M3532,E3532),MIN(M3532,(E3532*(1-'3 Model Input'!E$54)))))</f>
        <v>Blank</v>
      </c>
      <c r="T3532" s="217" t="str">
        <f t="shared" si="572"/>
        <v>Blank</v>
      </c>
      <c r="U3532" s="89"/>
      <c r="V3532" s="216" t="str">
        <f>IF(D3532=0,"Blank",P3532*'3 Model Input'!E$50)</f>
        <v>Blank</v>
      </c>
      <c r="W3532" s="197" t="str">
        <f t="shared" si="573"/>
        <v>Blank</v>
      </c>
      <c r="X3532" s="197" t="str">
        <f t="shared" si="574"/>
        <v>Blank</v>
      </c>
      <c r="Y3532" s="197" t="str">
        <f t="shared" si="575"/>
        <v>Blank</v>
      </c>
      <c r="Z3532" s="197" t="str">
        <f t="shared" si="576"/>
        <v>Blank</v>
      </c>
      <c r="AA3532" s="223" t="str" cm="1">
        <f t="array" ref="AA3532">_xlfn.IFS(ISTEXT('3 Model Input'!F$70),"Missing",ISTEXT('3 Model Input'!I$70),"Missing",ISNUMBER('3 Model Input'!K$70),'3 Model Input'!K$70*P3532)</f>
        <v>Missing</v>
      </c>
      <c r="AB3532" s="89"/>
      <c r="AC3532" s="227" t="str" cm="1">
        <f t="array" ref="AC3532">IF(D3532=0,"Blank",_xlfn.IFS('3 Model Input'!E$61=1,(V3532*G3532)/T3532,'3 Model Input'!E$61=2,(W3532*G3532)/T3532,'3 Model Input'!E$61=3,(X3532*G3532)/T3532,'3 Model Input'!E$61=4,(Y3532*G3532)/T3532,'3 Model Input'!E$61=5,(Z3532*G3532)/T3532, ISTEXT('3 Model Input'!E$61),"Missing",'3 Model Input'!E$61=6,(AA3532*G3532)/T3532))</f>
        <v>Blank</v>
      </c>
      <c r="AD3532" s="202" t="str">
        <f t="shared" si="577"/>
        <v>Blank</v>
      </c>
      <c r="AE3532" s="202" t="str">
        <f t="shared" si="578"/>
        <v>Blank</v>
      </c>
      <c r="AF3532" s="217" t="str">
        <f t="shared" si="579"/>
        <v>Blank</v>
      </c>
      <c r="AG3532" s="9" t="str" cm="1">
        <f t="array" ref="AG3532">_xlfn.IFS(ISNUMBER(AC3532), "", ISNUMBER(SEARCH("Blank", AC3532)), "", ISERROR(AC3532), "Bad input on tab 3")</f>
        <v/>
      </c>
    </row>
    <row r="3533" spans="2:33" ht="15" customHeight="1" x14ac:dyDescent="0.75">
      <c r="B3533" s="205" t="str">
        <f>'5 Driver Data'!B3533</f>
        <v>3525</v>
      </c>
      <c r="C3533" s="193">
        <f>'5 Driver Data'!C3533</f>
        <v>0</v>
      </c>
      <c r="D3533" s="192">
        <f>'5 Driver Data'!D3533</f>
        <v>0</v>
      </c>
      <c r="E3533" s="191">
        <f>'5 Driver Data'!E3533</f>
        <v>0</v>
      </c>
      <c r="F3533" s="191">
        <f>'5 Driver Data'!F3533</f>
        <v>0</v>
      </c>
      <c r="G3533" s="191">
        <f>'5 Driver Data'!G3533</f>
        <v>0</v>
      </c>
      <c r="H3533" s="191">
        <f>'5 Driver Data'!H3533</f>
        <v>0</v>
      </c>
      <c r="I3533" s="191">
        <f>'5 Driver Data'!I3533</f>
        <v>0</v>
      </c>
      <c r="J3533" s="191">
        <f>'5 Driver Data'!J3533</f>
        <v>0</v>
      </c>
      <c r="K3533" s="206">
        <f>'5 Driver Data'!K3533</f>
        <v>0</v>
      </c>
      <c r="L3533" s="1"/>
      <c r="M3533" s="216" t="str">
        <f>IF(D3533=0,"Blank",'3 Model Input'!E$44*'3 Model Input'!E$45)</f>
        <v>Blank</v>
      </c>
      <c r="N3533" s="197" t="str">
        <f t="shared" si="570"/>
        <v>Blank</v>
      </c>
      <c r="O3533" s="197" t="str">
        <f>IF(D3533=0,"Blank",'3 Model Input'!E$49*(1-'3 Model Input'!E$51))</f>
        <v>Blank</v>
      </c>
      <c r="P3533" s="197" t="str">
        <f t="shared" si="571"/>
        <v>Blank</v>
      </c>
      <c r="Q3533" s="197" t="str">
        <f>IF(D3533=0,"Blank",IF(D3533="BEV",E3533*(1-'3 Model Input'!E$54), E3533))</f>
        <v>Blank</v>
      </c>
      <c r="R3533" s="198" t="str">
        <f>IF(D3533=0,"Blank",IF(D3533="PHEV",F3533/G3533,F3533*(1-'3 Model Input'!E$54)/G3533))</f>
        <v>Blank</v>
      </c>
      <c r="S3533" s="198" t="str">
        <f>IF(D3533=0,"Blank",IF(D3533="PHEV",MIN(M3533,E3533),MIN(M3533,(E3533*(1-'3 Model Input'!E$54)))))</f>
        <v>Blank</v>
      </c>
      <c r="T3533" s="217" t="str">
        <f t="shared" si="572"/>
        <v>Blank</v>
      </c>
      <c r="U3533" s="89"/>
      <c r="V3533" s="216" t="str">
        <f>IF(D3533=0,"Blank",P3533*'3 Model Input'!E$50)</f>
        <v>Blank</v>
      </c>
      <c r="W3533" s="197" t="str">
        <f t="shared" si="573"/>
        <v>Blank</v>
      </c>
      <c r="X3533" s="197" t="str">
        <f t="shared" si="574"/>
        <v>Blank</v>
      </c>
      <c r="Y3533" s="197" t="str">
        <f t="shared" si="575"/>
        <v>Blank</v>
      </c>
      <c r="Z3533" s="197" t="str">
        <f t="shared" si="576"/>
        <v>Blank</v>
      </c>
      <c r="AA3533" s="223" t="str" cm="1">
        <f t="array" ref="AA3533">_xlfn.IFS(ISTEXT('3 Model Input'!F$70),"Missing",ISTEXT('3 Model Input'!I$70),"Missing",ISNUMBER('3 Model Input'!K$70),'3 Model Input'!K$70*P3533)</f>
        <v>Missing</v>
      </c>
      <c r="AB3533" s="89"/>
      <c r="AC3533" s="227" t="str" cm="1">
        <f t="array" ref="AC3533">IF(D3533=0,"Blank",_xlfn.IFS('3 Model Input'!E$61=1,(V3533*G3533)/T3533,'3 Model Input'!E$61=2,(W3533*G3533)/T3533,'3 Model Input'!E$61=3,(X3533*G3533)/T3533,'3 Model Input'!E$61=4,(Y3533*G3533)/T3533,'3 Model Input'!E$61=5,(Z3533*G3533)/T3533, ISTEXT('3 Model Input'!E$61),"Missing",'3 Model Input'!E$61=6,(AA3533*G3533)/T3533))</f>
        <v>Blank</v>
      </c>
      <c r="AD3533" s="202" t="str">
        <f t="shared" si="577"/>
        <v>Blank</v>
      </c>
      <c r="AE3533" s="202" t="str">
        <f t="shared" si="578"/>
        <v>Blank</v>
      </c>
      <c r="AF3533" s="217" t="str">
        <f t="shared" si="579"/>
        <v>Blank</v>
      </c>
      <c r="AG3533" s="9" t="str" cm="1">
        <f t="array" ref="AG3533">_xlfn.IFS(ISNUMBER(AC3533), "", ISNUMBER(SEARCH("Blank", AC3533)), "", ISERROR(AC3533), "Bad input on tab 3")</f>
        <v/>
      </c>
    </row>
    <row r="3534" spans="2:33" ht="15" customHeight="1" x14ac:dyDescent="0.75">
      <c r="B3534" s="205" t="str">
        <f>'5 Driver Data'!B3534</f>
        <v>3526</v>
      </c>
      <c r="C3534" s="193">
        <f>'5 Driver Data'!C3534</f>
        <v>0</v>
      </c>
      <c r="D3534" s="192">
        <f>'5 Driver Data'!D3534</f>
        <v>0</v>
      </c>
      <c r="E3534" s="191">
        <f>'5 Driver Data'!E3534</f>
        <v>0</v>
      </c>
      <c r="F3534" s="191">
        <f>'5 Driver Data'!F3534</f>
        <v>0</v>
      </c>
      <c r="G3534" s="191">
        <f>'5 Driver Data'!G3534</f>
        <v>0</v>
      </c>
      <c r="H3534" s="191">
        <f>'5 Driver Data'!H3534</f>
        <v>0</v>
      </c>
      <c r="I3534" s="191">
        <f>'5 Driver Data'!I3534</f>
        <v>0</v>
      </c>
      <c r="J3534" s="191">
        <f>'5 Driver Data'!J3534</f>
        <v>0</v>
      </c>
      <c r="K3534" s="206">
        <f>'5 Driver Data'!K3534</f>
        <v>0</v>
      </c>
      <c r="L3534" s="1"/>
      <c r="M3534" s="216" t="str">
        <f>IF(D3534=0,"Blank",'3 Model Input'!E$44*'3 Model Input'!E$45)</f>
        <v>Blank</v>
      </c>
      <c r="N3534" s="197" t="str">
        <f t="shared" si="570"/>
        <v>Blank</v>
      </c>
      <c r="O3534" s="197" t="str">
        <f>IF(D3534=0,"Blank",'3 Model Input'!E$49*(1-'3 Model Input'!E$51))</f>
        <v>Blank</v>
      </c>
      <c r="P3534" s="197" t="str">
        <f t="shared" si="571"/>
        <v>Blank</v>
      </c>
      <c r="Q3534" s="197" t="str">
        <f>IF(D3534=0,"Blank",IF(D3534="BEV",E3534*(1-'3 Model Input'!E$54), E3534))</f>
        <v>Blank</v>
      </c>
      <c r="R3534" s="198" t="str">
        <f>IF(D3534=0,"Blank",IF(D3534="PHEV",F3534/G3534,F3534*(1-'3 Model Input'!E$54)/G3534))</f>
        <v>Blank</v>
      </c>
      <c r="S3534" s="198" t="str">
        <f>IF(D3534=0,"Blank",IF(D3534="PHEV",MIN(M3534,E3534),MIN(M3534,(E3534*(1-'3 Model Input'!E$54)))))</f>
        <v>Blank</v>
      </c>
      <c r="T3534" s="217" t="str">
        <f t="shared" si="572"/>
        <v>Blank</v>
      </c>
      <c r="U3534" s="89"/>
      <c r="V3534" s="216" t="str">
        <f>IF(D3534=0,"Blank",P3534*'3 Model Input'!E$50)</f>
        <v>Blank</v>
      </c>
      <c r="W3534" s="197" t="str">
        <f t="shared" si="573"/>
        <v>Blank</v>
      </c>
      <c r="X3534" s="197" t="str">
        <f t="shared" si="574"/>
        <v>Blank</v>
      </c>
      <c r="Y3534" s="197" t="str">
        <f t="shared" si="575"/>
        <v>Blank</v>
      </c>
      <c r="Z3534" s="197" t="str">
        <f t="shared" si="576"/>
        <v>Blank</v>
      </c>
      <c r="AA3534" s="223" t="str" cm="1">
        <f t="array" ref="AA3534">_xlfn.IFS(ISTEXT('3 Model Input'!F$70),"Missing",ISTEXT('3 Model Input'!I$70),"Missing",ISNUMBER('3 Model Input'!K$70),'3 Model Input'!K$70*P3534)</f>
        <v>Missing</v>
      </c>
      <c r="AB3534" s="89"/>
      <c r="AC3534" s="227" t="str" cm="1">
        <f t="array" ref="AC3534">IF(D3534=0,"Blank",_xlfn.IFS('3 Model Input'!E$61=1,(V3534*G3534)/T3534,'3 Model Input'!E$61=2,(W3534*G3534)/T3534,'3 Model Input'!E$61=3,(X3534*G3534)/T3534,'3 Model Input'!E$61=4,(Y3534*G3534)/T3534,'3 Model Input'!E$61=5,(Z3534*G3534)/T3534, ISTEXT('3 Model Input'!E$61),"Missing",'3 Model Input'!E$61=6,(AA3534*G3534)/T3534))</f>
        <v>Blank</v>
      </c>
      <c r="AD3534" s="202" t="str">
        <f t="shared" si="577"/>
        <v>Blank</v>
      </c>
      <c r="AE3534" s="202" t="str">
        <f t="shared" si="578"/>
        <v>Blank</v>
      </c>
      <c r="AF3534" s="217" t="str">
        <f t="shared" si="579"/>
        <v>Blank</v>
      </c>
      <c r="AG3534" s="9" t="str" cm="1">
        <f t="array" ref="AG3534">_xlfn.IFS(ISNUMBER(AC3534), "", ISNUMBER(SEARCH("Blank", AC3534)), "", ISERROR(AC3534), "Bad input on tab 3")</f>
        <v/>
      </c>
    </row>
    <row r="3535" spans="2:33" ht="15" customHeight="1" x14ac:dyDescent="0.75">
      <c r="B3535" s="205" t="str">
        <f>'5 Driver Data'!B3535</f>
        <v>3527</v>
      </c>
      <c r="C3535" s="193">
        <f>'5 Driver Data'!C3535</f>
        <v>0</v>
      </c>
      <c r="D3535" s="192">
        <f>'5 Driver Data'!D3535</f>
        <v>0</v>
      </c>
      <c r="E3535" s="191">
        <f>'5 Driver Data'!E3535</f>
        <v>0</v>
      </c>
      <c r="F3535" s="191">
        <f>'5 Driver Data'!F3535</f>
        <v>0</v>
      </c>
      <c r="G3535" s="191">
        <f>'5 Driver Data'!G3535</f>
        <v>0</v>
      </c>
      <c r="H3535" s="191">
        <f>'5 Driver Data'!H3535</f>
        <v>0</v>
      </c>
      <c r="I3535" s="191">
        <f>'5 Driver Data'!I3535</f>
        <v>0</v>
      </c>
      <c r="J3535" s="191">
        <f>'5 Driver Data'!J3535</f>
        <v>0</v>
      </c>
      <c r="K3535" s="206">
        <f>'5 Driver Data'!K3535</f>
        <v>0</v>
      </c>
      <c r="L3535" s="1"/>
      <c r="M3535" s="216" t="str">
        <f>IF(D3535=0,"Blank",'3 Model Input'!E$44*'3 Model Input'!E$45)</f>
        <v>Blank</v>
      </c>
      <c r="N3535" s="197" t="str">
        <f t="shared" si="570"/>
        <v>Blank</v>
      </c>
      <c r="O3535" s="197" t="str">
        <f>IF(D3535=0,"Blank",'3 Model Input'!E$49*(1-'3 Model Input'!E$51))</f>
        <v>Blank</v>
      </c>
      <c r="P3535" s="197" t="str">
        <f t="shared" si="571"/>
        <v>Blank</v>
      </c>
      <c r="Q3535" s="197" t="str">
        <f>IF(D3535=0,"Blank",IF(D3535="BEV",E3535*(1-'3 Model Input'!E$54), E3535))</f>
        <v>Blank</v>
      </c>
      <c r="R3535" s="198" t="str">
        <f>IF(D3535=0,"Blank",IF(D3535="PHEV",F3535/G3535,F3535*(1-'3 Model Input'!E$54)/G3535))</f>
        <v>Blank</v>
      </c>
      <c r="S3535" s="198" t="str">
        <f>IF(D3535=0,"Blank",IF(D3535="PHEV",MIN(M3535,E3535),MIN(M3535,(E3535*(1-'3 Model Input'!E$54)))))</f>
        <v>Blank</v>
      </c>
      <c r="T3535" s="217" t="str">
        <f t="shared" si="572"/>
        <v>Blank</v>
      </c>
      <c r="U3535" s="89"/>
      <c r="V3535" s="216" t="str">
        <f>IF(D3535=0,"Blank",P3535*'3 Model Input'!E$50)</f>
        <v>Blank</v>
      </c>
      <c r="W3535" s="197" t="str">
        <f t="shared" si="573"/>
        <v>Blank</v>
      </c>
      <c r="X3535" s="197" t="str">
        <f t="shared" si="574"/>
        <v>Blank</v>
      </c>
      <c r="Y3535" s="197" t="str">
        <f t="shared" si="575"/>
        <v>Blank</v>
      </c>
      <c r="Z3535" s="197" t="str">
        <f t="shared" si="576"/>
        <v>Blank</v>
      </c>
      <c r="AA3535" s="223" t="str" cm="1">
        <f t="array" ref="AA3535">_xlfn.IFS(ISTEXT('3 Model Input'!F$70),"Missing",ISTEXT('3 Model Input'!I$70),"Missing",ISNUMBER('3 Model Input'!K$70),'3 Model Input'!K$70*P3535)</f>
        <v>Missing</v>
      </c>
      <c r="AB3535" s="89"/>
      <c r="AC3535" s="227" t="str" cm="1">
        <f t="array" ref="AC3535">IF(D3535=0,"Blank",_xlfn.IFS('3 Model Input'!E$61=1,(V3535*G3535)/T3535,'3 Model Input'!E$61=2,(W3535*G3535)/T3535,'3 Model Input'!E$61=3,(X3535*G3535)/T3535,'3 Model Input'!E$61=4,(Y3535*G3535)/T3535,'3 Model Input'!E$61=5,(Z3535*G3535)/T3535, ISTEXT('3 Model Input'!E$61),"Missing",'3 Model Input'!E$61=6,(AA3535*G3535)/T3535))</f>
        <v>Blank</v>
      </c>
      <c r="AD3535" s="202" t="str">
        <f t="shared" si="577"/>
        <v>Blank</v>
      </c>
      <c r="AE3535" s="202" t="str">
        <f t="shared" si="578"/>
        <v>Blank</v>
      </c>
      <c r="AF3535" s="217" t="str">
        <f t="shared" si="579"/>
        <v>Blank</v>
      </c>
      <c r="AG3535" s="9" t="str" cm="1">
        <f t="array" ref="AG3535">_xlfn.IFS(ISNUMBER(AC3535), "", ISNUMBER(SEARCH("Blank", AC3535)), "", ISERROR(AC3535), "Bad input on tab 3")</f>
        <v/>
      </c>
    </row>
    <row r="3536" spans="2:33" ht="15" customHeight="1" x14ac:dyDescent="0.75">
      <c r="B3536" s="205" t="str">
        <f>'5 Driver Data'!B3536</f>
        <v>3528</v>
      </c>
      <c r="C3536" s="193">
        <f>'5 Driver Data'!C3536</f>
        <v>0</v>
      </c>
      <c r="D3536" s="192">
        <f>'5 Driver Data'!D3536</f>
        <v>0</v>
      </c>
      <c r="E3536" s="191">
        <f>'5 Driver Data'!E3536</f>
        <v>0</v>
      </c>
      <c r="F3536" s="191">
        <f>'5 Driver Data'!F3536</f>
        <v>0</v>
      </c>
      <c r="G3536" s="191">
        <f>'5 Driver Data'!G3536</f>
        <v>0</v>
      </c>
      <c r="H3536" s="191">
        <f>'5 Driver Data'!H3536</f>
        <v>0</v>
      </c>
      <c r="I3536" s="191">
        <f>'5 Driver Data'!I3536</f>
        <v>0</v>
      </c>
      <c r="J3536" s="191">
        <f>'5 Driver Data'!J3536</f>
        <v>0</v>
      </c>
      <c r="K3536" s="206">
        <f>'5 Driver Data'!K3536</f>
        <v>0</v>
      </c>
      <c r="L3536" s="1"/>
      <c r="M3536" s="216" t="str">
        <f>IF(D3536=0,"Blank",'3 Model Input'!E$44*'3 Model Input'!E$45)</f>
        <v>Blank</v>
      </c>
      <c r="N3536" s="197" t="str">
        <f t="shared" si="570"/>
        <v>Blank</v>
      </c>
      <c r="O3536" s="197" t="str">
        <f>IF(D3536=0,"Blank",'3 Model Input'!E$49*(1-'3 Model Input'!E$51))</f>
        <v>Blank</v>
      </c>
      <c r="P3536" s="197" t="str">
        <f t="shared" si="571"/>
        <v>Blank</v>
      </c>
      <c r="Q3536" s="197" t="str">
        <f>IF(D3536=0,"Blank",IF(D3536="BEV",E3536*(1-'3 Model Input'!E$54), E3536))</f>
        <v>Blank</v>
      </c>
      <c r="R3536" s="198" t="str">
        <f>IF(D3536=0,"Blank",IF(D3536="PHEV",F3536/G3536,F3536*(1-'3 Model Input'!E$54)/G3536))</f>
        <v>Blank</v>
      </c>
      <c r="S3536" s="198" t="str">
        <f>IF(D3536=0,"Blank",IF(D3536="PHEV",MIN(M3536,E3536),MIN(M3536,(E3536*(1-'3 Model Input'!E$54)))))</f>
        <v>Blank</v>
      </c>
      <c r="T3536" s="217" t="str">
        <f t="shared" si="572"/>
        <v>Blank</v>
      </c>
      <c r="U3536" s="89"/>
      <c r="V3536" s="216" t="str">
        <f>IF(D3536=0,"Blank",P3536*'3 Model Input'!E$50)</f>
        <v>Blank</v>
      </c>
      <c r="W3536" s="197" t="str">
        <f t="shared" si="573"/>
        <v>Blank</v>
      </c>
      <c r="X3536" s="197" t="str">
        <f t="shared" si="574"/>
        <v>Blank</v>
      </c>
      <c r="Y3536" s="197" t="str">
        <f t="shared" si="575"/>
        <v>Blank</v>
      </c>
      <c r="Z3536" s="197" t="str">
        <f t="shared" si="576"/>
        <v>Blank</v>
      </c>
      <c r="AA3536" s="223" t="str" cm="1">
        <f t="array" ref="AA3536">_xlfn.IFS(ISTEXT('3 Model Input'!F$70),"Missing",ISTEXT('3 Model Input'!I$70),"Missing",ISNUMBER('3 Model Input'!K$70),'3 Model Input'!K$70*P3536)</f>
        <v>Missing</v>
      </c>
      <c r="AB3536" s="89"/>
      <c r="AC3536" s="227" t="str" cm="1">
        <f t="array" ref="AC3536">IF(D3536=0,"Blank",_xlfn.IFS('3 Model Input'!E$61=1,(V3536*G3536)/T3536,'3 Model Input'!E$61=2,(W3536*G3536)/T3536,'3 Model Input'!E$61=3,(X3536*G3536)/T3536,'3 Model Input'!E$61=4,(Y3536*G3536)/T3536,'3 Model Input'!E$61=5,(Z3536*G3536)/T3536, ISTEXT('3 Model Input'!E$61),"Missing",'3 Model Input'!E$61=6,(AA3536*G3536)/T3536))</f>
        <v>Blank</v>
      </c>
      <c r="AD3536" s="202" t="str">
        <f t="shared" si="577"/>
        <v>Blank</v>
      </c>
      <c r="AE3536" s="202" t="str">
        <f t="shared" si="578"/>
        <v>Blank</v>
      </c>
      <c r="AF3536" s="217" t="str">
        <f t="shared" si="579"/>
        <v>Blank</v>
      </c>
      <c r="AG3536" s="9" t="str" cm="1">
        <f t="array" ref="AG3536">_xlfn.IFS(ISNUMBER(AC3536), "", ISNUMBER(SEARCH("Blank", AC3536)), "", ISERROR(AC3536), "Bad input on tab 3")</f>
        <v/>
      </c>
    </row>
    <row r="3537" spans="2:33" ht="15" customHeight="1" x14ac:dyDescent="0.75">
      <c r="B3537" s="205" t="str">
        <f>'5 Driver Data'!B3537</f>
        <v>3529</v>
      </c>
      <c r="C3537" s="193">
        <f>'5 Driver Data'!C3537</f>
        <v>0</v>
      </c>
      <c r="D3537" s="192">
        <f>'5 Driver Data'!D3537</f>
        <v>0</v>
      </c>
      <c r="E3537" s="191">
        <f>'5 Driver Data'!E3537</f>
        <v>0</v>
      </c>
      <c r="F3537" s="191">
        <f>'5 Driver Data'!F3537</f>
        <v>0</v>
      </c>
      <c r="G3537" s="191">
        <f>'5 Driver Data'!G3537</f>
        <v>0</v>
      </c>
      <c r="H3537" s="191">
        <f>'5 Driver Data'!H3537</f>
        <v>0</v>
      </c>
      <c r="I3537" s="191">
        <f>'5 Driver Data'!I3537</f>
        <v>0</v>
      </c>
      <c r="J3537" s="191">
        <f>'5 Driver Data'!J3537</f>
        <v>0</v>
      </c>
      <c r="K3537" s="206">
        <f>'5 Driver Data'!K3537</f>
        <v>0</v>
      </c>
      <c r="L3537" s="1"/>
      <c r="M3537" s="216" t="str">
        <f>IF(D3537=0,"Blank",'3 Model Input'!E$44*'3 Model Input'!E$45)</f>
        <v>Blank</v>
      </c>
      <c r="N3537" s="197" t="str">
        <f t="shared" si="570"/>
        <v>Blank</v>
      </c>
      <c r="O3537" s="197" t="str">
        <f>IF(D3537=0,"Blank",'3 Model Input'!E$49*(1-'3 Model Input'!E$51))</f>
        <v>Blank</v>
      </c>
      <c r="P3537" s="197" t="str">
        <f t="shared" si="571"/>
        <v>Blank</v>
      </c>
      <c r="Q3537" s="197" t="str">
        <f>IF(D3537=0,"Blank",IF(D3537="BEV",E3537*(1-'3 Model Input'!E$54), E3537))</f>
        <v>Blank</v>
      </c>
      <c r="R3537" s="198" t="str">
        <f>IF(D3537=0,"Blank",IF(D3537="PHEV",F3537/G3537,F3537*(1-'3 Model Input'!E$54)/G3537))</f>
        <v>Blank</v>
      </c>
      <c r="S3537" s="198" t="str">
        <f>IF(D3537=0,"Blank",IF(D3537="PHEV",MIN(M3537,E3537),MIN(M3537,(E3537*(1-'3 Model Input'!E$54)))))</f>
        <v>Blank</v>
      </c>
      <c r="T3537" s="217" t="str">
        <f t="shared" si="572"/>
        <v>Blank</v>
      </c>
      <c r="U3537" s="89"/>
      <c r="V3537" s="216" t="str">
        <f>IF(D3537=0,"Blank",P3537*'3 Model Input'!E$50)</f>
        <v>Blank</v>
      </c>
      <c r="W3537" s="197" t="str">
        <f t="shared" si="573"/>
        <v>Blank</v>
      </c>
      <c r="X3537" s="197" t="str">
        <f t="shared" si="574"/>
        <v>Blank</v>
      </c>
      <c r="Y3537" s="197" t="str">
        <f t="shared" si="575"/>
        <v>Blank</v>
      </c>
      <c r="Z3537" s="197" t="str">
        <f t="shared" si="576"/>
        <v>Blank</v>
      </c>
      <c r="AA3537" s="223" t="str" cm="1">
        <f t="array" ref="AA3537">_xlfn.IFS(ISTEXT('3 Model Input'!F$70),"Missing",ISTEXT('3 Model Input'!I$70),"Missing",ISNUMBER('3 Model Input'!K$70),'3 Model Input'!K$70*P3537)</f>
        <v>Missing</v>
      </c>
      <c r="AB3537" s="89"/>
      <c r="AC3537" s="227" t="str" cm="1">
        <f t="array" ref="AC3537">IF(D3537=0,"Blank",_xlfn.IFS('3 Model Input'!E$61=1,(V3537*G3537)/T3537,'3 Model Input'!E$61=2,(W3537*G3537)/T3537,'3 Model Input'!E$61=3,(X3537*G3537)/T3537,'3 Model Input'!E$61=4,(Y3537*G3537)/T3537,'3 Model Input'!E$61=5,(Z3537*G3537)/T3537, ISTEXT('3 Model Input'!E$61),"Missing",'3 Model Input'!E$61=6,(AA3537*G3537)/T3537))</f>
        <v>Blank</v>
      </c>
      <c r="AD3537" s="202" t="str">
        <f t="shared" si="577"/>
        <v>Blank</v>
      </c>
      <c r="AE3537" s="202" t="str">
        <f t="shared" si="578"/>
        <v>Blank</v>
      </c>
      <c r="AF3537" s="217" t="str">
        <f t="shared" si="579"/>
        <v>Blank</v>
      </c>
      <c r="AG3537" s="9" t="str" cm="1">
        <f t="array" ref="AG3537">_xlfn.IFS(ISNUMBER(AC3537), "", ISNUMBER(SEARCH("Blank", AC3537)), "", ISERROR(AC3537), "Bad input on tab 3")</f>
        <v/>
      </c>
    </row>
    <row r="3538" spans="2:33" ht="15" customHeight="1" x14ac:dyDescent="0.75">
      <c r="B3538" s="205" t="str">
        <f>'5 Driver Data'!B3538</f>
        <v>3530</v>
      </c>
      <c r="C3538" s="193">
        <f>'5 Driver Data'!C3538</f>
        <v>0</v>
      </c>
      <c r="D3538" s="192">
        <f>'5 Driver Data'!D3538</f>
        <v>0</v>
      </c>
      <c r="E3538" s="191">
        <f>'5 Driver Data'!E3538</f>
        <v>0</v>
      </c>
      <c r="F3538" s="191">
        <f>'5 Driver Data'!F3538</f>
        <v>0</v>
      </c>
      <c r="G3538" s="191">
        <f>'5 Driver Data'!G3538</f>
        <v>0</v>
      </c>
      <c r="H3538" s="191">
        <f>'5 Driver Data'!H3538</f>
        <v>0</v>
      </c>
      <c r="I3538" s="191">
        <f>'5 Driver Data'!I3538</f>
        <v>0</v>
      </c>
      <c r="J3538" s="191">
        <f>'5 Driver Data'!J3538</f>
        <v>0</v>
      </c>
      <c r="K3538" s="206">
        <f>'5 Driver Data'!K3538</f>
        <v>0</v>
      </c>
      <c r="L3538" s="1"/>
      <c r="M3538" s="216" t="str">
        <f>IF(D3538=0,"Blank",'3 Model Input'!E$44*'3 Model Input'!E$45)</f>
        <v>Blank</v>
      </c>
      <c r="N3538" s="197" t="str">
        <f t="shared" si="570"/>
        <v>Blank</v>
      </c>
      <c r="O3538" s="197" t="str">
        <f>IF(D3538=0,"Blank",'3 Model Input'!E$49*(1-'3 Model Input'!E$51))</f>
        <v>Blank</v>
      </c>
      <c r="P3538" s="197" t="str">
        <f t="shared" si="571"/>
        <v>Blank</v>
      </c>
      <c r="Q3538" s="197" t="str">
        <f>IF(D3538=0,"Blank",IF(D3538="BEV",E3538*(1-'3 Model Input'!E$54), E3538))</f>
        <v>Blank</v>
      </c>
      <c r="R3538" s="198" t="str">
        <f>IF(D3538=0,"Blank",IF(D3538="PHEV",F3538/G3538,F3538*(1-'3 Model Input'!E$54)/G3538))</f>
        <v>Blank</v>
      </c>
      <c r="S3538" s="198" t="str">
        <f>IF(D3538=0,"Blank",IF(D3538="PHEV",MIN(M3538,E3538),MIN(M3538,(E3538*(1-'3 Model Input'!E$54)))))</f>
        <v>Blank</v>
      </c>
      <c r="T3538" s="217" t="str">
        <f t="shared" si="572"/>
        <v>Blank</v>
      </c>
      <c r="U3538" s="89"/>
      <c r="V3538" s="216" t="str">
        <f>IF(D3538=0,"Blank",P3538*'3 Model Input'!E$50)</f>
        <v>Blank</v>
      </c>
      <c r="W3538" s="197" t="str">
        <f t="shared" si="573"/>
        <v>Blank</v>
      </c>
      <c r="X3538" s="197" t="str">
        <f t="shared" si="574"/>
        <v>Blank</v>
      </c>
      <c r="Y3538" s="197" t="str">
        <f t="shared" si="575"/>
        <v>Blank</v>
      </c>
      <c r="Z3538" s="197" t="str">
        <f t="shared" si="576"/>
        <v>Blank</v>
      </c>
      <c r="AA3538" s="223" t="str" cm="1">
        <f t="array" ref="AA3538">_xlfn.IFS(ISTEXT('3 Model Input'!F$70),"Missing",ISTEXT('3 Model Input'!I$70),"Missing",ISNUMBER('3 Model Input'!K$70),'3 Model Input'!K$70*P3538)</f>
        <v>Missing</v>
      </c>
      <c r="AB3538" s="89"/>
      <c r="AC3538" s="227" t="str" cm="1">
        <f t="array" ref="AC3538">IF(D3538=0,"Blank",_xlfn.IFS('3 Model Input'!E$61=1,(V3538*G3538)/T3538,'3 Model Input'!E$61=2,(W3538*G3538)/T3538,'3 Model Input'!E$61=3,(X3538*G3538)/T3538,'3 Model Input'!E$61=4,(Y3538*G3538)/T3538,'3 Model Input'!E$61=5,(Z3538*G3538)/T3538, ISTEXT('3 Model Input'!E$61),"Missing",'3 Model Input'!E$61=6,(AA3538*G3538)/T3538))</f>
        <v>Blank</v>
      </c>
      <c r="AD3538" s="202" t="str">
        <f t="shared" si="577"/>
        <v>Blank</v>
      </c>
      <c r="AE3538" s="202" t="str">
        <f t="shared" si="578"/>
        <v>Blank</v>
      </c>
      <c r="AF3538" s="217" t="str">
        <f t="shared" si="579"/>
        <v>Blank</v>
      </c>
      <c r="AG3538" s="9" t="str" cm="1">
        <f t="array" ref="AG3538">_xlfn.IFS(ISNUMBER(AC3538), "", ISNUMBER(SEARCH("Blank", AC3538)), "", ISERROR(AC3538), "Bad input on tab 3")</f>
        <v/>
      </c>
    </row>
    <row r="3539" spans="2:33" ht="15" customHeight="1" x14ac:dyDescent="0.75">
      <c r="B3539" s="205" t="str">
        <f>'5 Driver Data'!B3539</f>
        <v>3531</v>
      </c>
      <c r="C3539" s="193">
        <f>'5 Driver Data'!C3539</f>
        <v>0</v>
      </c>
      <c r="D3539" s="192">
        <f>'5 Driver Data'!D3539</f>
        <v>0</v>
      </c>
      <c r="E3539" s="191">
        <f>'5 Driver Data'!E3539</f>
        <v>0</v>
      </c>
      <c r="F3539" s="191">
        <f>'5 Driver Data'!F3539</f>
        <v>0</v>
      </c>
      <c r="G3539" s="191">
        <f>'5 Driver Data'!G3539</f>
        <v>0</v>
      </c>
      <c r="H3539" s="191">
        <f>'5 Driver Data'!H3539</f>
        <v>0</v>
      </c>
      <c r="I3539" s="191">
        <f>'5 Driver Data'!I3539</f>
        <v>0</v>
      </c>
      <c r="J3539" s="191">
        <f>'5 Driver Data'!J3539</f>
        <v>0</v>
      </c>
      <c r="K3539" s="206">
        <f>'5 Driver Data'!K3539</f>
        <v>0</v>
      </c>
      <c r="L3539" s="1"/>
      <c r="M3539" s="216" t="str">
        <f>IF(D3539=0,"Blank",'3 Model Input'!E$44*'3 Model Input'!E$45)</f>
        <v>Blank</v>
      </c>
      <c r="N3539" s="197" t="str">
        <f t="shared" si="570"/>
        <v>Blank</v>
      </c>
      <c r="O3539" s="197" t="str">
        <f>IF(D3539=0,"Blank",'3 Model Input'!E$49*(1-'3 Model Input'!E$51))</f>
        <v>Blank</v>
      </c>
      <c r="P3539" s="197" t="str">
        <f t="shared" si="571"/>
        <v>Blank</v>
      </c>
      <c r="Q3539" s="197" t="str">
        <f>IF(D3539=0,"Blank",IF(D3539="BEV",E3539*(1-'3 Model Input'!E$54), E3539))</f>
        <v>Blank</v>
      </c>
      <c r="R3539" s="198" t="str">
        <f>IF(D3539=0,"Blank",IF(D3539="PHEV",F3539/G3539,F3539*(1-'3 Model Input'!E$54)/G3539))</f>
        <v>Blank</v>
      </c>
      <c r="S3539" s="198" t="str">
        <f>IF(D3539=0,"Blank",IF(D3539="PHEV",MIN(M3539,E3539),MIN(M3539,(E3539*(1-'3 Model Input'!E$54)))))</f>
        <v>Blank</v>
      </c>
      <c r="T3539" s="217" t="str">
        <f t="shared" si="572"/>
        <v>Blank</v>
      </c>
      <c r="U3539" s="89"/>
      <c r="V3539" s="216" t="str">
        <f>IF(D3539=0,"Blank",P3539*'3 Model Input'!E$50)</f>
        <v>Blank</v>
      </c>
      <c r="W3539" s="197" t="str">
        <f t="shared" si="573"/>
        <v>Blank</v>
      </c>
      <c r="X3539" s="197" t="str">
        <f t="shared" si="574"/>
        <v>Blank</v>
      </c>
      <c r="Y3539" s="197" t="str">
        <f t="shared" si="575"/>
        <v>Blank</v>
      </c>
      <c r="Z3539" s="197" t="str">
        <f t="shared" si="576"/>
        <v>Blank</v>
      </c>
      <c r="AA3539" s="223" t="str" cm="1">
        <f t="array" ref="AA3539">_xlfn.IFS(ISTEXT('3 Model Input'!F$70),"Missing",ISTEXT('3 Model Input'!I$70),"Missing",ISNUMBER('3 Model Input'!K$70),'3 Model Input'!K$70*P3539)</f>
        <v>Missing</v>
      </c>
      <c r="AB3539" s="89"/>
      <c r="AC3539" s="227" t="str" cm="1">
        <f t="array" ref="AC3539">IF(D3539=0,"Blank",_xlfn.IFS('3 Model Input'!E$61=1,(V3539*G3539)/T3539,'3 Model Input'!E$61=2,(W3539*G3539)/T3539,'3 Model Input'!E$61=3,(X3539*G3539)/T3539,'3 Model Input'!E$61=4,(Y3539*G3539)/T3539,'3 Model Input'!E$61=5,(Z3539*G3539)/T3539, ISTEXT('3 Model Input'!E$61),"Missing",'3 Model Input'!E$61=6,(AA3539*G3539)/T3539))</f>
        <v>Blank</v>
      </c>
      <c r="AD3539" s="202" t="str">
        <f t="shared" si="577"/>
        <v>Blank</v>
      </c>
      <c r="AE3539" s="202" t="str">
        <f t="shared" si="578"/>
        <v>Blank</v>
      </c>
      <c r="AF3539" s="217" t="str">
        <f t="shared" si="579"/>
        <v>Blank</v>
      </c>
      <c r="AG3539" s="9" t="str" cm="1">
        <f t="array" ref="AG3539">_xlfn.IFS(ISNUMBER(AC3539), "", ISNUMBER(SEARCH("Blank", AC3539)), "", ISERROR(AC3539), "Bad input on tab 3")</f>
        <v/>
      </c>
    </row>
    <row r="3540" spans="2:33" ht="15" customHeight="1" x14ac:dyDescent="0.75">
      <c r="B3540" s="205" t="str">
        <f>'5 Driver Data'!B3540</f>
        <v>3532</v>
      </c>
      <c r="C3540" s="193">
        <f>'5 Driver Data'!C3540</f>
        <v>0</v>
      </c>
      <c r="D3540" s="192">
        <f>'5 Driver Data'!D3540</f>
        <v>0</v>
      </c>
      <c r="E3540" s="191">
        <f>'5 Driver Data'!E3540</f>
        <v>0</v>
      </c>
      <c r="F3540" s="191">
        <f>'5 Driver Data'!F3540</f>
        <v>0</v>
      </c>
      <c r="G3540" s="191">
        <f>'5 Driver Data'!G3540</f>
        <v>0</v>
      </c>
      <c r="H3540" s="191">
        <f>'5 Driver Data'!H3540</f>
        <v>0</v>
      </c>
      <c r="I3540" s="191">
        <f>'5 Driver Data'!I3540</f>
        <v>0</v>
      </c>
      <c r="J3540" s="191">
        <f>'5 Driver Data'!J3540</f>
        <v>0</v>
      </c>
      <c r="K3540" s="206">
        <f>'5 Driver Data'!K3540</f>
        <v>0</v>
      </c>
      <c r="L3540" s="1"/>
      <c r="M3540" s="216" t="str">
        <f>IF(D3540=0,"Blank",'3 Model Input'!E$44*'3 Model Input'!E$45)</f>
        <v>Blank</v>
      </c>
      <c r="N3540" s="197" t="str">
        <f t="shared" si="570"/>
        <v>Blank</v>
      </c>
      <c r="O3540" s="197" t="str">
        <f>IF(D3540=0,"Blank",'3 Model Input'!E$49*(1-'3 Model Input'!E$51))</f>
        <v>Blank</v>
      </c>
      <c r="P3540" s="197" t="str">
        <f t="shared" si="571"/>
        <v>Blank</v>
      </c>
      <c r="Q3540" s="197" t="str">
        <f>IF(D3540=0,"Blank",IF(D3540="BEV",E3540*(1-'3 Model Input'!E$54), E3540))</f>
        <v>Blank</v>
      </c>
      <c r="R3540" s="198" t="str">
        <f>IF(D3540=0,"Blank",IF(D3540="PHEV",F3540/G3540,F3540*(1-'3 Model Input'!E$54)/G3540))</f>
        <v>Blank</v>
      </c>
      <c r="S3540" s="198" t="str">
        <f>IF(D3540=0,"Blank",IF(D3540="PHEV",MIN(M3540,E3540),MIN(M3540,(E3540*(1-'3 Model Input'!E$54)))))</f>
        <v>Blank</v>
      </c>
      <c r="T3540" s="217" t="str">
        <f t="shared" si="572"/>
        <v>Blank</v>
      </c>
      <c r="U3540" s="89"/>
      <c r="V3540" s="216" t="str">
        <f>IF(D3540=0,"Blank",P3540*'3 Model Input'!E$50)</f>
        <v>Blank</v>
      </c>
      <c r="W3540" s="197" t="str">
        <f t="shared" si="573"/>
        <v>Blank</v>
      </c>
      <c r="X3540" s="197" t="str">
        <f t="shared" si="574"/>
        <v>Blank</v>
      </c>
      <c r="Y3540" s="197" t="str">
        <f t="shared" si="575"/>
        <v>Blank</v>
      </c>
      <c r="Z3540" s="197" t="str">
        <f t="shared" si="576"/>
        <v>Blank</v>
      </c>
      <c r="AA3540" s="223" t="str" cm="1">
        <f t="array" ref="AA3540">_xlfn.IFS(ISTEXT('3 Model Input'!F$70),"Missing",ISTEXT('3 Model Input'!I$70),"Missing",ISNUMBER('3 Model Input'!K$70),'3 Model Input'!K$70*P3540)</f>
        <v>Missing</v>
      </c>
      <c r="AB3540" s="89"/>
      <c r="AC3540" s="227" t="str" cm="1">
        <f t="array" ref="AC3540">IF(D3540=0,"Blank",_xlfn.IFS('3 Model Input'!E$61=1,(V3540*G3540)/T3540,'3 Model Input'!E$61=2,(W3540*G3540)/T3540,'3 Model Input'!E$61=3,(X3540*G3540)/T3540,'3 Model Input'!E$61=4,(Y3540*G3540)/T3540,'3 Model Input'!E$61=5,(Z3540*G3540)/T3540, ISTEXT('3 Model Input'!E$61),"Missing",'3 Model Input'!E$61=6,(AA3540*G3540)/T3540))</f>
        <v>Blank</v>
      </c>
      <c r="AD3540" s="202" t="str">
        <f t="shared" si="577"/>
        <v>Blank</v>
      </c>
      <c r="AE3540" s="202" t="str">
        <f t="shared" si="578"/>
        <v>Blank</v>
      </c>
      <c r="AF3540" s="217" t="str">
        <f t="shared" si="579"/>
        <v>Blank</v>
      </c>
      <c r="AG3540" s="9" t="str" cm="1">
        <f t="array" ref="AG3540">_xlfn.IFS(ISNUMBER(AC3540), "", ISNUMBER(SEARCH("Blank", AC3540)), "", ISERROR(AC3540), "Bad input on tab 3")</f>
        <v/>
      </c>
    </row>
    <row r="3541" spans="2:33" ht="15" customHeight="1" x14ac:dyDescent="0.75">
      <c r="B3541" s="205" t="str">
        <f>'5 Driver Data'!B3541</f>
        <v>3533</v>
      </c>
      <c r="C3541" s="193">
        <f>'5 Driver Data'!C3541</f>
        <v>0</v>
      </c>
      <c r="D3541" s="192">
        <f>'5 Driver Data'!D3541</f>
        <v>0</v>
      </c>
      <c r="E3541" s="191">
        <f>'5 Driver Data'!E3541</f>
        <v>0</v>
      </c>
      <c r="F3541" s="191">
        <f>'5 Driver Data'!F3541</f>
        <v>0</v>
      </c>
      <c r="G3541" s="191">
        <f>'5 Driver Data'!G3541</f>
        <v>0</v>
      </c>
      <c r="H3541" s="191">
        <f>'5 Driver Data'!H3541</f>
        <v>0</v>
      </c>
      <c r="I3541" s="191">
        <f>'5 Driver Data'!I3541</f>
        <v>0</v>
      </c>
      <c r="J3541" s="191">
        <f>'5 Driver Data'!J3541</f>
        <v>0</v>
      </c>
      <c r="K3541" s="206">
        <f>'5 Driver Data'!K3541</f>
        <v>0</v>
      </c>
      <c r="L3541" s="1"/>
      <c r="M3541" s="216" t="str">
        <f>IF(D3541=0,"Blank",'3 Model Input'!E$44*'3 Model Input'!E$45)</f>
        <v>Blank</v>
      </c>
      <c r="N3541" s="197" t="str">
        <f t="shared" si="570"/>
        <v>Blank</v>
      </c>
      <c r="O3541" s="197" t="str">
        <f>IF(D3541=0,"Blank",'3 Model Input'!E$49*(1-'3 Model Input'!E$51))</f>
        <v>Blank</v>
      </c>
      <c r="P3541" s="197" t="str">
        <f t="shared" si="571"/>
        <v>Blank</v>
      </c>
      <c r="Q3541" s="197" t="str">
        <f>IF(D3541=0,"Blank",IF(D3541="BEV",E3541*(1-'3 Model Input'!E$54), E3541))</f>
        <v>Blank</v>
      </c>
      <c r="R3541" s="198" t="str">
        <f>IF(D3541=0,"Blank",IF(D3541="PHEV",F3541/G3541,F3541*(1-'3 Model Input'!E$54)/G3541))</f>
        <v>Blank</v>
      </c>
      <c r="S3541" s="198" t="str">
        <f>IF(D3541=0,"Blank",IF(D3541="PHEV",MIN(M3541,E3541),MIN(M3541,(E3541*(1-'3 Model Input'!E$54)))))</f>
        <v>Blank</v>
      </c>
      <c r="T3541" s="217" t="str">
        <f t="shared" si="572"/>
        <v>Blank</v>
      </c>
      <c r="U3541" s="89"/>
      <c r="V3541" s="216" t="str">
        <f>IF(D3541=0,"Blank",P3541*'3 Model Input'!E$50)</f>
        <v>Blank</v>
      </c>
      <c r="W3541" s="197" t="str">
        <f t="shared" si="573"/>
        <v>Blank</v>
      </c>
      <c r="X3541" s="197" t="str">
        <f t="shared" si="574"/>
        <v>Blank</v>
      </c>
      <c r="Y3541" s="197" t="str">
        <f t="shared" si="575"/>
        <v>Blank</v>
      </c>
      <c r="Z3541" s="197" t="str">
        <f t="shared" si="576"/>
        <v>Blank</v>
      </c>
      <c r="AA3541" s="223" t="str" cm="1">
        <f t="array" ref="AA3541">_xlfn.IFS(ISTEXT('3 Model Input'!F$70),"Missing",ISTEXT('3 Model Input'!I$70),"Missing",ISNUMBER('3 Model Input'!K$70),'3 Model Input'!K$70*P3541)</f>
        <v>Missing</v>
      </c>
      <c r="AB3541" s="89"/>
      <c r="AC3541" s="227" t="str" cm="1">
        <f t="array" ref="AC3541">IF(D3541=0,"Blank",_xlfn.IFS('3 Model Input'!E$61=1,(V3541*G3541)/T3541,'3 Model Input'!E$61=2,(W3541*G3541)/T3541,'3 Model Input'!E$61=3,(X3541*G3541)/T3541,'3 Model Input'!E$61=4,(Y3541*G3541)/T3541,'3 Model Input'!E$61=5,(Z3541*G3541)/T3541, ISTEXT('3 Model Input'!E$61),"Missing",'3 Model Input'!E$61=6,(AA3541*G3541)/T3541))</f>
        <v>Blank</v>
      </c>
      <c r="AD3541" s="202" t="str">
        <f t="shared" si="577"/>
        <v>Blank</v>
      </c>
      <c r="AE3541" s="202" t="str">
        <f t="shared" si="578"/>
        <v>Blank</v>
      </c>
      <c r="AF3541" s="217" t="str">
        <f t="shared" si="579"/>
        <v>Blank</v>
      </c>
      <c r="AG3541" s="9" t="str" cm="1">
        <f t="array" ref="AG3541">_xlfn.IFS(ISNUMBER(AC3541), "", ISNUMBER(SEARCH("Blank", AC3541)), "", ISERROR(AC3541), "Bad input on tab 3")</f>
        <v/>
      </c>
    </row>
    <row r="3542" spans="2:33" ht="15" customHeight="1" x14ac:dyDescent="0.75">
      <c r="B3542" s="205" t="str">
        <f>'5 Driver Data'!B3542</f>
        <v>3534</v>
      </c>
      <c r="C3542" s="193">
        <f>'5 Driver Data'!C3542</f>
        <v>0</v>
      </c>
      <c r="D3542" s="192">
        <f>'5 Driver Data'!D3542</f>
        <v>0</v>
      </c>
      <c r="E3542" s="191">
        <f>'5 Driver Data'!E3542</f>
        <v>0</v>
      </c>
      <c r="F3542" s="191">
        <f>'5 Driver Data'!F3542</f>
        <v>0</v>
      </c>
      <c r="G3542" s="191">
        <f>'5 Driver Data'!G3542</f>
        <v>0</v>
      </c>
      <c r="H3542" s="191">
        <f>'5 Driver Data'!H3542</f>
        <v>0</v>
      </c>
      <c r="I3542" s="191">
        <f>'5 Driver Data'!I3542</f>
        <v>0</v>
      </c>
      <c r="J3542" s="191">
        <f>'5 Driver Data'!J3542</f>
        <v>0</v>
      </c>
      <c r="K3542" s="206">
        <f>'5 Driver Data'!K3542</f>
        <v>0</v>
      </c>
      <c r="L3542" s="1"/>
      <c r="M3542" s="216" t="str">
        <f>IF(D3542=0,"Blank",'3 Model Input'!E$44*'3 Model Input'!E$45)</f>
        <v>Blank</v>
      </c>
      <c r="N3542" s="197" t="str">
        <f t="shared" si="570"/>
        <v>Blank</v>
      </c>
      <c r="O3542" s="197" t="str">
        <f>IF(D3542=0,"Blank",'3 Model Input'!E$49*(1-'3 Model Input'!E$51))</f>
        <v>Blank</v>
      </c>
      <c r="P3542" s="197" t="str">
        <f t="shared" si="571"/>
        <v>Blank</v>
      </c>
      <c r="Q3542" s="197" t="str">
        <f>IF(D3542=0,"Blank",IF(D3542="BEV",E3542*(1-'3 Model Input'!E$54), E3542))</f>
        <v>Blank</v>
      </c>
      <c r="R3542" s="198" t="str">
        <f>IF(D3542=0,"Blank",IF(D3542="PHEV",F3542/G3542,F3542*(1-'3 Model Input'!E$54)/G3542))</f>
        <v>Blank</v>
      </c>
      <c r="S3542" s="198" t="str">
        <f>IF(D3542=0,"Blank",IF(D3542="PHEV",MIN(M3542,E3542),MIN(M3542,(E3542*(1-'3 Model Input'!E$54)))))</f>
        <v>Blank</v>
      </c>
      <c r="T3542" s="217" t="str">
        <f t="shared" si="572"/>
        <v>Blank</v>
      </c>
      <c r="U3542" s="89"/>
      <c r="V3542" s="216" t="str">
        <f>IF(D3542=0,"Blank",P3542*'3 Model Input'!E$50)</f>
        <v>Blank</v>
      </c>
      <c r="W3542" s="197" t="str">
        <f t="shared" si="573"/>
        <v>Blank</v>
      </c>
      <c r="X3542" s="197" t="str">
        <f t="shared" si="574"/>
        <v>Blank</v>
      </c>
      <c r="Y3542" s="197" t="str">
        <f t="shared" si="575"/>
        <v>Blank</v>
      </c>
      <c r="Z3542" s="197" t="str">
        <f t="shared" si="576"/>
        <v>Blank</v>
      </c>
      <c r="AA3542" s="223" t="str" cm="1">
        <f t="array" ref="AA3542">_xlfn.IFS(ISTEXT('3 Model Input'!F$70),"Missing",ISTEXT('3 Model Input'!I$70),"Missing",ISNUMBER('3 Model Input'!K$70),'3 Model Input'!K$70*P3542)</f>
        <v>Missing</v>
      </c>
      <c r="AB3542" s="89"/>
      <c r="AC3542" s="227" t="str" cm="1">
        <f t="array" ref="AC3542">IF(D3542=0,"Blank",_xlfn.IFS('3 Model Input'!E$61=1,(V3542*G3542)/T3542,'3 Model Input'!E$61=2,(W3542*G3542)/T3542,'3 Model Input'!E$61=3,(X3542*G3542)/T3542,'3 Model Input'!E$61=4,(Y3542*G3542)/T3542,'3 Model Input'!E$61=5,(Z3542*G3542)/T3542, ISTEXT('3 Model Input'!E$61),"Missing",'3 Model Input'!E$61=6,(AA3542*G3542)/T3542))</f>
        <v>Blank</v>
      </c>
      <c r="AD3542" s="202" t="str">
        <f t="shared" si="577"/>
        <v>Blank</v>
      </c>
      <c r="AE3542" s="202" t="str">
        <f t="shared" si="578"/>
        <v>Blank</v>
      </c>
      <c r="AF3542" s="217" t="str">
        <f t="shared" si="579"/>
        <v>Blank</v>
      </c>
      <c r="AG3542" s="9" t="str" cm="1">
        <f t="array" ref="AG3542">_xlfn.IFS(ISNUMBER(AC3542), "", ISNUMBER(SEARCH("Blank", AC3542)), "", ISERROR(AC3542), "Bad input on tab 3")</f>
        <v/>
      </c>
    </row>
    <row r="3543" spans="2:33" ht="15" customHeight="1" x14ac:dyDescent="0.75">
      <c r="B3543" s="205" t="str">
        <f>'5 Driver Data'!B3543</f>
        <v>3535</v>
      </c>
      <c r="C3543" s="193">
        <f>'5 Driver Data'!C3543</f>
        <v>0</v>
      </c>
      <c r="D3543" s="192">
        <f>'5 Driver Data'!D3543</f>
        <v>0</v>
      </c>
      <c r="E3543" s="191">
        <f>'5 Driver Data'!E3543</f>
        <v>0</v>
      </c>
      <c r="F3543" s="191">
        <f>'5 Driver Data'!F3543</f>
        <v>0</v>
      </c>
      <c r="G3543" s="191">
        <f>'5 Driver Data'!G3543</f>
        <v>0</v>
      </c>
      <c r="H3543" s="191">
        <f>'5 Driver Data'!H3543</f>
        <v>0</v>
      </c>
      <c r="I3543" s="191">
        <f>'5 Driver Data'!I3543</f>
        <v>0</v>
      </c>
      <c r="J3543" s="191">
        <f>'5 Driver Data'!J3543</f>
        <v>0</v>
      </c>
      <c r="K3543" s="206">
        <f>'5 Driver Data'!K3543</f>
        <v>0</v>
      </c>
      <c r="L3543" s="1"/>
      <c r="M3543" s="216" t="str">
        <f>IF(D3543=0,"Blank",'3 Model Input'!E$44*'3 Model Input'!E$45)</f>
        <v>Blank</v>
      </c>
      <c r="N3543" s="197" t="str">
        <f t="shared" si="570"/>
        <v>Blank</v>
      </c>
      <c r="O3543" s="197" t="str">
        <f>IF(D3543=0,"Blank",'3 Model Input'!E$49*(1-'3 Model Input'!E$51))</f>
        <v>Blank</v>
      </c>
      <c r="P3543" s="197" t="str">
        <f t="shared" si="571"/>
        <v>Blank</v>
      </c>
      <c r="Q3543" s="197" t="str">
        <f>IF(D3543=0,"Blank",IF(D3543="BEV",E3543*(1-'3 Model Input'!E$54), E3543))</f>
        <v>Blank</v>
      </c>
      <c r="R3543" s="198" t="str">
        <f>IF(D3543=0,"Blank",IF(D3543="PHEV",F3543/G3543,F3543*(1-'3 Model Input'!E$54)/G3543))</f>
        <v>Blank</v>
      </c>
      <c r="S3543" s="198" t="str">
        <f>IF(D3543=0,"Blank",IF(D3543="PHEV",MIN(M3543,E3543),MIN(M3543,(E3543*(1-'3 Model Input'!E$54)))))</f>
        <v>Blank</v>
      </c>
      <c r="T3543" s="217" t="str">
        <f t="shared" si="572"/>
        <v>Blank</v>
      </c>
      <c r="U3543" s="89"/>
      <c r="V3543" s="216" t="str">
        <f>IF(D3543=0,"Blank",P3543*'3 Model Input'!E$50)</f>
        <v>Blank</v>
      </c>
      <c r="W3543" s="197" t="str">
        <f t="shared" si="573"/>
        <v>Blank</v>
      </c>
      <c r="X3543" s="197" t="str">
        <f t="shared" si="574"/>
        <v>Blank</v>
      </c>
      <c r="Y3543" s="197" t="str">
        <f t="shared" si="575"/>
        <v>Blank</v>
      </c>
      <c r="Z3543" s="197" t="str">
        <f t="shared" si="576"/>
        <v>Blank</v>
      </c>
      <c r="AA3543" s="223" t="str" cm="1">
        <f t="array" ref="AA3543">_xlfn.IFS(ISTEXT('3 Model Input'!F$70),"Missing",ISTEXT('3 Model Input'!I$70),"Missing",ISNUMBER('3 Model Input'!K$70),'3 Model Input'!K$70*P3543)</f>
        <v>Missing</v>
      </c>
      <c r="AB3543" s="89"/>
      <c r="AC3543" s="227" t="str" cm="1">
        <f t="array" ref="AC3543">IF(D3543=0,"Blank",_xlfn.IFS('3 Model Input'!E$61=1,(V3543*G3543)/T3543,'3 Model Input'!E$61=2,(W3543*G3543)/T3543,'3 Model Input'!E$61=3,(X3543*G3543)/T3543,'3 Model Input'!E$61=4,(Y3543*G3543)/T3543,'3 Model Input'!E$61=5,(Z3543*G3543)/T3543, ISTEXT('3 Model Input'!E$61),"Missing",'3 Model Input'!E$61=6,(AA3543*G3543)/T3543))</f>
        <v>Blank</v>
      </c>
      <c r="AD3543" s="202" t="str">
        <f t="shared" si="577"/>
        <v>Blank</v>
      </c>
      <c r="AE3543" s="202" t="str">
        <f t="shared" si="578"/>
        <v>Blank</v>
      </c>
      <c r="AF3543" s="217" t="str">
        <f t="shared" si="579"/>
        <v>Blank</v>
      </c>
      <c r="AG3543" s="9" t="str" cm="1">
        <f t="array" ref="AG3543">_xlfn.IFS(ISNUMBER(AC3543), "", ISNUMBER(SEARCH("Blank", AC3543)), "", ISERROR(AC3543), "Bad input on tab 3")</f>
        <v/>
      </c>
    </row>
    <row r="3544" spans="2:33" ht="15" customHeight="1" x14ac:dyDescent="0.75">
      <c r="B3544" s="205" t="str">
        <f>'5 Driver Data'!B3544</f>
        <v>3536</v>
      </c>
      <c r="C3544" s="193">
        <f>'5 Driver Data'!C3544</f>
        <v>0</v>
      </c>
      <c r="D3544" s="192">
        <f>'5 Driver Data'!D3544</f>
        <v>0</v>
      </c>
      <c r="E3544" s="191">
        <f>'5 Driver Data'!E3544</f>
        <v>0</v>
      </c>
      <c r="F3544" s="191">
        <f>'5 Driver Data'!F3544</f>
        <v>0</v>
      </c>
      <c r="G3544" s="191">
        <f>'5 Driver Data'!G3544</f>
        <v>0</v>
      </c>
      <c r="H3544" s="191">
        <f>'5 Driver Data'!H3544</f>
        <v>0</v>
      </c>
      <c r="I3544" s="191">
        <f>'5 Driver Data'!I3544</f>
        <v>0</v>
      </c>
      <c r="J3544" s="191">
        <f>'5 Driver Data'!J3544</f>
        <v>0</v>
      </c>
      <c r="K3544" s="206">
        <f>'5 Driver Data'!K3544</f>
        <v>0</v>
      </c>
      <c r="L3544" s="1"/>
      <c r="M3544" s="216" t="str">
        <f>IF(D3544=0,"Blank",'3 Model Input'!E$44*'3 Model Input'!E$45)</f>
        <v>Blank</v>
      </c>
      <c r="N3544" s="197" t="str">
        <f t="shared" si="570"/>
        <v>Blank</v>
      </c>
      <c r="O3544" s="197" t="str">
        <f>IF(D3544=0,"Blank",'3 Model Input'!E$49*(1-'3 Model Input'!E$51))</f>
        <v>Blank</v>
      </c>
      <c r="P3544" s="197" t="str">
        <f t="shared" si="571"/>
        <v>Blank</v>
      </c>
      <c r="Q3544" s="197" t="str">
        <f>IF(D3544=0,"Blank",IF(D3544="BEV",E3544*(1-'3 Model Input'!E$54), E3544))</f>
        <v>Blank</v>
      </c>
      <c r="R3544" s="198" t="str">
        <f>IF(D3544=0,"Blank",IF(D3544="PHEV",F3544/G3544,F3544*(1-'3 Model Input'!E$54)/G3544))</f>
        <v>Blank</v>
      </c>
      <c r="S3544" s="198" t="str">
        <f>IF(D3544=0,"Blank",IF(D3544="PHEV",MIN(M3544,E3544),MIN(M3544,(E3544*(1-'3 Model Input'!E$54)))))</f>
        <v>Blank</v>
      </c>
      <c r="T3544" s="217" t="str">
        <f t="shared" si="572"/>
        <v>Blank</v>
      </c>
      <c r="U3544" s="89"/>
      <c r="V3544" s="216" t="str">
        <f>IF(D3544=0,"Blank",P3544*'3 Model Input'!E$50)</f>
        <v>Blank</v>
      </c>
      <c r="W3544" s="197" t="str">
        <f t="shared" si="573"/>
        <v>Blank</v>
      </c>
      <c r="X3544" s="197" t="str">
        <f t="shared" si="574"/>
        <v>Blank</v>
      </c>
      <c r="Y3544" s="197" t="str">
        <f t="shared" si="575"/>
        <v>Blank</v>
      </c>
      <c r="Z3544" s="197" t="str">
        <f t="shared" si="576"/>
        <v>Blank</v>
      </c>
      <c r="AA3544" s="223" t="str" cm="1">
        <f t="array" ref="AA3544">_xlfn.IFS(ISTEXT('3 Model Input'!F$70),"Missing",ISTEXT('3 Model Input'!I$70),"Missing",ISNUMBER('3 Model Input'!K$70),'3 Model Input'!K$70*P3544)</f>
        <v>Missing</v>
      </c>
      <c r="AB3544" s="89"/>
      <c r="AC3544" s="227" t="str" cm="1">
        <f t="array" ref="AC3544">IF(D3544=0,"Blank",_xlfn.IFS('3 Model Input'!E$61=1,(V3544*G3544)/T3544,'3 Model Input'!E$61=2,(W3544*G3544)/T3544,'3 Model Input'!E$61=3,(X3544*G3544)/T3544,'3 Model Input'!E$61=4,(Y3544*G3544)/T3544,'3 Model Input'!E$61=5,(Z3544*G3544)/T3544, ISTEXT('3 Model Input'!E$61),"Missing",'3 Model Input'!E$61=6,(AA3544*G3544)/T3544))</f>
        <v>Blank</v>
      </c>
      <c r="AD3544" s="202" t="str">
        <f t="shared" si="577"/>
        <v>Blank</v>
      </c>
      <c r="AE3544" s="202" t="str">
        <f t="shared" si="578"/>
        <v>Blank</v>
      </c>
      <c r="AF3544" s="217" t="str">
        <f t="shared" si="579"/>
        <v>Blank</v>
      </c>
      <c r="AG3544" s="9" t="str" cm="1">
        <f t="array" ref="AG3544">_xlfn.IFS(ISNUMBER(AC3544), "", ISNUMBER(SEARCH("Blank", AC3544)), "", ISERROR(AC3544), "Bad input on tab 3")</f>
        <v/>
      </c>
    </row>
    <row r="3545" spans="2:33" ht="15" customHeight="1" x14ac:dyDescent="0.75">
      <c r="B3545" s="205" t="str">
        <f>'5 Driver Data'!B3545</f>
        <v>3537</v>
      </c>
      <c r="C3545" s="193">
        <f>'5 Driver Data'!C3545</f>
        <v>0</v>
      </c>
      <c r="D3545" s="192">
        <f>'5 Driver Data'!D3545</f>
        <v>0</v>
      </c>
      <c r="E3545" s="191">
        <f>'5 Driver Data'!E3545</f>
        <v>0</v>
      </c>
      <c r="F3545" s="191">
        <f>'5 Driver Data'!F3545</f>
        <v>0</v>
      </c>
      <c r="G3545" s="191">
        <f>'5 Driver Data'!G3545</f>
        <v>0</v>
      </c>
      <c r="H3545" s="191">
        <f>'5 Driver Data'!H3545</f>
        <v>0</v>
      </c>
      <c r="I3545" s="191">
        <f>'5 Driver Data'!I3545</f>
        <v>0</v>
      </c>
      <c r="J3545" s="191">
        <f>'5 Driver Data'!J3545</f>
        <v>0</v>
      </c>
      <c r="K3545" s="206">
        <f>'5 Driver Data'!K3545</f>
        <v>0</v>
      </c>
      <c r="L3545" s="1"/>
      <c r="M3545" s="216" t="str">
        <f>IF(D3545=0,"Blank",'3 Model Input'!E$44*'3 Model Input'!E$45)</f>
        <v>Blank</v>
      </c>
      <c r="N3545" s="197" t="str">
        <f t="shared" si="570"/>
        <v>Blank</v>
      </c>
      <c r="O3545" s="197" t="str">
        <f>IF(D3545=0,"Blank",'3 Model Input'!E$49*(1-'3 Model Input'!E$51))</f>
        <v>Blank</v>
      </c>
      <c r="P3545" s="197" t="str">
        <f t="shared" si="571"/>
        <v>Blank</v>
      </c>
      <c r="Q3545" s="197" t="str">
        <f>IF(D3545=0,"Blank",IF(D3545="BEV",E3545*(1-'3 Model Input'!E$54), E3545))</f>
        <v>Blank</v>
      </c>
      <c r="R3545" s="198" t="str">
        <f>IF(D3545=0,"Blank",IF(D3545="PHEV",F3545/G3545,F3545*(1-'3 Model Input'!E$54)/G3545))</f>
        <v>Blank</v>
      </c>
      <c r="S3545" s="198" t="str">
        <f>IF(D3545=0,"Blank",IF(D3545="PHEV",MIN(M3545,E3545),MIN(M3545,(E3545*(1-'3 Model Input'!E$54)))))</f>
        <v>Blank</v>
      </c>
      <c r="T3545" s="217" t="str">
        <f t="shared" si="572"/>
        <v>Blank</v>
      </c>
      <c r="U3545" s="89"/>
      <c r="V3545" s="216" t="str">
        <f>IF(D3545=0,"Blank",P3545*'3 Model Input'!E$50)</f>
        <v>Blank</v>
      </c>
      <c r="W3545" s="197" t="str">
        <f t="shared" si="573"/>
        <v>Blank</v>
      </c>
      <c r="X3545" s="197" t="str">
        <f t="shared" si="574"/>
        <v>Blank</v>
      </c>
      <c r="Y3545" s="197" t="str">
        <f t="shared" si="575"/>
        <v>Blank</v>
      </c>
      <c r="Z3545" s="197" t="str">
        <f t="shared" si="576"/>
        <v>Blank</v>
      </c>
      <c r="AA3545" s="223" t="str" cm="1">
        <f t="array" ref="AA3545">_xlfn.IFS(ISTEXT('3 Model Input'!F$70),"Missing",ISTEXT('3 Model Input'!I$70),"Missing",ISNUMBER('3 Model Input'!K$70),'3 Model Input'!K$70*P3545)</f>
        <v>Missing</v>
      </c>
      <c r="AB3545" s="89"/>
      <c r="AC3545" s="227" t="str" cm="1">
        <f t="array" ref="AC3545">IF(D3545=0,"Blank",_xlfn.IFS('3 Model Input'!E$61=1,(V3545*G3545)/T3545,'3 Model Input'!E$61=2,(W3545*G3545)/T3545,'3 Model Input'!E$61=3,(X3545*G3545)/T3545,'3 Model Input'!E$61=4,(Y3545*G3545)/T3545,'3 Model Input'!E$61=5,(Z3545*G3545)/T3545, ISTEXT('3 Model Input'!E$61),"Missing",'3 Model Input'!E$61=6,(AA3545*G3545)/T3545))</f>
        <v>Blank</v>
      </c>
      <c r="AD3545" s="202" t="str">
        <f t="shared" si="577"/>
        <v>Blank</v>
      </c>
      <c r="AE3545" s="202" t="str">
        <f t="shared" si="578"/>
        <v>Blank</v>
      </c>
      <c r="AF3545" s="217" t="str">
        <f t="shared" si="579"/>
        <v>Blank</v>
      </c>
      <c r="AG3545" s="9" t="str" cm="1">
        <f t="array" ref="AG3545">_xlfn.IFS(ISNUMBER(AC3545), "", ISNUMBER(SEARCH("Blank", AC3545)), "", ISERROR(AC3545), "Bad input on tab 3")</f>
        <v/>
      </c>
    </row>
    <row r="3546" spans="2:33" ht="15" customHeight="1" x14ac:dyDescent="0.75">
      <c r="B3546" s="205" t="str">
        <f>'5 Driver Data'!B3546</f>
        <v>3538</v>
      </c>
      <c r="C3546" s="193">
        <f>'5 Driver Data'!C3546</f>
        <v>0</v>
      </c>
      <c r="D3546" s="192">
        <f>'5 Driver Data'!D3546</f>
        <v>0</v>
      </c>
      <c r="E3546" s="191">
        <f>'5 Driver Data'!E3546</f>
        <v>0</v>
      </c>
      <c r="F3546" s="191">
        <f>'5 Driver Data'!F3546</f>
        <v>0</v>
      </c>
      <c r="G3546" s="191">
        <f>'5 Driver Data'!G3546</f>
        <v>0</v>
      </c>
      <c r="H3546" s="191">
        <f>'5 Driver Data'!H3546</f>
        <v>0</v>
      </c>
      <c r="I3546" s="191">
        <f>'5 Driver Data'!I3546</f>
        <v>0</v>
      </c>
      <c r="J3546" s="191">
        <f>'5 Driver Data'!J3546</f>
        <v>0</v>
      </c>
      <c r="K3546" s="206">
        <f>'5 Driver Data'!K3546</f>
        <v>0</v>
      </c>
      <c r="L3546" s="1"/>
      <c r="M3546" s="216" t="str">
        <f>IF(D3546=0,"Blank",'3 Model Input'!E$44*'3 Model Input'!E$45)</f>
        <v>Blank</v>
      </c>
      <c r="N3546" s="197" t="str">
        <f t="shared" si="570"/>
        <v>Blank</v>
      </c>
      <c r="O3546" s="197" t="str">
        <f>IF(D3546=0,"Blank",'3 Model Input'!E$49*(1-'3 Model Input'!E$51))</f>
        <v>Blank</v>
      </c>
      <c r="P3546" s="197" t="str">
        <f t="shared" si="571"/>
        <v>Blank</v>
      </c>
      <c r="Q3546" s="197" t="str">
        <f>IF(D3546=0,"Blank",IF(D3546="BEV",E3546*(1-'3 Model Input'!E$54), E3546))</f>
        <v>Blank</v>
      </c>
      <c r="R3546" s="198" t="str">
        <f>IF(D3546=0,"Blank",IF(D3546="PHEV",F3546/G3546,F3546*(1-'3 Model Input'!E$54)/G3546))</f>
        <v>Blank</v>
      </c>
      <c r="S3546" s="198" t="str">
        <f>IF(D3546=0,"Blank",IF(D3546="PHEV",MIN(M3546,E3546),MIN(M3546,(E3546*(1-'3 Model Input'!E$54)))))</f>
        <v>Blank</v>
      </c>
      <c r="T3546" s="217" t="str">
        <f t="shared" si="572"/>
        <v>Blank</v>
      </c>
      <c r="U3546" s="89"/>
      <c r="V3546" s="216" t="str">
        <f>IF(D3546=0,"Blank",P3546*'3 Model Input'!E$50)</f>
        <v>Blank</v>
      </c>
      <c r="W3546" s="197" t="str">
        <f t="shared" si="573"/>
        <v>Blank</v>
      </c>
      <c r="X3546" s="197" t="str">
        <f t="shared" si="574"/>
        <v>Blank</v>
      </c>
      <c r="Y3546" s="197" t="str">
        <f t="shared" si="575"/>
        <v>Blank</v>
      </c>
      <c r="Z3546" s="197" t="str">
        <f t="shared" si="576"/>
        <v>Blank</v>
      </c>
      <c r="AA3546" s="223" t="str" cm="1">
        <f t="array" ref="AA3546">_xlfn.IFS(ISTEXT('3 Model Input'!F$70),"Missing",ISTEXT('3 Model Input'!I$70),"Missing",ISNUMBER('3 Model Input'!K$70),'3 Model Input'!K$70*P3546)</f>
        <v>Missing</v>
      </c>
      <c r="AB3546" s="89"/>
      <c r="AC3546" s="227" t="str" cm="1">
        <f t="array" ref="AC3546">IF(D3546=0,"Blank",_xlfn.IFS('3 Model Input'!E$61=1,(V3546*G3546)/T3546,'3 Model Input'!E$61=2,(W3546*G3546)/T3546,'3 Model Input'!E$61=3,(X3546*G3546)/T3546,'3 Model Input'!E$61=4,(Y3546*G3546)/T3546,'3 Model Input'!E$61=5,(Z3546*G3546)/T3546, ISTEXT('3 Model Input'!E$61),"Missing",'3 Model Input'!E$61=6,(AA3546*G3546)/T3546))</f>
        <v>Blank</v>
      </c>
      <c r="AD3546" s="202" t="str">
        <f t="shared" si="577"/>
        <v>Blank</v>
      </c>
      <c r="AE3546" s="202" t="str">
        <f t="shared" si="578"/>
        <v>Blank</v>
      </c>
      <c r="AF3546" s="217" t="str">
        <f t="shared" si="579"/>
        <v>Blank</v>
      </c>
      <c r="AG3546" s="9" t="str" cm="1">
        <f t="array" ref="AG3546">_xlfn.IFS(ISNUMBER(AC3546), "", ISNUMBER(SEARCH("Blank", AC3546)), "", ISERROR(AC3546), "Bad input on tab 3")</f>
        <v/>
      </c>
    </row>
    <row r="3547" spans="2:33" ht="15" customHeight="1" x14ac:dyDescent="0.75">
      <c r="B3547" s="205" t="str">
        <f>'5 Driver Data'!B3547</f>
        <v>3539</v>
      </c>
      <c r="C3547" s="193">
        <f>'5 Driver Data'!C3547</f>
        <v>0</v>
      </c>
      <c r="D3547" s="192">
        <f>'5 Driver Data'!D3547</f>
        <v>0</v>
      </c>
      <c r="E3547" s="191">
        <f>'5 Driver Data'!E3547</f>
        <v>0</v>
      </c>
      <c r="F3547" s="191">
        <f>'5 Driver Data'!F3547</f>
        <v>0</v>
      </c>
      <c r="G3547" s="191">
        <f>'5 Driver Data'!G3547</f>
        <v>0</v>
      </c>
      <c r="H3547" s="191">
        <f>'5 Driver Data'!H3547</f>
        <v>0</v>
      </c>
      <c r="I3547" s="191">
        <f>'5 Driver Data'!I3547</f>
        <v>0</v>
      </c>
      <c r="J3547" s="191">
        <f>'5 Driver Data'!J3547</f>
        <v>0</v>
      </c>
      <c r="K3547" s="206">
        <f>'5 Driver Data'!K3547</f>
        <v>0</v>
      </c>
      <c r="L3547" s="1"/>
      <c r="M3547" s="216" t="str">
        <f>IF(D3547=0,"Blank",'3 Model Input'!E$44*'3 Model Input'!E$45)</f>
        <v>Blank</v>
      </c>
      <c r="N3547" s="197" t="str">
        <f t="shared" si="570"/>
        <v>Blank</v>
      </c>
      <c r="O3547" s="197" t="str">
        <f>IF(D3547=0,"Blank",'3 Model Input'!E$49*(1-'3 Model Input'!E$51))</f>
        <v>Blank</v>
      </c>
      <c r="P3547" s="197" t="str">
        <f t="shared" si="571"/>
        <v>Blank</v>
      </c>
      <c r="Q3547" s="197" t="str">
        <f>IF(D3547=0,"Blank",IF(D3547="BEV",E3547*(1-'3 Model Input'!E$54), E3547))</f>
        <v>Blank</v>
      </c>
      <c r="R3547" s="198" t="str">
        <f>IF(D3547=0,"Blank",IF(D3547="PHEV",F3547/G3547,F3547*(1-'3 Model Input'!E$54)/G3547))</f>
        <v>Blank</v>
      </c>
      <c r="S3547" s="198" t="str">
        <f>IF(D3547=0,"Blank",IF(D3547="PHEV",MIN(M3547,E3547),MIN(M3547,(E3547*(1-'3 Model Input'!E$54)))))</f>
        <v>Blank</v>
      </c>
      <c r="T3547" s="217" t="str">
        <f t="shared" si="572"/>
        <v>Blank</v>
      </c>
      <c r="U3547" s="89"/>
      <c r="V3547" s="216" t="str">
        <f>IF(D3547=0,"Blank",P3547*'3 Model Input'!E$50)</f>
        <v>Blank</v>
      </c>
      <c r="W3547" s="197" t="str">
        <f t="shared" si="573"/>
        <v>Blank</v>
      </c>
      <c r="X3547" s="197" t="str">
        <f t="shared" si="574"/>
        <v>Blank</v>
      </c>
      <c r="Y3547" s="197" t="str">
        <f t="shared" si="575"/>
        <v>Blank</v>
      </c>
      <c r="Z3547" s="197" t="str">
        <f t="shared" si="576"/>
        <v>Blank</v>
      </c>
      <c r="AA3547" s="223" t="str" cm="1">
        <f t="array" ref="AA3547">_xlfn.IFS(ISTEXT('3 Model Input'!F$70),"Missing",ISTEXT('3 Model Input'!I$70),"Missing",ISNUMBER('3 Model Input'!K$70),'3 Model Input'!K$70*P3547)</f>
        <v>Missing</v>
      </c>
      <c r="AB3547" s="89"/>
      <c r="AC3547" s="227" t="str" cm="1">
        <f t="array" ref="AC3547">IF(D3547=0,"Blank",_xlfn.IFS('3 Model Input'!E$61=1,(V3547*G3547)/T3547,'3 Model Input'!E$61=2,(W3547*G3547)/T3547,'3 Model Input'!E$61=3,(X3547*G3547)/T3547,'3 Model Input'!E$61=4,(Y3547*G3547)/T3547,'3 Model Input'!E$61=5,(Z3547*G3547)/T3547, ISTEXT('3 Model Input'!E$61),"Missing",'3 Model Input'!E$61=6,(AA3547*G3547)/T3547))</f>
        <v>Blank</v>
      </c>
      <c r="AD3547" s="202" t="str">
        <f t="shared" si="577"/>
        <v>Blank</v>
      </c>
      <c r="AE3547" s="202" t="str">
        <f t="shared" si="578"/>
        <v>Blank</v>
      </c>
      <c r="AF3547" s="217" t="str">
        <f t="shared" si="579"/>
        <v>Blank</v>
      </c>
      <c r="AG3547" s="9" t="str" cm="1">
        <f t="array" ref="AG3547">_xlfn.IFS(ISNUMBER(AC3547), "", ISNUMBER(SEARCH("Blank", AC3547)), "", ISERROR(AC3547), "Bad input on tab 3")</f>
        <v/>
      </c>
    </row>
    <row r="3548" spans="2:33" ht="15" customHeight="1" x14ac:dyDescent="0.75">
      <c r="B3548" s="205" t="str">
        <f>'5 Driver Data'!B3548</f>
        <v>3540</v>
      </c>
      <c r="C3548" s="193">
        <f>'5 Driver Data'!C3548</f>
        <v>0</v>
      </c>
      <c r="D3548" s="192">
        <f>'5 Driver Data'!D3548</f>
        <v>0</v>
      </c>
      <c r="E3548" s="191">
        <f>'5 Driver Data'!E3548</f>
        <v>0</v>
      </c>
      <c r="F3548" s="191">
        <f>'5 Driver Data'!F3548</f>
        <v>0</v>
      </c>
      <c r="G3548" s="191">
        <f>'5 Driver Data'!G3548</f>
        <v>0</v>
      </c>
      <c r="H3548" s="191">
        <f>'5 Driver Data'!H3548</f>
        <v>0</v>
      </c>
      <c r="I3548" s="191">
        <f>'5 Driver Data'!I3548</f>
        <v>0</v>
      </c>
      <c r="J3548" s="191">
        <f>'5 Driver Data'!J3548</f>
        <v>0</v>
      </c>
      <c r="K3548" s="206">
        <f>'5 Driver Data'!K3548</f>
        <v>0</v>
      </c>
      <c r="L3548" s="1"/>
      <c r="M3548" s="216" t="str">
        <f>IF(D3548=0,"Blank",'3 Model Input'!E$44*'3 Model Input'!E$45)</f>
        <v>Blank</v>
      </c>
      <c r="N3548" s="197" t="str">
        <f t="shared" si="570"/>
        <v>Blank</v>
      </c>
      <c r="O3548" s="197" t="str">
        <f>IF(D3548=0,"Blank",'3 Model Input'!E$49*(1-'3 Model Input'!E$51))</f>
        <v>Blank</v>
      </c>
      <c r="P3548" s="197" t="str">
        <f t="shared" si="571"/>
        <v>Blank</v>
      </c>
      <c r="Q3548" s="197" t="str">
        <f>IF(D3548=0,"Blank",IF(D3548="BEV",E3548*(1-'3 Model Input'!E$54), E3548))</f>
        <v>Blank</v>
      </c>
      <c r="R3548" s="198" t="str">
        <f>IF(D3548=0,"Blank",IF(D3548="PHEV",F3548/G3548,F3548*(1-'3 Model Input'!E$54)/G3548))</f>
        <v>Blank</v>
      </c>
      <c r="S3548" s="198" t="str">
        <f>IF(D3548=0,"Blank",IF(D3548="PHEV",MIN(M3548,E3548),MIN(M3548,(E3548*(1-'3 Model Input'!E$54)))))</f>
        <v>Blank</v>
      </c>
      <c r="T3548" s="217" t="str">
        <f t="shared" si="572"/>
        <v>Blank</v>
      </c>
      <c r="U3548" s="89"/>
      <c r="V3548" s="216" t="str">
        <f>IF(D3548=0,"Blank",P3548*'3 Model Input'!E$50)</f>
        <v>Blank</v>
      </c>
      <c r="W3548" s="197" t="str">
        <f t="shared" si="573"/>
        <v>Blank</v>
      </c>
      <c r="X3548" s="197" t="str">
        <f t="shared" si="574"/>
        <v>Blank</v>
      </c>
      <c r="Y3548" s="197" t="str">
        <f t="shared" si="575"/>
        <v>Blank</v>
      </c>
      <c r="Z3548" s="197" t="str">
        <f t="shared" si="576"/>
        <v>Blank</v>
      </c>
      <c r="AA3548" s="223" t="str" cm="1">
        <f t="array" ref="AA3548">_xlfn.IFS(ISTEXT('3 Model Input'!F$70),"Missing",ISTEXT('3 Model Input'!I$70),"Missing",ISNUMBER('3 Model Input'!K$70),'3 Model Input'!K$70*P3548)</f>
        <v>Missing</v>
      </c>
      <c r="AB3548" s="89"/>
      <c r="AC3548" s="227" t="str" cm="1">
        <f t="array" ref="AC3548">IF(D3548=0,"Blank",_xlfn.IFS('3 Model Input'!E$61=1,(V3548*G3548)/T3548,'3 Model Input'!E$61=2,(W3548*G3548)/T3548,'3 Model Input'!E$61=3,(X3548*G3548)/T3548,'3 Model Input'!E$61=4,(Y3548*G3548)/T3548,'3 Model Input'!E$61=5,(Z3548*G3548)/T3548, ISTEXT('3 Model Input'!E$61),"Missing",'3 Model Input'!E$61=6,(AA3548*G3548)/T3548))</f>
        <v>Blank</v>
      </c>
      <c r="AD3548" s="202" t="str">
        <f t="shared" si="577"/>
        <v>Blank</v>
      </c>
      <c r="AE3548" s="202" t="str">
        <f t="shared" si="578"/>
        <v>Blank</v>
      </c>
      <c r="AF3548" s="217" t="str">
        <f t="shared" si="579"/>
        <v>Blank</v>
      </c>
      <c r="AG3548" s="9" t="str" cm="1">
        <f t="array" ref="AG3548">_xlfn.IFS(ISNUMBER(AC3548), "", ISNUMBER(SEARCH("Blank", AC3548)), "", ISERROR(AC3548), "Bad input on tab 3")</f>
        <v/>
      </c>
    </row>
    <row r="3549" spans="2:33" ht="15" customHeight="1" x14ac:dyDescent="0.75">
      <c r="B3549" s="205" t="str">
        <f>'5 Driver Data'!B3549</f>
        <v>3541</v>
      </c>
      <c r="C3549" s="193">
        <f>'5 Driver Data'!C3549</f>
        <v>0</v>
      </c>
      <c r="D3549" s="192">
        <f>'5 Driver Data'!D3549</f>
        <v>0</v>
      </c>
      <c r="E3549" s="191">
        <f>'5 Driver Data'!E3549</f>
        <v>0</v>
      </c>
      <c r="F3549" s="191">
        <f>'5 Driver Data'!F3549</f>
        <v>0</v>
      </c>
      <c r="G3549" s="191">
        <f>'5 Driver Data'!G3549</f>
        <v>0</v>
      </c>
      <c r="H3549" s="191">
        <f>'5 Driver Data'!H3549</f>
        <v>0</v>
      </c>
      <c r="I3549" s="191">
        <f>'5 Driver Data'!I3549</f>
        <v>0</v>
      </c>
      <c r="J3549" s="191">
        <f>'5 Driver Data'!J3549</f>
        <v>0</v>
      </c>
      <c r="K3549" s="206">
        <f>'5 Driver Data'!K3549</f>
        <v>0</v>
      </c>
      <c r="L3549" s="1"/>
      <c r="M3549" s="216" t="str">
        <f>IF(D3549=0,"Blank",'3 Model Input'!E$44*'3 Model Input'!E$45)</f>
        <v>Blank</v>
      </c>
      <c r="N3549" s="197" t="str">
        <f t="shared" si="570"/>
        <v>Blank</v>
      </c>
      <c r="O3549" s="197" t="str">
        <f>IF(D3549=0,"Blank",'3 Model Input'!E$49*(1-'3 Model Input'!E$51))</f>
        <v>Blank</v>
      </c>
      <c r="P3549" s="197" t="str">
        <f t="shared" si="571"/>
        <v>Blank</v>
      </c>
      <c r="Q3549" s="197" t="str">
        <f>IF(D3549=0,"Blank",IF(D3549="BEV",E3549*(1-'3 Model Input'!E$54), E3549))</f>
        <v>Blank</v>
      </c>
      <c r="R3549" s="198" t="str">
        <f>IF(D3549=0,"Blank",IF(D3549="PHEV",F3549/G3549,F3549*(1-'3 Model Input'!E$54)/G3549))</f>
        <v>Blank</v>
      </c>
      <c r="S3549" s="198" t="str">
        <f>IF(D3549=0,"Blank",IF(D3549="PHEV",MIN(M3549,E3549),MIN(M3549,(E3549*(1-'3 Model Input'!E$54)))))</f>
        <v>Blank</v>
      </c>
      <c r="T3549" s="217" t="str">
        <f t="shared" si="572"/>
        <v>Blank</v>
      </c>
      <c r="U3549" s="89"/>
      <c r="V3549" s="216" t="str">
        <f>IF(D3549=0,"Blank",P3549*'3 Model Input'!E$50)</f>
        <v>Blank</v>
      </c>
      <c r="W3549" s="197" t="str">
        <f t="shared" si="573"/>
        <v>Blank</v>
      </c>
      <c r="X3549" s="197" t="str">
        <f t="shared" si="574"/>
        <v>Blank</v>
      </c>
      <c r="Y3549" s="197" t="str">
        <f t="shared" si="575"/>
        <v>Blank</v>
      </c>
      <c r="Z3549" s="197" t="str">
        <f t="shared" si="576"/>
        <v>Blank</v>
      </c>
      <c r="AA3549" s="223" t="str" cm="1">
        <f t="array" ref="AA3549">_xlfn.IFS(ISTEXT('3 Model Input'!F$70),"Missing",ISTEXT('3 Model Input'!I$70),"Missing",ISNUMBER('3 Model Input'!K$70),'3 Model Input'!K$70*P3549)</f>
        <v>Missing</v>
      </c>
      <c r="AB3549" s="89"/>
      <c r="AC3549" s="227" t="str" cm="1">
        <f t="array" ref="AC3549">IF(D3549=0,"Blank",_xlfn.IFS('3 Model Input'!E$61=1,(V3549*G3549)/T3549,'3 Model Input'!E$61=2,(W3549*G3549)/T3549,'3 Model Input'!E$61=3,(X3549*G3549)/T3549,'3 Model Input'!E$61=4,(Y3549*G3549)/T3549,'3 Model Input'!E$61=5,(Z3549*G3549)/T3549, ISTEXT('3 Model Input'!E$61),"Missing",'3 Model Input'!E$61=6,(AA3549*G3549)/T3549))</f>
        <v>Blank</v>
      </c>
      <c r="AD3549" s="202" t="str">
        <f t="shared" si="577"/>
        <v>Blank</v>
      </c>
      <c r="AE3549" s="202" t="str">
        <f t="shared" si="578"/>
        <v>Blank</v>
      </c>
      <c r="AF3549" s="217" t="str">
        <f t="shared" si="579"/>
        <v>Blank</v>
      </c>
      <c r="AG3549" s="9" t="str" cm="1">
        <f t="array" ref="AG3549">_xlfn.IFS(ISNUMBER(AC3549), "", ISNUMBER(SEARCH("Blank", AC3549)), "", ISERROR(AC3549), "Bad input on tab 3")</f>
        <v/>
      </c>
    </row>
    <row r="3550" spans="2:33" ht="15" customHeight="1" x14ac:dyDescent="0.75">
      <c r="B3550" s="205" t="str">
        <f>'5 Driver Data'!B3550</f>
        <v>3542</v>
      </c>
      <c r="C3550" s="193">
        <f>'5 Driver Data'!C3550</f>
        <v>0</v>
      </c>
      <c r="D3550" s="192">
        <f>'5 Driver Data'!D3550</f>
        <v>0</v>
      </c>
      <c r="E3550" s="191">
        <f>'5 Driver Data'!E3550</f>
        <v>0</v>
      </c>
      <c r="F3550" s="191">
        <f>'5 Driver Data'!F3550</f>
        <v>0</v>
      </c>
      <c r="G3550" s="191">
        <f>'5 Driver Data'!G3550</f>
        <v>0</v>
      </c>
      <c r="H3550" s="191">
        <f>'5 Driver Data'!H3550</f>
        <v>0</v>
      </c>
      <c r="I3550" s="191">
        <f>'5 Driver Data'!I3550</f>
        <v>0</v>
      </c>
      <c r="J3550" s="191">
        <f>'5 Driver Data'!J3550</f>
        <v>0</v>
      </c>
      <c r="K3550" s="206">
        <f>'5 Driver Data'!K3550</f>
        <v>0</v>
      </c>
      <c r="L3550" s="1"/>
      <c r="M3550" s="216" t="str">
        <f>IF(D3550=0,"Blank",'3 Model Input'!E$44*'3 Model Input'!E$45)</f>
        <v>Blank</v>
      </c>
      <c r="N3550" s="197" t="str">
        <f t="shared" si="570"/>
        <v>Blank</v>
      </c>
      <c r="O3550" s="197" t="str">
        <f>IF(D3550=0,"Blank",'3 Model Input'!E$49*(1-'3 Model Input'!E$51))</f>
        <v>Blank</v>
      </c>
      <c r="P3550" s="197" t="str">
        <f t="shared" si="571"/>
        <v>Blank</v>
      </c>
      <c r="Q3550" s="197" t="str">
        <f>IF(D3550=0,"Blank",IF(D3550="BEV",E3550*(1-'3 Model Input'!E$54), E3550))</f>
        <v>Blank</v>
      </c>
      <c r="R3550" s="198" t="str">
        <f>IF(D3550=0,"Blank",IF(D3550="PHEV",F3550/G3550,F3550*(1-'3 Model Input'!E$54)/G3550))</f>
        <v>Blank</v>
      </c>
      <c r="S3550" s="198" t="str">
        <f>IF(D3550=0,"Blank",IF(D3550="PHEV",MIN(M3550,E3550),MIN(M3550,(E3550*(1-'3 Model Input'!E$54)))))</f>
        <v>Blank</v>
      </c>
      <c r="T3550" s="217" t="str">
        <f t="shared" si="572"/>
        <v>Blank</v>
      </c>
      <c r="U3550" s="89"/>
      <c r="V3550" s="216" t="str">
        <f>IF(D3550=0,"Blank",P3550*'3 Model Input'!E$50)</f>
        <v>Blank</v>
      </c>
      <c r="W3550" s="197" t="str">
        <f t="shared" si="573"/>
        <v>Blank</v>
      </c>
      <c r="X3550" s="197" t="str">
        <f t="shared" si="574"/>
        <v>Blank</v>
      </c>
      <c r="Y3550" s="197" t="str">
        <f t="shared" si="575"/>
        <v>Blank</v>
      </c>
      <c r="Z3550" s="197" t="str">
        <f t="shared" si="576"/>
        <v>Blank</v>
      </c>
      <c r="AA3550" s="223" t="str" cm="1">
        <f t="array" ref="AA3550">_xlfn.IFS(ISTEXT('3 Model Input'!F$70),"Missing",ISTEXT('3 Model Input'!I$70),"Missing",ISNUMBER('3 Model Input'!K$70),'3 Model Input'!K$70*P3550)</f>
        <v>Missing</v>
      </c>
      <c r="AB3550" s="89"/>
      <c r="AC3550" s="227" t="str" cm="1">
        <f t="array" ref="AC3550">IF(D3550=0,"Blank",_xlfn.IFS('3 Model Input'!E$61=1,(V3550*G3550)/T3550,'3 Model Input'!E$61=2,(W3550*G3550)/T3550,'3 Model Input'!E$61=3,(X3550*G3550)/T3550,'3 Model Input'!E$61=4,(Y3550*G3550)/T3550,'3 Model Input'!E$61=5,(Z3550*G3550)/T3550, ISTEXT('3 Model Input'!E$61),"Missing",'3 Model Input'!E$61=6,(AA3550*G3550)/T3550))</f>
        <v>Blank</v>
      </c>
      <c r="AD3550" s="202" t="str">
        <f t="shared" si="577"/>
        <v>Blank</v>
      </c>
      <c r="AE3550" s="202" t="str">
        <f t="shared" si="578"/>
        <v>Blank</v>
      </c>
      <c r="AF3550" s="217" t="str">
        <f t="shared" si="579"/>
        <v>Blank</v>
      </c>
      <c r="AG3550" s="9" t="str" cm="1">
        <f t="array" ref="AG3550">_xlfn.IFS(ISNUMBER(AC3550), "", ISNUMBER(SEARCH("Blank", AC3550)), "", ISERROR(AC3550), "Bad input on tab 3")</f>
        <v/>
      </c>
    </row>
    <row r="3551" spans="2:33" ht="15" customHeight="1" x14ac:dyDescent="0.75">
      <c r="B3551" s="205" t="str">
        <f>'5 Driver Data'!B3551</f>
        <v>3543</v>
      </c>
      <c r="C3551" s="193">
        <f>'5 Driver Data'!C3551</f>
        <v>0</v>
      </c>
      <c r="D3551" s="192">
        <f>'5 Driver Data'!D3551</f>
        <v>0</v>
      </c>
      <c r="E3551" s="191">
        <f>'5 Driver Data'!E3551</f>
        <v>0</v>
      </c>
      <c r="F3551" s="191">
        <f>'5 Driver Data'!F3551</f>
        <v>0</v>
      </c>
      <c r="G3551" s="191">
        <f>'5 Driver Data'!G3551</f>
        <v>0</v>
      </c>
      <c r="H3551" s="191">
        <f>'5 Driver Data'!H3551</f>
        <v>0</v>
      </c>
      <c r="I3551" s="191">
        <f>'5 Driver Data'!I3551</f>
        <v>0</v>
      </c>
      <c r="J3551" s="191">
        <f>'5 Driver Data'!J3551</f>
        <v>0</v>
      </c>
      <c r="K3551" s="206">
        <f>'5 Driver Data'!K3551</f>
        <v>0</v>
      </c>
      <c r="L3551" s="1"/>
      <c r="M3551" s="216" t="str">
        <f>IF(D3551=0,"Blank",'3 Model Input'!E$44*'3 Model Input'!E$45)</f>
        <v>Blank</v>
      </c>
      <c r="N3551" s="197" t="str">
        <f t="shared" si="570"/>
        <v>Blank</v>
      </c>
      <c r="O3551" s="197" t="str">
        <f>IF(D3551=0,"Blank",'3 Model Input'!E$49*(1-'3 Model Input'!E$51))</f>
        <v>Blank</v>
      </c>
      <c r="P3551" s="197" t="str">
        <f t="shared" si="571"/>
        <v>Blank</v>
      </c>
      <c r="Q3551" s="197" t="str">
        <f>IF(D3551=0,"Blank",IF(D3551="BEV",E3551*(1-'3 Model Input'!E$54), E3551))</f>
        <v>Blank</v>
      </c>
      <c r="R3551" s="198" t="str">
        <f>IF(D3551=0,"Blank",IF(D3551="PHEV",F3551/G3551,F3551*(1-'3 Model Input'!E$54)/G3551))</f>
        <v>Blank</v>
      </c>
      <c r="S3551" s="198" t="str">
        <f>IF(D3551=0,"Blank",IF(D3551="PHEV",MIN(M3551,E3551),MIN(M3551,(E3551*(1-'3 Model Input'!E$54)))))</f>
        <v>Blank</v>
      </c>
      <c r="T3551" s="217" t="str">
        <f t="shared" si="572"/>
        <v>Blank</v>
      </c>
      <c r="U3551" s="89"/>
      <c r="V3551" s="216" t="str">
        <f>IF(D3551=0,"Blank",P3551*'3 Model Input'!E$50)</f>
        <v>Blank</v>
      </c>
      <c r="W3551" s="197" t="str">
        <f t="shared" si="573"/>
        <v>Blank</v>
      </c>
      <c r="X3551" s="197" t="str">
        <f t="shared" si="574"/>
        <v>Blank</v>
      </c>
      <c r="Y3551" s="197" t="str">
        <f t="shared" si="575"/>
        <v>Blank</v>
      </c>
      <c r="Z3551" s="197" t="str">
        <f t="shared" si="576"/>
        <v>Blank</v>
      </c>
      <c r="AA3551" s="223" t="str" cm="1">
        <f t="array" ref="AA3551">_xlfn.IFS(ISTEXT('3 Model Input'!F$70),"Missing",ISTEXT('3 Model Input'!I$70),"Missing",ISNUMBER('3 Model Input'!K$70),'3 Model Input'!K$70*P3551)</f>
        <v>Missing</v>
      </c>
      <c r="AB3551" s="89"/>
      <c r="AC3551" s="227" t="str" cm="1">
        <f t="array" ref="AC3551">IF(D3551=0,"Blank",_xlfn.IFS('3 Model Input'!E$61=1,(V3551*G3551)/T3551,'3 Model Input'!E$61=2,(W3551*G3551)/T3551,'3 Model Input'!E$61=3,(X3551*G3551)/T3551,'3 Model Input'!E$61=4,(Y3551*G3551)/T3551,'3 Model Input'!E$61=5,(Z3551*G3551)/T3551, ISTEXT('3 Model Input'!E$61),"Missing",'3 Model Input'!E$61=6,(AA3551*G3551)/T3551))</f>
        <v>Blank</v>
      </c>
      <c r="AD3551" s="202" t="str">
        <f t="shared" si="577"/>
        <v>Blank</v>
      </c>
      <c r="AE3551" s="202" t="str">
        <f t="shared" si="578"/>
        <v>Blank</v>
      </c>
      <c r="AF3551" s="217" t="str">
        <f t="shared" si="579"/>
        <v>Blank</v>
      </c>
      <c r="AG3551" s="9" t="str" cm="1">
        <f t="array" ref="AG3551">_xlfn.IFS(ISNUMBER(AC3551), "", ISNUMBER(SEARCH("Blank", AC3551)), "", ISERROR(AC3551), "Bad input on tab 3")</f>
        <v/>
      </c>
    </row>
    <row r="3552" spans="2:33" ht="15" customHeight="1" x14ac:dyDescent="0.75">
      <c r="B3552" s="205" t="str">
        <f>'5 Driver Data'!B3552</f>
        <v>3544</v>
      </c>
      <c r="C3552" s="193">
        <f>'5 Driver Data'!C3552</f>
        <v>0</v>
      </c>
      <c r="D3552" s="192">
        <f>'5 Driver Data'!D3552</f>
        <v>0</v>
      </c>
      <c r="E3552" s="191">
        <f>'5 Driver Data'!E3552</f>
        <v>0</v>
      </c>
      <c r="F3552" s="191">
        <f>'5 Driver Data'!F3552</f>
        <v>0</v>
      </c>
      <c r="G3552" s="191">
        <f>'5 Driver Data'!G3552</f>
        <v>0</v>
      </c>
      <c r="H3552" s="191">
        <f>'5 Driver Data'!H3552</f>
        <v>0</v>
      </c>
      <c r="I3552" s="191">
        <f>'5 Driver Data'!I3552</f>
        <v>0</v>
      </c>
      <c r="J3552" s="191">
        <f>'5 Driver Data'!J3552</f>
        <v>0</v>
      </c>
      <c r="K3552" s="206">
        <f>'5 Driver Data'!K3552</f>
        <v>0</v>
      </c>
      <c r="L3552" s="1"/>
      <c r="M3552" s="216" t="str">
        <f>IF(D3552=0,"Blank",'3 Model Input'!E$44*'3 Model Input'!E$45)</f>
        <v>Blank</v>
      </c>
      <c r="N3552" s="197" t="str">
        <f t="shared" si="570"/>
        <v>Blank</v>
      </c>
      <c r="O3552" s="197" t="str">
        <f>IF(D3552=0,"Blank",'3 Model Input'!E$49*(1-'3 Model Input'!E$51))</f>
        <v>Blank</v>
      </c>
      <c r="P3552" s="197" t="str">
        <f t="shared" si="571"/>
        <v>Blank</v>
      </c>
      <c r="Q3552" s="197" t="str">
        <f>IF(D3552=0,"Blank",IF(D3552="BEV",E3552*(1-'3 Model Input'!E$54), E3552))</f>
        <v>Blank</v>
      </c>
      <c r="R3552" s="198" t="str">
        <f>IF(D3552=0,"Blank",IF(D3552="PHEV",F3552/G3552,F3552*(1-'3 Model Input'!E$54)/G3552))</f>
        <v>Blank</v>
      </c>
      <c r="S3552" s="198" t="str">
        <f>IF(D3552=0,"Blank",IF(D3552="PHEV",MIN(M3552,E3552),MIN(M3552,(E3552*(1-'3 Model Input'!E$54)))))</f>
        <v>Blank</v>
      </c>
      <c r="T3552" s="217" t="str">
        <f t="shared" si="572"/>
        <v>Blank</v>
      </c>
      <c r="U3552" s="89"/>
      <c r="V3552" s="216" t="str">
        <f>IF(D3552=0,"Blank",P3552*'3 Model Input'!E$50)</f>
        <v>Blank</v>
      </c>
      <c r="W3552" s="197" t="str">
        <f t="shared" si="573"/>
        <v>Blank</v>
      </c>
      <c r="X3552" s="197" t="str">
        <f t="shared" si="574"/>
        <v>Blank</v>
      </c>
      <c r="Y3552" s="197" t="str">
        <f t="shared" si="575"/>
        <v>Blank</v>
      </c>
      <c r="Z3552" s="197" t="str">
        <f t="shared" si="576"/>
        <v>Blank</v>
      </c>
      <c r="AA3552" s="223" t="str" cm="1">
        <f t="array" ref="AA3552">_xlfn.IFS(ISTEXT('3 Model Input'!F$70),"Missing",ISTEXT('3 Model Input'!I$70),"Missing",ISNUMBER('3 Model Input'!K$70),'3 Model Input'!K$70*P3552)</f>
        <v>Missing</v>
      </c>
      <c r="AB3552" s="89"/>
      <c r="AC3552" s="227" t="str" cm="1">
        <f t="array" ref="AC3552">IF(D3552=0,"Blank",_xlfn.IFS('3 Model Input'!E$61=1,(V3552*G3552)/T3552,'3 Model Input'!E$61=2,(W3552*G3552)/T3552,'3 Model Input'!E$61=3,(X3552*G3552)/T3552,'3 Model Input'!E$61=4,(Y3552*G3552)/T3552,'3 Model Input'!E$61=5,(Z3552*G3552)/T3552, ISTEXT('3 Model Input'!E$61),"Missing",'3 Model Input'!E$61=6,(AA3552*G3552)/T3552))</f>
        <v>Blank</v>
      </c>
      <c r="AD3552" s="202" t="str">
        <f t="shared" si="577"/>
        <v>Blank</v>
      </c>
      <c r="AE3552" s="202" t="str">
        <f t="shared" si="578"/>
        <v>Blank</v>
      </c>
      <c r="AF3552" s="217" t="str">
        <f t="shared" si="579"/>
        <v>Blank</v>
      </c>
      <c r="AG3552" s="9" t="str" cm="1">
        <f t="array" ref="AG3552">_xlfn.IFS(ISNUMBER(AC3552), "", ISNUMBER(SEARCH("Blank", AC3552)), "", ISERROR(AC3552), "Bad input on tab 3")</f>
        <v/>
      </c>
    </row>
    <row r="3553" spans="2:33" ht="15" customHeight="1" x14ac:dyDescent="0.75">
      <c r="B3553" s="205" t="str">
        <f>'5 Driver Data'!B3553</f>
        <v>3545</v>
      </c>
      <c r="C3553" s="193">
        <f>'5 Driver Data'!C3553</f>
        <v>0</v>
      </c>
      <c r="D3553" s="192">
        <f>'5 Driver Data'!D3553</f>
        <v>0</v>
      </c>
      <c r="E3553" s="191">
        <f>'5 Driver Data'!E3553</f>
        <v>0</v>
      </c>
      <c r="F3553" s="191">
        <f>'5 Driver Data'!F3553</f>
        <v>0</v>
      </c>
      <c r="G3553" s="191">
        <f>'5 Driver Data'!G3553</f>
        <v>0</v>
      </c>
      <c r="H3553" s="191">
        <f>'5 Driver Data'!H3553</f>
        <v>0</v>
      </c>
      <c r="I3553" s="191">
        <f>'5 Driver Data'!I3553</f>
        <v>0</v>
      </c>
      <c r="J3553" s="191">
        <f>'5 Driver Data'!J3553</f>
        <v>0</v>
      </c>
      <c r="K3553" s="206">
        <f>'5 Driver Data'!K3553</f>
        <v>0</v>
      </c>
      <c r="L3553" s="1"/>
      <c r="M3553" s="216" t="str">
        <f>IF(D3553=0,"Blank",'3 Model Input'!E$44*'3 Model Input'!E$45)</f>
        <v>Blank</v>
      </c>
      <c r="N3553" s="197" t="str">
        <f t="shared" si="570"/>
        <v>Blank</v>
      </c>
      <c r="O3553" s="197" t="str">
        <f>IF(D3553=0,"Blank",'3 Model Input'!E$49*(1-'3 Model Input'!E$51))</f>
        <v>Blank</v>
      </c>
      <c r="P3553" s="197" t="str">
        <f t="shared" si="571"/>
        <v>Blank</v>
      </c>
      <c r="Q3553" s="197" t="str">
        <f>IF(D3553=0,"Blank",IF(D3553="BEV",E3553*(1-'3 Model Input'!E$54), E3553))</f>
        <v>Blank</v>
      </c>
      <c r="R3553" s="198" t="str">
        <f>IF(D3553=0,"Blank",IF(D3553="PHEV",F3553/G3553,F3553*(1-'3 Model Input'!E$54)/G3553))</f>
        <v>Blank</v>
      </c>
      <c r="S3553" s="198" t="str">
        <f>IF(D3553=0,"Blank",IF(D3553="PHEV",MIN(M3553,E3553),MIN(M3553,(E3553*(1-'3 Model Input'!E$54)))))</f>
        <v>Blank</v>
      </c>
      <c r="T3553" s="217" t="str">
        <f t="shared" si="572"/>
        <v>Blank</v>
      </c>
      <c r="U3553" s="89"/>
      <c r="V3553" s="216" t="str">
        <f>IF(D3553=0,"Blank",P3553*'3 Model Input'!E$50)</f>
        <v>Blank</v>
      </c>
      <c r="W3553" s="197" t="str">
        <f t="shared" si="573"/>
        <v>Blank</v>
      </c>
      <c r="X3553" s="197" t="str">
        <f t="shared" si="574"/>
        <v>Blank</v>
      </c>
      <c r="Y3553" s="197" t="str">
        <f t="shared" si="575"/>
        <v>Blank</v>
      </c>
      <c r="Z3553" s="197" t="str">
        <f t="shared" si="576"/>
        <v>Blank</v>
      </c>
      <c r="AA3553" s="223" t="str" cm="1">
        <f t="array" ref="AA3553">_xlfn.IFS(ISTEXT('3 Model Input'!F$70),"Missing",ISTEXT('3 Model Input'!I$70),"Missing",ISNUMBER('3 Model Input'!K$70),'3 Model Input'!K$70*P3553)</f>
        <v>Missing</v>
      </c>
      <c r="AB3553" s="89"/>
      <c r="AC3553" s="227" t="str" cm="1">
        <f t="array" ref="AC3553">IF(D3553=0,"Blank",_xlfn.IFS('3 Model Input'!E$61=1,(V3553*G3553)/T3553,'3 Model Input'!E$61=2,(W3553*G3553)/T3553,'3 Model Input'!E$61=3,(X3553*G3553)/T3553,'3 Model Input'!E$61=4,(Y3553*G3553)/T3553,'3 Model Input'!E$61=5,(Z3553*G3553)/T3553, ISTEXT('3 Model Input'!E$61),"Missing",'3 Model Input'!E$61=6,(AA3553*G3553)/T3553))</f>
        <v>Blank</v>
      </c>
      <c r="AD3553" s="202" t="str">
        <f t="shared" si="577"/>
        <v>Blank</v>
      </c>
      <c r="AE3553" s="202" t="str">
        <f t="shared" si="578"/>
        <v>Blank</v>
      </c>
      <c r="AF3553" s="217" t="str">
        <f t="shared" si="579"/>
        <v>Blank</v>
      </c>
      <c r="AG3553" s="9" t="str" cm="1">
        <f t="array" ref="AG3553">_xlfn.IFS(ISNUMBER(AC3553), "", ISNUMBER(SEARCH("Blank", AC3553)), "", ISERROR(AC3553), "Bad input on tab 3")</f>
        <v/>
      </c>
    </row>
    <row r="3554" spans="2:33" ht="15" customHeight="1" x14ac:dyDescent="0.75">
      <c r="B3554" s="205" t="str">
        <f>'5 Driver Data'!B3554</f>
        <v>3546</v>
      </c>
      <c r="C3554" s="193">
        <f>'5 Driver Data'!C3554</f>
        <v>0</v>
      </c>
      <c r="D3554" s="192">
        <f>'5 Driver Data'!D3554</f>
        <v>0</v>
      </c>
      <c r="E3554" s="191">
        <f>'5 Driver Data'!E3554</f>
        <v>0</v>
      </c>
      <c r="F3554" s="191">
        <f>'5 Driver Data'!F3554</f>
        <v>0</v>
      </c>
      <c r="G3554" s="191">
        <f>'5 Driver Data'!G3554</f>
        <v>0</v>
      </c>
      <c r="H3554" s="191">
        <f>'5 Driver Data'!H3554</f>
        <v>0</v>
      </c>
      <c r="I3554" s="191">
        <f>'5 Driver Data'!I3554</f>
        <v>0</v>
      </c>
      <c r="J3554" s="191">
        <f>'5 Driver Data'!J3554</f>
        <v>0</v>
      </c>
      <c r="K3554" s="206">
        <f>'5 Driver Data'!K3554</f>
        <v>0</v>
      </c>
      <c r="L3554" s="1"/>
      <c r="M3554" s="216" t="str">
        <f>IF(D3554=0,"Blank",'3 Model Input'!E$44*'3 Model Input'!E$45)</f>
        <v>Blank</v>
      </c>
      <c r="N3554" s="197" t="str">
        <f t="shared" si="570"/>
        <v>Blank</v>
      </c>
      <c r="O3554" s="197" t="str">
        <f>IF(D3554=0,"Blank",'3 Model Input'!E$49*(1-'3 Model Input'!E$51))</f>
        <v>Blank</v>
      </c>
      <c r="P3554" s="197" t="str">
        <f t="shared" si="571"/>
        <v>Blank</v>
      </c>
      <c r="Q3554" s="197" t="str">
        <f>IF(D3554=0,"Blank",IF(D3554="BEV",E3554*(1-'3 Model Input'!E$54), E3554))</f>
        <v>Blank</v>
      </c>
      <c r="R3554" s="198" t="str">
        <f>IF(D3554=0,"Blank",IF(D3554="PHEV",F3554/G3554,F3554*(1-'3 Model Input'!E$54)/G3554))</f>
        <v>Blank</v>
      </c>
      <c r="S3554" s="198" t="str">
        <f>IF(D3554=0,"Blank",IF(D3554="PHEV",MIN(M3554,E3554),MIN(M3554,(E3554*(1-'3 Model Input'!E$54)))))</f>
        <v>Blank</v>
      </c>
      <c r="T3554" s="217" t="str">
        <f t="shared" si="572"/>
        <v>Blank</v>
      </c>
      <c r="U3554" s="89"/>
      <c r="V3554" s="216" t="str">
        <f>IF(D3554=0,"Blank",P3554*'3 Model Input'!E$50)</f>
        <v>Blank</v>
      </c>
      <c r="W3554" s="197" t="str">
        <f t="shared" si="573"/>
        <v>Blank</v>
      </c>
      <c r="X3554" s="197" t="str">
        <f t="shared" si="574"/>
        <v>Blank</v>
      </c>
      <c r="Y3554" s="197" t="str">
        <f t="shared" si="575"/>
        <v>Blank</v>
      </c>
      <c r="Z3554" s="197" t="str">
        <f t="shared" si="576"/>
        <v>Blank</v>
      </c>
      <c r="AA3554" s="223" t="str" cm="1">
        <f t="array" ref="AA3554">_xlfn.IFS(ISTEXT('3 Model Input'!F$70),"Missing",ISTEXT('3 Model Input'!I$70),"Missing",ISNUMBER('3 Model Input'!K$70),'3 Model Input'!K$70*P3554)</f>
        <v>Missing</v>
      </c>
      <c r="AB3554" s="89"/>
      <c r="AC3554" s="227" t="str" cm="1">
        <f t="array" ref="AC3554">IF(D3554=0,"Blank",_xlfn.IFS('3 Model Input'!E$61=1,(V3554*G3554)/T3554,'3 Model Input'!E$61=2,(W3554*G3554)/T3554,'3 Model Input'!E$61=3,(X3554*G3554)/T3554,'3 Model Input'!E$61=4,(Y3554*G3554)/T3554,'3 Model Input'!E$61=5,(Z3554*G3554)/T3554, ISTEXT('3 Model Input'!E$61),"Missing",'3 Model Input'!E$61=6,(AA3554*G3554)/T3554))</f>
        <v>Blank</v>
      </c>
      <c r="AD3554" s="202" t="str">
        <f t="shared" si="577"/>
        <v>Blank</v>
      </c>
      <c r="AE3554" s="202" t="str">
        <f t="shared" si="578"/>
        <v>Blank</v>
      </c>
      <c r="AF3554" s="217" t="str">
        <f t="shared" si="579"/>
        <v>Blank</v>
      </c>
      <c r="AG3554" s="9" t="str" cm="1">
        <f t="array" ref="AG3554">_xlfn.IFS(ISNUMBER(AC3554), "", ISNUMBER(SEARCH("Blank", AC3554)), "", ISERROR(AC3554), "Bad input on tab 3")</f>
        <v/>
      </c>
    </row>
    <row r="3555" spans="2:33" ht="15" customHeight="1" x14ac:dyDescent="0.75">
      <c r="B3555" s="205" t="str">
        <f>'5 Driver Data'!B3555</f>
        <v>3547</v>
      </c>
      <c r="C3555" s="193">
        <f>'5 Driver Data'!C3555</f>
        <v>0</v>
      </c>
      <c r="D3555" s="192">
        <f>'5 Driver Data'!D3555</f>
        <v>0</v>
      </c>
      <c r="E3555" s="191">
        <f>'5 Driver Data'!E3555</f>
        <v>0</v>
      </c>
      <c r="F3555" s="191">
        <f>'5 Driver Data'!F3555</f>
        <v>0</v>
      </c>
      <c r="G3555" s="191">
        <f>'5 Driver Data'!G3555</f>
        <v>0</v>
      </c>
      <c r="H3555" s="191">
        <f>'5 Driver Data'!H3555</f>
        <v>0</v>
      </c>
      <c r="I3555" s="191">
        <f>'5 Driver Data'!I3555</f>
        <v>0</v>
      </c>
      <c r="J3555" s="191">
        <f>'5 Driver Data'!J3555</f>
        <v>0</v>
      </c>
      <c r="K3555" s="206">
        <f>'5 Driver Data'!K3555</f>
        <v>0</v>
      </c>
      <c r="L3555" s="1"/>
      <c r="M3555" s="216" t="str">
        <f>IF(D3555=0,"Blank",'3 Model Input'!E$44*'3 Model Input'!E$45)</f>
        <v>Blank</v>
      </c>
      <c r="N3555" s="197" t="str">
        <f t="shared" si="570"/>
        <v>Blank</v>
      </c>
      <c r="O3555" s="197" t="str">
        <f>IF(D3555=0,"Blank",'3 Model Input'!E$49*(1-'3 Model Input'!E$51))</f>
        <v>Blank</v>
      </c>
      <c r="P3555" s="197" t="str">
        <f t="shared" si="571"/>
        <v>Blank</v>
      </c>
      <c r="Q3555" s="197" t="str">
        <f>IF(D3555=0,"Blank",IF(D3555="BEV",E3555*(1-'3 Model Input'!E$54), E3555))</f>
        <v>Blank</v>
      </c>
      <c r="R3555" s="198" t="str">
        <f>IF(D3555=0,"Blank",IF(D3555="PHEV",F3555/G3555,F3555*(1-'3 Model Input'!E$54)/G3555))</f>
        <v>Blank</v>
      </c>
      <c r="S3555" s="198" t="str">
        <f>IF(D3555=0,"Blank",IF(D3555="PHEV",MIN(M3555,E3555),MIN(M3555,(E3555*(1-'3 Model Input'!E$54)))))</f>
        <v>Blank</v>
      </c>
      <c r="T3555" s="217" t="str">
        <f t="shared" si="572"/>
        <v>Blank</v>
      </c>
      <c r="U3555" s="89"/>
      <c r="V3555" s="216" t="str">
        <f>IF(D3555=0,"Blank",P3555*'3 Model Input'!E$50)</f>
        <v>Blank</v>
      </c>
      <c r="W3555" s="197" t="str">
        <f t="shared" si="573"/>
        <v>Blank</v>
      </c>
      <c r="X3555" s="197" t="str">
        <f t="shared" si="574"/>
        <v>Blank</v>
      </c>
      <c r="Y3555" s="197" t="str">
        <f t="shared" si="575"/>
        <v>Blank</v>
      </c>
      <c r="Z3555" s="197" t="str">
        <f t="shared" si="576"/>
        <v>Blank</v>
      </c>
      <c r="AA3555" s="223" t="str" cm="1">
        <f t="array" ref="AA3555">_xlfn.IFS(ISTEXT('3 Model Input'!F$70),"Missing",ISTEXT('3 Model Input'!I$70),"Missing",ISNUMBER('3 Model Input'!K$70),'3 Model Input'!K$70*P3555)</f>
        <v>Missing</v>
      </c>
      <c r="AB3555" s="89"/>
      <c r="AC3555" s="227" t="str" cm="1">
        <f t="array" ref="AC3555">IF(D3555=0,"Blank",_xlfn.IFS('3 Model Input'!E$61=1,(V3555*G3555)/T3555,'3 Model Input'!E$61=2,(W3555*G3555)/T3555,'3 Model Input'!E$61=3,(X3555*G3555)/T3555,'3 Model Input'!E$61=4,(Y3555*G3555)/T3555,'3 Model Input'!E$61=5,(Z3555*G3555)/T3555, ISTEXT('3 Model Input'!E$61),"Missing",'3 Model Input'!E$61=6,(AA3555*G3555)/T3555))</f>
        <v>Blank</v>
      </c>
      <c r="AD3555" s="202" t="str">
        <f t="shared" si="577"/>
        <v>Blank</v>
      </c>
      <c r="AE3555" s="202" t="str">
        <f t="shared" si="578"/>
        <v>Blank</v>
      </c>
      <c r="AF3555" s="217" t="str">
        <f t="shared" si="579"/>
        <v>Blank</v>
      </c>
      <c r="AG3555" s="9" t="str" cm="1">
        <f t="array" ref="AG3555">_xlfn.IFS(ISNUMBER(AC3555), "", ISNUMBER(SEARCH("Blank", AC3555)), "", ISERROR(AC3555), "Bad input on tab 3")</f>
        <v/>
      </c>
    </row>
    <row r="3556" spans="2:33" ht="15" customHeight="1" x14ac:dyDescent="0.75">
      <c r="B3556" s="205" t="str">
        <f>'5 Driver Data'!B3556</f>
        <v>3548</v>
      </c>
      <c r="C3556" s="193">
        <f>'5 Driver Data'!C3556</f>
        <v>0</v>
      </c>
      <c r="D3556" s="192">
        <f>'5 Driver Data'!D3556</f>
        <v>0</v>
      </c>
      <c r="E3556" s="191">
        <f>'5 Driver Data'!E3556</f>
        <v>0</v>
      </c>
      <c r="F3556" s="191">
        <f>'5 Driver Data'!F3556</f>
        <v>0</v>
      </c>
      <c r="G3556" s="191">
        <f>'5 Driver Data'!G3556</f>
        <v>0</v>
      </c>
      <c r="H3556" s="191">
        <f>'5 Driver Data'!H3556</f>
        <v>0</v>
      </c>
      <c r="I3556" s="191">
        <f>'5 Driver Data'!I3556</f>
        <v>0</v>
      </c>
      <c r="J3556" s="191">
        <f>'5 Driver Data'!J3556</f>
        <v>0</v>
      </c>
      <c r="K3556" s="206">
        <f>'5 Driver Data'!K3556</f>
        <v>0</v>
      </c>
      <c r="L3556" s="1"/>
      <c r="M3556" s="216" t="str">
        <f>IF(D3556=0,"Blank",'3 Model Input'!E$44*'3 Model Input'!E$45)</f>
        <v>Blank</v>
      </c>
      <c r="N3556" s="197" t="str">
        <f t="shared" si="570"/>
        <v>Blank</v>
      </c>
      <c r="O3556" s="197" t="str">
        <f>IF(D3556=0,"Blank",'3 Model Input'!E$49*(1-'3 Model Input'!E$51))</f>
        <v>Blank</v>
      </c>
      <c r="P3556" s="197" t="str">
        <f t="shared" si="571"/>
        <v>Blank</v>
      </c>
      <c r="Q3556" s="197" t="str">
        <f>IF(D3556=0,"Blank",IF(D3556="BEV",E3556*(1-'3 Model Input'!E$54), E3556))</f>
        <v>Blank</v>
      </c>
      <c r="R3556" s="198" t="str">
        <f>IF(D3556=0,"Blank",IF(D3556="PHEV",F3556/G3556,F3556*(1-'3 Model Input'!E$54)/G3556))</f>
        <v>Blank</v>
      </c>
      <c r="S3556" s="198" t="str">
        <f>IF(D3556=0,"Blank",IF(D3556="PHEV",MIN(M3556,E3556),MIN(M3556,(E3556*(1-'3 Model Input'!E$54)))))</f>
        <v>Blank</v>
      </c>
      <c r="T3556" s="217" t="str">
        <f t="shared" si="572"/>
        <v>Blank</v>
      </c>
      <c r="U3556" s="89"/>
      <c r="V3556" s="216" t="str">
        <f>IF(D3556=0,"Blank",P3556*'3 Model Input'!E$50)</f>
        <v>Blank</v>
      </c>
      <c r="W3556" s="197" t="str">
        <f t="shared" si="573"/>
        <v>Blank</v>
      </c>
      <c r="X3556" s="197" t="str">
        <f t="shared" si="574"/>
        <v>Blank</v>
      </c>
      <c r="Y3556" s="197" t="str">
        <f t="shared" si="575"/>
        <v>Blank</v>
      </c>
      <c r="Z3556" s="197" t="str">
        <f t="shared" si="576"/>
        <v>Blank</v>
      </c>
      <c r="AA3556" s="223" t="str" cm="1">
        <f t="array" ref="AA3556">_xlfn.IFS(ISTEXT('3 Model Input'!F$70),"Missing",ISTEXT('3 Model Input'!I$70),"Missing",ISNUMBER('3 Model Input'!K$70),'3 Model Input'!K$70*P3556)</f>
        <v>Missing</v>
      </c>
      <c r="AB3556" s="89"/>
      <c r="AC3556" s="227" t="str" cm="1">
        <f t="array" ref="AC3556">IF(D3556=0,"Blank",_xlfn.IFS('3 Model Input'!E$61=1,(V3556*G3556)/T3556,'3 Model Input'!E$61=2,(W3556*G3556)/T3556,'3 Model Input'!E$61=3,(X3556*G3556)/T3556,'3 Model Input'!E$61=4,(Y3556*G3556)/T3556,'3 Model Input'!E$61=5,(Z3556*G3556)/T3556, ISTEXT('3 Model Input'!E$61),"Missing",'3 Model Input'!E$61=6,(AA3556*G3556)/T3556))</f>
        <v>Blank</v>
      </c>
      <c r="AD3556" s="202" t="str">
        <f t="shared" si="577"/>
        <v>Blank</v>
      </c>
      <c r="AE3556" s="202" t="str">
        <f t="shared" si="578"/>
        <v>Blank</v>
      </c>
      <c r="AF3556" s="217" t="str">
        <f t="shared" si="579"/>
        <v>Blank</v>
      </c>
      <c r="AG3556" s="9" t="str" cm="1">
        <f t="array" ref="AG3556">_xlfn.IFS(ISNUMBER(AC3556), "", ISNUMBER(SEARCH("Blank", AC3556)), "", ISERROR(AC3556), "Bad input on tab 3")</f>
        <v/>
      </c>
    </row>
    <row r="3557" spans="2:33" ht="15" customHeight="1" x14ac:dyDescent="0.75">
      <c r="B3557" s="205" t="str">
        <f>'5 Driver Data'!B3557</f>
        <v>3549</v>
      </c>
      <c r="C3557" s="193">
        <f>'5 Driver Data'!C3557</f>
        <v>0</v>
      </c>
      <c r="D3557" s="192">
        <f>'5 Driver Data'!D3557</f>
        <v>0</v>
      </c>
      <c r="E3557" s="191">
        <f>'5 Driver Data'!E3557</f>
        <v>0</v>
      </c>
      <c r="F3557" s="191">
        <f>'5 Driver Data'!F3557</f>
        <v>0</v>
      </c>
      <c r="G3557" s="191">
        <f>'5 Driver Data'!G3557</f>
        <v>0</v>
      </c>
      <c r="H3557" s="191">
        <f>'5 Driver Data'!H3557</f>
        <v>0</v>
      </c>
      <c r="I3557" s="191">
        <f>'5 Driver Data'!I3557</f>
        <v>0</v>
      </c>
      <c r="J3557" s="191">
        <f>'5 Driver Data'!J3557</f>
        <v>0</v>
      </c>
      <c r="K3557" s="206">
        <f>'5 Driver Data'!K3557</f>
        <v>0</v>
      </c>
      <c r="L3557" s="1"/>
      <c r="M3557" s="216" t="str">
        <f>IF(D3557=0,"Blank",'3 Model Input'!E$44*'3 Model Input'!E$45)</f>
        <v>Blank</v>
      </c>
      <c r="N3557" s="197" t="str">
        <f t="shared" si="570"/>
        <v>Blank</v>
      </c>
      <c r="O3557" s="197" t="str">
        <f>IF(D3557=0,"Blank",'3 Model Input'!E$49*(1-'3 Model Input'!E$51))</f>
        <v>Blank</v>
      </c>
      <c r="P3557" s="197" t="str">
        <f t="shared" si="571"/>
        <v>Blank</v>
      </c>
      <c r="Q3557" s="197" t="str">
        <f>IF(D3557=0,"Blank",IF(D3557="BEV",E3557*(1-'3 Model Input'!E$54), E3557))</f>
        <v>Blank</v>
      </c>
      <c r="R3557" s="198" t="str">
        <f>IF(D3557=0,"Blank",IF(D3557="PHEV",F3557/G3557,F3557*(1-'3 Model Input'!E$54)/G3557))</f>
        <v>Blank</v>
      </c>
      <c r="S3557" s="198" t="str">
        <f>IF(D3557=0,"Blank",IF(D3557="PHEV",MIN(M3557,E3557),MIN(M3557,(E3557*(1-'3 Model Input'!E$54)))))</f>
        <v>Blank</v>
      </c>
      <c r="T3557" s="217" t="str">
        <f t="shared" si="572"/>
        <v>Blank</v>
      </c>
      <c r="U3557" s="89"/>
      <c r="V3557" s="216" t="str">
        <f>IF(D3557=0,"Blank",P3557*'3 Model Input'!E$50)</f>
        <v>Blank</v>
      </c>
      <c r="W3557" s="197" t="str">
        <f t="shared" si="573"/>
        <v>Blank</v>
      </c>
      <c r="X3557" s="197" t="str">
        <f t="shared" si="574"/>
        <v>Blank</v>
      </c>
      <c r="Y3557" s="197" t="str">
        <f t="shared" si="575"/>
        <v>Blank</v>
      </c>
      <c r="Z3557" s="197" t="str">
        <f t="shared" si="576"/>
        <v>Blank</v>
      </c>
      <c r="AA3557" s="223" t="str" cm="1">
        <f t="array" ref="AA3557">_xlfn.IFS(ISTEXT('3 Model Input'!F$70),"Missing",ISTEXT('3 Model Input'!I$70),"Missing",ISNUMBER('3 Model Input'!K$70),'3 Model Input'!K$70*P3557)</f>
        <v>Missing</v>
      </c>
      <c r="AB3557" s="89"/>
      <c r="AC3557" s="227" t="str" cm="1">
        <f t="array" ref="AC3557">IF(D3557=0,"Blank",_xlfn.IFS('3 Model Input'!E$61=1,(V3557*G3557)/T3557,'3 Model Input'!E$61=2,(W3557*G3557)/T3557,'3 Model Input'!E$61=3,(X3557*G3557)/T3557,'3 Model Input'!E$61=4,(Y3557*G3557)/T3557,'3 Model Input'!E$61=5,(Z3557*G3557)/T3557, ISTEXT('3 Model Input'!E$61),"Missing",'3 Model Input'!E$61=6,(AA3557*G3557)/T3557))</f>
        <v>Blank</v>
      </c>
      <c r="AD3557" s="202" t="str">
        <f t="shared" si="577"/>
        <v>Blank</v>
      </c>
      <c r="AE3557" s="202" t="str">
        <f t="shared" si="578"/>
        <v>Blank</v>
      </c>
      <c r="AF3557" s="217" t="str">
        <f t="shared" si="579"/>
        <v>Blank</v>
      </c>
      <c r="AG3557" s="9" t="str" cm="1">
        <f t="array" ref="AG3557">_xlfn.IFS(ISNUMBER(AC3557), "", ISNUMBER(SEARCH("Blank", AC3557)), "", ISERROR(AC3557), "Bad input on tab 3")</f>
        <v/>
      </c>
    </row>
    <row r="3558" spans="2:33" ht="15" customHeight="1" x14ac:dyDescent="0.75">
      <c r="B3558" s="205" t="str">
        <f>'5 Driver Data'!B3558</f>
        <v>3550</v>
      </c>
      <c r="C3558" s="193">
        <f>'5 Driver Data'!C3558</f>
        <v>0</v>
      </c>
      <c r="D3558" s="192">
        <f>'5 Driver Data'!D3558</f>
        <v>0</v>
      </c>
      <c r="E3558" s="191">
        <f>'5 Driver Data'!E3558</f>
        <v>0</v>
      </c>
      <c r="F3558" s="191">
        <f>'5 Driver Data'!F3558</f>
        <v>0</v>
      </c>
      <c r="G3558" s="191">
        <f>'5 Driver Data'!G3558</f>
        <v>0</v>
      </c>
      <c r="H3558" s="191">
        <f>'5 Driver Data'!H3558</f>
        <v>0</v>
      </c>
      <c r="I3558" s="191">
        <f>'5 Driver Data'!I3558</f>
        <v>0</v>
      </c>
      <c r="J3558" s="191">
        <f>'5 Driver Data'!J3558</f>
        <v>0</v>
      </c>
      <c r="K3558" s="206">
        <f>'5 Driver Data'!K3558</f>
        <v>0</v>
      </c>
      <c r="L3558" s="1"/>
      <c r="M3558" s="216" t="str">
        <f>IF(D3558=0,"Blank",'3 Model Input'!E$44*'3 Model Input'!E$45)</f>
        <v>Blank</v>
      </c>
      <c r="N3558" s="197" t="str">
        <f t="shared" si="570"/>
        <v>Blank</v>
      </c>
      <c r="O3558" s="197" t="str">
        <f>IF(D3558=0,"Blank",'3 Model Input'!E$49*(1-'3 Model Input'!E$51))</f>
        <v>Blank</v>
      </c>
      <c r="P3558" s="197" t="str">
        <f t="shared" si="571"/>
        <v>Blank</v>
      </c>
      <c r="Q3558" s="197" t="str">
        <f>IF(D3558=0,"Blank",IF(D3558="BEV",E3558*(1-'3 Model Input'!E$54), E3558))</f>
        <v>Blank</v>
      </c>
      <c r="R3558" s="198" t="str">
        <f>IF(D3558=0,"Blank",IF(D3558="PHEV",F3558/G3558,F3558*(1-'3 Model Input'!E$54)/G3558))</f>
        <v>Blank</v>
      </c>
      <c r="S3558" s="198" t="str">
        <f>IF(D3558=0,"Blank",IF(D3558="PHEV",MIN(M3558,E3558),MIN(M3558,(E3558*(1-'3 Model Input'!E$54)))))</f>
        <v>Blank</v>
      </c>
      <c r="T3558" s="217" t="str">
        <f t="shared" si="572"/>
        <v>Blank</v>
      </c>
      <c r="U3558" s="89"/>
      <c r="V3558" s="216" t="str">
        <f>IF(D3558=0,"Blank",P3558*'3 Model Input'!E$50)</f>
        <v>Blank</v>
      </c>
      <c r="W3558" s="197" t="str">
        <f t="shared" si="573"/>
        <v>Blank</v>
      </c>
      <c r="X3558" s="197" t="str">
        <f t="shared" si="574"/>
        <v>Blank</v>
      </c>
      <c r="Y3558" s="197" t="str">
        <f t="shared" si="575"/>
        <v>Blank</v>
      </c>
      <c r="Z3558" s="197" t="str">
        <f t="shared" si="576"/>
        <v>Blank</v>
      </c>
      <c r="AA3558" s="223" t="str" cm="1">
        <f t="array" ref="AA3558">_xlfn.IFS(ISTEXT('3 Model Input'!F$70),"Missing",ISTEXT('3 Model Input'!I$70),"Missing",ISNUMBER('3 Model Input'!K$70),'3 Model Input'!K$70*P3558)</f>
        <v>Missing</v>
      </c>
      <c r="AB3558" s="89"/>
      <c r="AC3558" s="227" t="str" cm="1">
        <f t="array" ref="AC3558">IF(D3558=0,"Blank",_xlfn.IFS('3 Model Input'!E$61=1,(V3558*G3558)/T3558,'3 Model Input'!E$61=2,(W3558*G3558)/T3558,'3 Model Input'!E$61=3,(X3558*G3558)/T3558,'3 Model Input'!E$61=4,(Y3558*G3558)/T3558,'3 Model Input'!E$61=5,(Z3558*G3558)/T3558, ISTEXT('3 Model Input'!E$61),"Missing",'3 Model Input'!E$61=6,(AA3558*G3558)/T3558))</f>
        <v>Blank</v>
      </c>
      <c r="AD3558" s="202" t="str">
        <f t="shared" si="577"/>
        <v>Blank</v>
      </c>
      <c r="AE3558" s="202" t="str">
        <f t="shared" si="578"/>
        <v>Blank</v>
      </c>
      <c r="AF3558" s="217" t="str">
        <f t="shared" si="579"/>
        <v>Blank</v>
      </c>
      <c r="AG3558" s="9" t="str" cm="1">
        <f t="array" ref="AG3558">_xlfn.IFS(ISNUMBER(AC3558), "", ISNUMBER(SEARCH("Blank", AC3558)), "", ISERROR(AC3558), "Bad input on tab 3")</f>
        <v/>
      </c>
    </row>
    <row r="3559" spans="2:33" ht="15" customHeight="1" x14ac:dyDescent="0.75">
      <c r="B3559" s="205" t="str">
        <f>'5 Driver Data'!B3559</f>
        <v>3551</v>
      </c>
      <c r="C3559" s="193">
        <f>'5 Driver Data'!C3559</f>
        <v>0</v>
      </c>
      <c r="D3559" s="192">
        <f>'5 Driver Data'!D3559</f>
        <v>0</v>
      </c>
      <c r="E3559" s="191">
        <f>'5 Driver Data'!E3559</f>
        <v>0</v>
      </c>
      <c r="F3559" s="191">
        <f>'5 Driver Data'!F3559</f>
        <v>0</v>
      </c>
      <c r="G3559" s="191">
        <f>'5 Driver Data'!G3559</f>
        <v>0</v>
      </c>
      <c r="H3559" s="191">
        <f>'5 Driver Data'!H3559</f>
        <v>0</v>
      </c>
      <c r="I3559" s="191">
        <f>'5 Driver Data'!I3559</f>
        <v>0</v>
      </c>
      <c r="J3559" s="191">
        <f>'5 Driver Data'!J3559</f>
        <v>0</v>
      </c>
      <c r="K3559" s="206">
        <f>'5 Driver Data'!K3559</f>
        <v>0</v>
      </c>
      <c r="L3559" s="1"/>
      <c r="M3559" s="216" t="str">
        <f>IF(D3559=0,"Blank",'3 Model Input'!E$44*'3 Model Input'!E$45)</f>
        <v>Blank</v>
      </c>
      <c r="N3559" s="197" t="str">
        <f t="shared" si="570"/>
        <v>Blank</v>
      </c>
      <c r="O3559" s="197" t="str">
        <f>IF(D3559=0,"Blank",'3 Model Input'!E$49*(1-'3 Model Input'!E$51))</f>
        <v>Blank</v>
      </c>
      <c r="P3559" s="197" t="str">
        <f t="shared" si="571"/>
        <v>Blank</v>
      </c>
      <c r="Q3559" s="197" t="str">
        <f>IF(D3559=0,"Blank",IF(D3559="BEV",E3559*(1-'3 Model Input'!E$54), E3559))</f>
        <v>Blank</v>
      </c>
      <c r="R3559" s="198" t="str">
        <f>IF(D3559=0,"Blank",IF(D3559="PHEV",F3559/G3559,F3559*(1-'3 Model Input'!E$54)/G3559))</f>
        <v>Blank</v>
      </c>
      <c r="S3559" s="198" t="str">
        <f>IF(D3559=0,"Blank",IF(D3559="PHEV",MIN(M3559,E3559),MIN(M3559,(E3559*(1-'3 Model Input'!E$54)))))</f>
        <v>Blank</v>
      </c>
      <c r="T3559" s="217" t="str">
        <f t="shared" si="572"/>
        <v>Blank</v>
      </c>
      <c r="U3559" s="89"/>
      <c r="V3559" s="216" t="str">
        <f>IF(D3559=0,"Blank",P3559*'3 Model Input'!E$50)</f>
        <v>Blank</v>
      </c>
      <c r="W3559" s="197" t="str">
        <f t="shared" si="573"/>
        <v>Blank</v>
      </c>
      <c r="X3559" s="197" t="str">
        <f t="shared" si="574"/>
        <v>Blank</v>
      </c>
      <c r="Y3559" s="197" t="str">
        <f t="shared" si="575"/>
        <v>Blank</v>
      </c>
      <c r="Z3559" s="197" t="str">
        <f t="shared" si="576"/>
        <v>Blank</v>
      </c>
      <c r="AA3559" s="223" t="str" cm="1">
        <f t="array" ref="AA3559">_xlfn.IFS(ISTEXT('3 Model Input'!F$70),"Missing",ISTEXT('3 Model Input'!I$70),"Missing",ISNUMBER('3 Model Input'!K$70),'3 Model Input'!K$70*P3559)</f>
        <v>Missing</v>
      </c>
      <c r="AB3559" s="89"/>
      <c r="AC3559" s="227" t="str" cm="1">
        <f t="array" ref="AC3559">IF(D3559=0,"Blank",_xlfn.IFS('3 Model Input'!E$61=1,(V3559*G3559)/T3559,'3 Model Input'!E$61=2,(W3559*G3559)/T3559,'3 Model Input'!E$61=3,(X3559*G3559)/T3559,'3 Model Input'!E$61=4,(Y3559*G3559)/T3559,'3 Model Input'!E$61=5,(Z3559*G3559)/T3559, ISTEXT('3 Model Input'!E$61),"Missing",'3 Model Input'!E$61=6,(AA3559*G3559)/T3559))</f>
        <v>Blank</v>
      </c>
      <c r="AD3559" s="202" t="str">
        <f t="shared" si="577"/>
        <v>Blank</v>
      </c>
      <c r="AE3559" s="202" t="str">
        <f t="shared" si="578"/>
        <v>Blank</v>
      </c>
      <c r="AF3559" s="217" t="str">
        <f t="shared" si="579"/>
        <v>Blank</v>
      </c>
      <c r="AG3559" s="9" t="str" cm="1">
        <f t="array" ref="AG3559">_xlfn.IFS(ISNUMBER(AC3559), "", ISNUMBER(SEARCH("Blank", AC3559)), "", ISERROR(AC3559), "Bad input on tab 3")</f>
        <v/>
      </c>
    </row>
    <row r="3560" spans="2:33" ht="15" customHeight="1" x14ac:dyDescent="0.75">
      <c r="B3560" s="205" t="str">
        <f>'5 Driver Data'!B3560</f>
        <v>3552</v>
      </c>
      <c r="C3560" s="193">
        <f>'5 Driver Data'!C3560</f>
        <v>0</v>
      </c>
      <c r="D3560" s="192">
        <f>'5 Driver Data'!D3560</f>
        <v>0</v>
      </c>
      <c r="E3560" s="191">
        <f>'5 Driver Data'!E3560</f>
        <v>0</v>
      </c>
      <c r="F3560" s="191">
        <f>'5 Driver Data'!F3560</f>
        <v>0</v>
      </c>
      <c r="G3560" s="191">
        <f>'5 Driver Data'!G3560</f>
        <v>0</v>
      </c>
      <c r="H3560" s="191">
        <f>'5 Driver Data'!H3560</f>
        <v>0</v>
      </c>
      <c r="I3560" s="191">
        <f>'5 Driver Data'!I3560</f>
        <v>0</v>
      </c>
      <c r="J3560" s="191">
        <f>'5 Driver Data'!J3560</f>
        <v>0</v>
      </c>
      <c r="K3560" s="206">
        <f>'5 Driver Data'!K3560</f>
        <v>0</v>
      </c>
      <c r="L3560" s="1"/>
      <c r="M3560" s="216" t="str">
        <f>IF(D3560=0,"Blank",'3 Model Input'!E$44*'3 Model Input'!E$45)</f>
        <v>Blank</v>
      </c>
      <c r="N3560" s="197" t="str">
        <f t="shared" si="570"/>
        <v>Blank</v>
      </c>
      <c r="O3560" s="197" t="str">
        <f>IF(D3560=0,"Blank",'3 Model Input'!E$49*(1-'3 Model Input'!E$51))</f>
        <v>Blank</v>
      </c>
      <c r="P3560" s="197" t="str">
        <f t="shared" si="571"/>
        <v>Blank</v>
      </c>
      <c r="Q3560" s="197" t="str">
        <f>IF(D3560=0,"Blank",IF(D3560="BEV",E3560*(1-'3 Model Input'!E$54), E3560))</f>
        <v>Blank</v>
      </c>
      <c r="R3560" s="198" t="str">
        <f>IF(D3560=0,"Blank",IF(D3560="PHEV",F3560/G3560,F3560*(1-'3 Model Input'!E$54)/G3560))</f>
        <v>Blank</v>
      </c>
      <c r="S3560" s="198" t="str">
        <f>IF(D3560=0,"Blank",IF(D3560="PHEV",MIN(M3560,E3560),MIN(M3560,(E3560*(1-'3 Model Input'!E$54)))))</f>
        <v>Blank</v>
      </c>
      <c r="T3560" s="217" t="str">
        <f t="shared" si="572"/>
        <v>Blank</v>
      </c>
      <c r="U3560" s="89"/>
      <c r="V3560" s="216" t="str">
        <f>IF(D3560=0,"Blank",P3560*'3 Model Input'!E$50)</f>
        <v>Blank</v>
      </c>
      <c r="W3560" s="197" t="str">
        <f t="shared" si="573"/>
        <v>Blank</v>
      </c>
      <c r="X3560" s="197" t="str">
        <f t="shared" si="574"/>
        <v>Blank</v>
      </c>
      <c r="Y3560" s="197" t="str">
        <f t="shared" si="575"/>
        <v>Blank</v>
      </c>
      <c r="Z3560" s="197" t="str">
        <f t="shared" si="576"/>
        <v>Blank</v>
      </c>
      <c r="AA3560" s="223" t="str" cm="1">
        <f t="array" ref="AA3560">_xlfn.IFS(ISTEXT('3 Model Input'!F$70),"Missing",ISTEXT('3 Model Input'!I$70),"Missing",ISNUMBER('3 Model Input'!K$70),'3 Model Input'!K$70*P3560)</f>
        <v>Missing</v>
      </c>
      <c r="AB3560" s="89"/>
      <c r="AC3560" s="227" t="str" cm="1">
        <f t="array" ref="AC3560">IF(D3560=0,"Blank",_xlfn.IFS('3 Model Input'!E$61=1,(V3560*G3560)/T3560,'3 Model Input'!E$61=2,(W3560*G3560)/T3560,'3 Model Input'!E$61=3,(X3560*G3560)/T3560,'3 Model Input'!E$61=4,(Y3560*G3560)/T3560,'3 Model Input'!E$61=5,(Z3560*G3560)/T3560, ISTEXT('3 Model Input'!E$61),"Missing",'3 Model Input'!E$61=6,(AA3560*G3560)/T3560))</f>
        <v>Blank</v>
      </c>
      <c r="AD3560" s="202" t="str">
        <f t="shared" si="577"/>
        <v>Blank</v>
      </c>
      <c r="AE3560" s="202" t="str">
        <f t="shared" si="578"/>
        <v>Blank</v>
      </c>
      <c r="AF3560" s="217" t="str">
        <f t="shared" si="579"/>
        <v>Blank</v>
      </c>
      <c r="AG3560" s="9" t="str" cm="1">
        <f t="array" ref="AG3560">_xlfn.IFS(ISNUMBER(AC3560), "", ISNUMBER(SEARCH("Blank", AC3560)), "", ISERROR(AC3560), "Bad input on tab 3")</f>
        <v/>
      </c>
    </row>
    <row r="3561" spans="2:33" ht="15" customHeight="1" x14ac:dyDescent="0.75">
      <c r="B3561" s="205" t="str">
        <f>'5 Driver Data'!B3561</f>
        <v>3553</v>
      </c>
      <c r="C3561" s="193">
        <f>'5 Driver Data'!C3561</f>
        <v>0</v>
      </c>
      <c r="D3561" s="192">
        <f>'5 Driver Data'!D3561</f>
        <v>0</v>
      </c>
      <c r="E3561" s="191">
        <f>'5 Driver Data'!E3561</f>
        <v>0</v>
      </c>
      <c r="F3561" s="191">
        <f>'5 Driver Data'!F3561</f>
        <v>0</v>
      </c>
      <c r="G3561" s="191">
        <f>'5 Driver Data'!G3561</f>
        <v>0</v>
      </c>
      <c r="H3561" s="191">
        <f>'5 Driver Data'!H3561</f>
        <v>0</v>
      </c>
      <c r="I3561" s="191">
        <f>'5 Driver Data'!I3561</f>
        <v>0</v>
      </c>
      <c r="J3561" s="191">
        <f>'5 Driver Data'!J3561</f>
        <v>0</v>
      </c>
      <c r="K3561" s="206">
        <f>'5 Driver Data'!K3561</f>
        <v>0</v>
      </c>
      <c r="L3561" s="1"/>
      <c r="M3561" s="216" t="str">
        <f>IF(D3561=0,"Blank",'3 Model Input'!E$44*'3 Model Input'!E$45)</f>
        <v>Blank</v>
      </c>
      <c r="N3561" s="197" t="str">
        <f t="shared" si="570"/>
        <v>Blank</v>
      </c>
      <c r="O3561" s="197" t="str">
        <f>IF(D3561=0,"Blank",'3 Model Input'!E$49*(1-'3 Model Input'!E$51))</f>
        <v>Blank</v>
      </c>
      <c r="P3561" s="197" t="str">
        <f t="shared" si="571"/>
        <v>Blank</v>
      </c>
      <c r="Q3561" s="197" t="str">
        <f>IF(D3561=0,"Blank",IF(D3561="BEV",E3561*(1-'3 Model Input'!E$54), E3561))</f>
        <v>Blank</v>
      </c>
      <c r="R3561" s="198" t="str">
        <f>IF(D3561=0,"Blank",IF(D3561="PHEV",F3561/G3561,F3561*(1-'3 Model Input'!E$54)/G3561))</f>
        <v>Blank</v>
      </c>
      <c r="S3561" s="198" t="str">
        <f>IF(D3561=0,"Blank",IF(D3561="PHEV",MIN(M3561,E3561),MIN(M3561,(E3561*(1-'3 Model Input'!E$54)))))</f>
        <v>Blank</v>
      </c>
      <c r="T3561" s="217" t="str">
        <f t="shared" si="572"/>
        <v>Blank</v>
      </c>
      <c r="U3561" s="89"/>
      <c r="V3561" s="216" t="str">
        <f>IF(D3561=0,"Blank",P3561*'3 Model Input'!E$50)</f>
        <v>Blank</v>
      </c>
      <c r="W3561" s="197" t="str">
        <f t="shared" si="573"/>
        <v>Blank</v>
      </c>
      <c r="X3561" s="197" t="str">
        <f t="shared" si="574"/>
        <v>Blank</v>
      </c>
      <c r="Y3561" s="197" t="str">
        <f t="shared" si="575"/>
        <v>Blank</v>
      </c>
      <c r="Z3561" s="197" t="str">
        <f t="shared" si="576"/>
        <v>Blank</v>
      </c>
      <c r="AA3561" s="223" t="str" cm="1">
        <f t="array" ref="AA3561">_xlfn.IFS(ISTEXT('3 Model Input'!F$70),"Missing",ISTEXT('3 Model Input'!I$70),"Missing",ISNUMBER('3 Model Input'!K$70),'3 Model Input'!K$70*P3561)</f>
        <v>Missing</v>
      </c>
      <c r="AB3561" s="89"/>
      <c r="AC3561" s="227" t="str" cm="1">
        <f t="array" ref="AC3561">IF(D3561=0,"Blank",_xlfn.IFS('3 Model Input'!E$61=1,(V3561*G3561)/T3561,'3 Model Input'!E$61=2,(W3561*G3561)/T3561,'3 Model Input'!E$61=3,(X3561*G3561)/T3561,'3 Model Input'!E$61=4,(Y3561*G3561)/T3561,'3 Model Input'!E$61=5,(Z3561*G3561)/T3561, ISTEXT('3 Model Input'!E$61),"Missing",'3 Model Input'!E$61=6,(AA3561*G3561)/T3561))</f>
        <v>Blank</v>
      </c>
      <c r="AD3561" s="202" t="str">
        <f t="shared" si="577"/>
        <v>Blank</v>
      </c>
      <c r="AE3561" s="202" t="str">
        <f t="shared" si="578"/>
        <v>Blank</v>
      </c>
      <c r="AF3561" s="217" t="str">
        <f t="shared" si="579"/>
        <v>Blank</v>
      </c>
      <c r="AG3561" s="9" t="str" cm="1">
        <f t="array" ref="AG3561">_xlfn.IFS(ISNUMBER(AC3561), "", ISNUMBER(SEARCH("Blank", AC3561)), "", ISERROR(AC3561), "Bad input on tab 3")</f>
        <v/>
      </c>
    </row>
    <row r="3562" spans="2:33" ht="15" customHeight="1" x14ac:dyDescent="0.75">
      <c r="B3562" s="205" t="str">
        <f>'5 Driver Data'!B3562</f>
        <v>3554</v>
      </c>
      <c r="C3562" s="193">
        <f>'5 Driver Data'!C3562</f>
        <v>0</v>
      </c>
      <c r="D3562" s="192">
        <f>'5 Driver Data'!D3562</f>
        <v>0</v>
      </c>
      <c r="E3562" s="191">
        <f>'5 Driver Data'!E3562</f>
        <v>0</v>
      </c>
      <c r="F3562" s="191">
        <f>'5 Driver Data'!F3562</f>
        <v>0</v>
      </c>
      <c r="G3562" s="191">
        <f>'5 Driver Data'!G3562</f>
        <v>0</v>
      </c>
      <c r="H3562" s="191">
        <f>'5 Driver Data'!H3562</f>
        <v>0</v>
      </c>
      <c r="I3562" s="191">
        <f>'5 Driver Data'!I3562</f>
        <v>0</v>
      </c>
      <c r="J3562" s="191">
        <f>'5 Driver Data'!J3562</f>
        <v>0</v>
      </c>
      <c r="K3562" s="206">
        <f>'5 Driver Data'!K3562</f>
        <v>0</v>
      </c>
      <c r="L3562" s="1"/>
      <c r="M3562" s="216" t="str">
        <f>IF(D3562=0,"Blank",'3 Model Input'!E$44*'3 Model Input'!E$45)</f>
        <v>Blank</v>
      </c>
      <c r="N3562" s="197" t="str">
        <f t="shared" si="570"/>
        <v>Blank</v>
      </c>
      <c r="O3562" s="197" t="str">
        <f>IF(D3562=0,"Blank",'3 Model Input'!E$49*(1-'3 Model Input'!E$51))</f>
        <v>Blank</v>
      </c>
      <c r="P3562" s="197" t="str">
        <f t="shared" si="571"/>
        <v>Blank</v>
      </c>
      <c r="Q3562" s="197" t="str">
        <f>IF(D3562=0,"Blank",IF(D3562="BEV",E3562*(1-'3 Model Input'!E$54), E3562))</f>
        <v>Blank</v>
      </c>
      <c r="R3562" s="198" t="str">
        <f>IF(D3562=0,"Blank",IF(D3562="PHEV",F3562/G3562,F3562*(1-'3 Model Input'!E$54)/G3562))</f>
        <v>Blank</v>
      </c>
      <c r="S3562" s="198" t="str">
        <f>IF(D3562=0,"Blank",IF(D3562="PHEV",MIN(M3562,E3562),MIN(M3562,(E3562*(1-'3 Model Input'!E$54)))))</f>
        <v>Blank</v>
      </c>
      <c r="T3562" s="217" t="str">
        <f t="shared" si="572"/>
        <v>Blank</v>
      </c>
      <c r="U3562" s="89"/>
      <c r="V3562" s="216" t="str">
        <f>IF(D3562=0,"Blank",P3562*'3 Model Input'!E$50)</f>
        <v>Blank</v>
      </c>
      <c r="W3562" s="197" t="str">
        <f t="shared" si="573"/>
        <v>Blank</v>
      </c>
      <c r="X3562" s="197" t="str">
        <f t="shared" si="574"/>
        <v>Blank</v>
      </c>
      <c r="Y3562" s="197" t="str">
        <f t="shared" si="575"/>
        <v>Blank</v>
      </c>
      <c r="Z3562" s="197" t="str">
        <f t="shared" si="576"/>
        <v>Blank</v>
      </c>
      <c r="AA3562" s="223" t="str" cm="1">
        <f t="array" ref="AA3562">_xlfn.IFS(ISTEXT('3 Model Input'!F$70),"Missing",ISTEXT('3 Model Input'!I$70),"Missing",ISNUMBER('3 Model Input'!K$70),'3 Model Input'!K$70*P3562)</f>
        <v>Missing</v>
      </c>
      <c r="AB3562" s="89"/>
      <c r="AC3562" s="227" t="str" cm="1">
        <f t="array" ref="AC3562">IF(D3562=0,"Blank",_xlfn.IFS('3 Model Input'!E$61=1,(V3562*G3562)/T3562,'3 Model Input'!E$61=2,(W3562*G3562)/T3562,'3 Model Input'!E$61=3,(X3562*G3562)/T3562,'3 Model Input'!E$61=4,(Y3562*G3562)/T3562,'3 Model Input'!E$61=5,(Z3562*G3562)/T3562, ISTEXT('3 Model Input'!E$61),"Missing",'3 Model Input'!E$61=6,(AA3562*G3562)/T3562))</f>
        <v>Blank</v>
      </c>
      <c r="AD3562" s="202" t="str">
        <f t="shared" si="577"/>
        <v>Blank</v>
      </c>
      <c r="AE3562" s="202" t="str">
        <f t="shared" si="578"/>
        <v>Blank</v>
      </c>
      <c r="AF3562" s="217" t="str">
        <f t="shared" si="579"/>
        <v>Blank</v>
      </c>
      <c r="AG3562" s="9" t="str" cm="1">
        <f t="array" ref="AG3562">_xlfn.IFS(ISNUMBER(AC3562), "", ISNUMBER(SEARCH("Blank", AC3562)), "", ISERROR(AC3562), "Bad input on tab 3")</f>
        <v/>
      </c>
    </row>
    <row r="3563" spans="2:33" ht="15" customHeight="1" x14ac:dyDescent="0.75">
      <c r="B3563" s="205" t="str">
        <f>'5 Driver Data'!B3563</f>
        <v>3555</v>
      </c>
      <c r="C3563" s="193">
        <f>'5 Driver Data'!C3563</f>
        <v>0</v>
      </c>
      <c r="D3563" s="192">
        <f>'5 Driver Data'!D3563</f>
        <v>0</v>
      </c>
      <c r="E3563" s="191">
        <f>'5 Driver Data'!E3563</f>
        <v>0</v>
      </c>
      <c r="F3563" s="191">
        <f>'5 Driver Data'!F3563</f>
        <v>0</v>
      </c>
      <c r="G3563" s="191">
        <f>'5 Driver Data'!G3563</f>
        <v>0</v>
      </c>
      <c r="H3563" s="191">
        <f>'5 Driver Data'!H3563</f>
        <v>0</v>
      </c>
      <c r="I3563" s="191">
        <f>'5 Driver Data'!I3563</f>
        <v>0</v>
      </c>
      <c r="J3563" s="191">
        <f>'5 Driver Data'!J3563</f>
        <v>0</v>
      </c>
      <c r="K3563" s="206">
        <f>'5 Driver Data'!K3563</f>
        <v>0</v>
      </c>
      <c r="L3563" s="1"/>
      <c r="M3563" s="216" t="str">
        <f>IF(D3563=0,"Blank",'3 Model Input'!E$44*'3 Model Input'!E$45)</f>
        <v>Blank</v>
      </c>
      <c r="N3563" s="197" t="str">
        <f t="shared" si="570"/>
        <v>Blank</v>
      </c>
      <c r="O3563" s="197" t="str">
        <f>IF(D3563=0,"Blank",'3 Model Input'!E$49*(1-'3 Model Input'!E$51))</f>
        <v>Blank</v>
      </c>
      <c r="P3563" s="197" t="str">
        <f t="shared" si="571"/>
        <v>Blank</v>
      </c>
      <c r="Q3563" s="197" t="str">
        <f>IF(D3563=0,"Blank",IF(D3563="BEV",E3563*(1-'3 Model Input'!E$54), E3563))</f>
        <v>Blank</v>
      </c>
      <c r="R3563" s="198" t="str">
        <f>IF(D3563=0,"Blank",IF(D3563="PHEV",F3563/G3563,F3563*(1-'3 Model Input'!E$54)/G3563))</f>
        <v>Blank</v>
      </c>
      <c r="S3563" s="198" t="str">
        <f>IF(D3563=0,"Blank",IF(D3563="PHEV",MIN(M3563,E3563),MIN(M3563,(E3563*(1-'3 Model Input'!E$54)))))</f>
        <v>Blank</v>
      </c>
      <c r="T3563" s="217" t="str">
        <f t="shared" si="572"/>
        <v>Blank</v>
      </c>
      <c r="U3563" s="89"/>
      <c r="V3563" s="216" t="str">
        <f>IF(D3563=0,"Blank",P3563*'3 Model Input'!E$50)</f>
        <v>Blank</v>
      </c>
      <c r="W3563" s="197" t="str">
        <f t="shared" si="573"/>
        <v>Blank</v>
      </c>
      <c r="X3563" s="197" t="str">
        <f t="shared" si="574"/>
        <v>Blank</v>
      </c>
      <c r="Y3563" s="197" t="str">
        <f t="shared" si="575"/>
        <v>Blank</v>
      </c>
      <c r="Z3563" s="197" t="str">
        <f t="shared" si="576"/>
        <v>Blank</v>
      </c>
      <c r="AA3563" s="223" t="str" cm="1">
        <f t="array" ref="AA3563">_xlfn.IFS(ISTEXT('3 Model Input'!F$70),"Missing",ISTEXT('3 Model Input'!I$70),"Missing",ISNUMBER('3 Model Input'!K$70),'3 Model Input'!K$70*P3563)</f>
        <v>Missing</v>
      </c>
      <c r="AB3563" s="89"/>
      <c r="AC3563" s="227" t="str" cm="1">
        <f t="array" ref="AC3563">IF(D3563=0,"Blank",_xlfn.IFS('3 Model Input'!E$61=1,(V3563*G3563)/T3563,'3 Model Input'!E$61=2,(W3563*G3563)/T3563,'3 Model Input'!E$61=3,(X3563*G3563)/T3563,'3 Model Input'!E$61=4,(Y3563*G3563)/T3563,'3 Model Input'!E$61=5,(Z3563*G3563)/T3563, ISTEXT('3 Model Input'!E$61),"Missing",'3 Model Input'!E$61=6,(AA3563*G3563)/T3563))</f>
        <v>Blank</v>
      </c>
      <c r="AD3563" s="202" t="str">
        <f t="shared" si="577"/>
        <v>Blank</v>
      </c>
      <c r="AE3563" s="202" t="str">
        <f t="shared" si="578"/>
        <v>Blank</v>
      </c>
      <c r="AF3563" s="217" t="str">
        <f t="shared" si="579"/>
        <v>Blank</v>
      </c>
      <c r="AG3563" s="9" t="str" cm="1">
        <f t="array" ref="AG3563">_xlfn.IFS(ISNUMBER(AC3563), "", ISNUMBER(SEARCH("Blank", AC3563)), "", ISERROR(AC3563), "Bad input on tab 3")</f>
        <v/>
      </c>
    </row>
    <row r="3564" spans="2:33" ht="15" customHeight="1" x14ac:dyDescent="0.75">
      <c r="B3564" s="205" t="str">
        <f>'5 Driver Data'!B3564</f>
        <v>3556</v>
      </c>
      <c r="C3564" s="193">
        <f>'5 Driver Data'!C3564</f>
        <v>0</v>
      </c>
      <c r="D3564" s="192">
        <f>'5 Driver Data'!D3564</f>
        <v>0</v>
      </c>
      <c r="E3564" s="191">
        <f>'5 Driver Data'!E3564</f>
        <v>0</v>
      </c>
      <c r="F3564" s="191">
        <f>'5 Driver Data'!F3564</f>
        <v>0</v>
      </c>
      <c r="G3564" s="191">
        <f>'5 Driver Data'!G3564</f>
        <v>0</v>
      </c>
      <c r="H3564" s="191">
        <f>'5 Driver Data'!H3564</f>
        <v>0</v>
      </c>
      <c r="I3564" s="191">
        <f>'5 Driver Data'!I3564</f>
        <v>0</v>
      </c>
      <c r="J3564" s="191">
        <f>'5 Driver Data'!J3564</f>
        <v>0</v>
      </c>
      <c r="K3564" s="206">
        <f>'5 Driver Data'!K3564</f>
        <v>0</v>
      </c>
      <c r="L3564" s="1"/>
      <c r="M3564" s="216" t="str">
        <f>IF(D3564=0,"Blank",'3 Model Input'!E$44*'3 Model Input'!E$45)</f>
        <v>Blank</v>
      </c>
      <c r="N3564" s="197" t="str">
        <f t="shared" si="570"/>
        <v>Blank</v>
      </c>
      <c r="O3564" s="197" t="str">
        <f>IF(D3564=0,"Blank",'3 Model Input'!E$49*(1-'3 Model Input'!E$51))</f>
        <v>Blank</v>
      </c>
      <c r="P3564" s="197" t="str">
        <f t="shared" si="571"/>
        <v>Blank</v>
      </c>
      <c r="Q3564" s="197" t="str">
        <f>IF(D3564=0,"Blank",IF(D3564="BEV",E3564*(1-'3 Model Input'!E$54), E3564))</f>
        <v>Blank</v>
      </c>
      <c r="R3564" s="198" t="str">
        <f>IF(D3564=0,"Blank",IF(D3564="PHEV",F3564/G3564,F3564*(1-'3 Model Input'!E$54)/G3564))</f>
        <v>Blank</v>
      </c>
      <c r="S3564" s="198" t="str">
        <f>IF(D3564=0,"Blank",IF(D3564="PHEV",MIN(M3564,E3564),MIN(M3564,(E3564*(1-'3 Model Input'!E$54)))))</f>
        <v>Blank</v>
      </c>
      <c r="T3564" s="217" t="str">
        <f t="shared" si="572"/>
        <v>Blank</v>
      </c>
      <c r="U3564" s="89"/>
      <c r="V3564" s="216" t="str">
        <f>IF(D3564=0,"Blank",P3564*'3 Model Input'!E$50)</f>
        <v>Blank</v>
      </c>
      <c r="W3564" s="197" t="str">
        <f t="shared" si="573"/>
        <v>Blank</v>
      </c>
      <c r="X3564" s="197" t="str">
        <f t="shared" si="574"/>
        <v>Blank</v>
      </c>
      <c r="Y3564" s="197" t="str">
        <f t="shared" si="575"/>
        <v>Blank</v>
      </c>
      <c r="Z3564" s="197" t="str">
        <f t="shared" si="576"/>
        <v>Blank</v>
      </c>
      <c r="AA3564" s="223" t="str" cm="1">
        <f t="array" ref="AA3564">_xlfn.IFS(ISTEXT('3 Model Input'!F$70),"Missing",ISTEXT('3 Model Input'!I$70),"Missing",ISNUMBER('3 Model Input'!K$70),'3 Model Input'!K$70*P3564)</f>
        <v>Missing</v>
      </c>
      <c r="AB3564" s="89"/>
      <c r="AC3564" s="227" t="str" cm="1">
        <f t="array" ref="AC3564">IF(D3564=0,"Blank",_xlfn.IFS('3 Model Input'!E$61=1,(V3564*G3564)/T3564,'3 Model Input'!E$61=2,(W3564*G3564)/T3564,'3 Model Input'!E$61=3,(X3564*G3564)/T3564,'3 Model Input'!E$61=4,(Y3564*G3564)/T3564,'3 Model Input'!E$61=5,(Z3564*G3564)/T3564, ISTEXT('3 Model Input'!E$61),"Missing",'3 Model Input'!E$61=6,(AA3564*G3564)/T3564))</f>
        <v>Blank</v>
      </c>
      <c r="AD3564" s="202" t="str">
        <f t="shared" si="577"/>
        <v>Blank</v>
      </c>
      <c r="AE3564" s="202" t="str">
        <f t="shared" si="578"/>
        <v>Blank</v>
      </c>
      <c r="AF3564" s="217" t="str">
        <f t="shared" si="579"/>
        <v>Blank</v>
      </c>
      <c r="AG3564" s="9" t="str" cm="1">
        <f t="array" ref="AG3564">_xlfn.IFS(ISNUMBER(AC3564), "", ISNUMBER(SEARCH("Blank", AC3564)), "", ISERROR(AC3564), "Bad input on tab 3")</f>
        <v/>
      </c>
    </row>
    <row r="3565" spans="2:33" ht="15" customHeight="1" x14ac:dyDescent="0.75">
      <c r="B3565" s="205" t="str">
        <f>'5 Driver Data'!B3565</f>
        <v>3557</v>
      </c>
      <c r="C3565" s="193">
        <f>'5 Driver Data'!C3565</f>
        <v>0</v>
      </c>
      <c r="D3565" s="192">
        <f>'5 Driver Data'!D3565</f>
        <v>0</v>
      </c>
      <c r="E3565" s="191">
        <f>'5 Driver Data'!E3565</f>
        <v>0</v>
      </c>
      <c r="F3565" s="191">
        <f>'5 Driver Data'!F3565</f>
        <v>0</v>
      </c>
      <c r="G3565" s="191">
        <f>'5 Driver Data'!G3565</f>
        <v>0</v>
      </c>
      <c r="H3565" s="191">
        <f>'5 Driver Data'!H3565</f>
        <v>0</v>
      </c>
      <c r="I3565" s="191">
        <f>'5 Driver Data'!I3565</f>
        <v>0</v>
      </c>
      <c r="J3565" s="191">
        <f>'5 Driver Data'!J3565</f>
        <v>0</v>
      </c>
      <c r="K3565" s="206">
        <f>'5 Driver Data'!K3565</f>
        <v>0</v>
      </c>
      <c r="L3565" s="1"/>
      <c r="M3565" s="216" t="str">
        <f>IF(D3565=0,"Blank",'3 Model Input'!E$44*'3 Model Input'!E$45)</f>
        <v>Blank</v>
      </c>
      <c r="N3565" s="197" t="str">
        <f t="shared" si="570"/>
        <v>Blank</v>
      </c>
      <c r="O3565" s="197" t="str">
        <f>IF(D3565=0,"Blank",'3 Model Input'!E$49*(1-'3 Model Input'!E$51))</f>
        <v>Blank</v>
      </c>
      <c r="P3565" s="197" t="str">
        <f t="shared" si="571"/>
        <v>Blank</v>
      </c>
      <c r="Q3565" s="197" t="str">
        <f>IF(D3565=0,"Blank",IF(D3565="BEV",E3565*(1-'3 Model Input'!E$54), E3565))</f>
        <v>Blank</v>
      </c>
      <c r="R3565" s="198" t="str">
        <f>IF(D3565=0,"Blank",IF(D3565="PHEV",F3565/G3565,F3565*(1-'3 Model Input'!E$54)/G3565))</f>
        <v>Blank</v>
      </c>
      <c r="S3565" s="198" t="str">
        <f>IF(D3565=0,"Blank",IF(D3565="PHEV",MIN(M3565,E3565),MIN(M3565,(E3565*(1-'3 Model Input'!E$54)))))</f>
        <v>Blank</v>
      </c>
      <c r="T3565" s="217" t="str">
        <f t="shared" si="572"/>
        <v>Blank</v>
      </c>
      <c r="U3565" s="89"/>
      <c r="V3565" s="216" t="str">
        <f>IF(D3565=0,"Blank",P3565*'3 Model Input'!E$50)</f>
        <v>Blank</v>
      </c>
      <c r="W3565" s="197" t="str">
        <f t="shared" si="573"/>
        <v>Blank</v>
      </c>
      <c r="X3565" s="197" t="str">
        <f t="shared" si="574"/>
        <v>Blank</v>
      </c>
      <c r="Y3565" s="197" t="str">
        <f t="shared" si="575"/>
        <v>Blank</v>
      </c>
      <c r="Z3565" s="197" t="str">
        <f t="shared" si="576"/>
        <v>Blank</v>
      </c>
      <c r="AA3565" s="223" t="str" cm="1">
        <f t="array" ref="AA3565">_xlfn.IFS(ISTEXT('3 Model Input'!F$70),"Missing",ISTEXT('3 Model Input'!I$70),"Missing",ISNUMBER('3 Model Input'!K$70),'3 Model Input'!K$70*P3565)</f>
        <v>Missing</v>
      </c>
      <c r="AB3565" s="89"/>
      <c r="AC3565" s="227" t="str" cm="1">
        <f t="array" ref="AC3565">IF(D3565=0,"Blank",_xlfn.IFS('3 Model Input'!E$61=1,(V3565*G3565)/T3565,'3 Model Input'!E$61=2,(W3565*G3565)/T3565,'3 Model Input'!E$61=3,(X3565*G3565)/T3565,'3 Model Input'!E$61=4,(Y3565*G3565)/T3565,'3 Model Input'!E$61=5,(Z3565*G3565)/T3565, ISTEXT('3 Model Input'!E$61),"Missing",'3 Model Input'!E$61=6,(AA3565*G3565)/T3565))</f>
        <v>Blank</v>
      </c>
      <c r="AD3565" s="202" t="str">
        <f t="shared" si="577"/>
        <v>Blank</v>
      </c>
      <c r="AE3565" s="202" t="str">
        <f t="shared" si="578"/>
        <v>Blank</v>
      </c>
      <c r="AF3565" s="217" t="str">
        <f t="shared" si="579"/>
        <v>Blank</v>
      </c>
      <c r="AG3565" s="9" t="str" cm="1">
        <f t="array" ref="AG3565">_xlfn.IFS(ISNUMBER(AC3565), "", ISNUMBER(SEARCH("Blank", AC3565)), "", ISERROR(AC3565), "Bad input on tab 3")</f>
        <v/>
      </c>
    </row>
    <row r="3566" spans="2:33" ht="15" customHeight="1" x14ac:dyDescent="0.75">
      <c r="B3566" s="205" t="str">
        <f>'5 Driver Data'!B3566</f>
        <v>3558</v>
      </c>
      <c r="C3566" s="193">
        <f>'5 Driver Data'!C3566</f>
        <v>0</v>
      </c>
      <c r="D3566" s="192">
        <f>'5 Driver Data'!D3566</f>
        <v>0</v>
      </c>
      <c r="E3566" s="191">
        <f>'5 Driver Data'!E3566</f>
        <v>0</v>
      </c>
      <c r="F3566" s="191">
        <f>'5 Driver Data'!F3566</f>
        <v>0</v>
      </c>
      <c r="G3566" s="191">
        <f>'5 Driver Data'!G3566</f>
        <v>0</v>
      </c>
      <c r="H3566" s="191">
        <f>'5 Driver Data'!H3566</f>
        <v>0</v>
      </c>
      <c r="I3566" s="191">
        <f>'5 Driver Data'!I3566</f>
        <v>0</v>
      </c>
      <c r="J3566" s="191">
        <f>'5 Driver Data'!J3566</f>
        <v>0</v>
      </c>
      <c r="K3566" s="206">
        <f>'5 Driver Data'!K3566</f>
        <v>0</v>
      </c>
      <c r="L3566" s="1"/>
      <c r="M3566" s="216" t="str">
        <f>IF(D3566=0,"Blank",'3 Model Input'!E$44*'3 Model Input'!E$45)</f>
        <v>Blank</v>
      </c>
      <c r="N3566" s="197" t="str">
        <f t="shared" ref="N3566:N3629" si="580">IF(D3566=0,"Blank",H3566*I3566*52)</f>
        <v>Blank</v>
      </c>
      <c r="O3566" s="197" t="str">
        <f>IF(D3566=0,"Blank",'3 Model Input'!E$49*(1-'3 Model Input'!E$51))</f>
        <v>Blank</v>
      </c>
      <c r="P3566" s="197" t="str">
        <f t="shared" ref="P3566:P3629" si="581">IF(D3566=0,"Blank",SUM(N3566:O3566))</f>
        <v>Blank</v>
      </c>
      <c r="Q3566" s="197" t="str">
        <f>IF(D3566=0,"Blank",IF(D3566="BEV",E3566*(1-'3 Model Input'!E$54), E3566))</f>
        <v>Blank</v>
      </c>
      <c r="R3566" s="198" t="str">
        <f>IF(D3566=0,"Blank",IF(D3566="PHEV",F3566/G3566,F3566*(1-'3 Model Input'!E$54)/G3566))</f>
        <v>Blank</v>
      </c>
      <c r="S3566" s="198" t="str">
        <f>IF(D3566=0,"Blank",IF(D3566="PHEV",MIN(M3566,E3566),MIN(M3566,(E3566*(1-'3 Model Input'!E$54)))))</f>
        <v>Blank</v>
      </c>
      <c r="T3566" s="217" t="str">
        <f t="shared" ref="T3566:T3629" si="582">IF(D3566=0,"Blank",MIN(R3566,(S3566/E3566*F3566)))</f>
        <v>Blank</v>
      </c>
      <c r="U3566" s="89"/>
      <c r="V3566" s="216" t="str">
        <f>IF(D3566=0,"Blank",P3566*'3 Model Input'!E$50)</f>
        <v>Blank</v>
      </c>
      <c r="W3566" s="197" t="str">
        <f t="shared" ref="W3566:W3629" si="583">IF(D3566=0,"Blank",V3566*(1-J3566))</f>
        <v>Blank</v>
      </c>
      <c r="X3566" s="197" t="str">
        <f t="shared" ref="X3566:X3629" si="584">P3566</f>
        <v>Blank</v>
      </c>
      <c r="Y3566" s="197" t="str">
        <f t="shared" ref="Y3566:Y3629" si="585">IF(D3566=0,"Blank",P3566*(1-J3566))</f>
        <v>Blank</v>
      </c>
      <c r="Z3566" s="197" t="str">
        <f t="shared" ref="Z3566:Z3629" si="586">IF(D3566=0,"Blank",N3566*K3566)</f>
        <v>Blank</v>
      </c>
      <c r="AA3566" s="223" t="str" cm="1">
        <f t="array" ref="AA3566">_xlfn.IFS(ISTEXT('3 Model Input'!F$70),"Missing",ISTEXT('3 Model Input'!I$70),"Missing",ISNUMBER('3 Model Input'!K$70),'3 Model Input'!K$70*P3566)</f>
        <v>Missing</v>
      </c>
      <c r="AB3566" s="89"/>
      <c r="AC3566" s="227" t="str" cm="1">
        <f t="array" ref="AC3566">IF(D3566=0,"Blank",_xlfn.IFS('3 Model Input'!E$61=1,(V3566*G3566)/T3566,'3 Model Input'!E$61=2,(W3566*G3566)/T3566,'3 Model Input'!E$61=3,(X3566*G3566)/T3566,'3 Model Input'!E$61=4,(Y3566*G3566)/T3566,'3 Model Input'!E$61=5,(Z3566*G3566)/T3566, ISTEXT('3 Model Input'!E$61),"Missing",'3 Model Input'!E$61=6,(AA3566*G3566)/T3566))</f>
        <v>Blank</v>
      </c>
      <c r="AD3566" s="202" t="str">
        <f t="shared" ref="AD3566:AD3629" si="587">IF(D3566=0,"Blank",MIN(SUM(AC3566/52/H3566),1))</f>
        <v>Blank</v>
      </c>
      <c r="AE3566" s="202" t="str">
        <f t="shared" ref="AE3566:AE3629" si="588">IF(D3566=0,"Blank",AD3566*H3566)</f>
        <v>Blank</v>
      </c>
      <c r="AF3566" s="217" t="str">
        <f t="shared" ref="AF3566:AF3629" si="589">IF(D3566=0,"Blank",AC3566*S3566)</f>
        <v>Blank</v>
      </c>
      <c r="AG3566" s="9" t="str" cm="1">
        <f t="array" ref="AG3566">_xlfn.IFS(ISNUMBER(AC3566), "", ISNUMBER(SEARCH("Blank", AC3566)), "", ISERROR(AC3566), "Bad input on tab 3")</f>
        <v/>
      </c>
    </row>
    <row r="3567" spans="2:33" ht="15" customHeight="1" x14ac:dyDescent="0.75">
      <c r="B3567" s="205" t="str">
        <f>'5 Driver Data'!B3567</f>
        <v>3559</v>
      </c>
      <c r="C3567" s="193">
        <f>'5 Driver Data'!C3567</f>
        <v>0</v>
      </c>
      <c r="D3567" s="192">
        <f>'5 Driver Data'!D3567</f>
        <v>0</v>
      </c>
      <c r="E3567" s="191">
        <f>'5 Driver Data'!E3567</f>
        <v>0</v>
      </c>
      <c r="F3567" s="191">
        <f>'5 Driver Data'!F3567</f>
        <v>0</v>
      </c>
      <c r="G3567" s="191">
        <f>'5 Driver Data'!G3567</f>
        <v>0</v>
      </c>
      <c r="H3567" s="191">
        <f>'5 Driver Data'!H3567</f>
        <v>0</v>
      </c>
      <c r="I3567" s="191">
        <f>'5 Driver Data'!I3567</f>
        <v>0</v>
      </c>
      <c r="J3567" s="191">
        <f>'5 Driver Data'!J3567</f>
        <v>0</v>
      </c>
      <c r="K3567" s="206">
        <f>'5 Driver Data'!K3567</f>
        <v>0</v>
      </c>
      <c r="L3567" s="1"/>
      <c r="M3567" s="216" t="str">
        <f>IF(D3567=0,"Blank",'3 Model Input'!E$44*'3 Model Input'!E$45)</f>
        <v>Blank</v>
      </c>
      <c r="N3567" s="197" t="str">
        <f t="shared" si="580"/>
        <v>Blank</v>
      </c>
      <c r="O3567" s="197" t="str">
        <f>IF(D3567=0,"Blank",'3 Model Input'!E$49*(1-'3 Model Input'!E$51))</f>
        <v>Blank</v>
      </c>
      <c r="P3567" s="197" t="str">
        <f t="shared" si="581"/>
        <v>Blank</v>
      </c>
      <c r="Q3567" s="197" t="str">
        <f>IF(D3567=0,"Blank",IF(D3567="BEV",E3567*(1-'3 Model Input'!E$54), E3567))</f>
        <v>Blank</v>
      </c>
      <c r="R3567" s="198" t="str">
        <f>IF(D3567=0,"Blank",IF(D3567="PHEV",F3567/G3567,F3567*(1-'3 Model Input'!E$54)/G3567))</f>
        <v>Blank</v>
      </c>
      <c r="S3567" s="198" t="str">
        <f>IF(D3567=0,"Blank",IF(D3567="PHEV",MIN(M3567,E3567),MIN(M3567,(E3567*(1-'3 Model Input'!E$54)))))</f>
        <v>Blank</v>
      </c>
      <c r="T3567" s="217" t="str">
        <f t="shared" si="582"/>
        <v>Blank</v>
      </c>
      <c r="U3567" s="89"/>
      <c r="V3567" s="216" t="str">
        <f>IF(D3567=0,"Blank",P3567*'3 Model Input'!E$50)</f>
        <v>Blank</v>
      </c>
      <c r="W3567" s="197" t="str">
        <f t="shared" si="583"/>
        <v>Blank</v>
      </c>
      <c r="X3567" s="197" t="str">
        <f t="shared" si="584"/>
        <v>Blank</v>
      </c>
      <c r="Y3567" s="197" t="str">
        <f t="shared" si="585"/>
        <v>Blank</v>
      </c>
      <c r="Z3567" s="197" t="str">
        <f t="shared" si="586"/>
        <v>Blank</v>
      </c>
      <c r="AA3567" s="223" t="str" cm="1">
        <f t="array" ref="AA3567">_xlfn.IFS(ISTEXT('3 Model Input'!F$70),"Missing",ISTEXT('3 Model Input'!I$70),"Missing",ISNUMBER('3 Model Input'!K$70),'3 Model Input'!K$70*P3567)</f>
        <v>Missing</v>
      </c>
      <c r="AB3567" s="89"/>
      <c r="AC3567" s="227" t="str" cm="1">
        <f t="array" ref="AC3567">IF(D3567=0,"Blank",_xlfn.IFS('3 Model Input'!E$61=1,(V3567*G3567)/T3567,'3 Model Input'!E$61=2,(W3567*G3567)/T3567,'3 Model Input'!E$61=3,(X3567*G3567)/T3567,'3 Model Input'!E$61=4,(Y3567*G3567)/T3567,'3 Model Input'!E$61=5,(Z3567*G3567)/T3567, ISTEXT('3 Model Input'!E$61),"Missing",'3 Model Input'!E$61=6,(AA3567*G3567)/T3567))</f>
        <v>Blank</v>
      </c>
      <c r="AD3567" s="202" t="str">
        <f t="shared" si="587"/>
        <v>Blank</v>
      </c>
      <c r="AE3567" s="202" t="str">
        <f t="shared" si="588"/>
        <v>Blank</v>
      </c>
      <c r="AF3567" s="217" t="str">
        <f t="shared" si="589"/>
        <v>Blank</v>
      </c>
      <c r="AG3567" s="9" t="str" cm="1">
        <f t="array" ref="AG3567">_xlfn.IFS(ISNUMBER(AC3567), "", ISNUMBER(SEARCH("Blank", AC3567)), "", ISERROR(AC3567), "Bad input on tab 3")</f>
        <v/>
      </c>
    </row>
    <row r="3568" spans="2:33" ht="15" customHeight="1" x14ac:dyDescent="0.75">
      <c r="B3568" s="205" t="str">
        <f>'5 Driver Data'!B3568</f>
        <v>3560</v>
      </c>
      <c r="C3568" s="193">
        <f>'5 Driver Data'!C3568</f>
        <v>0</v>
      </c>
      <c r="D3568" s="192">
        <f>'5 Driver Data'!D3568</f>
        <v>0</v>
      </c>
      <c r="E3568" s="191">
        <f>'5 Driver Data'!E3568</f>
        <v>0</v>
      </c>
      <c r="F3568" s="191">
        <f>'5 Driver Data'!F3568</f>
        <v>0</v>
      </c>
      <c r="G3568" s="191">
        <f>'5 Driver Data'!G3568</f>
        <v>0</v>
      </c>
      <c r="H3568" s="191">
        <f>'5 Driver Data'!H3568</f>
        <v>0</v>
      </c>
      <c r="I3568" s="191">
        <f>'5 Driver Data'!I3568</f>
        <v>0</v>
      </c>
      <c r="J3568" s="191">
        <f>'5 Driver Data'!J3568</f>
        <v>0</v>
      </c>
      <c r="K3568" s="206">
        <f>'5 Driver Data'!K3568</f>
        <v>0</v>
      </c>
      <c r="L3568" s="1"/>
      <c r="M3568" s="216" t="str">
        <f>IF(D3568=0,"Blank",'3 Model Input'!E$44*'3 Model Input'!E$45)</f>
        <v>Blank</v>
      </c>
      <c r="N3568" s="197" t="str">
        <f t="shared" si="580"/>
        <v>Blank</v>
      </c>
      <c r="O3568" s="197" t="str">
        <f>IF(D3568=0,"Blank",'3 Model Input'!E$49*(1-'3 Model Input'!E$51))</f>
        <v>Blank</v>
      </c>
      <c r="P3568" s="197" t="str">
        <f t="shared" si="581"/>
        <v>Blank</v>
      </c>
      <c r="Q3568" s="197" t="str">
        <f>IF(D3568=0,"Blank",IF(D3568="BEV",E3568*(1-'3 Model Input'!E$54), E3568))</f>
        <v>Blank</v>
      </c>
      <c r="R3568" s="198" t="str">
        <f>IF(D3568=0,"Blank",IF(D3568="PHEV",F3568/G3568,F3568*(1-'3 Model Input'!E$54)/G3568))</f>
        <v>Blank</v>
      </c>
      <c r="S3568" s="198" t="str">
        <f>IF(D3568=0,"Blank",IF(D3568="PHEV",MIN(M3568,E3568),MIN(M3568,(E3568*(1-'3 Model Input'!E$54)))))</f>
        <v>Blank</v>
      </c>
      <c r="T3568" s="217" t="str">
        <f t="shared" si="582"/>
        <v>Blank</v>
      </c>
      <c r="U3568" s="89"/>
      <c r="V3568" s="216" t="str">
        <f>IF(D3568=0,"Blank",P3568*'3 Model Input'!E$50)</f>
        <v>Blank</v>
      </c>
      <c r="W3568" s="197" t="str">
        <f t="shared" si="583"/>
        <v>Blank</v>
      </c>
      <c r="X3568" s="197" t="str">
        <f t="shared" si="584"/>
        <v>Blank</v>
      </c>
      <c r="Y3568" s="197" t="str">
        <f t="shared" si="585"/>
        <v>Blank</v>
      </c>
      <c r="Z3568" s="197" t="str">
        <f t="shared" si="586"/>
        <v>Blank</v>
      </c>
      <c r="AA3568" s="223" t="str" cm="1">
        <f t="array" ref="AA3568">_xlfn.IFS(ISTEXT('3 Model Input'!F$70),"Missing",ISTEXT('3 Model Input'!I$70),"Missing",ISNUMBER('3 Model Input'!K$70),'3 Model Input'!K$70*P3568)</f>
        <v>Missing</v>
      </c>
      <c r="AB3568" s="89"/>
      <c r="AC3568" s="227" t="str" cm="1">
        <f t="array" ref="AC3568">IF(D3568=0,"Blank",_xlfn.IFS('3 Model Input'!E$61=1,(V3568*G3568)/T3568,'3 Model Input'!E$61=2,(W3568*G3568)/T3568,'3 Model Input'!E$61=3,(X3568*G3568)/T3568,'3 Model Input'!E$61=4,(Y3568*G3568)/T3568,'3 Model Input'!E$61=5,(Z3568*G3568)/T3568, ISTEXT('3 Model Input'!E$61),"Missing",'3 Model Input'!E$61=6,(AA3568*G3568)/T3568))</f>
        <v>Blank</v>
      </c>
      <c r="AD3568" s="202" t="str">
        <f t="shared" si="587"/>
        <v>Blank</v>
      </c>
      <c r="AE3568" s="202" t="str">
        <f t="shared" si="588"/>
        <v>Blank</v>
      </c>
      <c r="AF3568" s="217" t="str">
        <f t="shared" si="589"/>
        <v>Blank</v>
      </c>
      <c r="AG3568" s="9" t="str" cm="1">
        <f t="array" ref="AG3568">_xlfn.IFS(ISNUMBER(AC3568), "", ISNUMBER(SEARCH("Blank", AC3568)), "", ISERROR(AC3568), "Bad input on tab 3")</f>
        <v/>
      </c>
    </row>
    <row r="3569" spans="2:33" ht="15" customHeight="1" x14ac:dyDescent="0.75">
      <c r="B3569" s="205" t="str">
        <f>'5 Driver Data'!B3569</f>
        <v>3561</v>
      </c>
      <c r="C3569" s="193">
        <f>'5 Driver Data'!C3569</f>
        <v>0</v>
      </c>
      <c r="D3569" s="192">
        <f>'5 Driver Data'!D3569</f>
        <v>0</v>
      </c>
      <c r="E3569" s="191">
        <f>'5 Driver Data'!E3569</f>
        <v>0</v>
      </c>
      <c r="F3569" s="191">
        <f>'5 Driver Data'!F3569</f>
        <v>0</v>
      </c>
      <c r="G3569" s="191">
        <f>'5 Driver Data'!G3569</f>
        <v>0</v>
      </c>
      <c r="H3569" s="191">
        <f>'5 Driver Data'!H3569</f>
        <v>0</v>
      </c>
      <c r="I3569" s="191">
        <f>'5 Driver Data'!I3569</f>
        <v>0</v>
      </c>
      <c r="J3569" s="191">
        <f>'5 Driver Data'!J3569</f>
        <v>0</v>
      </c>
      <c r="K3569" s="206">
        <f>'5 Driver Data'!K3569</f>
        <v>0</v>
      </c>
      <c r="L3569" s="1"/>
      <c r="M3569" s="216" t="str">
        <f>IF(D3569=0,"Blank",'3 Model Input'!E$44*'3 Model Input'!E$45)</f>
        <v>Blank</v>
      </c>
      <c r="N3569" s="197" t="str">
        <f t="shared" si="580"/>
        <v>Blank</v>
      </c>
      <c r="O3569" s="197" t="str">
        <f>IF(D3569=0,"Blank",'3 Model Input'!E$49*(1-'3 Model Input'!E$51))</f>
        <v>Blank</v>
      </c>
      <c r="P3569" s="197" t="str">
        <f t="shared" si="581"/>
        <v>Blank</v>
      </c>
      <c r="Q3569" s="197" t="str">
        <f>IF(D3569=0,"Blank",IF(D3569="BEV",E3569*(1-'3 Model Input'!E$54), E3569))</f>
        <v>Blank</v>
      </c>
      <c r="R3569" s="198" t="str">
        <f>IF(D3569=0,"Blank",IF(D3569="PHEV",F3569/G3569,F3569*(1-'3 Model Input'!E$54)/G3569))</f>
        <v>Blank</v>
      </c>
      <c r="S3569" s="198" t="str">
        <f>IF(D3569=0,"Blank",IF(D3569="PHEV",MIN(M3569,E3569),MIN(M3569,(E3569*(1-'3 Model Input'!E$54)))))</f>
        <v>Blank</v>
      </c>
      <c r="T3569" s="217" t="str">
        <f t="shared" si="582"/>
        <v>Blank</v>
      </c>
      <c r="U3569" s="89"/>
      <c r="V3569" s="216" t="str">
        <f>IF(D3569=0,"Blank",P3569*'3 Model Input'!E$50)</f>
        <v>Blank</v>
      </c>
      <c r="W3569" s="197" t="str">
        <f t="shared" si="583"/>
        <v>Blank</v>
      </c>
      <c r="X3569" s="197" t="str">
        <f t="shared" si="584"/>
        <v>Blank</v>
      </c>
      <c r="Y3569" s="197" t="str">
        <f t="shared" si="585"/>
        <v>Blank</v>
      </c>
      <c r="Z3569" s="197" t="str">
        <f t="shared" si="586"/>
        <v>Blank</v>
      </c>
      <c r="AA3569" s="223" t="str" cm="1">
        <f t="array" ref="AA3569">_xlfn.IFS(ISTEXT('3 Model Input'!F$70),"Missing",ISTEXT('3 Model Input'!I$70),"Missing",ISNUMBER('3 Model Input'!K$70),'3 Model Input'!K$70*P3569)</f>
        <v>Missing</v>
      </c>
      <c r="AB3569" s="89"/>
      <c r="AC3569" s="227" t="str" cm="1">
        <f t="array" ref="AC3569">IF(D3569=0,"Blank",_xlfn.IFS('3 Model Input'!E$61=1,(V3569*G3569)/T3569,'3 Model Input'!E$61=2,(W3569*G3569)/T3569,'3 Model Input'!E$61=3,(X3569*G3569)/T3569,'3 Model Input'!E$61=4,(Y3569*G3569)/T3569,'3 Model Input'!E$61=5,(Z3569*G3569)/T3569, ISTEXT('3 Model Input'!E$61),"Missing",'3 Model Input'!E$61=6,(AA3569*G3569)/T3569))</f>
        <v>Blank</v>
      </c>
      <c r="AD3569" s="202" t="str">
        <f t="shared" si="587"/>
        <v>Blank</v>
      </c>
      <c r="AE3569" s="202" t="str">
        <f t="shared" si="588"/>
        <v>Blank</v>
      </c>
      <c r="AF3569" s="217" t="str">
        <f t="shared" si="589"/>
        <v>Blank</v>
      </c>
      <c r="AG3569" s="9" t="str" cm="1">
        <f t="array" ref="AG3569">_xlfn.IFS(ISNUMBER(AC3569), "", ISNUMBER(SEARCH("Blank", AC3569)), "", ISERROR(AC3569), "Bad input on tab 3")</f>
        <v/>
      </c>
    </row>
    <row r="3570" spans="2:33" ht="15" customHeight="1" x14ac:dyDescent="0.75">
      <c r="B3570" s="205" t="str">
        <f>'5 Driver Data'!B3570</f>
        <v>3562</v>
      </c>
      <c r="C3570" s="193">
        <f>'5 Driver Data'!C3570</f>
        <v>0</v>
      </c>
      <c r="D3570" s="192">
        <f>'5 Driver Data'!D3570</f>
        <v>0</v>
      </c>
      <c r="E3570" s="191">
        <f>'5 Driver Data'!E3570</f>
        <v>0</v>
      </c>
      <c r="F3570" s="191">
        <f>'5 Driver Data'!F3570</f>
        <v>0</v>
      </c>
      <c r="G3570" s="191">
        <f>'5 Driver Data'!G3570</f>
        <v>0</v>
      </c>
      <c r="H3570" s="191">
        <f>'5 Driver Data'!H3570</f>
        <v>0</v>
      </c>
      <c r="I3570" s="191">
        <f>'5 Driver Data'!I3570</f>
        <v>0</v>
      </c>
      <c r="J3570" s="191">
        <f>'5 Driver Data'!J3570</f>
        <v>0</v>
      </c>
      <c r="K3570" s="206">
        <f>'5 Driver Data'!K3570</f>
        <v>0</v>
      </c>
      <c r="L3570" s="1"/>
      <c r="M3570" s="216" t="str">
        <f>IF(D3570=0,"Blank",'3 Model Input'!E$44*'3 Model Input'!E$45)</f>
        <v>Blank</v>
      </c>
      <c r="N3570" s="197" t="str">
        <f t="shared" si="580"/>
        <v>Blank</v>
      </c>
      <c r="O3570" s="197" t="str">
        <f>IF(D3570=0,"Blank",'3 Model Input'!E$49*(1-'3 Model Input'!E$51))</f>
        <v>Blank</v>
      </c>
      <c r="P3570" s="197" t="str">
        <f t="shared" si="581"/>
        <v>Blank</v>
      </c>
      <c r="Q3570" s="197" t="str">
        <f>IF(D3570=0,"Blank",IF(D3570="BEV",E3570*(1-'3 Model Input'!E$54), E3570))</f>
        <v>Blank</v>
      </c>
      <c r="R3570" s="198" t="str">
        <f>IF(D3570=0,"Blank",IF(D3570="PHEV",F3570/G3570,F3570*(1-'3 Model Input'!E$54)/G3570))</f>
        <v>Blank</v>
      </c>
      <c r="S3570" s="198" t="str">
        <f>IF(D3570=0,"Blank",IF(D3570="PHEV",MIN(M3570,E3570),MIN(M3570,(E3570*(1-'3 Model Input'!E$54)))))</f>
        <v>Blank</v>
      </c>
      <c r="T3570" s="217" t="str">
        <f t="shared" si="582"/>
        <v>Blank</v>
      </c>
      <c r="U3570" s="89"/>
      <c r="V3570" s="216" t="str">
        <f>IF(D3570=0,"Blank",P3570*'3 Model Input'!E$50)</f>
        <v>Blank</v>
      </c>
      <c r="W3570" s="197" t="str">
        <f t="shared" si="583"/>
        <v>Blank</v>
      </c>
      <c r="X3570" s="197" t="str">
        <f t="shared" si="584"/>
        <v>Blank</v>
      </c>
      <c r="Y3570" s="197" t="str">
        <f t="shared" si="585"/>
        <v>Blank</v>
      </c>
      <c r="Z3570" s="197" t="str">
        <f t="shared" si="586"/>
        <v>Blank</v>
      </c>
      <c r="AA3570" s="223" t="str" cm="1">
        <f t="array" ref="AA3570">_xlfn.IFS(ISTEXT('3 Model Input'!F$70),"Missing",ISTEXT('3 Model Input'!I$70),"Missing",ISNUMBER('3 Model Input'!K$70),'3 Model Input'!K$70*P3570)</f>
        <v>Missing</v>
      </c>
      <c r="AB3570" s="89"/>
      <c r="AC3570" s="227" t="str" cm="1">
        <f t="array" ref="AC3570">IF(D3570=0,"Blank",_xlfn.IFS('3 Model Input'!E$61=1,(V3570*G3570)/T3570,'3 Model Input'!E$61=2,(W3570*G3570)/T3570,'3 Model Input'!E$61=3,(X3570*G3570)/T3570,'3 Model Input'!E$61=4,(Y3570*G3570)/T3570,'3 Model Input'!E$61=5,(Z3570*G3570)/T3570, ISTEXT('3 Model Input'!E$61),"Missing",'3 Model Input'!E$61=6,(AA3570*G3570)/T3570))</f>
        <v>Blank</v>
      </c>
      <c r="AD3570" s="202" t="str">
        <f t="shared" si="587"/>
        <v>Blank</v>
      </c>
      <c r="AE3570" s="202" t="str">
        <f t="shared" si="588"/>
        <v>Blank</v>
      </c>
      <c r="AF3570" s="217" t="str">
        <f t="shared" si="589"/>
        <v>Blank</v>
      </c>
      <c r="AG3570" s="9" t="str" cm="1">
        <f t="array" ref="AG3570">_xlfn.IFS(ISNUMBER(AC3570), "", ISNUMBER(SEARCH("Blank", AC3570)), "", ISERROR(AC3570), "Bad input on tab 3")</f>
        <v/>
      </c>
    </row>
    <row r="3571" spans="2:33" ht="15" customHeight="1" x14ac:dyDescent="0.75">
      <c r="B3571" s="205" t="str">
        <f>'5 Driver Data'!B3571</f>
        <v>3563</v>
      </c>
      <c r="C3571" s="193">
        <f>'5 Driver Data'!C3571</f>
        <v>0</v>
      </c>
      <c r="D3571" s="192">
        <f>'5 Driver Data'!D3571</f>
        <v>0</v>
      </c>
      <c r="E3571" s="191">
        <f>'5 Driver Data'!E3571</f>
        <v>0</v>
      </c>
      <c r="F3571" s="191">
        <f>'5 Driver Data'!F3571</f>
        <v>0</v>
      </c>
      <c r="G3571" s="191">
        <f>'5 Driver Data'!G3571</f>
        <v>0</v>
      </c>
      <c r="H3571" s="191">
        <f>'5 Driver Data'!H3571</f>
        <v>0</v>
      </c>
      <c r="I3571" s="191">
        <f>'5 Driver Data'!I3571</f>
        <v>0</v>
      </c>
      <c r="J3571" s="191">
        <f>'5 Driver Data'!J3571</f>
        <v>0</v>
      </c>
      <c r="K3571" s="206">
        <f>'5 Driver Data'!K3571</f>
        <v>0</v>
      </c>
      <c r="L3571" s="1"/>
      <c r="M3571" s="216" t="str">
        <f>IF(D3571=0,"Blank",'3 Model Input'!E$44*'3 Model Input'!E$45)</f>
        <v>Blank</v>
      </c>
      <c r="N3571" s="197" t="str">
        <f t="shared" si="580"/>
        <v>Blank</v>
      </c>
      <c r="O3571" s="197" t="str">
        <f>IF(D3571=0,"Blank",'3 Model Input'!E$49*(1-'3 Model Input'!E$51))</f>
        <v>Blank</v>
      </c>
      <c r="P3571" s="197" t="str">
        <f t="shared" si="581"/>
        <v>Blank</v>
      </c>
      <c r="Q3571" s="197" t="str">
        <f>IF(D3571=0,"Blank",IF(D3571="BEV",E3571*(1-'3 Model Input'!E$54), E3571))</f>
        <v>Blank</v>
      </c>
      <c r="R3571" s="198" t="str">
        <f>IF(D3571=0,"Blank",IF(D3571="PHEV",F3571/G3571,F3571*(1-'3 Model Input'!E$54)/G3571))</f>
        <v>Blank</v>
      </c>
      <c r="S3571" s="198" t="str">
        <f>IF(D3571=0,"Blank",IF(D3571="PHEV",MIN(M3571,E3571),MIN(M3571,(E3571*(1-'3 Model Input'!E$54)))))</f>
        <v>Blank</v>
      </c>
      <c r="T3571" s="217" t="str">
        <f t="shared" si="582"/>
        <v>Blank</v>
      </c>
      <c r="U3571" s="89"/>
      <c r="V3571" s="216" t="str">
        <f>IF(D3571=0,"Blank",P3571*'3 Model Input'!E$50)</f>
        <v>Blank</v>
      </c>
      <c r="W3571" s="197" t="str">
        <f t="shared" si="583"/>
        <v>Blank</v>
      </c>
      <c r="X3571" s="197" t="str">
        <f t="shared" si="584"/>
        <v>Blank</v>
      </c>
      <c r="Y3571" s="197" t="str">
        <f t="shared" si="585"/>
        <v>Blank</v>
      </c>
      <c r="Z3571" s="197" t="str">
        <f t="shared" si="586"/>
        <v>Blank</v>
      </c>
      <c r="AA3571" s="223" t="str" cm="1">
        <f t="array" ref="AA3571">_xlfn.IFS(ISTEXT('3 Model Input'!F$70),"Missing",ISTEXT('3 Model Input'!I$70),"Missing",ISNUMBER('3 Model Input'!K$70),'3 Model Input'!K$70*P3571)</f>
        <v>Missing</v>
      </c>
      <c r="AB3571" s="89"/>
      <c r="AC3571" s="227" t="str" cm="1">
        <f t="array" ref="AC3571">IF(D3571=0,"Blank",_xlfn.IFS('3 Model Input'!E$61=1,(V3571*G3571)/T3571,'3 Model Input'!E$61=2,(W3571*G3571)/T3571,'3 Model Input'!E$61=3,(X3571*G3571)/T3571,'3 Model Input'!E$61=4,(Y3571*G3571)/T3571,'3 Model Input'!E$61=5,(Z3571*G3571)/T3571, ISTEXT('3 Model Input'!E$61),"Missing",'3 Model Input'!E$61=6,(AA3571*G3571)/T3571))</f>
        <v>Blank</v>
      </c>
      <c r="AD3571" s="202" t="str">
        <f t="shared" si="587"/>
        <v>Blank</v>
      </c>
      <c r="AE3571" s="202" t="str">
        <f t="shared" si="588"/>
        <v>Blank</v>
      </c>
      <c r="AF3571" s="217" t="str">
        <f t="shared" si="589"/>
        <v>Blank</v>
      </c>
      <c r="AG3571" s="9" t="str" cm="1">
        <f t="array" ref="AG3571">_xlfn.IFS(ISNUMBER(AC3571), "", ISNUMBER(SEARCH("Blank", AC3571)), "", ISERROR(AC3571), "Bad input on tab 3")</f>
        <v/>
      </c>
    </row>
    <row r="3572" spans="2:33" ht="15" customHeight="1" x14ac:dyDescent="0.75">
      <c r="B3572" s="205" t="str">
        <f>'5 Driver Data'!B3572</f>
        <v>3564</v>
      </c>
      <c r="C3572" s="193">
        <f>'5 Driver Data'!C3572</f>
        <v>0</v>
      </c>
      <c r="D3572" s="192">
        <f>'5 Driver Data'!D3572</f>
        <v>0</v>
      </c>
      <c r="E3572" s="191">
        <f>'5 Driver Data'!E3572</f>
        <v>0</v>
      </c>
      <c r="F3572" s="191">
        <f>'5 Driver Data'!F3572</f>
        <v>0</v>
      </c>
      <c r="G3572" s="191">
        <f>'5 Driver Data'!G3572</f>
        <v>0</v>
      </c>
      <c r="H3572" s="191">
        <f>'5 Driver Data'!H3572</f>
        <v>0</v>
      </c>
      <c r="I3572" s="191">
        <f>'5 Driver Data'!I3572</f>
        <v>0</v>
      </c>
      <c r="J3572" s="191">
        <f>'5 Driver Data'!J3572</f>
        <v>0</v>
      </c>
      <c r="K3572" s="206">
        <f>'5 Driver Data'!K3572</f>
        <v>0</v>
      </c>
      <c r="L3572" s="1"/>
      <c r="M3572" s="216" t="str">
        <f>IF(D3572=0,"Blank",'3 Model Input'!E$44*'3 Model Input'!E$45)</f>
        <v>Blank</v>
      </c>
      <c r="N3572" s="197" t="str">
        <f t="shared" si="580"/>
        <v>Blank</v>
      </c>
      <c r="O3572" s="197" t="str">
        <f>IF(D3572=0,"Blank",'3 Model Input'!E$49*(1-'3 Model Input'!E$51))</f>
        <v>Blank</v>
      </c>
      <c r="P3572" s="197" t="str">
        <f t="shared" si="581"/>
        <v>Blank</v>
      </c>
      <c r="Q3572" s="197" t="str">
        <f>IF(D3572=0,"Blank",IF(D3572="BEV",E3572*(1-'3 Model Input'!E$54), E3572))</f>
        <v>Blank</v>
      </c>
      <c r="R3572" s="198" t="str">
        <f>IF(D3572=0,"Blank",IF(D3572="PHEV",F3572/G3572,F3572*(1-'3 Model Input'!E$54)/G3572))</f>
        <v>Blank</v>
      </c>
      <c r="S3572" s="198" t="str">
        <f>IF(D3572=0,"Blank",IF(D3572="PHEV",MIN(M3572,E3572),MIN(M3572,(E3572*(1-'3 Model Input'!E$54)))))</f>
        <v>Blank</v>
      </c>
      <c r="T3572" s="217" t="str">
        <f t="shared" si="582"/>
        <v>Blank</v>
      </c>
      <c r="U3572" s="89"/>
      <c r="V3572" s="216" t="str">
        <f>IF(D3572=0,"Blank",P3572*'3 Model Input'!E$50)</f>
        <v>Blank</v>
      </c>
      <c r="W3572" s="197" t="str">
        <f t="shared" si="583"/>
        <v>Blank</v>
      </c>
      <c r="X3572" s="197" t="str">
        <f t="shared" si="584"/>
        <v>Blank</v>
      </c>
      <c r="Y3572" s="197" t="str">
        <f t="shared" si="585"/>
        <v>Blank</v>
      </c>
      <c r="Z3572" s="197" t="str">
        <f t="shared" si="586"/>
        <v>Blank</v>
      </c>
      <c r="AA3572" s="223" t="str" cm="1">
        <f t="array" ref="AA3572">_xlfn.IFS(ISTEXT('3 Model Input'!F$70),"Missing",ISTEXT('3 Model Input'!I$70),"Missing",ISNUMBER('3 Model Input'!K$70),'3 Model Input'!K$70*P3572)</f>
        <v>Missing</v>
      </c>
      <c r="AB3572" s="89"/>
      <c r="AC3572" s="227" t="str" cm="1">
        <f t="array" ref="AC3572">IF(D3572=0,"Blank",_xlfn.IFS('3 Model Input'!E$61=1,(V3572*G3572)/T3572,'3 Model Input'!E$61=2,(W3572*G3572)/T3572,'3 Model Input'!E$61=3,(X3572*G3572)/T3572,'3 Model Input'!E$61=4,(Y3572*G3572)/T3572,'3 Model Input'!E$61=5,(Z3572*G3572)/T3572, ISTEXT('3 Model Input'!E$61),"Missing",'3 Model Input'!E$61=6,(AA3572*G3572)/T3572))</f>
        <v>Blank</v>
      </c>
      <c r="AD3572" s="202" t="str">
        <f t="shared" si="587"/>
        <v>Blank</v>
      </c>
      <c r="AE3572" s="202" t="str">
        <f t="shared" si="588"/>
        <v>Blank</v>
      </c>
      <c r="AF3572" s="217" t="str">
        <f t="shared" si="589"/>
        <v>Blank</v>
      </c>
      <c r="AG3572" s="9" t="str" cm="1">
        <f t="array" ref="AG3572">_xlfn.IFS(ISNUMBER(AC3572), "", ISNUMBER(SEARCH("Blank", AC3572)), "", ISERROR(AC3572), "Bad input on tab 3")</f>
        <v/>
      </c>
    </row>
    <row r="3573" spans="2:33" ht="15" customHeight="1" x14ac:dyDescent="0.75">
      <c r="B3573" s="205" t="str">
        <f>'5 Driver Data'!B3573</f>
        <v>3565</v>
      </c>
      <c r="C3573" s="193">
        <f>'5 Driver Data'!C3573</f>
        <v>0</v>
      </c>
      <c r="D3573" s="192">
        <f>'5 Driver Data'!D3573</f>
        <v>0</v>
      </c>
      <c r="E3573" s="191">
        <f>'5 Driver Data'!E3573</f>
        <v>0</v>
      </c>
      <c r="F3573" s="191">
        <f>'5 Driver Data'!F3573</f>
        <v>0</v>
      </c>
      <c r="G3573" s="191">
        <f>'5 Driver Data'!G3573</f>
        <v>0</v>
      </c>
      <c r="H3573" s="191">
        <f>'5 Driver Data'!H3573</f>
        <v>0</v>
      </c>
      <c r="I3573" s="191">
        <f>'5 Driver Data'!I3573</f>
        <v>0</v>
      </c>
      <c r="J3573" s="191">
        <f>'5 Driver Data'!J3573</f>
        <v>0</v>
      </c>
      <c r="K3573" s="206">
        <f>'5 Driver Data'!K3573</f>
        <v>0</v>
      </c>
      <c r="L3573" s="1"/>
      <c r="M3573" s="216" t="str">
        <f>IF(D3573=0,"Blank",'3 Model Input'!E$44*'3 Model Input'!E$45)</f>
        <v>Blank</v>
      </c>
      <c r="N3573" s="197" t="str">
        <f t="shared" si="580"/>
        <v>Blank</v>
      </c>
      <c r="O3573" s="197" t="str">
        <f>IF(D3573=0,"Blank",'3 Model Input'!E$49*(1-'3 Model Input'!E$51))</f>
        <v>Blank</v>
      </c>
      <c r="P3573" s="197" t="str">
        <f t="shared" si="581"/>
        <v>Blank</v>
      </c>
      <c r="Q3573" s="197" t="str">
        <f>IF(D3573=0,"Blank",IF(D3573="BEV",E3573*(1-'3 Model Input'!E$54), E3573))</f>
        <v>Blank</v>
      </c>
      <c r="R3573" s="198" t="str">
        <f>IF(D3573=0,"Blank",IF(D3573="PHEV",F3573/G3573,F3573*(1-'3 Model Input'!E$54)/G3573))</f>
        <v>Blank</v>
      </c>
      <c r="S3573" s="198" t="str">
        <f>IF(D3573=0,"Blank",IF(D3573="PHEV",MIN(M3573,E3573),MIN(M3573,(E3573*(1-'3 Model Input'!E$54)))))</f>
        <v>Blank</v>
      </c>
      <c r="T3573" s="217" t="str">
        <f t="shared" si="582"/>
        <v>Blank</v>
      </c>
      <c r="U3573" s="89"/>
      <c r="V3573" s="216" t="str">
        <f>IF(D3573=0,"Blank",P3573*'3 Model Input'!E$50)</f>
        <v>Blank</v>
      </c>
      <c r="W3573" s="197" t="str">
        <f t="shared" si="583"/>
        <v>Blank</v>
      </c>
      <c r="X3573" s="197" t="str">
        <f t="shared" si="584"/>
        <v>Blank</v>
      </c>
      <c r="Y3573" s="197" t="str">
        <f t="shared" si="585"/>
        <v>Blank</v>
      </c>
      <c r="Z3573" s="197" t="str">
        <f t="shared" si="586"/>
        <v>Blank</v>
      </c>
      <c r="AA3573" s="223" t="str" cm="1">
        <f t="array" ref="AA3573">_xlfn.IFS(ISTEXT('3 Model Input'!F$70),"Missing",ISTEXT('3 Model Input'!I$70),"Missing",ISNUMBER('3 Model Input'!K$70),'3 Model Input'!K$70*P3573)</f>
        <v>Missing</v>
      </c>
      <c r="AB3573" s="89"/>
      <c r="AC3573" s="227" t="str" cm="1">
        <f t="array" ref="AC3573">IF(D3573=0,"Blank",_xlfn.IFS('3 Model Input'!E$61=1,(V3573*G3573)/T3573,'3 Model Input'!E$61=2,(W3573*G3573)/T3573,'3 Model Input'!E$61=3,(X3573*G3573)/T3573,'3 Model Input'!E$61=4,(Y3573*G3573)/T3573,'3 Model Input'!E$61=5,(Z3573*G3573)/T3573, ISTEXT('3 Model Input'!E$61),"Missing",'3 Model Input'!E$61=6,(AA3573*G3573)/T3573))</f>
        <v>Blank</v>
      </c>
      <c r="AD3573" s="202" t="str">
        <f t="shared" si="587"/>
        <v>Blank</v>
      </c>
      <c r="AE3573" s="202" t="str">
        <f t="shared" si="588"/>
        <v>Blank</v>
      </c>
      <c r="AF3573" s="217" t="str">
        <f t="shared" si="589"/>
        <v>Blank</v>
      </c>
      <c r="AG3573" s="9" t="str" cm="1">
        <f t="array" ref="AG3573">_xlfn.IFS(ISNUMBER(AC3573), "", ISNUMBER(SEARCH("Blank", AC3573)), "", ISERROR(AC3573), "Bad input on tab 3")</f>
        <v/>
      </c>
    </row>
    <row r="3574" spans="2:33" ht="15" customHeight="1" x14ac:dyDescent="0.75">
      <c r="B3574" s="205" t="str">
        <f>'5 Driver Data'!B3574</f>
        <v>3566</v>
      </c>
      <c r="C3574" s="193">
        <f>'5 Driver Data'!C3574</f>
        <v>0</v>
      </c>
      <c r="D3574" s="192">
        <f>'5 Driver Data'!D3574</f>
        <v>0</v>
      </c>
      <c r="E3574" s="191">
        <f>'5 Driver Data'!E3574</f>
        <v>0</v>
      </c>
      <c r="F3574" s="191">
        <f>'5 Driver Data'!F3574</f>
        <v>0</v>
      </c>
      <c r="G3574" s="191">
        <f>'5 Driver Data'!G3574</f>
        <v>0</v>
      </c>
      <c r="H3574" s="191">
        <f>'5 Driver Data'!H3574</f>
        <v>0</v>
      </c>
      <c r="I3574" s="191">
        <f>'5 Driver Data'!I3574</f>
        <v>0</v>
      </c>
      <c r="J3574" s="191">
        <f>'5 Driver Data'!J3574</f>
        <v>0</v>
      </c>
      <c r="K3574" s="206">
        <f>'5 Driver Data'!K3574</f>
        <v>0</v>
      </c>
      <c r="L3574" s="1"/>
      <c r="M3574" s="216" t="str">
        <f>IF(D3574=0,"Blank",'3 Model Input'!E$44*'3 Model Input'!E$45)</f>
        <v>Blank</v>
      </c>
      <c r="N3574" s="197" t="str">
        <f t="shared" si="580"/>
        <v>Blank</v>
      </c>
      <c r="O3574" s="197" t="str">
        <f>IF(D3574=0,"Blank",'3 Model Input'!E$49*(1-'3 Model Input'!E$51))</f>
        <v>Blank</v>
      </c>
      <c r="P3574" s="197" t="str">
        <f t="shared" si="581"/>
        <v>Blank</v>
      </c>
      <c r="Q3574" s="197" t="str">
        <f>IF(D3574=0,"Blank",IF(D3574="BEV",E3574*(1-'3 Model Input'!E$54), E3574))</f>
        <v>Blank</v>
      </c>
      <c r="R3574" s="198" t="str">
        <f>IF(D3574=0,"Blank",IF(D3574="PHEV",F3574/G3574,F3574*(1-'3 Model Input'!E$54)/G3574))</f>
        <v>Blank</v>
      </c>
      <c r="S3574" s="198" t="str">
        <f>IF(D3574=0,"Blank",IF(D3574="PHEV",MIN(M3574,E3574),MIN(M3574,(E3574*(1-'3 Model Input'!E$54)))))</f>
        <v>Blank</v>
      </c>
      <c r="T3574" s="217" t="str">
        <f t="shared" si="582"/>
        <v>Blank</v>
      </c>
      <c r="U3574" s="89"/>
      <c r="V3574" s="216" t="str">
        <f>IF(D3574=0,"Blank",P3574*'3 Model Input'!E$50)</f>
        <v>Blank</v>
      </c>
      <c r="W3574" s="197" t="str">
        <f t="shared" si="583"/>
        <v>Blank</v>
      </c>
      <c r="X3574" s="197" t="str">
        <f t="shared" si="584"/>
        <v>Blank</v>
      </c>
      <c r="Y3574" s="197" t="str">
        <f t="shared" si="585"/>
        <v>Blank</v>
      </c>
      <c r="Z3574" s="197" t="str">
        <f t="shared" si="586"/>
        <v>Blank</v>
      </c>
      <c r="AA3574" s="223" t="str" cm="1">
        <f t="array" ref="AA3574">_xlfn.IFS(ISTEXT('3 Model Input'!F$70),"Missing",ISTEXT('3 Model Input'!I$70),"Missing",ISNUMBER('3 Model Input'!K$70),'3 Model Input'!K$70*P3574)</f>
        <v>Missing</v>
      </c>
      <c r="AB3574" s="89"/>
      <c r="AC3574" s="227" t="str" cm="1">
        <f t="array" ref="AC3574">IF(D3574=0,"Blank",_xlfn.IFS('3 Model Input'!E$61=1,(V3574*G3574)/T3574,'3 Model Input'!E$61=2,(W3574*G3574)/T3574,'3 Model Input'!E$61=3,(X3574*G3574)/T3574,'3 Model Input'!E$61=4,(Y3574*G3574)/T3574,'3 Model Input'!E$61=5,(Z3574*G3574)/T3574, ISTEXT('3 Model Input'!E$61),"Missing",'3 Model Input'!E$61=6,(AA3574*G3574)/T3574))</f>
        <v>Blank</v>
      </c>
      <c r="AD3574" s="202" t="str">
        <f t="shared" si="587"/>
        <v>Blank</v>
      </c>
      <c r="AE3574" s="202" t="str">
        <f t="shared" si="588"/>
        <v>Blank</v>
      </c>
      <c r="AF3574" s="217" t="str">
        <f t="shared" si="589"/>
        <v>Blank</v>
      </c>
      <c r="AG3574" s="9" t="str" cm="1">
        <f t="array" ref="AG3574">_xlfn.IFS(ISNUMBER(AC3574), "", ISNUMBER(SEARCH("Blank", AC3574)), "", ISERROR(AC3574), "Bad input on tab 3")</f>
        <v/>
      </c>
    </row>
    <row r="3575" spans="2:33" ht="15" customHeight="1" x14ac:dyDescent="0.75">
      <c r="B3575" s="205" t="str">
        <f>'5 Driver Data'!B3575</f>
        <v>3567</v>
      </c>
      <c r="C3575" s="193">
        <f>'5 Driver Data'!C3575</f>
        <v>0</v>
      </c>
      <c r="D3575" s="192">
        <f>'5 Driver Data'!D3575</f>
        <v>0</v>
      </c>
      <c r="E3575" s="191">
        <f>'5 Driver Data'!E3575</f>
        <v>0</v>
      </c>
      <c r="F3575" s="191">
        <f>'5 Driver Data'!F3575</f>
        <v>0</v>
      </c>
      <c r="G3575" s="191">
        <f>'5 Driver Data'!G3575</f>
        <v>0</v>
      </c>
      <c r="H3575" s="191">
        <f>'5 Driver Data'!H3575</f>
        <v>0</v>
      </c>
      <c r="I3575" s="191">
        <f>'5 Driver Data'!I3575</f>
        <v>0</v>
      </c>
      <c r="J3575" s="191">
        <f>'5 Driver Data'!J3575</f>
        <v>0</v>
      </c>
      <c r="K3575" s="206">
        <f>'5 Driver Data'!K3575</f>
        <v>0</v>
      </c>
      <c r="L3575" s="1"/>
      <c r="M3575" s="216" t="str">
        <f>IF(D3575=0,"Blank",'3 Model Input'!E$44*'3 Model Input'!E$45)</f>
        <v>Blank</v>
      </c>
      <c r="N3575" s="197" t="str">
        <f t="shared" si="580"/>
        <v>Blank</v>
      </c>
      <c r="O3575" s="197" t="str">
        <f>IF(D3575=0,"Blank",'3 Model Input'!E$49*(1-'3 Model Input'!E$51))</f>
        <v>Blank</v>
      </c>
      <c r="P3575" s="197" t="str">
        <f t="shared" si="581"/>
        <v>Blank</v>
      </c>
      <c r="Q3575" s="197" t="str">
        <f>IF(D3575=0,"Blank",IF(D3575="BEV",E3575*(1-'3 Model Input'!E$54), E3575))</f>
        <v>Blank</v>
      </c>
      <c r="R3575" s="198" t="str">
        <f>IF(D3575=0,"Blank",IF(D3575="PHEV",F3575/G3575,F3575*(1-'3 Model Input'!E$54)/G3575))</f>
        <v>Blank</v>
      </c>
      <c r="S3575" s="198" t="str">
        <f>IF(D3575=0,"Blank",IF(D3575="PHEV",MIN(M3575,E3575),MIN(M3575,(E3575*(1-'3 Model Input'!E$54)))))</f>
        <v>Blank</v>
      </c>
      <c r="T3575" s="217" t="str">
        <f t="shared" si="582"/>
        <v>Blank</v>
      </c>
      <c r="U3575" s="89"/>
      <c r="V3575" s="216" t="str">
        <f>IF(D3575=0,"Blank",P3575*'3 Model Input'!E$50)</f>
        <v>Blank</v>
      </c>
      <c r="W3575" s="197" t="str">
        <f t="shared" si="583"/>
        <v>Blank</v>
      </c>
      <c r="X3575" s="197" t="str">
        <f t="shared" si="584"/>
        <v>Blank</v>
      </c>
      <c r="Y3575" s="197" t="str">
        <f t="shared" si="585"/>
        <v>Blank</v>
      </c>
      <c r="Z3575" s="197" t="str">
        <f t="shared" si="586"/>
        <v>Blank</v>
      </c>
      <c r="AA3575" s="223" t="str" cm="1">
        <f t="array" ref="AA3575">_xlfn.IFS(ISTEXT('3 Model Input'!F$70),"Missing",ISTEXT('3 Model Input'!I$70),"Missing",ISNUMBER('3 Model Input'!K$70),'3 Model Input'!K$70*P3575)</f>
        <v>Missing</v>
      </c>
      <c r="AB3575" s="89"/>
      <c r="AC3575" s="227" t="str" cm="1">
        <f t="array" ref="AC3575">IF(D3575=0,"Blank",_xlfn.IFS('3 Model Input'!E$61=1,(V3575*G3575)/T3575,'3 Model Input'!E$61=2,(W3575*G3575)/T3575,'3 Model Input'!E$61=3,(X3575*G3575)/T3575,'3 Model Input'!E$61=4,(Y3575*G3575)/T3575,'3 Model Input'!E$61=5,(Z3575*G3575)/T3575, ISTEXT('3 Model Input'!E$61),"Missing",'3 Model Input'!E$61=6,(AA3575*G3575)/T3575))</f>
        <v>Blank</v>
      </c>
      <c r="AD3575" s="202" t="str">
        <f t="shared" si="587"/>
        <v>Blank</v>
      </c>
      <c r="AE3575" s="202" t="str">
        <f t="shared" si="588"/>
        <v>Blank</v>
      </c>
      <c r="AF3575" s="217" t="str">
        <f t="shared" si="589"/>
        <v>Blank</v>
      </c>
      <c r="AG3575" s="9" t="str" cm="1">
        <f t="array" ref="AG3575">_xlfn.IFS(ISNUMBER(AC3575), "", ISNUMBER(SEARCH("Blank", AC3575)), "", ISERROR(AC3575), "Bad input on tab 3")</f>
        <v/>
      </c>
    </row>
    <row r="3576" spans="2:33" ht="15" customHeight="1" x14ac:dyDescent="0.75">
      <c r="B3576" s="205" t="str">
        <f>'5 Driver Data'!B3576</f>
        <v>3568</v>
      </c>
      <c r="C3576" s="193">
        <f>'5 Driver Data'!C3576</f>
        <v>0</v>
      </c>
      <c r="D3576" s="192">
        <f>'5 Driver Data'!D3576</f>
        <v>0</v>
      </c>
      <c r="E3576" s="191">
        <f>'5 Driver Data'!E3576</f>
        <v>0</v>
      </c>
      <c r="F3576" s="191">
        <f>'5 Driver Data'!F3576</f>
        <v>0</v>
      </c>
      <c r="G3576" s="191">
        <f>'5 Driver Data'!G3576</f>
        <v>0</v>
      </c>
      <c r="H3576" s="191">
        <f>'5 Driver Data'!H3576</f>
        <v>0</v>
      </c>
      <c r="I3576" s="191">
        <f>'5 Driver Data'!I3576</f>
        <v>0</v>
      </c>
      <c r="J3576" s="191">
        <f>'5 Driver Data'!J3576</f>
        <v>0</v>
      </c>
      <c r="K3576" s="206">
        <f>'5 Driver Data'!K3576</f>
        <v>0</v>
      </c>
      <c r="L3576" s="1"/>
      <c r="M3576" s="216" t="str">
        <f>IF(D3576=0,"Blank",'3 Model Input'!E$44*'3 Model Input'!E$45)</f>
        <v>Blank</v>
      </c>
      <c r="N3576" s="197" t="str">
        <f t="shared" si="580"/>
        <v>Blank</v>
      </c>
      <c r="O3576" s="197" t="str">
        <f>IF(D3576=0,"Blank",'3 Model Input'!E$49*(1-'3 Model Input'!E$51))</f>
        <v>Blank</v>
      </c>
      <c r="P3576" s="197" t="str">
        <f t="shared" si="581"/>
        <v>Blank</v>
      </c>
      <c r="Q3576" s="197" t="str">
        <f>IF(D3576=0,"Blank",IF(D3576="BEV",E3576*(1-'3 Model Input'!E$54), E3576))</f>
        <v>Blank</v>
      </c>
      <c r="R3576" s="198" t="str">
        <f>IF(D3576=0,"Blank",IF(D3576="PHEV",F3576/G3576,F3576*(1-'3 Model Input'!E$54)/G3576))</f>
        <v>Blank</v>
      </c>
      <c r="S3576" s="198" t="str">
        <f>IF(D3576=0,"Blank",IF(D3576="PHEV",MIN(M3576,E3576),MIN(M3576,(E3576*(1-'3 Model Input'!E$54)))))</f>
        <v>Blank</v>
      </c>
      <c r="T3576" s="217" t="str">
        <f t="shared" si="582"/>
        <v>Blank</v>
      </c>
      <c r="U3576" s="89"/>
      <c r="V3576" s="216" t="str">
        <f>IF(D3576=0,"Blank",P3576*'3 Model Input'!E$50)</f>
        <v>Blank</v>
      </c>
      <c r="W3576" s="197" t="str">
        <f t="shared" si="583"/>
        <v>Blank</v>
      </c>
      <c r="X3576" s="197" t="str">
        <f t="shared" si="584"/>
        <v>Blank</v>
      </c>
      <c r="Y3576" s="197" t="str">
        <f t="shared" si="585"/>
        <v>Blank</v>
      </c>
      <c r="Z3576" s="197" t="str">
        <f t="shared" si="586"/>
        <v>Blank</v>
      </c>
      <c r="AA3576" s="223" t="str" cm="1">
        <f t="array" ref="AA3576">_xlfn.IFS(ISTEXT('3 Model Input'!F$70),"Missing",ISTEXT('3 Model Input'!I$70),"Missing",ISNUMBER('3 Model Input'!K$70),'3 Model Input'!K$70*P3576)</f>
        <v>Missing</v>
      </c>
      <c r="AB3576" s="89"/>
      <c r="AC3576" s="227" t="str" cm="1">
        <f t="array" ref="AC3576">IF(D3576=0,"Blank",_xlfn.IFS('3 Model Input'!E$61=1,(V3576*G3576)/T3576,'3 Model Input'!E$61=2,(W3576*G3576)/T3576,'3 Model Input'!E$61=3,(X3576*G3576)/T3576,'3 Model Input'!E$61=4,(Y3576*G3576)/T3576,'3 Model Input'!E$61=5,(Z3576*G3576)/T3576, ISTEXT('3 Model Input'!E$61),"Missing",'3 Model Input'!E$61=6,(AA3576*G3576)/T3576))</f>
        <v>Blank</v>
      </c>
      <c r="AD3576" s="202" t="str">
        <f t="shared" si="587"/>
        <v>Blank</v>
      </c>
      <c r="AE3576" s="202" t="str">
        <f t="shared" si="588"/>
        <v>Blank</v>
      </c>
      <c r="AF3576" s="217" t="str">
        <f t="shared" si="589"/>
        <v>Blank</v>
      </c>
      <c r="AG3576" s="9" t="str" cm="1">
        <f t="array" ref="AG3576">_xlfn.IFS(ISNUMBER(AC3576), "", ISNUMBER(SEARCH("Blank", AC3576)), "", ISERROR(AC3576), "Bad input on tab 3")</f>
        <v/>
      </c>
    </row>
    <row r="3577" spans="2:33" ht="15" customHeight="1" x14ac:dyDescent="0.75">
      <c r="B3577" s="205" t="str">
        <f>'5 Driver Data'!B3577</f>
        <v>3569</v>
      </c>
      <c r="C3577" s="193">
        <f>'5 Driver Data'!C3577</f>
        <v>0</v>
      </c>
      <c r="D3577" s="192">
        <f>'5 Driver Data'!D3577</f>
        <v>0</v>
      </c>
      <c r="E3577" s="191">
        <f>'5 Driver Data'!E3577</f>
        <v>0</v>
      </c>
      <c r="F3577" s="191">
        <f>'5 Driver Data'!F3577</f>
        <v>0</v>
      </c>
      <c r="G3577" s="191">
        <f>'5 Driver Data'!G3577</f>
        <v>0</v>
      </c>
      <c r="H3577" s="191">
        <f>'5 Driver Data'!H3577</f>
        <v>0</v>
      </c>
      <c r="I3577" s="191">
        <f>'5 Driver Data'!I3577</f>
        <v>0</v>
      </c>
      <c r="J3577" s="191">
        <f>'5 Driver Data'!J3577</f>
        <v>0</v>
      </c>
      <c r="K3577" s="206">
        <f>'5 Driver Data'!K3577</f>
        <v>0</v>
      </c>
      <c r="L3577" s="1"/>
      <c r="M3577" s="216" t="str">
        <f>IF(D3577=0,"Blank",'3 Model Input'!E$44*'3 Model Input'!E$45)</f>
        <v>Blank</v>
      </c>
      <c r="N3577" s="197" t="str">
        <f t="shared" si="580"/>
        <v>Blank</v>
      </c>
      <c r="O3577" s="197" t="str">
        <f>IF(D3577=0,"Blank",'3 Model Input'!E$49*(1-'3 Model Input'!E$51))</f>
        <v>Blank</v>
      </c>
      <c r="P3577" s="197" t="str">
        <f t="shared" si="581"/>
        <v>Blank</v>
      </c>
      <c r="Q3577" s="197" t="str">
        <f>IF(D3577=0,"Blank",IF(D3577="BEV",E3577*(1-'3 Model Input'!E$54), E3577))</f>
        <v>Blank</v>
      </c>
      <c r="R3577" s="198" t="str">
        <f>IF(D3577=0,"Blank",IF(D3577="PHEV",F3577/G3577,F3577*(1-'3 Model Input'!E$54)/G3577))</f>
        <v>Blank</v>
      </c>
      <c r="S3577" s="198" t="str">
        <f>IF(D3577=0,"Blank",IF(D3577="PHEV",MIN(M3577,E3577),MIN(M3577,(E3577*(1-'3 Model Input'!E$54)))))</f>
        <v>Blank</v>
      </c>
      <c r="T3577" s="217" t="str">
        <f t="shared" si="582"/>
        <v>Blank</v>
      </c>
      <c r="U3577" s="89"/>
      <c r="V3577" s="216" t="str">
        <f>IF(D3577=0,"Blank",P3577*'3 Model Input'!E$50)</f>
        <v>Blank</v>
      </c>
      <c r="W3577" s="197" t="str">
        <f t="shared" si="583"/>
        <v>Blank</v>
      </c>
      <c r="X3577" s="197" t="str">
        <f t="shared" si="584"/>
        <v>Blank</v>
      </c>
      <c r="Y3577" s="197" t="str">
        <f t="shared" si="585"/>
        <v>Blank</v>
      </c>
      <c r="Z3577" s="197" t="str">
        <f t="shared" si="586"/>
        <v>Blank</v>
      </c>
      <c r="AA3577" s="223" t="str" cm="1">
        <f t="array" ref="AA3577">_xlfn.IFS(ISTEXT('3 Model Input'!F$70),"Missing",ISTEXT('3 Model Input'!I$70),"Missing",ISNUMBER('3 Model Input'!K$70),'3 Model Input'!K$70*P3577)</f>
        <v>Missing</v>
      </c>
      <c r="AB3577" s="89"/>
      <c r="AC3577" s="227" t="str" cm="1">
        <f t="array" ref="AC3577">IF(D3577=0,"Blank",_xlfn.IFS('3 Model Input'!E$61=1,(V3577*G3577)/T3577,'3 Model Input'!E$61=2,(W3577*G3577)/T3577,'3 Model Input'!E$61=3,(X3577*G3577)/T3577,'3 Model Input'!E$61=4,(Y3577*G3577)/T3577,'3 Model Input'!E$61=5,(Z3577*G3577)/T3577, ISTEXT('3 Model Input'!E$61),"Missing",'3 Model Input'!E$61=6,(AA3577*G3577)/T3577))</f>
        <v>Blank</v>
      </c>
      <c r="AD3577" s="202" t="str">
        <f t="shared" si="587"/>
        <v>Blank</v>
      </c>
      <c r="AE3577" s="202" t="str">
        <f t="shared" si="588"/>
        <v>Blank</v>
      </c>
      <c r="AF3577" s="217" t="str">
        <f t="shared" si="589"/>
        <v>Blank</v>
      </c>
      <c r="AG3577" s="9" t="str" cm="1">
        <f t="array" ref="AG3577">_xlfn.IFS(ISNUMBER(AC3577), "", ISNUMBER(SEARCH("Blank", AC3577)), "", ISERROR(AC3577), "Bad input on tab 3")</f>
        <v/>
      </c>
    </row>
    <row r="3578" spans="2:33" ht="15" customHeight="1" x14ac:dyDescent="0.75">
      <c r="B3578" s="205" t="str">
        <f>'5 Driver Data'!B3578</f>
        <v>3570</v>
      </c>
      <c r="C3578" s="193">
        <f>'5 Driver Data'!C3578</f>
        <v>0</v>
      </c>
      <c r="D3578" s="192">
        <f>'5 Driver Data'!D3578</f>
        <v>0</v>
      </c>
      <c r="E3578" s="191">
        <f>'5 Driver Data'!E3578</f>
        <v>0</v>
      </c>
      <c r="F3578" s="191">
        <f>'5 Driver Data'!F3578</f>
        <v>0</v>
      </c>
      <c r="G3578" s="191">
        <f>'5 Driver Data'!G3578</f>
        <v>0</v>
      </c>
      <c r="H3578" s="191">
        <f>'5 Driver Data'!H3578</f>
        <v>0</v>
      </c>
      <c r="I3578" s="191">
        <f>'5 Driver Data'!I3578</f>
        <v>0</v>
      </c>
      <c r="J3578" s="191">
        <f>'5 Driver Data'!J3578</f>
        <v>0</v>
      </c>
      <c r="K3578" s="206">
        <f>'5 Driver Data'!K3578</f>
        <v>0</v>
      </c>
      <c r="L3578" s="1"/>
      <c r="M3578" s="216" t="str">
        <f>IF(D3578=0,"Blank",'3 Model Input'!E$44*'3 Model Input'!E$45)</f>
        <v>Blank</v>
      </c>
      <c r="N3578" s="197" t="str">
        <f t="shared" si="580"/>
        <v>Blank</v>
      </c>
      <c r="O3578" s="197" t="str">
        <f>IF(D3578=0,"Blank",'3 Model Input'!E$49*(1-'3 Model Input'!E$51))</f>
        <v>Blank</v>
      </c>
      <c r="P3578" s="197" t="str">
        <f t="shared" si="581"/>
        <v>Blank</v>
      </c>
      <c r="Q3578" s="197" t="str">
        <f>IF(D3578=0,"Blank",IF(D3578="BEV",E3578*(1-'3 Model Input'!E$54), E3578))</f>
        <v>Blank</v>
      </c>
      <c r="R3578" s="198" t="str">
        <f>IF(D3578=0,"Blank",IF(D3578="PHEV",F3578/G3578,F3578*(1-'3 Model Input'!E$54)/G3578))</f>
        <v>Blank</v>
      </c>
      <c r="S3578" s="198" t="str">
        <f>IF(D3578=0,"Blank",IF(D3578="PHEV",MIN(M3578,E3578),MIN(M3578,(E3578*(1-'3 Model Input'!E$54)))))</f>
        <v>Blank</v>
      </c>
      <c r="T3578" s="217" t="str">
        <f t="shared" si="582"/>
        <v>Blank</v>
      </c>
      <c r="U3578" s="89"/>
      <c r="V3578" s="216" t="str">
        <f>IF(D3578=0,"Blank",P3578*'3 Model Input'!E$50)</f>
        <v>Blank</v>
      </c>
      <c r="W3578" s="197" t="str">
        <f t="shared" si="583"/>
        <v>Blank</v>
      </c>
      <c r="X3578" s="197" t="str">
        <f t="shared" si="584"/>
        <v>Blank</v>
      </c>
      <c r="Y3578" s="197" t="str">
        <f t="shared" si="585"/>
        <v>Blank</v>
      </c>
      <c r="Z3578" s="197" t="str">
        <f t="shared" si="586"/>
        <v>Blank</v>
      </c>
      <c r="AA3578" s="223" t="str" cm="1">
        <f t="array" ref="AA3578">_xlfn.IFS(ISTEXT('3 Model Input'!F$70),"Missing",ISTEXT('3 Model Input'!I$70),"Missing",ISNUMBER('3 Model Input'!K$70),'3 Model Input'!K$70*P3578)</f>
        <v>Missing</v>
      </c>
      <c r="AB3578" s="89"/>
      <c r="AC3578" s="227" t="str" cm="1">
        <f t="array" ref="AC3578">IF(D3578=0,"Blank",_xlfn.IFS('3 Model Input'!E$61=1,(V3578*G3578)/T3578,'3 Model Input'!E$61=2,(W3578*G3578)/T3578,'3 Model Input'!E$61=3,(X3578*G3578)/T3578,'3 Model Input'!E$61=4,(Y3578*G3578)/T3578,'3 Model Input'!E$61=5,(Z3578*G3578)/T3578, ISTEXT('3 Model Input'!E$61),"Missing",'3 Model Input'!E$61=6,(AA3578*G3578)/T3578))</f>
        <v>Blank</v>
      </c>
      <c r="AD3578" s="202" t="str">
        <f t="shared" si="587"/>
        <v>Blank</v>
      </c>
      <c r="AE3578" s="202" t="str">
        <f t="shared" si="588"/>
        <v>Blank</v>
      </c>
      <c r="AF3578" s="217" t="str">
        <f t="shared" si="589"/>
        <v>Blank</v>
      </c>
      <c r="AG3578" s="9" t="str" cm="1">
        <f t="array" ref="AG3578">_xlfn.IFS(ISNUMBER(AC3578), "", ISNUMBER(SEARCH("Blank", AC3578)), "", ISERROR(AC3578), "Bad input on tab 3")</f>
        <v/>
      </c>
    </row>
    <row r="3579" spans="2:33" ht="15" customHeight="1" x14ac:dyDescent="0.75">
      <c r="B3579" s="205" t="str">
        <f>'5 Driver Data'!B3579</f>
        <v>3571</v>
      </c>
      <c r="C3579" s="193">
        <f>'5 Driver Data'!C3579</f>
        <v>0</v>
      </c>
      <c r="D3579" s="192">
        <f>'5 Driver Data'!D3579</f>
        <v>0</v>
      </c>
      <c r="E3579" s="191">
        <f>'5 Driver Data'!E3579</f>
        <v>0</v>
      </c>
      <c r="F3579" s="191">
        <f>'5 Driver Data'!F3579</f>
        <v>0</v>
      </c>
      <c r="G3579" s="191">
        <f>'5 Driver Data'!G3579</f>
        <v>0</v>
      </c>
      <c r="H3579" s="191">
        <f>'5 Driver Data'!H3579</f>
        <v>0</v>
      </c>
      <c r="I3579" s="191">
        <f>'5 Driver Data'!I3579</f>
        <v>0</v>
      </c>
      <c r="J3579" s="191">
        <f>'5 Driver Data'!J3579</f>
        <v>0</v>
      </c>
      <c r="K3579" s="206">
        <f>'5 Driver Data'!K3579</f>
        <v>0</v>
      </c>
      <c r="L3579" s="1"/>
      <c r="M3579" s="216" t="str">
        <f>IF(D3579=0,"Blank",'3 Model Input'!E$44*'3 Model Input'!E$45)</f>
        <v>Blank</v>
      </c>
      <c r="N3579" s="197" t="str">
        <f t="shared" si="580"/>
        <v>Blank</v>
      </c>
      <c r="O3579" s="197" t="str">
        <f>IF(D3579=0,"Blank",'3 Model Input'!E$49*(1-'3 Model Input'!E$51))</f>
        <v>Blank</v>
      </c>
      <c r="P3579" s="197" t="str">
        <f t="shared" si="581"/>
        <v>Blank</v>
      </c>
      <c r="Q3579" s="197" t="str">
        <f>IF(D3579=0,"Blank",IF(D3579="BEV",E3579*(1-'3 Model Input'!E$54), E3579))</f>
        <v>Blank</v>
      </c>
      <c r="R3579" s="198" t="str">
        <f>IF(D3579=0,"Blank",IF(D3579="PHEV",F3579/G3579,F3579*(1-'3 Model Input'!E$54)/G3579))</f>
        <v>Blank</v>
      </c>
      <c r="S3579" s="198" t="str">
        <f>IF(D3579=0,"Blank",IF(D3579="PHEV",MIN(M3579,E3579),MIN(M3579,(E3579*(1-'3 Model Input'!E$54)))))</f>
        <v>Blank</v>
      </c>
      <c r="T3579" s="217" t="str">
        <f t="shared" si="582"/>
        <v>Blank</v>
      </c>
      <c r="U3579" s="89"/>
      <c r="V3579" s="216" t="str">
        <f>IF(D3579=0,"Blank",P3579*'3 Model Input'!E$50)</f>
        <v>Blank</v>
      </c>
      <c r="W3579" s="197" t="str">
        <f t="shared" si="583"/>
        <v>Blank</v>
      </c>
      <c r="X3579" s="197" t="str">
        <f t="shared" si="584"/>
        <v>Blank</v>
      </c>
      <c r="Y3579" s="197" t="str">
        <f t="shared" si="585"/>
        <v>Blank</v>
      </c>
      <c r="Z3579" s="197" t="str">
        <f t="shared" si="586"/>
        <v>Blank</v>
      </c>
      <c r="AA3579" s="223" t="str" cm="1">
        <f t="array" ref="AA3579">_xlfn.IFS(ISTEXT('3 Model Input'!F$70),"Missing",ISTEXT('3 Model Input'!I$70),"Missing",ISNUMBER('3 Model Input'!K$70),'3 Model Input'!K$70*P3579)</f>
        <v>Missing</v>
      </c>
      <c r="AB3579" s="89"/>
      <c r="AC3579" s="227" t="str" cm="1">
        <f t="array" ref="AC3579">IF(D3579=0,"Blank",_xlfn.IFS('3 Model Input'!E$61=1,(V3579*G3579)/T3579,'3 Model Input'!E$61=2,(W3579*G3579)/T3579,'3 Model Input'!E$61=3,(X3579*G3579)/T3579,'3 Model Input'!E$61=4,(Y3579*G3579)/T3579,'3 Model Input'!E$61=5,(Z3579*G3579)/T3579, ISTEXT('3 Model Input'!E$61),"Missing",'3 Model Input'!E$61=6,(AA3579*G3579)/T3579))</f>
        <v>Blank</v>
      </c>
      <c r="AD3579" s="202" t="str">
        <f t="shared" si="587"/>
        <v>Blank</v>
      </c>
      <c r="AE3579" s="202" t="str">
        <f t="shared" si="588"/>
        <v>Blank</v>
      </c>
      <c r="AF3579" s="217" t="str">
        <f t="shared" si="589"/>
        <v>Blank</v>
      </c>
      <c r="AG3579" s="9" t="str" cm="1">
        <f t="array" ref="AG3579">_xlfn.IFS(ISNUMBER(AC3579), "", ISNUMBER(SEARCH("Blank", AC3579)), "", ISERROR(AC3579), "Bad input on tab 3")</f>
        <v/>
      </c>
    </row>
    <row r="3580" spans="2:33" ht="15" customHeight="1" x14ac:dyDescent="0.75">
      <c r="B3580" s="205" t="str">
        <f>'5 Driver Data'!B3580</f>
        <v>3572</v>
      </c>
      <c r="C3580" s="193">
        <f>'5 Driver Data'!C3580</f>
        <v>0</v>
      </c>
      <c r="D3580" s="192">
        <f>'5 Driver Data'!D3580</f>
        <v>0</v>
      </c>
      <c r="E3580" s="191">
        <f>'5 Driver Data'!E3580</f>
        <v>0</v>
      </c>
      <c r="F3580" s="191">
        <f>'5 Driver Data'!F3580</f>
        <v>0</v>
      </c>
      <c r="G3580" s="191">
        <f>'5 Driver Data'!G3580</f>
        <v>0</v>
      </c>
      <c r="H3580" s="191">
        <f>'5 Driver Data'!H3580</f>
        <v>0</v>
      </c>
      <c r="I3580" s="191">
        <f>'5 Driver Data'!I3580</f>
        <v>0</v>
      </c>
      <c r="J3580" s="191">
        <f>'5 Driver Data'!J3580</f>
        <v>0</v>
      </c>
      <c r="K3580" s="206">
        <f>'5 Driver Data'!K3580</f>
        <v>0</v>
      </c>
      <c r="L3580" s="1"/>
      <c r="M3580" s="216" t="str">
        <f>IF(D3580=0,"Blank",'3 Model Input'!E$44*'3 Model Input'!E$45)</f>
        <v>Blank</v>
      </c>
      <c r="N3580" s="197" t="str">
        <f t="shared" si="580"/>
        <v>Blank</v>
      </c>
      <c r="O3580" s="197" t="str">
        <f>IF(D3580=0,"Blank",'3 Model Input'!E$49*(1-'3 Model Input'!E$51))</f>
        <v>Blank</v>
      </c>
      <c r="P3580" s="197" t="str">
        <f t="shared" si="581"/>
        <v>Blank</v>
      </c>
      <c r="Q3580" s="197" t="str">
        <f>IF(D3580=0,"Blank",IF(D3580="BEV",E3580*(1-'3 Model Input'!E$54), E3580))</f>
        <v>Blank</v>
      </c>
      <c r="R3580" s="198" t="str">
        <f>IF(D3580=0,"Blank",IF(D3580="PHEV",F3580/G3580,F3580*(1-'3 Model Input'!E$54)/G3580))</f>
        <v>Blank</v>
      </c>
      <c r="S3580" s="198" t="str">
        <f>IF(D3580=0,"Blank",IF(D3580="PHEV",MIN(M3580,E3580),MIN(M3580,(E3580*(1-'3 Model Input'!E$54)))))</f>
        <v>Blank</v>
      </c>
      <c r="T3580" s="217" t="str">
        <f t="shared" si="582"/>
        <v>Blank</v>
      </c>
      <c r="U3580" s="89"/>
      <c r="V3580" s="216" t="str">
        <f>IF(D3580=0,"Blank",P3580*'3 Model Input'!E$50)</f>
        <v>Blank</v>
      </c>
      <c r="W3580" s="197" t="str">
        <f t="shared" si="583"/>
        <v>Blank</v>
      </c>
      <c r="X3580" s="197" t="str">
        <f t="shared" si="584"/>
        <v>Blank</v>
      </c>
      <c r="Y3580" s="197" t="str">
        <f t="shared" si="585"/>
        <v>Blank</v>
      </c>
      <c r="Z3580" s="197" t="str">
        <f t="shared" si="586"/>
        <v>Blank</v>
      </c>
      <c r="AA3580" s="223" t="str" cm="1">
        <f t="array" ref="AA3580">_xlfn.IFS(ISTEXT('3 Model Input'!F$70),"Missing",ISTEXT('3 Model Input'!I$70),"Missing",ISNUMBER('3 Model Input'!K$70),'3 Model Input'!K$70*P3580)</f>
        <v>Missing</v>
      </c>
      <c r="AB3580" s="89"/>
      <c r="AC3580" s="227" t="str" cm="1">
        <f t="array" ref="AC3580">IF(D3580=0,"Blank",_xlfn.IFS('3 Model Input'!E$61=1,(V3580*G3580)/T3580,'3 Model Input'!E$61=2,(W3580*G3580)/T3580,'3 Model Input'!E$61=3,(X3580*G3580)/T3580,'3 Model Input'!E$61=4,(Y3580*G3580)/T3580,'3 Model Input'!E$61=5,(Z3580*G3580)/T3580, ISTEXT('3 Model Input'!E$61),"Missing",'3 Model Input'!E$61=6,(AA3580*G3580)/T3580))</f>
        <v>Blank</v>
      </c>
      <c r="AD3580" s="202" t="str">
        <f t="shared" si="587"/>
        <v>Blank</v>
      </c>
      <c r="AE3580" s="202" t="str">
        <f t="shared" si="588"/>
        <v>Blank</v>
      </c>
      <c r="AF3580" s="217" t="str">
        <f t="shared" si="589"/>
        <v>Blank</v>
      </c>
      <c r="AG3580" s="9" t="str" cm="1">
        <f t="array" ref="AG3580">_xlfn.IFS(ISNUMBER(AC3580), "", ISNUMBER(SEARCH("Blank", AC3580)), "", ISERROR(AC3580), "Bad input on tab 3")</f>
        <v/>
      </c>
    </row>
    <row r="3581" spans="2:33" ht="15" customHeight="1" x14ac:dyDescent="0.75">
      <c r="B3581" s="205" t="str">
        <f>'5 Driver Data'!B3581</f>
        <v>3573</v>
      </c>
      <c r="C3581" s="193">
        <f>'5 Driver Data'!C3581</f>
        <v>0</v>
      </c>
      <c r="D3581" s="192">
        <f>'5 Driver Data'!D3581</f>
        <v>0</v>
      </c>
      <c r="E3581" s="191">
        <f>'5 Driver Data'!E3581</f>
        <v>0</v>
      </c>
      <c r="F3581" s="191">
        <f>'5 Driver Data'!F3581</f>
        <v>0</v>
      </c>
      <c r="G3581" s="191">
        <f>'5 Driver Data'!G3581</f>
        <v>0</v>
      </c>
      <c r="H3581" s="191">
        <f>'5 Driver Data'!H3581</f>
        <v>0</v>
      </c>
      <c r="I3581" s="191">
        <f>'5 Driver Data'!I3581</f>
        <v>0</v>
      </c>
      <c r="J3581" s="191">
        <f>'5 Driver Data'!J3581</f>
        <v>0</v>
      </c>
      <c r="K3581" s="206">
        <f>'5 Driver Data'!K3581</f>
        <v>0</v>
      </c>
      <c r="L3581" s="1"/>
      <c r="M3581" s="216" t="str">
        <f>IF(D3581=0,"Blank",'3 Model Input'!E$44*'3 Model Input'!E$45)</f>
        <v>Blank</v>
      </c>
      <c r="N3581" s="197" t="str">
        <f t="shared" si="580"/>
        <v>Blank</v>
      </c>
      <c r="O3581" s="197" t="str">
        <f>IF(D3581=0,"Blank",'3 Model Input'!E$49*(1-'3 Model Input'!E$51))</f>
        <v>Blank</v>
      </c>
      <c r="P3581" s="197" t="str">
        <f t="shared" si="581"/>
        <v>Blank</v>
      </c>
      <c r="Q3581" s="197" t="str">
        <f>IF(D3581=0,"Blank",IF(D3581="BEV",E3581*(1-'3 Model Input'!E$54), E3581))</f>
        <v>Blank</v>
      </c>
      <c r="R3581" s="198" t="str">
        <f>IF(D3581=0,"Blank",IF(D3581="PHEV",F3581/G3581,F3581*(1-'3 Model Input'!E$54)/G3581))</f>
        <v>Blank</v>
      </c>
      <c r="S3581" s="198" t="str">
        <f>IF(D3581=0,"Blank",IF(D3581="PHEV",MIN(M3581,E3581),MIN(M3581,(E3581*(1-'3 Model Input'!E$54)))))</f>
        <v>Blank</v>
      </c>
      <c r="T3581" s="217" t="str">
        <f t="shared" si="582"/>
        <v>Blank</v>
      </c>
      <c r="U3581" s="89"/>
      <c r="V3581" s="216" t="str">
        <f>IF(D3581=0,"Blank",P3581*'3 Model Input'!E$50)</f>
        <v>Blank</v>
      </c>
      <c r="W3581" s="197" t="str">
        <f t="shared" si="583"/>
        <v>Blank</v>
      </c>
      <c r="X3581" s="197" t="str">
        <f t="shared" si="584"/>
        <v>Blank</v>
      </c>
      <c r="Y3581" s="197" t="str">
        <f t="shared" si="585"/>
        <v>Blank</v>
      </c>
      <c r="Z3581" s="197" t="str">
        <f t="shared" si="586"/>
        <v>Blank</v>
      </c>
      <c r="AA3581" s="223" t="str" cm="1">
        <f t="array" ref="AA3581">_xlfn.IFS(ISTEXT('3 Model Input'!F$70),"Missing",ISTEXT('3 Model Input'!I$70),"Missing",ISNUMBER('3 Model Input'!K$70),'3 Model Input'!K$70*P3581)</f>
        <v>Missing</v>
      </c>
      <c r="AB3581" s="89"/>
      <c r="AC3581" s="227" t="str" cm="1">
        <f t="array" ref="AC3581">IF(D3581=0,"Blank",_xlfn.IFS('3 Model Input'!E$61=1,(V3581*G3581)/T3581,'3 Model Input'!E$61=2,(W3581*G3581)/T3581,'3 Model Input'!E$61=3,(X3581*G3581)/T3581,'3 Model Input'!E$61=4,(Y3581*G3581)/T3581,'3 Model Input'!E$61=5,(Z3581*G3581)/T3581, ISTEXT('3 Model Input'!E$61),"Missing",'3 Model Input'!E$61=6,(AA3581*G3581)/T3581))</f>
        <v>Blank</v>
      </c>
      <c r="AD3581" s="202" t="str">
        <f t="shared" si="587"/>
        <v>Blank</v>
      </c>
      <c r="AE3581" s="202" t="str">
        <f t="shared" si="588"/>
        <v>Blank</v>
      </c>
      <c r="AF3581" s="217" t="str">
        <f t="shared" si="589"/>
        <v>Blank</v>
      </c>
      <c r="AG3581" s="9" t="str" cm="1">
        <f t="array" ref="AG3581">_xlfn.IFS(ISNUMBER(AC3581), "", ISNUMBER(SEARCH("Blank", AC3581)), "", ISERROR(AC3581), "Bad input on tab 3")</f>
        <v/>
      </c>
    </row>
    <row r="3582" spans="2:33" ht="15" customHeight="1" x14ac:dyDescent="0.75">
      <c r="B3582" s="205" t="str">
        <f>'5 Driver Data'!B3582</f>
        <v>3574</v>
      </c>
      <c r="C3582" s="193">
        <f>'5 Driver Data'!C3582</f>
        <v>0</v>
      </c>
      <c r="D3582" s="192">
        <f>'5 Driver Data'!D3582</f>
        <v>0</v>
      </c>
      <c r="E3582" s="191">
        <f>'5 Driver Data'!E3582</f>
        <v>0</v>
      </c>
      <c r="F3582" s="191">
        <f>'5 Driver Data'!F3582</f>
        <v>0</v>
      </c>
      <c r="G3582" s="191">
        <f>'5 Driver Data'!G3582</f>
        <v>0</v>
      </c>
      <c r="H3582" s="191">
        <f>'5 Driver Data'!H3582</f>
        <v>0</v>
      </c>
      <c r="I3582" s="191">
        <f>'5 Driver Data'!I3582</f>
        <v>0</v>
      </c>
      <c r="J3582" s="191">
        <f>'5 Driver Data'!J3582</f>
        <v>0</v>
      </c>
      <c r="K3582" s="206">
        <f>'5 Driver Data'!K3582</f>
        <v>0</v>
      </c>
      <c r="L3582" s="1"/>
      <c r="M3582" s="216" t="str">
        <f>IF(D3582=0,"Blank",'3 Model Input'!E$44*'3 Model Input'!E$45)</f>
        <v>Blank</v>
      </c>
      <c r="N3582" s="197" t="str">
        <f t="shared" si="580"/>
        <v>Blank</v>
      </c>
      <c r="O3582" s="197" t="str">
        <f>IF(D3582=0,"Blank",'3 Model Input'!E$49*(1-'3 Model Input'!E$51))</f>
        <v>Blank</v>
      </c>
      <c r="P3582" s="197" t="str">
        <f t="shared" si="581"/>
        <v>Blank</v>
      </c>
      <c r="Q3582" s="197" t="str">
        <f>IF(D3582=0,"Blank",IF(D3582="BEV",E3582*(1-'3 Model Input'!E$54), E3582))</f>
        <v>Blank</v>
      </c>
      <c r="R3582" s="198" t="str">
        <f>IF(D3582=0,"Blank",IF(D3582="PHEV",F3582/G3582,F3582*(1-'3 Model Input'!E$54)/G3582))</f>
        <v>Blank</v>
      </c>
      <c r="S3582" s="198" t="str">
        <f>IF(D3582=0,"Blank",IF(D3582="PHEV",MIN(M3582,E3582),MIN(M3582,(E3582*(1-'3 Model Input'!E$54)))))</f>
        <v>Blank</v>
      </c>
      <c r="T3582" s="217" t="str">
        <f t="shared" si="582"/>
        <v>Blank</v>
      </c>
      <c r="U3582" s="89"/>
      <c r="V3582" s="216" t="str">
        <f>IF(D3582=0,"Blank",P3582*'3 Model Input'!E$50)</f>
        <v>Blank</v>
      </c>
      <c r="W3582" s="197" t="str">
        <f t="shared" si="583"/>
        <v>Blank</v>
      </c>
      <c r="X3582" s="197" t="str">
        <f t="shared" si="584"/>
        <v>Blank</v>
      </c>
      <c r="Y3582" s="197" t="str">
        <f t="shared" si="585"/>
        <v>Blank</v>
      </c>
      <c r="Z3582" s="197" t="str">
        <f t="shared" si="586"/>
        <v>Blank</v>
      </c>
      <c r="AA3582" s="223" t="str" cm="1">
        <f t="array" ref="AA3582">_xlfn.IFS(ISTEXT('3 Model Input'!F$70),"Missing",ISTEXT('3 Model Input'!I$70),"Missing",ISNUMBER('3 Model Input'!K$70),'3 Model Input'!K$70*P3582)</f>
        <v>Missing</v>
      </c>
      <c r="AB3582" s="89"/>
      <c r="AC3582" s="227" t="str" cm="1">
        <f t="array" ref="AC3582">IF(D3582=0,"Blank",_xlfn.IFS('3 Model Input'!E$61=1,(V3582*G3582)/T3582,'3 Model Input'!E$61=2,(W3582*G3582)/T3582,'3 Model Input'!E$61=3,(X3582*G3582)/T3582,'3 Model Input'!E$61=4,(Y3582*G3582)/T3582,'3 Model Input'!E$61=5,(Z3582*G3582)/T3582, ISTEXT('3 Model Input'!E$61),"Missing",'3 Model Input'!E$61=6,(AA3582*G3582)/T3582))</f>
        <v>Blank</v>
      </c>
      <c r="AD3582" s="202" t="str">
        <f t="shared" si="587"/>
        <v>Blank</v>
      </c>
      <c r="AE3582" s="202" t="str">
        <f t="shared" si="588"/>
        <v>Blank</v>
      </c>
      <c r="AF3582" s="217" t="str">
        <f t="shared" si="589"/>
        <v>Blank</v>
      </c>
      <c r="AG3582" s="9" t="str" cm="1">
        <f t="array" ref="AG3582">_xlfn.IFS(ISNUMBER(AC3582), "", ISNUMBER(SEARCH("Blank", AC3582)), "", ISERROR(AC3582), "Bad input on tab 3")</f>
        <v/>
      </c>
    </row>
    <row r="3583" spans="2:33" ht="15" customHeight="1" x14ac:dyDescent="0.75">
      <c r="B3583" s="205" t="str">
        <f>'5 Driver Data'!B3583</f>
        <v>3575</v>
      </c>
      <c r="C3583" s="193">
        <f>'5 Driver Data'!C3583</f>
        <v>0</v>
      </c>
      <c r="D3583" s="192">
        <f>'5 Driver Data'!D3583</f>
        <v>0</v>
      </c>
      <c r="E3583" s="191">
        <f>'5 Driver Data'!E3583</f>
        <v>0</v>
      </c>
      <c r="F3583" s="191">
        <f>'5 Driver Data'!F3583</f>
        <v>0</v>
      </c>
      <c r="G3583" s="191">
        <f>'5 Driver Data'!G3583</f>
        <v>0</v>
      </c>
      <c r="H3583" s="191">
        <f>'5 Driver Data'!H3583</f>
        <v>0</v>
      </c>
      <c r="I3583" s="191">
        <f>'5 Driver Data'!I3583</f>
        <v>0</v>
      </c>
      <c r="J3583" s="191">
        <f>'5 Driver Data'!J3583</f>
        <v>0</v>
      </c>
      <c r="K3583" s="206">
        <f>'5 Driver Data'!K3583</f>
        <v>0</v>
      </c>
      <c r="L3583" s="1"/>
      <c r="M3583" s="216" t="str">
        <f>IF(D3583=0,"Blank",'3 Model Input'!E$44*'3 Model Input'!E$45)</f>
        <v>Blank</v>
      </c>
      <c r="N3583" s="197" t="str">
        <f t="shared" si="580"/>
        <v>Blank</v>
      </c>
      <c r="O3583" s="197" t="str">
        <f>IF(D3583=0,"Blank",'3 Model Input'!E$49*(1-'3 Model Input'!E$51))</f>
        <v>Blank</v>
      </c>
      <c r="P3583" s="197" t="str">
        <f t="shared" si="581"/>
        <v>Blank</v>
      </c>
      <c r="Q3583" s="197" t="str">
        <f>IF(D3583=0,"Blank",IF(D3583="BEV",E3583*(1-'3 Model Input'!E$54), E3583))</f>
        <v>Blank</v>
      </c>
      <c r="R3583" s="198" t="str">
        <f>IF(D3583=0,"Blank",IF(D3583="PHEV",F3583/G3583,F3583*(1-'3 Model Input'!E$54)/G3583))</f>
        <v>Blank</v>
      </c>
      <c r="S3583" s="198" t="str">
        <f>IF(D3583=0,"Blank",IF(D3583="PHEV",MIN(M3583,E3583),MIN(M3583,(E3583*(1-'3 Model Input'!E$54)))))</f>
        <v>Blank</v>
      </c>
      <c r="T3583" s="217" t="str">
        <f t="shared" si="582"/>
        <v>Blank</v>
      </c>
      <c r="U3583" s="89"/>
      <c r="V3583" s="216" t="str">
        <f>IF(D3583=0,"Blank",P3583*'3 Model Input'!E$50)</f>
        <v>Blank</v>
      </c>
      <c r="W3583" s="197" t="str">
        <f t="shared" si="583"/>
        <v>Blank</v>
      </c>
      <c r="X3583" s="197" t="str">
        <f t="shared" si="584"/>
        <v>Blank</v>
      </c>
      <c r="Y3583" s="197" t="str">
        <f t="shared" si="585"/>
        <v>Blank</v>
      </c>
      <c r="Z3583" s="197" t="str">
        <f t="shared" si="586"/>
        <v>Blank</v>
      </c>
      <c r="AA3583" s="223" t="str" cm="1">
        <f t="array" ref="AA3583">_xlfn.IFS(ISTEXT('3 Model Input'!F$70),"Missing",ISTEXT('3 Model Input'!I$70),"Missing",ISNUMBER('3 Model Input'!K$70),'3 Model Input'!K$70*P3583)</f>
        <v>Missing</v>
      </c>
      <c r="AB3583" s="89"/>
      <c r="AC3583" s="227" t="str" cm="1">
        <f t="array" ref="AC3583">IF(D3583=0,"Blank",_xlfn.IFS('3 Model Input'!E$61=1,(V3583*G3583)/T3583,'3 Model Input'!E$61=2,(W3583*G3583)/T3583,'3 Model Input'!E$61=3,(X3583*G3583)/T3583,'3 Model Input'!E$61=4,(Y3583*G3583)/T3583,'3 Model Input'!E$61=5,(Z3583*G3583)/T3583, ISTEXT('3 Model Input'!E$61),"Missing",'3 Model Input'!E$61=6,(AA3583*G3583)/T3583))</f>
        <v>Blank</v>
      </c>
      <c r="AD3583" s="202" t="str">
        <f t="shared" si="587"/>
        <v>Blank</v>
      </c>
      <c r="AE3583" s="202" t="str">
        <f t="shared" si="588"/>
        <v>Blank</v>
      </c>
      <c r="AF3583" s="217" t="str">
        <f t="shared" si="589"/>
        <v>Blank</v>
      </c>
      <c r="AG3583" s="9" t="str" cm="1">
        <f t="array" ref="AG3583">_xlfn.IFS(ISNUMBER(AC3583), "", ISNUMBER(SEARCH("Blank", AC3583)), "", ISERROR(AC3583), "Bad input on tab 3")</f>
        <v/>
      </c>
    </row>
    <row r="3584" spans="2:33" ht="15" customHeight="1" x14ac:dyDescent="0.75">
      <c r="B3584" s="205" t="str">
        <f>'5 Driver Data'!B3584</f>
        <v>3576</v>
      </c>
      <c r="C3584" s="193">
        <f>'5 Driver Data'!C3584</f>
        <v>0</v>
      </c>
      <c r="D3584" s="192">
        <f>'5 Driver Data'!D3584</f>
        <v>0</v>
      </c>
      <c r="E3584" s="191">
        <f>'5 Driver Data'!E3584</f>
        <v>0</v>
      </c>
      <c r="F3584" s="191">
        <f>'5 Driver Data'!F3584</f>
        <v>0</v>
      </c>
      <c r="G3584" s="191">
        <f>'5 Driver Data'!G3584</f>
        <v>0</v>
      </c>
      <c r="H3584" s="191">
        <f>'5 Driver Data'!H3584</f>
        <v>0</v>
      </c>
      <c r="I3584" s="191">
        <f>'5 Driver Data'!I3584</f>
        <v>0</v>
      </c>
      <c r="J3584" s="191">
        <f>'5 Driver Data'!J3584</f>
        <v>0</v>
      </c>
      <c r="K3584" s="206">
        <f>'5 Driver Data'!K3584</f>
        <v>0</v>
      </c>
      <c r="L3584" s="1"/>
      <c r="M3584" s="216" t="str">
        <f>IF(D3584=0,"Blank",'3 Model Input'!E$44*'3 Model Input'!E$45)</f>
        <v>Blank</v>
      </c>
      <c r="N3584" s="197" t="str">
        <f t="shared" si="580"/>
        <v>Blank</v>
      </c>
      <c r="O3584" s="197" t="str">
        <f>IF(D3584=0,"Blank",'3 Model Input'!E$49*(1-'3 Model Input'!E$51))</f>
        <v>Blank</v>
      </c>
      <c r="P3584" s="197" t="str">
        <f t="shared" si="581"/>
        <v>Blank</v>
      </c>
      <c r="Q3584" s="197" t="str">
        <f>IF(D3584=0,"Blank",IF(D3584="BEV",E3584*(1-'3 Model Input'!E$54), E3584))</f>
        <v>Blank</v>
      </c>
      <c r="R3584" s="198" t="str">
        <f>IF(D3584=0,"Blank",IF(D3584="PHEV",F3584/G3584,F3584*(1-'3 Model Input'!E$54)/G3584))</f>
        <v>Blank</v>
      </c>
      <c r="S3584" s="198" t="str">
        <f>IF(D3584=0,"Blank",IF(D3584="PHEV",MIN(M3584,E3584),MIN(M3584,(E3584*(1-'3 Model Input'!E$54)))))</f>
        <v>Blank</v>
      </c>
      <c r="T3584" s="217" t="str">
        <f t="shared" si="582"/>
        <v>Blank</v>
      </c>
      <c r="U3584" s="89"/>
      <c r="V3584" s="216" t="str">
        <f>IF(D3584=0,"Blank",P3584*'3 Model Input'!E$50)</f>
        <v>Blank</v>
      </c>
      <c r="W3584" s="197" t="str">
        <f t="shared" si="583"/>
        <v>Blank</v>
      </c>
      <c r="X3584" s="197" t="str">
        <f t="shared" si="584"/>
        <v>Blank</v>
      </c>
      <c r="Y3584" s="197" t="str">
        <f t="shared" si="585"/>
        <v>Blank</v>
      </c>
      <c r="Z3584" s="197" t="str">
        <f t="shared" si="586"/>
        <v>Blank</v>
      </c>
      <c r="AA3584" s="223" t="str" cm="1">
        <f t="array" ref="AA3584">_xlfn.IFS(ISTEXT('3 Model Input'!F$70),"Missing",ISTEXT('3 Model Input'!I$70),"Missing",ISNUMBER('3 Model Input'!K$70),'3 Model Input'!K$70*P3584)</f>
        <v>Missing</v>
      </c>
      <c r="AB3584" s="89"/>
      <c r="AC3584" s="227" t="str" cm="1">
        <f t="array" ref="AC3584">IF(D3584=0,"Blank",_xlfn.IFS('3 Model Input'!E$61=1,(V3584*G3584)/T3584,'3 Model Input'!E$61=2,(W3584*G3584)/T3584,'3 Model Input'!E$61=3,(X3584*G3584)/T3584,'3 Model Input'!E$61=4,(Y3584*G3584)/T3584,'3 Model Input'!E$61=5,(Z3584*G3584)/T3584, ISTEXT('3 Model Input'!E$61),"Missing",'3 Model Input'!E$61=6,(AA3584*G3584)/T3584))</f>
        <v>Blank</v>
      </c>
      <c r="AD3584" s="202" t="str">
        <f t="shared" si="587"/>
        <v>Blank</v>
      </c>
      <c r="AE3584" s="202" t="str">
        <f t="shared" si="588"/>
        <v>Blank</v>
      </c>
      <c r="AF3584" s="217" t="str">
        <f t="shared" si="589"/>
        <v>Blank</v>
      </c>
      <c r="AG3584" s="9" t="str" cm="1">
        <f t="array" ref="AG3584">_xlfn.IFS(ISNUMBER(AC3584), "", ISNUMBER(SEARCH("Blank", AC3584)), "", ISERROR(AC3584), "Bad input on tab 3")</f>
        <v/>
      </c>
    </row>
    <row r="3585" spans="2:33" ht="15" customHeight="1" x14ac:dyDescent="0.75">
      <c r="B3585" s="205" t="str">
        <f>'5 Driver Data'!B3585</f>
        <v>3577</v>
      </c>
      <c r="C3585" s="193">
        <f>'5 Driver Data'!C3585</f>
        <v>0</v>
      </c>
      <c r="D3585" s="192">
        <f>'5 Driver Data'!D3585</f>
        <v>0</v>
      </c>
      <c r="E3585" s="191">
        <f>'5 Driver Data'!E3585</f>
        <v>0</v>
      </c>
      <c r="F3585" s="191">
        <f>'5 Driver Data'!F3585</f>
        <v>0</v>
      </c>
      <c r="G3585" s="191">
        <f>'5 Driver Data'!G3585</f>
        <v>0</v>
      </c>
      <c r="H3585" s="191">
        <f>'5 Driver Data'!H3585</f>
        <v>0</v>
      </c>
      <c r="I3585" s="191">
        <f>'5 Driver Data'!I3585</f>
        <v>0</v>
      </c>
      <c r="J3585" s="191">
        <f>'5 Driver Data'!J3585</f>
        <v>0</v>
      </c>
      <c r="K3585" s="206">
        <f>'5 Driver Data'!K3585</f>
        <v>0</v>
      </c>
      <c r="L3585" s="1"/>
      <c r="M3585" s="216" t="str">
        <f>IF(D3585=0,"Blank",'3 Model Input'!E$44*'3 Model Input'!E$45)</f>
        <v>Blank</v>
      </c>
      <c r="N3585" s="197" t="str">
        <f t="shared" si="580"/>
        <v>Blank</v>
      </c>
      <c r="O3585" s="197" t="str">
        <f>IF(D3585=0,"Blank",'3 Model Input'!E$49*(1-'3 Model Input'!E$51))</f>
        <v>Blank</v>
      </c>
      <c r="P3585" s="197" t="str">
        <f t="shared" si="581"/>
        <v>Blank</v>
      </c>
      <c r="Q3585" s="197" t="str">
        <f>IF(D3585=0,"Blank",IF(D3585="BEV",E3585*(1-'3 Model Input'!E$54), E3585))</f>
        <v>Blank</v>
      </c>
      <c r="R3585" s="198" t="str">
        <f>IF(D3585=0,"Blank",IF(D3585="PHEV",F3585/G3585,F3585*(1-'3 Model Input'!E$54)/G3585))</f>
        <v>Blank</v>
      </c>
      <c r="S3585" s="198" t="str">
        <f>IF(D3585=0,"Blank",IF(D3585="PHEV",MIN(M3585,E3585),MIN(M3585,(E3585*(1-'3 Model Input'!E$54)))))</f>
        <v>Blank</v>
      </c>
      <c r="T3585" s="217" t="str">
        <f t="shared" si="582"/>
        <v>Blank</v>
      </c>
      <c r="U3585" s="89"/>
      <c r="V3585" s="216" t="str">
        <f>IF(D3585=0,"Blank",P3585*'3 Model Input'!E$50)</f>
        <v>Blank</v>
      </c>
      <c r="W3585" s="197" t="str">
        <f t="shared" si="583"/>
        <v>Blank</v>
      </c>
      <c r="X3585" s="197" t="str">
        <f t="shared" si="584"/>
        <v>Blank</v>
      </c>
      <c r="Y3585" s="197" t="str">
        <f t="shared" si="585"/>
        <v>Blank</v>
      </c>
      <c r="Z3585" s="197" t="str">
        <f t="shared" si="586"/>
        <v>Blank</v>
      </c>
      <c r="AA3585" s="223" t="str" cm="1">
        <f t="array" ref="AA3585">_xlfn.IFS(ISTEXT('3 Model Input'!F$70),"Missing",ISTEXT('3 Model Input'!I$70),"Missing",ISNUMBER('3 Model Input'!K$70),'3 Model Input'!K$70*P3585)</f>
        <v>Missing</v>
      </c>
      <c r="AB3585" s="89"/>
      <c r="AC3585" s="227" t="str" cm="1">
        <f t="array" ref="AC3585">IF(D3585=0,"Blank",_xlfn.IFS('3 Model Input'!E$61=1,(V3585*G3585)/T3585,'3 Model Input'!E$61=2,(W3585*G3585)/T3585,'3 Model Input'!E$61=3,(X3585*G3585)/T3585,'3 Model Input'!E$61=4,(Y3585*G3585)/T3585,'3 Model Input'!E$61=5,(Z3585*G3585)/T3585, ISTEXT('3 Model Input'!E$61),"Missing",'3 Model Input'!E$61=6,(AA3585*G3585)/T3585))</f>
        <v>Blank</v>
      </c>
      <c r="AD3585" s="202" t="str">
        <f t="shared" si="587"/>
        <v>Blank</v>
      </c>
      <c r="AE3585" s="202" t="str">
        <f t="shared" si="588"/>
        <v>Blank</v>
      </c>
      <c r="AF3585" s="217" t="str">
        <f t="shared" si="589"/>
        <v>Blank</v>
      </c>
      <c r="AG3585" s="9" t="str" cm="1">
        <f t="array" ref="AG3585">_xlfn.IFS(ISNUMBER(AC3585), "", ISNUMBER(SEARCH("Blank", AC3585)), "", ISERROR(AC3585), "Bad input on tab 3")</f>
        <v/>
      </c>
    </row>
    <row r="3586" spans="2:33" ht="15" customHeight="1" x14ac:dyDescent="0.75">
      <c r="B3586" s="205" t="str">
        <f>'5 Driver Data'!B3586</f>
        <v>3578</v>
      </c>
      <c r="C3586" s="193">
        <f>'5 Driver Data'!C3586</f>
        <v>0</v>
      </c>
      <c r="D3586" s="192">
        <f>'5 Driver Data'!D3586</f>
        <v>0</v>
      </c>
      <c r="E3586" s="191">
        <f>'5 Driver Data'!E3586</f>
        <v>0</v>
      </c>
      <c r="F3586" s="191">
        <f>'5 Driver Data'!F3586</f>
        <v>0</v>
      </c>
      <c r="G3586" s="191">
        <f>'5 Driver Data'!G3586</f>
        <v>0</v>
      </c>
      <c r="H3586" s="191">
        <f>'5 Driver Data'!H3586</f>
        <v>0</v>
      </c>
      <c r="I3586" s="191">
        <f>'5 Driver Data'!I3586</f>
        <v>0</v>
      </c>
      <c r="J3586" s="191">
        <f>'5 Driver Data'!J3586</f>
        <v>0</v>
      </c>
      <c r="K3586" s="206">
        <f>'5 Driver Data'!K3586</f>
        <v>0</v>
      </c>
      <c r="L3586" s="1"/>
      <c r="M3586" s="216" t="str">
        <f>IF(D3586=0,"Blank",'3 Model Input'!E$44*'3 Model Input'!E$45)</f>
        <v>Blank</v>
      </c>
      <c r="N3586" s="197" t="str">
        <f t="shared" si="580"/>
        <v>Blank</v>
      </c>
      <c r="O3586" s="197" t="str">
        <f>IF(D3586=0,"Blank",'3 Model Input'!E$49*(1-'3 Model Input'!E$51))</f>
        <v>Blank</v>
      </c>
      <c r="P3586" s="197" t="str">
        <f t="shared" si="581"/>
        <v>Blank</v>
      </c>
      <c r="Q3586" s="197" t="str">
        <f>IF(D3586=0,"Blank",IF(D3586="BEV",E3586*(1-'3 Model Input'!E$54), E3586))</f>
        <v>Blank</v>
      </c>
      <c r="R3586" s="198" t="str">
        <f>IF(D3586=0,"Blank",IF(D3586="PHEV",F3586/G3586,F3586*(1-'3 Model Input'!E$54)/G3586))</f>
        <v>Blank</v>
      </c>
      <c r="S3586" s="198" t="str">
        <f>IF(D3586=0,"Blank",IF(D3586="PHEV",MIN(M3586,E3586),MIN(M3586,(E3586*(1-'3 Model Input'!E$54)))))</f>
        <v>Blank</v>
      </c>
      <c r="T3586" s="217" t="str">
        <f t="shared" si="582"/>
        <v>Blank</v>
      </c>
      <c r="U3586" s="89"/>
      <c r="V3586" s="216" t="str">
        <f>IF(D3586=0,"Blank",P3586*'3 Model Input'!E$50)</f>
        <v>Blank</v>
      </c>
      <c r="W3586" s="197" t="str">
        <f t="shared" si="583"/>
        <v>Blank</v>
      </c>
      <c r="X3586" s="197" t="str">
        <f t="shared" si="584"/>
        <v>Blank</v>
      </c>
      <c r="Y3586" s="197" t="str">
        <f t="shared" si="585"/>
        <v>Blank</v>
      </c>
      <c r="Z3586" s="197" t="str">
        <f t="shared" si="586"/>
        <v>Blank</v>
      </c>
      <c r="AA3586" s="223" t="str" cm="1">
        <f t="array" ref="AA3586">_xlfn.IFS(ISTEXT('3 Model Input'!F$70),"Missing",ISTEXT('3 Model Input'!I$70),"Missing",ISNUMBER('3 Model Input'!K$70),'3 Model Input'!K$70*P3586)</f>
        <v>Missing</v>
      </c>
      <c r="AB3586" s="89"/>
      <c r="AC3586" s="227" t="str" cm="1">
        <f t="array" ref="AC3586">IF(D3586=0,"Blank",_xlfn.IFS('3 Model Input'!E$61=1,(V3586*G3586)/T3586,'3 Model Input'!E$61=2,(W3586*G3586)/T3586,'3 Model Input'!E$61=3,(X3586*G3586)/T3586,'3 Model Input'!E$61=4,(Y3586*G3586)/T3586,'3 Model Input'!E$61=5,(Z3586*G3586)/T3586, ISTEXT('3 Model Input'!E$61),"Missing",'3 Model Input'!E$61=6,(AA3586*G3586)/T3586))</f>
        <v>Blank</v>
      </c>
      <c r="AD3586" s="202" t="str">
        <f t="shared" si="587"/>
        <v>Blank</v>
      </c>
      <c r="AE3586" s="202" t="str">
        <f t="shared" si="588"/>
        <v>Blank</v>
      </c>
      <c r="AF3586" s="217" t="str">
        <f t="shared" si="589"/>
        <v>Blank</v>
      </c>
      <c r="AG3586" s="9" t="str" cm="1">
        <f t="array" ref="AG3586">_xlfn.IFS(ISNUMBER(AC3586), "", ISNUMBER(SEARCH("Blank", AC3586)), "", ISERROR(AC3586), "Bad input on tab 3")</f>
        <v/>
      </c>
    </row>
    <row r="3587" spans="2:33" ht="15" customHeight="1" x14ac:dyDescent="0.75">
      <c r="B3587" s="205" t="str">
        <f>'5 Driver Data'!B3587</f>
        <v>3579</v>
      </c>
      <c r="C3587" s="193">
        <f>'5 Driver Data'!C3587</f>
        <v>0</v>
      </c>
      <c r="D3587" s="192">
        <f>'5 Driver Data'!D3587</f>
        <v>0</v>
      </c>
      <c r="E3587" s="191">
        <f>'5 Driver Data'!E3587</f>
        <v>0</v>
      </c>
      <c r="F3587" s="191">
        <f>'5 Driver Data'!F3587</f>
        <v>0</v>
      </c>
      <c r="G3587" s="191">
        <f>'5 Driver Data'!G3587</f>
        <v>0</v>
      </c>
      <c r="H3587" s="191">
        <f>'5 Driver Data'!H3587</f>
        <v>0</v>
      </c>
      <c r="I3587" s="191">
        <f>'5 Driver Data'!I3587</f>
        <v>0</v>
      </c>
      <c r="J3587" s="191">
        <f>'5 Driver Data'!J3587</f>
        <v>0</v>
      </c>
      <c r="K3587" s="206">
        <f>'5 Driver Data'!K3587</f>
        <v>0</v>
      </c>
      <c r="L3587" s="1"/>
      <c r="M3587" s="216" t="str">
        <f>IF(D3587=0,"Blank",'3 Model Input'!E$44*'3 Model Input'!E$45)</f>
        <v>Blank</v>
      </c>
      <c r="N3587" s="197" t="str">
        <f t="shared" si="580"/>
        <v>Blank</v>
      </c>
      <c r="O3587" s="197" t="str">
        <f>IF(D3587=0,"Blank",'3 Model Input'!E$49*(1-'3 Model Input'!E$51))</f>
        <v>Blank</v>
      </c>
      <c r="P3587" s="197" t="str">
        <f t="shared" si="581"/>
        <v>Blank</v>
      </c>
      <c r="Q3587" s="197" t="str">
        <f>IF(D3587=0,"Blank",IF(D3587="BEV",E3587*(1-'3 Model Input'!E$54), E3587))</f>
        <v>Blank</v>
      </c>
      <c r="R3587" s="198" t="str">
        <f>IF(D3587=0,"Blank",IF(D3587="PHEV",F3587/G3587,F3587*(1-'3 Model Input'!E$54)/G3587))</f>
        <v>Blank</v>
      </c>
      <c r="S3587" s="198" t="str">
        <f>IF(D3587=0,"Blank",IF(D3587="PHEV",MIN(M3587,E3587),MIN(M3587,(E3587*(1-'3 Model Input'!E$54)))))</f>
        <v>Blank</v>
      </c>
      <c r="T3587" s="217" t="str">
        <f t="shared" si="582"/>
        <v>Blank</v>
      </c>
      <c r="U3587" s="89"/>
      <c r="V3587" s="216" t="str">
        <f>IF(D3587=0,"Blank",P3587*'3 Model Input'!E$50)</f>
        <v>Blank</v>
      </c>
      <c r="W3587" s="197" t="str">
        <f t="shared" si="583"/>
        <v>Blank</v>
      </c>
      <c r="X3587" s="197" t="str">
        <f t="shared" si="584"/>
        <v>Blank</v>
      </c>
      <c r="Y3587" s="197" t="str">
        <f t="shared" si="585"/>
        <v>Blank</v>
      </c>
      <c r="Z3587" s="197" t="str">
        <f t="shared" si="586"/>
        <v>Blank</v>
      </c>
      <c r="AA3587" s="223" t="str" cm="1">
        <f t="array" ref="AA3587">_xlfn.IFS(ISTEXT('3 Model Input'!F$70),"Missing",ISTEXT('3 Model Input'!I$70),"Missing",ISNUMBER('3 Model Input'!K$70),'3 Model Input'!K$70*P3587)</f>
        <v>Missing</v>
      </c>
      <c r="AB3587" s="89"/>
      <c r="AC3587" s="227" t="str" cm="1">
        <f t="array" ref="AC3587">IF(D3587=0,"Blank",_xlfn.IFS('3 Model Input'!E$61=1,(V3587*G3587)/T3587,'3 Model Input'!E$61=2,(W3587*G3587)/T3587,'3 Model Input'!E$61=3,(X3587*G3587)/T3587,'3 Model Input'!E$61=4,(Y3587*G3587)/T3587,'3 Model Input'!E$61=5,(Z3587*G3587)/T3587, ISTEXT('3 Model Input'!E$61),"Missing",'3 Model Input'!E$61=6,(AA3587*G3587)/T3587))</f>
        <v>Blank</v>
      </c>
      <c r="AD3587" s="202" t="str">
        <f t="shared" si="587"/>
        <v>Blank</v>
      </c>
      <c r="AE3587" s="202" t="str">
        <f t="shared" si="588"/>
        <v>Blank</v>
      </c>
      <c r="AF3587" s="217" t="str">
        <f t="shared" si="589"/>
        <v>Blank</v>
      </c>
      <c r="AG3587" s="9" t="str" cm="1">
        <f t="array" ref="AG3587">_xlfn.IFS(ISNUMBER(AC3587), "", ISNUMBER(SEARCH("Blank", AC3587)), "", ISERROR(AC3587), "Bad input on tab 3")</f>
        <v/>
      </c>
    </row>
    <row r="3588" spans="2:33" ht="15" customHeight="1" x14ac:dyDescent="0.75">
      <c r="B3588" s="205" t="str">
        <f>'5 Driver Data'!B3588</f>
        <v>3580</v>
      </c>
      <c r="C3588" s="193">
        <f>'5 Driver Data'!C3588</f>
        <v>0</v>
      </c>
      <c r="D3588" s="192">
        <f>'5 Driver Data'!D3588</f>
        <v>0</v>
      </c>
      <c r="E3588" s="191">
        <f>'5 Driver Data'!E3588</f>
        <v>0</v>
      </c>
      <c r="F3588" s="191">
        <f>'5 Driver Data'!F3588</f>
        <v>0</v>
      </c>
      <c r="G3588" s="191">
        <f>'5 Driver Data'!G3588</f>
        <v>0</v>
      </c>
      <c r="H3588" s="191">
        <f>'5 Driver Data'!H3588</f>
        <v>0</v>
      </c>
      <c r="I3588" s="191">
        <f>'5 Driver Data'!I3588</f>
        <v>0</v>
      </c>
      <c r="J3588" s="191">
        <f>'5 Driver Data'!J3588</f>
        <v>0</v>
      </c>
      <c r="K3588" s="206">
        <f>'5 Driver Data'!K3588</f>
        <v>0</v>
      </c>
      <c r="L3588" s="1"/>
      <c r="M3588" s="216" t="str">
        <f>IF(D3588=0,"Blank",'3 Model Input'!E$44*'3 Model Input'!E$45)</f>
        <v>Blank</v>
      </c>
      <c r="N3588" s="197" t="str">
        <f t="shared" si="580"/>
        <v>Blank</v>
      </c>
      <c r="O3588" s="197" t="str">
        <f>IF(D3588=0,"Blank",'3 Model Input'!E$49*(1-'3 Model Input'!E$51))</f>
        <v>Blank</v>
      </c>
      <c r="P3588" s="197" t="str">
        <f t="shared" si="581"/>
        <v>Blank</v>
      </c>
      <c r="Q3588" s="197" t="str">
        <f>IF(D3588=0,"Blank",IF(D3588="BEV",E3588*(1-'3 Model Input'!E$54), E3588))</f>
        <v>Blank</v>
      </c>
      <c r="R3588" s="198" t="str">
        <f>IF(D3588=0,"Blank",IF(D3588="PHEV",F3588/G3588,F3588*(1-'3 Model Input'!E$54)/G3588))</f>
        <v>Blank</v>
      </c>
      <c r="S3588" s="198" t="str">
        <f>IF(D3588=0,"Blank",IF(D3588="PHEV",MIN(M3588,E3588),MIN(M3588,(E3588*(1-'3 Model Input'!E$54)))))</f>
        <v>Blank</v>
      </c>
      <c r="T3588" s="217" t="str">
        <f t="shared" si="582"/>
        <v>Blank</v>
      </c>
      <c r="U3588" s="89"/>
      <c r="V3588" s="216" t="str">
        <f>IF(D3588=0,"Blank",P3588*'3 Model Input'!E$50)</f>
        <v>Blank</v>
      </c>
      <c r="W3588" s="197" t="str">
        <f t="shared" si="583"/>
        <v>Blank</v>
      </c>
      <c r="X3588" s="197" t="str">
        <f t="shared" si="584"/>
        <v>Blank</v>
      </c>
      <c r="Y3588" s="197" t="str">
        <f t="shared" si="585"/>
        <v>Blank</v>
      </c>
      <c r="Z3588" s="197" t="str">
        <f t="shared" si="586"/>
        <v>Blank</v>
      </c>
      <c r="AA3588" s="223" t="str" cm="1">
        <f t="array" ref="AA3588">_xlfn.IFS(ISTEXT('3 Model Input'!F$70),"Missing",ISTEXT('3 Model Input'!I$70),"Missing",ISNUMBER('3 Model Input'!K$70),'3 Model Input'!K$70*P3588)</f>
        <v>Missing</v>
      </c>
      <c r="AB3588" s="89"/>
      <c r="AC3588" s="227" t="str" cm="1">
        <f t="array" ref="AC3588">IF(D3588=0,"Blank",_xlfn.IFS('3 Model Input'!E$61=1,(V3588*G3588)/T3588,'3 Model Input'!E$61=2,(W3588*G3588)/T3588,'3 Model Input'!E$61=3,(X3588*G3588)/T3588,'3 Model Input'!E$61=4,(Y3588*G3588)/T3588,'3 Model Input'!E$61=5,(Z3588*G3588)/T3588, ISTEXT('3 Model Input'!E$61),"Missing",'3 Model Input'!E$61=6,(AA3588*G3588)/T3588))</f>
        <v>Blank</v>
      </c>
      <c r="AD3588" s="202" t="str">
        <f t="shared" si="587"/>
        <v>Blank</v>
      </c>
      <c r="AE3588" s="202" t="str">
        <f t="shared" si="588"/>
        <v>Blank</v>
      </c>
      <c r="AF3588" s="217" t="str">
        <f t="shared" si="589"/>
        <v>Blank</v>
      </c>
      <c r="AG3588" s="9" t="str" cm="1">
        <f t="array" ref="AG3588">_xlfn.IFS(ISNUMBER(AC3588), "", ISNUMBER(SEARCH("Blank", AC3588)), "", ISERROR(AC3588), "Bad input on tab 3")</f>
        <v/>
      </c>
    </row>
    <row r="3589" spans="2:33" ht="15" customHeight="1" x14ac:dyDescent="0.75">
      <c r="B3589" s="205" t="str">
        <f>'5 Driver Data'!B3589</f>
        <v>3581</v>
      </c>
      <c r="C3589" s="193">
        <f>'5 Driver Data'!C3589</f>
        <v>0</v>
      </c>
      <c r="D3589" s="192">
        <f>'5 Driver Data'!D3589</f>
        <v>0</v>
      </c>
      <c r="E3589" s="191">
        <f>'5 Driver Data'!E3589</f>
        <v>0</v>
      </c>
      <c r="F3589" s="191">
        <f>'5 Driver Data'!F3589</f>
        <v>0</v>
      </c>
      <c r="G3589" s="191">
        <f>'5 Driver Data'!G3589</f>
        <v>0</v>
      </c>
      <c r="H3589" s="191">
        <f>'5 Driver Data'!H3589</f>
        <v>0</v>
      </c>
      <c r="I3589" s="191">
        <f>'5 Driver Data'!I3589</f>
        <v>0</v>
      </c>
      <c r="J3589" s="191">
        <f>'5 Driver Data'!J3589</f>
        <v>0</v>
      </c>
      <c r="K3589" s="206">
        <f>'5 Driver Data'!K3589</f>
        <v>0</v>
      </c>
      <c r="L3589" s="1"/>
      <c r="M3589" s="216" t="str">
        <f>IF(D3589=0,"Blank",'3 Model Input'!E$44*'3 Model Input'!E$45)</f>
        <v>Blank</v>
      </c>
      <c r="N3589" s="197" t="str">
        <f t="shared" si="580"/>
        <v>Blank</v>
      </c>
      <c r="O3589" s="197" t="str">
        <f>IF(D3589=0,"Blank",'3 Model Input'!E$49*(1-'3 Model Input'!E$51))</f>
        <v>Blank</v>
      </c>
      <c r="P3589" s="197" t="str">
        <f t="shared" si="581"/>
        <v>Blank</v>
      </c>
      <c r="Q3589" s="197" t="str">
        <f>IF(D3589=0,"Blank",IF(D3589="BEV",E3589*(1-'3 Model Input'!E$54), E3589))</f>
        <v>Blank</v>
      </c>
      <c r="R3589" s="198" t="str">
        <f>IF(D3589=0,"Blank",IF(D3589="PHEV",F3589/G3589,F3589*(1-'3 Model Input'!E$54)/G3589))</f>
        <v>Blank</v>
      </c>
      <c r="S3589" s="198" t="str">
        <f>IF(D3589=0,"Blank",IF(D3589="PHEV",MIN(M3589,E3589),MIN(M3589,(E3589*(1-'3 Model Input'!E$54)))))</f>
        <v>Blank</v>
      </c>
      <c r="T3589" s="217" t="str">
        <f t="shared" si="582"/>
        <v>Blank</v>
      </c>
      <c r="U3589" s="89"/>
      <c r="V3589" s="216" t="str">
        <f>IF(D3589=0,"Blank",P3589*'3 Model Input'!E$50)</f>
        <v>Blank</v>
      </c>
      <c r="W3589" s="197" t="str">
        <f t="shared" si="583"/>
        <v>Blank</v>
      </c>
      <c r="X3589" s="197" t="str">
        <f t="shared" si="584"/>
        <v>Blank</v>
      </c>
      <c r="Y3589" s="197" t="str">
        <f t="shared" si="585"/>
        <v>Blank</v>
      </c>
      <c r="Z3589" s="197" t="str">
        <f t="shared" si="586"/>
        <v>Blank</v>
      </c>
      <c r="AA3589" s="223" t="str" cm="1">
        <f t="array" ref="AA3589">_xlfn.IFS(ISTEXT('3 Model Input'!F$70),"Missing",ISTEXT('3 Model Input'!I$70),"Missing",ISNUMBER('3 Model Input'!K$70),'3 Model Input'!K$70*P3589)</f>
        <v>Missing</v>
      </c>
      <c r="AB3589" s="89"/>
      <c r="AC3589" s="227" t="str" cm="1">
        <f t="array" ref="AC3589">IF(D3589=0,"Blank",_xlfn.IFS('3 Model Input'!E$61=1,(V3589*G3589)/T3589,'3 Model Input'!E$61=2,(W3589*G3589)/T3589,'3 Model Input'!E$61=3,(X3589*G3589)/T3589,'3 Model Input'!E$61=4,(Y3589*G3589)/T3589,'3 Model Input'!E$61=5,(Z3589*G3589)/T3589, ISTEXT('3 Model Input'!E$61),"Missing",'3 Model Input'!E$61=6,(AA3589*G3589)/T3589))</f>
        <v>Blank</v>
      </c>
      <c r="AD3589" s="202" t="str">
        <f t="shared" si="587"/>
        <v>Blank</v>
      </c>
      <c r="AE3589" s="202" t="str">
        <f t="shared" si="588"/>
        <v>Blank</v>
      </c>
      <c r="AF3589" s="217" t="str">
        <f t="shared" si="589"/>
        <v>Blank</v>
      </c>
      <c r="AG3589" s="9" t="str" cm="1">
        <f t="array" ref="AG3589">_xlfn.IFS(ISNUMBER(AC3589), "", ISNUMBER(SEARCH("Blank", AC3589)), "", ISERROR(AC3589), "Bad input on tab 3")</f>
        <v/>
      </c>
    </row>
    <row r="3590" spans="2:33" ht="15" customHeight="1" x14ac:dyDescent="0.75">
      <c r="B3590" s="205" t="str">
        <f>'5 Driver Data'!B3590</f>
        <v>3582</v>
      </c>
      <c r="C3590" s="193">
        <f>'5 Driver Data'!C3590</f>
        <v>0</v>
      </c>
      <c r="D3590" s="192">
        <f>'5 Driver Data'!D3590</f>
        <v>0</v>
      </c>
      <c r="E3590" s="191">
        <f>'5 Driver Data'!E3590</f>
        <v>0</v>
      </c>
      <c r="F3590" s="191">
        <f>'5 Driver Data'!F3590</f>
        <v>0</v>
      </c>
      <c r="G3590" s="191">
        <f>'5 Driver Data'!G3590</f>
        <v>0</v>
      </c>
      <c r="H3590" s="191">
        <f>'5 Driver Data'!H3590</f>
        <v>0</v>
      </c>
      <c r="I3590" s="191">
        <f>'5 Driver Data'!I3590</f>
        <v>0</v>
      </c>
      <c r="J3590" s="191">
        <f>'5 Driver Data'!J3590</f>
        <v>0</v>
      </c>
      <c r="K3590" s="206">
        <f>'5 Driver Data'!K3590</f>
        <v>0</v>
      </c>
      <c r="L3590" s="1"/>
      <c r="M3590" s="216" t="str">
        <f>IF(D3590=0,"Blank",'3 Model Input'!E$44*'3 Model Input'!E$45)</f>
        <v>Blank</v>
      </c>
      <c r="N3590" s="197" t="str">
        <f t="shared" si="580"/>
        <v>Blank</v>
      </c>
      <c r="O3590" s="197" t="str">
        <f>IF(D3590=0,"Blank",'3 Model Input'!E$49*(1-'3 Model Input'!E$51))</f>
        <v>Blank</v>
      </c>
      <c r="P3590" s="197" t="str">
        <f t="shared" si="581"/>
        <v>Blank</v>
      </c>
      <c r="Q3590" s="197" t="str">
        <f>IF(D3590=0,"Blank",IF(D3590="BEV",E3590*(1-'3 Model Input'!E$54), E3590))</f>
        <v>Blank</v>
      </c>
      <c r="R3590" s="198" t="str">
        <f>IF(D3590=0,"Blank",IF(D3590="PHEV",F3590/G3590,F3590*(1-'3 Model Input'!E$54)/G3590))</f>
        <v>Blank</v>
      </c>
      <c r="S3590" s="198" t="str">
        <f>IF(D3590=0,"Blank",IF(D3590="PHEV",MIN(M3590,E3590),MIN(M3590,(E3590*(1-'3 Model Input'!E$54)))))</f>
        <v>Blank</v>
      </c>
      <c r="T3590" s="217" t="str">
        <f t="shared" si="582"/>
        <v>Blank</v>
      </c>
      <c r="U3590" s="89"/>
      <c r="V3590" s="216" t="str">
        <f>IF(D3590=0,"Blank",P3590*'3 Model Input'!E$50)</f>
        <v>Blank</v>
      </c>
      <c r="W3590" s="197" t="str">
        <f t="shared" si="583"/>
        <v>Blank</v>
      </c>
      <c r="X3590" s="197" t="str">
        <f t="shared" si="584"/>
        <v>Blank</v>
      </c>
      <c r="Y3590" s="197" t="str">
        <f t="shared" si="585"/>
        <v>Blank</v>
      </c>
      <c r="Z3590" s="197" t="str">
        <f t="shared" si="586"/>
        <v>Blank</v>
      </c>
      <c r="AA3590" s="223" t="str" cm="1">
        <f t="array" ref="AA3590">_xlfn.IFS(ISTEXT('3 Model Input'!F$70),"Missing",ISTEXT('3 Model Input'!I$70),"Missing",ISNUMBER('3 Model Input'!K$70),'3 Model Input'!K$70*P3590)</f>
        <v>Missing</v>
      </c>
      <c r="AB3590" s="89"/>
      <c r="AC3590" s="227" t="str" cm="1">
        <f t="array" ref="AC3590">IF(D3590=0,"Blank",_xlfn.IFS('3 Model Input'!E$61=1,(V3590*G3590)/T3590,'3 Model Input'!E$61=2,(W3590*G3590)/T3590,'3 Model Input'!E$61=3,(X3590*G3590)/T3590,'3 Model Input'!E$61=4,(Y3590*G3590)/T3590,'3 Model Input'!E$61=5,(Z3590*G3590)/T3590, ISTEXT('3 Model Input'!E$61),"Missing",'3 Model Input'!E$61=6,(AA3590*G3590)/T3590))</f>
        <v>Blank</v>
      </c>
      <c r="AD3590" s="202" t="str">
        <f t="shared" si="587"/>
        <v>Blank</v>
      </c>
      <c r="AE3590" s="202" t="str">
        <f t="shared" si="588"/>
        <v>Blank</v>
      </c>
      <c r="AF3590" s="217" t="str">
        <f t="shared" si="589"/>
        <v>Blank</v>
      </c>
      <c r="AG3590" s="9" t="str" cm="1">
        <f t="array" ref="AG3590">_xlfn.IFS(ISNUMBER(AC3590), "", ISNUMBER(SEARCH("Blank", AC3590)), "", ISERROR(AC3590), "Bad input on tab 3")</f>
        <v/>
      </c>
    </row>
    <row r="3591" spans="2:33" ht="15" customHeight="1" x14ac:dyDescent="0.75">
      <c r="B3591" s="205" t="str">
        <f>'5 Driver Data'!B3591</f>
        <v>3583</v>
      </c>
      <c r="C3591" s="193">
        <f>'5 Driver Data'!C3591</f>
        <v>0</v>
      </c>
      <c r="D3591" s="192">
        <f>'5 Driver Data'!D3591</f>
        <v>0</v>
      </c>
      <c r="E3591" s="191">
        <f>'5 Driver Data'!E3591</f>
        <v>0</v>
      </c>
      <c r="F3591" s="191">
        <f>'5 Driver Data'!F3591</f>
        <v>0</v>
      </c>
      <c r="G3591" s="191">
        <f>'5 Driver Data'!G3591</f>
        <v>0</v>
      </c>
      <c r="H3591" s="191">
        <f>'5 Driver Data'!H3591</f>
        <v>0</v>
      </c>
      <c r="I3591" s="191">
        <f>'5 Driver Data'!I3591</f>
        <v>0</v>
      </c>
      <c r="J3591" s="191">
        <f>'5 Driver Data'!J3591</f>
        <v>0</v>
      </c>
      <c r="K3591" s="206">
        <f>'5 Driver Data'!K3591</f>
        <v>0</v>
      </c>
      <c r="L3591" s="1"/>
      <c r="M3591" s="216" t="str">
        <f>IF(D3591=0,"Blank",'3 Model Input'!E$44*'3 Model Input'!E$45)</f>
        <v>Blank</v>
      </c>
      <c r="N3591" s="197" t="str">
        <f t="shared" si="580"/>
        <v>Blank</v>
      </c>
      <c r="O3591" s="197" t="str">
        <f>IF(D3591=0,"Blank",'3 Model Input'!E$49*(1-'3 Model Input'!E$51))</f>
        <v>Blank</v>
      </c>
      <c r="P3591" s="197" t="str">
        <f t="shared" si="581"/>
        <v>Blank</v>
      </c>
      <c r="Q3591" s="197" t="str">
        <f>IF(D3591=0,"Blank",IF(D3591="BEV",E3591*(1-'3 Model Input'!E$54), E3591))</f>
        <v>Blank</v>
      </c>
      <c r="R3591" s="198" t="str">
        <f>IF(D3591=0,"Blank",IF(D3591="PHEV",F3591/G3591,F3591*(1-'3 Model Input'!E$54)/G3591))</f>
        <v>Blank</v>
      </c>
      <c r="S3591" s="198" t="str">
        <f>IF(D3591=0,"Blank",IF(D3591="PHEV",MIN(M3591,E3591),MIN(M3591,(E3591*(1-'3 Model Input'!E$54)))))</f>
        <v>Blank</v>
      </c>
      <c r="T3591" s="217" t="str">
        <f t="shared" si="582"/>
        <v>Blank</v>
      </c>
      <c r="U3591" s="89"/>
      <c r="V3591" s="216" t="str">
        <f>IF(D3591=0,"Blank",P3591*'3 Model Input'!E$50)</f>
        <v>Blank</v>
      </c>
      <c r="W3591" s="197" t="str">
        <f t="shared" si="583"/>
        <v>Blank</v>
      </c>
      <c r="X3591" s="197" t="str">
        <f t="shared" si="584"/>
        <v>Blank</v>
      </c>
      <c r="Y3591" s="197" t="str">
        <f t="shared" si="585"/>
        <v>Blank</v>
      </c>
      <c r="Z3591" s="197" t="str">
        <f t="shared" si="586"/>
        <v>Blank</v>
      </c>
      <c r="AA3591" s="223" t="str" cm="1">
        <f t="array" ref="AA3591">_xlfn.IFS(ISTEXT('3 Model Input'!F$70),"Missing",ISTEXT('3 Model Input'!I$70),"Missing",ISNUMBER('3 Model Input'!K$70),'3 Model Input'!K$70*P3591)</f>
        <v>Missing</v>
      </c>
      <c r="AB3591" s="89"/>
      <c r="AC3591" s="227" t="str" cm="1">
        <f t="array" ref="AC3591">IF(D3591=0,"Blank",_xlfn.IFS('3 Model Input'!E$61=1,(V3591*G3591)/T3591,'3 Model Input'!E$61=2,(W3591*G3591)/T3591,'3 Model Input'!E$61=3,(X3591*G3591)/T3591,'3 Model Input'!E$61=4,(Y3591*G3591)/T3591,'3 Model Input'!E$61=5,(Z3591*G3591)/T3591, ISTEXT('3 Model Input'!E$61),"Missing",'3 Model Input'!E$61=6,(AA3591*G3591)/T3591))</f>
        <v>Blank</v>
      </c>
      <c r="AD3591" s="202" t="str">
        <f t="shared" si="587"/>
        <v>Blank</v>
      </c>
      <c r="AE3591" s="202" t="str">
        <f t="shared" si="588"/>
        <v>Blank</v>
      </c>
      <c r="AF3591" s="217" t="str">
        <f t="shared" si="589"/>
        <v>Blank</v>
      </c>
      <c r="AG3591" s="9" t="str" cm="1">
        <f t="array" ref="AG3591">_xlfn.IFS(ISNUMBER(AC3591), "", ISNUMBER(SEARCH("Blank", AC3591)), "", ISERROR(AC3591), "Bad input on tab 3")</f>
        <v/>
      </c>
    </row>
    <row r="3592" spans="2:33" ht="15" customHeight="1" x14ac:dyDescent="0.75">
      <c r="B3592" s="205" t="str">
        <f>'5 Driver Data'!B3592</f>
        <v>3584</v>
      </c>
      <c r="C3592" s="193">
        <f>'5 Driver Data'!C3592</f>
        <v>0</v>
      </c>
      <c r="D3592" s="192">
        <f>'5 Driver Data'!D3592</f>
        <v>0</v>
      </c>
      <c r="E3592" s="191">
        <f>'5 Driver Data'!E3592</f>
        <v>0</v>
      </c>
      <c r="F3592" s="191">
        <f>'5 Driver Data'!F3592</f>
        <v>0</v>
      </c>
      <c r="G3592" s="191">
        <f>'5 Driver Data'!G3592</f>
        <v>0</v>
      </c>
      <c r="H3592" s="191">
        <f>'5 Driver Data'!H3592</f>
        <v>0</v>
      </c>
      <c r="I3592" s="191">
        <f>'5 Driver Data'!I3592</f>
        <v>0</v>
      </c>
      <c r="J3592" s="191">
        <f>'5 Driver Data'!J3592</f>
        <v>0</v>
      </c>
      <c r="K3592" s="206">
        <f>'5 Driver Data'!K3592</f>
        <v>0</v>
      </c>
      <c r="L3592" s="1"/>
      <c r="M3592" s="216" t="str">
        <f>IF(D3592=0,"Blank",'3 Model Input'!E$44*'3 Model Input'!E$45)</f>
        <v>Blank</v>
      </c>
      <c r="N3592" s="197" t="str">
        <f t="shared" si="580"/>
        <v>Blank</v>
      </c>
      <c r="O3592" s="197" t="str">
        <f>IF(D3592=0,"Blank",'3 Model Input'!E$49*(1-'3 Model Input'!E$51))</f>
        <v>Blank</v>
      </c>
      <c r="P3592" s="197" t="str">
        <f t="shared" si="581"/>
        <v>Blank</v>
      </c>
      <c r="Q3592" s="197" t="str">
        <f>IF(D3592=0,"Blank",IF(D3592="BEV",E3592*(1-'3 Model Input'!E$54), E3592))</f>
        <v>Blank</v>
      </c>
      <c r="R3592" s="198" t="str">
        <f>IF(D3592=0,"Blank",IF(D3592="PHEV",F3592/G3592,F3592*(1-'3 Model Input'!E$54)/G3592))</f>
        <v>Blank</v>
      </c>
      <c r="S3592" s="198" t="str">
        <f>IF(D3592=0,"Blank",IF(D3592="PHEV",MIN(M3592,E3592),MIN(M3592,(E3592*(1-'3 Model Input'!E$54)))))</f>
        <v>Blank</v>
      </c>
      <c r="T3592" s="217" t="str">
        <f t="shared" si="582"/>
        <v>Blank</v>
      </c>
      <c r="U3592" s="89"/>
      <c r="V3592" s="216" t="str">
        <f>IF(D3592=0,"Blank",P3592*'3 Model Input'!E$50)</f>
        <v>Blank</v>
      </c>
      <c r="W3592" s="197" t="str">
        <f t="shared" si="583"/>
        <v>Blank</v>
      </c>
      <c r="X3592" s="197" t="str">
        <f t="shared" si="584"/>
        <v>Blank</v>
      </c>
      <c r="Y3592" s="197" t="str">
        <f t="shared" si="585"/>
        <v>Blank</v>
      </c>
      <c r="Z3592" s="197" t="str">
        <f t="shared" si="586"/>
        <v>Blank</v>
      </c>
      <c r="AA3592" s="223" t="str" cm="1">
        <f t="array" ref="AA3592">_xlfn.IFS(ISTEXT('3 Model Input'!F$70),"Missing",ISTEXT('3 Model Input'!I$70),"Missing",ISNUMBER('3 Model Input'!K$70),'3 Model Input'!K$70*P3592)</f>
        <v>Missing</v>
      </c>
      <c r="AB3592" s="89"/>
      <c r="AC3592" s="227" t="str" cm="1">
        <f t="array" ref="AC3592">IF(D3592=0,"Blank",_xlfn.IFS('3 Model Input'!E$61=1,(V3592*G3592)/T3592,'3 Model Input'!E$61=2,(W3592*G3592)/T3592,'3 Model Input'!E$61=3,(X3592*G3592)/T3592,'3 Model Input'!E$61=4,(Y3592*G3592)/T3592,'3 Model Input'!E$61=5,(Z3592*G3592)/T3592, ISTEXT('3 Model Input'!E$61),"Missing",'3 Model Input'!E$61=6,(AA3592*G3592)/T3592))</f>
        <v>Blank</v>
      </c>
      <c r="AD3592" s="202" t="str">
        <f t="shared" si="587"/>
        <v>Blank</v>
      </c>
      <c r="AE3592" s="202" t="str">
        <f t="shared" si="588"/>
        <v>Blank</v>
      </c>
      <c r="AF3592" s="217" t="str">
        <f t="shared" si="589"/>
        <v>Blank</v>
      </c>
      <c r="AG3592" s="9" t="str" cm="1">
        <f t="array" ref="AG3592">_xlfn.IFS(ISNUMBER(AC3592), "", ISNUMBER(SEARCH("Blank", AC3592)), "", ISERROR(AC3592), "Bad input on tab 3")</f>
        <v/>
      </c>
    </row>
    <row r="3593" spans="2:33" ht="15" customHeight="1" x14ac:dyDescent="0.75">
      <c r="B3593" s="205" t="str">
        <f>'5 Driver Data'!B3593</f>
        <v>3585</v>
      </c>
      <c r="C3593" s="193">
        <f>'5 Driver Data'!C3593</f>
        <v>0</v>
      </c>
      <c r="D3593" s="192">
        <f>'5 Driver Data'!D3593</f>
        <v>0</v>
      </c>
      <c r="E3593" s="191">
        <f>'5 Driver Data'!E3593</f>
        <v>0</v>
      </c>
      <c r="F3593" s="191">
        <f>'5 Driver Data'!F3593</f>
        <v>0</v>
      </c>
      <c r="G3593" s="191">
        <f>'5 Driver Data'!G3593</f>
        <v>0</v>
      </c>
      <c r="H3593" s="191">
        <f>'5 Driver Data'!H3593</f>
        <v>0</v>
      </c>
      <c r="I3593" s="191">
        <f>'5 Driver Data'!I3593</f>
        <v>0</v>
      </c>
      <c r="J3593" s="191">
        <f>'5 Driver Data'!J3593</f>
        <v>0</v>
      </c>
      <c r="K3593" s="206">
        <f>'5 Driver Data'!K3593</f>
        <v>0</v>
      </c>
      <c r="L3593" s="1"/>
      <c r="M3593" s="216" t="str">
        <f>IF(D3593=0,"Blank",'3 Model Input'!E$44*'3 Model Input'!E$45)</f>
        <v>Blank</v>
      </c>
      <c r="N3593" s="197" t="str">
        <f t="shared" si="580"/>
        <v>Blank</v>
      </c>
      <c r="O3593" s="197" t="str">
        <f>IF(D3593=0,"Blank",'3 Model Input'!E$49*(1-'3 Model Input'!E$51))</f>
        <v>Blank</v>
      </c>
      <c r="P3593" s="197" t="str">
        <f t="shared" si="581"/>
        <v>Blank</v>
      </c>
      <c r="Q3593" s="197" t="str">
        <f>IF(D3593=0,"Blank",IF(D3593="BEV",E3593*(1-'3 Model Input'!E$54), E3593))</f>
        <v>Blank</v>
      </c>
      <c r="R3593" s="198" t="str">
        <f>IF(D3593=0,"Blank",IF(D3593="PHEV",F3593/G3593,F3593*(1-'3 Model Input'!E$54)/G3593))</f>
        <v>Blank</v>
      </c>
      <c r="S3593" s="198" t="str">
        <f>IF(D3593=0,"Blank",IF(D3593="PHEV",MIN(M3593,E3593),MIN(M3593,(E3593*(1-'3 Model Input'!E$54)))))</f>
        <v>Blank</v>
      </c>
      <c r="T3593" s="217" t="str">
        <f t="shared" si="582"/>
        <v>Blank</v>
      </c>
      <c r="U3593" s="89"/>
      <c r="V3593" s="216" t="str">
        <f>IF(D3593=0,"Blank",P3593*'3 Model Input'!E$50)</f>
        <v>Blank</v>
      </c>
      <c r="W3593" s="197" t="str">
        <f t="shared" si="583"/>
        <v>Blank</v>
      </c>
      <c r="X3593" s="197" t="str">
        <f t="shared" si="584"/>
        <v>Blank</v>
      </c>
      <c r="Y3593" s="197" t="str">
        <f t="shared" si="585"/>
        <v>Blank</v>
      </c>
      <c r="Z3593" s="197" t="str">
        <f t="shared" si="586"/>
        <v>Blank</v>
      </c>
      <c r="AA3593" s="223" t="str" cm="1">
        <f t="array" ref="AA3593">_xlfn.IFS(ISTEXT('3 Model Input'!F$70),"Missing",ISTEXT('3 Model Input'!I$70),"Missing",ISNUMBER('3 Model Input'!K$70),'3 Model Input'!K$70*P3593)</f>
        <v>Missing</v>
      </c>
      <c r="AB3593" s="89"/>
      <c r="AC3593" s="227" t="str" cm="1">
        <f t="array" ref="AC3593">IF(D3593=0,"Blank",_xlfn.IFS('3 Model Input'!E$61=1,(V3593*G3593)/T3593,'3 Model Input'!E$61=2,(W3593*G3593)/T3593,'3 Model Input'!E$61=3,(X3593*G3593)/T3593,'3 Model Input'!E$61=4,(Y3593*G3593)/T3593,'3 Model Input'!E$61=5,(Z3593*G3593)/T3593, ISTEXT('3 Model Input'!E$61),"Missing",'3 Model Input'!E$61=6,(AA3593*G3593)/T3593))</f>
        <v>Blank</v>
      </c>
      <c r="AD3593" s="202" t="str">
        <f t="shared" si="587"/>
        <v>Blank</v>
      </c>
      <c r="AE3593" s="202" t="str">
        <f t="shared" si="588"/>
        <v>Blank</v>
      </c>
      <c r="AF3593" s="217" t="str">
        <f t="shared" si="589"/>
        <v>Blank</v>
      </c>
      <c r="AG3593" s="9" t="str" cm="1">
        <f t="array" ref="AG3593">_xlfn.IFS(ISNUMBER(AC3593), "", ISNUMBER(SEARCH("Blank", AC3593)), "", ISERROR(AC3593), "Bad input on tab 3")</f>
        <v/>
      </c>
    </row>
    <row r="3594" spans="2:33" ht="15" customHeight="1" x14ac:dyDescent="0.75">
      <c r="B3594" s="205" t="str">
        <f>'5 Driver Data'!B3594</f>
        <v>3586</v>
      </c>
      <c r="C3594" s="193">
        <f>'5 Driver Data'!C3594</f>
        <v>0</v>
      </c>
      <c r="D3594" s="192">
        <f>'5 Driver Data'!D3594</f>
        <v>0</v>
      </c>
      <c r="E3594" s="191">
        <f>'5 Driver Data'!E3594</f>
        <v>0</v>
      </c>
      <c r="F3594" s="191">
        <f>'5 Driver Data'!F3594</f>
        <v>0</v>
      </c>
      <c r="G3594" s="191">
        <f>'5 Driver Data'!G3594</f>
        <v>0</v>
      </c>
      <c r="H3594" s="191">
        <f>'5 Driver Data'!H3594</f>
        <v>0</v>
      </c>
      <c r="I3594" s="191">
        <f>'5 Driver Data'!I3594</f>
        <v>0</v>
      </c>
      <c r="J3594" s="191">
        <f>'5 Driver Data'!J3594</f>
        <v>0</v>
      </c>
      <c r="K3594" s="206">
        <f>'5 Driver Data'!K3594</f>
        <v>0</v>
      </c>
      <c r="L3594" s="1"/>
      <c r="M3594" s="216" t="str">
        <f>IF(D3594=0,"Blank",'3 Model Input'!E$44*'3 Model Input'!E$45)</f>
        <v>Blank</v>
      </c>
      <c r="N3594" s="197" t="str">
        <f t="shared" si="580"/>
        <v>Blank</v>
      </c>
      <c r="O3594" s="197" t="str">
        <f>IF(D3594=0,"Blank",'3 Model Input'!E$49*(1-'3 Model Input'!E$51))</f>
        <v>Blank</v>
      </c>
      <c r="P3594" s="197" t="str">
        <f t="shared" si="581"/>
        <v>Blank</v>
      </c>
      <c r="Q3594" s="197" t="str">
        <f>IF(D3594=0,"Blank",IF(D3594="BEV",E3594*(1-'3 Model Input'!E$54), E3594))</f>
        <v>Blank</v>
      </c>
      <c r="R3594" s="198" t="str">
        <f>IF(D3594=0,"Blank",IF(D3594="PHEV",F3594/G3594,F3594*(1-'3 Model Input'!E$54)/G3594))</f>
        <v>Blank</v>
      </c>
      <c r="S3594" s="198" t="str">
        <f>IF(D3594=0,"Blank",IF(D3594="PHEV",MIN(M3594,E3594),MIN(M3594,(E3594*(1-'3 Model Input'!E$54)))))</f>
        <v>Blank</v>
      </c>
      <c r="T3594" s="217" t="str">
        <f t="shared" si="582"/>
        <v>Blank</v>
      </c>
      <c r="U3594" s="89"/>
      <c r="V3594" s="216" t="str">
        <f>IF(D3594=0,"Blank",P3594*'3 Model Input'!E$50)</f>
        <v>Blank</v>
      </c>
      <c r="W3594" s="197" t="str">
        <f t="shared" si="583"/>
        <v>Blank</v>
      </c>
      <c r="X3594" s="197" t="str">
        <f t="shared" si="584"/>
        <v>Blank</v>
      </c>
      <c r="Y3594" s="197" t="str">
        <f t="shared" si="585"/>
        <v>Blank</v>
      </c>
      <c r="Z3594" s="197" t="str">
        <f t="shared" si="586"/>
        <v>Blank</v>
      </c>
      <c r="AA3594" s="223" t="str" cm="1">
        <f t="array" ref="AA3594">_xlfn.IFS(ISTEXT('3 Model Input'!F$70),"Missing",ISTEXT('3 Model Input'!I$70),"Missing",ISNUMBER('3 Model Input'!K$70),'3 Model Input'!K$70*P3594)</f>
        <v>Missing</v>
      </c>
      <c r="AB3594" s="89"/>
      <c r="AC3594" s="227" t="str" cm="1">
        <f t="array" ref="AC3594">IF(D3594=0,"Blank",_xlfn.IFS('3 Model Input'!E$61=1,(V3594*G3594)/T3594,'3 Model Input'!E$61=2,(W3594*G3594)/T3594,'3 Model Input'!E$61=3,(X3594*G3594)/T3594,'3 Model Input'!E$61=4,(Y3594*G3594)/T3594,'3 Model Input'!E$61=5,(Z3594*G3594)/T3594, ISTEXT('3 Model Input'!E$61),"Missing",'3 Model Input'!E$61=6,(AA3594*G3594)/T3594))</f>
        <v>Blank</v>
      </c>
      <c r="AD3594" s="202" t="str">
        <f t="shared" si="587"/>
        <v>Blank</v>
      </c>
      <c r="AE3594" s="202" t="str">
        <f t="shared" si="588"/>
        <v>Blank</v>
      </c>
      <c r="AF3594" s="217" t="str">
        <f t="shared" si="589"/>
        <v>Blank</v>
      </c>
      <c r="AG3594" s="9" t="str" cm="1">
        <f t="array" ref="AG3594">_xlfn.IFS(ISNUMBER(AC3594), "", ISNUMBER(SEARCH("Blank", AC3594)), "", ISERROR(AC3594), "Bad input on tab 3")</f>
        <v/>
      </c>
    </row>
    <row r="3595" spans="2:33" ht="15" customHeight="1" x14ac:dyDescent="0.75">
      <c r="B3595" s="205" t="str">
        <f>'5 Driver Data'!B3595</f>
        <v>3587</v>
      </c>
      <c r="C3595" s="193">
        <f>'5 Driver Data'!C3595</f>
        <v>0</v>
      </c>
      <c r="D3595" s="192">
        <f>'5 Driver Data'!D3595</f>
        <v>0</v>
      </c>
      <c r="E3595" s="191">
        <f>'5 Driver Data'!E3595</f>
        <v>0</v>
      </c>
      <c r="F3595" s="191">
        <f>'5 Driver Data'!F3595</f>
        <v>0</v>
      </c>
      <c r="G3595" s="191">
        <f>'5 Driver Data'!G3595</f>
        <v>0</v>
      </c>
      <c r="H3595" s="191">
        <f>'5 Driver Data'!H3595</f>
        <v>0</v>
      </c>
      <c r="I3595" s="191">
        <f>'5 Driver Data'!I3595</f>
        <v>0</v>
      </c>
      <c r="J3595" s="191">
        <f>'5 Driver Data'!J3595</f>
        <v>0</v>
      </c>
      <c r="K3595" s="206">
        <f>'5 Driver Data'!K3595</f>
        <v>0</v>
      </c>
      <c r="L3595" s="1"/>
      <c r="M3595" s="216" t="str">
        <f>IF(D3595=0,"Blank",'3 Model Input'!E$44*'3 Model Input'!E$45)</f>
        <v>Blank</v>
      </c>
      <c r="N3595" s="197" t="str">
        <f t="shared" si="580"/>
        <v>Blank</v>
      </c>
      <c r="O3595" s="197" t="str">
        <f>IF(D3595=0,"Blank",'3 Model Input'!E$49*(1-'3 Model Input'!E$51))</f>
        <v>Blank</v>
      </c>
      <c r="P3595" s="197" t="str">
        <f t="shared" si="581"/>
        <v>Blank</v>
      </c>
      <c r="Q3595" s="197" t="str">
        <f>IF(D3595=0,"Blank",IF(D3595="BEV",E3595*(1-'3 Model Input'!E$54), E3595))</f>
        <v>Blank</v>
      </c>
      <c r="R3595" s="198" t="str">
        <f>IF(D3595=0,"Blank",IF(D3595="PHEV",F3595/G3595,F3595*(1-'3 Model Input'!E$54)/G3595))</f>
        <v>Blank</v>
      </c>
      <c r="S3595" s="198" t="str">
        <f>IF(D3595=0,"Blank",IF(D3595="PHEV",MIN(M3595,E3595),MIN(M3595,(E3595*(1-'3 Model Input'!E$54)))))</f>
        <v>Blank</v>
      </c>
      <c r="T3595" s="217" t="str">
        <f t="shared" si="582"/>
        <v>Blank</v>
      </c>
      <c r="U3595" s="89"/>
      <c r="V3595" s="216" t="str">
        <f>IF(D3595=0,"Blank",P3595*'3 Model Input'!E$50)</f>
        <v>Blank</v>
      </c>
      <c r="W3595" s="197" t="str">
        <f t="shared" si="583"/>
        <v>Blank</v>
      </c>
      <c r="X3595" s="197" t="str">
        <f t="shared" si="584"/>
        <v>Blank</v>
      </c>
      <c r="Y3595" s="197" t="str">
        <f t="shared" si="585"/>
        <v>Blank</v>
      </c>
      <c r="Z3595" s="197" t="str">
        <f t="shared" si="586"/>
        <v>Blank</v>
      </c>
      <c r="AA3595" s="223" t="str" cm="1">
        <f t="array" ref="AA3595">_xlfn.IFS(ISTEXT('3 Model Input'!F$70),"Missing",ISTEXT('3 Model Input'!I$70),"Missing",ISNUMBER('3 Model Input'!K$70),'3 Model Input'!K$70*P3595)</f>
        <v>Missing</v>
      </c>
      <c r="AB3595" s="89"/>
      <c r="AC3595" s="227" t="str" cm="1">
        <f t="array" ref="AC3595">IF(D3595=0,"Blank",_xlfn.IFS('3 Model Input'!E$61=1,(V3595*G3595)/T3595,'3 Model Input'!E$61=2,(W3595*G3595)/T3595,'3 Model Input'!E$61=3,(X3595*G3595)/T3595,'3 Model Input'!E$61=4,(Y3595*G3595)/T3595,'3 Model Input'!E$61=5,(Z3595*G3595)/T3595, ISTEXT('3 Model Input'!E$61),"Missing",'3 Model Input'!E$61=6,(AA3595*G3595)/T3595))</f>
        <v>Blank</v>
      </c>
      <c r="AD3595" s="202" t="str">
        <f t="shared" si="587"/>
        <v>Blank</v>
      </c>
      <c r="AE3595" s="202" t="str">
        <f t="shared" si="588"/>
        <v>Blank</v>
      </c>
      <c r="AF3595" s="217" t="str">
        <f t="shared" si="589"/>
        <v>Blank</v>
      </c>
      <c r="AG3595" s="9" t="str" cm="1">
        <f t="array" ref="AG3595">_xlfn.IFS(ISNUMBER(AC3595), "", ISNUMBER(SEARCH("Blank", AC3595)), "", ISERROR(AC3595), "Bad input on tab 3")</f>
        <v/>
      </c>
    </row>
    <row r="3596" spans="2:33" ht="15" customHeight="1" x14ac:dyDescent="0.75">
      <c r="B3596" s="205" t="str">
        <f>'5 Driver Data'!B3596</f>
        <v>3588</v>
      </c>
      <c r="C3596" s="193">
        <f>'5 Driver Data'!C3596</f>
        <v>0</v>
      </c>
      <c r="D3596" s="192">
        <f>'5 Driver Data'!D3596</f>
        <v>0</v>
      </c>
      <c r="E3596" s="191">
        <f>'5 Driver Data'!E3596</f>
        <v>0</v>
      </c>
      <c r="F3596" s="191">
        <f>'5 Driver Data'!F3596</f>
        <v>0</v>
      </c>
      <c r="G3596" s="191">
        <f>'5 Driver Data'!G3596</f>
        <v>0</v>
      </c>
      <c r="H3596" s="191">
        <f>'5 Driver Data'!H3596</f>
        <v>0</v>
      </c>
      <c r="I3596" s="191">
        <f>'5 Driver Data'!I3596</f>
        <v>0</v>
      </c>
      <c r="J3596" s="191">
        <f>'5 Driver Data'!J3596</f>
        <v>0</v>
      </c>
      <c r="K3596" s="206">
        <f>'5 Driver Data'!K3596</f>
        <v>0</v>
      </c>
      <c r="L3596" s="1"/>
      <c r="M3596" s="216" t="str">
        <f>IF(D3596=0,"Blank",'3 Model Input'!E$44*'3 Model Input'!E$45)</f>
        <v>Blank</v>
      </c>
      <c r="N3596" s="197" t="str">
        <f t="shared" si="580"/>
        <v>Blank</v>
      </c>
      <c r="O3596" s="197" t="str">
        <f>IF(D3596=0,"Blank",'3 Model Input'!E$49*(1-'3 Model Input'!E$51))</f>
        <v>Blank</v>
      </c>
      <c r="P3596" s="197" t="str">
        <f t="shared" si="581"/>
        <v>Blank</v>
      </c>
      <c r="Q3596" s="197" t="str">
        <f>IF(D3596=0,"Blank",IF(D3596="BEV",E3596*(1-'3 Model Input'!E$54), E3596))</f>
        <v>Blank</v>
      </c>
      <c r="R3596" s="198" t="str">
        <f>IF(D3596=0,"Blank",IF(D3596="PHEV",F3596/G3596,F3596*(1-'3 Model Input'!E$54)/G3596))</f>
        <v>Blank</v>
      </c>
      <c r="S3596" s="198" t="str">
        <f>IF(D3596=0,"Blank",IF(D3596="PHEV",MIN(M3596,E3596),MIN(M3596,(E3596*(1-'3 Model Input'!E$54)))))</f>
        <v>Blank</v>
      </c>
      <c r="T3596" s="217" t="str">
        <f t="shared" si="582"/>
        <v>Blank</v>
      </c>
      <c r="U3596" s="89"/>
      <c r="V3596" s="216" t="str">
        <f>IF(D3596=0,"Blank",P3596*'3 Model Input'!E$50)</f>
        <v>Blank</v>
      </c>
      <c r="W3596" s="197" t="str">
        <f t="shared" si="583"/>
        <v>Blank</v>
      </c>
      <c r="X3596" s="197" t="str">
        <f t="shared" si="584"/>
        <v>Blank</v>
      </c>
      <c r="Y3596" s="197" t="str">
        <f t="shared" si="585"/>
        <v>Blank</v>
      </c>
      <c r="Z3596" s="197" t="str">
        <f t="shared" si="586"/>
        <v>Blank</v>
      </c>
      <c r="AA3596" s="223" t="str" cm="1">
        <f t="array" ref="AA3596">_xlfn.IFS(ISTEXT('3 Model Input'!F$70),"Missing",ISTEXT('3 Model Input'!I$70),"Missing",ISNUMBER('3 Model Input'!K$70),'3 Model Input'!K$70*P3596)</f>
        <v>Missing</v>
      </c>
      <c r="AB3596" s="89"/>
      <c r="AC3596" s="227" t="str" cm="1">
        <f t="array" ref="AC3596">IF(D3596=0,"Blank",_xlfn.IFS('3 Model Input'!E$61=1,(V3596*G3596)/T3596,'3 Model Input'!E$61=2,(W3596*G3596)/T3596,'3 Model Input'!E$61=3,(X3596*G3596)/T3596,'3 Model Input'!E$61=4,(Y3596*G3596)/T3596,'3 Model Input'!E$61=5,(Z3596*G3596)/T3596, ISTEXT('3 Model Input'!E$61),"Missing",'3 Model Input'!E$61=6,(AA3596*G3596)/T3596))</f>
        <v>Blank</v>
      </c>
      <c r="AD3596" s="202" t="str">
        <f t="shared" si="587"/>
        <v>Blank</v>
      </c>
      <c r="AE3596" s="202" t="str">
        <f t="shared" si="588"/>
        <v>Blank</v>
      </c>
      <c r="AF3596" s="217" t="str">
        <f t="shared" si="589"/>
        <v>Blank</v>
      </c>
      <c r="AG3596" s="9" t="str" cm="1">
        <f t="array" ref="AG3596">_xlfn.IFS(ISNUMBER(AC3596), "", ISNUMBER(SEARCH("Blank", AC3596)), "", ISERROR(AC3596), "Bad input on tab 3")</f>
        <v/>
      </c>
    </row>
    <row r="3597" spans="2:33" ht="15" customHeight="1" x14ac:dyDescent="0.75">
      <c r="B3597" s="205" t="str">
        <f>'5 Driver Data'!B3597</f>
        <v>3589</v>
      </c>
      <c r="C3597" s="193">
        <f>'5 Driver Data'!C3597</f>
        <v>0</v>
      </c>
      <c r="D3597" s="192">
        <f>'5 Driver Data'!D3597</f>
        <v>0</v>
      </c>
      <c r="E3597" s="191">
        <f>'5 Driver Data'!E3597</f>
        <v>0</v>
      </c>
      <c r="F3597" s="191">
        <f>'5 Driver Data'!F3597</f>
        <v>0</v>
      </c>
      <c r="G3597" s="191">
        <f>'5 Driver Data'!G3597</f>
        <v>0</v>
      </c>
      <c r="H3597" s="191">
        <f>'5 Driver Data'!H3597</f>
        <v>0</v>
      </c>
      <c r="I3597" s="191">
        <f>'5 Driver Data'!I3597</f>
        <v>0</v>
      </c>
      <c r="J3597" s="191">
        <f>'5 Driver Data'!J3597</f>
        <v>0</v>
      </c>
      <c r="K3597" s="206">
        <f>'5 Driver Data'!K3597</f>
        <v>0</v>
      </c>
      <c r="L3597" s="1"/>
      <c r="M3597" s="216" t="str">
        <f>IF(D3597=0,"Blank",'3 Model Input'!E$44*'3 Model Input'!E$45)</f>
        <v>Blank</v>
      </c>
      <c r="N3597" s="197" t="str">
        <f t="shared" si="580"/>
        <v>Blank</v>
      </c>
      <c r="O3597" s="197" t="str">
        <f>IF(D3597=0,"Blank",'3 Model Input'!E$49*(1-'3 Model Input'!E$51))</f>
        <v>Blank</v>
      </c>
      <c r="P3597" s="197" t="str">
        <f t="shared" si="581"/>
        <v>Blank</v>
      </c>
      <c r="Q3597" s="197" t="str">
        <f>IF(D3597=0,"Blank",IF(D3597="BEV",E3597*(1-'3 Model Input'!E$54), E3597))</f>
        <v>Blank</v>
      </c>
      <c r="R3597" s="198" t="str">
        <f>IF(D3597=0,"Blank",IF(D3597="PHEV",F3597/G3597,F3597*(1-'3 Model Input'!E$54)/G3597))</f>
        <v>Blank</v>
      </c>
      <c r="S3597" s="198" t="str">
        <f>IF(D3597=0,"Blank",IF(D3597="PHEV",MIN(M3597,E3597),MIN(M3597,(E3597*(1-'3 Model Input'!E$54)))))</f>
        <v>Blank</v>
      </c>
      <c r="T3597" s="217" t="str">
        <f t="shared" si="582"/>
        <v>Blank</v>
      </c>
      <c r="U3597" s="89"/>
      <c r="V3597" s="216" t="str">
        <f>IF(D3597=0,"Blank",P3597*'3 Model Input'!E$50)</f>
        <v>Blank</v>
      </c>
      <c r="W3597" s="197" t="str">
        <f t="shared" si="583"/>
        <v>Blank</v>
      </c>
      <c r="X3597" s="197" t="str">
        <f t="shared" si="584"/>
        <v>Blank</v>
      </c>
      <c r="Y3597" s="197" t="str">
        <f t="shared" si="585"/>
        <v>Blank</v>
      </c>
      <c r="Z3597" s="197" t="str">
        <f t="shared" si="586"/>
        <v>Blank</v>
      </c>
      <c r="AA3597" s="223" t="str" cm="1">
        <f t="array" ref="AA3597">_xlfn.IFS(ISTEXT('3 Model Input'!F$70),"Missing",ISTEXT('3 Model Input'!I$70),"Missing",ISNUMBER('3 Model Input'!K$70),'3 Model Input'!K$70*P3597)</f>
        <v>Missing</v>
      </c>
      <c r="AB3597" s="89"/>
      <c r="AC3597" s="227" t="str" cm="1">
        <f t="array" ref="AC3597">IF(D3597=0,"Blank",_xlfn.IFS('3 Model Input'!E$61=1,(V3597*G3597)/T3597,'3 Model Input'!E$61=2,(W3597*G3597)/T3597,'3 Model Input'!E$61=3,(X3597*G3597)/T3597,'3 Model Input'!E$61=4,(Y3597*G3597)/T3597,'3 Model Input'!E$61=5,(Z3597*G3597)/T3597, ISTEXT('3 Model Input'!E$61),"Missing",'3 Model Input'!E$61=6,(AA3597*G3597)/T3597))</f>
        <v>Blank</v>
      </c>
      <c r="AD3597" s="202" t="str">
        <f t="shared" si="587"/>
        <v>Blank</v>
      </c>
      <c r="AE3597" s="202" t="str">
        <f t="shared" si="588"/>
        <v>Blank</v>
      </c>
      <c r="AF3597" s="217" t="str">
        <f t="shared" si="589"/>
        <v>Blank</v>
      </c>
      <c r="AG3597" s="9" t="str" cm="1">
        <f t="array" ref="AG3597">_xlfn.IFS(ISNUMBER(AC3597), "", ISNUMBER(SEARCH("Blank", AC3597)), "", ISERROR(AC3597), "Bad input on tab 3")</f>
        <v/>
      </c>
    </row>
    <row r="3598" spans="2:33" ht="15" customHeight="1" x14ac:dyDescent="0.75">
      <c r="B3598" s="205" t="str">
        <f>'5 Driver Data'!B3598</f>
        <v>3590</v>
      </c>
      <c r="C3598" s="193">
        <f>'5 Driver Data'!C3598</f>
        <v>0</v>
      </c>
      <c r="D3598" s="192">
        <f>'5 Driver Data'!D3598</f>
        <v>0</v>
      </c>
      <c r="E3598" s="191">
        <f>'5 Driver Data'!E3598</f>
        <v>0</v>
      </c>
      <c r="F3598" s="191">
        <f>'5 Driver Data'!F3598</f>
        <v>0</v>
      </c>
      <c r="G3598" s="191">
        <f>'5 Driver Data'!G3598</f>
        <v>0</v>
      </c>
      <c r="H3598" s="191">
        <f>'5 Driver Data'!H3598</f>
        <v>0</v>
      </c>
      <c r="I3598" s="191">
        <f>'5 Driver Data'!I3598</f>
        <v>0</v>
      </c>
      <c r="J3598" s="191">
        <f>'5 Driver Data'!J3598</f>
        <v>0</v>
      </c>
      <c r="K3598" s="206">
        <f>'5 Driver Data'!K3598</f>
        <v>0</v>
      </c>
      <c r="L3598" s="1"/>
      <c r="M3598" s="216" t="str">
        <f>IF(D3598=0,"Blank",'3 Model Input'!E$44*'3 Model Input'!E$45)</f>
        <v>Blank</v>
      </c>
      <c r="N3598" s="197" t="str">
        <f t="shared" si="580"/>
        <v>Blank</v>
      </c>
      <c r="O3598" s="197" t="str">
        <f>IF(D3598=0,"Blank",'3 Model Input'!E$49*(1-'3 Model Input'!E$51))</f>
        <v>Blank</v>
      </c>
      <c r="P3598" s="197" t="str">
        <f t="shared" si="581"/>
        <v>Blank</v>
      </c>
      <c r="Q3598" s="197" t="str">
        <f>IF(D3598=0,"Blank",IF(D3598="BEV",E3598*(1-'3 Model Input'!E$54), E3598))</f>
        <v>Blank</v>
      </c>
      <c r="R3598" s="198" t="str">
        <f>IF(D3598=0,"Blank",IF(D3598="PHEV",F3598/G3598,F3598*(1-'3 Model Input'!E$54)/G3598))</f>
        <v>Blank</v>
      </c>
      <c r="S3598" s="198" t="str">
        <f>IF(D3598=0,"Blank",IF(D3598="PHEV",MIN(M3598,E3598),MIN(M3598,(E3598*(1-'3 Model Input'!E$54)))))</f>
        <v>Blank</v>
      </c>
      <c r="T3598" s="217" t="str">
        <f t="shared" si="582"/>
        <v>Blank</v>
      </c>
      <c r="U3598" s="89"/>
      <c r="V3598" s="216" t="str">
        <f>IF(D3598=0,"Blank",P3598*'3 Model Input'!E$50)</f>
        <v>Blank</v>
      </c>
      <c r="W3598" s="197" t="str">
        <f t="shared" si="583"/>
        <v>Blank</v>
      </c>
      <c r="X3598" s="197" t="str">
        <f t="shared" si="584"/>
        <v>Blank</v>
      </c>
      <c r="Y3598" s="197" t="str">
        <f t="shared" si="585"/>
        <v>Blank</v>
      </c>
      <c r="Z3598" s="197" t="str">
        <f t="shared" si="586"/>
        <v>Blank</v>
      </c>
      <c r="AA3598" s="223" t="str" cm="1">
        <f t="array" ref="AA3598">_xlfn.IFS(ISTEXT('3 Model Input'!F$70),"Missing",ISTEXT('3 Model Input'!I$70),"Missing",ISNUMBER('3 Model Input'!K$70),'3 Model Input'!K$70*P3598)</f>
        <v>Missing</v>
      </c>
      <c r="AB3598" s="89"/>
      <c r="AC3598" s="227" t="str" cm="1">
        <f t="array" ref="AC3598">IF(D3598=0,"Blank",_xlfn.IFS('3 Model Input'!E$61=1,(V3598*G3598)/T3598,'3 Model Input'!E$61=2,(W3598*G3598)/T3598,'3 Model Input'!E$61=3,(X3598*G3598)/T3598,'3 Model Input'!E$61=4,(Y3598*G3598)/T3598,'3 Model Input'!E$61=5,(Z3598*G3598)/T3598, ISTEXT('3 Model Input'!E$61),"Missing",'3 Model Input'!E$61=6,(AA3598*G3598)/T3598))</f>
        <v>Blank</v>
      </c>
      <c r="AD3598" s="202" t="str">
        <f t="shared" si="587"/>
        <v>Blank</v>
      </c>
      <c r="AE3598" s="202" t="str">
        <f t="shared" si="588"/>
        <v>Blank</v>
      </c>
      <c r="AF3598" s="217" t="str">
        <f t="shared" si="589"/>
        <v>Blank</v>
      </c>
      <c r="AG3598" s="9" t="str" cm="1">
        <f t="array" ref="AG3598">_xlfn.IFS(ISNUMBER(AC3598), "", ISNUMBER(SEARCH("Blank", AC3598)), "", ISERROR(AC3598), "Bad input on tab 3")</f>
        <v/>
      </c>
    </row>
    <row r="3599" spans="2:33" ht="15" customHeight="1" x14ac:dyDescent="0.75">
      <c r="B3599" s="205" t="str">
        <f>'5 Driver Data'!B3599</f>
        <v>3591</v>
      </c>
      <c r="C3599" s="193">
        <f>'5 Driver Data'!C3599</f>
        <v>0</v>
      </c>
      <c r="D3599" s="192">
        <f>'5 Driver Data'!D3599</f>
        <v>0</v>
      </c>
      <c r="E3599" s="191">
        <f>'5 Driver Data'!E3599</f>
        <v>0</v>
      </c>
      <c r="F3599" s="191">
        <f>'5 Driver Data'!F3599</f>
        <v>0</v>
      </c>
      <c r="G3599" s="191">
        <f>'5 Driver Data'!G3599</f>
        <v>0</v>
      </c>
      <c r="H3599" s="191">
        <f>'5 Driver Data'!H3599</f>
        <v>0</v>
      </c>
      <c r="I3599" s="191">
        <f>'5 Driver Data'!I3599</f>
        <v>0</v>
      </c>
      <c r="J3599" s="191">
        <f>'5 Driver Data'!J3599</f>
        <v>0</v>
      </c>
      <c r="K3599" s="206">
        <f>'5 Driver Data'!K3599</f>
        <v>0</v>
      </c>
      <c r="L3599" s="1"/>
      <c r="M3599" s="216" t="str">
        <f>IF(D3599=0,"Blank",'3 Model Input'!E$44*'3 Model Input'!E$45)</f>
        <v>Blank</v>
      </c>
      <c r="N3599" s="197" t="str">
        <f t="shared" si="580"/>
        <v>Blank</v>
      </c>
      <c r="O3599" s="197" t="str">
        <f>IF(D3599=0,"Blank",'3 Model Input'!E$49*(1-'3 Model Input'!E$51))</f>
        <v>Blank</v>
      </c>
      <c r="P3599" s="197" t="str">
        <f t="shared" si="581"/>
        <v>Blank</v>
      </c>
      <c r="Q3599" s="197" t="str">
        <f>IF(D3599=0,"Blank",IF(D3599="BEV",E3599*(1-'3 Model Input'!E$54), E3599))</f>
        <v>Blank</v>
      </c>
      <c r="R3599" s="198" t="str">
        <f>IF(D3599=0,"Blank",IF(D3599="PHEV",F3599/G3599,F3599*(1-'3 Model Input'!E$54)/G3599))</f>
        <v>Blank</v>
      </c>
      <c r="S3599" s="198" t="str">
        <f>IF(D3599=0,"Blank",IF(D3599="PHEV",MIN(M3599,E3599),MIN(M3599,(E3599*(1-'3 Model Input'!E$54)))))</f>
        <v>Blank</v>
      </c>
      <c r="T3599" s="217" t="str">
        <f t="shared" si="582"/>
        <v>Blank</v>
      </c>
      <c r="U3599" s="89"/>
      <c r="V3599" s="216" t="str">
        <f>IF(D3599=0,"Blank",P3599*'3 Model Input'!E$50)</f>
        <v>Blank</v>
      </c>
      <c r="W3599" s="197" t="str">
        <f t="shared" si="583"/>
        <v>Blank</v>
      </c>
      <c r="X3599" s="197" t="str">
        <f t="shared" si="584"/>
        <v>Blank</v>
      </c>
      <c r="Y3599" s="197" t="str">
        <f t="shared" si="585"/>
        <v>Blank</v>
      </c>
      <c r="Z3599" s="197" t="str">
        <f t="shared" si="586"/>
        <v>Blank</v>
      </c>
      <c r="AA3599" s="223" t="str" cm="1">
        <f t="array" ref="AA3599">_xlfn.IFS(ISTEXT('3 Model Input'!F$70),"Missing",ISTEXT('3 Model Input'!I$70),"Missing",ISNUMBER('3 Model Input'!K$70),'3 Model Input'!K$70*P3599)</f>
        <v>Missing</v>
      </c>
      <c r="AB3599" s="89"/>
      <c r="AC3599" s="227" t="str" cm="1">
        <f t="array" ref="AC3599">IF(D3599=0,"Blank",_xlfn.IFS('3 Model Input'!E$61=1,(V3599*G3599)/T3599,'3 Model Input'!E$61=2,(W3599*G3599)/T3599,'3 Model Input'!E$61=3,(X3599*G3599)/T3599,'3 Model Input'!E$61=4,(Y3599*G3599)/T3599,'3 Model Input'!E$61=5,(Z3599*G3599)/T3599, ISTEXT('3 Model Input'!E$61),"Missing",'3 Model Input'!E$61=6,(AA3599*G3599)/T3599))</f>
        <v>Blank</v>
      </c>
      <c r="AD3599" s="202" t="str">
        <f t="shared" si="587"/>
        <v>Blank</v>
      </c>
      <c r="AE3599" s="202" t="str">
        <f t="shared" si="588"/>
        <v>Blank</v>
      </c>
      <c r="AF3599" s="217" t="str">
        <f t="shared" si="589"/>
        <v>Blank</v>
      </c>
      <c r="AG3599" s="9" t="str" cm="1">
        <f t="array" ref="AG3599">_xlfn.IFS(ISNUMBER(AC3599), "", ISNUMBER(SEARCH("Blank", AC3599)), "", ISERROR(AC3599), "Bad input on tab 3")</f>
        <v/>
      </c>
    </row>
    <row r="3600" spans="2:33" ht="15" customHeight="1" x14ac:dyDescent="0.75">
      <c r="B3600" s="205" t="str">
        <f>'5 Driver Data'!B3600</f>
        <v>3592</v>
      </c>
      <c r="C3600" s="193">
        <f>'5 Driver Data'!C3600</f>
        <v>0</v>
      </c>
      <c r="D3600" s="192">
        <f>'5 Driver Data'!D3600</f>
        <v>0</v>
      </c>
      <c r="E3600" s="191">
        <f>'5 Driver Data'!E3600</f>
        <v>0</v>
      </c>
      <c r="F3600" s="191">
        <f>'5 Driver Data'!F3600</f>
        <v>0</v>
      </c>
      <c r="G3600" s="191">
        <f>'5 Driver Data'!G3600</f>
        <v>0</v>
      </c>
      <c r="H3600" s="191">
        <f>'5 Driver Data'!H3600</f>
        <v>0</v>
      </c>
      <c r="I3600" s="191">
        <f>'5 Driver Data'!I3600</f>
        <v>0</v>
      </c>
      <c r="J3600" s="191">
        <f>'5 Driver Data'!J3600</f>
        <v>0</v>
      </c>
      <c r="K3600" s="206">
        <f>'5 Driver Data'!K3600</f>
        <v>0</v>
      </c>
      <c r="L3600" s="1"/>
      <c r="M3600" s="216" t="str">
        <f>IF(D3600=0,"Blank",'3 Model Input'!E$44*'3 Model Input'!E$45)</f>
        <v>Blank</v>
      </c>
      <c r="N3600" s="197" t="str">
        <f t="shared" si="580"/>
        <v>Blank</v>
      </c>
      <c r="O3600" s="197" t="str">
        <f>IF(D3600=0,"Blank",'3 Model Input'!E$49*(1-'3 Model Input'!E$51))</f>
        <v>Blank</v>
      </c>
      <c r="P3600" s="197" t="str">
        <f t="shared" si="581"/>
        <v>Blank</v>
      </c>
      <c r="Q3600" s="197" t="str">
        <f>IF(D3600=0,"Blank",IF(D3600="BEV",E3600*(1-'3 Model Input'!E$54), E3600))</f>
        <v>Blank</v>
      </c>
      <c r="R3600" s="198" t="str">
        <f>IF(D3600=0,"Blank",IF(D3600="PHEV",F3600/G3600,F3600*(1-'3 Model Input'!E$54)/G3600))</f>
        <v>Blank</v>
      </c>
      <c r="S3600" s="198" t="str">
        <f>IF(D3600=0,"Blank",IF(D3600="PHEV",MIN(M3600,E3600),MIN(M3600,(E3600*(1-'3 Model Input'!E$54)))))</f>
        <v>Blank</v>
      </c>
      <c r="T3600" s="217" t="str">
        <f t="shared" si="582"/>
        <v>Blank</v>
      </c>
      <c r="U3600" s="89"/>
      <c r="V3600" s="216" t="str">
        <f>IF(D3600=0,"Blank",P3600*'3 Model Input'!E$50)</f>
        <v>Blank</v>
      </c>
      <c r="W3600" s="197" t="str">
        <f t="shared" si="583"/>
        <v>Blank</v>
      </c>
      <c r="X3600" s="197" t="str">
        <f t="shared" si="584"/>
        <v>Blank</v>
      </c>
      <c r="Y3600" s="197" t="str">
        <f t="shared" si="585"/>
        <v>Blank</v>
      </c>
      <c r="Z3600" s="197" t="str">
        <f t="shared" si="586"/>
        <v>Blank</v>
      </c>
      <c r="AA3600" s="223" t="str" cm="1">
        <f t="array" ref="AA3600">_xlfn.IFS(ISTEXT('3 Model Input'!F$70),"Missing",ISTEXT('3 Model Input'!I$70),"Missing",ISNUMBER('3 Model Input'!K$70),'3 Model Input'!K$70*P3600)</f>
        <v>Missing</v>
      </c>
      <c r="AB3600" s="89"/>
      <c r="AC3600" s="227" t="str" cm="1">
        <f t="array" ref="AC3600">IF(D3600=0,"Blank",_xlfn.IFS('3 Model Input'!E$61=1,(V3600*G3600)/T3600,'3 Model Input'!E$61=2,(W3600*G3600)/T3600,'3 Model Input'!E$61=3,(X3600*G3600)/T3600,'3 Model Input'!E$61=4,(Y3600*G3600)/T3600,'3 Model Input'!E$61=5,(Z3600*G3600)/T3600, ISTEXT('3 Model Input'!E$61),"Missing",'3 Model Input'!E$61=6,(AA3600*G3600)/T3600))</f>
        <v>Blank</v>
      </c>
      <c r="AD3600" s="202" t="str">
        <f t="shared" si="587"/>
        <v>Blank</v>
      </c>
      <c r="AE3600" s="202" t="str">
        <f t="shared" si="588"/>
        <v>Blank</v>
      </c>
      <c r="AF3600" s="217" t="str">
        <f t="shared" si="589"/>
        <v>Blank</v>
      </c>
      <c r="AG3600" s="9" t="str" cm="1">
        <f t="array" ref="AG3600">_xlfn.IFS(ISNUMBER(AC3600), "", ISNUMBER(SEARCH("Blank", AC3600)), "", ISERROR(AC3600), "Bad input on tab 3")</f>
        <v/>
      </c>
    </row>
    <row r="3601" spans="2:33" ht="15" customHeight="1" x14ac:dyDescent="0.75">
      <c r="B3601" s="205" t="str">
        <f>'5 Driver Data'!B3601</f>
        <v>3593</v>
      </c>
      <c r="C3601" s="193">
        <f>'5 Driver Data'!C3601</f>
        <v>0</v>
      </c>
      <c r="D3601" s="192">
        <f>'5 Driver Data'!D3601</f>
        <v>0</v>
      </c>
      <c r="E3601" s="191">
        <f>'5 Driver Data'!E3601</f>
        <v>0</v>
      </c>
      <c r="F3601" s="191">
        <f>'5 Driver Data'!F3601</f>
        <v>0</v>
      </c>
      <c r="G3601" s="191">
        <f>'5 Driver Data'!G3601</f>
        <v>0</v>
      </c>
      <c r="H3601" s="191">
        <f>'5 Driver Data'!H3601</f>
        <v>0</v>
      </c>
      <c r="I3601" s="191">
        <f>'5 Driver Data'!I3601</f>
        <v>0</v>
      </c>
      <c r="J3601" s="191">
        <f>'5 Driver Data'!J3601</f>
        <v>0</v>
      </c>
      <c r="K3601" s="206">
        <f>'5 Driver Data'!K3601</f>
        <v>0</v>
      </c>
      <c r="L3601" s="1"/>
      <c r="M3601" s="216" t="str">
        <f>IF(D3601=0,"Blank",'3 Model Input'!E$44*'3 Model Input'!E$45)</f>
        <v>Blank</v>
      </c>
      <c r="N3601" s="197" t="str">
        <f t="shared" si="580"/>
        <v>Blank</v>
      </c>
      <c r="O3601" s="197" t="str">
        <f>IF(D3601=0,"Blank",'3 Model Input'!E$49*(1-'3 Model Input'!E$51))</f>
        <v>Blank</v>
      </c>
      <c r="P3601" s="197" t="str">
        <f t="shared" si="581"/>
        <v>Blank</v>
      </c>
      <c r="Q3601" s="197" t="str">
        <f>IF(D3601=0,"Blank",IF(D3601="BEV",E3601*(1-'3 Model Input'!E$54), E3601))</f>
        <v>Blank</v>
      </c>
      <c r="R3601" s="198" t="str">
        <f>IF(D3601=0,"Blank",IF(D3601="PHEV",F3601/G3601,F3601*(1-'3 Model Input'!E$54)/G3601))</f>
        <v>Blank</v>
      </c>
      <c r="S3601" s="198" t="str">
        <f>IF(D3601=0,"Blank",IF(D3601="PHEV",MIN(M3601,E3601),MIN(M3601,(E3601*(1-'3 Model Input'!E$54)))))</f>
        <v>Blank</v>
      </c>
      <c r="T3601" s="217" t="str">
        <f t="shared" si="582"/>
        <v>Blank</v>
      </c>
      <c r="U3601" s="89"/>
      <c r="V3601" s="216" t="str">
        <f>IF(D3601=0,"Blank",P3601*'3 Model Input'!E$50)</f>
        <v>Blank</v>
      </c>
      <c r="W3601" s="197" t="str">
        <f t="shared" si="583"/>
        <v>Blank</v>
      </c>
      <c r="X3601" s="197" t="str">
        <f t="shared" si="584"/>
        <v>Blank</v>
      </c>
      <c r="Y3601" s="197" t="str">
        <f t="shared" si="585"/>
        <v>Blank</v>
      </c>
      <c r="Z3601" s="197" t="str">
        <f t="shared" si="586"/>
        <v>Blank</v>
      </c>
      <c r="AA3601" s="223" t="str" cm="1">
        <f t="array" ref="AA3601">_xlfn.IFS(ISTEXT('3 Model Input'!F$70),"Missing",ISTEXT('3 Model Input'!I$70),"Missing",ISNUMBER('3 Model Input'!K$70),'3 Model Input'!K$70*P3601)</f>
        <v>Missing</v>
      </c>
      <c r="AB3601" s="89"/>
      <c r="AC3601" s="227" t="str" cm="1">
        <f t="array" ref="AC3601">IF(D3601=0,"Blank",_xlfn.IFS('3 Model Input'!E$61=1,(V3601*G3601)/T3601,'3 Model Input'!E$61=2,(W3601*G3601)/T3601,'3 Model Input'!E$61=3,(X3601*G3601)/T3601,'3 Model Input'!E$61=4,(Y3601*G3601)/T3601,'3 Model Input'!E$61=5,(Z3601*G3601)/T3601, ISTEXT('3 Model Input'!E$61),"Missing",'3 Model Input'!E$61=6,(AA3601*G3601)/T3601))</f>
        <v>Blank</v>
      </c>
      <c r="AD3601" s="202" t="str">
        <f t="shared" si="587"/>
        <v>Blank</v>
      </c>
      <c r="AE3601" s="202" t="str">
        <f t="shared" si="588"/>
        <v>Blank</v>
      </c>
      <c r="AF3601" s="217" t="str">
        <f t="shared" si="589"/>
        <v>Blank</v>
      </c>
      <c r="AG3601" s="9" t="str" cm="1">
        <f t="array" ref="AG3601">_xlfn.IFS(ISNUMBER(AC3601), "", ISNUMBER(SEARCH("Blank", AC3601)), "", ISERROR(AC3601), "Bad input on tab 3")</f>
        <v/>
      </c>
    </row>
    <row r="3602" spans="2:33" ht="15" customHeight="1" x14ac:dyDescent="0.75">
      <c r="B3602" s="205" t="str">
        <f>'5 Driver Data'!B3602</f>
        <v>3594</v>
      </c>
      <c r="C3602" s="193">
        <f>'5 Driver Data'!C3602</f>
        <v>0</v>
      </c>
      <c r="D3602" s="192">
        <f>'5 Driver Data'!D3602</f>
        <v>0</v>
      </c>
      <c r="E3602" s="191">
        <f>'5 Driver Data'!E3602</f>
        <v>0</v>
      </c>
      <c r="F3602" s="191">
        <f>'5 Driver Data'!F3602</f>
        <v>0</v>
      </c>
      <c r="G3602" s="191">
        <f>'5 Driver Data'!G3602</f>
        <v>0</v>
      </c>
      <c r="H3602" s="191">
        <f>'5 Driver Data'!H3602</f>
        <v>0</v>
      </c>
      <c r="I3602" s="191">
        <f>'5 Driver Data'!I3602</f>
        <v>0</v>
      </c>
      <c r="J3602" s="191">
        <f>'5 Driver Data'!J3602</f>
        <v>0</v>
      </c>
      <c r="K3602" s="206">
        <f>'5 Driver Data'!K3602</f>
        <v>0</v>
      </c>
      <c r="L3602" s="1"/>
      <c r="M3602" s="216" t="str">
        <f>IF(D3602=0,"Blank",'3 Model Input'!E$44*'3 Model Input'!E$45)</f>
        <v>Blank</v>
      </c>
      <c r="N3602" s="197" t="str">
        <f t="shared" si="580"/>
        <v>Blank</v>
      </c>
      <c r="O3602" s="197" t="str">
        <f>IF(D3602=0,"Blank",'3 Model Input'!E$49*(1-'3 Model Input'!E$51))</f>
        <v>Blank</v>
      </c>
      <c r="P3602" s="197" t="str">
        <f t="shared" si="581"/>
        <v>Blank</v>
      </c>
      <c r="Q3602" s="197" t="str">
        <f>IF(D3602=0,"Blank",IF(D3602="BEV",E3602*(1-'3 Model Input'!E$54), E3602))</f>
        <v>Blank</v>
      </c>
      <c r="R3602" s="198" t="str">
        <f>IF(D3602=0,"Blank",IF(D3602="PHEV",F3602/G3602,F3602*(1-'3 Model Input'!E$54)/G3602))</f>
        <v>Blank</v>
      </c>
      <c r="S3602" s="198" t="str">
        <f>IF(D3602=0,"Blank",IF(D3602="PHEV",MIN(M3602,E3602),MIN(M3602,(E3602*(1-'3 Model Input'!E$54)))))</f>
        <v>Blank</v>
      </c>
      <c r="T3602" s="217" t="str">
        <f t="shared" si="582"/>
        <v>Blank</v>
      </c>
      <c r="U3602" s="89"/>
      <c r="V3602" s="216" t="str">
        <f>IF(D3602=0,"Blank",P3602*'3 Model Input'!E$50)</f>
        <v>Blank</v>
      </c>
      <c r="W3602" s="197" t="str">
        <f t="shared" si="583"/>
        <v>Blank</v>
      </c>
      <c r="X3602" s="197" t="str">
        <f t="shared" si="584"/>
        <v>Blank</v>
      </c>
      <c r="Y3602" s="197" t="str">
        <f t="shared" si="585"/>
        <v>Blank</v>
      </c>
      <c r="Z3602" s="197" t="str">
        <f t="shared" si="586"/>
        <v>Blank</v>
      </c>
      <c r="AA3602" s="223" t="str" cm="1">
        <f t="array" ref="AA3602">_xlfn.IFS(ISTEXT('3 Model Input'!F$70),"Missing",ISTEXT('3 Model Input'!I$70),"Missing",ISNUMBER('3 Model Input'!K$70),'3 Model Input'!K$70*P3602)</f>
        <v>Missing</v>
      </c>
      <c r="AB3602" s="89"/>
      <c r="AC3602" s="227" t="str" cm="1">
        <f t="array" ref="AC3602">IF(D3602=0,"Blank",_xlfn.IFS('3 Model Input'!E$61=1,(V3602*G3602)/T3602,'3 Model Input'!E$61=2,(W3602*G3602)/T3602,'3 Model Input'!E$61=3,(X3602*G3602)/T3602,'3 Model Input'!E$61=4,(Y3602*G3602)/T3602,'3 Model Input'!E$61=5,(Z3602*G3602)/T3602, ISTEXT('3 Model Input'!E$61),"Missing",'3 Model Input'!E$61=6,(AA3602*G3602)/T3602))</f>
        <v>Blank</v>
      </c>
      <c r="AD3602" s="202" t="str">
        <f t="shared" si="587"/>
        <v>Blank</v>
      </c>
      <c r="AE3602" s="202" t="str">
        <f t="shared" si="588"/>
        <v>Blank</v>
      </c>
      <c r="AF3602" s="217" t="str">
        <f t="shared" si="589"/>
        <v>Blank</v>
      </c>
      <c r="AG3602" s="9" t="str" cm="1">
        <f t="array" ref="AG3602">_xlfn.IFS(ISNUMBER(AC3602), "", ISNUMBER(SEARCH("Blank", AC3602)), "", ISERROR(AC3602), "Bad input on tab 3")</f>
        <v/>
      </c>
    </row>
    <row r="3603" spans="2:33" ht="15" customHeight="1" x14ac:dyDescent="0.75">
      <c r="B3603" s="205" t="str">
        <f>'5 Driver Data'!B3603</f>
        <v>3595</v>
      </c>
      <c r="C3603" s="193">
        <f>'5 Driver Data'!C3603</f>
        <v>0</v>
      </c>
      <c r="D3603" s="192">
        <f>'5 Driver Data'!D3603</f>
        <v>0</v>
      </c>
      <c r="E3603" s="191">
        <f>'5 Driver Data'!E3603</f>
        <v>0</v>
      </c>
      <c r="F3603" s="191">
        <f>'5 Driver Data'!F3603</f>
        <v>0</v>
      </c>
      <c r="G3603" s="191">
        <f>'5 Driver Data'!G3603</f>
        <v>0</v>
      </c>
      <c r="H3603" s="191">
        <f>'5 Driver Data'!H3603</f>
        <v>0</v>
      </c>
      <c r="I3603" s="191">
        <f>'5 Driver Data'!I3603</f>
        <v>0</v>
      </c>
      <c r="J3603" s="191">
        <f>'5 Driver Data'!J3603</f>
        <v>0</v>
      </c>
      <c r="K3603" s="206">
        <f>'5 Driver Data'!K3603</f>
        <v>0</v>
      </c>
      <c r="L3603" s="1"/>
      <c r="M3603" s="216" t="str">
        <f>IF(D3603=0,"Blank",'3 Model Input'!E$44*'3 Model Input'!E$45)</f>
        <v>Blank</v>
      </c>
      <c r="N3603" s="197" t="str">
        <f t="shared" si="580"/>
        <v>Blank</v>
      </c>
      <c r="O3603" s="197" t="str">
        <f>IF(D3603=0,"Blank",'3 Model Input'!E$49*(1-'3 Model Input'!E$51))</f>
        <v>Blank</v>
      </c>
      <c r="P3603" s="197" t="str">
        <f t="shared" si="581"/>
        <v>Blank</v>
      </c>
      <c r="Q3603" s="197" t="str">
        <f>IF(D3603=0,"Blank",IF(D3603="BEV",E3603*(1-'3 Model Input'!E$54), E3603))</f>
        <v>Blank</v>
      </c>
      <c r="R3603" s="198" t="str">
        <f>IF(D3603=0,"Blank",IF(D3603="PHEV",F3603/G3603,F3603*(1-'3 Model Input'!E$54)/G3603))</f>
        <v>Blank</v>
      </c>
      <c r="S3603" s="198" t="str">
        <f>IF(D3603=0,"Blank",IF(D3603="PHEV",MIN(M3603,E3603),MIN(M3603,(E3603*(1-'3 Model Input'!E$54)))))</f>
        <v>Blank</v>
      </c>
      <c r="T3603" s="217" t="str">
        <f t="shared" si="582"/>
        <v>Blank</v>
      </c>
      <c r="U3603" s="89"/>
      <c r="V3603" s="216" t="str">
        <f>IF(D3603=0,"Blank",P3603*'3 Model Input'!E$50)</f>
        <v>Blank</v>
      </c>
      <c r="W3603" s="197" t="str">
        <f t="shared" si="583"/>
        <v>Blank</v>
      </c>
      <c r="X3603" s="197" t="str">
        <f t="shared" si="584"/>
        <v>Blank</v>
      </c>
      <c r="Y3603" s="197" t="str">
        <f t="shared" si="585"/>
        <v>Blank</v>
      </c>
      <c r="Z3603" s="197" t="str">
        <f t="shared" si="586"/>
        <v>Blank</v>
      </c>
      <c r="AA3603" s="223" t="str" cm="1">
        <f t="array" ref="AA3603">_xlfn.IFS(ISTEXT('3 Model Input'!F$70),"Missing",ISTEXT('3 Model Input'!I$70),"Missing",ISNUMBER('3 Model Input'!K$70),'3 Model Input'!K$70*P3603)</f>
        <v>Missing</v>
      </c>
      <c r="AB3603" s="89"/>
      <c r="AC3603" s="227" t="str" cm="1">
        <f t="array" ref="AC3603">IF(D3603=0,"Blank",_xlfn.IFS('3 Model Input'!E$61=1,(V3603*G3603)/T3603,'3 Model Input'!E$61=2,(W3603*G3603)/T3603,'3 Model Input'!E$61=3,(X3603*G3603)/T3603,'3 Model Input'!E$61=4,(Y3603*G3603)/T3603,'3 Model Input'!E$61=5,(Z3603*G3603)/T3603, ISTEXT('3 Model Input'!E$61),"Missing",'3 Model Input'!E$61=6,(AA3603*G3603)/T3603))</f>
        <v>Blank</v>
      </c>
      <c r="AD3603" s="202" t="str">
        <f t="shared" si="587"/>
        <v>Blank</v>
      </c>
      <c r="AE3603" s="202" t="str">
        <f t="shared" si="588"/>
        <v>Blank</v>
      </c>
      <c r="AF3603" s="217" t="str">
        <f t="shared" si="589"/>
        <v>Blank</v>
      </c>
      <c r="AG3603" s="9" t="str" cm="1">
        <f t="array" ref="AG3603">_xlfn.IFS(ISNUMBER(AC3603), "", ISNUMBER(SEARCH("Blank", AC3603)), "", ISERROR(AC3603), "Bad input on tab 3")</f>
        <v/>
      </c>
    </row>
    <row r="3604" spans="2:33" ht="15" customHeight="1" x14ac:dyDescent="0.75">
      <c r="B3604" s="205" t="str">
        <f>'5 Driver Data'!B3604</f>
        <v>3596</v>
      </c>
      <c r="C3604" s="193">
        <f>'5 Driver Data'!C3604</f>
        <v>0</v>
      </c>
      <c r="D3604" s="192">
        <f>'5 Driver Data'!D3604</f>
        <v>0</v>
      </c>
      <c r="E3604" s="191">
        <f>'5 Driver Data'!E3604</f>
        <v>0</v>
      </c>
      <c r="F3604" s="191">
        <f>'5 Driver Data'!F3604</f>
        <v>0</v>
      </c>
      <c r="G3604" s="191">
        <f>'5 Driver Data'!G3604</f>
        <v>0</v>
      </c>
      <c r="H3604" s="191">
        <f>'5 Driver Data'!H3604</f>
        <v>0</v>
      </c>
      <c r="I3604" s="191">
        <f>'5 Driver Data'!I3604</f>
        <v>0</v>
      </c>
      <c r="J3604" s="191">
        <f>'5 Driver Data'!J3604</f>
        <v>0</v>
      </c>
      <c r="K3604" s="206">
        <f>'5 Driver Data'!K3604</f>
        <v>0</v>
      </c>
      <c r="L3604" s="1"/>
      <c r="M3604" s="216" t="str">
        <f>IF(D3604=0,"Blank",'3 Model Input'!E$44*'3 Model Input'!E$45)</f>
        <v>Blank</v>
      </c>
      <c r="N3604" s="197" t="str">
        <f t="shared" si="580"/>
        <v>Blank</v>
      </c>
      <c r="O3604" s="197" t="str">
        <f>IF(D3604=0,"Blank",'3 Model Input'!E$49*(1-'3 Model Input'!E$51))</f>
        <v>Blank</v>
      </c>
      <c r="P3604" s="197" t="str">
        <f t="shared" si="581"/>
        <v>Blank</v>
      </c>
      <c r="Q3604" s="197" t="str">
        <f>IF(D3604=0,"Blank",IF(D3604="BEV",E3604*(1-'3 Model Input'!E$54), E3604))</f>
        <v>Blank</v>
      </c>
      <c r="R3604" s="198" t="str">
        <f>IF(D3604=0,"Blank",IF(D3604="PHEV",F3604/G3604,F3604*(1-'3 Model Input'!E$54)/G3604))</f>
        <v>Blank</v>
      </c>
      <c r="S3604" s="198" t="str">
        <f>IF(D3604=0,"Blank",IF(D3604="PHEV",MIN(M3604,E3604),MIN(M3604,(E3604*(1-'3 Model Input'!E$54)))))</f>
        <v>Blank</v>
      </c>
      <c r="T3604" s="217" t="str">
        <f t="shared" si="582"/>
        <v>Blank</v>
      </c>
      <c r="U3604" s="89"/>
      <c r="V3604" s="216" t="str">
        <f>IF(D3604=0,"Blank",P3604*'3 Model Input'!E$50)</f>
        <v>Blank</v>
      </c>
      <c r="W3604" s="197" t="str">
        <f t="shared" si="583"/>
        <v>Blank</v>
      </c>
      <c r="X3604" s="197" t="str">
        <f t="shared" si="584"/>
        <v>Blank</v>
      </c>
      <c r="Y3604" s="197" t="str">
        <f t="shared" si="585"/>
        <v>Blank</v>
      </c>
      <c r="Z3604" s="197" t="str">
        <f t="shared" si="586"/>
        <v>Blank</v>
      </c>
      <c r="AA3604" s="223" t="str" cm="1">
        <f t="array" ref="AA3604">_xlfn.IFS(ISTEXT('3 Model Input'!F$70),"Missing",ISTEXT('3 Model Input'!I$70),"Missing",ISNUMBER('3 Model Input'!K$70),'3 Model Input'!K$70*P3604)</f>
        <v>Missing</v>
      </c>
      <c r="AB3604" s="89"/>
      <c r="AC3604" s="227" t="str" cm="1">
        <f t="array" ref="AC3604">IF(D3604=0,"Blank",_xlfn.IFS('3 Model Input'!E$61=1,(V3604*G3604)/T3604,'3 Model Input'!E$61=2,(W3604*G3604)/T3604,'3 Model Input'!E$61=3,(X3604*G3604)/T3604,'3 Model Input'!E$61=4,(Y3604*G3604)/T3604,'3 Model Input'!E$61=5,(Z3604*G3604)/T3604, ISTEXT('3 Model Input'!E$61),"Missing",'3 Model Input'!E$61=6,(AA3604*G3604)/T3604))</f>
        <v>Blank</v>
      </c>
      <c r="AD3604" s="202" t="str">
        <f t="shared" si="587"/>
        <v>Blank</v>
      </c>
      <c r="AE3604" s="202" t="str">
        <f t="shared" si="588"/>
        <v>Blank</v>
      </c>
      <c r="AF3604" s="217" t="str">
        <f t="shared" si="589"/>
        <v>Blank</v>
      </c>
      <c r="AG3604" s="9" t="str" cm="1">
        <f t="array" ref="AG3604">_xlfn.IFS(ISNUMBER(AC3604), "", ISNUMBER(SEARCH("Blank", AC3604)), "", ISERROR(AC3604), "Bad input on tab 3")</f>
        <v/>
      </c>
    </row>
    <row r="3605" spans="2:33" ht="15" customHeight="1" x14ac:dyDescent="0.75">
      <c r="B3605" s="205" t="str">
        <f>'5 Driver Data'!B3605</f>
        <v>3597</v>
      </c>
      <c r="C3605" s="193">
        <f>'5 Driver Data'!C3605</f>
        <v>0</v>
      </c>
      <c r="D3605" s="192">
        <f>'5 Driver Data'!D3605</f>
        <v>0</v>
      </c>
      <c r="E3605" s="191">
        <f>'5 Driver Data'!E3605</f>
        <v>0</v>
      </c>
      <c r="F3605" s="191">
        <f>'5 Driver Data'!F3605</f>
        <v>0</v>
      </c>
      <c r="G3605" s="191">
        <f>'5 Driver Data'!G3605</f>
        <v>0</v>
      </c>
      <c r="H3605" s="191">
        <f>'5 Driver Data'!H3605</f>
        <v>0</v>
      </c>
      <c r="I3605" s="191">
        <f>'5 Driver Data'!I3605</f>
        <v>0</v>
      </c>
      <c r="J3605" s="191">
        <f>'5 Driver Data'!J3605</f>
        <v>0</v>
      </c>
      <c r="K3605" s="206">
        <f>'5 Driver Data'!K3605</f>
        <v>0</v>
      </c>
      <c r="L3605" s="1"/>
      <c r="M3605" s="216" t="str">
        <f>IF(D3605=0,"Blank",'3 Model Input'!E$44*'3 Model Input'!E$45)</f>
        <v>Blank</v>
      </c>
      <c r="N3605" s="197" t="str">
        <f t="shared" si="580"/>
        <v>Blank</v>
      </c>
      <c r="O3605" s="197" t="str">
        <f>IF(D3605=0,"Blank",'3 Model Input'!E$49*(1-'3 Model Input'!E$51))</f>
        <v>Blank</v>
      </c>
      <c r="P3605" s="197" t="str">
        <f t="shared" si="581"/>
        <v>Blank</v>
      </c>
      <c r="Q3605" s="197" t="str">
        <f>IF(D3605=0,"Blank",IF(D3605="BEV",E3605*(1-'3 Model Input'!E$54), E3605))</f>
        <v>Blank</v>
      </c>
      <c r="R3605" s="198" t="str">
        <f>IF(D3605=0,"Blank",IF(D3605="PHEV",F3605/G3605,F3605*(1-'3 Model Input'!E$54)/G3605))</f>
        <v>Blank</v>
      </c>
      <c r="S3605" s="198" t="str">
        <f>IF(D3605=0,"Blank",IF(D3605="PHEV",MIN(M3605,E3605),MIN(M3605,(E3605*(1-'3 Model Input'!E$54)))))</f>
        <v>Blank</v>
      </c>
      <c r="T3605" s="217" t="str">
        <f t="shared" si="582"/>
        <v>Blank</v>
      </c>
      <c r="U3605" s="89"/>
      <c r="V3605" s="216" t="str">
        <f>IF(D3605=0,"Blank",P3605*'3 Model Input'!E$50)</f>
        <v>Blank</v>
      </c>
      <c r="W3605" s="197" t="str">
        <f t="shared" si="583"/>
        <v>Blank</v>
      </c>
      <c r="X3605" s="197" t="str">
        <f t="shared" si="584"/>
        <v>Blank</v>
      </c>
      <c r="Y3605" s="197" t="str">
        <f t="shared" si="585"/>
        <v>Blank</v>
      </c>
      <c r="Z3605" s="197" t="str">
        <f t="shared" si="586"/>
        <v>Blank</v>
      </c>
      <c r="AA3605" s="223" t="str" cm="1">
        <f t="array" ref="AA3605">_xlfn.IFS(ISTEXT('3 Model Input'!F$70),"Missing",ISTEXT('3 Model Input'!I$70),"Missing",ISNUMBER('3 Model Input'!K$70),'3 Model Input'!K$70*P3605)</f>
        <v>Missing</v>
      </c>
      <c r="AB3605" s="89"/>
      <c r="AC3605" s="227" t="str" cm="1">
        <f t="array" ref="AC3605">IF(D3605=0,"Blank",_xlfn.IFS('3 Model Input'!E$61=1,(V3605*G3605)/T3605,'3 Model Input'!E$61=2,(W3605*G3605)/T3605,'3 Model Input'!E$61=3,(X3605*G3605)/T3605,'3 Model Input'!E$61=4,(Y3605*G3605)/T3605,'3 Model Input'!E$61=5,(Z3605*G3605)/T3605, ISTEXT('3 Model Input'!E$61),"Missing",'3 Model Input'!E$61=6,(AA3605*G3605)/T3605))</f>
        <v>Blank</v>
      </c>
      <c r="AD3605" s="202" t="str">
        <f t="shared" si="587"/>
        <v>Blank</v>
      </c>
      <c r="AE3605" s="202" t="str">
        <f t="shared" si="588"/>
        <v>Blank</v>
      </c>
      <c r="AF3605" s="217" t="str">
        <f t="shared" si="589"/>
        <v>Blank</v>
      </c>
      <c r="AG3605" s="9" t="str" cm="1">
        <f t="array" ref="AG3605">_xlfn.IFS(ISNUMBER(AC3605), "", ISNUMBER(SEARCH("Blank", AC3605)), "", ISERROR(AC3605), "Bad input on tab 3")</f>
        <v/>
      </c>
    </row>
    <row r="3606" spans="2:33" ht="15" customHeight="1" x14ac:dyDescent="0.75">
      <c r="B3606" s="205" t="str">
        <f>'5 Driver Data'!B3606</f>
        <v>3598</v>
      </c>
      <c r="C3606" s="193">
        <f>'5 Driver Data'!C3606</f>
        <v>0</v>
      </c>
      <c r="D3606" s="192">
        <f>'5 Driver Data'!D3606</f>
        <v>0</v>
      </c>
      <c r="E3606" s="191">
        <f>'5 Driver Data'!E3606</f>
        <v>0</v>
      </c>
      <c r="F3606" s="191">
        <f>'5 Driver Data'!F3606</f>
        <v>0</v>
      </c>
      <c r="G3606" s="191">
        <f>'5 Driver Data'!G3606</f>
        <v>0</v>
      </c>
      <c r="H3606" s="191">
        <f>'5 Driver Data'!H3606</f>
        <v>0</v>
      </c>
      <c r="I3606" s="191">
        <f>'5 Driver Data'!I3606</f>
        <v>0</v>
      </c>
      <c r="J3606" s="191">
        <f>'5 Driver Data'!J3606</f>
        <v>0</v>
      </c>
      <c r="K3606" s="206">
        <f>'5 Driver Data'!K3606</f>
        <v>0</v>
      </c>
      <c r="L3606" s="1"/>
      <c r="M3606" s="216" t="str">
        <f>IF(D3606=0,"Blank",'3 Model Input'!E$44*'3 Model Input'!E$45)</f>
        <v>Blank</v>
      </c>
      <c r="N3606" s="197" t="str">
        <f t="shared" si="580"/>
        <v>Blank</v>
      </c>
      <c r="O3606" s="197" t="str">
        <f>IF(D3606=0,"Blank",'3 Model Input'!E$49*(1-'3 Model Input'!E$51))</f>
        <v>Blank</v>
      </c>
      <c r="P3606" s="197" t="str">
        <f t="shared" si="581"/>
        <v>Blank</v>
      </c>
      <c r="Q3606" s="197" t="str">
        <f>IF(D3606=0,"Blank",IF(D3606="BEV",E3606*(1-'3 Model Input'!E$54), E3606))</f>
        <v>Blank</v>
      </c>
      <c r="R3606" s="198" t="str">
        <f>IF(D3606=0,"Blank",IF(D3606="PHEV",F3606/G3606,F3606*(1-'3 Model Input'!E$54)/G3606))</f>
        <v>Blank</v>
      </c>
      <c r="S3606" s="198" t="str">
        <f>IF(D3606=0,"Blank",IF(D3606="PHEV",MIN(M3606,E3606),MIN(M3606,(E3606*(1-'3 Model Input'!E$54)))))</f>
        <v>Blank</v>
      </c>
      <c r="T3606" s="217" t="str">
        <f t="shared" si="582"/>
        <v>Blank</v>
      </c>
      <c r="U3606" s="89"/>
      <c r="V3606" s="216" t="str">
        <f>IF(D3606=0,"Blank",P3606*'3 Model Input'!E$50)</f>
        <v>Blank</v>
      </c>
      <c r="W3606" s="197" t="str">
        <f t="shared" si="583"/>
        <v>Blank</v>
      </c>
      <c r="X3606" s="197" t="str">
        <f t="shared" si="584"/>
        <v>Blank</v>
      </c>
      <c r="Y3606" s="197" t="str">
        <f t="shared" si="585"/>
        <v>Blank</v>
      </c>
      <c r="Z3606" s="197" t="str">
        <f t="shared" si="586"/>
        <v>Blank</v>
      </c>
      <c r="AA3606" s="223" t="str" cm="1">
        <f t="array" ref="AA3606">_xlfn.IFS(ISTEXT('3 Model Input'!F$70),"Missing",ISTEXT('3 Model Input'!I$70),"Missing",ISNUMBER('3 Model Input'!K$70),'3 Model Input'!K$70*P3606)</f>
        <v>Missing</v>
      </c>
      <c r="AB3606" s="89"/>
      <c r="AC3606" s="227" t="str" cm="1">
        <f t="array" ref="AC3606">IF(D3606=0,"Blank",_xlfn.IFS('3 Model Input'!E$61=1,(V3606*G3606)/T3606,'3 Model Input'!E$61=2,(W3606*G3606)/T3606,'3 Model Input'!E$61=3,(X3606*G3606)/T3606,'3 Model Input'!E$61=4,(Y3606*G3606)/T3606,'3 Model Input'!E$61=5,(Z3606*G3606)/T3606, ISTEXT('3 Model Input'!E$61),"Missing",'3 Model Input'!E$61=6,(AA3606*G3606)/T3606))</f>
        <v>Blank</v>
      </c>
      <c r="AD3606" s="202" t="str">
        <f t="shared" si="587"/>
        <v>Blank</v>
      </c>
      <c r="AE3606" s="202" t="str">
        <f t="shared" si="588"/>
        <v>Blank</v>
      </c>
      <c r="AF3606" s="217" t="str">
        <f t="shared" si="589"/>
        <v>Blank</v>
      </c>
      <c r="AG3606" s="9" t="str" cm="1">
        <f t="array" ref="AG3606">_xlfn.IFS(ISNUMBER(AC3606), "", ISNUMBER(SEARCH("Blank", AC3606)), "", ISERROR(AC3606), "Bad input on tab 3")</f>
        <v/>
      </c>
    </row>
    <row r="3607" spans="2:33" ht="15" customHeight="1" x14ac:dyDescent="0.75">
      <c r="B3607" s="205" t="str">
        <f>'5 Driver Data'!B3607</f>
        <v>3599</v>
      </c>
      <c r="C3607" s="193">
        <f>'5 Driver Data'!C3607</f>
        <v>0</v>
      </c>
      <c r="D3607" s="192">
        <f>'5 Driver Data'!D3607</f>
        <v>0</v>
      </c>
      <c r="E3607" s="191">
        <f>'5 Driver Data'!E3607</f>
        <v>0</v>
      </c>
      <c r="F3607" s="191">
        <f>'5 Driver Data'!F3607</f>
        <v>0</v>
      </c>
      <c r="G3607" s="191">
        <f>'5 Driver Data'!G3607</f>
        <v>0</v>
      </c>
      <c r="H3607" s="191">
        <f>'5 Driver Data'!H3607</f>
        <v>0</v>
      </c>
      <c r="I3607" s="191">
        <f>'5 Driver Data'!I3607</f>
        <v>0</v>
      </c>
      <c r="J3607" s="191">
        <f>'5 Driver Data'!J3607</f>
        <v>0</v>
      </c>
      <c r="K3607" s="206">
        <f>'5 Driver Data'!K3607</f>
        <v>0</v>
      </c>
      <c r="L3607" s="1"/>
      <c r="M3607" s="216" t="str">
        <f>IF(D3607=0,"Blank",'3 Model Input'!E$44*'3 Model Input'!E$45)</f>
        <v>Blank</v>
      </c>
      <c r="N3607" s="197" t="str">
        <f t="shared" si="580"/>
        <v>Blank</v>
      </c>
      <c r="O3607" s="197" t="str">
        <f>IF(D3607=0,"Blank",'3 Model Input'!E$49*(1-'3 Model Input'!E$51))</f>
        <v>Blank</v>
      </c>
      <c r="P3607" s="197" t="str">
        <f t="shared" si="581"/>
        <v>Blank</v>
      </c>
      <c r="Q3607" s="197" t="str">
        <f>IF(D3607=0,"Blank",IF(D3607="BEV",E3607*(1-'3 Model Input'!E$54), E3607))</f>
        <v>Blank</v>
      </c>
      <c r="R3607" s="198" t="str">
        <f>IF(D3607=0,"Blank",IF(D3607="PHEV",F3607/G3607,F3607*(1-'3 Model Input'!E$54)/G3607))</f>
        <v>Blank</v>
      </c>
      <c r="S3607" s="198" t="str">
        <f>IF(D3607=0,"Blank",IF(D3607="PHEV",MIN(M3607,E3607),MIN(M3607,(E3607*(1-'3 Model Input'!E$54)))))</f>
        <v>Blank</v>
      </c>
      <c r="T3607" s="217" t="str">
        <f t="shared" si="582"/>
        <v>Blank</v>
      </c>
      <c r="U3607" s="89"/>
      <c r="V3607" s="216" t="str">
        <f>IF(D3607=0,"Blank",P3607*'3 Model Input'!E$50)</f>
        <v>Blank</v>
      </c>
      <c r="W3607" s="197" t="str">
        <f t="shared" si="583"/>
        <v>Blank</v>
      </c>
      <c r="X3607" s="197" t="str">
        <f t="shared" si="584"/>
        <v>Blank</v>
      </c>
      <c r="Y3607" s="197" t="str">
        <f t="shared" si="585"/>
        <v>Blank</v>
      </c>
      <c r="Z3607" s="197" t="str">
        <f t="shared" si="586"/>
        <v>Blank</v>
      </c>
      <c r="AA3607" s="223" t="str" cm="1">
        <f t="array" ref="AA3607">_xlfn.IFS(ISTEXT('3 Model Input'!F$70),"Missing",ISTEXT('3 Model Input'!I$70),"Missing",ISNUMBER('3 Model Input'!K$70),'3 Model Input'!K$70*P3607)</f>
        <v>Missing</v>
      </c>
      <c r="AB3607" s="89"/>
      <c r="AC3607" s="227" t="str" cm="1">
        <f t="array" ref="AC3607">IF(D3607=0,"Blank",_xlfn.IFS('3 Model Input'!E$61=1,(V3607*G3607)/T3607,'3 Model Input'!E$61=2,(W3607*G3607)/T3607,'3 Model Input'!E$61=3,(X3607*G3607)/T3607,'3 Model Input'!E$61=4,(Y3607*G3607)/T3607,'3 Model Input'!E$61=5,(Z3607*G3607)/T3607, ISTEXT('3 Model Input'!E$61),"Missing",'3 Model Input'!E$61=6,(AA3607*G3607)/T3607))</f>
        <v>Blank</v>
      </c>
      <c r="AD3607" s="202" t="str">
        <f t="shared" si="587"/>
        <v>Blank</v>
      </c>
      <c r="AE3607" s="202" t="str">
        <f t="shared" si="588"/>
        <v>Blank</v>
      </c>
      <c r="AF3607" s="217" t="str">
        <f t="shared" si="589"/>
        <v>Blank</v>
      </c>
      <c r="AG3607" s="9" t="str" cm="1">
        <f t="array" ref="AG3607">_xlfn.IFS(ISNUMBER(AC3607), "", ISNUMBER(SEARCH("Blank", AC3607)), "", ISERROR(AC3607), "Bad input on tab 3")</f>
        <v/>
      </c>
    </row>
    <row r="3608" spans="2:33" ht="15" customHeight="1" x14ac:dyDescent="0.75">
      <c r="B3608" s="205" t="str">
        <f>'5 Driver Data'!B3608</f>
        <v>3600</v>
      </c>
      <c r="C3608" s="193">
        <f>'5 Driver Data'!C3608</f>
        <v>0</v>
      </c>
      <c r="D3608" s="192">
        <f>'5 Driver Data'!D3608</f>
        <v>0</v>
      </c>
      <c r="E3608" s="191">
        <f>'5 Driver Data'!E3608</f>
        <v>0</v>
      </c>
      <c r="F3608" s="191">
        <f>'5 Driver Data'!F3608</f>
        <v>0</v>
      </c>
      <c r="G3608" s="191">
        <f>'5 Driver Data'!G3608</f>
        <v>0</v>
      </c>
      <c r="H3608" s="191">
        <f>'5 Driver Data'!H3608</f>
        <v>0</v>
      </c>
      <c r="I3608" s="191">
        <f>'5 Driver Data'!I3608</f>
        <v>0</v>
      </c>
      <c r="J3608" s="191">
        <f>'5 Driver Data'!J3608</f>
        <v>0</v>
      </c>
      <c r="K3608" s="206">
        <f>'5 Driver Data'!K3608</f>
        <v>0</v>
      </c>
      <c r="L3608" s="1"/>
      <c r="M3608" s="216" t="str">
        <f>IF(D3608=0,"Blank",'3 Model Input'!E$44*'3 Model Input'!E$45)</f>
        <v>Blank</v>
      </c>
      <c r="N3608" s="197" t="str">
        <f t="shared" si="580"/>
        <v>Blank</v>
      </c>
      <c r="O3608" s="197" t="str">
        <f>IF(D3608=0,"Blank",'3 Model Input'!E$49*(1-'3 Model Input'!E$51))</f>
        <v>Blank</v>
      </c>
      <c r="P3608" s="197" t="str">
        <f t="shared" si="581"/>
        <v>Blank</v>
      </c>
      <c r="Q3608" s="197" t="str">
        <f>IF(D3608=0,"Blank",IF(D3608="BEV",E3608*(1-'3 Model Input'!E$54), E3608))</f>
        <v>Blank</v>
      </c>
      <c r="R3608" s="198" t="str">
        <f>IF(D3608=0,"Blank",IF(D3608="PHEV",F3608/G3608,F3608*(1-'3 Model Input'!E$54)/G3608))</f>
        <v>Blank</v>
      </c>
      <c r="S3608" s="198" t="str">
        <f>IF(D3608=0,"Blank",IF(D3608="PHEV",MIN(M3608,E3608),MIN(M3608,(E3608*(1-'3 Model Input'!E$54)))))</f>
        <v>Blank</v>
      </c>
      <c r="T3608" s="217" t="str">
        <f t="shared" si="582"/>
        <v>Blank</v>
      </c>
      <c r="U3608" s="89"/>
      <c r="V3608" s="216" t="str">
        <f>IF(D3608=0,"Blank",P3608*'3 Model Input'!E$50)</f>
        <v>Blank</v>
      </c>
      <c r="W3608" s="197" t="str">
        <f t="shared" si="583"/>
        <v>Blank</v>
      </c>
      <c r="X3608" s="197" t="str">
        <f t="shared" si="584"/>
        <v>Blank</v>
      </c>
      <c r="Y3608" s="197" t="str">
        <f t="shared" si="585"/>
        <v>Blank</v>
      </c>
      <c r="Z3608" s="197" t="str">
        <f t="shared" si="586"/>
        <v>Blank</v>
      </c>
      <c r="AA3608" s="223" t="str" cm="1">
        <f t="array" ref="AA3608">_xlfn.IFS(ISTEXT('3 Model Input'!F$70),"Missing",ISTEXT('3 Model Input'!I$70),"Missing",ISNUMBER('3 Model Input'!K$70),'3 Model Input'!K$70*P3608)</f>
        <v>Missing</v>
      </c>
      <c r="AB3608" s="89"/>
      <c r="AC3608" s="227" t="str" cm="1">
        <f t="array" ref="AC3608">IF(D3608=0,"Blank",_xlfn.IFS('3 Model Input'!E$61=1,(V3608*G3608)/T3608,'3 Model Input'!E$61=2,(W3608*G3608)/T3608,'3 Model Input'!E$61=3,(X3608*G3608)/T3608,'3 Model Input'!E$61=4,(Y3608*G3608)/T3608,'3 Model Input'!E$61=5,(Z3608*G3608)/T3608, ISTEXT('3 Model Input'!E$61),"Missing",'3 Model Input'!E$61=6,(AA3608*G3608)/T3608))</f>
        <v>Blank</v>
      </c>
      <c r="AD3608" s="202" t="str">
        <f t="shared" si="587"/>
        <v>Blank</v>
      </c>
      <c r="AE3608" s="202" t="str">
        <f t="shared" si="588"/>
        <v>Blank</v>
      </c>
      <c r="AF3608" s="217" t="str">
        <f t="shared" si="589"/>
        <v>Blank</v>
      </c>
      <c r="AG3608" s="9" t="str" cm="1">
        <f t="array" ref="AG3608">_xlfn.IFS(ISNUMBER(AC3608), "", ISNUMBER(SEARCH("Blank", AC3608)), "", ISERROR(AC3608), "Bad input on tab 3")</f>
        <v/>
      </c>
    </row>
    <row r="3609" spans="2:33" ht="15" customHeight="1" x14ac:dyDescent="0.75">
      <c r="B3609" s="205" t="str">
        <f>'5 Driver Data'!B3609</f>
        <v>3601</v>
      </c>
      <c r="C3609" s="193">
        <f>'5 Driver Data'!C3609</f>
        <v>0</v>
      </c>
      <c r="D3609" s="192">
        <f>'5 Driver Data'!D3609</f>
        <v>0</v>
      </c>
      <c r="E3609" s="191">
        <f>'5 Driver Data'!E3609</f>
        <v>0</v>
      </c>
      <c r="F3609" s="191">
        <f>'5 Driver Data'!F3609</f>
        <v>0</v>
      </c>
      <c r="G3609" s="191">
        <f>'5 Driver Data'!G3609</f>
        <v>0</v>
      </c>
      <c r="H3609" s="191">
        <f>'5 Driver Data'!H3609</f>
        <v>0</v>
      </c>
      <c r="I3609" s="191">
        <f>'5 Driver Data'!I3609</f>
        <v>0</v>
      </c>
      <c r="J3609" s="191">
        <f>'5 Driver Data'!J3609</f>
        <v>0</v>
      </c>
      <c r="K3609" s="206">
        <f>'5 Driver Data'!K3609</f>
        <v>0</v>
      </c>
      <c r="L3609" s="1"/>
      <c r="M3609" s="216" t="str">
        <f>IF(D3609=0,"Blank",'3 Model Input'!E$44*'3 Model Input'!E$45)</f>
        <v>Blank</v>
      </c>
      <c r="N3609" s="197" t="str">
        <f t="shared" si="580"/>
        <v>Blank</v>
      </c>
      <c r="O3609" s="197" t="str">
        <f>IF(D3609=0,"Blank",'3 Model Input'!E$49*(1-'3 Model Input'!E$51))</f>
        <v>Blank</v>
      </c>
      <c r="P3609" s="197" t="str">
        <f t="shared" si="581"/>
        <v>Blank</v>
      </c>
      <c r="Q3609" s="197" t="str">
        <f>IF(D3609=0,"Blank",IF(D3609="BEV",E3609*(1-'3 Model Input'!E$54), E3609))</f>
        <v>Blank</v>
      </c>
      <c r="R3609" s="198" t="str">
        <f>IF(D3609=0,"Blank",IF(D3609="PHEV",F3609/G3609,F3609*(1-'3 Model Input'!E$54)/G3609))</f>
        <v>Blank</v>
      </c>
      <c r="S3609" s="198" t="str">
        <f>IF(D3609=0,"Blank",IF(D3609="PHEV",MIN(M3609,E3609),MIN(M3609,(E3609*(1-'3 Model Input'!E$54)))))</f>
        <v>Blank</v>
      </c>
      <c r="T3609" s="217" t="str">
        <f t="shared" si="582"/>
        <v>Blank</v>
      </c>
      <c r="U3609" s="89"/>
      <c r="V3609" s="216" t="str">
        <f>IF(D3609=0,"Blank",P3609*'3 Model Input'!E$50)</f>
        <v>Blank</v>
      </c>
      <c r="W3609" s="197" t="str">
        <f t="shared" si="583"/>
        <v>Blank</v>
      </c>
      <c r="X3609" s="197" t="str">
        <f t="shared" si="584"/>
        <v>Blank</v>
      </c>
      <c r="Y3609" s="197" t="str">
        <f t="shared" si="585"/>
        <v>Blank</v>
      </c>
      <c r="Z3609" s="197" t="str">
        <f t="shared" si="586"/>
        <v>Blank</v>
      </c>
      <c r="AA3609" s="223" t="str" cm="1">
        <f t="array" ref="AA3609">_xlfn.IFS(ISTEXT('3 Model Input'!F$70),"Missing",ISTEXT('3 Model Input'!I$70),"Missing",ISNUMBER('3 Model Input'!K$70),'3 Model Input'!K$70*P3609)</f>
        <v>Missing</v>
      </c>
      <c r="AB3609" s="89"/>
      <c r="AC3609" s="227" t="str" cm="1">
        <f t="array" ref="AC3609">IF(D3609=0,"Blank",_xlfn.IFS('3 Model Input'!E$61=1,(V3609*G3609)/T3609,'3 Model Input'!E$61=2,(W3609*G3609)/T3609,'3 Model Input'!E$61=3,(X3609*G3609)/T3609,'3 Model Input'!E$61=4,(Y3609*G3609)/T3609,'3 Model Input'!E$61=5,(Z3609*G3609)/T3609, ISTEXT('3 Model Input'!E$61),"Missing",'3 Model Input'!E$61=6,(AA3609*G3609)/T3609))</f>
        <v>Blank</v>
      </c>
      <c r="AD3609" s="202" t="str">
        <f t="shared" si="587"/>
        <v>Blank</v>
      </c>
      <c r="AE3609" s="202" t="str">
        <f t="shared" si="588"/>
        <v>Blank</v>
      </c>
      <c r="AF3609" s="217" t="str">
        <f t="shared" si="589"/>
        <v>Blank</v>
      </c>
      <c r="AG3609" s="9" t="str" cm="1">
        <f t="array" ref="AG3609">_xlfn.IFS(ISNUMBER(AC3609), "", ISNUMBER(SEARCH("Blank", AC3609)), "", ISERROR(AC3609), "Bad input on tab 3")</f>
        <v/>
      </c>
    </row>
    <row r="3610" spans="2:33" ht="15" customHeight="1" x14ac:dyDescent="0.75">
      <c r="B3610" s="205" t="str">
        <f>'5 Driver Data'!B3610</f>
        <v>3602</v>
      </c>
      <c r="C3610" s="193">
        <f>'5 Driver Data'!C3610</f>
        <v>0</v>
      </c>
      <c r="D3610" s="192">
        <f>'5 Driver Data'!D3610</f>
        <v>0</v>
      </c>
      <c r="E3610" s="191">
        <f>'5 Driver Data'!E3610</f>
        <v>0</v>
      </c>
      <c r="F3610" s="191">
        <f>'5 Driver Data'!F3610</f>
        <v>0</v>
      </c>
      <c r="G3610" s="191">
        <f>'5 Driver Data'!G3610</f>
        <v>0</v>
      </c>
      <c r="H3610" s="191">
        <f>'5 Driver Data'!H3610</f>
        <v>0</v>
      </c>
      <c r="I3610" s="191">
        <f>'5 Driver Data'!I3610</f>
        <v>0</v>
      </c>
      <c r="J3610" s="191">
        <f>'5 Driver Data'!J3610</f>
        <v>0</v>
      </c>
      <c r="K3610" s="206">
        <f>'5 Driver Data'!K3610</f>
        <v>0</v>
      </c>
      <c r="L3610" s="1"/>
      <c r="M3610" s="216" t="str">
        <f>IF(D3610=0,"Blank",'3 Model Input'!E$44*'3 Model Input'!E$45)</f>
        <v>Blank</v>
      </c>
      <c r="N3610" s="197" t="str">
        <f t="shared" si="580"/>
        <v>Blank</v>
      </c>
      <c r="O3610" s="197" t="str">
        <f>IF(D3610=0,"Blank",'3 Model Input'!E$49*(1-'3 Model Input'!E$51))</f>
        <v>Blank</v>
      </c>
      <c r="P3610" s="197" t="str">
        <f t="shared" si="581"/>
        <v>Blank</v>
      </c>
      <c r="Q3610" s="197" t="str">
        <f>IF(D3610=0,"Blank",IF(D3610="BEV",E3610*(1-'3 Model Input'!E$54), E3610))</f>
        <v>Blank</v>
      </c>
      <c r="R3610" s="198" t="str">
        <f>IF(D3610=0,"Blank",IF(D3610="PHEV",F3610/G3610,F3610*(1-'3 Model Input'!E$54)/G3610))</f>
        <v>Blank</v>
      </c>
      <c r="S3610" s="198" t="str">
        <f>IF(D3610=0,"Blank",IF(D3610="PHEV",MIN(M3610,E3610),MIN(M3610,(E3610*(1-'3 Model Input'!E$54)))))</f>
        <v>Blank</v>
      </c>
      <c r="T3610" s="217" t="str">
        <f t="shared" si="582"/>
        <v>Blank</v>
      </c>
      <c r="U3610" s="89"/>
      <c r="V3610" s="216" t="str">
        <f>IF(D3610=0,"Blank",P3610*'3 Model Input'!E$50)</f>
        <v>Blank</v>
      </c>
      <c r="W3610" s="197" t="str">
        <f t="shared" si="583"/>
        <v>Blank</v>
      </c>
      <c r="X3610" s="197" t="str">
        <f t="shared" si="584"/>
        <v>Blank</v>
      </c>
      <c r="Y3610" s="197" t="str">
        <f t="shared" si="585"/>
        <v>Blank</v>
      </c>
      <c r="Z3610" s="197" t="str">
        <f t="shared" si="586"/>
        <v>Blank</v>
      </c>
      <c r="AA3610" s="223" t="str" cm="1">
        <f t="array" ref="AA3610">_xlfn.IFS(ISTEXT('3 Model Input'!F$70),"Missing",ISTEXT('3 Model Input'!I$70),"Missing",ISNUMBER('3 Model Input'!K$70),'3 Model Input'!K$70*P3610)</f>
        <v>Missing</v>
      </c>
      <c r="AB3610" s="89"/>
      <c r="AC3610" s="227" t="str" cm="1">
        <f t="array" ref="AC3610">IF(D3610=0,"Blank",_xlfn.IFS('3 Model Input'!E$61=1,(V3610*G3610)/T3610,'3 Model Input'!E$61=2,(W3610*G3610)/T3610,'3 Model Input'!E$61=3,(X3610*G3610)/T3610,'3 Model Input'!E$61=4,(Y3610*G3610)/T3610,'3 Model Input'!E$61=5,(Z3610*G3610)/T3610, ISTEXT('3 Model Input'!E$61),"Missing",'3 Model Input'!E$61=6,(AA3610*G3610)/T3610))</f>
        <v>Blank</v>
      </c>
      <c r="AD3610" s="202" t="str">
        <f t="shared" si="587"/>
        <v>Blank</v>
      </c>
      <c r="AE3610" s="202" t="str">
        <f t="shared" si="588"/>
        <v>Blank</v>
      </c>
      <c r="AF3610" s="217" t="str">
        <f t="shared" si="589"/>
        <v>Blank</v>
      </c>
      <c r="AG3610" s="9" t="str" cm="1">
        <f t="array" ref="AG3610">_xlfn.IFS(ISNUMBER(AC3610), "", ISNUMBER(SEARCH("Blank", AC3610)), "", ISERROR(AC3610), "Bad input on tab 3")</f>
        <v/>
      </c>
    </row>
    <row r="3611" spans="2:33" ht="15" customHeight="1" x14ac:dyDescent="0.75">
      <c r="B3611" s="205" t="str">
        <f>'5 Driver Data'!B3611</f>
        <v>3603</v>
      </c>
      <c r="C3611" s="193">
        <f>'5 Driver Data'!C3611</f>
        <v>0</v>
      </c>
      <c r="D3611" s="192">
        <f>'5 Driver Data'!D3611</f>
        <v>0</v>
      </c>
      <c r="E3611" s="191">
        <f>'5 Driver Data'!E3611</f>
        <v>0</v>
      </c>
      <c r="F3611" s="191">
        <f>'5 Driver Data'!F3611</f>
        <v>0</v>
      </c>
      <c r="G3611" s="191">
        <f>'5 Driver Data'!G3611</f>
        <v>0</v>
      </c>
      <c r="H3611" s="191">
        <f>'5 Driver Data'!H3611</f>
        <v>0</v>
      </c>
      <c r="I3611" s="191">
        <f>'5 Driver Data'!I3611</f>
        <v>0</v>
      </c>
      <c r="J3611" s="191">
        <f>'5 Driver Data'!J3611</f>
        <v>0</v>
      </c>
      <c r="K3611" s="206">
        <f>'5 Driver Data'!K3611</f>
        <v>0</v>
      </c>
      <c r="L3611" s="1"/>
      <c r="M3611" s="216" t="str">
        <f>IF(D3611=0,"Blank",'3 Model Input'!E$44*'3 Model Input'!E$45)</f>
        <v>Blank</v>
      </c>
      <c r="N3611" s="197" t="str">
        <f t="shared" si="580"/>
        <v>Blank</v>
      </c>
      <c r="O3611" s="197" t="str">
        <f>IF(D3611=0,"Blank",'3 Model Input'!E$49*(1-'3 Model Input'!E$51))</f>
        <v>Blank</v>
      </c>
      <c r="P3611" s="197" t="str">
        <f t="shared" si="581"/>
        <v>Blank</v>
      </c>
      <c r="Q3611" s="197" t="str">
        <f>IF(D3611=0,"Blank",IF(D3611="BEV",E3611*(1-'3 Model Input'!E$54), E3611))</f>
        <v>Blank</v>
      </c>
      <c r="R3611" s="198" t="str">
        <f>IF(D3611=0,"Blank",IF(D3611="PHEV",F3611/G3611,F3611*(1-'3 Model Input'!E$54)/G3611))</f>
        <v>Blank</v>
      </c>
      <c r="S3611" s="198" t="str">
        <f>IF(D3611=0,"Blank",IF(D3611="PHEV",MIN(M3611,E3611),MIN(M3611,(E3611*(1-'3 Model Input'!E$54)))))</f>
        <v>Blank</v>
      </c>
      <c r="T3611" s="217" t="str">
        <f t="shared" si="582"/>
        <v>Blank</v>
      </c>
      <c r="U3611" s="89"/>
      <c r="V3611" s="216" t="str">
        <f>IF(D3611=0,"Blank",P3611*'3 Model Input'!E$50)</f>
        <v>Blank</v>
      </c>
      <c r="W3611" s="197" t="str">
        <f t="shared" si="583"/>
        <v>Blank</v>
      </c>
      <c r="X3611" s="197" t="str">
        <f t="shared" si="584"/>
        <v>Blank</v>
      </c>
      <c r="Y3611" s="197" t="str">
        <f t="shared" si="585"/>
        <v>Blank</v>
      </c>
      <c r="Z3611" s="197" t="str">
        <f t="shared" si="586"/>
        <v>Blank</v>
      </c>
      <c r="AA3611" s="223" t="str" cm="1">
        <f t="array" ref="AA3611">_xlfn.IFS(ISTEXT('3 Model Input'!F$70),"Missing",ISTEXT('3 Model Input'!I$70),"Missing",ISNUMBER('3 Model Input'!K$70),'3 Model Input'!K$70*P3611)</f>
        <v>Missing</v>
      </c>
      <c r="AB3611" s="89"/>
      <c r="AC3611" s="227" t="str" cm="1">
        <f t="array" ref="AC3611">IF(D3611=0,"Blank",_xlfn.IFS('3 Model Input'!E$61=1,(V3611*G3611)/T3611,'3 Model Input'!E$61=2,(W3611*G3611)/T3611,'3 Model Input'!E$61=3,(X3611*G3611)/T3611,'3 Model Input'!E$61=4,(Y3611*G3611)/T3611,'3 Model Input'!E$61=5,(Z3611*G3611)/T3611, ISTEXT('3 Model Input'!E$61),"Missing",'3 Model Input'!E$61=6,(AA3611*G3611)/T3611))</f>
        <v>Blank</v>
      </c>
      <c r="AD3611" s="202" t="str">
        <f t="shared" si="587"/>
        <v>Blank</v>
      </c>
      <c r="AE3611" s="202" t="str">
        <f t="shared" si="588"/>
        <v>Blank</v>
      </c>
      <c r="AF3611" s="217" t="str">
        <f t="shared" si="589"/>
        <v>Blank</v>
      </c>
      <c r="AG3611" s="9" t="str" cm="1">
        <f t="array" ref="AG3611">_xlfn.IFS(ISNUMBER(AC3611), "", ISNUMBER(SEARCH("Blank", AC3611)), "", ISERROR(AC3611), "Bad input on tab 3")</f>
        <v/>
      </c>
    </row>
    <row r="3612" spans="2:33" ht="15" customHeight="1" x14ac:dyDescent="0.75">
      <c r="B3612" s="205" t="str">
        <f>'5 Driver Data'!B3612</f>
        <v>3604</v>
      </c>
      <c r="C3612" s="193">
        <f>'5 Driver Data'!C3612</f>
        <v>0</v>
      </c>
      <c r="D3612" s="192">
        <f>'5 Driver Data'!D3612</f>
        <v>0</v>
      </c>
      <c r="E3612" s="191">
        <f>'5 Driver Data'!E3612</f>
        <v>0</v>
      </c>
      <c r="F3612" s="191">
        <f>'5 Driver Data'!F3612</f>
        <v>0</v>
      </c>
      <c r="G3612" s="191">
        <f>'5 Driver Data'!G3612</f>
        <v>0</v>
      </c>
      <c r="H3612" s="191">
        <f>'5 Driver Data'!H3612</f>
        <v>0</v>
      </c>
      <c r="I3612" s="191">
        <f>'5 Driver Data'!I3612</f>
        <v>0</v>
      </c>
      <c r="J3612" s="191">
        <f>'5 Driver Data'!J3612</f>
        <v>0</v>
      </c>
      <c r="K3612" s="206">
        <f>'5 Driver Data'!K3612</f>
        <v>0</v>
      </c>
      <c r="L3612" s="1"/>
      <c r="M3612" s="216" t="str">
        <f>IF(D3612=0,"Blank",'3 Model Input'!E$44*'3 Model Input'!E$45)</f>
        <v>Blank</v>
      </c>
      <c r="N3612" s="197" t="str">
        <f t="shared" si="580"/>
        <v>Blank</v>
      </c>
      <c r="O3612" s="197" t="str">
        <f>IF(D3612=0,"Blank",'3 Model Input'!E$49*(1-'3 Model Input'!E$51))</f>
        <v>Blank</v>
      </c>
      <c r="P3612" s="197" t="str">
        <f t="shared" si="581"/>
        <v>Blank</v>
      </c>
      <c r="Q3612" s="197" t="str">
        <f>IF(D3612=0,"Blank",IF(D3612="BEV",E3612*(1-'3 Model Input'!E$54), E3612))</f>
        <v>Blank</v>
      </c>
      <c r="R3612" s="198" t="str">
        <f>IF(D3612=0,"Blank",IF(D3612="PHEV",F3612/G3612,F3612*(1-'3 Model Input'!E$54)/G3612))</f>
        <v>Blank</v>
      </c>
      <c r="S3612" s="198" t="str">
        <f>IF(D3612=0,"Blank",IF(D3612="PHEV",MIN(M3612,E3612),MIN(M3612,(E3612*(1-'3 Model Input'!E$54)))))</f>
        <v>Blank</v>
      </c>
      <c r="T3612" s="217" t="str">
        <f t="shared" si="582"/>
        <v>Blank</v>
      </c>
      <c r="U3612" s="89"/>
      <c r="V3612" s="216" t="str">
        <f>IF(D3612=0,"Blank",P3612*'3 Model Input'!E$50)</f>
        <v>Blank</v>
      </c>
      <c r="W3612" s="197" t="str">
        <f t="shared" si="583"/>
        <v>Blank</v>
      </c>
      <c r="X3612" s="197" t="str">
        <f t="shared" si="584"/>
        <v>Blank</v>
      </c>
      <c r="Y3612" s="197" t="str">
        <f t="shared" si="585"/>
        <v>Blank</v>
      </c>
      <c r="Z3612" s="197" t="str">
        <f t="shared" si="586"/>
        <v>Blank</v>
      </c>
      <c r="AA3612" s="223" t="str" cm="1">
        <f t="array" ref="AA3612">_xlfn.IFS(ISTEXT('3 Model Input'!F$70),"Missing",ISTEXT('3 Model Input'!I$70),"Missing",ISNUMBER('3 Model Input'!K$70),'3 Model Input'!K$70*P3612)</f>
        <v>Missing</v>
      </c>
      <c r="AB3612" s="89"/>
      <c r="AC3612" s="227" t="str" cm="1">
        <f t="array" ref="AC3612">IF(D3612=0,"Blank",_xlfn.IFS('3 Model Input'!E$61=1,(V3612*G3612)/T3612,'3 Model Input'!E$61=2,(W3612*G3612)/T3612,'3 Model Input'!E$61=3,(X3612*G3612)/T3612,'3 Model Input'!E$61=4,(Y3612*G3612)/T3612,'3 Model Input'!E$61=5,(Z3612*G3612)/T3612, ISTEXT('3 Model Input'!E$61),"Missing",'3 Model Input'!E$61=6,(AA3612*G3612)/T3612))</f>
        <v>Blank</v>
      </c>
      <c r="AD3612" s="202" t="str">
        <f t="shared" si="587"/>
        <v>Blank</v>
      </c>
      <c r="AE3612" s="202" t="str">
        <f t="shared" si="588"/>
        <v>Blank</v>
      </c>
      <c r="AF3612" s="217" t="str">
        <f t="shared" si="589"/>
        <v>Blank</v>
      </c>
      <c r="AG3612" s="9" t="str" cm="1">
        <f t="array" ref="AG3612">_xlfn.IFS(ISNUMBER(AC3612), "", ISNUMBER(SEARCH("Blank", AC3612)), "", ISERROR(AC3612), "Bad input on tab 3")</f>
        <v/>
      </c>
    </row>
    <row r="3613" spans="2:33" ht="15" customHeight="1" x14ac:dyDescent="0.75">
      <c r="B3613" s="205" t="str">
        <f>'5 Driver Data'!B3613</f>
        <v>3605</v>
      </c>
      <c r="C3613" s="193">
        <f>'5 Driver Data'!C3613</f>
        <v>0</v>
      </c>
      <c r="D3613" s="192">
        <f>'5 Driver Data'!D3613</f>
        <v>0</v>
      </c>
      <c r="E3613" s="191">
        <f>'5 Driver Data'!E3613</f>
        <v>0</v>
      </c>
      <c r="F3613" s="191">
        <f>'5 Driver Data'!F3613</f>
        <v>0</v>
      </c>
      <c r="G3613" s="191">
        <f>'5 Driver Data'!G3613</f>
        <v>0</v>
      </c>
      <c r="H3613" s="191">
        <f>'5 Driver Data'!H3613</f>
        <v>0</v>
      </c>
      <c r="I3613" s="191">
        <f>'5 Driver Data'!I3613</f>
        <v>0</v>
      </c>
      <c r="J3613" s="191">
        <f>'5 Driver Data'!J3613</f>
        <v>0</v>
      </c>
      <c r="K3613" s="206">
        <f>'5 Driver Data'!K3613</f>
        <v>0</v>
      </c>
      <c r="L3613" s="1"/>
      <c r="M3613" s="216" t="str">
        <f>IF(D3613=0,"Blank",'3 Model Input'!E$44*'3 Model Input'!E$45)</f>
        <v>Blank</v>
      </c>
      <c r="N3613" s="197" t="str">
        <f t="shared" si="580"/>
        <v>Blank</v>
      </c>
      <c r="O3613" s="197" t="str">
        <f>IF(D3613=0,"Blank",'3 Model Input'!E$49*(1-'3 Model Input'!E$51))</f>
        <v>Blank</v>
      </c>
      <c r="P3613" s="197" t="str">
        <f t="shared" si="581"/>
        <v>Blank</v>
      </c>
      <c r="Q3613" s="197" t="str">
        <f>IF(D3613=0,"Blank",IF(D3613="BEV",E3613*(1-'3 Model Input'!E$54), E3613))</f>
        <v>Blank</v>
      </c>
      <c r="R3613" s="198" t="str">
        <f>IF(D3613=0,"Blank",IF(D3613="PHEV",F3613/G3613,F3613*(1-'3 Model Input'!E$54)/G3613))</f>
        <v>Blank</v>
      </c>
      <c r="S3613" s="198" t="str">
        <f>IF(D3613=0,"Blank",IF(D3613="PHEV",MIN(M3613,E3613),MIN(M3613,(E3613*(1-'3 Model Input'!E$54)))))</f>
        <v>Blank</v>
      </c>
      <c r="T3613" s="217" t="str">
        <f t="shared" si="582"/>
        <v>Blank</v>
      </c>
      <c r="U3613" s="89"/>
      <c r="V3613" s="216" t="str">
        <f>IF(D3613=0,"Blank",P3613*'3 Model Input'!E$50)</f>
        <v>Blank</v>
      </c>
      <c r="W3613" s="197" t="str">
        <f t="shared" si="583"/>
        <v>Blank</v>
      </c>
      <c r="X3613" s="197" t="str">
        <f t="shared" si="584"/>
        <v>Blank</v>
      </c>
      <c r="Y3613" s="197" t="str">
        <f t="shared" si="585"/>
        <v>Blank</v>
      </c>
      <c r="Z3613" s="197" t="str">
        <f t="shared" si="586"/>
        <v>Blank</v>
      </c>
      <c r="AA3613" s="223" t="str" cm="1">
        <f t="array" ref="AA3613">_xlfn.IFS(ISTEXT('3 Model Input'!F$70),"Missing",ISTEXT('3 Model Input'!I$70),"Missing",ISNUMBER('3 Model Input'!K$70),'3 Model Input'!K$70*P3613)</f>
        <v>Missing</v>
      </c>
      <c r="AB3613" s="89"/>
      <c r="AC3613" s="227" t="str" cm="1">
        <f t="array" ref="AC3613">IF(D3613=0,"Blank",_xlfn.IFS('3 Model Input'!E$61=1,(V3613*G3613)/T3613,'3 Model Input'!E$61=2,(W3613*G3613)/T3613,'3 Model Input'!E$61=3,(X3613*G3613)/T3613,'3 Model Input'!E$61=4,(Y3613*G3613)/T3613,'3 Model Input'!E$61=5,(Z3613*G3613)/T3613, ISTEXT('3 Model Input'!E$61),"Missing",'3 Model Input'!E$61=6,(AA3613*G3613)/T3613))</f>
        <v>Blank</v>
      </c>
      <c r="AD3613" s="202" t="str">
        <f t="shared" si="587"/>
        <v>Blank</v>
      </c>
      <c r="AE3613" s="202" t="str">
        <f t="shared" si="588"/>
        <v>Blank</v>
      </c>
      <c r="AF3613" s="217" t="str">
        <f t="shared" si="589"/>
        <v>Blank</v>
      </c>
      <c r="AG3613" s="9" t="str" cm="1">
        <f t="array" ref="AG3613">_xlfn.IFS(ISNUMBER(AC3613), "", ISNUMBER(SEARCH("Blank", AC3613)), "", ISERROR(AC3613), "Bad input on tab 3")</f>
        <v/>
      </c>
    </row>
    <row r="3614" spans="2:33" ht="15" customHeight="1" x14ac:dyDescent="0.75">
      <c r="B3614" s="205" t="str">
        <f>'5 Driver Data'!B3614</f>
        <v>3606</v>
      </c>
      <c r="C3614" s="193">
        <f>'5 Driver Data'!C3614</f>
        <v>0</v>
      </c>
      <c r="D3614" s="192">
        <f>'5 Driver Data'!D3614</f>
        <v>0</v>
      </c>
      <c r="E3614" s="191">
        <f>'5 Driver Data'!E3614</f>
        <v>0</v>
      </c>
      <c r="F3614" s="191">
        <f>'5 Driver Data'!F3614</f>
        <v>0</v>
      </c>
      <c r="G3614" s="191">
        <f>'5 Driver Data'!G3614</f>
        <v>0</v>
      </c>
      <c r="H3614" s="191">
        <f>'5 Driver Data'!H3614</f>
        <v>0</v>
      </c>
      <c r="I3614" s="191">
        <f>'5 Driver Data'!I3614</f>
        <v>0</v>
      </c>
      <c r="J3614" s="191">
        <f>'5 Driver Data'!J3614</f>
        <v>0</v>
      </c>
      <c r="K3614" s="206">
        <f>'5 Driver Data'!K3614</f>
        <v>0</v>
      </c>
      <c r="L3614" s="1"/>
      <c r="M3614" s="216" t="str">
        <f>IF(D3614=0,"Blank",'3 Model Input'!E$44*'3 Model Input'!E$45)</f>
        <v>Blank</v>
      </c>
      <c r="N3614" s="197" t="str">
        <f t="shared" si="580"/>
        <v>Blank</v>
      </c>
      <c r="O3614" s="197" t="str">
        <f>IF(D3614=0,"Blank",'3 Model Input'!E$49*(1-'3 Model Input'!E$51))</f>
        <v>Blank</v>
      </c>
      <c r="P3614" s="197" t="str">
        <f t="shared" si="581"/>
        <v>Blank</v>
      </c>
      <c r="Q3614" s="197" t="str">
        <f>IF(D3614=0,"Blank",IF(D3614="BEV",E3614*(1-'3 Model Input'!E$54), E3614))</f>
        <v>Blank</v>
      </c>
      <c r="R3614" s="198" t="str">
        <f>IF(D3614=0,"Blank",IF(D3614="PHEV",F3614/G3614,F3614*(1-'3 Model Input'!E$54)/G3614))</f>
        <v>Blank</v>
      </c>
      <c r="S3614" s="198" t="str">
        <f>IF(D3614=0,"Blank",IF(D3614="PHEV",MIN(M3614,E3614),MIN(M3614,(E3614*(1-'3 Model Input'!E$54)))))</f>
        <v>Blank</v>
      </c>
      <c r="T3614" s="217" t="str">
        <f t="shared" si="582"/>
        <v>Blank</v>
      </c>
      <c r="U3614" s="89"/>
      <c r="V3614" s="216" t="str">
        <f>IF(D3614=0,"Blank",P3614*'3 Model Input'!E$50)</f>
        <v>Blank</v>
      </c>
      <c r="W3614" s="197" t="str">
        <f t="shared" si="583"/>
        <v>Blank</v>
      </c>
      <c r="X3614" s="197" t="str">
        <f t="shared" si="584"/>
        <v>Blank</v>
      </c>
      <c r="Y3614" s="197" t="str">
        <f t="shared" si="585"/>
        <v>Blank</v>
      </c>
      <c r="Z3614" s="197" t="str">
        <f t="shared" si="586"/>
        <v>Blank</v>
      </c>
      <c r="AA3614" s="223" t="str" cm="1">
        <f t="array" ref="AA3614">_xlfn.IFS(ISTEXT('3 Model Input'!F$70),"Missing",ISTEXT('3 Model Input'!I$70),"Missing",ISNUMBER('3 Model Input'!K$70),'3 Model Input'!K$70*P3614)</f>
        <v>Missing</v>
      </c>
      <c r="AB3614" s="89"/>
      <c r="AC3614" s="227" t="str" cm="1">
        <f t="array" ref="AC3614">IF(D3614=0,"Blank",_xlfn.IFS('3 Model Input'!E$61=1,(V3614*G3614)/T3614,'3 Model Input'!E$61=2,(W3614*G3614)/T3614,'3 Model Input'!E$61=3,(X3614*G3614)/T3614,'3 Model Input'!E$61=4,(Y3614*G3614)/T3614,'3 Model Input'!E$61=5,(Z3614*G3614)/T3614, ISTEXT('3 Model Input'!E$61),"Missing",'3 Model Input'!E$61=6,(AA3614*G3614)/T3614))</f>
        <v>Blank</v>
      </c>
      <c r="AD3614" s="202" t="str">
        <f t="shared" si="587"/>
        <v>Blank</v>
      </c>
      <c r="AE3614" s="202" t="str">
        <f t="shared" si="588"/>
        <v>Blank</v>
      </c>
      <c r="AF3614" s="217" t="str">
        <f t="shared" si="589"/>
        <v>Blank</v>
      </c>
      <c r="AG3614" s="9" t="str" cm="1">
        <f t="array" ref="AG3614">_xlfn.IFS(ISNUMBER(AC3614), "", ISNUMBER(SEARCH("Blank", AC3614)), "", ISERROR(AC3614), "Bad input on tab 3")</f>
        <v/>
      </c>
    </row>
    <row r="3615" spans="2:33" ht="15" customHeight="1" x14ac:dyDescent="0.75">
      <c r="B3615" s="205" t="str">
        <f>'5 Driver Data'!B3615</f>
        <v>3607</v>
      </c>
      <c r="C3615" s="193">
        <f>'5 Driver Data'!C3615</f>
        <v>0</v>
      </c>
      <c r="D3615" s="192">
        <f>'5 Driver Data'!D3615</f>
        <v>0</v>
      </c>
      <c r="E3615" s="191">
        <f>'5 Driver Data'!E3615</f>
        <v>0</v>
      </c>
      <c r="F3615" s="191">
        <f>'5 Driver Data'!F3615</f>
        <v>0</v>
      </c>
      <c r="G3615" s="191">
        <f>'5 Driver Data'!G3615</f>
        <v>0</v>
      </c>
      <c r="H3615" s="191">
        <f>'5 Driver Data'!H3615</f>
        <v>0</v>
      </c>
      <c r="I3615" s="191">
        <f>'5 Driver Data'!I3615</f>
        <v>0</v>
      </c>
      <c r="J3615" s="191">
        <f>'5 Driver Data'!J3615</f>
        <v>0</v>
      </c>
      <c r="K3615" s="206">
        <f>'5 Driver Data'!K3615</f>
        <v>0</v>
      </c>
      <c r="L3615" s="1"/>
      <c r="M3615" s="216" t="str">
        <f>IF(D3615=0,"Blank",'3 Model Input'!E$44*'3 Model Input'!E$45)</f>
        <v>Blank</v>
      </c>
      <c r="N3615" s="197" t="str">
        <f t="shared" si="580"/>
        <v>Blank</v>
      </c>
      <c r="O3615" s="197" t="str">
        <f>IF(D3615=0,"Blank",'3 Model Input'!E$49*(1-'3 Model Input'!E$51))</f>
        <v>Blank</v>
      </c>
      <c r="P3615" s="197" t="str">
        <f t="shared" si="581"/>
        <v>Blank</v>
      </c>
      <c r="Q3615" s="197" t="str">
        <f>IF(D3615=0,"Blank",IF(D3615="BEV",E3615*(1-'3 Model Input'!E$54), E3615))</f>
        <v>Blank</v>
      </c>
      <c r="R3615" s="198" t="str">
        <f>IF(D3615=0,"Blank",IF(D3615="PHEV",F3615/G3615,F3615*(1-'3 Model Input'!E$54)/G3615))</f>
        <v>Blank</v>
      </c>
      <c r="S3615" s="198" t="str">
        <f>IF(D3615=0,"Blank",IF(D3615="PHEV",MIN(M3615,E3615),MIN(M3615,(E3615*(1-'3 Model Input'!E$54)))))</f>
        <v>Blank</v>
      </c>
      <c r="T3615" s="217" t="str">
        <f t="shared" si="582"/>
        <v>Blank</v>
      </c>
      <c r="U3615" s="89"/>
      <c r="V3615" s="216" t="str">
        <f>IF(D3615=0,"Blank",P3615*'3 Model Input'!E$50)</f>
        <v>Blank</v>
      </c>
      <c r="W3615" s="197" t="str">
        <f t="shared" si="583"/>
        <v>Blank</v>
      </c>
      <c r="X3615" s="197" t="str">
        <f t="shared" si="584"/>
        <v>Blank</v>
      </c>
      <c r="Y3615" s="197" t="str">
        <f t="shared" si="585"/>
        <v>Blank</v>
      </c>
      <c r="Z3615" s="197" t="str">
        <f t="shared" si="586"/>
        <v>Blank</v>
      </c>
      <c r="AA3615" s="223" t="str" cm="1">
        <f t="array" ref="AA3615">_xlfn.IFS(ISTEXT('3 Model Input'!F$70),"Missing",ISTEXT('3 Model Input'!I$70),"Missing",ISNUMBER('3 Model Input'!K$70),'3 Model Input'!K$70*P3615)</f>
        <v>Missing</v>
      </c>
      <c r="AB3615" s="89"/>
      <c r="AC3615" s="227" t="str" cm="1">
        <f t="array" ref="AC3615">IF(D3615=0,"Blank",_xlfn.IFS('3 Model Input'!E$61=1,(V3615*G3615)/T3615,'3 Model Input'!E$61=2,(W3615*G3615)/T3615,'3 Model Input'!E$61=3,(X3615*G3615)/T3615,'3 Model Input'!E$61=4,(Y3615*G3615)/T3615,'3 Model Input'!E$61=5,(Z3615*G3615)/T3615, ISTEXT('3 Model Input'!E$61),"Missing",'3 Model Input'!E$61=6,(AA3615*G3615)/T3615))</f>
        <v>Blank</v>
      </c>
      <c r="AD3615" s="202" t="str">
        <f t="shared" si="587"/>
        <v>Blank</v>
      </c>
      <c r="AE3615" s="202" t="str">
        <f t="shared" si="588"/>
        <v>Blank</v>
      </c>
      <c r="AF3615" s="217" t="str">
        <f t="shared" si="589"/>
        <v>Blank</v>
      </c>
      <c r="AG3615" s="9" t="str" cm="1">
        <f t="array" ref="AG3615">_xlfn.IFS(ISNUMBER(AC3615), "", ISNUMBER(SEARCH("Blank", AC3615)), "", ISERROR(AC3615), "Bad input on tab 3")</f>
        <v/>
      </c>
    </row>
    <row r="3616" spans="2:33" ht="15" customHeight="1" x14ac:dyDescent="0.75">
      <c r="B3616" s="205" t="str">
        <f>'5 Driver Data'!B3616</f>
        <v>3608</v>
      </c>
      <c r="C3616" s="193">
        <f>'5 Driver Data'!C3616</f>
        <v>0</v>
      </c>
      <c r="D3616" s="192">
        <f>'5 Driver Data'!D3616</f>
        <v>0</v>
      </c>
      <c r="E3616" s="191">
        <f>'5 Driver Data'!E3616</f>
        <v>0</v>
      </c>
      <c r="F3616" s="191">
        <f>'5 Driver Data'!F3616</f>
        <v>0</v>
      </c>
      <c r="G3616" s="191">
        <f>'5 Driver Data'!G3616</f>
        <v>0</v>
      </c>
      <c r="H3616" s="191">
        <f>'5 Driver Data'!H3616</f>
        <v>0</v>
      </c>
      <c r="I3616" s="191">
        <f>'5 Driver Data'!I3616</f>
        <v>0</v>
      </c>
      <c r="J3616" s="191">
        <f>'5 Driver Data'!J3616</f>
        <v>0</v>
      </c>
      <c r="K3616" s="206">
        <f>'5 Driver Data'!K3616</f>
        <v>0</v>
      </c>
      <c r="L3616" s="1"/>
      <c r="M3616" s="216" t="str">
        <f>IF(D3616=0,"Blank",'3 Model Input'!E$44*'3 Model Input'!E$45)</f>
        <v>Blank</v>
      </c>
      <c r="N3616" s="197" t="str">
        <f t="shared" si="580"/>
        <v>Blank</v>
      </c>
      <c r="O3616" s="197" t="str">
        <f>IF(D3616=0,"Blank",'3 Model Input'!E$49*(1-'3 Model Input'!E$51))</f>
        <v>Blank</v>
      </c>
      <c r="P3616" s="197" t="str">
        <f t="shared" si="581"/>
        <v>Blank</v>
      </c>
      <c r="Q3616" s="197" t="str">
        <f>IF(D3616=0,"Blank",IF(D3616="BEV",E3616*(1-'3 Model Input'!E$54), E3616))</f>
        <v>Blank</v>
      </c>
      <c r="R3616" s="198" t="str">
        <f>IF(D3616=0,"Blank",IF(D3616="PHEV",F3616/G3616,F3616*(1-'3 Model Input'!E$54)/G3616))</f>
        <v>Blank</v>
      </c>
      <c r="S3616" s="198" t="str">
        <f>IF(D3616=0,"Blank",IF(D3616="PHEV",MIN(M3616,E3616),MIN(M3616,(E3616*(1-'3 Model Input'!E$54)))))</f>
        <v>Blank</v>
      </c>
      <c r="T3616" s="217" t="str">
        <f t="shared" si="582"/>
        <v>Blank</v>
      </c>
      <c r="U3616" s="89"/>
      <c r="V3616" s="216" t="str">
        <f>IF(D3616=0,"Blank",P3616*'3 Model Input'!E$50)</f>
        <v>Blank</v>
      </c>
      <c r="W3616" s="197" t="str">
        <f t="shared" si="583"/>
        <v>Blank</v>
      </c>
      <c r="X3616" s="197" t="str">
        <f t="shared" si="584"/>
        <v>Blank</v>
      </c>
      <c r="Y3616" s="197" t="str">
        <f t="shared" si="585"/>
        <v>Blank</v>
      </c>
      <c r="Z3616" s="197" t="str">
        <f t="shared" si="586"/>
        <v>Blank</v>
      </c>
      <c r="AA3616" s="223" t="str" cm="1">
        <f t="array" ref="AA3616">_xlfn.IFS(ISTEXT('3 Model Input'!F$70),"Missing",ISTEXT('3 Model Input'!I$70),"Missing",ISNUMBER('3 Model Input'!K$70),'3 Model Input'!K$70*P3616)</f>
        <v>Missing</v>
      </c>
      <c r="AB3616" s="89"/>
      <c r="AC3616" s="227" t="str" cm="1">
        <f t="array" ref="AC3616">IF(D3616=0,"Blank",_xlfn.IFS('3 Model Input'!E$61=1,(V3616*G3616)/T3616,'3 Model Input'!E$61=2,(W3616*G3616)/T3616,'3 Model Input'!E$61=3,(X3616*G3616)/T3616,'3 Model Input'!E$61=4,(Y3616*G3616)/T3616,'3 Model Input'!E$61=5,(Z3616*G3616)/T3616, ISTEXT('3 Model Input'!E$61),"Missing",'3 Model Input'!E$61=6,(AA3616*G3616)/T3616))</f>
        <v>Blank</v>
      </c>
      <c r="AD3616" s="202" t="str">
        <f t="shared" si="587"/>
        <v>Blank</v>
      </c>
      <c r="AE3616" s="202" t="str">
        <f t="shared" si="588"/>
        <v>Blank</v>
      </c>
      <c r="AF3616" s="217" t="str">
        <f t="shared" si="589"/>
        <v>Blank</v>
      </c>
      <c r="AG3616" s="9" t="str" cm="1">
        <f t="array" ref="AG3616">_xlfn.IFS(ISNUMBER(AC3616), "", ISNUMBER(SEARCH("Blank", AC3616)), "", ISERROR(AC3616), "Bad input on tab 3")</f>
        <v/>
      </c>
    </row>
    <row r="3617" spans="2:33" ht="15" customHeight="1" x14ac:dyDescent="0.75">
      <c r="B3617" s="205" t="str">
        <f>'5 Driver Data'!B3617</f>
        <v>3609</v>
      </c>
      <c r="C3617" s="193">
        <f>'5 Driver Data'!C3617</f>
        <v>0</v>
      </c>
      <c r="D3617" s="192">
        <f>'5 Driver Data'!D3617</f>
        <v>0</v>
      </c>
      <c r="E3617" s="191">
        <f>'5 Driver Data'!E3617</f>
        <v>0</v>
      </c>
      <c r="F3617" s="191">
        <f>'5 Driver Data'!F3617</f>
        <v>0</v>
      </c>
      <c r="G3617" s="191">
        <f>'5 Driver Data'!G3617</f>
        <v>0</v>
      </c>
      <c r="H3617" s="191">
        <f>'5 Driver Data'!H3617</f>
        <v>0</v>
      </c>
      <c r="I3617" s="191">
        <f>'5 Driver Data'!I3617</f>
        <v>0</v>
      </c>
      <c r="J3617" s="191">
        <f>'5 Driver Data'!J3617</f>
        <v>0</v>
      </c>
      <c r="K3617" s="206">
        <f>'5 Driver Data'!K3617</f>
        <v>0</v>
      </c>
      <c r="L3617" s="1"/>
      <c r="M3617" s="216" t="str">
        <f>IF(D3617=0,"Blank",'3 Model Input'!E$44*'3 Model Input'!E$45)</f>
        <v>Blank</v>
      </c>
      <c r="N3617" s="197" t="str">
        <f t="shared" si="580"/>
        <v>Blank</v>
      </c>
      <c r="O3617" s="197" t="str">
        <f>IF(D3617=0,"Blank",'3 Model Input'!E$49*(1-'3 Model Input'!E$51))</f>
        <v>Blank</v>
      </c>
      <c r="P3617" s="197" t="str">
        <f t="shared" si="581"/>
        <v>Blank</v>
      </c>
      <c r="Q3617" s="197" t="str">
        <f>IF(D3617=0,"Blank",IF(D3617="BEV",E3617*(1-'3 Model Input'!E$54), E3617))</f>
        <v>Blank</v>
      </c>
      <c r="R3617" s="198" t="str">
        <f>IF(D3617=0,"Blank",IF(D3617="PHEV",F3617/G3617,F3617*(1-'3 Model Input'!E$54)/G3617))</f>
        <v>Blank</v>
      </c>
      <c r="S3617" s="198" t="str">
        <f>IF(D3617=0,"Blank",IF(D3617="PHEV",MIN(M3617,E3617),MIN(M3617,(E3617*(1-'3 Model Input'!E$54)))))</f>
        <v>Blank</v>
      </c>
      <c r="T3617" s="217" t="str">
        <f t="shared" si="582"/>
        <v>Blank</v>
      </c>
      <c r="U3617" s="89"/>
      <c r="V3617" s="216" t="str">
        <f>IF(D3617=0,"Blank",P3617*'3 Model Input'!E$50)</f>
        <v>Blank</v>
      </c>
      <c r="W3617" s="197" t="str">
        <f t="shared" si="583"/>
        <v>Blank</v>
      </c>
      <c r="X3617" s="197" t="str">
        <f t="shared" si="584"/>
        <v>Blank</v>
      </c>
      <c r="Y3617" s="197" t="str">
        <f t="shared" si="585"/>
        <v>Blank</v>
      </c>
      <c r="Z3617" s="197" t="str">
        <f t="shared" si="586"/>
        <v>Blank</v>
      </c>
      <c r="AA3617" s="223" t="str" cm="1">
        <f t="array" ref="AA3617">_xlfn.IFS(ISTEXT('3 Model Input'!F$70),"Missing",ISTEXT('3 Model Input'!I$70),"Missing",ISNUMBER('3 Model Input'!K$70),'3 Model Input'!K$70*P3617)</f>
        <v>Missing</v>
      </c>
      <c r="AB3617" s="89"/>
      <c r="AC3617" s="227" t="str" cm="1">
        <f t="array" ref="AC3617">IF(D3617=0,"Blank",_xlfn.IFS('3 Model Input'!E$61=1,(V3617*G3617)/T3617,'3 Model Input'!E$61=2,(W3617*G3617)/T3617,'3 Model Input'!E$61=3,(X3617*G3617)/T3617,'3 Model Input'!E$61=4,(Y3617*G3617)/T3617,'3 Model Input'!E$61=5,(Z3617*G3617)/T3617, ISTEXT('3 Model Input'!E$61),"Missing",'3 Model Input'!E$61=6,(AA3617*G3617)/T3617))</f>
        <v>Blank</v>
      </c>
      <c r="AD3617" s="202" t="str">
        <f t="shared" si="587"/>
        <v>Blank</v>
      </c>
      <c r="AE3617" s="202" t="str">
        <f t="shared" si="588"/>
        <v>Blank</v>
      </c>
      <c r="AF3617" s="217" t="str">
        <f t="shared" si="589"/>
        <v>Blank</v>
      </c>
      <c r="AG3617" s="9" t="str" cm="1">
        <f t="array" ref="AG3617">_xlfn.IFS(ISNUMBER(AC3617), "", ISNUMBER(SEARCH("Blank", AC3617)), "", ISERROR(AC3617), "Bad input on tab 3")</f>
        <v/>
      </c>
    </row>
    <row r="3618" spans="2:33" ht="15" customHeight="1" x14ac:dyDescent="0.75">
      <c r="B3618" s="205" t="str">
        <f>'5 Driver Data'!B3618</f>
        <v>3610</v>
      </c>
      <c r="C3618" s="193">
        <f>'5 Driver Data'!C3618</f>
        <v>0</v>
      </c>
      <c r="D3618" s="192">
        <f>'5 Driver Data'!D3618</f>
        <v>0</v>
      </c>
      <c r="E3618" s="191">
        <f>'5 Driver Data'!E3618</f>
        <v>0</v>
      </c>
      <c r="F3618" s="191">
        <f>'5 Driver Data'!F3618</f>
        <v>0</v>
      </c>
      <c r="G3618" s="191">
        <f>'5 Driver Data'!G3618</f>
        <v>0</v>
      </c>
      <c r="H3618" s="191">
        <f>'5 Driver Data'!H3618</f>
        <v>0</v>
      </c>
      <c r="I3618" s="191">
        <f>'5 Driver Data'!I3618</f>
        <v>0</v>
      </c>
      <c r="J3618" s="191">
        <f>'5 Driver Data'!J3618</f>
        <v>0</v>
      </c>
      <c r="K3618" s="206">
        <f>'5 Driver Data'!K3618</f>
        <v>0</v>
      </c>
      <c r="L3618" s="1"/>
      <c r="M3618" s="216" t="str">
        <f>IF(D3618=0,"Blank",'3 Model Input'!E$44*'3 Model Input'!E$45)</f>
        <v>Blank</v>
      </c>
      <c r="N3618" s="197" t="str">
        <f t="shared" si="580"/>
        <v>Blank</v>
      </c>
      <c r="O3618" s="197" t="str">
        <f>IF(D3618=0,"Blank",'3 Model Input'!E$49*(1-'3 Model Input'!E$51))</f>
        <v>Blank</v>
      </c>
      <c r="P3618" s="197" t="str">
        <f t="shared" si="581"/>
        <v>Blank</v>
      </c>
      <c r="Q3618" s="197" t="str">
        <f>IF(D3618=0,"Blank",IF(D3618="BEV",E3618*(1-'3 Model Input'!E$54), E3618))</f>
        <v>Blank</v>
      </c>
      <c r="R3618" s="198" t="str">
        <f>IF(D3618=0,"Blank",IF(D3618="PHEV",F3618/G3618,F3618*(1-'3 Model Input'!E$54)/G3618))</f>
        <v>Blank</v>
      </c>
      <c r="S3618" s="198" t="str">
        <f>IF(D3618=0,"Blank",IF(D3618="PHEV",MIN(M3618,E3618),MIN(M3618,(E3618*(1-'3 Model Input'!E$54)))))</f>
        <v>Blank</v>
      </c>
      <c r="T3618" s="217" t="str">
        <f t="shared" si="582"/>
        <v>Blank</v>
      </c>
      <c r="U3618" s="89"/>
      <c r="V3618" s="216" t="str">
        <f>IF(D3618=0,"Blank",P3618*'3 Model Input'!E$50)</f>
        <v>Blank</v>
      </c>
      <c r="W3618" s="197" t="str">
        <f t="shared" si="583"/>
        <v>Blank</v>
      </c>
      <c r="X3618" s="197" t="str">
        <f t="shared" si="584"/>
        <v>Blank</v>
      </c>
      <c r="Y3618" s="197" t="str">
        <f t="shared" si="585"/>
        <v>Blank</v>
      </c>
      <c r="Z3618" s="197" t="str">
        <f t="shared" si="586"/>
        <v>Blank</v>
      </c>
      <c r="AA3618" s="223" t="str" cm="1">
        <f t="array" ref="AA3618">_xlfn.IFS(ISTEXT('3 Model Input'!F$70),"Missing",ISTEXT('3 Model Input'!I$70),"Missing",ISNUMBER('3 Model Input'!K$70),'3 Model Input'!K$70*P3618)</f>
        <v>Missing</v>
      </c>
      <c r="AB3618" s="89"/>
      <c r="AC3618" s="227" t="str" cm="1">
        <f t="array" ref="AC3618">IF(D3618=0,"Blank",_xlfn.IFS('3 Model Input'!E$61=1,(V3618*G3618)/T3618,'3 Model Input'!E$61=2,(W3618*G3618)/T3618,'3 Model Input'!E$61=3,(X3618*G3618)/T3618,'3 Model Input'!E$61=4,(Y3618*G3618)/T3618,'3 Model Input'!E$61=5,(Z3618*G3618)/T3618, ISTEXT('3 Model Input'!E$61),"Missing",'3 Model Input'!E$61=6,(AA3618*G3618)/T3618))</f>
        <v>Blank</v>
      </c>
      <c r="AD3618" s="202" t="str">
        <f t="shared" si="587"/>
        <v>Blank</v>
      </c>
      <c r="AE3618" s="202" t="str">
        <f t="shared" si="588"/>
        <v>Blank</v>
      </c>
      <c r="AF3618" s="217" t="str">
        <f t="shared" si="589"/>
        <v>Blank</v>
      </c>
      <c r="AG3618" s="9" t="str" cm="1">
        <f t="array" ref="AG3618">_xlfn.IFS(ISNUMBER(AC3618), "", ISNUMBER(SEARCH("Blank", AC3618)), "", ISERROR(AC3618), "Bad input on tab 3")</f>
        <v/>
      </c>
    </row>
    <row r="3619" spans="2:33" ht="15" customHeight="1" x14ac:dyDescent="0.75">
      <c r="B3619" s="205" t="str">
        <f>'5 Driver Data'!B3619</f>
        <v>3611</v>
      </c>
      <c r="C3619" s="193">
        <f>'5 Driver Data'!C3619</f>
        <v>0</v>
      </c>
      <c r="D3619" s="192">
        <f>'5 Driver Data'!D3619</f>
        <v>0</v>
      </c>
      <c r="E3619" s="191">
        <f>'5 Driver Data'!E3619</f>
        <v>0</v>
      </c>
      <c r="F3619" s="191">
        <f>'5 Driver Data'!F3619</f>
        <v>0</v>
      </c>
      <c r="G3619" s="191">
        <f>'5 Driver Data'!G3619</f>
        <v>0</v>
      </c>
      <c r="H3619" s="191">
        <f>'5 Driver Data'!H3619</f>
        <v>0</v>
      </c>
      <c r="I3619" s="191">
        <f>'5 Driver Data'!I3619</f>
        <v>0</v>
      </c>
      <c r="J3619" s="191">
        <f>'5 Driver Data'!J3619</f>
        <v>0</v>
      </c>
      <c r="K3619" s="206">
        <f>'5 Driver Data'!K3619</f>
        <v>0</v>
      </c>
      <c r="L3619" s="1"/>
      <c r="M3619" s="216" t="str">
        <f>IF(D3619=0,"Blank",'3 Model Input'!E$44*'3 Model Input'!E$45)</f>
        <v>Blank</v>
      </c>
      <c r="N3619" s="197" t="str">
        <f t="shared" si="580"/>
        <v>Blank</v>
      </c>
      <c r="O3619" s="197" t="str">
        <f>IF(D3619=0,"Blank",'3 Model Input'!E$49*(1-'3 Model Input'!E$51))</f>
        <v>Blank</v>
      </c>
      <c r="P3619" s="197" t="str">
        <f t="shared" si="581"/>
        <v>Blank</v>
      </c>
      <c r="Q3619" s="197" t="str">
        <f>IF(D3619=0,"Blank",IF(D3619="BEV",E3619*(1-'3 Model Input'!E$54), E3619))</f>
        <v>Blank</v>
      </c>
      <c r="R3619" s="198" t="str">
        <f>IF(D3619=0,"Blank",IF(D3619="PHEV",F3619/G3619,F3619*(1-'3 Model Input'!E$54)/G3619))</f>
        <v>Blank</v>
      </c>
      <c r="S3619" s="198" t="str">
        <f>IF(D3619=0,"Blank",IF(D3619="PHEV",MIN(M3619,E3619),MIN(M3619,(E3619*(1-'3 Model Input'!E$54)))))</f>
        <v>Blank</v>
      </c>
      <c r="T3619" s="217" t="str">
        <f t="shared" si="582"/>
        <v>Blank</v>
      </c>
      <c r="U3619" s="89"/>
      <c r="V3619" s="216" t="str">
        <f>IF(D3619=0,"Blank",P3619*'3 Model Input'!E$50)</f>
        <v>Blank</v>
      </c>
      <c r="W3619" s="197" t="str">
        <f t="shared" si="583"/>
        <v>Blank</v>
      </c>
      <c r="X3619" s="197" t="str">
        <f t="shared" si="584"/>
        <v>Blank</v>
      </c>
      <c r="Y3619" s="197" t="str">
        <f t="shared" si="585"/>
        <v>Blank</v>
      </c>
      <c r="Z3619" s="197" t="str">
        <f t="shared" si="586"/>
        <v>Blank</v>
      </c>
      <c r="AA3619" s="223" t="str" cm="1">
        <f t="array" ref="AA3619">_xlfn.IFS(ISTEXT('3 Model Input'!F$70),"Missing",ISTEXT('3 Model Input'!I$70),"Missing",ISNUMBER('3 Model Input'!K$70),'3 Model Input'!K$70*P3619)</f>
        <v>Missing</v>
      </c>
      <c r="AB3619" s="89"/>
      <c r="AC3619" s="227" t="str" cm="1">
        <f t="array" ref="AC3619">IF(D3619=0,"Blank",_xlfn.IFS('3 Model Input'!E$61=1,(V3619*G3619)/T3619,'3 Model Input'!E$61=2,(W3619*G3619)/T3619,'3 Model Input'!E$61=3,(X3619*G3619)/T3619,'3 Model Input'!E$61=4,(Y3619*G3619)/T3619,'3 Model Input'!E$61=5,(Z3619*G3619)/T3619, ISTEXT('3 Model Input'!E$61),"Missing",'3 Model Input'!E$61=6,(AA3619*G3619)/T3619))</f>
        <v>Blank</v>
      </c>
      <c r="AD3619" s="202" t="str">
        <f t="shared" si="587"/>
        <v>Blank</v>
      </c>
      <c r="AE3619" s="202" t="str">
        <f t="shared" si="588"/>
        <v>Blank</v>
      </c>
      <c r="AF3619" s="217" t="str">
        <f t="shared" si="589"/>
        <v>Blank</v>
      </c>
      <c r="AG3619" s="9" t="str" cm="1">
        <f t="array" ref="AG3619">_xlfn.IFS(ISNUMBER(AC3619), "", ISNUMBER(SEARCH("Blank", AC3619)), "", ISERROR(AC3619), "Bad input on tab 3")</f>
        <v/>
      </c>
    </row>
    <row r="3620" spans="2:33" ht="15" customHeight="1" x14ac:dyDescent="0.75">
      <c r="B3620" s="205" t="str">
        <f>'5 Driver Data'!B3620</f>
        <v>3612</v>
      </c>
      <c r="C3620" s="193">
        <f>'5 Driver Data'!C3620</f>
        <v>0</v>
      </c>
      <c r="D3620" s="192">
        <f>'5 Driver Data'!D3620</f>
        <v>0</v>
      </c>
      <c r="E3620" s="191">
        <f>'5 Driver Data'!E3620</f>
        <v>0</v>
      </c>
      <c r="F3620" s="191">
        <f>'5 Driver Data'!F3620</f>
        <v>0</v>
      </c>
      <c r="G3620" s="191">
        <f>'5 Driver Data'!G3620</f>
        <v>0</v>
      </c>
      <c r="H3620" s="191">
        <f>'5 Driver Data'!H3620</f>
        <v>0</v>
      </c>
      <c r="I3620" s="191">
        <f>'5 Driver Data'!I3620</f>
        <v>0</v>
      </c>
      <c r="J3620" s="191">
        <f>'5 Driver Data'!J3620</f>
        <v>0</v>
      </c>
      <c r="K3620" s="206">
        <f>'5 Driver Data'!K3620</f>
        <v>0</v>
      </c>
      <c r="L3620" s="1"/>
      <c r="M3620" s="216" t="str">
        <f>IF(D3620=0,"Blank",'3 Model Input'!E$44*'3 Model Input'!E$45)</f>
        <v>Blank</v>
      </c>
      <c r="N3620" s="197" t="str">
        <f t="shared" si="580"/>
        <v>Blank</v>
      </c>
      <c r="O3620" s="197" t="str">
        <f>IF(D3620=0,"Blank",'3 Model Input'!E$49*(1-'3 Model Input'!E$51))</f>
        <v>Blank</v>
      </c>
      <c r="P3620" s="197" t="str">
        <f t="shared" si="581"/>
        <v>Blank</v>
      </c>
      <c r="Q3620" s="197" t="str">
        <f>IF(D3620=0,"Blank",IF(D3620="BEV",E3620*(1-'3 Model Input'!E$54), E3620))</f>
        <v>Blank</v>
      </c>
      <c r="R3620" s="198" t="str">
        <f>IF(D3620=0,"Blank",IF(D3620="PHEV",F3620/G3620,F3620*(1-'3 Model Input'!E$54)/G3620))</f>
        <v>Blank</v>
      </c>
      <c r="S3620" s="198" t="str">
        <f>IF(D3620=0,"Blank",IF(D3620="PHEV",MIN(M3620,E3620),MIN(M3620,(E3620*(1-'3 Model Input'!E$54)))))</f>
        <v>Blank</v>
      </c>
      <c r="T3620" s="217" t="str">
        <f t="shared" si="582"/>
        <v>Blank</v>
      </c>
      <c r="U3620" s="89"/>
      <c r="V3620" s="216" t="str">
        <f>IF(D3620=0,"Blank",P3620*'3 Model Input'!E$50)</f>
        <v>Blank</v>
      </c>
      <c r="W3620" s="197" t="str">
        <f t="shared" si="583"/>
        <v>Blank</v>
      </c>
      <c r="X3620" s="197" t="str">
        <f t="shared" si="584"/>
        <v>Blank</v>
      </c>
      <c r="Y3620" s="197" t="str">
        <f t="shared" si="585"/>
        <v>Blank</v>
      </c>
      <c r="Z3620" s="197" t="str">
        <f t="shared" si="586"/>
        <v>Blank</v>
      </c>
      <c r="AA3620" s="223" t="str" cm="1">
        <f t="array" ref="AA3620">_xlfn.IFS(ISTEXT('3 Model Input'!F$70),"Missing",ISTEXT('3 Model Input'!I$70),"Missing",ISNUMBER('3 Model Input'!K$70),'3 Model Input'!K$70*P3620)</f>
        <v>Missing</v>
      </c>
      <c r="AB3620" s="89"/>
      <c r="AC3620" s="227" t="str" cm="1">
        <f t="array" ref="AC3620">IF(D3620=0,"Blank",_xlfn.IFS('3 Model Input'!E$61=1,(V3620*G3620)/T3620,'3 Model Input'!E$61=2,(W3620*G3620)/T3620,'3 Model Input'!E$61=3,(X3620*G3620)/T3620,'3 Model Input'!E$61=4,(Y3620*G3620)/T3620,'3 Model Input'!E$61=5,(Z3620*G3620)/T3620, ISTEXT('3 Model Input'!E$61),"Missing",'3 Model Input'!E$61=6,(AA3620*G3620)/T3620))</f>
        <v>Blank</v>
      </c>
      <c r="AD3620" s="202" t="str">
        <f t="shared" si="587"/>
        <v>Blank</v>
      </c>
      <c r="AE3620" s="202" t="str">
        <f t="shared" si="588"/>
        <v>Blank</v>
      </c>
      <c r="AF3620" s="217" t="str">
        <f t="shared" si="589"/>
        <v>Blank</v>
      </c>
      <c r="AG3620" s="9" t="str" cm="1">
        <f t="array" ref="AG3620">_xlfn.IFS(ISNUMBER(AC3620), "", ISNUMBER(SEARCH("Blank", AC3620)), "", ISERROR(AC3620), "Bad input on tab 3")</f>
        <v/>
      </c>
    </row>
    <row r="3621" spans="2:33" ht="15" customHeight="1" x14ac:dyDescent="0.75">
      <c r="B3621" s="205" t="str">
        <f>'5 Driver Data'!B3621</f>
        <v>3613</v>
      </c>
      <c r="C3621" s="193">
        <f>'5 Driver Data'!C3621</f>
        <v>0</v>
      </c>
      <c r="D3621" s="192">
        <f>'5 Driver Data'!D3621</f>
        <v>0</v>
      </c>
      <c r="E3621" s="191">
        <f>'5 Driver Data'!E3621</f>
        <v>0</v>
      </c>
      <c r="F3621" s="191">
        <f>'5 Driver Data'!F3621</f>
        <v>0</v>
      </c>
      <c r="G3621" s="191">
        <f>'5 Driver Data'!G3621</f>
        <v>0</v>
      </c>
      <c r="H3621" s="191">
        <f>'5 Driver Data'!H3621</f>
        <v>0</v>
      </c>
      <c r="I3621" s="191">
        <f>'5 Driver Data'!I3621</f>
        <v>0</v>
      </c>
      <c r="J3621" s="191">
        <f>'5 Driver Data'!J3621</f>
        <v>0</v>
      </c>
      <c r="K3621" s="206">
        <f>'5 Driver Data'!K3621</f>
        <v>0</v>
      </c>
      <c r="L3621" s="1"/>
      <c r="M3621" s="216" t="str">
        <f>IF(D3621=0,"Blank",'3 Model Input'!E$44*'3 Model Input'!E$45)</f>
        <v>Blank</v>
      </c>
      <c r="N3621" s="197" t="str">
        <f t="shared" si="580"/>
        <v>Blank</v>
      </c>
      <c r="O3621" s="197" t="str">
        <f>IF(D3621=0,"Blank",'3 Model Input'!E$49*(1-'3 Model Input'!E$51))</f>
        <v>Blank</v>
      </c>
      <c r="P3621" s="197" t="str">
        <f t="shared" si="581"/>
        <v>Blank</v>
      </c>
      <c r="Q3621" s="197" t="str">
        <f>IF(D3621=0,"Blank",IF(D3621="BEV",E3621*(1-'3 Model Input'!E$54), E3621))</f>
        <v>Blank</v>
      </c>
      <c r="R3621" s="198" t="str">
        <f>IF(D3621=0,"Blank",IF(D3621="PHEV",F3621/G3621,F3621*(1-'3 Model Input'!E$54)/G3621))</f>
        <v>Blank</v>
      </c>
      <c r="S3621" s="198" t="str">
        <f>IF(D3621=0,"Blank",IF(D3621="PHEV",MIN(M3621,E3621),MIN(M3621,(E3621*(1-'3 Model Input'!E$54)))))</f>
        <v>Blank</v>
      </c>
      <c r="T3621" s="217" t="str">
        <f t="shared" si="582"/>
        <v>Blank</v>
      </c>
      <c r="U3621" s="89"/>
      <c r="V3621" s="216" t="str">
        <f>IF(D3621=0,"Blank",P3621*'3 Model Input'!E$50)</f>
        <v>Blank</v>
      </c>
      <c r="W3621" s="197" t="str">
        <f t="shared" si="583"/>
        <v>Blank</v>
      </c>
      <c r="X3621" s="197" t="str">
        <f t="shared" si="584"/>
        <v>Blank</v>
      </c>
      <c r="Y3621" s="197" t="str">
        <f t="shared" si="585"/>
        <v>Blank</v>
      </c>
      <c r="Z3621" s="197" t="str">
        <f t="shared" si="586"/>
        <v>Blank</v>
      </c>
      <c r="AA3621" s="223" t="str" cm="1">
        <f t="array" ref="AA3621">_xlfn.IFS(ISTEXT('3 Model Input'!F$70),"Missing",ISTEXT('3 Model Input'!I$70),"Missing",ISNUMBER('3 Model Input'!K$70),'3 Model Input'!K$70*P3621)</f>
        <v>Missing</v>
      </c>
      <c r="AB3621" s="89"/>
      <c r="AC3621" s="227" t="str" cm="1">
        <f t="array" ref="AC3621">IF(D3621=0,"Blank",_xlfn.IFS('3 Model Input'!E$61=1,(V3621*G3621)/T3621,'3 Model Input'!E$61=2,(W3621*G3621)/T3621,'3 Model Input'!E$61=3,(X3621*G3621)/T3621,'3 Model Input'!E$61=4,(Y3621*G3621)/T3621,'3 Model Input'!E$61=5,(Z3621*G3621)/T3621, ISTEXT('3 Model Input'!E$61),"Missing",'3 Model Input'!E$61=6,(AA3621*G3621)/T3621))</f>
        <v>Blank</v>
      </c>
      <c r="AD3621" s="202" t="str">
        <f t="shared" si="587"/>
        <v>Blank</v>
      </c>
      <c r="AE3621" s="202" t="str">
        <f t="shared" si="588"/>
        <v>Blank</v>
      </c>
      <c r="AF3621" s="217" t="str">
        <f t="shared" si="589"/>
        <v>Blank</v>
      </c>
      <c r="AG3621" s="9" t="str" cm="1">
        <f t="array" ref="AG3621">_xlfn.IFS(ISNUMBER(AC3621), "", ISNUMBER(SEARCH("Blank", AC3621)), "", ISERROR(AC3621), "Bad input on tab 3")</f>
        <v/>
      </c>
    </row>
    <row r="3622" spans="2:33" ht="15" customHeight="1" x14ac:dyDescent="0.75">
      <c r="B3622" s="205" t="str">
        <f>'5 Driver Data'!B3622</f>
        <v>3614</v>
      </c>
      <c r="C3622" s="193">
        <f>'5 Driver Data'!C3622</f>
        <v>0</v>
      </c>
      <c r="D3622" s="192">
        <f>'5 Driver Data'!D3622</f>
        <v>0</v>
      </c>
      <c r="E3622" s="191">
        <f>'5 Driver Data'!E3622</f>
        <v>0</v>
      </c>
      <c r="F3622" s="191">
        <f>'5 Driver Data'!F3622</f>
        <v>0</v>
      </c>
      <c r="G3622" s="191">
        <f>'5 Driver Data'!G3622</f>
        <v>0</v>
      </c>
      <c r="H3622" s="191">
        <f>'5 Driver Data'!H3622</f>
        <v>0</v>
      </c>
      <c r="I3622" s="191">
        <f>'5 Driver Data'!I3622</f>
        <v>0</v>
      </c>
      <c r="J3622" s="191">
        <f>'5 Driver Data'!J3622</f>
        <v>0</v>
      </c>
      <c r="K3622" s="206">
        <f>'5 Driver Data'!K3622</f>
        <v>0</v>
      </c>
      <c r="L3622" s="1"/>
      <c r="M3622" s="216" t="str">
        <f>IF(D3622=0,"Blank",'3 Model Input'!E$44*'3 Model Input'!E$45)</f>
        <v>Blank</v>
      </c>
      <c r="N3622" s="197" t="str">
        <f t="shared" si="580"/>
        <v>Blank</v>
      </c>
      <c r="O3622" s="197" t="str">
        <f>IF(D3622=0,"Blank",'3 Model Input'!E$49*(1-'3 Model Input'!E$51))</f>
        <v>Blank</v>
      </c>
      <c r="P3622" s="197" t="str">
        <f t="shared" si="581"/>
        <v>Blank</v>
      </c>
      <c r="Q3622" s="197" t="str">
        <f>IF(D3622=0,"Blank",IF(D3622="BEV",E3622*(1-'3 Model Input'!E$54), E3622))</f>
        <v>Blank</v>
      </c>
      <c r="R3622" s="198" t="str">
        <f>IF(D3622=0,"Blank",IF(D3622="PHEV",F3622/G3622,F3622*(1-'3 Model Input'!E$54)/G3622))</f>
        <v>Blank</v>
      </c>
      <c r="S3622" s="198" t="str">
        <f>IF(D3622=0,"Blank",IF(D3622="PHEV",MIN(M3622,E3622),MIN(M3622,(E3622*(1-'3 Model Input'!E$54)))))</f>
        <v>Blank</v>
      </c>
      <c r="T3622" s="217" t="str">
        <f t="shared" si="582"/>
        <v>Blank</v>
      </c>
      <c r="U3622" s="89"/>
      <c r="V3622" s="216" t="str">
        <f>IF(D3622=0,"Blank",P3622*'3 Model Input'!E$50)</f>
        <v>Blank</v>
      </c>
      <c r="W3622" s="197" t="str">
        <f t="shared" si="583"/>
        <v>Blank</v>
      </c>
      <c r="X3622" s="197" t="str">
        <f t="shared" si="584"/>
        <v>Blank</v>
      </c>
      <c r="Y3622" s="197" t="str">
        <f t="shared" si="585"/>
        <v>Blank</v>
      </c>
      <c r="Z3622" s="197" t="str">
        <f t="shared" si="586"/>
        <v>Blank</v>
      </c>
      <c r="AA3622" s="223" t="str" cm="1">
        <f t="array" ref="AA3622">_xlfn.IFS(ISTEXT('3 Model Input'!F$70),"Missing",ISTEXT('3 Model Input'!I$70),"Missing",ISNUMBER('3 Model Input'!K$70),'3 Model Input'!K$70*P3622)</f>
        <v>Missing</v>
      </c>
      <c r="AB3622" s="89"/>
      <c r="AC3622" s="227" t="str" cm="1">
        <f t="array" ref="AC3622">IF(D3622=0,"Blank",_xlfn.IFS('3 Model Input'!E$61=1,(V3622*G3622)/T3622,'3 Model Input'!E$61=2,(W3622*G3622)/T3622,'3 Model Input'!E$61=3,(X3622*G3622)/T3622,'3 Model Input'!E$61=4,(Y3622*G3622)/T3622,'3 Model Input'!E$61=5,(Z3622*G3622)/T3622, ISTEXT('3 Model Input'!E$61),"Missing",'3 Model Input'!E$61=6,(AA3622*G3622)/T3622))</f>
        <v>Blank</v>
      </c>
      <c r="AD3622" s="202" t="str">
        <f t="shared" si="587"/>
        <v>Blank</v>
      </c>
      <c r="AE3622" s="202" t="str">
        <f t="shared" si="588"/>
        <v>Blank</v>
      </c>
      <c r="AF3622" s="217" t="str">
        <f t="shared" si="589"/>
        <v>Blank</v>
      </c>
      <c r="AG3622" s="9" t="str" cm="1">
        <f t="array" ref="AG3622">_xlfn.IFS(ISNUMBER(AC3622), "", ISNUMBER(SEARCH("Blank", AC3622)), "", ISERROR(AC3622), "Bad input on tab 3")</f>
        <v/>
      </c>
    </row>
    <row r="3623" spans="2:33" ht="15" customHeight="1" x14ac:dyDescent="0.75">
      <c r="B3623" s="205" t="str">
        <f>'5 Driver Data'!B3623</f>
        <v>3615</v>
      </c>
      <c r="C3623" s="193">
        <f>'5 Driver Data'!C3623</f>
        <v>0</v>
      </c>
      <c r="D3623" s="192">
        <f>'5 Driver Data'!D3623</f>
        <v>0</v>
      </c>
      <c r="E3623" s="191">
        <f>'5 Driver Data'!E3623</f>
        <v>0</v>
      </c>
      <c r="F3623" s="191">
        <f>'5 Driver Data'!F3623</f>
        <v>0</v>
      </c>
      <c r="G3623" s="191">
        <f>'5 Driver Data'!G3623</f>
        <v>0</v>
      </c>
      <c r="H3623" s="191">
        <f>'5 Driver Data'!H3623</f>
        <v>0</v>
      </c>
      <c r="I3623" s="191">
        <f>'5 Driver Data'!I3623</f>
        <v>0</v>
      </c>
      <c r="J3623" s="191">
        <f>'5 Driver Data'!J3623</f>
        <v>0</v>
      </c>
      <c r="K3623" s="206">
        <f>'5 Driver Data'!K3623</f>
        <v>0</v>
      </c>
      <c r="L3623" s="1"/>
      <c r="M3623" s="216" t="str">
        <f>IF(D3623=0,"Blank",'3 Model Input'!E$44*'3 Model Input'!E$45)</f>
        <v>Blank</v>
      </c>
      <c r="N3623" s="197" t="str">
        <f t="shared" si="580"/>
        <v>Blank</v>
      </c>
      <c r="O3623" s="197" t="str">
        <f>IF(D3623=0,"Blank",'3 Model Input'!E$49*(1-'3 Model Input'!E$51))</f>
        <v>Blank</v>
      </c>
      <c r="P3623" s="197" t="str">
        <f t="shared" si="581"/>
        <v>Blank</v>
      </c>
      <c r="Q3623" s="197" t="str">
        <f>IF(D3623=0,"Blank",IF(D3623="BEV",E3623*(1-'3 Model Input'!E$54), E3623))</f>
        <v>Blank</v>
      </c>
      <c r="R3623" s="198" t="str">
        <f>IF(D3623=0,"Blank",IF(D3623="PHEV",F3623/G3623,F3623*(1-'3 Model Input'!E$54)/G3623))</f>
        <v>Blank</v>
      </c>
      <c r="S3623" s="198" t="str">
        <f>IF(D3623=0,"Blank",IF(D3623="PHEV",MIN(M3623,E3623),MIN(M3623,(E3623*(1-'3 Model Input'!E$54)))))</f>
        <v>Blank</v>
      </c>
      <c r="T3623" s="217" t="str">
        <f t="shared" si="582"/>
        <v>Blank</v>
      </c>
      <c r="U3623" s="89"/>
      <c r="V3623" s="216" t="str">
        <f>IF(D3623=0,"Blank",P3623*'3 Model Input'!E$50)</f>
        <v>Blank</v>
      </c>
      <c r="W3623" s="197" t="str">
        <f t="shared" si="583"/>
        <v>Blank</v>
      </c>
      <c r="X3623" s="197" t="str">
        <f t="shared" si="584"/>
        <v>Blank</v>
      </c>
      <c r="Y3623" s="197" t="str">
        <f t="shared" si="585"/>
        <v>Blank</v>
      </c>
      <c r="Z3623" s="197" t="str">
        <f t="shared" si="586"/>
        <v>Blank</v>
      </c>
      <c r="AA3623" s="223" t="str" cm="1">
        <f t="array" ref="AA3623">_xlfn.IFS(ISTEXT('3 Model Input'!F$70),"Missing",ISTEXT('3 Model Input'!I$70),"Missing",ISNUMBER('3 Model Input'!K$70),'3 Model Input'!K$70*P3623)</f>
        <v>Missing</v>
      </c>
      <c r="AB3623" s="89"/>
      <c r="AC3623" s="227" t="str" cm="1">
        <f t="array" ref="AC3623">IF(D3623=0,"Blank",_xlfn.IFS('3 Model Input'!E$61=1,(V3623*G3623)/T3623,'3 Model Input'!E$61=2,(W3623*G3623)/T3623,'3 Model Input'!E$61=3,(X3623*G3623)/T3623,'3 Model Input'!E$61=4,(Y3623*G3623)/T3623,'3 Model Input'!E$61=5,(Z3623*G3623)/T3623, ISTEXT('3 Model Input'!E$61),"Missing",'3 Model Input'!E$61=6,(AA3623*G3623)/T3623))</f>
        <v>Blank</v>
      </c>
      <c r="AD3623" s="202" t="str">
        <f t="shared" si="587"/>
        <v>Blank</v>
      </c>
      <c r="AE3623" s="202" t="str">
        <f t="shared" si="588"/>
        <v>Blank</v>
      </c>
      <c r="AF3623" s="217" t="str">
        <f t="shared" si="589"/>
        <v>Blank</v>
      </c>
      <c r="AG3623" s="9" t="str" cm="1">
        <f t="array" ref="AG3623">_xlfn.IFS(ISNUMBER(AC3623), "", ISNUMBER(SEARCH("Blank", AC3623)), "", ISERROR(AC3623), "Bad input on tab 3")</f>
        <v/>
      </c>
    </row>
    <row r="3624" spans="2:33" ht="15" customHeight="1" x14ac:dyDescent="0.75">
      <c r="B3624" s="205" t="str">
        <f>'5 Driver Data'!B3624</f>
        <v>3616</v>
      </c>
      <c r="C3624" s="193">
        <f>'5 Driver Data'!C3624</f>
        <v>0</v>
      </c>
      <c r="D3624" s="192">
        <f>'5 Driver Data'!D3624</f>
        <v>0</v>
      </c>
      <c r="E3624" s="191">
        <f>'5 Driver Data'!E3624</f>
        <v>0</v>
      </c>
      <c r="F3624" s="191">
        <f>'5 Driver Data'!F3624</f>
        <v>0</v>
      </c>
      <c r="G3624" s="191">
        <f>'5 Driver Data'!G3624</f>
        <v>0</v>
      </c>
      <c r="H3624" s="191">
        <f>'5 Driver Data'!H3624</f>
        <v>0</v>
      </c>
      <c r="I3624" s="191">
        <f>'5 Driver Data'!I3624</f>
        <v>0</v>
      </c>
      <c r="J3624" s="191">
        <f>'5 Driver Data'!J3624</f>
        <v>0</v>
      </c>
      <c r="K3624" s="206">
        <f>'5 Driver Data'!K3624</f>
        <v>0</v>
      </c>
      <c r="L3624" s="1"/>
      <c r="M3624" s="216" t="str">
        <f>IF(D3624=0,"Blank",'3 Model Input'!E$44*'3 Model Input'!E$45)</f>
        <v>Blank</v>
      </c>
      <c r="N3624" s="197" t="str">
        <f t="shared" si="580"/>
        <v>Blank</v>
      </c>
      <c r="O3624" s="197" t="str">
        <f>IF(D3624=0,"Blank",'3 Model Input'!E$49*(1-'3 Model Input'!E$51))</f>
        <v>Blank</v>
      </c>
      <c r="P3624" s="197" t="str">
        <f t="shared" si="581"/>
        <v>Blank</v>
      </c>
      <c r="Q3624" s="197" t="str">
        <f>IF(D3624=0,"Blank",IF(D3624="BEV",E3624*(1-'3 Model Input'!E$54), E3624))</f>
        <v>Blank</v>
      </c>
      <c r="R3624" s="198" t="str">
        <f>IF(D3624=0,"Blank",IF(D3624="PHEV",F3624/G3624,F3624*(1-'3 Model Input'!E$54)/G3624))</f>
        <v>Blank</v>
      </c>
      <c r="S3624" s="198" t="str">
        <f>IF(D3624=0,"Blank",IF(D3624="PHEV",MIN(M3624,E3624),MIN(M3624,(E3624*(1-'3 Model Input'!E$54)))))</f>
        <v>Blank</v>
      </c>
      <c r="T3624" s="217" t="str">
        <f t="shared" si="582"/>
        <v>Blank</v>
      </c>
      <c r="U3624" s="89"/>
      <c r="V3624" s="216" t="str">
        <f>IF(D3624=0,"Blank",P3624*'3 Model Input'!E$50)</f>
        <v>Blank</v>
      </c>
      <c r="W3624" s="197" t="str">
        <f t="shared" si="583"/>
        <v>Blank</v>
      </c>
      <c r="X3624" s="197" t="str">
        <f t="shared" si="584"/>
        <v>Blank</v>
      </c>
      <c r="Y3624" s="197" t="str">
        <f t="shared" si="585"/>
        <v>Blank</v>
      </c>
      <c r="Z3624" s="197" t="str">
        <f t="shared" si="586"/>
        <v>Blank</v>
      </c>
      <c r="AA3624" s="223" t="str" cm="1">
        <f t="array" ref="AA3624">_xlfn.IFS(ISTEXT('3 Model Input'!F$70),"Missing",ISTEXT('3 Model Input'!I$70),"Missing",ISNUMBER('3 Model Input'!K$70),'3 Model Input'!K$70*P3624)</f>
        <v>Missing</v>
      </c>
      <c r="AB3624" s="89"/>
      <c r="AC3624" s="227" t="str" cm="1">
        <f t="array" ref="AC3624">IF(D3624=0,"Blank",_xlfn.IFS('3 Model Input'!E$61=1,(V3624*G3624)/T3624,'3 Model Input'!E$61=2,(W3624*G3624)/T3624,'3 Model Input'!E$61=3,(X3624*G3624)/T3624,'3 Model Input'!E$61=4,(Y3624*G3624)/T3624,'3 Model Input'!E$61=5,(Z3624*G3624)/T3624, ISTEXT('3 Model Input'!E$61),"Missing",'3 Model Input'!E$61=6,(AA3624*G3624)/T3624))</f>
        <v>Blank</v>
      </c>
      <c r="AD3624" s="202" t="str">
        <f t="shared" si="587"/>
        <v>Blank</v>
      </c>
      <c r="AE3624" s="202" t="str">
        <f t="shared" si="588"/>
        <v>Blank</v>
      </c>
      <c r="AF3624" s="217" t="str">
        <f t="shared" si="589"/>
        <v>Blank</v>
      </c>
      <c r="AG3624" s="9" t="str" cm="1">
        <f t="array" ref="AG3624">_xlfn.IFS(ISNUMBER(AC3624), "", ISNUMBER(SEARCH("Blank", AC3624)), "", ISERROR(AC3624), "Bad input on tab 3")</f>
        <v/>
      </c>
    </row>
    <row r="3625" spans="2:33" ht="15" customHeight="1" x14ac:dyDescent="0.75">
      <c r="B3625" s="205" t="str">
        <f>'5 Driver Data'!B3625</f>
        <v>3617</v>
      </c>
      <c r="C3625" s="193">
        <f>'5 Driver Data'!C3625</f>
        <v>0</v>
      </c>
      <c r="D3625" s="192">
        <f>'5 Driver Data'!D3625</f>
        <v>0</v>
      </c>
      <c r="E3625" s="191">
        <f>'5 Driver Data'!E3625</f>
        <v>0</v>
      </c>
      <c r="F3625" s="191">
        <f>'5 Driver Data'!F3625</f>
        <v>0</v>
      </c>
      <c r="G3625" s="191">
        <f>'5 Driver Data'!G3625</f>
        <v>0</v>
      </c>
      <c r="H3625" s="191">
        <f>'5 Driver Data'!H3625</f>
        <v>0</v>
      </c>
      <c r="I3625" s="191">
        <f>'5 Driver Data'!I3625</f>
        <v>0</v>
      </c>
      <c r="J3625" s="191">
        <f>'5 Driver Data'!J3625</f>
        <v>0</v>
      </c>
      <c r="K3625" s="206">
        <f>'5 Driver Data'!K3625</f>
        <v>0</v>
      </c>
      <c r="L3625" s="1"/>
      <c r="M3625" s="216" t="str">
        <f>IF(D3625=0,"Blank",'3 Model Input'!E$44*'3 Model Input'!E$45)</f>
        <v>Blank</v>
      </c>
      <c r="N3625" s="197" t="str">
        <f t="shared" si="580"/>
        <v>Blank</v>
      </c>
      <c r="O3625" s="197" t="str">
        <f>IF(D3625=0,"Blank",'3 Model Input'!E$49*(1-'3 Model Input'!E$51))</f>
        <v>Blank</v>
      </c>
      <c r="P3625" s="197" t="str">
        <f t="shared" si="581"/>
        <v>Blank</v>
      </c>
      <c r="Q3625" s="197" t="str">
        <f>IF(D3625=0,"Blank",IF(D3625="BEV",E3625*(1-'3 Model Input'!E$54), E3625))</f>
        <v>Blank</v>
      </c>
      <c r="R3625" s="198" t="str">
        <f>IF(D3625=0,"Blank",IF(D3625="PHEV",F3625/G3625,F3625*(1-'3 Model Input'!E$54)/G3625))</f>
        <v>Blank</v>
      </c>
      <c r="S3625" s="198" t="str">
        <f>IF(D3625=0,"Blank",IF(D3625="PHEV",MIN(M3625,E3625),MIN(M3625,(E3625*(1-'3 Model Input'!E$54)))))</f>
        <v>Blank</v>
      </c>
      <c r="T3625" s="217" t="str">
        <f t="shared" si="582"/>
        <v>Blank</v>
      </c>
      <c r="U3625" s="89"/>
      <c r="V3625" s="216" t="str">
        <f>IF(D3625=0,"Blank",P3625*'3 Model Input'!E$50)</f>
        <v>Blank</v>
      </c>
      <c r="W3625" s="197" t="str">
        <f t="shared" si="583"/>
        <v>Blank</v>
      </c>
      <c r="X3625" s="197" t="str">
        <f t="shared" si="584"/>
        <v>Blank</v>
      </c>
      <c r="Y3625" s="197" t="str">
        <f t="shared" si="585"/>
        <v>Blank</v>
      </c>
      <c r="Z3625" s="197" t="str">
        <f t="shared" si="586"/>
        <v>Blank</v>
      </c>
      <c r="AA3625" s="223" t="str" cm="1">
        <f t="array" ref="AA3625">_xlfn.IFS(ISTEXT('3 Model Input'!F$70),"Missing",ISTEXT('3 Model Input'!I$70),"Missing",ISNUMBER('3 Model Input'!K$70),'3 Model Input'!K$70*P3625)</f>
        <v>Missing</v>
      </c>
      <c r="AB3625" s="89"/>
      <c r="AC3625" s="227" t="str" cm="1">
        <f t="array" ref="AC3625">IF(D3625=0,"Blank",_xlfn.IFS('3 Model Input'!E$61=1,(V3625*G3625)/T3625,'3 Model Input'!E$61=2,(W3625*G3625)/T3625,'3 Model Input'!E$61=3,(X3625*G3625)/T3625,'3 Model Input'!E$61=4,(Y3625*G3625)/T3625,'3 Model Input'!E$61=5,(Z3625*G3625)/T3625, ISTEXT('3 Model Input'!E$61),"Missing",'3 Model Input'!E$61=6,(AA3625*G3625)/T3625))</f>
        <v>Blank</v>
      </c>
      <c r="AD3625" s="202" t="str">
        <f t="shared" si="587"/>
        <v>Blank</v>
      </c>
      <c r="AE3625" s="202" t="str">
        <f t="shared" si="588"/>
        <v>Blank</v>
      </c>
      <c r="AF3625" s="217" t="str">
        <f t="shared" si="589"/>
        <v>Blank</v>
      </c>
      <c r="AG3625" s="9" t="str" cm="1">
        <f t="array" ref="AG3625">_xlfn.IFS(ISNUMBER(AC3625), "", ISNUMBER(SEARCH("Blank", AC3625)), "", ISERROR(AC3625), "Bad input on tab 3")</f>
        <v/>
      </c>
    </row>
    <row r="3626" spans="2:33" ht="15" customHeight="1" x14ac:dyDescent="0.75">
      <c r="B3626" s="205" t="str">
        <f>'5 Driver Data'!B3626</f>
        <v>3618</v>
      </c>
      <c r="C3626" s="193">
        <f>'5 Driver Data'!C3626</f>
        <v>0</v>
      </c>
      <c r="D3626" s="192">
        <f>'5 Driver Data'!D3626</f>
        <v>0</v>
      </c>
      <c r="E3626" s="191">
        <f>'5 Driver Data'!E3626</f>
        <v>0</v>
      </c>
      <c r="F3626" s="191">
        <f>'5 Driver Data'!F3626</f>
        <v>0</v>
      </c>
      <c r="G3626" s="191">
        <f>'5 Driver Data'!G3626</f>
        <v>0</v>
      </c>
      <c r="H3626" s="191">
        <f>'5 Driver Data'!H3626</f>
        <v>0</v>
      </c>
      <c r="I3626" s="191">
        <f>'5 Driver Data'!I3626</f>
        <v>0</v>
      </c>
      <c r="J3626" s="191">
        <f>'5 Driver Data'!J3626</f>
        <v>0</v>
      </c>
      <c r="K3626" s="206">
        <f>'5 Driver Data'!K3626</f>
        <v>0</v>
      </c>
      <c r="L3626" s="1"/>
      <c r="M3626" s="216" t="str">
        <f>IF(D3626=0,"Blank",'3 Model Input'!E$44*'3 Model Input'!E$45)</f>
        <v>Blank</v>
      </c>
      <c r="N3626" s="197" t="str">
        <f t="shared" si="580"/>
        <v>Blank</v>
      </c>
      <c r="O3626" s="197" t="str">
        <f>IF(D3626=0,"Blank",'3 Model Input'!E$49*(1-'3 Model Input'!E$51))</f>
        <v>Blank</v>
      </c>
      <c r="P3626" s="197" t="str">
        <f t="shared" si="581"/>
        <v>Blank</v>
      </c>
      <c r="Q3626" s="197" t="str">
        <f>IF(D3626=0,"Blank",IF(D3626="BEV",E3626*(1-'3 Model Input'!E$54), E3626))</f>
        <v>Blank</v>
      </c>
      <c r="R3626" s="198" t="str">
        <f>IF(D3626=0,"Blank",IF(D3626="PHEV",F3626/G3626,F3626*(1-'3 Model Input'!E$54)/G3626))</f>
        <v>Blank</v>
      </c>
      <c r="S3626" s="198" t="str">
        <f>IF(D3626=0,"Blank",IF(D3626="PHEV",MIN(M3626,E3626),MIN(M3626,(E3626*(1-'3 Model Input'!E$54)))))</f>
        <v>Blank</v>
      </c>
      <c r="T3626" s="217" t="str">
        <f t="shared" si="582"/>
        <v>Blank</v>
      </c>
      <c r="U3626" s="89"/>
      <c r="V3626" s="216" t="str">
        <f>IF(D3626=0,"Blank",P3626*'3 Model Input'!E$50)</f>
        <v>Blank</v>
      </c>
      <c r="W3626" s="197" t="str">
        <f t="shared" si="583"/>
        <v>Blank</v>
      </c>
      <c r="X3626" s="197" t="str">
        <f t="shared" si="584"/>
        <v>Blank</v>
      </c>
      <c r="Y3626" s="197" t="str">
        <f t="shared" si="585"/>
        <v>Blank</v>
      </c>
      <c r="Z3626" s="197" t="str">
        <f t="shared" si="586"/>
        <v>Blank</v>
      </c>
      <c r="AA3626" s="223" t="str" cm="1">
        <f t="array" ref="AA3626">_xlfn.IFS(ISTEXT('3 Model Input'!F$70),"Missing",ISTEXT('3 Model Input'!I$70),"Missing",ISNUMBER('3 Model Input'!K$70),'3 Model Input'!K$70*P3626)</f>
        <v>Missing</v>
      </c>
      <c r="AB3626" s="89"/>
      <c r="AC3626" s="227" t="str" cm="1">
        <f t="array" ref="AC3626">IF(D3626=0,"Blank",_xlfn.IFS('3 Model Input'!E$61=1,(V3626*G3626)/T3626,'3 Model Input'!E$61=2,(W3626*G3626)/T3626,'3 Model Input'!E$61=3,(X3626*G3626)/T3626,'3 Model Input'!E$61=4,(Y3626*G3626)/T3626,'3 Model Input'!E$61=5,(Z3626*G3626)/T3626, ISTEXT('3 Model Input'!E$61),"Missing",'3 Model Input'!E$61=6,(AA3626*G3626)/T3626))</f>
        <v>Blank</v>
      </c>
      <c r="AD3626" s="202" t="str">
        <f t="shared" si="587"/>
        <v>Blank</v>
      </c>
      <c r="AE3626" s="202" t="str">
        <f t="shared" si="588"/>
        <v>Blank</v>
      </c>
      <c r="AF3626" s="217" t="str">
        <f t="shared" si="589"/>
        <v>Blank</v>
      </c>
      <c r="AG3626" s="9" t="str" cm="1">
        <f t="array" ref="AG3626">_xlfn.IFS(ISNUMBER(AC3626), "", ISNUMBER(SEARCH("Blank", AC3626)), "", ISERROR(AC3626), "Bad input on tab 3")</f>
        <v/>
      </c>
    </row>
    <row r="3627" spans="2:33" ht="15" customHeight="1" x14ac:dyDescent="0.75">
      <c r="B3627" s="205" t="str">
        <f>'5 Driver Data'!B3627</f>
        <v>3619</v>
      </c>
      <c r="C3627" s="193">
        <f>'5 Driver Data'!C3627</f>
        <v>0</v>
      </c>
      <c r="D3627" s="192">
        <f>'5 Driver Data'!D3627</f>
        <v>0</v>
      </c>
      <c r="E3627" s="191">
        <f>'5 Driver Data'!E3627</f>
        <v>0</v>
      </c>
      <c r="F3627" s="191">
        <f>'5 Driver Data'!F3627</f>
        <v>0</v>
      </c>
      <c r="G3627" s="191">
        <f>'5 Driver Data'!G3627</f>
        <v>0</v>
      </c>
      <c r="H3627" s="191">
        <f>'5 Driver Data'!H3627</f>
        <v>0</v>
      </c>
      <c r="I3627" s="191">
        <f>'5 Driver Data'!I3627</f>
        <v>0</v>
      </c>
      <c r="J3627" s="191">
        <f>'5 Driver Data'!J3627</f>
        <v>0</v>
      </c>
      <c r="K3627" s="206">
        <f>'5 Driver Data'!K3627</f>
        <v>0</v>
      </c>
      <c r="L3627" s="1"/>
      <c r="M3627" s="216" t="str">
        <f>IF(D3627=0,"Blank",'3 Model Input'!E$44*'3 Model Input'!E$45)</f>
        <v>Blank</v>
      </c>
      <c r="N3627" s="197" t="str">
        <f t="shared" si="580"/>
        <v>Blank</v>
      </c>
      <c r="O3627" s="197" t="str">
        <f>IF(D3627=0,"Blank",'3 Model Input'!E$49*(1-'3 Model Input'!E$51))</f>
        <v>Blank</v>
      </c>
      <c r="P3627" s="197" t="str">
        <f t="shared" si="581"/>
        <v>Blank</v>
      </c>
      <c r="Q3627" s="197" t="str">
        <f>IF(D3627=0,"Blank",IF(D3627="BEV",E3627*(1-'3 Model Input'!E$54), E3627))</f>
        <v>Blank</v>
      </c>
      <c r="R3627" s="198" t="str">
        <f>IF(D3627=0,"Blank",IF(D3627="PHEV",F3627/G3627,F3627*(1-'3 Model Input'!E$54)/G3627))</f>
        <v>Blank</v>
      </c>
      <c r="S3627" s="198" t="str">
        <f>IF(D3627=0,"Blank",IF(D3627="PHEV",MIN(M3627,E3627),MIN(M3627,(E3627*(1-'3 Model Input'!E$54)))))</f>
        <v>Blank</v>
      </c>
      <c r="T3627" s="217" t="str">
        <f t="shared" si="582"/>
        <v>Blank</v>
      </c>
      <c r="U3627" s="89"/>
      <c r="V3627" s="216" t="str">
        <f>IF(D3627=0,"Blank",P3627*'3 Model Input'!E$50)</f>
        <v>Blank</v>
      </c>
      <c r="W3627" s="197" t="str">
        <f t="shared" si="583"/>
        <v>Blank</v>
      </c>
      <c r="X3627" s="197" t="str">
        <f t="shared" si="584"/>
        <v>Blank</v>
      </c>
      <c r="Y3627" s="197" t="str">
        <f t="shared" si="585"/>
        <v>Blank</v>
      </c>
      <c r="Z3627" s="197" t="str">
        <f t="shared" si="586"/>
        <v>Blank</v>
      </c>
      <c r="AA3627" s="223" t="str" cm="1">
        <f t="array" ref="AA3627">_xlfn.IFS(ISTEXT('3 Model Input'!F$70),"Missing",ISTEXT('3 Model Input'!I$70),"Missing",ISNUMBER('3 Model Input'!K$70),'3 Model Input'!K$70*P3627)</f>
        <v>Missing</v>
      </c>
      <c r="AB3627" s="89"/>
      <c r="AC3627" s="227" t="str" cm="1">
        <f t="array" ref="AC3627">IF(D3627=0,"Blank",_xlfn.IFS('3 Model Input'!E$61=1,(V3627*G3627)/T3627,'3 Model Input'!E$61=2,(W3627*G3627)/T3627,'3 Model Input'!E$61=3,(X3627*G3627)/T3627,'3 Model Input'!E$61=4,(Y3627*G3627)/T3627,'3 Model Input'!E$61=5,(Z3627*G3627)/T3627, ISTEXT('3 Model Input'!E$61),"Missing",'3 Model Input'!E$61=6,(AA3627*G3627)/T3627))</f>
        <v>Blank</v>
      </c>
      <c r="AD3627" s="202" t="str">
        <f t="shared" si="587"/>
        <v>Blank</v>
      </c>
      <c r="AE3627" s="202" t="str">
        <f t="shared" si="588"/>
        <v>Blank</v>
      </c>
      <c r="AF3627" s="217" t="str">
        <f t="shared" si="589"/>
        <v>Blank</v>
      </c>
      <c r="AG3627" s="9" t="str" cm="1">
        <f t="array" ref="AG3627">_xlfn.IFS(ISNUMBER(AC3627), "", ISNUMBER(SEARCH("Blank", AC3627)), "", ISERROR(AC3627), "Bad input on tab 3")</f>
        <v/>
      </c>
    </row>
    <row r="3628" spans="2:33" ht="15" customHeight="1" x14ac:dyDescent="0.75">
      <c r="B3628" s="205" t="str">
        <f>'5 Driver Data'!B3628</f>
        <v>3620</v>
      </c>
      <c r="C3628" s="193">
        <f>'5 Driver Data'!C3628</f>
        <v>0</v>
      </c>
      <c r="D3628" s="192">
        <f>'5 Driver Data'!D3628</f>
        <v>0</v>
      </c>
      <c r="E3628" s="191">
        <f>'5 Driver Data'!E3628</f>
        <v>0</v>
      </c>
      <c r="F3628" s="191">
        <f>'5 Driver Data'!F3628</f>
        <v>0</v>
      </c>
      <c r="G3628" s="191">
        <f>'5 Driver Data'!G3628</f>
        <v>0</v>
      </c>
      <c r="H3628" s="191">
        <f>'5 Driver Data'!H3628</f>
        <v>0</v>
      </c>
      <c r="I3628" s="191">
        <f>'5 Driver Data'!I3628</f>
        <v>0</v>
      </c>
      <c r="J3628" s="191">
        <f>'5 Driver Data'!J3628</f>
        <v>0</v>
      </c>
      <c r="K3628" s="206">
        <f>'5 Driver Data'!K3628</f>
        <v>0</v>
      </c>
      <c r="L3628" s="1"/>
      <c r="M3628" s="216" t="str">
        <f>IF(D3628=0,"Blank",'3 Model Input'!E$44*'3 Model Input'!E$45)</f>
        <v>Blank</v>
      </c>
      <c r="N3628" s="197" t="str">
        <f t="shared" si="580"/>
        <v>Blank</v>
      </c>
      <c r="O3628" s="197" t="str">
        <f>IF(D3628=0,"Blank",'3 Model Input'!E$49*(1-'3 Model Input'!E$51))</f>
        <v>Blank</v>
      </c>
      <c r="P3628" s="197" t="str">
        <f t="shared" si="581"/>
        <v>Blank</v>
      </c>
      <c r="Q3628" s="197" t="str">
        <f>IF(D3628=0,"Blank",IF(D3628="BEV",E3628*(1-'3 Model Input'!E$54), E3628))</f>
        <v>Blank</v>
      </c>
      <c r="R3628" s="198" t="str">
        <f>IF(D3628=0,"Blank",IF(D3628="PHEV",F3628/G3628,F3628*(1-'3 Model Input'!E$54)/G3628))</f>
        <v>Blank</v>
      </c>
      <c r="S3628" s="198" t="str">
        <f>IF(D3628=0,"Blank",IF(D3628="PHEV",MIN(M3628,E3628),MIN(M3628,(E3628*(1-'3 Model Input'!E$54)))))</f>
        <v>Blank</v>
      </c>
      <c r="T3628" s="217" t="str">
        <f t="shared" si="582"/>
        <v>Blank</v>
      </c>
      <c r="U3628" s="89"/>
      <c r="V3628" s="216" t="str">
        <f>IF(D3628=0,"Blank",P3628*'3 Model Input'!E$50)</f>
        <v>Blank</v>
      </c>
      <c r="W3628" s="197" t="str">
        <f t="shared" si="583"/>
        <v>Blank</v>
      </c>
      <c r="X3628" s="197" t="str">
        <f t="shared" si="584"/>
        <v>Blank</v>
      </c>
      <c r="Y3628" s="197" t="str">
        <f t="shared" si="585"/>
        <v>Blank</v>
      </c>
      <c r="Z3628" s="197" t="str">
        <f t="shared" si="586"/>
        <v>Blank</v>
      </c>
      <c r="AA3628" s="223" t="str" cm="1">
        <f t="array" ref="AA3628">_xlfn.IFS(ISTEXT('3 Model Input'!F$70),"Missing",ISTEXT('3 Model Input'!I$70),"Missing",ISNUMBER('3 Model Input'!K$70),'3 Model Input'!K$70*P3628)</f>
        <v>Missing</v>
      </c>
      <c r="AB3628" s="89"/>
      <c r="AC3628" s="227" t="str" cm="1">
        <f t="array" ref="AC3628">IF(D3628=0,"Blank",_xlfn.IFS('3 Model Input'!E$61=1,(V3628*G3628)/T3628,'3 Model Input'!E$61=2,(W3628*G3628)/T3628,'3 Model Input'!E$61=3,(X3628*G3628)/T3628,'3 Model Input'!E$61=4,(Y3628*G3628)/T3628,'3 Model Input'!E$61=5,(Z3628*G3628)/T3628, ISTEXT('3 Model Input'!E$61),"Missing",'3 Model Input'!E$61=6,(AA3628*G3628)/T3628))</f>
        <v>Blank</v>
      </c>
      <c r="AD3628" s="202" t="str">
        <f t="shared" si="587"/>
        <v>Blank</v>
      </c>
      <c r="AE3628" s="202" t="str">
        <f t="shared" si="588"/>
        <v>Blank</v>
      </c>
      <c r="AF3628" s="217" t="str">
        <f t="shared" si="589"/>
        <v>Blank</v>
      </c>
      <c r="AG3628" s="9" t="str" cm="1">
        <f t="array" ref="AG3628">_xlfn.IFS(ISNUMBER(AC3628), "", ISNUMBER(SEARCH("Blank", AC3628)), "", ISERROR(AC3628), "Bad input on tab 3")</f>
        <v/>
      </c>
    </row>
    <row r="3629" spans="2:33" ht="15" customHeight="1" x14ac:dyDescent="0.75">
      <c r="B3629" s="205" t="str">
        <f>'5 Driver Data'!B3629</f>
        <v>3621</v>
      </c>
      <c r="C3629" s="193">
        <f>'5 Driver Data'!C3629</f>
        <v>0</v>
      </c>
      <c r="D3629" s="192">
        <f>'5 Driver Data'!D3629</f>
        <v>0</v>
      </c>
      <c r="E3629" s="191">
        <f>'5 Driver Data'!E3629</f>
        <v>0</v>
      </c>
      <c r="F3629" s="191">
        <f>'5 Driver Data'!F3629</f>
        <v>0</v>
      </c>
      <c r="G3629" s="191">
        <f>'5 Driver Data'!G3629</f>
        <v>0</v>
      </c>
      <c r="H3629" s="191">
        <f>'5 Driver Data'!H3629</f>
        <v>0</v>
      </c>
      <c r="I3629" s="191">
        <f>'5 Driver Data'!I3629</f>
        <v>0</v>
      </c>
      <c r="J3629" s="191">
        <f>'5 Driver Data'!J3629</f>
        <v>0</v>
      </c>
      <c r="K3629" s="206">
        <f>'5 Driver Data'!K3629</f>
        <v>0</v>
      </c>
      <c r="L3629" s="1"/>
      <c r="M3629" s="216" t="str">
        <f>IF(D3629=0,"Blank",'3 Model Input'!E$44*'3 Model Input'!E$45)</f>
        <v>Blank</v>
      </c>
      <c r="N3629" s="197" t="str">
        <f t="shared" si="580"/>
        <v>Blank</v>
      </c>
      <c r="O3629" s="197" t="str">
        <f>IF(D3629=0,"Blank",'3 Model Input'!E$49*(1-'3 Model Input'!E$51))</f>
        <v>Blank</v>
      </c>
      <c r="P3629" s="197" t="str">
        <f t="shared" si="581"/>
        <v>Blank</v>
      </c>
      <c r="Q3629" s="197" t="str">
        <f>IF(D3629=0,"Blank",IF(D3629="BEV",E3629*(1-'3 Model Input'!E$54), E3629))</f>
        <v>Blank</v>
      </c>
      <c r="R3629" s="198" t="str">
        <f>IF(D3629=0,"Blank",IF(D3629="PHEV",F3629/G3629,F3629*(1-'3 Model Input'!E$54)/G3629))</f>
        <v>Blank</v>
      </c>
      <c r="S3629" s="198" t="str">
        <f>IF(D3629=0,"Blank",IF(D3629="PHEV",MIN(M3629,E3629),MIN(M3629,(E3629*(1-'3 Model Input'!E$54)))))</f>
        <v>Blank</v>
      </c>
      <c r="T3629" s="217" t="str">
        <f t="shared" si="582"/>
        <v>Blank</v>
      </c>
      <c r="U3629" s="89"/>
      <c r="V3629" s="216" t="str">
        <f>IF(D3629=0,"Blank",P3629*'3 Model Input'!E$50)</f>
        <v>Blank</v>
      </c>
      <c r="W3629" s="197" t="str">
        <f t="shared" si="583"/>
        <v>Blank</v>
      </c>
      <c r="X3629" s="197" t="str">
        <f t="shared" si="584"/>
        <v>Blank</v>
      </c>
      <c r="Y3629" s="197" t="str">
        <f t="shared" si="585"/>
        <v>Blank</v>
      </c>
      <c r="Z3629" s="197" t="str">
        <f t="shared" si="586"/>
        <v>Blank</v>
      </c>
      <c r="AA3629" s="223" t="str" cm="1">
        <f t="array" ref="AA3629">_xlfn.IFS(ISTEXT('3 Model Input'!F$70),"Missing",ISTEXT('3 Model Input'!I$70),"Missing",ISNUMBER('3 Model Input'!K$70),'3 Model Input'!K$70*P3629)</f>
        <v>Missing</v>
      </c>
      <c r="AB3629" s="89"/>
      <c r="AC3629" s="227" t="str" cm="1">
        <f t="array" ref="AC3629">IF(D3629=0,"Blank",_xlfn.IFS('3 Model Input'!E$61=1,(V3629*G3629)/T3629,'3 Model Input'!E$61=2,(W3629*G3629)/T3629,'3 Model Input'!E$61=3,(X3629*G3629)/T3629,'3 Model Input'!E$61=4,(Y3629*G3629)/T3629,'3 Model Input'!E$61=5,(Z3629*G3629)/T3629, ISTEXT('3 Model Input'!E$61),"Missing",'3 Model Input'!E$61=6,(AA3629*G3629)/T3629))</f>
        <v>Blank</v>
      </c>
      <c r="AD3629" s="202" t="str">
        <f t="shared" si="587"/>
        <v>Blank</v>
      </c>
      <c r="AE3629" s="202" t="str">
        <f t="shared" si="588"/>
        <v>Blank</v>
      </c>
      <c r="AF3629" s="217" t="str">
        <f t="shared" si="589"/>
        <v>Blank</v>
      </c>
      <c r="AG3629" s="9" t="str" cm="1">
        <f t="array" ref="AG3629">_xlfn.IFS(ISNUMBER(AC3629), "", ISNUMBER(SEARCH("Blank", AC3629)), "", ISERROR(AC3629), "Bad input on tab 3")</f>
        <v/>
      </c>
    </row>
    <row r="3630" spans="2:33" ht="15" customHeight="1" x14ac:dyDescent="0.75">
      <c r="B3630" s="205" t="str">
        <f>'5 Driver Data'!B3630</f>
        <v>3622</v>
      </c>
      <c r="C3630" s="193">
        <f>'5 Driver Data'!C3630</f>
        <v>0</v>
      </c>
      <c r="D3630" s="192">
        <f>'5 Driver Data'!D3630</f>
        <v>0</v>
      </c>
      <c r="E3630" s="191">
        <f>'5 Driver Data'!E3630</f>
        <v>0</v>
      </c>
      <c r="F3630" s="191">
        <f>'5 Driver Data'!F3630</f>
        <v>0</v>
      </c>
      <c r="G3630" s="191">
        <f>'5 Driver Data'!G3630</f>
        <v>0</v>
      </c>
      <c r="H3630" s="191">
        <f>'5 Driver Data'!H3630</f>
        <v>0</v>
      </c>
      <c r="I3630" s="191">
        <f>'5 Driver Data'!I3630</f>
        <v>0</v>
      </c>
      <c r="J3630" s="191">
        <f>'5 Driver Data'!J3630</f>
        <v>0</v>
      </c>
      <c r="K3630" s="206">
        <f>'5 Driver Data'!K3630</f>
        <v>0</v>
      </c>
      <c r="L3630" s="1"/>
      <c r="M3630" s="216" t="str">
        <f>IF(D3630=0,"Blank",'3 Model Input'!E$44*'3 Model Input'!E$45)</f>
        <v>Blank</v>
      </c>
      <c r="N3630" s="197" t="str">
        <f t="shared" ref="N3630:N3693" si="590">IF(D3630=0,"Blank",H3630*I3630*52)</f>
        <v>Blank</v>
      </c>
      <c r="O3630" s="197" t="str">
        <f>IF(D3630=0,"Blank",'3 Model Input'!E$49*(1-'3 Model Input'!E$51))</f>
        <v>Blank</v>
      </c>
      <c r="P3630" s="197" t="str">
        <f t="shared" ref="P3630:P3693" si="591">IF(D3630=0,"Blank",SUM(N3630:O3630))</f>
        <v>Blank</v>
      </c>
      <c r="Q3630" s="197" t="str">
        <f>IF(D3630=0,"Blank",IF(D3630="BEV",E3630*(1-'3 Model Input'!E$54), E3630))</f>
        <v>Blank</v>
      </c>
      <c r="R3630" s="198" t="str">
        <f>IF(D3630=0,"Blank",IF(D3630="PHEV",F3630/G3630,F3630*(1-'3 Model Input'!E$54)/G3630))</f>
        <v>Blank</v>
      </c>
      <c r="S3630" s="198" t="str">
        <f>IF(D3630=0,"Blank",IF(D3630="PHEV",MIN(M3630,E3630),MIN(M3630,(E3630*(1-'3 Model Input'!E$54)))))</f>
        <v>Blank</v>
      </c>
      <c r="T3630" s="217" t="str">
        <f t="shared" ref="T3630:T3693" si="592">IF(D3630=0,"Blank",MIN(R3630,(S3630/E3630*F3630)))</f>
        <v>Blank</v>
      </c>
      <c r="U3630" s="89"/>
      <c r="V3630" s="216" t="str">
        <f>IF(D3630=0,"Blank",P3630*'3 Model Input'!E$50)</f>
        <v>Blank</v>
      </c>
      <c r="W3630" s="197" t="str">
        <f t="shared" ref="W3630:W3693" si="593">IF(D3630=0,"Blank",V3630*(1-J3630))</f>
        <v>Blank</v>
      </c>
      <c r="X3630" s="197" t="str">
        <f t="shared" ref="X3630:X3693" si="594">P3630</f>
        <v>Blank</v>
      </c>
      <c r="Y3630" s="197" t="str">
        <f t="shared" ref="Y3630:Y3693" si="595">IF(D3630=0,"Blank",P3630*(1-J3630))</f>
        <v>Blank</v>
      </c>
      <c r="Z3630" s="197" t="str">
        <f t="shared" ref="Z3630:Z3693" si="596">IF(D3630=0,"Blank",N3630*K3630)</f>
        <v>Blank</v>
      </c>
      <c r="AA3630" s="223" t="str" cm="1">
        <f t="array" ref="AA3630">_xlfn.IFS(ISTEXT('3 Model Input'!F$70),"Missing",ISTEXT('3 Model Input'!I$70),"Missing",ISNUMBER('3 Model Input'!K$70),'3 Model Input'!K$70*P3630)</f>
        <v>Missing</v>
      </c>
      <c r="AB3630" s="89"/>
      <c r="AC3630" s="227" t="str" cm="1">
        <f t="array" ref="AC3630">IF(D3630=0,"Blank",_xlfn.IFS('3 Model Input'!E$61=1,(V3630*G3630)/T3630,'3 Model Input'!E$61=2,(W3630*G3630)/T3630,'3 Model Input'!E$61=3,(X3630*G3630)/T3630,'3 Model Input'!E$61=4,(Y3630*G3630)/T3630,'3 Model Input'!E$61=5,(Z3630*G3630)/T3630, ISTEXT('3 Model Input'!E$61),"Missing",'3 Model Input'!E$61=6,(AA3630*G3630)/T3630))</f>
        <v>Blank</v>
      </c>
      <c r="AD3630" s="202" t="str">
        <f t="shared" ref="AD3630:AD3693" si="597">IF(D3630=0,"Blank",MIN(SUM(AC3630/52/H3630),1))</f>
        <v>Blank</v>
      </c>
      <c r="AE3630" s="202" t="str">
        <f t="shared" ref="AE3630:AE3693" si="598">IF(D3630=0,"Blank",AD3630*H3630)</f>
        <v>Blank</v>
      </c>
      <c r="AF3630" s="217" t="str">
        <f t="shared" ref="AF3630:AF3693" si="599">IF(D3630=0,"Blank",AC3630*S3630)</f>
        <v>Blank</v>
      </c>
      <c r="AG3630" s="9" t="str" cm="1">
        <f t="array" ref="AG3630">_xlfn.IFS(ISNUMBER(AC3630), "", ISNUMBER(SEARCH("Blank", AC3630)), "", ISERROR(AC3630), "Bad input on tab 3")</f>
        <v/>
      </c>
    </row>
    <row r="3631" spans="2:33" ht="15" customHeight="1" x14ac:dyDescent="0.75">
      <c r="B3631" s="205" t="str">
        <f>'5 Driver Data'!B3631</f>
        <v>3623</v>
      </c>
      <c r="C3631" s="193">
        <f>'5 Driver Data'!C3631</f>
        <v>0</v>
      </c>
      <c r="D3631" s="192">
        <f>'5 Driver Data'!D3631</f>
        <v>0</v>
      </c>
      <c r="E3631" s="191">
        <f>'5 Driver Data'!E3631</f>
        <v>0</v>
      </c>
      <c r="F3631" s="191">
        <f>'5 Driver Data'!F3631</f>
        <v>0</v>
      </c>
      <c r="G3631" s="191">
        <f>'5 Driver Data'!G3631</f>
        <v>0</v>
      </c>
      <c r="H3631" s="191">
        <f>'5 Driver Data'!H3631</f>
        <v>0</v>
      </c>
      <c r="I3631" s="191">
        <f>'5 Driver Data'!I3631</f>
        <v>0</v>
      </c>
      <c r="J3631" s="191">
        <f>'5 Driver Data'!J3631</f>
        <v>0</v>
      </c>
      <c r="K3631" s="206">
        <f>'5 Driver Data'!K3631</f>
        <v>0</v>
      </c>
      <c r="L3631" s="1"/>
      <c r="M3631" s="216" t="str">
        <f>IF(D3631=0,"Blank",'3 Model Input'!E$44*'3 Model Input'!E$45)</f>
        <v>Blank</v>
      </c>
      <c r="N3631" s="197" t="str">
        <f t="shared" si="590"/>
        <v>Blank</v>
      </c>
      <c r="O3631" s="197" t="str">
        <f>IF(D3631=0,"Blank",'3 Model Input'!E$49*(1-'3 Model Input'!E$51))</f>
        <v>Blank</v>
      </c>
      <c r="P3631" s="197" t="str">
        <f t="shared" si="591"/>
        <v>Blank</v>
      </c>
      <c r="Q3631" s="197" t="str">
        <f>IF(D3631=0,"Blank",IF(D3631="BEV",E3631*(1-'3 Model Input'!E$54), E3631))</f>
        <v>Blank</v>
      </c>
      <c r="R3631" s="198" t="str">
        <f>IF(D3631=0,"Blank",IF(D3631="PHEV",F3631/G3631,F3631*(1-'3 Model Input'!E$54)/G3631))</f>
        <v>Blank</v>
      </c>
      <c r="S3631" s="198" t="str">
        <f>IF(D3631=0,"Blank",IF(D3631="PHEV",MIN(M3631,E3631),MIN(M3631,(E3631*(1-'3 Model Input'!E$54)))))</f>
        <v>Blank</v>
      </c>
      <c r="T3631" s="217" t="str">
        <f t="shared" si="592"/>
        <v>Blank</v>
      </c>
      <c r="U3631" s="89"/>
      <c r="V3631" s="216" t="str">
        <f>IF(D3631=0,"Blank",P3631*'3 Model Input'!E$50)</f>
        <v>Blank</v>
      </c>
      <c r="W3631" s="197" t="str">
        <f t="shared" si="593"/>
        <v>Blank</v>
      </c>
      <c r="X3631" s="197" t="str">
        <f t="shared" si="594"/>
        <v>Blank</v>
      </c>
      <c r="Y3631" s="197" t="str">
        <f t="shared" si="595"/>
        <v>Blank</v>
      </c>
      <c r="Z3631" s="197" t="str">
        <f t="shared" si="596"/>
        <v>Blank</v>
      </c>
      <c r="AA3631" s="223" t="str" cm="1">
        <f t="array" ref="AA3631">_xlfn.IFS(ISTEXT('3 Model Input'!F$70),"Missing",ISTEXT('3 Model Input'!I$70),"Missing",ISNUMBER('3 Model Input'!K$70),'3 Model Input'!K$70*P3631)</f>
        <v>Missing</v>
      </c>
      <c r="AB3631" s="89"/>
      <c r="AC3631" s="227" t="str" cm="1">
        <f t="array" ref="AC3631">IF(D3631=0,"Blank",_xlfn.IFS('3 Model Input'!E$61=1,(V3631*G3631)/T3631,'3 Model Input'!E$61=2,(W3631*G3631)/T3631,'3 Model Input'!E$61=3,(X3631*G3631)/T3631,'3 Model Input'!E$61=4,(Y3631*G3631)/T3631,'3 Model Input'!E$61=5,(Z3631*G3631)/T3631, ISTEXT('3 Model Input'!E$61),"Missing",'3 Model Input'!E$61=6,(AA3631*G3631)/T3631))</f>
        <v>Blank</v>
      </c>
      <c r="AD3631" s="202" t="str">
        <f t="shared" si="597"/>
        <v>Blank</v>
      </c>
      <c r="AE3631" s="202" t="str">
        <f t="shared" si="598"/>
        <v>Blank</v>
      </c>
      <c r="AF3631" s="217" t="str">
        <f t="shared" si="599"/>
        <v>Blank</v>
      </c>
      <c r="AG3631" s="9" t="str" cm="1">
        <f t="array" ref="AG3631">_xlfn.IFS(ISNUMBER(AC3631), "", ISNUMBER(SEARCH("Blank", AC3631)), "", ISERROR(AC3631), "Bad input on tab 3")</f>
        <v/>
      </c>
    </row>
    <row r="3632" spans="2:33" ht="15" customHeight="1" x14ac:dyDescent="0.75">
      <c r="B3632" s="205" t="str">
        <f>'5 Driver Data'!B3632</f>
        <v>3624</v>
      </c>
      <c r="C3632" s="193">
        <f>'5 Driver Data'!C3632</f>
        <v>0</v>
      </c>
      <c r="D3632" s="192">
        <f>'5 Driver Data'!D3632</f>
        <v>0</v>
      </c>
      <c r="E3632" s="191">
        <f>'5 Driver Data'!E3632</f>
        <v>0</v>
      </c>
      <c r="F3632" s="191">
        <f>'5 Driver Data'!F3632</f>
        <v>0</v>
      </c>
      <c r="G3632" s="191">
        <f>'5 Driver Data'!G3632</f>
        <v>0</v>
      </c>
      <c r="H3632" s="191">
        <f>'5 Driver Data'!H3632</f>
        <v>0</v>
      </c>
      <c r="I3632" s="191">
        <f>'5 Driver Data'!I3632</f>
        <v>0</v>
      </c>
      <c r="J3632" s="191">
        <f>'5 Driver Data'!J3632</f>
        <v>0</v>
      </c>
      <c r="K3632" s="206">
        <f>'5 Driver Data'!K3632</f>
        <v>0</v>
      </c>
      <c r="L3632" s="1"/>
      <c r="M3632" s="216" t="str">
        <f>IF(D3632=0,"Blank",'3 Model Input'!E$44*'3 Model Input'!E$45)</f>
        <v>Blank</v>
      </c>
      <c r="N3632" s="197" t="str">
        <f t="shared" si="590"/>
        <v>Blank</v>
      </c>
      <c r="O3632" s="197" t="str">
        <f>IF(D3632=0,"Blank",'3 Model Input'!E$49*(1-'3 Model Input'!E$51))</f>
        <v>Blank</v>
      </c>
      <c r="P3632" s="197" t="str">
        <f t="shared" si="591"/>
        <v>Blank</v>
      </c>
      <c r="Q3632" s="197" t="str">
        <f>IF(D3632=0,"Blank",IF(D3632="BEV",E3632*(1-'3 Model Input'!E$54), E3632))</f>
        <v>Blank</v>
      </c>
      <c r="R3632" s="198" t="str">
        <f>IF(D3632=0,"Blank",IF(D3632="PHEV",F3632/G3632,F3632*(1-'3 Model Input'!E$54)/G3632))</f>
        <v>Blank</v>
      </c>
      <c r="S3632" s="198" t="str">
        <f>IF(D3632=0,"Blank",IF(D3632="PHEV",MIN(M3632,E3632),MIN(M3632,(E3632*(1-'3 Model Input'!E$54)))))</f>
        <v>Blank</v>
      </c>
      <c r="T3632" s="217" t="str">
        <f t="shared" si="592"/>
        <v>Blank</v>
      </c>
      <c r="U3632" s="89"/>
      <c r="V3632" s="216" t="str">
        <f>IF(D3632=0,"Blank",P3632*'3 Model Input'!E$50)</f>
        <v>Blank</v>
      </c>
      <c r="W3632" s="197" t="str">
        <f t="shared" si="593"/>
        <v>Blank</v>
      </c>
      <c r="X3632" s="197" t="str">
        <f t="shared" si="594"/>
        <v>Blank</v>
      </c>
      <c r="Y3632" s="197" t="str">
        <f t="shared" si="595"/>
        <v>Blank</v>
      </c>
      <c r="Z3632" s="197" t="str">
        <f t="shared" si="596"/>
        <v>Blank</v>
      </c>
      <c r="AA3632" s="223" t="str" cm="1">
        <f t="array" ref="AA3632">_xlfn.IFS(ISTEXT('3 Model Input'!F$70),"Missing",ISTEXT('3 Model Input'!I$70),"Missing",ISNUMBER('3 Model Input'!K$70),'3 Model Input'!K$70*P3632)</f>
        <v>Missing</v>
      </c>
      <c r="AB3632" s="89"/>
      <c r="AC3632" s="227" t="str" cm="1">
        <f t="array" ref="AC3632">IF(D3632=0,"Blank",_xlfn.IFS('3 Model Input'!E$61=1,(V3632*G3632)/T3632,'3 Model Input'!E$61=2,(W3632*G3632)/T3632,'3 Model Input'!E$61=3,(X3632*G3632)/T3632,'3 Model Input'!E$61=4,(Y3632*G3632)/T3632,'3 Model Input'!E$61=5,(Z3632*G3632)/T3632, ISTEXT('3 Model Input'!E$61),"Missing",'3 Model Input'!E$61=6,(AA3632*G3632)/T3632))</f>
        <v>Blank</v>
      </c>
      <c r="AD3632" s="202" t="str">
        <f t="shared" si="597"/>
        <v>Blank</v>
      </c>
      <c r="AE3632" s="202" t="str">
        <f t="shared" si="598"/>
        <v>Blank</v>
      </c>
      <c r="AF3632" s="217" t="str">
        <f t="shared" si="599"/>
        <v>Blank</v>
      </c>
      <c r="AG3632" s="9" t="str" cm="1">
        <f t="array" ref="AG3632">_xlfn.IFS(ISNUMBER(AC3632), "", ISNUMBER(SEARCH("Blank", AC3632)), "", ISERROR(AC3632), "Bad input on tab 3")</f>
        <v/>
      </c>
    </row>
    <row r="3633" spans="2:33" ht="15" customHeight="1" x14ac:dyDescent="0.75">
      <c r="B3633" s="205" t="str">
        <f>'5 Driver Data'!B3633</f>
        <v>3625</v>
      </c>
      <c r="C3633" s="193">
        <f>'5 Driver Data'!C3633</f>
        <v>0</v>
      </c>
      <c r="D3633" s="192">
        <f>'5 Driver Data'!D3633</f>
        <v>0</v>
      </c>
      <c r="E3633" s="191">
        <f>'5 Driver Data'!E3633</f>
        <v>0</v>
      </c>
      <c r="F3633" s="191">
        <f>'5 Driver Data'!F3633</f>
        <v>0</v>
      </c>
      <c r="G3633" s="191">
        <f>'5 Driver Data'!G3633</f>
        <v>0</v>
      </c>
      <c r="H3633" s="191">
        <f>'5 Driver Data'!H3633</f>
        <v>0</v>
      </c>
      <c r="I3633" s="191">
        <f>'5 Driver Data'!I3633</f>
        <v>0</v>
      </c>
      <c r="J3633" s="191">
        <f>'5 Driver Data'!J3633</f>
        <v>0</v>
      </c>
      <c r="K3633" s="206">
        <f>'5 Driver Data'!K3633</f>
        <v>0</v>
      </c>
      <c r="L3633" s="1"/>
      <c r="M3633" s="216" t="str">
        <f>IF(D3633=0,"Blank",'3 Model Input'!E$44*'3 Model Input'!E$45)</f>
        <v>Blank</v>
      </c>
      <c r="N3633" s="197" t="str">
        <f t="shared" si="590"/>
        <v>Blank</v>
      </c>
      <c r="O3633" s="197" t="str">
        <f>IF(D3633=0,"Blank",'3 Model Input'!E$49*(1-'3 Model Input'!E$51))</f>
        <v>Blank</v>
      </c>
      <c r="P3633" s="197" t="str">
        <f t="shared" si="591"/>
        <v>Blank</v>
      </c>
      <c r="Q3633" s="197" t="str">
        <f>IF(D3633=0,"Blank",IF(D3633="BEV",E3633*(1-'3 Model Input'!E$54), E3633))</f>
        <v>Blank</v>
      </c>
      <c r="R3633" s="198" t="str">
        <f>IF(D3633=0,"Blank",IF(D3633="PHEV",F3633/G3633,F3633*(1-'3 Model Input'!E$54)/G3633))</f>
        <v>Blank</v>
      </c>
      <c r="S3633" s="198" t="str">
        <f>IF(D3633=0,"Blank",IF(D3633="PHEV",MIN(M3633,E3633),MIN(M3633,(E3633*(1-'3 Model Input'!E$54)))))</f>
        <v>Blank</v>
      </c>
      <c r="T3633" s="217" t="str">
        <f t="shared" si="592"/>
        <v>Blank</v>
      </c>
      <c r="U3633" s="89"/>
      <c r="V3633" s="216" t="str">
        <f>IF(D3633=0,"Blank",P3633*'3 Model Input'!E$50)</f>
        <v>Blank</v>
      </c>
      <c r="W3633" s="197" t="str">
        <f t="shared" si="593"/>
        <v>Blank</v>
      </c>
      <c r="X3633" s="197" t="str">
        <f t="shared" si="594"/>
        <v>Blank</v>
      </c>
      <c r="Y3633" s="197" t="str">
        <f t="shared" si="595"/>
        <v>Blank</v>
      </c>
      <c r="Z3633" s="197" t="str">
        <f t="shared" si="596"/>
        <v>Blank</v>
      </c>
      <c r="AA3633" s="223" t="str" cm="1">
        <f t="array" ref="AA3633">_xlfn.IFS(ISTEXT('3 Model Input'!F$70),"Missing",ISTEXT('3 Model Input'!I$70),"Missing",ISNUMBER('3 Model Input'!K$70),'3 Model Input'!K$70*P3633)</f>
        <v>Missing</v>
      </c>
      <c r="AB3633" s="89"/>
      <c r="AC3633" s="227" t="str" cm="1">
        <f t="array" ref="AC3633">IF(D3633=0,"Blank",_xlfn.IFS('3 Model Input'!E$61=1,(V3633*G3633)/T3633,'3 Model Input'!E$61=2,(W3633*G3633)/T3633,'3 Model Input'!E$61=3,(X3633*G3633)/T3633,'3 Model Input'!E$61=4,(Y3633*G3633)/T3633,'3 Model Input'!E$61=5,(Z3633*G3633)/T3633, ISTEXT('3 Model Input'!E$61),"Missing",'3 Model Input'!E$61=6,(AA3633*G3633)/T3633))</f>
        <v>Blank</v>
      </c>
      <c r="AD3633" s="202" t="str">
        <f t="shared" si="597"/>
        <v>Blank</v>
      </c>
      <c r="AE3633" s="202" t="str">
        <f t="shared" si="598"/>
        <v>Blank</v>
      </c>
      <c r="AF3633" s="217" t="str">
        <f t="shared" si="599"/>
        <v>Blank</v>
      </c>
      <c r="AG3633" s="9" t="str" cm="1">
        <f t="array" ref="AG3633">_xlfn.IFS(ISNUMBER(AC3633), "", ISNUMBER(SEARCH("Blank", AC3633)), "", ISERROR(AC3633), "Bad input on tab 3")</f>
        <v/>
      </c>
    </row>
    <row r="3634" spans="2:33" ht="15" customHeight="1" x14ac:dyDescent="0.75">
      <c r="B3634" s="205" t="str">
        <f>'5 Driver Data'!B3634</f>
        <v>3626</v>
      </c>
      <c r="C3634" s="193">
        <f>'5 Driver Data'!C3634</f>
        <v>0</v>
      </c>
      <c r="D3634" s="192">
        <f>'5 Driver Data'!D3634</f>
        <v>0</v>
      </c>
      <c r="E3634" s="191">
        <f>'5 Driver Data'!E3634</f>
        <v>0</v>
      </c>
      <c r="F3634" s="191">
        <f>'5 Driver Data'!F3634</f>
        <v>0</v>
      </c>
      <c r="G3634" s="191">
        <f>'5 Driver Data'!G3634</f>
        <v>0</v>
      </c>
      <c r="H3634" s="191">
        <f>'5 Driver Data'!H3634</f>
        <v>0</v>
      </c>
      <c r="I3634" s="191">
        <f>'5 Driver Data'!I3634</f>
        <v>0</v>
      </c>
      <c r="J3634" s="191">
        <f>'5 Driver Data'!J3634</f>
        <v>0</v>
      </c>
      <c r="K3634" s="206">
        <f>'5 Driver Data'!K3634</f>
        <v>0</v>
      </c>
      <c r="L3634" s="1"/>
      <c r="M3634" s="216" t="str">
        <f>IF(D3634=0,"Blank",'3 Model Input'!E$44*'3 Model Input'!E$45)</f>
        <v>Blank</v>
      </c>
      <c r="N3634" s="197" t="str">
        <f t="shared" si="590"/>
        <v>Blank</v>
      </c>
      <c r="O3634" s="197" t="str">
        <f>IF(D3634=0,"Blank",'3 Model Input'!E$49*(1-'3 Model Input'!E$51))</f>
        <v>Blank</v>
      </c>
      <c r="P3634" s="197" t="str">
        <f t="shared" si="591"/>
        <v>Blank</v>
      </c>
      <c r="Q3634" s="197" t="str">
        <f>IF(D3634=0,"Blank",IF(D3634="BEV",E3634*(1-'3 Model Input'!E$54), E3634))</f>
        <v>Blank</v>
      </c>
      <c r="R3634" s="198" t="str">
        <f>IF(D3634=0,"Blank",IF(D3634="PHEV",F3634/G3634,F3634*(1-'3 Model Input'!E$54)/G3634))</f>
        <v>Blank</v>
      </c>
      <c r="S3634" s="198" t="str">
        <f>IF(D3634=0,"Blank",IF(D3634="PHEV",MIN(M3634,E3634),MIN(M3634,(E3634*(1-'3 Model Input'!E$54)))))</f>
        <v>Blank</v>
      </c>
      <c r="T3634" s="217" t="str">
        <f t="shared" si="592"/>
        <v>Blank</v>
      </c>
      <c r="U3634" s="89"/>
      <c r="V3634" s="216" t="str">
        <f>IF(D3634=0,"Blank",P3634*'3 Model Input'!E$50)</f>
        <v>Blank</v>
      </c>
      <c r="W3634" s="197" t="str">
        <f t="shared" si="593"/>
        <v>Blank</v>
      </c>
      <c r="X3634" s="197" t="str">
        <f t="shared" si="594"/>
        <v>Blank</v>
      </c>
      <c r="Y3634" s="197" t="str">
        <f t="shared" si="595"/>
        <v>Blank</v>
      </c>
      <c r="Z3634" s="197" t="str">
        <f t="shared" si="596"/>
        <v>Blank</v>
      </c>
      <c r="AA3634" s="223" t="str" cm="1">
        <f t="array" ref="AA3634">_xlfn.IFS(ISTEXT('3 Model Input'!F$70),"Missing",ISTEXT('3 Model Input'!I$70),"Missing",ISNUMBER('3 Model Input'!K$70),'3 Model Input'!K$70*P3634)</f>
        <v>Missing</v>
      </c>
      <c r="AB3634" s="89"/>
      <c r="AC3634" s="227" t="str" cm="1">
        <f t="array" ref="AC3634">IF(D3634=0,"Blank",_xlfn.IFS('3 Model Input'!E$61=1,(V3634*G3634)/T3634,'3 Model Input'!E$61=2,(W3634*G3634)/T3634,'3 Model Input'!E$61=3,(X3634*G3634)/T3634,'3 Model Input'!E$61=4,(Y3634*G3634)/T3634,'3 Model Input'!E$61=5,(Z3634*G3634)/T3634, ISTEXT('3 Model Input'!E$61),"Missing",'3 Model Input'!E$61=6,(AA3634*G3634)/T3634))</f>
        <v>Blank</v>
      </c>
      <c r="AD3634" s="202" t="str">
        <f t="shared" si="597"/>
        <v>Blank</v>
      </c>
      <c r="AE3634" s="202" t="str">
        <f t="shared" si="598"/>
        <v>Blank</v>
      </c>
      <c r="AF3634" s="217" t="str">
        <f t="shared" si="599"/>
        <v>Blank</v>
      </c>
      <c r="AG3634" s="9" t="str" cm="1">
        <f t="array" ref="AG3634">_xlfn.IFS(ISNUMBER(AC3634), "", ISNUMBER(SEARCH("Blank", AC3634)), "", ISERROR(AC3634), "Bad input on tab 3")</f>
        <v/>
      </c>
    </row>
    <row r="3635" spans="2:33" ht="15" customHeight="1" x14ac:dyDescent="0.75">
      <c r="B3635" s="205" t="str">
        <f>'5 Driver Data'!B3635</f>
        <v>3627</v>
      </c>
      <c r="C3635" s="193">
        <f>'5 Driver Data'!C3635</f>
        <v>0</v>
      </c>
      <c r="D3635" s="192">
        <f>'5 Driver Data'!D3635</f>
        <v>0</v>
      </c>
      <c r="E3635" s="191">
        <f>'5 Driver Data'!E3635</f>
        <v>0</v>
      </c>
      <c r="F3635" s="191">
        <f>'5 Driver Data'!F3635</f>
        <v>0</v>
      </c>
      <c r="G3635" s="191">
        <f>'5 Driver Data'!G3635</f>
        <v>0</v>
      </c>
      <c r="H3635" s="191">
        <f>'5 Driver Data'!H3635</f>
        <v>0</v>
      </c>
      <c r="I3635" s="191">
        <f>'5 Driver Data'!I3635</f>
        <v>0</v>
      </c>
      <c r="J3635" s="191">
        <f>'5 Driver Data'!J3635</f>
        <v>0</v>
      </c>
      <c r="K3635" s="206">
        <f>'5 Driver Data'!K3635</f>
        <v>0</v>
      </c>
      <c r="L3635" s="1"/>
      <c r="M3635" s="216" t="str">
        <f>IF(D3635=0,"Blank",'3 Model Input'!E$44*'3 Model Input'!E$45)</f>
        <v>Blank</v>
      </c>
      <c r="N3635" s="197" t="str">
        <f t="shared" si="590"/>
        <v>Blank</v>
      </c>
      <c r="O3635" s="197" t="str">
        <f>IF(D3635=0,"Blank",'3 Model Input'!E$49*(1-'3 Model Input'!E$51))</f>
        <v>Blank</v>
      </c>
      <c r="P3635" s="197" t="str">
        <f t="shared" si="591"/>
        <v>Blank</v>
      </c>
      <c r="Q3635" s="197" t="str">
        <f>IF(D3635=0,"Blank",IF(D3635="BEV",E3635*(1-'3 Model Input'!E$54), E3635))</f>
        <v>Blank</v>
      </c>
      <c r="R3635" s="198" t="str">
        <f>IF(D3635=0,"Blank",IF(D3635="PHEV",F3635/G3635,F3635*(1-'3 Model Input'!E$54)/G3635))</f>
        <v>Blank</v>
      </c>
      <c r="S3635" s="198" t="str">
        <f>IF(D3635=0,"Blank",IF(D3635="PHEV",MIN(M3635,E3635),MIN(M3635,(E3635*(1-'3 Model Input'!E$54)))))</f>
        <v>Blank</v>
      </c>
      <c r="T3635" s="217" t="str">
        <f t="shared" si="592"/>
        <v>Blank</v>
      </c>
      <c r="U3635" s="89"/>
      <c r="V3635" s="216" t="str">
        <f>IF(D3635=0,"Blank",P3635*'3 Model Input'!E$50)</f>
        <v>Blank</v>
      </c>
      <c r="W3635" s="197" t="str">
        <f t="shared" si="593"/>
        <v>Blank</v>
      </c>
      <c r="X3635" s="197" t="str">
        <f t="shared" si="594"/>
        <v>Blank</v>
      </c>
      <c r="Y3635" s="197" t="str">
        <f t="shared" si="595"/>
        <v>Blank</v>
      </c>
      <c r="Z3635" s="197" t="str">
        <f t="shared" si="596"/>
        <v>Blank</v>
      </c>
      <c r="AA3635" s="223" t="str" cm="1">
        <f t="array" ref="AA3635">_xlfn.IFS(ISTEXT('3 Model Input'!F$70),"Missing",ISTEXT('3 Model Input'!I$70),"Missing",ISNUMBER('3 Model Input'!K$70),'3 Model Input'!K$70*P3635)</f>
        <v>Missing</v>
      </c>
      <c r="AB3635" s="89"/>
      <c r="AC3635" s="227" t="str" cm="1">
        <f t="array" ref="AC3635">IF(D3635=0,"Blank",_xlfn.IFS('3 Model Input'!E$61=1,(V3635*G3635)/T3635,'3 Model Input'!E$61=2,(W3635*G3635)/T3635,'3 Model Input'!E$61=3,(X3635*G3635)/T3635,'3 Model Input'!E$61=4,(Y3635*G3635)/T3635,'3 Model Input'!E$61=5,(Z3635*G3635)/T3635, ISTEXT('3 Model Input'!E$61),"Missing",'3 Model Input'!E$61=6,(AA3635*G3635)/T3635))</f>
        <v>Blank</v>
      </c>
      <c r="AD3635" s="202" t="str">
        <f t="shared" si="597"/>
        <v>Blank</v>
      </c>
      <c r="AE3635" s="202" t="str">
        <f t="shared" si="598"/>
        <v>Blank</v>
      </c>
      <c r="AF3635" s="217" t="str">
        <f t="shared" si="599"/>
        <v>Blank</v>
      </c>
      <c r="AG3635" s="9" t="str" cm="1">
        <f t="array" ref="AG3635">_xlfn.IFS(ISNUMBER(AC3635), "", ISNUMBER(SEARCH("Blank", AC3635)), "", ISERROR(AC3635), "Bad input on tab 3")</f>
        <v/>
      </c>
    </row>
    <row r="3636" spans="2:33" ht="15" customHeight="1" x14ac:dyDescent="0.75">
      <c r="B3636" s="205" t="str">
        <f>'5 Driver Data'!B3636</f>
        <v>3628</v>
      </c>
      <c r="C3636" s="193">
        <f>'5 Driver Data'!C3636</f>
        <v>0</v>
      </c>
      <c r="D3636" s="192">
        <f>'5 Driver Data'!D3636</f>
        <v>0</v>
      </c>
      <c r="E3636" s="191">
        <f>'5 Driver Data'!E3636</f>
        <v>0</v>
      </c>
      <c r="F3636" s="191">
        <f>'5 Driver Data'!F3636</f>
        <v>0</v>
      </c>
      <c r="G3636" s="191">
        <f>'5 Driver Data'!G3636</f>
        <v>0</v>
      </c>
      <c r="H3636" s="191">
        <f>'5 Driver Data'!H3636</f>
        <v>0</v>
      </c>
      <c r="I3636" s="191">
        <f>'5 Driver Data'!I3636</f>
        <v>0</v>
      </c>
      <c r="J3636" s="191">
        <f>'5 Driver Data'!J3636</f>
        <v>0</v>
      </c>
      <c r="K3636" s="206">
        <f>'5 Driver Data'!K3636</f>
        <v>0</v>
      </c>
      <c r="L3636" s="1"/>
      <c r="M3636" s="216" t="str">
        <f>IF(D3636=0,"Blank",'3 Model Input'!E$44*'3 Model Input'!E$45)</f>
        <v>Blank</v>
      </c>
      <c r="N3636" s="197" t="str">
        <f t="shared" si="590"/>
        <v>Blank</v>
      </c>
      <c r="O3636" s="197" t="str">
        <f>IF(D3636=0,"Blank",'3 Model Input'!E$49*(1-'3 Model Input'!E$51))</f>
        <v>Blank</v>
      </c>
      <c r="P3636" s="197" t="str">
        <f t="shared" si="591"/>
        <v>Blank</v>
      </c>
      <c r="Q3636" s="197" t="str">
        <f>IF(D3636=0,"Blank",IF(D3636="BEV",E3636*(1-'3 Model Input'!E$54), E3636))</f>
        <v>Blank</v>
      </c>
      <c r="R3636" s="198" t="str">
        <f>IF(D3636=0,"Blank",IF(D3636="PHEV",F3636/G3636,F3636*(1-'3 Model Input'!E$54)/G3636))</f>
        <v>Blank</v>
      </c>
      <c r="S3636" s="198" t="str">
        <f>IF(D3636=0,"Blank",IF(D3636="PHEV",MIN(M3636,E3636),MIN(M3636,(E3636*(1-'3 Model Input'!E$54)))))</f>
        <v>Blank</v>
      </c>
      <c r="T3636" s="217" t="str">
        <f t="shared" si="592"/>
        <v>Blank</v>
      </c>
      <c r="U3636" s="89"/>
      <c r="V3636" s="216" t="str">
        <f>IF(D3636=0,"Blank",P3636*'3 Model Input'!E$50)</f>
        <v>Blank</v>
      </c>
      <c r="W3636" s="197" t="str">
        <f t="shared" si="593"/>
        <v>Blank</v>
      </c>
      <c r="X3636" s="197" t="str">
        <f t="shared" si="594"/>
        <v>Blank</v>
      </c>
      <c r="Y3636" s="197" t="str">
        <f t="shared" si="595"/>
        <v>Blank</v>
      </c>
      <c r="Z3636" s="197" t="str">
        <f t="shared" si="596"/>
        <v>Blank</v>
      </c>
      <c r="AA3636" s="223" t="str" cm="1">
        <f t="array" ref="AA3636">_xlfn.IFS(ISTEXT('3 Model Input'!F$70),"Missing",ISTEXT('3 Model Input'!I$70),"Missing",ISNUMBER('3 Model Input'!K$70),'3 Model Input'!K$70*P3636)</f>
        <v>Missing</v>
      </c>
      <c r="AB3636" s="89"/>
      <c r="AC3636" s="227" t="str" cm="1">
        <f t="array" ref="AC3636">IF(D3636=0,"Blank",_xlfn.IFS('3 Model Input'!E$61=1,(V3636*G3636)/T3636,'3 Model Input'!E$61=2,(W3636*G3636)/T3636,'3 Model Input'!E$61=3,(X3636*G3636)/T3636,'3 Model Input'!E$61=4,(Y3636*G3636)/T3636,'3 Model Input'!E$61=5,(Z3636*G3636)/T3636, ISTEXT('3 Model Input'!E$61),"Missing",'3 Model Input'!E$61=6,(AA3636*G3636)/T3636))</f>
        <v>Blank</v>
      </c>
      <c r="AD3636" s="202" t="str">
        <f t="shared" si="597"/>
        <v>Blank</v>
      </c>
      <c r="AE3636" s="202" t="str">
        <f t="shared" si="598"/>
        <v>Blank</v>
      </c>
      <c r="AF3636" s="217" t="str">
        <f t="shared" si="599"/>
        <v>Blank</v>
      </c>
      <c r="AG3636" s="9" t="str" cm="1">
        <f t="array" ref="AG3636">_xlfn.IFS(ISNUMBER(AC3636), "", ISNUMBER(SEARCH("Blank", AC3636)), "", ISERROR(AC3636), "Bad input on tab 3")</f>
        <v/>
      </c>
    </row>
    <row r="3637" spans="2:33" ht="15" customHeight="1" x14ac:dyDescent="0.75">
      <c r="B3637" s="205" t="str">
        <f>'5 Driver Data'!B3637</f>
        <v>3629</v>
      </c>
      <c r="C3637" s="193">
        <f>'5 Driver Data'!C3637</f>
        <v>0</v>
      </c>
      <c r="D3637" s="192">
        <f>'5 Driver Data'!D3637</f>
        <v>0</v>
      </c>
      <c r="E3637" s="191">
        <f>'5 Driver Data'!E3637</f>
        <v>0</v>
      </c>
      <c r="F3637" s="191">
        <f>'5 Driver Data'!F3637</f>
        <v>0</v>
      </c>
      <c r="G3637" s="191">
        <f>'5 Driver Data'!G3637</f>
        <v>0</v>
      </c>
      <c r="H3637" s="191">
        <f>'5 Driver Data'!H3637</f>
        <v>0</v>
      </c>
      <c r="I3637" s="191">
        <f>'5 Driver Data'!I3637</f>
        <v>0</v>
      </c>
      <c r="J3637" s="191">
        <f>'5 Driver Data'!J3637</f>
        <v>0</v>
      </c>
      <c r="K3637" s="206">
        <f>'5 Driver Data'!K3637</f>
        <v>0</v>
      </c>
      <c r="L3637" s="1"/>
      <c r="M3637" s="216" t="str">
        <f>IF(D3637=0,"Blank",'3 Model Input'!E$44*'3 Model Input'!E$45)</f>
        <v>Blank</v>
      </c>
      <c r="N3637" s="197" t="str">
        <f t="shared" si="590"/>
        <v>Blank</v>
      </c>
      <c r="O3637" s="197" t="str">
        <f>IF(D3637=0,"Blank",'3 Model Input'!E$49*(1-'3 Model Input'!E$51))</f>
        <v>Blank</v>
      </c>
      <c r="P3637" s="197" t="str">
        <f t="shared" si="591"/>
        <v>Blank</v>
      </c>
      <c r="Q3637" s="197" t="str">
        <f>IF(D3637=0,"Blank",IF(D3637="BEV",E3637*(1-'3 Model Input'!E$54), E3637))</f>
        <v>Blank</v>
      </c>
      <c r="R3637" s="198" t="str">
        <f>IF(D3637=0,"Blank",IF(D3637="PHEV",F3637/G3637,F3637*(1-'3 Model Input'!E$54)/G3637))</f>
        <v>Blank</v>
      </c>
      <c r="S3637" s="198" t="str">
        <f>IF(D3637=0,"Blank",IF(D3637="PHEV",MIN(M3637,E3637),MIN(M3637,(E3637*(1-'3 Model Input'!E$54)))))</f>
        <v>Blank</v>
      </c>
      <c r="T3637" s="217" t="str">
        <f t="shared" si="592"/>
        <v>Blank</v>
      </c>
      <c r="U3637" s="89"/>
      <c r="V3637" s="216" t="str">
        <f>IF(D3637=0,"Blank",P3637*'3 Model Input'!E$50)</f>
        <v>Blank</v>
      </c>
      <c r="W3637" s="197" t="str">
        <f t="shared" si="593"/>
        <v>Blank</v>
      </c>
      <c r="X3637" s="197" t="str">
        <f t="shared" si="594"/>
        <v>Blank</v>
      </c>
      <c r="Y3637" s="197" t="str">
        <f t="shared" si="595"/>
        <v>Blank</v>
      </c>
      <c r="Z3637" s="197" t="str">
        <f t="shared" si="596"/>
        <v>Blank</v>
      </c>
      <c r="AA3637" s="223" t="str" cm="1">
        <f t="array" ref="AA3637">_xlfn.IFS(ISTEXT('3 Model Input'!F$70),"Missing",ISTEXT('3 Model Input'!I$70),"Missing",ISNUMBER('3 Model Input'!K$70),'3 Model Input'!K$70*P3637)</f>
        <v>Missing</v>
      </c>
      <c r="AB3637" s="89"/>
      <c r="AC3637" s="227" t="str" cm="1">
        <f t="array" ref="AC3637">IF(D3637=0,"Blank",_xlfn.IFS('3 Model Input'!E$61=1,(V3637*G3637)/T3637,'3 Model Input'!E$61=2,(W3637*G3637)/T3637,'3 Model Input'!E$61=3,(X3637*G3637)/T3637,'3 Model Input'!E$61=4,(Y3637*G3637)/T3637,'3 Model Input'!E$61=5,(Z3637*G3637)/T3637, ISTEXT('3 Model Input'!E$61),"Missing",'3 Model Input'!E$61=6,(AA3637*G3637)/T3637))</f>
        <v>Blank</v>
      </c>
      <c r="AD3637" s="202" t="str">
        <f t="shared" si="597"/>
        <v>Blank</v>
      </c>
      <c r="AE3637" s="202" t="str">
        <f t="shared" si="598"/>
        <v>Blank</v>
      </c>
      <c r="AF3637" s="217" t="str">
        <f t="shared" si="599"/>
        <v>Blank</v>
      </c>
      <c r="AG3637" s="9" t="str" cm="1">
        <f t="array" ref="AG3637">_xlfn.IFS(ISNUMBER(AC3637), "", ISNUMBER(SEARCH("Blank", AC3637)), "", ISERROR(AC3637), "Bad input on tab 3")</f>
        <v/>
      </c>
    </row>
    <row r="3638" spans="2:33" ht="15" customHeight="1" x14ac:dyDescent="0.75">
      <c r="B3638" s="205" t="str">
        <f>'5 Driver Data'!B3638</f>
        <v>3630</v>
      </c>
      <c r="C3638" s="193">
        <f>'5 Driver Data'!C3638</f>
        <v>0</v>
      </c>
      <c r="D3638" s="192">
        <f>'5 Driver Data'!D3638</f>
        <v>0</v>
      </c>
      <c r="E3638" s="191">
        <f>'5 Driver Data'!E3638</f>
        <v>0</v>
      </c>
      <c r="F3638" s="191">
        <f>'5 Driver Data'!F3638</f>
        <v>0</v>
      </c>
      <c r="G3638" s="191">
        <f>'5 Driver Data'!G3638</f>
        <v>0</v>
      </c>
      <c r="H3638" s="191">
        <f>'5 Driver Data'!H3638</f>
        <v>0</v>
      </c>
      <c r="I3638" s="191">
        <f>'5 Driver Data'!I3638</f>
        <v>0</v>
      </c>
      <c r="J3638" s="191">
        <f>'5 Driver Data'!J3638</f>
        <v>0</v>
      </c>
      <c r="K3638" s="206">
        <f>'5 Driver Data'!K3638</f>
        <v>0</v>
      </c>
      <c r="L3638" s="1"/>
      <c r="M3638" s="216" t="str">
        <f>IF(D3638=0,"Blank",'3 Model Input'!E$44*'3 Model Input'!E$45)</f>
        <v>Blank</v>
      </c>
      <c r="N3638" s="197" t="str">
        <f t="shared" si="590"/>
        <v>Blank</v>
      </c>
      <c r="O3638" s="197" t="str">
        <f>IF(D3638=0,"Blank",'3 Model Input'!E$49*(1-'3 Model Input'!E$51))</f>
        <v>Blank</v>
      </c>
      <c r="P3638" s="197" t="str">
        <f t="shared" si="591"/>
        <v>Blank</v>
      </c>
      <c r="Q3638" s="197" t="str">
        <f>IF(D3638=0,"Blank",IF(D3638="BEV",E3638*(1-'3 Model Input'!E$54), E3638))</f>
        <v>Blank</v>
      </c>
      <c r="R3638" s="198" t="str">
        <f>IF(D3638=0,"Blank",IF(D3638="PHEV",F3638/G3638,F3638*(1-'3 Model Input'!E$54)/G3638))</f>
        <v>Blank</v>
      </c>
      <c r="S3638" s="198" t="str">
        <f>IF(D3638=0,"Blank",IF(D3638="PHEV",MIN(M3638,E3638),MIN(M3638,(E3638*(1-'3 Model Input'!E$54)))))</f>
        <v>Blank</v>
      </c>
      <c r="T3638" s="217" t="str">
        <f t="shared" si="592"/>
        <v>Blank</v>
      </c>
      <c r="U3638" s="89"/>
      <c r="V3638" s="216" t="str">
        <f>IF(D3638=0,"Blank",P3638*'3 Model Input'!E$50)</f>
        <v>Blank</v>
      </c>
      <c r="W3638" s="197" t="str">
        <f t="shared" si="593"/>
        <v>Blank</v>
      </c>
      <c r="X3638" s="197" t="str">
        <f t="shared" si="594"/>
        <v>Blank</v>
      </c>
      <c r="Y3638" s="197" t="str">
        <f t="shared" si="595"/>
        <v>Blank</v>
      </c>
      <c r="Z3638" s="197" t="str">
        <f t="shared" si="596"/>
        <v>Blank</v>
      </c>
      <c r="AA3638" s="223" t="str" cm="1">
        <f t="array" ref="AA3638">_xlfn.IFS(ISTEXT('3 Model Input'!F$70),"Missing",ISTEXT('3 Model Input'!I$70),"Missing",ISNUMBER('3 Model Input'!K$70),'3 Model Input'!K$70*P3638)</f>
        <v>Missing</v>
      </c>
      <c r="AB3638" s="89"/>
      <c r="AC3638" s="227" t="str" cm="1">
        <f t="array" ref="AC3638">IF(D3638=0,"Blank",_xlfn.IFS('3 Model Input'!E$61=1,(V3638*G3638)/T3638,'3 Model Input'!E$61=2,(W3638*G3638)/T3638,'3 Model Input'!E$61=3,(X3638*G3638)/T3638,'3 Model Input'!E$61=4,(Y3638*G3638)/T3638,'3 Model Input'!E$61=5,(Z3638*G3638)/T3638, ISTEXT('3 Model Input'!E$61),"Missing",'3 Model Input'!E$61=6,(AA3638*G3638)/T3638))</f>
        <v>Blank</v>
      </c>
      <c r="AD3638" s="202" t="str">
        <f t="shared" si="597"/>
        <v>Blank</v>
      </c>
      <c r="AE3638" s="202" t="str">
        <f t="shared" si="598"/>
        <v>Blank</v>
      </c>
      <c r="AF3638" s="217" t="str">
        <f t="shared" si="599"/>
        <v>Blank</v>
      </c>
      <c r="AG3638" s="9" t="str" cm="1">
        <f t="array" ref="AG3638">_xlfn.IFS(ISNUMBER(AC3638), "", ISNUMBER(SEARCH("Blank", AC3638)), "", ISERROR(AC3638), "Bad input on tab 3")</f>
        <v/>
      </c>
    </row>
    <row r="3639" spans="2:33" ht="15" customHeight="1" x14ac:dyDescent="0.75">
      <c r="B3639" s="205" t="str">
        <f>'5 Driver Data'!B3639</f>
        <v>3631</v>
      </c>
      <c r="C3639" s="193">
        <f>'5 Driver Data'!C3639</f>
        <v>0</v>
      </c>
      <c r="D3639" s="192">
        <f>'5 Driver Data'!D3639</f>
        <v>0</v>
      </c>
      <c r="E3639" s="191">
        <f>'5 Driver Data'!E3639</f>
        <v>0</v>
      </c>
      <c r="F3639" s="191">
        <f>'5 Driver Data'!F3639</f>
        <v>0</v>
      </c>
      <c r="G3639" s="191">
        <f>'5 Driver Data'!G3639</f>
        <v>0</v>
      </c>
      <c r="H3639" s="191">
        <f>'5 Driver Data'!H3639</f>
        <v>0</v>
      </c>
      <c r="I3639" s="191">
        <f>'5 Driver Data'!I3639</f>
        <v>0</v>
      </c>
      <c r="J3639" s="191">
        <f>'5 Driver Data'!J3639</f>
        <v>0</v>
      </c>
      <c r="K3639" s="206">
        <f>'5 Driver Data'!K3639</f>
        <v>0</v>
      </c>
      <c r="L3639" s="1"/>
      <c r="M3639" s="216" t="str">
        <f>IF(D3639=0,"Blank",'3 Model Input'!E$44*'3 Model Input'!E$45)</f>
        <v>Blank</v>
      </c>
      <c r="N3639" s="197" t="str">
        <f t="shared" si="590"/>
        <v>Blank</v>
      </c>
      <c r="O3639" s="197" t="str">
        <f>IF(D3639=0,"Blank",'3 Model Input'!E$49*(1-'3 Model Input'!E$51))</f>
        <v>Blank</v>
      </c>
      <c r="P3639" s="197" t="str">
        <f t="shared" si="591"/>
        <v>Blank</v>
      </c>
      <c r="Q3639" s="197" t="str">
        <f>IF(D3639=0,"Blank",IF(D3639="BEV",E3639*(1-'3 Model Input'!E$54), E3639))</f>
        <v>Blank</v>
      </c>
      <c r="R3639" s="198" t="str">
        <f>IF(D3639=0,"Blank",IF(D3639="PHEV",F3639/G3639,F3639*(1-'3 Model Input'!E$54)/G3639))</f>
        <v>Blank</v>
      </c>
      <c r="S3639" s="198" t="str">
        <f>IF(D3639=0,"Blank",IF(D3639="PHEV",MIN(M3639,E3639),MIN(M3639,(E3639*(1-'3 Model Input'!E$54)))))</f>
        <v>Blank</v>
      </c>
      <c r="T3639" s="217" t="str">
        <f t="shared" si="592"/>
        <v>Blank</v>
      </c>
      <c r="U3639" s="89"/>
      <c r="V3639" s="216" t="str">
        <f>IF(D3639=0,"Blank",P3639*'3 Model Input'!E$50)</f>
        <v>Blank</v>
      </c>
      <c r="W3639" s="197" t="str">
        <f t="shared" si="593"/>
        <v>Blank</v>
      </c>
      <c r="X3639" s="197" t="str">
        <f t="shared" si="594"/>
        <v>Blank</v>
      </c>
      <c r="Y3639" s="197" t="str">
        <f t="shared" si="595"/>
        <v>Blank</v>
      </c>
      <c r="Z3639" s="197" t="str">
        <f t="shared" si="596"/>
        <v>Blank</v>
      </c>
      <c r="AA3639" s="223" t="str" cm="1">
        <f t="array" ref="AA3639">_xlfn.IFS(ISTEXT('3 Model Input'!F$70),"Missing",ISTEXT('3 Model Input'!I$70),"Missing",ISNUMBER('3 Model Input'!K$70),'3 Model Input'!K$70*P3639)</f>
        <v>Missing</v>
      </c>
      <c r="AB3639" s="89"/>
      <c r="AC3639" s="227" t="str" cm="1">
        <f t="array" ref="AC3639">IF(D3639=0,"Blank",_xlfn.IFS('3 Model Input'!E$61=1,(V3639*G3639)/T3639,'3 Model Input'!E$61=2,(W3639*G3639)/T3639,'3 Model Input'!E$61=3,(X3639*G3639)/T3639,'3 Model Input'!E$61=4,(Y3639*G3639)/T3639,'3 Model Input'!E$61=5,(Z3639*G3639)/T3639, ISTEXT('3 Model Input'!E$61),"Missing",'3 Model Input'!E$61=6,(AA3639*G3639)/T3639))</f>
        <v>Blank</v>
      </c>
      <c r="AD3639" s="202" t="str">
        <f t="shared" si="597"/>
        <v>Blank</v>
      </c>
      <c r="AE3639" s="202" t="str">
        <f t="shared" si="598"/>
        <v>Blank</v>
      </c>
      <c r="AF3639" s="217" t="str">
        <f t="shared" si="599"/>
        <v>Blank</v>
      </c>
      <c r="AG3639" s="9" t="str" cm="1">
        <f t="array" ref="AG3639">_xlfn.IFS(ISNUMBER(AC3639), "", ISNUMBER(SEARCH("Blank", AC3639)), "", ISERROR(AC3639), "Bad input on tab 3")</f>
        <v/>
      </c>
    </row>
    <row r="3640" spans="2:33" ht="15" customHeight="1" x14ac:dyDescent="0.75">
      <c r="B3640" s="205" t="str">
        <f>'5 Driver Data'!B3640</f>
        <v>3632</v>
      </c>
      <c r="C3640" s="193">
        <f>'5 Driver Data'!C3640</f>
        <v>0</v>
      </c>
      <c r="D3640" s="192">
        <f>'5 Driver Data'!D3640</f>
        <v>0</v>
      </c>
      <c r="E3640" s="191">
        <f>'5 Driver Data'!E3640</f>
        <v>0</v>
      </c>
      <c r="F3640" s="191">
        <f>'5 Driver Data'!F3640</f>
        <v>0</v>
      </c>
      <c r="G3640" s="191">
        <f>'5 Driver Data'!G3640</f>
        <v>0</v>
      </c>
      <c r="H3640" s="191">
        <f>'5 Driver Data'!H3640</f>
        <v>0</v>
      </c>
      <c r="I3640" s="191">
        <f>'5 Driver Data'!I3640</f>
        <v>0</v>
      </c>
      <c r="J3640" s="191">
        <f>'5 Driver Data'!J3640</f>
        <v>0</v>
      </c>
      <c r="K3640" s="206">
        <f>'5 Driver Data'!K3640</f>
        <v>0</v>
      </c>
      <c r="L3640" s="1"/>
      <c r="M3640" s="216" t="str">
        <f>IF(D3640=0,"Blank",'3 Model Input'!E$44*'3 Model Input'!E$45)</f>
        <v>Blank</v>
      </c>
      <c r="N3640" s="197" t="str">
        <f t="shared" si="590"/>
        <v>Blank</v>
      </c>
      <c r="O3640" s="197" t="str">
        <f>IF(D3640=0,"Blank",'3 Model Input'!E$49*(1-'3 Model Input'!E$51))</f>
        <v>Blank</v>
      </c>
      <c r="P3640" s="197" t="str">
        <f t="shared" si="591"/>
        <v>Blank</v>
      </c>
      <c r="Q3640" s="197" t="str">
        <f>IF(D3640=0,"Blank",IF(D3640="BEV",E3640*(1-'3 Model Input'!E$54), E3640))</f>
        <v>Blank</v>
      </c>
      <c r="R3640" s="198" t="str">
        <f>IF(D3640=0,"Blank",IF(D3640="PHEV",F3640/G3640,F3640*(1-'3 Model Input'!E$54)/G3640))</f>
        <v>Blank</v>
      </c>
      <c r="S3640" s="198" t="str">
        <f>IF(D3640=0,"Blank",IF(D3640="PHEV",MIN(M3640,E3640),MIN(M3640,(E3640*(1-'3 Model Input'!E$54)))))</f>
        <v>Blank</v>
      </c>
      <c r="T3640" s="217" t="str">
        <f t="shared" si="592"/>
        <v>Blank</v>
      </c>
      <c r="U3640" s="89"/>
      <c r="V3640" s="216" t="str">
        <f>IF(D3640=0,"Blank",P3640*'3 Model Input'!E$50)</f>
        <v>Blank</v>
      </c>
      <c r="W3640" s="197" t="str">
        <f t="shared" si="593"/>
        <v>Blank</v>
      </c>
      <c r="X3640" s="197" t="str">
        <f t="shared" si="594"/>
        <v>Blank</v>
      </c>
      <c r="Y3640" s="197" t="str">
        <f t="shared" si="595"/>
        <v>Blank</v>
      </c>
      <c r="Z3640" s="197" t="str">
        <f t="shared" si="596"/>
        <v>Blank</v>
      </c>
      <c r="AA3640" s="223" t="str" cm="1">
        <f t="array" ref="AA3640">_xlfn.IFS(ISTEXT('3 Model Input'!F$70),"Missing",ISTEXT('3 Model Input'!I$70),"Missing",ISNUMBER('3 Model Input'!K$70),'3 Model Input'!K$70*P3640)</f>
        <v>Missing</v>
      </c>
      <c r="AB3640" s="89"/>
      <c r="AC3640" s="227" t="str" cm="1">
        <f t="array" ref="AC3640">IF(D3640=0,"Blank",_xlfn.IFS('3 Model Input'!E$61=1,(V3640*G3640)/T3640,'3 Model Input'!E$61=2,(W3640*G3640)/T3640,'3 Model Input'!E$61=3,(X3640*G3640)/T3640,'3 Model Input'!E$61=4,(Y3640*G3640)/T3640,'3 Model Input'!E$61=5,(Z3640*G3640)/T3640, ISTEXT('3 Model Input'!E$61),"Missing",'3 Model Input'!E$61=6,(AA3640*G3640)/T3640))</f>
        <v>Blank</v>
      </c>
      <c r="AD3640" s="202" t="str">
        <f t="shared" si="597"/>
        <v>Blank</v>
      </c>
      <c r="AE3640" s="202" t="str">
        <f t="shared" si="598"/>
        <v>Blank</v>
      </c>
      <c r="AF3640" s="217" t="str">
        <f t="shared" si="599"/>
        <v>Blank</v>
      </c>
      <c r="AG3640" s="9" t="str" cm="1">
        <f t="array" ref="AG3640">_xlfn.IFS(ISNUMBER(AC3640), "", ISNUMBER(SEARCH("Blank", AC3640)), "", ISERROR(AC3640), "Bad input on tab 3")</f>
        <v/>
      </c>
    </row>
    <row r="3641" spans="2:33" ht="15" customHeight="1" x14ac:dyDescent="0.75">
      <c r="B3641" s="205" t="str">
        <f>'5 Driver Data'!B3641</f>
        <v>3633</v>
      </c>
      <c r="C3641" s="193">
        <f>'5 Driver Data'!C3641</f>
        <v>0</v>
      </c>
      <c r="D3641" s="192">
        <f>'5 Driver Data'!D3641</f>
        <v>0</v>
      </c>
      <c r="E3641" s="191">
        <f>'5 Driver Data'!E3641</f>
        <v>0</v>
      </c>
      <c r="F3641" s="191">
        <f>'5 Driver Data'!F3641</f>
        <v>0</v>
      </c>
      <c r="G3641" s="191">
        <f>'5 Driver Data'!G3641</f>
        <v>0</v>
      </c>
      <c r="H3641" s="191">
        <f>'5 Driver Data'!H3641</f>
        <v>0</v>
      </c>
      <c r="I3641" s="191">
        <f>'5 Driver Data'!I3641</f>
        <v>0</v>
      </c>
      <c r="J3641" s="191">
        <f>'5 Driver Data'!J3641</f>
        <v>0</v>
      </c>
      <c r="K3641" s="206">
        <f>'5 Driver Data'!K3641</f>
        <v>0</v>
      </c>
      <c r="L3641" s="1"/>
      <c r="M3641" s="216" t="str">
        <f>IF(D3641=0,"Blank",'3 Model Input'!E$44*'3 Model Input'!E$45)</f>
        <v>Blank</v>
      </c>
      <c r="N3641" s="197" t="str">
        <f t="shared" si="590"/>
        <v>Blank</v>
      </c>
      <c r="O3641" s="197" t="str">
        <f>IF(D3641=0,"Blank",'3 Model Input'!E$49*(1-'3 Model Input'!E$51))</f>
        <v>Blank</v>
      </c>
      <c r="P3641" s="197" t="str">
        <f t="shared" si="591"/>
        <v>Blank</v>
      </c>
      <c r="Q3641" s="197" t="str">
        <f>IF(D3641=0,"Blank",IF(D3641="BEV",E3641*(1-'3 Model Input'!E$54), E3641))</f>
        <v>Blank</v>
      </c>
      <c r="R3641" s="198" t="str">
        <f>IF(D3641=0,"Blank",IF(D3641="PHEV",F3641/G3641,F3641*(1-'3 Model Input'!E$54)/G3641))</f>
        <v>Blank</v>
      </c>
      <c r="S3641" s="198" t="str">
        <f>IF(D3641=0,"Blank",IF(D3641="PHEV",MIN(M3641,E3641),MIN(M3641,(E3641*(1-'3 Model Input'!E$54)))))</f>
        <v>Blank</v>
      </c>
      <c r="T3641" s="217" t="str">
        <f t="shared" si="592"/>
        <v>Blank</v>
      </c>
      <c r="U3641" s="89"/>
      <c r="V3641" s="216" t="str">
        <f>IF(D3641=0,"Blank",P3641*'3 Model Input'!E$50)</f>
        <v>Blank</v>
      </c>
      <c r="W3641" s="197" t="str">
        <f t="shared" si="593"/>
        <v>Blank</v>
      </c>
      <c r="X3641" s="197" t="str">
        <f t="shared" si="594"/>
        <v>Blank</v>
      </c>
      <c r="Y3641" s="197" t="str">
        <f t="shared" si="595"/>
        <v>Blank</v>
      </c>
      <c r="Z3641" s="197" t="str">
        <f t="shared" si="596"/>
        <v>Blank</v>
      </c>
      <c r="AA3641" s="223" t="str" cm="1">
        <f t="array" ref="AA3641">_xlfn.IFS(ISTEXT('3 Model Input'!F$70),"Missing",ISTEXT('3 Model Input'!I$70),"Missing",ISNUMBER('3 Model Input'!K$70),'3 Model Input'!K$70*P3641)</f>
        <v>Missing</v>
      </c>
      <c r="AB3641" s="89"/>
      <c r="AC3641" s="227" t="str" cm="1">
        <f t="array" ref="AC3641">IF(D3641=0,"Blank",_xlfn.IFS('3 Model Input'!E$61=1,(V3641*G3641)/T3641,'3 Model Input'!E$61=2,(W3641*G3641)/T3641,'3 Model Input'!E$61=3,(X3641*G3641)/T3641,'3 Model Input'!E$61=4,(Y3641*G3641)/T3641,'3 Model Input'!E$61=5,(Z3641*G3641)/T3641, ISTEXT('3 Model Input'!E$61),"Missing",'3 Model Input'!E$61=6,(AA3641*G3641)/T3641))</f>
        <v>Blank</v>
      </c>
      <c r="AD3641" s="202" t="str">
        <f t="shared" si="597"/>
        <v>Blank</v>
      </c>
      <c r="AE3641" s="202" t="str">
        <f t="shared" si="598"/>
        <v>Blank</v>
      </c>
      <c r="AF3641" s="217" t="str">
        <f t="shared" si="599"/>
        <v>Blank</v>
      </c>
      <c r="AG3641" s="9" t="str" cm="1">
        <f t="array" ref="AG3641">_xlfn.IFS(ISNUMBER(AC3641), "", ISNUMBER(SEARCH("Blank", AC3641)), "", ISERROR(AC3641), "Bad input on tab 3")</f>
        <v/>
      </c>
    </row>
    <row r="3642" spans="2:33" ht="15" customHeight="1" x14ac:dyDescent="0.75">
      <c r="B3642" s="205" t="str">
        <f>'5 Driver Data'!B3642</f>
        <v>3634</v>
      </c>
      <c r="C3642" s="193">
        <f>'5 Driver Data'!C3642</f>
        <v>0</v>
      </c>
      <c r="D3642" s="192">
        <f>'5 Driver Data'!D3642</f>
        <v>0</v>
      </c>
      <c r="E3642" s="191">
        <f>'5 Driver Data'!E3642</f>
        <v>0</v>
      </c>
      <c r="F3642" s="191">
        <f>'5 Driver Data'!F3642</f>
        <v>0</v>
      </c>
      <c r="G3642" s="191">
        <f>'5 Driver Data'!G3642</f>
        <v>0</v>
      </c>
      <c r="H3642" s="191">
        <f>'5 Driver Data'!H3642</f>
        <v>0</v>
      </c>
      <c r="I3642" s="191">
        <f>'5 Driver Data'!I3642</f>
        <v>0</v>
      </c>
      <c r="J3642" s="191">
        <f>'5 Driver Data'!J3642</f>
        <v>0</v>
      </c>
      <c r="K3642" s="206">
        <f>'5 Driver Data'!K3642</f>
        <v>0</v>
      </c>
      <c r="L3642" s="1"/>
      <c r="M3642" s="216" t="str">
        <f>IF(D3642=0,"Blank",'3 Model Input'!E$44*'3 Model Input'!E$45)</f>
        <v>Blank</v>
      </c>
      <c r="N3642" s="197" t="str">
        <f t="shared" si="590"/>
        <v>Blank</v>
      </c>
      <c r="O3642" s="197" t="str">
        <f>IF(D3642=0,"Blank",'3 Model Input'!E$49*(1-'3 Model Input'!E$51))</f>
        <v>Blank</v>
      </c>
      <c r="P3642" s="197" t="str">
        <f t="shared" si="591"/>
        <v>Blank</v>
      </c>
      <c r="Q3642" s="197" t="str">
        <f>IF(D3642=0,"Blank",IF(D3642="BEV",E3642*(1-'3 Model Input'!E$54), E3642))</f>
        <v>Blank</v>
      </c>
      <c r="R3642" s="198" t="str">
        <f>IF(D3642=0,"Blank",IF(D3642="PHEV",F3642/G3642,F3642*(1-'3 Model Input'!E$54)/G3642))</f>
        <v>Blank</v>
      </c>
      <c r="S3642" s="198" t="str">
        <f>IF(D3642=0,"Blank",IF(D3642="PHEV",MIN(M3642,E3642),MIN(M3642,(E3642*(1-'3 Model Input'!E$54)))))</f>
        <v>Blank</v>
      </c>
      <c r="T3642" s="217" t="str">
        <f t="shared" si="592"/>
        <v>Blank</v>
      </c>
      <c r="U3642" s="89"/>
      <c r="V3642" s="216" t="str">
        <f>IF(D3642=0,"Blank",P3642*'3 Model Input'!E$50)</f>
        <v>Blank</v>
      </c>
      <c r="W3642" s="197" t="str">
        <f t="shared" si="593"/>
        <v>Blank</v>
      </c>
      <c r="X3642" s="197" t="str">
        <f t="shared" si="594"/>
        <v>Blank</v>
      </c>
      <c r="Y3642" s="197" t="str">
        <f t="shared" si="595"/>
        <v>Blank</v>
      </c>
      <c r="Z3642" s="197" t="str">
        <f t="shared" si="596"/>
        <v>Blank</v>
      </c>
      <c r="AA3642" s="223" t="str" cm="1">
        <f t="array" ref="AA3642">_xlfn.IFS(ISTEXT('3 Model Input'!F$70),"Missing",ISTEXT('3 Model Input'!I$70),"Missing",ISNUMBER('3 Model Input'!K$70),'3 Model Input'!K$70*P3642)</f>
        <v>Missing</v>
      </c>
      <c r="AB3642" s="89"/>
      <c r="AC3642" s="227" t="str" cm="1">
        <f t="array" ref="AC3642">IF(D3642=0,"Blank",_xlfn.IFS('3 Model Input'!E$61=1,(V3642*G3642)/T3642,'3 Model Input'!E$61=2,(W3642*G3642)/T3642,'3 Model Input'!E$61=3,(X3642*G3642)/T3642,'3 Model Input'!E$61=4,(Y3642*G3642)/T3642,'3 Model Input'!E$61=5,(Z3642*G3642)/T3642, ISTEXT('3 Model Input'!E$61),"Missing",'3 Model Input'!E$61=6,(AA3642*G3642)/T3642))</f>
        <v>Blank</v>
      </c>
      <c r="AD3642" s="202" t="str">
        <f t="shared" si="597"/>
        <v>Blank</v>
      </c>
      <c r="AE3642" s="202" t="str">
        <f t="shared" si="598"/>
        <v>Blank</v>
      </c>
      <c r="AF3642" s="217" t="str">
        <f t="shared" si="599"/>
        <v>Blank</v>
      </c>
      <c r="AG3642" s="9" t="str" cm="1">
        <f t="array" ref="AG3642">_xlfn.IFS(ISNUMBER(AC3642), "", ISNUMBER(SEARCH("Blank", AC3642)), "", ISERROR(AC3642), "Bad input on tab 3")</f>
        <v/>
      </c>
    </row>
    <row r="3643" spans="2:33" ht="15" customHeight="1" x14ac:dyDescent="0.75">
      <c r="B3643" s="205" t="str">
        <f>'5 Driver Data'!B3643</f>
        <v>3635</v>
      </c>
      <c r="C3643" s="193">
        <f>'5 Driver Data'!C3643</f>
        <v>0</v>
      </c>
      <c r="D3643" s="192">
        <f>'5 Driver Data'!D3643</f>
        <v>0</v>
      </c>
      <c r="E3643" s="191">
        <f>'5 Driver Data'!E3643</f>
        <v>0</v>
      </c>
      <c r="F3643" s="191">
        <f>'5 Driver Data'!F3643</f>
        <v>0</v>
      </c>
      <c r="G3643" s="191">
        <f>'5 Driver Data'!G3643</f>
        <v>0</v>
      </c>
      <c r="H3643" s="191">
        <f>'5 Driver Data'!H3643</f>
        <v>0</v>
      </c>
      <c r="I3643" s="191">
        <f>'5 Driver Data'!I3643</f>
        <v>0</v>
      </c>
      <c r="J3643" s="191">
        <f>'5 Driver Data'!J3643</f>
        <v>0</v>
      </c>
      <c r="K3643" s="206">
        <f>'5 Driver Data'!K3643</f>
        <v>0</v>
      </c>
      <c r="L3643" s="1"/>
      <c r="M3643" s="216" t="str">
        <f>IF(D3643=0,"Blank",'3 Model Input'!E$44*'3 Model Input'!E$45)</f>
        <v>Blank</v>
      </c>
      <c r="N3643" s="197" t="str">
        <f t="shared" si="590"/>
        <v>Blank</v>
      </c>
      <c r="O3643" s="197" t="str">
        <f>IF(D3643=0,"Blank",'3 Model Input'!E$49*(1-'3 Model Input'!E$51))</f>
        <v>Blank</v>
      </c>
      <c r="P3643" s="197" t="str">
        <f t="shared" si="591"/>
        <v>Blank</v>
      </c>
      <c r="Q3643" s="197" t="str">
        <f>IF(D3643=0,"Blank",IF(D3643="BEV",E3643*(1-'3 Model Input'!E$54), E3643))</f>
        <v>Blank</v>
      </c>
      <c r="R3643" s="198" t="str">
        <f>IF(D3643=0,"Blank",IF(D3643="PHEV",F3643/G3643,F3643*(1-'3 Model Input'!E$54)/G3643))</f>
        <v>Blank</v>
      </c>
      <c r="S3643" s="198" t="str">
        <f>IF(D3643=0,"Blank",IF(D3643="PHEV",MIN(M3643,E3643),MIN(M3643,(E3643*(1-'3 Model Input'!E$54)))))</f>
        <v>Blank</v>
      </c>
      <c r="T3643" s="217" t="str">
        <f t="shared" si="592"/>
        <v>Blank</v>
      </c>
      <c r="U3643" s="89"/>
      <c r="V3643" s="216" t="str">
        <f>IF(D3643=0,"Blank",P3643*'3 Model Input'!E$50)</f>
        <v>Blank</v>
      </c>
      <c r="W3643" s="197" t="str">
        <f t="shared" si="593"/>
        <v>Blank</v>
      </c>
      <c r="X3643" s="197" t="str">
        <f t="shared" si="594"/>
        <v>Blank</v>
      </c>
      <c r="Y3643" s="197" t="str">
        <f t="shared" si="595"/>
        <v>Blank</v>
      </c>
      <c r="Z3643" s="197" t="str">
        <f t="shared" si="596"/>
        <v>Blank</v>
      </c>
      <c r="AA3643" s="223" t="str" cm="1">
        <f t="array" ref="AA3643">_xlfn.IFS(ISTEXT('3 Model Input'!F$70),"Missing",ISTEXT('3 Model Input'!I$70),"Missing",ISNUMBER('3 Model Input'!K$70),'3 Model Input'!K$70*P3643)</f>
        <v>Missing</v>
      </c>
      <c r="AB3643" s="89"/>
      <c r="AC3643" s="227" t="str" cm="1">
        <f t="array" ref="AC3643">IF(D3643=0,"Blank",_xlfn.IFS('3 Model Input'!E$61=1,(V3643*G3643)/T3643,'3 Model Input'!E$61=2,(W3643*G3643)/T3643,'3 Model Input'!E$61=3,(X3643*G3643)/T3643,'3 Model Input'!E$61=4,(Y3643*G3643)/T3643,'3 Model Input'!E$61=5,(Z3643*G3643)/T3643, ISTEXT('3 Model Input'!E$61),"Missing",'3 Model Input'!E$61=6,(AA3643*G3643)/T3643))</f>
        <v>Blank</v>
      </c>
      <c r="AD3643" s="202" t="str">
        <f t="shared" si="597"/>
        <v>Blank</v>
      </c>
      <c r="AE3643" s="202" t="str">
        <f t="shared" si="598"/>
        <v>Blank</v>
      </c>
      <c r="AF3643" s="217" t="str">
        <f t="shared" si="599"/>
        <v>Blank</v>
      </c>
      <c r="AG3643" s="9" t="str" cm="1">
        <f t="array" ref="AG3643">_xlfn.IFS(ISNUMBER(AC3643), "", ISNUMBER(SEARCH("Blank", AC3643)), "", ISERROR(AC3643), "Bad input on tab 3")</f>
        <v/>
      </c>
    </row>
    <row r="3644" spans="2:33" ht="15" customHeight="1" x14ac:dyDescent="0.75">
      <c r="B3644" s="205" t="str">
        <f>'5 Driver Data'!B3644</f>
        <v>3636</v>
      </c>
      <c r="C3644" s="193">
        <f>'5 Driver Data'!C3644</f>
        <v>0</v>
      </c>
      <c r="D3644" s="192">
        <f>'5 Driver Data'!D3644</f>
        <v>0</v>
      </c>
      <c r="E3644" s="191">
        <f>'5 Driver Data'!E3644</f>
        <v>0</v>
      </c>
      <c r="F3644" s="191">
        <f>'5 Driver Data'!F3644</f>
        <v>0</v>
      </c>
      <c r="G3644" s="191">
        <f>'5 Driver Data'!G3644</f>
        <v>0</v>
      </c>
      <c r="H3644" s="191">
        <f>'5 Driver Data'!H3644</f>
        <v>0</v>
      </c>
      <c r="I3644" s="191">
        <f>'5 Driver Data'!I3644</f>
        <v>0</v>
      </c>
      <c r="J3644" s="191">
        <f>'5 Driver Data'!J3644</f>
        <v>0</v>
      </c>
      <c r="K3644" s="206">
        <f>'5 Driver Data'!K3644</f>
        <v>0</v>
      </c>
      <c r="L3644" s="1"/>
      <c r="M3644" s="216" t="str">
        <f>IF(D3644=0,"Blank",'3 Model Input'!E$44*'3 Model Input'!E$45)</f>
        <v>Blank</v>
      </c>
      <c r="N3644" s="197" t="str">
        <f t="shared" si="590"/>
        <v>Blank</v>
      </c>
      <c r="O3644" s="197" t="str">
        <f>IF(D3644=0,"Blank",'3 Model Input'!E$49*(1-'3 Model Input'!E$51))</f>
        <v>Blank</v>
      </c>
      <c r="P3644" s="197" t="str">
        <f t="shared" si="591"/>
        <v>Blank</v>
      </c>
      <c r="Q3644" s="197" t="str">
        <f>IF(D3644=0,"Blank",IF(D3644="BEV",E3644*(1-'3 Model Input'!E$54), E3644))</f>
        <v>Blank</v>
      </c>
      <c r="R3644" s="198" t="str">
        <f>IF(D3644=0,"Blank",IF(D3644="PHEV",F3644/G3644,F3644*(1-'3 Model Input'!E$54)/G3644))</f>
        <v>Blank</v>
      </c>
      <c r="S3644" s="198" t="str">
        <f>IF(D3644=0,"Blank",IF(D3644="PHEV",MIN(M3644,E3644),MIN(M3644,(E3644*(1-'3 Model Input'!E$54)))))</f>
        <v>Blank</v>
      </c>
      <c r="T3644" s="217" t="str">
        <f t="shared" si="592"/>
        <v>Blank</v>
      </c>
      <c r="U3644" s="89"/>
      <c r="V3644" s="216" t="str">
        <f>IF(D3644=0,"Blank",P3644*'3 Model Input'!E$50)</f>
        <v>Blank</v>
      </c>
      <c r="W3644" s="197" t="str">
        <f t="shared" si="593"/>
        <v>Blank</v>
      </c>
      <c r="X3644" s="197" t="str">
        <f t="shared" si="594"/>
        <v>Blank</v>
      </c>
      <c r="Y3644" s="197" t="str">
        <f t="shared" si="595"/>
        <v>Blank</v>
      </c>
      <c r="Z3644" s="197" t="str">
        <f t="shared" si="596"/>
        <v>Blank</v>
      </c>
      <c r="AA3644" s="223" t="str" cm="1">
        <f t="array" ref="AA3644">_xlfn.IFS(ISTEXT('3 Model Input'!F$70),"Missing",ISTEXT('3 Model Input'!I$70),"Missing",ISNUMBER('3 Model Input'!K$70),'3 Model Input'!K$70*P3644)</f>
        <v>Missing</v>
      </c>
      <c r="AB3644" s="89"/>
      <c r="AC3644" s="227" t="str" cm="1">
        <f t="array" ref="AC3644">IF(D3644=0,"Blank",_xlfn.IFS('3 Model Input'!E$61=1,(V3644*G3644)/T3644,'3 Model Input'!E$61=2,(W3644*G3644)/T3644,'3 Model Input'!E$61=3,(X3644*G3644)/T3644,'3 Model Input'!E$61=4,(Y3644*G3644)/T3644,'3 Model Input'!E$61=5,(Z3644*G3644)/T3644, ISTEXT('3 Model Input'!E$61),"Missing",'3 Model Input'!E$61=6,(AA3644*G3644)/T3644))</f>
        <v>Blank</v>
      </c>
      <c r="AD3644" s="202" t="str">
        <f t="shared" si="597"/>
        <v>Blank</v>
      </c>
      <c r="AE3644" s="202" t="str">
        <f t="shared" si="598"/>
        <v>Blank</v>
      </c>
      <c r="AF3644" s="217" t="str">
        <f t="shared" si="599"/>
        <v>Blank</v>
      </c>
      <c r="AG3644" s="9" t="str" cm="1">
        <f t="array" ref="AG3644">_xlfn.IFS(ISNUMBER(AC3644), "", ISNUMBER(SEARCH("Blank", AC3644)), "", ISERROR(AC3644), "Bad input on tab 3")</f>
        <v/>
      </c>
    </row>
    <row r="3645" spans="2:33" ht="15" customHeight="1" x14ac:dyDescent="0.75">
      <c r="B3645" s="205" t="str">
        <f>'5 Driver Data'!B3645</f>
        <v>3637</v>
      </c>
      <c r="C3645" s="193">
        <f>'5 Driver Data'!C3645</f>
        <v>0</v>
      </c>
      <c r="D3645" s="192">
        <f>'5 Driver Data'!D3645</f>
        <v>0</v>
      </c>
      <c r="E3645" s="191">
        <f>'5 Driver Data'!E3645</f>
        <v>0</v>
      </c>
      <c r="F3645" s="191">
        <f>'5 Driver Data'!F3645</f>
        <v>0</v>
      </c>
      <c r="G3645" s="191">
        <f>'5 Driver Data'!G3645</f>
        <v>0</v>
      </c>
      <c r="H3645" s="191">
        <f>'5 Driver Data'!H3645</f>
        <v>0</v>
      </c>
      <c r="I3645" s="191">
        <f>'5 Driver Data'!I3645</f>
        <v>0</v>
      </c>
      <c r="J3645" s="191">
        <f>'5 Driver Data'!J3645</f>
        <v>0</v>
      </c>
      <c r="K3645" s="206">
        <f>'5 Driver Data'!K3645</f>
        <v>0</v>
      </c>
      <c r="L3645" s="1"/>
      <c r="M3645" s="216" t="str">
        <f>IF(D3645=0,"Blank",'3 Model Input'!E$44*'3 Model Input'!E$45)</f>
        <v>Blank</v>
      </c>
      <c r="N3645" s="197" t="str">
        <f t="shared" si="590"/>
        <v>Blank</v>
      </c>
      <c r="O3645" s="197" t="str">
        <f>IF(D3645=0,"Blank",'3 Model Input'!E$49*(1-'3 Model Input'!E$51))</f>
        <v>Blank</v>
      </c>
      <c r="P3645" s="197" t="str">
        <f t="shared" si="591"/>
        <v>Blank</v>
      </c>
      <c r="Q3645" s="197" t="str">
        <f>IF(D3645=0,"Blank",IF(D3645="BEV",E3645*(1-'3 Model Input'!E$54), E3645))</f>
        <v>Blank</v>
      </c>
      <c r="R3645" s="198" t="str">
        <f>IF(D3645=0,"Blank",IF(D3645="PHEV",F3645/G3645,F3645*(1-'3 Model Input'!E$54)/G3645))</f>
        <v>Blank</v>
      </c>
      <c r="S3645" s="198" t="str">
        <f>IF(D3645=0,"Blank",IF(D3645="PHEV",MIN(M3645,E3645),MIN(M3645,(E3645*(1-'3 Model Input'!E$54)))))</f>
        <v>Blank</v>
      </c>
      <c r="T3645" s="217" t="str">
        <f t="shared" si="592"/>
        <v>Blank</v>
      </c>
      <c r="U3645" s="89"/>
      <c r="V3645" s="216" t="str">
        <f>IF(D3645=0,"Blank",P3645*'3 Model Input'!E$50)</f>
        <v>Blank</v>
      </c>
      <c r="W3645" s="197" t="str">
        <f t="shared" si="593"/>
        <v>Blank</v>
      </c>
      <c r="X3645" s="197" t="str">
        <f t="shared" si="594"/>
        <v>Blank</v>
      </c>
      <c r="Y3645" s="197" t="str">
        <f t="shared" si="595"/>
        <v>Blank</v>
      </c>
      <c r="Z3645" s="197" t="str">
        <f t="shared" si="596"/>
        <v>Blank</v>
      </c>
      <c r="AA3645" s="223" t="str" cm="1">
        <f t="array" ref="AA3645">_xlfn.IFS(ISTEXT('3 Model Input'!F$70),"Missing",ISTEXT('3 Model Input'!I$70),"Missing",ISNUMBER('3 Model Input'!K$70),'3 Model Input'!K$70*P3645)</f>
        <v>Missing</v>
      </c>
      <c r="AB3645" s="89"/>
      <c r="AC3645" s="227" t="str" cm="1">
        <f t="array" ref="AC3645">IF(D3645=0,"Blank",_xlfn.IFS('3 Model Input'!E$61=1,(V3645*G3645)/T3645,'3 Model Input'!E$61=2,(W3645*G3645)/T3645,'3 Model Input'!E$61=3,(X3645*G3645)/T3645,'3 Model Input'!E$61=4,(Y3645*G3645)/T3645,'3 Model Input'!E$61=5,(Z3645*G3645)/T3645, ISTEXT('3 Model Input'!E$61),"Missing",'3 Model Input'!E$61=6,(AA3645*G3645)/T3645))</f>
        <v>Blank</v>
      </c>
      <c r="AD3645" s="202" t="str">
        <f t="shared" si="597"/>
        <v>Blank</v>
      </c>
      <c r="AE3645" s="202" t="str">
        <f t="shared" si="598"/>
        <v>Blank</v>
      </c>
      <c r="AF3645" s="217" t="str">
        <f t="shared" si="599"/>
        <v>Blank</v>
      </c>
      <c r="AG3645" s="9" t="str" cm="1">
        <f t="array" ref="AG3645">_xlfn.IFS(ISNUMBER(AC3645), "", ISNUMBER(SEARCH("Blank", AC3645)), "", ISERROR(AC3645), "Bad input on tab 3")</f>
        <v/>
      </c>
    </row>
    <row r="3646" spans="2:33" ht="15" customHeight="1" x14ac:dyDescent="0.75">
      <c r="B3646" s="205" t="str">
        <f>'5 Driver Data'!B3646</f>
        <v>3638</v>
      </c>
      <c r="C3646" s="193">
        <f>'5 Driver Data'!C3646</f>
        <v>0</v>
      </c>
      <c r="D3646" s="192">
        <f>'5 Driver Data'!D3646</f>
        <v>0</v>
      </c>
      <c r="E3646" s="191">
        <f>'5 Driver Data'!E3646</f>
        <v>0</v>
      </c>
      <c r="F3646" s="191">
        <f>'5 Driver Data'!F3646</f>
        <v>0</v>
      </c>
      <c r="G3646" s="191">
        <f>'5 Driver Data'!G3646</f>
        <v>0</v>
      </c>
      <c r="H3646" s="191">
        <f>'5 Driver Data'!H3646</f>
        <v>0</v>
      </c>
      <c r="I3646" s="191">
        <f>'5 Driver Data'!I3646</f>
        <v>0</v>
      </c>
      <c r="J3646" s="191">
        <f>'5 Driver Data'!J3646</f>
        <v>0</v>
      </c>
      <c r="K3646" s="206">
        <f>'5 Driver Data'!K3646</f>
        <v>0</v>
      </c>
      <c r="L3646" s="1"/>
      <c r="M3646" s="216" t="str">
        <f>IF(D3646=0,"Blank",'3 Model Input'!E$44*'3 Model Input'!E$45)</f>
        <v>Blank</v>
      </c>
      <c r="N3646" s="197" t="str">
        <f t="shared" si="590"/>
        <v>Blank</v>
      </c>
      <c r="O3646" s="197" t="str">
        <f>IF(D3646=0,"Blank",'3 Model Input'!E$49*(1-'3 Model Input'!E$51))</f>
        <v>Blank</v>
      </c>
      <c r="P3646" s="197" t="str">
        <f t="shared" si="591"/>
        <v>Blank</v>
      </c>
      <c r="Q3646" s="197" t="str">
        <f>IF(D3646=0,"Blank",IF(D3646="BEV",E3646*(1-'3 Model Input'!E$54), E3646))</f>
        <v>Blank</v>
      </c>
      <c r="R3646" s="198" t="str">
        <f>IF(D3646=0,"Blank",IF(D3646="PHEV",F3646/G3646,F3646*(1-'3 Model Input'!E$54)/G3646))</f>
        <v>Blank</v>
      </c>
      <c r="S3646" s="198" t="str">
        <f>IF(D3646=0,"Blank",IF(D3646="PHEV",MIN(M3646,E3646),MIN(M3646,(E3646*(1-'3 Model Input'!E$54)))))</f>
        <v>Blank</v>
      </c>
      <c r="T3646" s="217" t="str">
        <f t="shared" si="592"/>
        <v>Blank</v>
      </c>
      <c r="U3646" s="89"/>
      <c r="V3646" s="216" t="str">
        <f>IF(D3646=0,"Blank",P3646*'3 Model Input'!E$50)</f>
        <v>Blank</v>
      </c>
      <c r="W3646" s="197" t="str">
        <f t="shared" si="593"/>
        <v>Blank</v>
      </c>
      <c r="X3646" s="197" t="str">
        <f t="shared" si="594"/>
        <v>Blank</v>
      </c>
      <c r="Y3646" s="197" t="str">
        <f t="shared" si="595"/>
        <v>Blank</v>
      </c>
      <c r="Z3646" s="197" t="str">
        <f t="shared" si="596"/>
        <v>Blank</v>
      </c>
      <c r="AA3646" s="223" t="str" cm="1">
        <f t="array" ref="AA3646">_xlfn.IFS(ISTEXT('3 Model Input'!F$70),"Missing",ISTEXT('3 Model Input'!I$70),"Missing",ISNUMBER('3 Model Input'!K$70),'3 Model Input'!K$70*P3646)</f>
        <v>Missing</v>
      </c>
      <c r="AB3646" s="89"/>
      <c r="AC3646" s="227" t="str" cm="1">
        <f t="array" ref="AC3646">IF(D3646=0,"Blank",_xlfn.IFS('3 Model Input'!E$61=1,(V3646*G3646)/T3646,'3 Model Input'!E$61=2,(W3646*G3646)/T3646,'3 Model Input'!E$61=3,(X3646*G3646)/T3646,'3 Model Input'!E$61=4,(Y3646*G3646)/T3646,'3 Model Input'!E$61=5,(Z3646*G3646)/T3646, ISTEXT('3 Model Input'!E$61),"Missing",'3 Model Input'!E$61=6,(AA3646*G3646)/T3646))</f>
        <v>Blank</v>
      </c>
      <c r="AD3646" s="202" t="str">
        <f t="shared" si="597"/>
        <v>Blank</v>
      </c>
      <c r="AE3646" s="202" t="str">
        <f t="shared" si="598"/>
        <v>Blank</v>
      </c>
      <c r="AF3646" s="217" t="str">
        <f t="shared" si="599"/>
        <v>Blank</v>
      </c>
      <c r="AG3646" s="9" t="str" cm="1">
        <f t="array" ref="AG3646">_xlfn.IFS(ISNUMBER(AC3646), "", ISNUMBER(SEARCH("Blank", AC3646)), "", ISERROR(AC3646), "Bad input on tab 3")</f>
        <v/>
      </c>
    </row>
    <row r="3647" spans="2:33" ht="15" customHeight="1" x14ac:dyDescent="0.75">
      <c r="B3647" s="205" t="str">
        <f>'5 Driver Data'!B3647</f>
        <v>3639</v>
      </c>
      <c r="C3647" s="193">
        <f>'5 Driver Data'!C3647</f>
        <v>0</v>
      </c>
      <c r="D3647" s="192">
        <f>'5 Driver Data'!D3647</f>
        <v>0</v>
      </c>
      <c r="E3647" s="191">
        <f>'5 Driver Data'!E3647</f>
        <v>0</v>
      </c>
      <c r="F3647" s="191">
        <f>'5 Driver Data'!F3647</f>
        <v>0</v>
      </c>
      <c r="G3647" s="191">
        <f>'5 Driver Data'!G3647</f>
        <v>0</v>
      </c>
      <c r="H3647" s="191">
        <f>'5 Driver Data'!H3647</f>
        <v>0</v>
      </c>
      <c r="I3647" s="191">
        <f>'5 Driver Data'!I3647</f>
        <v>0</v>
      </c>
      <c r="J3647" s="191">
        <f>'5 Driver Data'!J3647</f>
        <v>0</v>
      </c>
      <c r="K3647" s="206">
        <f>'5 Driver Data'!K3647</f>
        <v>0</v>
      </c>
      <c r="L3647" s="1"/>
      <c r="M3647" s="216" t="str">
        <f>IF(D3647=0,"Blank",'3 Model Input'!E$44*'3 Model Input'!E$45)</f>
        <v>Blank</v>
      </c>
      <c r="N3647" s="197" t="str">
        <f t="shared" si="590"/>
        <v>Blank</v>
      </c>
      <c r="O3647" s="197" t="str">
        <f>IF(D3647=0,"Blank",'3 Model Input'!E$49*(1-'3 Model Input'!E$51))</f>
        <v>Blank</v>
      </c>
      <c r="P3647" s="197" t="str">
        <f t="shared" si="591"/>
        <v>Blank</v>
      </c>
      <c r="Q3647" s="197" t="str">
        <f>IF(D3647=0,"Blank",IF(D3647="BEV",E3647*(1-'3 Model Input'!E$54), E3647))</f>
        <v>Blank</v>
      </c>
      <c r="R3647" s="198" t="str">
        <f>IF(D3647=0,"Blank",IF(D3647="PHEV",F3647/G3647,F3647*(1-'3 Model Input'!E$54)/G3647))</f>
        <v>Blank</v>
      </c>
      <c r="S3647" s="198" t="str">
        <f>IF(D3647=0,"Blank",IF(D3647="PHEV",MIN(M3647,E3647),MIN(M3647,(E3647*(1-'3 Model Input'!E$54)))))</f>
        <v>Blank</v>
      </c>
      <c r="T3647" s="217" t="str">
        <f t="shared" si="592"/>
        <v>Blank</v>
      </c>
      <c r="U3647" s="89"/>
      <c r="V3647" s="216" t="str">
        <f>IF(D3647=0,"Blank",P3647*'3 Model Input'!E$50)</f>
        <v>Blank</v>
      </c>
      <c r="W3647" s="197" t="str">
        <f t="shared" si="593"/>
        <v>Blank</v>
      </c>
      <c r="X3647" s="197" t="str">
        <f t="shared" si="594"/>
        <v>Blank</v>
      </c>
      <c r="Y3647" s="197" t="str">
        <f t="shared" si="595"/>
        <v>Blank</v>
      </c>
      <c r="Z3647" s="197" t="str">
        <f t="shared" si="596"/>
        <v>Blank</v>
      </c>
      <c r="AA3647" s="223" t="str" cm="1">
        <f t="array" ref="AA3647">_xlfn.IFS(ISTEXT('3 Model Input'!F$70),"Missing",ISTEXT('3 Model Input'!I$70),"Missing",ISNUMBER('3 Model Input'!K$70),'3 Model Input'!K$70*P3647)</f>
        <v>Missing</v>
      </c>
      <c r="AB3647" s="89"/>
      <c r="AC3647" s="227" t="str" cm="1">
        <f t="array" ref="AC3647">IF(D3647=0,"Blank",_xlfn.IFS('3 Model Input'!E$61=1,(V3647*G3647)/T3647,'3 Model Input'!E$61=2,(W3647*G3647)/T3647,'3 Model Input'!E$61=3,(X3647*G3647)/T3647,'3 Model Input'!E$61=4,(Y3647*G3647)/T3647,'3 Model Input'!E$61=5,(Z3647*G3647)/T3647, ISTEXT('3 Model Input'!E$61),"Missing",'3 Model Input'!E$61=6,(AA3647*G3647)/T3647))</f>
        <v>Blank</v>
      </c>
      <c r="AD3647" s="202" t="str">
        <f t="shared" si="597"/>
        <v>Blank</v>
      </c>
      <c r="AE3647" s="202" t="str">
        <f t="shared" si="598"/>
        <v>Blank</v>
      </c>
      <c r="AF3647" s="217" t="str">
        <f t="shared" si="599"/>
        <v>Blank</v>
      </c>
      <c r="AG3647" s="9" t="str" cm="1">
        <f t="array" ref="AG3647">_xlfn.IFS(ISNUMBER(AC3647), "", ISNUMBER(SEARCH("Blank", AC3647)), "", ISERROR(AC3647), "Bad input on tab 3")</f>
        <v/>
      </c>
    </row>
    <row r="3648" spans="2:33" ht="15" customHeight="1" x14ac:dyDescent="0.75">
      <c r="B3648" s="205" t="str">
        <f>'5 Driver Data'!B3648</f>
        <v>3640</v>
      </c>
      <c r="C3648" s="193">
        <f>'5 Driver Data'!C3648</f>
        <v>0</v>
      </c>
      <c r="D3648" s="192">
        <f>'5 Driver Data'!D3648</f>
        <v>0</v>
      </c>
      <c r="E3648" s="191">
        <f>'5 Driver Data'!E3648</f>
        <v>0</v>
      </c>
      <c r="F3648" s="191">
        <f>'5 Driver Data'!F3648</f>
        <v>0</v>
      </c>
      <c r="G3648" s="191">
        <f>'5 Driver Data'!G3648</f>
        <v>0</v>
      </c>
      <c r="H3648" s="191">
        <f>'5 Driver Data'!H3648</f>
        <v>0</v>
      </c>
      <c r="I3648" s="191">
        <f>'5 Driver Data'!I3648</f>
        <v>0</v>
      </c>
      <c r="J3648" s="191">
        <f>'5 Driver Data'!J3648</f>
        <v>0</v>
      </c>
      <c r="K3648" s="206">
        <f>'5 Driver Data'!K3648</f>
        <v>0</v>
      </c>
      <c r="L3648" s="1"/>
      <c r="M3648" s="216" t="str">
        <f>IF(D3648=0,"Blank",'3 Model Input'!E$44*'3 Model Input'!E$45)</f>
        <v>Blank</v>
      </c>
      <c r="N3648" s="197" t="str">
        <f t="shared" si="590"/>
        <v>Blank</v>
      </c>
      <c r="O3648" s="197" t="str">
        <f>IF(D3648=0,"Blank",'3 Model Input'!E$49*(1-'3 Model Input'!E$51))</f>
        <v>Blank</v>
      </c>
      <c r="P3648" s="197" t="str">
        <f t="shared" si="591"/>
        <v>Blank</v>
      </c>
      <c r="Q3648" s="197" t="str">
        <f>IF(D3648=0,"Blank",IF(D3648="BEV",E3648*(1-'3 Model Input'!E$54), E3648))</f>
        <v>Blank</v>
      </c>
      <c r="R3648" s="198" t="str">
        <f>IF(D3648=0,"Blank",IF(D3648="PHEV",F3648/G3648,F3648*(1-'3 Model Input'!E$54)/G3648))</f>
        <v>Blank</v>
      </c>
      <c r="S3648" s="198" t="str">
        <f>IF(D3648=0,"Blank",IF(D3648="PHEV",MIN(M3648,E3648),MIN(M3648,(E3648*(1-'3 Model Input'!E$54)))))</f>
        <v>Blank</v>
      </c>
      <c r="T3648" s="217" t="str">
        <f t="shared" si="592"/>
        <v>Blank</v>
      </c>
      <c r="U3648" s="89"/>
      <c r="V3648" s="216" t="str">
        <f>IF(D3648=0,"Blank",P3648*'3 Model Input'!E$50)</f>
        <v>Blank</v>
      </c>
      <c r="W3648" s="197" t="str">
        <f t="shared" si="593"/>
        <v>Blank</v>
      </c>
      <c r="X3648" s="197" t="str">
        <f t="shared" si="594"/>
        <v>Blank</v>
      </c>
      <c r="Y3648" s="197" t="str">
        <f t="shared" si="595"/>
        <v>Blank</v>
      </c>
      <c r="Z3648" s="197" t="str">
        <f t="shared" si="596"/>
        <v>Blank</v>
      </c>
      <c r="AA3648" s="223" t="str" cm="1">
        <f t="array" ref="AA3648">_xlfn.IFS(ISTEXT('3 Model Input'!F$70),"Missing",ISTEXT('3 Model Input'!I$70),"Missing",ISNUMBER('3 Model Input'!K$70),'3 Model Input'!K$70*P3648)</f>
        <v>Missing</v>
      </c>
      <c r="AB3648" s="89"/>
      <c r="AC3648" s="227" t="str" cm="1">
        <f t="array" ref="AC3648">IF(D3648=0,"Blank",_xlfn.IFS('3 Model Input'!E$61=1,(V3648*G3648)/T3648,'3 Model Input'!E$61=2,(W3648*G3648)/T3648,'3 Model Input'!E$61=3,(X3648*G3648)/T3648,'3 Model Input'!E$61=4,(Y3648*G3648)/T3648,'3 Model Input'!E$61=5,(Z3648*G3648)/T3648, ISTEXT('3 Model Input'!E$61),"Missing",'3 Model Input'!E$61=6,(AA3648*G3648)/T3648))</f>
        <v>Blank</v>
      </c>
      <c r="AD3648" s="202" t="str">
        <f t="shared" si="597"/>
        <v>Blank</v>
      </c>
      <c r="AE3648" s="202" t="str">
        <f t="shared" si="598"/>
        <v>Blank</v>
      </c>
      <c r="AF3648" s="217" t="str">
        <f t="shared" si="599"/>
        <v>Blank</v>
      </c>
      <c r="AG3648" s="9" t="str" cm="1">
        <f t="array" ref="AG3648">_xlfn.IFS(ISNUMBER(AC3648), "", ISNUMBER(SEARCH("Blank", AC3648)), "", ISERROR(AC3648), "Bad input on tab 3")</f>
        <v/>
      </c>
    </row>
    <row r="3649" spans="2:33" ht="15" customHeight="1" x14ac:dyDescent="0.75">
      <c r="B3649" s="205" t="str">
        <f>'5 Driver Data'!B3649</f>
        <v>3641</v>
      </c>
      <c r="C3649" s="193">
        <f>'5 Driver Data'!C3649</f>
        <v>0</v>
      </c>
      <c r="D3649" s="192">
        <f>'5 Driver Data'!D3649</f>
        <v>0</v>
      </c>
      <c r="E3649" s="191">
        <f>'5 Driver Data'!E3649</f>
        <v>0</v>
      </c>
      <c r="F3649" s="191">
        <f>'5 Driver Data'!F3649</f>
        <v>0</v>
      </c>
      <c r="G3649" s="191">
        <f>'5 Driver Data'!G3649</f>
        <v>0</v>
      </c>
      <c r="H3649" s="191">
        <f>'5 Driver Data'!H3649</f>
        <v>0</v>
      </c>
      <c r="I3649" s="191">
        <f>'5 Driver Data'!I3649</f>
        <v>0</v>
      </c>
      <c r="J3649" s="191">
        <f>'5 Driver Data'!J3649</f>
        <v>0</v>
      </c>
      <c r="K3649" s="206">
        <f>'5 Driver Data'!K3649</f>
        <v>0</v>
      </c>
      <c r="L3649" s="1"/>
      <c r="M3649" s="216" t="str">
        <f>IF(D3649=0,"Blank",'3 Model Input'!E$44*'3 Model Input'!E$45)</f>
        <v>Blank</v>
      </c>
      <c r="N3649" s="197" t="str">
        <f t="shared" si="590"/>
        <v>Blank</v>
      </c>
      <c r="O3649" s="197" t="str">
        <f>IF(D3649=0,"Blank",'3 Model Input'!E$49*(1-'3 Model Input'!E$51))</f>
        <v>Blank</v>
      </c>
      <c r="P3649" s="197" t="str">
        <f t="shared" si="591"/>
        <v>Blank</v>
      </c>
      <c r="Q3649" s="197" t="str">
        <f>IF(D3649=0,"Blank",IF(D3649="BEV",E3649*(1-'3 Model Input'!E$54), E3649))</f>
        <v>Blank</v>
      </c>
      <c r="R3649" s="198" t="str">
        <f>IF(D3649=0,"Blank",IF(D3649="PHEV",F3649/G3649,F3649*(1-'3 Model Input'!E$54)/G3649))</f>
        <v>Blank</v>
      </c>
      <c r="S3649" s="198" t="str">
        <f>IF(D3649=0,"Blank",IF(D3649="PHEV",MIN(M3649,E3649),MIN(M3649,(E3649*(1-'3 Model Input'!E$54)))))</f>
        <v>Blank</v>
      </c>
      <c r="T3649" s="217" t="str">
        <f t="shared" si="592"/>
        <v>Blank</v>
      </c>
      <c r="U3649" s="89"/>
      <c r="V3649" s="216" t="str">
        <f>IF(D3649=0,"Blank",P3649*'3 Model Input'!E$50)</f>
        <v>Blank</v>
      </c>
      <c r="W3649" s="197" t="str">
        <f t="shared" si="593"/>
        <v>Blank</v>
      </c>
      <c r="X3649" s="197" t="str">
        <f t="shared" si="594"/>
        <v>Blank</v>
      </c>
      <c r="Y3649" s="197" t="str">
        <f t="shared" si="595"/>
        <v>Blank</v>
      </c>
      <c r="Z3649" s="197" t="str">
        <f t="shared" si="596"/>
        <v>Blank</v>
      </c>
      <c r="AA3649" s="223" t="str" cm="1">
        <f t="array" ref="AA3649">_xlfn.IFS(ISTEXT('3 Model Input'!F$70),"Missing",ISTEXT('3 Model Input'!I$70),"Missing",ISNUMBER('3 Model Input'!K$70),'3 Model Input'!K$70*P3649)</f>
        <v>Missing</v>
      </c>
      <c r="AB3649" s="89"/>
      <c r="AC3649" s="227" t="str" cm="1">
        <f t="array" ref="AC3649">IF(D3649=0,"Blank",_xlfn.IFS('3 Model Input'!E$61=1,(V3649*G3649)/T3649,'3 Model Input'!E$61=2,(W3649*G3649)/T3649,'3 Model Input'!E$61=3,(X3649*G3649)/T3649,'3 Model Input'!E$61=4,(Y3649*G3649)/T3649,'3 Model Input'!E$61=5,(Z3649*G3649)/T3649, ISTEXT('3 Model Input'!E$61),"Missing",'3 Model Input'!E$61=6,(AA3649*G3649)/T3649))</f>
        <v>Blank</v>
      </c>
      <c r="AD3649" s="202" t="str">
        <f t="shared" si="597"/>
        <v>Blank</v>
      </c>
      <c r="AE3649" s="202" t="str">
        <f t="shared" si="598"/>
        <v>Blank</v>
      </c>
      <c r="AF3649" s="217" t="str">
        <f t="shared" si="599"/>
        <v>Blank</v>
      </c>
      <c r="AG3649" s="9" t="str" cm="1">
        <f t="array" ref="AG3649">_xlfn.IFS(ISNUMBER(AC3649), "", ISNUMBER(SEARCH("Blank", AC3649)), "", ISERROR(AC3649), "Bad input on tab 3")</f>
        <v/>
      </c>
    </row>
    <row r="3650" spans="2:33" ht="15" customHeight="1" x14ac:dyDescent="0.75">
      <c r="B3650" s="205" t="str">
        <f>'5 Driver Data'!B3650</f>
        <v>3642</v>
      </c>
      <c r="C3650" s="193">
        <f>'5 Driver Data'!C3650</f>
        <v>0</v>
      </c>
      <c r="D3650" s="192">
        <f>'5 Driver Data'!D3650</f>
        <v>0</v>
      </c>
      <c r="E3650" s="191">
        <f>'5 Driver Data'!E3650</f>
        <v>0</v>
      </c>
      <c r="F3650" s="191">
        <f>'5 Driver Data'!F3650</f>
        <v>0</v>
      </c>
      <c r="G3650" s="191">
        <f>'5 Driver Data'!G3650</f>
        <v>0</v>
      </c>
      <c r="H3650" s="191">
        <f>'5 Driver Data'!H3650</f>
        <v>0</v>
      </c>
      <c r="I3650" s="191">
        <f>'5 Driver Data'!I3650</f>
        <v>0</v>
      </c>
      <c r="J3650" s="191">
        <f>'5 Driver Data'!J3650</f>
        <v>0</v>
      </c>
      <c r="K3650" s="206">
        <f>'5 Driver Data'!K3650</f>
        <v>0</v>
      </c>
      <c r="L3650" s="1"/>
      <c r="M3650" s="216" t="str">
        <f>IF(D3650=0,"Blank",'3 Model Input'!E$44*'3 Model Input'!E$45)</f>
        <v>Blank</v>
      </c>
      <c r="N3650" s="197" t="str">
        <f t="shared" si="590"/>
        <v>Blank</v>
      </c>
      <c r="O3650" s="197" t="str">
        <f>IF(D3650=0,"Blank",'3 Model Input'!E$49*(1-'3 Model Input'!E$51))</f>
        <v>Blank</v>
      </c>
      <c r="P3650" s="197" t="str">
        <f t="shared" si="591"/>
        <v>Blank</v>
      </c>
      <c r="Q3650" s="197" t="str">
        <f>IF(D3650=0,"Blank",IF(D3650="BEV",E3650*(1-'3 Model Input'!E$54), E3650))</f>
        <v>Blank</v>
      </c>
      <c r="R3650" s="198" t="str">
        <f>IF(D3650=0,"Blank",IF(D3650="PHEV",F3650/G3650,F3650*(1-'3 Model Input'!E$54)/G3650))</f>
        <v>Blank</v>
      </c>
      <c r="S3650" s="198" t="str">
        <f>IF(D3650=0,"Blank",IF(D3650="PHEV",MIN(M3650,E3650),MIN(M3650,(E3650*(1-'3 Model Input'!E$54)))))</f>
        <v>Blank</v>
      </c>
      <c r="T3650" s="217" t="str">
        <f t="shared" si="592"/>
        <v>Blank</v>
      </c>
      <c r="U3650" s="89"/>
      <c r="V3650" s="216" t="str">
        <f>IF(D3650=0,"Blank",P3650*'3 Model Input'!E$50)</f>
        <v>Blank</v>
      </c>
      <c r="W3650" s="197" t="str">
        <f t="shared" si="593"/>
        <v>Blank</v>
      </c>
      <c r="X3650" s="197" t="str">
        <f t="shared" si="594"/>
        <v>Blank</v>
      </c>
      <c r="Y3650" s="197" t="str">
        <f t="shared" si="595"/>
        <v>Blank</v>
      </c>
      <c r="Z3650" s="197" t="str">
        <f t="shared" si="596"/>
        <v>Blank</v>
      </c>
      <c r="AA3650" s="223" t="str" cm="1">
        <f t="array" ref="AA3650">_xlfn.IFS(ISTEXT('3 Model Input'!F$70),"Missing",ISTEXT('3 Model Input'!I$70),"Missing",ISNUMBER('3 Model Input'!K$70),'3 Model Input'!K$70*P3650)</f>
        <v>Missing</v>
      </c>
      <c r="AB3650" s="89"/>
      <c r="AC3650" s="227" t="str" cm="1">
        <f t="array" ref="AC3650">IF(D3650=0,"Blank",_xlfn.IFS('3 Model Input'!E$61=1,(V3650*G3650)/T3650,'3 Model Input'!E$61=2,(W3650*G3650)/T3650,'3 Model Input'!E$61=3,(X3650*G3650)/T3650,'3 Model Input'!E$61=4,(Y3650*G3650)/T3650,'3 Model Input'!E$61=5,(Z3650*G3650)/T3650, ISTEXT('3 Model Input'!E$61),"Missing",'3 Model Input'!E$61=6,(AA3650*G3650)/T3650))</f>
        <v>Blank</v>
      </c>
      <c r="AD3650" s="202" t="str">
        <f t="shared" si="597"/>
        <v>Blank</v>
      </c>
      <c r="AE3650" s="202" t="str">
        <f t="shared" si="598"/>
        <v>Blank</v>
      </c>
      <c r="AF3650" s="217" t="str">
        <f t="shared" si="599"/>
        <v>Blank</v>
      </c>
      <c r="AG3650" s="9" t="str" cm="1">
        <f t="array" ref="AG3650">_xlfn.IFS(ISNUMBER(AC3650), "", ISNUMBER(SEARCH("Blank", AC3650)), "", ISERROR(AC3650), "Bad input on tab 3")</f>
        <v/>
      </c>
    </row>
    <row r="3651" spans="2:33" ht="15" customHeight="1" x14ac:dyDescent="0.75">
      <c r="B3651" s="205" t="str">
        <f>'5 Driver Data'!B3651</f>
        <v>3643</v>
      </c>
      <c r="C3651" s="193">
        <f>'5 Driver Data'!C3651</f>
        <v>0</v>
      </c>
      <c r="D3651" s="192">
        <f>'5 Driver Data'!D3651</f>
        <v>0</v>
      </c>
      <c r="E3651" s="191">
        <f>'5 Driver Data'!E3651</f>
        <v>0</v>
      </c>
      <c r="F3651" s="191">
        <f>'5 Driver Data'!F3651</f>
        <v>0</v>
      </c>
      <c r="G3651" s="191">
        <f>'5 Driver Data'!G3651</f>
        <v>0</v>
      </c>
      <c r="H3651" s="191">
        <f>'5 Driver Data'!H3651</f>
        <v>0</v>
      </c>
      <c r="I3651" s="191">
        <f>'5 Driver Data'!I3651</f>
        <v>0</v>
      </c>
      <c r="J3651" s="191">
        <f>'5 Driver Data'!J3651</f>
        <v>0</v>
      </c>
      <c r="K3651" s="206">
        <f>'5 Driver Data'!K3651</f>
        <v>0</v>
      </c>
      <c r="L3651" s="1"/>
      <c r="M3651" s="216" t="str">
        <f>IF(D3651=0,"Blank",'3 Model Input'!E$44*'3 Model Input'!E$45)</f>
        <v>Blank</v>
      </c>
      <c r="N3651" s="197" t="str">
        <f t="shared" si="590"/>
        <v>Blank</v>
      </c>
      <c r="O3651" s="197" t="str">
        <f>IF(D3651=0,"Blank",'3 Model Input'!E$49*(1-'3 Model Input'!E$51))</f>
        <v>Blank</v>
      </c>
      <c r="P3651" s="197" t="str">
        <f t="shared" si="591"/>
        <v>Blank</v>
      </c>
      <c r="Q3651" s="197" t="str">
        <f>IF(D3651=0,"Blank",IF(D3651="BEV",E3651*(1-'3 Model Input'!E$54), E3651))</f>
        <v>Blank</v>
      </c>
      <c r="R3651" s="198" t="str">
        <f>IF(D3651=0,"Blank",IF(D3651="PHEV",F3651/G3651,F3651*(1-'3 Model Input'!E$54)/G3651))</f>
        <v>Blank</v>
      </c>
      <c r="S3651" s="198" t="str">
        <f>IF(D3651=0,"Blank",IF(D3651="PHEV",MIN(M3651,E3651),MIN(M3651,(E3651*(1-'3 Model Input'!E$54)))))</f>
        <v>Blank</v>
      </c>
      <c r="T3651" s="217" t="str">
        <f t="shared" si="592"/>
        <v>Blank</v>
      </c>
      <c r="U3651" s="89"/>
      <c r="V3651" s="216" t="str">
        <f>IF(D3651=0,"Blank",P3651*'3 Model Input'!E$50)</f>
        <v>Blank</v>
      </c>
      <c r="W3651" s="197" t="str">
        <f t="shared" si="593"/>
        <v>Blank</v>
      </c>
      <c r="X3651" s="197" t="str">
        <f t="shared" si="594"/>
        <v>Blank</v>
      </c>
      <c r="Y3651" s="197" t="str">
        <f t="shared" si="595"/>
        <v>Blank</v>
      </c>
      <c r="Z3651" s="197" t="str">
        <f t="shared" si="596"/>
        <v>Blank</v>
      </c>
      <c r="AA3651" s="223" t="str" cm="1">
        <f t="array" ref="AA3651">_xlfn.IFS(ISTEXT('3 Model Input'!F$70),"Missing",ISTEXT('3 Model Input'!I$70),"Missing",ISNUMBER('3 Model Input'!K$70),'3 Model Input'!K$70*P3651)</f>
        <v>Missing</v>
      </c>
      <c r="AB3651" s="89"/>
      <c r="AC3651" s="227" t="str" cm="1">
        <f t="array" ref="AC3651">IF(D3651=0,"Blank",_xlfn.IFS('3 Model Input'!E$61=1,(V3651*G3651)/T3651,'3 Model Input'!E$61=2,(W3651*G3651)/T3651,'3 Model Input'!E$61=3,(X3651*G3651)/T3651,'3 Model Input'!E$61=4,(Y3651*G3651)/T3651,'3 Model Input'!E$61=5,(Z3651*G3651)/T3651, ISTEXT('3 Model Input'!E$61),"Missing",'3 Model Input'!E$61=6,(AA3651*G3651)/T3651))</f>
        <v>Blank</v>
      </c>
      <c r="AD3651" s="202" t="str">
        <f t="shared" si="597"/>
        <v>Blank</v>
      </c>
      <c r="AE3651" s="202" t="str">
        <f t="shared" si="598"/>
        <v>Blank</v>
      </c>
      <c r="AF3651" s="217" t="str">
        <f t="shared" si="599"/>
        <v>Blank</v>
      </c>
      <c r="AG3651" s="9" t="str" cm="1">
        <f t="array" ref="AG3651">_xlfn.IFS(ISNUMBER(AC3651), "", ISNUMBER(SEARCH("Blank", AC3651)), "", ISERROR(AC3651), "Bad input on tab 3")</f>
        <v/>
      </c>
    </row>
    <row r="3652" spans="2:33" ht="15" customHeight="1" x14ac:dyDescent="0.75">
      <c r="B3652" s="205" t="str">
        <f>'5 Driver Data'!B3652</f>
        <v>3644</v>
      </c>
      <c r="C3652" s="193">
        <f>'5 Driver Data'!C3652</f>
        <v>0</v>
      </c>
      <c r="D3652" s="192">
        <f>'5 Driver Data'!D3652</f>
        <v>0</v>
      </c>
      <c r="E3652" s="191">
        <f>'5 Driver Data'!E3652</f>
        <v>0</v>
      </c>
      <c r="F3652" s="191">
        <f>'5 Driver Data'!F3652</f>
        <v>0</v>
      </c>
      <c r="G3652" s="191">
        <f>'5 Driver Data'!G3652</f>
        <v>0</v>
      </c>
      <c r="H3652" s="191">
        <f>'5 Driver Data'!H3652</f>
        <v>0</v>
      </c>
      <c r="I3652" s="191">
        <f>'5 Driver Data'!I3652</f>
        <v>0</v>
      </c>
      <c r="J3652" s="191">
        <f>'5 Driver Data'!J3652</f>
        <v>0</v>
      </c>
      <c r="K3652" s="206">
        <f>'5 Driver Data'!K3652</f>
        <v>0</v>
      </c>
      <c r="L3652" s="1"/>
      <c r="M3652" s="216" t="str">
        <f>IF(D3652=0,"Blank",'3 Model Input'!E$44*'3 Model Input'!E$45)</f>
        <v>Blank</v>
      </c>
      <c r="N3652" s="197" t="str">
        <f t="shared" si="590"/>
        <v>Blank</v>
      </c>
      <c r="O3652" s="197" t="str">
        <f>IF(D3652=0,"Blank",'3 Model Input'!E$49*(1-'3 Model Input'!E$51))</f>
        <v>Blank</v>
      </c>
      <c r="P3652" s="197" t="str">
        <f t="shared" si="591"/>
        <v>Blank</v>
      </c>
      <c r="Q3652" s="197" t="str">
        <f>IF(D3652=0,"Blank",IF(D3652="BEV",E3652*(1-'3 Model Input'!E$54), E3652))</f>
        <v>Blank</v>
      </c>
      <c r="R3652" s="198" t="str">
        <f>IF(D3652=0,"Blank",IF(D3652="PHEV",F3652/G3652,F3652*(1-'3 Model Input'!E$54)/G3652))</f>
        <v>Blank</v>
      </c>
      <c r="S3652" s="198" t="str">
        <f>IF(D3652=0,"Blank",IF(D3652="PHEV",MIN(M3652,E3652),MIN(M3652,(E3652*(1-'3 Model Input'!E$54)))))</f>
        <v>Blank</v>
      </c>
      <c r="T3652" s="217" t="str">
        <f t="shared" si="592"/>
        <v>Blank</v>
      </c>
      <c r="U3652" s="89"/>
      <c r="V3652" s="216" t="str">
        <f>IF(D3652=0,"Blank",P3652*'3 Model Input'!E$50)</f>
        <v>Blank</v>
      </c>
      <c r="W3652" s="197" t="str">
        <f t="shared" si="593"/>
        <v>Blank</v>
      </c>
      <c r="X3652" s="197" t="str">
        <f t="shared" si="594"/>
        <v>Blank</v>
      </c>
      <c r="Y3652" s="197" t="str">
        <f t="shared" si="595"/>
        <v>Blank</v>
      </c>
      <c r="Z3652" s="197" t="str">
        <f t="shared" si="596"/>
        <v>Blank</v>
      </c>
      <c r="AA3652" s="223" t="str" cm="1">
        <f t="array" ref="AA3652">_xlfn.IFS(ISTEXT('3 Model Input'!F$70),"Missing",ISTEXT('3 Model Input'!I$70),"Missing",ISNUMBER('3 Model Input'!K$70),'3 Model Input'!K$70*P3652)</f>
        <v>Missing</v>
      </c>
      <c r="AB3652" s="89"/>
      <c r="AC3652" s="227" t="str" cm="1">
        <f t="array" ref="AC3652">IF(D3652=0,"Blank",_xlfn.IFS('3 Model Input'!E$61=1,(V3652*G3652)/T3652,'3 Model Input'!E$61=2,(W3652*G3652)/T3652,'3 Model Input'!E$61=3,(X3652*G3652)/T3652,'3 Model Input'!E$61=4,(Y3652*G3652)/T3652,'3 Model Input'!E$61=5,(Z3652*G3652)/T3652, ISTEXT('3 Model Input'!E$61),"Missing",'3 Model Input'!E$61=6,(AA3652*G3652)/T3652))</f>
        <v>Blank</v>
      </c>
      <c r="AD3652" s="202" t="str">
        <f t="shared" si="597"/>
        <v>Blank</v>
      </c>
      <c r="AE3652" s="202" t="str">
        <f t="shared" si="598"/>
        <v>Blank</v>
      </c>
      <c r="AF3652" s="217" t="str">
        <f t="shared" si="599"/>
        <v>Blank</v>
      </c>
      <c r="AG3652" s="9" t="str" cm="1">
        <f t="array" ref="AG3652">_xlfn.IFS(ISNUMBER(AC3652), "", ISNUMBER(SEARCH("Blank", AC3652)), "", ISERROR(AC3652), "Bad input on tab 3")</f>
        <v/>
      </c>
    </row>
    <row r="3653" spans="2:33" ht="15" customHeight="1" x14ac:dyDescent="0.75">
      <c r="B3653" s="205" t="str">
        <f>'5 Driver Data'!B3653</f>
        <v>3645</v>
      </c>
      <c r="C3653" s="193">
        <f>'5 Driver Data'!C3653</f>
        <v>0</v>
      </c>
      <c r="D3653" s="192">
        <f>'5 Driver Data'!D3653</f>
        <v>0</v>
      </c>
      <c r="E3653" s="191">
        <f>'5 Driver Data'!E3653</f>
        <v>0</v>
      </c>
      <c r="F3653" s="191">
        <f>'5 Driver Data'!F3653</f>
        <v>0</v>
      </c>
      <c r="G3653" s="191">
        <f>'5 Driver Data'!G3653</f>
        <v>0</v>
      </c>
      <c r="H3653" s="191">
        <f>'5 Driver Data'!H3653</f>
        <v>0</v>
      </c>
      <c r="I3653" s="191">
        <f>'5 Driver Data'!I3653</f>
        <v>0</v>
      </c>
      <c r="J3653" s="191">
        <f>'5 Driver Data'!J3653</f>
        <v>0</v>
      </c>
      <c r="K3653" s="206">
        <f>'5 Driver Data'!K3653</f>
        <v>0</v>
      </c>
      <c r="L3653" s="1"/>
      <c r="M3653" s="216" t="str">
        <f>IF(D3653=0,"Blank",'3 Model Input'!E$44*'3 Model Input'!E$45)</f>
        <v>Blank</v>
      </c>
      <c r="N3653" s="197" t="str">
        <f t="shared" si="590"/>
        <v>Blank</v>
      </c>
      <c r="O3653" s="197" t="str">
        <f>IF(D3653=0,"Blank",'3 Model Input'!E$49*(1-'3 Model Input'!E$51))</f>
        <v>Blank</v>
      </c>
      <c r="P3653" s="197" t="str">
        <f t="shared" si="591"/>
        <v>Blank</v>
      </c>
      <c r="Q3653" s="197" t="str">
        <f>IF(D3653=0,"Blank",IF(D3653="BEV",E3653*(1-'3 Model Input'!E$54), E3653))</f>
        <v>Blank</v>
      </c>
      <c r="R3653" s="198" t="str">
        <f>IF(D3653=0,"Blank",IF(D3653="PHEV",F3653/G3653,F3653*(1-'3 Model Input'!E$54)/G3653))</f>
        <v>Blank</v>
      </c>
      <c r="S3653" s="198" t="str">
        <f>IF(D3653=0,"Blank",IF(D3653="PHEV",MIN(M3653,E3653),MIN(M3653,(E3653*(1-'3 Model Input'!E$54)))))</f>
        <v>Blank</v>
      </c>
      <c r="T3653" s="217" t="str">
        <f t="shared" si="592"/>
        <v>Blank</v>
      </c>
      <c r="U3653" s="89"/>
      <c r="V3653" s="216" t="str">
        <f>IF(D3653=0,"Blank",P3653*'3 Model Input'!E$50)</f>
        <v>Blank</v>
      </c>
      <c r="W3653" s="197" t="str">
        <f t="shared" si="593"/>
        <v>Blank</v>
      </c>
      <c r="X3653" s="197" t="str">
        <f t="shared" si="594"/>
        <v>Blank</v>
      </c>
      <c r="Y3653" s="197" t="str">
        <f t="shared" si="595"/>
        <v>Blank</v>
      </c>
      <c r="Z3653" s="197" t="str">
        <f t="shared" si="596"/>
        <v>Blank</v>
      </c>
      <c r="AA3653" s="223" t="str" cm="1">
        <f t="array" ref="AA3653">_xlfn.IFS(ISTEXT('3 Model Input'!F$70),"Missing",ISTEXT('3 Model Input'!I$70),"Missing",ISNUMBER('3 Model Input'!K$70),'3 Model Input'!K$70*P3653)</f>
        <v>Missing</v>
      </c>
      <c r="AB3653" s="89"/>
      <c r="AC3653" s="227" t="str" cm="1">
        <f t="array" ref="AC3653">IF(D3653=0,"Blank",_xlfn.IFS('3 Model Input'!E$61=1,(V3653*G3653)/T3653,'3 Model Input'!E$61=2,(W3653*G3653)/T3653,'3 Model Input'!E$61=3,(X3653*G3653)/T3653,'3 Model Input'!E$61=4,(Y3653*G3653)/T3653,'3 Model Input'!E$61=5,(Z3653*G3653)/T3653, ISTEXT('3 Model Input'!E$61),"Missing",'3 Model Input'!E$61=6,(AA3653*G3653)/T3653))</f>
        <v>Blank</v>
      </c>
      <c r="AD3653" s="202" t="str">
        <f t="shared" si="597"/>
        <v>Blank</v>
      </c>
      <c r="AE3653" s="202" t="str">
        <f t="shared" si="598"/>
        <v>Blank</v>
      </c>
      <c r="AF3653" s="217" t="str">
        <f t="shared" si="599"/>
        <v>Blank</v>
      </c>
      <c r="AG3653" s="9" t="str" cm="1">
        <f t="array" ref="AG3653">_xlfn.IFS(ISNUMBER(AC3653), "", ISNUMBER(SEARCH("Blank", AC3653)), "", ISERROR(AC3653), "Bad input on tab 3")</f>
        <v/>
      </c>
    </row>
    <row r="3654" spans="2:33" ht="15" customHeight="1" x14ac:dyDescent="0.75">
      <c r="B3654" s="205" t="str">
        <f>'5 Driver Data'!B3654</f>
        <v>3646</v>
      </c>
      <c r="C3654" s="193">
        <f>'5 Driver Data'!C3654</f>
        <v>0</v>
      </c>
      <c r="D3654" s="192">
        <f>'5 Driver Data'!D3654</f>
        <v>0</v>
      </c>
      <c r="E3654" s="191">
        <f>'5 Driver Data'!E3654</f>
        <v>0</v>
      </c>
      <c r="F3654" s="191">
        <f>'5 Driver Data'!F3654</f>
        <v>0</v>
      </c>
      <c r="G3654" s="191">
        <f>'5 Driver Data'!G3654</f>
        <v>0</v>
      </c>
      <c r="H3654" s="191">
        <f>'5 Driver Data'!H3654</f>
        <v>0</v>
      </c>
      <c r="I3654" s="191">
        <f>'5 Driver Data'!I3654</f>
        <v>0</v>
      </c>
      <c r="J3654" s="191">
        <f>'5 Driver Data'!J3654</f>
        <v>0</v>
      </c>
      <c r="K3654" s="206">
        <f>'5 Driver Data'!K3654</f>
        <v>0</v>
      </c>
      <c r="L3654" s="1"/>
      <c r="M3654" s="216" t="str">
        <f>IF(D3654=0,"Blank",'3 Model Input'!E$44*'3 Model Input'!E$45)</f>
        <v>Blank</v>
      </c>
      <c r="N3654" s="197" t="str">
        <f t="shared" si="590"/>
        <v>Blank</v>
      </c>
      <c r="O3654" s="197" t="str">
        <f>IF(D3654=0,"Blank",'3 Model Input'!E$49*(1-'3 Model Input'!E$51))</f>
        <v>Blank</v>
      </c>
      <c r="P3654" s="197" t="str">
        <f t="shared" si="591"/>
        <v>Blank</v>
      </c>
      <c r="Q3654" s="197" t="str">
        <f>IF(D3654=0,"Blank",IF(D3654="BEV",E3654*(1-'3 Model Input'!E$54), E3654))</f>
        <v>Blank</v>
      </c>
      <c r="R3654" s="198" t="str">
        <f>IF(D3654=0,"Blank",IF(D3654="PHEV",F3654/G3654,F3654*(1-'3 Model Input'!E$54)/G3654))</f>
        <v>Blank</v>
      </c>
      <c r="S3654" s="198" t="str">
        <f>IF(D3654=0,"Blank",IF(D3654="PHEV",MIN(M3654,E3654),MIN(M3654,(E3654*(1-'3 Model Input'!E$54)))))</f>
        <v>Blank</v>
      </c>
      <c r="T3654" s="217" t="str">
        <f t="shared" si="592"/>
        <v>Blank</v>
      </c>
      <c r="U3654" s="89"/>
      <c r="V3654" s="216" t="str">
        <f>IF(D3654=0,"Blank",P3654*'3 Model Input'!E$50)</f>
        <v>Blank</v>
      </c>
      <c r="W3654" s="197" t="str">
        <f t="shared" si="593"/>
        <v>Blank</v>
      </c>
      <c r="X3654" s="197" t="str">
        <f t="shared" si="594"/>
        <v>Blank</v>
      </c>
      <c r="Y3654" s="197" t="str">
        <f t="shared" si="595"/>
        <v>Blank</v>
      </c>
      <c r="Z3654" s="197" t="str">
        <f t="shared" si="596"/>
        <v>Blank</v>
      </c>
      <c r="AA3654" s="223" t="str" cm="1">
        <f t="array" ref="AA3654">_xlfn.IFS(ISTEXT('3 Model Input'!F$70),"Missing",ISTEXT('3 Model Input'!I$70),"Missing",ISNUMBER('3 Model Input'!K$70),'3 Model Input'!K$70*P3654)</f>
        <v>Missing</v>
      </c>
      <c r="AB3654" s="89"/>
      <c r="AC3654" s="227" t="str" cm="1">
        <f t="array" ref="AC3654">IF(D3654=0,"Blank",_xlfn.IFS('3 Model Input'!E$61=1,(V3654*G3654)/T3654,'3 Model Input'!E$61=2,(W3654*G3654)/T3654,'3 Model Input'!E$61=3,(X3654*G3654)/T3654,'3 Model Input'!E$61=4,(Y3654*G3654)/T3654,'3 Model Input'!E$61=5,(Z3654*G3654)/T3654, ISTEXT('3 Model Input'!E$61),"Missing",'3 Model Input'!E$61=6,(AA3654*G3654)/T3654))</f>
        <v>Blank</v>
      </c>
      <c r="AD3654" s="202" t="str">
        <f t="shared" si="597"/>
        <v>Blank</v>
      </c>
      <c r="AE3654" s="202" t="str">
        <f t="shared" si="598"/>
        <v>Blank</v>
      </c>
      <c r="AF3654" s="217" t="str">
        <f t="shared" si="599"/>
        <v>Blank</v>
      </c>
      <c r="AG3654" s="9" t="str" cm="1">
        <f t="array" ref="AG3654">_xlfn.IFS(ISNUMBER(AC3654), "", ISNUMBER(SEARCH("Blank", AC3654)), "", ISERROR(AC3654), "Bad input on tab 3")</f>
        <v/>
      </c>
    </row>
    <row r="3655" spans="2:33" ht="15" customHeight="1" x14ac:dyDescent="0.75">
      <c r="B3655" s="205" t="str">
        <f>'5 Driver Data'!B3655</f>
        <v>3647</v>
      </c>
      <c r="C3655" s="193">
        <f>'5 Driver Data'!C3655</f>
        <v>0</v>
      </c>
      <c r="D3655" s="192">
        <f>'5 Driver Data'!D3655</f>
        <v>0</v>
      </c>
      <c r="E3655" s="191">
        <f>'5 Driver Data'!E3655</f>
        <v>0</v>
      </c>
      <c r="F3655" s="191">
        <f>'5 Driver Data'!F3655</f>
        <v>0</v>
      </c>
      <c r="G3655" s="191">
        <f>'5 Driver Data'!G3655</f>
        <v>0</v>
      </c>
      <c r="H3655" s="191">
        <f>'5 Driver Data'!H3655</f>
        <v>0</v>
      </c>
      <c r="I3655" s="191">
        <f>'5 Driver Data'!I3655</f>
        <v>0</v>
      </c>
      <c r="J3655" s="191">
        <f>'5 Driver Data'!J3655</f>
        <v>0</v>
      </c>
      <c r="K3655" s="206">
        <f>'5 Driver Data'!K3655</f>
        <v>0</v>
      </c>
      <c r="L3655" s="1"/>
      <c r="M3655" s="216" t="str">
        <f>IF(D3655=0,"Blank",'3 Model Input'!E$44*'3 Model Input'!E$45)</f>
        <v>Blank</v>
      </c>
      <c r="N3655" s="197" t="str">
        <f t="shared" si="590"/>
        <v>Blank</v>
      </c>
      <c r="O3655" s="197" t="str">
        <f>IF(D3655=0,"Blank",'3 Model Input'!E$49*(1-'3 Model Input'!E$51))</f>
        <v>Blank</v>
      </c>
      <c r="P3655" s="197" t="str">
        <f t="shared" si="591"/>
        <v>Blank</v>
      </c>
      <c r="Q3655" s="197" t="str">
        <f>IF(D3655=0,"Blank",IF(D3655="BEV",E3655*(1-'3 Model Input'!E$54), E3655))</f>
        <v>Blank</v>
      </c>
      <c r="R3655" s="198" t="str">
        <f>IF(D3655=0,"Blank",IF(D3655="PHEV",F3655/G3655,F3655*(1-'3 Model Input'!E$54)/G3655))</f>
        <v>Blank</v>
      </c>
      <c r="S3655" s="198" t="str">
        <f>IF(D3655=0,"Blank",IF(D3655="PHEV",MIN(M3655,E3655),MIN(M3655,(E3655*(1-'3 Model Input'!E$54)))))</f>
        <v>Blank</v>
      </c>
      <c r="T3655" s="217" t="str">
        <f t="shared" si="592"/>
        <v>Blank</v>
      </c>
      <c r="U3655" s="89"/>
      <c r="V3655" s="216" t="str">
        <f>IF(D3655=0,"Blank",P3655*'3 Model Input'!E$50)</f>
        <v>Blank</v>
      </c>
      <c r="W3655" s="197" t="str">
        <f t="shared" si="593"/>
        <v>Blank</v>
      </c>
      <c r="X3655" s="197" t="str">
        <f t="shared" si="594"/>
        <v>Blank</v>
      </c>
      <c r="Y3655" s="197" t="str">
        <f t="shared" si="595"/>
        <v>Blank</v>
      </c>
      <c r="Z3655" s="197" t="str">
        <f t="shared" si="596"/>
        <v>Blank</v>
      </c>
      <c r="AA3655" s="223" t="str" cm="1">
        <f t="array" ref="AA3655">_xlfn.IFS(ISTEXT('3 Model Input'!F$70),"Missing",ISTEXT('3 Model Input'!I$70),"Missing",ISNUMBER('3 Model Input'!K$70),'3 Model Input'!K$70*P3655)</f>
        <v>Missing</v>
      </c>
      <c r="AB3655" s="89"/>
      <c r="AC3655" s="227" t="str" cm="1">
        <f t="array" ref="AC3655">IF(D3655=0,"Blank",_xlfn.IFS('3 Model Input'!E$61=1,(V3655*G3655)/T3655,'3 Model Input'!E$61=2,(W3655*G3655)/T3655,'3 Model Input'!E$61=3,(X3655*G3655)/T3655,'3 Model Input'!E$61=4,(Y3655*G3655)/T3655,'3 Model Input'!E$61=5,(Z3655*G3655)/T3655, ISTEXT('3 Model Input'!E$61),"Missing",'3 Model Input'!E$61=6,(AA3655*G3655)/T3655))</f>
        <v>Blank</v>
      </c>
      <c r="AD3655" s="202" t="str">
        <f t="shared" si="597"/>
        <v>Blank</v>
      </c>
      <c r="AE3655" s="202" t="str">
        <f t="shared" si="598"/>
        <v>Blank</v>
      </c>
      <c r="AF3655" s="217" t="str">
        <f t="shared" si="599"/>
        <v>Blank</v>
      </c>
      <c r="AG3655" s="9" t="str" cm="1">
        <f t="array" ref="AG3655">_xlfn.IFS(ISNUMBER(AC3655), "", ISNUMBER(SEARCH("Blank", AC3655)), "", ISERROR(AC3655), "Bad input on tab 3")</f>
        <v/>
      </c>
    </row>
    <row r="3656" spans="2:33" ht="15" customHeight="1" x14ac:dyDescent="0.75">
      <c r="B3656" s="205" t="str">
        <f>'5 Driver Data'!B3656</f>
        <v>3648</v>
      </c>
      <c r="C3656" s="193">
        <f>'5 Driver Data'!C3656</f>
        <v>0</v>
      </c>
      <c r="D3656" s="192">
        <f>'5 Driver Data'!D3656</f>
        <v>0</v>
      </c>
      <c r="E3656" s="191">
        <f>'5 Driver Data'!E3656</f>
        <v>0</v>
      </c>
      <c r="F3656" s="191">
        <f>'5 Driver Data'!F3656</f>
        <v>0</v>
      </c>
      <c r="G3656" s="191">
        <f>'5 Driver Data'!G3656</f>
        <v>0</v>
      </c>
      <c r="H3656" s="191">
        <f>'5 Driver Data'!H3656</f>
        <v>0</v>
      </c>
      <c r="I3656" s="191">
        <f>'5 Driver Data'!I3656</f>
        <v>0</v>
      </c>
      <c r="J3656" s="191">
        <f>'5 Driver Data'!J3656</f>
        <v>0</v>
      </c>
      <c r="K3656" s="206">
        <f>'5 Driver Data'!K3656</f>
        <v>0</v>
      </c>
      <c r="L3656" s="1"/>
      <c r="M3656" s="216" t="str">
        <f>IF(D3656=0,"Blank",'3 Model Input'!E$44*'3 Model Input'!E$45)</f>
        <v>Blank</v>
      </c>
      <c r="N3656" s="197" t="str">
        <f t="shared" si="590"/>
        <v>Blank</v>
      </c>
      <c r="O3656" s="197" t="str">
        <f>IF(D3656=0,"Blank",'3 Model Input'!E$49*(1-'3 Model Input'!E$51))</f>
        <v>Blank</v>
      </c>
      <c r="P3656" s="197" t="str">
        <f t="shared" si="591"/>
        <v>Blank</v>
      </c>
      <c r="Q3656" s="197" t="str">
        <f>IF(D3656=0,"Blank",IF(D3656="BEV",E3656*(1-'3 Model Input'!E$54), E3656))</f>
        <v>Blank</v>
      </c>
      <c r="R3656" s="198" t="str">
        <f>IF(D3656=0,"Blank",IF(D3656="PHEV",F3656/G3656,F3656*(1-'3 Model Input'!E$54)/G3656))</f>
        <v>Blank</v>
      </c>
      <c r="S3656" s="198" t="str">
        <f>IF(D3656=0,"Blank",IF(D3656="PHEV",MIN(M3656,E3656),MIN(M3656,(E3656*(1-'3 Model Input'!E$54)))))</f>
        <v>Blank</v>
      </c>
      <c r="T3656" s="217" t="str">
        <f t="shared" si="592"/>
        <v>Blank</v>
      </c>
      <c r="U3656" s="89"/>
      <c r="V3656" s="216" t="str">
        <f>IF(D3656=0,"Blank",P3656*'3 Model Input'!E$50)</f>
        <v>Blank</v>
      </c>
      <c r="W3656" s="197" t="str">
        <f t="shared" si="593"/>
        <v>Blank</v>
      </c>
      <c r="X3656" s="197" t="str">
        <f t="shared" si="594"/>
        <v>Blank</v>
      </c>
      <c r="Y3656" s="197" t="str">
        <f t="shared" si="595"/>
        <v>Blank</v>
      </c>
      <c r="Z3656" s="197" t="str">
        <f t="shared" si="596"/>
        <v>Blank</v>
      </c>
      <c r="AA3656" s="223" t="str" cm="1">
        <f t="array" ref="AA3656">_xlfn.IFS(ISTEXT('3 Model Input'!F$70),"Missing",ISTEXT('3 Model Input'!I$70),"Missing",ISNUMBER('3 Model Input'!K$70),'3 Model Input'!K$70*P3656)</f>
        <v>Missing</v>
      </c>
      <c r="AB3656" s="89"/>
      <c r="AC3656" s="227" t="str" cm="1">
        <f t="array" ref="AC3656">IF(D3656=0,"Blank",_xlfn.IFS('3 Model Input'!E$61=1,(V3656*G3656)/T3656,'3 Model Input'!E$61=2,(W3656*G3656)/T3656,'3 Model Input'!E$61=3,(X3656*G3656)/T3656,'3 Model Input'!E$61=4,(Y3656*G3656)/T3656,'3 Model Input'!E$61=5,(Z3656*G3656)/T3656, ISTEXT('3 Model Input'!E$61),"Missing",'3 Model Input'!E$61=6,(AA3656*G3656)/T3656))</f>
        <v>Blank</v>
      </c>
      <c r="AD3656" s="202" t="str">
        <f t="shared" si="597"/>
        <v>Blank</v>
      </c>
      <c r="AE3656" s="202" t="str">
        <f t="shared" si="598"/>
        <v>Blank</v>
      </c>
      <c r="AF3656" s="217" t="str">
        <f t="shared" si="599"/>
        <v>Blank</v>
      </c>
      <c r="AG3656" s="9" t="str" cm="1">
        <f t="array" ref="AG3656">_xlfn.IFS(ISNUMBER(AC3656), "", ISNUMBER(SEARCH("Blank", AC3656)), "", ISERROR(AC3656), "Bad input on tab 3")</f>
        <v/>
      </c>
    </row>
    <row r="3657" spans="2:33" ht="15" customHeight="1" x14ac:dyDescent="0.75">
      <c r="B3657" s="205" t="str">
        <f>'5 Driver Data'!B3657</f>
        <v>3649</v>
      </c>
      <c r="C3657" s="193">
        <f>'5 Driver Data'!C3657</f>
        <v>0</v>
      </c>
      <c r="D3657" s="192">
        <f>'5 Driver Data'!D3657</f>
        <v>0</v>
      </c>
      <c r="E3657" s="191">
        <f>'5 Driver Data'!E3657</f>
        <v>0</v>
      </c>
      <c r="F3657" s="191">
        <f>'5 Driver Data'!F3657</f>
        <v>0</v>
      </c>
      <c r="G3657" s="191">
        <f>'5 Driver Data'!G3657</f>
        <v>0</v>
      </c>
      <c r="H3657" s="191">
        <f>'5 Driver Data'!H3657</f>
        <v>0</v>
      </c>
      <c r="I3657" s="191">
        <f>'5 Driver Data'!I3657</f>
        <v>0</v>
      </c>
      <c r="J3657" s="191">
        <f>'5 Driver Data'!J3657</f>
        <v>0</v>
      </c>
      <c r="K3657" s="206">
        <f>'5 Driver Data'!K3657</f>
        <v>0</v>
      </c>
      <c r="L3657" s="1"/>
      <c r="M3657" s="216" t="str">
        <f>IF(D3657=0,"Blank",'3 Model Input'!E$44*'3 Model Input'!E$45)</f>
        <v>Blank</v>
      </c>
      <c r="N3657" s="197" t="str">
        <f t="shared" si="590"/>
        <v>Blank</v>
      </c>
      <c r="O3657" s="197" t="str">
        <f>IF(D3657=0,"Blank",'3 Model Input'!E$49*(1-'3 Model Input'!E$51))</f>
        <v>Blank</v>
      </c>
      <c r="P3657" s="197" t="str">
        <f t="shared" si="591"/>
        <v>Blank</v>
      </c>
      <c r="Q3657" s="197" t="str">
        <f>IF(D3657=0,"Blank",IF(D3657="BEV",E3657*(1-'3 Model Input'!E$54), E3657))</f>
        <v>Blank</v>
      </c>
      <c r="R3657" s="198" t="str">
        <f>IF(D3657=0,"Blank",IF(D3657="PHEV",F3657/G3657,F3657*(1-'3 Model Input'!E$54)/G3657))</f>
        <v>Blank</v>
      </c>
      <c r="S3657" s="198" t="str">
        <f>IF(D3657=0,"Blank",IF(D3657="PHEV",MIN(M3657,E3657),MIN(M3657,(E3657*(1-'3 Model Input'!E$54)))))</f>
        <v>Blank</v>
      </c>
      <c r="T3657" s="217" t="str">
        <f t="shared" si="592"/>
        <v>Blank</v>
      </c>
      <c r="U3657" s="89"/>
      <c r="V3657" s="216" t="str">
        <f>IF(D3657=0,"Blank",P3657*'3 Model Input'!E$50)</f>
        <v>Blank</v>
      </c>
      <c r="W3657" s="197" t="str">
        <f t="shared" si="593"/>
        <v>Blank</v>
      </c>
      <c r="X3657" s="197" t="str">
        <f t="shared" si="594"/>
        <v>Blank</v>
      </c>
      <c r="Y3657" s="197" t="str">
        <f t="shared" si="595"/>
        <v>Blank</v>
      </c>
      <c r="Z3657" s="197" t="str">
        <f t="shared" si="596"/>
        <v>Blank</v>
      </c>
      <c r="AA3657" s="223" t="str" cm="1">
        <f t="array" ref="AA3657">_xlfn.IFS(ISTEXT('3 Model Input'!F$70),"Missing",ISTEXT('3 Model Input'!I$70),"Missing",ISNUMBER('3 Model Input'!K$70),'3 Model Input'!K$70*P3657)</f>
        <v>Missing</v>
      </c>
      <c r="AB3657" s="89"/>
      <c r="AC3657" s="227" t="str" cm="1">
        <f t="array" ref="AC3657">IF(D3657=0,"Blank",_xlfn.IFS('3 Model Input'!E$61=1,(V3657*G3657)/T3657,'3 Model Input'!E$61=2,(W3657*G3657)/T3657,'3 Model Input'!E$61=3,(X3657*G3657)/T3657,'3 Model Input'!E$61=4,(Y3657*G3657)/T3657,'3 Model Input'!E$61=5,(Z3657*G3657)/T3657, ISTEXT('3 Model Input'!E$61),"Missing",'3 Model Input'!E$61=6,(AA3657*G3657)/T3657))</f>
        <v>Blank</v>
      </c>
      <c r="AD3657" s="202" t="str">
        <f t="shared" si="597"/>
        <v>Blank</v>
      </c>
      <c r="AE3657" s="202" t="str">
        <f t="shared" si="598"/>
        <v>Blank</v>
      </c>
      <c r="AF3657" s="217" t="str">
        <f t="shared" si="599"/>
        <v>Blank</v>
      </c>
      <c r="AG3657" s="9" t="str" cm="1">
        <f t="array" ref="AG3657">_xlfn.IFS(ISNUMBER(AC3657), "", ISNUMBER(SEARCH("Blank", AC3657)), "", ISERROR(AC3657), "Bad input on tab 3")</f>
        <v/>
      </c>
    </row>
    <row r="3658" spans="2:33" ht="15" customHeight="1" x14ac:dyDescent="0.75">
      <c r="B3658" s="205" t="str">
        <f>'5 Driver Data'!B3658</f>
        <v>3650</v>
      </c>
      <c r="C3658" s="193">
        <f>'5 Driver Data'!C3658</f>
        <v>0</v>
      </c>
      <c r="D3658" s="192">
        <f>'5 Driver Data'!D3658</f>
        <v>0</v>
      </c>
      <c r="E3658" s="191">
        <f>'5 Driver Data'!E3658</f>
        <v>0</v>
      </c>
      <c r="F3658" s="191">
        <f>'5 Driver Data'!F3658</f>
        <v>0</v>
      </c>
      <c r="G3658" s="191">
        <f>'5 Driver Data'!G3658</f>
        <v>0</v>
      </c>
      <c r="H3658" s="191">
        <f>'5 Driver Data'!H3658</f>
        <v>0</v>
      </c>
      <c r="I3658" s="191">
        <f>'5 Driver Data'!I3658</f>
        <v>0</v>
      </c>
      <c r="J3658" s="191">
        <f>'5 Driver Data'!J3658</f>
        <v>0</v>
      </c>
      <c r="K3658" s="206">
        <f>'5 Driver Data'!K3658</f>
        <v>0</v>
      </c>
      <c r="L3658" s="1"/>
      <c r="M3658" s="216" t="str">
        <f>IF(D3658=0,"Blank",'3 Model Input'!E$44*'3 Model Input'!E$45)</f>
        <v>Blank</v>
      </c>
      <c r="N3658" s="197" t="str">
        <f t="shared" si="590"/>
        <v>Blank</v>
      </c>
      <c r="O3658" s="197" t="str">
        <f>IF(D3658=0,"Blank",'3 Model Input'!E$49*(1-'3 Model Input'!E$51))</f>
        <v>Blank</v>
      </c>
      <c r="P3658" s="197" t="str">
        <f t="shared" si="591"/>
        <v>Blank</v>
      </c>
      <c r="Q3658" s="197" t="str">
        <f>IF(D3658=0,"Blank",IF(D3658="BEV",E3658*(1-'3 Model Input'!E$54), E3658))</f>
        <v>Blank</v>
      </c>
      <c r="R3658" s="198" t="str">
        <f>IF(D3658=0,"Blank",IF(D3658="PHEV",F3658/G3658,F3658*(1-'3 Model Input'!E$54)/G3658))</f>
        <v>Blank</v>
      </c>
      <c r="S3658" s="198" t="str">
        <f>IF(D3658=0,"Blank",IF(D3658="PHEV",MIN(M3658,E3658),MIN(M3658,(E3658*(1-'3 Model Input'!E$54)))))</f>
        <v>Blank</v>
      </c>
      <c r="T3658" s="217" t="str">
        <f t="shared" si="592"/>
        <v>Blank</v>
      </c>
      <c r="U3658" s="89"/>
      <c r="V3658" s="216" t="str">
        <f>IF(D3658=0,"Blank",P3658*'3 Model Input'!E$50)</f>
        <v>Blank</v>
      </c>
      <c r="W3658" s="197" t="str">
        <f t="shared" si="593"/>
        <v>Blank</v>
      </c>
      <c r="X3658" s="197" t="str">
        <f t="shared" si="594"/>
        <v>Blank</v>
      </c>
      <c r="Y3658" s="197" t="str">
        <f t="shared" si="595"/>
        <v>Blank</v>
      </c>
      <c r="Z3658" s="197" t="str">
        <f t="shared" si="596"/>
        <v>Blank</v>
      </c>
      <c r="AA3658" s="223" t="str" cm="1">
        <f t="array" ref="AA3658">_xlfn.IFS(ISTEXT('3 Model Input'!F$70),"Missing",ISTEXT('3 Model Input'!I$70),"Missing",ISNUMBER('3 Model Input'!K$70),'3 Model Input'!K$70*P3658)</f>
        <v>Missing</v>
      </c>
      <c r="AB3658" s="89"/>
      <c r="AC3658" s="227" t="str" cm="1">
        <f t="array" ref="AC3658">IF(D3658=0,"Blank",_xlfn.IFS('3 Model Input'!E$61=1,(V3658*G3658)/T3658,'3 Model Input'!E$61=2,(W3658*G3658)/T3658,'3 Model Input'!E$61=3,(X3658*G3658)/T3658,'3 Model Input'!E$61=4,(Y3658*G3658)/T3658,'3 Model Input'!E$61=5,(Z3658*G3658)/T3658, ISTEXT('3 Model Input'!E$61),"Missing",'3 Model Input'!E$61=6,(AA3658*G3658)/T3658))</f>
        <v>Blank</v>
      </c>
      <c r="AD3658" s="202" t="str">
        <f t="shared" si="597"/>
        <v>Blank</v>
      </c>
      <c r="AE3658" s="202" t="str">
        <f t="shared" si="598"/>
        <v>Blank</v>
      </c>
      <c r="AF3658" s="217" t="str">
        <f t="shared" si="599"/>
        <v>Blank</v>
      </c>
      <c r="AG3658" s="9" t="str" cm="1">
        <f t="array" ref="AG3658">_xlfn.IFS(ISNUMBER(AC3658), "", ISNUMBER(SEARCH("Blank", AC3658)), "", ISERROR(AC3658), "Bad input on tab 3")</f>
        <v/>
      </c>
    </row>
    <row r="3659" spans="2:33" ht="15" customHeight="1" x14ac:dyDescent="0.75">
      <c r="B3659" s="205" t="str">
        <f>'5 Driver Data'!B3659</f>
        <v>3651</v>
      </c>
      <c r="C3659" s="193">
        <f>'5 Driver Data'!C3659</f>
        <v>0</v>
      </c>
      <c r="D3659" s="192">
        <f>'5 Driver Data'!D3659</f>
        <v>0</v>
      </c>
      <c r="E3659" s="191">
        <f>'5 Driver Data'!E3659</f>
        <v>0</v>
      </c>
      <c r="F3659" s="191">
        <f>'5 Driver Data'!F3659</f>
        <v>0</v>
      </c>
      <c r="G3659" s="191">
        <f>'5 Driver Data'!G3659</f>
        <v>0</v>
      </c>
      <c r="H3659" s="191">
        <f>'5 Driver Data'!H3659</f>
        <v>0</v>
      </c>
      <c r="I3659" s="191">
        <f>'5 Driver Data'!I3659</f>
        <v>0</v>
      </c>
      <c r="J3659" s="191">
        <f>'5 Driver Data'!J3659</f>
        <v>0</v>
      </c>
      <c r="K3659" s="206">
        <f>'5 Driver Data'!K3659</f>
        <v>0</v>
      </c>
      <c r="L3659" s="1"/>
      <c r="M3659" s="216" t="str">
        <f>IF(D3659=0,"Blank",'3 Model Input'!E$44*'3 Model Input'!E$45)</f>
        <v>Blank</v>
      </c>
      <c r="N3659" s="197" t="str">
        <f t="shared" si="590"/>
        <v>Blank</v>
      </c>
      <c r="O3659" s="197" t="str">
        <f>IF(D3659=0,"Blank",'3 Model Input'!E$49*(1-'3 Model Input'!E$51))</f>
        <v>Blank</v>
      </c>
      <c r="P3659" s="197" t="str">
        <f t="shared" si="591"/>
        <v>Blank</v>
      </c>
      <c r="Q3659" s="197" t="str">
        <f>IF(D3659=0,"Blank",IF(D3659="BEV",E3659*(1-'3 Model Input'!E$54), E3659))</f>
        <v>Blank</v>
      </c>
      <c r="R3659" s="198" t="str">
        <f>IF(D3659=0,"Blank",IF(D3659="PHEV",F3659/G3659,F3659*(1-'3 Model Input'!E$54)/G3659))</f>
        <v>Blank</v>
      </c>
      <c r="S3659" s="198" t="str">
        <f>IF(D3659=0,"Blank",IF(D3659="PHEV",MIN(M3659,E3659),MIN(M3659,(E3659*(1-'3 Model Input'!E$54)))))</f>
        <v>Blank</v>
      </c>
      <c r="T3659" s="217" t="str">
        <f t="shared" si="592"/>
        <v>Blank</v>
      </c>
      <c r="U3659" s="89"/>
      <c r="V3659" s="216" t="str">
        <f>IF(D3659=0,"Blank",P3659*'3 Model Input'!E$50)</f>
        <v>Blank</v>
      </c>
      <c r="W3659" s="197" t="str">
        <f t="shared" si="593"/>
        <v>Blank</v>
      </c>
      <c r="X3659" s="197" t="str">
        <f t="shared" si="594"/>
        <v>Blank</v>
      </c>
      <c r="Y3659" s="197" t="str">
        <f t="shared" si="595"/>
        <v>Blank</v>
      </c>
      <c r="Z3659" s="197" t="str">
        <f t="shared" si="596"/>
        <v>Blank</v>
      </c>
      <c r="AA3659" s="223" t="str" cm="1">
        <f t="array" ref="AA3659">_xlfn.IFS(ISTEXT('3 Model Input'!F$70),"Missing",ISTEXT('3 Model Input'!I$70),"Missing",ISNUMBER('3 Model Input'!K$70),'3 Model Input'!K$70*P3659)</f>
        <v>Missing</v>
      </c>
      <c r="AB3659" s="89"/>
      <c r="AC3659" s="227" t="str" cm="1">
        <f t="array" ref="AC3659">IF(D3659=0,"Blank",_xlfn.IFS('3 Model Input'!E$61=1,(V3659*G3659)/T3659,'3 Model Input'!E$61=2,(W3659*G3659)/T3659,'3 Model Input'!E$61=3,(X3659*G3659)/T3659,'3 Model Input'!E$61=4,(Y3659*G3659)/T3659,'3 Model Input'!E$61=5,(Z3659*G3659)/T3659, ISTEXT('3 Model Input'!E$61),"Missing",'3 Model Input'!E$61=6,(AA3659*G3659)/T3659))</f>
        <v>Blank</v>
      </c>
      <c r="AD3659" s="202" t="str">
        <f t="shared" si="597"/>
        <v>Blank</v>
      </c>
      <c r="AE3659" s="202" t="str">
        <f t="shared" si="598"/>
        <v>Blank</v>
      </c>
      <c r="AF3659" s="217" t="str">
        <f t="shared" si="599"/>
        <v>Blank</v>
      </c>
      <c r="AG3659" s="9" t="str" cm="1">
        <f t="array" ref="AG3659">_xlfn.IFS(ISNUMBER(AC3659), "", ISNUMBER(SEARCH("Blank", AC3659)), "", ISERROR(AC3659), "Bad input on tab 3")</f>
        <v/>
      </c>
    </row>
    <row r="3660" spans="2:33" ht="15" customHeight="1" x14ac:dyDescent="0.75">
      <c r="B3660" s="205" t="str">
        <f>'5 Driver Data'!B3660</f>
        <v>3652</v>
      </c>
      <c r="C3660" s="193">
        <f>'5 Driver Data'!C3660</f>
        <v>0</v>
      </c>
      <c r="D3660" s="192">
        <f>'5 Driver Data'!D3660</f>
        <v>0</v>
      </c>
      <c r="E3660" s="191">
        <f>'5 Driver Data'!E3660</f>
        <v>0</v>
      </c>
      <c r="F3660" s="191">
        <f>'5 Driver Data'!F3660</f>
        <v>0</v>
      </c>
      <c r="G3660" s="191">
        <f>'5 Driver Data'!G3660</f>
        <v>0</v>
      </c>
      <c r="H3660" s="191">
        <f>'5 Driver Data'!H3660</f>
        <v>0</v>
      </c>
      <c r="I3660" s="191">
        <f>'5 Driver Data'!I3660</f>
        <v>0</v>
      </c>
      <c r="J3660" s="191">
        <f>'5 Driver Data'!J3660</f>
        <v>0</v>
      </c>
      <c r="K3660" s="206">
        <f>'5 Driver Data'!K3660</f>
        <v>0</v>
      </c>
      <c r="L3660" s="1"/>
      <c r="M3660" s="216" t="str">
        <f>IF(D3660=0,"Blank",'3 Model Input'!E$44*'3 Model Input'!E$45)</f>
        <v>Blank</v>
      </c>
      <c r="N3660" s="197" t="str">
        <f t="shared" si="590"/>
        <v>Blank</v>
      </c>
      <c r="O3660" s="197" t="str">
        <f>IF(D3660=0,"Blank",'3 Model Input'!E$49*(1-'3 Model Input'!E$51))</f>
        <v>Blank</v>
      </c>
      <c r="P3660" s="197" t="str">
        <f t="shared" si="591"/>
        <v>Blank</v>
      </c>
      <c r="Q3660" s="197" t="str">
        <f>IF(D3660=0,"Blank",IF(D3660="BEV",E3660*(1-'3 Model Input'!E$54), E3660))</f>
        <v>Blank</v>
      </c>
      <c r="R3660" s="198" t="str">
        <f>IF(D3660=0,"Blank",IF(D3660="PHEV",F3660/G3660,F3660*(1-'3 Model Input'!E$54)/G3660))</f>
        <v>Blank</v>
      </c>
      <c r="S3660" s="198" t="str">
        <f>IF(D3660=0,"Blank",IF(D3660="PHEV",MIN(M3660,E3660),MIN(M3660,(E3660*(1-'3 Model Input'!E$54)))))</f>
        <v>Blank</v>
      </c>
      <c r="T3660" s="217" t="str">
        <f t="shared" si="592"/>
        <v>Blank</v>
      </c>
      <c r="U3660" s="89"/>
      <c r="V3660" s="216" t="str">
        <f>IF(D3660=0,"Blank",P3660*'3 Model Input'!E$50)</f>
        <v>Blank</v>
      </c>
      <c r="W3660" s="197" t="str">
        <f t="shared" si="593"/>
        <v>Blank</v>
      </c>
      <c r="X3660" s="197" t="str">
        <f t="shared" si="594"/>
        <v>Blank</v>
      </c>
      <c r="Y3660" s="197" t="str">
        <f t="shared" si="595"/>
        <v>Blank</v>
      </c>
      <c r="Z3660" s="197" t="str">
        <f t="shared" si="596"/>
        <v>Blank</v>
      </c>
      <c r="AA3660" s="223" t="str" cm="1">
        <f t="array" ref="AA3660">_xlfn.IFS(ISTEXT('3 Model Input'!F$70),"Missing",ISTEXT('3 Model Input'!I$70),"Missing",ISNUMBER('3 Model Input'!K$70),'3 Model Input'!K$70*P3660)</f>
        <v>Missing</v>
      </c>
      <c r="AB3660" s="89"/>
      <c r="AC3660" s="227" t="str" cm="1">
        <f t="array" ref="AC3660">IF(D3660=0,"Blank",_xlfn.IFS('3 Model Input'!E$61=1,(V3660*G3660)/T3660,'3 Model Input'!E$61=2,(W3660*G3660)/T3660,'3 Model Input'!E$61=3,(X3660*G3660)/T3660,'3 Model Input'!E$61=4,(Y3660*G3660)/T3660,'3 Model Input'!E$61=5,(Z3660*G3660)/T3660, ISTEXT('3 Model Input'!E$61),"Missing",'3 Model Input'!E$61=6,(AA3660*G3660)/T3660))</f>
        <v>Blank</v>
      </c>
      <c r="AD3660" s="202" t="str">
        <f t="shared" si="597"/>
        <v>Blank</v>
      </c>
      <c r="AE3660" s="202" t="str">
        <f t="shared" si="598"/>
        <v>Blank</v>
      </c>
      <c r="AF3660" s="217" t="str">
        <f t="shared" si="599"/>
        <v>Blank</v>
      </c>
      <c r="AG3660" s="9" t="str" cm="1">
        <f t="array" ref="AG3660">_xlfn.IFS(ISNUMBER(AC3660), "", ISNUMBER(SEARCH("Blank", AC3660)), "", ISERROR(AC3660), "Bad input on tab 3")</f>
        <v/>
      </c>
    </row>
    <row r="3661" spans="2:33" ht="15" customHeight="1" x14ac:dyDescent="0.75">
      <c r="B3661" s="205" t="str">
        <f>'5 Driver Data'!B3661</f>
        <v>3653</v>
      </c>
      <c r="C3661" s="193">
        <f>'5 Driver Data'!C3661</f>
        <v>0</v>
      </c>
      <c r="D3661" s="192">
        <f>'5 Driver Data'!D3661</f>
        <v>0</v>
      </c>
      <c r="E3661" s="191">
        <f>'5 Driver Data'!E3661</f>
        <v>0</v>
      </c>
      <c r="F3661" s="191">
        <f>'5 Driver Data'!F3661</f>
        <v>0</v>
      </c>
      <c r="G3661" s="191">
        <f>'5 Driver Data'!G3661</f>
        <v>0</v>
      </c>
      <c r="H3661" s="191">
        <f>'5 Driver Data'!H3661</f>
        <v>0</v>
      </c>
      <c r="I3661" s="191">
        <f>'5 Driver Data'!I3661</f>
        <v>0</v>
      </c>
      <c r="J3661" s="191">
        <f>'5 Driver Data'!J3661</f>
        <v>0</v>
      </c>
      <c r="K3661" s="206">
        <f>'5 Driver Data'!K3661</f>
        <v>0</v>
      </c>
      <c r="L3661" s="1"/>
      <c r="M3661" s="216" t="str">
        <f>IF(D3661=0,"Blank",'3 Model Input'!E$44*'3 Model Input'!E$45)</f>
        <v>Blank</v>
      </c>
      <c r="N3661" s="197" t="str">
        <f t="shared" si="590"/>
        <v>Blank</v>
      </c>
      <c r="O3661" s="197" t="str">
        <f>IF(D3661=0,"Blank",'3 Model Input'!E$49*(1-'3 Model Input'!E$51))</f>
        <v>Blank</v>
      </c>
      <c r="P3661" s="197" t="str">
        <f t="shared" si="591"/>
        <v>Blank</v>
      </c>
      <c r="Q3661" s="197" t="str">
        <f>IF(D3661=0,"Blank",IF(D3661="BEV",E3661*(1-'3 Model Input'!E$54), E3661))</f>
        <v>Blank</v>
      </c>
      <c r="R3661" s="198" t="str">
        <f>IF(D3661=0,"Blank",IF(D3661="PHEV",F3661/G3661,F3661*(1-'3 Model Input'!E$54)/G3661))</f>
        <v>Blank</v>
      </c>
      <c r="S3661" s="198" t="str">
        <f>IF(D3661=0,"Blank",IF(D3661="PHEV",MIN(M3661,E3661),MIN(M3661,(E3661*(1-'3 Model Input'!E$54)))))</f>
        <v>Blank</v>
      </c>
      <c r="T3661" s="217" t="str">
        <f t="shared" si="592"/>
        <v>Blank</v>
      </c>
      <c r="U3661" s="89"/>
      <c r="V3661" s="216" t="str">
        <f>IF(D3661=0,"Blank",P3661*'3 Model Input'!E$50)</f>
        <v>Blank</v>
      </c>
      <c r="W3661" s="197" t="str">
        <f t="shared" si="593"/>
        <v>Blank</v>
      </c>
      <c r="X3661" s="197" t="str">
        <f t="shared" si="594"/>
        <v>Blank</v>
      </c>
      <c r="Y3661" s="197" t="str">
        <f t="shared" si="595"/>
        <v>Blank</v>
      </c>
      <c r="Z3661" s="197" t="str">
        <f t="shared" si="596"/>
        <v>Blank</v>
      </c>
      <c r="AA3661" s="223" t="str" cm="1">
        <f t="array" ref="AA3661">_xlfn.IFS(ISTEXT('3 Model Input'!F$70),"Missing",ISTEXT('3 Model Input'!I$70),"Missing",ISNUMBER('3 Model Input'!K$70),'3 Model Input'!K$70*P3661)</f>
        <v>Missing</v>
      </c>
      <c r="AB3661" s="89"/>
      <c r="AC3661" s="227" t="str" cm="1">
        <f t="array" ref="AC3661">IF(D3661=0,"Blank",_xlfn.IFS('3 Model Input'!E$61=1,(V3661*G3661)/T3661,'3 Model Input'!E$61=2,(W3661*G3661)/T3661,'3 Model Input'!E$61=3,(X3661*G3661)/T3661,'3 Model Input'!E$61=4,(Y3661*G3661)/T3661,'3 Model Input'!E$61=5,(Z3661*G3661)/T3661, ISTEXT('3 Model Input'!E$61),"Missing",'3 Model Input'!E$61=6,(AA3661*G3661)/T3661))</f>
        <v>Blank</v>
      </c>
      <c r="AD3661" s="202" t="str">
        <f t="shared" si="597"/>
        <v>Blank</v>
      </c>
      <c r="AE3661" s="202" t="str">
        <f t="shared" si="598"/>
        <v>Blank</v>
      </c>
      <c r="AF3661" s="217" t="str">
        <f t="shared" si="599"/>
        <v>Blank</v>
      </c>
      <c r="AG3661" s="9" t="str" cm="1">
        <f t="array" ref="AG3661">_xlfn.IFS(ISNUMBER(AC3661), "", ISNUMBER(SEARCH("Blank", AC3661)), "", ISERROR(AC3661), "Bad input on tab 3")</f>
        <v/>
      </c>
    </row>
    <row r="3662" spans="2:33" ht="15" customHeight="1" x14ac:dyDescent="0.75">
      <c r="B3662" s="205" t="str">
        <f>'5 Driver Data'!B3662</f>
        <v>3654</v>
      </c>
      <c r="C3662" s="193">
        <f>'5 Driver Data'!C3662</f>
        <v>0</v>
      </c>
      <c r="D3662" s="192">
        <f>'5 Driver Data'!D3662</f>
        <v>0</v>
      </c>
      <c r="E3662" s="191">
        <f>'5 Driver Data'!E3662</f>
        <v>0</v>
      </c>
      <c r="F3662" s="191">
        <f>'5 Driver Data'!F3662</f>
        <v>0</v>
      </c>
      <c r="G3662" s="191">
        <f>'5 Driver Data'!G3662</f>
        <v>0</v>
      </c>
      <c r="H3662" s="191">
        <f>'5 Driver Data'!H3662</f>
        <v>0</v>
      </c>
      <c r="I3662" s="191">
        <f>'5 Driver Data'!I3662</f>
        <v>0</v>
      </c>
      <c r="J3662" s="191">
        <f>'5 Driver Data'!J3662</f>
        <v>0</v>
      </c>
      <c r="K3662" s="206">
        <f>'5 Driver Data'!K3662</f>
        <v>0</v>
      </c>
      <c r="L3662" s="1"/>
      <c r="M3662" s="216" t="str">
        <f>IF(D3662=0,"Blank",'3 Model Input'!E$44*'3 Model Input'!E$45)</f>
        <v>Blank</v>
      </c>
      <c r="N3662" s="197" t="str">
        <f t="shared" si="590"/>
        <v>Blank</v>
      </c>
      <c r="O3662" s="197" t="str">
        <f>IF(D3662=0,"Blank",'3 Model Input'!E$49*(1-'3 Model Input'!E$51))</f>
        <v>Blank</v>
      </c>
      <c r="P3662" s="197" t="str">
        <f t="shared" si="591"/>
        <v>Blank</v>
      </c>
      <c r="Q3662" s="197" t="str">
        <f>IF(D3662=0,"Blank",IF(D3662="BEV",E3662*(1-'3 Model Input'!E$54), E3662))</f>
        <v>Blank</v>
      </c>
      <c r="R3662" s="198" t="str">
        <f>IF(D3662=0,"Blank",IF(D3662="PHEV",F3662/G3662,F3662*(1-'3 Model Input'!E$54)/G3662))</f>
        <v>Blank</v>
      </c>
      <c r="S3662" s="198" t="str">
        <f>IF(D3662=0,"Blank",IF(D3662="PHEV",MIN(M3662,E3662),MIN(M3662,(E3662*(1-'3 Model Input'!E$54)))))</f>
        <v>Blank</v>
      </c>
      <c r="T3662" s="217" t="str">
        <f t="shared" si="592"/>
        <v>Blank</v>
      </c>
      <c r="U3662" s="89"/>
      <c r="V3662" s="216" t="str">
        <f>IF(D3662=0,"Blank",P3662*'3 Model Input'!E$50)</f>
        <v>Blank</v>
      </c>
      <c r="W3662" s="197" t="str">
        <f t="shared" si="593"/>
        <v>Blank</v>
      </c>
      <c r="X3662" s="197" t="str">
        <f t="shared" si="594"/>
        <v>Blank</v>
      </c>
      <c r="Y3662" s="197" t="str">
        <f t="shared" si="595"/>
        <v>Blank</v>
      </c>
      <c r="Z3662" s="197" t="str">
        <f t="shared" si="596"/>
        <v>Blank</v>
      </c>
      <c r="AA3662" s="223" t="str" cm="1">
        <f t="array" ref="AA3662">_xlfn.IFS(ISTEXT('3 Model Input'!F$70),"Missing",ISTEXT('3 Model Input'!I$70),"Missing",ISNUMBER('3 Model Input'!K$70),'3 Model Input'!K$70*P3662)</f>
        <v>Missing</v>
      </c>
      <c r="AB3662" s="89"/>
      <c r="AC3662" s="227" t="str" cm="1">
        <f t="array" ref="AC3662">IF(D3662=0,"Blank",_xlfn.IFS('3 Model Input'!E$61=1,(V3662*G3662)/T3662,'3 Model Input'!E$61=2,(W3662*G3662)/T3662,'3 Model Input'!E$61=3,(X3662*G3662)/T3662,'3 Model Input'!E$61=4,(Y3662*G3662)/T3662,'3 Model Input'!E$61=5,(Z3662*G3662)/T3662, ISTEXT('3 Model Input'!E$61),"Missing",'3 Model Input'!E$61=6,(AA3662*G3662)/T3662))</f>
        <v>Blank</v>
      </c>
      <c r="AD3662" s="202" t="str">
        <f t="shared" si="597"/>
        <v>Blank</v>
      </c>
      <c r="AE3662" s="202" t="str">
        <f t="shared" si="598"/>
        <v>Blank</v>
      </c>
      <c r="AF3662" s="217" t="str">
        <f t="shared" si="599"/>
        <v>Blank</v>
      </c>
      <c r="AG3662" s="9" t="str" cm="1">
        <f t="array" ref="AG3662">_xlfn.IFS(ISNUMBER(AC3662), "", ISNUMBER(SEARCH("Blank", AC3662)), "", ISERROR(AC3662), "Bad input on tab 3")</f>
        <v/>
      </c>
    </row>
    <row r="3663" spans="2:33" ht="15" customHeight="1" x14ac:dyDescent="0.75">
      <c r="B3663" s="205" t="str">
        <f>'5 Driver Data'!B3663</f>
        <v>3655</v>
      </c>
      <c r="C3663" s="193">
        <f>'5 Driver Data'!C3663</f>
        <v>0</v>
      </c>
      <c r="D3663" s="192">
        <f>'5 Driver Data'!D3663</f>
        <v>0</v>
      </c>
      <c r="E3663" s="191">
        <f>'5 Driver Data'!E3663</f>
        <v>0</v>
      </c>
      <c r="F3663" s="191">
        <f>'5 Driver Data'!F3663</f>
        <v>0</v>
      </c>
      <c r="G3663" s="191">
        <f>'5 Driver Data'!G3663</f>
        <v>0</v>
      </c>
      <c r="H3663" s="191">
        <f>'5 Driver Data'!H3663</f>
        <v>0</v>
      </c>
      <c r="I3663" s="191">
        <f>'5 Driver Data'!I3663</f>
        <v>0</v>
      </c>
      <c r="J3663" s="191">
        <f>'5 Driver Data'!J3663</f>
        <v>0</v>
      </c>
      <c r="K3663" s="206">
        <f>'5 Driver Data'!K3663</f>
        <v>0</v>
      </c>
      <c r="L3663" s="1"/>
      <c r="M3663" s="216" t="str">
        <f>IF(D3663=0,"Blank",'3 Model Input'!E$44*'3 Model Input'!E$45)</f>
        <v>Blank</v>
      </c>
      <c r="N3663" s="197" t="str">
        <f t="shared" si="590"/>
        <v>Blank</v>
      </c>
      <c r="O3663" s="197" t="str">
        <f>IF(D3663=0,"Blank",'3 Model Input'!E$49*(1-'3 Model Input'!E$51))</f>
        <v>Blank</v>
      </c>
      <c r="P3663" s="197" t="str">
        <f t="shared" si="591"/>
        <v>Blank</v>
      </c>
      <c r="Q3663" s="197" t="str">
        <f>IF(D3663=0,"Blank",IF(D3663="BEV",E3663*(1-'3 Model Input'!E$54), E3663))</f>
        <v>Blank</v>
      </c>
      <c r="R3663" s="198" t="str">
        <f>IF(D3663=0,"Blank",IF(D3663="PHEV",F3663/G3663,F3663*(1-'3 Model Input'!E$54)/G3663))</f>
        <v>Blank</v>
      </c>
      <c r="S3663" s="198" t="str">
        <f>IF(D3663=0,"Blank",IF(D3663="PHEV",MIN(M3663,E3663),MIN(M3663,(E3663*(1-'3 Model Input'!E$54)))))</f>
        <v>Blank</v>
      </c>
      <c r="T3663" s="217" t="str">
        <f t="shared" si="592"/>
        <v>Blank</v>
      </c>
      <c r="U3663" s="89"/>
      <c r="V3663" s="216" t="str">
        <f>IF(D3663=0,"Blank",P3663*'3 Model Input'!E$50)</f>
        <v>Blank</v>
      </c>
      <c r="W3663" s="197" t="str">
        <f t="shared" si="593"/>
        <v>Blank</v>
      </c>
      <c r="X3663" s="197" t="str">
        <f t="shared" si="594"/>
        <v>Blank</v>
      </c>
      <c r="Y3663" s="197" t="str">
        <f t="shared" si="595"/>
        <v>Blank</v>
      </c>
      <c r="Z3663" s="197" t="str">
        <f t="shared" si="596"/>
        <v>Blank</v>
      </c>
      <c r="AA3663" s="223" t="str" cm="1">
        <f t="array" ref="AA3663">_xlfn.IFS(ISTEXT('3 Model Input'!F$70),"Missing",ISTEXT('3 Model Input'!I$70),"Missing",ISNUMBER('3 Model Input'!K$70),'3 Model Input'!K$70*P3663)</f>
        <v>Missing</v>
      </c>
      <c r="AB3663" s="89"/>
      <c r="AC3663" s="227" t="str" cm="1">
        <f t="array" ref="AC3663">IF(D3663=0,"Blank",_xlfn.IFS('3 Model Input'!E$61=1,(V3663*G3663)/T3663,'3 Model Input'!E$61=2,(W3663*G3663)/T3663,'3 Model Input'!E$61=3,(X3663*G3663)/T3663,'3 Model Input'!E$61=4,(Y3663*G3663)/T3663,'3 Model Input'!E$61=5,(Z3663*G3663)/T3663, ISTEXT('3 Model Input'!E$61),"Missing",'3 Model Input'!E$61=6,(AA3663*G3663)/T3663))</f>
        <v>Blank</v>
      </c>
      <c r="AD3663" s="202" t="str">
        <f t="shared" si="597"/>
        <v>Blank</v>
      </c>
      <c r="AE3663" s="202" t="str">
        <f t="shared" si="598"/>
        <v>Blank</v>
      </c>
      <c r="AF3663" s="217" t="str">
        <f t="shared" si="599"/>
        <v>Blank</v>
      </c>
      <c r="AG3663" s="9" t="str" cm="1">
        <f t="array" ref="AG3663">_xlfn.IFS(ISNUMBER(AC3663), "", ISNUMBER(SEARCH("Blank", AC3663)), "", ISERROR(AC3663), "Bad input on tab 3")</f>
        <v/>
      </c>
    </row>
    <row r="3664" spans="2:33" ht="15" customHeight="1" x14ac:dyDescent="0.75">
      <c r="B3664" s="205" t="str">
        <f>'5 Driver Data'!B3664</f>
        <v>3656</v>
      </c>
      <c r="C3664" s="193">
        <f>'5 Driver Data'!C3664</f>
        <v>0</v>
      </c>
      <c r="D3664" s="192">
        <f>'5 Driver Data'!D3664</f>
        <v>0</v>
      </c>
      <c r="E3664" s="191">
        <f>'5 Driver Data'!E3664</f>
        <v>0</v>
      </c>
      <c r="F3664" s="191">
        <f>'5 Driver Data'!F3664</f>
        <v>0</v>
      </c>
      <c r="G3664" s="191">
        <f>'5 Driver Data'!G3664</f>
        <v>0</v>
      </c>
      <c r="H3664" s="191">
        <f>'5 Driver Data'!H3664</f>
        <v>0</v>
      </c>
      <c r="I3664" s="191">
        <f>'5 Driver Data'!I3664</f>
        <v>0</v>
      </c>
      <c r="J3664" s="191">
        <f>'5 Driver Data'!J3664</f>
        <v>0</v>
      </c>
      <c r="K3664" s="206">
        <f>'5 Driver Data'!K3664</f>
        <v>0</v>
      </c>
      <c r="L3664" s="1"/>
      <c r="M3664" s="216" t="str">
        <f>IF(D3664=0,"Blank",'3 Model Input'!E$44*'3 Model Input'!E$45)</f>
        <v>Blank</v>
      </c>
      <c r="N3664" s="197" t="str">
        <f t="shared" si="590"/>
        <v>Blank</v>
      </c>
      <c r="O3664" s="197" t="str">
        <f>IF(D3664=0,"Blank",'3 Model Input'!E$49*(1-'3 Model Input'!E$51))</f>
        <v>Blank</v>
      </c>
      <c r="P3664" s="197" t="str">
        <f t="shared" si="591"/>
        <v>Blank</v>
      </c>
      <c r="Q3664" s="197" t="str">
        <f>IF(D3664=0,"Blank",IF(D3664="BEV",E3664*(1-'3 Model Input'!E$54), E3664))</f>
        <v>Blank</v>
      </c>
      <c r="R3664" s="198" t="str">
        <f>IF(D3664=0,"Blank",IF(D3664="PHEV",F3664/G3664,F3664*(1-'3 Model Input'!E$54)/G3664))</f>
        <v>Blank</v>
      </c>
      <c r="S3664" s="198" t="str">
        <f>IF(D3664=0,"Blank",IF(D3664="PHEV",MIN(M3664,E3664),MIN(M3664,(E3664*(1-'3 Model Input'!E$54)))))</f>
        <v>Blank</v>
      </c>
      <c r="T3664" s="217" t="str">
        <f t="shared" si="592"/>
        <v>Blank</v>
      </c>
      <c r="U3664" s="89"/>
      <c r="V3664" s="216" t="str">
        <f>IF(D3664=0,"Blank",P3664*'3 Model Input'!E$50)</f>
        <v>Blank</v>
      </c>
      <c r="W3664" s="197" t="str">
        <f t="shared" si="593"/>
        <v>Blank</v>
      </c>
      <c r="X3664" s="197" t="str">
        <f t="shared" si="594"/>
        <v>Blank</v>
      </c>
      <c r="Y3664" s="197" t="str">
        <f t="shared" si="595"/>
        <v>Blank</v>
      </c>
      <c r="Z3664" s="197" t="str">
        <f t="shared" si="596"/>
        <v>Blank</v>
      </c>
      <c r="AA3664" s="223" t="str" cm="1">
        <f t="array" ref="AA3664">_xlfn.IFS(ISTEXT('3 Model Input'!F$70),"Missing",ISTEXT('3 Model Input'!I$70),"Missing",ISNUMBER('3 Model Input'!K$70),'3 Model Input'!K$70*P3664)</f>
        <v>Missing</v>
      </c>
      <c r="AB3664" s="89"/>
      <c r="AC3664" s="227" t="str" cm="1">
        <f t="array" ref="AC3664">IF(D3664=0,"Blank",_xlfn.IFS('3 Model Input'!E$61=1,(V3664*G3664)/T3664,'3 Model Input'!E$61=2,(W3664*G3664)/T3664,'3 Model Input'!E$61=3,(X3664*G3664)/T3664,'3 Model Input'!E$61=4,(Y3664*G3664)/T3664,'3 Model Input'!E$61=5,(Z3664*G3664)/T3664, ISTEXT('3 Model Input'!E$61),"Missing",'3 Model Input'!E$61=6,(AA3664*G3664)/T3664))</f>
        <v>Blank</v>
      </c>
      <c r="AD3664" s="202" t="str">
        <f t="shared" si="597"/>
        <v>Blank</v>
      </c>
      <c r="AE3664" s="202" t="str">
        <f t="shared" si="598"/>
        <v>Blank</v>
      </c>
      <c r="AF3664" s="217" t="str">
        <f t="shared" si="599"/>
        <v>Blank</v>
      </c>
      <c r="AG3664" s="9" t="str" cm="1">
        <f t="array" ref="AG3664">_xlfn.IFS(ISNUMBER(AC3664), "", ISNUMBER(SEARCH("Blank", AC3664)), "", ISERROR(AC3664), "Bad input on tab 3")</f>
        <v/>
      </c>
    </row>
    <row r="3665" spans="2:33" ht="15" customHeight="1" x14ac:dyDescent="0.75">
      <c r="B3665" s="205" t="str">
        <f>'5 Driver Data'!B3665</f>
        <v>3657</v>
      </c>
      <c r="C3665" s="193">
        <f>'5 Driver Data'!C3665</f>
        <v>0</v>
      </c>
      <c r="D3665" s="192">
        <f>'5 Driver Data'!D3665</f>
        <v>0</v>
      </c>
      <c r="E3665" s="191">
        <f>'5 Driver Data'!E3665</f>
        <v>0</v>
      </c>
      <c r="F3665" s="191">
        <f>'5 Driver Data'!F3665</f>
        <v>0</v>
      </c>
      <c r="G3665" s="191">
        <f>'5 Driver Data'!G3665</f>
        <v>0</v>
      </c>
      <c r="H3665" s="191">
        <f>'5 Driver Data'!H3665</f>
        <v>0</v>
      </c>
      <c r="I3665" s="191">
        <f>'5 Driver Data'!I3665</f>
        <v>0</v>
      </c>
      <c r="J3665" s="191">
        <f>'5 Driver Data'!J3665</f>
        <v>0</v>
      </c>
      <c r="K3665" s="206">
        <f>'5 Driver Data'!K3665</f>
        <v>0</v>
      </c>
      <c r="L3665" s="1"/>
      <c r="M3665" s="216" t="str">
        <f>IF(D3665=0,"Blank",'3 Model Input'!E$44*'3 Model Input'!E$45)</f>
        <v>Blank</v>
      </c>
      <c r="N3665" s="197" t="str">
        <f t="shared" si="590"/>
        <v>Blank</v>
      </c>
      <c r="O3665" s="197" t="str">
        <f>IF(D3665=0,"Blank",'3 Model Input'!E$49*(1-'3 Model Input'!E$51))</f>
        <v>Blank</v>
      </c>
      <c r="P3665" s="197" t="str">
        <f t="shared" si="591"/>
        <v>Blank</v>
      </c>
      <c r="Q3665" s="197" t="str">
        <f>IF(D3665=0,"Blank",IF(D3665="BEV",E3665*(1-'3 Model Input'!E$54), E3665))</f>
        <v>Blank</v>
      </c>
      <c r="R3665" s="198" t="str">
        <f>IF(D3665=0,"Blank",IF(D3665="PHEV",F3665/G3665,F3665*(1-'3 Model Input'!E$54)/G3665))</f>
        <v>Blank</v>
      </c>
      <c r="S3665" s="198" t="str">
        <f>IF(D3665=0,"Blank",IF(D3665="PHEV",MIN(M3665,E3665),MIN(M3665,(E3665*(1-'3 Model Input'!E$54)))))</f>
        <v>Blank</v>
      </c>
      <c r="T3665" s="217" t="str">
        <f t="shared" si="592"/>
        <v>Blank</v>
      </c>
      <c r="U3665" s="89"/>
      <c r="V3665" s="216" t="str">
        <f>IF(D3665=0,"Blank",P3665*'3 Model Input'!E$50)</f>
        <v>Blank</v>
      </c>
      <c r="W3665" s="197" t="str">
        <f t="shared" si="593"/>
        <v>Blank</v>
      </c>
      <c r="X3665" s="197" t="str">
        <f t="shared" si="594"/>
        <v>Blank</v>
      </c>
      <c r="Y3665" s="197" t="str">
        <f t="shared" si="595"/>
        <v>Blank</v>
      </c>
      <c r="Z3665" s="197" t="str">
        <f t="shared" si="596"/>
        <v>Blank</v>
      </c>
      <c r="AA3665" s="223" t="str" cm="1">
        <f t="array" ref="AA3665">_xlfn.IFS(ISTEXT('3 Model Input'!F$70),"Missing",ISTEXT('3 Model Input'!I$70),"Missing",ISNUMBER('3 Model Input'!K$70),'3 Model Input'!K$70*P3665)</f>
        <v>Missing</v>
      </c>
      <c r="AB3665" s="89"/>
      <c r="AC3665" s="227" t="str" cm="1">
        <f t="array" ref="AC3665">IF(D3665=0,"Blank",_xlfn.IFS('3 Model Input'!E$61=1,(V3665*G3665)/T3665,'3 Model Input'!E$61=2,(W3665*G3665)/T3665,'3 Model Input'!E$61=3,(X3665*G3665)/T3665,'3 Model Input'!E$61=4,(Y3665*G3665)/T3665,'3 Model Input'!E$61=5,(Z3665*G3665)/T3665, ISTEXT('3 Model Input'!E$61),"Missing",'3 Model Input'!E$61=6,(AA3665*G3665)/T3665))</f>
        <v>Blank</v>
      </c>
      <c r="AD3665" s="202" t="str">
        <f t="shared" si="597"/>
        <v>Blank</v>
      </c>
      <c r="AE3665" s="202" t="str">
        <f t="shared" si="598"/>
        <v>Blank</v>
      </c>
      <c r="AF3665" s="217" t="str">
        <f t="shared" si="599"/>
        <v>Blank</v>
      </c>
      <c r="AG3665" s="9" t="str" cm="1">
        <f t="array" ref="AG3665">_xlfn.IFS(ISNUMBER(AC3665), "", ISNUMBER(SEARCH("Blank", AC3665)), "", ISERROR(AC3665), "Bad input on tab 3")</f>
        <v/>
      </c>
    </row>
    <row r="3666" spans="2:33" ht="15" customHeight="1" x14ac:dyDescent="0.75">
      <c r="B3666" s="205" t="str">
        <f>'5 Driver Data'!B3666</f>
        <v>3658</v>
      </c>
      <c r="C3666" s="193">
        <f>'5 Driver Data'!C3666</f>
        <v>0</v>
      </c>
      <c r="D3666" s="192">
        <f>'5 Driver Data'!D3666</f>
        <v>0</v>
      </c>
      <c r="E3666" s="191">
        <f>'5 Driver Data'!E3666</f>
        <v>0</v>
      </c>
      <c r="F3666" s="191">
        <f>'5 Driver Data'!F3666</f>
        <v>0</v>
      </c>
      <c r="G3666" s="191">
        <f>'5 Driver Data'!G3666</f>
        <v>0</v>
      </c>
      <c r="H3666" s="191">
        <f>'5 Driver Data'!H3666</f>
        <v>0</v>
      </c>
      <c r="I3666" s="191">
        <f>'5 Driver Data'!I3666</f>
        <v>0</v>
      </c>
      <c r="J3666" s="191">
        <f>'5 Driver Data'!J3666</f>
        <v>0</v>
      </c>
      <c r="K3666" s="206">
        <f>'5 Driver Data'!K3666</f>
        <v>0</v>
      </c>
      <c r="L3666" s="1"/>
      <c r="M3666" s="216" t="str">
        <f>IF(D3666=0,"Blank",'3 Model Input'!E$44*'3 Model Input'!E$45)</f>
        <v>Blank</v>
      </c>
      <c r="N3666" s="197" t="str">
        <f t="shared" si="590"/>
        <v>Blank</v>
      </c>
      <c r="O3666" s="197" t="str">
        <f>IF(D3666=0,"Blank",'3 Model Input'!E$49*(1-'3 Model Input'!E$51))</f>
        <v>Blank</v>
      </c>
      <c r="P3666" s="197" t="str">
        <f t="shared" si="591"/>
        <v>Blank</v>
      </c>
      <c r="Q3666" s="197" t="str">
        <f>IF(D3666=0,"Blank",IF(D3666="BEV",E3666*(1-'3 Model Input'!E$54), E3666))</f>
        <v>Blank</v>
      </c>
      <c r="R3666" s="198" t="str">
        <f>IF(D3666=0,"Blank",IF(D3666="PHEV",F3666/G3666,F3666*(1-'3 Model Input'!E$54)/G3666))</f>
        <v>Blank</v>
      </c>
      <c r="S3666" s="198" t="str">
        <f>IF(D3666=0,"Blank",IF(D3666="PHEV",MIN(M3666,E3666),MIN(M3666,(E3666*(1-'3 Model Input'!E$54)))))</f>
        <v>Blank</v>
      </c>
      <c r="T3666" s="217" t="str">
        <f t="shared" si="592"/>
        <v>Blank</v>
      </c>
      <c r="U3666" s="89"/>
      <c r="V3666" s="216" t="str">
        <f>IF(D3666=0,"Blank",P3666*'3 Model Input'!E$50)</f>
        <v>Blank</v>
      </c>
      <c r="W3666" s="197" t="str">
        <f t="shared" si="593"/>
        <v>Blank</v>
      </c>
      <c r="X3666" s="197" t="str">
        <f t="shared" si="594"/>
        <v>Blank</v>
      </c>
      <c r="Y3666" s="197" t="str">
        <f t="shared" si="595"/>
        <v>Blank</v>
      </c>
      <c r="Z3666" s="197" t="str">
        <f t="shared" si="596"/>
        <v>Blank</v>
      </c>
      <c r="AA3666" s="223" t="str" cm="1">
        <f t="array" ref="AA3666">_xlfn.IFS(ISTEXT('3 Model Input'!F$70),"Missing",ISTEXT('3 Model Input'!I$70),"Missing",ISNUMBER('3 Model Input'!K$70),'3 Model Input'!K$70*P3666)</f>
        <v>Missing</v>
      </c>
      <c r="AB3666" s="89"/>
      <c r="AC3666" s="227" t="str" cm="1">
        <f t="array" ref="AC3666">IF(D3666=0,"Blank",_xlfn.IFS('3 Model Input'!E$61=1,(V3666*G3666)/T3666,'3 Model Input'!E$61=2,(W3666*G3666)/T3666,'3 Model Input'!E$61=3,(X3666*G3666)/T3666,'3 Model Input'!E$61=4,(Y3666*G3666)/T3666,'3 Model Input'!E$61=5,(Z3666*G3666)/T3666, ISTEXT('3 Model Input'!E$61),"Missing",'3 Model Input'!E$61=6,(AA3666*G3666)/T3666))</f>
        <v>Blank</v>
      </c>
      <c r="AD3666" s="202" t="str">
        <f t="shared" si="597"/>
        <v>Blank</v>
      </c>
      <c r="AE3666" s="202" t="str">
        <f t="shared" si="598"/>
        <v>Blank</v>
      </c>
      <c r="AF3666" s="217" t="str">
        <f t="shared" si="599"/>
        <v>Blank</v>
      </c>
      <c r="AG3666" s="9" t="str" cm="1">
        <f t="array" ref="AG3666">_xlfn.IFS(ISNUMBER(AC3666), "", ISNUMBER(SEARCH("Blank", AC3666)), "", ISERROR(AC3666), "Bad input on tab 3")</f>
        <v/>
      </c>
    </row>
    <row r="3667" spans="2:33" ht="15" customHeight="1" x14ac:dyDescent="0.75">
      <c r="B3667" s="205" t="str">
        <f>'5 Driver Data'!B3667</f>
        <v>3659</v>
      </c>
      <c r="C3667" s="193">
        <f>'5 Driver Data'!C3667</f>
        <v>0</v>
      </c>
      <c r="D3667" s="192">
        <f>'5 Driver Data'!D3667</f>
        <v>0</v>
      </c>
      <c r="E3667" s="191">
        <f>'5 Driver Data'!E3667</f>
        <v>0</v>
      </c>
      <c r="F3667" s="191">
        <f>'5 Driver Data'!F3667</f>
        <v>0</v>
      </c>
      <c r="G3667" s="191">
        <f>'5 Driver Data'!G3667</f>
        <v>0</v>
      </c>
      <c r="H3667" s="191">
        <f>'5 Driver Data'!H3667</f>
        <v>0</v>
      </c>
      <c r="I3667" s="191">
        <f>'5 Driver Data'!I3667</f>
        <v>0</v>
      </c>
      <c r="J3667" s="191">
        <f>'5 Driver Data'!J3667</f>
        <v>0</v>
      </c>
      <c r="K3667" s="206">
        <f>'5 Driver Data'!K3667</f>
        <v>0</v>
      </c>
      <c r="L3667" s="1"/>
      <c r="M3667" s="216" t="str">
        <f>IF(D3667=0,"Blank",'3 Model Input'!E$44*'3 Model Input'!E$45)</f>
        <v>Blank</v>
      </c>
      <c r="N3667" s="197" t="str">
        <f t="shared" si="590"/>
        <v>Blank</v>
      </c>
      <c r="O3667" s="197" t="str">
        <f>IF(D3667=0,"Blank",'3 Model Input'!E$49*(1-'3 Model Input'!E$51))</f>
        <v>Blank</v>
      </c>
      <c r="P3667" s="197" t="str">
        <f t="shared" si="591"/>
        <v>Blank</v>
      </c>
      <c r="Q3667" s="197" t="str">
        <f>IF(D3667=0,"Blank",IF(D3667="BEV",E3667*(1-'3 Model Input'!E$54), E3667))</f>
        <v>Blank</v>
      </c>
      <c r="R3667" s="198" t="str">
        <f>IF(D3667=0,"Blank",IF(D3667="PHEV",F3667/G3667,F3667*(1-'3 Model Input'!E$54)/G3667))</f>
        <v>Blank</v>
      </c>
      <c r="S3667" s="198" t="str">
        <f>IF(D3667=0,"Blank",IF(D3667="PHEV",MIN(M3667,E3667),MIN(M3667,(E3667*(1-'3 Model Input'!E$54)))))</f>
        <v>Blank</v>
      </c>
      <c r="T3667" s="217" t="str">
        <f t="shared" si="592"/>
        <v>Blank</v>
      </c>
      <c r="U3667" s="89"/>
      <c r="V3667" s="216" t="str">
        <f>IF(D3667=0,"Blank",P3667*'3 Model Input'!E$50)</f>
        <v>Blank</v>
      </c>
      <c r="W3667" s="197" t="str">
        <f t="shared" si="593"/>
        <v>Blank</v>
      </c>
      <c r="X3667" s="197" t="str">
        <f t="shared" si="594"/>
        <v>Blank</v>
      </c>
      <c r="Y3667" s="197" t="str">
        <f t="shared" si="595"/>
        <v>Blank</v>
      </c>
      <c r="Z3667" s="197" t="str">
        <f t="shared" si="596"/>
        <v>Blank</v>
      </c>
      <c r="AA3667" s="223" t="str" cm="1">
        <f t="array" ref="AA3667">_xlfn.IFS(ISTEXT('3 Model Input'!F$70),"Missing",ISTEXT('3 Model Input'!I$70),"Missing",ISNUMBER('3 Model Input'!K$70),'3 Model Input'!K$70*P3667)</f>
        <v>Missing</v>
      </c>
      <c r="AB3667" s="89"/>
      <c r="AC3667" s="227" t="str" cm="1">
        <f t="array" ref="AC3667">IF(D3667=0,"Blank",_xlfn.IFS('3 Model Input'!E$61=1,(V3667*G3667)/T3667,'3 Model Input'!E$61=2,(W3667*G3667)/T3667,'3 Model Input'!E$61=3,(X3667*G3667)/T3667,'3 Model Input'!E$61=4,(Y3667*G3667)/T3667,'3 Model Input'!E$61=5,(Z3667*G3667)/T3667, ISTEXT('3 Model Input'!E$61),"Missing",'3 Model Input'!E$61=6,(AA3667*G3667)/T3667))</f>
        <v>Blank</v>
      </c>
      <c r="AD3667" s="202" t="str">
        <f t="shared" si="597"/>
        <v>Blank</v>
      </c>
      <c r="AE3667" s="202" t="str">
        <f t="shared" si="598"/>
        <v>Blank</v>
      </c>
      <c r="AF3667" s="217" t="str">
        <f t="shared" si="599"/>
        <v>Blank</v>
      </c>
      <c r="AG3667" s="9" t="str" cm="1">
        <f t="array" ref="AG3667">_xlfn.IFS(ISNUMBER(AC3667), "", ISNUMBER(SEARCH("Blank", AC3667)), "", ISERROR(AC3667), "Bad input on tab 3")</f>
        <v/>
      </c>
    </row>
    <row r="3668" spans="2:33" ht="15" customHeight="1" x14ac:dyDescent="0.75">
      <c r="B3668" s="205" t="str">
        <f>'5 Driver Data'!B3668</f>
        <v>3660</v>
      </c>
      <c r="C3668" s="193">
        <f>'5 Driver Data'!C3668</f>
        <v>0</v>
      </c>
      <c r="D3668" s="192">
        <f>'5 Driver Data'!D3668</f>
        <v>0</v>
      </c>
      <c r="E3668" s="191">
        <f>'5 Driver Data'!E3668</f>
        <v>0</v>
      </c>
      <c r="F3668" s="191">
        <f>'5 Driver Data'!F3668</f>
        <v>0</v>
      </c>
      <c r="G3668" s="191">
        <f>'5 Driver Data'!G3668</f>
        <v>0</v>
      </c>
      <c r="H3668" s="191">
        <f>'5 Driver Data'!H3668</f>
        <v>0</v>
      </c>
      <c r="I3668" s="191">
        <f>'5 Driver Data'!I3668</f>
        <v>0</v>
      </c>
      <c r="J3668" s="191">
        <f>'5 Driver Data'!J3668</f>
        <v>0</v>
      </c>
      <c r="K3668" s="206">
        <f>'5 Driver Data'!K3668</f>
        <v>0</v>
      </c>
      <c r="L3668" s="1"/>
      <c r="M3668" s="216" t="str">
        <f>IF(D3668=0,"Blank",'3 Model Input'!E$44*'3 Model Input'!E$45)</f>
        <v>Blank</v>
      </c>
      <c r="N3668" s="197" t="str">
        <f t="shared" si="590"/>
        <v>Blank</v>
      </c>
      <c r="O3668" s="197" t="str">
        <f>IF(D3668=0,"Blank",'3 Model Input'!E$49*(1-'3 Model Input'!E$51))</f>
        <v>Blank</v>
      </c>
      <c r="P3668" s="197" t="str">
        <f t="shared" si="591"/>
        <v>Blank</v>
      </c>
      <c r="Q3668" s="197" t="str">
        <f>IF(D3668=0,"Blank",IF(D3668="BEV",E3668*(1-'3 Model Input'!E$54), E3668))</f>
        <v>Blank</v>
      </c>
      <c r="R3668" s="198" t="str">
        <f>IF(D3668=0,"Blank",IF(D3668="PHEV",F3668/G3668,F3668*(1-'3 Model Input'!E$54)/G3668))</f>
        <v>Blank</v>
      </c>
      <c r="S3668" s="198" t="str">
        <f>IF(D3668=0,"Blank",IF(D3668="PHEV",MIN(M3668,E3668),MIN(M3668,(E3668*(1-'3 Model Input'!E$54)))))</f>
        <v>Blank</v>
      </c>
      <c r="T3668" s="217" t="str">
        <f t="shared" si="592"/>
        <v>Blank</v>
      </c>
      <c r="U3668" s="89"/>
      <c r="V3668" s="216" t="str">
        <f>IF(D3668=0,"Blank",P3668*'3 Model Input'!E$50)</f>
        <v>Blank</v>
      </c>
      <c r="W3668" s="197" t="str">
        <f t="shared" si="593"/>
        <v>Blank</v>
      </c>
      <c r="X3668" s="197" t="str">
        <f t="shared" si="594"/>
        <v>Blank</v>
      </c>
      <c r="Y3668" s="197" t="str">
        <f t="shared" si="595"/>
        <v>Blank</v>
      </c>
      <c r="Z3668" s="197" t="str">
        <f t="shared" si="596"/>
        <v>Blank</v>
      </c>
      <c r="AA3668" s="223" t="str" cm="1">
        <f t="array" ref="AA3668">_xlfn.IFS(ISTEXT('3 Model Input'!F$70),"Missing",ISTEXT('3 Model Input'!I$70),"Missing",ISNUMBER('3 Model Input'!K$70),'3 Model Input'!K$70*P3668)</f>
        <v>Missing</v>
      </c>
      <c r="AB3668" s="89"/>
      <c r="AC3668" s="227" t="str" cm="1">
        <f t="array" ref="AC3668">IF(D3668=0,"Blank",_xlfn.IFS('3 Model Input'!E$61=1,(V3668*G3668)/T3668,'3 Model Input'!E$61=2,(W3668*G3668)/T3668,'3 Model Input'!E$61=3,(X3668*G3668)/T3668,'3 Model Input'!E$61=4,(Y3668*G3668)/T3668,'3 Model Input'!E$61=5,(Z3668*G3668)/T3668, ISTEXT('3 Model Input'!E$61),"Missing",'3 Model Input'!E$61=6,(AA3668*G3668)/T3668))</f>
        <v>Blank</v>
      </c>
      <c r="AD3668" s="202" t="str">
        <f t="shared" si="597"/>
        <v>Blank</v>
      </c>
      <c r="AE3668" s="202" t="str">
        <f t="shared" si="598"/>
        <v>Blank</v>
      </c>
      <c r="AF3668" s="217" t="str">
        <f t="shared" si="599"/>
        <v>Blank</v>
      </c>
      <c r="AG3668" s="9" t="str" cm="1">
        <f t="array" ref="AG3668">_xlfn.IFS(ISNUMBER(AC3668), "", ISNUMBER(SEARCH("Blank", AC3668)), "", ISERROR(AC3668), "Bad input on tab 3")</f>
        <v/>
      </c>
    </row>
    <row r="3669" spans="2:33" ht="15" customHeight="1" x14ac:dyDescent="0.75">
      <c r="B3669" s="205" t="str">
        <f>'5 Driver Data'!B3669</f>
        <v>3661</v>
      </c>
      <c r="C3669" s="193">
        <f>'5 Driver Data'!C3669</f>
        <v>0</v>
      </c>
      <c r="D3669" s="192">
        <f>'5 Driver Data'!D3669</f>
        <v>0</v>
      </c>
      <c r="E3669" s="191">
        <f>'5 Driver Data'!E3669</f>
        <v>0</v>
      </c>
      <c r="F3669" s="191">
        <f>'5 Driver Data'!F3669</f>
        <v>0</v>
      </c>
      <c r="G3669" s="191">
        <f>'5 Driver Data'!G3669</f>
        <v>0</v>
      </c>
      <c r="H3669" s="191">
        <f>'5 Driver Data'!H3669</f>
        <v>0</v>
      </c>
      <c r="I3669" s="191">
        <f>'5 Driver Data'!I3669</f>
        <v>0</v>
      </c>
      <c r="J3669" s="191">
        <f>'5 Driver Data'!J3669</f>
        <v>0</v>
      </c>
      <c r="K3669" s="206">
        <f>'5 Driver Data'!K3669</f>
        <v>0</v>
      </c>
      <c r="L3669" s="1"/>
      <c r="M3669" s="216" t="str">
        <f>IF(D3669=0,"Blank",'3 Model Input'!E$44*'3 Model Input'!E$45)</f>
        <v>Blank</v>
      </c>
      <c r="N3669" s="197" t="str">
        <f t="shared" si="590"/>
        <v>Blank</v>
      </c>
      <c r="O3669" s="197" t="str">
        <f>IF(D3669=0,"Blank",'3 Model Input'!E$49*(1-'3 Model Input'!E$51))</f>
        <v>Blank</v>
      </c>
      <c r="P3669" s="197" t="str">
        <f t="shared" si="591"/>
        <v>Blank</v>
      </c>
      <c r="Q3669" s="197" t="str">
        <f>IF(D3669=0,"Blank",IF(D3669="BEV",E3669*(1-'3 Model Input'!E$54), E3669))</f>
        <v>Blank</v>
      </c>
      <c r="R3669" s="198" t="str">
        <f>IF(D3669=0,"Blank",IF(D3669="PHEV",F3669/G3669,F3669*(1-'3 Model Input'!E$54)/G3669))</f>
        <v>Blank</v>
      </c>
      <c r="S3669" s="198" t="str">
        <f>IF(D3669=0,"Blank",IF(D3669="PHEV",MIN(M3669,E3669),MIN(M3669,(E3669*(1-'3 Model Input'!E$54)))))</f>
        <v>Blank</v>
      </c>
      <c r="T3669" s="217" t="str">
        <f t="shared" si="592"/>
        <v>Blank</v>
      </c>
      <c r="U3669" s="89"/>
      <c r="V3669" s="216" t="str">
        <f>IF(D3669=0,"Blank",P3669*'3 Model Input'!E$50)</f>
        <v>Blank</v>
      </c>
      <c r="W3669" s="197" t="str">
        <f t="shared" si="593"/>
        <v>Blank</v>
      </c>
      <c r="X3669" s="197" t="str">
        <f t="shared" si="594"/>
        <v>Blank</v>
      </c>
      <c r="Y3669" s="197" t="str">
        <f t="shared" si="595"/>
        <v>Blank</v>
      </c>
      <c r="Z3669" s="197" t="str">
        <f t="shared" si="596"/>
        <v>Blank</v>
      </c>
      <c r="AA3669" s="223" t="str" cm="1">
        <f t="array" ref="AA3669">_xlfn.IFS(ISTEXT('3 Model Input'!F$70),"Missing",ISTEXT('3 Model Input'!I$70),"Missing",ISNUMBER('3 Model Input'!K$70),'3 Model Input'!K$70*P3669)</f>
        <v>Missing</v>
      </c>
      <c r="AB3669" s="89"/>
      <c r="AC3669" s="227" t="str" cm="1">
        <f t="array" ref="AC3669">IF(D3669=0,"Blank",_xlfn.IFS('3 Model Input'!E$61=1,(V3669*G3669)/T3669,'3 Model Input'!E$61=2,(W3669*G3669)/T3669,'3 Model Input'!E$61=3,(X3669*G3669)/T3669,'3 Model Input'!E$61=4,(Y3669*G3669)/T3669,'3 Model Input'!E$61=5,(Z3669*G3669)/T3669, ISTEXT('3 Model Input'!E$61),"Missing",'3 Model Input'!E$61=6,(AA3669*G3669)/T3669))</f>
        <v>Blank</v>
      </c>
      <c r="AD3669" s="202" t="str">
        <f t="shared" si="597"/>
        <v>Blank</v>
      </c>
      <c r="AE3669" s="202" t="str">
        <f t="shared" si="598"/>
        <v>Blank</v>
      </c>
      <c r="AF3669" s="217" t="str">
        <f t="shared" si="599"/>
        <v>Blank</v>
      </c>
      <c r="AG3669" s="9" t="str" cm="1">
        <f t="array" ref="AG3669">_xlfn.IFS(ISNUMBER(AC3669), "", ISNUMBER(SEARCH("Blank", AC3669)), "", ISERROR(AC3669), "Bad input on tab 3")</f>
        <v/>
      </c>
    </row>
    <row r="3670" spans="2:33" ht="15" customHeight="1" x14ac:dyDescent="0.75">
      <c r="B3670" s="205" t="str">
        <f>'5 Driver Data'!B3670</f>
        <v>3662</v>
      </c>
      <c r="C3670" s="193">
        <f>'5 Driver Data'!C3670</f>
        <v>0</v>
      </c>
      <c r="D3670" s="192">
        <f>'5 Driver Data'!D3670</f>
        <v>0</v>
      </c>
      <c r="E3670" s="191">
        <f>'5 Driver Data'!E3670</f>
        <v>0</v>
      </c>
      <c r="F3670" s="191">
        <f>'5 Driver Data'!F3670</f>
        <v>0</v>
      </c>
      <c r="G3670" s="191">
        <f>'5 Driver Data'!G3670</f>
        <v>0</v>
      </c>
      <c r="H3670" s="191">
        <f>'5 Driver Data'!H3670</f>
        <v>0</v>
      </c>
      <c r="I3670" s="191">
        <f>'5 Driver Data'!I3670</f>
        <v>0</v>
      </c>
      <c r="J3670" s="191">
        <f>'5 Driver Data'!J3670</f>
        <v>0</v>
      </c>
      <c r="K3670" s="206">
        <f>'5 Driver Data'!K3670</f>
        <v>0</v>
      </c>
      <c r="L3670" s="1"/>
      <c r="M3670" s="216" t="str">
        <f>IF(D3670=0,"Blank",'3 Model Input'!E$44*'3 Model Input'!E$45)</f>
        <v>Blank</v>
      </c>
      <c r="N3670" s="197" t="str">
        <f t="shared" si="590"/>
        <v>Blank</v>
      </c>
      <c r="O3670" s="197" t="str">
        <f>IF(D3670=0,"Blank",'3 Model Input'!E$49*(1-'3 Model Input'!E$51))</f>
        <v>Blank</v>
      </c>
      <c r="P3670" s="197" t="str">
        <f t="shared" si="591"/>
        <v>Blank</v>
      </c>
      <c r="Q3670" s="197" t="str">
        <f>IF(D3670=0,"Blank",IF(D3670="BEV",E3670*(1-'3 Model Input'!E$54), E3670))</f>
        <v>Blank</v>
      </c>
      <c r="R3670" s="198" t="str">
        <f>IF(D3670=0,"Blank",IF(D3670="PHEV",F3670/G3670,F3670*(1-'3 Model Input'!E$54)/G3670))</f>
        <v>Blank</v>
      </c>
      <c r="S3670" s="198" t="str">
        <f>IF(D3670=0,"Blank",IF(D3670="PHEV",MIN(M3670,E3670),MIN(M3670,(E3670*(1-'3 Model Input'!E$54)))))</f>
        <v>Blank</v>
      </c>
      <c r="T3670" s="217" t="str">
        <f t="shared" si="592"/>
        <v>Blank</v>
      </c>
      <c r="U3670" s="89"/>
      <c r="V3670" s="216" t="str">
        <f>IF(D3670=0,"Blank",P3670*'3 Model Input'!E$50)</f>
        <v>Blank</v>
      </c>
      <c r="W3670" s="197" t="str">
        <f t="shared" si="593"/>
        <v>Blank</v>
      </c>
      <c r="X3670" s="197" t="str">
        <f t="shared" si="594"/>
        <v>Blank</v>
      </c>
      <c r="Y3670" s="197" t="str">
        <f t="shared" si="595"/>
        <v>Blank</v>
      </c>
      <c r="Z3670" s="197" t="str">
        <f t="shared" si="596"/>
        <v>Blank</v>
      </c>
      <c r="AA3670" s="223" t="str" cm="1">
        <f t="array" ref="AA3670">_xlfn.IFS(ISTEXT('3 Model Input'!F$70),"Missing",ISTEXT('3 Model Input'!I$70),"Missing",ISNUMBER('3 Model Input'!K$70),'3 Model Input'!K$70*P3670)</f>
        <v>Missing</v>
      </c>
      <c r="AB3670" s="89"/>
      <c r="AC3670" s="227" t="str" cm="1">
        <f t="array" ref="AC3670">IF(D3670=0,"Blank",_xlfn.IFS('3 Model Input'!E$61=1,(V3670*G3670)/T3670,'3 Model Input'!E$61=2,(W3670*G3670)/T3670,'3 Model Input'!E$61=3,(X3670*G3670)/T3670,'3 Model Input'!E$61=4,(Y3670*G3670)/T3670,'3 Model Input'!E$61=5,(Z3670*G3670)/T3670, ISTEXT('3 Model Input'!E$61),"Missing",'3 Model Input'!E$61=6,(AA3670*G3670)/T3670))</f>
        <v>Blank</v>
      </c>
      <c r="AD3670" s="202" t="str">
        <f t="shared" si="597"/>
        <v>Blank</v>
      </c>
      <c r="AE3670" s="202" t="str">
        <f t="shared" si="598"/>
        <v>Blank</v>
      </c>
      <c r="AF3670" s="217" t="str">
        <f t="shared" si="599"/>
        <v>Blank</v>
      </c>
      <c r="AG3670" s="9" t="str" cm="1">
        <f t="array" ref="AG3670">_xlfn.IFS(ISNUMBER(AC3670), "", ISNUMBER(SEARCH("Blank", AC3670)), "", ISERROR(AC3670), "Bad input on tab 3")</f>
        <v/>
      </c>
    </row>
    <row r="3671" spans="2:33" ht="15" customHeight="1" x14ac:dyDescent="0.75">
      <c r="B3671" s="205" t="str">
        <f>'5 Driver Data'!B3671</f>
        <v>3663</v>
      </c>
      <c r="C3671" s="193">
        <f>'5 Driver Data'!C3671</f>
        <v>0</v>
      </c>
      <c r="D3671" s="192">
        <f>'5 Driver Data'!D3671</f>
        <v>0</v>
      </c>
      <c r="E3671" s="191">
        <f>'5 Driver Data'!E3671</f>
        <v>0</v>
      </c>
      <c r="F3671" s="191">
        <f>'5 Driver Data'!F3671</f>
        <v>0</v>
      </c>
      <c r="G3671" s="191">
        <f>'5 Driver Data'!G3671</f>
        <v>0</v>
      </c>
      <c r="H3671" s="191">
        <f>'5 Driver Data'!H3671</f>
        <v>0</v>
      </c>
      <c r="I3671" s="191">
        <f>'5 Driver Data'!I3671</f>
        <v>0</v>
      </c>
      <c r="J3671" s="191">
        <f>'5 Driver Data'!J3671</f>
        <v>0</v>
      </c>
      <c r="K3671" s="206">
        <f>'5 Driver Data'!K3671</f>
        <v>0</v>
      </c>
      <c r="L3671" s="1"/>
      <c r="M3671" s="216" t="str">
        <f>IF(D3671=0,"Blank",'3 Model Input'!E$44*'3 Model Input'!E$45)</f>
        <v>Blank</v>
      </c>
      <c r="N3671" s="197" t="str">
        <f t="shared" si="590"/>
        <v>Blank</v>
      </c>
      <c r="O3671" s="197" t="str">
        <f>IF(D3671=0,"Blank",'3 Model Input'!E$49*(1-'3 Model Input'!E$51))</f>
        <v>Blank</v>
      </c>
      <c r="P3671" s="197" t="str">
        <f t="shared" si="591"/>
        <v>Blank</v>
      </c>
      <c r="Q3671" s="197" t="str">
        <f>IF(D3671=0,"Blank",IF(D3671="BEV",E3671*(1-'3 Model Input'!E$54), E3671))</f>
        <v>Blank</v>
      </c>
      <c r="R3671" s="198" t="str">
        <f>IF(D3671=0,"Blank",IF(D3671="PHEV",F3671/G3671,F3671*(1-'3 Model Input'!E$54)/G3671))</f>
        <v>Blank</v>
      </c>
      <c r="S3671" s="198" t="str">
        <f>IF(D3671=0,"Blank",IF(D3671="PHEV",MIN(M3671,E3671),MIN(M3671,(E3671*(1-'3 Model Input'!E$54)))))</f>
        <v>Blank</v>
      </c>
      <c r="T3671" s="217" t="str">
        <f t="shared" si="592"/>
        <v>Blank</v>
      </c>
      <c r="U3671" s="89"/>
      <c r="V3671" s="216" t="str">
        <f>IF(D3671=0,"Blank",P3671*'3 Model Input'!E$50)</f>
        <v>Blank</v>
      </c>
      <c r="W3671" s="197" t="str">
        <f t="shared" si="593"/>
        <v>Blank</v>
      </c>
      <c r="X3671" s="197" t="str">
        <f t="shared" si="594"/>
        <v>Blank</v>
      </c>
      <c r="Y3671" s="197" t="str">
        <f t="shared" si="595"/>
        <v>Blank</v>
      </c>
      <c r="Z3671" s="197" t="str">
        <f t="shared" si="596"/>
        <v>Blank</v>
      </c>
      <c r="AA3671" s="223" t="str" cm="1">
        <f t="array" ref="AA3671">_xlfn.IFS(ISTEXT('3 Model Input'!F$70),"Missing",ISTEXT('3 Model Input'!I$70),"Missing",ISNUMBER('3 Model Input'!K$70),'3 Model Input'!K$70*P3671)</f>
        <v>Missing</v>
      </c>
      <c r="AB3671" s="89"/>
      <c r="AC3671" s="227" t="str" cm="1">
        <f t="array" ref="AC3671">IF(D3671=0,"Blank",_xlfn.IFS('3 Model Input'!E$61=1,(V3671*G3671)/T3671,'3 Model Input'!E$61=2,(W3671*G3671)/T3671,'3 Model Input'!E$61=3,(X3671*G3671)/T3671,'3 Model Input'!E$61=4,(Y3671*G3671)/T3671,'3 Model Input'!E$61=5,(Z3671*G3671)/T3671, ISTEXT('3 Model Input'!E$61),"Missing",'3 Model Input'!E$61=6,(AA3671*G3671)/T3671))</f>
        <v>Blank</v>
      </c>
      <c r="AD3671" s="202" t="str">
        <f t="shared" si="597"/>
        <v>Blank</v>
      </c>
      <c r="AE3671" s="202" t="str">
        <f t="shared" si="598"/>
        <v>Blank</v>
      </c>
      <c r="AF3671" s="217" t="str">
        <f t="shared" si="599"/>
        <v>Blank</v>
      </c>
      <c r="AG3671" s="9" t="str" cm="1">
        <f t="array" ref="AG3671">_xlfn.IFS(ISNUMBER(AC3671), "", ISNUMBER(SEARCH("Blank", AC3671)), "", ISERROR(AC3671), "Bad input on tab 3")</f>
        <v/>
      </c>
    </row>
    <row r="3672" spans="2:33" ht="15" customHeight="1" x14ac:dyDescent="0.75">
      <c r="B3672" s="205" t="str">
        <f>'5 Driver Data'!B3672</f>
        <v>3664</v>
      </c>
      <c r="C3672" s="193">
        <f>'5 Driver Data'!C3672</f>
        <v>0</v>
      </c>
      <c r="D3672" s="192">
        <f>'5 Driver Data'!D3672</f>
        <v>0</v>
      </c>
      <c r="E3672" s="191">
        <f>'5 Driver Data'!E3672</f>
        <v>0</v>
      </c>
      <c r="F3672" s="191">
        <f>'5 Driver Data'!F3672</f>
        <v>0</v>
      </c>
      <c r="G3672" s="191">
        <f>'5 Driver Data'!G3672</f>
        <v>0</v>
      </c>
      <c r="H3672" s="191">
        <f>'5 Driver Data'!H3672</f>
        <v>0</v>
      </c>
      <c r="I3672" s="191">
        <f>'5 Driver Data'!I3672</f>
        <v>0</v>
      </c>
      <c r="J3672" s="191">
        <f>'5 Driver Data'!J3672</f>
        <v>0</v>
      </c>
      <c r="K3672" s="206">
        <f>'5 Driver Data'!K3672</f>
        <v>0</v>
      </c>
      <c r="L3672" s="1"/>
      <c r="M3672" s="216" t="str">
        <f>IF(D3672=0,"Blank",'3 Model Input'!E$44*'3 Model Input'!E$45)</f>
        <v>Blank</v>
      </c>
      <c r="N3672" s="197" t="str">
        <f t="shared" si="590"/>
        <v>Blank</v>
      </c>
      <c r="O3672" s="197" t="str">
        <f>IF(D3672=0,"Blank",'3 Model Input'!E$49*(1-'3 Model Input'!E$51))</f>
        <v>Blank</v>
      </c>
      <c r="P3672" s="197" t="str">
        <f t="shared" si="591"/>
        <v>Blank</v>
      </c>
      <c r="Q3672" s="197" t="str">
        <f>IF(D3672=0,"Blank",IF(D3672="BEV",E3672*(1-'3 Model Input'!E$54), E3672))</f>
        <v>Blank</v>
      </c>
      <c r="R3672" s="198" t="str">
        <f>IF(D3672=0,"Blank",IF(D3672="PHEV",F3672/G3672,F3672*(1-'3 Model Input'!E$54)/G3672))</f>
        <v>Blank</v>
      </c>
      <c r="S3672" s="198" t="str">
        <f>IF(D3672=0,"Blank",IF(D3672="PHEV",MIN(M3672,E3672),MIN(M3672,(E3672*(1-'3 Model Input'!E$54)))))</f>
        <v>Blank</v>
      </c>
      <c r="T3672" s="217" t="str">
        <f t="shared" si="592"/>
        <v>Blank</v>
      </c>
      <c r="U3672" s="89"/>
      <c r="V3672" s="216" t="str">
        <f>IF(D3672=0,"Blank",P3672*'3 Model Input'!E$50)</f>
        <v>Blank</v>
      </c>
      <c r="W3672" s="197" t="str">
        <f t="shared" si="593"/>
        <v>Blank</v>
      </c>
      <c r="X3672" s="197" t="str">
        <f t="shared" si="594"/>
        <v>Blank</v>
      </c>
      <c r="Y3672" s="197" t="str">
        <f t="shared" si="595"/>
        <v>Blank</v>
      </c>
      <c r="Z3672" s="197" t="str">
        <f t="shared" si="596"/>
        <v>Blank</v>
      </c>
      <c r="AA3672" s="223" t="str" cm="1">
        <f t="array" ref="AA3672">_xlfn.IFS(ISTEXT('3 Model Input'!F$70),"Missing",ISTEXT('3 Model Input'!I$70),"Missing",ISNUMBER('3 Model Input'!K$70),'3 Model Input'!K$70*P3672)</f>
        <v>Missing</v>
      </c>
      <c r="AB3672" s="89"/>
      <c r="AC3672" s="227" t="str" cm="1">
        <f t="array" ref="AC3672">IF(D3672=0,"Blank",_xlfn.IFS('3 Model Input'!E$61=1,(V3672*G3672)/T3672,'3 Model Input'!E$61=2,(W3672*G3672)/T3672,'3 Model Input'!E$61=3,(X3672*G3672)/T3672,'3 Model Input'!E$61=4,(Y3672*G3672)/T3672,'3 Model Input'!E$61=5,(Z3672*G3672)/T3672, ISTEXT('3 Model Input'!E$61),"Missing",'3 Model Input'!E$61=6,(AA3672*G3672)/T3672))</f>
        <v>Blank</v>
      </c>
      <c r="AD3672" s="202" t="str">
        <f t="shared" si="597"/>
        <v>Blank</v>
      </c>
      <c r="AE3672" s="202" t="str">
        <f t="shared" si="598"/>
        <v>Blank</v>
      </c>
      <c r="AF3672" s="217" t="str">
        <f t="shared" si="599"/>
        <v>Blank</v>
      </c>
      <c r="AG3672" s="9" t="str" cm="1">
        <f t="array" ref="AG3672">_xlfn.IFS(ISNUMBER(AC3672), "", ISNUMBER(SEARCH("Blank", AC3672)), "", ISERROR(AC3672), "Bad input on tab 3")</f>
        <v/>
      </c>
    </row>
    <row r="3673" spans="2:33" ht="15" customHeight="1" x14ac:dyDescent="0.75">
      <c r="B3673" s="205" t="str">
        <f>'5 Driver Data'!B3673</f>
        <v>3665</v>
      </c>
      <c r="C3673" s="193">
        <f>'5 Driver Data'!C3673</f>
        <v>0</v>
      </c>
      <c r="D3673" s="192">
        <f>'5 Driver Data'!D3673</f>
        <v>0</v>
      </c>
      <c r="E3673" s="191">
        <f>'5 Driver Data'!E3673</f>
        <v>0</v>
      </c>
      <c r="F3673" s="191">
        <f>'5 Driver Data'!F3673</f>
        <v>0</v>
      </c>
      <c r="G3673" s="191">
        <f>'5 Driver Data'!G3673</f>
        <v>0</v>
      </c>
      <c r="H3673" s="191">
        <f>'5 Driver Data'!H3673</f>
        <v>0</v>
      </c>
      <c r="I3673" s="191">
        <f>'5 Driver Data'!I3673</f>
        <v>0</v>
      </c>
      <c r="J3673" s="191">
        <f>'5 Driver Data'!J3673</f>
        <v>0</v>
      </c>
      <c r="K3673" s="206">
        <f>'5 Driver Data'!K3673</f>
        <v>0</v>
      </c>
      <c r="L3673" s="1"/>
      <c r="M3673" s="216" t="str">
        <f>IF(D3673=0,"Blank",'3 Model Input'!E$44*'3 Model Input'!E$45)</f>
        <v>Blank</v>
      </c>
      <c r="N3673" s="197" t="str">
        <f t="shared" si="590"/>
        <v>Blank</v>
      </c>
      <c r="O3673" s="197" t="str">
        <f>IF(D3673=0,"Blank",'3 Model Input'!E$49*(1-'3 Model Input'!E$51))</f>
        <v>Blank</v>
      </c>
      <c r="P3673" s="197" t="str">
        <f t="shared" si="591"/>
        <v>Blank</v>
      </c>
      <c r="Q3673" s="197" t="str">
        <f>IF(D3673=0,"Blank",IF(D3673="BEV",E3673*(1-'3 Model Input'!E$54), E3673))</f>
        <v>Blank</v>
      </c>
      <c r="R3673" s="198" t="str">
        <f>IF(D3673=0,"Blank",IF(D3673="PHEV",F3673/G3673,F3673*(1-'3 Model Input'!E$54)/G3673))</f>
        <v>Blank</v>
      </c>
      <c r="S3673" s="198" t="str">
        <f>IF(D3673=0,"Blank",IF(D3673="PHEV",MIN(M3673,E3673),MIN(M3673,(E3673*(1-'3 Model Input'!E$54)))))</f>
        <v>Blank</v>
      </c>
      <c r="T3673" s="217" t="str">
        <f t="shared" si="592"/>
        <v>Blank</v>
      </c>
      <c r="U3673" s="89"/>
      <c r="V3673" s="216" t="str">
        <f>IF(D3673=0,"Blank",P3673*'3 Model Input'!E$50)</f>
        <v>Blank</v>
      </c>
      <c r="W3673" s="197" t="str">
        <f t="shared" si="593"/>
        <v>Blank</v>
      </c>
      <c r="X3673" s="197" t="str">
        <f t="shared" si="594"/>
        <v>Blank</v>
      </c>
      <c r="Y3673" s="197" t="str">
        <f t="shared" si="595"/>
        <v>Blank</v>
      </c>
      <c r="Z3673" s="197" t="str">
        <f t="shared" si="596"/>
        <v>Blank</v>
      </c>
      <c r="AA3673" s="223" t="str" cm="1">
        <f t="array" ref="AA3673">_xlfn.IFS(ISTEXT('3 Model Input'!F$70),"Missing",ISTEXT('3 Model Input'!I$70),"Missing",ISNUMBER('3 Model Input'!K$70),'3 Model Input'!K$70*P3673)</f>
        <v>Missing</v>
      </c>
      <c r="AB3673" s="89"/>
      <c r="AC3673" s="227" t="str" cm="1">
        <f t="array" ref="AC3673">IF(D3673=0,"Blank",_xlfn.IFS('3 Model Input'!E$61=1,(V3673*G3673)/T3673,'3 Model Input'!E$61=2,(W3673*G3673)/T3673,'3 Model Input'!E$61=3,(X3673*G3673)/T3673,'3 Model Input'!E$61=4,(Y3673*G3673)/T3673,'3 Model Input'!E$61=5,(Z3673*G3673)/T3673, ISTEXT('3 Model Input'!E$61),"Missing",'3 Model Input'!E$61=6,(AA3673*G3673)/T3673))</f>
        <v>Blank</v>
      </c>
      <c r="AD3673" s="202" t="str">
        <f t="shared" si="597"/>
        <v>Blank</v>
      </c>
      <c r="AE3673" s="202" t="str">
        <f t="shared" si="598"/>
        <v>Blank</v>
      </c>
      <c r="AF3673" s="217" t="str">
        <f t="shared" si="599"/>
        <v>Blank</v>
      </c>
      <c r="AG3673" s="9" t="str" cm="1">
        <f t="array" ref="AG3673">_xlfn.IFS(ISNUMBER(AC3673), "", ISNUMBER(SEARCH("Blank", AC3673)), "", ISERROR(AC3673), "Bad input on tab 3")</f>
        <v/>
      </c>
    </row>
    <row r="3674" spans="2:33" ht="15" customHeight="1" x14ac:dyDescent="0.75">
      <c r="B3674" s="205" t="str">
        <f>'5 Driver Data'!B3674</f>
        <v>3666</v>
      </c>
      <c r="C3674" s="193">
        <f>'5 Driver Data'!C3674</f>
        <v>0</v>
      </c>
      <c r="D3674" s="192">
        <f>'5 Driver Data'!D3674</f>
        <v>0</v>
      </c>
      <c r="E3674" s="191">
        <f>'5 Driver Data'!E3674</f>
        <v>0</v>
      </c>
      <c r="F3674" s="191">
        <f>'5 Driver Data'!F3674</f>
        <v>0</v>
      </c>
      <c r="G3674" s="191">
        <f>'5 Driver Data'!G3674</f>
        <v>0</v>
      </c>
      <c r="H3674" s="191">
        <f>'5 Driver Data'!H3674</f>
        <v>0</v>
      </c>
      <c r="I3674" s="191">
        <f>'5 Driver Data'!I3674</f>
        <v>0</v>
      </c>
      <c r="J3674" s="191">
        <f>'5 Driver Data'!J3674</f>
        <v>0</v>
      </c>
      <c r="K3674" s="206">
        <f>'5 Driver Data'!K3674</f>
        <v>0</v>
      </c>
      <c r="L3674" s="1"/>
      <c r="M3674" s="216" t="str">
        <f>IF(D3674=0,"Blank",'3 Model Input'!E$44*'3 Model Input'!E$45)</f>
        <v>Blank</v>
      </c>
      <c r="N3674" s="197" t="str">
        <f t="shared" si="590"/>
        <v>Blank</v>
      </c>
      <c r="O3674" s="197" t="str">
        <f>IF(D3674=0,"Blank",'3 Model Input'!E$49*(1-'3 Model Input'!E$51))</f>
        <v>Blank</v>
      </c>
      <c r="P3674" s="197" t="str">
        <f t="shared" si="591"/>
        <v>Blank</v>
      </c>
      <c r="Q3674" s="197" t="str">
        <f>IF(D3674=0,"Blank",IF(D3674="BEV",E3674*(1-'3 Model Input'!E$54), E3674))</f>
        <v>Blank</v>
      </c>
      <c r="R3674" s="198" t="str">
        <f>IF(D3674=0,"Blank",IF(D3674="PHEV",F3674/G3674,F3674*(1-'3 Model Input'!E$54)/G3674))</f>
        <v>Blank</v>
      </c>
      <c r="S3674" s="198" t="str">
        <f>IF(D3674=0,"Blank",IF(D3674="PHEV",MIN(M3674,E3674),MIN(M3674,(E3674*(1-'3 Model Input'!E$54)))))</f>
        <v>Blank</v>
      </c>
      <c r="T3674" s="217" t="str">
        <f t="shared" si="592"/>
        <v>Blank</v>
      </c>
      <c r="U3674" s="89"/>
      <c r="V3674" s="216" t="str">
        <f>IF(D3674=0,"Blank",P3674*'3 Model Input'!E$50)</f>
        <v>Blank</v>
      </c>
      <c r="W3674" s="197" t="str">
        <f t="shared" si="593"/>
        <v>Blank</v>
      </c>
      <c r="X3674" s="197" t="str">
        <f t="shared" si="594"/>
        <v>Blank</v>
      </c>
      <c r="Y3674" s="197" t="str">
        <f t="shared" si="595"/>
        <v>Blank</v>
      </c>
      <c r="Z3674" s="197" t="str">
        <f t="shared" si="596"/>
        <v>Blank</v>
      </c>
      <c r="AA3674" s="223" t="str" cm="1">
        <f t="array" ref="AA3674">_xlfn.IFS(ISTEXT('3 Model Input'!F$70),"Missing",ISTEXT('3 Model Input'!I$70),"Missing",ISNUMBER('3 Model Input'!K$70),'3 Model Input'!K$70*P3674)</f>
        <v>Missing</v>
      </c>
      <c r="AB3674" s="89"/>
      <c r="AC3674" s="227" t="str" cm="1">
        <f t="array" ref="AC3674">IF(D3674=0,"Blank",_xlfn.IFS('3 Model Input'!E$61=1,(V3674*G3674)/T3674,'3 Model Input'!E$61=2,(W3674*G3674)/T3674,'3 Model Input'!E$61=3,(X3674*G3674)/T3674,'3 Model Input'!E$61=4,(Y3674*G3674)/T3674,'3 Model Input'!E$61=5,(Z3674*G3674)/T3674, ISTEXT('3 Model Input'!E$61),"Missing",'3 Model Input'!E$61=6,(AA3674*G3674)/T3674))</f>
        <v>Blank</v>
      </c>
      <c r="AD3674" s="202" t="str">
        <f t="shared" si="597"/>
        <v>Blank</v>
      </c>
      <c r="AE3674" s="202" t="str">
        <f t="shared" si="598"/>
        <v>Blank</v>
      </c>
      <c r="AF3674" s="217" t="str">
        <f t="shared" si="599"/>
        <v>Blank</v>
      </c>
      <c r="AG3674" s="9" t="str" cm="1">
        <f t="array" ref="AG3674">_xlfn.IFS(ISNUMBER(AC3674), "", ISNUMBER(SEARCH("Blank", AC3674)), "", ISERROR(AC3674), "Bad input on tab 3")</f>
        <v/>
      </c>
    </row>
    <row r="3675" spans="2:33" ht="15" customHeight="1" x14ac:dyDescent="0.75">
      <c r="B3675" s="205" t="str">
        <f>'5 Driver Data'!B3675</f>
        <v>3667</v>
      </c>
      <c r="C3675" s="193">
        <f>'5 Driver Data'!C3675</f>
        <v>0</v>
      </c>
      <c r="D3675" s="192">
        <f>'5 Driver Data'!D3675</f>
        <v>0</v>
      </c>
      <c r="E3675" s="191">
        <f>'5 Driver Data'!E3675</f>
        <v>0</v>
      </c>
      <c r="F3675" s="191">
        <f>'5 Driver Data'!F3675</f>
        <v>0</v>
      </c>
      <c r="G3675" s="191">
        <f>'5 Driver Data'!G3675</f>
        <v>0</v>
      </c>
      <c r="H3675" s="191">
        <f>'5 Driver Data'!H3675</f>
        <v>0</v>
      </c>
      <c r="I3675" s="191">
        <f>'5 Driver Data'!I3675</f>
        <v>0</v>
      </c>
      <c r="J3675" s="191">
        <f>'5 Driver Data'!J3675</f>
        <v>0</v>
      </c>
      <c r="K3675" s="206">
        <f>'5 Driver Data'!K3675</f>
        <v>0</v>
      </c>
      <c r="L3675" s="1"/>
      <c r="M3675" s="216" t="str">
        <f>IF(D3675=0,"Blank",'3 Model Input'!E$44*'3 Model Input'!E$45)</f>
        <v>Blank</v>
      </c>
      <c r="N3675" s="197" t="str">
        <f t="shared" si="590"/>
        <v>Blank</v>
      </c>
      <c r="O3675" s="197" t="str">
        <f>IF(D3675=0,"Blank",'3 Model Input'!E$49*(1-'3 Model Input'!E$51))</f>
        <v>Blank</v>
      </c>
      <c r="P3675" s="197" t="str">
        <f t="shared" si="591"/>
        <v>Blank</v>
      </c>
      <c r="Q3675" s="197" t="str">
        <f>IF(D3675=0,"Blank",IF(D3675="BEV",E3675*(1-'3 Model Input'!E$54), E3675))</f>
        <v>Blank</v>
      </c>
      <c r="R3675" s="198" t="str">
        <f>IF(D3675=0,"Blank",IF(D3675="PHEV",F3675/G3675,F3675*(1-'3 Model Input'!E$54)/G3675))</f>
        <v>Blank</v>
      </c>
      <c r="S3675" s="198" t="str">
        <f>IF(D3675=0,"Blank",IF(D3675="PHEV",MIN(M3675,E3675),MIN(M3675,(E3675*(1-'3 Model Input'!E$54)))))</f>
        <v>Blank</v>
      </c>
      <c r="T3675" s="217" t="str">
        <f t="shared" si="592"/>
        <v>Blank</v>
      </c>
      <c r="U3675" s="89"/>
      <c r="V3675" s="216" t="str">
        <f>IF(D3675=0,"Blank",P3675*'3 Model Input'!E$50)</f>
        <v>Blank</v>
      </c>
      <c r="W3675" s="197" t="str">
        <f t="shared" si="593"/>
        <v>Blank</v>
      </c>
      <c r="X3675" s="197" t="str">
        <f t="shared" si="594"/>
        <v>Blank</v>
      </c>
      <c r="Y3675" s="197" t="str">
        <f t="shared" si="595"/>
        <v>Blank</v>
      </c>
      <c r="Z3675" s="197" t="str">
        <f t="shared" si="596"/>
        <v>Blank</v>
      </c>
      <c r="AA3675" s="223" t="str" cm="1">
        <f t="array" ref="AA3675">_xlfn.IFS(ISTEXT('3 Model Input'!F$70),"Missing",ISTEXT('3 Model Input'!I$70),"Missing",ISNUMBER('3 Model Input'!K$70),'3 Model Input'!K$70*P3675)</f>
        <v>Missing</v>
      </c>
      <c r="AB3675" s="89"/>
      <c r="AC3675" s="227" t="str" cm="1">
        <f t="array" ref="AC3675">IF(D3675=0,"Blank",_xlfn.IFS('3 Model Input'!E$61=1,(V3675*G3675)/T3675,'3 Model Input'!E$61=2,(W3675*G3675)/T3675,'3 Model Input'!E$61=3,(X3675*G3675)/T3675,'3 Model Input'!E$61=4,(Y3675*G3675)/T3675,'3 Model Input'!E$61=5,(Z3675*G3675)/T3675, ISTEXT('3 Model Input'!E$61),"Missing",'3 Model Input'!E$61=6,(AA3675*G3675)/T3675))</f>
        <v>Blank</v>
      </c>
      <c r="AD3675" s="202" t="str">
        <f t="shared" si="597"/>
        <v>Blank</v>
      </c>
      <c r="AE3675" s="202" t="str">
        <f t="shared" si="598"/>
        <v>Blank</v>
      </c>
      <c r="AF3675" s="217" t="str">
        <f t="shared" si="599"/>
        <v>Blank</v>
      </c>
      <c r="AG3675" s="9" t="str" cm="1">
        <f t="array" ref="AG3675">_xlfn.IFS(ISNUMBER(AC3675), "", ISNUMBER(SEARCH("Blank", AC3675)), "", ISERROR(AC3675), "Bad input on tab 3")</f>
        <v/>
      </c>
    </row>
    <row r="3676" spans="2:33" ht="15" customHeight="1" x14ac:dyDescent="0.75">
      <c r="B3676" s="205" t="str">
        <f>'5 Driver Data'!B3676</f>
        <v>3668</v>
      </c>
      <c r="C3676" s="193">
        <f>'5 Driver Data'!C3676</f>
        <v>0</v>
      </c>
      <c r="D3676" s="192">
        <f>'5 Driver Data'!D3676</f>
        <v>0</v>
      </c>
      <c r="E3676" s="191">
        <f>'5 Driver Data'!E3676</f>
        <v>0</v>
      </c>
      <c r="F3676" s="191">
        <f>'5 Driver Data'!F3676</f>
        <v>0</v>
      </c>
      <c r="G3676" s="191">
        <f>'5 Driver Data'!G3676</f>
        <v>0</v>
      </c>
      <c r="H3676" s="191">
        <f>'5 Driver Data'!H3676</f>
        <v>0</v>
      </c>
      <c r="I3676" s="191">
        <f>'5 Driver Data'!I3676</f>
        <v>0</v>
      </c>
      <c r="J3676" s="191">
        <f>'5 Driver Data'!J3676</f>
        <v>0</v>
      </c>
      <c r="K3676" s="206">
        <f>'5 Driver Data'!K3676</f>
        <v>0</v>
      </c>
      <c r="L3676" s="1"/>
      <c r="M3676" s="216" t="str">
        <f>IF(D3676=0,"Blank",'3 Model Input'!E$44*'3 Model Input'!E$45)</f>
        <v>Blank</v>
      </c>
      <c r="N3676" s="197" t="str">
        <f t="shared" si="590"/>
        <v>Blank</v>
      </c>
      <c r="O3676" s="197" t="str">
        <f>IF(D3676=0,"Blank",'3 Model Input'!E$49*(1-'3 Model Input'!E$51))</f>
        <v>Blank</v>
      </c>
      <c r="P3676" s="197" t="str">
        <f t="shared" si="591"/>
        <v>Blank</v>
      </c>
      <c r="Q3676" s="197" t="str">
        <f>IF(D3676=0,"Blank",IF(D3676="BEV",E3676*(1-'3 Model Input'!E$54), E3676))</f>
        <v>Blank</v>
      </c>
      <c r="R3676" s="198" t="str">
        <f>IF(D3676=0,"Blank",IF(D3676="PHEV",F3676/G3676,F3676*(1-'3 Model Input'!E$54)/G3676))</f>
        <v>Blank</v>
      </c>
      <c r="S3676" s="198" t="str">
        <f>IF(D3676=0,"Blank",IF(D3676="PHEV",MIN(M3676,E3676),MIN(M3676,(E3676*(1-'3 Model Input'!E$54)))))</f>
        <v>Blank</v>
      </c>
      <c r="T3676" s="217" t="str">
        <f t="shared" si="592"/>
        <v>Blank</v>
      </c>
      <c r="U3676" s="89"/>
      <c r="V3676" s="216" t="str">
        <f>IF(D3676=0,"Blank",P3676*'3 Model Input'!E$50)</f>
        <v>Blank</v>
      </c>
      <c r="W3676" s="197" t="str">
        <f t="shared" si="593"/>
        <v>Blank</v>
      </c>
      <c r="X3676" s="197" t="str">
        <f t="shared" si="594"/>
        <v>Blank</v>
      </c>
      <c r="Y3676" s="197" t="str">
        <f t="shared" si="595"/>
        <v>Blank</v>
      </c>
      <c r="Z3676" s="197" t="str">
        <f t="shared" si="596"/>
        <v>Blank</v>
      </c>
      <c r="AA3676" s="223" t="str" cm="1">
        <f t="array" ref="AA3676">_xlfn.IFS(ISTEXT('3 Model Input'!F$70),"Missing",ISTEXT('3 Model Input'!I$70),"Missing",ISNUMBER('3 Model Input'!K$70),'3 Model Input'!K$70*P3676)</f>
        <v>Missing</v>
      </c>
      <c r="AB3676" s="89"/>
      <c r="AC3676" s="227" t="str" cm="1">
        <f t="array" ref="AC3676">IF(D3676=0,"Blank",_xlfn.IFS('3 Model Input'!E$61=1,(V3676*G3676)/T3676,'3 Model Input'!E$61=2,(W3676*G3676)/T3676,'3 Model Input'!E$61=3,(X3676*G3676)/T3676,'3 Model Input'!E$61=4,(Y3676*G3676)/T3676,'3 Model Input'!E$61=5,(Z3676*G3676)/T3676, ISTEXT('3 Model Input'!E$61),"Missing",'3 Model Input'!E$61=6,(AA3676*G3676)/T3676))</f>
        <v>Blank</v>
      </c>
      <c r="AD3676" s="202" t="str">
        <f t="shared" si="597"/>
        <v>Blank</v>
      </c>
      <c r="AE3676" s="202" t="str">
        <f t="shared" si="598"/>
        <v>Blank</v>
      </c>
      <c r="AF3676" s="217" t="str">
        <f t="shared" si="599"/>
        <v>Blank</v>
      </c>
      <c r="AG3676" s="9" t="str" cm="1">
        <f t="array" ref="AG3676">_xlfn.IFS(ISNUMBER(AC3676), "", ISNUMBER(SEARCH("Blank", AC3676)), "", ISERROR(AC3676), "Bad input on tab 3")</f>
        <v/>
      </c>
    </row>
    <row r="3677" spans="2:33" ht="15" customHeight="1" x14ac:dyDescent="0.75">
      <c r="B3677" s="205" t="str">
        <f>'5 Driver Data'!B3677</f>
        <v>3669</v>
      </c>
      <c r="C3677" s="193">
        <f>'5 Driver Data'!C3677</f>
        <v>0</v>
      </c>
      <c r="D3677" s="192">
        <f>'5 Driver Data'!D3677</f>
        <v>0</v>
      </c>
      <c r="E3677" s="191">
        <f>'5 Driver Data'!E3677</f>
        <v>0</v>
      </c>
      <c r="F3677" s="191">
        <f>'5 Driver Data'!F3677</f>
        <v>0</v>
      </c>
      <c r="G3677" s="191">
        <f>'5 Driver Data'!G3677</f>
        <v>0</v>
      </c>
      <c r="H3677" s="191">
        <f>'5 Driver Data'!H3677</f>
        <v>0</v>
      </c>
      <c r="I3677" s="191">
        <f>'5 Driver Data'!I3677</f>
        <v>0</v>
      </c>
      <c r="J3677" s="191">
        <f>'5 Driver Data'!J3677</f>
        <v>0</v>
      </c>
      <c r="K3677" s="206">
        <f>'5 Driver Data'!K3677</f>
        <v>0</v>
      </c>
      <c r="L3677" s="1"/>
      <c r="M3677" s="216" t="str">
        <f>IF(D3677=0,"Blank",'3 Model Input'!E$44*'3 Model Input'!E$45)</f>
        <v>Blank</v>
      </c>
      <c r="N3677" s="197" t="str">
        <f t="shared" si="590"/>
        <v>Blank</v>
      </c>
      <c r="O3677" s="197" t="str">
        <f>IF(D3677=0,"Blank",'3 Model Input'!E$49*(1-'3 Model Input'!E$51))</f>
        <v>Blank</v>
      </c>
      <c r="P3677" s="197" t="str">
        <f t="shared" si="591"/>
        <v>Blank</v>
      </c>
      <c r="Q3677" s="197" t="str">
        <f>IF(D3677=0,"Blank",IF(D3677="BEV",E3677*(1-'3 Model Input'!E$54), E3677))</f>
        <v>Blank</v>
      </c>
      <c r="R3677" s="198" t="str">
        <f>IF(D3677=0,"Blank",IF(D3677="PHEV",F3677/G3677,F3677*(1-'3 Model Input'!E$54)/G3677))</f>
        <v>Blank</v>
      </c>
      <c r="S3677" s="198" t="str">
        <f>IF(D3677=0,"Blank",IF(D3677="PHEV",MIN(M3677,E3677),MIN(M3677,(E3677*(1-'3 Model Input'!E$54)))))</f>
        <v>Blank</v>
      </c>
      <c r="T3677" s="217" t="str">
        <f t="shared" si="592"/>
        <v>Blank</v>
      </c>
      <c r="U3677" s="89"/>
      <c r="V3677" s="216" t="str">
        <f>IF(D3677=0,"Blank",P3677*'3 Model Input'!E$50)</f>
        <v>Blank</v>
      </c>
      <c r="W3677" s="197" t="str">
        <f t="shared" si="593"/>
        <v>Blank</v>
      </c>
      <c r="X3677" s="197" t="str">
        <f t="shared" si="594"/>
        <v>Blank</v>
      </c>
      <c r="Y3677" s="197" t="str">
        <f t="shared" si="595"/>
        <v>Blank</v>
      </c>
      <c r="Z3677" s="197" t="str">
        <f t="shared" si="596"/>
        <v>Blank</v>
      </c>
      <c r="AA3677" s="223" t="str" cm="1">
        <f t="array" ref="AA3677">_xlfn.IFS(ISTEXT('3 Model Input'!F$70),"Missing",ISTEXT('3 Model Input'!I$70),"Missing",ISNUMBER('3 Model Input'!K$70),'3 Model Input'!K$70*P3677)</f>
        <v>Missing</v>
      </c>
      <c r="AB3677" s="89"/>
      <c r="AC3677" s="227" t="str" cm="1">
        <f t="array" ref="AC3677">IF(D3677=0,"Blank",_xlfn.IFS('3 Model Input'!E$61=1,(V3677*G3677)/T3677,'3 Model Input'!E$61=2,(W3677*G3677)/T3677,'3 Model Input'!E$61=3,(X3677*G3677)/T3677,'3 Model Input'!E$61=4,(Y3677*G3677)/T3677,'3 Model Input'!E$61=5,(Z3677*G3677)/T3677, ISTEXT('3 Model Input'!E$61),"Missing",'3 Model Input'!E$61=6,(AA3677*G3677)/T3677))</f>
        <v>Blank</v>
      </c>
      <c r="AD3677" s="202" t="str">
        <f t="shared" si="597"/>
        <v>Blank</v>
      </c>
      <c r="AE3677" s="202" t="str">
        <f t="shared" si="598"/>
        <v>Blank</v>
      </c>
      <c r="AF3677" s="217" t="str">
        <f t="shared" si="599"/>
        <v>Blank</v>
      </c>
      <c r="AG3677" s="9" t="str" cm="1">
        <f t="array" ref="AG3677">_xlfn.IFS(ISNUMBER(AC3677), "", ISNUMBER(SEARCH("Blank", AC3677)), "", ISERROR(AC3677), "Bad input on tab 3")</f>
        <v/>
      </c>
    </row>
    <row r="3678" spans="2:33" ht="15" customHeight="1" x14ac:dyDescent="0.75">
      <c r="B3678" s="205" t="str">
        <f>'5 Driver Data'!B3678</f>
        <v>3670</v>
      </c>
      <c r="C3678" s="193">
        <f>'5 Driver Data'!C3678</f>
        <v>0</v>
      </c>
      <c r="D3678" s="192">
        <f>'5 Driver Data'!D3678</f>
        <v>0</v>
      </c>
      <c r="E3678" s="191">
        <f>'5 Driver Data'!E3678</f>
        <v>0</v>
      </c>
      <c r="F3678" s="191">
        <f>'5 Driver Data'!F3678</f>
        <v>0</v>
      </c>
      <c r="G3678" s="191">
        <f>'5 Driver Data'!G3678</f>
        <v>0</v>
      </c>
      <c r="H3678" s="191">
        <f>'5 Driver Data'!H3678</f>
        <v>0</v>
      </c>
      <c r="I3678" s="191">
        <f>'5 Driver Data'!I3678</f>
        <v>0</v>
      </c>
      <c r="J3678" s="191">
        <f>'5 Driver Data'!J3678</f>
        <v>0</v>
      </c>
      <c r="K3678" s="206">
        <f>'5 Driver Data'!K3678</f>
        <v>0</v>
      </c>
      <c r="L3678" s="1"/>
      <c r="M3678" s="216" t="str">
        <f>IF(D3678=0,"Blank",'3 Model Input'!E$44*'3 Model Input'!E$45)</f>
        <v>Blank</v>
      </c>
      <c r="N3678" s="197" t="str">
        <f t="shared" si="590"/>
        <v>Blank</v>
      </c>
      <c r="O3678" s="197" t="str">
        <f>IF(D3678=0,"Blank",'3 Model Input'!E$49*(1-'3 Model Input'!E$51))</f>
        <v>Blank</v>
      </c>
      <c r="P3678" s="197" t="str">
        <f t="shared" si="591"/>
        <v>Blank</v>
      </c>
      <c r="Q3678" s="197" t="str">
        <f>IF(D3678=0,"Blank",IF(D3678="BEV",E3678*(1-'3 Model Input'!E$54), E3678))</f>
        <v>Blank</v>
      </c>
      <c r="R3678" s="198" t="str">
        <f>IF(D3678=0,"Blank",IF(D3678="PHEV",F3678/G3678,F3678*(1-'3 Model Input'!E$54)/G3678))</f>
        <v>Blank</v>
      </c>
      <c r="S3678" s="198" t="str">
        <f>IF(D3678=0,"Blank",IF(D3678="PHEV",MIN(M3678,E3678),MIN(M3678,(E3678*(1-'3 Model Input'!E$54)))))</f>
        <v>Blank</v>
      </c>
      <c r="T3678" s="217" t="str">
        <f t="shared" si="592"/>
        <v>Blank</v>
      </c>
      <c r="U3678" s="89"/>
      <c r="V3678" s="216" t="str">
        <f>IF(D3678=0,"Blank",P3678*'3 Model Input'!E$50)</f>
        <v>Blank</v>
      </c>
      <c r="W3678" s="197" t="str">
        <f t="shared" si="593"/>
        <v>Blank</v>
      </c>
      <c r="X3678" s="197" t="str">
        <f t="shared" si="594"/>
        <v>Blank</v>
      </c>
      <c r="Y3678" s="197" t="str">
        <f t="shared" si="595"/>
        <v>Blank</v>
      </c>
      <c r="Z3678" s="197" t="str">
        <f t="shared" si="596"/>
        <v>Blank</v>
      </c>
      <c r="AA3678" s="223" t="str" cm="1">
        <f t="array" ref="AA3678">_xlfn.IFS(ISTEXT('3 Model Input'!F$70),"Missing",ISTEXT('3 Model Input'!I$70),"Missing",ISNUMBER('3 Model Input'!K$70),'3 Model Input'!K$70*P3678)</f>
        <v>Missing</v>
      </c>
      <c r="AB3678" s="89"/>
      <c r="AC3678" s="227" t="str" cm="1">
        <f t="array" ref="AC3678">IF(D3678=0,"Blank",_xlfn.IFS('3 Model Input'!E$61=1,(V3678*G3678)/T3678,'3 Model Input'!E$61=2,(W3678*G3678)/T3678,'3 Model Input'!E$61=3,(X3678*G3678)/T3678,'3 Model Input'!E$61=4,(Y3678*G3678)/T3678,'3 Model Input'!E$61=5,(Z3678*G3678)/T3678, ISTEXT('3 Model Input'!E$61),"Missing",'3 Model Input'!E$61=6,(AA3678*G3678)/T3678))</f>
        <v>Blank</v>
      </c>
      <c r="AD3678" s="202" t="str">
        <f t="shared" si="597"/>
        <v>Blank</v>
      </c>
      <c r="AE3678" s="202" t="str">
        <f t="shared" si="598"/>
        <v>Blank</v>
      </c>
      <c r="AF3678" s="217" t="str">
        <f t="shared" si="599"/>
        <v>Blank</v>
      </c>
      <c r="AG3678" s="9" t="str" cm="1">
        <f t="array" ref="AG3678">_xlfn.IFS(ISNUMBER(AC3678), "", ISNUMBER(SEARCH("Blank", AC3678)), "", ISERROR(AC3678), "Bad input on tab 3")</f>
        <v/>
      </c>
    </row>
    <row r="3679" spans="2:33" ht="15" customHeight="1" x14ac:dyDescent="0.75">
      <c r="B3679" s="205" t="str">
        <f>'5 Driver Data'!B3679</f>
        <v>3671</v>
      </c>
      <c r="C3679" s="193">
        <f>'5 Driver Data'!C3679</f>
        <v>0</v>
      </c>
      <c r="D3679" s="192">
        <f>'5 Driver Data'!D3679</f>
        <v>0</v>
      </c>
      <c r="E3679" s="191">
        <f>'5 Driver Data'!E3679</f>
        <v>0</v>
      </c>
      <c r="F3679" s="191">
        <f>'5 Driver Data'!F3679</f>
        <v>0</v>
      </c>
      <c r="G3679" s="191">
        <f>'5 Driver Data'!G3679</f>
        <v>0</v>
      </c>
      <c r="H3679" s="191">
        <f>'5 Driver Data'!H3679</f>
        <v>0</v>
      </c>
      <c r="I3679" s="191">
        <f>'5 Driver Data'!I3679</f>
        <v>0</v>
      </c>
      <c r="J3679" s="191">
        <f>'5 Driver Data'!J3679</f>
        <v>0</v>
      </c>
      <c r="K3679" s="206">
        <f>'5 Driver Data'!K3679</f>
        <v>0</v>
      </c>
      <c r="L3679" s="1"/>
      <c r="M3679" s="216" t="str">
        <f>IF(D3679=0,"Blank",'3 Model Input'!E$44*'3 Model Input'!E$45)</f>
        <v>Blank</v>
      </c>
      <c r="N3679" s="197" t="str">
        <f t="shared" si="590"/>
        <v>Blank</v>
      </c>
      <c r="O3679" s="197" t="str">
        <f>IF(D3679=0,"Blank",'3 Model Input'!E$49*(1-'3 Model Input'!E$51))</f>
        <v>Blank</v>
      </c>
      <c r="P3679" s="197" t="str">
        <f t="shared" si="591"/>
        <v>Blank</v>
      </c>
      <c r="Q3679" s="197" t="str">
        <f>IF(D3679=0,"Blank",IF(D3679="BEV",E3679*(1-'3 Model Input'!E$54), E3679))</f>
        <v>Blank</v>
      </c>
      <c r="R3679" s="198" t="str">
        <f>IF(D3679=0,"Blank",IF(D3679="PHEV",F3679/G3679,F3679*(1-'3 Model Input'!E$54)/G3679))</f>
        <v>Blank</v>
      </c>
      <c r="S3679" s="198" t="str">
        <f>IF(D3679=0,"Blank",IF(D3679="PHEV",MIN(M3679,E3679),MIN(M3679,(E3679*(1-'3 Model Input'!E$54)))))</f>
        <v>Blank</v>
      </c>
      <c r="T3679" s="217" t="str">
        <f t="shared" si="592"/>
        <v>Blank</v>
      </c>
      <c r="U3679" s="89"/>
      <c r="V3679" s="216" t="str">
        <f>IF(D3679=0,"Blank",P3679*'3 Model Input'!E$50)</f>
        <v>Blank</v>
      </c>
      <c r="W3679" s="197" t="str">
        <f t="shared" si="593"/>
        <v>Blank</v>
      </c>
      <c r="X3679" s="197" t="str">
        <f t="shared" si="594"/>
        <v>Blank</v>
      </c>
      <c r="Y3679" s="197" t="str">
        <f t="shared" si="595"/>
        <v>Blank</v>
      </c>
      <c r="Z3679" s="197" t="str">
        <f t="shared" si="596"/>
        <v>Blank</v>
      </c>
      <c r="AA3679" s="223" t="str" cm="1">
        <f t="array" ref="AA3679">_xlfn.IFS(ISTEXT('3 Model Input'!F$70),"Missing",ISTEXT('3 Model Input'!I$70),"Missing",ISNUMBER('3 Model Input'!K$70),'3 Model Input'!K$70*P3679)</f>
        <v>Missing</v>
      </c>
      <c r="AB3679" s="89"/>
      <c r="AC3679" s="227" t="str" cm="1">
        <f t="array" ref="AC3679">IF(D3679=0,"Blank",_xlfn.IFS('3 Model Input'!E$61=1,(V3679*G3679)/T3679,'3 Model Input'!E$61=2,(W3679*G3679)/T3679,'3 Model Input'!E$61=3,(X3679*G3679)/T3679,'3 Model Input'!E$61=4,(Y3679*G3679)/T3679,'3 Model Input'!E$61=5,(Z3679*G3679)/T3679, ISTEXT('3 Model Input'!E$61),"Missing",'3 Model Input'!E$61=6,(AA3679*G3679)/T3679))</f>
        <v>Blank</v>
      </c>
      <c r="AD3679" s="202" t="str">
        <f t="shared" si="597"/>
        <v>Blank</v>
      </c>
      <c r="AE3679" s="202" t="str">
        <f t="shared" si="598"/>
        <v>Blank</v>
      </c>
      <c r="AF3679" s="217" t="str">
        <f t="shared" si="599"/>
        <v>Blank</v>
      </c>
      <c r="AG3679" s="9" t="str" cm="1">
        <f t="array" ref="AG3679">_xlfn.IFS(ISNUMBER(AC3679), "", ISNUMBER(SEARCH("Blank", AC3679)), "", ISERROR(AC3679), "Bad input on tab 3")</f>
        <v/>
      </c>
    </row>
    <row r="3680" spans="2:33" ht="15" customHeight="1" x14ac:dyDescent="0.75">
      <c r="B3680" s="205" t="str">
        <f>'5 Driver Data'!B3680</f>
        <v>3672</v>
      </c>
      <c r="C3680" s="193">
        <f>'5 Driver Data'!C3680</f>
        <v>0</v>
      </c>
      <c r="D3680" s="192">
        <f>'5 Driver Data'!D3680</f>
        <v>0</v>
      </c>
      <c r="E3680" s="191">
        <f>'5 Driver Data'!E3680</f>
        <v>0</v>
      </c>
      <c r="F3680" s="191">
        <f>'5 Driver Data'!F3680</f>
        <v>0</v>
      </c>
      <c r="G3680" s="191">
        <f>'5 Driver Data'!G3680</f>
        <v>0</v>
      </c>
      <c r="H3680" s="191">
        <f>'5 Driver Data'!H3680</f>
        <v>0</v>
      </c>
      <c r="I3680" s="191">
        <f>'5 Driver Data'!I3680</f>
        <v>0</v>
      </c>
      <c r="J3680" s="191">
        <f>'5 Driver Data'!J3680</f>
        <v>0</v>
      </c>
      <c r="K3680" s="206">
        <f>'5 Driver Data'!K3680</f>
        <v>0</v>
      </c>
      <c r="L3680" s="1"/>
      <c r="M3680" s="216" t="str">
        <f>IF(D3680=0,"Blank",'3 Model Input'!E$44*'3 Model Input'!E$45)</f>
        <v>Blank</v>
      </c>
      <c r="N3680" s="197" t="str">
        <f t="shared" si="590"/>
        <v>Blank</v>
      </c>
      <c r="O3680" s="197" t="str">
        <f>IF(D3680=0,"Blank",'3 Model Input'!E$49*(1-'3 Model Input'!E$51))</f>
        <v>Blank</v>
      </c>
      <c r="P3680" s="197" t="str">
        <f t="shared" si="591"/>
        <v>Blank</v>
      </c>
      <c r="Q3680" s="197" t="str">
        <f>IF(D3680=0,"Blank",IF(D3680="BEV",E3680*(1-'3 Model Input'!E$54), E3680))</f>
        <v>Blank</v>
      </c>
      <c r="R3680" s="198" t="str">
        <f>IF(D3680=0,"Blank",IF(D3680="PHEV",F3680/G3680,F3680*(1-'3 Model Input'!E$54)/G3680))</f>
        <v>Blank</v>
      </c>
      <c r="S3680" s="198" t="str">
        <f>IF(D3680=0,"Blank",IF(D3680="PHEV",MIN(M3680,E3680),MIN(M3680,(E3680*(1-'3 Model Input'!E$54)))))</f>
        <v>Blank</v>
      </c>
      <c r="T3680" s="217" t="str">
        <f t="shared" si="592"/>
        <v>Blank</v>
      </c>
      <c r="U3680" s="89"/>
      <c r="V3680" s="216" t="str">
        <f>IF(D3680=0,"Blank",P3680*'3 Model Input'!E$50)</f>
        <v>Blank</v>
      </c>
      <c r="W3680" s="197" t="str">
        <f t="shared" si="593"/>
        <v>Blank</v>
      </c>
      <c r="X3680" s="197" t="str">
        <f t="shared" si="594"/>
        <v>Blank</v>
      </c>
      <c r="Y3680" s="197" t="str">
        <f t="shared" si="595"/>
        <v>Blank</v>
      </c>
      <c r="Z3680" s="197" t="str">
        <f t="shared" si="596"/>
        <v>Blank</v>
      </c>
      <c r="AA3680" s="223" t="str" cm="1">
        <f t="array" ref="AA3680">_xlfn.IFS(ISTEXT('3 Model Input'!F$70),"Missing",ISTEXT('3 Model Input'!I$70),"Missing",ISNUMBER('3 Model Input'!K$70),'3 Model Input'!K$70*P3680)</f>
        <v>Missing</v>
      </c>
      <c r="AB3680" s="89"/>
      <c r="AC3680" s="227" t="str" cm="1">
        <f t="array" ref="AC3680">IF(D3680=0,"Blank",_xlfn.IFS('3 Model Input'!E$61=1,(V3680*G3680)/T3680,'3 Model Input'!E$61=2,(W3680*G3680)/T3680,'3 Model Input'!E$61=3,(X3680*G3680)/T3680,'3 Model Input'!E$61=4,(Y3680*G3680)/T3680,'3 Model Input'!E$61=5,(Z3680*G3680)/T3680, ISTEXT('3 Model Input'!E$61),"Missing",'3 Model Input'!E$61=6,(AA3680*G3680)/T3680))</f>
        <v>Blank</v>
      </c>
      <c r="AD3680" s="202" t="str">
        <f t="shared" si="597"/>
        <v>Blank</v>
      </c>
      <c r="AE3680" s="202" t="str">
        <f t="shared" si="598"/>
        <v>Blank</v>
      </c>
      <c r="AF3680" s="217" t="str">
        <f t="shared" si="599"/>
        <v>Blank</v>
      </c>
      <c r="AG3680" s="9" t="str" cm="1">
        <f t="array" ref="AG3680">_xlfn.IFS(ISNUMBER(AC3680), "", ISNUMBER(SEARCH("Blank", AC3680)), "", ISERROR(AC3680), "Bad input on tab 3")</f>
        <v/>
      </c>
    </row>
    <row r="3681" spans="2:33" ht="15" customHeight="1" x14ac:dyDescent="0.75">
      <c r="B3681" s="205" t="str">
        <f>'5 Driver Data'!B3681</f>
        <v>3673</v>
      </c>
      <c r="C3681" s="193">
        <f>'5 Driver Data'!C3681</f>
        <v>0</v>
      </c>
      <c r="D3681" s="192">
        <f>'5 Driver Data'!D3681</f>
        <v>0</v>
      </c>
      <c r="E3681" s="191">
        <f>'5 Driver Data'!E3681</f>
        <v>0</v>
      </c>
      <c r="F3681" s="191">
        <f>'5 Driver Data'!F3681</f>
        <v>0</v>
      </c>
      <c r="G3681" s="191">
        <f>'5 Driver Data'!G3681</f>
        <v>0</v>
      </c>
      <c r="H3681" s="191">
        <f>'5 Driver Data'!H3681</f>
        <v>0</v>
      </c>
      <c r="I3681" s="191">
        <f>'5 Driver Data'!I3681</f>
        <v>0</v>
      </c>
      <c r="J3681" s="191">
        <f>'5 Driver Data'!J3681</f>
        <v>0</v>
      </c>
      <c r="K3681" s="206">
        <f>'5 Driver Data'!K3681</f>
        <v>0</v>
      </c>
      <c r="L3681" s="1"/>
      <c r="M3681" s="216" t="str">
        <f>IF(D3681=0,"Blank",'3 Model Input'!E$44*'3 Model Input'!E$45)</f>
        <v>Blank</v>
      </c>
      <c r="N3681" s="197" t="str">
        <f t="shared" si="590"/>
        <v>Blank</v>
      </c>
      <c r="O3681" s="197" t="str">
        <f>IF(D3681=0,"Blank",'3 Model Input'!E$49*(1-'3 Model Input'!E$51))</f>
        <v>Blank</v>
      </c>
      <c r="P3681" s="197" t="str">
        <f t="shared" si="591"/>
        <v>Blank</v>
      </c>
      <c r="Q3681" s="197" t="str">
        <f>IF(D3681=0,"Blank",IF(D3681="BEV",E3681*(1-'3 Model Input'!E$54), E3681))</f>
        <v>Blank</v>
      </c>
      <c r="R3681" s="198" t="str">
        <f>IF(D3681=0,"Blank",IF(D3681="PHEV",F3681/G3681,F3681*(1-'3 Model Input'!E$54)/G3681))</f>
        <v>Blank</v>
      </c>
      <c r="S3681" s="198" t="str">
        <f>IF(D3681=0,"Blank",IF(D3681="PHEV",MIN(M3681,E3681),MIN(M3681,(E3681*(1-'3 Model Input'!E$54)))))</f>
        <v>Blank</v>
      </c>
      <c r="T3681" s="217" t="str">
        <f t="shared" si="592"/>
        <v>Blank</v>
      </c>
      <c r="U3681" s="89"/>
      <c r="V3681" s="216" t="str">
        <f>IF(D3681=0,"Blank",P3681*'3 Model Input'!E$50)</f>
        <v>Blank</v>
      </c>
      <c r="W3681" s="197" t="str">
        <f t="shared" si="593"/>
        <v>Blank</v>
      </c>
      <c r="X3681" s="197" t="str">
        <f t="shared" si="594"/>
        <v>Blank</v>
      </c>
      <c r="Y3681" s="197" t="str">
        <f t="shared" si="595"/>
        <v>Blank</v>
      </c>
      <c r="Z3681" s="197" t="str">
        <f t="shared" si="596"/>
        <v>Blank</v>
      </c>
      <c r="AA3681" s="223" t="str" cm="1">
        <f t="array" ref="AA3681">_xlfn.IFS(ISTEXT('3 Model Input'!F$70),"Missing",ISTEXT('3 Model Input'!I$70),"Missing",ISNUMBER('3 Model Input'!K$70),'3 Model Input'!K$70*P3681)</f>
        <v>Missing</v>
      </c>
      <c r="AB3681" s="89"/>
      <c r="AC3681" s="227" t="str" cm="1">
        <f t="array" ref="AC3681">IF(D3681=0,"Blank",_xlfn.IFS('3 Model Input'!E$61=1,(V3681*G3681)/T3681,'3 Model Input'!E$61=2,(W3681*G3681)/T3681,'3 Model Input'!E$61=3,(X3681*G3681)/T3681,'3 Model Input'!E$61=4,(Y3681*G3681)/T3681,'3 Model Input'!E$61=5,(Z3681*G3681)/T3681, ISTEXT('3 Model Input'!E$61),"Missing",'3 Model Input'!E$61=6,(AA3681*G3681)/T3681))</f>
        <v>Blank</v>
      </c>
      <c r="AD3681" s="202" t="str">
        <f t="shared" si="597"/>
        <v>Blank</v>
      </c>
      <c r="AE3681" s="202" t="str">
        <f t="shared" si="598"/>
        <v>Blank</v>
      </c>
      <c r="AF3681" s="217" t="str">
        <f t="shared" si="599"/>
        <v>Blank</v>
      </c>
      <c r="AG3681" s="9" t="str" cm="1">
        <f t="array" ref="AG3681">_xlfn.IFS(ISNUMBER(AC3681), "", ISNUMBER(SEARCH("Blank", AC3681)), "", ISERROR(AC3681), "Bad input on tab 3")</f>
        <v/>
      </c>
    </row>
    <row r="3682" spans="2:33" ht="15" customHeight="1" x14ac:dyDescent="0.75">
      <c r="B3682" s="205" t="str">
        <f>'5 Driver Data'!B3682</f>
        <v>3674</v>
      </c>
      <c r="C3682" s="193">
        <f>'5 Driver Data'!C3682</f>
        <v>0</v>
      </c>
      <c r="D3682" s="192">
        <f>'5 Driver Data'!D3682</f>
        <v>0</v>
      </c>
      <c r="E3682" s="191">
        <f>'5 Driver Data'!E3682</f>
        <v>0</v>
      </c>
      <c r="F3682" s="191">
        <f>'5 Driver Data'!F3682</f>
        <v>0</v>
      </c>
      <c r="G3682" s="191">
        <f>'5 Driver Data'!G3682</f>
        <v>0</v>
      </c>
      <c r="H3682" s="191">
        <f>'5 Driver Data'!H3682</f>
        <v>0</v>
      </c>
      <c r="I3682" s="191">
        <f>'5 Driver Data'!I3682</f>
        <v>0</v>
      </c>
      <c r="J3682" s="191">
        <f>'5 Driver Data'!J3682</f>
        <v>0</v>
      </c>
      <c r="K3682" s="206">
        <f>'5 Driver Data'!K3682</f>
        <v>0</v>
      </c>
      <c r="L3682" s="1"/>
      <c r="M3682" s="216" t="str">
        <f>IF(D3682=0,"Blank",'3 Model Input'!E$44*'3 Model Input'!E$45)</f>
        <v>Blank</v>
      </c>
      <c r="N3682" s="197" t="str">
        <f t="shared" si="590"/>
        <v>Blank</v>
      </c>
      <c r="O3682" s="197" t="str">
        <f>IF(D3682=0,"Blank",'3 Model Input'!E$49*(1-'3 Model Input'!E$51))</f>
        <v>Blank</v>
      </c>
      <c r="P3682" s="197" t="str">
        <f t="shared" si="591"/>
        <v>Blank</v>
      </c>
      <c r="Q3682" s="197" t="str">
        <f>IF(D3682=0,"Blank",IF(D3682="BEV",E3682*(1-'3 Model Input'!E$54), E3682))</f>
        <v>Blank</v>
      </c>
      <c r="R3682" s="198" t="str">
        <f>IF(D3682=0,"Blank",IF(D3682="PHEV",F3682/G3682,F3682*(1-'3 Model Input'!E$54)/G3682))</f>
        <v>Blank</v>
      </c>
      <c r="S3682" s="198" t="str">
        <f>IF(D3682=0,"Blank",IF(D3682="PHEV",MIN(M3682,E3682),MIN(M3682,(E3682*(1-'3 Model Input'!E$54)))))</f>
        <v>Blank</v>
      </c>
      <c r="T3682" s="217" t="str">
        <f t="shared" si="592"/>
        <v>Blank</v>
      </c>
      <c r="U3682" s="89"/>
      <c r="V3682" s="216" t="str">
        <f>IF(D3682=0,"Blank",P3682*'3 Model Input'!E$50)</f>
        <v>Blank</v>
      </c>
      <c r="W3682" s="197" t="str">
        <f t="shared" si="593"/>
        <v>Blank</v>
      </c>
      <c r="X3682" s="197" t="str">
        <f t="shared" si="594"/>
        <v>Blank</v>
      </c>
      <c r="Y3682" s="197" t="str">
        <f t="shared" si="595"/>
        <v>Blank</v>
      </c>
      <c r="Z3682" s="197" t="str">
        <f t="shared" si="596"/>
        <v>Blank</v>
      </c>
      <c r="AA3682" s="223" t="str" cm="1">
        <f t="array" ref="AA3682">_xlfn.IFS(ISTEXT('3 Model Input'!F$70),"Missing",ISTEXT('3 Model Input'!I$70),"Missing",ISNUMBER('3 Model Input'!K$70),'3 Model Input'!K$70*P3682)</f>
        <v>Missing</v>
      </c>
      <c r="AB3682" s="89"/>
      <c r="AC3682" s="227" t="str" cm="1">
        <f t="array" ref="AC3682">IF(D3682=0,"Blank",_xlfn.IFS('3 Model Input'!E$61=1,(V3682*G3682)/T3682,'3 Model Input'!E$61=2,(W3682*G3682)/T3682,'3 Model Input'!E$61=3,(X3682*G3682)/T3682,'3 Model Input'!E$61=4,(Y3682*G3682)/T3682,'3 Model Input'!E$61=5,(Z3682*G3682)/T3682, ISTEXT('3 Model Input'!E$61),"Missing",'3 Model Input'!E$61=6,(AA3682*G3682)/T3682))</f>
        <v>Blank</v>
      </c>
      <c r="AD3682" s="202" t="str">
        <f t="shared" si="597"/>
        <v>Blank</v>
      </c>
      <c r="AE3682" s="202" t="str">
        <f t="shared" si="598"/>
        <v>Blank</v>
      </c>
      <c r="AF3682" s="217" t="str">
        <f t="shared" si="599"/>
        <v>Blank</v>
      </c>
      <c r="AG3682" s="9" t="str" cm="1">
        <f t="array" ref="AG3682">_xlfn.IFS(ISNUMBER(AC3682), "", ISNUMBER(SEARCH("Blank", AC3682)), "", ISERROR(AC3682), "Bad input on tab 3")</f>
        <v/>
      </c>
    </row>
    <row r="3683" spans="2:33" ht="15" customHeight="1" x14ac:dyDescent="0.75">
      <c r="B3683" s="205" t="str">
        <f>'5 Driver Data'!B3683</f>
        <v>3675</v>
      </c>
      <c r="C3683" s="193">
        <f>'5 Driver Data'!C3683</f>
        <v>0</v>
      </c>
      <c r="D3683" s="192">
        <f>'5 Driver Data'!D3683</f>
        <v>0</v>
      </c>
      <c r="E3683" s="191">
        <f>'5 Driver Data'!E3683</f>
        <v>0</v>
      </c>
      <c r="F3683" s="191">
        <f>'5 Driver Data'!F3683</f>
        <v>0</v>
      </c>
      <c r="G3683" s="191">
        <f>'5 Driver Data'!G3683</f>
        <v>0</v>
      </c>
      <c r="H3683" s="191">
        <f>'5 Driver Data'!H3683</f>
        <v>0</v>
      </c>
      <c r="I3683" s="191">
        <f>'5 Driver Data'!I3683</f>
        <v>0</v>
      </c>
      <c r="J3683" s="191">
        <f>'5 Driver Data'!J3683</f>
        <v>0</v>
      </c>
      <c r="K3683" s="206">
        <f>'5 Driver Data'!K3683</f>
        <v>0</v>
      </c>
      <c r="L3683" s="1"/>
      <c r="M3683" s="216" t="str">
        <f>IF(D3683=0,"Blank",'3 Model Input'!E$44*'3 Model Input'!E$45)</f>
        <v>Blank</v>
      </c>
      <c r="N3683" s="197" t="str">
        <f t="shared" si="590"/>
        <v>Blank</v>
      </c>
      <c r="O3683" s="197" t="str">
        <f>IF(D3683=0,"Blank",'3 Model Input'!E$49*(1-'3 Model Input'!E$51))</f>
        <v>Blank</v>
      </c>
      <c r="P3683" s="197" t="str">
        <f t="shared" si="591"/>
        <v>Blank</v>
      </c>
      <c r="Q3683" s="197" t="str">
        <f>IF(D3683=0,"Blank",IF(D3683="BEV",E3683*(1-'3 Model Input'!E$54), E3683))</f>
        <v>Blank</v>
      </c>
      <c r="R3683" s="198" t="str">
        <f>IF(D3683=0,"Blank",IF(D3683="PHEV",F3683/G3683,F3683*(1-'3 Model Input'!E$54)/G3683))</f>
        <v>Blank</v>
      </c>
      <c r="S3683" s="198" t="str">
        <f>IF(D3683=0,"Blank",IF(D3683="PHEV",MIN(M3683,E3683),MIN(M3683,(E3683*(1-'3 Model Input'!E$54)))))</f>
        <v>Blank</v>
      </c>
      <c r="T3683" s="217" t="str">
        <f t="shared" si="592"/>
        <v>Blank</v>
      </c>
      <c r="U3683" s="89"/>
      <c r="V3683" s="216" t="str">
        <f>IF(D3683=0,"Blank",P3683*'3 Model Input'!E$50)</f>
        <v>Blank</v>
      </c>
      <c r="W3683" s="197" t="str">
        <f t="shared" si="593"/>
        <v>Blank</v>
      </c>
      <c r="X3683" s="197" t="str">
        <f t="shared" si="594"/>
        <v>Blank</v>
      </c>
      <c r="Y3683" s="197" t="str">
        <f t="shared" si="595"/>
        <v>Blank</v>
      </c>
      <c r="Z3683" s="197" t="str">
        <f t="shared" si="596"/>
        <v>Blank</v>
      </c>
      <c r="AA3683" s="223" t="str" cm="1">
        <f t="array" ref="AA3683">_xlfn.IFS(ISTEXT('3 Model Input'!F$70),"Missing",ISTEXT('3 Model Input'!I$70),"Missing",ISNUMBER('3 Model Input'!K$70),'3 Model Input'!K$70*P3683)</f>
        <v>Missing</v>
      </c>
      <c r="AB3683" s="89"/>
      <c r="AC3683" s="227" t="str" cm="1">
        <f t="array" ref="AC3683">IF(D3683=0,"Blank",_xlfn.IFS('3 Model Input'!E$61=1,(V3683*G3683)/T3683,'3 Model Input'!E$61=2,(W3683*G3683)/T3683,'3 Model Input'!E$61=3,(X3683*G3683)/T3683,'3 Model Input'!E$61=4,(Y3683*G3683)/T3683,'3 Model Input'!E$61=5,(Z3683*G3683)/T3683, ISTEXT('3 Model Input'!E$61),"Missing",'3 Model Input'!E$61=6,(AA3683*G3683)/T3683))</f>
        <v>Blank</v>
      </c>
      <c r="AD3683" s="202" t="str">
        <f t="shared" si="597"/>
        <v>Blank</v>
      </c>
      <c r="AE3683" s="202" t="str">
        <f t="shared" si="598"/>
        <v>Blank</v>
      </c>
      <c r="AF3683" s="217" t="str">
        <f t="shared" si="599"/>
        <v>Blank</v>
      </c>
      <c r="AG3683" s="9" t="str" cm="1">
        <f t="array" ref="AG3683">_xlfn.IFS(ISNUMBER(AC3683), "", ISNUMBER(SEARCH("Blank", AC3683)), "", ISERROR(AC3683), "Bad input on tab 3")</f>
        <v/>
      </c>
    </row>
    <row r="3684" spans="2:33" ht="15" customHeight="1" x14ac:dyDescent="0.75">
      <c r="B3684" s="205" t="str">
        <f>'5 Driver Data'!B3684</f>
        <v>3676</v>
      </c>
      <c r="C3684" s="193">
        <f>'5 Driver Data'!C3684</f>
        <v>0</v>
      </c>
      <c r="D3684" s="192">
        <f>'5 Driver Data'!D3684</f>
        <v>0</v>
      </c>
      <c r="E3684" s="191">
        <f>'5 Driver Data'!E3684</f>
        <v>0</v>
      </c>
      <c r="F3684" s="191">
        <f>'5 Driver Data'!F3684</f>
        <v>0</v>
      </c>
      <c r="G3684" s="191">
        <f>'5 Driver Data'!G3684</f>
        <v>0</v>
      </c>
      <c r="H3684" s="191">
        <f>'5 Driver Data'!H3684</f>
        <v>0</v>
      </c>
      <c r="I3684" s="191">
        <f>'5 Driver Data'!I3684</f>
        <v>0</v>
      </c>
      <c r="J3684" s="191">
        <f>'5 Driver Data'!J3684</f>
        <v>0</v>
      </c>
      <c r="K3684" s="206">
        <f>'5 Driver Data'!K3684</f>
        <v>0</v>
      </c>
      <c r="L3684" s="1"/>
      <c r="M3684" s="216" t="str">
        <f>IF(D3684=0,"Blank",'3 Model Input'!E$44*'3 Model Input'!E$45)</f>
        <v>Blank</v>
      </c>
      <c r="N3684" s="197" t="str">
        <f t="shared" si="590"/>
        <v>Blank</v>
      </c>
      <c r="O3684" s="197" t="str">
        <f>IF(D3684=0,"Blank",'3 Model Input'!E$49*(1-'3 Model Input'!E$51))</f>
        <v>Blank</v>
      </c>
      <c r="P3684" s="197" t="str">
        <f t="shared" si="591"/>
        <v>Blank</v>
      </c>
      <c r="Q3684" s="197" t="str">
        <f>IF(D3684=0,"Blank",IF(D3684="BEV",E3684*(1-'3 Model Input'!E$54), E3684))</f>
        <v>Blank</v>
      </c>
      <c r="R3684" s="198" t="str">
        <f>IF(D3684=0,"Blank",IF(D3684="PHEV",F3684/G3684,F3684*(1-'3 Model Input'!E$54)/G3684))</f>
        <v>Blank</v>
      </c>
      <c r="S3684" s="198" t="str">
        <f>IF(D3684=0,"Blank",IF(D3684="PHEV",MIN(M3684,E3684),MIN(M3684,(E3684*(1-'3 Model Input'!E$54)))))</f>
        <v>Blank</v>
      </c>
      <c r="T3684" s="217" t="str">
        <f t="shared" si="592"/>
        <v>Blank</v>
      </c>
      <c r="U3684" s="89"/>
      <c r="V3684" s="216" t="str">
        <f>IF(D3684=0,"Blank",P3684*'3 Model Input'!E$50)</f>
        <v>Blank</v>
      </c>
      <c r="W3684" s="197" t="str">
        <f t="shared" si="593"/>
        <v>Blank</v>
      </c>
      <c r="X3684" s="197" t="str">
        <f t="shared" si="594"/>
        <v>Blank</v>
      </c>
      <c r="Y3684" s="197" t="str">
        <f t="shared" si="595"/>
        <v>Blank</v>
      </c>
      <c r="Z3684" s="197" t="str">
        <f t="shared" si="596"/>
        <v>Blank</v>
      </c>
      <c r="AA3684" s="223" t="str" cm="1">
        <f t="array" ref="AA3684">_xlfn.IFS(ISTEXT('3 Model Input'!F$70),"Missing",ISTEXT('3 Model Input'!I$70),"Missing",ISNUMBER('3 Model Input'!K$70),'3 Model Input'!K$70*P3684)</f>
        <v>Missing</v>
      </c>
      <c r="AB3684" s="89"/>
      <c r="AC3684" s="227" t="str" cm="1">
        <f t="array" ref="AC3684">IF(D3684=0,"Blank",_xlfn.IFS('3 Model Input'!E$61=1,(V3684*G3684)/T3684,'3 Model Input'!E$61=2,(W3684*G3684)/T3684,'3 Model Input'!E$61=3,(X3684*G3684)/T3684,'3 Model Input'!E$61=4,(Y3684*G3684)/T3684,'3 Model Input'!E$61=5,(Z3684*G3684)/T3684, ISTEXT('3 Model Input'!E$61),"Missing",'3 Model Input'!E$61=6,(AA3684*G3684)/T3684))</f>
        <v>Blank</v>
      </c>
      <c r="AD3684" s="202" t="str">
        <f t="shared" si="597"/>
        <v>Blank</v>
      </c>
      <c r="AE3684" s="202" t="str">
        <f t="shared" si="598"/>
        <v>Blank</v>
      </c>
      <c r="AF3684" s="217" t="str">
        <f t="shared" si="599"/>
        <v>Blank</v>
      </c>
      <c r="AG3684" s="9" t="str" cm="1">
        <f t="array" ref="AG3684">_xlfn.IFS(ISNUMBER(AC3684), "", ISNUMBER(SEARCH("Blank", AC3684)), "", ISERROR(AC3684), "Bad input on tab 3")</f>
        <v/>
      </c>
    </row>
    <row r="3685" spans="2:33" ht="15" customHeight="1" x14ac:dyDescent="0.75">
      <c r="B3685" s="205" t="str">
        <f>'5 Driver Data'!B3685</f>
        <v>3677</v>
      </c>
      <c r="C3685" s="193">
        <f>'5 Driver Data'!C3685</f>
        <v>0</v>
      </c>
      <c r="D3685" s="192">
        <f>'5 Driver Data'!D3685</f>
        <v>0</v>
      </c>
      <c r="E3685" s="191">
        <f>'5 Driver Data'!E3685</f>
        <v>0</v>
      </c>
      <c r="F3685" s="191">
        <f>'5 Driver Data'!F3685</f>
        <v>0</v>
      </c>
      <c r="G3685" s="191">
        <f>'5 Driver Data'!G3685</f>
        <v>0</v>
      </c>
      <c r="H3685" s="191">
        <f>'5 Driver Data'!H3685</f>
        <v>0</v>
      </c>
      <c r="I3685" s="191">
        <f>'5 Driver Data'!I3685</f>
        <v>0</v>
      </c>
      <c r="J3685" s="191">
        <f>'5 Driver Data'!J3685</f>
        <v>0</v>
      </c>
      <c r="K3685" s="206">
        <f>'5 Driver Data'!K3685</f>
        <v>0</v>
      </c>
      <c r="L3685" s="1"/>
      <c r="M3685" s="216" t="str">
        <f>IF(D3685=0,"Blank",'3 Model Input'!E$44*'3 Model Input'!E$45)</f>
        <v>Blank</v>
      </c>
      <c r="N3685" s="197" t="str">
        <f t="shared" si="590"/>
        <v>Blank</v>
      </c>
      <c r="O3685" s="197" t="str">
        <f>IF(D3685=0,"Blank",'3 Model Input'!E$49*(1-'3 Model Input'!E$51))</f>
        <v>Blank</v>
      </c>
      <c r="P3685" s="197" t="str">
        <f t="shared" si="591"/>
        <v>Blank</v>
      </c>
      <c r="Q3685" s="197" t="str">
        <f>IF(D3685=0,"Blank",IF(D3685="BEV",E3685*(1-'3 Model Input'!E$54), E3685))</f>
        <v>Blank</v>
      </c>
      <c r="R3685" s="198" t="str">
        <f>IF(D3685=0,"Blank",IF(D3685="PHEV",F3685/G3685,F3685*(1-'3 Model Input'!E$54)/G3685))</f>
        <v>Blank</v>
      </c>
      <c r="S3685" s="198" t="str">
        <f>IF(D3685=0,"Blank",IF(D3685="PHEV",MIN(M3685,E3685),MIN(M3685,(E3685*(1-'3 Model Input'!E$54)))))</f>
        <v>Blank</v>
      </c>
      <c r="T3685" s="217" t="str">
        <f t="shared" si="592"/>
        <v>Blank</v>
      </c>
      <c r="U3685" s="89"/>
      <c r="V3685" s="216" t="str">
        <f>IF(D3685=0,"Blank",P3685*'3 Model Input'!E$50)</f>
        <v>Blank</v>
      </c>
      <c r="W3685" s="197" t="str">
        <f t="shared" si="593"/>
        <v>Blank</v>
      </c>
      <c r="X3685" s="197" t="str">
        <f t="shared" si="594"/>
        <v>Blank</v>
      </c>
      <c r="Y3685" s="197" t="str">
        <f t="shared" si="595"/>
        <v>Blank</v>
      </c>
      <c r="Z3685" s="197" t="str">
        <f t="shared" si="596"/>
        <v>Blank</v>
      </c>
      <c r="AA3685" s="223" t="str" cm="1">
        <f t="array" ref="AA3685">_xlfn.IFS(ISTEXT('3 Model Input'!F$70),"Missing",ISTEXT('3 Model Input'!I$70),"Missing",ISNUMBER('3 Model Input'!K$70),'3 Model Input'!K$70*P3685)</f>
        <v>Missing</v>
      </c>
      <c r="AB3685" s="89"/>
      <c r="AC3685" s="227" t="str" cm="1">
        <f t="array" ref="AC3685">IF(D3685=0,"Blank",_xlfn.IFS('3 Model Input'!E$61=1,(V3685*G3685)/T3685,'3 Model Input'!E$61=2,(W3685*G3685)/T3685,'3 Model Input'!E$61=3,(X3685*G3685)/T3685,'3 Model Input'!E$61=4,(Y3685*G3685)/T3685,'3 Model Input'!E$61=5,(Z3685*G3685)/T3685, ISTEXT('3 Model Input'!E$61),"Missing",'3 Model Input'!E$61=6,(AA3685*G3685)/T3685))</f>
        <v>Blank</v>
      </c>
      <c r="AD3685" s="202" t="str">
        <f t="shared" si="597"/>
        <v>Blank</v>
      </c>
      <c r="AE3685" s="202" t="str">
        <f t="shared" si="598"/>
        <v>Blank</v>
      </c>
      <c r="AF3685" s="217" t="str">
        <f t="shared" si="599"/>
        <v>Blank</v>
      </c>
      <c r="AG3685" s="9" t="str" cm="1">
        <f t="array" ref="AG3685">_xlfn.IFS(ISNUMBER(AC3685), "", ISNUMBER(SEARCH("Blank", AC3685)), "", ISERROR(AC3685), "Bad input on tab 3")</f>
        <v/>
      </c>
    </row>
    <row r="3686" spans="2:33" ht="15" customHeight="1" x14ac:dyDescent="0.75">
      <c r="B3686" s="205" t="str">
        <f>'5 Driver Data'!B3686</f>
        <v>3678</v>
      </c>
      <c r="C3686" s="193">
        <f>'5 Driver Data'!C3686</f>
        <v>0</v>
      </c>
      <c r="D3686" s="192">
        <f>'5 Driver Data'!D3686</f>
        <v>0</v>
      </c>
      <c r="E3686" s="191">
        <f>'5 Driver Data'!E3686</f>
        <v>0</v>
      </c>
      <c r="F3686" s="191">
        <f>'5 Driver Data'!F3686</f>
        <v>0</v>
      </c>
      <c r="G3686" s="191">
        <f>'5 Driver Data'!G3686</f>
        <v>0</v>
      </c>
      <c r="H3686" s="191">
        <f>'5 Driver Data'!H3686</f>
        <v>0</v>
      </c>
      <c r="I3686" s="191">
        <f>'5 Driver Data'!I3686</f>
        <v>0</v>
      </c>
      <c r="J3686" s="191">
        <f>'5 Driver Data'!J3686</f>
        <v>0</v>
      </c>
      <c r="K3686" s="206">
        <f>'5 Driver Data'!K3686</f>
        <v>0</v>
      </c>
      <c r="L3686" s="1"/>
      <c r="M3686" s="216" t="str">
        <f>IF(D3686=0,"Blank",'3 Model Input'!E$44*'3 Model Input'!E$45)</f>
        <v>Blank</v>
      </c>
      <c r="N3686" s="197" t="str">
        <f t="shared" si="590"/>
        <v>Blank</v>
      </c>
      <c r="O3686" s="197" t="str">
        <f>IF(D3686=0,"Blank",'3 Model Input'!E$49*(1-'3 Model Input'!E$51))</f>
        <v>Blank</v>
      </c>
      <c r="P3686" s="197" t="str">
        <f t="shared" si="591"/>
        <v>Blank</v>
      </c>
      <c r="Q3686" s="197" t="str">
        <f>IF(D3686=0,"Blank",IF(D3686="BEV",E3686*(1-'3 Model Input'!E$54), E3686))</f>
        <v>Blank</v>
      </c>
      <c r="R3686" s="198" t="str">
        <f>IF(D3686=0,"Blank",IF(D3686="PHEV",F3686/G3686,F3686*(1-'3 Model Input'!E$54)/G3686))</f>
        <v>Blank</v>
      </c>
      <c r="S3686" s="198" t="str">
        <f>IF(D3686=0,"Blank",IF(D3686="PHEV",MIN(M3686,E3686),MIN(M3686,(E3686*(1-'3 Model Input'!E$54)))))</f>
        <v>Blank</v>
      </c>
      <c r="T3686" s="217" t="str">
        <f t="shared" si="592"/>
        <v>Blank</v>
      </c>
      <c r="U3686" s="89"/>
      <c r="V3686" s="216" t="str">
        <f>IF(D3686=0,"Blank",P3686*'3 Model Input'!E$50)</f>
        <v>Blank</v>
      </c>
      <c r="W3686" s="197" t="str">
        <f t="shared" si="593"/>
        <v>Blank</v>
      </c>
      <c r="X3686" s="197" t="str">
        <f t="shared" si="594"/>
        <v>Blank</v>
      </c>
      <c r="Y3686" s="197" t="str">
        <f t="shared" si="595"/>
        <v>Blank</v>
      </c>
      <c r="Z3686" s="197" t="str">
        <f t="shared" si="596"/>
        <v>Blank</v>
      </c>
      <c r="AA3686" s="223" t="str" cm="1">
        <f t="array" ref="AA3686">_xlfn.IFS(ISTEXT('3 Model Input'!F$70),"Missing",ISTEXT('3 Model Input'!I$70),"Missing",ISNUMBER('3 Model Input'!K$70),'3 Model Input'!K$70*P3686)</f>
        <v>Missing</v>
      </c>
      <c r="AB3686" s="89"/>
      <c r="AC3686" s="227" t="str" cm="1">
        <f t="array" ref="AC3686">IF(D3686=0,"Blank",_xlfn.IFS('3 Model Input'!E$61=1,(V3686*G3686)/T3686,'3 Model Input'!E$61=2,(W3686*G3686)/T3686,'3 Model Input'!E$61=3,(X3686*G3686)/T3686,'3 Model Input'!E$61=4,(Y3686*G3686)/T3686,'3 Model Input'!E$61=5,(Z3686*G3686)/T3686, ISTEXT('3 Model Input'!E$61),"Missing",'3 Model Input'!E$61=6,(AA3686*G3686)/T3686))</f>
        <v>Blank</v>
      </c>
      <c r="AD3686" s="202" t="str">
        <f t="shared" si="597"/>
        <v>Blank</v>
      </c>
      <c r="AE3686" s="202" t="str">
        <f t="shared" si="598"/>
        <v>Blank</v>
      </c>
      <c r="AF3686" s="217" t="str">
        <f t="shared" si="599"/>
        <v>Blank</v>
      </c>
      <c r="AG3686" s="9" t="str" cm="1">
        <f t="array" ref="AG3686">_xlfn.IFS(ISNUMBER(AC3686), "", ISNUMBER(SEARCH("Blank", AC3686)), "", ISERROR(AC3686), "Bad input on tab 3")</f>
        <v/>
      </c>
    </row>
    <row r="3687" spans="2:33" ht="15" customHeight="1" x14ac:dyDescent="0.75">
      <c r="B3687" s="205" t="str">
        <f>'5 Driver Data'!B3687</f>
        <v>3679</v>
      </c>
      <c r="C3687" s="193">
        <f>'5 Driver Data'!C3687</f>
        <v>0</v>
      </c>
      <c r="D3687" s="192">
        <f>'5 Driver Data'!D3687</f>
        <v>0</v>
      </c>
      <c r="E3687" s="191">
        <f>'5 Driver Data'!E3687</f>
        <v>0</v>
      </c>
      <c r="F3687" s="191">
        <f>'5 Driver Data'!F3687</f>
        <v>0</v>
      </c>
      <c r="G3687" s="191">
        <f>'5 Driver Data'!G3687</f>
        <v>0</v>
      </c>
      <c r="H3687" s="191">
        <f>'5 Driver Data'!H3687</f>
        <v>0</v>
      </c>
      <c r="I3687" s="191">
        <f>'5 Driver Data'!I3687</f>
        <v>0</v>
      </c>
      <c r="J3687" s="191">
        <f>'5 Driver Data'!J3687</f>
        <v>0</v>
      </c>
      <c r="K3687" s="206">
        <f>'5 Driver Data'!K3687</f>
        <v>0</v>
      </c>
      <c r="L3687" s="1"/>
      <c r="M3687" s="216" t="str">
        <f>IF(D3687=0,"Blank",'3 Model Input'!E$44*'3 Model Input'!E$45)</f>
        <v>Blank</v>
      </c>
      <c r="N3687" s="197" t="str">
        <f t="shared" si="590"/>
        <v>Blank</v>
      </c>
      <c r="O3687" s="197" t="str">
        <f>IF(D3687=0,"Blank",'3 Model Input'!E$49*(1-'3 Model Input'!E$51))</f>
        <v>Blank</v>
      </c>
      <c r="P3687" s="197" t="str">
        <f t="shared" si="591"/>
        <v>Blank</v>
      </c>
      <c r="Q3687" s="197" t="str">
        <f>IF(D3687=0,"Blank",IF(D3687="BEV",E3687*(1-'3 Model Input'!E$54), E3687))</f>
        <v>Blank</v>
      </c>
      <c r="R3687" s="198" t="str">
        <f>IF(D3687=0,"Blank",IF(D3687="PHEV",F3687/G3687,F3687*(1-'3 Model Input'!E$54)/G3687))</f>
        <v>Blank</v>
      </c>
      <c r="S3687" s="198" t="str">
        <f>IF(D3687=0,"Blank",IF(D3687="PHEV",MIN(M3687,E3687),MIN(M3687,(E3687*(1-'3 Model Input'!E$54)))))</f>
        <v>Blank</v>
      </c>
      <c r="T3687" s="217" t="str">
        <f t="shared" si="592"/>
        <v>Blank</v>
      </c>
      <c r="U3687" s="89"/>
      <c r="V3687" s="216" t="str">
        <f>IF(D3687=0,"Blank",P3687*'3 Model Input'!E$50)</f>
        <v>Blank</v>
      </c>
      <c r="W3687" s="197" t="str">
        <f t="shared" si="593"/>
        <v>Blank</v>
      </c>
      <c r="X3687" s="197" t="str">
        <f t="shared" si="594"/>
        <v>Blank</v>
      </c>
      <c r="Y3687" s="197" t="str">
        <f t="shared" si="595"/>
        <v>Blank</v>
      </c>
      <c r="Z3687" s="197" t="str">
        <f t="shared" si="596"/>
        <v>Blank</v>
      </c>
      <c r="AA3687" s="223" t="str" cm="1">
        <f t="array" ref="AA3687">_xlfn.IFS(ISTEXT('3 Model Input'!F$70),"Missing",ISTEXT('3 Model Input'!I$70),"Missing",ISNUMBER('3 Model Input'!K$70),'3 Model Input'!K$70*P3687)</f>
        <v>Missing</v>
      </c>
      <c r="AB3687" s="89"/>
      <c r="AC3687" s="227" t="str" cm="1">
        <f t="array" ref="AC3687">IF(D3687=0,"Blank",_xlfn.IFS('3 Model Input'!E$61=1,(V3687*G3687)/T3687,'3 Model Input'!E$61=2,(W3687*G3687)/T3687,'3 Model Input'!E$61=3,(X3687*G3687)/T3687,'3 Model Input'!E$61=4,(Y3687*G3687)/T3687,'3 Model Input'!E$61=5,(Z3687*G3687)/T3687, ISTEXT('3 Model Input'!E$61),"Missing",'3 Model Input'!E$61=6,(AA3687*G3687)/T3687))</f>
        <v>Blank</v>
      </c>
      <c r="AD3687" s="202" t="str">
        <f t="shared" si="597"/>
        <v>Blank</v>
      </c>
      <c r="AE3687" s="202" t="str">
        <f t="shared" si="598"/>
        <v>Blank</v>
      </c>
      <c r="AF3687" s="217" t="str">
        <f t="shared" si="599"/>
        <v>Blank</v>
      </c>
      <c r="AG3687" s="9" t="str" cm="1">
        <f t="array" ref="AG3687">_xlfn.IFS(ISNUMBER(AC3687), "", ISNUMBER(SEARCH("Blank", AC3687)), "", ISERROR(AC3687), "Bad input on tab 3")</f>
        <v/>
      </c>
    </row>
    <row r="3688" spans="2:33" ht="15" customHeight="1" x14ac:dyDescent="0.75">
      <c r="B3688" s="205" t="str">
        <f>'5 Driver Data'!B3688</f>
        <v>3680</v>
      </c>
      <c r="C3688" s="193">
        <f>'5 Driver Data'!C3688</f>
        <v>0</v>
      </c>
      <c r="D3688" s="192">
        <f>'5 Driver Data'!D3688</f>
        <v>0</v>
      </c>
      <c r="E3688" s="191">
        <f>'5 Driver Data'!E3688</f>
        <v>0</v>
      </c>
      <c r="F3688" s="191">
        <f>'5 Driver Data'!F3688</f>
        <v>0</v>
      </c>
      <c r="G3688" s="191">
        <f>'5 Driver Data'!G3688</f>
        <v>0</v>
      </c>
      <c r="H3688" s="191">
        <f>'5 Driver Data'!H3688</f>
        <v>0</v>
      </c>
      <c r="I3688" s="191">
        <f>'5 Driver Data'!I3688</f>
        <v>0</v>
      </c>
      <c r="J3688" s="191">
        <f>'5 Driver Data'!J3688</f>
        <v>0</v>
      </c>
      <c r="K3688" s="206">
        <f>'5 Driver Data'!K3688</f>
        <v>0</v>
      </c>
      <c r="L3688" s="1"/>
      <c r="M3688" s="216" t="str">
        <f>IF(D3688=0,"Blank",'3 Model Input'!E$44*'3 Model Input'!E$45)</f>
        <v>Blank</v>
      </c>
      <c r="N3688" s="197" t="str">
        <f t="shared" si="590"/>
        <v>Blank</v>
      </c>
      <c r="O3688" s="197" t="str">
        <f>IF(D3688=0,"Blank",'3 Model Input'!E$49*(1-'3 Model Input'!E$51))</f>
        <v>Blank</v>
      </c>
      <c r="P3688" s="197" t="str">
        <f t="shared" si="591"/>
        <v>Blank</v>
      </c>
      <c r="Q3688" s="197" t="str">
        <f>IF(D3688=0,"Blank",IF(D3688="BEV",E3688*(1-'3 Model Input'!E$54), E3688))</f>
        <v>Blank</v>
      </c>
      <c r="R3688" s="198" t="str">
        <f>IF(D3688=0,"Blank",IF(D3688="PHEV",F3688/G3688,F3688*(1-'3 Model Input'!E$54)/G3688))</f>
        <v>Blank</v>
      </c>
      <c r="S3688" s="198" t="str">
        <f>IF(D3688=0,"Blank",IF(D3688="PHEV",MIN(M3688,E3688),MIN(M3688,(E3688*(1-'3 Model Input'!E$54)))))</f>
        <v>Blank</v>
      </c>
      <c r="T3688" s="217" t="str">
        <f t="shared" si="592"/>
        <v>Blank</v>
      </c>
      <c r="U3688" s="89"/>
      <c r="V3688" s="216" t="str">
        <f>IF(D3688=0,"Blank",P3688*'3 Model Input'!E$50)</f>
        <v>Blank</v>
      </c>
      <c r="W3688" s="197" t="str">
        <f t="shared" si="593"/>
        <v>Blank</v>
      </c>
      <c r="X3688" s="197" t="str">
        <f t="shared" si="594"/>
        <v>Blank</v>
      </c>
      <c r="Y3688" s="197" t="str">
        <f t="shared" si="595"/>
        <v>Blank</v>
      </c>
      <c r="Z3688" s="197" t="str">
        <f t="shared" si="596"/>
        <v>Blank</v>
      </c>
      <c r="AA3688" s="223" t="str" cm="1">
        <f t="array" ref="AA3688">_xlfn.IFS(ISTEXT('3 Model Input'!F$70),"Missing",ISTEXT('3 Model Input'!I$70),"Missing",ISNUMBER('3 Model Input'!K$70),'3 Model Input'!K$70*P3688)</f>
        <v>Missing</v>
      </c>
      <c r="AB3688" s="89"/>
      <c r="AC3688" s="227" t="str" cm="1">
        <f t="array" ref="AC3688">IF(D3688=0,"Blank",_xlfn.IFS('3 Model Input'!E$61=1,(V3688*G3688)/T3688,'3 Model Input'!E$61=2,(W3688*G3688)/T3688,'3 Model Input'!E$61=3,(X3688*G3688)/T3688,'3 Model Input'!E$61=4,(Y3688*G3688)/T3688,'3 Model Input'!E$61=5,(Z3688*G3688)/T3688, ISTEXT('3 Model Input'!E$61),"Missing",'3 Model Input'!E$61=6,(AA3688*G3688)/T3688))</f>
        <v>Blank</v>
      </c>
      <c r="AD3688" s="202" t="str">
        <f t="shared" si="597"/>
        <v>Blank</v>
      </c>
      <c r="AE3688" s="202" t="str">
        <f t="shared" si="598"/>
        <v>Blank</v>
      </c>
      <c r="AF3688" s="217" t="str">
        <f t="shared" si="599"/>
        <v>Blank</v>
      </c>
      <c r="AG3688" s="9" t="str" cm="1">
        <f t="array" ref="AG3688">_xlfn.IFS(ISNUMBER(AC3688), "", ISNUMBER(SEARCH("Blank", AC3688)), "", ISERROR(AC3688), "Bad input on tab 3")</f>
        <v/>
      </c>
    </row>
    <row r="3689" spans="2:33" ht="15" customHeight="1" x14ac:dyDescent="0.75">
      <c r="B3689" s="205" t="str">
        <f>'5 Driver Data'!B3689</f>
        <v>3681</v>
      </c>
      <c r="C3689" s="193">
        <f>'5 Driver Data'!C3689</f>
        <v>0</v>
      </c>
      <c r="D3689" s="192">
        <f>'5 Driver Data'!D3689</f>
        <v>0</v>
      </c>
      <c r="E3689" s="191">
        <f>'5 Driver Data'!E3689</f>
        <v>0</v>
      </c>
      <c r="F3689" s="191">
        <f>'5 Driver Data'!F3689</f>
        <v>0</v>
      </c>
      <c r="G3689" s="191">
        <f>'5 Driver Data'!G3689</f>
        <v>0</v>
      </c>
      <c r="H3689" s="191">
        <f>'5 Driver Data'!H3689</f>
        <v>0</v>
      </c>
      <c r="I3689" s="191">
        <f>'5 Driver Data'!I3689</f>
        <v>0</v>
      </c>
      <c r="J3689" s="191">
        <f>'5 Driver Data'!J3689</f>
        <v>0</v>
      </c>
      <c r="K3689" s="206">
        <f>'5 Driver Data'!K3689</f>
        <v>0</v>
      </c>
      <c r="L3689" s="1"/>
      <c r="M3689" s="216" t="str">
        <f>IF(D3689=0,"Blank",'3 Model Input'!E$44*'3 Model Input'!E$45)</f>
        <v>Blank</v>
      </c>
      <c r="N3689" s="197" t="str">
        <f t="shared" si="590"/>
        <v>Blank</v>
      </c>
      <c r="O3689" s="197" t="str">
        <f>IF(D3689=0,"Blank",'3 Model Input'!E$49*(1-'3 Model Input'!E$51))</f>
        <v>Blank</v>
      </c>
      <c r="P3689" s="197" t="str">
        <f t="shared" si="591"/>
        <v>Blank</v>
      </c>
      <c r="Q3689" s="197" t="str">
        <f>IF(D3689=0,"Blank",IF(D3689="BEV",E3689*(1-'3 Model Input'!E$54), E3689))</f>
        <v>Blank</v>
      </c>
      <c r="R3689" s="198" t="str">
        <f>IF(D3689=0,"Blank",IF(D3689="PHEV",F3689/G3689,F3689*(1-'3 Model Input'!E$54)/G3689))</f>
        <v>Blank</v>
      </c>
      <c r="S3689" s="198" t="str">
        <f>IF(D3689=0,"Blank",IF(D3689="PHEV",MIN(M3689,E3689),MIN(M3689,(E3689*(1-'3 Model Input'!E$54)))))</f>
        <v>Blank</v>
      </c>
      <c r="T3689" s="217" t="str">
        <f t="shared" si="592"/>
        <v>Blank</v>
      </c>
      <c r="U3689" s="89"/>
      <c r="V3689" s="216" t="str">
        <f>IF(D3689=0,"Blank",P3689*'3 Model Input'!E$50)</f>
        <v>Blank</v>
      </c>
      <c r="W3689" s="197" t="str">
        <f t="shared" si="593"/>
        <v>Blank</v>
      </c>
      <c r="X3689" s="197" t="str">
        <f t="shared" si="594"/>
        <v>Blank</v>
      </c>
      <c r="Y3689" s="197" t="str">
        <f t="shared" si="595"/>
        <v>Blank</v>
      </c>
      <c r="Z3689" s="197" t="str">
        <f t="shared" si="596"/>
        <v>Blank</v>
      </c>
      <c r="AA3689" s="223" t="str" cm="1">
        <f t="array" ref="AA3689">_xlfn.IFS(ISTEXT('3 Model Input'!F$70),"Missing",ISTEXT('3 Model Input'!I$70),"Missing",ISNUMBER('3 Model Input'!K$70),'3 Model Input'!K$70*P3689)</f>
        <v>Missing</v>
      </c>
      <c r="AB3689" s="89"/>
      <c r="AC3689" s="227" t="str" cm="1">
        <f t="array" ref="AC3689">IF(D3689=0,"Blank",_xlfn.IFS('3 Model Input'!E$61=1,(V3689*G3689)/T3689,'3 Model Input'!E$61=2,(W3689*G3689)/T3689,'3 Model Input'!E$61=3,(X3689*G3689)/T3689,'3 Model Input'!E$61=4,(Y3689*G3689)/T3689,'3 Model Input'!E$61=5,(Z3689*G3689)/T3689, ISTEXT('3 Model Input'!E$61),"Missing",'3 Model Input'!E$61=6,(AA3689*G3689)/T3689))</f>
        <v>Blank</v>
      </c>
      <c r="AD3689" s="202" t="str">
        <f t="shared" si="597"/>
        <v>Blank</v>
      </c>
      <c r="AE3689" s="202" t="str">
        <f t="shared" si="598"/>
        <v>Blank</v>
      </c>
      <c r="AF3689" s="217" t="str">
        <f t="shared" si="599"/>
        <v>Blank</v>
      </c>
      <c r="AG3689" s="9" t="str" cm="1">
        <f t="array" ref="AG3689">_xlfn.IFS(ISNUMBER(AC3689), "", ISNUMBER(SEARCH("Blank", AC3689)), "", ISERROR(AC3689), "Bad input on tab 3")</f>
        <v/>
      </c>
    </row>
    <row r="3690" spans="2:33" ht="15" customHeight="1" x14ac:dyDescent="0.75">
      <c r="B3690" s="205" t="str">
        <f>'5 Driver Data'!B3690</f>
        <v>3682</v>
      </c>
      <c r="C3690" s="193">
        <f>'5 Driver Data'!C3690</f>
        <v>0</v>
      </c>
      <c r="D3690" s="192">
        <f>'5 Driver Data'!D3690</f>
        <v>0</v>
      </c>
      <c r="E3690" s="191">
        <f>'5 Driver Data'!E3690</f>
        <v>0</v>
      </c>
      <c r="F3690" s="191">
        <f>'5 Driver Data'!F3690</f>
        <v>0</v>
      </c>
      <c r="G3690" s="191">
        <f>'5 Driver Data'!G3690</f>
        <v>0</v>
      </c>
      <c r="H3690" s="191">
        <f>'5 Driver Data'!H3690</f>
        <v>0</v>
      </c>
      <c r="I3690" s="191">
        <f>'5 Driver Data'!I3690</f>
        <v>0</v>
      </c>
      <c r="J3690" s="191">
        <f>'5 Driver Data'!J3690</f>
        <v>0</v>
      </c>
      <c r="K3690" s="206">
        <f>'5 Driver Data'!K3690</f>
        <v>0</v>
      </c>
      <c r="L3690" s="1"/>
      <c r="M3690" s="216" t="str">
        <f>IF(D3690=0,"Blank",'3 Model Input'!E$44*'3 Model Input'!E$45)</f>
        <v>Blank</v>
      </c>
      <c r="N3690" s="197" t="str">
        <f t="shared" si="590"/>
        <v>Blank</v>
      </c>
      <c r="O3690" s="197" t="str">
        <f>IF(D3690=0,"Blank",'3 Model Input'!E$49*(1-'3 Model Input'!E$51))</f>
        <v>Blank</v>
      </c>
      <c r="P3690" s="197" t="str">
        <f t="shared" si="591"/>
        <v>Blank</v>
      </c>
      <c r="Q3690" s="197" t="str">
        <f>IF(D3690=0,"Blank",IF(D3690="BEV",E3690*(1-'3 Model Input'!E$54), E3690))</f>
        <v>Blank</v>
      </c>
      <c r="R3690" s="198" t="str">
        <f>IF(D3690=0,"Blank",IF(D3690="PHEV",F3690/G3690,F3690*(1-'3 Model Input'!E$54)/G3690))</f>
        <v>Blank</v>
      </c>
      <c r="S3690" s="198" t="str">
        <f>IF(D3690=0,"Blank",IF(D3690="PHEV",MIN(M3690,E3690),MIN(M3690,(E3690*(1-'3 Model Input'!E$54)))))</f>
        <v>Blank</v>
      </c>
      <c r="T3690" s="217" t="str">
        <f t="shared" si="592"/>
        <v>Blank</v>
      </c>
      <c r="U3690" s="89"/>
      <c r="V3690" s="216" t="str">
        <f>IF(D3690=0,"Blank",P3690*'3 Model Input'!E$50)</f>
        <v>Blank</v>
      </c>
      <c r="W3690" s="197" t="str">
        <f t="shared" si="593"/>
        <v>Blank</v>
      </c>
      <c r="X3690" s="197" t="str">
        <f t="shared" si="594"/>
        <v>Blank</v>
      </c>
      <c r="Y3690" s="197" t="str">
        <f t="shared" si="595"/>
        <v>Blank</v>
      </c>
      <c r="Z3690" s="197" t="str">
        <f t="shared" si="596"/>
        <v>Blank</v>
      </c>
      <c r="AA3690" s="223" t="str" cm="1">
        <f t="array" ref="AA3690">_xlfn.IFS(ISTEXT('3 Model Input'!F$70),"Missing",ISTEXT('3 Model Input'!I$70),"Missing",ISNUMBER('3 Model Input'!K$70),'3 Model Input'!K$70*P3690)</f>
        <v>Missing</v>
      </c>
      <c r="AB3690" s="89"/>
      <c r="AC3690" s="227" t="str" cm="1">
        <f t="array" ref="AC3690">IF(D3690=0,"Blank",_xlfn.IFS('3 Model Input'!E$61=1,(V3690*G3690)/T3690,'3 Model Input'!E$61=2,(W3690*G3690)/T3690,'3 Model Input'!E$61=3,(X3690*G3690)/T3690,'3 Model Input'!E$61=4,(Y3690*G3690)/T3690,'3 Model Input'!E$61=5,(Z3690*G3690)/T3690, ISTEXT('3 Model Input'!E$61),"Missing",'3 Model Input'!E$61=6,(AA3690*G3690)/T3690))</f>
        <v>Blank</v>
      </c>
      <c r="AD3690" s="202" t="str">
        <f t="shared" si="597"/>
        <v>Blank</v>
      </c>
      <c r="AE3690" s="202" t="str">
        <f t="shared" si="598"/>
        <v>Blank</v>
      </c>
      <c r="AF3690" s="217" t="str">
        <f t="shared" si="599"/>
        <v>Blank</v>
      </c>
      <c r="AG3690" s="9" t="str" cm="1">
        <f t="array" ref="AG3690">_xlfn.IFS(ISNUMBER(AC3690), "", ISNUMBER(SEARCH("Blank", AC3690)), "", ISERROR(AC3690), "Bad input on tab 3")</f>
        <v/>
      </c>
    </row>
    <row r="3691" spans="2:33" ht="15" customHeight="1" x14ac:dyDescent="0.75">
      <c r="B3691" s="205" t="str">
        <f>'5 Driver Data'!B3691</f>
        <v>3683</v>
      </c>
      <c r="C3691" s="193">
        <f>'5 Driver Data'!C3691</f>
        <v>0</v>
      </c>
      <c r="D3691" s="192">
        <f>'5 Driver Data'!D3691</f>
        <v>0</v>
      </c>
      <c r="E3691" s="191">
        <f>'5 Driver Data'!E3691</f>
        <v>0</v>
      </c>
      <c r="F3691" s="191">
        <f>'5 Driver Data'!F3691</f>
        <v>0</v>
      </c>
      <c r="G3691" s="191">
        <f>'5 Driver Data'!G3691</f>
        <v>0</v>
      </c>
      <c r="H3691" s="191">
        <f>'5 Driver Data'!H3691</f>
        <v>0</v>
      </c>
      <c r="I3691" s="191">
        <f>'5 Driver Data'!I3691</f>
        <v>0</v>
      </c>
      <c r="J3691" s="191">
        <f>'5 Driver Data'!J3691</f>
        <v>0</v>
      </c>
      <c r="K3691" s="206">
        <f>'5 Driver Data'!K3691</f>
        <v>0</v>
      </c>
      <c r="L3691" s="1"/>
      <c r="M3691" s="216" t="str">
        <f>IF(D3691=0,"Blank",'3 Model Input'!E$44*'3 Model Input'!E$45)</f>
        <v>Blank</v>
      </c>
      <c r="N3691" s="197" t="str">
        <f t="shared" si="590"/>
        <v>Blank</v>
      </c>
      <c r="O3691" s="197" t="str">
        <f>IF(D3691=0,"Blank",'3 Model Input'!E$49*(1-'3 Model Input'!E$51))</f>
        <v>Blank</v>
      </c>
      <c r="P3691" s="197" t="str">
        <f t="shared" si="591"/>
        <v>Blank</v>
      </c>
      <c r="Q3691" s="197" t="str">
        <f>IF(D3691=0,"Blank",IF(D3691="BEV",E3691*(1-'3 Model Input'!E$54), E3691))</f>
        <v>Blank</v>
      </c>
      <c r="R3691" s="198" t="str">
        <f>IF(D3691=0,"Blank",IF(D3691="PHEV",F3691/G3691,F3691*(1-'3 Model Input'!E$54)/G3691))</f>
        <v>Blank</v>
      </c>
      <c r="S3691" s="198" t="str">
        <f>IF(D3691=0,"Blank",IF(D3691="PHEV",MIN(M3691,E3691),MIN(M3691,(E3691*(1-'3 Model Input'!E$54)))))</f>
        <v>Blank</v>
      </c>
      <c r="T3691" s="217" t="str">
        <f t="shared" si="592"/>
        <v>Blank</v>
      </c>
      <c r="U3691" s="89"/>
      <c r="V3691" s="216" t="str">
        <f>IF(D3691=0,"Blank",P3691*'3 Model Input'!E$50)</f>
        <v>Blank</v>
      </c>
      <c r="W3691" s="197" t="str">
        <f t="shared" si="593"/>
        <v>Blank</v>
      </c>
      <c r="X3691" s="197" t="str">
        <f t="shared" si="594"/>
        <v>Blank</v>
      </c>
      <c r="Y3691" s="197" t="str">
        <f t="shared" si="595"/>
        <v>Blank</v>
      </c>
      <c r="Z3691" s="197" t="str">
        <f t="shared" si="596"/>
        <v>Blank</v>
      </c>
      <c r="AA3691" s="223" t="str" cm="1">
        <f t="array" ref="AA3691">_xlfn.IFS(ISTEXT('3 Model Input'!F$70),"Missing",ISTEXT('3 Model Input'!I$70),"Missing",ISNUMBER('3 Model Input'!K$70),'3 Model Input'!K$70*P3691)</f>
        <v>Missing</v>
      </c>
      <c r="AB3691" s="89"/>
      <c r="AC3691" s="227" t="str" cm="1">
        <f t="array" ref="AC3691">IF(D3691=0,"Blank",_xlfn.IFS('3 Model Input'!E$61=1,(V3691*G3691)/T3691,'3 Model Input'!E$61=2,(W3691*G3691)/T3691,'3 Model Input'!E$61=3,(X3691*G3691)/T3691,'3 Model Input'!E$61=4,(Y3691*G3691)/T3691,'3 Model Input'!E$61=5,(Z3691*G3691)/T3691, ISTEXT('3 Model Input'!E$61),"Missing",'3 Model Input'!E$61=6,(AA3691*G3691)/T3691))</f>
        <v>Blank</v>
      </c>
      <c r="AD3691" s="202" t="str">
        <f t="shared" si="597"/>
        <v>Blank</v>
      </c>
      <c r="AE3691" s="202" t="str">
        <f t="shared" si="598"/>
        <v>Blank</v>
      </c>
      <c r="AF3691" s="217" t="str">
        <f t="shared" si="599"/>
        <v>Blank</v>
      </c>
      <c r="AG3691" s="9" t="str" cm="1">
        <f t="array" ref="AG3691">_xlfn.IFS(ISNUMBER(AC3691), "", ISNUMBER(SEARCH("Blank", AC3691)), "", ISERROR(AC3691), "Bad input on tab 3")</f>
        <v/>
      </c>
    </row>
    <row r="3692" spans="2:33" ht="15" customHeight="1" x14ac:dyDescent="0.75">
      <c r="B3692" s="205" t="str">
        <f>'5 Driver Data'!B3692</f>
        <v>3684</v>
      </c>
      <c r="C3692" s="193">
        <f>'5 Driver Data'!C3692</f>
        <v>0</v>
      </c>
      <c r="D3692" s="192">
        <f>'5 Driver Data'!D3692</f>
        <v>0</v>
      </c>
      <c r="E3692" s="191">
        <f>'5 Driver Data'!E3692</f>
        <v>0</v>
      </c>
      <c r="F3692" s="191">
        <f>'5 Driver Data'!F3692</f>
        <v>0</v>
      </c>
      <c r="G3692" s="191">
        <f>'5 Driver Data'!G3692</f>
        <v>0</v>
      </c>
      <c r="H3692" s="191">
        <f>'5 Driver Data'!H3692</f>
        <v>0</v>
      </c>
      <c r="I3692" s="191">
        <f>'5 Driver Data'!I3692</f>
        <v>0</v>
      </c>
      <c r="J3692" s="191">
        <f>'5 Driver Data'!J3692</f>
        <v>0</v>
      </c>
      <c r="K3692" s="206">
        <f>'5 Driver Data'!K3692</f>
        <v>0</v>
      </c>
      <c r="L3692" s="1"/>
      <c r="M3692" s="216" t="str">
        <f>IF(D3692=0,"Blank",'3 Model Input'!E$44*'3 Model Input'!E$45)</f>
        <v>Blank</v>
      </c>
      <c r="N3692" s="197" t="str">
        <f t="shared" si="590"/>
        <v>Blank</v>
      </c>
      <c r="O3692" s="197" t="str">
        <f>IF(D3692=0,"Blank",'3 Model Input'!E$49*(1-'3 Model Input'!E$51))</f>
        <v>Blank</v>
      </c>
      <c r="P3692" s="197" t="str">
        <f t="shared" si="591"/>
        <v>Blank</v>
      </c>
      <c r="Q3692" s="197" t="str">
        <f>IF(D3692=0,"Blank",IF(D3692="BEV",E3692*(1-'3 Model Input'!E$54), E3692))</f>
        <v>Blank</v>
      </c>
      <c r="R3692" s="198" t="str">
        <f>IF(D3692=0,"Blank",IF(D3692="PHEV",F3692/G3692,F3692*(1-'3 Model Input'!E$54)/G3692))</f>
        <v>Blank</v>
      </c>
      <c r="S3692" s="198" t="str">
        <f>IF(D3692=0,"Blank",IF(D3692="PHEV",MIN(M3692,E3692),MIN(M3692,(E3692*(1-'3 Model Input'!E$54)))))</f>
        <v>Blank</v>
      </c>
      <c r="T3692" s="217" t="str">
        <f t="shared" si="592"/>
        <v>Blank</v>
      </c>
      <c r="U3692" s="89"/>
      <c r="V3692" s="216" t="str">
        <f>IF(D3692=0,"Blank",P3692*'3 Model Input'!E$50)</f>
        <v>Blank</v>
      </c>
      <c r="W3692" s="197" t="str">
        <f t="shared" si="593"/>
        <v>Blank</v>
      </c>
      <c r="X3692" s="197" t="str">
        <f t="shared" si="594"/>
        <v>Blank</v>
      </c>
      <c r="Y3692" s="197" t="str">
        <f t="shared" si="595"/>
        <v>Blank</v>
      </c>
      <c r="Z3692" s="197" t="str">
        <f t="shared" si="596"/>
        <v>Blank</v>
      </c>
      <c r="AA3692" s="223" t="str" cm="1">
        <f t="array" ref="AA3692">_xlfn.IFS(ISTEXT('3 Model Input'!F$70),"Missing",ISTEXT('3 Model Input'!I$70),"Missing",ISNUMBER('3 Model Input'!K$70),'3 Model Input'!K$70*P3692)</f>
        <v>Missing</v>
      </c>
      <c r="AB3692" s="89"/>
      <c r="AC3692" s="227" t="str" cm="1">
        <f t="array" ref="AC3692">IF(D3692=0,"Blank",_xlfn.IFS('3 Model Input'!E$61=1,(V3692*G3692)/T3692,'3 Model Input'!E$61=2,(W3692*G3692)/T3692,'3 Model Input'!E$61=3,(X3692*G3692)/T3692,'3 Model Input'!E$61=4,(Y3692*G3692)/T3692,'3 Model Input'!E$61=5,(Z3692*G3692)/T3692, ISTEXT('3 Model Input'!E$61),"Missing",'3 Model Input'!E$61=6,(AA3692*G3692)/T3692))</f>
        <v>Blank</v>
      </c>
      <c r="AD3692" s="202" t="str">
        <f t="shared" si="597"/>
        <v>Blank</v>
      </c>
      <c r="AE3692" s="202" t="str">
        <f t="shared" si="598"/>
        <v>Blank</v>
      </c>
      <c r="AF3692" s="217" t="str">
        <f t="shared" si="599"/>
        <v>Blank</v>
      </c>
      <c r="AG3692" s="9" t="str" cm="1">
        <f t="array" ref="AG3692">_xlfn.IFS(ISNUMBER(AC3692), "", ISNUMBER(SEARCH("Blank", AC3692)), "", ISERROR(AC3692), "Bad input on tab 3")</f>
        <v/>
      </c>
    </row>
    <row r="3693" spans="2:33" ht="15" customHeight="1" x14ac:dyDescent="0.75">
      <c r="B3693" s="205" t="str">
        <f>'5 Driver Data'!B3693</f>
        <v>3685</v>
      </c>
      <c r="C3693" s="193">
        <f>'5 Driver Data'!C3693</f>
        <v>0</v>
      </c>
      <c r="D3693" s="192">
        <f>'5 Driver Data'!D3693</f>
        <v>0</v>
      </c>
      <c r="E3693" s="191">
        <f>'5 Driver Data'!E3693</f>
        <v>0</v>
      </c>
      <c r="F3693" s="191">
        <f>'5 Driver Data'!F3693</f>
        <v>0</v>
      </c>
      <c r="G3693" s="191">
        <f>'5 Driver Data'!G3693</f>
        <v>0</v>
      </c>
      <c r="H3693" s="191">
        <f>'5 Driver Data'!H3693</f>
        <v>0</v>
      </c>
      <c r="I3693" s="191">
        <f>'5 Driver Data'!I3693</f>
        <v>0</v>
      </c>
      <c r="J3693" s="191">
        <f>'5 Driver Data'!J3693</f>
        <v>0</v>
      </c>
      <c r="K3693" s="206">
        <f>'5 Driver Data'!K3693</f>
        <v>0</v>
      </c>
      <c r="L3693" s="1"/>
      <c r="M3693" s="216" t="str">
        <f>IF(D3693=0,"Blank",'3 Model Input'!E$44*'3 Model Input'!E$45)</f>
        <v>Blank</v>
      </c>
      <c r="N3693" s="197" t="str">
        <f t="shared" si="590"/>
        <v>Blank</v>
      </c>
      <c r="O3693" s="197" t="str">
        <f>IF(D3693=0,"Blank",'3 Model Input'!E$49*(1-'3 Model Input'!E$51))</f>
        <v>Blank</v>
      </c>
      <c r="P3693" s="197" t="str">
        <f t="shared" si="591"/>
        <v>Blank</v>
      </c>
      <c r="Q3693" s="197" t="str">
        <f>IF(D3693=0,"Blank",IF(D3693="BEV",E3693*(1-'3 Model Input'!E$54), E3693))</f>
        <v>Blank</v>
      </c>
      <c r="R3693" s="198" t="str">
        <f>IF(D3693=0,"Blank",IF(D3693="PHEV",F3693/G3693,F3693*(1-'3 Model Input'!E$54)/G3693))</f>
        <v>Blank</v>
      </c>
      <c r="S3693" s="198" t="str">
        <f>IF(D3693=0,"Blank",IF(D3693="PHEV",MIN(M3693,E3693),MIN(M3693,(E3693*(1-'3 Model Input'!E$54)))))</f>
        <v>Blank</v>
      </c>
      <c r="T3693" s="217" t="str">
        <f t="shared" si="592"/>
        <v>Blank</v>
      </c>
      <c r="U3693" s="89"/>
      <c r="V3693" s="216" t="str">
        <f>IF(D3693=0,"Blank",P3693*'3 Model Input'!E$50)</f>
        <v>Blank</v>
      </c>
      <c r="W3693" s="197" t="str">
        <f t="shared" si="593"/>
        <v>Blank</v>
      </c>
      <c r="X3693" s="197" t="str">
        <f t="shared" si="594"/>
        <v>Blank</v>
      </c>
      <c r="Y3693" s="197" t="str">
        <f t="shared" si="595"/>
        <v>Blank</v>
      </c>
      <c r="Z3693" s="197" t="str">
        <f t="shared" si="596"/>
        <v>Blank</v>
      </c>
      <c r="AA3693" s="223" t="str" cm="1">
        <f t="array" ref="AA3693">_xlfn.IFS(ISTEXT('3 Model Input'!F$70),"Missing",ISTEXT('3 Model Input'!I$70),"Missing",ISNUMBER('3 Model Input'!K$70),'3 Model Input'!K$70*P3693)</f>
        <v>Missing</v>
      </c>
      <c r="AB3693" s="89"/>
      <c r="AC3693" s="227" t="str" cm="1">
        <f t="array" ref="AC3693">IF(D3693=0,"Blank",_xlfn.IFS('3 Model Input'!E$61=1,(V3693*G3693)/T3693,'3 Model Input'!E$61=2,(W3693*G3693)/T3693,'3 Model Input'!E$61=3,(X3693*G3693)/T3693,'3 Model Input'!E$61=4,(Y3693*G3693)/T3693,'3 Model Input'!E$61=5,(Z3693*G3693)/T3693, ISTEXT('3 Model Input'!E$61),"Missing",'3 Model Input'!E$61=6,(AA3693*G3693)/T3693))</f>
        <v>Blank</v>
      </c>
      <c r="AD3693" s="202" t="str">
        <f t="shared" si="597"/>
        <v>Blank</v>
      </c>
      <c r="AE3693" s="202" t="str">
        <f t="shared" si="598"/>
        <v>Blank</v>
      </c>
      <c r="AF3693" s="217" t="str">
        <f t="shared" si="599"/>
        <v>Blank</v>
      </c>
      <c r="AG3693" s="9" t="str" cm="1">
        <f t="array" ref="AG3693">_xlfn.IFS(ISNUMBER(AC3693), "", ISNUMBER(SEARCH("Blank", AC3693)), "", ISERROR(AC3693), "Bad input on tab 3")</f>
        <v/>
      </c>
    </row>
    <row r="3694" spans="2:33" ht="15" customHeight="1" x14ac:dyDescent="0.75">
      <c r="B3694" s="205" t="str">
        <f>'5 Driver Data'!B3694</f>
        <v>3686</v>
      </c>
      <c r="C3694" s="193">
        <f>'5 Driver Data'!C3694</f>
        <v>0</v>
      </c>
      <c r="D3694" s="192">
        <f>'5 Driver Data'!D3694</f>
        <v>0</v>
      </c>
      <c r="E3694" s="191">
        <f>'5 Driver Data'!E3694</f>
        <v>0</v>
      </c>
      <c r="F3694" s="191">
        <f>'5 Driver Data'!F3694</f>
        <v>0</v>
      </c>
      <c r="G3694" s="191">
        <f>'5 Driver Data'!G3694</f>
        <v>0</v>
      </c>
      <c r="H3694" s="191">
        <f>'5 Driver Data'!H3694</f>
        <v>0</v>
      </c>
      <c r="I3694" s="191">
        <f>'5 Driver Data'!I3694</f>
        <v>0</v>
      </c>
      <c r="J3694" s="191">
        <f>'5 Driver Data'!J3694</f>
        <v>0</v>
      </c>
      <c r="K3694" s="206">
        <f>'5 Driver Data'!K3694</f>
        <v>0</v>
      </c>
      <c r="L3694" s="1"/>
      <c r="M3694" s="216" t="str">
        <f>IF(D3694=0,"Blank",'3 Model Input'!E$44*'3 Model Input'!E$45)</f>
        <v>Blank</v>
      </c>
      <c r="N3694" s="197" t="str">
        <f t="shared" ref="N3694:N3757" si="600">IF(D3694=0,"Blank",H3694*I3694*52)</f>
        <v>Blank</v>
      </c>
      <c r="O3694" s="197" t="str">
        <f>IF(D3694=0,"Blank",'3 Model Input'!E$49*(1-'3 Model Input'!E$51))</f>
        <v>Blank</v>
      </c>
      <c r="P3694" s="197" t="str">
        <f t="shared" ref="P3694:P3757" si="601">IF(D3694=0,"Blank",SUM(N3694:O3694))</f>
        <v>Blank</v>
      </c>
      <c r="Q3694" s="197" t="str">
        <f>IF(D3694=0,"Blank",IF(D3694="BEV",E3694*(1-'3 Model Input'!E$54), E3694))</f>
        <v>Blank</v>
      </c>
      <c r="R3694" s="198" t="str">
        <f>IF(D3694=0,"Blank",IF(D3694="PHEV",F3694/G3694,F3694*(1-'3 Model Input'!E$54)/G3694))</f>
        <v>Blank</v>
      </c>
      <c r="S3694" s="198" t="str">
        <f>IF(D3694=0,"Blank",IF(D3694="PHEV",MIN(M3694,E3694),MIN(M3694,(E3694*(1-'3 Model Input'!E$54)))))</f>
        <v>Blank</v>
      </c>
      <c r="T3694" s="217" t="str">
        <f t="shared" ref="T3694:T3757" si="602">IF(D3694=0,"Blank",MIN(R3694,(S3694/E3694*F3694)))</f>
        <v>Blank</v>
      </c>
      <c r="U3694" s="89"/>
      <c r="V3694" s="216" t="str">
        <f>IF(D3694=0,"Blank",P3694*'3 Model Input'!E$50)</f>
        <v>Blank</v>
      </c>
      <c r="W3694" s="197" t="str">
        <f t="shared" ref="W3694:W3757" si="603">IF(D3694=0,"Blank",V3694*(1-J3694))</f>
        <v>Blank</v>
      </c>
      <c r="X3694" s="197" t="str">
        <f t="shared" ref="X3694:X3757" si="604">P3694</f>
        <v>Blank</v>
      </c>
      <c r="Y3694" s="197" t="str">
        <f t="shared" ref="Y3694:Y3757" si="605">IF(D3694=0,"Blank",P3694*(1-J3694))</f>
        <v>Blank</v>
      </c>
      <c r="Z3694" s="197" t="str">
        <f t="shared" ref="Z3694:Z3757" si="606">IF(D3694=0,"Blank",N3694*K3694)</f>
        <v>Blank</v>
      </c>
      <c r="AA3694" s="223" t="str" cm="1">
        <f t="array" ref="AA3694">_xlfn.IFS(ISTEXT('3 Model Input'!F$70),"Missing",ISTEXT('3 Model Input'!I$70),"Missing",ISNUMBER('3 Model Input'!K$70),'3 Model Input'!K$70*P3694)</f>
        <v>Missing</v>
      </c>
      <c r="AB3694" s="89"/>
      <c r="AC3694" s="227" t="str" cm="1">
        <f t="array" ref="AC3694">IF(D3694=0,"Blank",_xlfn.IFS('3 Model Input'!E$61=1,(V3694*G3694)/T3694,'3 Model Input'!E$61=2,(W3694*G3694)/T3694,'3 Model Input'!E$61=3,(X3694*G3694)/T3694,'3 Model Input'!E$61=4,(Y3694*G3694)/T3694,'3 Model Input'!E$61=5,(Z3694*G3694)/T3694, ISTEXT('3 Model Input'!E$61),"Missing",'3 Model Input'!E$61=6,(AA3694*G3694)/T3694))</f>
        <v>Blank</v>
      </c>
      <c r="AD3694" s="202" t="str">
        <f t="shared" ref="AD3694:AD3757" si="607">IF(D3694=0,"Blank",MIN(SUM(AC3694/52/H3694),1))</f>
        <v>Blank</v>
      </c>
      <c r="AE3694" s="202" t="str">
        <f t="shared" ref="AE3694:AE3757" si="608">IF(D3694=0,"Blank",AD3694*H3694)</f>
        <v>Blank</v>
      </c>
      <c r="AF3694" s="217" t="str">
        <f t="shared" ref="AF3694:AF3757" si="609">IF(D3694=0,"Blank",AC3694*S3694)</f>
        <v>Blank</v>
      </c>
      <c r="AG3694" s="9" t="str" cm="1">
        <f t="array" ref="AG3694">_xlfn.IFS(ISNUMBER(AC3694), "", ISNUMBER(SEARCH("Blank", AC3694)), "", ISERROR(AC3694), "Bad input on tab 3")</f>
        <v/>
      </c>
    </row>
    <row r="3695" spans="2:33" ht="15" customHeight="1" x14ac:dyDescent="0.75">
      <c r="B3695" s="205" t="str">
        <f>'5 Driver Data'!B3695</f>
        <v>3687</v>
      </c>
      <c r="C3695" s="193">
        <f>'5 Driver Data'!C3695</f>
        <v>0</v>
      </c>
      <c r="D3695" s="192">
        <f>'5 Driver Data'!D3695</f>
        <v>0</v>
      </c>
      <c r="E3695" s="191">
        <f>'5 Driver Data'!E3695</f>
        <v>0</v>
      </c>
      <c r="F3695" s="191">
        <f>'5 Driver Data'!F3695</f>
        <v>0</v>
      </c>
      <c r="G3695" s="191">
        <f>'5 Driver Data'!G3695</f>
        <v>0</v>
      </c>
      <c r="H3695" s="191">
        <f>'5 Driver Data'!H3695</f>
        <v>0</v>
      </c>
      <c r="I3695" s="191">
        <f>'5 Driver Data'!I3695</f>
        <v>0</v>
      </c>
      <c r="J3695" s="191">
        <f>'5 Driver Data'!J3695</f>
        <v>0</v>
      </c>
      <c r="K3695" s="206">
        <f>'5 Driver Data'!K3695</f>
        <v>0</v>
      </c>
      <c r="L3695" s="1"/>
      <c r="M3695" s="216" t="str">
        <f>IF(D3695=0,"Blank",'3 Model Input'!E$44*'3 Model Input'!E$45)</f>
        <v>Blank</v>
      </c>
      <c r="N3695" s="197" t="str">
        <f t="shared" si="600"/>
        <v>Blank</v>
      </c>
      <c r="O3695" s="197" t="str">
        <f>IF(D3695=0,"Blank",'3 Model Input'!E$49*(1-'3 Model Input'!E$51))</f>
        <v>Blank</v>
      </c>
      <c r="P3695" s="197" t="str">
        <f t="shared" si="601"/>
        <v>Blank</v>
      </c>
      <c r="Q3695" s="197" t="str">
        <f>IF(D3695=0,"Blank",IF(D3695="BEV",E3695*(1-'3 Model Input'!E$54), E3695))</f>
        <v>Blank</v>
      </c>
      <c r="R3695" s="198" t="str">
        <f>IF(D3695=0,"Blank",IF(D3695="PHEV",F3695/G3695,F3695*(1-'3 Model Input'!E$54)/G3695))</f>
        <v>Blank</v>
      </c>
      <c r="S3695" s="198" t="str">
        <f>IF(D3695=0,"Blank",IF(D3695="PHEV",MIN(M3695,E3695),MIN(M3695,(E3695*(1-'3 Model Input'!E$54)))))</f>
        <v>Blank</v>
      </c>
      <c r="T3695" s="217" t="str">
        <f t="shared" si="602"/>
        <v>Blank</v>
      </c>
      <c r="U3695" s="89"/>
      <c r="V3695" s="216" t="str">
        <f>IF(D3695=0,"Blank",P3695*'3 Model Input'!E$50)</f>
        <v>Blank</v>
      </c>
      <c r="W3695" s="197" t="str">
        <f t="shared" si="603"/>
        <v>Blank</v>
      </c>
      <c r="X3695" s="197" t="str">
        <f t="shared" si="604"/>
        <v>Blank</v>
      </c>
      <c r="Y3695" s="197" t="str">
        <f t="shared" si="605"/>
        <v>Blank</v>
      </c>
      <c r="Z3695" s="197" t="str">
        <f t="shared" si="606"/>
        <v>Blank</v>
      </c>
      <c r="AA3695" s="223" t="str" cm="1">
        <f t="array" ref="AA3695">_xlfn.IFS(ISTEXT('3 Model Input'!F$70),"Missing",ISTEXT('3 Model Input'!I$70),"Missing",ISNUMBER('3 Model Input'!K$70),'3 Model Input'!K$70*P3695)</f>
        <v>Missing</v>
      </c>
      <c r="AB3695" s="89"/>
      <c r="AC3695" s="227" t="str" cm="1">
        <f t="array" ref="AC3695">IF(D3695=0,"Blank",_xlfn.IFS('3 Model Input'!E$61=1,(V3695*G3695)/T3695,'3 Model Input'!E$61=2,(W3695*G3695)/T3695,'3 Model Input'!E$61=3,(X3695*G3695)/T3695,'3 Model Input'!E$61=4,(Y3695*G3695)/T3695,'3 Model Input'!E$61=5,(Z3695*G3695)/T3695, ISTEXT('3 Model Input'!E$61),"Missing",'3 Model Input'!E$61=6,(AA3695*G3695)/T3695))</f>
        <v>Blank</v>
      </c>
      <c r="AD3695" s="202" t="str">
        <f t="shared" si="607"/>
        <v>Blank</v>
      </c>
      <c r="AE3695" s="202" t="str">
        <f t="shared" si="608"/>
        <v>Blank</v>
      </c>
      <c r="AF3695" s="217" t="str">
        <f t="shared" si="609"/>
        <v>Blank</v>
      </c>
      <c r="AG3695" s="9" t="str" cm="1">
        <f t="array" ref="AG3695">_xlfn.IFS(ISNUMBER(AC3695), "", ISNUMBER(SEARCH("Blank", AC3695)), "", ISERROR(AC3695), "Bad input on tab 3")</f>
        <v/>
      </c>
    </row>
    <row r="3696" spans="2:33" ht="15" customHeight="1" x14ac:dyDescent="0.75">
      <c r="B3696" s="205" t="str">
        <f>'5 Driver Data'!B3696</f>
        <v>3688</v>
      </c>
      <c r="C3696" s="193">
        <f>'5 Driver Data'!C3696</f>
        <v>0</v>
      </c>
      <c r="D3696" s="192">
        <f>'5 Driver Data'!D3696</f>
        <v>0</v>
      </c>
      <c r="E3696" s="191">
        <f>'5 Driver Data'!E3696</f>
        <v>0</v>
      </c>
      <c r="F3696" s="191">
        <f>'5 Driver Data'!F3696</f>
        <v>0</v>
      </c>
      <c r="G3696" s="191">
        <f>'5 Driver Data'!G3696</f>
        <v>0</v>
      </c>
      <c r="H3696" s="191">
        <f>'5 Driver Data'!H3696</f>
        <v>0</v>
      </c>
      <c r="I3696" s="191">
        <f>'5 Driver Data'!I3696</f>
        <v>0</v>
      </c>
      <c r="J3696" s="191">
        <f>'5 Driver Data'!J3696</f>
        <v>0</v>
      </c>
      <c r="K3696" s="206">
        <f>'5 Driver Data'!K3696</f>
        <v>0</v>
      </c>
      <c r="L3696" s="1"/>
      <c r="M3696" s="216" t="str">
        <f>IF(D3696=0,"Blank",'3 Model Input'!E$44*'3 Model Input'!E$45)</f>
        <v>Blank</v>
      </c>
      <c r="N3696" s="197" t="str">
        <f t="shared" si="600"/>
        <v>Blank</v>
      </c>
      <c r="O3696" s="197" t="str">
        <f>IF(D3696=0,"Blank",'3 Model Input'!E$49*(1-'3 Model Input'!E$51))</f>
        <v>Blank</v>
      </c>
      <c r="P3696" s="197" t="str">
        <f t="shared" si="601"/>
        <v>Blank</v>
      </c>
      <c r="Q3696" s="197" t="str">
        <f>IF(D3696=0,"Blank",IF(D3696="BEV",E3696*(1-'3 Model Input'!E$54), E3696))</f>
        <v>Blank</v>
      </c>
      <c r="R3696" s="198" t="str">
        <f>IF(D3696=0,"Blank",IF(D3696="PHEV",F3696/G3696,F3696*(1-'3 Model Input'!E$54)/G3696))</f>
        <v>Blank</v>
      </c>
      <c r="S3696" s="198" t="str">
        <f>IF(D3696=0,"Blank",IF(D3696="PHEV",MIN(M3696,E3696),MIN(M3696,(E3696*(1-'3 Model Input'!E$54)))))</f>
        <v>Blank</v>
      </c>
      <c r="T3696" s="217" t="str">
        <f t="shared" si="602"/>
        <v>Blank</v>
      </c>
      <c r="U3696" s="89"/>
      <c r="V3696" s="216" t="str">
        <f>IF(D3696=0,"Blank",P3696*'3 Model Input'!E$50)</f>
        <v>Blank</v>
      </c>
      <c r="W3696" s="197" t="str">
        <f t="shared" si="603"/>
        <v>Blank</v>
      </c>
      <c r="X3696" s="197" t="str">
        <f t="shared" si="604"/>
        <v>Blank</v>
      </c>
      <c r="Y3696" s="197" t="str">
        <f t="shared" si="605"/>
        <v>Blank</v>
      </c>
      <c r="Z3696" s="197" t="str">
        <f t="shared" si="606"/>
        <v>Blank</v>
      </c>
      <c r="AA3696" s="223" t="str" cm="1">
        <f t="array" ref="AA3696">_xlfn.IFS(ISTEXT('3 Model Input'!F$70),"Missing",ISTEXT('3 Model Input'!I$70),"Missing",ISNUMBER('3 Model Input'!K$70),'3 Model Input'!K$70*P3696)</f>
        <v>Missing</v>
      </c>
      <c r="AB3696" s="89"/>
      <c r="AC3696" s="227" t="str" cm="1">
        <f t="array" ref="AC3696">IF(D3696=0,"Blank",_xlfn.IFS('3 Model Input'!E$61=1,(V3696*G3696)/T3696,'3 Model Input'!E$61=2,(W3696*G3696)/T3696,'3 Model Input'!E$61=3,(X3696*G3696)/T3696,'3 Model Input'!E$61=4,(Y3696*G3696)/T3696,'3 Model Input'!E$61=5,(Z3696*G3696)/T3696, ISTEXT('3 Model Input'!E$61),"Missing",'3 Model Input'!E$61=6,(AA3696*G3696)/T3696))</f>
        <v>Blank</v>
      </c>
      <c r="AD3696" s="202" t="str">
        <f t="shared" si="607"/>
        <v>Blank</v>
      </c>
      <c r="AE3696" s="202" t="str">
        <f t="shared" si="608"/>
        <v>Blank</v>
      </c>
      <c r="AF3696" s="217" t="str">
        <f t="shared" si="609"/>
        <v>Blank</v>
      </c>
      <c r="AG3696" s="9" t="str" cm="1">
        <f t="array" ref="AG3696">_xlfn.IFS(ISNUMBER(AC3696), "", ISNUMBER(SEARCH("Blank", AC3696)), "", ISERROR(AC3696), "Bad input on tab 3")</f>
        <v/>
      </c>
    </row>
    <row r="3697" spans="2:33" ht="15" customHeight="1" x14ac:dyDescent="0.75">
      <c r="B3697" s="205" t="str">
        <f>'5 Driver Data'!B3697</f>
        <v>3689</v>
      </c>
      <c r="C3697" s="193">
        <f>'5 Driver Data'!C3697</f>
        <v>0</v>
      </c>
      <c r="D3697" s="192">
        <f>'5 Driver Data'!D3697</f>
        <v>0</v>
      </c>
      <c r="E3697" s="191">
        <f>'5 Driver Data'!E3697</f>
        <v>0</v>
      </c>
      <c r="F3697" s="191">
        <f>'5 Driver Data'!F3697</f>
        <v>0</v>
      </c>
      <c r="G3697" s="191">
        <f>'5 Driver Data'!G3697</f>
        <v>0</v>
      </c>
      <c r="H3697" s="191">
        <f>'5 Driver Data'!H3697</f>
        <v>0</v>
      </c>
      <c r="I3697" s="191">
        <f>'5 Driver Data'!I3697</f>
        <v>0</v>
      </c>
      <c r="J3697" s="191">
        <f>'5 Driver Data'!J3697</f>
        <v>0</v>
      </c>
      <c r="K3697" s="206">
        <f>'5 Driver Data'!K3697</f>
        <v>0</v>
      </c>
      <c r="L3697" s="1"/>
      <c r="M3697" s="216" t="str">
        <f>IF(D3697=0,"Blank",'3 Model Input'!E$44*'3 Model Input'!E$45)</f>
        <v>Blank</v>
      </c>
      <c r="N3697" s="197" t="str">
        <f t="shared" si="600"/>
        <v>Blank</v>
      </c>
      <c r="O3697" s="197" t="str">
        <f>IF(D3697=0,"Blank",'3 Model Input'!E$49*(1-'3 Model Input'!E$51))</f>
        <v>Blank</v>
      </c>
      <c r="P3697" s="197" t="str">
        <f t="shared" si="601"/>
        <v>Blank</v>
      </c>
      <c r="Q3697" s="197" t="str">
        <f>IF(D3697=0,"Blank",IF(D3697="BEV",E3697*(1-'3 Model Input'!E$54), E3697))</f>
        <v>Blank</v>
      </c>
      <c r="R3697" s="198" t="str">
        <f>IF(D3697=0,"Blank",IF(D3697="PHEV",F3697/G3697,F3697*(1-'3 Model Input'!E$54)/G3697))</f>
        <v>Blank</v>
      </c>
      <c r="S3697" s="198" t="str">
        <f>IF(D3697=0,"Blank",IF(D3697="PHEV",MIN(M3697,E3697),MIN(M3697,(E3697*(1-'3 Model Input'!E$54)))))</f>
        <v>Blank</v>
      </c>
      <c r="T3697" s="217" t="str">
        <f t="shared" si="602"/>
        <v>Blank</v>
      </c>
      <c r="U3697" s="89"/>
      <c r="V3697" s="216" t="str">
        <f>IF(D3697=0,"Blank",P3697*'3 Model Input'!E$50)</f>
        <v>Blank</v>
      </c>
      <c r="W3697" s="197" t="str">
        <f t="shared" si="603"/>
        <v>Blank</v>
      </c>
      <c r="X3697" s="197" t="str">
        <f t="shared" si="604"/>
        <v>Blank</v>
      </c>
      <c r="Y3697" s="197" t="str">
        <f t="shared" si="605"/>
        <v>Blank</v>
      </c>
      <c r="Z3697" s="197" t="str">
        <f t="shared" si="606"/>
        <v>Blank</v>
      </c>
      <c r="AA3697" s="223" t="str" cm="1">
        <f t="array" ref="AA3697">_xlfn.IFS(ISTEXT('3 Model Input'!F$70),"Missing",ISTEXT('3 Model Input'!I$70),"Missing",ISNUMBER('3 Model Input'!K$70),'3 Model Input'!K$70*P3697)</f>
        <v>Missing</v>
      </c>
      <c r="AB3697" s="89"/>
      <c r="AC3697" s="227" t="str" cm="1">
        <f t="array" ref="AC3697">IF(D3697=0,"Blank",_xlfn.IFS('3 Model Input'!E$61=1,(V3697*G3697)/T3697,'3 Model Input'!E$61=2,(W3697*G3697)/T3697,'3 Model Input'!E$61=3,(X3697*G3697)/T3697,'3 Model Input'!E$61=4,(Y3697*G3697)/T3697,'3 Model Input'!E$61=5,(Z3697*G3697)/T3697, ISTEXT('3 Model Input'!E$61),"Missing",'3 Model Input'!E$61=6,(AA3697*G3697)/T3697))</f>
        <v>Blank</v>
      </c>
      <c r="AD3697" s="202" t="str">
        <f t="shared" si="607"/>
        <v>Blank</v>
      </c>
      <c r="AE3697" s="202" t="str">
        <f t="shared" si="608"/>
        <v>Blank</v>
      </c>
      <c r="AF3697" s="217" t="str">
        <f t="shared" si="609"/>
        <v>Blank</v>
      </c>
      <c r="AG3697" s="9" t="str" cm="1">
        <f t="array" ref="AG3697">_xlfn.IFS(ISNUMBER(AC3697), "", ISNUMBER(SEARCH("Blank", AC3697)), "", ISERROR(AC3697), "Bad input on tab 3")</f>
        <v/>
      </c>
    </row>
    <row r="3698" spans="2:33" ht="15" customHeight="1" x14ac:dyDescent="0.75">
      <c r="B3698" s="205" t="str">
        <f>'5 Driver Data'!B3698</f>
        <v>3690</v>
      </c>
      <c r="C3698" s="193">
        <f>'5 Driver Data'!C3698</f>
        <v>0</v>
      </c>
      <c r="D3698" s="192">
        <f>'5 Driver Data'!D3698</f>
        <v>0</v>
      </c>
      <c r="E3698" s="191">
        <f>'5 Driver Data'!E3698</f>
        <v>0</v>
      </c>
      <c r="F3698" s="191">
        <f>'5 Driver Data'!F3698</f>
        <v>0</v>
      </c>
      <c r="G3698" s="191">
        <f>'5 Driver Data'!G3698</f>
        <v>0</v>
      </c>
      <c r="H3698" s="191">
        <f>'5 Driver Data'!H3698</f>
        <v>0</v>
      </c>
      <c r="I3698" s="191">
        <f>'5 Driver Data'!I3698</f>
        <v>0</v>
      </c>
      <c r="J3698" s="191">
        <f>'5 Driver Data'!J3698</f>
        <v>0</v>
      </c>
      <c r="K3698" s="206">
        <f>'5 Driver Data'!K3698</f>
        <v>0</v>
      </c>
      <c r="L3698" s="1"/>
      <c r="M3698" s="216" t="str">
        <f>IF(D3698=0,"Blank",'3 Model Input'!E$44*'3 Model Input'!E$45)</f>
        <v>Blank</v>
      </c>
      <c r="N3698" s="197" t="str">
        <f t="shared" si="600"/>
        <v>Blank</v>
      </c>
      <c r="O3698" s="197" t="str">
        <f>IF(D3698=0,"Blank",'3 Model Input'!E$49*(1-'3 Model Input'!E$51))</f>
        <v>Blank</v>
      </c>
      <c r="P3698" s="197" t="str">
        <f t="shared" si="601"/>
        <v>Blank</v>
      </c>
      <c r="Q3698" s="197" t="str">
        <f>IF(D3698=0,"Blank",IF(D3698="BEV",E3698*(1-'3 Model Input'!E$54), E3698))</f>
        <v>Blank</v>
      </c>
      <c r="R3698" s="198" t="str">
        <f>IF(D3698=0,"Blank",IF(D3698="PHEV",F3698/G3698,F3698*(1-'3 Model Input'!E$54)/G3698))</f>
        <v>Blank</v>
      </c>
      <c r="S3698" s="198" t="str">
        <f>IF(D3698=0,"Blank",IF(D3698="PHEV",MIN(M3698,E3698),MIN(M3698,(E3698*(1-'3 Model Input'!E$54)))))</f>
        <v>Blank</v>
      </c>
      <c r="T3698" s="217" t="str">
        <f t="shared" si="602"/>
        <v>Blank</v>
      </c>
      <c r="U3698" s="89"/>
      <c r="V3698" s="216" t="str">
        <f>IF(D3698=0,"Blank",P3698*'3 Model Input'!E$50)</f>
        <v>Blank</v>
      </c>
      <c r="W3698" s="197" t="str">
        <f t="shared" si="603"/>
        <v>Blank</v>
      </c>
      <c r="X3698" s="197" t="str">
        <f t="shared" si="604"/>
        <v>Blank</v>
      </c>
      <c r="Y3698" s="197" t="str">
        <f t="shared" si="605"/>
        <v>Blank</v>
      </c>
      <c r="Z3698" s="197" t="str">
        <f t="shared" si="606"/>
        <v>Blank</v>
      </c>
      <c r="AA3698" s="223" t="str" cm="1">
        <f t="array" ref="AA3698">_xlfn.IFS(ISTEXT('3 Model Input'!F$70),"Missing",ISTEXT('3 Model Input'!I$70),"Missing",ISNUMBER('3 Model Input'!K$70),'3 Model Input'!K$70*P3698)</f>
        <v>Missing</v>
      </c>
      <c r="AB3698" s="89"/>
      <c r="AC3698" s="227" t="str" cm="1">
        <f t="array" ref="AC3698">IF(D3698=0,"Blank",_xlfn.IFS('3 Model Input'!E$61=1,(V3698*G3698)/T3698,'3 Model Input'!E$61=2,(W3698*G3698)/T3698,'3 Model Input'!E$61=3,(X3698*G3698)/T3698,'3 Model Input'!E$61=4,(Y3698*G3698)/T3698,'3 Model Input'!E$61=5,(Z3698*G3698)/T3698, ISTEXT('3 Model Input'!E$61),"Missing",'3 Model Input'!E$61=6,(AA3698*G3698)/T3698))</f>
        <v>Blank</v>
      </c>
      <c r="AD3698" s="202" t="str">
        <f t="shared" si="607"/>
        <v>Blank</v>
      </c>
      <c r="AE3698" s="202" t="str">
        <f t="shared" si="608"/>
        <v>Blank</v>
      </c>
      <c r="AF3698" s="217" t="str">
        <f t="shared" si="609"/>
        <v>Blank</v>
      </c>
      <c r="AG3698" s="9" t="str" cm="1">
        <f t="array" ref="AG3698">_xlfn.IFS(ISNUMBER(AC3698), "", ISNUMBER(SEARCH("Blank", AC3698)), "", ISERROR(AC3698), "Bad input on tab 3")</f>
        <v/>
      </c>
    </row>
    <row r="3699" spans="2:33" ht="15" customHeight="1" x14ac:dyDescent="0.75">
      <c r="B3699" s="205" t="str">
        <f>'5 Driver Data'!B3699</f>
        <v>3691</v>
      </c>
      <c r="C3699" s="193">
        <f>'5 Driver Data'!C3699</f>
        <v>0</v>
      </c>
      <c r="D3699" s="192">
        <f>'5 Driver Data'!D3699</f>
        <v>0</v>
      </c>
      <c r="E3699" s="191">
        <f>'5 Driver Data'!E3699</f>
        <v>0</v>
      </c>
      <c r="F3699" s="191">
        <f>'5 Driver Data'!F3699</f>
        <v>0</v>
      </c>
      <c r="G3699" s="191">
        <f>'5 Driver Data'!G3699</f>
        <v>0</v>
      </c>
      <c r="H3699" s="191">
        <f>'5 Driver Data'!H3699</f>
        <v>0</v>
      </c>
      <c r="I3699" s="191">
        <f>'5 Driver Data'!I3699</f>
        <v>0</v>
      </c>
      <c r="J3699" s="191">
        <f>'5 Driver Data'!J3699</f>
        <v>0</v>
      </c>
      <c r="K3699" s="206">
        <f>'5 Driver Data'!K3699</f>
        <v>0</v>
      </c>
      <c r="L3699" s="1"/>
      <c r="M3699" s="216" t="str">
        <f>IF(D3699=0,"Blank",'3 Model Input'!E$44*'3 Model Input'!E$45)</f>
        <v>Blank</v>
      </c>
      <c r="N3699" s="197" t="str">
        <f t="shared" si="600"/>
        <v>Blank</v>
      </c>
      <c r="O3699" s="197" t="str">
        <f>IF(D3699=0,"Blank",'3 Model Input'!E$49*(1-'3 Model Input'!E$51))</f>
        <v>Blank</v>
      </c>
      <c r="P3699" s="197" t="str">
        <f t="shared" si="601"/>
        <v>Blank</v>
      </c>
      <c r="Q3699" s="197" t="str">
        <f>IF(D3699=0,"Blank",IF(D3699="BEV",E3699*(1-'3 Model Input'!E$54), E3699))</f>
        <v>Blank</v>
      </c>
      <c r="R3699" s="198" t="str">
        <f>IF(D3699=0,"Blank",IF(D3699="PHEV",F3699/G3699,F3699*(1-'3 Model Input'!E$54)/G3699))</f>
        <v>Blank</v>
      </c>
      <c r="S3699" s="198" t="str">
        <f>IF(D3699=0,"Blank",IF(D3699="PHEV",MIN(M3699,E3699),MIN(M3699,(E3699*(1-'3 Model Input'!E$54)))))</f>
        <v>Blank</v>
      </c>
      <c r="T3699" s="217" t="str">
        <f t="shared" si="602"/>
        <v>Blank</v>
      </c>
      <c r="U3699" s="89"/>
      <c r="V3699" s="216" t="str">
        <f>IF(D3699=0,"Blank",P3699*'3 Model Input'!E$50)</f>
        <v>Blank</v>
      </c>
      <c r="W3699" s="197" t="str">
        <f t="shared" si="603"/>
        <v>Blank</v>
      </c>
      <c r="X3699" s="197" t="str">
        <f t="shared" si="604"/>
        <v>Blank</v>
      </c>
      <c r="Y3699" s="197" t="str">
        <f t="shared" si="605"/>
        <v>Blank</v>
      </c>
      <c r="Z3699" s="197" t="str">
        <f t="shared" si="606"/>
        <v>Blank</v>
      </c>
      <c r="AA3699" s="223" t="str" cm="1">
        <f t="array" ref="AA3699">_xlfn.IFS(ISTEXT('3 Model Input'!F$70),"Missing",ISTEXT('3 Model Input'!I$70),"Missing",ISNUMBER('3 Model Input'!K$70),'3 Model Input'!K$70*P3699)</f>
        <v>Missing</v>
      </c>
      <c r="AB3699" s="89"/>
      <c r="AC3699" s="227" t="str" cm="1">
        <f t="array" ref="AC3699">IF(D3699=0,"Blank",_xlfn.IFS('3 Model Input'!E$61=1,(V3699*G3699)/T3699,'3 Model Input'!E$61=2,(W3699*G3699)/T3699,'3 Model Input'!E$61=3,(X3699*G3699)/T3699,'3 Model Input'!E$61=4,(Y3699*G3699)/T3699,'3 Model Input'!E$61=5,(Z3699*G3699)/T3699, ISTEXT('3 Model Input'!E$61),"Missing",'3 Model Input'!E$61=6,(AA3699*G3699)/T3699))</f>
        <v>Blank</v>
      </c>
      <c r="AD3699" s="202" t="str">
        <f t="shared" si="607"/>
        <v>Blank</v>
      </c>
      <c r="AE3699" s="202" t="str">
        <f t="shared" si="608"/>
        <v>Blank</v>
      </c>
      <c r="AF3699" s="217" t="str">
        <f t="shared" si="609"/>
        <v>Blank</v>
      </c>
      <c r="AG3699" s="9" t="str" cm="1">
        <f t="array" ref="AG3699">_xlfn.IFS(ISNUMBER(AC3699), "", ISNUMBER(SEARCH("Blank", AC3699)), "", ISERROR(AC3699), "Bad input on tab 3")</f>
        <v/>
      </c>
    </row>
    <row r="3700" spans="2:33" ht="15" customHeight="1" x14ac:dyDescent="0.75">
      <c r="B3700" s="205" t="str">
        <f>'5 Driver Data'!B3700</f>
        <v>3692</v>
      </c>
      <c r="C3700" s="193">
        <f>'5 Driver Data'!C3700</f>
        <v>0</v>
      </c>
      <c r="D3700" s="192">
        <f>'5 Driver Data'!D3700</f>
        <v>0</v>
      </c>
      <c r="E3700" s="191">
        <f>'5 Driver Data'!E3700</f>
        <v>0</v>
      </c>
      <c r="F3700" s="191">
        <f>'5 Driver Data'!F3700</f>
        <v>0</v>
      </c>
      <c r="G3700" s="191">
        <f>'5 Driver Data'!G3700</f>
        <v>0</v>
      </c>
      <c r="H3700" s="191">
        <f>'5 Driver Data'!H3700</f>
        <v>0</v>
      </c>
      <c r="I3700" s="191">
        <f>'5 Driver Data'!I3700</f>
        <v>0</v>
      </c>
      <c r="J3700" s="191">
        <f>'5 Driver Data'!J3700</f>
        <v>0</v>
      </c>
      <c r="K3700" s="206">
        <f>'5 Driver Data'!K3700</f>
        <v>0</v>
      </c>
      <c r="L3700" s="1"/>
      <c r="M3700" s="216" t="str">
        <f>IF(D3700=0,"Blank",'3 Model Input'!E$44*'3 Model Input'!E$45)</f>
        <v>Blank</v>
      </c>
      <c r="N3700" s="197" t="str">
        <f t="shared" si="600"/>
        <v>Blank</v>
      </c>
      <c r="O3700" s="197" t="str">
        <f>IF(D3700=0,"Blank",'3 Model Input'!E$49*(1-'3 Model Input'!E$51))</f>
        <v>Blank</v>
      </c>
      <c r="P3700" s="197" t="str">
        <f t="shared" si="601"/>
        <v>Blank</v>
      </c>
      <c r="Q3700" s="197" t="str">
        <f>IF(D3700=0,"Blank",IF(D3700="BEV",E3700*(1-'3 Model Input'!E$54), E3700))</f>
        <v>Blank</v>
      </c>
      <c r="R3700" s="198" t="str">
        <f>IF(D3700=0,"Blank",IF(D3700="PHEV",F3700/G3700,F3700*(1-'3 Model Input'!E$54)/G3700))</f>
        <v>Blank</v>
      </c>
      <c r="S3700" s="198" t="str">
        <f>IF(D3700=0,"Blank",IF(D3700="PHEV",MIN(M3700,E3700),MIN(M3700,(E3700*(1-'3 Model Input'!E$54)))))</f>
        <v>Blank</v>
      </c>
      <c r="T3700" s="217" t="str">
        <f t="shared" si="602"/>
        <v>Blank</v>
      </c>
      <c r="U3700" s="89"/>
      <c r="V3700" s="216" t="str">
        <f>IF(D3700=0,"Blank",P3700*'3 Model Input'!E$50)</f>
        <v>Blank</v>
      </c>
      <c r="W3700" s="197" t="str">
        <f t="shared" si="603"/>
        <v>Blank</v>
      </c>
      <c r="X3700" s="197" t="str">
        <f t="shared" si="604"/>
        <v>Blank</v>
      </c>
      <c r="Y3700" s="197" t="str">
        <f t="shared" si="605"/>
        <v>Blank</v>
      </c>
      <c r="Z3700" s="197" t="str">
        <f t="shared" si="606"/>
        <v>Blank</v>
      </c>
      <c r="AA3700" s="223" t="str" cm="1">
        <f t="array" ref="AA3700">_xlfn.IFS(ISTEXT('3 Model Input'!F$70),"Missing",ISTEXT('3 Model Input'!I$70),"Missing",ISNUMBER('3 Model Input'!K$70),'3 Model Input'!K$70*P3700)</f>
        <v>Missing</v>
      </c>
      <c r="AB3700" s="89"/>
      <c r="AC3700" s="227" t="str" cm="1">
        <f t="array" ref="AC3700">IF(D3700=0,"Blank",_xlfn.IFS('3 Model Input'!E$61=1,(V3700*G3700)/T3700,'3 Model Input'!E$61=2,(W3700*G3700)/T3700,'3 Model Input'!E$61=3,(X3700*G3700)/T3700,'3 Model Input'!E$61=4,(Y3700*G3700)/T3700,'3 Model Input'!E$61=5,(Z3700*G3700)/T3700, ISTEXT('3 Model Input'!E$61),"Missing",'3 Model Input'!E$61=6,(AA3700*G3700)/T3700))</f>
        <v>Blank</v>
      </c>
      <c r="AD3700" s="202" t="str">
        <f t="shared" si="607"/>
        <v>Blank</v>
      </c>
      <c r="AE3700" s="202" t="str">
        <f t="shared" si="608"/>
        <v>Blank</v>
      </c>
      <c r="AF3700" s="217" t="str">
        <f t="shared" si="609"/>
        <v>Blank</v>
      </c>
      <c r="AG3700" s="9" t="str" cm="1">
        <f t="array" ref="AG3700">_xlfn.IFS(ISNUMBER(AC3700), "", ISNUMBER(SEARCH("Blank", AC3700)), "", ISERROR(AC3700), "Bad input on tab 3")</f>
        <v/>
      </c>
    </row>
    <row r="3701" spans="2:33" ht="15" customHeight="1" x14ac:dyDescent="0.75">
      <c r="B3701" s="205" t="str">
        <f>'5 Driver Data'!B3701</f>
        <v>3693</v>
      </c>
      <c r="C3701" s="193">
        <f>'5 Driver Data'!C3701</f>
        <v>0</v>
      </c>
      <c r="D3701" s="192">
        <f>'5 Driver Data'!D3701</f>
        <v>0</v>
      </c>
      <c r="E3701" s="191">
        <f>'5 Driver Data'!E3701</f>
        <v>0</v>
      </c>
      <c r="F3701" s="191">
        <f>'5 Driver Data'!F3701</f>
        <v>0</v>
      </c>
      <c r="G3701" s="191">
        <f>'5 Driver Data'!G3701</f>
        <v>0</v>
      </c>
      <c r="H3701" s="191">
        <f>'5 Driver Data'!H3701</f>
        <v>0</v>
      </c>
      <c r="I3701" s="191">
        <f>'5 Driver Data'!I3701</f>
        <v>0</v>
      </c>
      <c r="J3701" s="191">
        <f>'5 Driver Data'!J3701</f>
        <v>0</v>
      </c>
      <c r="K3701" s="206">
        <f>'5 Driver Data'!K3701</f>
        <v>0</v>
      </c>
      <c r="L3701" s="1"/>
      <c r="M3701" s="216" t="str">
        <f>IF(D3701=0,"Blank",'3 Model Input'!E$44*'3 Model Input'!E$45)</f>
        <v>Blank</v>
      </c>
      <c r="N3701" s="197" t="str">
        <f t="shared" si="600"/>
        <v>Blank</v>
      </c>
      <c r="O3701" s="197" t="str">
        <f>IF(D3701=0,"Blank",'3 Model Input'!E$49*(1-'3 Model Input'!E$51))</f>
        <v>Blank</v>
      </c>
      <c r="P3701" s="197" t="str">
        <f t="shared" si="601"/>
        <v>Blank</v>
      </c>
      <c r="Q3701" s="197" t="str">
        <f>IF(D3701=0,"Blank",IF(D3701="BEV",E3701*(1-'3 Model Input'!E$54), E3701))</f>
        <v>Blank</v>
      </c>
      <c r="R3701" s="198" t="str">
        <f>IF(D3701=0,"Blank",IF(D3701="PHEV",F3701/G3701,F3701*(1-'3 Model Input'!E$54)/G3701))</f>
        <v>Blank</v>
      </c>
      <c r="S3701" s="198" t="str">
        <f>IF(D3701=0,"Blank",IF(D3701="PHEV",MIN(M3701,E3701),MIN(M3701,(E3701*(1-'3 Model Input'!E$54)))))</f>
        <v>Blank</v>
      </c>
      <c r="T3701" s="217" t="str">
        <f t="shared" si="602"/>
        <v>Blank</v>
      </c>
      <c r="U3701" s="89"/>
      <c r="V3701" s="216" t="str">
        <f>IF(D3701=0,"Blank",P3701*'3 Model Input'!E$50)</f>
        <v>Blank</v>
      </c>
      <c r="W3701" s="197" t="str">
        <f t="shared" si="603"/>
        <v>Blank</v>
      </c>
      <c r="X3701" s="197" t="str">
        <f t="shared" si="604"/>
        <v>Blank</v>
      </c>
      <c r="Y3701" s="197" t="str">
        <f t="shared" si="605"/>
        <v>Blank</v>
      </c>
      <c r="Z3701" s="197" t="str">
        <f t="shared" si="606"/>
        <v>Blank</v>
      </c>
      <c r="AA3701" s="223" t="str" cm="1">
        <f t="array" ref="AA3701">_xlfn.IFS(ISTEXT('3 Model Input'!F$70),"Missing",ISTEXT('3 Model Input'!I$70),"Missing",ISNUMBER('3 Model Input'!K$70),'3 Model Input'!K$70*P3701)</f>
        <v>Missing</v>
      </c>
      <c r="AB3701" s="89"/>
      <c r="AC3701" s="227" t="str" cm="1">
        <f t="array" ref="AC3701">IF(D3701=0,"Blank",_xlfn.IFS('3 Model Input'!E$61=1,(V3701*G3701)/T3701,'3 Model Input'!E$61=2,(W3701*G3701)/T3701,'3 Model Input'!E$61=3,(X3701*G3701)/T3701,'3 Model Input'!E$61=4,(Y3701*G3701)/T3701,'3 Model Input'!E$61=5,(Z3701*G3701)/T3701, ISTEXT('3 Model Input'!E$61),"Missing",'3 Model Input'!E$61=6,(AA3701*G3701)/T3701))</f>
        <v>Blank</v>
      </c>
      <c r="AD3701" s="202" t="str">
        <f t="shared" si="607"/>
        <v>Blank</v>
      </c>
      <c r="AE3701" s="202" t="str">
        <f t="shared" si="608"/>
        <v>Blank</v>
      </c>
      <c r="AF3701" s="217" t="str">
        <f t="shared" si="609"/>
        <v>Blank</v>
      </c>
      <c r="AG3701" s="9" t="str" cm="1">
        <f t="array" ref="AG3701">_xlfn.IFS(ISNUMBER(AC3701), "", ISNUMBER(SEARCH("Blank", AC3701)), "", ISERROR(AC3701), "Bad input on tab 3")</f>
        <v/>
      </c>
    </row>
    <row r="3702" spans="2:33" ht="15" customHeight="1" x14ac:dyDescent="0.75">
      <c r="B3702" s="205" t="str">
        <f>'5 Driver Data'!B3702</f>
        <v>3694</v>
      </c>
      <c r="C3702" s="193">
        <f>'5 Driver Data'!C3702</f>
        <v>0</v>
      </c>
      <c r="D3702" s="192">
        <f>'5 Driver Data'!D3702</f>
        <v>0</v>
      </c>
      <c r="E3702" s="191">
        <f>'5 Driver Data'!E3702</f>
        <v>0</v>
      </c>
      <c r="F3702" s="191">
        <f>'5 Driver Data'!F3702</f>
        <v>0</v>
      </c>
      <c r="G3702" s="191">
        <f>'5 Driver Data'!G3702</f>
        <v>0</v>
      </c>
      <c r="H3702" s="191">
        <f>'5 Driver Data'!H3702</f>
        <v>0</v>
      </c>
      <c r="I3702" s="191">
        <f>'5 Driver Data'!I3702</f>
        <v>0</v>
      </c>
      <c r="J3702" s="191">
        <f>'5 Driver Data'!J3702</f>
        <v>0</v>
      </c>
      <c r="K3702" s="206">
        <f>'5 Driver Data'!K3702</f>
        <v>0</v>
      </c>
      <c r="L3702" s="1"/>
      <c r="M3702" s="216" t="str">
        <f>IF(D3702=0,"Blank",'3 Model Input'!E$44*'3 Model Input'!E$45)</f>
        <v>Blank</v>
      </c>
      <c r="N3702" s="197" t="str">
        <f t="shared" si="600"/>
        <v>Blank</v>
      </c>
      <c r="O3702" s="197" t="str">
        <f>IF(D3702=0,"Blank",'3 Model Input'!E$49*(1-'3 Model Input'!E$51))</f>
        <v>Blank</v>
      </c>
      <c r="P3702" s="197" t="str">
        <f t="shared" si="601"/>
        <v>Blank</v>
      </c>
      <c r="Q3702" s="197" t="str">
        <f>IF(D3702=0,"Blank",IF(D3702="BEV",E3702*(1-'3 Model Input'!E$54), E3702))</f>
        <v>Blank</v>
      </c>
      <c r="R3702" s="198" t="str">
        <f>IF(D3702=0,"Blank",IF(D3702="PHEV",F3702/G3702,F3702*(1-'3 Model Input'!E$54)/G3702))</f>
        <v>Blank</v>
      </c>
      <c r="S3702" s="198" t="str">
        <f>IF(D3702=0,"Blank",IF(D3702="PHEV",MIN(M3702,E3702),MIN(M3702,(E3702*(1-'3 Model Input'!E$54)))))</f>
        <v>Blank</v>
      </c>
      <c r="T3702" s="217" t="str">
        <f t="shared" si="602"/>
        <v>Blank</v>
      </c>
      <c r="U3702" s="89"/>
      <c r="V3702" s="216" t="str">
        <f>IF(D3702=0,"Blank",P3702*'3 Model Input'!E$50)</f>
        <v>Blank</v>
      </c>
      <c r="W3702" s="197" t="str">
        <f t="shared" si="603"/>
        <v>Blank</v>
      </c>
      <c r="X3702" s="197" t="str">
        <f t="shared" si="604"/>
        <v>Blank</v>
      </c>
      <c r="Y3702" s="197" t="str">
        <f t="shared" si="605"/>
        <v>Blank</v>
      </c>
      <c r="Z3702" s="197" t="str">
        <f t="shared" si="606"/>
        <v>Blank</v>
      </c>
      <c r="AA3702" s="223" t="str" cm="1">
        <f t="array" ref="AA3702">_xlfn.IFS(ISTEXT('3 Model Input'!F$70),"Missing",ISTEXT('3 Model Input'!I$70),"Missing",ISNUMBER('3 Model Input'!K$70),'3 Model Input'!K$70*P3702)</f>
        <v>Missing</v>
      </c>
      <c r="AB3702" s="89"/>
      <c r="AC3702" s="227" t="str" cm="1">
        <f t="array" ref="AC3702">IF(D3702=0,"Blank",_xlfn.IFS('3 Model Input'!E$61=1,(V3702*G3702)/T3702,'3 Model Input'!E$61=2,(W3702*G3702)/T3702,'3 Model Input'!E$61=3,(X3702*G3702)/T3702,'3 Model Input'!E$61=4,(Y3702*G3702)/T3702,'3 Model Input'!E$61=5,(Z3702*G3702)/T3702, ISTEXT('3 Model Input'!E$61),"Missing",'3 Model Input'!E$61=6,(AA3702*G3702)/T3702))</f>
        <v>Blank</v>
      </c>
      <c r="AD3702" s="202" t="str">
        <f t="shared" si="607"/>
        <v>Blank</v>
      </c>
      <c r="AE3702" s="202" t="str">
        <f t="shared" si="608"/>
        <v>Blank</v>
      </c>
      <c r="AF3702" s="217" t="str">
        <f t="shared" si="609"/>
        <v>Blank</v>
      </c>
      <c r="AG3702" s="9" t="str" cm="1">
        <f t="array" ref="AG3702">_xlfn.IFS(ISNUMBER(AC3702), "", ISNUMBER(SEARCH("Blank", AC3702)), "", ISERROR(AC3702), "Bad input on tab 3")</f>
        <v/>
      </c>
    </row>
    <row r="3703" spans="2:33" ht="15" customHeight="1" x14ac:dyDescent="0.75">
      <c r="B3703" s="205" t="str">
        <f>'5 Driver Data'!B3703</f>
        <v>3695</v>
      </c>
      <c r="C3703" s="193">
        <f>'5 Driver Data'!C3703</f>
        <v>0</v>
      </c>
      <c r="D3703" s="192">
        <f>'5 Driver Data'!D3703</f>
        <v>0</v>
      </c>
      <c r="E3703" s="191">
        <f>'5 Driver Data'!E3703</f>
        <v>0</v>
      </c>
      <c r="F3703" s="191">
        <f>'5 Driver Data'!F3703</f>
        <v>0</v>
      </c>
      <c r="G3703" s="191">
        <f>'5 Driver Data'!G3703</f>
        <v>0</v>
      </c>
      <c r="H3703" s="191">
        <f>'5 Driver Data'!H3703</f>
        <v>0</v>
      </c>
      <c r="I3703" s="191">
        <f>'5 Driver Data'!I3703</f>
        <v>0</v>
      </c>
      <c r="J3703" s="191">
        <f>'5 Driver Data'!J3703</f>
        <v>0</v>
      </c>
      <c r="K3703" s="206">
        <f>'5 Driver Data'!K3703</f>
        <v>0</v>
      </c>
      <c r="L3703" s="1"/>
      <c r="M3703" s="216" t="str">
        <f>IF(D3703=0,"Blank",'3 Model Input'!E$44*'3 Model Input'!E$45)</f>
        <v>Blank</v>
      </c>
      <c r="N3703" s="197" t="str">
        <f t="shared" si="600"/>
        <v>Blank</v>
      </c>
      <c r="O3703" s="197" t="str">
        <f>IF(D3703=0,"Blank",'3 Model Input'!E$49*(1-'3 Model Input'!E$51))</f>
        <v>Blank</v>
      </c>
      <c r="P3703" s="197" t="str">
        <f t="shared" si="601"/>
        <v>Blank</v>
      </c>
      <c r="Q3703" s="197" t="str">
        <f>IF(D3703=0,"Blank",IF(D3703="BEV",E3703*(1-'3 Model Input'!E$54), E3703))</f>
        <v>Blank</v>
      </c>
      <c r="R3703" s="198" t="str">
        <f>IF(D3703=0,"Blank",IF(D3703="PHEV",F3703/G3703,F3703*(1-'3 Model Input'!E$54)/G3703))</f>
        <v>Blank</v>
      </c>
      <c r="S3703" s="198" t="str">
        <f>IF(D3703=0,"Blank",IF(D3703="PHEV",MIN(M3703,E3703),MIN(M3703,(E3703*(1-'3 Model Input'!E$54)))))</f>
        <v>Blank</v>
      </c>
      <c r="T3703" s="217" t="str">
        <f t="shared" si="602"/>
        <v>Blank</v>
      </c>
      <c r="U3703" s="89"/>
      <c r="V3703" s="216" t="str">
        <f>IF(D3703=0,"Blank",P3703*'3 Model Input'!E$50)</f>
        <v>Blank</v>
      </c>
      <c r="W3703" s="197" t="str">
        <f t="shared" si="603"/>
        <v>Blank</v>
      </c>
      <c r="X3703" s="197" t="str">
        <f t="shared" si="604"/>
        <v>Blank</v>
      </c>
      <c r="Y3703" s="197" t="str">
        <f t="shared" si="605"/>
        <v>Blank</v>
      </c>
      <c r="Z3703" s="197" t="str">
        <f t="shared" si="606"/>
        <v>Blank</v>
      </c>
      <c r="AA3703" s="223" t="str" cm="1">
        <f t="array" ref="AA3703">_xlfn.IFS(ISTEXT('3 Model Input'!F$70),"Missing",ISTEXT('3 Model Input'!I$70),"Missing",ISNUMBER('3 Model Input'!K$70),'3 Model Input'!K$70*P3703)</f>
        <v>Missing</v>
      </c>
      <c r="AB3703" s="89"/>
      <c r="AC3703" s="227" t="str" cm="1">
        <f t="array" ref="AC3703">IF(D3703=0,"Blank",_xlfn.IFS('3 Model Input'!E$61=1,(V3703*G3703)/T3703,'3 Model Input'!E$61=2,(W3703*G3703)/T3703,'3 Model Input'!E$61=3,(X3703*G3703)/T3703,'3 Model Input'!E$61=4,(Y3703*G3703)/T3703,'3 Model Input'!E$61=5,(Z3703*G3703)/T3703, ISTEXT('3 Model Input'!E$61),"Missing",'3 Model Input'!E$61=6,(AA3703*G3703)/T3703))</f>
        <v>Blank</v>
      </c>
      <c r="AD3703" s="202" t="str">
        <f t="shared" si="607"/>
        <v>Blank</v>
      </c>
      <c r="AE3703" s="202" t="str">
        <f t="shared" si="608"/>
        <v>Blank</v>
      </c>
      <c r="AF3703" s="217" t="str">
        <f t="shared" si="609"/>
        <v>Blank</v>
      </c>
      <c r="AG3703" s="9" t="str" cm="1">
        <f t="array" ref="AG3703">_xlfn.IFS(ISNUMBER(AC3703), "", ISNUMBER(SEARCH("Blank", AC3703)), "", ISERROR(AC3703), "Bad input on tab 3")</f>
        <v/>
      </c>
    </row>
    <row r="3704" spans="2:33" ht="15" customHeight="1" x14ac:dyDescent="0.75">
      <c r="B3704" s="205" t="str">
        <f>'5 Driver Data'!B3704</f>
        <v>3696</v>
      </c>
      <c r="C3704" s="193">
        <f>'5 Driver Data'!C3704</f>
        <v>0</v>
      </c>
      <c r="D3704" s="192">
        <f>'5 Driver Data'!D3704</f>
        <v>0</v>
      </c>
      <c r="E3704" s="191">
        <f>'5 Driver Data'!E3704</f>
        <v>0</v>
      </c>
      <c r="F3704" s="191">
        <f>'5 Driver Data'!F3704</f>
        <v>0</v>
      </c>
      <c r="G3704" s="191">
        <f>'5 Driver Data'!G3704</f>
        <v>0</v>
      </c>
      <c r="H3704" s="191">
        <f>'5 Driver Data'!H3704</f>
        <v>0</v>
      </c>
      <c r="I3704" s="191">
        <f>'5 Driver Data'!I3704</f>
        <v>0</v>
      </c>
      <c r="J3704" s="191">
        <f>'5 Driver Data'!J3704</f>
        <v>0</v>
      </c>
      <c r="K3704" s="206">
        <f>'5 Driver Data'!K3704</f>
        <v>0</v>
      </c>
      <c r="L3704" s="1"/>
      <c r="M3704" s="216" t="str">
        <f>IF(D3704=0,"Blank",'3 Model Input'!E$44*'3 Model Input'!E$45)</f>
        <v>Blank</v>
      </c>
      <c r="N3704" s="197" t="str">
        <f t="shared" si="600"/>
        <v>Blank</v>
      </c>
      <c r="O3704" s="197" t="str">
        <f>IF(D3704=0,"Blank",'3 Model Input'!E$49*(1-'3 Model Input'!E$51))</f>
        <v>Blank</v>
      </c>
      <c r="P3704" s="197" t="str">
        <f t="shared" si="601"/>
        <v>Blank</v>
      </c>
      <c r="Q3704" s="197" t="str">
        <f>IF(D3704=0,"Blank",IF(D3704="BEV",E3704*(1-'3 Model Input'!E$54), E3704))</f>
        <v>Blank</v>
      </c>
      <c r="R3704" s="198" t="str">
        <f>IF(D3704=0,"Blank",IF(D3704="PHEV",F3704/G3704,F3704*(1-'3 Model Input'!E$54)/G3704))</f>
        <v>Blank</v>
      </c>
      <c r="S3704" s="198" t="str">
        <f>IF(D3704=0,"Blank",IF(D3704="PHEV",MIN(M3704,E3704),MIN(M3704,(E3704*(1-'3 Model Input'!E$54)))))</f>
        <v>Blank</v>
      </c>
      <c r="T3704" s="217" t="str">
        <f t="shared" si="602"/>
        <v>Blank</v>
      </c>
      <c r="U3704" s="89"/>
      <c r="V3704" s="216" t="str">
        <f>IF(D3704=0,"Blank",P3704*'3 Model Input'!E$50)</f>
        <v>Blank</v>
      </c>
      <c r="W3704" s="197" t="str">
        <f t="shared" si="603"/>
        <v>Blank</v>
      </c>
      <c r="X3704" s="197" t="str">
        <f t="shared" si="604"/>
        <v>Blank</v>
      </c>
      <c r="Y3704" s="197" t="str">
        <f t="shared" si="605"/>
        <v>Blank</v>
      </c>
      <c r="Z3704" s="197" t="str">
        <f t="shared" si="606"/>
        <v>Blank</v>
      </c>
      <c r="AA3704" s="223" t="str" cm="1">
        <f t="array" ref="AA3704">_xlfn.IFS(ISTEXT('3 Model Input'!F$70),"Missing",ISTEXT('3 Model Input'!I$70),"Missing",ISNUMBER('3 Model Input'!K$70),'3 Model Input'!K$70*P3704)</f>
        <v>Missing</v>
      </c>
      <c r="AB3704" s="89"/>
      <c r="AC3704" s="227" t="str" cm="1">
        <f t="array" ref="AC3704">IF(D3704=0,"Blank",_xlfn.IFS('3 Model Input'!E$61=1,(V3704*G3704)/T3704,'3 Model Input'!E$61=2,(W3704*G3704)/T3704,'3 Model Input'!E$61=3,(X3704*G3704)/T3704,'3 Model Input'!E$61=4,(Y3704*G3704)/T3704,'3 Model Input'!E$61=5,(Z3704*G3704)/T3704, ISTEXT('3 Model Input'!E$61),"Missing",'3 Model Input'!E$61=6,(AA3704*G3704)/T3704))</f>
        <v>Blank</v>
      </c>
      <c r="AD3704" s="202" t="str">
        <f t="shared" si="607"/>
        <v>Blank</v>
      </c>
      <c r="AE3704" s="202" t="str">
        <f t="shared" si="608"/>
        <v>Blank</v>
      </c>
      <c r="AF3704" s="217" t="str">
        <f t="shared" si="609"/>
        <v>Blank</v>
      </c>
      <c r="AG3704" s="9" t="str" cm="1">
        <f t="array" ref="AG3704">_xlfn.IFS(ISNUMBER(AC3704), "", ISNUMBER(SEARCH("Blank", AC3704)), "", ISERROR(AC3704), "Bad input on tab 3")</f>
        <v/>
      </c>
    </row>
    <row r="3705" spans="2:33" ht="15" customHeight="1" x14ac:dyDescent="0.75">
      <c r="B3705" s="205" t="str">
        <f>'5 Driver Data'!B3705</f>
        <v>3697</v>
      </c>
      <c r="C3705" s="193">
        <f>'5 Driver Data'!C3705</f>
        <v>0</v>
      </c>
      <c r="D3705" s="192">
        <f>'5 Driver Data'!D3705</f>
        <v>0</v>
      </c>
      <c r="E3705" s="191">
        <f>'5 Driver Data'!E3705</f>
        <v>0</v>
      </c>
      <c r="F3705" s="191">
        <f>'5 Driver Data'!F3705</f>
        <v>0</v>
      </c>
      <c r="G3705" s="191">
        <f>'5 Driver Data'!G3705</f>
        <v>0</v>
      </c>
      <c r="H3705" s="191">
        <f>'5 Driver Data'!H3705</f>
        <v>0</v>
      </c>
      <c r="I3705" s="191">
        <f>'5 Driver Data'!I3705</f>
        <v>0</v>
      </c>
      <c r="J3705" s="191">
        <f>'5 Driver Data'!J3705</f>
        <v>0</v>
      </c>
      <c r="K3705" s="206">
        <f>'5 Driver Data'!K3705</f>
        <v>0</v>
      </c>
      <c r="L3705" s="1"/>
      <c r="M3705" s="216" t="str">
        <f>IF(D3705=0,"Blank",'3 Model Input'!E$44*'3 Model Input'!E$45)</f>
        <v>Blank</v>
      </c>
      <c r="N3705" s="197" t="str">
        <f t="shared" si="600"/>
        <v>Blank</v>
      </c>
      <c r="O3705" s="197" t="str">
        <f>IF(D3705=0,"Blank",'3 Model Input'!E$49*(1-'3 Model Input'!E$51))</f>
        <v>Blank</v>
      </c>
      <c r="P3705" s="197" t="str">
        <f t="shared" si="601"/>
        <v>Blank</v>
      </c>
      <c r="Q3705" s="197" t="str">
        <f>IF(D3705=0,"Blank",IF(D3705="BEV",E3705*(1-'3 Model Input'!E$54), E3705))</f>
        <v>Blank</v>
      </c>
      <c r="R3705" s="198" t="str">
        <f>IF(D3705=0,"Blank",IF(D3705="PHEV",F3705/G3705,F3705*(1-'3 Model Input'!E$54)/G3705))</f>
        <v>Blank</v>
      </c>
      <c r="S3705" s="198" t="str">
        <f>IF(D3705=0,"Blank",IF(D3705="PHEV",MIN(M3705,E3705),MIN(M3705,(E3705*(1-'3 Model Input'!E$54)))))</f>
        <v>Blank</v>
      </c>
      <c r="T3705" s="217" t="str">
        <f t="shared" si="602"/>
        <v>Blank</v>
      </c>
      <c r="U3705" s="89"/>
      <c r="V3705" s="216" t="str">
        <f>IF(D3705=0,"Blank",P3705*'3 Model Input'!E$50)</f>
        <v>Blank</v>
      </c>
      <c r="W3705" s="197" t="str">
        <f t="shared" si="603"/>
        <v>Blank</v>
      </c>
      <c r="X3705" s="197" t="str">
        <f t="shared" si="604"/>
        <v>Blank</v>
      </c>
      <c r="Y3705" s="197" t="str">
        <f t="shared" si="605"/>
        <v>Blank</v>
      </c>
      <c r="Z3705" s="197" t="str">
        <f t="shared" si="606"/>
        <v>Blank</v>
      </c>
      <c r="AA3705" s="223" t="str" cm="1">
        <f t="array" ref="AA3705">_xlfn.IFS(ISTEXT('3 Model Input'!F$70),"Missing",ISTEXT('3 Model Input'!I$70),"Missing",ISNUMBER('3 Model Input'!K$70),'3 Model Input'!K$70*P3705)</f>
        <v>Missing</v>
      </c>
      <c r="AB3705" s="89"/>
      <c r="AC3705" s="227" t="str" cm="1">
        <f t="array" ref="AC3705">IF(D3705=0,"Blank",_xlfn.IFS('3 Model Input'!E$61=1,(V3705*G3705)/T3705,'3 Model Input'!E$61=2,(W3705*G3705)/T3705,'3 Model Input'!E$61=3,(X3705*G3705)/T3705,'3 Model Input'!E$61=4,(Y3705*G3705)/T3705,'3 Model Input'!E$61=5,(Z3705*G3705)/T3705, ISTEXT('3 Model Input'!E$61),"Missing",'3 Model Input'!E$61=6,(AA3705*G3705)/T3705))</f>
        <v>Blank</v>
      </c>
      <c r="AD3705" s="202" t="str">
        <f t="shared" si="607"/>
        <v>Blank</v>
      </c>
      <c r="AE3705" s="202" t="str">
        <f t="shared" si="608"/>
        <v>Blank</v>
      </c>
      <c r="AF3705" s="217" t="str">
        <f t="shared" si="609"/>
        <v>Blank</v>
      </c>
      <c r="AG3705" s="9" t="str" cm="1">
        <f t="array" ref="AG3705">_xlfn.IFS(ISNUMBER(AC3705), "", ISNUMBER(SEARCH("Blank", AC3705)), "", ISERROR(AC3705), "Bad input on tab 3")</f>
        <v/>
      </c>
    </row>
    <row r="3706" spans="2:33" ht="15" customHeight="1" x14ac:dyDescent="0.75">
      <c r="B3706" s="205" t="str">
        <f>'5 Driver Data'!B3706</f>
        <v>3698</v>
      </c>
      <c r="C3706" s="193">
        <f>'5 Driver Data'!C3706</f>
        <v>0</v>
      </c>
      <c r="D3706" s="192">
        <f>'5 Driver Data'!D3706</f>
        <v>0</v>
      </c>
      <c r="E3706" s="191">
        <f>'5 Driver Data'!E3706</f>
        <v>0</v>
      </c>
      <c r="F3706" s="191">
        <f>'5 Driver Data'!F3706</f>
        <v>0</v>
      </c>
      <c r="G3706" s="191">
        <f>'5 Driver Data'!G3706</f>
        <v>0</v>
      </c>
      <c r="H3706" s="191">
        <f>'5 Driver Data'!H3706</f>
        <v>0</v>
      </c>
      <c r="I3706" s="191">
        <f>'5 Driver Data'!I3706</f>
        <v>0</v>
      </c>
      <c r="J3706" s="191">
        <f>'5 Driver Data'!J3706</f>
        <v>0</v>
      </c>
      <c r="K3706" s="206">
        <f>'5 Driver Data'!K3706</f>
        <v>0</v>
      </c>
      <c r="L3706" s="1"/>
      <c r="M3706" s="216" t="str">
        <f>IF(D3706=0,"Blank",'3 Model Input'!E$44*'3 Model Input'!E$45)</f>
        <v>Blank</v>
      </c>
      <c r="N3706" s="197" t="str">
        <f t="shared" si="600"/>
        <v>Blank</v>
      </c>
      <c r="O3706" s="197" t="str">
        <f>IF(D3706=0,"Blank",'3 Model Input'!E$49*(1-'3 Model Input'!E$51))</f>
        <v>Blank</v>
      </c>
      <c r="P3706" s="197" t="str">
        <f t="shared" si="601"/>
        <v>Blank</v>
      </c>
      <c r="Q3706" s="197" t="str">
        <f>IF(D3706=0,"Blank",IF(D3706="BEV",E3706*(1-'3 Model Input'!E$54), E3706))</f>
        <v>Blank</v>
      </c>
      <c r="R3706" s="198" t="str">
        <f>IF(D3706=0,"Blank",IF(D3706="PHEV",F3706/G3706,F3706*(1-'3 Model Input'!E$54)/G3706))</f>
        <v>Blank</v>
      </c>
      <c r="S3706" s="198" t="str">
        <f>IF(D3706=0,"Blank",IF(D3706="PHEV",MIN(M3706,E3706),MIN(M3706,(E3706*(1-'3 Model Input'!E$54)))))</f>
        <v>Blank</v>
      </c>
      <c r="T3706" s="217" t="str">
        <f t="shared" si="602"/>
        <v>Blank</v>
      </c>
      <c r="U3706" s="89"/>
      <c r="V3706" s="216" t="str">
        <f>IF(D3706=0,"Blank",P3706*'3 Model Input'!E$50)</f>
        <v>Blank</v>
      </c>
      <c r="W3706" s="197" t="str">
        <f t="shared" si="603"/>
        <v>Blank</v>
      </c>
      <c r="X3706" s="197" t="str">
        <f t="shared" si="604"/>
        <v>Blank</v>
      </c>
      <c r="Y3706" s="197" t="str">
        <f t="shared" si="605"/>
        <v>Blank</v>
      </c>
      <c r="Z3706" s="197" t="str">
        <f t="shared" si="606"/>
        <v>Blank</v>
      </c>
      <c r="AA3706" s="223" t="str" cm="1">
        <f t="array" ref="AA3706">_xlfn.IFS(ISTEXT('3 Model Input'!F$70),"Missing",ISTEXT('3 Model Input'!I$70),"Missing",ISNUMBER('3 Model Input'!K$70),'3 Model Input'!K$70*P3706)</f>
        <v>Missing</v>
      </c>
      <c r="AB3706" s="89"/>
      <c r="AC3706" s="227" t="str" cm="1">
        <f t="array" ref="AC3706">IF(D3706=0,"Blank",_xlfn.IFS('3 Model Input'!E$61=1,(V3706*G3706)/T3706,'3 Model Input'!E$61=2,(W3706*G3706)/T3706,'3 Model Input'!E$61=3,(X3706*G3706)/T3706,'3 Model Input'!E$61=4,(Y3706*G3706)/T3706,'3 Model Input'!E$61=5,(Z3706*G3706)/T3706, ISTEXT('3 Model Input'!E$61),"Missing",'3 Model Input'!E$61=6,(AA3706*G3706)/T3706))</f>
        <v>Blank</v>
      </c>
      <c r="AD3706" s="202" t="str">
        <f t="shared" si="607"/>
        <v>Blank</v>
      </c>
      <c r="AE3706" s="202" t="str">
        <f t="shared" si="608"/>
        <v>Blank</v>
      </c>
      <c r="AF3706" s="217" t="str">
        <f t="shared" si="609"/>
        <v>Blank</v>
      </c>
      <c r="AG3706" s="9" t="str" cm="1">
        <f t="array" ref="AG3706">_xlfn.IFS(ISNUMBER(AC3706), "", ISNUMBER(SEARCH("Blank", AC3706)), "", ISERROR(AC3706), "Bad input on tab 3")</f>
        <v/>
      </c>
    </row>
    <row r="3707" spans="2:33" ht="15" customHeight="1" x14ac:dyDescent="0.75">
      <c r="B3707" s="205" t="str">
        <f>'5 Driver Data'!B3707</f>
        <v>3699</v>
      </c>
      <c r="C3707" s="193">
        <f>'5 Driver Data'!C3707</f>
        <v>0</v>
      </c>
      <c r="D3707" s="192">
        <f>'5 Driver Data'!D3707</f>
        <v>0</v>
      </c>
      <c r="E3707" s="191">
        <f>'5 Driver Data'!E3707</f>
        <v>0</v>
      </c>
      <c r="F3707" s="191">
        <f>'5 Driver Data'!F3707</f>
        <v>0</v>
      </c>
      <c r="G3707" s="191">
        <f>'5 Driver Data'!G3707</f>
        <v>0</v>
      </c>
      <c r="H3707" s="191">
        <f>'5 Driver Data'!H3707</f>
        <v>0</v>
      </c>
      <c r="I3707" s="191">
        <f>'5 Driver Data'!I3707</f>
        <v>0</v>
      </c>
      <c r="J3707" s="191">
        <f>'5 Driver Data'!J3707</f>
        <v>0</v>
      </c>
      <c r="K3707" s="206">
        <f>'5 Driver Data'!K3707</f>
        <v>0</v>
      </c>
      <c r="L3707" s="1"/>
      <c r="M3707" s="216" t="str">
        <f>IF(D3707=0,"Blank",'3 Model Input'!E$44*'3 Model Input'!E$45)</f>
        <v>Blank</v>
      </c>
      <c r="N3707" s="197" t="str">
        <f t="shared" si="600"/>
        <v>Blank</v>
      </c>
      <c r="O3707" s="197" t="str">
        <f>IF(D3707=0,"Blank",'3 Model Input'!E$49*(1-'3 Model Input'!E$51))</f>
        <v>Blank</v>
      </c>
      <c r="P3707" s="197" t="str">
        <f t="shared" si="601"/>
        <v>Blank</v>
      </c>
      <c r="Q3707" s="197" t="str">
        <f>IF(D3707=0,"Blank",IF(D3707="BEV",E3707*(1-'3 Model Input'!E$54), E3707))</f>
        <v>Blank</v>
      </c>
      <c r="R3707" s="198" t="str">
        <f>IF(D3707=0,"Blank",IF(D3707="PHEV",F3707/G3707,F3707*(1-'3 Model Input'!E$54)/G3707))</f>
        <v>Blank</v>
      </c>
      <c r="S3707" s="198" t="str">
        <f>IF(D3707=0,"Blank",IF(D3707="PHEV",MIN(M3707,E3707),MIN(M3707,(E3707*(1-'3 Model Input'!E$54)))))</f>
        <v>Blank</v>
      </c>
      <c r="T3707" s="217" t="str">
        <f t="shared" si="602"/>
        <v>Blank</v>
      </c>
      <c r="U3707" s="89"/>
      <c r="V3707" s="216" t="str">
        <f>IF(D3707=0,"Blank",P3707*'3 Model Input'!E$50)</f>
        <v>Blank</v>
      </c>
      <c r="W3707" s="197" t="str">
        <f t="shared" si="603"/>
        <v>Blank</v>
      </c>
      <c r="X3707" s="197" t="str">
        <f t="shared" si="604"/>
        <v>Blank</v>
      </c>
      <c r="Y3707" s="197" t="str">
        <f t="shared" si="605"/>
        <v>Blank</v>
      </c>
      <c r="Z3707" s="197" t="str">
        <f t="shared" si="606"/>
        <v>Blank</v>
      </c>
      <c r="AA3707" s="223" t="str" cm="1">
        <f t="array" ref="AA3707">_xlfn.IFS(ISTEXT('3 Model Input'!F$70),"Missing",ISTEXT('3 Model Input'!I$70),"Missing",ISNUMBER('3 Model Input'!K$70),'3 Model Input'!K$70*P3707)</f>
        <v>Missing</v>
      </c>
      <c r="AB3707" s="89"/>
      <c r="AC3707" s="227" t="str" cm="1">
        <f t="array" ref="AC3707">IF(D3707=0,"Blank",_xlfn.IFS('3 Model Input'!E$61=1,(V3707*G3707)/T3707,'3 Model Input'!E$61=2,(W3707*G3707)/T3707,'3 Model Input'!E$61=3,(X3707*G3707)/T3707,'3 Model Input'!E$61=4,(Y3707*G3707)/T3707,'3 Model Input'!E$61=5,(Z3707*G3707)/T3707, ISTEXT('3 Model Input'!E$61),"Missing",'3 Model Input'!E$61=6,(AA3707*G3707)/T3707))</f>
        <v>Blank</v>
      </c>
      <c r="AD3707" s="202" t="str">
        <f t="shared" si="607"/>
        <v>Blank</v>
      </c>
      <c r="AE3707" s="202" t="str">
        <f t="shared" si="608"/>
        <v>Blank</v>
      </c>
      <c r="AF3707" s="217" t="str">
        <f t="shared" si="609"/>
        <v>Blank</v>
      </c>
      <c r="AG3707" s="9" t="str" cm="1">
        <f t="array" ref="AG3707">_xlfn.IFS(ISNUMBER(AC3707), "", ISNUMBER(SEARCH("Blank", AC3707)), "", ISERROR(AC3707), "Bad input on tab 3")</f>
        <v/>
      </c>
    </row>
    <row r="3708" spans="2:33" ht="15" customHeight="1" x14ac:dyDescent="0.75">
      <c r="B3708" s="205" t="str">
        <f>'5 Driver Data'!B3708</f>
        <v>3700</v>
      </c>
      <c r="C3708" s="193">
        <f>'5 Driver Data'!C3708</f>
        <v>0</v>
      </c>
      <c r="D3708" s="192">
        <f>'5 Driver Data'!D3708</f>
        <v>0</v>
      </c>
      <c r="E3708" s="191">
        <f>'5 Driver Data'!E3708</f>
        <v>0</v>
      </c>
      <c r="F3708" s="191">
        <f>'5 Driver Data'!F3708</f>
        <v>0</v>
      </c>
      <c r="G3708" s="191">
        <f>'5 Driver Data'!G3708</f>
        <v>0</v>
      </c>
      <c r="H3708" s="191">
        <f>'5 Driver Data'!H3708</f>
        <v>0</v>
      </c>
      <c r="I3708" s="191">
        <f>'5 Driver Data'!I3708</f>
        <v>0</v>
      </c>
      <c r="J3708" s="191">
        <f>'5 Driver Data'!J3708</f>
        <v>0</v>
      </c>
      <c r="K3708" s="206">
        <f>'5 Driver Data'!K3708</f>
        <v>0</v>
      </c>
      <c r="L3708" s="1"/>
      <c r="M3708" s="216" t="str">
        <f>IF(D3708=0,"Blank",'3 Model Input'!E$44*'3 Model Input'!E$45)</f>
        <v>Blank</v>
      </c>
      <c r="N3708" s="197" t="str">
        <f t="shared" si="600"/>
        <v>Blank</v>
      </c>
      <c r="O3708" s="197" t="str">
        <f>IF(D3708=0,"Blank",'3 Model Input'!E$49*(1-'3 Model Input'!E$51))</f>
        <v>Blank</v>
      </c>
      <c r="P3708" s="197" t="str">
        <f t="shared" si="601"/>
        <v>Blank</v>
      </c>
      <c r="Q3708" s="197" t="str">
        <f>IF(D3708=0,"Blank",IF(D3708="BEV",E3708*(1-'3 Model Input'!E$54), E3708))</f>
        <v>Blank</v>
      </c>
      <c r="R3708" s="198" t="str">
        <f>IF(D3708=0,"Blank",IF(D3708="PHEV",F3708/G3708,F3708*(1-'3 Model Input'!E$54)/G3708))</f>
        <v>Blank</v>
      </c>
      <c r="S3708" s="198" t="str">
        <f>IF(D3708=0,"Blank",IF(D3708="PHEV",MIN(M3708,E3708),MIN(M3708,(E3708*(1-'3 Model Input'!E$54)))))</f>
        <v>Blank</v>
      </c>
      <c r="T3708" s="217" t="str">
        <f t="shared" si="602"/>
        <v>Blank</v>
      </c>
      <c r="U3708" s="89"/>
      <c r="V3708" s="216" t="str">
        <f>IF(D3708=0,"Blank",P3708*'3 Model Input'!E$50)</f>
        <v>Blank</v>
      </c>
      <c r="W3708" s="197" t="str">
        <f t="shared" si="603"/>
        <v>Blank</v>
      </c>
      <c r="X3708" s="197" t="str">
        <f t="shared" si="604"/>
        <v>Blank</v>
      </c>
      <c r="Y3708" s="197" t="str">
        <f t="shared" si="605"/>
        <v>Blank</v>
      </c>
      <c r="Z3708" s="197" t="str">
        <f t="shared" si="606"/>
        <v>Blank</v>
      </c>
      <c r="AA3708" s="223" t="str" cm="1">
        <f t="array" ref="AA3708">_xlfn.IFS(ISTEXT('3 Model Input'!F$70),"Missing",ISTEXT('3 Model Input'!I$70),"Missing",ISNUMBER('3 Model Input'!K$70),'3 Model Input'!K$70*P3708)</f>
        <v>Missing</v>
      </c>
      <c r="AB3708" s="89"/>
      <c r="AC3708" s="227" t="str" cm="1">
        <f t="array" ref="AC3708">IF(D3708=0,"Blank",_xlfn.IFS('3 Model Input'!E$61=1,(V3708*G3708)/T3708,'3 Model Input'!E$61=2,(W3708*G3708)/T3708,'3 Model Input'!E$61=3,(X3708*G3708)/T3708,'3 Model Input'!E$61=4,(Y3708*G3708)/T3708,'3 Model Input'!E$61=5,(Z3708*G3708)/T3708, ISTEXT('3 Model Input'!E$61),"Missing",'3 Model Input'!E$61=6,(AA3708*G3708)/T3708))</f>
        <v>Blank</v>
      </c>
      <c r="AD3708" s="202" t="str">
        <f t="shared" si="607"/>
        <v>Blank</v>
      </c>
      <c r="AE3708" s="202" t="str">
        <f t="shared" si="608"/>
        <v>Blank</v>
      </c>
      <c r="AF3708" s="217" t="str">
        <f t="shared" si="609"/>
        <v>Blank</v>
      </c>
      <c r="AG3708" s="9" t="str" cm="1">
        <f t="array" ref="AG3708">_xlfn.IFS(ISNUMBER(AC3708), "", ISNUMBER(SEARCH("Blank", AC3708)), "", ISERROR(AC3708), "Bad input on tab 3")</f>
        <v/>
      </c>
    </row>
    <row r="3709" spans="2:33" ht="15" customHeight="1" x14ac:dyDescent="0.75">
      <c r="B3709" s="205" t="str">
        <f>'5 Driver Data'!B3709</f>
        <v>3701</v>
      </c>
      <c r="C3709" s="193">
        <f>'5 Driver Data'!C3709</f>
        <v>0</v>
      </c>
      <c r="D3709" s="192">
        <f>'5 Driver Data'!D3709</f>
        <v>0</v>
      </c>
      <c r="E3709" s="191">
        <f>'5 Driver Data'!E3709</f>
        <v>0</v>
      </c>
      <c r="F3709" s="191">
        <f>'5 Driver Data'!F3709</f>
        <v>0</v>
      </c>
      <c r="G3709" s="191">
        <f>'5 Driver Data'!G3709</f>
        <v>0</v>
      </c>
      <c r="H3709" s="191">
        <f>'5 Driver Data'!H3709</f>
        <v>0</v>
      </c>
      <c r="I3709" s="191">
        <f>'5 Driver Data'!I3709</f>
        <v>0</v>
      </c>
      <c r="J3709" s="191">
        <f>'5 Driver Data'!J3709</f>
        <v>0</v>
      </c>
      <c r="K3709" s="206">
        <f>'5 Driver Data'!K3709</f>
        <v>0</v>
      </c>
      <c r="L3709" s="1"/>
      <c r="M3709" s="216" t="str">
        <f>IF(D3709=0,"Blank",'3 Model Input'!E$44*'3 Model Input'!E$45)</f>
        <v>Blank</v>
      </c>
      <c r="N3709" s="197" t="str">
        <f t="shared" si="600"/>
        <v>Blank</v>
      </c>
      <c r="O3709" s="197" t="str">
        <f>IF(D3709=0,"Blank",'3 Model Input'!E$49*(1-'3 Model Input'!E$51))</f>
        <v>Blank</v>
      </c>
      <c r="P3709" s="197" t="str">
        <f t="shared" si="601"/>
        <v>Blank</v>
      </c>
      <c r="Q3709" s="197" t="str">
        <f>IF(D3709=0,"Blank",IF(D3709="BEV",E3709*(1-'3 Model Input'!E$54), E3709))</f>
        <v>Blank</v>
      </c>
      <c r="R3709" s="198" t="str">
        <f>IF(D3709=0,"Blank",IF(D3709="PHEV",F3709/G3709,F3709*(1-'3 Model Input'!E$54)/G3709))</f>
        <v>Blank</v>
      </c>
      <c r="S3709" s="198" t="str">
        <f>IF(D3709=0,"Blank",IF(D3709="PHEV",MIN(M3709,E3709),MIN(M3709,(E3709*(1-'3 Model Input'!E$54)))))</f>
        <v>Blank</v>
      </c>
      <c r="T3709" s="217" t="str">
        <f t="shared" si="602"/>
        <v>Blank</v>
      </c>
      <c r="U3709" s="89"/>
      <c r="V3709" s="216" t="str">
        <f>IF(D3709=0,"Blank",P3709*'3 Model Input'!E$50)</f>
        <v>Blank</v>
      </c>
      <c r="W3709" s="197" t="str">
        <f t="shared" si="603"/>
        <v>Blank</v>
      </c>
      <c r="X3709" s="197" t="str">
        <f t="shared" si="604"/>
        <v>Blank</v>
      </c>
      <c r="Y3709" s="197" t="str">
        <f t="shared" si="605"/>
        <v>Blank</v>
      </c>
      <c r="Z3709" s="197" t="str">
        <f t="shared" si="606"/>
        <v>Blank</v>
      </c>
      <c r="AA3709" s="223" t="str" cm="1">
        <f t="array" ref="AA3709">_xlfn.IFS(ISTEXT('3 Model Input'!F$70),"Missing",ISTEXT('3 Model Input'!I$70),"Missing",ISNUMBER('3 Model Input'!K$70),'3 Model Input'!K$70*P3709)</f>
        <v>Missing</v>
      </c>
      <c r="AB3709" s="89"/>
      <c r="AC3709" s="227" t="str" cm="1">
        <f t="array" ref="AC3709">IF(D3709=0,"Blank",_xlfn.IFS('3 Model Input'!E$61=1,(V3709*G3709)/T3709,'3 Model Input'!E$61=2,(W3709*G3709)/T3709,'3 Model Input'!E$61=3,(X3709*G3709)/T3709,'3 Model Input'!E$61=4,(Y3709*G3709)/T3709,'3 Model Input'!E$61=5,(Z3709*G3709)/T3709, ISTEXT('3 Model Input'!E$61),"Missing",'3 Model Input'!E$61=6,(AA3709*G3709)/T3709))</f>
        <v>Blank</v>
      </c>
      <c r="AD3709" s="202" t="str">
        <f t="shared" si="607"/>
        <v>Blank</v>
      </c>
      <c r="AE3709" s="202" t="str">
        <f t="shared" si="608"/>
        <v>Blank</v>
      </c>
      <c r="AF3709" s="217" t="str">
        <f t="shared" si="609"/>
        <v>Blank</v>
      </c>
      <c r="AG3709" s="9" t="str" cm="1">
        <f t="array" ref="AG3709">_xlfn.IFS(ISNUMBER(AC3709), "", ISNUMBER(SEARCH("Blank", AC3709)), "", ISERROR(AC3709), "Bad input on tab 3")</f>
        <v/>
      </c>
    </row>
    <row r="3710" spans="2:33" ht="15" customHeight="1" x14ac:dyDescent="0.75">
      <c r="B3710" s="205" t="str">
        <f>'5 Driver Data'!B3710</f>
        <v>3702</v>
      </c>
      <c r="C3710" s="193">
        <f>'5 Driver Data'!C3710</f>
        <v>0</v>
      </c>
      <c r="D3710" s="192">
        <f>'5 Driver Data'!D3710</f>
        <v>0</v>
      </c>
      <c r="E3710" s="191">
        <f>'5 Driver Data'!E3710</f>
        <v>0</v>
      </c>
      <c r="F3710" s="191">
        <f>'5 Driver Data'!F3710</f>
        <v>0</v>
      </c>
      <c r="G3710" s="191">
        <f>'5 Driver Data'!G3710</f>
        <v>0</v>
      </c>
      <c r="H3710" s="191">
        <f>'5 Driver Data'!H3710</f>
        <v>0</v>
      </c>
      <c r="I3710" s="191">
        <f>'5 Driver Data'!I3710</f>
        <v>0</v>
      </c>
      <c r="J3710" s="191">
        <f>'5 Driver Data'!J3710</f>
        <v>0</v>
      </c>
      <c r="K3710" s="206">
        <f>'5 Driver Data'!K3710</f>
        <v>0</v>
      </c>
      <c r="L3710" s="1"/>
      <c r="M3710" s="216" t="str">
        <f>IF(D3710=0,"Blank",'3 Model Input'!E$44*'3 Model Input'!E$45)</f>
        <v>Blank</v>
      </c>
      <c r="N3710" s="197" t="str">
        <f t="shared" si="600"/>
        <v>Blank</v>
      </c>
      <c r="O3710" s="197" t="str">
        <f>IF(D3710=0,"Blank",'3 Model Input'!E$49*(1-'3 Model Input'!E$51))</f>
        <v>Blank</v>
      </c>
      <c r="P3710" s="197" t="str">
        <f t="shared" si="601"/>
        <v>Blank</v>
      </c>
      <c r="Q3710" s="197" t="str">
        <f>IF(D3710=0,"Blank",IF(D3710="BEV",E3710*(1-'3 Model Input'!E$54), E3710))</f>
        <v>Blank</v>
      </c>
      <c r="R3710" s="198" t="str">
        <f>IF(D3710=0,"Blank",IF(D3710="PHEV",F3710/G3710,F3710*(1-'3 Model Input'!E$54)/G3710))</f>
        <v>Blank</v>
      </c>
      <c r="S3710" s="198" t="str">
        <f>IF(D3710=0,"Blank",IF(D3710="PHEV",MIN(M3710,E3710),MIN(M3710,(E3710*(1-'3 Model Input'!E$54)))))</f>
        <v>Blank</v>
      </c>
      <c r="T3710" s="217" t="str">
        <f t="shared" si="602"/>
        <v>Blank</v>
      </c>
      <c r="U3710" s="89"/>
      <c r="V3710" s="216" t="str">
        <f>IF(D3710=0,"Blank",P3710*'3 Model Input'!E$50)</f>
        <v>Blank</v>
      </c>
      <c r="W3710" s="197" t="str">
        <f t="shared" si="603"/>
        <v>Blank</v>
      </c>
      <c r="X3710" s="197" t="str">
        <f t="shared" si="604"/>
        <v>Blank</v>
      </c>
      <c r="Y3710" s="197" t="str">
        <f t="shared" si="605"/>
        <v>Blank</v>
      </c>
      <c r="Z3710" s="197" t="str">
        <f t="shared" si="606"/>
        <v>Blank</v>
      </c>
      <c r="AA3710" s="223" t="str" cm="1">
        <f t="array" ref="AA3710">_xlfn.IFS(ISTEXT('3 Model Input'!F$70),"Missing",ISTEXT('3 Model Input'!I$70),"Missing",ISNUMBER('3 Model Input'!K$70),'3 Model Input'!K$70*P3710)</f>
        <v>Missing</v>
      </c>
      <c r="AB3710" s="89"/>
      <c r="AC3710" s="227" t="str" cm="1">
        <f t="array" ref="AC3710">IF(D3710=0,"Blank",_xlfn.IFS('3 Model Input'!E$61=1,(V3710*G3710)/T3710,'3 Model Input'!E$61=2,(W3710*G3710)/T3710,'3 Model Input'!E$61=3,(X3710*G3710)/T3710,'3 Model Input'!E$61=4,(Y3710*G3710)/T3710,'3 Model Input'!E$61=5,(Z3710*G3710)/T3710, ISTEXT('3 Model Input'!E$61),"Missing",'3 Model Input'!E$61=6,(AA3710*G3710)/T3710))</f>
        <v>Blank</v>
      </c>
      <c r="AD3710" s="202" t="str">
        <f t="shared" si="607"/>
        <v>Blank</v>
      </c>
      <c r="AE3710" s="202" t="str">
        <f t="shared" si="608"/>
        <v>Blank</v>
      </c>
      <c r="AF3710" s="217" t="str">
        <f t="shared" si="609"/>
        <v>Blank</v>
      </c>
      <c r="AG3710" s="9" t="str" cm="1">
        <f t="array" ref="AG3710">_xlfn.IFS(ISNUMBER(AC3710), "", ISNUMBER(SEARCH("Blank", AC3710)), "", ISERROR(AC3710), "Bad input on tab 3")</f>
        <v/>
      </c>
    </row>
    <row r="3711" spans="2:33" ht="15" customHeight="1" x14ac:dyDescent="0.75">
      <c r="B3711" s="205" t="str">
        <f>'5 Driver Data'!B3711</f>
        <v>3703</v>
      </c>
      <c r="C3711" s="193">
        <f>'5 Driver Data'!C3711</f>
        <v>0</v>
      </c>
      <c r="D3711" s="192">
        <f>'5 Driver Data'!D3711</f>
        <v>0</v>
      </c>
      <c r="E3711" s="191">
        <f>'5 Driver Data'!E3711</f>
        <v>0</v>
      </c>
      <c r="F3711" s="191">
        <f>'5 Driver Data'!F3711</f>
        <v>0</v>
      </c>
      <c r="G3711" s="191">
        <f>'5 Driver Data'!G3711</f>
        <v>0</v>
      </c>
      <c r="H3711" s="191">
        <f>'5 Driver Data'!H3711</f>
        <v>0</v>
      </c>
      <c r="I3711" s="191">
        <f>'5 Driver Data'!I3711</f>
        <v>0</v>
      </c>
      <c r="J3711" s="191">
        <f>'5 Driver Data'!J3711</f>
        <v>0</v>
      </c>
      <c r="K3711" s="206">
        <f>'5 Driver Data'!K3711</f>
        <v>0</v>
      </c>
      <c r="L3711" s="1"/>
      <c r="M3711" s="216" t="str">
        <f>IF(D3711=0,"Blank",'3 Model Input'!E$44*'3 Model Input'!E$45)</f>
        <v>Blank</v>
      </c>
      <c r="N3711" s="197" t="str">
        <f t="shared" si="600"/>
        <v>Blank</v>
      </c>
      <c r="O3711" s="197" t="str">
        <f>IF(D3711=0,"Blank",'3 Model Input'!E$49*(1-'3 Model Input'!E$51))</f>
        <v>Blank</v>
      </c>
      <c r="P3711" s="197" t="str">
        <f t="shared" si="601"/>
        <v>Blank</v>
      </c>
      <c r="Q3711" s="197" t="str">
        <f>IF(D3711=0,"Blank",IF(D3711="BEV",E3711*(1-'3 Model Input'!E$54), E3711))</f>
        <v>Blank</v>
      </c>
      <c r="R3711" s="198" t="str">
        <f>IF(D3711=0,"Blank",IF(D3711="PHEV",F3711/G3711,F3711*(1-'3 Model Input'!E$54)/G3711))</f>
        <v>Blank</v>
      </c>
      <c r="S3711" s="198" t="str">
        <f>IF(D3711=0,"Blank",IF(D3711="PHEV",MIN(M3711,E3711),MIN(M3711,(E3711*(1-'3 Model Input'!E$54)))))</f>
        <v>Blank</v>
      </c>
      <c r="T3711" s="217" t="str">
        <f t="shared" si="602"/>
        <v>Blank</v>
      </c>
      <c r="U3711" s="89"/>
      <c r="V3711" s="216" t="str">
        <f>IF(D3711=0,"Blank",P3711*'3 Model Input'!E$50)</f>
        <v>Blank</v>
      </c>
      <c r="W3711" s="197" t="str">
        <f t="shared" si="603"/>
        <v>Blank</v>
      </c>
      <c r="X3711" s="197" t="str">
        <f t="shared" si="604"/>
        <v>Blank</v>
      </c>
      <c r="Y3711" s="197" t="str">
        <f t="shared" si="605"/>
        <v>Blank</v>
      </c>
      <c r="Z3711" s="197" t="str">
        <f t="shared" si="606"/>
        <v>Blank</v>
      </c>
      <c r="AA3711" s="223" t="str" cm="1">
        <f t="array" ref="AA3711">_xlfn.IFS(ISTEXT('3 Model Input'!F$70),"Missing",ISTEXT('3 Model Input'!I$70),"Missing",ISNUMBER('3 Model Input'!K$70),'3 Model Input'!K$70*P3711)</f>
        <v>Missing</v>
      </c>
      <c r="AB3711" s="89"/>
      <c r="AC3711" s="227" t="str" cm="1">
        <f t="array" ref="AC3711">IF(D3711=0,"Blank",_xlfn.IFS('3 Model Input'!E$61=1,(V3711*G3711)/T3711,'3 Model Input'!E$61=2,(W3711*G3711)/T3711,'3 Model Input'!E$61=3,(X3711*G3711)/T3711,'3 Model Input'!E$61=4,(Y3711*G3711)/T3711,'3 Model Input'!E$61=5,(Z3711*G3711)/T3711, ISTEXT('3 Model Input'!E$61),"Missing",'3 Model Input'!E$61=6,(AA3711*G3711)/T3711))</f>
        <v>Blank</v>
      </c>
      <c r="AD3711" s="202" t="str">
        <f t="shared" si="607"/>
        <v>Blank</v>
      </c>
      <c r="AE3711" s="202" t="str">
        <f t="shared" si="608"/>
        <v>Blank</v>
      </c>
      <c r="AF3711" s="217" t="str">
        <f t="shared" si="609"/>
        <v>Blank</v>
      </c>
      <c r="AG3711" s="9" t="str" cm="1">
        <f t="array" ref="AG3711">_xlfn.IFS(ISNUMBER(AC3711), "", ISNUMBER(SEARCH("Blank", AC3711)), "", ISERROR(AC3711), "Bad input on tab 3")</f>
        <v/>
      </c>
    </row>
    <row r="3712" spans="2:33" ht="15" customHeight="1" x14ac:dyDescent="0.75">
      <c r="B3712" s="205" t="str">
        <f>'5 Driver Data'!B3712</f>
        <v>3704</v>
      </c>
      <c r="C3712" s="193">
        <f>'5 Driver Data'!C3712</f>
        <v>0</v>
      </c>
      <c r="D3712" s="192">
        <f>'5 Driver Data'!D3712</f>
        <v>0</v>
      </c>
      <c r="E3712" s="191">
        <f>'5 Driver Data'!E3712</f>
        <v>0</v>
      </c>
      <c r="F3712" s="191">
        <f>'5 Driver Data'!F3712</f>
        <v>0</v>
      </c>
      <c r="G3712" s="191">
        <f>'5 Driver Data'!G3712</f>
        <v>0</v>
      </c>
      <c r="H3712" s="191">
        <f>'5 Driver Data'!H3712</f>
        <v>0</v>
      </c>
      <c r="I3712" s="191">
        <f>'5 Driver Data'!I3712</f>
        <v>0</v>
      </c>
      <c r="J3712" s="191">
        <f>'5 Driver Data'!J3712</f>
        <v>0</v>
      </c>
      <c r="K3712" s="206">
        <f>'5 Driver Data'!K3712</f>
        <v>0</v>
      </c>
      <c r="L3712" s="1"/>
      <c r="M3712" s="216" t="str">
        <f>IF(D3712=0,"Blank",'3 Model Input'!E$44*'3 Model Input'!E$45)</f>
        <v>Blank</v>
      </c>
      <c r="N3712" s="197" t="str">
        <f t="shared" si="600"/>
        <v>Blank</v>
      </c>
      <c r="O3712" s="197" t="str">
        <f>IF(D3712=0,"Blank",'3 Model Input'!E$49*(1-'3 Model Input'!E$51))</f>
        <v>Blank</v>
      </c>
      <c r="P3712" s="197" t="str">
        <f t="shared" si="601"/>
        <v>Blank</v>
      </c>
      <c r="Q3712" s="197" t="str">
        <f>IF(D3712=0,"Blank",IF(D3712="BEV",E3712*(1-'3 Model Input'!E$54), E3712))</f>
        <v>Blank</v>
      </c>
      <c r="R3712" s="198" t="str">
        <f>IF(D3712=0,"Blank",IF(D3712="PHEV",F3712/G3712,F3712*(1-'3 Model Input'!E$54)/G3712))</f>
        <v>Blank</v>
      </c>
      <c r="S3712" s="198" t="str">
        <f>IF(D3712=0,"Blank",IF(D3712="PHEV",MIN(M3712,E3712),MIN(M3712,(E3712*(1-'3 Model Input'!E$54)))))</f>
        <v>Blank</v>
      </c>
      <c r="T3712" s="217" t="str">
        <f t="shared" si="602"/>
        <v>Blank</v>
      </c>
      <c r="U3712" s="89"/>
      <c r="V3712" s="216" t="str">
        <f>IF(D3712=0,"Blank",P3712*'3 Model Input'!E$50)</f>
        <v>Blank</v>
      </c>
      <c r="W3712" s="197" t="str">
        <f t="shared" si="603"/>
        <v>Blank</v>
      </c>
      <c r="X3712" s="197" t="str">
        <f t="shared" si="604"/>
        <v>Blank</v>
      </c>
      <c r="Y3712" s="197" t="str">
        <f t="shared" si="605"/>
        <v>Blank</v>
      </c>
      <c r="Z3712" s="197" t="str">
        <f t="shared" si="606"/>
        <v>Blank</v>
      </c>
      <c r="AA3712" s="223" t="str" cm="1">
        <f t="array" ref="AA3712">_xlfn.IFS(ISTEXT('3 Model Input'!F$70),"Missing",ISTEXT('3 Model Input'!I$70),"Missing",ISNUMBER('3 Model Input'!K$70),'3 Model Input'!K$70*P3712)</f>
        <v>Missing</v>
      </c>
      <c r="AB3712" s="89"/>
      <c r="AC3712" s="227" t="str" cm="1">
        <f t="array" ref="AC3712">IF(D3712=0,"Blank",_xlfn.IFS('3 Model Input'!E$61=1,(V3712*G3712)/T3712,'3 Model Input'!E$61=2,(W3712*G3712)/T3712,'3 Model Input'!E$61=3,(X3712*G3712)/T3712,'3 Model Input'!E$61=4,(Y3712*G3712)/T3712,'3 Model Input'!E$61=5,(Z3712*G3712)/T3712, ISTEXT('3 Model Input'!E$61),"Missing",'3 Model Input'!E$61=6,(AA3712*G3712)/T3712))</f>
        <v>Blank</v>
      </c>
      <c r="AD3712" s="202" t="str">
        <f t="shared" si="607"/>
        <v>Blank</v>
      </c>
      <c r="AE3712" s="202" t="str">
        <f t="shared" si="608"/>
        <v>Blank</v>
      </c>
      <c r="AF3712" s="217" t="str">
        <f t="shared" si="609"/>
        <v>Blank</v>
      </c>
      <c r="AG3712" s="9" t="str" cm="1">
        <f t="array" ref="AG3712">_xlfn.IFS(ISNUMBER(AC3712), "", ISNUMBER(SEARCH("Blank", AC3712)), "", ISERROR(AC3712), "Bad input on tab 3")</f>
        <v/>
      </c>
    </row>
    <row r="3713" spans="2:33" ht="15" customHeight="1" x14ac:dyDescent="0.75">
      <c r="B3713" s="205" t="str">
        <f>'5 Driver Data'!B3713</f>
        <v>3705</v>
      </c>
      <c r="C3713" s="193">
        <f>'5 Driver Data'!C3713</f>
        <v>0</v>
      </c>
      <c r="D3713" s="192">
        <f>'5 Driver Data'!D3713</f>
        <v>0</v>
      </c>
      <c r="E3713" s="191">
        <f>'5 Driver Data'!E3713</f>
        <v>0</v>
      </c>
      <c r="F3713" s="191">
        <f>'5 Driver Data'!F3713</f>
        <v>0</v>
      </c>
      <c r="G3713" s="191">
        <f>'5 Driver Data'!G3713</f>
        <v>0</v>
      </c>
      <c r="H3713" s="191">
        <f>'5 Driver Data'!H3713</f>
        <v>0</v>
      </c>
      <c r="I3713" s="191">
        <f>'5 Driver Data'!I3713</f>
        <v>0</v>
      </c>
      <c r="J3713" s="191">
        <f>'5 Driver Data'!J3713</f>
        <v>0</v>
      </c>
      <c r="K3713" s="206">
        <f>'5 Driver Data'!K3713</f>
        <v>0</v>
      </c>
      <c r="L3713" s="1"/>
      <c r="M3713" s="216" t="str">
        <f>IF(D3713=0,"Blank",'3 Model Input'!E$44*'3 Model Input'!E$45)</f>
        <v>Blank</v>
      </c>
      <c r="N3713" s="197" t="str">
        <f t="shared" si="600"/>
        <v>Blank</v>
      </c>
      <c r="O3713" s="197" t="str">
        <f>IF(D3713=0,"Blank",'3 Model Input'!E$49*(1-'3 Model Input'!E$51))</f>
        <v>Blank</v>
      </c>
      <c r="P3713" s="197" t="str">
        <f t="shared" si="601"/>
        <v>Blank</v>
      </c>
      <c r="Q3713" s="197" t="str">
        <f>IF(D3713=0,"Blank",IF(D3713="BEV",E3713*(1-'3 Model Input'!E$54), E3713))</f>
        <v>Blank</v>
      </c>
      <c r="R3713" s="198" t="str">
        <f>IF(D3713=0,"Blank",IF(D3713="PHEV",F3713/G3713,F3713*(1-'3 Model Input'!E$54)/G3713))</f>
        <v>Blank</v>
      </c>
      <c r="S3713" s="198" t="str">
        <f>IF(D3713=0,"Blank",IF(D3713="PHEV",MIN(M3713,E3713),MIN(M3713,(E3713*(1-'3 Model Input'!E$54)))))</f>
        <v>Blank</v>
      </c>
      <c r="T3713" s="217" t="str">
        <f t="shared" si="602"/>
        <v>Blank</v>
      </c>
      <c r="U3713" s="89"/>
      <c r="V3713" s="216" t="str">
        <f>IF(D3713=0,"Blank",P3713*'3 Model Input'!E$50)</f>
        <v>Blank</v>
      </c>
      <c r="W3713" s="197" t="str">
        <f t="shared" si="603"/>
        <v>Blank</v>
      </c>
      <c r="X3713" s="197" t="str">
        <f t="shared" si="604"/>
        <v>Blank</v>
      </c>
      <c r="Y3713" s="197" t="str">
        <f t="shared" si="605"/>
        <v>Blank</v>
      </c>
      <c r="Z3713" s="197" t="str">
        <f t="shared" si="606"/>
        <v>Blank</v>
      </c>
      <c r="AA3713" s="223" t="str" cm="1">
        <f t="array" ref="AA3713">_xlfn.IFS(ISTEXT('3 Model Input'!F$70),"Missing",ISTEXT('3 Model Input'!I$70),"Missing",ISNUMBER('3 Model Input'!K$70),'3 Model Input'!K$70*P3713)</f>
        <v>Missing</v>
      </c>
      <c r="AB3713" s="89"/>
      <c r="AC3713" s="227" t="str" cm="1">
        <f t="array" ref="AC3713">IF(D3713=0,"Blank",_xlfn.IFS('3 Model Input'!E$61=1,(V3713*G3713)/T3713,'3 Model Input'!E$61=2,(W3713*G3713)/T3713,'3 Model Input'!E$61=3,(X3713*G3713)/T3713,'3 Model Input'!E$61=4,(Y3713*G3713)/T3713,'3 Model Input'!E$61=5,(Z3713*G3713)/T3713, ISTEXT('3 Model Input'!E$61),"Missing",'3 Model Input'!E$61=6,(AA3713*G3713)/T3713))</f>
        <v>Blank</v>
      </c>
      <c r="AD3713" s="202" t="str">
        <f t="shared" si="607"/>
        <v>Blank</v>
      </c>
      <c r="AE3713" s="202" t="str">
        <f t="shared" si="608"/>
        <v>Blank</v>
      </c>
      <c r="AF3713" s="217" t="str">
        <f t="shared" si="609"/>
        <v>Blank</v>
      </c>
      <c r="AG3713" s="9" t="str" cm="1">
        <f t="array" ref="AG3713">_xlfn.IFS(ISNUMBER(AC3713), "", ISNUMBER(SEARCH("Blank", AC3713)), "", ISERROR(AC3713), "Bad input on tab 3")</f>
        <v/>
      </c>
    </row>
    <row r="3714" spans="2:33" ht="15" customHeight="1" x14ac:dyDescent="0.75">
      <c r="B3714" s="205" t="str">
        <f>'5 Driver Data'!B3714</f>
        <v>3706</v>
      </c>
      <c r="C3714" s="193">
        <f>'5 Driver Data'!C3714</f>
        <v>0</v>
      </c>
      <c r="D3714" s="192">
        <f>'5 Driver Data'!D3714</f>
        <v>0</v>
      </c>
      <c r="E3714" s="191">
        <f>'5 Driver Data'!E3714</f>
        <v>0</v>
      </c>
      <c r="F3714" s="191">
        <f>'5 Driver Data'!F3714</f>
        <v>0</v>
      </c>
      <c r="G3714" s="191">
        <f>'5 Driver Data'!G3714</f>
        <v>0</v>
      </c>
      <c r="H3714" s="191">
        <f>'5 Driver Data'!H3714</f>
        <v>0</v>
      </c>
      <c r="I3714" s="191">
        <f>'5 Driver Data'!I3714</f>
        <v>0</v>
      </c>
      <c r="J3714" s="191">
        <f>'5 Driver Data'!J3714</f>
        <v>0</v>
      </c>
      <c r="K3714" s="206">
        <f>'5 Driver Data'!K3714</f>
        <v>0</v>
      </c>
      <c r="L3714" s="1"/>
      <c r="M3714" s="216" t="str">
        <f>IF(D3714=0,"Blank",'3 Model Input'!E$44*'3 Model Input'!E$45)</f>
        <v>Blank</v>
      </c>
      <c r="N3714" s="197" t="str">
        <f t="shared" si="600"/>
        <v>Blank</v>
      </c>
      <c r="O3714" s="197" t="str">
        <f>IF(D3714=0,"Blank",'3 Model Input'!E$49*(1-'3 Model Input'!E$51))</f>
        <v>Blank</v>
      </c>
      <c r="P3714" s="197" t="str">
        <f t="shared" si="601"/>
        <v>Blank</v>
      </c>
      <c r="Q3714" s="197" t="str">
        <f>IF(D3714=0,"Blank",IF(D3714="BEV",E3714*(1-'3 Model Input'!E$54), E3714))</f>
        <v>Blank</v>
      </c>
      <c r="R3714" s="198" t="str">
        <f>IF(D3714=0,"Blank",IF(D3714="PHEV",F3714/G3714,F3714*(1-'3 Model Input'!E$54)/G3714))</f>
        <v>Blank</v>
      </c>
      <c r="S3714" s="198" t="str">
        <f>IF(D3714=0,"Blank",IF(D3714="PHEV",MIN(M3714,E3714),MIN(M3714,(E3714*(1-'3 Model Input'!E$54)))))</f>
        <v>Blank</v>
      </c>
      <c r="T3714" s="217" t="str">
        <f t="shared" si="602"/>
        <v>Blank</v>
      </c>
      <c r="U3714" s="89"/>
      <c r="V3714" s="216" t="str">
        <f>IF(D3714=0,"Blank",P3714*'3 Model Input'!E$50)</f>
        <v>Blank</v>
      </c>
      <c r="W3714" s="197" t="str">
        <f t="shared" si="603"/>
        <v>Blank</v>
      </c>
      <c r="X3714" s="197" t="str">
        <f t="shared" si="604"/>
        <v>Blank</v>
      </c>
      <c r="Y3714" s="197" t="str">
        <f t="shared" si="605"/>
        <v>Blank</v>
      </c>
      <c r="Z3714" s="197" t="str">
        <f t="shared" si="606"/>
        <v>Blank</v>
      </c>
      <c r="AA3714" s="223" t="str" cm="1">
        <f t="array" ref="AA3714">_xlfn.IFS(ISTEXT('3 Model Input'!F$70),"Missing",ISTEXT('3 Model Input'!I$70),"Missing",ISNUMBER('3 Model Input'!K$70),'3 Model Input'!K$70*P3714)</f>
        <v>Missing</v>
      </c>
      <c r="AB3714" s="89"/>
      <c r="AC3714" s="227" t="str" cm="1">
        <f t="array" ref="AC3714">IF(D3714=0,"Blank",_xlfn.IFS('3 Model Input'!E$61=1,(V3714*G3714)/T3714,'3 Model Input'!E$61=2,(W3714*G3714)/T3714,'3 Model Input'!E$61=3,(X3714*G3714)/T3714,'3 Model Input'!E$61=4,(Y3714*G3714)/T3714,'3 Model Input'!E$61=5,(Z3714*G3714)/T3714, ISTEXT('3 Model Input'!E$61),"Missing",'3 Model Input'!E$61=6,(AA3714*G3714)/T3714))</f>
        <v>Blank</v>
      </c>
      <c r="AD3714" s="202" t="str">
        <f t="shared" si="607"/>
        <v>Blank</v>
      </c>
      <c r="AE3714" s="202" t="str">
        <f t="shared" si="608"/>
        <v>Blank</v>
      </c>
      <c r="AF3714" s="217" t="str">
        <f t="shared" si="609"/>
        <v>Blank</v>
      </c>
      <c r="AG3714" s="9" t="str" cm="1">
        <f t="array" ref="AG3714">_xlfn.IFS(ISNUMBER(AC3714), "", ISNUMBER(SEARCH("Blank", AC3714)), "", ISERROR(AC3714), "Bad input on tab 3")</f>
        <v/>
      </c>
    </row>
    <row r="3715" spans="2:33" ht="15" customHeight="1" x14ac:dyDescent="0.75">
      <c r="B3715" s="205" t="str">
        <f>'5 Driver Data'!B3715</f>
        <v>3707</v>
      </c>
      <c r="C3715" s="193">
        <f>'5 Driver Data'!C3715</f>
        <v>0</v>
      </c>
      <c r="D3715" s="192">
        <f>'5 Driver Data'!D3715</f>
        <v>0</v>
      </c>
      <c r="E3715" s="191">
        <f>'5 Driver Data'!E3715</f>
        <v>0</v>
      </c>
      <c r="F3715" s="191">
        <f>'5 Driver Data'!F3715</f>
        <v>0</v>
      </c>
      <c r="G3715" s="191">
        <f>'5 Driver Data'!G3715</f>
        <v>0</v>
      </c>
      <c r="H3715" s="191">
        <f>'5 Driver Data'!H3715</f>
        <v>0</v>
      </c>
      <c r="I3715" s="191">
        <f>'5 Driver Data'!I3715</f>
        <v>0</v>
      </c>
      <c r="J3715" s="191">
        <f>'5 Driver Data'!J3715</f>
        <v>0</v>
      </c>
      <c r="K3715" s="206">
        <f>'5 Driver Data'!K3715</f>
        <v>0</v>
      </c>
      <c r="L3715" s="1"/>
      <c r="M3715" s="216" t="str">
        <f>IF(D3715=0,"Blank",'3 Model Input'!E$44*'3 Model Input'!E$45)</f>
        <v>Blank</v>
      </c>
      <c r="N3715" s="197" t="str">
        <f t="shared" si="600"/>
        <v>Blank</v>
      </c>
      <c r="O3715" s="197" t="str">
        <f>IF(D3715=0,"Blank",'3 Model Input'!E$49*(1-'3 Model Input'!E$51))</f>
        <v>Blank</v>
      </c>
      <c r="P3715" s="197" t="str">
        <f t="shared" si="601"/>
        <v>Blank</v>
      </c>
      <c r="Q3715" s="197" t="str">
        <f>IF(D3715=0,"Blank",IF(D3715="BEV",E3715*(1-'3 Model Input'!E$54), E3715))</f>
        <v>Blank</v>
      </c>
      <c r="R3715" s="198" t="str">
        <f>IF(D3715=0,"Blank",IF(D3715="PHEV",F3715/G3715,F3715*(1-'3 Model Input'!E$54)/G3715))</f>
        <v>Blank</v>
      </c>
      <c r="S3715" s="198" t="str">
        <f>IF(D3715=0,"Blank",IF(D3715="PHEV",MIN(M3715,E3715),MIN(M3715,(E3715*(1-'3 Model Input'!E$54)))))</f>
        <v>Blank</v>
      </c>
      <c r="T3715" s="217" t="str">
        <f t="shared" si="602"/>
        <v>Blank</v>
      </c>
      <c r="U3715" s="89"/>
      <c r="V3715" s="216" t="str">
        <f>IF(D3715=0,"Blank",P3715*'3 Model Input'!E$50)</f>
        <v>Blank</v>
      </c>
      <c r="W3715" s="197" t="str">
        <f t="shared" si="603"/>
        <v>Blank</v>
      </c>
      <c r="X3715" s="197" t="str">
        <f t="shared" si="604"/>
        <v>Blank</v>
      </c>
      <c r="Y3715" s="197" t="str">
        <f t="shared" si="605"/>
        <v>Blank</v>
      </c>
      <c r="Z3715" s="197" t="str">
        <f t="shared" si="606"/>
        <v>Blank</v>
      </c>
      <c r="AA3715" s="223" t="str" cm="1">
        <f t="array" ref="AA3715">_xlfn.IFS(ISTEXT('3 Model Input'!F$70),"Missing",ISTEXT('3 Model Input'!I$70),"Missing",ISNUMBER('3 Model Input'!K$70),'3 Model Input'!K$70*P3715)</f>
        <v>Missing</v>
      </c>
      <c r="AB3715" s="89"/>
      <c r="AC3715" s="227" t="str" cm="1">
        <f t="array" ref="AC3715">IF(D3715=0,"Blank",_xlfn.IFS('3 Model Input'!E$61=1,(V3715*G3715)/T3715,'3 Model Input'!E$61=2,(W3715*G3715)/T3715,'3 Model Input'!E$61=3,(X3715*G3715)/T3715,'3 Model Input'!E$61=4,(Y3715*G3715)/T3715,'3 Model Input'!E$61=5,(Z3715*G3715)/T3715, ISTEXT('3 Model Input'!E$61),"Missing",'3 Model Input'!E$61=6,(AA3715*G3715)/T3715))</f>
        <v>Blank</v>
      </c>
      <c r="AD3715" s="202" t="str">
        <f t="shared" si="607"/>
        <v>Blank</v>
      </c>
      <c r="AE3715" s="202" t="str">
        <f t="shared" si="608"/>
        <v>Blank</v>
      </c>
      <c r="AF3715" s="217" t="str">
        <f t="shared" si="609"/>
        <v>Blank</v>
      </c>
      <c r="AG3715" s="9" t="str" cm="1">
        <f t="array" ref="AG3715">_xlfn.IFS(ISNUMBER(AC3715), "", ISNUMBER(SEARCH("Blank", AC3715)), "", ISERROR(AC3715), "Bad input on tab 3")</f>
        <v/>
      </c>
    </row>
    <row r="3716" spans="2:33" ht="15" customHeight="1" x14ac:dyDescent="0.75">
      <c r="B3716" s="205" t="str">
        <f>'5 Driver Data'!B3716</f>
        <v>3708</v>
      </c>
      <c r="C3716" s="193">
        <f>'5 Driver Data'!C3716</f>
        <v>0</v>
      </c>
      <c r="D3716" s="192">
        <f>'5 Driver Data'!D3716</f>
        <v>0</v>
      </c>
      <c r="E3716" s="191">
        <f>'5 Driver Data'!E3716</f>
        <v>0</v>
      </c>
      <c r="F3716" s="191">
        <f>'5 Driver Data'!F3716</f>
        <v>0</v>
      </c>
      <c r="G3716" s="191">
        <f>'5 Driver Data'!G3716</f>
        <v>0</v>
      </c>
      <c r="H3716" s="191">
        <f>'5 Driver Data'!H3716</f>
        <v>0</v>
      </c>
      <c r="I3716" s="191">
        <f>'5 Driver Data'!I3716</f>
        <v>0</v>
      </c>
      <c r="J3716" s="191">
        <f>'5 Driver Data'!J3716</f>
        <v>0</v>
      </c>
      <c r="K3716" s="206">
        <f>'5 Driver Data'!K3716</f>
        <v>0</v>
      </c>
      <c r="L3716" s="1"/>
      <c r="M3716" s="216" t="str">
        <f>IF(D3716=0,"Blank",'3 Model Input'!E$44*'3 Model Input'!E$45)</f>
        <v>Blank</v>
      </c>
      <c r="N3716" s="197" t="str">
        <f t="shared" si="600"/>
        <v>Blank</v>
      </c>
      <c r="O3716" s="197" t="str">
        <f>IF(D3716=0,"Blank",'3 Model Input'!E$49*(1-'3 Model Input'!E$51))</f>
        <v>Blank</v>
      </c>
      <c r="P3716" s="197" t="str">
        <f t="shared" si="601"/>
        <v>Blank</v>
      </c>
      <c r="Q3716" s="197" t="str">
        <f>IF(D3716=0,"Blank",IF(D3716="BEV",E3716*(1-'3 Model Input'!E$54), E3716))</f>
        <v>Blank</v>
      </c>
      <c r="R3716" s="198" t="str">
        <f>IF(D3716=0,"Blank",IF(D3716="PHEV",F3716/G3716,F3716*(1-'3 Model Input'!E$54)/G3716))</f>
        <v>Blank</v>
      </c>
      <c r="S3716" s="198" t="str">
        <f>IF(D3716=0,"Blank",IF(D3716="PHEV",MIN(M3716,E3716),MIN(M3716,(E3716*(1-'3 Model Input'!E$54)))))</f>
        <v>Blank</v>
      </c>
      <c r="T3716" s="217" t="str">
        <f t="shared" si="602"/>
        <v>Blank</v>
      </c>
      <c r="U3716" s="89"/>
      <c r="V3716" s="216" t="str">
        <f>IF(D3716=0,"Blank",P3716*'3 Model Input'!E$50)</f>
        <v>Blank</v>
      </c>
      <c r="W3716" s="197" t="str">
        <f t="shared" si="603"/>
        <v>Blank</v>
      </c>
      <c r="X3716" s="197" t="str">
        <f t="shared" si="604"/>
        <v>Blank</v>
      </c>
      <c r="Y3716" s="197" t="str">
        <f t="shared" si="605"/>
        <v>Blank</v>
      </c>
      <c r="Z3716" s="197" t="str">
        <f t="shared" si="606"/>
        <v>Blank</v>
      </c>
      <c r="AA3716" s="223" t="str" cm="1">
        <f t="array" ref="AA3716">_xlfn.IFS(ISTEXT('3 Model Input'!F$70),"Missing",ISTEXT('3 Model Input'!I$70),"Missing",ISNUMBER('3 Model Input'!K$70),'3 Model Input'!K$70*P3716)</f>
        <v>Missing</v>
      </c>
      <c r="AB3716" s="89"/>
      <c r="AC3716" s="227" t="str" cm="1">
        <f t="array" ref="AC3716">IF(D3716=0,"Blank",_xlfn.IFS('3 Model Input'!E$61=1,(V3716*G3716)/T3716,'3 Model Input'!E$61=2,(W3716*G3716)/T3716,'3 Model Input'!E$61=3,(X3716*G3716)/T3716,'3 Model Input'!E$61=4,(Y3716*G3716)/T3716,'3 Model Input'!E$61=5,(Z3716*G3716)/T3716, ISTEXT('3 Model Input'!E$61),"Missing",'3 Model Input'!E$61=6,(AA3716*G3716)/T3716))</f>
        <v>Blank</v>
      </c>
      <c r="AD3716" s="202" t="str">
        <f t="shared" si="607"/>
        <v>Blank</v>
      </c>
      <c r="AE3716" s="202" t="str">
        <f t="shared" si="608"/>
        <v>Blank</v>
      </c>
      <c r="AF3716" s="217" t="str">
        <f t="shared" si="609"/>
        <v>Blank</v>
      </c>
      <c r="AG3716" s="9" t="str" cm="1">
        <f t="array" ref="AG3716">_xlfn.IFS(ISNUMBER(AC3716), "", ISNUMBER(SEARCH("Blank", AC3716)), "", ISERROR(AC3716), "Bad input on tab 3")</f>
        <v/>
      </c>
    </row>
    <row r="3717" spans="2:33" ht="15" customHeight="1" x14ac:dyDescent="0.75">
      <c r="B3717" s="205" t="str">
        <f>'5 Driver Data'!B3717</f>
        <v>3709</v>
      </c>
      <c r="C3717" s="193">
        <f>'5 Driver Data'!C3717</f>
        <v>0</v>
      </c>
      <c r="D3717" s="192">
        <f>'5 Driver Data'!D3717</f>
        <v>0</v>
      </c>
      <c r="E3717" s="191">
        <f>'5 Driver Data'!E3717</f>
        <v>0</v>
      </c>
      <c r="F3717" s="191">
        <f>'5 Driver Data'!F3717</f>
        <v>0</v>
      </c>
      <c r="G3717" s="191">
        <f>'5 Driver Data'!G3717</f>
        <v>0</v>
      </c>
      <c r="H3717" s="191">
        <f>'5 Driver Data'!H3717</f>
        <v>0</v>
      </c>
      <c r="I3717" s="191">
        <f>'5 Driver Data'!I3717</f>
        <v>0</v>
      </c>
      <c r="J3717" s="191">
        <f>'5 Driver Data'!J3717</f>
        <v>0</v>
      </c>
      <c r="K3717" s="206">
        <f>'5 Driver Data'!K3717</f>
        <v>0</v>
      </c>
      <c r="L3717" s="1"/>
      <c r="M3717" s="216" t="str">
        <f>IF(D3717=0,"Blank",'3 Model Input'!E$44*'3 Model Input'!E$45)</f>
        <v>Blank</v>
      </c>
      <c r="N3717" s="197" t="str">
        <f t="shared" si="600"/>
        <v>Blank</v>
      </c>
      <c r="O3717" s="197" t="str">
        <f>IF(D3717=0,"Blank",'3 Model Input'!E$49*(1-'3 Model Input'!E$51))</f>
        <v>Blank</v>
      </c>
      <c r="P3717" s="197" t="str">
        <f t="shared" si="601"/>
        <v>Blank</v>
      </c>
      <c r="Q3717" s="197" t="str">
        <f>IF(D3717=0,"Blank",IF(D3717="BEV",E3717*(1-'3 Model Input'!E$54), E3717))</f>
        <v>Blank</v>
      </c>
      <c r="R3717" s="198" t="str">
        <f>IF(D3717=0,"Blank",IF(D3717="PHEV",F3717/G3717,F3717*(1-'3 Model Input'!E$54)/G3717))</f>
        <v>Blank</v>
      </c>
      <c r="S3717" s="198" t="str">
        <f>IF(D3717=0,"Blank",IF(D3717="PHEV",MIN(M3717,E3717),MIN(M3717,(E3717*(1-'3 Model Input'!E$54)))))</f>
        <v>Blank</v>
      </c>
      <c r="T3717" s="217" t="str">
        <f t="shared" si="602"/>
        <v>Blank</v>
      </c>
      <c r="U3717" s="89"/>
      <c r="V3717" s="216" t="str">
        <f>IF(D3717=0,"Blank",P3717*'3 Model Input'!E$50)</f>
        <v>Blank</v>
      </c>
      <c r="W3717" s="197" t="str">
        <f t="shared" si="603"/>
        <v>Blank</v>
      </c>
      <c r="X3717" s="197" t="str">
        <f t="shared" si="604"/>
        <v>Blank</v>
      </c>
      <c r="Y3717" s="197" t="str">
        <f t="shared" si="605"/>
        <v>Blank</v>
      </c>
      <c r="Z3717" s="197" t="str">
        <f t="shared" si="606"/>
        <v>Blank</v>
      </c>
      <c r="AA3717" s="223" t="str" cm="1">
        <f t="array" ref="AA3717">_xlfn.IFS(ISTEXT('3 Model Input'!F$70),"Missing",ISTEXT('3 Model Input'!I$70),"Missing",ISNUMBER('3 Model Input'!K$70),'3 Model Input'!K$70*P3717)</f>
        <v>Missing</v>
      </c>
      <c r="AB3717" s="89"/>
      <c r="AC3717" s="227" t="str" cm="1">
        <f t="array" ref="AC3717">IF(D3717=0,"Blank",_xlfn.IFS('3 Model Input'!E$61=1,(V3717*G3717)/T3717,'3 Model Input'!E$61=2,(W3717*G3717)/T3717,'3 Model Input'!E$61=3,(X3717*G3717)/T3717,'3 Model Input'!E$61=4,(Y3717*G3717)/T3717,'3 Model Input'!E$61=5,(Z3717*G3717)/T3717, ISTEXT('3 Model Input'!E$61),"Missing",'3 Model Input'!E$61=6,(AA3717*G3717)/T3717))</f>
        <v>Blank</v>
      </c>
      <c r="AD3717" s="202" t="str">
        <f t="shared" si="607"/>
        <v>Blank</v>
      </c>
      <c r="AE3717" s="202" t="str">
        <f t="shared" si="608"/>
        <v>Blank</v>
      </c>
      <c r="AF3717" s="217" t="str">
        <f t="shared" si="609"/>
        <v>Blank</v>
      </c>
      <c r="AG3717" s="9" t="str" cm="1">
        <f t="array" ref="AG3717">_xlfn.IFS(ISNUMBER(AC3717), "", ISNUMBER(SEARCH("Blank", AC3717)), "", ISERROR(AC3717), "Bad input on tab 3")</f>
        <v/>
      </c>
    </row>
    <row r="3718" spans="2:33" ht="15" customHeight="1" x14ac:dyDescent="0.75">
      <c r="B3718" s="205" t="str">
        <f>'5 Driver Data'!B3718</f>
        <v>3710</v>
      </c>
      <c r="C3718" s="193">
        <f>'5 Driver Data'!C3718</f>
        <v>0</v>
      </c>
      <c r="D3718" s="192">
        <f>'5 Driver Data'!D3718</f>
        <v>0</v>
      </c>
      <c r="E3718" s="191">
        <f>'5 Driver Data'!E3718</f>
        <v>0</v>
      </c>
      <c r="F3718" s="191">
        <f>'5 Driver Data'!F3718</f>
        <v>0</v>
      </c>
      <c r="G3718" s="191">
        <f>'5 Driver Data'!G3718</f>
        <v>0</v>
      </c>
      <c r="H3718" s="191">
        <f>'5 Driver Data'!H3718</f>
        <v>0</v>
      </c>
      <c r="I3718" s="191">
        <f>'5 Driver Data'!I3718</f>
        <v>0</v>
      </c>
      <c r="J3718" s="191">
        <f>'5 Driver Data'!J3718</f>
        <v>0</v>
      </c>
      <c r="K3718" s="206">
        <f>'5 Driver Data'!K3718</f>
        <v>0</v>
      </c>
      <c r="L3718" s="1"/>
      <c r="M3718" s="216" t="str">
        <f>IF(D3718=0,"Blank",'3 Model Input'!E$44*'3 Model Input'!E$45)</f>
        <v>Blank</v>
      </c>
      <c r="N3718" s="197" t="str">
        <f t="shared" si="600"/>
        <v>Blank</v>
      </c>
      <c r="O3718" s="197" t="str">
        <f>IF(D3718=0,"Blank",'3 Model Input'!E$49*(1-'3 Model Input'!E$51))</f>
        <v>Blank</v>
      </c>
      <c r="P3718" s="197" t="str">
        <f t="shared" si="601"/>
        <v>Blank</v>
      </c>
      <c r="Q3718" s="197" t="str">
        <f>IF(D3718=0,"Blank",IF(D3718="BEV",E3718*(1-'3 Model Input'!E$54), E3718))</f>
        <v>Blank</v>
      </c>
      <c r="R3718" s="198" t="str">
        <f>IF(D3718=0,"Blank",IF(D3718="PHEV",F3718/G3718,F3718*(1-'3 Model Input'!E$54)/G3718))</f>
        <v>Blank</v>
      </c>
      <c r="S3718" s="198" t="str">
        <f>IF(D3718=0,"Blank",IF(D3718="PHEV",MIN(M3718,E3718),MIN(M3718,(E3718*(1-'3 Model Input'!E$54)))))</f>
        <v>Blank</v>
      </c>
      <c r="T3718" s="217" t="str">
        <f t="shared" si="602"/>
        <v>Blank</v>
      </c>
      <c r="U3718" s="89"/>
      <c r="V3718" s="216" t="str">
        <f>IF(D3718=0,"Blank",P3718*'3 Model Input'!E$50)</f>
        <v>Blank</v>
      </c>
      <c r="W3718" s="197" t="str">
        <f t="shared" si="603"/>
        <v>Blank</v>
      </c>
      <c r="X3718" s="197" t="str">
        <f t="shared" si="604"/>
        <v>Blank</v>
      </c>
      <c r="Y3718" s="197" t="str">
        <f t="shared" si="605"/>
        <v>Blank</v>
      </c>
      <c r="Z3718" s="197" t="str">
        <f t="shared" si="606"/>
        <v>Blank</v>
      </c>
      <c r="AA3718" s="223" t="str" cm="1">
        <f t="array" ref="AA3718">_xlfn.IFS(ISTEXT('3 Model Input'!F$70),"Missing",ISTEXT('3 Model Input'!I$70),"Missing",ISNUMBER('3 Model Input'!K$70),'3 Model Input'!K$70*P3718)</f>
        <v>Missing</v>
      </c>
      <c r="AB3718" s="89"/>
      <c r="AC3718" s="227" t="str" cm="1">
        <f t="array" ref="AC3718">IF(D3718=0,"Blank",_xlfn.IFS('3 Model Input'!E$61=1,(V3718*G3718)/T3718,'3 Model Input'!E$61=2,(W3718*G3718)/T3718,'3 Model Input'!E$61=3,(X3718*G3718)/T3718,'3 Model Input'!E$61=4,(Y3718*G3718)/T3718,'3 Model Input'!E$61=5,(Z3718*G3718)/T3718, ISTEXT('3 Model Input'!E$61),"Missing",'3 Model Input'!E$61=6,(AA3718*G3718)/T3718))</f>
        <v>Blank</v>
      </c>
      <c r="AD3718" s="202" t="str">
        <f t="shared" si="607"/>
        <v>Blank</v>
      </c>
      <c r="AE3718" s="202" t="str">
        <f t="shared" si="608"/>
        <v>Blank</v>
      </c>
      <c r="AF3718" s="217" t="str">
        <f t="shared" si="609"/>
        <v>Blank</v>
      </c>
      <c r="AG3718" s="9" t="str" cm="1">
        <f t="array" ref="AG3718">_xlfn.IFS(ISNUMBER(AC3718), "", ISNUMBER(SEARCH("Blank", AC3718)), "", ISERROR(AC3718), "Bad input on tab 3")</f>
        <v/>
      </c>
    </row>
    <row r="3719" spans="2:33" ht="15" customHeight="1" x14ac:dyDescent="0.75">
      <c r="B3719" s="205" t="str">
        <f>'5 Driver Data'!B3719</f>
        <v>3711</v>
      </c>
      <c r="C3719" s="193">
        <f>'5 Driver Data'!C3719</f>
        <v>0</v>
      </c>
      <c r="D3719" s="192">
        <f>'5 Driver Data'!D3719</f>
        <v>0</v>
      </c>
      <c r="E3719" s="191">
        <f>'5 Driver Data'!E3719</f>
        <v>0</v>
      </c>
      <c r="F3719" s="191">
        <f>'5 Driver Data'!F3719</f>
        <v>0</v>
      </c>
      <c r="G3719" s="191">
        <f>'5 Driver Data'!G3719</f>
        <v>0</v>
      </c>
      <c r="H3719" s="191">
        <f>'5 Driver Data'!H3719</f>
        <v>0</v>
      </c>
      <c r="I3719" s="191">
        <f>'5 Driver Data'!I3719</f>
        <v>0</v>
      </c>
      <c r="J3719" s="191">
        <f>'5 Driver Data'!J3719</f>
        <v>0</v>
      </c>
      <c r="K3719" s="206">
        <f>'5 Driver Data'!K3719</f>
        <v>0</v>
      </c>
      <c r="L3719" s="1"/>
      <c r="M3719" s="216" t="str">
        <f>IF(D3719=0,"Blank",'3 Model Input'!E$44*'3 Model Input'!E$45)</f>
        <v>Blank</v>
      </c>
      <c r="N3719" s="197" t="str">
        <f t="shared" si="600"/>
        <v>Blank</v>
      </c>
      <c r="O3719" s="197" t="str">
        <f>IF(D3719=0,"Blank",'3 Model Input'!E$49*(1-'3 Model Input'!E$51))</f>
        <v>Blank</v>
      </c>
      <c r="P3719" s="197" t="str">
        <f t="shared" si="601"/>
        <v>Blank</v>
      </c>
      <c r="Q3719" s="197" t="str">
        <f>IF(D3719=0,"Blank",IF(D3719="BEV",E3719*(1-'3 Model Input'!E$54), E3719))</f>
        <v>Blank</v>
      </c>
      <c r="R3719" s="198" t="str">
        <f>IF(D3719=0,"Blank",IF(D3719="PHEV",F3719/G3719,F3719*(1-'3 Model Input'!E$54)/G3719))</f>
        <v>Blank</v>
      </c>
      <c r="S3719" s="198" t="str">
        <f>IF(D3719=0,"Blank",IF(D3719="PHEV",MIN(M3719,E3719),MIN(M3719,(E3719*(1-'3 Model Input'!E$54)))))</f>
        <v>Blank</v>
      </c>
      <c r="T3719" s="217" t="str">
        <f t="shared" si="602"/>
        <v>Blank</v>
      </c>
      <c r="U3719" s="89"/>
      <c r="V3719" s="216" t="str">
        <f>IF(D3719=0,"Blank",P3719*'3 Model Input'!E$50)</f>
        <v>Blank</v>
      </c>
      <c r="W3719" s="197" t="str">
        <f t="shared" si="603"/>
        <v>Blank</v>
      </c>
      <c r="X3719" s="197" t="str">
        <f t="shared" si="604"/>
        <v>Blank</v>
      </c>
      <c r="Y3719" s="197" t="str">
        <f t="shared" si="605"/>
        <v>Blank</v>
      </c>
      <c r="Z3719" s="197" t="str">
        <f t="shared" si="606"/>
        <v>Blank</v>
      </c>
      <c r="AA3719" s="223" t="str" cm="1">
        <f t="array" ref="AA3719">_xlfn.IFS(ISTEXT('3 Model Input'!F$70),"Missing",ISTEXT('3 Model Input'!I$70),"Missing",ISNUMBER('3 Model Input'!K$70),'3 Model Input'!K$70*P3719)</f>
        <v>Missing</v>
      </c>
      <c r="AB3719" s="89"/>
      <c r="AC3719" s="227" t="str" cm="1">
        <f t="array" ref="AC3719">IF(D3719=0,"Blank",_xlfn.IFS('3 Model Input'!E$61=1,(V3719*G3719)/T3719,'3 Model Input'!E$61=2,(W3719*G3719)/T3719,'3 Model Input'!E$61=3,(X3719*G3719)/T3719,'3 Model Input'!E$61=4,(Y3719*G3719)/T3719,'3 Model Input'!E$61=5,(Z3719*G3719)/T3719, ISTEXT('3 Model Input'!E$61),"Missing",'3 Model Input'!E$61=6,(AA3719*G3719)/T3719))</f>
        <v>Blank</v>
      </c>
      <c r="AD3719" s="202" t="str">
        <f t="shared" si="607"/>
        <v>Blank</v>
      </c>
      <c r="AE3719" s="202" t="str">
        <f t="shared" si="608"/>
        <v>Blank</v>
      </c>
      <c r="AF3719" s="217" t="str">
        <f t="shared" si="609"/>
        <v>Blank</v>
      </c>
      <c r="AG3719" s="9" t="str" cm="1">
        <f t="array" ref="AG3719">_xlfn.IFS(ISNUMBER(AC3719), "", ISNUMBER(SEARCH("Blank", AC3719)), "", ISERROR(AC3719), "Bad input on tab 3")</f>
        <v/>
      </c>
    </row>
    <row r="3720" spans="2:33" ht="15" customHeight="1" x14ac:dyDescent="0.75">
      <c r="B3720" s="205" t="str">
        <f>'5 Driver Data'!B3720</f>
        <v>3712</v>
      </c>
      <c r="C3720" s="193">
        <f>'5 Driver Data'!C3720</f>
        <v>0</v>
      </c>
      <c r="D3720" s="192">
        <f>'5 Driver Data'!D3720</f>
        <v>0</v>
      </c>
      <c r="E3720" s="191">
        <f>'5 Driver Data'!E3720</f>
        <v>0</v>
      </c>
      <c r="F3720" s="191">
        <f>'5 Driver Data'!F3720</f>
        <v>0</v>
      </c>
      <c r="G3720" s="191">
        <f>'5 Driver Data'!G3720</f>
        <v>0</v>
      </c>
      <c r="H3720" s="191">
        <f>'5 Driver Data'!H3720</f>
        <v>0</v>
      </c>
      <c r="I3720" s="191">
        <f>'5 Driver Data'!I3720</f>
        <v>0</v>
      </c>
      <c r="J3720" s="191">
        <f>'5 Driver Data'!J3720</f>
        <v>0</v>
      </c>
      <c r="K3720" s="206">
        <f>'5 Driver Data'!K3720</f>
        <v>0</v>
      </c>
      <c r="L3720" s="1"/>
      <c r="M3720" s="216" t="str">
        <f>IF(D3720=0,"Blank",'3 Model Input'!E$44*'3 Model Input'!E$45)</f>
        <v>Blank</v>
      </c>
      <c r="N3720" s="197" t="str">
        <f t="shared" si="600"/>
        <v>Blank</v>
      </c>
      <c r="O3720" s="197" t="str">
        <f>IF(D3720=0,"Blank",'3 Model Input'!E$49*(1-'3 Model Input'!E$51))</f>
        <v>Blank</v>
      </c>
      <c r="P3720" s="197" t="str">
        <f t="shared" si="601"/>
        <v>Blank</v>
      </c>
      <c r="Q3720" s="197" t="str">
        <f>IF(D3720=0,"Blank",IF(D3720="BEV",E3720*(1-'3 Model Input'!E$54), E3720))</f>
        <v>Blank</v>
      </c>
      <c r="R3720" s="198" t="str">
        <f>IF(D3720=0,"Blank",IF(D3720="PHEV",F3720/G3720,F3720*(1-'3 Model Input'!E$54)/G3720))</f>
        <v>Blank</v>
      </c>
      <c r="S3720" s="198" t="str">
        <f>IF(D3720=0,"Blank",IF(D3720="PHEV",MIN(M3720,E3720),MIN(M3720,(E3720*(1-'3 Model Input'!E$54)))))</f>
        <v>Blank</v>
      </c>
      <c r="T3720" s="217" t="str">
        <f t="shared" si="602"/>
        <v>Blank</v>
      </c>
      <c r="U3720" s="89"/>
      <c r="V3720" s="216" t="str">
        <f>IF(D3720=0,"Blank",P3720*'3 Model Input'!E$50)</f>
        <v>Blank</v>
      </c>
      <c r="W3720" s="197" t="str">
        <f t="shared" si="603"/>
        <v>Blank</v>
      </c>
      <c r="X3720" s="197" t="str">
        <f t="shared" si="604"/>
        <v>Blank</v>
      </c>
      <c r="Y3720" s="197" t="str">
        <f t="shared" si="605"/>
        <v>Blank</v>
      </c>
      <c r="Z3720" s="197" t="str">
        <f t="shared" si="606"/>
        <v>Blank</v>
      </c>
      <c r="AA3720" s="223" t="str" cm="1">
        <f t="array" ref="AA3720">_xlfn.IFS(ISTEXT('3 Model Input'!F$70),"Missing",ISTEXT('3 Model Input'!I$70),"Missing",ISNUMBER('3 Model Input'!K$70),'3 Model Input'!K$70*P3720)</f>
        <v>Missing</v>
      </c>
      <c r="AB3720" s="89"/>
      <c r="AC3720" s="227" t="str" cm="1">
        <f t="array" ref="AC3720">IF(D3720=0,"Blank",_xlfn.IFS('3 Model Input'!E$61=1,(V3720*G3720)/T3720,'3 Model Input'!E$61=2,(W3720*G3720)/T3720,'3 Model Input'!E$61=3,(X3720*G3720)/T3720,'3 Model Input'!E$61=4,(Y3720*G3720)/T3720,'3 Model Input'!E$61=5,(Z3720*G3720)/T3720, ISTEXT('3 Model Input'!E$61),"Missing",'3 Model Input'!E$61=6,(AA3720*G3720)/T3720))</f>
        <v>Blank</v>
      </c>
      <c r="AD3720" s="202" t="str">
        <f t="shared" si="607"/>
        <v>Blank</v>
      </c>
      <c r="AE3720" s="202" t="str">
        <f t="shared" si="608"/>
        <v>Blank</v>
      </c>
      <c r="AF3720" s="217" t="str">
        <f t="shared" si="609"/>
        <v>Blank</v>
      </c>
      <c r="AG3720" s="9" t="str" cm="1">
        <f t="array" ref="AG3720">_xlfn.IFS(ISNUMBER(AC3720), "", ISNUMBER(SEARCH("Blank", AC3720)), "", ISERROR(AC3720), "Bad input on tab 3")</f>
        <v/>
      </c>
    </row>
    <row r="3721" spans="2:33" ht="15" customHeight="1" x14ac:dyDescent="0.75">
      <c r="B3721" s="205" t="str">
        <f>'5 Driver Data'!B3721</f>
        <v>3713</v>
      </c>
      <c r="C3721" s="193">
        <f>'5 Driver Data'!C3721</f>
        <v>0</v>
      </c>
      <c r="D3721" s="192">
        <f>'5 Driver Data'!D3721</f>
        <v>0</v>
      </c>
      <c r="E3721" s="191">
        <f>'5 Driver Data'!E3721</f>
        <v>0</v>
      </c>
      <c r="F3721" s="191">
        <f>'5 Driver Data'!F3721</f>
        <v>0</v>
      </c>
      <c r="G3721" s="191">
        <f>'5 Driver Data'!G3721</f>
        <v>0</v>
      </c>
      <c r="H3721" s="191">
        <f>'5 Driver Data'!H3721</f>
        <v>0</v>
      </c>
      <c r="I3721" s="191">
        <f>'5 Driver Data'!I3721</f>
        <v>0</v>
      </c>
      <c r="J3721" s="191">
        <f>'5 Driver Data'!J3721</f>
        <v>0</v>
      </c>
      <c r="K3721" s="206">
        <f>'5 Driver Data'!K3721</f>
        <v>0</v>
      </c>
      <c r="L3721" s="1"/>
      <c r="M3721" s="216" t="str">
        <f>IF(D3721=0,"Blank",'3 Model Input'!E$44*'3 Model Input'!E$45)</f>
        <v>Blank</v>
      </c>
      <c r="N3721" s="197" t="str">
        <f t="shared" si="600"/>
        <v>Blank</v>
      </c>
      <c r="O3721" s="197" t="str">
        <f>IF(D3721=0,"Blank",'3 Model Input'!E$49*(1-'3 Model Input'!E$51))</f>
        <v>Blank</v>
      </c>
      <c r="P3721" s="197" t="str">
        <f t="shared" si="601"/>
        <v>Blank</v>
      </c>
      <c r="Q3721" s="197" t="str">
        <f>IF(D3721=0,"Blank",IF(D3721="BEV",E3721*(1-'3 Model Input'!E$54), E3721))</f>
        <v>Blank</v>
      </c>
      <c r="R3721" s="198" t="str">
        <f>IF(D3721=0,"Blank",IF(D3721="PHEV",F3721/G3721,F3721*(1-'3 Model Input'!E$54)/G3721))</f>
        <v>Blank</v>
      </c>
      <c r="S3721" s="198" t="str">
        <f>IF(D3721=0,"Blank",IF(D3721="PHEV",MIN(M3721,E3721),MIN(M3721,(E3721*(1-'3 Model Input'!E$54)))))</f>
        <v>Blank</v>
      </c>
      <c r="T3721" s="217" t="str">
        <f t="shared" si="602"/>
        <v>Blank</v>
      </c>
      <c r="U3721" s="89"/>
      <c r="V3721" s="216" t="str">
        <f>IF(D3721=0,"Blank",P3721*'3 Model Input'!E$50)</f>
        <v>Blank</v>
      </c>
      <c r="W3721" s="197" t="str">
        <f t="shared" si="603"/>
        <v>Blank</v>
      </c>
      <c r="X3721" s="197" t="str">
        <f t="shared" si="604"/>
        <v>Blank</v>
      </c>
      <c r="Y3721" s="197" t="str">
        <f t="shared" si="605"/>
        <v>Blank</v>
      </c>
      <c r="Z3721" s="197" t="str">
        <f t="shared" si="606"/>
        <v>Blank</v>
      </c>
      <c r="AA3721" s="223" t="str" cm="1">
        <f t="array" ref="AA3721">_xlfn.IFS(ISTEXT('3 Model Input'!F$70),"Missing",ISTEXT('3 Model Input'!I$70),"Missing",ISNUMBER('3 Model Input'!K$70),'3 Model Input'!K$70*P3721)</f>
        <v>Missing</v>
      </c>
      <c r="AB3721" s="89"/>
      <c r="AC3721" s="227" t="str" cm="1">
        <f t="array" ref="AC3721">IF(D3721=0,"Blank",_xlfn.IFS('3 Model Input'!E$61=1,(V3721*G3721)/T3721,'3 Model Input'!E$61=2,(W3721*G3721)/T3721,'3 Model Input'!E$61=3,(X3721*G3721)/T3721,'3 Model Input'!E$61=4,(Y3721*G3721)/T3721,'3 Model Input'!E$61=5,(Z3721*G3721)/T3721, ISTEXT('3 Model Input'!E$61),"Missing",'3 Model Input'!E$61=6,(AA3721*G3721)/T3721))</f>
        <v>Blank</v>
      </c>
      <c r="AD3721" s="202" t="str">
        <f t="shared" si="607"/>
        <v>Blank</v>
      </c>
      <c r="AE3721" s="202" t="str">
        <f t="shared" si="608"/>
        <v>Blank</v>
      </c>
      <c r="AF3721" s="217" t="str">
        <f t="shared" si="609"/>
        <v>Blank</v>
      </c>
      <c r="AG3721" s="9" t="str" cm="1">
        <f t="array" ref="AG3721">_xlfn.IFS(ISNUMBER(AC3721), "", ISNUMBER(SEARCH("Blank", AC3721)), "", ISERROR(AC3721), "Bad input on tab 3")</f>
        <v/>
      </c>
    </row>
    <row r="3722" spans="2:33" ht="15" customHeight="1" x14ac:dyDescent="0.75">
      <c r="B3722" s="205" t="str">
        <f>'5 Driver Data'!B3722</f>
        <v>3714</v>
      </c>
      <c r="C3722" s="193">
        <f>'5 Driver Data'!C3722</f>
        <v>0</v>
      </c>
      <c r="D3722" s="192">
        <f>'5 Driver Data'!D3722</f>
        <v>0</v>
      </c>
      <c r="E3722" s="191">
        <f>'5 Driver Data'!E3722</f>
        <v>0</v>
      </c>
      <c r="F3722" s="191">
        <f>'5 Driver Data'!F3722</f>
        <v>0</v>
      </c>
      <c r="G3722" s="191">
        <f>'5 Driver Data'!G3722</f>
        <v>0</v>
      </c>
      <c r="H3722" s="191">
        <f>'5 Driver Data'!H3722</f>
        <v>0</v>
      </c>
      <c r="I3722" s="191">
        <f>'5 Driver Data'!I3722</f>
        <v>0</v>
      </c>
      <c r="J3722" s="191">
        <f>'5 Driver Data'!J3722</f>
        <v>0</v>
      </c>
      <c r="K3722" s="206">
        <f>'5 Driver Data'!K3722</f>
        <v>0</v>
      </c>
      <c r="L3722" s="1"/>
      <c r="M3722" s="216" t="str">
        <f>IF(D3722=0,"Blank",'3 Model Input'!E$44*'3 Model Input'!E$45)</f>
        <v>Blank</v>
      </c>
      <c r="N3722" s="197" t="str">
        <f t="shared" si="600"/>
        <v>Blank</v>
      </c>
      <c r="O3722" s="197" t="str">
        <f>IF(D3722=0,"Blank",'3 Model Input'!E$49*(1-'3 Model Input'!E$51))</f>
        <v>Blank</v>
      </c>
      <c r="P3722" s="197" t="str">
        <f t="shared" si="601"/>
        <v>Blank</v>
      </c>
      <c r="Q3722" s="197" t="str">
        <f>IF(D3722=0,"Blank",IF(D3722="BEV",E3722*(1-'3 Model Input'!E$54), E3722))</f>
        <v>Blank</v>
      </c>
      <c r="R3722" s="198" t="str">
        <f>IF(D3722=0,"Blank",IF(D3722="PHEV",F3722/G3722,F3722*(1-'3 Model Input'!E$54)/G3722))</f>
        <v>Blank</v>
      </c>
      <c r="S3722" s="198" t="str">
        <f>IF(D3722=0,"Blank",IF(D3722="PHEV",MIN(M3722,E3722),MIN(M3722,(E3722*(1-'3 Model Input'!E$54)))))</f>
        <v>Blank</v>
      </c>
      <c r="T3722" s="217" t="str">
        <f t="shared" si="602"/>
        <v>Blank</v>
      </c>
      <c r="U3722" s="89"/>
      <c r="V3722" s="216" t="str">
        <f>IF(D3722=0,"Blank",P3722*'3 Model Input'!E$50)</f>
        <v>Blank</v>
      </c>
      <c r="W3722" s="197" t="str">
        <f t="shared" si="603"/>
        <v>Blank</v>
      </c>
      <c r="X3722" s="197" t="str">
        <f t="shared" si="604"/>
        <v>Blank</v>
      </c>
      <c r="Y3722" s="197" t="str">
        <f t="shared" si="605"/>
        <v>Blank</v>
      </c>
      <c r="Z3722" s="197" t="str">
        <f t="shared" si="606"/>
        <v>Blank</v>
      </c>
      <c r="AA3722" s="223" t="str" cm="1">
        <f t="array" ref="AA3722">_xlfn.IFS(ISTEXT('3 Model Input'!F$70),"Missing",ISTEXT('3 Model Input'!I$70),"Missing",ISNUMBER('3 Model Input'!K$70),'3 Model Input'!K$70*P3722)</f>
        <v>Missing</v>
      </c>
      <c r="AB3722" s="89"/>
      <c r="AC3722" s="227" t="str" cm="1">
        <f t="array" ref="AC3722">IF(D3722=0,"Blank",_xlfn.IFS('3 Model Input'!E$61=1,(V3722*G3722)/T3722,'3 Model Input'!E$61=2,(W3722*G3722)/T3722,'3 Model Input'!E$61=3,(X3722*G3722)/T3722,'3 Model Input'!E$61=4,(Y3722*G3722)/T3722,'3 Model Input'!E$61=5,(Z3722*G3722)/T3722, ISTEXT('3 Model Input'!E$61),"Missing",'3 Model Input'!E$61=6,(AA3722*G3722)/T3722))</f>
        <v>Blank</v>
      </c>
      <c r="AD3722" s="202" t="str">
        <f t="shared" si="607"/>
        <v>Blank</v>
      </c>
      <c r="AE3722" s="202" t="str">
        <f t="shared" si="608"/>
        <v>Blank</v>
      </c>
      <c r="AF3722" s="217" t="str">
        <f t="shared" si="609"/>
        <v>Blank</v>
      </c>
      <c r="AG3722" s="9" t="str" cm="1">
        <f t="array" ref="AG3722">_xlfn.IFS(ISNUMBER(AC3722), "", ISNUMBER(SEARCH("Blank", AC3722)), "", ISERROR(AC3722), "Bad input on tab 3")</f>
        <v/>
      </c>
    </row>
    <row r="3723" spans="2:33" ht="15" customHeight="1" x14ac:dyDescent="0.75">
      <c r="B3723" s="205" t="str">
        <f>'5 Driver Data'!B3723</f>
        <v>3715</v>
      </c>
      <c r="C3723" s="193">
        <f>'5 Driver Data'!C3723</f>
        <v>0</v>
      </c>
      <c r="D3723" s="192">
        <f>'5 Driver Data'!D3723</f>
        <v>0</v>
      </c>
      <c r="E3723" s="191">
        <f>'5 Driver Data'!E3723</f>
        <v>0</v>
      </c>
      <c r="F3723" s="191">
        <f>'5 Driver Data'!F3723</f>
        <v>0</v>
      </c>
      <c r="G3723" s="191">
        <f>'5 Driver Data'!G3723</f>
        <v>0</v>
      </c>
      <c r="H3723" s="191">
        <f>'5 Driver Data'!H3723</f>
        <v>0</v>
      </c>
      <c r="I3723" s="191">
        <f>'5 Driver Data'!I3723</f>
        <v>0</v>
      </c>
      <c r="J3723" s="191">
        <f>'5 Driver Data'!J3723</f>
        <v>0</v>
      </c>
      <c r="K3723" s="206">
        <f>'5 Driver Data'!K3723</f>
        <v>0</v>
      </c>
      <c r="L3723" s="1"/>
      <c r="M3723" s="216" t="str">
        <f>IF(D3723=0,"Blank",'3 Model Input'!E$44*'3 Model Input'!E$45)</f>
        <v>Blank</v>
      </c>
      <c r="N3723" s="197" t="str">
        <f t="shared" si="600"/>
        <v>Blank</v>
      </c>
      <c r="O3723" s="197" t="str">
        <f>IF(D3723=0,"Blank",'3 Model Input'!E$49*(1-'3 Model Input'!E$51))</f>
        <v>Blank</v>
      </c>
      <c r="P3723" s="197" t="str">
        <f t="shared" si="601"/>
        <v>Blank</v>
      </c>
      <c r="Q3723" s="197" t="str">
        <f>IF(D3723=0,"Blank",IF(D3723="BEV",E3723*(1-'3 Model Input'!E$54), E3723))</f>
        <v>Blank</v>
      </c>
      <c r="R3723" s="198" t="str">
        <f>IF(D3723=0,"Blank",IF(D3723="PHEV",F3723/G3723,F3723*(1-'3 Model Input'!E$54)/G3723))</f>
        <v>Blank</v>
      </c>
      <c r="S3723" s="198" t="str">
        <f>IF(D3723=0,"Blank",IF(D3723="PHEV",MIN(M3723,E3723),MIN(M3723,(E3723*(1-'3 Model Input'!E$54)))))</f>
        <v>Blank</v>
      </c>
      <c r="T3723" s="217" t="str">
        <f t="shared" si="602"/>
        <v>Blank</v>
      </c>
      <c r="U3723" s="89"/>
      <c r="V3723" s="216" t="str">
        <f>IF(D3723=0,"Blank",P3723*'3 Model Input'!E$50)</f>
        <v>Blank</v>
      </c>
      <c r="W3723" s="197" t="str">
        <f t="shared" si="603"/>
        <v>Blank</v>
      </c>
      <c r="X3723" s="197" t="str">
        <f t="shared" si="604"/>
        <v>Blank</v>
      </c>
      <c r="Y3723" s="197" t="str">
        <f t="shared" si="605"/>
        <v>Blank</v>
      </c>
      <c r="Z3723" s="197" t="str">
        <f t="shared" si="606"/>
        <v>Blank</v>
      </c>
      <c r="AA3723" s="223" t="str" cm="1">
        <f t="array" ref="AA3723">_xlfn.IFS(ISTEXT('3 Model Input'!F$70),"Missing",ISTEXT('3 Model Input'!I$70),"Missing",ISNUMBER('3 Model Input'!K$70),'3 Model Input'!K$70*P3723)</f>
        <v>Missing</v>
      </c>
      <c r="AB3723" s="89"/>
      <c r="AC3723" s="227" t="str" cm="1">
        <f t="array" ref="AC3723">IF(D3723=0,"Blank",_xlfn.IFS('3 Model Input'!E$61=1,(V3723*G3723)/T3723,'3 Model Input'!E$61=2,(W3723*G3723)/T3723,'3 Model Input'!E$61=3,(X3723*G3723)/T3723,'3 Model Input'!E$61=4,(Y3723*G3723)/T3723,'3 Model Input'!E$61=5,(Z3723*G3723)/T3723, ISTEXT('3 Model Input'!E$61),"Missing",'3 Model Input'!E$61=6,(AA3723*G3723)/T3723))</f>
        <v>Blank</v>
      </c>
      <c r="AD3723" s="202" t="str">
        <f t="shared" si="607"/>
        <v>Blank</v>
      </c>
      <c r="AE3723" s="202" t="str">
        <f t="shared" si="608"/>
        <v>Blank</v>
      </c>
      <c r="AF3723" s="217" t="str">
        <f t="shared" si="609"/>
        <v>Blank</v>
      </c>
      <c r="AG3723" s="9" t="str" cm="1">
        <f t="array" ref="AG3723">_xlfn.IFS(ISNUMBER(AC3723), "", ISNUMBER(SEARCH("Blank", AC3723)), "", ISERROR(AC3723), "Bad input on tab 3")</f>
        <v/>
      </c>
    </row>
    <row r="3724" spans="2:33" ht="15" customHeight="1" x14ac:dyDescent="0.75">
      <c r="B3724" s="205" t="str">
        <f>'5 Driver Data'!B3724</f>
        <v>3716</v>
      </c>
      <c r="C3724" s="193">
        <f>'5 Driver Data'!C3724</f>
        <v>0</v>
      </c>
      <c r="D3724" s="192">
        <f>'5 Driver Data'!D3724</f>
        <v>0</v>
      </c>
      <c r="E3724" s="191">
        <f>'5 Driver Data'!E3724</f>
        <v>0</v>
      </c>
      <c r="F3724" s="191">
        <f>'5 Driver Data'!F3724</f>
        <v>0</v>
      </c>
      <c r="G3724" s="191">
        <f>'5 Driver Data'!G3724</f>
        <v>0</v>
      </c>
      <c r="H3724" s="191">
        <f>'5 Driver Data'!H3724</f>
        <v>0</v>
      </c>
      <c r="I3724" s="191">
        <f>'5 Driver Data'!I3724</f>
        <v>0</v>
      </c>
      <c r="J3724" s="191">
        <f>'5 Driver Data'!J3724</f>
        <v>0</v>
      </c>
      <c r="K3724" s="206">
        <f>'5 Driver Data'!K3724</f>
        <v>0</v>
      </c>
      <c r="L3724" s="1"/>
      <c r="M3724" s="216" t="str">
        <f>IF(D3724=0,"Blank",'3 Model Input'!E$44*'3 Model Input'!E$45)</f>
        <v>Blank</v>
      </c>
      <c r="N3724" s="197" t="str">
        <f t="shared" si="600"/>
        <v>Blank</v>
      </c>
      <c r="O3724" s="197" t="str">
        <f>IF(D3724=0,"Blank",'3 Model Input'!E$49*(1-'3 Model Input'!E$51))</f>
        <v>Blank</v>
      </c>
      <c r="P3724" s="197" t="str">
        <f t="shared" si="601"/>
        <v>Blank</v>
      </c>
      <c r="Q3724" s="197" t="str">
        <f>IF(D3724=0,"Blank",IF(D3724="BEV",E3724*(1-'3 Model Input'!E$54), E3724))</f>
        <v>Blank</v>
      </c>
      <c r="R3724" s="198" t="str">
        <f>IF(D3724=0,"Blank",IF(D3724="PHEV",F3724/G3724,F3724*(1-'3 Model Input'!E$54)/G3724))</f>
        <v>Blank</v>
      </c>
      <c r="S3724" s="198" t="str">
        <f>IF(D3724=0,"Blank",IF(D3724="PHEV",MIN(M3724,E3724),MIN(M3724,(E3724*(1-'3 Model Input'!E$54)))))</f>
        <v>Blank</v>
      </c>
      <c r="T3724" s="217" t="str">
        <f t="shared" si="602"/>
        <v>Blank</v>
      </c>
      <c r="U3724" s="89"/>
      <c r="V3724" s="216" t="str">
        <f>IF(D3724=0,"Blank",P3724*'3 Model Input'!E$50)</f>
        <v>Blank</v>
      </c>
      <c r="W3724" s="197" t="str">
        <f t="shared" si="603"/>
        <v>Blank</v>
      </c>
      <c r="X3724" s="197" t="str">
        <f t="shared" si="604"/>
        <v>Blank</v>
      </c>
      <c r="Y3724" s="197" t="str">
        <f t="shared" si="605"/>
        <v>Blank</v>
      </c>
      <c r="Z3724" s="197" t="str">
        <f t="shared" si="606"/>
        <v>Blank</v>
      </c>
      <c r="AA3724" s="223" t="str" cm="1">
        <f t="array" ref="AA3724">_xlfn.IFS(ISTEXT('3 Model Input'!F$70),"Missing",ISTEXT('3 Model Input'!I$70),"Missing",ISNUMBER('3 Model Input'!K$70),'3 Model Input'!K$70*P3724)</f>
        <v>Missing</v>
      </c>
      <c r="AB3724" s="89"/>
      <c r="AC3724" s="227" t="str" cm="1">
        <f t="array" ref="AC3724">IF(D3724=0,"Blank",_xlfn.IFS('3 Model Input'!E$61=1,(V3724*G3724)/T3724,'3 Model Input'!E$61=2,(W3724*G3724)/T3724,'3 Model Input'!E$61=3,(X3724*G3724)/T3724,'3 Model Input'!E$61=4,(Y3724*G3724)/T3724,'3 Model Input'!E$61=5,(Z3724*G3724)/T3724, ISTEXT('3 Model Input'!E$61),"Missing",'3 Model Input'!E$61=6,(AA3724*G3724)/T3724))</f>
        <v>Blank</v>
      </c>
      <c r="AD3724" s="202" t="str">
        <f t="shared" si="607"/>
        <v>Blank</v>
      </c>
      <c r="AE3724" s="202" t="str">
        <f t="shared" si="608"/>
        <v>Blank</v>
      </c>
      <c r="AF3724" s="217" t="str">
        <f t="shared" si="609"/>
        <v>Blank</v>
      </c>
      <c r="AG3724" s="9" t="str" cm="1">
        <f t="array" ref="AG3724">_xlfn.IFS(ISNUMBER(AC3724), "", ISNUMBER(SEARCH("Blank", AC3724)), "", ISERROR(AC3724), "Bad input on tab 3")</f>
        <v/>
      </c>
    </row>
    <row r="3725" spans="2:33" ht="15" customHeight="1" x14ac:dyDescent="0.75">
      <c r="B3725" s="205" t="str">
        <f>'5 Driver Data'!B3725</f>
        <v>3717</v>
      </c>
      <c r="C3725" s="193">
        <f>'5 Driver Data'!C3725</f>
        <v>0</v>
      </c>
      <c r="D3725" s="192">
        <f>'5 Driver Data'!D3725</f>
        <v>0</v>
      </c>
      <c r="E3725" s="191">
        <f>'5 Driver Data'!E3725</f>
        <v>0</v>
      </c>
      <c r="F3725" s="191">
        <f>'5 Driver Data'!F3725</f>
        <v>0</v>
      </c>
      <c r="G3725" s="191">
        <f>'5 Driver Data'!G3725</f>
        <v>0</v>
      </c>
      <c r="H3725" s="191">
        <f>'5 Driver Data'!H3725</f>
        <v>0</v>
      </c>
      <c r="I3725" s="191">
        <f>'5 Driver Data'!I3725</f>
        <v>0</v>
      </c>
      <c r="J3725" s="191">
        <f>'5 Driver Data'!J3725</f>
        <v>0</v>
      </c>
      <c r="K3725" s="206">
        <f>'5 Driver Data'!K3725</f>
        <v>0</v>
      </c>
      <c r="L3725" s="1"/>
      <c r="M3725" s="216" t="str">
        <f>IF(D3725=0,"Blank",'3 Model Input'!E$44*'3 Model Input'!E$45)</f>
        <v>Blank</v>
      </c>
      <c r="N3725" s="197" t="str">
        <f t="shared" si="600"/>
        <v>Blank</v>
      </c>
      <c r="O3725" s="197" t="str">
        <f>IF(D3725=0,"Blank",'3 Model Input'!E$49*(1-'3 Model Input'!E$51))</f>
        <v>Blank</v>
      </c>
      <c r="P3725" s="197" t="str">
        <f t="shared" si="601"/>
        <v>Blank</v>
      </c>
      <c r="Q3725" s="197" t="str">
        <f>IF(D3725=0,"Blank",IF(D3725="BEV",E3725*(1-'3 Model Input'!E$54), E3725))</f>
        <v>Blank</v>
      </c>
      <c r="R3725" s="198" t="str">
        <f>IF(D3725=0,"Blank",IF(D3725="PHEV",F3725/G3725,F3725*(1-'3 Model Input'!E$54)/G3725))</f>
        <v>Blank</v>
      </c>
      <c r="S3725" s="198" t="str">
        <f>IF(D3725=0,"Blank",IF(D3725="PHEV",MIN(M3725,E3725),MIN(M3725,(E3725*(1-'3 Model Input'!E$54)))))</f>
        <v>Blank</v>
      </c>
      <c r="T3725" s="217" t="str">
        <f t="shared" si="602"/>
        <v>Blank</v>
      </c>
      <c r="U3725" s="89"/>
      <c r="V3725" s="216" t="str">
        <f>IF(D3725=0,"Blank",P3725*'3 Model Input'!E$50)</f>
        <v>Blank</v>
      </c>
      <c r="W3725" s="197" t="str">
        <f t="shared" si="603"/>
        <v>Blank</v>
      </c>
      <c r="X3725" s="197" t="str">
        <f t="shared" si="604"/>
        <v>Blank</v>
      </c>
      <c r="Y3725" s="197" t="str">
        <f t="shared" si="605"/>
        <v>Blank</v>
      </c>
      <c r="Z3725" s="197" t="str">
        <f t="shared" si="606"/>
        <v>Blank</v>
      </c>
      <c r="AA3725" s="223" t="str" cm="1">
        <f t="array" ref="AA3725">_xlfn.IFS(ISTEXT('3 Model Input'!F$70),"Missing",ISTEXT('3 Model Input'!I$70),"Missing",ISNUMBER('3 Model Input'!K$70),'3 Model Input'!K$70*P3725)</f>
        <v>Missing</v>
      </c>
      <c r="AB3725" s="89"/>
      <c r="AC3725" s="227" t="str" cm="1">
        <f t="array" ref="AC3725">IF(D3725=0,"Blank",_xlfn.IFS('3 Model Input'!E$61=1,(V3725*G3725)/T3725,'3 Model Input'!E$61=2,(W3725*G3725)/T3725,'3 Model Input'!E$61=3,(X3725*G3725)/T3725,'3 Model Input'!E$61=4,(Y3725*G3725)/T3725,'3 Model Input'!E$61=5,(Z3725*G3725)/T3725, ISTEXT('3 Model Input'!E$61),"Missing",'3 Model Input'!E$61=6,(AA3725*G3725)/T3725))</f>
        <v>Blank</v>
      </c>
      <c r="AD3725" s="202" t="str">
        <f t="shared" si="607"/>
        <v>Blank</v>
      </c>
      <c r="AE3725" s="202" t="str">
        <f t="shared" si="608"/>
        <v>Blank</v>
      </c>
      <c r="AF3725" s="217" t="str">
        <f t="shared" si="609"/>
        <v>Blank</v>
      </c>
      <c r="AG3725" s="9" t="str" cm="1">
        <f t="array" ref="AG3725">_xlfn.IFS(ISNUMBER(AC3725), "", ISNUMBER(SEARCH("Blank", AC3725)), "", ISERROR(AC3725), "Bad input on tab 3")</f>
        <v/>
      </c>
    </row>
    <row r="3726" spans="2:33" ht="15" customHeight="1" x14ac:dyDescent="0.75">
      <c r="B3726" s="205" t="str">
        <f>'5 Driver Data'!B3726</f>
        <v>3718</v>
      </c>
      <c r="C3726" s="193">
        <f>'5 Driver Data'!C3726</f>
        <v>0</v>
      </c>
      <c r="D3726" s="192">
        <f>'5 Driver Data'!D3726</f>
        <v>0</v>
      </c>
      <c r="E3726" s="191">
        <f>'5 Driver Data'!E3726</f>
        <v>0</v>
      </c>
      <c r="F3726" s="191">
        <f>'5 Driver Data'!F3726</f>
        <v>0</v>
      </c>
      <c r="G3726" s="191">
        <f>'5 Driver Data'!G3726</f>
        <v>0</v>
      </c>
      <c r="H3726" s="191">
        <f>'5 Driver Data'!H3726</f>
        <v>0</v>
      </c>
      <c r="I3726" s="191">
        <f>'5 Driver Data'!I3726</f>
        <v>0</v>
      </c>
      <c r="J3726" s="191">
        <f>'5 Driver Data'!J3726</f>
        <v>0</v>
      </c>
      <c r="K3726" s="206">
        <f>'5 Driver Data'!K3726</f>
        <v>0</v>
      </c>
      <c r="L3726" s="1"/>
      <c r="M3726" s="216" t="str">
        <f>IF(D3726=0,"Blank",'3 Model Input'!E$44*'3 Model Input'!E$45)</f>
        <v>Blank</v>
      </c>
      <c r="N3726" s="197" t="str">
        <f t="shared" si="600"/>
        <v>Blank</v>
      </c>
      <c r="O3726" s="197" t="str">
        <f>IF(D3726=0,"Blank",'3 Model Input'!E$49*(1-'3 Model Input'!E$51))</f>
        <v>Blank</v>
      </c>
      <c r="P3726" s="197" t="str">
        <f t="shared" si="601"/>
        <v>Blank</v>
      </c>
      <c r="Q3726" s="197" t="str">
        <f>IF(D3726=0,"Blank",IF(D3726="BEV",E3726*(1-'3 Model Input'!E$54), E3726))</f>
        <v>Blank</v>
      </c>
      <c r="R3726" s="198" t="str">
        <f>IF(D3726=0,"Blank",IF(D3726="PHEV",F3726/G3726,F3726*(1-'3 Model Input'!E$54)/G3726))</f>
        <v>Blank</v>
      </c>
      <c r="S3726" s="198" t="str">
        <f>IF(D3726=0,"Blank",IF(D3726="PHEV",MIN(M3726,E3726),MIN(M3726,(E3726*(1-'3 Model Input'!E$54)))))</f>
        <v>Blank</v>
      </c>
      <c r="T3726" s="217" t="str">
        <f t="shared" si="602"/>
        <v>Blank</v>
      </c>
      <c r="U3726" s="89"/>
      <c r="V3726" s="216" t="str">
        <f>IF(D3726=0,"Blank",P3726*'3 Model Input'!E$50)</f>
        <v>Blank</v>
      </c>
      <c r="W3726" s="197" t="str">
        <f t="shared" si="603"/>
        <v>Blank</v>
      </c>
      <c r="X3726" s="197" t="str">
        <f t="shared" si="604"/>
        <v>Blank</v>
      </c>
      <c r="Y3726" s="197" t="str">
        <f t="shared" si="605"/>
        <v>Blank</v>
      </c>
      <c r="Z3726" s="197" t="str">
        <f t="shared" si="606"/>
        <v>Blank</v>
      </c>
      <c r="AA3726" s="223" t="str" cm="1">
        <f t="array" ref="AA3726">_xlfn.IFS(ISTEXT('3 Model Input'!F$70),"Missing",ISTEXT('3 Model Input'!I$70),"Missing",ISNUMBER('3 Model Input'!K$70),'3 Model Input'!K$70*P3726)</f>
        <v>Missing</v>
      </c>
      <c r="AB3726" s="89"/>
      <c r="AC3726" s="227" t="str" cm="1">
        <f t="array" ref="AC3726">IF(D3726=0,"Blank",_xlfn.IFS('3 Model Input'!E$61=1,(V3726*G3726)/T3726,'3 Model Input'!E$61=2,(W3726*G3726)/T3726,'3 Model Input'!E$61=3,(X3726*G3726)/T3726,'3 Model Input'!E$61=4,(Y3726*G3726)/T3726,'3 Model Input'!E$61=5,(Z3726*G3726)/T3726, ISTEXT('3 Model Input'!E$61),"Missing",'3 Model Input'!E$61=6,(AA3726*G3726)/T3726))</f>
        <v>Blank</v>
      </c>
      <c r="AD3726" s="202" t="str">
        <f t="shared" si="607"/>
        <v>Blank</v>
      </c>
      <c r="AE3726" s="202" t="str">
        <f t="shared" si="608"/>
        <v>Blank</v>
      </c>
      <c r="AF3726" s="217" t="str">
        <f t="shared" si="609"/>
        <v>Blank</v>
      </c>
      <c r="AG3726" s="9" t="str" cm="1">
        <f t="array" ref="AG3726">_xlfn.IFS(ISNUMBER(AC3726), "", ISNUMBER(SEARCH("Blank", AC3726)), "", ISERROR(AC3726), "Bad input on tab 3")</f>
        <v/>
      </c>
    </row>
    <row r="3727" spans="2:33" ht="15" customHeight="1" x14ac:dyDescent="0.75">
      <c r="B3727" s="205" t="str">
        <f>'5 Driver Data'!B3727</f>
        <v>3719</v>
      </c>
      <c r="C3727" s="193">
        <f>'5 Driver Data'!C3727</f>
        <v>0</v>
      </c>
      <c r="D3727" s="192">
        <f>'5 Driver Data'!D3727</f>
        <v>0</v>
      </c>
      <c r="E3727" s="191">
        <f>'5 Driver Data'!E3727</f>
        <v>0</v>
      </c>
      <c r="F3727" s="191">
        <f>'5 Driver Data'!F3727</f>
        <v>0</v>
      </c>
      <c r="G3727" s="191">
        <f>'5 Driver Data'!G3727</f>
        <v>0</v>
      </c>
      <c r="H3727" s="191">
        <f>'5 Driver Data'!H3727</f>
        <v>0</v>
      </c>
      <c r="I3727" s="191">
        <f>'5 Driver Data'!I3727</f>
        <v>0</v>
      </c>
      <c r="J3727" s="191">
        <f>'5 Driver Data'!J3727</f>
        <v>0</v>
      </c>
      <c r="K3727" s="206">
        <f>'5 Driver Data'!K3727</f>
        <v>0</v>
      </c>
      <c r="L3727" s="1"/>
      <c r="M3727" s="216" t="str">
        <f>IF(D3727=0,"Blank",'3 Model Input'!E$44*'3 Model Input'!E$45)</f>
        <v>Blank</v>
      </c>
      <c r="N3727" s="197" t="str">
        <f t="shared" si="600"/>
        <v>Blank</v>
      </c>
      <c r="O3727" s="197" t="str">
        <f>IF(D3727=0,"Blank",'3 Model Input'!E$49*(1-'3 Model Input'!E$51))</f>
        <v>Blank</v>
      </c>
      <c r="P3727" s="197" t="str">
        <f t="shared" si="601"/>
        <v>Blank</v>
      </c>
      <c r="Q3727" s="197" t="str">
        <f>IF(D3727=0,"Blank",IF(D3727="BEV",E3727*(1-'3 Model Input'!E$54), E3727))</f>
        <v>Blank</v>
      </c>
      <c r="R3727" s="198" t="str">
        <f>IF(D3727=0,"Blank",IF(D3727="PHEV",F3727/G3727,F3727*(1-'3 Model Input'!E$54)/G3727))</f>
        <v>Blank</v>
      </c>
      <c r="S3727" s="198" t="str">
        <f>IF(D3727=0,"Blank",IF(D3727="PHEV",MIN(M3727,E3727),MIN(M3727,(E3727*(1-'3 Model Input'!E$54)))))</f>
        <v>Blank</v>
      </c>
      <c r="T3727" s="217" t="str">
        <f t="shared" si="602"/>
        <v>Blank</v>
      </c>
      <c r="U3727" s="89"/>
      <c r="V3727" s="216" t="str">
        <f>IF(D3727=0,"Blank",P3727*'3 Model Input'!E$50)</f>
        <v>Blank</v>
      </c>
      <c r="W3727" s="197" t="str">
        <f t="shared" si="603"/>
        <v>Blank</v>
      </c>
      <c r="X3727" s="197" t="str">
        <f t="shared" si="604"/>
        <v>Blank</v>
      </c>
      <c r="Y3727" s="197" t="str">
        <f t="shared" si="605"/>
        <v>Blank</v>
      </c>
      <c r="Z3727" s="197" t="str">
        <f t="shared" si="606"/>
        <v>Blank</v>
      </c>
      <c r="AA3727" s="223" t="str" cm="1">
        <f t="array" ref="AA3727">_xlfn.IFS(ISTEXT('3 Model Input'!F$70),"Missing",ISTEXT('3 Model Input'!I$70),"Missing",ISNUMBER('3 Model Input'!K$70),'3 Model Input'!K$70*P3727)</f>
        <v>Missing</v>
      </c>
      <c r="AB3727" s="89"/>
      <c r="AC3727" s="227" t="str" cm="1">
        <f t="array" ref="AC3727">IF(D3727=0,"Blank",_xlfn.IFS('3 Model Input'!E$61=1,(V3727*G3727)/T3727,'3 Model Input'!E$61=2,(W3727*G3727)/T3727,'3 Model Input'!E$61=3,(X3727*G3727)/T3727,'3 Model Input'!E$61=4,(Y3727*G3727)/T3727,'3 Model Input'!E$61=5,(Z3727*G3727)/T3727, ISTEXT('3 Model Input'!E$61),"Missing",'3 Model Input'!E$61=6,(AA3727*G3727)/T3727))</f>
        <v>Blank</v>
      </c>
      <c r="AD3727" s="202" t="str">
        <f t="shared" si="607"/>
        <v>Blank</v>
      </c>
      <c r="AE3727" s="202" t="str">
        <f t="shared" si="608"/>
        <v>Blank</v>
      </c>
      <c r="AF3727" s="217" t="str">
        <f t="shared" si="609"/>
        <v>Blank</v>
      </c>
      <c r="AG3727" s="9" t="str" cm="1">
        <f t="array" ref="AG3727">_xlfn.IFS(ISNUMBER(AC3727), "", ISNUMBER(SEARCH("Blank", AC3727)), "", ISERROR(AC3727), "Bad input on tab 3")</f>
        <v/>
      </c>
    </row>
    <row r="3728" spans="2:33" ht="15" customHeight="1" x14ac:dyDescent="0.75">
      <c r="B3728" s="205" t="str">
        <f>'5 Driver Data'!B3728</f>
        <v>3720</v>
      </c>
      <c r="C3728" s="193">
        <f>'5 Driver Data'!C3728</f>
        <v>0</v>
      </c>
      <c r="D3728" s="192">
        <f>'5 Driver Data'!D3728</f>
        <v>0</v>
      </c>
      <c r="E3728" s="191">
        <f>'5 Driver Data'!E3728</f>
        <v>0</v>
      </c>
      <c r="F3728" s="191">
        <f>'5 Driver Data'!F3728</f>
        <v>0</v>
      </c>
      <c r="G3728" s="191">
        <f>'5 Driver Data'!G3728</f>
        <v>0</v>
      </c>
      <c r="H3728" s="191">
        <f>'5 Driver Data'!H3728</f>
        <v>0</v>
      </c>
      <c r="I3728" s="191">
        <f>'5 Driver Data'!I3728</f>
        <v>0</v>
      </c>
      <c r="J3728" s="191">
        <f>'5 Driver Data'!J3728</f>
        <v>0</v>
      </c>
      <c r="K3728" s="206">
        <f>'5 Driver Data'!K3728</f>
        <v>0</v>
      </c>
      <c r="L3728" s="1"/>
      <c r="M3728" s="216" t="str">
        <f>IF(D3728=0,"Blank",'3 Model Input'!E$44*'3 Model Input'!E$45)</f>
        <v>Blank</v>
      </c>
      <c r="N3728" s="197" t="str">
        <f t="shared" si="600"/>
        <v>Blank</v>
      </c>
      <c r="O3728" s="197" t="str">
        <f>IF(D3728=0,"Blank",'3 Model Input'!E$49*(1-'3 Model Input'!E$51))</f>
        <v>Blank</v>
      </c>
      <c r="P3728" s="197" t="str">
        <f t="shared" si="601"/>
        <v>Blank</v>
      </c>
      <c r="Q3728" s="197" t="str">
        <f>IF(D3728=0,"Blank",IF(D3728="BEV",E3728*(1-'3 Model Input'!E$54), E3728))</f>
        <v>Blank</v>
      </c>
      <c r="R3728" s="198" t="str">
        <f>IF(D3728=0,"Blank",IF(D3728="PHEV",F3728/G3728,F3728*(1-'3 Model Input'!E$54)/G3728))</f>
        <v>Blank</v>
      </c>
      <c r="S3728" s="198" t="str">
        <f>IF(D3728=0,"Blank",IF(D3728="PHEV",MIN(M3728,E3728),MIN(M3728,(E3728*(1-'3 Model Input'!E$54)))))</f>
        <v>Blank</v>
      </c>
      <c r="T3728" s="217" t="str">
        <f t="shared" si="602"/>
        <v>Blank</v>
      </c>
      <c r="U3728" s="89"/>
      <c r="V3728" s="216" t="str">
        <f>IF(D3728=0,"Blank",P3728*'3 Model Input'!E$50)</f>
        <v>Blank</v>
      </c>
      <c r="W3728" s="197" t="str">
        <f t="shared" si="603"/>
        <v>Blank</v>
      </c>
      <c r="X3728" s="197" t="str">
        <f t="shared" si="604"/>
        <v>Blank</v>
      </c>
      <c r="Y3728" s="197" t="str">
        <f t="shared" si="605"/>
        <v>Blank</v>
      </c>
      <c r="Z3728" s="197" t="str">
        <f t="shared" si="606"/>
        <v>Blank</v>
      </c>
      <c r="AA3728" s="223" t="str" cm="1">
        <f t="array" ref="AA3728">_xlfn.IFS(ISTEXT('3 Model Input'!F$70),"Missing",ISTEXT('3 Model Input'!I$70),"Missing",ISNUMBER('3 Model Input'!K$70),'3 Model Input'!K$70*P3728)</f>
        <v>Missing</v>
      </c>
      <c r="AB3728" s="89"/>
      <c r="AC3728" s="227" t="str" cm="1">
        <f t="array" ref="AC3728">IF(D3728=0,"Blank",_xlfn.IFS('3 Model Input'!E$61=1,(V3728*G3728)/T3728,'3 Model Input'!E$61=2,(W3728*G3728)/T3728,'3 Model Input'!E$61=3,(X3728*G3728)/T3728,'3 Model Input'!E$61=4,(Y3728*G3728)/T3728,'3 Model Input'!E$61=5,(Z3728*G3728)/T3728, ISTEXT('3 Model Input'!E$61),"Missing",'3 Model Input'!E$61=6,(AA3728*G3728)/T3728))</f>
        <v>Blank</v>
      </c>
      <c r="AD3728" s="202" t="str">
        <f t="shared" si="607"/>
        <v>Blank</v>
      </c>
      <c r="AE3728" s="202" t="str">
        <f t="shared" si="608"/>
        <v>Blank</v>
      </c>
      <c r="AF3728" s="217" t="str">
        <f t="shared" si="609"/>
        <v>Blank</v>
      </c>
      <c r="AG3728" s="9" t="str" cm="1">
        <f t="array" ref="AG3728">_xlfn.IFS(ISNUMBER(AC3728), "", ISNUMBER(SEARCH("Blank", AC3728)), "", ISERROR(AC3728), "Bad input on tab 3")</f>
        <v/>
      </c>
    </row>
    <row r="3729" spans="2:33" ht="15" customHeight="1" x14ac:dyDescent="0.75">
      <c r="B3729" s="205" t="str">
        <f>'5 Driver Data'!B3729</f>
        <v>3721</v>
      </c>
      <c r="C3729" s="193">
        <f>'5 Driver Data'!C3729</f>
        <v>0</v>
      </c>
      <c r="D3729" s="192">
        <f>'5 Driver Data'!D3729</f>
        <v>0</v>
      </c>
      <c r="E3729" s="191">
        <f>'5 Driver Data'!E3729</f>
        <v>0</v>
      </c>
      <c r="F3729" s="191">
        <f>'5 Driver Data'!F3729</f>
        <v>0</v>
      </c>
      <c r="G3729" s="191">
        <f>'5 Driver Data'!G3729</f>
        <v>0</v>
      </c>
      <c r="H3729" s="191">
        <f>'5 Driver Data'!H3729</f>
        <v>0</v>
      </c>
      <c r="I3729" s="191">
        <f>'5 Driver Data'!I3729</f>
        <v>0</v>
      </c>
      <c r="J3729" s="191">
        <f>'5 Driver Data'!J3729</f>
        <v>0</v>
      </c>
      <c r="K3729" s="206">
        <f>'5 Driver Data'!K3729</f>
        <v>0</v>
      </c>
      <c r="L3729" s="1"/>
      <c r="M3729" s="216" t="str">
        <f>IF(D3729=0,"Blank",'3 Model Input'!E$44*'3 Model Input'!E$45)</f>
        <v>Blank</v>
      </c>
      <c r="N3729" s="197" t="str">
        <f t="shared" si="600"/>
        <v>Blank</v>
      </c>
      <c r="O3729" s="197" t="str">
        <f>IF(D3729=0,"Blank",'3 Model Input'!E$49*(1-'3 Model Input'!E$51))</f>
        <v>Blank</v>
      </c>
      <c r="P3729" s="197" t="str">
        <f t="shared" si="601"/>
        <v>Blank</v>
      </c>
      <c r="Q3729" s="197" t="str">
        <f>IF(D3729=0,"Blank",IF(D3729="BEV",E3729*(1-'3 Model Input'!E$54), E3729))</f>
        <v>Blank</v>
      </c>
      <c r="R3729" s="198" t="str">
        <f>IF(D3729=0,"Blank",IF(D3729="PHEV",F3729/G3729,F3729*(1-'3 Model Input'!E$54)/G3729))</f>
        <v>Blank</v>
      </c>
      <c r="S3729" s="198" t="str">
        <f>IF(D3729=0,"Blank",IF(D3729="PHEV",MIN(M3729,E3729),MIN(M3729,(E3729*(1-'3 Model Input'!E$54)))))</f>
        <v>Blank</v>
      </c>
      <c r="T3729" s="217" t="str">
        <f t="shared" si="602"/>
        <v>Blank</v>
      </c>
      <c r="U3729" s="89"/>
      <c r="V3729" s="216" t="str">
        <f>IF(D3729=0,"Blank",P3729*'3 Model Input'!E$50)</f>
        <v>Blank</v>
      </c>
      <c r="W3729" s="197" t="str">
        <f t="shared" si="603"/>
        <v>Blank</v>
      </c>
      <c r="X3729" s="197" t="str">
        <f t="shared" si="604"/>
        <v>Blank</v>
      </c>
      <c r="Y3729" s="197" t="str">
        <f t="shared" si="605"/>
        <v>Blank</v>
      </c>
      <c r="Z3729" s="197" t="str">
        <f t="shared" si="606"/>
        <v>Blank</v>
      </c>
      <c r="AA3729" s="223" t="str" cm="1">
        <f t="array" ref="AA3729">_xlfn.IFS(ISTEXT('3 Model Input'!F$70),"Missing",ISTEXT('3 Model Input'!I$70),"Missing",ISNUMBER('3 Model Input'!K$70),'3 Model Input'!K$70*P3729)</f>
        <v>Missing</v>
      </c>
      <c r="AB3729" s="89"/>
      <c r="AC3729" s="227" t="str" cm="1">
        <f t="array" ref="AC3729">IF(D3729=0,"Blank",_xlfn.IFS('3 Model Input'!E$61=1,(V3729*G3729)/T3729,'3 Model Input'!E$61=2,(W3729*G3729)/T3729,'3 Model Input'!E$61=3,(X3729*G3729)/T3729,'3 Model Input'!E$61=4,(Y3729*G3729)/T3729,'3 Model Input'!E$61=5,(Z3729*G3729)/T3729, ISTEXT('3 Model Input'!E$61),"Missing",'3 Model Input'!E$61=6,(AA3729*G3729)/T3729))</f>
        <v>Blank</v>
      </c>
      <c r="AD3729" s="202" t="str">
        <f t="shared" si="607"/>
        <v>Blank</v>
      </c>
      <c r="AE3729" s="202" t="str">
        <f t="shared" si="608"/>
        <v>Blank</v>
      </c>
      <c r="AF3729" s="217" t="str">
        <f t="shared" si="609"/>
        <v>Blank</v>
      </c>
      <c r="AG3729" s="9" t="str" cm="1">
        <f t="array" ref="AG3729">_xlfn.IFS(ISNUMBER(AC3729), "", ISNUMBER(SEARCH("Blank", AC3729)), "", ISERROR(AC3729), "Bad input on tab 3")</f>
        <v/>
      </c>
    </row>
    <row r="3730" spans="2:33" ht="15" customHeight="1" x14ac:dyDescent="0.75">
      <c r="B3730" s="205" t="str">
        <f>'5 Driver Data'!B3730</f>
        <v>3722</v>
      </c>
      <c r="C3730" s="193">
        <f>'5 Driver Data'!C3730</f>
        <v>0</v>
      </c>
      <c r="D3730" s="192">
        <f>'5 Driver Data'!D3730</f>
        <v>0</v>
      </c>
      <c r="E3730" s="191">
        <f>'5 Driver Data'!E3730</f>
        <v>0</v>
      </c>
      <c r="F3730" s="191">
        <f>'5 Driver Data'!F3730</f>
        <v>0</v>
      </c>
      <c r="G3730" s="191">
        <f>'5 Driver Data'!G3730</f>
        <v>0</v>
      </c>
      <c r="H3730" s="191">
        <f>'5 Driver Data'!H3730</f>
        <v>0</v>
      </c>
      <c r="I3730" s="191">
        <f>'5 Driver Data'!I3730</f>
        <v>0</v>
      </c>
      <c r="J3730" s="191">
        <f>'5 Driver Data'!J3730</f>
        <v>0</v>
      </c>
      <c r="K3730" s="206">
        <f>'5 Driver Data'!K3730</f>
        <v>0</v>
      </c>
      <c r="L3730" s="1"/>
      <c r="M3730" s="216" t="str">
        <f>IF(D3730=0,"Blank",'3 Model Input'!E$44*'3 Model Input'!E$45)</f>
        <v>Blank</v>
      </c>
      <c r="N3730" s="197" t="str">
        <f t="shared" si="600"/>
        <v>Blank</v>
      </c>
      <c r="O3730" s="197" t="str">
        <f>IF(D3730=0,"Blank",'3 Model Input'!E$49*(1-'3 Model Input'!E$51))</f>
        <v>Blank</v>
      </c>
      <c r="P3730" s="197" t="str">
        <f t="shared" si="601"/>
        <v>Blank</v>
      </c>
      <c r="Q3730" s="197" t="str">
        <f>IF(D3730=0,"Blank",IF(D3730="BEV",E3730*(1-'3 Model Input'!E$54), E3730))</f>
        <v>Blank</v>
      </c>
      <c r="R3730" s="198" t="str">
        <f>IF(D3730=0,"Blank",IF(D3730="PHEV",F3730/G3730,F3730*(1-'3 Model Input'!E$54)/G3730))</f>
        <v>Blank</v>
      </c>
      <c r="S3730" s="198" t="str">
        <f>IF(D3730=0,"Blank",IF(D3730="PHEV",MIN(M3730,E3730),MIN(M3730,(E3730*(1-'3 Model Input'!E$54)))))</f>
        <v>Blank</v>
      </c>
      <c r="T3730" s="217" t="str">
        <f t="shared" si="602"/>
        <v>Blank</v>
      </c>
      <c r="U3730" s="89"/>
      <c r="V3730" s="216" t="str">
        <f>IF(D3730=0,"Blank",P3730*'3 Model Input'!E$50)</f>
        <v>Blank</v>
      </c>
      <c r="W3730" s="197" t="str">
        <f t="shared" si="603"/>
        <v>Blank</v>
      </c>
      <c r="X3730" s="197" t="str">
        <f t="shared" si="604"/>
        <v>Blank</v>
      </c>
      <c r="Y3730" s="197" t="str">
        <f t="shared" si="605"/>
        <v>Blank</v>
      </c>
      <c r="Z3730" s="197" t="str">
        <f t="shared" si="606"/>
        <v>Blank</v>
      </c>
      <c r="AA3730" s="223" t="str" cm="1">
        <f t="array" ref="AA3730">_xlfn.IFS(ISTEXT('3 Model Input'!F$70),"Missing",ISTEXT('3 Model Input'!I$70),"Missing",ISNUMBER('3 Model Input'!K$70),'3 Model Input'!K$70*P3730)</f>
        <v>Missing</v>
      </c>
      <c r="AB3730" s="89"/>
      <c r="AC3730" s="227" t="str" cm="1">
        <f t="array" ref="AC3730">IF(D3730=0,"Blank",_xlfn.IFS('3 Model Input'!E$61=1,(V3730*G3730)/T3730,'3 Model Input'!E$61=2,(W3730*G3730)/T3730,'3 Model Input'!E$61=3,(X3730*G3730)/T3730,'3 Model Input'!E$61=4,(Y3730*G3730)/T3730,'3 Model Input'!E$61=5,(Z3730*G3730)/T3730, ISTEXT('3 Model Input'!E$61),"Missing",'3 Model Input'!E$61=6,(AA3730*G3730)/T3730))</f>
        <v>Blank</v>
      </c>
      <c r="AD3730" s="202" t="str">
        <f t="shared" si="607"/>
        <v>Blank</v>
      </c>
      <c r="AE3730" s="202" t="str">
        <f t="shared" si="608"/>
        <v>Blank</v>
      </c>
      <c r="AF3730" s="217" t="str">
        <f t="shared" si="609"/>
        <v>Blank</v>
      </c>
      <c r="AG3730" s="9" t="str" cm="1">
        <f t="array" ref="AG3730">_xlfn.IFS(ISNUMBER(AC3730), "", ISNUMBER(SEARCH("Blank", AC3730)), "", ISERROR(AC3730), "Bad input on tab 3")</f>
        <v/>
      </c>
    </row>
    <row r="3731" spans="2:33" ht="15" customHeight="1" x14ac:dyDescent="0.75">
      <c r="B3731" s="205" t="str">
        <f>'5 Driver Data'!B3731</f>
        <v>3723</v>
      </c>
      <c r="C3731" s="193">
        <f>'5 Driver Data'!C3731</f>
        <v>0</v>
      </c>
      <c r="D3731" s="192">
        <f>'5 Driver Data'!D3731</f>
        <v>0</v>
      </c>
      <c r="E3731" s="191">
        <f>'5 Driver Data'!E3731</f>
        <v>0</v>
      </c>
      <c r="F3731" s="191">
        <f>'5 Driver Data'!F3731</f>
        <v>0</v>
      </c>
      <c r="G3731" s="191">
        <f>'5 Driver Data'!G3731</f>
        <v>0</v>
      </c>
      <c r="H3731" s="191">
        <f>'5 Driver Data'!H3731</f>
        <v>0</v>
      </c>
      <c r="I3731" s="191">
        <f>'5 Driver Data'!I3731</f>
        <v>0</v>
      </c>
      <c r="J3731" s="191">
        <f>'5 Driver Data'!J3731</f>
        <v>0</v>
      </c>
      <c r="K3731" s="206">
        <f>'5 Driver Data'!K3731</f>
        <v>0</v>
      </c>
      <c r="L3731" s="1"/>
      <c r="M3731" s="216" t="str">
        <f>IF(D3731=0,"Blank",'3 Model Input'!E$44*'3 Model Input'!E$45)</f>
        <v>Blank</v>
      </c>
      <c r="N3731" s="197" t="str">
        <f t="shared" si="600"/>
        <v>Blank</v>
      </c>
      <c r="O3731" s="197" t="str">
        <f>IF(D3731=0,"Blank",'3 Model Input'!E$49*(1-'3 Model Input'!E$51))</f>
        <v>Blank</v>
      </c>
      <c r="P3731" s="197" t="str">
        <f t="shared" si="601"/>
        <v>Blank</v>
      </c>
      <c r="Q3731" s="197" t="str">
        <f>IF(D3731=0,"Blank",IF(D3731="BEV",E3731*(1-'3 Model Input'!E$54), E3731))</f>
        <v>Blank</v>
      </c>
      <c r="R3731" s="198" t="str">
        <f>IF(D3731=0,"Blank",IF(D3731="PHEV",F3731/G3731,F3731*(1-'3 Model Input'!E$54)/G3731))</f>
        <v>Blank</v>
      </c>
      <c r="S3731" s="198" t="str">
        <f>IF(D3731=0,"Blank",IF(D3731="PHEV",MIN(M3731,E3731),MIN(M3731,(E3731*(1-'3 Model Input'!E$54)))))</f>
        <v>Blank</v>
      </c>
      <c r="T3731" s="217" t="str">
        <f t="shared" si="602"/>
        <v>Blank</v>
      </c>
      <c r="U3731" s="89"/>
      <c r="V3731" s="216" t="str">
        <f>IF(D3731=0,"Blank",P3731*'3 Model Input'!E$50)</f>
        <v>Blank</v>
      </c>
      <c r="W3731" s="197" t="str">
        <f t="shared" si="603"/>
        <v>Blank</v>
      </c>
      <c r="X3731" s="197" t="str">
        <f t="shared" si="604"/>
        <v>Blank</v>
      </c>
      <c r="Y3731" s="197" t="str">
        <f t="shared" si="605"/>
        <v>Blank</v>
      </c>
      <c r="Z3731" s="197" t="str">
        <f t="shared" si="606"/>
        <v>Blank</v>
      </c>
      <c r="AA3731" s="223" t="str" cm="1">
        <f t="array" ref="AA3731">_xlfn.IFS(ISTEXT('3 Model Input'!F$70),"Missing",ISTEXT('3 Model Input'!I$70),"Missing",ISNUMBER('3 Model Input'!K$70),'3 Model Input'!K$70*P3731)</f>
        <v>Missing</v>
      </c>
      <c r="AB3731" s="89"/>
      <c r="AC3731" s="227" t="str" cm="1">
        <f t="array" ref="AC3731">IF(D3731=0,"Blank",_xlfn.IFS('3 Model Input'!E$61=1,(V3731*G3731)/T3731,'3 Model Input'!E$61=2,(W3731*G3731)/T3731,'3 Model Input'!E$61=3,(X3731*G3731)/T3731,'3 Model Input'!E$61=4,(Y3731*G3731)/T3731,'3 Model Input'!E$61=5,(Z3731*G3731)/T3731, ISTEXT('3 Model Input'!E$61),"Missing",'3 Model Input'!E$61=6,(AA3731*G3731)/T3731))</f>
        <v>Blank</v>
      </c>
      <c r="AD3731" s="202" t="str">
        <f t="shared" si="607"/>
        <v>Blank</v>
      </c>
      <c r="AE3731" s="202" t="str">
        <f t="shared" si="608"/>
        <v>Blank</v>
      </c>
      <c r="AF3731" s="217" t="str">
        <f t="shared" si="609"/>
        <v>Blank</v>
      </c>
      <c r="AG3731" s="9" t="str" cm="1">
        <f t="array" ref="AG3731">_xlfn.IFS(ISNUMBER(AC3731), "", ISNUMBER(SEARCH("Blank", AC3731)), "", ISERROR(AC3731), "Bad input on tab 3")</f>
        <v/>
      </c>
    </row>
    <row r="3732" spans="2:33" ht="15" customHeight="1" x14ac:dyDescent="0.75">
      <c r="B3732" s="205" t="str">
        <f>'5 Driver Data'!B3732</f>
        <v>3724</v>
      </c>
      <c r="C3732" s="193">
        <f>'5 Driver Data'!C3732</f>
        <v>0</v>
      </c>
      <c r="D3732" s="192">
        <f>'5 Driver Data'!D3732</f>
        <v>0</v>
      </c>
      <c r="E3732" s="191">
        <f>'5 Driver Data'!E3732</f>
        <v>0</v>
      </c>
      <c r="F3732" s="191">
        <f>'5 Driver Data'!F3732</f>
        <v>0</v>
      </c>
      <c r="G3732" s="191">
        <f>'5 Driver Data'!G3732</f>
        <v>0</v>
      </c>
      <c r="H3732" s="191">
        <f>'5 Driver Data'!H3732</f>
        <v>0</v>
      </c>
      <c r="I3732" s="191">
        <f>'5 Driver Data'!I3732</f>
        <v>0</v>
      </c>
      <c r="J3732" s="191">
        <f>'5 Driver Data'!J3732</f>
        <v>0</v>
      </c>
      <c r="K3732" s="206">
        <f>'5 Driver Data'!K3732</f>
        <v>0</v>
      </c>
      <c r="L3732" s="1"/>
      <c r="M3732" s="216" t="str">
        <f>IF(D3732=0,"Blank",'3 Model Input'!E$44*'3 Model Input'!E$45)</f>
        <v>Blank</v>
      </c>
      <c r="N3732" s="197" t="str">
        <f t="shared" si="600"/>
        <v>Blank</v>
      </c>
      <c r="O3732" s="197" t="str">
        <f>IF(D3732=0,"Blank",'3 Model Input'!E$49*(1-'3 Model Input'!E$51))</f>
        <v>Blank</v>
      </c>
      <c r="P3732" s="197" t="str">
        <f t="shared" si="601"/>
        <v>Blank</v>
      </c>
      <c r="Q3732" s="197" t="str">
        <f>IF(D3732=0,"Blank",IF(D3732="BEV",E3732*(1-'3 Model Input'!E$54), E3732))</f>
        <v>Blank</v>
      </c>
      <c r="R3732" s="198" t="str">
        <f>IF(D3732=0,"Blank",IF(D3732="PHEV",F3732/G3732,F3732*(1-'3 Model Input'!E$54)/G3732))</f>
        <v>Blank</v>
      </c>
      <c r="S3732" s="198" t="str">
        <f>IF(D3732=0,"Blank",IF(D3732="PHEV",MIN(M3732,E3732),MIN(M3732,(E3732*(1-'3 Model Input'!E$54)))))</f>
        <v>Blank</v>
      </c>
      <c r="T3732" s="217" t="str">
        <f t="shared" si="602"/>
        <v>Blank</v>
      </c>
      <c r="U3732" s="89"/>
      <c r="V3732" s="216" t="str">
        <f>IF(D3732=0,"Blank",P3732*'3 Model Input'!E$50)</f>
        <v>Blank</v>
      </c>
      <c r="W3732" s="197" t="str">
        <f t="shared" si="603"/>
        <v>Blank</v>
      </c>
      <c r="X3732" s="197" t="str">
        <f t="shared" si="604"/>
        <v>Blank</v>
      </c>
      <c r="Y3732" s="197" t="str">
        <f t="shared" si="605"/>
        <v>Blank</v>
      </c>
      <c r="Z3732" s="197" t="str">
        <f t="shared" si="606"/>
        <v>Blank</v>
      </c>
      <c r="AA3732" s="223" t="str" cm="1">
        <f t="array" ref="AA3732">_xlfn.IFS(ISTEXT('3 Model Input'!F$70),"Missing",ISTEXT('3 Model Input'!I$70),"Missing",ISNUMBER('3 Model Input'!K$70),'3 Model Input'!K$70*P3732)</f>
        <v>Missing</v>
      </c>
      <c r="AB3732" s="89"/>
      <c r="AC3732" s="227" t="str" cm="1">
        <f t="array" ref="AC3732">IF(D3732=0,"Blank",_xlfn.IFS('3 Model Input'!E$61=1,(V3732*G3732)/T3732,'3 Model Input'!E$61=2,(W3732*G3732)/T3732,'3 Model Input'!E$61=3,(X3732*G3732)/T3732,'3 Model Input'!E$61=4,(Y3732*G3732)/T3732,'3 Model Input'!E$61=5,(Z3732*G3732)/T3732, ISTEXT('3 Model Input'!E$61),"Missing",'3 Model Input'!E$61=6,(AA3732*G3732)/T3732))</f>
        <v>Blank</v>
      </c>
      <c r="AD3732" s="202" t="str">
        <f t="shared" si="607"/>
        <v>Blank</v>
      </c>
      <c r="AE3732" s="202" t="str">
        <f t="shared" si="608"/>
        <v>Blank</v>
      </c>
      <c r="AF3732" s="217" t="str">
        <f t="shared" si="609"/>
        <v>Blank</v>
      </c>
      <c r="AG3732" s="9" t="str" cm="1">
        <f t="array" ref="AG3732">_xlfn.IFS(ISNUMBER(AC3732), "", ISNUMBER(SEARCH("Blank", AC3732)), "", ISERROR(AC3732), "Bad input on tab 3")</f>
        <v/>
      </c>
    </row>
    <row r="3733" spans="2:33" ht="15" customHeight="1" x14ac:dyDescent="0.75">
      <c r="B3733" s="205" t="str">
        <f>'5 Driver Data'!B3733</f>
        <v>3725</v>
      </c>
      <c r="C3733" s="193">
        <f>'5 Driver Data'!C3733</f>
        <v>0</v>
      </c>
      <c r="D3733" s="192">
        <f>'5 Driver Data'!D3733</f>
        <v>0</v>
      </c>
      <c r="E3733" s="191">
        <f>'5 Driver Data'!E3733</f>
        <v>0</v>
      </c>
      <c r="F3733" s="191">
        <f>'5 Driver Data'!F3733</f>
        <v>0</v>
      </c>
      <c r="G3733" s="191">
        <f>'5 Driver Data'!G3733</f>
        <v>0</v>
      </c>
      <c r="H3733" s="191">
        <f>'5 Driver Data'!H3733</f>
        <v>0</v>
      </c>
      <c r="I3733" s="191">
        <f>'5 Driver Data'!I3733</f>
        <v>0</v>
      </c>
      <c r="J3733" s="191">
        <f>'5 Driver Data'!J3733</f>
        <v>0</v>
      </c>
      <c r="K3733" s="206">
        <f>'5 Driver Data'!K3733</f>
        <v>0</v>
      </c>
      <c r="L3733" s="1"/>
      <c r="M3733" s="216" t="str">
        <f>IF(D3733=0,"Blank",'3 Model Input'!E$44*'3 Model Input'!E$45)</f>
        <v>Blank</v>
      </c>
      <c r="N3733" s="197" t="str">
        <f t="shared" si="600"/>
        <v>Blank</v>
      </c>
      <c r="O3733" s="197" t="str">
        <f>IF(D3733=0,"Blank",'3 Model Input'!E$49*(1-'3 Model Input'!E$51))</f>
        <v>Blank</v>
      </c>
      <c r="P3733" s="197" t="str">
        <f t="shared" si="601"/>
        <v>Blank</v>
      </c>
      <c r="Q3733" s="197" t="str">
        <f>IF(D3733=0,"Blank",IF(D3733="BEV",E3733*(1-'3 Model Input'!E$54), E3733))</f>
        <v>Blank</v>
      </c>
      <c r="R3733" s="198" t="str">
        <f>IF(D3733=0,"Blank",IF(D3733="PHEV",F3733/G3733,F3733*(1-'3 Model Input'!E$54)/G3733))</f>
        <v>Blank</v>
      </c>
      <c r="S3733" s="198" t="str">
        <f>IF(D3733=0,"Blank",IF(D3733="PHEV",MIN(M3733,E3733),MIN(M3733,(E3733*(1-'3 Model Input'!E$54)))))</f>
        <v>Blank</v>
      </c>
      <c r="T3733" s="217" t="str">
        <f t="shared" si="602"/>
        <v>Blank</v>
      </c>
      <c r="U3733" s="89"/>
      <c r="V3733" s="216" t="str">
        <f>IF(D3733=0,"Blank",P3733*'3 Model Input'!E$50)</f>
        <v>Blank</v>
      </c>
      <c r="W3733" s="197" t="str">
        <f t="shared" si="603"/>
        <v>Blank</v>
      </c>
      <c r="X3733" s="197" t="str">
        <f t="shared" si="604"/>
        <v>Blank</v>
      </c>
      <c r="Y3733" s="197" t="str">
        <f t="shared" si="605"/>
        <v>Blank</v>
      </c>
      <c r="Z3733" s="197" t="str">
        <f t="shared" si="606"/>
        <v>Blank</v>
      </c>
      <c r="AA3733" s="223" t="str" cm="1">
        <f t="array" ref="AA3733">_xlfn.IFS(ISTEXT('3 Model Input'!F$70),"Missing",ISTEXT('3 Model Input'!I$70),"Missing",ISNUMBER('3 Model Input'!K$70),'3 Model Input'!K$70*P3733)</f>
        <v>Missing</v>
      </c>
      <c r="AB3733" s="89"/>
      <c r="AC3733" s="227" t="str" cm="1">
        <f t="array" ref="AC3733">IF(D3733=0,"Blank",_xlfn.IFS('3 Model Input'!E$61=1,(V3733*G3733)/T3733,'3 Model Input'!E$61=2,(W3733*G3733)/T3733,'3 Model Input'!E$61=3,(X3733*G3733)/T3733,'3 Model Input'!E$61=4,(Y3733*G3733)/T3733,'3 Model Input'!E$61=5,(Z3733*G3733)/T3733, ISTEXT('3 Model Input'!E$61),"Missing",'3 Model Input'!E$61=6,(AA3733*G3733)/T3733))</f>
        <v>Blank</v>
      </c>
      <c r="AD3733" s="202" t="str">
        <f t="shared" si="607"/>
        <v>Blank</v>
      </c>
      <c r="AE3733" s="202" t="str">
        <f t="shared" si="608"/>
        <v>Blank</v>
      </c>
      <c r="AF3733" s="217" t="str">
        <f t="shared" si="609"/>
        <v>Blank</v>
      </c>
      <c r="AG3733" s="9" t="str" cm="1">
        <f t="array" ref="AG3733">_xlfn.IFS(ISNUMBER(AC3733), "", ISNUMBER(SEARCH("Blank", AC3733)), "", ISERROR(AC3733), "Bad input on tab 3")</f>
        <v/>
      </c>
    </row>
    <row r="3734" spans="2:33" ht="15" customHeight="1" x14ac:dyDescent="0.75">
      <c r="B3734" s="205" t="str">
        <f>'5 Driver Data'!B3734</f>
        <v>3726</v>
      </c>
      <c r="C3734" s="193">
        <f>'5 Driver Data'!C3734</f>
        <v>0</v>
      </c>
      <c r="D3734" s="192">
        <f>'5 Driver Data'!D3734</f>
        <v>0</v>
      </c>
      <c r="E3734" s="191">
        <f>'5 Driver Data'!E3734</f>
        <v>0</v>
      </c>
      <c r="F3734" s="191">
        <f>'5 Driver Data'!F3734</f>
        <v>0</v>
      </c>
      <c r="G3734" s="191">
        <f>'5 Driver Data'!G3734</f>
        <v>0</v>
      </c>
      <c r="H3734" s="191">
        <f>'5 Driver Data'!H3734</f>
        <v>0</v>
      </c>
      <c r="I3734" s="191">
        <f>'5 Driver Data'!I3734</f>
        <v>0</v>
      </c>
      <c r="J3734" s="191">
        <f>'5 Driver Data'!J3734</f>
        <v>0</v>
      </c>
      <c r="K3734" s="206">
        <f>'5 Driver Data'!K3734</f>
        <v>0</v>
      </c>
      <c r="L3734" s="1"/>
      <c r="M3734" s="216" t="str">
        <f>IF(D3734=0,"Blank",'3 Model Input'!E$44*'3 Model Input'!E$45)</f>
        <v>Blank</v>
      </c>
      <c r="N3734" s="197" t="str">
        <f t="shared" si="600"/>
        <v>Blank</v>
      </c>
      <c r="O3734" s="197" t="str">
        <f>IF(D3734=0,"Blank",'3 Model Input'!E$49*(1-'3 Model Input'!E$51))</f>
        <v>Blank</v>
      </c>
      <c r="P3734" s="197" t="str">
        <f t="shared" si="601"/>
        <v>Blank</v>
      </c>
      <c r="Q3734" s="197" t="str">
        <f>IF(D3734=0,"Blank",IF(D3734="BEV",E3734*(1-'3 Model Input'!E$54), E3734))</f>
        <v>Blank</v>
      </c>
      <c r="R3734" s="198" t="str">
        <f>IF(D3734=0,"Blank",IF(D3734="PHEV",F3734/G3734,F3734*(1-'3 Model Input'!E$54)/G3734))</f>
        <v>Blank</v>
      </c>
      <c r="S3734" s="198" t="str">
        <f>IF(D3734=0,"Blank",IF(D3734="PHEV",MIN(M3734,E3734),MIN(M3734,(E3734*(1-'3 Model Input'!E$54)))))</f>
        <v>Blank</v>
      </c>
      <c r="T3734" s="217" t="str">
        <f t="shared" si="602"/>
        <v>Blank</v>
      </c>
      <c r="U3734" s="89"/>
      <c r="V3734" s="216" t="str">
        <f>IF(D3734=0,"Blank",P3734*'3 Model Input'!E$50)</f>
        <v>Blank</v>
      </c>
      <c r="W3734" s="197" t="str">
        <f t="shared" si="603"/>
        <v>Blank</v>
      </c>
      <c r="X3734" s="197" t="str">
        <f t="shared" si="604"/>
        <v>Blank</v>
      </c>
      <c r="Y3734" s="197" t="str">
        <f t="shared" si="605"/>
        <v>Blank</v>
      </c>
      <c r="Z3734" s="197" t="str">
        <f t="shared" si="606"/>
        <v>Blank</v>
      </c>
      <c r="AA3734" s="223" t="str" cm="1">
        <f t="array" ref="AA3734">_xlfn.IFS(ISTEXT('3 Model Input'!F$70),"Missing",ISTEXT('3 Model Input'!I$70),"Missing",ISNUMBER('3 Model Input'!K$70),'3 Model Input'!K$70*P3734)</f>
        <v>Missing</v>
      </c>
      <c r="AB3734" s="89"/>
      <c r="AC3734" s="227" t="str" cm="1">
        <f t="array" ref="AC3734">IF(D3734=0,"Blank",_xlfn.IFS('3 Model Input'!E$61=1,(V3734*G3734)/T3734,'3 Model Input'!E$61=2,(W3734*G3734)/T3734,'3 Model Input'!E$61=3,(X3734*G3734)/T3734,'3 Model Input'!E$61=4,(Y3734*G3734)/T3734,'3 Model Input'!E$61=5,(Z3734*G3734)/T3734, ISTEXT('3 Model Input'!E$61),"Missing",'3 Model Input'!E$61=6,(AA3734*G3734)/T3734))</f>
        <v>Blank</v>
      </c>
      <c r="AD3734" s="202" t="str">
        <f t="shared" si="607"/>
        <v>Blank</v>
      </c>
      <c r="AE3734" s="202" t="str">
        <f t="shared" si="608"/>
        <v>Blank</v>
      </c>
      <c r="AF3734" s="217" t="str">
        <f t="shared" si="609"/>
        <v>Blank</v>
      </c>
      <c r="AG3734" s="9" t="str" cm="1">
        <f t="array" ref="AG3734">_xlfn.IFS(ISNUMBER(AC3734), "", ISNUMBER(SEARCH("Blank", AC3734)), "", ISERROR(AC3734), "Bad input on tab 3")</f>
        <v/>
      </c>
    </row>
    <row r="3735" spans="2:33" ht="15" customHeight="1" x14ac:dyDescent="0.75">
      <c r="B3735" s="205" t="str">
        <f>'5 Driver Data'!B3735</f>
        <v>3727</v>
      </c>
      <c r="C3735" s="193">
        <f>'5 Driver Data'!C3735</f>
        <v>0</v>
      </c>
      <c r="D3735" s="192">
        <f>'5 Driver Data'!D3735</f>
        <v>0</v>
      </c>
      <c r="E3735" s="191">
        <f>'5 Driver Data'!E3735</f>
        <v>0</v>
      </c>
      <c r="F3735" s="191">
        <f>'5 Driver Data'!F3735</f>
        <v>0</v>
      </c>
      <c r="G3735" s="191">
        <f>'5 Driver Data'!G3735</f>
        <v>0</v>
      </c>
      <c r="H3735" s="191">
        <f>'5 Driver Data'!H3735</f>
        <v>0</v>
      </c>
      <c r="I3735" s="191">
        <f>'5 Driver Data'!I3735</f>
        <v>0</v>
      </c>
      <c r="J3735" s="191">
        <f>'5 Driver Data'!J3735</f>
        <v>0</v>
      </c>
      <c r="K3735" s="206">
        <f>'5 Driver Data'!K3735</f>
        <v>0</v>
      </c>
      <c r="L3735" s="1"/>
      <c r="M3735" s="216" t="str">
        <f>IF(D3735=0,"Blank",'3 Model Input'!E$44*'3 Model Input'!E$45)</f>
        <v>Blank</v>
      </c>
      <c r="N3735" s="197" t="str">
        <f t="shared" si="600"/>
        <v>Blank</v>
      </c>
      <c r="O3735" s="197" t="str">
        <f>IF(D3735=0,"Blank",'3 Model Input'!E$49*(1-'3 Model Input'!E$51))</f>
        <v>Blank</v>
      </c>
      <c r="P3735" s="197" t="str">
        <f t="shared" si="601"/>
        <v>Blank</v>
      </c>
      <c r="Q3735" s="197" t="str">
        <f>IF(D3735=0,"Blank",IF(D3735="BEV",E3735*(1-'3 Model Input'!E$54), E3735))</f>
        <v>Blank</v>
      </c>
      <c r="R3735" s="198" t="str">
        <f>IF(D3735=0,"Blank",IF(D3735="PHEV",F3735/G3735,F3735*(1-'3 Model Input'!E$54)/G3735))</f>
        <v>Blank</v>
      </c>
      <c r="S3735" s="198" t="str">
        <f>IF(D3735=0,"Blank",IF(D3735="PHEV",MIN(M3735,E3735),MIN(M3735,(E3735*(1-'3 Model Input'!E$54)))))</f>
        <v>Blank</v>
      </c>
      <c r="T3735" s="217" t="str">
        <f t="shared" si="602"/>
        <v>Blank</v>
      </c>
      <c r="U3735" s="89"/>
      <c r="V3735" s="216" t="str">
        <f>IF(D3735=0,"Blank",P3735*'3 Model Input'!E$50)</f>
        <v>Blank</v>
      </c>
      <c r="W3735" s="197" t="str">
        <f t="shared" si="603"/>
        <v>Blank</v>
      </c>
      <c r="X3735" s="197" t="str">
        <f t="shared" si="604"/>
        <v>Blank</v>
      </c>
      <c r="Y3735" s="197" t="str">
        <f t="shared" si="605"/>
        <v>Blank</v>
      </c>
      <c r="Z3735" s="197" t="str">
        <f t="shared" si="606"/>
        <v>Blank</v>
      </c>
      <c r="AA3735" s="223" t="str" cm="1">
        <f t="array" ref="AA3735">_xlfn.IFS(ISTEXT('3 Model Input'!F$70),"Missing",ISTEXT('3 Model Input'!I$70),"Missing",ISNUMBER('3 Model Input'!K$70),'3 Model Input'!K$70*P3735)</f>
        <v>Missing</v>
      </c>
      <c r="AB3735" s="89"/>
      <c r="AC3735" s="227" t="str" cm="1">
        <f t="array" ref="AC3735">IF(D3735=0,"Blank",_xlfn.IFS('3 Model Input'!E$61=1,(V3735*G3735)/T3735,'3 Model Input'!E$61=2,(W3735*G3735)/T3735,'3 Model Input'!E$61=3,(X3735*G3735)/T3735,'3 Model Input'!E$61=4,(Y3735*G3735)/T3735,'3 Model Input'!E$61=5,(Z3735*G3735)/T3735, ISTEXT('3 Model Input'!E$61),"Missing",'3 Model Input'!E$61=6,(AA3735*G3735)/T3735))</f>
        <v>Blank</v>
      </c>
      <c r="AD3735" s="202" t="str">
        <f t="shared" si="607"/>
        <v>Blank</v>
      </c>
      <c r="AE3735" s="202" t="str">
        <f t="shared" si="608"/>
        <v>Blank</v>
      </c>
      <c r="AF3735" s="217" t="str">
        <f t="shared" si="609"/>
        <v>Blank</v>
      </c>
      <c r="AG3735" s="9" t="str" cm="1">
        <f t="array" ref="AG3735">_xlfn.IFS(ISNUMBER(AC3735), "", ISNUMBER(SEARCH("Blank", AC3735)), "", ISERROR(AC3735), "Bad input on tab 3")</f>
        <v/>
      </c>
    </row>
    <row r="3736" spans="2:33" ht="15" customHeight="1" x14ac:dyDescent="0.75">
      <c r="B3736" s="205" t="str">
        <f>'5 Driver Data'!B3736</f>
        <v>3728</v>
      </c>
      <c r="C3736" s="193">
        <f>'5 Driver Data'!C3736</f>
        <v>0</v>
      </c>
      <c r="D3736" s="192">
        <f>'5 Driver Data'!D3736</f>
        <v>0</v>
      </c>
      <c r="E3736" s="191">
        <f>'5 Driver Data'!E3736</f>
        <v>0</v>
      </c>
      <c r="F3736" s="191">
        <f>'5 Driver Data'!F3736</f>
        <v>0</v>
      </c>
      <c r="G3736" s="191">
        <f>'5 Driver Data'!G3736</f>
        <v>0</v>
      </c>
      <c r="H3736" s="191">
        <f>'5 Driver Data'!H3736</f>
        <v>0</v>
      </c>
      <c r="I3736" s="191">
        <f>'5 Driver Data'!I3736</f>
        <v>0</v>
      </c>
      <c r="J3736" s="191">
        <f>'5 Driver Data'!J3736</f>
        <v>0</v>
      </c>
      <c r="K3736" s="206">
        <f>'5 Driver Data'!K3736</f>
        <v>0</v>
      </c>
      <c r="L3736" s="1"/>
      <c r="M3736" s="216" t="str">
        <f>IF(D3736=0,"Blank",'3 Model Input'!E$44*'3 Model Input'!E$45)</f>
        <v>Blank</v>
      </c>
      <c r="N3736" s="197" t="str">
        <f t="shared" si="600"/>
        <v>Blank</v>
      </c>
      <c r="O3736" s="197" t="str">
        <f>IF(D3736=0,"Blank",'3 Model Input'!E$49*(1-'3 Model Input'!E$51))</f>
        <v>Blank</v>
      </c>
      <c r="P3736" s="197" t="str">
        <f t="shared" si="601"/>
        <v>Blank</v>
      </c>
      <c r="Q3736" s="197" t="str">
        <f>IF(D3736=0,"Blank",IF(D3736="BEV",E3736*(1-'3 Model Input'!E$54), E3736))</f>
        <v>Blank</v>
      </c>
      <c r="R3736" s="198" t="str">
        <f>IF(D3736=0,"Blank",IF(D3736="PHEV",F3736/G3736,F3736*(1-'3 Model Input'!E$54)/G3736))</f>
        <v>Blank</v>
      </c>
      <c r="S3736" s="198" t="str">
        <f>IF(D3736=0,"Blank",IF(D3736="PHEV",MIN(M3736,E3736),MIN(M3736,(E3736*(1-'3 Model Input'!E$54)))))</f>
        <v>Blank</v>
      </c>
      <c r="T3736" s="217" t="str">
        <f t="shared" si="602"/>
        <v>Blank</v>
      </c>
      <c r="U3736" s="89"/>
      <c r="V3736" s="216" t="str">
        <f>IF(D3736=0,"Blank",P3736*'3 Model Input'!E$50)</f>
        <v>Blank</v>
      </c>
      <c r="W3736" s="197" t="str">
        <f t="shared" si="603"/>
        <v>Blank</v>
      </c>
      <c r="X3736" s="197" t="str">
        <f t="shared" si="604"/>
        <v>Blank</v>
      </c>
      <c r="Y3736" s="197" t="str">
        <f t="shared" si="605"/>
        <v>Blank</v>
      </c>
      <c r="Z3736" s="197" t="str">
        <f t="shared" si="606"/>
        <v>Blank</v>
      </c>
      <c r="AA3736" s="223" t="str" cm="1">
        <f t="array" ref="AA3736">_xlfn.IFS(ISTEXT('3 Model Input'!F$70),"Missing",ISTEXT('3 Model Input'!I$70),"Missing",ISNUMBER('3 Model Input'!K$70),'3 Model Input'!K$70*P3736)</f>
        <v>Missing</v>
      </c>
      <c r="AB3736" s="89"/>
      <c r="AC3736" s="227" t="str" cm="1">
        <f t="array" ref="AC3736">IF(D3736=0,"Blank",_xlfn.IFS('3 Model Input'!E$61=1,(V3736*G3736)/T3736,'3 Model Input'!E$61=2,(W3736*G3736)/T3736,'3 Model Input'!E$61=3,(X3736*G3736)/T3736,'3 Model Input'!E$61=4,(Y3736*G3736)/T3736,'3 Model Input'!E$61=5,(Z3736*G3736)/T3736, ISTEXT('3 Model Input'!E$61),"Missing",'3 Model Input'!E$61=6,(AA3736*G3736)/T3736))</f>
        <v>Blank</v>
      </c>
      <c r="AD3736" s="202" t="str">
        <f t="shared" si="607"/>
        <v>Blank</v>
      </c>
      <c r="AE3736" s="202" t="str">
        <f t="shared" si="608"/>
        <v>Blank</v>
      </c>
      <c r="AF3736" s="217" t="str">
        <f t="shared" si="609"/>
        <v>Blank</v>
      </c>
      <c r="AG3736" s="9" t="str" cm="1">
        <f t="array" ref="AG3736">_xlfn.IFS(ISNUMBER(AC3736), "", ISNUMBER(SEARCH("Blank", AC3736)), "", ISERROR(AC3736), "Bad input on tab 3")</f>
        <v/>
      </c>
    </row>
    <row r="3737" spans="2:33" ht="15" customHeight="1" x14ac:dyDescent="0.75">
      <c r="B3737" s="205" t="str">
        <f>'5 Driver Data'!B3737</f>
        <v>3729</v>
      </c>
      <c r="C3737" s="193">
        <f>'5 Driver Data'!C3737</f>
        <v>0</v>
      </c>
      <c r="D3737" s="192">
        <f>'5 Driver Data'!D3737</f>
        <v>0</v>
      </c>
      <c r="E3737" s="191">
        <f>'5 Driver Data'!E3737</f>
        <v>0</v>
      </c>
      <c r="F3737" s="191">
        <f>'5 Driver Data'!F3737</f>
        <v>0</v>
      </c>
      <c r="G3737" s="191">
        <f>'5 Driver Data'!G3737</f>
        <v>0</v>
      </c>
      <c r="H3737" s="191">
        <f>'5 Driver Data'!H3737</f>
        <v>0</v>
      </c>
      <c r="I3737" s="191">
        <f>'5 Driver Data'!I3737</f>
        <v>0</v>
      </c>
      <c r="J3737" s="191">
        <f>'5 Driver Data'!J3737</f>
        <v>0</v>
      </c>
      <c r="K3737" s="206">
        <f>'5 Driver Data'!K3737</f>
        <v>0</v>
      </c>
      <c r="L3737" s="1"/>
      <c r="M3737" s="216" t="str">
        <f>IF(D3737=0,"Blank",'3 Model Input'!E$44*'3 Model Input'!E$45)</f>
        <v>Blank</v>
      </c>
      <c r="N3737" s="197" t="str">
        <f t="shared" si="600"/>
        <v>Blank</v>
      </c>
      <c r="O3737" s="197" t="str">
        <f>IF(D3737=0,"Blank",'3 Model Input'!E$49*(1-'3 Model Input'!E$51))</f>
        <v>Blank</v>
      </c>
      <c r="P3737" s="197" t="str">
        <f t="shared" si="601"/>
        <v>Blank</v>
      </c>
      <c r="Q3737" s="197" t="str">
        <f>IF(D3737=0,"Blank",IF(D3737="BEV",E3737*(1-'3 Model Input'!E$54), E3737))</f>
        <v>Blank</v>
      </c>
      <c r="R3737" s="198" t="str">
        <f>IF(D3737=0,"Blank",IF(D3737="PHEV",F3737/G3737,F3737*(1-'3 Model Input'!E$54)/G3737))</f>
        <v>Blank</v>
      </c>
      <c r="S3737" s="198" t="str">
        <f>IF(D3737=0,"Blank",IF(D3737="PHEV",MIN(M3737,E3737),MIN(M3737,(E3737*(1-'3 Model Input'!E$54)))))</f>
        <v>Blank</v>
      </c>
      <c r="T3737" s="217" t="str">
        <f t="shared" si="602"/>
        <v>Blank</v>
      </c>
      <c r="U3737" s="89"/>
      <c r="V3737" s="216" t="str">
        <f>IF(D3737=0,"Blank",P3737*'3 Model Input'!E$50)</f>
        <v>Blank</v>
      </c>
      <c r="W3737" s="197" t="str">
        <f t="shared" si="603"/>
        <v>Blank</v>
      </c>
      <c r="X3737" s="197" t="str">
        <f t="shared" si="604"/>
        <v>Blank</v>
      </c>
      <c r="Y3737" s="197" t="str">
        <f t="shared" si="605"/>
        <v>Blank</v>
      </c>
      <c r="Z3737" s="197" t="str">
        <f t="shared" si="606"/>
        <v>Blank</v>
      </c>
      <c r="AA3737" s="223" t="str" cm="1">
        <f t="array" ref="AA3737">_xlfn.IFS(ISTEXT('3 Model Input'!F$70),"Missing",ISTEXT('3 Model Input'!I$70),"Missing",ISNUMBER('3 Model Input'!K$70),'3 Model Input'!K$70*P3737)</f>
        <v>Missing</v>
      </c>
      <c r="AB3737" s="89"/>
      <c r="AC3737" s="227" t="str" cm="1">
        <f t="array" ref="AC3737">IF(D3737=0,"Blank",_xlfn.IFS('3 Model Input'!E$61=1,(V3737*G3737)/T3737,'3 Model Input'!E$61=2,(W3737*G3737)/T3737,'3 Model Input'!E$61=3,(X3737*G3737)/T3737,'3 Model Input'!E$61=4,(Y3737*G3737)/T3737,'3 Model Input'!E$61=5,(Z3737*G3737)/T3737, ISTEXT('3 Model Input'!E$61),"Missing",'3 Model Input'!E$61=6,(AA3737*G3737)/T3737))</f>
        <v>Blank</v>
      </c>
      <c r="AD3737" s="202" t="str">
        <f t="shared" si="607"/>
        <v>Blank</v>
      </c>
      <c r="AE3737" s="202" t="str">
        <f t="shared" si="608"/>
        <v>Blank</v>
      </c>
      <c r="AF3737" s="217" t="str">
        <f t="shared" si="609"/>
        <v>Blank</v>
      </c>
      <c r="AG3737" s="9" t="str" cm="1">
        <f t="array" ref="AG3737">_xlfn.IFS(ISNUMBER(AC3737), "", ISNUMBER(SEARCH("Blank", AC3737)), "", ISERROR(AC3737), "Bad input on tab 3")</f>
        <v/>
      </c>
    </row>
    <row r="3738" spans="2:33" ht="15" customHeight="1" x14ac:dyDescent="0.75">
      <c r="B3738" s="205" t="str">
        <f>'5 Driver Data'!B3738</f>
        <v>3730</v>
      </c>
      <c r="C3738" s="193">
        <f>'5 Driver Data'!C3738</f>
        <v>0</v>
      </c>
      <c r="D3738" s="192">
        <f>'5 Driver Data'!D3738</f>
        <v>0</v>
      </c>
      <c r="E3738" s="191">
        <f>'5 Driver Data'!E3738</f>
        <v>0</v>
      </c>
      <c r="F3738" s="191">
        <f>'5 Driver Data'!F3738</f>
        <v>0</v>
      </c>
      <c r="G3738" s="191">
        <f>'5 Driver Data'!G3738</f>
        <v>0</v>
      </c>
      <c r="H3738" s="191">
        <f>'5 Driver Data'!H3738</f>
        <v>0</v>
      </c>
      <c r="I3738" s="191">
        <f>'5 Driver Data'!I3738</f>
        <v>0</v>
      </c>
      <c r="J3738" s="191">
        <f>'5 Driver Data'!J3738</f>
        <v>0</v>
      </c>
      <c r="K3738" s="206">
        <f>'5 Driver Data'!K3738</f>
        <v>0</v>
      </c>
      <c r="L3738" s="1"/>
      <c r="M3738" s="216" t="str">
        <f>IF(D3738=0,"Blank",'3 Model Input'!E$44*'3 Model Input'!E$45)</f>
        <v>Blank</v>
      </c>
      <c r="N3738" s="197" t="str">
        <f t="shared" si="600"/>
        <v>Blank</v>
      </c>
      <c r="O3738" s="197" t="str">
        <f>IF(D3738=0,"Blank",'3 Model Input'!E$49*(1-'3 Model Input'!E$51))</f>
        <v>Blank</v>
      </c>
      <c r="P3738" s="197" t="str">
        <f t="shared" si="601"/>
        <v>Blank</v>
      </c>
      <c r="Q3738" s="197" t="str">
        <f>IF(D3738=0,"Blank",IF(D3738="BEV",E3738*(1-'3 Model Input'!E$54), E3738))</f>
        <v>Blank</v>
      </c>
      <c r="R3738" s="198" t="str">
        <f>IF(D3738=0,"Blank",IF(D3738="PHEV",F3738/G3738,F3738*(1-'3 Model Input'!E$54)/G3738))</f>
        <v>Blank</v>
      </c>
      <c r="S3738" s="198" t="str">
        <f>IF(D3738=0,"Blank",IF(D3738="PHEV",MIN(M3738,E3738),MIN(M3738,(E3738*(1-'3 Model Input'!E$54)))))</f>
        <v>Blank</v>
      </c>
      <c r="T3738" s="217" t="str">
        <f t="shared" si="602"/>
        <v>Blank</v>
      </c>
      <c r="U3738" s="89"/>
      <c r="V3738" s="216" t="str">
        <f>IF(D3738=0,"Blank",P3738*'3 Model Input'!E$50)</f>
        <v>Blank</v>
      </c>
      <c r="W3738" s="197" t="str">
        <f t="shared" si="603"/>
        <v>Blank</v>
      </c>
      <c r="X3738" s="197" t="str">
        <f t="shared" si="604"/>
        <v>Blank</v>
      </c>
      <c r="Y3738" s="197" t="str">
        <f t="shared" si="605"/>
        <v>Blank</v>
      </c>
      <c r="Z3738" s="197" t="str">
        <f t="shared" si="606"/>
        <v>Blank</v>
      </c>
      <c r="AA3738" s="223" t="str" cm="1">
        <f t="array" ref="AA3738">_xlfn.IFS(ISTEXT('3 Model Input'!F$70),"Missing",ISTEXT('3 Model Input'!I$70),"Missing",ISNUMBER('3 Model Input'!K$70),'3 Model Input'!K$70*P3738)</f>
        <v>Missing</v>
      </c>
      <c r="AB3738" s="89"/>
      <c r="AC3738" s="227" t="str" cm="1">
        <f t="array" ref="AC3738">IF(D3738=0,"Blank",_xlfn.IFS('3 Model Input'!E$61=1,(V3738*G3738)/T3738,'3 Model Input'!E$61=2,(W3738*G3738)/T3738,'3 Model Input'!E$61=3,(X3738*G3738)/T3738,'3 Model Input'!E$61=4,(Y3738*G3738)/T3738,'3 Model Input'!E$61=5,(Z3738*G3738)/T3738, ISTEXT('3 Model Input'!E$61),"Missing",'3 Model Input'!E$61=6,(AA3738*G3738)/T3738))</f>
        <v>Blank</v>
      </c>
      <c r="AD3738" s="202" t="str">
        <f t="shared" si="607"/>
        <v>Blank</v>
      </c>
      <c r="AE3738" s="202" t="str">
        <f t="shared" si="608"/>
        <v>Blank</v>
      </c>
      <c r="AF3738" s="217" t="str">
        <f t="shared" si="609"/>
        <v>Blank</v>
      </c>
      <c r="AG3738" s="9" t="str" cm="1">
        <f t="array" ref="AG3738">_xlfn.IFS(ISNUMBER(AC3738), "", ISNUMBER(SEARCH("Blank", AC3738)), "", ISERROR(AC3738), "Bad input on tab 3")</f>
        <v/>
      </c>
    </row>
    <row r="3739" spans="2:33" ht="15" customHeight="1" x14ac:dyDescent="0.75">
      <c r="B3739" s="205" t="str">
        <f>'5 Driver Data'!B3739</f>
        <v>3731</v>
      </c>
      <c r="C3739" s="193">
        <f>'5 Driver Data'!C3739</f>
        <v>0</v>
      </c>
      <c r="D3739" s="192">
        <f>'5 Driver Data'!D3739</f>
        <v>0</v>
      </c>
      <c r="E3739" s="191">
        <f>'5 Driver Data'!E3739</f>
        <v>0</v>
      </c>
      <c r="F3739" s="191">
        <f>'5 Driver Data'!F3739</f>
        <v>0</v>
      </c>
      <c r="G3739" s="191">
        <f>'5 Driver Data'!G3739</f>
        <v>0</v>
      </c>
      <c r="H3739" s="191">
        <f>'5 Driver Data'!H3739</f>
        <v>0</v>
      </c>
      <c r="I3739" s="191">
        <f>'5 Driver Data'!I3739</f>
        <v>0</v>
      </c>
      <c r="J3739" s="191">
        <f>'5 Driver Data'!J3739</f>
        <v>0</v>
      </c>
      <c r="K3739" s="206">
        <f>'5 Driver Data'!K3739</f>
        <v>0</v>
      </c>
      <c r="L3739" s="1"/>
      <c r="M3739" s="216" t="str">
        <f>IF(D3739=0,"Blank",'3 Model Input'!E$44*'3 Model Input'!E$45)</f>
        <v>Blank</v>
      </c>
      <c r="N3739" s="197" t="str">
        <f t="shared" si="600"/>
        <v>Blank</v>
      </c>
      <c r="O3739" s="197" t="str">
        <f>IF(D3739=0,"Blank",'3 Model Input'!E$49*(1-'3 Model Input'!E$51))</f>
        <v>Blank</v>
      </c>
      <c r="P3739" s="197" t="str">
        <f t="shared" si="601"/>
        <v>Blank</v>
      </c>
      <c r="Q3739" s="197" t="str">
        <f>IF(D3739=0,"Blank",IF(D3739="BEV",E3739*(1-'3 Model Input'!E$54), E3739))</f>
        <v>Blank</v>
      </c>
      <c r="R3739" s="198" t="str">
        <f>IF(D3739=0,"Blank",IF(D3739="PHEV",F3739/G3739,F3739*(1-'3 Model Input'!E$54)/G3739))</f>
        <v>Blank</v>
      </c>
      <c r="S3739" s="198" t="str">
        <f>IF(D3739=0,"Blank",IF(D3739="PHEV",MIN(M3739,E3739),MIN(M3739,(E3739*(1-'3 Model Input'!E$54)))))</f>
        <v>Blank</v>
      </c>
      <c r="T3739" s="217" t="str">
        <f t="shared" si="602"/>
        <v>Blank</v>
      </c>
      <c r="U3739" s="89"/>
      <c r="V3739" s="216" t="str">
        <f>IF(D3739=0,"Blank",P3739*'3 Model Input'!E$50)</f>
        <v>Blank</v>
      </c>
      <c r="W3739" s="197" t="str">
        <f t="shared" si="603"/>
        <v>Blank</v>
      </c>
      <c r="X3739" s="197" t="str">
        <f t="shared" si="604"/>
        <v>Blank</v>
      </c>
      <c r="Y3739" s="197" t="str">
        <f t="shared" si="605"/>
        <v>Blank</v>
      </c>
      <c r="Z3739" s="197" t="str">
        <f t="shared" si="606"/>
        <v>Blank</v>
      </c>
      <c r="AA3739" s="223" t="str" cm="1">
        <f t="array" ref="AA3739">_xlfn.IFS(ISTEXT('3 Model Input'!F$70),"Missing",ISTEXT('3 Model Input'!I$70),"Missing",ISNUMBER('3 Model Input'!K$70),'3 Model Input'!K$70*P3739)</f>
        <v>Missing</v>
      </c>
      <c r="AB3739" s="89"/>
      <c r="AC3739" s="227" t="str" cm="1">
        <f t="array" ref="AC3739">IF(D3739=0,"Blank",_xlfn.IFS('3 Model Input'!E$61=1,(V3739*G3739)/T3739,'3 Model Input'!E$61=2,(W3739*G3739)/T3739,'3 Model Input'!E$61=3,(X3739*G3739)/T3739,'3 Model Input'!E$61=4,(Y3739*G3739)/T3739,'3 Model Input'!E$61=5,(Z3739*G3739)/T3739, ISTEXT('3 Model Input'!E$61),"Missing",'3 Model Input'!E$61=6,(AA3739*G3739)/T3739))</f>
        <v>Blank</v>
      </c>
      <c r="AD3739" s="202" t="str">
        <f t="shared" si="607"/>
        <v>Blank</v>
      </c>
      <c r="AE3739" s="202" t="str">
        <f t="shared" si="608"/>
        <v>Blank</v>
      </c>
      <c r="AF3739" s="217" t="str">
        <f t="shared" si="609"/>
        <v>Blank</v>
      </c>
      <c r="AG3739" s="9" t="str" cm="1">
        <f t="array" ref="AG3739">_xlfn.IFS(ISNUMBER(AC3739), "", ISNUMBER(SEARCH("Blank", AC3739)), "", ISERROR(AC3739), "Bad input on tab 3")</f>
        <v/>
      </c>
    </row>
    <row r="3740" spans="2:33" ht="15" customHeight="1" x14ac:dyDescent="0.75">
      <c r="B3740" s="205" t="str">
        <f>'5 Driver Data'!B3740</f>
        <v>3732</v>
      </c>
      <c r="C3740" s="193">
        <f>'5 Driver Data'!C3740</f>
        <v>0</v>
      </c>
      <c r="D3740" s="192">
        <f>'5 Driver Data'!D3740</f>
        <v>0</v>
      </c>
      <c r="E3740" s="191">
        <f>'5 Driver Data'!E3740</f>
        <v>0</v>
      </c>
      <c r="F3740" s="191">
        <f>'5 Driver Data'!F3740</f>
        <v>0</v>
      </c>
      <c r="G3740" s="191">
        <f>'5 Driver Data'!G3740</f>
        <v>0</v>
      </c>
      <c r="H3740" s="191">
        <f>'5 Driver Data'!H3740</f>
        <v>0</v>
      </c>
      <c r="I3740" s="191">
        <f>'5 Driver Data'!I3740</f>
        <v>0</v>
      </c>
      <c r="J3740" s="191">
        <f>'5 Driver Data'!J3740</f>
        <v>0</v>
      </c>
      <c r="K3740" s="206">
        <f>'5 Driver Data'!K3740</f>
        <v>0</v>
      </c>
      <c r="L3740" s="1"/>
      <c r="M3740" s="216" t="str">
        <f>IF(D3740=0,"Blank",'3 Model Input'!E$44*'3 Model Input'!E$45)</f>
        <v>Blank</v>
      </c>
      <c r="N3740" s="197" t="str">
        <f t="shared" si="600"/>
        <v>Blank</v>
      </c>
      <c r="O3740" s="197" t="str">
        <f>IF(D3740=0,"Blank",'3 Model Input'!E$49*(1-'3 Model Input'!E$51))</f>
        <v>Blank</v>
      </c>
      <c r="P3740" s="197" t="str">
        <f t="shared" si="601"/>
        <v>Blank</v>
      </c>
      <c r="Q3740" s="197" t="str">
        <f>IF(D3740=0,"Blank",IF(D3740="BEV",E3740*(1-'3 Model Input'!E$54), E3740))</f>
        <v>Blank</v>
      </c>
      <c r="R3740" s="198" t="str">
        <f>IF(D3740=0,"Blank",IF(D3740="PHEV",F3740/G3740,F3740*(1-'3 Model Input'!E$54)/G3740))</f>
        <v>Blank</v>
      </c>
      <c r="S3740" s="198" t="str">
        <f>IF(D3740=0,"Blank",IF(D3740="PHEV",MIN(M3740,E3740),MIN(M3740,(E3740*(1-'3 Model Input'!E$54)))))</f>
        <v>Blank</v>
      </c>
      <c r="T3740" s="217" t="str">
        <f t="shared" si="602"/>
        <v>Blank</v>
      </c>
      <c r="U3740" s="89"/>
      <c r="V3740" s="216" t="str">
        <f>IF(D3740=0,"Blank",P3740*'3 Model Input'!E$50)</f>
        <v>Blank</v>
      </c>
      <c r="W3740" s="197" t="str">
        <f t="shared" si="603"/>
        <v>Blank</v>
      </c>
      <c r="X3740" s="197" t="str">
        <f t="shared" si="604"/>
        <v>Blank</v>
      </c>
      <c r="Y3740" s="197" t="str">
        <f t="shared" si="605"/>
        <v>Blank</v>
      </c>
      <c r="Z3740" s="197" t="str">
        <f t="shared" si="606"/>
        <v>Blank</v>
      </c>
      <c r="AA3740" s="223" t="str" cm="1">
        <f t="array" ref="AA3740">_xlfn.IFS(ISTEXT('3 Model Input'!F$70),"Missing",ISTEXT('3 Model Input'!I$70),"Missing",ISNUMBER('3 Model Input'!K$70),'3 Model Input'!K$70*P3740)</f>
        <v>Missing</v>
      </c>
      <c r="AB3740" s="89"/>
      <c r="AC3740" s="227" t="str" cm="1">
        <f t="array" ref="AC3740">IF(D3740=0,"Blank",_xlfn.IFS('3 Model Input'!E$61=1,(V3740*G3740)/T3740,'3 Model Input'!E$61=2,(W3740*G3740)/T3740,'3 Model Input'!E$61=3,(X3740*G3740)/T3740,'3 Model Input'!E$61=4,(Y3740*G3740)/T3740,'3 Model Input'!E$61=5,(Z3740*G3740)/T3740, ISTEXT('3 Model Input'!E$61),"Missing",'3 Model Input'!E$61=6,(AA3740*G3740)/T3740))</f>
        <v>Blank</v>
      </c>
      <c r="AD3740" s="202" t="str">
        <f t="shared" si="607"/>
        <v>Blank</v>
      </c>
      <c r="AE3740" s="202" t="str">
        <f t="shared" si="608"/>
        <v>Blank</v>
      </c>
      <c r="AF3740" s="217" t="str">
        <f t="shared" si="609"/>
        <v>Blank</v>
      </c>
      <c r="AG3740" s="9" t="str" cm="1">
        <f t="array" ref="AG3740">_xlfn.IFS(ISNUMBER(AC3740), "", ISNUMBER(SEARCH("Blank", AC3740)), "", ISERROR(AC3740), "Bad input on tab 3")</f>
        <v/>
      </c>
    </row>
    <row r="3741" spans="2:33" ht="15" customHeight="1" x14ac:dyDescent="0.75">
      <c r="B3741" s="205" t="str">
        <f>'5 Driver Data'!B3741</f>
        <v>3733</v>
      </c>
      <c r="C3741" s="193">
        <f>'5 Driver Data'!C3741</f>
        <v>0</v>
      </c>
      <c r="D3741" s="192">
        <f>'5 Driver Data'!D3741</f>
        <v>0</v>
      </c>
      <c r="E3741" s="191">
        <f>'5 Driver Data'!E3741</f>
        <v>0</v>
      </c>
      <c r="F3741" s="191">
        <f>'5 Driver Data'!F3741</f>
        <v>0</v>
      </c>
      <c r="G3741" s="191">
        <f>'5 Driver Data'!G3741</f>
        <v>0</v>
      </c>
      <c r="H3741" s="191">
        <f>'5 Driver Data'!H3741</f>
        <v>0</v>
      </c>
      <c r="I3741" s="191">
        <f>'5 Driver Data'!I3741</f>
        <v>0</v>
      </c>
      <c r="J3741" s="191">
        <f>'5 Driver Data'!J3741</f>
        <v>0</v>
      </c>
      <c r="K3741" s="206">
        <f>'5 Driver Data'!K3741</f>
        <v>0</v>
      </c>
      <c r="L3741" s="1"/>
      <c r="M3741" s="216" t="str">
        <f>IF(D3741=0,"Blank",'3 Model Input'!E$44*'3 Model Input'!E$45)</f>
        <v>Blank</v>
      </c>
      <c r="N3741" s="197" t="str">
        <f t="shared" si="600"/>
        <v>Blank</v>
      </c>
      <c r="O3741" s="197" t="str">
        <f>IF(D3741=0,"Blank",'3 Model Input'!E$49*(1-'3 Model Input'!E$51))</f>
        <v>Blank</v>
      </c>
      <c r="P3741" s="197" t="str">
        <f t="shared" si="601"/>
        <v>Blank</v>
      </c>
      <c r="Q3741" s="197" t="str">
        <f>IF(D3741=0,"Blank",IF(D3741="BEV",E3741*(1-'3 Model Input'!E$54), E3741))</f>
        <v>Blank</v>
      </c>
      <c r="R3741" s="198" t="str">
        <f>IF(D3741=0,"Blank",IF(D3741="PHEV",F3741/G3741,F3741*(1-'3 Model Input'!E$54)/G3741))</f>
        <v>Blank</v>
      </c>
      <c r="S3741" s="198" t="str">
        <f>IF(D3741=0,"Blank",IF(D3741="PHEV",MIN(M3741,E3741),MIN(M3741,(E3741*(1-'3 Model Input'!E$54)))))</f>
        <v>Blank</v>
      </c>
      <c r="T3741" s="217" t="str">
        <f t="shared" si="602"/>
        <v>Blank</v>
      </c>
      <c r="U3741" s="89"/>
      <c r="V3741" s="216" t="str">
        <f>IF(D3741=0,"Blank",P3741*'3 Model Input'!E$50)</f>
        <v>Blank</v>
      </c>
      <c r="W3741" s="197" t="str">
        <f t="shared" si="603"/>
        <v>Blank</v>
      </c>
      <c r="X3741" s="197" t="str">
        <f t="shared" si="604"/>
        <v>Blank</v>
      </c>
      <c r="Y3741" s="197" t="str">
        <f t="shared" si="605"/>
        <v>Blank</v>
      </c>
      <c r="Z3741" s="197" t="str">
        <f t="shared" si="606"/>
        <v>Blank</v>
      </c>
      <c r="AA3741" s="223" t="str" cm="1">
        <f t="array" ref="AA3741">_xlfn.IFS(ISTEXT('3 Model Input'!F$70),"Missing",ISTEXT('3 Model Input'!I$70),"Missing",ISNUMBER('3 Model Input'!K$70),'3 Model Input'!K$70*P3741)</f>
        <v>Missing</v>
      </c>
      <c r="AB3741" s="89"/>
      <c r="AC3741" s="227" t="str" cm="1">
        <f t="array" ref="AC3741">IF(D3741=0,"Blank",_xlfn.IFS('3 Model Input'!E$61=1,(V3741*G3741)/T3741,'3 Model Input'!E$61=2,(W3741*G3741)/T3741,'3 Model Input'!E$61=3,(X3741*G3741)/T3741,'3 Model Input'!E$61=4,(Y3741*G3741)/T3741,'3 Model Input'!E$61=5,(Z3741*G3741)/T3741, ISTEXT('3 Model Input'!E$61),"Missing",'3 Model Input'!E$61=6,(AA3741*G3741)/T3741))</f>
        <v>Blank</v>
      </c>
      <c r="AD3741" s="202" t="str">
        <f t="shared" si="607"/>
        <v>Blank</v>
      </c>
      <c r="AE3741" s="202" t="str">
        <f t="shared" si="608"/>
        <v>Blank</v>
      </c>
      <c r="AF3741" s="217" t="str">
        <f t="shared" si="609"/>
        <v>Blank</v>
      </c>
      <c r="AG3741" s="9" t="str" cm="1">
        <f t="array" ref="AG3741">_xlfn.IFS(ISNUMBER(AC3741), "", ISNUMBER(SEARCH("Blank", AC3741)), "", ISERROR(AC3741), "Bad input on tab 3")</f>
        <v/>
      </c>
    </row>
    <row r="3742" spans="2:33" ht="15" customHeight="1" x14ac:dyDescent="0.75">
      <c r="B3742" s="205" t="str">
        <f>'5 Driver Data'!B3742</f>
        <v>3734</v>
      </c>
      <c r="C3742" s="193">
        <f>'5 Driver Data'!C3742</f>
        <v>0</v>
      </c>
      <c r="D3742" s="192">
        <f>'5 Driver Data'!D3742</f>
        <v>0</v>
      </c>
      <c r="E3742" s="191">
        <f>'5 Driver Data'!E3742</f>
        <v>0</v>
      </c>
      <c r="F3742" s="191">
        <f>'5 Driver Data'!F3742</f>
        <v>0</v>
      </c>
      <c r="G3742" s="191">
        <f>'5 Driver Data'!G3742</f>
        <v>0</v>
      </c>
      <c r="H3742" s="191">
        <f>'5 Driver Data'!H3742</f>
        <v>0</v>
      </c>
      <c r="I3742" s="191">
        <f>'5 Driver Data'!I3742</f>
        <v>0</v>
      </c>
      <c r="J3742" s="191">
        <f>'5 Driver Data'!J3742</f>
        <v>0</v>
      </c>
      <c r="K3742" s="206">
        <f>'5 Driver Data'!K3742</f>
        <v>0</v>
      </c>
      <c r="L3742" s="1"/>
      <c r="M3742" s="216" t="str">
        <f>IF(D3742=0,"Blank",'3 Model Input'!E$44*'3 Model Input'!E$45)</f>
        <v>Blank</v>
      </c>
      <c r="N3742" s="197" t="str">
        <f t="shared" si="600"/>
        <v>Blank</v>
      </c>
      <c r="O3742" s="197" t="str">
        <f>IF(D3742=0,"Blank",'3 Model Input'!E$49*(1-'3 Model Input'!E$51))</f>
        <v>Blank</v>
      </c>
      <c r="P3742" s="197" t="str">
        <f t="shared" si="601"/>
        <v>Blank</v>
      </c>
      <c r="Q3742" s="197" t="str">
        <f>IF(D3742=0,"Blank",IF(D3742="BEV",E3742*(1-'3 Model Input'!E$54), E3742))</f>
        <v>Blank</v>
      </c>
      <c r="R3742" s="198" t="str">
        <f>IF(D3742=0,"Blank",IF(D3742="PHEV",F3742/G3742,F3742*(1-'3 Model Input'!E$54)/G3742))</f>
        <v>Blank</v>
      </c>
      <c r="S3742" s="198" t="str">
        <f>IF(D3742=0,"Blank",IF(D3742="PHEV",MIN(M3742,E3742),MIN(M3742,(E3742*(1-'3 Model Input'!E$54)))))</f>
        <v>Blank</v>
      </c>
      <c r="T3742" s="217" t="str">
        <f t="shared" si="602"/>
        <v>Blank</v>
      </c>
      <c r="U3742" s="89"/>
      <c r="V3742" s="216" t="str">
        <f>IF(D3742=0,"Blank",P3742*'3 Model Input'!E$50)</f>
        <v>Blank</v>
      </c>
      <c r="W3742" s="197" t="str">
        <f t="shared" si="603"/>
        <v>Blank</v>
      </c>
      <c r="X3742" s="197" t="str">
        <f t="shared" si="604"/>
        <v>Blank</v>
      </c>
      <c r="Y3742" s="197" t="str">
        <f t="shared" si="605"/>
        <v>Blank</v>
      </c>
      <c r="Z3742" s="197" t="str">
        <f t="shared" si="606"/>
        <v>Blank</v>
      </c>
      <c r="AA3742" s="223" t="str" cm="1">
        <f t="array" ref="AA3742">_xlfn.IFS(ISTEXT('3 Model Input'!F$70),"Missing",ISTEXT('3 Model Input'!I$70),"Missing",ISNUMBER('3 Model Input'!K$70),'3 Model Input'!K$70*P3742)</f>
        <v>Missing</v>
      </c>
      <c r="AB3742" s="89"/>
      <c r="AC3742" s="227" t="str" cm="1">
        <f t="array" ref="AC3742">IF(D3742=0,"Blank",_xlfn.IFS('3 Model Input'!E$61=1,(V3742*G3742)/T3742,'3 Model Input'!E$61=2,(W3742*G3742)/T3742,'3 Model Input'!E$61=3,(X3742*G3742)/T3742,'3 Model Input'!E$61=4,(Y3742*G3742)/T3742,'3 Model Input'!E$61=5,(Z3742*G3742)/T3742, ISTEXT('3 Model Input'!E$61),"Missing",'3 Model Input'!E$61=6,(AA3742*G3742)/T3742))</f>
        <v>Blank</v>
      </c>
      <c r="AD3742" s="202" t="str">
        <f t="shared" si="607"/>
        <v>Blank</v>
      </c>
      <c r="AE3742" s="202" t="str">
        <f t="shared" si="608"/>
        <v>Blank</v>
      </c>
      <c r="AF3742" s="217" t="str">
        <f t="shared" si="609"/>
        <v>Blank</v>
      </c>
      <c r="AG3742" s="9" t="str" cm="1">
        <f t="array" ref="AG3742">_xlfn.IFS(ISNUMBER(AC3742), "", ISNUMBER(SEARCH("Blank", AC3742)), "", ISERROR(AC3742), "Bad input on tab 3")</f>
        <v/>
      </c>
    </row>
    <row r="3743" spans="2:33" ht="15" customHeight="1" x14ac:dyDescent="0.75">
      <c r="B3743" s="205" t="str">
        <f>'5 Driver Data'!B3743</f>
        <v>3735</v>
      </c>
      <c r="C3743" s="193">
        <f>'5 Driver Data'!C3743</f>
        <v>0</v>
      </c>
      <c r="D3743" s="192">
        <f>'5 Driver Data'!D3743</f>
        <v>0</v>
      </c>
      <c r="E3743" s="191">
        <f>'5 Driver Data'!E3743</f>
        <v>0</v>
      </c>
      <c r="F3743" s="191">
        <f>'5 Driver Data'!F3743</f>
        <v>0</v>
      </c>
      <c r="G3743" s="191">
        <f>'5 Driver Data'!G3743</f>
        <v>0</v>
      </c>
      <c r="H3743" s="191">
        <f>'5 Driver Data'!H3743</f>
        <v>0</v>
      </c>
      <c r="I3743" s="191">
        <f>'5 Driver Data'!I3743</f>
        <v>0</v>
      </c>
      <c r="J3743" s="191">
        <f>'5 Driver Data'!J3743</f>
        <v>0</v>
      </c>
      <c r="K3743" s="206">
        <f>'5 Driver Data'!K3743</f>
        <v>0</v>
      </c>
      <c r="L3743" s="1"/>
      <c r="M3743" s="216" t="str">
        <f>IF(D3743=0,"Blank",'3 Model Input'!E$44*'3 Model Input'!E$45)</f>
        <v>Blank</v>
      </c>
      <c r="N3743" s="197" t="str">
        <f t="shared" si="600"/>
        <v>Blank</v>
      </c>
      <c r="O3743" s="197" t="str">
        <f>IF(D3743=0,"Blank",'3 Model Input'!E$49*(1-'3 Model Input'!E$51))</f>
        <v>Blank</v>
      </c>
      <c r="P3743" s="197" t="str">
        <f t="shared" si="601"/>
        <v>Blank</v>
      </c>
      <c r="Q3743" s="197" t="str">
        <f>IF(D3743=0,"Blank",IF(D3743="BEV",E3743*(1-'3 Model Input'!E$54), E3743))</f>
        <v>Blank</v>
      </c>
      <c r="R3743" s="198" t="str">
        <f>IF(D3743=0,"Blank",IF(D3743="PHEV",F3743/G3743,F3743*(1-'3 Model Input'!E$54)/G3743))</f>
        <v>Blank</v>
      </c>
      <c r="S3743" s="198" t="str">
        <f>IF(D3743=0,"Blank",IF(D3743="PHEV",MIN(M3743,E3743),MIN(M3743,(E3743*(1-'3 Model Input'!E$54)))))</f>
        <v>Blank</v>
      </c>
      <c r="T3743" s="217" t="str">
        <f t="shared" si="602"/>
        <v>Blank</v>
      </c>
      <c r="U3743" s="89"/>
      <c r="V3743" s="216" t="str">
        <f>IF(D3743=0,"Blank",P3743*'3 Model Input'!E$50)</f>
        <v>Blank</v>
      </c>
      <c r="W3743" s="197" t="str">
        <f t="shared" si="603"/>
        <v>Blank</v>
      </c>
      <c r="X3743" s="197" t="str">
        <f t="shared" si="604"/>
        <v>Blank</v>
      </c>
      <c r="Y3743" s="197" t="str">
        <f t="shared" si="605"/>
        <v>Blank</v>
      </c>
      <c r="Z3743" s="197" t="str">
        <f t="shared" si="606"/>
        <v>Blank</v>
      </c>
      <c r="AA3743" s="223" t="str" cm="1">
        <f t="array" ref="AA3743">_xlfn.IFS(ISTEXT('3 Model Input'!F$70),"Missing",ISTEXT('3 Model Input'!I$70),"Missing",ISNUMBER('3 Model Input'!K$70),'3 Model Input'!K$70*P3743)</f>
        <v>Missing</v>
      </c>
      <c r="AB3743" s="89"/>
      <c r="AC3743" s="227" t="str" cm="1">
        <f t="array" ref="AC3743">IF(D3743=0,"Blank",_xlfn.IFS('3 Model Input'!E$61=1,(V3743*G3743)/T3743,'3 Model Input'!E$61=2,(W3743*G3743)/T3743,'3 Model Input'!E$61=3,(X3743*G3743)/T3743,'3 Model Input'!E$61=4,(Y3743*G3743)/T3743,'3 Model Input'!E$61=5,(Z3743*G3743)/T3743, ISTEXT('3 Model Input'!E$61),"Missing",'3 Model Input'!E$61=6,(AA3743*G3743)/T3743))</f>
        <v>Blank</v>
      </c>
      <c r="AD3743" s="202" t="str">
        <f t="shared" si="607"/>
        <v>Blank</v>
      </c>
      <c r="AE3743" s="202" t="str">
        <f t="shared" si="608"/>
        <v>Blank</v>
      </c>
      <c r="AF3743" s="217" t="str">
        <f t="shared" si="609"/>
        <v>Blank</v>
      </c>
      <c r="AG3743" s="9" t="str" cm="1">
        <f t="array" ref="AG3743">_xlfn.IFS(ISNUMBER(AC3743), "", ISNUMBER(SEARCH("Blank", AC3743)), "", ISERROR(AC3743), "Bad input on tab 3")</f>
        <v/>
      </c>
    </row>
    <row r="3744" spans="2:33" ht="15" customHeight="1" x14ac:dyDescent="0.75">
      <c r="B3744" s="205" t="str">
        <f>'5 Driver Data'!B3744</f>
        <v>3736</v>
      </c>
      <c r="C3744" s="193">
        <f>'5 Driver Data'!C3744</f>
        <v>0</v>
      </c>
      <c r="D3744" s="192">
        <f>'5 Driver Data'!D3744</f>
        <v>0</v>
      </c>
      <c r="E3744" s="191">
        <f>'5 Driver Data'!E3744</f>
        <v>0</v>
      </c>
      <c r="F3744" s="191">
        <f>'5 Driver Data'!F3744</f>
        <v>0</v>
      </c>
      <c r="G3744" s="191">
        <f>'5 Driver Data'!G3744</f>
        <v>0</v>
      </c>
      <c r="H3744" s="191">
        <f>'5 Driver Data'!H3744</f>
        <v>0</v>
      </c>
      <c r="I3744" s="191">
        <f>'5 Driver Data'!I3744</f>
        <v>0</v>
      </c>
      <c r="J3744" s="191">
        <f>'5 Driver Data'!J3744</f>
        <v>0</v>
      </c>
      <c r="K3744" s="206">
        <f>'5 Driver Data'!K3744</f>
        <v>0</v>
      </c>
      <c r="L3744" s="1"/>
      <c r="M3744" s="216" t="str">
        <f>IF(D3744=0,"Blank",'3 Model Input'!E$44*'3 Model Input'!E$45)</f>
        <v>Blank</v>
      </c>
      <c r="N3744" s="197" t="str">
        <f t="shared" si="600"/>
        <v>Blank</v>
      </c>
      <c r="O3744" s="197" t="str">
        <f>IF(D3744=0,"Blank",'3 Model Input'!E$49*(1-'3 Model Input'!E$51))</f>
        <v>Blank</v>
      </c>
      <c r="P3744" s="197" t="str">
        <f t="shared" si="601"/>
        <v>Blank</v>
      </c>
      <c r="Q3744" s="197" t="str">
        <f>IF(D3744=0,"Blank",IF(D3744="BEV",E3744*(1-'3 Model Input'!E$54), E3744))</f>
        <v>Blank</v>
      </c>
      <c r="R3744" s="198" t="str">
        <f>IF(D3744=0,"Blank",IF(D3744="PHEV",F3744/G3744,F3744*(1-'3 Model Input'!E$54)/G3744))</f>
        <v>Blank</v>
      </c>
      <c r="S3744" s="198" t="str">
        <f>IF(D3744=0,"Blank",IF(D3744="PHEV",MIN(M3744,E3744),MIN(M3744,(E3744*(1-'3 Model Input'!E$54)))))</f>
        <v>Blank</v>
      </c>
      <c r="T3744" s="217" t="str">
        <f t="shared" si="602"/>
        <v>Blank</v>
      </c>
      <c r="U3744" s="89"/>
      <c r="V3744" s="216" t="str">
        <f>IF(D3744=0,"Blank",P3744*'3 Model Input'!E$50)</f>
        <v>Blank</v>
      </c>
      <c r="W3744" s="197" t="str">
        <f t="shared" si="603"/>
        <v>Blank</v>
      </c>
      <c r="X3744" s="197" t="str">
        <f t="shared" si="604"/>
        <v>Blank</v>
      </c>
      <c r="Y3744" s="197" t="str">
        <f t="shared" si="605"/>
        <v>Blank</v>
      </c>
      <c r="Z3744" s="197" t="str">
        <f t="shared" si="606"/>
        <v>Blank</v>
      </c>
      <c r="AA3744" s="223" t="str" cm="1">
        <f t="array" ref="AA3744">_xlfn.IFS(ISTEXT('3 Model Input'!F$70),"Missing",ISTEXT('3 Model Input'!I$70),"Missing",ISNUMBER('3 Model Input'!K$70),'3 Model Input'!K$70*P3744)</f>
        <v>Missing</v>
      </c>
      <c r="AB3744" s="89"/>
      <c r="AC3744" s="227" t="str" cm="1">
        <f t="array" ref="AC3744">IF(D3744=0,"Blank",_xlfn.IFS('3 Model Input'!E$61=1,(V3744*G3744)/T3744,'3 Model Input'!E$61=2,(W3744*G3744)/T3744,'3 Model Input'!E$61=3,(X3744*G3744)/T3744,'3 Model Input'!E$61=4,(Y3744*G3744)/T3744,'3 Model Input'!E$61=5,(Z3744*G3744)/T3744, ISTEXT('3 Model Input'!E$61),"Missing",'3 Model Input'!E$61=6,(AA3744*G3744)/T3744))</f>
        <v>Blank</v>
      </c>
      <c r="AD3744" s="202" t="str">
        <f t="shared" si="607"/>
        <v>Blank</v>
      </c>
      <c r="AE3744" s="202" t="str">
        <f t="shared" si="608"/>
        <v>Blank</v>
      </c>
      <c r="AF3744" s="217" t="str">
        <f t="shared" si="609"/>
        <v>Blank</v>
      </c>
      <c r="AG3744" s="9" t="str" cm="1">
        <f t="array" ref="AG3744">_xlfn.IFS(ISNUMBER(AC3744), "", ISNUMBER(SEARCH("Blank", AC3744)), "", ISERROR(AC3744), "Bad input on tab 3")</f>
        <v/>
      </c>
    </row>
    <row r="3745" spans="2:33" ht="15" customHeight="1" x14ac:dyDescent="0.75">
      <c r="B3745" s="205" t="str">
        <f>'5 Driver Data'!B3745</f>
        <v>3737</v>
      </c>
      <c r="C3745" s="193">
        <f>'5 Driver Data'!C3745</f>
        <v>0</v>
      </c>
      <c r="D3745" s="192">
        <f>'5 Driver Data'!D3745</f>
        <v>0</v>
      </c>
      <c r="E3745" s="191">
        <f>'5 Driver Data'!E3745</f>
        <v>0</v>
      </c>
      <c r="F3745" s="191">
        <f>'5 Driver Data'!F3745</f>
        <v>0</v>
      </c>
      <c r="G3745" s="191">
        <f>'5 Driver Data'!G3745</f>
        <v>0</v>
      </c>
      <c r="H3745" s="191">
        <f>'5 Driver Data'!H3745</f>
        <v>0</v>
      </c>
      <c r="I3745" s="191">
        <f>'5 Driver Data'!I3745</f>
        <v>0</v>
      </c>
      <c r="J3745" s="191">
        <f>'5 Driver Data'!J3745</f>
        <v>0</v>
      </c>
      <c r="K3745" s="206">
        <f>'5 Driver Data'!K3745</f>
        <v>0</v>
      </c>
      <c r="L3745" s="1"/>
      <c r="M3745" s="216" t="str">
        <f>IF(D3745=0,"Blank",'3 Model Input'!E$44*'3 Model Input'!E$45)</f>
        <v>Blank</v>
      </c>
      <c r="N3745" s="197" t="str">
        <f t="shared" si="600"/>
        <v>Blank</v>
      </c>
      <c r="O3745" s="197" t="str">
        <f>IF(D3745=0,"Blank",'3 Model Input'!E$49*(1-'3 Model Input'!E$51))</f>
        <v>Blank</v>
      </c>
      <c r="P3745" s="197" t="str">
        <f t="shared" si="601"/>
        <v>Blank</v>
      </c>
      <c r="Q3745" s="197" t="str">
        <f>IF(D3745=0,"Blank",IF(D3745="BEV",E3745*(1-'3 Model Input'!E$54), E3745))</f>
        <v>Blank</v>
      </c>
      <c r="R3745" s="198" t="str">
        <f>IF(D3745=0,"Blank",IF(D3745="PHEV",F3745/G3745,F3745*(1-'3 Model Input'!E$54)/G3745))</f>
        <v>Blank</v>
      </c>
      <c r="S3745" s="198" t="str">
        <f>IF(D3745=0,"Blank",IF(D3745="PHEV",MIN(M3745,E3745),MIN(M3745,(E3745*(1-'3 Model Input'!E$54)))))</f>
        <v>Blank</v>
      </c>
      <c r="T3745" s="217" t="str">
        <f t="shared" si="602"/>
        <v>Blank</v>
      </c>
      <c r="U3745" s="89"/>
      <c r="V3745" s="216" t="str">
        <f>IF(D3745=0,"Blank",P3745*'3 Model Input'!E$50)</f>
        <v>Blank</v>
      </c>
      <c r="W3745" s="197" t="str">
        <f t="shared" si="603"/>
        <v>Blank</v>
      </c>
      <c r="X3745" s="197" t="str">
        <f t="shared" si="604"/>
        <v>Blank</v>
      </c>
      <c r="Y3745" s="197" t="str">
        <f t="shared" si="605"/>
        <v>Blank</v>
      </c>
      <c r="Z3745" s="197" t="str">
        <f t="shared" si="606"/>
        <v>Blank</v>
      </c>
      <c r="AA3745" s="223" t="str" cm="1">
        <f t="array" ref="AA3745">_xlfn.IFS(ISTEXT('3 Model Input'!F$70),"Missing",ISTEXT('3 Model Input'!I$70),"Missing",ISNUMBER('3 Model Input'!K$70),'3 Model Input'!K$70*P3745)</f>
        <v>Missing</v>
      </c>
      <c r="AB3745" s="89"/>
      <c r="AC3745" s="227" t="str" cm="1">
        <f t="array" ref="AC3745">IF(D3745=0,"Blank",_xlfn.IFS('3 Model Input'!E$61=1,(V3745*G3745)/T3745,'3 Model Input'!E$61=2,(W3745*G3745)/T3745,'3 Model Input'!E$61=3,(X3745*G3745)/T3745,'3 Model Input'!E$61=4,(Y3745*G3745)/T3745,'3 Model Input'!E$61=5,(Z3745*G3745)/T3745, ISTEXT('3 Model Input'!E$61),"Missing",'3 Model Input'!E$61=6,(AA3745*G3745)/T3745))</f>
        <v>Blank</v>
      </c>
      <c r="AD3745" s="202" t="str">
        <f t="shared" si="607"/>
        <v>Blank</v>
      </c>
      <c r="AE3745" s="202" t="str">
        <f t="shared" si="608"/>
        <v>Blank</v>
      </c>
      <c r="AF3745" s="217" t="str">
        <f t="shared" si="609"/>
        <v>Blank</v>
      </c>
      <c r="AG3745" s="9" t="str" cm="1">
        <f t="array" ref="AG3745">_xlfn.IFS(ISNUMBER(AC3745), "", ISNUMBER(SEARCH("Blank", AC3745)), "", ISERROR(AC3745), "Bad input on tab 3")</f>
        <v/>
      </c>
    </row>
    <row r="3746" spans="2:33" ht="15" customHeight="1" x14ac:dyDescent="0.75">
      <c r="B3746" s="205" t="str">
        <f>'5 Driver Data'!B3746</f>
        <v>3738</v>
      </c>
      <c r="C3746" s="193">
        <f>'5 Driver Data'!C3746</f>
        <v>0</v>
      </c>
      <c r="D3746" s="192">
        <f>'5 Driver Data'!D3746</f>
        <v>0</v>
      </c>
      <c r="E3746" s="191">
        <f>'5 Driver Data'!E3746</f>
        <v>0</v>
      </c>
      <c r="F3746" s="191">
        <f>'5 Driver Data'!F3746</f>
        <v>0</v>
      </c>
      <c r="G3746" s="191">
        <f>'5 Driver Data'!G3746</f>
        <v>0</v>
      </c>
      <c r="H3746" s="191">
        <f>'5 Driver Data'!H3746</f>
        <v>0</v>
      </c>
      <c r="I3746" s="191">
        <f>'5 Driver Data'!I3746</f>
        <v>0</v>
      </c>
      <c r="J3746" s="191">
        <f>'5 Driver Data'!J3746</f>
        <v>0</v>
      </c>
      <c r="K3746" s="206">
        <f>'5 Driver Data'!K3746</f>
        <v>0</v>
      </c>
      <c r="L3746" s="1"/>
      <c r="M3746" s="216" t="str">
        <f>IF(D3746=0,"Blank",'3 Model Input'!E$44*'3 Model Input'!E$45)</f>
        <v>Blank</v>
      </c>
      <c r="N3746" s="197" t="str">
        <f t="shared" si="600"/>
        <v>Blank</v>
      </c>
      <c r="O3746" s="197" t="str">
        <f>IF(D3746=0,"Blank",'3 Model Input'!E$49*(1-'3 Model Input'!E$51))</f>
        <v>Blank</v>
      </c>
      <c r="P3746" s="197" t="str">
        <f t="shared" si="601"/>
        <v>Blank</v>
      </c>
      <c r="Q3746" s="197" t="str">
        <f>IF(D3746=0,"Blank",IF(D3746="BEV",E3746*(1-'3 Model Input'!E$54), E3746))</f>
        <v>Blank</v>
      </c>
      <c r="R3746" s="198" t="str">
        <f>IF(D3746=0,"Blank",IF(D3746="PHEV",F3746/G3746,F3746*(1-'3 Model Input'!E$54)/G3746))</f>
        <v>Blank</v>
      </c>
      <c r="S3746" s="198" t="str">
        <f>IF(D3746=0,"Blank",IF(D3746="PHEV",MIN(M3746,E3746),MIN(M3746,(E3746*(1-'3 Model Input'!E$54)))))</f>
        <v>Blank</v>
      </c>
      <c r="T3746" s="217" t="str">
        <f t="shared" si="602"/>
        <v>Blank</v>
      </c>
      <c r="U3746" s="89"/>
      <c r="V3746" s="216" t="str">
        <f>IF(D3746=0,"Blank",P3746*'3 Model Input'!E$50)</f>
        <v>Blank</v>
      </c>
      <c r="W3746" s="197" t="str">
        <f t="shared" si="603"/>
        <v>Blank</v>
      </c>
      <c r="X3746" s="197" t="str">
        <f t="shared" si="604"/>
        <v>Blank</v>
      </c>
      <c r="Y3746" s="197" t="str">
        <f t="shared" si="605"/>
        <v>Blank</v>
      </c>
      <c r="Z3746" s="197" t="str">
        <f t="shared" si="606"/>
        <v>Blank</v>
      </c>
      <c r="AA3746" s="223" t="str" cm="1">
        <f t="array" ref="AA3746">_xlfn.IFS(ISTEXT('3 Model Input'!F$70),"Missing",ISTEXT('3 Model Input'!I$70),"Missing",ISNUMBER('3 Model Input'!K$70),'3 Model Input'!K$70*P3746)</f>
        <v>Missing</v>
      </c>
      <c r="AB3746" s="89"/>
      <c r="AC3746" s="227" t="str" cm="1">
        <f t="array" ref="AC3746">IF(D3746=0,"Blank",_xlfn.IFS('3 Model Input'!E$61=1,(V3746*G3746)/T3746,'3 Model Input'!E$61=2,(W3746*G3746)/T3746,'3 Model Input'!E$61=3,(X3746*G3746)/T3746,'3 Model Input'!E$61=4,(Y3746*G3746)/T3746,'3 Model Input'!E$61=5,(Z3746*G3746)/T3746, ISTEXT('3 Model Input'!E$61),"Missing",'3 Model Input'!E$61=6,(AA3746*G3746)/T3746))</f>
        <v>Blank</v>
      </c>
      <c r="AD3746" s="202" t="str">
        <f t="shared" si="607"/>
        <v>Blank</v>
      </c>
      <c r="AE3746" s="202" t="str">
        <f t="shared" si="608"/>
        <v>Blank</v>
      </c>
      <c r="AF3746" s="217" t="str">
        <f t="shared" si="609"/>
        <v>Blank</v>
      </c>
      <c r="AG3746" s="9" t="str" cm="1">
        <f t="array" ref="AG3746">_xlfn.IFS(ISNUMBER(AC3746), "", ISNUMBER(SEARCH("Blank", AC3746)), "", ISERROR(AC3746), "Bad input on tab 3")</f>
        <v/>
      </c>
    </row>
    <row r="3747" spans="2:33" ht="15" customHeight="1" x14ac:dyDescent="0.75">
      <c r="B3747" s="205" t="str">
        <f>'5 Driver Data'!B3747</f>
        <v>3739</v>
      </c>
      <c r="C3747" s="193">
        <f>'5 Driver Data'!C3747</f>
        <v>0</v>
      </c>
      <c r="D3747" s="192">
        <f>'5 Driver Data'!D3747</f>
        <v>0</v>
      </c>
      <c r="E3747" s="191">
        <f>'5 Driver Data'!E3747</f>
        <v>0</v>
      </c>
      <c r="F3747" s="191">
        <f>'5 Driver Data'!F3747</f>
        <v>0</v>
      </c>
      <c r="G3747" s="191">
        <f>'5 Driver Data'!G3747</f>
        <v>0</v>
      </c>
      <c r="H3747" s="191">
        <f>'5 Driver Data'!H3747</f>
        <v>0</v>
      </c>
      <c r="I3747" s="191">
        <f>'5 Driver Data'!I3747</f>
        <v>0</v>
      </c>
      <c r="J3747" s="191">
        <f>'5 Driver Data'!J3747</f>
        <v>0</v>
      </c>
      <c r="K3747" s="206">
        <f>'5 Driver Data'!K3747</f>
        <v>0</v>
      </c>
      <c r="L3747" s="1"/>
      <c r="M3747" s="216" t="str">
        <f>IF(D3747=0,"Blank",'3 Model Input'!E$44*'3 Model Input'!E$45)</f>
        <v>Blank</v>
      </c>
      <c r="N3747" s="197" t="str">
        <f t="shared" si="600"/>
        <v>Blank</v>
      </c>
      <c r="O3747" s="197" t="str">
        <f>IF(D3747=0,"Blank",'3 Model Input'!E$49*(1-'3 Model Input'!E$51))</f>
        <v>Blank</v>
      </c>
      <c r="P3747" s="197" t="str">
        <f t="shared" si="601"/>
        <v>Blank</v>
      </c>
      <c r="Q3747" s="197" t="str">
        <f>IF(D3747=0,"Blank",IF(D3747="BEV",E3747*(1-'3 Model Input'!E$54), E3747))</f>
        <v>Blank</v>
      </c>
      <c r="R3747" s="198" t="str">
        <f>IF(D3747=0,"Blank",IF(D3747="PHEV",F3747/G3747,F3747*(1-'3 Model Input'!E$54)/G3747))</f>
        <v>Blank</v>
      </c>
      <c r="S3747" s="198" t="str">
        <f>IF(D3747=0,"Blank",IF(D3747="PHEV",MIN(M3747,E3747),MIN(M3747,(E3747*(1-'3 Model Input'!E$54)))))</f>
        <v>Blank</v>
      </c>
      <c r="T3747" s="217" t="str">
        <f t="shared" si="602"/>
        <v>Blank</v>
      </c>
      <c r="U3747" s="89"/>
      <c r="V3747" s="216" t="str">
        <f>IF(D3747=0,"Blank",P3747*'3 Model Input'!E$50)</f>
        <v>Blank</v>
      </c>
      <c r="W3747" s="197" t="str">
        <f t="shared" si="603"/>
        <v>Blank</v>
      </c>
      <c r="X3747" s="197" t="str">
        <f t="shared" si="604"/>
        <v>Blank</v>
      </c>
      <c r="Y3747" s="197" t="str">
        <f t="shared" si="605"/>
        <v>Blank</v>
      </c>
      <c r="Z3747" s="197" t="str">
        <f t="shared" si="606"/>
        <v>Blank</v>
      </c>
      <c r="AA3747" s="223" t="str" cm="1">
        <f t="array" ref="AA3747">_xlfn.IFS(ISTEXT('3 Model Input'!F$70),"Missing",ISTEXT('3 Model Input'!I$70),"Missing",ISNUMBER('3 Model Input'!K$70),'3 Model Input'!K$70*P3747)</f>
        <v>Missing</v>
      </c>
      <c r="AB3747" s="89"/>
      <c r="AC3747" s="227" t="str" cm="1">
        <f t="array" ref="AC3747">IF(D3747=0,"Blank",_xlfn.IFS('3 Model Input'!E$61=1,(V3747*G3747)/T3747,'3 Model Input'!E$61=2,(W3747*G3747)/T3747,'3 Model Input'!E$61=3,(X3747*G3747)/T3747,'3 Model Input'!E$61=4,(Y3747*G3747)/T3747,'3 Model Input'!E$61=5,(Z3747*G3747)/T3747, ISTEXT('3 Model Input'!E$61),"Missing",'3 Model Input'!E$61=6,(AA3747*G3747)/T3747))</f>
        <v>Blank</v>
      </c>
      <c r="AD3747" s="202" t="str">
        <f t="shared" si="607"/>
        <v>Blank</v>
      </c>
      <c r="AE3747" s="202" t="str">
        <f t="shared" si="608"/>
        <v>Blank</v>
      </c>
      <c r="AF3747" s="217" t="str">
        <f t="shared" si="609"/>
        <v>Blank</v>
      </c>
      <c r="AG3747" s="9" t="str" cm="1">
        <f t="array" ref="AG3747">_xlfn.IFS(ISNUMBER(AC3747), "", ISNUMBER(SEARCH("Blank", AC3747)), "", ISERROR(AC3747), "Bad input on tab 3")</f>
        <v/>
      </c>
    </row>
    <row r="3748" spans="2:33" ht="15" customHeight="1" x14ac:dyDescent="0.75">
      <c r="B3748" s="205" t="str">
        <f>'5 Driver Data'!B3748</f>
        <v>3740</v>
      </c>
      <c r="C3748" s="193">
        <f>'5 Driver Data'!C3748</f>
        <v>0</v>
      </c>
      <c r="D3748" s="192">
        <f>'5 Driver Data'!D3748</f>
        <v>0</v>
      </c>
      <c r="E3748" s="191">
        <f>'5 Driver Data'!E3748</f>
        <v>0</v>
      </c>
      <c r="F3748" s="191">
        <f>'5 Driver Data'!F3748</f>
        <v>0</v>
      </c>
      <c r="G3748" s="191">
        <f>'5 Driver Data'!G3748</f>
        <v>0</v>
      </c>
      <c r="H3748" s="191">
        <f>'5 Driver Data'!H3748</f>
        <v>0</v>
      </c>
      <c r="I3748" s="191">
        <f>'5 Driver Data'!I3748</f>
        <v>0</v>
      </c>
      <c r="J3748" s="191">
        <f>'5 Driver Data'!J3748</f>
        <v>0</v>
      </c>
      <c r="K3748" s="206">
        <f>'5 Driver Data'!K3748</f>
        <v>0</v>
      </c>
      <c r="L3748" s="1"/>
      <c r="M3748" s="216" t="str">
        <f>IF(D3748=0,"Blank",'3 Model Input'!E$44*'3 Model Input'!E$45)</f>
        <v>Blank</v>
      </c>
      <c r="N3748" s="197" t="str">
        <f t="shared" si="600"/>
        <v>Blank</v>
      </c>
      <c r="O3748" s="197" t="str">
        <f>IF(D3748=0,"Blank",'3 Model Input'!E$49*(1-'3 Model Input'!E$51))</f>
        <v>Blank</v>
      </c>
      <c r="P3748" s="197" t="str">
        <f t="shared" si="601"/>
        <v>Blank</v>
      </c>
      <c r="Q3748" s="197" t="str">
        <f>IF(D3748=0,"Blank",IF(D3748="BEV",E3748*(1-'3 Model Input'!E$54), E3748))</f>
        <v>Blank</v>
      </c>
      <c r="R3748" s="198" t="str">
        <f>IF(D3748=0,"Blank",IF(D3748="PHEV",F3748/G3748,F3748*(1-'3 Model Input'!E$54)/G3748))</f>
        <v>Blank</v>
      </c>
      <c r="S3748" s="198" t="str">
        <f>IF(D3748=0,"Blank",IF(D3748="PHEV",MIN(M3748,E3748),MIN(M3748,(E3748*(1-'3 Model Input'!E$54)))))</f>
        <v>Blank</v>
      </c>
      <c r="T3748" s="217" t="str">
        <f t="shared" si="602"/>
        <v>Blank</v>
      </c>
      <c r="U3748" s="89"/>
      <c r="V3748" s="216" t="str">
        <f>IF(D3748=0,"Blank",P3748*'3 Model Input'!E$50)</f>
        <v>Blank</v>
      </c>
      <c r="W3748" s="197" t="str">
        <f t="shared" si="603"/>
        <v>Blank</v>
      </c>
      <c r="X3748" s="197" t="str">
        <f t="shared" si="604"/>
        <v>Blank</v>
      </c>
      <c r="Y3748" s="197" t="str">
        <f t="shared" si="605"/>
        <v>Blank</v>
      </c>
      <c r="Z3748" s="197" t="str">
        <f t="shared" si="606"/>
        <v>Blank</v>
      </c>
      <c r="AA3748" s="223" t="str" cm="1">
        <f t="array" ref="AA3748">_xlfn.IFS(ISTEXT('3 Model Input'!F$70),"Missing",ISTEXT('3 Model Input'!I$70),"Missing",ISNUMBER('3 Model Input'!K$70),'3 Model Input'!K$70*P3748)</f>
        <v>Missing</v>
      </c>
      <c r="AB3748" s="89"/>
      <c r="AC3748" s="227" t="str" cm="1">
        <f t="array" ref="AC3748">IF(D3748=0,"Blank",_xlfn.IFS('3 Model Input'!E$61=1,(V3748*G3748)/T3748,'3 Model Input'!E$61=2,(W3748*G3748)/T3748,'3 Model Input'!E$61=3,(X3748*G3748)/T3748,'3 Model Input'!E$61=4,(Y3748*G3748)/T3748,'3 Model Input'!E$61=5,(Z3748*G3748)/T3748, ISTEXT('3 Model Input'!E$61),"Missing",'3 Model Input'!E$61=6,(AA3748*G3748)/T3748))</f>
        <v>Blank</v>
      </c>
      <c r="AD3748" s="202" t="str">
        <f t="shared" si="607"/>
        <v>Blank</v>
      </c>
      <c r="AE3748" s="202" t="str">
        <f t="shared" si="608"/>
        <v>Blank</v>
      </c>
      <c r="AF3748" s="217" t="str">
        <f t="shared" si="609"/>
        <v>Blank</v>
      </c>
      <c r="AG3748" s="9" t="str" cm="1">
        <f t="array" ref="AG3748">_xlfn.IFS(ISNUMBER(AC3748), "", ISNUMBER(SEARCH("Blank", AC3748)), "", ISERROR(AC3748), "Bad input on tab 3")</f>
        <v/>
      </c>
    </row>
    <row r="3749" spans="2:33" ht="15" customHeight="1" x14ac:dyDescent="0.75">
      <c r="B3749" s="205" t="str">
        <f>'5 Driver Data'!B3749</f>
        <v>3741</v>
      </c>
      <c r="C3749" s="193">
        <f>'5 Driver Data'!C3749</f>
        <v>0</v>
      </c>
      <c r="D3749" s="192">
        <f>'5 Driver Data'!D3749</f>
        <v>0</v>
      </c>
      <c r="E3749" s="191">
        <f>'5 Driver Data'!E3749</f>
        <v>0</v>
      </c>
      <c r="F3749" s="191">
        <f>'5 Driver Data'!F3749</f>
        <v>0</v>
      </c>
      <c r="G3749" s="191">
        <f>'5 Driver Data'!G3749</f>
        <v>0</v>
      </c>
      <c r="H3749" s="191">
        <f>'5 Driver Data'!H3749</f>
        <v>0</v>
      </c>
      <c r="I3749" s="191">
        <f>'5 Driver Data'!I3749</f>
        <v>0</v>
      </c>
      <c r="J3749" s="191">
        <f>'5 Driver Data'!J3749</f>
        <v>0</v>
      </c>
      <c r="K3749" s="206">
        <f>'5 Driver Data'!K3749</f>
        <v>0</v>
      </c>
      <c r="L3749" s="1"/>
      <c r="M3749" s="216" t="str">
        <f>IF(D3749=0,"Blank",'3 Model Input'!E$44*'3 Model Input'!E$45)</f>
        <v>Blank</v>
      </c>
      <c r="N3749" s="197" t="str">
        <f t="shared" si="600"/>
        <v>Blank</v>
      </c>
      <c r="O3749" s="197" t="str">
        <f>IF(D3749=0,"Blank",'3 Model Input'!E$49*(1-'3 Model Input'!E$51))</f>
        <v>Blank</v>
      </c>
      <c r="P3749" s="197" t="str">
        <f t="shared" si="601"/>
        <v>Blank</v>
      </c>
      <c r="Q3749" s="197" t="str">
        <f>IF(D3749=0,"Blank",IF(D3749="BEV",E3749*(1-'3 Model Input'!E$54), E3749))</f>
        <v>Blank</v>
      </c>
      <c r="R3749" s="198" t="str">
        <f>IF(D3749=0,"Blank",IF(D3749="PHEV",F3749/G3749,F3749*(1-'3 Model Input'!E$54)/G3749))</f>
        <v>Blank</v>
      </c>
      <c r="S3749" s="198" t="str">
        <f>IF(D3749=0,"Blank",IF(D3749="PHEV",MIN(M3749,E3749),MIN(M3749,(E3749*(1-'3 Model Input'!E$54)))))</f>
        <v>Blank</v>
      </c>
      <c r="T3749" s="217" t="str">
        <f t="shared" si="602"/>
        <v>Blank</v>
      </c>
      <c r="U3749" s="89"/>
      <c r="V3749" s="216" t="str">
        <f>IF(D3749=0,"Blank",P3749*'3 Model Input'!E$50)</f>
        <v>Blank</v>
      </c>
      <c r="W3749" s="197" t="str">
        <f t="shared" si="603"/>
        <v>Blank</v>
      </c>
      <c r="X3749" s="197" t="str">
        <f t="shared" si="604"/>
        <v>Blank</v>
      </c>
      <c r="Y3749" s="197" t="str">
        <f t="shared" si="605"/>
        <v>Blank</v>
      </c>
      <c r="Z3749" s="197" t="str">
        <f t="shared" si="606"/>
        <v>Blank</v>
      </c>
      <c r="AA3749" s="223" t="str" cm="1">
        <f t="array" ref="AA3749">_xlfn.IFS(ISTEXT('3 Model Input'!F$70),"Missing",ISTEXT('3 Model Input'!I$70),"Missing",ISNUMBER('3 Model Input'!K$70),'3 Model Input'!K$70*P3749)</f>
        <v>Missing</v>
      </c>
      <c r="AB3749" s="89"/>
      <c r="AC3749" s="227" t="str" cm="1">
        <f t="array" ref="AC3749">IF(D3749=0,"Blank",_xlfn.IFS('3 Model Input'!E$61=1,(V3749*G3749)/T3749,'3 Model Input'!E$61=2,(W3749*G3749)/T3749,'3 Model Input'!E$61=3,(X3749*G3749)/T3749,'3 Model Input'!E$61=4,(Y3749*G3749)/T3749,'3 Model Input'!E$61=5,(Z3749*G3749)/T3749, ISTEXT('3 Model Input'!E$61),"Missing",'3 Model Input'!E$61=6,(AA3749*G3749)/T3749))</f>
        <v>Blank</v>
      </c>
      <c r="AD3749" s="202" t="str">
        <f t="shared" si="607"/>
        <v>Blank</v>
      </c>
      <c r="AE3749" s="202" t="str">
        <f t="shared" si="608"/>
        <v>Blank</v>
      </c>
      <c r="AF3749" s="217" t="str">
        <f t="shared" si="609"/>
        <v>Blank</v>
      </c>
      <c r="AG3749" s="9" t="str" cm="1">
        <f t="array" ref="AG3749">_xlfn.IFS(ISNUMBER(AC3749), "", ISNUMBER(SEARCH("Blank", AC3749)), "", ISERROR(AC3749), "Bad input on tab 3")</f>
        <v/>
      </c>
    </row>
    <row r="3750" spans="2:33" ht="15" customHeight="1" x14ac:dyDescent="0.75">
      <c r="B3750" s="205" t="str">
        <f>'5 Driver Data'!B3750</f>
        <v>3742</v>
      </c>
      <c r="C3750" s="193">
        <f>'5 Driver Data'!C3750</f>
        <v>0</v>
      </c>
      <c r="D3750" s="192">
        <f>'5 Driver Data'!D3750</f>
        <v>0</v>
      </c>
      <c r="E3750" s="191">
        <f>'5 Driver Data'!E3750</f>
        <v>0</v>
      </c>
      <c r="F3750" s="191">
        <f>'5 Driver Data'!F3750</f>
        <v>0</v>
      </c>
      <c r="G3750" s="191">
        <f>'5 Driver Data'!G3750</f>
        <v>0</v>
      </c>
      <c r="H3750" s="191">
        <f>'5 Driver Data'!H3750</f>
        <v>0</v>
      </c>
      <c r="I3750" s="191">
        <f>'5 Driver Data'!I3750</f>
        <v>0</v>
      </c>
      <c r="J3750" s="191">
        <f>'5 Driver Data'!J3750</f>
        <v>0</v>
      </c>
      <c r="K3750" s="206">
        <f>'5 Driver Data'!K3750</f>
        <v>0</v>
      </c>
      <c r="L3750" s="1"/>
      <c r="M3750" s="216" t="str">
        <f>IF(D3750=0,"Blank",'3 Model Input'!E$44*'3 Model Input'!E$45)</f>
        <v>Blank</v>
      </c>
      <c r="N3750" s="197" t="str">
        <f t="shared" si="600"/>
        <v>Blank</v>
      </c>
      <c r="O3750" s="197" t="str">
        <f>IF(D3750=0,"Blank",'3 Model Input'!E$49*(1-'3 Model Input'!E$51))</f>
        <v>Blank</v>
      </c>
      <c r="P3750" s="197" t="str">
        <f t="shared" si="601"/>
        <v>Blank</v>
      </c>
      <c r="Q3750" s="197" t="str">
        <f>IF(D3750=0,"Blank",IF(D3750="BEV",E3750*(1-'3 Model Input'!E$54), E3750))</f>
        <v>Blank</v>
      </c>
      <c r="R3750" s="198" t="str">
        <f>IF(D3750=0,"Blank",IF(D3750="PHEV",F3750/G3750,F3750*(1-'3 Model Input'!E$54)/G3750))</f>
        <v>Blank</v>
      </c>
      <c r="S3750" s="198" t="str">
        <f>IF(D3750=0,"Blank",IF(D3750="PHEV",MIN(M3750,E3750),MIN(M3750,(E3750*(1-'3 Model Input'!E$54)))))</f>
        <v>Blank</v>
      </c>
      <c r="T3750" s="217" t="str">
        <f t="shared" si="602"/>
        <v>Blank</v>
      </c>
      <c r="U3750" s="89"/>
      <c r="V3750" s="216" t="str">
        <f>IF(D3750=0,"Blank",P3750*'3 Model Input'!E$50)</f>
        <v>Blank</v>
      </c>
      <c r="W3750" s="197" t="str">
        <f t="shared" si="603"/>
        <v>Blank</v>
      </c>
      <c r="X3750" s="197" t="str">
        <f t="shared" si="604"/>
        <v>Blank</v>
      </c>
      <c r="Y3750" s="197" t="str">
        <f t="shared" si="605"/>
        <v>Blank</v>
      </c>
      <c r="Z3750" s="197" t="str">
        <f t="shared" si="606"/>
        <v>Blank</v>
      </c>
      <c r="AA3750" s="223" t="str" cm="1">
        <f t="array" ref="AA3750">_xlfn.IFS(ISTEXT('3 Model Input'!F$70),"Missing",ISTEXT('3 Model Input'!I$70),"Missing",ISNUMBER('3 Model Input'!K$70),'3 Model Input'!K$70*P3750)</f>
        <v>Missing</v>
      </c>
      <c r="AB3750" s="89"/>
      <c r="AC3750" s="227" t="str" cm="1">
        <f t="array" ref="AC3750">IF(D3750=0,"Blank",_xlfn.IFS('3 Model Input'!E$61=1,(V3750*G3750)/T3750,'3 Model Input'!E$61=2,(W3750*G3750)/T3750,'3 Model Input'!E$61=3,(X3750*G3750)/T3750,'3 Model Input'!E$61=4,(Y3750*G3750)/T3750,'3 Model Input'!E$61=5,(Z3750*G3750)/T3750, ISTEXT('3 Model Input'!E$61),"Missing",'3 Model Input'!E$61=6,(AA3750*G3750)/T3750))</f>
        <v>Blank</v>
      </c>
      <c r="AD3750" s="202" t="str">
        <f t="shared" si="607"/>
        <v>Blank</v>
      </c>
      <c r="AE3750" s="202" t="str">
        <f t="shared" si="608"/>
        <v>Blank</v>
      </c>
      <c r="AF3750" s="217" t="str">
        <f t="shared" si="609"/>
        <v>Blank</v>
      </c>
      <c r="AG3750" s="9" t="str" cm="1">
        <f t="array" ref="AG3750">_xlfn.IFS(ISNUMBER(AC3750), "", ISNUMBER(SEARCH("Blank", AC3750)), "", ISERROR(AC3750), "Bad input on tab 3")</f>
        <v/>
      </c>
    </row>
    <row r="3751" spans="2:33" ht="15" customHeight="1" x14ac:dyDescent="0.75">
      <c r="B3751" s="205" t="str">
        <f>'5 Driver Data'!B3751</f>
        <v>3743</v>
      </c>
      <c r="C3751" s="193">
        <f>'5 Driver Data'!C3751</f>
        <v>0</v>
      </c>
      <c r="D3751" s="192">
        <f>'5 Driver Data'!D3751</f>
        <v>0</v>
      </c>
      <c r="E3751" s="191">
        <f>'5 Driver Data'!E3751</f>
        <v>0</v>
      </c>
      <c r="F3751" s="191">
        <f>'5 Driver Data'!F3751</f>
        <v>0</v>
      </c>
      <c r="G3751" s="191">
        <f>'5 Driver Data'!G3751</f>
        <v>0</v>
      </c>
      <c r="H3751" s="191">
        <f>'5 Driver Data'!H3751</f>
        <v>0</v>
      </c>
      <c r="I3751" s="191">
        <f>'5 Driver Data'!I3751</f>
        <v>0</v>
      </c>
      <c r="J3751" s="191">
        <f>'5 Driver Data'!J3751</f>
        <v>0</v>
      </c>
      <c r="K3751" s="206">
        <f>'5 Driver Data'!K3751</f>
        <v>0</v>
      </c>
      <c r="L3751" s="1"/>
      <c r="M3751" s="216" t="str">
        <f>IF(D3751=0,"Blank",'3 Model Input'!E$44*'3 Model Input'!E$45)</f>
        <v>Blank</v>
      </c>
      <c r="N3751" s="197" t="str">
        <f t="shared" si="600"/>
        <v>Blank</v>
      </c>
      <c r="O3751" s="197" t="str">
        <f>IF(D3751=0,"Blank",'3 Model Input'!E$49*(1-'3 Model Input'!E$51))</f>
        <v>Blank</v>
      </c>
      <c r="P3751" s="197" t="str">
        <f t="shared" si="601"/>
        <v>Blank</v>
      </c>
      <c r="Q3751" s="197" t="str">
        <f>IF(D3751=0,"Blank",IF(D3751="BEV",E3751*(1-'3 Model Input'!E$54), E3751))</f>
        <v>Blank</v>
      </c>
      <c r="R3751" s="198" t="str">
        <f>IF(D3751=0,"Blank",IF(D3751="PHEV",F3751/G3751,F3751*(1-'3 Model Input'!E$54)/G3751))</f>
        <v>Blank</v>
      </c>
      <c r="S3751" s="198" t="str">
        <f>IF(D3751=0,"Blank",IF(D3751="PHEV",MIN(M3751,E3751),MIN(M3751,(E3751*(1-'3 Model Input'!E$54)))))</f>
        <v>Blank</v>
      </c>
      <c r="T3751" s="217" t="str">
        <f t="shared" si="602"/>
        <v>Blank</v>
      </c>
      <c r="U3751" s="89"/>
      <c r="V3751" s="216" t="str">
        <f>IF(D3751=0,"Blank",P3751*'3 Model Input'!E$50)</f>
        <v>Blank</v>
      </c>
      <c r="W3751" s="197" t="str">
        <f t="shared" si="603"/>
        <v>Blank</v>
      </c>
      <c r="X3751" s="197" t="str">
        <f t="shared" si="604"/>
        <v>Blank</v>
      </c>
      <c r="Y3751" s="197" t="str">
        <f t="shared" si="605"/>
        <v>Blank</v>
      </c>
      <c r="Z3751" s="197" t="str">
        <f t="shared" si="606"/>
        <v>Blank</v>
      </c>
      <c r="AA3751" s="223" t="str" cm="1">
        <f t="array" ref="AA3751">_xlfn.IFS(ISTEXT('3 Model Input'!F$70),"Missing",ISTEXT('3 Model Input'!I$70),"Missing",ISNUMBER('3 Model Input'!K$70),'3 Model Input'!K$70*P3751)</f>
        <v>Missing</v>
      </c>
      <c r="AB3751" s="89"/>
      <c r="AC3751" s="227" t="str" cm="1">
        <f t="array" ref="AC3751">IF(D3751=0,"Blank",_xlfn.IFS('3 Model Input'!E$61=1,(V3751*G3751)/T3751,'3 Model Input'!E$61=2,(W3751*G3751)/T3751,'3 Model Input'!E$61=3,(X3751*G3751)/T3751,'3 Model Input'!E$61=4,(Y3751*G3751)/T3751,'3 Model Input'!E$61=5,(Z3751*G3751)/T3751, ISTEXT('3 Model Input'!E$61),"Missing",'3 Model Input'!E$61=6,(AA3751*G3751)/T3751))</f>
        <v>Blank</v>
      </c>
      <c r="AD3751" s="202" t="str">
        <f t="shared" si="607"/>
        <v>Blank</v>
      </c>
      <c r="AE3751" s="202" t="str">
        <f t="shared" si="608"/>
        <v>Blank</v>
      </c>
      <c r="AF3751" s="217" t="str">
        <f t="shared" si="609"/>
        <v>Blank</v>
      </c>
      <c r="AG3751" s="9" t="str" cm="1">
        <f t="array" ref="AG3751">_xlfn.IFS(ISNUMBER(AC3751), "", ISNUMBER(SEARCH("Blank", AC3751)), "", ISERROR(AC3751), "Bad input on tab 3")</f>
        <v/>
      </c>
    </row>
    <row r="3752" spans="2:33" ht="15" customHeight="1" x14ac:dyDescent="0.75">
      <c r="B3752" s="205" t="str">
        <f>'5 Driver Data'!B3752</f>
        <v>3744</v>
      </c>
      <c r="C3752" s="193">
        <f>'5 Driver Data'!C3752</f>
        <v>0</v>
      </c>
      <c r="D3752" s="192">
        <f>'5 Driver Data'!D3752</f>
        <v>0</v>
      </c>
      <c r="E3752" s="191">
        <f>'5 Driver Data'!E3752</f>
        <v>0</v>
      </c>
      <c r="F3752" s="191">
        <f>'5 Driver Data'!F3752</f>
        <v>0</v>
      </c>
      <c r="G3752" s="191">
        <f>'5 Driver Data'!G3752</f>
        <v>0</v>
      </c>
      <c r="H3752" s="191">
        <f>'5 Driver Data'!H3752</f>
        <v>0</v>
      </c>
      <c r="I3752" s="191">
        <f>'5 Driver Data'!I3752</f>
        <v>0</v>
      </c>
      <c r="J3752" s="191">
        <f>'5 Driver Data'!J3752</f>
        <v>0</v>
      </c>
      <c r="K3752" s="206">
        <f>'5 Driver Data'!K3752</f>
        <v>0</v>
      </c>
      <c r="L3752" s="1"/>
      <c r="M3752" s="216" t="str">
        <f>IF(D3752=0,"Blank",'3 Model Input'!E$44*'3 Model Input'!E$45)</f>
        <v>Blank</v>
      </c>
      <c r="N3752" s="197" t="str">
        <f t="shared" si="600"/>
        <v>Blank</v>
      </c>
      <c r="O3752" s="197" t="str">
        <f>IF(D3752=0,"Blank",'3 Model Input'!E$49*(1-'3 Model Input'!E$51))</f>
        <v>Blank</v>
      </c>
      <c r="P3752" s="197" t="str">
        <f t="shared" si="601"/>
        <v>Blank</v>
      </c>
      <c r="Q3752" s="197" t="str">
        <f>IF(D3752=0,"Blank",IF(D3752="BEV",E3752*(1-'3 Model Input'!E$54), E3752))</f>
        <v>Blank</v>
      </c>
      <c r="R3752" s="198" t="str">
        <f>IF(D3752=0,"Blank",IF(D3752="PHEV",F3752/G3752,F3752*(1-'3 Model Input'!E$54)/G3752))</f>
        <v>Blank</v>
      </c>
      <c r="S3752" s="198" t="str">
        <f>IF(D3752=0,"Blank",IF(D3752="PHEV",MIN(M3752,E3752),MIN(M3752,(E3752*(1-'3 Model Input'!E$54)))))</f>
        <v>Blank</v>
      </c>
      <c r="T3752" s="217" t="str">
        <f t="shared" si="602"/>
        <v>Blank</v>
      </c>
      <c r="U3752" s="89"/>
      <c r="V3752" s="216" t="str">
        <f>IF(D3752=0,"Blank",P3752*'3 Model Input'!E$50)</f>
        <v>Blank</v>
      </c>
      <c r="W3752" s="197" t="str">
        <f t="shared" si="603"/>
        <v>Blank</v>
      </c>
      <c r="X3752" s="197" t="str">
        <f t="shared" si="604"/>
        <v>Blank</v>
      </c>
      <c r="Y3752" s="197" t="str">
        <f t="shared" si="605"/>
        <v>Blank</v>
      </c>
      <c r="Z3752" s="197" t="str">
        <f t="shared" si="606"/>
        <v>Blank</v>
      </c>
      <c r="AA3752" s="223" t="str" cm="1">
        <f t="array" ref="AA3752">_xlfn.IFS(ISTEXT('3 Model Input'!F$70),"Missing",ISTEXT('3 Model Input'!I$70),"Missing",ISNUMBER('3 Model Input'!K$70),'3 Model Input'!K$70*P3752)</f>
        <v>Missing</v>
      </c>
      <c r="AB3752" s="89"/>
      <c r="AC3752" s="227" t="str" cm="1">
        <f t="array" ref="AC3752">IF(D3752=0,"Blank",_xlfn.IFS('3 Model Input'!E$61=1,(V3752*G3752)/T3752,'3 Model Input'!E$61=2,(W3752*G3752)/T3752,'3 Model Input'!E$61=3,(X3752*G3752)/T3752,'3 Model Input'!E$61=4,(Y3752*G3752)/T3752,'3 Model Input'!E$61=5,(Z3752*G3752)/T3752, ISTEXT('3 Model Input'!E$61),"Missing",'3 Model Input'!E$61=6,(AA3752*G3752)/T3752))</f>
        <v>Blank</v>
      </c>
      <c r="AD3752" s="202" t="str">
        <f t="shared" si="607"/>
        <v>Blank</v>
      </c>
      <c r="AE3752" s="202" t="str">
        <f t="shared" si="608"/>
        <v>Blank</v>
      </c>
      <c r="AF3752" s="217" t="str">
        <f t="shared" si="609"/>
        <v>Blank</v>
      </c>
      <c r="AG3752" s="9" t="str" cm="1">
        <f t="array" ref="AG3752">_xlfn.IFS(ISNUMBER(AC3752), "", ISNUMBER(SEARCH("Blank", AC3752)), "", ISERROR(AC3752), "Bad input on tab 3")</f>
        <v/>
      </c>
    </row>
    <row r="3753" spans="2:33" ht="15" customHeight="1" x14ac:dyDescent="0.75">
      <c r="B3753" s="205" t="str">
        <f>'5 Driver Data'!B3753</f>
        <v>3745</v>
      </c>
      <c r="C3753" s="193">
        <f>'5 Driver Data'!C3753</f>
        <v>0</v>
      </c>
      <c r="D3753" s="192">
        <f>'5 Driver Data'!D3753</f>
        <v>0</v>
      </c>
      <c r="E3753" s="191">
        <f>'5 Driver Data'!E3753</f>
        <v>0</v>
      </c>
      <c r="F3753" s="191">
        <f>'5 Driver Data'!F3753</f>
        <v>0</v>
      </c>
      <c r="G3753" s="191">
        <f>'5 Driver Data'!G3753</f>
        <v>0</v>
      </c>
      <c r="H3753" s="191">
        <f>'5 Driver Data'!H3753</f>
        <v>0</v>
      </c>
      <c r="I3753" s="191">
        <f>'5 Driver Data'!I3753</f>
        <v>0</v>
      </c>
      <c r="J3753" s="191">
        <f>'5 Driver Data'!J3753</f>
        <v>0</v>
      </c>
      <c r="K3753" s="206">
        <f>'5 Driver Data'!K3753</f>
        <v>0</v>
      </c>
      <c r="L3753" s="1"/>
      <c r="M3753" s="216" t="str">
        <f>IF(D3753=0,"Blank",'3 Model Input'!E$44*'3 Model Input'!E$45)</f>
        <v>Blank</v>
      </c>
      <c r="N3753" s="197" t="str">
        <f t="shared" si="600"/>
        <v>Blank</v>
      </c>
      <c r="O3753" s="197" t="str">
        <f>IF(D3753=0,"Blank",'3 Model Input'!E$49*(1-'3 Model Input'!E$51))</f>
        <v>Blank</v>
      </c>
      <c r="P3753" s="197" t="str">
        <f t="shared" si="601"/>
        <v>Blank</v>
      </c>
      <c r="Q3753" s="197" t="str">
        <f>IF(D3753=0,"Blank",IF(D3753="BEV",E3753*(1-'3 Model Input'!E$54), E3753))</f>
        <v>Blank</v>
      </c>
      <c r="R3753" s="198" t="str">
        <f>IF(D3753=0,"Blank",IF(D3753="PHEV",F3753/G3753,F3753*(1-'3 Model Input'!E$54)/G3753))</f>
        <v>Blank</v>
      </c>
      <c r="S3753" s="198" t="str">
        <f>IF(D3753=0,"Blank",IF(D3753="PHEV",MIN(M3753,E3753),MIN(M3753,(E3753*(1-'3 Model Input'!E$54)))))</f>
        <v>Blank</v>
      </c>
      <c r="T3753" s="217" t="str">
        <f t="shared" si="602"/>
        <v>Blank</v>
      </c>
      <c r="U3753" s="89"/>
      <c r="V3753" s="216" t="str">
        <f>IF(D3753=0,"Blank",P3753*'3 Model Input'!E$50)</f>
        <v>Blank</v>
      </c>
      <c r="W3753" s="197" t="str">
        <f t="shared" si="603"/>
        <v>Blank</v>
      </c>
      <c r="X3753" s="197" t="str">
        <f t="shared" si="604"/>
        <v>Blank</v>
      </c>
      <c r="Y3753" s="197" t="str">
        <f t="shared" si="605"/>
        <v>Blank</v>
      </c>
      <c r="Z3753" s="197" t="str">
        <f t="shared" si="606"/>
        <v>Blank</v>
      </c>
      <c r="AA3753" s="223" t="str" cm="1">
        <f t="array" ref="AA3753">_xlfn.IFS(ISTEXT('3 Model Input'!F$70),"Missing",ISTEXT('3 Model Input'!I$70),"Missing",ISNUMBER('3 Model Input'!K$70),'3 Model Input'!K$70*P3753)</f>
        <v>Missing</v>
      </c>
      <c r="AB3753" s="89"/>
      <c r="AC3753" s="227" t="str" cm="1">
        <f t="array" ref="AC3753">IF(D3753=0,"Blank",_xlfn.IFS('3 Model Input'!E$61=1,(V3753*G3753)/T3753,'3 Model Input'!E$61=2,(W3753*G3753)/T3753,'3 Model Input'!E$61=3,(X3753*G3753)/T3753,'3 Model Input'!E$61=4,(Y3753*G3753)/T3753,'3 Model Input'!E$61=5,(Z3753*G3753)/T3753, ISTEXT('3 Model Input'!E$61),"Missing",'3 Model Input'!E$61=6,(AA3753*G3753)/T3753))</f>
        <v>Blank</v>
      </c>
      <c r="AD3753" s="202" t="str">
        <f t="shared" si="607"/>
        <v>Blank</v>
      </c>
      <c r="AE3753" s="202" t="str">
        <f t="shared" si="608"/>
        <v>Blank</v>
      </c>
      <c r="AF3753" s="217" t="str">
        <f t="shared" si="609"/>
        <v>Blank</v>
      </c>
      <c r="AG3753" s="9" t="str" cm="1">
        <f t="array" ref="AG3753">_xlfn.IFS(ISNUMBER(AC3753), "", ISNUMBER(SEARCH("Blank", AC3753)), "", ISERROR(AC3753), "Bad input on tab 3")</f>
        <v/>
      </c>
    </row>
    <row r="3754" spans="2:33" ht="15" customHeight="1" x14ac:dyDescent="0.75">
      <c r="B3754" s="205" t="str">
        <f>'5 Driver Data'!B3754</f>
        <v>3746</v>
      </c>
      <c r="C3754" s="193">
        <f>'5 Driver Data'!C3754</f>
        <v>0</v>
      </c>
      <c r="D3754" s="192">
        <f>'5 Driver Data'!D3754</f>
        <v>0</v>
      </c>
      <c r="E3754" s="191">
        <f>'5 Driver Data'!E3754</f>
        <v>0</v>
      </c>
      <c r="F3754" s="191">
        <f>'5 Driver Data'!F3754</f>
        <v>0</v>
      </c>
      <c r="G3754" s="191">
        <f>'5 Driver Data'!G3754</f>
        <v>0</v>
      </c>
      <c r="H3754" s="191">
        <f>'5 Driver Data'!H3754</f>
        <v>0</v>
      </c>
      <c r="I3754" s="191">
        <f>'5 Driver Data'!I3754</f>
        <v>0</v>
      </c>
      <c r="J3754" s="191">
        <f>'5 Driver Data'!J3754</f>
        <v>0</v>
      </c>
      <c r="K3754" s="206">
        <f>'5 Driver Data'!K3754</f>
        <v>0</v>
      </c>
      <c r="L3754" s="1"/>
      <c r="M3754" s="216" t="str">
        <f>IF(D3754=0,"Blank",'3 Model Input'!E$44*'3 Model Input'!E$45)</f>
        <v>Blank</v>
      </c>
      <c r="N3754" s="197" t="str">
        <f t="shared" si="600"/>
        <v>Blank</v>
      </c>
      <c r="O3754" s="197" t="str">
        <f>IF(D3754=0,"Blank",'3 Model Input'!E$49*(1-'3 Model Input'!E$51))</f>
        <v>Blank</v>
      </c>
      <c r="P3754" s="197" t="str">
        <f t="shared" si="601"/>
        <v>Blank</v>
      </c>
      <c r="Q3754" s="197" t="str">
        <f>IF(D3754=0,"Blank",IF(D3754="BEV",E3754*(1-'3 Model Input'!E$54), E3754))</f>
        <v>Blank</v>
      </c>
      <c r="R3754" s="198" t="str">
        <f>IF(D3754=0,"Blank",IF(D3754="PHEV",F3754/G3754,F3754*(1-'3 Model Input'!E$54)/G3754))</f>
        <v>Blank</v>
      </c>
      <c r="S3754" s="198" t="str">
        <f>IF(D3754=0,"Blank",IF(D3754="PHEV",MIN(M3754,E3754),MIN(M3754,(E3754*(1-'3 Model Input'!E$54)))))</f>
        <v>Blank</v>
      </c>
      <c r="T3754" s="217" t="str">
        <f t="shared" si="602"/>
        <v>Blank</v>
      </c>
      <c r="U3754" s="89"/>
      <c r="V3754" s="216" t="str">
        <f>IF(D3754=0,"Blank",P3754*'3 Model Input'!E$50)</f>
        <v>Blank</v>
      </c>
      <c r="W3754" s="197" t="str">
        <f t="shared" si="603"/>
        <v>Blank</v>
      </c>
      <c r="X3754" s="197" t="str">
        <f t="shared" si="604"/>
        <v>Blank</v>
      </c>
      <c r="Y3754" s="197" t="str">
        <f t="shared" si="605"/>
        <v>Blank</v>
      </c>
      <c r="Z3754" s="197" t="str">
        <f t="shared" si="606"/>
        <v>Blank</v>
      </c>
      <c r="AA3754" s="223" t="str" cm="1">
        <f t="array" ref="AA3754">_xlfn.IFS(ISTEXT('3 Model Input'!F$70),"Missing",ISTEXT('3 Model Input'!I$70),"Missing",ISNUMBER('3 Model Input'!K$70),'3 Model Input'!K$70*P3754)</f>
        <v>Missing</v>
      </c>
      <c r="AB3754" s="89"/>
      <c r="AC3754" s="227" t="str" cm="1">
        <f t="array" ref="AC3754">IF(D3754=0,"Blank",_xlfn.IFS('3 Model Input'!E$61=1,(V3754*G3754)/T3754,'3 Model Input'!E$61=2,(W3754*G3754)/T3754,'3 Model Input'!E$61=3,(X3754*G3754)/T3754,'3 Model Input'!E$61=4,(Y3754*G3754)/T3754,'3 Model Input'!E$61=5,(Z3754*G3754)/T3754, ISTEXT('3 Model Input'!E$61),"Missing",'3 Model Input'!E$61=6,(AA3754*G3754)/T3754))</f>
        <v>Blank</v>
      </c>
      <c r="AD3754" s="202" t="str">
        <f t="shared" si="607"/>
        <v>Blank</v>
      </c>
      <c r="AE3754" s="202" t="str">
        <f t="shared" si="608"/>
        <v>Blank</v>
      </c>
      <c r="AF3754" s="217" t="str">
        <f t="shared" si="609"/>
        <v>Blank</v>
      </c>
      <c r="AG3754" s="9" t="str" cm="1">
        <f t="array" ref="AG3754">_xlfn.IFS(ISNUMBER(AC3754), "", ISNUMBER(SEARCH("Blank", AC3754)), "", ISERROR(AC3754), "Bad input on tab 3")</f>
        <v/>
      </c>
    </row>
    <row r="3755" spans="2:33" ht="15" customHeight="1" x14ac:dyDescent="0.75">
      <c r="B3755" s="205" t="str">
        <f>'5 Driver Data'!B3755</f>
        <v>3747</v>
      </c>
      <c r="C3755" s="193">
        <f>'5 Driver Data'!C3755</f>
        <v>0</v>
      </c>
      <c r="D3755" s="192">
        <f>'5 Driver Data'!D3755</f>
        <v>0</v>
      </c>
      <c r="E3755" s="191">
        <f>'5 Driver Data'!E3755</f>
        <v>0</v>
      </c>
      <c r="F3755" s="191">
        <f>'5 Driver Data'!F3755</f>
        <v>0</v>
      </c>
      <c r="G3755" s="191">
        <f>'5 Driver Data'!G3755</f>
        <v>0</v>
      </c>
      <c r="H3755" s="191">
        <f>'5 Driver Data'!H3755</f>
        <v>0</v>
      </c>
      <c r="I3755" s="191">
        <f>'5 Driver Data'!I3755</f>
        <v>0</v>
      </c>
      <c r="J3755" s="191">
        <f>'5 Driver Data'!J3755</f>
        <v>0</v>
      </c>
      <c r="K3755" s="206">
        <f>'5 Driver Data'!K3755</f>
        <v>0</v>
      </c>
      <c r="L3755" s="1"/>
      <c r="M3755" s="216" t="str">
        <f>IF(D3755=0,"Blank",'3 Model Input'!E$44*'3 Model Input'!E$45)</f>
        <v>Blank</v>
      </c>
      <c r="N3755" s="197" t="str">
        <f t="shared" si="600"/>
        <v>Blank</v>
      </c>
      <c r="O3755" s="197" t="str">
        <f>IF(D3755=0,"Blank",'3 Model Input'!E$49*(1-'3 Model Input'!E$51))</f>
        <v>Blank</v>
      </c>
      <c r="P3755" s="197" t="str">
        <f t="shared" si="601"/>
        <v>Blank</v>
      </c>
      <c r="Q3755" s="197" t="str">
        <f>IF(D3755=0,"Blank",IF(D3755="BEV",E3755*(1-'3 Model Input'!E$54), E3755))</f>
        <v>Blank</v>
      </c>
      <c r="R3755" s="198" t="str">
        <f>IF(D3755=0,"Blank",IF(D3755="PHEV",F3755/G3755,F3755*(1-'3 Model Input'!E$54)/G3755))</f>
        <v>Blank</v>
      </c>
      <c r="S3755" s="198" t="str">
        <f>IF(D3755=0,"Blank",IF(D3755="PHEV",MIN(M3755,E3755),MIN(M3755,(E3755*(1-'3 Model Input'!E$54)))))</f>
        <v>Blank</v>
      </c>
      <c r="T3755" s="217" t="str">
        <f t="shared" si="602"/>
        <v>Blank</v>
      </c>
      <c r="U3755" s="89"/>
      <c r="V3755" s="216" t="str">
        <f>IF(D3755=0,"Blank",P3755*'3 Model Input'!E$50)</f>
        <v>Blank</v>
      </c>
      <c r="W3755" s="197" t="str">
        <f t="shared" si="603"/>
        <v>Blank</v>
      </c>
      <c r="X3755" s="197" t="str">
        <f t="shared" si="604"/>
        <v>Blank</v>
      </c>
      <c r="Y3755" s="197" t="str">
        <f t="shared" si="605"/>
        <v>Blank</v>
      </c>
      <c r="Z3755" s="197" t="str">
        <f t="shared" si="606"/>
        <v>Blank</v>
      </c>
      <c r="AA3755" s="223" t="str" cm="1">
        <f t="array" ref="AA3755">_xlfn.IFS(ISTEXT('3 Model Input'!F$70),"Missing",ISTEXT('3 Model Input'!I$70),"Missing",ISNUMBER('3 Model Input'!K$70),'3 Model Input'!K$70*P3755)</f>
        <v>Missing</v>
      </c>
      <c r="AB3755" s="89"/>
      <c r="AC3755" s="227" t="str" cm="1">
        <f t="array" ref="AC3755">IF(D3755=0,"Blank",_xlfn.IFS('3 Model Input'!E$61=1,(V3755*G3755)/T3755,'3 Model Input'!E$61=2,(W3755*G3755)/T3755,'3 Model Input'!E$61=3,(X3755*G3755)/T3755,'3 Model Input'!E$61=4,(Y3755*G3755)/T3755,'3 Model Input'!E$61=5,(Z3755*G3755)/T3755, ISTEXT('3 Model Input'!E$61),"Missing",'3 Model Input'!E$61=6,(AA3755*G3755)/T3755))</f>
        <v>Blank</v>
      </c>
      <c r="AD3755" s="202" t="str">
        <f t="shared" si="607"/>
        <v>Blank</v>
      </c>
      <c r="AE3755" s="202" t="str">
        <f t="shared" si="608"/>
        <v>Blank</v>
      </c>
      <c r="AF3755" s="217" t="str">
        <f t="shared" si="609"/>
        <v>Blank</v>
      </c>
      <c r="AG3755" s="9" t="str" cm="1">
        <f t="array" ref="AG3755">_xlfn.IFS(ISNUMBER(AC3755), "", ISNUMBER(SEARCH("Blank", AC3755)), "", ISERROR(AC3755), "Bad input on tab 3")</f>
        <v/>
      </c>
    </row>
    <row r="3756" spans="2:33" ht="15" customHeight="1" x14ac:dyDescent="0.75">
      <c r="B3756" s="205" t="str">
        <f>'5 Driver Data'!B3756</f>
        <v>3748</v>
      </c>
      <c r="C3756" s="193">
        <f>'5 Driver Data'!C3756</f>
        <v>0</v>
      </c>
      <c r="D3756" s="192">
        <f>'5 Driver Data'!D3756</f>
        <v>0</v>
      </c>
      <c r="E3756" s="191">
        <f>'5 Driver Data'!E3756</f>
        <v>0</v>
      </c>
      <c r="F3756" s="191">
        <f>'5 Driver Data'!F3756</f>
        <v>0</v>
      </c>
      <c r="G3756" s="191">
        <f>'5 Driver Data'!G3756</f>
        <v>0</v>
      </c>
      <c r="H3756" s="191">
        <f>'5 Driver Data'!H3756</f>
        <v>0</v>
      </c>
      <c r="I3756" s="191">
        <f>'5 Driver Data'!I3756</f>
        <v>0</v>
      </c>
      <c r="J3756" s="191">
        <f>'5 Driver Data'!J3756</f>
        <v>0</v>
      </c>
      <c r="K3756" s="206">
        <f>'5 Driver Data'!K3756</f>
        <v>0</v>
      </c>
      <c r="L3756" s="1"/>
      <c r="M3756" s="216" t="str">
        <f>IF(D3756=0,"Blank",'3 Model Input'!E$44*'3 Model Input'!E$45)</f>
        <v>Blank</v>
      </c>
      <c r="N3756" s="197" t="str">
        <f t="shared" si="600"/>
        <v>Blank</v>
      </c>
      <c r="O3756" s="197" t="str">
        <f>IF(D3756=0,"Blank",'3 Model Input'!E$49*(1-'3 Model Input'!E$51))</f>
        <v>Blank</v>
      </c>
      <c r="P3756" s="197" t="str">
        <f t="shared" si="601"/>
        <v>Blank</v>
      </c>
      <c r="Q3756" s="197" t="str">
        <f>IF(D3756=0,"Blank",IF(D3756="BEV",E3756*(1-'3 Model Input'!E$54), E3756))</f>
        <v>Blank</v>
      </c>
      <c r="R3756" s="198" t="str">
        <f>IF(D3756=0,"Blank",IF(D3756="PHEV",F3756/G3756,F3756*(1-'3 Model Input'!E$54)/G3756))</f>
        <v>Blank</v>
      </c>
      <c r="S3756" s="198" t="str">
        <f>IF(D3756=0,"Blank",IF(D3756="PHEV",MIN(M3756,E3756),MIN(M3756,(E3756*(1-'3 Model Input'!E$54)))))</f>
        <v>Blank</v>
      </c>
      <c r="T3756" s="217" t="str">
        <f t="shared" si="602"/>
        <v>Blank</v>
      </c>
      <c r="U3756" s="89"/>
      <c r="V3756" s="216" t="str">
        <f>IF(D3756=0,"Blank",P3756*'3 Model Input'!E$50)</f>
        <v>Blank</v>
      </c>
      <c r="W3756" s="197" t="str">
        <f t="shared" si="603"/>
        <v>Blank</v>
      </c>
      <c r="X3756" s="197" t="str">
        <f t="shared" si="604"/>
        <v>Blank</v>
      </c>
      <c r="Y3756" s="197" t="str">
        <f t="shared" si="605"/>
        <v>Blank</v>
      </c>
      <c r="Z3756" s="197" t="str">
        <f t="shared" si="606"/>
        <v>Blank</v>
      </c>
      <c r="AA3756" s="223" t="str" cm="1">
        <f t="array" ref="AA3756">_xlfn.IFS(ISTEXT('3 Model Input'!F$70),"Missing",ISTEXT('3 Model Input'!I$70),"Missing",ISNUMBER('3 Model Input'!K$70),'3 Model Input'!K$70*P3756)</f>
        <v>Missing</v>
      </c>
      <c r="AB3756" s="89"/>
      <c r="AC3756" s="227" t="str" cm="1">
        <f t="array" ref="AC3756">IF(D3756=0,"Blank",_xlfn.IFS('3 Model Input'!E$61=1,(V3756*G3756)/T3756,'3 Model Input'!E$61=2,(W3756*G3756)/T3756,'3 Model Input'!E$61=3,(X3756*G3756)/T3756,'3 Model Input'!E$61=4,(Y3756*G3756)/T3756,'3 Model Input'!E$61=5,(Z3756*G3756)/T3756, ISTEXT('3 Model Input'!E$61),"Missing",'3 Model Input'!E$61=6,(AA3756*G3756)/T3756))</f>
        <v>Blank</v>
      </c>
      <c r="AD3756" s="202" t="str">
        <f t="shared" si="607"/>
        <v>Blank</v>
      </c>
      <c r="AE3756" s="202" t="str">
        <f t="shared" si="608"/>
        <v>Blank</v>
      </c>
      <c r="AF3756" s="217" t="str">
        <f t="shared" si="609"/>
        <v>Blank</v>
      </c>
      <c r="AG3756" s="9" t="str" cm="1">
        <f t="array" ref="AG3756">_xlfn.IFS(ISNUMBER(AC3756), "", ISNUMBER(SEARCH("Blank", AC3756)), "", ISERROR(AC3756), "Bad input on tab 3")</f>
        <v/>
      </c>
    </row>
    <row r="3757" spans="2:33" ht="15" customHeight="1" x14ac:dyDescent="0.75">
      <c r="B3757" s="205" t="str">
        <f>'5 Driver Data'!B3757</f>
        <v>3749</v>
      </c>
      <c r="C3757" s="193">
        <f>'5 Driver Data'!C3757</f>
        <v>0</v>
      </c>
      <c r="D3757" s="192">
        <f>'5 Driver Data'!D3757</f>
        <v>0</v>
      </c>
      <c r="E3757" s="191">
        <f>'5 Driver Data'!E3757</f>
        <v>0</v>
      </c>
      <c r="F3757" s="191">
        <f>'5 Driver Data'!F3757</f>
        <v>0</v>
      </c>
      <c r="G3757" s="191">
        <f>'5 Driver Data'!G3757</f>
        <v>0</v>
      </c>
      <c r="H3757" s="191">
        <f>'5 Driver Data'!H3757</f>
        <v>0</v>
      </c>
      <c r="I3757" s="191">
        <f>'5 Driver Data'!I3757</f>
        <v>0</v>
      </c>
      <c r="J3757" s="191">
        <f>'5 Driver Data'!J3757</f>
        <v>0</v>
      </c>
      <c r="K3757" s="206">
        <f>'5 Driver Data'!K3757</f>
        <v>0</v>
      </c>
      <c r="L3757" s="1"/>
      <c r="M3757" s="216" t="str">
        <f>IF(D3757=0,"Blank",'3 Model Input'!E$44*'3 Model Input'!E$45)</f>
        <v>Blank</v>
      </c>
      <c r="N3757" s="197" t="str">
        <f t="shared" si="600"/>
        <v>Blank</v>
      </c>
      <c r="O3757" s="197" t="str">
        <f>IF(D3757=0,"Blank",'3 Model Input'!E$49*(1-'3 Model Input'!E$51))</f>
        <v>Blank</v>
      </c>
      <c r="P3757" s="197" t="str">
        <f t="shared" si="601"/>
        <v>Blank</v>
      </c>
      <c r="Q3757" s="197" t="str">
        <f>IF(D3757=0,"Blank",IF(D3757="BEV",E3757*(1-'3 Model Input'!E$54), E3757))</f>
        <v>Blank</v>
      </c>
      <c r="R3757" s="198" t="str">
        <f>IF(D3757=0,"Blank",IF(D3757="PHEV",F3757/G3757,F3757*(1-'3 Model Input'!E$54)/G3757))</f>
        <v>Blank</v>
      </c>
      <c r="S3757" s="198" t="str">
        <f>IF(D3757=0,"Blank",IF(D3757="PHEV",MIN(M3757,E3757),MIN(M3757,(E3757*(1-'3 Model Input'!E$54)))))</f>
        <v>Blank</v>
      </c>
      <c r="T3757" s="217" t="str">
        <f t="shared" si="602"/>
        <v>Blank</v>
      </c>
      <c r="U3757" s="89"/>
      <c r="V3757" s="216" t="str">
        <f>IF(D3757=0,"Blank",P3757*'3 Model Input'!E$50)</f>
        <v>Blank</v>
      </c>
      <c r="W3757" s="197" t="str">
        <f t="shared" si="603"/>
        <v>Blank</v>
      </c>
      <c r="X3757" s="197" t="str">
        <f t="shared" si="604"/>
        <v>Blank</v>
      </c>
      <c r="Y3757" s="197" t="str">
        <f t="shared" si="605"/>
        <v>Blank</v>
      </c>
      <c r="Z3757" s="197" t="str">
        <f t="shared" si="606"/>
        <v>Blank</v>
      </c>
      <c r="AA3757" s="223" t="str" cm="1">
        <f t="array" ref="AA3757">_xlfn.IFS(ISTEXT('3 Model Input'!F$70),"Missing",ISTEXT('3 Model Input'!I$70),"Missing",ISNUMBER('3 Model Input'!K$70),'3 Model Input'!K$70*P3757)</f>
        <v>Missing</v>
      </c>
      <c r="AB3757" s="89"/>
      <c r="AC3757" s="227" t="str" cm="1">
        <f t="array" ref="AC3757">IF(D3757=0,"Blank",_xlfn.IFS('3 Model Input'!E$61=1,(V3757*G3757)/T3757,'3 Model Input'!E$61=2,(W3757*G3757)/T3757,'3 Model Input'!E$61=3,(X3757*G3757)/T3757,'3 Model Input'!E$61=4,(Y3757*G3757)/T3757,'3 Model Input'!E$61=5,(Z3757*G3757)/T3757, ISTEXT('3 Model Input'!E$61),"Missing",'3 Model Input'!E$61=6,(AA3757*G3757)/T3757))</f>
        <v>Blank</v>
      </c>
      <c r="AD3757" s="202" t="str">
        <f t="shared" si="607"/>
        <v>Blank</v>
      </c>
      <c r="AE3757" s="202" t="str">
        <f t="shared" si="608"/>
        <v>Blank</v>
      </c>
      <c r="AF3757" s="217" t="str">
        <f t="shared" si="609"/>
        <v>Blank</v>
      </c>
      <c r="AG3757" s="9" t="str" cm="1">
        <f t="array" ref="AG3757">_xlfn.IFS(ISNUMBER(AC3757), "", ISNUMBER(SEARCH("Blank", AC3757)), "", ISERROR(AC3757), "Bad input on tab 3")</f>
        <v/>
      </c>
    </row>
    <row r="3758" spans="2:33" ht="15" customHeight="1" x14ac:dyDescent="0.75">
      <c r="B3758" s="205" t="str">
        <f>'5 Driver Data'!B3758</f>
        <v>3750</v>
      </c>
      <c r="C3758" s="193">
        <f>'5 Driver Data'!C3758</f>
        <v>0</v>
      </c>
      <c r="D3758" s="192">
        <f>'5 Driver Data'!D3758</f>
        <v>0</v>
      </c>
      <c r="E3758" s="191">
        <f>'5 Driver Data'!E3758</f>
        <v>0</v>
      </c>
      <c r="F3758" s="191">
        <f>'5 Driver Data'!F3758</f>
        <v>0</v>
      </c>
      <c r="G3758" s="191">
        <f>'5 Driver Data'!G3758</f>
        <v>0</v>
      </c>
      <c r="H3758" s="191">
        <f>'5 Driver Data'!H3758</f>
        <v>0</v>
      </c>
      <c r="I3758" s="191">
        <f>'5 Driver Data'!I3758</f>
        <v>0</v>
      </c>
      <c r="J3758" s="191">
        <f>'5 Driver Data'!J3758</f>
        <v>0</v>
      </c>
      <c r="K3758" s="206">
        <f>'5 Driver Data'!K3758</f>
        <v>0</v>
      </c>
      <c r="L3758" s="1"/>
      <c r="M3758" s="216" t="str">
        <f>IF(D3758=0,"Blank",'3 Model Input'!E$44*'3 Model Input'!E$45)</f>
        <v>Blank</v>
      </c>
      <c r="N3758" s="197" t="str">
        <f t="shared" ref="N3758:N3821" si="610">IF(D3758=0,"Blank",H3758*I3758*52)</f>
        <v>Blank</v>
      </c>
      <c r="O3758" s="197" t="str">
        <f>IF(D3758=0,"Blank",'3 Model Input'!E$49*(1-'3 Model Input'!E$51))</f>
        <v>Blank</v>
      </c>
      <c r="P3758" s="197" t="str">
        <f t="shared" ref="P3758:P3821" si="611">IF(D3758=0,"Blank",SUM(N3758:O3758))</f>
        <v>Blank</v>
      </c>
      <c r="Q3758" s="197" t="str">
        <f>IF(D3758=0,"Blank",IF(D3758="BEV",E3758*(1-'3 Model Input'!E$54), E3758))</f>
        <v>Blank</v>
      </c>
      <c r="R3758" s="198" t="str">
        <f>IF(D3758=0,"Blank",IF(D3758="PHEV",F3758/G3758,F3758*(1-'3 Model Input'!E$54)/G3758))</f>
        <v>Blank</v>
      </c>
      <c r="S3758" s="198" t="str">
        <f>IF(D3758=0,"Blank",IF(D3758="PHEV",MIN(M3758,E3758),MIN(M3758,(E3758*(1-'3 Model Input'!E$54)))))</f>
        <v>Blank</v>
      </c>
      <c r="T3758" s="217" t="str">
        <f t="shared" ref="T3758:T3821" si="612">IF(D3758=0,"Blank",MIN(R3758,(S3758/E3758*F3758)))</f>
        <v>Blank</v>
      </c>
      <c r="U3758" s="89"/>
      <c r="V3758" s="216" t="str">
        <f>IF(D3758=0,"Blank",P3758*'3 Model Input'!E$50)</f>
        <v>Blank</v>
      </c>
      <c r="W3758" s="197" t="str">
        <f t="shared" ref="W3758:W3821" si="613">IF(D3758=0,"Blank",V3758*(1-J3758))</f>
        <v>Blank</v>
      </c>
      <c r="X3758" s="197" t="str">
        <f t="shared" ref="X3758:X3821" si="614">P3758</f>
        <v>Blank</v>
      </c>
      <c r="Y3758" s="197" t="str">
        <f t="shared" ref="Y3758:Y3821" si="615">IF(D3758=0,"Blank",P3758*(1-J3758))</f>
        <v>Blank</v>
      </c>
      <c r="Z3758" s="197" t="str">
        <f t="shared" ref="Z3758:Z3821" si="616">IF(D3758=0,"Blank",N3758*K3758)</f>
        <v>Blank</v>
      </c>
      <c r="AA3758" s="223" t="str" cm="1">
        <f t="array" ref="AA3758">_xlfn.IFS(ISTEXT('3 Model Input'!F$70),"Missing",ISTEXT('3 Model Input'!I$70),"Missing",ISNUMBER('3 Model Input'!K$70),'3 Model Input'!K$70*P3758)</f>
        <v>Missing</v>
      </c>
      <c r="AB3758" s="89"/>
      <c r="AC3758" s="227" t="str" cm="1">
        <f t="array" ref="AC3758">IF(D3758=0,"Blank",_xlfn.IFS('3 Model Input'!E$61=1,(V3758*G3758)/T3758,'3 Model Input'!E$61=2,(W3758*G3758)/T3758,'3 Model Input'!E$61=3,(X3758*G3758)/T3758,'3 Model Input'!E$61=4,(Y3758*G3758)/T3758,'3 Model Input'!E$61=5,(Z3758*G3758)/T3758, ISTEXT('3 Model Input'!E$61),"Missing",'3 Model Input'!E$61=6,(AA3758*G3758)/T3758))</f>
        <v>Blank</v>
      </c>
      <c r="AD3758" s="202" t="str">
        <f t="shared" ref="AD3758:AD3821" si="617">IF(D3758=0,"Blank",MIN(SUM(AC3758/52/H3758),1))</f>
        <v>Blank</v>
      </c>
      <c r="AE3758" s="202" t="str">
        <f t="shared" ref="AE3758:AE3821" si="618">IF(D3758=0,"Blank",AD3758*H3758)</f>
        <v>Blank</v>
      </c>
      <c r="AF3758" s="217" t="str">
        <f t="shared" ref="AF3758:AF3821" si="619">IF(D3758=0,"Blank",AC3758*S3758)</f>
        <v>Blank</v>
      </c>
      <c r="AG3758" s="9" t="str" cm="1">
        <f t="array" ref="AG3758">_xlfn.IFS(ISNUMBER(AC3758), "", ISNUMBER(SEARCH("Blank", AC3758)), "", ISERROR(AC3758), "Bad input on tab 3")</f>
        <v/>
      </c>
    </row>
    <row r="3759" spans="2:33" ht="15" customHeight="1" x14ac:dyDescent="0.75">
      <c r="B3759" s="205" t="str">
        <f>'5 Driver Data'!B3759</f>
        <v>3751</v>
      </c>
      <c r="C3759" s="193">
        <f>'5 Driver Data'!C3759</f>
        <v>0</v>
      </c>
      <c r="D3759" s="192">
        <f>'5 Driver Data'!D3759</f>
        <v>0</v>
      </c>
      <c r="E3759" s="191">
        <f>'5 Driver Data'!E3759</f>
        <v>0</v>
      </c>
      <c r="F3759" s="191">
        <f>'5 Driver Data'!F3759</f>
        <v>0</v>
      </c>
      <c r="G3759" s="191">
        <f>'5 Driver Data'!G3759</f>
        <v>0</v>
      </c>
      <c r="H3759" s="191">
        <f>'5 Driver Data'!H3759</f>
        <v>0</v>
      </c>
      <c r="I3759" s="191">
        <f>'5 Driver Data'!I3759</f>
        <v>0</v>
      </c>
      <c r="J3759" s="191">
        <f>'5 Driver Data'!J3759</f>
        <v>0</v>
      </c>
      <c r="K3759" s="206">
        <f>'5 Driver Data'!K3759</f>
        <v>0</v>
      </c>
      <c r="L3759" s="1"/>
      <c r="M3759" s="216" t="str">
        <f>IF(D3759=0,"Blank",'3 Model Input'!E$44*'3 Model Input'!E$45)</f>
        <v>Blank</v>
      </c>
      <c r="N3759" s="197" t="str">
        <f t="shared" si="610"/>
        <v>Blank</v>
      </c>
      <c r="O3759" s="197" t="str">
        <f>IF(D3759=0,"Blank",'3 Model Input'!E$49*(1-'3 Model Input'!E$51))</f>
        <v>Blank</v>
      </c>
      <c r="P3759" s="197" t="str">
        <f t="shared" si="611"/>
        <v>Blank</v>
      </c>
      <c r="Q3759" s="197" t="str">
        <f>IF(D3759=0,"Blank",IF(D3759="BEV",E3759*(1-'3 Model Input'!E$54), E3759))</f>
        <v>Blank</v>
      </c>
      <c r="R3759" s="198" t="str">
        <f>IF(D3759=0,"Blank",IF(D3759="PHEV",F3759/G3759,F3759*(1-'3 Model Input'!E$54)/G3759))</f>
        <v>Blank</v>
      </c>
      <c r="S3759" s="198" t="str">
        <f>IF(D3759=0,"Blank",IF(D3759="PHEV",MIN(M3759,E3759),MIN(M3759,(E3759*(1-'3 Model Input'!E$54)))))</f>
        <v>Blank</v>
      </c>
      <c r="T3759" s="217" t="str">
        <f t="shared" si="612"/>
        <v>Blank</v>
      </c>
      <c r="U3759" s="89"/>
      <c r="V3759" s="216" t="str">
        <f>IF(D3759=0,"Blank",P3759*'3 Model Input'!E$50)</f>
        <v>Blank</v>
      </c>
      <c r="W3759" s="197" t="str">
        <f t="shared" si="613"/>
        <v>Blank</v>
      </c>
      <c r="X3759" s="197" t="str">
        <f t="shared" si="614"/>
        <v>Blank</v>
      </c>
      <c r="Y3759" s="197" t="str">
        <f t="shared" si="615"/>
        <v>Blank</v>
      </c>
      <c r="Z3759" s="197" t="str">
        <f t="shared" si="616"/>
        <v>Blank</v>
      </c>
      <c r="AA3759" s="223" t="str" cm="1">
        <f t="array" ref="AA3759">_xlfn.IFS(ISTEXT('3 Model Input'!F$70),"Missing",ISTEXT('3 Model Input'!I$70),"Missing",ISNUMBER('3 Model Input'!K$70),'3 Model Input'!K$70*P3759)</f>
        <v>Missing</v>
      </c>
      <c r="AB3759" s="89"/>
      <c r="AC3759" s="227" t="str" cm="1">
        <f t="array" ref="AC3759">IF(D3759=0,"Blank",_xlfn.IFS('3 Model Input'!E$61=1,(V3759*G3759)/T3759,'3 Model Input'!E$61=2,(W3759*G3759)/T3759,'3 Model Input'!E$61=3,(X3759*G3759)/T3759,'3 Model Input'!E$61=4,(Y3759*G3759)/T3759,'3 Model Input'!E$61=5,(Z3759*G3759)/T3759, ISTEXT('3 Model Input'!E$61),"Missing",'3 Model Input'!E$61=6,(AA3759*G3759)/T3759))</f>
        <v>Blank</v>
      </c>
      <c r="AD3759" s="202" t="str">
        <f t="shared" si="617"/>
        <v>Blank</v>
      </c>
      <c r="AE3759" s="202" t="str">
        <f t="shared" si="618"/>
        <v>Blank</v>
      </c>
      <c r="AF3759" s="217" t="str">
        <f t="shared" si="619"/>
        <v>Blank</v>
      </c>
      <c r="AG3759" s="9" t="str" cm="1">
        <f t="array" ref="AG3759">_xlfn.IFS(ISNUMBER(AC3759), "", ISNUMBER(SEARCH("Blank", AC3759)), "", ISERROR(AC3759), "Bad input on tab 3")</f>
        <v/>
      </c>
    </row>
    <row r="3760" spans="2:33" ht="15" customHeight="1" x14ac:dyDescent="0.75">
      <c r="B3760" s="205" t="str">
        <f>'5 Driver Data'!B3760</f>
        <v>3752</v>
      </c>
      <c r="C3760" s="193">
        <f>'5 Driver Data'!C3760</f>
        <v>0</v>
      </c>
      <c r="D3760" s="192">
        <f>'5 Driver Data'!D3760</f>
        <v>0</v>
      </c>
      <c r="E3760" s="191">
        <f>'5 Driver Data'!E3760</f>
        <v>0</v>
      </c>
      <c r="F3760" s="191">
        <f>'5 Driver Data'!F3760</f>
        <v>0</v>
      </c>
      <c r="G3760" s="191">
        <f>'5 Driver Data'!G3760</f>
        <v>0</v>
      </c>
      <c r="H3760" s="191">
        <f>'5 Driver Data'!H3760</f>
        <v>0</v>
      </c>
      <c r="I3760" s="191">
        <f>'5 Driver Data'!I3760</f>
        <v>0</v>
      </c>
      <c r="J3760" s="191">
        <f>'5 Driver Data'!J3760</f>
        <v>0</v>
      </c>
      <c r="K3760" s="206">
        <f>'5 Driver Data'!K3760</f>
        <v>0</v>
      </c>
      <c r="L3760" s="1"/>
      <c r="M3760" s="216" t="str">
        <f>IF(D3760=0,"Blank",'3 Model Input'!E$44*'3 Model Input'!E$45)</f>
        <v>Blank</v>
      </c>
      <c r="N3760" s="197" t="str">
        <f t="shared" si="610"/>
        <v>Blank</v>
      </c>
      <c r="O3760" s="197" t="str">
        <f>IF(D3760=0,"Blank",'3 Model Input'!E$49*(1-'3 Model Input'!E$51))</f>
        <v>Blank</v>
      </c>
      <c r="P3760" s="197" t="str">
        <f t="shared" si="611"/>
        <v>Blank</v>
      </c>
      <c r="Q3760" s="197" t="str">
        <f>IF(D3760=0,"Blank",IF(D3760="BEV",E3760*(1-'3 Model Input'!E$54), E3760))</f>
        <v>Blank</v>
      </c>
      <c r="R3760" s="198" t="str">
        <f>IF(D3760=0,"Blank",IF(D3760="PHEV",F3760/G3760,F3760*(1-'3 Model Input'!E$54)/G3760))</f>
        <v>Blank</v>
      </c>
      <c r="S3760" s="198" t="str">
        <f>IF(D3760=0,"Blank",IF(D3760="PHEV",MIN(M3760,E3760),MIN(M3760,(E3760*(1-'3 Model Input'!E$54)))))</f>
        <v>Blank</v>
      </c>
      <c r="T3760" s="217" t="str">
        <f t="shared" si="612"/>
        <v>Blank</v>
      </c>
      <c r="U3760" s="89"/>
      <c r="V3760" s="216" t="str">
        <f>IF(D3760=0,"Blank",P3760*'3 Model Input'!E$50)</f>
        <v>Blank</v>
      </c>
      <c r="W3760" s="197" t="str">
        <f t="shared" si="613"/>
        <v>Blank</v>
      </c>
      <c r="X3760" s="197" t="str">
        <f t="shared" si="614"/>
        <v>Blank</v>
      </c>
      <c r="Y3760" s="197" t="str">
        <f t="shared" si="615"/>
        <v>Blank</v>
      </c>
      <c r="Z3760" s="197" t="str">
        <f t="shared" si="616"/>
        <v>Blank</v>
      </c>
      <c r="AA3760" s="223" t="str" cm="1">
        <f t="array" ref="AA3760">_xlfn.IFS(ISTEXT('3 Model Input'!F$70),"Missing",ISTEXT('3 Model Input'!I$70),"Missing",ISNUMBER('3 Model Input'!K$70),'3 Model Input'!K$70*P3760)</f>
        <v>Missing</v>
      </c>
      <c r="AB3760" s="89"/>
      <c r="AC3760" s="227" t="str" cm="1">
        <f t="array" ref="AC3760">IF(D3760=0,"Blank",_xlfn.IFS('3 Model Input'!E$61=1,(V3760*G3760)/T3760,'3 Model Input'!E$61=2,(W3760*G3760)/T3760,'3 Model Input'!E$61=3,(X3760*G3760)/T3760,'3 Model Input'!E$61=4,(Y3760*G3760)/T3760,'3 Model Input'!E$61=5,(Z3760*G3760)/T3760, ISTEXT('3 Model Input'!E$61),"Missing",'3 Model Input'!E$61=6,(AA3760*G3760)/T3760))</f>
        <v>Blank</v>
      </c>
      <c r="AD3760" s="202" t="str">
        <f t="shared" si="617"/>
        <v>Blank</v>
      </c>
      <c r="AE3760" s="202" t="str">
        <f t="shared" si="618"/>
        <v>Blank</v>
      </c>
      <c r="AF3760" s="217" t="str">
        <f t="shared" si="619"/>
        <v>Blank</v>
      </c>
      <c r="AG3760" s="9" t="str" cm="1">
        <f t="array" ref="AG3760">_xlfn.IFS(ISNUMBER(AC3760), "", ISNUMBER(SEARCH("Blank", AC3760)), "", ISERROR(AC3760), "Bad input on tab 3")</f>
        <v/>
      </c>
    </row>
    <row r="3761" spans="2:33" ht="15" customHeight="1" x14ac:dyDescent="0.75">
      <c r="B3761" s="205" t="str">
        <f>'5 Driver Data'!B3761</f>
        <v>3753</v>
      </c>
      <c r="C3761" s="193">
        <f>'5 Driver Data'!C3761</f>
        <v>0</v>
      </c>
      <c r="D3761" s="192">
        <f>'5 Driver Data'!D3761</f>
        <v>0</v>
      </c>
      <c r="E3761" s="191">
        <f>'5 Driver Data'!E3761</f>
        <v>0</v>
      </c>
      <c r="F3761" s="191">
        <f>'5 Driver Data'!F3761</f>
        <v>0</v>
      </c>
      <c r="G3761" s="191">
        <f>'5 Driver Data'!G3761</f>
        <v>0</v>
      </c>
      <c r="H3761" s="191">
        <f>'5 Driver Data'!H3761</f>
        <v>0</v>
      </c>
      <c r="I3761" s="191">
        <f>'5 Driver Data'!I3761</f>
        <v>0</v>
      </c>
      <c r="J3761" s="191">
        <f>'5 Driver Data'!J3761</f>
        <v>0</v>
      </c>
      <c r="K3761" s="206">
        <f>'5 Driver Data'!K3761</f>
        <v>0</v>
      </c>
      <c r="L3761" s="1"/>
      <c r="M3761" s="216" t="str">
        <f>IF(D3761=0,"Blank",'3 Model Input'!E$44*'3 Model Input'!E$45)</f>
        <v>Blank</v>
      </c>
      <c r="N3761" s="197" t="str">
        <f t="shared" si="610"/>
        <v>Blank</v>
      </c>
      <c r="O3761" s="197" t="str">
        <f>IF(D3761=0,"Blank",'3 Model Input'!E$49*(1-'3 Model Input'!E$51))</f>
        <v>Blank</v>
      </c>
      <c r="P3761" s="197" t="str">
        <f t="shared" si="611"/>
        <v>Blank</v>
      </c>
      <c r="Q3761" s="197" t="str">
        <f>IF(D3761=0,"Blank",IF(D3761="BEV",E3761*(1-'3 Model Input'!E$54), E3761))</f>
        <v>Blank</v>
      </c>
      <c r="R3761" s="198" t="str">
        <f>IF(D3761=0,"Blank",IF(D3761="PHEV",F3761/G3761,F3761*(1-'3 Model Input'!E$54)/G3761))</f>
        <v>Blank</v>
      </c>
      <c r="S3761" s="198" t="str">
        <f>IF(D3761=0,"Blank",IF(D3761="PHEV",MIN(M3761,E3761),MIN(M3761,(E3761*(1-'3 Model Input'!E$54)))))</f>
        <v>Blank</v>
      </c>
      <c r="T3761" s="217" t="str">
        <f t="shared" si="612"/>
        <v>Blank</v>
      </c>
      <c r="U3761" s="89"/>
      <c r="V3761" s="216" t="str">
        <f>IF(D3761=0,"Blank",P3761*'3 Model Input'!E$50)</f>
        <v>Blank</v>
      </c>
      <c r="W3761" s="197" t="str">
        <f t="shared" si="613"/>
        <v>Blank</v>
      </c>
      <c r="X3761" s="197" t="str">
        <f t="shared" si="614"/>
        <v>Blank</v>
      </c>
      <c r="Y3761" s="197" t="str">
        <f t="shared" si="615"/>
        <v>Blank</v>
      </c>
      <c r="Z3761" s="197" t="str">
        <f t="shared" si="616"/>
        <v>Blank</v>
      </c>
      <c r="AA3761" s="223" t="str" cm="1">
        <f t="array" ref="AA3761">_xlfn.IFS(ISTEXT('3 Model Input'!F$70),"Missing",ISTEXT('3 Model Input'!I$70),"Missing",ISNUMBER('3 Model Input'!K$70),'3 Model Input'!K$70*P3761)</f>
        <v>Missing</v>
      </c>
      <c r="AB3761" s="89"/>
      <c r="AC3761" s="227" t="str" cm="1">
        <f t="array" ref="AC3761">IF(D3761=0,"Blank",_xlfn.IFS('3 Model Input'!E$61=1,(V3761*G3761)/T3761,'3 Model Input'!E$61=2,(W3761*G3761)/T3761,'3 Model Input'!E$61=3,(X3761*G3761)/T3761,'3 Model Input'!E$61=4,(Y3761*G3761)/T3761,'3 Model Input'!E$61=5,(Z3761*G3761)/T3761, ISTEXT('3 Model Input'!E$61),"Missing",'3 Model Input'!E$61=6,(AA3761*G3761)/T3761))</f>
        <v>Blank</v>
      </c>
      <c r="AD3761" s="202" t="str">
        <f t="shared" si="617"/>
        <v>Blank</v>
      </c>
      <c r="AE3761" s="202" t="str">
        <f t="shared" si="618"/>
        <v>Blank</v>
      </c>
      <c r="AF3761" s="217" t="str">
        <f t="shared" si="619"/>
        <v>Blank</v>
      </c>
      <c r="AG3761" s="9" t="str" cm="1">
        <f t="array" ref="AG3761">_xlfn.IFS(ISNUMBER(AC3761), "", ISNUMBER(SEARCH("Blank", AC3761)), "", ISERROR(AC3761), "Bad input on tab 3")</f>
        <v/>
      </c>
    </row>
    <row r="3762" spans="2:33" ht="15" customHeight="1" x14ac:dyDescent="0.75">
      <c r="B3762" s="205" t="str">
        <f>'5 Driver Data'!B3762</f>
        <v>3754</v>
      </c>
      <c r="C3762" s="193">
        <f>'5 Driver Data'!C3762</f>
        <v>0</v>
      </c>
      <c r="D3762" s="192">
        <f>'5 Driver Data'!D3762</f>
        <v>0</v>
      </c>
      <c r="E3762" s="191">
        <f>'5 Driver Data'!E3762</f>
        <v>0</v>
      </c>
      <c r="F3762" s="191">
        <f>'5 Driver Data'!F3762</f>
        <v>0</v>
      </c>
      <c r="G3762" s="191">
        <f>'5 Driver Data'!G3762</f>
        <v>0</v>
      </c>
      <c r="H3762" s="191">
        <f>'5 Driver Data'!H3762</f>
        <v>0</v>
      </c>
      <c r="I3762" s="191">
        <f>'5 Driver Data'!I3762</f>
        <v>0</v>
      </c>
      <c r="J3762" s="191">
        <f>'5 Driver Data'!J3762</f>
        <v>0</v>
      </c>
      <c r="K3762" s="206">
        <f>'5 Driver Data'!K3762</f>
        <v>0</v>
      </c>
      <c r="L3762" s="1"/>
      <c r="M3762" s="216" t="str">
        <f>IF(D3762=0,"Blank",'3 Model Input'!E$44*'3 Model Input'!E$45)</f>
        <v>Blank</v>
      </c>
      <c r="N3762" s="197" t="str">
        <f t="shared" si="610"/>
        <v>Blank</v>
      </c>
      <c r="O3762" s="197" t="str">
        <f>IF(D3762=0,"Blank",'3 Model Input'!E$49*(1-'3 Model Input'!E$51))</f>
        <v>Blank</v>
      </c>
      <c r="P3762" s="197" t="str">
        <f t="shared" si="611"/>
        <v>Blank</v>
      </c>
      <c r="Q3762" s="197" t="str">
        <f>IF(D3762=0,"Blank",IF(D3762="BEV",E3762*(1-'3 Model Input'!E$54), E3762))</f>
        <v>Blank</v>
      </c>
      <c r="R3762" s="198" t="str">
        <f>IF(D3762=0,"Blank",IF(D3762="PHEV",F3762/G3762,F3762*(1-'3 Model Input'!E$54)/G3762))</f>
        <v>Blank</v>
      </c>
      <c r="S3762" s="198" t="str">
        <f>IF(D3762=0,"Blank",IF(D3762="PHEV",MIN(M3762,E3762),MIN(M3762,(E3762*(1-'3 Model Input'!E$54)))))</f>
        <v>Blank</v>
      </c>
      <c r="T3762" s="217" t="str">
        <f t="shared" si="612"/>
        <v>Blank</v>
      </c>
      <c r="U3762" s="89"/>
      <c r="V3762" s="216" t="str">
        <f>IF(D3762=0,"Blank",P3762*'3 Model Input'!E$50)</f>
        <v>Blank</v>
      </c>
      <c r="W3762" s="197" t="str">
        <f t="shared" si="613"/>
        <v>Blank</v>
      </c>
      <c r="X3762" s="197" t="str">
        <f t="shared" si="614"/>
        <v>Blank</v>
      </c>
      <c r="Y3762" s="197" t="str">
        <f t="shared" si="615"/>
        <v>Blank</v>
      </c>
      <c r="Z3762" s="197" t="str">
        <f t="shared" si="616"/>
        <v>Blank</v>
      </c>
      <c r="AA3762" s="223" t="str" cm="1">
        <f t="array" ref="AA3762">_xlfn.IFS(ISTEXT('3 Model Input'!F$70),"Missing",ISTEXT('3 Model Input'!I$70),"Missing",ISNUMBER('3 Model Input'!K$70),'3 Model Input'!K$70*P3762)</f>
        <v>Missing</v>
      </c>
      <c r="AB3762" s="89"/>
      <c r="AC3762" s="227" t="str" cm="1">
        <f t="array" ref="AC3762">IF(D3762=0,"Blank",_xlfn.IFS('3 Model Input'!E$61=1,(V3762*G3762)/T3762,'3 Model Input'!E$61=2,(W3762*G3762)/T3762,'3 Model Input'!E$61=3,(X3762*G3762)/T3762,'3 Model Input'!E$61=4,(Y3762*G3762)/T3762,'3 Model Input'!E$61=5,(Z3762*G3762)/T3762, ISTEXT('3 Model Input'!E$61),"Missing",'3 Model Input'!E$61=6,(AA3762*G3762)/T3762))</f>
        <v>Blank</v>
      </c>
      <c r="AD3762" s="202" t="str">
        <f t="shared" si="617"/>
        <v>Blank</v>
      </c>
      <c r="AE3762" s="202" t="str">
        <f t="shared" si="618"/>
        <v>Blank</v>
      </c>
      <c r="AF3762" s="217" t="str">
        <f t="shared" si="619"/>
        <v>Blank</v>
      </c>
      <c r="AG3762" s="9" t="str" cm="1">
        <f t="array" ref="AG3762">_xlfn.IFS(ISNUMBER(AC3762), "", ISNUMBER(SEARCH("Blank", AC3762)), "", ISERROR(AC3762), "Bad input on tab 3")</f>
        <v/>
      </c>
    </row>
    <row r="3763" spans="2:33" ht="15" customHeight="1" x14ac:dyDescent="0.75">
      <c r="B3763" s="205" t="str">
        <f>'5 Driver Data'!B3763</f>
        <v>3755</v>
      </c>
      <c r="C3763" s="193">
        <f>'5 Driver Data'!C3763</f>
        <v>0</v>
      </c>
      <c r="D3763" s="192">
        <f>'5 Driver Data'!D3763</f>
        <v>0</v>
      </c>
      <c r="E3763" s="191">
        <f>'5 Driver Data'!E3763</f>
        <v>0</v>
      </c>
      <c r="F3763" s="191">
        <f>'5 Driver Data'!F3763</f>
        <v>0</v>
      </c>
      <c r="G3763" s="191">
        <f>'5 Driver Data'!G3763</f>
        <v>0</v>
      </c>
      <c r="H3763" s="191">
        <f>'5 Driver Data'!H3763</f>
        <v>0</v>
      </c>
      <c r="I3763" s="191">
        <f>'5 Driver Data'!I3763</f>
        <v>0</v>
      </c>
      <c r="J3763" s="191">
        <f>'5 Driver Data'!J3763</f>
        <v>0</v>
      </c>
      <c r="K3763" s="206">
        <f>'5 Driver Data'!K3763</f>
        <v>0</v>
      </c>
      <c r="L3763" s="1"/>
      <c r="M3763" s="216" t="str">
        <f>IF(D3763=0,"Blank",'3 Model Input'!E$44*'3 Model Input'!E$45)</f>
        <v>Blank</v>
      </c>
      <c r="N3763" s="197" t="str">
        <f t="shared" si="610"/>
        <v>Blank</v>
      </c>
      <c r="O3763" s="197" t="str">
        <f>IF(D3763=0,"Blank",'3 Model Input'!E$49*(1-'3 Model Input'!E$51))</f>
        <v>Blank</v>
      </c>
      <c r="P3763" s="197" t="str">
        <f t="shared" si="611"/>
        <v>Blank</v>
      </c>
      <c r="Q3763" s="197" t="str">
        <f>IF(D3763=0,"Blank",IF(D3763="BEV",E3763*(1-'3 Model Input'!E$54), E3763))</f>
        <v>Blank</v>
      </c>
      <c r="R3763" s="198" t="str">
        <f>IF(D3763=0,"Blank",IF(D3763="PHEV",F3763/G3763,F3763*(1-'3 Model Input'!E$54)/G3763))</f>
        <v>Blank</v>
      </c>
      <c r="S3763" s="198" t="str">
        <f>IF(D3763=0,"Blank",IF(D3763="PHEV",MIN(M3763,E3763),MIN(M3763,(E3763*(1-'3 Model Input'!E$54)))))</f>
        <v>Blank</v>
      </c>
      <c r="T3763" s="217" t="str">
        <f t="shared" si="612"/>
        <v>Blank</v>
      </c>
      <c r="U3763" s="89"/>
      <c r="V3763" s="216" t="str">
        <f>IF(D3763=0,"Blank",P3763*'3 Model Input'!E$50)</f>
        <v>Blank</v>
      </c>
      <c r="W3763" s="197" t="str">
        <f t="shared" si="613"/>
        <v>Blank</v>
      </c>
      <c r="X3763" s="197" t="str">
        <f t="shared" si="614"/>
        <v>Blank</v>
      </c>
      <c r="Y3763" s="197" t="str">
        <f t="shared" si="615"/>
        <v>Blank</v>
      </c>
      <c r="Z3763" s="197" t="str">
        <f t="shared" si="616"/>
        <v>Blank</v>
      </c>
      <c r="AA3763" s="223" t="str" cm="1">
        <f t="array" ref="AA3763">_xlfn.IFS(ISTEXT('3 Model Input'!F$70),"Missing",ISTEXT('3 Model Input'!I$70),"Missing",ISNUMBER('3 Model Input'!K$70),'3 Model Input'!K$70*P3763)</f>
        <v>Missing</v>
      </c>
      <c r="AB3763" s="89"/>
      <c r="AC3763" s="227" t="str" cm="1">
        <f t="array" ref="AC3763">IF(D3763=0,"Blank",_xlfn.IFS('3 Model Input'!E$61=1,(V3763*G3763)/T3763,'3 Model Input'!E$61=2,(W3763*G3763)/T3763,'3 Model Input'!E$61=3,(X3763*G3763)/T3763,'3 Model Input'!E$61=4,(Y3763*G3763)/T3763,'3 Model Input'!E$61=5,(Z3763*G3763)/T3763, ISTEXT('3 Model Input'!E$61),"Missing",'3 Model Input'!E$61=6,(AA3763*G3763)/T3763))</f>
        <v>Blank</v>
      </c>
      <c r="AD3763" s="202" t="str">
        <f t="shared" si="617"/>
        <v>Blank</v>
      </c>
      <c r="AE3763" s="202" t="str">
        <f t="shared" si="618"/>
        <v>Blank</v>
      </c>
      <c r="AF3763" s="217" t="str">
        <f t="shared" si="619"/>
        <v>Blank</v>
      </c>
      <c r="AG3763" s="9" t="str" cm="1">
        <f t="array" ref="AG3763">_xlfn.IFS(ISNUMBER(AC3763), "", ISNUMBER(SEARCH("Blank", AC3763)), "", ISERROR(AC3763), "Bad input on tab 3")</f>
        <v/>
      </c>
    </row>
    <row r="3764" spans="2:33" ht="15" customHeight="1" x14ac:dyDescent="0.75">
      <c r="B3764" s="205" t="str">
        <f>'5 Driver Data'!B3764</f>
        <v>3756</v>
      </c>
      <c r="C3764" s="193">
        <f>'5 Driver Data'!C3764</f>
        <v>0</v>
      </c>
      <c r="D3764" s="192">
        <f>'5 Driver Data'!D3764</f>
        <v>0</v>
      </c>
      <c r="E3764" s="191">
        <f>'5 Driver Data'!E3764</f>
        <v>0</v>
      </c>
      <c r="F3764" s="191">
        <f>'5 Driver Data'!F3764</f>
        <v>0</v>
      </c>
      <c r="G3764" s="191">
        <f>'5 Driver Data'!G3764</f>
        <v>0</v>
      </c>
      <c r="H3764" s="191">
        <f>'5 Driver Data'!H3764</f>
        <v>0</v>
      </c>
      <c r="I3764" s="191">
        <f>'5 Driver Data'!I3764</f>
        <v>0</v>
      </c>
      <c r="J3764" s="191">
        <f>'5 Driver Data'!J3764</f>
        <v>0</v>
      </c>
      <c r="K3764" s="206">
        <f>'5 Driver Data'!K3764</f>
        <v>0</v>
      </c>
      <c r="L3764" s="1"/>
      <c r="M3764" s="216" t="str">
        <f>IF(D3764=0,"Blank",'3 Model Input'!E$44*'3 Model Input'!E$45)</f>
        <v>Blank</v>
      </c>
      <c r="N3764" s="197" t="str">
        <f t="shared" si="610"/>
        <v>Blank</v>
      </c>
      <c r="O3764" s="197" t="str">
        <f>IF(D3764=0,"Blank",'3 Model Input'!E$49*(1-'3 Model Input'!E$51))</f>
        <v>Blank</v>
      </c>
      <c r="P3764" s="197" t="str">
        <f t="shared" si="611"/>
        <v>Blank</v>
      </c>
      <c r="Q3764" s="197" t="str">
        <f>IF(D3764=0,"Blank",IF(D3764="BEV",E3764*(1-'3 Model Input'!E$54), E3764))</f>
        <v>Blank</v>
      </c>
      <c r="R3764" s="198" t="str">
        <f>IF(D3764=0,"Blank",IF(D3764="PHEV",F3764/G3764,F3764*(1-'3 Model Input'!E$54)/G3764))</f>
        <v>Blank</v>
      </c>
      <c r="S3764" s="198" t="str">
        <f>IF(D3764=0,"Blank",IF(D3764="PHEV",MIN(M3764,E3764),MIN(M3764,(E3764*(1-'3 Model Input'!E$54)))))</f>
        <v>Blank</v>
      </c>
      <c r="T3764" s="217" t="str">
        <f t="shared" si="612"/>
        <v>Blank</v>
      </c>
      <c r="U3764" s="89"/>
      <c r="V3764" s="216" t="str">
        <f>IF(D3764=0,"Blank",P3764*'3 Model Input'!E$50)</f>
        <v>Blank</v>
      </c>
      <c r="W3764" s="197" t="str">
        <f t="shared" si="613"/>
        <v>Blank</v>
      </c>
      <c r="X3764" s="197" t="str">
        <f t="shared" si="614"/>
        <v>Blank</v>
      </c>
      <c r="Y3764" s="197" t="str">
        <f t="shared" si="615"/>
        <v>Blank</v>
      </c>
      <c r="Z3764" s="197" t="str">
        <f t="shared" si="616"/>
        <v>Blank</v>
      </c>
      <c r="AA3764" s="223" t="str" cm="1">
        <f t="array" ref="AA3764">_xlfn.IFS(ISTEXT('3 Model Input'!F$70),"Missing",ISTEXT('3 Model Input'!I$70),"Missing",ISNUMBER('3 Model Input'!K$70),'3 Model Input'!K$70*P3764)</f>
        <v>Missing</v>
      </c>
      <c r="AB3764" s="89"/>
      <c r="AC3764" s="227" t="str" cm="1">
        <f t="array" ref="AC3764">IF(D3764=0,"Blank",_xlfn.IFS('3 Model Input'!E$61=1,(V3764*G3764)/T3764,'3 Model Input'!E$61=2,(W3764*G3764)/T3764,'3 Model Input'!E$61=3,(X3764*G3764)/T3764,'3 Model Input'!E$61=4,(Y3764*G3764)/T3764,'3 Model Input'!E$61=5,(Z3764*G3764)/T3764, ISTEXT('3 Model Input'!E$61),"Missing",'3 Model Input'!E$61=6,(AA3764*G3764)/T3764))</f>
        <v>Blank</v>
      </c>
      <c r="AD3764" s="202" t="str">
        <f t="shared" si="617"/>
        <v>Blank</v>
      </c>
      <c r="AE3764" s="202" t="str">
        <f t="shared" si="618"/>
        <v>Blank</v>
      </c>
      <c r="AF3764" s="217" t="str">
        <f t="shared" si="619"/>
        <v>Blank</v>
      </c>
      <c r="AG3764" s="9" t="str" cm="1">
        <f t="array" ref="AG3764">_xlfn.IFS(ISNUMBER(AC3764), "", ISNUMBER(SEARCH("Blank", AC3764)), "", ISERROR(AC3764), "Bad input on tab 3")</f>
        <v/>
      </c>
    </row>
    <row r="3765" spans="2:33" ht="15" customHeight="1" x14ac:dyDescent="0.75">
      <c r="B3765" s="205" t="str">
        <f>'5 Driver Data'!B3765</f>
        <v>3757</v>
      </c>
      <c r="C3765" s="193">
        <f>'5 Driver Data'!C3765</f>
        <v>0</v>
      </c>
      <c r="D3765" s="192">
        <f>'5 Driver Data'!D3765</f>
        <v>0</v>
      </c>
      <c r="E3765" s="191">
        <f>'5 Driver Data'!E3765</f>
        <v>0</v>
      </c>
      <c r="F3765" s="191">
        <f>'5 Driver Data'!F3765</f>
        <v>0</v>
      </c>
      <c r="G3765" s="191">
        <f>'5 Driver Data'!G3765</f>
        <v>0</v>
      </c>
      <c r="H3765" s="191">
        <f>'5 Driver Data'!H3765</f>
        <v>0</v>
      </c>
      <c r="I3765" s="191">
        <f>'5 Driver Data'!I3765</f>
        <v>0</v>
      </c>
      <c r="J3765" s="191">
        <f>'5 Driver Data'!J3765</f>
        <v>0</v>
      </c>
      <c r="K3765" s="206">
        <f>'5 Driver Data'!K3765</f>
        <v>0</v>
      </c>
      <c r="L3765" s="1"/>
      <c r="M3765" s="216" t="str">
        <f>IF(D3765=0,"Blank",'3 Model Input'!E$44*'3 Model Input'!E$45)</f>
        <v>Blank</v>
      </c>
      <c r="N3765" s="197" t="str">
        <f t="shared" si="610"/>
        <v>Blank</v>
      </c>
      <c r="O3765" s="197" t="str">
        <f>IF(D3765=0,"Blank",'3 Model Input'!E$49*(1-'3 Model Input'!E$51))</f>
        <v>Blank</v>
      </c>
      <c r="P3765" s="197" t="str">
        <f t="shared" si="611"/>
        <v>Blank</v>
      </c>
      <c r="Q3765" s="197" t="str">
        <f>IF(D3765=0,"Blank",IF(D3765="BEV",E3765*(1-'3 Model Input'!E$54), E3765))</f>
        <v>Blank</v>
      </c>
      <c r="R3765" s="198" t="str">
        <f>IF(D3765=0,"Blank",IF(D3765="PHEV",F3765/G3765,F3765*(1-'3 Model Input'!E$54)/G3765))</f>
        <v>Blank</v>
      </c>
      <c r="S3765" s="198" t="str">
        <f>IF(D3765=0,"Blank",IF(D3765="PHEV",MIN(M3765,E3765),MIN(M3765,(E3765*(1-'3 Model Input'!E$54)))))</f>
        <v>Blank</v>
      </c>
      <c r="T3765" s="217" t="str">
        <f t="shared" si="612"/>
        <v>Blank</v>
      </c>
      <c r="U3765" s="89"/>
      <c r="V3765" s="216" t="str">
        <f>IF(D3765=0,"Blank",P3765*'3 Model Input'!E$50)</f>
        <v>Blank</v>
      </c>
      <c r="W3765" s="197" t="str">
        <f t="shared" si="613"/>
        <v>Blank</v>
      </c>
      <c r="X3765" s="197" t="str">
        <f t="shared" si="614"/>
        <v>Blank</v>
      </c>
      <c r="Y3765" s="197" t="str">
        <f t="shared" si="615"/>
        <v>Blank</v>
      </c>
      <c r="Z3765" s="197" t="str">
        <f t="shared" si="616"/>
        <v>Blank</v>
      </c>
      <c r="AA3765" s="223" t="str" cm="1">
        <f t="array" ref="AA3765">_xlfn.IFS(ISTEXT('3 Model Input'!F$70),"Missing",ISTEXT('3 Model Input'!I$70),"Missing",ISNUMBER('3 Model Input'!K$70),'3 Model Input'!K$70*P3765)</f>
        <v>Missing</v>
      </c>
      <c r="AB3765" s="89"/>
      <c r="AC3765" s="227" t="str" cm="1">
        <f t="array" ref="AC3765">IF(D3765=0,"Blank",_xlfn.IFS('3 Model Input'!E$61=1,(V3765*G3765)/T3765,'3 Model Input'!E$61=2,(W3765*G3765)/T3765,'3 Model Input'!E$61=3,(X3765*G3765)/T3765,'3 Model Input'!E$61=4,(Y3765*G3765)/T3765,'3 Model Input'!E$61=5,(Z3765*G3765)/T3765, ISTEXT('3 Model Input'!E$61),"Missing",'3 Model Input'!E$61=6,(AA3765*G3765)/T3765))</f>
        <v>Blank</v>
      </c>
      <c r="AD3765" s="202" t="str">
        <f t="shared" si="617"/>
        <v>Blank</v>
      </c>
      <c r="AE3765" s="202" t="str">
        <f t="shared" si="618"/>
        <v>Blank</v>
      </c>
      <c r="AF3765" s="217" t="str">
        <f t="shared" si="619"/>
        <v>Blank</v>
      </c>
      <c r="AG3765" s="9" t="str" cm="1">
        <f t="array" ref="AG3765">_xlfn.IFS(ISNUMBER(AC3765), "", ISNUMBER(SEARCH("Blank", AC3765)), "", ISERROR(AC3765), "Bad input on tab 3")</f>
        <v/>
      </c>
    </row>
    <row r="3766" spans="2:33" ht="15" customHeight="1" x14ac:dyDescent="0.75">
      <c r="B3766" s="205" t="str">
        <f>'5 Driver Data'!B3766</f>
        <v>3758</v>
      </c>
      <c r="C3766" s="193">
        <f>'5 Driver Data'!C3766</f>
        <v>0</v>
      </c>
      <c r="D3766" s="192">
        <f>'5 Driver Data'!D3766</f>
        <v>0</v>
      </c>
      <c r="E3766" s="191">
        <f>'5 Driver Data'!E3766</f>
        <v>0</v>
      </c>
      <c r="F3766" s="191">
        <f>'5 Driver Data'!F3766</f>
        <v>0</v>
      </c>
      <c r="G3766" s="191">
        <f>'5 Driver Data'!G3766</f>
        <v>0</v>
      </c>
      <c r="H3766" s="191">
        <f>'5 Driver Data'!H3766</f>
        <v>0</v>
      </c>
      <c r="I3766" s="191">
        <f>'5 Driver Data'!I3766</f>
        <v>0</v>
      </c>
      <c r="J3766" s="191">
        <f>'5 Driver Data'!J3766</f>
        <v>0</v>
      </c>
      <c r="K3766" s="206">
        <f>'5 Driver Data'!K3766</f>
        <v>0</v>
      </c>
      <c r="L3766" s="1"/>
      <c r="M3766" s="216" t="str">
        <f>IF(D3766=0,"Blank",'3 Model Input'!E$44*'3 Model Input'!E$45)</f>
        <v>Blank</v>
      </c>
      <c r="N3766" s="197" t="str">
        <f t="shared" si="610"/>
        <v>Blank</v>
      </c>
      <c r="O3766" s="197" t="str">
        <f>IF(D3766=0,"Blank",'3 Model Input'!E$49*(1-'3 Model Input'!E$51))</f>
        <v>Blank</v>
      </c>
      <c r="P3766" s="197" t="str">
        <f t="shared" si="611"/>
        <v>Blank</v>
      </c>
      <c r="Q3766" s="197" t="str">
        <f>IF(D3766=0,"Blank",IF(D3766="BEV",E3766*(1-'3 Model Input'!E$54), E3766))</f>
        <v>Blank</v>
      </c>
      <c r="R3766" s="198" t="str">
        <f>IF(D3766=0,"Blank",IF(D3766="PHEV",F3766/G3766,F3766*(1-'3 Model Input'!E$54)/G3766))</f>
        <v>Blank</v>
      </c>
      <c r="S3766" s="198" t="str">
        <f>IF(D3766=0,"Blank",IF(D3766="PHEV",MIN(M3766,E3766),MIN(M3766,(E3766*(1-'3 Model Input'!E$54)))))</f>
        <v>Blank</v>
      </c>
      <c r="T3766" s="217" t="str">
        <f t="shared" si="612"/>
        <v>Blank</v>
      </c>
      <c r="U3766" s="89"/>
      <c r="V3766" s="216" t="str">
        <f>IF(D3766=0,"Blank",P3766*'3 Model Input'!E$50)</f>
        <v>Blank</v>
      </c>
      <c r="W3766" s="197" t="str">
        <f t="shared" si="613"/>
        <v>Blank</v>
      </c>
      <c r="X3766" s="197" t="str">
        <f t="shared" si="614"/>
        <v>Blank</v>
      </c>
      <c r="Y3766" s="197" t="str">
        <f t="shared" si="615"/>
        <v>Blank</v>
      </c>
      <c r="Z3766" s="197" t="str">
        <f t="shared" si="616"/>
        <v>Blank</v>
      </c>
      <c r="AA3766" s="223" t="str" cm="1">
        <f t="array" ref="AA3766">_xlfn.IFS(ISTEXT('3 Model Input'!F$70),"Missing",ISTEXT('3 Model Input'!I$70),"Missing",ISNUMBER('3 Model Input'!K$70),'3 Model Input'!K$70*P3766)</f>
        <v>Missing</v>
      </c>
      <c r="AB3766" s="89"/>
      <c r="AC3766" s="227" t="str" cm="1">
        <f t="array" ref="AC3766">IF(D3766=0,"Blank",_xlfn.IFS('3 Model Input'!E$61=1,(V3766*G3766)/T3766,'3 Model Input'!E$61=2,(W3766*G3766)/T3766,'3 Model Input'!E$61=3,(X3766*G3766)/T3766,'3 Model Input'!E$61=4,(Y3766*G3766)/T3766,'3 Model Input'!E$61=5,(Z3766*G3766)/T3766, ISTEXT('3 Model Input'!E$61),"Missing",'3 Model Input'!E$61=6,(AA3766*G3766)/T3766))</f>
        <v>Blank</v>
      </c>
      <c r="AD3766" s="202" t="str">
        <f t="shared" si="617"/>
        <v>Blank</v>
      </c>
      <c r="AE3766" s="202" t="str">
        <f t="shared" si="618"/>
        <v>Blank</v>
      </c>
      <c r="AF3766" s="217" t="str">
        <f t="shared" si="619"/>
        <v>Blank</v>
      </c>
      <c r="AG3766" s="9" t="str" cm="1">
        <f t="array" ref="AG3766">_xlfn.IFS(ISNUMBER(AC3766), "", ISNUMBER(SEARCH("Blank", AC3766)), "", ISERROR(AC3766), "Bad input on tab 3")</f>
        <v/>
      </c>
    </row>
    <row r="3767" spans="2:33" ht="15" customHeight="1" x14ac:dyDescent="0.75">
      <c r="B3767" s="205" t="str">
        <f>'5 Driver Data'!B3767</f>
        <v>3759</v>
      </c>
      <c r="C3767" s="193">
        <f>'5 Driver Data'!C3767</f>
        <v>0</v>
      </c>
      <c r="D3767" s="192">
        <f>'5 Driver Data'!D3767</f>
        <v>0</v>
      </c>
      <c r="E3767" s="191">
        <f>'5 Driver Data'!E3767</f>
        <v>0</v>
      </c>
      <c r="F3767" s="191">
        <f>'5 Driver Data'!F3767</f>
        <v>0</v>
      </c>
      <c r="G3767" s="191">
        <f>'5 Driver Data'!G3767</f>
        <v>0</v>
      </c>
      <c r="H3767" s="191">
        <f>'5 Driver Data'!H3767</f>
        <v>0</v>
      </c>
      <c r="I3767" s="191">
        <f>'5 Driver Data'!I3767</f>
        <v>0</v>
      </c>
      <c r="J3767" s="191">
        <f>'5 Driver Data'!J3767</f>
        <v>0</v>
      </c>
      <c r="K3767" s="206">
        <f>'5 Driver Data'!K3767</f>
        <v>0</v>
      </c>
      <c r="L3767" s="1"/>
      <c r="M3767" s="216" t="str">
        <f>IF(D3767=0,"Blank",'3 Model Input'!E$44*'3 Model Input'!E$45)</f>
        <v>Blank</v>
      </c>
      <c r="N3767" s="197" t="str">
        <f t="shared" si="610"/>
        <v>Blank</v>
      </c>
      <c r="O3767" s="197" t="str">
        <f>IF(D3767=0,"Blank",'3 Model Input'!E$49*(1-'3 Model Input'!E$51))</f>
        <v>Blank</v>
      </c>
      <c r="P3767" s="197" t="str">
        <f t="shared" si="611"/>
        <v>Blank</v>
      </c>
      <c r="Q3767" s="197" t="str">
        <f>IF(D3767=0,"Blank",IF(D3767="BEV",E3767*(1-'3 Model Input'!E$54), E3767))</f>
        <v>Blank</v>
      </c>
      <c r="R3767" s="198" t="str">
        <f>IF(D3767=0,"Blank",IF(D3767="PHEV",F3767/G3767,F3767*(1-'3 Model Input'!E$54)/G3767))</f>
        <v>Blank</v>
      </c>
      <c r="S3767" s="198" t="str">
        <f>IF(D3767=0,"Blank",IF(D3767="PHEV",MIN(M3767,E3767),MIN(M3767,(E3767*(1-'3 Model Input'!E$54)))))</f>
        <v>Blank</v>
      </c>
      <c r="T3767" s="217" t="str">
        <f t="shared" si="612"/>
        <v>Blank</v>
      </c>
      <c r="U3767" s="89"/>
      <c r="V3767" s="216" t="str">
        <f>IF(D3767=0,"Blank",P3767*'3 Model Input'!E$50)</f>
        <v>Blank</v>
      </c>
      <c r="W3767" s="197" t="str">
        <f t="shared" si="613"/>
        <v>Blank</v>
      </c>
      <c r="X3767" s="197" t="str">
        <f t="shared" si="614"/>
        <v>Blank</v>
      </c>
      <c r="Y3767" s="197" t="str">
        <f t="shared" si="615"/>
        <v>Blank</v>
      </c>
      <c r="Z3767" s="197" t="str">
        <f t="shared" si="616"/>
        <v>Blank</v>
      </c>
      <c r="AA3767" s="223" t="str" cm="1">
        <f t="array" ref="AA3767">_xlfn.IFS(ISTEXT('3 Model Input'!F$70),"Missing",ISTEXT('3 Model Input'!I$70),"Missing",ISNUMBER('3 Model Input'!K$70),'3 Model Input'!K$70*P3767)</f>
        <v>Missing</v>
      </c>
      <c r="AB3767" s="89"/>
      <c r="AC3767" s="227" t="str" cm="1">
        <f t="array" ref="AC3767">IF(D3767=0,"Blank",_xlfn.IFS('3 Model Input'!E$61=1,(V3767*G3767)/T3767,'3 Model Input'!E$61=2,(W3767*G3767)/T3767,'3 Model Input'!E$61=3,(X3767*G3767)/T3767,'3 Model Input'!E$61=4,(Y3767*G3767)/T3767,'3 Model Input'!E$61=5,(Z3767*G3767)/T3767, ISTEXT('3 Model Input'!E$61),"Missing",'3 Model Input'!E$61=6,(AA3767*G3767)/T3767))</f>
        <v>Blank</v>
      </c>
      <c r="AD3767" s="202" t="str">
        <f t="shared" si="617"/>
        <v>Blank</v>
      </c>
      <c r="AE3767" s="202" t="str">
        <f t="shared" si="618"/>
        <v>Blank</v>
      </c>
      <c r="AF3767" s="217" t="str">
        <f t="shared" si="619"/>
        <v>Blank</v>
      </c>
      <c r="AG3767" s="9" t="str" cm="1">
        <f t="array" ref="AG3767">_xlfn.IFS(ISNUMBER(AC3767), "", ISNUMBER(SEARCH("Blank", AC3767)), "", ISERROR(AC3767), "Bad input on tab 3")</f>
        <v/>
      </c>
    </row>
    <row r="3768" spans="2:33" ht="15" customHeight="1" x14ac:dyDescent="0.75">
      <c r="B3768" s="205" t="str">
        <f>'5 Driver Data'!B3768</f>
        <v>3760</v>
      </c>
      <c r="C3768" s="193">
        <f>'5 Driver Data'!C3768</f>
        <v>0</v>
      </c>
      <c r="D3768" s="192">
        <f>'5 Driver Data'!D3768</f>
        <v>0</v>
      </c>
      <c r="E3768" s="191">
        <f>'5 Driver Data'!E3768</f>
        <v>0</v>
      </c>
      <c r="F3768" s="191">
        <f>'5 Driver Data'!F3768</f>
        <v>0</v>
      </c>
      <c r="G3768" s="191">
        <f>'5 Driver Data'!G3768</f>
        <v>0</v>
      </c>
      <c r="H3768" s="191">
        <f>'5 Driver Data'!H3768</f>
        <v>0</v>
      </c>
      <c r="I3768" s="191">
        <f>'5 Driver Data'!I3768</f>
        <v>0</v>
      </c>
      <c r="J3768" s="191">
        <f>'5 Driver Data'!J3768</f>
        <v>0</v>
      </c>
      <c r="K3768" s="206">
        <f>'5 Driver Data'!K3768</f>
        <v>0</v>
      </c>
      <c r="L3768" s="1"/>
      <c r="M3768" s="216" t="str">
        <f>IF(D3768=0,"Blank",'3 Model Input'!E$44*'3 Model Input'!E$45)</f>
        <v>Blank</v>
      </c>
      <c r="N3768" s="197" t="str">
        <f t="shared" si="610"/>
        <v>Blank</v>
      </c>
      <c r="O3768" s="197" t="str">
        <f>IF(D3768=0,"Blank",'3 Model Input'!E$49*(1-'3 Model Input'!E$51))</f>
        <v>Blank</v>
      </c>
      <c r="P3768" s="197" t="str">
        <f t="shared" si="611"/>
        <v>Blank</v>
      </c>
      <c r="Q3768" s="197" t="str">
        <f>IF(D3768=0,"Blank",IF(D3768="BEV",E3768*(1-'3 Model Input'!E$54), E3768))</f>
        <v>Blank</v>
      </c>
      <c r="R3768" s="198" t="str">
        <f>IF(D3768=0,"Blank",IF(D3768="PHEV",F3768/G3768,F3768*(1-'3 Model Input'!E$54)/G3768))</f>
        <v>Blank</v>
      </c>
      <c r="S3768" s="198" t="str">
        <f>IF(D3768=0,"Blank",IF(D3768="PHEV",MIN(M3768,E3768),MIN(M3768,(E3768*(1-'3 Model Input'!E$54)))))</f>
        <v>Blank</v>
      </c>
      <c r="T3768" s="217" t="str">
        <f t="shared" si="612"/>
        <v>Blank</v>
      </c>
      <c r="U3768" s="89"/>
      <c r="V3768" s="216" t="str">
        <f>IF(D3768=0,"Blank",P3768*'3 Model Input'!E$50)</f>
        <v>Blank</v>
      </c>
      <c r="W3768" s="197" t="str">
        <f t="shared" si="613"/>
        <v>Blank</v>
      </c>
      <c r="X3768" s="197" t="str">
        <f t="shared" si="614"/>
        <v>Blank</v>
      </c>
      <c r="Y3768" s="197" t="str">
        <f t="shared" si="615"/>
        <v>Blank</v>
      </c>
      <c r="Z3768" s="197" t="str">
        <f t="shared" si="616"/>
        <v>Blank</v>
      </c>
      <c r="AA3768" s="223" t="str" cm="1">
        <f t="array" ref="AA3768">_xlfn.IFS(ISTEXT('3 Model Input'!F$70),"Missing",ISTEXT('3 Model Input'!I$70),"Missing",ISNUMBER('3 Model Input'!K$70),'3 Model Input'!K$70*P3768)</f>
        <v>Missing</v>
      </c>
      <c r="AB3768" s="89"/>
      <c r="AC3768" s="227" t="str" cm="1">
        <f t="array" ref="AC3768">IF(D3768=0,"Blank",_xlfn.IFS('3 Model Input'!E$61=1,(V3768*G3768)/T3768,'3 Model Input'!E$61=2,(W3768*G3768)/T3768,'3 Model Input'!E$61=3,(X3768*G3768)/T3768,'3 Model Input'!E$61=4,(Y3768*G3768)/T3768,'3 Model Input'!E$61=5,(Z3768*G3768)/T3768, ISTEXT('3 Model Input'!E$61),"Missing",'3 Model Input'!E$61=6,(AA3768*G3768)/T3768))</f>
        <v>Blank</v>
      </c>
      <c r="AD3768" s="202" t="str">
        <f t="shared" si="617"/>
        <v>Blank</v>
      </c>
      <c r="AE3768" s="202" t="str">
        <f t="shared" si="618"/>
        <v>Blank</v>
      </c>
      <c r="AF3768" s="217" t="str">
        <f t="shared" si="619"/>
        <v>Blank</v>
      </c>
      <c r="AG3768" s="9" t="str" cm="1">
        <f t="array" ref="AG3768">_xlfn.IFS(ISNUMBER(AC3768), "", ISNUMBER(SEARCH("Blank", AC3768)), "", ISERROR(AC3768), "Bad input on tab 3")</f>
        <v/>
      </c>
    </row>
    <row r="3769" spans="2:33" ht="15" customHeight="1" x14ac:dyDescent="0.75">
      <c r="B3769" s="205" t="str">
        <f>'5 Driver Data'!B3769</f>
        <v>3761</v>
      </c>
      <c r="C3769" s="193">
        <f>'5 Driver Data'!C3769</f>
        <v>0</v>
      </c>
      <c r="D3769" s="192">
        <f>'5 Driver Data'!D3769</f>
        <v>0</v>
      </c>
      <c r="E3769" s="191">
        <f>'5 Driver Data'!E3769</f>
        <v>0</v>
      </c>
      <c r="F3769" s="191">
        <f>'5 Driver Data'!F3769</f>
        <v>0</v>
      </c>
      <c r="G3769" s="191">
        <f>'5 Driver Data'!G3769</f>
        <v>0</v>
      </c>
      <c r="H3769" s="191">
        <f>'5 Driver Data'!H3769</f>
        <v>0</v>
      </c>
      <c r="I3769" s="191">
        <f>'5 Driver Data'!I3769</f>
        <v>0</v>
      </c>
      <c r="J3769" s="191">
        <f>'5 Driver Data'!J3769</f>
        <v>0</v>
      </c>
      <c r="K3769" s="206">
        <f>'5 Driver Data'!K3769</f>
        <v>0</v>
      </c>
      <c r="L3769" s="1"/>
      <c r="M3769" s="216" t="str">
        <f>IF(D3769=0,"Blank",'3 Model Input'!E$44*'3 Model Input'!E$45)</f>
        <v>Blank</v>
      </c>
      <c r="N3769" s="197" t="str">
        <f t="shared" si="610"/>
        <v>Blank</v>
      </c>
      <c r="O3769" s="197" t="str">
        <f>IF(D3769=0,"Blank",'3 Model Input'!E$49*(1-'3 Model Input'!E$51))</f>
        <v>Blank</v>
      </c>
      <c r="P3769" s="197" t="str">
        <f t="shared" si="611"/>
        <v>Blank</v>
      </c>
      <c r="Q3769" s="197" t="str">
        <f>IF(D3769=0,"Blank",IF(D3769="BEV",E3769*(1-'3 Model Input'!E$54), E3769))</f>
        <v>Blank</v>
      </c>
      <c r="R3769" s="198" t="str">
        <f>IF(D3769=0,"Blank",IF(D3769="PHEV",F3769/G3769,F3769*(1-'3 Model Input'!E$54)/G3769))</f>
        <v>Blank</v>
      </c>
      <c r="S3769" s="198" t="str">
        <f>IF(D3769=0,"Blank",IF(D3769="PHEV",MIN(M3769,E3769),MIN(M3769,(E3769*(1-'3 Model Input'!E$54)))))</f>
        <v>Blank</v>
      </c>
      <c r="T3769" s="217" t="str">
        <f t="shared" si="612"/>
        <v>Blank</v>
      </c>
      <c r="U3769" s="89"/>
      <c r="V3769" s="216" t="str">
        <f>IF(D3769=0,"Blank",P3769*'3 Model Input'!E$50)</f>
        <v>Blank</v>
      </c>
      <c r="W3769" s="197" t="str">
        <f t="shared" si="613"/>
        <v>Blank</v>
      </c>
      <c r="X3769" s="197" t="str">
        <f t="shared" si="614"/>
        <v>Blank</v>
      </c>
      <c r="Y3769" s="197" t="str">
        <f t="shared" si="615"/>
        <v>Blank</v>
      </c>
      <c r="Z3769" s="197" t="str">
        <f t="shared" si="616"/>
        <v>Blank</v>
      </c>
      <c r="AA3769" s="223" t="str" cm="1">
        <f t="array" ref="AA3769">_xlfn.IFS(ISTEXT('3 Model Input'!F$70),"Missing",ISTEXT('3 Model Input'!I$70),"Missing",ISNUMBER('3 Model Input'!K$70),'3 Model Input'!K$70*P3769)</f>
        <v>Missing</v>
      </c>
      <c r="AB3769" s="89"/>
      <c r="AC3769" s="227" t="str" cm="1">
        <f t="array" ref="AC3769">IF(D3769=0,"Blank",_xlfn.IFS('3 Model Input'!E$61=1,(V3769*G3769)/T3769,'3 Model Input'!E$61=2,(W3769*G3769)/T3769,'3 Model Input'!E$61=3,(X3769*G3769)/T3769,'3 Model Input'!E$61=4,(Y3769*G3769)/T3769,'3 Model Input'!E$61=5,(Z3769*G3769)/T3769, ISTEXT('3 Model Input'!E$61),"Missing",'3 Model Input'!E$61=6,(AA3769*G3769)/T3769))</f>
        <v>Blank</v>
      </c>
      <c r="AD3769" s="202" t="str">
        <f t="shared" si="617"/>
        <v>Blank</v>
      </c>
      <c r="AE3769" s="202" t="str">
        <f t="shared" si="618"/>
        <v>Blank</v>
      </c>
      <c r="AF3769" s="217" t="str">
        <f t="shared" si="619"/>
        <v>Blank</v>
      </c>
      <c r="AG3769" s="9" t="str" cm="1">
        <f t="array" ref="AG3769">_xlfn.IFS(ISNUMBER(AC3769), "", ISNUMBER(SEARCH("Blank", AC3769)), "", ISERROR(AC3769), "Bad input on tab 3")</f>
        <v/>
      </c>
    </row>
    <row r="3770" spans="2:33" ht="15" customHeight="1" x14ac:dyDescent="0.75">
      <c r="B3770" s="205" t="str">
        <f>'5 Driver Data'!B3770</f>
        <v>3762</v>
      </c>
      <c r="C3770" s="193">
        <f>'5 Driver Data'!C3770</f>
        <v>0</v>
      </c>
      <c r="D3770" s="192">
        <f>'5 Driver Data'!D3770</f>
        <v>0</v>
      </c>
      <c r="E3770" s="191">
        <f>'5 Driver Data'!E3770</f>
        <v>0</v>
      </c>
      <c r="F3770" s="191">
        <f>'5 Driver Data'!F3770</f>
        <v>0</v>
      </c>
      <c r="G3770" s="191">
        <f>'5 Driver Data'!G3770</f>
        <v>0</v>
      </c>
      <c r="H3770" s="191">
        <f>'5 Driver Data'!H3770</f>
        <v>0</v>
      </c>
      <c r="I3770" s="191">
        <f>'5 Driver Data'!I3770</f>
        <v>0</v>
      </c>
      <c r="J3770" s="191">
        <f>'5 Driver Data'!J3770</f>
        <v>0</v>
      </c>
      <c r="K3770" s="206">
        <f>'5 Driver Data'!K3770</f>
        <v>0</v>
      </c>
      <c r="L3770" s="1"/>
      <c r="M3770" s="216" t="str">
        <f>IF(D3770=0,"Blank",'3 Model Input'!E$44*'3 Model Input'!E$45)</f>
        <v>Blank</v>
      </c>
      <c r="N3770" s="197" t="str">
        <f t="shared" si="610"/>
        <v>Blank</v>
      </c>
      <c r="O3770" s="197" t="str">
        <f>IF(D3770=0,"Blank",'3 Model Input'!E$49*(1-'3 Model Input'!E$51))</f>
        <v>Blank</v>
      </c>
      <c r="P3770" s="197" t="str">
        <f t="shared" si="611"/>
        <v>Blank</v>
      </c>
      <c r="Q3770" s="197" t="str">
        <f>IF(D3770=0,"Blank",IF(D3770="BEV",E3770*(1-'3 Model Input'!E$54), E3770))</f>
        <v>Blank</v>
      </c>
      <c r="R3770" s="198" t="str">
        <f>IF(D3770=0,"Blank",IF(D3770="PHEV",F3770/G3770,F3770*(1-'3 Model Input'!E$54)/G3770))</f>
        <v>Blank</v>
      </c>
      <c r="S3770" s="198" t="str">
        <f>IF(D3770=0,"Blank",IF(D3770="PHEV",MIN(M3770,E3770),MIN(M3770,(E3770*(1-'3 Model Input'!E$54)))))</f>
        <v>Blank</v>
      </c>
      <c r="T3770" s="217" t="str">
        <f t="shared" si="612"/>
        <v>Blank</v>
      </c>
      <c r="U3770" s="89"/>
      <c r="V3770" s="216" t="str">
        <f>IF(D3770=0,"Blank",P3770*'3 Model Input'!E$50)</f>
        <v>Blank</v>
      </c>
      <c r="W3770" s="197" t="str">
        <f t="shared" si="613"/>
        <v>Blank</v>
      </c>
      <c r="X3770" s="197" t="str">
        <f t="shared" si="614"/>
        <v>Blank</v>
      </c>
      <c r="Y3770" s="197" t="str">
        <f t="shared" si="615"/>
        <v>Blank</v>
      </c>
      <c r="Z3770" s="197" t="str">
        <f t="shared" si="616"/>
        <v>Blank</v>
      </c>
      <c r="AA3770" s="223" t="str" cm="1">
        <f t="array" ref="AA3770">_xlfn.IFS(ISTEXT('3 Model Input'!F$70),"Missing",ISTEXT('3 Model Input'!I$70),"Missing",ISNUMBER('3 Model Input'!K$70),'3 Model Input'!K$70*P3770)</f>
        <v>Missing</v>
      </c>
      <c r="AB3770" s="89"/>
      <c r="AC3770" s="227" t="str" cm="1">
        <f t="array" ref="AC3770">IF(D3770=0,"Blank",_xlfn.IFS('3 Model Input'!E$61=1,(V3770*G3770)/T3770,'3 Model Input'!E$61=2,(W3770*G3770)/T3770,'3 Model Input'!E$61=3,(X3770*G3770)/T3770,'3 Model Input'!E$61=4,(Y3770*G3770)/T3770,'3 Model Input'!E$61=5,(Z3770*G3770)/T3770, ISTEXT('3 Model Input'!E$61),"Missing",'3 Model Input'!E$61=6,(AA3770*G3770)/T3770))</f>
        <v>Blank</v>
      </c>
      <c r="AD3770" s="202" t="str">
        <f t="shared" si="617"/>
        <v>Blank</v>
      </c>
      <c r="AE3770" s="202" t="str">
        <f t="shared" si="618"/>
        <v>Blank</v>
      </c>
      <c r="AF3770" s="217" t="str">
        <f t="shared" si="619"/>
        <v>Blank</v>
      </c>
      <c r="AG3770" s="9" t="str" cm="1">
        <f t="array" ref="AG3770">_xlfn.IFS(ISNUMBER(AC3770), "", ISNUMBER(SEARCH("Blank", AC3770)), "", ISERROR(AC3770), "Bad input on tab 3")</f>
        <v/>
      </c>
    </row>
    <row r="3771" spans="2:33" ht="15" customHeight="1" x14ac:dyDescent="0.75">
      <c r="B3771" s="205" t="str">
        <f>'5 Driver Data'!B3771</f>
        <v>3763</v>
      </c>
      <c r="C3771" s="193">
        <f>'5 Driver Data'!C3771</f>
        <v>0</v>
      </c>
      <c r="D3771" s="192">
        <f>'5 Driver Data'!D3771</f>
        <v>0</v>
      </c>
      <c r="E3771" s="191">
        <f>'5 Driver Data'!E3771</f>
        <v>0</v>
      </c>
      <c r="F3771" s="191">
        <f>'5 Driver Data'!F3771</f>
        <v>0</v>
      </c>
      <c r="G3771" s="191">
        <f>'5 Driver Data'!G3771</f>
        <v>0</v>
      </c>
      <c r="H3771" s="191">
        <f>'5 Driver Data'!H3771</f>
        <v>0</v>
      </c>
      <c r="I3771" s="191">
        <f>'5 Driver Data'!I3771</f>
        <v>0</v>
      </c>
      <c r="J3771" s="191">
        <f>'5 Driver Data'!J3771</f>
        <v>0</v>
      </c>
      <c r="K3771" s="206">
        <f>'5 Driver Data'!K3771</f>
        <v>0</v>
      </c>
      <c r="L3771" s="1"/>
      <c r="M3771" s="216" t="str">
        <f>IF(D3771=0,"Blank",'3 Model Input'!E$44*'3 Model Input'!E$45)</f>
        <v>Blank</v>
      </c>
      <c r="N3771" s="197" t="str">
        <f t="shared" si="610"/>
        <v>Blank</v>
      </c>
      <c r="O3771" s="197" t="str">
        <f>IF(D3771=0,"Blank",'3 Model Input'!E$49*(1-'3 Model Input'!E$51))</f>
        <v>Blank</v>
      </c>
      <c r="P3771" s="197" t="str">
        <f t="shared" si="611"/>
        <v>Blank</v>
      </c>
      <c r="Q3771" s="197" t="str">
        <f>IF(D3771=0,"Blank",IF(D3771="BEV",E3771*(1-'3 Model Input'!E$54), E3771))</f>
        <v>Blank</v>
      </c>
      <c r="R3771" s="198" t="str">
        <f>IF(D3771=0,"Blank",IF(D3771="PHEV",F3771/G3771,F3771*(1-'3 Model Input'!E$54)/G3771))</f>
        <v>Blank</v>
      </c>
      <c r="S3771" s="198" t="str">
        <f>IF(D3771=0,"Blank",IF(D3771="PHEV",MIN(M3771,E3771),MIN(M3771,(E3771*(1-'3 Model Input'!E$54)))))</f>
        <v>Blank</v>
      </c>
      <c r="T3771" s="217" t="str">
        <f t="shared" si="612"/>
        <v>Blank</v>
      </c>
      <c r="U3771" s="89"/>
      <c r="V3771" s="216" t="str">
        <f>IF(D3771=0,"Blank",P3771*'3 Model Input'!E$50)</f>
        <v>Blank</v>
      </c>
      <c r="W3771" s="197" t="str">
        <f t="shared" si="613"/>
        <v>Blank</v>
      </c>
      <c r="X3771" s="197" t="str">
        <f t="shared" si="614"/>
        <v>Blank</v>
      </c>
      <c r="Y3771" s="197" t="str">
        <f t="shared" si="615"/>
        <v>Blank</v>
      </c>
      <c r="Z3771" s="197" t="str">
        <f t="shared" si="616"/>
        <v>Blank</v>
      </c>
      <c r="AA3771" s="223" t="str" cm="1">
        <f t="array" ref="AA3771">_xlfn.IFS(ISTEXT('3 Model Input'!F$70),"Missing",ISTEXT('3 Model Input'!I$70),"Missing",ISNUMBER('3 Model Input'!K$70),'3 Model Input'!K$70*P3771)</f>
        <v>Missing</v>
      </c>
      <c r="AB3771" s="89"/>
      <c r="AC3771" s="227" t="str" cm="1">
        <f t="array" ref="AC3771">IF(D3771=0,"Blank",_xlfn.IFS('3 Model Input'!E$61=1,(V3771*G3771)/T3771,'3 Model Input'!E$61=2,(W3771*G3771)/T3771,'3 Model Input'!E$61=3,(X3771*G3771)/T3771,'3 Model Input'!E$61=4,(Y3771*G3771)/T3771,'3 Model Input'!E$61=5,(Z3771*G3771)/T3771, ISTEXT('3 Model Input'!E$61),"Missing",'3 Model Input'!E$61=6,(AA3771*G3771)/T3771))</f>
        <v>Blank</v>
      </c>
      <c r="AD3771" s="202" t="str">
        <f t="shared" si="617"/>
        <v>Blank</v>
      </c>
      <c r="AE3771" s="202" t="str">
        <f t="shared" si="618"/>
        <v>Blank</v>
      </c>
      <c r="AF3771" s="217" t="str">
        <f t="shared" si="619"/>
        <v>Blank</v>
      </c>
      <c r="AG3771" s="9" t="str" cm="1">
        <f t="array" ref="AG3771">_xlfn.IFS(ISNUMBER(AC3771), "", ISNUMBER(SEARCH("Blank", AC3771)), "", ISERROR(AC3771), "Bad input on tab 3")</f>
        <v/>
      </c>
    </row>
    <row r="3772" spans="2:33" ht="15" customHeight="1" x14ac:dyDescent="0.75">
      <c r="B3772" s="205" t="str">
        <f>'5 Driver Data'!B3772</f>
        <v>3764</v>
      </c>
      <c r="C3772" s="193">
        <f>'5 Driver Data'!C3772</f>
        <v>0</v>
      </c>
      <c r="D3772" s="192">
        <f>'5 Driver Data'!D3772</f>
        <v>0</v>
      </c>
      <c r="E3772" s="191">
        <f>'5 Driver Data'!E3772</f>
        <v>0</v>
      </c>
      <c r="F3772" s="191">
        <f>'5 Driver Data'!F3772</f>
        <v>0</v>
      </c>
      <c r="G3772" s="191">
        <f>'5 Driver Data'!G3772</f>
        <v>0</v>
      </c>
      <c r="H3772" s="191">
        <f>'5 Driver Data'!H3772</f>
        <v>0</v>
      </c>
      <c r="I3772" s="191">
        <f>'5 Driver Data'!I3772</f>
        <v>0</v>
      </c>
      <c r="J3772" s="191">
        <f>'5 Driver Data'!J3772</f>
        <v>0</v>
      </c>
      <c r="K3772" s="206">
        <f>'5 Driver Data'!K3772</f>
        <v>0</v>
      </c>
      <c r="L3772" s="1"/>
      <c r="M3772" s="216" t="str">
        <f>IF(D3772=0,"Blank",'3 Model Input'!E$44*'3 Model Input'!E$45)</f>
        <v>Blank</v>
      </c>
      <c r="N3772" s="197" t="str">
        <f t="shared" si="610"/>
        <v>Blank</v>
      </c>
      <c r="O3772" s="197" t="str">
        <f>IF(D3772=0,"Blank",'3 Model Input'!E$49*(1-'3 Model Input'!E$51))</f>
        <v>Blank</v>
      </c>
      <c r="P3772" s="197" t="str">
        <f t="shared" si="611"/>
        <v>Blank</v>
      </c>
      <c r="Q3772" s="197" t="str">
        <f>IF(D3772=0,"Blank",IF(D3772="BEV",E3772*(1-'3 Model Input'!E$54), E3772))</f>
        <v>Blank</v>
      </c>
      <c r="R3772" s="198" t="str">
        <f>IF(D3772=0,"Blank",IF(D3772="PHEV",F3772/G3772,F3772*(1-'3 Model Input'!E$54)/G3772))</f>
        <v>Blank</v>
      </c>
      <c r="S3772" s="198" t="str">
        <f>IF(D3772=0,"Blank",IF(D3772="PHEV",MIN(M3772,E3772),MIN(M3772,(E3772*(1-'3 Model Input'!E$54)))))</f>
        <v>Blank</v>
      </c>
      <c r="T3772" s="217" t="str">
        <f t="shared" si="612"/>
        <v>Blank</v>
      </c>
      <c r="U3772" s="89"/>
      <c r="V3772" s="216" t="str">
        <f>IF(D3772=0,"Blank",P3772*'3 Model Input'!E$50)</f>
        <v>Blank</v>
      </c>
      <c r="W3772" s="197" t="str">
        <f t="shared" si="613"/>
        <v>Blank</v>
      </c>
      <c r="X3772" s="197" t="str">
        <f t="shared" si="614"/>
        <v>Blank</v>
      </c>
      <c r="Y3772" s="197" t="str">
        <f t="shared" si="615"/>
        <v>Blank</v>
      </c>
      <c r="Z3772" s="197" t="str">
        <f t="shared" si="616"/>
        <v>Blank</v>
      </c>
      <c r="AA3772" s="223" t="str" cm="1">
        <f t="array" ref="AA3772">_xlfn.IFS(ISTEXT('3 Model Input'!F$70),"Missing",ISTEXT('3 Model Input'!I$70),"Missing",ISNUMBER('3 Model Input'!K$70),'3 Model Input'!K$70*P3772)</f>
        <v>Missing</v>
      </c>
      <c r="AB3772" s="89"/>
      <c r="AC3772" s="227" t="str" cm="1">
        <f t="array" ref="AC3772">IF(D3772=0,"Blank",_xlfn.IFS('3 Model Input'!E$61=1,(V3772*G3772)/T3772,'3 Model Input'!E$61=2,(W3772*G3772)/T3772,'3 Model Input'!E$61=3,(X3772*G3772)/T3772,'3 Model Input'!E$61=4,(Y3772*G3772)/T3772,'3 Model Input'!E$61=5,(Z3772*G3772)/T3772, ISTEXT('3 Model Input'!E$61),"Missing",'3 Model Input'!E$61=6,(AA3772*G3772)/T3772))</f>
        <v>Blank</v>
      </c>
      <c r="AD3772" s="202" t="str">
        <f t="shared" si="617"/>
        <v>Blank</v>
      </c>
      <c r="AE3772" s="202" t="str">
        <f t="shared" si="618"/>
        <v>Blank</v>
      </c>
      <c r="AF3772" s="217" t="str">
        <f t="shared" si="619"/>
        <v>Blank</v>
      </c>
      <c r="AG3772" s="9" t="str" cm="1">
        <f t="array" ref="AG3772">_xlfn.IFS(ISNUMBER(AC3772), "", ISNUMBER(SEARCH("Blank", AC3772)), "", ISERROR(AC3772), "Bad input on tab 3")</f>
        <v/>
      </c>
    </row>
    <row r="3773" spans="2:33" ht="15" customHeight="1" x14ac:dyDescent="0.75">
      <c r="B3773" s="205" t="str">
        <f>'5 Driver Data'!B3773</f>
        <v>3765</v>
      </c>
      <c r="C3773" s="193">
        <f>'5 Driver Data'!C3773</f>
        <v>0</v>
      </c>
      <c r="D3773" s="192">
        <f>'5 Driver Data'!D3773</f>
        <v>0</v>
      </c>
      <c r="E3773" s="191">
        <f>'5 Driver Data'!E3773</f>
        <v>0</v>
      </c>
      <c r="F3773" s="191">
        <f>'5 Driver Data'!F3773</f>
        <v>0</v>
      </c>
      <c r="G3773" s="191">
        <f>'5 Driver Data'!G3773</f>
        <v>0</v>
      </c>
      <c r="H3773" s="191">
        <f>'5 Driver Data'!H3773</f>
        <v>0</v>
      </c>
      <c r="I3773" s="191">
        <f>'5 Driver Data'!I3773</f>
        <v>0</v>
      </c>
      <c r="J3773" s="191">
        <f>'5 Driver Data'!J3773</f>
        <v>0</v>
      </c>
      <c r="K3773" s="206">
        <f>'5 Driver Data'!K3773</f>
        <v>0</v>
      </c>
      <c r="L3773" s="1"/>
      <c r="M3773" s="216" t="str">
        <f>IF(D3773=0,"Blank",'3 Model Input'!E$44*'3 Model Input'!E$45)</f>
        <v>Blank</v>
      </c>
      <c r="N3773" s="197" t="str">
        <f t="shared" si="610"/>
        <v>Blank</v>
      </c>
      <c r="O3773" s="197" t="str">
        <f>IF(D3773=0,"Blank",'3 Model Input'!E$49*(1-'3 Model Input'!E$51))</f>
        <v>Blank</v>
      </c>
      <c r="P3773" s="197" t="str">
        <f t="shared" si="611"/>
        <v>Blank</v>
      </c>
      <c r="Q3773" s="197" t="str">
        <f>IF(D3773=0,"Blank",IF(D3773="BEV",E3773*(1-'3 Model Input'!E$54), E3773))</f>
        <v>Blank</v>
      </c>
      <c r="R3773" s="198" t="str">
        <f>IF(D3773=0,"Blank",IF(D3773="PHEV",F3773/G3773,F3773*(1-'3 Model Input'!E$54)/G3773))</f>
        <v>Blank</v>
      </c>
      <c r="S3773" s="198" t="str">
        <f>IF(D3773=0,"Blank",IF(D3773="PHEV",MIN(M3773,E3773),MIN(M3773,(E3773*(1-'3 Model Input'!E$54)))))</f>
        <v>Blank</v>
      </c>
      <c r="T3773" s="217" t="str">
        <f t="shared" si="612"/>
        <v>Blank</v>
      </c>
      <c r="U3773" s="89"/>
      <c r="V3773" s="216" t="str">
        <f>IF(D3773=0,"Blank",P3773*'3 Model Input'!E$50)</f>
        <v>Blank</v>
      </c>
      <c r="W3773" s="197" t="str">
        <f t="shared" si="613"/>
        <v>Blank</v>
      </c>
      <c r="X3773" s="197" t="str">
        <f t="shared" si="614"/>
        <v>Blank</v>
      </c>
      <c r="Y3773" s="197" t="str">
        <f t="shared" si="615"/>
        <v>Blank</v>
      </c>
      <c r="Z3773" s="197" t="str">
        <f t="shared" si="616"/>
        <v>Blank</v>
      </c>
      <c r="AA3773" s="223" t="str" cm="1">
        <f t="array" ref="AA3773">_xlfn.IFS(ISTEXT('3 Model Input'!F$70),"Missing",ISTEXT('3 Model Input'!I$70),"Missing",ISNUMBER('3 Model Input'!K$70),'3 Model Input'!K$70*P3773)</f>
        <v>Missing</v>
      </c>
      <c r="AB3773" s="89"/>
      <c r="AC3773" s="227" t="str" cm="1">
        <f t="array" ref="AC3773">IF(D3773=0,"Blank",_xlfn.IFS('3 Model Input'!E$61=1,(V3773*G3773)/T3773,'3 Model Input'!E$61=2,(W3773*G3773)/T3773,'3 Model Input'!E$61=3,(X3773*G3773)/T3773,'3 Model Input'!E$61=4,(Y3773*G3773)/T3773,'3 Model Input'!E$61=5,(Z3773*G3773)/T3773, ISTEXT('3 Model Input'!E$61),"Missing",'3 Model Input'!E$61=6,(AA3773*G3773)/T3773))</f>
        <v>Blank</v>
      </c>
      <c r="AD3773" s="202" t="str">
        <f t="shared" si="617"/>
        <v>Blank</v>
      </c>
      <c r="AE3773" s="202" t="str">
        <f t="shared" si="618"/>
        <v>Blank</v>
      </c>
      <c r="AF3773" s="217" t="str">
        <f t="shared" si="619"/>
        <v>Blank</v>
      </c>
      <c r="AG3773" s="9" t="str" cm="1">
        <f t="array" ref="AG3773">_xlfn.IFS(ISNUMBER(AC3773), "", ISNUMBER(SEARCH("Blank", AC3773)), "", ISERROR(AC3773), "Bad input on tab 3")</f>
        <v/>
      </c>
    </row>
    <row r="3774" spans="2:33" ht="15" customHeight="1" x14ac:dyDescent="0.75">
      <c r="B3774" s="205" t="str">
        <f>'5 Driver Data'!B3774</f>
        <v>3766</v>
      </c>
      <c r="C3774" s="193">
        <f>'5 Driver Data'!C3774</f>
        <v>0</v>
      </c>
      <c r="D3774" s="192">
        <f>'5 Driver Data'!D3774</f>
        <v>0</v>
      </c>
      <c r="E3774" s="191">
        <f>'5 Driver Data'!E3774</f>
        <v>0</v>
      </c>
      <c r="F3774" s="191">
        <f>'5 Driver Data'!F3774</f>
        <v>0</v>
      </c>
      <c r="G3774" s="191">
        <f>'5 Driver Data'!G3774</f>
        <v>0</v>
      </c>
      <c r="H3774" s="191">
        <f>'5 Driver Data'!H3774</f>
        <v>0</v>
      </c>
      <c r="I3774" s="191">
        <f>'5 Driver Data'!I3774</f>
        <v>0</v>
      </c>
      <c r="J3774" s="191">
        <f>'5 Driver Data'!J3774</f>
        <v>0</v>
      </c>
      <c r="K3774" s="206">
        <f>'5 Driver Data'!K3774</f>
        <v>0</v>
      </c>
      <c r="L3774" s="1"/>
      <c r="M3774" s="216" t="str">
        <f>IF(D3774=0,"Blank",'3 Model Input'!E$44*'3 Model Input'!E$45)</f>
        <v>Blank</v>
      </c>
      <c r="N3774" s="197" t="str">
        <f t="shared" si="610"/>
        <v>Blank</v>
      </c>
      <c r="O3774" s="197" t="str">
        <f>IF(D3774=0,"Blank",'3 Model Input'!E$49*(1-'3 Model Input'!E$51))</f>
        <v>Blank</v>
      </c>
      <c r="P3774" s="197" t="str">
        <f t="shared" si="611"/>
        <v>Blank</v>
      </c>
      <c r="Q3774" s="197" t="str">
        <f>IF(D3774=0,"Blank",IF(D3774="BEV",E3774*(1-'3 Model Input'!E$54), E3774))</f>
        <v>Blank</v>
      </c>
      <c r="R3774" s="198" t="str">
        <f>IF(D3774=0,"Blank",IF(D3774="PHEV",F3774/G3774,F3774*(1-'3 Model Input'!E$54)/G3774))</f>
        <v>Blank</v>
      </c>
      <c r="S3774" s="198" t="str">
        <f>IF(D3774=0,"Blank",IF(D3774="PHEV",MIN(M3774,E3774),MIN(M3774,(E3774*(1-'3 Model Input'!E$54)))))</f>
        <v>Blank</v>
      </c>
      <c r="T3774" s="217" t="str">
        <f t="shared" si="612"/>
        <v>Blank</v>
      </c>
      <c r="U3774" s="89"/>
      <c r="V3774" s="216" t="str">
        <f>IF(D3774=0,"Blank",P3774*'3 Model Input'!E$50)</f>
        <v>Blank</v>
      </c>
      <c r="W3774" s="197" t="str">
        <f t="shared" si="613"/>
        <v>Blank</v>
      </c>
      <c r="X3774" s="197" t="str">
        <f t="shared" si="614"/>
        <v>Blank</v>
      </c>
      <c r="Y3774" s="197" t="str">
        <f t="shared" si="615"/>
        <v>Blank</v>
      </c>
      <c r="Z3774" s="197" t="str">
        <f t="shared" si="616"/>
        <v>Blank</v>
      </c>
      <c r="AA3774" s="223" t="str" cm="1">
        <f t="array" ref="AA3774">_xlfn.IFS(ISTEXT('3 Model Input'!F$70),"Missing",ISTEXT('3 Model Input'!I$70),"Missing",ISNUMBER('3 Model Input'!K$70),'3 Model Input'!K$70*P3774)</f>
        <v>Missing</v>
      </c>
      <c r="AB3774" s="89"/>
      <c r="AC3774" s="227" t="str" cm="1">
        <f t="array" ref="AC3774">IF(D3774=0,"Blank",_xlfn.IFS('3 Model Input'!E$61=1,(V3774*G3774)/T3774,'3 Model Input'!E$61=2,(W3774*G3774)/T3774,'3 Model Input'!E$61=3,(X3774*G3774)/T3774,'3 Model Input'!E$61=4,(Y3774*G3774)/T3774,'3 Model Input'!E$61=5,(Z3774*G3774)/T3774, ISTEXT('3 Model Input'!E$61),"Missing",'3 Model Input'!E$61=6,(AA3774*G3774)/T3774))</f>
        <v>Blank</v>
      </c>
      <c r="AD3774" s="202" t="str">
        <f t="shared" si="617"/>
        <v>Blank</v>
      </c>
      <c r="AE3774" s="202" t="str">
        <f t="shared" si="618"/>
        <v>Blank</v>
      </c>
      <c r="AF3774" s="217" t="str">
        <f t="shared" si="619"/>
        <v>Blank</v>
      </c>
      <c r="AG3774" s="9" t="str" cm="1">
        <f t="array" ref="AG3774">_xlfn.IFS(ISNUMBER(AC3774), "", ISNUMBER(SEARCH("Blank", AC3774)), "", ISERROR(AC3774), "Bad input on tab 3")</f>
        <v/>
      </c>
    </row>
    <row r="3775" spans="2:33" ht="15" customHeight="1" x14ac:dyDescent="0.75">
      <c r="B3775" s="205" t="str">
        <f>'5 Driver Data'!B3775</f>
        <v>3767</v>
      </c>
      <c r="C3775" s="193">
        <f>'5 Driver Data'!C3775</f>
        <v>0</v>
      </c>
      <c r="D3775" s="192">
        <f>'5 Driver Data'!D3775</f>
        <v>0</v>
      </c>
      <c r="E3775" s="191">
        <f>'5 Driver Data'!E3775</f>
        <v>0</v>
      </c>
      <c r="F3775" s="191">
        <f>'5 Driver Data'!F3775</f>
        <v>0</v>
      </c>
      <c r="G3775" s="191">
        <f>'5 Driver Data'!G3775</f>
        <v>0</v>
      </c>
      <c r="H3775" s="191">
        <f>'5 Driver Data'!H3775</f>
        <v>0</v>
      </c>
      <c r="I3775" s="191">
        <f>'5 Driver Data'!I3775</f>
        <v>0</v>
      </c>
      <c r="J3775" s="191">
        <f>'5 Driver Data'!J3775</f>
        <v>0</v>
      </c>
      <c r="K3775" s="206">
        <f>'5 Driver Data'!K3775</f>
        <v>0</v>
      </c>
      <c r="L3775" s="1"/>
      <c r="M3775" s="216" t="str">
        <f>IF(D3775=0,"Blank",'3 Model Input'!E$44*'3 Model Input'!E$45)</f>
        <v>Blank</v>
      </c>
      <c r="N3775" s="197" t="str">
        <f t="shared" si="610"/>
        <v>Blank</v>
      </c>
      <c r="O3775" s="197" t="str">
        <f>IF(D3775=0,"Blank",'3 Model Input'!E$49*(1-'3 Model Input'!E$51))</f>
        <v>Blank</v>
      </c>
      <c r="P3775" s="197" t="str">
        <f t="shared" si="611"/>
        <v>Blank</v>
      </c>
      <c r="Q3775" s="197" t="str">
        <f>IF(D3775=0,"Blank",IF(D3775="BEV",E3775*(1-'3 Model Input'!E$54), E3775))</f>
        <v>Blank</v>
      </c>
      <c r="R3775" s="198" t="str">
        <f>IF(D3775=0,"Blank",IF(D3775="PHEV",F3775/G3775,F3775*(1-'3 Model Input'!E$54)/G3775))</f>
        <v>Blank</v>
      </c>
      <c r="S3775" s="198" t="str">
        <f>IF(D3775=0,"Blank",IF(D3775="PHEV",MIN(M3775,E3775),MIN(M3775,(E3775*(1-'3 Model Input'!E$54)))))</f>
        <v>Blank</v>
      </c>
      <c r="T3775" s="217" t="str">
        <f t="shared" si="612"/>
        <v>Blank</v>
      </c>
      <c r="U3775" s="89"/>
      <c r="V3775" s="216" t="str">
        <f>IF(D3775=0,"Blank",P3775*'3 Model Input'!E$50)</f>
        <v>Blank</v>
      </c>
      <c r="W3775" s="197" t="str">
        <f t="shared" si="613"/>
        <v>Blank</v>
      </c>
      <c r="X3775" s="197" t="str">
        <f t="shared" si="614"/>
        <v>Blank</v>
      </c>
      <c r="Y3775" s="197" t="str">
        <f t="shared" si="615"/>
        <v>Blank</v>
      </c>
      <c r="Z3775" s="197" t="str">
        <f t="shared" si="616"/>
        <v>Blank</v>
      </c>
      <c r="AA3775" s="223" t="str" cm="1">
        <f t="array" ref="AA3775">_xlfn.IFS(ISTEXT('3 Model Input'!F$70),"Missing",ISTEXT('3 Model Input'!I$70),"Missing",ISNUMBER('3 Model Input'!K$70),'3 Model Input'!K$70*P3775)</f>
        <v>Missing</v>
      </c>
      <c r="AB3775" s="89"/>
      <c r="AC3775" s="227" t="str" cm="1">
        <f t="array" ref="AC3775">IF(D3775=0,"Blank",_xlfn.IFS('3 Model Input'!E$61=1,(V3775*G3775)/T3775,'3 Model Input'!E$61=2,(W3775*G3775)/T3775,'3 Model Input'!E$61=3,(X3775*G3775)/T3775,'3 Model Input'!E$61=4,(Y3775*G3775)/T3775,'3 Model Input'!E$61=5,(Z3775*G3775)/T3775, ISTEXT('3 Model Input'!E$61),"Missing",'3 Model Input'!E$61=6,(AA3775*G3775)/T3775))</f>
        <v>Blank</v>
      </c>
      <c r="AD3775" s="202" t="str">
        <f t="shared" si="617"/>
        <v>Blank</v>
      </c>
      <c r="AE3775" s="202" t="str">
        <f t="shared" si="618"/>
        <v>Blank</v>
      </c>
      <c r="AF3775" s="217" t="str">
        <f t="shared" si="619"/>
        <v>Blank</v>
      </c>
      <c r="AG3775" s="9" t="str" cm="1">
        <f t="array" ref="AG3775">_xlfn.IFS(ISNUMBER(AC3775), "", ISNUMBER(SEARCH("Blank", AC3775)), "", ISERROR(AC3775), "Bad input on tab 3")</f>
        <v/>
      </c>
    </row>
    <row r="3776" spans="2:33" ht="15" customHeight="1" x14ac:dyDescent="0.75">
      <c r="B3776" s="205" t="str">
        <f>'5 Driver Data'!B3776</f>
        <v>3768</v>
      </c>
      <c r="C3776" s="193">
        <f>'5 Driver Data'!C3776</f>
        <v>0</v>
      </c>
      <c r="D3776" s="192">
        <f>'5 Driver Data'!D3776</f>
        <v>0</v>
      </c>
      <c r="E3776" s="191">
        <f>'5 Driver Data'!E3776</f>
        <v>0</v>
      </c>
      <c r="F3776" s="191">
        <f>'5 Driver Data'!F3776</f>
        <v>0</v>
      </c>
      <c r="G3776" s="191">
        <f>'5 Driver Data'!G3776</f>
        <v>0</v>
      </c>
      <c r="H3776" s="191">
        <f>'5 Driver Data'!H3776</f>
        <v>0</v>
      </c>
      <c r="I3776" s="191">
        <f>'5 Driver Data'!I3776</f>
        <v>0</v>
      </c>
      <c r="J3776" s="191">
        <f>'5 Driver Data'!J3776</f>
        <v>0</v>
      </c>
      <c r="K3776" s="206">
        <f>'5 Driver Data'!K3776</f>
        <v>0</v>
      </c>
      <c r="L3776" s="1"/>
      <c r="M3776" s="216" t="str">
        <f>IF(D3776=0,"Blank",'3 Model Input'!E$44*'3 Model Input'!E$45)</f>
        <v>Blank</v>
      </c>
      <c r="N3776" s="197" t="str">
        <f t="shared" si="610"/>
        <v>Blank</v>
      </c>
      <c r="O3776" s="197" t="str">
        <f>IF(D3776=0,"Blank",'3 Model Input'!E$49*(1-'3 Model Input'!E$51))</f>
        <v>Blank</v>
      </c>
      <c r="P3776" s="197" t="str">
        <f t="shared" si="611"/>
        <v>Blank</v>
      </c>
      <c r="Q3776" s="197" t="str">
        <f>IF(D3776=0,"Blank",IF(D3776="BEV",E3776*(1-'3 Model Input'!E$54), E3776))</f>
        <v>Blank</v>
      </c>
      <c r="R3776" s="198" t="str">
        <f>IF(D3776=0,"Blank",IF(D3776="PHEV",F3776/G3776,F3776*(1-'3 Model Input'!E$54)/G3776))</f>
        <v>Blank</v>
      </c>
      <c r="S3776" s="198" t="str">
        <f>IF(D3776=0,"Blank",IF(D3776="PHEV",MIN(M3776,E3776),MIN(M3776,(E3776*(1-'3 Model Input'!E$54)))))</f>
        <v>Blank</v>
      </c>
      <c r="T3776" s="217" t="str">
        <f t="shared" si="612"/>
        <v>Blank</v>
      </c>
      <c r="U3776" s="89"/>
      <c r="V3776" s="216" t="str">
        <f>IF(D3776=0,"Blank",P3776*'3 Model Input'!E$50)</f>
        <v>Blank</v>
      </c>
      <c r="W3776" s="197" t="str">
        <f t="shared" si="613"/>
        <v>Blank</v>
      </c>
      <c r="X3776" s="197" t="str">
        <f t="shared" si="614"/>
        <v>Blank</v>
      </c>
      <c r="Y3776" s="197" t="str">
        <f t="shared" si="615"/>
        <v>Blank</v>
      </c>
      <c r="Z3776" s="197" t="str">
        <f t="shared" si="616"/>
        <v>Blank</v>
      </c>
      <c r="AA3776" s="223" t="str" cm="1">
        <f t="array" ref="AA3776">_xlfn.IFS(ISTEXT('3 Model Input'!F$70),"Missing",ISTEXT('3 Model Input'!I$70),"Missing",ISNUMBER('3 Model Input'!K$70),'3 Model Input'!K$70*P3776)</f>
        <v>Missing</v>
      </c>
      <c r="AB3776" s="89"/>
      <c r="AC3776" s="227" t="str" cm="1">
        <f t="array" ref="AC3776">IF(D3776=0,"Blank",_xlfn.IFS('3 Model Input'!E$61=1,(V3776*G3776)/T3776,'3 Model Input'!E$61=2,(W3776*G3776)/T3776,'3 Model Input'!E$61=3,(X3776*G3776)/T3776,'3 Model Input'!E$61=4,(Y3776*G3776)/T3776,'3 Model Input'!E$61=5,(Z3776*G3776)/T3776, ISTEXT('3 Model Input'!E$61),"Missing",'3 Model Input'!E$61=6,(AA3776*G3776)/T3776))</f>
        <v>Blank</v>
      </c>
      <c r="AD3776" s="202" t="str">
        <f t="shared" si="617"/>
        <v>Blank</v>
      </c>
      <c r="AE3776" s="202" t="str">
        <f t="shared" si="618"/>
        <v>Blank</v>
      </c>
      <c r="AF3776" s="217" t="str">
        <f t="shared" si="619"/>
        <v>Blank</v>
      </c>
      <c r="AG3776" s="9" t="str" cm="1">
        <f t="array" ref="AG3776">_xlfn.IFS(ISNUMBER(AC3776), "", ISNUMBER(SEARCH("Blank", AC3776)), "", ISERROR(AC3776), "Bad input on tab 3")</f>
        <v/>
      </c>
    </row>
    <row r="3777" spans="2:33" ht="15" customHeight="1" x14ac:dyDescent="0.75">
      <c r="B3777" s="205" t="str">
        <f>'5 Driver Data'!B3777</f>
        <v>3769</v>
      </c>
      <c r="C3777" s="193">
        <f>'5 Driver Data'!C3777</f>
        <v>0</v>
      </c>
      <c r="D3777" s="192">
        <f>'5 Driver Data'!D3777</f>
        <v>0</v>
      </c>
      <c r="E3777" s="191">
        <f>'5 Driver Data'!E3777</f>
        <v>0</v>
      </c>
      <c r="F3777" s="191">
        <f>'5 Driver Data'!F3777</f>
        <v>0</v>
      </c>
      <c r="G3777" s="191">
        <f>'5 Driver Data'!G3777</f>
        <v>0</v>
      </c>
      <c r="H3777" s="191">
        <f>'5 Driver Data'!H3777</f>
        <v>0</v>
      </c>
      <c r="I3777" s="191">
        <f>'5 Driver Data'!I3777</f>
        <v>0</v>
      </c>
      <c r="J3777" s="191">
        <f>'5 Driver Data'!J3777</f>
        <v>0</v>
      </c>
      <c r="K3777" s="206">
        <f>'5 Driver Data'!K3777</f>
        <v>0</v>
      </c>
      <c r="L3777" s="1"/>
      <c r="M3777" s="216" t="str">
        <f>IF(D3777=0,"Blank",'3 Model Input'!E$44*'3 Model Input'!E$45)</f>
        <v>Blank</v>
      </c>
      <c r="N3777" s="197" t="str">
        <f t="shared" si="610"/>
        <v>Blank</v>
      </c>
      <c r="O3777" s="197" t="str">
        <f>IF(D3777=0,"Blank",'3 Model Input'!E$49*(1-'3 Model Input'!E$51))</f>
        <v>Blank</v>
      </c>
      <c r="P3777" s="197" t="str">
        <f t="shared" si="611"/>
        <v>Blank</v>
      </c>
      <c r="Q3777" s="197" t="str">
        <f>IF(D3777=0,"Blank",IF(D3777="BEV",E3777*(1-'3 Model Input'!E$54), E3777))</f>
        <v>Blank</v>
      </c>
      <c r="R3777" s="198" t="str">
        <f>IF(D3777=0,"Blank",IF(D3777="PHEV",F3777/G3777,F3777*(1-'3 Model Input'!E$54)/G3777))</f>
        <v>Blank</v>
      </c>
      <c r="S3777" s="198" t="str">
        <f>IF(D3777=0,"Blank",IF(D3777="PHEV",MIN(M3777,E3777),MIN(M3777,(E3777*(1-'3 Model Input'!E$54)))))</f>
        <v>Blank</v>
      </c>
      <c r="T3777" s="217" t="str">
        <f t="shared" si="612"/>
        <v>Blank</v>
      </c>
      <c r="U3777" s="89"/>
      <c r="V3777" s="216" t="str">
        <f>IF(D3777=0,"Blank",P3777*'3 Model Input'!E$50)</f>
        <v>Blank</v>
      </c>
      <c r="W3777" s="197" t="str">
        <f t="shared" si="613"/>
        <v>Blank</v>
      </c>
      <c r="X3777" s="197" t="str">
        <f t="shared" si="614"/>
        <v>Blank</v>
      </c>
      <c r="Y3777" s="197" t="str">
        <f t="shared" si="615"/>
        <v>Blank</v>
      </c>
      <c r="Z3777" s="197" t="str">
        <f t="shared" si="616"/>
        <v>Blank</v>
      </c>
      <c r="AA3777" s="223" t="str" cm="1">
        <f t="array" ref="AA3777">_xlfn.IFS(ISTEXT('3 Model Input'!F$70),"Missing",ISTEXT('3 Model Input'!I$70),"Missing",ISNUMBER('3 Model Input'!K$70),'3 Model Input'!K$70*P3777)</f>
        <v>Missing</v>
      </c>
      <c r="AB3777" s="89"/>
      <c r="AC3777" s="227" t="str" cm="1">
        <f t="array" ref="AC3777">IF(D3777=0,"Blank",_xlfn.IFS('3 Model Input'!E$61=1,(V3777*G3777)/T3777,'3 Model Input'!E$61=2,(W3777*G3777)/T3777,'3 Model Input'!E$61=3,(X3777*G3777)/T3777,'3 Model Input'!E$61=4,(Y3777*G3777)/T3777,'3 Model Input'!E$61=5,(Z3777*G3777)/T3777, ISTEXT('3 Model Input'!E$61),"Missing",'3 Model Input'!E$61=6,(AA3777*G3777)/T3777))</f>
        <v>Blank</v>
      </c>
      <c r="AD3777" s="202" t="str">
        <f t="shared" si="617"/>
        <v>Blank</v>
      </c>
      <c r="AE3777" s="202" t="str">
        <f t="shared" si="618"/>
        <v>Blank</v>
      </c>
      <c r="AF3777" s="217" t="str">
        <f t="shared" si="619"/>
        <v>Blank</v>
      </c>
      <c r="AG3777" s="9" t="str" cm="1">
        <f t="array" ref="AG3777">_xlfn.IFS(ISNUMBER(AC3777), "", ISNUMBER(SEARCH("Blank", AC3777)), "", ISERROR(AC3777), "Bad input on tab 3")</f>
        <v/>
      </c>
    </row>
    <row r="3778" spans="2:33" ht="15" customHeight="1" x14ac:dyDescent="0.75">
      <c r="B3778" s="205" t="str">
        <f>'5 Driver Data'!B3778</f>
        <v>3770</v>
      </c>
      <c r="C3778" s="193">
        <f>'5 Driver Data'!C3778</f>
        <v>0</v>
      </c>
      <c r="D3778" s="192">
        <f>'5 Driver Data'!D3778</f>
        <v>0</v>
      </c>
      <c r="E3778" s="191">
        <f>'5 Driver Data'!E3778</f>
        <v>0</v>
      </c>
      <c r="F3778" s="191">
        <f>'5 Driver Data'!F3778</f>
        <v>0</v>
      </c>
      <c r="G3778" s="191">
        <f>'5 Driver Data'!G3778</f>
        <v>0</v>
      </c>
      <c r="H3778" s="191">
        <f>'5 Driver Data'!H3778</f>
        <v>0</v>
      </c>
      <c r="I3778" s="191">
        <f>'5 Driver Data'!I3778</f>
        <v>0</v>
      </c>
      <c r="J3778" s="191">
        <f>'5 Driver Data'!J3778</f>
        <v>0</v>
      </c>
      <c r="K3778" s="206">
        <f>'5 Driver Data'!K3778</f>
        <v>0</v>
      </c>
      <c r="L3778" s="1"/>
      <c r="M3778" s="216" t="str">
        <f>IF(D3778=0,"Blank",'3 Model Input'!E$44*'3 Model Input'!E$45)</f>
        <v>Blank</v>
      </c>
      <c r="N3778" s="197" t="str">
        <f t="shared" si="610"/>
        <v>Blank</v>
      </c>
      <c r="O3778" s="197" t="str">
        <f>IF(D3778=0,"Blank",'3 Model Input'!E$49*(1-'3 Model Input'!E$51))</f>
        <v>Blank</v>
      </c>
      <c r="P3778" s="197" t="str">
        <f t="shared" si="611"/>
        <v>Blank</v>
      </c>
      <c r="Q3778" s="197" t="str">
        <f>IF(D3778=0,"Blank",IF(D3778="BEV",E3778*(1-'3 Model Input'!E$54), E3778))</f>
        <v>Blank</v>
      </c>
      <c r="R3778" s="198" t="str">
        <f>IF(D3778=0,"Blank",IF(D3778="PHEV",F3778/G3778,F3778*(1-'3 Model Input'!E$54)/G3778))</f>
        <v>Blank</v>
      </c>
      <c r="S3778" s="198" t="str">
        <f>IF(D3778=0,"Blank",IF(D3778="PHEV",MIN(M3778,E3778),MIN(M3778,(E3778*(1-'3 Model Input'!E$54)))))</f>
        <v>Blank</v>
      </c>
      <c r="T3778" s="217" t="str">
        <f t="shared" si="612"/>
        <v>Blank</v>
      </c>
      <c r="U3778" s="89"/>
      <c r="V3778" s="216" t="str">
        <f>IF(D3778=0,"Blank",P3778*'3 Model Input'!E$50)</f>
        <v>Blank</v>
      </c>
      <c r="W3778" s="197" t="str">
        <f t="shared" si="613"/>
        <v>Blank</v>
      </c>
      <c r="X3778" s="197" t="str">
        <f t="shared" si="614"/>
        <v>Blank</v>
      </c>
      <c r="Y3778" s="197" t="str">
        <f t="shared" si="615"/>
        <v>Blank</v>
      </c>
      <c r="Z3778" s="197" t="str">
        <f t="shared" si="616"/>
        <v>Blank</v>
      </c>
      <c r="AA3778" s="223" t="str" cm="1">
        <f t="array" ref="AA3778">_xlfn.IFS(ISTEXT('3 Model Input'!F$70),"Missing",ISTEXT('3 Model Input'!I$70),"Missing",ISNUMBER('3 Model Input'!K$70),'3 Model Input'!K$70*P3778)</f>
        <v>Missing</v>
      </c>
      <c r="AB3778" s="89"/>
      <c r="AC3778" s="227" t="str" cm="1">
        <f t="array" ref="AC3778">IF(D3778=0,"Blank",_xlfn.IFS('3 Model Input'!E$61=1,(V3778*G3778)/T3778,'3 Model Input'!E$61=2,(W3778*G3778)/T3778,'3 Model Input'!E$61=3,(X3778*G3778)/T3778,'3 Model Input'!E$61=4,(Y3778*G3778)/T3778,'3 Model Input'!E$61=5,(Z3778*G3778)/T3778, ISTEXT('3 Model Input'!E$61),"Missing",'3 Model Input'!E$61=6,(AA3778*G3778)/T3778))</f>
        <v>Blank</v>
      </c>
      <c r="AD3778" s="202" t="str">
        <f t="shared" si="617"/>
        <v>Blank</v>
      </c>
      <c r="AE3778" s="202" t="str">
        <f t="shared" si="618"/>
        <v>Blank</v>
      </c>
      <c r="AF3778" s="217" t="str">
        <f t="shared" si="619"/>
        <v>Blank</v>
      </c>
      <c r="AG3778" s="9" t="str" cm="1">
        <f t="array" ref="AG3778">_xlfn.IFS(ISNUMBER(AC3778), "", ISNUMBER(SEARCH("Blank", AC3778)), "", ISERROR(AC3778), "Bad input on tab 3")</f>
        <v/>
      </c>
    </row>
    <row r="3779" spans="2:33" ht="15" customHeight="1" x14ac:dyDescent="0.75">
      <c r="B3779" s="205" t="str">
        <f>'5 Driver Data'!B3779</f>
        <v>3771</v>
      </c>
      <c r="C3779" s="193">
        <f>'5 Driver Data'!C3779</f>
        <v>0</v>
      </c>
      <c r="D3779" s="192">
        <f>'5 Driver Data'!D3779</f>
        <v>0</v>
      </c>
      <c r="E3779" s="191">
        <f>'5 Driver Data'!E3779</f>
        <v>0</v>
      </c>
      <c r="F3779" s="191">
        <f>'5 Driver Data'!F3779</f>
        <v>0</v>
      </c>
      <c r="G3779" s="191">
        <f>'5 Driver Data'!G3779</f>
        <v>0</v>
      </c>
      <c r="H3779" s="191">
        <f>'5 Driver Data'!H3779</f>
        <v>0</v>
      </c>
      <c r="I3779" s="191">
        <f>'5 Driver Data'!I3779</f>
        <v>0</v>
      </c>
      <c r="J3779" s="191">
        <f>'5 Driver Data'!J3779</f>
        <v>0</v>
      </c>
      <c r="K3779" s="206">
        <f>'5 Driver Data'!K3779</f>
        <v>0</v>
      </c>
      <c r="L3779" s="1"/>
      <c r="M3779" s="216" t="str">
        <f>IF(D3779=0,"Blank",'3 Model Input'!E$44*'3 Model Input'!E$45)</f>
        <v>Blank</v>
      </c>
      <c r="N3779" s="197" t="str">
        <f t="shared" si="610"/>
        <v>Blank</v>
      </c>
      <c r="O3779" s="197" t="str">
        <f>IF(D3779=0,"Blank",'3 Model Input'!E$49*(1-'3 Model Input'!E$51))</f>
        <v>Blank</v>
      </c>
      <c r="P3779" s="197" t="str">
        <f t="shared" si="611"/>
        <v>Blank</v>
      </c>
      <c r="Q3779" s="197" t="str">
        <f>IF(D3779=0,"Blank",IF(D3779="BEV",E3779*(1-'3 Model Input'!E$54), E3779))</f>
        <v>Blank</v>
      </c>
      <c r="R3779" s="198" t="str">
        <f>IF(D3779=0,"Blank",IF(D3779="PHEV",F3779/G3779,F3779*(1-'3 Model Input'!E$54)/G3779))</f>
        <v>Blank</v>
      </c>
      <c r="S3779" s="198" t="str">
        <f>IF(D3779=0,"Blank",IF(D3779="PHEV",MIN(M3779,E3779),MIN(M3779,(E3779*(1-'3 Model Input'!E$54)))))</f>
        <v>Blank</v>
      </c>
      <c r="T3779" s="217" t="str">
        <f t="shared" si="612"/>
        <v>Blank</v>
      </c>
      <c r="U3779" s="89"/>
      <c r="V3779" s="216" t="str">
        <f>IF(D3779=0,"Blank",P3779*'3 Model Input'!E$50)</f>
        <v>Blank</v>
      </c>
      <c r="W3779" s="197" t="str">
        <f t="shared" si="613"/>
        <v>Blank</v>
      </c>
      <c r="X3779" s="197" t="str">
        <f t="shared" si="614"/>
        <v>Blank</v>
      </c>
      <c r="Y3779" s="197" t="str">
        <f t="shared" si="615"/>
        <v>Blank</v>
      </c>
      <c r="Z3779" s="197" t="str">
        <f t="shared" si="616"/>
        <v>Blank</v>
      </c>
      <c r="AA3779" s="223" t="str" cm="1">
        <f t="array" ref="AA3779">_xlfn.IFS(ISTEXT('3 Model Input'!F$70),"Missing",ISTEXT('3 Model Input'!I$70),"Missing",ISNUMBER('3 Model Input'!K$70),'3 Model Input'!K$70*P3779)</f>
        <v>Missing</v>
      </c>
      <c r="AB3779" s="89"/>
      <c r="AC3779" s="227" t="str" cm="1">
        <f t="array" ref="AC3779">IF(D3779=0,"Blank",_xlfn.IFS('3 Model Input'!E$61=1,(V3779*G3779)/T3779,'3 Model Input'!E$61=2,(W3779*G3779)/T3779,'3 Model Input'!E$61=3,(X3779*G3779)/T3779,'3 Model Input'!E$61=4,(Y3779*G3779)/T3779,'3 Model Input'!E$61=5,(Z3779*G3779)/T3779, ISTEXT('3 Model Input'!E$61),"Missing",'3 Model Input'!E$61=6,(AA3779*G3779)/T3779))</f>
        <v>Blank</v>
      </c>
      <c r="AD3779" s="202" t="str">
        <f t="shared" si="617"/>
        <v>Blank</v>
      </c>
      <c r="AE3779" s="202" t="str">
        <f t="shared" si="618"/>
        <v>Blank</v>
      </c>
      <c r="AF3779" s="217" t="str">
        <f t="shared" si="619"/>
        <v>Blank</v>
      </c>
      <c r="AG3779" s="9" t="str" cm="1">
        <f t="array" ref="AG3779">_xlfn.IFS(ISNUMBER(AC3779), "", ISNUMBER(SEARCH("Blank", AC3779)), "", ISERROR(AC3779), "Bad input on tab 3")</f>
        <v/>
      </c>
    </row>
    <row r="3780" spans="2:33" ht="15" customHeight="1" x14ac:dyDescent="0.75">
      <c r="B3780" s="205" t="str">
        <f>'5 Driver Data'!B3780</f>
        <v>3772</v>
      </c>
      <c r="C3780" s="193">
        <f>'5 Driver Data'!C3780</f>
        <v>0</v>
      </c>
      <c r="D3780" s="192">
        <f>'5 Driver Data'!D3780</f>
        <v>0</v>
      </c>
      <c r="E3780" s="191">
        <f>'5 Driver Data'!E3780</f>
        <v>0</v>
      </c>
      <c r="F3780" s="191">
        <f>'5 Driver Data'!F3780</f>
        <v>0</v>
      </c>
      <c r="G3780" s="191">
        <f>'5 Driver Data'!G3780</f>
        <v>0</v>
      </c>
      <c r="H3780" s="191">
        <f>'5 Driver Data'!H3780</f>
        <v>0</v>
      </c>
      <c r="I3780" s="191">
        <f>'5 Driver Data'!I3780</f>
        <v>0</v>
      </c>
      <c r="J3780" s="191">
        <f>'5 Driver Data'!J3780</f>
        <v>0</v>
      </c>
      <c r="K3780" s="206">
        <f>'5 Driver Data'!K3780</f>
        <v>0</v>
      </c>
      <c r="L3780" s="1"/>
      <c r="M3780" s="216" t="str">
        <f>IF(D3780=0,"Blank",'3 Model Input'!E$44*'3 Model Input'!E$45)</f>
        <v>Blank</v>
      </c>
      <c r="N3780" s="197" t="str">
        <f t="shared" si="610"/>
        <v>Blank</v>
      </c>
      <c r="O3780" s="197" t="str">
        <f>IF(D3780=0,"Blank",'3 Model Input'!E$49*(1-'3 Model Input'!E$51))</f>
        <v>Blank</v>
      </c>
      <c r="P3780" s="197" t="str">
        <f t="shared" si="611"/>
        <v>Blank</v>
      </c>
      <c r="Q3780" s="197" t="str">
        <f>IF(D3780=0,"Blank",IF(D3780="BEV",E3780*(1-'3 Model Input'!E$54), E3780))</f>
        <v>Blank</v>
      </c>
      <c r="R3780" s="198" t="str">
        <f>IF(D3780=0,"Blank",IF(D3780="PHEV",F3780/G3780,F3780*(1-'3 Model Input'!E$54)/G3780))</f>
        <v>Blank</v>
      </c>
      <c r="S3780" s="198" t="str">
        <f>IF(D3780=0,"Blank",IF(D3780="PHEV",MIN(M3780,E3780),MIN(M3780,(E3780*(1-'3 Model Input'!E$54)))))</f>
        <v>Blank</v>
      </c>
      <c r="T3780" s="217" t="str">
        <f t="shared" si="612"/>
        <v>Blank</v>
      </c>
      <c r="U3780" s="89"/>
      <c r="V3780" s="216" t="str">
        <f>IF(D3780=0,"Blank",P3780*'3 Model Input'!E$50)</f>
        <v>Blank</v>
      </c>
      <c r="W3780" s="197" t="str">
        <f t="shared" si="613"/>
        <v>Blank</v>
      </c>
      <c r="X3780" s="197" t="str">
        <f t="shared" si="614"/>
        <v>Blank</v>
      </c>
      <c r="Y3780" s="197" t="str">
        <f t="shared" si="615"/>
        <v>Blank</v>
      </c>
      <c r="Z3780" s="197" t="str">
        <f t="shared" si="616"/>
        <v>Blank</v>
      </c>
      <c r="AA3780" s="223" t="str" cm="1">
        <f t="array" ref="AA3780">_xlfn.IFS(ISTEXT('3 Model Input'!F$70),"Missing",ISTEXT('3 Model Input'!I$70),"Missing",ISNUMBER('3 Model Input'!K$70),'3 Model Input'!K$70*P3780)</f>
        <v>Missing</v>
      </c>
      <c r="AB3780" s="89"/>
      <c r="AC3780" s="227" t="str" cm="1">
        <f t="array" ref="AC3780">IF(D3780=0,"Blank",_xlfn.IFS('3 Model Input'!E$61=1,(V3780*G3780)/T3780,'3 Model Input'!E$61=2,(W3780*G3780)/T3780,'3 Model Input'!E$61=3,(X3780*G3780)/T3780,'3 Model Input'!E$61=4,(Y3780*G3780)/T3780,'3 Model Input'!E$61=5,(Z3780*G3780)/T3780, ISTEXT('3 Model Input'!E$61),"Missing",'3 Model Input'!E$61=6,(AA3780*G3780)/T3780))</f>
        <v>Blank</v>
      </c>
      <c r="AD3780" s="202" t="str">
        <f t="shared" si="617"/>
        <v>Blank</v>
      </c>
      <c r="AE3780" s="202" t="str">
        <f t="shared" si="618"/>
        <v>Blank</v>
      </c>
      <c r="AF3780" s="217" t="str">
        <f t="shared" si="619"/>
        <v>Blank</v>
      </c>
      <c r="AG3780" s="9" t="str" cm="1">
        <f t="array" ref="AG3780">_xlfn.IFS(ISNUMBER(AC3780), "", ISNUMBER(SEARCH("Blank", AC3780)), "", ISERROR(AC3780), "Bad input on tab 3")</f>
        <v/>
      </c>
    </row>
    <row r="3781" spans="2:33" ht="15" customHeight="1" x14ac:dyDescent="0.75">
      <c r="B3781" s="205" t="str">
        <f>'5 Driver Data'!B3781</f>
        <v>3773</v>
      </c>
      <c r="C3781" s="193">
        <f>'5 Driver Data'!C3781</f>
        <v>0</v>
      </c>
      <c r="D3781" s="192">
        <f>'5 Driver Data'!D3781</f>
        <v>0</v>
      </c>
      <c r="E3781" s="191">
        <f>'5 Driver Data'!E3781</f>
        <v>0</v>
      </c>
      <c r="F3781" s="191">
        <f>'5 Driver Data'!F3781</f>
        <v>0</v>
      </c>
      <c r="G3781" s="191">
        <f>'5 Driver Data'!G3781</f>
        <v>0</v>
      </c>
      <c r="H3781" s="191">
        <f>'5 Driver Data'!H3781</f>
        <v>0</v>
      </c>
      <c r="I3781" s="191">
        <f>'5 Driver Data'!I3781</f>
        <v>0</v>
      </c>
      <c r="J3781" s="191">
        <f>'5 Driver Data'!J3781</f>
        <v>0</v>
      </c>
      <c r="K3781" s="206">
        <f>'5 Driver Data'!K3781</f>
        <v>0</v>
      </c>
      <c r="L3781" s="1"/>
      <c r="M3781" s="216" t="str">
        <f>IF(D3781=0,"Blank",'3 Model Input'!E$44*'3 Model Input'!E$45)</f>
        <v>Blank</v>
      </c>
      <c r="N3781" s="197" t="str">
        <f t="shared" si="610"/>
        <v>Blank</v>
      </c>
      <c r="O3781" s="197" t="str">
        <f>IF(D3781=0,"Blank",'3 Model Input'!E$49*(1-'3 Model Input'!E$51))</f>
        <v>Blank</v>
      </c>
      <c r="P3781" s="197" t="str">
        <f t="shared" si="611"/>
        <v>Blank</v>
      </c>
      <c r="Q3781" s="197" t="str">
        <f>IF(D3781=0,"Blank",IF(D3781="BEV",E3781*(1-'3 Model Input'!E$54), E3781))</f>
        <v>Blank</v>
      </c>
      <c r="R3781" s="198" t="str">
        <f>IF(D3781=0,"Blank",IF(D3781="PHEV",F3781/G3781,F3781*(1-'3 Model Input'!E$54)/G3781))</f>
        <v>Blank</v>
      </c>
      <c r="S3781" s="198" t="str">
        <f>IF(D3781=0,"Blank",IF(D3781="PHEV",MIN(M3781,E3781),MIN(M3781,(E3781*(1-'3 Model Input'!E$54)))))</f>
        <v>Blank</v>
      </c>
      <c r="T3781" s="217" t="str">
        <f t="shared" si="612"/>
        <v>Blank</v>
      </c>
      <c r="U3781" s="89"/>
      <c r="V3781" s="216" t="str">
        <f>IF(D3781=0,"Blank",P3781*'3 Model Input'!E$50)</f>
        <v>Blank</v>
      </c>
      <c r="W3781" s="197" t="str">
        <f t="shared" si="613"/>
        <v>Blank</v>
      </c>
      <c r="X3781" s="197" t="str">
        <f t="shared" si="614"/>
        <v>Blank</v>
      </c>
      <c r="Y3781" s="197" t="str">
        <f t="shared" si="615"/>
        <v>Blank</v>
      </c>
      <c r="Z3781" s="197" t="str">
        <f t="shared" si="616"/>
        <v>Blank</v>
      </c>
      <c r="AA3781" s="223" t="str" cm="1">
        <f t="array" ref="AA3781">_xlfn.IFS(ISTEXT('3 Model Input'!F$70),"Missing",ISTEXT('3 Model Input'!I$70),"Missing",ISNUMBER('3 Model Input'!K$70),'3 Model Input'!K$70*P3781)</f>
        <v>Missing</v>
      </c>
      <c r="AB3781" s="89"/>
      <c r="AC3781" s="227" t="str" cm="1">
        <f t="array" ref="AC3781">IF(D3781=0,"Blank",_xlfn.IFS('3 Model Input'!E$61=1,(V3781*G3781)/T3781,'3 Model Input'!E$61=2,(W3781*G3781)/T3781,'3 Model Input'!E$61=3,(X3781*G3781)/T3781,'3 Model Input'!E$61=4,(Y3781*G3781)/T3781,'3 Model Input'!E$61=5,(Z3781*G3781)/T3781, ISTEXT('3 Model Input'!E$61),"Missing",'3 Model Input'!E$61=6,(AA3781*G3781)/T3781))</f>
        <v>Blank</v>
      </c>
      <c r="AD3781" s="202" t="str">
        <f t="shared" si="617"/>
        <v>Blank</v>
      </c>
      <c r="AE3781" s="202" t="str">
        <f t="shared" si="618"/>
        <v>Blank</v>
      </c>
      <c r="AF3781" s="217" t="str">
        <f t="shared" si="619"/>
        <v>Blank</v>
      </c>
      <c r="AG3781" s="9" t="str" cm="1">
        <f t="array" ref="AG3781">_xlfn.IFS(ISNUMBER(AC3781), "", ISNUMBER(SEARCH("Blank", AC3781)), "", ISERROR(AC3781), "Bad input on tab 3")</f>
        <v/>
      </c>
    </row>
    <row r="3782" spans="2:33" ht="15" customHeight="1" x14ac:dyDescent="0.75">
      <c r="B3782" s="205" t="str">
        <f>'5 Driver Data'!B3782</f>
        <v>3774</v>
      </c>
      <c r="C3782" s="193">
        <f>'5 Driver Data'!C3782</f>
        <v>0</v>
      </c>
      <c r="D3782" s="192">
        <f>'5 Driver Data'!D3782</f>
        <v>0</v>
      </c>
      <c r="E3782" s="191">
        <f>'5 Driver Data'!E3782</f>
        <v>0</v>
      </c>
      <c r="F3782" s="191">
        <f>'5 Driver Data'!F3782</f>
        <v>0</v>
      </c>
      <c r="G3782" s="191">
        <f>'5 Driver Data'!G3782</f>
        <v>0</v>
      </c>
      <c r="H3782" s="191">
        <f>'5 Driver Data'!H3782</f>
        <v>0</v>
      </c>
      <c r="I3782" s="191">
        <f>'5 Driver Data'!I3782</f>
        <v>0</v>
      </c>
      <c r="J3782" s="191">
        <f>'5 Driver Data'!J3782</f>
        <v>0</v>
      </c>
      <c r="K3782" s="206">
        <f>'5 Driver Data'!K3782</f>
        <v>0</v>
      </c>
      <c r="L3782" s="1"/>
      <c r="M3782" s="216" t="str">
        <f>IF(D3782=0,"Blank",'3 Model Input'!E$44*'3 Model Input'!E$45)</f>
        <v>Blank</v>
      </c>
      <c r="N3782" s="197" t="str">
        <f t="shared" si="610"/>
        <v>Blank</v>
      </c>
      <c r="O3782" s="197" t="str">
        <f>IF(D3782=0,"Blank",'3 Model Input'!E$49*(1-'3 Model Input'!E$51))</f>
        <v>Blank</v>
      </c>
      <c r="P3782" s="197" t="str">
        <f t="shared" si="611"/>
        <v>Blank</v>
      </c>
      <c r="Q3782" s="197" t="str">
        <f>IF(D3782=0,"Blank",IF(D3782="BEV",E3782*(1-'3 Model Input'!E$54), E3782))</f>
        <v>Blank</v>
      </c>
      <c r="R3782" s="198" t="str">
        <f>IF(D3782=0,"Blank",IF(D3782="PHEV",F3782/G3782,F3782*(1-'3 Model Input'!E$54)/G3782))</f>
        <v>Blank</v>
      </c>
      <c r="S3782" s="198" t="str">
        <f>IF(D3782=0,"Blank",IF(D3782="PHEV",MIN(M3782,E3782),MIN(M3782,(E3782*(1-'3 Model Input'!E$54)))))</f>
        <v>Blank</v>
      </c>
      <c r="T3782" s="217" t="str">
        <f t="shared" si="612"/>
        <v>Blank</v>
      </c>
      <c r="U3782" s="89"/>
      <c r="V3782" s="216" t="str">
        <f>IF(D3782=0,"Blank",P3782*'3 Model Input'!E$50)</f>
        <v>Blank</v>
      </c>
      <c r="W3782" s="197" t="str">
        <f t="shared" si="613"/>
        <v>Blank</v>
      </c>
      <c r="X3782" s="197" t="str">
        <f t="shared" si="614"/>
        <v>Blank</v>
      </c>
      <c r="Y3782" s="197" t="str">
        <f t="shared" si="615"/>
        <v>Blank</v>
      </c>
      <c r="Z3782" s="197" t="str">
        <f t="shared" si="616"/>
        <v>Blank</v>
      </c>
      <c r="AA3782" s="223" t="str" cm="1">
        <f t="array" ref="AA3782">_xlfn.IFS(ISTEXT('3 Model Input'!F$70),"Missing",ISTEXT('3 Model Input'!I$70),"Missing",ISNUMBER('3 Model Input'!K$70),'3 Model Input'!K$70*P3782)</f>
        <v>Missing</v>
      </c>
      <c r="AB3782" s="89"/>
      <c r="AC3782" s="227" t="str" cm="1">
        <f t="array" ref="AC3782">IF(D3782=0,"Blank",_xlfn.IFS('3 Model Input'!E$61=1,(V3782*G3782)/T3782,'3 Model Input'!E$61=2,(W3782*G3782)/T3782,'3 Model Input'!E$61=3,(X3782*G3782)/T3782,'3 Model Input'!E$61=4,(Y3782*G3782)/T3782,'3 Model Input'!E$61=5,(Z3782*G3782)/T3782, ISTEXT('3 Model Input'!E$61),"Missing",'3 Model Input'!E$61=6,(AA3782*G3782)/T3782))</f>
        <v>Blank</v>
      </c>
      <c r="AD3782" s="202" t="str">
        <f t="shared" si="617"/>
        <v>Blank</v>
      </c>
      <c r="AE3782" s="202" t="str">
        <f t="shared" si="618"/>
        <v>Blank</v>
      </c>
      <c r="AF3782" s="217" t="str">
        <f t="shared" si="619"/>
        <v>Blank</v>
      </c>
      <c r="AG3782" s="9" t="str" cm="1">
        <f t="array" ref="AG3782">_xlfn.IFS(ISNUMBER(AC3782), "", ISNUMBER(SEARCH("Blank", AC3782)), "", ISERROR(AC3782), "Bad input on tab 3")</f>
        <v/>
      </c>
    </row>
    <row r="3783" spans="2:33" ht="15" customHeight="1" x14ac:dyDescent="0.75">
      <c r="B3783" s="205" t="str">
        <f>'5 Driver Data'!B3783</f>
        <v>3775</v>
      </c>
      <c r="C3783" s="193">
        <f>'5 Driver Data'!C3783</f>
        <v>0</v>
      </c>
      <c r="D3783" s="192">
        <f>'5 Driver Data'!D3783</f>
        <v>0</v>
      </c>
      <c r="E3783" s="191">
        <f>'5 Driver Data'!E3783</f>
        <v>0</v>
      </c>
      <c r="F3783" s="191">
        <f>'5 Driver Data'!F3783</f>
        <v>0</v>
      </c>
      <c r="G3783" s="191">
        <f>'5 Driver Data'!G3783</f>
        <v>0</v>
      </c>
      <c r="H3783" s="191">
        <f>'5 Driver Data'!H3783</f>
        <v>0</v>
      </c>
      <c r="I3783" s="191">
        <f>'5 Driver Data'!I3783</f>
        <v>0</v>
      </c>
      <c r="J3783" s="191">
        <f>'5 Driver Data'!J3783</f>
        <v>0</v>
      </c>
      <c r="K3783" s="206">
        <f>'5 Driver Data'!K3783</f>
        <v>0</v>
      </c>
      <c r="L3783" s="1"/>
      <c r="M3783" s="216" t="str">
        <f>IF(D3783=0,"Blank",'3 Model Input'!E$44*'3 Model Input'!E$45)</f>
        <v>Blank</v>
      </c>
      <c r="N3783" s="197" t="str">
        <f t="shared" si="610"/>
        <v>Blank</v>
      </c>
      <c r="O3783" s="197" t="str">
        <f>IF(D3783=0,"Blank",'3 Model Input'!E$49*(1-'3 Model Input'!E$51))</f>
        <v>Blank</v>
      </c>
      <c r="P3783" s="197" t="str">
        <f t="shared" si="611"/>
        <v>Blank</v>
      </c>
      <c r="Q3783" s="197" t="str">
        <f>IF(D3783=0,"Blank",IF(D3783="BEV",E3783*(1-'3 Model Input'!E$54), E3783))</f>
        <v>Blank</v>
      </c>
      <c r="R3783" s="198" t="str">
        <f>IF(D3783=0,"Blank",IF(D3783="PHEV",F3783/G3783,F3783*(1-'3 Model Input'!E$54)/G3783))</f>
        <v>Blank</v>
      </c>
      <c r="S3783" s="198" t="str">
        <f>IF(D3783=0,"Blank",IF(D3783="PHEV",MIN(M3783,E3783),MIN(M3783,(E3783*(1-'3 Model Input'!E$54)))))</f>
        <v>Blank</v>
      </c>
      <c r="T3783" s="217" t="str">
        <f t="shared" si="612"/>
        <v>Blank</v>
      </c>
      <c r="U3783" s="89"/>
      <c r="V3783" s="216" t="str">
        <f>IF(D3783=0,"Blank",P3783*'3 Model Input'!E$50)</f>
        <v>Blank</v>
      </c>
      <c r="W3783" s="197" t="str">
        <f t="shared" si="613"/>
        <v>Blank</v>
      </c>
      <c r="X3783" s="197" t="str">
        <f t="shared" si="614"/>
        <v>Blank</v>
      </c>
      <c r="Y3783" s="197" t="str">
        <f t="shared" si="615"/>
        <v>Blank</v>
      </c>
      <c r="Z3783" s="197" t="str">
        <f t="shared" si="616"/>
        <v>Blank</v>
      </c>
      <c r="AA3783" s="223" t="str" cm="1">
        <f t="array" ref="AA3783">_xlfn.IFS(ISTEXT('3 Model Input'!F$70),"Missing",ISTEXT('3 Model Input'!I$70),"Missing",ISNUMBER('3 Model Input'!K$70),'3 Model Input'!K$70*P3783)</f>
        <v>Missing</v>
      </c>
      <c r="AB3783" s="89"/>
      <c r="AC3783" s="227" t="str" cm="1">
        <f t="array" ref="AC3783">IF(D3783=0,"Blank",_xlfn.IFS('3 Model Input'!E$61=1,(V3783*G3783)/T3783,'3 Model Input'!E$61=2,(W3783*G3783)/T3783,'3 Model Input'!E$61=3,(X3783*G3783)/T3783,'3 Model Input'!E$61=4,(Y3783*G3783)/T3783,'3 Model Input'!E$61=5,(Z3783*G3783)/T3783, ISTEXT('3 Model Input'!E$61),"Missing",'3 Model Input'!E$61=6,(AA3783*G3783)/T3783))</f>
        <v>Blank</v>
      </c>
      <c r="AD3783" s="202" t="str">
        <f t="shared" si="617"/>
        <v>Blank</v>
      </c>
      <c r="AE3783" s="202" t="str">
        <f t="shared" si="618"/>
        <v>Blank</v>
      </c>
      <c r="AF3783" s="217" t="str">
        <f t="shared" si="619"/>
        <v>Blank</v>
      </c>
      <c r="AG3783" s="9" t="str" cm="1">
        <f t="array" ref="AG3783">_xlfn.IFS(ISNUMBER(AC3783), "", ISNUMBER(SEARCH("Blank", AC3783)), "", ISERROR(AC3783), "Bad input on tab 3")</f>
        <v/>
      </c>
    </row>
    <row r="3784" spans="2:33" ht="15" customHeight="1" x14ac:dyDescent="0.75">
      <c r="B3784" s="205" t="str">
        <f>'5 Driver Data'!B3784</f>
        <v>3776</v>
      </c>
      <c r="C3784" s="193">
        <f>'5 Driver Data'!C3784</f>
        <v>0</v>
      </c>
      <c r="D3784" s="192">
        <f>'5 Driver Data'!D3784</f>
        <v>0</v>
      </c>
      <c r="E3784" s="191">
        <f>'5 Driver Data'!E3784</f>
        <v>0</v>
      </c>
      <c r="F3784" s="191">
        <f>'5 Driver Data'!F3784</f>
        <v>0</v>
      </c>
      <c r="G3784" s="191">
        <f>'5 Driver Data'!G3784</f>
        <v>0</v>
      </c>
      <c r="H3784" s="191">
        <f>'5 Driver Data'!H3784</f>
        <v>0</v>
      </c>
      <c r="I3784" s="191">
        <f>'5 Driver Data'!I3784</f>
        <v>0</v>
      </c>
      <c r="J3784" s="191">
        <f>'5 Driver Data'!J3784</f>
        <v>0</v>
      </c>
      <c r="K3784" s="206">
        <f>'5 Driver Data'!K3784</f>
        <v>0</v>
      </c>
      <c r="L3784" s="1"/>
      <c r="M3784" s="216" t="str">
        <f>IF(D3784=0,"Blank",'3 Model Input'!E$44*'3 Model Input'!E$45)</f>
        <v>Blank</v>
      </c>
      <c r="N3784" s="197" t="str">
        <f t="shared" si="610"/>
        <v>Blank</v>
      </c>
      <c r="O3784" s="197" t="str">
        <f>IF(D3784=0,"Blank",'3 Model Input'!E$49*(1-'3 Model Input'!E$51))</f>
        <v>Blank</v>
      </c>
      <c r="P3784" s="197" t="str">
        <f t="shared" si="611"/>
        <v>Blank</v>
      </c>
      <c r="Q3784" s="197" t="str">
        <f>IF(D3784=0,"Blank",IF(D3784="BEV",E3784*(1-'3 Model Input'!E$54), E3784))</f>
        <v>Blank</v>
      </c>
      <c r="R3784" s="198" t="str">
        <f>IF(D3784=0,"Blank",IF(D3784="PHEV",F3784/G3784,F3784*(1-'3 Model Input'!E$54)/G3784))</f>
        <v>Blank</v>
      </c>
      <c r="S3784" s="198" t="str">
        <f>IF(D3784=0,"Blank",IF(D3784="PHEV",MIN(M3784,E3784),MIN(M3784,(E3784*(1-'3 Model Input'!E$54)))))</f>
        <v>Blank</v>
      </c>
      <c r="T3784" s="217" t="str">
        <f t="shared" si="612"/>
        <v>Blank</v>
      </c>
      <c r="U3784" s="89"/>
      <c r="V3784" s="216" t="str">
        <f>IF(D3784=0,"Blank",P3784*'3 Model Input'!E$50)</f>
        <v>Blank</v>
      </c>
      <c r="W3784" s="197" t="str">
        <f t="shared" si="613"/>
        <v>Blank</v>
      </c>
      <c r="X3784" s="197" t="str">
        <f t="shared" si="614"/>
        <v>Blank</v>
      </c>
      <c r="Y3784" s="197" t="str">
        <f t="shared" si="615"/>
        <v>Blank</v>
      </c>
      <c r="Z3784" s="197" t="str">
        <f t="shared" si="616"/>
        <v>Blank</v>
      </c>
      <c r="AA3784" s="223" t="str" cm="1">
        <f t="array" ref="AA3784">_xlfn.IFS(ISTEXT('3 Model Input'!F$70),"Missing",ISTEXT('3 Model Input'!I$70),"Missing",ISNUMBER('3 Model Input'!K$70),'3 Model Input'!K$70*P3784)</f>
        <v>Missing</v>
      </c>
      <c r="AB3784" s="89"/>
      <c r="AC3784" s="227" t="str" cm="1">
        <f t="array" ref="AC3784">IF(D3784=0,"Blank",_xlfn.IFS('3 Model Input'!E$61=1,(V3784*G3784)/T3784,'3 Model Input'!E$61=2,(W3784*G3784)/T3784,'3 Model Input'!E$61=3,(X3784*G3784)/T3784,'3 Model Input'!E$61=4,(Y3784*G3784)/T3784,'3 Model Input'!E$61=5,(Z3784*G3784)/T3784, ISTEXT('3 Model Input'!E$61),"Missing",'3 Model Input'!E$61=6,(AA3784*G3784)/T3784))</f>
        <v>Blank</v>
      </c>
      <c r="AD3784" s="202" t="str">
        <f t="shared" si="617"/>
        <v>Blank</v>
      </c>
      <c r="AE3784" s="202" t="str">
        <f t="shared" si="618"/>
        <v>Blank</v>
      </c>
      <c r="AF3784" s="217" t="str">
        <f t="shared" si="619"/>
        <v>Blank</v>
      </c>
      <c r="AG3784" s="9" t="str" cm="1">
        <f t="array" ref="AG3784">_xlfn.IFS(ISNUMBER(AC3784), "", ISNUMBER(SEARCH("Blank", AC3784)), "", ISERROR(AC3784), "Bad input on tab 3")</f>
        <v/>
      </c>
    </row>
    <row r="3785" spans="2:33" ht="15" customHeight="1" x14ac:dyDescent="0.75">
      <c r="B3785" s="205" t="str">
        <f>'5 Driver Data'!B3785</f>
        <v>3777</v>
      </c>
      <c r="C3785" s="193">
        <f>'5 Driver Data'!C3785</f>
        <v>0</v>
      </c>
      <c r="D3785" s="192">
        <f>'5 Driver Data'!D3785</f>
        <v>0</v>
      </c>
      <c r="E3785" s="191">
        <f>'5 Driver Data'!E3785</f>
        <v>0</v>
      </c>
      <c r="F3785" s="191">
        <f>'5 Driver Data'!F3785</f>
        <v>0</v>
      </c>
      <c r="G3785" s="191">
        <f>'5 Driver Data'!G3785</f>
        <v>0</v>
      </c>
      <c r="H3785" s="191">
        <f>'5 Driver Data'!H3785</f>
        <v>0</v>
      </c>
      <c r="I3785" s="191">
        <f>'5 Driver Data'!I3785</f>
        <v>0</v>
      </c>
      <c r="J3785" s="191">
        <f>'5 Driver Data'!J3785</f>
        <v>0</v>
      </c>
      <c r="K3785" s="206">
        <f>'5 Driver Data'!K3785</f>
        <v>0</v>
      </c>
      <c r="L3785" s="1"/>
      <c r="M3785" s="216" t="str">
        <f>IF(D3785=0,"Blank",'3 Model Input'!E$44*'3 Model Input'!E$45)</f>
        <v>Blank</v>
      </c>
      <c r="N3785" s="197" t="str">
        <f t="shared" si="610"/>
        <v>Blank</v>
      </c>
      <c r="O3785" s="197" t="str">
        <f>IF(D3785=0,"Blank",'3 Model Input'!E$49*(1-'3 Model Input'!E$51))</f>
        <v>Blank</v>
      </c>
      <c r="P3785" s="197" t="str">
        <f t="shared" si="611"/>
        <v>Blank</v>
      </c>
      <c r="Q3785" s="197" t="str">
        <f>IF(D3785=0,"Blank",IF(D3785="BEV",E3785*(1-'3 Model Input'!E$54), E3785))</f>
        <v>Blank</v>
      </c>
      <c r="R3785" s="198" t="str">
        <f>IF(D3785=0,"Blank",IF(D3785="PHEV",F3785/G3785,F3785*(1-'3 Model Input'!E$54)/G3785))</f>
        <v>Blank</v>
      </c>
      <c r="S3785" s="198" t="str">
        <f>IF(D3785=0,"Blank",IF(D3785="PHEV",MIN(M3785,E3785),MIN(M3785,(E3785*(1-'3 Model Input'!E$54)))))</f>
        <v>Blank</v>
      </c>
      <c r="T3785" s="217" t="str">
        <f t="shared" si="612"/>
        <v>Blank</v>
      </c>
      <c r="U3785" s="89"/>
      <c r="V3785" s="216" t="str">
        <f>IF(D3785=0,"Blank",P3785*'3 Model Input'!E$50)</f>
        <v>Blank</v>
      </c>
      <c r="W3785" s="197" t="str">
        <f t="shared" si="613"/>
        <v>Blank</v>
      </c>
      <c r="X3785" s="197" t="str">
        <f t="shared" si="614"/>
        <v>Blank</v>
      </c>
      <c r="Y3785" s="197" t="str">
        <f t="shared" si="615"/>
        <v>Blank</v>
      </c>
      <c r="Z3785" s="197" t="str">
        <f t="shared" si="616"/>
        <v>Blank</v>
      </c>
      <c r="AA3785" s="223" t="str" cm="1">
        <f t="array" ref="AA3785">_xlfn.IFS(ISTEXT('3 Model Input'!F$70),"Missing",ISTEXT('3 Model Input'!I$70),"Missing",ISNUMBER('3 Model Input'!K$70),'3 Model Input'!K$70*P3785)</f>
        <v>Missing</v>
      </c>
      <c r="AB3785" s="89"/>
      <c r="AC3785" s="227" t="str" cm="1">
        <f t="array" ref="AC3785">IF(D3785=0,"Blank",_xlfn.IFS('3 Model Input'!E$61=1,(V3785*G3785)/T3785,'3 Model Input'!E$61=2,(W3785*G3785)/T3785,'3 Model Input'!E$61=3,(X3785*G3785)/T3785,'3 Model Input'!E$61=4,(Y3785*G3785)/T3785,'3 Model Input'!E$61=5,(Z3785*G3785)/T3785, ISTEXT('3 Model Input'!E$61),"Missing",'3 Model Input'!E$61=6,(AA3785*G3785)/T3785))</f>
        <v>Blank</v>
      </c>
      <c r="AD3785" s="202" t="str">
        <f t="shared" si="617"/>
        <v>Blank</v>
      </c>
      <c r="AE3785" s="202" t="str">
        <f t="shared" si="618"/>
        <v>Blank</v>
      </c>
      <c r="AF3785" s="217" t="str">
        <f t="shared" si="619"/>
        <v>Blank</v>
      </c>
      <c r="AG3785" s="9" t="str" cm="1">
        <f t="array" ref="AG3785">_xlfn.IFS(ISNUMBER(AC3785), "", ISNUMBER(SEARCH("Blank", AC3785)), "", ISERROR(AC3785), "Bad input on tab 3")</f>
        <v/>
      </c>
    </row>
    <row r="3786" spans="2:33" ht="15" customHeight="1" x14ac:dyDescent="0.75">
      <c r="B3786" s="205" t="str">
        <f>'5 Driver Data'!B3786</f>
        <v>3778</v>
      </c>
      <c r="C3786" s="193">
        <f>'5 Driver Data'!C3786</f>
        <v>0</v>
      </c>
      <c r="D3786" s="192">
        <f>'5 Driver Data'!D3786</f>
        <v>0</v>
      </c>
      <c r="E3786" s="191">
        <f>'5 Driver Data'!E3786</f>
        <v>0</v>
      </c>
      <c r="F3786" s="191">
        <f>'5 Driver Data'!F3786</f>
        <v>0</v>
      </c>
      <c r="G3786" s="191">
        <f>'5 Driver Data'!G3786</f>
        <v>0</v>
      </c>
      <c r="H3786" s="191">
        <f>'5 Driver Data'!H3786</f>
        <v>0</v>
      </c>
      <c r="I3786" s="191">
        <f>'5 Driver Data'!I3786</f>
        <v>0</v>
      </c>
      <c r="J3786" s="191">
        <f>'5 Driver Data'!J3786</f>
        <v>0</v>
      </c>
      <c r="K3786" s="206">
        <f>'5 Driver Data'!K3786</f>
        <v>0</v>
      </c>
      <c r="L3786" s="1"/>
      <c r="M3786" s="216" t="str">
        <f>IF(D3786=0,"Blank",'3 Model Input'!E$44*'3 Model Input'!E$45)</f>
        <v>Blank</v>
      </c>
      <c r="N3786" s="197" t="str">
        <f t="shared" si="610"/>
        <v>Blank</v>
      </c>
      <c r="O3786" s="197" t="str">
        <f>IF(D3786=0,"Blank",'3 Model Input'!E$49*(1-'3 Model Input'!E$51))</f>
        <v>Blank</v>
      </c>
      <c r="P3786" s="197" t="str">
        <f t="shared" si="611"/>
        <v>Blank</v>
      </c>
      <c r="Q3786" s="197" t="str">
        <f>IF(D3786=0,"Blank",IF(D3786="BEV",E3786*(1-'3 Model Input'!E$54), E3786))</f>
        <v>Blank</v>
      </c>
      <c r="R3786" s="198" t="str">
        <f>IF(D3786=0,"Blank",IF(D3786="PHEV",F3786/G3786,F3786*(1-'3 Model Input'!E$54)/G3786))</f>
        <v>Blank</v>
      </c>
      <c r="S3786" s="198" t="str">
        <f>IF(D3786=0,"Blank",IF(D3786="PHEV",MIN(M3786,E3786),MIN(M3786,(E3786*(1-'3 Model Input'!E$54)))))</f>
        <v>Blank</v>
      </c>
      <c r="T3786" s="217" t="str">
        <f t="shared" si="612"/>
        <v>Blank</v>
      </c>
      <c r="U3786" s="89"/>
      <c r="V3786" s="216" t="str">
        <f>IF(D3786=0,"Blank",P3786*'3 Model Input'!E$50)</f>
        <v>Blank</v>
      </c>
      <c r="W3786" s="197" t="str">
        <f t="shared" si="613"/>
        <v>Blank</v>
      </c>
      <c r="X3786" s="197" t="str">
        <f t="shared" si="614"/>
        <v>Blank</v>
      </c>
      <c r="Y3786" s="197" t="str">
        <f t="shared" si="615"/>
        <v>Blank</v>
      </c>
      <c r="Z3786" s="197" t="str">
        <f t="shared" si="616"/>
        <v>Blank</v>
      </c>
      <c r="AA3786" s="223" t="str" cm="1">
        <f t="array" ref="AA3786">_xlfn.IFS(ISTEXT('3 Model Input'!F$70),"Missing",ISTEXT('3 Model Input'!I$70),"Missing",ISNUMBER('3 Model Input'!K$70),'3 Model Input'!K$70*P3786)</f>
        <v>Missing</v>
      </c>
      <c r="AB3786" s="89"/>
      <c r="AC3786" s="227" t="str" cm="1">
        <f t="array" ref="AC3786">IF(D3786=0,"Blank",_xlfn.IFS('3 Model Input'!E$61=1,(V3786*G3786)/T3786,'3 Model Input'!E$61=2,(W3786*G3786)/T3786,'3 Model Input'!E$61=3,(X3786*G3786)/T3786,'3 Model Input'!E$61=4,(Y3786*G3786)/T3786,'3 Model Input'!E$61=5,(Z3786*G3786)/T3786, ISTEXT('3 Model Input'!E$61),"Missing",'3 Model Input'!E$61=6,(AA3786*G3786)/T3786))</f>
        <v>Blank</v>
      </c>
      <c r="AD3786" s="202" t="str">
        <f t="shared" si="617"/>
        <v>Blank</v>
      </c>
      <c r="AE3786" s="202" t="str">
        <f t="shared" si="618"/>
        <v>Blank</v>
      </c>
      <c r="AF3786" s="217" t="str">
        <f t="shared" si="619"/>
        <v>Blank</v>
      </c>
      <c r="AG3786" s="9" t="str" cm="1">
        <f t="array" ref="AG3786">_xlfn.IFS(ISNUMBER(AC3786), "", ISNUMBER(SEARCH("Blank", AC3786)), "", ISERROR(AC3786), "Bad input on tab 3")</f>
        <v/>
      </c>
    </row>
    <row r="3787" spans="2:33" ht="15" customHeight="1" x14ac:dyDescent="0.75">
      <c r="B3787" s="205" t="str">
        <f>'5 Driver Data'!B3787</f>
        <v>3779</v>
      </c>
      <c r="C3787" s="193">
        <f>'5 Driver Data'!C3787</f>
        <v>0</v>
      </c>
      <c r="D3787" s="192">
        <f>'5 Driver Data'!D3787</f>
        <v>0</v>
      </c>
      <c r="E3787" s="191">
        <f>'5 Driver Data'!E3787</f>
        <v>0</v>
      </c>
      <c r="F3787" s="191">
        <f>'5 Driver Data'!F3787</f>
        <v>0</v>
      </c>
      <c r="G3787" s="191">
        <f>'5 Driver Data'!G3787</f>
        <v>0</v>
      </c>
      <c r="H3787" s="191">
        <f>'5 Driver Data'!H3787</f>
        <v>0</v>
      </c>
      <c r="I3787" s="191">
        <f>'5 Driver Data'!I3787</f>
        <v>0</v>
      </c>
      <c r="J3787" s="191">
        <f>'5 Driver Data'!J3787</f>
        <v>0</v>
      </c>
      <c r="K3787" s="206">
        <f>'5 Driver Data'!K3787</f>
        <v>0</v>
      </c>
      <c r="L3787" s="1"/>
      <c r="M3787" s="216" t="str">
        <f>IF(D3787=0,"Blank",'3 Model Input'!E$44*'3 Model Input'!E$45)</f>
        <v>Blank</v>
      </c>
      <c r="N3787" s="197" t="str">
        <f t="shared" si="610"/>
        <v>Blank</v>
      </c>
      <c r="O3787" s="197" t="str">
        <f>IF(D3787=0,"Blank",'3 Model Input'!E$49*(1-'3 Model Input'!E$51))</f>
        <v>Blank</v>
      </c>
      <c r="P3787" s="197" t="str">
        <f t="shared" si="611"/>
        <v>Blank</v>
      </c>
      <c r="Q3787" s="197" t="str">
        <f>IF(D3787=0,"Blank",IF(D3787="BEV",E3787*(1-'3 Model Input'!E$54), E3787))</f>
        <v>Blank</v>
      </c>
      <c r="R3787" s="198" t="str">
        <f>IF(D3787=0,"Blank",IF(D3787="PHEV",F3787/G3787,F3787*(1-'3 Model Input'!E$54)/G3787))</f>
        <v>Blank</v>
      </c>
      <c r="S3787" s="198" t="str">
        <f>IF(D3787=0,"Blank",IF(D3787="PHEV",MIN(M3787,E3787),MIN(M3787,(E3787*(1-'3 Model Input'!E$54)))))</f>
        <v>Blank</v>
      </c>
      <c r="T3787" s="217" t="str">
        <f t="shared" si="612"/>
        <v>Blank</v>
      </c>
      <c r="U3787" s="89"/>
      <c r="V3787" s="216" t="str">
        <f>IF(D3787=0,"Blank",P3787*'3 Model Input'!E$50)</f>
        <v>Blank</v>
      </c>
      <c r="W3787" s="197" t="str">
        <f t="shared" si="613"/>
        <v>Blank</v>
      </c>
      <c r="X3787" s="197" t="str">
        <f t="shared" si="614"/>
        <v>Blank</v>
      </c>
      <c r="Y3787" s="197" t="str">
        <f t="shared" si="615"/>
        <v>Blank</v>
      </c>
      <c r="Z3787" s="197" t="str">
        <f t="shared" si="616"/>
        <v>Blank</v>
      </c>
      <c r="AA3787" s="223" t="str" cm="1">
        <f t="array" ref="AA3787">_xlfn.IFS(ISTEXT('3 Model Input'!F$70),"Missing",ISTEXT('3 Model Input'!I$70),"Missing",ISNUMBER('3 Model Input'!K$70),'3 Model Input'!K$70*P3787)</f>
        <v>Missing</v>
      </c>
      <c r="AB3787" s="89"/>
      <c r="AC3787" s="227" t="str" cm="1">
        <f t="array" ref="AC3787">IF(D3787=0,"Blank",_xlfn.IFS('3 Model Input'!E$61=1,(V3787*G3787)/T3787,'3 Model Input'!E$61=2,(W3787*G3787)/T3787,'3 Model Input'!E$61=3,(X3787*G3787)/T3787,'3 Model Input'!E$61=4,(Y3787*G3787)/T3787,'3 Model Input'!E$61=5,(Z3787*G3787)/T3787, ISTEXT('3 Model Input'!E$61),"Missing",'3 Model Input'!E$61=6,(AA3787*G3787)/T3787))</f>
        <v>Blank</v>
      </c>
      <c r="AD3787" s="202" t="str">
        <f t="shared" si="617"/>
        <v>Blank</v>
      </c>
      <c r="AE3787" s="202" t="str">
        <f t="shared" si="618"/>
        <v>Blank</v>
      </c>
      <c r="AF3787" s="217" t="str">
        <f t="shared" si="619"/>
        <v>Blank</v>
      </c>
      <c r="AG3787" s="9" t="str" cm="1">
        <f t="array" ref="AG3787">_xlfn.IFS(ISNUMBER(AC3787), "", ISNUMBER(SEARCH("Blank", AC3787)), "", ISERROR(AC3787), "Bad input on tab 3")</f>
        <v/>
      </c>
    </row>
    <row r="3788" spans="2:33" ht="15" customHeight="1" x14ac:dyDescent="0.75">
      <c r="B3788" s="205" t="str">
        <f>'5 Driver Data'!B3788</f>
        <v>3780</v>
      </c>
      <c r="C3788" s="193">
        <f>'5 Driver Data'!C3788</f>
        <v>0</v>
      </c>
      <c r="D3788" s="192">
        <f>'5 Driver Data'!D3788</f>
        <v>0</v>
      </c>
      <c r="E3788" s="191">
        <f>'5 Driver Data'!E3788</f>
        <v>0</v>
      </c>
      <c r="F3788" s="191">
        <f>'5 Driver Data'!F3788</f>
        <v>0</v>
      </c>
      <c r="G3788" s="191">
        <f>'5 Driver Data'!G3788</f>
        <v>0</v>
      </c>
      <c r="H3788" s="191">
        <f>'5 Driver Data'!H3788</f>
        <v>0</v>
      </c>
      <c r="I3788" s="191">
        <f>'5 Driver Data'!I3788</f>
        <v>0</v>
      </c>
      <c r="J3788" s="191">
        <f>'5 Driver Data'!J3788</f>
        <v>0</v>
      </c>
      <c r="K3788" s="206">
        <f>'5 Driver Data'!K3788</f>
        <v>0</v>
      </c>
      <c r="L3788" s="1"/>
      <c r="M3788" s="216" t="str">
        <f>IF(D3788=0,"Blank",'3 Model Input'!E$44*'3 Model Input'!E$45)</f>
        <v>Blank</v>
      </c>
      <c r="N3788" s="197" t="str">
        <f t="shared" si="610"/>
        <v>Blank</v>
      </c>
      <c r="O3788" s="197" t="str">
        <f>IF(D3788=0,"Blank",'3 Model Input'!E$49*(1-'3 Model Input'!E$51))</f>
        <v>Blank</v>
      </c>
      <c r="P3788" s="197" t="str">
        <f t="shared" si="611"/>
        <v>Blank</v>
      </c>
      <c r="Q3788" s="197" t="str">
        <f>IF(D3788=0,"Blank",IF(D3788="BEV",E3788*(1-'3 Model Input'!E$54), E3788))</f>
        <v>Blank</v>
      </c>
      <c r="R3788" s="198" t="str">
        <f>IF(D3788=0,"Blank",IF(D3788="PHEV",F3788/G3788,F3788*(1-'3 Model Input'!E$54)/G3788))</f>
        <v>Blank</v>
      </c>
      <c r="S3788" s="198" t="str">
        <f>IF(D3788=0,"Blank",IF(D3788="PHEV",MIN(M3788,E3788),MIN(M3788,(E3788*(1-'3 Model Input'!E$54)))))</f>
        <v>Blank</v>
      </c>
      <c r="T3788" s="217" t="str">
        <f t="shared" si="612"/>
        <v>Blank</v>
      </c>
      <c r="U3788" s="89"/>
      <c r="V3788" s="216" t="str">
        <f>IF(D3788=0,"Blank",P3788*'3 Model Input'!E$50)</f>
        <v>Blank</v>
      </c>
      <c r="W3788" s="197" t="str">
        <f t="shared" si="613"/>
        <v>Blank</v>
      </c>
      <c r="X3788" s="197" t="str">
        <f t="shared" si="614"/>
        <v>Blank</v>
      </c>
      <c r="Y3788" s="197" t="str">
        <f t="shared" si="615"/>
        <v>Blank</v>
      </c>
      <c r="Z3788" s="197" t="str">
        <f t="shared" si="616"/>
        <v>Blank</v>
      </c>
      <c r="AA3788" s="223" t="str" cm="1">
        <f t="array" ref="AA3788">_xlfn.IFS(ISTEXT('3 Model Input'!F$70),"Missing",ISTEXT('3 Model Input'!I$70),"Missing",ISNUMBER('3 Model Input'!K$70),'3 Model Input'!K$70*P3788)</f>
        <v>Missing</v>
      </c>
      <c r="AB3788" s="89"/>
      <c r="AC3788" s="227" t="str" cm="1">
        <f t="array" ref="AC3788">IF(D3788=0,"Blank",_xlfn.IFS('3 Model Input'!E$61=1,(V3788*G3788)/T3788,'3 Model Input'!E$61=2,(W3788*G3788)/T3788,'3 Model Input'!E$61=3,(X3788*G3788)/T3788,'3 Model Input'!E$61=4,(Y3788*G3788)/T3788,'3 Model Input'!E$61=5,(Z3788*G3788)/T3788, ISTEXT('3 Model Input'!E$61),"Missing",'3 Model Input'!E$61=6,(AA3788*G3788)/T3788))</f>
        <v>Blank</v>
      </c>
      <c r="AD3788" s="202" t="str">
        <f t="shared" si="617"/>
        <v>Blank</v>
      </c>
      <c r="AE3788" s="202" t="str">
        <f t="shared" si="618"/>
        <v>Blank</v>
      </c>
      <c r="AF3788" s="217" t="str">
        <f t="shared" si="619"/>
        <v>Blank</v>
      </c>
      <c r="AG3788" s="9" t="str" cm="1">
        <f t="array" ref="AG3788">_xlfn.IFS(ISNUMBER(AC3788), "", ISNUMBER(SEARCH("Blank", AC3788)), "", ISERROR(AC3788), "Bad input on tab 3")</f>
        <v/>
      </c>
    </row>
    <row r="3789" spans="2:33" ht="15" customHeight="1" x14ac:dyDescent="0.75">
      <c r="B3789" s="205" t="str">
        <f>'5 Driver Data'!B3789</f>
        <v>3781</v>
      </c>
      <c r="C3789" s="193">
        <f>'5 Driver Data'!C3789</f>
        <v>0</v>
      </c>
      <c r="D3789" s="192">
        <f>'5 Driver Data'!D3789</f>
        <v>0</v>
      </c>
      <c r="E3789" s="191">
        <f>'5 Driver Data'!E3789</f>
        <v>0</v>
      </c>
      <c r="F3789" s="191">
        <f>'5 Driver Data'!F3789</f>
        <v>0</v>
      </c>
      <c r="G3789" s="191">
        <f>'5 Driver Data'!G3789</f>
        <v>0</v>
      </c>
      <c r="H3789" s="191">
        <f>'5 Driver Data'!H3789</f>
        <v>0</v>
      </c>
      <c r="I3789" s="191">
        <f>'5 Driver Data'!I3789</f>
        <v>0</v>
      </c>
      <c r="J3789" s="191">
        <f>'5 Driver Data'!J3789</f>
        <v>0</v>
      </c>
      <c r="K3789" s="206">
        <f>'5 Driver Data'!K3789</f>
        <v>0</v>
      </c>
      <c r="L3789" s="1"/>
      <c r="M3789" s="216" t="str">
        <f>IF(D3789=0,"Blank",'3 Model Input'!E$44*'3 Model Input'!E$45)</f>
        <v>Blank</v>
      </c>
      <c r="N3789" s="197" t="str">
        <f t="shared" si="610"/>
        <v>Blank</v>
      </c>
      <c r="O3789" s="197" t="str">
        <f>IF(D3789=0,"Blank",'3 Model Input'!E$49*(1-'3 Model Input'!E$51))</f>
        <v>Blank</v>
      </c>
      <c r="P3789" s="197" t="str">
        <f t="shared" si="611"/>
        <v>Blank</v>
      </c>
      <c r="Q3789" s="197" t="str">
        <f>IF(D3789=0,"Blank",IF(D3789="BEV",E3789*(1-'3 Model Input'!E$54), E3789))</f>
        <v>Blank</v>
      </c>
      <c r="R3789" s="198" t="str">
        <f>IF(D3789=0,"Blank",IF(D3789="PHEV",F3789/G3789,F3789*(1-'3 Model Input'!E$54)/G3789))</f>
        <v>Blank</v>
      </c>
      <c r="S3789" s="198" t="str">
        <f>IF(D3789=0,"Blank",IF(D3789="PHEV",MIN(M3789,E3789),MIN(M3789,(E3789*(1-'3 Model Input'!E$54)))))</f>
        <v>Blank</v>
      </c>
      <c r="T3789" s="217" t="str">
        <f t="shared" si="612"/>
        <v>Blank</v>
      </c>
      <c r="U3789" s="89"/>
      <c r="V3789" s="216" t="str">
        <f>IF(D3789=0,"Blank",P3789*'3 Model Input'!E$50)</f>
        <v>Blank</v>
      </c>
      <c r="W3789" s="197" t="str">
        <f t="shared" si="613"/>
        <v>Blank</v>
      </c>
      <c r="X3789" s="197" t="str">
        <f t="shared" si="614"/>
        <v>Blank</v>
      </c>
      <c r="Y3789" s="197" t="str">
        <f t="shared" si="615"/>
        <v>Blank</v>
      </c>
      <c r="Z3789" s="197" t="str">
        <f t="shared" si="616"/>
        <v>Blank</v>
      </c>
      <c r="AA3789" s="223" t="str" cm="1">
        <f t="array" ref="AA3789">_xlfn.IFS(ISTEXT('3 Model Input'!F$70),"Missing",ISTEXT('3 Model Input'!I$70),"Missing",ISNUMBER('3 Model Input'!K$70),'3 Model Input'!K$70*P3789)</f>
        <v>Missing</v>
      </c>
      <c r="AB3789" s="89"/>
      <c r="AC3789" s="227" t="str" cm="1">
        <f t="array" ref="AC3789">IF(D3789=0,"Blank",_xlfn.IFS('3 Model Input'!E$61=1,(V3789*G3789)/T3789,'3 Model Input'!E$61=2,(W3789*G3789)/T3789,'3 Model Input'!E$61=3,(X3789*G3789)/T3789,'3 Model Input'!E$61=4,(Y3789*G3789)/T3789,'3 Model Input'!E$61=5,(Z3789*G3789)/T3789, ISTEXT('3 Model Input'!E$61),"Missing",'3 Model Input'!E$61=6,(AA3789*G3789)/T3789))</f>
        <v>Blank</v>
      </c>
      <c r="AD3789" s="202" t="str">
        <f t="shared" si="617"/>
        <v>Blank</v>
      </c>
      <c r="AE3789" s="202" t="str">
        <f t="shared" si="618"/>
        <v>Blank</v>
      </c>
      <c r="AF3789" s="217" t="str">
        <f t="shared" si="619"/>
        <v>Blank</v>
      </c>
      <c r="AG3789" s="9" t="str" cm="1">
        <f t="array" ref="AG3789">_xlfn.IFS(ISNUMBER(AC3789), "", ISNUMBER(SEARCH("Blank", AC3789)), "", ISERROR(AC3789), "Bad input on tab 3")</f>
        <v/>
      </c>
    </row>
    <row r="3790" spans="2:33" ht="15" customHeight="1" x14ac:dyDescent="0.75">
      <c r="B3790" s="205" t="str">
        <f>'5 Driver Data'!B3790</f>
        <v>3782</v>
      </c>
      <c r="C3790" s="193">
        <f>'5 Driver Data'!C3790</f>
        <v>0</v>
      </c>
      <c r="D3790" s="192">
        <f>'5 Driver Data'!D3790</f>
        <v>0</v>
      </c>
      <c r="E3790" s="191">
        <f>'5 Driver Data'!E3790</f>
        <v>0</v>
      </c>
      <c r="F3790" s="191">
        <f>'5 Driver Data'!F3790</f>
        <v>0</v>
      </c>
      <c r="G3790" s="191">
        <f>'5 Driver Data'!G3790</f>
        <v>0</v>
      </c>
      <c r="H3790" s="191">
        <f>'5 Driver Data'!H3790</f>
        <v>0</v>
      </c>
      <c r="I3790" s="191">
        <f>'5 Driver Data'!I3790</f>
        <v>0</v>
      </c>
      <c r="J3790" s="191">
        <f>'5 Driver Data'!J3790</f>
        <v>0</v>
      </c>
      <c r="K3790" s="206">
        <f>'5 Driver Data'!K3790</f>
        <v>0</v>
      </c>
      <c r="L3790" s="1"/>
      <c r="M3790" s="216" t="str">
        <f>IF(D3790=0,"Blank",'3 Model Input'!E$44*'3 Model Input'!E$45)</f>
        <v>Blank</v>
      </c>
      <c r="N3790" s="197" t="str">
        <f t="shared" si="610"/>
        <v>Blank</v>
      </c>
      <c r="O3790" s="197" t="str">
        <f>IF(D3790=0,"Blank",'3 Model Input'!E$49*(1-'3 Model Input'!E$51))</f>
        <v>Blank</v>
      </c>
      <c r="P3790" s="197" t="str">
        <f t="shared" si="611"/>
        <v>Blank</v>
      </c>
      <c r="Q3790" s="197" t="str">
        <f>IF(D3790=0,"Blank",IF(D3790="BEV",E3790*(1-'3 Model Input'!E$54), E3790))</f>
        <v>Blank</v>
      </c>
      <c r="R3790" s="198" t="str">
        <f>IF(D3790=0,"Blank",IF(D3790="PHEV",F3790/G3790,F3790*(1-'3 Model Input'!E$54)/G3790))</f>
        <v>Blank</v>
      </c>
      <c r="S3790" s="198" t="str">
        <f>IF(D3790=0,"Blank",IF(D3790="PHEV",MIN(M3790,E3790),MIN(M3790,(E3790*(1-'3 Model Input'!E$54)))))</f>
        <v>Blank</v>
      </c>
      <c r="T3790" s="217" t="str">
        <f t="shared" si="612"/>
        <v>Blank</v>
      </c>
      <c r="U3790" s="89"/>
      <c r="V3790" s="216" t="str">
        <f>IF(D3790=0,"Blank",P3790*'3 Model Input'!E$50)</f>
        <v>Blank</v>
      </c>
      <c r="W3790" s="197" t="str">
        <f t="shared" si="613"/>
        <v>Blank</v>
      </c>
      <c r="X3790" s="197" t="str">
        <f t="shared" si="614"/>
        <v>Blank</v>
      </c>
      <c r="Y3790" s="197" t="str">
        <f t="shared" si="615"/>
        <v>Blank</v>
      </c>
      <c r="Z3790" s="197" t="str">
        <f t="shared" si="616"/>
        <v>Blank</v>
      </c>
      <c r="AA3790" s="223" t="str" cm="1">
        <f t="array" ref="AA3790">_xlfn.IFS(ISTEXT('3 Model Input'!F$70),"Missing",ISTEXT('3 Model Input'!I$70),"Missing",ISNUMBER('3 Model Input'!K$70),'3 Model Input'!K$70*P3790)</f>
        <v>Missing</v>
      </c>
      <c r="AB3790" s="89"/>
      <c r="AC3790" s="227" t="str" cm="1">
        <f t="array" ref="AC3790">IF(D3790=0,"Blank",_xlfn.IFS('3 Model Input'!E$61=1,(V3790*G3790)/T3790,'3 Model Input'!E$61=2,(W3790*G3790)/T3790,'3 Model Input'!E$61=3,(X3790*G3790)/T3790,'3 Model Input'!E$61=4,(Y3790*G3790)/T3790,'3 Model Input'!E$61=5,(Z3790*G3790)/T3790, ISTEXT('3 Model Input'!E$61),"Missing",'3 Model Input'!E$61=6,(AA3790*G3790)/T3790))</f>
        <v>Blank</v>
      </c>
      <c r="AD3790" s="202" t="str">
        <f t="shared" si="617"/>
        <v>Blank</v>
      </c>
      <c r="AE3790" s="202" t="str">
        <f t="shared" si="618"/>
        <v>Blank</v>
      </c>
      <c r="AF3790" s="217" t="str">
        <f t="shared" si="619"/>
        <v>Blank</v>
      </c>
      <c r="AG3790" s="9" t="str" cm="1">
        <f t="array" ref="AG3790">_xlfn.IFS(ISNUMBER(AC3790), "", ISNUMBER(SEARCH("Blank", AC3790)), "", ISERROR(AC3790), "Bad input on tab 3")</f>
        <v/>
      </c>
    </row>
    <row r="3791" spans="2:33" ht="15" customHeight="1" x14ac:dyDescent="0.75">
      <c r="B3791" s="205" t="str">
        <f>'5 Driver Data'!B3791</f>
        <v>3783</v>
      </c>
      <c r="C3791" s="193">
        <f>'5 Driver Data'!C3791</f>
        <v>0</v>
      </c>
      <c r="D3791" s="192">
        <f>'5 Driver Data'!D3791</f>
        <v>0</v>
      </c>
      <c r="E3791" s="191">
        <f>'5 Driver Data'!E3791</f>
        <v>0</v>
      </c>
      <c r="F3791" s="191">
        <f>'5 Driver Data'!F3791</f>
        <v>0</v>
      </c>
      <c r="G3791" s="191">
        <f>'5 Driver Data'!G3791</f>
        <v>0</v>
      </c>
      <c r="H3791" s="191">
        <f>'5 Driver Data'!H3791</f>
        <v>0</v>
      </c>
      <c r="I3791" s="191">
        <f>'5 Driver Data'!I3791</f>
        <v>0</v>
      </c>
      <c r="J3791" s="191">
        <f>'5 Driver Data'!J3791</f>
        <v>0</v>
      </c>
      <c r="K3791" s="206">
        <f>'5 Driver Data'!K3791</f>
        <v>0</v>
      </c>
      <c r="L3791" s="1"/>
      <c r="M3791" s="216" t="str">
        <f>IF(D3791=0,"Blank",'3 Model Input'!E$44*'3 Model Input'!E$45)</f>
        <v>Blank</v>
      </c>
      <c r="N3791" s="197" t="str">
        <f t="shared" si="610"/>
        <v>Blank</v>
      </c>
      <c r="O3791" s="197" t="str">
        <f>IF(D3791=0,"Blank",'3 Model Input'!E$49*(1-'3 Model Input'!E$51))</f>
        <v>Blank</v>
      </c>
      <c r="P3791" s="197" t="str">
        <f t="shared" si="611"/>
        <v>Blank</v>
      </c>
      <c r="Q3791" s="197" t="str">
        <f>IF(D3791=0,"Blank",IF(D3791="BEV",E3791*(1-'3 Model Input'!E$54), E3791))</f>
        <v>Blank</v>
      </c>
      <c r="R3791" s="198" t="str">
        <f>IF(D3791=0,"Blank",IF(D3791="PHEV",F3791/G3791,F3791*(1-'3 Model Input'!E$54)/G3791))</f>
        <v>Blank</v>
      </c>
      <c r="S3791" s="198" t="str">
        <f>IF(D3791=0,"Blank",IF(D3791="PHEV",MIN(M3791,E3791),MIN(M3791,(E3791*(1-'3 Model Input'!E$54)))))</f>
        <v>Blank</v>
      </c>
      <c r="T3791" s="217" t="str">
        <f t="shared" si="612"/>
        <v>Blank</v>
      </c>
      <c r="U3791" s="89"/>
      <c r="V3791" s="216" t="str">
        <f>IF(D3791=0,"Blank",P3791*'3 Model Input'!E$50)</f>
        <v>Blank</v>
      </c>
      <c r="W3791" s="197" t="str">
        <f t="shared" si="613"/>
        <v>Blank</v>
      </c>
      <c r="X3791" s="197" t="str">
        <f t="shared" si="614"/>
        <v>Blank</v>
      </c>
      <c r="Y3791" s="197" t="str">
        <f t="shared" si="615"/>
        <v>Blank</v>
      </c>
      <c r="Z3791" s="197" t="str">
        <f t="shared" si="616"/>
        <v>Blank</v>
      </c>
      <c r="AA3791" s="223" t="str" cm="1">
        <f t="array" ref="AA3791">_xlfn.IFS(ISTEXT('3 Model Input'!F$70),"Missing",ISTEXT('3 Model Input'!I$70),"Missing",ISNUMBER('3 Model Input'!K$70),'3 Model Input'!K$70*P3791)</f>
        <v>Missing</v>
      </c>
      <c r="AB3791" s="89"/>
      <c r="AC3791" s="227" t="str" cm="1">
        <f t="array" ref="AC3791">IF(D3791=0,"Blank",_xlfn.IFS('3 Model Input'!E$61=1,(V3791*G3791)/T3791,'3 Model Input'!E$61=2,(W3791*G3791)/T3791,'3 Model Input'!E$61=3,(X3791*G3791)/T3791,'3 Model Input'!E$61=4,(Y3791*G3791)/T3791,'3 Model Input'!E$61=5,(Z3791*G3791)/T3791, ISTEXT('3 Model Input'!E$61),"Missing",'3 Model Input'!E$61=6,(AA3791*G3791)/T3791))</f>
        <v>Blank</v>
      </c>
      <c r="AD3791" s="202" t="str">
        <f t="shared" si="617"/>
        <v>Blank</v>
      </c>
      <c r="AE3791" s="202" t="str">
        <f t="shared" si="618"/>
        <v>Blank</v>
      </c>
      <c r="AF3791" s="217" t="str">
        <f t="shared" si="619"/>
        <v>Blank</v>
      </c>
      <c r="AG3791" s="9" t="str" cm="1">
        <f t="array" ref="AG3791">_xlfn.IFS(ISNUMBER(AC3791), "", ISNUMBER(SEARCH("Blank", AC3791)), "", ISERROR(AC3791), "Bad input on tab 3")</f>
        <v/>
      </c>
    </row>
    <row r="3792" spans="2:33" ht="15" customHeight="1" x14ac:dyDescent="0.75">
      <c r="B3792" s="205" t="str">
        <f>'5 Driver Data'!B3792</f>
        <v>3784</v>
      </c>
      <c r="C3792" s="193">
        <f>'5 Driver Data'!C3792</f>
        <v>0</v>
      </c>
      <c r="D3792" s="192">
        <f>'5 Driver Data'!D3792</f>
        <v>0</v>
      </c>
      <c r="E3792" s="191">
        <f>'5 Driver Data'!E3792</f>
        <v>0</v>
      </c>
      <c r="F3792" s="191">
        <f>'5 Driver Data'!F3792</f>
        <v>0</v>
      </c>
      <c r="G3792" s="191">
        <f>'5 Driver Data'!G3792</f>
        <v>0</v>
      </c>
      <c r="H3792" s="191">
        <f>'5 Driver Data'!H3792</f>
        <v>0</v>
      </c>
      <c r="I3792" s="191">
        <f>'5 Driver Data'!I3792</f>
        <v>0</v>
      </c>
      <c r="J3792" s="191">
        <f>'5 Driver Data'!J3792</f>
        <v>0</v>
      </c>
      <c r="K3792" s="206">
        <f>'5 Driver Data'!K3792</f>
        <v>0</v>
      </c>
      <c r="L3792" s="1"/>
      <c r="M3792" s="216" t="str">
        <f>IF(D3792=0,"Blank",'3 Model Input'!E$44*'3 Model Input'!E$45)</f>
        <v>Blank</v>
      </c>
      <c r="N3792" s="197" t="str">
        <f t="shared" si="610"/>
        <v>Blank</v>
      </c>
      <c r="O3792" s="197" t="str">
        <f>IF(D3792=0,"Blank",'3 Model Input'!E$49*(1-'3 Model Input'!E$51))</f>
        <v>Blank</v>
      </c>
      <c r="P3792" s="197" t="str">
        <f t="shared" si="611"/>
        <v>Blank</v>
      </c>
      <c r="Q3792" s="197" t="str">
        <f>IF(D3792=0,"Blank",IF(D3792="BEV",E3792*(1-'3 Model Input'!E$54), E3792))</f>
        <v>Blank</v>
      </c>
      <c r="R3792" s="198" t="str">
        <f>IF(D3792=0,"Blank",IF(D3792="PHEV",F3792/G3792,F3792*(1-'3 Model Input'!E$54)/G3792))</f>
        <v>Blank</v>
      </c>
      <c r="S3792" s="198" t="str">
        <f>IF(D3792=0,"Blank",IF(D3792="PHEV",MIN(M3792,E3792),MIN(M3792,(E3792*(1-'3 Model Input'!E$54)))))</f>
        <v>Blank</v>
      </c>
      <c r="T3792" s="217" t="str">
        <f t="shared" si="612"/>
        <v>Blank</v>
      </c>
      <c r="U3792" s="89"/>
      <c r="V3792" s="216" t="str">
        <f>IF(D3792=0,"Blank",P3792*'3 Model Input'!E$50)</f>
        <v>Blank</v>
      </c>
      <c r="W3792" s="197" t="str">
        <f t="shared" si="613"/>
        <v>Blank</v>
      </c>
      <c r="X3792" s="197" t="str">
        <f t="shared" si="614"/>
        <v>Blank</v>
      </c>
      <c r="Y3792" s="197" t="str">
        <f t="shared" si="615"/>
        <v>Blank</v>
      </c>
      <c r="Z3792" s="197" t="str">
        <f t="shared" si="616"/>
        <v>Blank</v>
      </c>
      <c r="AA3792" s="223" t="str" cm="1">
        <f t="array" ref="AA3792">_xlfn.IFS(ISTEXT('3 Model Input'!F$70),"Missing",ISTEXT('3 Model Input'!I$70),"Missing",ISNUMBER('3 Model Input'!K$70),'3 Model Input'!K$70*P3792)</f>
        <v>Missing</v>
      </c>
      <c r="AB3792" s="89"/>
      <c r="AC3792" s="227" t="str" cm="1">
        <f t="array" ref="AC3792">IF(D3792=0,"Blank",_xlfn.IFS('3 Model Input'!E$61=1,(V3792*G3792)/T3792,'3 Model Input'!E$61=2,(W3792*G3792)/T3792,'3 Model Input'!E$61=3,(X3792*G3792)/T3792,'3 Model Input'!E$61=4,(Y3792*G3792)/T3792,'3 Model Input'!E$61=5,(Z3792*G3792)/T3792, ISTEXT('3 Model Input'!E$61),"Missing",'3 Model Input'!E$61=6,(AA3792*G3792)/T3792))</f>
        <v>Blank</v>
      </c>
      <c r="AD3792" s="202" t="str">
        <f t="shared" si="617"/>
        <v>Blank</v>
      </c>
      <c r="AE3792" s="202" t="str">
        <f t="shared" si="618"/>
        <v>Blank</v>
      </c>
      <c r="AF3792" s="217" t="str">
        <f t="shared" si="619"/>
        <v>Blank</v>
      </c>
      <c r="AG3792" s="9" t="str" cm="1">
        <f t="array" ref="AG3792">_xlfn.IFS(ISNUMBER(AC3792), "", ISNUMBER(SEARCH("Blank", AC3792)), "", ISERROR(AC3792), "Bad input on tab 3")</f>
        <v/>
      </c>
    </row>
    <row r="3793" spans="2:33" ht="15" customHeight="1" x14ac:dyDescent="0.75">
      <c r="B3793" s="205" t="str">
        <f>'5 Driver Data'!B3793</f>
        <v>3785</v>
      </c>
      <c r="C3793" s="193">
        <f>'5 Driver Data'!C3793</f>
        <v>0</v>
      </c>
      <c r="D3793" s="192">
        <f>'5 Driver Data'!D3793</f>
        <v>0</v>
      </c>
      <c r="E3793" s="191">
        <f>'5 Driver Data'!E3793</f>
        <v>0</v>
      </c>
      <c r="F3793" s="191">
        <f>'5 Driver Data'!F3793</f>
        <v>0</v>
      </c>
      <c r="G3793" s="191">
        <f>'5 Driver Data'!G3793</f>
        <v>0</v>
      </c>
      <c r="H3793" s="191">
        <f>'5 Driver Data'!H3793</f>
        <v>0</v>
      </c>
      <c r="I3793" s="191">
        <f>'5 Driver Data'!I3793</f>
        <v>0</v>
      </c>
      <c r="J3793" s="191">
        <f>'5 Driver Data'!J3793</f>
        <v>0</v>
      </c>
      <c r="K3793" s="206">
        <f>'5 Driver Data'!K3793</f>
        <v>0</v>
      </c>
      <c r="L3793" s="1"/>
      <c r="M3793" s="216" t="str">
        <f>IF(D3793=0,"Blank",'3 Model Input'!E$44*'3 Model Input'!E$45)</f>
        <v>Blank</v>
      </c>
      <c r="N3793" s="197" t="str">
        <f t="shared" si="610"/>
        <v>Blank</v>
      </c>
      <c r="O3793" s="197" t="str">
        <f>IF(D3793=0,"Blank",'3 Model Input'!E$49*(1-'3 Model Input'!E$51))</f>
        <v>Blank</v>
      </c>
      <c r="P3793" s="197" t="str">
        <f t="shared" si="611"/>
        <v>Blank</v>
      </c>
      <c r="Q3793" s="197" t="str">
        <f>IF(D3793=0,"Blank",IF(D3793="BEV",E3793*(1-'3 Model Input'!E$54), E3793))</f>
        <v>Blank</v>
      </c>
      <c r="R3793" s="198" t="str">
        <f>IF(D3793=0,"Blank",IF(D3793="PHEV",F3793/G3793,F3793*(1-'3 Model Input'!E$54)/G3793))</f>
        <v>Blank</v>
      </c>
      <c r="S3793" s="198" t="str">
        <f>IF(D3793=0,"Blank",IF(D3793="PHEV",MIN(M3793,E3793),MIN(M3793,(E3793*(1-'3 Model Input'!E$54)))))</f>
        <v>Blank</v>
      </c>
      <c r="T3793" s="217" t="str">
        <f t="shared" si="612"/>
        <v>Blank</v>
      </c>
      <c r="U3793" s="89"/>
      <c r="V3793" s="216" t="str">
        <f>IF(D3793=0,"Blank",P3793*'3 Model Input'!E$50)</f>
        <v>Blank</v>
      </c>
      <c r="W3793" s="197" t="str">
        <f t="shared" si="613"/>
        <v>Blank</v>
      </c>
      <c r="X3793" s="197" t="str">
        <f t="shared" si="614"/>
        <v>Blank</v>
      </c>
      <c r="Y3793" s="197" t="str">
        <f t="shared" si="615"/>
        <v>Blank</v>
      </c>
      <c r="Z3793" s="197" t="str">
        <f t="shared" si="616"/>
        <v>Blank</v>
      </c>
      <c r="AA3793" s="223" t="str" cm="1">
        <f t="array" ref="AA3793">_xlfn.IFS(ISTEXT('3 Model Input'!F$70),"Missing",ISTEXT('3 Model Input'!I$70),"Missing",ISNUMBER('3 Model Input'!K$70),'3 Model Input'!K$70*P3793)</f>
        <v>Missing</v>
      </c>
      <c r="AB3793" s="89"/>
      <c r="AC3793" s="227" t="str" cm="1">
        <f t="array" ref="AC3793">IF(D3793=0,"Blank",_xlfn.IFS('3 Model Input'!E$61=1,(V3793*G3793)/T3793,'3 Model Input'!E$61=2,(W3793*G3793)/T3793,'3 Model Input'!E$61=3,(X3793*G3793)/T3793,'3 Model Input'!E$61=4,(Y3793*G3793)/T3793,'3 Model Input'!E$61=5,(Z3793*G3793)/T3793, ISTEXT('3 Model Input'!E$61),"Missing",'3 Model Input'!E$61=6,(AA3793*G3793)/T3793))</f>
        <v>Blank</v>
      </c>
      <c r="AD3793" s="202" t="str">
        <f t="shared" si="617"/>
        <v>Blank</v>
      </c>
      <c r="AE3793" s="202" t="str">
        <f t="shared" si="618"/>
        <v>Blank</v>
      </c>
      <c r="AF3793" s="217" t="str">
        <f t="shared" si="619"/>
        <v>Blank</v>
      </c>
      <c r="AG3793" s="9" t="str" cm="1">
        <f t="array" ref="AG3793">_xlfn.IFS(ISNUMBER(AC3793), "", ISNUMBER(SEARCH("Blank", AC3793)), "", ISERROR(AC3793), "Bad input on tab 3")</f>
        <v/>
      </c>
    </row>
    <row r="3794" spans="2:33" ht="15" customHeight="1" x14ac:dyDescent="0.75">
      <c r="B3794" s="205" t="str">
        <f>'5 Driver Data'!B3794</f>
        <v>3786</v>
      </c>
      <c r="C3794" s="193">
        <f>'5 Driver Data'!C3794</f>
        <v>0</v>
      </c>
      <c r="D3794" s="192">
        <f>'5 Driver Data'!D3794</f>
        <v>0</v>
      </c>
      <c r="E3794" s="191">
        <f>'5 Driver Data'!E3794</f>
        <v>0</v>
      </c>
      <c r="F3794" s="191">
        <f>'5 Driver Data'!F3794</f>
        <v>0</v>
      </c>
      <c r="G3794" s="191">
        <f>'5 Driver Data'!G3794</f>
        <v>0</v>
      </c>
      <c r="H3794" s="191">
        <f>'5 Driver Data'!H3794</f>
        <v>0</v>
      </c>
      <c r="I3794" s="191">
        <f>'5 Driver Data'!I3794</f>
        <v>0</v>
      </c>
      <c r="J3794" s="191">
        <f>'5 Driver Data'!J3794</f>
        <v>0</v>
      </c>
      <c r="K3794" s="206">
        <f>'5 Driver Data'!K3794</f>
        <v>0</v>
      </c>
      <c r="L3794" s="1"/>
      <c r="M3794" s="216" t="str">
        <f>IF(D3794=0,"Blank",'3 Model Input'!E$44*'3 Model Input'!E$45)</f>
        <v>Blank</v>
      </c>
      <c r="N3794" s="197" t="str">
        <f t="shared" si="610"/>
        <v>Blank</v>
      </c>
      <c r="O3794" s="197" t="str">
        <f>IF(D3794=0,"Blank",'3 Model Input'!E$49*(1-'3 Model Input'!E$51))</f>
        <v>Blank</v>
      </c>
      <c r="P3794" s="197" t="str">
        <f t="shared" si="611"/>
        <v>Blank</v>
      </c>
      <c r="Q3794" s="197" t="str">
        <f>IF(D3794=0,"Blank",IF(D3794="BEV",E3794*(1-'3 Model Input'!E$54), E3794))</f>
        <v>Blank</v>
      </c>
      <c r="R3794" s="198" t="str">
        <f>IF(D3794=0,"Blank",IF(D3794="PHEV",F3794/G3794,F3794*(1-'3 Model Input'!E$54)/G3794))</f>
        <v>Blank</v>
      </c>
      <c r="S3794" s="198" t="str">
        <f>IF(D3794=0,"Blank",IF(D3794="PHEV",MIN(M3794,E3794),MIN(M3794,(E3794*(1-'3 Model Input'!E$54)))))</f>
        <v>Blank</v>
      </c>
      <c r="T3794" s="217" t="str">
        <f t="shared" si="612"/>
        <v>Blank</v>
      </c>
      <c r="U3794" s="89"/>
      <c r="V3794" s="216" t="str">
        <f>IF(D3794=0,"Blank",P3794*'3 Model Input'!E$50)</f>
        <v>Blank</v>
      </c>
      <c r="W3794" s="197" t="str">
        <f t="shared" si="613"/>
        <v>Blank</v>
      </c>
      <c r="X3794" s="197" t="str">
        <f t="shared" si="614"/>
        <v>Blank</v>
      </c>
      <c r="Y3794" s="197" t="str">
        <f t="shared" si="615"/>
        <v>Blank</v>
      </c>
      <c r="Z3794" s="197" t="str">
        <f t="shared" si="616"/>
        <v>Blank</v>
      </c>
      <c r="AA3794" s="223" t="str" cm="1">
        <f t="array" ref="AA3794">_xlfn.IFS(ISTEXT('3 Model Input'!F$70),"Missing",ISTEXT('3 Model Input'!I$70),"Missing",ISNUMBER('3 Model Input'!K$70),'3 Model Input'!K$70*P3794)</f>
        <v>Missing</v>
      </c>
      <c r="AB3794" s="89"/>
      <c r="AC3794" s="227" t="str" cm="1">
        <f t="array" ref="AC3794">IF(D3794=0,"Blank",_xlfn.IFS('3 Model Input'!E$61=1,(V3794*G3794)/T3794,'3 Model Input'!E$61=2,(W3794*G3794)/T3794,'3 Model Input'!E$61=3,(X3794*G3794)/T3794,'3 Model Input'!E$61=4,(Y3794*G3794)/T3794,'3 Model Input'!E$61=5,(Z3794*G3794)/T3794, ISTEXT('3 Model Input'!E$61),"Missing",'3 Model Input'!E$61=6,(AA3794*G3794)/T3794))</f>
        <v>Blank</v>
      </c>
      <c r="AD3794" s="202" t="str">
        <f t="shared" si="617"/>
        <v>Blank</v>
      </c>
      <c r="AE3794" s="202" t="str">
        <f t="shared" si="618"/>
        <v>Blank</v>
      </c>
      <c r="AF3794" s="217" t="str">
        <f t="shared" si="619"/>
        <v>Blank</v>
      </c>
      <c r="AG3794" s="9" t="str" cm="1">
        <f t="array" ref="AG3794">_xlfn.IFS(ISNUMBER(AC3794), "", ISNUMBER(SEARCH("Blank", AC3794)), "", ISERROR(AC3794), "Bad input on tab 3")</f>
        <v/>
      </c>
    </row>
    <row r="3795" spans="2:33" ht="15" customHeight="1" x14ac:dyDescent="0.75">
      <c r="B3795" s="205" t="str">
        <f>'5 Driver Data'!B3795</f>
        <v>3787</v>
      </c>
      <c r="C3795" s="193">
        <f>'5 Driver Data'!C3795</f>
        <v>0</v>
      </c>
      <c r="D3795" s="192">
        <f>'5 Driver Data'!D3795</f>
        <v>0</v>
      </c>
      <c r="E3795" s="191">
        <f>'5 Driver Data'!E3795</f>
        <v>0</v>
      </c>
      <c r="F3795" s="191">
        <f>'5 Driver Data'!F3795</f>
        <v>0</v>
      </c>
      <c r="G3795" s="191">
        <f>'5 Driver Data'!G3795</f>
        <v>0</v>
      </c>
      <c r="H3795" s="191">
        <f>'5 Driver Data'!H3795</f>
        <v>0</v>
      </c>
      <c r="I3795" s="191">
        <f>'5 Driver Data'!I3795</f>
        <v>0</v>
      </c>
      <c r="J3795" s="191">
        <f>'5 Driver Data'!J3795</f>
        <v>0</v>
      </c>
      <c r="K3795" s="206">
        <f>'5 Driver Data'!K3795</f>
        <v>0</v>
      </c>
      <c r="L3795" s="1"/>
      <c r="M3795" s="216" t="str">
        <f>IF(D3795=0,"Blank",'3 Model Input'!E$44*'3 Model Input'!E$45)</f>
        <v>Blank</v>
      </c>
      <c r="N3795" s="197" t="str">
        <f t="shared" si="610"/>
        <v>Blank</v>
      </c>
      <c r="O3795" s="197" t="str">
        <f>IF(D3795=0,"Blank",'3 Model Input'!E$49*(1-'3 Model Input'!E$51))</f>
        <v>Blank</v>
      </c>
      <c r="P3795" s="197" t="str">
        <f t="shared" si="611"/>
        <v>Blank</v>
      </c>
      <c r="Q3795" s="197" t="str">
        <f>IF(D3795=0,"Blank",IF(D3795="BEV",E3795*(1-'3 Model Input'!E$54), E3795))</f>
        <v>Blank</v>
      </c>
      <c r="R3795" s="198" t="str">
        <f>IF(D3795=0,"Blank",IF(D3795="PHEV",F3795/G3795,F3795*(1-'3 Model Input'!E$54)/G3795))</f>
        <v>Blank</v>
      </c>
      <c r="S3795" s="198" t="str">
        <f>IF(D3795=0,"Blank",IF(D3795="PHEV",MIN(M3795,E3795),MIN(M3795,(E3795*(1-'3 Model Input'!E$54)))))</f>
        <v>Blank</v>
      </c>
      <c r="T3795" s="217" t="str">
        <f t="shared" si="612"/>
        <v>Blank</v>
      </c>
      <c r="U3795" s="89"/>
      <c r="V3795" s="216" t="str">
        <f>IF(D3795=0,"Blank",P3795*'3 Model Input'!E$50)</f>
        <v>Blank</v>
      </c>
      <c r="W3795" s="197" t="str">
        <f t="shared" si="613"/>
        <v>Blank</v>
      </c>
      <c r="X3795" s="197" t="str">
        <f t="shared" si="614"/>
        <v>Blank</v>
      </c>
      <c r="Y3795" s="197" t="str">
        <f t="shared" si="615"/>
        <v>Blank</v>
      </c>
      <c r="Z3795" s="197" t="str">
        <f t="shared" si="616"/>
        <v>Blank</v>
      </c>
      <c r="AA3795" s="223" t="str" cm="1">
        <f t="array" ref="AA3795">_xlfn.IFS(ISTEXT('3 Model Input'!F$70),"Missing",ISTEXT('3 Model Input'!I$70),"Missing",ISNUMBER('3 Model Input'!K$70),'3 Model Input'!K$70*P3795)</f>
        <v>Missing</v>
      </c>
      <c r="AB3795" s="89"/>
      <c r="AC3795" s="227" t="str" cm="1">
        <f t="array" ref="AC3795">IF(D3795=0,"Blank",_xlfn.IFS('3 Model Input'!E$61=1,(V3795*G3795)/T3795,'3 Model Input'!E$61=2,(W3795*G3795)/T3795,'3 Model Input'!E$61=3,(X3795*G3795)/T3795,'3 Model Input'!E$61=4,(Y3795*G3795)/T3795,'3 Model Input'!E$61=5,(Z3795*G3795)/T3795, ISTEXT('3 Model Input'!E$61),"Missing",'3 Model Input'!E$61=6,(AA3795*G3795)/T3795))</f>
        <v>Blank</v>
      </c>
      <c r="AD3795" s="202" t="str">
        <f t="shared" si="617"/>
        <v>Blank</v>
      </c>
      <c r="AE3795" s="202" t="str">
        <f t="shared" si="618"/>
        <v>Blank</v>
      </c>
      <c r="AF3795" s="217" t="str">
        <f t="shared" si="619"/>
        <v>Blank</v>
      </c>
      <c r="AG3795" s="9" t="str" cm="1">
        <f t="array" ref="AG3795">_xlfn.IFS(ISNUMBER(AC3795), "", ISNUMBER(SEARCH("Blank", AC3795)), "", ISERROR(AC3795), "Bad input on tab 3")</f>
        <v/>
      </c>
    </row>
    <row r="3796" spans="2:33" ht="15" customHeight="1" x14ac:dyDescent="0.75">
      <c r="B3796" s="205" t="str">
        <f>'5 Driver Data'!B3796</f>
        <v>3788</v>
      </c>
      <c r="C3796" s="193">
        <f>'5 Driver Data'!C3796</f>
        <v>0</v>
      </c>
      <c r="D3796" s="192">
        <f>'5 Driver Data'!D3796</f>
        <v>0</v>
      </c>
      <c r="E3796" s="191">
        <f>'5 Driver Data'!E3796</f>
        <v>0</v>
      </c>
      <c r="F3796" s="191">
        <f>'5 Driver Data'!F3796</f>
        <v>0</v>
      </c>
      <c r="G3796" s="191">
        <f>'5 Driver Data'!G3796</f>
        <v>0</v>
      </c>
      <c r="H3796" s="191">
        <f>'5 Driver Data'!H3796</f>
        <v>0</v>
      </c>
      <c r="I3796" s="191">
        <f>'5 Driver Data'!I3796</f>
        <v>0</v>
      </c>
      <c r="J3796" s="191">
        <f>'5 Driver Data'!J3796</f>
        <v>0</v>
      </c>
      <c r="K3796" s="206">
        <f>'5 Driver Data'!K3796</f>
        <v>0</v>
      </c>
      <c r="L3796" s="1"/>
      <c r="M3796" s="216" t="str">
        <f>IF(D3796=0,"Blank",'3 Model Input'!E$44*'3 Model Input'!E$45)</f>
        <v>Blank</v>
      </c>
      <c r="N3796" s="197" t="str">
        <f t="shared" si="610"/>
        <v>Blank</v>
      </c>
      <c r="O3796" s="197" t="str">
        <f>IF(D3796=0,"Blank",'3 Model Input'!E$49*(1-'3 Model Input'!E$51))</f>
        <v>Blank</v>
      </c>
      <c r="P3796" s="197" t="str">
        <f t="shared" si="611"/>
        <v>Blank</v>
      </c>
      <c r="Q3796" s="197" t="str">
        <f>IF(D3796=0,"Blank",IF(D3796="BEV",E3796*(1-'3 Model Input'!E$54), E3796))</f>
        <v>Blank</v>
      </c>
      <c r="R3796" s="198" t="str">
        <f>IF(D3796=0,"Blank",IF(D3796="PHEV",F3796/G3796,F3796*(1-'3 Model Input'!E$54)/G3796))</f>
        <v>Blank</v>
      </c>
      <c r="S3796" s="198" t="str">
        <f>IF(D3796=0,"Blank",IF(D3796="PHEV",MIN(M3796,E3796),MIN(M3796,(E3796*(1-'3 Model Input'!E$54)))))</f>
        <v>Blank</v>
      </c>
      <c r="T3796" s="217" t="str">
        <f t="shared" si="612"/>
        <v>Blank</v>
      </c>
      <c r="U3796" s="89"/>
      <c r="V3796" s="216" t="str">
        <f>IF(D3796=0,"Blank",P3796*'3 Model Input'!E$50)</f>
        <v>Blank</v>
      </c>
      <c r="W3796" s="197" t="str">
        <f t="shared" si="613"/>
        <v>Blank</v>
      </c>
      <c r="X3796" s="197" t="str">
        <f t="shared" si="614"/>
        <v>Blank</v>
      </c>
      <c r="Y3796" s="197" t="str">
        <f t="shared" si="615"/>
        <v>Blank</v>
      </c>
      <c r="Z3796" s="197" t="str">
        <f t="shared" si="616"/>
        <v>Blank</v>
      </c>
      <c r="AA3796" s="223" t="str" cm="1">
        <f t="array" ref="AA3796">_xlfn.IFS(ISTEXT('3 Model Input'!F$70),"Missing",ISTEXT('3 Model Input'!I$70),"Missing",ISNUMBER('3 Model Input'!K$70),'3 Model Input'!K$70*P3796)</f>
        <v>Missing</v>
      </c>
      <c r="AB3796" s="89"/>
      <c r="AC3796" s="227" t="str" cm="1">
        <f t="array" ref="AC3796">IF(D3796=0,"Blank",_xlfn.IFS('3 Model Input'!E$61=1,(V3796*G3796)/T3796,'3 Model Input'!E$61=2,(W3796*G3796)/T3796,'3 Model Input'!E$61=3,(X3796*G3796)/T3796,'3 Model Input'!E$61=4,(Y3796*G3796)/T3796,'3 Model Input'!E$61=5,(Z3796*G3796)/T3796, ISTEXT('3 Model Input'!E$61),"Missing",'3 Model Input'!E$61=6,(AA3796*G3796)/T3796))</f>
        <v>Blank</v>
      </c>
      <c r="AD3796" s="202" t="str">
        <f t="shared" si="617"/>
        <v>Blank</v>
      </c>
      <c r="AE3796" s="202" t="str">
        <f t="shared" si="618"/>
        <v>Blank</v>
      </c>
      <c r="AF3796" s="217" t="str">
        <f t="shared" si="619"/>
        <v>Blank</v>
      </c>
      <c r="AG3796" s="9" t="str" cm="1">
        <f t="array" ref="AG3796">_xlfn.IFS(ISNUMBER(AC3796), "", ISNUMBER(SEARCH("Blank", AC3796)), "", ISERROR(AC3796), "Bad input on tab 3")</f>
        <v/>
      </c>
    </row>
    <row r="3797" spans="2:33" ht="15" customHeight="1" x14ac:dyDescent="0.75">
      <c r="B3797" s="205" t="str">
        <f>'5 Driver Data'!B3797</f>
        <v>3789</v>
      </c>
      <c r="C3797" s="193">
        <f>'5 Driver Data'!C3797</f>
        <v>0</v>
      </c>
      <c r="D3797" s="192">
        <f>'5 Driver Data'!D3797</f>
        <v>0</v>
      </c>
      <c r="E3797" s="191">
        <f>'5 Driver Data'!E3797</f>
        <v>0</v>
      </c>
      <c r="F3797" s="191">
        <f>'5 Driver Data'!F3797</f>
        <v>0</v>
      </c>
      <c r="G3797" s="191">
        <f>'5 Driver Data'!G3797</f>
        <v>0</v>
      </c>
      <c r="H3797" s="191">
        <f>'5 Driver Data'!H3797</f>
        <v>0</v>
      </c>
      <c r="I3797" s="191">
        <f>'5 Driver Data'!I3797</f>
        <v>0</v>
      </c>
      <c r="J3797" s="191">
        <f>'5 Driver Data'!J3797</f>
        <v>0</v>
      </c>
      <c r="K3797" s="206">
        <f>'5 Driver Data'!K3797</f>
        <v>0</v>
      </c>
      <c r="L3797" s="1"/>
      <c r="M3797" s="216" t="str">
        <f>IF(D3797=0,"Blank",'3 Model Input'!E$44*'3 Model Input'!E$45)</f>
        <v>Blank</v>
      </c>
      <c r="N3797" s="197" t="str">
        <f t="shared" si="610"/>
        <v>Blank</v>
      </c>
      <c r="O3797" s="197" t="str">
        <f>IF(D3797=0,"Blank",'3 Model Input'!E$49*(1-'3 Model Input'!E$51))</f>
        <v>Blank</v>
      </c>
      <c r="P3797" s="197" t="str">
        <f t="shared" si="611"/>
        <v>Blank</v>
      </c>
      <c r="Q3797" s="197" t="str">
        <f>IF(D3797=0,"Blank",IF(D3797="BEV",E3797*(1-'3 Model Input'!E$54), E3797))</f>
        <v>Blank</v>
      </c>
      <c r="R3797" s="198" t="str">
        <f>IF(D3797=0,"Blank",IF(D3797="PHEV",F3797/G3797,F3797*(1-'3 Model Input'!E$54)/G3797))</f>
        <v>Blank</v>
      </c>
      <c r="S3797" s="198" t="str">
        <f>IF(D3797=0,"Blank",IF(D3797="PHEV",MIN(M3797,E3797),MIN(M3797,(E3797*(1-'3 Model Input'!E$54)))))</f>
        <v>Blank</v>
      </c>
      <c r="T3797" s="217" t="str">
        <f t="shared" si="612"/>
        <v>Blank</v>
      </c>
      <c r="U3797" s="89"/>
      <c r="V3797" s="216" t="str">
        <f>IF(D3797=0,"Blank",P3797*'3 Model Input'!E$50)</f>
        <v>Blank</v>
      </c>
      <c r="W3797" s="197" t="str">
        <f t="shared" si="613"/>
        <v>Blank</v>
      </c>
      <c r="X3797" s="197" t="str">
        <f t="shared" si="614"/>
        <v>Blank</v>
      </c>
      <c r="Y3797" s="197" t="str">
        <f t="shared" si="615"/>
        <v>Blank</v>
      </c>
      <c r="Z3797" s="197" t="str">
        <f t="shared" si="616"/>
        <v>Blank</v>
      </c>
      <c r="AA3797" s="223" t="str" cm="1">
        <f t="array" ref="AA3797">_xlfn.IFS(ISTEXT('3 Model Input'!F$70),"Missing",ISTEXT('3 Model Input'!I$70),"Missing",ISNUMBER('3 Model Input'!K$70),'3 Model Input'!K$70*P3797)</f>
        <v>Missing</v>
      </c>
      <c r="AB3797" s="89"/>
      <c r="AC3797" s="227" t="str" cm="1">
        <f t="array" ref="AC3797">IF(D3797=0,"Blank",_xlfn.IFS('3 Model Input'!E$61=1,(V3797*G3797)/T3797,'3 Model Input'!E$61=2,(W3797*G3797)/T3797,'3 Model Input'!E$61=3,(X3797*G3797)/T3797,'3 Model Input'!E$61=4,(Y3797*G3797)/T3797,'3 Model Input'!E$61=5,(Z3797*G3797)/T3797, ISTEXT('3 Model Input'!E$61),"Missing",'3 Model Input'!E$61=6,(AA3797*G3797)/T3797))</f>
        <v>Blank</v>
      </c>
      <c r="AD3797" s="202" t="str">
        <f t="shared" si="617"/>
        <v>Blank</v>
      </c>
      <c r="AE3797" s="202" t="str">
        <f t="shared" si="618"/>
        <v>Blank</v>
      </c>
      <c r="AF3797" s="217" t="str">
        <f t="shared" si="619"/>
        <v>Blank</v>
      </c>
      <c r="AG3797" s="9" t="str" cm="1">
        <f t="array" ref="AG3797">_xlfn.IFS(ISNUMBER(AC3797), "", ISNUMBER(SEARCH("Blank", AC3797)), "", ISERROR(AC3797), "Bad input on tab 3")</f>
        <v/>
      </c>
    </row>
    <row r="3798" spans="2:33" ht="15" customHeight="1" x14ac:dyDescent="0.75">
      <c r="B3798" s="205" t="str">
        <f>'5 Driver Data'!B3798</f>
        <v>3790</v>
      </c>
      <c r="C3798" s="193">
        <f>'5 Driver Data'!C3798</f>
        <v>0</v>
      </c>
      <c r="D3798" s="192">
        <f>'5 Driver Data'!D3798</f>
        <v>0</v>
      </c>
      <c r="E3798" s="191">
        <f>'5 Driver Data'!E3798</f>
        <v>0</v>
      </c>
      <c r="F3798" s="191">
        <f>'5 Driver Data'!F3798</f>
        <v>0</v>
      </c>
      <c r="G3798" s="191">
        <f>'5 Driver Data'!G3798</f>
        <v>0</v>
      </c>
      <c r="H3798" s="191">
        <f>'5 Driver Data'!H3798</f>
        <v>0</v>
      </c>
      <c r="I3798" s="191">
        <f>'5 Driver Data'!I3798</f>
        <v>0</v>
      </c>
      <c r="J3798" s="191">
        <f>'5 Driver Data'!J3798</f>
        <v>0</v>
      </c>
      <c r="K3798" s="206">
        <f>'5 Driver Data'!K3798</f>
        <v>0</v>
      </c>
      <c r="L3798" s="1"/>
      <c r="M3798" s="216" t="str">
        <f>IF(D3798=0,"Blank",'3 Model Input'!E$44*'3 Model Input'!E$45)</f>
        <v>Blank</v>
      </c>
      <c r="N3798" s="197" t="str">
        <f t="shared" si="610"/>
        <v>Blank</v>
      </c>
      <c r="O3798" s="197" t="str">
        <f>IF(D3798=0,"Blank",'3 Model Input'!E$49*(1-'3 Model Input'!E$51))</f>
        <v>Blank</v>
      </c>
      <c r="P3798" s="197" t="str">
        <f t="shared" si="611"/>
        <v>Blank</v>
      </c>
      <c r="Q3798" s="197" t="str">
        <f>IF(D3798=0,"Blank",IF(D3798="BEV",E3798*(1-'3 Model Input'!E$54), E3798))</f>
        <v>Blank</v>
      </c>
      <c r="R3798" s="198" t="str">
        <f>IF(D3798=0,"Blank",IF(D3798="PHEV",F3798/G3798,F3798*(1-'3 Model Input'!E$54)/G3798))</f>
        <v>Blank</v>
      </c>
      <c r="S3798" s="198" t="str">
        <f>IF(D3798=0,"Blank",IF(D3798="PHEV",MIN(M3798,E3798),MIN(M3798,(E3798*(1-'3 Model Input'!E$54)))))</f>
        <v>Blank</v>
      </c>
      <c r="T3798" s="217" t="str">
        <f t="shared" si="612"/>
        <v>Blank</v>
      </c>
      <c r="U3798" s="89"/>
      <c r="V3798" s="216" t="str">
        <f>IF(D3798=0,"Blank",P3798*'3 Model Input'!E$50)</f>
        <v>Blank</v>
      </c>
      <c r="W3798" s="197" t="str">
        <f t="shared" si="613"/>
        <v>Blank</v>
      </c>
      <c r="X3798" s="197" t="str">
        <f t="shared" si="614"/>
        <v>Blank</v>
      </c>
      <c r="Y3798" s="197" t="str">
        <f t="shared" si="615"/>
        <v>Blank</v>
      </c>
      <c r="Z3798" s="197" t="str">
        <f t="shared" si="616"/>
        <v>Blank</v>
      </c>
      <c r="AA3798" s="223" t="str" cm="1">
        <f t="array" ref="AA3798">_xlfn.IFS(ISTEXT('3 Model Input'!F$70),"Missing",ISTEXT('3 Model Input'!I$70),"Missing",ISNUMBER('3 Model Input'!K$70),'3 Model Input'!K$70*P3798)</f>
        <v>Missing</v>
      </c>
      <c r="AB3798" s="89"/>
      <c r="AC3798" s="227" t="str" cm="1">
        <f t="array" ref="AC3798">IF(D3798=0,"Blank",_xlfn.IFS('3 Model Input'!E$61=1,(V3798*G3798)/T3798,'3 Model Input'!E$61=2,(W3798*G3798)/T3798,'3 Model Input'!E$61=3,(X3798*G3798)/T3798,'3 Model Input'!E$61=4,(Y3798*G3798)/T3798,'3 Model Input'!E$61=5,(Z3798*G3798)/T3798, ISTEXT('3 Model Input'!E$61),"Missing",'3 Model Input'!E$61=6,(AA3798*G3798)/T3798))</f>
        <v>Blank</v>
      </c>
      <c r="AD3798" s="202" t="str">
        <f t="shared" si="617"/>
        <v>Blank</v>
      </c>
      <c r="AE3798" s="202" t="str">
        <f t="shared" si="618"/>
        <v>Blank</v>
      </c>
      <c r="AF3798" s="217" t="str">
        <f t="shared" si="619"/>
        <v>Blank</v>
      </c>
      <c r="AG3798" s="9" t="str" cm="1">
        <f t="array" ref="AG3798">_xlfn.IFS(ISNUMBER(AC3798), "", ISNUMBER(SEARCH("Blank", AC3798)), "", ISERROR(AC3798), "Bad input on tab 3")</f>
        <v/>
      </c>
    </row>
    <row r="3799" spans="2:33" ht="15" customHeight="1" x14ac:dyDescent="0.75">
      <c r="B3799" s="205" t="str">
        <f>'5 Driver Data'!B3799</f>
        <v>3791</v>
      </c>
      <c r="C3799" s="193">
        <f>'5 Driver Data'!C3799</f>
        <v>0</v>
      </c>
      <c r="D3799" s="192">
        <f>'5 Driver Data'!D3799</f>
        <v>0</v>
      </c>
      <c r="E3799" s="191">
        <f>'5 Driver Data'!E3799</f>
        <v>0</v>
      </c>
      <c r="F3799" s="191">
        <f>'5 Driver Data'!F3799</f>
        <v>0</v>
      </c>
      <c r="G3799" s="191">
        <f>'5 Driver Data'!G3799</f>
        <v>0</v>
      </c>
      <c r="H3799" s="191">
        <f>'5 Driver Data'!H3799</f>
        <v>0</v>
      </c>
      <c r="I3799" s="191">
        <f>'5 Driver Data'!I3799</f>
        <v>0</v>
      </c>
      <c r="J3799" s="191">
        <f>'5 Driver Data'!J3799</f>
        <v>0</v>
      </c>
      <c r="K3799" s="206">
        <f>'5 Driver Data'!K3799</f>
        <v>0</v>
      </c>
      <c r="L3799" s="1"/>
      <c r="M3799" s="216" t="str">
        <f>IF(D3799=0,"Blank",'3 Model Input'!E$44*'3 Model Input'!E$45)</f>
        <v>Blank</v>
      </c>
      <c r="N3799" s="197" t="str">
        <f t="shared" si="610"/>
        <v>Blank</v>
      </c>
      <c r="O3799" s="197" t="str">
        <f>IF(D3799=0,"Blank",'3 Model Input'!E$49*(1-'3 Model Input'!E$51))</f>
        <v>Blank</v>
      </c>
      <c r="P3799" s="197" t="str">
        <f t="shared" si="611"/>
        <v>Blank</v>
      </c>
      <c r="Q3799" s="197" t="str">
        <f>IF(D3799=0,"Blank",IF(D3799="BEV",E3799*(1-'3 Model Input'!E$54), E3799))</f>
        <v>Blank</v>
      </c>
      <c r="R3799" s="198" t="str">
        <f>IF(D3799=0,"Blank",IF(D3799="PHEV",F3799/G3799,F3799*(1-'3 Model Input'!E$54)/G3799))</f>
        <v>Blank</v>
      </c>
      <c r="S3799" s="198" t="str">
        <f>IF(D3799=0,"Blank",IF(D3799="PHEV",MIN(M3799,E3799),MIN(M3799,(E3799*(1-'3 Model Input'!E$54)))))</f>
        <v>Blank</v>
      </c>
      <c r="T3799" s="217" t="str">
        <f t="shared" si="612"/>
        <v>Blank</v>
      </c>
      <c r="U3799" s="89"/>
      <c r="V3799" s="216" t="str">
        <f>IF(D3799=0,"Blank",P3799*'3 Model Input'!E$50)</f>
        <v>Blank</v>
      </c>
      <c r="W3799" s="197" t="str">
        <f t="shared" si="613"/>
        <v>Blank</v>
      </c>
      <c r="X3799" s="197" t="str">
        <f t="shared" si="614"/>
        <v>Blank</v>
      </c>
      <c r="Y3799" s="197" t="str">
        <f t="shared" si="615"/>
        <v>Blank</v>
      </c>
      <c r="Z3799" s="197" t="str">
        <f t="shared" si="616"/>
        <v>Blank</v>
      </c>
      <c r="AA3799" s="223" t="str" cm="1">
        <f t="array" ref="AA3799">_xlfn.IFS(ISTEXT('3 Model Input'!F$70),"Missing",ISTEXT('3 Model Input'!I$70),"Missing",ISNUMBER('3 Model Input'!K$70),'3 Model Input'!K$70*P3799)</f>
        <v>Missing</v>
      </c>
      <c r="AB3799" s="89"/>
      <c r="AC3799" s="227" t="str" cm="1">
        <f t="array" ref="AC3799">IF(D3799=0,"Blank",_xlfn.IFS('3 Model Input'!E$61=1,(V3799*G3799)/T3799,'3 Model Input'!E$61=2,(W3799*G3799)/T3799,'3 Model Input'!E$61=3,(X3799*G3799)/T3799,'3 Model Input'!E$61=4,(Y3799*G3799)/T3799,'3 Model Input'!E$61=5,(Z3799*G3799)/T3799, ISTEXT('3 Model Input'!E$61),"Missing",'3 Model Input'!E$61=6,(AA3799*G3799)/T3799))</f>
        <v>Blank</v>
      </c>
      <c r="AD3799" s="202" t="str">
        <f t="shared" si="617"/>
        <v>Blank</v>
      </c>
      <c r="AE3799" s="202" t="str">
        <f t="shared" si="618"/>
        <v>Blank</v>
      </c>
      <c r="AF3799" s="217" t="str">
        <f t="shared" si="619"/>
        <v>Blank</v>
      </c>
      <c r="AG3799" s="9" t="str" cm="1">
        <f t="array" ref="AG3799">_xlfn.IFS(ISNUMBER(AC3799), "", ISNUMBER(SEARCH("Blank", AC3799)), "", ISERROR(AC3799), "Bad input on tab 3")</f>
        <v/>
      </c>
    </row>
    <row r="3800" spans="2:33" ht="15" customHeight="1" x14ac:dyDescent="0.75">
      <c r="B3800" s="205" t="str">
        <f>'5 Driver Data'!B3800</f>
        <v>3792</v>
      </c>
      <c r="C3800" s="193">
        <f>'5 Driver Data'!C3800</f>
        <v>0</v>
      </c>
      <c r="D3800" s="192">
        <f>'5 Driver Data'!D3800</f>
        <v>0</v>
      </c>
      <c r="E3800" s="191">
        <f>'5 Driver Data'!E3800</f>
        <v>0</v>
      </c>
      <c r="F3800" s="191">
        <f>'5 Driver Data'!F3800</f>
        <v>0</v>
      </c>
      <c r="G3800" s="191">
        <f>'5 Driver Data'!G3800</f>
        <v>0</v>
      </c>
      <c r="H3800" s="191">
        <f>'5 Driver Data'!H3800</f>
        <v>0</v>
      </c>
      <c r="I3800" s="191">
        <f>'5 Driver Data'!I3800</f>
        <v>0</v>
      </c>
      <c r="J3800" s="191">
        <f>'5 Driver Data'!J3800</f>
        <v>0</v>
      </c>
      <c r="K3800" s="206">
        <f>'5 Driver Data'!K3800</f>
        <v>0</v>
      </c>
      <c r="L3800" s="1"/>
      <c r="M3800" s="216" t="str">
        <f>IF(D3800=0,"Blank",'3 Model Input'!E$44*'3 Model Input'!E$45)</f>
        <v>Blank</v>
      </c>
      <c r="N3800" s="197" t="str">
        <f t="shared" si="610"/>
        <v>Blank</v>
      </c>
      <c r="O3800" s="197" t="str">
        <f>IF(D3800=0,"Blank",'3 Model Input'!E$49*(1-'3 Model Input'!E$51))</f>
        <v>Blank</v>
      </c>
      <c r="P3800" s="197" t="str">
        <f t="shared" si="611"/>
        <v>Blank</v>
      </c>
      <c r="Q3800" s="197" t="str">
        <f>IF(D3800=0,"Blank",IF(D3800="BEV",E3800*(1-'3 Model Input'!E$54), E3800))</f>
        <v>Blank</v>
      </c>
      <c r="R3800" s="198" t="str">
        <f>IF(D3800=0,"Blank",IF(D3800="PHEV",F3800/G3800,F3800*(1-'3 Model Input'!E$54)/G3800))</f>
        <v>Blank</v>
      </c>
      <c r="S3800" s="198" t="str">
        <f>IF(D3800=0,"Blank",IF(D3800="PHEV",MIN(M3800,E3800),MIN(M3800,(E3800*(1-'3 Model Input'!E$54)))))</f>
        <v>Blank</v>
      </c>
      <c r="T3800" s="217" t="str">
        <f t="shared" si="612"/>
        <v>Blank</v>
      </c>
      <c r="U3800" s="89"/>
      <c r="V3800" s="216" t="str">
        <f>IF(D3800=0,"Blank",P3800*'3 Model Input'!E$50)</f>
        <v>Blank</v>
      </c>
      <c r="W3800" s="197" t="str">
        <f t="shared" si="613"/>
        <v>Blank</v>
      </c>
      <c r="X3800" s="197" t="str">
        <f t="shared" si="614"/>
        <v>Blank</v>
      </c>
      <c r="Y3800" s="197" t="str">
        <f t="shared" si="615"/>
        <v>Blank</v>
      </c>
      <c r="Z3800" s="197" t="str">
        <f t="shared" si="616"/>
        <v>Blank</v>
      </c>
      <c r="AA3800" s="223" t="str" cm="1">
        <f t="array" ref="AA3800">_xlfn.IFS(ISTEXT('3 Model Input'!F$70),"Missing",ISTEXT('3 Model Input'!I$70),"Missing",ISNUMBER('3 Model Input'!K$70),'3 Model Input'!K$70*P3800)</f>
        <v>Missing</v>
      </c>
      <c r="AB3800" s="89"/>
      <c r="AC3800" s="227" t="str" cm="1">
        <f t="array" ref="AC3800">IF(D3800=0,"Blank",_xlfn.IFS('3 Model Input'!E$61=1,(V3800*G3800)/T3800,'3 Model Input'!E$61=2,(W3800*G3800)/T3800,'3 Model Input'!E$61=3,(X3800*G3800)/T3800,'3 Model Input'!E$61=4,(Y3800*G3800)/T3800,'3 Model Input'!E$61=5,(Z3800*G3800)/T3800, ISTEXT('3 Model Input'!E$61),"Missing",'3 Model Input'!E$61=6,(AA3800*G3800)/T3800))</f>
        <v>Blank</v>
      </c>
      <c r="AD3800" s="202" t="str">
        <f t="shared" si="617"/>
        <v>Blank</v>
      </c>
      <c r="AE3800" s="202" t="str">
        <f t="shared" si="618"/>
        <v>Blank</v>
      </c>
      <c r="AF3800" s="217" t="str">
        <f t="shared" si="619"/>
        <v>Blank</v>
      </c>
      <c r="AG3800" s="9" t="str" cm="1">
        <f t="array" ref="AG3800">_xlfn.IFS(ISNUMBER(AC3800), "", ISNUMBER(SEARCH("Blank", AC3800)), "", ISERROR(AC3800), "Bad input on tab 3")</f>
        <v/>
      </c>
    </row>
    <row r="3801" spans="2:33" ht="15" customHeight="1" x14ac:dyDescent="0.75">
      <c r="B3801" s="205" t="str">
        <f>'5 Driver Data'!B3801</f>
        <v>3793</v>
      </c>
      <c r="C3801" s="193">
        <f>'5 Driver Data'!C3801</f>
        <v>0</v>
      </c>
      <c r="D3801" s="192">
        <f>'5 Driver Data'!D3801</f>
        <v>0</v>
      </c>
      <c r="E3801" s="191">
        <f>'5 Driver Data'!E3801</f>
        <v>0</v>
      </c>
      <c r="F3801" s="191">
        <f>'5 Driver Data'!F3801</f>
        <v>0</v>
      </c>
      <c r="G3801" s="191">
        <f>'5 Driver Data'!G3801</f>
        <v>0</v>
      </c>
      <c r="H3801" s="191">
        <f>'5 Driver Data'!H3801</f>
        <v>0</v>
      </c>
      <c r="I3801" s="191">
        <f>'5 Driver Data'!I3801</f>
        <v>0</v>
      </c>
      <c r="J3801" s="191">
        <f>'5 Driver Data'!J3801</f>
        <v>0</v>
      </c>
      <c r="K3801" s="206">
        <f>'5 Driver Data'!K3801</f>
        <v>0</v>
      </c>
      <c r="L3801" s="1"/>
      <c r="M3801" s="216" t="str">
        <f>IF(D3801=0,"Blank",'3 Model Input'!E$44*'3 Model Input'!E$45)</f>
        <v>Blank</v>
      </c>
      <c r="N3801" s="197" t="str">
        <f t="shared" si="610"/>
        <v>Blank</v>
      </c>
      <c r="O3801" s="197" t="str">
        <f>IF(D3801=0,"Blank",'3 Model Input'!E$49*(1-'3 Model Input'!E$51))</f>
        <v>Blank</v>
      </c>
      <c r="P3801" s="197" t="str">
        <f t="shared" si="611"/>
        <v>Blank</v>
      </c>
      <c r="Q3801" s="197" t="str">
        <f>IF(D3801=0,"Blank",IF(D3801="BEV",E3801*(1-'3 Model Input'!E$54), E3801))</f>
        <v>Blank</v>
      </c>
      <c r="R3801" s="198" t="str">
        <f>IF(D3801=0,"Blank",IF(D3801="PHEV",F3801/G3801,F3801*(1-'3 Model Input'!E$54)/G3801))</f>
        <v>Blank</v>
      </c>
      <c r="S3801" s="198" t="str">
        <f>IF(D3801=0,"Blank",IF(D3801="PHEV",MIN(M3801,E3801),MIN(M3801,(E3801*(1-'3 Model Input'!E$54)))))</f>
        <v>Blank</v>
      </c>
      <c r="T3801" s="217" t="str">
        <f t="shared" si="612"/>
        <v>Blank</v>
      </c>
      <c r="U3801" s="89"/>
      <c r="V3801" s="216" t="str">
        <f>IF(D3801=0,"Blank",P3801*'3 Model Input'!E$50)</f>
        <v>Blank</v>
      </c>
      <c r="W3801" s="197" t="str">
        <f t="shared" si="613"/>
        <v>Blank</v>
      </c>
      <c r="X3801" s="197" t="str">
        <f t="shared" si="614"/>
        <v>Blank</v>
      </c>
      <c r="Y3801" s="197" t="str">
        <f t="shared" si="615"/>
        <v>Blank</v>
      </c>
      <c r="Z3801" s="197" t="str">
        <f t="shared" si="616"/>
        <v>Blank</v>
      </c>
      <c r="AA3801" s="223" t="str" cm="1">
        <f t="array" ref="AA3801">_xlfn.IFS(ISTEXT('3 Model Input'!F$70),"Missing",ISTEXT('3 Model Input'!I$70),"Missing",ISNUMBER('3 Model Input'!K$70),'3 Model Input'!K$70*P3801)</f>
        <v>Missing</v>
      </c>
      <c r="AB3801" s="89"/>
      <c r="AC3801" s="227" t="str" cm="1">
        <f t="array" ref="AC3801">IF(D3801=0,"Blank",_xlfn.IFS('3 Model Input'!E$61=1,(V3801*G3801)/T3801,'3 Model Input'!E$61=2,(W3801*G3801)/T3801,'3 Model Input'!E$61=3,(X3801*G3801)/T3801,'3 Model Input'!E$61=4,(Y3801*G3801)/T3801,'3 Model Input'!E$61=5,(Z3801*G3801)/T3801, ISTEXT('3 Model Input'!E$61),"Missing",'3 Model Input'!E$61=6,(AA3801*G3801)/T3801))</f>
        <v>Blank</v>
      </c>
      <c r="AD3801" s="202" t="str">
        <f t="shared" si="617"/>
        <v>Blank</v>
      </c>
      <c r="AE3801" s="202" t="str">
        <f t="shared" si="618"/>
        <v>Blank</v>
      </c>
      <c r="AF3801" s="217" t="str">
        <f t="shared" si="619"/>
        <v>Blank</v>
      </c>
      <c r="AG3801" s="9" t="str" cm="1">
        <f t="array" ref="AG3801">_xlfn.IFS(ISNUMBER(AC3801), "", ISNUMBER(SEARCH("Blank", AC3801)), "", ISERROR(AC3801), "Bad input on tab 3")</f>
        <v/>
      </c>
    </row>
    <row r="3802" spans="2:33" ht="15" customHeight="1" x14ac:dyDescent="0.75">
      <c r="B3802" s="205" t="str">
        <f>'5 Driver Data'!B3802</f>
        <v>3794</v>
      </c>
      <c r="C3802" s="193">
        <f>'5 Driver Data'!C3802</f>
        <v>0</v>
      </c>
      <c r="D3802" s="192">
        <f>'5 Driver Data'!D3802</f>
        <v>0</v>
      </c>
      <c r="E3802" s="191">
        <f>'5 Driver Data'!E3802</f>
        <v>0</v>
      </c>
      <c r="F3802" s="191">
        <f>'5 Driver Data'!F3802</f>
        <v>0</v>
      </c>
      <c r="G3802" s="191">
        <f>'5 Driver Data'!G3802</f>
        <v>0</v>
      </c>
      <c r="H3802" s="191">
        <f>'5 Driver Data'!H3802</f>
        <v>0</v>
      </c>
      <c r="I3802" s="191">
        <f>'5 Driver Data'!I3802</f>
        <v>0</v>
      </c>
      <c r="J3802" s="191">
        <f>'5 Driver Data'!J3802</f>
        <v>0</v>
      </c>
      <c r="K3802" s="206">
        <f>'5 Driver Data'!K3802</f>
        <v>0</v>
      </c>
      <c r="L3802" s="1"/>
      <c r="M3802" s="216" t="str">
        <f>IF(D3802=0,"Blank",'3 Model Input'!E$44*'3 Model Input'!E$45)</f>
        <v>Blank</v>
      </c>
      <c r="N3802" s="197" t="str">
        <f t="shared" si="610"/>
        <v>Blank</v>
      </c>
      <c r="O3802" s="197" t="str">
        <f>IF(D3802=0,"Blank",'3 Model Input'!E$49*(1-'3 Model Input'!E$51))</f>
        <v>Blank</v>
      </c>
      <c r="P3802" s="197" t="str">
        <f t="shared" si="611"/>
        <v>Blank</v>
      </c>
      <c r="Q3802" s="197" t="str">
        <f>IF(D3802=0,"Blank",IF(D3802="BEV",E3802*(1-'3 Model Input'!E$54), E3802))</f>
        <v>Blank</v>
      </c>
      <c r="R3802" s="198" t="str">
        <f>IF(D3802=0,"Blank",IF(D3802="PHEV",F3802/G3802,F3802*(1-'3 Model Input'!E$54)/G3802))</f>
        <v>Blank</v>
      </c>
      <c r="S3802" s="198" t="str">
        <f>IF(D3802=0,"Blank",IF(D3802="PHEV",MIN(M3802,E3802),MIN(M3802,(E3802*(1-'3 Model Input'!E$54)))))</f>
        <v>Blank</v>
      </c>
      <c r="T3802" s="217" t="str">
        <f t="shared" si="612"/>
        <v>Blank</v>
      </c>
      <c r="U3802" s="89"/>
      <c r="V3802" s="216" t="str">
        <f>IF(D3802=0,"Blank",P3802*'3 Model Input'!E$50)</f>
        <v>Blank</v>
      </c>
      <c r="W3802" s="197" t="str">
        <f t="shared" si="613"/>
        <v>Blank</v>
      </c>
      <c r="X3802" s="197" t="str">
        <f t="shared" si="614"/>
        <v>Blank</v>
      </c>
      <c r="Y3802" s="197" t="str">
        <f t="shared" si="615"/>
        <v>Blank</v>
      </c>
      <c r="Z3802" s="197" t="str">
        <f t="shared" si="616"/>
        <v>Blank</v>
      </c>
      <c r="AA3802" s="223" t="str" cm="1">
        <f t="array" ref="AA3802">_xlfn.IFS(ISTEXT('3 Model Input'!F$70),"Missing",ISTEXT('3 Model Input'!I$70),"Missing",ISNUMBER('3 Model Input'!K$70),'3 Model Input'!K$70*P3802)</f>
        <v>Missing</v>
      </c>
      <c r="AB3802" s="89"/>
      <c r="AC3802" s="227" t="str" cm="1">
        <f t="array" ref="AC3802">IF(D3802=0,"Blank",_xlfn.IFS('3 Model Input'!E$61=1,(V3802*G3802)/T3802,'3 Model Input'!E$61=2,(W3802*G3802)/T3802,'3 Model Input'!E$61=3,(X3802*G3802)/T3802,'3 Model Input'!E$61=4,(Y3802*G3802)/T3802,'3 Model Input'!E$61=5,(Z3802*G3802)/T3802, ISTEXT('3 Model Input'!E$61),"Missing",'3 Model Input'!E$61=6,(AA3802*G3802)/T3802))</f>
        <v>Blank</v>
      </c>
      <c r="AD3802" s="202" t="str">
        <f t="shared" si="617"/>
        <v>Blank</v>
      </c>
      <c r="AE3802" s="202" t="str">
        <f t="shared" si="618"/>
        <v>Blank</v>
      </c>
      <c r="AF3802" s="217" t="str">
        <f t="shared" si="619"/>
        <v>Blank</v>
      </c>
      <c r="AG3802" s="9" t="str" cm="1">
        <f t="array" ref="AG3802">_xlfn.IFS(ISNUMBER(AC3802), "", ISNUMBER(SEARCH("Blank", AC3802)), "", ISERROR(AC3802), "Bad input on tab 3")</f>
        <v/>
      </c>
    </row>
    <row r="3803" spans="2:33" ht="15" customHeight="1" x14ac:dyDescent="0.75">
      <c r="B3803" s="205" t="str">
        <f>'5 Driver Data'!B3803</f>
        <v>3795</v>
      </c>
      <c r="C3803" s="193">
        <f>'5 Driver Data'!C3803</f>
        <v>0</v>
      </c>
      <c r="D3803" s="192">
        <f>'5 Driver Data'!D3803</f>
        <v>0</v>
      </c>
      <c r="E3803" s="191">
        <f>'5 Driver Data'!E3803</f>
        <v>0</v>
      </c>
      <c r="F3803" s="191">
        <f>'5 Driver Data'!F3803</f>
        <v>0</v>
      </c>
      <c r="G3803" s="191">
        <f>'5 Driver Data'!G3803</f>
        <v>0</v>
      </c>
      <c r="H3803" s="191">
        <f>'5 Driver Data'!H3803</f>
        <v>0</v>
      </c>
      <c r="I3803" s="191">
        <f>'5 Driver Data'!I3803</f>
        <v>0</v>
      </c>
      <c r="J3803" s="191">
        <f>'5 Driver Data'!J3803</f>
        <v>0</v>
      </c>
      <c r="K3803" s="206">
        <f>'5 Driver Data'!K3803</f>
        <v>0</v>
      </c>
      <c r="L3803" s="1"/>
      <c r="M3803" s="216" t="str">
        <f>IF(D3803=0,"Blank",'3 Model Input'!E$44*'3 Model Input'!E$45)</f>
        <v>Blank</v>
      </c>
      <c r="N3803" s="197" t="str">
        <f t="shared" si="610"/>
        <v>Blank</v>
      </c>
      <c r="O3803" s="197" t="str">
        <f>IF(D3803=0,"Blank",'3 Model Input'!E$49*(1-'3 Model Input'!E$51))</f>
        <v>Blank</v>
      </c>
      <c r="P3803" s="197" t="str">
        <f t="shared" si="611"/>
        <v>Blank</v>
      </c>
      <c r="Q3803" s="197" t="str">
        <f>IF(D3803=0,"Blank",IF(D3803="BEV",E3803*(1-'3 Model Input'!E$54), E3803))</f>
        <v>Blank</v>
      </c>
      <c r="R3803" s="198" t="str">
        <f>IF(D3803=0,"Blank",IF(D3803="PHEV",F3803/G3803,F3803*(1-'3 Model Input'!E$54)/G3803))</f>
        <v>Blank</v>
      </c>
      <c r="S3803" s="198" t="str">
        <f>IF(D3803=0,"Blank",IF(D3803="PHEV",MIN(M3803,E3803),MIN(M3803,(E3803*(1-'3 Model Input'!E$54)))))</f>
        <v>Blank</v>
      </c>
      <c r="T3803" s="217" t="str">
        <f t="shared" si="612"/>
        <v>Blank</v>
      </c>
      <c r="U3803" s="89"/>
      <c r="V3803" s="216" t="str">
        <f>IF(D3803=0,"Blank",P3803*'3 Model Input'!E$50)</f>
        <v>Blank</v>
      </c>
      <c r="W3803" s="197" t="str">
        <f t="shared" si="613"/>
        <v>Blank</v>
      </c>
      <c r="X3803" s="197" t="str">
        <f t="shared" si="614"/>
        <v>Blank</v>
      </c>
      <c r="Y3803" s="197" t="str">
        <f t="shared" si="615"/>
        <v>Blank</v>
      </c>
      <c r="Z3803" s="197" t="str">
        <f t="shared" si="616"/>
        <v>Blank</v>
      </c>
      <c r="AA3803" s="223" t="str" cm="1">
        <f t="array" ref="AA3803">_xlfn.IFS(ISTEXT('3 Model Input'!F$70),"Missing",ISTEXT('3 Model Input'!I$70),"Missing",ISNUMBER('3 Model Input'!K$70),'3 Model Input'!K$70*P3803)</f>
        <v>Missing</v>
      </c>
      <c r="AB3803" s="89"/>
      <c r="AC3803" s="227" t="str" cm="1">
        <f t="array" ref="AC3803">IF(D3803=0,"Blank",_xlfn.IFS('3 Model Input'!E$61=1,(V3803*G3803)/T3803,'3 Model Input'!E$61=2,(W3803*G3803)/T3803,'3 Model Input'!E$61=3,(X3803*G3803)/T3803,'3 Model Input'!E$61=4,(Y3803*G3803)/T3803,'3 Model Input'!E$61=5,(Z3803*G3803)/T3803, ISTEXT('3 Model Input'!E$61),"Missing",'3 Model Input'!E$61=6,(AA3803*G3803)/T3803))</f>
        <v>Blank</v>
      </c>
      <c r="AD3803" s="202" t="str">
        <f t="shared" si="617"/>
        <v>Blank</v>
      </c>
      <c r="AE3803" s="202" t="str">
        <f t="shared" si="618"/>
        <v>Blank</v>
      </c>
      <c r="AF3803" s="217" t="str">
        <f t="shared" si="619"/>
        <v>Blank</v>
      </c>
      <c r="AG3803" s="9" t="str" cm="1">
        <f t="array" ref="AG3803">_xlfn.IFS(ISNUMBER(AC3803), "", ISNUMBER(SEARCH("Blank", AC3803)), "", ISERROR(AC3803), "Bad input on tab 3")</f>
        <v/>
      </c>
    </row>
    <row r="3804" spans="2:33" ht="15" customHeight="1" x14ac:dyDescent="0.75">
      <c r="B3804" s="205" t="str">
        <f>'5 Driver Data'!B3804</f>
        <v>3796</v>
      </c>
      <c r="C3804" s="193">
        <f>'5 Driver Data'!C3804</f>
        <v>0</v>
      </c>
      <c r="D3804" s="192">
        <f>'5 Driver Data'!D3804</f>
        <v>0</v>
      </c>
      <c r="E3804" s="191">
        <f>'5 Driver Data'!E3804</f>
        <v>0</v>
      </c>
      <c r="F3804" s="191">
        <f>'5 Driver Data'!F3804</f>
        <v>0</v>
      </c>
      <c r="G3804" s="191">
        <f>'5 Driver Data'!G3804</f>
        <v>0</v>
      </c>
      <c r="H3804" s="191">
        <f>'5 Driver Data'!H3804</f>
        <v>0</v>
      </c>
      <c r="I3804" s="191">
        <f>'5 Driver Data'!I3804</f>
        <v>0</v>
      </c>
      <c r="J3804" s="191">
        <f>'5 Driver Data'!J3804</f>
        <v>0</v>
      </c>
      <c r="K3804" s="206">
        <f>'5 Driver Data'!K3804</f>
        <v>0</v>
      </c>
      <c r="L3804" s="1"/>
      <c r="M3804" s="216" t="str">
        <f>IF(D3804=0,"Blank",'3 Model Input'!E$44*'3 Model Input'!E$45)</f>
        <v>Blank</v>
      </c>
      <c r="N3804" s="197" t="str">
        <f t="shared" si="610"/>
        <v>Blank</v>
      </c>
      <c r="O3804" s="197" t="str">
        <f>IF(D3804=0,"Blank",'3 Model Input'!E$49*(1-'3 Model Input'!E$51))</f>
        <v>Blank</v>
      </c>
      <c r="P3804" s="197" t="str">
        <f t="shared" si="611"/>
        <v>Blank</v>
      </c>
      <c r="Q3804" s="197" t="str">
        <f>IF(D3804=0,"Blank",IF(D3804="BEV",E3804*(1-'3 Model Input'!E$54), E3804))</f>
        <v>Blank</v>
      </c>
      <c r="R3804" s="198" t="str">
        <f>IF(D3804=0,"Blank",IF(D3804="PHEV",F3804/G3804,F3804*(1-'3 Model Input'!E$54)/G3804))</f>
        <v>Blank</v>
      </c>
      <c r="S3804" s="198" t="str">
        <f>IF(D3804=0,"Blank",IF(D3804="PHEV",MIN(M3804,E3804),MIN(M3804,(E3804*(1-'3 Model Input'!E$54)))))</f>
        <v>Blank</v>
      </c>
      <c r="T3804" s="217" t="str">
        <f t="shared" si="612"/>
        <v>Blank</v>
      </c>
      <c r="U3804" s="89"/>
      <c r="V3804" s="216" t="str">
        <f>IF(D3804=0,"Blank",P3804*'3 Model Input'!E$50)</f>
        <v>Blank</v>
      </c>
      <c r="W3804" s="197" t="str">
        <f t="shared" si="613"/>
        <v>Blank</v>
      </c>
      <c r="X3804" s="197" t="str">
        <f t="shared" si="614"/>
        <v>Blank</v>
      </c>
      <c r="Y3804" s="197" t="str">
        <f t="shared" si="615"/>
        <v>Blank</v>
      </c>
      <c r="Z3804" s="197" t="str">
        <f t="shared" si="616"/>
        <v>Blank</v>
      </c>
      <c r="AA3804" s="223" t="str" cm="1">
        <f t="array" ref="AA3804">_xlfn.IFS(ISTEXT('3 Model Input'!F$70),"Missing",ISTEXT('3 Model Input'!I$70),"Missing",ISNUMBER('3 Model Input'!K$70),'3 Model Input'!K$70*P3804)</f>
        <v>Missing</v>
      </c>
      <c r="AB3804" s="89"/>
      <c r="AC3804" s="227" t="str" cm="1">
        <f t="array" ref="AC3804">IF(D3804=0,"Blank",_xlfn.IFS('3 Model Input'!E$61=1,(V3804*G3804)/T3804,'3 Model Input'!E$61=2,(W3804*G3804)/T3804,'3 Model Input'!E$61=3,(X3804*G3804)/T3804,'3 Model Input'!E$61=4,(Y3804*G3804)/T3804,'3 Model Input'!E$61=5,(Z3804*G3804)/T3804, ISTEXT('3 Model Input'!E$61),"Missing",'3 Model Input'!E$61=6,(AA3804*G3804)/T3804))</f>
        <v>Blank</v>
      </c>
      <c r="AD3804" s="202" t="str">
        <f t="shared" si="617"/>
        <v>Blank</v>
      </c>
      <c r="AE3804" s="202" t="str">
        <f t="shared" si="618"/>
        <v>Blank</v>
      </c>
      <c r="AF3804" s="217" t="str">
        <f t="shared" si="619"/>
        <v>Blank</v>
      </c>
      <c r="AG3804" s="9" t="str" cm="1">
        <f t="array" ref="AG3804">_xlfn.IFS(ISNUMBER(AC3804), "", ISNUMBER(SEARCH("Blank", AC3804)), "", ISERROR(AC3804), "Bad input on tab 3")</f>
        <v/>
      </c>
    </row>
    <row r="3805" spans="2:33" ht="15" customHeight="1" x14ac:dyDescent="0.75">
      <c r="B3805" s="205" t="str">
        <f>'5 Driver Data'!B3805</f>
        <v>3797</v>
      </c>
      <c r="C3805" s="193">
        <f>'5 Driver Data'!C3805</f>
        <v>0</v>
      </c>
      <c r="D3805" s="192">
        <f>'5 Driver Data'!D3805</f>
        <v>0</v>
      </c>
      <c r="E3805" s="191">
        <f>'5 Driver Data'!E3805</f>
        <v>0</v>
      </c>
      <c r="F3805" s="191">
        <f>'5 Driver Data'!F3805</f>
        <v>0</v>
      </c>
      <c r="G3805" s="191">
        <f>'5 Driver Data'!G3805</f>
        <v>0</v>
      </c>
      <c r="H3805" s="191">
        <f>'5 Driver Data'!H3805</f>
        <v>0</v>
      </c>
      <c r="I3805" s="191">
        <f>'5 Driver Data'!I3805</f>
        <v>0</v>
      </c>
      <c r="J3805" s="191">
        <f>'5 Driver Data'!J3805</f>
        <v>0</v>
      </c>
      <c r="K3805" s="206">
        <f>'5 Driver Data'!K3805</f>
        <v>0</v>
      </c>
      <c r="L3805" s="1"/>
      <c r="M3805" s="216" t="str">
        <f>IF(D3805=0,"Blank",'3 Model Input'!E$44*'3 Model Input'!E$45)</f>
        <v>Blank</v>
      </c>
      <c r="N3805" s="197" t="str">
        <f t="shared" si="610"/>
        <v>Blank</v>
      </c>
      <c r="O3805" s="197" t="str">
        <f>IF(D3805=0,"Blank",'3 Model Input'!E$49*(1-'3 Model Input'!E$51))</f>
        <v>Blank</v>
      </c>
      <c r="P3805" s="197" t="str">
        <f t="shared" si="611"/>
        <v>Blank</v>
      </c>
      <c r="Q3805" s="197" t="str">
        <f>IF(D3805=0,"Blank",IF(D3805="BEV",E3805*(1-'3 Model Input'!E$54), E3805))</f>
        <v>Blank</v>
      </c>
      <c r="R3805" s="198" t="str">
        <f>IF(D3805=0,"Blank",IF(D3805="PHEV",F3805/G3805,F3805*(1-'3 Model Input'!E$54)/G3805))</f>
        <v>Blank</v>
      </c>
      <c r="S3805" s="198" t="str">
        <f>IF(D3805=0,"Blank",IF(D3805="PHEV",MIN(M3805,E3805),MIN(M3805,(E3805*(1-'3 Model Input'!E$54)))))</f>
        <v>Blank</v>
      </c>
      <c r="T3805" s="217" t="str">
        <f t="shared" si="612"/>
        <v>Blank</v>
      </c>
      <c r="U3805" s="89"/>
      <c r="V3805" s="216" t="str">
        <f>IF(D3805=0,"Blank",P3805*'3 Model Input'!E$50)</f>
        <v>Blank</v>
      </c>
      <c r="W3805" s="197" t="str">
        <f t="shared" si="613"/>
        <v>Blank</v>
      </c>
      <c r="X3805" s="197" t="str">
        <f t="shared" si="614"/>
        <v>Blank</v>
      </c>
      <c r="Y3805" s="197" t="str">
        <f t="shared" si="615"/>
        <v>Blank</v>
      </c>
      <c r="Z3805" s="197" t="str">
        <f t="shared" si="616"/>
        <v>Blank</v>
      </c>
      <c r="AA3805" s="223" t="str" cm="1">
        <f t="array" ref="AA3805">_xlfn.IFS(ISTEXT('3 Model Input'!F$70),"Missing",ISTEXT('3 Model Input'!I$70),"Missing",ISNUMBER('3 Model Input'!K$70),'3 Model Input'!K$70*P3805)</f>
        <v>Missing</v>
      </c>
      <c r="AB3805" s="89"/>
      <c r="AC3805" s="227" t="str" cm="1">
        <f t="array" ref="AC3805">IF(D3805=0,"Blank",_xlfn.IFS('3 Model Input'!E$61=1,(V3805*G3805)/T3805,'3 Model Input'!E$61=2,(W3805*G3805)/T3805,'3 Model Input'!E$61=3,(X3805*G3805)/T3805,'3 Model Input'!E$61=4,(Y3805*G3805)/T3805,'3 Model Input'!E$61=5,(Z3805*G3805)/T3805, ISTEXT('3 Model Input'!E$61),"Missing",'3 Model Input'!E$61=6,(AA3805*G3805)/T3805))</f>
        <v>Blank</v>
      </c>
      <c r="AD3805" s="202" t="str">
        <f t="shared" si="617"/>
        <v>Blank</v>
      </c>
      <c r="AE3805" s="202" t="str">
        <f t="shared" si="618"/>
        <v>Blank</v>
      </c>
      <c r="AF3805" s="217" t="str">
        <f t="shared" si="619"/>
        <v>Blank</v>
      </c>
      <c r="AG3805" s="9" t="str" cm="1">
        <f t="array" ref="AG3805">_xlfn.IFS(ISNUMBER(AC3805), "", ISNUMBER(SEARCH("Blank", AC3805)), "", ISERROR(AC3805), "Bad input on tab 3")</f>
        <v/>
      </c>
    </row>
    <row r="3806" spans="2:33" ht="15" customHeight="1" x14ac:dyDescent="0.75">
      <c r="B3806" s="205" t="str">
        <f>'5 Driver Data'!B3806</f>
        <v>3798</v>
      </c>
      <c r="C3806" s="193">
        <f>'5 Driver Data'!C3806</f>
        <v>0</v>
      </c>
      <c r="D3806" s="192">
        <f>'5 Driver Data'!D3806</f>
        <v>0</v>
      </c>
      <c r="E3806" s="191">
        <f>'5 Driver Data'!E3806</f>
        <v>0</v>
      </c>
      <c r="F3806" s="191">
        <f>'5 Driver Data'!F3806</f>
        <v>0</v>
      </c>
      <c r="G3806" s="191">
        <f>'5 Driver Data'!G3806</f>
        <v>0</v>
      </c>
      <c r="H3806" s="191">
        <f>'5 Driver Data'!H3806</f>
        <v>0</v>
      </c>
      <c r="I3806" s="191">
        <f>'5 Driver Data'!I3806</f>
        <v>0</v>
      </c>
      <c r="J3806" s="191">
        <f>'5 Driver Data'!J3806</f>
        <v>0</v>
      </c>
      <c r="K3806" s="206">
        <f>'5 Driver Data'!K3806</f>
        <v>0</v>
      </c>
      <c r="L3806" s="1"/>
      <c r="M3806" s="216" t="str">
        <f>IF(D3806=0,"Blank",'3 Model Input'!E$44*'3 Model Input'!E$45)</f>
        <v>Blank</v>
      </c>
      <c r="N3806" s="197" t="str">
        <f t="shared" si="610"/>
        <v>Blank</v>
      </c>
      <c r="O3806" s="197" t="str">
        <f>IF(D3806=0,"Blank",'3 Model Input'!E$49*(1-'3 Model Input'!E$51))</f>
        <v>Blank</v>
      </c>
      <c r="P3806" s="197" t="str">
        <f t="shared" si="611"/>
        <v>Blank</v>
      </c>
      <c r="Q3806" s="197" t="str">
        <f>IF(D3806=0,"Blank",IF(D3806="BEV",E3806*(1-'3 Model Input'!E$54), E3806))</f>
        <v>Blank</v>
      </c>
      <c r="R3806" s="198" t="str">
        <f>IF(D3806=0,"Blank",IF(D3806="PHEV",F3806/G3806,F3806*(1-'3 Model Input'!E$54)/G3806))</f>
        <v>Blank</v>
      </c>
      <c r="S3806" s="198" t="str">
        <f>IF(D3806=0,"Blank",IF(D3806="PHEV",MIN(M3806,E3806),MIN(M3806,(E3806*(1-'3 Model Input'!E$54)))))</f>
        <v>Blank</v>
      </c>
      <c r="T3806" s="217" t="str">
        <f t="shared" si="612"/>
        <v>Blank</v>
      </c>
      <c r="U3806" s="89"/>
      <c r="V3806" s="216" t="str">
        <f>IF(D3806=0,"Blank",P3806*'3 Model Input'!E$50)</f>
        <v>Blank</v>
      </c>
      <c r="W3806" s="197" t="str">
        <f t="shared" si="613"/>
        <v>Blank</v>
      </c>
      <c r="X3806" s="197" t="str">
        <f t="shared" si="614"/>
        <v>Blank</v>
      </c>
      <c r="Y3806" s="197" t="str">
        <f t="shared" si="615"/>
        <v>Blank</v>
      </c>
      <c r="Z3806" s="197" t="str">
        <f t="shared" si="616"/>
        <v>Blank</v>
      </c>
      <c r="AA3806" s="223" t="str" cm="1">
        <f t="array" ref="AA3806">_xlfn.IFS(ISTEXT('3 Model Input'!F$70),"Missing",ISTEXT('3 Model Input'!I$70),"Missing",ISNUMBER('3 Model Input'!K$70),'3 Model Input'!K$70*P3806)</f>
        <v>Missing</v>
      </c>
      <c r="AB3806" s="89"/>
      <c r="AC3806" s="227" t="str" cm="1">
        <f t="array" ref="AC3806">IF(D3806=0,"Blank",_xlfn.IFS('3 Model Input'!E$61=1,(V3806*G3806)/T3806,'3 Model Input'!E$61=2,(W3806*G3806)/T3806,'3 Model Input'!E$61=3,(X3806*G3806)/T3806,'3 Model Input'!E$61=4,(Y3806*G3806)/T3806,'3 Model Input'!E$61=5,(Z3806*G3806)/T3806, ISTEXT('3 Model Input'!E$61),"Missing",'3 Model Input'!E$61=6,(AA3806*G3806)/T3806))</f>
        <v>Blank</v>
      </c>
      <c r="AD3806" s="202" t="str">
        <f t="shared" si="617"/>
        <v>Blank</v>
      </c>
      <c r="AE3806" s="202" t="str">
        <f t="shared" si="618"/>
        <v>Blank</v>
      </c>
      <c r="AF3806" s="217" t="str">
        <f t="shared" si="619"/>
        <v>Blank</v>
      </c>
      <c r="AG3806" s="9" t="str" cm="1">
        <f t="array" ref="AG3806">_xlfn.IFS(ISNUMBER(AC3806), "", ISNUMBER(SEARCH("Blank", AC3806)), "", ISERROR(AC3806), "Bad input on tab 3")</f>
        <v/>
      </c>
    </row>
    <row r="3807" spans="2:33" ht="15" customHeight="1" x14ac:dyDescent="0.75">
      <c r="B3807" s="205" t="str">
        <f>'5 Driver Data'!B3807</f>
        <v>3799</v>
      </c>
      <c r="C3807" s="193">
        <f>'5 Driver Data'!C3807</f>
        <v>0</v>
      </c>
      <c r="D3807" s="192">
        <f>'5 Driver Data'!D3807</f>
        <v>0</v>
      </c>
      <c r="E3807" s="191">
        <f>'5 Driver Data'!E3807</f>
        <v>0</v>
      </c>
      <c r="F3807" s="191">
        <f>'5 Driver Data'!F3807</f>
        <v>0</v>
      </c>
      <c r="G3807" s="191">
        <f>'5 Driver Data'!G3807</f>
        <v>0</v>
      </c>
      <c r="H3807" s="191">
        <f>'5 Driver Data'!H3807</f>
        <v>0</v>
      </c>
      <c r="I3807" s="191">
        <f>'5 Driver Data'!I3807</f>
        <v>0</v>
      </c>
      <c r="J3807" s="191">
        <f>'5 Driver Data'!J3807</f>
        <v>0</v>
      </c>
      <c r="K3807" s="206">
        <f>'5 Driver Data'!K3807</f>
        <v>0</v>
      </c>
      <c r="L3807" s="1"/>
      <c r="M3807" s="216" t="str">
        <f>IF(D3807=0,"Blank",'3 Model Input'!E$44*'3 Model Input'!E$45)</f>
        <v>Blank</v>
      </c>
      <c r="N3807" s="197" t="str">
        <f t="shared" si="610"/>
        <v>Blank</v>
      </c>
      <c r="O3807" s="197" t="str">
        <f>IF(D3807=0,"Blank",'3 Model Input'!E$49*(1-'3 Model Input'!E$51))</f>
        <v>Blank</v>
      </c>
      <c r="P3807" s="197" t="str">
        <f t="shared" si="611"/>
        <v>Blank</v>
      </c>
      <c r="Q3807" s="197" t="str">
        <f>IF(D3807=0,"Blank",IF(D3807="BEV",E3807*(1-'3 Model Input'!E$54), E3807))</f>
        <v>Blank</v>
      </c>
      <c r="R3807" s="198" t="str">
        <f>IF(D3807=0,"Blank",IF(D3807="PHEV",F3807/G3807,F3807*(1-'3 Model Input'!E$54)/G3807))</f>
        <v>Blank</v>
      </c>
      <c r="S3807" s="198" t="str">
        <f>IF(D3807=0,"Blank",IF(D3807="PHEV",MIN(M3807,E3807),MIN(M3807,(E3807*(1-'3 Model Input'!E$54)))))</f>
        <v>Blank</v>
      </c>
      <c r="T3807" s="217" t="str">
        <f t="shared" si="612"/>
        <v>Blank</v>
      </c>
      <c r="U3807" s="89"/>
      <c r="V3807" s="216" t="str">
        <f>IF(D3807=0,"Blank",P3807*'3 Model Input'!E$50)</f>
        <v>Blank</v>
      </c>
      <c r="W3807" s="197" t="str">
        <f t="shared" si="613"/>
        <v>Blank</v>
      </c>
      <c r="X3807" s="197" t="str">
        <f t="shared" si="614"/>
        <v>Blank</v>
      </c>
      <c r="Y3807" s="197" t="str">
        <f t="shared" si="615"/>
        <v>Blank</v>
      </c>
      <c r="Z3807" s="197" t="str">
        <f t="shared" si="616"/>
        <v>Blank</v>
      </c>
      <c r="AA3807" s="223" t="str" cm="1">
        <f t="array" ref="AA3807">_xlfn.IFS(ISTEXT('3 Model Input'!F$70),"Missing",ISTEXT('3 Model Input'!I$70),"Missing",ISNUMBER('3 Model Input'!K$70),'3 Model Input'!K$70*P3807)</f>
        <v>Missing</v>
      </c>
      <c r="AB3807" s="89"/>
      <c r="AC3807" s="227" t="str" cm="1">
        <f t="array" ref="AC3807">IF(D3807=0,"Blank",_xlfn.IFS('3 Model Input'!E$61=1,(V3807*G3807)/T3807,'3 Model Input'!E$61=2,(W3807*G3807)/T3807,'3 Model Input'!E$61=3,(X3807*G3807)/T3807,'3 Model Input'!E$61=4,(Y3807*G3807)/T3807,'3 Model Input'!E$61=5,(Z3807*G3807)/T3807, ISTEXT('3 Model Input'!E$61),"Missing",'3 Model Input'!E$61=6,(AA3807*G3807)/T3807))</f>
        <v>Blank</v>
      </c>
      <c r="AD3807" s="202" t="str">
        <f t="shared" si="617"/>
        <v>Blank</v>
      </c>
      <c r="AE3807" s="202" t="str">
        <f t="shared" si="618"/>
        <v>Blank</v>
      </c>
      <c r="AF3807" s="217" t="str">
        <f t="shared" si="619"/>
        <v>Blank</v>
      </c>
      <c r="AG3807" s="9" t="str" cm="1">
        <f t="array" ref="AG3807">_xlfn.IFS(ISNUMBER(AC3807), "", ISNUMBER(SEARCH("Blank", AC3807)), "", ISERROR(AC3807), "Bad input on tab 3")</f>
        <v/>
      </c>
    </row>
    <row r="3808" spans="2:33" ht="15" customHeight="1" x14ac:dyDescent="0.75">
      <c r="B3808" s="205" t="str">
        <f>'5 Driver Data'!B3808</f>
        <v>3800</v>
      </c>
      <c r="C3808" s="193">
        <f>'5 Driver Data'!C3808</f>
        <v>0</v>
      </c>
      <c r="D3808" s="192">
        <f>'5 Driver Data'!D3808</f>
        <v>0</v>
      </c>
      <c r="E3808" s="191">
        <f>'5 Driver Data'!E3808</f>
        <v>0</v>
      </c>
      <c r="F3808" s="191">
        <f>'5 Driver Data'!F3808</f>
        <v>0</v>
      </c>
      <c r="G3808" s="191">
        <f>'5 Driver Data'!G3808</f>
        <v>0</v>
      </c>
      <c r="H3808" s="191">
        <f>'5 Driver Data'!H3808</f>
        <v>0</v>
      </c>
      <c r="I3808" s="191">
        <f>'5 Driver Data'!I3808</f>
        <v>0</v>
      </c>
      <c r="J3808" s="191">
        <f>'5 Driver Data'!J3808</f>
        <v>0</v>
      </c>
      <c r="K3808" s="206">
        <f>'5 Driver Data'!K3808</f>
        <v>0</v>
      </c>
      <c r="L3808" s="1"/>
      <c r="M3808" s="216" t="str">
        <f>IF(D3808=0,"Blank",'3 Model Input'!E$44*'3 Model Input'!E$45)</f>
        <v>Blank</v>
      </c>
      <c r="N3808" s="197" t="str">
        <f t="shared" si="610"/>
        <v>Blank</v>
      </c>
      <c r="O3808" s="197" t="str">
        <f>IF(D3808=0,"Blank",'3 Model Input'!E$49*(1-'3 Model Input'!E$51))</f>
        <v>Blank</v>
      </c>
      <c r="P3808" s="197" t="str">
        <f t="shared" si="611"/>
        <v>Blank</v>
      </c>
      <c r="Q3808" s="197" t="str">
        <f>IF(D3808=0,"Blank",IF(D3808="BEV",E3808*(1-'3 Model Input'!E$54), E3808))</f>
        <v>Blank</v>
      </c>
      <c r="R3808" s="198" t="str">
        <f>IF(D3808=0,"Blank",IF(D3808="PHEV",F3808/G3808,F3808*(1-'3 Model Input'!E$54)/G3808))</f>
        <v>Blank</v>
      </c>
      <c r="S3808" s="198" t="str">
        <f>IF(D3808=0,"Blank",IF(D3808="PHEV",MIN(M3808,E3808),MIN(M3808,(E3808*(1-'3 Model Input'!E$54)))))</f>
        <v>Blank</v>
      </c>
      <c r="T3808" s="217" t="str">
        <f t="shared" si="612"/>
        <v>Blank</v>
      </c>
      <c r="U3808" s="89"/>
      <c r="V3808" s="216" t="str">
        <f>IF(D3808=0,"Blank",P3808*'3 Model Input'!E$50)</f>
        <v>Blank</v>
      </c>
      <c r="W3808" s="197" t="str">
        <f t="shared" si="613"/>
        <v>Blank</v>
      </c>
      <c r="X3808" s="197" t="str">
        <f t="shared" si="614"/>
        <v>Blank</v>
      </c>
      <c r="Y3808" s="197" t="str">
        <f t="shared" si="615"/>
        <v>Blank</v>
      </c>
      <c r="Z3808" s="197" t="str">
        <f t="shared" si="616"/>
        <v>Blank</v>
      </c>
      <c r="AA3808" s="223" t="str" cm="1">
        <f t="array" ref="AA3808">_xlfn.IFS(ISTEXT('3 Model Input'!F$70),"Missing",ISTEXT('3 Model Input'!I$70),"Missing",ISNUMBER('3 Model Input'!K$70),'3 Model Input'!K$70*P3808)</f>
        <v>Missing</v>
      </c>
      <c r="AB3808" s="89"/>
      <c r="AC3808" s="227" t="str" cm="1">
        <f t="array" ref="AC3808">IF(D3808=0,"Blank",_xlfn.IFS('3 Model Input'!E$61=1,(V3808*G3808)/T3808,'3 Model Input'!E$61=2,(W3808*G3808)/T3808,'3 Model Input'!E$61=3,(X3808*G3808)/T3808,'3 Model Input'!E$61=4,(Y3808*G3808)/T3808,'3 Model Input'!E$61=5,(Z3808*G3808)/T3808, ISTEXT('3 Model Input'!E$61),"Missing",'3 Model Input'!E$61=6,(AA3808*G3808)/T3808))</f>
        <v>Blank</v>
      </c>
      <c r="AD3808" s="202" t="str">
        <f t="shared" si="617"/>
        <v>Blank</v>
      </c>
      <c r="AE3808" s="202" t="str">
        <f t="shared" si="618"/>
        <v>Blank</v>
      </c>
      <c r="AF3808" s="217" t="str">
        <f t="shared" si="619"/>
        <v>Blank</v>
      </c>
      <c r="AG3808" s="9" t="str" cm="1">
        <f t="array" ref="AG3808">_xlfn.IFS(ISNUMBER(AC3808), "", ISNUMBER(SEARCH("Blank", AC3808)), "", ISERROR(AC3808), "Bad input on tab 3")</f>
        <v/>
      </c>
    </row>
    <row r="3809" spans="2:33" ht="15" customHeight="1" x14ac:dyDescent="0.75">
      <c r="B3809" s="205" t="str">
        <f>'5 Driver Data'!B3809</f>
        <v>3801</v>
      </c>
      <c r="C3809" s="193">
        <f>'5 Driver Data'!C3809</f>
        <v>0</v>
      </c>
      <c r="D3809" s="192">
        <f>'5 Driver Data'!D3809</f>
        <v>0</v>
      </c>
      <c r="E3809" s="191">
        <f>'5 Driver Data'!E3809</f>
        <v>0</v>
      </c>
      <c r="F3809" s="191">
        <f>'5 Driver Data'!F3809</f>
        <v>0</v>
      </c>
      <c r="G3809" s="191">
        <f>'5 Driver Data'!G3809</f>
        <v>0</v>
      </c>
      <c r="H3809" s="191">
        <f>'5 Driver Data'!H3809</f>
        <v>0</v>
      </c>
      <c r="I3809" s="191">
        <f>'5 Driver Data'!I3809</f>
        <v>0</v>
      </c>
      <c r="J3809" s="191">
        <f>'5 Driver Data'!J3809</f>
        <v>0</v>
      </c>
      <c r="K3809" s="206">
        <f>'5 Driver Data'!K3809</f>
        <v>0</v>
      </c>
      <c r="L3809" s="1"/>
      <c r="M3809" s="216" t="str">
        <f>IF(D3809=0,"Blank",'3 Model Input'!E$44*'3 Model Input'!E$45)</f>
        <v>Blank</v>
      </c>
      <c r="N3809" s="197" t="str">
        <f t="shared" si="610"/>
        <v>Blank</v>
      </c>
      <c r="O3809" s="197" t="str">
        <f>IF(D3809=0,"Blank",'3 Model Input'!E$49*(1-'3 Model Input'!E$51))</f>
        <v>Blank</v>
      </c>
      <c r="P3809" s="197" t="str">
        <f t="shared" si="611"/>
        <v>Blank</v>
      </c>
      <c r="Q3809" s="197" t="str">
        <f>IF(D3809=0,"Blank",IF(D3809="BEV",E3809*(1-'3 Model Input'!E$54), E3809))</f>
        <v>Blank</v>
      </c>
      <c r="R3809" s="198" t="str">
        <f>IF(D3809=0,"Blank",IF(D3809="PHEV",F3809/G3809,F3809*(1-'3 Model Input'!E$54)/G3809))</f>
        <v>Blank</v>
      </c>
      <c r="S3809" s="198" t="str">
        <f>IF(D3809=0,"Blank",IF(D3809="PHEV",MIN(M3809,E3809),MIN(M3809,(E3809*(1-'3 Model Input'!E$54)))))</f>
        <v>Blank</v>
      </c>
      <c r="T3809" s="217" t="str">
        <f t="shared" si="612"/>
        <v>Blank</v>
      </c>
      <c r="U3809" s="89"/>
      <c r="V3809" s="216" t="str">
        <f>IF(D3809=0,"Blank",P3809*'3 Model Input'!E$50)</f>
        <v>Blank</v>
      </c>
      <c r="W3809" s="197" t="str">
        <f t="shared" si="613"/>
        <v>Blank</v>
      </c>
      <c r="X3809" s="197" t="str">
        <f t="shared" si="614"/>
        <v>Blank</v>
      </c>
      <c r="Y3809" s="197" t="str">
        <f t="shared" si="615"/>
        <v>Blank</v>
      </c>
      <c r="Z3809" s="197" t="str">
        <f t="shared" si="616"/>
        <v>Blank</v>
      </c>
      <c r="AA3809" s="223" t="str" cm="1">
        <f t="array" ref="AA3809">_xlfn.IFS(ISTEXT('3 Model Input'!F$70),"Missing",ISTEXT('3 Model Input'!I$70),"Missing",ISNUMBER('3 Model Input'!K$70),'3 Model Input'!K$70*P3809)</f>
        <v>Missing</v>
      </c>
      <c r="AB3809" s="89"/>
      <c r="AC3809" s="227" t="str" cm="1">
        <f t="array" ref="AC3809">IF(D3809=0,"Blank",_xlfn.IFS('3 Model Input'!E$61=1,(V3809*G3809)/T3809,'3 Model Input'!E$61=2,(W3809*G3809)/T3809,'3 Model Input'!E$61=3,(X3809*G3809)/T3809,'3 Model Input'!E$61=4,(Y3809*G3809)/T3809,'3 Model Input'!E$61=5,(Z3809*G3809)/T3809, ISTEXT('3 Model Input'!E$61),"Missing",'3 Model Input'!E$61=6,(AA3809*G3809)/T3809))</f>
        <v>Blank</v>
      </c>
      <c r="AD3809" s="202" t="str">
        <f t="shared" si="617"/>
        <v>Blank</v>
      </c>
      <c r="AE3809" s="202" t="str">
        <f t="shared" si="618"/>
        <v>Blank</v>
      </c>
      <c r="AF3809" s="217" t="str">
        <f t="shared" si="619"/>
        <v>Blank</v>
      </c>
      <c r="AG3809" s="9" t="str" cm="1">
        <f t="array" ref="AG3809">_xlfn.IFS(ISNUMBER(AC3809), "", ISNUMBER(SEARCH("Blank", AC3809)), "", ISERROR(AC3809), "Bad input on tab 3")</f>
        <v/>
      </c>
    </row>
    <row r="3810" spans="2:33" ht="15" customHeight="1" x14ac:dyDescent="0.75">
      <c r="B3810" s="205" t="str">
        <f>'5 Driver Data'!B3810</f>
        <v>3802</v>
      </c>
      <c r="C3810" s="193">
        <f>'5 Driver Data'!C3810</f>
        <v>0</v>
      </c>
      <c r="D3810" s="192">
        <f>'5 Driver Data'!D3810</f>
        <v>0</v>
      </c>
      <c r="E3810" s="191">
        <f>'5 Driver Data'!E3810</f>
        <v>0</v>
      </c>
      <c r="F3810" s="191">
        <f>'5 Driver Data'!F3810</f>
        <v>0</v>
      </c>
      <c r="G3810" s="191">
        <f>'5 Driver Data'!G3810</f>
        <v>0</v>
      </c>
      <c r="H3810" s="191">
        <f>'5 Driver Data'!H3810</f>
        <v>0</v>
      </c>
      <c r="I3810" s="191">
        <f>'5 Driver Data'!I3810</f>
        <v>0</v>
      </c>
      <c r="J3810" s="191">
        <f>'5 Driver Data'!J3810</f>
        <v>0</v>
      </c>
      <c r="K3810" s="206">
        <f>'5 Driver Data'!K3810</f>
        <v>0</v>
      </c>
      <c r="L3810" s="1"/>
      <c r="M3810" s="216" t="str">
        <f>IF(D3810=0,"Blank",'3 Model Input'!E$44*'3 Model Input'!E$45)</f>
        <v>Blank</v>
      </c>
      <c r="N3810" s="197" t="str">
        <f t="shared" si="610"/>
        <v>Blank</v>
      </c>
      <c r="O3810" s="197" t="str">
        <f>IF(D3810=0,"Blank",'3 Model Input'!E$49*(1-'3 Model Input'!E$51))</f>
        <v>Blank</v>
      </c>
      <c r="P3810" s="197" t="str">
        <f t="shared" si="611"/>
        <v>Blank</v>
      </c>
      <c r="Q3810" s="197" t="str">
        <f>IF(D3810=0,"Blank",IF(D3810="BEV",E3810*(1-'3 Model Input'!E$54), E3810))</f>
        <v>Blank</v>
      </c>
      <c r="R3810" s="198" t="str">
        <f>IF(D3810=0,"Blank",IF(D3810="PHEV",F3810/G3810,F3810*(1-'3 Model Input'!E$54)/G3810))</f>
        <v>Blank</v>
      </c>
      <c r="S3810" s="198" t="str">
        <f>IF(D3810=0,"Blank",IF(D3810="PHEV",MIN(M3810,E3810),MIN(M3810,(E3810*(1-'3 Model Input'!E$54)))))</f>
        <v>Blank</v>
      </c>
      <c r="T3810" s="217" t="str">
        <f t="shared" si="612"/>
        <v>Blank</v>
      </c>
      <c r="U3810" s="89"/>
      <c r="V3810" s="216" t="str">
        <f>IF(D3810=0,"Blank",P3810*'3 Model Input'!E$50)</f>
        <v>Blank</v>
      </c>
      <c r="W3810" s="197" t="str">
        <f t="shared" si="613"/>
        <v>Blank</v>
      </c>
      <c r="X3810" s="197" t="str">
        <f t="shared" si="614"/>
        <v>Blank</v>
      </c>
      <c r="Y3810" s="197" t="str">
        <f t="shared" si="615"/>
        <v>Blank</v>
      </c>
      <c r="Z3810" s="197" t="str">
        <f t="shared" si="616"/>
        <v>Blank</v>
      </c>
      <c r="AA3810" s="223" t="str" cm="1">
        <f t="array" ref="AA3810">_xlfn.IFS(ISTEXT('3 Model Input'!F$70),"Missing",ISTEXT('3 Model Input'!I$70),"Missing",ISNUMBER('3 Model Input'!K$70),'3 Model Input'!K$70*P3810)</f>
        <v>Missing</v>
      </c>
      <c r="AB3810" s="89"/>
      <c r="AC3810" s="227" t="str" cm="1">
        <f t="array" ref="AC3810">IF(D3810=0,"Blank",_xlfn.IFS('3 Model Input'!E$61=1,(V3810*G3810)/T3810,'3 Model Input'!E$61=2,(W3810*G3810)/T3810,'3 Model Input'!E$61=3,(X3810*G3810)/T3810,'3 Model Input'!E$61=4,(Y3810*G3810)/T3810,'3 Model Input'!E$61=5,(Z3810*G3810)/T3810, ISTEXT('3 Model Input'!E$61),"Missing",'3 Model Input'!E$61=6,(AA3810*G3810)/T3810))</f>
        <v>Blank</v>
      </c>
      <c r="AD3810" s="202" t="str">
        <f t="shared" si="617"/>
        <v>Blank</v>
      </c>
      <c r="AE3810" s="202" t="str">
        <f t="shared" si="618"/>
        <v>Blank</v>
      </c>
      <c r="AF3810" s="217" t="str">
        <f t="shared" si="619"/>
        <v>Blank</v>
      </c>
      <c r="AG3810" s="9" t="str" cm="1">
        <f t="array" ref="AG3810">_xlfn.IFS(ISNUMBER(AC3810), "", ISNUMBER(SEARCH("Blank", AC3810)), "", ISERROR(AC3810), "Bad input on tab 3")</f>
        <v/>
      </c>
    </row>
    <row r="3811" spans="2:33" ht="15" customHeight="1" x14ac:dyDescent="0.75">
      <c r="B3811" s="205" t="str">
        <f>'5 Driver Data'!B3811</f>
        <v>3803</v>
      </c>
      <c r="C3811" s="193">
        <f>'5 Driver Data'!C3811</f>
        <v>0</v>
      </c>
      <c r="D3811" s="192">
        <f>'5 Driver Data'!D3811</f>
        <v>0</v>
      </c>
      <c r="E3811" s="191">
        <f>'5 Driver Data'!E3811</f>
        <v>0</v>
      </c>
      <c r="F3811" s="191">
        <f>'5 Driver Data'!F3811</f>
        <v>0</v>
      </c>
      <c r="G3811" s="191">
        <f>'5 Driver Data'!G3811</f>
        <v>0</v>
      </c>
      <c r="H3811" s="191">
        <f>'5 Driver Data'!H3811</f>
        <v>0</v>
      </c>
      <c r="I3811" s="191">
        <f>'5 Driver Data'!I3811</f>
        <v>0</v>
      </c>
      <c r="J3811" s="191">
        <f>'5 Driver Data'!J3811</f>
        <v>0</v>
      </c>
      <c r="K3811" s="206">
        <f>'5 Driver Data'!K3811</f>
        <v>0</v>
      </c>
      <c r="L3811" s="1"/>
      <c r="M3811" s="216" t="str">
        <f>IF(D3811=0,"Blank",'3 Model Input'!E$44*'3 Model Input'!E$45)</f>
        <v>Blank</v>
      </c>
      <c r="N3811" s="197" t="str">
        <f t="shared" si="610"/>
        <v>Blank</v>
      </c>
      <c r="O3811" s="197" t="str">
        <f>IF(D3811=0,"Blank",'3 Model Input'!E$49*(1-'3 Model Input'!E$51))</f>
        <v>Blank</v>
      </c>
      <c r="P3811" s="197" t="str">
        <f t="shared" si="611"/>
        <v>Blank</v>
      </c>
      <c r="Q3811" s="197" t="str">
        <f>IF(D3811=0,"Blank",IF(D3811="BEV",E3811*(1-'3 Model Input'!E$54), E3811))</f>
        <v>Blank</v>
      </c>
      <c r="R3811" s="198" t="str">
        <f>IF(D3811=0,"Blank",IF(D3811="PHEV",F3811/G3811,F3811*(1-'3 Model Input'!E$54)/G3811))</f>
        <v>Blank</v>
      </c>
      <c r="S3811" s="198" t="str">
        <f>IF(D3811=0,"Blank",IF(D3811="PHEV",MIN(M3811,E3811),MIN(M3811,(E3811*(1-'3 Model Input'!E$54)))))</f>
        <v>Blank</v>
      </c>
      <c r="T3811" s="217" t="str">
        <f t="shared" si="612"/>
        <v>Blank</v>
      </c>
      <c r="U3811" s="89"/>
      <c r="V3811" s="216" t="str">
        <f>IF(D3811=0,"Blank",P3811*'3 Model Input'!E$50)</f>
        <v>Blank</v>
      </c>
      <c r="W3811" s="197" t="str">
        <f t="shared" si="613"/>
        <v>Blank</v>
      </c>
      <c r="X3811" s="197" t="str">
        <f t="shared" si="614"/>
        <v>Blank</v>
      </c>
      <c r="Y3811" s="197" t="str">
        <f t="shared" si="615"/>
        <v>Blank</v>
      </c>
      <c r="Z3811" s="197" t="str">
        <f t="shared" si="616"/>
        <v>Blank</v>
      </c>
      <c r="AA3811" s="223" t="str" cm="1">
        <f t="array" ref="AA3811">_xlfn.IFS(ISTEXT('3 Model Input'!F$70),"Missing",ISTEXT('3 Model Input'!I$70),"Missing",ISNUMBER('3 Model Input'!K$70),'3 Model Input'!K$70*P3811)</f>
        <v>Missing</v>
      </c>
      <c r="AB3811" s="89"/>
      <c r="AC3811" s="227" t="str" cm="1">
        <f t="array" ref="AC3811">IF(D3811=0,"Blank",_xlfn.IFS('3 Model Input'!E$61=1,(V3811*G3811)/T3811,'3 Model Input'!E$61=2,(W3811*G3811)/T3811,'3 Model Input'!E$61=3,(X3811*G3811)/T3811,'3 Model Input'!E$61=4,(Y3811*G3811)/T3811,'3 Model Input'!E$61=5,(Z3811*G3811)/T3811, ISTEXT('3 Model Input'!E$61),"Missing",'3 Model Input'!E$61=6,(AA3811*G3811)/T3811))</f>
        <v>Blank</v>
      </c>
      <c r="AD3811" s="202" t="str">
        <f t="shared" si="617"/>
        <v>Blank</v>
      </c>
      <c r="AE3811" s="202" t="str">
        <f t="shared" si="618"/>
        <v>Blank</v>
      </c>
      <c r="AF3811" s="217" t="str">
        <f t="shared" si="619"/>
        <v>Blank</v>
      </c>
      <c r="AG3811" s="9" t="str" cm="1">
        <f t="array" ref="AG3811">_xlfn.IFS(ISNUMBER(AC3811), "", ISNUMBER(SEARCH("Blank", AC3811)), "", ISERROR(AC3811), "Bad input on tab 3")</f>
        <v/>
      </c>
    </row>
    <row r="3812" spans="2:33" ht="15" customHeight="1" x14ac:dyDescent="0.75">
      <c r="B3812" s="205" t="str">
        <f>'5 Driver Data'!B3812</f>
        <v>3804</v>
      </c>
      <c r="C3812" s="193">
        <f>'5 Driver Data'!C3812</f>
        <v>0</v>
      </c>
      <c r="D3812" s="192">
        <f>'5 Driver Data'!D3812</f>
        <v>0</v>
      </c>
      <c r="E3812" s="191">
        <f>'5 Driver Data'!E3812</f>
        <v>0</v>
      </c>
      <c r="F3812" s="191">
        <f>'5 Driver Data'!F3812</f>
        <v>0</v>
      </c>
      <c r="G3812" s="191">
        <f>'5 Driver Data'!G3812</f>
        <v>0</v>
      </c>
      <c r="H3812" s="191">
        <f>'5 Driver Data'!H3812</f>
        <v>0</v>
      </c>
      <c r="I3812" s="191">
        <f>'5 Driver Data'!I3812</f>
        <v>0</v>
      </c>
      <c r="J3812" s="191">
        <f>'5 Driver Data'!J3812</f>
        <v>0</v>
      </c>
      <c r="K3812" s="206">
        <f>'5 Driver Data'!K3812</f>
        <v>0</v>
      </c>
      <c r="L3812" s="1"/>
      <c r="M3812" s="216" t="str">
        <f>IF(D3812=0,"Blank",'3 Model Input'!E$44*'3 Model Input'!E$45)</f>
        <v>Blank</v>
      </c>
      <c r="N3812" s="197" t="str">
        <f t="shared" si="610"/>
        <v>Blank</v>
      </c>
      <c r="O3812" s="197" t="str">
        <f>IF(D3812=0,"Blank",'3 Model Input'!E$49*(1-'3 Model Input'!E$51))</f>
        <v>Blank</v>
      </c>
      <c r="P3812" s="197" t="str">
        <f t="shared" si="611"/>
        <v>Blank</v>
      </c>
      <c r="Q3812" s="197" t="str">
        <f>IF(D3812=0,"Blank",IF(D3812="BEV",E3812*(1-'3 Model Input'!E$54), E3812))</f>
        <v>Blank</v>
      </c>
      <c r="R3812" s="198" t="str">
        <f>IF(D3812=0,"Blank",IF(D3812="PHEV",F3812/G3812,F3812*(1-'3 Model Input'!E$54)/G3812))</f>
        <v>Blank</v>
      </c>
      <c r="S3812" s="198" t="str">
        <f>IF(D3812=0,"Blank",IF(D3812="PHEV",MIN(M3812,E3812),MIN(M3812,(E3812*(1-'3 Model Input'!E$54)))))</f>
        <v>Blank</v>
      </c>
      <c r="T3812" s="217" t="str">
        <f t="shared" si="612"/>
        <v>Blank</v>
      </c>
      <c r="U3812" s="89"/>
      <c r="V3812" s="216" t="str">
        <f>IF(D3812=0,"Blank",P3812*'3 Model Input'!E$50)</f>
        <v>Blank</v>
      </c>
      <c r="W3812" s="197" t="str">
        <f t="shared" si="613"/>
        <v>Blank</v>
      </c>
      <c r="X3812" s="197" t="str">
        <f t="shared" si="614"/>
        <v>Blank</v>
      </c>
      <c r="Y3812" s="197" t="str">
        <f t="shared" si="615"/>
        <v>Blank</v>
      </c>
      <c r="Z3812" s="197" t="str">
        <f t="shared" si="616"/>
        <v>Blank</v>
      </c>
      <c r="AA3812" s="223" t="str" cm="1">
        <f t="array" ref="AA3812">_xlfn.IFS(ISTEXT('3 Model Input'!F$70),"Missing",ISTEXT('3 Model Input'!I$70),"Missing",ISNUMBER('3 Model Input'!K$70),'3 Model Input'!K$70*P3812)</f>
        <v>Missing</v>
      </c>
      <c r="AB3812" s="89"/>
      <c r="AC3812" s="227" t="str" cm="1">
        <f t="array" ref="AC3812">IF(D3812=0,"Blank",_xlfn.IFS('3 Model Input'!E$61=1,(V3812*G3812)/T3812,'3 Model Input'!E$61=2,(W3812*G3812)/T3812,'3 Model Input'!E$61=3,(X3812*G3812)/T3812,'3 Model Input'!E$61=4,(Y3812*G3812)/T3812,'3 Model Input'!E$61=5,(Z3812*G3812)/T3812, ISTEXT('3 Model Input'!E$61),"Missing",'3 Model Input'!E$61=6,(AA3812*G3812)/T3812))</f>
        <v>Blank</v>
      </c>
      <c r="AD3812" s="202" t="str">
        <f t="shared" si="617"/>
        <v>Blank</v>
      </c>
      <c r="AE3812" s="202" t="str">
        <f t="shared" si="618"/>
        <v>Blank</v>
      </c>
      <c r="AF3812" s="217" t="str">
        <f t="shared" si="619"/>
        <v>Blank</v>
      </c>
      <c r="AG3812" s="9" t="str" cm="1">
        <f t="array" ref="AG3812">_xlfn.IFS(ISNUMBER(AC3812), "", ISNUMBER(SEARCH("Blank", AC3812)), "", ISERROR(AC3812), "Bad input on tab 3")</f>
        <v/>
      </c>
    </row>
    <row r="3813" spans="2:33" ht="15" customHeight="1" x14ac:dyDescent="0.75">
      <c r="B3813" s="205" t="str">
        <f>'5 Driver Data'!B3813</f>
        <v>3805</v>
      </c>
      <c r="C3813" s="193">
        <f>'5 Driver Data'!C3813</f>
        <v>0</v>
      </c>
      <c r="D3813" s="192">
        <f>'5 Driver Data'!D3813</f>
        <v>0</v>
      </c>
      <c r="E3813" s="191">
        <f>'5 Driver Data'!E3813</f>
        <v>0</v>
      </c>
      <c r="F3813" s="191">
        <f>'5 Driver Data'!F3813</f>
        <v>0</v>
      </c>
      <c r="G3813" s="191">
        <f>'5 Driver Data'!G3813</f>
        <v>0</v>
      </c>
      <c r="H3813" s="191">
        <f>'5 Driver Data'!H3813</f>
        <v>0</v>
      </c>
      <c r="I3813" s="191">
        <f>'5 Driver Data'!I3813</f>
        <v>0</v>
      </c>
      <c r="J3813" s="191">
        <f>'5 Driver Data'!J3813</f>
        <v>0</v>
      </c>
      <c r="K3813" s="206">
        <f>'5 Driver Data'!K3813</f>
        <v>0</v>
      </c>
      <c r="L3813" s="1"/>
      <c r="M3813" s="216" t="str">
        <f>IF(D3813=0,"Blank",'3 Model Input'!E$44*'3 Model Input'!E$45)</f>
        <v>Blank</v>
      </c>
      <c r="N3813" s="197" t="str">
        <f t="shared" si="610"/>
        <v>Blank</v>
      </c>
      <c r="O3813" s="197" t="str">
        <f>IF(D3813=0,"Blank",'3 Model Input'!E$49*(1-'3 Model Input'!E$51))</f>
        <v>Blank</v>
      </c>
      <c r="P3813" s="197" t="str">
        <f t="shared" si="611"/>
        <v>Blank</v>
      </c>
      <c r="Q3813" s="197" t="str">
        <f>IF(D3813=0,"Blank",IF(D3813="BEV",E3813*(1-'3 Model Input'!E$54), E3813))</f>
        <v>Blank</v>
      </c>
      <c r="R3813" s="198" t="str">
        <f>IF(D3813=0,"Blank",IF(D3813="PHEV",F3813/G3813,F3813*(1-'3 Model Input'!E$54)/G3813))</f>
        <v>Blank</v>
      </c>
      <c r="S3813" s="198" t="str">
        <f>IF(D3813=0,"Blank",IF(D3813="PHEV",MIN(M3813,E3813),MIN(M3813,(E3813*(1-'3 Model Input'!E$54)))))</f>
        <v>Blank</v>
      </c>
      <c r="T3813" s="217" t="str">
        <f t="shared" si="612"/>
        <v>Blank</v>
      </c>
      <c r="U3813" s="89"/>
      <c r="V3813" s="216" t="str">
        <f>IF(D3813=0,"Blank",P3813*'3 Model Input'!E$50)</f>
        <v>Blank</v>
      </c>
      <c r="W3813" s="197" t="str">
        <f t="shared" si="613"/>
        <v>Blank</v>
      </c>
      <c r="X3813" s="197" t="str">
        <f t="shared" si="614"/>
        <v>Blank</v>
      </c>
      <c r="Y3813" s="197" t="str">
        <f t="shared" si="615"/>
        <v>Blank</v>
      </c>
      <c r="Z3813" s="197" t="str">
        <f t="shared" si="616"/>
        <v>Blank</v>
      </c>
      <c r="AA3813" s="223" t="str" cm="1">
        <f t="array" ref="AA3813">_xlfn.IFS(ISTEXT('3 Model Input'!F$70),"Missing",ISTEXT('3 Model Input'!I$70),"Missing",ISNUMBER('3 Model Input'!K$70),'3 Model Input'!K$70*P3813)</f>
        <v>Missing</v>
      </c>
      <c r="AB3813" s="89"/>
      <c r="AC3813" s="227" t="str" cm="1">
        <f t="array" ref="AC3813">IF(D3813=0,"Blank",_xlfn.IFS('3 Model Input'!E$61=1,(V3813*G3813)/T3813,'3 Model Input'!E$61=2,(W3813*G3813)/T3813,'3 Model Input'!E$61=3,(X3813*G3813)/T3813,'3 Model Input'!E$61=4,(Y3813*G3813)/T3813,'3 Model Input'!E$61=5,(Z3813*G3813)/T3813, ISTEXT('3 Model Input'!E$61),"Missing",'3 Model Input'!E$61=6,(AA3813*G3813)/T3813))</f>
        <v>Blank</v>
      </c>
      <c r="AD3813" s="202" t="str">
        <f t="shared" si="617"/>
        <v>Blank</v>
      </c>
      <c r="AE3813" s="202" t="str">
        <f t="shared" si="618"/>
        <v>Blank</v>
      </c>
      <c r="AF3813" s="217" t="str">
        <f t="shared" si="619"/>
        <v>Blank</v>
      </c>
      <c r="AG3813" s="9" t="str" cm="1">
        <f t="array" ref="AG3813">_xlfn.IFS(ISNUMBER(AC3813), "", ISNUMBER(SEARCH("Blank", AC3813)), "", ISERROR(AC3813), "Bad input on tab 3")</f>
        <v/>
      </c>
    </row>
    <row r="3814" spans="2:33" ht="15" customHeight="1" x14ac:dyDescent="0.75">
      <c r="B3814" s="205" t="str">
        <f>'5 Driver Data'!B3814</f>
        <v>3806</v>
      </c>
      <c r="C3814" s="193">
        <f>'5 Driver Data'!C3814</f>
        <v>0</v>
      </c>
      <c r="D3814" s="192">
        <f>'5 Driver Data'!D3814</f>
        <v>0</v>
      </c>
      <c r="E3814" s="191">
        <f>'5 Driver Data'!E3814</f>
        <v>0</v>
      </c>
      <c r="F3814" s="191">
        <f>'5 Driver Data'!F3814</f>
        <v>0</v>
      </c>
      <c r="G3814" s="191">
        <f>'5 Driver Data'!G3814</f>
        <v>0</v>
      </c>
      <c r="H3814" s="191">
        <f>'5 Driver Data'!H3814</f>
        <v>0</v>
      </c>
      <c r="I3814" s="191">
        <f>'5 Driver Data'!I3814</f>
        <v>0</v>
      </c>
      <c r="J3814" s="191">
        <f>'5 Driver Data'!J3814</f>
        <v>0</v>
      </c>
      <c r="K3814" s="206">
        <f>'5 Driver Data'!K3814</f>
        <v>0</v>
      </c>
      <c r="L3814" s="1"/>
      <c r="M3814" s="216" t="str">
        <f>IF(D3814=0,"Blank",'3 Model Input'!E$44*'3 Model Input'!E$45)</f>
        <v>Blank</v>
      </c>
      <c r="N3814" s="197" t="str">
        <f t="shared" si="610"/>
        <v>Blank</v>
      </c>
      <c r="O3814" s="197" t="str">
        <f>IF(D3814=0,"Blank",'3 Model Input'!E$49*(1-'3 Model Input'!E$51))</f>
        <v>Blank</v>
      </c>
      <c r="P3814" s="197" t="str">
        <f t="shared" si="611"/>
        <v>Blank</v>
      </c>
      <c r="Q3814" s="197" t="str">
        <f>IF(D3814=0,"Blank",IF(D3814="BEV",E3814*(1-'3 Model Input'!E$54), E3814))</f>
        <v>Blank</v>
      </c>
      <c r="R3814" s="198" t="str">
        <f>IF(D3814=0,"Blank",IF(D3814="PHEV",F3814/G3814,F3814*(1-'3 Model Input'!E$54)/G3814))</f>
        <v>Blank</v>
      </c>
      <c r="S3814" s="198" t="str">
        <f>IF(D3814=0,"Blank",IF(D3814="PHEV",MIN(M3814,E3814),MIN(M3814,(E3814*(1-'3 Model Input'!E$54)))))</f>
        <v>Blank</v>
      </c>
      <c r="T3814" s="217" t="str">
        <f t="shared" si="612"/>
        <v>Blank</v>
      </c>
      <c r="U3814" s="89"/>
      <c r="V3814" s="216" t="str">
        <f>IF(D3814=0,"Blank",P3814*'3 Model Input'!E$50)</f>
        <v>Blank</v>
      </c>
      <c r="W3814" s="197" t="str">
        <f t="shared" si="613"/>
        <v>Blank</v>
      </c>
      <c r="X3814" s="197" t="str">
        <f t="shared" si="614"/>
        <v>Blank</v>
      </c>
      <c r="Y3814" s="197" t="str">
        <f t="shared" si="615"/>
        <v>Blank</v>
      </c>
      <c r="Z3814" s="197" t="str">
        <f t="shared" si="616"/>
        <v>Blank</v>
      </c>
      <c r="AA3814" s="223" t="str" cm="1">
        <f t="array" ref="AA3814">_xlfn.IFS(ISTEXT('3 Model Input'!F$70),"Missing",ISTEXT('3 Model Input'!I$70),"Missing",ISNUMBER('3 Model Input'!K$70),'3 Model Input'!K$70*P3814)</f>
        <v>Missing</v>
      </c>
      <c r="AB3814" s="89"/>
      <c r="AC3814" s="227" t="str" cm="1">
        <f t="array" ref="AC3814">IF(D3814=0,"Blank",_xlfn.IFS('3 Model Input'!E$61=1,(V3814*G3814)/T3814,'3 Model Input'!E$61=2,(W3814*G3814)/T3814,'3 Model Input'!E$61=3,(X3814*G3814)/T3814,'3 Model Input'!E$61=4,(Y3814*G3814)/T3814,'3 Model Input'!E$61=5,(Z3814*G3814)/T3814, ISTEXT('3 Model Input'!E$61),"Missing",'3 Model Input'!E$61=6,(AA3814*G3814)/T3814))</f>
        <v>Blank</v>
      </c>
      <c r="AD3814" s="202" t="str">
        <f t="shared" si="617"/>
        <v>Blank</v>
      </c>
      <c r="AE3814" s="202" t="str">
        <f t="shared" si="618"/>
        <v>Blank</v>
      </c>
      <c r="AF3814" s="217" t="str">
        <f t="shared" si="619"/>
        <v>Blank</v>
      </c>
      <c r="AG3814" s="9" t="str" cm="1">
        <f t="array" ref="AG3814">_xlfn.IFS(ISNUMBER(AC3814), "", ISNUMBER(SEARCH("Blank", AC3814)), "", ISERROR(AC3814), "Bad input on tab 3")</f>
        <v/>
      </c>
    </row>
    <row r="3815" spans="2:33" ht="15" customHeight="1" x14ac:dyDescent="0.75">
      <c r="B3815" s="205" t="str">
        <f>'5 Driver Data'!B3815</f>
        <v>3807</v>
      </c>
      <c r="C3815" s="193">
        <f>'5 Driver Data'!C3815</f>
        <v>0</v>
      </c>
      <c r="D3815" s="192">
        <f>'5 Driver Data'!D3815</f>
        <v>0</v>
      </c>
      <c r="E3815" s="191">
        <f>'5 Driver Data'!E3815</f>
        <v>0</v>
      </c>
      <c r="F3815" s="191">
        <f>'5 Driver Data'!F3815</f>
        <v>0</v>
      </c>
      <c r="G3815" s="191">
        <f>'5 Driver Data'!G3815</f>
        <v>0</v>
      </c>
      <c r="H3815" s="191">
        <f>'5 Driver Data'!H3815</f>
        <v>0</v>
      </c>
      <c r="I3815" s="191">
        <f>'5 Driver Data'!I3815</f>
        <v>0</v>
      </c>
      <c r="J3815" s="191">
        <f>'5 Driver Data'!J3815</f>
        <v>0</v>
      </c>
      <c r="K3815" s="206">
        <f>'5 Driver Data'!K3815</f>
        <v>0</v>
      </c>
      <c r="L3815" s="1"/>
      <c r="M3815" s="216" t="str">
        <f>IF(D3815=0,"Blank",'3 Model Input'!E$44*'3 Model Input'!E$45)</f>
        <v>Blank</v>
      </c>
      <c r="N3815" s="197" t="str">
        <f t="shared" si="610"/>
        <v>Blank</v>
      </c>
      <c r="O3815" s="197" t="str">
        <f>IF(D3815=0,"Blank",'3 Model Input'!E$49*(1-'3 Model Input'!E$51))</f>
        <v>Blank</v>
      </c>
      <c r="P3815" s="197" t="str">
        <f t="shared" si="611"/>
        <v>Blank</v>
      </c>
      <c r="Q3815" s="197" t="str">
        <f>IF(D3815=0,"Blank",IF(D3815="BEV",E3815*(1-'3 Model Input'!E$54), E3815))</f>
        <v>Blank</v>
      </c>
      <c r="R3815" s="198" t="str">
        <f>IF(D3815=0,"Blank",IF(D3815="PHEV",F3815/G3815,F3815*(1-'3 Model Input'!E$54)/G3815))</f>
        <v>Blank</v>
      </c>
      <c r="S3815" s="198" t="str">
        <f>IF(D3815=0,"Blank",IF(D3815="PHEV",MIN(M3815,E3815),MIN(M3815,(E3815*(1-'3 Model Input'!E$54)))))</f>
        <v>Blank</v>
      </c>
      <c r="T3815" s="217" t="str">
        <f t="shared" si="612"/>
        <v>Blank</v>
      </c>
      <c r="U3815" s="89"/>
      <c r="V3815" s="216" t="str">
        <f>IF(D3815=0,"Blank",P3815*'3 Model Input'!E$50)</f>
        <v>Blank</v>
      </c>
      <c r="W3815" s="197" t="str">
        <f t="shared" si="613"/>
        <v>Blank</v>
      </c>
      <c r="X3815" s="197" t="str">
        <f t="shared" si="614"/>
        <v>Blank</v>
      </c>
      <c r="Y3815" s="197" t="str">
        <f t="shared" si="615"/>
        <v>Blank</v>
      </c>
      <c r="Z3815" s="197" t="str">
        <f t="shared" si="616"/>
        <v>Blank</v>
      </c>
      <c r="AA3815" s="223" t="str" cm="1">
        <f t="array" ref="AA3815">_xlfn.IFS(ISTEXT('3 Model Input'!F$70),"Missing",ISTEXT('3 Model Input'!I$70),"Missing",ISNUMBER('3 Model Input'!K$70),'3 Model Input'!K$70*P3815)</f>
        <v>Missing</v>
      </c>
      <c r="AB3815" s="89"/>
      <c r="AC3815" s="227" t="str" cm="1">
        <f t="array" ref="AC3815">IF(D3815=0,"Blank",_xlfn.IFS('3 Model Input'!E$61=1,(V3815*G3815)/T3815,'3 Model Input'!E$61=2,(W3815*G3815)/T3815,'3 Model Input'!E$61=3,(X3815*G3815)/T3815,'3 Model Input'!E$61=4,(Y3815*G3815)/T3815,'3 Model Input'!E$61=5,(Z3815*G3815)/T3815, ISTEXT('3 Model Input'!E$61),"Missing",'3 Model Input'!E$61=6,(AA3815*G3815)/T3815))</f>
        <v>Blank</v>
      </c>
      <c r="AD3815" s="202" t="str">
        <f t="shared" si="617"/>
        <v>Blank</v>
      </c>
      <c r="AE3815" s="202" t="str">
        <f t="shared" si="618"/>
        <v>Blank</v>
      </c>
      <c r="AF3815" s="217" t="str">
        <f t="shared" si="619"/>
        <v>Blank</v>
      </c>
      <c r="AG3815" s="9" t="str" cm="1">
        <f t="array" ref="AG3815">_xlfn.IFS(ISNUMBER(AC3815), "", ISNUMBER(SEARCH("Blank", AC3815)), "", ISERROR(AC3815), "Bad input on tab 3")</f>
        <v/>
      </c>
    </row>
    <row r="3816" spans="2:33" ht="15" customHeight="1" x14ac:dyDescent="0.75">
      <c r="B3816" s="205" t="str">
        <f>'5 Driver Data'!B3816</f>
        <v>3808</v>
      </c>
      <c r="C3816" s="193">
        <f>'5 Driver Data'!C3816</f>
        <v>0</v>
      </c>
      <c r="D3816" s="192">
        <f>'5 Driver Data'!D3816</f>
        <v>0</v>
      </c>
      <c r="E3816" s="191">
        <f>'5 Driver Data'!E3816</f>
        <v>0</v>
      </c>
      <c r="F3816" s="191">
        <f>'5 Driver Data'!F3816</f>
        <v>0</v>
      </c>
      <c r="G3816" s="191">
        <f>'5 Driver Data'!G3816</f>
        <v>0</v>
      </c>
      <c r="H3816" s="191">
        <f>'5 Driver Data'!H3816</f>
        <v>0</v>
      </c>
      <c r="I3816" s="191">
        <f>'5 Driver Data'!I3816</f>
        <v>0</v>
      </c>
      <c r="J3816" s="191">
        <f>'5 Driver Data'!J3816</f>
        <v>0</v>
      </c>
      <c r="K3816" s="206">
        <f>'5 Driver Data'!K3816</f>
        <v>0</v>
      </c>
      <c r="L3816" s="1"/>
      <c r="M3816" s="216" t="str">
        <f>IF(D3816=0,"Blank",'3 Model Input'!E$44*'3 Model Input'!E$45)</f>
        <v>Blank</v>
      </c>
      <c r="N3816" s="197" t="str">
        <f t="shared" si="610"/>
        <v>Blank</v>
      </c>
      <c r="O3816" s="197" t="str">
        <f>IF(D3816=0,"Blank",'3 Model Input'!E$49*(1-'3 Model Input'!E$51))</f>
        <v>Blank</v>
      </c>
      <c r="P3816" s="197" t="str">
        <f t="shared" si="611"/>
        <v>Blank</v>
      </c>
      <c r="Q3816" s="197" t="str">
        <f>IF(D3816=0,"Blank",IF(D3816="BEV",E3816*(1-'3 Model Input'!E$54), E3816))</f>
        <v>Blank</v>
      </c>
      <c r="R3816" s="198" t="str">
        <f>IF(D3816=0,"Blank",IF(D3816="PHEV",F3816/G3816,F3816*(1-'3 Model Input'!E$54)/G3816))</f>
        <v>Blank</v>
      </c>
      <c r="S3816" s="198" t="str">
        <f>IF(D3816=0,"Blank",IF(D3816="PHEV",MIN(M3816,E3816),MIN(M3816,(E3816*(1-'3 Model Input'!E$54)))))</f>
        <v>Blank</v>
      </c>
      <c r="T3816" s="217" t="str">
        <f t="shared" si="612"/>
        <v>Blank</v>
      </c>
      <c r="U3816" s="89"/>
      <c r="V3816" s="216" t="str">
        <f>IF(D3816=0,"Blank",P3816*'3 Model Input'!E$50)</f>
        <v>Blank</v>
      </c>
      <c r="W3816" s="197" t="str">
        <f t="shared" si="613"/>
        <v>Blank</v>
      </c>
      <c r="X3816" s="197" t="str">
        <f t="shared" si="614"/>
        <v>Blank</v>
      </c>
      <c r="Y3816" s="197" t="str">
        <f t="shared" si="615"/>
        <v>Blank</v>
      </c>
      <c r="Z3816" s="197" t="str">
        <f t="shared" si="616"/>
        <v>Blank</v>
      </c>
      <c r="AA3816" s="223" t="str" cm="1">
        <f t="array" ref="AA3816">_xlfn.IFS(ISTEXT('3 Model Input'!F$70),"Missing",ISTEXT('3 Model Input'!I$70),"Missing",ISNUMBER('3 Model Input'!K$70),'3 Model Input'!K$70*P3816)</f>
        <v>Missing</v>
      </c>
      <c r="AB3816" s="89"/>
      <c r="AC3816" s="227" t="str" cm="1">
        <f t="array" ref="AC3816">IF(D3816=0,"Blank",_xlfn.IFS('3 Model Input'!E$61=1,(V3816*G3816)/T3816,'3 Model Input'!E$61=2,(W3816*G3816)/T3816,'3 Model Input'!E$61=3,(X3816*G3816)/T3816,'3 Model Input'!E$61=4,(Y3816*G3816)/T3816,'3 Model Input'!E$61=5,(Z3816*G3816)/T3816, ISTEXT('3 Model Input'!E$61),"Missing",'3 Model Input'!E$61=6,(AA3816*G3816)/T3816))</f>
        <v>Blank</v>
      </c>
      <c r="AD3816" s="202" t="str">
        <f t="shared" si="617"/>
        <v>Blank</v>
      </c>
      <c r="AE3816" s="202" t="str">
        <f t="shared" si="618"/>
        <v>Blank</v>
      </c>
      <c r="AF3816" s="217" t="str">
        <f t="shared" si="619"/>
        <v>Blank</v>
      </c>
      <c r="AG3816" s="9" t="str" cm="1">
        <f t="array" ref="AG3816">_xlfn.IFS(ISNUMBER(AC3816), "", ISNUMBER(SEARCH("Blank", AC3816)), "", ISERROR(AC3816), "Bad input on tab 3")</f>
        <v/>
      </c>
    </row>
    <row r="3817" spans="2:33" ht="15" customHeight="1" x14ac:dyDescent="0.75">
      <c r="B3817" s="205" t="str">
        <f>'5 Driver Data'!B3817</f>
        <v>3809</v>
      </c>
      <c r="C3817" s="193">
        <f>'5 Driver Data'!C3817</f>
        <v>0</v>
      </c>
      <c r="D3817" s="192">
        <f>'5 Driver Data'!D3817</f>
        <v>0</v>
      </c>
      <c r="E3817" s="191">
        <f>'5 Driver Data'!E3817</f>
        <v>0</v>
      </c>
      <c r="F3817" s="191">
        <f>'5 Driver Data'!F3817</f>
        <v>0</v>
      </c>
      <c r="G3817" s="191">
        <f>'5 Driver Data'!G3817</f>
        <v>0</v>
      </c>
      <c r="H3817" s="191">
        <f>'5 Driver Data'!H3817</f>
        <v>0</v>
      </c>
      <c r="I3817" s="191">
        <f>'5 Driver Data'!I3817</f>
        <v>0</v>
      </c>
      <c r="J3817" s="191">
        <f>'5 Driver Data'!J3817</f>
        <v>0</v>
      </c>
      <c r="K3817" s="206">
        <f>'5 Driver Data'!K3817</f>
        <v>0</v>
      </c>
      <c r="L3817" s="1"/>
      <c r="M3817" s="216" t="str">
        <f>IF(D3817=0,"Blank",'3 Model Input'!E$44*'3 Model Input'!E$45)</f>
        <v>Blank</v>
      </c>
      <c r="N3817" s="197" t="str">
        <f t="shared" si="610"/>
        <v>Blank</v>
      </c>
      <c r="O3817" s="197" t="str">
        <f>IF(D3817=0,"Blank",'3 Model Input'!E$49*(1-'3 Model Input'!E$51))</f>
        <v>Blank</v>
      </c>
      <c r="P3817" s="197" t="str">
        <f t="shared" si="611"/>
        <v>Blank</v>
      </c>
      <c r="Q3817" s="197" t="str">
        <f>IF(D3817=0,"Blank",IF(D3817="BEV",E3817*(1-'3 Model Input'!E$54), E3817))</f>
        <v>Blank</v>
      </c>
      <c r="R3817" s="198" t="str">
        <f>IF(D3817=0,"Blank",IF(D3817="PHEV",F3817/G3817,F3817*(1-'3 Model Input'!E$54)/G3817))</f>
        <v>Blank</v>
      </c>
      <c r="S3817" s="198" t="str">
        <f>IF(D3817=0,"Blank",IF(D3817="PHEV",MIN(M3817,E3817),MIN(M3817,(E3817*(1-'3 Model Input'!E$54)))))</f>
        <v>Blank</v>
      </c>
      <c r="T3817" s="217" t="str">
        <f t="shared" si="612"/>
        <v>Blank</v>
      </c>
      <c r="U3817" s="89"/>
      <c r="V3817" s="216" t="str">
        <f>IF(D3817=0,"Blank",P3817*'3 Model Input'!E$50)</f>
        <v>Blank</v>
      </c>
      <c r="W3817" s="197" t="str">
        <f t="shared" si="613"/>
        <v>Blank</v>
      </c>
      <c r="X3817" s="197" t="str">
        <f t="shared" si="614"/>
        <v>Blank</v>
      </c>
      <c r="Y3817" s="197" t="str">
        <f t="shared" si="615"/>
        <v>Blank</v>
      </c>
      <c r="Z3817" s="197" t="str">
        <f t="shared" si="616"/>
        <v>Blank</v>
      </c>
      <c r="AA3817" s="223" t="str" cm="1">
        <f t="array" ref="AA3817">_xlfn.IFS(ISTEXT('3 Model Input'!F$70),"Missing",ISTEXT('3 Model Input'!I$70),"Missing",ISNUMBER('3 Model Input'!K$70),'3 Model Input'!K$70*P3817)</f>
        <v>Missing</v>
      </c>
      <c r="AB3817" s="89"/>
      <c r="AC3817" s="227" t="str" cm="1">
        <f t="array" ref="AC3817">IF(D3817=0,"Blank",_xlfn.IFS('3 Model Input'!E$61=1,(V3817*G3817)/T3817,'3 Model Input'!E$61=2,(W3817*G3817)/T3817,'3 Model Input'!E$61=3,(X3817*G3817)/T3817,'3 Model Input'!E$61=4,(Y3817*G3817)/T3817,'3 Model Input'!E$61=5,(Z3817*G3817)/T3817, ISTEXT('3 Model Input'!E$61),"Missing",'3 Model Input'!E$61=6,(AA3817*G3817)/T3817))</f>
        <v>Blank</v>
      </c>
      <c r="AD3817" s="202" t="str">
        <f t="shared" si="617"/>
        <v>Blank</v>
      </c>
      <c r="AE3817" s="202" t="str">
        <f t="shared" si="618"/>
        <v>Blank</v>
      </c>
      <c r="AF3817" s="217" t="str">
        <f t="shared" si="619"/>
        <v>Blank</v>
      </c>
      <c r="AG3817" s="9" t="str" cm="1">
        <f t="array" ref="AG3817">_xlfn.IFS(ISNUMBER(AC3817), "", ISNUMBER(SEARCH("Blank", AC3817)), "", ISERROR(AC3817), "Bad input on tab 3")</f>
        <v/>
      </c>
    </row>
    <row r="3818" spans="2:33" ht="15" customHeight="1" x14ac:dyDescent="0.75">
      <c r="B3818" s="205" t="str">
        <f>'5 Driver Data'!B3818</f>
        <v>3810</v>
      </c>
      <c r="C3818" s="193">
        <f>'5 Driver Data'!C3818</f>
        <v>0</v>
      </c>
      <c r="D3818" s="192">
        <f>'5 Driver Data'!D3818</f>
        <v>0</v>
      </c>
      <c r="E3818" s="191">
        <f>'5 Driver Data'!E3818</f>
        <v>0</v>
      </c>
      <c r="F3818" s="191">
        <f>'5 Driver Data'!F3818</f>
        <v>0</v>
      </c>
      <c r="G3818" s="191">
        <f>'5 Driver Data'!G3818</f>
        <v>0</v>
      </c>
      <c r="H3818" s="191">
        <f>'5 Driver Data'!H3818</f>
        <v>0</v>
      </c>
      <c r="I3818" s="191">
        <f>'5 Driver Data'!I3818</f>
        <v>0</v>
      </c>
      <c r="J3818" s="191">
        <f>'5 Driver Data'!J3818</f>
        <v>0</v>
      </c>
      <c r="K3818" s="206">
        <f>'5 Driver Data'!K3818</f>
        <v>0</v>
      </c>
      <c r="L3818" s="1"/>
      <c r="M3818" s="216" t="str">
        <f>IF(D3818=0,"Blank",'3 Model Input'!E$44*'3 Model Input'!E$45)</f>
        <v>Blank</v>
      </c>
      <c r="N3818" s="197" t="str">
        <f t="shared" si="610"/>
        <v>Blank</v>
      </c>
      <c r="O3818" s="197" t="str">
        <f>IF(D3818=0,"Blank",'3 Model Input'!E$49*(1-'3 Model Input'!E$51))</f>
        <v>Blank</v>
      </c>
      <c r="P3818" s="197" t="str">
        <f t="shared" si="611"/>
        <v>Blank</v>
      </c>
      <c r="Q3818" s="197" t="str">
        <f>IF(D3818=0,"Blank",IF(D3818="BEV",E3818*(1-'3 Model Input'!E$54), E3818))</f>
        <v>Blank</v>
      </c>
      <c r="R3818" s="198" t="str">
        <f>IF(D3818=0,"Blank",IF(D3818="PHEV",F3818/G3818,F3818*(1-'3 Model Input'!E$54)/G3818))</f>
        <v>Blank</v>
      </c>
      <c r="S3818" s="198" t="str">
        <f>IF(D3818=0,"Blank",IF(D3818="PHEV",MIN(M3818,E3818),MIN(M3818,(E3818*(1-'3 Model Input'!E$54)))))</f>
        <v>Blank</v>
      </c>
      <c r="T3818" s="217" t="str">
        <f t="shared" si="612"/>
        <v>Blank</v>
      </c>
      <c r="U3818" s="89"/>
      <c r="V3818" s="216" t="str">
        <f>IF(D3818=0,"Blank",P3818*'3 Model Input'!E$50)</f>
        <v>Blank</v>
      </c>
      <c r="W3818" s="197" t="str">
        <f t="shared" si="613"/>
        <v>Blank</v>
      </c>
      <c r="X3818" s="197" t="str">
        <f t="shared" si="614"/>
        <v>Blank</v>
      </c>
      <c r="Y3818" s="197" t="str">
        <f t="shared" si="615"/>
        <v>Blank</v>
      </c>
      <c r="Z3818" s="197" t="str">
        <f t="shared" si="616"/>
        <v>Blank</v>
      </c>
      <c r="AA3818" s="223" t="str" cm="1">
        <f t="array" ref="AA3818">_xlfn.IFS(ISTEXT('3 Model Input'!F$70),"Missing",ISTEXT('3 Model Input'!I$70),"Missing",ISNUMBER('3 Model Input'!K$70),'3 Model Input'!K$70*P3818)</f>
        <v>Missing</v>
      </c>
      <c r="AB3818" s="89"/>
      <c r="AC3818" s="227" t="str" cm="1">
        <f t="array" ref="AC3818">IF(D3818=0,"Blank",_xlfn.IFS('3 Model Input'!E$61=1,(V3818*G3818)/T3818,'3 Model Input'!E$61=2,(W3818*G3818)/T3818,'3 Model Input'!E$61=3,(X3818*G3818)/T3818,'3 Model Input'!E$61=4,(Y3818*G3818)/T3818,'3 Model Input'!E$61=5,(Z3818*G3818)/T3818, ISTEXT('3 Model Input'!E$61),"Missing",'3 Model Input'!E$61=6,(AA3818*G3818)/T3818))</f>
        <v>Blank</v>
      </c>
      <c r="AD3818" s="202" t="str">
        <f t="shared" si="617"/>
        <v>Blank</v>
      </c>
      <c r="AE3818" s="202" t="str">
        <f t="shared" si="618"/>
        <v>Blank</v>
      </c>
      <c r="AF3818" s="217" t="str">
        <f t="shared" si="619"/>
        <v>Blank</v>
      </c>
      <c r="AG3818" s="9" t="str" cm="1">
        <f t="array" ref="AG3818">_xlfn.IFS(ISNUMBER(AC3818), "", ISNUMBER(SEARCH("Blank", AC3818)), "", ISERROR(AC3818), "Bad input on tab 3")</f>
        <v/>
      </c>
    </row>
    <row r="3819" spans="2:33" ht="15" customHeight="1" x14ac:dyDescent="0.75">
      <c r="B3819" s="205" t="str">
        <f>'5 Driver Data'!B3819</f>
        <v>3811</v>
      </c>
      <c r="C3819" s="193">
        <f>'5 Driver Data'!C3819</f>
        <v>0</v>
      </c>
      <c r="D3819" s="192">
        <f>'5 Driver Data'!D3819</f>
        <v>0</v>
      </c>
      <c r="E3819" s="191">
        <f>'5 Driver Data'!E3819</f>
        <v>0</v>
      </c>
      <c r="F3819" s="191">
        <f>'5 Driver Data'!F3819</f>
        <v>0</v>
      </c>
      <c r="G3819" s="191">
        <f>'5 Driver Data'!G3819</f>
        <v>0</v>
      </c>
      <c r="H3819" s="191">
        <f>'5 Driver Data'!H3819</f>
        <v>0</v>
      </c>
      <c r="I3819" s="191">
        <f>'5 Driver Data'!I3819</f>
        <v>0</v>
      </c>
      <c r="J3819" s="191">
        <f>'5 Driver Data'!J3819</f>
        <v>0</v>
      </c>
      <c r="K3819" s="206">
        <f>'5 Driver Data'!K3819</f>
        <v>0</v>
      </c>
      <c r="L3819" s="1"/>
      <c r="M3819" s="216" t="str">
        <f>IF(D3819=0,"Blank",'3 Model Input'!E$44*'3 Model Input'!E$45)</f>
        <v>Blank</v>
      </c>
      <c r="N3819" s="197" t="str">
        <f t="shared" si="610"/>
        <v>Blank</v>
      </c>
      <c r="O3819" s="197" t="str">
        <f>IF(D3819=0,"Blank",'3 Model Input'!E$49*(1-'3 Model Input'!E$51))</f>
        <v>Blank</v>
      </c>
      <c r="P3819" s="197" t="str">
        <f t="shared" si="611"/>
        <v>Blank</v>
      </c>
      <c r="Q3819" s="197" t="str">
        <f>IF(D3819=0,"Blank",IF(D3819="BEV",E3819*(1-'3 Model Input'!E$54), E3819))</f>
        <v>Blank</v>
      </c>
      <c r="R3819" s="198" t="str">
        <f>IF(D3819=0,"Blank",IF(D3819="PHEV",F3819/G3819,F3819*(1-'3 Model Input'!E$54)/G3819))</f>
        <v>Blank</v>
      </c>
      <c r="S3819" s="198" t="str">
        <f>IF(D3819=0,"Blank",IF(D3819="PHEV",MIN(M3819,E3819),MIN(M3819,(E3819*(1-'3 Model Input'!E$54)))))</f>
        <v>Blank</v>
      </c>
      <c r="T3819" s="217" t="str">
        <f t="shared" si="612"/>
        <v>Blank</v>
      </c>
      <c r="U3819" s="89"/>
      <c r="V3819" s="216" t="str">
        <f>IF(D3819=0,"Blank",P3819*'3 Model Input'!E$50)</f>
        <v>Blank</v>
      </c>
      <c r="W3819" s="197" t="str">
        <f t="shared" si="613"/>
        <v>Blank</v>
      </c>
      <c r="X3819" s="197" t="str">
        <f t="shared" si="614"/>
        <v>Blank</v>
      </c>
      <c r="Y3819" s="197" t="str">
        <f t="shared" si="615"/>
        <v>Blank</v>
      </c>
      <c r="Z3819" s="197" t="str">
        <f t="shared" si="616"/>
        <v>Blank</v>
      </c>
      <c r="AA3819" s="223" t="str" cm="1">
        <f t="array" ref="AA3819">_xlfn.IFS(ISTEXT('3 Model Input'!F$70),"Missing",ISTEXT('3 Model Input'!I$70),"Missing",ISNUMBER('3 Model Input'!K$70),'3 Model Input'!K$70*P3819)</f>
        <v>Missing</v>
      </c>
      <c r="AB3819" s="89"/>
      <c r="AC3819" s="227" t="str" cm="1">
        <f t="array" ref="AC3819">IF(D3819=0,"Blank",_xlfn.IFS('3 Model Input'!E$61=1,(V3819*G3819)/T3819,'3 Model Input'!E$61=2,(W3819*G3819)/T3819,'3 Model Input'!E$61=3,(X3819*G3819)/T3819,'3 Model Input'!E$61=4,(Y3819*G3819)/T3819,'3 Model Input'!E$61=5,(Z3819*G3819)/T3819, ISTEXT('3 Model Input'!E$61),"Missing",'3 Model Input'!E$61=6,(AA3819*G3819)/T3819))</f>
        <v>Blank</v>
      </c>
      <c r="AD3819" s="202" t="str">
        <f t="shared" si="617"/>
        <v>Blank</v>
      </c>
      <c r="AE3819" s="202" t="str">
        <f t="shared" si="618"/>
        <v>Blank</v>
      </c>
      <c r="AF3819" s="217" t="str">
        <f t="shared" si="619"/>
        <v>Blank</v>
      </c>
      <c r="AG3819" s="9" t="str" cm="1">
        <f t="array" ref="AG3819">_xlfn.IFS(ISNUMBER(AC3819), "", ISNUMBER(SEARCH("Blank", AC3819)), "", ISERROR(AC3819), "Bad input on tab 3")</f>
        <v/>
      </c>
    </row>
    <row r="3820" spans="2:33" ht="15" customHeight="1" x14ac:dyDescent="0.75">
      <c r="B3820" s="205" t="str">
        <f>'5 Driver Data'!B3820</f>
        <v>3812</v>
      </c>
      <c r="C3820" s="193">
        <f>'5 Driver Data'!C3820</f>
        <v>0</v>
      </c>
      <c r="D3820" s="192">
        <f>'5 Driver Data'!D3820</f>
        <v>0</v>
      </c>
      <c r="E3820" s="191">
        <f>'5 Driver Data'!E3820</f>
        <v>0</v>
      </c>
      <c r="F3820" s="191">
        <f>'5 Driver Data'!F3820</f>
        <v>0</v>
      </c>
      <c r="G3820" s="191">
        <f>'5 Driver Data'!G3820</f>
        <v>0</v>
      </c>
      <c r="H3820" s="191">
        <f>'5 Driver Data'!H3820</f>
        <v>0</v>
      </c>
      <c r="I3820" s="191">
        <f>'5 Driver Data'!I3820</f>
        <v>0</v>
      </c>
      <c r="J3820" s="191">
        <f>'5 Driver Data'!J3820</f>
        <v>0</v>
      </c>
      <c r="K3820" s="206">
        <f>'5 Driver Data'!K3820</f>
        <v>0</v>
      </c>
      <c r="L3820" s="1"/>
      <c r="M3820" s="216" t="str">
        <f>IF(D3820=0,"Blank",'3 Model Input'!E$44*'3 Model Input'!E$45)</f>
        <v>Blank</v>
      </c>
      <c r="N3820" s="197" t="str">
        <f t="shared" si="610"/>
        <v>Blank</v>
      </c>
      <c r="O3820" s="197" t="str">
        <f>IF(D3820=0,"Blank",'3 Model Input'!E$49*(1-'3 Model Input'!E$51))</f>
        <v>Blank</v>
      </c>
      <c r="P3820" s="197" t="str">
        <f t="shared" si="611"/>
        <v>Blank</v>
      </c>
      <c r="Q3820" s="197" t="str">
        <f>IF(D3820=0,"Blank",IF(D3820="BEV",E3820*(1-'3 Model Input'!E$54), E3820))</f>
        <v>Blank</v>
      </c>
      <c r="R3820" s="198" t="str">
        <f>IF(D3820=0,"Blank",IF(D3820="PHEV",F3820/G3820,F3820*(1-'3 Model Input'!E$54)/G3820))</f>
        <v>Blank</v>
      </c>
      <c r="S3820" s="198" t="str">
        <f>IF(D3820=0,"Blank",IF(D3820="PHEV",MIN(M3820,E3820),MIN(M3820,(E3820*(1-'3 Model Input'!E$54)))))</f>
        <v>Blank</v>
      </c>
      <c r="T3820" s="217" t="str">
        <f t="shared" si="612"/>
        <v>Blank</v>
      </c>
      <c r="U3820" s="89"/>
      <c r="V3820" s="216" t="str">
        <f>IF(D3820=0,"Blank",P3820*'3 Model Input'!E$50)</f>
        <v>Blank</v>
      </c>
      <c r="W3820" s="197" t="str">
        <f t="shared" si="613"/>
        <v>Blank</v>
      </c>
      <c r="X3820" s="197" t="str">
        <f t="shared" si="614"/>
        <v>Blank</v>
      </c>
      <c r="Y3820" s="197" t="str">
        <f t="shared" si="615"/>
        <v>Blank</v>
      </c>
      <c r="Z3820" s="197" t="str">
        <f t="shared" si="616"/>
        <v>Blank</v>
      </c>
      <c r="AA3820" s="223" t="str" cm="1">
        <f t="array" ref="AA3820">_xlfn.IFS(ISTEXT('3 Model Input'!F$70),"Missing",ISTEXT('3 Model Input'!I$70),"Missing",ISNUMBER('3 Model Input'!K$70),'3 Model Input'!K$70*P3820)</f>
        <v>Missing</v>
      </c>
      <c r="AB3820" s="89"/>
      <c r="AC3820" s="227" t="str" cm="1">
        <f t="array" ref="AC3820">IF(D3820=0,"Blank",_xlfn.IFS('3 Model Input'!E$61=1,(V3820*G3820)/T3820,'3 Model Input'!E$61=2,(W3820*G3820)/T3820,'3 Model Input'!E$61=3,(X3820*G3820)/T3820,'3 Model Input'!E$61=4,(Y3820*G3820)/T3820,'3 Model Input'!E$61=5,(Z3820*G3820)/T3820, ISTEXT('3 Model Input'!E$61),"Missing",'3 Model Input'!E$61=6,(AA3820*G3820)/T3820))</f>
        <v>Blank</v>
      </c>
      <c r="AD3820" s="202" t="str">
        <f t="shared" si="617"/>
        <v>Blank</v>
      </c>
      <c r="AE3820" s="202" t="str">
        <f t="shared" si="618"/>
        <v>Blank</v>
      </c>
      <c r="AF3820" s="217" t="str">
        <f t="shared" si="619"/>
        <v>Blank</v>
      </c>
      <c r="AG3820" s="9" t="str" cm="1">
        <f t="array" ref="AG3820">_xlfn.IFS(ISNUMBER(AC3820), "", ISNUMBER(SEARCH("Blank", AC3820)), "", ISERROR(AC3820), "Bad input on tab 3")</f>
        <v/>
      </c>
    </row>
    <row r="3821" spans="2:33" ht="15" customHeight="1" x14ac:dyDescent="0.75">
      <c r="B3821" s="205" t="str">
        <f>'5 Driver Data'!B3821</f>
        <v>3813</v>
      </c>
      <c r="C3821" s="193">
        <f>'5 Driver Data'!C3821</f>
        <v>0</v>
      </c>
      <c r="D3821" s="192">
        <f>'5 Driver Data'!D3821</f>
        <v>0</v>
      </c>
      <c r="E3821" s="191">
        <f>'5 Driver Data'!E3821</f>
        <v>0</v>
      </c>
      <c r="F3821" s="191">
        <f>'5 Driver Data'!F3821</f>
        <v>0</v>
      </c>
      <c r="G3821" s="191">
        <f>'5 Driver Data'!G3821</f>
        <v>0</v>
      </c>
      <c r="H3821" s="191">
        <f>'5 Driver Data'!H3821</f>
        <v>0</v>
      </c>
      <c r="I3821" s="191">
        <f>'5 Driver Data'!I3821</f>
        <v>0</v>
      </c>
      <c r="J3821" s="191">
        <f>'5 Driver Data'!J3821</f>
        <v>0</v>
      </c>
      <c r="K3821" s="206">
        <f>'5 Driver Data'!K3821</f>
        <v>0</v>
      </c>
      <c r="L3821" s="1"/>
      <c r="M3821" s="216" t="str">
        <f>IF(D3821=0,"Blank",'3 Model Input'!E$44*'3 Model Input'!E$45)</f>
        <v>Blank</v>
      </c>
      <c r="N3821" s="197" t="str">
        <f t="shared" si="610"/>
        <v>Blank</v>
      </c>
      <c r="O3821" s="197" t="str">
        <f>IF(D3821=0,"Blank",'3 Model Input'!E$49*(1-'3 Model Input'!E$51))</f>
        <v>Blank</v>
      </c>
      <c r="P3821" s="197" t="str">
        <f t="shared" si="611"/>
        <v>Blank</v>
      </c>
      <c r="Q3821" s="197" t="str">
        <f>IF(D3821=0,"Blank",IF(D3821="BEV",E3821*(1-'3 Model Input'!E$54), E3821))</f>
        <v>Blank</v>
      </c>
      <c r="R3821" s="198" t="str">
        <f>IF(D3821=0,"Blank",IF(D3821="PHEV",F3821/G3821,F3821*(1-'3 Model Input'!E$54)/G3821))</f>
        <v>Blank</v>
      </c>
      <c r="S3821" s="198" t="str">
        <f>IF(D3821=0,"Blank",IF(D3821="PHEV",MIN(M3821,E3821),MIN(M3821,(E3821*(1-'3 Model Input'!E$54)))))</f>
        <v>Blank</v>
      </c>
      <c r="T3821" s="217" t="str">
        <f t="shared" si="612"/>
        <v>Blank</v>
      </c>
      <c r="U3821" s="89"/>
      <c r="V3821" s="216" t="str">
        <f>IF(D3821=0,"Blank",P3821*'3 Model Input'!E$50)</f>
        <v>Blank</v>
      </c>
      <c r="W3821" s="197" t="str">
        <f t="shared" si="613"/>
        <v>Blank</v>
      </c>
      <c r="X3821" s="197" t="str">
        <f t="shared" si="614"/>
        <v>Blank</v>
      </c>
      <c r="Y3821" s="197" t="str">
        <f t="shared" si="615"/>
        <v>Blank</v>
      </c>
      <c r="Z3821" s="197" t="str">
        <f t="shared" si="616"/>
        <v>Blank</v>
      </c>
      <c r="AA3821" s="223" t="str" cm="1">
        <f t="array" ref="AA3821">_xlfn.IFS(ISTEXT('3 Model Input'!F$70),"Missing",ISTEXT('3 Model Input'!I$70),"Missing",ISNUMBER('3 Model Input'!K$70),'3 Model Input'!K$70*P3821)</f>
        <v>Missing</v>
      </c>
      <c r="AB3821" s="89"/>
      <c r="AC3821" s="227" t="str" cm="1">
        <f t="array" ref="AC3821">IF(D3821=0,"Blank",_xlfn.IFS('3 Model Input'!E$61=1,(V3821*G3821)/T3821,'3 Model Input'!E$61=2,(W3821*G3821)/T3821,'3 Model Input'!E$61=3,(X3821*G3821)/T3821,'3 Model Input'!E$61=4,(Y3821*G3821)/T3821,'3 Model Input'!E$61=5,(Z3821*G3821)/T3821, ISTEXT('3 Model Input'!E$61),"Missing",'3 Model Input'!E$61=6,(AA3821*G3821)/T3821))</f>
        <v>Blank</v>
      </c>
      <c r="AD3821" s="202" t="str">
        <f t="shared" si="617"/>
        <v>Blank</v>
      </c>
      <c r="AE3821" s="202" t="str">
        <f t="shared" si="618"/>
        <v>Blank</v>
      </c>
      <c r="AF3821" s="217" t="str">
        <f t="shared" si="619"/>
        <v>Blank</v>
      </c>
      <c r="AG3821" s="9" t="str" cm="1">
        <f t="array" ref="AG3821">_xlfn.IFS(ISNUMBER(AC3821), "", ISNUMBER(SEARCH("Blank", AC3821)), "", ISERROR(AC3821), "Bad input on tab 3")</f>
        <v/>
      </c>
    </row>
    <row r="3822" spans="2:33" ht="15" customHeight="1" x14ac:dyDescent="0.75">
      <c r="B3822" s="205" t="str">
        <f>'5 Driver Data'!B3822</f>
        <v>3814</v>
      </c>
      <c r="C3822" s="193">
        <f>'5 Driver Data'!C3822</f>
        <v>0</v>
      </c>
      <c r="D3822" s="192">
        <f>'5 Driver Data'!D3822</f>
        <v>0</v>
      </c>
      <c r="E3822" s="191">
        <f>'5 Driver Data'!E3822</f>
        <v>0</v>
      </c>
      <c r="F3822" s="191">
        <f>'5 Driver Data'!F3822</f>
        <v>0</v>
      </c>
      <c r="G3822" s="191">
        <f>'5 Driver Data'!G3822</f>
        <v>0</v>
      </c>
      <c r="H3822" s="191">
        <f>'5 Driver Data'!H3822</f>
        <v>0</v>
      </c>
      <c r="I3822" s="191">
        <f>'5 Driver Data'!I3822</f>
        <v>0</v>
      </c>
      <c r="J3822" s="191">
        <f>'5 Driver Data'!J3822</f>
        <v>0</v>
      </c>
      <c r="K3822" s="206">
        <f>'5 Driver Data'!K3822</f>
        <v>0</v>
      </c>
      <c r="L3822" s="1"/>
      <c r="M3822" s="216" t="str">
        <f>IF(D3822=0,"Blank",'3 Model Input'!E$44*'3 Model Input'!E$45)</f>
        <v>Blank</v>
      </c>
      <c r="N3822" s="197" t="str">
        <f t="shared" ref="N3822:N3885" si="620">IF(D3822=0,"Blank",H3822*I3822*52)</f>
        <v>Blank</v>
      </c>
      <c r="O3822" s="197" t="str">
        <f>IF(D3822=0,"Blank",'3 Model Input'!E$49*(1-'3 Model Input'!E$51))</f>
        <v>Blank</v>
      </c>
      <c r="P3822" s="197" t="str">
        <f t="shared" ref="P3822:P3885" si="621">IF(D3822=0,"Blank",SUM(N3822:O3822))</f>
        <v>Blank</v>
      </c>
      <c r="Q3822" s="197" t="str">
        <f>IF(D3822=0,"Blank",IF(D3822="BEV",E3822*(1-'3 Model Input'!E$54), E3822))</f>
        <v>Blank</v>
      </c>
      <c r="R3822" s="198" t="str">
        <f>IF(D3822=0,"Blank",IF(D3822="PHEV",F3822/G3822,F3822*(1-'3 Model Input'!E$54)/G3822))</f>
        <v>Blank</v>
      </c>
      <c r="S3822" s="198" t="str">
        <f>IF(D3822=0,"Blank",IF(D3822="PHEV",MIN(M3822,E3822),MIN(M3822,(E3822*(1-'3 Model Input'!E$54)))))</f>
        <v>Blank</v>
      </c>
      <c r="T3822" s="217" t="str">
        <f t="shared" ref="T3822:T3885" si="622">IF(D3822=0,"Blank",MIN(R3822,(S3822/E3822*F3822)))</f>
        <v>Blank</v>
      </c>
      <c r="U3822" s="89"/>
      <c r="V3822" s="216" t="str">
        <f>IF(D3822=0,"Blank",P3822*'3 Model Input'!E$50)</f>
        <v>Blank</v>
      </c>
      <c r="W3822" s="197" t="str">
        <f t="shared" ref="W3822:W3885" si="623">IF(D3822=0,"Blank",V3822*(1-J3822))</f>
        <v>Blank</v>
      </c>
      <c r="X3822" s="197" t="str">
        <f t="shared" ref="X3822:X3885" si="624">P3822</f>
        <v>Blank</v>
      </c>
      <c r="Y3822" s="197" t="str">
        <f t="shared" ref="Y3822:Y3885" si="625">IF(D3822=0,"Blank",P3822*(1-J3822))</f>
        <v>Blank</v>
      </c>
      <c r="Z3822" s="197" t="str">
        <f t="shared" ref="Z3822:Z3885" si="626">IF(D3822=0,"Blank",N3822*K3822)</f>
        <v>Blank</v>
      </c>
      <c r="AA3822" s="223" t="str" cm="1">
        <f t="array" ref="AA3822">_xlfn.IFS(ISTEXT('3 Model Input'!F$70),"Missing",ISTEXT('3 Model Input'!I$70),"Missing",ISNUMBER('3 Model Input'!K$70),'3 Model Input'!K$70*P3822)</f>
        <v>Missing</v>
      </c>
      <c r="AB3822" s="89"/>
      <c r="AC3822" s="227" t="str" cm="1">
        <f t="array" ref="AC3822">IF(D3822=0,"Blank",_xlfn.IFS('3 Model Input'!E$61=1,(V3822*G3822)/T3822,'3 Model Input'!E$61=2,(W3822*G3822)/T3822,'3 Model Input'!E$61=3,(X3822*G3822)/T3822,'3 Model Input'!E$61=4,(Y3822*G3822)/T3822,'3 Model Input'!E$61=5,(Z3822*G3822)/T3822, ISTEXT('3 Model Input'!E$61),"Missing",'3 Model Input'!E$61=6,(AA3822*G3822)/T3822))</f>
        <v>Blank</v>
      </c>
      <c r="AD3822" s="202" t="str">
        <f t="shared" ref="AD3822:AD3885" si="627">IF(D3822=0,"Blank",MIN(SUM(AC3822/52/H3822),1))</f>
        <v>Blank</v>
      </c>
      <c r="AE3822" s="202" t="str">
        <f t="shared" ref="AE3822:AE3885" si="628">IF(D3822=0,"Blank",AD3822*H3822)</f>
        <v>Blank</v>
      </c>
      <c r="AF3822" s="217" t="str">
        <f t="shared" ref="AF3822:AF3885" si="629">IF(D3822=0,"Blank",AC3822*S3822)</f>
        <v>Blank</v>
      </c>
      <c r="AG3822" s="9" t="str" cm="1">
        <f t="array" ref="AG3822">_xlfn.IFS(ISNUMBER(AC3822), "", ISNUMBER(SEARCH("Blank", AC3822)), "", ISERROR(AC3822), "Bad input on tab 3")</f>
        <v/>
      </c>
    </row>
    <row r="3823" spans="2:33" ht="15" customHeight="1" x14ac:dyDescent="0.75">
      <c r="B3823" s="205" t="str">
        <f>'5 Driver Data'!B3823</f>
        <v>3815</v>
      </c>
      <c r="C3823" s="193">
        <f>'5 Driver Data'!C3823</f>
        <v>0</v>
      </c>
      <c r="D3823" s="192">
        <f>'5 Driver Data'!D3823</f>
        <v>0</v>
      </c>
      <c r="E3823" s="191">
        <f>'5 Driver Data'!E3823</f>
        <v>0</v>
      </c>
      <c r="F3823" s="191">
        <f>'5 Driver Data'!F3823</f>
        <v>0</v>
      </c>
      <c r="G3823" s="191">
        <f>'5 Driver Data'!G3823</f>
        <v>0</v>
      </c>
      <c r="H3823" s="191">
        <f>'5 Driver Data'!H3823</f>
        <v>0</v>
      </c>
      <c r="I3823" s="191">
        <f>'5 Driver Data'!I3823</f>
        <v>0</v>
      </c>
      <c r="J3823" s="191">
        <f>'5 Driver Data'!J3823</f>
        <v>0</v>
      </c>
      <c r="K3823" s="206">
        <f>'5 Driver Data'!K3823</f>
        <v>0</v>
      </c>
      <c r="L3823" s="1"/>
      <c r="M3823" s="216" t="str">
        <f>IF(D3823=0,"Blank",'3 Model Input'!E$44*'3 Model Input'!E$45)</f>
        <v>Blank</v>
      </c>
      <c r="N3823" s="197" t="str">
        <f t="shared" si="620"/>
        <v>Blank</v>
      </c>
      <c r="O3823" s="197" t="str">
        <f>IF(D3823=0,"Blank",'3 Model Input'!E$49*(1-'3 Model Input'!E$51))</f>
        <v>Blank</v>
      </c>
      <c r="P3823" s="197" t="str">
        <f t="shared" si="621"/>
        <v>Blank</v>
      </c>
      <c r="Q3823" s="197" t="str">
        <f>IF(D3823=0,"Blank",IF(D3823="BEV",E3823*(1-'3 Model Input'!E$54), E3823))</f>
        <v>Blank</v>
      </c>
      <c r="R3823" s="198" t="str">
        <f>IF(D3823=0,"Blank",IF(D3823="PHEV",F3823/G3823,F3823*(1-'3 Model Input'!E$54)/G3823))</f>
        <v>Blank</v>
      </c>
      <c r="S3823" s="198" t="str">
        <f>IF(D3823=0,"Blank",IF(D3823="PHEV",MIN(M3823,E3823),MIN(M3823,(E3823*(1-'3 Model Input'!E$54)))))</f>
        <v>Blank</v>
      </c>
      <c r="T3823" s="217" t="str">
        <f t="shared" si="622"/>
        <v>Blank</v>
      </c>
      <c r="U3823" s="89"/>
      <c r="V3823" s="216" t="str">
        <f>IF(D3823=0,"Blank",P3823*'3 Model Input'!E$50)</f>
        <v>Blank</v>
      </c>
      <c r="W3823" s="197" t="str">
        <f t="shared" si="623"/>
        <v>Blank</v>
      </c>
      <c r="X3823" s="197" t="str">
        <f t="shared" si="624"/>
        <v>Blank</v>
      </c>
      <c r="Y3823" s="197" t="str">
        <f t="shared" si="625"/>
        <v>Blank</v>
      </c>
      <c r="Z3823" s="197" t="str">
        <f t="shared" si="626"/>
        <v>Blank</v>
      </c>
      <c r="AA3823" s="223" t="str" cm="1">
        <f t="array" ref="AA3823">_xlfn.IFS(ISTEXT('3 Model Input'!F$70),"Missing",ISTEXT('3 Model Input'!I$70),"Missing",ISNUMBER('3 Model Input'!K$70),'3 Model Input'!K$70*P3823)</f>
        <v>Missing</v>
      </c>
      <c r="AB3823" s="89"/>
      <c r="AC3823" s="227" t="str" cm="1">
        <f t="array" ref="AC3823">IF(D3823=0,"Blank",_xlfn.IFS('3 Model Input'!E$61=1,(V3823*G3823)/T3823,'3 Model Input'!E$61=2,(W3823*G3823)/T3823,'3 Model Input'!E$61=3,(X3823*G3823)/T3823,'3 Model Input'!E$61=4,(Y3823*G3823)/T3823,'3 Model Input'!E$61=5,(Z3823*G3823)/T3823, ISTEXT('3 Model Input'!E$61),"Missing",'3 Model Input'!E$61=6,(AA3823*G3823)/T3823))</f>
        <v>Blank</v>
      </c>
      <c r="AD3823" s="202" t="str">
        <f t="shared" si="627"/>
        <v>Blank</v>
      </c>
      <c r="AE3823" s="202" t="str">
        <f t="shared" si="628"/>
        <v>Blank</v>
      </c>
      <c r="AF3823" s="217" t="str">
        <f t="shared" si="629"/>
        <v>Blank</v>
      </c>
      <c r="AG3823" s="9" t="str" cm="1">
        <f t="array" ref="AG3823">_xlfn.IFS(ISNUMBER(AC3823), "", ISNUMBER(SEARCH("Blank", AC3823)), "", ISERROR(AC3823), "Bad input on tab 3")</f>
        <v/>
      </c>
    </row>
    <row r="3824" spans="2:33" ht="15" customHeight="1" x14ac:dyDescent="0.75">
      <c r="B3824" s="205" t="str">
        <f>'5 Driver Data'!B3824</f>
        <v>3816</v>
      </c>
      <c r="C3824" s="193">
        <f>'5 Driver Data'!C3824</f>
        <v>0</v>
      </c>
      <c r="D3824" s="192">
        <f>'5 Driver Data'!D3824</f>
        <v>0</v>
      </c>
      <c r="E3824" s="191">
        <f>'5 Driver Data'!E3824</f>
        <v>0</v>
      </c>
      <c r="F3824" s="191">
        <f>'5 Driver Data'!F3824</f>
        <v>0</v>
      </c>
      <c r="G3824" s="191">
        <f>'5 Driver Data'!G3824</f>
        <v>0</v>
      </c>
      <c r="H3824" s="191">
        <f>'5 Driver Data'!H3824</f>
        <v>0</v>
      </c>
      <c r="I3824" s="191">
        <f>'5 Driver Data'!I3824</f>
        <v>0</v>
      </c>
      <c r="J3824" s="191">
        <f>'5 Driver Data'!J3824</f>
        <v>0</v>
      </c>
      <c r="K3824" s="206">
        <f>'5 Driver Data'!K3824</f>
        <v>0</v>
      </c>
      <c r="L3824" s="1"/>
      <c r="M3824" s="216" t="str">
        <f>IF(D3824=0,"Blank",'3 Model Input'!E$44*'3 Model Input'!E$45)</f>
        <v>Blank</v>
      </c>
      <c r="N3824" s="197" t="str">
        <f t="shared" si="620"/>
        <v>Blank</v>
      </c>
      <c r="O3824" s="197" t="str">
        <f>IF(D3824=0,"Blank",'3 Model Input'!E$49*(1-'3 Model Input'!E$51))</f>
        <v>Blank</v>
      </c>
      <c r="P3824" s="197" t="str">
        <f t="shared" si="621"/>
        <v>Blank</v>
      </c>
      <c r="Q3824" s="197" t="str">
        <f>IF(D3824=0,"Blank",IF(D3824="BEV",E3824*(1-'3 Model Input'!E$54), E3824))</f>
        <v>Blank</v>
      </c>
      <c r="R3824" s="198" t="str">
        <f>IF(D3824=0,"Blank",IF(D3824="PHEV",F3824/G3824,F3824*(1-'3 Model Input'!E$54)/G3824))</f>
        <v>Blank</v>
      </c>
      <c r="S3824" s="198" t="str">
        <f>IF(D3824=0,"Blank",IF(D3824="PHEV",MIN(M3824,E3824),MIN(M3824,(E3824*(1-'3 Model Input'!E$54)))))</f>
        <v>Blank</v>
      </c>
      <c r="T3824" s="217" t="str">
        <f t="shared" si="622"/>
        <v>Blank</v>
      </c>
      <c r="U3824" s="89"/>
      <c r="V3824" s="216" t="str">
        <f>IF(D3824=0,"Blank",P3824*'3 Model Input'!E$50)</f>
        <v>Blank</v>
      </c>
      <c r="W3824" s="197" t="str">
        <f t="shared" si="623"/>
        <v>Blank</v>
      </c>
      <c r="X3824" s="197" t="str">
        <f t="shared" si="624"/>
        <v>Blank</v>
      </c>
      <c r="Y3824" s="197" t="str">
        <f t="shared" si="625"/>
        <v>Blank</v>
      </c>
      <c r="Z3824" s="197" t="str">
        <f t="shared" si="626"/>
        <v>Blank</v>
      </c>
      <c r="AA3824" s="223" t="str" cm="1">
        <f t="array" ref="AA3824">_xlfn.IFS(ISTEXT('3 Model Input'!F$70),"Missing",ISTEXT('3 Model Input'!I$70),"Missing",ISNUMBER('3 Model Input'!K$70),'3 Model Input'!K$70*P3824)</f>
        <v>Missing</v>
      </c>
      <c r="AB3824" s="89"/>
      <c r="AC3824" s="227" t="str" cm="1">
        <f t="array" ref="AC3824">IF(D3824=0,"Blank",_xlfn.IFS('3 Model Input'!E$61=1,(V3824*G3824)/T3824,'3 Model Input'!E$61=2,(W3824*G3824)/T3824,'3 Model Input'!E$61=3,(X3824*G3824)/T3824,'3 Model Input'!E$61=4,(Y3824*G3824)/T3824,'3 Model Input'!E$61=5,(Z3824*G3824)/T3824, ISTEXT('3 Model Input'!E$61),"Missing",'3 Model Input'!E$61=6,(AA3824*G3824)/T3824))</f>
        <v>Blank</v>
      </c>
      <c r="AD3824" s="202" t="str">
        <f t="shared" si="627"/>
        <v>Blank</v>
      </c>
      <c r="AE3824" s="202" t="str">
        <f t="shared" si="628"/>
        <v>Blank</v>
      </c>
      <c r="AF3824" s="217" t="str">
        <f t="shared" si="629"/>
        <v>Blank</v>
      </c>
      <c r="AG3824" s="9" t="str" cm="1">
        <f t="array" ref="AG3824">_xlfn.IFS(ISNUMBER(AC3824), "", ISNUMBER(SEARCH("Blank", AC3824)), "", ISERROR(AC3824), "Bad input on tab 3")</f>
        <v/>
      </c>
    </row>
    <row r="3825" spans="2:33" ht="15" customHeight="1" x14ac:dyDescent="0.75">
      <c r="B3825" s="205" t="str">
        <f>'5 Driver Data'!B3825</f>
        <v>3817</v>
      </c>
      <c r="C3825" s="193">
        <f>'5 Driver Data'!C3825</f>
        <v>0</v>
      </c>
      <c r="D3825" s="192">
        <f>'5 Driver Data'!D3825</f>
        <v>0</v>
      </c>
      <c r="E3825" s="191">
        <f>'5 Driver Data'!E3825</f>
        <v>0</v>
      </c>
      <c r="F3825" s="191">
        <f>'5 Driver Data'!F3825</f>
        <v>0</v>
      </c>
      <c r="G3825" s="191">
        <f>'5 Driver Data'!G3825</f>
        <v>0</v>
      </c>
      <c r="H3825" s="191">
        <f>'5 Driver Data'!H3825</f>
        <v>0</v>
      </c>
      <c r="I3825" s="191">
        <f>'5 Driver Data'!I3825</f>
        <v>0</v>
      </c>
      <c r="J3825" s="191">
        <f>'5 Driver Data'!J3825</f>
        <v>0</v>
      </c>
      <c r="K3825" s="206">
        <f>'5 Driver Data'!K3825</f>
        <v>0</v>
      </c>
      <c r="L3825" s="1"/>
      <c r="M3825" s="216" t="str">
        <f>IF(D3825=0,"Blank",'3 Model Input'!E$44*'3 Model Input'!E$45)</f>
        <v>Blank</v>
      </c>
      <c r="N3825" s="197" t="str">
        <f t="shared" si="620"/>
        <v>Blank</v>
      </c>
      <c r="O3825" s="197" t="str">
        <f>IF(D3825=0,"Blank",'3 Model Input'!E$49*(1-'3 Model Input'!E$51))</f>
        <v>Blank</v>
      </c>
      <c r="P3825" s="197" t="str">
        <f t="shared" si="621"/>
        <v>Blank</v>
      </c>
      <c r="Q3825" s="197" t="str">
        <f>IF(D3825=0,"Blank",IF(D3825="BEV",E3825*(1-'3 Model Input'!E$54), E3825))</f>
        <v>Blank</v>
      </c>
      <c r="R3825" s="198" t="str">
        <f>IF(D3825=0,"Blank",IF(D3825="PHEV",F3825/G3825,F3825*(1-'3 Model Input'!E$54)/G3825))</f>
        <v>Blank</v>
      </c>
      <c r="S3825" s="198" t="str">
        <f>IF(D3825=0,"Blank",IF(D3825="PHEV",MIN(M3825,E3825),MIN(M3825,(E3825*(1-'3 Model Input'!E$54)))))</f>
        <v>Blank</v>
      </c>
      <c r="T3825" s="217" t="str">
        <f t="shared" si="622"/>
        <v>Blank</v>
      </c>
      <c r="U3825" s="89"/>
      <c r="V3825" s="216" t="str">
        <f>IF(D3825=0,"Blank",P3825*'3 Model Input'!E$50)</f>
        <v>Blank</v>
      </c>
      <c r="W3825" s="197" t="str">
        <f t="shared" si="623"/>
        <v>Blank</v>
      </c>
      <c r="X3825" s="197" t="str">
        <f t="shared" si="624"/>
        <v>Blank</v>
      </c>
      <c r="Y3825" s="197" t="str">
        <f t="shared" si="625"/>
        <v>Blank</v>
      </c>
      <c r="Z3825" s="197" t="str">
        <f t="shared" si="626"/>
        <v>Blank</v>
      </c>
      <c r="AA3825" s="223" t="str" cm="1">
        <f t="array" ref="AA3825">_xlfn.IFS(ISTEXT('3 Model Input'!F$70),"Missing",ISTEXT('3 Model Input'!I$70),"Missing",ISNUMBER('3 Model Input'!K$70),'3 Model Input'!K$70*P3825)</f>
        <v>Missing</v>
      </c>
      <c r="AB3825" s="89"/>
      <c r="AC3825" s="227" t="str" cm="1">
        <f t="array" ref="AC3825">IF(D3825=0,"Blank",_xlfn.IFS('3 Model Input'!E$61=1,(V3825*G3825)/T3825,'3 Model Input'!E$61=2,(W3825*G3825)/T3825,'3 Model Input'!E$61=3,(X3825*G3825)/T3825,'3 Model Input'!E$61=4,(Y3825*G3825)/T3825,'3 Model Input'!E$61=5,(Z3825*G3825)/T3825, ISTEXT('3 Model Input'!E$61),"Missing",'3 Model Input'!E$61=6,(AA3825*G3825)/T3825))</f>
        <v>Blank</v>
      </c>
      <c r="AD3825" s="202" t="str">
        <f t="shared" si="627"/>
        <v>Blank</v>
      </c>
      <c r="AE3825" s="202" t="str">
        <f t="shared" si="628"/>
        <v>Blank</v>
      </c>
      <c r="AF3825" s="217" t="str">
        <f t="shared" si="629"/>
        <v>Blank</v>
      </c>
      <c r="AG3825" s="9" t="str" cm="1">
        <f t="array" ref="AG3825">_xlfn.IFS(ISNUMBER(AC3825), "", ISNUMBER(SEARCH("Blank", AC3825)), "", ISERROR(AC3825), "Bad input on tab 3")</f>
        <v/>
      </c>
    </row>
    <row r="3826" spans="2:33" ht="15" customHeight="1" x14ac:dyDescent="0.75">
      <c r="B3826" s="205" t="str">
        <f>'5 Driver Data'!B3826</f>
        <v>3818</v>
      </c>
      <c r="C3826" s="193">
        <f>'5 Driver Data'!C3826</f>
        <v>0</v>
      </c>
      <c r="D3826" s="192">
        <f>'5 Driver Data'!D3826</f>
        <v>0</v>
      </c>
      <c r="E3826" s="191">
        <f>'5 Driver Data'!E3826</f>
        <v>0</v>
      </c>
      <c r="F3826" s="191">
        <f>'5 Driver Data'!F3826</f>
        <v>0</v>
      </c>
      <c r="G3826" s="191">
        <f>'5 Driver Data'!G3826</f>
        <v>0</v>
      </c>
      <c r="H3826" s="191">
        <f>'5 Driver Data'!H3826</f>
        <v>0</v>
      </c>
      <c r="I3826" s="191">
        <f>'5 Driver Data'!I3826</f>
        <v>0</v>
      </c>
      <c r="J3826" s="191">
        <f>'5 Driver Data'!J3826</f>
        <v>0</v>
      </c>
      <c r="K3826" s="206">
        <f>'5 Driver Data'!K3826</f>
        <v>0</v>
      </c>
      <c r="L3826" s="1"/>
      <c r="M3826" s="216" t="str">
        <f>IF(D3826=0,"Blank",'3 Model Input'!E$44*'3 Model Input'!E$45)</f>
        <v>Blank</v>
      </c>
      <c r="N3826" s="197" t="str">
        <f t="shared" si="620"/>
        <v>Blank</v>
      </c>
      <c r="O3826" s="197" t="str">
        <f>IF(D3826=0,"Blank",'3 Model Input'!E$49*(1-'3 Model Input'!E$51))</f>
        <v>Blank</v>
      </c>
      <c r="P3826" s="197" t="str">
        <f t="shared" si="621"/>
        <v>Blank</v>
      </c>
      <c r="Q3826" s="197" t="str">
        <f>IF(D3826=0,"Blank",IF(D3826="BEV",E3826*(1-'3 Model Input'!E$54), E3826))</f>
        <v>Blank</v>
      </c>
      <c r="R3826" s="198" t="str">
        <f>IF(D3826=0,"Blank",IF(D3826="PHEV",F3826/G3826,F3826*(1-'3 Model Input'!E$54)/G3826))</f>
        <v>Blank</v>
      </c>
      <c r="S3826" s="198" t="str">
        <f>IF(D3826=0,"Blank",IF(D3826="PHEV",MIN(M3826,E3826),MIN(M3826,(E3826*(1-'3 Model Input'!E$54)))))</f>
        <v>Blank</v>
      </c>
      <c r="T3826" s="217" t="str">
        <f t="shared" si="622"/>
        <v>Blank</v>
      </c>
      <c r="U3826" s="89"/>
      <c r="V3826" s="216" t="str">
        <f>IF(D3826=0,"Blank",P3826*'3 Model Input'!E$50)</f>
        <v>Blank</v>
      </c>
      <c r="W3826" s="197" t="str">
        <f t="shared" si="623"/>
        <v>Blank</v>
      </c>
      <c r="X3826" s="197" t="str">
        <f t="shared" si="624"/>
        <v>Blank</v>
      </c>
      <c r="Y3826" s="197" t="str">
        <f t="shared" si="625"/>
        <v>Blank</v>
      </c>
      <c r="Z3826" s="197" t="str">
        <f t="shared" si="626"/>
        <v>Blank</v>
      </c>
      <c r="AA3826" s="223" t="str" cm="1">
        <f t="array" ref="AA3826">_xlfn.IFS(ISTEXT('3 Model Input'!F$70),"Missing",ISTEXT('3 Model Input'!I$70),"Missing",ISNUMBER('3 Model Input'!K$70),'3 Model Input'!K$70*P3826)</f>
        <v>Missing</v>
      </c>
      <c r="AB3826" s="89"/>
      <c r="AC3826" s="227" t="str" cm="1">
        <f t="array" ref="AC3826">IF(D3826=0,"Blank",_xlfn.IFS('3 Model Input'!E$61=1,(V3826*G3826)/T3826,'3 Model Input'!E$61=2,(W3826*G3826)/T3826,'3 Model Input'!E$61=3,(X3826*G3826)/T3826,'3 Model Input'!E$61=4,(Y3826*G3826)/T3826,'3 Model Input'!E$61=5,(Z3826*G3826)/T3826, ISTEXT('3 Model Input'!E$61),"Missing",'3 Model Input'!E$61=6,(AA3826*G3826)/T3826))</f>
        <v>Blank</v>
      </c>
      <c r="AD3826" s="202" t="str">
        <f t="shared" si="627"/>
        <v>Blank</v>
      </c>
      <c r="AE3826" s="202" t="str">
        <f t="shared" si="628"/>
        <v>Blank</v>
      </c>
      <c r="AF3826" s="217" t="str">
        <f t="shared" si="629"/>
        <v>Blank</v>
      </c>
      <c r="AG3826" s="9" t="str" cm="1">
        <f t="array" ref="AG3826">_xlfn.IFS(ISNUMBER(AC3826), "", ISNUMBER(SEARCH("Blank", AC3826)), "", ISERROR(AC3826), "Bad input on tab 3")</f>
        <v/>
      </c>
    </row>
    <row r="3827" spans="2:33" ht="15" customHeight="1" x14ac:dyDescent="0.75">
      <c r="B3827" s="205" t="str">
        <f>'5 Driver Data'!B3827</f>
        <v>3819</v>
      </c>
      <c r="C3827" s="193">
        <f>'5 Driver Data'!C3827</f>
        <v>0</v>
      </c>
      <c r="D3827" s="192">
        <f>'5 Driver Data'!D3827</f>
        <v>0</v>
      </c>
      <c r="E3827" s="191">
        <f>'5 Driver Data'!E3827</f>
        <v>0</v>
      </c>
      <c r="F3827" s="191">
        <f>'5 Driver Data'!F3827</f>
        <v>0</v>
      </c>
      <c r="G3827" s="191">
        <f>'5 Driver Data'!G3827</f>
        <v>0</v>
      </c>
      <c r="H3827" s="191">
        <f>'5 Driver Data'!H3827</f>
        <v>0</v>
      </c>
      <c r="I3827" s="191">
        <f>'5 Driver Data'!I3827</f>
        <v>0</v>
      </c>
      <c r="J3827" s="191">
        <f>'5 Driver Data'!J3827</f>
        <v>0</v>
      </c>
      <c r="K3827" s="206">
        <f>'5 Driver Data'!K3827</f>
        <v>0</v>
      </c>
      <c r="L3827" s="1"/>
      <c r="M3827" s="216" t="str">
        <f>IF(D3827=0,"Blank",'3 Model Input'!E$44*'3 Model Input'!E$45)</f>
        <v>Blank</v>
      </c>
      <c r="N3827" s="197" t="str">
        <f t="shared" si="620"/>
        <v>Blank</v>
      </c>
      <c r="O3827" s="197" t="str">
        <f>IF(D3827=0,"Blank",'3 Model Input'!E$49*(1-'3 Model Input'!E$51))</f>
        <v>Blank</v>
      </c>
      <c r="P3827" s="197" t="str">
        <f t="shared" si="621"/>
        <v>Blank</v>
      </c>
      <c r="Q3827" s="197" t="str">
        <f>IF(D3827=0,"Blank",IF(D3827="BEV",E3827*(1-'3 Model Input'!E$54), E3827))</f>
        <v>Blank</v>
      </c>
      <c r="R3827" s="198" t="str">
        <f>IF(D3827=0,"Blank",IF(D3827="PHEV",F3827/G3827,F3827*(1-'3 Model Input'!E$54)/G3827))</f>
        <v>Blank</v>
      </c>
      <c r="S3827" s="198" t="str">
        <f>IF(D3827=0,"Blank",IF(D3827="PHEV",MIN(M3827,E3827),MIN(M3827,(E3827*(1-'3 Model Input'!E$54)))))</f>
        <v>Blank</v>
      </c>
      <c r="T3827" s="217" t="str">
        <f t="shared" si="622"/>
        <v>Blank</v>
      </c>
      <c r="U3827" s="89"/>
      <c r="V3827" s="216" t="str">
        <f>IF(D3827=0,"Blank",P3827*'3 Model Input'!E$50)</f>
        <v>Blank</v>
      </c>
      <c r="W3827" s="197" t="str">
        <f t="shared" si="623"/>
        <v>Blank</v>
      </c>
      <c r="X3827" s="197" t="str">
        <f t="shared" si="624"/>
        <v>Blank</v>
      </c>
      <c r="Y3827" s="197" t="str">
        <f t="shared" si="625"/>
        <v>Blank</v>
      </c>
      <c r="Z3827" s="197" t="str">
        <f t="shared" si="626"/>
        <v>Blank</v>
      </c>
      <c r="AA3827" s="223" t="str" cm="1">
        <f t="array" ref="AA3827">_xlfn.IFS(ISTEXT('3 Model Input'!F$70),"Missing",ISTEXT('3 Model Input'!I$70),"Missing",ISNUMBER('3 Model Input'!K$70),'3 Model Input'!K$70*P3827)</f>
        <v>Missing</v>
      </c>
      <c r="AB3827" s="89"/>
      <c r="AC3827" s="227" t="str" cm="1">
        <f t="array" ref="AC3827">IF(D3827=0,"Blank",_xlfn.IFS('3 Model Input'!E$61=1,(V3827*G3827)/T3827,'3 Model Input'!E$61=2,(W3827*G3827)/T3827,'3 Model Input'!E$61=3,(X3827*G3827)/T3827,'3 Model Input'!E$61=4,(Y3827*G3827)/T3827,'3 Model Input'!E$61=5,(Z3827*G3827)/T3827, ISTEXT('3 Model Input'!E$61),"Missing",'3 Model Input'!E$61=6,(AA3827*G3827)/T3827))</f>
        <v>Blank</v>
      </c>
      <c r="AD3827" s="202" t="str">
        <f t="shared" si="627"/>
        <v>Blank</v>
      </c>
      <c r="AE3827" s="202" t="str">
        <f t="shared" si="628"/>
        <v>Blank</v>
      </c>
      <c r="AF3827" s="217" t="str">
        <f t="shared" si="629"/>
        <v>Blank</v>
      </c>
      <c r="AG3827" s="9" t="str" cm="1">
        <f t="array" ref="AG3827">_xlfn.IFS(ISNUMBER(AC3827), "", ISNUMBER(SEARCH("Blank", AC3827)), "", ISERROR(AC3827), "Bad input on tab 3")</f>
        <v/>
      </c>
    </row>
    <row r="3828" spans="2:33" ht="15" customHeight="1" x14ac:dyDescent="0.75">
      <c r="B3828" s="205" t="str">
        <f>'5 Driver Data'!B3828</f>
        <v>3820</v>
      </c>
      <c r="C3828" s="193">
        <f>'5 Driver Data'!C3828</f>
        <v>0</v>
      </c>
      <c r="D3828" s="192">
        <f>'5 Driver Data'!D3828</f>
        <v>0</v>
      </c>
      <c r="E3828" s="191">
        <f>'5 Driver Data'!E3828</f>
        <v>0</v>
      </c>
      <c r="F3828" s="191">
        <f>'5 Driver Data'!F3828</f>
        <v>0</v>
      </c>
      <c r="G3828" s="191">
        <f>'5 Driver Data'!G3828</f>
        <v>0</v>
      </c>
      <c r="H3828" s="191">
        <f>'5 Driver Data'!H3828</f>
        <v>0</v>
      </c>
      <c r="I3828" s="191">
        <f>'5 Driver Data'!I3828</f>
        <v>0</v>
      </c>
      <c r="J3828" s="191">
        <f>'5 Driver Data'!J3828</f>
        <v>0</v>
      </c>
      <c r="K3828" s="206">
        <f>'5 Driver Data'!K3828</f>
        <v>0</v>
      </c>
      <c r="L3828" s="1"/>
      <c r="M3828" s="216" t="str">
        <f>IF(D3828=0,"Blank",'3 Model Input'!E$44*'3 Model Input'!E$45)</f>
        <v>Blank</v>
      </c>
      <c r="N3828" s="197" t="str">
        <f t="shared" si="620"/>
        <v>Blank</v>
      </c>
      <c r="O3828" s="197" t="str">
        <f>IF(D3828=0,"Blank",'3 Model Input'!E$49*(1-'3 Model Input'!E$51))</f>
        <v>Blank</v>
      </c>
      <c r="P3828" s="197" t="str">
        <f t="shared" si="621"/>
        <v>Blank</v>
      </c>
      <c r="Q3828" s="197" t="str">
        <f>IF(D3828=0,"Blank",IF(D3828="BEV",E3828*(1-'3 Model Input'!E$54), E3828))</f>
        <v>Blank</v>
      </c>
      <c r="R3828" s="198" t="str">
        <f>IF(D3828=0,"Blank",IF(D3828="PHEV",F3828/G3828,F3828*(1-'3 Model Input'!E$54)/G3828))</f>
        <v>Blank</v>
      </c>
      <c r="S3828" s="198" t="str">
        <f>IF(D3828=0,"Blank",IF(D3828="PHEV",MIN(M3828,E3828),MIN(M3828,(E3828*(1-'3 Model Input'!E$54)))))</f>
        <v>Blank</v>
      </c>
      <c r="T3828" s="217" t="str">
        <f t="shared" si="622"/>
        <v>Blank</v>
      </c>
      <c r="U3828" s="89"/>
      <c r="V3828" s="216" t="str">
        <f>IF(D3828=0,"Blank",P3828*'3 Model Input'!E$50)</f>
        <v>Blank</v>
      </c>
      <c r="W3828" s="197" t="str">
        <f t="shared" si="623"/>
        <v>Blank</v>
      </c>
      <c r="X3828" s="197" t="str">
        <f t="shared" si="624"/>
        <v>Blank</v>
      </c>
      <c r="Y3828" s="197" t="str">
        <f t="shared" si="625"/>
        <v>Blank</v>
      </c>
      <c r="Z3828" s="197" t="str">
        <f t="shared" si="626"/>
        <v>Blank</v>
      </c>
      <c r="AA3828" s="223" t="str" cm="1">
        <f t="array" ref="AA3828">_xlfn.IFS(ISTEXT('3 Model Input'!F$70),"Missing",ISTEXT('3 Model Input'!I$70),"Missing",ISNUMBER('3 Model Input'!K$70),'3 Model Input'!K$70*P3828)</f>
        <v>Missing</v>
      </c>
      <c r="AB3828" s="89"/>
      <c r="AC3828" s="227" t="str" cm="1">
        <f t="array" ref="AC3828">IF(D3828=0,"Blank",_xlfn.IFS('3 Model Input'!E$61=1,(V3828*G3828)/T3828,'3 Model Input'!E$61=2,(W3828*G3828)/T3828,'3 Model Input'!E$61=3,(X3828*G3828)/T3828,'3 Model Input'!E$61=4,(Y3828*G3828)/T3828,'3 Model Input'!E$61=5,(Z3828*G3828)/T3828, ISTEXT('3 Model Input'!E$61),"Missing",'3 Model Input'!E$61=6,(AA3828*G3828)/T3828))</f>
        <v>Blank</v>
      </c>
      <c r="AD3828" s="202" t="str">
        <f t="shared" si="627"/>
        <v>Blank</v>
      </c>
      <c r="AE3828" s="202" t="str">
        <f t="shared" si="628"/>
        <v>Blank</v>
      </c>
      <c r="AF3828" s="217" t="str">
        <f t="shared" si="629"/>
        <v>Blank</v>
      </c>
      <c r="AG3828" s="9" t="str" cm="1">
        <f t="array" ref="AG3828">_xlfn.IFS(ISNUMBER(AC3828), "", ISNUMBER(SEARCH("Blank", AC3828)), "", ISERROR(AC3828), "Bad input on tab 3")</f>
        <v/>
      </c>
    </row>
    <row r="3829" spans="2:33" ht="15" customHeight="1" x14ac:dyDescent="0.75">
      <c r="B3829" s="205" t="str">
        <f>'5 Driver Data'!B3829</f>
        <v>3821</v>
      </c>
      <c r="C3829" s="193">
        <f>'5 Driver Data'!C3829</f>
        <v>0</v>
      </c>
      <c r="D3829" s="192">
        <f>'5 Driver Data'!D3829</f>
        <v>0</v>
      </c>
      <c r="E3829" s="191">
        <f>'5 Driver Data'!E3829</f>
        <v>0</v>
      </c>
      <c r="F3829" s="191">
        <f>'5 Driver Data'!F3829</f>
        <v>0</v>
      </c>
      <c r="G3829" s="191">
        <f>'5 Driver Data'!G3829</f>
        <v>0</v>
      </c>
      <c r="H3829" s="191">
        <f>'5 Driver Data'!H3829</f>
        <v>0</v>
      </c>
      <c r="I3829" s="191">
        <f>'5 Driver Data'!I3829</f>
        <v>0</v>
      </c>
      <c r="J3829" s="191">
        <f>'5 Driver Data'!J3829</f>
        <v>0</v>
      </c>
      <c r="K3829" s="206">
        <f>'5 Driver Data'!K3829</f>
        <v>0</v>
      </c>
      <c r="L3829" s="1"/>
      <c r="M3829" s="216" t="str">
        <f>IF(D3829=0,"Blank",'3 Model Input'!E$44*'3 Model Input'!E$45)</f>
        <v>Blank</v>
      </c>
      <c r="N3829" s="197" t="str">
        <f t="shared" si="620"/>
        <v>Blank</v>
      </c>
      <c r="O3829" s="197" t="str">
        <f>IF(D3829=0,"Blank",'3 Model Input'!E$49*(1-'3 Model Input'!E$51))</f>
        <v>Blank</v>
      </c>
      <c r="P3829" s="197" t="str">
        <f t="shared" si="621"/>
        <v>Blank</v>
      </c>
      <c r="Q3829" s="197" t="str">
        <f>IF(D3829=0,"Blank",IF(D3829="BEV",E3829*(1-'3 Model Input'!E$54), E3829))</f>
        <v>Blank</v>
      </c>
      <c r="R3829" s="198" t="str">
        <f>IF(D3829=0,"Blank",IF(D3829="PHEV",F3829/G3829,F3829*(1-'3 Model Input'!E$54)/G3829))</f>
        <v>Blank</v>
      </c>
      <c r="S3829" s="198" t="str">
        <f>IF(D3829=0,"Blank",IF(D3829="PHEV",MIN(M3829,E3829),MIN(M3829,(E3829*(1-'3 Model Input'!E$54)))))</f>
        <v>Blank</v>
      </c>
      <c r="T3829" s="217" t="str">
        <f t="shared" si="622"/>
        <v>Blank</v>
      </c>
      <c r="U3829" s="89"/>
      <c r="V3829" s="216" t="str">
        <f>IF(D3829=0,"Blank",P3829*'3 Model Input'!E$50)</f>
        <v>Blank</v>
      </c>
      <c r="W3829" s="197" t="str">
        <f t="shared" si="623"/>
        <v>Blank</v>
      </c>
      <c r="X3829" s="197" t="str">
        <f t="shared" si="624"/>
        <v>Blank</v>
      </c>
      <c r="Y3829" s="197" t="str">
        <f t="shared" si="625"/>
        <v>Blank</v>
      </c>
      <c r="Z3829" s="197" t="str">
        <f t="shared" si="626"/>
        <v>Blank</v>
      </c>
      <c r="AA3829" s="223" t="str" cm="1">
        <f t="array" ref="AA3829">_xlfn.IFS(ISTEXT('3 Model Input'!F$70),"Missing",ISTEXT('3 Model Input'!I$70),"Missing",ISNUMBER('3 Model Input'!K$70),'3 Model Input'!K$70*P3829)</f>
        <v>Missing</v>
      </c>
      <c r="AB3829" s="89"/>
      <c r="AC3829" s="227" t="str" cm="1">
        <f t="array" ref="AC3829">IF(D3829=0,"Blank",_xlfn.IFS('3 Model Input'!E$61=1,(V3829*G3829)/T3829,'3 Model Input'!E$61=2,(W3829*G3829)/T3829,'3 Model Input'!E$61=3,(X3829*G3829)/T3829,'3 Model Input'!E$61=4,(Y3829*G3829)/T3829,'3 Model Input'!E$61=5,(Z3829*G3829)/T3829, ISTEXT('3 Model Input'!E$61),"Missing",'3 Model Input'!E$61=6,(AA3829*G3829)/T3829))</f>
        <v>Blank</v>
      </c>
      <c r="AD3829" s="202" t="str">
        <f t="shared" si="627"/>
        <v>Blank</v>
      </c>
      <c r="AE3829" s="202" t="str">
        <f t="shared" si="628"/>
        <v>Blank</v>
      </c>
      <c r="AF3829" s="217" t="str">
        <f t="shared" si="629"/>
        <v>Blank</v>
      </c>
      <c r="AG3829" s="9" t="str" cm="1">
        <f t="array" ref="AG3829">_xlfn.IFS(ISNUMBER(AC3829), "", ISNUMBER(SEARCH("Blank", AC3829)), "", ISERROR(AC3829), "Bad input on tab 3")</f>
        <v/>
      </c>
    </row>
    <row r="3830" spans="2:33" ht="15" customHeight="1" x14ac:dyDescent="0.75">
      <c r="B3830" s="205" t="str">
        <f>'5 Driver Data'!B3830</f>
        <v>3822</v>
      </c>
      <c r="C3830" s="193">
        <f>'5 Driver Data'!C3830</f>
        <v>0</v>
      </c>
      <c r="D3830" s="192">
        <f>'5 Driver Data'!D3830</f>
        <v>0</v>
      </c>
      <c r="E3830" s="191">
        <f>'5 Driver Data'!E3830</f>
        <v>0</v>
      </c>
      <c r="F3830" s="191">
        <f>'5 Driver Data'!F3830</f>
        <v>0</v>
      </c>
      <c r="G3830" s="191">
        <f>'5 Driver Data'!G3830</f>
        <v>0</v>
      </c>
      <c r="H3830" s="191">
        <f>'5 Driver Data'!H3830</f>
        <v>0</v>
      </c>
      <c r="I3830" s="191">
        <f>'5 Driver Data'!I3830</f>
        <v>0</v>
      </c>
      <c r="J3830" s="191">
        <f>'5 Driver Data'!J3830</f>
        <v>0</v>
      </c>
      <c r="K3830" s="206">
        <f>'5 Driver Data'!K3830</f>
        <v>0</v>
      </c>
      <c r="L3830" s="1"/>
      <c r="M3830" s="216" t="str">
        <f>IF(D3830=0,"Blank",'3 Model Input'!E$44*'3 Model Input'!E$45)</f>
        <v>Blank</v>
      </c>
      <c r="N3830" s="197" t="str">
        <f t="shared" si="620"/>
        <v>Blank</v>
      </c>
      <c r="O3830" s="197" t="str">
        <f>IF(D3830=0,"Blank",'3 Model Input'!E$49*(1-'3 Model Input'!E$51))</f>
        <v>Blank</v>
      </c>
      <c r="P3830" s="197" t="str">
        <f t="shared" si="621"/>
        <v>Blank</v>
      </c>
      <c r="Q3830" s="197" t="str">
        <f>IF(D3830=0,"Blank",IF(D3830="BEV",E3830*(1-'3 Model Input'!E$54), E3830))</f>
        <v>Blank</v>
      </c>
      <c r="R3830" s="198" t="str">
        <f>IF(D3830=0,"Blank",IF(D3830="PHEV",F3830/G3830,F3830*(1-'3 Model Input'!E$54)/G3830))</f>
        <v>Blank</v>
      </c>
      <c r="S3830" s="198" t="str">
        <f>IF(D3830=0,"Blank",IF(D3830="PHEV",MIN(M3830,E3830),MIN(M3830,(E3830*(1-'3 Model Input'!E$54)))))</f>
        <v>Blank</v>
      </c>
      <c r="T3830" s="217" t="str">
        <f t="shared" si="622"/>
        <v>Blank</v>
      </c>
      <c r="U3830" s="89"/>
      <c r="V3830" s="216" t="str">
        <f>IF(D3830=0,"Blank",P3830*'3 Model Input'!E$50)</f>
        <v>Blank</v>
      </c>
      <c r="W3830" s="197" t="str">
        <f t="shared" si="623"/>
        <v>Blank</v>
      </c>
      <c r="X3830" s="197" t="str">
        <f t="shared" si="624"/>
        <v>Blank</v>
      </c>
      <c r="Y3830" s="197" t="str">
        <f t="shared" si="625"/>
        <v>Blank</v>
      </c>
      <c r="Z3830" s="197" t="str">
        <f t="shared" si="626"/>
        <v>Blank</v>
      </c>
      <c r="AA3830" s="223" t="str" cm="1">
        <f t="array" ref="AA3830">_xlfn.IFS(ISTEXT('3 Model Input'!F$70),"Missing",ISTEXT('3 Model Input'!I$70),"Missing",ISNUMBER('3 Model Input'!K$70),'3 Model Input'!K$70*P3830)</f>
        <v>Missing</v>
      </c>
      <c r="AB3830" s="89"/>
      <c r="AC3830" s="227" t="str" cm="1">
        <f t="array" ref="AC3830">IF(D3830=0,"Blank",_xlfn.IFS('3 Model Input'!E$61=1,(V3830*G3830)/T3830,'3 Model Input'!E$61=2,(W3830*G3830)/T3830,'3 Model Input'!E$61=3,(X3830*G3830)/T3830,'3 Model Input'!E$61=4,(Y3830*G3830)/T3830,'3 Model Input'!E$61=5,(Z3830*G3830)/T3830, ISTEXT('3 Model Input'!E$61),"Missing",'3 Model Input'!E$61=6,(AA3830*G3830)/T3830))</f>
        <v>Blank</v>
      </c>
      <c r="AD3830" s="202" t="str">
        <f t="shared" si="627"/>
        <v>Blank</v>
      </c>
      <c r="AE3830" s="202" t="str">
        <f t="shared" si="628"/>
        <v>Blank</v>
      </c>
      <c r="AF3830" s="217" t="str">
        <f t="shared" si="629"/>
        <v>Blank</v>
      </c>
      <c r="AG3830" s="9" t="str" cm="1">
        <f t="array" ref="AG3830">_xlfn.IFS(ISNUMBER(AC3830), "", ISNUMBER(SEARCH("Blank", AC3830)), "", ISERROR(AC3830), "Bad input on tab 3")</f>
        <v/>
      </c>
    </row>
    <row r="3831" spans="2:33" ht="15" customHeight="1" x14ac:dyDescent="0.75">
      <c r="B3831" s="205" t="str">
        <f>'5 Driver Data'!B3831</f>
        <v>3823</v>
      </c>
      <c r="C3831" s="193">
        <f>'5 Driver Data'!C3831</f>
        <v>0</v>
      </c>
      <c r="D3831" s="192">
        <f>'5 Driver Data'!D3831</f>
        <v>0</v>
      </c>
      <c r="E3831" s="191">
        <f>'5 Driver Data'!E3831</f>
        <v>0</v>
      </c>
      <c r="F3831" s="191">
        <f>'5 Driver Data'!F3831</f>
        <v>0</v>
      </c>
      <c r="G3831" s="191">
        <f>'5 Driver Data'!G3831</f>
        <v>0</v>
      </c>
      <c r="H3831" s="191">
        <f>'5 Driver Data'!H3831</f>
        <v>0</v>
      </c>
      <c r="I3831" s="191">
        <f>'5 Driver Data'!I3831</f>
        <v>0</v>
      </c>
      <c r="J3831" s="191">
        <f>'5 Driver Data'!J3831</f>
        <v>0</v>
      </c>
      <c r="K3831" s="206">
        <f>'5 Driver Data'!K3831</f>
        <v>0</v>
      </c>
      <c r="L3831" s="1"/>
      <c r="M3831" s="216" t="str">
        <f>IF(D3831=0,"Blank",'3 Model Input'!E$44*'3 Model Input'!E$45)</f>
        <v>Blank</v>
      </c>
      <c r="N3831" s="197" t="str">
        <f t="shared" si="620"/>
        <v>Blank</v>
      </c>
      <c r="O3831" s="197" t="str">
        <f>IF(D3831=0,"Blank",'3 Model Input'!E$49*(1-'3 Model Input'!E$51))</f>
        <v>Blank</v>
      </c>
      <c r="P3831" s="197" t="str">
        <f t="shared" si="621"/>
        <v>Blank</v>
      </c>
      <c r="Q3831" s="197" t="str">
        <f>IF(D3831=0,"Blank",IF(D3831="BEV",E3831*(1-'3 Model Input'!E$54), E3831))</f>
        <v>Blank</v>
      </c>
      <c r="R3831" s="198" t="str">
        <f>IF(D3831=0,"Blank",IF(D3831="PHEV",F3831/G3831,F3831*(1-'3 Model Input'!E$54)/G3831))</f>
        <v>Blank</v>
      </c>
      <c r="S3831" s="198" t="str">
        <f>IF(D3831=0,"Blank",IF(D3831="PHEV",MIN(M3831,E3831),MIN(M3831,(E3831*(1-'3 Model Input'!E$54)))))</f>
        <v>Blank</v>
      </c>
      <c r="T3831" s="217" t="str">
        <f t="shared" si="622"/>
        <v>Blank</v>
      </c>
      <c r="U3831" s="89"/>
      <c r="V3831" s="216" t="str">
        <f>IF(D3831=0,"Blank",P3831*'3 Model Input'!E$50)</f>
        <v>Blank</v>
      </c>
      <c r="W3831" s="197" t="str">
        <f t="shared" si="623"/>
        <v>Blank</v>
      </c>
      <c r="X3831" s="197" t="str">
        <f t="shared" si="624"/>
        <v>Blank</v>
      </c>
      <c r="Y3831" s="197" t="str">
        <f t="shared" si="625"/>
        <v>Blank</v>
      </c>
      <c r="Z3831" s="197" t="str">
        <f t="shared" si="626"/>
        <v>Blank</v>
      </c>
      <c r="AA3831" s="223" t="str" cm="1">
        <f t="array" ref="AA3831">_xlfn.IFS(ISTEXT('3 Model Input'!F$70),"Missing",ISTEXT('3 Model Input'!I$70),"Missing",ISNUMBER('3 Model Input'!K$70),'3 Model Input'!K$70*P3831)</f>
        <v>Missing</v>
      </c>
      <c r="AB3831" s="89"/>
      <c r="AC3831" s="227" t="str" cm="1">
        <f t="array" ref="AC3831">IF(D3831=0,"Blank",_xlfn.IFS('3 Model Input'!E$61=1,(V3831*G3831)/T3831,'3 Model Input'!E$61=2,(W3831*G3831)/T3831,'3 Model Input'!E$61=3,(X3831*G3831)/T3831,'3 Model Input'!E$61=4,(Y3831*G3831)/T3831,'3 Model Input'!E$61=5,(Z3831*G3831)/T3831, ISTEXT('3 Model Input'!E$61),"Missing",'3 Model Input'!E$61=6,(AA3831*G3831)/T3831))</f>
        <v>Blank</v>
      </c>
      <c r="AD3831" s="202" t="str">
        <f t="shared" si="627"/>
        <v>Blank</v>
      </c>
      <c r="AE3831" s="202" t="str">
        <f t="shared" si="628"/>
        <v>Blank</v>
      </c>
      <c r="AF3831" s="217" t="str">
        <f t="shared" si="629"/>
        <v>Blank</v>
      </c>
      <c r="AG3831" s="9" t="str" cm="1">
        <f t="array" ref="AG3831">_xlfn.IFS(ISNUMBER(AC3831), "", ISNUMBER(SEARCH("Blank", AC3831)), "", ISERROR(AC3831), "Bad input on tab 3")</f>
        <v/>
      </c>
    </row>
    <row r="3832" spans="2:33" ht="15" customHeight="1" x14ac:dyDescent="0.75">
      <c r="B3832" s="205" t="str">
        <f>'5 Driver Data'!B3832</f>
        <v>3824</v>
      </c>
      <c r="C3832" s="193">
        <f>'5 Driver Data'!C3832</f>
        <v>0</v>
      </c>
      <c r="D3832" s="192">
        <f>'5 Driver Data'!D3832</f>
        <v>0</v>
      </c>
      <c r="E3832" s="191">
        <f>'5 Driver Data'!E3832</f>
        <v>0</v>
      </c>
      <c r="F3832" s="191">
        <f>'5 Driver Data'!F3832</f>
        <v>0</v>
      </c>
      <c r="G3832" s="191">
        <f>'5 Driver Data'!G3832</f>
        <v>0</v>
      </c>
      <c r="H3832" s="191">
        <f>'5 Driver Data'!H3832</f>
        <v>0</v>
      </c>
      <c r="I3832" s="191">
        <f>'5 Driver Data'!I3832</f>
        <v>0</v>
      </c>
      <c r="J3832" s="191">
        <f>'5 Driver Data'!J3832</f>
        <v>0</v>
      </c>
      <c r="K3832" s="206">
        <f>'5 Driver Data'!K3832</f>
        <v>0</v>
      </c>
      <c r="L3832" s="1"/>
      <c r="M3832" s="216" t="str">
        <f>IF(D3832=0,"Blank",'3 Model Input'!E$44*'3 Model Input'!E$45)</f>
        <v>Blank</v>
      </c>
      <c r="N3832" s="197" t="str">
        <f t="shared" si="620"/>
        <v>Blank</v>
      </c>
      <c r="O3832" s="197" t="str">
        <f>IF(D3832=0,"Blank",'3 Model Input'!E$49*(1-'3 Model Input'!E$51))</f>
        <v>Blank</v>
      </c>
      <c r="P3832" s="197" t="str">
        <f t="shared" si="621"/>
        <v>Blank</v>
      </c>
      <c r="Q3832" s="197" t="str">
        <f>IF(D3832=0,"Blank",IF(D3832="BEV",E3832*(1-'3 Model Input'!E$54), E3832))</f>
        <v>Blank</v>
      </c>
      <c r="R3832" s="198" t="str">
        <f>IF(D3832=0,"Blank",IF(D3832="PHEV",F3832/G3832,F3832*(1-'3 Model Input'!E$54)/G3832))</f>
        <v>Blank</v>
      </c>
      <c r="S3832" s="198" t="str">
        <f>IF(D3832=0,"Blank",IF(D3832="PHEV",MIN(M3832,E3832),MIN(M3832,(E3832*(1-'3 Model Input'!E$54)))))</f>
        <v>Blank</v>
      </c>
      <c r="T3832" s="217" t="str">
        <f t="shared" si="622"/>
        <v>Blank</v>
      </c>
      <c r="U3832" s="89"/>
      <c r="V3832" s="216" t="str">
        <f>IF(D3832=0,"Blank",P3832*'3 Model Input'!E$50)</f>
        <v>Blank</v>
      </c>
      <c r="W3832" s="197" t="str">
        <f t="shared" si="623"/>
        <v>Blank</v>
      </c>
      <c r="X3832" s="197" t="str">
        <f t="shared" si="624"/>
        <v>Blank</v>
      </c>
      <c r="Y3832" s="197" t="str">
        <f t="shared" si="625"/>
        <v>Blank</v>
      </c>
      <c r="Z3832" s="197" t="str">
        <f t="shared" si="626"/>
        <v>Blank</v>
      </c>
      <c r="AA3832" s="223" t="str" cm="1">
        <f t="array" ref="AA3832">_xlfn.IFS(ISTEXT('3 Model Input'!F$70),"Missing",ISTEXT('3 Model Input'!I$70),"Missing",ISNUMBER('3 Model Input'!K$70),'3 Model Input'!K$70*P3832)</f>
        <v>Missing</v>
      </c>
      <c r="AB3832" s="89"/>
      <c r="AC3832" s="227" t="str" cm="1">
        <f t="array" ref="AC3832">IF(D3832=0,"Blank",_xlfn.IFS('3 Model Input'!E$61=1,(V3832*G3832)/T3832,'3 Model Input'!E$61=2,(W3832*G3832)/T3832,'3 Model Input'!E$61=3,(X3832*G3832)/T3832,'3 Model Input'!E$61=4,(Y3832*G3832)/T3832,'3 Model Input'!E$61=5,(Z3832*G3832)/T3832, ISTEXT('3 Model Input'!E$61),"Missing",'3 Model Input'!E$61=6,(AA3832*G3832)/T3832))</f>
        <v>Blank</v>
      </c>
      <c r="AD3832" s="202" t="str">
        <f t="shared" si="627"/>
        <v>Blank</v>
      </c>
      <c r="AE3832" s="202" t="str">
        <f t="shared" si="628"/>
        <v>Blank</v>
      </c>
      <c r="AF3832" s="217" t="str">
        <f t="shared" si="629"/>
        <v>Blank</v>
      </c>
      <c r="AG3832" s="9" t="str" cm="1">
        <f t="array" ref="AG3832">_xlfn.IFS(ISNUMBER(AC3832), "", ISNUMBER(SEARCH("Blank", AC3832)), "", ISERROR(AC3832), "Bad input on tab 3")</f>
        <v/>
      </c>
    </row>
    <row r="3833" spans="2:33" ht="15" customHeight="1" x14ac:dyDescent="0.75">
      <c r="B3833" s="205" t="str">
        <f>'5 Driver Data'!B3833</f>
        <v>3825</v>
      </c>
      <c r="C3833" s="193">
        <f>'5 Driver Data'!C3833</f>
        <v>0</v>
      </c>
      <c r="D3833" s="192">
        <f>'5 Driver Data'!D3833</f>
        <v>0</v>
      </c>
      <c r="E3833" s="191">
        <f>'5 Driver Data'!E3833</f>
        <v>0</v>
      </c>
      <c r="F3833" s="191">
        <f>'5 Driver Data'!F3833</f>
        <v>0</v>
      </c>
      <c r="G3833" s="191">
        <f>'5 Driver Data'!G3833</f>
        <v>0</v>
      </c>
      <c r="H3833" s="191">
        <f>'5 Driver Data'!H3833</f>
        <v>0</v>
      </c>
      <c r="I3833" s="191">
        <f>'5 Driver Data'!I3833</f>
        <v>0</v>
      </c>
      <c r="J3833" s="191">
        <f>'5 Driver Data'!J3833</f>
        <v>0</v>
      </c>
      <c r="K3833" s="206">
        <f>'5 Driver Data'!K3833</f>
        <v>0</v>
      </c>
      <c r="L3833" s="1"/>
      <c r="M3833" s="216" t="str">
        <f>IF(D3833=0,"Blank",'3 Model Input'!E$44*'3 Model Input'!E$45)</f>
        <v>Blank</v>
      </c>
      <c r="N3833" s="197" t="str">
        <f t="shared" si="620"/>
        <v>Blank</v>
      </c>
      <c r="O3833" s="197" t="str">
        <f>IF(D3833=0,"Blank",'3 Model Input'!E$49*(1-'3 Model Input'!E$51))</f>
        <v>Blank</v>
      </c>
      <c r="P3833" s="197" t="str">
        <f t="shared" si="621"/>
        <v>Blank</v>
      </c>
      <c r="Q3833" s="197" t="str">
        <f>IF(D3833=0,"Blank",IF(D3833="BEV",E3833*(1-'3 Model Input'!E$54), E3833))</f>
        <v>Blank</v>
      </c>
      <c r="R3833" s="198" t="str">
        <f>IF(D3833=0,"Blank",IF(D3833="PHEV",F3833/G3833,F3833*(1-'3 Model Input'!E$54)/G3833))</f>
        <v>Blank</v>
      </c>
      <c r="S3833" s="198" t="str">
        <f>IF(D3833=0,"Blank",IF(D3833="PHEV",MIN(M3833,E3833),MIN(M3833,(E3833*(1-'3 Model Input'!E$54)))))</f>
        <v>Blank</v>
      </c>
      <c r="T3833" s="217" t="str">
        <f t="shared" si="622"/>
        <v>Blank</v>
      </c>
      <c r="U3833" s="89"/>
      <c r="V3833" s="216" t="str">
        <f>IF(D3833=0,"Blank",P3833*'3 Model Input'!E$50)</f>
        <v>Blank</v>
      </c>
      <c r="W3833" s="197" t="str">
        <f t="shared" si="623"/>
        <v>Blank</v>
      </c>
      <c r="X3833" s="197" t="str">
        <f t="shared" si="624"/>
        <v>Blank</v>
      </c>
      <c r="Y3833" s="197" t="str">
        <f t="shared" si="625"/>
        <v>Blank</v>
      </c>
      <c r="Z3833" s="197" t="str">
        <f t="shared" si="626"/>
        <v>Blank</v>
      </c>
      <c r="AA3833" s="223" t="str" cm="1">
        <f t="array" ref="AA3833">_xlfn.IFS(ISTEXT('3 Model Input'!F$70),"Missing",ISTEXT('3 Model Input'!I$70),"Missing",ISNUMBER('3 Model Input'!K$70),'3 Model Input'!K$70*P3833)</f>
        <v>Missing</v>
      </c>
      <c r="AB3833" s="89"/>
      <c r="AC3833" s="227" t="str" cm="1">
        <f t="array" ref="AC3833">IF(D3833=0,"Blank",_xlfn.IFS('3 Model Input'!E$61=1,(V3833*G3833)/T3833,'3 Model Input'!E$61=2,(W3833*G3833)/T3833,'3 Model Input'!E$61=3,(X3833*G3833)/T3833,'3 Model Input'!E$61=4,(Y3833*G3833)/T3833,'3 Model Input'!E$61=5,(Z3833*G3833)/T3833, ISTEXT('3 Model Input'!E$61),"Missing",'3 Model Input'!E$61=6,(AA3833*G3833)/T3833))</f>
        <v>Blank</v>
      </c>
      <c r="AD3833" s="202" t="str">
        <f t="shared" si="627"/>
        <v>Blank</v>
      </c>
      <c r="AE3833" s="202" t="str">
        <f t="shared" si="628"/>
        <v>Blank</v>
      </c>
      <c r="AF3833" s="217" t="str">
        <f t="shared" si="629"/>
        <v>Blank</v>
      </c>
      <c r="AG3833" s="9" t="str" cm="1">
        <f t="array" ref="AG3833">_xlfn.IFS(ISNUMBER(AC3833), "", ISNUMBER(SEARCH("Blank", AC3833)), "", ISERROR(AC3833), "Bad input on tab 3")</f>
        <v/>
      </c>
    </row>
    <row r="3834" spans="2:33" ht="15" customHeight="1" x14ac:dyDescent="0.75">
      <c r="B3834" s="205" t="str">
        <f>'5 Driver Data'!B3834</f>
        <v>3826</v>
      </c>
      <c r="C3834" s="193">
        <f>'5 Driver Data'!C3834</f>
        <v>0</v>
      </c>
      <c r="D3834" s="192">
        <f>'5 Driver Data'!D3834</f>
        <v>0</v>
      </c>
      <c r="E3834" s="191">
        <f>'5 Driver Data'!E3834</f>
        <v>0</v>
      </c>
      <c r="F3834" s="191">
        <f>'5 Driver Data'!F3834</f>
        <v>0</v>
      </c>
      <c r="G3834" s="191">
        <f>'5 Driver Data'!G3834</f>
        <v>0</v>
      </c>
      <c r="H3834" s="191">
        <f>'5 Driver Data'!H3834</f>
        <v>0</v>
      </c>
      <c r="I3834" s="191">
        <f>'5 Driver Data'!I3834</f>
        <v>0</v>
      </c>
      <c r="J3834" s="191">
        <f>'5 Driver Data'!J3834</f>
        <v>0</v>
      </c>
      <c r="K3834" s="206">
        <f>'5 Driver Data'!K3834</f>
        <v>0</v>
      </c>
      <c r="L3834" s="1"/>
      <c r="M3834" s="216" t="str">
        <f>IF(D3834=0,"Blank",'3 Model Input'!E$44*'3 Model Input'!E$45)</f>
        <v>Blank</v>
      </c>
      <c r="N3834" s="197" t="str">
        <f t="shared" si="620"/>
        <v>Blank</v>
      </c>
      <c r="O3834" s="197" t="str">
        <f>IF(D3834=0,"Blank",'3 Model Input'!E$49*(1-'3 Model Input'!E$51))</f>
        <v>Blank</v>
      </c>
      <c r="P3834" s="197" t="str">
        <f t="shared" si="621"/>
        <v>Blank</v>
      </c>
      <c r="Q3834" s="197" t="str">
        <f>IF(D3834=0,"Blank",IF(D3834="BEV",E3834*(1-'3 Model Input'!E$54), E3834))</f>
        <v>Blank</v>
      </c>
      <c r="R3834" s="198" t="str">
        <f>IF(D3834=0,"Blank",IF(D3834="PHEV",F3834/G3834,F3834*(1-'3 Model Input'!E$54)/G3834))</f>
        <v>Blank</v>
      </c>
      <c r="S3834" s="198" t="str">
        <f>IF(D3834=0,"Blank",IF(D3834="PHEV",MIN(M3834,E3834),MIN(M3834,(E3834*(1-'3 Model Input'!E$54)))))</f>
        <v>Blank</v>
      </c>
      <c r="T3834" s="217" t="str">
        <f t="shared" si="622"/>
        <v>Blank</v>
      </c>
      <c r="U3834" s="89"/>
      <c r="V3834" s="216" t="str">
        <f>IF(D3834=0,"Blank",P3834*'3 Model Input'!E$50)</f>
        <v>Blank</v>
      </c>
      <c r="W3834" s="197" t="str">
        <f t="shared" si="623"/>
        <v>Blank</v>
      </c>
      <c r="X3834" s="197" t="str">
        <f t="shared" si="624"/>
        <v>Blank</v>
      </c>
      <c r="Y3834" s="197" t="str">
        <f t="shared" si="625"/>
        <v>Blank</v>
      </c>
      <c r="Z3834" s="197" t="str">
        <f t="shared" si="626"/>
        <v>Blank</v>
      </c>
      <c r="AA3834" s="223" t="str" cm="1">
        <f t="array" ref="AA3834">_xlfn.IFS(ISTEXT('3 Model Input'!F$70),"Missing",ISTEXT('3 Model Input'!I$70),"Missing",ISNUMBER('3 Model Input'!K$70),'3 Model Input'!K$70*P3834)</f>
        <v>Missing</v>
      </c>
      <c r="AB3834" s="89"/>
      <c r="AC3834" s="227" t="str" cm="1">
        <f t="array" ref="AC3834">IF(D3834=0,"Blank",_xlfn.IFS('3 Model Input'!E$61=1,(V3834*G3834)/T3834,'3 Model Input'!E$61=2,(W3834*G3834)/T3834,'3 Model Input'!E$61=3,(X3834*G3834)/T3834,'3 Model Input'!E$61=4,(Y3834*G3834)/T3834,'3 Model Input'!E$61=5,(Z3834*G3834)/T3834, ISTEXT('3 Model Input'!E$61),"Missing",'3 Model Input'!E$61=6,(AA3834*G3834)/T3834))</f>
        <v>Blank</v>
      </c>
      <c r="AD3834" s="202" t="str">
        <f t="shared" si="627"/>
        <v>Blank</v>
      </c>
      <c r="AE3834" s="202" t="str">
        <f t="shared" si="628"/>
        <v>Blank</v>
      </c>
      <c r="AF3834" s="217" t="str">
        <f t="shared" si="629"/>
        <v>Blank</v>
      </c>
      <c r="AG3834" s="9" t="str" cm="1">
        <f t="array" ref="AG3834">_xlfn.IFS(ISNUMBER(AC3834), "", ISNUMBER(SEARCH("Blank", AC3834)), "", ISERROR(AC3834), "Bad input on tab 3")</f>
        <v/>
      </c>
    </row>
    <row r="3835" spans="2:33" ht="15" customHeight="1" x14ac:dyDescent="0.75">
      <c r="B3835" s="205" t="str">
        <f>'5 Driver Data'!B3835</f>
        <v>3827</v>
      </c>
      <c r="C3835" s="193">
        <f>'5 Driver Data'!C3835</f>
        <v>0</v>
      </c>
      <c r="D3835" s="192">
        <f>'5 Driver Data'!D3835</f>
        <v>0</v>
      </c>
      <c r="E3835" s="191">
        <f>'5 Driver Data'!E3835</f>
        <v>0</v>
      </c>
      <c r="F3835" s="191">
        <f>'5 Driver Data'!F3835</f>
        <v>0</v>
      </c>
      <c r="G3835" s="191">
        <f>'5 Driver Data'!G3835</f>
        <v>0</v>
      </c>
      <c r="H3835" s="191">
        <f>'5 Driver Data'!H3835</f>
        <v>0</v>
      </c>
      <c r="I3835" s="191">
        <f>'5 Driver Data'!I3835</f>
        <v>0</v>
      </c>
      <c r="J3835" s="191">
        <f>'5 Driver Data'!J3835</f>
        <v>0</v>
      </c>
      <c r="K3835" s="206">
        <f>'5 Driver Data'!K3835</f>
        <v>0</v>
      </c>
      <c r="L3835" s="1"/>
      <c r="M3835" s="216" t="str">
        <f>IF(D3835=0,"Blank",'3 Model Input'!E$44*'3 Model Input'!E$45)</f>
        <v>Blank</v>
      </c>
      <c r="N3835" s="197" t="str">
        <f t="shared" si="620"/>
        <v>Blank</v>
      </c>
      <c r="O3835" s="197" t="str">
        <f>IF(D3835=0,"Blank",'3 Model Input'!E$49*(1-'3 Model Input'!E$51))</f>
        <v>Blank</v>
      </c>
      <c r="P3835" s="197" t="str">
        <f t="shared" si="621"/>
        <v>Blank</v>
      </c>
      <c r="Q3835" s="197" t="str">
        <f>IF(D3835=0,"Blank",IF(D3835="BEV",E3835*(1-'3 Model Input'!E$54), E3835))</f>
        <v>Blank</v>
      </c>
      <c r="R3835" s="198" t="str">
        <f>IF(D3835=0,"Blank",IF(D3835="PHEV",F3835/G3835,F3835*(1-'3 Model Input'!E$54)/G3835))</f>
        <v>Blank</v>
      </c>
      <c r="S3835" s="198" t="str">
        <f>IF(D3835=0,"Blank",IF(D3835="PHEV",MIN(M3835,E3835),MIN(M3835,(E3835*(1-'3 Model Input'!E$54)))))</f>
        <v>Blank</v>
      </c>
      <c r="T3835" s="217" t="str">
        <f t="shared" si="622"/>
        <v>Blank</v>
      </c>
      <c r="U3835" s="89"/>
      <c r="V3835" s="216" t="str">
        <f>IF(D3835=0,"Blank",P3835*'3 Model Input'!E$50)</f>
        <v>Blank</v>
      </c>
      <c r="W3835" s="197" t="str">
        <f t="shared" si="623"/>
        <v>Blank</v>
      </c>
      <c r="X3835" s="197" t="str">
        <f t="shared" si="624"/>
        <v>Blank</v>
      </c>
      <c r="Y3835" s="197" t="str">
        <f t="shared" si="625"/>
        <v>Blank</v>
      </c>
      <c r="Z3835" s="197" t="str">
        <f t="shared" si="626"/>
        <v>Blank</v>
      </c>
      <c r="AA3835" s="223" t="str" cm="1">
        <f t="array" ref="AA3835">_xlfn.IFS(ISTEXT('3 Model Input'!F$70),"Missing",ISTEXT('3 Model Input'!I$70),"Missing",ISNUMBER('3 Model Input'!K$70),'3 Model Input'!K$70*P3835)</f>
        <v>Missing</v>
      </c>
      <c r="AB3835" s="89"/>
      <c r="AC3835" s="227" t="str" cm="1">
        <f t="array" ref="AC3835">IF(D3835=0,"Blank",_xlfn.IFS('3 Model Input'!E$61=1,(V3835*G3835)/T3835,'3 Model Input'!E$61=2,(W3835*G3835)/T3835,'3 Model Input'!E$61=3,(X3835*G3835)/T3835,'3 Model Input'!E$61=4,(Y3835*G3835)/T3835,'3 Model Input'!E$61=5,(Z3835*G3835)/T3835, ISTEXT('3 Model Input'!E$61),"Missing",'3 Model Input'!E$61=6,(AA3835*G3835)/T3835))</f>
        <v>Blank</v>
      </c>
      <c r="AD3835" s="202" t="str">
        <f t="shared" si="627"/>
        <v>Blank</v>
      </c>
      <c r="AE3835" s="202" t="str">
        <f t="shared" si="628"/>
        <v>Blank</v>
      </c>
      <c r="AF3835" s="217" t="str">
        <f t="shared" si="629"/>
        <v>Blank</v>
      </c>
      <c r="AG3835" s="9" t="str" cm="1">
        <f t="array" ref="AG3835">_xlfn.IFS(ISNUMBER(AC3835), "", ISNUMBER(SEARCH("Blank", AC3835)), "", ISERROR(AC3835), "Bad input on tab 3")</f>
        <v/>
      </c>
    </row>
    <row r="3836" spans="2:33" ht="15" customHeight="1" x14ac:dyDescent="0.75">
      <c r="B3836" s="205" t="str">
        <f>'5 Driver Data'!B3836</f>
        <v>3828</v>
      </c>
      <c r="C3836" s="193">
        <f>'5 Driver Data'!C3836</f>
        <v>0</v>
      </c>
      <c r="D3836" s="192">
        <f>'5 Driver Data'!D3836</f>
        <v>0</v>
      </c>
      <c r="E3836" s="191">
        <f>'5 Driver Data'!E3836</f>
        <v>0</v>
      </c>
      <c r="F3836" s="191">
        <f>'5 Driver Data'!F3836</f>
        <v>0</v>
      </c>
      <c r="G3836" s="191">
        <f>'5 Driver Data'!G3836</f>
        <v>0</v>
      </c>
      <c r="H3836" s="191">
        <f>'5 Driver Data'!H3836</f>
        <v>0</v>
      </c>
      <c r="I3836" s="191">
        <f>'5 Driver Data'!I3836</f>
        <v>0</v>
      </c>
      <c r="J3836" s="191">
        <f>'5 Driver Data'!J3836</f>
        <v>0</v>
      </c>
      <c r="K3836" s="206">
        <f>'5 Driver Data'!K3836</f>
        <v>0</v>
      </c>
      <c r="L3836" s="1"/>
      <c r="M3836" s="216" t="str">
        <f>IF(D3836=0,"Blank",'3 Model Input'!E$44*'3 Model Input'!E$45)</f>
        <v>Blank</v>
      </c>
      <c r="N3836" s="197" t="str">
        <f t="shared" si="620"/>
        <v>Blank</v>
      </c>
      <c r="O3836" s="197" t="str">
        <f>IF(D3836=0,"Blank",'3 Model Input'!E$49*(1-'3 Model Input'!E$51))</f>
        <v>Blank</v>
      </c>
      <c r="P3836" s="197" t="str">
        <f t="shared" si="621"/>
        <v>Blank</v>
      </c>
      <c r="Q3836" s="197" t="str">
        <f>IF(D3836=0,"Blank",IF(D3836="BEV",E3836*(1-'3 Model Input'!E$54), E3836))</f>
        <v>Blank</v>
      </c>
      <c r="R3836" s="198" t="str">
        <f>IF(D3836=0,"Blank",IF(D3836="PHEV",F3836/G3836,F3836*(1-'3 Model Input'!E$54)/G3836))</f>
        <v>Blank</v>
      </c>
      <c r="S3836" s="198" t="str">
        <f>IF(D3836=0,"Blank",IF(D3836="PHEV",MIN(M3836,E3836),MIN(M3836,(E3836*(1-'3 Model Input'!E$54)))))</f>
        <v>Blank</v>
      </c>
      <c r="T3836" s="217" t="str">
        <f t="shared" si="622"/>
        <v>Blank</v>
      </c>
      <c r="U3836" s="89"/>
      <c r="V3836" s="216" t="str">
        <f>IF(D3836=0,"Blank",P3836*'3 Model Input'!E$50)</f>
        <v>Blank</v>
      </c>
      <c r="W3836" s="197" t="str">
        <f t="shared" si="623"/>
        <v>Blank</v>
      </c>
      <c r="X3836" s="197" t="str">
        <f t="shared" si="624"/>
        <v>Blank</v>
      </c>
      <c r="Y3836" s="197" t="str">
        <f t="shared" si="625"/>
        <v>Blank</v>
      </c>
      <c r="Z3836" s="197" t="str">
        <f t="shared" si="626"/>
        <v>Blank</v>
      </c>
      <c r="AA3836" s="223" t="str" cm="1">
        <f t="array" ref="AA3836">_xlfn.IFS(ISTEXT('3 Model Input'!F$70),"Missing",ISTEXT('3 Model Input'!I$70),"Missing",ISNUMBER('3 Model Input'!K$70),'3 Model Input'!K$70*P3836)</f>
        <v>Missing</v>
      </c>
      <c r="AB3836" s="89"/>
      <c r="AC3836" s="227" t="str" cm="1">
        <f t="array" ref="AC3836">IF(D3836=0,"Blank",_xlfn.IFS('3 Model Input'!E$61=1,(V3836*G3836)/T3836,'3 Model Input'!E$61=2,(W3836*G3836)/T3836,'3 Model Input'!E$61=3,(X3836*G3836)/T3836,'3 Model Input'!E$61=4,(Y3836*G3836)/T3836,'3 Model Input'!E$61=5,(Z3836*G3836)/T3836, ISTEXT('3 Model Input'!E$61),"Missing",'3 Model Input'!E$61=6,(AA3836*G3836)/T3836))</f>
        <v>Blank</v>
      </c>
      <c r="AD3836" s="202" t="str">
        <f t="shared" si="627"/>
        <v>Blank</v>
      </c>
      <c r="AE3836" s="202" t="str">
        <f t="shared" si="628"/>
        <v>Blank</v>
      </c>
      <c r="AF3836" s="217" t="str">
        <f t="shared" si="629"/>
        <v>Blank</v>
      </c>
      <c r="AG3836" s="9" t="str" cm="1">
        <f t="array" ref="AG3836">_xlfn.IFS(ISNUMBER(AC3836), "", ISNUMBER(SEARCH("Blank", AC3836)), "", ISERROR(AC3836), "Bad input on tab 3")</f>
        <v/>
      </c>
    </row>
    <row r="3837" spans="2:33" ht="15" customHeight="1" x14ac:dyDescent="0.75">
      <c r="B3837" s="205" t="str">
        <f>'5 Driver Data'!B3837</f>
        <v>3829</v>
      </c>
      <c r="C3837" s="193">
        <f>'5 Driver Data'!C3837</f>
        <v>0</v>
      </c>
      <c r="D3837" s="192">
        <f>'5 Driver Data'!D3837</f>
        <v>0</v>
      </c>
      <c r="E3837" s="191">
        <f>'5 Driver Data'!E3837</f>
        <v>0</v>
      </c>
      <c r="F3837" s="191">
        <f>'5 Driver Data'!F3837</f>
        <v>0</v>
      </c>
      <c r="G3837" s="191">
        <f>'5 Driver Data'!G3837</f>
        <v>0</v>
      </c>
      <c r="H3837" s="191">
        <f>'5 Driver Data'!H3837</f>
        <v>0</v>
      </c>
      <c r="I3837" s="191">
        <f>'5 Driver Data'!I3837</f>
        <v>0</v>
      </c>
      <c r="J3837" s="191">
        <f>'5 Driver Data'!J3837</f>
        <v>0</v>
      </c>
      <c r="K3837" s="206">
        <f>'5 Driver Data'!K3837</f>
        <v>0</v>
      </c>
      <c r="L3837" s="1"/>
      <c r="M3837" s="216" t="str">
        <f>IF(D3837=0,"Blank",'3 Model Input'!E$44*'3 Model Input'!E$45)</f>
        <v>Blank</v>
      </c>
      <c r="N3837" s="197" t="str">
        <f t="shared" si="620"/>
        <v>Blank</v>
      </c>
      <c r="O3837" s="197" t="str">
        <f>IF(D3837=0,"Blank",'3 Model Input'!E$49*(1-'3 Model Input'!E$51))</f>
        <v>Blank</v>
      </c>
      <c r="P3837" s="197" t="str">
        <f t="shared" si="621"/>
        <v>Blank</v>
      </c>
      <c r="Q3837" s="197" t="str">
        <f>IF(D3837=0,"Blank",IF(D3837="BEV",E3837*(1-'3 Model Input'!E$54), E3837))</f>
        <v>Blank</v>
      </c>
      <c r="R3837" s="198" t="str">
        <f>IF(D3837=0,"Blank",IF(D3837="PHEV",F3837/G3837,F3837*(1-'3 Model Input'!E$54)/G3837))</f>
        <v>Blank</v>
      </c>
      <c r="S3837" s="198" t="str">
        <f>IF(D3837=0,"Blank",IF(D3837="PHEV",MIN(M3837,E3837),MIN(M3837,(E3837*(1-'3 Model Input'!E$54)))))</f>
        <v>Blank</v>
      </c>
      <c r="T3837" s="217" t="str">
        <f t="shared" si="622"/>
        <v>Blank</v>
      </c>
      <c r="U3837" s="89"/>
      <c r="V3837" s="216" t="str">
        <f>IF(D3837=0,"Blank",P3837*'3 Model Input'!E$50)</f>
        <v>Blank</v>
      </c>
      <c r="W3837" s="197" t="str">
        <f t="shared" si="623"/>
        <v>Blank</v>
      </c>
      <c r="X3837" s="197" t="str">
        <f t="shared" si="624"/>
        <v>Blank</v>
      </c>
      <c r="Y3837" s="197" t="str">
        <f t="shared" si="625"/>
        <v>Blank</v>
      </c>
      <c r="Z3837" s="197" t="str">
        <f t="shared" si="626"/>
        <v>Blank</v>
      </c>
      <c r="AA3837" s="223" t="str" cm="1">
        <f t="array" ref="AA3837">_xlfn.IFS(ISTEXT('3 Model Input'!F$70),"Missing",ISTEXT('3 Model Input'!I$70),"Missing",ISNUMBER('3 Model Input'!K$70),'3 Model Input'!K$70*P3837)</f>
        <v>Missing</v>
      </c>
      <c r="AB3837" s="89"/>
      <c r="AC3837" s="227" t="str" cm="1">
        <f t="array" ref="AC3837">IF(D3837=0,"Blank",_xlfn.IFS('3 Model Input'!E$61=1,(V3837*G3837)/T3837,'3 Model Input'!E$61=2,(W3837*G3837)/T3837,'3 Model Input'!E$61=3,(X3837*G3837)/T3837,'3 Model Input'!E$61=4,(Y3837*G3837)/T3837,'3 Model Input'!E$61=5,(Z3837*G3837)/T3837, ISTEXT('3 Model Input'!E$61),"Missing",'3 Model Input'!E$61=6,(AA3837*G3837)/T3837))</f>
        <v>Blank</v>
      </c>
      <c r="AD3837" s="202" t="str">
        <f t="shared" si="627"/>
        <v>Blank</v>
      </c>
      <c r="AE3837" s="202" t="str">
        <f t="shared" si="628"/>
        <v>Blank</v>
      </c>
      <c r="AF3837" s="217" t="str">
        <f t="shared" si="629"/>
        <v>Blank</v>
      </c>
      <c r="AG3837" s="9" t="str" cm="1">
        <f t="array" ref="AG3837">_xlfn.IFS(ISNUMBER(AC3837), "", ISNUMBER(SEARCH("Blank", AC3837)), "", ISERROR(AC3837), "Bad input on tab 3")</f>
        <v/>
      </c>
    </row>
    <row r="3838" spans="2:33" ht="15" customHeight="1" x14ac:dyDescent="0.75">
      <c r="B3838" s="205" t="str">
        <f>'5 Driver Data'!B3838</f>
        <v>3830</v>
      </c>
      <c r="C3838" s="193">
        <f>'5 Driver Data'!C3838</f>
        <v>0</v>
      </c>
      <c r="D3838" s="192">
        <f>'5 Driver Data'!D3838</f>
        <v>0</v>
      </c>
      <c r="E3838" s="191">
        <f>'5 Driver Data'!E3838</f>
        <v>0</v>
      </c>
      <c r="F3838" s="191">
        <f>'5 Driver Data'!F3838</f>
        <v>0</v>
      </c>
      <c r="G3838" s="191">
        <f>'5 Driver Data'!G3838</f>
        <v>0</v>
      </c>
      <c r="H3838" s="191">
        <f>'5 Driver Data'!H3838</f>
        <v>0</v>
      </c>
      <c r="I3838" s="191">
        <f>'5 Driver Data'!I3838</f>
        <v>0</v>
      </c>
      <c r="J3838" s="191">
        <f>'5 Driver Data'!J3838</f>
        <v>0</v>
      </c>
      <c r="K3838" s="206">
        <f>'5 Driver Data'!K3838</f>
        <v>0</v>
      </c>
      <c r="L3838" s="1"/>
      <c r="M3838" s="216" t="str">
        <f>IF(D3838=0,"Blank",'3 Model Input'!E$44*'3 Model Input'!E$45)</f>
        <v>Blank</v>
      </c>
      <c r="N3838" s="197" t="str">
        <f t="shared" si="620"/>
        <v>Blank</v>
      </c>
      <c r="O3838" s="197" t="str">
        <f>IF(D3838=0,"Blank",'3 Model Input'!E$49*(1-'3 Model Input'!E$51))</f>
        <v>Blank</v>
      </c>
      <c r="P3838" s="197" t="str">
        <f t="shared" si="621"/>
        <v>Blank</v>
      </c>
      <c r="Q3838" s="197" t="str">
        <f>IF(D3838=0,"Blank",IF(D3838="BEV",E3838*(1-'3 Model Input'!E$54), E3838))</f>
        <v>Blank</v>
      </c>
      <c r="R3838" s="198" t="str">
        <f>IF(D3838=0,"Blank",IF(D3838="PHEV",F3838/G3838,F3838*(1-'3 Model Input'!E$54)/G3838))</f>
        <v>Blank</v>
      </c>
      <c r="S3838" s="198" t="str">
        <f>IF(D3838=0,"Blank",IF(D3838="PHEV",MIN(M3838,E3838),MIN(M3838,(E3838*(1-'3 Model Input'!E$54)))))</f>
        <v>Blank</v>
      </c>
      <c r="T3838" s="217" t="str">
        <f t="shared" si="622"/>
        <v>Blank</v>
      </c>
      <c r="U3838" s="89"/>
      <c r="V3838" s="216" t="str">
        <f>IF(D3838=0,"Blank",P3838*'3 Model Input'!E$50)</f>
        <v>Blank</v>
      </c>
      <c r="W3838" s="197" t="str">
        <f t="shared" si="623"/>
        <v>Blank</v>
      </c>
      <c r="X3838" s="197" t="str">
        <f t="shared" si="624"/>
        <v>Blank</v>
      </c>
      <c r="Y3838" s="197" t="str">
        <f t="shared" si="625"/>
        <v>Blank</v>
      </c>
      <c r="Z3838" s="197" t="str">
        <f t="shared" si="626"/>
        <v>Blank</v>
      </c>
      <c r="AA3838" s="223" t="str" cm="1">
        <f t="array" ref="AA3838">_xlfn.IFS(ISTEXT('3 Model Input'!F$70),"Missing",ISTEXT('3 Model Input'!I$70),"Missing",ISNUMBER('3 Model Input'!K$70),'3 Model Input'!K$70*P3838)</f>
        <v>Missing</v>
      </c>
      <c r="AB3838" s="89"/>
      <c r="AC3838" s="227" t="str" cm="1">
        <f t="array" ref="AC3838">IF(D3838=0,"Blank",_xlfn.IFS('3 Model Input'!E$61=1,(V3838*G3838)/T3838,'3 Model Input'!E$61=2,(W3838*G3838)/T3838,'3 Model Input'!E$61=3,(X3838*G3838)/T3838,'3 Model Input'!E$61=4,(Y3838*G3838)/T3838,'3 Model Input'!E$61=5,(Z3838*G3838)/T3838, ISTEXT('3 Model Input'!E$61),"Missing",'3 Model Input'!E$61=6,(AA3838*G3838)/T3838))</f>
        <v>Blank</v>
      </c>
      <c r="AD3838" s="202" t="str">
        <f t="shared" si="627"/>
        <v>Blank</v>
      </c>
      <c r="AE3838" s="202" t="str">
        <f t="shared" si="628"/>
        <v>Blank</v>
      </c>
      <c r="AF3838" s="217" t="str">
        <f t="shared" si="629"/>
        <v>Blank</v>
      </c>
      <c r="AG3838" s="9" t="str" cm="1">
        <f t="array" ref="AG3838">_xlfn.IFS(ISNUMBER(AC3838), "", ISNUMBER(SEARCH("Blank", AC3838)), "", ISERROR(AC3838), "Bad input on tab 3")</f>
        <v/>
      </c>
    </row>
    <row r="3839" spans="2:33" ht="15" customHeight="1" x14ac:dyDescent="0.75">
      <c r="B3839" s="205" t="str">
        <f>'5 Driver Data'!B3839</f>
        <v>3831</v>
      </c>
      <c r="C3839" s="193">
        <f>'5 Driver Data'!C3839</f>
        <v>0</v>
      </c>
      <c r="D3839" s="192">
        <f>'5 Driver Data'!D3839</f>
        <v>0</v>
      </c>
      <c r="E3839" s="191">
        <f>'5 Driver Data'!E3839</f>
        <v>0</v>
      </c>
      <c r="F3839" s="191">
        <f>'5 Driver Data'!F3839</f>
        <v>0</v>
      </c>
      <c r="G3839" s="191">
        <f>'5 Driver Data'!G3839</f>
        <v>0</v>
      </c>
      <c r="H3839" s="191">
        <f>'5 Driver Data'!H3839</f>
        <v>0</v>
      </c>
      <c r="I3839" s="191">
        <f>'5 Driver Data'!I3839</f>
        <v>0</v>
      </c>
      <c r="J3839" s="191">
        <f>'5 Driver Data'!J3839</f>
        <v>0</v>
      </c>
      <c r="K3839" s="206">
        <f>'5 Driver Data'!K3839</f>
        <v>0</v>
      </c>
      <c r="L3839" s="1"/>
      <c r="M3839" s="216" t="str">
        <f>IF(D3839=0,"Blank",'3 Model Input'!E$44*'3 Model Input'!E$45)</f>
        <v>Blank</v>
      </c>
      <c r="N3839" s="197" t="str">
        <f t="shared" si="620"/>
        <v>Blank</v>
      </c>
      <c r="O3839" s="197" t="str">
        <f>IF(D3839=0,"Blank",'3 Model Input'!E$49*(1-'3 Model Input'!E$51))</f>
        <v>Blank</v>
      </c>
      <c r="P3839" s="197" t="str">
        <f t="shared" si="621"/>
        <v>Blank</v>
      </c>
      <c r="Q3839" s="197" t="str">
        <f>IF(D3839=0,"Blank",IF(D3839="BEV",E3839*(1-'3 Model Input'!E$54), E3839))</f>
        <v>Blank</v>
      </c>
      <c r="R3839" s="198" t="str">
        <f>IF(D3839=0,"Blank",IF(D3839="PHEV",F3839/G3839,F3839*(1-'3 Model Input'!E$54)/G3839))</f>
        <v>Blank</v>
      </c>
      <c r="S3839" s="198" t="str">
        <f>IF(D3839=0,"Blank",IF(D3839="PHEV",MIN(M3839,E3839),MIN(M3839,(E3839*(1-'3 Model Input'!E$54)))))</f>
        <v>Blank</v>
      </c>
      <c r="T3839" s="217" t="str">
        <f t="shared" si="622"/>
        <v>Blank</v>
      </c>
      <c r="U3839" s="89"/>
      <c r="V3839" s="216" t="str">
        <f>IF(D3839=0,"Blank",P3839*'3 Model Input'!E$50)</f>
        <v>Blank</v>
      </c>
      <c r="W3839" s="197" t="str">
        <f t="shared" si="623"/>
        <v>Blank</v>
      </c>
      <c r="X3839" s="197" t="str">
        <f t="shared" si="624"/>
        <v>Blank</v>
      </c>
      <c r="Y3839" s="197" t="str">
        <f t="shared" si="625"/>
        <v>Blank</v>
      </c>
      <c r="Z3839" s="197" t="str">
        <f t="shared" si="626"/>
        <v>Blank</v>
      </c>
      <c r="AA3839" s="223" t="str" cm="1">
        <f t="array" ref="AA3839">_xlfn.IFS(ISTEXT('3 Model Input'!F$70),"Missing",ISTEXT('3 Model Input'!I$70),"Missing",ISNUMBER('3 Model Input'!K$70),'3 Model Input'!K$70*P3839)</f>
        <v>Missing</v>
      </c>
      <c r="AB3839" s="89"/>
      <c r="AC3839" s="227" t="str" cm="1">
        <f t="array" ref="AC3839">IF(D3839=0,"Blank",_xlfn.IFS('3 Model Input'!E$61=1,(V3839*G3839)/T3839,'3 Model Input'!E$61=2,(W3839*G3839)/T3839,'3 Model Input'!E$61=3,(X3839*G3839)/T3839,'3 Model Input'!E$61=4,(Y3839*G3839)/T3839,'3 Model Input'!E$61=5,(Z3839*G3839)/T3839, ISTEXT('3 Model Input'!E$61),"Missing",'3 Model Input'!E$61=6,(AA3839*G3839)/T3839))</f>
        <v>Blank</v>
      </c>
      <c r="AD3839" s="202" t="str">
        <f t="shared" si="627"/>
        <v>Blank</v>
      </c>
      <c r="AE3839" s="202" t="str">
        <f t="shared" si="628"/>
        <v>Blank</v>
      </c>
      <c r="AF3839" s="217" t="str">
        <f t="shared" si="629"/>
        <v>Blank</v>
      </c>
      <c r="AG3839" s="9" t="str" cm="1">
        <f t="array" ref="AG3839">_xlfn.IFS(ISNUMBER(AC3839), "", ISNUMBER(SEARCH("Blank", AC3839)), "", ISERROR(AC3839), "Bad input on tab 3")</f>
        <v/>
      </c>
    </row>
    <row r="3840" spans="2:33" ht="15" customHeight="1" x14ac:dyDescent="0.75">
      <c r="B3840" s="205" t="str">
        <f>'5 Driver Data'!B3840</f>
        <v>3832</v>
      </c>
      <c r="C3840" s="193">
        <f>'5 Driver Data'!C3840</f>
        <v>0</v>
      </c>
      <c r="D3840" s="192">
        <f>'5 Driver Data'!D3840</f>
        <v>0</v>
      </c>
      <c r="E3840" s="191">
        <f>'5 Driver Data'!E3840</f>
        <v>0</v>
      </c>
      <c r="F3840" s="191">
        <f>'5 Driver Data'!F3840</f>
        <v>0</v>
      </c>
      <c r="G3840" s="191">
        <f>'5 Driver Data'!G3840</f>
        <v>0</v>
      </c>
      <c r="H3840" s="191">
        <f>'5 Driver Data'!H3840</f>
        <v>0</v>
      </c>
      <c r="I3840" s="191">
        <f>'5 Driver Data'!I3840</f>
        <v>0</v>
      </c>
      <c r="J3840" s="191">
        <f>'5 Driver Data'!J3840</f>
        <v>0</v>
      </c>
      <c r="K3840" s="206">
        <f>'5 Driver Data'!K3840</f>
        <v>0</v>
      </c>
      <c r="L3840" s="1"/>
      <c r="M3840" s="216" t="str">
        <f>IF(D3840=0,"Blank",'3 Model Input'!E$44*'3 Model Input'!E$45)</f>
        <v>Blank</v>
      </c>
      <c r="N3840" s="197" t="str">
        <f t="shared" si="620"/>
        <v>Blank</v>
      </c>
      <c r="O3840" s="197" t="str">
        <f>IF(D3840=0,"Blank",'3 Model Input'!E$49*(1-'3 Model Input'!E$51))</f>
        <v>Blank</v>
      </c>
      <c r="P3840" s="197" t="str">
        <f t="shared" si="621"/>
        <v>Blank</v>
      </c>
      <c r="Q3840" s="197" t="str">
        <f>IF(D3840=0,"Blank",IF(D3840="BEV",E3840*(1-'3 Model Input'!E$54), E3840))</f>
        <v>Blank</v>
      </c>
      <c r="R3840" s="198" t="str">
        <f>IF(D3840=0,"Blank",IF(D3840="PHEV",F3840/G3840,F3840*(1-'3 Model Input'!E$54)/G3840))</f>
        <v>Blank</v>
      </c>
      <c r="S3840" s="198" t="str">
        <f>IF(D3840=0,"Blank",IF(D3840="PHEV",MIN(M3840,E3840),MIN(M3840,(E3840*(1-'3 Model Input'!E$54)))))</f>
        <v>Blank</v>
      </c>
      <c r="T3840" s="217" t="str">
        <f t="shared" si="622"/>
        <v>Blank</v>
      </c>
      <c r="U3840" s="89"/>
      <c r="V3840" s="216" t="str">
        <f>IF(D3840=0,"Blank",P3840*'3 Model Input'!E$50)</f>
        <v>Blank</v>
      </c>
      <c r="W3840" s="197" t="str">
        <f t="shared" si="623"/>
        <v>Blank</v>
      </c>
      <c r="X3840" s="197" t="str">
        <f t="shared" si="624"/>
        <v>Blank</v>
      </c>
      <c r="Y3840" s="197" t="str">
        <f t="shared" si="625"/>
        <v>Blank</v>
      </c>
      <c r="Z3840" s="197" t="str">
        <f t="shared" si="626"/>
        <v>Blank</v>
      </c>
      <c r="AA3840" s="223" t="str" cm="1">
        <f t="array" ref="AA3840">_xlfn.IFS(ISTEXT('3 Model Input'!F$70),"Missing",ISTEXT('3 Model Input'!I$70),"Missing",ISNUMBER('3 Model Input'!K$70),'3 Model Input'!K$70*P3840)</f>
        <v>Missing</v>
      </c>
      <c r="AB3840" s="89"/>
      <c r="AC3840" s="227" t="str" cm="1">
        <f t="array" ref="AC3840">IF(D3840=0,"Blank",_xlfn.IFS('3 Model Input'!E$61=1,(V3840*G3840)/T3840,'3 Model Input'!E$61=2,(W3840*G3840)/T3840,'3 Model Input'!E$61=3,(X3840*G3840)/T3840,'3 Model Input'!E$61=4,(Y3840*G3840)/T3840,'3 Model Input'!E$61=5,(Z3840*G3840)/T3840, ISTEXT('3 Model Input'!E$61),"Missing",'3 Model Input'!E$61=6,(AA3840*G3840)/T3840))</f>
        <v>Blank</v>
      </c>
      <c r="AD3840" s="202" t="str">
        <f t="shared" si="627"/>
        <v>Blank</v>
      </c>
      <c r="AE3840" s="202" t="str">
        <f t="shared" si="628"/>
        <v>Blank</v>
      </c>
      <c r="AF3840" s="217" t="str">
        <f t="shared" si="629"/>
        <v>Blank</v>
      </c>
      <c r="AG3840" s="9" t="str" cm="1">
        <f t="array" ref="AG3840">_xlfn.IFS(ISNUMBER(AC3840), "", ISNUMBER(SEARCH("Blank", AC3840)), "", ISERROR(AC3840), "Bad input on tab 3")</f>
        <v/>
      </c>
    </row>
    <row r="3841" spans="2:33" ht="15" customHeight="1" x14ac:dyDescent="0.75">
      <c r="B3841" s="205" t="str">
        <f>'5 Driver Data'!B3841</f>
        <v>3833</v>
      </c>
      <c r="C3841" s="193">
        <f>'5 Driver Data'!C3841</f>
        <v>0</v>
      </c>
      <c r="D3841" s="192">
        <f>'5 Driver Data'!D3841</f>
        <v>0</v>
      </c>
      <c r="E3841" s="191">
        <f>'5 Driver Data'!E3841</f>
        <v>0</v>
      </c>
      <c r="F3841" s="191">
        <f>'5 Driver Data'!F3841</f>
        <v>0</v>
      </c>
      <c r="G3841" s="191">
        <f>'5 Driver Data'!G3841</f>
        <v>0</v>
      </c>
      <c r="H3841" s="191">
        <f>'5 Driver Data'!H3841</f>
        <v>0</v>
      </c>
      <c r="I3841" s="191">
        <f>'5 Driver Data'!I3841</f>
        <v>0</v>
      </c>
      <c r="J3841" s="191">
        <f>'5 Driver Data'!J3841</f>
        <v>0</v>
      </c>
      <c r="K3841" s="206">
        <f>'5 Driver Data'!K3841</f>
        <v>0</v>
      </c>
      <c r="L3841" s="1"/>
      <c r="M3841" s="216" t="str">
        <f>IF(D3841=0,"Blank",'3 Model Input'!E$44*'3 Model Input'!E$45)</f>
        <v>Blank</v>
      </c>
      <c r="N3841" s="197" t="str">
        <f t="shared" si="620"/>
        <v>Blank</v>
      </c>
      <c r="O3841" s="197" t="str">
        <f>IF(D3841=0,"Blank",'3 Model Input'!E$49*(1-'3 Model Input'!E$51))</f>
        <v>Blank</v>
      </c>
      <c r="P3841" s="197" t="str">
        <f t="shared" si="621"/>
        <v>Blank</v>
      </c>
      <c r="Q3841" s="197" t="str">
        <f>IF(D3841=0,"Blank",IF(D3841="BEV",E3841*(1-'3 Model Input'!E$54), E3841))</f>
        <v>Blank</v>
      </c>
      <c r="R3841" s="198" t="str">
        <f>IF(D3841=0,"Blank",IF(D3841="PHEV",F3841/G3841,F3841*(1-'3 Model Input'!E$54)/G3841))</f>
        <v>Blank</v>
      </c>
      <c r="S3841" s="198" t="str">
        <f>IF(D3841=0,"Blank",IF(D3841="PHEV",MIN(M3841,E3841),MIN(M3841,(E3841*(1-'3 Model Input'!E$54)))))</f>
        <v>Blank</v>
      </c>
      <c r="T3841" s="217" t="str">
        <f t="shared" si="622"/>
        <v>Blank</v>
      </c>
      <c r="U3841" s="89"/>
      <c r="V3841" s="216" t="str">
        <f>IF(D3841=0,"Blank",P3841*'3 Model Input'!E$50)</f>
        <v>Blank</v>
      </c>
      <c r="W3841" s="197" t="str">
        <f t="shared" si="623"/>
        <v>Blank</v>
      </c>
      <c r="X3841" s="197" t="str">
        <f t="shared" si="624"/>
        <v>Blank</v>
      </c>
      <c r="Y3841" s="197" t="str">
        <f t="shared" si="625"/>
        <v>Blank</v>
      </c>
      <c r="Z3841" s="197" t="str">
        <f t="shared" si="626"/>
        <v>Blank</v>
      </c>
      <c r="AA3841" s="223" t="str" cm="1">
        <f t="array" ref="AA3841">_xlfn.IFS(ISTEXT('3 Model Input'!F$70),"Missing",ISTEXT('3 Model Input'!I$70),"Missing",ISNUMBER('3 Model Input'!K$70),'3 Model Input'!K$70*P3841)</f>
        <v>Missing</v>
      </c>
      <c r="AB3841" s="89"/>
      <c r="AC3841" s="227" t="str" cm="1">
        <f t="array" ref="AC3841">IF(D3841=0,"Blank",_xlfn.IFS('3 Model Input'!E$61=1,(V3841*G3841)/T3841,'3 Model Input'!E$61=2,(W3841*G3841)/T3841,'3 Model Input'!E$61=3,(X3841*G3841)/T3841,'3 Model Input'!E$61=4,(Y3841*G3841)/T3841,'3 Model Input'!E$61=5,(Z3841*G3841)/T3841, ISTEXT('3 Model Input'!E$61),"Missing",'3 Model Input'!E$61=6,(AA3841*G3841)/T3841))</f>
        <v>Blank</v>
      </c>
      <c r="AD3841" s="202" t="str">
        <f t="shared" si="627"/>
        <v>Blank</v>
      </c>
      <c r="AE3841" s="202" t="str">
        <f t="shared" si="628"/>
        <v>Blank</v>
      </c>
      <c r="AF3841" s="217" t="str">
        <f t="shared" si="629"/>
        <v>Blank</v>
      </c>
      <c r="AG3841" s="9" t="str" cm="1">
        <f t="array" ref="AG3841">_xlfn.IFS(ISNUMBER(AC3841), "", ISNUMBER(SEARCH("Blank", AC3841)), "", ISERROR(AC3841), "Bad input on tab 3")</f>
        <v/>
      </c>
    </row>
    <row r="3842" spans="2:33" ht="15" customHeight="1" x14ac:dyDescent="0.75">
      <c r="B3842" s="205" t="str">
        <f>'5 Driver Data'!B3842</f>
        <v>3834</v>
      </c>
      <c r="C3842" s="193">
        <f>'5 Driver Data'!C3842</f>
        <v>0</v>
      </c>
      <c r="D3842" s="192">
        <f>'5 Driver Data'!D3842</f>
        <v>0</v>
      </c>
      <c r="E3842" s="191">
        <f>'5 Driver Data'!E3842</f>
        <v>0</v>
      </c>
      <c r="F3842" s="191">
        <f>'5 Driver Data'!F3842</f>
        <v>0</v>
      </c>
      <c r="G3842" s="191">
        <f>'5 Driver Data'!G3842</f>
        <v>0</v>
      </c>
      <c r="H3842" s="191">
        <f>'5 Driver Data'!H3842</f>
        <v>0</v>
      </c>
      <c r="I3842" s="191">
        <f>'5 Driver Data'!I3842</f>
        <v>0</v>
      </c>
      <c r="J3842" s="191">
        <f>'5 Driver Data'!J3842</f>
        <v>0</v>
      </c>
      <c r="K3842" s="206">
        <f>'5 Driver Data'!K3842</f>
        <v>0</v>
      </c>
      <c r="L3842" s="1"/>
      <c r="M3842" s="216" t="str">
        <f>IF(D3842=0,"Blank",'3 Model Input'!E$44*'3 Model Input'!E$45)</f>
        <v>Blank</v>
      </c>
      <c r="N3842" s="197" t="str">
        <f t="shared" si="620"/>
        <v>Blank</v>
      </c>
      <c r="O3842" s="197" t="str">
        <f>IF(D3842=0,"Blank",'3 Model Input'!E$49*(1-'3 Model Input'!E$51))</f>
        <v>Blank</v>
      </c>
      <c r="P3842" s="197" t="str">
        <f t="shared" si="621"/>
        <v>Blank</v>
      </c>
      <c r="Q3842" s="197" t="str">
        <f>IF(D3842=0,"Blank",IF(D3842="BEV",E3842*(1-'3 Model Input'!E$54), E3842))</f>
        <v>Blank</v>
      </c>
      <c r="R3842" s="198" t="str">
        <f>IF(D3842=0,"Blank",IF(D3842="PHEV",F3842/G3842,F3842*(1-'3 Model Input'!E$54)/G3842))</f>
        <v>Blank</v>
      </c>
      <c r="S3842" s="198" t="str">
        <f>IF(D3842=0,"Blank",IF(D3842="PHEV",MIN(M3842,E3842),MIN(M3842,(E3842*(1-'3 Model Input'!E$54)))))</f>
        <v>Blank</v>
      </c>
      <c r="T3842" s="217" t="str">
        <f t="shared" si="622"/>
        <v>Blank</v>
      </c>
      <c r="U3842" s="89"/>
      <c r="V3842" s="216" t="str">
        <f>IF(D3842=0,"Blank",P3842*'3 Model Input'!E$50)</f>
        <v>Blank</v>
      </c>
      <c r="W3842" s="197" t="str">
        <f t="shared" si="623"/>
        <v>Blank</v>
      </c>
      <c r="X3842" s="197" t="str">
        <f t="shared" si="624"/>
        <v>Blank</v>
      </c>
      <c r="Y3842" s="197" t="str">
        <f t="shared" si="625"/>
        <v>Blank</v>
      </c>
      <c r="Z3842" s="197" t="str">
        <f t="shared" si="626"/>
        <v>Blank</v>
      </c>
      <c r="AA3842" s="223" t="str" cm="1">
        <f t="array" ref="AA3842">_xlfn.IFS(ISTEXT('3 Model Input'!F$70),"Missing",ISTEXT('3 Model Input'!I$70),"Missing",ISNUMBER('3 Model Input'!K$70),'3 Model Input'!K$70*P3842)</f>
        <v>Missing</v>
      </c>
      <c r="AB3842" s="89"/>
      <c r="AC3842" s="227" t="str" cm="1">
        <f t="array" ref="AC3842">IF(D3842=0,"Blank",_xlfn.IFS('3 Model Input'!E$61=1,(V3842*G3842)/T3842,'3 Model Input'!E$61=2,(W3842*G3842)/T3842,'3 Model Input'!E$61=3,(X3842*G3842)/T3842,'3 Model Input'!E$61=4,(Y3842*G3842)/T3842,'3 Model Input'!E$61=5,(Z3842*G3842)/T3842, ISTEXT('3 Model Input'!E$61),"Missing",'3 Model Input'!E$61=6,(AA3842*G3842)/T3842))</f>
        <v>Blank</v>
      </c>
      <c r="AD3842" s="202" t="str">
        <f t="shared" si="627"/>
        <v>Blank</v>
      </c>
      <c r="AE3842" s="202" t="str">
        <f t="shared" si="628"/>
        <v>Blank</v>
      </c>
      <c r="AF3842" s="217" t="str">
        <f t="shared" si="629"/>
        <v>Blank</v>
      </c>
      <c r="AG3842" s="9" t="str" cm="1">
        <f t="array" ref="AG3842">_xlfn.IFS(ISNUMBER(AC3842), "", ISNUMBER(SEARCH("Blank", AC3842)), "", ISERROR(AC3842), "Bad input on tab 3")</f>
        <v/>
      </c>
    </row>
    <row r="3843" spans="2:33" ht="15" customHeight="1" x14ac:dyDescent="0.75">
      <c r="B3843" s="205" t="str">
        <f>'5 Driver Data'!B3843</f>
        <v>3835</v>
      </c>
      <c r="C3843" s="193">
        <f>'5 Driver Data'!C3843</f>
        <v>0</v>
      </c>
      <c r="D3843" s="192">
        <f>'5 Driver Data'!D3843</f>
        <v>0</v>
      </c>
      <c r="E3843" s="191">
        <f>'5 Driver Data'!E3843</f>
        <v>0</v>
      </c>
      <c r="F3843" s="191">
        <f>'5 Driver Data'!F3843</f>
        <v>0</v>
      </c>
      <c r="G3843" s="191">
        <f>'5 Driver Data'!G3843</f>
        <v>0</v>
      </c>
      <c r="H3843" s="191">
        <f>'5 Driver Data'!H3843</f>
        <v>0</v>
      </c>
      <c r="I3843" s="191">
        <f>'5 Driver Data'!I3843</f>
        <v>0</v>
      </c>
      <c r="J3843" s="191">
        <f>'5 Driver Data'!J3843</f>
        <v>0</v>
      </c>
      <c r="K3843" s="206">
        <f>'5 Driver Data'!K3843</f>
        <v>0</v>
      </c>
      <c r="L3843" s="1"/>
      <c r="M3843" s="216" t="str">
        <f>IF(D3843=0,"Blank",'3 Model Input'!E$44*'3 Model Input'!E$45)</f>
        <v>Blank</v>
      </c>
      <c r="N3843" s="197" t="str">
        <f t="shared" si="620"/>
        <v>Blank</v>
      </c>
      <c r="O3843" s="197" t="str">
        <f>IF(D3843=0,"Blank",'3 Model Input'!E$49*(1-'3 Model Input'!E$51))</f>
        <v>Blank</v>
      </c>
      <c r="P3843" s="197" t="str">
        <f t="shared" si="621"/>
        <v>Blank</v>
      </c>
      <c r="Q3843" s="197" t="str">
        <f>IF(D3843=0,"Blank",IF(D3843="BEV",E3843*(1-'3 Model Input'!E$54), E3843))</f>
        <v>Blank</v>
      </c>
      <c r="R3843" s="198" t="str">
        <f>IF(D3843=0,"Blank",IF(D3843="PHEV",F3843/G3843,F3843*(1-'3 Model Input'!E$54)/G3843))</f>
        <v>Blank</v>
      </c>
      <c r="S3843" s="198" t="str">
        <f>IF(D3843=0,"Blank",IF(D3843="PHEV",MIN(M3843,E3843),MIN(M3843,(E3843*(1-'3 Model Input'!E$54)))))</f>
        <v>Blank</v>
      </c>
      <c r="T3843" s="217" t="str">
        <f t="shared" si="622"/>
        <v>Blank</v>
      </c>
      <c r="U3843" s="89"/>
      <c r="V3843" s="216" t="str">
        <f>IF(D3843=0,"Blank",P3843*'3 Model Input'!E$50)</f>
        <v>Blank</v>
      </c>
      <c r="W3843" s="197" t="str">
        <f t="shared" si="623"/>
        <v>Blank</v>
      </c>
      <c r="X3843" s="197" t="str">
        <f t="shared" si="624"/>
        <v>Blank</v>
      </c>
      <c r="Y3843" s="197" t="str">
        <f t="shared" si="625"/>
        <v>Blank</v>
      </c>
      <c r="Z3843" s="197" t="str">
        <f t="shared" si="626"/>
        <v>Blank</v>
      </c>
      <c r="AA3843" s="223" t="str" cm="1">
        <f t="array" ref="AA3843">_xlfn.IFS(ISTEXT('3 Model Input'!F$70),"Missing",ISTEXT('3 Model Input'!I$70),"Missing",ISNUMBER('3 Model Input'!K$70),'3 Model Input'!K$70*P3843)</f>
        <v>Missing</v>
      </c>
      <c r="AB3843" s="89"/>
      <c r="AC3843" s="227" t="str" cm="1">
        <f t="array" ref="AC3843">IF(D3843=0,"Blank",_xlfn.IFS('3 Model Input'!E$61=1,(V3843*G3843)/T3843,'3 Model Input'!E$61=2,(W3843*G3843)/T3843,'3 Model Input'!E$61=3,(X3843*G3843)/T3843,'3 Model Input'!E$61=4,(Y3843*G3843)/T3843,'3 Model Input'!E$61=5,(Z3843*G3843)/T3843, ISTEXT('3 Model Input'!E$61),"Missing",'3 Model Input'!E$61=6,(AA3843*G3843)/T3843))</f>
        <v>Blank</v>
      </c>
      <c r="AD3843" s="202" t="str">
        <f t="shared" si="627"/>
        <v>Blank</v>
      </c>
      <c r="AE3843" s="202" t="str">
        <f t="shared" si="628"/>
        <v>Blank</v>
      </c>
      <c r="AF3843" s="217" t="str">
        <f t="shared" si="629"/>
        <v>Blank</v>
      </c>
      <c r="AG3843" s="9" t="str" cm="1">
        <f t="array" ref="AG3843">_xlfn.IFS(ISNUMBER(AC3843), "", ISNUMBER(SEARCH("Blank", AC3843)), "", ISERROR(AC3843), "Bad input on tab 3")</f>
        <v/>
      </c>
    </row>
    <row r="3844" spans="2:33" ht="15" customHeight="1" x14ac:dyDescent="0.75">
      <c r="B3844" s="205" t="str">
        <f>'5 Driver Data'!B3844</f>
        <v>3836</v>
      </c>
      <c r="C3844" s="193">
        <f>'5 Driver Data'!C3844</f>
        <v>0</v>
      </c>
      <c r="D3844" s="192">
        <f>'5 Driver Data'!D3844</f>
        <v>0</v>
      </c>
      <c r="E3844" s="191">
        <f>'5 Driver Data'!E3844</f>
        <v>0</v>
      </c>
      <c r="F3844" s="191">
        <f>'5 Driver Data'!F3844</f>
        <v>0</v>
      </c>
      <c r="G3844" s="191">
        <f>'5 Driver Data'!G3844</f>
        <v>0</v>
      </c>
      <c r="H3844" s="191">
        <f>'5 Driver Data'!H3844</f>
        <v>0</v>
      </c>
      <c r="I3844" s="191">
        <f>'5 Driver Data'!I3844</f>
        <v>0</v>
      </c>
      <c r="J3844" s="191">
        <f>'5 Driver Data'!J3844</f>
        <v>0</v>
      </c>
      <c r="K3844" s="206">
        <f>'5 Driver Data'!K3844</f>
        <v>0</v>
      </c>
      <c r="L3844" s="1"/>
      <c r="M3844" s="216" t="str">
        <f>IF(D3844=0,"Blank",'3 Model Input'!E$44*'3 Model Input'!E$45)</f>
        <v>Blank</v>
      </c>
      <c r="N3844" s="197" t="str">
        <f t="shared" si="620"/>
        <v>Blank</v>
      </c>
      <c r="O3844" s="197" t="str">
        <f>IF(D3844=0,"Blank",'3 Model Input'!E$49*(1-'3 Model Input'!E$51))</f>
        <v>Blank</v>
      </c>
      <c r="P3844" s="197" t="str">
        <f t="shared" si="621"/>
        <v>Blank</v>
      </c>
      <c r="Q3844" s="197" t="str">
        <f>IF(D3844=0,"Blank",IF(D3844="BEV",E3844*(1-'3 Model Input'!E$54), E3844))</f>
        <v>Blank</v>
      </c>
      <c r="R3844" s="198" t="str">
        <f>IF(D3844=0,"Blank",IF(D3844="PHEV",F3844/G3844,F3844*(1-'3 Model Input'!E$54)/G3844))</f>
        <v>Blank</v>
      </c>
      <c r="S3844" s="198" t="str">
        <f>IF(D3844=0,"Blank",IF(D3844="PHEV",MIN(M3844,E3844),MIN(M3844,(E3844*(1-'3 Model Input'!E$54)))))</f>
        <v>Blank</v>
      </c>
      <c r="T3844" s="217" t="str">
        <f t="shared" si="622"/>
        <v>Blank</v>
      </c>
      <c r="U3844" s="89"/>
      <c r="V3844" s="216" t="str">
        <f>IF(D3844=0,"Blank",P3844*'3 Model Input'!E$50)</f>
        <v>Blank</v>
      </c>
      <c r="W3844" s="197" t="str">
        <f t="shared" si="623"/>
        <v>Blank</v>
      </c>
      <c r="X3844" s="197" t="str">
        <f t="shared" si="624"/>
        <v>Blank</v>
      </c>
      <c r="Y3844" s="197" t="str">
        <f t="shared" si="625"/>
        <v>Blank</v>
      </c>
      <c r="Z3844" s="197" t="str">
        <f t="shared" si="626"/>
        <v>Blank</v>
      </c>
      <c r="AA3844" s="223" t="str" cm="1">
        <f t="array" ref="AA3844">_xlfn.IFS(ISTEXT('3 Model Input'!F$70),"Missing",ISTEXT('3 Model Input'!I$70),"Missing",ISNUMBER('3 Model Input'!K$70),'3 Model Input'!K$70*P3844)</f>
        <v>Missing</v>
      </c>
      <c r="AB3844" s="89"/>
      <c r="AC3844" s="227" t="str" cm="1">
        <f t="array" ref="AC3844">IF(D3844=0,"Blank",_xlfn.IFS('3 Model Input'!E$61=1,(V3844*G3844)/T3844,'3 Model Input'!E$61=2,(W3844*G3844)/T3844,'3 Model Input'!E$61=3,(X3844*G3844)/T3844,'3 Model Input'!E$61=4,(Y3844*G3844)/T3844,'3 Model Input'!E$61=5,(Z3844*G3844)/T3844, ISTEXT('3 Model Input'!E$61),"Missing",'3 Model Input'!E$61=6,(AA3844*G3844)/T3844))</f>
        <v>Blank</v>
      </c>
      <c r="AD3844" s="202" t="str">
        <f t="shared" si="627"/>
        <v>Blank</v>
      </c>
      <c r="AE3844" s="202" t="str">
        <f t="shared" si="628"/>
        <v>Blank</v>
      </c>
      <c r="AF3844" s="217" t="str">
        <f t="shared" si="629"/>
        <v>Blank</v>
      </c>
      <c r="AG3844" s="9" t="str" cm="1">
        <f t="array" ref="AG3844">_xlfn.IFS(ISNUMBER(AC3844), "", ISNUMBER(SEARCH("Blank", AC3844)), "", ISERROR(AC3844), "Bad input on tab 3")</f>
        <v/>
      </c>
    </row>
    <row r="3845" spans="2:33" ht="15" customHeight="1" x14ac:dyDescent="0.75">
      <c r="B3845" s="205" t="str">
        <f>'5 Driver Data'!B3845</f>
        <v>3837</v>
      </c>
      <c r="C3845" s="193">
        <f>'5 Driver Data'!C3845</f>
        <v>0</v>
      </c>
      <c r="D3845" s="192">
        <f>'5 Driver Data'!D3845</f>
        <v>0</v>
      </c>
      <c r="E3845" s="191">
        <f>'5 Driver Data'!E3845</f>
        <v>0</v>
      </c>
      <c r="F3845" s="191">
        <f>'5 Driver Data'!F3845</f>
        <v>0</v>
      </c>
      <c r="G3845" s="191">
        <f>'5 Driver Data'!G3845</f>
        <v>0</v>
      </c>
      <c r="H3845" s="191">
        <f>'5 Driver Data'!H3845</f>
        <v>0</v>
      </c>
      <c r="I3845" s="191">
        <f>'5 Driver Data'!I3845</f>
        <v>0</v>
      </c>
      <c r="J3845" s="191">
        <f>'5 Driver Data'!J3845</f>
        <v>0</v>
      </c>
      <c r="K3845" s="206">
        <f>'5 Driver Data'!K3845</f>
        <v>0</v>
      </c>
      <c r="L3845" s="1"/>
      <c r="M3845" s="216" t="str">
        <f>IF(D3845=0,"Blank",'3 Model Input'!E$44*'3 Model Input'!E$45)</f>
        <v>Blank</v>
      </c>
      <c r="N3845" s="197" t="str">
        <f t="shared" si="620"/>
        <v>Blank</v>
      </c>
      <c r="O3845" s="197" t="str">
        <f>IF(D3845=0,"Blank",'3 Model Input'!E$49*(1-'3 Model Input'!E$51))</f>
        <v>Blank</v>
      </c>
      <c r="P3845" s="197" t="str">
        <f t="shared" si="621"/>
        <v>Blank</v>
      </c>
      <c r="Q3845" s="197" t="str">
        <f>IF(D3845=0,"Blank",IF(D3845="BEV",E3845*(1-'3 Model Input'!E$54), E3845))</f>
        <v>Blank</v>
      </c>
      <c r="R3845" s="198" t="str">
        <f>IF(D3845=0,"Blank",IF(D3845="PHEV",F3845/G3845,F3845*(1-'3 Model Input'!E$54)/G3845))</f>
        <v>Blank</v>
      </c>
      <c r="S3845" s="198" t="str">
        <f>IF(D3845=0,"Blank",IF(D3845="PHEV",MIN(M3845,E3845),MIN(M3845,(E3845*(1-'3 Model Input'!E$54)))))</f>
        <v>Blank</v>
      </c>
      <c r="T3845" s="217" t="str">
        <f t="shared" si="622"/>
        <v>Blank</v>
      </c>
      <c r="U3845" s="89"/>
      <c r="V3845" s="216" t="str">
        <f>IF(D3845=0,"Blank",P3845*'3 Model Input'!E$50)</f>
        <v>Blank</v>
      </c>
      <c r="W3845" s="197" t="str">
        <f t="shared" si="623"/>
        <v>Blank</v>
      </c>
      <c r="X3845" s="197" t="str">
        <f t="shared" si="624"/>
        <v>Blank</v>
      </c>
      <c r="Y3845" s="197" t="str">
        <f t="shared" si="625"/>
        <v>Blank</v>
      </c>
      <c r="Z3845" s="197" t="str">
        <f t="shared" si="626"/>
        <v>Blank</v>
      </c>
      <c r="AA3845" s="223" t="str" cm="1">
        <f t="array" ref="AA3845">_xlfn.IFS(ISTEXT('3 Model Input'!F$70),"Missing",ISTEXT('3 Model Input'!I$70),"Missing",ISNUMBER('3 Model Input'!K$70),'3 Model Input'!K$70*P3845)</f>
        <v>Missing</v>
      </c>
      <c r="AB3845" s="89"/>
      <c r="AC3845" s="227" t="str" cm="1">
        <f t="array" ref="AC3845">IF(D3845=0,"Blank",_xlfn.IFS('3 Model Input'!E$61=1,(V3845*G3845)/T3845,'3 Model Input'!E$61=2,(W3845*G3845)/T3845,'3 Model Input'!E$61=3,(X3845*G3845)/T3845,'3 Model Input'!E$61=4,(Y3845*G3845)/T3845,'3 Model Input'!E$61=5,(Z3845*G3845)/T3845, ISTEXT('3 Model Input'!E$61),"Missing",'3 Model Input'!E$61=6,(AA3845*G3845)/T3845))</f>
        <v>Blank</v>
      </c>
      <c r="AD3845" s="202" t="str">
        <f t="shared" si="627"/>
        <v>Blank</v>
      </c>
      <c r="AE3845" s="202" t="str">
        <f t="shared" si="628"/>
        <v>Blank</v>
      </c>
      <c r="AF3845" s="217" t="str">
        <f t="shared" si="629"/>
        <v>Blank</v>
      </c>
      <c r="AG3845" s="9" t="str" cm="1">
        <f t="array" ref="AG3845">_xlfn.IFS(ISNUMBER(AC3845), "", ISNUMBER(SEARCH("Blank", AC3845)), "", ISERROR(AC3845), "Bad input on tab 3")</f>
        <v/>
      </c>
    </row>
    <row r="3846" spans="2:33" ht="15" customHeight="1" x14ac:dyDescent="0.75">
      <c r="B3846" s="205" t="str">
        <f>'5 Driver Data'!B3846</f>
        <v>3838</v>
      </c>
      <c r="C3846" s="193">
        <f>'5 Driver Data'!C3846</f>
        <v>0</v>
      </c>
      <c r="D3846" s="192">
        <f>'5 Driver Data'!D3846</f>
        <v>0</v>
      </c>
      <c r="E3846" s="191">
        <f>'5 Driver Data'!E3846</f>
        <v>0</v>
      </c>
      <c r="F3846" s="191">
        <f>'5 Driver Data'!F3846</f>
        <v>0</v>
      </c>
      <c r="G3846" s="191">
        <f>'5 Driver Data'!G3846</f>
        <v>0</v>
      </c>
      <c r="H3846" s="191">
        <f>'5 Driver Data'!H3846</f>
        <v>0</v>
      </c>
      <c r="I3846" s="191">
        <f>'5 Driver Data'!I3846</f>
        <v>0</v>
      </c>
      <c r="J3846" s="191">
        <f>'5 Driver Data'!J3846</f>
        <v>0</v>
      </c>
      <c r="K3846" s="206">
        <f>'5 Driver Data'!K3846</f>
        <v>0</v>
      </c>
      <c r="L3846" s="1"/>
      <c r="M3846" s="216" t="str">
        <f>IF(D3846=0,"Blank",'3 Model Input'!E$44*'3 Model Input'!E$45)</f>
        <v>Blank</v>
      </c>
      <c r="N3846" s="197" t="str">
        <f t="shared" si="620"/>
        <v>Blank</v>
      </c>
      <c r="O3846" s="197" t="str">
        <f>IF(D3846=0,"Blank",'3 Model Input'!E$49*(1-'3 Model Input'!E$51))</f>
        <v>Blank</v>
      </c>
      <c r="P3846" s="197" t="str">
        <f t="shared" si="621"/>
        <v>Blank</v>
      </c>
      <c r="Q3846" s="197" t="str">
        <f>IF(D3846=0,"Blank",IF(D3846="BEV",E3846*(1-'3 Model Input'!E$54), E3846))</f>
        <v>Blank</v>
      </c>
      <c r="R3846" s="198" t="str">
        <f>IF(D3846=0,"Blank",IF(D3846="PHEV",F3846/G3846,F3846*(1-'3 Model Input'!E$54)/G3846))</f>
        <v>Blank</v>
      </c>
      <c r="S3846" s="198" t="str">
        <f>IF(D3846=0,"Blank",IF(D3846="PHEV",MIN(M3846,E3846),MIN(M3846,(E3846*(1-'3 Model Input'!E$54)))))</f>
        <v>Blank</v>
      </c>
      <c r="T3846" s="217" t="str">
        <f t="shared" si="622"/>
        <v>Blank</v>
      </c>
      <c r="U3846" s="89"/>
      <c r="V3846" s="216" t="str">
        <f>IF(D3846=0,"Blank",P3846*'3 Model Input'!E$50)</f>
        <v>Blank</v>
      </c>
      <c r="W3846" s="197" t="str">
        <f t="shared" si="623"/>
        <v>Blank</v>
      </c>
      <c r="X3846" s="197" t="str">
        <f t="shared" si="624"/>
        <v>Blank</v>
      </c>
      <c r="Y3846" s="197" t="str">
        <f t="shared" si="625"/>
        <v>Blank</v>
      </c>
      <c r="Z3846" s="197" t="str">
        <f t="shared" si="626"/>
        <v>Blank</v>
      </c>
      <c r="AA3846" s="223" t="str" cm="1">
        <f t="array" ref="AA3846">_xlfn.IFS(ISTEXT('3 Model Input'!F$70),"Missing",ISTEXT('3 Model Input'!I$70),"Missing",ISNUMBER('3 Model Input'!K$70),'3 Model Input'!K$70*P3846)</f>
        <v>Missing</v>
      </c>
      <c r="AB3846" s="89"/>
      <c r="AC3846" s="227" t="str" cm="1">
        <f t="array" ref="AC3846">IF(D3846=0,"Blank",_xlfn.IFS('3 Model Input'!E$61=1,(V3846*G3846)/T3846,'3 Model Input'!E$61=2,(W3846*G3846)/T3846,'3 Model Input'!E$61=3,(X3846*G3846)/T3846,'3 Model Input'!E$61=4,(Y3846*G3846)/T3846,'3 Model Input'!E$61=5,(Z3846*G3846)/T3846, ISTEXT('3 Model Input'!E$61),"Missing",'3 Model Input'!E$61=6,(AA3846*G3846)/T3846))</f>
        <v>Blank</v>
      </c>
      <c r="AD3846" s="202" t="str">
        <f t="shared" si="627"/>
        <v>Blank</v>
      </c>
      <c r="AE3846" s="202" t="str">
        <f t="shared" si="628"/>
        <v>Blank</v>
      </c>
      <c r="AF3846" s="217" t="str">
        <f t="shared" si="629"/>
        <v>Blank</v>
      </c>
      <c r="AG3846" s="9" t="str" cm="1">
        <f t="array" ref="AG3846">_xlfn.IFS(ISNUMBER(AC3846), "", ISNUMBER(SEARCH("Blank", AC3846)), "", ISERROR(AC3846), "Bad input on tab 3")</f>
        <v/>
      </c>
    </row>
    <row r="3847" spans="2:33" ht="15" customHeight="1" x14ac:dyDescent="0.75">
      <c r="B3847" s="205" t="str">
        <f>'5 Driver Data'!B3847</f>
        <v>3839</v>
      </c>
      <c r="C3847" s="193">
        <f>'5 Driver Data'!C3847</f>
        <v>0</v>
      </c>
      <c r="D3847" s="192">
        <f>'5 Driver Data'!D3847</f>
        <v>0</v>
      </c>
      <c r="E3847" s="191">
        <f>'5 Driver Data'!E3847</f>
        <v>0</v>
      </c>
      <c r="F3847" s="191">
        <f>'5 Driver Data'!F3847</f>
        <v>0</v>
      </c>
      <c r="G3847" s="191">
        <f>'5 Driver Data'!G3847</f>
        <v>0</v>
      </c>
      <c r="H3847" s="191">
        <f>'5 Driver Data'!H3847</f>
        <v>0</v>
      </c>
      <c r="I3847" s="191">
        <f>'5 Driver Data'!I3847</f>
        <v>0</v>
      </c>
      <c r="J3847" s="191">
        <f>'5 Driver Data'!J3847</f>
        <v>0</v>
      </c>
      <c r="K3847" s="206">
        <f>'5 Driver Data'!K3847</f>
        <v>0</v>
      </c>
      <c r="L3847" s="1"/>
      <c r="M3847" s="216" t="str">
        <f>IF(D3847=0,"Blank",'3 Model Input'!E$44*'3 Model Input'!E$45)</f>
        <v>Blank</v>
      </c>
      <c r="N3847" s="197" t="str">
        <f t="shared" si="620"/>
        <v>Blank</v>
      </c>
      <c r="O3847" s="197" t="str">
        <f>IF(D3847=0,"Blank",'3 Model Input'!E$49*(1-'3 Model Input'!E$51))</f>
        <v>Blank</v>
      </c>
      <c r="P3847" s="197" t="str">
        <f t="shared" si="621"/>
        <v>Blank</v>
      </c>
      <c r="Q3847" s="197" t="str">
        <f>IF(D3847=0,"Blank",IF(D3847="BEV",E3847*(1-'3 Model Input'!E$54), E3847))</f>
        <v>Blank</v>
      </c>
      <c r="R3847" s="198" t="str">
        <f>IF(D3847=0,"Blank",IF(D3847="PHEV",F3847/G3847,F3847*(1-'3 Model Input'!E$54)/G3847))</f>
        <v>Blank</v>
      </c>
      <c r="S3847" s="198" t="str">
        <f>IF(D3847=0,"Blank",IF(D3847="PHEV",MIN(M3847,E3847),MIN(M3847,(E3847*(1-'3 Model Input'!E$54)))))</f>
        <v>Blank</v>
      </c>
      <c r="T3847" s="217" t="str">
        <f t="shared" si="622"/>
        <v>Blank</v>
      </c>
      <c r="U3847" s="89"/>
      <c r="V3847" s="216" t="str">
        <f>IF(D3847=0,"Blank",P3847*'3 Model Input'!E$50)</f>
        <v>Blank</v>
      </c>
      <c r="W3847" s="197" t="str">
        <f t="shared" si="623"/>
        <v>Blank</v>
      </c>
      <c r="X3847" s="197" t="str">
        <f t="shared" si="624"/>
        <v>Blank</v>
      </c>
      <c r="Y3847" s="197" t="str">
        <f t="shared" si="625"/>
        <v>Blank</v>
      </c>
      <c r="Z3847" s="197" t="str">
        <f t="shared" si="626"/>
        <v>Blank</v>
      </c>
      <c r="AA3847" s="223" t="str" cm="1">
        <f t="array" ref="AA3847">_xlfn.IFS(ISTEXT('3 Model Input'!F$70),"Missing",ISTEXT('3 Model Input'!I$70),"Missing",ISNUMBER('3 Model Input'!K$70),'3 Model Input'!K$70*P3847)</f>
        <v>Missing</v>
      </c>
      <c r="AB3847" s="89"/>
      <c r="AC3847" s="227" t="str" cm="1">
        <f t="array" ref="AC3847">IF(D3847=0,"Blank",_xlfn.IFS('3 Model Input'!E$61=1,(V3847*G3847)/T3847,'3 Model Input'!E$61=2,(W3847*G3847)/T3847,'3 Model Input'!E$61=3,(X3847*G3847)/T3847,'3 Model Input'!E$61=4,(Y3847*G3847)/T3847,'3 Model Input'!E$61=5,(Z3847*G3847)/T3847, ISTEXT('3 Model Input'!E$61),"Missing",'3 Model Input'!E$61=6,(AA3847*G3847)/T3847))</f>
        <v>Blank</v>
      </c>
      <c r="AD3847" s="202" t="str">
        <f t="shared" si="627"/>
        <v>Blank</v>
      </c>
      <c r="AE3847" s="202" t="str">
        <f t="shared" si="628"/>
        <v>Blank</v>
      </c>
      <c r="AF3847" s="217" t="str">
        <f t="shared" si="629"/>
        <v>Blank</v>
      </c>
      <c r="AG3847" s="9" t="str" cm="1">
        <f t="array" ref="AG3847">_xlfn.IFS(ISNUMBER(AC3847), "", ISNUMBER(SEARCH("Blank", AC3847)), "", ISERROR(AC3847), "Bad input on tab 3")</f>
        <v/>
      </c>
    </row>
    <row r="3848" spans="2:33" ht="15" customHeight="1" x14ac:dyDescent="0.75">
      <c r="B3848" s="205" t="str">
        <f>'5 Driver Data'!B3848</f>
        <v>3840</v>
      </c>
      <c r="C3848" s="193">
        <f>'5 Driver Data'!C3848</f>
        <v>0</v>
      </c>
      <c r="D3848" s="192">
        <f>'5 Driver Data'!D3848</f>
        <v>0</v>
      </c>
      <c r="E3848" s="191">
        <f>'5 Driver Data'!E3848</f>
        <v>0</v>
      </c>
      <c r="F3848" s="191">
        <f>'5 Driver Data'!F3848</f>
        <v>0</v>
      </c>
      <c r="G3848" s="191">
        <f>'5 Driver Data'!G3848</f>
        <v>0</v>
      </c>
      <c r="H3848" s="191">
        <f>'5 Driver Data'!H3848</f>
        <v>0</v>
      </c>
      <c r="I3848" s="191">
        <f>'5 Driver Data'!I3848</f>
        <v>0</v>
      </c>
      <c r="J3848" s="191">
        <f>'5 Driver Data'!J3848</f>
        <v>0</v>
      </c>
      <c r="K3848" s="206">
        <f>'5 Driver Data'!K3848</f>
        <v>0</v>
      </c>
      <c r="L3848" s="1"/>
      <c r="M3848" s="216" t="str">
        <f>IF(D3848=0,"Blank",'3 Model Input'!E$44*'3 Model Input'!E$45)</f>
        <v>Blank</v>
      </c>
      <c r="N3848" s="197" t="str">
        <f t="shared" si="620"/>
        <v>Blank</v>
      </c>
      <c r="O3848" s="197" t="str">
        <f>IF(D3848=0,"Blank",'3 Model Input'!E$49*(1-'3 Model Input'!E$51))</f>
        <v>Blank</v>
      </c>
      <c r="P3848" s="197" t="str">
        <f t="shared" si="621"/>
        <v>Blank</v>
      </c>
      <c r="Q3848" s="197" t="str">
        <f>IF(D3848=0,"Blank",IF(D3848="BEV",E3848*(1-'3 Model Input'!E$54), E3848))</f>
        <v>Blank</v>
      </c>
      <c r="R3848" s="198" t="str">
        <f>IF(D3848=0,"Blank",IF(D3848="PHEV",F3848/G3848,F3848*(1-'3 Model Input'!E$54)/G3848))</f>
        <v>Blank</v>
      </c>
      <c r="S3848" s="198" t="str">
        <f>IF(D3848=0,"Blank",IF(D3848="PHEV",MIN(M3848,E3848),MIN(M3848,(E3848*(1-'3 Model Input'!E$54)))))</f>
        <v>Blank</v>
      </c>
      <c r="T3848" s="217" t="str">
        <f t="shared" si="622"/>
        <v>Blank</v>
      </c>
      <c r="U3848" s="89"/>
      <c r="V3848" s="216" t="str">
        <f>IF(D3848=0,"Blank",P3848*'3 Model Input'!E$50)</f>
        <v>Blank</v>
      </c>
      <c r="W3848" s="197" t="str">
        <f t="shared" si="623"/>
        <v>Blank</v>
      </c>
      <c r="X3848" s="197" t="str">
        <f t="shared" si="624"/>
        <v>Blank</v>
      </c>
      <c r="Y3848" s="197" t="str">
        <f t="shared" si="625"/>
        <v>Blank</v>
      </c>
      <c r="Z3848" s="197" t="str">
        <f t="shared" si="626"/>
        <v>Blank</v>
      </c>
      <c r="AA3848" s="223" t="str" cm="1">
        <f t="array" ref="AA3848">_xlfn.IFS(ISTEXT('3 Model Input'!F$70),"Missing",ISTEXT('3 Model Input'!I$70),"Missing",ISNUMBER('3 Model Input'!K$70),'3 Model Input'!K$70*P3848)</f>
        <v>Missing</v>
      </c>
      <c r="AB3848" s="89"/>
      <c r="AC3848" s="227" t="str" cm="1">
        <f t="array" ref="AC3848">IF(D3848=0,"Blank",_xlfn.IFS('3 Model Input'!E$61=1,(V3848*G3848)/T3848,'3 Model Input'!E$61=2,(W3848*G3848)/T3848,'3 Model Input'!E$61=3,(X3848*G3848)/T3848,'3 Model Input'!E$61=4,(Y3848*G3848)/T3848,'3 Model Input'!E$61=5,(Z3848*G3848)/T3848, ISTEXT('3 Model Input'!E$61),"Missing",'3 Model Input'!E$61=6,(AA3848*G3848)/T3848))</f>
        <v>Blank</v>
      </c>
      <c r="AD3848" s="202" t="str">
        <f t="shared" si="627"/>
        <v>Blank</v>
      </c>
      <c r="AE3848" s="202" t="str">
        <f t="shared" si="628"/>
        <v>Blank</v>
      </c>
      <c r="AF3848" s="217" t="str">
        <f t="shared" si="629"/>
        <v>Blank</v>
      </c>
      <c r="AG3848" s="9" t="str" cm="1">
        <f t="array" ref="AG3848">_xlfn.IFS(ISNUMBER(AC3848), "", ISNUMBER(SEARCH("Blank", AC3848)), "", ISERROR(AC3848), "Bad input on tab 3")</f>
        <v/>
      </c>
    </row>
    <row r="3849" spans="2:33" ht="15" customHeight="1" x14ac:dyDescent="0.75">
      <c r="B3849" s="205" t="str">
        <f>'5 Driver Data'!B3849</f>
        <v>3841</v>
      </c>
      <c r="C3849" s="193">
        <f>'5 Driver Data'!C3849</f>
        <v>0</v>
      </c>
      <c r="D3849" s="192">
        <f>'5 Driver Data'!D3849</f>
        <v>0</v>
      </c>
      <c r="E3849" s="191">
        <f>'5 Driver Data'!E3849</f>
        <v>0</v>
      </c>
      <c r="F3849" s="191">
        <f>'5 Driver Data'!F3849</f>
        <v>0</v>
      </c>
      <c r="G3849" s="191">
        <f>'5 Driver Data'!G3849</f>
        <v>0</v>
      </c>
      <c r="H3849" s="191">
        <f>'5 Driver Data'!H3849</f>
        <v>0</v>
      </c>
      <c r="I3849" s="191">
        <f>'5 Driver Data'!I3849</f>
        <v>0</v>
      </c>
      <c r="J3849" s="191">
        <f>'5 Driver Data'!J3849</f>
        <v>0</v>
      </c>
      <c r="K3849" s="206">
        <f>'5 Driver Data'!K3849</f>
        <v>0</v>
      </c>
      <c r="L3849" s="1"/>
      <c r="M3849" s="216" t="str">
        <f>IF(D3849=0,"Blank",'3 Model Input'!E$44*'3 Model Input'!E$45)</f>
        <v>Blank</v>
      </c>
      <c r="N3849" s="197" t="str">
        <f t="shared" si="620"/>
        <v>Blank</v>
      </c>
      <c r="O3849" s="197" t="str">
        <f>IF(D3849=0,"Blank",'3 Model Input'!E$49*(1-'3 Model Input'!E$51))</f>
        <v>Blank</v>
      </c>
      <c r="P3849" s="197" t="str">
        <f t="shared" si="621"/>
        <v>Blank</v>
      </c>
      <c r="Q3849" s="197" t="str">
        <f>IF(D3849=0,"Blank",IF(D3849="BEV",E3849*(1-'3 Model Input'!E$54), E3849))</f>
        <v>Blank</v>
      </c>
      <c r="R3849" s="198" t="str">
        <f>IF(D3849=0,"Blank",IF(D3849="PHEV",F3849/G3849,F3849*(1-'3 Model Input'!E$54)/G3849))</f>
        <v>Blank</v>
      </c>
      <c r="S3849" s="198" t="str">
        <f>IF(D3849=0,"Blank",IF(D3849="PHEV",MIN(M3849,E3849),MIN(M3849,(E3849*(1-'3 Model Input'!E$54)))))</f>
        <v>Blank</v>
      </c>
      <c r="T3849" s="217" t="str">
        <f t="shared" si="622"/>
        <v>Blank</v>
      </c>
      <c r="U3849" s="89"/>
      <c r="V3849" s="216" t="str">
        <f>IF(D3849=0,"Blank",P3849*'3 Model Input'!E$50)</f>
        <v>Blank</v>
      </c>
      <c r="W3849" s="197" t="str">
        <f t="shared" si="623"/>
        <v>Blank</v>
      </c>
      <c r="X3849" s="197" t="str">
        <f t="shared" si="624"/>
        <v>Blank</v>
      </c>
      <c r="Y3849" s="197" t="str">
        <f t="shared" si="625"/>
        <v>Blank</v>
      </c>
      <c r="Z3849" s="197" t="str">
        <f t="shared" si="626"/>
        <v>Blank</v>
      </c>
      <c r="AA3849" s="223" t="str" cm="1">
        <f t="array" ref="AA3849">_xlfn.IFS(ISTEXT('3 Model Input'!F$70),"Missing",ISTEXT('3 Model Input'!I$70),"Missing",ISNUMBER('3 Model Input'!K$70),'3 Model Input'!K$70*P3849)</f>
        <v>Missing</v>
      </c>
      <c r="AB3849" s="89"/>
      <c r="AC3849" s="227" t="str" cm="1">
        <f t="array" ref="AC3849">IF(D3849=0,"Blank",_xlfn.IFS('3 Model Input'!E$61=1,(V3849*G3849)/T3849,'3 Model Input'!E$61=2,(W3849*G3849)/T3849,'3 Model Input'!E$61=3,(X3849*G3849)/T3849,'3 Model Input'!E$61=4,(Y3849*G3849)/T3849,'3 Model Input'!E$61=5,(Z3849*G3849)/T3849, ISTEXT('3 Model Input'!E$61),"Missing",'3 Model Input'!E$61=6,(AA3849*G3849)/T3849))</f>
        <v>Blank</v>
      </c>
      <c r="AD3849" s="202" t="str">
        <f t="shared" si="627"/>
        <v>Blank</v>
      </c>
      <c r="AE3849" s="202" t="str">
        <f t="shared" si="628"/>
        <v>Blank</v>
      </c>
      <c r="AF3849" s="217" t="str">
        <f t="shared" si="629"/>
        <v>Blank</v>
      </c>
      <c r="AG3849" s="9" t="str" cm="1">
        <f t="array" ref="AG3849">_xlfn.IFS(ISNUMBER(AC3849), "", ISNUMBER(SEARCH("Blank", AC3849)), "", ISERROR(AC3849), "Bad input on tab 3")</f>
        <v/>
      </c>
    </row>
    <row r="3850" spans="2:33" ht="15" customHeight="1" x14ac:dyDescent="0.75">
      <c r="B3850" s="205" t="str">
        <f>'5 Driver Data'!B3850</f>
        <v>3842</v>
      </c>
      <c r="C3850" s="193">
        <f>'5 Driver Data'!C3850</f>
        <v>0</v>
      </c>
      <c r="D3850" s="192">
        <f>'5 Driver Data'!D3850</f>
        <v>0</v>
      </c>
      <c r="E3850" s="191">
        <f>'5 Driver Data'!E3850</f>
        <v>0</v>
      </c>
      <c r="F3850" s="191">
        <f>'5 Driver Data'!F3850</f>
        <v>0</v>
      </c>
      <c r="G3850" s="191">
        <f>'5 Driver Data'!G3850</f>
        <v>0</v>
      </c>
      <c r="H3850" s="191">
        <f>'5 Driver Data'!H3850</f>
        <v>0</v>
      </c>
      <c r="I3850" s="191">
        <f>'5 Driver Data'!I3850</f>
        <v>0</v>
      </c>
      <c r="J3850" s="191">
        <f>'5 Driver Data'!J3850</f>
        <v>0</v>
      </c>
      <c r="K3850" s="206">
        <f>'5 Driver Data'!K3850</f>
        <v>0</v>
      </c>
      <c r="L3850" s="1"/>
      <c r="M3850" s="216" t="str">
        <f>IF(D3850=0,"Blank",'3 Model Input'!E$44*'3 Model Input'!E$45)</f>
        <v>Blank</v>
      </c>
      <c r="N3850" s="197" t="str">
        <f t="shared" si="620"/>
        <v>Blank</v>
      </c>
      <c r="O3850" s="197" t="str">
        <f>IF(D3850=0,"Blank",'3 Model Input'!E$49*(1-'3 Model Input'!E$51))</f>
        <v>Blank</v>
      </c>
      <c r="P3850" s="197" t="str">
        <f t="shared" si="621"/>
        <v>Blank</v>
      </c>
      <c r="Q3850" s="197" t="str">
        <f>IF(D3850=0,"Blank",IF(D3850="BEV",E3850*(1-'3 Model Input'!E$54), E3850))</f>
        <v>Blank</v>
      </c>
      <c r="R3850" s="198" t="str">
        <f>IF(D3850=0,"Blank",IF(D3850="PHEV",F3850/G3850,F3850*(1-'3 Model Input'!E$54)/G3850))</f>
        <v>Blank</v>
      </c>
      <c r="S3850" s="198" t="str">
        <f>IF(D3850=0,"Blank",IF(D3850="PHEV",MIN(M3850,E3850),MIN(M3850,(E3850*(1-'3 Model Input'!E$54)))))</f>
        <v>Blank</v>
      </c>
      <c r="T3850" s="217" t="str">
        <f t="shared" si="622"/>
        <v>Blank</v>
      </c>
      <c r="U3850" s="89"/>
      <c r="V3850" s="216" t="str">
        <f>IF(D3850=0,"Blank",P3850*'3 Model Input'!E$50)</f>
        <v>Blank</v>
      </c>
      <c r="W3850" s="197" t="str">
        <f t="shared" si="623"/>
        <v>Blank</v>
      </c>
      <c r="X3850" s="197" t="str">
        <f t="shared" si="624"/>
        <v>Blank</v>
      </c>
      <c r="Y3850" s="197" t="str">
        <f t="shared" si="625"/>
        <v>Blank</v>
      </c>
      <c r="Z3850" s="197" t="str">
        <f t="shared" si="626"/>
        <v>Blank</v>
      </c>
      <c r="AA3850" s="223" t="str" cm="1">
        <f t="array" ref="AA3850">_xlfn.IFS(ISTEXT('3 Model Input'!F$70),"Missing",ISTEXT('3 Model Input'!I$70),"Missing",ISNUMBER('3 Model Input'!K$70),'3 Model Input'!K$70*P3850)</f>
        <v>Missing</v>
      </c>
      <c r="AB3850" s="89"/>
      <c r="AC3850" s="227" t="str" cm="1">
        <f t="array" ref="AC3850">IF(D3850=0,"Blank",_xlfn.IFS('3 Model Input'!E$61=1,(V3850*G3850)/T3850,'3 Model Input'!E$61=2,(W3850*G3850)/T3850,'3 Model Input'!E$61=3,(X3850*G3850)/T3850,'3 Model Input'!E$61=4,(Y3850*G3850)/T3850,'3 Model Input'!E$61=5,(Z3850*G3850)/T3850, ISTEXT('3 Model Input'!E$61),"Missing",'3 Model Input'!E$61=6,(AA3850*G3850)/T3850))</f>
        <v>Blank</v>
      </c>
      <c r="AD3850" s="202" t="str">
        <f t="shared" si="627"/>
        <v>Blank</v>
      </c>
      <c r="AE3850" s="202" t="str">
        <f t="shared" si="628"/>
        <v>Blank</v>
      </c>
      <c r="AF3850" s="217" t="str">
        <f t="shared" si="629"/>
        <v>Blank</v>
      </c>
      <c r="AG3850" s="9" t="str" cm="1">
        <f t="array" ref="AG3850">_xlfn.IFS(ISNUMBER(AC3850), "", ISNUMBER(SEARCH("Blank", AC3850)), "", ISERROR(AC3850), "Bad input on tab 3")</f>
        <v/>
      </c>
    </row>
    <row r="3851" spans="2:33" ht="15" customHeight="1" x14ac:dyDescent="0.75">
      <c r="B3851" s="205" t="str">
        <f>'5 Driver Data'!B3851</f>
        <v>3843</v>
      </c>
      <c r="C3851" s="193">
        <f>'5 Driver Data'!C3851</f>
        <v>0</v>
      </c>
      <c r="D3851" s="192">
        <f>'5 Driver Data'!D3851</f>
        <v>0</v>
      </c>
      <c r="E3851" s="191">
        <f>'5 Driver Data'!E3851</f>
        <v>0</v>
      </c>
      <c r="F3851" s="191">
        <f>'5 Driver Data'!F3851</f>
        <v>0</v>
      </c>
      <c r="G3851" s="191">
        <f>'5 Driver Data'!G3851</f>
        <v>0</v>
      </c>
      <c r="H3851" s="191">
        <f>'5 Driver Data'!H3851</f>
        <v>0</v>
      </c>
      <c r="I3851" s="191">
        <f>'5 Driver Data'!I3851</f>
        <v>0</v>
      </c>
      <c r="J3851" s="191">
        <f>'5 Driver Data'!J3851</f>
        <v>0</v>
      </c>
      <c r="K3851" s="206">
        <f>'5 Driver Data'!K3851</f>
        <v>0</v>
      </c>
      <c r="L3851" s="1"/>
      <c r="M3851" s="216" t="str">
        <f>IF(D3851=0,"Blank",'3 Model Input'!E$44*'3 Model Input'!E$45)</f>
        <v>Blank</v>
      </c>
      <c r="N3851" s="197" t="str">
        <f t="shared" si="620"/>
        <v>Blank</v>
      </c>
      <c r="O3851" s="197" t="str">
        <f>IF(D3851=0,"Blank",'3 Model Input'!E$49*(1-'3 Model Input'!E$51))</f>
        <v>Blank</v>
      </c>
      <c r="P3851" s="197" t="str">
        <f t="shared" si="621"/>
        <v>Blank</v>
      </c>
      <c r="Q3851" s="197" t="str">
        <f>IF(D3851=0,"Blank",IF(D3851="BEV",E3851*(1-'3 Model Input'!E$54), E3851))</f>
        <v>Blank</v>
      </c>
      <c r="R3851" s="198" t="str">
        <f>IF(D3851=0,"Blank",IF(D3851="PHEV",F3851/G3851,F3851*(1-'3 Model Input'!E$54)/G3851))</f>
        <v>Blank</v>
      </c>
      <c r="S3851" s="198" t="str">
        <f>IF(D3851=0,"Blank",IF(D3851="PHEV",MIN(M3851,E3851),MIN(M3851,(E3851*(1-'3 Model Input'!E$54)))))</f>
        <v>Blank</v>
      </c>
      <c r="T3851" s="217" t="str">
        <f t="shared" si="622"/>
        <v>Blank</v>
      </c>
      <c r="U3851" s="89"/>
      <c r="V3851" s="216" t="str">
        <f>IF(D3851=0,"Blank",P3851*'3 Model Input'!E$50)</f>
        <v>Blank</v>
      </c>
      <c r="W3851" s="197" t="str">
        <f t="shared" si="623"/>
        <v>Blank</v>
      </c>
      <c r="X3851" s="197" t="str">
        <f t="shared" si="624"/>
        <v>Blank</v>
      </c>
      <c r="Y3851" s="197" t="str">
        <f t="shared" si="625"/>
        <v>Blank</v>
      </c>
      <c r="Z3851" s="197" t="str">
        <f t="shared" si="626"/>
        <v>Blank</v>
      </c>
      <c r="AA3851" s="223" t="str" cm="1">
        <f t="array" ref="AA3851">_xlfn.IFS(ISTEXT('3 Model Input'!F$70),"Missing",ISTEXT('3 Model Input'!I$70),"Missing",ISNUMBER('3 Model Input'!K$70),'3 Model Input'!K$70*P3851)</f>
        <v>Missing</v>
      </c>
      <c r="AB3851" s="89"/>
      <c r="AC3851" s="227" t="str" cm="1">
        <f t="array" ref="AC3851">IF(D3851=0,"Blank",_xlfn.IFS('3 Model Input'!E$61=1,(V3851*G3851)/T3851,'3 Model Input'!E$61=2,(W3851*G3851)/T3851,'3 Model Input'!E$61=3,(X3851*G3851)/T3851,'3 Model Input'!E$61=4,(Y3851*G3851)/T3851,'3 Model Input'!E$61=5,(Z3851*G3851)/T3851, ISTEXT('3 Model Input'!E$61),"Missing",'3 Model Input'!E$61=6,(AA3851*G3851)/T3851))</f>
        <v>Blank</v>
      </c>
      <c r="AD3851" s="202" t="str">
        <f t="shared" si="627"/>
        <v>Blank</v>
      </c>
      <c r="AE3851" s="202" t="str">
        <f t="shared" si="628"/>
        <v>Blank</v>
      </c>
      <c r="AF3851" s="217" t="str">
        <f t="shared" si="629"/>
        <v>Blank</v>
      </c>
      <c r="AG3851" s="9" t="str" cm="1">
        <f t="array" ref="AG3851">_xlfn.IFS(ISNUMBER(AC3851), "", ISNUMBER(SEARCH("Blank", AC3851)), "", ISERROR(AC3851), "Bad input on tab 3")</f>
        <v/>
      </c>
    </row>
    <row r="3852" spans="2:33" ht="15" customHeight="1" x14ac:dyDescent="0.75">
      <c r="B3852" s="205" t="str">
        <f>'5 Driver Data'!B3852</f>
        <v>3844</v>
      </c>
      <c r="C3852" s="193">
        <f>'5 Driver Data'!C3852</f>
        <v>0</v>
      </c>
      <c r="D3852" s="192">
        <f>'5 Driver Data'!D3852</f>
        <v>0</v>
      </c>
      <c r="E3852" s="191">
        <f>'5 Driver Data'!E3852</f>
        <v>0</v>
      </c>
      <c r="F3852" s="191">
        <f>'5 Driver Data'!F3852</f>
        <v>0</v>
      </c>
      <c r="G3852" s="191">
        <f>'5 Driver Data'!G3852</f>
        <v>0</v>
      </c>
      <c r="H3852" s="191">
        <f>'5 Driver Data'!H3852</f>
        <v>0</v>
      </c>
      <c r="I3852" s="191">
        <f>'5 Driver Data'!I3852</f>
        <v>0</v>
      </c>
      <c r="J3852" s="191">
        <f>'5 Driver Data'!J3852</f>
        <v>0</v>
      </c>
      <c r="K3852" s="206">
        <f>'5 Driver Data'!K3852</f>
        <v>0</v>
      </c>
      <c r="L3852" s="1"/>
      <c r="M3852" s="216" t="str">
        <f>IF(D3852=0,"Blank",'3 Model Input'!E$44*'3 Model Input'!E$45)</f>
        <v>Blank</v>
      </c>
      <c r="N3852" s="197" t="str">
        <f t="shared" si="620"/>
        <v>Blank</v>
      </c>
      <c r="O3852" s="197" t="str">
        <f>IF(D3852=0,"Blank",'3 Model Input'!E$49*(1-'3 Model Input'!E$51))</f>
        <v>Blank</v>
      </c>
      <c r="P3852" s="197" t="str">
        <f t="shared" si="621"/>
        <v>Blank</v>
      </c>
      <c r="Q3852" s="197" t="str">
        <f>IF(D3852=0,"Blank",IF(D3852="BEV",E3852*(1-'3 Model Input'!E$54), E3852))</f>
        <v>Blank</v>
      </c>
      <c r="R3852" s="198" t="str">
        <f>IF(D3852=0,"Blank",IF(D3852="PHEV",F3852/G3852,F3852*(1-'3 Model Input'!E$54)/G3852))</f>
        <v>Blank</v>
      </c>
      <c r="S3852" s="198" t="str">
        <f>IF(D3852=0,"Blank",IF(D3852="PHEV",MIN(M3852,E3852),MIN(M3852,(E3852*(1-'3 Model Input'!E$54)))))</f>
        <v>Blank</v>
      </c>
      <c r="T3852" s="217" t="str">
        <f t="shared" si="622"/>
        <v>Blank</v>
      </c>
      <c r="U3852" s="89"/>
      <c r="V3852" s="216" t="str">
        <f>IF(D3852=0,"Blank",P3852*'3 Model Input'!E$50)</f>
        <v>Blank</v>
      </c>
      <c r="W3852" s="197" t="str">
        <f t="shared" si="623"/>
        <v>Blank</v>
      </c>
      <c r="X3852" s="197" t="str">
        <f t="shared" si="624"/>
        <v>Blank</v>
      </c>
      <c r="Y3852" s="197" t="str">
        <f t="shared" si="625"/>
        <v>Blank</v>
      </c>
      <c r="Z3852" s="197" t="str">
        <f t="shared" si="626"/>
        <v>Blank</v>
      </c>
      <c r="AA3852" s="223" t="str" cm="1">
        <f t="array" ref="AA3852">_xlfn.IFS(ISTEXT('3 Model Input'!F$70),"Missing",ISTEXT('3 Model Input'!I$70),"Missing",ISNUMBER('3 Model Input'!K$70),'3 Model Input'!K$70*P3852)</f>
        <v>Missing</v>
      </c>
      <c r="AB3852" s="89"/>
      <c r="AC3852" s="227" t="str" cm="1">
        <f t="array" ref="AC3852">IF(D3852=0,"Blank",_xlfn.IFS('3 Model Input'!E$61=1,(V3852*G3852)/T3852,'3 Model Input'!E$61=2,(W3852*G3852)/T3852,'3 Model Input'!E$61=3,(X3852*G3852)/T3852,'3 Model Input'!E$61=4,(Y3852*G3852)/T3852,'3 Model Input'!E$61=5,(Z3852*G3852)/T3852, ISTEXT('3 Model Input'!E$61),"Missing",'3 Model Input'!E$61=6,(AA3852*G3852)/T3852))</f>
        <v>Blank</v>
      </c>
      <c r="AD3852" s="202" t="str">
        <f t="shared" si="627"/>
        <v>Blank</v>
      </c>
      <c r="AE3852" s="202" t="str">
        <f t="shared" si="628"/>
        <v>Blank</v>
      </c>
      <c r="AF3852" s="217" t="str">
        <f t="shared" si="629"/>
        <v>Blank</v>
      </c>
      <c r="AG3852" s="9" t="str" cm="1">
        <f t="array" ref="AG3852">_xlfn.IFS(ISNUMBER(AC3852), "", ISNUMBER(SEARCH("Blank", AC3852)), "", ISERROR(AC3852), "Bad input on tab 3")</f>
        <v/>
      </c>
    </row>
    <row r="3853" spans="2:33" ht="15" customHeight="1" x14ac:dyDescent="0.75">
      <c r="B3853" s="205" t="str">
        <f>'5 Driver Data'!B3853</f>
        <v>3845</v>
      </c>
      <c r="C3853" s="193">
        <f>'5 Driver Data'!C3853</f>
        <v>0</v>
      </c>
      <c r="D3853" s="192">
        <f>'5 Driver Data'!D3853</f>
        <v>0</v>
      </c>
      <c r="E3853" s="191">
        <f>'5 Driver Data'!E3853</f>
        <v>0</v>
      </c>
      <c r="F3853" s="191">
        <f>'5 Driver Data'!F3853</f>
        <v>0</v>
      </c>
      <c r="G3853" s="191">
        <f>'5 Driver Data'!G3853</f>
        <v>0</v>
      </c>
      <c r="H3853" s="191">
        <f>'5 Driver Data'!H3853</f>
        <v>0</v>
      </c>
      <c r="I3853" s="191">
        <f>'5 Driver Data'!I3853</f>
        <v>0</v>
      </c>
      <c r="J3853" s="191">
        <f>'5 Driver Data'!J3853</f>
        <v>0</v>
      </c>
      <c r="K3853" s="206">
        <f>'5 Driver Data'!K3853</f>
        <v>0</v>
      </c>
      <c r="L3853" s="1"/>
      <c r="M3853" s="216" t="str">
        <f>IF(D3853=0,"Blank",'3 Model Input'!E$44*'3 Model Input'!E$45)</f>
        <v>Blank</v>
      </c>
      <c r="N3853" s="197" t="str">
        <f t="shared" si="620"/>
        <v>Blank</v>
      </c>
      <c r="O3853" s="197" t="str">
        <f>IF(D3853=0,"Blank",'3 Model Input'!E$49*(1-'3 Model Input'!E$51))</f>
        <v>Blank</v>
      </c>
      <c r="P3853" s="197" t="str">
        <f t="shared" si="621"/>
        <v>Blank</v>
      </c>
      <c r="Q3853" s="197" t="str">
        <f>IF(D3853=0,"Blank",IF(D3853="BEV",E3853*(1-'3 Model Input'!E$54), E3853))</f>
        <v>Blank</v>
      </c>
      <c r="R3853" s="198" t="str">
        <f>IF(D3853=0,"Blank",IF(D3853="PHEV",F3853/G3853,F3853*(1-'3 Model Input'!E$54)/G3853))</f>
        <v>Blank</v>
      </c>
      <c r="S3853" s="198" t="str">
        <f>IF(D3853=0,"Blank",IF(D3853="PHEV",MIN(M3853,E3853),MIN(M3853,(E3853*(1-'3 Model Input'!E$54)))))</f>
        <v>Blank</v>
      </c>
      <c r="T3853" s="217" t="str">
        <f t="shared" si="622"/>
        <v>Blank</v>
      </c>
      <c r="U3853" s="89"/>
      <c r="V3853" s="216" t="str">
        <f>IF(D3853=0,"Blank",P3853*'3 Model Input'!E$50)</f>
        <v>Blank</v>
      </c>
      <c r="W3853" s="197" t="str">
        <f t="shared" si="623"/>
        <v>Blank</v>
      </c>
      <c r="X3853" s="197" t="str">
        <f t="shared" si="624"/>
        <v>Blank</v>
      </c>
      <c r="Y3853" s="197" t="str">
        <f t="shared" si="625"/>
        <v>Blank</v>
      </c>
      <c r="Z3853" s="197" t="str">
        <f t="shared" si="626"/>
        <v>Blank</v>
      </c>
      <c r="AA3853" s="223" t="str" cm="1">
        <f t="array" ref="AA3853">_xlfn.IFS(ISTEXT('3 Model Input'!F$70),"Missing",ISTEXT('3 Model Input'!I$70),"Missing",ISNUMBER('3 Model Input'!K$70),'3 Model Input'!K$70*P3853)</f>
        <v>Missing</v>
      </c>
      <c r="AB3853" s="89"/>
      <c r="AC3853" s="227" t="str" cm="1">
        <f t="array" ref="AC3853">IF(D3853=0,"Blank",_xlfn.IFS('3 Model Input'!E$61=1,(V3853*G3853)/T3853,'3 Model Input'!E$61=2,(W3853*G3853)/T3853,'3 Model Input'!E$61=3,(X3853*G3853)/T3853,'3 Model Input'!E$61=4,(Y3853*G3853)/T3853,'3 Model Input'!E$61=5,(Z3853*G3853)/T3853, ISTEXT('3 Model Input'!E$61),"Missing",'3 Model Input'!E$61=6,(AA3853*G3853)/T3853))</f>
        <v>Blank</v>
      </c>
      <c r="AD3853" s="202" t="str">
        <f t="shared" si="627"/>
        <v>Blank</v>
      </c>
      <c r="AE3853" s="202" t="str">
        <f t="shared" si="628"/>
        <v>Blank</v>
      </c>
      <c r="AF3853" s="217" t="str">
        <f t="shared" si="629"/>
        <v>Blank</v>
      </c>
      <c r="AG3853" s="9" t="str" cm="1">
        <f t="array" ref="AG3853">_xlfn.IFS(ISNUMBER(AC3853), "", ISNUMBER(SEARCH("Blank", AC3853)), "", ISERROR(AC3853), "Bad input on tab 3")</f>
        <v/>
      </c>
    </row>
    <row r="3854" spans="2:33" ht="15" customHeight="1" x14ac:dyDescent="0.75">
      <c r="B3854" s="205" t="str">
        <f>'5 Driver Data'!B3854</f>
        <v>3846</v>
      </c>
      <c r="C3854" s="193">
        <f>'5 Driver Data'!C3854</f>
        <v>0</v>
      </c>
      <c r="D3854" s="192">
        <f>'5 Driver Data'!D3854</f>
        <v>0</v>
      </c>
      <c r="E3854" s="191">
        <f>'5 Driver Data'!E3854</f>
        <v>0</v>
      </c>
      <c r="F3854" s="191">
        <f>'5 Driver Data'!F3854</f>
        <v>0</v>
      </c>
      <c r="G3854" s="191">
        <f>'5 Driver Data'!G3854</f>
        <v>0</v>
      </c>
      <c r="H3854" s="191">
        <f>'5 Driver Data'!H3854</f>
        <v>0</v>
      </c>
      <c r="I3854" s="191">
        <f>'5 Driver Data'!I3854</f>
        <v>0</v>
      </c>
      <c r="J3854" s="191">
        <f>'5 Driver Data'!J3854</f>
        <v>0</v>
      </c>
      <c r="K3854" s="206">
        <f>'5 Driver Data'!K3854</f>
        <v>0</v>
      </c>
      <c r="L3854" s="1"/>
      <c r="M3854" s="216" t="str">
        <f>IF(D3854=0,"Blank",'3 Model Input'!E$44*'3 Model Input'!E$45)</f>
        <v>Blank</v>
      </c>
      <c r="N3854" s="197" t="str">
        <f t="shared" si="620"/>
        <v>Blank</v>
      </c>
      <c r="O3854" s="197" t="str">
        <f>IF(D3854=0,"Blank",'3 Model Input'!E$49*(1-'3 Model Input'!E$51))</f>
        <v>Blank</v>
      </c>
      <c r="P3854" s="197" t="str">
        <f t="shared" si="621"/>
        <v>Blank</v>
      </c>
      <c r="Q3854" s="197" t="str">
        <f>IF(D3854=0,"Blank",IF(D3854="BEV",E3854*(1-'3 Model Input'!E$54), E3854))</f>
        <v>Blank</v>
      </c>
      <c r="R3854" s="198" t="str">
        <f>IF(D3854=0,"Blank",IF(D3854="PHEV",F3854/G3854,F3854*(1-'3 Model Input'!E$54)/G3854))</f>
        <v>Blank</v>
      </c>
      <c r="S3854" s="198" t="str">
        <f>IF(D3854=0,"Blank",IF(D3854="PHEV",MIN(M3854,E3854),MIN(M3854,(E3854*(1-'3 Model Input'!E$54)))))</f>
        <v>Blank</v>
      </c>
      <c r="T3854" s="217" t="str">
        <f t="shared" si="622"/>
        <v>Blank</v>
      </c>
      <c r="U3854" s="89"/>
      <c r="V3854" s="216" t="str">
        <f>IF(D3854=0,"Blank",P3854*'3 Model Input'!E$50)</f>
        <v>Blank</v>
      </c>
      <c r="W3854" s="197" t="str">
        <f t="shared" si="623"/>
        <v>Blank</v>
      </c>
      <c r="X3854" s="197" t="str">
        <f t="shared" si="624"/>
        <v>Blank</v>
      </c>
      <c r="Y3854" s="197" t="str">
        <f t="shared" si="625"/>
        <v>Blank</v>
      </c>
      <c r="Z3854" s="197" t="str">
        <f t="shared" si="626"/>
        <v>Blank</v>
      </c>
      <c r="AA3854" s="223" t="str" cm="1">
        <f t="array" ref="AA3854">_xlfn.IFS(ISTEXT('3 Model Input'!F$70),"Missing",ISTEXT('3 Model Input'!I$70),"Missing",ISNUMBER('3 Model Input'!K$70),'3 Model Input'!K$70*P3854)</f>
        <v>Missing</v>
      </c>
      <c r="AB3854" s="89"/>
      <c r="AC3854" s="227" t="str" cm="1">
        <f t="array" ref="AC3854">IF(D3854=0,"Blank",_xlfn.IFS('3 Model Input'!E$61=1,(V3854*G3854)/T3854,'3 Model Input'!E$61=2,(W3854*G3854)/T3854,'3 Model Input'!E$61=3,(X3854*G3854)/T3854,'3 Model Input'!E$61=4,(Y3854*G3854)/T3854,'3 Model Input'!E$61=5,(Z3854*G3854)/T3854, ISTEXT('3 Model Input'!E$61),"Missing",'3 Model Input'!E$61=6,(AA3854*G3854)/T3854))</f>
        <v>Blank</v>
      </c>
      <c r="AD3854" s="202" t="str">
        <f t="shared" si="627"/>
        <v>Blank</v>
      </c>
      <c r="AE3854" s="202" t="str">
        <f t="shared" si="628"/>
        <v>Blank</v>
      </c>
      <c r="AF3854" s="217" t="str">
        <f t="shared" si="629"/>
        <v>Blank</v>
      </c>
      <c r="AG3854" s="9" t="str" cm="1">
        <f t="array" ref="AG3854">_xlfn.IFS(ISNUMBER(AC3854), "", ISNUMBER(SEARCH("Blank", AC3854)), "", ISERROR(AC3854), "Bad input on tab 3")</f>
        <v/>
      </c>
    </row>
    <row r="3855" spans="2:33" ht="15" customHeight="1" x14ac:dyDescent="0.75">
      <c r="B3855" s="205" t="str">
        <f>'5 Driver Data'!B3855</f>
        <v>3847</v>
      </c>
      <c r="C3855" s="193">
        <f>'5 Driver Data'!C3855</f>
        <v>0</v>
      </c>
      <c r="D3855" s="192">
        <f>'5 Driver Data'!D3855</f>
        <v>0</v>
      </c>
      <c r="E3855" s="191">
        <f>'5 Driver Data'!E3855</f>
        <v>0</v>
      </c>
      <c r="F3855" s="191">
        <f>'5 Driver Data'!F3855</f>
        <v>0</v>
      </c>
      <c r="G3855" s="191">
        <f>'5 Driver Data'!G3855</f>
        <v>0</v>
      </c>
      <c r="H3855" s="191">
        <f>'5 Driver Data'!H3855</f>
        <v>0</v>
      </c>
      <c r="I3855" s="191">
        <f>'5 Driver Data'!I3855</f>
        <v>0</v>
      </c>
      <c r="J3855" s="191">
        <f>'5 Driver Data'!J3855</f>
        <v>0</v>
      </c>
      <c r="K3855" s="206">
        <f>'5 Driver Data'!K3855</f>
        <v>0</v>
      </c>
      <c r="L3855" s="1"/>
      <c r="M3855" s="216" t="str">
        <f>IF(D3855=0,"Blank",'3 Model Input'!E$44*'3 Model Input'!E$45)</f>
        <v>Blank</v>
      </c>
      <c r="N3855" s="197" t="str">
        <f t="shared" si="620"/>
        <v>Blank</v>
      </c>
      <c r="O3855" s="197" t="str">
        <f>IF(D3855=0,"Blank",'3 Model Input'!E$49*(1-'3 Model Input'!E$51))</f>
        <v>Blank</v>
      </c>
      <c r="P3855" s="197" t="str">
        <f t="shared" si="621"/>
        <v>Blank</v>
      </c>
      <c r="Q3855" s="197" t="str">
        <f>IF(D3855=0,"Blank",IF(D3855="BEV",E3855*(1-'3 Model Input'!E$54), E3855))</f>
        <v>Blank</v>
      </c>
      <c r="R3855" s="198" t="str">
        <f>IF(D3855=0,"Blank",IF(D3855="PHEV",F3855/G3855,F3855*(1-'3 Model Input'!E$54)/G3855))</f>
        <v>Blank</v>
      </c>
      <c r="S3855" s="198" t="str">
        <f>IF(D3855=0,"Blank",IF(D3855="PHEV",MIN(M3855,E3855),MIN(M3855,(E3855*(1-'3 Model Input'!E$54)))))</f>
        <v>Blank</v>
      </c>
      <c r="T3855" s="217" t="str">
        <f t="shared" si="622"/>
        <v>Blank</v>
      </c>
      <c r="U3855" s="89"/>
      <c r="V3855" s="216" t="str">
        <f>IF(D3855=0,"Blank",P3855*'3 Model Input'!E$50)</f>
        <v>Blank</v>
      </c>
      <c r="W3855" s="197" t="str">
        <f t="shared" si="623"/>
        <v>Blank</v>
      </c>
      <c r="X3855" s="197" t="str">
        <f t="shared" si="624"/>
        <v>Blank</v>
      </c>
      <c r="Y3855" s="197" t="str">
        <f t="shared" si="625"/>
        <v>Blank</v>
      </c>
      <c r="Z3855" s="197" t="str">
        <f t="shared" si="626"/>
        <v>Blank</v>
      </c>
      <c r="AA3855" s="223" t="str" cm="1">
        <f t="array" ref="AA3855">_xlfn.IFS(ISTEXT('3 Model Input'!F$70),"Missing",ISTEXT('3 Model Input'!I$70),"Missing",ISNUMBER('3 Model Input'!K$70),'3 Model Input'!K$70*P3855)</f>
        <v>Missing</v>
      </c>
      <c r="AB3855" s="89"/>
      <c r="AC3855" s="227" t="str" cm="1">
        <f t="array" ref="AC3855">IF(D3855=0,"Blank",_xlfn.IFS('3 Model Input'!E$61=1,(V3855*G3855)/T3855,'3 Model Input'!E$61=2,(W3855*G3855)/T3855,'3 Model Input'!E$61=3,(X3855*G3855)/T3855,'3 Model Input'!E$61=4,(Y3855*G3855)/T3855,'3 Model Input'!E$61=5,(Z3855*G3855)/T3855, ISTEXT('3 Model Input'!E$61),"Missing",'3 Model Input'!E$61=6,(AA3855*G3855)/T3855))</f>
        <v>Blank</v>
      </c>
      <c r="AD3855" s="202" t="str">
        <f t="shared" si="627"/>
        <v>Blank</v>
      </c>
      <c r="AE3855" s="202" t="str">
        <f t="shared" si="628"/>
        <v>Blank</v>
      </c>
      <c r="AF3855" s="217" t="str">
        <f t="shared" si="629"/>
        <v>Blank</v>
      </c>
      <c r="AG3855" s="9" t="str" cm="1">
        <f t="array" ref="AG3855">_xlfn.IFS(ISNUMBER(AC3855), "", ISNUMBER(SEARCH("Blank", AC3855)), "", ISERROR(AC3855), "Bad input on tab 3")</f>
        <v/>
      </c>
    </row>
    <row r="3856" spans="2:33" ht="15" customHeight="1" x14ac:dyDescent="0.75">
      <c r="B3856" s="205" t="str">
        <f>'5 Driver Data'!B3856</f>
        <v>3848</v>
      </c>
      <c r="C3856" s="193">
        <f>'5 Driver Data'!C3856</f>
        <v>0</v>
      </c>
      <c r="D3856" s="192">
        <f>'5 Driver Data'!D3856</f>
        <v>0</v>
      </c>
      <c r="E3856" s="191">
        <f>'5 Driver Data'!E3856</f>
        <v>0</v>
      </c>
      <c r="F3856" s="191">
        <f>'5 Driver Data'!F3856</f>
        <v>0</v>
      </c>
      <c r="G3856" s="191">
        <f>'5 Driver Data'!G3856</f>
        <v>0</v>
      </c>
      <c r="H3856" s="191">
        <f>'5 Driver Data'!H3856</f>
        <v>0</v>
      </c>
      <c r="I3856" s="191">
        <f>'5 Driver Data'!I3856</f>
        <v>0</v>
      </c>
      <c r="J3856" s="191">
        <f>'5 Driver Data'!J3856</f>
        <v>0</v>
      </c>
      <c r="K3856" s="206">
        <f>'5 Driver Data'!K3856</f>
        <v>0</v>
      </c>
      <c r="L3856" s="1"/>
      <c r="M3856" s="216" t="str">
        <f>IF(D3856=0,"Blank",'3 Model Input'!E$44*'3 Model Input'!E$45)</f>
        <v>Blank</v>
      </c>
      <c r="N3856" s="197" t="str">
        <f t="shared" si="620"/>
        <v>Blank</v>
      </c>
      <c r="O3856" s="197" t="str">
        <f>IF(D3856=0,"Blank",'3 Model Input'!E$49*(1-'3 Model Input'!E$51))</f>
        <v>Blank</v>
      </c>
      <c r="P3856" s="197" t="str">
        <f t="shared" si="621"/>
        <v>Blank</v>
      </c>
      <c r="Q3856" s="197" t="str">
        <f>IF(D3856=0,"Blank",IF(D3856="BEV",E3856*(1-'3 Model Input'!E$54), E3856))</f>
        <v>Blank</v>
      </c>
      <c r="R3856" s="198" t="str">
        <f>IF(D3856=0,"Blank",IF(D3856="PHEV",F3856/G3856,F3856*(1-'3 Model Input'!E$54)/G3856))</f>
        <v>Blank</v>
      </c>
      <c r="S3856" s="198" t="str">
        <f>IF(D3856=0,"Blank",IF(D3856="PHEV",MIN(M3856,E3856),MIN(M3856,(E3856*(1-'3 Model Input'!E$54)))))</f>
        <v>Blank</v>
      </c>
      <c r="T3856" s="217" t="str">
        <f t="shared" si="622"/>
        <v>Blank</v>
      </c>
      <c r="U3856" s="89"/>
      <c r="V3856" s="216" t="str">
        <f>IF(D3856=0,"Blank",P3856*'3 Model Input'!E$50)</f>
        <v>Blank</v>
      </c>
      <c r="W3856" s="197" t="str">
        <f t="shared" si="623"/>
        <v>Blank</v>
      </c>
      <c r="X3856" s="197" t="str">
        <f t="shared" si="624"/>
        <v>Blank</v>
      </c>
      <c r="Y3856" s="197" t="str">
        <f t="shared" si="625"/>
        <v>Blank</v>
      </c>
      <c r="Z3856" s="197" t="str">
        <f t="shared" si="626"/>
        <v>Blank</v>
      </c>
      <c r="AA3856" s="223" t="str" cm="1">
        <f t="array" ref="AA3856">_xlfn.IFS(ISTEXT('3 Model Input'!F$70),"Missing",ISTEXT('3 Model Input'!I$70),"Missing",ISNUMBER('3 Model Input'!K$70),'3 Model Input'!K$70*P3856)</f>
        <v>Missing</v>
      </c>
      <c r="AB3856" s="89"/>
      <c r="AC3856" s="227" t="str" cm="1">
        <f t="array" ref="AC3856">IF(D3856=0,"Blank",_xlfn.IFS('3 Model Input'!E$61=1,(V3856*G3856)/T3856,'3 Model Input'!E$61=2,(W3856*G3856)/T3856,'3 Model Input'!E$61=3,(X3856*G3856)/T3856,'3 Model Input'!E$61=4,(Y3856*G3856)/T3856,'3 Model Input'!E$61=5,(Z3856*G3856)/T3856, ISTEXT('3 Model Input'!E$61),"Missing",'3 Model Input'!E$61=6,(AA3856*G3856)/T3856))</f>
        <v>Blank</v>
      </c>
      <c r="AD3856" s="202" t="str">
        <f t="shared" si="627"/>
        <v>Blank</v>
      </c>
      <c r="AE3856" s="202" t="str">
        <f t="shared" si="628"/>
        <v>Blank</v>
      </c>
      <c r="AF3856" s="217" t="str">
        <f t="shared" si="629"/>
        <v>Blank</v>
      </c>
      <c r="AG3856" s="9" t="str" cm="1">
        <f t="array" ref="AG3856">_xlfn.IFS(ISNUMBER(AC3856), "", ISNUMBER(SEARCH("Blank", AC3856)), "", ISERROR(AC3856), "Bad input on tab 3")</f>
        <v/>
      </c>
    </row>
    <row r="3857" spans="2:33" ht="15" customHeight="1" x14ac:dyDescent="0.75">
      <c r="B3857" s="205" t="str">
        <f>'5 Driver Data'!B3857</f>
        <v>3849</v>
      </c>
      <c r="C3857" s="193">
        <f>'5 Driver Data'!C3857</f>
        <v>0</v>
      </c>
      <c r="D3857" s="192">
        <f>'5 Driver Data'!D3857</f>
        <v>0</v>
      </c>
      <c r="E3857" s="191">
        <f>'5 Driver Data'!E3857</f>
        <v>0</v>
      </c>
      <c r="F3857" s="191">
        <f>'5 Driver Data'!F3857</f>
        <v>0</v>
      </c>
      <c r="G3857" s="191">
        <f>'5 Driver Data'!G3857</f>
        <v>0</v>
      </c>
      <c r="H3857" s="191">
        <f>'5 Driver Data'!H3857</f>
        <v>0</v>
      </c>
      <c r="I3857" s="191">
        <f>'5 Driver Data'!I3857</f>
        <v>0</v>
      </c>
      <c r="J3857" s="191">
        <f>'5 Driver Data'!J3857</f>
        <v>0</v>
      </c>
      <c r="K3857" s="206">
        <f>'5 Driver Data'!K3857</f>
        <v>0</v>
      </c>
      <c r="L3857" s="1"/>
      <c r="M3857" s="216" t="str">
        <f>IF(D3857=0,"Blank",'3 Model Input'!E$44*'3 Model Input'!E$45)</f>
        <v>Blank</v>
      </c>
      <c r="N3857" s="197" t="str">
        <f t="shared" si="620"/>
        <v>Blank</v>
      </c>
      <c r="O3857" s="197" t="str">
        <f>IF(D3857=0,"Blank",'3 Model Input'!E$49*(1-'3 Model Input'!E$51))</f>
        <v>Blank</v>
      </c>
      <c r="P3857" s="197" t="str">
        <f t="shared" si="621"/>
        <v>Blank</v>
      </c>
      <c r="Q3857" s="197" t="str">
        <f>IF(D3857=0,"Blank",IF(D3857="BEV",E3857*(1-'3 Model Input'!E$54), E3857))</f>
        <v>Blank</v>
      </c>
      <c r="R3857" s="198" t="str">
        <f>IF(D3857=0,"Blank",IF(D3857="PHEV",F3857/G3857,F3857*(1-'3 Model Input'!E$54)/G3857))</f>
        <v>Blank</v>
      </c>
      <c r="S3857" s="198" t="str">
        <f>IF(D3857=0,"Blank",IF(D3857="PHEV",MIN(M3857,E3857),MIN(M3857,(E3857*(1-'3 Model Input'!E$54)))))</f>
        <v>Blank</v>
      </c>
      <c r="T3857" s="217" t="str">
        <f t="shared" si="622"/>
        <v>Blank</v>
      </c>
      <c r="U3857" s="89"/>
      <c r="V3857" s="216" t="str">
        <f>IF(D3857=0,"Blank",P3857*'3 Model Input'!E$50)</f>
        <v>Blank</v>
      </c>
      <c r="W3857" s="197" t="str">
        <f t="shared" si="623"/>
        <v>Blank</v>
      </c>
      <c r="X3857" s="197" t="str">
        <f t="shared" si="624"/>
        <v>Blank</v>
      </c>
      <c r="Y3857" s="197" t="str">
        <f t="shared" si="625"/>
        <v>Blank</v>
      </c>
      <c r="Z3857" s="197" t="str">
        <f t="shared" si="626"/>
        <v>Blank</v>
      </c>
      <c r="AA3857" s="223" t="str" cm="1">
        <f t="array" ref="AA3857">_xlfn.IFS(ISTEXT('3 Model Input'!F$70),"Missing",ISTEXT('3 Model Input'!I$70),"Missing",ISNUMBER('3 Model Input'!K$70),'3 Model Input'!K$70*P3857)</f>
        <v>Missing</v>
      </c>
      <c r="AB3857" s="89"/>
      <c r="AC3857" s="227" t="str" cm="1">
        <f t="array" ref="AC3857">IF(D3857=0,"Blank",_xlfn.IFS('3 Model Input'!E$61=1,(V3857*G3857)/T3857,'3 Model Input'!E$61=2,(W3857*G3857)/T3857,'3 Model Input'!E$61=3,(X3857*G3857)/T3857,'3 Model Input'!E$61=4,(Y3857*G3857)/T3857,'3 Model Input'!E$61=5,(Z3857*G3857)/T3857, ISTEXT('3 Model Input'!E$61),"Missing",'3 Model Input'!E$61=6,(AA3857*G3857)/T3857))</f>
        <v>Blank</v>
      </c>
      <c r="AD3857" s="202" t="str">
        <f t="shared" si="627"/>
        <v>Blank</v>
      </c>
      <c r="AE3857" s="202" t="str">
        <f t="shared" si="628"/>
        <v>Blank</v>
      </c>
      <c r="AF3857" s="217" t="str">
        <f t="shared" si="629"/>
        <v>Blank</v>
      </c>
      <c r="AG3857" s="9" t="str" cm="1">
        <f t="array" ref="AG3857">_xlfn.IFS(ISNUMBER(AC3857), "", ISNUMBER(SEARCH("Blank", AC3857)), "", ISERROR(AC3857), "Bad input on tab 3")</f>
        <v/>
      </c>
    </row>
    <row r="3858" spans="2:33" ht="15" customHeight="1" x14ac:dyDescent="0.75">
      <c r="B3858" s="205" t="str">
        <f>'5 Driver Data'!B3858</f>
        <v>3850</v>
      </c>
      <c r="C3858" s="193">
        <f>'5 Driver Data'!C3858</f>
        <v>0</v>
      </c>
      <c r="D3858" s="192">
        <f>'5 Driver Data'!D3858</f>
        <v>0</v>
      </c>
      <c r="E3858" s="191">
        <f>'5 Driver Data'!E3858</f>
        <v>0</v>
      </c>
      <c r="F3858" s="191">
        <f>'5 Driver Data'!F3858</f>
        <v>0</v>
      </c>
      <c r="G3858" s="191">
        <f>'5 Driver Data'!G3858</f>
        <v>0</v>
      </c>
      <c r="H3858" s="191">
        <f>'5 Driver Data'!H3858</f>
        <v>0</v>
      </c>
      <c r="I3858" s="191">
        <f>'5 Driver Data'!I3858</f>
        <v>0</v>
      </c>
      <c r="J3858" s="191">
        <f>'5 Driver Data'!J3858</f>
        <v>0</v>
      </c>
      <c r="K3858" s="206">
        <f>'5 Driver Data'!K3858</f>
        <v>0</v>
      </c>
      <c r="L3858" s="1"/>
      <c r="M3858" s="216" t="str">
        <f>IF(D3858=0,"Blank",'3 Model Input'!E$44*'3 Model Input'!E$45)</f>
        <v>Blank</v>
      </c>
      <c r="N3858" s="197" t="str">
        <f t="shared" si="620"/>
        <v>Blank</v>
      </c>
      <c r="O3858" s="197" t="str">
        <f>IF(D3858=0,"Blank",'3 Model Input'!E$49*(1-'3 Model Input'!E$51))</f>
        <v>Blank</v>
      </c>
      <c r="P3858" s="197" t="str">
        <f t="shared" si="621"/>
        <v>Blank</v>
      </c>
      <c r="Q3858" s="197" t="str">
        <f>IF(D3858=0,"Blank",IF(D3858="BEV",E3858*(1-'3 Model Input'!E$54), E3858))</f>
        <v>Blank</v>
      </c>
      <c r="R3858" s="198" t="str">
        <f>IF(D3858=0,"Blank",IF(D3858="PHEV",F3858/G3858,F3858*(1-'3 Model Input'!E$54)/G3858))</f>
        <v>Blank</v>
      </c>
      <c r="S3858" s="198" t="str">
        <f>IF(D3858=0,"Blank",IF(D3858="PHEV",MIN(M3858,E3858),MIN(M3858,(E3858*(1-'3 Model Input'!E$54)))))</f>
        <v>Blank</v>
      </c>
      <c r="T3858" s="217" t="str">
        <f t="shared" si="622"/>
        <v>Blank</v>
      </c>
      <c r="U3858" s="89"/>
      <c r="V3858" s="216" t="str">
        <f>IF(D3858=0,"Blank",P3858*'3 Model Input'!E$50)</f>
        <v>Blank</v>
      </c>
      <c r="W3858" s="197" t="str">
        <f t="shared" si="623"/>
        <v>Blank</v>
      </c>
      <c r="X3858" s="197" t="str">
        <f t="shared" si="624"/>
        <v>Blank</v>
      </c>
      <c r="Y3858" s="197" t="str">
        <f t="shared" si="625"/>
        <v>Blank</v>
      </c>
      <c r="Z3858" s="197" t="str">
        <f t="shared" si="626"/>
        <v>Blank</v>
      </c>
      <c r="AA3858" s="223" t="str" cm="1">
        <f t="array" ref="AA3858">_xlfn.IFS(ISTEXT('3 Model Input'!F$70),"Missing",ISTEXT('3 Model Input'!I$70),"Missing",ISNUMBER('3 Model Input'!K$70),'3 Model Input'!K$70*P3858)</f>
        <v>Missing</v>
      </c>
      <c r="AB3858" s="89"/>
      <c r="AC3858" s="227" t="str" cm="1">
        <f t="array" ref="AC3858">IF(D3858=0,"Blank",_xlfn.IFS('3 Model Input'!E$61=1,(V3858*G3858)/T3858,'3 Model Input'!E$61=2,(W3858*G3858)/T3858,'3 Model Input'!E$61=3,(X3858*G3858)/T3858,'3 Model Input'!E$61=4,(Y3858*G3858)/T3858,'3 Model Input'!E$61=5,(Z3858*G3858)/T3858, ISTEXT('3 Model Input'!E$61),"Missing",'3 Model Input'!E$61=6,(AA3858*G3858)/T3858))</f>
        <v>Blank</v>
      </c>
      <c r="AD3858" s="202" t="str">
        <f t="shared" si="627"/>
        <v>Blank</v>
      </c>
      <c r="AE3858" s="202" t="str">
        <f t="shared" si="628"/>
        <v>Blank</v>
      </c>
      <c r="AF3858" s="217" t="str">
        <f t="shared" si="629"/>
        <v>Blank</v>
      </c>
      <c r="AG3858" s="9" t="str" cm="1">
        <f t="array" ref="AG3858">_xlfn.IFS(ISNUMBER(AC3858), "", ISNUMBER(SEARCH("Blank", AC3858)), "", ISERROR(AC3858), "Bad input on tab 3")</f>
        <v/>
      </c>
    </row>
    <row r="3859" spans="2:33" ht="15" customHeight="1" x14ac:dyDescent="0.75">
      <c r="B3859" s="205" t="str">
        <f>'5 Driver Data'!B3859</f>
        <v>3851</v>
      </c>
      <c r="C3859" s="193">
        <f>'5 Driver Data'!C3859</f>
        <v>0</v>
      </c>
      <c r="D3859" s="192">
        <f>'5 Driver Data'!D3859</f>
        <v>0</v>
      </c>
      <c r="E3859" s="191">
        <f>'5 Driver Data'!E3859</f>
        <v>0</v>
      </c>
      <c r="F3859" s="191">
        <f>'5 Driver Data'!F3859</f>
        <v>0</v>
      </c>
      <c r="G3859" s="191">
        <f>'5 Driver Data'!G3859</f>
        <v>0</v>
      </c>
      <c r="H3859" s="191">
        <f>'5 Driver Data'!H3859</f>
        <v>0</v>
      </c>
      <c r="I3859" s="191">
        <f>'5 Driver Data'!I3859</f>
        <v>0</v>
      </c>
      <c r="J3859" s="191">
        <f>'5 Driver Data'!J3859</f>
        <v>0</v>
      </c>
      <c r="K3859" s="206">
        <f>'5 Driver Data'!K3859</f>
        <v>0</v>
      </c>
      <c r="L3859" s="1"/>
      <c r="M3859" s="216" t="str">
        <f>IF(D3859=0,"Blank",'3 Model Input'!E$44*'3 Model Input'!E$45)</f>
        <v>Blank</v>
      </c>
      <c r="N3859" s="197" t="str">
        <f t="shared" si="620"/>
        <v>Blank</v>
      </c>
      <c r="O3859" s="197" t="str">
        <f>IF(D3859=0,"Blank",'3 Model Input'!E$49*(1-'3 Model Input'!E$51))</f>
        <v>Blank</v>
      </c>
      <c r="P3859" s="197" t="str">
        <f t="shared" si="621"/>
        <v>Blank</v>
      </c>
      <c r="Q3859" s="197" t="str">
        <f>IF(D3859=0,"Blank",IF(D3859="BEV",E3859*(1-'3 Model Input'!E$54), E3859))</f>
        <v>Blank</v>
      </c>
      <c r="R3859" s="198" t="str">
        <f>IF(D3859=0,"Blank",IF(D3859="PHEV",F3859/G3859,F3859*(1-'3 Model Input'!E$54)/G3859))</f>
        <v>Blank</v>
      </c>
      <c r="S3859" s="198" t="str">
        <f>IF(D3859=0,"Blank",IF(D3859="PHEV",MIN(M3859,E3859),MIN(M3859,(E3859*(1-'3 Model Input'!E$54)))))</f>
        <v>Blank</v>
      </c>
      <c r="T3859" s="217" t="str">
        <f t="shared" si="622"/>
        <v>Blank</v>
      </c>
      <c r="U3859" s="89"/>
      <c r="V3859" s="216" t="str">
        <f>IF(D3859=0,"Blank",P3859*'3 Model Input'!E$50)</f>
        <v>Blank</v>
      </c>
      <c r="W3859" s="197" t="str">
        <f t="shared" si="623"/>
        <v>Blank</v>
      </c>
      <c r="X3859" s="197" t="str">
        <f t="shared" si="624"/>
        <v>Blank</v>
      </c>
      <c r="Y3859" s="197" t="str">
        <f t="shared" si="625"/>
        <v>Blank</v>
      </c>
      <c r="Z3859" s="197" t="str">
        <f t="shared" si="626"/>
        <v>Blank</v>
      </c>
      <c r="AA3859" s="223" t="str" cm="1">
        <f t="array" ref="AA3859">_xlfn.IFS(ISTEXT('3 Model Input'!F$70),"Missing",ISTEXT('3 Model Input'!I$70),"Missing",ISNUMBER('3 Model Input'!K$70),'3 Model Input'!K$70*P3859)</f>
        <v>Missing</v>
      </c>
      <c r="AB3859" s="89"/>
      <c r="AC3859" s="227" t="str" cm="1">
        <f t="array" ref="AC3859">IF(D3859=0,"Blank",_xlfn.IFS('3 Model Input'!E$61=1,(V3859*G3859)/T3859,'3 Model Input'!E$61=2,(W3859*G3859)/T3859,'3 Model Input'!E$61=3,(X3859*G3859)/T3859,'3 Model Input'!E$61=4,(Y3859*G3859)/T3859,'3 Model Input'!E$61=5,(Z3859*G3859)/T3859, ISTEXT('3 Model Input'!E$61),"Missing",'3 Model Input'!E$61=6,(AA3859*G3859)/T3859))</f>
        <v>Blank</v>
      </c>
      <c r="AD3859" s="202" t="str">
        <f t="shared" si="627"/>
        <v>Blank</v>
      </c>
      <c r="AE3859" s="202" t="str">
        <f t="shared" si="628"/>
        <v>Blank</v>
      </c>
      <c r="AF3859" s="217" t="str">
        <f t="shared" si="629"/>
        <v>Blank</v>
      </c>
      <c r="AG3859" s="9" t="str" cm="1">
        <f t="array" ref="AG3859">_xlfn.IFS(ISNUMBER(AC3859), "", ISNUMBER(SEARCH("Blank", AC3859)), "", ISERROR(AC3859), "Bad input on tab 3")</f>
        <v/>
      </c>
    </row>
    <row r="3860" spans="2:33" ht="15" customHeight="1" x14ac:dyDescent="0.75">
      <c r="B3860" s="205" t="str">
        <f>'5 Driver Data'!B3860</f>
        <v>3852</v>
      </c>
      <c r="C3860" s="193">
        <f>'5 Driver Data'!C3860</f>
        <v>0</v>
      </c>
      <c r="D3860" s="192">
        <f>'5 Driver Data'!D3860</f>
        <v>0</v>
      </c>
      <c r="E3860" s="191">
        <f>'5 Driver Data'!E3860</f>
        <v>0</v>
      </c>
      <c r="F3860" s="191">
        <f>'5 Driver Data'!F3860</f>
        <v>0</v>
      </c>
      <c r="G3860" s="191">
        <f>'5 Driver Data'!G3860</f>
        <v>0</v>
      </c>
      <c r="H3860" s="191">
        <f>'5 Driver Data'!H3860</f>
        <v>0</v>
      </c>
      <c r="I3860" s="191">
        <f>'5 Driver Data'!I3860</f>
        <v>0</v>
      </c>
      <c r="J3860" s="191">
        <f>'5 Driver Data'!J3860</f>
        <v>0</v>
      </c>
      <c r="K3860" s="206">
        <f>'5 Driver Data'!K3860</f>
        <v>0</v>
      </c>
      <c r="L3860" s="1"/>
      <c r="M3860" s="216" t="str">
        <f>IF(D3860=0,"Blank",'3 Model Input'!E$44*'3 Model Input'!E$45)</f>
        <v>Blank</v>
      </c>
      <c r="N3860" s="197" t="str">
        <f t="shared" si="620"/>
        <v>Blank</v>
      </c>
      <c r="O3860" s="197" t="str">
        <f>IF(D3860=0,"Blank",'3 Model Input'!E$49*(1-'3 Model Input'!E$51))</f>
        <v>Blank</v>
      </c>
      <c r="P3860" s="197" t="str">
        <f t="shared" si="621"/>
        <v>Blank</v>
      </c>
      <c r="Q3860" s="197" t="str">
        <f>IF(D3860=0,"Blank",IF(D3860="BEV",E3860*(1-'3 Model Input'!E$54), E3860))</f>
        <v>Blank</v>
      </c>
      <c r="R3860" s="198" t="str">
        <f>IF(D3860=0,"Blank",IF(D3860="PHEV",F3860/G3860,F3860*(1-'3 Model Input'!E$54)/G3860))</f>
        <v>Blank</v>
      </c>
      <c r="S3860" s="198" t="str">
        <f>IF(D3860=0,"Blank",IF(D3860="PHEV",MIN(M3860,E3860),MIN(M3860,(E3860*(1-'3 Model Input'!E$54)))))</f>
        <v>Blank</v>
      </c>
      <c r="T3860" s="217" t="str">
        <f t="shared" si="622"/>
        <v>Blank</v>
      </c>
      <c r="U3860" s="89"/>
      <c r="V3860" s="216" t="str">
        <f>IF(D3860=0,"Blank",P3860*'3 Model Input'!E$50)</f>
        <v>Blank</v>
      </c>
      <c r="W3860" s="197" t="str">
        <f t="shared" si="623"/>
        <v>Blank</v>
      </c>
      <c r="X3860" s="197" t="str">
        <f t="shared" si="624"/>
        <v>Blank</v>
      </c>
      <c r="Y3860" s="197" t="str">
        <f t="shared" si="625"/>
        <v>Blank</v>
      </c>
      <c r="Z3860" s="197" t="str">
        <f t="shared" si="626"/>
        <v>Blank</v>
      </c>
      <c r="AA3860" s="223" t="str" cm="1">
        <f t="array" ref="AA3860">_xlfn.IFS(ISTEXT('3 Model Input'!F$70),"Missing",ISTEXT('3 Model Input'!I$70),"Missing",ISNUMBER('3 Model Input'!K$70),'3 Model Input'!K$70*P3860)</f>
        <v>Missing</v>
      </c>
      <c r="AB3860" s="89"/>
      <c r="AC3860" s="227" t="str" cm="1">
        <f t="array" ref="AC3860">IF(D3860=0,"Blank",_xlfn.IFS('3 Model Input'!E$61=1,(V3860*G3860)/T3860,'3 Model Input'!E$61=2,(W3860*G3860)/T3860,'3 Model Input'!E$61=3,(X3860*G3860)/T3860,'3 Model Input'!E$61=4,(Y3860*G3860)/T3860,'3 Model Input'!E$61=5,(Z3860*G3860)/T3860, ISTEXT('3 Model Input'!E$61),"Missing",'3 Model Input'!E$61=6,(AA3860*G3860)/T3860))</f>
        <v>Blank</v>
      </c>
      <c r="AD3860" s="202" t="str">
        <f t="shared" si="627"/>
        <v>Blank</v>
      </c>
      <c r="AE3860" s="202" t="str">
        <f t="shared" si="628"/>
        <v>Blank</v>
      </c>
      <c r="AF3860" s="217" t="str">
        <f t="shared" si="629"/>
        <v>Blank</v>
      </c>
      <c r="AG3860" s="9" t="str" cm="1">
        <f t="array" ref="AG3860">_xlfn.IFS(ISNUMBER(AC3860), "", ISNUMBER(SEARCH("Blank", AC3860)), "", ISERROR(AC3860), "Bad input on tab 3")</f>
        <v/>
      </c>
    </row>
    <row r="3861" spans="2:33" ht="15" customHeight="1" x14ac:dyDescent="0.75">
      <c r="B3861" s="205" t="str">
        <f>'5 Driver Data'!B3861</f>
        <v>3853</v>
      </c>
      <c r="C3861" s="193">
        <f>'5 Driver Data'!C3861</f>
        <v>0</v>
      </c>
      <c r="D3861" s="192">
        <f>'5 Driver Data'!D3861</f>
        <v>0</v>
      </c>
      <c r="E3861" s="191">
        <f>'5 Driver Data'!E3861</f>
        <v>0</v>
      </c>
      <c r="F3861" s="191">
        <f>'5 Driver Data'!F3861</f>
        <v>0</v>
      </c>
      <c r="G3861" s="191">
        <f>'5 Driver Data'!G3861</f>
        <v>0</v>
      </c>
      <c r="H3861" s="191">
        <f>'5 Driver Data'!H3861</f>
        <v>0</v>
      </c>
      <c r="I3861" s="191">
        <f>'5 Driver Data'!I3861</f>
        <v>0</v>
      </c>
      <c r="J3861" s="191">
        <f>'5 Driver Data'!J3861</f>
        <v>0</v>
      </c>
      <c r="K3861" s="206">
        <f>'5 Driver Data'!K3861</f>
        <v>0</v>
      </c>
      <c r="L3861" s="1"/>
      <c r="M3861" s="216" t="str">
        <f>IF(D3861=0,"Blank",'3 Model Input'!E$44*'3 Model Input'!E$45)</f>
        <v>Blank</v>
      </c>
      <c r="N3861" s="197" t="str">
        <f t="shared" si="620"/>
        <v>Blank</v>
      </c>
      <c r="O3861" s="197" t="str">
        <f>IF(D3861=0,"Blank",'3 Model Input'!E$49*(1-'3 Model Input'!E$51))</f>
        <v>Blank</v>
      </c>
      <c r="P3861" s="197" t="str">
        <f t="shared" si="621"/>
        <v>Blank</v>
      </c>
      <c r="Q3861" s="197" t="str">
        <f>IF(D3861=0,"Blank",IF(D3861="BEV",E3861*(1-'3 Model Input'!E$54), E3861))</f>
        <v>Blank</v>
      </c>
      <c r="R3861" s="198" t="str">
        <f>IF(D3861=0,"Blank",IF(D3861="PHEV",F3861/G3861,F3861*(1-'3 Model Input'!E$54)/G3861))</f>
        <v>Blank</v>
      </c>
      <c r="S3861" s="198" t="str">
        <f>IF(D3861=0,"Blank",IF(D3861="PHEV",MIN(M3861,E3861),MIN(M3861,(E3861*(1-'3 Model Input'!E$54)))))</f>
        <v>Blank</v>
      </c>
      <c r="T3861" s="217" t="str">
        <f t="shared" si="622"/>
        <v>Blank</v>
      </c>
      <c r="U3861" s="89"/>
      <c r="V3861" s="216" t="str">
        <f>IF(D3861=0,"Blank",P3861*'3 Model Input'!E$50)</f>
        <v>Blank</v>
      </c>
      <c r="W3861" s="197" t="str">
        <f t="shared" si="623"/>
        <v>Blank</v>
      </c>
      <c r="X3861" s="197" t="str">
        <f t="shared" si="624"/>
        <v>Blank</v>
      </c>
      <c r="Y3861" s="197" t="str">
        <f t="shared" si="625"/>
        <v>Blank</v>
      </c>
      <c r="Z3861" s="197" t="str">
        <f t="shared" si="626"/>
        <v>Blank</v>
      </c>
      <c r="AA3861" s="223" t="str" cm="1">
        <f t="array" ref="AA3861">_xlfn.IFS(ISTEXT('3 Model Input'!F$70),"Missing",ISTEXT('3 Model Input'!I$70),"Missing",ISNUMBER('3 Model Input'!K$70),'3 Model Input'!K$70*P3861)</f>
        <v>Missing</v>
      </c>
      <c r="AB3861" s="89"/>
      <c r="AC3861" s="227" t="str" cm="1">
        <f t="array" ref="AC3861">IF(D3861=0,"Blank",_xlfn.IFS('3 Model Input'!E$61=1,(V3861*G3861)/T3861,'3 Model Input'!E$61=2,(W3861*G3861)/T3861,'3 Model Input'!E$61=3,(X3861*G3861)/T3861,'3 Model Input'!E$61=4,(Y3861*G3861)/T3861,'3 Model Input'!E$61=5,(Z3861*G3861)/T3861, ISTEXT('3 Model Input'!E$61),"Missing",'3 Model Input'!E$61=6,(AA3861*G3861)/T3861))</f>
        <v>Blank</v>
      </c>
      <c r="AD3861" s="202" t="str">
        <f t="shared" si="627"/>
        <v>Blank</v>
      </c>
      <c r="AE3861" s="202" t="str">
        <f t="shared" si="628"/>
        <v>Blank</v>
      </c>
      <c r="AF3861" s="217" t="str">
        <f t="shared" si="629"/>
        <v>Blank</v>
      </c>
      <c r="AG3861" s="9" t="str" cm="1">
        <f t="array" ref="AG3861">_xlfn.IFS(ISNUMBER(AC3861), "", ISNUMBER(SEARCH("Blank", AC3861)), "", ISERROR(AC3861), "Bad input on tab 3")</f>
        <v/>
      </c>
    </row>
    <row r="3862" spans="2:33" ht="15" customHeight="1" x14ac:dyDescent="0.75">
      <c r="B3862" s="205" t="str">
        <f>'5 Driver Data'!B3862</f>
        <v>3854</v>
      </c>
      <c r="C3862" s="193">
        <f>'5 Driver Data'!C3862</f>
        <v>0</v>
      </c>
      <c r="D3862" s="192">
        <f>'5 Driver Data'!D3862</f>
        <v>0</v>
      </c>
      <c r="E3862" s="191">
        <f>'5 Driver Data'!E3862</f>
        <v>0</v>
      </c>
      <c r="F3862" s="191">
        <f>'5 Driver Data'!F3862</f>
        <v>0</v>
      </c>
      <c r="G3862" s="191">
        <f>'5 Driver Data'!G3862</f>
        <v>0</v>
      </c>
      <c r="H3862" s="191">
        <f>'5 Driver Data'!H3862</f>
        <v>0</v>
      </c>
      <c r="I3862" s="191">
        <f>'5 Driver Data'!I3862</f>
        <v>0</v>
      </c>
      <c r="J3862" s="191">
        <f>'5 Driver Data'!J3862</f>
        <v>0</v>
      </c>
      <c r="K3862" s="206">
        <f>'5 Driver Data'!K3862</f>
        <v>0</v>
      </c>
      <c r="L3862" s="1"/>
      <c r="M3862" s="216" t="str">
        <f>IF(D3862=0,"Blank",'3 Model Input'!E$44*'3 Model Input'!E$45)</f>
        <v>Blank</v>
      </c>
      <c r="N3862" s="197" t="str">
        <f t="shared" si="620"/>
        <v>Blank</v>
      </c>
      <c r="O3862" s="197" t="str">
        <f>IF(D3862=0,"Blank",'3 Model Input'!E$49*(1-'3 Model Input'!E$51))</f>
        <v>Blank</v>
      </c>
      <c r="P3862" s="197" t="str">
        <f t="shared" si="621"/>
        <v>Blank</v>
      </c>
      <c r="Q3862" s="197" t="str">
        <f>IF(D3862=0,"Blank",IF(D3862="BEV",E3862*(1-'3 Model Input'!E$54), E3862))</f>
        <v>Blank</v>
      </c>
      <c r="R3862" s="198" t="str">
        <f>IF(D3862=0,"Blank",IF(D3862="PHEV",F3862/G3862,F3862*(1-'3 Model Input'!E$54)/G3862))</f>
        <v>Blank</v>
      </c>
      <c r="S3862" s="198" t="str">
        <f>IF(D3862=0,"Blank",IF(D3862="PHEV",MIN(M3862,E3862),MIN(M3862,(E3862*(1-'3 Model Input'!E$54)))))</f>
        <v>Blank</v>
      </c>
      <c r="T3862" s="217" t="str">
        <f t="shared" si="622"/>
        <v>Blank</v>
      </c>
      <c r="U3862" s="89"/>
      <c r="V3862" s="216" t="str">
        <f>IF(D3862=0,"Blank",P3862*'3 Model Input'!E$50)</f>
        <v>Blank</v>
      </c>
      <c r="W3862" s="197" t="str">
        <f t="shared" si="623"/>
        <v>Blank</v>
      </c>
      <c r="X3862" s="197" t="str">
        <f t="shared" si="624"/>
        <v>Blank</v>
      </c>
      <c r="Y3862" s="197" t="str">
        <f t="shared" si="625"/>
        <v>Blank</v>
      </c>
      <c r="Z3862" s="197" t="str">
        <f t="shared" si="626"/>
        <v>Blank</v>
      </c>
      <c r="AA3862" s="223" t="str" cm="1">
        <f t="array" ref="AA3862">_xlfn.IFS(ISTEXT('3 Model Input'!F$70),"Missing",ISTEXT('3 Model Input'!I$70),"Missing",ISNUMBER('3 Model Input'!K$70),'3 Model Input'!K$70*P3862)</f>
        <v>Missing</v>
      </c>
      <c r="AB3862" s="89"/>
      <c r="AC3862" s="227" t="str" cm="1">
        <f t="array" ref="AC3862">IF(D3862=0,"Blank",_xlfn.IFS('3 Model Input'!E$61=1,(V3862*G3862)/T3862,'3 Model Input'!E$61=2,(W3862*G3862)/T3862,'3 Model Input'!E$61=3,(X3862*G3862)/T3862,'3 Model Input'!E$61=4,(Y3862*G3862)/T3862,'3 Model Input'!E$61=5,(Z3862*G3862)/T3862, ISTEXT('3 Model Input'!E$61),"Missing",'3 Model Input'!E$61=6,(AA3862*G3862)/T3862))</f>
        <v>Blank</v>
      </c>
      <c r="AD3862" s="202" t="str">
        <f t="shared" si="627"/>
        <v>Blank</v>
      </c>
      <c r="AE3862" s="202" t="str">
        <f t="shared" si="628"/>
        <v>Blank</v>
      </c>
      <c r="AF3862" s="217" t="str">
        <f t="shared" si="629"/>
        <v>Blank</v>
      </c>
      <c r="AG3862" s="9" t="str" cm="1">
        <f t="array" ref="AG3862">_xlfn.IFS(ISNUMBER(AC3862), "", ISNUMBER(SEARCH("Blank", AC3862)), "", ISERROR(AC3862), "Bad input on tab 3")</f>
        <v/>
      </c>
    </row>
    <row r="3863" spans="2:33" ht="15" customHeight="1" x14ac:dyDescent="0.75">
      <c r="B3863" s="205" t="str">
        <f>'5 Driver Data'!B3863</f>
        <v>3855</v>
      </c>
      <c r="C3863" s="193">
        <f>'5 Driver Data'!C3863</f>
        <v>0</v>
      </c>
      <c r="D3863" s="192">
        <f>'5 Driver Data'!D3863</f>
        <v>0</v>
      </c>
      <c r="E3863" s="191">
        <f>'5 Driver Data'!E3863</f>
        <v>0</v>
      </c>
      <c r="F3863" s="191">
        <f>'5 Driver Data'!F3863</f>
        <v>0</v>
      </c>
      <c r="G3863" s="191">
        <f>'5 Driver Data'!G3863</f>
        <v>0</v>
      </c>
      <c r="H3863" s="191">
        <f>'5 Driver Data'!H3863</f>
        <v>0</v>
      </c>
      <c r="I3863" s="191">
        <f>'5 Driver Data'!I3863</f>
        <v>0</v>
      </c>
      <c r="J3863" s="191">
        <f>'5 Driver Data'!J3863</f>
        <v>0</v>
      </c>
      <c r="K3863" s="206">
        <f>'5 Driver Data'!K3863</f>
        <v>0</v>
      </c>
      <c r="L3863" s="1"/>
      <c r="M3863" s="216" t="str">
        <f>IF(D3863=0,"Blank",'3 Model Input'!E$44*'3 Model Input'!E$45)</f>
        <v>Blank</v>
      </c>
      <c r="N3863" s="197" t="str">
        <f t="shared" si="620"/>
        <v>Blank</v>
      </c>
      <c r="O3863" s="197" t="str">
        <f>IF(D3863=0,"Blank",'3 Model Input'!E$49*(1-'3 Model Input'!E$51))</f>
        <v>Blank</v>
      </c>
      <c r="P3863" s="197" t="str">
        <f t="shared" si="621"/>
        <v>Blank</v>
      </c>
      <c r="Q3863" s="197" t="str">
        <f>IF(D3863=0,"Blank",IF(D3863="BEV",E3863*(1-'3 Model Input'!E$54), E3863))</f>
        <v>Blank</v>
      </c>
      <c r="R3863" s="198" t="str">
        <f>IF(D3863=0,"Blank",IF(D3863="PHEV",F3863/G3863,F3863*(1-'3 Model Input'!E$54)/G3863))</f>
        <v>Blank</v>
      </c>
      <c r="S3863" s="198" t="str">
        <f>IF(D3863=0,"Blank",IF(D3863="PHEV",MIN(M3863,E3863),MIN(M3863,(E3863*(1-'3 Model Input'!E$54)))))</f>
        <v>Blank</v>
      </c>
      <c r="T3863" s="217" t="str">
        <f t="shared" si="622"/>
        <v>Blank</v>
      </c>
      <c r="U3863" s="89"/>
      <c r="V3863" s="216" t="str">
        <f>IF(D3863=0,"Blank",P3863*'3 Model Input'!E$50)</f>
        <v>Blank</v>
      </c>
      <c r="W3863" s="197" t="str">
        <f t="shared" si="623"/>
        <v>Blank</v>
      </c>
      <c r="X3863" s="197" t="str">
        <f t="shared" si="624"/>
        <v>Blank</v>
      </c>
      <c r="Y3863" s="197" t="str">
        <f t="shared" si="625"/>
        <v>Blank</v>
      </c>
      <c r="Z3863" s="197" t="str">
        <f t="shared" si="626"/>
        <v>Blank</v>
      </c>
      <c r="AA3863" s="223" t="str" cm="1">
        <f t="array" ref="AA3863">_xlfn.IFS(ISTEXT('3 Model Input'!F$70),"Missing",ISTEXT('3 Model Input'!I$70),"Missing",ISNUMBER('3 Model Input'!K$70),'3 Model Input'!K$70*P3863)</f>
        <v>Missing</v>
      </c>
      <c r="AB3863" s="89"/>
      <c r="AC3863" s="227" t="str" cm="1">
        <f t="array" ref="AC3863">IF(D3863=0,"Blank",_xlfn.IFS('3 Model Input'!E$61=1,(V3863*G3863)/T3863,'3 Model Input'!E$61=2,(W3863*G3863)/T3863,'3 Model Input'!E$61=3,(X3863*G3863)/T3863,'3 Model Input'!E$61=4,(Y3863*G3863)/T3863,'3 Model Input'!E$61=5,(Z3863*G3863)/T3863, ISTEXT('3 Model Input'!E$61),"Missing",'3 Model Input'!E$61=6,(AA3863*G3863)/T3863))</f>
        <v>Blank</v>
      </c>
      <c r="AD3863" s="202" t="str">
        <f t="shared" si="627"/>
        <v>Blank</v>
      </c>
      <c r="AE3863" s="202" t="str">
        <f t="shared" si="628"/>
        <v>Blank</v>
      </c>
      <c r="AF3863" s="217" t="str">
        <f t="shared" si="629"/>
        <v>Blank</v>
      </c>
      <c r="AG3863" s="9" t="str" cm="1">
        <f t="array" ref="AG3863">_xlfn.IFS(ISNUMBER(AC3863), "", ISNUMBER(SEARCH("Blank", AC3863)), "", ISERROR(AC3863), "Bad input on tab 3")</f>
        <v/>
      </c>
    </row>
    <row r="3864" spans="2:33" ht="15" customHeight="1" x14ac:dyDescent="0.75">
      <c r="B3864" s="205" t="str">
        <f>'5 Driver Data'!B3864</f>
        <v>3856</v>
      </c>
      <c r="C3864" s="193">
        <f>'5 Driver Data'!C3864</f>
        <v>0</v>
      </c>
      <c r="D3864" s="192">
        <f>'5 Driver Data'!D3864</f>
        <v>0</v>
      </c>
      <c r="E3864" s="191">
        <f>'5 Driver Data'!E3864</f>
        <v>0</v>
      </c>
      <c r="F3864" s="191">
        <f>'5 Driver Data'!F3864</f>
        <v>0</v>
      </c>
      <c r="G3864" s="191">
        <f>'5 Driver Data'!G3864</f>
        <v>0</v>
      </c>
      <c r="H3864" s="191">
        <f>'5 Driver Data'!H3864</f>
        <v>0</v>
      </c>
      <c r="I3864" s="191">
        <f>'5 Driver Data'!I3864</f>
        <v>0</v>
      </c>
      <c r="J3864" s="191">
        <f>'5 Driver Data'!J3864</f>
        <v>0</v>
      </c>
      <c r="K3864" s="206">
        <f>'5 Driver Data'!K3864</f>
        <v>0</v>
      </c>
      <c r="L3864" s="1"/>
      <c r="M3864" s="216" t="str">
        <f>IF(D3864=0,"Blank",'3 Model Input'!E$44*'3 Model Input'!E$45)</f>
        <v>Blank</v>
      </c>
      <c r="N3864" s="197" t="str">
        <f t="shared" si="620"/>
        <v>Blank</v>
      </c>
      <c r="O3864" s="197" t="str">
        <f>IF(D3864=0,"Blank",'3 Model Input'!E$49*(1-'3 Model Input'!E$51))</f>
        <v>Blank</v>
      </c>
      <c r="P3864" s="197" t="str">
        <f t="shared" si="621"/>
        <v>Blank</v>
      </c>
      <c r="Q3864" s="197" t="str">
        <f>IF(D3864=0,"Blank",IF(D3864="BEV",E3864*(1-'3 Model Input'!E$54), E3864))</f>
        <v>Blank</v>
      </c>
      <c r="R3864" s="198" t="str">
        <f>IF(D3864=0,"Blank",IF(D3864="PHEV",F3864/G3864,F3864*(1-'3 Model Input'!E$54)/G3864))</f>
        <v>Blank</v>
      </c>
      <c r="S3864" s="198" t="str">
        <f>IF(D3864=0,"Blank",IF(D3864="PHEV",MIN(M3864,E3864),MIN(M3864,(E3864*(1-'3 Model Input'!E$54)))))</f>
        <v>Blank</v>
      </c>
      <c r="T3864" s="217" t="str">
        <f t="shared" si="622"/>
        <v>Blank</v>
      </c>
      <c r="U3864" s="89"/>
      <c r="V3864" s="216" t="str">
        <f>IF(D3864=0,"Blank",P3864*'3 Model Input'!E$50)</f>
        <v>Blank</v>
      </c>
      <c r="W3864" s="197" t="str">
        <f t="shared" si="623"/>
        <v>Blank</v>
      </c>
      <c r="X3864" s="197" t="str">
        <f t="shared" si="624"/>
        <v>Blank</v>
      </c>
      <c r="Y3864" s="197" t="str">
        <f t="shared" si="625"/>
        <v>Blank</v>
      </c>
      <c r="Z3864" s="197" t="str">
        <f t="shared" si="626"/>
        <v>Blank</v>
      </c>
      <c r="AA3864" s="223" t="str" cm="1">
        <f t="array" ref="AA3864">_xlfn.IFS(ISTEXT('3 Model Input'!F$70),"Missing",ISTEXT('3 Model Input'!I$70),"Missing",ISNUMBER('3 Model Input'!K$70),'3 Model Input'!K$70*P3864)</f>
        <v>Missing</v>
      </c>
      <c r="AB3864" s="89"/>
      <c r="AC3864" s="227" t="str" cm="1">
        <f t="array" ref="AC3864">IF(D3864=0,"Blank",_xlfn.IFS('3 Model Input'!E$61=1,(V3864*G3864)/T3864,'3 Model Input'!E$61=2,(W3864*G3864)/T3864,'3 Model Input'!E$61=3,(X3864*G3864)/T3864,'3 Model Input'!E$61=4,(Y3864*G3864)/T3864,'3 Model Input'!E$61=5,(Z3864*G3864)/T3864, ISTEXT('3 Model Input'!E$61),"Missing",'3 Model Input'!E$61=6,(AA3864*G3864)/T3864))</f>
        <v>Blank</v>
      </c>
      <c r="AD3864" s="202" t="str">
        <f t="shared" si="627"/>
        <v>Blank</v>
      </c>
      <c r="AE3864" s="202" t="str">
        <f t="shared" si="628"/>
        <v>Blank</v>
      </c>
      <c r="AF3864" s="217" t="str">
        <f t="shared" si="629"/>
        <v>Blank</v>
      </c>
      <c r="AG3864" s="9" t="str" cm="1">
        <f t="array" ref="AG3864">_xlfn.IFS(ISNUMBER(AC3864), "", ISNUMBER(SEARCH("Blank", AC3864)), "", ISERROR(AC3864), "Bad input on tab 3")</f>
        <v/>
      </c>
    </row>
    <row r="3865" spans="2:33" ht="15" customHeight="1" x14ac:dyDescent="0.75">
      <c r="B3865" s="205" t="str">
        <f>'5 Driver Data'!B3865</f>
        <v>3857</v>
      </c>
      <c r="C3865" s="193">
        <f>'5 Driver Data'!C3865</f>
        <v>0</v>
      </c>
      <c r="D3865" s="192">
        <f>'5 Driver Data'!D3865</f>
        <v>0</v>
      </c>
      <c r="E3865" s="191">
        <f>'5 Driver Data'!E3865</f>
        <v>0</v>
      </c>
      <c r="F3865" s="191">
        <f>'5 Driver Data'!F3865</f>
        <v>0</v>
      </c>
      <c r="G3865" s="191">
        <f>'5 Driver Data'!G3865</f>
        <v>0</v>
      </c>
      <c r="H3865" s="191">
        <f>'5 Driver Data'!H3865</f>
        <v>0</v>
      </c>
      <c r="I3865" s="191">
        <f>'5 Driver Data'!I3865</f>
        <v>0</v>
      </c>
      <c r="J3865" s="191">
        <f>'5 Driver Data'!J3865</f>
        <v>0</v>
      </c>
      <c r="K3865" s="206">
        <f>'5 Driver Data'!K3865</f>
        <v>0</v>
      </c>
      <c r="L3865" s="1"/>
      <c r="M3865" s="216" t="str">
        <f>IF(D3865=0,"Blank",'3 Model Input'!E$44*'3 Model Input'!E$45)</f>
        <v>Blank</v>
      </c>
      <c r="N3865" s="197" t="str">
        <f t="shared" si="620"/>
        <v>Blank</v>
      </c>
      <c r="O3865" s="197" t="str">
        <f>IF(D3865=0,"Blank",'3 Model Input'!E$49*(1-'3 Model Input'!E$51))</f>
        <v>Blank</v>
      </c>
      <c r="P3865" s="197" t="str">
        <f t="shared" si="621"/>
        <v>Blank</v>
      </c>
      <c r="Q3865" s="197" t="str">
        <f>IF(D3865=0,"Blank",IF(D3865="BEV",E3865*(1-'3 Model Input'!E$54), E3865))</f>
        <v>Blank</v>
      </c>
      <c r="R3865" s="198" t="str">
        <f>IF(D3865=0,"Blank",IF(D3865="PHEV",F3865/G3865,F3865*(1-'3 Model Input'!E$54)/G3865))</f>
        <v>Blank</v>
      </c>
      <c r="S3865" s="198" t="str">
        <f>IF(D3865=0,"Blank",IF(D3865="PHEV",MIN(M3865,E3865),MIN(M3865,(E3865*(1-'3 Model Input'!E$54)))))</f>
        <v>Blank</v>
      </c>
      <c r="T3865" s="217" t="str">
        <f t="shared" si="622"/>
        <v>Blank</v>
      </c>
      <c r="U3865" s="89"/>
      <c r="V3865" s="216" t="str">
        <f>IF(D3865=0,"Blank",P3865*'3 Model Input'!E$50)</f>
        <v>Blank</v>
      </c>
      <c r="W3865" s="197" t="str">
        <f t="shared" si="623"/>
        <v>Blank</v>
      </c>
      <c r="X3865" s="197" t="str">
        <f t="shared" si="624"/>
        <v>Blank</v>
      </c>
      <c r="Y3865" s="197" t="str">
        <f t="shared" si="625"/>
        <v>Blank</v>
      </c>
      <c r="Z3865" s="197" t="str">
        <f t="shared" si="626"/>
        <v>Blank</v>
      </c>
      <c r="AA3865" s="223" t="str" cm="1">
        <f t="array" ref="AA3865">_xlfn.IFS(ISTEXT('3 Model Input'!F$70),"Missing",ISTEXT('3 Model Input'!I$70),"Missing",ISNUMBER('3 Model Input'!K$70),'3 Model Input'!K$70*P3865)</f>
        <v>Missing</v>
      </c>
      <c r="AB3865" s="89"/>
      <c r="AC3865" s="227" t="str" cm="1">
        <f t="array" ref="AC3865">IF(D3865=0,"Blank",_xlfn.IFS('3 Model Input'!E$61=1,(V3865*G3865)/T3865,'3 Model Input'!E$61=2,(W3865*G3865)/T3865,'3 Model Input'!E$61=3,(X3865*G3865)/T3865,'3 Model Input'!E$61=4,(Y3865*G3865)/T3865,'3 Model Input'!E$61=5,(Z3865*G3865)/T3865, ISTEXT('3 Model Input'!E$61),"Missing",'3 Model Input'!E$61=6,(AA3865*G3865)/T3865))</f>
        <v>Blank</v>
      </c>
      <c r="AD3865" s="202" t="str">
        <f t="shared" si="627"/>
        <v>Blank</v>
      </c>
      <c r="AE3865" s="202" t="str">
        <f t="shared" si="628"/>
        <v>Blank</v>
      </c>
      <c r="AF3865" s="217" t="str">
        <f t="shared" si="629"/>
        <v>Blank</v>
      </c>
      <c r="AG3865" s="9" t="str" cm="1">
        <f t="array" ref="AG3865">_xlfn.IFS(ISNUMBER(AC3865), "", ISNUMBER(SEARCH("Blank", AC3865)), "", ISERROR(AC3865), "Bad input on tab 3")</f>
        <v/>
      </c>
    </row>
    <row r="3866" spans="2:33" ht="15" customHeight="1" x14ac:dyDescent="0.75">
      <c r="B3866" s="205" t="str">
        <f>'5 Driver Data'!B3866</f>
        <v>3858</v>
      </c>
      <c r="C3866" s="193">
        <f>'5 Driver Data'!C3866</f>
        <v>0</v>
      </c>
      <c r="D3866" s="192">
        <f>'5 Driver Data'!D3866</f>
        <v>0</v>
      </c>
      <c r="E3866" s="191">
        <f>'5 Driver Data'!E3866</f>
        <v>0</v>
      </c>
      <c r="F3866" s="191">
        <f>'5 Driver Data'!F3866</f>
        <v>0</v>
      </c>
      <c r="G3866" s="191">
        <f>'5 Driver Data'!G3866</f>
        <v>0</v>
      </c>
      <c r="H3866" s="191">
        <f>'5 Driver Data'!H3866</f>
        <v>0</v>
      </c>
      <c r="I3866" s="191">
        <f>'5 Driver Data'!I3866</f>
        <v>0</v>
      </c>
      <c r="J3866" s="191">
        <f>'5 Driver Data'!J3866</f>
        <v>0</v>
      </c>
      <c r="K3866" s="206">
        <f>'5 Driver Data'!K3866</f>
        <v>0</v>
      </c>
      <c r="L3866" s="1"/>
      <c r="M3866" s="216" t="str">
        <f>IF(D3866=0,"Blank",'3 Model Input'!E$44*'3 Model Input'!E$45)</f>
        <v>Blank</v>
      </c>
      <c r="N3866" s="197" t="str">
        <f t="shared" si="620"/>
        <v>Blank</v>
      </c>
      <c r="O3866" s="197" t="str">
        <f>IF(D3866=0,"Blank",'3 Model Input'!E$49*(1-'3 Model Input'!E$51))</f>
        <v>Blank</v>
      </c>
      <c r="P3866" s="197" t="str">
        <f t="shared" si="621"/>
        <v>Blank</v>
      </c>
      <c r="Q3866" s="197" t="str">
        <f>IF(D3866=0,"Blank",IF(D3866="BEV",E3866*(1-'3 Model Input'!E$54), E3866))</f>
        <v>Blank</v>
      </c>
      <c r="R3866" s="198" t="str">
        <f>IF(D3866=0,"Blank",IF(D3866="PHEV",F3866/G3866,F3866*(1-'3 Model Input'!E$54)/G3866))</f>
        <v>Blank</v>
      </c>
      <c r="S3866" s="198" t="str">
        <f>IF(D3866=0,"Blank",IF(D3866="PHEV",MIN(M3866,E3866),MIN(M3866,(E3866*(1-'3 Model Input'!E$54)))))</f>
        <v>Blank</v>
      </c>
      <c r="T3866" s="217" t="str">
        <f t="shared" si="622"/>
        <v>Blank</v>
      </c>
      <c r="U3866" s="89"/>
      <c r="V3866" s="216" t="str">
        <f>IF(D3866=0,"Blank",P3866*'3 Model Input'!E$50)</f>
        <v>Blank</v>
      </c>
      <c r="W3866" s="197" t="str">
        <f t="shared" si="623"/>
        <v>Blank</v>
      </c>
      <c r="X3866" s="197" t="str">
        <f t="shared" si="624"/>
        <v>Blank</v>
      </c>
      <c r="Y3866" s="197" t="str">
        <f t="shared" si="625"/>
        <v>Blank</v>
      </c>
      <c r="Z3866" s="197" t="str">
        <f t="shared" si="626"/>
        <v>Blank</v>
      </c>
      <c r="AA3866" s="223" t="str" cm="1">
        <f t="array" ref="AA3866">_xlfn.IFS(ISTEXT('3 Model Input'!F$70),"Missing",ISTEXT('3 Model Input'!I$70),"Missing",ISNUMBER('3 Model Input'!K$70),'3 Model Input'!K$70*P3866)</f>
        <v>Missing</v>
      </c>
      <c r="AB3866" s="89"/>
      <c r="AC3866" s="227" t="str" cm="1">
        <f t="array" ref="AC3866">IF(D3866=0,"Blank",_xlfn.IFS('3 Model Input'!E$61=1,(V3866*G3866)/T3866,'3 Model Input'!E$61=2,(W3866*G3866)/T3866,'3 Model Input'!E$61=3,(X3866*G3866)/T3866,'3 Model Input'!E$61=4,(Y3866*G3866)/T3866,'3 Model Input'!E$61=5,(Z3866*G3866)/T3866, ISTEXT('3 Model Input'!E$61),"Missing",'3 Model Input'!E$61=6,(AA3866*G3866)/T3866))</f>
        <v>Blank</v>
      </c>
      <c r="AD3866" s="202" t="str">
        <f t="shared" si="627"/>
        <v>Blank</v>
      </c>
      <c r="AE3866" s="202" t="str">
        <f t="shared" si="628"/>
        <v>Blank</v>
      </c>
      <c r="AF3866" s="217" t="str">
        <f t="shared" si="629"/>
        <v>Blank</v>
      </c>
      <c r="AG3866" s="9" t="str" cm="1">
        <f t="array" ref="AG3866">_xlfn.IFS(ISNUMBER(AC3866), "", ISNUMBER(SEARCH("Blank", AC3866)), "", ISERROR(AC3866), "Bad input on tab 3")</f>
        <v/>
      </c>
    </row>
    <row r="3867" spans="2:33" ht="15" customHeight="1" x14ac:dyDescent="0.75">
      <c r="B3867" s="205" t="str">
        <f>'5 Driver Data'!B3867</f>
        <v>3859</v>
      </c>
      <c r="C3867" s="193">
        <f>'5 Driver Data'!C3867</f>
        <v>0</v>
      </c>
      <c r="D3867" s="192">
        <f>'5 Driver Data'!D3867</f>
        <v>0</v>
      </c>
      <c r="E3867" s="191">
        <f>'5 Driver Data'!E3867</f>
        <v>0</v>
      </c>
      <c r="F3867" s="191">
        <f>'5 Driver Data'!F3867</f>
        <v>0</v>
      </c>
      <c r="G3867" s="191">
        <f>'5 Driver Data'!G3867</f>
        <v>0</v>
      </c>
      <c r="H3867" s="191">
        <f>'5 Driver Data'!H3867</f>
        <v>0</v>
      </c>
      <c r="I3867" s="191">
        <f>'5 Driver Data'!I3867</f>
        <v>0</v>
      </c>
      <c r="J3867" s="191">
        <f>'5 Driver Data'!J3867</f>
        <v>0</v>
      </c>
      <c r="K3867" s="206">
        <f>'5 Driver Data'!K3867</f>
        <v>0</v>
      </c>
      <c r="L3867" s="1"/>
      <c r="M3867" s="216" t="str">
        <f>IF(D3867=0,"Blank",'3 Model Input'!E$44*'3 Model Input'!E$45)</f>
        <v>Blank</v>
      </c>
      <c r="N3867" s="197" t="str">
        <f t="shared" si="620"/>
        <v>Blank</v>
      </c>
      <c r="O3867" s="197" t="str">
        <f>IF(D3867=0,"Blank",'3 Model Input'!E$49*(1-'3 Model Input'!E$51))</f>
        <v>Blank</v>
      </c>
      <c r="P3867" s="197" t="str">
        <f t="shared" si="621"/>
        <v>Blank</v>
      </c>
      <c r="Q3867" s="197" t="str">
        <f>IF(D3867=0,"Blank",IF(D3867="BEV",E3867*(1-'3 Model Input'!E$54), E3867))</f>
        <v>Blank</v>
      </c>
      <c r="R3867" s="198" t="str">
        <f>IF(D3867=0,"Blank",IF(D3867="PHEV",F3867/G3867,F3867*(1-'3 Model Input'!E$54)/G3867))</f>
        <v>Blank</v>
      </c>
      <c r="S3867" s="198" t="str">
        <f>IF(D3867=0,"Blank",IF(D3867="PHEV",MIN(M3867,E3867),MIN(M3867,(E3867*(1-'3 Model Input'!E$54)))))</f>
        <v>Blank</v>
      </c>
      <c r="T3867" s="217" t="str">
        <f t="shared" si="622"/>
        <v>Blank</v>
      </c>
      <c r="U3867" s="89"/>
      <c r="V3867" s="216" t="str">
        <f>IF(D3867=0,"Blank",P3867*'3 Model Input'!E$50)</f>
        <v>Blank</v>
      </c>
      <c r="W3867" s="197" t="str">
        <f t="shared" si="623"/>
        <v>Blank</v>
      </c>
      <c r="X3867" s="197" t="str">
        <f t="shared" si="624"/>
        <v>Blank</v>
      </c>
      <c r="Y3867" s="197" t="str">
        <f t="shared" si="625"/>
        <v>Blank</v>
      </c>
      <c r="Z3867" s="197" t="str">
        <f t="shared" si="626"/>
        <v>Blank</v>
      </c>
      <c r="AA3867" s="223" t="str" cm="1">
        <f t="array" ref="AA3867">_xlfn.IFS(ISTEXT('3 Model Input'!F$70),"Missing",ISTEXT('3 Model Input'!I$70),"Missing",ISNUMBER('3 Model Input'!K$70),'3 Model Input'!K$70*P3867)</f>
        <v>Missing</v>
      </c>
      <c r="AB3867" s="89"/>
      <c r="AC3867" s="227" t="str" cm="1">
        <f t="array" ref="AC3867">IF(D3867=0,"Blank",_xlfn.IFS('3 Model Input'!E$61=1,(V3867*G3867)/T3867,'3 Model Input'!E$61=2,(W3867*G3867)/T3867,'3 Model Input'!E$61=3,(X3867*G3867)/T3867,'3 Model Input'!E$61=4,(Y3867*G3867)/T3867,'3 Model Input'!E$61=5,(Z3867*G3867)/T3867, ISTEXT('3 Model Input'!E$61),"Missing",'3 Model Input'!E$61=6,(AA3867*G3867)/T3867))</f>
        <v>Blank</v>
      </c>
      <c r="AD3867" s="202" t="str">
        <f t="shared" si="627"/>
        <v>Blank</v>
      </c>
      <c r="AE3867" s="202" t="str">
        <f t="shared" si="628"/>
        <v>Blank</v>
      </c>
      <c r="AF3867" s="217" t="str">
        <f t="shared" si="629"/>
        <v>Blank</v>
      </c>
      <c r="AG3867" s="9" t="str" cm="1">
        <f t="array" ref="AG3867">_xlfn.IFS(ISNUMBER(AC3867), "", ISNUMBER(SEARCH("Blank", AC3867)), "", ISERROR(AC3867), "Bad input on tab 3")</f>
        <v/>
      </c>
    </row>
    <row r="3868" spans="2:33" ht="15" customHeight="1" x14ac:dyDescent="0.75">
      <c r="B3868" s="205" t="str">
        <f>'5 Driver Data'!B3868</f>
        <v>3860</v>
      </c>
      <c r="C3868" s="193">
        <f>'5 Driver Data'!C3868</f>
        <v>0</v>
      </c>
      <c r="D3868" s="192">
        <f>'5 Driver Data'!D3868</f>
        <v>0</v>
      </c>
      <c r="E3868" s="191">
        <f>'5 Driver Data'!E3868</f>
        <v>0</v>
      </c>
      <c r="F3868" s="191">
        <f>'5 Driver Data'!F3868</f>
        <v>0</v>
      </c>
      <c r="G3868" s="191">
        <f>'5 Driver Data'!G3868</f>
        <v>0</v>
      </c>
      <c r="H3868" s="191">
        <f>'5 Driver Data'!H3868</f>
        <v>0</v>
      </c>
      <c r="I3868" s="191">
        <f>'5 Driver Data'!I3868</f>
        <v>0</v>
      </c>
      <c r="J3868" s="191">
        <f>'5 Driver Data'!J3868</f>
        <v>0</v>
      </c>
      <c r="K3868" s="206">
        <f>'5 Driver Data'!K3868</f>
        <v>0</v>
      </c>
      <c r="L3868" s="1"/>
      <c r="M3868" s="216" t="str">
        <f>IF(D3868=0,"Blank",'3 Model Input'!E$44*'3 Model Input'!E$45)</f>
        <v>Blank</v>
      </c>
      <c r="N3868" s="197" t="str">
        <f t="shared" si="620"/>
        <v>Blank</v>
      </c>
      <c r="O3868" s="197" t="str">
        <f>IF(D3868=0,"Blank",'3 Model Input'!E$49*(1-'3 Model Input'!E$51))</f>
        <v>Blank</v>
      </c>
      <c r="P3868" s="197" t="str">
        <f t="shared" si="621"/>
        <v>Blank</v>
      </c>
      <c r="Q3868" s="197" t="str">
        <f>IF(D3868=0,"Blank",IF(D3868="BEV",E3868*(1-'3 Model Input'!E$54), E3868))</f>
        <v>Blank</v>
      </c>
      <c r="R3868" s="198" t="str">
        <f>IF(D3868=0,"Blank",IF(D3868="PHEV",F3868/G3868,F3868*(1-'3 Model Input'!E$54)/G3868))</f>
        <v>Blank</v>
      </c>
      <c r="S3868" s="198" t="str">
        <f>IF(D3868=0,"Blank",IF(D3868="PHEV",MIN(M3868,E3868),MIN(M3868,(E3868*(1-'3 Model Input'!E$54)))))</f>
        <v>Blank</v>
      </c>
      <c r="T3868" s="217" t="str">
        <f t="shared" si="622"/>
        <v>Blank</v>
      </c>
      <c r="U3868" s="89"/>
      <c r="V3868" s="216" t="str">
        <f>IF(D3868=0,"Blank",P3868*'3 Model Input'!E$50)</f>
        <v>Blank</v>
      </c>
      <c r="W3868" s="197" t="str">
        <f t="shared" si="623"/>
        <v>Blank</v>
      </c>
      <c r="X3868" s="197" t="str">
        <f t="shared" si="624"/>
        <v>Blank</v>
      </c>
      <c r="Y3868" s="197" t="str">
        <f t="shared" si="625"/>
        <v>Blank</v>
      </c>
      <c r="Z3868" s="197" t="str">
        <f t="shared" si="626"/>
        <v>Blank</v>
      </c>
      <c r="AA3868" s="223" t="str" cm="1">
        <f t="array" ref="AA3868">_xlfn.IFS(ISTEXT('3 Model Input'!F$70),"Missing",ISTEXT('3 Model Input'!I$70),"Missing",ISNUMBER('3 Model Input'!K$70),'3 Model Input'!K$70*P3868)</f>
        <v>Missing</v>
      </c>
      <c r="AB3868" s="89"/>
      <c r="AC3868" s="227" t="str" cm="1">
        <f t="array" ref="AC3868">IF(D3868=0,"Blank",_xlfn.IFS('3 Model Input'!E$61=1,(V3868*G3868)/T3868,'3 Model Input'!E$61=2,(W3868*G3868)/T3868,'3 Model Input'!E$61=3,(X3868*G3868)/T3868,'3 Model Input'!E$61=4,(Y3868*G3868)/T3868,'3 Model Input'!E$61=5,(Z3868*G3868)/T3868, ISTEXT('3 Model Input'!E$61),"Missing",'3 Model Input'!E$61=6,(AA3868*G3868)/T3868))</f>
        <v>Blank</v>
      </c>
      <c r="AD3868" s="202" t="str">
        <f t="shared" si="627"/>
        <v>Blank</v>
      </c>
      <c r="AE3868" s="202" t="str">
        <f t="shared" si="628"/>
        <v>Blank</v>
      </c>
      <c r="AF3868" s="217" t="str">
        <f t="shared" si="629"/>
        <v>Blank</v>
      </c>
      <c r="AG3868" s="9" t="str" cm="1">
        <f t="array" ref="AG3868">_xlfn.IFS(ISNUMBER(AC3868), "", ISNUMBER(SEARCH("Blank", AC3868)), "", ISERROR(AC3868), "Bad input on tab 3")</f>
        <v/>
      </c>
    </row>
    <row r="3869" spans="2:33" ht="15" customHeight="1" x14ac:dyDescent="0.75">
      <c r="B3869" s="205" t="str">
        <f>'5 Driver Data'!B3869</f>
        <v>3861</v>
      </c>
      <c r="C3869" s="193">
        <f>'5 Driver Data'!C3869</f>
        <v>0</v>
      </c>
      <c r="D3869" s="192">
        <f>'5 Driver Data'!D3869</f>
        <v>0</v>
      </c>
      <c r="E3869" s="191">
        <f>'5 Driver Data'!E3869</f>
        <v>0</v>
      </c>
      <c r="F3869" s="191">
        <f>'5 Driver Data'!F3869</f>
        <v>0</v>
      </c>
      <c r="G3869" s="191">
        <f>'5 Driver Data'!G3869</f>
        <v>0</v>
      </c>
      <c r="H3869" s="191">
        <f>'5 Driver Data'!H3869</f>
        <v>0</v>
      </c>
      <c r="I3869" s="191">
        <f>'5 Driver Data'!I3869</f>
        <v>0</v>
      </c>
      <c r="J3869" s="191">
        <f>'5 Driver Data'!J3869</f>
        <v>0</v>
      </c>
      <c r="K3869" s="206">
        <f>'5 Driver Data'!K3869</f>
        <v>0</v>
      </c>
      <c r="L3869" s="1"/>
      <c r="M3869" s="216" t="str">
        <f>IF(D3869=0,"Blank",'3 Model Input'!E$44*'3 Model Input'!E$45)</f>
        <v>Blank</v>
      </c>
      <c r="N3869" s="197" t="str">
        <f t="shared" si="620"/>
        <v>Blank</v>
      </c>
      <c r="O3869" s="197" t="str">
        <f>IF(D3869=0,"Blank",'3 Model Input'!E$49*(1-'3 Model Input'!E$51))</f>
        <v>Blank</v>
      </c>
      <c r="P3869" s="197" t="str">
        <f t="shared" si="621"/>
        <v>Blank</v>
      </c>
      <c r="Q3869" s="197" t="str">
        <f>IF(D3869=0,"Blank",IF(D3869="BEV",E3869*(1-'3 Model Input'!E$54), E3869))</f>
        <v>Blank</v>
      </c>
      <c r="R3869" s="198" t="str">
        <f>IF(D3869=0,"Blank",IF(D3869="PHEV",F3869/G3869,F3869*(1-'3 Model Input'!E$54)/G3869))</f>
        <v>Blank</v>
      </c>
      <c r="S3869" s="198" t="str">
        <f>IF(D3869=0,"Blank",IF(D3869="PHEV",MIN(M3869,E3869),MIN(M3869,(E3869*(1-'3 Model Input'!E$54)))))</f>
        <v>Blank</v>
      </c>
      <c r="T3869" s="217" t="str">
        <f t="shared" si="622"/>
        <v>Blank</v>
      </c>
      <c r="U3869" s="89"/>
      <c r="V3869" s="216" t="str">
        <f>IF(D3869=0,"Blank",P3869*'3 Model Input'!E$50)</f>
        <v>Blank</v>
      </c>
      <c r="W3869" s="197" t="str">
        <f t="shared" si="623"/>
        <v>Blank</v>
      </c>
      <c r="X3869" s="197" t="str">
        <f t="shared" si="624"/>
        <v>Blank</v>
      </c>
      <c r="Y3869" s="197" t="str">
        <f t="shared" si="625"/>
        <v>Blank</v>
      </c>
      <c r="Z3869" s="197" t="str">
        <f t="shared" si="626"/>
        <v>Blank</v>
      </c>
      <c r="AA3869" s="223" t="str" cm="1">
        <f t="array" ref="AA3869">_xlfn.IFS(ISTEXT('3 Model Input'!F$70),"Missing",ISTEXT('3 Model Input'!I$70),"Missing",ISNUMBER('3 Model Input'!K$70),'3 Model Input'!K$70*P3869)</f>
        <v>Missing</v>
      </c>
      <c r="AB3869" s="89"/>
      <c r="AC3869" s="227" t="str" cm="1">
        <f t="array" ref="AC3869">IF(D3869=0,"Blank",_xlfn.IFS('3 Model Input'!E$61=1,(V3869*G3869)/T3869,'3 Model Input'!E$61=2,(W3869*G3869)/T3869,'3 Model Input'!E$61=3,(X3869*G3869)/T3869,'3 Model Input'!E$61=4,(Y3869*G3869)/T3869,'3 Model Input'!E$61=5,(Z3869*G3869)/T3869, ISTEXT('3 Model Input'!E$61),"Missing",'3 Model Input'!E$61=6,(AA3869*G3869)/T3869))</f>
        <v>Blank</v>
      </c>
      <c r="AD3869" s="202" t="str">
        <f t="shared" si="627"/>
        <v>Blank</v>
      </c>
      <c r="AE3869" s="202" t="str">
        <f t="shared" si="628"/>
        <v>Blank</v>
      </c>
      <c r="AF3869" s="217" t="str">
        <f t="shared" si="629"/>
        <v>Blank</v>
      </c>
      <c r="AG3869" s="9" t="str" cm="1">
        <f t="array" ref="AG3869">_xlfn.IFS(ISNUMBER(AC3869), "", ISNUMBER(SEARCH("Blank", AC3869)), "", ISERROR(AC3869), "Bad input on tab 3")</f>
        <v/>
      </c>
    </row>
    <row r="3870" spans="2:33" ht="15" customHeight="1" x14ac:dyDescent="0.75">
      <c r="B3870" s="205" t="str">
        <f>'5 Driver Data'!B3870</f>
        <v>3862</v>
      </c>
      <c r="C3870" s="193">
        <f>'5 Driver Data'!C3870</f>
        <v>0</v>
      </c>
      <c r="D3870" s="192">
        <f>'5 Driver Data'!D3870</f>
        <v>0</v>
      </c>
      <c r="E3870" s="191">
        <f>'5 Driver Data'!E3870</f>
        <v>0</v>
      </c>
      <c r="F3870" s="191">
        <f>'5 Driver Data'!F3870</f>
        <v>0</v>
      </c>
      <c r="G3870" s="191">
        <f>'5 Driver Data'!G3870</f>
        <v>0</v>
      </c>
      <c r="H3870" s="191">
        <f>'5 Driver Data'!H3870</f>
        <v>0</v>
      </c>
      <c r="I3870" s="191">
        <f>'5 Driver Data'!I3870</f>
        <v>0</v>
      </c>
      <c r="J3870" s="191">
        <f>'5 Driver Data'!J3870</f>
        <v>0</v>
      </c>
      <c r="K3870" s="206">
        <f>'5 Driver Data'!K3870</f>
        <v>0</v>
      </c>
      <c r="L3870" s="1"/>
      <c r="M3870" s="216" t="str">
        <f>IF(D3870=0,"Blank",'3 Model Input'!E$44*'3 Model Input'!E$45)</f>
        <v>Blank</v>
      </c>
      <c r="N3870" s="197" t="str">
        <f t="shared" si="620"/>
        <v>Blank</v>
      </c>
      <c r="O3870" s="197" t="str">
        <f>IF(D3870=0,"Blank",'3 Model Input'!E$49*(1-'3 Model Input'!E$51))</f>
        <v>Blank</v>
      </c>
      <c r="P3870" s="197" t="str">
        <f t="shared" si="621"/>
        <v>Blank</v>
      </c>
      <c r="Q3870" s="197" t="str">
        <f>IF(D3870=0,"Blank",IF(D3870="BEV",E3870*(1-'3 Model Input'!E$54), E3870))</f>
        <v>Blank</v>
      </c>
      <c r="R3870" s="198" t="str">
        <f>IF(D3870=0,"Blank",IF(D3870="PHEV",F3870/G3870,F3870*(1-'3 Model Input'!E$54)/G3870))</f>
        <v>Blank</v>
      </c>
      <c r="S3870" s="198" t="str">
        <f>IF(D3870=0,"Blank",IF(D3870="PHEV",MIN(M3870,E3870),MIN(M3870,(E3870*(1-'3 Model Input'!E$54)))))</f>
        <v>Blank</v>
      </c>
      <c r="T3870" s="217" t="str">
        <f t="shared" si="622"/>
        <v>Blank</v>
      </c>
      <c r="U3870" s="89"/>
      <c r="V3870" s="216" t="str">
        <f>IF(D3870=0,"Blank",P3870*'3 Model Input'!E$50)</f>
        <v>Blank</v>
      </c>
      <c r="W3870" s="197" t="str">
        <f t="shared" si="623"/>
        <v>Blank</v>
      </c>
      <c r="X3870" s="197" t="str">
        <f t="shared" si="624"/>
        <v>Blank</v>
      </c>
      <c r="Y3870" s="197" t="str">
        <f t="shared" si="625"/>
        <v>Blank</v>
      </c>
      <c r="Z3870" s="197" t="str">
        <f t="shared" si="626"/>
        <v>Blank</v>
      </c>
      <c r="AA3870" s="223" t="str" cm="1">
        <f t="array" ref="AA3870">_xlfn.IFS(ISTEXT('3 Model Input'!F$70),"Missing",ISTEXT('3 Model Input'!I$70),"Missing",ISNUMBER('3 Model Input'!K$70),'3 Model Input'!K$70*P3870)</f>
        <v>Missing</v>
      </c>
      <c r="AB3870" s="89"/>
      <c r="AC3870" s="227" t="str" cm="1">
        <f t="array" ref="AC3870">IF(D3870=0,"Blank",_xlfn.IFS('3 Model Input'!E$61=1,(V3870*G3870)/T3870,'3 Model Input'!E$61=2,(W3870*G3870)/T3870,'3 Model Input'!E$61=3,(X3870*G3870)/T3870,'3 Model Input'!E$61=4,(Y3870*G3870)/T3870,'3 Model Input'!E$61=5,(Z3870*G3870)/T3870, ISTEXT('3 Model Input'!E$61),"Missing",'3 Model Input'!E$61=6,(AA3870*G3870)/T3870))</f>
        <v>Blank</v>
      </c>
      <c r="AD3870" s="202" t="str">
        <f t="shared" si="627"/>
        <v>Blank</v>
      </c>
      <c r="AE3870" s="202" t="str">
        <f t="shared" si="628"/>
        <v>Blank</v>
      </c>
      <c r="AF3870" s="217" t="str">
        <f t="shared" si="629"/>
        <v>Blank</v>
      </c>
      <c r="AG3870" s="9" t="str" cm="1">
        <f t="array" ref="AG3870">_xlfn.IFS(ISNUMBER(AC3870), "", ISNUMBER(SEARCH("Blank", AC3870)), "", ISERROR(AC3870), "Bad input on tab 3")</f>
        <v/>
      </c>
    </row>
    <row r="3871" spans="2:33" ht="15" customHeight="1" x14ac:dyDescent="0.75">
      <c r="B3871" s="205" t="str">
        <f>'5 Driver Data'!B3871</f>
        <v>3863</v>
      </c>
      <c r="C3871" s="193">
        <f>'5 Driver Data'!C3871</f>
        <v>0</v>
      </c>
      <c r="D3871" s="192">
        <f>'5 Driver Data'!D3871</f>
        <v>0</v>
      </c>
      <c r="E3871" s="191">
        <f>'5 Driver Data'!E3871</f>
        <v>0</v>
      </c>
      <c r="F3871" s="191">
        <f>'5 Driver Data'!F3871</f>
        <v>0</v>
      </c>
      <c r="G3871" s="191">
        <f>'5 Driver Data'!G3871</f>
        <v>0</v>
      </c>
      <c r="H3871" s="191">
        <f>'5 Driver Data'!H3871</f>
        <v>0</v>
      </c>
      <c r="I3871" s="191">
        <f>'5 Driver Data'!I3871</f>
        <v>0</v>
      </c>
      <c r="J3871" s="191">
        <f>'5 Driver Data'!J3871</f>
        <v>0</v>
      </c>
      <c r="K3871" s="206">
        <f>'5 Driver Data'!K3871</f>
        <v>0</v>
      </c>
      <c r="L3871" s="1"/>
      <c r="M3871" s="216" t="str">
        <f>IF(D3871=0,"Blank",'3 Model Input'!E$44*'3 Model Input'!E$45)</f>
        <v>Blank</v>
      </c>
      <c r="N3871" s="197" t="str">
        <f t="shared" si="620"/>
        <v>Blank</v>
      </c>
      <c r="O3871" s="197" t="str">
        <f>IF(D3871=0,"Blank",'3 Model Input'!E$49*(1-'3 Model Input'!E$51))</f>
        <v>Blank</v>
      </c>
      <c r="P3871" s="197" t="str">
        <f t="shared" si="621"/>
        <v>Blank</v>
      </c>
      <c r="Q3871" s="197" t="str">
        <f>IF(D3871=0,"Blank",IF(D3871="BEV",E3871*(1-'3 Model Input'!E$54), E3871))</f>
        <v>Blank</v>
      </c>
      <c r="R3871" s="198" t="str">
        <f>IF(D3871=0,"Blank",IF(D3871="PHEV",F3871/G3871,F3871*(1-'3 Model Input'!E$54)/G3871))</f>
        <v>Blank</v>
      </c>
      <c r="S3871" s="198" t="str">
        <f>IF(D3871=0,"Blank",IF(D3871="PHEV",MIN(M3871,E3871),MIN(M3871,(E3871*(1-'3 Model Input'!E$54)))))</f>
        <v>Blank</v>
      </c>
      <c r="T3871" s="217" t="str">
        <f t="shared" si="622"/>
        <v>Blank</v>
      </c>
      <c r="U3871" s="89"/>
      <c r="V3871" s="216" t="str">
        <f>IF(D3871=0,"Blank",P3871*'3 Model Input'!E$50)</f>
        <v>Blank</v>
      </c>
      <c r="W3871" s="197" t="str">
        <f t="shared" si="623"/>
        <v>Blank</v>
      </c>
      <c r="X3871" s="197" t="str">
        <f t="shared" si="624"/>
        <v>Blank</v>
      </c>
      <c r="Y3871" s="197" t="str">
        <f t="shared" si="625"/>
        <v>Blank</v>
      </c>
      <c r="Z3871" s="197" t="str">
        <f t="shared" si="626"/>
        <v>Blank</v>
      </c>
      <c r="AA3871" s="223" t="str" cm="1">
        <f t="array" ref="AA3871">_xlfn.IFS(ISTEXT('3 Model Input'!F$70),"Missing",ISTEXT('3 Model Input'!I$70),"Missing",ISNUMBER('3 Model Input'!K$70),'3 Model Input'!K$70*P3871)</f>
        <v>Missing</v>
      </c>
      <c r="AB3871" s="89"/>
      <c r="AC3871" s="227" t="str" cm="1">
        <f t="array" ref="AC3871">IF(D3871=0,"Blank",_xlfn.IFS('3 Model Input'!E$61=1,(V3871*G3871)/T3871,'3 Model Input'!E$61=2,(W3871*G3871)/T3871,'3 Model Input'!E$61=3,(X3871*G3871)/T3871,'3 Model Input'!E$61=4,(Y3871*G3871)/T3871,'3 Model Input'!E$61=5,(Z3871*G3871)/T3871, ISTEXT('3 Model Input'!E$61),"Missing",'3 Model Input'!E$61=6,(AA3871*G3871)/T3871))</f>
        <v>Blank</v>
      </c>
      <c r="AD3871" s="202" t="str">
        <f t="shared" si="627"/>
        <v>Blank</v>
      </c>
      <c r="AE3871" s="202" t="str">
        <f t="shared" si="628"/>
        <v>Blank</v>
      </c>
      <c r="AF3871" s="217" t="str">
        <f t="shared" si="629"/>
        <v>Blank</v>
      </c>
      <c r="AG3871" s="9" t="str" cm="1">
        <f t="array" ref="AG3871">_xlfn.IFS(ISNUMBER(AC3871), "", ISNUMBER(SEARCH("Blank", AC3871)), "", ISERROR(AC3871), "Bad input on tab 3")</f>
        <v/>
      </c>
    </row>
    <row r="3872" spans="2:33" ht="15" customHeight="1" x14ac:dyDescent="0.75">
      <c r="B3872" s="205" t="str">
        <f>'5 Driver Data'!B3872</f>
        <v>3864</v>
      </c>
      <c r="C3872" s="193">
        <f>'5 Driver Data'!C3872</f>
        <v>0</v>
      </c>
      <c r="D3872" s="192">
        <f>'5 Driver Data'!D3872</f>
        <v>0</v>
      </c>
      <c r="E3872" s="191">
        <f>'5 Driver Data'!E3872</f>
        <v>0</v>
      </c>
      <c r="F3872" s="191">
        <f>'5 Driver Data'!F3872</f>
        <v>0</v>
      </c>
      <c r="G3872" s="191">
        <f>'5 Driver Data'!G3872</f>
        <v>0</v>
      </c>
      <c r="H3872" s="191">
        <f>'5 Driver Data'!H3872</f>
        <v>0</v>
      </c>
      <c r="I3872" s="191">
        <f>'5 Driver Data'!I3872</f>
        <v>0</v>
      </c>
      <c r="J3872" s="191">
        <f>'5 Driver Data'!J3872</f>
        <v>0</v>
      </c>
      <c r="K3872" s="206">
        <f>'5 Driver Data'!K3872</f>
        <v>0</v>
      </c>
      <c r="L3872" s="1"/>
      <c r="M3872" s="216" t="str">
        <f>IF(D3872=0,"Blank",'3 Model Input'!E$44*'3 Model Input'!E$45)</f>
        <v>Blank</v>
      </c>
      <c r="N3872" s="197" t="str">
        <f t="shared" si="620"/>
        <v>Blank</v>
      </c>
      <c r="O3872" s="197" t="str">
        <f>IF(D3872=0,"Blank",'3 Model Input'!E$49*(1-'3 Model Input'!E$51))</f>
        <v>Blank</v>
      </c>
      <c r="P3872" s="197" t="str">
        <f t="shared" si="621"/>
        <v>Blank</v>
      </c>
      <c r="Q3872" s="197" t="str">
        <f>IF(D3872=0,"Blank",IF(D3872="BEV",E3872*(1-'3 Model Input'!E$54), E3872))</f>
        <v>Blank</v>
      </c>
      <c r="R3872" s="198" t="str">
        <f>IF(D3872=0,"Blank",IF(D3872="PHEV",F3872/G3872,F3872*(1-'3 Model Input'!E$54)/G3872))</f>
        <v>Blank</v>
      </c>
      <c r="S3872" s="198" t="str">
        <f>IF(D3872=0,"Blank",IF(D3872="PHEV",MIN(M3872,E3872),MIN(M3872,(E3872*(1-'3 Model Input'!E$54)))))</f>
        <v>Blank</v>
      </c>
      <c r="T3872" s="217" t="str">
        <f t="shared" si="622"/>
        <v>Blank</v>
      </c>
      <c r="U3872" s="89"/>
      <c r="V3872" s="216" t="str">
        <f>IF(D3872=0,"Blank",P3872*'3 Model Input'!E$50)</f>
        <v>Blank</v>
      </c>
      <c r="W3872" s="197" t="str">
        <f t="shared" si="623"/>
        <v>Blank</v>
      </c>
      <c r="X3872" s="197" t="str">
        <f t="shared" si="624"/>
        <v>Blank</v>
      </c>
      <c r="Y3872" s="197" t="str">
        <f t="shared" si="625"/>
        <v>Blank</v>
      </c>
      <c r="Z3872" s="197" t="str">
        <f t="shared" si="626"/>
        <v>Blank</v>
      </c>
      <c r="AA3872" s="223" t="str" cm="1">
        <f t="array" ref="AA3872">_xlfn.IFS(ISTEXT('3 Model Input'!F$70),"Missing",ISTEXT('3 Model Input'!I$70),"Missing",ISNUMBER('3 Model Input'!K$70),'3 Model Input'!K$70*P3872)</f>
        <v>Missing</v>
      </c>
      <c r="AB3872" s="89"/>
      <c r="AC3872" s="227" t="str" cm="1">
        <f t="array" ref="AC3872">IF(D3872=0,"Blank",_xlfn.IFS('3 Model Input'!E$61=1,(V3872*G3872)/T3872,'3 Model Input'!E$61=2,(W3872*G3872)/T3872,'3 Model Input'!E$61=3,(X3872*G3872)/T3872,'3 Model Input'!E$61=4,(Y3872*G3872)/T3872,'3 Model Input'!E$61=5,(Z3872*G3872)/T3872, ISTEXT('3 Model Input'!E$61),"Missing",'3 Model Input'!E$61=6,(AA3872*G3872)/T3872))</f>
        <v>Blank</v>
      </c>
      <c r="AD3872" s="202" t="str">
        <f t="shared" si="627"/>
        <v>Blank</v>
      </c>
      <c r="AE3872" s="202" t="str">
        <f t="shared" si="628"/>
        <v>Blank</v>
      </c>
      <c r="AF3872" s="217" t="str">
        <f t="shared" si="629"/>
        <v>Blank</v>
      </c>
      <c r="AG3872" s="9" t="str" cm="1">
        <f t="array" ref="AG3872">_xlfn.IFS(ISNUMBER(AC3872), "", ISNUMBER(SEARCH("Blank", AC3872)), "", ISERROR(AC3872), "Bad input on tab 3")</f>
        <v/>
      </c>
    </row>
    <row r="3873" spans="2:33" ht="15" customHeight="1" x14ac:dyDescent="0.75">
      <c r="B3873" s="205" t="str">
        <f>'5 Driver Data'!B3873</f>
        <v>3865</v>
      </c>
      <c r="C3873" s="193">
        <f>'5 Driver Data'!C3873</f>
        <v>0</v>
      </c>
      <c r="D3873" s="192">
        <f>'5 Driver Data'!D3873</f>
        <v>0</v>
      </c>
      <c r="E3873" s="191">
        <f>'5 Driver Data'!E3873</f>
        <v>0</v>
      </c>
      <c r="F3873" s="191">
        <f>'5 Driver Data'!F3873</f>
        <v>0</v>
      </c>
      <c r="G3873" s="191">
        <f>'5 Driver Data'!G3873</f>
        <v>0</v>
      </c>
      <c r="H3873" s="191">
        <f>'5 Driver Data'!H3873</f>
        <v>0</v>
      </c>
      <c r="I3873" s="191">
        <f>'5 Driver Data'!I3873</f>
        <v>0</v>
      </c>
      <c r="J3873" s="191">
        <f>'5 Driver Data'!J3873</f>
        <v>0</v>
      </c>
      <c r="K3873" s="206">
        <f>'5 Driver Data'!K3873</f>
        <v>0</v>
      </c>
      <c r="L3873" s="1"/>
      <c r="M3873" s="216" t="str">
        <f>IF(D3873=0,"Blank",'3 Model Input'!E$44*'3 Model Input'!E$45)</f>
        <v>Blank</v>
      </c>
      <c r="N3873" s="197" t="str">
        <f t="shared" si="620"/>
        <v>Blank</v>
      </c>
      <c r="O3873" s="197" t="str">
        <f>IF(D3873=0,"Blank",'3 Model Input'!E$49*(1-'3 Model Input'!E$51))</f>
        <v>Blank</v>
      </c>
      <c r="P3873" s="197" t="str">
        <f t="shared" si="621"/>
        <v>Blank</v>
      </c>
      <c r="Q3873" s="197" t="str">
        <f>IF(D3873=0,"Blank",IF(D3873="BEV",E3873*(1-'3 Model Input'!E$54), E3873))</f>
        <v>Blank</v>
      </c>
      <c r="R3873" s="198" t="str">
        <f>IF(D3873=0,"Blank",IF(D3873="PHEV",F3873/G3873,F3873*(1-'3 Model Input'!E$54)/G3873))</f>
        <v>Blank</v>
      </c>
      <c r="S3873" s="198" t="str">
        <f>IF(D3873=0,"Blank",IF(D3873="PHEV",MIN(M3873,E3873),MIN(M3873,(E3873*(1-'3 Model Input'!E$54)))))</f>
        <v>Blank</v>
      </c>
      <c r="T3873" s="217" t="str">
        <f t="shared" si="622"/>
        <v>Blank</v>
      </c>
      <c r="U3873" s="89"/>
      <c r="V3873" s="216" t="str">
        <f>IF(D3873=0,"Blank",P3873*'3 Model Input'!E$50)</f>
        <v>Blank</v>
      </c>
      <c r="W3873" s="197" t="str">
        <f t="shared" si="623"/>
        <v>Blank</v>
      </c>
      <c r="X3873" s="197" t="str">
        <f t="shared" si="624"/>
        <v>Blank</v>
      </c>
      <c r="Y3873" s="197" t="str">
        <f t="shared" si="625"/>
        <v>Blank</v>
      </c>
      <c r="Z3873" s="197" t="str">
        <f t="shared" si="626"/>
        <v>Blank</v>
      </c>
      <c r="AA3873" s="223" t="str" cm="1">
        <f t="array" ref="AA3873">_xlfn.IFS(ISTEXT('3 Model Input'!F$70),"Missing",ISTEXT('3 Model Input'!I$70),"Missing",ISNUMBER('3 Model Input'!K$70),'3 Model Input'!K$70*P3873)</f>
        <v>Missing</v>
      </c>
      <c r="AB3873" s="89"/>
      <c r="AC3873" s="227" t="str" cm="1">
        <f t="array" ref="AC3873">IF(D3873=0,"Blank",_xlfn.IFS('3 Model Input'!E$61=1,(V3873*G3873)/T3873,'3 Model Input'!E$61=2,(W3873*G3873)/T3873,'3 Model Input'!E$61=3,(X3873*G3873)/T3873,'3 Model Input'!E$61=4,(Y3873*G3873)/T3873,'3 Model Input'!E$61=5,(Z3873*G3873)/T3873, ISTEXT('3 Model Input'!E$61),"Missing",'3 Model Input'!E$61=6,(AA3873*G3873)/T3873))</f>
        <v>Blank</v>
      </c>
      <c r="AD3873" s="202" t="str">
        <f t="shared" si="627"/>
        <v>Blank</v>
      </c>
      <c r="AE3873" s="202" t="str">
        <f t="shared" si="628"/>
        <v>Blank</v>
      </c>
      <c r="AF3873" s="217" t="str">
        <f t="shared" si="629"/>
        <v>Blank</v>
      </c>
      <c r="AG3873" s="9" t="str" cm="1">
        <f t="array" ref="AG3873">_xlfn.IFS(ISNUMBER(AC3873), "", ISNUMBER(SEARCH("Blank", AC3873)), "", ISERROR(AC3873), "Bad input on tab 3")</f>
        <v/>
      </c>
    </row>
    <row r="3874" spans="2:33" ht="15" customHeight="1" x14ac:dyDescent="0.75">
      <c r="B3874" s="205" t="str">
        <f>'5 Driver Data'!B3874</f>
        <v>3866</v>
      </c>
      <c r="C3874" s="193">
        <f>'5 Driver Data'!C3874</f>
        <v>0</v>
      </c>
      <c r="D3874" s="192">
        <f>'5 Driver Data'!D3874</f>
        <v>0</v>
      </c>
      <c r="E3874" s="191">
        <f>'5 Driver Data'!E3874</f>
        <v>0</v>
      </c>
      <c r="F3874" s="191">
        <f>'5 Driver Data'!F3874</f>
        <v>0</v>
      </c>
      <c r="G3874" s="191">
        <f>'5 Driver Data'!G3874</f>
        <v>0</v>
      </c>
      <c r="H3874" s="191">
        <f>'5 Driver Data'!H3874</f>
        <v>0</v>
      </c>
      <c r="I3874" s="191">
        <f>'5 Driver Data'!I3874</f>
        <v>0</v>
      </c>
      <c r="J3874" s="191">
        <f>'5 Driver Data'!J3874</f>
        <v>0</v>
      </c>
      <c r="K3874" s="206">
        <f>'5 Driver Data'!K3874</f>
        <v>0</v>
      </c>
      <c r="L3874" s="1"/>
      <c r="M3874" s="216" t="str">
        <f>IF(D3874=0,"Blank",'3 Model Input'!E$44*'3 Model Input'!E$45)</f>
        <v>Blank</v>
      </c>
      <c r="N3874" s="197" t="str">
        <f t="shared" si="620"/>
        <v>Blank</v>
      </c>
      <c r="O3874" s="197" t="str">
        <f>IF(D3874=0,"Blank",'3 Model Input'!E$49*(1-'3 Model Input'!E$51))</f>
        <v>Blank</v>
      </c>
      <c r="P3874" s="197" t="str">
        <f t="shared" si="621"/>
        <v>Blank</v>
      </c>
      <c r="Q3874" s="197" t="str">
        <f>IF(D3874=0,"Blank",IF(D3874="BEV",E3874*(1-'3 Model Input'!E$54), E3874))</f>
        <v>Blank</v>
      </c>
      <c r="R3874" s="198" t="str">
        <f>IF(D3874=0,"Blank",IF(D3874="PHEV",F3874/G3874,F3874*(1-'3 Model Input'!E$54)/G3874))</f>
        <v>Blank</v>
      </c>
      <c r="S3874" s="198" t="str">
        <f>IF(D3874=0,"Blank",IF(D3874="PHEV",MIN(M3874,E3874),MIN(M3874,(E3874*(1-'3 Model Input'!E$54)))))</f>
        <v>Blank</v>
      </c>
      <c r="T3874" s="217" t="str">
        <f t="shared" si="622"/>
        <v>Blank</v>
      </c>
      <c r="U3874" s="89"/>
      <c r="V3874" s="216" t="str">
        <f>IF(D3874=0,"Blank",P3874*'3 Model Input'!E$50)</f>
        <v>Blank</v>
      </c>
      <c r="W3874" s="197" t="str">
        <f t="shared" si="623"/>
        <v>Blank</v>
      </c>
      <c r="X3874" s="197" t="str">
        <f t="shared" si="624"/>
        <v>Blank</v>
      </c>
      <c r="Y3874" s="197" t="str">
        <f t="shared" si="625"/>
        <v>Blank</v>
      </c>
      <c r="Z3874" s="197" t="str">
        <f t="shared" si="626"/>
        <v>Blank</v>
      </c>
      <c r="AA3874" s="223" t="str" cm="1">
        <f t="array" ref="AA3874">_xlfn.IFS(ISTEXT('3 Model Input'!F$70),"Missing",ISTEXT('3 Model Input'!I$70),"Missing",ISNUMBER('3 Model Input'!K$70),'3 Model Input'!K$70*P3874)</f>
        <v>Missing</v>
      </c>
      <c r="AB3874" s="89"/>
      <c r="AC3874" s="227" t="str" cm="1">
        <f t="array" ref="AC3874">IF(D3874=0,"Blank",_xlfn.IFS('3 Model Input'!E$61=1,(V3874*G3874)/T3874,'3 Model Input'!E$61=2,(W3874*G3874)/T3874,'3 Model Input'!E$61=3,(X3874*G3874)/T3874,'3 Model Input'!E$61=4,(Y3874*G3874)/T3874,'3 Model Input'!E$61=5,(Z3874*G3874)/T3874, ISTEXT('3 Model Input'!E$61),"Missing",'3 Model Input'!E$61=6,(AA3874*G3874)/T3874))</f>
        <v>Blank</v>
      </c>
      <c r="AD3874" s="202" t="str">
        <f t="shared" si="627"/>
        <v>Blank</v>
      </c>
      <c r="AE3874" s="202" t="str">
        <f t="shared" si="628"/>
        <v>Blank</v>
      </c>
      <c r="AF3874" s="217" t="str">
        <f t="shared" si="629"/>
        <v>Blank</v>
      </c>
      <c r="AG3874" s="9" t="str" cm="1">
        <f t="array" ref="AG3874">_xlfn.IFS(ISNUMBER(AC3874), "", ISNUMBER(SEARCH("Blank", AC3874)), "", ISERROR(AC3874), "Bad input on tab 3")</f>
        <v/>
      </c>
    </row>
    <row r="3875" spans="2:33" ht="15" customHeight="1" x14ac:dyDescent="0.75">
      <c r="B3875" s="205" t="str">
        <f>'5 Driver Data'!B3875</f>
        <v>3867</v>
      </c>
      <c r="C3875" s="193">
        <f>'5 Driver Data'!C3875</f>
        <v>0</v>
      </c>
      <c r="D3875" s="192">
        <f>'5 Driver Data'!D3875</f>
        <v>0</v>
      </c>
      <c r="E3875" s="191">
        <f>'5 Driver Data'!E3875</f>
        <v>0</v>
      </c>
      <c r="F3875" s="191">
        <f>'5 Driver Data'!F3875</f>
        <v>0</v>
      </c>
      <c r="G3875" s="191">
        <f>'5 Driver Data'!G3875</f>
        <v>0</v>
      </c>
      <c r="H3875" s="191">
        <f>'5 Driver Data'!H3875</f>
        <v>0</v>
      </c>
      <c r="I3875" s="191">
        <f>'5 Driver Data'!I3875</f>
        <v>0</v>
      </c>
      <c r="J3875" s="191">
        <f>'5 Driver Data'!J3875</f>
        <v>0</v>
      </c>
      <c r="K3875" s="206">
        <f>'5 Driver Data'!K3875</f>
        <v>0</v>
      </c>
      <c r="L3875" s="1"/>
      <c r="M3875" s="216" t="str">
        <f>IF(D3875=0,"Blank",'3 Model Input'!E$44*'3 Model Input'!E$45)</f>
        <v>Blank</v>
      </c>
      <c r="N3875" s="197" t="str">
        <f t="shared" si="620"/>
        <v>Blank</v>
      </c>
      <c r="O3875" s="197" t="str">
        <f>IF(D3875=0,"Blank",'3 Model Input'!E$49*(1-'3 Model Input'!E$51))</f>
        <v>Blank</v>
      </c>
      <c r="P3875" s="197" t="str">
        <f t="shared" si="621"/>
        <v>Blank</v>
      </c>
      <c r="Q3875" s="197" t="str">
        <f>IF(D3875=0,"Blank",IF(D3875="BEV",E3875*(1-'3 Model Input'!E$54), E3875))</f>
        <v>Blank</v>
      </c>
      <c r="R3875" s="198" t="str">
        <f>IF(D3875=0,"Blank",IF(D3875="PHEV",F3875/G3875,F3875*(1-'3 Model Input'!E$54)/G3875))</f>
        <v>Blank</v>
      </c>
      <c r="S3875" s="198" t="str">
        <f>IF(D3875=0,"Blank",IF(D3875="PHEV",MIN(M3875,E3875),MIN(M3875,(E3875*(1-'3 Model Input'!E$54)))))</f>
        <v>Blank</v>
      </c>
      <c r="T3875" s="217" t="str">
        <f t="shared" si="622"/>
        <v>Blank</v>
      </c>
      <c r="U3875" s="89"/>
      <c r="V3875" s="216" t="str">
        <f>IF(D3875=0,"Blank",P3875*'3 Model Input'!E$50)</f>
        <v>Blank</v>
      </c>
      <c r="W3875" s="197" t="str">
        <f t="shared" si="623"/>
        <v>Blank</v>
      </c>
      <c r="X3875" s="197" t="str">
        <f t="shared" si="624"/>
        <v>Blank</v>
      </c>
      <c r="Y3875" s="197" t="str">
        <f t="shared" si="625"/>
        <v>Blank</v>
      </c>
      <c r="Z3875" s="197" t="str">
        <f t="shared" si="626"/>
        <v>Blank</v>
      </c>
      <c r="AA3875" s="223" t="str" cm="1">
        <f t="array" ref="AA3875">_xlfn.IFS(ISTEXT('3 Model Input'!F$70),"Missing",ISTEXT('3 Model Input'!I$70),"Missing",ISNUMBER('3 Model Input'!K$70),'3 Model Input'!K$70*P3875)</f>
        <v>Missing</v>
      </c>
      <c r="AB3875" s="89"/>
      <c r="AC3875" s="227" t="str" cm="1">
        <f t="array" ref="AC3875">IF(D3875=0,"Blank",_xlfn.IFS('3 Model Input'!E$61=1,(V3875*G3875)/T3875,'3 Model Input'!E$61=2,(W3875*G3875)/T3875,'3 Model Input'!E$61=3,(X3875*G3875)/T3875,'3 Model Input'!E$61=4,(Y3875*G3875)/T3875,'3 Model Input'!E$61=5,(Z3875*G3875)/T3875, ISTEXT('3 Model Input'!E$61),"Missing",'3 Model Input'!E$61=6,(AA3875*G3875)/T3875))</f>
        <v>Blank</v>
      </c>
      <c r="AD3875" s="202" t="str">
        <f t="shared" si="627"/>
        <v>Blank</v>
      </c>
      <c r="AE3875" s="202" t="str">
        <f t="shared" si="628"/>
        <v>Blank</v>
      </c>
      <c r="AF3875" s="217" t="str">
        <f t="shared" si="629"/>
        <v>Blank</v>
      </c>
      <c r="AG3875" s="9" t="str" cm="1">
        <f t="array" ref="AG3875">_xlfn.IFS(ISNUMBER(AC3875), "", ISNUMBER(SEARCH("Blank", AC3875)), "", ISERROR(AC3875), "Bad input on tab 3")</f>
        <v/>
      </c>
    </row>
    <row r="3876" spans="2:33" ht="15" customHeight="1" x14ac:dyDescent="0.75">
      <c r="B3876" s="205" t="str">
        <f>'5 Driver Data'!B3876</f>
        <v>3868</v>
      </c>
      <c r="C3876" s="193">
        <f>'5 Driver Data'!C3876</f>
        <v>0</v>
      </c>
      <c r="D3876" s="192">
        <f>'5 Driver Data'!D3876</f>
        <v>0</v>
      </c>
      <c r="E3876" s="191">
        <f>'5 Driver Data'!E3876</f>
        <v>0</v>
      </c>
      <c r="F3876" s="191">
        <f>'5 Driver Data'!F3876</f>
        <v>0</v>
      </c>
      <c r="G3876" s="191">
        <f>'5 Driver Data'!G3876</f>
        <v>0</v>
      </c>
      <c r="H3876" s="191">
        <f>'5 Driver Data'!H3876</f>
        <v>0</v>
      </c>
      <c r="I3876" s="191">
        <f>'5 Driver Data'!I3876</f>
        <v>0</v>
      </c>
      <c r="J3876" s="191">
        <f>'5 Driver Data'!J3876</f>
        <v>0</v>
      </c>
      <c r="K3876" s="206">
        <f>'5 Driver Data'!K3876</f>
        <v>0</v>
      </c>
      <c r="L3876" s="1"/>
      <c r="M3876" s="216" t="str">
        <f>IF(D3876=0,"Blank",'3 Model Input'!E$44*'3 Model Input'!E$45)</f>
        <v>Blank</v>
      </c>
      <c r="N3876" s="197" t="str">
        <f t="shared" si="620"/>
        <v>Blank</v>
      </c>
      <c r="O3876" s="197" t="str">
        <f>IF(D3876=0,"Blank",'3 Model Input'!E$49*(1-'3 Model Input'!E$51))</f>
        <v>Blank</v>
      </c>
      <c r="P3876" s="197" t="str">
        <f t="shared" si="621"/>
        <v>Blank</v>
      </c>
      <c r="Q3876" s="197" t="str">
        <f>IF(D3876=0,"Blank",IF(D3876="BEV",E3876*(1-'3 Model Input'!E$54), E3876))</f>
        <v>Blank</v>
      </c>
      <c r="R3876" s="198" t="str">
        <f>IF(D3876=0,"Blank",IF(D3876="PHEV",F3876/G3876,F3876*(1-'3 Model Input'!E$54)/G3876))</f>
        <v>Blank</v>
      </c>
      <c r="S3876" s="198" t="str">
        <f>IF(D3876=0,"Blank",IF(D3876="PHEV",MIN(M3876,E3876),MIN(M3876,(E3876*(1-'3 Model Input'!E$54)))))</f>
        <v>Blank</v>
      </c>
      <c r="T3876" s="217" t="str">
        <f t="shared" si="622"/>
        <v>Blank</v>
      </c>
      <c r="U3876" s="89"/>
      <c r="V3876" s="216" t="str">
        <f>IF(D3876=0,"Blank",P3876*'3 Model Input'!E$50)</f>
        <v>Blank</v>
      </c>
      <c r="W3876" s="197" t="str">
        <f t="shared" si="623"/>
        <v>Blank</v>
      </c>
      <c r="X3876" s="197" t="str">
        <f t="shared" si="624"/>
        <v>Blank</v>
      </c>
      <c r="Y3876" s="197" t="str">
        <f t="shared" si="625"/>
        <v>Blank</v>
      </c>
      <c r="Z3876" s="197" t="str">
        <f t="shared" si="626"/>
        <v>Blank</v>
      </c>
      <c r="AA3876" s="223" t="str" cm="1">
        <f t="array" ref="AA3876">_xlfn.IFS(ISTEXT('3 Model Input'!F$70),"Missing",ISTEXT('3 Model Input'!I$70),"Missing",ISNUMBER('3 Model Input'!K$70),'3 Model Input'!K$70*P3876)</f>
        <v>Missing</v>
      </c>
      <c r="AB3876" s="89"/>
      <c r="AC3876" s="227" t="str" cm="1">
        <f t="array" ref="AC3876">IF(D3876=0,"Blank",_xlfn.IFS('3 Model Input'!E$61=1,(V3876*G3876)/T3876,'3 Model Input'!E$61=2,(W3876*G3876)/T3876,'3 Model Input'!E$61=3,(X3876*G3876)/T3876,'3 Model Input'!E$61=4,(Y3876*G3876)/T3876,'3 Model Input'!E$61=5,(Z3876*G3876)/T3876, ISTEXT('3 Model Input'!E$61),"Missing",'3 Model Input'!E$61=6,(AA3876*G3876)/T3876))</f>
        <v>Blank</v>
      </c>
      <c r="AD3876" s="202" t="str">
        <f t="shared" si="627"/>
        <v>Blank</v>
      </c>
      <c r="AE3876" s="202" t="str">
        <f t="shared" si="628"/>
        <v>Blank</v>
      </c>
      <c r="AF3876" s="217" t="str">
        <f t="shared" si="629"/>
        <v>Blank</v>
      </c>
      <c r="AG3876" s="9" t="str" cm="1">
        <f t="array" ref="AG3876">_xlfn.IFS(ISNUMBER(AC3876), "", ISNUMBER(SEARCH("Blank", AC3876)), "", ISERROR(AC3876), "Bad input on tab 3")</f>
        <v/>
      </c>
    </row>
    <row r="3877" spans="2:33" ht="15" customHeight="1" x14ac:dyDescent="0.75">
      <c r="B3877" s="205" t="str">
        <f>'5 Driver Data'!B3877</f>
        <v>3869</v>
      </c>
      <c r="C3877" s="193">
        <f>'5 Driver Data'!C3877</f>
        <v>0</v>
      </c>
      <c r="D3877" s="192">
        <f>'5 Driver Data'!D3877</f>
        <v>0</v>
      </c>
      <c r="E3877" s="191">
        <f>'5 Driver Data'!E3877</f>
        <v>0</v>
      </c>
      <c r="F3877" s="191">
        <f>'5 Driver Data'!F3877</f>
        <v>0</v>
      </c>
      <c r="G3877" s="191">
        <f>'5 Driver Data'!G3877</f>
        <v>0</v>
      </c>
      <c r="H3877" s="191">
        <f>'5 Driver Data'!H3877</f>
        <v>0</v>
      </c>
      <c r="I3877" s="191">
        <f>'5 Driver Data'!I3877</f>
        <v>0</v>
      </c>
      <c r="J3877" s="191">
        <f>'5 Driver Data'!J3877</f>
        <v>0</v>
      </c>
      <c r="K3877" s="206">
        <f>'5 Driver Data'!K3877</f>
        <v>0</v>
      </c>
      <c r="L3877" s="1"/>
      <c r="M3877" s="216" t="str">
        <f>IF(D3877=0,"Blank",'3 Model Input'!E$44*'3 Model Input'!E$45)</f>
        <v>Blank</v>
      </c>
      <c r="N3877" s="197" t="str">
        <f t="shared" si="620"/>
        <v>Blank</v>
      </c>
      <c r="O3877" s="197" t="str">
        <f>IF(D3877=0,"Blank",'3 Model Input'!E$49*(1-'3 Model Input'!E$51))</f>
        <v>Blank</v>
      </c>
      <c r="P3877" s="197" t="str">
        <f t="shared" si="621"/>
        <v>Blank</v>
      </c>
      <c r="Q3877" s="197" t="str">
        <f>IF(D3877=0,"Blank",IF(D3877="BEV",E3877*(1-'3 Model Input'!E$54), E3877))</f>
        <v>Blank</v>
      </c>
      <c r="R3877" s="198" t="str">
        <f>IF(D3877=0,"Blank",IF(D3877="PHEV",F3877/G3877,F3877*(1-'3 Model Input'!E$54)/G3877))</f>
        <v>Blank</v>
      </c>
      <c r="S3877" s="198" t="str">
        <f>IF(D3877=0,"Blank",IF(D3877="PHEV",MIN(M3877,E3877),MIN(M3877,(E3877*(1-'3 Model Input'!E$54)))))</f>
        <v>Blank</v>
      </c>
      <c r="T3877" s="217" t="str">
        <f t="shared" si="622"/>
        <v>Blank</v>
      </c>
      <c r="U3877" s="89"/>
      <c r="V3877" s="216" t="str">
        <f>IF(D3877=0,"Blank",P3877*'3 Model Input'!E$50)</f>
        <v>Blank</v>
      </c>
      <c r="W3877" s="197" t="str">
        <f t="shared" si="623"/>
        <v>Blank</v>
      </c>
      <c r="X3877" s="197" t="str">
        <f t="shared" si="624"/>
        <v>Blank</v>
      </c>
      <c r="Y3877" s="197" t="str">
        <f t="shared" si="625"/>
        <v>Blank</v>
      </c>
      <c r="Z3877" s="197" t="str">
        <f t="shared" si="626"/>
        <v>Blank</v>
      </c>
      <c r="AA3877" s="223" t="str" cm="1">
        <f t="array" ref="AA3877">_xlfn.IFS(ISTEXT('3 Model Input'!F$70),"Missing",ISTEXT('3 Model Input'!I$70),"Missing",ISNUMBER('3 Model Input'!K$70),'3 Model Input'!K$70*P3877)</f>
        <v>Missing</v>
      </c>
      <c r="AB3877" s="89"/>
      <c r="AC3877" s="227" t="str" cm="1">
        <f t="array" ref="AC3877">IF(D3877=0,"Blank",_xlfn.IFS('3 Model Input'!E$61=1,(V3877*G3877)/T3877,'3 Model Input'!E$61=2,(W3877*G3877)/T3877,'3 Model Input'!E$61=3,(X3877*G3877)/T3877,'3 Model Input'!E$61=4,(Y3877*G3877)/T3877,'3 Model Input'!E$61=5,(Z3877*G3877)/T3877, ISTEXT('3 Model Input'!E$61),"Missing",'3 Model Input'!E$61=6,(AA3877*G3877)/T3877))</f>
        <v>Blank</v>
      </c>
      <c r="AD3877" s="202" t="str">
        <f t="shared" si="627"/>
        <v>Blank</v>
      </c>
      <c r="AE3877" s="202" t="str">
        <f t="shared" si="628"/>
        <v>Blank</v>
      </c>
      <c r="AF3877" s="217" t="str">
        <f t="shared" si="629"/>
        <v>Blank</v>
      </c>
      <c r="AG3877" s="9" t="str" cm="1">
        <f t="array" ref="AG3877">_xlfn.IFS(ISNUMBER(AC3877), "", ISNUMBER(SEARCH("Blank", AC3877)), "", ISERROR(AC3877), "Bad input on tab 3")</f>
        <v/>
      </c>
    </row>
    <row r="3878" spans="2:33" ht="15" customHeight="1" x14ac:dyDescent="0.75">
      <c r="B3878" s="205" t="str">
        <f>'5 Driver Data'!B3878</f>
        <v>3870</v>
      </c>
      <c r="C3878" s="193">
        <f>'5 Driver Data'!C3878</f>
        <v>0</v>
      </c>
      <c r="D3878" s="192">
        <f>'5 Driver Data'!D3878</f>
        <v>0</v>
      </c>
      <c r="E3878" s="191">
        <f>'5 Driver Data'!E3878</f>
        <v>0</v>
      </c>
      <c r="F3878" s="191">
        <f>'5 Driver Data'!F3878</f>
        <v>0</v>
      </c>
      <c r="G3878" s="191">
        <f>'5 Driver Data'!G3878</f>
        <v>0</v>
      </c>
      <c r="H3878" s="191">
        <f>'5 Driver Data'!H3878</f>
        <v>0</v>
      </c>
      <c r="I3878" s="191">
        <f>'5 Driver Data'!I3878</f>
        <v>0</v>
      </c>
      <c r="J3878" s="191">
        <f>'5 Driver Data'!J3878</f>
        <v>0</v>
      </c>
      <c r="K3878" s="206">
        <f>'5 Driver Data'!K3878</f>
        <v>0</v>
      </c>
      <c r="L3878" s="1"/>
      <c r="M3878" s="216" t="str">
        <f>IF(D3878=0,"Blank",'3 Model Input'!E$44*'3 Model Input'!E$45)</f>
        <v>Blank</v>
      </c>
      <c r="N3878" s="197" t="str">
        <f t="shared" si="620"/>
        <v>Blank</v>
      </c>
      <c r="O3878" s="197" t="str">
        <f>IF(D3878=0,"Blank",'3 Model Input'!E$49*(1-'3 Model Input'!E$51))</f>
        <v>Blank</v>
      </c>
      <c r="P3878" s="197" t="str">
        <f t="shared" si="621"/>
        <v>Blank</v>
      </c>
      <c r="Q3878" s="197" t="str">
        <f>IF(D3878=0,"Blank",IF(D3878="BEV",E3878*(1-'3 Model Input'!E$54), E3878))</f>
        <v>Blank</v>
      </c>
      <c r="R3878" s="198" t="str">
        <f>IF(D3878=0,"Blank",IF(D3878="PHEV",F3878/G3878,F3878*(1-'3 Model Input'!E$54)/G3878))</f>
        <v>Blank</v>
      </c>
      <c r="S3878" s="198" t="str">
        <f>IF(D3878=0,"Blank",IF(D3878="PHEV",MIN(M3878,E3878),MIN(M3878,(E3878*(1-'3 Model Input'!E$54)))))</f>
        <v>Blank</v>
      </c>
      <c r="T3878" s="217" t="str">
        <f t="shared" si="622"/>
        <v>Blank</v>
      </c>
      <c r="U3878" s="89"/>
      <c r="V3878" s="216" t="str">
        <f>IF(D3878=0,"Blank",P3878*'3 Model Input'!E$50)</f>
        <v>Blank</v>
      </c>
      <c r="W3878" s="197" t="str">
        <f t="shared" si="623"/>
        <v>Blank</v>
      </c>
      <c r="X3878" s="197" t="str">
        <f t="shared" si="624"/>
        <v>Blank</v>
      </c>
      <c r="Y3878" s="197" t="str">
        <f t="shared" si="625"/>
        <v>Blank</v>
      </c>
      <c r="Z3878" s="197" t="str">
        <f t="shared" si="626"/>
        <v>Blank</v>
      </c>
      <c r="AA3878" s="223" t="str" cm="1">
        <f t="array" ref="AA3878">_xlfn.IFS(ISTEXT('3 Model Input'!F$70),"Missing",ISTEXT('3 Model Input'!I$70),"Missing",ISNUMBER('3 Model Input'!K$70),'3 Model Input'!K$70*P3878)</f>
        <v>Missing</v>
      </c>
      <c r="AB3878" s="89"/>
      <c r="AC3878" s="227" t="str" cm="1">
        <f t="array" ref="AC3878">IF(D3878=0,"Blank",_xlfn.IFS('3 Model Input'!E$61=1,(V3878*G3878)/T3878,'3 Model Input'!E$61=2,(W3878*G3878)/T3878,'3 Model Input'!E$61=3,(X3878*G3878)/T3878,'3 Model Input'!E$61=4,(Y3878*G3878)/T3878,'3 Model Input'!E$61=5,(Z3878*G3878)/T3878, ISTEXT('3 Model Input'!E$61),"Missing",'3 Model Input'!E$61=6,(AA3878*G3878)/T3878))</f>
        <v>Blank</v>
      </c>
      <c r="AD3878" s="202" t="str">
        <f t="shared" si="627"/>
        <v>Blank</v>
      </c>
      <c r="AE3878" s="202" t="str">
        <f t="shared" si="628"/>
        <v>Blank</v>
      </c>
      <c r="AF3878" s="217" t="str">
        <f t="shared" si="629"/>
        <v>Blank</v>
      </c>
      <c r="AG3878" s="9" t="str" cm="1">
        <f t="array" ref="AG3878">_xlfn.IFS(ISNUMBER(AC3878), "", ISNUMBER(SEARCH("Blank", AC3878)), "", ISERROR(AC3878), "Bad input on tab 3")</f>
        <v/>
      </c>
    </row>
    <row r="3879" spans="2:33" ht="15" customHeight="1" x14ac:dyDescent="0.75">
      <c r="B3879" s="205" t="str">
        <f>'5 Driver Data'!B3879</f>
        <v>3871</v>
      </c>
      <c r="C3879" s="193">
        <f>'5 Driver Data'!C3879</f>
        <v>0</v>
      </c>
      <c r="D3879" s="192">
        <f>'5 Driver Data'!D3879</f>
        <v>0</v>
      </c>
      <c r="E3879" s="191">
        <f>'5 Driver Data'!E3879</f>
        <v>0</v>
      </c>
      <c r="F3879" s="191">
        <f>'5 Driver Data'!F3879</f>
        <v>0</v>
      </c>
      <c r="G3879" s="191">
        <f>'5 Driver Data'!G3879</f>
        <v>0</v>
      </c>
      <c r="H3879" s="191">
        <f>'5 Driver Data'!H3879</f>
        <v>0</v>
      </c>
      <c r="I3879" s="191">
        <f>'5 Driver Data'!I3879</f>
        <v>0</v>
      </c>
      <c r="J3879" s="191">
        <f>'5 Driver Data'!J3879</f>
        <v>0</v>
      </c>
      <c r="K3879" s="206">
        <f>'5 Driver Data'!K3879</f>
        <v>0</v>
      </c>
      <c r="L3879" s="1"/>
      <c r="M3879" s="216" t="str">
        <f>IF(D3879=0,"Blank",'3 Model Input'!E$44*'3 Model Input'!E$45)</f>
        <v>Blank</v>
      </c>
      <c r="N3879" s="197" t="str">
        <f t="shared" si="620"/>
        <v>Blank</v>
      </c>
      <c r="O3879" s="197" t="str">
        <f>IF(D3879=0,"Blank",'3 Model Input'!E$49*(1-'3 Model Input'!E$51))</f>
        <v>Blank</v>
      </c>
      <c r="P3879" s="197" t="str">
        <f t="shared" si="621"/>
        <v>Blank</v>
      </c>
      <c r="Q3879" s="197" t="str">
        <f>IF(D3879=0,"Blank",IF(D3879="BEV",E3879*(1-'3 Model Input'!E$54), E3879))</f>
        <v>Blank</v>
      </c>
      <c r="R3879" s="198" t="str">
        <f>IF(D3879=0,"Blank",IF(D3879="PHEV",F3879/G3879,F3879*(1-'3 Model Input'!E$54)/G3879))</f>
        <v>Blank</v>
      </c>
      <c r="S3879" s="198" t="str">
        <f>IF(D3879=0,"Blank",IF(D3879="PHEV",MIN(M3879,E3879),MIN(M3879,(E3879*(1-'3 Model Input'!E$54)))))</f>
        <v>Blank</v>
      </c>
      <c r="T3879" s="217" t="str">
        <f t="shared" si="622"/>
        <v>Blank</v>
      </c>
      <c r="U3879" s="89"/>
      <c r="V3879" s="216" t="str">
        <f>IF(D3879=0,"Blank",P3879*'3 Model Input'!E$50)</f>
        <v>Blank</v>
      </c>
      <c r="W3879" s="197" t="str">
        <f t="shared" si="623"/>
        <v>Blank</v>
      </c>
      <c r="X3879" s="197" t="str">
        <f t="shared" si="624"/>
        <v>Blank</v>
      </c>
      <c r="Y3879" s="197" t="str">
        <f t="shared" si="625"/>
        <v>Blank</v>
      </c>
      <c r="Z3879" s="197" t="str">
        <f t="shared" si="626"/>
        <v>Blank</v>
      </c>
      <c r="AA3879" s="223" t="str" cm="1">
        <f t="array" ref="AA3879">_xlfn.IFS(ISTEXT('3 Model Input'!F$70),"Missing",ISTEXT('3 Model Input'!I$70),"Missing",ISNUMBER('3 Model Input'!K$70),'3 Model Input'!K$70*P3879)</f>
        <v>Missing</v>
      </c>
      <c r="AB3879" s="89"/>
      <c r="AC3879" s="227" t="str" cm="1">
        <f t="array" ref="AC3879">IF(D3879=0,"Blank",_xlfn.IFS('3 Model Input'!E$61=1,(V3879*G3879)/T3879,'3 Model Input'!E$61=2,(W3879*G3879)/T3879,'3 Model Input'!E$61=3,(X3879*G3879)/T3879,'3 Model Input'!E$61=4,(Y3879*G3879)/T3879,'3 Model Input'!E$61=5,(Z3879*G3879)/T3879, ISTEXT('3 Model Input'!E$61),"Missing",'3 Model Input'!E$61=6,(AA3879*G3879)/T3879))</f>
        <v>Blank</v>
      </c>
      <c r="AD3879" s="202" t="str">
        <f t="shared" si="627"/>
        <v>Blank</v>
      </c>
      <c r="AE3879" s="202" t="str">
        <f t="shared" si="628"/>
        <v>Blank</v>
      </c>
      <c r="AF3879" s="217" t="str">
        <f t="shared" si="629"/>
        <v>Blank</v>
      </c>
      <c r="AG3879" s="9" t="str" cm="1">
        <f t="array" ref="AG3879">_xlfn.IFS(ISNUMBER(AC3879), "", ISNUMBER(SEARCH("Blank", AC3879)), "", ISERROR(AC3879), "Bad input on tab 3")</f>
        <v/>
      </c>
    </row>
    <row r="3880" spans="2:33" ht="15" customHeight="1" x14ac:dyDescent="0.75">
      <c r="B3880" s="205" t="str">
        <f>'5 Driver Data'!B3880</f>
        <v>3872</v>
      </c>
      <c r="C3880" s="193">
        <f>'5 Driver Data'!C3880</f>
        <v>0</v>
      </c>
      <c r="D3880" s="192">
        <f>'5 Driver Data'!D3880</f>
        <v>0</v>
      </c>
      <c r="E3880" s="191">
        <f>'5 Driver Data'!E3880</f>
        <v>0</v>
      </c>
      <c r="F3880" s="191">
        <f>'5 Driver Data'!F3880</f>
        <v>0</v>
      </c>
      <c r="G3880" s="191">
        <f>'5 Driver Data'!G3880</f>
        <v>0</v>
      </c>
      <c r="H3880" s="191">
        <f>'5 Driver Data'!H3880</f>
        <v>0</v>
      </c>
      <c r="I3880" s="191">
        <f>'5 Driver Data'!I3880</f>
        <v>0</v>
      </c>
      <c r="J3880" s="191">
        <f>'5 Driver Data'!J3880</f>
        <v>0</v>
      </c>
      <c r="K3880" s="206">
        <f>'5 Driver Data'!K3880</f>
        <v>0</v>
      </c>
      <c r="L3880" s="1"/>
      <c r="M3880" s="216" t="str">
        <f>IF(D3880=0,"Blank",'3 Model Input'!E$44*'3 Model Input'!E$45)</f>
        <v>Blank</v>
      </c>
      <c r="N3880" s="197" t="str">
        <f t="shared" si="620"/>
        <v>Blank</v>
      </c>
      <c r="O3880" s="197" t="str">
        <f>IF(D3880=0,"Blank",'3 Model Input'!E$49*(1-'3 Model Input'!E$51))</f>
        <v>Blank</v>
      </c>
      <c r="P3880" s="197" t="str">
        <f t="shared" si="621"/>
        <v>Blank</v>
      </c>
      <c r="Q3880" s="197" t="str">
        <f>IF(D3880=0,"Blank",IF(D3880="BEV",E3880*(1-'3 Model Input'!E$54), E3880))</f>
        <v>Blank</v>
      </c>
      <c r="R3880" s="198" t="str">
        <f>IF(D3880=0,"Blank",IF(D3880="PHEV",F3880/G3880,F3880*(1-'3 Model Input'!E$54)/G3880))</f>
        <v>Blank</v>
      </c>
      <c r="S3880" s="198" t="str">
        <f>IF(D3880=0,"Blank",IF(D3880="PHEV",MIN(M3880,E3880),MIN(M3880,(E3880*(1-'3 Model Input'!E$54)))))</f>
        <v>Blank</v>
      </c>
      <c r="T3880" s="217" t="str">
        <f t="shared" si="622"/>
        <v>Blank</v>
      </c>
      <c r="U3880" s="89"/>
      <c r="V3880" s="216" t="str">
        <f>IF(D3880=0,"Blank",P3880*'3 Model Input'!E$50)</f>
        <v>Blank</v>
      </c>
      <c r="W3880" s="197" t="str">
        <f t="shared" si="623"/>
        <v>Blank</v>
      </c>
      <c r="X3880" s="197" t="str">
        <f t="shared" si="624"/>
        <v>Blank</v>
      </c>
      <c r="Y3880" s="197" t="str">
        <f t="shared" si="625"/>
        <v>Blank</v>
      </c>
      <c r="Z3880" s="197" t="str">
        <f t="shared" si="626"/>
        <v>Blank</v>
      </c>
      <c r="AA3880" s="223" t="str" cm="1">
        <f t="array" ref="AA3880">_xlfn.IFS(ISTEXT('3 Model Input'!F$70),"Missing",ISTEXT('3 Model Input'!I$70),"Missing",ISNUMBER('3 Model Input'!K$70),'3 Model Input'!K$70*P3880)</f>
        <v>Missing</v>
      </c>
      <c r="AB3880" s="89"/>
      <c r="AC3880" s="227" t="str" cm="1">
        <f t="array" ref="AC3880">IF(D3880=0,"Blank",_xlfn.IFS('3 Model Input'!E$61=1,(V3880*G3880)/T3880,'3 Model Input'!E$61=2,(W3880*G3880)/T3880,'3 Model Input'!E$61=3,(X3880*G3880)/T3880,'3 Model Input'!E$61=4,(Y3880*G3880)/T3880,'3 Model Input'!E$61=5,(Z3880*G3880)/T3880, ISTEXT('3 Model Input'!E$61),"Missing",'3 Model Input'!E$61=6,(AA3880*G3880)/T3880))</f>
        <v>Blank</v>
      </c>
      <c r="AD3880" s="202" t="str">
        <f t="shared" si="627"/>
        <v>Blank</v>
      </c>
      <c r="AE3880" s="202" t="str">
        <f t="shared" si="628"/>
        <v>Blank</v>
      </c>
      <c r="AF3880" s="217" t="str">
        <f t="shared" si="629"/>
        <v>Blank</v>
      </c>
      <c r="AG3880" s="9" t="str" cm="1">
        <f t="array" ref="AG3880">_xlfn.IFS(ISNUMBER(AC3880), "", ISNUMBER(SEARCH("Blank", AC3880)), "", ISERROR(AC3880), "Bad input on tab 3")</f>
        <v/>
      </c>
    </row>
    <row r="3881" spans="2:33" ht="15" customHeight="1" x14ac:dyDescent="0.75">
      <c r="B3881" s="205" t="str">
        <f>'5 Driver Data'!B3881</f>
        <v>3873</v>
      </c>
      <c r="C3881" s="193">
        <f>'5 Driver Data'!C3881</f>
        <v>0</v>
      </c>
      <c r="D3881" s="192">
        <f>'5 Driver Data'!D3881</f>
        <v>0</v>
      </c>
      <c r="E3881" s="191">
        <f>'5 Driver Data'!E3881</f>
        <v>0</v>
      </c>
      <c r="F3881" s="191">
        <f>'5 Driver Data'!F3881</f>
        <v>0</v>
      </c>
      <c r="G3881" s="191">
        <f>'5 Driver Data'!G3881</f>
        <v>0</v>
      </c>
      <c r="H3881" s="191">
        <f>'5 Driver Data'!H3881</f>
        <v>0</v>
      </c>
      <c r="I3881" s="191">
        <f>'5 Driver Data'!I3881</f>
        <v>0</v>
      </c>
      <c r="J3881" s="191">
        <f>'5 Driver Data'!J3881</f>
        <v>0</v>
      </c>
      <c r="K3881" s="206">
        <f>'5 Driver Data'!K3881</f>
        <v>0</v>
      </c>
      <c r="L3881" s="1"/>
      <c r="M3881" s="216" t="str">
        <f>IF(D3881=0,"Blank",'3 Model Input'!E$44*'3 Model Input'!E$45)</f>
        <v>Blank</v>
      </c>
      <c r="N3881" s="197" t="str">
        <f t="shared" si="620"/>
        <v>Blank</v>
      </c>
      <c r="O3881" s="197" t="str">
        <f>IF(D3881=0,"Blank",'3 Model Input'!E$49*(1-'3 Model Input'!E$51))</f>
        <v>Blank</v>
      </c>
      <c r="P3881" s="197" t="str">
        <f t="shared" si="621"/>
        <v>Blank</v>
      </c>
      <c r="Q3881" s="197" t="str">
        <f>IF(D3881=0,"Blank",IF(D3881="BEV",E3881*(1-'3 Model Input'!E$54), E3881))</f>
        <v>Blank</v>
      </c>
      <c r="R3881" s="198" t="str">
        <f>IF(D3881=0,"Blank",IF(D3881="PHEV",F3881/G3881,F3881*(1-'3 Model Input'!E$54)/G3881))</f>
        <v>Blank</v>
      </c>
      <c r="S3881" s="198" t="str">
        <f>IF(D3881=0,"Blank",IF(D3881="PHEV",MIN(M3881,E3881),MIN(M3881,(E3881*(1-'3 Model Input'!E$54)))))</f>
        <v>Blank</v>
      </c>
      <c r="T3881" s="217" t="str">
        <f t="shared" si="622"/>
        <v>Blank</v>
      </c>
      <c r="U3881" s="89"/>
      <c r="V3881" s="216" t="str">
        <f>IF(D3881=0,"Blank",P3881*'3 Model Input'!E$50)</f>
        <v>Blank</v>
      </c>
      <c r="W3881" s="197" t="str">
        <f t="shared" si="623"/>
        <v>Blank</v>
      </c>
      <c r="X3881" s="197" t="str">
        <f t="shared" si="624"/>
        <v>Blank</v>
      </c>
      <c r="Y3881" s="197" t="str">
        <f t="shared" si="625"/>
        <v>Blank</v>
      </c>
      <c r="Z3881" s="197" t="str">
        <f t="shared" si="626"/>
        <v>Blank</v>
      </c>
      <c r="AA3881" s="223" t="str" cm="1">
        <f t="array" ref="AA3881">_xlfn.IFS(ISTEXT('3 Model Input'!F$70),"Missing",ISTEXT('3 Model Input'!I$70),"Missing",ISNUMBER('3 Model Input'!K$70),'3 Model Input'!K$70*P3881)</f>
        <v>Missing</v>
      </c>
      <c r="AB3881" s="89"/>
      <c r="AC3881" s="227" t="str" cm="1">
        <f t="array" ref="AC3881">IF(D3881=0,"Blank",_xlfn.IFS('3 Model Input'!E$61=1,(V3881*G3881)/T3881,'3 Model Input'!E$61=2,(W3881*G3881)/T3881,'3 Model Input'!E$61=3,(X3881*G3881)/T3881,'3 Model Input'!E$61=4,(Y3881*G3881)/T3881,'3 Model Input'!E$61=5,(Z3881*G3881)/T3881, ISTEXT('3 Model Input'!E$61),"Missing",'3 Model Input'!E$61=6,(AA3881*G3881)/T3881))</f>
        <v>Blank</v>
      </c>
      <c r="AD3881" s="202" t="str">
        <f t="shared" si="627"/>
        <v>Blank</v>
      </c>
      <c r="AE3881" s="202" t="str">
        <f t="shared" si="628"/>
        <v>Blank</v>
      </c>
      <c r="AF3881" s="217" t="str">
        <f t="shared" si="629"/>
        <v>Blank</v>
      </c>
      <c r="AG3881" s="9" t="str" cm="1">
        <f t="array" ref="AG3881">_xlfn.IFS(ISNUMBER(AC3881), "", ISNUMBER(SEARCH("Blank", AC3881)), "", ISERROR(AC3881), "Bad input on tab 3")</f>
        <v/>
      </c>
    </row>
    <row r="3882" spans="2:33" ht="15" customHeight="1" x14ac:dyDescent="0.75">
      <c r="B3882" s="205" t="str">
        <f>'5 Driver Data'!B3882</f>
        <v>3874</v>
      </c>
      <c r="C3882" s="193">
        <f>'5 Driver Data'!C3882</f>
        <v>0</v>
      </c>
      <c r="D3882" s="192">
        <f>'5 Driver Data'!D3882</f>
        <v>0</v>
      </c>
      <c r="E3882" s="191">
        <f>'5 Driver Data'!E3882</f>
        <v>0</v>
      </c>
      <c r="F3882" s="191">
        <f>'5 Driver Data'!F3882</f>
        <v>0</v>
      </c>
      <c r="G3882" s="191">
        <f>'5 Driver Data'!G3882</f>
        <v>0</v>
      </c>
      <c r="H3882" s="191">
        <f>'5 Driver Data'!H3882</f>
        <v>0</v>
      </c>
      <c r="I3882" s="191">
        <f>'5 Driver Data'!I3882</f>
        <v>0</v>
      </c>
      <c r="J3882" s="191">
        <f>'5 Driver Data'!J3882</f>
        <v>0</v>
      </c>
      <c r="K3882" s="206">
        <f>'5 Driver Data'!K3882</f>
        <v>0</v>
      </c>
      <c r="L3882" s="1"/>
      <c r="M3882" s="216" t="str">
        <f>IF(D3882=0,"Blank",'3 Model Input'!E$44*'3 Model Input'!E$45)</f>
        <v>Blank</v>
      </c>
      <c r="N3882" s="197" t="str">
        <f t="shared" si="620"/>
        <v>Blank</v>
      </c>
      <c r="O3882" s="197" t="str">
        <f>IF(D3882=0,"Blank",'3 Model Input'!E$49*(1-'3 Model Input'!E$51))</f>
        <v>Blank</v>
      </c>
      <c r="P3882" s="197" t="str">
        <f t="shared" si="621"/>
        <v>Blank</v>
      </c>
      <c r="Q3882" s="197" t="str">
        <f>IF(D3882=0,"Blank",IF(D3882="BEV",E3882*(1-'3 Model Input'!E$54), E3882))</f>
        <v>Blank</v>
      </c>
      <c r="R3882" s="198" t="str">
        <f>IF(D3882=0,"Blank",IF(D3882="PHEV",F3882/G3882,F3882*(1-'3 Model Input'!E$54)/G3882))</f>
        <v>Blank</v>
      </c>
      <c r="S3882" s="198" t="str">
        <f>IF(D3882=0,"Blank",IF(D3882="PHEV",MIN(M3882,E3882),MIN(M3882,(E3882*(1-'3 Model Input'!E$54)))))</f>
        <v>Blank</v>
      </c>
      <c r="T3882" s="217" t="str">
        <f t="shared" si="622"/>
        <v>Blank</v>
      </c>
      <c r="U3882" s="89"/>
      <c r="V3882" s="216" t="str">
        <f>IF(D3882=0,"Blank",P3882*'3 Model Input'!E$50)</f>
        <v>Blank</v>
      </c>
      <c r="W3882" s="197" t="str">
        <f t="shared" si="623"/>
        <v>Blank</v>
      </c>
      <c r="X3882" s="197" t="str">
        <f t="shared" si="624"/>
        <v>Blank</v>
      </c>
      <c r="Y3882" s="197" t="str">
        <f t="shared" si="625"/>
        <v>Blank</v>
      </c>
      <c r="Z3882" s="197" t="str">
        <f t="shared" si="626"/>
        <v>Blank</v>
      </c>
      <c r="AA3882" s="223" t="str" cm="1">
        <f t="array" ref="AA3882">_xlfn.IFS(ISTEXT('3 Model Input'!F$70),"Missing",ISTEXT('3 Model Input'!I$70),"Missing",ISNUMBER('3 Model Input'!K$70),'3 Model Input'!K$70*P3882)</f>
        <v>Missing</v>
      </c>
      <c r="AB3882" s="89"/>
      <c r="AC3882" s="227" t="str" cm="1">
        <f t="array" ref="AC3882">IF(D3882=0,"Blank",_xlfn.IFS('3 Model Input'!E$61=1,(V3882*G3882)/T3882,'3 Model Input'!E$61=2,(W3882*G3882)/T3882,'3 Model Input'!E$61=3,(X3882*G3882)/T3882,'3 Model Input'!E$61=4,(Y3882*G3882)/T3882,'3 Model Input'!E$61=5,(Z3882*G3882)/T3882, ISTEXT('3 Model Input'!E$61),"Missing",'3 Model Input'!E$61=6,(AA3882*G3882)/T3882))</f>
        <v>Blank</v>
      </c>
      <c r="AD3882" s="202" t="str">
        <f t="shared" si="627"/>
        <v>Blank</v>
      </c>
      <c r="AE3882" s="202" t="str">
        <f t="shared" si="628"/>
        <v>Blank</v>
      </c>
      <c r="AF3882" s="217" t="str">
        <f t="shared" si="629"/>
        <v>Blank</v>
      </c>
      <c r="AG3882" s="9" t="str" cm="1">
        <f t="array" ref="AG3882">_xlfn.IFS(ISNUMBER(AC3882), "", ISNUMBER(SEARCH("Blank", AC3882)), "", ISERROR(AC3882), "Bad input on tab 3")</f>
        <v/>
      </c>
    </row>
    <row r="3883" spans="2:33" ht="15" customHeight="1" x14ac:dyDescent="0.75">
      <c r="B3883" s="205" t="str">
        <f>'5 Driver Data'!B3883</f>
        <v>3875</v>
      </c>
      <c r="C3883" s="193">
        <f>'5 Driver Data'!C3883</f>
        <v>0</v>
      </c>
      <c r="D3883" s="192">
        <f>'5 Driver Data'!D3883</f>
        <v>0</v>
      </c>
      <c r="E3883" s="191">
        <f>'5 Driver Data'!E3883</f>
        <v>0</v>
      </c>
      <c r="F3883" s="191">
        <f>'5 Driver Data'!F3883</f>
        <v>0</v>
      </c>
      <c r="G3883" s="191">
        <f>'5 Driver Data'!G3883</f>
        <v>0</v>
      </c>
      <c r="H3883" s="191">
        <f>'5 Driver Data'!H3883</f>
        <v>0</v>
      </c>
      <c r="I3883" s="191">
        <f>'5 Driver Data'!I3883</f>
        <v>0</v>
      </c>
      <c r="J3883" s="191">
        <f>'5 Driver Data'!J3883</f>
        <v>0</v>
      </c>
      <c r="K3883" s="206">
        <f>'5 Driver Data'!K3883</f>
        <v>0</v>
      </c>
      <c r="L3883" s="1"/>
      <c r="M3883" s="216" t="str">
        <f>IF(D3883=0,"Blank",'3 Model Input'!E$44*'3 Model Input'!E$45)</f>
        <v>Blank</v>
      </c>
      <c r="N3883" s="197" t="str">
        <f t="shared" si="620"/>
        <v>Blank</v>
      </c>
      <c r="O3883" s="197" t="str">
        <f>IF(D3883=0,"Blank",'3 Model Input'!E$49*(1-'3 Model Input'!E$51))</f>
        <v>Blank</v>
      </c>
      <c r="P3883" s="197" t="str">
        <f t="shared" si="621"/>
        <v>Blank</v>
      </c>
      <c r="Q3883" s="197" t="str">
        <f>IF(D3883=0,"Blank",IF(D3883="BEV",E3883*(1-'3 Model Input'!E$54), E3883))</f>
        <v>Blank</v>
      </c>
      <c r="R3883" s="198" t="str">
        <f>IF(D3883=0,"Blank",IF(D3883="PHEV",F3883/G3883,F3883*(1-'3 Model Input'!E$54)/G3883))</f>
        <v>Blank</v>
      </c>
      <c r="S3883" s="198" t="str">
        <f>IF(D3883=0,"Blank",IF(D3883="PHEV",MIN(M3883,E3883),MIN(M3883,(E3883*(1-'3 Model Input'!E$54)))))</f>
        <v>Blank</v>
      </c>
      <c r="T3883" s="217" t="str">
        <f t="shared" si="622"/>
        <v>Blank</v>
      </c>
      <c r="U3883" s="89"/>
      <c r="V3883" s="216" t="str">
        <f>IF(D3883=0,"Blank",P3883*'3 Model Input'!E$50)</f>
        <v>Blank</v>
      </c>
      <c r="W3883" s="197" t="str">
        <f t="shared" si="623"/>
        <v>Blank</v>
      </c>
      <c r="X3883" s="197" t="str">
        <f t="shared" si="624"/>
        <v>Blank</v>
      </c>
      <c r="Y3883" s="197" t="str">
        <f t="shared" si="625"/>
        <v>Blank</v>
      </c>
      <c r="Z3883" s="197" t="str">
        <f t="shared" si="626"/>
        <v>Blank</v>
      </c>
      <c r="AA3883" s="223" t="str" cm="1">
        <f t="array" ref="AA3883">_xlfn.IFS(ISTEXT('3 Model Input'!F$70),"Missing",ISTEXT('3 Model Input'!I$70),"Missing",ISNUMBER('3 Model Input'!K$70),'3 Model Input'!K$70*P3883)</f>
        <v>Missing</v>
      </c>
      <c r="AB3883" s="89"/>
      <c r="AC3883" s="227" t="str" cm="1">
        <f t="array" ref="AC3883">IF(D3883=0,"Blank",_xlfn.IFS('3 Model Input'!E$61=1,(V3883*G3883)/T3883,'3 Model Input'!E$61=2,(W3883*G3883)/T3883,'3 Model Input'!E$61=3,(X3883*G3883)/T3883,'3 Model Input'!E$61=4,(Y3883*G3883)/T3883,'3 Model Input'!E$61=5,(Z3883*G3883)/T3883, ISTEXT('3 Model Input'!E$61),"Missing",'3 Model Input'!E$61=6,(AA3883*G3883)/T3883))</f>
        <v>Blank</v>
      </c>
      <c r="AD3883" s="202" t="str">
        <f t="shared" si="627"/>
        <v>Blank</v>
      </c>
      <c r="AE3883" s="202" t="str">
        <f t="shared" si="628"/>
        <v>Blank</v>
      </c>
      <c r="AF3883" s="217" t="str">
        <f t="shared" si="629"/>
        <v>Blank</v>
      </c>
      <c r="AG3883" s="9" t="str" cm="1">
        <f t="array" ref="AG3883">_xlfn.IFS(ISNUMBER(AC3883), "", ISNUMBER(SEARCH("Blank", AC3883)), "", ISERROR(AC3883), "Bad input on tab 3")</f>
        <v/>
      </c>
    </row>
    <row r="3884" spans="2:33" ht="15" customHeight="1" x14ac:dyDescent="0.75">
      <c r="B3884" s="205" t="str">
        <f>'5 Driver Data'!B3884</f>
        <v>3876</v>
      </c>
      <c r="C3884" s="193">
        <f>'5 Driver Data'!C3884</f>
        <v>0</v>
      </c>
      <c r="D3884" s="192">
        <f>'5 Driver Data'!D3884</f>
        <v>0</v>
      </c>
      <c r="E3884" s="191">
        <f>'5 Driver Data'!E3884</f>
        <v>0</v>
      </c>
      <c r="F3884" s="191">
        <f>'5 Driver Data'!F3884</f>
        <v>0</v>
      </c>
      <c r="G3884" s="191">
        <f>'5 Driver Data'!G3884</f>
        <v>0</v>
      </c>
      <c r="H3884" s="191">
        <f>'5 Driver Data'!H3884</f>
        <v>0</v>
      </c>
      <c r="I3884" s="191">
        <f>'5 Driver Data'!I3884</f>
        <v>0</v>
      </c>
      <c r="J3884" s="191">
        <f>'5 Driver Data'!J3884</f>
        <v>0</v>
      </c>
      <c r="K3884" s="206">
        <f>'5 Driver Data'!K3884</f>
        <v>0</v>
      </c>
      <c r="L3884" s="1"/>
      <c r="M3884" s="216" t="str">
        <f>IF(D3884=0,"Blank",'3 Model Input'!E$44*'3 Model Input'!E$45)</f>
        <v>Blank</v>
      </c>
      <c r="N3884" s="197" t="str">
        <f t="shared" si="620"/>
        <v>Blank</v>
      </c>
      <c r="O3884" s="197" t="str">
        <f>IF(D3884=0,"Blank",'3 Model Input'!E$49*(1-'3 Model Input'!E$51))</f>
        <v>Blank</v>
      </c>
      <c r="P3884" s="197" t="str">
        <f t="shared" si="621"/>
        <v>Blank</v>
      </c>
      <c r="Q3884" s="197" t="str">
        <f>IF(D3884=0,"Blank",IF(D3884="BEV",E3884*(1-'3 Model Input'!E$54), E3884))</f>
        <v>Blank</v>
      </c>
      <c r="R3884" s="198" t="str">
        <f>IF(D3884=0,"Blank",IF(D3884="PHEV",F3884/G3884,F3884*(1-'3 Model Input'!E$54)/G3884))</f>
        <v>Blank</v>
      </c>
      <c r="S3884" s="198" t="str">
        <f>IF(D3884=0,"Blank",IF(D3884="PHEV",MIN(M3884,E3884),MIN(M3884,(E3884*(1-'3 Model Input'!E$54)))))</f>
        <v>Blank</v>
      </c>
      <c r="T3884" s="217" t="str">
        <f t="shared" si="622"/>
        <v>Blank</v>
      </c>
      <c r="U3884" s="89"/>
      <c r="V3884" s="216" t="str">
        <f>IF(D3884=0,"Blank",P3884*'3 Model Input'!E$50)</f>
        <v>Blank</v>
      </c>
      <c r="W3884" s="197" t="str">
        <f t="shared" si="623"/>
        <v>Blank</v>
      </c>
      <c r="X3884" s="197" t="str">
        <f t="shared" si="624"/>
        <v>Blank</v>
      </c>
      <c r="Y3884" s="197" t="str">
        <f t="shared" si="625"/>
        <v>Blank</v>
      </c>
      <c r="Z3884" s="197" t="str">
        <f t="shared" si="626"/>
        <v>Blank</v>
      </c>
      <c r="AA3884" s="223" t="str" cm="1">
        <f t="array" ref="AA3884">_xlfn.IFS(ISTEXT('3 Model Input'!F$70),"Missing",ISTEXT('3 Model Input'!I$70),"Missing",ISNUMBER('3 Model Input'!K$70),'3 Model Input'!K$70*P3884)</f>
        <v>Missing</v>
      </c>
      <c r="AB3884" s="89"/>
      <c r="AC3884" s="227" t="str" cm="1">
        <f t="array" ref="AC3884">IF(D3884=0,"Blank",_xlfn.IFS('3 Model Input'!E$61=1,(V3884*G3884)/T3884,'3 Model Input'!E$61=2,(W3884*G3884)/T3884,'3 Model Input'!E$61=3,(X3884*G3884)/T3884,'3 Model Input'!E$61=4,(Y3884*G3884)/T3884,'3 Model Input'!E$61=5,(Z3884*G3884)/T3884, ISTEXT('3 Model Input'!E$61),"Missing",'3 Model Input'!E$61=6,(AA3884*G3884)/T3884))</f>
        <v>Blank</v>
      </c>
      <c r="AD3884" s="202" t="str">
        <f t="shared" si="627"/>
        <v>Blank</v>
      </c>
      <c r="AE3884" s="202" t="str">
        <f t="shared" si="628"/>
        <v>Blank</v>
      </c>
      <c r="AF3884" s="217" t="str">
        <f t="shared" si="629"/>
        <v>Blank</v>
      </c>
      <c r="AG3884" s="9" t="str" cm="1">
        <f t="array" ref="AG3884">_xlfn.IFS(ISNUMBER(AC3884), "", ISNUMBER(SEARCH("Blank", AC3884)), "", ISERROR(AC3884), "Bad input on tab 3")</f>
        <v/>
      </c>
    </row>
    <row r="3885" spans="2:33" ht="15" customHeight="1" x14ac:dyDescent="0.75">
      <c r="B3885" s="205" t="str">
        <f>'5 Driver Data'!B3885</f>
        <v>3877</v>
      </c>
      <c r="C3885" s="193">
        <f>'5 Driver Data'!C3885</f>
        <v>0</v>
      </c>
      <c r="D3885" s="192">
        <f>'5 Driver Data'!D3885</f>
        <v>0</v>
      </c>
      <c r="E3885" s="191">
        <f>'5 Driver Data'!E3885</f>
        <v>0</v>
      </c>
      <c r="F3885" s="191">
        <f>'5 Driver Data'!F3885</f>
        <v>0</v>
      </c>
      <c r="G3885" s="191">
        <f>'5 Driver Data'!G3885</f>
        <v>0</v>
      </c>
      <c r="H3885" s="191">
        <f>'5 Driver Data'!H3885</f>
        <v>0</v>
      </c>
      <c r="I3885" s="191">
        <f>'5 Driver Data'!I3885</f>
        <v>0</v>
      </c>
      <c r="J3885" s="191">
        <f>'5 Driver Data'!J3885</f>
        <v>0</v>
      </c>
      <c r="K3885" s="206">
        <f>'5 Driver Data'!K3885</f>
        <v>0</v>
      </c>
      <c r="L3885" s="1"/>
      <c r="M3885" s="216" t="str">
        <f>IF(D3885=0,"Blank",'3 Model Input'!E$44*'3 Model Input'!E$45)</f>
        <v>Blank</v>
      </c>
      <c r="N3885" s="197" t="str">
        <f t="shared" si="620"/>
        <v>Blank</v>
      </c>
      <c r="O3885" s="197" t="str">
        <f>IF(D3885=0,"Blank",'3 Model Input'!E$49*(1-'3 Model Input'!E$51))</f>
        <v>Blank</v>
      </c>
      <c r="P3885" s="197" t="str">
        <f t="shared" si="621"/>
        <v>Blank</v>
      </c>
      <c r="Q3885" s="197" t="str">
        <f>IF(D3885=0,"Blank",IF(D3885="BEV",E3885*(1-'3 Model Input'!E$54), E3885))</f>
        <v>Blank</v>
      </c>
      <c r="R3885" s="198" t="str">
        <f>IF(D3885=0,"Blank",IF(D3885="PHEV",F3885/G3885,F3885*(1-'3 Model Input'!E$54)/G3885))</f>
        <v>Blank</v>
      </c>
      <c r="S3885" s="198" t="str">
        <f>IF(D3885=0,"Blank",IF(D3885="PHEV",MIN(M3885,E3885),MIN(M3885,(E3885*(1-'3 Model Input'!E$54)))))</f>
        <v>Blank</v>
      </c>
      <c r="T3885" s="217" t="str">
        <f t="shared" si="622"/>
        <v>Blank</v>
      </c>
      <c r="U3885" s="89"/>
      <c r="V3885" s="216" t="str">
        <f>IF(D3885=0,"Blank",P3885*'3 Model Input'!E$50)</f>
        <v>Blank</v>
      </c>
      <c r="W3885" s="197" t="str">
        <f t="shared" si="623"/>
        <v>Blank</v>
      </c>
      <c r="X3885" s="197" t="str">
        <f t="shared" si="624"/>
        <v>Blank</v>
      </c>
      <c r="Y3885" s="197" t="str">
        <f t="shared" si="625"/>
        <v>Blank</v>
      </c>
      <c r="Z3885" s="197" t="str">
        <f t="shared" si="626"/>
        <v>Blank</v>
      </c>
      <c r="AA3885" s="223" t="str" cm="1">
        <f t="array" ref="AA3885">_xlfn.IFS(ISTEXT('3 Model Input'!F$70),"Missing",ISTEXT('3 Model Input'!I$70),"Missing",ISNUMBER('3 Model Input'!K$70),'3 Model Input'!K$70*P3885)</f>
        <v>Missing</v>
      </c>
      <c r="AB3885" s="89"/>
      <c r="AC3885" s="227" t="str" cm="1">
        <f t="array" ref="AC3885">IF(D3885=0,"Blank",_xlfn.IFS('3 Model Input'!E$61=1,(V3885*G3885)/T3885,'3 Model Input'!E$61=2,(W3885*G3885)/T3885,'3 Model Input'!E$61=3,(X3885*G3885)/T3885,'3 Model Input'!E$61=4,(Y3885*G3885)/T3885,'3 Model Input'!E$61=5,(Z3885*G3885)/T3885, ISTEXT('3 Model Input'!E$61),"Missing",'3 Model Input'!E$61=6,(AA3885*G3885)/T3885))</f>
        <v>Blank</v>
      </c>
      <c r="AD3885" s="202" t="str">
        <f t="shared" si="627"/>
        <v>Blank</v>
      </c>
      <c r="AE3885" s="202" t="str">
        <f t="shared" si="628"/>
        <v>Blank</v>
      </c>
      <c r="AF3885" s="217" t="str">
        <f t="shared" si="629"/>
        <v>Blank</v>
      </c>
      <c r="AG3885" s="9" t="str" cm="1">
        <f t="array" ref="AG3885">_xlfn.IFS(ISNUMBER(AC3885), "", ISNUMBER(SEARCH("Blank", AC3885)), "", ISERROR(AC3885), "Bad input on tab 3")</f>
        <v/>
      </c>
    </row>
    <row r="3886" spans="2:33" ht="15" customHeight="1" x14ac:dyDescent="0.75">
      <c r="B3886" s="205" t="str">
        <f>'5 Driver Data'!B3886</f>
        <v>3878</v>
      </c>
      <c r="C3886" s="193">
        <f>'5 Driver Data'!C3886</f>
        <v>0</v>
      </c>
      <c r="D3886" s="192">
        <f>'5 Driver Data'!D3886</f>
        <v>0</v>
      </c>
      <c r="E3886" s="191">
        <f>'5 Driver Data'!E3886</f>
        <v>0</v>
      </c>
      <c r="F3886" s="191">
        <f>'5 Driver Data'!F3886</f>
        <v>0</v>
      </c>
      <c r="G3886" s="191">
        <f>'5 Driver Data'!G3886</f>
        <v>0</v>
      </c>
      <c r="H3886" s="191">
        <f>'5 Driver Data'!H3886</f>
        <v>0</v>
      </c>
      <c r="I3886" s="191">
        <f>'5 Driver Data'!I3886</f>
        <v>0</v>
      </c>
      <c r="J3886" s="191">
        <f>'5 Driver Data'!J3886</f>
        <v>0</v>
      </c>
      <c r="K3886" s="206">
        <f>'5 Driver Data'!K3886</f>
        <v>0</v>
      </c>
      <c r="L3886" s="1"/>
      <c r="M3886" s="216" t="str">
        <f>IF(D3886=0,"Blank",'3 Model Input'!E$44*'3 Model Input'!E$45)</f>
        <v>Blank</v>
      </c>
      <c r="N3886" s="197" t="str">
        <f t="shared" ref="N3886:N3949" si="630">IF(D3886=0,"Blank",H3886*I3886*52)</f>
        <v>Blank</v>
      </c>
      <c r="O3886" s="197" t="str">
        <f>IF(D3886=0,"Blank",'3 Model Input'!E$49*(1-'3 Model Input'!E$51))</f>
        <v>Blank</v>
      </c>
      <c r="P3886" s="197" t="str">
        <f t="shared" ref="P3886:P3949" si="631">IF(D3886=0,"Blank",SUM(N3886:O3886))</f>
        <v>Blank</v>
      </c>
      <c r="Q3886" s="197" t="str">
        <f>IF(D3886=0,"Blank",IF(D3886="BEV",E3886*(1-'3 Model Input'!E$54), E3886))</f>
        <v>Blank</v>
      </c>
      <c r="R3886" s="198" t="str">
        <f>IF(D3886=0,"Blank",IF(D3886="PHEV",F3886/G3886,F3886*(1-'3 Model Input'!E$54)/G3886))</f>
        <v>Blank</v>
      </c>
      <c r="S3886" s="198" t="str">
        <f>IF(D3886=0,"Blank",IF(D3886="PHEV",MIN(M3886,E3886),MIN(M3886,(E3886*(1-'3 Model Input'!E$54)))))</f>
        <v>Blank</v>
      </c>
      <c r="T3886" s="217" t="str">
        <f t="shared" ref="T3886:T3949" si="632">IF(D3886=0,"Blank",MIN(R3886,(S3886/E3886*F3886)))</f>
        <v>Blank</v>
      </c>
      <c r="U3886" s="89"/>
      <c r="V3886" s="216" t="str">
        <f>IF(D3886=0,"Blank",P3886*'3 Model Input'!E$50)</f>
        <v>Blank</v>
      </c>
      <c r="W3886" s="197" t="str">
        <f t="shared" ref="W3886:W3949" si="633">IF(D3886=0,"Blank",V3886*(1-J3886))</f>
        <v>Blank</v>
      </c>
      <c r="X3886" s="197" t="str">
        <f t="shared" ref="X3886:X3949" si="634">P3886</f>
        <v>Blank</v>
      </c>
      <c r="Y3886" s="197" t="str">
        <f t="shared" ref="Y3886:Y3949" si="635">IF(D3886=0,"Blank",P3886*(1-J3886))</f>
        <v>Blank</v>
      </c>
      <c r="Z3886" s="197" t="str">
        <f t="shared" ref="Z3886:Z3949" si="636">IF(D3886=0,"Blank",N3886*K3886)</f>
        <v>Blank</v>
      </c>
      <c r="AA3886" s="223" t="str" cm="1">
        <f t="array" ref="AA3886">_xlfn.IFS(ISTEXT('3 Model Input'!F$70),"Missing",ISTEXT('3 Model Input'!I$70),"Missing",ISNUMBER('3 Model Input'!K$70),'3 Model Input'!K$70*P3886)</f>
        <v>Missing</v>
      </c>
      <c r="AB3886" s="89"/>
      <c r="AC3886" s="227" t="str" cm="1">
        <f t="array" ref="AC3886">IF(D3886=0,"Blank",_xlfn.IFS('3 Model Input'!E$61=1,(V3886*G3886)/T3886,'3 Model Input'!E$61=2,(W3886*G3886)/T3886,'3 Model Input'!E$61=3,(X3886*G3886)/T3886,'3 Model Input'!E$61=4,(Y3886*G3886)/T3886,'3 Model Input'!E$61=5,(Z3886*G3886)/T3886, ISTEXT('3 Model Input'!E$61),"Missing",'3 Model Input'!E$61=6,(AA3886*G3886)/T3886))</f>
        <v>Blank</v>
      </c>
      <c r="AD3886" s="202" t="str">
        <f t="shared" ref="AD3886:AD3949" si="637">IF(D3886=0,"Blank",MIN(SUM(AC3886/52/H3886),1))</f>
        <v>Blank</v>
      </c>
      <c r="AE3886" s="202" t="str">
        <f t="shared" ref="AE3886:AE3949" si="638">IF(D3886=0,"Blank",AD3886*H3886)</f>
        <v>Blank</v>
      </c>
      <c r="AF3886" s="217" t="str">
        <f t="shared" ref="AF3886:AF3949" si="639">IF(D3886=0,"Blank",AC3886*S3886)</f>
        <v>Blank</v>
      </c>
      <c r="AG3886" s="9" t="str" cm="1">
        <f t="array" ref="AG3886">_xlfn.IFS(ISNUMBER(AC3886), "", ISNUMBER(SEARCH("Blank", AC3886)), "", ISERROR(AC3886), "Bad input on tab 3")</f>
        <v/>
      </c>
    </row>
    <row r="3887" spans="2:33" ht="15" customHeight="1" x14ac:dyDescent="0.75">
      <c r="B3887" s="205" t="str">
        <f>'5 Driver Data'!B3887</f>
        <v>3879</v>
      </c>
      <c r="C3887" s="193">
        <f>'5 Driver Data'!C3887</f>
        <v>0</v>
      </c>
      <c r="D3887" s="192">
        <f>'5 Driver Data'!D3887</f>
        <v>0</v>
      </c>
      <c r="E3887" s="191">
        <f>'5 Driver Data'!E3887</f>
        <v>0</v>
      </c>
      <c r="F3887" s="191">
        <f>'5 Driver Data'!F3887</f>
        <v>0</v>
      </c>
      <c r="G3887" s="191">
        <f>'5 Driver Data'!G3887</f>
        <v>0</v>
      </c>
      <c r="H3887" s="191">
        <f>'5 Driver Data'!H3887</f>
        <v>0</v>
      </c>
      <c r="I3887" s="191">
        <f>'5 Driver Data'!I3887</f>
        <v>0</v>
      </c>
      <c r="J3887" s="191">
        <f>'5 Driver Data'!J3887</f>
        <v>0</v>
      </c>
      <c r="K3887" s="206">
        <f>'5 Driver Data'!K3887</f>
        <v>0</v>
      </c>
      <c r="L3887" s="1"/>
      <c r="M3887" s="216" t="str">
        <f>IF(D3887=0,"Blank",'3 Model Input'!E$44*'3 Model Input'!E$45)</f>
        <v>Blank</v>
      </c>
      <c r="N3887" s="197" t="str">
        <f t="shared" si="630"/>
        <v>Blank</v>
      </c>
      <c r="O3887" s="197" t="str">
        <f>IF(D3887=0,"Blank",'3 Model Input'!E$49*(1-'3 Model Input'!E$51))</f>
        <v>Blank</v>
      </c>
      <c r="P3887" s="197" t="str">
        <f t="shared" si="631"/>
        <v>Blank</v>
      </c>
      <c r="Q3887" s="197" t="str">
        <f>IF(D3887=0,"Blank",IF(D3887="BEV",E3887*(1-'3 Model Input'!E$54), E3887))</f>
        <v>Blank</v>
      </c>
      <c r="R3887" s="198" t="str">
        <f>IF(D3887=0,"Blank",IF(D3887="PHEV",F3887/G3887,F3887*(1-'3 Model Input'!E$54)/G3887))</f>
        <v>Blank</v>
      </c>
      <c r="S3887" s="198" t="str">
        <f>IF(D3887=0,"Blank",IF(D3887="PHEV",MIN(M3887,E3887),MIN(M3887,(E3887*(1-'3 Model Input'!E$54)))))</f>
        <v>Blank</v>
      </c>
      <c r="T3887" s="217" t="str">
        <f t="shared" si="632"/>
        <v>Blank</v>
      </c>
      <c r="U3887" s="89"/>
      <c r="V3887" s="216" t="str">
        <f>IF(D3887=0,"Blank",P3887*'3 Model Input'!E$50)</f>
        <v>Blank</v>
      </c>
      <c r="W3887" s="197" t="str">
        <f t="shared" si="633"/>
        <v>Blank</v>
      </c>
      <c r="X3887" s="197" t="str">
        <f t="shared" si="634"/>
        <v>Blank</v>
      </c>
      <c r="Y3887" s="197" t="str">
        <f t="shared" si="635"/>
        <v>Blank</v>
      </c>
      <c r="Z3887" s="197" t="str">
        <f t="shared" si="636"/>
        <v>Blank</v>
      </c>
      <c r="AA3887" s="223" t="str" cm="1">
        <f t="array" ref="AA3887">_xlfn.IFS(ISTEXT('3 Model Input'!F$70),"Missing",ISTEXT('3 Model Input'!I$70),"Missing",ISNUMBER('3 Model Input'!K$70),'3 Model Input'!K$70*P3887)</f>
        <v>Missing</v>
      </c>
      <c r="AB3887" s="89"/>
      <c r="AC3887" s="227" t="str" cm="1">
        <f t="array" ref="AC3887">IF(D3887=0,"Blank",_xlfn.IFS('3 Model Input'!E$61=1,(V3887*G3887)/T3887,'3 Model Input'!E$61=2,(W3887*G3887)/T3887,'3 Model Input'!E$61=3,(X3887*G3887)/T3887,'3 Model Input'!E$61=4,(Y3887*G3887)/T3887,'3 Model Input'!E$61=5,(Z3887*G3887)/T3887, ISTEXT('3 Model Input'!E$61),"Missing",'3 Model Input'!E$61=6,(AA3887*G3887)/T3887))</f>
        <v>Blank</v>
      </c>
      <c r="AD3887" s="202" t="str">
        <f t="shared" si="637"/>
        <v>Blank</v>
      </c>
      <c r="AE3887" s="202" t="str">
        <f t="shared" si="638"/>
        <v>Blank</v>
      </c>
      <c r="AF3887" s="217" t="str">
        <f t="shared" si="639"/>
        <v>Blank</v>
      </c>
      <c r="AG3887" s="9" t="str" cm="1">
        <f t="array" ref="AG3887">_xlfn.IFS(ISNUMBER(AC3887), "", ISNUMBER(SEARCH("Blank", AC3887)), "", ISERROR(AC3887), "Bad input on tab 3")</f>
        <v/>
      </c>
    </row>
    <row r="3888" spans="2:33" ht="15" customHeight="1" x14ac:dyDescent="0.75">
      <c r="B3888" s="205" t="str">
        <f>'5 Driver Data'!B3888</f>
        <v>3880</v>
      </c>
      <c r="C3888" s="193">
        <f>'5 Driver Data'!C3888</f>
        <v>0</v>
      </c>
      <c r="D3888" s="192">
        <f>'5 Driver Data'!D3888</f>
        <v>0</v>
      </c>
      <c r="E3888" s="191">
        <f>'5 Driver Data'!E3888</f>
        <v>0</v>
      </c>
      <c r="F3888" s="191">
        <f>'5 Driver Data'!F3888</f>
        <v>0</v>
      </c>
      <c r="G3888" s="191">
        <f>'5 Driver Data'!G3888</f>
        <v>0</v>
      </c>
      <c r="H3888" s="191">
        <f>'5 Driver Data'!H3888</f>
        <v>0</v>
      </c>
      <c r="I3888" s="191">
        <f>'5 Driver Data'!I3888</f>
        <v>0</v>
      </c>
      <c r="J3888" s="191">
        <f>'5 Driver Data'!J3888</f>
        <v>0</v>
      </c>
      <c r="K3888" s="206">
        <f>'5 Driver Data'!K3888</f>
        <v>0</v>
      </c>
      <c r="L3888" s="1"/>
      <c r="M3888" s="216" t="str">
        <f>IF(D3888=0,"Blank",'3 Model Input'!E$44*'3 Model Input'!E$45)</f>
        <v>Blank</v>
      </c>
      <c r="N3888" s="197" t="str">
        <f t="shared" si="630"/>
        <v>Blank</v>
      </c>
      <c r="O3888" s="197" t="str">
        <f>IF(D3888=0,"Blank",'3 Model Input'!E$49*(1-'3 Model Input'!E$51))</f>
        <v>Blank</v>
      </c>
      <c r="P3888" s="197" t="str">
        <f t="shared" si="631"/>
        <v>Blank</v>
      </c>
      <c r="Q3888" s="197" t="str">
        <f>IF(D3888=0,"Blank",IF(D3888="BEV",E3888*(1-'3 Model Input'!E$54), E3888))</f>
        <v>Blank</v>
      </c>
      <c r="R3888" s="198" t="str">
        <f>IF(D3888=0,"Blank",IF(D3888="PHEV",F3888/G3888,F3888*(1-'3 Model Input'!E$54)/G3888))</f>
        <v>Blank</v>
      </c>
      <c r="S3888" s="198" t="str">
        <f>IF(D3888=0,"Blank",IF(D3888="PHEV",MIN(M3888,E3888),MIN(M3888,(E3888*(1-'3 Model Input'!E$54)))))</f>
        <v>Blank</v>
      </c>
      <c r="T3888" s="217" t="str">
        <f t="shared" si="632"/>
        <v>Blank</v>
      </c>
      <c r="U3888" s="89"/>
      <c r="V3888" s="216" t="str">
        <f>IF(D3888=0,"Blank",P3888*'3 Model Input'!E$50)</f>
        <v>Blank</v>
      </c>
      <c r="W3888" s="197" t="str">
        <f t="shared" si="633"/>
        <v>Blank</v>
      </c>
      <c r="X3888" s="197" t="str">
        <f t="shared" si="634"/>
        <v>Blank</v>
      </c>
      <c r="Y3888" s="197" t="str">
        <f t="shared" si="635"/>
        <v>Blank</v>
      </c>
      <c r="Z3888" s="197" t="str">
        <f t="shared" si="636"/>
        <v>Blank</v>
      </c>
      <c r="AA3888" s="223" t="str" cm="1">
        <f t="array" ref="AA3888">_xlfn.IFS(ISTEXT('3 Model Input'!F$70),"Missing",ISTEXT('3 Model Input'!I$70),"Missing",ISNUMBER('3 Model Input'!K$70),'3 Model Input'!K$70*P3888)</f>
        <v>Missing</v>
      </c>
      <c r="AB3888" s="89"/>
      <c r="AC3888" s="227" t="str" cm="1">
        <f t="array" ref="AC3888">IF(D3888=0,"Blank",_xlfn.IFS('3 Model Input'!E$61=1,(V3888*G3888)/T3888,'3 Model Input'!E$61=2,(W3888*G3888)/T3888,'3 Model Input'!E$61=3,(X3888*G3888)/T3888,'3 Model Input'!E$61=4,(Y3888*G3888)/T3888,'3 Model Input'!E$61=5,(Z3888*G3888)/T3888, ISTEXT('3 Model Input'!E$61),"Missing",'3 Model Input'!E$61=6,(AA3888*G3888)/T3888))</f>
        <v>Blank</v>
      </c>
      <c r="AD3888" s="202" t="str">
        <f t="shared" si="637"/>
        <v>Blank</v>
      </c>
      <c r="AE3888" s="202" t="str">
        <f t="shared" si="638"/>
        <v>Blank</v>
      </c>
      <c r="AF3888" s="217" t="str">
        <f t="shared" si="639"/>
        <v>Blank</v>
      </c>
      <c r="AG3888" s="9" t="str" cm="1">
        <f t="array" ref="AG3888">_xlfn.IFS(ISNUMBER(AC3888), "", ISNUMBER(SEARCH("Blank", AC3888)), "", ISERROR(AC3888), "Bad input on tab 3")</f>
        <v/>
      </c>
    </row>
    <row r="3889" spans="2:33" ht="15" customHeight="1" x14ac:dyDescent="0.75">
      <c r="B3889" s="205" t="str">
        <f>'5 Driver Data'!B3889</f>
        <v>3881</v>
      </c>
      <c r="C3889" s="193">
        <f>'5 Driver Data'!C3889</f>
        <v>0</v>
      </c>
      <c r="D3889" s="192">
        <f>'5 Driver Data'!D3889</f>
        <v>0</v>
      </c>
      <c r="E3889" s="191">
        <f>'5 Driver Data'!E3889</f>
        <v>0</v>
      </c>
      <c r="F3889" s="191">
        <f>'5 Driver Data'!F3889</f>
        <v>0</v>
      </c>
      <c r="G3889" s="191">
        <f>'5 Driver Data'!G3889</f>
        <v>0</v>
      </c>
      <c r="H3889" s="191">
        <f>'5 Driver Data'!H3889</f>
        <v>0</v>
      </c>
      <c r="I3889" s="191">
        <f>'5 Driver Data'!I3889</f>
        <v>0</v>
      </c>
      <c r="J3889" s="191">
        <f>'5 Driver Data'!J3889</f>
        <v>0</v>
      </c>
      <c r="K3889" s="206">
        <f>'5 Driver Data'!K3889</f>
        <v>0</v>
      </c>
      <c r="L3889" s="1"/>
      <c r="M3889" s="216" t="str">
        <f>IF(D3889=0,"Blank",'3 Model Input'!E$44*'3 Model Input'!E$45)</f>
        <v>Blank</v>
      </c>
      <c r="N3889" s="197" t="str">
        <f t="shared" si="630"/>
        <v>Blank</v>
      </c>
      <c r="O3889" s="197" t="str">
        <f>IF(D3889=0,"Blank",'3 Model Input'!E$49*(1-'3 Model Input'!E$51))</f>
        <v>Blank</v>
      </c>
      <c r="P3889" s="197" t="str">
        <f t="shared" si="631"/>
        <v>Blank</v>
      </c>
      <c r="Q3889" s="197" t="str">
        <f>IF(D3889=0,"Blank",IF(D3889="BEV",E3889*(1-'3 Model Input'!E$54), E3889))</f>
        <v>Blank</v>
      </c>
      <c r="R3889" s="198" t="str">
        <f>IF(D3889=0,"Blank",IF(D3889="PHEV",F3889/G3889,F3889*(1-'3 Model Input'!E$54)/G3889))</f>
        <v>Blank</v>
      </c>
      <c r="S3889" s="198" t="str">
        <f>IF(D3889=0,"Blank",IF(D3889="PHEV",MIN(M3889,E3889),MIN(M3889,(E3889*(1-'3 Model Input'!E$54)))))</f>
        <v>Blank</v>
      </c>
      <c r="T3889" s="217" t="str">
        <f t="shared" si="632"/>
        <v>Blank</v>
      </c>
      <c r="U3889" s="89"/>
      <c r="V3889" s="216" t="str">
        <f>IF(D3889=0,"Blank",P3889*'3 Model Input'!E$50)</f>
        <v>Blank</v>
      </c>
      <c r="W3889" s="197" t="str">
        <f t="shared" si="633"/>
        <v>Blank</v>
      </c>
      <c r="X3889" s="197" t="str">
        <f t="shared" si="634"/>
        <v>Blank</v>
      </c>
      <c r="Y3889" s="197" t="str">
        <f t="shared" si="635"/>
        <v>Blank</v>
      </c>
      <c r="Z3889" s="197" t="str">
        <f t="shared" si="636"/>
        <v>Blank</v>
      </c>
      <c r="AA3889" s="223" t="str" cm="1">
        <f t="array" ref="AA3889">_xlfn.IFS(ISTEXT('3 Model Input'!F$70),"Missing",ISTEXT('3 Model Input'!I$70),"Missing",ISNUMBER('3 Model Input'!K$70),'3 Model Input'!K$70*P3889)</f>
        <v>Missing</v>
      </c>
      <c r="AB3889" s="89"/>
      <c r="AC3889" s="227" t="str" cm="1">
        <f t="array" ref="AC3889">IF(D3889=0,"Blank",_xlfn.IFS('3 Model Input'!E$61=1,(V3889*G3889)/T3889,'3 Model Input'!E$61=2,(W3889*G3889)/T3889,'3 Model Input'!E$61=3,(X3889*G3889)/T3889,'3 Model Input'!E$61=4,(Y3889*G3889)/T3889,'3 Model Input'!E$61=5,(Z3889*G3889)/T3889, ISTEXT('3 Model Input'!E$61),"Missing",'3 Model Input'!E$61=6,(AA3889*G3889)/T3889))</f>
        <v>Blank</v>
      </c>
      <c r="AD3889" s="202" t="str">
        <f t="shared" si="637"/>
        <v>Blank</v>
      </c>
      <c r="AE3889" s="202" t="str">
        <f t="shared" si="638"/>
        <v>Blank</v>
      </c>
      <c r="AF3889" s="217" t="str">
        <f t="shared" si="639"/>
        <v>Blank</v>
      </c>
      <c r="AG3889" s="9" t="str" cm="1">
        <f t="array" ref="AG3889">_xlfn.IFS(ISNUMBER(AC3889), "", ISNUMBER(SEARCH("Blank", AC3889)), "", ISERROR(AC3889), "Bad input on tab 3")</f>
        <v/>
      </c>
    </row>
    <row r="3890" spans="2:33" ht="15" customHeight="1" x14ac:dyDescent="0.75">
      <c r="B3890" s="205" t="str">
        <f>'5 Driver Data'!B3890</f>
        <v>3882</v>
      </c>
      <c r="C3890" s="193">
        <f>'5 Driver Data'!C3890</f>
        <v>0</v>
      </c>
      <c r="D3890" s="192">
        <f>'5 Driver Data'!D3890</f>
        <v>0</v>
      </c>
      <c r="E3890" s="191">
        <f>'5 Driver Data'!E3890</f>
        <v>0</v>
      </c>
      <c r="F3890" s="191">
        <f>'5 Driver Data'!F3890</f>
        <v>0</v>
      </c>
      <c r="G3890" s="191">
        <f>'5 Driver Data'!G3890</f>
        <v>0</v>
      </c>
      <c r="H3890" s="191">
        <f>'5 Driver Data'!H3890</f>
        <v>0</v>
      </c>
      <c r="I3890" s="191">
        <f>'5 Driver Data'!I3890</f>
        <v>0</v>
      </c>
      <c r="J3890" s="191">
        <f>'5 Driver Data'!J3890</f>
        <v>0</v>
      </c>
      <c r="K3890" s="206">
        <f>'5 Driver Data'!K3890</f>
        <v>0</v>
      </c>
      <c r="L3890" s="1"/>
      <c r="M3890" s="216" t="str">
        <f>IF(D3890=0,"Blank",'3 Model Input'!E$44*'3 Model Input'!E$45)</f>
        <v>Blank</v>
      </c>
      <c r="N3890" s="197" t="str">
        <f t="shared" si="630"/>
        <v>Blank</v>
      </c>
      <c r="O3890" s="197" t="str">
        <f>IF(D3890=0,"Blank",'3 Model Input'!E$49*(1-'3 Model Input'!E$51))</f>
        <v>Blank</v>
      </c>
      <c r="P3890" s="197" t="str">
        <f t="shared" si="631"/>
        <v>Blank</v>
      </c>
      <c r="Q3890" s="197" t="str">
        <f>IF(D3890=0,"Blank",IF(D3890="BEV",E3890*(1-'3 Model Input'!E$54), E3890))</f>
        <v>Blank</v>
      </c>
      <c r="R3890" s="198" t="str">
        <f>IF(D3890=0,"Blank",IF(D3890="PHEV",F3890/G3890,F3890*(1-'3 Model Input'!E$54)/G3890))</f>
        <v>Blank</v>
      </c>
      <c r="S3890" s="198" t="str">
        <f>IF(D3890=0,"Blank",IF(D3890="PHEV",MIN(M3890,E3890),MIN(M3890,(E3890*(1-'3 Model Input'!E$54)))))</f>
        <v>Blank</v>
      </c>
      <c r="T3890" s="217" t="str">
        <f t="shared" si="632"/>
        <v>Blank</v>
      </c>
      <c r="U3890" s="89"/>
      <c r="V3890" s="216" t="str">
        <f>IF(D3890=0,"Blank",P3890*'3 Model Input'!E$50)</f>
        <v>Blank</v>
      </c>
      <c r="W3890" s="197" t="str">
        <f t="shared" si="633"/>
        <v>Blank</v>
      </c>
      <c r="X3890" s="197" t="str">
        <f t="shared" si="634"/>
        <v>Blank</v>
      </c>
      <c r="Y3890" s="197" t="str">
        <f t="shared" si="635"/>
        <v>Blank</v>
      </c>
      <c r="Z3890" s="197" t="str">
        <f t="shared" si="636"/>
        <v>Blank</v>
      </c>
      <c r="AA3890" s="223" t="str" cm="1">
        <f t="array" ref="AA3890">_xlfn.IFS(ISTEXT('3 Model Input'!F$70),"Missing",ISTEXT('3 Model Input'!I$70),"Missing",ISNUMBER('3 Model Input'!K$70),'3 Model Input'!K$70*P3890)</f>
        <v>Missing</v>
      </c>
      <c r="AB3890" s="89"/>
      <c r="AC3890" s="227" t="str" cm="1">
        <f t="array" ref="AC3890">IF(D3890=0,"Blank",_xlfn.IFS('3 Model Input'!E$61=1,(V3890*G3890)/T3890,'3 Model Input'!E$61=2,(W3890*G3890)/T3890,'3 Model Input'!E$61=3,(X3890*G3890)/T3890,'3 Model Input'!E$61=4,(Y3890*G3890)/T3890,'3 Model Input'!E$61=5,(Z3890*G3890)/T3890, ISTEXT('3 Model Input'!E$61),"Missing",'3 Model Input'!E$61=6,(AA3890*G3890)/T3890))</f>
        <v>Blank</v>
      </c>
      <c r="AD3890" s="202" t="str">
        <f t="shared" si="637"/>
        <v>Blank</v>
      </c>
      <c r="AE3890" s="202" t="str">
        <f t="shared" si="638"/>
        <v>Blank</v>
      </c>
      <c r="AF3890" s="217" t="str">
        <f t="shared" si="639"/>
        <v>Blank</v>
      </c>
      <c r="AG3890" s="9" t="str" cm="1">
        <f t="array" ref="AG3890">_xlfn.IFS(ISNUMBER(AC3890), "", ISNUMBER(SEARCH("Blank", AC3890)), "", ISERROR(AC3890), "Bad input on tab 3")</f>
        <v/>
      </c>
    </row>
    <row r="3891" spans="2:33" ht="15" customHeight="1" x14ac:dyDescent="0.75">
      <c r="B3891" s="205" t="str">
        <f>'5 Driver Data'!B3891</f>
        <v>3883</v>
      </c>
      <c r="C3891" s="193">
        <f>'5 Driver Data'!C3891</f>
        <v>0</v>
      </c>
      <c r="D3891" s="192">
        <f>'5 Driver Data'!D3891</f>
        <v>0</v>
      </c>
      <c r="E3891" s="191">
        <f>'5 Driver Data'!E3891</f>
        <v>0</v>
      </c>
      <c r="F3891" s="191">
        <f>'5 Driver Data'!F3891</f>
        <v>0</v>
      </c>
      <c r="G3891" s="191">
        <f>'5 Driver Data'!G3891</f>
        <v>0</v>
      </c>
      <c r="H3891" s="191">
        <f>'5 Driver Data'!H3891</f>
        <v>0</v>
      </c>
      <c r="I3891" s="191">
        <f>'5 Driver Data'!I3891</f>
        <v>0</v>
      </c>
      <c r="J3891" s="191">
        <f>'5 Driver Data'!J3891</f>
        <v>0</v>
      </c>
      <c r="K3891" s="206">
        <f>'5 Driver Data'!K3891</f>
        <v>0</v>
      </c>
      <c r="L3891" s="1"/>
      <c r="M3891" s="216" t="str">
        <f>IF(D3891=0,"Blank",'3 Model Input'!E$44*'3 Model Input'!E$45)</f>
        <v>Blank</v>
      </c>
      <c r="N3891" s="197" t="str">
        <f t="shared" si="630"/>
        <v>Blank</v>
      </c>
      <c r="O3891" s="197" t="str">
        <f>IF(D3891=0,"Blank",'3 Model Input'!E$49*(1-'3 Model Input'!E$51))</f>
        <v>Blank</v>
      </c>
      <c r="P3891" s="197" t="str">
        <f t="shared" si="631"/>
        <v>Blank</v>
      </c>
      <c r="Q3891" s="197" t="str">
        <f>IF(D3891=0,"Blank",IF(D3891="BEV",E3891*(1-'3 Model Input'!E$54), E3891))</f>
        <v>Blank</v>
      </c>
      <c r="R3891" s="198" t="str">
        <f>IF(D3891=0,"Blank",IF(D3891="PHEV",F3891/G3891,F3891*(1-'3 Model Input'!E$54)/G3891))</f>
        <v>Blank</v>
      </c>
      <c r="S3891" s="198" t="str">
        <f>IF(D3891=0,"Blank",IF(D3891="PHEV",MIN(M3891,E3891),MIN(M3891,(E3891*(1-'3 Model Input'!E$54)))))</f>
        <v>Blank</v>
      </c>
      <c r="T3891" s="217" t="str">
        <f t="shared" si="632"/>
        <v>Blank</v>
      </c>
      <c r="U3891" s="89"/>
      <c r="V3891" s="216" t="str">
        <f>IF(D3891=0,"Blank",P3891*'3 Model Input'!E$50)</f>
        <v>Blank</v>
      </c>
      <c r="W3891" s="197" t="str">
        <f t="shared" si="633"/>
        <v>Blank</v>
      </c>
      <c r="X3891" s="197" t="str">
        <f t="shared" si="634"/>
        <v>Blank</v>
      </c>
      <c r="Y3891" s="197" t="str">
        <f t="shared" si="635"/>
        <v>Blank</v>
      </c>
      <c r="Z3891" s="197" t="str">
        <f t="shared" si="636"/>
        <v>Blank</v>
      </c>
      <c r="AA3891" s="223" t="str" cm="1">
        <f t="array" ref="AA3891">_xlfn.IFS(ISTEXT('3 Model Input'!F$70),"Missing",ISTEXT('3 Model Input'!I$70),"Missing",ISNUMBER('3 Model Input'!K$70),'3 Model Input'!K$70*P3891)</f>
        <v>Missing</v>
      </c>
      <c r="AB3891" s="89"/>
      <c r="AC3891" s="227" t="str" cm="1">
        <f t="array" ref="AC3891">IF(D3891=0,"Blank",_xlfn.IFS('3 Model Input'!E$61=1,(V3891*G3891)/T3891,'3 Model Input'!E$61=2,(W3891*G3891)/T3891,'3 Model Input'!E$61=3,(X3891*G3891)/T3891,'3 Model Input'!E$61=4,(Y3891*G3891)/T3891,'3 Model Input'!E$61=5,(Z3891*G3891)/T3891, ISTEXT('3 Model Input'!E$61),"Missing",'3 Model Input'!E$61=6,(AA3891*G3891)/T3891))</f>
        <v>Blank</v>
      </c>
      <c r="AD3891" s="202" t="str">
        <f t="shared" si="637"/>
        <v>Blank</v>
      </c>
      <c r="AE3891" s="202" t="str">
        <f t="shared" si="638"/>
        <v>Blank</v>
      </c>
      <c r="AF3891" s="217" t="str">
        <f t="shared" si="639"/>
        <v>Blank</v>
      </c>
      <c r="AG3891" s="9" t="str" cm="1">
        <f t="array" ref="AG3891">_xlfn.IFS(ISNUMBER(AC3891), "", ISNUMBER(SEARCH("Blank", AC3891)), "", ISERROR(AC3891), "Bad input on tab 3")</f>
        <v/>
      </c>
    </row>
    <row r="3892" spans="2:33" ht="15" customHeight="1" x14ac:dyDescent="0.75">
      <c r="B3892" s="205" t="str">
        <f>'5 Driver Data'!B3892</f>
        <v>3884</v>
      </c>
      <c r="C3892" s="193">
        <f>'5 Driver Data'!C3892</f>
        <v>0</v>
      </c>
      <c r="D3892" s="192">
        <f>'5 Driver Data'!D3892</f>
        <v>0</v>
      </c>
      <c r="E3892" s="191">
        <f>'5 Driver Data'!E3892</f>
        <v>0</v>
      </c>
      <c r="F3892" s="191">
        <f>'5 Driver Data'!F3892</f>
        <v>0</v>
      </c>
      <c r="G3892" s="191">
        <f>'5 Driver Data'!G3892</f>
        <v>0</v>
      </c>
      <c r="H3892" s="191">
        <f>'5 Driver Data'!H3892</f>
        <v>0</v>
      </c>
      <c r="I3892" s="191">
        <f>'5 Driver Data'!I3892</f>
        <v>0</v>
      </c>
      <c r="J3892" s="191">
        <f>'5 Driver Data'!J3892</f>
        <v>0</v>
      </c>
      <c r="K3892" s="206">
        <f>'5 Driver Data'!K3892</f>
        <v>0</v>
      </c>
      <c r="L3892" s="1"/>
      <c r="M3892" s="216" t="str">
        <f>IF(D3892=0,"Blank",'3 Model Input'!E$44*'3 Model Input'!E$45)</f>
        <v>Blank</v>
      </c>
      <c r="N3892" s="197" t="str">
        <f t="shared" si="630"/>
        <v>Blank</v>
      </c>
      <c r="O3892" s="197" t="str">
        <f>IF(D3892=0,"Blank",'3 Model Input'!E$49*(1-'3 Model Input'!E$51))</f>
        <v>Blank</v>
      </c>
      <c r="P3892" s="197" t="str">
        <f t="shared" si="631"/>
        <v>Blank</v>
      </c>
      <c r="Q3892" s="197" t="str">
        <f>IF(D3892=0,"Blank",IF(D3892="BEV",E3892*(1-'3 Model Input'!E$54), E3892))</f>
        <v>Blank</v>
      </c>
      <c r="R3892" s="198" t="str">
        <f>IF(D3892=0,"Blank",IF(D3892="PHEV",F3892/G3892,F3892*(1-'3 Model Input'!E$54)/G3892))</f>
        <v>Blank</v>
      </c>
      <c r="S3892" s="198" t="str">
        <f>IF(D3892=0,"Blank",IF(D3892="PHEV",MIN(M3892,E3892),MIN(M3892,(E3892*(1-'3 Model Input'!E$54)))))</f>
        <v>Blank</v>
      </c>
      <c r="T3892" s="217" t="str">
        <f t="shared" si="632"/>
        <v>Blank</v>
      </c>
      <c r="U3892" s="89"/>
      <c r="V3892" s="216" t="str">
        <f>IF(D3892=0,"Blank",P3892*'3 Model Input'!E$50)</f>
        <v>Blank</v>
      </c>
      <c r="W3892" s="197" t="str">
        <f t="shared" si="633"/>
        <v>Blank</v>
      </c>
      <c r="X3892" s="197" t="str">
        <f t="shared" si="634"/>
        <v>Blank</v>
      </c>
      <c r="Y3892" s="197" t="str">
        <f t="shared" si="635"/>
        <v>Blank</v>
      </c>
      <c r="Z3892" s="197" t="str">
        <f t="shared" si="636"/>
        <v>Blank</v>
      </c>
      <c r="AA3892" s="223" t="str" cm="1">
        <f t="array" ref="AA3892">_xlfn.IFS(ISTEXT('3 Model Input'!F$70),"Missing",ISTEXT('3 Model Input'!I$70),"Missing",ISNUMBER('3 Model Input'!K$70),'3 Model Input'!K$70*P3892)</f>
        <v>Missing</v>
      </c>
      <c r="AB3892" s="89"/>
      <c r="AC3892" s="227" t="str" cm="1">
        <f t="array" ref="AC3892">IF(D3892=0,"Blank",_xlfn.IFS('3 Model Input'!E$61=1,(V3892*G3892)/T3892,'3 Model Input'!E$61=2,(W3892*G3892)/T3892,'3 Model Input'!E$61=3,(X3892*G3892)/T3892,'3 Model Input'!E$61=4,(Y3892*G3892)/T3892,'3 Model Input'!E$61=5,(Z3892*G3892)/T3892, ISTEXT('3 Model Input'!E$61),"Missing",'3 Model Input'!E$61=6,(AA3892*G3892)/T3892))</f>
        <v>Blank</v>
      </c>
      <c r="AD3892" s="202" t="str">
        <f t="shared" si="637"/>
        <v>Blank</v>
      </c>
      <c r="AE3892" s="202" t="str">
        <f t="shared" si="638"/>
        <v>Blank</v>
      </c>
      <c r="AF3892" s="217" t="str">
        <f t="shared" si="639"/>
        <v>Blank</v>
      </c>
      <c r="AG3892" s="9" t="str" cm="1">
        <f t="array" ref="AG3892">_xlfn.IFS(ISNUMBER(AC3892), "", ISNUMBER(SEARCH("Blank", AC3892)), "", ISERROR(AC3892), "Bad input on tab 3")</f>
        <v/>
      </c>
    </row>
    <row r="3893" spans="2:33" ht="15" customHeight="1" x14ac:dyDescent="0.75">
      <c r="B3893" s="205" t="str">
        <f>'5 Driver Data'!B3893</f>
        <v>3885</v>
      </c>
      <c r="C3893" s="193">
        <f>'5 Driver Data'!C3893</f>
        <v>0</v>
      </c>
      <c r="D3893" s="192">
        <f>'5 Driver Data'!D3893</f>
        <v>0</v>
      </c>
      <c r="E3893" s="191">
        <f>'5 Driver Data'!E3893</f>
        <v>0</v>
      </c>
      <c r="F3893" s="191">
        <f>'5 Driver Data'!F3893</f>
        <v>0</v>
      </c>
      <c r="G3893" s="191">
        <f>'5 Driver Data'!G3893</f>
        <v>0</v>
      </c>
      <c r="H3893" s="191">
        <f>'5 Driver Data'!H3893</f>
        <v>0</v>
      </c>
      <c r="I3893" s="191">
        <f>'5 Driver Data'!I3893</f>
        <v>0</v>
      </c>
      <c r="J3893" s="191">
        <f>'5 Driver Data'!J3893</f>
        <v>0</v>
      </c>
      <c r="K3893" s="206">
        <f>'5 Driver Data'!K3893</f>
        <v>0</v>
      </c>
      <c r="L3893" s="1"/>
      <c r="M3893" s="216" t="str">
        <f>IF(D3893=0,"Blank",'3 Model Input'!E$44*'3 Model Input'!E$45)</f>
        <v>Blank</v>
      </c>
      <c r="N3893" s="197" t="str">
        <f t="shared" si="630"/>
        <v>Blank</v>
      </c>
      <c r="O3893" s="197" t="str">
        <f>IF(D3893=0,"Blank",'3 Model Input'!E$49*(1-'3 Model Input'!E$51))</f>
        <v>Blank</v>
      </c>
      <c r="P3893" s="197" t="str">
        <f t="shared" si="631"/>
        <v>Blank</v>
      </c>
      <c r="Q3893" s="197" t="str">
        <f>IF(D3893=0,"Blank",IF(D3893="BEV",E3893*(1-'3 Model Input'!E$54), E3893))</f>
        <v>Blank</v>
      </c>
      <c r="R3893" s="198" t="str">
        <f>IF(D3893=0,"Blank",IF(D3893="PHEV",F3893/G3893,F3893*(1-'3 Model Input'!E$54)/G3893))</f>
        <v>Blank</v>
      </c>
      <c r="S3893" s="198" t="str">
        <f>IF(D3893=0,"Blank",IF(D3893="PHEV",MIN(M3893,E3893),MIN(M3893,(E3893*(1-'3 Model Input'!E$54)))))</f>
        <v>Blank</v>
      </c>
      <c r="T3893" s="217" t="str">
        <f t="shared" si="632"/>
        <v>Blank</v>
      </c>
      <c r="U3893" s="89"/>
      <c r="V3893" s="216" t="str">
        <f>IF(D3893=0,"Blank",P3893*'3 Model Input'!E$50)</f>
        <v>Blank</v>
      </c>
      <c r="W3893" s="197" t="str">
        <f t="shared" si="633"/>
        <v>Blank</v>
      </c>
      <c r="X3893" s="197" t="str">
        <f t="shared" si="634"/>
        <v>Blank</v>
      </c>
      <c r="Y3893" s="197" t="str">
        <f t="shared" si="635"/>
        <v>Blank</v>
      </c>
      <c r="Z3893" s="197" t="str">
        <f t="shared" si="636"/>
        <v>Blank</v>
      </c>
      <c r="AA3893" s="223" t="str" cm="1">
        <f t="array" ref="AA3893">_xlfn.IFS(ISTEXT('3 Model Input'!F$70),"Missing",ISTEXT('3 Model Input'!I$70),"Missing",ISNUMBER('3 Model Input'!K$70),'3 Model Input'!K$70*P3893)</f>
        <v>Missing</v>
      </c>
      <c r="AB3893" s="89"/>
      <c r="AC3893" s="227" t="str" cm="1">
        <f t="array" ref="AC3893">IF(D3893=0,"Blank",_xlfn.IFS('3 Model Input'!E$61=1,(V3893*G3893)/T3893,'3 Model Input'!E$61=2,(W3893*G3893)/T3893,'3 Model Input'!E$61=3,(X3893*G3893)/T3893,'3 Model Input'!E$61=4,(Y3893*G3893)/T3893,'3 Model Input'!E$61=5,(Z3893*G3893)/T3893, ISTEXT('3 Model Input'!E$61),"Missing",'3 Model Input'!E$61=6,(AA3893*G3893)/T3893))</f>
        <v>Blank</v>
      </c>
      <c r="AD3893" s="202" t="str">
        <f t="shared" si="637"/>
        <v>Blank</v>
      </c>
      <c r="AE3893" s="202" t="str">
        <f t="shared" si="638"/>
        <v>Blank</v>
      </c>
      <c r="AF3893" s="217" t="str">
        <f t="shared" si="639"/>
        <v>Blank</v>
      </c>
      <c r="AG3893" s="9" t="str" cm="1">
        <f t="array" ref="AG3893">_xlfn.IFS(ISNUMBER(AC3893), "", ISNUMBER(SEARCH("Blank", AC3893)), "", ISERROR(AC3893), "Bad input on tab 3")</f>
        <v/>
      </c>
    </row>
    <row r="3894" spans="2:33" ht="15" customHeight="1" x14ac:dyDescent="0.75">
      <c r="B3894" s="205" t="str">
        <f>'5 Driver Data'!B3894</f>
        <v>3886</v>
      </c>
      <c r="C3894" s="193">
        <f>'5 Driver Data'!C3894</f>
        <v>0</v>
      </c>
      <c r="D3894" s="192">
        <f>'5 Driver Data'!D3894</f>
        <v>0</v>
      </c>
      <c r="E3894" s="191">
        <f>'5 Driver Data'!E3894</f>
        <v>0</v>
      </c>
      <c r="F3894" s="191">
        <f>'5 Driver Data'!F3894</f>
        <v>0</v>
      </c>
      <c r="G3894" s="191">
        <f>'5 Driver Data'!G3894</f>
        <v>0</v>
      </c>
      <c r="H3894" s="191">
        <f>'5 Driver Data'!H3894</f>
        <v>0</v>
      </c>
      <c r="I3894" s="191">
        <f>'5 Driver Data'!I3894</f>
        <v>0</v>
      </c>
      <c r="J3894" s="191">
        <f>'5 Driver Data'!J3894</f>
        <v>0</v>
      </c>
      <c r="K3894" s="206">
        <f>'5 Driver Data'!K3894</f>
        <v>0</v>
      </c>
      <c r="L3894" s="1"/>
      <c r="M3894" s="216" t="str">
        <f>IF(D3894=0,"Blank",'3 Model Input'!E$44*'3 Model Input'!E$45)</f>
        <v>Blank</v>
      </c>
      <c r="N3894" s="197" t="str">
        <f t="shared" si="630"/>
        <v>Blank</v>
      </c>
      <c r="O3894" s="197" t="str">
        <f>IF(D3894=0,"Blank",'3 Model Input'!E$49*(1-'3 Model Input'!E$51))</f>
        <v>Blank</v>
      </c>
      <c r="P3894" s="197" t="str">
        <f t="shared" si="631"/>
        <v>Blank</v>
      </c>
      <c r="Q3894" s="197" t="str">
        <f>IF(D3894=0,"Blank",IF(D3894="BEV",E3894*(1-'3 Model Input'!E$54), E3894))</f>
        <v>Blank</v>
      </c>
      <c r="R3894" s="198" t="str">
        <f>IF(D3894=0,"Blank",IF(D3894="PHEV",F3894/G3894,F3894*(1-'3 Model Input'!E$54)/G3894))</f>
        <v>Blank</v>
      </c>
      <c r="S3894" s="198" t="str">
        <f>IF(D3894=0,"Blank",IF(D3894="PHEV",MIN(M3894,E3894),MIN(M3894,(E3894*(1-'3 Model Input'!E$54)))))</f>
        <v>Blank</v>
      </c>
      <c r="T3894" s="217" t="str">
        <f t="shared" si="632"/>
        <v>Blank</v>
      </c>
      <c r="U3894" s="89"/>
      <c r="V3894" s="216" t="str">
        <f>IF(D3894=0,"Blank",P3894*'3 Model Input'!E$50)</f>
        <v>Blank</v>
      </c>
      <c r="W3894" s="197" t="str">
        <f t="shared" si="633"/>
        <v>Blank</v>
      </c>
      <c r="X3894" s="197" t="str">
        <f t="shared" si="634"/>
        <v>Blank</v>
      </c>
      <c r="Y3894" s="197" t="str">
        <f t="shared" si="635"/>
        <v>Blank</v>
      </c>
      <c r="Z3894" s="197" t="str">
        <f t="shared" si="636"/>
        <v>Blank</v>
      </c>
      <c r="AA3894" s="223" t="str" cm="1">
        <f t="array" ref="AA3894">_xlfn.IFS(ISTEXT('3 Model Input'!F$70),"Missing",ISTEXT('3 Model Input'!I$70),"Missing",ISNUMBER('3 Model Input'!K$70),'3 Model Input'!K$70*P3894)</f>
        <v>Missing</v>
      </c>
      <c r="AB3894" s="89"/>
      <c r="AC3894" s="227" t="str" cm="1">
        <f t="array" ref="AC3894">IF(D3894=0,"Blank",_xlfn.IFS('3 Model Input'!E$61=1,(V3894*G3894)/T3894,'3 Model Input'!E$61=2,(W3894*G3894)/T3894,'3 Model Input'!E$61=3,(X3894*G3894)/T3894,'3 Model Input'!E$61=4,(Y3894*G3894)/T3894,'3 Model Input'!E$61=5,(Z3894*G3894)/T3894, ISTEXT('3 Model Input'!E$61),"Missing",'3 Model Input'!E$61=6,(AA3894*G3894)/T3894))</f>
        <v>Blank</v>
      </c>
      <c r="AD3894" s="202" t="str">
        <f t="shared" si="637"/>
        <v>Blank</v>
      </c>
      <c r="AE3894" s="202" t="str">
        <f t="shared" si="638"/>
        <v>Blank</v>
      </c>
      <c r="AF3894" s="217" t="str">
        <f t="shared" si="639"/>
        <v>Blank</v>
      </c>
      <c r="AG3894" s="9" t="str" cm="1">
        <f t="array" ref="AG3894">_xlfn.IFS(ISNUMBER(AC3894), "", ISNUMBER(SEARCH("Blank", AC3894)), "", ISERROR(AC3894), "Bad input on tab 3")</f>
        <v/>
      </c>
    </row>
    <row r="3895" spans="2:33" ht="15" customHeight="1" x14ac:dyDescent="0.75">
      <c r="B3895" s="205" t="str">
        <f>'5 Driver Data'!B3895</f>
        <v>3887</v>
      </c>
      <c r="C3895" s="193">
        <f>'5 Driver Data'!C3895</f>
        <v>0</v>
      </c>
      <c r="D3895" s="192">
        <f>'5 Driver Data'!D3895</f>
        <v>0</v>
      </c>
      <c r="E3895" s="191">
        <f>'5 Driver Data'!E3895</f>
        <v>0</v>
      </c>
      <c r="F3895" s="191">
        <f>'5 Driver Data'!F3895</f>
        <v>0</v>
      </c>
      <c r="G3895" s="191">
        <f>'5 Driver Data'!G3895</f>
        <v>0</v>
      </c>
      <c r="H3895" s="191">
        <f>'5 Driver Data'!H3895</f>
        <v>0</v>
      </c>
      <c r="I3895" s="191">
        <f>'5 Driver Data'!I3895</f>
        <v>0</v>
      </c>
      <c r="J3895" s="191">
        <f>'5 Driver Data'!J3895</f>
        <v>0</v>
      </c>
      <c r="K3895" s="206">
        <f>'5 Driver Data'!K3895</f>
        <v>0</v>
      </c>
      <c r="L3895" s="1"/>
      <c r="M3895" s="216" t="str">
        <f>IF(D3895=0,"Blank",'3 Model Input'!E$44*'3 Model Input'!E$45)</f>
        <v>Blank</v>
      </c>
      <c r="N3895" s="197" t="str">
        <f t="shared" si="630"/>
        <v>Blank</v>
      </c>
      <c r="O3895" s="197" t="str">
        <f>IF(D3895=0,"Blank",'3 Model Input'!E$49*(1-'3 Model Input'!E$51))</f>
        <v>Blank</v>
      </c>
      <c r="P3895" s="197" t="str">
        <f t="shared" si="631"/>
        <v>Blank</v>
      </c>
      <c r="Q3895" s="197" t="str">
        <f>IF(D3895=0,"Blank",IF(D3895="BEV",E3895*(1-'3 Model Input'!E$54), E3895))</f>
        <v>Blank</v>
      </c>
      <c r="R3895" s="198" t="str">
        <f>IF(D3895=0,"Blank",IF(D3895="PHEV",F3895/G3895,F3895*(1-'3 Model Input'!E$54)/G3895))</f>
        <v>Blank</v>
      </c>
      <c r="S3895" s="198" t="str">
        <f>IF(D3895=0,"Blank",IF(D3895="PHEV",MIN(M3895,E3895),MIN(M3895,(E3895*(1-'3 Model Input'!E$54)))))</f>
        <v>Blank</v>
      </c>
      <c r="T3895" s="217" t="str">
        <f t="shared" si="632"/>
        <v>Blank</v>
      </c>
      <c r="U3895" s="89"/>
      <c r="V3895" s="216" t="str">
        <f>IF(D3895=0,"Blank",P3895*'3 Model Input'!E$50)</f>
        <v>Blank</v>
      </c>
      <c r="W3895" s="197" t="str">
        <f t="shared" si="633"/>
        <v>Blank</v>
      </c>
      <c r="X3895" s="197" t="str">
        <f t="shared" si="634"/>
        <v>Blank</v>
      </c>
      <c r="Y3895" s="197" t="str">
        <f t="shared" si="635"/>
        <v>Blank</v>
      </c>
      <c r="Z3895" s="197" t="str">
        <f t="shared" si="636"/>
        <v>Blank</v>
      </c>
      <c r="AA3895" s="223" t="str" cm="1">
        <f t="array" ref="AA3895">_xlfn.IFS(ISTEXT('3 Model Input'!F$70),"Missing",ISTEXT('3 Model Input'!I$70),"Missing",ISNUMBER('3 Model Input'!K$70),'3 Model Input'!K$70*P3895)</f>
        <v>Missing</v>
      </c>
      <c r="AB3895" s="89"/>
      <c r="AC3895" s="227" t="str" cm="1">
        <f t="array" ref="AC3895">IF(D3895=0,"Blank",_xlfn.IFS('3 Model Input'!E$61=1,(V3895*G3895)/T3895,'3 Model Input'!E$61=2,(W3895*G3895)/T3895,'3 Model Input'!E$61=3,(X3895*G3895)/T3895,'3 Model Input'!E$61=4,(Y3895*G3895)/T3895,'3 Model Input'!E$61=5,(Z3895*G3895)/T3895, ISTEXT('3 Model Input'!E$61),"Missing",'3 Model Input'!E$61=6,(AA3895*G3895)/T3895))</f>
        <v>Blank</v>
      </c>
      <c r="AD3895" s="202" t="str">
        <f t="shared" si="637"/>
        <v>Blank</v>
      </c>
      <c r="AE3895" s="202" t="str">
        <f t="shared" si="638"/>
        <v>Blank</v>
      </c>
      <c r="AF3895" s="217" t="str">
        <f t="shared" si="639"/>
        <v>Blank</v>
      </c>
      <c r="AG3895" s="9" t="str" cm="1">
        <f t="array" ref="AG3895">_xlfn.IFS(ISNUMBER(AC3895), "", ISNUMBER(SEARCH("Blank", AC3895)), "", ISERROR(AC3895), "Bad input on tab 3")</f>
        <v/>
      </c>
    </row>
    <row r="3896" spans="2:33" ht="15" customHeight="1" x14ac:dyDescent="0.75">
      <c r="B3896" s="205" t="str">
        <f>'5 Driver Data'!B3896</f>
        <v>3888</v>
      </c>
      <c r="C3896" s="193">
        <f>'5 Driver Data'!C3896</f>
        <v>0</v>
      </c>
      <c r="D3896" s="192">
        <f>'5 Driver Data'!D3896</f>
        <v>0</v>
      </c>
      <c r="E3896" s="191">
        <f>'5 Driver Data'!E3896</f>
        <v>0</v>
      </c>
      <c r="F3896" s="191">
        <f>'5 Driver Data'!F3896</f>
        <v>0</v>
      </c>
      <c r="G3896" s="191">
        <f>'5 Driver Data'!G3896</f>
        <v>0</v>
      </c>
      <c r="H3896" s="191">
        <f>'5 Driver Data'!H3896</f>
        <v>0</v>
      </c>
      <c r="I3896" s="191">
        <f>'5 Driver Data'!I3896</f>
        <v>0</v>
      </c>
      <c r="J3896" s="191">
        <f>'5 Driver Data'!J3896</f>
        <v>0</v>
      </c>
      <c r="K3896" s="206">
        <f>'5 Driver Data'!K3896</f>
        <v>0</v>
      </c>
      <c r="L3896" s="1"/>
      <c r="M3896" s="216" t="str">
        <f>IF(D3896=0,"Blank",'3 Model Input'!E$44*'3 Model Input'!E$45)</f>
        <v>Blank</v>
      </c>
      <c r="N3896" s="197" t="str">
        <f t="shared" si="630"/>
        <v>Blank</v>
      </c>
      <c r="O3896" s="197" t="str">
        <f>IF(D3896=0,"Blank",'3 Model Input'!E$49*(1-'3 Model Input'!E$51))</f>
        <v>Blank</v>
      </c>
      <c r="P3896" s="197" t="str">
        <f t="shared" si="631"/>
        <v>Blank</v>
      </c>
      <c r="Q3896" s="197" t="str">
        <f>IF(D3896=0,"Blank",IF(D3896="BEV",E3896*(1-'3 Model Input'!E$54), E3896))</f>
        <v>Blank</v>
      </c>
      <c r="R3896" s="198" t="str">
        <f>IF(D3896=0,"Blank",IF(D3896="PHEV",F3896/G3896,F3896*(1-'3 Model Input'!E$54)/G3896))</f>
        <v>Blank</v>
      </c>
      <c r="S3896" s="198" t="str">
        <f>IF(D3896=0,"Blank",IF(D3896="PHEV",MIN(M3896,E3896),MIN(M3896,(E3896*(1-'3 Model Input'!E$54)))))</f>
        <v>Blank</v>
      </c>
      <c r="T3896" s="217" t="str">
        <f t="shared" si="632"/>
        <v>Blank</v>
      </c>
      <c r="U3896" s="89"/>
      <c r="V3896" s="216" t="str">
        <f>IF(D3896=0,"Blank",P3896*'3 Model Input'!E$50)</f>
        <v>Blank</v>
      </c>
      <c r="W3896" s="197" t="str">
        <f t="shared" si="633"/>
        <v>Blank</v>
      </c>
      <c r="X3896" s="197" t="str">
        <f t="shared" si="634"/>
        <v>Blank</v>
      </c>
      <c r="Y3896" s="197" t="str">
        <f t="shared" si="635"/>
        <v>Blank</v>
      </c>
      <c r="Z3896" s="197" t="str">
        <f t="shared" si="636"/>
        <v>Blank</v>
      </c>
      <c r="AA3896" s="223" t="str" cm="1">
        <f t="array" ref="AA3896">_xlfn.IFS(ISTEXT('3 Model Input'!F$70),"Missing",ISTEXT('3 Model Input'!I$70),"Missing",ISNUMBER('3 Model Input'!K$70),'3 Model Input'!K$70*P3896)</f>
        <v>Missing</v>
      </c>
      <c r="AB3896" s="89"/>
      <c r="AC3896" s="227" t="str" cm="1">
        <f t="array" ref="AC3896">IF(D3896=0,"Blank",_xlfn.IFS('3 Model Input'!E$61=1,(V3896*G3896)/T3896,'3 Model Input'!E$61=2,(W3896*G3896)/T3896,'3 Model Input'!E$61=3,(X3896*G3896)/T3896,'3 Model Input'!E$61=4,(Y3896*G3896)/T3896,'3 Model Input'!E$61=5,(Z3896*G3896)/T3896, ISTEXT('3 Model Input'!E$61),"Missing",'3 Model Input'!E$61=6,(AA3896*G3896)/T3896))</f>
        <v>Blank</v>
      </c>
      <c r="AD3896" s="202" t="str">
        <f t="shared" si="637"/>
        <v>Blank</v>
      </c>
      <c r="AE3896" s="202" t="str">
        <f t="shared" si="638"/>
        <v>Blank</v>
      </c>
      <c r="AF3896" s="217" t="str">
        <f t="shared" si="639"/>
        <v>Blank</v>
      </c>
      <c r="AG3896" s="9" t="str" cm="1">
        <f t="array" ref="AG3896">_xlfn.IFS(ISNUMBER(AC3896), "", ISNUMBER(SEARCH("Blank", AC3896)), "", ISERROR(AC3896), "Bad input on tab 3")</f>
        <v/>
      </c>
    </row>
    <row r="3897" spans="2:33" ht="15" customHeight="1" x14ac:dyDescent="0.75">
      <c r="B3897" s="205" t="str">
        <f>'5 Driver Data'!B3897</f>
        <v>3889</v>
      </c>
      <c r="C3897" s="193">
        <f>'5 Driver Data'!C3897</f>
        <v>0</v>
      </c>
      <c r="D3897" s="192">
        <f>'5 Driver Data'!D3897</f>
        <v>0</v>
      </c>
      <c r="E3897" s="191">
        <f>'5 Driver Data'!E3897</f>
        <v>0</v>
      </c>
      <c r="F3897" s="191">
        <f>'5 Driver Data'!F3897</f>
        <v>0</v>
      </c>
      <c r="G3897" s="191">
        <f>'5 Driver Data'!G3897</f>
        <v>0</v>
      </c>
      <c r="H3897" s="191">
        <f>'5 Driver Data'!H3897</f>
        <v>0</v>
      </c>
      <c r="I3897" s="191">
        <f>'5 Driver Data'!I3897</f>
        <v>0</v>
      </c>
      <c r="J3897" s="191">
        <f>'5 Driver Data'!J3897</f>
        <v>0</v>
      </c>
      <c r="K3897" s="206">
        <f>'5 Driver Data'!K3897</f>
        <v>0</v>
      </c>
      <c r="L3897" s="1"/>
      <c r="M3897" s="216" t="str">
        <f>IF(D3897=0,"Blank",'3 Model Input'!E$44*'3 Model Input'!E$45)</f>
        <v>Blank</v>
      </c>
      <c r="N3897" s="197" t="str">
        <f t="shared" si="630"/>
        <v>Blank</v>
      </c>
      <c r="O3897" s="197" t="str">
        <f>IF(D3897=0,"Blank",'3 Model Input'!E$49*(1-'3 Model Input'!E$51))</f>
        <v>Blank</v>
      </c>
      <c r="P3897" s="197" t="str">
        <f t="shared" si="631"/>
        <v>Blank</v>
      </c>
      <c r="Q3897" s="197" t="str">
        <f>IF(D3897=0,"Blank",IF(D3897="BEV",E3897*(1-'3 Model Input'!E$54), E3897))</f>
        <v>Blank</v>
      </c>
      <c r="R3897" s="198" t="str">
        <f>IF(D3897=0,"Blank",IF(D3897="PHEV",F3897/G3897,F3897*(1-'3 Model Input'!E$54)/G3897))</f>
        <v>Blank</v>
      </c>
      <c r="S3897" s="198" t="str">
        <f>IF(D3897=0,"Blank",IF(D3897="PHEV",MIN(M3897,E3897),MIN(M3897,(E3897*(1-'3 Model Input'!E$54)))))</f>
        <v>Blank</v>
      </c>
      <c r="T3897" s="217" t="str">
        <f t="shared" si="632"/>
        <v>Blank</v>
      </c>
      <c r="U3897" s="89"/>
      <c r="V3897" s="216" t="str">
        <f>IF(D3897=0,"Blank",P3897*'3 Model Input'!E$50)</f>
        <v>Blank</v>
      </c>
      <c r="W3897" s="197" t="str">
        <f t="shared" si="633"/>
        <v>Blank</v>
      </c>
      <c r="X3897" s="197" t="str">
        <f t="shared" si="634"/>
        <v>Blank</v>
      </c>
      <c r="Y3897" s="197" t="str">
        <f t="shared" si="635"/>
        <v>Blank</v>
      </c>
      <c r="Z3897" s="197" t="str">
        <f t="shared" si="636"/>
        <v>Blank</v>
      </c>
      <c r="AA3897" s="223" t="str" cm="1">
        <f t="array" ref="AA3897">_xlfn.IFS(ISTEXT('3 Model Input'!F$70),"Missing",ISTEXT('3 Model Input'!I$70),"Missing",ISNUMBER('3 Model Input'!K$70),'3 Model Input'!K$70*P3897)</f>
        <v>Missing</v>
      </c>
      <c r="AB3897" s="89"/>
      <c r="AC3897" s="227" t="str" cm="1">
        <f t="array" ref="AC3897">IF(D3897=0,"Blank",_xlfn.IFS('3 Model Input'!E$61=1,(V3897*G3897)/T3897,'3 Model Input'!E$61=2,(W3897*G3897)/T3897,'3 Model Input'!E$61=3,(X3897*G3897)/T3897,'3 Model Input'!E$61=4,(Y3897*G3897)/T3897,'3 Model Input'!E$61=5,(Z3897*G3897)/T3897, ISTEXT('3 Model Input'!E$61),"Missing",'3 Model Input'!E$61=6,(AA3897*G3897)/T3897))</f>
        <v>Blank</v>
      </c>
      <c r="AD3897" s="202" t="str">
        <f t="shared" si="637"/>
        <v>Blank</v>
      </c>
      <c r="AE3897" s="202" t="str">
        <f t="shared" si="638"/>
        <v>Blank</v>
      </c>
      <c r="AF3897" s="217" t="str">
        <f t="shared" si="639"/>
        <v>Blank</v>
      </c>
      <c r="AG3897" s="9" t="str" cm="1">
        <f t="array" ref="AG3897">_xlfn.IFS(ISNUMBER(AC3897), "", ISNUMBER(SEARCH("Blank", AC3897)), "", ISERROR(AC3897), "Bad input on tab 3")</f>
        <v/>
      </c>
    </row>
    <row r="3898" spans="2:33" ht="15" customHeight="1" x14ac:dyDescent="0.75">
      <c r="B3898" s="205" t="str">
        <f>'5 Driver Data'!B3898</f>
        <v>3890</v>
      </c>
      <c r="C3898" s="193">
        <f>'5 Driver Data'!C3898</f>
        <v>0</v>
      </c>
      <c r="D3898" s="192">
        <f>'5 Driver Data'!D3898</f>
        <v>0</v>
      </c>
      <c r="E3898" s="191">
        <f>'5 Driver Data'!E3898</f>
        <v>0</v>
      </c>
      <c r="F3898" s="191">
        <f>'5 Driver Data'!F3898</f>
        <v>0</v>
      </c>
      <c r="G3898" s="191">
        <f>'5 Driver Data'!G3898</f>
        <v>0</v>
      </c>
      <c r="H3898" s="191">
        <f>'5 Driver Data'!H3898</f>
        <v>0</v>
      </c>
      <c r="I3898" s="191">
        <f>'5 Driver Data'!I3898</f>
        <v>0</v>
      </c>
      <c r="J3898" s="191">
        <f>'5 Driver Data'!J3898</f>
        <v>0</v>
      </c>
      <c r="K3898" s="206">
        <f>'5 Driver Data'!K3898</f>
        <v>0</v>
      </c>
      <c r="L3898" s="1"/>
      <c r="M3898" s="216" t="str">
        <f>IF(D3898=0,"Blank",'3 Model Input'!E$44*'3 Model Input'!E$45)</f>
        <v>Blank</v>
      </c>
      <c r="N3898" s="197" t="str">
        <f t="shared" si="630"/>
        <v>Blank</v>
      </c>
      <c r="O3898" s="197" t="str">
        <f>IF(D3898=0,"Blank",'3 Model Input'!E$49*(1-'3 Model Input'!E$51))</f>
        <v>Blank</v>
      </c>
      <c r="P3898" s="197" t="str">
        <f t="shared" si="631"/>
        <v>Blank</v>
      </c>
      <c r="Q3898" s="197" t="str">
        <f>IF(D3898=0,"Blank",IF(D3898="BEV",E3898*(1-'3 Model Input'!E$54), E3898))</f>
        <v>Blank</v>
      </c>
      <c r="R3898" s="198" t="str">
        <f>IF(D3898=0,"Blank",IF(D3898="PHEV",F3898/G3898,F3898*(1-'3 Model Input'!E$54)/G3898))</f>
        <v>Blank</v>
      </c>
      <c r="S3898" s="198" t="str">
        <f>IF(D3898=0,"Blank",IF(D3898="PHEV",MIN(M3898,E3898),MIN(M3898,(E3898*(1-'3 Model Input'!E$54)))))</f>
        <v>Blank</v>
      </c>
      <c r="T3898" s="217" t="str">
        <f t="shared" si="632"/>
        <v>Blank</v>
      </c>
      <c r="U3898" s="89"/>
      <c r="V3898" s="216" t="str">
        <f>IF(D3898=0,"Blank",P3898*'3 Model Input'!E$50)</f>
        <v>Blank</v>
      </c>
      <c r="W3898" s="197" t="str">
        <f t="shared" si="633"/>
        <v>Blank</v>
      </c>
      <c r="X3898" s="197" t="str">
        <f t="shared" si="634"/>
        <v>Blank</v>
      </c>
      <c r="Y3898" s="197" t="str">
        <f t="shared" si="635"/>
        <v>Blank</v>
      </c>
      <c r="Z3898" s="197" t="str">
        <f t="shared" si="636"/>
        <v>Blank</v>
      </c>
      <c r="AA3898" s="223" t="str" cm="1">
        <f t="array" ref="AA3898">_xlfn.IFS(ISTEXT('3 Model Input'!F$70),"Missing",ISTEXT('3 Model Input'!I$70),"Missing",ISNUMBER('3 Model Input'!K$70),'3 Model Input'!K$70*P3898)</f>
        <v>Missing</v>
      </c>
      <c r="AB3898" s="89"/>
      <c r="AC3898" s="227" t="str" cm="1">
        <f t="array" ref="AC3898">IF(D3898=0,"Blank",_xlfn.IFS('3 Model Input'!E$61=1,(V3898*G3898)/T3898,'3 Model Input'!E$61=2,(W3898*G3898)/T3898,'3 Model Input'!E$61=3,(X3898*G3898)/T3898,'3 Model Input'!E$61=4,(Y3898*G3898)/T3898,'3 Model Input'!E$61=5,(Z3898*G3898)/T3898, ISTEXT('3 Model Input'!E$61),"Missing",'3 Model Input'!E$61=6,(AA3898*G3898)/T3898))</f>
        <v>Blank</v>
      </c>
      <c r="AD3898" s="202" t="str">
        <f t="shared" si="637"/>
        <v>Blank</v>
      </c>
      <c r="AE3898" s="202" t="str">
        <f t="shared" si="638"/>
        <v>Blank</v>
      </c>
      <c r="AF3898" s="217" t="str">
        <f t="shared" si="639"/>
        <v>Blank</v>
      </c>
      <c r="AG3898" s="9" t="str" cm="1">
        <f t="array" ref="AG3898">_xlfn.IFS(ISNUMBER(AC3898), "", ISNUMBER(SEARCH("Blank", AC3898)), "", ISERROR(AC3898), "Bad input on tab 3")</f>
        <v/>
      </c>
    </row>
    <row r="3899" spans="2:33" ht="15" customHeight="1" x14ac:dyDescent="0.75">
      <c r="B3899" s="205" t="str">
        <f>'5 Driver Data'!B3899</f>
        <v>3891</v>
      </c>
      <c r="C3899" s="193">
        <f>'5 Driver Data'!C3899</f>
        <v>0</v>
      </c>
      <c r="D3899" s="192">
        <f>'5 Driver Data'!D3899</f>
        <v>0</v>
      </c>
      <c r="E3899" s="191">
        <f>'5 Driver Data'!E3899</f>
        <v>0</v>
      </c>
      <c r="F3899" s="191">
        <f>'5 Driver Data'!F3899</f>
        <v>0</v>
      </c>
      <c r="G3899" s="191">
        <f>'5 Driver Data'!G3899</f>
        <v>0</v>
      </c>
      <c r="H3899" s="191">
        <f>'5 Driver Data'!H3899</f>
        <v>0</v>
      </c>
      <c r="I3899" s="191">
        <f>'5 Driver Data'!I3899</f>
        <v>0</v>
      </c>
      <c r="J3899" s="191">
        <f>'5 Driver Data'!J3899</f>
        <v>0</v>
      </c>
      <c r="K3899" s="206">
        <f>'5 Driver Data'!K3899</f>
        <v>0</v>
      </c>
      <c r="L3899" s="1"/>
      <c r="M3899" s="216" t="str">
        <f>IF(D3899=0,"Blank",'3 Model Input'!E$44*'3 Model Input'!E$45)</f>
        <v>Blank</v>
      </c>
      <c r="N3899" s="197" t="str">
        <f t="shared" si="630"/>
        <v>Blank</v>
      </c>
      <c r="O3899" s="197" t="str">
        <f>IF(D3899=0,"Blank",'3 Model Input'!E$49*(1-'3 Model Input'!E$51))</f>
        <v>Blank</v>
      </c>
      <c r="P3899" s="197" t="str">
        <f t="shared" si="631"/>
        <v>Blank</v>
      </c>
      <c r="Q3899" s="197" t="str">
        <f>IF(D3899=0,"Blank",IF(D3899="BEV",E3899*(1-'3 Model Input'!E$54), E3899))</f>
        <v>Blank</v>
      </c>
      <c r="R3899" s="198" t="str">
        <f>IF(D3899=0,"Blank",IF(D3899="PHEV",F3899/G3899,F3899*(1-'3 Model Input'!E$54)/G3899))</f>
        <v>Blank</v>
      </c>
      <c r="S3899" s="198" t="str">
        <f>IF(D3899=0,"Blank",IF(D3899="PHEV",MIN(M3899,E3899),MIN(M3899,(E3899*(1-'3 Model Input'!E$54)))))</f>
        <v>Blank</v>
      </c>
      <c r="T3899" s="217" t="str">
        <f t="shared" si="632"/>
        <v>Blank</v>
      </c>
      <c r="U3899" s="89"/>
      <c r="V3899" s="216" t="str">
        <f>IF(D3899=0,"Blank",P3899*'3 Model Input'!E$50)</f>
        <v>Blank</v>
      </c>
      <c r="W3899" s="197" t="str">
        <f t="shared" si="633"/>
        <v>Blank</v>
      </c>
      <c r="X3899" s="197" t="str">
        <f t="shared" si="634"/>
        <v>Blank</v>
      </c>
      <c r="Y3899" s="197" t="str">
        <f t="shared" si="635"/>
        <v>Blank</v>
      </c>
      <c r="Z3899" s="197" t="str">
        <f t="shared" si="636"/>
        <v>Blank</v>
      </c>
      <c r="AA3899" s="223" t="str" cm="1">
        <f t="array" ref="AA3899">_xlfn.IFS(ISTEXT('3 Model Input'!F$70),"Missing",ISTEXT('3 Model Input'!I$70),"Missing",ISNUMBER('3 Model Input'!K$70),'3 Model Input'!K$70*P3899)</f>
        <v>Missing</v>
      </c>
      <c r="AB3899" s="89"/>
      <c r="AC3899" s="227" t="str" cm="1">
        <f t="array" ref="AC3899">IF(D3899=0,"Blank",_xlfn.IFS('3 Model Input'!E$61=1,(V3899*G3899)/T3899,'3 Model Input'!E$61=2,(W3899*G3899)/T3899,'3 Model Input'!E$61=3,(X3899*G3899)/T3899,'3 Model Input'!E$61=4,(Y3899*G3899)/T3899,'3 Model Input'!E$61=5,(Z3899*G3899)/T3899, ISTEXT('3 Model Input'!E$61),"Missing",'3 Model Input'!E$61=6,(AA3899*G3899)/T3899))</f>
        <v>Blank</v>
      </c>
      <c r="AD3899" s="202" t="str">
        <f t="shared" si="637"/>
        <v>Blank</v>
      </c>
      <c r="AE3899" s="202" t="str">
        <f t="shared" si="638"/>
        <v>Blank</v>
      </c>
      <c r="AF3899" s="217" t="str">
        <f t="shared" si="639"/>
        <v>Blank</v>
      </c>
      <c r="AG3899" s="9" t="str" cm="1">
        <f t="array" ref="AG3899">_xlfn.IFS(ISNUMBER(AC3899), "", ISNUMBER(SEARCH("Blank", AC3899)), "", ISERROR(AC3899), "Bad input on tab 3")</f>
        <v/>
      </c>
    </row>
    <row r="3900" spans="2:33" ht="15" customHeight="1" x14ac:dyDescent="0.75">
      <c r="B3900" s="205" t="str">
        <f>'5 Driver Data'!B3900</f>
        <v>3892</v>
      </c>
      <c r="C3900" s="193">
        <f>'5 Driver Data'!C3900</f>
        <v>0</v>
      </c>
      <c r="D3900" s="192">
        <f>'5 Driver Data'!D3900</f>
        <v>0</v>
      </c>
      <c r="E3900" s="191">
        <f>'5 Driver Data'!E3900</f>
        <v>0</v>
      </c>
      <c r="F3900" s="191">
        <f>'5 Driver Data'!F3900</f>
        <v>0</v>
      </c>
      <c r="G3900" s="191">
        <f>'5 Driver Data'!G3900</f>
        <v>0</v>
      </c>
      <c r="H3900" s="191">
        <f>'5 Driver Data'!H3900</f>
        <v>0</v>
      </c>
      <c r="I3900" s="191">
        <f>'5 Driver Data'!I3900</f>
        <v>0</v>
      </c>
      <c r="J3900" s="191">
        <f>'5 Driver Data'!J3900</f>
        <v>0</v>
      </c>
      <c r="K3900" s="206">
        <f>'5 Driver Data'!K3900</f>
        <v>0</v>
      </c>
      <c r="L3900" s="1"/>
      <c r="M3900" s="216" t="str">
        <f>IF(D3900=0,"Blank",'3 Model Input'!E$44*'3 Model Input'!E$45)</f>
        <v>Blank</v>
      </c>
      <c r="N3900" s="197" t="str">
        <f t="shared" si="630"/>
        <v>Blank</v>
      </c>
      <c r="O3900" s="197" t="str">
        <f>IF(D3900=0,"Blank",'3 Model Input'!E$49*(1-'3 Model Input'!E$51))</f>
        <v>Blank</v>
      </c>
      <c r="P3900" s="197" t="str">
        <f t="shared" si="631"/>
        <v>Blank</v>
      </c>
      <c r="Q3900" s="197" t="str">
        <f>IF(D3900=0,"Blank",IF(D3900="BEV",E3900*(1-'3 Model Input'!E$54), E3900))</f>
        <v>Blank</v>
      </c>
      <c r="R3900" s="198" t="str">
        <f>IF(D3900=0,"Blank",IF(D3900="PHEV",F3900/G3900,F3900*(1-'3 Model Input'!E$54)/G3900))</f>
        <v>Blank</v>
      </c>
      <c r="S3900" s="198" t="str">
        <f>IF(D3900=0,"Blank",IF(D3900="PHEV",MIN(M3900,E3900),MIN(M3900,(E3900*(1-'3 Model Input'!E$54)))))</f>
        <v>Blank</v>
      </c>
      <c r="T3900" s="217" t="str">
        <f t="shared" si="632"/>
        <v>Blank</v>
      </c>
      <c r="U3900" s="89"/>
      <c r="V3900" s="216" t="str">
        <f>IF(D3900=0,"Blank",P3900*'3 Model Input'!E$50)</f>
        <v>Blank</v>
      </c>
      <c r="W3900" s="197" t="str">
        <f t="shared" si="633"/>
        <v>Blank</v>
      </c>
      <c r="X3900" s="197" t="str">
        <f t="shared" si="634"/>
        <v>Blank</v>
      </c>
      <c r="Y3900" s="197" t="str">
        <f t="shared" si="635"/>
        <v>Blank</v>
      </c>
      <c r="Z3900" s="197" t="str">
        <f t="shared" si="636"/>
        <v>Blank</v>
      </c>
      <c r="AA3900" s="223" t="str" cm="1">
        <f t="array" ref="AA3900">_xlfn.IFS(ISTEXT('3 Model Input'!F$70),"Missing",ISTEXT('3 Model Input'!I$70),"Missing",ISNUMBER('3 Model Input'!K$70),'3 Model Input'!K$70*P3900)</f>
        <v>Missing</v>
      </c>
      <c r="AB3900" s="89"/>
      <c r="AC3900" s="227" t="str" cm="1">
        <f t="array" ref="AC3900">IF(D3900=0,"Blank",_xlfn.IFS('3 Model Input'!E$61=1,(V3900*G3900)/T3900,'3 Model Input'!E$61=2,(W3900*G3900)/T3900,'3 Model Input'!E$61=3,(X3900*G3900)/T3900,'3 Model Input'!E$61=4,(Y3900*G3900)/T3900,'3 Model Input'!E$61=5,(Z3900*G3900)/T3900, ISTEXT('3 Model Input'!E$61),"Missing",'3 Model Input'!E$61=6,(AA3900*G3900)/T3900))</f>
        <v>Blank</v>
      </c>
      <c r="AD3900" s="202" t="str">
        <f t="shared" si="637"/>
        <v>Blank</v>
      </c>
      <c r="AE3900" s="202" t="str">
        <f t="shared" si="638"/>
        <v>Blank</v>
      </c>
      <c r="AF3900" s="217" t="str">
        <f t="shared" si="639"/>
        <v>Blank</v>
      </c>
      <c r="AG3900" s="9" t="str" cm="1">
        <f t="array" ref="AG3900">_xlfn.IFS(ISNUMBER(AC3900), "", ISNUMBER(SEARCH("Blank", AC3900)), "", ISERROR(AC3900), "Bad input on tab 3")</f>
        <v/>
      </c>
    </row>
    <row r="3901" spans="2:33" ht="15" customHeight="1" x14ac:dyDescent="0.75">
      <c r="B3901" s="205" t="str">
        <f>'5 Driver Data'!B3901</f>
        <v>3893</v>
      </c>
      <c r="C3901" s="193">
        <f>'5 Driver Data'!C3901</f>
        <v>0</v>
      </c>
      <c r="D3901" s="192">
        <f>'5 Driver Data'!D3901</f>
        <v>0</v>
      </c>
      <c r="E3901" s="191">
        <f>'5 Driver Data'!E3901</f>
        <v>0</v>
      </c>
      <c r="F3901" s="191">
        <f>'5 Driver Data'!F3901</f>
        <v>0</v>
      </c>
      <c r="G3901" s="191">
        <f>'5 Driver Data'!G3901</f>
        <v>0</v>
      </c>
      <c r="H3901" s="191">
        <f>'5 Driver Data'!H3901</f>
        <v>0</v>
      </c>
      <c r="I3901" s="191">
        <f>'5 Driver Data'!I3901</f>
        <v>0</v>
      </c>
      <c r="J3901" s="191">
        <f>'5 Driver Data'!J3901</f>
        <v>0</v>
      </c>
      <c r="K3901" s="206">
        <f>'5 Driver Data'!K3901</f>
        <v>0</v>
      </c>
      <c r="L3901" s="1"/>
      <c r="M3901" s="216" t="str">
        <f>IF(D3901=0,"Blank",'3 Model Input'!E$44*'3 Model Input'!E$45)</f>
        <v>Blank</v>
      </c>
      <c r="N3901" s="197" t="str">
        <f t="shared" si="630"/>
        <v>Blank</v>
      </c>
      <c r="O3901" s="197" t="str">
        <f>IF(D3901=0,"Blank",'3 Model Input'!E$49*(1-'3 Model Input'!E$51))</f>
        <v>Blank</v>
      </c>
      <c r="P3901" s="197" t="str">
        <f t="shared" si="631"/>
        <v>Blank</v>
      </c>
      <c r="Q3901" s="197" t="str">
        <f>IF(D3901=0,"Blank",IF(D3901="BEV",E3901*(1-'3 Model Input'!E$54), E3901))</f>
        <v>Blank</v>
      </c>
      <c r="R3901" s="198" t="str">
        <f>IF(D3901=0,"Blank",IF(D3901="PHEV",F3901/G3901,F3901*(1-'3 Model Input'!E$54)/G3901))</f>
        <v>Blank</v>
      </c>
      <c r="S3901" s="198" t="str">
        <f>IF(D3901=0,"Blank",IF(D3901="PHEV",MIN(M3901,E3901),MIN(M3901,(E3901*(1-'3 Model Input'!E$54)))))</f>
        <v>Blank</v>
      </c>
      <c r="T3901" s="217" t="str">
        <f t="shared" si="632"/>
        <v>Blank</v>
      </c>
      <c r="U3901" s="89"/>
      <c r="V3901" s="216" t="str">
        <f>IF(D3901=0,"Blank",P3901*'3 Model Input'!E$50)</f>
        <v>Blank</v>
      </c>
      <c r="W3901" s="197" t="str">
        <f t="shared" si="633"/>
        <v>Blank</v>
      </c>
      <c r="X3901" s="197" t="str">
        <f t="shared" si="634"/>
        <v>Blank</v>
      </c>
      <c r="Y3901" s="197" t="str">
        <f t="shared" si="635"/>
        <v>Blank</v>
      </c>
      <c r="Z3901" s="197" t="str">
        <f t="shared" si="636"/>
        <v>Blank</v>
      </c>
      <c r="AA3901" s="223" t="str" cm="1">
        <f t="array" ref="AA3901">_xlfn.IFS(ISTEXT('3 Model Input'!F$70),"Missing",ISTEXT('3 Model Input'!I$70),"Missing",ISNUMBER('3 Model Input'!K$70),'3 Model Input'!K$70*P3901)</f>
        <v>Missing</v>
      </c>
      <c r="AB3901" s="89"/>
      <c r="AC3901" s="227" t="str" cm="1">
        <f t="array" ref="AC3901">IF(D3901=0,"Blank",_xlfn.IFS('3 Model Input'!E$61=1,(V3901*G3901)/T3901,'3 Model Input'!E$61=2,(W3901*G3901)/T3901,'3 Model Input'!E$61=3,(X3901*G3901)/T3901,'3 Model Input'!E$61=4,(Y3901*G3901)/T3901,'3 Model Input'!E$61=5,(Z3901*G3901)/T3901, ISTEXT('3 Model Input'!E$61),"Missing",'3 Model Input'!E$61=6,(AA3901*G3901)/T3901))</f>
        <v>Blank</v>
      </c>
      <c r="AD3901" s="202" t="str">
        <f t="shared" si="637"/>
        <v>Blank</v>
      </c>
      <c r="AE3901" s="202" t="str">
        <f t="shared" si="638"/>
        <v>Blank</v>
      </c>
      <c r="AF3901" s="217" t="str">
        <f t="shared" si="639"/>
        <v>Blank</v>
      </c>
      <c r="AG3901" s="9" t="str" cm="1">
        <f t="array" ref="AG3901">_xlfn.IFS(ISNUMBER(AC3901), "", ISNUMBER(SEARCH("Blank", AC3901)), "", ISERROR(AC3901), "Bad input on tab 3")</f>
        <v/>
      </c>
    </row>
    <row r="3902" spans="2:33" ht="15" customHeight="1" x14ac:dyDescent="0.75">
      <c r="B3902" s="205" t="str">
        <f>'5 Driver Data'!B3902</f>
        <v>3894</v>
      </c>
      <c r="C3902" s="193">
        <f>'5 Driver Data'!C3902</f>
        <v>0</v>
      </c>
      <c r="D3902" s="192">
        <f>'5 Driver Data'!D3902</f>
        <v>0</v>
      </c>
      <c r="E3902" s="191">
        <f>'5 Driver Data'!E3902</f>
        <v>0</v>
      </c>
      <c r="F3902" s="191">
        <f>'5 Driver Data'!F3902</f>
        <v>0</v>
      </c>
      <c r="G3902" s="191">
        <f>'5 Driver Data'!G3902</f>
        <v>0</v>
      </c>
      <c r="H3902" s="191">
        <f>'5 Driver Data'!H3902</f>
        <v>0</v>
      </c>
      <c r="I3902" s="191">
        <f>'5 Driver Data'!I3902</f>
        <v>0</v>
      </c>
      <c r="J3902" s="191">
        <f>'5 Driver Data'!J3902</f>
        <v>0</v>
      </c>
      <c r="K3902" s="206">
        <f>'5 Driver Data'!K3902</f>
        <v>0</v>
      </c>
      <c r="L3902" s="1"/>
      <c r="M3902" s="216" t="str">
        <f>IF(D3902=0,"Blank",'3 Model Input'!E$44*'3 Model Input'!E$45)</f>
        <v>Blank</v>
      </c>
      <c r="N3902" s="197" t="str">
        <f t="shared" si="630"/>
        <v>Blank</v>
      </c>
      <c r="O3902" s="197" t="str">
        <f>IF(D3902=0,"Blank",'3 Model Input'!E$49*(1-'3 Model Input'!E$51))</f>
        <v>Blank</v>
      </c>
      <c r="P3902" s="197" t="str">
        <f t="shared" si="631"/>
        <v>Blank</v>
      </c>
      <c r="Q3902" s="197" t="str">
        <f>IF(D3902=0,"Blank",IF(D3902="BEV",E3902*(1-'3 Model Input'!E$54), E3902))</f>
        <v>Blank</v>
      </c>
      <c r="R3902" s="198" t="str">
        <f>IF(D3902=0,"Blank",IF(D3902="PHEV",F3902/G3902,F3902*(1-'3 Model Input'!E$54)/G3902))</f>
        <v>Blank</v>
      </c>
      <c r="S3902" s="198" t="str">
        <f>IF(D3902=0,"Blank",IF(D3902="PHEV",MIN(M3902,E3902),MIN(M3902,(E3902*(1-'3 Model Input'!E$54)))))</f>
        <v>Blank</v>
      </c>
      <c r="T3902" s="217" t="str">
        <f t="shared" si="632"/>
        <v>Blank</v>
      </c>
      <c r="U3902" s="89"/>
      <c r="V3902" s="216" t="str">
        <f>IF(D3902=0,"Blank",P3902*'3 Model Input'!E$50)</f>
        <v>Blank</v>
      </c>
      <c r="W3902" s="197" t="str">
        <f t="shared" si="633"/>
        <v>Blank</v>
      </c>
      <c r="X3902" s="197" t="str">
        <f t="shared" si="634"/>
        <v>Blank</v>
      </c>
      <c r="Y3902" s="197" t="str">
        <f t="shared" si="635"/>
        <v>Blank</v>
      </c>
      <c r="Z3902" s="197" t="str">
        <f t="shared" si="636"/>
        <v>Blank</v>
      </c>
      <c r="AA3902" s="223" t="str" cm="1">
        <f t="array" ref="AA3902">_xlfn.IFS(ISTEXT('3 Model Input'!F$70),"Missing",ISTEXT('3 Model Input'!I$70),"Missing",ISNUMBER('3 Model Input'!K$70),'3 Model Input'!K$70*P3902)</f>
        <v>Missing</v>
      </c>
      <c r="AB3902" s="89"/>
      <c r="AC3902" s="227" t="str" cm="1">
        <f t="array" ref="AC3902">IF(D3902=0,"Blank",_xlfn.IFS('3 Model Input'!E$61=1,(V3902*G3902)/T3902,'3 Model Input'!E$61=2,(W3902*G3902)/T3902,'3 Model Input'!E$61=3,(X3902*G3902)/T3902,'3 Model Input'!E$61=4,(Y3902*G3902)/T3902,'3 Model Input'!E$61=5,(Z3902*G3902)/T3902, ISTEXT('3 Model Input'!E$61),"Missing",'3 Model Input'!E$61=6,(AA3902*G3902)/T3902))</f>
        <v>Blank</v>
      </c>
      <c r="AD3902" s="202" t="str">
        <f t="shared" si="637"/>
        <v>Blank</v>
      </c>
      <c r="AE3902" s="202" t="str">
        <f t="shared" si="638"/>
        <v>Blank</v>
      </c>
      <c r="AF3902" s="217" t="str">
        <f t="shared" si="639"/>
        <v>Blank</v>
      </c>
      <c r="AG3902" s="9" t="str" cm="1">
        <f t="array" ref="AG3902">_xlfn.IFS(ISNUMBER(AC3902), "", ISNUMBER(SEARCH("Blank", AC3902)), "", ISERROR(AC3902), "Bad input on tab 3")</f>
        <v/>
      </c>
    </row>
    <row r="3903" spans="2:33" ht="15" customHeight="1" x14ac:dyDescent="0.75">
      <c r="B3903" s="205" t="str">
        <f>'5 Driver Data'!B3903</f>
        <v>3895</v>
      </c>
      <c r="C3903" s="193">
        <f>'5 Driver Data'!C3903</f>
        <v>0</v>
      </c>
      <c r="D3903" s="192">
        <f>'5 Driver Data'!D3903</f>
        <v>0</v>
      </c>
      <c r="E3903" s="191">
        <f>'5 Driver Data'!E3903</f>
        <v>0</v>
      </c>
      <c r="F3903" s="191">
        <f>'5 Driver Data'!F3903</f>
        <v>0</v>
      </c>
      <c r="G3903" s="191">
        <f>'5 Driver Data'!G3903</f>
        <v>0</v>
      </c>
      <c r="H3903" s="191">
        <f>'5 Driver Data'!H3903</f>
        <v>0</v>
      </c>
      <c r="I3903" s="191">
        <f>'5 Driver Data'!I3903</f>
        <v>0</v>
      </c>
      <c r="J3903" s="191">
        <f>'5 Driver Data'!J3903</f>
        <v>0</v>
      </c>
      <c r="K3903" s="206">
        <f>'5 Driver Data'!K3903</f>
        <v>0</v>
      </c>
      <c r="L3903" s="1"/>
      <c r="M3903" s="216" t="str">
        <f>IF(D3903=0,"Blank",'3 Model Input'!E$44*'3 Model Input'!E$45)</f>
        <v>Blank</v>
      </c>
      <c r="N3903" s="197" t="str">
        <f t="shared" si="630"/>
        <v>Blank</v>
      </c>
      <c r="O3903" s="197" t="str">
        <f>IF(D3903=0,"Blank",'3 Model Input'!E$49*(1-'3 Model Input'!E$51))</f>
        <v>Blank</v>
      </c>
      <c r="P3903" s="197" t="str">
        <f t="shared" si="631"/>
        <v>Blank</v>
      </c>
      <c r="Q3903" s="197" t="str">
        <f>IF(D3903=0,"Blank",IF(D3903="BEV",E3903*(1-'3 Model Input'!E$54), E3903))</f>
        <v>Blank</v>
      </c>
      <c r="R3903" s="198" t="str">
        <f>IF(D3903=0,"Blank",IF(D3903="PHEV",F3903/G3903,F3903*(1-'3 Model Input'!E$54)/G3903))</f>
        <v>Blank</v>
      </c>
      <c r="S3903" s="198" t="str">
        <f>IF(D3903=0,"Blank",IF(D3903="PHEV",MIN(M3903,E3903),MIN(M3903,(E3903*(1-'3 Model Input'!E$54)))))</f>
        <v>Blank</v>
      </c>
      <c r="T3903" s="217" t="str">
        <f t="shared" si="632"/>
        <v>Blank</v>
      </c>
      <c r="U3903" s="89"/>
      <c r="V3903" s="216" t="str">
        <f>IF(D3903=0,"Blank",P3903*'3 Model Input'!E$50)</f>
        <v>Blank</v>
      </c>
      <c r="W3903" s="197" t="str">
        <f t="shared" si="633"/>
        <v>Blank</v>
      </c>
      <c r="X3903" s="197" t="str">
        <f t="shared" si="634"/>
        <v>Blank</v>
      </c>
      <c r="Y3903" s="197" t="str">
        <f t="shared" si="635"/>
        <v>Blank</v>
      </c>
      <c r="Z3903" s="197" t="str">
        <f t="shared" si="636"/>
        <v>Blank</v>
      </c>
      <c r="AA3903" s="223" t="str" cm="1">
        <f t="array" ref="AA3903">_xlfn.IFS(ISTEXT('3 Model Input'!F$70),"Missing",ISTEXT('3 Model Input'!I$70),"Missing",ISNUMBER('3 Model Input'!K$70),'3 Model Input'!K$70*P3903)</f>
        <v>Missing</v>
      </c>
      <c r="AB3903" s="89"/>
      <c r="AC3903" s="227" t="str" cm="1">
        <f t="array" ref="AC3903">IF(D3903=0,"Blank",_xlfn.IFS('3 Model Input'!E$61=1,(V3903*G3903)/T3903,'3 Model Input'!E$61=2,(W3903*G3903)/T3903,'3 Model Input'!E$61=3,(X3903*G3903)/T3903,'3 Model Input'!E$61=4,(Y3903*G3903)/T3903,'3 Model Input'!E$61=5,(Z3903*G3903)/T3903, ISTEXT('3 Model Input'!E$61),"Missing",'3 Model Input'!E$61=6,(AA3903*G3903)/T3903))</f>
        <v>Blank</v>
      </c>
      <c r="AD3903" s="202" t="str">
        <f t="shared" si="637"/>
        <v>Blank</v>
      </c>
      <c r="AE3903" s="202" t="str">
        <f t="shared" si="638"/>
        <v>Blank</v>
      </c>
      <c r="AF3903" s="217" t="str">
        <f t="shared" si="639"/>
        <v>Blank</v>
      </c>
      <c r="AG3903" s="9" t="str" cm="1">
        <f t="array" ref="AG3903">_xlfn.IFS(ISNUMBER(AC3903), "", ISNUMBER(SEARCH("Blank", AC3903)), "", ISERROR(AC3903), "Bad input on tab 3")</f>
        <v/>
      </c>
    </row>
    <row r="3904" spans="2:33" ht="15" customHeight="1" x14ac:dyDescent="0.75">
      <c r="B3904" s="205" t="str">
        <f>'5 Driver Data'!B3904</f>
        <v>3896</v>
      </c>
      <c r="C3904" s="193">
        <f>'5 Driver Data'!C3904</f>
        <v>0</v>
      </c>
      <c r="D3904" s="192">
        <f>'5 Driver Data'!D3904</f>
        <v>0</v>
      </c>
      <c r="E3904" s="191">
        <f>'5 Driver Data'!E3904</f>
        <v>0</v>
      </c>
      <c r="F3904" s="191">
        <f>'5 Driver Data'!F3904</f>
        <v>0</v>
      </c>
      <c r="G3904" s="191">
        <f>'5 Driver Data'!G3904</f>
        <v>0</v>
      </c>
      <c r="H3904" s="191">
        <f>'5 Driver Data'!H3904</f>
        <v>0</v>
      </c>
      <c r="I3904" s="191">
        <f>'5 Driver Data'!I3904</f>
        <v>0</v>
      </c>
      <c r="J3904" s="191">
        <f>'5 Driver Data'!J3904</f>
        <v>0</v>
      </c>
      <c r="K3904" s="206">
        <f>'5 Driver Data'!K3904</f>
        <v>0</v>
      </c>
      <c r="L3904" s="1"/>
      <c r="M3904" s="216" t="str">
        <f>IF(D3904=0,"Blank",'3 Model Input'!E$44*'3 Model Input'!E$45)</f>
        <v>Blank</v>
      </c>
      <c r="N3904" s="197" t="str">
        <f t="shared" si="630"/>
        <v>Blank</v>
      </c>
      <c r="O3904" s="197" t="str">
        <f>IF(D3904=0,"Blank",'3 Model Input'!E$49*(1-'3 Model Input'!E$51))</f>
        <v>Blank</v>
      </c>
      <c r="P3904" s="197" t="str">
        <f t="shared" si="631"/>
        <v>Blank</v>
      </c>
      <c r="Q3904" s="197" t="str">
        <f>IF(D3904=0,"Blank",IF(D3904="BEV",E3904*(1-'3 Model Input'!E$54), E3904))</f>
        <v>Blank</v>
      </c>
      <c r="R3904" s="198" t="str">
        <f>IF(D3904=0,"Blank",IF(D3904="PHEV",F3904/G3904,F3904*(1-'3 Model Input'!E$54)/G3904))</f>
        <v>Blank</v>
      </c>
      <c r="S3904" s="198" t="str">
        <f>IF(D3904=0,"Blank",IF(D3904="PHEV",MIN(M3904,E3904),MIN(M3904,(E3904*(1-'3 Model Input'!E$54)))))</f>
        <v>Blank</v>
      </c>
      <c r="T3904" s="217" t="str">
        <f t="shared" si="632"/>
        <v>Blank</v>
      </c>
      <c r="U3904" s="89"/>
      <c r="V3904" s="216" t="str">
        <f>IF(D3904=0,"Blank",P3904*'3 Model Input'!E$50)</f>
        <v>Blank</v>
      </c>
      <c r="W3904" s="197" t="str">
        <f t="shared" si="633"/>
        <v>Blank</v>
      </c>
      <c r="X3904" s="197" t="str">
        <f t="shared" si="634"/>
        <v>Blank</v>
      </c>
      <c r="Y3904" s="197" t="str">
        <f t="shared" si="635"/>
        <v>Blank</v>
      </c>
      <c r="Z3904" s="197" t="str">
        <f t="shared" si="636"/>
        <v>Blank</v>
      </c>
      <c r="AA3904" s="223" t="str" cm="1">
        <f t="array" ref="AA3904">_xlfn.IFS(ISTEXT('3 Model Input'!F$70),"Missing",ISTEXT('3 Model Input'!I$70),"Missing",ISNUMBER('3 Model Input'!K$70),'3 Model Input'!K$70*P3904)</f>
        <v>Missing</v>
      </c>
      <c r="AB3904" s="89"/>
      <c r="AC3904" s="227" t="str" cm="1">
        <f t="array" ref="AC3904">IF(D3904=0,"Blank",_xlfn.IFS('3 Model Input'!E$61=1,(V3904*G3904)/T3904,'3 Model Input'!E$61=2,(W3904*G3904)/T3904,'3 Model Input'!E$61=3,(X3904*G3904)/T3904,'3 Model Input'!E$61=4,(Y3904*G3904)/T3904,'3 Model Input'!E$61=5,(Z3904*G3904)/T3904, ISTEXT('3 Model Input'!E$61),"Missing",'3 Model Input'!E$61=6,(AA3904*G3904)/T3904))</f>
        <v>Blank</v>
      </c>
      <c r="AD3904" s="202" t="str">
        <f t="shared" si="637"/>
        <v>Blank</v>
      </c>
      <c r="AE3904" s="202" t="str">
        <f t="shared" si="638"/>
        <v>Blank</v>
      </c>
      <c r="AF3904" s="217" t="str">
        <f t="shared" si="639"/>
        <v>Blank</v>
      </c>
      <c r="AG3904" s="9" t="str" cm="1">
        <f t="array" ref="AG3904">_xlfn.IFS(ISNUMBER(AC3904), "", ISNUMBER(SEARCH("Blank", AC3904)), "", ISERROR(AC3904), "Bad input on tab 3")</f>
        <v/>
      </c>
    </row>
    <row r="3905" spans="2:33" ht="15" customHeight="1" x14ac:dyDescent="0.75">
      <c r="B3905" s="205" t="str">
        <f>'5 Driver Data'!B3905</f>
        <v>3897</v>
      </c>
      <c r="C3905" s="193">
        <f>'5 Driver Data'!C3905</f>
        <v>0</v>
      </c>
      <c r="D3905" s="192">
        <f>'5 Driver Data'!D3905</f>
        <v>0</v>
      </c>
      <c r="E3905" s="191">
        <f>'5 Driver Data'!E3905</f>
        <v>0</v>
      </c>
      <c r="F3905" s="191">
        <f>'5 Driver Data'!F3905</f>
        <v>0</v>
      </c>
      <c r="G3905" s="191">
        <f>'5 Driver Data'!G3905</f>
        <v>0</v>
      </c>
      <c r="H3905" s="191">
        <f>'5 Driver Data'!H3905</f>
        <v>0</v>
      </c>
      <c r="I3905" s="191">
        <f>'5 Driver Data'!I3905</f>
        <v>0</v>
      </c>
      <c r="J3905" s="191">
        <f>'5 Driver Data'!J3905</f>
        <v>0</v>
      </c>
      <c r="K3905" s="206">
        <f>'5 Driver Data'!K3905</f>
        <v>0</v>
      </c>
      <c r="L3905" s="1"/>
      <c r="M3905" s="216" t="str">
        <f>IF(D3905=0,"Blank",'3 Model Input'!E$44*'3 Model Input'!E$45)</f>
        <v>Blank</v>
      </c>
      <c r="N3905" s="197" t="str">
        <f t="shared" si="630"/>
        <v>Blank</v>
      </c>
      <c r="O3905" s="197" t="str">
        <f>IF(D3905=0,"Blank",'3 Model Input'!E$49*(1-'3 Model Input'!E$51))</f>
        <v>Blank</v>
      </c>
      <c r="P3905" s="197" t="str">
        <f t="shared" si="631"/>
        <v>Blank</v>
      </c>
      <c r="Q3905" s="197" t="str">
        <f>IF(D3905=0,"Blank",IF(D3905="BEV",E3905*(1-'3 Model Input'!E$54), E3905))</f>
        <v>Blank</v>
      </c>
      <c r="R3905" s="198" t="str">
        <f>IF(D3905=0,"Blank",IF(D3905="PHEV",F3905/G3905,F3905*(1-'3 Model Input'!E$54)/G3905))</f>
        <v>Blank</v>
      </c>
      <c r="S3905" s="198" t="str">
        <f>IF(D3905=0,"Blank",IF(D3905="PHEV",MIN(M3905,E3905),MIN(M3905,(E3905*(1-'3 Model Input'!E$54)))))</f>
        <v>Blank</v>
      </c>
      <c r="T3905" s="217" t="str">
        <f t="shared" si="632"/>
        <v>Blank</v>
      </c>
      <c r="U3905" s="89"/>
      <c r="V3905" s="216" t="str">
        <f>IF(D3905=0,"Blank",P3905*'3 Model Input'!E$50)</f>
        <v>Blank</v>
      </c>
      <c r="W3905" s="197" t="str">
        <f t="shared" si="633"/>
        <v>Blank</v>
      </c>
      <c r="X3905" s="197" t="str">
        <f t="shared" si="634"/>
        <v>Blank</v>
      </c>
      <c r="Y3905" s="197" t="str">
        <f t="shared" si="635"/>
        <v>Blank</v>
      </c>
      <c r="Z3905" s="197" t="str">
        <f t="shared" si="636"/>
        <v>Blank</v>
      </c>
      <c r="AA3905" s="223" t="str" cm="1">
        <f t="array" ref="AA3905">_xlfn.IFS(ISTEXT('3 Model Input'!F$70),"Missing",ISTEXT('3 Model Input'!I$70),"Missing",ISNUMBER('3 Model Input'!K$70),'3 Model Input'!K$70*P3905)</f>
        <v>Missing</v>
      </c>
      <c r="AB3905" s="89"/>
      <c r="AC3905" s="227" t="str" cm="1">
        <f t="array" ref="AC3905">IF(D3905=0,"Blank",_xlfn.IFS('3 Model Input'!E$61=1,(V3905*G3905)/T3905,'3 Model Input'!E$61=2,(W3905*G3905)/T3905,'3 Model Input'!E$61=3,(X3905*G3905)/T3905,'3 Model Input'!E$61=4,(Y3905*G3905)/T3905,'3 Model Input'!E$61=5,(Z3905*G3905)/T3905, ISTEXT('3 Model Input'!E$61),"Missing",'3 Model Input'!E$61=6,(AA3905*G3905)/T3905))</f>
        <v>Blank</v>
      </c>
      <c r="AD3905" s="202" t="str">
        <f t="shared" si="637"/>
        <v>Blank</v>
      </c>
      <c r="AE3905" s="202" t="str">
        <f t="shared" si="638"/>
        <v>Blank</v>
      </c>
      <c r="AF3905" s="217" t="str">
        <f t="shared" si="639"/>
        <v>Blank</v>
      </c>
      <c r="AG3905" s="9" t="str" cm="1">
        <f t="array" ref="AG3905">_xlfn.IFS(ISNUMBER(AC3905), "", ISNUMBER(SEARCH("Blank", AC3905)), "", ISERROR(AC3905), "Bad input on tab 3")</f>
        <v/>
      </c>
    </row>
    <row r="3906" spans="2:33" ht="15" customHeight="1" x14ac:dyDescent="0.75">
      <c r="B3906" s="205" t="str">
        <f>'5 Driver Data'!B3906</f>
        <v>3898</v>
      </c>
      <c r="C3906" s="193">
        <f>'5 Driver Data'!C3906</f>
        <v>0</v>
      </c>
      <c r="D3906" s="192">
        <f>'5 Driver Data'!D3906</f>
        <v>0</v>
      </c>
      <c r="E3906" s="191">
        <f>'5 Driver Data'!E3906</f>
        <v>0</v>
      </c>
      <c r="F3906" s="191">
        <f>'5 Driver Data'!F3906</f>
        <v>0</v>
      </c>
      <c r="G3906" s="191">
        <f>'5 Driver Data'!G3906</f>
        <v>0</v>
      </c>
      <c r="H3906" s="191">
        <f>'5 Driver Data'!H3906</f>
        <v>0</v>
      </c>
      <c r="I3906" s="191">
        <f>'5 Driver Data'!I3906</f>
        <v>0</v>
      </c>
      <c r="J3906" s="191">
        <f>'5 Driver Data'!J3906</f>
        <v>0</v>
      </c>
      <c r="K3906" s="206">
        <f>'5 Driver Data'!K3906</f>
        <v>0</v>
      </c>
      <c r="L3906" s="1"/>
      <c r="M3906" s="216" t="str">
        <f>IF(D3906=0,"Blank",'3 Model Input'!E$44*'3 Model Input'!E$45)</f>
        <v>Blank</v>
      </c>
      <c r="N3906" s="197" t="str">
        <f t="shared" si="630"/>
        <v>Blank</v>
      </c>
      <c r="O3906" s="197" t="str">
        <f>IF(D3906=0,"Blank",'3 Model Input'!E$49*(1-'3 Model Input'!E$51))</f>
        <v>Blank</v>
      </c>
      <c r="P3906" s="197" t="str">
        <f t="shared" si="631"/>
        <v>Blank</v>
      </c>
      <c r="Q3906" s="197" t="str">
        <f>IF(D3906=0,"Blank",IF(D3906="BEV",E3906*(1-'3 Model Input'!E$54), E3906))</f>
        <v>Blank</v>
      </c>
      <c r="R3906" s="198" t="str">
        <f>IF(D3906=0,"Blank",IF(D3906="PHEV",F3906/G3906,F3906*(1-'3 Model Input'!E$54)/G3906))</f>
        <v>Blank</v>
      </c>
      <c r="S3906" s="198" t="str">
        <f>IF(D3906=0,"Blank",IF(D3906="PHEV",MIN(M3906,E3906),MIN(M3906,(E3906*(1-'3 Model Input'!E$54)))))</f>
        <v>Blank</v>
      </c>
      <c r="T3906" s="217" t="str">
        <f t="shared" si="632"/>
        <v>Blank</v>
      </c>
      <c r="U3906" s="89"/>
      <c r="V3906" s="216" t="str">
        <f>IF(D3906=0,"Blank",P3906*'3 Model Input'!E$50)</f>
        <v>Blank</v>
      </c>
      <c r="W3906" s="197" t="str">
        <f t="shared" si="633"/>
        <v>Blank</v>
      </c>
      <c r="X3906" s="197" t="str">
        <f t="shared" si="634"/>
        <v>Blank</v>
      </c>
      <c r="Y3906" s="197" t="str">
        <f t="shared" si="635"/>
        <v>Blank</v>
      </c>
      <c r="Z3906" s="197" t="str">
        <f t="shared" si="636"/>
        <v>Blank</v>
      </c>
      <c r="AA3906" s="223" t="str" cm="1">
        <f t="array" ref="AA3906">_xlfn.IFS(ISTEXT('3 Model Input'!F$70),"Missing",ISTEXT('3 Model Input'!I$70),"Missing",ISNUMBER('3 Model Input'!K$70),'3 Model Input'!K$70*P3906)</f>
        <v>Missing</v>
      </c>
      <c r="AB3906" s="89"/>
      <c r="AC3906" s="227" t="str" cm="1">
        <f t="array" ref="AC3906">IF(D3906=0,"Blank",_xlfn.IFS('3 Model Input'!E$61=1,(V3906*G3906)/T3906,'3 Model Input'!E$61=2,(W3906*G3906)/T3906,'3 Model Input'!E$61=3,(X3906*G3906)/T3906,'3 Model Input'!E$61=4,(Y3906*G3906)/T3906,'3 Model Input'!E$61=5,(Z3906*G3906)/T3906, ISTEXT('3 Model Input'!E$61),"Missing",'3 Model Input'!E$61=6,(AA3906*G3906)/T3906))</f>
        <v>Blank</v>
      </c>
      <c r="AD3906" s="202" t="str">
        <f t="shared" si="637"/>
        <v>Blank</v>
      </c>
      <c r="AE3906" s="202" t="str">
        <f t="shared" si="638"/>
        <v>Blank</v>
      </c>
      <c r="AF3906" s="217" t="str">
        <f t="shared" si="639"/>
        <v>Blank</v>
      </c>
      <c r="AG3906" s="9" t="str" cm="1">
        <f t="array" ref="AG3906">_xlfn.IFS(ISNUMBER(AC3906), "", ISNUMBER(SEARCH("Blank", AC3906)), "", ISERROR(AC3906), "Bad input on tab 3")</f>
        <v/>
      </c>
    </row>
    <row r="3907" spans="2:33" ht="15" customHeight="1" x14ac:dyDescent="0.75">
      <c r="B3907" s="205" t="str">
        <f>'5 Driver Data'!B3907</f>
        <v>3899</v>
      </c>
      <c r="C3907" s="193">
        <f>'5 Driver Data'!C3907</f>
        <v>0</v>
      </c>
      <c r="D3907" s="192">
        <f>'5 Driver Data'!D3907</f>
        <v>0</v>
      </c>
      <c r="E3907" s="191">
        <f>'5 Driver Data'!E3907</f>
        <v>0</v>
      </c>
      <c r="F3907" s="191">
        <f>'5 Driver Data'!F3907</f>
        <v>0</v>
      </c>
      <c r="G3907" s="191">
        <f>'5 Driver Data'!G3907</f>
        <v>0</v>
      </c>
      <c r="H3907" s="191">
        <f>'5 Driver Data'!H3907</f>
        <v>0</v>
      </c>
      <c r="I3907" s="191">
        <f>'5 Driver Data'!I3907</f>
        <v>0</v>
      </c>
      <c r="J3907" s="191">
        <f>'5 Driver Data'!J3907</f>
        <v>0</v>
      </c>
      <c r="K3907" s="206">
        <f>'5 Driver Data'!K3907</f>
        <v>0</v>
      </c>
      <c r="L3907" s="1"/>
      <c r="M3907" s="216" t="str">
        <f>IF(D3907=0,"Blank",'3 Model Input'!E$44*'3 Model Input'!E$45)</f>
        <v>Blank</v>
      </c>
      <c r="N3907" s="197" t="str">
        <f t="shared" si="630"/>
        <v>Blank</v>
      </c>
      <c r="O3907" s="197" t="str">
        <f>IF(D3907=0,"Blank",'3 Model Input'!E$49*(1-'3 Model Input'!E$51))</f>
        <v>Blank</v>
      </c>
      <c r="P3907" s="197" t="str">
        <f t="shared" si="631"/>
        <v>Blank</v>
      </c>
      <c r="Q3907" s="197" t="str">
        <f>IF(D3907=0,"Blank",IF(D3907="BEV",E3907*(1-'3 Model Input'!E$54), E3907))</f>
        <v>Blank</v>
      </c>
      <c r="R3907" s="198" t="str">
        <f>IF(D3907=0,"Blank",IF(D3907="PHEV",F3907/G3907,F3907*(1-'3 Model Input'!E$54)/G3907))</f>
        <v>Blank</v>
      </c>
      <c r="S3907" s="198" t="str">
        <f>IF(D3907=0,"Blank",IF(D3907="PHEV",MIN(M3907,E3907),MIN(M3907,(E3907*(1-'3 Model Input'!E$54)))))</f>
        <v>Blank</v>
      </c>
      <c r="T3907" s="217" t="str">
        <f t="shared" si="632"/>
        <v>Blank</v>
      </c>
      <c r="U3907" s="89"/>
      <c r="V3907" s="216" t="str">
        <f>IF(D3907=0,"Blank",P3907*'3 Model Input'!E$50)</f>
        <v>Blank</v>
      </c>
      <c r="W3907" s="197" t="str">
        <f t="shared" si="633"/>
        <v>Blank</v>
      </c>
      <c r="X3907" s="197" t="str">
        <f t="shared" si="634"/>
        <v>Blank</v>
      </c>
      <c r="Y3907" s="197" t="str">
        <f t="shared" si="635"/>
        <v>Blank</v>
      </c>
      <c r="Z3907" s="197" t="str">
        <f t="shared" si="636"/>
        <v>Blank</v>
      </c>
      <c r="AA3907" s="223" t="str" cm="1">
        <f t="array" ref="AA3907">_xlfn.IFS(ISTEXT('3 Model Input'!F$70),"Missing",ISTEXT('3 Model Input'!I$70),"Missing",ISNUMBER('3 Model Input'!K$70),'3 Model Input'!K$70*P3907)</f>
        <v>Missing</v>
      </c>
      <c r="AB3907" s="89"/>
      <c r="AC3907" s="227" t="str" cm="1">
        <f t="array" ref="AC3907">IF(D3907=0,"Blank",_xlfn.IFS('3 Model Input'!E$61=1,(V3907*G3907)/T3907,'3 Model Input'!E$61=2,(W3907*G3907)/T3907,'3 Model Input'!E$61=3,(X3907*G3907)/T3907,'3 Model Input'!E$61=4,(Y3907*G3907)/T3907,'3 Model Input'!E$61=5,(Z3907*G3907)/T3907, ISTEXT('3 Model Input'!E$61),"Missing",'3 Model Input'!E$61=6,(AA3907*G3907)/T3907))</f>
        <v>Blank</v>
      </c>
      <c r="AD3907" s="202" t="str">
        <f t="shared" si="637"/>
        <v>Blank</v>
      </c>
      <c r="AE3907" s="202" t="str">
        <f t="shared" si="638"/>
        <v>Blank</v>
      </c>
      <c r="AF3907" s="217" t="str">
        <f t="shared" si="639"/>
        <v>Blank</v>
      </c>
      <c r="AG3907" s="9" t="str" cm="1">
        <f t="array" ref="AG3907">_xlfn.IFS(ISNUMBER(AC3907), "", ISNUMBER(SEARCH("Blank", AC3907)), "", ISERROR(AC3907), "Bad input on tab 3")</f>
        <v/>
      </c>
    </row>
    <row r="3908" spans="2:33" ht="15" customHeight="1" x14ac:dyDescent="0.75">
      <c r="B3908" s="205" t="str">
        <f>'5 Driver Data'!B3908</f>
        <v>3900</v>
      </c>
      <c r="C3908" s="193">
        <f>'5 Driver Data'!C3908</f>
        <v>0</v>
      </c>
      <c r="D3908" s="192">
        <f>'5 Driver Data'!D3908</f>
        <v>0</v>
      </c>
      <c r="E3908" s="191">
        <f>'5 Driver Data'!E3908</f>
        <v>0</v>
      </c>
      <c r="F3908" s="191">
        <f>'5 Driver Data'!F3908</f>
        <v>0</v>
      </c>
      <c r="G3908" s="191">
        <f>'5 Driver Data'!G3908</f>
        <v>0</v>
      </c>
      <c r="H3908" s="191">
        <f>'5 Driver Data'!H3908</f>
        <v>0</v>
      </c>
      <c r="I3908" s="191">
        <f>'5 Driver Data'!I3908</f>
        <v>0</v>
      </c>
      <c r="J3908" s="191">
        <f>'5 Driver Data'!J3908</f>
        <v>0</v>
      </c>
      <c r="K3908" s="206">
        <f>'5 Driver Data'!K3908</f>
        <v>0</v>
      </c>
      <c r="L3908" s="1"/>
      <c r="M3908" s="216" t="str">
        <f>IF(D3908=0,"Blank",'3 Model Input'!E$44*'3 Model Input'!E$45)</f>
        <v>Blank</v>
      </c>
      <c r="N3908" s="197" t="str">
        <f t="shared" si="630"/>
        <v>Blank</v>
      </c>
      <c r="O3908" s="197" t="str">
        <f>IF(D3908=0,"Blank",'3 Model Input'!E$49*(1-'3 Model Input'!E$51))</f>
        <v>Blank</v>
      </c>
      <c r="P3908" s="197" t="str">
        <f t="shared" si="631"/>
        <v>Blank</v>
      </c>
      <c r="Q3908" s="197" t="str">
        <f>IF(D3908=0,"Blank",IF(D3908="BEV",E3908*(1-'3 Model Input'!E$54), E3908))</f>
        <v>Blank</v>
      </c>
      <c r="R3908" s="198" t="str">
        <f>IF(D3908=0,"Blank",IF(D3908="PHEV",F3908/G3908,F3908*(1-'3 Model Input'!E$54)/G3908))</f>
        <v>Blank</v>
      </c>
      <c r="S3908" s="198" t="str">
        <f>IF(D3908=0,"Blank",IF(D3908="PHEV",MIN(M3908,E3908),MIN(M3908,(E3908*(1-'3 Model Input'!E$54)))))</f>
        <v>Blank</v>
      </c>
      <c r="T3908" s="217" t="str">
        <f t="shared" si="632"/>
        <v>Blank</v>
      </c>
      <c r="U3908" s="89"/>
      <c r="V3908" s="216" t="str">
        <f>IF(D3908=0,"Blank",P3908*'3 Model Input'!E$50)</f>
        <v>Blank</v>
      </c>
      <c r="W3908" s="197" t="str">
        <f t="shared" si="633"/>
        <v>Blank</v>
      </c>
      <c r="X3908" s="197" t="str">
        <f t="shared" si="634"/>
        <v>Blank</v>
      </c>
      <c r="Y3908" s="197" t="str">
        <f t="shared" si="635"/>
        <v>Blank</v>
      </c>
      <c r="Z3908" s="197" t="str">
        <f t="shared" si="636"/>
        <v>Blank</v>
      </c>
      <c r="AA3908" s="223" t="str" cm="1">
        <f t="array" ref="AA3908">_xlfn.IFS(ISTEXT('3 Model Input'!F$70),"Missing",ISTEXT('3 Model Input'!I$70),"Missing",ISNUMBER('3 Model Input'!K$70),'3 Model Input'!K$70*P3908)</f>
        <v>Missing</v>
      </c>
      <c r="AB3908" s="89"/>
      <c r="AC3908" s="227" t="str" cm="1">
        <f t="array" ref="AC3908">IF(D3908=0,"Blank",_xlfn.IFS('3 Model Input'!E$61=1,(V3908*G3908)/T3908,'3 Model Input'!E$61=2,(W3908*G3908)/T3908,'3 Model Input'!E$61=3,(X3908*G3908)/T3908,'3 Model Input'!E$61=4,(Y3908*G3908)/T3908,'3 Model Input'!E$61=5,(Z3908*G3908)/T3908, ISTEXT('3 Model Input'!E$61),"Missing",'3 Model Input'!E$61=6,(AA3908*G3908)/T3908))</f>
        <v>Blank</v>
      </c>
      <c r="AD3908" s="202" t="str">
        <f t="shared" si="637"/>
        <v>Blank</v>
      </c>
      <c r="AE3908" s="202" t="str">
        <f t="shared" si="638"/>
        <v>Blank</v>
      </c>
      <c r="AF3908" s="217" t="str">
        <f t="shared" si="639"/>
        <v>Blank</v>
      </c>
      <c r="AG3908" s="9" t="str" cm="1">
        <f t="array" ref="AG3908">_xlfn.IFS(ISNUMBER(AC3908), "", ISNUMBER(SEARCH("Blank", AC3908)), "", ISERROR(AC3908), "Bad input on tab 3")</f>
        <v/>
      </c>
    </row>
    <row r="3909" spans="2:33" ht="15" customHeight="1" x14ac:dyDescent="0.75">
      <c r="B3909" s="205" t="str">
        <f>'5 Driver Data'!B3909</f>
        <v>3901</v>
      </c>
      <c r="C3909" s="193">
        <f>'5 Driver Data'!C3909</f>
        <v>0</v>
      </c>
      <c r="D3909" s="192">
        <f>'5 Driver Data'!D3909</f>
        <v>0</v>
      </c>
      <c r="E3909" s="191">
        <f>'5 Driver Data'!E3909</f>
        <v>0</v>
      </c>
      <c r="F3909" s="191">
        <f>'5 Driver Data'!F3909</f>
        <v>0</v>
      </c>
      <c r="G3909" s="191">
        <f>'5 Driver Data'!G3909</f>
        <v>0</v>
      </c>
      <c r="H3909" s="191">
        <f>'5 Driver Data'!H3909</f>
        <v>0</v>
      </c>
      <c r="I3909" s="191">
        <f>'5 Driver Data'!I3909</f>
        <v>0</v>
      </c>
      <c r="J3909" s="191">
        <f>'5 Driver Data'!J3909</f>
        <v>0</v>
      </c>
      <c r="K3909" s="206">
        <f>'5 Driver Data'!K3909</f>
        <v>0</v>
      </c>
      <c r="L3909" s="1"/>
      <c r="M3909" s="216" t="str">
        <f>IF(D3909=0,"Blank",'3 Model Input'!E$44*'3 Model Input'!E$45)</f>
        <v>Blank</v>
      </c>
      <c r="N3909" s="197" t="str">
        <f t="shared" si="630"/>
        <v>Blank</v>
      </c>
      <c r="O3909" s="197" t="str">
        <f>IF(D3909=0,"Blank",'3 Model Input'!E$49*(1-'3 Model Input'!E$51))</f>
        <v>Blank</v>
      </c>
      <c r="P3909" s="197" t="str">
        <f t="shared" si="631"/>
        <v>Blank</v>
      </c>
      <c r="Q3909" s="197" t="str">
        <f>IF(D3909=0,"Blank",IF(D3909="BEV",E3909*(1-'3 Model Input'!E$54), E3909))</f>
        <v>Blank</v>
      </c>
      <c r="R3909" s="198" t="str">
        <f>IF(D3909=0,"Blank",IF(D3909="PHEV",F3909/G3909,F3909*(1-'3 Model Input'!E$54)/G3909))</f>
        <v>Blank</v>
      </c>
      <c r="S3909" s="198" t="str">
        <f>IF(D3909=0,"Blank",IF(D3909="PHEV",MIN(M3909,E3909),MIN(M3909,(E3909*(1-'3 Model Input'!E$54)))))</f>
        <v>Blank</v>
      </c>
      <c r="T3909" s="217" t="str">
        <f t="shared" si="632"/>
        <v>Blank</v>
      </c>
      <c r="U3909" s="89"/>
      <c r="V3909" s="216" t="str">
        <f>IF(D3909=0,"Blank",P3909*'3 Model Input'!E$50)</f>
        <v>Blank</v>
      </c>
      <c r="W3909" s="197" t="str">
        <f t="shared" si="633"/>
        <v>Blank</v>
      </c>
      <c r="X3909" s="197" t="str">
        <f t="shared" si="634"/>
        <v>Blank</v>
      </c>
      <c r="Y3909" s="197" t="str">
        <f t="shared" si="635"/>
        <v>Blank</v>
      </c>
      <c r="Z3909" s="197" t="str">
        <f t="shared" si="636"/>
        <v>Blank</v>
      </c>
      <c r="AA3909" s="223" t="str" cm="1">
        <f t="array" ref="AA3909">_xlfn.IFS(ISTEXT('3 Model Input'!F$70),"Missing",ISTEXT('3 Model Input'!I$70),"Missing",ISNUMBER('3 Model Input'!K$70),'3 Model Input'!K$70*P3909)</f>
        <v>Missing</v>
      </c>
      <c r="AB3909" s="89"/>
      <c r="AC3909" s="227" t="str" cm="1">
        <f t="array" ref="AC3909">IF(D3909=0,"Blank",_xlfn.IFS('3 Model Input'!E$61=1,(V3909*G3909)/T3909,'3 Model Input'!E$61=2,(W3909*G3909)/T3909,'3 Model Input'!E$61=3,(X3909*G3909)/T3909,'3 Model Input'!E$61=4,(Y3909*G3909)/T3909,'3 Model Input'!E$61=5,(Z3909*G3909)/T3909, ISTEXT('3 Model Input'!E$61),"Missing",'3 Model Input'!E$61=6,(AA3909*G3909)/T3909))</f>
        <v>Blank</v>
      </c>
      <c r="AD3909" s="202" t="str">
        <f t="shared" si="637"/>
        <v>Blank</v>
      </c>
      <c r="AE3909" s="202" t="str">
        <f t="shared" si="638"/>
        <v>Blank</v>
      </c>
      <c r="AF3909" s="217" t="str">
        <f t="shared" si="639"/>
        <v>Blank</v>
      </c>
      <c r="AG3909" s="9" t="str" cm="1">
        <f t="array" ref="AG3909">_xlfn.IFS(ISNUMBER(AC3909), "", ISNUMBER(SEARCH("Blank", AC3909)), "", ISERROR(AC3909), "Bad input on tab 3")</f>
        <v/>
      </c>
    </row>
    <row r="3910" spans="2:33" ht="15" customHeight="1" x14ac:dyDescent="0.75">
      <c r="B3910" s="205" t="str">
        <f>'5 Driver Data'!B3910</f>
        <v>3902</v>
      </c>
      <c r="C3910" s="193">
        <f>'5 Driver Data'!C3910</f>
        <v>0</v>
      </c>
      <c r="D3910" s="192">
        <f>'5 Driver Data'!D3910</f>
        <v>0</v>
      </c>
      <c r="E3910" s="191">
        <f>'5 Driver Data'!E3910</f>
        <v>0</v>
      </c>
      <c r="F3910" s="191">
        <f>'5 Driver Data'!F3910</f>
        <v>0</v>
      </c>
      <c r="G3910" s="191">
        <f>'5 Driver Data'!G3910</f>
        <v>0</v>
      </c>
      <c r="H3910" s="191">
        <f>'5 Driver Data'!H3910</f>
        <v>0</v>
      </c>
      <c r="I3910" s="191">
        <f>'5 Driver Data'!I3910</f>
        <v>0</v>
      </c>
      <c r="J3910" s="191">
        <f>'5 Driver Data'!J3910</f>
        <v>0</v>
      </c>
      <c r="K3910" s="206">
        <f>'5 Driver Data'!K3910</f>
        <v>0</v>
      </c>
      <c r="L3910" s="1"/>
      <c r="M3910" s="216" t="str">
        <f>IF(D3910=0,"Blank",'3 Model Input'!E$44*'3 Model Input'!E$45)</f>
        <v>Blank</v>
      </c>
      <c r="N3910" s="197" t="str">
        <f t="shared" si="630"/>
        <v>Blank</v>
      </c>
      <c r="O3910" s="197" t="str">
        <f>IF(D3910=0,"Blank",'3 Model Input'!E$49*(1-'3 Model Input'!E$51))</f>
        <v>Blank</v>
      </c>
      <c r="P3910" s="197" t="str">
        <f t="shared" si="631"/>
        <v>Blank</v>
      </c>
      <c r="Q3910" s="197" t="str">
        <f>IF(D3910=0,"Blank",IF(D3910="BEV",E3910*(1-'3 Model Input'!E$54), E3910))</f>
        <v>Blank</v>
      </c>
      <c r="R3910" s="198" t="str">
        <f>IF(D3910=0,"Blank",IF(D3910="PHEV",F3910/G3910,F3910*(1-'3 Model Input'!E$54)/G3910))</f>
        <v>Blank</v>
      </c>
      <c r="S3910" s="198" t="str">
        <f>IF(D3910=0,"Blank",IF(D3910="PHEV",MIN(M3910,E3910),MIN(M3910,(E3910*(1-'3 Model Input'!E$54)))))</f>
        <v>Blank</v>
      </c>
      <c r="T3910" s="217" t="str">
        <f t="shared" si="632"/>
        <v>Blank</v>
      </c>
      <c r="U3910" s="89"/>
      <c r="V3910" s="216" t="str">
        <f>IF(D3910=0,"Blank",P3910*'3 Model Input'!E$50)</f>
        <v>Blank</v>
      </c>
      <c r="W3910" s="197" t="str">
        <f t="shared" si="633"/>
        <v>Blank</v>
      </c>
      <c r="X3910" s="197" t="str">
        <f t="shared" si="634"/>
        <v>Blank</v>
      </c>
      <c r="Y3910" s="197" t="str">
        <f t="shared" si="635"/>
        <v>Blank</v>
      </c>
      <c r="Z3910" s="197" t="str">
        <f t="shared" si="636"/>
        <v>Blank</v>
      </c>
      <c r="AA3910" s="223" t="str" cm="1">
        <f t="array" ref="AA3910">_xlfn.IFS(ISTEXT('3 Model Input'!F$70),"Missing",ISTEXT('3 Model Input'!I$70),"Missing",ISNUMBER('3 Model Input'!K$70),'3 Model Input'!K$70*P3910)</f>
        <v>Missing</v>
      </c>
      <c r="AB3910" s="89"/>
      <c r="AC3910" s="227" t="str" cm="1">
        <f t="array" ref="AC3910">IF(D3910=0,"Blank",_xlfn.IFS('3 Model Input'!E$61=1,(V3910*G3910)/T3910,'3 Model Input'!E$61=2,(W3910*G3910)/T3910,'3 Model Input'!E$61=3,(X3910*G3910)/T3910,'3 Model Input'!E$61=4,(Y3910*G3910)/T3910,'3 Model Input'!E$61=5,(Z3910*G3910)/T3910, ISTEXT('3 Model Input'!E$61),"Missing",'3 Model Input'!E$61=6,(AA3910*G3910)/T3910))</f>
        <v>Blank</v>
      </c>
      <c r="AD3910" s="202" t="str">
        <f t="shared" si="637"/>
        <v>Blank</v>
      </c>
      <c r="AE3910" s="202" t="str">
        <f t="shared" si="638"/>
        <v>Blank</v>
      </c>
      <c r="AF3910" s="217" t="str">
        <f t="shared" si="639"/>
        <v>Blank</v>
      </c>
      <c r="AG3910" s="9" t="str" cm="1">
        <f t="array" ref="AG3910">_xlfn.IFS(ISNUMBER(AC3910), "", ISNUMBER(SEARCH("Blank", AC3910)), "", ISERROR(AC3910), "Bad input on tab 3")</f>
        <v/>
      </c>
    </row>
    <row r="3911" spans="2:33" ht="15" customHeight="1" x14ac:dyDescent="0.75">
      <c r="B3911" s="205" t="str">
        <f>'5 Driver Data'!B3911</f>
        <v>3903</v>
      </c>
      <c r="C3911" s="193">
        <f>'5 Driver Data'!C3911</f>
        <v>0</v>
      </c>
      <c r="D3911" s="192">
        <f>'5 Driver Data'!D3911</f>
        <v>0</v>
      </c>
      <c r="E3911" s="191">
        <f>'5 Driver Data'!E3911</f>
        <v>0</v>
      </c>
      <c r="F3911" s="191">
        <f>'5 Driver Data'!F3911</f>
        <v>0</v>
      </c>
      <c r="G3911" s="191">
        <f>'5 Driver Data'!G3911</f>
        <v>0</v>
      </c>
      <c r="H3911" s="191">
        <f>'5 Driver Data'!H3911</f>
        <v>0</v>
      </c>
      <c r="I3911" s="191">
        <f>'5 Driver Data'!I3911</f>
        <v>0</v>
      </c>
      <c r="J3911" s="191">
        <f>'5 Driver Data'!J3911</f>
        <v>0</v>
      </c>
      <c r="K3911" s="206">
        <f>'5 Driver Data'!K3911</f>
        <v>0</v>
      </c>
      <c r="L3911" s="1"/>
      <c r="M3911" s="216" t="str">
        <f>IF(D3911=0,"Blank",'3 Model Input'!E$44*'3 Model Input'!E$45)</f>
        <v>Blank</v>
      </c>
      <c r="N3911" s="197" t="str">
        <f t="shared" si="630"/>
        <v>Blank</v>
      </c>
      <c r="O3911" s="197" t="str">
        <f>IF(D3911=0,"Blank",'3 Model Input'!E$49*(1-'3 Model Input'!E$51))</f>
        <v>Blank</v>
      </c>
      <c r="P3911" s="197" t="str">
        <f t="shared" si="631"/>
        <v>Blank</v>
      </c>
      <c r="Q3911" s="197" t="str">
        <f>IF(D3911=0,"Blank",IF(D3911="BEV",E3911*(1-'3 Model Input'!E$54), E3911))</f>
        <v>Blank</v>
      </c>
      <c r="R3911" s="198" t="str">
        <f>IF(D3911=0,"Blank",IF(D3911="PHEV",F3911/G3911,F3911*(1-'3 Model Input'!E$54)/G3911))</f>
        <v>Blank</v>
      </c>
      <c r="S3911" s="198" t="str">
        <f>IF(D3911=0,"Blank",IF(D3911="PHEV",MIN(M3911,E3911),MIN(M3911,(E3911*(1-'3 Model Input'!E$54)))))</f>
        <v>Blank</v>
      </c>
      <c r="T3911" s="217" t="str">
        <f t="shared" si="632"/>
        <v>Blank</v>
      </c>
      <c r="U3911" s="89"/>
      <c r="V3911" s="216" t="str">
        <f>IF(D3911=0,"Blank",P3911*'3 Model Input'!E$50)</f>
        <v>Blank</v>
      </c>
      <c r="W3911" s="197" t="str">
        <f t="shared" si="633"/>
        <v>Blank</v>
      </c>
      <c r="X3911" s="197" t="str">
        <f t="shared" si="634"/>
        <v>Blank</v>
      </c>
      <c r="Y3911" s="197" t="str">
        <f t="shared" si="635"/>
        <v>Blank</v>
      </c>
      <c r="Z3911" s="197" t="str">
        <f t="shared" si="636"/>
        <v>Blank</v>
      </c>
      <c r="AA3911" s="223" t="str" cm="1">
        <f t="array" ref="AA3911">_xlfn.IFS(ISTEXT('3 Model Input'!F$70),"Missing",ISTEXT('3 Model Input'!I$70),"Missing",ISNUMBER('3 Model Input'!K$70),'3 Model Input'!K$70*P3911)</f>
        <v>Missing</v>
      </c>
      <c r="AB3911" s="89"/>
      <c r="AC3911" s="227" t="str" cm="1">
        <f t="array" ref="AC3911">IF(D3911=0,"Blank",_xlfn.IFS('3 Model Input'!E$61=1,(V3911*G3911)/T3911,'3 Model Input'!E$61=2,(W3911*G3911)/T3911,'3 Model Input'!E$61=3,(X3911*G3911)/T3911,'3 Model Input'!E$61=4,(Y3911*G3911)/T3911,'3 Model Input'!E$61=5,(Z3911*G3911)/T3911, ISTEXT('3 Model Input'!E$61),"Missing",'3 Model Input'!E$61=6,(AA3911*G3911)/T3911))</f>
        <v>Blank</v>
      </c>
      <c r="AD3911" s="202" t="str">
        <f t="shared" si="637"/>
        <v>Blank</v>
      </c>
      <c r="AE3911" s="202" t="str">
        <f t="shared" si="638"/>
        <v>Blank</v>
      </c>
      <c r="AF3911" s="217" t="str">
        <f t="shared" si="639"/>
        <v>Blank</v>
      </c>
      <c r="AG3911" s="9" t="str" cm="1">
        <f t="array" ref="AG3911">_xlfn.IFS(ISNUMBER(AC3911), "", ISNUMBER(SEARCH("Blank", AC3911)), "", ISERROR(AC3911), "Bad input on tab 3")</f>
        <v/>
      </c>
    </row>
    <row r="3912" spans="2:33" ht="15" customHeight="1" x14ac:dyDescent="0.75">
      <c r="B3912" s="205" t="str">
        <f>'5 Driver Data'!B3912</f>
        <v>3904</v>
      </c>
      <c r="C3912" s="193">
        <f>'5 Driver Data'!C3912</f>
        <v>0</v>
      </c>
      <c r="D3912" s="192">
        <f>'5 Driver Data'!D3912</f>
        <v>0</v>
      </c>
      <c r="E3912" s="191">
        <f>'5 Driver Data'!E3912</f>
        <v>0</v>
      </c>
      <c r="F3912" s="191">
        <f>'5 Driver Data'!F3912</f>
        <v>0</v>
      </c>
      <c r="G3912" s="191">
        <f>'5 Driver Data'!G3912</f>
        <v>0</v>
      </c>
      <c r="H3912" s="191">
        <f>'5 Driver Data'!H3912</f>
        <v>0</v>
      </c>
      <c r="I3912" s="191">
        <f>'5 Driver Data'!I3912</f>
        <v>0</v>
      </c>
      <c r="J3912" s="191">
        <f>'5 Driver Data'!J3912</f>
        <v>0</v>
      </c>
      <c r="K3912" s="206">
        <f>'5 Driver Data'!K3912</f>
        <v>0</v>
      </c>
      <c r="L3912" s="1"/>
      <c r="M3912" s="216" t="str">
        <f>IF(D3912=0,"Blank",'3 Model Input'!E$44*'3 Model Input'!E$45)</f>
        <v>Blank</v>
      </c>
      <c r="N3912" s="197" t="str">
        <f t="shared" si="630"/>
        <v>Blank</v>
      </c>
      <c r="O3912" s="197" t="str">
        <f>IF(D3912=0,"Blank",'3 Model Input'!E$49*(1-'3 Model Input'!E$51))</f>
        <v>Blank</v>
      </c>
      <c r="P3912" s="197" t="str">
        <f t="shared" si="631"/>
        <v>Blank</v>
      </c>
      <c r="Q3912" s="197" t="str">
        <f>IF(D3912=0,"Blank",IF(D3912="BEV",E3912*(1-'3 Model Input'!E$54), E3912))</f>
        <v>Blank</v>
      </c>
      <c r="R3912" s="198" t="str">
        <f>IF(D3912=0,"Blank",IF(D3912="PHEV",F3912/G3912,F3912*(1-'3 Model Input'!E$54)/G3912))</f>
        <v>Blank</v>
      </c>
      <c r="S3912" s="198" t="str">
        <f>IF(D3912=0,"Blank",IF(D3912="PHEV",MIN(M3912,E3912),MIN(M3912,(E3912*(1-'3 Model Input'!E$54)))))</f>
        <v>Blank</v>
      </c>
      <c r="T3912" s="217" t="str">
        <f t="shared" si="632"/>
        <v>Blank</v>
      </c>
      <c r="U3912" s="89"/>
      <c r="V3912" s="216" t="str">
        <f>IF(D3912=0,"Blank",P3912*'3 Model Input'!E$50)</f>
        <v>Blank</v>
      </c>
      <c r="W3912" s="197" t="str">
        <f t="shared" si="633"/>
        <v>Blank</v>
      </c>
      <c r="X3912" s="197" t="str">
        <f t="shared" si="634"/>
        <v>Blank</v>
      </c>
      <c r="Y3912" s="197" t="str">
        <f t="shared" si="635"/>
        <v>Blank</v>
      </c>
      <c r="Z3912" s="197" t="str">
        <f t="shared" si="636"/>
        <v>Blank</v>
      </c>
      <c r="AA3912" s="223" t="str" cm="1">
        <f t="array" ref="AA3912">_xlfn.IFS(ISTEXT('3 Model Input'!F$70),"Missing",ISTEXT('3 Model Input'!I$70),"Missing",ISNUMBER('3 Model Input'!K$70),'3 Model Input'!K$70*P3912)</f>
        <v>Missing</v>
      </c>
      <c r="AB3912" s="89"/>
      <c r="AC3912" s="227" t="str" cm="1">
        <f t="array" ref="AC3912">IF(D3912=0,"Blank",_xlfn.IFS('3 Model Input'!E$61=1,(V3912*G3912)/T3912,'3 Model Input'!E$61=2,(W3912*G3912)/T3912,'3 Model Input'!E$61=3,(X3912*G3912)/T3912,'3 Model Input'!E$61=4,(Y3912*G3912)/T3912,'3 Model Input'!E$61=5,(Z3912*G3912)/T3912, ISTEXT('3 Model Input'!E$61),"Missing",'3 Model Input'!E$61=6,(AA3912*G3912)/T3912))</f>
        <v>Blank</v>
      </c>
      <c r="AD3912" s="202" t="str">
        <f t="shared" si="637"/>
        <v>Blank</v>
      </c>
      <c r="AE3912" s="202" t="str">
        <f t="shared" si="638"/>
        <v>Blank</v>
      </c>
      <c r="AF3912" s="217" t="str">
        <f t="shared" si="639"/>
        <v>Blank</v>
      </c>
      <c r="AG3912" s="9" t="str" cm="1">
        <f t="array" ref="AG3912">_xlfn.IFS(ISNUMBER(AC3912), "", ISNUMBER(SEARCH("Blank", AC3912)), "", ISERROR(AC3912), "Bad input on tab 3")</f>
        <v/>
      </c>
    </row>
    <row r="3913" spans="2:33" ht="15" customHeight="1" x14ac:dyDescent="0.75">
      <c r="B3913" s="205" t="str">
        <f>'5 Driver Data'!B3913</f>
        <v>3905</v>
      </c>
      <c r="C3913" s="193">
        <f>'5 Driver Data'!C3913</f>
        <v>0</v>
      </c>
      <c r="D3913" s="192">
        <f>'5 Driver Data'!D3913</f>
        <v>0</v>
      </c>
      <c r="E3913" s="191">
        <f>'5 Driver Data'!E3913</f>
        <v>0</v>
      </c>
      <c r="F3913" s="191">
        <f>'5 Driver Data'!F3913</f>
        <v>0</v>
      </c>
      <c r="G3913" s="191">
        <f>'5 Driver Data'!G3913</f>
        <v>0</v>
      </c>
      <c r="H3913" s="191">
        <f>'5 Driver Data'!H3913</f>
        <v>0</v>
      </c>
      <c r="I3913" s="191">
        <f>'5 Driver Data'!I3913</f>
        <v>0</v>
      </c>
      <c r="J3913" s="191">
        <f>'5 Driver Data'!J3913</f>
        <v>0</v>
      </c>
      <c r="K3913" s="206">
        <f>'5 Driver Data'!K3913</f>
        <v>0</v>
      </c>
      <c r="L3913" s="1"/>
      <c r="M3913" s="216" t="str">
        <f>IF(D3913=0,"Blank",'3 Model Input'!E$44*'3 Model Input'!E$45)</f>
        <v>Blank</v>
      </c>
      <c r="N3913" s="197" t="str">
        <f t="shared" si="630"/>
        <v>Blank</v>
      </c>
      <c r="O3913" s="197" t="str">
        <f>IF(D3913=0,"Blank",'3 Model Input'!E$49*(1-'3 Model Input'!E$51))</f>
        <v>Blank</v>
      </c>
      <c r="P3913" s="197" t="str">
        <f t="shared" si="631"/>
        <v>Blank</v>
      </c>
      <c r="Q3913" s="197" t="str">
        <f>IF(D3913=0,"Blank",IF(D3913="BEV",E3913*(1-'3 Model Input'!E$54), E3913))</f>
        <v>Blank</v>
      </c>
      <c r="R3913" s="198" t="str">
        <f>IF(D3913=0,"Blank",IF(D3913="PHEV",F3913/G3913,F3913*(1-'3 Model Input'!E$54)/G3913))</f>
        <v>Blank</v>
      </c>
      <c r="S3913" s="198" t="str">
        <f>IF(D3913=0,"Blank",IF(D3913="PHEV",MIN(M3913,E3913),MIN(M3913,(E3913*(1-'3 Model Input'!E$54)))))</f>
        <v>Blank</v>
      </c>
      <c r="T3913" s="217" t="str">
        <f t="shared" si="632"/>
        <v>Blank</v>
      </c>
      <c r="U3913" s="89"/>
      <c r="V3913" s="216" t="str">
        <f>IF(D3913=0,"Blank",P3913*'3 Model Input'!E$50)</f>
        <v>Blank</v>
      </c>
      <c r="W3913" s="197" t="str">
        <f t="shared" si="633"/>
        <v>Blank</v>
      </c>
      <c r="X3913" s="197" t="str">
        <f t="shared" si="634"/>
        <v>Blank</v>
      </c>
      <c r="Y3913" s="197" t="str">
        <f t="shared" si="635"/>
        <v>Blank</v>
      </c>
      <c r="Z3913" s="197" t="str">
        <f t="shared" si="636"/>
        <v>Blank</v>
      </c>
      <c r="AA3913" s="223" t="str" cm="1">
        <f t="array" ref="AA3913">_xlfn.IFS(ISTEXT('3 Model Input'!F$70),"Missing",ISTEXT('3 Model Input'!I$70),"Missing",ISNUMBER('3 Model Input'!K$70),'3 Model Input'!K$70*P3913)</f>
        <v>Missing</v>
      </c>
      <c r="AB3913" s="89"/>
      <c r="AC3913" s="227" t="str" cm="1">
        <f t="array" ref="AC3913">IF(D3913=0,"Blank",_xlfn.IFS('3 Model Input'!E$61=1,(V3913*G3913)/T3913,'3 Model Input'!E$61=2,(W3913*G3913)/T3913,'3 Model Input'!E$61=3,(X3913*G3913)/T3913,'3 Model Input'!E$61=4,(Y3913*G3913)/T3913,'3 Model Input'!E$61=5,(Z3913*G3913)/T3913, ISTEXT('3 Model Input'!E$61),"Missing",'3 Model Input'!E$61=6,(AA3913*G3913)/T3913))</f>
        <v>Blank</v>
      </c>
      <c r="AD3913" s="202" t="str">
        <f t="shared" si="637"/>
        <v>Blank</v>
      </c>
      <c r="AE3913" s="202" t="str">
        <f t="shared" si="638"/>
        <v>Blank</v>
      </c>
      <c r="AF3913" s="217" t="str">
        <f t="shared" si="639"/>
        <v>Blank</v>
      </c>
      <c r="AG3913" s="9" t="str" cm="1">
        <f t="array" ref="AG3913">_xlfn.IFS(ISNUMBER(AC3913), "", ISNUMBER(SEARCH("Blank", AC3913)), "", ISERROR(AC3913), "Bad input on tab 3")</f>
        <v/>
      </c>
    </row>
    <row r="3914" spans="2:33" ht="15" customHeight="1" x14ac:dyDescent="0.75">
      <c r="B3914" s="205" t="str">
        <f>'5 Driver Data'!B3914</f>
        <v>3906</v>
      </c>
      <c r="C3914" s="193">
        <f>'5 Driver Data'!C3914</f>
        <v>0</v>
      </c>
      <c r="D3914" s="192">
        <f>'5 Driver Data'!D3914</f>
        <v>0</v>
      </c>
      <c r="E3914" s="191">
        <f>'5 Driver Data'!E3914</f>
        <v>0</v>
      </c>
      <c r="F3914" s="191">
        <f>'5 Driver Data'!F3914</f>
        <v>0</v>
      </c>
      <c r="G3914" s="191">
        <f>'5 Driver Data'!G3914</f>
        <v>0</v>
      </c>
      <c r="H3914" s="191">
        <f>'5 Driver Data'!H3914</f>
        <v>0</v>
      </c>
      <c r="I3914" s="191">
        <f>'5 Driver Data'!I3914</f>
        <v>0</v>
      </c>
      <c r="J3914" s="191">
        <f>'5 Driver Data'!J3914</f>
        <v>0</v>
      </c>
      <c r="K3914" s="206">
        <f>'5 Driver Data'!K3914</f>
        <v>0</v>
      </c>
      <c r="L3914" s="1"/>
      <c r="M3914" s="216" t="str">
        <f>IF(D3914=0,"Blank",'3 Model Input'!E$44*'3 Model Input'!E$45)</f>
        <v>Blank</v>
      </c>
      <c r="N3914" s="197" t="str">
        <f t="shared" si="630"/>
        <v>Blank</v>
      </c>
      <c r="O3914" s="197" t="str">
        <f>IF(D3914=0,"Blank",'3 Model Input'!E$49*(1-'3 Model Input'!E$51))</f>
        <v>Blank</v>
      </c>
      <c r="P3914" s="197" t="str">
        <f t="shared" si="631"/>
        <v>Blank</v>
      </c>
      <c r="Q3914" s="197" t="str">
        <f>IF(D3914=0,"Blank",IF(D3914="BEV",E3914*(1-'3 Model Input'!E$54), E3914))</f>
        <v>Blank</v>
      </c>
      <c r="R3914" s="198" t="str">
        <f>IF(D3914=0,"Blank",IF(D3914="PHEV",F3914/G3914,F3914*(1-'3 Model Input'!E$54)/G3914))</f>
        <v>Blank</v>
      </c>
      <c r="S3914" s="198" t="str">
        <f>IF(D3914=0,"Blank",IF(D3914="PHEV",MIN(M3914,E3914),MIN(M3914,(E3914*(1-'3 Model Input'!E$54)))))</f>
        <v>Blank</v>
      </c>
      <c r="T3914" s="217" t="str">
        <f t="shared" si="632"/>
        <v>Blank</v>
      </c>
      <c r="U3914" s="89"/>
      <c r="V3914" s="216" t="str">
        <f>IF(D3914=0,"Blank",P3914*'3 Model Input'!E$50)</f>
        <v>Blank</v>
      </c>
      <c r="W3914" s="197" t="str">
        <f t="shared" si="633"/>
        <v>Blank</v>
      </c>
      <c r="X3914" s="197" t="str">
        <f t="shared" si="634"/>
        <v>Blank</v>
      </c>
      <c r="Y3914" s="197" t="str">
        <f t="shared" si="635"/>
        <v>Blank</v>
      </c>
      <c r="Z3914" s="197" t="str">
        <f t="shared" si="636"/>
        <v>Blank</v>
      </c>
      <c r="AA3914" s="223" t="str" cm="1">
        <f t="array" ref="AA3914">_xlfn.IFS(ISTEXT('3 Model Input'!F$70),"Missing",ISTEXT('3 Model Input'!I$70),"Missing",ISNUMBER('3 Model Input'!K$70),'3 Model Input'!K$70*P3914)</f>
        <v>Missing</v>
      </c>
      <c r="AB3914" s="89"/>
      <c r="AC3914" s="227" t="str" cm="1">
        <f t="array" ref="AC3914">IF(D3914=0,"Blank",_xlfn.IFS('3 Model Input'!E$61=1,(V3914*G3914)/T3914,'3 Model Input'!E$61=2,(W3914*G3914)/T3914,'3 Model Input'!E$61=3,(X3914*G3914)/T3914,'3 Model Input'!E$61=4,(Y3914*G3914)/T3914,'3 Model Input'!E$61=5,(Z3914*G3914)/T3914, ISTEXT('3 Model Input'!E$61),"Missing",'3 Model Input'!E$61=6,(AA3914*G3914)/T3914))</f>
        <v>Blank</v>
      </c>
      <c r="AD3914" s="202" t="str">
        <f t="shared" si="637"/>
        <v>Blank</v>
      </c>
      <c r="AE3914" s="202" t="str">
        <f t="shared" si="638"/>
        <v>Blank</v>
      </c>
      <c r="AF3914" s="217" t="str">
        <f t="shared" si="639"/>
        <v>Blank</v>
      </c>
      <c r="AG3914" s="9" t="str" cm="1">
        <f t="array" ref="AG3914">_xlfn.IFS(ISNUMBER(AC3914), "", ISNUMBER(SEARCH("Blank", AC3914)), "", ISERROR(AC3914), "Bad input on tab 3")</f>
        <v/>
      </c>
    </row>
    <row r="3915" spans="2:33" ht="15" customHeight="1" x14ac:dyDescent="0.75">
      <c r="B3915" s="205" t="str">
        <f>'5 Driver Data'!B3915</f>
        <v>3907</v>
      </c>
      <c r="C3915" s="193">
        <f>'5 Driver Data'!C3915</f>
        <v>0</v>
      </c>
      <c r="D3915" s="192">
        <f>'5 Driver Data'!D3915</f>
        <v>0</v>
      </c>
      <c r="E3915" s="191">
        <f>'5 Driver Data'!E3915</f>
        <v>0</v>
      </c>
      <c r="F3915" s="191">
        <f>'5 Driver Data'!F3915</f>
        <v>0</v>
      </c>
      <c r="G3915" s="191">
        <f>'5 Driver Data'!G3915</f>
        <v>0</v>
      </c>
      <c r="H3915" s="191">
        <f>'5 Driver Data'!H3915</f>
        <v>0</v>
      </c>
      <c r="I3915" s="191">
        <f>'5 Driver Data'!I3915</f>
        <v>0</v>
      </c>
      <c r="J3915" s="191">
        <f>'5 Driver Data'!J3915</f>
        <v>0</v>
      </c>
      <c r="K3915" s="206">
        <f>'5 Driver Data'!K3915</f>
        <v>0</v>
      </c>
      <c r="L3915" s="1"/>
      <c r="M3915" s="216" t="str">
        <f>IF(D3915=0,"Blank",'3 Model Input'!E$44*'3 Model Input'!E$45)</f>
        <v>Blank</v>
      </c>
      <c r="N3915" s="197" t="str">
        <f t="shared" si="630"/>
        <v>Blank</v>
      </c>
      <c r="O3915" s="197" t="str">
        <f>IF(D3915=0,"Blank",'3 Model Input'!E$49*(1-'3 Model Input'!E$51))</f>
        <v>Blank</v>
      </c>
      <c r="P3915" s="197" t="str">
        <f t="shared" si="631"/>
        <v>Blank</v>
      </c>
      <c r="Q3915" s="197" t="str">
        <f>IF(D3915=0,"Blank",IF(D3915="BEV",E3915*(1-'3 Model Input'!E$54), E3915))</f>
        <v>Blank</v>
      </c>
      <c r="R3915" s="198" t="str">
        <f>IF(D3915=0,"Blank",IF(D3915="PHEV",F3915/G3915,F3915*(1-'3 Model Input'!E$54)/G3915))</f>
        <v>Blank</v>
      </c>
      <c r="S3915" s="198" t="str">
        <f>IF(D3915=0,"Blank",IF(D3915="PHEV",MIN(M3915,E3915),MIN(M3915,(E3915*(1-'3 Model Input'!E$54)))))</f>
        <v>Blank</v>
      </c>
      <c r="T3915" s="217" t="str">
        <f t="shared" si="632"/>
        <v>Blank</v>
      </c>
      <c r="U3915" s="89"/>
      <c r="V3915" s="216" t="str">
        <f>IF(D3915=0,"Blank",P3915*'3 Model Input'!E$50)</f>
        <v>Blank</v>
      </c>
      <c r="W3915" s="197" t="str">
        <f t="shared" si="633"/>
        <v>Blank</v>
      </c>
      <c r="X3915" s="197" t="str">
        <f t="shared" si="634"/>
        <v>Blank</v>
      </c>
      <c r="Y3915" s="197" t="str">
        <f t="shared" si="635"/>
        <v>Blank</v>
      </c>
      <c r="Z3915" s="197" t="str">
        <f t="shared" si="636"/>
        <v>Blank</v>
      </c>
      <c r="AA3915" s="223" t="str" cm="1">
        <f t="array" ref="AA3915">_xlfn.IFS(ISTEXT('3 Model Input'!F$70),"Missing",ISTEXT('3 Model Input'!I$70),"Missing",ISNUMBER('3 Model Input'!K$70),'3 Model Input'!K$70*P3915)</f>
        <v>Missing</v>
      </c>
      <c r="AB3915" s="89"/>
      <c r="AC3915" s="227" t="str" cm="1">
        <f t="array" ref="AC3915">IF(D3915=0,"Blank",_xlfn.IFS('3 Model Input'!E$61=1,(V3915*G3915)/T3915,'3 Model Input'!E$61=2,(W3915*G3915)/T3915,'3 Model Input'!E$61=3,(X3915*G3915)/T3915,'3 Model Input'!E$61=4,(Y3915*G3915)/T3915,'3 Model Input'!E$61=5,(Z3915*G3915)/T3915, ISTEXT('3 Model Input'!E$61),"Missing",'3 Model Input'!E$61=6,(AA3915*G3915)/T3915))</f>
        <v>Blank</v>
      </c>
      <c r="AD3915" s="202" t="str">
        <f t="shared" si="637"/>
        <v>Blank</v>
      </c>
      <c r="AE3915" s="202" t="str">
        <f t="shared" si="638"/>
        <v>Blank</v>
      </c>
      <c r="AF3915" s="217" t="str">
        <f t="shared" si="639"/>
        <v>Blank</v>
      </c>
      <c r="AG3915" s="9" t="str" cm="1">
        <f t="array" ref="AG3915">_xlfn.IFS(ISNUMBER(AC3915), "", ISNUMBER(SEARCH("Blank", AC3915)), "", ISERROR(AC3915), "Bad input on tab 3")</f>
        <v/>
      </c>
    </row>
    <row r="3916" spans="2:33" ht="15" customHeight="1" x14ac:dyDescent="0.75">
      <c r="B3916" s="205" t="str">
        <f>'5 Driver Data'!B3916</f>
        <v>3908</v>
      </c>
      <c r="C3916" s="193">
        <f>'5 Driver Data'!C3916</f>
        <v>0</v>
      </c>
      <c r="D3916" s="192">
        <f>'5 Driver Data'!D3916</f>
        <v>0</v>
      </c>
      <c r="E3916" s="191">
        <f>'5 Driver Data'!E3916</f>
        <v>0</v>
      </c>
      <c r="F3916" s="191">
        <f>'5 Driver Data'!F3916</f>
        <v>0</v>
      </c>
      <c r="G3916" s="191">
        <f>'5 Driver Data'!G3916</f>
        <v>0</v>
      </c>
      <c r="H3916" s="191">
        <f>'5 Driver Data'!H3916</f>
        <v>0</v>
      </c>
      <c r="I3916" s="191">
        <f>'5 Driver Data'!I3916</f>
        <v>0</v>
      </c>
      <c r="J3916" s="191">
        <f>'5 Driver Data'!J3916</f>
        <v>0</v>
      </c>
      <c r="K3916" s="206">
        <f>'5 Driver Data'!K3916</f>
        <v>0</v>
      </c>
      <c r="L3916" s="1"/>
      <c r="M3916" s="216" t="str">
        <f>IF(D3916=0,"Blank",'3 Model Input'!E$44*'3 Model Input'!E$45)</f>
        <v>Blank</v>
      </c>
      <c r="N3916" s="197" t="str">
        <f t="shared" si="630"/>
        <v>Blank</v>
      </c>
      <c r="O3916" s="197" t="str">
        <f>IF(D3916=0,"Blank",'3 Model Input'!E$49*(1-'3 Model Input'!E$51))</f>
        <v>Blank</v>
      </c>
      <c r="P3916" s="197" t="str">
        <f t="shared" si="631"/>
        <v>Blank</v>
      </c>
      <c r="Q3916" s="197" t="str">
        <f>IF(D3916=0,"Blank",IF(D3916="BEV",E3916*(1-'3 Model Input'!E$54), E3916))</f>
        <v>Blank</v>
      </c>
      <c r="R3916" s="198" t="str">
        <f>IF(D3916=0,"Blank",IF(D3916="PHEV",F3916/G3916,F3916*(1-'3 Model Input'!E$54)/G3916))</f>
        <v>Blank</v>
      </c>
      <c r="S3916" s="198" t="str">
        <f>IF(D3916=0,"Blank",IF(D3916="PHEV",MIN(M3916,E3916),MIN(M3916,(E3916*(1-'3 Model Input'!E$54)))))</f>
        <v>Blank</v>
      </c>
      <c r="T3916" s="217" t="str">
        <f t="shared" si="632"/>
        <v>Blank</v>
      </c>
      <c r="U3916" s="89"/>
      <c r="V3916" s="216" t="str">
        <f>IF(D3916=0,"Blank",P3916*'3 Model Input'!E$50)</f>
        <v>Blank</v>
      </c>
      <c r="W3916" s="197" t="str">
        <f t="shared" si="633"/>
        <v>Blank</v>
      </c>
      <c r="X3916" s="197" t="str">
        <f t="shared" si="634"/>
        <v>Blank</v>
      </c>
      <c r="Y3916" s="197" t="str">
        <f t="shared" si="635"/>
        <v>Blank</v>
      </c>
      <c r="Z3916" s="197" t="str">
        <f t="shared" si="636"/>
        <v>Blank</v>
      </c>
      <c r="AA3916" s="223" t="str" cm="1">
        <f t="array" ref="AA3916">_xlfn.IFS(ISTEXT('3 Model Input'!F$70),"Missing",ISTEXT('3 Model Input'!I$70),"Missing",ISNUMBER('3 Model Input'!K$70),'3 Model Input'!K$70*P3916)</f>
        <v>Missing</v>
      </c>
      <c r="AB3916" s="89"/>
      <c r="AC3916" s="227" t="str" cm="1">
        <f t="array" ref="AC3916">IF(D3916=0,"Blank",_xlfn.IFS('3 Model Input'!E$61=1,(V3916*G3916)/T3916,'3 Model Input'!E$61=2,(W3916*G3916)/T3916,'3 Model Input'!E$61=3,(X3916*G3916)/T3916,'3 Model Input'!E$61=4,(Y3916*G3916)/T3916,'3 Model Input'!E$61=5,(Z3916*G3916)/T3916, ISTEXT('3 Model Input'!E$61),"Missing",'3 Model Input'!E$61=6,(AA3916*G3916)/T3916))</f>
        <v>Blank</v>
      </c>
      <c r="AD3916" s="202" t="str">
        <f t="shared" si="637"/>
        <v>Blank</v>
      </c>
      <c r="AE3916" s="202" t="str">
        <f t="shared" si="638"/>
        <v>Blank</v>
      </c>
      <c r="AF3916" s="217" t="str">
        <f t="shared" si="639"/>
        <v>Blank</v>
      </c>
      <c r="AG3916" s="9" t="str" cm="1">
        <f t="array" ref="AG3916">_xlfn.IFS(ISNUMBER(AC3916), "", ISNUMBER(SEARCH("Blank", AC3916)), "", ISERROR(AC3916), "Bad input on tab 3")</f>
        <v/>
      </c>
    </row>
    <row r="3917" spans="2:33" ht="15" customHeight="1" x14ac:dyDescent="0.75">
      <c r="B3917" s="205" t="str">
        <f>'5 Driver Data'!B3917</f>
        <v>3909</v>
      </c>
      <c r="C3917" s="193">
        <f>'5 Driver Data'!C3917</f>
        <v>0</v>
      </c>
      <c r="D3917" s="192">
        <f>'5 Driver Data'!D3917</f>
        <v>0</v>
      </c>
      <c r="E3917" s="191">
        <f>'5 Driver Data'!E3917</f>
        <v>0</v>
      </c>
      <c r="F3917" s="191">
        <f>'5 Driver Data'!F3917</f>
        <v>0</v>
      </c>
      <c r="G3917" s="191">
        <f>'5 Driver Data'!G3917</f>
        <v>0</v>
      </c>
      <c r="H3917" s="191">
        <f>'5 Driver Data'!H3917</f>
        <v>0</v>
      </c>
      <c r="I3917" s="191">
        <f>'5 Driver Data'!I3917</f>
        <v>0</v>
      </c>
      <c r="J3917" s="191">
        <f>'5 Driver Data'!J3917</f>
        <v>0</v>
      </c>
      <c r="K3917" s="206">
        <f>'5 Driver Data'!K3917</f>
        <v>0</v>
      </c>
      <c r="L3917" s="1"/>
      <c r="M3917" s="216" t="str">
        <f>IF(D3917=0,"Blank",'3 Model Input'!E$44*'3 Model Input'!E$45)</f>
        <v>Blank</v>
      </c>
      <c r="N3917" s="197" t="str">
        <f t="shared" si="630"/>
        <v>Blank</v>
      </c>
      <c r="O3917" s="197" t="str">
        <f>IF(D3917=0,"Blank",'3 Model Input'!E$49*(1-'3 Model Input'!E$51))</f>
        <v>Blank</v>
      </c>
      <c r="P3917" s="197" t="str">
        <f t="shared" si="631"/>
        <v>Blank</v>
      </c>
      <c r="Q3917" s="197" t="str">
        <f>IF(D3917=0,"Blank",IF(D3917="BEV",E3917*(1-'3 Model Input'!E$54), E3917))</f>
        <v>Blank</v>
      </c>
      <c r="R3917" s="198" t="str">
        <f>IF(D3917=0,"Blank",IF(D3917="PHEV",F3917/G3917,F3917*(1-'3 Model Input'!E$54)/G3917))</f>
        <v>Blank</v>
      </c>
      <c r="S3917" s="198" t="str">
        <f>IF(D3917=0,"Blank",IF(D3917="PHEV",MIN(M3917,E3917),MIN(M3917,(E3917*(1-'3 Model Input'!E$54)))))</f>
        <v>Blank</v>
      </c>
      <c r="T3917" s="217" t="str">
        <f t="shared" si="632"/>
        <v>Blank</v>
      </c>
      <c r="U3917" s="89"/>
      <c r="V3917" s="216" t="str">
        <f>IF(D3917=0,"Blank",P3917*'3 Model Input'!E$50)</f>
        <v>Blank</v>
      </c>
      <c r="W3917" s="197" t="str">
        <f t="shared" si="633"/>
        <v>Blank</v>
      </c>
      <c r="X3917" s="197" t="str">
        <f t="shared" si="634"/>
        <v>Blank</v>
      </c>
      <c r="Y3917" s="197" t="str">
        <f t="shared" si="635"/>
        <v>Blank</v>
      </c>
      <c r="Z3917" s="197" t="str">
        <f t="shared" si="636"/>
        <v>Blank</v>
      </c>
      <c r="AA3917" s="223" t="str" cm="1">
        <f t="array" ref="AA3917">_xlfn.IFS(ISTEXT('3 Model Input'!F$70),"Missing",ISTEXT('3 Model Input'!I$70),"Missing",ISNUMBER('3 Model Input'!K$70),'3 Model Input'!K$70*P3917)</f>
        <v>Missing</v>
      </c>
      <c r="AB3917" s="89"/>
      <c r="AC3917" s="227" t="str" cm="1">
        <f t="array" ref="AC3917">IF(D3917=0,"Blank",_xlfn.IFS('3 Model Input'!E$61=1,(V3917*G3917)/T3917,'3 Model Input'!E$61=2,(W3917*G3917)/T3917,'3 Model Input'!E$61=3,(X3917*G3917)/T3917,'3 Model Input'!E$61=4,(Y3917*G3917)/T3917,'3 Model Input'!E$61=5,(Z3917*G3917)/T3917, ISTEXT('3 Model Input'!E$61),"Missing",'3 Model Input'!E$61=6,(AA3917*G3917)/T3917))</f>
        <v>Blank</v>
      </c>
      <c r="AD3917" s="202" t="str">
        <f t="shared" si="637"/>
        <v>Blank</v>
      </c>
      <c r="AE3917" s="202" t="str">
        <f t="shared" si="638"/>
        <v>Blank</v>
      </c>
      <c r="AF3917" s="217" t="str">
        <f t="shared" si="639"/>
        <v>Blank</v>
      </c>
      <c r="AG3917" s="9" t="str" cm="1">
        <f t="array" ref="AG3917">_xlfn.IFS(ISNUMBER(AC3917), "", ISNUMBER(SEARCH("Blank", AC3917)), "", ISERROR(AC3917), "Bad input on tab 3")</f>
        <v/>
      </c>
    </row>
    <row r="3918" spans="2:33" ht="15" customHeight="1" x14ac:dyDescent="0.75">
      <c r="B3918" s="205" t="str">
        <f>'5 Driver Data'!B3918</f>
        <v>3910</v>
      </c>
      <c r="C3918" s="193">
        <f>'5 Driver Data'!C3918</f>
        <v>0</v>
      </c>
      <c r="D3918" s="192">
        <f>'5 Driver Data'!D3918</f>
        <v>0</v>
      </c>
      <c r="E3918" s="191">
        <f>'5 Driver Data'!E3918</f>
        <v>0</v>
      </c>
      <c r="F3918" s="191">
        <f>'5 Driver Data'!F3918</f>
        <v>0</v>
      </c>
      <c r="G3918" s="191">
        <f>'5 Driver Data'!G3918</f>
        <v>0</v>
      </c>
      <c r="H3918" s="191">
        <f>'5 Driver Data'!H3918</f>
        <v>0</v>
      </c>
      <c r="I3918" s="191">
        <f>'5 Driver Data'!I3918</f>
        <v>0</v>
      </c>
      <c r="J3918" s="191">
        <f>'5 Driver Data'!J3918</f>
        <v>0</v>
      </c>
      <c r="K3918" s="206">
        <f>'5 Driver Data'!K3918</f>
        <v>0</v>
      </c>
      <c r="L3918" s="1"/>
      <c r="M3918" s="216" t="str">
        <f>IF(D3918=0,"Blank",'3 Model Input'!E$44*'3 Model Input'!E$45)</f>
        <v>Blank</v>
      </c>
      <c r="N3918" s="197" t="str">
        <f t="shared" si="630"/>
        <v>Blank</v>
      </c>
      <c r="O3918" s="197" t="str">
        <f>IF(D3918=0,"Blank",'3 Model Input'!E$49*(1-'3 Model Input'!E$51))</f>
        <v>Blank</v>
      </c>
      <c r="P3918" s="197" t="str">
        <f t="shared" si="631"/>
        <v>Blank</v>
      </c>
      <c r="Q3918" s="197" t="str">
        <f>IF(D3918=0,"Blank",IF(D3918="BEV",E3918*(1-'3 Model Input'!E$54), E3918))</f>
        <v>Blank</v>
      </c>
      <c r="R3918" s="198" t="str">
        <f>IF(D3918=0,"Blank",IF(D3918="PHEV",F3918/G3918,F3918*(1-'3 Model Input'!E$54)/G3918))</f>
        <v>Blank</v>
      </c>
      <c r="S3918" s="198" t="str">
        <f>IF(D3918=0,"Blank",IF(D3918="PHEV",MIN(M3918,E3918),MIN(M3918,(E3918*(1-'3 Model Input'!E$54)))))</f>
        <v>Blank</v>
      </c>
      <c r="T3918" s="217" t="str">
        <f t="shared" si="632"/>
        <v>Blank</v>
      </c>
      <c r="U3918" s="89"/>
      <c r="V3918" s="216" t="str">
        <f>IF(D3918=0,"Blank",P3918*'3 Model Input'!E$50)</f>
        <v>Blank</v>
      </c>
      <c r="W3918" s="197" t="str">
        <f t="shared" si="633"/>
        <v>Blank</v>
      </c>
      <c r="X3918" s="197" t="str">
        <f t="shared" si="634"/>
        <v>Blank</v>
      </c>
      <c r="Y3918" s="197" t="str">
        <f t="shared" si="635"/>
        <v>Blank</v>
      </c>
      <c r="Z3918" s="197" t="str">
        <f t="shared" si="636"/>
        <v>Blank</v>
      </c>
      <c r="AA3918" s="223" t="str" cm="1">
        <f t="array" ref="AA3918">_xlfn.IFS(ISTEXT('3 Model Input'!F$70),"Missing",ISTEXT('3 Model Input'!I$70),"Missing",ISNUMBER('3 Model Input'!K$70),'3 Model Input'!K$70*P3918)</f>
        <v>Missing</v>
      </c>
      <c r="AB3918" s="89"/>
      <c r="AC3918" s="227" t="str" cm="1">
        <f t="array" ref="AC3918">IF(D3918=0,"Blank",_xlfn.IFS('3 Model Input'!E$61=1,(V3918*G3918)/T3918,'3 Model Input'!E$61=2,(W3918*G3918)/T3918,'3 Model Input'!E$61=3,(X3918*G3918)/T3918,'3 Model Input'!E$61=4,(Y3918*G3918)/T3918,'3 Model Input'!E$61=5,(Z3918*G3918)/T3918, ISTEXT('3 Model Input'!E$61),"Missing",'3 Model Input'!E$61=6,(AA3918*G3918)/T3918))</f>
        <v>Blank</v>
      </c>
      <c r="AD3918" s="202" t="str">
        <f t="shared" si="637"/>
        <v>Blank</v>
      </c>
      <c r="AE3918" s="202" t="str">
        <f t="shared" si="638"/>
        <v>Blank</v>
      </c>
      <c r="AF3918" s="217" t="str">
        <f t="shared" si="639"/>
        <v>Blank</v>
      </c>
      <c r="AG3918" s="9" t="str" cm="1">
        <f t="array" ref="AG3918">_xlfn.IFS(ISNUMBER(AC3918), "", ISNUMBER(SEARCH("Blank", AC3918)), "", ISERROR(AC3918), "Bad input on tab 3")</f>
        <v/>
      </c>
    </row>
    <row r="3919" spans="2:33" ht="15" customHeight="1" x14ac:dyDescent="0.75">
      <c r="B3919" s="205" t="str">
        <f>'5 Driver Data'!B3919</f>
        <v>3911</v>
      </c>
      <c r="C3919" s="193">
        <f>'5 Driver Data'!C3919</f>
        <v>0</v>
      </c>
      <c r="D3919" s="192">
        <f>'5 Driver Data'!D3919</f>
        <v>0</v>
      </c>
      <c r="E3919" s="191">
        <f>'5 Driver Data'!E3919</f>
        <v>0</v>
      </c>
      <c r="F3919" s="191">
        <f>'5 Driver Data'!F3919</f>
        <v>0</v>
      </c>
      <c r="G3919" s="191">
        <f>'5 Driver Data'!G3919</f>
        <v>0</v>
      </c>
      <c r="H3919" s="191">
        <f>'5 Driver Data'!H3919</f>
        <v>0</v>
      </c>
      <c r="I3919" s="191">
        <f>'5 Driver Data'!I3919</f>
        <v>0</v>
      </c>
      <c r="J3919" s="191">
        <f>'5 Driver Data'!J3919</f>
        <v>0</v>
      </c>
      <c r="K3919" s="206">
        <f>'5 Driver Data'!K3919</f>
        <v>0</v>
      </c>
      <c r="L3919" s="1"/>
      <c r="M3919" s="216" t="str">
        <f>IF(D3919=0,"Blank",'3 Model Input'!E$44*'3 Model Input'!E$45)</f>
        <v>Blank</v>
      </c>
      <c r="N3919" s="197" t="str">
        <f t="shared" si="630"/>
        <v>Blank</v>
      </c>
      <c r="O3919" s="197" t="str">
        <f>IF(D3919=0,"Blank",'3 Model Input'!E$49*(1-'3 Model Input'!E$51))</f>
        <v>Blank</v>
      </c>
      <c r="P3919" s="197" t="str">
        <f t="shared" si="631"/>
        <v>Blank</v>
      </c>
      <c r="Q3919" s="197" t="str">
        <f>IF(D3919=0,"Blank",IF(D3919="BEV",E3919*(1-'3 Model Input'!E$54), E3919))</f>
        <v>Blank</v>
      </c>
      <c r="R3919" s="198" t="str">
        <f>IF(D3919=0,"Blank",IF(D3919="PHEV",F3919/G3919,F3919*(1-'3 Model Input'!E$54)/G3919))</f>
        <v>Blank</v>
      </c>
      <c r="S3919" s="198" t="str">
        <f>IF(D3919=0,"Blank",IF(D3919="PHEV",MIN(M3919,E3919),MIN(M3919,(E3919*(1-'3 Model Input'!E$54)))))</f>
        <v>Blank</v>
      </c>
      <c r="T3919" s="217" t="str">
        <f t="shared" si="632"/>
        <v>Blank</v>
      </c>
      <c r="U3919" s="89"/>
      <c r="V3919" s="216" t="str">
        <f>IF(D3919=0,"Blank",P3919*'3 Model Input'!E$50)</f>
        <v>Blank</v>
      </c>
      <c r="W3919" s="197" t="str">
        <f t="shared" si="633"/>
        <v>Blank</v>
      </c>
      <c r="X3919" s="197" t="str">
        <f t="shared" si="634"/>
        <v>Blank</v>
      </c>
      <c r="Y3919" s="197" t="str">
        <f t="shared" si="635"/>
        <v>Blank</v>
      </c>
      <c r="Z3919" s="197" t="str">
        <f t="shared" si="636"/>
        <v>Blank</v>
      </c>
      <c r="AA3919" s="223" t="str" cm="1">
        <f t="array" ref="AA3919">_xlfn.IFS(ISTEXT('3 Model Input'!F$70),"Missing",ISTEXT('3 Model Input'!I$70),"Missing",ISNUMBER('3 Model Input'!K$70),'3 Model Input'!K$70*P3919)</f>
        <v>Missing</v>
      </c>
      <c r="AB3919" s="89"/>
      <c r="AC3919" s="227" t="str" cm="1">
        <f t="array" ref="AC3919">IF(D3919=0,"Blank",_xlfn.IFS('3 Model Input'!E$61=1,(V3919*G3919)/T3919,'3 Model Input'!E$61=2,(W3919*G3919)/T3919,'3 Model Input'!E$61=3,(X3919*G3919)/T3919,'3 Model Input'!E$61=4,(Y3919*G3919)/T3919,'3 Model Input'!E$61=5,(Z3919*G3919)/T3919, ISTEXT('3 Model Input'!E$61),"Missing",'3 Model Input'!E$61=6,(AA3919*G3919)/T3919))</f>
        <v>Blank</v>
      </c>
      <c r="AD3919" s="202" t="str">
        <f t="shared" si="637"/>
        <v>Blank</v>
      </c>
      <c r="AE3919" s="202" t="str">
        <f t="shared" si="638"/>
        <v>Blank</v>
      </c>
      <c r="AF3919" s="217" t="str">
        <f t="shared" si="639"/>
        <v>Blank</v>
      </c>
      <c r="AG3919" s="9" t="str" cm="1">
        <f t="array" ref="AG3919">_xlfn.IFS(ISNUMBER(AC3919), "", ISNUMBER(SEARCH("Blank", AC3919)), "", ISERROR(AC3919), "Bad input on tab 3")</f>
        <v/>
      </c>
    </row>
    <row r="3920" spans="2:33" ht="15" customHeight="1" x14ac:dyDescent="0.75">
      <c r="B3920" s="205" t="str">
        <f>'5 Driver Data'!B3920</f>
        <v>3912</v>
      </c>
      <c r="C3920" s="193">
        <f>'5 Driver Data'!C3920</f>
        <v>0</v>
      </c>
      <c r="D3920" s="192">
        <f>'5 Driver Data'!D3920</f>
        <v>0</v>
      </c>
      <c r="E3920" s="191">
        <f>'5 Driver Data'!E3920</f>
        <v>0</v>
      </c>
      <c r="F3920" s="191">
        <f>'5 Driver Data'!F3920</f>
        <v>0</v>
      </c>
      <c r="G3920" s="191">
        <f>'5 Driver Data'!G3920</f>
        <v>0</v>
      </c>
      <c r="H3920" s="191">
        <f>'5 Driver Data'!H3920</f>
        <v>0</v>
      </c>
      <c r="I3920" s="191">
        <f>'5 Driver Data'!I3920</f>
        <v>0</v>
      </c>
      <c r="J3920" s="191">
        <f>'5 Driver Data'!J3920</f>
        <v>0</v>
      </c>
      <c r="K3920" s="206">
        <f>'5 Driver Data'!K3920</f>
        <v>0</v>
      </c>
      <c r="L3920" s="1"/>
      <c r="M3920" s="216" t="str">
        <f>IF(D3920=0,"Blank",'3 Model Input'!E$44*'3 Model Input'!E$45)</f>
        <v>Blank</v>
      </c>
      <c r="N3920" s="197" t="str">
        <f t="shared" si="630"/>
        <v>Blank</v>
      </c>
      <c r="O3920" s="197" t="str">
        <f>IF(D3920=0,"Blank",'3 Model Input'!E$49*(1-'3 Model Input'!E$51))</f>
        <v>Blank</v>
      </c>
      <c r="P3920" s="197" t="str">
        <f t="shared" si="631"/>
        <v>Blank</v>
      </c>
      <c r="Q3920" s="197" t="str">
        <f>IF(D3920=0,"Blank",IF(D3920="BEV",E3920*(1-'3 Model Input'!E$54), E3920))</f>
        <v>Blank</v>
      </c>
      <c r="R3920" s="198" t="str">
        <f>IF(D3920=0,"Blank",IF(D3920="PHEV",F3920/G3920,F3920*(1-'3 Model Input'!E$54)/G3920))</f>
        <v>Blank</v>
      </c>
      <c r="S3920" s="198" t="str">
        <f>IF(D3920=0,"Blank",IF(D3920="PHEV",MIN(M3920,E3920),MIN(M3920,(E3920*(1-'3 Model Input'!E$54)))))</f>
        <v>Blank</v>
      </c>
      <c r="T3920" s="217" t="str">
        <f t="shared" si="632"/>
        <v>Blank</v>
      </c>
      <c r="U3920" s="89"/>
      <c r="V3920" s="216" t="str">
        <f>IF(D3920=0,"Blank",P3920*'3 Model Input'!E$50)</f>
        <v>Blank</v>
      </c>
      <c r="W3920" s="197" t="str">
        <f t="shared" si="633"/>
        <v>Blank</v>
      </c>
      <c r="X3920" s="197" t="str">
        <f t="shared" si="634"/>
        <v>Blank</v>
      </c>
      <c r="Y3920" s="197" t="str">
        <f t="shared" si="635"/>
        <v>Blank</v>
      </c>
      <c r="Z3920" s="197" t="str">
        <f t="shared" si="636"/>
        <v>Blank</v>
      </c>
      <c r="AA3920" s="223" t="str" cm="1">
        <f t="array" ref="AA3920">_xlfn.IFS(ISTEXT('3 Model Input'!F$70),"Missing",ISTEXT('3 Model Input'!I$70),"Missing",ISNUMBER('3 Model Input'!K$70),'3 Model Input'!K$70*P3920)</f>
        <v>Missing</v>
      </c>
      <c r="AB3920" s="89"/>
      <c r="AC3920" s="227" t="str" cm="1">
        <f t="array" ref="AC3920">IF(D3920=0,"Blank",_xlfn.IFS('3 Model Input'!E$61=1,(V3920*G3920)/T3920,'3 Model Input'!E$61=2,(W3920*G3920)/T3920,'3 Model Input'!E$61=3,(X3920*G3920)/T3920,'3 Model Input'!E$61=4,(Y3920*G3920)/T3920,'3 Model Input'!E$61=5,(Z3920*G3920)/T3920, ISTEXT('3 Model Input'!E$61),"Missing",'3 Model Input'!E$61=6,(AA3920*G3920)/T3920))</f>
        <v>Blank</v>
      </c>
      <c r="AD3920" s="202" t="str">
        <f t="shared" si="637"/>
        <v>Blank</v>
      </c>
      <c r="AE3920" s="202" t="str">
        <f t="shared" si="638"/>
        <v>Blank</v>
      </c>
      <c r="AF3920" s="217" t="str">
        <f t="shared" si="639"/>
        <v>Blank</v>
      </c>
      <c r="AG3920" s="9" t="str" cm="1">
        <f t="array" ref="AG3920">_xlfn.IFS(ISNUMBER(AC3920), "", ISNUMBER(SEARCH("Blank", AC3920)), "", ISERROR(AC3920), "Bad input on tab 3")</f>
        <v/>
      </c>
    </row>
    <row r="3921" spans="2:33" ht="15" customHeight="1" x14ac:dyDescent="0.75">
      <c r="B3921" s="205" t="str">
        <f>'5 Driver Data'!B3921</f>
        <v>3913</v>
      </c>
      <c r="C3921" s="193">
        <f>'5 Driver Data'!C3921</f>
        <v>0</v>
      </c>
      <c r="D3921" s="192">
        <f>'5 Driver Data'!D3921</f>
        <v>0</v>
      </c>
      <c r="E3921" s="191">
        <f>'5 Driver Data'!E3921</f>
        <v>0</v>
      </c>
      <c r="F3921" s="191">
        <f>'5 Driver Data'!F3921</f>
        <v>0</v>
      </c>
      <c r="G3921" s="191">
        <f>'5 Driver Data'!G3921</f>
        <v>0</v>
      </c>
      <c r="H3921" s="191">
        <f>'5 Driver Data'!H3921</f>
        <v>0</v>
      </c>
      <c r="I3921" s="191">
        <f>'5 Driver Data'!I3921</f>
        <v>0</v>
      </c>
      <c r="J3921" s="191">
        <f>'5 Driver Data'!J3921</f>
        <v>0</v>
      </c>
      <c r="K3921" s="206">
        <f>'5 Driver Data'!K3921</f>
        <v>0</v>
      </c>
      <c r="L3921" s="1"/>
      <c r="M3921" s="216" t="str">
        <f>IF(D3921=0,"Blank",'3 Model Input'!E$44*'3 Model Input'!E$45)</f>
        <v>Blank</v>
      </c>
      <c r="N3921" s="197" t="str">
        <f t="shared" si="630"/>
        <v>Blank</v>
      </c>
      <c r="O3921" s="197" t="str">
        <f>IF(D3921=0,"Blank",'3 Model Input'!E$49*(1-'3 Model Input'!E$51))</f>
        <v>Blank</v>
      </c>
      <c r="P3921" s="197" t="str">
        <f t="shared" si="631"/>
        <v>Blank</v>
      </c>
      <c r="Q3921" s="197" t="str">
        <f>IF(D3921=0,"Blank",IF(D3921="BEV",E3921*(1-'3 Model Input'!E$54), E3921))</f>
        <v>Blank</v>
      </c>
      <c r="R3921" s="198" t="str">
        <f>IF(D3921=0,"Blank",IF(D3921="PHEV",F3921/G3921,F3921*(1-'3 Model Input'!E$54)/G3921))</f>
        <v>Blank</v>
      </c>
      <c r="S3921" s="198" t="str">
        <f>IF(D3921=0,"Blank",IF(D3921="PHEV",MIN(M3921,E3921),MIN(M3921,(E3921*(1-'3 Model Input'!E$54)))))</f>
        <v>Blank</v>
      </c>
      <c r="T3921" s="217" t="str">
        <f t="shared" si="632"/>
        <v>Blank</v>
      </c>
      <c r="U3921" s="89"/>
      <c r="V3921" s="216" t="str">
        <f>IF(D3921=0,"Blank",P3921*'3 Model Input'!E$50)</f>
        <v>Blank</v>
      </c>
      <c r="W3921" s="197" t="str">
        <f t="shared" si="633"/>
        <v>Blank</v>
      </c>
      <c r="X3921" s="197" t="str">
        <f t="shared" si="634"/>
        <v>Blank</v>
      </c>
      <c r="Y3921" s="197" t="str">
        <f t="shared" si="635"/>
        <v>Blank</v>
      </c>
      <c r="Z3921" s="197" t="str">
        <f t="shared" si="636"/>
        <v>Blank</v>
      </c>
      <c r="AA3921" s="223" t="str" cm="1">
        <f t="array" ref="AA3921">_xlfn.IFS(ISTEXT('3 Model Input'!F$70),"Missing",ISTEXT('3 Model Input'!I$70),"Missing",ISNUMBER('3 Model Input'!K$70),'3 Model Input'!K$70*P3921)</f>
        <v>Missing</v>
      </c>
      <c r="AB3921" s="89"/>
      <c r="AC3921" s="227" t="str" cm="1">
        <f t="array" ref="AC3921">IF(D3921=0,"Blank",_xlfn.IFS('3 Model Input'!E$61=1,(V3921*G3921)/T3921,'3 Model Input'!E$61=2,(W3921*G3921)/T3921,'3 Model Input'!E$61=3,(X3921*G3921)/T3921,'3 Model Input'!E$61=4,(Y3921*G3921)/T3921,'3 Model Input'!E$61=5,(Z3921*G3921)/T3921, ISTEXT('3 Model Input'!E$61),"Missing",'3 Model Input'!E$61=6,(AA3921*G3921)/T3921))</f>
        <v>Blank</v>
      </c>
      <c r="AD3921" s="202" t="str">
        <f t="shared" si="637"/>
        <v>Blank</v>
      </c>
      <c r="AE3921" s="202" t="str">
        <f t="shared" si="638"/>
        <v>Blank</v>
      </c>
      <c r="AF3921" s="217" t="str">
        <f t="shared" si="639"/>
        <v>Blank</v>
      </c>
      <c r="AG3921" s="9" t="str" cm="1">
        <f t="array" ref="AG3921">_xlfn.IFS(ISNUMBER(AC3921), "", ISNUMBER(SEARCH("Blank", AC3921)), "", ISERROR(AC3921), "Bad input on tab 3")</f>
        <v/>
      </c>
    </row>
    <row r="3922" spans="2:33" ht="15" customHeight="1" x14ac:dyDescent="0.75">
      <c r="B3922" s="205" t="str">
        <f>'5 Driver Data'!B3922</f>
        <v>3914</v>
      </c>
      <c r="C3922" s="193">
        <f>'5 Driver Data'!C3922</f>
        <v>0</v>
      </c>
      <c r="D3922" s="192">
        <f>'5 Driver Data'!D3922</f>
        <v>0</v>
      </c>
      <c r="E3922" s="191">
        <f>'5 Driver Data'!E3922</f>
        <v>0</v>
      </c>
      <c r="F3922" s="191">
        <f>'5 Driver Data'!F3922</f>
        <v>0</v>
      </c>
      <c r="G3922" s="191">
        <f>'5 Driver Data'!G3922</f>
        <v>0</v>
      </c>
      <c r="H3922" s="191">
        <f>'5 Driver Data'!H3922</f>
        <v>0</v>
      </c>
      <c r="I3922" s="191">
        <f>'5 Driver Data'!I3922</f>
        <v>0</v>
      </c>
      <c r="J3922" s="191">
        <f>'5 Driver Data'!J3922</f>
        <v>0</v>
      </c>
      <c r="K3922" s="206">
        <f>'5 Driver Data'!K3922</f>
        <v>0</v>
      </c>
      <c r="L3922" s="1"/>
      <c r="M3922" s="216" t="str">
        <f>IF(D3922=0,"Blank",'3 Model Input'!E$44*'3 Model Input'!E$45)</f>
        <v>Blank</v>
      </c>
      <c r="N3922" s="197" t="str">
        <f t="shared" si="630"/>
        <v>Blank</v>
      </c>
      <c r="O3922" s="197" t="str">
        <f>IF(D3922=0,"Blank",'3 Model Input'!E$49*(1-'3 Model Input'!E$51))</f>
        <v>Blank</v>
      </c>
      <c r="P3922" s="197" t="str">
        <f t="shared" si="631"/>
        <v>Blank</v>
      </c>
      <c r="Q3922" s="197" t="str">
        <f>IF(D3922=0,"Blank",IF(D3922="BEV",E3922*(1-'3 Model Input'!E$54), E3922))</f>
        <v>Blank</v>
      </c>
      <c r="R3922" s="198" t="str">
        <f>IF(D3922=0,"Blank",IF(D3922="PHEV",F3922/G3922,F3922*(1-'3 Model Input'!E$54)/G3922))</f>
        <v>Blank</v>
      </c>
      <c r="S3922" s="198" t="str">
        <f>IF(D3922=0,"Blank",IF(D3922="PHEV",MIN(M3922,E3922),MIN(M3922,(E3922*(1-'3 Model Input'!E$54)))))</f>
        <v>Blank</v>
      </c>
      <c r="T3922" s="217" t="str">
        <f t="shared" si="632"/>
        <v>Blank</v>
      </c>
      <c r="U3922" s="89"/>
      <c r="V3922" s="216" t="str">
        <f>IF(D3922=0,"Blank",P3922*'3 Model Input'!E$50)</f>
        <v>Blank</v>
      </c>
      <c r="W3922" s="197" t="str">
        <f t="shared" si="633"/>
        <v>Blank</v>
      </c>
      <c r="X3922" s="197" t="str">
        <f t="shared" si="634"/>
        <v>Blank</v>
      </c>
      <c r="Y3922" s="197" t="str">
        <f t="shared" si="635"/>
        <v>Blank</v>
      </c>
      <c r="Z3922" s="197" t="str">
        <f t="shared" si="636"/>
        <v>Blank</v>
      </c>
      <c r="AA3922" s="223" t="str" cm="1">
        <f t="array" ref="AA3922">_xlfn.IFS(ISTEXT('3 Model Input'!F$70),"Missing",ISTEXT('3 Model Input'!I$70),"Missing",ISNUMBER('3 Model Input'!K$70),'3 Model Input'!K$70*P3922)</f>
        <v>Missing</v>
      </c>
      <c r="AB3922" s="89"/>
      <c r="AC3922" s="227" t="str" cm="1">
        <f t="array" ref="AC3922">IF(D3922=0,"Blank",_xlfn.IFS('3 Model Input'!E$61=1,(V3922*G3922)/T3922,'3 Model Input'!E$61=2,(W3922*G3922)/T3922,'3 Model Input'!E$61=3,(X3922*G3922)/T3922,'3 Model Input'!E$61=4,(Y3922*G3922)/T3922,'3 Model Input'!E$61=5,(Z3922*G3922)/T3922, ISTEXT('3 Model Input'!E$61),"Missing",'3 Model Input'!E$61=6,(AA3922*G3922)/T3922))</f>
        <v>Blank</v>
      </c>
      <c r="AD3922" s="202" t="str">
        <f t="shared" si="637"/>
        <v>Blank</v>
      </c>
      <c r="AE3922" s="202" t="str">
        <f t="shared" si="638"/>
        <v>Blank</v>
      </c>
      <c r="AF3922" s="217" t="str">
        <f t="shared" si="639"/>
        <v>Blank</v>
      </c>
      <c r="AG3922" s="9" t="str" cm="1">
        <f t="array" ref="AG3922">_xlfn.IFS(ISNUMBER(AC3922), "", ISNUMBER(SEARCH("Blank", AC3922)), "", ISERROR(AC3922), "Bad input on tab 3")</f>
        <v/>
      </c>
    </row>
    <row r="3923" spans="2:33" ht="15" customHeight="1" x14ac:dyDescent="0.75">
      <c r="B3923" s="205" t="str">
        <f>'5 Driver Data'!B3923</f>
        <v>3915</v>
      </c>
      <c r="C3923" s="193">
        <f>'5 Driver Data'!C3923</f>
        <v>0</v>
      </c>
      <c r="D3923" s="192">
        <f>'5 Driver Data'!D3923</f>
        <v>0</v>
      </c>
      <c r="E3923" s="191">
        <f>'5 Driver Data'!E3923</f>
        <v>0</v>
      </c>
      <c r="F3923" s="191">
        <f>'5 Driver Data'!F3923</f>
        <v>0</v>
      </c>
      <c r="G3923" s="191">
        <f>'5 Driver Data'!G3923</f>
        <v>0</v>
      </c>
      <c r="H3923" s="191">
        <f>'5 Driver Data'!H3923</f>
        <v>0</v>
      </c>
      <c r="I3923" s="191">
        <f>'5 Driver Data'!I3923</f>
        <v>0</v>
      </c>
      <c r="J3923" s="191">
        <f>'5 Driver Data'!J3923</f>
        <v>0</v>
      </c>
      <c r="K3923" s="206">
        <f>'5 Driver Data'!K3923</f>
        <v>0</v>
      </c>
      <c r="L3923" s="1"/>
      <c r="M3923" s="216" t="str">
        <f>IF(D3923=0,"Blank",'3 Model Input'!E$44*'3 Model Input'!E$45)</f>
        <v>Blank</v>
      </c>
      <c r="N3923" s="197" t="str">
        <f t="shared" si="630"/>
        <v>Blank</v>
      </c>
      <c r="O3923" s="197" t="str">
        <f>IF(D3923=0,"Blank",'3 Model Input'!E$49*(1-'3 Model Input'!E$51))</f>
        <v>Blank</v>
      </c>
      <c r="P3923" s="197" t="str">
        <f t="shared" si="631"/>
        <v>Blank</v>
      </c>
      <c r="Q3923" s="197" t="str">
        <f>IF(D3923=0,"Blank",IF(D3923="BEV",E3923*(1-'3 Model Input'!E$54), E3923))</f>
        <v>Blank</v>
      </c>
      <c r="R3923" s="198" t="str">
        <f>IF(D3923=0,"Blank",IF(D3923="PHEV",F3923/G3923,F3923*(1-'3 Model Input'!E$54)/G3923))</f>
        <v>Blank</v>
      </c>
      <c r="S3923" s="198" t="str">
        <f>IF(D3923=0,"Blank",IF(D3923="PHEV",MIN(M3923,E3923),MIN(M3923,(E3923*(1-'3 Model Input'!E$54)))))</f>
        <v>Blank</v>
      </c>
      <c r="T3923" s="217" t="str">
        <f t="shared" si="632"/>
        <v>Blank</v>
      </c>
      <c r="U3923" s="89"/>
      <c r="V3923" s="216" t="str">
        <f>IF(D3923=0,"Blank",P3923*'3 Model Input'!E$50)</f>
        <v>Blank</v>
      </c>
      <c r="W3923" s="197" t="str">
        <f t="shared" si="633"/>
        <v>Blank</v>
      </c>
      <c r="X3923" s="197" t="str">
        <f t="shared" si="634"/>
        <v>Blank</v>
      </c>
      <c r="Y3923" s="197" t="str">
        <f t="shared" si="635"/>
        <v>Blank</v>
      </c>
      <c r="Z3923" s="197" t="str">
        <f t="shared" si="636"/>
        <v>Blank</v>
      </c>
      <c r="AA3923" s="223" t="str" cm="1">
        <f t="array" ref="AA3923">_xlfn.IFS(ISTEXT('3 Model Input'!F$70),"Missing",ISTEXT('3 Model Input'!I$70),"Missing",ISNUMBER('3 Model Input'!K$70),'3 Model Input'!K$70*P3923)</f>
        <v>Missing</v>
      </c>
      <c r="AB3923" s="89"/>
      <c r="AC3923" s="227" t="str" cm="1">
        <f t="array" ref="AC3923">IF(D3923=0,"Blank",_xlfn.IFS('3 Model Input'!E$61=1,(V3923*G3923)/T3923,'3 Model Input'!E$61=2,(W3923*G3923)/T3923,'3 Model Input'!E$61=3,(X3923*G3923)/T3923,'3 Model Input'!E$61=4,(Y3923*G3923)/T3923,'3 Model Input'!E$61=5,(Z3923*G3923)/T3923, ISTEXT('3 Model Input'!E$61),"Missing",'3 Model Input'!E$61=6,(AA3923*G3923)/T3923))</f>
        <v>Blank</v>
      </c>
      <c r="AD3923" s="202" t="str">
        <f t="shared" si="637"/>
        <v>Blank</v>
      </c>
      <c r="AE3923" s="202" t="str">
        <f t="shared" si="638"/>
        <v>Blank</v>
      </c>
      <c r="AF3923" s="217" t="str">
        <f t="shared" si="639"/>
        <v>Blank</v>
      </c>
      <c r="AG3923" s="9" t="str" cm="1">
        <f t="array" ref="AG3923">_xlfn.IFS(ISNUMBER(AC3923), "", ISNUMBER(SEARCH("Blank", AC3923)), "", ISERROR(AC3923), "Bad input on tab 3")</f>
        <v/>
      </c>
    </row>
    <row r="3924" spans="2:33" ht="15" customHeight="1" x14ac:dyDescent="0.75">
      <c r="B3924" s="205" t="str">
        <f>'5 Driver Data'!B3924</f>
        <v>3916</v>
      </c>
      <c r="C3924" s="193">
        <f>'5 Driver Data'!C3924</f>
        <v>0</v>
      </c>
      <c r="D3924" s="192">
        <f>'5 Driver Data'!D3924</f>
        <v>0</v>
      </c>
      <c r="E3924" s="191">
        <f>'5 Driver Data'!E3924</f>
        <v>0</v>
      </c>
      <c r="F3924" s="191">
        <f>'5 Driver Data'!F3924</f>
        <v>0</v>
      </c>
      <c r="G3924" s="191">
        <f>'5 Driver Data'!G3924</f>
        <v>0</v>
      </c>
      <c r="H3924" s="191">
        <f>'5 Driver Data'!H3924</f>
        <v>0</v>
      </c>
      <c r="I3924" s="191">
        <f>'5 Driver Data'!I3924</f>
        <v>0</v>
      </c>
      <c r="J3924" s="191">
        <f>'5 Driver Data'!J3924</f>
        <v>0</v>
      </c>
      <c r="K3924" s="206">
        <f>'5 Driver Data'!K3924</f>
        <v>0</v>
      </c>
      <c r="L3924" s="1"/>
      <c r="M3924" s="216" t="str">
        <f>IF(D3924=0,"Blank",'3 Model Input'!E$44*'3 Model Input'!E$45)</f>
        <v>Blank</v>
      </c>
      <c r="N3924" s="197" t="str">
        <f t="shared" si="630"/>
        <v>Blank</v>
      </c>
      <c r="O3924" s="197" t="str">
        <f>IF(D3924=0,"Blank",'3 Model Input'!E$49*(1-'3 Model Input'!E$51))</f>
        <v>Blank</v>
      </c>
      <c r="P3924" s="197" t="str">
        <f t="shared" si="631"/>
        <v>Blank</v>
      </c>
      <c r="Q3924" s="197" t="str">
        <f>IF(D3924=0,"Blank",IF(D3924="BEV",E3924*(1-'3 Model Input'!E$54), E3924))</f>
        <v>Blank</v>
      </c>
      <c r="R3924" s="198" t="str">
        <f>IF(D3924=0,"Blank",IF(D3924="PHEV",F3924/G3924,F3924*(1-'3 Model Input'!E$54)/G3924))</f>
        <v>Blank</v>
      </c>
      <c r="S3924" s="198" t="str">
        <f>IF(D3924=0,"Blank",IF(D3924="PHEV",MIN(M3924,E3924),MIN(M3924,(E3924*(1-'3 Model Input'!E$54)))))</f>
        <v>Blank</v>
      </c>
      <c r="T3924" s="217" t="str">
        <f t="shared" si="632"/>
        <v>Blank</v>
      </c>
      <c r="U3924" s="89"/>
      <c r="V3924" s="216" t="str">
        <f>IF(D3924=0,"Blank",P3924*'3 Model Input'!E$50)</f>
        <v>Blank</v>
      </c>
      <c r="W3924" s="197" t="str">
        <f t="shared" si="633"/>
        <v>Blank</v>
      </c>
      <c r="X3924" s="197" t="str">
        <f t="shared" si="634"/>
        <v>Blank</v>
      </c>
      <c r="Y3924" s="197" t="str">
        <f t="shared" si="635"/>
        <v>Blank</v>
      </c>
      <c r="Z3924" s="197" t="str">
        <f t="shared" si="636"/>
        <v>Blank</v>
      </c>
      <c r="AA3924" s="223" t="str" cm="1">
        <f t="array" ref="AA3924">_xlfn.IFS(ISTEXT('3 Model Input'!F$70),"Missing",ISTEXT('3 Model Input'!I$70),"Missing",ISNUMBER('3 Model Input'!K$70),'3 Model Input'!K$70*P3924)</f>
        <v>Missing</v>
      </c>
      <c r="AB3924" s="89"/>
      <c r="AC3924" s="227" t="str" cm="1">
        <f t="array" ref="AC3924">IF(D3924=0,"Blank",_xlfn.IFS('3 Model Input'!E$61=1,(V3924*G3924)/T3924,'3 Model Input'!E$61=2,(W3924*G3924)/T3924,'3 Model Input'!E$61=3,(X3924*G3924)/T3924,'3 Model Input'!E$61=4,(Y3924*G3924)/T3924,'3 Model Input'!E$61=5,(Z3924*G3924)/T3924, ISTEXT('3 Model Input'!E$61),"Missing",'3 Model Input'!E$61=6,(AA3924*G3924)/T3924))</f>
        <v>Blank</v>
      </c>
      <c r="AD3924" s="202" t="str">
        <f t="shared" si="637"/>
        <v>Blank</v>
      </c>
      <c r="AE3924" s="202" t="str">
        <f t="shared" si="638"/>
        <v>Blank</v>
      </c>
      <c r="AF3924" s="217" t="str">
        <f t="shared" si="639"/>
        <v>Blank</v>
      </c>
      <c r="AG3924" s="9" t="str" cm="1">
        <f t="array" ref="AG3924">_xlfn.IFS(ISNUMBER(AC3924), "", ISNUMBER(SEARCH("Blank", AC3924)), "", ISERROR(AC3924), "Bad input on tab 3")</f>
        <v/>
      </c>
    </row>
    <row r="3925" spans="2:33" ht="15" customHeight="1" x14ac:dyDescent="0.75">
      <c r="B3925" s="205" t="str">
        <f>'5 Driver Data'!B3925</f>
        <v>3917</v>
      </c>
      <c r="C3925" s="193">
        <f>'5 Driver Data'!C3925</f>
        <v>0</v>
      </c>
      <c r="D3925" s="192">
        <f>'5 Driver Data'!D3925</f>
        <v>0</v>
      </c>
      <c r="E3925" s="191">
        <f>'5 Driver Data'!E3925</f>
        <v>0</v>
      </c>
      <c r="F3925" s="191">
        <f>'5 Driver Data'!F3925</f>
        <v>0</v>
      </c>
      <c r="G3925" s="191">
        <f>'5 Driver Data'!G3925</f>
        <v>0</v>
      </c>
      <c r="H3925" s="191">
        <f>'5 Driver Data'!H3925</f>
        <v>0</v>
      </c>
      <c r="I3925" s="191">
        <f>'5 Driver Data'!I3925</f>
        <v>0</v>
      </c>
      <c r="J3925" s="191">
        <f>'5 Driver Data'!J3925</f>
        <v>0</v>
      </c>
      <c r="K3925" s="206">
        <f>'5 Driver Data'!K3925</f>
        <v>0</v>
      </c>
      <c r="L3925" s="1"/>
      <c r="M3925" s="216" t="str">
        <f>IF(D3925=0,"Blank",'3 Model Input'!E$44*'3 Model Input'!E$45)</f>
        <v>Blank</v>
      </c>
      <c r="N3925" s="197" t="str">
        <f t="shared" si="630"/>
        <v>Blank</v>
      </c>
      <c r="O3925" s="197" t="str">
        <f>IF(D3925=0,"Blank",'3 Model Input'!E$49*(1-'3 Model Input'!E$51))</f>
        <v>Blank</v>
      </c>
      <c r="P3925" s="197" t="str">
        <f t="shared" si="631"/>
        <v>Blank</v>
      </c>
      <c r="Q3925" s="197" t="str">
        <f>IF(D3925=0,"Blank",IF(D3925="BEV",E3925*(1-'3 Model Input'!E$54), E3925))</f>
        <v>Blank</v>
      </c>
      <c r="R3925" s="198" t="str">
        <f>IF(D3925=0,"Blank",IF(D3925="PHEV",F3925/G3925,F3925*(1-'3 Model Input'!E$54)/G3925))</f>
        <v>Blank</v>
      </c>
      <c r="S3925" s="198" t="str">
        <f>IF(D3925=0,"Blank",IF(D3925="PHEV",MIN(M3925,E3925),MIN(M3925,(E3925*(1-'3 Model Input'!E$54)))))</f>
        <v>Blank</v>
      </c>
      <c r="T3925" s="217" t="str">
        <f t="shared" si="632"/>
        <v>Blank</v>
      </c>
      <c r="U3925" s="89"/>
      <c r="V3925" s="216" t="str">
        <f>IF(D3925=0,"Blank",P3925*'3 Model Input'!E$50)</f>
        <v>Blank</v>
      </c>
      <c r="W3925" s="197" t="str">
        <f t="shared" si="633"/>
        <v>Blank</v>
      </c>
      <c r="X3925" s="197" t="str">
        <f t="shared" si="634"/>
        <v>Blank</v>
      </c>
      <c r="Y3925" s="197" t="str">
        <f t="shared" si="635"/>
        <v>Blank</v>
      </c>
      <c r="Z3925" s="197" t="str">
        <f t="shared" si="636"/>
        <v>Blank</v>
      </c>
      <c r="AA3925" s="223" t="str" cm="1">
        <f t="array" ref="AA3925">_xlfn.IFS(ISTEXT('3 Model Input'!F$70),"Missing",ISTEXT('3 Model Input'!I$70),"Missing",ISNUMBER('3 Model Input'!K$70),'3 Model Input'!K$70*P3925)</f>
        <v>Missing</v>
      </c>
      <c r="AB3925" s="89"/>
      <c r="AC3925" s="227" t="str" cm="1">
        <f t="array" ref="AC3925">IF(D3925=0,"Blank",_xlfn.IFS('3 Model Input'!E$61=1,(V3925*G3925)/T3925,'3 Model Input'!E$61=2,(W3925*G3925)/T3925,'3 Model Input'!E$61=3,(X3925*G3925)/T3925,'3 Model Input'!E$61=4,(Y3925*G3925)/T3925,'3 Model Input'!E$61=5,(Z3925*G3925)/T3925, ISTEXT('3 Model Input'!E$61),"Missing",'3 Model Input'!E$61=6,(AA3925*G3925)/T3925))</f>
        <v>Blank</v>
      </c>
      <c r="AD3925" s="202" t="str">
        <f t="shared" si="637"/>
        <v>Blank</v>
      </c>
      <c r="AE3925" s="202" t="str">
        <f t="shared" si="638"/>
        <v>Blank</v>
      </c>
      <c r="AF3925" s="217" t="str">
        <f t="shared" si="639"/>
        <v>Blank</v>
      </c>
      <c r="AG3925" s="9" t="str" cm="1">
        <f t="array" ref="AG3925">_xlfn.IFS(ISNUMBER(AC3925), "", ISNUMBER(SEARCH("Blank", AC3925)), "", ISERROR(AC3925), "Bad input on tab 3")</f>
        <v/>
      </c>
    </row>
    <row r="3926" spans="2:33" ht="15" customHeight="1" x14ac:dyDescent="0.75">
      <c r="B3926" s="205" t="str">
        <f>'5 Driver Data'!B3926</f>
        <v>3918</v>
      </c>
      <c r="C3926" s="193">
        <f>'5 Driver Data'!C3926</f>
        <v>0</v>
      </c>
      <c r="D3926" s="192">
        <f>'5 Driver Data'!D3926</f>
        <v>0</v>
      </c>
      <c r="E3926" s="191">
        <f>'5 Driver Data'!E3926</f>
        <v>0</v>
      </c>
      <c r="F3926" s="191">
        <f>'5 Driver Data'!F3926</f>
        <v>0</v>
      </c>
      <c r="G3926" s="191">
        <f>'5 Driver Data'!G3926</f>
        <v>0</v>
      </c>
      <c r="H3926" s="191">
        <f>'5 Driver Data'!H3926</f>
        <v>0</v>
      </c>
      <c r="I3926" s="191">
        <f>'5 Driver Data'!I3926</f>
        <v>0</v>
      </c>
      <c r="J3926" s="191">
        <f>'5 Driver Data'!J3926</f>
        <v>0</v>
      </c>
      <c r="K3926" s="206">
        <f>'5 Driver Data'!K3926</f>
        <v>0</v>
      </c>
      <c r="L3926" s="1"/>
      <c r="M3926" s="216" t="str">
        <f>IF(D3926=0,"Blank",'3 Model Input'!E$44*'3 Model Input'!E$45)</f>
        <v>Blank</v>
      </c>
      <c r="N3926" s="197" t="str">
        <f t="shared" si="630"/>
        <v>Blank</v>
      </c>
      <c r="O3926" s="197" t="str">
        <f>IF(D3926=0,"Blank",'3 Model Input'!E$49*(1-'3 Model Input'!E$51))</f>
        <v>Blank</v>
      </c>
      <c r="P3926" s="197" t="str">
        <f t="shared" si="631"/>
        <v>Blank</v>
      </c>
      <c r="Q3926" s="197" t="str">
        <f>IF(D3926=0,"Blank",IF(D3926="BEV",E3926*(1-'3 Model Input'!E$54), E3926))</f>
        <v>Blank</v>
      </c>
      <c r="R3926" s="198" t="str">
        <f>IF(D3926=0,"Blank",IF(D3926="PHEV",F3926/G3926,F3926*(1-'3 Model Input'!E$54)/G3926))</f>
        <v>Blank</v>
      </c>
      <c r="S3926" s="198" t="str">
        <f>IF(D3926=0,"Blank",IF(D3926="PHEV",MIN(M3926,E3926),MIN(M3926,(E3926*(1-'3 Model Input'!E$54)))))</f>
        <v>Blank</v>
      </c>
      <c r="T3926" s="217" t="str">
        <f t="shared" si="632"/>
        <v>Blank</v>
      </c>
      <c r="U3926" s="89"/>
      <c r="V3926" s="216" t="str">
        <f>IF(D3926=0,"Blank",P3926*'3 Model Input'!E$50)</f>
        <v>Blank</v>
      </c>
      <c r="W3926" s="197" t="str">
        <f t="shared" si="633"/>
        <v>Blank</v>
      </c>
      <c r="X3926" s="197" t="str">
        <f t="shared" si="634"/>
        <v>Blank</v>
      </c>
      <c r="Y3926" s="197" t="str">
        <f t="shared" si="635"/>
        <v>Blank</v>
      </c>
      <c r="Z3926" s="197" t="str">
        <f t="shared" si="636"/>
        <v>Blank</v>
      </c>
      <c r="AA3926" s="223" t="str" cm="1">
        <f t="array" ref="AA3926">_xlfn.IFS(ISTEXT('3 Model Input'!F$70),"Missing",ISTEXT('3 Model Input'!I$70),"Missing",ISNUMBER('3 Model Input'!K$70),'3 Model Input'!K$70*P3926)</f>
        <v>Missing</v>
      </c>
      <c r="AB3926" s="89"/>
      <c r="AC3926" s="227" t="str" cm="1">
        <f t="array" ref="AC3926">IF(D3926=0,"Blank",_xlfn.IFS('3 Model Input'!E$61=1,(V3926*G3926)/T3926,'3 Model Input'!E$61=2,(W3926*G3926)/T3926,'3 Model Input'!E$61=3,(X3926*G3926)/T3926,'3 Model Input'!E$61=4,(Y3926*G3926)/T3926,'3 Model Input'!E$61=5,(Z3926*G3926)/T3926, ISTEXT('3 Model Input'!E$61),"Missing",'3 Model Input'!E$61=6,(AA3926*G3926)/T3926))</f>
        <v>Blank</v>
      </c>
      <c r="AD3926" s="202" t="str">
        <f t="shared" si="637"/>
        <v>Blank</v>
      </c>
      <c r="AE3926" s="202" t="str">
        <f t="shared" si="638"/>
        <v>Blank</v>
      </c>
      <c r="AF3926" s="217" t="str">
        <f t="shared" si="639"/>
        <v>Blank</v>
      </c>
      <c r="AG3926" s="9" t="str" cm="1">
        <f t="array" ref="AG3926">_xlfn.IFS(ISNUMBER(AC3926), "", ISNUMBER(SEARCH("Blank", AC3926)), "", ISERROR(AC3926), "Bad input on tab 3")</f>
        <v/>
      </c>
    </row>
    <row r="3927" spans="2:33" ht="15" customHeight="1" x14ac:dyDescent="0.75">
      <c r="B3927" s="205" t="str">
        <f>'5 Driver Data'!B3927</f>
        <v>3919</v>
      </c>
      <c r="C3927" s="193">
        <f>'5 Driver Data'!C3927</f>
        <v>0</v>
      </c>
      <c r="D3927" s="192">
        <f>'5 Driver Data'!D3927</f>
        <v>0</v>
      </c>
      <c r="E3927" s="191">
        <f>'5 Driver Data'!E3927</f>
        <v>0</v>
      </c>
      <c r="F3927" s="191">
        <f>'5 Driver Data'!F3927</f>
        <v>0</v>
      </c>
      <c r="G3927" s="191">
        <f>'5 Driver Data'!G3927</f>
        <v>0</v>
      </c>
      <c r="H3927" s="191">
        <f>'5 Driver Data'!H3927</f>
        <v>0</v>
      </c>
      <c r="I3927" s="191">
        <f>'5 Driver Data'!I3927</f>
        <v>0</v>
      </c>
      <c r="J3927" s="191">
        <f>'5 Driver Data'!J3927</f>
        <v>0</v>
      </c>
      <c r="K3927" s="206">
        <f>'5 Driver Data'!K3927</f>
        <v>0</v>
      </c>
      <c r="L3927" s="1"/>
      <c r="M3927" s="216" t="str">
        <f>IF(D3927=0,"Blank",'3 Model Input'!E$44*'3 Model Input'!E$45)</f>
        <v>Blank</v>
      </c>
      <c r="N3927" s="197" t="str">
        <f t="shared" si="630"/>
        <v>Blank</v>
      </c>
      <c r="O3927" s="197" t="str">
        <f>IF(D3927=0,"Blank",'3 Model Input'!E$49*(1-'3 Model Input'!E$51))</f>
        <v>Blank</v>
      </c>
      <c r="P3927" s="197" t="str">
        <f t="shared" si="631"/>
        <v>Blank</v>
      </c>
      <c r="Q3927" s="197" t="str">
        <f>IF(D3927=0,"Blank",IF(D3927="BEV",E3927*(1-'3 Model Input'!E$54), E3927))</f>
        <v>Blank</v>
      </c>
      <c r="R3927" s="198" t="str">
        <f>IF(D3927=0,"Blank",IF(D3927="PHEV",F3927/G3927,F3927*(1-'3 Model Input'!E$54)/G3927))</f>
        <v>Blank</v>
      </c>
      <c r="S3927" s="198" t="str">
        <f>IF(D3927=0,"Blank",IF(D3927="PHEV",MIN(M3927,E3927),MIN(M3927,(E3927*(1-'3 Model Input'!E$54)))))</f>
        <v>Blank</v>
      </c>
      <c r="T3927" s="217" t="str">
        <f t="shared" si="632"/>
        <v>Blank</v>
      </c>
      <c r="U3927" s="89"/>
      <c r="V3927" s="216" t="str">
        <f>IF(D3927=0,"Blank",P3927*'3 Model Input'!E$50)</f>
        <v>Blank</v>
      </c>
      <c r="W3927" s="197" t="str">
        <f t="shared" si="633"/>
        <v>Blank</v>
      </c>
      <c r="X3927" s="197" t="str">
        <f t="shared" si="634"/>
        <v>Blank</v>
      </c>
      <c r="Y3927" s="197" t="str">
        <f t="shared" si="635"/>
        <v>Blank</v>
      </c>
      <c r="Z3927" s="197" t="str">
        <f t="shared" si="636"/>
        <v>Blank</v>
      </c>
      <c r="AA3927" s="223" t="str" cm="1">
        <f t="array" ref="AA3927">_xlfn.IFS(ISTEXT('3 Model Input'!F$70),"Missing",ISTEXT('3 Model Input'!I$70),"Missing",ISNUMBER('3 Model Input'!K$70),'3 Model Input'!K$70*P3927)</f>
        <v>Missing</v>
      </c>
      <c r="AB3927" s="89"/>
      <c r="AC3927" s="227" t="str" cm="1">
        <f t="array" ref="AC3927">IF(D3927=0,"Blank",_xlfn.IFS('3 Model Input'!E$61=1,(V3927*G3927)/T3927,'3 Model Input'!E$61=2,(W3927*G3927)/T3927,'3 Model Input'!E$61=3,(X3927*G3927)/T3927,'3 Model Input'!E$61=4,(Y3927*G3927)/T3927,'3 Model Input'!E$61=5,(Z3927*G3927)/T3927, ISTEXT('3 Model Input'!E$61),"Missing",'3 Model Input'!E$61=6,(AA3927*G3927)/T3927))</f>
        <v>Blank</v>
      </c>
      <c r="AD3927" s="202" t="str">
        <f t="shared" si="637"/>
        <v>Blank</v>
      </c>
      <c r="AE3927" s="202" t="str">
        <f t="shared" si="638"/>
        <v>Blank</v>
      </c>
      <c r="AF3927" s="217" t="str">
        <f t="shared" si="639"/>
        <v>Blank</v>
      </c>
      <c r="AG3927" s="9" t="str" cm="1">
        <f t="array" ref="AG3927">_xlfn.IFS(ISNUMBER(AC3927), "", ISNUMBER(SEARCH("Blank", AC3927)), "", ISERROR(AC3927), "Bad input on tab 3")</f>
        <v/>
      </c>
    </row>
    <row r="3928" spans="2:33" ht="15" customHeight="1" x14ac:dyDescent="0.75">
      <c r="B3928" s="205" t="str">
        <f>'5 Driver Data'!B3928</f>
        <v>3920</v>
      </c>
      <c r="C3928" s="193">
        <f>'5 Driver Data'!C3928</f>
        <v>0</v>
      </c>
      <c r="D3928" s="192">
        <f>'5 Driver Data'!D3928</f>
        <v>0</v>
      </c>
      <c r="E3928" s="191">
        <f>'5 Driver Data'!E3928</f>
        <v>0</v>
      </c>
      <c r="F3928" s="191">
        <f>'5 Driver Data'!F3928</f>
        <v>0</v>
      </c>
      <c r="G3928" s="191">
        <f>'5 Driver Data'!G3928</f>
        <v>0</v>
      </c>
      <c r="H3928" s="191">
        <f>'5 Driver Data'!H3928</f>
        <v>0</v>
      </c>
      <c r="I3928" s="191">
        <f>'5 Driver Data'!I3928</f>
        <v>0</v>
      </c>
      <c r="J3928" s="191">
        <f>'5 Driver Data'!J3928</f>
        <v>0</v>
      </c>
      <c r="K3928" s="206">
        <f>'5 Driver Data'!K3928</f>
        <v>0</v>
      </c>
      <c r="L3928" s="1"/>
      <c r="M3928" s="216" t="str">
        <f>IF(D3928=0,"Blank",'3 Model Input'!E$44*'3 Model Input'!E$45)</f>
        <v>Blank</v>
      </c>
      <c r="N3928" s="197" t="str">
        <f t="shared" si="630"/>
        <v>Blank</v>
      </c>
      <c r="O3928" s="197" t="str">
        <f>IF(D3928=0,"Blank",'3 Model Input'!E$49*(1-'3 Model Input'!E$51))</f>
        <v>Blank</v>
      </c>
      <c r="P3928" s="197" t="str">
        <f t="shared" si="631"/>
        <v>Blank</v>
      </c>
      <c r="Q3928" s="197" t="str">
        <f>IF(D3928=0,"Blank",IF(D3928="BEV",E3928*(1-'3 Model Input'!E$54), E3928))</f>
        <v>Blank</v>
      </c>
      <c r="R3928" s="198" t="str">
        <f>IF(D3928=0,"Blank",IF(D3928="PHEV",F3928/G3928,F3928*(1-'3 Model Input'!E$54)/G3928))</f>
        <v>Blank</v>
      </c>
      <c r="S3928" s="198" t="str">
        <f>IF(D3928=0,"Blank",IF(D3928="PHEV",MIN(M3928,E3928),MIN(M3928,(E3928*(1-'3 Model Input'!E$54)))))</f>
        <v>Blank</v>
      </c>
      <c r="T3928" s="217" t="str">
        <f t="shared" si="632"/>
        <v>Blank</v>
      </c>
      <c r="U3928" s="89"/>
      <c r="V3928" s="216" t="str">
        <f>IF(D3928=0,"Blank",P3928*'3 Model Input'!E$50)</f>
        <v>Blank</v>
      </c>
      <c r="W3928" s="197" t="str">
        <f t="shared" si="633"/>
        <v>Blank</v>
      </c>
      <c r="X3928" s="197" t="str">
        <f t="shared" si="634"/>
        <v>Blank</v>
      </c>
      <c r="Y3928" s="197" t="str">
        <f t="shared" si="635"/>
        <v>Blank</v>
      </c>
      <c r="Z3928" s="197" t="str">
        <f t="shared" si="636"/>
        <v>Blank</v>
      </c>
      <c r="AA3928" s="223" t="str" cm="1">
        <f t="array" ref="AA3928">_xlfn.IFS(ISTEXT('3 Model Input'!F$70),"Missing",ISTEXT('3 Model Input'!I$70),"Missing",ISNUMBER('3 Model Input'!K$70),'3 Model Input'!K$70*P3928)</f>
        <v>Missing</v>
      </c>
      <c r="AB3928" s="89"/>
      <c r="AC3928" s="227" t="str" cm="1">
        <f t="array" ref="AC3928">IF(D3928=0,"Blank",_xlfn.IFS('3 Model Input'!E$61=1,(V3928*G3928)/T3928,'3 Model Input'!E$61=2,(W3928*G3928)/T3928,'3 Model Input'!E$61=3,(X3928*G3928)/T3928,'3 Model Input'!E$61=4,(Y3928*G3928)/T3928,'3 Model Input'!E$61=5,(Z3928*G3928)/T3928, ISTEXT('3 Model Input'!E$61),"Missing",'3 Model Input'!E$61=6,(AA3928*G3928)/T3928))</f>
        <v>Blank</v>
      </c>
      <c r="AD3928" s="202" t="str">
        <f t="shared" si="637"/>
        <v>Blank</v>
      </c>
      <c r="AE3928" s="202" t="str">
        <f t="shared" si="638"/>
        <v>Blank</v>
      </c>
      <c r="AF3928" s="217" t="str">
        <f t="shared" si="639"/>
        <v>Blank</v>
      </c>
      <c r="AG3928" s="9" t="str" cm="1">
        <f t="array" ref="AG3928">_xlfn.IFS(ISNUMBER(AC3928), "", ISNUMBER(SEARCH("Blank", AC3928)), "", ISERROR(AC3928), "Bad input on tab 3")</f>
        <v/>
      </c>
    </row>
    <row r="3929" spans="2:33" ht="15" customHeight="1" x14ac:dyDescent="0.75">
      <c r="B3929" s="205" t="str">
        <f>'5 Driver Data'!B3929</f>
        <v>3921</v>
      </c>
      <c r="C3929" s="193">
        <f>'5 Driver Data'!C3929</f>
        <v>0</v>
      </c>
      <c r="D3929" s="192">
        <f>'5 Driver Data'!D3929</f>
        <v>0</v>
      </c>
      <c r="E3929" s="191">
        <f>'5 Driver Data'!E3929</f>
        <v>0</v>
      </c>
      <c r="F3929" s="191">
        <f>'5 Driver Data'!F3929</f>
        <v>0</v>
      </c>
      <c r="G3929" s="191">
        <f>'5 Driver Data'!G3929</f>
        <v>0</v>
      </c>
      <c r="H3929" s="191">
        <f>'5 Driver Data'!H3929</f>
        <v>0</v>
      </c>
      <c r="I3929" s="191">
        <f>'5 Driver Data'!I3929</f>
        <v>0</v>
      </c>
      <c r="J3929" s="191">
        <f>'5 Driver Data'!J3929</f>
        <v>0</v>
      </c>
      <c r="K3929" s="206">
        <f>'5 Driver Data'!K3929</f>
        <v>0</v>
      </c>
      <c r="L3929" s="1"/>
      <c r="M3929" s="216" t="str">
        <f>IF(D3929=0,"Blank",'3 Model Input'!E$44*'3 Model Input'!E$45)</f>
        <v>Blank</v>
      </c>
      <c r="N3929" s="197" t="str">
        <f t="shared" si="630"/>
        <v>Blank</v>
      </c>
      <c r="O3929" s="197" t="str">
        <f>IF(D3929=0,"Blank",'3 Model Input'!E$49*(1-'3 Model Input'!E$51))</f>
        <v>Blank</v>
      </c>
      <c r="P3929" s="197" t="str">
        <f t="shared" si="631"/>
        <v>Blank</v>
      </c>
      <c r="Q3929" s="197" t="str">
        <f>IF(D3929=0,"Blank",IF(D3929="BEV",E3929*(1-'3 Model Input'!E$54), E3929))</f>
        <v>Blank</v>
      </c>
      <c r="R3929" s="198" t="str">
        <f>IF(D3929=0,"Blank",IF(D3929="PHEV",F3929/G3929,F3929*(1-'3 Model Input'!E$54)/G3929))</f>
        <v>Blank</v>
      </c>
      <c r="S3929" s="198" t="str">
        <f>IF(D3929=0,"Blank",IF(D3929="PHEV",MIN(M3929,E3929),MIN(M3929,(E3929*(1-'3 Model Input'!E$54)))))</f>
        <v>Blank</v>
      </c>
      <c r="T3929" s="217" t="str">
        <f t="shared" si="632"/>
        <v>Blank</v>
      </c>
      <c r="U3929" s="89"/>
      <c r="V3929" s="216" t="str">
        <f>IF(D3929=0,"Blank",P3929*'3 Model Input'!E$50)</f>
        <v>Blank</v>
      </c>
      <c r="W3929" s="197" t="str">
        <f t="shared" si="633"/>
        <v>Blank</v>
      </c>
      <c r="X3929" s="197" t="str">
        <f t="shared" si="634"/>
        <v>Blank</v>
      </c>
      <c r="Y3929" s="197" t="str">
        <f t="shared" si="635"/>
        <v>Blank</v>
      </c>
      <c r="Z3929" s="197" t="str">
        <f t="shared" si="636"/>
        <v>Blank</v>
      </c>
      <c r="AA3929" s="223" t="str" cm="1">
        <f t="array" ref="AA3929">_xlfn.IFS(ISTEXT('3 Model Input'!F$70),"Missing",ISTEXT('3 Model Input'!I$70),"Missing",ISNUMBER('3 Model Input'!K$70),'3 Model Input'!K$70*P3929)</f>
        <v>Missing</v>
      </c>
      <c r="AB3929" s="89"/>
      <c r="AC3929" s="227" t="str" cm="1">
        <f t="array" ref="AC3929">IF(D3929=0,"Blank",_xlfn.IFS('3 Model Input'!E$61=1,(V3929*G3929)/T3929,'3 Model Input'!E$61=2,(W3929*G3929)/T3929,'3 Model Input'!E$61=3,(X3929*G3929)/T3929,'3 Model Input'!E$61=4,(Y3929*G3929)/T3929,'3 Model Input'!E$61=5,(Z3929*G3929)/T3929, ISTEXT('3 Model Input'!E$61),"Missing",'3 Model Input'!E$61=6,(AA3929*G3929)/T3929))</f>
        <v>Blank</v>
      </c>
      <c r="AD3929" s="202" t="str">
        <f t="shared" si="637"/>
        <v>Blank</v>
      </c>
      <c r="AE3929" s="202" t="str">
        <f t="shared" si="638"/>
        <v>Blank</v>
      </c>
      <c r="AF3929" s="217" t="str">
        <f t="shared" si="639"/>
        <v>Blank</v>
      </c>
      <c r="AG3929" s="9" t="str" cm="1">
        <f t="array" ref="AG3929">_xlfn.IFS(ISNUMBER(AC3929), "", ISNUMBER(SEARCH("Blank", AC3929)), "", ISERROR(AC3929), "Bad input on tab 3")</f>
        <v/>
      </c>
    </row>
    <row r="3930" spans="2:33" ht="15" customHeight="1" x14ac:dyDescent="0.75">
      <c r="B3930" s="205" t="str">
        <f>'5 Driver Data'!B3930</f>
        <v>3922</v>
      </c>
      <c r="C3930" s="193">
        <f>'5 Driver Data'!C3930</f>
        <v>0</v>
      </c>
      <c r="D3930" s="192">
        <f>'5 Driver Data'!D3930</f>
        <v>0</v>
      </c>
      <c r="E3930" s="191">
        <f>'5 Driver Data'!E3930</f>
        <v>0</v>
      </c>
      <c r="F3930" s="191">
        <f>'5 Driver Data'!F3930</f>
        <v>0</v>
      </c>
      <c r="G3930" s="191">
        <f>'5 Driver Data'!G3930</f>
        <v>0</v>
      </c>
      <c r="H3930" s="191">
        <f>'5 Driver Data'!H3930</f>
        <v>0</v>
      </c>
      <c r="I3930" s="191">
        <f>'5 Driver Data'!I3930</f>
        <v>0</v>
      </c>
      <c r="J3930" s="191">
        <f>'5 Driver Data'!J3930</f>
        <v>0</v>
      </c>
      <c r="K3930" s="206">
        <f>'5 Driver Data'!K3930</f>
        <v>0</v>
      </c>
      <c r="L3930" s="1"/>
      <c r="M3930" s="216" t="str">
        <f>IF(D3930=0,"Blank",'3 Model Input'!E$44*'3 Model Input'!E$45)</f>
        <v>Blank</v>
      </c>
      <c r="N3930" s="197" t="str">
        <f t="shared" si="630"/>
        <v>Blank</v>
      </c>
      <c r="O3930" s="197" t="str">
        <f>IF(D3930=0,"Blank",'3 Model Input'!E$49*(1-'3 Model Input'!E$51))</f>
        <v>Blank</v>
      </c>
      <c r="P3930" s="197" t="str">
        <f t="shared" si="631"/>
        <v>Blank</v>
      </c>
      <c r="Q3930" s="197" t="str">
        <f>IF(D3930=0,"Blank",IF(D3930="BEV",E3930*(1-'3 Model Input'!E$54), E3930))</f>
        <v>Blank</v>
      </c>
      <c r="R3930" s="198" t="str">
        <f>IF(D3930=0,"Blank",IF(D3930="PHEV",F3930/G3930,F3930*(1-'3 Model Input'!E$54)/G3930))</f>
        <v>Blank</v>
      </c>
      <c r="S3930" s="198" t="str">
        <f>IF(D3930=0,"Blank",IF(D3930="PHEV",MIN(M3930,E3930),MIN(M3930,(E3930*(1-'3 Model Input'!E$54)))))</f>
        <v>Blank</v>
      </c>
      <c r="T3930" s="217" t="str">
        <f t="shared" si="632"/>
        <v>Blank</v>
      </c>
      <c r="U3930" s="89"/>
      <c r="V3930" s="216" t="str">
        <f>IF(D3930=0,"Blank",P3930*'3 Model Input'!E$50)</f>
        <v>Blank</v>
      </c>
      <c r="W3930" s="197" t="str">
        <f t="shared" si="633"/>
        <v>Blank</v>
      </c>
      <c r="X3930" s="197" t="str">
        <f t="shared" si="634"/>
        <v>Blank</v>
      </c>
      <c r="Y3930" s="197" t="str">
        <f t="shared" si="635"/>
        <v>Blank</v>
      </c>
      <c r="Z3930" s="197" t="str">
        <f t="shared" si="636"/>
        <v>Blank</v>
      </c>
      <c r="AA3930" s="223" t="str" cm="1">
        <f t="array" ref="AA3930">_xlfn.IFS(ISTEXT('3 Model Input'!F$70),"Missing",ISTEXT('3 Model Input'!I$70),"Missing",ISNUMBER('3 Model Input'!K$70),'3 Model Input'!K$70*P3930)</f>
        <v>Missing</v>
      </c>
      <c r="AB3930" s="89"/>
      <c r="AC3930" s="227" t="str" cm="1">
        <f t="array" ref="AC3930">IF(D3930=0,"Blank",_xlfn.IFS('3 Model Input'!E$61=1,(V3930*G3930)/T3930,'3 Model Input'!E$61=2,(W3930*G3930)/T3930,'3 Model Input'!E$61=3,(X3930*G3930)/T3930,'3 Model Input'!E$61=4,(Y3930*G3930)/T3930,'3 Model Input'!E$61=5,(Z3930*G3930)/T3930, ISTEXT('3 Model Input'!E$61),"Missing",'3 Model Input'!E$61=6,(AA3930*G3930)/T3930))</f>
        <v>Blank</v>
      </c>
      <c r="AD3930" s="202" t="str">
        <f t="shared" si="637"/>
        <v>Blank</v>
      </c>
      <c r="AE3930" s="202" t="str">
        <f t="shared" si="638"/>
        <v>Blank</v>
      </c>
      <c r="AF3930" s="217" t="str">
        <f t="shared" si="639"/>
        <v>Blank</v>
      </c>
      <c r="AG3930" s="9" t="str" cm="1">
        <f t="array" ref="AG3930">_xlfn.IFS(ISNUMBER(AC3930), "", ISNUMBER(SEARCH("Blank", AC3930)), "", ISERROR(AC3930), "Bad input on tab 3")</f>
        <v/>
      </c>
    </row>
    <row r="3931" spans="2:33" ht="15" customHeight="1" x14ac:dyDescent="0.75">
      <c r="B3931" s="205" t="str">
        <f>'5 Driver Data'!B3931</f>
        <v>3923</v>
      </c>
      <c r="C3931" s="193">
        <f>'5 Driver Data'!C3931</f>
        <v>0</v>
      </c>
      <c r="D3931" s="192">
        <f>'5 Driver Data'!D3931</f>
        <v>0</v>
      </c>
      <c r="E3931" s="191">
        <f>'5 Driver Data'!E3931</f>
        <v>0</v>
      </c>
      <c r="F3931" s="191">
        <f>'5 Driver Data'!F3931</f>
        <v>0</v>
      </c>
      <c r="G3931" s="191">
        <f>'5 Driver Data'!G3931</f>
        <v>0</v>
      </c>
      <c r="H3931" s="191">
        <f>'5 Driver Data'!H3931</f>
        <v>0</v>
      </c>
      <c r="I3931" s="191">
        <f>'5 Driver Data'!I3931</f>
        <v>0</v>
      </c>
      <c r="J3931" s="191">
        <f>'5 Driver Data'!J3931</f>
        <v>0</v>
      </c>
      <c r="K3931" s="206">
        <f>'5 Driver Data'!K3931</f>
        <v>0</v>
      </c>
      <c r="L3931" s="1"/>
      <c r="M3931" s="216" t="str">
        <f>IF(D3931=0,"Blank",'3 Model Input'!E$44*'3 Model Input'!E$45)</f>
        <v>Blank</v>
      </c>
      <c r="N3931" s="197" t="str">
        <f t="shared" si="630"/>
        <v>Blank</v>
      </c>
      <c r="O3931" s="197" t="str">
        <f>IF(D3931=0,"Blank",'3 Model Input'!E$49*(1-'3 Model Input'!E$51))</f>
        <v>Blank</v>
      </c>
      <c r="P3931" s="197" t="str">
        <f t="shared" si="631"/>
        <v>Blank</v>
      </c>
      <c r="Q3931" s="197" t="str">
        <f>IF(D3931=0,"Blank",IF(D3931="BEV",E3931*(1-'3 Model Input'!E$54), E3931))</f>
        <v>Blank</v>
      </c>
      <c r="R3931" s="198" t="str">
        <f>IF(D3931=0,"Blank",IF(D3931="PHEV",F3931/G3931,F3931*(1-'3 Model Input'!E$54)/G3931))</f>
        <v>Blank</v>
      </c>
      <c r="S3931" s="198" t="str">
        <f>IF(D3931=0,"Blank",IF(D3931="PHEV",MIN(M3931,E3931),MIN(M3931,(E3931*(1-'3 Model Input'!E$54)))))</f>
        <v>Blank</v>
      </c>
      <c r="T3931" s="217" t="str">
        <f t="shared" si="632"/>
        <v>Blank</v>
      </c>
      <c r="U3931" s="89"/>
      <c r="V3931" s="216" t="str">
        <f>IF(D3931=0,"Blank",P3931*'3 Model Input'!E$50)</f>
        <v>Blank</v>
      </c>
      <c r="W3931" s="197" t="str">
        <f t="shared" si="633"/>
        <v>Blank</v>
      </c>
      <c r="X3931" s="197" t="str">
        <f t="shared" si="634"/>
        <v>Blank</v>
      </c>
      <c r="Y3931" s="197" t="str">
        <f t="shared" si="635"/>
        <v>Blank</v>
      </c>
      <c r="Z3931" s="197" t="str">
        <f t="shared" si="636"/>
        <v>Blank</v>
      </c>
      <c r="AA3931" s="223" t="str" cm="1">
        <f t="array" ref="AA3931">_xlfn.IFS(ISTEXT('3 Model Input'!F$70),"Missing",ISTEXT('3 Model Input'!I$70),"Missing",ISNUMBER('3 Model Input'!K$70),'3 Model Input'!K$70*P3931)</f>
        <v>Missing</v>
      </c>
      <c r="AB3931" s="89"/>
      <c r="AC3931" s="227" t="str" cm="1">
        <f t="array" ref="AC3931">IF(D3931=0,"Blank",_xlfn.IFS('3 Model Input'!E$61=1,(V3931*G3931)/T3931,'3 Model Input'!E$61=2,(W3931*G3931)/T3931,'3 Model Input'!E$61=3,(X3931*G3931)/T3931,'3 Model Input'!E$61=4,(Y3931*G3931)/T3931,'3 Model Input'!E$61=5,(Z3931*G3931)/T3931, ISTEXT('3 Model Input'!E$61),"Missing",'3 Model Input'!E$61=6,(AA3931*G3931)/T3931))</f>
        <v>Blank</v>
      </c>
      <c r="AD3931" s="202" t="str">
        <f t="shared" si="637"/>
        <v>Blank</v>
      </c>
      <c r="AE3931" s="202" t="str">
        <f t="shared" si="638"/>
        <v>Blank</v>
      </c>
      <c r="AF3931" s="217" t="str">
        <f t="shared" si="639"/>
        <v>Blank</v>
      </c>
      <c r="AG3931" s="9" t="str" cm="1">
        <f t="array" ref="AG3931">_xlfn.IFS(ISNUMBER(AC3931), "", ISNUMBER(SEARCH("Blank", AC3931)), "", ISERROR(AC3931), "Bad input on tab 3")</f>
        <v/>
      </c>
    </row>
    <row r="3932" spans="2:33" ht="15" customHeight="1" x14ac:dyDescent="0.75">
      <c r="B3932" s="205" t="str">
        <f>'5 Driver Data'!B3932</f>
        <v>3924</v>
      </c>
      <c r="C3932" s="193">
        <f>'5 Driver Data'!C3932</f>
        <v>0</v>
      </c>
      <c r="D3932" s="192">
        <f>'5 Driver Data'!D3932</f>
        <v>0</v>
      </c>
      <c r="E3932" s="191">
        <f>'5 Driver Data'!E3932</f>
        <v>0</v>
      </c>
      <c r="F3932" s="191">
        <f>'5 Driver Data'!F3932</f>
        <v>0</v>
      </c>
      <c r="G3932" s="191">
        <f>'5 Driver Data'!G3932</f>
        <v>0</v>
      </c>
      <c r="H3932" s="191">
        <f>'5 Driver Data'!H3932</f>
        <v>0</v>
      </c>
      <c r="I3932" s="191">
        <f>'5 Driver Data'!I3932</f>
        <v>0</v>
      </c>
      <c r="J3932" s="191">
        <f>'5 Driver Data'!J3932</f>
        <v>0</v>
      </c>
      <c r="K3932" s="206">
        <f>'5 Driver Data'!K3932</f>
        <v>0</v>
      </c>
      <c r="L3932" s="1"/>
      <c r="M3932" s="216" t="str">
        <f>IF(D3932=0,"Blank",'3 Model Input'!E$44*'3 Model Input'!E$45)</f>
        <v>Blank</v>
      </c>
      <c r="N3932" s="197" t="str">
        <f t="shared" si="630"/>
        <v>Blank</v>
      </c>
      <c r="O3932" s="197" t="str">
        <f>IF(D3932=0,"Blank",'3 Model Input'!E$49*(1-'3 Model Input'!E$51))</f>
        <v>Blank</v>
      </c>
      <c r="P3932" s="197" t="str">
        <f t="shared" si="631"/>
        <v>Blank</v>
      </c>
      <c r="Q3932" s="197" t="str">
        <f>IF(D3932=0,"Blank",IF(D3932="BEV",E3932*(1-'3 Model Input'!E$54), E3932))</f>
        <v>Blank</v>
      </c>
      <c r="R3932" s="198" t="str">
        <f>IF(D3932=0,"Blank",IF(D3932="PHEV",F3932/G3932,F3932*(1-'3 Model Input'!E$54)/G3932))</f>
        <v>Blank</v>
      </c>
      <c r="S3932" s="198" t="str">
        <f>IF(D3932=0,"Blank",IF(D3932="PHEV",MIN(M3932,E3932),MIN(M3932,(E3932*(1-'3 Model Input'!E$54)))))</f>
        <v>Blank</v>
      </c>
      <c r="T3932" s="217" t="str">
        <f t="shared" si="632"/>
        <v>Blank</v>
      </c>
      <c r="U3932" s="89"/>
      <c r="V3932" s="216" t="str">
        <f>IF(D3932=0,"Blank",P3932*'3 Model Input'!E$50)</f>
        <v>Blank</v>
      </c>
      <c r="W3932" s="197" t="str">
        <f t="shared" si="633"/>
        <v>Blank</v>
      </c>
      <c r="X3932" s="197" t="str">
        <f t="shared" si="634"/>
        <v>Blank</v>
      </c>
      <c r="Y3932" s="197" t="str">
        <f t="shared" si="635"/>
        <v>Blank</v>
      </c>
      <c r="Z3932" s="197" t="str">
        <f t="shared" si="636"/>
        <v>Blank</v>
      </c>
      <c r="AA3932" s="223" t="str" cm="1">
        <f t="array" ref="AA3932">_xlfn.IFS(ISTEXT('3 Model Input'!F$70),"Missing",ISTEXT('3 Model Input'!I$70),"Missing",ISNUMBER('3 Model Input'!K$70),'3 Model Input'!K$70*P3932)</f>
        <v>Missing</v>
      </c>
      <c r="AB3932" s="89"/>
      <c r="AC3932" s="227" t="str" cm="1">
        <f t="array" ref="AC3932">IF(D3932=0,"Blank",_xlfn.IFS('3 Model Input'!E$61=1,(V3932*G3932)/T3932,'3 Model Input'!E$61=2,(W3932*G3932)/T3932,'3 Model Input'!E$61=3,(X3932*G3932)/T3932,'3 Model Input'!E$61=4,(Y3932*G3932)/T3932,'3 Model Input'!E$61=5,(Z3932*G3932)/T3932, ISTEXT('3 Model Input'!E$61),"Missing",'3 Model Input'!E$61=6,(AA3932*G3932)/T3932))</f>
        <v>Blank</v>
      </c>
      <c r="AD3932" s="202" t="str">
        <f t="shared" si="637"/>
        <v>Blank</v>
      </c>
      <c r="AE3932" s="202" t="str">
        <f t="shared" si="638"/>
        <v>Blank</v>
      </c>
      <c r="AF3932" s="217" t="str">
        <f t="shared" si="639"/>
        <v>Blank</v>
      </c>
      <c r="AG3932" s="9" t="str" cm="1">
        <f t="array" ref="AG3932">_xlfn.IFS(ISNUMBER(AC3932), "", ISNUMBER(SEARCH("Blank", AC3932)), "", ISERROR(AC3932), "Bad input on tab 3")</f>
        <v/>
      </c>
    </row>
    <row r="3933" spans="2:33" ht="15" customHeight="1" x14ac:dyDescent="0.75">
      <c r="B3933" s="205" t="str">
        <f>'5 Driver Data'!B3933</f>
        <v>3925</v>
      </c>
      <c r="C3933" s="193">
        <f>'5 Driver Data'!C3933</f>
        <v>0</v>
      </c>
      <c r="D3933" s="192">
        <f>'5 Driver Data'!D3933</f>
        <v>0</v>
      </c>
      <c r="E3933" s="191">
        <f>'5 Driver Data'!E3933</f>
        <v>0</v>
      </c>
      <c r="F3933" s="191">
        <f>'5 Driver Data'!F3933</f>
        <v>0</v>
      </c>
      <c r="G3933" s="191">
        <f>'5 Driver Data'!G3933</f>
        <v>0</v>
      </c>
      <c r="H3933" s="191">
        <f>'5 Driver Data'!H3933</f>
        <v>0</v>
      </c>
      <c r="I3933" s="191">
        <f>'5 Driver Data'!I3933</f>
        <v>0</v>
      </c>
      <c r="J3933" s="191">
        <f>'5 Driver Data'!J3933</f>
        <v>0</v>
      </c>
      <c r="K3933" s="206">
        <f>'5 Driver Data'!K3933</f>
        <v>0</v>
      </c>
      <c r="L3933" s="1"/>
      <c r="M3933" s="216" t="str">
        <f>IF(D3933=0,"Blank",'3 Model Input'!E$44*'3 Model Input'!E$45)</f>
        <v>Blank</v>
      </c>
      <c r="N3933" s="197" t="str">
        <f t="shared" si="630"/>
        <v>Blank</v>
      </c>
      <c r="O3933" s="197" t="str">
        <f>IF(D3933=0,"Blank",'3 Model Input'!E$49*(1-'3 Model Input'!E$51))</f>
        <v>Blank</v>
      </c>
      <c r="P3933" s="197" t="str">
        <f t="shared" si="631"/>
        <v>Blank</v>
      </c>
      <c r="Q3933" s="197" t="str">
        <f>IF(D3933=0,"Blank",IF(D3933="BEV",E3933*(1-'3 Model Input'!E$54), E3933))</f>
        <v>Blank</v>
      </c>
      <c r="R3933" s="198" t="str">
        <f>IF(D3933=0,"Blank",IF(D3933="PHEV",F3933/G3933,F3933*(1-'3 Model Input'!E$54)/G3933))</f>
        <v>Blank</v>
      </c>
      <c r="S3933" s="198" t="str">
        <f>IF(D3933=0,"Blank",IF(D3933="PHEV",MIN(M3933,E3933),MIN(M3933,(E3933*(1-'3 Model Input'!E$54)))))</f>
        <v>Blank</v>
      </c>
      <c r="T3933" s="217" t="str">
        <f t="shared" si="632"/>
        <v>Blank</v>
      </c>
      <c r="U3933" s="89"/>
      <c r="V3933" s="216" t="str">
        <f>IF(D3933=0,"Blank",P3933*'3 Model Input'!E$50)</f>
        <v>Blank</v>
      </c>
      <c r="W3933" s="197" t="str">
        <f t="shared" si="633"/>
        <v>Blank</v>
      </c>
      <c r="X3933" s="197" t="str">
        <f t="shared" si="634"/>
        <v>Blank</v>
      </c>
      <c r="Y3933" s="197" t="str">
        <f t="shared" si="635"/>
        <v>Blank</v>
      </c>
      <c r="Z3933" s="197" t="str">
        <f t="shared" si="636"/>
        <v>Blank</v>
      </c>
      <c r="AA3933" s="223" t="str" cm="1">
        <f t="array" ref="AA3933">_xlfn.IFS(ISTEXT('3 Model Input'!F$70),"Missing",ISTEXT('3 Model Input'!I$70),"Missing",ISNUMBER('3 Model Input'!K$70),'3 Model Input'!K$70*P3933)</f>
        <v>Missing</v>
      </c>
      <c r="AB3933" s="89"/>
      <c r="AC3933" s="227" t="str" cm="1">
        <f t="array" ref="AC3933">IF(D3933=0,"Blank",_xlfn.IFS('3 Model Input'!E$61=1,(V3933*G3933)/T3933,'3 Model Input'!E$61=2,(W3933*G3933)/T3933,'3 Model Input'!E$61=3,(X3933*G3933)/T3933,'3 Model Input'!E$61=4,(Y3933*G3933)/T3933,'3 Model Input'!E$61=5,(Z3933*G3933)/T3933, ISTEXT('3 Model Input'!E$61),"Missing",'3 Model Input'!E$61=6,(AA3933*G3933)/T3933))</f>
        <v>Blank</v>
      </c>
      <c r="AD3933" s="202" t="str">
        <f t="shared" si="637"/>
        <v>Blank</v>
      </c>
      <c r="AE3933" s="202" t="str">
        <f t="shared" si="638"/>
        <v>Blank</v>
      </c>
      <c r="AF3933" s="217" t="str">
        <f t="shared" si="639"/>
        <v>Blank</v>
      </c>
      <c r="AG3933" s="9" t="str" cm="1">
        <f t="array" ref="AG3933">_xlfn.IFS(ISNUMBER(AC3933), "", ISNUMBER(SEARCH("Blank", AC3933)), "", ISERROR(AC3933), "Bad input on tab 3")</f>
        <v/>
      </c>
    </row>
    <row r="3934" spans="2:33" ht="15" customHeight="1" x14ac:dyDescent="0.75">
      <c r="B3934" s="205" t="str">
        <f>'5 Driver Data'!B3934</f>
        <v>3926</v>
      </c>
      <c r="C3934" s="193">
        <f>'5 Driver Data'!C3934</f>
        <v>0</v>
      </c>
      <c r="D3934" s="192">
        <f>'5 Driver Data'!D3934</f>
        <v>0</v>
      </c>
      <c r="E3934" s="191">
        <f>'5 Driver Data'!E3934</f>
        <v>0</v>
      </c>
      <c r="F3934" s="191">
        <f>'5 Driver Data'!F3934</f>
        <v>0</v>
      </c>
      <c r="G3934" s="191">
        <f>'5 Driver Data'!G3934</f>
        <v>0</v>
      </c>
      <c r="H3934" s="191">
        <f>'5 Driver Data'!H3934</f>
        <v>0</v>
      </c>
      <c r="I3934" s="191">
        <f>'5 Driver Data'!I3934</f>
        <v>0</v>
      </c>
      <c r="J3934" s="191">
        <f>'5 Driver Data'!J3934</f>
        <v>0</v>
      </c>
      <c r="K3934" s="206">
        <f>'5 Driver Data'!K3934</f>
        <v>0</v>
      </c>
      <c r="L3934" s="1"/>
      <c r="M3934" s="216" t="str">
        <f>IF(D3934=0,"Blank",'3 Model Input'!E$44*'3 Model Input'!E$45)</f>
        <v>Blank</v>
      </c>
      <c r="N3934" s="197" t="str">
        <f t="shared" si="630"/>
        <v>Blank</v>
      </c>
      <c r="O3934" s="197" t="str">
        <f>IF(D3934=0,"Blank",'3 Model Input'!E$49*(1-'3 Model Input'!E$51))</f>
        <v>Blank</v>
      </c>
      <c r="P3934" s="197" t="str">
        <f t="shared" si="631"/>
        <v>Blank</v>
      </c>
      <c r="Q3934" s="197" t="str">
        <f>IF(D3934=0,"Blank",IF(D3934="BEV",E3934*(1-'3 Model Input'!E$54), E3934))</f>
        <v>Blank</v>
      </c>
      <c r="R3934" s="198" t="str">
        <f>IF(D3934=0,"Blank",IF(D3934="PHEV",F3934/G3934,F3934*(1-'3 Model Input'!E$54)/G3934))</f>
        <v>Blank</v>
      </c>
      <c r="S3934" s="198" t="str">
        <f>IF(D3934=0,"Blank",IF(D3934="PHEV",MIN(M3934,E3934),MIN(M3934,(E3934*(1-'3 Model Input'!E$54)))))</f>
        <v>Blank</v>
      </c>
      <c r="T3934" s="217" t="str">
        <f t="shared" si="632"/>
        <v>Blank</v>
      </c>
      <c r="U3934" s="89"/>
      <c r="V3934" s="216" t="str">
        <f>IF(D3934=0,"Blank",P3934*'3 Model Input'!E$50)</f>
        <v>Blank</v>
      </c>
      <c r="W3934" s="197" t="str">
        <f t="shared" si="633"/>
        <v>Blank</v>
      </c>
      <c r="X3934" s="197" t="str">
        <f t="shared" si="634"/>
        <v>Blank</v>
      </c>
      <c r="Y3934" s="197" t="str">
        <f t="shared" si="635"/>
        <v>Blank</v>
      </c>
      <c r="Z3934" s="197" t="str">
        <f t="shared" si="636"/>
        <v>Blank</v>
      </c>
      <c r="AA3934" s="223" t="str" cm="1">
        <f t="array" ref="AA3934">_xlfn.IFS(ISTEXT('3 Model Input'!F$70),"Missing",ISTEXT('3 Model Input'!I$70),"Missing",ISNUMBER('3 Model Input'!K$70),'3 Model Input'!K$70*P3934)</f>
        <v>Missing</v>
      </c>
      <c r="AB3934" s="89"/>
      <c r="AC3934" s="227" t="str" cm="1">
        <f t="array" ref="AC3934">IF(D3934=0,"Blank",_xlfn.IFS('3 Model Input'!E$61=1,(V3934*G3934)/T3934,'3 Model Input'!E$61=2,(W3934*G3934)/T3934,'3 Model Input'!E$61=3,(X3934*G3934)/T3934,'3 Model Input'!E$61=4,(Y3934*G3934)/T3934,'3 Model Input'!E$61=5,(Z3934*G3934)/T3934, ISTEXT('3 Model Input'!E$61),"Missing",'3 Model Input'!E$61=6,(AA3934*G3934)/T3934))</f>
        <v>Blank</v>
      </c>
      <c r="AD3934" s="202" t="str">
        <f t="shared" si="637"/>
        <v>Blank</v>
      </c>
      <c r="AE3934" s="202" t="str">
        <f t="shared" si="638"/>
        <v>Blank</v>
      </c>
      <c r="AF3934" s="217" t="str">
        <f t="shared" si="639"/>
        <v>Blank</v>
      </c>
      <c r="AG3934" s="9" t="str" cm="1">
        <f t="array" ref="AG3934">_xlfn.IFS(ISNUMBER(AC3934), "", ISNUMBER(SEARCH("Blank", AC3934)), "", ISERROR(AC3934), "Bad input on tab 3")</f>
        <v/>
      </c>
    </row>
    <row r="3935" spans="2:33" ht="15" customHeight="1" x14ac:dyDescent="0.75">
      <c r="B3935" s="205" t="str">
        <f>'5 Driver Data'!B3935</f>
        <v>3927</v>
      </c>
      <c r="C3935" s="193">
        <f>'5 Driver Data'!C3935</f>
        <v>0</v>
      </c>
      <c r="D3935" s="192">
        <f>'5 Driver Data'!D3935</f>
        <v>0</v>
      </c>
      <c r="E3935" s="191">
        <f>'5 Driver Data'!E3935</f>
        <v>0</v>
      </c>
      <c r="F3935" s="191">
        <f>'5 Driver Data'!F3935</f>
        <v>0</v>
      </c>
      <c r="G3935" s="191">
        <f>'5 Driver Data'!G3935</f>
        <v>0</v>
      </c>
      <c r="H3935" s="191">
        <f>'5 Driver Data'!H3935</f>
        <v>0</v>
      </c>
      <c r="I3935" s="191">
        <f>'5 Driver Data'!I3935</f>
        <v>0</v>
      </c>
      <c r="J3935" s="191">
        <f>'5 Driver Data'!J3935</f>
        <v>0</v>
      </c>
      <c r="K3935" s="206">
        <f>'5 Driver Data'!K3935</f>
        <v>0</v>
      </c>
      <c r="L3935" s="1"/>
      <c r="M3935" s="216" t="str">
        <f>IF(D3935=0,"Blank",'3 Model Input'!E$44*'3 Model Input'!E$45)</f>
        <v>Blank</v>
      </c>
      <c r="N3935" s="197" t="str">
        <f t="shared" si="630"/>
        <v>Blank</v>
      </c>
      <c r="O3935" s="197" t="str">
        <f>IF(D3935=0,"Blank",'3 Model Input'!E$49*(1-'3 Model Input'!E$51))</f>
        <v>Blank</v>
      </c>
      <c r="P3935" s="197" t="str">
        <f t="shared" si="631"/>
        <v>Blank</v>
      </c>
      <c r="Q3935" s="197" t="str">
        <f>IF(D3935=0,"Blank",IF(D3935="BEV",E3935*(1-'3 Model Input'!E$54), E3935))</f>
        <v>Blank</v>
      </c>
      <c r="R3935" s="198" t="str">
        <f>IF(D3935=0,"Blank",IF(D3935="PHEV",F3935/G3935,F3935*(1-'3 Model Input'!E$54)/G3935))</f>
        <v>Blank</v>
      </c>
      <c r="S3935" s="198" t="str">
        <f>IF(D3935=0,"Blank",IF(D3935="PHEV",MIN(M3935,E3935),MIN(M3935,(E3935*(1-'3 Model Input'!E$54)))))</f>
        <v>Blank</v>
      </c>
      <c r="T3935" s="217" t="str">
        <f t="shared" si="632"/>
        <v>Blank</v>
      </c>
      <c r="U3935" s="89"/>
      <c r="V3935" s="216" t="str">
        <f>IF(D3935=0,"Blank",P3935*'3 Model Input'!E$50)</f>
        <v>Blank</v>
      </c>
      <c r="W3935" s="197" t="str">
        <f t="shared" si="633"/>
        <v>Blank</v>
      </c>
      <c r="X3935" s="197" t="str">
        <f t="shared" si="634"/>
        <v>Blank</v>
      </c>
      <c r="Y3935" s="197" t="str">
        <f t="shared" si="635"/>
        <v>Blank</v>
      </c>
      <c r="Z3935" s="197" t="str">
        <f t="shared" si="636"/>
        <v>Blank</v>
      </c>
      <c r="AA3935" s="223" t="str" cm="1">
        <f t="array" ref="AA3935">_xlfn.IFS(ISTEXT('3 Model Input'!F$70),"Missing",ISTEXT('3 Model Input'!I$70),"Missing",ISNUMBER('3 Model Input'!K$70),'3 Model Input'!K$70*P3935)</f>
        <v>Missing</v>
      </c>
      <c r="AB3935" s="89"/>
      <c r="AC3935" s="227" t="str" cm="1">
        <f t="array" ref="AC3935">IF(D3935=0,"Blank",_xlfn.IFS('3 Model Input'!E$61=1,(V3935*G3935)/T3935,'3 Model Input'!E$61=2,(W3935*G3935)/T3935,'3 Model Input'!E$61=3,(X3935*G3935)/T3935,'3 Model Input'!E$61=4,(Y3935*G3935)/T3935,'3 Model Input'!E$61=5,(Z3935*G3935)/T3935, ISTEXT('3 Model Input'!E$61),"Missing",'3 Model Input'!E$61=6,(AA3935*G3935)/T3935))</f>
        <v>Blank</v>
      </c>
      <c r="AD3935" s="202" t="str">
        <f t="shared" si="637"/>
        <v>Blank</v>
      </c>
      <c r="AE3935" s="202" t="str">
        <f t="shared" si="638"/>
        <v>Blank</v>
      </c>
      <c r="AF3935" s="217" t="str">
        <f t="shared" si="639"/>
        <v>Blank</v>
      </c>
      <c r="AG3935" s="9" t="str" cm="1">
        <f t="array" ref="AG3935">_xlfn.IFS(ISNUMBER(AC3935), "", ISNUMBER(SEARCH("Blank", AC3935)), "", ISERROR(AC3935), "Bad input on tab 3")</f>
        <v/>
      </c>
    </row>
    <row r="3936" spans="2:33" ht="15" customHeight="1" x14ac:dyDescent="0.75">
      <c r="B3936" s="205" t="str">
        <f>'5 Driver Data'!B3936</f>
        <v>3928</v>
      </c>
      <c r="C3936" s="193">
        <f>'5 Driver Data'!C3936</f>
        <v>0</v>
      </c>
      <c r="D3936" s="192">
        <f>'5 Driver Data'!D3936</f>
        <v>0</v>
      </c>
      <c r="E3936" s="191">
        <f>'5 Driver Data'!E3936</f>
        <v>0</v>
      </c>
      <c r="F3936" s="191">
        <f>'5 Driver Data'!F3936</f>
        <v>0</v>
      </c>
      <c r="G3936" s="191">
        <f>'5 Driver Data'!G3936</f>
        <v>0</v>
      </c>
      <c r="H3936" s="191">
        <f>'5 Driver Data'!H3936</f>
        <v>0</v>
      </c>
      <c r="I3936" s="191">
        <f>'5 Driver Data'!I3936</f>
        <v>0</v>
      </c>
      <c r="J3936" s="191">
        <f>'5 Driver Data'!J3936</f>
        <v>0</v>
      </c>
      <c r="K3936" s="206">
        <f>'5 Driver Data'!K3936</f>
        <v>0</v>
      </c>
      <c r="L3936" s="1"/>
      <c r="M3936" s="216" t="str">
        <f>IF(D3936=0,"Blank",'3 Model Input'!E$44*'3 Model Input'!E$45)</f>
        <v>Blank</v>
      </c>
      <c r="N3936" s="197" t="str">
        <f t="shared" si="630"/>
        <v>Blank</v>
      </c>
      <c r="O3936" s="197" t="str">
        <f>IF(D3936=0,"Blank",'3 Model Input'!E$49*(1-'3 Model Input'!E$51))</f>
        <v>Blank</v>
      </c>
      <c r="P3936" s="197" t="str">
        <f t="shared" si="631"/>
        <v>Blank</v>
      </c>
      <c r="Q3936" s="197" t="str">
        <f>IF(D3936=0,"Blank",IF(D3936="BEV",E3936*(1-'3 Model Input'!E$54), E3936))</f>
        <v>Blank</v>
      </c>
      <c r="R3936" s="198" t="str">
        <f>IF(D3936=0,"Blank",IF(D3936="PHEV",F3936/G3936,F3936*(1-'3 Model Input'!E$54)/G3936))</f>
        <v>Blank</v>
      </c>
      <c r="S3936" s="198" t="str">
        <f>IF(D3936=0,"Blank",IF(D3936="PHEV",MIN(M3936,E3936),MIN(M3936,(E3936*(1-'3 Model Input'!E$54)))))</f>
        <v>Blank</v>
      </c>
      <c r="T3936" s="217" t="str">
        <f t="shared" si="632"/>
        <v>Blank</v>
      </c>
      <c r="U3936" s="89"/>
      <c r="V3936" s="216" t="str">
        <f>IF(D3936=0,"Blank",P3936*'3 Model Input'!E$50)</f>
        <v>Blank</v>
      </c>
      <c r="W3936" s="197" t="str">
        <f t="shared" si="633"/>
        <v>Blank</v>
      </c>
      <c r="X3936" s="197" t="str">
        <f t="shared" si="634"/>
        <v>Blank</v>
      </c>
      <c r="Y3936" s="197" t="str">
        <f t="shared" si="635"/>
        <v>Blank</v>
      </c>
      <c r="Z3936" s="197" t="str">
        <f t="shared" si="636"/>
        <v>Blank</v>
      </c>
      <c r="AA3936" s="223" t="str" cm="1">
        <f t="array" ref="AA3936">_xlfn.IFS(ISTEXT('3 Model Input'!F$70),"Missing",ISTEXT('3 Model Input'!I$70),"Missing",ISNUMBER('3 Model Input'!K$70),'3 Model Input'!K$70*P3936)</f>
        <v>Missing</v>
      </c>
      <c r="AB3936" s="89"/>
      <c r="AC3936" s="227" t="str" cm="1">
        <f t="array" ref="AC3936">IF(D3936=0,"Blank",_xlfn.IFS('3 Model Input'!E$61=1,(V3936*G3936)/T3936,'3 Model Input'!E$61=2,(W3936*G3936)/T3936,'3 Model Input'!E$61=3,(X3936*G3936)/T3936,'3 Model Input'!E$61=4,(Y3936*G3936)/T3936,'3 Model Input'!E$61=5,(Z3936*G3936)/T3936, ISTEXT('3 Model Input'!E$61),"Missing",'3 Model Input'!E$61=6,(AA3936*G3936)/T3936))</f>
        <v>Blank</v>
      </c>
      <c r="AD3936" s="202" t="str">
        <f t="shared" si="637"/>
        <v>Blank</v>
      </c>
      <c r="AE3936" s="202" t="str">
        <f t="shared" si="638"/>
        <v>Blank</v>
      </c>
      <c r="AF3936" s="217" t="str">
        <f t="shared" si="639"/>
        <v>Blank</v>
      </c>
      <c r="AG3936" s="9" t="str" cm="1">
        <f t="array" ref="AG3936">_xlfn.IFS(ISNUMBER(AC3936), "", ISNUMBER(SEARCH("Blank", AC3936)), "", ISERROR(AC3936), "Bad input on tab 3")</f>
        <v/>
      </c>
    </row>
    <row r="3937" spans="2:33" ht="15" customHeight="1" x14ac:dyDescent="0.75">
      <c r="B3937" s="205" t="str">
        <f>'5 Driver Data'!B3937</f>
        <v>3929</v>
      </c>
      <c r="C3937" s="193">
        <f>'5 Driver Data'!C3937</f>
        <v>0</v>
      </c>
      <c r="D3937" s="192">
        <f>'5 Driver Data'!D3937</f>
        <v>0</v>
      </c>
      <c r="E3937" s="191">
        <f>'5 Driver Data'!E3937</f>
        <v>0</v>
      </c>
      <c r="F3937" s="191">
        <f>'5 Driver Data'!F3937</f>
        <v>0</v>
      </c>
      <c r="G3937" s="191">
        <f>'5 Driver Data'!G3937</f>
        <v>0</v>
      </c>
      <c r="H3937" s="191">
        <f>'5 Driver Data'!H3937</f>
        <v>0</v>
      </c>
      <c r="I3937" s="191">
        <f>'5 Driver Data'!I3937</f>
        <v>0</v>
      </c>
      <c r="J3937" s="191">
        <f>'5 Driver Data'!J3937</f>
        <v>0</v>
      </c>
      <c r="K3937" s="206">
        <f>'5 Driver Data'!K3937</f>
        <v>0</v>
      </c>
      <c r="L3937" s="1"/>
      <c r="M3937" s="216" t="str">
        <f>IF(D3937=0,"Blank",'3 Model Input'!E$44*'3 Model Input'!E$45)</f>
        <v>Blank</v>
      </c>
      <c r="N3937" s="197" t="str">
        <f t="shared" si="630"/>
        <v>Blank</v>
      </c>
      <c r="O3937" s="197" t="str">
        <f>IF(D3937=0,"Blank",'3 Model Input'!E$49*(1-'3 Model Input'!E$51))</f>
        <v>Blank</v>
      </c>
      <c r="P3937" s="197" t="str">
        <f t="shared" si="631"/>
        <v>Blank</v>
      </c>
      <c r="Q3937" s="197" t="str">
        <f>IF(D3937=0,"Blank",IF(D3937="BEV",E3937*(1-'3 Model Input'!E$54), E3937))</f>
        <v>Blank</v>
      </c>
      <c r="R3937" s="198" t="str">
        <f>IF(D3937=0,"Blank",IF(D3937="PHEV",F3937/G3937,F3937*(1-'3 Model Input'!E$54)/G3937))</f>
        <v>Blank</v>
      </c>
      <c r="S3937" s="198" t="str">
        <f>IF(D3937=0,"Blank",IF(D3937="PHEV",MIN(M3937,E3937),MIN(M3937,(E3937*(1-'3 Model Input'!E$54)))))</f>
        <v>Blank</v>
      </c>
      <c r="T3937" s="217" t="str">
        <f t="shared" si="632"/>
        <v>Blank</v>
      </c>
      <c r="U3937" s="89"/>
      <c r="V3937" s="216" t="str">
        <f>IF(D3937=0,"Blank",P3937*'3 Model Input'!E$50)</f>
        <v>Blank</v>
      </c>
      <c r="W3937" s="197" t="str">
        <f t="shared" si="633"/>
        <v>Blank</v>
      </c>
      <c r="X3937" s="197" t="str">
        <f t="shared" si="634"/>
        <v>Blank</v>
      </c>
      <c r="Y3937" s="197" t="str">
        <f t="shared" si="635"/>
        <v>Blank</v>
      </c>
      <c r="Z3937" s="197" t="str">
        <f t="shared" si="636"/>
        <v>Blank</v>
      </c>
      <c r="AA3937" s="223" t="str" cm="1">
        <f t="array" ref="AA3937">_xlfn.IFS(ISTEXT('3 Model Input'!F$70),"Missing",ISTEXT('3 Model Input'!I$70),"Missing",ISNUMBER('3 Model Input'!K$70),'3 Model Input'!K$70*P3937)</f>
        <v>Missing</v>
      </c>
      <c r="AB3937" s="89"/>
      <c r="AC3937" s="227" t="str" cm="1">
        <f t="array" ref="AC3937">IF(D3937=0,"Blank",_xlfn.IFS('3 Model Input'!E$61=1,(V3937*G3937)/T3937,'3 Model Input'!E$61=2,(W3937*G3937)/T3937,'3 Model Input'!E$61=3,(X3937*G3937)/T3937,'3 Model Input'!E$61=4,(Y3937*G3937)/T3937,'3 Model Input'!E$61=5,(Z3937*G3937)/T3937, ISTEXT('3 Model Input'!E$61),"Missing",'3 Model Input'!E$61=6,(AA3937*G3937)/T3937))</f>
        <v>Blank</v>
      </c>
      <c r="AD3937" s="202" t="str">
        <f t="shared" si="637"/>
        <v>Blank</v>
      </c>
      <c r="AE3937" s="202" t="str">
        <f t="shared" si="638"/>
        <v>Blank</v>
      </c>
      <c r="AF3937" s="217" t="str">
        <f t="shared" si="639"/>
        <v>Blank</v>
      </c>
      <c r="AG3937" s="9" t="str" cm="1">
        <f t="array" ref="AG3937">_xlfn.IFS(ISNUMBER(AC3937), "", ISNUMBER(SEARCH("Blank", AC3937)), "", ISERROR(AC3937), "Bad input on tab 3")</f>
        <v/>
      </c>
    </row>
    <row r="3938" spans="2:33" ht="15" customHeight="1" x14ac:dyDescent="0.75">
      <c r="B3938" s="205" t="str">
        <f>'5 Driver Data'!B3938</f>
        <v>3930</v>
      </c>
      <c r="C3938" s="193">
        <f>'5 Driver Data'!C3938</f>
        <v>0</v>
      </c>
      <c r="D3938" s="192">
        <f>'5 Driver Data'!D3938</f>
        <v>0</v>
      </c>
      <c r="E3938" s="191">
        <f>'5 Driver Data'!E3938</f>
        <v>0</v>
      </c>
      <c r="F3938" s="191">
        <f>'5 Driver Data'!F3938</f>
        <v>0</v>
      </c>
      <c r="G3938" s="191">
        <f>'5 Driver Data'!G3938</f>
        <v>0</v>
      </c>
      <c r="H3938" s="191">
        <f>'5 Driver Data'!H3938</f>
        <v>0</v>
      </c>
      <c r="I3938" s="191">
        <f>'5 Driver Data'!I3938</f>
        <v>0</v>
      </c>
      <c r="J3938" s="191">
        <f>'5 Driver Data'!J3938</f>
        <v>0</v>
      </c>
      <c r="K3938" s="206">
        <f>'5 Driver Data'!K3938</f>
        <v>0</v>
      </c>
      <c r="L3938" s="1"/>
      <c r="M3938" s="216" t="str">
        <f>IF(D3938=0,"Blank",'3 Model Input'!E$44*'3 Model Input'!E$45)</f>
        <v>Blank</v>
      </c>
      <c r="N3938" s="197" t="str">
        <f t="shared" si="630"/>
        <v>Blank</v>
      </c>
      <c r="O3938" s="197" t="str">
        <f>IF(D3938=0,"Blank",'3 Model Input'!E$49*(1-'3 Model Input'!E$51))</f>
        <v>Blank</v>
      </c>
      <c r="P3938" s="197" t="str">
        <f t="shared" si="631"/>
        <v>Blank</v>
      </c>
      <c r="Q3938" s="197" t="str">
        <f>IF(D3938=0,"Blank",IF(D3938="BEV",E3938*(1-'3 Model Input'!E$54), E3938))</f>
        <v>Blank</v>
      </c>
      <c r="R3938" s="198" t="str">
        <f>IF(D3938=0,"Blank",IF(D3938="PHEV",F3938/G3938,F3938*(1-'3 Model Input'!E$54)/G3938))</f>
        <v>Blank</v>
      </c>
      <c r="S3938" s="198" t="str">
        <f>IF(D3938=0,"Blank",IF(D3938="PHEV",MIN(M3938,E3938),MIN(M3938,(E3938*(1-'3 Model Input'!E$54)))))</f>
        <v>Blank</v>
      </c>
      <c r="T3938" s="217" t="str">
        <f t="shared" si="632"/>
        <v>Blank</v>
      </c>
      <c r="U3938" s="89"/>
      <c r="V3938" s="216" t="str">
        <f>IF(D3938=0,"Blank",P3938*'3 Model Input'!E$50)</f>
        <v>Blank</v>
      </c>
      <c r="W3938" s="197" t="str">
        <f t="shared" si="633"/>
        <v>Blank</v>
      </c>
      <c r="X3938" s="197" t="str">
        <f t="shared" si="634"/>
        <v>Blank</v>
      </c>
      <c r="Y3938" s="197" t="str">
        <f t="shared" si="635"/>
        <v>Blank</v>
      </c>
      <c r="Z3938" s="197" t="str">
        <f t="shared" si="636"/>
        <v>Blank</v>
      </c>
      <c r="AA3938" s="223" t="str" cm="1">
        <f t="array" ref="AA3938">_xlfn.IFS(ISTEXT('3 Model Input'!F$70),"Missing",ISTEXT('3 Model Input'!I$70),"Missing",ISNUMBER('3 Model Input'!K$70),'3 Model Input'!K$70*P3938)</f>
        <v>Missing</v>
      </c>
      <c r="AB3938" s="89"/>
      <c r="AC3938" s="227" t="str" cm="1">
        <f t="array" ref="AC3938">IF(D3938=0,"Blank",_xlfn.IFS('3 Model Input'!E$61=1,(V3938*G3938)/T3938,'3 Model Input'!E$61=2,(W3938*G3938)/T3938,'3 Model Input'!E$61=3,(X3938*G3938)/T3938,'3 Model Input'!E$61=4,(Y3938*G3938)/T3938,'3 Model Input'!E$61=5,(Z3938*G3938)/T3938, ISTEXT('3 Model Input'!E$61),"Missing",'3 Model Input'!E$61=6,(AA3938*G3938)/T3938))</f>
        <v>Blank</v>
      </c>
      <c r="AD3938" s="202" t="str">
        <f t="shared" si="637"/>
        <v>Blank</v>
      </c>
      <c r="AE3938" s="202" t="str">
        <f t="shared" si="638"/>
        <v>Blank</v>
      </c>
      <c r="AF3938" s="217" t="str">
        <f t="shared" si="639"/>
        <v>Blank</v>
      </c>
      <c r="AG3938" s="9" t="str" cm="1">
        <f t="array" ref="AG3938">_xlfn.IFS(ISNUMBER(AC3938), "", ISNUMBER(SEARCH("Blank", AC3938)), "", ISERROR(AC3938), "Bad input on tab 3")</f>
        <v/>
      </c>
    </row>
    <row r="3939" spans="2:33" ht="15" customHeight="1" x14ac:dyDescent="0.75">
      <c r="B3939" s="205" t="str">
        <f>'5 Driver Data'!B3939</f>
        <v>3931</v>
      </c>
      <c r="C3939" s="193">
        <f>'5 Driver Data'!C3939</f>
        <v>0</v>
      </c>
      <c r="D3939" s="192">
        <f>'5 Driver Data'!D3939</f>
        <v>0</v>
      </c>
      <c r="E3939" s="191">
        <f>'5 Driver Data'!E3939</f>
        <v>0</v>
      </c>
      <c r="F3939" s="191">
        <f>'5 Driver Data'!F3939</f>
        <v>0</v>
      </c>
      <c r="G3939" s="191">
        <f>'5 Driver Data'!G3939</f>
        <v>0</v>
      </c>
      <c r="H3939" s="191">
        <f>'5 Driver Data'!H3939</f>
        <v>0</v>
      </c>
      <c r="I3939" s="191">
        <f>'5 Driver Data'!I3939</f>
        <v>0</v>
      </c>
      <c r="J3939" s="191">
        <f>'5 Driver Data'!J3939</f>
        <v>0</v>
      </c>
      <c r="K3939" s="206">
        <f>'5 Driver Data'!K3939</f>
        <v>0</v>
      </c>
      <c r="L3939" s="1"/>
      <c r="M3939" s="216" t="str">
        <f>IF(D3939=0,"Blank",'3 Model Input'!E$44*'3 Model Input'!E$45)</f>
        <v>Blank</v>
      </c>
      <c r="N3939" s="197" t="str">
        <f t="shared" si="630"/>
        <v>Blank</v>
      </c>
      <c r="O3939" s="197" t="str">
        <f>IF(D3939=0,"Blank",'3 Model Input'!E$49*(1-'3 Model Input'!E$51))</f>
        <v>Blank</v>
      </c>
      <c r="P3939" s="197" t="str">
        <f t="shared" si="631"/>
        <v>Blank</v>
      </c>
      <c r="Q3939" s="197" t="str">
        <f>IF(D3939=0,"Blank",IF(D3939="BEV",E3939*(1-'3 Model Input'!E$54), E3939))</f>
        <v>Blank</v>
      </c>
      <c r="R3939" s="198" t="str">
        <f>IF(D3939=0,"Blank",IF(D3939="PHEV",F3939/G3939,F3939*(1-'3 Model Input'!E$54)/G3939))</f>
        <v>Blank</v>
      </c>
      <c r="S3939" s="198" t="str">
        <f>IF(D3939=0,"Blank",IF(D3939="PHEV",MIN(M3939,E3939),MIN(M3939,(E3939*(1-'3 Model Input'!E$54)))))</f>
        <v>Blank</v>
      </c>
      <c r="T3939" s="217" t="str">
        <f t="shared" si="632"/>
        <v>Blank</v>
      </c>
      <c r="U3939" s="89"/>
      <c r="V3939" s="216" t="str">
        <f>IF(D3939=0,"Blank",P3939*'3 Model Input'!E$50)</f>
        <v>Blank</v>
      </c>
      <c r="W3939" s="197" t="str">
        <f t="shared" si="633"/>
        <v>Blank</v>
      </c>
      <c r="X3939" s="197" t="str">
        <f t="shared" si="634"/>
        <v>Blank</v>
      </c>
      <c r="Y3939" s="197" t="str">
        <f t="shared" si="635"/>
        <v>Blank</v>
      </c>
      <c r="Z3939" s="197" t="str">
        <f t="shared" si="636"/>
        <v>Blank</v>
      </c>
      <c r="AA3939" s="223" t="str" cm="1">
        <f t="array" ref="AA3939">_xlfn.IFS(ISTEXT('3 Model Input'!F$70),"Missing",ISTEXT('3 Model Input'!I$70),"Missing",ISNUMBER('3 Model Input'!K$70),'3 Model Input'!K$70*P3939)</f>
        <v>Missing</v>
      </c>
      <c r="AB3939" s="89"/>
      <c r="AC3939" s="227" t="str" cm="1">
        <f t="array" ref="AC3939">IF(D3939=0,"Blank",_xlfn.IFS('3 Model Input'!E$61=1,(V3939*G3939)/T3939,'3 Model Input'!E$61=2,(W3939*G3939)/T3939,'3 Model Input'!E$61=3,(X3939*G3939)/T3939,'3 Model Input'!E$61=4,(Y3939*G3939)/T3939,'3 Model Input'!E$61=5,(Z3939*G3939)/T3939, ISTEXT('3 Model Input'!E$61),"Missing",'3 Model Input'!E$61=6,(AA3939*G3939)/T3939))</f>
        <v>Blank</v>
      </c>
      <c r="AD3939" s="202" t="str">
        <f t="shared" si="637"/>
        <v>Blank</v>
      </c>
      <c r="AE3939" s="202" t="str">
        <f t="shared" si="638"/>
        <v>Blank</v>
      </c>
      <c r="AF3939" s="217" t="str">
        <f t="shared" si="639"/>
        <v>Blank</v>
      </c>
      <c r="AG3939" s="9" t="str" cm="1">
        <f t="array" ref="AG3939">_xlfn.IFS(ISNUMBER(AC3939), "", ISNUMBER(SEARCH("Blank", AC3939)), "", ISERROR(AC3939), "Bad input on tab 3")</f>
        <v/>
      </c>
    </row>
    <row r="3940" spans="2:33" ht="15" customHeight="1" x14ac:dyDescent="0.75">
      <c r="B3940" s="205" t="str">
        <f>'5 Driver Data'!B3940</f>
        <v>3932</v>
      </c>
      <c r="C3940" s="193">
        <f>'5 Driver Data'!C3940</f>
        <v>0</v>
      </c>
      <c r="D3940" s="192">
        <f>'5 Driver Data'!D3940</f>
        <v>0</v>
      </c>
      <c r="E3940" s="191">
        <f>'5 Driver Data'!E3940</f>
        <v>0</v>
      </c>
      <c r="F3940" s="191">
        <f>'5 Driver Data'!F3940</f>
        <v>0</v>
      </c>
      <c r="G3940" s="191">
        <f>'5 Driver Data'!G3940</f>
        <v>0</v>
      </c>
      <c r="H3940" s="191">
        <f>'5 Driver Data'!H3940</f>
        <v>0</v>
      </c>
      <c r="I3940" s="191">
        <f>'5 Driver Data'!I3940</f>
        <v>0</v>
      </c>
      <c r="J3940" s="191">
        <f>'5 Driver Data'!J3940</f>
        <v>0</v>
      </c>
      <c r="K3940" s="206">
        <f>'5 Driver Data'!K3940</f>
        <v>0</v>
      </c>
      <c r="L3940" s="1"/>
      <c r="M3940" s="216" t="str">
        <f>IF(D3940=0,"Blank",'3 Model Input'!E$44*'3 Model Input'!E$45)</f>
        <v>Blank</v>
      </c>
      <c r="N3940" s="197" t="str">
        <f t="shared" si="630"/>
        <v>Blank</v>
      </c>
      <c r="O3940" s="197" t="str">
        <f>IF(D3940=0,"Blank",'3 Model Input'!E$49*(1-'3 Model Input'!E$51))</f>
        <v>Blank</v>
      </c>
      <c r="P3940" s="197" t="str">
        <f t="shared" si="631"/>
        <v>Blank</v>
      </c>
      <c r="Q3940" s="197" t="str">
        <f>IF(D3940=0,"Blank",IF(D3940="BEV",E3940*(1-'3 Model Input'!E$54), E3940))</f>
        <v>Blank</v>
      </c>
      <c r="R3940" s="198" t="str">
        <f>IF(D3940=0,"Blank",IF(D3940="PHEV",F3940/G3940,F3940*(1-'3 Model Input'!E$54)/G3940))</f>
        <v>Blank</v>
      </c>
      <c r="S3940" s="198" t="str">
        <f>IF(D3940=0,"Blank",IF(D3940="PHEV",MIN(M3940,E3940),MIN(M3940,(E3940*(1-'3 Model Input'!E$54)))))</f>
        <v>Blank</v>
      </c>
      <c r="T3940" s="217" t="str">
        <f t="shared" si="632"/>
        <v>Blank</v>
      </c>
      <c r="U3940" s="89"/>
      <c r="V3940" s="216" t="str">
        <f>IF(D3940=0,"Blank",P3940*'3 Model Input'!E$50)</f>
        <v>Blank</v>
      </c>
      <c r="W3940" s="197" t="str">
        <f t="shared" si="633"/>
        <v>Blank</v>
      </c>
      <c r="X3940" s="197" t="str">
        <f t="shared" si="634"/>
        <v>Blank</v>
      </c>
      <c r="Y3940" s="197" t="str">
        <f t="shared" si="635"/>
        <v>Blank</v>
      </c>
      <c r="Z3940" s="197" t="str">
        <f t="shared" si="636"/>
        <v>Blank</v>
      </c>
      <c r="AA3940" s="223" t="str" cm="1">
        <f t="array" ref="AA3940">_xlfn.IFS(ISTEXT('3 Model Input'!F$70),"Missing",ISTEXT('3 Model Input'!I$70),"Missing",ISNUMBER('3 Model Input'!K$70),'3 Model Input'!K$70*P3940)</f>
        <v>Missing</v>
      </c>
      <c r="AB3940" s="89"/>
      <c r="AC3940" s="227" t="str" cm="1">
        <f t="array" ref="AC3940">IF(D3940=0,"Blank",_xlfn.IFS('3 Model Input'!E$61=1,(V3940*G3940)/T3940,'3 Model Input'!E$61=2,(W3940*G3940)/T3940,'3 Model Input'!E$61=3,(X3940*G3940)/T3940,'3 Model Input'!E$61=4,(Y3940*G3940)/T3940,'3 Model Input'!E$61=5,(Z3940*G3940)/T3940, ISTEXT('3 Model Input'!E$61),"Missing",'3 Model Input'!E$61=6,(AA3940*G3940)/T3940))</f>
        <v>Blank</v>
      </c>
      <c r="AD3940" s="202" t="str">
        <f t="shared" si="637"/>
        <v>Blank</v>
      </c>
      <c r="AE3940" s="202" t="str">
        <f t="shared" si="638"/>
        <v>Blank</v>
      </c>
      <c r="AF3940" s="217" t="str">
        <f t="shared" si="639"/>
        <v>Blank</v>
      </c>
      <c r="AG3940" s="9" t="str" cm="1">
        <f t="array" ref="AG3940">_xlfn.IFS(ISNUMBER(AC3940), "", ISNUMBER(SEARCH("Blank", AC3940)), "", ISERROR(AC3940), "Bad input on tab 3")</f>
        <v/>
      </c>
    </row>
    <row r="3941" spans="2:33" ht="15" customHeight="1" x14ac:dyDescent="0.75">
      <c r="B3941" s="205" t="str">
        <f>'5 Driver Data'!B3941</f>
        <v>3933</v>
      </c>
      <c r="C3941" s="193">
        <f>'5 Driver Data'!C3941</f>
        <v>0</v>
      </c>
      <c r="D3941" s="192">
        <f>'5 Driver Data'!D3941</f>
        <v>0</v>
      </c>
      <c r="E3941" s="191">
        <f>'5 Driver Data'!E3941</f>
        <v>0</v>
      </c>
      <c r="F3941" s="191">
        <f>'5 Driver Data'!F3941</f>
        <v>0</v>
      </c>
      <c r="G3941" s="191">
        <f>'5 Driver Data'!G3941</f>
        <v>0</v>
      </c>
      <c r="H3941" s="191">
        <f>'5 Driver Data'!H3941</f>
        <v>0</v>
      </c>
      <c r="I3941" s="191">
        <f>'5 Driver Data'!I3941</f>
        <v>0</v>
      </c>
      <c r="J3941" s="191">
        <f>'5 Driver Data'!J3941</f>
        <v>0</v>
      </c>
      <c r="K3941" s="206">
        <f>'5 Driver Data'!K3941</f>
        <v>0</v>
      </c>
      <c r="L3941" s="1"/>
      <c r="M3941" s="216" t="str">
        <f>IF(D3941=0,"Blank",'3 Model Input'!E$44*'3 Model Input'!E$45)</f>
        <v>Blank</v>
      </c>
      <c r="N3941" s="197" t="str">
        <f t="shared" si="630"/>
        <v>Blank</v>
      </c>
      <c r="O3941" s="197" t="str">
        <f>IF(D3941=0,"Blank",'3 Model Input'!E$49*(1-'3 Model Input'!E$51))</f>
        <v>Blank</v>
      </c>
      <c r="P3941" s="197" t="str">
        <f t="shared" si="631"/>
        <v>Blank</v>
      </c>
      <c r="Q3941" s="197" t="str">
        <f>IF(D3941=0,"Blank",IF(D3941="BEV",E3941*(1-'3 Model Input'!E$54), E3941))</f>
        <v>Blank</v>
      </c>
      <c r="R3941" s="198" t="str">
        <f>IF(D3941=0,"Blank",IF(D3941="PHEV",F3941/G3941,F3941*(1-'3 Model Input'!E$54)/G3941))</f>
        <v>Blank</v>
      </c>
      <c r="S3941" s="198" t="str">
        <f>IF(D3941=0,"Blank",IF(D3941="PHEV",MIN(M3941,E3941),MIN(M3941,(E3941*(1-'3 Model Input'!E$54)))))</f>
        <v>Blank</v>
      </c>
      <c r="T3941" s="217" t="str">
        <f t="shared" si="632"/>
        <v>Blank</v>
      </c>
      <c r="U3941" s="89"/>
      <c r="V3941" s="216" t="str">
        <f>IF(D3941=0,"Blank",P3941*'3 Model Input'!E$50)</f>
        <v>Blank</v>
      </c>
      <c r="W3941" s="197" t="str">
        <f t="shared" si="633"/>
        <v>Blank</v>
      </c>
      <c r="X3941" s="197" t="str">
        <f t="shared" si="634"/>
        <v>Blank</v>
      </c>
      <c r="Y3941" s="197" t="str">
        <f t="shared" si="635"/>
        <v>Blank</v>
      </c>
      <c r="Z3941" s="197" t="str">
        <f t="shared" si="636"/>
        <v>Blank</v>
      </c>
      <c r="AA3941" s="223" t="str" cm="1">
        <f t="array" ref="AA3941">_xlfn.IFS(ISTEXT('3 Model Input'!F$70),"Missing",ISTEXT('3 Model Input'!I$70),"Missing",ISNUMBER('3 Model Input'!K$70),'3 Model Input'!K$70*P3941)</f>
        <v>Missing</v>
      </c>
      <c r="AB3941" s="89"/>
      <c r="AC3941" s="227" t="str" cm="1">
        <f t="array" ref="AC3941">IF(D3941=0,"Blank",_xlfn.IFS('3 Model Input'!E$61=1,(V3941*G3941)/T3941,'3 Model Input'!E$61=2,(W3941*G3941)/T3941,'3 Model Input'!E$61=3,(X3941*G3941)/T3941,'3 Model Input'!E$61=4,(Y3941*G3941)/T3941,'3 Model Input'!E$61=5,(Z3941*G3941)/T3941, ISTEXT('3 Model Input'!E$61),"Missing",'3 Model Input'!E$61=6,(AA3941*G3941)/T3941))</f>
        <v>Blank</v>
      </c>
      <c r="AD3941" s="202" t="str">
        <f t="shared" si="637"/>
        <v>Blank</v>
      </c>
      <c r="AE3941" s="202" t="str">
        <f t="shared" si="638"/>
        <v>Blank</v>
      </c>
      <c r="AF3941" s="217" t="str">
        <f t="shared" si="639"/>
        <v>Blank</v>
      </c>
      <c r="AG3941" s="9" t="str" cm="1">
        <f t="array" ref="AG3941">_xlfn.IFS(ISNUMBER(AC3941), "", ISNUMBER(SEARCH("Blank", AC3941)), "", ISERROR(AC3941), "Bad input on tab 3")</f>
        <v/>
      </c>
    </row>
    <row r="3942" spans="2:33" ht="15" customHeight="1" x14ac:dyDescent="0.75">
      <c r="B3942" s="205" t="str">
        <f>'5 Driver Data'!B3942</f>
        <v>3934</v>
      </c>
      <c r="C3942" s="193">
        <f>'5 Driver Data'!C3942</f>
        <v>0</v>
      </c>
      <c r="D3942" s="192">
        <f>'5 Driver Data'!D3942</f>
        <v>0</v>
      </c>
      <c r="E3942" s="191">
        <f>'5 Driver Data'!E3942</f>
        <v>0</v>
      </c>
      <c r="F3942" s="191">
        <f>'5 Driver Data'!F3942</f>
        <v>0</v>
      </c>
      <c r="G3942" s="191">
        <f>'5 Driver Data'!G3942</f>
        <v>0</v>
      </c>
      <c r="H3942" s="191">
        <f>'5 Driver Data'!H3942</f>
        <v>0</v>
      </c>
      <c r="I3942" s="191">
        <f>'5 Driver Data'!I3942</f>
        <v>0</v>
      </c>
      <c r="J3942" s="191">
        <f>'5 Driver Data'!J3942</f>
        <v>0</v>
      </c>
      <c r="K3942" s="206">
        <f>'5 Driver Data'!K3942</f>
        <v>0</v>
      </c>
      <c r="L3942" s="1"/>
      <c r="M3942" s="216" t="str">
        <f>IF(D3942=0,"Blank",'3 Model Input'!E$44*'3 Model Input'!E$45)</f>
        <v>Blank</v>
      </c>
      <c r="N3942" s="197" t="str">
        <f t="shared" si="630"/>
        <v>Blank</v>
      </c>
      <c r="O3942" s="197" t="str">
        <f>IF(D3942=0,"Blank",'3 Model Input'!E$49*(1-'3 Model Input'!E$51))</f>
        <v>Blank</v>
      </c>
      <c r="P3942" s="197" t="str">
        <f t="shared" si="631"/>
        <v>Blank</v>
      </c>
      <c r="Q3942" s="197" t="str">
        <f>IF(D3942=0,"Blank",IF(D3942="BEV",E3942*(1-'3 Model Input'!E$54), E3942))</f>
        <v>Blank</v>
      </c>
      <c r="R3942" s="198" t="str">
        <f>IF(D3942=0,"Blank",IF(D3942="PHEV",F3942/G3942,F3942*(1-'3 Model Input'!E$54)/G3942))</f>
        <v>Blank</v>
      </c>
      <c r="S3942" s="198" t="str">
        <f>IF(D3942=0,"Blank",IF(D3942="PHEV",MIN(M3942,E3942),MIN(M3942,(E3942*(1-'3 Model Input'!E$54)))))</f>
        <v>Blank</v>
      </c>
      <c r="T3942" s="217" t="str">
        <f t="shared" si="632"/>
        <v>Blank</v>
      </c>
      <c r="U3942" s="89"/>
      <c r="V3942" s="216" t="str">
        <f>IF(D3942=0,"Blank",P3942*'3 Model Input'!E$50)</f>
        <v>Blank</v>
      </c>
      <c r="W3942" s="197" t="str">
        <f t="shared" si="633"/>
        <v>Blank</v>
      </c>
      <c r="X3942" s="197" t="str">
        <f t="shared" si="634"/>
        <v>Blank</v>
      </c>
      <c r="Y3942" s="197" t="str">
        <f t="shared" si="635"/>
        <v>Blank</v>
      </c>
      <c r="Z3942" s="197" t="str">
        <f t="shared" si="636"/>
        <v>Blank</v>
      </c>
      <c r="AA3942" s="223" t="str" cm="1">
        <f t="array" ref="AA3942">_xlfn.IFS(ISTEXT('3 Model Input'!F$70),"Missing",ISTEXT('3 Model Input'!I$70),"Missing",ISNUMBER('3 Model Input'!K$70),'3 Model Input'!K$70*P3942)</f>
        <v>Missing</v>
      </c>
      <c r="AB3942" s="89"/>
      <c r="AC3942" s="227" t="str" cm="1">
        <f t="array" ref="AC3942">IF(D3942=0,"Blank",_xlfn.IFS('3 Model Input'!E$61=1,(V3942*G3942)/T3942,'3 Model Input'!E$61=2,(W3942*G3942)/T3942,'3 Model Input'!E$61=3,(X3942*G3942)/T3942,'3 Model Input'!E$61=4,(Y3942*G3942)/T3942,'3 Model Input'!E$61=5,(Z3942*G3942)/T3942, ISTEXT('3 Model Input'!E$61),"Missing",'3 Model Input'!E$61=6,(AA3942*G3942)/T3942))</f>
        <v>Blank</v>
      </c>
      <c r="AD3942" s="202" t="str">
        <f t="shared" si="637"/>
        <v>Blank</v>
      </c>
      <c r="AE3942" s="202" t="str">
        <f t="shared" si="638"/>
        <v>Blank</v>
      </c>
      <c r="AF3942" s="217" t="str">
        <f t="shared" si="639"/>
        <v>Blank</v>
      </c>
      <c r="AG3942" s="9" t="str" cm="1">
        <f t="array" ref="AG3942">_xlfn.IFS(ISNUMBER(AC3942), "", ISNUMBER(SEARCH("Blank", AC3942)), "", ISERROR(AC3942), "Bad input on tab 3")</f>
        <v/>
      </c>
    </row>
    <row r="3943" spans="2:33" ht="15" customHeight="1" x14ac:dyDescent="0.75">
      <c r="B3943" s="205" t="str">
        <f>'5 Driver Data'!B3943</f>
        <v>3935</v>
      </c>
      <c r="C3943" s="193">
        <f>'5 Driver Data'!C3943</f>
        <v>0</v>
      </c>
      <c r="D3943" s="192">
        <f>'5 Driver Data'!D3943</f>
        <v>0</v>
      </c>
      <c r="E3943" s="191">
        <f>'5 Driver Data'!E3943</f>
        <v>0</v>
      </c>
      <c r="F3943" s="191">
        <f>'5 Driver Data'!F3943</f>
        <v>0</v>
      </c>
      <c r="G3943" s="191">
        <f>'5 Driver Data'!G3943</f>
        <v>0</v>
      </c>
      <c r="H3943" s="191">
        <f>'5 Driver Data'!H3943</f>
        <v>0</v>
      </c>
      <c r="I3943" s="191">
        <f>'5 Driver Data'!I3943</f>
        <v>0</v>
      </c>
      <c r="J3943" s="191">
        <f>'5 Driver Data'!J3943</f>
        <v>0</v>
      </c>
      <c r="K3943" s="206">
        <f>'5 Driver Data'!K3943</f>
        <v>0</v>
      </c>
      <c r="L3943" s="1"/>
      <c r="M3943" s="216" t="str">
        <f>IF(D3943=0,"Blank",'3 Model Input'!E$44*'3 Model Input'!E$45)</f>
        <v>Blank</v>
      </c>
      <c r="N3943" s="197" t="str">
        <f t="shared" si="630"/>
        <v>Blank</v>
      </c>
      <c r="O3943" s="197" t="str">
        <f>IF(D3943=0,"Blank",'3 Model Input'!E$49*(1-'3 Model Input'!E$51))</f>
        <v>Blank</v>
      </c>
      <c r="P3943" s="197" t="str">
        <f t="shared" si="631"/>
        <v>Blank</v>
      </c>
      <c r="Q3943" s="197" t="str">
        <f>IF(D3943=0,"Blank",IF(D3943="BEV",E3943*(1-'3 Model Input'!E$54), E3943))</f>
        <v>Blank</v>
      </c>
      <c r="R3943" s="198" t="str">
        <f>IF(D3943=0,"Blank",IF(D3943="PHEV",F3943/G3943,F3943*(1-'3 Model Input'!E$54)/G3943))</f>
        <v>Blank</v>
      </c>
      <c r="S3943" s="198" t="str">
        <f>IF(D3943=0,"Blank",IF(D3943="PHEV",MIN(M3943,E3943),MIN(M3943,(E3943*(1-'3 Model Input'!E$54)))))</f>
        <v>Blank</v>
      </c>
      <c r="T3943" s="217" t="str">
        <f t="shared" si="632"/>
        <v>Blank</v>
      </c>
      <c r="U3943" s="89"/>
      <c r="V3943" s="216" t="str">
        <f>IF(D3943=0,"Blank",P3943*'3 Model Input'!E$50)</f>
        <v>Blank</v>
      </c>
      <c r="W3943" s="197" t="str">
        <f t="shared" si="633"/>
        <v>Blank</v>
      </c>
      <c r="X3943" s="197" t="str">
        <f t="shared" si="634"/>
        <v>Blank</v>
      </c>
      <c r="Y3943" s="197" t="str">
        <f t="shared" si="635"/>
        <v>Blank</v>
      </c>
      <c r="Z3943" s="197" t="str">
        <f t="shared" si="636"/>
        <v>Blank</v>
      </c>
      <c r="AA3943" s="223" t="str" cm="1">
        <f t="array" ref="AA3943">_xlfn.IFS(ISTEXT('3 Model Input'!F$70),"Missing",ISTEXT('3 Model Input'!I$70),"Missing",ISNUMBER('3 Model Input'!K$70),'3 Model Input'!K$70*P3943)</f>
        <v>Missing</v>
      </c>
      <c r="AB3943" s="89"/>
      <c r="AC3943" s="227" t="str" cm="1">
        <f t="array" ref="AC3943">IF(D3943=0,"Blank",_xlfn.IFS('3 Model Input'!E$61=1,(V3943*G3943)/T3943,'3 Model Input'!E$61=2,(W3943*G3943)/T3943,'3 Model Input'!E$61=3,(X3943*G3943)/T3943,'3 Model Input'!E$61=4,(Y3943*G3943)/T3943,'3 Model Input'!E$61=5,(Z3943*G3943)/T3943, ISTEXT('3 Model Input'!E$61),"Missing",'3 Model Input'!E$61=6,(AA3943*G3943)/T3943))</f>
        <v>Blank</v>
      </c>
      <c r="AD3943" s="202" t="str">
        <f t="shared" si="637"/>
        <v>Blank</v>
      </c>
      <c r="AE3943" s="202" t="str">
        <f t="shared" si="638"/>
        <v>Blank</v>
      </c>
      <c r="AF3943" s="217" t="str">
        <f t="shared" si="639"/>
        <v>Blank</v>
      </c>
      <c r="AG3943" s="9" t="str" cm="1">
        <f t="array" ref="AG3943">_xlfn.IFS(ISNUMBER(AC3943), "", ISNUMBER(SEARCH("Blank", AC3943)), "", ISERROR(AC3943), "Bad input on tab 3")</f>
        <v/>
      </c>
    </row>
    <row r="3944" spans="2:33" ht="15" customHeight="1" x14ac:dyDescent="0.75">
      <c r="B3944" s="205" t="str">
        <f>'5 Driver Data'!B3944</f>
        <v>3936</v>
      </c>
      <c r="C3944" s="193">
        <f>'5 Driver Data'!C3944</f>
        <v>0</v>
      </c>
      <c r="D3944" s="192">
        <f>'5 Driver Data'!D3944</f>
        <v>0</v>
      </c>
      <c r="E3944" s="191">
        <f>'5 Driver Data'!E3944</f>
        <v>0</v>
      </c>
      <c r="F3944" s="191">
        <f>'5 Driver Data'!F3944</f>
        <v>0</v>
      </c>
      <c r="G3944" s="191">
        <f>'5 Driver Data'!G3944</f>
        <v>0</v>
      </c>
      <c r="H3944" s="191">
        <f>'5 Driver Data'!H3944</f>
        <v>0</v>
      </c>
      <c r="I3944" s="191">
        <f>'5 Driver Data'!I3944</f>
        <v>0</v>
      </c>
      <c r="J3944" s="191">
        <f>'5 Driver Data'!J3944</f>
        <v>0</v>
      </c>
      <c r="K3944" s="206">
        <f>'5 Driver Data'!K3944</f>
        <v>0</v>
      </c>
      <c r="L3944" s="1"/>
      <c r="M3944" s="216" t="str">
        <f>IF(D3944=0,"Blank",'3 Model Input'!E$44*'3 Model Input'!E$45)</f>
        <v>Blank</v>
      </c>
      <c r="N3944" s="197" t="str">
        <f t="shared" si="630"/>
        <v>Blank</v>
      </c>
      <c r="O3944" s="197" t="str">
        <f>IF(D3944=0,"Blank",'3 Model Input'!E$49*(1-'3 Model Input'!E$51))</f>
        <v>Blank</v>
      </c>
      <c r="P3944" s="197" t="str">
        <f t="shared" si="631"/>
        <v>Blank</v>
      </c>
      <c r="Q3944" s="197" t="str">
        <f>IF(D3944=0,"Blank",IF(D3944="BEV",E3944*(1-'3 Model Input'!E$54), E3944))</f>
        <v>Blank</v>
      </c>
      <c r="R3944" s="198" t="str">
        <f>IF(D3944=0,"Blank",IF(D3944="PHEV",F3944/G3944,F3944*(1-'3 Model Input'!E$54)/G3944))</f>
        <v>Blank</v>
      </c>
      <c r="S3944" s="198" t="str">
        <f>IF(D3944=0,"Blank",IF(D3944="PHEV",MIN(M3944,E3944),MIN(M3944,(E3944*(1-'3 Model Input'!E$54)))))</f>
        <v>Blank</v>
      </c>
      <c r="T3944" s="217" t="str">
        <f t="shared" si="632"/>
        <v>Blank</v>
      </c>
      <c r="U3944" s="89"/>
      <c r="V3944" s="216" t="str">
        <f>IF(D3944=0,"Blank",P3944*'3 Model Input'!E$50)</f>
        <v>Blank</v>
      </c>
      <c r="W3944" s="197" t="str">
        <f t="shared" si="633"/>
        <v>Blank</v>
      </c>
      <c r="X3944" s="197" t="str">
        <f t="shared" si="634"/>
        <v>Blank</v>
      </c>
      <c r="Y3944" s="197" t="str">
        <f t="shared" si="635"/>
        <v>Blank</v>
      </c>
      <c r="Z3944" s="197" t="str">
        <f t="shared" si="636"/>
        <v>Blank</v>
      </c>
      <c r="AA3944" s="223" t="str" cm="1">
        <f t="array" ref="AA3944">_xlfn.IFS(ISTEXT('3 Model Input'!F$70),"Missing",ISTEXT('3 Model Input'!I$70),"Missing",ISNUMBER('3 Model Input'!K$70),'3 Model Input'!K$70*P3944)</f>
        <v>Missing</v>
      </c>
      <c r="AB3944" s="89"/>
      <c r="AC3944" s="227" t="str" cm="1">
        <f t="array" ref="AC3944">IF(D3944=0,"Blank",_xlfn.IFS('3 Model Input'!E$61=1,(V3944*G3944)/T3944,'3 Model Input'!E$61=2,(W3944*G3944)/T3944,'3 Model Input'!E$61=3,(X3944*G3944)/T3944,'3 Model Input'!E$61=4,(Y3944*G3944)/T3944,'3 Model Input'!E$61=5,(Z3944*G3944)/T3944, ISTEXT('3 Model Input'!E$61),"Missing",'3 Model Input'!E$61=6,(AA3944*G3944)/T3944))</f>
        <v>Blank</v>
      </c>
      <c r="AD3944" s="202" t="str">
        <f t="shared" si="637"/>
        <v>Blank</v>
      </c>
      <c r="AE3944" s="202" t="str">
        <f t="shared" si="638"/>
        <v>Blank</v>
      </c>
      <c r="AF3944" s="217" t="str">
        <f t="shared" si="639"/>
        <v>Blank</v>
      </c>
      <c r="AG3944" s="9" t="str" cm="1">
        <f t="array" ref="AG3944">_xlfn.IFS(ISNUMBER(AC3944), "", ISNUMBER(SEARCH("Blank", AC3944)), "", ISERROR(AC3944), "Bad input on tab 3")</f>
        <v/>
      </c>
    </row>
    <row r="3945" spans="2:33" ht="15" customHeight="1" x14ac:dyDescent="0.75">
      <c r="B3945" s="205" t="str">
        <f>'5 Driver Data'!B3945</f>
        <v>3937</v>
      </c>
      <c r="C3945" s="193">
        <f>'5 Driver Data'!C3945</f>
        <v>0</v>
      </c>
      <c r="D3945" s="192">
        <f>'5 Driver Data'!D3945</f>
        <v>0</v>
      </c>
      <c r="E3945" s="191">
        <f>'5 Driver Data'!E3945</f>
        <v>0</v>
      </c>
      <c r="F3945" s="191">
        <f>'5 Driver Data'!F3945</f>
        <v>0</v>
      </c>
      <c r="G3945" s="191">
        <f>'5 Driver Data'!G3945</f>
        <v>0</v>
      </c>
      <c r="H3945" s="191">
        <f>'5 Driver Data'!H3945</f>
        <v>0</v>
      </c>
      <c r="I3945" s="191">
        <f>'5 Driver Data'!I3945</f>
        <v>0</v>
      </c>
      <c r="J3945" s="191">
        <f>'5 Driver Data'!J3945</f>
        <v>0</v>
      </c>
      <c r="K3945" s="206">
        <f>'5 Driver Data'!K3945</f>
        <v>0</v>
      </c>
      <c r="L3945" s="1"/>
      <c r="M3945" s="216" t="str">
        <f>IF(D3945=0,"Blank",'3 Model Input'!E$44*'3 Model Input'!E$45)</f>
        <v>Blank</v>
      </c>
      <c r="N3945" s="197" t="str">
        <f t="shared" si="630"/>
        <v>Blank</v>
      </c>
      <c r="O3945" s="197" t="str">
        <f>IF(D3945=0,"Blank",'3 Model Input'!E$49*(1-'3 Model Input'!E$51))</f>
        <v>Blank</v>
      </c>
      <c r="P3945" s="197" t="str">
        <f t="shared" si="631"/>
        <v>Blank</v>
      </c>
      <c r="Q3945" s="197" t="str">
        <f>IF(D3945=0,"Blank",IF(D3945="BEV",E3945*(1-'3 Model Input'!E$54), E3945))</f>
        <v>Blank</v>
      </c>
      <c r="R3945" s="198" t="str">
        <f>IF(D3945=0,"Blank",IF(D3945="PHEV",F3945/G3945,F3945*(1-'3 Model Input'!E$54)/G3945))</f>
        <v>Blank</v>
      </c>
      <c r="S3945" s="198" t="str">
        <f>IF(D3945=0,"Blank",IF(D3945="PHEV",MIN(M3945,E3945),MIN(M3945,(E3945*(1-'3 Model Input'!E$54)))))</f>
        <v>Blank</v>
      </c>
      <c r="T3945" s="217" t="str">
        <f t="shared" si="632"/>
        <v>Blank</v>
      </c>
      <c r="U3945" s="89"/>
      <c r="V3945" s="216" t="str">
        <f>IF(D3945=0,"Blank",P3945*'3 Model Input'!E$50)</f>
        <v>Blank</v>
      </c>
      <c r="W3945" s="197" t="str">
        <f t="shared" si="633"/>
        <v>Blank</v>
      </c>
      <c r="X3945" s="197" t="str">
        <f t="shared" si="634"/>
        <v>Blank</v>
      </c>
      <c r="Y3945" s="197" t="str">
        <f t="shared" si="635"/>
        <v>Blank</v>
      </c>
      <c r="Z3945" s="197" t="str">
        <f t="shared" si="636"/>
        <v>Blank</v>
      </c>
      <c r="AA3945" s="223" t="str" cm="1">
        <f t="array" ref="AA3945">_xlfn.IFS(ISTEXT('3 Model Input'!F$70),"Missing",ISTEXT('3 Model Input'!I$70),"Missing",ISNUMBER('3 Model Input'!K$70),'3 Model Input'!K$70*P3945)</f>
        <v>Missing</v>
      </c>
      <c r="AB3945" s="89"/>
      <c r="AC3945" s="227" t="str" cm="1">
        <f t="array" ref="AC3945">IF(D3945=0,"Blank",_xlfn.IFS('3 Model Input'!E$61=1,(V3945*G3945)/T3945,'3 Model Input'!E$61=2,(W3945*G3945)/T3945,'3 Model Input'!E$61=3,(X3945*G3945)/T3945,'3 Model Input'!E$61=4,(Y3945*G3945)/T3945,'3 Model Input'!E$61=5,(Z3945*G3945)/T3945, ISTEXT('3 Model Input'!E$61),"Missing",'3 Model Input'!E$61=6,(AA3945*G3945)/T3945))</f>
        <v>Blank</v>
      </c>
      <c r="AD3945" s="202" t="str">
        <f t="shared" si="637"/>
        <v>Blank</v>
      </c>
      <c r="AE3945" s="202" t="str">
        <f t="shared" si="638"/>
        <v>Blank</v>
      </c>
      <c r="AF3945" s="217" t="str">
        <f t="shared" si="639"/>
        <v>Blank</v>
      </c>
      <c r="AG3945" s="9" t="str" cm="1">
        <f t="array" ref="AG3945">_xlfn.IFS(ISNUMBER(AC3945), "", ISNUMBER(SEARCH("Blank", AC3945)), "", ISERROR(AC3945), "Bad input on tab 3")</f>
        <v/>
      </c>
    </row>
    <row r="3946" spans="2:33" ht="15" customHeight="1" x14ac:dyDescent="0.75">
      <c r="B3946" s="205" t="str">
        <f>'5 Driver Data'!B3946</f>
        <v>3938</v>
      </c>
      <c r="C3946" s="193">
        <f>'5 Driver Data'!C3946</f>
        <v>0</v>
      </c>
      <c r="D3946" s="192">
        <f>'5 Driver Data'!D3946</f>
        <v>0</v>
      </c>
      <c r="E3946" s="191">
        <f>'5 Driver Data'!E3946</f>
        <v>0</v>
      </c>
      <c r="F3946" s="191">
        <f>'5 Driver Data'!F3946</f>
        <v>0</v>
      </c>
      <c r="G3946" s="191">
        <f>'5 Driver Data'!G3946</f>
        <v>0</v>
      </c>
      <c r="H3946" s="191">
        <f>'5 Driver Data'!H3946</f>
        <v>0</v>
      </c>
      <c r="I3946" s="191">
        <f>'5 Driver Data'!I3946</f>
        <v>0</v>
      </c>
      <c r="J3946" s="191">
        <f>'5 Driver Data'!J3946</f>
        <v>0</v>
      </c>
      <c r="K3946" s="206">
        <f>'5 Driver Data'!K3946</f>
        <v>0</v>
      </c>
      <c r="L3946" s="1"/>
      <c r="M3946" s="216" t="str">
        <f>IF(D3946=0,"Blank",'3 Model Input'!E$44*'3 Model Input'!E$45)</f>
        <v>Blank</v>
      </c>
      <c r="N3946" s="197" t="str">
        <f t="shared" si="630"/>
        <v>Blank</v>
      </c>
      <c r="O3946" s="197" t="str">
        <f>IF(D3946=0,"Blank",'3 Model Input'!E$49*(1-'3 Model Input'!E$51))</f>
        <v>Blank</v>
      </c>
      <c r="P3946" s="197" t="str">
        <f t="shared" si="631"/>
        <v>Blank</v>
      </c>
      <c r="Q3946" s="197" t="str">
        <f>IF(D3946=0,"Blank",IF(D3946="BEV",E3946*(1-'3 Model Input'!E$54), E3946))</f>
        <v>Blank</v>
      </c>
      <c r="R3946" s="198" t="str">
        <f>IF(D3946=0,"Blank",IF(D3946="PHEV",F3946/G3946,F3946*(1-'3 Model Input'!E$54)/G3946))</f>
        <v>Blank</v>
      </c>
      <c r="S3946" s="198" t="str">
        <f>IF(D3946=0,"Blank",IF(D3946="PHEV",MIN(M3946,E3946),MIN(M3946,(E3946*(1-'3 Model Input'!E$54)))))</f>
        <v>Blank</v>
      </c>
      <c r="T3946" s="217" t="str">
        <f t="shared" si="632"/>
        <v>Blank</v>
      </c>
      <c r="U3946" s="89"/>
      <c r="V3946" s="216" t="str">
        <f>IF(D3946=0,"Blank",P3946*'3 Model Input'!E$50)</f>
        <v>Blank</v>
      </c>
      <c r="W3946" s="197" t="str">
        <f t="shared" si="633"/>
        <v>Blank</v>
      </c>
      <c r="X3946" s="197" t="str">
        <f t="shared" si="634"/>
        <v>Blank</v>
      </c>
      <c r="Y3946" s="197" t="str">
        <f t="shared" si="635"/>
        <v>Blank</v>
      </c>
      <c r="Z3946" s="197" t="str">
        <f t="shared" si="636"/>
        <v>Blank</v>
      </c>
      <c r="AA3946" s="223" t="str" cm="1">
        <f t="array" ref="AA3946">_xlfn.IFS(ISTEXT('3 Model Input'!F$70),"Missing",ISTEXT('3 Model Input'!I$70),"Missing",ISNUMBER('3 Model Input'!K$70),'3 Model Input'!K$70*P3946)</f>
        <v>Missing</v>
      </c>
      <c r="AB3946" s="89"/>
      <c r="AC3946" s="227" t="str" cm="1">
        <f t="array" ref="AC3946">IF(D3946=0,"Blank",_xlfn.IFS('3 Model Input'!E$61=1,(V3946*G3946)/T3946,'3 Model Input'!E$61=2,(W3946*G3946)/T3946,'3 Model Input'!E$61=3,(X3946*G3946)/T3946,'3 Model Input'!E$61=4,(Y3946*G3946)/T3946,'3 Model Input'!E$61=5,(Z3946*G3946)/T3946, ISTEXT('3 Model Input'!E$61),"Missing",'3 Model Input'!E$61=6,(AA3946*G3946)/T3946))</f>
        <v>Blank</v>
      </c>
      <c r="AD3946" s="202" t="str">
        <f t="shared" si="637"/>
        <v>Blank</v>
      </c>
      <c r="AE3946" s="202" t="str">
        <f t="shared" si="638"/>
        <v>Blank</v>
      </c>
      <c r="AF3946" s="217" t="str">
        <f t="shared" si="639"/>
        <v>Blank</v>
      </c>
      <c r="AG3946" s="9" t="str" cm="1">
        <f t="array" ref="AG3946">_xlfn.IFS(ISNUMBER(AC3946), "", ISNUMBER(SEARCH("Blank", AC3946)), "", ISERROR(AC3946), "Bad input on tab 3")</f>
        <v/>
      </c>
    </row>
    <row r="3947" spans="2:33" ht="15" customHeight="1" x14ac:dyDescent="0.75">
      <c r="B3947" s="205" t="str">
        <f>'5 Driver Data'!B3947</f>
        <v>3939</v>
      </c>
      <c r="C3947" s="193">
        <f>'5 Driver Data'!C3947</f>
        <v>0</v>
      </c>
      <c r="D3947" s="192">
        <f>'5 Driver Data'!D3947</f>
        <v>0</v>
      </c>
      <c r="E3947" s="191">
        <f>'5 Driver Data'!E3947</f>
        <v>0</v>
      </c>
      <c r="F3947" s="191">
        <f>'5 Driver Data'!F3947</f>
        <v>0</v>
      </c>
      <c r="G3947" s="191">
        <f>'5 Driver Data'!G3947</f>
        <v>0</v>
      </c>
      <c r="H3947" s="191">
        <f>'5 Driver Data'!H3947</f>
        <v>0</v>
      </c>
      <c r="I3947" s="191">
        <f>'5 Driver Data'!I3947</f>
        <v>0</v>
      </c>
      <c r="J3947" s="191">
        <f>'5 Driver Data'!J3947</f>
        <v>0</v>
      </c>
      <c r="K3947" s="206">
        <f>'5 Driver Data'!K3947</f>
        <v>0</v>
      </c>
      <c r="L3947" s="1"/>
      <c r="M3947" s="216" t="str">
        <f>IF(D3947=0,"Blank",'3 Model Input'!E$44*'3 Model Input'!E$45)</f>
        <v>Blank</v>
      </c>
      <c r="N3947" s="197" t="str">
        <f t="shared" si="630"/>
        <v>Blank</v>
      </c>
      <c r="O3947" s="197" t="str">
        <f>IF(D3947=0,"Blank",'3 Model Input'!E$49*(1-'3 Model Input'!E$51))</f>
        <v>Blank</v>
      </c>
      <c r="P3947" s="197" t="str">
        <f t="shared" si="631"/>
        <v>Blank</v>
      </c>
      <c r="Q3947" s="197" t="str">
        <f>IF(D3947=0,"Blank",IF(D3947="BEV",E3947*(1-'3 Model Input'!E$54), E3947))</f>
        <v>Blank</v>
      </c>
      <c r="R3947" s="198" t="str">
        <f>IF(D3947=0,"Blank",IF(D3947="PHEV",F3947/G3947,F3947*(1-'3 Model Input'!E$54)/G3947))</f>
        <v>Blank</v>
      </c>
      <c r="S3947" s="198" t="str">
        <f>IF(D3947=0,"Blank",IF(D3947="PHEV",MIN(M3947,E3947),MIN(M3947,(E3947*(1-'3 Model Input'!E$54)))))</f>
        <v>Blank</v>
      </c>
      <c r="T3947" s="217" t="str">
        <f t="shared" si="632"/>
        <v>Blank</v>
      </c>
      <c r="U3947" s="89"/>
      <c r="V3947" s="216" t="str">
        <f>IF(D3947=0,"Blank",P3947*'3 Model Input'!E$50)</f>
        <v>Blank</v>
      </c>
      <c r="W3947" s="197" t="str">
        <f t="shared" si="633"/>
        <v>Blank</v>
      </c>
      <c r="X3947" s="197" t="str">
        <f t="shared" si="634"/>
        <v>Blank</v>
      </c>
      <c r="Y3947" s="197" t="str">
        <f t="shared" si="635"/>
        <v>Blank</v>
      </c>
      <c r="Z3947" s="197" t="str">
        <f t="shared" si="636"/>
        <v>Blank</v>
      </c>
      <c r="AA3947" s="223" t="str" cm="1">
        <f t="array" ref="AA3947">_xlfn.IFS(ISTEXT('3 Model Input'!F$70),"Missing",ISTEXT('3 Model Input'!I$70),"Missing",ISNUMBER('3 Model Input'!K$70),'3 Model Input'!K$70*P3947)</f>
        <v>Missing</v>
      </c>
      <c r="AB3947" s="89"/>
      <c r="AC3947" s="227" t="str" cm="1">
        <f t="array" ref="AC3947">IF(D3947=0,"Blank",_xlfn.IFS('3 Model Input'!E$61=1,(V3947*G3947)/T3947,'3 Model Input'!E$61=2,(W3947*G3947)/T3947,'3 Model Input'!E$61=3,(X3947*G3947)/T3947,'3 Model Input'!E$61=4,(Y3947*G3947)/T3947,'3 Model Input'!E$61=5,(Z3947*G3947)/T3947, ISTEXT('3 Model Input'!E$61),"Missing",'3 Model Input'!E$61=6,(AA3947*G3947)/T3947))</f>
        <v>Blank</v>
      </c>
      <c r="AD3947" s="202" t="str">
        <f t="shared" si="637"/>
        <v>Blank</v>
      </c>
      <c r="AE3947" s="202" t="str">
        <f t="shared" si="638"/>
        <v>Blank</v>
      </c>
      <c r="AF3947" s="217" t="str">
        <f t="shared" si="639"/>
        <v>Blank</v>
      </c>
      <c r="AG3947" s="9" t="str" cm="1">
        <f t="array" ref="AG3947">_xlfn.IFS(ISNUMBER(AC3947), "", ISNUMBER(SEARCH("Blank", AC3947)), "", ISERROR(AC3947), "Bad input on tab 3")</f>
        <v/>
      </c>
    </row>
    <row r="3948" spans="2:33" ht="15" customHeight="1" x14ac:dyDescent="0.75">
      <c r="B3948" s="205" t="str">
        <f>'5 Driver Data'!B3948</f>
        <v>3940</v>
      </c>
      <c r="C3948" s="193">
        <f>'5 Driver Data'!C3948</f>
        <v>0</v>
      </c>
      <c r="D3948" s="192">
        <f>'5 Driver Data'!D3948</f>
        <v>0</v>
      </c>
      <c r="E3948" s="191">
        <f>'5 Driver Data'!E3948</f>
        <v>0</v>
      </c>
      <c r="F3948" s="191">
        <f>'5 Driver Data'!F3948</f>
        <v>0</v>
      </c>
      <c r="G3948" s="191">
        <f>'5 Driver Data'!G3948</f>
        <v>0</v>
      </c>
      <c r="H3948" s="191">
        <f>'5 Driver Data'!H3948</f>
        <v>0</v>
      </c>
      <c r="I3948" s="191">
        <f>'5 Driver Data'!I3948</f>
        <v>0</v>
      </c>
      <c r="J3948" s="191">
        <f>'5 Driver Data'!J3948</f>
        <v>0</v>
      </c>
      <c r="K3948" s="206">
        <f>'5 Driver Data'!K3948</f>
        <v>0</v>
      </c>
      <c r="L3948" s="1"/>
      <c r="M3948" s="216" t="str">
        <f>IF(D3948=0,"Blank",'3 Model Input'!E$44*'3 Model Input'!E$45)</f>
        <v>Blank</v>
      </c>
      <c r="N3948" s="197" t="str">
        <f t="shared" si="630"/>
        <v>Blank</v>
      </c>
      <c r="O3948" s="197" t="str">
        <f>IF(D3948=0,"Blank",'3 Model Input'!E$49*(1-'3 Model Input'!E$51))</f>
        <v>Blank</v>
      </c>
      <c r="P3948" s="197" t="str">
        <f t="shared" si="631"/>
        <v>Blank</v>
      </c>
      <c r="Q3948" s="197" t="str">
        <f>IF(D3948=0,"Blank",IF(D3948="BEV",E3948*(1-'3 Model Input'!E$54), E3948))</f>
        <v>Blank</v>
      </c>
      <c r="R3948" s="198" t="str">
        <f>IF(D3948=0,"Blank",IF(D3948="PHEV",F3948/G3948,F3948*(1-'3 Model Input'!E$54)/G3948))</f>
        <v>Blank</v>
      </c>
      <c r="S3948" s="198" t="str">
        <f>IF(D3948=0,"Blank",IF(D3948="PHEV",MIN(M3948,E3948),MIN(M3948,(E3948*(1-'3 Model Input'!E$54)))))</f>
        <v>Blank</v>
      </c>
      <c r="T3948" s="217" t="str">
        <f t="shared" si="632"/>
        <v>Blank</v>
      </c>
      <c r="U3948" s="89"/>
      <c r="V3948" s="216" t="str">
        <f>IF(D3948=0,"Blank",P3948*'3 Model Input'!E$50)</f>
        <v>Blank</v>
      </c>
      <c r="W3948" s="197" t="str">
        <f t="shared" si="633"/>
        <v>Blank</v>
      </c>
      <c r="X3948" s="197" t="str">
        <f t="shared" si="634"/>
        <v>Blank</v>
      </c>
      <c r="Y3948" s="197" t="str">
        <f t="shared" si="635"/>
        <v>Blank</v>
      </c>
      <c r="Z3948" s="197" t="str">
        <f t="shared" si="636"/>
        <v>Blank</v>
      </c>
      <c r="AA3948" s="223" t="str" cm="1">
        <f t="array" ref="AA3948">_xlfn.IFS(ISTEXT('3 Model Input'!F$70),"Missing",ISTEXT('3 Model Input'!I$70),"Missing",ISNUMBER('3 Model Input'!K$70),'3 Model Input'!K$70*P3948)</f>
        <v>Missing</v>
      </c>
      <c r="AB3948" s="89"/>
      <c r="AC3948" s="227" t="str" cm="1">
        <f t="array" ref="AC3948">IF(D3948=0,"Blank",_xlfn.IFS('3 Model Input'!E$61=1,(V3948*G3948)/T3948,'3 Model Input'!E$61=2,(W3948*G3948)/T3948,'3 Model Input'!E$61=3,(X3948*G3948)/T3948,'3 Model Input'!E$61=4,(Y3948*G3948)/T3948,'3 Model Input'!E$61=5,(Z3948*G3948)/T3948, ISTEXT('3 Model Input'!E$61),"Missing",'3 Model Input'!E$61=6,(AA3948*G3948)/T3948))</f>
        <v>Blank</v>
      </c>
      <c r="AD3948" s="202" t="str">
        <f t="shared" si="637"/>
        <v>Blank</v>
      </c>
      <c r="AE3948" s="202" t="str">
        <f t="shared" si="638"/>
        <v>Blank</v>
      </c>
      <c r="AF3948" s="217" t="str">
        <f t="shared" si="639"/>
        <v>Blank</v>
      </c>
      <c r="AG3948" s="9" t="str" cm="1">
        <f t="array" ref="AG3948">_xlfn.IFS(ISNUMBER(AC3948), "", ISNUMBER(SEARCH("Blank", AC3948)), "", ISERROR(AC3948), "Bad input on tab 3")</f>
        <v/>
      </c>
    </row>
    <row r="3949" spans="2:33" ht="15" customHeight="1" x14ac:dyDescent="0.75">
      <c r="B3949" s="205" t="str">
        <f>'5 Driver Data'!B3949</f>
        <v>3941</v>
      </c>
      <c r="C3949" s="193">
        <f>'5 Driver Data'!C3949</f>
        <v>0</v>
      </c>
      <c r="D3949" s="192">
        <f>'5 Driver Data'!D3949</f>
        <v>0</v>
      </c>
      <c r="E3949" s="191">
        <f>'5 Driver Data'!E3949</f>
        <v>0</v>
      </c>
      <c r="F3949" s="191">
        <f>'5 Driver Data'!F3949</f>
        <v>0</v>
      </c>
      <c r="G3949" s="191">
        <f>'5 Driver Data'!G3949</f>
        <v>0</v>
      </c>
      <c r="H3949" s="191">
        <f>'5 Driver Data'!H3949</f>
        <v>0</v>
      </c>
      <c r="I3949" s="191">
        <f>'5 Driver Data'!I3949</f>
        <v>0</v>
      </c>
      <c r="J3949" s="191">
        <f>'5 Driver Data'!J3949</f>
        <v>0</v>
      </c>
      <c r="K3949" s="206">
        <f>'5 Driver Data'!K3949</f>
        <v>0</v>
      </c>
      <c r="L3949" s="1"/>
      <c r="M3949" s="216" t="str">
        <f>IF(D3949=0,"Blank",'3 Model Input'!E$44*'3 Model Input'!E$45)</f>
        <v>Blank</v>
      </c>
      <c r="N3949" s="197" t="str">
        <f t="shared" si="630"/>
        <v>Blank</v>
      </c>
      <c r="O3949" s="197" t="str">
        <f>IF(D3949=0,"Blank",'3 Model Input'!E$49*(1-'3 Model Input'!E$51))</f>
        <v>Blank</v>
      </c>
      <c r="P3949" s="197" t="str">
        <f t="shared" si="631"/>
        <v>Blank</v>
      </c>
      <c r="Q3949" s="197" t="str">
        <f>IF(D3949=0,"Blank",IF(D3949="BEV",E3949*(1-'3 Model Input'!E$54), E3949))</f>
        <v>Blank</v>
      </c>
      <c r="R3949" s="198" t="str">
        <f>IF(D3949=0,"Blank",IF(D3949="PHEV",F3949/G3949,F3949*(1-'3 Model Input'!E$54)/G3949))</f>
        <v>Blank</v>
      </c>
      <c r="S3949" s="198" t="str">
        <f>IF(D3949=0,"Blank",IF(D3949="PHEV",MIN(M3949,E3949),MIN(M3949,(E3949*(1-'3 Model Input'!E$54)))))</f>
        <v>Blank</v>
      </c>
      <c r="T3949" s="217" t="str">
        <f t="shared" si="632"/>
        <v>Blank</v>
      </c>
      <c r="U3949" s="89"/>
      <c r="V3949" s="216" t="str">
        <f>IF(D3949=0,"Blank",P3949*'3 Model Input'!E$50)</f>
        <v>Blank</v>
      </c>
      <c r="W3949" s="197" t="str">
        <f t="shared" si="633"/>
        <v>Blank</v>
      </c>
      <c r="X3949" s="197" t="str">
        <f t="shared" si="634"/>
        <v>Blank</v>
      </c>
      <c r="Y3949" s="197" t="str">
        <f t="shared" si="635"/>
        <v>Blank</v>
      </c>
      <c r="Z3949" s="197" t="str">
        <f t="shared" si="636"/>
        <v>Blank</v>
      </c>
      <c r="AA3949" s="223" t="str" cm="1">
        <f t="array" ref="AA3949">_xlfn.IFS(ISTEXT('3 Model Input'!F$70),"Missing",ISTEXT('3 Model Input'!I$70),"Missing",ISNUMBER('3 Model Input'!K$70),'3 Model Input'!K$70*P3949)</f>
        <v>Missing</v>
      </c>
      <c r="AB3949" s="89"/>
      <c r="AC3949" s="227" t="str" cm="1">
        <f t="array" ref="AC3949">IF(D3949=0,"Blank",_xlfn.IFS('3 Model Input'!E$61=1,(V3949*G3949)/T3949,'3 Model Input'!E$61=2,(W3949*G3949)/T3949,'3 Model Input'!E$61=3,(X3949*G3949)/T3949,'3 Model Input'!E$61=4,(Y3949*G3949)/T3949,'3 Model Input'!E$61=5,(Z3949*G3949)/T3949, ISTEXT('3 Model Input'!E$61),"Missing",'3 Model Input'!E$61=6,(AA3949*G3949)/T3949))</f>
        <v>Blank</v>
      </c>
      <c r="AD3949" s="202" t="str">
        <f t="shared" si="637"/>
        <v>Blank</v>
      </c>
      <c r="AE3949" s="202" t="str">
        <f t="shared" si="638"/>
        <v>Blank</v>
      </c>
      <c r="AF3949" s="217" t="str">
        <f t="shared" si="639"/>
        <v>Blank</v>
      </c>
      <c r="AG3949" s="9" t="str" cm="1">
        <f t="array" ref="AG3949">_xlfn.IFS(ISNUMBER(AC3949), "", ISNUMBER(SEARCH("Blank", AC3949)), "", ISERROR(AC3949), "Bad input on tab 3")</f>
        <v/>
      </c>
    </row>
    <row r="3950" spans="2:33" ht="15" customHeight="1" x14ac:dyDescent="0.75">
      <c r="B3950" s="205" t="str">
        <f>'5 Driver Data'!B3950</f>
        <v>3942</v>
      </c>
      <c r="C3950" s="193">
        <f>'5 Driver Data'!C3950</f>
        <v>0</v>
      </c>
      <c r="D3950" s="192">
        <f>'5 Driver Data'!D3950</f>
        <v>0</v>
      </c>
      <c r="E3950" s="191">
        <f>'5 Driver Data'!E3950</f>
        <v>0</v>
      </c>
      <c r="F3950" s="191">
        <f>'5 Driver Data'!F3950</f>
        <v>0</v>
      </c>
      <c r="G3950" s="191">
        <f>'5 Driver Data'!G3950</f>
        <v>0</v>
      </c>
      <c r="H3950" s="191">
        <f>'5 Driver Data'!H3950</f>
        <v>0</v>
      </c>
      <c r="I3950" s="191">
        <f>'5 Driver Data'!I3950</f>
        <v>0</v>
      </c>
      <c r="J3950" s="191">
        <f>'5 Driver Data'!J3950</f>
        <v>0</v>
      </c>
      <c r="K3950" s="206">
        <f>'5 Driver Data'!K3950</f>
        <v>0</v>
      </c>
      <c r="L3950" s="1"/>
      <c r="M3950" s="216" t="str">
        <f>IF(D3950=0,"Blank",'3 Model Input'!E$44*'3 Model Input'!E$45)</f>
        <v>Blank</v>
      </c>
      <c r="N3950" s="197" t="str">
        <f t="shared" ref="N3950:N4013" si="640">IF(D3950=0,"Blank",H3950*I3950*52)</f>
        <v>Blank</v>
      </c>
      <c r="O3950" s="197" t="str">
        <f>IF(D3950=0,"Blank",'3 Model Input'!E$49*(1-'3 Model Input'!E$51))</f>
        <v>Blank</v>
      </c>
      <c r="P3950" s="197" t="str">
        <f t="shared" ref="P3950:P4013" si="641">IF(D3950=0,"Blank",SUM(N3950:O3950))</f>
        <v>Blank</v>
      </c>
      <c r="Q3950" s="197" t="str">
        <f>IF(D3950=0,"Blank",IF(D3950="BEV",E3950*(1-'3 Model Input'!E$54), E3950))</f>
        <v>Blank</v>
      </c>
      <c r="R3950" s="198" t="str">
        <f>IF(D3950=0,"Blank",IF(D3950="PHEV",F3950/G3950,F3950*(1-'3 Model Input'!E$54)/G3950))</f>
        <v>Blank</v>
      </c>
      <c r="S3950" s="198" t="str">
        <f>IF(D3950=0,"Blank",IF(D3950="PHEV",MIN(M3950,E3950),MIN(M3950,(E3950*(1-'3 Model Input'!E$54)))))</f>
        <v>Blank</v>
      </c>
      <c r="T3950" s="217" t="str">
        <f t="shared" ref="T3950:T4013" si="642">IF(D3950=0,"Blank",MIN(R3950,(S3950/E3950*F3950)))</f>
        <v>Blank</v>
      </c>
      <c r="U3950" s="89"/>
      <c r="V3950" s="216" t="str">
        <f>IF(D3950=0,"Blank",P3950*'3 Model Input'!E$50)</f>
        <v>Blank</v>
      </c>
      <c r="W3950" s="197" t="str">
        <f t="shared" ref="W3950:W4013" si="643">IF(D3950=0,"Blank",V3950*(1-J3950))</f>
        <v>Blank</v>
      </c>
      <c r="X3950" s="197" t="str">
        <f t="shared" ref="X3950:X4013" si="644">P3950</f>
        <v>Blank</v>
      </c>
      <c r="Y3950" s="197" t="str">
        <f t="shared" ref="Y3950:Y4013" si="645">IF(D3950=0,"Blank",P3950*(1-J3950))</f>
        <v>Blank</v>
      </c>
      <c r="Z3950" s="197" t="str">
        <f t="shared" ref="Z3950:Z4013" si="646">IF(D3950=0,"Blank",N3950*K3950)</f>
        <v>Blank</v>
      </c>
      <c r="AA3950" s="223" t="str" cm="1">
        <f t="array" ref="AA3950">_xlfn.IFS(ISTEXT('3 Model Input'!F$70),"Missing",ISTEXT('3 Model Input'!I$70),"Missing",ISNUMBER('3 Model Input'!K$70),'3 Model Input'!K$70*P3950)</f>
        <v>Missing</v>
      </c>
      <c r="AB3950" s="89"/>
      <c r="AC3950" s="227" t="str" cm="1">
        <f t="array" ref="AC3950">IF(D3950=0,"Blank",_xlfn.IFS('3 Model Input'!E$61=1,(V3950*G3950)/T3950,'3 Model Input'!E$61=2,(W3950*G3950)/T3950,'3 Model Input'!E$61=3,(X3950*G3950)/T3950,'3 Model Input'!E$61=4,(Y3950*G3950)/T3950,'3 Model Input'!E$61=5,(Z3950*G3950)/T3950, ISTEXT('3 Model Input'!E$61),"Missing",'3 Model Input'!E$61=6,(AA3950*G3950)/T3950))</f>
        <v>Blank</v>
      </c>
      <c r="AD3950" s="202" t="str">
        <f t="shared" ref="AD3950:AD4013" si="647">IF(D3950=0,"Blank",MIN(SUM(AC3950/52/H3950),1))</f>
        <v>Blank</v>
      </c>
      <c r="AE3950" s="202" t="str">
        <f t="shared" ref="AE3950:AE4013" si="648">IF(D3950=0,"Blank",AD3950*H3950)</f>
        <v>Blank</v>
      </c>
      <c r="AF3950" s="217" t="str">
        <f t="shared" ref="AF3950:AF4013" si="649">IF(D3950=0,"Blank",AC3950*S3950)</f>
        <v>Blank</v>
      </c>
      <c r="AG3950" s="9" t="str" cm="1">
        <f t="array" ref="AG3950">_xlfn.IFS(ISNUMBER(AC3950), "", ISNUMBER(SEARCH("Blank", AC3950)), "", ISERROR(AC3950), "Bad input on tab 3")</f>
        <v/>
      </c>
    </row>
    <row r="3951" spans="2:33" ht="15" customHeight="1" x14ac:dyDescent="0.75">
      <c r="B3951" s="205" t="str">
        <f>'5 Driver Data'!B3951</f>
        <v>3943</v>
      </c>
      <c r="C3951" s="193">
        <f>'5 Driver Data'!C3951</f>
        <v>0</v>
      </c>
      <c r="D3951" s="192">
        <f>'5 Driver Data'!D3951</f>
        <v>0</v>
      </c>
      <c r="E3951" s="191">
        <f>'5 Driver Data'!E3951</f>
        <v>0</v>
      </c>
      <c r="F3951" s="191">
        <f>'5 Driver Data'!F3951</f>
        <v>0</v>
      </c>
      <c r="G3951" s="191">
        <f>'5 Driver Data'!G3951</f>
        <v>0</v>
      </c>
      <c r="H3951" s="191">
        <f>'5 Driver Data'!H3951</f>
        <v>0</v>
      </c>
      <c r="I3951" s="191">
        <f>'5 Driver Data'!I3951</f>
        <v>0</v>
      </c>
      <c r="J3951" s="191">
        <f>'5 Driver Data'!J3951</f>
        <v>0</v>
      </c>
      <c r="K3951" s="206">
        <f>'5 Driver Data'!K3951</f>
        <v>0</v>
      </c>
      <c r="L3951" s="1"/>
      <c r="M3951" s="216" t="str">
        <f>IF(D3951=0,"Blank",'3 Model Input'!E$44*'3 Model Input'!E$45)</f>
        <v>Blank</v>
      </c>
      <c r="N3951" s="197" t="str">
        <f t="shared" si="640"/>
        <v>Blank</v>
      </c>
      <c r="O3951" s="197" t="str">
        <f>IF(D3951=0,"Blank",'3 Model Input'!E$49*(1-'3 Model Input'!E$51))</f>
        <v>Blank</v>
      </c>
      <c r="P3951" s="197" t="str">
        <f t="shared" si="641"/>
        <v>Blank</v>
      </c>
      <c r="Q3951" s="197" t="str">
        <f>IF(D3951=0,"Blank",IF(D3951="BEV",E3951*(1-'3 Model Input'!E$54), E3951))</f>
        <v>Blank</v>
      </c>
      <c r="R3951" s="198" t="str">
        <f>IF(D3951=0,"Blank",IF(D3951="PHEV",F3951/G3951,F3951*(1-'3 Model Input'!E$54)/G3951))</f>
        <v>Blank</v>
      </c>
      <c r="S3951" s="198" t="str">
        <f>IF(D3951=0,"Blank",IF(D3951="PHEV",MIN(M3951,E3951),MIN(M3951,(E3951*(1-'3 Model Input'!E$54)))))</f>
        <v>Blank</v>
      </c>
      <c r="T3951" s="217" t="str">
        <f t="shared" si="642"/>
        <v>Blank</v>
      </c>
      <c r="U3951" s="89"/>
      <c r="V3951" s="216" t="str">
        <f>IF(D3951=0,"Blank",P3951*'3 Model Input'!E$50)</f>
        <v>Blank</v>
      </c>
      <c r="W3951" s="197" t="str">
        <f t="shared" si="643"/>
        <v>Blank</v>
      </c>
      <c r="X3951" s="197" t="str">
        <f t="shared" si="644"/>
        <v>Blank</v>
      </c>
      <c r="Y3951" s="197" t="str">
        <f t="shared" si="645"/>
        <v>Blank</v>
      </c>
      <c r="Z3951" s="197" t="str">
        <f t="shared" si="646"/>
        <v>Blank</v>
      </c>
      <c r="AA3951" s="223" t="str" cm="1">
        <f t="array" ref="AA3951">_xlfn.IFS(ISTEXT('3 Model Input'!F$70),"Missing",ISTEXT('3 Model Input'!I$70),"Missing",ISNUMBER('3 Model Input'!K$70),'3 Model Input'!K$70*P3951)</f>
        <v>Missing</v>
      </c>
      <c r="AB3951" s="89"/>
      <c r="AC3951" s="227" t="str" cm="1">
        <f t="array" ref="AC3951">IF(D3951=0,"Blank",_xlfn.IFS('3 Model Input'!E$61=1,(V3951*G3951)/T3951,'3 Model Input'!E$61=2,(W3951*G3951)/T3951,'3 Model Input'!E$61=3,(X3951*G3951)/T3951,'3 Model Input'!E$61=4,(Y3951*G3951)/T3951,'3 Model Input'!E$61=5,(Z3951*G3951)/T3951, ISTEXT('3 Model Input'!E$61),"Missing",'3 Model Input'!E$61=6,(AA3951*G3951)/T3951))</f>
        <v>Blank</v>
      </c>
      <c r="AD3951" s="202" t="str">
        <f t="shared" si="647"/>
        <v>Blank</v>
      </c>
      <c r="AE3951" s="202" t="str">
        <f t="shared" si="648"/>
        <v>Blank</v>
      </c>
      <c r="AF3951" s="217" t="str">
        <f t="shared" si="649"/>
        <v>Blank</v>
      </c>
      <c r="AG3951" s="9" t="str" cm="1">
        <f t="array" ref="AG3951">_xlfn.IFS(ISNUMBER(AC3951), "", ISNUMBER(SEARCH("Blank", AC3951)), "", ISERROR(AC3951), "Bad input on tab 3")</f>
        <v/>
      </c>
    </row>
    <row r="3952" spans="2:33" ht="15" customHeight="1" x14ac:dyDescent="0.75">
      <c r="B3952" s="205" t="str">
        <f>'5 Driver Data'!B3952</f>
        <v>3944</v>
      </c>
      <c r="C3952" s="193">
        <f>'5 Driver Data'!C3952</f>
        <v>0</v>
      </c>
      <c r="D3952" s="192">
        <f>'5 Driver Data'!D3952</f>
        <v>0</v>
      </c>
      <c r="E3952" s="191">
        <f>'5 Driver Data'!E3952</f>
        <v>0</v>
      </c>
      <c r="F3952" s="191">
        <f>'5 Driver Data'!F3952</f>
        <v>0</v>
      </c>
      <c r="G3952" s="191">
        <f>'5 Driver Data'!G3952</f>
        <v>0</v>
      </c>
      <c r="H3952" s="191">
        <f>'5 Driver Data'!H3952</f>
        <v>0</v>
      </c>
      <c r="I3952" s="191">
        <f>'5 Driver Data'!I3952</f>
        <v>0</v>
      </c>
      <c r="J3952" s="191">
        <f>'5 Driver Data'!J3952</f>
        <v>0</v>
      </c>
      <c r="K3952" s="206">
        <f>'5 Driver Data'!K3952</f>
        <v>0</v>
      </c>
      <c r="L3952" s="1"/>
      <c r="M3952" s="216" t="str">
        <f>IF(D3952=0,"Blank",'3 Model Input'!E$44*'3 Model Input'!E$45)</f>
        <v>Blank</v>
      </c>
      <c r="N3952" s="197" t="str">
        <f t="shared" si="640"/>
        <v>Blank</v>
      </c>
      <c r="O3952" s="197" t="str">
        <f>IF(D3952=0,"Blank",'3 Model Input'!E$49*(1-'3 Model Input'!E$51))</f>
        <v>Blank</v>
      </c>
      <c r="P3952" s="197" t="str">
        <f t="shared" si="641"/>
        <v>Blank</v>
      </c>
      <c r="Q3952" s="197" t="str">
        <f>IF(D3952=0,"Blank",IF(D3952="BEV",E3952*(1-'3 Model Input'!E$54), E3952))</f>
        <v>Blank</v>
      </c>
      <c r="R3952" s="198" t="str">
        <f>IF(D3952=0,"Blank",IF(D3952="PHEV",F3952/G3952,F3952*(1-'3 Model Input'!E$54)/G3952))</f>
        <v>Blank</v>
      </c>
      <c r="S3952" s="198" t="str">
        <f>IF(D3952=0,"Blank",IF(D3952="PHEV",MIN(M3952,E3952),MIN(M3952,(E3952*(1-'3 Model Input'!E$54)))))</f>
        <v>Blank</v>
      </c>
      <c r="T3952" s="217" t="str">
        <f t="shared" si="642"/>
        <v>Blank</v>
      </c>
      <c r="U3952" s="89"/>
      <c r="V3952" s="216" t="str">
        <f>IF(D3952=0,"Blank",P3952*'3 Model Input'!E$50)</f>
        <v>Blank</v>
      </c>
      <c r="W3952" s="197" t="str">
        <f t="shared" si="643"/>
        <v>Blank</v>
      </c>
      <c r="X3952" s="197" t="str">
        <f t="shared" si="644"/>
        <v>Blank</v>
      </c>
      <c r="Y3952" s="197" t="str">
        <f t="shared" si="645"/>
        <v>Blank</v>
      </c>
      <c r="Z3952" s="197" t="str">
        <f t="shared" si="646"/>
        <v>Blank</v>
      </c>
      <c r="AA3952" s="223" t="str" cm="1">
        <f t="array" ref="AA3952">_xlfn.IFS(ISTEXT('3 Model Input'!F$70),"Missing",ISTEXT('3 Model Input'!I$70),"Missing",ISNUMBER('3 Model Input'!K$70),'3 Model Input'!K$70*P3952)</f>
        <v>Missing</v>
      </c>
      <c r="AB3952" s="89"/>
      <c r="AC3952" s="227" t="str" cm="1">
        <f t="array" ref="AC3952">IF(D3952=0,"Blank",_xlfn.IFS('3 Model Input'!E$61=1,(V3952*G3952)/T3952,'3 Model Input'!E$61=2,(W3952*G3952)/T3952,'3 Model Input'!E$61=3,(X3952*G3952)/T3952,'3 Model Input'!E$61=4,(Y3952*G3952)/T3952,'3 Model Input'!E$61=5,(Z3952*G3952)/T3952, ISTEXT('3 Model Input'!E$61),"Missing",'3 Model Input'!E$61=6,(AA3952*G3952)/T3952))</f>
        <v>Blank</v>
      </c>
      <c r="AD3952" s="202" t="str">
        <f t="shared" si="647"/>
        <v>Blank</v>
      </c>
      <c r="AE3952" s="202" t="str">
        <f t="shared" si="648"/>
        <v>Blank</v>
      </c>
      <c r="AF3952" s="217" t="str">
        <f t="shared" si="649"/>
        <v>Blank</v>
      </c>
      <c r="AG3952" s="9" t="str" cm="1">
        <f t="array" ref="AG3952">_xlfn.IFS(ISNUMBER(AC3952), "", ISNUMBER(SEARCH("Blank", AC3952)), "", ISERROR(AC3952), "Bad input on tab 3")</f>
        <v/>
      </c>
    </row>
    <row r="3953" spans="2:33" ht="15" customHeight="1" x14ac:dyDescent="0.75">
      <c r="B3953" s="205" t="str">
        <f>'5 Driver Data'!B3953</f>
        <v>3945</v>
      </c>
      <c r="C3953" s="193">
        <f>'5 Driver Data'!C3953</f>
        <v>0</v>
      </c>
      <c r="D3953" s="192">
        <f>'5 Driver Data'!D3953</f>
        <v>0</v>
      </c>
      <c r="E3953" s="191">
        <f>'5 Driver Data'!E3953</f>
        <v>0</v>
      </c>
      <c r="F3953" s="191">
        <f>'5 Driver Data'!F3953</f>
        <v>0</v>
      </c>
      <c r="G3953" s="191">
        <f>'5 Driver Data'!G3953</f>
        <v>0</v>
      </c>
      <c r="H3953" s="191">
        <f>'5 Driver Data'!H3953</f>
        <v>0</v>
      </c>
      <c r="I3953" s="191">
        <f>'5 Driver Data'!I3953</f>
        <v>0</v>
      </c>
      <c r="J3953" s="191">
        <f>'5 Driver Data'!J3953</f>
        <v>0</v>
      </c>
      <c r="K3953" s="206">
        <f>'5 Driver Data'!K3953</f>
        <v>0</v>
      </c>
      <c r="L3953" s="1"/>
      <c r="M3953" s="216" t="str">
        <f>IF(D3953=0,"Blank",'3 Model Input'!E$44*'3 Model Input'!E$45)</f>
        <v>Blank</v>
      </c>
      <c r="N3953" s="197" t="str">
        <f t="shared" si="640"/>
        <v>Blank</v>
      </c>
      <c r="O3953" s="197" t="str">
        <f>IF(D3953=0,"Blank",'3 Model Input'!E$49*(1-'3 Model Input'!E$51))</f>
        <v>Blank</v>
      </c>
      <c r="P3953" s="197" t="str">
        <f t="shared" si="641"/>
        <v>Blank</v>
      </c>
      <c r="Q3953" s="197" t="str">
        <f>IF(D3953=0,"Blank",IF(D3953="BEV",E3953*(1-'3 Model Input'!E$54), E3953))</f>
        <v>Blank</v>
      </c>
      <c r="R3953" s="198" t="str">
        <f>IF(D3953=0,"Blank",IF(D3953="PHEV",F3953/G3953,F3953*(1-'3 Model Input'!E$54)/G3953))</f>
        <v>Blank</v>
      </c>
      <c r="S3953" s="198" t="str">
        <f>IF(D3953=0,"Blank",IF(D3953="PHEV",MIN(M3953,E3953),MIN(M3953,(E3953*(1-'3 Model Input'!E$54)))))</f>
        <v>Blank</v>
      </c>
      <c r="T3953" s="217" t="str">
        <f t="shared" si="642"/>
        <v>Blank</v>
      </c>
      <c r="U3953" s="89"/>
      <c r="V3953" s="216" t="str">
        <f>IF(D3953=0,"Blank",P3953*'3 Model Input'!E$50)</f>
        <v>Blank</v>
      </c>
      <c r="W3953" s="197" t="str">
        <f t="shared" si="643"/>
        <v>Blank</v>
      </c>
      <c r="X3953" s="197" t="str">
        <f t="shared" si="644"/>
        <v>Blank</v>
      </c>
      <c r="Y3953" s="197" t="str">
        <f t="shared" si="645"/>
        <v>Blank</v>
      </c>
      <c r="Z3953" s="197" t="str">
        <f t="shared" si="646"/>
        <v>Blank</v>
      </c>
      <c r="AA3953" s="223" t="str" cm="1">
        <f t="array" ref="AA3953">_xlfn.IFS(ISTEXT('3 Model Input'!F$70),"Missing",ISTEXT('3 Model Input'!I$70),"Missing",ISNUMBER('3 Model Input'!K$70),'3 Model Input'!K$70*P3953)</f>
        <v>Missing</v>
      </c>
      <c r="AB3953" s="89"/>
      <c r="AC3953" s="227" t="str" cm="1">
        <f t="array" ref="AC3953">IF(D3953=0,"Blank",_xlfn.IFS('3 Model Input'!E$61=1,(V3953*G3953)/T3953,'3 Model Input'!E$61=2,(W3953*G3953)/T3953,'3 Model Input'!E$61=3,(X3953*G3953)/T3953,'3 Model Input'!E$61=4,(Y3953*G3953)/T3953,'3 Model Input'!E$61=5,(Z3953*G3953)/T3953, ISTEXT('3 Model Input'!E$61),"Missing",'3 Model Input'!E$61=6,(AA3953*G3953)/T3953))</f>
        <v>Blank</v>
      </c>
      <c r="AD3953" s="202" t="str">
        <f t="shared" si="647"/>
        <v>Blank</v>
      </c>
      <c r="AE3953" s="202" t="str">
        <f t="shared" si="648"/>
        <v>Blank</v>
      </c>
      <c r="AF3953" s="217" t="str">
        <f t="shared" si="649"/>
        <v>Blank</v>
      </c>
      <c r="AG3953" s="9" t="str" cm="1">
        <f t="array" ref="AG3953">_xlfn.IFS(ISNUMBER(AC3953), "", ISNUMBER(SEARCH("Blank", AC3953)), "", ISERROR(AC3953), "Bad input on tab 3")</f>
        <v/>
      </c>
    </row>
    <row r="3954" spans="2:33" ht="15" customHeight="1" x14ac:dyDescent="0.75">
      <c r="B3954" s="205" t="str">
        <f>'5 Driver Data'!B3954</f>
        <v>3946</v>
      </c>
      <c r="C3954" s="193">
        <f>'5 Driver Data'!C3954</f>
        <v>0</v>
      </c>
      <c r="D3954" s="192">
        <f>'5 Driver Data'!D3954</f>
        <v>0</v>
      </c>
      <c r="E3954" s="191">
        <f>'5 Driver Data'!E3954</f>
        <v>0</v>
      </c>
      <c r="F3954" s="191">
        <f>'5 Driver Data'!F3954</f>
        <v>0</v>
      </c>
      <c r="G3954" s="191">
        <f>'5 Driver Data'!G3954</f>
        <v>0</v>
      </c>
      <c r="H3954" s="191">
        <f>'5 Driver Data'!H3954</f>
        <v>0</v>
      </c>
      <c r="I3954" s="191">
        <f>'5 Driver Data'!I3954</f>
        <v>0</v>
      </c>
      <c r="J3954" s="191">
        <f>'5 Driver Data'!J3954</f>
        <v>0</v>
      </c>
      <c r="K3954" s="206">
        <f>'5 Driver Data'!K3954</f>
        <v>0</v>
      </c>
      <c r="L3954" s="1"/>
      <c r="M3954" s="216" t="str">
        <f>IF(D3954=0,"Blank",'3 Model Input'!E$44*'3 Model Input'!E$45)</f>
        <v>Blank</v>
      </c>
      <c r="N3954" s="197" t="str">
        <f t="shared" si="640"/>
        <v>Blank</v>
      </c>
      <c r="O3954" s="197" t="str">
        <f>IF(D3954=0,"Blank",'3 Model Input'!E$49*(1-'3 Model Input'!E$51))</f>
        <v>Blank</v>
      </c>
      <c r="P3954" s="197" t="str">
        <f t="shared" si="641"/>
        <v>Blank</v>
      </c>
      <c r="Q3954" s="197" t="str">
        <f>IF(D3954=0,"Blank",IF(D3954="BEV",E3954*(1-'3 Model Input'!E$54), E3954))</f>
        <v>Blank</v>
      </c>
      <c r="R3954" s="198" t="str">
        <f>IF(D3954=0,"Blank",IF(D3954="PHEV",F3954/G3954,F3954*(1-'3 Model Input'!E$54)/G3954))</f>
        <v>Blank</v>
      </c>
      <c r="S3954" s="198" t="str">
        <f>IF(D3954=0,"Blank",IF(D3954="PHEV",MIN(M3954,E3954),MIN(M3954,(E3954*(1-'3 Model Input'!E$54)))))</f>
        <v>Blank</v>
      </c>
      <c r="T3954" s="217" t="str">
        <f t="shared" si="642"/>
        <v>Blank</v>
      </c>
      <c r="U3954" s="89"/>
      <c r="V3954" s="216" t="str">
        <f>IF(D3954=0,"Blank",P3954*'3 Model Input'!E$50)</f>
        <v>Blank</v>
      </c>
      <c r="W3954" s="197" t="str">
        <f t="shared" si="643"/>
        <v>Blank</v>
      </c>
      <c r="X3954" s="197" t="str">
        <f t="shared" si="644"/>
        <v>Blank</v>
      </c>
      <c r="Y3954" s="197" t="str">
        <f t="shared" si="645"/>
        <v>Blank</v>
      </c>
      <c r="Z3954" s="197" t="str">
        <f t="shared" si="646"/>
        <v>Blank</v>
      </c>
      <c r="AA3954" s="223" t="str" cm="1">
        <f t="array" ref="AA3954">_xlfn.IFS(ISTEXT('3 Model Input'!F$70),"Missing",ISTEXT('3 Model Input'!I$70),"Missing",ISNUMBER('3 Model Input'!K$70),'3 Model Input'!K$70*P3954)</f>
        <v>Missing</v>
      </c>
      <c r="AB3954" s="89"/>
      <c r="AC3954" s="227" t="str" cm="1">
        <f t="array" ref="AC3954">IF(D3954=0,"Blank",_xlfn.IFS('3 Model Input'!E$61=1,(V3954*G3954)/T3954,'3 Model Input'!E$61=2,(W3954*G3954)/T3954,'3 Model Input'!E$61=3,(X3954*G3954)/T3954,'3 Model Input'!E$61=4,(Y3954*G3954)/T3954,'3 Model Input'!E$61=5,(Z3954*G3954)/T3954, ISTEXT('3 Model Input'!E$61),"Missing",'3 Model Input'!E$61=6,(AA3954*G3954)/T3954))</f>
        <v>Blank</v>
      </c>
      <c r="AD3954" s="202" t="str">
        <f t="shared" si="647"/>
        <v>Blank</v>
      </c>
      <c r="AE3954" s="202" t="str">
        <f t="shared" si="648"/>
        <v>Blank</v>
      </c>
      <c r="AF3954" s="217" t="str">
        <f t="shared" si="649"/>
        <v>Blank</v>
      </c>
      <c r="AG3954" s="9" t="str" cm="1">
        <f t="array" ref="AG3954">_xlfn.IFS(ISNUMBER(AC3954), "", ISNUMBER(SEARCH("Blank", AC3954)), "", ISERROR(AC3954), "Bad input on tab 3")</f>
        <v/>
      </c>
    </row>
    <row r="3955" spans="2:33" ht="15" customHeight="1" x14ac:dyDescent="0.75">
      <c r="B3955" s="205" t="str">
        <f>'5 Driver Data'!B3955</f>
        <v>3947</v>
      </c>
      <c r="C3955" s="193">
        <f>'5 Driver Data'!C3955</f>
        <v>0</v>
      </c>
      <c r="D3955" s="192">
        <f>'5 Driver Data'!D3955</f>
        <v>0</v>
      </c>
      <c r="E3955" s="191">
        <f>'5 Driver Data'!E3955</f>
        <v>0</v>
      </c>
      <c r="F3955" s="191">
        <f>'5 Driver Data'!F3955</f>
        <v>0</v>
      </c>
      <c r="G3955" s="191">
        <f>'5 Driver Data'!G3955</f>
        <v>0</v>
      </c>
      <c r="H3955" s="191">
        <f>'5 Driver Data'!H3955</f>
        <v>0</v>
      </c>
      <c r="I3955" s="191">
        <f>'5 Driver Data'!I3955</f>
        <v>0</v>
      </c>
      <c r="J3955" s="191">
        <f>'5 Driver Data'!J3955</f>
        <v>0</v>
      </c>
      <c r="K3955" s="206">
        <f>'5 Driver Data'!K3955</f>
        <v>0</v>
      </c>
      <c r="L3955" s="1"/>
      <c r="M3955" s="216" t="str">
        <f>IF(D3955=0,"Blank",'3 Model Input'!E$44*'3 Model Input'!E$45)</f>
        <v>Blank</v>
      </c>
      <c r="N3955" s="197" t="str">
        <f t="shared" si="640"/>
        <v>Blank</v>
      </c>
      <c r="O3955" s="197" t="str">
        <f>IF(D3955=0,"Blank",'3 Model Input'!E$49*(1-'3 Model Input'!E$51))</f>
        <v>Blank</v>
      </c>
      <c r="P3955" s="197" t="str">
        <f t="shared" si="641"/>
        <v>Blank</v>
      </c>
      <c r="Q3955" s="197" t="str">
        <f>IF(D3955=0,"Blank",IF(D3955="BEV",E3955*(1-'3 Model Input'!E$54), E3955))</f>
        <v>Blank</v>
      </c>
      <c r="R3955" s="198" t="str">
        <f>IF(D3955=0,"Blank",IF(D3955="PHEV",F3955/G3955,F3955*(1-'3 Model Input'!E$54)/G3955))</f>
        <v>Blank</v>
      </c>
      <c r="S3955" s="198" t="str">
        <f>IF(D3955=0,"Blank",IF(D3955="PHEV",MIN(M3955,E3955),MIN(M3955,(E3955*(1-'3 Model Input'!E$54)))))</f>
        <v>Blank</v>
      </c>
      <c r="T3955" s="217" t="str">
        <f t="shared" si="642"/>
        <v>Blank</v>
      </c>
      <c r="U3955" s="89"/>
      <c r="V3955" s="216" t="str">
        <f>IF(D3955=0,"Blank",P3955*'3 Model Input'!E$50)</f>
        <v>Blank</v>
      </c>
      <c r="W3955" s="197" t="str">
        <f t="shared" si="643"/>
        <v>Blank</v>
      </c>
      <c r="X3955" s="197" t="str">
        <f t="shared" si="644"/>
        <v>Blank</v>
      </c>
      <c r="Y3955" s="197" t="str">
        <f t="shared" si="645"/>
        <v>Blank</v>
      </c>
      <c r="Z3955" s="197" t="str">
        <f t="shared" si="646"/>
        <v>Blank</v>
      </c>
      <c r="AA3955" s="223" t="str" cm="1">
        <f t="array" ref="AA3955">_xlfn.IFS(ISTEXT('3 Model Input'!F$70),"Missing",ISTEXT('3 Model Input'!I$70),"Missing",ISNUMBER('3 Model Input'!K$70),'3 Model Input'!K$70*P3955)</f>
        <v>Missing</v>
      </c>
      <c r="AB3955" s="89"/>
      <c r="AC3955" s="227" t="str" cm="1">
        <f t="array" ref="AC3955">IF(D3955=0,"Blank",_xlfn.IFS('3 Model Input'!E$61=1,(V3955*G3955)/T3955,'3 Model Input'!E$61=2,(W3955*G3955)/T3955,'3 Model Input'!E$61=3,(X3955*G3955)/T3955,'3 Model Input'!E$61=4,(Y3955*G3955)/T3955,'3 Model Input'!E$61=5,(Z3955*G3955)/T3955, ISTEXT('3 Model Input'!E$61),"Missing",'3 Model Input'!E$61=6,(AA3955*G3955)/T3955))</f>
        <v>Blank</v>
      </c>
      <c r="AD3955" s="202" t="str">
        <f t="shared" si="647"/>
        <v>Blank</v>
      </c>
      <c r="AE3955" s="202" t="str">
        <f t="shared" si="648"/>
        <v>Blank</v>
      </c>
      <c r="AF3955" s="217" t="str">
        <f t="shared" si="649"/>
        <v>Blank</v>
      </c>
      <c r="AG3955" s="9" t="str" cm="1">
        <f t="array" ref="AG3955">_xlfn.IFS(ISNUMBER(AC3955), "", ISNUMBER(SEARCH("Blank", AC3955)), "", ISERROR(AC3955), "Bad input on tab 3")</f>
        <v/>
      </c>
    </row>
    <row r="3956" spans="2:33" ht="15" customHeight="1" x14ac:dyDescent="0.75">
      <c r="B3956" s="205" t="str">
        <f>'5 Driver Data'!B3956</f>
        <v>3948</v>
      </c>
      <c r="C3956" s="193">
        <f>'5 Driver Data'!C3956</f>
        <v>0</v>
      </c>
      <c r="D3956" s="192">
        <f>'5 Driver Data'!D3956</f>
        <v>0</v>
      </c>
      <c r="E3956" s="191">
        <f>'5 Driver Data'!E3956</f>
        <v>0</v>
      </c>
      <c r="F3956" s="191">
        <f>'5 Driver Data'!F3956</f>
        <v>0</v>
      </c>
      <c r="G3956" s="191">
        <f>'5 Driver Data'!G3956</f>
        <v>0</v>
      </c>
      <c r="H3956" s="191">
        <f>'5 Driver Data'!H3956</f>
        <v>0</v>
      </c>
      <c r="I3956" s="191">
        <f>'5 Driver Data'!I3956</f>
        <v>0</v>
      </c>
      <c r="J3956" s="191">
        <f>'5 Driver Data'!J3956</f>
        <v>0</v>
      </c>
      <c r="K3956" s="206">
        <f>'5 Driver Data'!K3956</f>
        <v>0</v>
      </c>
      <c r="L3956" s="1"/>
      <c r="M3956" s="216" t="str">
        <f>IF(D3956=0,"Blank",'3 Model Input'!E$44*'3 Model Input'!E$45)</f>
        <v>Blank</v>
      </c>
      <c r="N3956" s="197" t="str">
        <f t="shared" si="640"/>
        <v>Blank</v>
      </c>
      <c r="O3956" s="197" t="str">
        <f>IF(D3956=0,"Blank",'3 Model Input'!E$49*(1-'3 Model Input'!E$51))</f>
        <v>Blank</v>
      </c>
      <c r="P3956" s="197" t="str">
        <f t="shared" si="641"/>
        <v>Blank</v>
      </c>
      <c r="Q3956" s="197" t="str">
        <f>IF(D3956=0,"Blank",IF(D3956="BEV",E3956*(1-'3 Model Input'!E$54), E3956))</f>
        <v>Blank</v>
      </c>
      <c r="R3956" s="198" t="str">
        <f>IF(D3956=0,"Blank",IF(D3956="PHEV",F3956/G3956,F3956*(1-'3 Model Input'!E$54)/G3956))</f>
        <v>Blank</v>
      </c>
      <c r="S3956" s="198" t="str">
        <f>IF(D3956=0,"Blank",IF(D3956="PHEV",MIN(M3956,E3956),MIN(M3956,(E3956*(1-'3 Model Input'!E$54)))))</f>
        <v>Blank</v>
      </c>
      <c r="T3956" s="217" t="str">
        <f t="shared" si="642"/>
        <v>Blank</v>
      </c>
      <c r="U3956" s="89"/>
      <c r="V3956" s="216" t="str">
        <f>IF(D3956=0,"Blank",P3956*'3 Model Input'!E$50)</f>
        <v>Blank</v>
      </c>
      <c r="W3956" s="197" t="str">
        <f t="shared" si="643"/>
        <v>Blank</v>
      </c>
      <c r="X3956" s="197" t="str">
        <f t="shared" si="644"/>
        <v>Blank</v>
      </c>
      <c r="Y3956" s="197" t="str">
        <f t="shared" si="645"/>
        <v>Blank</v>
      </c>
      <c r="Z3956" s="197" t="str">
        <f t="shared" si="646"/>
        <v>Blank</v>
      </c>
      <c r="AA3956" s="223" t="str" cm="1">
        <f t="array" ref="AA3956">_xlfn.IFS(ISTEXT('3 Model Input'!F$70),"Missing",ISTEXT('3 Model Input'!I$70),"Missing",ISNUMBER('3 Model Input'!K$70),'3 Model Input'!K$70*P3956)</f>
        <v>Missing</v>
      </c>
      <c r="AB3956" s="89"/>
      <c r="AC3956" s="227" t="str" cm="1">
        <f t="array" ref="AC3956">IF(D3956=0,"Blank",_xlfn.IFS('3 Model Input'!E$61=1,(V3956*G3956)/T3956,'3 Model Input'!E$61=2,(W3956*G3956)/T3956,'3 Model Input'!E$61=3,(X3956*G3956)/T3956,'3 Model Input'!E$61=4,(Y3956*G3956)/T3956,'3 Model Input'!E$61=5,(Z3956*G3956)/T3956, ISTEXT('3 Model Input'!E$61),"Missing",'3 Model Input'!E$61=6,(AA3956*G3956)/T3956))</f>
        <v>Blank</v>
      </c>
      <c r="AD3956" s="202" t="str">
        <f t="shared" si="647"/>
        <v>Blank</v>
      </c>
      <c r="AE3956" s="202" t="str">
        <f t="shared" si="648"/>
        <v>Blank</v>
      </c>
      <c r="AF3956" s="217" t="str">
        <f t="shared" si="649"/>
        <v>Blank</v>
      </c>
      <c r="AG3956" s="9" t="str" cm="1">
        <f t="array" ref="AG3956">_xlfn.IFS(ISNUMBER(AC3956), "", ISNUMBER(SEARCH("Blank", AC3956)), "", ISERROR(AC3956), "Bad input on tab 3")</f>
        <v/>
      </c>
    </row>
    <row r="3957" spans="2:33" ht="15" customHeight="1" x14ac:dyDescent="0.75">
      <c r="B3957" s="205" t="str">
        <f>'5 Driver Data'!B3957</f>
        <v>3949</v>
      </c>
      <c r="C3957" s="193">
        <f>'5 Driver Data'!C3957</f>
        <v>0</v>
      </c>
      <c r="D3957" s="192">
        <f>'5 Driver Data'!D3957</f>
        <v>0</v>
      </c>
      <c r="E3957" s="191">
        <f>'5 Driver Data'!E3957</f>
        <v>0</v>
      </c>
      <c r="F3957" s="191">
        <f>'5 Driver Data'!F3957</f>
        <v>0</v>
      </c>
      <c r="G3957" s="191">
        <f>'5 Driver Data'!G3957</f>
        <v>0</v>
      </c>
      <c r="H3957" s="191">
        <f>'5 Driver Data'!H3957</f>
        <v>0</v>
      </c>
      <c r="I3957" s="191">
        <f>'5 Driver Data'!I3957</f>
        <v>0</v>
      </c>
      <c r="J3957" s="191">
        <f>'5 Driver Data'!J3957</f>
        <v>0</v>
      </c>
      <c r="K3957" s="206">
        <f>'5 Driver Data'!K3957</f>
        <v>0</v>
      </c>
      <c r="L3957" s="1"/>
      <c r="M3957" s="216" t="str">
        <f>IF(D3957=0,"Blank",'3 Model Input'!E$44*'3 Model Input'!E$45)</f>
        <v>Blank</v>
      </c>
      <c r="N3957" s="197" t="str">
        <f t="shared" si="640"/>
        <v>Blank</v>
      </c>
      <c r="O3957" s="197" t="str">
        <f>IF(D3957=0,"Blank",'3 Model Input'!E$49*(1-'3 Model Input'!E$51))</f>
        <v>Blank</v>
      </c>
      <c r="P3957" s="197" t="str">
        <f t="shared" si="641"/>
        <v>Blank</v>
      </c>
      <c r="Q3957" s="197" t="str">
        <f>IF(D3957=0,"Blank",IF(D3957="BEV",E3957*(1-'3 Model Input'!E$54), E3957))</f>
        <v>Blank</v>
      </c>
      <c r="R3957" s="198" t="str">
        <f>IF(D3957=0,"Blank",IF(D3957="PHEV",F3957/G3957,F3957*(1-'3 Model Input'!E$54)/G3957))</f>
        <v>Blank</v>
      </c>
      <c r="S3957" s="198" t="str">
        <f>IF(D3957=0,"Blank",IF(D3957="PHEV",MIN(M3957,E3957),MIN(M3957,(E3957*(1-'3 Model Input'!E$54)))))</f>
        <v>Blank</v>
      </c>
      <c r="T3957" s="217" t="str">
        <f t="shared" si="642"/>
        <v>Blank</v>
      </c>
      <c r="U3957" s="89"/>
      <c r="V3957" s="216" t="str">
        <f>IF(D3957=0,"Blank",P3957*'3 Model Input'!E$50)</f>
        <v>Blank</v>
      </c>
      <c r="W3957" s="197" t="str">
        <f t="shared" si="643"/>
        <v>Blank</v>
      </c>
      <c r="X3957" s="197" t="str">
        <f t="shared" si="644"/>
        <v>Blank</v>
      </c>
      <c r="Y3957" s="197" t="str">
        <f t="shared" si="645"/>
        <v>Blank</v>
      </c>
      <c r="Z3957" s="197" t="str">
        <f t="shared" si="646"/>
        <v>Blank</v>
      </c>
      <c r="AA3957" s="223" t="str" cm="1">
        <f t="array" ref="AA3957">_xlfn.IFS(ISTEXT('3 Model Input'!F$70),"Missing",ISTEXT('3 Model Input'!I$70),"Missing",ISNUMBER('3 Model Input'!K$70),'3 Model Input'!K$70*P3957)</f>
        <v>Missing</v>
      </c>
      <c r="AB3957" s="89"/>
      <c r="AC3957" s="227" t="str" cm="1">
        <f t="array" ref="AC3957">IF(D3957=0,"Blank",_xlfn.IFS('3 Model Input'!E$61=1,(V3957*G3957)/T3957,'3 Model Input'!E$61=2,(W3957*G3957)/T3957,'3 Model Input'!E$61=3,(X3957*G3957)/T3957,'3 Model Input'!E$61=4,(Y3957*G3957)/T3957,'3 Model Input'!E$61=5,(Z3957*G3957)/T3957, ISTEXT('3 Model Input'!E$61),"Missing",'3 Model Input'!E$61=6,(AA3957*G3957)/T3957))</f>
        <v>Blank</v>
      </c>
      <c r="AD3957" s="202" t="str">
        <f t="shared" si="647"/>
        <v>Blank</v>
      </c>
      <c r="AE3957" s="202" t="str">
        <f t="shared" si="648"/>
        <v>Blank</v>
      </c>
      <c r="AF3957" s="217" t="str">
        <f t="shared" si="649"/>
        <v>Blank</v>
      </c>
      <c r="AG3957" s="9" t="str" cm="1">
        <f t="array" ref="AG3957">_xlfn.IFS(ISNUMBER(AC3957), "", ISNUMBER(SEARCH("Blank", AC3957)), "", ISERROR(AC3957), "Bad input on tab 3")</f>
        <v/>
      </c>
    </row>
    <row r="3958" spans="2:33" ht="15" customHeight="1" x14ac:dyDescent="0.75">
      <c r="B3958" s="205" t="str">
        <f>'5 Driver Data'!B3958</f>
        <v>3950</v>
      </c>
      <c r="C3958" s="193">
        <f>'5 Driver Data'!C3958</f>
        <v>0</v>
      </c>
      <c r="D3958" s="192">
        <f>'5 Driver Data'!D3958</f>
        <v>0</v>
      </c>
      <c r="E3958" s="191">
        <f>'5 Driver Data'!E3958</f>
        <v>0</v>
      </c>
      <c r="F3958" s="191">
        <f>'5 Driver Data'!F3958</f>
        <v>0</v>
      </c>
      <c r="G3958" s="191">
        <f>'5 Driver Data'!G3958</f>
        <v>0</v>
      </c>
      <c r="H3958" s="191">
        <f>'5 Driver Data'!H3958</f>
        <v>0</v>
      </c>
      <c r="I3958" s="191">
        <f>'5 Driver Data'!I3958</f>
        <v>0</v>
      </c>
      <c r="J3958" s="191">
        <f>'5 Driver Data'!J3958</f>
        <v>0</v>
      </c>
      <c r="K3958" s="206">
        <f>'5 Driver Data'!K3958</f>
        <v>0</v>
      </c>
      <c r="L3958" s="1"/>
      <c r="M3958" s="216" t="str">
        <f>IF(D3958=0,"Blank",'3 Model Input'!E$44*'3 Model Input'!E$45)</f>
        <v>Blank</v>
      </c>
      <c r="N3958" s="197" t="str">
        <f t="shared" si="640"/>
        <v>Blank</v>
      </c>
      <c r="O3958" s="197" t="str">
        <f>IF(D3958=0,"Blank",'3 Model Input'!E$49*(1-'3 Model Input'!E$51))</f>
        <v>Blank</v>
      </c>
      <c r="P3958" s="197" t="str">
        <f t="shared" si="641"/>
        <v>Blank</v>
      </c>
      <c r="Q3958" s="197" t="str">
        <f>IF(D3958=0,"Blank",IF(D3958="BEV",E3958*(1-'3 Model Input'!E$54), E3958))</f>
        <v>Blank</v>
      </c>
      <c r="R3958" s="198" t="str">
        <f>IF(D3958=0,"Blank",IF(D3958="PHEV",F3958/G3958,F3958*(1-'3 Model Input'!E$54)/G3958))</f>
        <v>Blank</v>
      </c>
      <c r="S3958" s="198" t="str">
        <f>IF(D3958=0,"Blank",IF(D3958="PHEV",MIN(M3958,E3958),MIN(M3958,(E3958*(1-'3 Model Input'!E$54)))))</f>
        <v>Blank</v>
      </c>
      <c r="T3958" s="217" t="str">
        <f t="shared" si="642"/>
        <v>Blank</v>
      </c>
      <c r="U3958" s="89"/>
      <c r="V3958" s="216" t="str">
        <f>IF(D3958=0,"Blank",P3958*'3 Model Input'!E$50)</f>
        <v>Blank</v>
      </c>
      <c r="W3958" s="197" t="str">
        <f t="shared" si="643"/>
        <v>Blank</v>
      </c>
      <c r="X3958" s="197" t="str">
        <f t="shared" si="644"/>
        <v>Blank</v>
      </c>
      <c r="Y3958" s="197" t="str">
        <f t="shared" si="645"/>
        <v>Blank</v>
      </c>
      <c r="Z3958" s="197" t="str">
        <f t="shared" si="646"/>
        <v>Blank</v>
      </c>
      <c r="AA3958" s="223" t="str" cm="1">
        <f t="array" ref="AA3958">_xlfn.IFS(ISTEXT('3 Model Input'!F$70),"Missing",ISTEXT('3 Model Input'!I$70),"Missing",ISNUMBER('3 Model Input'!K$70),'3 Model Input'!K$70*P3958)</f>
        <v>Missing</v>
      </c>
      <c r="AB3958" s="89"/>
      <c r="AC3958" s="227" t="str" cm="1">
        <f t="array" ref="AC3958">IF(D3958=0,"Blank",_xlfn.IFS('3 Model Input'!E$61=1,(V3958*G3958)/T3958,'3 Model Input'!E$61=2,(W3958*G3958)/T3958,'3 Model Input'!E$61=3,(X3958*G3958)/T3958,'3 Model Input'!E$61=4,(Y3958*G3958)/T3958,'3 Model Input'!E$61=5,(Z3958*G3958)/T3958, ISTEXT('3 Model Input'!E$61),"Missing",'3 Model Input'!E$61=6,(AA3958*G3958)/T3958))</f>
        <v>Blank</v>
      </c>
      <c r="AD3958" s="202" t="str">
        <f t="shared" si="647"/>
        <v>Blank</v>
      </c>
      <c r="AE3958" s="202" t="str">
        <f t="shared" si="648"/>
        <v>Blank</v>
      </c>
      <c r="AF3958" s="217" t="str">
        <f t="shared" si="649"/>
        <v>Blank</v>
      </c>
      <c r="AG3958" s="9" t="str" cm="1">
        <f t="array" ref="AG3958">_xlfn.IFS(ISNUMBER(AC3958), "", ISNUMBER(SEARCH("Blank", AC3958)), "", ISERROR(AC3958), "Bad input on tab 3")</f>
        <v/>
      </c>
    </row>
    <row r="3959" spans="2:33" ht="15" customHeight="1" x14ac:dyDescent="0.75">
      <c r="B3959" s="205" t="str">
        <f>'5 Driver Data'!B3959</f>
        <v>3951</v>
      </c>
      <c r="C3959" s="193">
        <f>'5 Driver Data'!C3959</f>
        <v>0</v>
      </c>
      <c r="D3959" s="192">
        <f>'5 Driver Data'!D3959</f>
        <v>0</v>
      </c>
      <c r="E3959" s="191">
        <f>'5 Driver Data'!E3959</f>
        <v>0</v>
      </c>
      <c r="F3959" s="191">
        <f>'5 Driver Data'!F3959</f>
        <v>0</v>
      </c>
      <c r="G3959" s="191">
        <f>'5 Driver Data'!G3959</f>
        <v>0</v>
      </c>
      <c r="H3959" s="191">
        <f>'5 Driver Data'!H3959</f>
        <v>0</v>
      </c>
      <c r="I3959" s="191">
        <f>'5 Driver Data'!I3959</f>
        <v>0</v>
      </c>
      <c r="J3959" s="191">
        <f>'5 Driver Data'!J3959</f>
        <v>0</v>
      </c>
      <c r="K3959" s="206">
        <f>'5 Driver Data'!K3959</f>
        <v>0</v>
      </c>
      <c r="L3959" s="1"/>
      <c r="M3959" s="216" t="str">
        <f>IF(D3959=0,"Blank",'3 Model Input'!E$44*'3 Model Input'!E$45)</f>
        <v>Blank</v>
      </c>
      <c r="N3959" s="197" t="str">
        <f t="shared" si="640"/>
        <v>Blank</v>
      </c>
      <c r="O3959" s="197" t="str">
        <f>IF(D3959=0,"Blank",'3 Model Input'!E$49*(1-'3 Model Input'!E$51))</f>
        <v>Blank</v>
      </c>
      <c r="P3959" s="197" t="str">
        <f t="shared" si="641"/>
        <v>Blank</v>
      </c>
      <c r="Q3959" s="197" t="str">
        <f>IF(D3959=0,"Blank",IF(D3959="BEV",E3959*(1-'3 Model Input'!E$54), E3959))</f>
        <v>Blank</v>
      </c>
      <c r="R3959" s="198" t="str">
        <f>IF(D3959=0,"Blank",IF(D3959="PHEV",F3959/G3959,F3959*(1-'3 Model Input'!E$54)/G3959))</f>
        <v>Blank</v>
      </c>
      <c r="S3959" s="198" t="str">
        <f>IF(D3959=0,"Blank",IF(D3959="PHEV",MIN(M3959,E3959),MIN(M3959,(E3959*(1-'3 Model Input'!E$54)))))</f>
        <v>Blank</v>
      </c>
      <c r="T3959" s="217" t="str">
        <f t="shared" si="642"/>
        <v>Blank</v>
      </c>
      <c r="U3959" s="89"/>
      <c r="V3959" s="216" t="str">
        <f>IF(D3959=0,"Blank",P3959*'3 Model Input'!E$50)</f>
        <v>Blank</v>
      </c>
      <c r="W3959" s="197" t="str">
        <f t="shared" si="643"/>
        <v>Blank</v>
      </c>
      <c r="X3959" s="197" t="str">
        <f t="shared" si="644"/>
        <v>Blank</v>
      </c>
      <c r="Y3959" s="197" t="str">
        <f t="shared" si="645"/>
        <v>Blank</v>
      </c>
      <c r="Z3959" s="197" t="str">
        <f t="shared" si="646"/>
        <v>Blank</v>
      </c>
      <c r="AA3959" s="223" t="str" cm="1">
        <f t="array" ref="AA3959">_xlfn.IFS(ISTEXT('3 Model Input'!F$70),"Missing",ISTEXT('3 Model Input'!I$70),"Missing",ISNUMBER('3 Model Input'!K$70),'3 Model Input'!K$70*P3959)</f>
        <v>Missing</v>
      </c>
      <c r="AB3959" s="89"/>
      <c r="AC3959" s="227" t="str" cm="1">
        <f t="array" ref="AC3959">IF(D3959=0,"Blank",_xlfn.IFS('3 Model Input'!E$61=1,(V3959*G3959)/T3959,'3 Model Input'!E$61=2,(W3959*G3959)/T3959,'3 Model Input'!E$61=3,(X3959*G3959)/T3959,'3 Model Input'!E$61=4,(Y3959*G3959)/T3959,'3 Model Input'!E$61=5,(Z3959*G3959)/T3959, ISTEXT('3 Model Input'!E$61),"Missing",'3 Model Input'!E$61=6,(AA3959*G3959)/T3959))</f>
        <v>Blank</v>
      </c>
      <c r="AD3959" s="202" t="str">
        <f t="shared" si="647"/>
        <v>Blank</v>
      </c>
      <c r="AE3959" s="202" t="str">
        <f t="shared" si="648"/>
        <v>Blank</v>
      </c>
      <c r="AF3959" s="217" t="str">
        <f t="shared" si="649"/>
        <v>Blank</v>
      </c>
      <c r="AG3959" s="9" t="str" cm="1">
        <f t="array" ref="AG3959">_xlfn.IFS(ISNUMBER(AC3959), "", ISNUMBER(SEARCH("Blank", AC3959)), "", ISERROR(AC3959), "Bad input on tab 3")</f>
        <v/>
      </c>
    </row>
    <row r="3960" spans="2:33" ht="15" customHeight="1" x14ac:dyDescent="0.75">
      <c r="B3960" s="205" t="str">
        <f>'5 Driver Data'!B3960</f>
        <v>3952</v>
      </c>
      <c r="C3960" s="193">
        <f>'5 Driver Data'!C3960</f>
        <v>0</v>
      </c>
      <c r="D3960" s="192">
        <f>'5 Driver Data'!D3960</f>
        <v>0</v>
      </c>
      <c r="E3960" s="191">
        <f>'5 Driver Data'!E3960</f>
        <v>0</v>
      </c>
      <c r="F3960" s="191">
        <f>'5 Driver Data'!F3960</f>
        <v>0</v>
      </c>
      <c r="G3960" s="191">
        <f>'5 Driver Data'!G3960</f>
        <v>0</v>
      </c>
      <c r="H3960" s="191">
        <f>'5 Driver Data'!H3960</f>
        <v>0</v>
      </c>
      <c r="I3960" s="191">
        <f>'5 Driver Data'!I3960</f>
        <v>0</v>
      </c>
      <c r="J3960" s="191">
        <f>'5 Driver Data'!J3960</f>
        <v>0</v>
      </c>
      <c r="K3960" s="206">
        <f>'5 Driver Data'!K3960</f>
        <v>0</v>
      </c>
      <c r="L3960" s="1"/>
      <c r="M3960" s="216" t="str">
        <f>IF(D3960=0,"Blank",'3 Model Input'!E$44*'3 Model Input'!E$45)</f>
        <v>Blank</v>
      </c>
      <c r="N3960" s="197" t="str">
        <f t="shared" si="640"/>
        <v>Blank</v>
      </c>
      <c r="O3960" s="197" t="str">
        <f>IF(D3960=0,"Blank",'3 Model Input'!E$49*(1-'3 Model Input'!E$51))</f>
        <v>Blank</v>
      </c>
      <c r="P3960" s="197" t="str">
        <f t="shared" si="641"/>
        <v>Blank</v>
      </c>
      <c r="Q3960" s="197" t="str">
        <f>IF(D3960=0,"Blank",IF(D3960="BEV",E3960*(1-'3 Model Input'!E$54), E3960))</f>
        <v>Blank</v>
      </c>
      <c r="R3960" s="198" t="str">
        <f>IF(D3960=0,"Blank",IF(D3960="PHEV",F3960/G3960,F3960*(1-'3 Model Input'!E$54)/G3960))</f>
        <v>Blank</v>
      </c>
      <c r="S3960" s="198" t="str">
        <f>IF(D3960=0,"Blank",IF(D3960="PHEV",MIN(M3960,E3960),MIN(M3960,(E3960*(1-'3 Model Input'!E$54)))))</f>
        <v>Blank</v>
      </c>
      <c r="T3960" s="217" t="str">
        <f t="shared" si="642"/>
        <v>Blank</v>
      </c>
      <c r="U3960" s="89"/>
      <c r="V3960" s="216" t="str">
        <f>IF(D3960=0,"Blank",P3960*'3 Model Input'!E$50)</f>
        <v>Blank</v>
      </c>
      <c r="W3960" s="197" t="str">
        <f t="shared" si="643"/>
        <v>Blank</v>
      </c>
      <c r="X3960" s="197" t="str">
        <f t="shared" si="644"/>
        <v>Blank</v>
      </c>
      <c r="Y3960" s="197" t="str">
        <f t="shared" si="645"/>
        <v>Blank</v>
      </c>
      <c r="Z3960" s="197" t="str">
        <f t="shared" si="646"/>
        <v>Blank</v>
      </c>
      <c r="AA3960" s="223" t="str" cm="1">
        <f t="array" ref="AA3960">_xlfn.IFS(ISTEXT('3 Model Input'!F$70),"Missing",ISTEXT('3 Model Input'!I$70),"Missing",ISNUMBER('3 Model Input'!K$70),'3 Model Input'!K$70*P3960)</f>
        <v>Missing</v>
      </c>
      <c r="AB3960" s="89"/>
      <c r="AC3960" s="227" t="str" cm="1">
        <f t="array" ref="AC3960">IF(D3960=0,"Blank",_xlfn.IFS('3 Model Input'!E$61=1,(V3960*G3960)/T3960,'3 Model Input'!E$61=2,(W3960*G3960)/T3960,'3 Model Input'!E$61=3,(X3960*G3960)/T3960,'3 Model Input'!E$61=4,(Y3960*G3960)/T3960,'3 Model Input'!E$61=5,(Z3960*G3960)/T3960, ISTEXT('3 Model Input'!E$61),"Missing",'3 Model Input'!E$61=6,(AA3960*G3960)/T3960))</f>
        <v>Blank</v>
      </c>
      <c r="AD3960" s="202" t="str">
        <f t="shared" si="647"/>
        <v>Blank</v>
      </c>
      <c r="AE3960" s="202" t="str">
        <f t="shared" si="648"/>
        <v>Blank</v>
      </c>
      <c r="AF3960" s="217" t="str">
        <f t="shared" si="649"/>
        <v>Blank</v>
      </c>
      <c r="AG3960" s="9" t="str" cm="1">
        <f t="array" ref="AG3960">_xlfn.IFS(ISNUMBER(AC3960), "", ISNUMBER(SEARCH("Blank", AC3960)), "", ISERROR(AC3960), "Bad input on tab 3")</f>
        <v/>
      </c>
    </row>
    <row r="3961" spans="2:33" ht="15" customHeight="1" x14ac:dyDescent="0.75">
      <c r="B3961" s="205" t="str">
        <f>'5 Driver Data'!B3961</f>
        <v>3953</v>
      </c>
      <c r="C3961" s="193">
        <f>'5 Driver Data'!C3961</f>
        <v>0</v>
      </c>
      <c r="D3961" s="192">
        <f>'5 Driver Data'!D3961</f>
        <v>0</v>
      </c>
      <c r="E3961" s="191">
        <f>'5 Driver Data'!E3961</f>
        <v>0</v>
      </c>
      <c r="F3961" s="191">
        <f>'5 Driver Data'!F3961</f>
        <v>0</v>
      </c>
      <c r="G3961" s="191">
        <f>'5 Driver Data'!G3961</f>
        <v>0</v>
      </c>
      <c r="H3961" s="191">
        <f>'5 Driver Data'!H3961</f>
        <v>0</v>
      </c>
      <c r="I3961" s="191">
        <f>'5 Driver Data'!I3961</f>
        <v>0</v>
      </c>
      <c r="J3961" s="191">
        <f>'5 Driver Data'!J3961</f>
        <v>0</v>
      </c>
      <c r="K3961" s="206">
        <f>'5 Driver Data'!K3961</f>
        <v>0</v>
      </c>
      <c r="L3961" s="1"/>
      <c r="M3961" s="216" t="str">
        <f>IF(D3961=0,"Blank",'3 Model Input'!E$44*'3 Model Input'!E$45)</f>
        <v>Blank</v>
      </c>
      <c r="N3961" s="197" t="str">
        <f t="shared" si="640"/>
        <v>Blank</v>
      </c>
      <c r="O3961" s="197" t="str">
        <f>IF(D3961=0,"Blank",'3 Model Input'!E$49*(1-'3 Model Input'!E$51))</f>
        <v>Blank</v>
      </c>
      <c r="P3961" s="197" t="str">
        <f t="shared" si="641"/>
        <v>Blank</v>
      </c>
      <c r="Q3961" s="197" t="str">
        <f>IF(D3961=0,"Blank",IF(D3961="BEV",E3961*(1-'3 Model Input'!E$54), E3961))</f>
        <v>Blank</v>
      </c>
      <c r="R3961" s="198" t="str">
        <f>IF(D3961=0,"Blank",IF(D3961="PHEV",F3961/G3961,F3961*(1-'3 Model Input'!E$54)/G3961))</f>
        <v>Blank</v>
      </c>
      <c r="S3961" s="198" t="str">
        <f>IF(D3961=0,"Blank",IF(D3961="PHEV",MIN(M3961,E3961),MIN(M3961,(E3961*(1-'3 Model Input'!E$54)))))</f>
        <v>Blank</v>
      </c>
      <c r="T3961" s="217" t="str">
        <f t="shared" si="642"/>
        <v>Blank</v>
      </c>
      <c r="U3961" s="89"/>
      <c r="V3961" s="216" t="str">
        <f>IF(D3961=0,"Blank",P3961*'3 Model Input'!E$50)</f>
        <v>Blank</v>
      </c>
      <c r="W3961" s="197" t="str">
        <f t="shared" si="643"/>
        <v>Blank</v>
      </c>
      <c r="X3961" s="197" t="str">
        <f t="shared" si="644"/>
        <v>Blank</v>
      </c>
      <c r="Y3961" s="197" t="str">
        <f t="shared" si="645"/>
        <v>Blank</v>
      </c>
      <c r="Z3961" s="197" t="str">
        <f t="shared" si="646"/>
        <v>Blank</v>
      </c>
      <c r="AA3961" s="223" t="str" cm="1">
        <f t="array" ref="AA3961">_xlfn.IFS(ISTEXT('3 Model Input'!F$70),"Missing",ISTEXT('3 Model Input'!I$70),"Missing",ISNUMBER('3 Model Input'!K$70),'3 Model Input'!K$70*P3961)</f>
        <v>Missing</v>
      </c>
      <c r="AB3961" s="89"/>
      <c r="AC3961" s="227" t="str" cm="1">
        <f t="array" ref="AC3961">IF(D3961=0,"Blank",_xlfn.IFS('3 Model Input'!E$61=1,(V3961*G3961)/T3961,'3 Model Input'!E$61=2,(W3961*G3961)/T3961,'3 Model Input'!E$61=3,(X3961*G3961)/T3961,'3 Model Input'!E$61=4,(Y3961*G3961)/T3961,'3 Model Input'!E$61=5,(Z3961*G3961)/T3961, ISTEXT('3 Model Input'!E$61),"Missing",'3 Model Input'!E$61=6,(AA3961*G3961)/T3961))</f>
        <v>Blank</v>
      </c>
      <c r="AD3961" s="202" t="str">
        <f t="shared" si="647"/>
        <v>Blank</v>
      </c>
      <c r="AE3961" s="202" t="str">
        <f t="shared" si="648"/>
        <v>Blank</v>
      </c>
      <c r="AF3961" s="217" t="str">
        <f t="shared" si="649"/>
        <v>Blank</v>
      </c>
      <c r="AG3961" s="9" t="str" cm="1">
        <f t="array" ref="AG3961">_xlfn.IFS(ISNUMBER(AC3961), "", ISNUMBER(SEARCH("Blank", AC3961)), "", ISERROR(AC3961), "Bad input on tab 3")</f>
        <v/>
      </c>
    </row>
    <row r="3962" spans="2:33" ht="15" customHeight="1" x14ac:dyDescent="0.75">
      <c r="B3962" s="205" t="str">
        <f>'5 Driver Data'!B3962</f>
        <v>3954</v>
      </c>
      <c r="C3962" s="193">
        <f>'5 Driver Data'!C3962</f>
        <v>0</v>
      </c>
      <c r="D3962" s="192">
        <f>'5 Driver Data'!D3962</f>
        <v>0</v>
      </c>
      <c r="E3962" s="191">
        <f>'5 Driver Data'!E3962</f>
        <v>0</v>
      </c>
      <c r="F3962" s="191">
        <f>'5 Driver Data'!F3962</f>
        <v>0</v>
      </c>
      <c r="G3962" s="191">
        <f>'5 Driver Data'!G3962</f>
        <v>0</v>
      </c>
      <c r="H3962" s="191">
        <f>'5 Driver Data'!H3962</f>
        <v>0</v>
      </c>
      <c r="I3962" s="191">
        <f>'5 Driver Data'!I3962</f>
        <v>0</v>
      </c>
      <c r="J3962" s="191">
        <f>'5 Driver Data'!J3962</f>
        <v>0</v>
      </c>
      <c r="K3962" s="206">
        <f>'5 Driver Data'!K3962</f>
        <v>0</v>
      </c>
      <c r="L3962" s="1"/>
      <c r="M3962" s="216" t="str">
        <f>IF(D3962=0,"Blank",'3 Model Input'!E$44*'3 Model Input'!E$45)</f>
        <v>Blank</v>
      </c>
      <c r="N3962" s="197" t="str">
        <f t="shared" si="640"/>
        <v>Blank</v>
      </c>
      <c r="O3962" s="197" t="str">
        <f>IF(D3962=0,"Blank",'3 Model Input'!E$49*(1-'3 Model Input'!E$51))</f>
        <v>Blank</v>
      </c>
      <c r="P3962" s="197" t="str">
        <f t="shared" si="641"/>
        <v>Blank</v>
      </c>
      <c r="Q3962" s="197" t="str">
        <f>IF(D3962=0,"Blank",IF(D3962="BEV",E3962*(1-'3 Model Input'!E$54), E3962))</f>
        <v>Blank</v>
      </c>
      <c r="R3962" s="198" t="str">
        <f>IF(D3962=0,"Blank",IF(D3962="PHEV",F3962/G3962,F3962*(1-'3 Model Input'!E$54)/G3962))</f>
        <v>Blank</v>
      </c>
      <c r="S3962" s="198" t="str">
        <f>IF(D3962=0,"Blank",IF(D3962="PHEV",MIN(M3962,E3962),MIN(M3962,(E3962*(1-'3 Model Input'!E$54)))))</f>
        <v>Blank</v>
      </c>
      <c r="T3962" s="217" t="str">
        <f t="shared" si="642"/>
        <v>Blank</v>
      </c>
      <c r="U3962" s="89"/>
      <c r="V3962" s="216" t="str">
        <f>IF(D3962=0,"Blank",P3962*'3 Model Input'!E$50)</f>
        <v>Blank</v>
      </c>
      <c r="W3962" s="197" t="str">
        <f t="shared" si="643"/>
        <v>Blank</v>
      </c>
      <c r="X3962" s="197" t="str">
        <f t="shared" si="644"/>
        <v>Blank</v>
      </c>
      <c r="Y3962" s="197" t="str">
        <f t="shared" si="645"/>
        <v>Blank</v>
      </c>
      <c r="Z3962" s="197" t="str">
        <f t="shared" si="646"/>
        <v>Blank</v>
      </c>
      <c r="AA3962" s="223" t="str" cm="1">
        <f t="array" ref="AA3962">_xlfn.IFS(ISTEXT('3 Model Input'!F$70),"Missing",ISTEXT('3 Model Input'!I$70),"Missing",ISNUMBER('3 Model Input'!K$70),'3 Model Input'!K$70*P3962)</f>
        <v>Missing</v>
      </c>
      <c r="AB3962" s="89"/>
      <c r="AC3962" s="227" t="str" cm="1">
        <f t="array" ref="AC3962">IF(D3962=0,"Blank",_xlfn.IFS('3 Model Input'!E$61=1,(V3962*G3962)/T3962,'3 Model Input'!E$61=2,(W3962*G3962)/T3962,'3 Model Input'!E$61=3,(X3962*G3962)/T3962,'3 Model Input'!E$61=4,(Y3962*G3962)/T3962,'3 Model Input'!E$61=5,(Z3962*G3962)/T3962, ISTEXT('3 Model Input'!E$61),"Missing",'3 Model Input'!E$61=6,(AA3962*G3962)/T3962))</f>
        <v>Blank</v>
      </c>
      <c r="AD3962" s="202" t="str">
        <f t="shared" si="647"/>
        <v>Blank</v>
      </c>
      <c r="AE3962" s="202" t="str">
        <f t="shared" si="648"/>
        <v>Blank</v>
      </c>
      <c r="AF3962" s="217" t="str">
        <f t="shared" si="649"/>
        <v>Blank</v>
      </c>
      <c r="AG3962" s="9" t="str" cm="1">
        <f t="array" ref="AG3962">_xlfn.IFS(ISNUMBER(AC3962), "", ISNUMBER(SEARCH("Blank", AC3962)), "", ISERROR(AC3962), "Bad input on tab 3")</f>
        <v/>
      </c>
    </row>
    <row r="3963" spans="2:33" ht="15" customHeight="1" x14ac:dyDescent="0.75">
      <c r="B3963" s="205" t="str">
        <f>'5 Driver Data'!B3963</f>
        <v>3955</v>
      </c>
      <c r="C3963" s="193">
        <f>'5 Driver Data'!C3963</f>
        <v>0</v>
      </c>
      <c r="D3963" s="192">
        <f>'5 Driver Data'!D3963</f>
        <v>0</v>
      </c>
      <c r="E3963" s="191">
        <f>'5 Driver Data'!E3963</f>
        <v>0</v>
      </c>
      <c r="F3963" s="191">
        <f>'5 Driver Data'!F3963</f>
        <v>0</v>
      </c>
      <c r="G3963" s="191">
        <f>'5 Driver Data'!G3963</f>
        <v>0</v>
      </c>
      <c r="H3963" s="191">
        <f>'5 Driver Data'!H3963</f>
        <v>0</v>
      </c>
      <c r="I3963" s="191">
        <f>'5 Driver Data'!I3963</f>
        <v>0</v>
      </c>
      <c r="J3963" s="191">
        <f>'5 Driver Data'!J3963</f>
        <v>0</v>
      </c>
      <c r="K3963" s="206">
        <f>'5 Driver Data'!K3963</f>
        <v>0</v>
      </c>
      <c r="L3963" s="1"/>
      <c r="M3963" s="216" t="str">
        <f>IF(D3963=0,"Blank",'3 Model Input'!E$44*'3 Model Input'!E$45)</f>
        <v>Blank</v>
      </c>
      <c r="N3963" s="197" t="str">
        <f t="shared" si="640"/>
        <v>Blank</v>
      </c>
      <c r="O3963" s="197" t="str">
        <f>IF(D3963=0,"Blank",'3 Model Input'!E$49*(1-'3 Model Input'!E$51))</f>
        <v>Blank</v>
      </c>
      <c r="P3963" s="197" t="str">
        <f t="shared" si="641"/>
        <v>Blank</v>
      </c>
      <c r="Q3963" s="197" t="str">
        <f>IF(D3963=0,"Blank",IF(D3963="BEV",E3963*(1-'3 Model Input'!E$54), E3963))</f>
        <v>Blank</v>
      </c>
      <c r="R3963" s="198" t="str">
        <f>IF(D3963=0,"Blank",IF(D3963="PHEV",F3963/G3963,F3963*(1-'3 Model Input'!E$54)/G3963))</f>
        <v>Blank</v>
      </c>
      <c r="S3963" s="198" t="str">
        <f>IF(D3963=0,"Blank",IF(D3963="PHEV",MIN(M3963,E3963),MIN(M3963,(E3963*(1-'3 Model Input'!E$54)))))</f>
        <v>Blank</v>
      </c>
      <c r="T3963" s="217" t="str">
        <f t="shared" si="642"/>
        <v>Blank</v>
      </c>
      <c r="U3963" s="89"/>
      <c r="V3963" s="216" t="str">
        <f>IF(D3963=0,"Blank",P3963*'3 Model Input'!E$50)</f>
        <v>Blank</v>
      </c>
      <c r="W3963" s="197" t="str">
        <f t="shared" si="643"/>
        <v>Blank</v>
      </c>
      <c r="X3963" s="197" t="str">
        <f t="shared" si="644"/>
        <v>Blank</v>
      </c>
      <c r="Y3963" s="197" t="str">
        <f t="shared" si="645"/>
        <v>Blank</v>
      </c>
      <c r="Z3963" s="197" t="str">
        <f t="shared" si="646"/>
        <v>Blank</v>
      </c>
      <c r="AA3963" s="223" t="str" cm="1">
        <f t="array" ref="AA3963">_xlfn.IFS(ISTEXT('3 Model Input'!F$70),"Missing",ISTEXT('3 Model Input'!I$70),"Missing",ISNUMBER('3 Model Input'!K$70),'3 Model Input'!K$70*P3963)</f>
        <v>Missing</v>
      </c>
      <c r="AB3963" s="89"/>
      <c r="AC3963" s="227" t="str" cm="1">
        <f t="array" ref="AC3963">IF(D3963=0,"Blank",_xlfn.IFS('3 Model Input'!E$61=1,(V3963*G3963)/T3963,'3 Model Input'!E$61=2,(W3963*G3963)/T3963,'3 Model Input'!E$61=3,(X3963*G3963)/T3963,'3 Model Input'!E$61=4,(Y3963*G3963)/T3963,'3 Model Input'!E$61=5,(Z3963*G3963)/T3963, ISTEXT('3 Model Input'!E$61),"Missing",'3 Model Input'!E$61=6,(AA3963*G3963)/T3963))</f>
        <v>Blank</v>
      </c>
      <c r="AD3963" s="202" t="str">
        <f t="shared" si="647"/>
        <v>Blank</v>
      </c>
      <c r="AE3963" s="202" t="str">
        <f t="shared" si="648"/>
        <v>Blank</v>
      </c>
      <c r="AF3963" s="217" t="str">
        <f t="shared" si="649"/>
        <v>Blank</v>
      </c>
      <c r="AG3963" s="9" t="str" cm="1">
        <f t="array" ref="AG3963">_xlfn.IFS(ISNUMBER(AC3963), "", ISNUMBER(SEARCH("Blank", AC3963)), "", ISERROR(AC3963), "Bad input on tab 3")</f>
        <v/>
      </c>
    </row>
    <row r="3964" spans="2:33" ht="15" customHeight="1" x14ac:dyDescent="0.75">
      <c r="B3964" s="205" t="str">
        <f>'5 Driver Data'!B3964</f>
        <v>3956</v>
      </c>
      <c r="C3964" s="193">
        <f>'5 Driver Data'!C3964</f>
        <v>0</v>
      </c>
      <c r="D3964" s="192">
        <f>'5 Driver Data'!D3964</f>
        <v>0</v>
      </c>
      <c r="E3964" s="191">
        <f>'5 Driver Data'!E3964</f>
        <v>0</v>
      </c>
      <c r="F3964" s="191">
        <f>'5 Driver Data'!F3964</f>
        <v>0</v>
      </c>
      <c r="G3964" s="191">
        <f>'5 Driver Data'!G3964</f>
        <v>0</v>
      </c>
      <c r="H3964" s="191">
        <f>'5 Driver Data'!H3964</f>
        <v>0</v>
      </c>
      <c r="I3964" s="191">
        <f>'5 Driver Data'!I3964</f>
        <v>0</v>
      </c>
      <c r="J3964" s="191">
        <f>'5 Driver Data'!J3964</f>
        <v>0</v>
      </c>
      <c r="K3964" s="206">
        <f>'5 Driver Data'!K3964</f>
        <v>0</v>
      </c>
      <c r="L3964" s="1"/>
      <c r="M3964" s="216" t="str">
        <f>IF(D3964=0,"Blank",'3 Model Input'!E$44*'3 Model Input'!E$45)</f>
        <v>Blank</v>
      </c>
      <c r="N3964" s="197" t="str">
        <f t="shared" si="640"/>
        <v>Blank</v>
      </c>
      <c r="O3964" s="197" t="str">
        <f>IF(D3964=0,"Blank",'3 Model Input'!E$49*(1-'3 Model Input'!E$51))</f>
        <v>Blank</v>
      </c>
      <c r="P3964" s="197" t="str">
        <f t="shared" si="641"/>
        <v>Blank</v>
      </c>
      <c r="Q3964" s="197" t="str">
        <f>IF(D3964=0,"Blank",IF(D3964="BEV",E3964*(1-'3 Model Input'!E$54), E3964))</f>
        <v>Blank</v>
      </c>
      <c r="R3964" s="198" t="str">
        <f>IF(D3964=0,"Blank",IF(D3964="PHEV",F3964/G3964,F3964*(1-'3 Model Input'!E$54)/G3964))</f>
        <v>Blank</v>
      </c>
      <c r="S3964" s="198" t="str">
        <f>IF(D3964=0,"Blank",IF(D3964="PHEV",MIN(M3964,E3964),MIN(M3964,(E3964*(1-'3 Model Input'!E$54)))))</f>
        <v>Blank</v>
      </c>
      <c r="T3964" s="217" t="str">
        <f t="shared" si="642"/>
        <v>Blank</v>
      </c>
      <c r="U3964" s="89"/>
      <c r="V3964" s="216" t="str">
        <f>IF(D3964=0,"Blank",P3964*'3 Model Input'!E$50)</f>
        <v>Blank</v>
      </c>
      <c r="W3964" s="197" t="str">
        <f t="shared" si="643"/>
        <v>Blank</v>
      </c>
      <c r="X3964" s="197" t="str">
        <f t="shared" si="644"/>
        <v>Blank</v>
      </c>
      <c r="Y3964" s="197" t="str">
        <f t="shared" si="645"/>
        <v>Blank</v>
      </c>
      <c r="Z3964" s="197" t="str">
        <f t="shared" si="646"/>
        <v>Blank</v>
      </c>
      <c r="AA3964" s="223" t="str" cm="1">
        <f t="array" ref="AA3964">_xlfn.IFS(ISTEXT('3 Model Input'!F$70),"Missing",ISTEXT('3 Model Input'!I$70),"Missing",ISNUMBER('3 Model Input'!K$70),'3 Model Input'!K$70*P3964)</f>
        <v>Missing</v>
      </c>
      <c r="AB3964" s="89"/>
      <c r="AC3964" s="227" t="str" cm="1">
        <f t="array" ref="AC3964">IF(D3964=0,"Blank",_xlfn.IFS('3 Model Input'!E$61=1,(V3964*G3964)/T3964,'3 Model Input'!E$61=2,(W3964*G3964)/T3964,'3 Model Input'!E$61=3,(X3964*G3964)/T3964,'3 Model Input'!E$61=4,(Y3964*G3964)/T3964,'3 Model Input'!E$61=5,(Z3964*G3964)/T3964, ISTEXT('3 Model Input'!E$61),"Missing",'3 Model Input'!E$61=6,(AA3964*G3964)/T3964))</f>
        <v>Blank</v>
      </c>
      <c r="AD3964" s="202" t="str">
        <f t="shared" si="647"/>
        <v>Blank</v>
      </c>
      <c r="AE3964" s="202" t="str">
        <f t="shared" si="648"/>
        <v>Blank</v>
      </c>
      <c r="AF3964" s="217" t="str">
        <f t="shared" si="649"/>
        <v>Blank</v>
      </c>
      <c r="AG3964" s="9" t="str" cm="1">
        <f t="array" ref="AG3964">_xlfn.IFS(ISNUMBER(AC3964), "", ISNUMBER(SEARCH("Blank", AC3964)), "", ISERROR(AC3964), "Bad input on tab 3")</f>
        <v/>
      </c>
    </row>
    <row r="3965" spans="2:33" ht="15" customHeight="1" x14ac:dyDescent="0.75">
      <c r="B3965" s="205" t="str">
        <f>'5 Driver Data'!B3965</f>
        <v>3957</v>
      </c>
      <c r="C3965" s="193">
        <f>'5 Driver Data'!C3965</f>
        <v>0</v>
      </c>
      <c r="D3965" s="192">
        <f>'5 Driver Data'!D3965</f>
        <v>0</v>
      </c>
      <c r="E3965" s="191">
        <f>'5 Driver Data'!E3965</f>
        <v>0</v>
      </c>
      <c r="F3965" s="191">
        <f>'5 Driver Data'!F3965</f>
        <v>0</v>
      </c>
      <c r="G3965" s="191">
        <f>'5 Driver Data'!G3965</f>
        <v>0</v>
      </c>
      <c r="H3965" s="191">
        <f>'5 Driver Data'!H3965</f>
        <v>0</v>
      </c>
      <c r="I3965" s="191">
        <f>'5 Driver Data'!I3965</f>
        <v>0</v>
      </c>
      <c r="J3965" s="191">
        <f>'5 Driver Data'!J3965</f>
        <v>0</v>
      </c>
      <c r="K3965" s="206">
        <f>'5 Driver Data'!K3965</f>
        <v>0</v>
      </c>
      <c r="L3965" s="1"/>
      <c r="M3965" s="216" t="str">
        <f>IF(D3965=0,"Blank",'3 Model Input'!E$44*'3 Model Input'!E$45)</f>
        <v>Blank</v>
      </c>
      <c r="N3965" s="197" t="str">
        <f t="shared" si="640"/>
        <v>Blank</v>
      </c>
      <c r="O3965" s="197" t="str">
        <f>IF(D3965=0,"Blank",'3 Model Input'!E$49*(1-'3 Model Input'!E$51))</f>
        <v>Blank</v>
      </c>
      <c r="P3965" s="197" t="str">
        <f t="shared" si="641"/>
        <v>Blank</v>
      </c>
      <c r="Q3965" s="197" t="str">
        <f>IF(D3965=0,"Blank",IF(D3965="BEV",E3965*(1-'3 Model Input'!E$54), E3965))</f>
        <v>Blank</v>
      </c>
      <c r="R3965" s="198" t="str">
        <f>IF(D3965=0,"Blank",IF(D3965="PHEV",F3965/G3965,F3965*(1-'3 Model Input'!E$54)/G3965))</f>
        <v>Blank</v>
      </c>
      <c r="S3965" s="198" t="str">
        <f>IF(D3965=0,"Blank",IF(D3965="PHEV",MIN(M3965,E3965),MIN(M3965,(E3965*(1-'3 Model Input'!E$54)))))</f>
        <v>Blank</v>
      </c>
      <c r="T3965" s="217" t="str">
        <f t="shared" si="642"/>
        <v>Blank</v>
      </c>
      <c r="U3965" s="89"/>
      <c r="V3965" s="216" t="str">
        <f>IF(D3965=0,"Blank",P3965*'3 Model Input'!E$50)</f>
        <v>Blank</v>
      </c>
      <c r="W3965" s="197" t="str">
        <f t="shared" si="643"/>
        <v>Blank</v>
      </c>
      <c r="X3965" s="197" t="str">
        <f t="shared" si="644"/>
        <v>Blank</v>
      </c>
      <c r="Y3965" s="197" t="str">
        <f t="shared" si="645"/>
        <v>Blank</v>
      </c>
      <c r="Z3965" s="197" t="str">
        <f t="shared" si="646"/>
        <v>Blank</v>
      </c>
      <c r="AA3965" s="223" t="str" cm="1">
        <f t="array" ref="AA3965">_xlfn.IFS(ISTEXT('3 Model Input'!F$70),"Missing",ISTEXT('3 Model Input'!I$70),"Missing",ISNUMBER('3 Model Input'!K$70),'3 Model Input'!K$70*P3965)</f>
        <v>Missing</v>
      </c>
      <c r="AB3965" s="89"/>
      <c r="AC3965" s="227" t="str" cm="1">
        <f t="array" ref="AC3965">IF(D3965=0,"Blank",_xlfn.IFS('3 Model Input'!E$61=1,(V3965*G3965)/T3965,'3 Model Input'!E$61=2,(W3965*G3965)/T3965,'3 Model Input'!E$61=3,(X3965*G3965)/T3965,'3 Model Input'!E$61=4,(Y3965*G3965)/T3965,'3 Model Input'!E$61=5,(Z3965*G3965)/T3965, ISTEXT('3 Model Input'!E$61),"Missing",'3 Model Input'!E$61=6,(AA3965*G3965)/T3965))</f>
        <v>Blank</v>
      </c>
      <c r="AD3965" s="202" t="str">
        <f t="shared" si="647"/>
        <v>Blank</v>
      </c>
      <c r="AE3965" s="202" t="str">
        <f t="shared" si="648"/>
        <v>Blank</v>
      </c>
      <c r="AF3965" s="217" t="str">
        <f t="shared" si="649"/>
        <v>Blank</v>
      </c>
      <c r="AG3965" s="9" t="str" cm="1">
        <f t="array" ref="AG3965">_xlfn.IFS(ISNUMBER(AC3965), "", ISNUMBER(SEARCH("Blank", AC3965)), "", ISERROR(AC3965), "Bad input on tab 3")</f>
        <v/>
      </c>
    </row>
    <row r="3966" spans="2:33" ht="15" customHeight="1" x14ac:dyDescent="0.75">
      <c r="B3966" s="205" t="str">
        <f>'5 Driver Data'!B3966</f>
        <v>3958</v>
      </c>
      <c r="C3966" s="193">
        <f>'5 Driver Data'!C3966</f>
        <v>0</v>
      </c>
      <c r="D3966" s="192">
        <f>'5 Driver Data'!D3966</f>
        <v>0</v>
      </c>
      <c r="E3966" s="191">
        <f>'5 Driver Data'!E3966</f>
        <v>0</v>
      </c>
      <c r="F3966" s="191">
        <f>'5 Driver Data'!F3966</f>
        <v>0</v>
      </c>
      <c r="G3966" s="191">
        <f>'5 Driver Data'!G3966</f>
        <v>0</v>
      </c>
      <c r="H3966" s="191">
        <f>'5 Driver Data'!H3966</f>
        <v>0</v>
      </c>
      <c r="I3966" s="191">
        <f>'5 Driver Data'!I3966</f>
        <v>0</v>
      </c>
      <c r="J3966" s="191">
        <f>'5 Driver Data'!J3966</f>
        <v>0</v>
      </c>
      <c r="K3966" s="206">
        <f>'5 Driver Data'!K3966</f>
        <v>0</v>
      </c>
      <c r="L3966" s="1"/>
      <c r="M3966" s="216" t="str">
        <f>IF(D3966=0,"Blank",'3 Model Input'!E$44*'3 Model Input'!E$45)</f>
        <v>Blank</v>
      </c>
      <c r="N3966" s="197" t="str">
        <f t="shared" si="640"/>
        <v>Blank</v>
      </c>
      <c r="O3966" s="197" t="str">
        <f>IF(D3966=0,"Blank",'3 Model Input'!E$49*(1-'3 Model Input'!E$51))</f>
        <v>Blank</v>
      </c>
      <c r="P3966" s="197" t="str">
        <f t="shared" si="641"/>
        <v>Blank</v>
      </c>
      <c r="Q3966" s="197" t="str">
        <f>IF(D3966=0,"Blank",IF(D3966="BEV",E3966*(1-'3 Model Input'!E$54), E3966))</f>
        <v>Blank</v>
      </c>
      <c r="R3966" s="198" t="str">
        <f>IF(D3966=0,"Blank",IF(D3966="PHEV",F3966/G3966,F3966*(1-'3 Model Input'!E$54)/G3966))</f>
        <v>Blank</v>
      </c>
      <c r="S3966" s="198" t="str">
        <f>IF(D3966=0,"Blank",IF(D3966="PHEV",MIN(M3966,E3966),MIN(M3966,(E3966*(1-'3 Model Input'!E$54)))))</f>
        <v>Blank</v>
      </c>
      <c r="T3966" s="217" t="str">
        <f t="shared" si="642"/>
        <v>Blank</v>
      </c>
      <c r="U3966" s="89"/>
      <c r="V3966" s="216" t="str">
        <f>IF(D3966=0,"Blank",P3966*'3 Model Input'!E$50)</f>
        <v>Blank</v>
      </c>
      <c r="W3966" s="197" t="str">
        <f t="shared" si="643"/>
        <v>Blank</v>
      </c>
      <c r="X3966" s="197" t="str">
        <f t="shared" si="644"/>
        <v>Blank</v>
      </c>
      <c r="Y3966" s="197" t="str">
        <f t="shared" si="645"/>
        <v>Blank</v>
      </c>
      <c r="Z3966" s="197" t="str">
        <f t="shared" si="646"/>
        <v>Blank</v>
      </c>
      <c r="AA3966" s="223" t="str" cm="1">
        <f t="array" ref="AA3966">_xlfn.IFS(ISTEXT('3 Model Input'!F$70),"Missing",ISTEXT('3 Model Input'!I$70),"Missing",ISNUMBER('3 Model Input'!K$70),'3 Model Input'!K$70*P3966)</f>
        <v>Missing</v>
      </c>
      <c r="AB3966" s="89"/>
      <c r="AC3966" s="227" t="str" cm="1">
        <f t="array" ref="AC3966">IF(D3966=0,"Blank",_xlfn.IFS('3 Model Input'!E$61=1,(V3966*G3966)/T3966,'3 Model Input'!E$61=2,(W3966*G3966)/T3966,'3 Model Input'!E$61=3,(X3966*G3966)/T3966,'3 Model Input'!E$61=4,(Y3966*G3966)/T3966,'3 Model Input'!E$61=5,(Z3966*G3966)/T3966, ISTEXT('3 Model Input'!E$61),"Missing",'3 Model Input'!E$61=6,(AA3966*G3966)/T3966))</f>
        <v>Blank</v>
      </c>
      <c r="AD3966" s="202" t="str">
        <f t="shared" si="647"/>
        <v>Blank</v>
      </c>
      <c r="AE3966" s="202" t="str">
        <f t="shared" si="648"/>
        <v>Blank</v>
      </c>
      <c r="AF3966" s="217" t="str">
        <f t="shared" si="649"/>
        <v>Blank</v>
      </c>
      <c r="AG3966" s="9" t="str" cm="1">
        <f t="array" ref="AG3966">_xlfn.IFS(ISNUMBER(AC3966), "", ISNUMBER(SEARCH("Blank", AC3966)), "", ISERROR(AC3966), "Bad input on tab 3")</f>
        <v/>
      </c>
    </row>
    <row r="3967" spans="2:33" ht="15" customHeight="1" x14ac:dyDescent="0.75">
      <c r="B3967" s="205" t="str">
        <f>'5 Driver Data'!B3967</f>
        <v>3959</v>
      </c>
      <c r="C3967" s="193">
        <f>'5 Driver Data'!C3967</f>
        <v>0</v>
      </c>
      <c r="D3967" s="192">
        <f>'5 Driver Data'!D3967</f>
        <v>0</v>
      </c>
      <c r="E3967" s="191">
        <f>'5 Driver Data'!E3967</f>
        <v>0</v>
      </c>
      <c r="F3967" s="191">
        <f>'5 Driver Data'!F3967</f>
        <v>0</v>
      </c>
      <c r="G3967" s="191">
        <f>'5 Driver Data'!G3967</f>
        <v>0</v>
      </c>
      <c r="H3967" s="191">
        <f>'5 Driver Data'!H3967</f>
        <v>0</v>
      </c>
      <c r="I3967" s="191">
        <f>'5 Driver Data'!I3967</f>
        <v>0</v>
      </c>
      <c r="J3967" s="191">
        <f>'5 Driver Data'!J3967</f>
        <v>0</v>
      </c>
      <c r="K3967" s="206">
        <f>'5 Driver Data'!K3967</f>
        <v>0</v>
      </c>
      <c r="L3967" s="1"/>
      <c r="M3967" s="216" t="str">
        <f>IF(D3967=0,"Blank",'3 Model Input'!E$44*'3 Model Input'!E$45)</f>
        <v>Blank</v>
      </c>
      <c r="N3967" s="197" t="str">
        <f t="shared" si="640"/>
        <v>Blank</v>
      </c>
      <c r="O3967" s="197" t="str">
        <f>IF(D3967=0,"Blank",'3 Model Input'!E$49*(1-'3 Model Input'!E$51))</f>
        <v>Blank</v>
      </c>
      <c r="P3967" s="197" t="str">
        <f t="shared" si="641"/>
        <v>Blank</v>
      </c>
      <c r="Q3967" s="197" t="str">
        <f>IF(D3967=0,"Blank",IF(D3967="BEV",E3967*(1-'3 Model Input'!E$54), E3967))</f>
        <v>Blank</v>
      </c>
      <c r="R3967" s="198" t="str">
        <f>IF(D3967=0,"Blank",IF(D3967="PHEV",F3967/G3967,F3967*(1-'3 Model Input'!E$54)/G3967))</f>
        <v>Blank</v>
      </c>
      <c r="S3967" s="198" t="str">
        <f>IF(D3967=0,"Blank",IF(D3967="PHEV",MIN(M3967,E3967),MIN(M3967,(E3967*(1-'3 Model Input'!E$54)))))</f>
        <v>Blank</v>
      </c>
      <c r="T3967" s="217" t="str">
        <f t="shared" si="642"/>
        <v>Blank</v>
      </c>
      <c r="U3967" s="89"/>
      <c r="V3967" s="216" t="str">
        <f>IF(D3967=0,"Blank",P3967*'3 Model Input'!E$50)</f>
        <v>Blank</v>
      </c>
      <c r="W3967" s="197" t="str">
        <f t="shared" si="643"/>
        <v>Blank</v>
      </c>
      <c r="X3967" s="197" t="str">
        <f t="shared" si="644"/>
        <v>Blank</v>
      </c>
      <c r="Y3967" s="197" t="str">
        <f t="shared" si="645"/>
        <v>Blank</v>
      </c>
      <c r="Z3967" s="197" t="str">
        <f t="shared" si="646"/>
        <v>Blank</v>
      </c>
      <c r="AA3967" s="223" t="str" cm="1">
        <f t="array" ref="AA3967">_xlfn.IFS(ISTEXT('3 Model Input'!F$70),"Missing",ISTEXT('3 Model Input'!I$70),"Missing",ISNUMBER('3 Model Input'!K$70),'3 Model Input'!K$70*P3967)</f>
        <v>Missing</v>
      </c>
      <c r="AB3967" s="89"/>
      <c r="AC3967" s="227" t="str" cm="1">
        <f t="array" ref="AC3967">IF(D3967=0,"Blank",_xlfn.IFS('3 Model Input'!E$61=1,(V3967*G3967)/T3967,'3 Model Input'!E$61=2,(W3967*G3967)/T3967,'3 Model Input'!E$61=3,(X3967*G3967)/T3967,'3 Model Input'!E$61=4,(Y3967*G3967)/T3967,'3 Model Input'!E$61=5,(Z3967*G3967)/T3967, ISTEXT('3 Model Input'!E$61),"Missing",'3 Model Input'!E$61=6,(AA3967*G3967)/T3967))</f>
        <v>Blank</v>
      </c>
      <c r="AD3967" s="202" t="str">
        <f t="shared" si="647"/>
        <v>Blank</v>
      </c>
      <c r="AE3967" s="202" t="str">
        <f t="shared" si="648"/>
        <v>Blank</v>
      </c>
      <c r="AF3967" s="217" t="str">
        <f t="shared" si="649"/>
        <v>Blank</v>
      </c>
      <c r="AG3967" s="9" t="str" cm="1">
        <f t="array" ref="AG3967">_xlfn.IFS(ISNUMBER(AC3967), "", ISNUMBER(SEARCH("Blank", AC3967)), "", ISERROR(AC3967), "Bad input on tab 3")</f>
        <v/>
      </c>
    </row>
    <row r="3968" spans="2:33" ht="15" customHeight="1" x14ac:dyDescent="0.75">
      <c r="B3968" s="205" t="str">
        <f>'5 Driver Data'!B3968</f>
        <v>3960</v>
      </c>
      <c r="C3968" s="193">
        <f>'5 Driver Data'!C3968</f>
        <v>0</v>
      </c>
      <c r="D3968" s="192">
        <f>'5 Driver Data'!D3968</f>
        <v>0</v>
      </c>
      <c r="E3968" s="191">
        <f>'5 Driver Data'!E3968</f>
        <v>0</v>
      </c>
      <c r="F3968" s="191">
        <f>'5 Driver Data'!F3968</f>
        <v>0</v>
      </c>
      <c r="G3968" s="191">
        <f>'5 Driver Data'!G3968</f>
        <v>0</v>
      </c>
      <c r="H3968" s="191">
        <f>'5 Driver Data'!H3968</f>
        <v>0</v>
      </c>
      <c r="I3968" s="191">
        <f>'5 Driver Data'!I3968</f>
        <v>0</v>
      </c>
      <c r="J3968" s="191">
        <f>'5 Driver Data'!J3968</f>
        <v>0</v>
      </c>
      <c r="K3968" s="206">
        <f>'5 Driver Data'!K3968</f>
        <v>0</v>
      </c>
      <c r="L3968" s="1"/>
      <c r="M3968" s="216" t="str">
        <f>IF(D3968=0,"Blank",'3 Model Input'!E$44*'3 Model Input'!E$45)</f>
        <v>Blank</v>
      </c>
      <c r="N3968" s="197" t="str">
        <f t="shared" si="640"/>
        <v>Blank</v>
      </c>
      <c r="O3968" s="197" t="str">
        <f>IF(D3968=0,"Blank",'3 Model Input'!E$49*(1-'3 Model Input'!E$51))</f>
        <v>Blank</v>
      </c>
      <c r="P3968" s="197" t="str">
        <f t="shared" si="641"/>
        <v>Blank</v>
      </c>
      <c r="Q3968" s="197" t="str">
        <f>IF(D3968=0,"Blank",IF(D3968="BEV",E3968*(1-'3 Model Input'!E$54), E3968))</f>
        <v>Blank</v>
      </c>
      <c r="R3968" s="198" t="str">
        <f>IF(D3968=0,"Blank",IF(D3968="PHEV",F3968/G3968,F3968*(1-'3 Model Input'!E$54)/G3968))</f>
        <v>Blank</v>
      </c>
      <c r="S3968" s="198" t="str">
        <f>IF(D3968=0,"Blank",IF(D3968="PHEV",MIN(M3968,E3968),MIN(M3968,(E3968*(1-'3 Model Input'!E$54)))))</f>
        <v>Blank</v>
      </c>
      <c r="T3968" s="217" t="str">
        <f t="shared" si="642"/>
        <v>Blank</v>
      </c>
      <c r="U3968" s="89"/>
      <c r="V3968" s="216" t="str">
        <f>IF(D3968=0,"Blank",P3968*'3 Model Input'!E$50)</f>
        <v>Blank</v>
      </c>
      <c r="W3968" s="197" t="str">
        <f t="shared" si="643"/>
        <v>Blank</v>
      </c>
      <c r="X3968" s="197" t="str">
        <f t="shared" si="644"/>
        <v>Blank</v>
      </c>
      <c r="Y3968" s="197" t="str">
        <f t="shared" si="645"/>
        <v>Blank</v>
      </c>
      <c r="Z3968" s="197" t="str">
        <f t="shared" si="646"/>
        <v>Blank</v>
      </c>
      <c r="AA3968" s="223" t="str" cm="1">
        <f t="array" ref="AA3968">_xlfn.IFS(ISTEXT('3 Model Input'!F$70),"Missing",ISTEXT('3 Model Input'!I$70),"Missing",ISNUMBER('3 Model Input'!K$70),'3 Model Input'!K$70*P3968)</f>
        <v>Missing</v>
      </c>
      <c r="AB3968" s="89"/>
      <c r="AC3968" s="227" t="str" cm="1">
        <f t="array" ref="AC3968">IF(D3968=0,"Blank",_xlfn.IFS('3 Model Input'!E$61=1,(V3968*G3968)/T3968,'3 Model Input'!E$61=2,(W3968*G3968)/T3968,'3 Model Input'!E$61=3,(X3968*G3968)/T3968,'3 Model Input'!E$61=4,(Y3968*G3968)/T3968,'3 Model Input'!E$61=5,(Z3968*G3968)/T3968, ISTEXT('3 Model Input'!E$61),"Missing",'3 Model Input'!E$61=6,(AA3968*G3968)/T3968))</f>
        <v>Blank</v>
      </c>
      <c r="AD3968" s="202" t="str">
        <f t="shared" si="647"/>
        <v>Blank</v>
      </c>
      <c r="AE3968" s="202" t="str">
        <f t="shared" si="648"/>
        <v>Blank</v>
      </c>
      <c r="AF3968" s="217" t="str">
        <f t="shared" si="649"/>
        <v>Blank</v>
      </c>
      <c r="AG3968" s="9" t="str" cm="1">
        <f t="array" ref="AG3968">_xlfn.IFS(ISNUMBER(AC3968), "", ISNUMBER(SEARCH("Blank", AC3968)), "", ISERROR(AC3968), "Bad input on tab 3")</f>
        <v/>
      </c>
    </row>
    <row r="3969" spans="2:33" ht="15" customHeight="1" x14ac:dyDescent="0.75">
      <c r="B3969" s="205" t="str">
        <f>'5 Driver Data'!B3969</f>
        <v>3961</v>
      </c>
      <c r="C3969" s="193">
        <f>'5 Driver Data'!C3969</f>
        <v>0</v>
      </c>
      <c r="D3969" s="192">
        <f>'5 Driver Data'!D3969</f>
        <v>0</v>
      </c>
      <c r="E3969" s="191">
        <f>'5 Driver Data'!E3969</f>
        <v>0</v>
      </c>
      <c r="F3969" s="191">
        <f>'5 Driver Data'!F3969</f>
        <v>0</v>
      </c>
      <c r="G3969" s="191">
        <f>'5 Driver Data'!G3969</f>
        <v>0</v>
      </c>
      <c r="H3969" s="191">
        <f>'5 Driver Data'!H3969</f>
        <v>0</v>
      </c>
      <c r="I3969" s="191">
        <f>'5 Driver Data'!I3969</f>
        <v>0</v>
      </c>
      <c r="J3969" s="191">
        <f>'5 Driver Data'!J3969</f>
        <v>0</v>
      </c>
      <c r="K3969" s="206">
        <f>'5 Driver Data'!K3969</f>
        <v>0</v>
      </c>
      <c r="L3969" s="1"/>
      <c r="M3969" s="216" t="str">
        <f>IF(D3969=0,"Blank",'3 Model Input'!E$44*'3 Model Input'!E$45)</f>
        <v>Blank</v>
      </c>
      <c r="N3969" s="197" t="str">
        <f t="shared" si="640"/>
        <v>Blank</v>
      </c>
      <c r="O3969" s="197" t="str">
        <f>IF(D3969=0,"Blank",'3 Model Input'!E$49*(1-'3 Model Input'!E$51))</f>
        <v>Blank</v>
      </c>
      <c r="P3969" s="197" t="str">
        <f t="shared" si="641"/>
        <v>Blank</v>
      </c>
      <c r="Q3969" s="197" t="str">
        <f>IF(D3969=0,"Blank",IF(D3969="BEV",E3969*(1-'3 Model Input'!E$54), E3969))</f>
        <v>Blank</v>
      </c>
      <c r="R3969" s="198" t="str">
        <f>IF(D3969=0,"Blank",IF(D3969="PHEV",F3969/G3969,F3969*(1-'3 Model Input'!E$54)/G3969))</f>
        <v>Blank</v>
      </c>
      <c r="S3969" s="198" t="str">
        <f>IF(D3969=0,"Blank",IF(D3969="PHEV",MIN(M3969,E3969),MIN(M3969,(E3969*(1-'3 Model Input'!E$54)))))</f>
        <v>Blank</v>
      </c>
      <c r="T3969" s="217" t="str">
        <f t="shared" si="642"/>
        <v>Blank</v>
      </c>
      <c r="U3969" s="89"/>
      <c r="V3969" s="216" t="str">
        <f>IF(D3969=0,"Blank",P3969*'3 Model Input'!E$50)</f>
        <v>Blank</v>
      </c>
      <c r="W3969" s="197" t="str">
        <f t="shared" si="643"/>
        <v>Blank</v>
      </c>
      <c r="X3969" s="197" t="str">
        <f t="shared" si="644"/>
        <v>Blank</v>
      </c>
      <c r="Y3969" s="197" t="str">
        <f t="shared" si="645"/>
        <v>Blank</v>
      </c>
      <c r="Z3969" s="197" t="str">
        <f t="shared" si="646"/>
        <v>Blank</v>
      </c>
      <c r="AA3969" s="223" t="str" cm="1">
        <f t="array" ref="AA3969">_xlfn.IFS(ISTEXT('3 Model Input'!F$70),"Missing",ISTEXT('3 Model Input'!I$70),"Missing",ISNUMBER('3 Model Input'!K$70),'3 Model Input'!K$70*P3969)</f>
        <v>Missing</v>
      </c>
      <c r="AB3969" s="89"/>
      <c r="AC3969" s="227" t="str" cm="1">
        <f t="array" ref="AC3969">IF(D3969=0,"Blank",_xlfn.IFS('3 Model Input'!E$61=1,(V3969*G3969)/T3969,'3 Model Input'!E$61=2,(W3969*G3969)/T3969,'3 Model Input'!E$61=3,(X3969*G3969)/T3969,'3 Model Input'!E$61=4,(Y3969*G3969)/T3969,'3 Model Input'!E$61=5,(Z3969*G3969)/T3969, ISTEXT('3 Model Input'!E$61),"Missing",'3 Model Input'!E$61=6,(AA3969*G3969)/T3969))</f>
        <v>Blank</v>
      </c>
      <c r="AD3969" s="202" t="str">
        <f t="shared" si="647"/>
        <v>Blank</v>
      </c>
      <c r="AE3969" s="202" t="str">
        <f t="shared" si="648"/>
        <v>Blank</v>
      </c>
      <c r="AF3969" s="217" t="str">
        <f t="shared" si="649"/>
        <v>Blank</v>
      </c>
      <c r="AG3969" s="9" t="str" cm="1">
        <f t="array" ref="AG3969">_xlfn.IFS(ISNUMBER(AC3969), "", ISNUMBER(SEARCH("Blank", AC3969)), "", ISERROR(AC3969), "Bad input on tab 3")</f>
        <v/>
      </c>
    </row>
    <row r="3970" spans="2:33" ht="15" customHeight="1" x14ac:dyDescent="0.75">
      <c r="B3970" s="205" t="str">
        <f>'5 Driver Data'!B3970</f>
        <v>3962</v>
      </c>
      <c r="C3970" s="193">
        <f>'5 Driver Data'!C3970</f>
        <v>0</v>
      </c>
      <c r="D3970" s="192">
        <f>'5 Driver Data'!D3970</f>
        <v>0</v>
      </c>
      <c r="E3970" s="191">
        <f>'5 Driver Data'!E3970</f>
        <v>0</v>
      </c>
      <c r="F3970" s="191">
        <f>'5 Driver Data'!F3970</f>
        <v>0</v>
      </c>
      <c r="G3970" s="191">
        <f>'5 Driver Data'!G3970</f>
        <v>0</v>
      </c>
      <c r="H3970" s="191">
        <f>'5 Driver Data'!H3970</f>
        <v>0</v>
      </c>
      <c r="I3970" s="191">
        <f>'5 Driver Data'!I3970</f>
        <v>0</v>
      </c>
      <c r="J3970" s="191">
        <f>'5 Driver Data'!J3970</f>
        <v>0</v>
      </c>
      <c r="K3970" s="206">
        <f>'5 Driver Data'!K3970</f>
        <v>0</v>
      </c>
      <c r="L3970" s="1"/>
      <c r="M3970" s="216" t="str">
        <f>IF(D3970=0,"Blank",'3 Model Input'!E$44*'3 Model Input'!E$45)</f>
        <v>Blank</v>
      </c>
      <c r="N3970" s="197" t="str">
        <f t="shared" si="640"/>
        <v>Blank</v>
      </c>
      <c r="O3970" s="197" t="str">
        <f>IF(D3970=0,"Blank",'3 Model Input'!E$49*(1-'3 Model Input'!E$51))</f>
        <v>Blank</v>
      </c>
      <c r="P3970" s="197" t="str">
        <f t="shared" si="641"/>
        <v>Blank</v>
      </c>
      <c r="Q3970" s="197" t="str">
        <f>IF(D3970=0,"Blank",IF(D3970="BEV",E3970*(1-'3 Model Input'!E$54), E3970))</f>
        <v>Blank</v>
      </c>
      <c r="R3970" s="198" t="str">
        <f>IF(D3970=0,"Blank",IF(D3970="PHEV",F3970/G3970,F3970*(1-'3 Model Input'!E$54)/G3970))</f>
        <v>Blank</v>
      </c>
      <c r="S3970" s="198" t="str">
        <f>IF(D3970=0,"Blank",IF(D3970="PHEV",MIN(M3970,E3970),MIN(M3970,(E3970*(1-'3 Model Input'!E$54)))))</f>
        <v>Blank</v>
      </c>
      <c r="T3970" s="217" t="str">
        <f t="shared" si="642"/>
        <v>Blank</v>
      </c>
      <c r="U3970" s="89"/>
      <c r="V3970" s="216" t="str">
        <f>IF(D3970=0,"Blank",P3970*'3 Model Input'!E$50)</f>
        <v>Blank</v>
      </c>
      <c r="W3970" s="197" t="str">
        <f t="shared" si="643"/>
        <v>Blank</v>
      </c>
      <c r="X3970" s="197" t="str">
        <f t="shared" si="644"/>
        <v>Blank</v>
      </c>
      <c r="Y3970" s="197" t="str">
        <f t="shared" si="645"/>
        <v>Blank</v>
      </c>
      <c r="Z3970" s="197" t="str">
        <f t="shared" si="646"/>
        <v>Blank</v>
      </c>
      <c r="AA3970" s="223" t="str" cm="1">
        <f t="array" ref="AA3970">_xlfn.IFS(ISTEXT('3 Model Input'!F$70),"Missing",ISTEXT('3 Model Input'!I$70),"Missing",ISNUMBER('3 Model Input'!K$70),'3 Model Input'!K$70*P3970)</f>
        <v>Missing</v>
      </c>
      <c r="AB3970" s="89"/>
      <c r="AC3970" s="227" t="str" cm="1">
        <f t="array" ref="AC3970">IF(D3970=0,"Blank",_xlfn.IFS('3 Model Input'!E$61=1,(V3970*G3970)/T3970,'3 Model Input'!E$61=2,(W3970*G3970)/T3970,'3 Model Input'!E$61=3,(X3970*G3970)/T3970,'3 Model Input'!E$61=4,(Y3970*G3970)/T3970,'3 Model Input'!E$61=5,(Z3970*G3970)/T3970, ISTEXT('3 Model Input'!E$61),"Missing",'3 Model Input'!E$61=6,(AA3970*G3970)/T3970))</f>
        <v>Blank</v>
      </c>
      <c r="AD3970" s="202" t="str">
        <f t="shared" si="647"/>
        <v>Blank</v>
      </c>
      <c r="AE3970" s="202" t="str">
        <f t="shared" si="648"/>
        <v>Blank</v>
      </c>
      <c r="AF3970" s="217" t="str">
        <f t="shared" si="649"/>
        <v>Blank</v>
      </c>
      <c r="AG3970" s="9" t="str" cm="1">
        <f t="array" ref="AG3970">_xlfn.IFS(ISNUMBER(AC3970), "", ISNUMBER(SEARCH("Blank", AC3970)), "", ISERROR(AC3970), "Bad input on tab 3")</f>
        <v/>
      </c>
    </row>
    <row r="3971" spans="2:33" ht="15" customHeight="1" x14ac:dyDescent="0.75">
      <c r="B3971" s="205" t="str">
        <f>'5 Driver Data'!B3971</f>
        <v>3963</v>
      </c>
      <c r="C3971" s="193">
        <f>'5 Driver Data'!C3971</f>
        <v>0</v>
      </c>
      <c r="D3971" s="192">
        <f>'5 Driver Data'!D3971</f>
        <v>0</v>
      </c>
      <c r="E3971" s="191">
        <f>'5 Driver Data'!E3971</f>
        <v>0</v>
      </c>
      <c r="F3971" s="191">
        <f>'5 Driver Data'!F3971</f>
        <v>0</v>
      </c>
      <c r="G3971" s="191">
        <f>'5 Driver Data'!G3971</f>
        <v>0</v>
      </c>
      <c r="H3971" s="191">
        <f>'5 Driver Data'!H3971</f>
        <v>0</v>
      </c>
      <c r="I3971" s="191">
        <f>'5 Driver Data'!I3971</f>
        <v>0</v>
      </c>
      <c r="J3971" s="191">
        <f>'5 Driver Data'!J3971</f>
        <v>0</v>
      </c>
      <c r="K3971" s="206">
        <f>'5 Driver Data'!K3971</f>
        <v>0</v>
      </c>
      <c r="L3971" s="1"/>
      <c r="M3971" s="216" t="str">
        <f>IF(D3971=0,"Blank",'3 Model Input'!E$44*'3 Model Input'!E$45)</f>
        <v>Blank</v>
      </c>
      <c r="N3971" s="197" t="str">
        <f t="shared" si="640"/>
        <v>Blank</v>
      </c>
      <c r="O3971" s="197" t="str">
        <f>IF(D3971=0,"Blank",'3 Model Input'!E$49*(1-'3 Model Input'!E$51))</f>
        <v>Blank</v>
      </c>
      <c r="P3971" s="197" t="str">
        <f t="shared" si="641"/>
        <v>Blank</v>
      </c>
      <c r="Q3971" s="197" t="str">
        <f>IF(D3971=0,"Blank",IF(D3971="BEV",E3971*(1-'3 Model Input'!E$54), E3971))</f>
        <v>Blank</v>
      </c>
      <c r="R3971" s="198" t="str">
        <f>IF(D3971=0,"Blank",IF(D3971="PHEV",F3971/G3971,F3971*(1-'3 Model Input'!E$54)/G3971))</f>
        <v>Blank</v>
      </c>
      <c r="S3971" s="198" t="str">
        <f>IF(D3971=0,"Blank",IF(D3971="PHEV",MIN(M3971,E3971),MIN(M3971,(E3971*(1-'3 Model Input'!E$54)))))</f>
        <v>Blank</v>
      </c>
      <c r="T3971" s="217" t="str">
        <f t="shared" si="642"/>
        <v>Blank</v>
      </c>
      <c r="U3971" s="89"/>
      <c r="V3971" s="216" t="str">
        <f>IF(D3971=0,"Blank",P3971*'3 Model Input'!E$50)</f>
        <v>Blank</v>
      </c>
      <c r="W3971" s="197" t="str">
        <f t="shared" si="643"/>
        <v>Blank</v>
      </c>
      <c r="X3971" s="197" t="str">
        <f t="shared" si="644"/>
        <v>Blank</v>
      </c>
      <c r="Y3971" s="197" t="str">
        <f t="shared" si="645"/>
        <v>Blank</v>
      </c>
      <c r="Z3971" s="197" t="str">
        <f t="shared" si="646"/>
        <v>Blank</v>
      </c>
      <c r="AA3971" s="223" t="str" cm="1">
        <f t="array" ref="AA3971">_xlfn.IFS(ISTEXT('3 Model Input'!F$70),"Missing",ISTEXT('3 Model Input'!I$70),"Missing",ISNUMBER('3 Model Input'!K$70),'3 Model Input'!K$70*P3971)</f>
        <v>Missing</v>
      </c>
      <c r="AB3971" s="89"/>
      <c r="AC3971" s="227" t="str" cm="1">
        <f t="array" ref="AC3971">IF(D3971=0,"Blank",_xlfn.IFS('3 Model Input'!E$61=1,(V3971*G3971)/T3971,'3 Model Input'!E$61=2,(W3971*G3971)/T3971,'3 Model Input'!E$61=3,(X3971*G3971)/T3971,'3 Model Input'!E$61=4,(Y3971*G3971)/T3971,'3 Model Input'!E$61=5,(Z3971*G3971)/T3971, ISTEXT('3 Model Input'!E$61),"Missing",'3 Model Input'!E$61=6,(AA3971*G3971)/T3971))</f>
        <v>Blank</v>
      </c>
      <c r="AD3971" s="202" t="str">
        <f t="shared" si="647"/>
        <v>Blank</v>
      </c>
      <c r="AE3971" s="202" t="str">
        <f t="shared" si="648"/>
        <v>Blank</v>
      </c>
      <c r="AF3971" s="217" t="str">
        <f t="shared" si="649"/>
        <v>Blank</v>
      </c>
      <c r="AG3971" s="9" t="str" cm="1">
        <f t="array" ref="AG3971">_xlfn.IFS(ISNUMBER(AC3971), "", ISNUMBER(SEARCH("Blank", AC3971)), "", ISERROR(AC3971), "Bad input on tab 3")</f>
        <v/>
      </c>
    </row>
    <row r="3972" spans="2:33" ht="15" customHeight="1" x14ac:dyDescent="0.75">
      <c r="B3972" s="205" t="str">
        <f>'5 Driver Data'!B3972</f>
        <v>3964</v>
      </c>
      <c r="C3972" s="193">
        <f>'5 Driver Data'!C3972</f>
        <v>0</v>
      </c>
      <c r="D3972" s="192">
        <f>'5 Driver Data'!D3972</f>
        <v>0</v>
      </c>
      <c r="E3972" s="191">
        <f>'5 Driver Data'!E3972</f>
        <v>0</v>
      </c>
      <c r="F3972" s="191">
        <f>'5 Driver Data'!F3972</f>
        <v>0</v>
      </c>
      <c r="G3972" s="191">
        <f>'5 Driver Data'!G3972</f>
        <v>0</v>
      </c>
      <c r="H3972" s="191">
        <f>'5 Driver Data'!H3972</f>
        <v>0</v>
      </c>
      <c r="I3972" s="191">
        <f>'5 Driver Data'!I3972</f>
        <v>0</v>
      </c>
      <c r="J3972" s="191">
        <f>'5 Driver Data'!J3972</f>
        <v>0</v>
      </c>
      <c r="K3972" s="206">
        <f>'5 Driver Data'!K3972</f>
        <v>0</v>
      </c>
      <c r="L3972" s="1"/>
      <c r="M3972" s="216" t="str">
        <f>IF(D3972=0,"Blank",'3 Model Input'!E$44*'3 Model Input'!E$45)</f>
        <v>Blank</v>
      </c>
      <c r="N3972" s="197" t="str">
        <f t="shared" si="640"/>
        <v>Blank</v>
      </c>
      <c r="O3972" s="197" t="str">
        <f>IF(D3972=0,"Blank",'3 Model Input'!E$49*(1-'3 Model Input'!E$51))</f>
        <v>Blank</v>
      </c>
      <c r="P3972" s="197" t="str">
        <f t="shared" si="641"/>
        <v>Blank</v>
      </c>
      <c r="Q3972" s="197" t="str">
        <f>IF(D3972=0,"Blank",IF(D3972="BEV",E3972*(1-'3 Model Input'!E$54), E3972))</f>
        <v>Blank</v>
      </c>
      <c r="R3972" s="198" t="str">
        <f>IF(D3972=0,"Blank",IF(D3972="PHEV",F3972/G3972,F3972*(1-'3 Model Input'!E$54)/G3972))</f>
        <v>Blank</v>
      </c>
      <c r="S3972" s="198" t="str">
        <f>IF(D3972=0,"Blank",IF(D3972="PHEV",MIN(M3972,E3972),MIN(M3972,(E3972*(1-'3 Model Input'!E$54)))))</f>
        <v>Blank</v>
      </c>
      <c r="T3972" s="217" t="str">
        <f t="shared" si="642"/>
        <v>Blank</v>
      </c>
      <c r="U3972" s="89"/>
      <c r="V3972" s="216" t="str">
        <f>IF(D3972=0,"Blank",P3972*'3 Model Input'!E$50)</f>
        <v>Blank</v>
      </c>
      <c r="W3972" s="197" t="str">
        <f t="shared" si="643"/>
        <v>Blank</v>
      </c>
      <c r="X3972" s="197" t="str">
        <f t="shared" si="644"/>
        <v>Blank</v>
      </c>
      <c r="Y3972" s="197" t="str">
        <f t="shared" si="645"/>
        <v>Blank</v>
      </c>
      <c r="Z3972" s="197" t="str">
        <f t="shared" si="646"/>
        <v>Blank</v>
      </c>
      <c r="AA3972" s="223" t="str" cm="1">
        <f t="array" ref="AA3972">_xlfn.IFS(ISTEXT('3 Model Input'!F$70),"Missing",ISTEXT('3 Model Input'!I$70),"Missing",ISNUMBER('3 Model Input'!K$70),'3 Model Input'!K$70*P3972)</f>
        <v>Missing</v>
      </c>
      <c r="AB3972" s="89"/>
      <c r="AC3972" s="227" t="str" cm="1">
        <f t="array" ref="AC3972">IF(D3972=0,"Blank",_xlfn.IFS('3 Model Input'!E$61=1,(V3972*G3972)/T3972,'3 Model Input'!E$61=2,(W3972*G3972)/T3972,'3 Model Input'!E$61=3,(X3972*G3972)/T3972,'3 Model Input'!E$61=4,(Y3972*G3972)/T3972,'3 Model Input'!E$61=5,(Z3972*G3972)/T3972, ISTEXT('3 Model Input'!E$61),"Missing",'3 Model Input'!E$61=6,(AA3972*G3972)/T3972))</f>
        <v>Blank</v>
      </c>
      <c r="AD3972" s="202" t="str">
        <f t="shared" si="647"/>
        <v>Blank</v>
      </c>
      <c r="AE3972" s="202" t="str">
        <f t="shared" si="648"/>
        <v>Blank</v>
      </c>
      <c r="AF3972" s="217" t="str">
        <f t="shared" si="649"/>
        <v>Blank</v>
      </c>
      <c r="AG3972" s="9" t="str" cm="1">
        <f t="array" ref="AG3972">_xlfn.IFS(ISNUMBER(AC3972), "", ISNUMBER(SEARCH("Blank", AC3972)), "", ISERROR(AC3972), "Bad input on tab 3")</f>
        <v/>
      </c>
    </row>
    <row r="3973" spans="2:33" ht="15" customHeight="1" x14ac:dyDescent="0.75">
      <c r="B3973" s="205" t="str">
        <f>'5 Driver Data'!B3973</f>
        <v>3965</v>
      </c>
      <c r="C3973" s="193">
        <f>'5 Driver Data'!C3973</f>
        <v>0</v>
      </c>
      <c r="D3973" s="192">
        <f>'5 Driver Data'!D3973</f>
        <v>0</v>
      </c>
      <c r="E3973" s="191">
        <f>'5 Driver Data'!E3973</f>
        <v>0</v>
      </c>
      <c r="F3973" s="191">
        <f>'5 Driver Data'!F3973</f>
        <v>0</v>
      </c>
      <c r="G3973" s="191">
        <f>'5 Driver Data'!G3973</f>
        <v>0</v>
      </c>
      <c r="H3973" s="191">
        <f>'5 Driver Data'!H3973</f>
        <v>0</v>
      </c>
      <c r="I3973" s="191">
        <f>'5 Driver Data'!I3973</f>
        <v>0</v>
      </c>
      <c r="J3973" s="191">
        <f>'5 Driver Data'!J3973</f>
        <v>0</v>
      </c>
      <c r="K3973" s="206">
        <f>'5 Driver Data'!K3973</f>
        <v>0</v>
      </c>
      <c r="L3973" s="1"/>
      <c r="M3973" s="216" t="str">
        <f>IF(D3973=0,"Blank",'3 Model Input'!E$44*'3 Model Input'!E$45)</f>
        <v>Blank</v>
      </c>
      <c r="N3973" s="197" t="str">
        <f t="shared" si="640"/>
        <v>Blank</v>
      </c>
      <c r="O3973" s="197" t="str">
        <f>IF(D3973=0,"Blank",'3 Model Input'!E$49*(1-'3 Model Input'!E$51))</f>
        <v>Blank</v>
      </c>
      <c r="P3973" s="197" t="str">
        <f t="shared" si="641"/>
        <v>Blank</v>
      </c>
      <c r="Q3973" s="197" t="str">
        <f>IF(D3973=0,"Blank",IF(D3973="BEV",E3973*(1-'3 Model Input'!E$54), E3973))</f>
        <v>Blank</v>
      </c>
      <c r="R3973" s="198" t="str">
        <f>IF(D3973=0,"Blank",IF(D3973="PHEV",F3973/G3973,F3973*(1-'3 Model Input'!E$54)/G3973))</f>
        <v>Blank</v>
      </c>
      <c r="S3973" s="198" t="str">
        <f>IF(D3973=0,"Blank",IF(D3973="PHEV",MIN(M3973,E3973),MIN(M3973,(E3973*(1-'3 Model Input'!E$54)))))</f>
        <v>Blank</v>
      </c>
      <c r="T3973" s="217" t="str">
        <f t="shared" si="642"/>
        <v>Blank</v>
      </c>
      <c r="U3973" s="89"/>
      <c r="V3973" s="216" t="str">
        <f>IF(D3973=0,"Blank",P3973*'3 Model Input'!E$50)</f>
        <v>Blank</v>
      </c>
      <c r="W3973" s="197" t="str">
        <f t="shared" si="643"/>
        <v>Blank</v>
      </c>
      <c r="X3973" s="197" t="str">
        <f t="shared" si="644"/>
        <v>Blank</v>
      </c>
      <c r="Y3973" s="197" t="str">
        <f t="shared" si="645"/>
        <v>Blank</v>
      </c>
      <c r="Z3973" s="197" t="str">
        <f t="shared" si="646"/>
        <v>Blank</v>
      </c>
      <c r="AA3973" s="223" t="str" cm="1">
        <f t="array" ref="AA3973">_xlfn.IFS(ISTEXT('3 Model Input'!F$70),"Missing",ISTEXT('3 Model Input'!I$70),"Missing",ISNUMBER('3 Model Input'!K$70),'3 Model Input'!K$70*P3973)</f>
        <v>Missing</v>
      </c>
      <c r="AB3973" s="89"/>
      <c r="AC3973" s="227" t="str" cm="1">
        <f t="array" ref="AC3973">IF(D3973=0,"Blank",_xlfn.IFS('3 Model Input'!E$61=1,(V3973*G3973)/T3973,'3 Model Input'!E$61=2,(W3973*G3973)/T3973,'3 Model Input'!E$61=3,(X3973*G3973)/T3973,'3 Model Input'!E$61=4,(Y3973*G3973)/T3973,'3 Model Input'!E$61=5,(Z3973*G3973)/T3973, ISTEXT('3 Model Input'!E$61),"Missing",'3 Model Input'!E$61=6,(AA3973*G3973)/T3973))</f>
        <v>Blank</v>
      </c>
      <c r="AD3973" s="202" t="str">
        <f t="shared" si="647"/>
        <v>Blank</v>
      </c>
      <c r="AE3973" s="202" t="str">
        <f t="shared" si="648"/>
        <v>Blank</v>
      </c>
      <c r="AF3973" s="217" t="str">
        <f t="shared" si="649"/>
        <v>Blank</v>
      </c>
      <c r="AG3973" s="9" t="str" cm="1">
        <f t="array" ref="AG3973">_xlfn.IFS(ISNUMBER(AC3973), "", ISNUMBER(SEARCH("Blank", AC3973)), "", ISERROR(AC3973), "Bad input on tab 3")</f>
        <v/>
      </c>
    </row>
    <row r="3974" spans="2:33" ht="15" customHeight="1" x14ac:dyDescent="0.75">
      <c r="B3974" s="205" t="str">
        <f>'5 Driver Data'!B3974</f>
        <v>3966</v>
      </c>
      <c r="C3974" s="193">
        <f>'5 Driver Data'!C3974</f>
        <v>0</v>
      </c>
      <c r="D3974" s="192">
        <f>'5 Driver Data'!D3974</f>
        <v>0</v>
      </c>
      <c r="E3974" s="191">
        <f>'5 Driver Data'!E3974</f>
        <v>0</v>
      </c>
      <c r="F3974" s="191">
        <f>'5 Driver Data'!F3974</f>
        <v>0</v>
      </c>
      <c r="G3974" s="191">
        <f>'5 Driver Data'!G3974</f>
        <v>0</v>
      </c>
      <c r="H3974" s="191">
        <f>'5 Driver Data'!H3974</f>
        <v>0</v>
      </c>
      <c r="I3974" s="191">
        <f>'5 Driver Data'!I3974</f>
        <v>0</v>
      </c>
      <c r="J3974" s="191">
        <f>'5 Driver Data'!J3974</f>
        <v>0</v>
      </c>
      <c r="K3974" s="206">
        <f>'5 Driver Data'!K3974</f>
        <v>0</v>
      </c>
      <c r="L3974" s="1"/>
      <c r="M3974" s="216" t="str">
        <f>IF(D3974=0,"Blank",'3 Model Input'!E$44*'3 Model Input'!E$45)</f>
        <v>Blank</v>
      </c>
      <c r="N3974" s="197" t="str">
        <f t="shared" si="640"/>
        <v>Blank</v>
      </c>
      <c r="O3974" s="197" t="str">
        <f>IF(D3974=0,"Blank",'3 Model Input'!E$49*(1-'3 Model Input'!E$51))</f>
        <v>Blank</v>
      </c>
      <c r="P3974" s="197" t="str">
        <f t="shared" si="641"/>
        <v>Blank</v>
      </c>
      <c r="Q3974" s="197" t="str">
        <f>IF(D3974=0,"Blank",IF(D3974="BEV",E3974*(1-'3 Model Input'!E$54), E3974))</f>
        <v>Blank</v>
      </c>
      <c r="R3974" s="198" t="str">
        <f>IF(D3974=0,"Blank",IF(D3974="PHEV",F3974/G3974,F3974*(1-'3 Model Input'!E$54)/G3974))</f>
        <v>Blank</v>
      </c>
      <c r="S3974" s="198" t="str">
        <f>IF(D3974=0,"Blank",IF(D3974="PHEV",MIN(M3974,E3974),MIN(M3974,(E3974*(1-'3 Model Input'!E$54)))))</f>
        <v>Blank</v>
      </c>
      <c r="T3974" s="217" t="str">
        <f t="shared" si="642"/>
        <v>Blank</v>
      </c>
      <c r="U3974" s="89"/>
      <c r="V3974" s="216" t="str">
        <f>IF(D3974=0,"Blank",P3974*'3 Model Input'!E$50)</f>
        <v>Blank</v>
      </c>
      <c r="W3974" s="197" t="str">
        <f t="shared" si="643"/>
        <v>Blank</v>
      </c>
      <c r="X3974" s="197" t="str">
        <f t="shared" si="644"/>
        <v>Blank</v>
      </c>
      <c r="Y3974" s="197" t="str">
        <f t="shared" si="645"/>
        <v>Blank</v>
      </c>
      <c r="Z3974" s="197" t="str">
        <f t="shared" si="646"/>
        <v>Blank</v>
      </c>
      <c r="AA3974" s="223" t="str" cm="1">
        <f t="array" ref="AA3974">_xlfn.IFS(ISTEXT('3 Model Input'!F$70),"Missing",ISTEXT('3 Model Input'!I$70),"Missing",ISNUMBER('3 Model Input'!K$70),'3 Model Input'!K$70*P3974)</f>
        <v>Missing</v>
      </c>
      <c r="AB3974" s="89"/>
      <c r="AC3974" s="227" t="str" cm="1">
        <f t="array" ref="AC3974">IF(D3974=0,"Blank",_xlfn.IFS('3 Model Input'!E$61=1,(V3974*G3974)/T3974,'3 Model Input'!E$61=2,(W3974*G3974)/T3974,'3 Model Input'!E$61=3,(X3974*G3974)/T3974,'3 Model Input'!E$61=4,(Y3974*G3974)/T3974,'3 Model Input'!E$61=5,(Z3974*G3974)/T3974, ISTEXT('3 Model Input'!E$61),"Missing",'3 Model Input'!E$61=6,(AA3974*G3974)/T3974))</f>
        <v>Blank</v>
      </c>
      <c r="AD3974" s="202" t="str">
        <f t="shared" si="647"/>
        <v>Blank</v>
      </c>
      <c r="AE3974" s="202" t="str">
        <f t="shared" si="648"/>
        <v>Blank</v>
      </c>
      <c r="AF3974" s="217" t="str">
        <f t="shared" si="649"/>
        <v>Blank</v>
      </c>
      <c r="AG3974" s="9" t="str" cm="1">
        <f t="array" ref="AG3974">_xlfn.IFS(ISNUMBER(AC3974), "", ISNUMBER(SEARCH("Blank", AC3974)), "", ISERROR(AC3974), "Bad input on tab 3")</f>
        <v/>
      </c>
    </row>
    <row r="3975" spans="2:33" ht="15" customHeight="1" x14ac:dyDescent="0.75">
      <c r="B3975" s="205" t="str">
        <f>'5 Driver Data'!B3975</f>
        <v>3967</v>
      </c>
      <c r="C3975" s="193">
        <f>'5 Driver Data'!C3975</f>
        <v>0</v>
      </c>
      <c r="D3975" s="192">
        <f>'5 Driver Data'!D3975</f>
        <v>0</v>
      </c>
      <c r="E3975" s="191">
        <f>'5 Driver Data'!E3975</f>
        <v>0</v>
      </c>
      <c r="F3975" s="191">
        <f>'5 Driver Data'!F3975</f>
        <v>0</v>
      </c>
      <c r="G3975" s="191">
        <f>'5 Driver Data'!G3975</f>
        <v>0</v>
      </c>
      <c r="H3975" s="191">
        <f>'5 Driver Data'!H3975</f>
        <v>0</v>
      </c>
      <c r="I3975" s="191">
        <f>'5 Driver Data'!I3975</f>
        <v>0</v>
      </c>
      <c r="J3975" s="191">
        <f>'5 Driver Data'!J3975</f>
        <v>0</v>
      </c>
      <c r="K3975" s="206">
        <f>'5 Driver Data'!K3975</f>
        <v>0</v>
      </c>
      <c r="L3975" s="1"/>
      <c r="M3975" s="216" t="str">
        <f>IF(D3975=0,"Blank",'3 Model Input'!E$44*'3 Model Input'!E$45)</f>
        <v>Blank</v>
      </c>
      <c r="N3975" s="197" t="str">
        <f t="shared" si="640"/>
        <v>Blank</v>
      </c>
      <c r="O3975" s="197" t="str">
        <f>IF(D3975=0,"Blank",'3 Model Input'!E$49*(1-'3 Model Input'!E$51))</f>
        <v>Blank</v>
      </c>
      <c r="P3975" s="197" t="str">
        <f t="shared" si="641"/>
        <v>Blank</v>
      </c>
      <c r="Q3975" s="197" t="str">
        <f>IF(D3975=0,"Blank",IF(D3975="BEV",E3975*(1-'3 Model Input'!E$54), E3975))</f>
        <v>Blank</v>
      </c>
      <c r="R3975" s="198" t="str">
        <f>IF(D3975=0,"Blank",IF(D3975="PHEV",F3975/G3975,F3975*(1-'3 Model Input'!E$54)/G3975))</f>
        <v>Blank</v>
      </c>
      <c r="S3975" s="198" t="str">
        <f>IF(D3975=0,"Blank",IF(D3975="PHEV",MIN(M3975,E3975),MIN(M3975,(E3975*(1-'3 Model Input'!E$54)))))</f>
        <v>Blank</v>
      </c>
      <c r="T3975" s="217" t="str">
        <f t="shared" si="642"/>
        <v>Blank</v>
      </c>
      <c r="U3975" s="89"/>
      <c r="V3975" s="216" t="str">
        <f>IF(D3975=0,"Blank",P3975*'3 Model Input'!E$50)</f>
        <v>Blank</v>
      </c>
      <c r="W3975" s="197" t="str">
        <f t="shared" si="643"/>
        <v>Blank</v>
      </c>
      <c r="X3975" s="197" t="str">
        <f t="shared" si="644"/>
        <v>Blank</v>
      </c>
      <c r="Y3975" s="197" t="str">
        <f t="shared" si="645"/>
        <v>Blank</v>
      </c>
      <c r="Z3975" s="197" t="str">
        <f t="shared" si="646"/>
        <v>Blank</v>
      </c>
      <c r="AA3975" s="223" t="str" cm="1">
        <f t="array" ref="AA3975">_xlfn.IFS(ISTEXT('3 Model Input'!F$70),"Missing",ISTEXT('3 Model Input'!I$70),"Missing",ISNUMBER('3 Model Input'!K$70),'3 Model Input'!K$70*P3975)</f>
        <v>Missing</v>
      </c>
      <c r="AB3975" s="89"/>
      <c r="AC3975" s="227" t="str" cm="1">
        <f t="array" ref="AC3975">IF(D3975=0,"Blank",_xlfn.IFS('3 Model Input'!E$61=1,(V3975*G3975)/T3975,'3 Model Input'!E$61=2,(W3975*G3975)/T3975,'3 Model Input'!E$61=3,(X3975*G3975)/T3975,'3 Model Input'!E$61=4,(Y3975*G3975)/T3975,'3 Model Input'!E$61=5,(Z3975*G3975)/T3975, ISTEXT('3 Model Input'!E$61),"Missing",'3 Model Input'!E$61=6,(AA3975*G3975)/T3975))</f>
        <v>Blank</v>
      </c>
      <c r="AD3975" s="202" t="str">
        <f t="shared" si="647"/>
        <v>Blank</v>
      </c>
      <c r="AE3975" s="202" t="str">
        <f t="shared" si="648"/>
        <v>Blank</v>
      </c>
      <c r="AF3975" s="217" t="str">
        <f t="shared" si="649"/>
        <v>Blank</v>
      </c>
      <c r="AG3975" s="9" t="str" cm="1">
        <f t="array" ref="AG3975">_xlfn.IFS(ISNUMBER(AC3975), "", ISNUMBER(SEARCH("Blank", AC3975)), "", ISERROR(AC3975), "Bad input on tab 3")</f>
        <v/>
      </c>
    </row>
    <row r="3976" spans="2:33" ht="15" customHeight="1" x14ac:dyDescent="0.75">
      <c r="B3976" s="205" t="str">
        <f>'5 Driver Data'!B3976</f>
        <v>3968</v>
      </c>
      <c r="C3976" s="193">
        <f>'5 Driver Data'!C3976</f>
        <v>0</v>
      </c>
      <c r="D3976" s="192">
        <f>'5 Driver Data'!D3976</f>
        <v>0</v>
      </c>
      <c r="E3976" s="191">
        <f>'5 Driver Data'!E3976</f>
        <v>0</v>
      </c>
      <c r="F3976" s="191">
        <f>'5 Driver Data'!F3976</f>
        <v>0</v>
      </c>
      <c r="G3976" s="191">
        <f>'5 Driver Data'!G3976</f>
        <v>0</v>
      </c>
      <c r="H3976" s="191">
        <f>'5 Driver Data'!H3976</f>
        <v>0</v>
      </c>
      <c r="I3976" s="191">
        <f>'5 Driver Data'!I3976</f>
        <v>0</v>
      </c>
      <c r="J3976" s="191">
        <f>'5 Driver Data'!J3976</f>
        <v>0</v>
      </c>
      <c r="K3976" s="206">
        <f>'5 Driver Data'!K3976</f>
        <v>0</v>
      </c>
      <c r="L3976" s="1"/>
      <c r="M3976" s="216" t="str">
        <f>IF(D3976=0,"Blank",'3 Model Input'!E$44*'3 Model Input'!E$45)</f>
        <v>Blank</v>
      </c>
      <c r="N3976" s="197" t="str">
        <f t="shared" si="640"/>
        <v>Blank</v>
      </c>
      <c r="O3976" s="197" t="str">
        <f>IF(D3976=0,"Blank",'3 Model Input'!E$49*(1-'3 Model Input'!E$51))</f>
        <v>Blank</v>
      </c>
      <c r="P3976" s="197" t="str">
        <f t="shared" si="641"/>
        <v>Blank</v>
      </c>
      <c r="Q3976" s="197" t="str">
        <f>IF(D3976=0,"Blank",IF(D3976="BEV",E3976*(1-'3 Model Input'!E$54), E3976))</f>
        <v>Blank</v>
      </c>
      <c r="R3976" s="198" t="str">
        <f>IF(D3976=0,"Blank",IF(D3976="PHEV",F3976/G3976,F3976*(1-'3 Model Input'!E$54)/G3976))</f>
        <v>Blank</v>
      </c>
      <c r="S3976" s="198" t="str">
        <f>IF(D3976=0,"Blank",IF(D3976="PHEV",MIN(M3976,E3976),MIN(M3976,(E3976*(1-'3 Model Input'!E$54)))))</f>
        <v>Blank</v>
      </c>
      <c r="T3976" s="217" t="str">
        <f t="shared" si="642"/>
        <v>Blank</v>
      </c>
      <c r="U3976" s="89"/>
      <c r="V3976" s="216" t="str">
        <f>IF(D3976=0,"Blank",P3976*'3 Model Input'!E$50)</f>
        <v>Blank</v>
      </c>
      <c r="W3976" s="197" t="str">
        <f t="shared" si="643"/>
        <v>Blank</v>
      </c>
      <c r="X3976" s="197" t="str">
        <f t="shared" si="644"/>
        <v>Blank</v>
      </c>
      <c r="Y3976" s="197" t="str">
        <f t="shared" si="645"/>
        <v>Blank</v>
      </c>
      <c r="Z3976" s="197" t="str">
        <f t="shared" si="646"/>
        <v>Blank</v>
      </c>
      <c r="AA3976" s="223" t="str" cm="1">
        <f t="array" ref="AA3976">_xlfn.IFS(ISTEXT('3 Model Input'!F$70),"Missing",ISTEXT('3 Model Input'!I$70),"Missing",ISNUMBER('3 Model Input'!K$70),'3 Model Input'!K$70*P3976)</f>
        <v>Missing</v>
      </c>
      <c r="AB3976" s="89"/>
      <c r="AC3976" s="227" t="str" cm="1">
        <f t="array" ref="AC3976">IF(D3976=0,"Blank",_xlfn.IFS('3 Model Input'!E$61=1,(V3976*G3976)/T3976,'3 Model Input'!E$61=2,(W3976*G3976)/T3976,'3 Model Input'!E$61=3,(X3976*G3976)/T3976,'3 Model Input'!E$61=4,(Y3976*G3976)/T3976,'3 Model Input'!E$61=5,(Z3976*G3976)/T3976, ISTEXT('3 Model Input'!E$61),"Missing",'3 Model Input'!E$61=6,(AA3976*G3976)/T3976))</f>
        <v>Blank</v>
      </c>
      <c r="AD3976" s="202" t="str">
        <f t="shared" si="647"/>
        <v>Blank</v>
      </c>
      <c r="AE3976" s="202" t="str">
        <f t="shared" si="648"/>
        <v>Blank</v>
      </c>
      <c r="AF3976" s="217" t="str">
        <f t="shared" si="649"/>
        <v>Blank</v>
      </c>
      <c r="AG3976" s="9" t="str" cm="1">
        <f t="array" ref="AG3976">_xlfn.IFS(ISNUMBER(AC3976), "", ISNUMBER(SEARCH("Blank", AC3976)), "", ISERROR(AC3976), "Bad input on tab 3")</f>
        <v/>
      </c>
    </row>
    <row r="3977" spans="2:33" ht="15" customHeight="1" x14ac:dyDescent="0.75">
      <c r="B3977" s="205" t="str">
        <f>'5 Driver Data'!B3977</f>
        <v>3969</v>
      </c>
      <c r="C3977" s="193">
        <f>'5 Driver Data'!C3977</f>
        <v>0</v>
      </c>
      <c r="D3977" s="192">
        <f>'5 Driver Data'!D3977</f>
        <v>0</v>
      </c>
      <c r="E3977" s="191">
        <f>'5 Driver Data'!E3977</f>
        <v>0</v>
      </c>
      <c r="F3977" s="191">
        <f>'5 Driver Data'!F3977</f>
        <v>0</v>
      </c>
      <c r="G3977" s="191">
        <f>'5 Driver Data'!G3977</f>
        <v>0</v>
      </c>
      <c r="H3977" s="191">
        <f>'5 Driver Data'!H3977</f>
        <v>0</v>
      </c>
      <c r="I3977" s="191">
        <f>'5 Driver Data'!I3977</f>
        <v>0</v>
      </c>
      <c r="J3977" s="191">
        <f>'5 Driver Data'!J3977</f>
        <v>0</v>
      </c>
      <c r="K3977" s="206">
        <f>'5 Driver Data'!K3977</f>
        <v>0</v>
      </c>
      <c r="L3977" s="1"/>
      <c r="M3977" s="216" t="str">
        <f>IF(D3977=0,"Blank",'3 Model Input'!E$44*'3 Model Input'!E$45)</f>
        <v>Blank</v>
      </c>
      <c r="N3977" s="197" t="str">
        <f t="shared" si="640"/>
        <v>Blank</v>
      </c>
      <c r="O3977" s="197" t="str">
        <f>IF(D3977=0,"Blank",'3 Model Input'!E$49*(1-'3 Model Input'!E$51))</f>
        <v>Blank</v>
      </c>
      <c r="P3977" s="197" t="str">
        <f t="shared" si="641"/>
        <v>Blank</v>
      </c>
      <c r="Q3977" s="197" t="str">
        <f>IF(D3977=0,"Blank",IF(D3977="BEV",E3977*(1-'3 Model Input'!E$54), E3977))</f>
        <v>Blank</v>
      </c>
      <c r="R3977" s="198" t="str">
        <f>IF(D3977=0,"Blank",IF(D3977="PHEV",F3977/G3977,F3977*(1-'3 Model Input'!E$54)/G3977))</f>
        <v>Blank</v>
      </c>
      <c r="S3977" s="198" t="str">
        <f>IF(D3977=0,"Blank",IF(D3977="PHEV",MIN(M3977,E3977),MIN(M3977,(E3977*(1-'3 Model Input'!E$54)))))</f>
        <v>Blank</v>
      </c>
      <c r="T3977" s="217" t="str">
        <f t="shared" si="642"/>
        <v>Blank</v>
      </c>
      <c r="U3977" s="89"/>
      <c r="V3977" s="216" t="str">
        <f>IF(D3977=0,"Blank",P3977*'3 Model Input'!E$50)</f>
        <v>Blank</v>
      </c>
      <c r="W3977" s="197" t="str">
        <f t="shared" si="643"/>
        <v>Blank</v>
      </c>
      <c r="X3977" s="197" t="str">
        <f t="shared" si="644"/>
        <v>Blank</v>
      </c>
      <c r="Y3977" s="197" t="str">
        <f t="shared" si="645"/>
        <v>Blank</v>
      </c>
      <c r="Z3977" s="197" t="str">
        <f t="shared" si="646"/>
        <v>Blank</v>
      </c>
      <c r="AA3977" s="223" t="str" cm="1">
        <f t="array" ref="AA3977">_xlfn.IFS(ISTEXT('3 Model Input'!F$70),"Missing",ISTEXT('3 Model Input'!I$70),"Missing",ISNUMBER('3 Model Input'!K$70),'3 Model Input'!K$70*P3977)</f>
        <v>Missing</v>
      </c>
      <c r="AB3977" s="89"/>
      <c r="AC3977" s="227" t="str" cm="1">
        <f t="array" ref="AC3977">IF(D3977=0,"Blank",_xlfn.IFS('3 Model Input'!E$61=1,(V3977*G3977)/T3977,'3 Model Input'!E$61=2,(W3977*G3977)/T3977,'3 Model Input'!E$61=3,(X3977*G3977)/T3977,'3 Model Input'!E$61=4,(Y3977*G3977)/T3977,'3 Model Input'!E$61=5,(Z3977*G3977)/T3977, ISTEXT('3 Model Input'!E$61),"Missing",'3 Model Input'!E$61=6,(AA3977*G3977)/T3977))</f>
        <v>Blank</v>
      </c>
      <c r="AD3977" s="202" t="str">
        <f t="shared" si="647"/>
        <v>Blank</v>
      </c>
      <c r="AE3977" s="202" t="str">
        <f t="shared" si="648"/>
        <v>Blank</v>
      </c>
      <c r="AF3977" s="217" t="str">
        <f t="shared" si="649"/>
        <v>Blank</v>
      </c>
      <c r="AG3977" s="9" t="str" cm="1">
        <f t="array" ref="AG3977">_xlfn.IFS(ISNUMBER(AC3977), "", ISNUMBER(SEARCH("Blank", AC3977)), "", ISERROR(AC3977), "Bad input on tab 3")</f>
        <v/>
      </c>
    </row>
    <row r="3978" spans="2:33" ht="15" customHeight="1" x14ac:dyDescent="0.75">
      <c r="B3978" s="205" t="str">
        <f>'5 Driver Data'!B3978</f>
        <v>3970</v>
      </c>
      <c r="C3978" s="193">
        <f>'5 Driver Data'!C3978</f>
        <v>0</v>
      </c>
      <c r="D3978" s="192">
        <f>'5 Driver Data'!D3978</f>
        <v>0</v>
      </c>
      <c r="E3978" s="191">
        <f>'5 Driver Data'!E3978</f>
        <v>0</v>
      </c>
      <c r="F3978" s="191">
        <f>'5 Driver Data'!F3978</f>
        <v>0</v>
      </c>
      <c r="G3978" s="191">
        <f>'5 Driver Data'!G3978</f>
        <v>0</v>
      </c>
      <c r="H3978" s="191">
        <f>'5 Driver Data'!H3978</f>
        <v>0</v>
      </c>
      <c r="I3978" s="191">
        <f>'5 Driver Data'!I3978</f>
        <v>0</v>
      </c>
      <c r="J3978" s="191">
        <f>'5 Driver Data'!J3978</f>
        <v>0</v>
      </c>
      <c r="K3978" s="206">
        <f>'5 Driver Data'!K3978</f>
        <v>0</v>
      </c>
      <c r="L3978" s="1"/>
      <c r="M3978" s="216" t="str">
        <f>IF(D3978=0,"Blank",'3 Model Input'!E$44*'3 Model Input'!E$45)</f>
        <v>Blank</v>
      </c>
      <c r="N3978" s="197" t="str">
        <f t="shared" si="640"/>
        <v>Blank</v>
      </c>
      <c r="O3978" s="197" t="str">
        <f>IF(D3978=0,"Blank",'3 Model Input'!E$49*(1-'3 Model Input'!E$51))</f>
        <v>Blank</v>
      </c>
      <c r="P3978" s="197" t="str">
        <f t="shared" si="641"/>
        <v>Blank</v>
      </c>
      <c r="Q3978" s="197" t="str">
        <f>IF(D3978=0,"Blank",IF(D3978="BEV",E3978*(1-'3 Model Input'!E$54), E3978))</f>
        <v>Blank</v>
      </c>
      <c r="R3978" s="198" t="str">
        <f>IF(D3978=0,"Blank",IF(D3978="PHEV",F3978/G3978,F3978*(1-'3 Model Input'!E$54)/G3978))</f>
        <v>Blank</v>
      </c>
      <c r="S3978" s="198" t="str">
        <f>IF(D3978=0,"Blank",IF(D3978="PHEV",MIN(M3978,E3978),MIN(M3978,(E3978*(1-'3 Model Input'!E$54)))))</f>
        <v>Blank</v>
      </c>
      <c r="T3978" s="217" t="str">
        <f t="shared" si="642"/>
        <v>Blank</v>
      </c>
      <c r="U3978" s="89"/>
      <c r="V3978" s="216" t="str">
        <f>IF(D3978=0,"Blank",P3978*'3 Model Input'!E$50)</f>
        <v>Blank</v>
      </c>
      <c r="W3978" s="197" t="str">
        <f t="shared" si="643"/>
        <v>Blank</v>
      </c>
      <c r="X3978" s="197" t="str">
        <f t="shared" si="644"/>
        <v>Blank</v>
      </c>
      <c r="Y3978" s="197" t="str">
        <f t="shared" si="645"/>
        <v>Blank</v>
      </c>
      <c r="Z3978" s="197" t="str">
        <f t="shared" si="646"/>
        <v>Blank</v>
      </c>
      <c r="AA3978" s="223" t="str" cm="1">
        <f t="array" ref="AA3978">_xlfn.IFS(ISTEXT('3 Model Input'!F$70),"Missing",ISTEXT('3 Model Input'!I$70),"Missing",ISNUMBER('3 Model Input'!K$70),'3 Model Input'!K$70*P3978)</f>
        <v>Missing</v>
      </c>
      <c r="AB3978" s="89"/>
      <c r="AC3978" s="227" t="str" cm="1">
        <f t="array" ref="AC3978">IF(D3978=0,"Blank",_xlfn.IFS('3 Model Input'!E$61=1,(V3978*G3978)/T3978,'3 Model Input'!E$61=2,(W3978*G3978)/T3978,'3 Model Input'!E$61=3,(X3978*G3978)/T3978,'3 Model Input'!E$61=4,(Y3978*G3978)/T3978,'3 Model Input'!E$61=5,(Z3978*G3978)/T3978, ISTEXT('3 Model Input'!E$61),"Missing",'3 Model Input'!E$61=6,(AA3978*G3978)/T3978))</f>
        <v>Blank</v>
      </c>
      <c r="AD3978" s="202" t="str">
        <f t="shared" si="647"/>
        <v>Blank</v>
      </c>
      <c r="AE3978" s="202" t="str">
        <f t="shared" si="648"/>
        <v>Blank</v>
      </c>
      <c r="AF3978" s="217" t="str">
        <f t="shared" si="649"/>
        <v>Blank</v>
      </c>
      <c r="AG3978" s="9" t="str" cm="1">
        <f t="array" ref="AG3978">_xlfn.IFS(ISNUMBER(AC3978), "", ISNUMBER(SEARCH("Blank", AC3978)), "", ISERROR(AC3978), "Bad input on tab 3")</f>
        <v/>
      </c>
    </row>
    <row r="3979" spans="2:33" ht="15" customHeight="1" x14ac:dyDescent="0.75">
      <c r="B3979" s="205" t="str">
        <f>'5 Driver Data'!B3979</f>
        <v>3971</v>
      </c>
      <c r="C3979" s="193">
        <f>'5 Driver Data'!C3979</f>
        <v>0</v>
      </c>
      <c r="D3979" s="192">
        <f>'5 Driver Data'!D3979</f>
        <v>0</v>
      </c>
      <c r="E3979" s="191">
        <f>'5 Driver Data'!E3979</f>
        <v>0</v>
      </c>
      <c r="F3979" s="191">
        <f>'5 Driver Data'!F3979</f>
        <v>0</v>
      </c>
      <c r="G3979" s="191">
        <f>'5 Driver Data'!G3979</f>
        <v>0</v>
      </c>
      <c r="H3979" s="191">
        <f>'5 Driver Data'!H3979</f>
        <v>0</v>
      </c>
      <c r="I3979" s="191">
        <f>'5 Driver Data'!I3979</f>
        <v>0</v>
      </c>
      <c r="J3979" s="191">
        <f>'5 Driver Data'!J3979</f>
        <v>0</v>
      </c>
      <c r="K3979" s="206">
        <f>'5 Driver Data'!K3979</f>
        <v>0</v>
      </c>
      <c r="L3979" s="1"/>
      <c r="M3979" s="216" t="str">
        <f>IF(D3979=0,"Blank",'3 Model Input'!E$44*'3 Model Input'!E$45)</f>
        <v>Blank</v>
      </c>
      <c r="N3979" s="197" t="str">
        <f t="shared" si="640"/>
        <v>Blank</v>
      </c>
      <c r="O3979" s="197" t="str">
        <f>IF(D3979=0,"Blank",'3 Model Input'!E$49*(1-'3 Model Input'!E$51))</f>
        <v>Blank</v>
      </c>
      <c r="P3979" s="197" t="str">
        <f t="shared" si="641"/>
        <v>Blank</v>
      </c>
      <c r="Q3979" s="197" t="str">
        <f>IF(D3979=0,"Blank",IF(D3979="BEV",E3979*(1-'3 Model Input'!E$54), E3979))</f>
        <v>Blank</v>
      </c>
      <c r="R3979" s="198" t="str">
        <f>IF(D3979=0,"Blank",IF(D3979="PHEV",F3979/G3979,F3979*(1-'3 Model Input'!E$54)/G3979))</f>
        <v>Blank</v>
      </c>
      <c r="S3979" s="198" t="str">
        <f>IF(D3979=0,"Blank",IF(D3979="PHEV",MIN(M3979,E3979),MIN(M3979,(E3979*(1-'3 Model Input'!E$54)))))</f>
        <v>Blank</v>
      </c>
      <c r="T3979" s="217" t="str">
        <f t="shared" si="642"/>
        <v>Blank</v>
      </c>
      <c r="U3979" s="89"/>
      <c r="V3979" s="216" t="str">
        <f>IF(D3979=0,"Blank",P3979*'3 Model Input'!E$50)</f>
        <v>Blank</v>
      </c>
      <c r="W3979" s="197" t="str">
        <f t="shared" si="643"/>
        <v>Blank</v>
      </c>
      <c r="X3979" s="197" t="str">
        <f t="shared" si="644"/>
        <v>Blank</v>
      </c>
      <c r="Y3979" s="197" t="str">
        <f t="shared" si="645"/>
        <v>Blank</v>
      </c>
      <c r="Z3979" s="197" t="str">
        <f t="shared" si="646"/>
        <v>Blank</v>
      </c>
      <c r="AA3979" s="223" t="str" cm="1">
        <f t="array" ref="AA3979">_xlfn.IFS(ISTEXT('3 Model Input'!F$70),"Missing",ISTEXT('3 Model Input'!I$70),"Missing",ISNUMBER('3 Model Input'!K$70),'3 Model Input'!K$70*P3979)</f>
        <v>Missing</v>
      </c>
      <c r="AB3979" s="89"/>
      <c r="AC3979" s="227" t="str" cm="1">
        <f t="array" ref="AC3979">IF(D3979=0,"Blank",_xlfn.IFS('3 Model Input'!E$61=1,(V3979*G3979)/T3979,'3 Model Input'!E$61=2,(W3979*G3979)/T3979,'3 Model Input'!E$61=3,(X3979*G3979)/T3979,'3 Model Input'!E$61=4,(Y3979*G3979)/T3979,'3 Model Input'!E$61=5,(Z3979*G3979)/T3979, ISTEXT('3 Model Input'!E$61),"Missing",'3 Model Input'!E$61=6,(AA3979*G3979)/T3979))</f>
        <v>Blank</v>
      </c>
      <c r="AD3979" s="202" t="str">
        <f t="shared" si="647"/>
        <v>Blank</v>
      </c>
      <c r="AE3979" s="202" t="str">
        <f t="shared" si="648"/>
        <v>Blank</v>
      </c>
      <c r="AF3979" s="217" t="str">
        <f t="shared" si="649"/>
        <v>Blank</v>
      </c>
      <c r="AG3979" s="9" t="str" cm="1">
        <f t="array" ref="AG3979">_xlfn.IFS(ISNUMBER(AC3979), "", ISNUMBER(SEARCH("Blank", AC3979)), "", ISERROR(AC3979), "Bad input on tab 3")</f>
        <v/>
      </c>
    </row>
    <row r="3980" spans="2:33" ht="15" customHeight="1" x14ac:dyDescent="0.75">
      <c r="B3980" s="205" t="str">
        <f>'5 Driver Data'!B3980</f>
        <v>3972</v>
      </c>
      <c r="C3980" s="193">
        <f>'5 Driver Data'!C3980</f>
        <v>0</v>
      </c>
      <c r="D3980" s="192">
        <f>'5 Driver Data'!D3980</f>
        <v>0</v>
      </c>
      <c r="E3980" s="191">
        <f>'5 Driver Data'!E3980</f>
        <v>0</v>
      </c>
      <c r="F3980" s="191">
        <f>'5 Driver Data'!F3980</f>
        <v>0</v>
      </c>
      <c r="G3980" s="191">
        <f>'5 Driver Data'!G3980</f>
        <v>0</v>
      </c>
      <c r="H3980" s="191">
        <f>'5 Driver Data'!H3980</f>
        <v>0</v>
      </c>
      <c r="I3980" s="191">
        <f>'5 Driver Data'!I3980</f>
        <v>0</v>
      </c>
      <c r="J3980" s="191">
        <f>'5 Driver Data'!J3980</f>
        <v>0</v>
      </c>
      <c r="K3980" s="206">
        <f>'5 Driver Data'!K3980</f>
        <v>0</v>
      </c>
      <c r="L3980" s="1"/>
      <c r="M3980" s="216" t="str">
        <f>IF(D3980=0,"Blank",'3 Model Input'!E$44*'3 Model Input'!E$45)</f>
        <v>Blank</v>
      </c>
      <c r="N3980" s="197" t="str">
        <f t="shared" si="640"/>
        <v>Blank</v>
      </c>
      <c r="O3980" s="197" t="str">
        <f>IF(D3980=0,"Blank",'3 Model Input'!E$49*(1-'3 Model Input'!E$51))</f>
        <v>Blank</v>
      </c>
      <c r="P3980" s="197" t="str">
        <f t="shared" si="641"/>
        <v>Blank</v>
      </c>
      <c r="Q3980" s="197" t="str">
        <f>IF(D3980=0,"Blank",IF(D3980="BEV",E3980*(1-'3 Model Input'!E$54), E3980))</f>
        <v>Blank</v>
      </c>
      <c r="R3980" s="198" t="str">
        <f>IF(D3980=0,"Blank",IF(D3980="PHEV",F3980/G3980,F3980*(1-'3 Model Input'!E$54)/G3980))</f>
        <v>Blank</v>
      </c>
      <c r="S3980" s="198" t="str">
        <f>IF(D3980=0,"Blank",IF(D3980="PHEV",MIN(M3980,E3980),MIN(M3980,(E3980*(1-'3 Model Input'!E$54)))))</f>
        <v>Blank</v>
      </c>
      <c r="T3980" s="217" t="str">
        <f t="shared" si="642"/>
        <v>Blank</v>
      </c>
      <c r="U3980" s="89"/>
      <c r="V3980" s="216" t="str">
        <f>IF(D3980=0,"Blank",P3980*'3 Model Input'!E$50)</f>
        <v>Blank</v>
      </c>
      <c r="W3980" s="197" t="str">
        <f t="shared" si="643"/>
        <v>Blank</v>
      </c>
      <c r="X3980" s="197" t="str">
        <f t="shared" si="644"/>
        <v>Blank</v>
      </c>
      <c r="Y3980" s="197" t="str">
        <f t="shared" si="645"/>
        <v>Blank</v>
      </c>
      <c r="Z3980" s="197" t="str">
        <f t="shared" si="646"/>
        <v>Blank</v>
      </c>
      <c r="AA3980" s="223" t="str" cm="1">
        <f t="array" ref="AA3980">_xlfn.IFS(ISTEXT('3 Model Input'!F$70),"Missing",ISTEXT('3 Model Input'!I$70),"Missing",ISNUMBER('3 Model Input'!K$70),'3 Model Input'!K$70*P3980)</f>
        <v>Missing</v>
      </c>
      <c r="AB3980" s="89"/>
      <c r="AC3980" s="227" t="str" cm="1">
        <f t="array" ref="AC3980">IF(D3980=0,"Blank",_xlfn.IFS('3 Model Input'!E$61=1,(V3980*G3980)/T3980,'3 Model Input'!E$61=2,(W3980*G3980)/T3980,'3 Model Input'!E$61=3,(X3980*G3980)/T3980,'3 Model Input'!E$61=4,(Y3980*G3980)/T3980,'3 Model Input'!E$61=5,(Z3980*G3980)/T3980, ISTEXT('3 Model Input'!E$61),"Missing",'3 Model Input'!E$61=6,(AA3980*G3980)/T3980))</f>
        <v>Blank</v>
      </c>
      <c r="AD3980" s="202" t="str">
        <f t="shared" si="647"/>
        <v>Blank</v>
      </c>
      <c r="AE3980" s="202" t="str">
        <f t="shared" si="648"/>
        <v>Blank</v>
      </c>
      <c r="AF3980" s="217" t="str">
        <f t="shared" si="649"/>
        <v>Blank</v>
      </c>
      <c r="AG3980" s="9" t="str" cm="1">
        <f t="array" ref="AG3980">_xlfn.IFS(ISNUMBER(AC3980), "", ISNUMBER(SEARCH("Blank", AC3980)), "", ISERROR(AC3980), "Bad input on tab 3")</f>
        <v/>
      </c>
    </row>
    <row r="3981" spans="2:33" ht="15" customHeight="1" x14ac:dyDescent="0.75">
      <c r="B3981" s="205" t="str">
        <f>'5 Driver Data'!B3981</f>
        <v>3973</v>
      </c>
      <c r="C3981" s="193">
        <f>'5 Driver Data'!C3981</f>
        <v>0</v>
      </c>
      <c r="D3981" s="192">
        <f>'5 Driver Data'!D3981</f>
        <v>0</v>
      </c>
      <c r="E3981" s="191">
        <f>'5 Driver Data'!E3981</f>
        <v>0</v>
      </c>
      <c r="F3981" s="191">
        <f>'5 Driver Data'!F3981</f>
        <v>0</v>
      </c>
      <c r="G3981" s="191">
        <f>'5 Driver Data'!G3981</f>
        <v>0</v>
      </c>
      <c r="H3981" s="191">
        <f>'5 Driver Data'!H3981</f>
        <v>0</v>
      </c>
      <c r="I3981" s="191">
        <f>'5 Driver Data'!I3981</f>
        <v>0</v>
      </c>
      <c r="J3981" s="191">
        <f>'5 Driver Data'!J3981</f>
        <v>0</v>
      </c>
      <c r="K3981" s="206">
        <f>'5 Driver Data'!K3981</f>
        <v>0</v>
      </c>
      <c r="L3981" s="1"/>
      <c r="M3981" s="216" t="str">
        <f>IF(D3981=0,"Blank",'3 Model Input'!E$44*'3 Model Input'!E$45)</f>
        <v>Blank</v>
      </c>
      <c r="N3981" s="197" t="str">
        <f t="shared" si="640"/>
        <v>Blank</v>
      </c>
      <c r="O3981" s="197" t="str">
        <f>IF(D3981=0,"Blank",'3 Model Input'!E$49*(1-'3 Model Input'!E$51))</f>
        <v>Blank</v>
      </c>
      <c r="P3981" s="197" t="str">
        <f t="shared" si="641"/>
        <v>Blank</v>
      </c>
      <c r="Q3981" s="197" t="str">
        <f>IF(D3981=0,"Blank",IF(D3981="BEV",E3981*(1-'3 Model Input'!E$54), E3981))</f>
        <v>Blank</v>
      </c>
      <c r="R3981" s="198" t="str">
        <f>IF(D3981=0,"Blank",IF(D3981="PHEV",F3981/G3981,F3981*(1-'3 Model Input'!E$54)/G3981))</f>
        <v>Blank</v>
      </c>
      <c r="S3981" s="198" t="str">
        <f>IF(D3981=0,"Blank",IF(D3981="PHEV",MIN(M3981,E3981),MIN(M3981,(E3981*(1-'3 Model Input'!E$54)))))</f>
        <v>Blank</v>
      </c>
      <c r="T3981" s="217" t="str">
        <f t="shared" si="642"/>
        <v>Blank</v>
      </c>
      <c r="U3981" s="89"/>
      <c r="V3981" s="216" t="str">
        <f>IF(D3981=0,"Blank",P3981*'3 Model Input'!E$50)</f>
        <v>Blank</v>
      </c>
      <c r="W3981" s="197" t="str">
        <f t="shared" si="643"/>
        <v>Blank</v>
      </c>
      <c r="X3981" s="197" t="str">
        <f t="shared" si="644"/>
        <v>Blank</v>
      </c>
      <c r="Y3981" s="197" t="str">
        <f t="shared" si="645"/>
        <v>Blank</v>
      </c>
      <c r="Z3981" s="197" t="str">
        <f t="shared" si="646"/>
        <v>Blank</v>
      </c>
      <c r="AA3981" s="223" t="str" cm="1">
        <f t="array" ref="AA3981">_xlfn.IFS(ISTEXT('3 Model Input'!F$70),"Missing",ISTEXT('3 Model Input'!I$70),"Missing",ISNUMBER('3 Model Input'!K$70),'3 Model Input'!K$70*P3981)</f>
        <v>Missing</v>
      </c>
      <c r="AB3981" s="89"/>
      <c r="AC3981" s="227" t="str" cm="1">
        <f t="array" ref="AC3981">IF(D3981=0,"Blank",_xlfn.IFS('3 Model Input'!E$61=1,(V3981*G3981)/T3981,'3 Model Input'!E$61=2,(W3981*G3981)/T3981,'3 Model Input'!E$61=3,(X3981*G3981)/T3981,'3 Model Input'!E$61=4,(Y3981*G3981)/T3981,'3 Model Input'!E$61=5,(Z3981*G3981)/T3981, ISTEXT('3 Model Input'!E$61),"Missing",'3 Model Input'!E$61=6,(AA3981*G3981)/T3981))</f>
        <v>Blank</v>
      </c>
      <c r="AD3981" s="202" t="str">
        <f t="shared" si="647"/>
        <v>Blank</v>
      </c>
      <c r="AE3981" s="202" t="str">
        <f t="shared" si="648"/>
        <v>Blank</v>
      </c>
      <c r="AF3981" s="217" t="str">
        <f t="shared" si="649"/>
        <v>Blank</v>
      </c>
      <c r="AG3981" s="9" t="str" cm="1">
        <f t="array" ref="AG3981">_xlfn.IFS(ISNUMBER(AC3981), "", ISNUMBER(SEARCH("Blank", AC3981)), "", ISERROR(AC3981), "Bad input on tab 3")</f>
        <v/>
      </c>
    </row>
    <row r="3982" spans="2:33" ht="15" customHeight="1" x14ac:dyDescent="0.75">
      <c r="B3982" s="205" t="str">
        <f>'5 Driver Data'!B3982</f>
        <v>3974</v>
      </c>
      <c r="C3982" s="193">
        <f>'5 Driver Data'!C3982</f>
        <v>0</v>
      </c>
      <c r="D3982" s="192">
        <f>'5 Driver Data'!D3982</f>
        <v>0</v>
      </c>
      <c r="E3982" s="191">
        <f>'5 Driver Data'!E3982</f>
        <v>0</v>
      </c>
      <c r="F3982" s="191">
        <f>'5 Driver Data'!F3982</f>
        <v>0</v>
      </c>
      <c r="G3982" s="191">
        <f>'5 Driver Data'!G3982</f>
        <v>0</v>
      </c>
      <c r="H3982" s="191">
        <f>'5 Driver Data'!H3982</f>
        <v>0</v>
      </c>
      <c r="I3982" s="191">
        <f>'5 Driver Data'!I3982</f>
        <v>0</v>
      </c>
      <c r="J3982" s="191">
        <f>'5 Driver Data'!J3982</f>
        <v>0</v>
      </c>
      <c r="K3982" s="206">
        <f>'5 Driver Data'!K3982</f>
        <v>0</v>
      </c>
      <c r="L3982" s="1"/>
      <c r="M3982" s="216" t="str">
        <f>IF(D3982=0,"Blank",'3 Model Input'!E$44*'3 Model Input'!E$45)</f>
        <v>Blank</v>
      </c>
      <c r="N3982" s="197" t="str">
        <f t="shared" si="640"/>
        <v>Blank</v>
      </c>
      <c r="O3982" s="197" t="str">
        <f>IF(D3982=0,"Blank",'3 Model Input'!E$49*(1-'3 Model Input'!E$51))</f>
        <v>Blank</v>
      </c>
      <c r="P3982" s="197" t="str">
        <f t="shared" si="641"/>
        <v>Blank</v>
      </c>
      <c r="Q3982" s="197" t="str">
        <f>IF(D3982=0,"Blank",IF(D3982="BEV",E3982*(1-'3 Model Input'!E$54), E3982))</f>
        <v>Blank</v>
      </c>
      <c r="R3982" s="198" t="str">
        <f>IF(D3982=0,"Blank",IF(D3982="PHEV",F3982/G3982,F3982*(1-'3 Model Input'!E$54)/G3982))</f>
        <v>Blank</v>
      </c>
      <c r="S3982" s="198" t="str">
        <f>IF(D3982=0,"Blank",IF(D3982="PHEV",MIN(M3982,E3982),MIN(M3982,(E3982*(1-'3 Model Input'!E$54)))))</f>
        <v>Blank</v>
      </c>
      <c r="T3982" s="217" t="str">
        <f t="shared" si="642"/>
        <v>Blank</v>
      </c>
      <c r="U3982" s="89"/>
      <c r="V3982" s="216" t="str">
        <f>IF(D3982=0,"Blank",P3982*'3 Model Input'!E$50)</f>
        <v>Blank</v>
      </c>
      <c r="W3982" s="197" t="str">
        <f t="shared" si="643"/>
        <v>Blank</v>
      </c>
      <c r="X3982" s="197" t="str">
        <f t="shared" si="644"/>
        <v>Blank</v>
      </c>
      <c r="Y3982" s="197" t="str">
        <f t="shared" si="645"/>
        <v>Blank</v>
      </c>
      <c r="Z3982" s="197" t="str">
        <f t="shared" si="646"/>
        <v>Blank</v>
      </c>
      <c r="AA3982" s="223" t="str" cm="1">
        <f t="array" ref="AA3982">_xlfn.IFS(ISTEXT('3 Model Input'!F$70),"Missing",ISTEXT('3 Model Input'!I$70),"Missing",ISNUMBER('3 Model Input'!K$70),'3 Model Input'!K$70*P3982)</f>
        <v>Missing</v>
      </c>
      <c r="AB3982" s="89"/>
      <c r="AC3982" s="227" t="str" cm="1">
        <f t="array" ref="AC3982">IF(D3982=0,"Blank",_xlfn.IFS('3 Model Input'!E$61=1,(V3982*G3982)/T3982,'3 Model Input'!E$61=2,(W3982*G3982)/T3982,'3 Model Input'!E$61=3,(X3982*G3982)/T3982,'3 Model Input'!E$61=4,(Y3982*G3982)/T3982,'3 Model Input'!E$61=5,(Z3982*G3982)/T3982, ISTEXT('3 Model Input'!E$61),"Missing",'3 Model Input'!E$61=6,(AA3982*G3982)/T3982))</f>
        <v>Blank</v>
      </c>
      <c r="AD3982" s="202" t="str">
        <f t="shared" si="647"/>
        <v>Blank</v>
      </c>
      <c r="AE3982" s="202" t="str">
        <f t="shared" si="648"/>
        <v>Blank</v>
      </c>
      <c r="AF3982" s="217" t="str">
        <f t="shared" si="649"/>
        <v>Blank</v>
      </c>
      <c r="AG3982" s="9" t="str" cm="1">
        <f t="array" ref="AG3982">_xlfn.IFS(ISNUMBER(AC3982), "", ISNUMBER(SEARCH("Blank", AC3982)), "", ISERROR(AC3982), "Bad input on tab 3")</f>
        <v/>
      </c>
    </row>
    <row r="3983" spans="2:33" ht="15" customHeight="1" x14ac:dyDescent="0.75">
      <c r="B3983" s="205" t="str">
        <f>'5 Driver Data'!B3983</f>
        <v>3975</v>
      </c>
      <c r="C3983" s="193">
        <f>'5 Driver Data'!C3983</f>
        <v>0</v>
      </c>
      <c r="D3983" s="192">
        <f>'5 Driver Data'!D3983</f>
        <v>0</v>
      </c>
      <c r="E3983" s="191">
        <f>'5 Driver Data'!E3983</f>
        <v>0</v>
      </c>
      <c r="F3983" s="191">
        <f>'5 Driver Data'!F3983</f>
        <v>0</v>
      </c>
      <c r="G3983" s="191">
        <f>'5 Driver Data'!G3983</f>
        <v>0</v>
      </c>
      <c r="H3983" s="191">
        <f>'5 Driver Data'!H3983</f>
        <v>0</v>
      </c>
      <c r="I3983" s="191">
        <f>'5 Driver Data'!I3983</f>
        <v>0</v>
      </c>
      <c r="J3983" s="191">
        <f>'5 Driver Data'!J3983</f>
        <v>0</v>
      </c>
      <c r="K3983" s="206">
        <f>'5 Driver Data'!K3983</f>
        <v>0</v>
      </c>
      <c r="L3983" s="1"/>
      <c r="M3983" s="216" t="str">
        <f>IF(D3983=0,"Blank",'3 Model Input'!E$44*'3 Model Input'!E$45)</f>
        <v>Blank</v>
      </c>
      <c r="N3983" s="197" t="str">
        <f t="shared" si="640"/>
        <v>Blank</v>
      </c>
      <c r="O3983" s="197" t="str">
        <f>IF(D3983=0,"Blank",'3 Model Input'!E$49*(1-'3 Model Input'!E$51))</f>
        <v>Blank</v>
      </c>
      <c r="P3983" s="197" t="str">
        <f t="shared" si="641"/>
        <v>Blank</v>
      </c>
      <c r="Q3983" s="197" t="str">
        <f>IF(D3983=0,"Blank",IF(D3983="BEV",E3983*(1-'3 Model Input'!E$54), E3983))</f>
        <v>Blank</v>
      </c>
      <c r="R3983" s="198" t="str">
        <f>IF(D3983=0,"Blank",IF(D3983="PHEV",F3983/G3983,F3983*(1-'3 Model Input'!E$54)/G3983))</f>
        <v>Blank</v>
      </c>
      <c r="S3983" s="198" t="str">
        <f>IF(D3983=0,"Blank",IF(D3983="PHEV",MIN(M3983,E3983),MIN(M3983,(E3983*(1-'3 Model Input'!E$54)))))</f>
        <v>Blank</v>
      </c>
      <c r="T3983" s="217" t="str">
        <f t="shared" si="642"/>
        <v>Blank</v>
      </c>
      <c r="U3983" s="89"/>
      <c r="V3983" s="216" t="str">
        <f>IF(D3983=0,"Blank",P3983*'3 Model Input'!E$50)</f>
        <v>Blank</v>
      </c>
      <c r="W3983" s="197" t="str">
        <f t="shared" si="643"/>
        <v>Blank</v>
      </c>
      <c r="X3983" s="197" t="str">
        <f t="shared" si="644"/>
        <v>Blank</v>
      </c>
      <c r="Y3983" s="197" t="str">
        <f t="shared" si="645"/>
        <v>Blank</v>
      </c>
      <c r="Z3983" s="197" t="str">
        <f t="shared" si="646"/>
        <v>Blank</v>
      </c>
      <c r="AA3983" s="223" t="str" cm="1">
        <f t="array" ref="AA3983">_xlfn.IFS(ISTEXT('3 Model Input'!F$70),"Missing",ISTEXT('3 Model Input'!I$70),"Missing",ISNUMBER('3 Model Input'!K$70),'3 Model Input'!K$70*P3983)</f>
        <v>Missing</v>
      </c>
      <c r="AB3983" s="89"/>
      <c r="AC3983" s="227" t="str" cm="1">
        <f t="array" ref="AC3983">IF(D3983=0,"Blank",_xlfn.IFS('3 Model Input'!E$61=1,(V3983*G3983)/T3983,'3 Model Input'!E$61=2,(W3983*G3983)/T3983,'3 Model Input'!E$61=3,(X3983*G3983)/T3983,'3 Model Input'!E$61=4,(Y3983*G3983)/T3983,'3 Model Input'!E$61=5,(Z3983*G3983)/T3983, ISTEXT('3 Model Input'!E$61),"Missing",'3 Model Input'!E$61=6,(AA3983*G3983)/T3983))</f>
        <v>Blank</v>
      </c>
      <c r="AD3983" s="202" t="str">
        <f t="shared" si="647"/>
        <v>Blank</v>
      </c>
      <c r="AE3983" s="202" t="str">
        <f t="shared" si="648"/>
        <v>Blank</v>
      </c>
      <c r="AF3983" s="217" t="str">
        <f t="shared" si="649"/>
        <v>Blank</v>
      </c>
      <c r="AG3983" s="9" t="str" cm="1">
        <f t="array" ref="AG3983">_xlfn.IFS(ISNUMBER(AC3983), "", ISNUMBER(SEARCH("Blank", AC3983)), "", ISERROR(AC3983), "Bad input on tab 3")</f>
        <v/>
      </c>
    </row>
    <row r="3984" spans="2:33" ht="15" customHeight="1" x14ac:dyDescent="0.75">
      <c r="B3984" s="205" t="str">
        <f>'5 Driver Data'!B3984</f>
        <v>3976</v>
      </c>
      <c r="C3984" s="193">
        <f>'5 Driver Data'!C3984</f>
        <v>0</v>
      </c>
      <c r="D3984" s="192">
        <f>'5 Driver Data'!D3984</f>
        <v>0</v>
      </c>
      <c r="E3984" s="191">
        <f>'5 Driver Data'!E3984</f>
        <v>0</v>
      </c>
      <c r="F3984" s="191">
        <f>'5 Driver Data'!F3984</f>
        <v>0</v>
      </c>
      <c r="G3984" s="191">
        <f>'5 Driver Data'!G3984</f>
        <v>0</v>
      </c>
      <c r="H3984" s="191">
        <f>'5 Driver Data'!H3984</f>
        <v>0</v>
      </c>
      <c r="I3984" s="191">
        <f>'5 Driver Data'!I3984</f>
        <v>0</v>
      </c>
      <c r="J3984" s="191">
        <f>'5 Driver Data'!J3984</f>
        <v>0</v>
      </c>
      <c r="K3984" s="206">
        <f>'5 Driver Data'!K3984</f>
        <v>0</v>
      </c>
      <c r="L3984" s="1"/>
      <c r="M3984" s="216" t="str">
        <f>IF(D3984=0,"Blank",'3 Model Input'!E$44*'3 Model Input'!E$45)</f>
        <v>Blank</v>
      </c>
      <c r="N3984" s="197" t="str">
        <f t="shared" si="640"/>
        <v>Blank</v>
      </c>
      <c r="O3984" s="197" t="str">
        <f>IF(D3984=0,"Blank",'3 Model Input'!E$49*(1-'3 Model Input'!E$51))</f>
        <v>Blank</v>
      </c>
      <c r="P3984" s="197" t="str">
        <f t="shared" si="641"/>
        <v>Blank</v>
      </c>
      <c r="Q3984" s="197" t="str">
        <f>IF(D3984=0,"Blank",IF(D3984="BEV",E3984*(1-'3 Model Input'!E$54), E3984))</f>
        <v>Blank</v>
      </c>
      <c r="R3984" s="198" t="str">
        <f>IF(D3984=0,"Blank",IF(D3984="PHEV",F3984/G3984,F3984*(1-'3 Model Input'!E$54)/G3984))</f>
        <v>Blank</v>
      </c>
      <c r="S3984" s="198" t="str">
        <f>IF(D3984=0,"Blank",IF(D3984="PHEV",MIN(M3984,E3984),MIN(M3984,(E3984*(1-'3 Model Input'!E$54)))))</f>
        <v>Blank</v>
      </c>
      <c r="T3984" s="217" t="str">
        <f t="shared" si="642"/>
        <v>Blank</v>
      </c>
      <c r="U3984" s="89"/>
      <c r="V3984" s="216" t="str">
        <f>IF(D3984=0,"Blank",P3984*'3 Model Input'!E$50)</f>
        <v>Blank</v>
      </c>
      <c r="W3984" s="197" t="str">
        <f t="shared" si="643"/>
        <v>Blank</v>
      </c>
      <c r="X3984" s="197" t="str">
        <f t="shared" si="644"/>
        <v>Blank</v>
      </c>
      <c r="Y3984" s="197" t="str">
        <f t="shared" si="645"/>
        <v>Blank</v>
      </c>
      <c r="Z3984" s="197" t="str">
        <f t="shared" si="646"/>
        <v>Blank</v>
      </c>
      <c r="AA3984" s="223" t="str" cm="1">
        <f t="array" ref="AA3984">_xlfn.IFS(ISTEXT('3 Model Input'!F$70),"Missing",ISTEXT('3 Model Input'!I$70),"Missing",ISNUMBER('3 Model Input'!K$70),'3 Model Input'!K$70*P3984)</f>
        <v>Missing</v>
      </c>
      <c r="AB3984" s="89"/>
      <c r="AC3984" s="227" t="str" cm="1">
        <f t="array" ref="AC3984">IF(D3984=0,"Blank",_xlfn.IFS('3 Model Input'!E$61=1,(V3984*G3984)/T3984,'3 Model Input'!E$61=2,(W3984*G3984)/T3984,'3 Model Input'!E$61=3,(X3984*G3984)/T3984,'3 Model Input'!E$61=4,(Y3984*G3984)/T3984,'3 Model Input'!E$61=5,(Z3984*G3984)/T3984, ISTEXT('3 Model Input'!E$61),"Missing",'3 Model Input'!E$61=6,(AA3984*G3984)/T3984))</f>
        <v>Blank</v>
      </c>
      <c r="AD3984" s="202" t="str">
        <f t="shared" si="647"/>
        <v>Blank</v>
      </c>
      <c r="AE3984" s="202" t="str">
        <f t="shared" si="648"/>
        <v>Blank</v>
      </c>
      <c r="AF3984" s="217" t="str">
        <f t="shared" si="649"/>
        <v>Blank</v>
      </c>
      <c r="AG3984" s="9" t="str" cm="1">
        <f t="array" ref="AG3984">_xlfn.IFS(ISNUMBER(AC3984), "", ISNUMBER(SEARCH("Blank", AC3984)), "", ISERROR(AC3984), "Bad input on tab 3")</f>
        <v/>
      </c>
    </row>
    <row r="3985" spans="2:33" ht="15" customHeight="1" x14ac:dyDescent="0.75">
      <c r="B3985" s="205" t="str">
        <f>'5 Driver Data'!B3985</f>
        <v>3977</v>
      </c>
      <c r="C3985" s="193">
        <f>'5 Driver Data'!C3985</f>
        <v>0</v>
      </c>
      <c r="D3985" s="192">
        <f>'5 Driver Data'!D3985</f>
        <v>0</v>
      </c>
      <c r="E3985" s="191">
        <f>'5 Driver Data'!E3985</f>
        <v>0</v>
      </c>
      <c r="F3985" s="191">
        <f>'5 Driver Data'!F3985</f>
        <v>0</v>
      </c>
      <c r="G3985" s="191">
        <f>'5 Driver Data'!G3985</f>
        <v>0</v>
      </c>
      <c r="H3985" s="191">
        <f>'5 Driver Data'!H3985</f>
        <v>0</v>
      </c>
      <c r="I3985" s="191">
        <f>'5 Driver Data'!I3985</f>
        <v>0</v>
      </c>
      <c r="J3985" s="191">
        <f>'5 Driver Data'!J3985</f>
        <v>0</v>
      </c>
      <c r="K3985" s="206">
        <f>'5 Driver Data'!K3985</f>
        <v>0</v>
      </c>
      <c r="L3985" s="1"/>
      <c r="M3985" s="216" t="str">
        <f>IF(D3985=0,"Blank",'3 Model Input'!E$44*'3 Model Input'!E$45)</f>
        <v>Blank</v>
      </c>
      <c r="N3985" s="197" t="str">
        <f t="shared" si="640"/>
        <v>Blank</v>
      </c>
      <c r="O3985" s="197" t="str">
        <f>IF(D3985=0,"Blank",'3 Model Input'!E$49*(1-'3 Model Input'!E$51))</f>
        <v>Blank</v>
      </c>
      <c r="P3985" s="197" t="str">
        <f t="shared" si="641"/>
        <v>Blank</v>
      </c>
      <c r="Q3985" s="197" t="str">
        <f>IF(D3985=0,"Blank",IF(D3985="BEV",E3985*(1-'3 Model Input'!E$54), E3985))</f>
        <v>Blank</v>
      </c>
      <c r="R3985" s="198" t="str">
        <f>IF(D3985=0,"Blank",IF(D3985="PHEV",F3985/G3985,F3985*(1-'3 Model Input'!E$54)/G3985))</f>
        <v>Blank</v>
      </c>
      <c r="S3985" s="198" t="str">
        <f>IF(D3985=0,"Blank",IF(D3985="PHEV",MIN(M3985,E3985),MIN(M3985,(E3985*(1-'3 Model Input'!E$54)))))</f>
        <v>Blank</v>
      </c>
      <c r="T3985" s="217" t="str">
        <f t="shared" si="642"/>
        <v>Blank</v>
      </c>
      <c r="U3985" s="89"/>
      <c r="V3985" s="216" t="str">
        <f>IF(D3985=0,"Blank",P3985*'3 Model Input'!E$50)</f>
        <v>Blank</v>
      </c>
      <c r="W3985" s="197" t="str">
        <f t="shared" si="643"/>
        <v>Blank</v>
      </c>
      <c r="X3985" s="197" t="str">
        <f t="shared" si="644"/>
        <v>Blank</v>
      </c>
      <c r="Y3985" s="197" t="str">
        <f t="shared" si="645"/>
        <v>Blank</v>
      </c>
      <c r="Z3985" s="197" t="str">
        <f t="shared" si="646"/>
        <v>Blank</v>
      </c>
      <c r="AA3985" s="223" t="str" cm="1">
        <f t="array" ref="AA3985">_xlfn.IFS(ISTEXT('3 Model Input'!F$70),"Missing",ISTEXT('3 Model Input'!I$70),"Missing",ISNUMBER('3 Model Input'!K$70),'3 Model Input'!K$70*P3985)</f>
        <v>Missing</v>
      </c>
      <c r="AB3985" s="89"/>
      <c r="AC3985" s="227" t="str" cm="1">
        <f t="array" ref="AC3985">IF(D3985=0,"Blank",_xlfn.IFS('3 Model Input'!E$61=1,(V3985*G3985)/T3985,'3 Model Input'!E$61=2,(W3985*G3985)/T3985,'3 Model Input'!E$61=3,(X3985*G3985)/T3985,'3 Model Input'!E$61=4,(Y3985*G3985)/T3985,'3 Model Input'!E$61=5,(Z3985*G3985)/T3985, ISTEXT('3 Model Input'!E$61),"Missing",'3 Model Input'!E$61=6,(AA3985*G3985)/T3985))</f>
        <v>Blank</v>
      </c>
      <c r="AD3985" s="202" t="str">
        <f t="shared" si="647"/>
        <v>Blank</v>
      </c>
      <c r="AE3985" s="202" t="str">
        <f t="shared" si="648"/>
        <v>Blank</v>
      </c>
      <c r="AF3985" s="217" t="str">
        <f t="shared" si="649"/>
        <v>Blank</v>
      </c>
      <c r="AG3985" s="9" t="str" cm="1">
        <f t="array" ref="AG3985">_xlfn.IFS(ISNUMBER(AC3985), "", ISNUMBER(SEARCH("Blank", AC3985)), "", ISERROR(AC3985), "Bad input on tab 3")</f>
        <v/>
      </c>
    </row>
    <row r="3986" spans="2:33" ht="15" customHeight="1" x14ac:dyDescent="0.75">
      <c r="B3986" s="205" t="str">
        <f>'5 Driver Data'!B3986</f>
        <v>3978</v>
      </c>
      <c r="C3986" s="193">
        <f>'5 Driver Data'!C3986</f>
        <v>0</v>
      </c>
      <c r="D3986" s="192">
        <f>'5 Driver Data'!D3986</f>
        <v>0</v>
      </c>
      <c r="E3986" s="191">
        <f>'5 Driver Data'!E3986</f>
        <v>0</v>
      </c>
      <c r="F3986" s="191">
        <f>'5 Driver Data'!F3986</f>
        <v>0</v>
      </c>
      <c r="G3986" s="191">
        <f>'5 Driver Data'!G3986</f>
        <v>0</v>
      </c>
      <c r="H3986" s="191">
        <f>'5 Driver Data'!H3986</f>
        <v>0</v>
      </c>
      <c r="I3986" s="191">
        <f>'5 Driver Data'!I3986</f>
        <v>0</v>
      </c>
      <c r="J3986" s="191">
        <f>'5 Driver Data'!J3986</f>
        <v>0</v>
      </c>
      <c r="K3986" s="206">
        <f>'5 Driver Data'!K3986</f>
        <v>0</v>
      </c>
      <c r="L3986" s="1"/>
      <c r="M3986" s="216" t="str">
        <f>IF(D3986=0,"Blank",'3 Model Input'!E$44*'3 Model Input'!E$45)</f>
        <v>Blank</v>
      </c>
      <c r="N3986" s="197" t="str">
        <f t="shared" si="640"/>
        <v>Blank</v>
      </c>
      <c r="O3986" s="197" t="str">
        <f>IF(D3986=0,"Blank",'3 Model Input'!E$49*(1-'3 Model Input'!E$51))</f>
        <v>Blank</v>
      </c>
      <c r="P3986" s="197" t="str">
        <f t="shared" si="641"/>
        <v>Blank</v>
      </c>
      <c r="Q3986" s="197" t="str">
        <f>IF(D3986=0,"Blank",IF(D3986="BEV",E3986*(1-'3 Model Input'!E$54), E3986))</f>
        <v>Blank</v>
      </c>
      <c r="R3986" s="198" t="str">
        <f>IF(D3986=0,"Blank",IF(D3986="PHEV",F3986/G3986,F3986*(1-'3 Model Input'!E$54)/G3986))</f>
        <v>Blank</v>
      </c>
      <c r="S3986" s="198" t="str">
        <f>IF(D3986=0,"Blank",IF(D3986="PHEV",MIN(M3986,E3986),MIN(M3986,(E3986*(1-'3 Model Input'!E$54)))))</f>
        <v>Blank</v>
      </c>
      <c r="T3986" s="217" t="str">
        <f t="shared" si="642"/>
        <v>Blank</v>
      </c>
      <c r="U3986" s="89"/>
      <c r="V3986" s="216" t="str">
        <f>IF(D3986=0,"Blank",P3986*'3 Model Input'!E$50)</f>
        <v>Blank</v>
      </c>
      <c r="W3986" s="197" t="str">
        <f t="shared" si="643"/>
        <v>Blank</v>
      </c>
      <c r="X3986" s="197" t="str">
        <f t="shared" si="644"/>
        <v>Blank</v>
      </c>
      <c r="Y3986" s="197" t="str">
        <f t="shared" si="645"/>
        <v>Blank</v>
      </c>
      <c r="Z3986" s="197" t="str">
        <f t="shared" si="646"/>
        <v>Blank</v>
      </c>
      <c r="AA3986" s="223" t="str" cm="1">
        <f t="array" ref="AA3986">_xlfn.IFS(ISTEXT('3 Model Input'!F$70),"Missing",ISTEXT('3 Model Input'!I$70),"Missing",ISNUMBER('3 Model Input'!K$70),'3 Model Input'!K$70*P3986)</f>
        <v>Missing</v>
      </c>
      <c r="AB3986" s="89"/>
      <c r="AC3986" s="227" t="str" cm="1">
        <f t="array" ref="AC3986">IF(D3986=0,"Blank",_xlfn.IFS('3 Model Input'!E$61=1,(V3986*G3986)/T3986,'3 Model Input'!E$61=2,(W3986*G3986)/T3986,'3 Model Input'!E$61=3,(X3986*G3986)/T3986,'3 Model Input'!E$61=4,(Y3986*G3986)/T3986,'3 Model Input'!E$61=5,(Z3986*G3986)/T3986, ISTEXT('3 Model Input'!E$61),"Missing",'3 Model Input'!E$61=6,(AA3986*G3986)/T3986))</f>
        <v>Blank</v>
      </c>
      <c r="AD3986" s="202" t="str">
        <f t="shared" si="647"/>
        <v>Blank</v>
      </c>
      <c r="AE3986" s="202" t="str">
        <f t="shared" si="648"/>
        <v>Blank</v>
      </c>
      <c r="AF3986" s="217" t="str">
        <f t="shared" si="649"/>
        <v>Blank</v>
      </c>
      <c r="AG3986" s="9" t="str" cm="1">
        <f t="array" ref="AG3986">_xlfn.IFS(ISNUMBER(AC3986), "", ISNUMBER(SEARCH("Blank", AC3986)), "", ISERROR(AC3986), "Bad input on tab 3")</f>
        <v/>
      </c>
    </row>
    <row r="3987" spans="2:33" ht="15" customHeight="1" x14ac:dyDescent="0.75">
      <c r="B3987" s="205" t="str">
        <f>'5 Driver Data'!B3987</f>
        <v>3979</v>
      </c>
      <c r="C3987" s="193">
        <f>'5 Driver Data'!C3987</f>
        <v>0</v>
      </c>
      <c r="D3987" s="192">
        <f>'5 Driver Data'!D3987</f>
        <v>0</v>
      </c>
      <c r="E3987" s="191">
        <f>'5 Driver Data'!E3987</f>
        <v>0</v>
      </c>
      <c r="F3987" s="191">
        <f>'5 Driver Data'!F3987</f>
        <v>0</v>
      </c>
      <c r="G3987" s="191">
        <f>'5 Driver Data'!G3987</f>
        <v>0</v>
      </c>
      <c r="H3987" s="191">
        <f>'5 Driver Data'!H3987</f>
        <v>0</v>
      </c>
      <c r="I3987" s="191">
        <f>'5 Driver Data'!I3987</f>
        <v>0</v>
      </c>
      <c r="J3987" s="191">
        <f>'5 Driver Data'!J3987</f>
        <v>0</v>
      </c>
      <c r="K3987" s="206">
        <f>'5 Driver Data'!K3987</f>
        <v>0</v>
      </c>
      <c r="L3987" s="1"/>
      <c r="M3987" s="216" t="str">
        <f>IF(D3987=0,"Blank",'3 Model Input'!E$44*'3 Model Input'!E$45)</f>
        <v>Blank</v>
      </c>
      <c r="N3987" s="197" t="str">
        <f t="shared" si="640"/>
        <v>Blank</v>
      </c>
      <c r="O3987" s="197" t="str">
        <f>IF(D3987=0,"Blank",'3 Model Input'!E$49*(1-'3 Model Input'!E$51))</f>
        <v>Blank</v>
      </c>
      <c r="P3987" s="197" t="str">
        <f t="shared" si="641"/>
        <v>Blank</v>
      </c>
      <c r="Q3987" s="197" t="str">
        <f>IF(D3987=0,"Blank",IF(D3987="BEV",E3987*(1-'3 Model Input'!E$54), E3987))</f>
        <v>Blank</v>
      </c>
      <c r="R3987" s="198" t="str">
        <f>IF(D3987=0,"Blank",IF(D3987="PHEV",F3987/G3987,F3987*(1-'3 Model Input'!E$54)/G3987))</f>
        <v>Blank</v>
      </c>
      <c r="S3987" s="198" t="str">
        <f>IF(D3987=0,"Blank",IF(D3987="PHEV",MIN(M3987,E3987),MIN(M3987,(E3987*(1-'3 Model Input'!E$54)))))</f>
        <v>Blank</v>
      </c>
      <c r="T3987" s="217" t="str">
        <f t="shared" si="642"/>
        <v>Blank</v>
      </c>
      <c r="U3987" s="89"/>
      <c r="V3987" s="216" t="str">
        <f>IF(D3987=0,"Blank",P3987*'3 Model Input'!E$50)</f>
        <v>Blank</v>
      </c>
      <c r="W3987" s="197" t="str">
        <f t="shared" si="643"/>
        <v>Blank</v>
      </c>
      <c r="X3987" s="197" t="str">
        <f t="shared" si="644"/>
        <v>Blank</v>
      </c>
      <c r="Y3987" s="197" t="str">
        <f t="shared" si="645"/>
        <v>Blank</v>
      </c>
      <c r="Z3987" s="197" t="str">
        <f t="shared" si="646"/>
        <v>Blank</v>
      </c>
      <c r="AA3987" s="223" t="str" cm="1">
        <f t="array" ref="AA3987">_xlfn.IFS(ISTEXT('3 Model Input'!F$70),"Missing",ISTEXT('3 Model Input'!I$70),"Missing",ISNUMBER('3 Model Input'!K$70),'3 Model Input'!K$70*P3987)</f>
        <v>Missing</v>
      </c>
      <c r="AB3987" s="89"/>
      <c r="AC3987" s="227" t="str" cm="1">
        <f t="array" ref="AC3987">IF(D3987=0,"Blank",_xlfn.IFS('3 Model Input'!E$61=1,(V3987*G3987)/T3987,'3 Model Input'!E$61=2,(W3987*G3987)/T3987,'3 Model Input'!E$61=3,(X3987*G3987)/T3987,'3 Model Input'!E$61=4,(Y3987*G3987)/T3987,'3 Model Input'!E$61=5,(Z3987*G3987)/T3987, ISTEXT('3 Model Input'!E$61),"Missing",'3 Model Input'!E$61=6,(AA3987*G3987)/T3987))</f>
        <v>Blank</v>
      </c>
      <c r="AD3987" s="202" t="str">
        <f t="shared" si="647"/>
        <v>Blank</v>
      </c>
      <c r="AE3987" s="202" t="str">
        <f t="shared" si="648"/>
        <v>Blank</v>
      </c>
      <c r="AF3987" s="217" t="str">
        <f t="shared" si="649"/>
        <v>Blank</v>
      </c>
      <c r="AG3987" s="9" t="str" cm="1">
        <f t="array" ref="AG3987">_xlfn.IFS(ISNUMBER(AC3987), "", ISNUMBER(SEARCH("Blank", AC3987)), "", ISERROR(AC3987), "Bad input on tab 3")</f>
        <v/>
      </c>
    </row>
    <row r="3988" spans="2:33" ht="15" customHeight="1" x14ac:dyDescent="0.75">
      <c r="B3988" s="205" t="str">
        <f>'5 Driver Data'!B3988</f>
        <v>3980</v>
      </c>
      <c r="C3988" s="193">
        <f>'5 Driver Data'!C3988</f>
        <v>0</v>
      </c>
      <c r="D3988" s="192">
        <f>'5 Driver Data'!D3988</f>
        <v>0</v>
      </c>
      <c r="E3988" s="191">
        <f>'5 Driver Data'!E3988</f>
        <v>0</v>
      </c>
      <c r="F3988" s="191">
        <f>'5 Driver Data'!F3988</f>
        <v>0</v>
      </c>
      <c r="G3988" s="191">
        <f>'5 Driver Data'!G3988</f>
        <v>0</v>
      </c>
      <c r="H3988" s="191">
        <f>'5 Driver Data'!H3988</f>
        <v>0</v>
      </c>
      <c r="I3988" s="191">
        <f>'5 Driver Data'!I3988</f>
        <v>0</v>
      </c>
      <c r="J3988" s="191">
        <f>'5 Driver Data'!J3988</f>
        <v>0</v>
      </c>
      <c r="K3988" s="206">
        <f>'5 Driver Data'!K3988</f>
        <v>0</v>
      </c>
      <c r="L3988" s="1"/>
      <c r="M3988" s="216" t="str">
        <f>IF(D3988=0,"Blank",'3 Model Input'!E$44*'3 Model Input'!E$45)</f>
        <v>Blank</v>
      </c>
      <c r="N3988" s="197" t="str">
        <f t="shared" si="640"/>
        <v>Blank</v>
      </c>
      <c r="O3988" s="197" t="str">
        <f>IF(D3988=0,"Blank",'3 Model Input'!E$49*(1-'3 Model Input'!E$51))</f>
        <v>Blank</v>
      </c>
      <c r="P3988" s="197" t="str">
        <f t="shared" si="641"/>
        <v>Blank</v>
      </c>
      <c r="Q3988" s="197" t="str">
        <f>IF(D3988=0,"Blank",IF(D3988="BEV",E3988*(1-'3 Model Input'!E$54), E3988))</f>
        <v>Blank</v>
      </c>
      <c r="R3988" s="198" t="str">
        <f>IF(D3988=0,"Blank",IF(D3988="PHEV",F3988/G3988,F3988*(1-'3 Model Input'!E$54)/G3988))</f>
        <v>Blank</v>
      </c>
      <c r="S3988" s="198" t="str">
        <f>IF(D3988=0,"Blank",IF(D3988="PHEV",MIN(M3988,E3988),MIN(M3988,(E3988*(1-'3 Model Input'!E$54)))))</f>
        <v>Blank</v>
      </c>
      <c r="T3988" s="217" t="str">
        <f t="shared" si="642"/>
        <v>Blank</v>
      </c>
      <c r="U3988" s="89"/>
      <c r="V3988" s="216" t="str">
        <f>IF(D3988=0,"Blank",P3988*'3 Model Input'!E$50)</f>
        <v>Blank</v>
      </c>
      <c r="W3988" s="197" t="str">
        <f t="shared" si="643"/>
        <v>Blank</v>
      </c>
      <c r="X3988" s="197" t="str">
        <f t="shared" si="644"/>
        <v>Blank</v>
      </c>
      <c r="Y3988" s="197" t="str">
        <f t="shared" si="645"/>
        <v>Blank</v>
      </c>
      <c r="Z3988" s="197" t="str">
        <f t="shared" si="646"/>
        <v>Blank</v>
      </c>
      <c r="AA3988" s="223" t="str" cm="1">
        <f t="array" ref="AA3988">_xlfn.IFS(ISTEXT('3 Model Input'!F$70),"Missing",ISTEXT('3 Model Input'!I$70),"Missing",ISNUMBER('3 Model Input'!K$70),'3 Model Input'!K$70*P3988)</f>
        <v>Missing</v>
      </c>
      <c r="AB3988" s="89"/>
      <c r="AC3988" s="227" t="str" cm="1">
        <f t="array" ref="AC3988">IF(D3988=0,"Blank",_xlfn.IFS('3 Model Input'!E$61=1,(V3988*G3988)/T3988,'3 Model Input'!E$61=2,(W3988*G3988)/T3988,'3 Model Input'!E$61=3,(X3988*G3988)/T3988,'3 Model Input'!E$61=4,(Y3988*G3988)/T3988,'3 Model Input'!E$61=5,(Z3988*G3988)/T3988, ISTEXT('3 Model Input'!E$61),"Missing",'3 Model Input'!E$61=6,(AA3988*G3988)/T3988))</f>
        <v>Blank</v>
      </c>
      <c r="AD3988" s="202" t="str">
        <f t="shared" si="647"/>
        <v>Blank</v>
      </c>
      <c r="AE3988" s="202" t="str">
        <f t="shared" si="648"/>
        <v>Blank</v>
      </c>
      <c r="AF3988" s="217" t="str">
        <f t="shared" si="649"/>
        <v>Blank</v>
      </c>
      <c r="AG3988" s="9" t="str" cm="1">
        <f t="array" ref="AG3988">_xlfn.IFS(ISNUMBER(AC3988), "", ISNUMBER(SEARCH("Blank", AC3988)), "", ISERROR(AC3988), "Bad input on tab 3")</f>
        <v/>
      </c>
    </row>
    <row r="3989" spans="2:33" ht="15" customHeight="1" x14ac:dyDescent="0.75">
      <c r="B3989" s="205" t="str">
        <f>'5 Driver Data'!B3989</f>
        <v>3981</v>
      </c>
      <c r="C3989" s="193">
        <f>'5 Driver Data'!C3989</f>
        <v>0</v>
      </c>
      <c r="D3989" s="192">
        <f>'5 Driver Data'!D3989</f>
        <v>0</v>
      </c>
      <c r="E3989" s="191">
        <f>'5 Driver Data'!E3989</f>
        <v>0</v>
      </c>
      <c r="F3989" s="191">
        <f>'5 Driver Data'!F3989</f>
        <v>0</v>
      </c>
      <c r="G3989" s="191">
        <f>'5 Driver Data'!G3989</f>
        <v>0</v>
      </c>
      <c r="H3989" s="191">
        <f>'5 Driver Data'!H3989</f>
        <v>0</v>
      </c>
      <c r="I3989" s="191">
        <f>'5 Driver Data'!I3989</f>
        <v>0</v>
      </c>
      <c r="J3989" s="191">
        <f>'5 Driver Data'!J3989</f>
        <v>0</v>
      </c>
      <c r="K3989" s="206">
        <f>'5 Driver Data'!K3989</f>
        <v>0</v>
      </c>
      <c r="L3989" s="1"/>
      <c r="M3989" s="216" t="str">
        <f>IF(D3989=0,"Blank",'3 Model Input'!E$44*'3 Model Input'!E$45)</f>
        <v>Blank</v>
      </c>
      <c r="N3989" s="197" t="str">
        <f t="shared" si="640"/>
        <v>Blank</v>
      </c>
      <c r="O3989" s="197" t="str">
        <f>IF(D3989=0,"Blank",'3 Model Input'!E$49*(1-'3 Model Input'!E$51))</f>
        <v>Blank</v>
      </c>
      <c r="P3989" s="197" t="str">
        <f t="shared" si="641"/>
        <v>Blank</v>
      </c>
      <c r="Q3989" s="197" t="str">
        <f>IF(D3989=0,"Blank",IF(D3989="BEV",E3989*(1-'3 Model Input'!E$54), E3989))</f>
        <v>Blank</v>
      </c>
      <c r="R3989" s="198" t="str">
        <f>IF(D3989=0,"Blank",IF(D3989="PHEV",F3989/G3989,F3989*(1-'3 Model Input'!E$54)/G3989))</f>
        <v>Blank</v>
      </c>
      <c r="S3989" s="198" t="str">
        <f>IF(D3989=0,"Blank",IF(D3989="PHEV",MIN(M3989,E3989),MIN(M3989,(E3989*(1-'3 Model Input'!E$54)))))</f>
        <v>Blank</v>
      </c>
      <c r="T3989" s="217" t="str">
        <f t="shared" si="642"/>
        <v>Blank</v>
      </c>
      <c r="U3989" s="89"/>
      <c r="V3989" s="216" t="str">
        <f>IF(D3989=0,"Blank",P3989*'3 Model Input'!E$50)</f>
        <v>Blank</v>
      </c>
      <c r="W3989" s="197" t="str">
        <f t="shared" si="643"/>
        <v>Blank</v>
      </c>
      <c r="X3989" s="197" t="str">
        <f t="shared" si="644"/>
        <v>Blank</v>
      </c>
      <c r="Y3989" s="197" t="str">
        <f t="shared" si="645"/>
        <v>Blank</v>
      </c>
      <c r="Z3989" s="197" t="str">
        <f t="shared" si="646"/>
        <v>Blank</v>
      </c>
      <c r="AA3989" s="223" t="str" cm="1">
        <f t="array" ref="AA3989">_xlfn.IFS(ISTEXT('3 Model Input'!F$70),"Missing",ISTEXT('3 Model Input'!I$70),"Missing",ISNUMBER('3 Model Input'!K$70),'3 Model Input'!K$70*P3989)</f>
        <v>Missing</v>
      </c>
      <c r="AB3989" s="89"/>
      <c r="AC3989" s="227" t="str" cm="1">
        <f t="array" ref="AC3989">IF(D3989=0,"Blank",_xlfn.IFS('3 Model Input'!E$61=1,(V3989*G3989)/T3989,'3 Model Input'!E$61=2,(W3989*G3989)/T3989,'3 Model Input'!E$61=3,(X3989*G3989)/T3989,'3 Model Input'!E$61=4,(Y3989*G3989)/T3989,'3 Model Input'!E$61=5,(Z3989*G3989)/T3989, ISTEXT('3 Model Input'!E$61),"Missing",'3 Model Input'!E$61=6,(AA3989*G3989)/T3989))</f>
        <v>Blank</v>
      </c>
      <c r="AD3989" s="202" t="str">
        <f t="shared" si="647"/>
        <v>Blank</v>
      </c>
      <c r="AE3989" s="202" t="str">
        <f t="shared" si="648"/>
        <v>Blank</v>
      </c>
      <c r="AF3989" s="217" t="str">
        <f t="shared" si="649"/>
        <v>Blank</v>
      </c>
      <c r="AG3989" s="9" t="str" cm="1">
        <f t="array" ref="AG3989">_xlfn.IFS(ISNUMBER(AC3989), "", ISNUMBER(SEARCH("Blank", AC3989)), "", ISERROR(AC3989), "Bad input on tab 3")</f>
        <v/>
      </c>
    </row>
    <row r="3990" spans="2:33" ht="15" customHeight="1" x14ac:dyDescent="0.75">
      <c r="B3990" s="205" t="str">
        <f>'5 Driver Data'!B3990</f>
        <v>3982</v>
      </c>
      <c r="C3990" s="193">
        <f>'5 Driver Data'!C3990</f>
        <v>0</v>
      </c>
      <c r="D3990" s="192">
        <f>'5 Driver Data'!D3990</f>
        <v>0</v>
      </c>
      <c r="E3990" s="191">
        <f>'5 Driver Data'!E3990</f>
        <v>0</v>
      </c>
      <c r="F3990" s="191">
        <f>'5 Driver Data'!F3990</f>
        <v>0</v>
      </c>
      <c r="G3990" s="191">
        <f>'5 Driver Data'!G3990</f>
        <v>0</v>
      </c>
      <c r="H3990" s="191">
        <f>'5 Driver Data'!H3990</f>
        <v>0</v>
      </c>
      <c r="I3990" s="191">
        <f>'5 Driver Data'!I3990</f>
        <v>0</v>
      </c>
      <c r="J3990" s="191">
        <f>'5 Driver Data'!J3990</f>
        <v>0</v>
      </c>
      <c r="K3990" s="206">
        <f>'5 Driver Data'!K3990</f>
        <v>0</v>
      </c>
      <c r="L3990" s="1"/>
      <c r="M3990" s="216" t="str">
        <f>IF(D3990=0,"Blank",'3 Model Input'!E$44*'3 Model Input'!E$45)</f>
        <v>Blank</v>
      </c>
      <c r="N3990" s="197" t="str">
        <f t="shared" si="640"/>
        <v>Blank</v>
      </c>
      <c r="O3990" s="197" t="str">
        <f>IF(D3990=0,"Blank",'3 Model Input'!E$49*(1-'3 Model Input'!E$51))</f>
        <v>Blank</v>
      </c>
      <c r="P3990" s="197" t="str">
        <f t="shared" si="641"/>
        <v>Blank</v>
      </c>
      <c r="Q3990" s="197" t="str">
        <f>IF(D3990=0,"Blank",IF(D3990="BEV",E3990*(1-'3 Model Input'!E$54), E3990))</f>
        <v>Blank</v>
      </c>
      <c r="R3990" s="198" t="str">
        <f>IF(D3990=0,"Blank",IF(D3990="PHEV",F3990/G3990,F3990*(1-'3 Model Input'!E$54)/G3990))</f>
        <v>Blank</v>
      </c>
      <c r="S3990" s="198" t="str">
        <f>IF(D3990=0,"Blank",IF(D3990="PHEV",MIN(M3990,E3990),MIN(M3990,(E3990*(1-'3 Model Input'!E$54)))))</f>
        <v>Blank</v>
      </c>
      <c r="T3990" s="217" t="str">
        <f t="shared" si="642"/>
        <v>Blank</v>
      </c>
      <c r="U3990" s="89"/>
      <c r="V3990" s="216" t="str">
        <f>IF(D3990=0,"Blank",P3990*'3 Model Input'!E$50)</f>
        <v>Blank</v>
      </c>
      <c r="W3990" s="197" t="str">
        <f t="shared" si="643"/>
        <v>Blank</v>
      </c>
      <c r="X3990" s="197" t="str">
        <f t="shared" si="644"/>
        <v>Blank</v>
      </c>
      <c r="Y3990" s="197" t="str">
        <f t="shared" si="645"/>
        <v>Blank</v>
      </c>
      <c r="Z3990" s="197" t="str">
        <f t="shared" si="646"/>
        <v>Blank</v>
      </c>
      <c r="AA3990" s="223" t="str" cm="1">
        <f t="array" ref="AA3990">_xlfn.IFS(ISTEXT('3 Model Input'!F$70),"Missing",ISTEXT('3 Model Input'!I$70),"Missing",ISNUMBER('3 Model Input'!K$70),'3 Model Input'!K$70*P3990)</f>
        <v>Missing</v>
      </c>
      <c r="AB3990" s="89"/>
      <c r="AC3990" s="227" t="str" cm="1">
        <f t="array" ref="AC3990">IF(D3990=0,"Blank",_xlfn.IFS('3 Model Input'!E$61=1,(V3990*G3990)/T3990,'3 Model Input'!E$61=2,(W3990*G3990)/T3990,'3 Model Input'!E$61=3,(X3990*G3990)/T3990,'3 Model Input'!E$61=4,(Y3990*G3990)/T3990,'3 Model Input'!E$61=5,(Z3990*G3990)/T3990, ISTEXT('3 Model Input'!E$61),"Missing",'3 Model Input'!E$61=6,(AA3990*G3990)/T3990))</f>
        <v>Blank</v>
      </c>
      <c r="AD3990" s="202" t="str">
        <f t="shared" si="647"/>
        <v>Blank</v>
      </c>
      <c r="AE3990" s="202" t="str">
        <f t="shared" si="648"/>
        <v>Blank</v>
      </c>
      <c r="AF3990" s="217" t="str">
        <f t="shared" si="649"/>
        <v>Blank</v>
      </c>
      <c r="AG3990" s="9" t="str" cm="1">
        <f t="array" ref="AG3990">_xlfn.IFS(ISNUMBER(AC3990), "", ISNUMBER(SEARCH("Blank", AC3990)), "", ISERROR(AC3990), "Bad input on tab 3")</f>
        <v/>
      </c>
    </row>
    <row r="3991" spans="2:33" ht="15" customHeight="1" x14ac:dyDescent="0.75">
      <c r="B3991" s="205" t="str">
        <f>'5 Driver Data'!B3991</f>
        <v>3983</v>
      </c>
      <c r="C3991" s="193">
        <f>'5 Driver Data'!C3991</f>
        <v>0</v>
      </c>
      <c r="D3991" s="192">
        <f>'5 Driver Data'!D3991</f>
        <v>0</v>
      </c>
      <c r="E3991" s="191">
        <f>'5 Driver Data'!E3991</f>
        <v>0</v>
      </c>
      <c r="F3991" s="191">
        <f>'5 Driver Data'!F3991</f>
        <v>0</v>
      </c>
      <c r="G3991" s="191">
        <f>'5 Driver Data'!G3991</f>
        <v>0</v>
      </c>
      <c r="H3991" s="191">
        <f>'5 Driver Data'!H3991</f>
        <v>0</v>
      </c>
      <c r="I3991" s="191">
        <f>'5 Driver Data'!I3991</f>
        <v>0</v>
      </c>
      <c r="J3991" s="191">
        <f>'5 Driver Data'!J3991</f>
        <v>0</v>
      </c>
      <c r="K3991" s="206">
        <f>'5 Driver Data'!K3991</f>
        <v>0</v>
      </c>
      <c r="L3991" s="1"/>
      <c r="M3991" s="216" t="str">
        <f>IF(D3991=0,"Blank",'3 Model Input'!E$44*'3 Model Input'!E$45)</f>
        <v>Blank</v>
      </c>
      <c r="N3991" s="197" t="str">
        <f t="shared" si="640"/>
        <v>Blank</v>
      </c>
      <c r="O3991" s="197" t="str">
        <f>IF(D3991=0,"Blank",'3 Model Input'!E$49*(1-'3 Model Input'!E$51))</f>
        <v>Blank</v>
      </c>
      <c r="P3991" s="197" t="str">
        <f t="shared" si="641"/>
        <v>Blank</v>
      </c>
      <c r="Q3991" s="197" t="str">
        <f>IF(D3991=0,"Blank",IF(D3991="BEV",E3991*(1-'3 Model Input'!E$54), E3991))</f>
        <v>Blank</v>
      </c>
      <c r="R3991" s="198" t="str">
        <f>IF(D3991=0,"Blank",IF(D3991="PHEV",F3991/G3991,F3991*(1-'3 Model Input'!E$54)/G3991))</f>
        <v>Blank</v>
      </c>
      <c r="S3991" s="198" t="str">
        <f>IF(D3991=0,"Blank",IF(D3991="PHEV",MIN(M3991,E3991),MIN(M3991,(E3991*(1-'3 Model Input'!E$54)))))</f>
        <v>Blank</v>
      </c>
      <c r="T3991" s="217" t="str">
        <f t="shared" si="642"/>
        <v>Blank</v>
      </c>
      <c r="U3991" s="89"/>
      <c r="V3991" s="216" t="str">
        <f>IF(D3991=0,"Blank",P3991*'3 Model Input'!E$50)</f>
        <v>Blank</v>
      </c>
      <c r="W3991" s="197" t="str">
        <f t="shared" si="643"/>
        <v>Blank</v>
      </c>
      <c r="X3991" s="197" t="str">
        <f t="shared" si="644"/>
        <v>Blank</v>
      </c>
      <c r="Y3991" s="197" t="str">
        <f t="shared" si="645"/>
        <v>Blank</v>
      </c>
      <c r="Z3991" s="197" t="str">
        <f t="shared" si="646"/>
        <v>Blank</v>
      </c>
      <c r="AA3991" s="223" t="str" cm="1">
        <f t="array" ref="AA3991">_xlfn.IFS(ISTEXT('3 Model Input'!F$70),"Missing",ISTEXT('3 Model Input'!I$70),"Missing",ISNUMBER('3 Model Input'!K$70),'3 Model Input'!K$70*P3991)</f>
        <v>Missing</v>
      </c>
      <c r="AB3991" s="89"/>
      <c r="AC3991" s="227" t="str" cm="1">
        <f t="array" ref="AC3991">IF(D3991=0,"Blank",_xlfn.IFS('3 Model Input'!E$61=1,(V3991*G3991)/T3991,'3 Model Input'!E$61=2,(W3991*G3991)/T3991,'3 Model Input'!E$61=3,(X3991*G3991)/T3991,'3 Model Input'!E$61=4,(Y3991*G3991)/T3991,'3 Model Input'!E$61=5,(Z3991*G3991)/T3991, ISTEXT('3 Model Input'!E$61),"Missing",'3 Model Input'!E$61=6,(AA3991*G3991)/T3991))</f>
        <v>Blank</v>
      </c>
      <c r="AD3991" s="202" t="str">
        <f t="shared" si="647"/>
        <v>Blank</v>
      </c>
      <c r="AE3991" s="202" t="str">
        <f t="shared" si="648"/>
        <v>Blank</v>
      </c>
      <c r="AF3991" s="217" t="str">
        <f t="shared" si="649"/>
        <v>Blank</v>
      </c>
      <c r="AG3991" s="9" t="str" cm="1">
        <f t="array" ref="AG3991">_xlfn.IFS(ISNUMBER(AC3991), "", ISNUMBER(SEARCH("Blank", AC3991)), "", ISERROR(AC3991), "Bad input on tab 3")</f>
        <v/>
      </c>
    </row>
    <row r="3992" spans="2:33" ht="15" customHeight="1" x14ac:dyDescent="0.75">
      <c r="B3992" s="205" t="str">
        <f>'5 Driver Data'!B3992</f>
        <v>3984</v>
      </c>
      <c r="C3992" s="193">
        <f>'5 Driver Data'!C3992</f>
        <v>0</v>
      </c>
      <c r="D3992" s="192">
        <f>'5 Driver Data'!D3992</f>
        <v>0</v>
      </c>
      <c r="E3992" s="191">
        <f>'5 Driver Data'!E3992</f>
        <v>0</v>
      </c>
      <c r="F3992" s="191">
        <f>'5 Driver Data'!F3992</f>
        <v>0</v>
      </c>
      <c r="G3992" s="191">
        <f>'5 Driver Data'!G3992</f>
        <v>0</v>
      </c>
      <c r="H3992" s="191">
        <f>'5 Driver Data'!H3992</f>
        <v>0</v>
      </c>
      <c r="I3992" s="191">
        <f>'5 Driver Data'!I3992</f>
        <v>0</v>
      </c>
      <c r="J3992" s="191">
        <f>'5 Driver Data'!J3992</f>
        <v>0</v>
      </c>
      <c r="K3992" s="206">
        <f>'5 Driver Data'!K3992</f>
        <v>0</v>
      </c>
      <c r="L3992" s="1"/>
      <c r="M3992" s="216" t="str">
        <f>IF(D3992=0,"Blank",'3 Model Input'!E$44*'3 Model Input'!E$45)</f>
        <v>Blank</v>
      </c>
      <c r="N3992" s="197" t="str">
        <f t="shared" si="640"/>
        <v>Blank</v>
      </c>
      <c r="O3992" s="197" t="str">
        <f>IF(D3992=0,"Blank",'3 Model Input'!E$49*(1-'3 Model Input'!E$51))</f>
        <v>Blank</v>
      </c>
      <c r="P3992" s="197" t="str">
        <f t="shared" si="641"/>
        <v>Blank</v>
      </c>
      <c r="Q3992" s="197" t="str">
        <f>IF(D3992=0,"Blank",IF(D3992="BEV",E3992*(1-'3 Model Input'!E$54), E3992))</f>
        <v>Blank</v>
      </c>
      <c r="R3992" s="198" t="str">
        <f>IF(D3992=0,"Blank",IF(D3992="PHEV",F3992/G3992,F3992*(1-'3 Model Input'!E$54)/G3992))</f>
        <v>Blank</v>
      </c>
      <c r="S3992" s="198" t="str">
        <f>IF(D3992=0,"Blank",IF(D3992="PHEV",MIN(M3992,E3992),MIN(M3992,(E3992*(1-'3 Model Input'!E$54)))))</f>
        <v>Blank</v>
      </c>
      <c r="T3992" s="217" t="str">
        <f t="shared" si="642"/>
        <v>Blank</v>
      </c>
      <c r="U3992" s="89"/>
      <c r="V3992" s="216" t="str">
        <f>IF(D3992=0,"Blank",P3992*'3 Model Input'!E$50)</f>
        <v>Blank</v>
      </c>
      <c r="W3992" s="197" t="str">
        <f t="shared" si="643"/>
        <v>Blank</v>
      </c>
      <c r="X3992" s="197" t="str">
        <f t="shared" si="644"/>
        <v>Blank</v>
      </c>
      <c r="Y3992" s="197" t="str">
        <f t="shared" si="645"/>
        <v>Blank</v>
      </c>
      <c r="Z3992" s="197" t="str">
        <f t="shared" si="646"/>
        <v>Blank</v>
      </c>
      <c r="AA3992" s="223" t="str" cm="1">
        <f t="array" ref="AA3992">_xlfn.IFS(ISTEXT('3 Model Input'!F$70),"Missing",ISTEXT('3 Model Input'!I$70),"Missing",ISNUMBER('3 Model Input'!K$70),'3 Model Input'!K$70*P3992)</f>
        <v>Missing</v>
      </c>
      <c r="AB3992" s="89"/>
      <c r="AC3992" s="227" t="str" cm="1">
        <f t="array" ref="AC3992">IF(D3992=0,"Blank",_xlfn.IFS('3 Model Input'!E$61=1,(V3992*G3992)/T3992,'3 Model Input'!E$61=2,(W3992*G3992)/T3992,'3 Model Input'!E$61=3,(X3992*G3992)/T3992,'3 Model Input'!E$61=4,(Y3992*G3992)/T3992,'3 Model Input'!E$61=5,(Z3992*G3992)/T3992, ISTEXT('3 Model Input'!E$61),"Missing",'3 Model Input'!E$61=6,(AA3992*G3992)/T3992))</f>
        <v>Blank</v>
      </c>
      <c r="AD3992" s="202" t="str">
        <f t="shared" si="647"/>
        <v>Blank</v>
      </c>
      <c r="AE3992" s="202" t="str">
        <f t="shared" si="648"/>
        <v>Blank</v>
      </c>
      <c r="AF3992" s="217" t="str">
        <f t="shared" si="649"/>
        <v>Blank</v>
      </c>
      <c r="AG3992" s="9" t="str" cm="1">
        <f t="array" ref="AG3992">_xlfn.IFS(ISNUMBER(AC3992), "", ISNUMBER(SEARCH("Blank", AC3992)), "", ISERROR(AC3992), "Bad input on tab 3")</f>
        <v/>
      </c>
    </row>
    <row r="3993" spans="2:33" ht="15" customHeight="1" x14ac:dyDescent="0.75">
      <c r="B3993" s="205" t="str">
        <f>'5 Driver Data'!B3993</f>
        <v>3985</v>
      </c>
      <c r="C3993" s="193">
        <f>'5 Driver Data'!C3993</f>
        <v>0</v>
      </c>
      <c r="D3993" s="192">
        <f>'5 Driver Data'!D3993</f>
        <v>0</v>
      </c>
      <c r="E3993" s="191">
        <f>'5 Driver Data'!E3993</f>
        <v>0</v>
      </c>
      <c r="F3993" s="191">
        <f>'5 Driver Data'!F3993</f>
        <v>0</v>
      </c>
      <c r="G3993" s="191">
        <f>'5 Driver Data'!G3993</f>
        <v>0</v>
      </c>
      <c r="H3993" s="191">
        <f>'5 Driver Data'!H3993</f>
        <v>0</v>
      </c>
      <c r="I3993" s="191">
        <f>'5 Driver Data'!I3993</f>
        <v>0</v>
      </c>
      <c r="J3993" s="191">
        <f>'5 Driver Data'!J3993</f>
        <v>0</v>
      </c>
      <c r="K3993" s="206">
        <f>'5 Driver Data'!K3993</f>
        <v>0</v>
      </c>
      <c r="L3993" s="1"/>
      <c r="M3993" s="216" t="str">
        <f>IF(D3993=0,"Blank",'3 Model Input'!E$44*'3 Model Input'!E$45)</f>
        <v>Blank</v>
      </c>
      <c r="N3993" s="197" t="str">
        <f t="shared" si="640"/>
        <v>Blank</v>
      </c>
      <c r="O3993" s="197" t="str">
        <f>IF(D3993=0,"Blank",'3 Model Input'!E$49*(1-'3 Model Input'!E$51))</f>
        <v>Blank</v>
      </c>
      <c r="P3993" s="197" t="str">
        <f t="shared" si="641"/>
        <v>Blank</v>
      </c>
      <c r="Q3993" s="197" t="str">
        <f>IF(D3993=0,"Blank",IF(D3993="BEV",E3993*(1-'3 Model Input'!E$54), E3993))</f>
        <v>Blank</v>
      </c>
      <c r="R3993" s="198" t="str">
        <f>IF(D3993=0,"Blank",IF(D3993="PHEV",F3993/G3993,F3993*(1-'3 Model Input'!E$54)/G3993))</f>
        <v>Blank</v>
      </c>
      <c r="S3993" s="198" t="str">
        <f>IF(D3993=0,"Blank",IF(D3993="PHEV",MIN(M3993,E3993),MIN(M3993,(E3993*(1-'3 Model Input'!E$54)))))</f>
        <v>Blank</v>
      </c>
      <c r="T3993" s="217" t="str">
        <f t="shared" si="642"/>
        <v>Blank</v>
      </c>
      <c r="U3993" s="89"/>
      <c r="V3993" s="216" t="str">
        <f>IF(D3993=0,"Blank",P3993*'3 Model Input'!E$50)</f>
        <v>Blank</v>
      </c>
      <c r="W3993" s="197" t="str">
        <f t="shared" si="643"/>
        <v>Blank</v>
      </c>
      <c r="X3993" s="197" t="str">
        <f t="shared" si="644"/>
        <v>Blank</v>
      </c>
      <c r="Y3993" s="197" t="str">
        <f t="shared" si="645"/>
        <v>Blank</v>
      </c>
      <c r="Z3993" s="197" t="str">
        <f t="shared" si="646"/>
        <v>Blank</v>
      </c>
      <c r="AA3993" s="223" t="str" cm="1">
        <f t="array" ref="AA3993">_xlfn.IFS(ISTEXT('3 Model Input'!F$70),"Missing",ISTEXT('3 Model Input'!I$70),"Missing",ISNUMBER('3 Model Input'!K$70),'3 Model Input'!K$70*P3993)</f>
        <v>Missing</v>
      </c>
      <c r="AB3993" s="89"/>
      <c r="AC3993" s="227" t="str" cm="1">
        <f t="array" ref="AC3993">IF(D3993=0,"Blank",_xlfn.IFS('3 Model Input'!E$61=1,(V3993*G3993)/T3993,'3 Model Input'!E$61=2,(W3993*G3993)/T3993,'3 Model Input'!E$61=3,(X3993*G3993)/T3993,'3 Model Input'!E$61=4,(Y3993*G3993)/T3993,'3 Model Input'!E$61=5,(Z3993*G3993)/T3993, ISTEXT('3 Model Input'!E$61),"Missing",'3 Model Input'!E$61=6,(AA3993*G3993)/T3993))</f>
        <v>Blank</v>
      </c>
      <c r="AD3993" s="202" t="str">
        <f t="shared" si="647"/>
        <v>Blank</v>
      </c>
      <c r="AE3993" s="202" t="str">
        <f t="shared" si="648"/>
        <v>Blank</v>
      </c>
      <c r="AF3993" s="217" t="str">
        <f t="shared" si="649"/>
        <v>Blank</v>
      </c>
      <c r="AG3993" s="9" t="str" cm="1">
        <f t="array" ref="AG3993">_xlfn.IFS(ISNUMBER(AC3993), "", ISNUMBER(SEARCH("Blank", AC3993)), "", ISERROR(AC3993), "Bad input on tab 3")</f>
        <v/>
      </c>
    </row>
    <row r="3994" spans="2:33" ht="15" customHeight="1" x14ac:dyDescent="0.75">
      <c r="B3994" s="205" t="str">
        <f>'5 Driver Data'!B3994</f>
        <v>3986</v>
      </c>
      <c r="C3994" s="193">
        <f>'5 Driver Data'!C3994</f>
        <v>0</v>
      </c>
      <c r="D3994" s="192">
        <f>'5 Driver Data'!D3994</f>
        <v>0</v>
      </c>
      <c r="E3994" s="191">
        <f>'5 Driver Data'!E3994</f>
        <v>0</v>
      </c>
      <c r="F3994" s="191">
        <f>'5 Driver Data'!F3994</f>
        <v>0</v>
      </c>
      <c r="G3994" s="191">
        <f>'5 Driver Data'!G3994</f>
        <v>0</v>
      </c>
      <c r="H3994" s="191">
        <f>'5 Driver Data'!H3994</f>
        <v>0</v>
      </c>
      <c r="I3994" s="191">
        <f>'5 Driver Data'!I3994</f>
        <v>0</v>
      </c>
      <c r="J3994" s="191">
        <f>'5 Driver Data'!J3994</f>
        <v>0</v>
      </c>
      <c r="K3994" s="206">
        <f>'5 Driver Data'!K3994</f>
        <v>0</v>
      </c>
      <c r="L3994" s="1"/>
      <c r="M3994" s="216" t="str">
        <f>IF(D3994=0,"Blank",'3 Model Input'!E$44*'3 Model Input'!E$45)</f>
        <v>Blank</v>
      </c>
      <c r="N3994" s="197" t="str">
        <f t="shared" si="640"/>
        <v>Blank</v>
      </c>
      <c r="O3994" s="197" t="str">
        <f>IF(D3994=0,"Blank",'3 Model Input'!E$49*(1-'3 Model Input'!E$51))</f>
        <v>Blank</v>
      </c>
      <c r="P3994" s="197" t="str">
        <f t="shared" si="641"/>
        <v>Blank</v>
      </c>
      <c r="Q3994" s="197" t="str">
        <f>IF(D3994=0,"Blank",IF(D3994="BEV",E3994*(1-'3 Model Input'!E$54), E3994))</f>
        <v>Blank</v>
      </c>
      <c r="R3994" s="198" t="str">
        <f>IF(D3994=0,"Blank",IF(D3994="PHEV",F3994/G3994,F3994*(1-'3 Model Input'!E$54)/G3994))</f>
        <v>Blank</v>
      </c>
      <c r="S3994" s="198" t="str">
        <f>IF(D3994=0,"Blank",IF(D3994="PHEV",MIN(M3994,E3994),MIN(M3994,(E3994*(1-'3 Model Input'!E$54)))))</f>
        <v>Blank</v>
      </c>
      <c r="T3994" s="217" t="str">
        <f t="shared" si="642"/>
        <v>Blank</v>
      </c>
      <c r="U3994" s="89"/>
      <c r="V3994" s="216" t="str">
        <f>IF(D3994=0,"Blank",P3994*'3 Model Input'!E$50)</f>
        <v>Blank</v>
      </c>
      <c r="W3994" s="197" t="str">
        <f t="shared" si="643"/>
        <v>Blank</v>
      </c>
      <c r="X3994" s="197" t="str">
        <f t="shared" si="644"/>
        <v>Blank</v>
      </c>
      <c r="Y3994" s="197" t="str">
        <f t="shared" si="645"/>
        <v>Blank</v>
      </c>
      <c r="Z3994" s="197" t="str">
        <f t="shared" si="646"/>
        <v>Blank</v>
      </c>
      <c r="AA3994" s="223" t="str" cm="1">
        <f t="array" ref="AA3994">_xlfn.IFS(ISTEXT('3 Model Input'!F$70),"Missing",ISTEXT('3 Model Input'!I$70),"Missing",ISNUMBER('3 Model Input'!K$70),'3 Model Input'!K$70*P3994)</f>
        <v>Missing</v>
      </c>
      <c r="AB3994" s="89"/>
      <c r="AC3994" s="227" t="str" cm="1">
        <f t="array" ref="AC3994">IF(D3994=0,"Blank",_xlfn.IFS('3 Model Input'!E$61=1,(V3994*G3994)/T3994,'3 Model Input'!E$61=2,(W3994*G3994)/T3994,'3 Model Input'!E$61=3,(X3994*G3994)/T3994,'3 Model Input'!E$61=4,(Y3994*G3994)/T3994,'3 Model Input'!E$61=5,(Z3994*G3994)/T3994, ISTEXT('3 Model Input'!E$61),"Missing",'3 Model Input'!E$61=6,(AA3994*G3994)/T3994))</f>
        <v>Blank</v>
      </c>
      <c r="AD3994" s="202" t="str">
        <f t="shared" si="647"/>
        <v>Blank</v>
      </c>
      <c r="AE3994" s="202" t="str">
        <f t="shared" si="648"/>
        <v>Blank</v>
      </c>
      <c r="AF3994" s="217" t="str">
        <f t="shared" si="649"/>
        <v>Blank</v>
      </c>
      <c r="AG3994" s="9" t="str" cm="1">
        <f t="array" ref="AG3994">_xlfn.IFS(ISNUMBER(AC3994), "", ISNUMBER(SEARCH("Blank", AC3994)), "", ISERROR(AC3994), "Bad input on tab 3")</f>
        <v/>
      </c>
    </row>
    <row r="3995" spans="2:33" ht="15" customHeight="1" x14ac:dyDescent="0.75">
      <c r="B3995" s="205" t="str">
        <f>'5 Driver Data'!B3995</f>
        <v>3987</v>
      </c>
      <c r="C3995" s="193">
        <f>'5 Driver Data'!C3995</f>
        <v>0</v>
      </c>
      <c r="D3995" s="192">
        <f>'5 Driver Data'!D3995</f>
        <v>0</v>
      </c>
      <c r="E3995" s="191">
        <f>'5 Driver Data'!E3995</f>
        <v>0</v>
      </c>
      <c r="F3995" s="191">
        <f>'5 Driver Data'!F3995</f>
        <v>0</v>
      </c>
      <c r="G3995" s="191">
        <f>'5 Driver Data'!G3995</f>
        <v>0</v>
      </c>
      <c r="H3995" s="191">
        <f>'5 Driver Data'!H3995</f>
        <v>0</v>
      </c>
      <c r="I3995" s="191">
        <f>'5 Driver Data'!I3995</f>
        <v>0</v>
      </c>
      <c r="J3995" s="191">
        <f>'5 Driver Data'!J3995</f>
        <v>0</v>
      </c>
      <c r="K3995" s="206">
        <f>'5 Driver Data'!K3995</f>
        <v>0</v>
      </c>
      <c r="L3995" s="1"/>
      <c r="M3995" s="216" t="str">
        <f>IF(D3995=0,"Blank",'3 Model Input'!E$44*'3 Model Input'!E$45)</f>
        <v>Blank</v>
      </c>
      <c r="N3995" s="197" t="str">
        <f t="shared" si="640"/>
        <v>Blank</v>
      </c>
      <c r="O3995" s="197" t="str">
        <f>IF(D3995=0,"Blank",'3 Model Input'!E$49*(1-'3 Model Input'!E$51))</f>
        <v>Blank</v>
      </c>
      <c r="P3995" s="197" t="str">
        <f t="shared" si="641"/>
        <v>Blank</v>
      </c>
      <c r="Q3995" s="197" t="str">
        <f>IF(D3995=0,"Blank",IF(D3995="BEV",E3995*(1-'3 Model Input'!E$54), E3995))</f>
        <v>Blank</v>
      </c>
      <c r="R3995" s="198" t="str">
        <f>IF(D3995=0,"Blank",IF(D3995="PHEV",F3995/G3995,F3995*(1-'3 Model Input'!E$54)/G3995))</f>
        <v>Blank</v>
      </c>
      <c r="S3995" s="198" t="str">
        <f>IF(D3995=0,"Blank",IF(D3995="PHEV",MIN(M3995,E3995),MIN(M3995,(E3995*(1-'3 Model Input'!E$54)))))</f>
        <v>Blank</v>
      </c>
      <c r="T3995" s="217" t="str">
        <f t="shared" si="642"/>
        <v>Blank</v>
      </c>
      <c r="U3995" s="89"/>
      <c r="V3995" s="216" t="str">
        <f>IF(D3995=0,"Blank",P3995*'3 Model Input'!E$50)</f>
        <v>Blank</v>
      </c>
      <c r="W3995" s="197" t="str">
        <f t="shared" si="643"/>
        <v>Blank</v>
      </c>
      <c r="X3995" s="197" t="str">
        <f t="shared" si="644"/>
        <v>Blank</v>
      </c>
      <c r="Y3995" s="197" t="str">
        <f t="shared" si="645"/>
        <v>Blank</v>
      </c>
      <c r="Z3995" s="197" t="str">
        <f t="shared" si="646"/>
        <v>Blank</v>
      </c>
      <c r="AA3995" s="223" t="str" cm="1">
        <f t="array" ref="AA3995">_xlfn.IFS(ISTEXT('3 Model Input'!F$70),"Missing",ISTEXT('3 Model Input'!I$70),"Missing",ISNUMBER('3 Model Input'!K$70),'3 Model Input'!K$70*P3995)</f>
        <v>Missing</v>
      </c>
      <c r="AB3995" s="89"/>
      <c r="AC3995" s="227" t="str" cm="1">
        <f t="array" ref="AC3995">IF(D3995=0,"Blank",_xlfn.IFS('3 Model Input'!E$61=1,(V3995*G3995)/T3995,'3 Model Input'!E$61=2,(W3995*G3995)/T3995,'3 Model Input'!E$61=3,(X3995*G3995)/T3995,'3 Model Input'!E$61=4,(Y3995*G3995)/T3995,'3 Model Input'!E$61=5,(Z3995*G3995)/T3995, ISTEXT('3 Model Input'!E$61),"Missing",'3 Model Input'!E$61=6,(AA3995*G3995)/T3995))</f>
        <v>Blank</v>
      </c>
      <c r="AD3995" s="202" t="str">
        <f t="shared" si="647"/>
        <v>Blank</v>
      </c>
      <c r="AE3995" s="202" t="str">
        <f t="shared" si="648"/>
        <v>Blank</v>
      </c>
      <c r="AF3995" s="217" t="str">
        <f t="shared" si="649"/>
        <v>Blank</v>
      </c>
      <c r="AG3995" s="9" t="str" cm="1">
        <f t="array" ref="AG3995">_xlfn.IFS(ISNUMBER(AC3995), "", ISNUMBER(SEARCH("Blank", AC3995)), "", ISERROR(AC3995), "Bad input on tab 3")</f>
        <v/>
      </c>
    </row>
    <row r="3996" spans="2:33" ht="15" customHeight="1" x14ac:dyDescent="0.75">
      <c r="B3996" s="205" t="str">
        <f>'5 Driver Data'!B3996</f>
        <v>3988</v>
      </c>
      <c r="C3996" s="193">
        <f>'5 Driver Data'!C3996</f>
        <v>0</v>
      </c>
      <c r="D3996" s="192">
        <f>'5 Driver Data'!D3996</f>
        <v>0</v>
      </c>
      <c r="E3996" s="191">
        <f>'5 Driver Data'!E3996</f>
        <v>0</v>
      </c>
      <c r="F3996" s="191">
        <f>'5 Driver Data'!F3996</f>
        <v>0</v>
      </c>
      <c r="G3996" s="191">
        <f>'5 Driver Data'!G3996</f>
        <v>0</v>
      </c>
      <c r="H3996" s="191">
        <f>'5 Driver Data'!H3996</f>
        <v>0</v>
      </c>
      <c r="I3996" s="191">
        <f>'5 Driver Data'!I3996</f>
        <v>0</v>
      </c>
      <c r="J3996" s="191">
        <f>'5 Driver Data'!J3996</f>
        <v>0</v>
      </c>
      <c r="K3996" s="206">
        <f>'5 Driver Data'!K3996</f>
        <v>0</v>
      </c>
      <c r="L3996" s="1"/>
      <c r="M3996" s="216" t="str">
        <f>IF(D3996=0,"Blank",'3 Model Input'!E$44*'3 Model Input'!E$45)</f>
        <v>Blank</v>
      </c>
      <c r="N3996" s="197" t="str">
        <f t="shared" si="640"/>
        <v>Blank</v>
      </c>
      <c r="O3996" s="197" t="str">
        <f>IF(D3996=0,"Blank",'3 Model Input'!E$49*(1-'3 Model Input'!E$51))</f>
        <v>Blank</v>
      </c>
      <c r="P3996" s="197" t="str">
        <f t="shared" si="641"/>
        <v>Blank</v>
      </c>
      <c r="Q3996" s="197" t="str">
        <f>IF(D3996=0,"Blank",IF(D3996="BEV",E3996*(1-'3 Model Input'!E$54), E3996))</f>
        <v>Blank</v>
      </c>
      <c r="R3996" s="198" t="str">
        <f>IF(D3996=0,"Blank",IF(D3996="PHEV",F3996/G3996,F3996*(1-'3 Model Input'!E$54)/G3996))</f>
        <v>Blank</v>
      </c>
      <c r="S3996" s="198" t="str">
        <f>IF(D3996=0,"Blank",IF(D3996="PHEV",MIN(M3996,E3996),MIN(M3996,(E3996*(1-'3 Model Input'!E$54)))))</f>
        <v>Blank</v>
      </c>
      <c r="T3996" s="217" t="str">
        <f t="shared" si="642"/>
        <v>Blank</v>
      </c>
      <c r="U3996" s="89"/>
      <c r="V3996" s="216" t="str">
        <f>IF(D3996=0,"Blank",P3996*'3 Model Input'!E$50)</f>
        <v>Blank</v>
      </c>
      <c r="W3996" s="197" t="str">
        <f t="shared" si="643"/>
        <v>Blank</v>
      </c>
      <c r="X3996" s="197" t="str">
        <f t="shared" si="644"/>
        <v>Blank</v>
      </c>
      <c r="Y3996" s="197" t="str">
        <f t="shared" si="645"/>
        <v>Blank</v>
      </c>
      <c r="Z3996" s="197" t="str">
        <f t="shared" si="646"/>
        <v>Blank</v>
      </c>
      <c r="AA3996" s="223" t="str" cm="1">
        <f t="array" ref="AA3996">_xlfn.IFS(ISTEXT('3 Model Input'!F$70),"Missing",ISTEXT('3 Model Input'!I$70),"Missing",ISNUMBER('3 Model Input'!K$70),'3 Model Input'!K$70*P3996)</f>
        <v>Missing</v>
      </c>
      <c r="AB3996" s="89"/>
      <c r="AC3996" s="227" t="str" cm="1">
        <f t="array" ref="AC3996">IF(D3996=0,"Blank",_xlfn.IFS('3 Model Input'!E$61=1,(V3996*G3996)/T3996,'3 Model Input'!E$61=2,(W3996*G3996)/T3996,'3 Model Input'!E$61=3,(X3996*G3996)/T3996,'3 Model Input'!E$61=4,(Y3996*G3996)/T3996,'3 Model Input'!E$61=5,(Z3996*G3996)/T3996, ISTEXT('3 Model Input'!E$61),"Missing",'3 Model Input'!E$61=6,(AA3996*G3996)/T3996))</f>
        <v>Blank</v>
      </c>
      <c r="AD3996" s="202" t="str">
        <f t="shared" si="647"/>
        <v>Blank</v>
      </c>
      <c r="AE3996" s="202" t="str">
        <f t="shared" si="648"/>
        <v>Blank</v>
      </c>
      <c r="AF3996" s="217" t="str">
        <f t="shared" si="649"/>
        <v>Blank</v>
      </c>
      <c r="AG3996" s="9" t="str" cm="1">
        <f t="array" ref="AG3996">_xlfn.IFS(ISNUMBER(AC3996), "", ISNUMBER(SEARCH("Blank", AC3996)), "", ISERROR(AC3996), "Bad input on tab 3")</f>
        <v/>
      </c>
    </row>
    <row r="3997" spans="2:33" ht="15" customHeight="1" x14ac:dyDescent="0.75">
      <c r="B3997" s="205" t="str">
        <f>'5 Driver Data'!B3997</f>
        <v>3989</v>
      </c>
      <c r="C3997" s="193">
        <f>'5 Driver Data'!C3997</f>
        <v>0</v>
      </c>
      <c r="D3997" s="192">
        <f>'5 Driver Data'!D3997</f>
        <v>0</v>
      </c>
      <c r="E3997" s="191">
        <f>'5 Driver Data'!E3997</f>
        <v>0</v>
      </c>
      <c r="F3997" s="191">
        <f>'5 Driver Data'!F3997</f>
        <v>0</v>
      </c>
      <c r="G3997" s="191">
        <f>'5 Driver Data'!G3997</f>
        <v>0</v>
      </c>
      <c r="H3997" s="191">
        <f>'5 Driver Data'!H3997</f>
        <v>0</v>
      </c>
      <c r="I3997" s="191">
        <f>'5 Driver Data'!I3997</f>
        <v>0</v>
      </c>
      <c r="J3997" s="191">
        <f>'5 Driver Data'!J3997</f>
        <v>0</v>
      </c>
      <c r="K3997" s="206">
        <f>'5 Driver Data'!K3997</f>
        <v>0</v>
      </c>
      <c r="L3997" s="1"/>
      <c r="M3997" s="216" t="str">
        <f>IF(D3997=0,"Blank",'3 Model Input'!E$44*'3 Model Input'!E$45)</f>
        <v>Blank</v>
      </c>
      <c r="N3997" s="197" t="str">
        <f t="shared" si="640"/>
        <v>Blank</v>
      </c>
      <c r="O3997" s="197" t="str">
        <f>IF(D3997=0,"Blank",'3 Model Input'!E$49*(1-'3 Model Input'!E$51))</f>
        <v>Blank</v>
      </c>
      <c r="P3997" s="197" t="str">
        <f t="shared" si="641"/>
        <v>Blank</v>
      </c>
      <c r="Q3997" s="197" t="str">
        <f>IF(D3997=0,"Blank",IF(D3997="BEV",E3997*(1-'3 Model Input'!E$54), E3997))</f>
        <v>Blank</v>
      </c>
      <c r="R3997" s="198" t="str">
        <f>IF(D3997=0,"Blank",IF(D3997="PHEV",F3997/G3997,F3997*(1-'3 Model Input'!E$54)/G3997))</f>
        <v>Blank</v>
      </c>
      <c r="S3997" s="198" t="str">
        <f>IF(D3997=0,"Blank",IF(D3997="PHEV",MIN(M3997,E3997),MIN(M3997,(E3997*(1-'3 Model Input'!E$54)))))</f>
        <v>Blank</v>
      </c>
      <c r="T3997" s="217" t="str">
        <f t="shared" si="642"/>
        <v>Blank</v>
      </c>
      <c r="U3997" s="89"/>
      <c r="V3997" s="216" t="str">
        <f>IF(D3997=0,"Blank",P3997*'3 Model Input'!E$50)</f>
        <v>Blank</v>
      </c>
      <c r="W3997" s="197" t="str">
        <f t="shared" si="643"/>
        <v>Blank</v>
      </c>
      <c r="X3997" s="197" t="str">
        <f t="shared" si="644"/>
        <v>Blank</v>
      </c>
      <c r="Y3997" s="197" t="str">
        <f t="shared" si="645"/>
        <v>Blank</v>
      </c>
      <c r="Z3997" s="197" t="str">
        <f t="shared" si="646"/>
        <v>Blank</v>
      </c>
      <c r="AA3997" s="223" t="str" cm="1">
        <f t="array" ref="AA3997">_xlfn.IFS(ISTEXT('3 Model Input'!F$70),"Missing",ISTEXT('3 Model Input'!I$70),"Missing",ISNUMBER('3 Model Input'!K$70),'3 Model Input'!K$70*P3997)</f>
        <v>Missing</v>
      </c>
      <c r="AB3997" s="89"/>
      <c r="AC3997" s="227" t="str" cm="1">
        <f t="array" ref="AC3997">IF(D3997=0,"Blank",_xlfn.IFS('3 Model Input'!E$61=1,(V3997*G3997)/T3997,'3 Model Input'!E$61=2,(W3997*G3997)/T3997,'3 Model Input'!E$61=3,(X3997*G3997)/T3997,'3 Model Input'!E$61=4,(Y3997*G3997)/T3997,'3 Model Input'!E$61=5,(Z3997*G3997)/T3997, ISTEXT('3 Model Input'!E$61),"Missing",'3 Model Input'!E$61=6,(AA3997*G3997)/T3997))</f>
        <v>Blank</v>
      </c>
      <c r="AD3997" s="202" t="str">
        <f t="shared" si="647"/>
        <v>Blank</v>
      </c>
      <c r="AE3997" s="202" t="str">
        <f t="shared" si="648"/>
        <v>Blank</v>
      </c>
      <c r="AF3997" s="217" t="str">
        <f t="shared" si="649"/>
        <v>Blank</v>
      </c>
      <c r="AG3997" s="9" t="str" cm="1">
        <f t="array" ref="AG3997">_xlfn.IFS(ISNUMBER(AC3997), "", ISNUMBER(SEARCH("Blank", AC3997)), "", ISERROR(AC3997), "Bad input on tab 3")</f>
        <v/>
      </c>
    </row>
    <row r="3998" spans="2:33" ht="15" customHeight="1" x14ac:dyDescent="0.75">
      <c r="B3998" s="205" t="str">
        <f>'5 Driver Data'!B3998</f>
        <v>3990</v>
      </c>
      <c r="C3998" s="193">
        <f>'5 Driver Data'!C3998</f>
        <v>0</v>
      </c>
      <c r="D3998" s="192">
        <f>'5 Driver Data'!D3998</f>
        <v>0</v>
      </c>
      <c r="E3998" s="191">
        <f>'5 Driver Data'!E3998</f>
        <v>0</v>
      </c>
      <c r="F3998" s="191">
        <f>'5 Driver Data'!F3998</f>
        <v>0</v>
      </c>
      <c r="G3998" s="191">
        <f>'5 Driver Data'!G3998</f>
        <v>0</v>
      </c>
      <c r="H3998" s="191">
        <f>'5 Driver Data'!H3998</f>
        <v>0</v>
      </c>
      <c r="I3998" s="191">
        <f>'5 Driver Data'!I3998</f>
        <v>0</v>
      </c>
      <c r="J3998" s="191">
        <f>'5 Driver Data'!J3998</f>
        <v>0</v>
      </c>
      <c r="K3998" s="206">
        <f>'5 Driver Data'!K3998</f>
        <v>0</v>
      </c>
      <c r="L3998" s="1"/>
      <c r="M3998" s="216" t="str">
        <f>IF(D3998=0,"Blank",'3 Model Input'!E$44*'3 Model Input'!E$45)</f>
        <v>Blank</v>
      </c>
      <c r="N3998" s="197" t="str">
        <f t="shared" si="640"/>
        <v>Blank</v>
      </c>
      <c r="O3998" s="197" t="str">
        <f>IF(D3998=0,"Blank",'3 Model Input'!E$49*(1-'3 Model Input'!E$51))</f>
        <v>Blank</v>
      </c>
      <c r="P3998" s="197" t="str">
        <f t="shared" si="641"/>
        <v>Blank</v>
      </c>
      <c r="Q3998" s="197" t="str">
        <f>IF(D3998=0,"Blank",IF(D3998="BEV",E3998*(1-'3 Model Input'!E$54), E3998))</f>
        <v>Blank</v>
      </c>
      <c r="R3998" s="198" t="str">
        <f>IF(D3998=0,"Blank",IF(D3998="PHEV",F3998/G3998,F3998*(1-'3 Model Input'!E$54)/G3998))</f>
        <v>Blank</v>
      </c>
      <c r="S3998" s="198" t="str">
        <f>IF(D3998=0,"Blank",IF(D3998="PHEV",MIN(M3998,E3998),MIN(M3998,(E3998*(1-'3 Model Input'!E$54)))))</f>
        <v>Blank</v>
      </c>
      <c r="T3998" s="217" t="str">
        <f t="shared" si="642"/>
        <v>Blank</v>
      </c>
      <c r="U3998" s="89"/>
      <c r="V3998" s="216" t="str">
        <f>IF(D3998=0,"Blank",P3998*'3 Model Input'!E$50)</f>
        <v>Blank</v>
      </c>
      <c r="W3998" s="197" t="str">
        <f t="shared" si="643"/>
        <v>Blank</v>
      </c>
      <c r="X3998" s="197" t="str">
        <f t="shared" si="644"/>
        <v>Blank</v>
      </c>
      <c r="Y3998" s="197" t="str">
        <f t="shared" si="645"/>
        <v>Blank</v>
      </c>
      <c r="Z3998" s="197" t="str">
        <f t="shared" si="646"/>
        <v>Blank</v>
      </c>
      <c r="AA3998" s="223" t="str" cm="1">
        <f t="array" ref="AA3998">_xlfn.IFS(ISTEXT('3 Model Input'!F$70),"Missing",ISTEXT('3 Model Input'!I$70),"Missing",ISNUMBER('3 Model Input'!K$70),'3 Model Input'!K$70*P3998)</f>
        <v>Missing</v>
      </c>
      <c r="AB3998" s="89"/>
      <c r="AC3998" s="227" t="str" cm="1">
        <f t="array" ref="AC3998">IF(D3998=0,"Blank",_xlfn.IFS('3 Model Input'!E$61=1,(V3998*G3998)/T3998,'3 Model Input'!E$61=2,(W3998*G3998)/T3998,'3 Model Input'!E$61=3,(X3998*G3998)/T3998,'3 Model Input'!E$61=4,(Y3998*G3998)/T3998,'3 Model Input'!E$61=5,(Z3998*G3998)/T3998, ISTEXT('3 Model Input'!E$61),"Missing",'3 Model Input'!E$61=6,(AA3998*G3998)/T3998))</f>
        <v>Blank</v>
      </c>
      <c r="AD3998" s="202" t="str">
        <f t="shared" si="647"/>
        <v>Blank</v>
      </c>
      <c r="AE3998" s="202" t="str">
        <f t="shared" si="648"/>
        <v>Blank</v>
      </c>
      <c r="AF3998" s="217" t="str">
        <f t="shared" si="649"/>
        <v>Blank</v>
      </c>
      <c r="AG3998" s="9" t="str" cm="1">
        <f t="array" ref="AG3998">_xlfn.IFS(ISNUMBER(AC3998), "", ISNUMBER(SEARCH("Blank", AC3998)), "", ISERROR(AC3998), "Bad input on tab 3")</f>
        <v/>
      </c>
    </row>
    <row r="3999" spans="2:33" ht="15" customHeight="1" x14ac:dyDescent="0.75">
      <c r="B3999" s="205" t="str">
        <f>'5 Driver Data'!B3999</f>
        <v>3991</v>
      </c>
      <c r="C3999" s="193">
        <f>'5 Driver Data'!C3999</f>
        <v>0</v>
      </c>
      <c r="D3999" s="192">
        <f>'5 Driver Data'!D3999</f>
        <v>0</v>
      </c>
      <c r="E3999" s="191">
        <f>'5 Driver Data'!E3999</f>
        <v>0</v>
      </c>
      <c r="F3999" s="191">
        <f>'5 Driver Data'!F3999</f>
        <v>0</v>
      </c>
      <c r="G3999" s="191">
        <f>'5 Driver Data'!G3999</f>
        <v>0</v>
      </c>
      <c r="H3999" s="191">
        <f>'5 Driver Data'!H3999</f>
        <v>0</v>
      </c>
      <c r="I3999" s="191">
        <f>'5 Driver Data'!I3999</f>
        <v>0</v>
      </c>
      <c r="J3999" s="191">
        <f>'5 Driver Data'!J3999</f>
        <v>0</v>
      </c>
      <c r="K3999" s="206">
        <f>'5 Driver Data'!K3999</f>
        <v>0</v>
      </c>
      <c r="L3999" s="1"/>
      <c r="M3999" s="216" t="str">
        <f>IF(D3999=0,"Blank",'3 Model Input'!E$44*'3 Model Input'!E$45)</f>
        <v>Blank</v>
      </c>
      <c r="N3999" s="197" t="str">
        <f t="shared" si="640"/>
        <v>Blank</v>
      </c>
      <c r="O3999" s="197" t="str">
        <f>IF(D3999=0,"Blank",'3 Model Input'!E$49*(1-'3 Model Input'!E$51))</f>
        <v>Blank</v>
      </c>
      <c r="P3999" s="197" t="str">
        <f t="shared" si="641"/>
        <v>Blank</v>
      </c>
      <c r="Q3999" s="197" t="str">
        <f>IF(D3999=0,"Blank",IF(D3999="BEV",E3999*(1-'3 Model Input'!E$54), E3999))</f>
        <v>Blank</v>
      </c>
      <c r="R3999" s="198" t="str">
        <f>IF(D3999=0,"Blank",IF(D3999="PHEV",F3999/G3999,F3999*(1-'3 Model Input'!E$54)/G3999))</f>
        <v>Blank</v>
      </c>
      <c r="S3999" s="198" t="str">
        <f>IF(D3999=0,"Blank",IF(D3999="PHEV",MIN(M3999,E3999),MIN(M3999,(E3999*(1-'3 Model Input'!E$54)))))</f>
        <v>Blank</v>
      </c>
      <c r="T3999" s="217" t="str">
        <f t="shared" si="642"/>
        <v>Blank</v>
      </c>
      <c r="U3999" s="89"/>
      <c r="V3999" s="216" t="str">
        <f>IF(D3999=0,"Blank",P3999*'3 Model Input'!E$50)</f>
        <v>Blank</v>
      </c>
      <c r="W3999" s="197" t="str">
        <f t="shared" si="643"/>
        <v>Blank</v>
      </c>
      <c r="X3999" s="197" t="str">
        <f t="shared" si="644"/>
        <v>Blank</v>
      </c>
      <c r="Y3999" s="197" t="str">
        <f t="shared" si="645"/>
        <v>Blank</v>
      </c>
      <c r="Z3999" s="197" t="str">
        <f t="shared" si="646"/>
        <v>Blank</v>
      </c>
      <c r="AA3999" s="223" t="str" cm="1">
        <f t="array" ref="AA3999">_xlfn.IFS(ISTEXT('3 Model Input'!F$70),"Missing",ISTEXT('3 Model Input'!I$70),"Missing",ISNUMBER('3 Model Input'!K$70),'3 Model Input'!K$70*P3999)</f>
        <v>Missing</v>
      </c>
      <c r="AB3999" s="89"/>
      <c r="AC3999" s="227" t="str" cm="1">
        <f t="array" ref="AC3999">IF(D3999=0,"Blank",_xlfn.IFS('3 Model Input'!E$61=1,(V3999*G3999)/T3999,'3 Model Input'!E$61=2,(W3999*G3999)/T3999,'3 Model Input'!E$61=3,(X3999*G3999)/T3999,'3 Model Input'!E$61=4,(Y3999*G3999)/T3999,'3 Model Input'!E$61=5,(Z3999*G3999)/T3999, ISTEXT('3 Model Input'!E$61),"Missing",'3 Model Input'!E$61=6,(AA3999*G3999)/T3999))</f>
        <v>Blank</v>
      </c>
      <c r="AD3999" s="202" t="str">
        <f t="shared" si="647"/>
        <v>Blank</v>
      </c>
      <c r="AE3999" s="202" t="str">
        <f t="shared" si="648"/>
        <v>Blank</v>
      </c>
      <c r="AF3999" s="217" t="str">
        <f t="shared" si="649"/>
        <v>Blank</v>
      </c>
      <c r="AG3999" s="9" t="str" cm="1">
        <f t="array" ref="AG3999">_xlfn.IFS(ISNUMBER(AC3999), "", ISNUMBER(SEARCH("Blank", AC3999)), "", ISERROR(AC3999), "Bad input on tab 3")</f>
        <v/>
      </c>
    </row>
    <row r="4000" spans="2:33" ht="15" customHeight="1" x14ac:dyDescent="0.75">
      <c r="B4000" s="205" t="str">
        <f>'5 Driver Data'!B4000</f>
        <v>3992</v>
      </c>
      <c r="C4000" s="193">
        <f>'5 Driver Data'!C4000</f>
        <v>0</v>
      </c>
      <c r="D4000" s="192">
        <f>'5 Driver Data'!D4000</f>
        <v>0</v>
      </c>
      <c r="E4000" s="191">
        <f>'5 Driver Data'!E4000</f>
        <v>0</v>
      </c>
      <c r="F4000" s="191">
        <f>'5 Driver Data'!F4000</f>
        <v>0</v>
      </c>
      <c r="G4000" s="191">
        <f>'5 Driver Data'!G4000</f>
        <v>0</v>
      </c>
      <c r="H4000" s="191">
        <f>'5 Driver Data'!H4000</f>
        <v>0</v>
      </c>
      <c r="I4000" s="191">
        <f>'5 Driver Data'!I4000</f>
        <v>0</v>
      </c>
      <c r="J4000" s="191">
        <f>'5 Driver Data'!J4000</f>
        <v>0</v>
      </c>
      <c r="K4000" s="206">
        <f>'5 Driver Data'!K4000</f>
        <v>0</v>
      </c>
      <c r="L4000" s="1"/>
      <c r="M4000" s="216" t="str">
        <f>IF(D4000=0,"Blank",'3 Model Input'!E$44*'3 Model Input'!E$45)</f>
        <v>Blank</v>
      </c>
      <c r="N4000" s="197" t="str">
        <f t="shared" si="640"/>
        <v>Blank</v>
      </c>
      <c r="O4000" s="197" t="str">
        <f>IF(D4000=0,"Blank",'3 Model Input'!E$49*(1-'3 Model Input'!E$51))</f>
        <v>Blank</v>
      </c>
      <c r="P4000" s="197" t="str">
        <f t="shared" si="641"/>
        <v>Blank</v>
      </c>
      <c r="Q4000" s="197" t="str">
        <f>IF(D4000=0,"Blank",IF(D4000="BEV",E4000*(1-'3 Model Input'!E$54), E4000))</f>
        <v>Blank</v>
      </c>
      <c r="R4000" s="198" t="str">
        <f>IF(D4000=0,"Blank",IF(D4000="PHEV",F4000/G4000,F4000*(1-'3 Model Input'!E$54)/G4000))</f>
        <v>Blank</v>
      </c>
      <c r="S4000" s="198" t="str">
        <f>IF(D4000=0,"Blank",IF(D4000="PHEV",MIN(M4000,E4000),MIN(M4000,(E4000*(1-'3 Model Input'!E$54)))))</f>
        <v>Blank</v>
      </c>
      <c r="T4000" s="217" t="str">
        <f t="shared" si="642"/>
        <v>Blank</v>
      </c>
      <c r="U4000" s="89"/>
      <c r="V4000" s="216" t="str">
        <f>IF(D4000=0,"Blank",P4000*'3 Model Input'!E$50)</f>
        <v>Blank</v>
      </c>
      <c r="W4000" s="197" t="str">
        <f t="shared" si="643"/>
        <v>Blank</v>
      </c>
      <c r="X4000" s="197" t="str">
        <f t="shared" si="644"/>
        <v>Blank</v>
      </c>
      <c r="Y4000" s="197" t="str">
        <f t="shared" si="645"/>
        <v>Blank</v>
      </c>
      <c r="Z4000" s="197" t="str">
        <f t="shared" si="646"/>
        <v>Blank</v>
      </c>
      <c r="AA4000" s="223" t="str" cm="1">
        <f t="array" ref="AA4000">_xlfn.IFS(ISTEXT('3 Model Input'!F$70),"Missing",ISTEXT('3 Model Input'!I$70),"Missing",ISNUMBER('3 Model Input'!K$70),'3 Model Input'!K$70*P4000)</f>
        <v>Missing</v>
      </c>
      <c r="AB4000" s="89"/>
      <c r="AC4000" s="227" t="str" cm="1">
        <f t="array" ref="AC4000">IF(D4000=0,"Blank",_xlfn.IFS('3 Model Input'!E$61=1,(V4000*G4000)/T4000,'3 Model Input'!E$61=2,(W4000*G4000)/T4000,'3 Model Input'!E$61=3,(X4000*G4000)/T4000,'3 Model Input'!E$61=4,(Y4000*G4000)/T4000,'3 Model Input'!E$61=5,(Z4000*G4000)/T4000, ISTEXT('3 Model Input'!E$61),"Missing",'3 Model Input'!E$61=6,(AA4000*G4000)/T4000))</f>
        <v>Blank</v>
      </c>
      <c r="AD4000" s="202" t="str">
        <f t="shared" si="647"/>
        <v>Blank</v>
      </c>
      <c r="AE4000" s="202" t="str">
        <f t="shared" si="648"/>
        <v>Blank</v>
      </c>
      <c r="AF4000" s="217" t="str">
        <f t="shared" si="649"/>
        <v>Blank</v>
      </c>
      <c r="AG4000" s="9" t="str" cm="1">
        <f t="array" ref="AG4000">_xlfn.IFS(ISNUMBER(AC4000), "", ISNUMBER(SEARCH("Blank", AC4000)), "", ISERROR(AC4000), "Bad input on tab 3")</f>
        <v/>
      </c>
    </row>
    <row r="4001" spans="2:33" ht="15" customHeight="1" x14ac:dyDescent="0.75">
      <c r="B4001" s="205" t="str">
        <f>'5 Driver Data'!B4001</f>
        <v>3993</v>
      </c>
      <c r="C4001" s="193">
        <f>'5 Driver Data'!C4001</f>
        <v>0</v>
      </c>
      <c r="D4001" s="192">
        <f>'5 Driver Data'!D4001</f>
        <v>0</v>
      </c>
      <c r="E4001" s="191">
        <f>'5 Driver Data'!E4001</f>
        <v>0</v>
      </c>
      <c r="F4001" s="191">
        <f>'5 Driver Data'!F4001</f>
        <v>0</v>
      </c>
      <c r="G4001" s="191">
        <f>'5 Driver Data'!G4001</f>
        <v>0</v>
      </c>
      <c r="H4001" s="191">
        <f>'5 Driver Data'!H4001</f>
        <v>0</v>
      </c>
      <c r="I4001" s="191">
        <f>'5 Driver Data'!I4001</f>
        <v>0</v>
      </c>
      <c r="J4001" s="191">
        <f>'5 Driver Data'!J4001</f>
        <v>0</v>
      </c>
      <c r="K4001" s="206">
        <f>'5 Driver Data'!K4001</f>
        <v>0</v>
      </c>
      <c r="L4001" s="1"/>
      <c r="M4001" s="216" t="str">
        <f>IF(D4001=0,"Blank",'3 Model Input'!E$44*'3 Model Input'!E$45)</f>
        <v>Blank</v>
      </c>
      <c r="N4001" s="197" t="str">
        <f t="shared" si="640"/>
        <v>Blank</v>
      </c>
      <c r="O4001" s="197" t="str">
        <f>IF(D4001=0,"Blank",'3 Model Input'!E$49*(1-'3 Model Input'!E$51))</f>
        <v>Blank</v>
      </c>
      <c r="P4001" s="197" t="str">
        <f t="shared" si="641"/>
        <v>Blank</v>
      </c>
      <c r="Q4001" s="197" t="str">
        <f>IF(D4001=0,"Blank",IF(D4001="BEV",E4001*(1-'3 Model Input'!E$54), E4001))</f>
        <v>Blank</v>
      </c>
      <c r="R4001" s="198" t="str">
        <f>IF(D4001=0,"Blank",IF(D4001="PHEV",F4001/G4001,F4001*(1-'3 Model Input'!E$54)/G4001))</f>
        <v>Blank</v>
      </c>
      <c r="S4001" s="198" t="str">
        <f>IF(D4001=0,"Blank",IF(D4001="PHEV",MIN(M4001,E4001),MIN(M4001,(E4001*(1-'3 Model Input'!E$54)))))</f>
        <v>Blank</v>
      </c>
      <c r="T4001" s="217" t="str">
        <f t="shared" si="642"/>
        <v>Blank</v>
      </c>
      <c r="U4001" s="89"/>
      <c r="V4001" s="216" t="str">
        <f>IF(D4001=0,"Blank",P4001*'3 Model Input'!E$50)</f>
        <v>Blank</v>
      </c>
      <c r="W4001" s="197" t="str">
        <f t="shared" si="643"/>
        <v>Blank</v>
      </c>
      <c r="X4001" s="197" t="str">
        <f t="shared" si="644"/>
        <v>Blank</v>
      </c>
      <c r="Y4001" s="197" t="str">
        <f t="shared" si="645"/>
        <v>Blank</v>
      </c>
      <c r="Z4001" s="197" t="str">
        <f t="shared" si="646"/>
        <v>Blank</v>
      </c>
      <c r="AA4001" s="223" t="str" cm="1">
        <f t="array" ref="AA4001">_xlfn.IFS(ISTEXT('3 Model Input'!F$70),"Missing",ISTEXT('3 Model Input'!I$70),"Missing",ISNUMBER('3 Model Input'!K$70),'3 Model Input'!K$70*P4001)</f>
        <v>Missing</v>
      </c>
      <c r="AB4001" s="89"/>
      <c r="AC4001" s="227" t="str" cm="1">
        <f t="array" ref="AC4001">IF(D4001=0,"Blank",_xlfn.IFS('3 Model Input'!E$61=1,(V4001*G4001)/T4001,'3 Model Input'!E$61=2,(W4001*G4001)/T4001,'3 Model Input'!E$61=3,(X4001*G4001)/T4001,'3 Model Input'!E$61=4,(Y4001*G4001)/T4001,'3 Model Input'!E$61=5,(Z4001*G4001)/T4001, ISTEXT('3 Model Input'!E$61),"Missing",'3 Model Input'!E$61=6,(AA4001*G4001)/T4001))</f>
        <v>Blank</v>
      </c>
      <c r="AD4001" s="202" t="str">
        <f t="shared" si="647"/>
        <v>Blank</v>
      </c>
      <c r="AE4001" s="202" t="str">
        <f t="shared" si="648"/>
        <v>Blank</v>
      </c>
      <c r="AF4001" s="217" t="str">
        <f t="shared" si="649"/>
        <v>Blank</v>
      </c>
      <c r="AG4001" s="9" t="str" cm="1">
        <f t="array" ref="AG4001">_xlfn.IFS(ISNUMBER(AC4001), "", ISNUMBER(SEARCH("Blank", AC4001)), "", ISERROR(AC4001), "Bad input on tab 3")</f>
        <v/>
      </c>
    </row>
    <row r="4002" spans="2:33" ht="15" customHeight="1" x14ac:dyDescent="0.75">
      <c r="B4002" s="205" t="str">
        <f>'5 Driver Data'!B4002</f>
        <v>3994</v>
      </c>
      <c r="C4002" s="193">
        <f>'5 Driver Data'!C4002</f>
        <v>0</v>
      </c>
      <c r="D4002" s="192">
        <f>'5 Driver Data'!D4002</f>
        <v>0</v>
      </c>
      <c r="E4002" s="191">
        <f>'5 Driver Data'!E4002</f>
        <v>0</v>
      </c>
      <c r="F4002" s="191">
        <f>'5 Driver Data'!F4002</f>
        <v>0</v>
      </c>
      <c r="G4002" s="191">
        <f>'5 Driver Data'!G4002</f>
        <v>0</v>
      </c>
      <c r="H4002" s="191">
        <f>'5 Driver Data'!H4002</f>
        <v>0</v>
      </c>
      <c r="I4002" s="191">
        <f>'5 Driver Data'!I4002</f>
        <v>0</v>
      </c>
      <c r="J4002" s="191">
        <f>'5 Driver Data'!J4002</f>
        <v>0</v>
      </c>
      <c r="K4002" s="206">
        <f>'5 Driver Data'!K4002</f>
        <v>0</v>
      </c>
      <c r="L4002" s="1"/>
      <c r="M4002" s="216" t="str">
        <f>IF(D4002=0,"Blank",'3 Model Input'!E$44*'3 Model Input'!E$45)</f>
        <v>Blank</v>
      </c>
      <c r="N4002" s="197" t="str">
        <f t="shared" si="640"/>
        <v>Blank</v>
      </c>
      <c r="O4002" s="197" t="str">
        <f>IF(D4002=0,"Blank",'3 Model Input'!E$49*(1-'3 Model Input'!E$51))</f>
        <v>Blank</v>
      </c>
      <c r="P4002" s="197" t="str">
        <f t="shared" si="641"/>
        <v>Blank</v>
      </c>
      <c r="Q4002" s="197" t="str">
        <f>IF(D4002=0,"Blank",IF(D4002="BEV",E4002*(1-'3 Model Input'!E$54), E4002))</f>
        <v>Blank</v>
      </c>
      <c r="R4002" s="198" t="str">
        <f>IF(D4002=0,"Blank",IF(D4002="PHEV",F4002/G4002,F4002*(1-'3 Model Input'!E$54)/G4002))</f>
        <v>Blank</v>
      </c>
      <c r="S4002" s="198" t="str">
        <f>IF(D4002=0,"Blank",IF(D4002="PHEV",MIN(M4002,E4002),MIN(M4002,(E4002*(1-'3 Model Input'!E$54)))))</f>
        <v>Blank</v>
      </c>
      <c r="T4002" s="217" t="str">
        <f t="shared" si="642"/>
        <v>Blank</v>
      </c>
      <c r="U4002" s="89"/>
      <c r="V4002" s="216" t="str">
        <f>IF(D4002=0,"Blank",P4002*'3 Model Input'!E$50)</f>
        <v>Blank</v>
      </c>
      <c r="W4002" s="197" t="str">
        <f t="shared" si="643"/>
        <v>Blank</v>
      </c>
      <c r="X4002" s="197" t="str">
        <f t="shared" si="644"/>
        <v>Blank</v>
      </c>
      <c r="Y4002" s="197" t="str">
        <f t="shared" si="645"/>
        <v>Blank</v>
      </c>
      <c r="Z4002" s="197" t="str">
        <f t="shared" si="646"/>
        <v>Blank</v>
      </c>
      <c r="AA4002" s="223" t="str" cm="1">
        <f t="array" ref="AA4002">_xlfn.IFS(ISTEXT('3 Model Input'!F$70),"Missing",ISTEXT('3 Model Input'!I$70),"Missing",ISNUMBER('3 Model Input'!K$70),'3 Model Input'!K$70*P4002)</f>
        <v>Missing</v>
      </c>
      <c r="AB4002" s="89"/>
      <c r="AC4002" s="227" t="str" cm="1">
        <f t="array" ref="AC4002">IF(D4002=0,"Blank",_xlfn.IFS('3 Model Input'!E$61=1,(V4002*G4002)/T4002,'3 Model Input'!E$61=2,(W4002*G4002)/T4002,'3 Model Input'!E$61=3,(X4002*G4002)/T4002,'3 Model Input'!E$61=4,(Y4002*G4002)/T4002,'3 Model Input'!E$61=5,(Z4002*G4002)/T4002, ISTEXT('3 Model Input'!E$61),"Missing",'3 Model Input'!E$61=6,(AA4002*G4002)/T4002))</f>
        <v>Blank</v>
      </c>
      <c r="AD4002" s="202" t="str">
        <f t="shared" si="647"/>
        <v>Blank</v>
      </c>
      <c r="AE4002" s="202" t="str">
        <f t="shared" si="648"/>
        <v>Blank</v>
      </c>
      <c r="AF4002" s="217" t="str">
        <f t="shared" si="649"/>
        <v>Blank</v>
      </c>
      <c r="AG4002" s="9" t="str" cm="1">
        <f t="array" ref="AG4002">_xlfn.IFS(ISNUMBER(AC4002), "", ISNUMBER(SEARCH("Blank", AC4002)), "", ISERROR(AC4002), "Bad input on tab 3")</f>
        <v/>
      </c>
    </row>
    <row r="4003" spans="2:33" ht="15" customHeight="1" x14ac:dyDescent="0.75">
      <c r="B4003" s="205" t="str">
        <f>'5 Driver Data'!B4003</f>
        <v>3995</v>
      </c>
      <c r="C4003" s="193">
        <f>'5 Driver Data'!C4003</f>
        <v>0</v>
      </c>
      <c r="D4003" s="192">
        <f>'5 Driver Data'!D4003</f>
        <v>0</v>
      </c>
      <c r="E4003" s="191">
        <f>'5 Driver Data'!E4003</f>
        <v>0</v>
      </c>
      <c r="F4003" s="191">
        <f>'5 Driver Data'!F4003</f>
        <v>0</v>
      </c>
      <c r="G4003" s="191">
        <f>'5 Driver Data'!G4003</f>
        <v>0</v>
      </c>
      <c r="H4003" s="191">
        <f>'5 Driver Data'!H4003</f>
        <v>0</v>
      </c>
      <c r="I4003" s="191">
        <f>'5 Driver Data'!I4003</f>
        <v>0</v>
      </c>
      <c r="J4003" s="191">
        <f>'5 Driver Data'!J4003</f>
        <v>0</v>
      </c>
      <c r="K4003" s="206">
        <f>'5 Driver Data'!K4003</f>
        <v>0</v>
      </c>
      <c r="L4003" s="1"/>
      <c r="M4003" s="216" t="str">
        <f>IF(D4003=0,"Blank",'3 Model Input'!E$44*'3 Model Input'!E$45)</f>
        <v>Blank</v>
      </c>
      <c r="N4003" s="197" t="str">
        <f t="shared" si="640"/>
        <v>Blank</v>
      </c>
      <c r="O4003" s="197" t="str">
        <f>IF(D4003=0,"Blank",'3 Model Input'!E$49*(1-'3 Model Input'!E$51))</f>
        <v>Blank</v>
      </c>
      <c r="P4003" s="197" t="str">
        <f t="shared" si="641"/>
        <v>Blank</v>
      </c>
      <c r="Q4003" s="197" t="str">
        <f>IF(D4003=0,"Blank",IF(D4003="BEV",E4003*(1-'3 Model Input'!E$54), E4003))</f>
        <v>Blank</v>
      </c>
      <c r="R4003" s="198" t="str">
        <f>IF(D4003=0,"Blank",IF(D4003="PHEV",F4003/G4003,F4003*(1-'3 Model Input'!E$54)/G4003))</f>
        <v>Blank</v>
      </c>
      <c r="S4003" s="198" t="str">
        <f>IF(D4003=0,"Blank",IF(D4003="PHEV",MIN(M4003,E4003),MIN(M4003,(E4003*(1-'3 Model Input'!E$54)))))</f>
        <v>Blank</v>
      </c>
      <c r="T4003" s="217" t="str">
        <f t="shared" si="642"/>
        <v>Blank</v>
      </c>
      <c r="U4003" s="89"/>
      <c r="V4003" s="216" t="str">
        <f>IF(D4003=0,"Blank",P4003*'3 Model Input'!E$50)</f>
        <v>Blank</v>
      </c>
      <c r="W4003" s="197" t="str">
        <f t="shared" si="643"/>
        <v>Blank</v>
      </c>
      <c r="X4003" s="197" t="str">
        <f t="shared" si="644"/>
        <v>Blank</v>
      </c>
      <c r="Y4003" s="197" t="str">
        <f t="shared" si="645"/>
        <v>Blank</v>
      </c>
      <c r="Z4003" s="197" t="str">
        <f t="shared" si="646"/>
        <v>Blank</v>
      </c>
      <c r="AA4003" s="223" t="str" cm="1">
        <f t="array" ref="AA4003">_xlfn.IFS(ISTEXT('3 Model Input'!F$70),"Missing",ISTEXT('3 Model Input'!I$70),"Missing",ISNUMBER('3 Model Input'!K$70),'3 Model Input'!K$70*P4003)</f>
        <v>Missing</v>
      </c>
      <c r="AB4003" s="89"/>
      <c r="AC4003" s="227" t="str" cm="1">
        <f t="array" ref="AC4003">IF(D4003=0,"Blank",_xlfn.IFS('3 Model Input'!E$61=1,(V4003*G4003)/T4003,'3 Model Input'!E$61=2,(W4003*G4003)/T4003,'3 Model Input'!E$61=3,(X4003*G4003)/T4003,'3 Model Input'!E$61=4,(Y4003*G4003)/T4003,'3 Model Input'!E$61=5,(Z4003*G4003)/T4003, ISTEXT('3 Model Input'!E$61),"Missing",'3 Model Input'!E$61=6,(AA4003*G4003)/T4003))</f>
        <v>Blank</v>
      </c>
      <c r="AD4003" s="202" t="str">
        <f t="shared" si="647"/>
        <v>Blank</v>
      </c>
      <c r="AE4003" s="202" t="str">
        <f t="shared" si="648"/>
        <v>Blank</v>
      </c>
      <c r="AF4003" s="217" t="str">
        <f t="shared" si="649"/>
        <v>Blank</v>
      </c>
      <c r="AG4003" s="9" t="str" cm="1">
        <f t="array" ref="AG4003">_xlfn.IFS(ISNUMBER(AC4003), "", ISNUMBER(SEARCH("Blank", AC4003)), "", ISERROR(AC4003), "Bad input on tab 3")</f>
        <v/>
      </c>
    </row>
    <row r="4004" spans="2:33" ht="15" customHeight="1" x14ac:dyDescent="0.75">
      <c r="B4004" s="205" t="str">
        <f>'5 Driver Data'!B4004</f>
        <v>3996</v>
      </c>
      <c r="C4004" s="193">
        <f>'5 Driver Data'!C4004</f>
        <v>0</v>
      </c>
      <c r="D4004" s="192">
        <f>'5 Driver Data'!D4004</f>
        <v>0</v>
      </c>
      <c r="E4004" s="191">
        <f>'5 Driver Data'!E4004</f>
        <v>0</v>
      </c>
      <c r="F4004" s="191">
        <f>'5 Driver Data'!F4004</f>
        <v>0</v>
      </c>
      <c r="G4004" s="191">
        <f>'5 Driver Data'!G4004</f>
        <v>0</v>
      </c>
      <c r="H4004" s="191">
        <f>'5 Driver Data'!H4004</f>
        <v>0</v>
      </c>
      <c r="I4004" s="191">
        <f>'5 Driver Data'!I4004</f>
        <v>0</v>
      </c>
      <c r="J4004" s="191">
        <f>'5 Driver Data'!J4004</f>
        <v>0</v>
      </c>
      <c r="K4004" s="206">
        <f>'5 Driver Data'!K4004</f>
        <v>0</v>
      </c>
      <c r="L4004" s="1"/>
      <c r="M4004" s="216" t="str">
        <f>IF(D4004=0,"Blank",'3 Model Input'!E$44*'3 Model Input'!E$45)</f>
        <v>Blank</v>
      </c>
      <c r="N4004" s="197" t="str">
        <f t="shared" si="640"/>
        <v>Blank</v>
      </c>
      <c r="O4004" s="197" t="str">
        <f>IF(D4004=0,"Blank",'3 Model Input'!E$49*(1-'3 Model Input'!E$51))</f>
        <v>Blank</v>
      </c>
      <c r="P4004" s="197" t="str">
        <f t="shared" si="641"/>
        <v>Blank</v>
      </c>
      <c r="Q4004" s="197" t="str">
        <f>IF(D4004=0,"Blank",IF(D4004="BEV",E4004*(1-'3 Model Input'!E$54), E4004))</f>
        <v>Blank</v>
      </c>
      <c r="R4004" s="198" t="str">
        <f>IF(D4004=0,"Blank",IF(D4004="PHEV",F4004/G4004,F4004*(1-'3 Model Input'!E$54)/G4004))</f>
        <v>Blank</v>
      </c>
      <c r="S4004" s="198" t="str">
        <f>IF(D4004=0,"Blank",IF(D4004="PHEV",MIN(M4004,E4004),MIN(M4004,(E4004*(1-'3 Model Input'!E$54)))))</f>
        <v>Blank</v>
      </c>
      <c r="T4004" s="217" t="str">
        <f t="shared" si="642"/>
        <v>Blank</v>
      </c>
      <c r="U4004" s="89"/>
      <c r="V4004" s="216" t="str">
        <f>IF(D4004=0,"Blank",P4004*'3 Model Input'!E$50)</f>
        <v>Blank</v>
      </c>
      <c r="W4004" s="197" t="str">
        <f t="shared" si="643"/>
        <v>Blank</v>
      </c>
      <c r="X4004" s="197" t="str">
        <f t="shared" si="644"/>
        <v>Blank</v>
      </c>
      <c r="Y4004" s="197" t="str">
        <f t="shared" si="645"/>
        <v>Blank</v>
      </c>
      <c r="Z4004" s="197" t="str">
        <f t="shared" si="646"/>
        <v>Blank</v>
      </c>
      <c r="AA4004" s="223" t="str" cm="1">
        <f t="array" ref="AA4004">_xlfn.IFS(ISTEXT('3 Model Input'!F$70),"Missing",ISTEXT('3 Model Input'!I$70),"Missing",ISNUMBER('3 Model Input'!K$70),'3 Model Input'!K$70*P4004)</f>
        <v>Missing</v>
      </c>
      <c r="AB4004" s="89"/>
      <c r="AC4004" s="227" t="str" cm="1">
        <f t="array" ref="AC4004">IF(D4004=0,"Blank",_xlfn.IFS('3 Model Input'!E$61=1,(V4004*G4004)/T4004,'3 Model Input'!E$61=2,(W4004*G4004)/T4004,'3 Model Input'!E$61=3,(X4004*G4004)/T4004,'3 Model Input'!E$61=4,(Y4004*G4004)/T4004,'3 Model Input'!E$61=5,(Z4004*G4004)/T4004, ISTEXT('3 Model Input'!E$61),"Missing",'3 Model Input'!E$61=6,(AA4004*G4004)/T4004))</f>
        <v>Blank</v>
      </c>
      <c r="AD4004" s="202" t="str">
        <f t="shared" si="647"/>
        <v>Blank</v>
      </c>
      <c r="AE4004" s="202" t="str">
        <f t="shared" si="648"/>
        <v>Blank</v>
      </c>
      <c r="AF4004" s="217" t="str">
        <f t="shared" si="649"/>
        <v>Blank</v>
      </c>
      <c r="AG4004" s="9" t="str" cm="1">
        <f t="array" ref="AG4004">_xlfn.IFS(ISNUMBER(AC4004), "", ISNUMBER(SEARCH("Blank", AC4004)), "", ISERROR(AC4004), "Bad input on tab 3")</f>
        <v/>
      </c>
    </row>
    <row r="4005" spans="2:33" ht="15" customHeight="1" x14ac:dyDescent="0.75">
      <c r="B4005" s="205" t="str">
        <f>'5 Driver Data'!B4005</f>
        <v>3997</v>
      </c>
      <c r="C4005" s="193">
        <f>'5 Driver Data'!C4005</f>
        <v>0</v>
      </c>
      <c r="D4005" s="192">
        <f>'5 Driver Data'!D4005</f>
        <v>0</v>
      </c>
      <c r="E4005" s="191">
        <f>'5 Driver Data'!E4005</f>
        <v>0</v>
      </c>
      <c r="F4005" s="191">
        <f>'5 Driver Data'!F4005</f>
        <v>0</v>
      </c>
      <c r="G4005" s="191">
        <f>'5 Driver Data'!G4005</f>
        <v>0</v>
      </c>
      <c r="H4005" s="191">
        <f>'5 Driver Data'!H4005</f>
        <v>0</v>
      </c>
      <c r="I4005" s="191">
        <f>'5 Driver Data'!I4005</f>
        <v>0</v>
      </c>
      <c r="J4005" s="191">
        <f>'5 Driver Data'!J4005</f>
        <v>0</v>
      </c>
      <c r="K4005" s="206">
        <f>'5 Driver Data'!K4005</f>
        <v>0</v>
      </c>
      <c r="L4005" s="1"/>
      <c r="M4005" s="216" t="str">
        <f>IF(D4005=0,"Blank",'3 Model Input'!E$44*'3 Model Input'!E$45)</f>
        <v>Blank</v>
      </c>
      <c r="N4005" s="197" t="str">
        <f t="shared" si="640"/>
        <v>Blank</v>
      </c>
      <c r="O4005" s="197" t="str">
        <f>IF(D4005=0,"Blank",'3 Model Input'!E$49*(1-'3 Model Input'!E$51))</f>
        <v>Blank</v>
      </c>
      <c r="P4005" s="197" t="str">
        <f t="shared" si="641"/>
        <v>Blank</v>
      </c>
      <c r="Q4005" s="197" t="str">
        <f>IF(D4005=0,"Blank",IF(D4005="BEV",E4005*(1-'3 Model Input'!E$54), E4005))</f>
        <v>Blank</v>
      </c>
      <c r="R4005" s="198" t="str">
        <f>IF(D4005=0,"Blank",IF(D4005="PHEV",F4005/G4005,F4005*(1-'3 Model Input'!E$54)/G4005))</f>
        <v>Blank</v>
      </c>
      <c r="S4005" s="198" t="str">
        <f>IF(D4005=0,"Blank",IF(D4005="PHEV",MIN(M4005,E4005),MIN(M4005,(E4005*(1-'3 Model Input'!E$54)))))</f>
        <v>Blank</v>
      </c>
      <c r="T4005" s="217" t="str">
        <f t="shared" si="642"/>
        <v>Blank</v>
      </c>
      <c r="U4005" s="89"/>
      <c r="V4005" s="216" t="str">
        <f>IF(D4005=0,"Blank",P4005*'3 Model Input'!E$50)</f>
        <v>Blank</v>
      </c>
      <c r="W4005" s="197" t="str">
        <f t="shared" si="643"/>
        <v>Blank</v>
      </c>
      <c r="X4005" s="197" t="str">
        <f t="shared" si="644"/>
        <v>Blank</v>
      </c>
      <c r="Y4005" s="197" t="str">
        <f t="shared" si="645"/>
        <v>Blank</v>
      </c>
      <c r="Z4005" s="197" t="str">
        <f t="shared" si="646"/>
        <v>Blank</v>
      </c>
      <c r="AA4005" s="223" t="str" cm="1">
        <f t="array" ref="AA4005">_xlfn.IFS(ISTEXT('3 Model Input'!F$70),"Missing",ISTEXT('3 Model Input'!I$70),"Missing",ISNUMBER('3 Model Input'!K$70),'3 Model Input'!K$70*P4005)</f>
        <v>Missing</v>
      </c>
      <c r="AB4005" s="89"/>
      <c r="AC4005" s="227" t="str" cm="1">
        <f t="array" ref="AC4005">IF(D4005=0,"Blank",_xlfn.IFS('3 Model Input'!E$61=1,(V4005*G4005)/T4005,'3 Model Input'!E$61=2,(W4005*G4005)/T4005,'3 Model Input'!E$61=3,(X4005*G4005)/T4005,'3 Model Input'!E$61=4,(Y4005*G4005)/T4005,'3 Model Input'!E$61=5,(Z4005*G4005)/T4005, ISTEXT('3 Model Input'!E$61),"Missing",'3 Model Input'!E$61=6,(AA4005*G4005)/T4005))</f>
        <v>Blank</v>
      </c>
      <c r="AD4005" s="202" t="str">
        <f t="shared" si="647"/>
        <v>Blank</v>
      </c>
      <c r="AE4005" s="202" t="str">
        <f t="shared" si="648"/>
        <v>Blank</v>
      </c>
      <c r="AF4005" s="217" t="str">
        <f t="shared" si="649"/>
        <v>Blank</v>
      </c>
      <c r="AG4005" s="9" t="str" cm="1">
        <f t="array" ref="AG4005">_xlfn.IFS(ISNUMBER(AC4005), "", ISNUMBER(SEARCH("Blank", AC4005)), "", ISERROR(AC4005), "Bad input on tab 3")</f>
        <v/>
      </c>
    </row>
    <row r="4006" spans="2:33" ht="15" customHeight="1" x14ac:dyDescent="0.75">
      <c r="B4006" s="205" t="str">
        <f>'5 Driver Data'!B4006</f>
        <v>3998</v>
      </c>
      <c r="C4006" s="193">
        <f>'5 Driver Data'!C4006</f>
        <v>0</v>
      </c>
      <c r="D4006" s="192">
        <f>'5 Driver Data'!D4006</f>
        <v>0</v>
      </c>
      <c r="E4006" s="191">
        <f>'5 Driver Data'!E4006</f>
        <v>0</v>
      </c>
      <c r="F4006" s="191">
        <f>'5 Driver Data'!F4006</f>
        <v>0</v>
      </c>
      <c r="G4006" s="191">
        <f>'5 Driver Data'!G4006</f>
        <v>0</v>
      </c>
      <c r="H4006" s="191">
        <f>'5 Driver Data'!H4006</f>
        <v>0</v>
      </c>
      <c r="I4006" s="191">
        <f>'5 Driver Data'!I4006</f>
        <v>0</v>
      </c>
      <c r="J4006" s="191">
        <f>'5 Driver Data'!J4006</f>
        <v>0</v>
      </c>
      <c r="K4006" s="206">
        <f>'5 Driver Data'!K4006</f>
        <v>0</v>
      </c>
      <c r="L4006" s="1"/>
      <c r="M4006" s="216" t="str">
        <f>IF(D4006=0,"Blank",'3 Model Input'!E$44*'3 Model Input'!E$45)</f>
        <v>Blank</v>
      </c>
      <c r="N4006" s="197" t="str">
        <f t="shared" si="640"/>
        <v>Blank</v>
      </c>
      <c r="O4006" s="197" t="str">
        <f>IF(D4006=0,"Blank",'3 Model Input'!E$49*(1-'3 Model Input'!E$51))</f>
        <v>Blank</v>
      </c>
      <c r="P4006" s="197" t="str">
        <f t="shared" si="641"/>
        <v>Blank</v>
      </c>
      <c r="Q4006" s="197" t="str">
        <f>IF(D4006=0,"Blank",IF(D4006="BEV",E4006*(1-'3 Model Input'!E$54), E4006))</f>
        <v>Blank</v>
      </c>
      <c r="R4006" s="198" t="str">
        <f>IF(D4006=0,"Blank",IF(D4006="PHEV",F4006/G4006,F4006*(1-'3 Model Input'!E$54)/G4006))</f>
        <v>Blank</v>
      </c>
      <c r="S4006" s="198" t="str">
        <f>IF(D4006=0,"Blank",IF(D4006="PHEV",MIN(M4006,E4006),MIN(M4006,(E4006*(1-'3 Model Input'!E$54)))))</f>
        <v>Blank</v>
      </c>
      <c r="T4006" s="217" t="str">
        <f t="shared" si="642"/>
        <v>Blank</v>
      </c>
      <c r="U4006" s="89"/>
      <c r="V4006" s="216" t="str">
        <f>IF(D4006=0,"Blank",P4006*'3 Model Input'!E$50)</f>
        <v>Blank</v>
      </c>
      <c r="W4006" s="197" t="str">
        <f t="shared" si="643"/>
        <v>Blank</v>
      </c>
      <c r="X4006" s="197" t="str">
        <f t="shared" si="644"/>
        <v>Blank</v>
      </c>
      <c r="Y4006" s="197" t="str">
        <f t="shared" si="645"/>
        <v>Blank</v>
      </c>
      <c r="Z4006" s="197" t="str">
        <f t="shared" si="646"/>
        <v>Blank</v>
      </c>
      <c r="AA4006" s="223" t="str" cm="1">
        <f t="array" ref="AA4006">_xlfn.IFS(ISTEXT('3 Model Input'!F$70),"Missing",ISTEXT('3 Model Input'!I$70),"Missing",ISNUMBER('3 Model Input'!K$70),'3 Model Input'!K$70*P4006)</f>
        <v>Missing</v>
      </c>
      <c r="AB4006" s="89"/>
      <c r="AC4006" s="227" t="str" cm="1">
        <f t="array" ref="AC4006">IF(D4006=0,"Blank",_xlfn.IFS('3 Model Input'!E$61=1,(V4006*G4006)/T4006,'3 Model Input'!E$61=2,(W4006*G4006)/T4006,'3 Model Input'!E$61=3,(X4006*G4006)/T4006,'3 Model Input'!E$61=4,(Y4006*G4006)/T4006,'3 Model Input'!E$61=5,(Z4006*G4006)/T4006, ISTEXT('3 Model Input'!E$61),"Missing",'3 Model Input'!E$61=6,(AA4006*G4006)/T4006))</f>
        <v>Blank</v>
      </c>
      <c r="AD4006" s="202" t="str">
        <f t="shared" si="647"/>
        <v>Blank</v>
      </c>
      <c r="AE4006" s="202" t="str">
        <f t="shared" si="648"/>
        <v>Blank</v>
      </c>
      <c r="AF4006" s="217" t="str">
        <f t="shared" si="649"/>
        <v>Blank</v>
      </c>
      <c r="AG4006" s="9" t="str" cm="1">
        <f t="array" ref="AG4006">_xlfn.IFS(ISNUMBER(AC4006), "", ISNUMBER(SEARCH("Blank", AC4006)), "", ISERROR(AC4006), "Bad input on tab 3")</f>
        <v/>
      </c>
    </row>
    <row r="4007" spans="2:33" ht="15" customHeight="1" x14ac:dyDescent="0.75">
      <c r="B4007" s="205" t="str">
        <f>'5 Driver Data'!B4007</f>
        <v>3999</v>
      </c>
      <c r="C4007" s="193">
        <f>'5 Driver Data'!C4007</f>
        <v>0</v>
      </c>
      <c r="D4007" s="192">
        <f>'5 Driver Data'!D4007</f>
        <v>0</v>
      </c>
      <c r="E4007" s="191">
        <f>'5 Driver Data'!E4007</f>
        <v>0</v>
      </c>
      <c r="F4007" s="191">
        <f>'5 Driver Data'!F4007</f>
        <v>0</v>
      </c>
      <c r="G4007" s="191">
        <f>'5 Driver Data'!G4007</f>
        <v>0</v>
      </c>
      <c r="H4007" s="191">
        <f>'5 Driver Data'!H4007</f>
        <v>0</v>
      </c>
      <c r="I4007" s="191">
        <f>'5 Driver Data'!I4007</f>
        <v>0</v>
      </c>
      <c r="J4007" s="191">
        <f>'5 Driver Data'!J4007</f>
        <v>0</v>
      </c>
      <c r="K4007" s="206">
        <f>'5 Driver Data'!K4007</f>
        <v>0</v>
      </c>
      <c r="L4007" s="1"/>
      <c r="M4007" s="216" t="str">
        <f>IF(D4007=0,"Blank",'3 Model Input'!E$44*'3 Model Input'!E$45)</f>
        <v>Blank</v>
      </c>
      <c r="N4007" s="197" t="str">
        <f t="shared" si="640"/>
        <v>Blank</v>
      </c>
      <c r="O4007" s="197" t="str">
        <f>IF(D4007=0,"Blank",'3 Model Input'!E$49*(1-'3 Model Input'!E$51))</f>
        <v>Blank</v>
      </c>
      <c r="P4007" s="197" t="str">
        <f t="shared" si="641"/>
        <v>Blank</v>
      </c>
      <c r="Q4007" s="197" t="str">
        <f>IF(D4007=0,"Blank",IF(D4007="BEV",E4007*(1-'3 Model Input'!E$54), E4007))</f>
        <v>Blank</v>
      </c>
      <c r="R4007" s="198" t="str">
        <f>IF(D4007=0,"Blank",IF(D4007="PHEV",F4007/G4007,F4007*(1-'3 Model Input'!E$54)/G4007))</f>
        <v>Blank</v>
      </c>
      <c r="S4007" s="198" t="str">
        <f>IF(D4007=0,"Blank",IF(D4007="PHEV",MIN(M4007,E4007),MIN(M4007,(E4007*(1-'3 Model Input'!E$54)))))</f>
        <v>Blank</v>
      </c>
      <c r="T4007" s="217" t="str">
        <f t="shared" si="642"/>
        <v>Blank</v>
      </c>
      <c r="U4007" s="89"/>
      <c r="V4007" s="216" t="str">
        <f>IF(D4007=0,"Blank",P4007*'3 Model Input'!E$50)</f>
        <v>Blank</v>
      </c>
      <c r="W4007" s="197" t="str">
        <f t="shared" si="643"/>
        <v>Blank</v>
      </c>
      <c r="X4007" s="197" t="str">
        <f t="shared" si="644"/>
        <v>Blank</v>
      </c>
      <c r="Y4007" s="197" t="str">
        <f t="shared" si="645"/>
        <v>Blank</v>
      </c>
      <c r="Z4007" s="197" t="str">
        <f t="shared" si="646"/>
        <v>Blank</v>
      </c>
      <c r="AA4007" s="223" t="str" cm="1">
        <f t="array" ref="AA4007">_xlfn.IFS(ISTEXT('3 Model Input'!F$70),"Missing",ISTEXT('3 Model Input'!I$70),"Missing",ISNUMBER('3 Model Input'!K$70),'3 Model Input'!K$70*P4007)</f>
        <v>Missing</v>
      </c>
      <c r="AB4007" s="89"/>
      <c r="AC4007" s="227" t="str" cm="1">
        <f t="array" ref="AC4007">IF(D4007=0,"Blank",_xlfn.IFS('3 Model Input'!E$61=1,(V4007*G4007)/T4007,'3 Model Input'!E$61=2,(W4007*G4007)/T4007,'3 Model Input'!E$61=3,(X4007*G4007)/T4007,'3 Model Input'!E$61=4,(Y4007*G4007)/T4007,'3 Model Input'!E$61=5,(Z4007*G4007)/T4007, ISTEXT('3 Model Input'!E$61),"Missing",'3 Model Input'!E$61=6,(AA4007*G4007)/T4007))</f>
        <v>Blank</v>
      </c>
      <c r="AD4007" s="202" t="str">
        <f t="shared" si="647"/>
        <v>Blank</v>
      </c>
      <c r="AE4007" s="202" t="str">
        <f t="shared" si="648"/>
        <v>Blank</v>
      </c>
      <c r="AF4007" s="217" t="str">
        <f t="shared" si="649"/>
        <v>Blank</v>
      </c>
      <c r="AG4007" s="9" t="str" cm="1">
        <f t="array" ref="AG4007">_xlfn.IFS(ISNUMBER(AC4007), "", ISNUMBER(SEARCH("Blank", AC4007)), "", ISERROR(AC4007), "Bad input on tab 3")</f>
        <v/>
      </c>
    </row>
    <row r="4008" spans="2:33" ht="15" customHeight="1" x14ac:dyDescent="0.75">
      <c r="B4008" s="205" t="str">
        <f>'5 Driver Data'!B4008</f>
        <v>4000</v>
      </c>
      <c r="C4008" s="193">
        <f>'5 Driver Data'!C4008</f>
        <v>0</v>
      </c>
      <c r="D4008" s="192">
        <f>'5 Driver Data'!D4008</f>
        <v>0</v>
      </c>
      <c r="E4008" s="191">
        <f>'5 Driver Data'!E4008</f>
        <v>0</v>
      </c>
      <c r="F4008" s="191">
        <f>'5 Driver Data'!F4008</f>
        <v>0</v>
      </c>
      <c r="G4008" s="191">
        <f>'5 Driver Data'!G4008</f>
        <v>0</v>
      </c>
      <c r="H4008" s="191">
        <f>'5 Driver Data'!H4008</f>
        <v>0</v>
      </c>
      <c r="I4008" s="191">
        <f>'5 Driver Data'!I4008</f>
        <v>0</v>
      </c>
      <c r="J4008" s="191">
        <f>'5 Driver Data'!J4008</f>
        <v>0</v>
      </c>
      <c r="K4008" s="206">
        <f>'5 Driver Data'!K4008</f>
        <v>0</v>
      </c>
      <c r="L4008" s="1"/>
      <c r="M4008" s="216" t="str">
        <f>IF(D4008=0,"Blank",'3 Model Input'!E$44*'3 Model Input'!E$45)</f>
        <v>Blank</v>
      </c>
      <c r="N4008" s="197" t="str">
        <f t="shared" si="640"/>
        <v>Blank</v>
      </c>
      <c r="O4008" s="197" t="str">
        <f>IF(D4008=0,"Blank",'3 Model Input'!E$49*(1-'3 Model Input'!E$51))</f>
        <v>Blank</v>
      </c>
      <c r="P4008" s="197" t="str">
        <f t="shared" si="641"/>
        <v>Blank</v>
      </c>
      <c r="Q4008" s="197" t="str">
        <f>IF(D4008=0,"Blank",IF(D4008="BEV",E4008*(1-'3 Model Input'!E$54), E4008))</f>
        <v>Blank</v>
      </c>
      <c r="R4008" s="198" t="str">
        <f>IF(D4008=0,"Blank",IF(D4008="PHEV",F4008/G4008,F4008*(1-'3 Model Input'!E$54)/G4008))</f>
        <v>Blank</v>
      </c>
      <c r="S4008" s="198" t="str">
        <f>IF(D4008=0,"Blank",IF(D4008="PHEV",MIN(M4008,E4008),MIN(M4008,(E4008*(1-'3 Model Input'!E$54)))))</f>
        <v>Blank</v>
      </c>
      <c r="T4008" s="217" t="str">
        <f t="shared" si="642"/>
        <v>Blank</v>
      </c>
      <c r="U4008" s="89"/>
      <c r="V4008" s="216" t="str">
        <f>IF(D4008=0,"Blank",P4008*'3 Model Input'!E$50)</f>
        <v>Blank</v>
      </c>
      <c r="W4008" s="197" t="str">
        <f t="shared" si="643"/>
        <v>Blank</v>
      </c>
      <c r="X4008" s="197" t="str">
        <f t="shared" si="644"/>
        <v>Blank</v>
      </c>
      <c r="Y4008" s="197" t="str">
        <f t="shared" si="645"/>
        <v>Blank</v>
      </c>
      <c r="Z4008" s="197" t="str">
        <f t="shared" si="646"/>
        <v>Blank</v>
      </c>
      <c r="AA4008" s="223" t="str" cm="1">
        <f t="array" ref="AA4008">_xlfn.IFS(ISTEXT('3 Model Input'!F$70),"Missing",ISTEXT('3 Model Input'!I$70),"Missing",ISNUMBER('3 Model Input'!K$70),'3 Model Input'!K$70*P4008)</f>
        <v>Missing</v>
      </c>
      <c r="AB4008" s="89"/>
      <c r="AC4008" s="227" t="str" cm="1">
        <f t="array" ref="AC4008">IF(D4008=0,"Blank",_xlfn.IFS('3 Model Input'!E$61=1,(V4008*G4008)/T4008,'3 Model Input'!E$61=2,(W4008*G4008)/T4008,'3 Model Input'!E$61=3,(X4008*G4008)/T4008,'3 Model Input'!E$61=4,(Y4008*G4008)/T4008,'3 Model Input'!E$61=5,(Z4008*G4008)/T4008, ISTEXT('3 Model Input'!E$61),"Missing",'3 Model Input'!E$61=6,(AA4008*G4008)/T4008))</f>
        <v>Blank</v>
      </c>
      <c r="AD4008" s="202" t="str">
        <f t="shared" si="647"/>
        <v>Blank</v>
      </c>
      <c r="AE4008" s="202" t="str">
        <f t="shared" si="648"/>
        <v>Blank</v>
      </c>
      <c r="AF4008" s="217" t="str">
        <f t="shared" si="649"/>
        <v>Blank</v>
      </c>
      <c r="AG4008" s="9" t="str" cm="1">
        <f t="array" ref="AG4008">_xlfn.IFS(ISNUMBER(AC4008), "", ISNUMBER(SEARCH("Blank", AC4008)), "", ISERROR(AC4008), "Bad input on tab 3")</f>
        <v/>
      </c>
    </row>
    <row r="4009" spans="2:33" ht="15" customHeight="1" x14ac:dyDescent="0.75">
      <c r="B4009" s="205" t="str">
        <f>'5 Driver Data'!B4009</f>
        <v>4001</v>
      </c>
      <c r="C4009" s="193">
        <f>'5 Driver Data'!C4009</f>
        <v>0</v>
      </c>
      <c r="D4009" s="192">
        <f>'5 Driver Data'!D4009</f>
        <v>0</v>
      </c>
      <c r="E4009" s="191">
        <f>'5 Driver Data'!E4009</f>
        <v>0</v>
      </c>
      <c r="F4009" s="191">
        <f>'5 Driver Data'!F4009</f>
        <v>0</v>
      </c>
      <c r="G4009" s="191">
        <f>'5 Driver Data'!G4009</f>
        <v>0</v>
      </c>
      <c r="H4009" s="191">
        <f>'5 Driver Data'!H4009</f>
        <v>0</v>
      </c>
      <c r="I4009" s="191">
        <f>'5 Driver Data'!I4009</f>
        <v>0</v>
      </c>
      <c r="J4009" s="191">
        <f>'5 Driver Data'!J4009</f>
        <v>0</v>
      </c>
      <c r="K4009" s="206">
        <f>'5 Driver Data'!K4009</f>
        <v>0</v>
      </c>
      <c r="L4009" s="1"/>
      <c r="M4009" s="216" t="str">
        <f>IF(D4009=0,"Blank",'3 Model Input'!E$44*'3 Model Input'!E$45)</f>
        <v>Blank</v>
      </c>
      <c r="N4009" s="197" t="str">
        <f t="shared" si="640"/>
        <v>Blank</v>
      </c>
      <c r="O4009" s="197" t="str">
        <f>IF(D4009=0,"Blank",'3 Model Input'!E$49*(1-'3 Model Input'!E$51))</f>
        <v>Blank</v>
      </c>
      <c r="P4009" s="197" t="str">
        <f t="shared" si="641"/>
        <v>Blank</v>
      </c>
      <c r="Q4009" s="197" t="str">
        <f>IF(D4009=0,"Blank",IF(D4009="BEV",E4009*(1-'3 Model Input'!E$54), E4009))</f>
        <v>Blank</v>
      </c>
      <c r="R4009" s="198" t="str">
        <f>IF(D4009=0,"Blank",IF(D4009="PHEV",F4009/G4009,F4009*(1-'3 Model Input'!E$54)/G4009))</f>
        <v>Blank</v>
      </c>
      <c r="S4009" s="198" t="str">
        <f>IF(D4009=0,"Blank",IF(D4009="PHEV",MIN(M4009,E4009),MIN(M4009,(E4009*(1-'3 Model Input'!E$54)))))</f>
        <v>Blank</v>
      </c>
      <c r="T4009" s="217" t="str">
        <f t="shared" si="642"/>
        <v>Blank</v>
      </c>
      <c r="U4009" s="89"/>
      <c r="V4009" s="216" t="str">
        <f>IF(D4009=0,"Blank",P4009*'3 Model Input'!E$50)</f>
        <v>Blank</v>
      </c>
      <c r="W4009" s="197" t="str">
        <f t="shared" si="643"/>
        <v>Blank</v>
      </c>
      <c r="X4009" s="197" t="str">
        <f t="shared" si="644"/>
        <v>Blank</v>
      </c>
      <c r="Y4009" s="197" t="str">
        <f t="shared" si="645"/>
        <v>Blank</v>
      </c>
      <c r="Z4009" s="197" t="str">
        <f t="shared" si="646"/>
        <v>Blank</v>
      </c>
      <c r="AA4009" s="223" t="str" cm="1">
        <f t="array" ref="AA4009">_xlfn.IFS(ISTEXT('3 Model Input'!F$70),"Missing",ISTEXT('3 Model Input'!I$70),"Missing",ISNUMBER('3 Model Input'!K$70),'3 Model Input'!K$70*P4009)</f>
        <v>Missing</v>
      </c>
      <c r="AB4009" s="89"/>
      <c r="AC4009" s="227" t="str" cm="1">
        <f t="array" ref="AC4009">IF(D4009=0,"Blank",_xlfn.IFS('3 Model Input'!E$61=1,(V4009*G4009)/T4009,'3 Model Input'!E$61=2,(W4009*G4009)/T4009,'3 Model Input'!E$61=3,(X4009*G4009)/T4009,'3 Model Input'!E$61=4,(Y4009*G4009)/T4009,'3 Model Input'!E$61=5,(Z4009*G4009)/T4009, ISTEXT('3 Model Input'!E$61),"Missing",'3 Model Input'!E$61=6,(AA4009*G4009)/T4009))</f>
        <v>Blank</v>
      </c>
      <c r="AD4009" s="202" t="str">
        <f t="shared" si="647"/>
        <v>Blank</v>
      </c>
      <c r="AE4009" s="202" t="str">
        <f t="shared" si="648"/>
        <v>Blank</v>
      </c>
      <c r="AF4009" s="217" t="str">
        <f t="shared" si="649"/>
        <v>Blank</v>
      </c>
      <c r="AG4009" s="9" t="str" cm="1">
        <f t="array" ref="AG4009">_xlfn.IFS(ISNUMBER(AC4009), "", ISNUMBER(SEARCH("Blank", AC4009)), "", ISERROR(AC4009), "Bad input on tab 3")</f>
        <v/>
      </c>
    </row>
    <row r="4010" spans="2:33" ht="15" customHeight="1" x14ac:dyDescent="0.75">
      <c r="B4010" s="205" t="str">
        <f>'5 Driver Data'!B4010</f>
        <v>4002</v>
      </c>
      <c r="C4010" s="193">
        <f>'5 Driver Data'!C4010</f>
        <v>0</v>
      </c>
      <c r="D4010" s="192">
        <f>'5 Driver Data'!D4010</f>
        <v>0</v>
      </c>
      <c r="E4010" s="191">
        <f>'5 Driver Data'!E4010</f>
        <v>0</v>
      </c>
      <c r="F4010" s="191">
        <f>'5 Driver Data'!F4010</f>
        <v>0</v>
      </c>
      <c r="G4010" s="191">
        <f>'5 Driver Data'!G4010</f>
        <v>0</v>
      </c>
      <c r="H4010" s="191">
        <f>'5 Driver Data'!H4010</f>
        <v>0</v>
      </c>
      <c r="I4010" s="191">
        <f>'5 Driver Data'!I4010</f>
        <v>0</v>
      </c>
      <c r="J4010" s="191">
        <f>'5 Driver Data'!J4010</f>
        <v>0</v>
      </c>
      <c r="K4010" s="206">
        <f>'5 Driver Data'!K4010</f>
        <v>0</v>
      </c>
      <c r="L4010" s="1"/>
      <c r="M4010" s="216" t="str">
        <f>IF(D4010=0,"Blank",'3 Model Input'!E$44*'3 Model Input'!E$45)</f>
        <v>Blank</v>
      </c>
      <c r="N4010" s="197" t="str">
        <f t="shared" si="640"/>
        <v>Blank</v>
      </c>
      <c r="O4010" s="197" t="str">
        <f>IF(D4010=0,"Blank",'3 Model Input'!E$49*(1-'3 Model Input'!E$51))</f>
        <v>Blank</v>
      </c>
      <c r="P4010" s="197" t="str">
        <f t="shared" si="641"/>
        <v>Blank</v>
      </c>
      <c r="Q4010" s="197" t="str">
        <f>IF(D4010=0,"Blank",IF(D4010="BEV",E4010*(1-'3 Model Input'!E$54), E4010))</f>
        <v>Blank</v>
      </c>
      <c r="R4010" s="198" t="str">
        <f>IF(D4010=0,"Blank",IF(D4010="PHEV",F4010/G4010,F4010*(1-'3 Model Input'!E$54)/G4010))</f>
        <v>Blank</v>
      </c>
      <c r="S4010" s="198" t="str">
        <f>IF(D4010=0,"Blank",IF(D4010="PHEV",MIN(M4010,E4010),MIN(M4010,(E4010*(1-'3 Model Input'!E$54)))))</f>
        <v>Blank</v>
      </c>
      <c r="T4010" s="217" t="str">
        <f t="shared" si="642"/>
        <v>Blank</v>
      </c>
      <c r="U4010" s="89"/>
      <c r="V4010" s="216" t="str">
        <f>IF(D4010=0,"Blank",P4010*'3 Model Input'!E$50)</f>
        <v>Blank</v>
      </c>
      <c r="W4010" s="197" t="str">
        <f t="shared" si="643"/>
        <v>Blank</v>
      </c>
      <c r="X4010" s="197" t="str">
        <f t="shared" si="644"/>
        <v>Blank</v>
      </c>
      <c r="Y4010" s="197" t="str">
        <f t="shared" si="645"/>
        <v>Blank</v>
      </c>
      <c r="Z4010" s="197" t="str">
        <f t="shared" si="646"/>
        <v>Blank</v>
      </c>
      <c r="AA4010" s="223" t="str" cm="1">
        <f t="array" ref="AA4010">_xlfn.IFS(ISTEXT('3 Model Input'!F$70),"Missing",ISTEXT('3 Model Input'!I$70),"Missing",ISNUMBER('3 Model Input'!K$70),'3 Model Input'!K$70*P4010)</f>
        <v>Missing</v>
      </c>
      <c r="AB4010" s="89"/>
      <c r="AC4010" s="227" t="str" cm="1">
        <f t="array" ref="AC4010">IF(D4010=0,"Blank",_xlfn.IFS('3 Model Input'!E$61=1,(V4010*G4010)/T4010,'3 Model Input'!E$61=2,(W4010*G4010)/T4010,'3 Model Input'!E$61=3,(X4010*G4010)/T4010,'3 Model Input'!E$61=4,(Y4010*G4010)/T4010,'3 Model Input'!E$61=5,(Z4010*G4010)/T4010, ISTEXT('3 Model Input'!E$61),"Missing",'3 Model Input'!E$61=6,(AA4010*G4010)/T4010))</f>
        <v>Blank</v>
      </c>
      <c r="AD4010" s="202" t="str">
        <f t="shared" si="647"/>
        <v>Blank</v>
      </c>
      <c r="AE4010" s="202" t="str">
        <f t="shared" si="648"/>
        <v>Blank</v>
      </c>
      <c r="AF4010" s="217" t="str">
        <f t="shared" si="649"/>
        <v>Blank</v>
      </c>
      <c r="AG4010" s="9" t="str" cm="1">
        <f t="array" ref="AG4010">_xlfn.IFS(ISNUMBER(AC4010), "", ISNUMBER(SEARCH("Blank", AC4010)), "", ISERROR(AC4010), "Bad input on tab 3")</f>
        <v/>
      </c>
    </row>
    <row r="4011" spans="2:33" ht="15" customHeight="1" x14ac:dyDescent="0.75">
      <c r="B4011" s="205" t="str">
        <f>'5 Driver Data'!B4011</f>
        <v>4003</v>
      </c>
      <c r="C4011" s="193">
        <f>'5 Driver Data'!C4011</f>
        <v>0</v>
      </c>
      <c r="D4011" s="192">
        <f>'5 Driver Data'!D4011</f>
        <v>0</v>
      </c>
      <c r="E4011" s="191">
        <f>'5 Driver Data'!E4011</f>
        <v>0</v>
      </c>
      <c r="F4011" s="191">
        <f>'5 Driver Data'!F4011</f>
        <v>0</v>
      </c>
      <c r="G4011" s="191">
        <f>'5 Driver Data'!G4011</f>
        <v>0</v>
      </c>
      <c r="H4011" s="191">
        <f>'5 Driver Data'!H4011</f>
        <v>0</v>
      </c>
      <c r="I4011" s="191">
        <f>'5 Driver Data'!I4011</f>
        <v>0</v>
      </c>
      <c r="J4011" s="191">
        <f>'5 Driver Data'!J4011</f>
        <v>0</v>
      </c>
      <c r="K4011" s="206">
        <f>'5 Driver Data'!K4011</f>
        <v>0</v>
      </c>
      <c r="L4011" s="1"/>
      <c r="M4011" s="216" t="str">
        <f>IF(D4011=0,"Blank",'3 Model Input'!E$44*'3 Model Input'!E$45)</f>
        <v>Blank</v>
      </c>
      <c r="N4011" s="197" t="str">
        <f t="shared" si="640"/>
        <v>Blank</v>
      </c>
      <c r="O4011" s="197" t="str">
        <f>IF(D4011=0,"Blank",'3 Model Input'!E$49*(1-'3 Model Input'!E$51))</f>
        <v>Blank</v>
      </c>
      <c r="P4011" s="197" t="str">
        <f t="shared" si="641"/>
        <v>Blank</v>
      </c>
      <c r="Q4011" s="197" t="str">
        <f>IF(D4011=0,"Blank",IF(D4011="BEV",E4011*(1-'3 Model Input'!E$54), E4011))</f>
        <v>Blank</v>
      </c>
      <c r="R4011" s="198" t="str">
        <f>IF(D4011=0,"Blank",IF(D4011="PHEV",F4011/G4011,F4011*(1-'3 Model Input'!E$54)/G4011))</f>
        <v>Blank</v>
      </c>
      <c r="S4011" s="198" t="str">
        <f>IF(D4011=0,"Blank",IF(D4011="PHEV",MIN(M4011,E4011),MIN(M4011,(E4011*(1-'3 Model Input'!E$54)))))</f>
        <v>Blank</v>
      </c>
      <c r="T4011" s="217" t="str">
        <f t="shared" si="642"/>
        <v>Blank</v>
      </c>
      <c r="U4011" s="89"/>
      <c r="V4011" s="216" t="str">
        <f>IF(D4011=0,"Blank",P4011*'3 Model Input'!E$50)</f>
        <v>Blank</v>
      </c>
      <c r="W4011" s="197" t="str">
        <f t="shared" si="643"/>
        <v>Blank</v>
      </c>
      <c r="X4011" s="197" t="str">
        <f t="shared" si="644"/>
        <v>Blank</v>
      </c>
      <c r="Y4011" s="197" t="str">
        <f t="shared" si="645"/>
        <v>Blank</v>
      </c>
      <c r="Z4011" s="197" t="str">
        <f t="shared" si="646"/>
        <v>Blank</v>
      </c>
      <c r="AA4011" s="223" t="str" cm="1">
        <f t="array" ref="AA4011">_xlfn.IFS(ISTEXT('3 Model Input'!F$70),"Missing",ISTEXT('3 Model Input'!I$70),"Missing",ISNUMBER('3 Model Input'!K$70),'3 Model Input'!K$70*P4011)</f>
        <v>Missing</v>
      </c>
      <c r="AB4011" s="89"/>
      <c r="AC4011" s="227" t="str" cm="1">
        <f t="array" ref="AC4011">IF(D4011=0,"Blank",_xlfn.IFS('3 Model Input'!E$61=1,(V4011*G4011)/T4011,'3 Model Input'!E$61=2,(W4011*G4011)/T4011,'3 Model Input'!E$61=3,(X4011*G4011)/T4011,'3 Model Input'!E$61=4,(Y4011*G4011)/T4011,'3 Model Input'!E$61=5,(Z4011*G4011)/T4011, ISTEXT('3 Model Input'!E$61),"Missing",'3 Model Input'!E$61=6,(AA4011*G4011)/T4011))</f>
        <v>Blank</v>
      </c>
      <c r="AD4011" s="202" t="str">
        <f t="shared" si="647"/>
        <v>Blank</v>
      </c>
      <c r="AE4011" s="202" t="str">
        <f t="shared" si="648"/>
        <v>Blank</v>
      </c>
      <c r="AF4011" s="217" t="str">
        <f t="shared" si="649"/>
        <v>Blank</v>
      </c>
      <c r="AG4011" s="9" t="str" cm="1">
        <f t="array" ref="AG4011">_xlfn.IFS(ISNUMBER(AC4011), "", ISNUMBER(SEARCH("Blank", AC4011)), "", ISERROR(AC4011), "Bad input on tab 3")</f>
        <v/>
      </c>
    </row>
    <row r="4012" spans="2:33" ht="15" customHeight="1" x14ac:dyDescent="0.75">
      <c r="B4012" s="205" t="str">
        <f>'5 Driver Data'!B4012</f>
        <v>4004</v>
      </c>
      <c r="C4012" s="193">
        <f>'5 Driver Data'!C4012</f>
        <v>0</v>
      </c>
      <c r="D4012" s="192">
        <f>'5 Driver Data'!D4012</f>
        <v>0</v>
      </c>
      <c r="E4012" s="191">
        <f>'5 Driver Data'!E4012</f>
        <v>0</v>
      </c>
      <c r="F4012" s="191">
        <f>'5 Driver Data'!F4012</f>
        <v>0</v>
      </c>
      <c r="G4012" s="191">
        <f>'5 Driver Data'!G4012</f>
        <v>0</v>
      </c>
      <c r="H4012" s="191">
        <f>'5 Driver Data'!H4012</f>
        <v>0</v>
      </c>
      <c r="I4012" s="191">
        <f>'5 Driver Data'!I4012</f>
        <v>0</v>
      </c>
      <c r="J4012" s="191">
        <f>'5 Driver Data'!J4012</f>
        <v>0</v>
      </c>
      <c r="K4012" s="206">
        <f>'5 Driver Data'!K4012</f>
        <v>0</v>
      </c>
      <c r="L4012" s="1"/>
      <c r="M4012" s="216" t="str">
        <f>IF(D4012=0,"Blank",'3 Model Input'!E$44*'3 Model Input'!E$45)</f>
        <v>Blank</v>
      </c>
      <c r="N4012" s="197" t="str">
        <f t="shared" si="640"/>
        <v>Blank</v>
      </c>
      <c r="O4012" s="197" t="str">
        <f>IF(D4012=0,"Blank",'3 Model Input'!E$49*(1-'3 Model Input'!E$51))</f>
        <v>Blank</v>
      </c>
      <c r="P4012" s="197" t="str">
        <f t="shared" si="641"/>
        <v>Blank</v>
      </c>
      <c r="Q4012" s="197" t="str">
        <f>IF(D4012=0,"Blank",IF(D4012="BEV",E4012*(1-'3 Model Input'!E$54), E4012))</f>
        <v>Blank</v>
      </c>
      <c r="R4012" s="198" t="str">
        <f>IF(D4012=0,"Blank",IF(D4012="PHEV",F4012/G4012,F4012*(1-'3 Model Input'!E$54)/G4012))</f>
        <v>Blank</v>
      </c>
      <c r="S4012" s="198" t="str">
        <f>IF(D4012=0,"Blank",IF(D4012="PHEV",MIN(M4012,E4012),MIN(M4012,(E4012*(1-'3 Model Input'!E$54)))))</f>
        <v>Blank</v>
      </c>
      <c r="T4012" s="217" t="str">
        <f t="shared" si="642"/>
        <v>Blank</v>
      </c>
      <c r="U4012" s="89"/>
      <c r="V4012" s="216" t="str">
        <f>IF(D4012=0,"Blank",P4012*'3 Model Input'!E$50)</f>
        <v>Blank</v>
      </c>
      <c r="W4012" s="197" t="str">
        <f t="shared" si="643"/>
        <v>Blank</v>
      </c>
      <c r="X4012" s="197" t="str">
        <f t="shared" si="644"/>
        <v>Blank</v>
      </c>
      <c r="Y4012" s="197" t="str">
        <f t="shared" si="645"/>
        <v>Blank</v>
      </c>
      <c r="Z4012" s="197" t="str">
        <f t="shared" si="646"/>
        <v>Blank</v>
      </c>
      <c r="AA4012" s="223" t="str" cm="1">
        <f t="array" ref="AA4012">_xlfn.IFS(ISTEXT('3 Model Input'!F$70),"Missing",ISTEXT('3 Model Input'!I$70),"Missing",ISNUMBER('3 Model Input'!K$70),'3 Model Input'!K$70*P4012)</f>
        <v>Missing</v>
      </c>
      <c r="AB4012" s="89"/>
      <c r="AC4012" s="227" t="str" cm="1">
        <f t="array" ref="AC4012">IF(D4012=0,"Blank",_xlfn.IFS('3 Model Input'!E$61=1,(V4012*G4012)/T4012,'3 Model Input'!E$61=2,(W4012*G4012)/T4012,'3 Model Input'!E$61=3,(X4012*G4012)/T4012,'3 Model Input'!E$61=4,(Y4012*G4012)/T4012,'3 Model Input'!E$61=5,(Z4012*G4012)/T4012, ISTEXT('3 Model Input'!E$61),"Missing",'3 Model Input'!E$61=6,(AA4012*G4012)/T4012))</f>
        <v>Blank</v>
      </c>
      <c r="AD4012" s="202" t="str">
        <f t="shared" si="647"/>
        <v>Blank</v>
      </c>
      <c r="AE4012" s="202" t="str">
        <f t="shared" si="648"/>
        <v>Blank</v>
      </c>
      <c r="AF4012" s="217" t="str">
        <f t="shared" si="649"/>
        <v>Blank</v>
      </c>
      <c r="AG4012" s="9" t="str" cm="1">
        <f t="array" ref="AG4012">_xlfn.IFS(ISNUMBER(AC4012), "", ISNUMBER(SEARCH("Blank", AC4012)), "", ISERROR(AC4012), "Bad input on tab 3")</f>
        <v/>
      </c>
    </row>
    <row r="4013" spans="2:33" ht="15" customHeight="1" x14ac:dyDescent="0.75">
      <c r="B4013" s="205" t="str">
        <f>'5 Driver Data'!B4013</f>
        <v>4005</v>
      </c>
      <c r="C4013" s="193">
        <f>'5 Driver Data'!C4013</f>
        <v>0</v>
      </c>
      <c r="D4013" s="192">
        <f>'5 Driver Data'!D4013</f>
        <v>0</v>
      </c>
      <c r="E4013" s="191">
        <f>'5 Driver Data'!E4013</f>
        <v>0</v>
      </c>
      <c r="F4013" s="191">
        <f>'5 Driver Data'!F4013</f>
        <v>0</v>
      </c>
      <c r="G4013" s="191">
        <f>'5 Driver Data'!G4013</f>
        <v>0</v>
      </c>
      <c r="H4013" s="191">
        <f>'5 Driver Data'!H4013</f>
        <v>0</v>
      </c>
      <c r="I4013" s="191">
        <f>'5 Driver Data'!I4013</f>
        <v>0</v>
      </c>
      <c r="J4013" s="191">
        <f>'5 Driver Data'!J4013</f>
        <v>0</v>
      </c>
      <c r="K4013" s="206">
        <f>'5 Driver Data'!K4013</f>
        <v>0</v>
      </c>
      <c r="L4013" s="1"/>
      <c r="M4013" s="216" t="str">
        <f>IF(D4013=0,"Blank",'3 Model Input'!E$44*'3 Model Input'!E$45)</f>
        <v>Blank</v>
      </c>
      <c r="N4013" s="197" t="str">
        <f t="shared" si="640"/>
        <v>Blank</v>
      </c>
      <c r="O4013" s="197" t="str">
        <f>IF(D4013=0,"Blank",'3 Model Input'!E$49*(1-'3 Model Input'!E$51))</f>
        <v>Blank</v>
      </c>
      <c r="P4013" s="197" t="str">
        <f t="shared" si="641"/>
        <v>Blank</v>
      </c>
      <c r="Q4013" s="197" t="str">
        <f>IF(D4013=0,"Blank",IF(D4013="BEV",E4013*(1-'3 Model Input'!E$54), E4013))</f>
        <v>Blank</v>
      </c>
      <c r="R4013" s="198" t="str">
        <f>IF(D4013=0,"Blank",IF(D4013="PHEV",F4013/G4013,F4013*(1-'3 Model Input'!E$54)/G4013))</f>
        <v>Blank</v>
      </c>
      <c r="S4013" s="198" t="str">
        <f>IF(D4013=0,"Blank",IF(D4013="PHEV",MIN(M4013,E4013),MIN(M4013,(E4013*(1-'3 Model Input'!E$54)))))</f>
        <v>Blank</v>
      </c>
      <c r="T4013" s="217" t="str">
        <f t="shared" si="642"/>
        <v>Blank</v>
      </c>
      <c r="U4013" s="89"/>
      <c r="V4013" s="216" t="str">
        <f>IF(D4013=0,"Blank",P4013*'3 Model Input'!E$50)</f>
        <v>Blank</v>
      </c>
      <c r="W4013" s="197" t="str">
        <f t="shared" si="643"/>
        <v>Blank</v>
      </c>
      <c r="X4013" s="197" t="str">
        <f t="shared" si="644"/>
        <v>Blank</v>
      </c>
      <c r="Y4013" s="197" t="str">
        <f t="shared" si="645"/>
        <v>Blank</v>
      </c>
      <c r="Z4013" s="197" t="str">
        <f t="shared" si="646"/>
        <v>Blank</v>
      </c>
      <c r="AA4013" s="223" t="str" cm="1">
        <f t="array" ref="AA4013">_xlfn.IFS(ISTEXT('3 Model Input'!F$70),"Missing",ISTEXT('3 Model Input'!I$70),"Missing",ISNUMBER('3 Model Input'!K$70),'3 Model Input'!K$70*P4013)</f>
        <v>Missing</v>
      </c>
      <c r="AB4013" s="89"/>
      <c r="AC4013" s="227" t="str" cm="1">
        <f t="array" ref="AC4013">IF(D4013=0,"Blank",_xlfn.IFS('3 Model Input'!E$61=1,(V4013*G4013)/T4013,'3 Model Input'!E$61=2,(W4013*G4013)/T4013,'3 Model Input'!E$61=3,(X4013*G4013)/T4013,'3 Model Input'!E$61=4,(Y4013*G4013)/T4013,'3 Model Input'!E$61=5,(Z4013*G4013)/T4013, ISTEXT('3 Model Input'!E$61),"Missing",'3 Model Input'!E$61=6,(AA4013*G4013)/T4013))</f>
        <v>Blank</v>
      </c>
      <c r="AD4013" s="202" t="str">
        <f t="shared" si="647"/>
        <v>Blank</v>
      </c>
      <c r="AE4013" s="202" t="str">
        <f t="shared" si="648"/>
        <v>Blank</v>
      </c>
      <c r="AF4013" s="217" t="str">
        <f t="shared" si="649"/>
        <v>Blank</v>
      </c>
      <c r="AG4013" s="9" t="str" cm="1">
        <f t="array" ref="AG4013">_xlfn.IFS(ISNUMBER(AC4013), "", ISNUMBER(SEARCH("Blank", AC4013)), "", ISERROR(AC4013), "Bad input on tab 3")</f>
        <v/>
      </c>
    </row>
    <row r="4014" spans="2:33" ht="15" customHeight="1" x14ac:dyDescent="0.75">
      <c r="B4014" s="205" t="str">
        <f>'5 Driver Data'!B4014</f>
        <v>4006</v>
      </c>
      <c r="C4014" s="193">
        <f>'5 Driver Data'!C4014</f>
        <v>0</v>
      </c>
      <c r="D4014" s="192">
        <f>'5 Driver Data'!D4014</f>
        <v>0</v>
      </c>
      <c r="E4014" s="191">
        <f>'5 Driver Data'!E4014</f>
        <v>0</v>
      </c>
      <c r="F4014" s="191">
        <f>'5 Driver Data'!F4014</f>
        <v>0</v>
      </c>
      <c r="G4014" s="191">
        <f>'5 Driver Data'!G4014</f>
        <v>0</v>
      </c>
      <c r="H4014" s="191">
        <f>'5 Driver Data'!H4014</f>
        <v>0</v>
      </c>
      <c r="I4014" s="191">
        <f>'5 Driver Data'!I4014</f>
        <v>0</v>
      </c>
      <c r="J4014" s="191">
        <f>'5 Driver Data'!J4014</f>
        <v>0</v>
      </c>
      <c r="K4014" s="206">
        <f>'5 Driver Data'!K4014</f>
        <v>0</v>
      </c>
      <c r="L4014" s="1"/>
      <c r="M4014" s="216" t="str">
        <f>IF(D4014=0,"Blank",'3 Model Input'!E$44*'3 Model Input'!E$45)</f>
        <v>Blank</v>
      </c>
      <c r="N4014" s="197" t="str">
        <f t="shared" ref="N4014:N4077" si="650">IF(D4014=0,"Blank",H4014*I4014*52)</f>
        <v>Blank</v>
      </c>
      <c r="O4014" s="197" t="str">
        <f>IF(D4014=0,"Blank",'3 Model Input'!E$49*(1-'3 Model Input'!E$51))</f>
        <v>Blank</v>
      </c>
      <c r="P4014" s="197" t="str">
        <f t="shared" ref="P4014:P4077" si="651">IF(D4014=0,"Blank",SUM(N4014:O4014))</f>
        <v>Blank</v>
      </c>
      <c r="Q4014" s="197" t="str">
        <f>IF(D4014=0,"Blank",IF(D4014="BEV",E4014*(1-'3 Model Input'!E$54), E4014))</f>
        <v>Blank</v>
      </c>
      <c r="R4014" s="198" t="str">
        <f>IF(D4014=0,"Blank",IF(D4014="PHEV",F4014/G4014,F4014*(1-'3 Model Input'!E$54)/G4014))</f>
        <v>Blank</v>
      </c>
      <c r="S4014" s="198" t="str">
        <f>IF(D4014=0,"Blank",IF(D4014="PHEV",MIN(M4014,E4014),MIN(M4014,(E4014*(1-'3 Model Input'!E$54)))))</f>
        <v>Blank</v>
      </c>
      <c r="T4014" s="217" t="str">
        <f t="shared" ref="T4014:T4077" si="652">IF(D4014=0,"Blank",MIN(R4014,(S4014/E4014*F4014)))</f>
        <v>Blank</v>
      </c>
      <c r="U4014" s="89"/>
      <c r="V4014" s="216" t="str">
        <f>IF(D4014=0,"Blank",P4014*'3 Model Input'!E$50)</f>
        <v>Blank</v>
      </c>
      <c r="W4014" s="197" t="str">
        <f t="shared" ref="W4014:W4077" si="653">IF(D4014=0,"Blank",V4014*(1-J4014))</f>
        <v>Blank</v>
      </c>
      <c r="X4014" s="197" t="str">
        <f t="shared" ref="X4014:X4077" si="654">P4014</f>
        <v>Blank</v>
      </c>
      <c r="Y4014" s="197" t="str">
        <f t="shared" ref="Y4014:Y4077" si="655">IF(D4014=0,"Blank",P4014*(1-J4014))</f>
        <v>Blank</v>
      </c>
      <c r="Z4014" s="197" t="str">
        <f t="shared" ref="Z4014:Z4077" si="656">IF(D4014=0,"Blank",N4014*K4014)</f>
        <v>Blank</v>
      </c>
      <c r="AA4014" s="223" t="str" cm="1">
        <f t="array" ref="AA4014">_xlfn.IFS(ISTEXT('3 Model Input'!F$70),"Missing",ISTEXT('3 Model Input'!I$70),"Missing",ISNUMBER('3 Model Input'!K$70),'3 Model Input'!K$70*P4014)</f>
        <v>Missing</v>
      </c>
      <c r="AB4014" s="89"/>
      <c r="AC4014" s="227" t="str" cm="1">
        <f t="array" ref="AC4014">IF(D4014=0,"Blank",_xlfn.IFS('3 Model Input'!E$61=1,(V4014*G4014)/T4014,'3 Model Input'!E$61=2,(W4014*G4014)/T4014,'3 Model Input'!E$61=3,(X4014*G4014)/T4014,'3 Model Input'!E$61=4,(Y4014*G4014)/T4014,'3 Model Input'!E$61=5,(Z4014*G4014)/T4014, ISTEXT('3 Model Input'!E$61),"Missing",'3 Model Input'!E$61=6,(AA4014*G4014)/T4014))</f>
        <v>Blank</v>
      </c>
      <c r="AD4014" s="202" t="str">
        <f t="shared" ref="AD4014:AD4077" si="657">IF(D4014=0,"Blank",MIN(SUM(AC4014/52/H4014),1))</f>
        <v>Blank</v>
      </c>
      <c r="AE4014" s="202" t="str">
        <f t="shared" ref="AE4014:AE4077" si="658">IF(D4014=0,"Blank",AD4014*H4014)</f>
        <v>Blank</v>
      </c>
      <c r="AF4014" s="217" t="str">
        <f t="shared" ref="AF4014:AF4077" si="659">IF(D4014=0,"Blank",AC4014*S4014)</f>
        <v>Blank</v>
      </c>
      <c r="AG4014" s="9" t="str" cm="1">
        <f t="array" ref="AG4014">_xlfn.IFS(ISNUMBER(AC4014), "", ISNUMBER(SEARCH("Blank", AC4014)), "", ISERROR(AC4014), "Bad input on tab 3")</f>
        <v/>
      </c>
    </row>
    <row r="4015" spans="2:33" ht="15" customHeight="1" x14ac:dyDescent="0.75">
      <c r="B4015" s="205" t="str">
        <f>'5 Driver Data'!B4015</f>
        <v>4007</v>
      </c>
      <c r="C4015" s="193">
        <f>'5 Driver Data'!C4015</f>
        <v>0</v>
      </c>
      <c r="D4015" s="192">
        <f>'5 Driver Data'!D4015</f>
        <v>0</v>
      </c>
      <c r="E4015" s="191">
        <f>'5 Driver Data'!E4015</f>
        <v>0</v>
      </c>
      <c r="F4015" s="191">
        <f>'5 Driver Data'!F4015</f>
        <v>0</v>
      </c>
      <c r="G4015" s="191">
        <f>'5 Driver Data'!G4015</f>
        <v>0</v>
      </c>
      <c r="H4015" s="191">
        <f>'5 Driver Data'!H4015</f>
        <v>0</v>
      </c>
      <c r="I4015" s="191">
        <f>'5 Driver Data'!I4015</f>
        <v>0</v>
      </c>
      <c r="J4015" s="191">
        <f>'5 Driver Data'!J4015</f>
        <v>0</v>
      </c>
      <c r="K4015" s="206">
        <f>'5 Driver Data'!K4015</f>
        <v>0</v>
      </c>
      <c r="L4015" s="1"/>
      <c r="M4015" s="216" t="str">
        <f>IF(D4015=0,"Blank",'3 Model Input'!E$44*'3 Model Input'!E$45)</f>
        <v>Blank</v>
      </c>
      <c r="N4015" s="197" t="str">
        <f t="shared" si="650"/>
        <v>Blank</v>
      </c>
      <c r="O4015" s="197" t="str">
        <f>IF(D4015=0,"Blank",'3 Model Input'!E$49*(1-'3 Model Input'!E$51))</f>
        <v>Blank</v>
      </c>
      <c r="P4015" s="197" t="str">
        <f t="shared" si="651"/>
        <v>Blank</v>
      </c>
      <c r="Q4015" s="197" t="str">
        <f>IF(D4015=0,"Blank",IF(D4015="BEV",E4015*(1-'3 Model Input'!E$54), E4015))</f>
        <v>Blank</v>
      </c>
      <c r="R4015" s="198" t="str">
        <f>IF(D4015=0,"Blank",IF(D4015="PHEV",F4015/G4015,F4015*(1-'3 Model Input'!E$54)/G4015))</f>
        <v>Blank</v>
      </c>
      <c r="S4015" s="198" t="str">
        <f>IF(D4015=0,"Blank",IF(D4015="PHEV",MIN(M4015,E4015),MIN(M4015,(E4015*(1-'3 Model Input'!E$54)))))</f>
        <v>Blank</v>
      </c>
      <c r="T4015" s="217" t="str">
        <f t="shared" si="652"/>
        <v>Blank</v>
      </c>
      <c r="U4015" s="89"/>
      <c r="V4015" s="216" t="str">
        <f>IF(D4015=0,"Blank",P4015*'3 Model Input'!E$50)</f>
        <v>Blank</v>
      </c>
      <c r="W4015" s="197" t="str">
        <f t="shared" si="653"/>
        <v>Blank</v>
      </c>
      <c r="X4015" s="197" t="str">
        <f t="shared" si="654"/>
        <v>Blank</v>
      </c>
      <c r="Y4015" s="197" t="str">
        <f t="shared" si="655"/>
        <v>Blank</v>
      </c>
      <c r="Z4015" s="197" t="str">
        <f t="shared" si="656"/>
        <v>Blank</v>
      </c>
      <c r="AA4015" s="223" t="str" cm="1">
        <f t="array" ref="AA4015">_xlfn.IFS(ISTEXT('3 Model Input'!F$70),"Missing",ISTEXT('3 Model Input'!I$70),"Missing",ISNUMBER('3 Model Input'!K$70),'3 Model Input'!K$70*P4015)</f>
        <v>Missing</v>
      </c>
      <c r="AB4015" s="89"/>
      <c r="AC4015" s="227" t="str" cm="1">
        <f t="array" ref="AC4015">IF(D4015=0,"Blank",_xlfn.IFS('3 Model Input'!E$61=1,(V4015*G4015)/T4015,'3 Model Input'!E$61=2,(W4015*G4015)/T4015,'3 Model Input'!E$61=3,(X4015*G4015)/T4015,'3 Model Input'!E$61=4,(Y4015*G4015)/T4015,'3 Model Input'!E$61=5,(Z4015*G4015)/T4015, ISTEXT('3 Model Input'!E$61),"Missing",'3 Model Input'!E$61=6,(AA4015*G4015)/T4015))</f>
        <v>Blank</v>
      </c>
      <c r="AD4015" s="202" t="str">
        <f t="shared" si="657"/>
        <v>Blank</v>
      </c>
      <c r="AE4015" s="202" t="str">
        <f t="shared" si="658"/>
        <v>Blank</v>
      </c>
      <c r="AF4015" s="217" t="str">
        <f t="shared" si="659"/>
        <v>Blank</v>
      </c>
      <c r="AG4015" s="9" t="str" cm="1">
        <f t="array" ref="AG4015">_xlfn.IFS(ISNUMBER(AC4015), "", ISNUMBER(SEARCH("Blank", AC4015)), "", ISERROR(AC4015), "Bad input on tab 3")</f>
        <v/>
      </c>
    </row>
    <row r="4016" spans="2:33" ht="15" customHeight="1" x14ac:dyDescent="0.75">
      <c r="B4016" s="205" t="str">
        <f>'5 Driver Data'!B4016</f>
        <v>4008</v>
      </c>
      <c r="C4016" s="193">
        <f>'5 Driver Data'!C4016</f>
        <v>0</v>
      </c>
      <c r="D4016" s="192">
        <f>'5 Driver Data'!D4016</f>
        <v>0</v>
      </c>
      <c r="E4016" s="191">
        <f>'5 Driver Data'!E4016</f>
        <v>0</v>
      </c>
      <c r="F4016" s="191">
        <f>'5 Driver Data'!F4016</f>
        <v>0</v>
      </c>
      <c r="G4016" s="191">
        <f>'5 Driver Data'!G4016</f>
        <v>0</v>
      </c>
      <c r="H4016" s="191">
        <f>'5 Driver Data'!H4016</f>
        <v>0</v>
      </c>
      <c r="I4016" s="191">
        <f>'5 Driver Data'!I4016</f>
        <v>0</v>
      </c>
      <c r="J4016" s="191">
        <f>'5 Driver Data'!J4016</f>
        <v>0</v>
      </c>
      <c r="K4016" s="206">
        <f>'5 Driver Data'!K4016</f>
        <v>0</v>
      </c>
      <c r="L4016" s="1"/>
      <c r="M4016" s="216" t="str">
        <f>IF(D4016=0,"Blank",'3 Model Input'!E$44*'3 Model Input'!E$45)</f>
        <v>Blank</v>
      </c>
      <c r="N4016" s="197" t="str">
        <f t="shared" si="650"/>
        <v>Blank</v>
      </c>
      <c r="O4016" s="197" t="str">
        <f>IF(D4016=0,"Blank",'3 Model Input'!E$49*(1-'3 Model Input'!E$51))</f>
        <v>Blank</v>
      </c>
      <c r="P4016" s="197" t="str">
        <f t="shared" si="651"/>
        <v>Blank</v>
      </c>
      <c r="Q4016" s="197" t="str">
        <f>IF(D4016=0,"Blank",IF(D4016="BEV",E4016*(1-'3 Model Input'!E$54), E4016))</f>
        <v>Blank</v>
      </c>
      <c r="R4016" s="198" t="str">
        <f>IF(D4016=0,"Blank",IF(D4016="PHEV",F4016/G4016,F4016*(1-'3 Model Input'!E$54)/G4016))</f>
        <v>Blank</v>
      </c>
      <c r="S4016" s="198" t="str">
        <f>IF(D4016=0,"Blank",IF(D4016="PHEV",MIN(M4016,E4016),MIN(M4016,(E4016*(1-'3 Model Input'!E$54)))))</f>
        <v>Blank</v>
      </c>
      <c r="T4016" s="217" t="str">
        <f t="shared" si="652"/>
        <v>Blank</v>
      </c>
      <c r="U4016" s="89"/>
      <c r="V4016" s="216" t="str">
        <f>IF(D4016=0,"Blank",P4016*'3 Model Input'!E$50)</f>
        <v>Blank</v>
      </c>
      <c r="W4016" s="197" t="str">
        <f t="shared" si="653"/>
        <v>Blank</v>
      </c>
      <c r="X4016" s="197" t="str">
        <f t="shared" si="654"/>
        <v>Blank</v>
      </c>
      <c r="Y4016" s="197" t="str">
        <f t="shared" si="655"/>
        <v>Blank</v>
      </c>
      <c r="Z4016" s="197" t="str">
        <f t="shared" si="656"/>
        <v>Blank</v>
      </c>
      <c r="AA4016" s="223" t="str" cm="1">
        <f t="array" ref="AA4016">_xlfn.IFS(ISTEXT('3 Model Input'!F$70),"Missing",ISTEXT('3 Model Input'!I$70),"Missing",ISNUMBER('3 Model Input'!K$70),'3 Model Input'!K$70*P4016)</f>
        <v>Missing</v>
      </c>
      <c r="AB4016" s="89"/>
      <c r="AC4016" s="227" t="str" cm="1">
        <f t="array" ref="AC4016">IF(D4016=0,"Blank",_xlfn.IFS('3 Model Input'!E$61=1,(V4016*G4016)/T4016,'3 Model Input'!E$61=2,(W4016*G4016)/T4016,'3 Model Input'!E$61=3,(X4016*G4016)/T4016,'3 Model Input'!E$61=4,(Y4016*G4016)/T4016,'3 Model Input'!E$61=5,(Z4016*G4016)/T4016, ISTEXT('3 Model Input'!E$61),"Missing",'3 Model Input'!E$61=6,(AA4016*G4016)/T4016))</f>
        <v>Blank</v>
      </c>
      <c r="AD4016" s="202" t="str">
        <f t="shared" si="657"/>
        <v>Blank</v>
      </c>
      <c r="AE4016" s="202" t="str">
        <f t="shared" si="658"/>
        <v>Blank</v>
      </c>
      <c r="AF4016" s="217" t="str">
        <f t="shared" si="659"/>
        <v>Blank</v>
      </c>
      <c r="AG4016" s="9" t="str" cm="1">
        <f t="array" ref="AG4016">_xlfn.IFS(ISNUMBER(AC4016), "", ISNUMBER(SEARCH("Blank", AC4016)), "", ISERROR(AC4016), "Bad input on tab 3")</f>
        <v/>
      </c>
    </row>
    <row r="4017" spans="2:33" ht="15" customHeight="1" x14ac:dyDescent="0.75">
      <c r="B4017" s="205" t="str">
        <f>'5 Driver Data'!B4017</f>
        <v>4009</v>
      </c>
      <c r="C4017" s="193">
        <f>'5 Driver Data'!C4017</f>
        <v>0</v>
      </c>
      <c r="D4017" s="192">
        <f>'5 Driver Data'!D4017</f>
        <v>0</v>
      </c>
      <c r="E4017" s="191">
        <f>'5 Driver Data'!E4017</f>
        <v>0</v>
      </c>
      <c r="F4017" s="191">
        <f>'5 Driver Data'!F4017</f>
        <v>0</v>
      </c>
      <c r="G4017" s="191">
        <f>'5 Driver Data'!G4017</f>
        <v>0</v>
      </c>
      <c r="H4017" s="191">
        <f>'5 Driver Data'!H4017</f>
        <v>0</v>
      </c>
      <c r="I4017" s="191">
        <f>'5 Driver Data'!I4017</f>
        <v>0</v>
      </c>
      <c r="J4017" s="191">
        <f>'5 Driver Data'!J4017</f>
        <v>0</v>
      </c>
      <c r="K4017" s="206">
        <f>'5 Driver Data'!K4017</f>
        <v>0</v>
      </c>
      <c r="L4017" s="1"/>
      <c r="M4017" s="216" t="str">
        <f>IF(D4017=0,"Blank",'3 Model Input'!E$44*'3 Model Input'!E$45)</f>
        <v>Blank</v>
      </c>
      <c r="N4017" s="197" t="str">
        <f t="shared" si="650"/>
        <v>Blank</v>
      </c>
      <c r="O4017" s="197" t="str">
        <f>IF(D4017=0,"Blank",'3 Model Input'!E$49*(1-'3 Model Input'!E$51))</f>
        <v>Blank</v>
      </c>
      <c r="P4017" s="197" t="str">
        <f t="shared" si="651"/>
        <v>Blank</v>
      </c>
      <c r="Q4017" s="197" t="str">
        <f>IF(D4017=0,"Blank",IF(D4017="BEV",E4017*(1-'3 Model Input'!E$54), E4017))</f>
        <v>Blank</v>
      </c>
      <c r="R4017" s="198" t="str">
        <f>IF(D4017=0,"Blank",IF(D4017="PHEV",F4017/G4017,F4017*(1-'3 Model Input'!E$54)/G4017))</f>
        <v>Blank</v>
      </c>
      <c r="S4017" s="198" t="str">
        <f>IF(D4017=0,"Blank",IF(D4017="PHEV",MIN(M4017,E4017),MIN(M4017,(E4017*(1-'3 Model Input'!E$54)))))</f>
        <v>Blank</v>
      </c>
      <c r="T4017" s="217" t="str">
        <f t="shared" si="652"/>
        <v>Blank</v>
      </c>
      <c r="U4017" s="89"/>
      <c r="V4017" s="216" t="str">
        <f>IF(D4017=0,"Blank",P4017*'3 Model Input'!E$50)</f>
        <v>Blank</v>
      </c>
      <c r="W4017" s="197" t="str">
        <f t="shared" si="653"/>
        <v>Blank</v>
      </c>
      <c r="X4017" s="197" t="str">
        <f t="shared" si="654"/>
        <v>Blank</v>
      </c>
      <c r="Y4017" s="197" t="str">
        <f t="shared" si="655"/>
        <v>Blank</v>
      </c>
      <c r="Z4017" s="197" t="str">
        <f t="shared" si="656"/>
        <v>Blank</v>
      </c>
      <c r="AA4017" s="223" t="str" cm="1">
        <f t="array" ref="AA4017">_xlfn.IFS(ISTEXT('3 Model Input'!F$70),"Missing",ISTEXT('3 Model Input'!I$70),"Missing",ISNUMBER('3 Model Input'!K$70),'3 Model Input'!K$70*P4017)</f>
        <v>Missing</v>
      </c>
      <c r="AB4017" s="89"/>
      <c r="AC4017" s="227" t="str" cm="1">
        <f t="array" ref="AC4017">IF(D4017=0,"Blank",_xlfn.IFS('3 Model Input'!E$61=1,(V4017*G4017)/T4017,'3 Model Input'!E$61=2,(W4017*G4017)/T4017,'3 Model Input'!E$61=3,(X4017*G4017)/T4017,'3 Model Input'!E$61=4,(Y4017*G4017)/T4017,'3 Model Input'!E$61=5,(Z4017*G4017)/T4017, ISTEXT('3 Model Input'!E$61),"Missing",'3 Model Input'!E$61=6,(AA4017*G4017)/T4017))</f>
        <v>Blank</v>
      </c>
      <c r="AD4017" s="202" t="str">
        <f t="shared" si="657"/>
        <v>Blank</v>
      </c>
      <c r="AE4017" s="202" t="str">
        <f t="shared" si="658"/>
        <v>Blank</v>
      </c>
      <c r="AF4017" s="217" t="str">
        <f t="shared" si="659"/>
        <v>Blank</v>
      </c>
      <c r="AG4017" s="9" t="str" cm="1">
        <f t="array" ref="AG4017">_xlfn.IFS(ISNUMBER(AC4017), "", ISNUMBER(SEARCH("Blank", AC4017)), "", ISERROR(AC4017), "Bad input on tab 3")</f>
        <v/>
      </c>
    </row>
    <row r="4018" spans="2:33" ht="15" customHeight="1" x14ac:dyDescent="0.75">
      <c r="B4018" s="205" t="str">
        <f>'5 Driver Data'!B4018</f>
        <v>4010</v>
      </c>
      <c r="C4018" s="193">
        <f>'5 Driver Data'!C4018</f>
        <v>0</v>
      </c>
      <c r="D4018" s="192">
        <f>'5 Driver Data'!D4018</f>
        <v>0</v>
      </c>
      <c r="E4018" s="191">
        <f>'5 Driver Data'!E4018</f>
        <v>0</v>
      </c>
      <c r="F4018" s="191">
        <f>'5 Driver Data'!F4018</f>
        <v>0</v>
      </c>
      <c r="G4018" s="191">
        <f>'5 Driver Data'!G4018</f>
        <v>0</v>
      </c>
      <c r="H4018" s="191">
        <f>'5 Driver Data'!H4018</f>
        <v>0</v>
      </c>
      <c r="I4018" s="191">
        <f>'5 Driver Data'!I4018</f>
        <v>0</v>
      </c>
      <c r="J4018" s="191">
        <f>'5 Driver Data'!J4018</f>
        <v>0</v>
      </c>
      <c r="K4018" s="206">
        <f>'5 Driver Data'!K4018</f>
        <v>0</v>
      </c>
      <c r="L4018" s="1"/>
      <c r="M4018" s="216" t="str">
        <f>IF(D4018=0,"Blank",'3 Model Input'!E$44*'3 Model Input'!E$45)</f>
        <v>Blank</v>
      </c>
      <c r="N4018" s="197" t="str">
        <f t="shared" si="650"/>
        <v>Blank</v>
      </c>
      <c r="O4018" s="197" t="str">
        <f>IF(D4018=0,"Blank",'3 Model Input'!E$49*(1-'3 Model Input'!E$51))</f>
        <v>Blank</v>
      </c>
      <c r="P4018" s="197" t="str">
        <f t="shared" si="651"/>
        <v>Blank</v>
      </c>
      <c r="Q4018" s="197" t="str">
        <f>IF(D4018=0,"Blank",IF(D4018="BEV",E4018*(1-'3 Model Input'!E$54), E4018))</f>
        <v>Blank</v>
      </c>
      <c r="R4018" s="198" t="str">
        <f>IF(D4018=0,"Blank",IF(D4018="PHEV",F4018/G4018,F4018*(1-'3 Model Input'!E$54)/G4018))</f>
        <v>Blank</v>
      </c>
      <c r="S4018" s="198" t="str">
        <f>IF(D4018=0,"Blank",IF(D4018="PHEV",MIN(M4018,E4018),MIN(M4018,(E4018*(1-'3 Model Input'!E$54)))))</f>
        <v>Blank</v>
      </c>
      <c r="T4018" s="217" t="str">
        <f t="shared" si="652"/>
        <v>Blank</v>
      </c>
      <c r="U4018" s="89"/>
      <c r="V4018" s="216" t="str">
        <f>IF(D4018=0,"Blank",P4018*'3 Model Input'!E$50)</f>
        <v>Blank</v>
      </c>
      <c r="W4018" s="197" t="str">
        <f t="shared" si="653"/>
        <v>Blank</v>
      </c>
      <c r="X4018" s="197" t="str">
        <f t="shared" si="654"/>
        <v>Blank</v>
      </c>
      <c r="Y4018" s="197" t="str">
        <f t="shared" si="655"/>
        <v>Blank</v>
      </c>
      <c r="Z4018" s="197" t="str">
        <f t="shared" si="656"/>
        <v>Blank</v>
      </c>
      <c r="AA4018" s="223" t="str" cm="1">
        <f t="array" ref="AA4018">_xlfn.IFS(ISTEXT('3 Model Input'!F$70),"Missing",ISTEXT('3 Model Input'!I$70),"Missing",ISNUMBER('3 Model Input'!K$70),'3 Model Input'!K$70*P4018)</f>
        <v>Missing</v>
      </c>
      <c r="AB4018" s="89"/>
      <c r="AC4018" s="227" t="str" cm="1">
        <f t="array" ref="AC4018">IF(D4018=0,"Blank",_xlfn.IFS('3 Model Input'!E$61=1,(V4018*G4018)/T4018,'3 Model Input'!E$61=2,(W4018*G4018)/T4018,'3 Model Input'!E$61=3,(X4018*G4018)/T4018,'3 Model Input'!E$61=4,(Y4018*G4018)/T4018,'3 Model Input'!E$61=5,(Z4018*G4018)/T4018, ISTEXT('3 Model Input'!E$61),"Missing",'3 Model Input'!E$61=6,(AA4018*G4018)/T4018))</f>
        <v>Blank</v>
      </c>
      <c r="AD4018" s="202" t="str">
        <f t="shared" si="657"/>
        <v>Blank</v>
      </c>
      <c r="AE4018" s="202" t="str">
        <f t="shared" si="658"/>
        <v>Blank</v>
      </c>
      <c r="AF4018" s="217" t="str">
        <f t="shared" si="659"/>
        <v>Blank</v>
      </c>
      <c r="AG4018" s="9" t="str" cm="1">
        <f t="array" ref="AG4018">_xlfn.IFS(ISNUMBER(AC4018), "", ISNUMBER(SEARCH("Blank", AC4018)), "", ISERROR(AC4018), "Bad input on tab 3")</f>
        <v/>
      </c>
    </row>
    <row r="4019" spans="2:33" ht="15" customHeight="1" x14ac:dyDescent="0.75">
      <c r="B4019" s="205" t="str">
        <f>'5 Driver Data'!B4019</f>
        <v>4011</v>
      </c>
      <c r="C4019" s="193">
        <f>'5 Driver Data'!C4019</f>
        <v>0</v>
      </c>
      <c r="D4019" s="192">
        <f>'5 Driver Data'!D4019</f>
        <v>0</v>
      </c>
      <c r="E4019" s="191">
        <f>'5 Driver Data'!E4019</f>
        <v>0</v>
      </c>
      <c r="F4019" s="191">
        <f>'5 Driver Data'!F4019</f>
        <v>0</v>
      </c>
      <c r="G4019" s="191">
        <f>'5 Driver Data'!G4019</f>
        <v>0</v>
      </c>
      <c r="H4019" s="191">
        <f>'5 Driver Data'!H4019</f>
        <v>0</v>
      </c>
      <c r="I4019" s="191">
        <f>'5 Driver Data'!I4019</f>
        <v>0</v>
      </c>
      <c r="J4019" s="191">
        <f>'5 Driver Data'!J4019</f>
        <v>0</v>
      </c>
      <c r="K4019" s="206">
        <f>'5 Driver Data'!K4019</f>
        <v>0</v>
      </c>
      <c r="L4019" s="1"/>
      <c r="M4019" s="216" t="str">
        <f>IF(D4019=0,"Blank",'3 Model Input'!E$44*'3 Model Input'!E$45)</f>
        <v>Blank</v>
      </c>
      <c r="N4019" s="197" t="str">
        <f t="shared" si="650"/>
        <v>Blank</v>
      </c>
      <c r="O4019" s="197" t="str">
        <f>IF(D4019=0,"Blank",'3 Model Input'!E$49*(1-'3 Model Input'!E$51))</f>
        <v>Blank</v>
      </c>
      <c r="P4019" s="197" t="str">
        <f t="shared" si="651"/>
        <v>Blank</v>
      </c>
      <c r="Q4019" s="197" t="str">
        <f>IF(D4019=0,"Blank",IF(D4019="BEV",E4019*(1-'3 Model Input'!E$54), E4019))</f>
        <v>Blank</v>
      </c>
      <c r="R4019" s="198" t="str">
        <f>IF(D4019=0,"Blank",IF(D4019="PHEV",F4019/G4019,F4019*(1-'3 Model Input'!E$54)/G4019))</f>
        <v>Blank</v>
      </c>
      <c r="S4019" s="198" t="str">
        <f>IF(D4019=0,"Blank",IF(D4019="PHEV",MIN(M4019,E4019),MIN(M4019,(E4019*(1-'3 Model Input'!E$54)))))</f>
        <v>Blank</v>
      </c>
      <c r="T4019" s="217" t="str">
        <f t="shared" si="652"/>
        <v>Blank</v>
      </c>
      <c r="U4019" s="89"/>
      <c r="V4019" s="216" t="str">
        <f>IF(D4019=0,"Blank",P4019*'3 Model Input'!E$50)</f>
        <v>Blank</v>
      </c>
      <c r="W4019" s="197" t="str">
        <f t="shared" si="653"/>
        <v>Blank</v>
      </c>
      <c r="X4019" s="197" t="str">
        <f t="shared" si="654"/>
        <v>Blank</v>
      </c>
      <c r="Y4019" s="197" t="str">
        <f t="shared" si="655"/>
        <v>Blank</v>
      </c>
      <c r="Z4019" s="197" t="str">
        <f t="shared" si="656"/>
        <v>Blank</v>
      </c>
      <c r="AA4019" s="223" t="str" cm="1">
        <f t="array" ref="AA4019">_xlfn.IFS(ISTEXT('3 Model Input'!F$70),"Missing",ISTEXT('3 Model Input'!I$70),"Missing",ISNUMBER('3 Model Input'!K$70),'3 Model Input'!K$70*P4019)</f>
        <v>Missing</v>
      </c>
      <c r="AB4019" s="89"/>
      <c r="AC4019" s="227" t="str" cm="1">
        <f t="array" ref="AC4019">IF(D4019=0,"Blank",_xlfn.IFS('3 Model Input'!E$61=1,(V4019*G4019)/T4019,'3 Model Input'!E$61=2,(W4019*G4019)/T4019,'3 Model Input'!E$61=3,(X4019*G4019)/T4019,'3 Model Input'!E$61=4,(Y4019*G4019)/T4019,'3 Model Input'!E$61=5,(Z4019*G4019)/T4019, ISTEXT('3 Model Input'!E$61),"Missing",'3 Model Input'!E$61=6,(AA4019*G4019)/T4019))</f>
        <v>Blank</v>
      </c>
      <c r="AD4019" s="202" t="str">
        <f t="shared" si="657"/>
        <v>Blank</v>
      </c>
      <c r="AE4019" s="202" t="str">
        <f t="shared" si="658"/>
        <v>Blank</v>
      </c>
      <c r="AF4019" s="217" t="str">
        <f t="shared" si="659"/>
        <v>Blank</v>
      </c>
      <c r="AG4019" s="9" t="str" cm="1">
        <f t="array" ref="AG4019">_xlfn.IFS(ISNUMBER(AC4019), "", ISNUMBER(SEARCH("Blank", AC4019)), "", ISERROR(AC4019), "Bad input on tab 3")</f>
        <v/>
      </c>
    </row>
    <row r="4020" spans="2:33" ht="15" customHeight="1" x14ac:dyDescent="0.75">
      <c r="B4020" s="205" t="str">
        <f>'5 Driver Data'!B4020</f>
        <v>4012</v>
      </c>
      <c r="C4020" s="193">
        <f>'5 Driver Data'!C4020</f>
        <v>0</v>
      </c>
      <c r="D4020" s="192">
        <f>'5 Driver Data'!D4020</f>
        <v>0</v>
      </c>
      <c r="E4020" s="191">
        <f>'5 Driver Data'!E4020</f>
        <v>0</v>
      </c>
      <c r="F4020" s="191">
        <f>'5 Driver Data'!F4020</f>
        <v>0</v>
      </c>
      <c r="G4020" s="191">
        <f>'5 Driver Data'!G4020</f>
        <v>0</v>
      </c>
      <c r="H4020" s="191">
        <f>'5 Driver Data'!H4020</f>
        <v>0</v>
      </c>
      <c r="I4020" s="191">
        <f>'5 Driver Data'!I4020</f>
        <v>0</v>
      </c>
      <c r="J4020" s="191">
        <f>'5 Driver Data'!J4020</f>
        <v>0</v>
      </c>
      <c r="K4020" s="206">
        <f>'5 Driver Data'!K4020</f>
        <v>0</v>
      </c>
      <c r="L4020" s="1"/>
      <c r="M4020" s="216" t="str">
        <f>IF(D4020=0,"Blank",'3 Model Input'!E$44*'3 Model Input'!E$45)</f>
        <v>Blank</v>
      </c>
      <c r="N4020" s="197" t="str">
        <f t="shared" si="650"/>
        <v>Blank</v>
      </c>
      <c r="O4020" s="197" t="str">
        <f>IF(D4020=0,"Blank",'3 Model Input'!E$49*(1-'3 Model Input'!E$51))</f>
        <v>Blank</v>
      </c>
      <c r="P4020" s="197" t="str">
        <f t="shared" si="651"/>
        <v>Blank</v>
      </c>
      <c r="Q4020" s="197" t="str">
        <f>IF(D4020=0,"Blank",IF(D4020="BEV",E4020*(1-'3 Model Input'!E$54), E4020))</f>
        <v>Blank</v>
      </c>
      <c r="R4020" s="198" t="str">
        <f>IF(D4020=0,"Blank",IF(D4020="PHEV",F4020/G4020,F4020*(1-'3 Model Input'!E$54)/G4020))</f>
        <v>Blank</v>
      </c>
      <c r="S4020" s="198" t="str">
        <f>IF(D4020=0,"Blank",IF(D4020="PHEV",MIN(M4020,E4020),MIN(M4020,(E4020*(1-'3 Model Input'!E$54)))))</f>
        <v>Blank</v>
      </c>
      <c r="T4020" s="217" t="str">
        <f t="shared" si="652"/>
        <v>Blank</v>
      </c>
      <c r="U4020" s="89"/>
      <c r="V4020" s="216" t="str">
        <f>IF(D4020=0,"Blank",P4020*'3 Model Input'!E$50)</f>
        <v>Blank</v>
      </c>
      <c r="W4020" s="197" t="str">
        <f t="shared" si="653"/>
        <v>Blank</v>
      </c>
      <c r="X4020" s="197" t="str">
        <f t="shared" si="654"/>
        <v>Blank</v>
      </c>
      <c r="Y4020" s="197" t="str">
        <f t="shared" si="655"/>
        <v>Blank</v>
      </c>
      <c r="Z4020" s="197" t="str">
        <f t="shared" si="656"/>
        <v>Blank</v>
      </c>
      <c r="AA4020" s="223" t="str" cm="1">
        <f t="array" ref="AA4020">_xlfn.IFS(ISTEXT('3 Model Input'!F$70),"Missing",ISTEXT('3 Model Input'!I$70),"Missing",ISNUMBER('3 Model Input'!K$70),'3 Model Input'!K$70*P4020)</f>
        <v>Missing</v>
      </c>
      <c r="AB4020" s="89"/>
      <c r="AC4020" s="227" t="str" cm="1">
        <f t="array" ref="AC4020">IF(D4020=0,"Blank",_xlfn.IFS('3 Model Input'!E$61=1,(V4020*G4020)/T4020,'3 Model Input'!E$61=2,(W4020*G4020)/T4020,'3 Model Input'!E$61=3,(X4020*G4020)/T4020,'3 Model Input'!E$61=4,(Y4020*G4020)/T4020,'3 Model Input'!E$61=5,(Z4020*G4020)/T4020, ISTEXT('3 Model Input'!E$61),"Missing",'3 Model Input'!E$61=6,(AA4020*G4020)/T4020))</f>
        <v>Blank</v>
      </c>
      <c r="AD4020" s="202" t="str">
        <f t="shared" si="657"/>
        <v>Blank</v>
      </c>
      <c r="AE4020" s="202" t="str">
        <f t="shared" si="658"/>
        <v>Blank</v>
      </c>
      <c r="AF4020" s="217" t="str">
        <f t="shared" si="659"/>
        <v>Blank</v>
      </c>
      <c r="AG4020" s="9" t="str" cm="1">
        <f t="array" ref="AG4020">_xlfn.IFS(ISNUMBER(AC4020), "", ISNUMBER(SEARCH("Blank", AC4020)), "", ISERROR(AC4020), "Bad input on tab 3")</f>
        <v/>
      </c>
    </row>
    <row r="4021" spans="2:33" ht="15" customHeight="1" x14ac:dyDescent="0.75">
      <c r="B4021" s="205" t="str">
        <f>'5 Driver Data'!B4021</f>
        <v>4013</v>
      </c>
      <c r="C4021" s="193">
        <f>'5 Driver Data'!C4021</f>
        <v>0</v>
      </c>
      <c r="D4021" s="192">
        <f>'5 Driver Data'!D4021</f>
        <v>0</v>
      </c>
      <c r="E4021" s="191">
        <f>'5 Driver Data'!E4021</f>
        <v>0</v>
      </c>
      <c r="F4021" s="191">
        <f>'5 Driver Data'!F4021</f>
        <v>0</v>
      </c>
      <c r="G4021" s="191">
        <f>'5 Driver Data'!G4021</f>
        <v>0</v>
      </c>
      <c r="H4021" s="191">
        <f>'5 Driver Data'!H4021</f>
        <v>0</v>
      </c>
      <c r="I4021" s="191">
        <f>'5 Driver Data'!I4021</f>
        <v>0</v>
      </c>
      <c r="J4021" s="191">
        <f>'5 Driver Data'!J4021</f>
        <v>0</v>
      </c>
      <c r="K4021" s="206">
        <f>'5 Driver Data'!K4021</f>
        <v>0</v>
      </c>
      <c r="L4021" s="1"/>
      <c r="M4021" s="216" t="str">
        <f>IF(D4021=0,"Blank",'3 Model Input'!E$44*'3 Model Input'!E$45)</f>
        <v>Blank</v>
      </c>
      <c r="N4021" s="197" t="str">
        <f t="shared" si="650"/>
        <v>Blank</v>
      </c>
      <c r="O4021" s="197" t="str">
        <f>IF(D4021=0,"Blank",'3 Model Input'!E$49*(1-'3 Model Input'!E$51))</f>
        <v>Blank</v>
      </c>
      <c r="P4021" s="197" t="str">
        <f t="shared" si="651"/>
        <v>Blank</v>
      </c>
      <c r="Q4021" s="197" t="str">
        <f>IF(D4021=0,"Blank",IF(D4021="BEV",E4021*(1-'3 Model Input'!E$54), E4021))</f>
        <v>Blank</v>
      </c>
      <c r="R4021" s="198" t="str">
        <f>IF(D4021=0,"Blank",IF(D4021="PHEV",F4021/G4021,F4021*(1-'3 Model Input'!E$54)/G4021))</f>
        <v>Blank</v>
      </c>
      <c r="S4021" s="198" t="str">
        <f>IF(D4021=0,"Blank",IF(D4021="PHEV",MIN(M4021,E4021),MIN(M4021,(E4021*(1-'3 Model Input'!E$54)))))</f>
        <v>Blank</v>
      </c>
      <c r="T4021" s="217" t="str">
        <f t="shared" si="652"/>
        <v>Blank</v>
      </c>
      <c r="U4021" s="89"/>
      <c r="V4021" s="216" t="str">
        <f>IF(D4021=0,"Blank",P4021*'3 Model Input'!E$50)</f>
        <v>Blank</v>
      </c>
      <c r="W4021" s="197" t="str">
        <f t="shared" si="653"/>
        <v>Blank</v>
      </c>
      <c r="X4021" s="197" t="str">
        <f t="shared" si="654"/>
        <v>Blank</v>
      </c>
      <c r="Y4021" s="197" t="str">
        <f t="shared" si="655"/>
        <v>Blank</v>
      </c>
      <c r="Z4021" s="197" t="str">
        <f t="shared" si="656"/>
        <v>Blank</v>
      </c>
      <c r="AA4021" s="223" t="str" cm="1">
        <f t="array" ref="AA4021">_xlfn.IFS(ISTEXT('3 Model Input'!F$70),"Missing",ISTEXT('3 Model Input'!I$70),"Missing",ISNUMBER('3 Model Input'!K$70),'3 Model Input'!K$70*P4021)</f>
        <v>Missing</v>
      </c>
      <c r="AB4021" s="89"/>
      <c r="AC4021" s="227" t="str" cm="1">
        <f t="array" ref="AC4021">IF(D4021=0,"Blank",_xlfn.IFS('3 Model Input'!E$61=1,(V4021*G4021)/T4021,'3 Model Input'!E$61=2,(W4021*G4021)/T4021,'3 Model Input'!E$61=3,(X4021*G4021)/T4021,'3 Model Input'!E$61=4,(Y4021*G4021)/T4021,'3 Model Input'!E$61=5,(Z4021*G4021)/T4021, ISTEXT('3 Model Input'!E$61),"Missing",'3 Model Input'!E$61=6,(AA4021*G4021)/T4021))</f>
        <v>Blank</v>
      </c>
      <c r="AD4021" s="202" t="str">
        <f t="shared" si="657"/>
        <v>Blank</v>
      </c>
      <c r="AE4021" s="202" t="str">
        <f t="shared" si="658"/>
        <v>Blank</v>
      </c>
      <c r="AF4021" s="217" t="str">
        <f t="shared" si="659"/>
        <v>Blank</v>
      </c>
      <c r="AG4021" s="9" t="str" cm="1">
        <f t="array" ref="AG4021">_xlfn.IFS(ISNUMBER(AC4021), "", ISNUMBER(SEARCH("Blank", AC4021)), "", ISERROR(AC4021), "Bad input on tab 3")</f>
        <v/>
      </c>
    </row>
    <row r="4022" spans="2:33" ht="15" customHeight="1" x14ac:dyDescent="0.75">
      <c r="B4022" s="205" t="str">
        <f>'5 Driver Data'!B4022</f>
        <v>4014</v>
      </c>
      <c r="C4022" s="193">
        <f>'5 Driver Data'!C4022</f>
        <v>0</v>
      </c>
      <c r="D4022" s="192">
        <f>'5 Driver Data'!D4022</f>
        <v>0</v>
      </c>
      <c r="E4022" s="191">
        <f>'5 Driver Data'!E4022</f>
        <v>0</v>
      </c>
      <c r="F4022" s="191">
        <f>'5 Driver Data'!F4022</f>
        <v>0</v>
      </c>
      <c r="G4022" s="191">
        <f>'5 Driver Data'!G4022</f>
        <v>0</v>
      </c>
      <c r="H4022" s="191">
        <f>'5 Driver Data'!H4022</f>
        <v>0</v>
      </c>
      <c r="I4022" s="191">
        <f>'5 Driver Data'!I4022</f>
        <v>0</v>
      </c>
      <c r="J4022" s="191">
        <f>'5 Driver Data'!J4022</f>
        <v>0</v>
      </c>
      <c r="K4022" s="206">
        <f>'5 Driver Data'!K4022</f>
        <v>0</v>
      </c>
      <c r="L4022" s="1"/>
      <c r="M4022" s="216" t="str">
        <f>IF(D4022=0,"Blank",'3 Model Input'!E$44*'3 Model Input'!E$45)</f>
        <v>Blank</v>
      </c>
      <c r="N4022" s="197" t="str">
        <f t="shared" si="650"/>
        <v>Blank</v>
      </c>
      <c r="O4022" s="197" t="str">
        <f>IF(D4022=0,"Blank",'3 Model Input'!E$49*(1-'3 Model Input'!E$51))</f>
        <v>Blank</v>
      </c>
      <c r="P4022" s="197" t="str">
        <f t="shared" si="651"/>
        <v>Blank</v>
      </c>
      <c r="Q4022" s="197" t="str">
        <f>IF(D4022=0,"Blank",IF(D4022="BEV",E4022*(1-'3 Model Input'!E$54), E4022))</f>
        <v>Blank</v>
      </c>
      <c r="R4022" s="198" t="str">
        <f>IF(D4022=0,"Blank",IF(D4022="PHEV",F4022/G4022,F4022*(1-'3 Model Input'!E$54)/G4022))</f>
        <v>Blank</v>
      </c>
      <c r="S4022" s="198" t="str">
        <f>IF(D4022=0,"Blank",IF(D4022="PHEV",MIN(M4022,E4022),MIN(M4022,(E4022*(1-'3 Model Input'!E$54)))))</f>
        <v>Blank</v>
      </c>
      <c r="T4022" s="217" t="str">
        <f t="shared" si="652"/>
        <v>Blank</v>
      </c>
      <c r="U4022" s="89"/>
      <c r="V4022" s="216" t="str">
        <f>IF(D4022=0,"Blank",P4022*'3 Model Input'!E$50)</f>
        <v>Blank</v>
      </c>
      <c r="W4022" s="197" t="str">
        <f t="shared" si="653"/>
        <v>Blank</v>
      </c>
      <c r="X4022" s="197" t="str">
        <f t="shared" si="654"/>
        <v>Blank</v>
      </c>
      <c r="Y4022" s="197" t="str">
        <f t="shared" si="655"/>
        <v>Blank</v>
      </c>
      <c r="Z4022" s="197" t="str">
        <f t="shared" si="656"/>
        <v>Blank</v>
      </c>
      <c r="AA4022" s="223" t="str" cm="1">
        <f t="array" ref="AA4022">_xlfn.IFS(ISTEXT('3 Model Input'!F$70),"Missing",ISTEXT('3 Model Input'!I$70),"Missing",ISNUMBER('3 Model Input'!K$70),'3 Model Input'!K$70*P4022)</f>
        <v>Missing</v>
      </c>
      <c r="AB4022" s="89"/>
      <c r="AC4022" s="227" t="str" cm="1">
        <f t="array" ref="AC4022">IF(D4022=0,"Blank",_xlfn.IFS('3 Model Input'!E$61=1,(V4022*G4022)/T4022,'3 Model Input'!E$61=2,(W4022*G4022)/T4022,'3 Model Input'!E$61=3,(X4022*G4022)/T4022,'3 Model Input'!E$61=4,(Y4022*G4022)/T4022,'3 Model Input'!E$61=5,(Z4022*G4022)/T4022, ISTEXT('3 Model Input'!E$61),"Missing",'3 Model Input'!E$61=6,(AA4022*G4022)/T4022))</f>
        <v>Blank</v>
      </c>
      <c r="AD4022" s="202" t="str">
        <f t="shared" si="657"/>
        <v>Blank</v>
      </c>
      <c r="AE4022" s="202" t="str">
        <f t="shared" si="658"/>
        <v>Blank</v>
      </c>
      <c r="AF4022" s="217" t="str">
        <f t="shared" si="659"/>
        <v>Blank</v>
      </c>
      <c r="AG4022" s="9" t="str" cm="1">
        <f t="array" ref="AG4022">_xlfn.IFS(ISNUMBER(AC4022), "", ISNUMBER(SEARCH("Blank", AC4022)), "", ISERROR(AC4022), "Bad input on tab 3")</f>
        <v/>
      </c>
    </row>
    <row r="4023" spans="2:33" ht="15" customHeight="1" x14ac:dyDescent="0.75">
      <c r="B4023" s="205" t="str">
        <f>'5 Driver Data'!B4023</f>
        <v>4015</v>
      </c>
      <c r="C4023" s="193">
        <f>'5 Driver Data'!C4023</f>
        <v>0</v>
      </c>
      <c r="D4023" s="192">
        <f>'5 Driver Data'!D4023</f>
        <v>0</v>
      </c>
      <c r="E4023" s="191">
        <f>'5 Driver Data'!E4023</f>
        <v>0</v>
      </c>
      <c r="F4023" s="191">
        <f>'5 Driver Data'!F4023</f>
        <v>0</v>
      </c>
      <c r="G4023" s="191">
        <f>'5 Driver Data'!G4023</f>
        <v>0</v>
      </c>
      <c r="H4023" s="191">
        <f>'5 Driver Data'!H4023</f>
        <v>0</v>
      </c>
      <c r="I4023" s="191">
        <f>'5 Driver Data'!I4023</f>
        <v>0</v>
      </c>
      <c r="J4023" s="191">
        <f>'5 Driver Data'!J4023</f>
        <v>0</v>
      </c>
      <c r="K4023" s="206">
        <f>'5 Driver Data'!K4023</f>
        <v>0</v>
      </c>
      <c r="L4023" s="1"/>
      <c r="M4023" s="216" t="str">
        <f>IF(D4023=0,"Blank",'3 Model Input'!E$44*'3 Model Input'!E$45)</f>
        <v>Blank</v>
      </c>
      <c r="N4023" s="197" t="str">
        <f t="shared" si="650"/>
        <v>Blank</v>
      </c>
      <c r="O4023" s="197" t="str">
        <f>IF(D4023=0,"Blank",'3 Model Input'!E$49*(1-'3 Model Input'!E$51))</f>
        <v>Blank</v>
      </c>
      <c r="P4023" s="197" t="str">
        <f t="shared" si="651"/>
        <v>Blank</v>
      </c>
      <c r="Q4023" s="197" t="str">
        <f>IF(D4023=0,"Blank",IF(D4023="BEV",E4023*(1-'3 Model Input'!E$54), E4023))</f>
        <v>Blank</v>
      </c>
      <c r="R4023" s="198" t="str">
        <f>IF(D4023=0,"Blank",IF(D4023="PHEV",F4023/G4023,F4023*(1-'3 Model Input'!E$54)/G4023))</f>
        <v>Blank</v>
      </c>
      <c r="S4023" s="198" t="str">
        <f>IF(D4023=0,"Blank",IF(D4023="PHEV",MIN(M4023,E4023),MIN(M4023,(E4023*(1-'3 Model Input'!E$54)))))</f>
        <v>Blank</v>
      </c>
      <c r="T4023" s="217" t="str">
        <f t="shared" si="652"/>
        <v>Blank</v>
      </c>
      <c r="U4023" s="89"/>
      <c r="V4023" s="216" t="str">
        <f>IF(D4023=0,"Blank",P4023*'3 Model Input'!E$50)</f>
        <v>Blank</v>
      </c>
      <c r="W4023" s="197" t="str">
        <f t="shared" si="653"/>
        <v>Blank</v>
      </c>
      <c r="X4023" s="197" t="str">
        <f t="shared" si="654"/>
        <v>Blank</v>
      </c>
      <c r="Y4023" s="197" t="str">
        <f t="shared" si="655"/>
        <v>Blank</v>
      </c>
      <c r="Z4023" s="197" t="str">
        <f t="shared" si="656"/>
        <v>Blank</v>
      </c>
      <c r="AA4023" s="223" t="str" cm="1">
        <f t="array" ref="AA4023">_xlfn.IFS(ISTEXT('3 Model Input'!F$70),"Missing",ISTEXT('3 Model Input'!I$70),"Missing",ISNUMBER('3 Model Input'!K$70),'3 Model Input'!K$70*P4023)</f>
        <v>Missing</v>
      </c>
      <c r="AB4023" s="89"/>
      <c r="AC4023" s="227" t="str" cm="1">
        <f t="array" ref="AC4023">IF(D4023=0,"Blank",_xlfn.IFS('3 Model Input'!E$61=1,(V4023*G4023)/T4023,'3 Model Input'!E$61=2,(W4023*G4023)/T4023,'3 Model Input'!E$61=3,(X4023*G4023)/T4023,'3 Model Input'!E$61=4,(Y4023*G4023)/T4023,'3 Model Input'!E$61=5,(Z4023*G4023)/T4023, ISTEXT('3 Model Input'!E$61),"Missing",'3 Model Input'!E$61=6,(AA4023*G4023)/T4023))</f>
        <v>Blank</v>
      </c>
      <c r="AD4023" s="202" t="str">
        <f t="shared" si="657"/>
        <v>Blank</v>
      </c>
      <c r="AE4023" s="202" t="str">
        <f t="shared" si="658"/>
        <v>Blank</v>
      </c>
      <c r="AF4023" s="217" t="str">
        <f t="shared" si="659"/>
        <v>Blank</v>
      </c>
      <c r="AG4023" s="9" t="str" cm="1">
        <f t="array" ref="AG4023">_xlfn.IFS(ISNUMBER(AC4023), "", ISNUMBER(SEARCH("Blank", AC4023)), "", ISERROR(AC4023), "Bad input on tab 3")</f>
        <v/>
      </c>
    </row>
    <row r="4024" spans="2:33" ht="15" customHeight="1" x14ac:dyDescent="0.75">
      <c r="B4024" s="205" t="str">
        <f>'5 Driver Data'!B4024</f>
        <v>4016</v>
      </c>
      <c r="C4024" s="193">
        <f>'5 Driver Data'!C4024</f>
        <v>0</v>
      </c>
      <c r="D4024" s="192">
        <f>'5 Driver Data'!D4024</f>
        <v>0</v>
      </c>
      <c r="E4024" s="191">
        <f>'5 Driver Data'!E4024</f>
        <v>0</v>
      </c>
      <c r="F4024" s="191">
        <f>'5 Driver Data'!F4024</f>
        <v>0</v>
      </c>
      <c r="G4024" s="191">
        <f>'5 Driver Data'!G4024</f>
        <v>0</v>
      </c>
      <c r="H4024" s="191">
        <f>'5 Driver Data'!H4024</f>
        <v>0</v>
      </c>
      <c r="I4024" s="191">
        <f>'5 Driver Data'!I4024</f>
        <v>0</v>
      </c>
      <c r="J4024" s="191">
        <f>'5 Driver Data'!J4024</f>
        <v>0</v>
      </c>
      <c r="K4024" s="206">
        <f>'5 Driver Data'!K4024</f>
        <v>0</v>
      </c>
      <c r="L4024" s="1"/>
      <c r="M4024" s="216" t="str">
        <f>IF(D4024=0,"Blank",'3 Model Input'!E$44*'3 Model Input'!E$45)</f>
        <v>Blank</v>
      </c>
      <c r="N4024" s="197" t="str">
        <f t="shared" si="650"/>
        <v>Blank</v>
      </c>
      <c r="O4024" s="197" t="str">
        <f>IF(D4024=0,"Blank",'3 Model Input'!E$49*(1-'3 Model Input'!E$51))</f>
        <v>Blank</v>
      </c>
      <c r="P4024" s="197" t="str">
        <f t="shared" si="651"/>
        <v>Blank</v>
      </c>
      <c r="Q4024" s="197" t="str">
        <f>IF(D4024=0,"Blank",IF(D4024="BEV",E4024*(1-'3 Model Input'!E$54), E4024))</f>
        <v>Blank</v>
      </c>
      <c r="R4024" s="198" t="str">
        <f>IF(D4024=0,"Blank",IF(D4024="PHEV",F4024/G4024,F4024*(1-'3 Model Input'!E$54)/G4024))</f>
        <v>Blank</v>
      </c>
      <c r="S4024" s="198" t="str">
        <f>IF(D4024=0,"Blank",IF(D4024="PHEV",MIN(M4024,E4024),MIN(M4024,(E4024*(1-'3 Model Input'!E$54)))))</f>
        <v>Blank</v>
      </c>
      <c r="T4024" s="217" t="str">
        <f t="shared" si="652"/>
        <v>Blank</v>
      </c>
      <c r="U4024" s="89"/>
      <c r="V4024" s="216" t="str">
        <f>IF(D4024=0,"Blank",P4024*'3 Model Input'!E$50)</f>
        <v>Blank</v>
      </c>
      <c r="W4024" s="197" t="str">
        <f t="shared" si="653"/>
        <v>Blank</v>
      </c>
      <c r="X4024" s="197" t="str">
        <f t="shared" si="654"/>
        <v>Blank</v>
      </c>
      <c r="Y4024" s="197" t="str">
        <f t="shared" si="655"/>
        <v>Blank</v>
      </c>
      <c r="Z4024" s="197" t="str">
        <f t="shared" si="656"/>
        <v>Blank</v>
      </c>
      <c r="AA4024" s="223" t="str" cm="1">
        <f t="array" ref="AA4024">_xlfn.IFS(ISTEXT('3 Model Input'!F$70),"Missing",ISTEXT('3 Model Input'!I$70),"Missing",ISNUMBER('3 Model Input'!K$70),'3 Model Input'!K$70*P4024)</f>
        <v>Missing</v>
      </c>
      <c r="AB4024" s="89"/>
      <c r="AC4024" s="227" t="str" cm="1">
        <f t="array" ref="AC4024">IF(D4024=0,"Blank",_xlfn.IFS('3 Model Input'!E$61=1,(V4024*G4024)/T4024,'3 Model Input'!E$61=2,(W4024*G4024)/T4024,'3 Model Input'!E$61=3,(X4024*G4024)/T4024,'3 Model Input'!E$61=4,(Y4024*G4024)/T4024,'3 Model Input'!E$61=5,(Z4024*G4024)/T4024, ISTEXT('3 Model Input'!E$61),"Missing",'3 Model Input'!E$61=6,(AA4024*G4024)/T4024))</f>
        <v>Blank</v>
      </c>
      <c r="AD4024" s="202" t="str">
        <f t="shared" si="657"/>
        <v>Blank</v>
      </c>
      <c r="AE4024" s="202" t="str">
        <f t="shared" si="658"/>
        <v>Blank</v>
      </c>
      <c r="AF4024" s="217" t="str">
        <f t="shared" si="659"/>
        <v>Blank</v>
      </c>
      <c r="AG4024" s="9" t="str" cm="1">
        <f t="array" ref="AG4024">_xlfn.IFS(ISNUMBER(AC4024), "", ISNUMBER(SEARCH("Blank", AC4024)), "", ISERROR(AC4024), "Bad input on tab 3")</f>
        <v/>
      </c>
    </row>
    <row r="4025" spans="2:33" ht="15" customHeight="1" x14ac:dyDescent="0.75">
      <c r="B4025" s="205" t="str">
        <f>'5 Driver Data'!B4025</f>
        <v>4017</v>
      </c>
      <c r="C4025" s="193">
        <f>'5 Driver Data'!C4025</f>
        <v>0</v>
      </c>
      <c r="D4025" s="192">
        <f>'5 Driver Data'!D4025</f>
        <v>0</v>
      </c>
      <c r="E4025" s="191">
        <f>'5 Driver Data'!E4025</f>
        <v>0</v>
      </c>
      <c r="F4025" s="191">
        <f>'5 Driver Data'!F4025</f>
        <v>0</v>
      </c>
      <c r="G4025" s="191">
        <f>'5 Driver Data'!G4025</f>
        <v>0</v>
      </c>
      <c r="H4025" s="191">
        <f>'5 Driver Data'!H4025</f>
        <v>0</v>
      </c>
      <c r="I4025" s="191">
        <f>'5 Driver Data'!I4025</f>
        <v>0</v>
      </c>
      <c r="J4025" s="191">
        <f>'5 Driver Data'!J4025</f>
        <v>0</v>
      </c>
      <c r="K4025" s="206">
        <f>'5 Driver Data'!K4025</f>
        <v>0</v>
      </c>
      <c r="L4025" s="1"/>
      <c r="M4025" s="216" t="str">
        <f>IF(D4025=0,"Blank",'3 Model Input'!E$44*'3 Model Input'!E$45)</f>
        <v>Blank</v>
      </c>
      <c r="N4025" s="197" t="str">
        <f t="shared" si="650"/>
        <v>Blank</v>
      </c>
      <c r="O4025" s="197" t="str">
        <f>IF(D4025=0,"Blank",'3 Model Input'!E$49*(1-'3 Model Input'!E$51))</f>
        <v>Blank</v>
      </c>
      <c r="P4025" s="197" t="str">
        <f t="shared" si="651"/>
        <v>Blank</v>
      </c>
      <c r="Q4025" s="197" t="str">
        <f>IF(D4025=0,"Blank",IF(D4025="BEV",E4025*(1-'3 Model Input'!E$54), E4025))</f>
        <v>Blank</v>
      </c>
      <c r="R4025" s="198" t="str">
        <f>IF(D4025=0,"Blank",IF(D4025="PHEV",F4025/G4025,F4025*(1-'3 Model Input'!E$54)/G4025))</f>
        <v>Blank</v>
      </c>
      <c r="S4025" s="198" t="str">
        <f>IF(D4025=0,"Blank",IF(D4025="PHEV",MIN(M4025,E4025),MIN(M4025,(E4025*(1-'3 Model Input'!E$54)))))</f>
        <v>Blank</v>
      </c>
      <c r="T4025" s="217" t="str">
        <f t="shared" si="652"/>
        <v>Blank</v>
      </c>
      <c r="U4025" s="89"/>
      <c r="V4025" s="216" t="str">
        <f>IF(D4025=0,"Blank",P4025*'3 Model Input'!E$50)</f>
        <v>Blank</v>
      </c>
      <c r="W4025" s="197" t="str">
        <f t="shared" si="653"/>
        <v>Blank</v>
      </c>
      <c r="X4025" s="197" t="str">
        <f t="shared" si="654"/>
        <v>Blank</v>
      </c>
      <c r="Y4025" s="197" t="str">
        <f t="shared" si="655"/>
        <v>Blank</v>
      </c>
      <c r="Z4025" s="197" t="str">
        <f t="shared" si="656"/>
        <v>Blank</v>
      </c>
      <c r="AA4025" s="223" t="str" cm="1">
        <f t="array" ref="AA4025">_xlfn.IFS(ISTEXT('3 Model Input'!F$70),"Missing",ISTEXT('3 Model Input'!I$70),"Missing",ISNUMBER('3 Model Input'!K$70),'3 Model Input'!K$70*P4025)</f>
        <v>Missing</v>
      </c>
      <c r="AB4025" s="89"/>
      <c r="AC4025" s="227" t="str" cm="1">
        <f t="array" ref="AC4025">IF(D4025=0,"Blank",_xlfn.IFS('3 Model Input'!E$61=1,(V4025*G4025)/T4025,'3 Model Input'!E$61=2,(W4025*G4025)/T4025,'3 Model Input'!E$61=3,(X4025*G4025)/T4025,'3 Model Input'!E$61=4,(Y4025*G4025)/T4025,'3 Model Input'!E$61=5,(Z4025*G4025)/T4025, ISTEXT('3 Model Input'!E$61),"Missing",'3 Model Input'!E$61=6,(AA4025*G4025)/T4025))</f>
        <v>Blank</v>
      </c>
      <c r="AD4025" s="202" t="str">
        <f t="shared" si="657"/>
        <v>Blank</v>
      </c>
      <c r="AE4025" s="202" t="str">
        <f t="shared" si="658"/>
        <v>Blank</v>
      </c>
      <c r="AF4025" s="217" t="str">
        <f t="shared" si="659"/>
        <v>Blank</v>
      </c>
      <c r="AG4025" s="9" t="str" cm="1">
        <f t="array" ref="AG4025">_xlfn.IFS(ISNUMBER(AC4025), "", ISNUMBER(SEARCH("Blank", AC4025)), "", ISERROR(AC4025), "Bad input on tab 3")</f>
        <v/>
      </c>
    </row>
    <row r="4026" spans="2:33" ht="15" customHeight="1" x14ac:dyDescent="0.75">
      <c r="B4026" s="205" t="str">
        <f>'5 Driver Data'!B4026</f>
        <v>4018</v>
      </c>
      <c r="C4026" s="193">
        <f>'5 Driver Data'!C4026</f>
        <v>0</v>
      </c>
      <c r="D4026" s="192">
        <f>'5 Driver Data'!D4026</f>
        <v>0</v>
      </c>
      <c r="E4026" s="191">
        <f>'5 Driver Data'!E4026</f>
        <v>0</v>
      </c>
      <c r="F4026" s="191">
        <f>'5 Driver Data'!F4026</f>
        <v>0</v>
      </c>
      <c r="G4026" s="191">
        <f>'5 Driver Data'!G4026</f>
        <v>0</v>
      </c>
      <c r="H4026" s="191">
        <f>'5 Driver Data'!H4026</f>
        <v>0</v>
      </c>
      <c r="I4026" s="191">
        <f>'5 Driver Data'!I4026</f>
        <v>0</v>
      </c>
      <c r="J4026" s="191">
        <f>'5 Driver Data'!J4026</f>
        <v>0</v>
      </c>
      <c r="K4026" s="206">
        <f>'5 Driver Data'!K4026</f>
        <v>0</v>
      </c>
      <c r="L4026" s="1"/>
      <c r="M4026" s="216" t="str">
        <f>IF(D4026=0,"Blank",'3 Model Input'!E$44*'3 Model Input'!E$45)</f>
        <v>Blank</v>
      </c>
      <c r="N4026" s="197" t="str">
        <f t="shared" si="650"/>
        <v>Blank</v>
      </c>
      <c r="O4026" s="197" t="str">
        <f>IF(D4026=0,"Blank",'3 Model Input'!E$49*(1-'3 Model Input'!E$51))</f>
        <v>Blank</v>
      </c>
      <c r="P4026" s="197" t="str">
        <f t="shared" si="651"/>
        <v>Blank</v>
      </c>
      <c r="Q4026" s="197" t="str">
        <f>IF(D4026=0,"Blank",IF(D4026="BEV",E4026*(1-'3 Model Input'!E$54), E4026))</f>
        <v>Blank</v>
      </c>
      <c r="R4026" s="198" t="str">
        <f>IF(D4026=0,"Blank",IF(D4026="PHEV",F4026/G4026,F4026*(1-'3 Model Input'!E$54)/G4026))</f>
        <v>Blank</v>
      </c>
      <c r="S4026" s="198" t="str">
        <f>IF(D4026=0,"Blank",IF(D4026="PHEV",MIN(M4026,E4026),MIN(M4026,(E4026*(1-'3 Model Input'!E$54)))))</f>
        <v>Blank</v>
      </c>
      <c r="T4026" s="217" t="str">
        <f t="shared" si="652"/>
        <v>Blank</v>
      </c>
      <c r="U4026" s="89"/>
      <c r="V4026" s="216" t="str">
        <f>IF(D4026=0,"Blank",P4026*'3 Model Input'!E$50)</f>
        <v>Blank</v>
      </c>
      <c r="W4026" s="197" t="str">
        <f t="shared" si="653"/>
        <v>Blank</v>
      </c>
      <c r="X4026" s="197" t="str">
        <f t="shared" si="654"/>
        <v>Blank</v>
      </c>
      <c r="Y4026" s="197" t="str">
        <f t="shared" si="655"/>
        <v>Blank</v>
      </c>
      <c r="Z4026" s="197" t="str">
        <f t="shared" si="656"/>
        <v>Blank</v>
      </c>
      <c r="AA4026" s="223" t="str" cm="1">
        <f t="array" ref="AA4026">_xlfn.IFS(ISTEXT('3 Model Input'!F$70),"Missing",ISTEXT('3 Model Input'!I$70),"Missing",ISNUMBER('3 Model Input'!K$70),'3 Model Input'!K$70*P4026)</f>
        <v>Missing</v>
      </c>
      <c r="AB4026" s="89"/>
      <c r="AC4026" s="227" t="str" cm="1">
        <f t="array" ref="AC4026">IF(D4026=0,"Blank",_xlfn.IFS('3 Model Input'!E$61=1,(V4026*G4026)/T4026,'3 Model Input'!E$61=2,(W4026*G4026)/T4026,'3 Model Input'!E$61=3,(X4026*G4026)/T4026,'3 Model Input'!E$61=4,(Y4026*G4026)/T4026,'3 Model Input'!E$61=5,(Z4026*G4026)/T4026, ISTEXT('3 Model Input'!E$61),"Missing",'3 Model Input'!E$61=6,(AA4026*G4026)/T4026))</f>
        <v>Blank</v>
      </c>
      <c r="AD4026" s="202" t="str">
        <f t="shared" si="657"/>
        <v>Blank</v>
      </c>
      <c r="AE4026" s="202" t="str">
        <f t="shared" si="658"/>
        <v>Blank</v>
      </c>
      <c r="AF4026" s="217" t="str">
        <f t="shared" si="659"/>
        <v>Blank</v>
      </c>
      <c r="AG4026" s="9" t="str" cm="1">
        <f t="array" ref="AG4026">_xlfn.IFS(ISNUMBER(AC4026), "", ISNUMBER(SEARCH("Blank", AC4026)), "", ISERROR(AC4026), "Bad input on tab 3")</f>
        <v/>
      </c>
    </row>
    <row r="4027" spans="2:33" ht="15" customHeight="1" x14ac:dyDescent="0.75">
      <c r="B4027" s="205" t="str">
        <f>'5 Driver Data'!B4027</f>
        <v>4019</v>
      </c>
      <c r="C4027" s="193">
        <f>'5 Driver Data'!C4027</f>
        <v>0</v>
      </c>
      <c r="D4027" s="192">
        <f>'5 Driver Data'!D4027</f>
        <v>0</v>
      </c>
      <c r="E4027" s="191">
        <f>'5 Driver Data'!E4027</f>
        <v>0</v>
      </c>
      <c r="F4027" s="191">
        <f>'5 Driver Data'!F4027</f>
        <v>0</v>
      </c>
      <c r="G4027" s="191">
        <f>'5 Driver Data'!G4027</f>
        <v>0</v>
      </c>
      <c r="H4027" s="191">
        <f>'5 Driver Data'!H4027</f>
        <v>0</v>
      </c>
      <c r="I4027" s="191">
        <f>'5 Driver Data'!I4027</f>
        <v>0</v>
      </c>
      <c r="J4027" s="191">
        <f>'5 Driver Data'!J4027</f>
        <v>0</v>
      </c>
      <c r="K4027" s="206">
        <f>'5 Driver Data'!K4027</f>
        <v>0</v>
      </c>
      <c r="L4027" s="1"/>
      <c r="M4027" s="216" t="str">
        <f>IF(D4027=0,"Blank",'3 Model Input'!E$44*'3 Model Input'!E$45)</f>
        <v>Blank</v>
      </c>
      <c r="N4027" s="197" t="str">
        <f t="shared" si="650"/>
        <v>Blank</v>
      </c>
      <c r="O4027" s="197" t="str">
        <f>IF(D4027=0,"Blank",'3 Model Input'!E$49*(1-'3 Model Input'!E$51))</f>
        <v>Blank</v>
      </c>
      <c r="P4027" s="197" t="str">
        <f t="shared" si="651"/>
        <v>Blank</v>
      </c>
      <c r="Q4027" s="197" t="str">
        <f>IF(D4027=0,"Blank",IF(D4027="BEV",E4027*(1-'3 Model Input'!E$54), E4027))</f>
        <v>Blank</v>
      </c>
      <c r="R4027" s="198" t="str">
        <f>IF(D4027=0,"Blank",IF(D4027="PHEV",F4027/G4027,F4027*(1-'3 Model Input'!E$54)/G4027))</f>
        <v>Blank</v>
      </c>
      <c r="S4027" s="198" t="str">
        <f>IF(D4027=0,"Blank",IF(D4027="PHEV",MIN(M4027,E4027),MIN(M4027,(E4027*(1-'3 Model Input'!E$54)))))</f>
        <v>Blank</v>
      </c>
      <c r="T4027" s="217" t="str">
        <f t="shared" si="652"/>
        <v>Blank</v>
      </c>
      <c r="U4027" s="89"/>
      <c r="V4027" s="216" t="str">
        <f>IF(D4027=0,"Blank",P4027*'3 Model Input'!E$50)</f>
        <v>Blank</v>
      </c>
      <c r="W4027" s="197" t="str">
        <f t="shared" si="653"/>
        <v>Blank</v>
      </c>
      <c r="X4027" s="197" t="str">
        <f t="shared" si="654"/>
        <v>Blank</v>
      </c>
      <c r="Y4027" s="197" t="str">
        <f t="shared" si="655"/>
        <v>Blank</v>
      </c>
      <c r="Z4027" s="197" t="str">
        <f t="shared" si="656"/>
        <v>Blank</v>
      </c>
      <c r="AA4027" s="223" t="str" cm="1">
        <f t="array" ref="AA4027">_xlfn.IFS(ISTEXT('3 Model Input'!F$70),"Missing",ISTEXT('3 Model Input'!I$70),"Missing",ISNUMBER('3 Model Input'!K$70),'3 Model Input'!K$70*P4027)</f>
        <v>Missing</v>
      </c>
      <c r="AB4027" s="89"/>
      <c r="AC4027" s="227" t="str" cm="1">
        <f t="array" ref="AC4027">IF(D4027=0,"Blank",_xlfn.IFS('3 Model Input'!E$61=1,(V4027*G4027)/T4027,'3 Model Input'!E$61=2,(W4027*G4027)/T4027,'3 Model Input'!E$61=3,(X4027*G4027)/T4027,'3 Model Input'!E$61=4,(Y4027*G4027)/T4027,'3 Model Input'!E$61=5,(Z4027*G4027)/T4027, ISTEXT('3 Model Input'!E$61),"Missing",'3 Model Input'!E$61=6,(AA4027*G4027)/T4027))</f>
        <v>Blank</v>
      </c>
      <c r="AD4027" s="202" t="str">
        <f t="shared" si="657"/>
        <v>Blank</v>
      </c>
      <c r="AE4027" s="202" t="str">
        <f t="shared" si="658"/>
        <v>Blank</v>
      </c>
      <c r="AF4027" s="217" t="str">
        <f t="shared" si="659"/>
        <v>Blank</v>
      </c>
      <c r="AG4027" s="9" t="str" cm="1">
        <f t="array" ref="AG4027">_xlfn.IFS(ISNUMBER(AC4027), "", ISNUMBER(SEARCH("Blank", AC4027)), "", ISERROR(AC4027), "Bad input on tab 3")</f>
        <v/>
      </c>
    </row>
    <row r="4028" spans="2:33" ht="15" customHeight="1" x14ac:dyDescent="0.75">
      <c r="B4028" s="205" t="str">
        <f>'5 Driver Data'!B4028</f>
        <v>4020</v>
      </c>
      <c r="C4028" s="193">
        <f>'5 Driver Data'!C4028</f>
        <v>0</v>
      </c>
      <c r="D4028" s="192">
        <f>'5 Driver Data'!D4028</f>
        <v>0</v>
      </c>
      <c r="E4028" s="191">
        <f>'5 Driver Data'!E4028</f>
        <v>0</v>
      </c>
      <c r="F4028" s="191">
        <f>'5 Driver Data'!F4028</f>
        <v>0</v>
      </c>
      <c r="G4028" s="191">
        <f>'5 Driver Data'!G4028</f>
        <v>0</v>
      </c>
      <c r="H4028" s="191">
        <f>'5 Driver Data'!H4028</f>
        <v>0</v>
      </c>
      <c r="I4028" s="191">
        <f>'5 Driver Data'!I4028</f>
        <v>0</v>
      </c>
      <c r="J4028" s="191">
        <f>'5 Driver Data'!J4028</f>
        <v>0</v>
      </c>
      <c r="K4028" s="206">
        <f>'5 Driver Data'!K4028</f>
        <v>0</v>
      </c>
      <c r="L4028" s="1"/>
      <c r="M4028" s="216" t="str">
        <f>IF(D4028=0,"Blank",'3 Model Input'!E$44*'3 Model Input'!E$45)</f>
        <v>Blank</v>
      </c>
      <c r="N4028" s="197" t="str">
        <f t="shared" si="650"/>
        <v>Blank</v>
      </c>
      <c r="O4028" s="197" t="str">
        <f>IF(D4028=0,"Blank",'3 Model Input'!E$49*(1-'3 Model Input'!E$51))</f>
        <v>Blank</v>
      </c>
      <c r="P4028" s="197" t="str">
        <f t="shared" si="651"/>
        <v>Blank</v>
      </c>
      <c r="Q4028" s="197" t="str">
        <f>IF(D4028=0,"Blank",IF(D4028="BEV",E4028*(1-'3 Model Input'!E$54), E4028))</f>
        <v>Blank</v>
      </c>
      <c r="R4028" s="198" t="str">
        <f>IF(D4028=0,"Blank",IF(D4028="PHEV",F4028/G4028,F4028*(1-'3 Model Input'!E$54)/G4028))</f>
        <v>Blank</v>
      </c>
      <c r="S4028" s="198" t="str">
        <f>IF(D4028=0,"Blank",IF(D4028="PHEV",MIN(M4028,E4028),MIN(M4028,(E4028*(1-'3 Model Input'!E$54)))))</f>
        <v>Blank</v>
      </c>
      <c r="T4028" s="217" t="str">
        <f t="shared" si="652"/>
        <v>Blank</v>
      </c>
      <c r="U4028" s="89"/>
      <c r="V4028" s="216" t="str">
        <f>IF(D4028=0,"Blank",P4028*'3 Model Input'!E$50)</f>
        <v>Blank</v>
      </c>
      <c r="W4028" s="197" t="str">
        <f t="shared" si="653"/>
        <v>Blank</v>
      </c>
      <c r="X4028" s="197" t="str">
        <f t="shared" si="654"/>
        <v>Blank</v>
      </c>
      <c r="Y4028" s="197" t="str">
        <f t="shared" si="655"/>
        <v>Blank</v>
      </c>
      <c r="Z4028" s="197" t="str">
        <f t="shared" si="656"/>
        <v>Blank</v>
      </c>
      <c r="AA4028" s="223" t="str" cm="1">
        <f t="array" ref="AA4028">_xlfn.IFS(ISTEXT('3 Model Input'!F$70),"Missing",ISTEXT('3 Model Input'!I$70),"Missing",ISNUMBER('3 Model Input'!K$70),'3 Model Input'!K$70*P4028)</f>
        <v>Missing</v>
      </c>
      <c r="AB4028" s="89"/>
      <c r="AC4028" s="227" t="str" cm="1">
        <f t="array" ref="AC4028">IF(D4028=0,"Blank",_xlfn.IFS('3 Model Input'!E$61=1,(V4028*G4028)/T4028,'3 Model Input'!E$61=2,(W4028*G4028)/T4028,'3 Model Input'!E$61=3,(X4028*G4028)/T4028,'3 Model Input'!E$61=4,(Y4028*G4028)/T4028,'3 Model Input'!E$61=5,(Z4028*G4028)/T4028, ISTEXT('3 Model Input'!E$61),"Missing",'3 Model Input'!E$61=6,(AA4028*G4028)/T4028))</f>
        <v>Blank</v>
      </c>
      <c r="AD4028" s="202" t="str">
        <f t="shared" si="657"/>
        <v>Blank</v>
      </c>
      <c r="AE4028" s="202" t="str">
        <f t="shared" si="658"/>
        <v>Blank</v>
      </c>
      <c r="AF4028" s="217" t="str">
        <f t="shared" si="659"/>
        <v>Blank</v>
      </c>
      <c r="AG4028" s="9" t="str" cm="1">
        <f t="array" ref="AG4028">_xlfn.IFS(ISNUMBER(AC4028), "", ISNUMBER(SEARCH("Blank", AC4028)), "", ISERROR(AC4028), "Bad input on tab 3")</f>
        <v/>
      </c>
    </row>
    <row r="4029" spans="2:33" ht="15" customHeight="1" x14ac:dyDescent="0.75">
      <c r="B4029" s="205" t="str">
        <f>'5 Driver Data'!B4029</f>
        <v>4021</v>
      </c>
      <c r="C4029" s="193">
        <f>'5 Driver Data'!C4029</f>
        <v>0</v>
      </c>
      <c r="D4029" s="192">
        <f>'5 Driver Data'!D4029</f>
        <v>0</v>
      </c>
      <c r="E4029" s="191">
        <f>'5 Driver Data'!E4029</f>
        <v>0</v>
      </c>
      <c r="F4029" s="191">
        <f>'5 Driver Data'!F4029</f>
        <v>0</v>
      </c>
      <c r="G4029" s="191">
        <f>'5 Driver Data'!G4029</f>
        <v>0</v>
      </c>
      <c r="H4029" s="191">
        <f>'5 Driver Data'!H4029</f>
        <v>0</v>
      </c>
      <c r="I4029" s="191">
        <f>'5 Driver Data'!I4029</f>
        <v>0</v>
      </c>
      <c r="J4029" s="191">
        <f>'5 Driver Data'!J4029</f>
        <v>0</v>
      </c>
      <c r="K4029" s="206">
        <f>'5 Driver Data'!K4029</f>
        <v>0</v>
      </c>
      <c r="L4029" s="1"/>
      <c r="M4029" s="216" t="str">
        <f>IF(D4029=0,"Blank",'3 Model Input'!E$44*'3 Model Input'!E$45)</f>
        <v>Blank</v>
      </c>
      <c r="N4029" s="197" t="str">
        <f t="shared" si="650"/>
        <v>Blank</v>
      </c>
      <c r="O4029" s="197" t="str">
        <f>IF(D4029=0,"Blank",'3 Model Input'!E$49*(1-'3 Model Input'!E$51))</f>
        <v>Blank</v>
      </c>
      <c r="P4029" s="197" t="str">
        <f t="shared" si="651"/>
        <v>Blank</v>
      </c>
      <c r="Q4029" s="197" t="str">
        <f>IF(D4029=0,"Blank",IF(D4029="BEV",E4029*(1-'3 Model Input'!E$54), E4029))</f>
        <v>Blank</v>
      </c>
      <c r="R4029" s="198" t="str">
        <f>IF(D4029=0,"Blank",IF(D4029="PHEV",F4029/G4029,F4029*(1-'3 Model Input'!E$54)/G4029))</f>
        <v>Blank</v>
      </c>
      <c r="S4029" s="198" t="str">
        <f>IF(D4029=0,"Blank",IF(D4029="PHEV",MIN(M4029,E4029),MIN(M4029,(E4029*(1-'3 Model Input'!E$54)))))</f>
        <v>Blank</v>
      </c>
      <c r="T4029" s="217" t="str">
        <f t="shared" si="652"/>
        <v>Blank</v>
      </c>
      <c r="U4029" s="89"/>
      <c r="V4029" s="216" t="str">
        <f>IF(D4029=0,"Blank",P4029*'3 Model Input'!E$50)</f>
        <v>Blank</v>
      </c>
      <c r="W4029" s="197" t="str">
        <f t="shared" si="653"/>
        <v>Blank</v>
      </c>
      <c r="X4029" s="197" t="str">
        <f t="shared" si="654"/>
        <v>Blank</v>
      </c>
      <c r="Y4029" s="197" t="str">
        <f t="shared" si="655"/>
        <v>Blank</v>
      </c>
      <c r="Z4029" s="197" t="str">
        <f t="shared" si="656"/>
        <v>Blank</v>
      </c>
      <c r="AA4029" s="223" t="str" cm="1">
        <f t="array" ref="AA4029">_xlfn.IFS(ISTEXT('3 Model Input'!F$70),"Missing",ISTEXT('3 Model Input'!I$70),"Missing",ISNUMBER('3 Model Input'!K$70),'3 Model Input'!K$70*P4029)</f>
        <v>Missing</v>
      </c>
      <c r="AB4029" s="89"/>
      <c r="AC4029" s="227" t="str" cm="1">
        <f t="array" ref="AC4029">IF(D4029=0,"Blank",_xlfn.IFS('3 Model Input'!E$61=1,(V4029*G4029)/T4029,'3 Model Input'!E$61=2,(W4029*G4029)/T4029,'3 Model Input'!E$61=3,(X4029*G4029)/T4029,'3 Model Input'!E$61=4,(Y4029*G4029)/T4029,'3 Model Input'!E$61=5,(Z4029*G4029)/T4029, ISTEXT('3 Model Input'!E$61),"Missing",'3 Model Input'!E$61=6,(AA4029*G4029)/T4029))</f>
        <v>Blank</v>
      </c>
      <c r="AD4029" s="202" t="str">
        <f t="shared" si="657"/>
        <v>Blank</v>
      </c>
      <c r="AE4029" s="202" t="str">
        <f t="shared" si="658"/>
        <v>Blank</v>
      </c>
      <c r="AF4029" s="217" t="str">
        <f t="shared" si="659"/>
        <v>Blank</v>
      </c>
      <c r="AG4029" s="9" t="str" cm="1">
        <f t="array" ref="AG4029">_xlfn.IFS(ISNUMBER(AC4029), "", ISNUMBER(SEARCH("Blank", AC4029)), "", ISERROR(AC4029), "Bad input on tab 3")</f>
        <v/>
      </c>
    </row>
    <row r="4030" spans="2:33" ht="15" customHeight="1" x14ac:dyDescent="0.75">
      <c r="B4030" s="205" t="str">
        <f>'5 Driver Data'!B4030</f>
        <v>4022</v>
      </c>
      <c r="C4030" s="193">
        <f>'5 Driver Data'!C4030</f>
        <v>0</v>
      </c>
      <c r="D4030" s="192">
        <f>'5 Driver Data'!D4030</f>
        <v>0</v>
      </c>
      <c r="E4030" s="191">
        <f>'5 Driver Data'!E4030</f>
        <v>0</v>
      </c>
      <c r="F4030" s="191">
        <f>'5 Driver Data'!F4030</f>
        <v>0</v>
      </c>
      <c r="G4030" s="191">
        <f>'5 Driver Data'!G4030</f>
        <v>0</v>
      </c>
      <c r="H4030" s="191">
        <f>'5 Driver Data'!H4030</f>
        <v>0</v>
      </c>
      <c r="I4030" s="191">
        <f>'5 Driver Data'!I4030</f>
        <v>0</v>
      </c>
      <c r="J4030" s="191">
        <f>'5 Driver Data'!J4030</f>
        <v>0</v>
      </c>
      <c r="K4030" s="206">
        <f>'5 Driver Data'!K4030</f>
        <v>0</v>
      </c>
      <c r="L4030" s="1"/>
      <c r="M4030" s="216" t="str">
        <f>IF(D4030=0,"Blank",'3 Model Input'!E$44*'3 Model Input'!E$45)</f>
        <v>Blank</v>
      </c>
      <c r="N4030" s="197" t="str">
        <f t="shared" si="650"/>
        <v>Blank</v>
      </c>
      <c r="O4030" s="197" t="str">
        <f>IF(D4030=0,"Blank",'3 Model Input'!E$49*(1-'3 Model Input'!E$51))</f>
        <v>Blank</v>
      </c>
      <c r="P4030" s="197" t="str">
        <f t="shared" si="651"/>
        <v>Blank</v>
      </c>
      <c r="Q4030" s="197" t="str">
        <f>IF(D4030=0,"Blank",IF(D4030="BEV",E4030*(1-'3 Model Input'!E$54), E4030))</f>
        <v>Blank</v>
      </c>
      <c r="R4030" s="198" t="str">
        <f>IF(D4030=0,"Blank",IF(D4030="PHEV",F4030/G4030,F4030*(1-'3 Model Input'!E$54)/G4030))</f>
        <v>Blank</v>
      </c>
      <c r="S4030" s="198" t="str">
        <f>IF(D4030=0,"Blank",IF(D4030="PHEV",MIN(M4030,E4030),MIN(M4030,(E4030*(1-'3 Model Input'!E$54)))))</f>
        <v>Blank</v>
      </c>
      <c r="T4030" s="217" t="str">
        <f t="shared" si="652"/>
        <v>Blank</v>
      </c>
      <c r="U4030" s="89"/>
      <c r="V4030" s="216" t="str">
        <f>IF(D4030=0,"Blank",P4030*'3 Model Input'!E$50)</f>
        <v>Blank</v>
      </c>
      <c r="W4030" s="197" t="str">
        <f t="shared" si="653"/>
        <v>Blank</v>
      </c>
      <c r="X4030" s="197" t="str">
        <f t="shared" si="654"/>
        <v>Blank</v>
      </c>
      <c r="Y4030" s="197" t="str">
        <f t="shared" si="655"/>
        <v>Blank</v>
      </c>
      <c r="Z4030" s="197" t="str">
        <f t="shared" si="656"/>
        <v>Blank</v>
      </c>
      <c r="AA4030" s="223" t="str" cm="1">
        <f t="array" ref="AA4030">_xlfn.IFS(ISTEXT('3 Model Input'!F$70),"Missing",ISTEXT('3 Model Input'!I$70),"Missing",ISNUMBER('3 Model Input'!K$70),'3 Model Input'!K$70*P4030)</f>
        <v>Missing</v>
      </c>
      <c r="AB4030" s="89"/>
      <c r="AC4030" s="227" t="str" cm="1">
        <f t="array" ref="AC4030">IF(D4030=0,"Blank",_xlfn.IFS('3 Model Input'!E$61=1,(V4030*G4030)/T4030,'3 Model Input'!E$61=2,(W4030*G4030)/T4030,'3 Model Input'!E$61=3,(X4030*G4030)/T4030,'3 Model Input'!E$61=4,(Y4030*G4030)/T4030,'3 Model Input'!E$61=5,(Z4030*G4030)/T4030, ISTEXT('3 Model Input'!E$61),"Missing",'3 Model Input'!E$61=6,(AA4030*G4030)/T4030))</f>
        <v>Blank</v>
      </c>
      <c r="AD4030" s="202" t="str">
        <f t="shared" si="657"/>
        <v>Blank</v>
      </c>
      <c r="AE4030" s="202" t="str">
        <f t="shared" si="658"/>
        <v>Blank</v>
      </c>
      <c r="AF4030" s="217" t="str">
        <f t="shared" si="659"/>
        <v>Blank</v>
      </c>
      <c r="AG4030" s="9" t="str" cm="1">
        <f t="array" ref="AG4030">_xlfn.IFS(ISNUMBER(AC4030), "", ISNUMBER(SEARCH("Blank", AC4030)), "", ISERROR(AC4030), "Bad input on tab 3")</f>
        <v/>
      </c>
    </row>
    <row r="4031" spans="2:33" ht="15" customHeight="1" x14ac:dyDescent="0.75">
      <c r="B4031" s="205" t="str">
        <f>'5 Driver Data'!B4031</f>
        <v>4023</v>
      </c>
      <c r="C4031" s="193">
        <f>'5 Driver Data'!C4031</f>
        <v>0</v>
      </c>
      <c r="D4031" s="192">
        <f>'5 Driver Data'!D4031</f>
        <v>0</v>
      </c>
      <c r="E4031" s="191">
        <f>'5 Driver Data'!E4031</f>
        <v>0</v>
      </c>
      <c r="F4031" s="191">
        <f>'5 Driver Data'!F4031</f>
        <v>0</v>
      </c>
      <c r="G4031" s="191">
        <f>'5 Driver Data'!G4031</f>
        <v>0</v>
      </c>
      <c r="H4031" s="191">
        <f>'5 Driver Data'!H4031</f>
        <v>0</v>
      </c>
      <c r="I4031" s="191">
        <f>'5 Driver Data'!I4031</f>
        <v>0</v>
      </c>
      <c r="J4031" s="191">
        <f>'5 Driver Data'!J4031</f>
        <v>0</v>
      </c>
      <c r="K4031" s="206">
        <f>'5 Driver Data'!K4031</f>
        <v>0</v>
      </c>
      <c r="L4031" s="1"/>
      <c r="M4031" s="216" t="str">
        <f>IF(D4031=0,"Blank",'3 Model Input'!E$44*'3 Model Input'!E$45)</f>
        <v>Blank</v>
      </c>
      <c r="N4031" s="197" t="str">
        <f t="shared" si="650"/>
        <v>Blank</v>
      </c>
      <c r="O4031" s="197" t="str">
        <f>IF(D4031=0,"Blank",'3 Model Input'!E$49*(1-'3 Model Input'!E$51))</f>
        <v>Blank</v>
      </c>
      <c r="P4031" s="197" t="str">
        <f t="shared" si="651"/>
        <v>Blank</v>
      </c>
      <c r="Q4031" s="197" t="str">
        <f>IF(D4031=0,"Blank",IF(D4031="BEV",E4031*(1-'3 Model Input'!E$54), E4031))</f>
        <v>Blank</v>
      </c>
      <c r="R4031" s="198" t="str">
        <f>IF(D4031=0,"Blank",IF(D4031="PHEV",F4031/G4031,F4031*(1-'3 Model Input'!E$54)/G4031))</f>
        <v>Blank</v>
      </c>
      <c r="S4031" s="198" t="str">
        <f>IF(D4031=0,"Blank",IF(D4031="PHEV",MIN(M4031,E4031),MIN(M4031,(E4031*(1-'3 Model Input'!E$54)))))</f>
        <v>Blank</v>
      </c>
      <c r="T4031" s="217" t="str">
        <f t="shared" si="652"/>
        <v>Blank</v>
      </c>
      <c r="U4031" s="89"/>
      <c r="V4031" s="216" t="str">
        <f>IF(D4031=0,"Blank",P4031*'3 Model Input'!E$50)</f>
        <v>Blank</v>
      </c>
      <c r="W4031" s="197" t="str">
        <f t="shared" si="653"/>
        <v>Blank</v>
      </c>
      <c r="X4031" s="197" t="str">
        <f t="shared" si="654"/>
        <v>Blank</v>
      </c>
      <c r="Y4031" s="197" t="str">
        <f t="shared" si="655"/>
        <v>Blank</v>
      </c>
      <c r="Z4031" s="197" t="str">
        <f t="shared" si="656"/>
        <v>Blank</v>
      </c>
      <c r="AA4031" s="223" t="str" cm="1">
        <f t="array" ref="AA4031">_xlfn.IFS(ISTEXT('3 Model Input'!F$70),"Missing",ISTEXT('3 Model Input'!I$70),"Missing",ISNUMBER('3 Model Input'!K$70),'3 Model Input'!K$70*P4031)</f>
        <v>Missing</v>
      </c>
      <c r="AB4031" s="89"/>
      <c r="AC4031" s="227" t="str" cm="1">
        <f t="array" ref="AC4031">IF(D4031=0,"Blank",_xlfn.IFS('3 Model Input'!E$61=1,(V4031*G4031)/T4031,'3 Model Input'!E$61=2,(W4031*G4031)/T4031,'3 Model Input'!E$61=3,(X4031*G4031)/T4031,'3 Model Input'!E$61=4,(Y4031*G4031)/T4031,'3 Model Input'!E$61=5,(Z4031*G4031)/T4031, ISTEXT('3 Model Input'!E$61),"Missing",'3 Model Input'!E$61=6,(AA4031*G4031)/T4031))</f>
        <v>Blank</v>
      </c>
      <c r="AD4031" s="202" t="str">
        <f t="shared" si="657"/>
        <v>Blank</v>
      </c>
      <c r="AE4031" s="202" t="str">
        <f t="shared" si="658"/>
        <v>Blank</v>
      </c>
      <c r="AF4031" s="217" t="str">
        <f t="shared" si="659"/>
        <v>Blank</v>
      </c>
      <c r="AG4031" s="9" t="str" cm="1">
        <f t="array" ref="AG4031">_xlfn.IFS(ISNUMBER(AC4031), "", ISNUMBER(SEARCH("Blank", AC4031)), "", ISERROR(AC4031), "Bad input on tab 3")</f>
        <v/>
      </c>
    </row>
    <row r="4032" spans="2:33" ht="15" customHeight="1" x14ac:dyDescent="0.75">
      <c r="B4032" s="205" t="str">
        <f>'5 Driver Data'!B4032</f>
        <v>4024</v>
      </c>
      <c r="C4032" s="193">
        <f>'5 Driver Data'!C4032</f>
        <v>0</v>
      </c>
      <c r="D4032" s="192">
        <f>'5 Driver Data'!D4032</f>
        <v>0</v>
      </c>
      <c r="E4032" s="191">
        <f>'5 Driver Data'!E4032</f>
        <v>0</v>
      </c>
      <c r="F4032" s="191">
        <f>'5 Driver Data'!F4032</f>
        <v>0</v>
      </c>
      <c r="G4032" s="191">
        <f>'5 Driver Data'!G4032</f>
        <v>0</v>
      </c>
      <c r="H4032" s="191">
        <f>'5 Driver Data'!H4032</f>
        <v>0</v>
      </c>
      <c r="I4032" s="191">
        <f>'5 Driver Data'!I4032</f>
        <v>0</v>
      </c>
      <c r="J4032" s="191">
        <f>'5 Driver Data'!J4032</f>
        <v>0</v>
      </c>
      <c r="K4032" s="206">
        <f>'5 Driver Data'!K4032</f>
        <v>0</v>
      </c>
      <c r="L4032" s="1"/>
      <c r="M4032" s="216" t="str">
        <f>IF(D4032=0,"Blank",'3 Model Input'!E$44*'3 Model Input'!E$45)</f>
        <v>Blank</v>
      </c>
      <c r="N4032" s="197" t="str">
        <f t="shared" si="650"/>
        <v>Blank</v>
      </c>
      <c r="O4032" s="197" t="str">
        <f>IF(D4032=0,"Blank",'3 Model Input'!E$49*(1-'3 Model Input'!E$51))</f>
        <v>Blank</v>
      </c>
      <c r="P4032" s="197" t="str">
        <f t="shared" si="651"/>
        <v>Blank</v>
      </c>
      <c r="Q4032" s="197" t="str">
        <f>IF(D4032=0,"Blank",IF(D4032="BEV",E4032*(1-'3 Model Input'!E$54), E4032))</f>
        <v>Blank</v>
      </c>
      <c r="R4032" s="198" t="str">
        <f>IF(D4032=0,"Blank",IF(D4032="PHEV",F4032/G4032,F4032*(1-'3 Model Input'!E$54)/G4032))</f>
        <v>Blank</v>
      </c>
      <c r="S4032" s="198" t="str">
        <f>IF(D4032=0,"Blank",IF(D4032="PHEV",MIN(M4032,E4032),MIN(M4032,(E4032*(1-'3 Model Input'!E$54)))))</f>
        <v>Blank</v>
      </c>
      <c r="T4032" s="217" t="str">
        <f t="shared" si="652"/>
        <v>Blank</v>
      </c>
      <c r="U4032" s="89"/>
      <c r="V4032" s="216" t="str">
        <f>IF(D4032=0,"Blank",P4032*'3 Model Input'!E$50)</f>
        <v>Blank</v>
      </c>
      <c r="W4032" s="197" t="str">
        <f t="shared" si="653"/>
        <v>Blank</v>
      </c>
      <c r="X4032" s="197" t="str">
        <f t="shared" si="654"/>
        <v>Blank</v>
      </c>
      <c r="Y4032" s="197" t="str">
        <f t="shared" si="655"/>
        <v>Blank</v>
      </c>
      <c r="Z4032" s="197" t="str">
        <f t="shared" si="656"/>
        <v>Blank</v>
      </c>
      <c r="AA4032" s="223" t="str" cm="1">
        <f t="array" ref="AA4032">_xlfn.IFS(ISTEXT('3 Model Input'!F$70),"Missing",ISTEXT('3 Model Input'!I$70),"Missing",ISNUMBER('3 Model Input'!K$70),'3 Model Input'!K$70*P4032)</f>
        <v>Missing</v>
      </c>
      <c r="AB4032" s="89"/>
      <c r="AC4032" s="227" t="str" cm="1">
        <f t="array" ref="AC4032">IF(D4032=0,"Blank",_xlfn.IFS('3 Model Input'!E$61=1,(V4032*G4032)/T4032,'3 Model Input'!E$61=2,(W4032*G4032)/T4032,'3 Model Input'!E$61=3,(X4032*G4032)/T4032,'3 Model Input'!E$61=4,(Y4032*G4032)/T4032,'3 Model Input'!E$61=5,(Z4032*G4032)/T4032, ISTEXT('3 Model Input'!E$61),"Missing",'3 Model Input'!E$61=6,(AA4032*G4032)/T4032))</f>
        <v>Blank</v>
      </c>
      <c r="AD4032" s="202" t="str">
        <f t="shared" si="657"/>
        <v>Blank</v>
      </c>
      <c r="AE4032" s="202" t="str">
        <f t="shared" si="658"/>
        <v>Blank</v>
      </c>
      <c r="AF4032" s="217" t="str">
        <f t="shared" si="659"/>
        <v>Blank</v>
      </c>
      <c r="AG4032" s="9" t="str" cm="1">
        <f t="array" ref="AG4032">_xlfn.IFS(ISNUMBER(AC4032), "", ISNUMBER(SEARCH("Blank", AC4032)), "", ISERROR(AC4032), "Bad input on tab 3")</f>
        <v/>
      </c>
    </row>
    <row r="4033" spans="2:33" ht="15" customHeight="1" x14ac:dyDescent="0.75">
      <c r="B4033" s="205" t="str">
        <f>'5 Driver Data'!B4033</f>
        <v>4025</v>
      </c>
      <c r="C4033" s="193">
        <f>'5 Driver Data'!C4033</f>
        <v>0</v>
      </c>
      <c r="D4033" s="192">
        <f>'5 Driver Data'!D4033</f>
        <v>0</v>
      </c>
      <c r="E4033" s="191">
        <f>'5 Driver Data'!E4033</f>
        <v>0</v>
      </c>
      <c r="F4033" s="191">
        <f>'5 Driver Data'!F4033</f>
        <v>0</v>
      </c>
      <c r="G4033" s="191">
        <f>'5 Driver Data'!G4033</f>
        <v>0</v>
      </c>
      <c r="H4033" s="191">
        <f>'5 Driver Data'!H4033</f>
        <v>0</v>
      </c>
      <c r="I4033" s="191">
        <f>'5 Driver Data'!I4033</f>
        <v>0</v>
      </c>
      <c r="J4033" s="191">
        <f>'5 Driver Data'!J4033</f>
        <v>0</v>
      </c>
      <c r="K4033" s="206">
        <f>'5 Driver Data'!K4033</f>
        <v>0</v>
      </c>
      <c r="L4033" s="1"/>
      <c r="M4033" s="216" t="str">
        <f>IF(D4033=0,"Blank",'3 Model Input'!E$44*'3 Model Input'!E$45)</f>
        <v>Blank</v>
      </c>
      <c r="N4033" s="197" t="str">
        <f t="shared" si="650"/>
        <v>Blank</v>
      </c>
      <c r="O4033" s="197" t="str">
        <f>IF(D4033=0,"Blank",'3 Model Input'!E$49*(1-'3 Model Input'!E$51))</f>
        <v>Blank</v>
      </c>
      <c r="P4033" s="197" t="str">
        <f t="shared" si="651"/>
        <v>Blank</v>
      </c>
      <c r="Q4033" s="197" t="str">
        <f>IF(D4033=0,"Blank",IF(D4033="BEV",E4033*(1-'3 Model Input'!E$54), E4033))</f>
        <v>Blank</v>
      </c>
      <c r="R4033" s="198" t="str">
        <f>IF(D4033=0,"Blank",IF(D4033="PHEV",F4033/G4033,F4033*(1-'3 Model Input'!E$54)/G4033))</f>
        <v>Blank</v>
      </c>
      <c r="S4033" s="198" t="str">
        <f>IF(D4033=0,"Blank",IF(D4033="PHEV",MIN(M4033,E4033),MIN(M4033,(E4033*(1-'3 Model Input'!E$54)))))</f>
        <v>Blank</v>
      </c>
      <c r="T4033" s="217" t="str">
        <f t="shared" si="652"/>
        <v>Blank</v>
      </c>
      <c r="U4033" s="89"/>
      <c r="V4033" s="216" t="str">
        <f>IF(D4033=0,"Blank",P4033*'3 Model Input'!E$50)</f>
        <v>Blank</v>
      </c>
      <c r="W4033" s="197" t="str">
        <f t="shared" si="653"/>
        <v>Blank</v>
      </c>
      <c r="X4033" s="197" t="str">
        <f t="shared" si="654"/>
        <v>Blank</v>
      </c>
      <c r="Y4033" s="197" t="str">
        <f t="shared" si="655"/>
        <v>Blank</v>
      </c>
      <c r="Z4033" s="197" t="str">
        <f t="shared" si="656"/>
        <v>Blank</v>
      </c>
      <c r="AA4033" s="223" t="str" cm="1">
        <f t="array" ref="AA4033">_xlfn.IFS(ISTEXT('3 Model Input'!F$70),"Missing",ISTEXT('3 Model Input'!I$70),"Missing",ISNUMBER('3 Model Input'!K$70),'3 Model Input'!K$70*P4033)</f>
        <v>Missing</v>
      </c>
      <c r="AB4033" s="89"/>
      <c r="AC4033" s="227" t="str" cm="1">
        <f t="array" ref="AC4033">IF(D4033=0,"Blank",_xlfn.IFS('3 Model Input'!E$61=1,(V4033*G4033)/T4033,'3 Model Input'!E$61=2,(W4033*G4033)/T4033,'3 Model Input'!E$61=3,(X4033*G4033)/T4033,'3 Model Input'!E$61=4,(Y4033*G4033)/T4033,'3 Model Input'!E$61=5,(Z4033*G4033)/T4033, ISTEXT('3 Model Input'!E$61),"Missing",'3 Model Input'!E$61=6,(AA4033*G4033)/T4033))</f>
        <v>Blank</v>
      </c>
      <c r="AD4033" s="202" t="str">
        <f t="shared" si="657"/>
        <v>Blank</v>
      </c>
      <c r="AE4033" s="202" t="str">
        <f t="shared" si="658"/>
        <v>Blank</v>
      </c>
      <c r="AF4033" s="217" t="str">
        <f t="shared" si="659"/>
        <v>Blank</v>
      </c>
      <c r="AG4033" s="9" t="str" cm="1">
        <f t="array" ref="AG4033">_xlfn.IFS(ISNUMBER(AC4033), "", ISNUMBER(SEARCH("Blank", AC4033)), "", ISERROR(AC4033), "Bad input on tab 3")</f>
        <v/>
      </c>
    </row>
    <row r="4034" spans="2:33" ht="15" customHeight="1" x14ac:dyDescent="0.75">
      <c r="B4034" s="205" t="str">
        <f>'5 Driver Data'!B4034</f>
        <v>4026</v>
      </c>
      <c r="C4034" s="193">
        <f>'5 Driver Data'!C4034</f>
        <v>0</v>
      </c>
      <c r="D4034" s="192">
        <f>'5 Driver Data'!D4034</f>
        <v>0</v>
      </c>
      <c r="E4034" s="191">
        <f>'5 Driver Data'!E4034</f>
        <v>0</v>
      </c>
      <c r="F4034" s="191">
        <f>'5 Driver Data'!F4034</f>
        <v>0</v>
      </c>
      <c r="G4034" s="191">
        <f>'5 Driver Data'!G4034</f>
        <v>0</v>
      </c>
      <c r="H4034" s="191">
        <f>'5 Driver Data'!H4034</f>
        <v>0</v>
      </c>
      <c r="I4034" s="191">
        <f>'5 Driver Data'!I4034</f>
        <v>0</v>
      </c>
      <c r="J4034" s="191">
        <f>'5 Driver Data'!J4034</f>
        <v>0</v>
      </c>
      <c r="K4034" s="206">
        <f>'5 Driver Data'!K4034</f>
        <v>0</v>
      </c>
      <c r="L4034" s="1"/>
      <c r="M4034" s="216" t="str">
        <f>IF(D4034=0,"Blank",'3 Model Input'!E$44*'3 Model Input'!E$45)</f>
        <v>Blank</v>
      </c>
      <c r="N4034" s="197" t="str">
        <f t="shared" si="650"/>
        <v>Blank</v>
      </c>
      <c r="O4034" s="197" t="str">
        <f>IF(D4034=0,"Blank",'3 Model Input'!E$49*(1-'3 Model Input'!E$51))</f>
        <v>Blank</v>
      </c>
      <c r="P4034" s="197" t="str">
        <f t="shared" si="651"/>
        <v>Blank</v>
      </c>
      <c r="Q4034" s="197" t="str">
        <f>IF(D4034=0,"Blank",IF(D4034="BEV",E4034*(1-'3 Model Input'!E$54), E4034))</f>
        <v>Blank</v>
      </c>
      <c r="R4034" s="198" t="str">
        <f>IF(D4034=0,"Blank",IF(D4034="PHEV",F4034/G4034,F4034*(1-'3 Model Input'!E$54)/G4034))</f>
        <v>Blank</v>
      </c>
      <c r="S4034" s="198" t="str">
        <f>IF(D4034=0,"Blank",IF(D4034="PHEV",MIN(M4034,E4034),MIN(M4034,(E4034*(1-'3 Model Input'!E$54)))))</f>
        <v>Blank</v>
      </c>
      <c r="T4034" s="217" t="str">
        <f t="shared" si="652"/>
        <v>Blank</v>
      </c>
      <c r="U4034" s="89"/>
      <c r="V4034" s="216" t="str">
        <f>IF(D4034=0,"Blank",P4034*'3 Model Input'!E$50)</f>
        <v>Blank</v>
      </c>
      <c r="W4034" s="197" t="str">
        <f t="shared" si="653"/>
        <v>Blank</v>
      </c>
      <c r="X4034" s="197" t="str">
        <f t="shared" si="654"/>
        <v>Blank</v>
      </c>
      <c r="Y4034" s="197" t="str">
        <f t="shared" si="655"/>
        <v>Blank</v>
      </c>
      <c r="Z4034" s="197" t="str">
        <f t="shared" si="656"/>
        <v>Blank</v>
      </c>
      <c r="AA4034" s="223" t="str" cm="1">
        <f t="array" ref="AA4034">_xlfn.IFS(ISTEXT('3 Model Input'!F$70),"Missing",ISTEXT('3 Model Input'!I$70),"Missing",ISNUMBER('3 Model Input'!K$70),'3 Model Input'!K$70*P4034)</f>
        <v>Missing</v>
      </c>
      <c r="AB4034" s="89"/>
      <c r="AC4034" s="227" t="str" cm="1">
        <f t="array" ref="AC4034">IF(D4034=0,"Blank",_xlfn.IFS('3 Model Input'!E$61=1,(V4034*G4034)/T4034,'3 Model Input'!E$61=2,(W4034*G4034)/T4034,'3 Model Input'!E$61=3,(X4034*G4034)/T4034,'3 Model Input'!E$61=4,(Y4034*G4034)/T4034,'3 Model Input'!E$61=5,(Z4034*G4034)/T4034, ISTEXT('3 Model Input'!E$61),"Missing",'3 Model Input'!E$61=6,(AA4034*G4034)/T4034))</f>
        <v>Blank</v>
      </c>
      <c r="AD4034" s="202" t="str">
        <f t="shared" si="657"/>
        <v>Blank</v>
      </c>
      <c r="AE4034" s="202" t="str">
        <f t="shared" si="658"/>
        <v>Blank</v>
      </c>
      <c r="AF4034" s="217" t="str">
        <f t="shared" si="659"/>
        <v>Blank</v>
      </c>
      <c r="AG4034" s="9" t="str" cm="1">
        <f t="array" ref="AG4034">_xlfn.IFS(ISNUMBER(AC4034), "", ISNUMBER(SEARCH("Blank", AC4034)), "", ISERROR(AC4034), "Bad input on tab 3")</f>
        <v/>
      </c>
    </row>
    <row r="4035" spans="2:33" ht="15" customHeight="1" x14ac:dyDescent="0.75">
      <c r="B4035" s="205" t="str">
        <f>'5 Driver Data'!B4035</f>
        <v>4027</v>
      </c>
      <c r="C4035" s="193">
        <f>'5 Driver Data'!C4035</f>
        <v>0</v>
      </c>
      <c r="D4035" s="192">
        <f>'5 Driver Data'!D4035</f>
        <v>0</v>
      </c>
      <c r="E4035" s="191">
        <f>'5 Driver Data'!E4035</f>
        <v>0</v>
      </c>
      <c r="F4035" s="191">
        <f>'5 Driver Data'!F4035</f>
        <v>0</v>
      </c>
      <c r="G4035" s="191">
        <f>'5 Driver Data'!G4035</f>
        <v>0</v>
      </c>
      <c r="H4035" s="191">
        <f>'5 Driver Data'!H4035</f>
        <v>0</v>
      </c>
      <c r="I4035" s="191">
        <f>'5 Driver Data'!I4035</f>
        <v>0</v>
      </c>
      <c r="J4035" s="191">
        <f>'5 Driver Data'!J4035</f>
        <v>0</v>
      </c>
      <c r="K4035" s="206">
        <f>'5 Driver Data'!K4035</f>
        <v>0</v>
      </c>
      <c r="L4035" s="1"/>
      <c r="M4035" s="216" t="str">
        <f>IF(D4035=0,"Blank",'3 Model Input'!E$44*'3 Model Input'!E$45)</f>
        <v>Blank</v>
      </c>
      <c r="N4035" s="197" t="str">
        <f t="shared" si="650"/>
        <v>Blank</v>
      </c>
      <c r="O4035" s="197" t="str">
        <f>IF(D4035=0,"Blank",'3 Model Input'!E$49*(1-'3 Model Input'!E$51))</f>
        <v>Blank</v>
      </c>
      <c r="P4035" s="197" t="str">
        <f t="shared" si="651"/>
        <v>Blank</v>
      </c>
      <c r="Q4035" s="197" t="str">
        <f>IF(D4035=0,"Blank",IF(D4035="BEV",E4035*(1-'3 Model Input'!E$54), E4035))</f>
        <v>Blank</v>
      </c>
      <c r="R4035" s="198" t="str">
        <f>IF(D4035=0,"Blank",IF(D4035="PHEV",F4035/G4035,F4035*(1-'3 Model Input'!E$54)/G4035))</f>
        <v>Blank</v>
      </c>
      <c r="S4035" s="198" t="str">
        <f>IF(D4035=0,"Blank",IF(D4035="PHEV",MIN(M4035,E4035),MIN(M4035,(E4035*(1-'3 Model Input'!E$54)))))</f>
        <v>Blank</v>
      </c>
      <c r="T4035" s="217" t="str">
        <f t="shared" si="652"/>
        <v>Blank</v>
      </c>
      <c r="U4035" s="89"/>
      <c r="V4035" s="216" t="str">
        <f>IF(D4035=0,"Blank",P4035*'3 Model Input'!E$50)</f>
        <v>Blank</v>
      </c>
      <c r="W4035" s="197" t="str">
        <f t="shared" si="653"/>
        <v>Blank</v>
      </c>
      <c r="X4035" s="197" t="str">
        <f t="shared" si="654"/>
        <v>Blank</v>
      </c>
      <c r="Y4035" s="197" t="str">
        <f t="shared" si="655"/>
        <v>Blank</v>
      </c>
      <c r="Z4035" s="197" t="str">
        <f t="shared" si="656"/>
        <v>Blank</v>
      </c>
      <c r="AA4035" s="223" t="str" cm="1">
        <f t="array" ref="AA4035">_xlfn.IFS(ISTEXT('3 Model Input'!F$70),"Missing",ISTEXT('3 Model Input'!I$70),"Missing",ISNUMBER('3 Model Input'!K$70),'3 Model Input'!K$70*P4035)</f>
        <v>Missing</v>
      </c>
      <c r="AB4035" s="89"/>
      <c r="AC4035" s="227" t="str" cm="1">
        <f t="array" ref="AC4035">IF(D4035=0,"Blank",_xlfn.IFS('3 Model Input'!E$61=1,(V4035*G4035)/T4035,'3 Model Input'!E$61=2,(W4035*G4035)/T4035,'3 Model Input'!E$61=3,(X4035*G4035)/T4035,'3 Model Input'!E$61=4,(Y4035*G4035)/T4035,'3 Model Input'!E$61=5,(Z4035*G4035)/T4035, ISTEXT('3 Model Input'!E$61),"Missing",'3 Model Input'!E$61=6,(AA4035*G4035)/T4035))</f>
        <v>Blank</v>
      </c>
      <c r="AD4035" s="202" t="str">
        <f t="shared" si="657"/>
        <v>Blank</v>
      </c>
      <c r="AE4035" s="202" t="str">
        <f t="shared" si="658"/>
        <v>Blank</v>
      </c>
      <c r="AF4035" s="217" t="str">
        <f t="shared" si="659"/>
        <v>Blank</v>
      </c>
      <c r="AG4035" s="9" t="str" cm="1">
        <f t="array" ref="AG4035">_xlfn.IFS(ISNUMBER(AC4035), "", ISNUMBER(SEARCH("Blank", AC4035)), "", ISERROR(AC4035), "Bad input on tab 3")</f>
        <v/>
      </c>
    </row>
    <row r="4036" spans="2:33" ht="15" customHeight="1" x14ac:dyDescent="0.75">
      <c r="B4036" s="205" t="str">
        <f>'5 Driver Data'!B4036</f>
        <v>4028</v>
      </c>
      <c r="C4036" s="193">
        <f>'5 Driver Data'!C4036</f>
        <v>0</v>
      </c>
      <c r="D4036" s="192">
        <f>'5 Driver Data'!D4036</f>
        <v>0</v>
      </c>
      <c r="E4036" s="191">
        <f>'5 Driver Data'!E4036</f>
        <v>0</v>
      </c>
      <c r="F4036" s="191">
        <f>'5 Driver Data'!F4036</f>
        <v>0</v>
      </c>
      <c r="G4036" s="191">
        <f>'5 Driver Data'!G4036</f>
        <v>0</v>
      </c>
      <c r="H4036" s="191">
        <f>'5 Driver Data'!H4036</f>
        <v>0</v>
      </c>
      <c r="I4036" s="191">
        <f>'5 Driver Data'!I4036</f>
        <v>0</v>
      </c>
      <c r="J4036" s="191">
        <f>'5 Driver Data'!J4036</f>
        <v>0</v>
      </c>
      <c r="K4036" s="206">
        <f>'5 Driver Data'!K4036</f>
        <v>0</v>
      </c>
      <c r="L4036" s="1"/>
      <c r="M4036" s="216" t="str">
        <f>IF(D4036=0,"Blank",'3 Model Input'!E$44*'3 Model Input'!E$45)</f>
        <v>Blank</v>
      </c>
      <c r="N4036" s="197" t="str">
        <f t="shared" si="650"/>
        <v>Blank</v>
      </c>
      <c r="O4036" s="197" t="str">
        <f>IF(D4036=0,"Blank",'3 Model Input'!E$49*(1-'3 Model Input'!E$51))</f>
        <v>Blank</v>
      </c>
      <c r="P4036" s="197" t="str">
        <f t="shared" si="651"/>
        <v>Blank</v>
      </c>
      <c r="Q4036" s="197" t="str">
        <f>IF(D4036=0,"Blank",IF(D4036="BEV",E4036*(1-'3 Model Input'!E$54), E4036))</f>
        <v>Blank</v>
      </c>
      <c r="R4036" s="198" t="str">
        <f>IF(D4036=0,"Blank",IF(D4036="PHEV",F4036/G4036,F4036*(1-'3 Model Input'!E$54)/G4036))</f>
        <v>Blank</v>
      </c>
      <c r="S4036" s="198" t="str">
        <f>IF(D4036=0,"Blank",IF(D4036="PHEV",MIN(M4036,E4036),MIN(M4036,(E4036*(1-'3 Model Input'!E$54)))))</f>
        <v>Blank</v>
      </c>
      <c r="T4036" s="217" t="str">
        <f t="shared" si="652"/>
        <v>Blank</v>
      </c>
      <c r="U4036" s="89"/>
      <c r="V4036" s="216" t="str">
        <f>IF(D4036=0,"Blank",P4036*'3 Model Input'!E$50)</f>
        <v>Blank</v>
      </c>
      <c r="W4036" s="197" t="str">
        <f t="shared" si="653"/>
        <v>Blank</v>
      </c>
      <c r="X4036" s="197" t="str">
        <f t="shared" si="654"/>
        <v>Blank</v>
      </c>
      <c r="Y4036" s="197" t="str">
        <f t="shared" si="655"/>
        <v>Blank</v>
      </c>
      <c r="Z4036" s="197" t="str">
        <f t="shared" si="656"/>
        <v>Blank</v>
      </c>
      <c r="AA4036" s="223" t="str" cm="1">
        <f t="array" ref="AA4036">_xlfn.IFS(ISTEXT('3 Model Input'!F$70),"Missing",ISTEXT('3 Model Input'!I$70),"Missing",ISNUMBER('3 Model Input'!K$70),'3 Model Input'!K$70*P4036)</f>
        <v>Missing</v>
      </c>
      <c r="AB4036" s="89"/>
      <c r="AC4036" s="227" t="str" cm="1">
        <f t="array" ref="AC4036">IF(D4036=0,"Blank",_xlfn.IFS('3 Model Input'!E$61=1,(V4036*G4036)/T4036,'3 Model Input'!E$61=2,(W4036*G4036)/T4036,'3 Model Input'!E$61=3,(X4036*G4036)/T4036,'3 Model Input'!E$61=4,(Y4036*G4036)/T4036,'3 Model Input'!E$61=5,(Z4036*G4036)/T4036, ISTEXT('3 Model Input'!E$61),"Missing",'3 Model Input'!E$61=6,(AA4036*G4036)/T4036))</f>
        <v>Blank</v>
      </c>
      <c r="AD4036" s="202" t="str">
        <f t="shared" si="657"/>
        <v>Blank</v>
      </c>
      <c r="AE4036" s="202" t="str">
        <f t="shared" si="658"/>
        <v>Blank</v>
      </c>
      <c r="AF4036" s="217" t="str">
        <f t="shared" si="659"/>
        <v>Blank</v>
      </c>
      <c r="AG4036" s="9" t="str" cm="1">
        <f t="array" ref="AG4036">_xlfn.IFS(ISNUMBER(AC4036), "", ISNUMBER(SEARCH("Blank", AC4036)), "", ISERROR(AC4036), "Bad input on tab 3")</f>
        <v/>
      </c>
    </row>
    <row r="4037" spans="2:33" ht="15" customHeight="1" x14ac:dyDescent="0.75">
      <c r="B4037" s="205" t="str">
        <f>'5 Driver Data'!B4037</f>
        <v>4029</v>
      </c>
      <c r="C4037" s="193">
        <f>'5 Driver Data'!C4037</f>
        <v>0</v>
      </c>
      <c r="D4037" s="192">
        <f>'5 Driver Data'!D4037</f>
        <v>0</v>
      </c>
      <c r="E4037" s="191">
        <f>'5 Driver Data'!E4037</f>
        <v>0</v>
      </c>
      <c r="F4037" s="191">
        <f>'5 Driver Data'!F4037</f>
        <v>0</v>
      </c>
      <c r="G4037" s="191">
        <f>'5 Driver Data'!G4037</f>
        <v>0</v>
      </c>
      <c r="H4037" s="191">
        <f>'5 Driver Data'!H4037</f>
        <v>0</v>
      </c>
      <c r="I4037" s="191">
        <f>'5 Driver Data'!I4037</f>
        <v>0</v>
      </c>
      <c r="J4037" s="191">
        <f>'5 Driver Data'!J4037</f>
        <v>0</v>
      </c>
      <c r="K4037" s="206">
        <f>'5 Driver Data'!K4037</f>
        <v>0</v>
      </c>
      <c r="L4037" s="1"/>
      <c r="M4037" s="216" t="str">
        <f>IF(D4037=0,"Blank",'3 Model Input'!E$44*'3 Model Input'!E$45)</f>
        <v>Blank</v>
      </c>
      <c r="N4037" s="197" t="str">
        <f t="shared" si="650"/>
        <v>Blank</v>
      </c>
      <c r="O4037" s="197" t="str">
        <f>IF(D4037=0,"Blank",'3 Model Input'!E$49*(1-'3 Model Input'!E$51))</f>
        <v>Blank</v>
      </c>
      <c r="P4037" s="197" t="str">
        <f t="shared" si="651"/>
        <v>Blank</v>
      </c>
      <c r="Q4037" s="197" t="str">
        <f>IF(D4037=0,"Blank",IF(D4037="BEV",E4037*(1-'3 Model Input'!E$54), E4037))</f>
        <v>Blank</v>
      </c>
      <c r="R4037" s="198" t="str">
        <f>IF(D4037=0,"Blank",IF(D4037="PHEV",F4037/G4037,F4037*(1-'3 Model Input'!E$54)/G4037))</f>
        <v>Blank</v>
      </c>
      <c r="S4037" s="198" t="str">
        <f>IF(D4037=0,"Blank",IF(D4037="PHEV",MIN(M4037,E4037),MIN(M4037,(E4037*(1-'3 Model Input'!E$54)))))</f>
        <v>Blank</v>
      </c>
      <c r="T4037" s="217" t="str">
        <f t="shared" si="652"/>
        <v>Blank</v>
      </c>
      <c r="U4037" s="89"/>
      <c r="V4037" s="216" t="str">
        <f>IF(D4037=0,"Blank",P4037*'3 Model Input'!E$50)</f>
        <v>Blank</v>
      </c>
      <c r="W4037" s="197" t="str">
        <f t="shared" si="653"/>
        <v>Blank</v>
      </c>
      <c r="X4037" s="197" t="str">
        <f t="shared" si="654"/>
        <v>Blank</v>
      </c>
      <c r="Y4037" s="197" t="str">
        <f t="shared" si="655"/>
        <v>Blank</v>
      </c>
      <c r="Z4037" s="197" t="str">
        <f t="shared" si="656"/>
        <v>Blank</v>
      </c>
      <c r="AA4037" s="223" t="str" cm="1">
        <f t="array" ref="AA4037">_xlfn.IFS(ISTEXT('3 Model Input'!F$70),"Missing",ISTEXT('3 Model Input'!I$70),"Missing",ISNUMBER('3 Model Input'!K$70),'3 Model Input'!K$70*P4037)</f>
        <v>Missing</v>
      </c>
      <c r="AB4037" s="89"/>
      <c r="AC4037" s="227" t="str" cm="1">
        <f t="array" ref="AC4037">IF(D4037=0,"Blank",_xlfn.IFS('3 Model Input'!E$61=1,(V4037*G4037)/T4037,'3 Model Input'!E$61=2,(W4037*G4037)/T4037,'3 Model Input'!E$61=3,(X4037*G4037)/T4037,'3 Model Input'!E$61=4,(Y4037*G4037)/T4037,'3 Model Input'!E$61=5,(Z4037*G4037)/T4037, ISTEXT('3 Model Input'!E$61),"Missing",'3 Model Input'!E$61=6,(AA4037*G4037)/T4037))</f>
        <v>Blank</v>
      </c>
      <c r="AD4037" s="202" t="str">
        <f t="shared" si="657"/>
        <v>Blank</v>
      </c>
      <c r="AE4037" s="202" t="str">
        <f t="shared" si="658"/>
        <v>Blank</v>
      </c>
      <c r="AF4037" s="217" t="str">
        <f t="shared" si="659"/>
        <v>Blank</v>
      </c>
      <c r="AG4037" s="9" t="str" cm="1">
        <f t="array" ref="AG4037">_xlfn.IFS(ISNUMBER(AC4037), "", ISNUMBER(SEARCH("Blank", AC4037)), "", ISERROR(AC4037), "Bad input on tab 3")</f>
        <v/>
      </c>
    </row>
    <row r="4038" spans="2:33" ht="15" customHeight="1" x14ac:dyDescent="0.75">
      <c r="B4038" s="205" t="str">
        <f>'5 Driver Data'!B4038</f>
        <v>4030</v>
      </c>
      <c r="C4038" s="193">
        <f>'5 Driver Data'!C4038</f>
        <v>0</v>
      </c>
      <c r="D4038" s="192">
        <f>'5 Driver Data'!D4038</f>
        <v>0</v>
      </c>
      <c r="E4038" s="191">
        <f>'5 Driver Data'!E4038</f>
        <v>0</v>
      </c>
      <c r="F4038" s="191">
        <f>'5 Driver Data'!F4038</f>
        <v>0</v>
      </c>
      <c r="G4038" s="191">
        <f>'5 Driver Data'!G4038</f>
        <v>0</v>
      </c>
      <c r="H4038" s="191">
        <f>'5 Driver Data'!H4038</f>
        <v>0</v>
      </c>
      <c r="I4038" s="191">
        <f>'5 Driver Data'!I4038</f>
        <v>0</v>
      </c>
      <c r="J4038" s="191">
        <f>'5 Driver Data'!J4038</f>
        <v>0</v>
      </c>
      <c r="K4038" s="206">
        <f>'5 Driver Data'!K4038</f>
        <v>0</v>
      </c>
      <c r="L4038" s="1"/>
      <c r="M4038" s="216" t="str">
        <f>IF(D4038=0,"Blank",'3 Model Input'!E$44*'3 Model Input'!E$45)</f>
        <v>Blank</v>
      </c>
      <c r="N4038" s="197" t="str">
        <f t="shared" si="650"/>
        <v>Blank</v>
      </c>
      <c r="O4038" s="197" t="str">
        <f>IF(D4038=0,"Blank",'3 Model Input'!E$49*(1-'3 Model Input'!E$51))</f>
        <v>Blank</v>
      </c>
      <c r="P4038" s="197" t="str">
        <f t="shared" si="651"/>
        <v>Blank</v>
      </c>
      <c r="Q4038" s="197" t="str">
        <f>IF(D4038=0,"Blank",IF(D4038="BEV",E4038*(1-'3 Model Input'!E$54), E4038))</f>
        <v>Blank</v>
      </c>
      <c r="R4038" s="198" t="str">
        <f>IF(D4038=0,"Blank",IF(D4038="PHEV",F4038/G4038,F4038*(1-'3 Model Input'!E$54)/G4038))</f>
        <v>Blank</v>
      </c>
      <c r="S4038" s="198" t="str">
        <f>IF(D4038=0,"Blank",IF(D4038="PHEV",MIN(M4038,E4038),MIN(M4038,(E4038*(1-'3 Model Input'!E$54)))))</f>
        <v>Blank</v>
      </c>
      <c r="T4038" s="217" t="str">
        <f t="shared" si="652"/>
        <v>Blank</v>
      </c>
      <c r="U4038" s="89"/>
      <c r="V4038" s="216" t="str">
        <f>IF(D4038=0,"Blank",P4038*'3 Model Input'!E$50)</f>
        <v>Blank</v>
      </c>
      <c r="W4038" s="197" t="str">
        <f t="shared" si="653"/>
        <v>Blank</v>
      </c>
      <c r="X4038" s="197" t="str">
        <f t="shared" si="654"/>
        <v>Blank</v>
      </c>
      <c r="Y4038" s="197" t="str">
        <f t="shared" si="655"/>
        <v>Blank</v>
      </c>
      <c r="Z4038" s="197" t="str">
        <f t="shared" si="656"/>
        <v>Blank</v>
      </c>
      <c r="AA4038" s="223" t="str" cm="1">
        <f t="array" ref="AA4038">_xlfn.IFS(ISTEXT('3 Model Input'!F$70),"Missing",ISTEXT('3 Model Input'!I$70),"Missing",ISNUMBER('3 Model Input'!K$70),'3 Model Input'!K$70*P4038)</f>
        <v>Missing</v>
      </c>
      <c r="AB4038" s="89"/>
      <c r="AC4038" s="227" t="str" cm="1">
        <f t="array" ref="AC4038">IF(D4038=0,"Blank",_xlfn.IFS('3 Model Input'!E$61=1,(V4038*G4038)/T4038,'3 Model Input'!E$61=2,(W4038*G4038)/T4038,'3 Model Input'!E$61=3,(X4038*G4038)/T4038,'3 Model Input'!E$61=4,(Y4038*G4038)/T4038,'3 Model Input'!E$61=5,(Z4038*G4038)/T4038, ISTEXT('3 Model Input'!E$61),"Missing",'3 Model Input'!E$61=6,(AA4038*G4038)/T4038))</f>
        <v>Blank</v>
      </c>
      <c r="AD4038" s="202" t="str">
        <f t="shared" si="657"/>
        <v>Blank</v>
      </c>
      <c r="AE4038" s="202" t="str">
        <f t="shared" si="658"/>
        <v>Blank</v>
      </c>
      <c r="AF4038" s="217" t="str">
        <f t="shared" si="659"/>
        <v>Blank</v>
      </c>
      <c r="AG4038" s="9" t="str" cm="1">
        <f t="array" ref="AG4038">_xlfn.IFS(ISNUMBER(AC4038), "", ISNUMBER(SEARCH("Blank", AC4038)), "", ISERROR(AC4038), "Bad input on tab 3")</f>
        <v/>
      </c>
    </row>
    <row r="4039" spans="2:33" ht="15" customHeight="1" x14ac:dyDescent="0.75">
      <c r="B4039" s="205" t="str">
        <f>'5 Driver Data'!B4039</f>
        <v>4031</v>
      </c>
      <c r="C4039" s="193">
        <f>'5 Driver Data'!C4039</f>
        <v>0</v>
      </c>
      <c r="D4039" s="192">
        <f>'5 Driver Data'!D4039</f>
        <v>0</v>
      </c>
      <c r="E4039" s="191">
        <f>'5 Driver Data'!E4039</f>
        <v>0</v>
      </c>
      <c r="F4039" s="191">
        <f>'5 Driver Data'!F4039</f>
        <v>0</v>
      </c>
      <c r="G4039" s="191">
        <f>'5 Driver Data'!G4039</f>
        <v>0</v>
      </c>
      <c r="H4039" s="191">
        <f>'5 Driver Data'!H4039</f>
        <v>0</v>
      </c>
      <c r="I4039" s="191">
        <f>'5 Driver Data'!I4039</f>
        <v>0</v>
      </c>
      <c r="J4039" s="191">
        <f>'5 Driver Data'!J4039</f>
        <v>0</v>
      </c>
      <c r="K4039" s="206">
        <f>'5 Driver Data'!K4039</f>
        <v>0</v>
      </c>
      <c r="L4039" s="1"/>
      <c r="M4039" s="216" t="str">
        <f>IF(D4039=0,"Blank",'3 Model Input'!E$44*'3 Model Input'!E$45)</f>
        <v>Blank</v>
      </c>
      <c r="N4039" s="197" t="str">
        <f t="shared" si="650"/>
        <v>Blank</v>
      </c>
      <c r="O4039" s="197" t="str">
        <f>IF(D4039=0,"Blank",'3 Model Input'!E$49*(1-'3 Model Input'!E$51))</f>
        <v>Blank</v>
      </c>
      <c r="P4039" s="197" t="str">
        <f t="shared" si="651"/>
        <v>Blank</v>
      </c>
      <c r="Q4039" s="197" t="str">
        <f>IF(D4039=0,"Blank",IF(D4039="BEV",E4039*(1-'3 Model Input'!E$54), E4039))</f>
        <v>Blank</v>
      </c>
      <c r="R4039" s="198" t="str">
        <f>IF(D4039=0,"Blank",IF(D4039="PHEV",F4039/G4039,F4039*(1-'3 Model Input'!E$54)/G4039))</f>
        <v>Blank</v>
      </c>
      <c r="S4039" s="198" t="str">
        <f>IF(D4039=0,"Blank",IF(D4039="PHEV",MIN(M4039,E4039),MIN(M4039,(E4039*(1-'3 Model Input'!E$54)))))</f>
        <v>Blank</v>
      </c>
      <c r="T4039" s="217" t="str">
        <f t="shared" si="652"/>
        <v>Blank</v>
      </c>
      <c r="U4039" s="89"/>
      <c r="V4039" s="216" t="str">
        <f>IF(D4039=0,"Blank",P4039*'3 Model Input'!E$50)</f>
        <v>Blank</v>
      </c>
      <c r="W4039" s="197" t="str">
        <f t="shared" si="653"/>
        <v>Blank</v>
      </c>
      <c r="X4039" s="197" t="str">
        <f t="shared" si="654"/>
        <v>Blank</v>
      </c>
      <c r="Y4039" s="197" t="str">
        <f t="shared" si="655"/>
        <v>Blank</v>
      </c>
      <c r="Z4039" s="197" t="str">
        <f t="shared" si="656"/>
        <v>Blank</v>
      </c>
      <c r="AA4039" s="223" t="str" cm="1">
        <f t="array" ref="AA4039">_xlfn.IFS(ISTEXT('3 Model Input'!F$70),"Missing",ISTEXT('3 Model Input'!I$70),"Missing",ISNUMBER('3 Model Input'!K$70),'3 Model Input'!K$70*P4039)</f>
        <v>Missing</v>
      </c>
      <c r="AB4039" s="89"/>
      <c r="AC4039" s="227" t="str" cm="1">
        <f t="array" ref="AC4039">IF(D4039=0,"Blank",_xlfn.IFS('3 Model Input'!E$61=1,(V4039*G4039)/T4039,'3 Model Input'!E$61=2,(W4039*G4039)/T4039,'3 Model Input'!E$61=3,(X4039*G4039)/T4039,'3 Model Input'!E$61=4,(Y4039*G4039)/T4039,'3 Model Input'!E$61=5,(Z4039*G4039)/T4039, ISTEXT('3 Model Input'!E$61),"Missing",'3 Model Input'!E$61=6,(AA4039*G4039)/T4039))</f>
        <v>Blank</v>
      </c>
      <c r="AD4039" s="202" t="str">
        <f t="shared" si="657"/>
        <v>Blank</v>
      </c>
      <c r="AE4039" s="202" t="str">
        <f t="shared" si="658"/>
        <v>Blank</v>
      </c>
      <c r="AF4039" s="217" t="str">
        <f t="shared" si="659"/>
        <v>Blank</v>
      </c>
      <c r="AG4039" s="9" t="str" cm="1">
        <f t="array" ref="AG4039">_xlfn.IFS(ISNUMBER(AC4039), "", ISNUMBER(SEARCH("Blank", AC4039)), "", ISERROR(AC4039), "Bad input on tab 3")</f>
        <v/>
      </c>
    </row>
    <row r="4040" spans="2:33" ht="15" customHeight="1" x14ac:dyDescent="0.75">
      <c r="B4040" s="205" t="str">
        <f>'5 Driver Data'!B4040</f>
        <v>4032</v>
      </c>
      <c r="C4040" s="193">
        <f>'5 Driver Data'!C4040</f>
        <v>0</v>
      </c>
      <c r="D4040" s="192">
        <f>'5 Driver Data'!D4040</f>
        <v>0</v>
      </c>
      <c r="E4040" s="191">
        <f>'5 Driver Data'!E4040</f>
        <v>0</v>
      </c>
      <c r="F4040" s="191">
        <f>'5 Driver Data'!F4040</f>
        <v>0</v>
      </c>
      <c r="G4040" s="191">
        <f>'5 Driver Data'!G4040</f>
        <v>0</v>
      </c>
      <c r="H4040" s="191">
        <f>'5 Driver Data'!H4040</f>
        <v>0</v>
      </c>
      <c r="I4040" s="191">
        <f>'5 Driver Data'!I4040</f>
        <v>0</v>
      </c>
      <c r="J4040" s="191">
        <f>'5 Driver Data'!J4040</f>
        <v>0</v>
      </c>
      <c r="K4040" s="206">
        <f>'5 Driver Data'!K4040</f>
        <v>0</v>
      </c>
      <c r="L4040" s="1"/>
      <c r="M4040" s="216" t="str">
        <f>IF(D4040=0,"Blank",'3 Model Input'!E$44*'3 Model Input'!E$45)</f>
        <v>Blank</v>
      </c>
      <c r="N4040" s="197" t="str">
        <f t="shared" si="650"/>
        <v>Blank</v>
      </c>
      <c r="O4040" s="197" t="str">
        <f>IF(D4040=0,"Blank",'3 Model Input'!E$49*(1-'3 Model Input'!E$51))</f>
        <v>Blank</v>
      </c>
      <c r="P4040" s="197" t="str">
        <f t="shared" si="651"/>
        <v>Blank</v>
      </c>
      <c r="Q4040" s="197" t="str">
        <f>IF(D4040=0,"Blank",IF(D4040="BEV",E4040*(1-'3 Model Input'!E$54), E4040))</f>
        <v>Blank</v>
      </c>
      <c r="R4040" s="198" t="str">
        <f>IF(D4040=0,"Blank",IF(D4040="PHEV",F4040/G4040,F4040*(1-'3 Model Input'!E$54)/G4040))</f>
        <v>Blank</v>
      </c>
      <c r="S4040" s="198" t="str">
        <f>IF(D4040=0,"Blank",IF(D4040="PHEV",MIN(M4040,E4040),MIN(M4040,(E4040*(1-'3 Model Input'!E$54)))))</f>
        <v>Blank</v>
      </c>
      <c r="T4040" s="217" t="str">
        <f t="shared" si="652"/>
        <v>Blank</v>
      </c>
      <c r="U4040" s="89"/>
      <c r="V4040" s="216" t="str">
        <f>IF(D4040=0,"Blank",P4040*'3 Model Input'!E$50)</f>
        <v>Blank</v>
      </c>
      <c r="W4040" s="197" t="str">
        <f t="shared" si="653"/>
        <v>Blank</v>
      </c>
      <c r="X4040" s="197" t="str">
        <f t="shared" si="654"/>
        <v>Blank</v>
      </c>
      <c r="Y4040" s="197" t="str">
        <f t="shared" si="655"/>
        <v>Blank</v>
      </c>
      <c r="Z4040" s="197" t="str">
        <f t="shared" si="656"/>
        <v>Blank</v>
      </c>
      <c r="AA4040" s="223" t="str" cm="1">
        <f t="array" ref="AA4040">_xlfn.IFS(ISTEXT('3 Model Input'!F$70),"Missing",ISTEXT('3 Model Input'!I$70),"Missing",ISNUMBER('3 Model Input'!K$70),'3 Model Input'!K$70*P4040)</f>
        <v>Missing</v>
      </c>
      <c r="AB4040" s="89"/>
      <c r="AC4040" s="227" t="str" cm="1">
        <f t="array" ref="AC4040">IF(D4040=0,"Blank",_xlfn.IFS('3 Model Input'!E$61=1,(V4040*G4040)/T4040,'3 Model Input'!E$61=2,(W4040*G4040)/T4040,'3 Model Input'!E$61=3,(X4040*G4040)/T4040,'3 Model Input'!E$61=4,(Y4040*G4040)/T4040,'3 Model Input'!E$61=5,(Z4040*G4040)/T4040, ISTEXT('3 Model Input'!E$61),"Missing",'3 Model Input'!E$61=6,(AA4040*G4040)/T4040))</f>
        <v>Blank</v>
      </c>
      <c r="AD4040" s="202" t="str">
        <f t="shared" si="657"/>
        <v>Blank</v>
      </c>
      <c r="AE4040" s="202" t="str">
        <f t="shared" si="658"/>
        <v>Blank</v>
      </c>
      <c r="AF4040" s="217" t="str">
        <f t="shared" si="659"/>
        <v>Blank</v>
      </c>
      <c r="AG4040" s="9" t="str" cm="1">
        <f t="array" ref="AG4040">_xlfn.IFS(ISNUMBER(AC4040), "", ISNUMBER(SEARCH("Blank", AC4040)), "", ISERROR(AC4040), "Bad input on tab 3")</f>
        <v/>
      </c>
    </row>
    <row r="4041" spans="2:33" ht="15" customHeight="1" x14ac:dyDescent="0.75">
      <c r="B4041" s="205" t="str">
        <f>'5 Driver Data'!B4041</f>
        <v>4033</v>
      </c>
      <c r="C4041" s="193">
        <f>'5 Driver Data'!C4041</f>
        <v>0</v>
      </c>
      <c r="D4041" s="192">
        <f>'5 Driver Data'!D4041</f>
        <v>0</v>
      </c>
      <c r="E4041" s="191">
        <f>'5 Driver Data'!E4041</f>
        <v>0</v>
      </c>
      <c r="F4041" s="191">
        <f>'5 Driver Data'!F4041</f>
        <v>0</v>
      </c>
      <c r="G4041" s="191">
        <f>'5 Driver Data'!G4041</f>
        <v>0</v>
      </c>
      <c r="H4041" s="191">
        <f>'5 Driver Data'!H4041</f>
        <v>0</v>
      </c>
      <c r="I4041" s="191">
        <f>'5 Driver Data'!I4041</f>
        <v>0</v>
      </c>
      <c r="J4041" s="191">
        <f>'5 Driver Data'!J4041</f>
        <v>0</v>
      </c>
      <c r="K4041" s="206">
        <f>'5 Driver Data'!K4041</f>
        <v>0</v>
      </c>
      <c r="L4041" s="1"/>
      <c r="M4041" s="216" t="str">
        <f>IF(D4041=0,"Blank",'3 Model Input'!E$44*'3 Model Input'!E$45)</f>
        <v>Blank</v>
      </c>
      <c r="N4041" s="197" t="str">
        <f t="shared" si="650"/>
        <v>Blank</v>
      </c>
      <c r="O4041" s="197" t="str">
        <f>IF(D4041=0,"Blank",'3 Model Input'!E$49*(1-'3 Model Input'!E$51))</f>
        <v>Blank</v>
      </c>
      <c r="P4041" s="197" t="str">
        <f t="shared" si="651"/>
        <v>Blank</v>
      </c>
      <c r="Q4041" s="197" t="str">
        <f>IF(D4041=0,"Blank",IF(D4041="BEV",E4041*(1-'3 Model Input'!E$54), E4041))</f>
        <v>Blank</v>
      </c>
      <c r="R4041" s="198" t="str">
        <f>IF(D4041=0,"Blank",IF(D4041="PHEV",F4041/G4041,F4041*(1-'3 Model Input'!E$54)/G4041))</f>
        <v>Blank</v>
      </c>
      <c r="S4041" s="198" t="str">
        <f>IF(D4041=0,"Blank",IF(D4041="PHEV",MIN(M4041,E4041),MIN(M4041,(E4041*(1-'3 Model Input'!E$54)))))</f>
        <v>Blank</v>
      </c>
      <c r="T4041" s="217" t="str">
        <f t="shared" si="652"/>
        <v>Blank</v>
      </c>
      <c r="U4041" s="89"/>
      <c r="V4041" s="216" t="str">
        <f>IF(D4041=0,"Blank",P4041*'3 Model Input'!E$50)</f>
        <v>Blank</v>
      </c>
      <c r="W4041" s="197" t="str">
        <f t="shared" si="653"/>
        <v>Blank</v>
      </c>
      <c r="X4041" s="197" t="str">
        <f t="shared" si="654"/>
        <v>Blank</v>
      </c>
      <c r="Y4041" s="197" t="str">
        <f t="shared" si="655"/>
        <v>Blank</v>
      </c>
      <c r="Z4041" s="197" t="str">
        <f t="shared" si="656"/>
        <v>Blank</v>
      </c>
      <c r="AA4041" s="223" t="str" cm="1">
        <f t="array" ref="AA4041">_xlfn.IFS(ISTEXT('3 Model Input'!F$70),"Missing",ISTEXT('3 Model Input'!I$70),"Missing",ISNUMBER('3 Model Input'!K$70),'3 Model Input'!K$70*P4041)</f>
        <v>Missing</v>
      </c>
      <c r="AB4041" s="89"/>
      <c r="AC4041" s="227" t="str" cm="1">
        <f t="array" ref="AC4041">IF(D4041=0,"Blank",_xlfn.IFS('3 Model Input'!E$61=1,(V4041*G4041)/T4041,'3 Model Input'!E$61=2,(W4041*G4041)/T4041,'3 Model Input'!E$61=3,(X4041*G4041)/T4041,'3 Model Input'!E$61=4,(Y4041*G4041)/T4041,'3 Model Input'!E$61=5,(Z4041*G4041)/T4041, ISTEXT('3 Model Input'!E$61),"Missing",'3 Model Input'!E$61=6,(AA4041*G4041)/T4041))</f>
        <v>Blank</v>
      </c>
      <c r="AD4041" s="202" t="str">
        <f t="shared" si="657"/>
        <v>Blank</v>
      </c>
      <c r="AE4041" s="202" t="str">
        <f t="shared" si="658"/>
        <v>Blank</v>
      </c>
      <c r="AF4041" s="217" t="str">
        <f t="shared" si="659"/>
        <v>Blank</v>
      </c>
      <c r="AG4041" s="9" t="str" cm="1">
        <f t="array" ref="AG4041">_xlfn.IFS(ISNUMBER(AC4041), "", ISNUMBER(SEARCH("Blank", AC4041)), "", ISERROR(AC4041), "Bad input on tab 3")</f>
        <v/>
      </c>
    </row>
    <row r="4042" spans="2:33" ht="15" customHeight="1" x14ac:dyDescent="0.75">
      <c r="B4042" s="205" t="str">
        <f>'5 Driver Data'!B4042</f>
        <v>4034</v>
      </c>
      <c r="C4042" s="193">
        <f>'5 Driver Data'!C4042</f>
        <v>0</v>
      </c>
      <c r="D4042" s="192">
        <f>'5 Driver Data'!D4042</f>
        <v>0</v>
      </c>
      <c r="E4042" s="191">
        <f>'5 Driver Data'!E4042</f>
        <v>0</v>
      </c>
      <c r="F4042" s="191">
        <f>'5 Driver Data'!F4042</f>
        <v>0</v>
      </c>
      <c r="G4042" s="191">
        <f>'5 Driver Data'!G4042</f>
        <v>0</v>
      </c>
      <c r="H4042" s="191">
        <f>'5 Driver Data'!H4042</f>
        <v>0</v>
      </c>
      <c r="I4042" s="191">
        <f>'5 Driver Data'!I4042</f>
        <v>0</v>
      </c>
      <c r="J4042" s="191">
        <f>'5 Driver Data'!J4042</f>
        <v>0</v>
      </c>
      <c r="K4042" s="206">
        <f>'5 Driver Data'!K4042</f>
        <v>0</v>
      </c>
      <c r="L4042" s="1"/>
      <c r="M4042" s="216" t="str">
        <f>IF(D4042=0,"Blank",'3 Model Input'!E$44*'3 Model Input'!E$45)</f>
        <v>Blank</v>
      </c>
      <c r="N4042" s="197" t="str">
        <f t="shared" si="650"/>
        <v>Blank</v>
      </c>
      <c r="O4042" s="197" t="str">
        <f>IF(D4042=0,"Blank",'3 Model Input'!E$49*(1-'3 Model Input'!E$51))</f>
        <v>Blank</v>
      </c>
      <c r="P4042" s="197" t="str">
        <f t="shared" si="651"/>
        <v>Blank</v>
      </c>
      <c r="Q4042" s="197" t="str">
        <f>IF(D4042=0,"Blank",IF(D4042="BEV",E4042*(1-'3 Model Input'!E$54), E4042))</f>
        <v>Blank</v>
      </c>
      <c r="R4042" s="198" t="str">
        <f>IF(D4042=0,"Blank",IF(D4042="PHEV",F4042/G4042,F4042*(1-'3 Model Input'!E$54)/G4042))</f>
        <v>Blank</v>
      </c>
      <c r="S4042" s="198" t="str">
        <f>IF(D4042=0,"Blank",IF(D4042="PHEV",MIN(M4042,E4042),MIN(M4042,(E4042*(1-'3 Model Input'!E$54)))))</f>
        <v>Blank</v>
      </c>
      <c r="T4042" s="217" t="str">
        <f t="shared" si="652"/>
        <v>Blank</v>
      </c>
      <c r="U4042" s="89"/>
      <c r="V4042" s="216" t="str">
        <f>IF(D4042=0,"Blank",P4042*'3 Model Input'!E$50)</f>
        <v>Blank</v>
      </c>
      <c r="W4042" s="197" t="str">
        <f t="shared" si="653"/>
        <v>Blank</v>
      </c>
      <c r="X4042" s="197" t="str">
        <f t="shared" si="654"/>
        <v>Blank</v>
      </c>
      <c r="Y4042" s="197" t="str">
        <f t="shared" si="655"/>
        <v>Blank</v>
      </c>
      <c r="Z4042" s="197" t="str">
        <f t="shared" si="656"/>
        <v>Blank</v>
      </c>
      <c r="AA4042" s="223" t="str" cm="1">
        <f t="array" ref="AA4042">_xlfn.IFS(ISTEXT('3 Model Input'!F$70),"Missing",ISTEXT('3 Model Input'!I$70),"Missing",ISNUMBER('3 Model Input'!K$70),'3 Model Input'!K$70*P4042)</f>
        <v>Missing</v>
      </c>
      <c r="AB4042" s="89"/>
      <c r="AC4042" s="227" t="str" cm="1">
        <f t="array" ref="AC4042">IF(D4042=0,"Blank",_xlfn.IFS('3 Model Input'!E$61=1,(V4042*G4042)/T4042,'3 Model Input'!E$61=2,(W4042*G4042)/T4042,'3 Model Input'!E$61=3,(X4042*G4042)/T4042,'3 Model Input'!E$61=4,(Y4042*G4042)/T4042,'3 Model Input'!E$61=5,(Z4042*G4042)/T4042, ISTEXT('3 Model Input'!E$61),"Missing",'3 Model Input'!E$61=6,(AA4042*G4042)/T4042))</f>
        <v>Blank</v>
      </c>
      <c r="AD4042" s="202" t="str">
        <f t="shared" si="657"/>
        <v>Blank</v>
      </c>
      <c r="AE4042" s="202" t="str">
        <f t="shared" si="658"/>
        <v>Blank</v>
      </c>
      <c r="AF4042" s="217" t="str">
        <f t="shared" si="659"/>
        <v>Blank</v>
      </c>
      <c r="AG4042" s="9" t="str" cm="1">
        <f t="array" ref="AG4042">_xlfn.IFS(ISNUMBER(AC4042), "", ISNUMBER(SEARCH("Blank", AC4042)), "", ISERROR(AC4042), "Bad input on tab 3")</f>
        <v/>
      </c>
    </row>
    <row r="4043" spans="2:33" ht="15" customHeight="1" x14ac:dyDescent="0.75">
      <c r="B4043" s="205" t="str">
        <f>'5 Driver Data'!B4043</f>
        <v>4035</v>
      </c>
      <c r="C4043" s="193">
        <f>'5 Driver Data'!C4043</f>
        <v>0</v>
      </c>
      <c r="D4043" s="192">
        <f>'5 Driver Data'!D4043</f>
        <v>0</v>
      </c>
      <c r="E4043" s="191">
        <f>'5 Driver Data'!E4043</f>
        <v>0</v>
      </c>
      <c r="F4043" s="191">
        <f>'5 Driver Data'!F4043</f>
        <v>0</v>
      </c>
      <c r="G4043" s="191">
        <f>'5 Driver Data'!G4043</f>
        <v>0</v>
      </c>
      <c r="H4043" s="191">
        <f>'5 Driver Data'!H4043</f>
        <v>0</v>
      </c>
      <c r="I4043" s="191">
        <f>'5 Driver Data'!I4043</f>
        <v>0</v>
      </c>
      <c r="J4043" s="191">
        <f>'5 Driver Data'!J4043</f>
        <v>0</v>
      </c>
      <c r="K4043" s="206">
        <f>'5 Driver Data'!K4043</f>
        <v>0</v>
      </c>
      <c r="L4043" s="1"/>
      <c r="M4043" s="216" t="str">
        <f>IF(D4043=0,"Blank",'3 Model Input'!E$44*'3 Model Input'!E$45)</f>
        <v>Blank</v>
      </c>
      <c r="N4043" s="197" t="str">
        <f t="shared" si="650"/>
        <v>Blank</v>
      </c>
      <c r="O4043" s="197" t="str">
        <f>IF(D4043=0,"Blank",'3 Model Input'!E$49*(1-'3 Model Input'!E$51))</f>
        <v>Blank</v>
      </c>
      <c r="P4043" s="197" t="str">
        <f t="shared" si="651"/>
        <v>Blank</v>
      </c>
      <c r="Q4043" s="197" t="str">
        <f>IF(D4043=0,"Blank",IF(D4043="BEV",E4043*(1-'3 Model Input'!E$54), E4043))</f>
        <v>Blank</v>
      </c>
      <c r="R4043" s="198" t="str">
        <f>IF(D4043=0,"Blank",IF(D4043="PHEV",F4043/G4043,F4043*(1-'3 Model Input'!E$54)/G4043))</f>
        <v>Blank</v>
      </c>
      <c r="S4043" s="198" t="str">
        <f>IF(D4043=0,"Blank",IF(D4043="PHEV",MIN(M4043,E4043),MIN(M4043,(E4043*(1-'3 Model Input'!E$54)))))</f>
        <v>Blank</v>
      </c>
      <c r="T4043" s="217" t="str">
        <f t="shared" si="652"/>
        <v>Blank</v>
      </c>
      <c r="U4043" s="89"/>
      <c r="V4043" s="216" t="str">
        <f>IF(D4043=0,"Blank",P4043*'3 Model Input'!E$50)</f>
        <v>Blank</v>
      </c>
      <c r="W4043" s="197" t="str">
        <f t="shared" si="653"/>
        <v>Blank</v>
      </c>
      <c r="X4043" s="197" t="str">
        <f t="shared" si="654"/>
        <v>Blank</v>
      </c>
      <c r="Y4043" s="197" t="str">
        <f t="shared" si="655"/>
        <v>Blank</v>
      </c>
      <c r="Z4043" s="197" t="str">
        <f t="shared" si="656"/>
        <v>Blank</v>
      </c>
      <c r="AA4043" s="223" t="str" cm="1">
        <f t="array" ref="AA4043">_xlfn.IFS(ISTEXT('3 Model Input'!F$70),"Missing",ISTEXT('3 Model Input'!I$70),"Missing",ISNUMBER('3 Model Input'!K$70),'3 Model Input'!K$70*P4043)</f>
        <v>Missing</v>
      </c>
      <c r="AB4043" s="89"/>
      <c r="AC4043" s="227" t="str" cm="1">
        <f t="array" ref="AC4043">IF(D4043=0,"Blank",_xlfn.IFS('3 Model Input'!E$61=1,(V4043*G4043)/T4043,'3 Model Input'!E$61=2,(W4043*G4043)/T4043,'3 Model Input'!E$61=3,(X4043*G4043)/T4043,'3 Model Input'!E$61=4,(Y4043*G4043)/T4043,'3 Model Input'!E$61=5,(Z4043*G4043)/T4043, ISTEXT('3 Model Input'!E$61),"Missing",'3 Model Input'!E$61=6,(AA4043*G4043)/T4043))</f>
        <v>Blank</v>
      </c>
      <c r="AD4043" s="202" t="str">
        <f t="shared" si="657"/>
        <v>Blank</v>
      </c>
      <c r="AE4043" s="202" t="str">
        <f t="shared" si="658"/>
        <v>Blank</v>
      </c>
      <c r="AF4043" s="217" t="str">
        <f t="shared" si="659"/>
        <v>Blank</v>
      </c>
      <c r="AG4043" s="9" t="str" cm="1">
        <f t="array" ref="AG4043">_xlfn.IFS(ISNUMBER(AC4043), "", ISNUMBER(SEARCH("Blank", AC4043)), "", ISERROR(AC4043), "Bad input on tab 3")</f>
        <v/>
      </c>
    </row>
    <row r="4044" spans="2:33" ht="15" customHeight="1" x14ac:dyDescent="0.75">
      <c r="B4044" s="205" t="str">
        <f>'5 Driver Data'!B4044</f>
        <v>4036</v>
      </c>
      <c r="C4044" s="193">
        <f>'5 Driver Data'!C4044</f>
        <v>0</v>
      </c>
      <c r="D4044" s="192">
        <f>'5 Driver Data'!D4044</f>
        <v>0</v>
      </c>
      <c r="E4044" s="191">
        <f>'5 Driver Data'!E4044</f>
        <v>0</v>
      </c>
      <c r="F4044" s="191">
        <f>'5 Driver Data'!F4044</f>
        <v>0</v>
      </c>
      <c r="G4044" s="191">
        <f>'5 Driver Data'!G4044</f>
        <v>0</v>
      </c>
      <c r="H4044" s="191">
        <f>'5 Driver Data'!H4044</f>
        <v>0</v>
      </c>
      <c r="I4044" s="191">
        <f>'5 Driver Data'!I4044</f>
        <v>0</v>
      </c>
      <c r="J4044" s="191">
        <f>'5 Driver Data'!J4044</f>
        <v>0</v>
      </c>
      <c r="K4044" s="206">
        <f>'5 Driver Data'!K4044</f>
        <v>0</v>
      </c>
      <c r="L4044" s="1"/>
      <c r="M4044" s="216" t="str">
        <f>IF(D4044=0,"Blank",'3 Model Input'!E$44*'3 Model Input'!E$45)</f>
        <v>Blank</v>
      </c>
      <c r="N4044" s="197" t="str">
        <f t="shared" si="650"/>
        <v>Blank</v>
      </c>
      <c r="O4044" s="197" t="str">
        <f>IF(D4044=0,"Blank",'3 Model Input'!E$49*(1-'3 Model Input'!E$51))</f>
        <v>Blank</v>
      </c>
      <c r="P4044" s="197" t="str">
        <f t="shared" si="651"/>
        <v>Blank</v>
      </c>
      <c r="Q4044" s="197" t="str">
        <f>IF(D4044=0,"Blank",IF(D4044="BEV",E4044*(1-'3 Model Input'!E$54), E4044))</f>
        <v>Blank</v>
      </c>
      <c r="R4044" s="198" t="str">
        <f>IF(D4044=0,"Blank",IF(D4044="PHEV",F4044/G4044,F4044*(1-'3 Model Input'!E$54)/G4044))</f>
        <v>Blank</v>
      </c>
      <c r="S4044" s="198" t="str">
        <f>IF(D4044=0,"Blank",IF(D4044="PHEV",MIN(M4044,E4044),MIN(M4044,(E4044*(1-'3 Model Input'!E$54)))))</f>
        <v>Blank</v>
      </c>
      <c r="T4044" s="217" t="str">
        <f t="shared" si="652"/>
        <v>Blank</v>
      </c>
      <c r="U4044" s="89"/>
      <c r="V4044" s="216" t="str">
        <f>IF(D4044=0,"Blank",P4044*'3 Model Input'!E$50)</f>
        <v>Blank</v>
      </c>
      <c r="W4044" s="197" t="str">
        <f t="shared" si="653"/>
        <v>Blank</v>
      </c>
      <c r="X4044" s="197" t="str">
        <f t="shared" si="654"/>
        <v>Blank</v>
      </c>
      <c r="Y4044" s="197" t="str">
        <f t="shared" si="655"/>
        <v>Blank</v>
      </c>
      <c r="Z4044" s="197" t="str">
        <f t="shared" si="656"/>
        <v>Blank</v>
      </c>
      <c r="AA4044" s="223" t="str" cm="1">
        <f t="array" ref="AA4044">_xlfn.IFS(ISTEXT('3 Model Input'!F$70),"Missing",ISTEXT('3 Model Input'!I$70),"Missing",ISNUMBER('3 Model Input'!K$70),'3 Model Input'!K$70*P4044)</f>
        <v>Missing</v>
      </c>
      <c r="AB4044" s="89"/>
      <c r="AC4044" s="227" t="str" cm="1">
        <f t="array" ref="AC4044">IF(D4044=0,"Blank",_xlfn.IFS('3 Model Input'!E$61=1,(V4044*G4044)/T4044,'3 Model Input'!E$61=2,(W4044*G4044)/T4044,'3 Model Input'!E$61=3,(X4044*G4044)/T4044,'3 Model Input'!E$61=4,(Y4044*G4044)/T4044,'3 Model Input'!E$61=5,(Z4044*G4044)/T4044, ISTEXT('3 Model Input'!E$61),"Missing",'3 Model Input'!E$61=6,(AA4044*G4044)/T4044))</f>
        <v>Blank</v>
      </c>
      <c r="AD4044" s="202" t="str">
        <f t="shared" si="657"/>
        <v>Blank</v>
      </c>
      <c r="AE4044" s="202" t="str">
        <f t="shared" si="658"/>
        <v>Blank</v>
      </c>
      <c r="AF4044" s="217" t="str">
        <f t="shared" si="659"/>
        <v>Blank</v>
      </c>
      <c r="AG4044" s="9" t="str" cm="1">
        <f t="array" ref="AG4044">_xlfn.IFS(ISNUMBER(AC4044), "", ISNUMBER(SEARCH("Blank", AC4044)), "", ISERROR(AC4044), "Bad input on tab 3")</f>
        <v/>
      </c>
    </row>
    <row r="4045" spans="2:33" ht="15" customHeight="1" x14ac:dyDescent="0.75">
      <c r="B4045" s="205" t="str">
        <f>'5 Driver Data'!B4045</f>
        <v>4037</v>
      </c>
      <c r="C4045" s="193">
        <f>'5 Driver Data'!C4045</f>
        <v>0</v>
      </c>
      <c r="D4045" s="192">
        <f>'5 Driver Data'!D4045</f>
        <v>0</v>
      </c>
      <c r="E4045" s="191">
        <f>'5 Driver Data'!E4045</f>
        <v>0</v>
      </c>
      <c r="F4045" s="191">
        <f>'5 Driver Data'!F4045</f>
        <v>0</v>
      </c>
      <c r="G4045" s="191">
        <f>'5 Driver Data'!G4045</f>
        <v>0</v>
      </c>
      <c r="H4045" s="191">
        <f>'5 Driver Data'!H4045</f>
        <v>0</v>
      </c>
      <c r="I4045" s="191">
        <f>'5 Driver Data'!I4045</f>
        <v>0</v>
      </c>
      <c r="J4045" s="191">
        <f>'5 Driver Data'!J4045</f>
        <v>0</v>
      </c>
      <c r="K4045" s="206">
        <f>'5 Driver Data'!K4045</f>
        <v>0</v>
      </c>
      <c r="L4045" s="1"/>
      <c r="M4045" s="216" t="str">
        <f>IF(D4045=0,"Blank",'3 Model Input'!E$44*'3 Model Input'!E$45)</f>
        <v>Blank</v>
      </c>
      <c r="N4045" s="197" t="str">
        <f t="shared" si="650"/>
        <v>Blank</v>
      </c>
      <c r="O4045" s="197" t="str">
        <f>IF(D4045=0,"Blank",'3 Model Input'!E$49*(1-'3 Model Input'!E$51))</f>
        <v>Blank</v>
      </c>
      <c r="P4045" s="197" t="str">
        <f t="shared" si="651"/>
        <v>Blank</v>
      </c>
      <c r="Q4045" s="197" t="str">
        <f>IF(D4045=0,"Blank",IF(D4045="BEV",E4045*(1-'3 Model Input'!E$54), E4045))</f>
        <v>Blank</v>
      </c>
      <c r="R4045" s="198" t="str">
        <f>IF(D4045=0,"Blank",IF(D4045="PHEV",F4045/G4045,F4045*(1-'3 Model Input'!E$54)/G4045))</f>
        <v>Blank</v>
      </c>
      <c r="S4045" s="198" t="str">
        <f>IF(D4045=0,"Blank",IF(D4045="PHEV",MIN(M4045,E4045),MIN(M4045,(E4045*(1-'3 Model Input'!E$54)))))</f>
        <v>Blank</v>
      </c>
      <c r="T4045" s="217" t="str">
        <f t="shared" si="652"/>
        <v>Blank</v>
      </c>
      <c r="U4045" s="89"/>
      <c r="V4045" s="216" t="str">
        <f>IF(D4045=0,"Blank",P4045*'3 Model Input'!E$50)</f>
        <v>Blank</v>
      </c>
      <c r="W4045" s="197" t="str">
        <f t="shared" si="653"/>
        <v>Blank</v>
      </c>
      <c r="X4045" s="197" t="str">
        <f t="shared" si="654"/>
        <v>Blank</v>
      </c>
      <c r="Y4045" s="197" t="str">
        <f t="shared" si="655"/>
        <v>Blank</v>
      </c>
      <c r="Z4045" s="197" t="str">
        <f t="shared" si="656"/>
        <v>Blank</v>
      </c>
      <c r="AA4045" s="223" t="str" cm="1">
        <f t="array" ref="AA4045">_xlfn.IFS(ISTEXT('3 Model Input'!F$70),"Missing",ISTEXT('3 Model Input'!I$70),"Missing",ISNUMBER('3 Model Input'!K$70),'3 Model Input'!K$70*P4045)</f>
        <v>Missing</v>
      </c>
      <c r="AB4045" s="89"/>
      <c r="AC4045" s="227" t="str" cm="1">
        <f t="array" ref="AC4045">IF(D4045=0,"Blank",_xlfn.IFS('3 Model Input'!E$61=1,(V4045*G4045)/T4045,'3 Model Input'!E$61=2,(W4045*G4045)/T4045,'3 Model Input'!E$61=3,(X4045*G4045)/T4045,'3 Model Input'!E$61=4,(Y4045*G4045)/T4045,'3 Model Input'!E$61=5,(Z4045*G4045)/T4045, ISTEXT('3 Model Input'!E$61),"Missing",'3 Model Input'!E$61=6,(AA4045*G4045)/T4045))</f>
        <v>Blank</v>
      </c>
      <c r="AD4045" s="202" t="str">
        <f t="shared" si="657"/>
        <v>Blank</v>
      </c>
      <c r="AE4045" s="202" t="str">
        <f t="shared" si="658"/>
        <v>Blank</v>
      </c>
      <c r="AF4045" s="217" t="str">
        <f t="shared" si="659"/>
        <v>Blank</v>
      </c>
      <c r="AG4045" s="9" t="str" cm="1">
        <f t="array" ref="AG4045">_xlfn.IFS(ISNUMBER(AC4045), "", ISNUMBER(SEARCH("Blank", AC4045)), "", ISERROR(AC4045), "Bad input on tab 3")</f>
        <v/>
      </c>
    </row>
    <row r="4046" spans="2:33" ht="15" customHeight="1" x14ac:dyDescent="0.75">
      <c r="B4046" s="205" t="str">
        <f>'5 Driver Data'!B4046</f>
        <v>4038</v>
      </c>
      <c r="C4046" s="193">
        <f>'5 Driver Data'!C4046</f>
        <v>0</v>
      </c>
      <c r="D4046" s="192">
        <f>'5 Driver Data'!D4046</f>
        <v>0</v>
      </c>
      <c r="E4046" s="191">
        <f>'5 Driver Data'!E4046</f>
        <v>0</v>
      </c>
      <c r="F4046" s="191">
        <f>'5 Driver Data'!F4046</f>
        <v>0</v>
      </c>
      <c r="G4046" s="191">
        <f>'5 Driver Data'!G4046</f>
        <v>0</v>
      </c>
      <c r="H4046" s="191">
        <f>'5 Driver Data'!H4046</f>
        <v>0</v>
      </c>
      <c r="I4046" s="191">
        <f>'5 Driver Data'!I4046</f>
        <v>0</v>
      </c>
      <c r="J4046" s="191">
        <f>'5 Driver Data'!J4046</f>
        <v>0</v>
      </c>
      <c r="K4046" s="206">
        <f>'5 Driver Data'!K4046</f>
        <v>0</v>
      </c>
      <c r="L4046" s="1"/>
      <c r="M4046" s="216" t="str">
        <f>IF(D4046=0,"Blank",'3 Model Input'!E$44*'3 Model Input'!E$45)</f>
        <v>Blank</v>
      </c>
      <c r="N4046" s="197" t="str">
        <f t="shared" si="650"/>
        <v>Blank</v>
      </c>
      <c r="O4046" s="197" t="str">
        <f>IF(D4046=0,"Blank",'3 Model Input'!E$49*(1-'3 Model Input'!E$51))</f>
        <v>Blank</v>
      </c>
      <c r="P4046" s="197" t="str">
        <f t="shared" si="651"/>
        <v>Blank</v>
      </c>
      <c r="Q4046" s="197" t="str">
        <f>IF(D4046=0,"Blank",IF(D4046="BEV",E4046*(1-'3 Model Input'!E$54), E4046))</f>
        <v>Blank</v>
      </c>
      <c r="R4046" s="198" t="str">
        <f>IF(D4046=0,"Blank",IF(D4046="PHEV",F4046/G4046,F4046*(1-'3 Model Input'!E$54)/G4046))</f>
        <v>Blank</v>
      </c>
      <c r="S4046" s="198" t="str">
        <f>IF(D4046=0,"Blank",IF(D4046="PHEV",MIN(M4046,E4046),MIN(M4046,(E4046*(1-'3 Model Input'!E$54)))))</f>
        <v>Blank</v>
      </c>
      <c r="T4046" s="217" t="str">
        <f t="shared" si="652"/>
        <v>Blank</v>
      </c>
      <c r="U4046" s="89"/>
      <c r="V4046" s="216" t="str">
        <f>IF(D4046=0,"Blank",P4046*'3 Model Input'!E$50)</f>
        <v>Blank</v>
      </c>
      <c r="W4046" s="197" t="str">
        <f t="shared" si="653"/>
        <v>Blank</v>
      </c>
      <c r="X4046" s="197" t="str">
        <f t="shared" si="654"/>
        <v>Blank</v>
      </c>
      <c r="Y4046" s="197" t="str">
        <f t="shared" si="655"/>
        <v>Blank</v>
      </c>
      <c r="Z4046" s="197" t="str">
        <f t="shared" si="656"/>
        <v>Blank</v>
      </c>
      <c r="AA4046" s="223" t="str" cm="1">
        <f t="array" ref="AA4046">_xlfn.IFS(ISTEXT('3 Model Input'!F$70),"Missing",ISTEXT('3 Model Input'!I$70),"Missing",ISNUMBER('3 Model Input'!K$70),'3 Model Input'!K$70*P4046)</f>
        <v>Missing</v>
      </c>
      <c r="AB4046" s="89"/>
      <c r="AC4046" s="227" t="str" cm="1">
        <f t="array" ref="AC4046">IF(D4046=0,"Blank",_xlfn.IFS('3 Model Input'!E$61=1,(V4046*G4046)/T4046,'3 Model Input'!E$61=2,(W4046*G4046)/T4046,'3 Model Input'!E$61=3,(X4046*G4046)/T4046,'3 Model Input'!E$61=4,(Y4046*G4046)/T4046,'3 Model Input'!E$61=5,(Z4046*G4046)/T4046, ISTEXT('3 Model Input'!E$61),"Missing",'3 Model Input'!E$61=6,(AA4046*G4046)/T4046))</f>
        <v>Blank</v>
      </c>
      <c r="AD4046" s="202" t="str">
        <f t="shared" si="657"/>
        <v>Blank</v>
      </c>
      <c r="AE4046" s="202" t="str">
        <f t="shared" si="658"/>
        <v>Blank</v>
      </c>
      <c r="AF4046" s="217" t="str">
        <f t="shared" si="659"/>
        <v>Blank</v>
      </c>
      <c r="AG4046" s="9" t="str" cm="1">
        <f t="array" ref="AG4046">_xlfn.IFS(ISNUMBER(AC4046), "", ISNUMBER(SEARCH("Blank", AC4046)), "", ISERROR(AC4046), "Bad input on tab 3")</f>
        <v/>
      </c>
    </row>
    <row r="4047" spans="2:33" ht="15" customHeight="1" x14ac:dyDescent="0.75">
      <c r="B4047" s="205" t="str">
        <f>'5 Driver Data'!B4047</f>
        <v>4039</v>
      </c>
      <c r="C4047" s="193">
        <f>'5 Driver Data'!C4047</f>
        <v>0</v>
      </c>
      <c r="D4047" s="192">
        <f>'5 Driver Data'!D4047</f>
        <v>0</v>
      </c>
      <c r="E4047" s="191">
        <f>'5 Driver Data'!E4047</f>
        <v>0</v>
      </c>
      <c r="F4047" s="191">
        <f>'5 Driver Data'!F4047</f>
        <v>0</v>
      </c>
      <c r="G4047" s="191">
        <f>'5 Driver Data'!G4047</f>
        <v>0</v>
      </c>
      <c r="H4047" s="191">
        <f>'5 Driver Data'!H4047</f>
        <v>0</v>
      </c>
      <c r="I4047" s="191">
        <f>'5 Driver Data'!I4047</f>
        <v>0</v>
      </c>
      <c r="J4047" s="191">
        <f>'5 Driver Data'!J4047</f>
        <v>0</v>
      </c>
      <c r="K4047" s="206">
        <f>'5 Driver Data'!K4047</f>
        <v>0</v>
      </c>
      <c r="L4047" s="1"/>
      <c r="M4047" s="216" t="str">
        <f>IF(D4047=0,"Blank",'3 Model Input'!E$44*'3 Model Input'!E$45)</f>
        <v>Blank</v>
      </c>
      <c r="N4047" s="197" t="str">
        <f t="shared" si="650"/>
        <v>Blank</v>
      </c>
      <c r="O4047" s="197" t="str">
        <f>IF(D4047=0,"Blank",'3 Model Input'!E$49*(1-'3 Model Input'!E$51))</f>
        <v>Blank</v>
      </c>
      <c r="P4047" s="197" t="str">
        <f t="shared" si="651"/>
        <v>Blank</v>
      </c>
      <c r="Q4047" s="197" t="str">
        <f>IF(D4047=0,"Blank",IF(D4047="BEV",E4047*(1-'3 Model Input'!E$54), E4047))</f>
        <v>Blank</v>
      </c>
      <c r="R4047" s="198" t="str">
        <f>IF(D4047=0,"Blank",IF(D4047="PHEV",F4047/G4047,F4047*(1-'3 Model Input'!E$54)/G4047))</f>
        <v>Blank</v>
      </c>
      <c r="S4047" s="198" t="str">
        <f>IF(D4047=0,"Blank",IF(D4047="PHEV",MIN(M4047,E4047),MIN(M4047,(E4047*(1-'3 Model Input'!E$54)))))</f>
        <v>Blank</v>
      </c>
      <c r="T4047" s="217" t="str">
        <f t="shared" si="652"/>
        <v>Blank</v>
      </c>
      <c r="U4047" s="89"/>
      <c r="V4047" s="216" t="str">
        <f>IF(D4047=0,"Blank",P4047*'3 Model Input'!E$50)</f>
        <v>Blank</v>
      </c>
      <c r="W4047" s="197" t="str">
        <f t="shared" si="653"/>
        <v>Blank</v>
      </c>
      <c r="X4047" s="197" t="str">
        <f t="shared" si="654"/>
        <v>Blank</v>
      </c>
      <c r="Y4047" s="197" t="str">
        <f t="shared" si="655"/>
        <v>Blank</v>
      </c>
      <c r="Z4047" s="197" t="str">
        <f t="shared" si="656"/>
        <v>Blank</v>
      </c>
      <c r="AA4047" s="223" t="str" cm="1">
        <f t="array" ref="AA4047">_xlfn.IFS(ISTEXT('3 Model Input'!F$70),"Missing",ISTEXT('3 Model Input'!I$70),"Missing",ISNUMBER('3 Model Input'!K$70),'3 Model Input'!K$70*P4047)</f>
        <v>Missing</v>
      </c>
      <c r="AB4047" s="89"/>
      <c r="AC4047" s="227" t="str" cm="1">
        <f t="array" ref="AC4047">IF(D4047=0,"Blank",_xlfn.IFS('3 Model Input'!E$61=1,(V4047*G4047)/T4047,'3 Model Input'!E$61=2,(W4047*G4047)/T4047,'3 Model Input'!E$61=3,(X4047*G4047)/T4047,'3 Model Input'!E$61=4,(Y4047*G4047)/T4047,'3 Model Input'!E$61=5,(Z4047*G4047)/T4047, ISTEXT('3 Model Input'!E$61),"Missing",'3 Model Input'!E$61=6,(AA4047*G4047)/T4047))</f>
        <v>Blank</v>
      </c>
      <c r="AD4047" s="202" t="str">
        <f t="shared" si="657"/>
        <v>Blank</v>
      </c>
      <c r="AE4047" s="202" t="str">
        <f t="shared" si="658"/>
        <v>Blank</v>
      </c>
      <c r="AF4047" s="217" t="str">
        <f t="shared" si="659"/>
        <v>Blank</v>
      </c>
      <c r="AG4047" s="9" t="str" cm="1">
        <f t="array" ref="AG4047">_xlfn.IFS(ISNUMBER(AC4047), "", ISNUMBER(SEARCH("Blank", AC4047)), "", ISERROR(AC4047), "Bad input on tab 3")</f>
        <v/>
      </c>
    </row>
    <row r="4048" spans="2:33" ht="15" customHeight="1" x14ac:dyDescent="0.75">
      <c r="B4048" s="205" t="str">
        <f>'5 Driver Data'!B4048</f>
        <v>4040</v>
      </c>
      <c r="C4048" s="193">
        <f>'5 Driver Data'!C4048</f>
        <v>0</v>
      </c>
      <c r="D4048" s="192">
        <f>'5 Driver Data'!D4048</f>
        <v>0</v>
      </c>
      <c r="E4048" s="191">
        <f>'5 Driver Data'!E4048</f>
        <v>0</v>
      </c>
      <c r="F4048" s="191">
        <f>'5 Driver Data'!F4048</f>
        <v>0</v>
      </c>
      <c r="G4048" s="191">
        <f>'5 Driver Data'!G4048</f>
        <v>0</v>
      </c>
      <c r="H4048" s="191">
        <f>'5 Driver Data'!H4048</f>
        <v>0</v>
      </c>
      <c r="I4048" s="191">
        <f>'5 Driver Data'!I4048</f>
        <v>0</v>
      </c>
      <c r="J4048" s="191">
        <f>'5 Driver Data'!J4048</f>
        <v>0</v>
      </c>
      <c r="K4048" s="206">
        <f>'5 Driver Data'!K4048</f>
        <v>0</v>
      </c>
      <c r="L4048" s="1"/>
      <c r="M4048" s="216" t="str">
        <f>IF(D4048=0,"Blank",'3 Model Input'!E$44*'3 Model Input'!E$45)</f>
        <v>Blank</v>
      </c>
      <c r="N4048" s="197" t="str">
        <f t="shared" si="650"/>
        <v>Blank</v>
      </c>
      <c r="O4048" s="197" t="str">
        <f>IF(D4048=0,"Blank",'3 Model Input'!E$49*(1-'3 Model Input'!E$51))</f>
        <v>Blank</v>
      </c>
      <c r="P4048" s="197" t="str">
        <f t="shared" si="651"/>
        <v>Blank</v>
      </c>
      <c r="Q4048" s="197" t="str">
        <f>IF(D4048=0,"Blank",IF(D4048="BEV",E4048*(1-'3 Model Input'!E$54), E4048))</f>
        <v>Blank</v>
      </c>
      <c r="R4048" s="198" t="str">
        <f>IF(D4048=0,"Blank",IF(D4048="PHEV",F4048/G4048,F4048*(1-'3 Model Input'!E$54)/G4048))</f>
        <v>Blank</v>
      </c>
      <c r="S4048" s="198" t="str">
        <f>IF(D4048=0,"Blank",IF(D4048="PHEV",MIN(M4048,E4048),MIN(M4048,(E4048*(1-'3 Model Input'!E$54)))))</f>
        <v>Blank</v>
      </c>
      <c r="T4048" s="217" t="str">
        <f t="shared" si="652"/>
        <v>Blank</v>
      </c>
      <c r="U4048" s="89"/>
      <c r="V4048" s="216" t="str">
        <f>IF(D4048=0,"Blank",P4048*'3 Model Input'!E$50)</f>
        <v>Blank</v>
      </c>
      <c r="W4048" s="197" t="str">
        <f t="shared" si="653"/>
        <v>Blank</v>
      </c>
      <c r="X4048" s="197" t="str">
        <f t="shared" si="654"/>
        <v>Blank</v>
      </c>
      <c r="Y4048" s="197" t="str">
        <f t="shared" si="655"/>
        <v>Blank</v>
      </c>
      <c r="Z4048" s="197" t="str">
        <f t="shared" si="656"/>
        <v>Blank</v>
      </c>
      <c r="AA4048" s="223" t="str" cm="1">
        <f t="array" ref="AA4048">_xlfn.IFS(ISTEXT('3 Model Input'!F$70),"Missing",ISTEXT('3 Model Input'!I$70),"Missing",ISNUMBER('3 Model Input'!K$70),'3 Model Input'!K$70*P4048)</f>
        <v>Missing</v>
      </c>
      <c r="AB4048" s="89"/>
      <c r="AC4048" s="227" t="str" cm="1">
        <f t="array" ref="AC4048">IF(D4048=0,"Blank",_xlfn.IFS('3 Model Input'!E$61=1,(V4048*G4048)/T4048,'3 Model Input'!E$61=2,(W4048*G4048)/T4048,'3 Model Input'!E$61=3,(X4048*G4048)/T4048,'3 Model Input'!E$61=4,(Y4048*G4048)/T4048,'3 Model Input'!E$61=5,(Z4048*G4048)/T4048, ISTEXT('3 Model Input'!E$61),"Missing",'3 Model Input'!E$61=6,(AA4048*G4048)/T4048))</f>
        <v>Blank</v>
      </c>
      <c r="AD4048" s="202" t="str">
        <f t="shared" si="657"/>
        <v>Blank</v>
      </c>
      <c r="AE4048" s="202" t="str">
        <f t="shared" si="658"/>
        <v>Blank</v>
      </c>
      <c r="AF4048" s="217" t="str">
        <f t="shared" si="659"/>
        <v>Blank</v>
      </c>
      <c r="AG4048" s="9" t="str" cm="1">
        <f t="array" ref="AG4048">_xlfn.IFS(ISNUMBER(AC4048), "", ISNUMBER(SEARCH("Blank", AC4048)), "", ISERROR(AC4048), "Bad input on tab 3")</f>
        <v/>
      </c>
    </row>
    <row r="4049" spans="2:33" ht="15" customHeight="1" x14ac:dyDescent="0.75">
      <c r="B4049" s="205" t="str">
        <f>'5 Driver Data'!B4049</f>
        <v>4041</v>
      </c>
      <c r="C4049" s="193">
        <f>'5 Driver Data'!C4049</f>
        <v>0</v>
      </c>
      <c r="D4049" s="192">
        <f>'5 Driver Data'!D4049</f>
        <v>0</v>
      </c>
      <c r="E4049" s="191">
        <f>'5 Driver Data'!E4049</f>
        <v>0</v>
      </c>
      <c r="F4049" s="191">
        <f>'5 Driver Data'!F4049</f>
        <v>0</v>
      </c>
      <c r="G4049" s="191">
        <f>'5 Driver Data'!G4049</f>
        <v>0</v>
      </c>
      <c r="H4049" s="191">
        <f>'5 Driver Data'!H4049</f>
        <v>0</v>
      </c>
      <c r="I4049" s="191">
        <f>'5 Driver Data'!I4049</f>
        <v>0</v>
      </c>
      <c r="J4049" s="191">
        <f>'5 Driver Data'!J4049</f>
        <v>0</v>
      </c>
      <c r="K4049" s="206">
        <f>'5 Driver Data'!K4049</f>
        <v>0</v>
      </c>
      <c r="L4049" s="1"/>
      <c r="M4049" s="216" t="str">
        <f>IF(D4049=0,"Blank",'3 Model Input'!E$44*'3 Model Input'!E$45)</f>
        <v>Blank</v>
      </c>
      <c r="N4049" s="197" t="str">
        <f t="shared" si="650"/>
        <v>Blank</v>
      </c>
      <c r="O4049" s="197" t="str">
        <f>IF(D4049=0,"Blank",'3 Model Input'!E$49*(1-'3 Model Input'!E$51))</f>
        <v>Blank</v>
      </c>
      <c r="P4049" s="197" t="str">
        <f t="shared" si="651"/>
        <v>Blank</v>
      </c>
      <c r="Q4049" s="197" t="str">
        <f>IF(D4049=0,"Blank",IF(D4049="BEV",E4049*(1-'3 Model Input'!E$54), E4049))</f>
        <v>Blank</v>
      </c>
      <c r="R4049" s="198" t="str">
        <f>IF(D4049=0,"Blank",IF(D4049="PHEV",F4049/G4049,F4049*(1-'3 Model Input'!E$54)/G4049))</f>
        <v>Blank</v>
      </c>
      <c r="S4049" s="198" t="str">
        <f>IF(D4049=0,"Blank",IF(D4049="PHEV",MIN(M4049,E4049),MIN(M4049,(E4049*(1-'3 Model Input'!E$54)))))</f>
        <v>Blank</v>
      </c>
      <c r="T4049" s="217" t="str">
        <f t="shared" si="652"/>
        <v>Blank</v>
      </c>
      <c r="U4049" s="89"/>
      <c r="V4049" s="216" t="str">
        <f>IF(D4049=0,"Blank",P4049*'3 Model Input'!E$50)</f>
        <v>Blank</v>
      </c>
      <c r="W4049" s="197" t="str">
        <f t="shared" si="653"/>
        <v>Blank</v>
      </c>
      <c r="X4049" s="197" t="str">
        <f t="shared" si="654"/>
        <v>Blank</v>
      </c>
      <c r="Y4049" s="197" t="str">
        <f t="shared" si="655"/>
        <v>Blank</v>
      </c>
      <c r="Z4049" s="197" t="str">
        <f t="shared" si="656"/>
        <v>Blank</v>
      </c>
      <c r="AA4049" s="223" t="str" cm="1">
        <f t="array" ref="AA4049">_xlfn.IFS(ISTEXT('3 Model Input'!F$70),"Missing",ISTEXT('3 Model Input'!I$70),"Missing",ISNUMBER('3 Model Input'!K$70),'3 Model Input'!K$70*P4049)</f>
        <v>Missing</v>
      </c>
      <c r="AB4049" s="89"/>
      <c r="AC4049" s="227" t="str" cm="1">
        <f t="array" ref="AC4049">IF(D4049=0,"Blank",_xlfn.IFS('3 Model Input'!E$61=1,(V4049*G4049)/T4049,'3 Model Input'!E$61=2,(W4049*G4049)/T4049,'3 Model Input'!E$61=3,(X4049*G4049)/T4049,'3 Model Input'!E$61=4,(Y4049*G4049)/T4049,'3 Model Input'!E$61=5,(Z4049*G4049)/T4049, ISTEXT('3 Model Input'!E$61),"Missing",'3 Model Input'!E$61=6,(AA4049*G4049)/T4049))</f>
        <v>Blank</v>
      </c>
      <c r="AD4049" s="202" t="str">
        <f t="shared" si="657"/>
        <v>Blank</v>
      </c>
      <c r="AE4049" s="202" t="str">
        <f t="shared" si="658"/>
        <v>Blank</v>
      </c>
      <c r="AF4049" s="217" t="str">
        <f t="shared" si="659"/>
        <v>Blank</v>
      </c>
      <c r="AG4049" s="9" t="str" cm="1">
        <f t="array" ref="AG4049">_xlfn.IFS(ISNUMBER(AC4049), "", ISNUMBER(SEARCH("Blank", AC4049)), "", ISERROR(AC4049), "Bad input on tab 3")</f>
        <v/>
      </c>
    </row>
    <row r="4050" spans="2:33" ht="15" customHeight="1" x14ac:dyDescent="0.75">
      <c r="B4050" s="205" t="str">
        <f>'5 Driver Data'!B4050</f>
        <v>4042</v>
      </c>
      <c r="C4050" s="193">
        <f>'5 Driver Data'!C4050</f>
        <v>0</v>
      </c>
      <c r="D4050" s="192">
        <f>'5 Driver Data'!D4050</f>
        <v>0</v>
      </c>
      <c r="E4050" s="191">
        <f>'5 Driver Data'!E4050</f>
        <v>0</v>
      </c>
      <c r="F4050" s="191">
        <f>'5 Driver Data'!F4050</f>
        <v>0</v>
      </c>
      <c r="G4050" s="191">
        <f>'5 Driver Data'!G4050</f>
        <v>0</v>
      </c>
      <c r="H4050" s="191">
        <f>'5 Driver Data'!H4050</f>
        <v>0</v>
      </c>
      <c r="I4050" s="191">
        <f>'5 Driver Data'!I4050</f>
        <v>0</v>
      </c>
      <c r="J4050" s="191">
        <f>'5 Driver Data'!J4050</f>
        <v>0</v>
      </c>
      <c r="K4050" s="206">
        <f>'5 Driver Data'!K4050</f>
        <v>0</v>
      </c>
      <c r="L4050" s="1"/>
      <c r="M4050" s="216" t="str">
        <f>IF(D4050=0,"Blank",'3 Model Input'!E$44*'3 Model Input'!E$45)</f>
        <v>Blank</v>
      </c>
      <c r="N4050" s="197" t="str">
        <f t="shared" si="650"/>
        <v>Blank</v>
      </c>
      <c r="O4050" s="197" t="str">
        <f>IF(D4050=0,"Blank",'3 Model Input'!E$49*(1-'3 Model Input'!E$51))</f>
        <v>Blank</v>
      </c>
      <c r="P4050" s="197" t="str">
        <f t="shared" si="651"/>
        <v>Blank</v>
      </c>
      <c r="Q4050" s="197" t="str">
        <f>IF(D4050=0,"Blank",IF(D4050="BEV",E4050*(1-'3 Model Input'!E$54), E4050))</f>
        <v>Blank</v>
      </c>
      <c r="R4050" s="198" t="str">
        <f>IF(D4050=0,"Blank",IF(D4050="PHEV",F4050/G4050,F4050*(1-'3 Model Input'!E$54)/G4050))</f>
        <v>Blank</v>
      </c>
      <c r="S4050" s="198" t="str">
        <f>IF(D4050=0,"Blank",IF(D4050="PHEV",MIN(M4050,E4050),MIN(M4050,(E4050*(1-'3 Model Input'!E$54)))))</f>
        <v>Blank</v>
      </c>
      <c r="T4050" s="217" t="str">
        <f t="shared" si="652"/>
        <v>Blank</v>
      </c>
      <c r="U4050" s="89"/>
      <c r="V4050" s="216" t="str">
        <f>IF(D4050=0,"Blank",P4050*'3 Model Input'!E$50)</f>
        <v>Blank</v>
      </c>
      <c r="W4050" s="197" t="str">
        <f t="shared" si="653"/>
        <v>Blank</v>
      </c>
      <c r="X4050" s="197" t="str">
        <f t="shared" si="654"/>
        <v>Blank</v>
      </c>
      <c r="Y4050" s="197" t="str">
        <f t="shared" si="655"/>
        <v>Blank</v>
      </c>
      <c r="Z4050" s="197" t="str">
        <f t="shared" si="656"/>
        <v>Blank</v>
      </c>
      <c r="AA4050" s="223" t="str" cm="1">
        <f t="array" ref="AA4050">_xlfn.IFS(ISTEXT('3 Model Input'!F$70),"Missing",ISTEXT('3 Model Input'!I$70),"Missing",ISNUMBER('3 Model Input'!K$70),'3 Model Input'!K$70*P4050)</f>
        <v>Missing</v>
      </c>
      <c r="AB4050" s="89"/>
      <c r="AC4050" s="227" t="str" cm="1">
        <f t="array" ref="AC4050">IF(D4050=0,"Blank",_xlfn.IFS('3 Model Input'!E$61=1,(V4050*G4050)/T4050,'3 Model Input'!E$61=2,(W4050*G4050)/T4050,'3 Model Input'!E$61=3,(X4050*G4050)/T4050,'3 Model Input'!E$61=4,(Y4050*G4050)/T4050,'3 Model Input'!E$61=5,(Z4050*G4050)/T4050, ISTEXT('3 Model Input'!E$61),"Missing",'3 Model Input'!E$61=6,(AA4050*G4050)/T4050))</f>
        <v>Blank</v>
      </c>
      <c r="AD4050" s="202" t="str">
        <f t="shared" si="657"/>
        <v>Blank</v>
      </c>
      <c r="AE4050" s="202" t="str">
        <f t="shared" si="658"/>
        <v>Blank</v>
      </c>
      <c r="AF4050" s="217" t="str">
        <f t="shared" si="659"/>
        <v>Blank</v>
      </c>
      <c r="AG4050" s="9" t="str" cm="1">
        <f t="array" ref="AG4050">_xlfn.IFS(ISNUMBER(AC4050), "", ISNUMBER(SEARCH("Blank", AC4050)), "", ISERROR(AC4050), "Bad input on tab 3")</f>
        <v/>
      </c>
    </row>
    <row r="4051" spans="2:33" ht="15" customHeight="1" x14ac:dyDescent="0.75">
      <c r="B4051" s="205" t="str">
        <f>'5 Driver Data'!B4051</f>
        <v>4043</v>
      </c>
      <c r="C4051" s="193">
        <f>'5 Driver Data'!C4051</f>
        <v>0</v>
      </c>
      <c r="D4051" s="192">
        <f>'5 Driver Data'!D4051</f>
        <v>0</v>
      </c>
      <c r="E4051" s="191">
        <f>'5 Driver Data'!E4051</f>
        <v>0</v>
      </c>
      <c r="F4051" s="191">
        <f>'5 Driver Data'!F4051</f>
        <v>0</v>
      </c>
      <c r="G4051" s="191">
        <f>'5 Driver Data'!G4051</f>
        <v>0</v>
      </c>
      <c r="H4051" s="191">
        <f>'5 Driver Data'!H4051</f>
        <v>0</v>
      </c>
      <c r="I4051" s="191">
        <f>'5 Driver Data'!I4051</f>
        <v>0</v>
      </c>
      <c r="J4051" s="191">
        <f>'5 Driver Data'!J4051</f>
        <v>0</v>
      </c>
      <c r="K4051" s="206">
        <f>'5 Driver Data'!K4051</f>
        <v>0</v>
      </c>
      <c r="L4051" s="1"/>
      <c r="M4051" s="216" t="str">
        <f>IF(D4051=0,"Blank",'3 Model Input'!E$44*'3 Model Input'!E$45)</f>
        <v>Blank</v>
      </c>
      <c r="N4051" s="197" t="str">
        <f t="shared" si="650"/>
        <v>Blank</v>
      </c>
      <c r="O4051" s="197" t="str">
        <f>IF(D4051=0,"Blank",'3 Model Input'!E$49*(1-'3 Model Input'!E$51))</f>
        <v>Blank</v>
      </c>
      <c r="P4051" s="197" t="str">
        <f t="shared" si="651"/>
        <v>Blank</v>
      </c>
      <c r="Q4051" s="197" t="str">
        <f>IF(D4051=0,"Blank",IF(D4051="BEV",E4051*(1-'3 Model Input'!E$54), E4051))</f>
        <v>Blank</v>
      </c>
      <c r="R4051" s="198" t="str">
        <f>IF(D4051=0,"Blank",IF(D4051="PHEV",F4051/G4051,F4051*(1-'3 Model Input'!E$54)/G4051))</f>
        <v>Blank</v>
      </c>
      <c r="S4051" s="198" t="str">
        <f>IF(D4051=0,"Blank",IF(D4051="PHEV",MIN(M4051,E4051),MIN(M4051,(E4051*(1-'3 Model Input'!E$54)))))</f>
        <v>Blank</v>
      </c>
      <c r="T4051" s="217" t="str">
        <f t="shared" si="652"/>
        <v>Blank</v>
      </c>
      <c r="U4051" s="89"/>
      <c r="V4051" s="216" t="str">
        <f>IF(D4051=0,"Blank",P4051*'3 Model Input'!E$50)</f>
        <v>Blank</v>
      </c>
      <c r="W4051" s="197" t="str">
        <f t="shared" si="653"/>
        <v>Blank</v>
      </c>
      <c r="X4051" s="197" t="str">
        <f t="shared" si="654"/>
        <v>Blank</v>
      </c>
      <c r="Y4051" s="197" t="str">
        <f t="shared" si="655"/>
        <v>Blank</v>
      </c>
      <c r="Z4051" s="197" t="str">
        <f t="shared" si="656"/>
        <v>Blank</v>
      </c>
      <c r="AA4051" s="223" t="str" cm="1">
        <f t="array" ref="AA4051">_xlfn.IFS(ISTEXT('3 Model Input'!F$70),"Missing",ISTEXT('3 Model Input'!I$70),"Missing",ISNUMBER('3 Model Input'!K$70),'3 Model Input'!K$70*P4051)</f>
        <v>Missing</v>
      </c>
      <c r="AB4051" s="89"/>
      <c r="AC4051" s="227" t="str" cm="1">
        <f t="array" ref="AC4051">IF(D4051=0,"Blank",_xlfn.IFS('3 Model Input'!E$61=1,(V4051*G4051)/T4051,'3 Model Input'!E$61=2,(W4051*G4051)/T4051,'3 Model Input'!E$61=3,(X4051*G4051)/T4051,'3 Model Input'!E$61=4,(Y4051*G4051)/T4051,'3 Model Input'!E$61=5,(Z4051*G4051)/T4051, ISTEXT('3 Model Input'!E$61),"Missing",'3 Model Input'!E$61=6,(AA4051*G4051)/T4051))</f>
        <v>Blank</v>
      </c>
      <c r="AD4051" s="202" t="str">
        <f t="shared" si="657"/>
        <v>Blank</v>
      </c>
      <c r="AE4051" s="202" t="str">
        <f t="shared" si="658"/>
        <v>Blank</v>
      </c>
      <c r="AF4051" s="217" t="str">
        <f t="shared" si="659"/>
        <v>Blank</v>
      </c>
      <c r="AG4051" s="9" t="str" cm="1">
        <f t="array" ref="AG4051">_xlfn.IFS(ISNUMBER(AC4051), "", ISNUMBER(SEARCH("Blank", AC4051)), "", ISERROR(AC4051), "Bad input on tab 3")</f>
        <v/>
      </c>
    </row>
    <row r="4052" spans="2:33" ht="15" customHeight="1" x14ac:dyDescent="0.75">
      <c r="B4052" s="205" t="str">
        <f>'5 Driver Data'!B4052</f>
        <v>4044</v>
      </c>
      <c r="C4052" s="193">
        <f>'5 Driver Data'!C4052</f>
        <v>0</v>
      </c>
      <c r="D4052" s="192">
        <f>'5 Driver Data'!D4052</f>
        <v>0</v>
      </c>
      <c r="E4052" s="191">
        <f>'5 Driver Data'!E4052</f>
        <v>0</v>
      </c>
      <c r="F4052" s="191">
        <f>'5 Driver Data'!F4052</f>
        <v>0</v>
      </c>
      <c r="G4052" s="191">
        <f>'5 Driver Data'!G4052</f>
        <v>0</v>
      </c>
      <c r="H4052" s="191">
        <f>'5 Driver Data'!H4052</f>
        <v>0</v>
      </c>
      <c r="I4052" s="191">
        <f>'5 Driver Data'!I4052</f>
        <v>0</v>
      </c>
      <c r="J4052" s="191">
        <f>'5 Driver Data'!J4052</f>
        <v>0</v>
      </c>
      <c r="K4052" s="206">
        <f>'5 Driver Data'!K4052</f>
        <v>0</v>
      </c>
      <c r="L4052" s="1"/>
      <c r="M4052" s="216" t="str">
        <f>IF(D4052=0,"Blank",'3 Model Input'!E$44*'3 Model Input'!E$45)</f>
        <v>Blank</v>
      </c>
      <c r="N4052" s="197" t="str">
        <f t="shared" si="650"/>
        <v>Blank</v>
      </c>
      <c r="O4052" s="197" t="str">
        <f>IF(D4052=0,"Blank",'3 Model Input'!E$49*(1-'3 Model Input'!E$51))</f>
        <v>Blank</v>
      </c>
      <c r="P4052" s="197" t="str">
        <f t="shared" si="651"/>
        <v>Blank</v>
      </c>
      <c r="Q4052" s="197" t="str">
        <f>IF(D4052=0,"Blank",IF(D4052="BEV",E4052*(1-'3 Model Input'!E$54), E4052))</f>
        <v>Blank</v>
      </c>
      <c r="R4052" s="198" t="str">
        <f>IF(D4052=0,"Blank",IF(D4052="PHEV",F4052/G4052,F4052*(1-'3 Model Input'!E$54)/G4052))</f>
        <v>Blank</v>
      </c>
      <c r="S4052" s="198" t="str">
        <f>IF(D4052=0,"Blank",IF(D4052="PHEV",MIN(M4052,E4052),MIN(M4052,(E4052*(1-'3 Model Input'!E$54)))))</f>
        <v>Blank</v>
      </c>
      <c r="T4052" s="217" t="str">
        <f t="shared" si="652"/>
        <v>Blank</v>
      </c>
      <c r="U4052" s="89"/>
      <c r="V4052" s="216" t="str">
        <f>IF(D4052=0,"Blank",P4052*'3 Model Input'!E$50)</f>
        <v>Blank</v>
      </c>
      <c r="W4052" s="197" t="str">
        <f t="shared" si="653"/>
        <v>Blank</v>
      </c>
      <c r="X4052" s="197" t="str">
        <f t="shared" si="654"/>
        <v>Blank</v>
      </c>
      <c r="Y4052" s="197" t="str">
        <f t="shared" si="655"/>
        <v>Blank</v>
      </c>
      <c r="Z4052" s="197" t="str">
        <f t="shared" si="656"/>
        <v>Blank</v>
      </c>
      <c r="AA4052" s="223" t="str" cm="1">
        <f t="array" ref="AA4052">_xlfn.IFS(ISTEXT('3 Model Input'!F$70),"Missing",ISTEXT('3 Model Input'!I$70),"Missing",ISNUMBER('3 Model Input'!K$70),'3 Model Input'!K$70*P4052)</f>
        <v>Missing</v>
      </c>
      <c r="AB4052" s="89"/>
      <c r="AC4052" s="227" t="str" cm="1">
        <f t="array" ref="AC4052">IF(D4052=0,"Blank",_xlfn.IFS('3 Model Input'!E$61=1,(V4052*G4052)/T4052,'3 Model Input'!E$61=2,(W4052*G4052)/T4052,'3 Model Input'!E$61=3,(X4052*G4052)/T4052,'3 Model Input'!E$61=4,(Y4052*G4052)/T4052,'3 Model Input'!E$61=5,(Z4052*G4052)/T4052, ISTEXT('3 Model Input'!E$61),"Missing",'3 Model Input'!E$61=6,(AA4052*G4052)/T4052))</f>
        <v>Blank</v>
      </c>
      <c r="AD4052" s="202" t="str">
        <f t="shared" si="657"/>
        <v>Blank</v>
      </c>
      <c r="AE4052" s="202" t="str">
        <f t="shared" si="658"/>
        <v>Blank</v>
      </c>
      <c r="AF4052" s="217" t="str">
        <f t="shared" si="659"/>
        <v>Blank</v>
      </c>
      <c r="AG4052" s="9" t="str" cm="1">
        <f t="array" ref="AG4052">_xlfn.IFS(ISNUMBER(AC4052), "", ISNUMBER(SEARCH("Blank", AC4052)), "", ISERROR(AC4052), "Bad input on tab 3")</f>
        <v/>
      </c>
    </row>
    <row r="4053" spans="2:33" ht="15" customHeight="1" x14ac:dyDescent="0.75">
      <c r="B4053" s="205" t="str">
        <f>'5 Driver Data'!B4053</f>
        <v>4045</v>
      </c>
      <c r="C4053" s="193">
        <f>'5 Driver Data'!C4053</f>
        <v>0</v>
      </c>
      <c r="D4053" s="192">
        <f>'5 Driver Data'!D4053</f>
        <v>0</v>
      </c>
      <c r="E4053" s="191">
        <f>'5 Driver Data'!E4053</f>
        <v>0</v>
      </c>
      <c r="F4053" s="191">
        <f>'5 Driver Data'!F4053</f>
        <v>0</v>
      </c>
      <c r="G4053" s="191">
        <f>'5 Driver Data'!G4053</f>
        <v>0</v>
      </c>
      <c r="H4053" s="191">
        <f>'5 Driver Data'!H4053</f>
        <v>0</v>
      </c>
      <c r="I4053" s="191">
        <f>'5 Driver Data'!I4053</f>
        <v>0</v>
      </c>
      <c r="J4053" s="191">
        <f>'5 Driver Data'!J4053</f>
        <v>0</v>
      </c>
      <c r="K4053" s="206">
        <f>'5 Driver Data'!K4053</f>
        <v>0</v>
      </c>
      <c r="L4053" s="1"/>
      <c r="M4053" s="216" t="str">
        <f>IF(D4053=0,"Blank",'3 Model Input'!E$44*'3 Model Input'!E$45)</f>
        <v>Blank</v>
      </c>
      <c r="N4053" s="197" t="str">
        <f t="shared" si="650"/>
        <v>Blank</v>
      </c>
      <c r="O4053" s="197" t="str">
        <f>IF(D4053=0,"Blank",'3 Model Input'!E$49*(1-'3 Model Input'!E$51))</f>
        <v>Blank</v>
      </c>
      <c r="P4053" s="197" t="str">
        <f t="shared" si="651"/>
        <v>Blank</v>
      </c>
      <c r="Q4053" s="197" t="str">
        <f>IF(D4053=0,"Blank",IF(D4053="BEV",E4053*(1-'3 Model Input'!E$54), E4053))</f>
        <v>Blank</v>
      </c>
      <c r="R4053" s="198" t="str">
        <f>IF(D4053=0,"Blank",IF(D4053="PHEV",F4053/G4053,F4053*(1-'3 Model Input'!E$54)/G4053))</f>
        <v>Blank</v>
      </c>
      <c r="S4053" s="198" t="str">
        <f>IF(D4053=0,"Blank",IF(D4053="PHEV",MIN(M4053,E4053),MIN(M4053,(E4053*(1-'3 Model Input'!E$54)))))</f>
        <v>Blank</v>
      </c>
      <c r="T4053" s="217" t="str">
        <f t="shared" si="652"/>
        <v>Blank</v>
      </c>
      <c r="U4053" s="89"/>
      <c r="V4053" s="216" t="str">
        <f>IF(D4053=0,"Blank",P4053*'3 Model Input'!E$50)</f>
        <v>Blank</v>
      </c>
      <c r="W4053" s="197" t="str">
        <f t="shared" si="653"/>
        <v>Blank</v>
      </c>
      <c r="X4053" s="197" t="str">
        <f t="shared" si="654"/>
        <v>Blank</v>
      </c>
      <c r="Y4053" s="197" t="str">
        <f t="shared" si="655"/>
        <v>Blank</v>
      </c>
      <c r="Z4053" s="197" t="str">
        <f t="shared" si="656"/>
        <v>Blank</v>
      </c>
      <c r="AA4053" s="223" t="str" cm="1">
        <f t="array" ref="AA4053">_xlfn.IFS(ISTEXT('3 Model Input'!F$70),"Missing",ISTEXT('3 Model Input'!I$70),"Missing",ISNUMBER('3 Model Input'!K$70),'3 Model Input'!K$70*P4053)</f>
        <v>Missing</v>
      </c>
      <c r="AB4053" s="89"/>
      <c r="AC4053" s="227" t="str" cm="1">
        <f t="array" ref="AC4053">IF(D4053=0,"Blank",_xlfn.IFS('3 Model Input'!E$61=1,(V4053*G4053)/T4053,'3 Model Input'!E$61=2,(W4053*G4053)/T4053,'3 Model Input'!E$61=3,(X4053*G4053)/T4053,'3 Model Input'!E$61=4,(Y4053*G4053)/T4053,'3 Model Input'!E$61=5,(Z4053*G4053)/T4053, ISTEXT('3 Model Input'!E$61),"Missing",'3 Model Input'!E$61=6,(AA4053*G4053)/T4053))</f>
        <v>Blank</v>
      </c>
      <c r="AD4053" s="202" t="str">
        <f t="shared" si="657"/>
        <v>Blank</v>
      </c>
      <c r="AE4053" s="202" t="str">
        <f t="shared" si="658"/>
        <v>Blank</v>
      </c>
      <c r="AF4053" s="217" t="str">
        <f t="shared" si="659"/>
        <v>Blank</v>
      </c>
      <c r="AG4053" s="9" t="str" cm="1">
        <f t="array" ref="AG4053">_xlfn.IFS(ISNUMBER(AC4053), "", ISNUMBER(SEARCH("Blank", AC4053)), "", ISERROR(AC4053), "Bad input on tab 3")</f>
        <v/>
      </c>
    </row>
    <row r="4054" spans="2:33" ht="15" customHeight="1" x14ac:dyDescent="0.75">
      <c r="B4054" s="205" t="str">
        <f>'5 Driver Data'!B4054</f>
        <v>4046</v>
      </c>
      <c r="C4054" s="193">
        <f>'5 Driver Data'!C4054</f>
        <v>0</v>
      </c>
      <c r="D4054" s="192">
        <f>'5 Driver Data'!D4054</f>
        <v>0</v>
      </c>
      <c r="E4054" s="191">
        <f>'5 Driver Data'!E4054</f>
        <v>0</v>
      </c>
      <c r="F4054" s="191">
        <f>'5 Driver Data'!F4054</f>
        <v>0</v>
      </c>
      <c r="G4054" s="191">
        <f>'5 Driver Data'!G4054</f>
        <v>0</v>
      </c>
      <c r="H4054" s="191">
        <f>'5 Driver Data'!H4054</f>
        <v>0</v>
      </c>
      <c r="I4054" s="191">
        <f>'5 Driver Data'!I4054</f>
        <v>0</v>
      </c>
      <c r="J4054" s="191">
        <f>'5 Driver Data'!J4054</f>
        <v>0</v>
      </c>
      <c r="K4054" s="206">
        <f>'5 Driver Data'!K4054</f>
        <v>0</v>
      </c>
      <c r="L4054" s="1"/>
      <c r="M4054" s="216" t="str">
        <f>IF(D4054=0,"Blank",'3 Model Input'!E$44*'3 Model Input'!E$45)</f>
        <v>Blank</v>
      </c>
      <c r="N4054" s="197" t="str">
        <f t="shared" si="650"/>
        <v>Blank</v>
      </c>
      <c r="O4054" s="197" t="str">
        <f>IF(D4054=0,"Blank",'3 Model Input'!E$49*(1-'3 Model Input'!E$51))</f>
        <v>Blank</v>
      </c>
      <c r="P4054" s="197" t="str">
        <f t="shared" si="651"/>
        <v>Blank</v>
      </c>
      <c r="Q4054" s="197" t="str">
        <f>IF(D4054=0,"Blank",IF(D4054="BEV",E4054*(1-'3 Model Input'!E$54), E4054))</f>
        <v>Blank</v>
      </c>
      <c r="R4054" s="198" t="str">
        <f>IF(D4054=0,"Blank",IF(D4054="PHEV",F4054/G4054,F4054*(1-'3 Model Input'!E$54)/G4054))</f>
        <v>Blank</v>
      </c>
      <c r="S4054" s="198" t="str">
        <f>IF(D4054=0,"Blank",IF(D4054="PHEV",MIN(M4054,E4054),MIN(M4054,(E4054*(1-'3 Model Input'!E$54)))))</f>
        <v>Blank</v>
      </c>
      <c r="T4054" s="217" t="str">
        <f t="shared" si="652"/>
        <v>Blank</v>
      </c>
      <c r="U4054" s="89"/>
      <c r="V4054" s="216" t="str">
        <f>IF(D4054=0,"Blank",P4054*'3 Model Input'!E$50)</f>
        <v>Blank</v>
      </c>
      <c r="W4054" s="197" t="str">
        <f t="shared" si="653"/>
        <v>Blank</v>
      </c>
      <c r="X4054" s="197" t="str">
        <f t="shared" si="654"/>
        <v>Blank</v>
      </c>
      <c r="Y4054" s="197" t="str">
        <f t="shared" si="655"/>
        <v>Blank</v>
      </c>
      <c r="Z4054" s="197" t="str">
        <f t="shared" si="656"/>
        <v>Blank</v>
      </c>
      <c r="AA4054" s="223" t="str" cm="1">
        <f t="array" ref="AA4054">_xlfn.IFS(ISTEXT('3 Model Input'!F$70),"Missing",ISTEXT('3 Model Input'!I$70),"Missing",ISNUMBER('3 Model Input'!K$70),'3 Model Input'!K$70*P4054)</f>
        <v>Missing</v>
      </c>
      <c r="AB4054" s="89"/>
      <c r="AC4054" s="227" t="str" cm="1">
        <f t="array" ref="AC4054">IF(D4054=0,"Blank",_xlfn.IFS('3 Model Input'!E$61=1,(V4054*G4054)/T4054,'3 Model Input'!E$61=2,(W4054*G4054)/T4054,'3 Model Input'!E$61=3,(X4054*G4054)/T4054,'3 Model Input'!E$61=4,(Y4054*G4054)/T4054,'3 Model Input'!E$61=5,(Z4054*G4054)/T4054, ISTEXT('3 Model Input'!E$61),"Missing",'3 Model Input'!E$61=6,(AA4054*G4054)/T4054))</f>
        <v>Blank</v>
      </c>
      <c r="AD4054" s="202" t="str">
        <f t="shared" si="657"/>
        <v>Blank</v>
      </c>
      <c r="AE4054" s="202" t="str">
        <f t="shared" si="658"/>
        <v>Blank</v>
      </c>
      <c r="AF4054" s="217" t="str">
        <f t="shared" si="659"/>
        <v>Blank</v>
      </c>
      <c r="AG4054" s="9" t="str" cm="1">
        <f t="array" ref="AG4054">_xlfn.IFS(ISNUMBER(AC4054), "", ISNUMBER(SEARCH("Blank", AC4054)), "", ISERROR(AC4054), "Bad input on tab 3")</f>
        <v/>
      </c>
    </row>
    <row r="4055" spans="2:33" ht="15" customHeight="1" x14ac:dyDescent="0.75">
      <c r="B4055" s="205" t="str">
        <f>'5 Driver Data'!B4055</f>
        <v>4047</v>
      </c>
      <c r="C4055" s="193">
        <f>'5 Driver Data'!C4055</f>
        <v>0</v>
      </c>
      <c r="D4055" s="192">
        <f>'5 Driver Data'!D4055</f>
        <v>0</v>
      </c>
      <c r="E4055" s="191">
        <f>'5 Driver Data'!E4055</f>
        <v>0</v>
      </c>
      <c r="F4055" s="191">
        <f>'5 Driver Data'!F4055</f>
        <v>0</v>
      </c>
      <c r="G4055" s="191">
        <f>'5 Driver Data'!G4055</f>
        <v>0</v>
      </c>
      <c r="H4055" s="191">
        <f>'5 Driver Data'!H4055</f>
        <v>0</v>
      </c>
      <c r="I4055" s="191">
        <f>'5 Driver Data'!I4055</f>
        <v>0</v>
      </c>
      <c r="J4055" s="191">
        <f>'5 Driver Data'!J4055</f>
        <v>0</v>
      </c>
      <c r="K4055" s="206">
        <f>'5 Driver Data'!K4055</f>
        <v>0</v>
      </c>
      <c r="L4055" s="1"/>
      <c r="M4055" s="216" t="str">
        <f>IF(D4055=0,"Blank",'3 Model Input'!E$44*'3 Model Input'!E$45)</f>
        <v>Blank</v>
      </c>
      <c r="N4055" s="197" t="str">
        <f t="shared" si="650"/>
        <v>Blank</v>
      </c>
      <c r="O4055" s="197" t="str">
        <f>IF(D4055=0,"Blank",'3 Model Input'!E$49*(1-'3 Model Input'!E$51))</f>
        <v>Blank</v>
      </c>
      <c r="P4055" s="197" t="str">
        <f t="shared" si="651"/>
        <v>Blank</v>
      </c>
      <c r="Q4055" s="197" t="str">
        <f>IF(D4055=0,"Blank",IF(D4055="BEV",E4055*(1-'3 Model Input'!E$54), E4055))</f>
        <v>Blank</v>
      </c>
      <c r="R4055" s="198" t="str">
        <f>IF(D4055=0,"Blank",IF(D4055="PHEV",F4055/G4055,F4055*(1-'3 Model Input'!E$54)/G4055))</f>
        <v>Blank</v>
      </c>
      <c r="S4055" s="198" t="str">
        <f>IF(D4055=0,"Blank",IF(D4055="PHEV",MIN(M4055,E4055),MIN(M4055,(E4055*(1-'3 Model Input'!E$54)))))</f>
        <v>Blank</v>
      </c>
      <c r="T4055" s="217" t="str">
        <f t="shared" si="652"/>
        <v>Blank</v>
      </c>
      <c r="U4055" s="89"/>
      <c r="V4055" s="216" t="str">
        <f>IF(D4055=0,"Blank",P4055*'3 Model Input'!E$50)</f>
        <v>Blank</v>
      </c>
      <c r="W4055" s="197" t="str">
        <f t="shared" si="653"/>
        <v>Blank</v>
      </c>
      <c r="X4055" s="197" t="str">
        <f t="shared" si="654"/>
        <v>Blank</v>
      </c>
      <c r="Y4055" s="197" t="str">
        <f t="shared" si="655"/>
        <v>Blank</v>
      </c>
      <c r="Z4055" s="197" t="str">
        <f t="shared" si="656"/>
        <v>Blank</v>
      </c>
      <c r="AA4055" s="223" t="str" cm="1">
        <f t="array" ref="AA4055">_xlfn.IFS(ISTEXT('3 Model Input'!F$70),"Missing",ISTEXT('3 Model Input'!I$70),"Missing",ISNUMBER('3 Model Input'!K$70),'3 Model Input'!K$70*P4055)</f>
        <v>Missing</v>
      </c>
      <c r="AB4055" s="89"/>
      <c r="AC4055" s="227" t="str" cm="1">
        <f t="array" ref="AC4055">IF(D4055=0,"Blank",_xlfn.IFS('3 Model Input'!E$61=1,(V4055*G4055)/T4055,'3 Model Input'!E$61=2,(W4055*G4055)/T4055,'3 Model Input'!E$61=3,(X4055*G4055)/T4055,'3 Model Input'!E$61=4,(Y4055*G4055)/T4055,'3 Model Input'!E$61=5,(Z4055*G4055)/T4055, ISTEXT('3 Model Input'!E$61),"Missing",'3 Model Input'!E$61=6,(AA4055*G4055)/T4055))</f>
        <v>Blank</v>
      </c>
      <c r="AD4055" s="202" t="str">
        <f t="shared" si="657"/>
        <v>Blank</v>
      </c>
      <c r="AE4055" s="202" t="str">
        <f t="shared" si="658"/>
        <v>Blank</v>
      </c>
      <c r="AF4055" s="217" t="str">
        <f t="shared" si="659"/>
        <v>Blank</v>
      </c>
      <c r="AG4055" s="9" t="str" cm="1">
        <f t="array" ref="AG4055">_xlfn.IFS(ISNUMBER(AC4055), "", ISNUMBER(SEARCH("Blank", AC4055)), "", ISERROR(AC4055), "Bad input on tab 3")</f>
        <v/>
      </c>
    </row>
    <row r="4056" spans="2:33" ht="15" customHeight="1" x14ac:dyDescent="0.75">
      <c r="B4056" s="205" t="str">
        <f>'5 Driver Data'!B4056</f>
        <v>4048</v>
      </c>
      <c r="C4056" s="193">
        <f>'5 Driver Data'!C4056</f>
        <v>0</v>
      </c>
      <c r="D4056" s="192">
        <f>'5 Driver Data'!D4056</f>
        <v>0</v>
      </c>
      <c r="E4056" s="191">
        <f>'5 Driver Data'!E4056</f>
        <v>0</v>
      </c>
      <c r="F4056" s="191">
        <f>'5 Driver Data'!F4056</f>
        <v>0</v>
      </c>
      <c r="G4056" s="191">
        <f>'5 Driver Data'!G4056</f>
        <v>0</v>
      </c>
      <c r="H4056" s="191">
        <f>'5 Driver Data'!H4056</f>
        <v>0</v>
      </c>
      <c r="I4056" s="191">
        <f>'5 Driver Data'!I4056</f>
        <v>0</v>
      </c>
      <c r="J4056" s="191">
        <f>'5 Driver Data'!J4056</f>
        <v>0</v>
      </c>
      <c r="K4056" s="206">
        <f>'5 Driver Data'!K4056</f>
        <v>0</v>
      </c>
      <c r="L4056" s="1"/>
      <c r="M4056" s="216" t="str">
        <f>IF(D4056=0,"Blank",'3 Model Input'!E$44*'3 Model Input'!E$45)</f>
        <v>Blank</v>
      </c>
      <c r="N4056" s="197" t="str">
        <f t="shared" si="650"/>
        <v>Blank</v>
      </c>
      <c r="O4056" s="197" t="str">
        <f>IF(D4056=0,"Blank",'3 Model Input'!E$49*(1-'3 Model Input'!E$51))</f>
        <v>Blank</v>
      </c>
      <c r="P4056" s="197" t="str">
        <f t="shared" si="651"/>
        <v>Blank</v>
      </c>
      <c r="Q4056" s="197" t="str">
        <f>IF(D4056=0,"Blank",IF(D4056="BEV",E4056*(1-'3 Model Input'!E$54), E4056))</f>
        <v>Blank</v>
      </c>
      <c r="R4056" s="198" t="str">
        <f>IF(D4056=0,"Blank",IF(D4056="PHEV",F4056/G4056,F4056*(1-'3 Model Input'!E$54)/G4056))</f>
        <v>Blank</v>
      </c>
      <c r="S4056" s="198" t="str">
        <f>IF(D4056=0,"Blank",IF(D4056="PHEV",MIN(M4056,E4056),MIN(M4056,(E4056*(1-'3 Model Input'!E$54)))))</f>
        <v>Blank</v>
      </c>
      <c r="T4056" s="217" t="str">
        <f t="shared" si="652"/>
        <v>Blank</v>
      </c>
      <c r="U4056" s="89"/>
      <c r="V4056" s="216" t="str">
        <f>IF(D4056=0,"Blank",P4056*'3 Model Input'!E$50)</f>
        <v>Blank</v>
      </c>
      <c r="W4056" s="197" t="str">
        <f t="shared" si="653"/>
        <v>Blank</v>
      </c>
      <c r="X4056" s="197" t="str">
        <f t="shared" si="654"/>
        <v>Blank</v>
      </c>
      <c r="Y4056" s="197" t="str">
        <f t="shared" si="655"/>
        <v>Blank</v>
      </c>
      <c r="Z4056" s="197" t="str">
        <f t="shared" si="656"/>
        <v>Blank</v>
      </c>
      <c r="AA4056" s="223" t="str" cm="1">
        <f t="array" ref="AA4056">_xlfn.IFS(ISTEXT('3 Model Input'!F$70),"Missing",ISTEXT('3 Model Input'!I$70),"Missing",ISNUMBER('3 Model Input'!K$70),'3 Model Input'!K$70*P4056)</f>
        <v>Missing</v>
      </c>
      <c r="AB4056" s="89"/>
      <c r="AC4056" s="227" t="str" cm="1">
        <f t="array" ref="AC4056">IF(D4056=0,"Blank",_xlfn.IFS('3 Model Input'!E$61=1,(V4056*G4056)/T4056,'3 Model Input'!E$61=2,(W4056*G4056)/T4056,'3 Model Input'!E$61=3,(X4056*G4056)/T4056,'3 Model Input'!E$61=4,(Y4056*G4056)/T4056,'3 Model Input'!E$61=5,(Z4056*G4056)/T4056, ISTEXT('3 Model Input'!E$61),"Missing",'3 Model Input'!E$61=6,(AA4056*G4056)/T4056))</f>
        <v>Blank</v>
      </c>
      <c r="AD4056" s="202" t="str">
        <f t="shared" si="657"/>
        <v>Blank</v>
      </c>
      <c r="AE4056" s="202" t="str">
        <f t="shared" si="658"/>
        <v>Blank</v>
      </c>
      <c r="AF4056" s="217" t="str">
        <f t="shared" si="659"/>
        <v>Blank</v>
      </c>
      <c r="AG4056" s="9" t="str" cm="1">
        <f t="array" ref="AG4056">_xlfn.IFS(ISNUMBER(AC4056), "", ISNUMBER(SEARCH("Blank", AC4056)), "", ISERROR(AC4056), "Bad input on tab 3")</f>
        <v/>
      </c>
    </row>
    <row r="4057" spans="2:33" ht="15" customHeight="1" x14ac:dyDescent="0.75">
      <c r="B4057" s="205" t="str">
        <f>'5 Driver Data'!B4057</f>
        <v>4049</v>
      </c>
      <c r="C4057" s="193">
        <f>'5 Driver Data'!C4057</f>
        <v>0</v>
      </c>
      <c r="D4057" s="192">
        <f>'5 Driver Data'!D4057</f>
        <v>0</v>
      </c>
      <c r="E4057" s="191">
        <f>'5 Driver Data'!E4057</f>
        <v>0</v>
      </c>
      <c r="F4057" s="191">
        <f>'5 Driver Data'!F4057</f>
        <v>0</v>
      </c>
      <c r="G4057" s="191">
        <f>'5 Driver Data'!G4057</f>
        <v>0</v>
      </c>
      <c r="H4057" s="191">
        <f>'5 Driver Data'!H4057</f>
        <v>0</v>
      </c>
      <c r="I4057" s="191">
        <f>'5 Driver Data'!I4057</f>
        <v>0</v>
      </c>
      <c r="J4057" s="191">
        <f>'5 Driver Data'!J4057</f>
        <v>0</v>
      </c>
      <c r="K4057" s="206">
        <f>'5 Driver Data'!K4057</f>
        <v>0</v>
      </c>
      <c r="L4057" s="1"/>
      <c r="M4057" s="216" t="str">
        <f>IF(D4057=0,"Blank",'3 Model Input'!E$44*'3 Model Input'!E$45)</f>
        <v>Blank</v>
      </c>
      <c r="N4057" s="197" t="str">
        <f t="shared" si="650"/>
        <v>Blank</v>
      </c>
      <c r="O4057" s="197" t="str">
        <f>IF(D4057=0,"Blank",'3 Model Input'!E$49*(1-'3 Model Input'!E$51))</f>
        <v>Blank</v>
      </c>
      <c r="P4057" s="197" t="str">
        <f t="shared" si="651"/>
        <v>Blank</v>
      </c>
      <c r="Q4057" s="197" t="str">
        <f>IF(D4057=0,"Blank",IF(D4057="BEV",E4057*(1-'3 Model Input'!E$54), E4057))</f>
        <v>Blank</v>
      </c>
      <c r="R4057" s="198" t="str">
        <f>IF(D4057=0,"Blank",IF(D4057="PHEV",F4057/G4057,F4057*(1-'3 Model Input'!E$54)/G4057))</f>
        <v>Blank</v>
      </c>
      <c r="S4057" s="198" t="str">
        <f>IF(D4057=0,"Blank",IF(D4057="PHEV",MIN(M4057,E4057),MIN(M4057,(E4057*(1-'3 Model Input'!E$54)))))</f>
        <v>Blank</v>
      </c>
      <c r="T4057" s="217" t="str">
        <f t="shared" si="652"/>
        <v>Blank</v>
      </c>
      <c r="U4057" s="89"/>
      <c r="V4057" s="216" t="str">
        <f>IF(D4057=0,"Blank",P4057*'3 Model Input'!E$50)</f>
        <v>Blank</v>
      </c>
      <c r="W4057" s="197" t="str">
        <f t="shared" si="653"/>
        <v>Blank</v>
      </c>
      <c r="X4057" s="197" t="str">
        <f t="shared" si="654"/>
        <v>Blank</v>
      </c>
      <c r="Y4057" s="197" t="str">
        <f t="shared" si="655"/>
        <v>Blank</v>
      </c>
      <c r="Z4057" s="197" t="str">
        <f t="shared" si="656"/>
        <v>Blank</v>
      </c>
      <c r="AA4057" s="223" t="str" cm="1">
        <f t="array" ref="AA4057">_xlfn.IFS(ISTEXT('3 Model Input'!F$70),"Missing",ISTEXT('3 Model Input'!I$70),"Missing",ISNUMBER('3 Model Input'!K$70),'3 Model Input'!K$70*P4057)</f>
        <v>Missing</v>
      </c>
      <c r="AB4057" s="89"/>
      <c r="AC4057" s="227" t="str" cm="1">
        <f t="array" ref="AC4057">IF(D4057=0,"Blank",_xlfn.IFS('3 Model Input'!E$61=1,(V4057*G4057)/T4057,'3 Model Input'!E$61=2,(W4057*G4057)/T4057,'3 Model Input'!E$61=3,(X4057*G4057)/T4057,'3 Model Input'!E$61=4,(Y4057*G4057)/T4057,'3 Model Input'!E$61=5,(Z4057*G4057)/T4057, ISTEXT('3 Model Input'!E$61),"Missing",'3 Model Input'!E$61=6,(AA4057*G4057)/T4057))</f>
        <v>Blank</v>
      </c>
      <c r="AD4057" s="202" t="str">
        <f t="shared" si="657"/>
        <v>Blank</v>
      </c>
      <c r="AE4057" s="202" t="str">
        <f t="shared" si="658"/>
        <v>Blank</v>
      </c>
      <c r="AF4057" s="217" t="str">
        <f t="shared" si="659"/>
        <v>Blank</v>
      </c>
      <c r="AG4057" s="9" t="str" cm="1">
        <f t="array" ref="AG4057">_xlfn.IFS(ISNUMBER(AC4057), "", ISNUMBER(SEARCH("Blank", AC4057)), "", ISERROR(AC4057), "Bad input on tab 3")</f>
        <v/>
      </c>
    </row>
    <row r="4058" spans="2:33" ht="15" customHeight="1" x14ac:dyDescent="0.75">
      <c r="B4058" s="205" t="str">
        <f>'5 Driver Data'!B4058</f>
        <v>4050</v>
      </c>
      <c r="C4058" s="193">
        <f>'5 Driver Data'!C4058</f>
        <v>0</v>
      </c>
      <c r="D4058" s="192">
        <f>'5 Driver Data'!D4058</f>
        <v>0</v>
      </c>
      <c r="E4058" s="191">
        <f>'5 Driver Data'!E4058</f>
        <v>0</v>
      </c>
      <c r="F4058" s="191">
        <f>'5 Driver Data'!F4058</f>
        <v>0</v>
      </c>
      <c r="G4058" s="191">
        <f>'5 Driver Data'!G4058</f>
        <v>0</v>
      </c>
      <c r="H4058" s="191">
        <f>'5 Driver Data'!H4058</f>
        <v>0</v>
      </c>
      <c r="I4058" s="191">
        <f>'5 Driver Data'!I4058</f>
        <v>0</v>
      </c>
      <c r="J4058" s="191">
        <f>'5 Driver Data'!J4058</f>
        <v>0</v>
      </c>
      <c r="K4058" s="206">
        <f>'5 Driver Data'!K4058</f>
        <v>0</v>
      </c>
      <c r="L4058" s="1"/>
      <c r="M4058" s="216" t="str">
        <f>IF(D4058=0,"Blank",'3 Model Input'!E$44*'3 Model Input'!E$45)</f>
        <v>Blank</v>
      </c>
      <c r="N4058" s="197" t="str">
        <f t="shared" si="650"/>
        <v>Blank</v>
      </c>
      <c r="O4058" s="197" t="str">
        <f>IF(D4058=0,"Blank",'3 Model Input'!E$49*(1-'3 Model Input'!E$51))</f>
        <v>Blank</v>
      </c>
      <c r="P4058" s="197" t="str">
        <f t="shared" si="651"/>
        <v>Blank</v>
      </c>
      <c r="Q4058" s="197" t="str">
        <f>IF(D4058=0,"Blank",IF(D4058="BEV",E4058*(1-'3 Model Input'!E$54), E4058))</f>
        <v>Blank</v>
      </c>
      <c r="R4058" s="198" t="str">
        <f>IF(D4058=0,"Blank",IF(D4058="PHEV",F4058/G4058,F4058*(1-'3 Model Input'!E$54)/G4058))</f>
        <v>Blank</v>
      </c>
      <c r="S4058" s="198" t="str">
        <f>IF(D4058=0,"Blank",IF(D4058="PHEV",MIN(M4058,E4058),MIN(M4058,(E4058*(1-'3 Model Input'!E$54)))))</f>
        <v>Blank</v>
      </c>
      <c r="T4058" s="217" t="str">
        <f t="shared" si="652"/>
        <v>Blank</v>
      </c>
      <c r="U4058" s="89"/>
      <c r="V4058" s="216" t="str">
        <f>IF(D4058=0,"Blank",P4058*'3 Model Input'!E$50)</f>
        <v>Blank</v>
      </c>
      <c r="W4058" s="197" t="str">
        <f t="shared" si="653"/>
        <v>Blank</v>
      </c>
      <c r="X4058" s="197" t="str">
        <f t="shared" si="654"/>
        <v>Blank</v>
      </c>
      <c r="Y4058" s="197" t="str">
        <f t="shared" si="655"/>
        <v>Blank</v>
      </c>
      <c r="Z4058" s="197" t="str">
        <f t="shared" si="656"/>
        <v>Blank</v>
      </c>
      <c r="AA4058" s="223" t="str" cm="1">
        <f t="array" ref="AA4058">_xlfn.IFS(ISTEXT('3 Model Input'!F$70),"Missing",ISTEXT('3 Model Input'!I$70),"Missing",ISNUMBER('3 Model Input'!K$70),'3 Model Input'!K$70*P4058)</f>
        <v>Missing</v>
      </c>
      <c r="AB4058" s="89"/>
      <c r="AC4058" s="227" t="str" cm="1">
        <f t="array" ref="AC4058">IF(D4058=0,"Blank",_xlfn.IFS('3 Model Input'!E$61=1,(V4058*G4058)/T4058,'3 Model Input'!E$61=2,(W4058*G4058)/T4058,'3 Model Input'!E$61=3,(X4058*G4058)/T4058,'3 Model Input'!E$61=4,(Y4058*G4058)/T4058,'3 Model Input'!E$61=5,(Z4058*G4058)/T4058, ISTEXT('3 Model Input'!E$61),"Missing",'3 Model Input'!E$61=6,(AA4058*G4058)/T4058))</f>
        <v>Blank</v>
      </c>
      <c r="AD4058" s="202" t="str">
        <f t="shared" si="657"/>
        <v>Blank</v>
      </c>
      <c r="AE4058" s="202" t="str">
        <f t="shared" si="658"/>
        <v>Blank</v>
      </c>
      <c r="AF4058" s="217" t="str">
        <f t="shared" si="659"/>
        <v>Blank</v>
      </c>
      <c r="AG4058" s="9" t="str" cm="1">
        <f t="array" ref="AG4058">_xlfn.IFS(ISNUMBER(AC4058), "", ISNUMBER(SEARCH("Blank", AC4058)), "", ISERROR(AC4058), "Bad input on tab 3")</f>
        <v/>
      </c>
    </row>
    <row r="4059" spans="2:33" ht="15" customHeight="1" x14ac:dyDescent="0.75">
      <c r="B4059" s="205" t="str">
        <f>'5 Driver Data'!B4059</f>
        <v>4051</v>
      </c>
      <c r="C4059" s="193">
        <f>'5 Driver Data'!C4059</f>
        <v>0</v>
      </c>
      <c r="D4059" s="192">
        <f>'5 Driver Data'!D4059</f>
        <v>0</v>
      </c>
      <c r="E4059" s="191">
        <f>'5 Driver Data'!E4059</f>
        <v>0</v>
      </c>
      <c r="F4059" s="191">
        <f>'5 Driver Data'!F4059</f>
        <v>0</v>
      </c>
      <c r="G4059" s="191">
        <f>'5 Driver Data'!G4059</f>
        <v>0</v>
      </c>
      <c r="H4059" s="191">
        <f>'5 Driver Data'!H4059</f>
        <v>0</v>
      </c>
      <c r="I4059" s="191">
        <f>'5 Driver Data'!I4059</f>
        <v>0</v>
      </c>
      <c r="J4059" s="191">
        <f>'5 Driver Data'!J4059</f>
        <v>0</v>
      </c>
      <c r="K4059" s="206">
        <f>'5 Driver Data'!K4059</f>
        <v>0</v>
      </c>
      <c r="L4059" s="1"/>
      <c r="M4059" s="216" t="str">
        <f>IF(D4059=0,"Blank",'3 Model Input'!E$44*'3 Model Input'!E$45)</f>
        <v>Blank</v>
      </c>
      <c r="N4059" s="197" t="str">
        <f t="shared" si="650"/>
        <v>Blank</v>
      </c>
      <c r="O4059" s="197" t="str">
        <f>IF(D4059=0,"Blank",'3 Model Input'!E$49*(1-'3 Model Input'!E$51))</f>
        <v>Blank</v>
      </c>
      <c r="P4059" s="197" t="str">
        <f t="shared" si="651"/>
        <v>Blank</v>
      </c>
      <c r="Q4059" s="197" t="str">
        <f>IF(D4059=0,"Blank",IF(D4059="BEV",E4059*(1-'3 Model Input'!E$54), E4059))</f>
        <v>Blank</v>
      </c>
      <c r="R4059" s="198" t="str">
        <f>IF(D4059=0,"Blank",IF(D4059="PHEV",F4059/G4059,F4059*(1-'3 Model Input'!E$54)/G4059))</f>
        <v>Blank</v>
      </c>
      <c r="S4059" s="198" t="str">
        <f>IF(D4059=0,"Blank",IF(D4059="PHEV",MIN(M4059,E4059),MIN(M4059,(E4059*(1-'3 Model Input'!E$54)))))</f>
        <v>Blank</v>
      </c>
      <c r="T4059" s="217" t="str">
        <f t="shared" si="652"/>
        <v>Blank</v>
      </c>
      <c r="U4059" s="89"/>
      <c r="V4059" s="216" t="str">
        <f>IF(D4059=0,"Blank",P4059*'3 Model Input'!E$50)</f>
        <v>Blank</v>
      </c>
      <c r="W4059" s="197" t="str">
        <f t="shared" si="653"/>
        <v>Blank</v>
      </c>
      <c r="X4059" s="197" t="str">
        <f t="shared" si="654"/>
        <v>Blank</v>
      </c>
      <c r="Y4059" s="197" t="str">
        <f t="shared" si="655"/>
        <v>Blank</v>
      </c>
      <c r="Z4059" s="197" t="str">
        <f t="shared" si="656"/>
        <v>Blank</v>
      </c>
      <c r="AA4059" s="223" t="str" cm="1">
        <f t="array" ref="AA4059">_xlfn.IFS(ISTEXT('3 Model Input'!F$70),"Missing",ISTEXT('3 Model Input'!I$70),"Missing",ISNUMBER('3 Model Input'!K$70),'3 Model Input'!K$70*P4059)</f>
        <v>Missing</v>
      </c>
      <c r="AB4059" s="89"/>
      <c r="AC4059" s="227" t="str" cm="1">
        <f t="array" ref="AC4059">IF(D4059=0,"Blank",_xlfn.IFS('3 Model Input'!E$61=1,(V4059*G4059)/T4059,'3 Model Input'!E$61=2,(W4059*G4059)/T4059,'3 Model Input'!E$61=3,(X4059*G4059)/T4059,'3 Model Input'!E$61=4,(Y4059*G4059)/T4059,'3 Model Input'!E$61=5,(Z4059*G4059)/T4059, ISTEXT('3 Model Input'!E$61),"Missing",'3 Model Input'!E$61=6,(AA4059*G4059)/T4059))</f>
        <v>Blank</v>
      </c>
      <c r="AD4059" s="202" t="str">
        <f t="shared" si="657"/>
        <v>Blank</v>
      </c>
      <c r="AE4059" s="202" t="str">
        <f t="shared" si="658"/>
        <v>Blank</v>
      </c>
      <c r="AF4059" s="217" t="str">
        <f t="shared" si="659"/>
        <v>Blank</v>
      </c>
      <c r="AG4059" s="9" t="str" cm="1">
        <f t="array" ref="AG4059">_xlfn.IFS(ISNUMBER(AC4059), "", ISNUMBER(SEARCH("Blank", AC4059)), "", ISERROR(AC4059), "Bad input on tab 3")</f>
        <v/>
      </c>
    </row>
    <row r="4060" spans="2:33" ht="15" customHeight="1" x14ac:dyDescent="0.75">
      <c r="B4060" s="205" t="str">
        <f>'5 Driver Data'!B4060</f>
        <v>4052</v>
      </c>
      <c r="C4060" s="193">
        <f>'5 Driver Data'!C4060</f>
        <v>0</v>
      </c>
      <c r="D4060" s="192">
        <f>'5 Driver Data'!D4060</f>
        <v>0</v>
      </c>
      <c r="E4060" s="191">
        <f>'5 Driver Data'!E4060</f>
        <v>0</v>
      </c>
      <c r="F4060" s="191">
        <f>'5 Driver Data'!F4060</f>
        <v>0</v>
      </c>
      <c r="G4060" s="191">
        <f>'5 Driver Data'!G4060</f>
        <v>0</v>
      </c>
      <c r="H4060" s="191">
        <f>'5 Driver Data'!H4060</f>
        <v>0</v>
      </c>
      <c r="I4060" s="191">
        <f>'5 Driver Data'!I4060</f>
        <v>0</v>
      </c>
      <c r="J4060" s="191">
        <f>'5 Driver Data'!J4060</f>
        <v>0</v>
      </c>
      <c r="K4060" s="206">
        <f>'5 Driver Data'!K4060</f>
        <v>0</v>
      </c>
      <c r="L4060" s="1"/>
      <c r="M4060" s="216" t="str">
        <f>IF(D4060=0,"Blank",'3 Model Input'!E$44*'3 Model Input'!E$45)</f>
        <v>Blank</v>
      </c>
      <c r="N4060" s="197" t="str">
        <f t="shared" si="650"/>
        <v>Blank</v>
      </c>
      <c r="O4060" s="197" t="str">
        <f>IF(D4060=0,"Blank",'3 Model Input'!E$49*(1-'3 Model Input'!E$51))</f>
        <v>Blank</v>
      </c>
      <c r="P4060" s="197" t="str">
        <f t="shared" si="651"/>
        <v>Blank</v>
      </c>
      <c r="Q4060" s="197" t="str">
        <f>IF(D4060=0,"Blank",IF(D4060="BEV",E4060*(1-'3 Model Input'!E$54), E4060))</f>
        <v>Blank</v>
      </c>
      <c r="R4060" s="198" t="str">
        <f>IF(D4060=0,"Blank",IF(D4060="PHEV",F4060/G4060,F4060*(1-'3 Model Input'!E$54)/G4060))</f>
        <v>Blank</v>
      </c>
      <c r="S4060" s="198" t="str">
        <f>IF(D4060=0,"Blank",IF(D4060="PHEV",MIN(M4060,E4060),MIN(M4060,(E4060*(1-'3 Model Input'!E$54)))))</f>
        <v>Blank</v>
      </c>
      <c r="T4060" s="217" t="str">
        <f t="shared" si="652"/>
        <v>Blank</v>
      </c>
      <c r="U4060" s="89"/>
      <c r="V4060" s="216" t="str">
        <f>IF(D4060=0,"Blank",P4060*'3 Model Input'!E$50)</f>
        <v>Blank</v>
      </c>
      <c r="W4060" s="197" t="str">
        <f t="shared" si="653"/>
        <v>Blank</v>
      </c>
      <c r="X4060" s="197" t="str">
        <f t="shared" si="654"/>
        <v>Blank</v>
      </c>
      <c r="Y4060" s="197" t="str">
        <f t="shared" si="655"/>
        <v>Blank</v>
      </c>
      <c r="Z4060" s="197" t="str">
        <f t="shared" si="656"/>
        <v>Blank</v>
      </c>
      <c r="AA4060" s="223" t="str" cm="1">
        <f t="array" ref="AA4060">_xlfn.IFS(ISTEXT('3 Model Input'!F$70),"Missing",ISTEXT('3 Model Input'!I$70),"Missing",ISNUMBER('3 Model Input'!K$70),'3 Model Input'!K$70*P4060)</f>
        <v>Missing</v>
      </c>
      <c r="AB4060" s="89"/>
      <c r="AC4060" s="227" t="str" cm="1">
        <f t="array" ref="AC4060">IF(D4060=0,"Blank",_xlfn.IFS('3 Model Input'!E$61=1,(V4060*G4060)/T4060,'3 Model Input'!E$61=2,(W4060*G4060)/T4060,'3 Model Input'!E$61=3,(X4060*G4060)/T4060,'3 Model Input'!E$61=4,(Y4060*G4060)/T4060,'3 Model Input'!E$61=5,(Z4060*G4060)/T4060, ISTEXT('3 Model Input'!E$61),"Missing",'3 Model Input'!E$61=6,(AA4060*G4060)/T4060))</f>
        <v>Blank</v>
      </c>
      <c r="AD4060" s="202" t="str">
        <f t="shared" si="657"/>
        <v>Blank</v>
      </c>
      <c r="AE4060" s="202" t="str">
        <f t="shared" si="658"/>
        <v>Blank</v>
      </c>
      <c r="AF4060" s="217" t="str">
        <f t="shared" si="659"/>
        <v>Blank</v>
      </c>
      <c r="AG4060" s="9" t="str" cm="1">
        <f t="array" ref="AG4060">_xlfn.IFS(ISNUMBER(AC4060), "", ISNUMBER(SEARCH("Blank", AC4060)), "", ISERROR(AC4060), "Bad input on tab 3")</f>
        <v/>
      </c>
    </row>
    <row r="4061" spans="2:33" ht="15" customHeight="1" x14ac:dyDescent="0.75">
      <c r="B4061" s="205" t="str">
        <f>'5 Driver Data'!B4061</f>
        <v>4053</v>
      </c>
      <c r="C4061" s="193">
        <f>'5 Driver Data'!C4061</f>
        <v>0</v>
      </c>
      <c r="D4061" s="192">
        <f>'5 Driver Data'!D4061</f>
        <v>0</v>
      </c>
      <c r="E4061" s="191">
        <f>'5 Driver Data'!E4061</f>
        <v>0</v>
      </c>
      <c r="F4061" s="191">
        <f>'5 Driver Data'!F4061</f>
        <v>0</v>
      </c>
      <c r="G4061" s="191">
        <f>'5 Driver Data'!G4061</f>
        <v>0</v>
      </c>
      <c r="H4061" s="191">
        <f>'5 Driver Data'!H4061</f>
        <v>0</v>
      </c>
      <c r="I4061" s="191">
        <f>'5 Driver Data'!I4061</f>
        <v>0</v>
      </c>
      <c r="J4061" s="191">
        <f>'5 Driver Data'!J4061</f>
        <v>0</v>
      </c>
      <c r="K4061" s="206">
        <f>'5 Driver Data'!K4061</f>
        <v>0</v>
      </c>
      <c r="L4061" s="1"/>
      <c r="M4061" s="216" t="str">
        <f>IF(D4061=0,"Blank",'3 Model Input'!E$44*'3 Model Input'!E$45)</f>
        <v>Blank</v>
      </c>
      <c r="N4061" s="197" t="str">
        <f t="shared" si="650"/>
        <v>Blank</v>
      </c>
      <c r="O4061" s="197" t="str">
        <f>IF(D4061=0,"Blank",'3 Model Input'!E$49*(1-'3 Model Input'!E$51))</f>
        <v>Blank</v>
      </c>
      <c r="P4061" s="197" t="str">
        <f t="shared" si="651"/>
        <v>Blank</v>
      </c>
      <c r="Q4061" s="197" t="str">
        <f>IF(D4061=0,"Blank",IF(D4061="BEV",E4061*(1-'3 Model Input'!E$54), E4061))</f>
        <v>Blank</v>
      </c>
      <c r="R4061" s="198" t="str">
        <f>IF(D4061=0,"Blank",IF(D4061="PHEV",F4061/G4061,F4061*(1-'3 Model Input'!E$54)/G4061))</f>
        <v>Blank</v>
      </c>
      <c r="S4061" s="198" t="str">
        <f>IF(D4061=0,"Blank",IF(D4061="PHEV",MIN(M4061,E4061),MIN(M4061,(E4061*(1-'3 Model Input'!E$54)))))</f>
        <v>Blank</v>
      </c>
      <c r="T4061" s="217" t="str">
        <f t="shared" si="652"/>
        <v>Blank</v>
      </c>
      <c r="U4061" s="89"/>
      <c r="V4061" s="216" t="str">
        <f>IF(D4061=0,"Blank",P4061*'3 Model Input'!E$50)</f>
        <v>Blank</v>
      </c>
      <c r="W4061" s="197" t="str">
        <f t="shared" si="653"/>
        <v>Blank</v>
      </c>
      <c r="X4061" s="197" t="str">
        <f t="shared" si="654"/>
        <v>Blank</v>
      </c>
      <c r="Y4061" s="197" t="str">
        <f t="shared" si="655"/>
        <v>Blank</v>
      </c>
      <c r="Z4061" s="197" t="str">
        <f t="shared" si="656"/>
        <v>Blank</v>
      </c>
      <c r="AA4061" s="223" t="str" cm="1">
        <f t="array" ref="AA4061">_xlfn.IFS(ISTEXT('3 Model Input'!F$70),"Missing",ISTEXT('3 Model Input'!I$70),"Missing",ISNUMBER('3 Model Input'!K$70),'3 Model Input'!K$70*P4061)</f>
        <v>Missing</v>
      </c>
      <c r="AB4061" s="89"/>
      <c r="AC4061" s="227" t="str" cm="1">
        <f t="array" ref="AC4061">IF(D4061=0,"Blank",_xlfn.IFS('3 Model Input'!E$61=1,(V4061*G4061)/T4061,'3 Model Input'!E$61=2,(W4061*G4061)/T4061,'3 Model Input'!E$61=3,(X4061*G4061)/T4061,'3 Model Input'!E$61=4,(Y4061*G4061)/T4061,'3 Model Input'!E$61=5,(Z4061*G4061)/T4061, ISTEXT('3 Model Input'!E$61),"Missing",'3 Model Input'!E$61=6,(AA4061*G4061)/T4061))</f>
        <v>Blank</v>
      </c>
      <c r="AD4061" s="202" t="str">
        <f t="shared" si="657"/>
        <v>Blank</v>
      </c>
      <c r="AE4061" s="202" t="str">
        <f t="shared" si="658"/>
        <v>Blank</v>
      </c>
      <c r="AF4061" s="217" t="str">
        <f t="shared" si="659"/>
        <v>Blank</v>
      </c>
      <c r="AG4061" s="9" t="str" cm="1">
        <f t="array" ref="AG4061">_xlfn.IFS(ISNUMBER(AC4061), "", ISNUMBER(SEARCH("Blank", AC4061)), "", ISERROR(AC4061), "Bad input on tab 3")</f>
        <v/>
      </c>
    </row>
    <row r="4062" spans="2:33" ht="15" customHeight="1" x14ac:dyDescent="0.75">
      <c r="B4062" s="205" t="str">
        <f>'5 Driver Data'!B4062</f>
        <v>4054</v>
      </c>
      <c r="C4062" s="193">
        <f>'5 Driver Data'!C4062</f>
        <v>0</v>
      </c>
      <c r="D4062" s="192">
        <f>'5 Driver Data'!D4062</f>
        <v>0</v>
      </c>
      <c r="E4062" s="191">
        <f>'5 Driver Data'!E4062</f>
        <v>0</v>
      </c>
      <c r="F4062" s="191">
        <f>'5 Driver Data'!F4062</f>
        <v>0</v>
      </c>
      <c r="G4062" s="191">
        <f>'5 Driver Data'!G4062</f>
        <v>0</v>
      </c>
      <c r="H4062" s="191">
        <f>'5 Driver Data'!H4062</f>
        <v>0</v>
      </c>
      <c r="I4062" s="191">
        <f>'5 Driver Data'!I4062</f>
        <v>0</v>
      </c>
      <c r="J4062" s="191">
        <f>'5 Driver Data'!J4062</f>
        <v>0</v>
      </c>
      <c r="K4062" s="206">
        <f>'5 Driver Data'!K4062</f>
        <v>0</v>
      </c>
      <c r="L4062" s="1"/>
      <c r="M4062" s="216" t="str">
        <f>IF(D4062=0,"Blank",'3 Model Input'!E$44*'3 Model Input'!E$45)</f>
        <v>Blank</v>
      </c>
      <c r="N4062" s="197" t="str">
        <f t="shared" si="650"/>
        <v>Blank</v>
      </c>
      <c r="O4062" s="197" t="str">
        <f>IF(D4062=0,"Blank",'3 Model Input'!E$49*(1-'3 Model Input'!E$51))</f>
        <v>Blank</v>
      </c>
      <c r="P4062" s="197" t="str">
        <f t="shared" si="651"/>
        <v>Blank</v>
      </c>
      <c r="Q4062" s="197" t="str">
        <f>IF(D4062=0,"Blank",IF(D4062="BEV",E4062*(1-'3 Model Input'!E$54), E4062))</f>
        <v>Blank</v>
      </c>
      <c r="R4062" s="198" t="str">
        <f>IF(D4062=0,"Blank",IF(D4062="PHEV",F4062/G4062,F4062*(1-'3 Model Input'!E$54)/G4062))</f>
        <v>Blank</v>
      </c>
      <c r="S4062" s="198" t="str">
        <f>IF(D4062=0,"Blank",IF(D4062="PHEV",MIN(M4062,E4062),MIN(M4062,(E4062*(1-'3 Model Input'!E$54)))))</f>
        <v>Blank</v>
      </c>
      <c r="T4062" s="217" t="str">
        <f t="shared" si="652"/>
        <v>Blank</v>
      </c>
      <c r="U4062" s="89"/>
      <c r="V4062" s="216" t="str">
        <f>IF(D4062=0,"Blank",P4062*'3 Model Input'!E$50)</f>
        <v>Blank</v>
      </c>
      <c r="W4062" s="197" t="str">
        <f t="shared" si="653"/>
        <v>Blank</v>
      </c>
      <c r="X4062" s="197" t="str">
        <f t="shared" si="654"/>
        <v>Blank</v>
      </c>
      <c r="Y4062" s="197" t="str">
        <f t="shared" si="655"/>
        <v>Blank</v>
      </c>
      <c r="Z4062" s="197" t="str">
        <f t="shared" si="656"/>
        <v>Blank</v>
      </c>
      <c r="AA4062" s="223" t="str" cm="1">
        <f t="array" ref="AA4062">_xlfn.IFS(ISTEXT('3 Model Input'!F$70),"Missing",ISTEXT('3 Model Input'!I$70),"Missing",ISNUMBER('3 Model Input'!K$70),'3 Model Input'!K$70*P4062)</f>
        <v>Missing</v>
      </c>
      <c r="AB4062" s="89"/>
      <c r="AC4062" s="227" t="str" cm="1">
        <f t="array" ref="AC4062">IF(D4062=0,"Blank",_xlfn.IFS('3 Model Input'!E$61=1,(V4062*G4062)/T4062,'3 Model Input'!E$61=2,(W4062*G4062)/T4062,'3 Model Input'!E$61=3,(X4062*G4062)/T4062,'3 Model Input'!E$61=4,(Y4062*G4062)/T4062,'3 Model Input'!E$61=5,(Z4062*G4062)/T4062, ISTEXT('3 Model Input'!E$61),"Missing",'3 Model Input'!E$61=6,(AA4062*G4062)/T4062))</f>
        <v>Blank</v>
      </c>
      <c r="AD4062" s="202" t="str">
        <f t="shared" si="657"/>
        <v>Blank</v>
      </c>
      <c r="AE4062" s="202" t="str">
        <f t="shared" si="658"/>
        <v>Blank</v>
      </c>
      <c r="AF4062" s="217" t="str">
        <f t="shared" si="659"/>
        <v>Blank</v>
      </c>
      <c r="AG4062" s="9" t="str" cm="1">
        <f t="array" ref="AG4062">_xlfn.IFS(ISNUMBER(AC4062), "", ISNUMBER(SEARCH("Blank", AC4062)), "", ISERROR(AC4062), "Bad input on tab 3")</f>
        <v/>
      </c>
    </row>
    <row r="4063" spans="2:33" ht="15" customHeight="1" x14ac:dyDescent="0.75">
      <c r="B4063" s="205" t="str">
        <f>'5 Driver Data'!B4063</f>
        <v>4055</v>
      </c>
      <c r="C4063" s="193">
        <f>'5 Driver Data'!C4063</f>
        <v>0</v>
      </c>
      <c r="D4063" s="192">
        <f>'5 Driver Data'!D4063</f>
        <v>0</v>
      </c>
      <c r="E4063" s="191">
        <f>'5 Driver Data'!E4063</f>
        <v>0</v>
      </c>
      <c r="F4063" s="191">
        <f>'5 Driver Data'!F4063</f>
        <v>0</v>
      </c>
      <c r="G4063" s="191">
        <f>'5 Driver Data'!G4063</f>
        <v>0</v>
      </c>
      <c r="H4063" s="191">
        <f>'5 Driver Data'!H4063</f>
        <v>0</v>
      </c>
      <c r="I4063" s="191">
        <f>'5 Driver Data'!I4063</f>
        <v>0</v>
      </c>
      <c r="J4063" s="191">
        <f>'5 Driver Data'!J4063</f>
        <v>0</v>
      </c>
      <c r="K4063" s="206">
        <f>'5 Driver Data'!K4063</f>
        <v>0</v>
      </c>
      <c r="L4063" s="1"/>
      <c r="M4063" s="216" t="str">
        <f>IF(D4063=0,"Blank",'3 Model Input'!E$44*'3 Model Input'!E$45)</f>
        <v>Blank</v>
      </c>
      <c r="N4063" s="197" t="str">
        <f t="shared" si="650"/>
        <v>Blank</v>
      </c>
      <c r="O4063" s="197" t="str">
        <f>IF(D4063=0,"Blank",'3 Model Input'!E$49*(1-'3 Model Input'!E$51))</f>
        <v>Blank</v>
      </c>
      <c r="P4063" s="197" t="str">
        <f t="shared" si="651"/>
        <v>Blank</v>
      </c>
      <c r="Q4063" s="197" t="str">
        <f>IF(D4063=0,"Blank",IF(D4063="BEV",E4063*(1-'3 Model Input'!E$54), E4063))</f>
        <v>Blank</v>
      </c>
      <c r="R4063" s="198" t="str">
        <f>IF(D4063=0,"Blank",IF(D4063="PHEV",F4063/G4063,F4063*(1-'3 Model Input'!E$54)/G4063))</f>
        <v>Blank</v>
      </c>
      <c r="S4063" s="198" t="str">
        <f>IF(D4063=0,"Blank",IF(D4063="PHEV",MIN(M4063,E4063),MIN(M4063,(E4063*(1-'3 Model Input'!E$54)))))</f>
        <v>Blank</v>
      </c>
      <c r="T4063" s="217" t="str">
        <f t="shared" si="652"/>
        <v>Blank</v>
      </c>
      <c r="U4063" s="89"/>
      <c r="V4063" s="216" t="str">
        <f>IF(D4063=0,"Blank",P4063*'3 Model Input'!E$50)</f>
        <v>Blank</v>
      </c>
      <c r="W4063" s="197" t="str">
        <f t="shared" si="653"/>
        <v>Blank</v>
      </c>
      <c r="X4063" s="197" t="str">
        <f t="shared" si="654"/>
        <v>Blank</v>
      </c>
      <c r="Y4063" s="197" t="str">
        <f t="shared" si="655"/>
        <v>Blank</v>
      </c>
      <c r="Z4063" s="197" t="str">
        <f t="shared" si="656"/>
        <v>Blank</v>
      </c>
      <c r="AA4063" s="223" t="str" cm="1">
        <f t="array" ref="AA4063">_xlfn.IFS(ISTEXT('3 Model Input'!F$70),"Missing",ISTEXT('3 Model Input'!I$70),"Missing",ISNUMBER('3 Model Input'!K$70),'3 Model Input'!K$70*P4063)</f>
        <v>Missing</v>
      </c>
      <c r="AB4063" s="89"/>
      <c r="AC4063" s="227" t="str" cm="1">
        <f t="array" ref="AC4063">IF(D4063=0,"Blank",_xlfn.IFS('3 Model Input'!E$61=1,(V4063*G4063)/T4063,'3 Model Input'!E$61=2,(W4063*G4063)/T4063,'3 Model Input'!E$61=3,(X4063*G4063)/T4063,'3 Model Input'!E$61=4,(Y4063*G4063)/T4063,'3 Model Input'!E$61=5,(Z4063*G4063)/T4063, ISTEXT('3 Model Input'!E$61),"Missing",'3 Model Input'!E$61=6,(AA4063*G4063)/T4063))</f>
        <v>Blank</v>
      </c>
      <c r="AD4063" s="202" t="str">
        <f t="shared" si="657"/>
        <v>Blank</v>
      </c>
      <c r="AE4063" s="202" t="str">
        <f t="shared" si="658"/>
        <v>Blank</v>
      </c>
      <c r="AF4063" s="217" t="str">
        <f t="shared" si="659"/>
        <v>Blank</v>
      </c>
      <c r="AG4063" s="9" t="str" cm="1">
        <f t="array" ref="AG4063">_xlfn.IFS(ISNUMBER(AC4063), "", ISNUMBER(SEARCH("Blank", AC4063)), "", ISERROR(AC4063), "Bad input on tab 3")</f>
        <v/>
      </c>
    </row>
    <row r="4064" spans="2:33" ht="15" customHeight="1" x14ac:dyDescent="0.75">
      <c r="B4064" s="205" t="str">
        <f>'5 Driver Data'!B4064</f>
        <v>4056</v>
      </c>
      <c r="C4064" s="193">
        <f>'5 Driver Data'!C4064</f>
        <v>0</v>
      </c>
      <c r="D4064" s="192">
        <f>'5 Driver Data'!D4064</f>
        <v>0</v>
      </c>
      <c r="E4064" s="191">
        <f>'5 Driver Data'!E4064</f>
        <v>0</v>
      </c>
      <c r="F4064" s="191">
        <f>'5 Driver Data'!F4064</f>
        <v>0</v>
      </c>
      <c r="G4064" s="191">
        <f>'5 Driver Data'!G4064</f>
        <v>0</v>
      </c>
      <c r="H4064" s="191">
        <f>'5 Driver Data'!H4064</f>
        <v>0</v>
      </c>
      <c r="I4064" s="191">
        <f>'5 Driver Data'!I4064</f>
        <v>0</v>
      </c>
      <c r="J4064" s="191">
        <f>'5 Driver Data'!J4064</f>
        <v>0</v>
      </c>
      <c r="K4064" s="206">
        <f>'5 Driver Data'!K4064</f>
        <v>0</v>
      </c>
      <c r="L4064" s="1"/>
      <c r="M4064" s="216" t="str">
        <f>IF(D4064=0,"Blank",'3 Model Input'!E$44*'3 Model Input'!E$45)</f>
        <v>Blank</v>
      </c>
      <c r="N4064" s="197" t="str">
        <f t="shared" si="650"/>
        <v>Blank</v>
      </c>
      <c r="O4064" s="197" t="str">
        <f>IF(D4064=0,"Blank",'3 Model Input'!E$49*(1-'3 Model Input'!E$51))</f>
        <v>Blank</v>
      </c>
      <c r="P4064" s="197" t="str">
        <f t="shared" si="651"/>
        <v>Blank</v>
      </c>
      <c r="Q4064" s="197" t="str">
        <f>IF(D4064=0,"Blank",IF(D4064="BEV",E4064*(1-'3 Model Input'!E$54), E4064))</f>
        <v>Blank</v>
      </c>
      <c r="R4064" s="198" t="str">
        <f>IF(D4064=0,"Blank",IF(D4064="PHEV",F4064/G4064,F4064*(1-'3 Model Input'!E$54)/G4064))</f>
        <v>Blank</v>
      </c>
      <c r="S4064" s="198" t="str">
        <f>IF(D4064=0,"Blank",IF(D4064="PHEV",MIN(M4064,E4064),MIN(M4064,(E4064*(1-'3 Model Input'!E$54)))))</f>
        <v>Blank</v>
      </c>
      <c r="T4064" s="217" t="str">
        <f t="shared" si="652"/>
        <v>Blank</v>
      </c>
      <c r="U4064" s="89"/>
      <c r="V4064" s="216" t="str">
        <f>IF(D4064=0,"Blank",P4064*'3 Model Input'!E$50)</f>
        <v>Blank</v>
      </c>
      <c r="W4064" s="197" t="str">
        <f t="shared" si="653"/>
        <v>Blank</v>
      </c>
      <c r="X4064" s="197" t="str">
        <f t="shared" si="654"/>
        <v>Blank</v>
      </c>
      <c r="Y4064" s="197" t="str">
        <f t="shared" si="655"/>
        <v>Blank</v>
      </c>
      <c r="Z4064" s="197" t="str">
        <f t="shared" si="656"/>
        <v>Blank</v>
      </c>
      <c r="AA4064" s="223" t="str" cm="1">
        <f t="array" ref="AA4064">_xlfn.IFS(ISTEXT('3 Model Input'!F$70),"Missing",ISTEXT('3 Model Input'!I$70),"Missing",ISNUMBER('3 Model Input'!K$70),'3 Model Input'!K$70*P4064)</f>
        <v>Missing</v>
      </c>
      <c r="AB4064" s="89"/>
      <c r="AC4064" s="227" t="str" cm="1">
        <f t="array" ref="AC4064">IF(D4064=0,"Blank",_xlfn.IFS('3 Model Input'!E$61=1,(V4064*G4064)/T4064,'3 Model Input'!E$61=2,(W4064*G4064)/T4064,'3 Model Input'!E$61=3,(X4064*G4064)/T4064,'3 Model Input'!E$61=4,(Y4064*G4064)/T4064,'3 Model Input'!E$61=5,(Z4064*G4064)/T4064, ISTEXT('3 Model Input'!E$61),"Missing",'3 Model Input'!E$61=6,(AA4064*G4064)/T4064))</f>
        <v>Blank</v>
      </c>
      <c r="AD4064" s="202" t="str">
        <f t="shared" si="657"/>
        <v>Blank</v>
      </c>
      <c r="AE4064" s="202" t="str">
        <f t="shared" si="658"/>
        <v>Blank</v>
      </c>
      <c r="AF4064" s="217" t="str">
        <f t="shared" si="659"/>
        <v>Blank</v>
      </c>
      <c r="AG4064" s="9" t="str" cm="1">
        <f t="array" ref="AG4064">_xlfn.IFS(ISNUMBER(AC4064), "", ISNUMBER(SEARCH("Blank", AC4064)), "", ISERROR(AC4064), "Bad input on tab 3")</f>
        <v/>
      </c>
    </row>
    <row r="4065" spans="2:33" ht="15" customHeight="1" x14ac:dyDescent="0.75">
      <c r="B4065" s="205" t="str">
        <f>'5 Driver Data'!B4065</f>
        <v>4057</v>
      </c>
      <c r="C4065" s="193">
        <f>'5 Driver Data'!C4065</f>
        <v>0</v>
      </c>
      <c r="D4065" s="192">
        <f>'5 Driver Data'!D4065</f>
        <v>0</v>
      </c>
      <c r="E4065" s="191">
        <f>'5 Driver Data'!E4065</f>
        <v>0</v>
      </c>
      <c r="F4065" s="191">
        <f>'5 Driver Data'!F4065</f>
        <v>0</v>
      </c>
      <c r="G4065" s="191">
        <f>'5 Driver Data'!G4065</f>
        <v>0</v>
      </c>
      <c r="H4065" s="191">
        <f>'5 Driver Data'!H4065</f>
        <v>0</v>
      </c>
      <c r="I4065" s="191">
        <f>'5 Driver Data'!I4065</f>
        <v>0</v>
      </c>
      <c r="J4065" s="191">
        <f>'5 Driver Data'!J4065</f>
        <v>0</v>
      </c>
      <c r="K4065" s="206">
        <f>'5 Driver Data'!K4065</f>
        <v>0</v>
      </c>
      <c r="L4065" s="1"/>
      <c r="M4065" s="216" t="str">
        <f>IF(D4065=0,"Blank",'3 Model Input'!E$44*'3 Model Input'!E$45)</f>
        <v>Blank</v>
      </c>
      <c r="N4065" s="197" t="str">
        <f t="shared" si="650"/>
        <v>Blank</v>
      </c>
      <c r="O4065" s="197" t="str">
        <f>IF(D4065=0,"Blank",'3 Model Input'!E$49*(1-'3 Model Input'!E$51))</f>
        <v>Blank</v>
      </c>
      <c r="P4065" s="197" t="str">
        <f t="shared" si="651"/>
        <v>Blank</v>
      </c>
      <c r="Q4065" s="197" t="str">
        <f>IF(D4065=0,"Blank",IF(D4065="BEV",E4065*(1-'3 Model Input'!E$54), E4065))</f>
        <v>Blank</v>
      </c>
      <c r="R4065" s="198" t="str">
        <f>IF(D4065=0,"Blank",IF(D4065="PHEV",F4065/G4065,F4065*(1-'3 Model Input'!E$54)/G4065))</f>
        <v>Blank</v>
      </c>
      <c r="S4065" s="198" t="str">
        <f>IF(D4065=0,"Blank",IF(D4065="PHEV",MIN(M4065,E4065),MIN(M4065,(E4065*(1-'3 Model Input'!E$54)))))</f>
        <v>Blank</v>
      </c>
      <c r="T4065" s="217" t="str">
        <f t="shared" si="652"/>
        <v>Blank</v>
      </c>
      <c r="U4065" s="89"/>
      <c r="V4065" s="216" t="str">
        <f>IF(D4065=0,"Blank",P4065*'3 Model Input'!E$50)</f>
        <v>Blank</v>
      </c>
      <c r="W4065" s="197" t="str">
        <f t="shared" si="653"/>
        <v>Blank</v>
      </c>
      <c r="X4065" s="197" t="str">
        <f t="shared" si="654"/>
        <v>Blank</v>
      </c>
      <c r="Y4065" s="197" t="str">
        <f t="shared" si="655"/>
        <v>Blank</v>
      </c>
      <c r="Z4065" s="197" t="str">
        <f t="shared" si="656"/>
        <v>Blank</v>
      </c>
      <c r="AA4065" s="223" t="str" cm="1">
        <f t="array" ref="AA4065">_xlfn.IFS(ISTEXT('3 Model Input'!F$70),"Missing",ISTEXT('3 Model Input'!I$70),"Missing",ISNUMBER('3 Model Input'!K$70),'3 Model Input'!K$70*P4065)</f>
        <v>Missing</v>
      </c>
      <c r="AB4065" s="89"/>
      <c r="AC4065" s="227" t="str" cm="1">
        <f t="array" ref="AC4065">IF(D4065=0,"Blank",_xlfn.IFS('3 Model Input'!E$61=1,(V4065*G4065)/T4065,'3 Model Input'!E$61=2,(W4065*G4065)/T4065,'3 Model Input'!E$61=3,(X4065*G4065)/T4065,'3 Model Input'!E$61=4,(Y4065*G4065)/T4065,'3 Model Input'!E$61=5,(Z4065*G4065)/T4065, ISTEXT('3 Model Input'!E$61),"Missing",'3 Model Input'!E$61=6,(AA4065*G4065)/T4065))</f>
        <v>Blank</v>
      </c>
      <c r="AD4065" s="202" t="str">
        <f t="shared" si="657"/>
        <v>Blank</v>
      </c>
      <c r="AE4065" s="202" t="str">
        <f t="shared" si="658"/>
        <v>Blank</v>
      </c>
      <c r="AF4065" s="217" t="str">
        <f t="shared" si="659"/>
        <v>Blank</v>
      </c>
      <c r="AG4065" s="9" t="str" cm="1">
        <f t="array" ref="AG4065">_xlfn.IFS(ISNUMBER(AC4065), "", ISNUMBER(SEARCH("Blank", AC4065)), "", ISERROR(AC4065), "Bad input on tab 3")</f>
        <v/>
      </c>
    </row>
    <row r="4066" spans="2:33" ht="15" customHeight="1" x14ac:dyDescent="0.75">
      <c r="B4066" s="205" t="str">
        <f>'5 Driver Data'!B4066</f>
        <v>4058</v>
      </c>
      <c r="C4066" s="193">
        <f>'5 Driver Data'!C4066</f>
        <v>0</v>
      </c>
      <c r="D4066" s="192">
        <f>'5 Driver Data'!D4066</f>
        <v>0</v>
      </c>
      <c r="E4066" s="191">
        <f>'5 Driver Data'!E4066</f>
        <v>0</v>
      </c>
      <c r="F4066" s="191">
        <f>'5 Driver Data'!F4066</f>
        <v>0</v>
      </c>
      <c r="G4066" s="191">
        <f>'5 Driver Data'!G4066</f>
        <v>0</v>
      </c>
      <c r="H4066" s="191">
        <f>'5 Driver Data'!H4066</f>
        <v>0</v>
      </c>
      <c r="I4066" s="191">
        <f>'5 Driver Data'!I4066</f>
        <v>0</v>
      </c>
      <c r="J4066" s="191">
        <f>'5 Driver Data'!J4066</f>
        <v>0</v>
      </c>
      <c r="K4066" s="206">
        <f>'5 Driver Data'!K4066</f>
        <v>0</v>
      </c>
      <c r="L4066" s="1"/>
      <c r="M4066" s="216" t="str">
        <f>IF(D4066=0,"Blank",'3 Model Input'!E$44*'3 Model Input'!E$45)</f>
        <v>Blank</v>
      </c>
      <c r="N4066" s="197" t="str">
        <f t="shared" si="650"/>
        <v>Blank</v>
      </c>
      <c r="O4066" s="197" t="str">
        <f>IF(D4066=0,"Blank",'3 Model Input'!E$49*(1-'3 Model Input'!E$51))</f>
        <v>Blank</v>
      </c>
      <c r="P4066" s="197" t="str">
        <f t="shared" si="651"/>
        <v>Blank</v>
      </c>
      <c r="Q4066" s="197" t="str">
        <f>IF(D4066=0,"Blank",IF(D4066="BEV",E4066*(1-'3 Model Input'!E$54), E4066))</f>
        <v>Blank</v>
      </c>
      <c r="R4066" s="198" t="str">
        <f>IF(D4066=0,"Blank",IF(D4066="PHEV",F4066/G4066,F4066*(1-'3 Model Input'!E$54)/G4066))</f>
        <v>Blank</v>
      </c>
      <c r="S4066" s="198" t="str">
        <f>IF(D4066=0,"Blank",IF(D4066="PHEV",MIN(M4066,E4066),MIN(M4066,(E4066*(1-'3 Model Input'!E$54)))))</f>
        <v>Blank</v>
      </c>
      <c r="T4066" s="217" t="str">
        <f t="shared" si="652"/>
        <v>Blank</v>
      </c>
      <c r="U4066" s="89"/>
      <c r="V4066" s="216" t="str">
        <f>IF(D4066=0,"Blank",P4066*'3 Model Input'!E$50)</f>
        <v>Blank</v>
      </c>
      <c r="W4066" s="197" t="str">
        <f t="shared" si="653"/>
        <v>Blank</v>
      </c>
      <c r="X4066" s="197" t="str">
        <f t="shared" si="654"/>
        <v>Blank</v>
      </c>
      <c r="Y4066" s="197" t="str">
        <f t="shared" si="655"/>
        <v>Blank</v>
      </c>
      <c r="Z4066" s="197" t="str">
        <f t="shared" si="656"/>
        <v>Blank</v>
      </c>
      <c r="AA4066" s="223" t="str" cm="1">
        <f t="array" ref="AA4066">_xlfn.IFS(ISTEXT('3 Model Input'!F$70),"Missing",ISTEXT('3 Model Input'!I$70),"Missing",ISNUMBER('3 Model Input'!K$70),'3 Model Input'!K$70*P4066)</f>
        <v>Missing</v>
      </c>
      <c r="AB4066" s="89"/>
      <c r="AC4066" s="227" t="str" cm="1">
        <f t="array" ref="AC4066">IF(D4066=0,"Blank",_xlfn.IFS('3 Model Input'!E$61=1,(V4066*G4066)/T4066,'3 Model Input'!E$61=2,(W4066*G4066)/T4066,'3 Model Input'!E$61=3,(X4066*G4066)/T4066,'3 Model Input'!E$61=4,(Y4066*G4066)/T4066,'3 Model Input'!E$61=5,(Z4066*G4066)/T4066, ISTEXT('3 Model Input'!E$61),"Missing",'3 Model Input'!E$61=6,(AA4066*G4066)/T4066))</f>
        <v>Blank</v>
      </c>
      <c r="AD4066" s="202" t="str">
        <f t="shared" si="657"/>
        <v>Blank</v>
      </c>
      <c r="AE4066" s="202" t="str">
        <f t="shared" si="658"/>
        <v>Blank</v>
      </c>
      <c r="AF4066" s="217" t="str">
        <f t="shared" si="659"/>
        <v>Blank</v>
      </c>
      <c r="AG4066" s="9" t="str" cm="1">
        <f t="array" ref="AG4066">_xlfn.IFS(ISNUMBER(AC4066), "", ISNUMBER(SEARCH("Blank", AC4066)), "", ISERROR(AC4066), "Bad input on tab 3")</f>
        <v/>
      </c>
    </row>
    <row r="4067" spans="2:33" ht="15" customHeight="1" x14ac:dyDescent="0.75">
      <c r="B4067" s="205" t="str">
        <f>'5 Driver Data'!B4067</f>
        <v>4059</v>
      </c>
      <c r="C4067" s="193">
        <f>'5 Driver Data'!C4067</f>
        <v>0</v>
      </c>
      <c r="D4067" s="192">
        <f>'5 Driver Data'!D4067</f>
        <v>0</v>
      </c>
      <c r="E4067" s="191">
        <f>'5 Driver Data'!E4067</f>
        <v>0</v>
      </c>
      <c r="F4067" s="191">
        <f>'5 Driver Data'!F4067</f>
        <v>0</v>
      </c>
      <c r="G4067" s="191">
        <f>'5 Driver Data'!G4067</f>
        <v>0</v>
      </c>
      <c r="H4067" s="191">
        <f>'5 Driver Data'!H4067</f>
        <v>0</v>
      </c>
      <c r="I4067" s="191">
        <f>'5 Driver Data'!I4067</f>
        <v>0</v>
      </c>
      <c r="J4067" s="191">
        <f>'5 Driver Data'!J4067</f>
        <v>0</v>
      </c>
      <c r="K4067" s="206">
        <f>'5 Driver Data'!K4067</f>
        <v>0</v>
      </c>
      <c r="L4067" s="1"/>
      <c r="M4067" s="216" t="str">
        <f>IF(D4067=0,"Blank",'3 Model Input'!E$44*'3 Model Input'!E$45)</f>
        <v>Blank</v>
      </c>
      <c r="N4067" s="197" t="str">
        <f t="shared" si="650"/>
        <v>Blank</v>
      </c>
      <c r="O4067" s="197" t="str">
        <f>IF(D4067=0,"Blank",'3 Model Input'!E$49*(1-'3 Model Input'!E$51))</f>
        <v>Blank</v>
      </c>
      <c r="P4067" s="197" t="str">
        <f t="shared" si="651"/>
        <v>Blank</v>
      </c>
      <c r="Q4067" s="197" t="str">
        <f>IF(D4067=0,"Blank",IF(D4067="BEV",E4067*(1-'3 Model Input'!E$54), E4067))</f>
        <v>Blank</v>
      </c>
      <c r="R4067" s="198" t="str">
        <f>IF(D4067=0,"Blank",IF(D4067="PHEV",F4067/G4067,F4067*(1-'3 Model Input'!E$54)/G4067))</f>
        <v>Blank</v>
      </c>
      <c r="S4067" s="198" t="str">
        <f>IF(D4067=0,"Blank",IF(D4067="PHEV",MIN(M4067,E4067),MIN(M4067,(E4067*(1-'3 Model Input'!E$54)))))</f>
        <v>Blank</v>
      </c>
      <c r="T4067" s="217" t="str">
        <f t="shared" si="652"/>
        <v>Blank</v>
      </c>
      <c r="U4067" s="89"/>
      <c r="V4067" s="216" t="str">
        <f>IF(D4067=0,"Blank",P4067*'3 Model Input'!E$50)</f>
        <v>Blank</v>
      </c>
      <c r="W4067" s="197" t="str">
        <f t="shared" si="653"/>
        <v>Blank</v>
      </c>
      <c r="X4067" s="197" t="str">
        <f t="shared" si="654"/>
        <v>Blank</v>
      </c>
      <c r="Y4067" s="197" t="str">
        <f t="shared" si="655"/>
        <v>Blank</v>
      </c>
      <c r="Z4067" s="197" t="str">
        <f t="shared" si="656"/>
        <v>Blank</v>
      </c>
      <c r="AA4067" s="223" t="str" cm="1">
        <f t="array" ref="AA4067">_xlfn.IFS(ISTEXT('3 Model Input'!F$70),"Missing",ISTEXT('3 Model Input'!I$70),"Missing",ISNUMBER('3 Model Input'!K$70),'3 Model Input'!K$70*P4067)</f>
        <v>Missing</v>
      </c>
      <c r="AB4067" s="89"/>
      <c r="AC4067" s="227" t="str" cm="1">
        <f t="array" ref="AC4067">IF(D4067=0,"Blank",_xlfn.IFS('3 Model Input'!E$61=1,(V4067*G4067)/T4067,'3 Model Input'!E$61=2,(W4067*G4067)/T4067,'3 Model Input'!E$61=3,(X4067*G4067)/T4067,'3 Model Input'!E$61=4,(Y4067*G4067)/T4067,'3 Model Input'!E$61=5,(Z4067*G4067)/T4067, ISTEXT('3 Model Input'!E$61),"Missing",'3 Model Input'!E$61=6,(AA4067*G4067)/T4067))</f>
        <v>Blank</v>
      </c>
      <c r="AD4067" s="202" t="str">
        <f t="shared" si="657"/>
        <v>Blank</v>
      </c>
      <c r="AE4067" s="202" t="str">
        <f t="shared" si="658"/>
        <v>Blank</v>
      </c>
      <c r="AF4067" s="217" t="str">
        <f t="shared" si="659"/>
        <v>Blank</v>
      </c>
      <c r="AG4067" s="9" t="str" cm="1">
        <f t="array" ref="AG4067">_xlfn.IFS(ISNUMBER(AC4067), "", ISNUMBER(SEARCH("Blank", AC4067)), "", ISERROR(AC4067), "Bad input on tab 3")</f>
        <v/>
      </c>
    </row>
    <row r="4068" spans="2:33" ht="15" customHeight="1" x14ac:dyDescent="0.75">
      <c r="B4068" s="205" t="str">
        <f>'5 Driver Data'!B4068</f>
        <v>4060</v>
      </c>
      <c r="C4068" s="193">
        <f>'5 Driver Data'!C4068</f>
        <v>0</v>
      </c>
      <c r="D4068" s="192">
        <f>'5 Driver Data'!D4068</f>
        <v>0</v>
      </c>
      <c r="E4068" s="191">
        <f>'5 Driver Data'!E4068</f>
        <v>0</v>
      </c>
      <c r="F4068" s="191">
        <f>'5 Driver Data'!F4068</f>
        <v>0</v>
      </c>
      <c r="G4068" s="191">
        <f>'5 Driver Data'!G4068</f>
        <v>0</v>
      </c>
      <c r="H4068" s="191">
        <f>'5 Driver Data'!H4068</f>
        <v>0</v>
      </c>
      <c r="I4068" s="191">
        <f>'5 Driver Data'!I4068</f>
        <v>0</v>
      </c>
      <c r="J4068" s="191">
        <f>'5 Driver Data'!J4068</f>
        <v>0</v>
      </c>
      <c r="K4068" s="206">
        <f>'5 Driver Data'!K4068</f>
        <v>0</v>
      </c>
      <c r="L4068" s="1"/>
      <c r="M4068" s="216" t="str">
        <f>IF(D4068=0,"Blank",'3 Model Input'!E$44*'3 Model Input'!E$45)</f>
        <v>Blank</v>
      </c>
      <c r="N4068" s="197" t="str">
        <f t="shared" si="650"/>
        <v>Blank</v>
      </c>
      <c r="O4068" s="197" t="str">
        <f>IF(D4068=0,"Blank",'3 Model Input'!E$49*(1-'3 Model Input'!E$51))</f>
        <v>Blank</v>
      </c>
      <c r="P4068" s="197" t="str">
        <f t="shared" si="651"/>
        <v>Blank</v>
      </c>
      <c r="Q4068" s="197" t="str">
        <f>IF(D4068=0,"Blank",IF(D4068="BEV",E4068*(1-'3 Model Input'!E$54), E4068))</f>
        <v>Blank</v>
      </c>
      <c r="R4068" s="198" t="str">
        <f>IF(D4068=0,"Blank",IF(D4068="PHEV",F4068/G4068,F4068*(1-'3 Model Input'!E$54)/G4068))</f>
        <v>Blank</v>
      </c>
      <c r="S4068" s="198" t="str">
        <f>IF(D4068=0,"Blank",IF(D4068="PHEV",MIN(M4068,E4068),MIN(M4068,(E4068*(1-'3 Model Input'!E$54)))))</f>
        <v>Blank</v>
      </c>
      <c r="T4068" s="217" t="str">
        <f t="shared" si="652"/>
        <v>Blank</v>
      </c>
      <c r="U4068" s="89"/>
      <c r="V4068" s="216" t="str">
        <f>IF(D4068=0,"Blank",P4068*'3 Model Input'!E$50)</f>
        <v>Blank</v>
      </c>
      <c r="W4068" s="197" t="str">
        <f t="shared" si="653"/>
        <v>Blank</v>
      </c>
      <c r="X4068" s="197" t="str">
        <f t="shared" si="654"/>
        <v>Blank</v>
      </c>
      <c r="Y4068" s="197" t="str">
        <f t="shared" si="655"/>
        <v>Blank</v>
      </c>
      <c r="Z4068" s="197" t="str">
        <f t="shared" si="656"/>
        <v>Blank</v>
      </c>
      <c r="AA4068" s="223" t="str" cm="1">
        <f t="array" ref="AA4068">_xlfn.IFS(ISTEXT('3 Model Input'!F$70),"Missing",ISTEXT('3 Model Input'!I$70),"Missing",ISNUMBER('3 Model Input'!K$70),'3 Model Input'!K$70*P4068)</f>
        <v>Missing</v>
      </c>
      <c r="AB4068" s="89"/>
      <c r="AC4068" s="227" t="str" cm="1">
        <f t="array" ref="AC4068">IF(D4068=0,"Blank",_xlfn.IFS('3 Model Input'!E$61=1,(V4068*G4068)/T4068,'3 Model Input'!E$61=2,(W4068*G4068)/T4068,'3 Model Input'!E$61=3,(X4068*G4068)/T4068,'3 Model Input'!E$61=4,(Y4068*G4068)/T4068,'3 Model Input'!E$61=5,(Z4068*G4068)/T4068, ISTEXT('3 Model Input'!E$61),"Missing",'3 Model Input'!E$61=6,(AA4068*G4068)/T4068))</f>
        <v>Blank</v>
      </c>
      <c r="AD4068" s="202" t="str">
        <f t="shared" si="657"/>
        <v>Blank</v>
      </c>
      <c r="AE4068" s="202" t="str">
        <f t="shared" si="658"/>
        <v>Blank</v>
      </c>
      <c r="AF4068" s="217" t="str">
        <f t="shared" si="659"/>
        <v>Blank</v>
      </c>
      <c r="AG4068" s="9" t="str" cm="1">
        <f t="array" ref="AG4068">_xlfn.IFS(ISNUMBER(AC4068), "", ISNUMBER(SEARCH("Blank", AC4068)), "", ISERROR(AC4068), "Bad input on tab 3")</f>
        <v/>
      </c>
    </row>
    <row r="4069" spans="2:33" ht="15" customHeight="1" x14ac:dyDescent="0.75">
      <c r="B4069" s="205" t="str">
        <f>'5 Driver Data'!B4069</f>
        <v>4061</v>
      </c>
      <c r="C4069" s="193">
        <f>'5 Driver Data'!C4069</f>
        <v>0</v>
      </c>
      <c r="D4069" s="192">
        <f>'5 Driver Data'!D4069</f>
        <v>0</v>
      </c>
      <c r="E4069" s="191">
        <f>'5 Driver Data'!E4069</f>
        <v>0</v>
      </c>
      <c r="F4069" s="191">
        <f>'5 Driver Data'!F4069</f>
        <v>0</v>
      </c>
      <c r="G4069" s="191">
        <f>'5 Driver Data'!G4069</f>
        <v>0</v>
      </c>
      <c r="H4069" s="191">
        <f>'5 Driver Data'!H4069</f>
        <v>0</v>
      </c>
      <c r="I4069" s="191">
        <f>'5 Driver Data'!I4069</f>
        <v>0</v>
      </c>
      <c r="J4069" s="191">
        <f>'5 Driver Data'!J4069</f>
        <v>0</v>
      </c>
      <c r="K4069" s="206">
        <f>'5 Driver Data'!K4069</f>
        <v>0</v>
      </c>
      <c r="L4069" s="1"/>
      <c r="M4069" s="216" t="str">
        <f>IF(D4069=0,"Blank",'3 Model Input'!E$44*'3 Model Input'!E$45)</f>
        <v>Blank</v>
      </c>
      <c r="N4069" s="197" t="str">
        <f t="shared" si="650"/>
        <v>Blank</v>
      </c>
      <c r="O4069" s="197" t="str">
        <f>IF(D4069=0,"Blank",'3 Model Input'!E$49*(1-'3 Model Input'!E$51))</f>
        <v>Blank</v>
      </c>
      <c r="P4069" s="197" t="str">
        <f t="shared" si="651"/>
        <v>Blank</v>
      </c>
      <c r="Q4069" s="197" t="str">
        <f>IF(D4069=0,"Blank",IF(D4069="BEV",E4069*(1-'3 Model Input'!E$54), E4069))</f>
        <v>Blank</v>
      </c>
      <c r="R4069" s="198" t="str">
        <f>IF(D4069=0,"Blank",IF(D4069="PHEV",F4069/G4069,F4069*(1-'3 Model Input'!E$54)/G4069))</f>
        <v>Blank</v>
      </c>
      <c r="S4069" s="198" t="str">
        <f>IF(D4069=0,"Blank",IF(D4069="PHEV",MIN(M4069,E4069),MIN(M4069,(E4069*(1-'3 Model Input'!E$54)))))</f>
        <v>Blank</v>
      </c>
      <c r="T4069" s="217" t="str">
        <f t="shared" si="652"/>
        <v>Blank</v>
      </c>
      <c r="U4069" s="89"/>
      <c r="V4069" s="216" t="str">
        <f>IF(D4069=0,"Blank",P4069*'3 Model Input'!E$50)</f>
        <v>Blank</v>
      </c>
      <c r="W4069" s="197" t="str">
        <f t="shared" si="653"/>
        <v>Blank</v>
      </c>
      <c r="X4069" s="197" t="str">
        <f t="shared" si="654"/>
        <v>Blank</v>
      </c>
      <c r="Y4069" s="197" t="str">
        <f t="shared" si="655"/>
        <v>Blank</v>
      </c>
      <c r="Z4069" s="197" t="str">
        <f t="shared" si="656"/>
        <v>Blank</v>
      </c>
      <c r="AA4069" s="223" t="str" cm="1">
        <f t="array" ref="AA4069">_xlfn.IFS(ISTEXT('3 Model Input'!F$70),"Missing",ISTEXT('3 Model Input'!I$70),"Missing",ISNUMBER('3 Model Input'!K$70),'3 Model Input'!K$70*P4069)</f>
        <v>Missing</v>
      </c>
      <c r="AB4069" s="89"/>
      <c r="AC4069" s="227" t="str" cm="1">
        <f t="array" ref="AC4069">IF(D4069=0,"Blank",_xlfn.IFS('3 Model Input'!E$61=1,(V4069*G4069)/T4069,'3 Model Input'!E$61=2,(W4069*G4069)/T4069,'3 Model Input'!E$61=3,(X4069*G4069)/T4069,'3 Model Input'!E$61=4,(Y4069*G4069)/T4069,'3 Model Input'!E$61=5,(Z4069*G4069)/T4069, ISTEXT('3 Model Input'!E$61),"Missing",'3 Model Input'!E$61=6,(AA4069*G4069)/T4069))</f>
        <v>Blank</v>
      </c>
      <c r="AD4069" s="202" t="str">
        <f t="shared" si="657"/>
        <v>Blank</v>
      </c>
      <c r="AE4069" s="202" t="str">
        <f t="shared" si="658"/>
        <v>Blank</v>
      </c>
      <c r="AF4069" s="217" t="str">
        <f t="shared" si="659"/>
        <v>Blank</v>
      </c>
      <c r="AG4069" s="9" t="str" cm="1">
        <f t="array" ref="AG4069">_xlfn.IFS(ISNUMBER(AC4069), "", ISNUMBER(SEARCH("Blank", AC4069)), "", ISERROR(AC4069), "Bad input on tab 3")</f>
        <v/>
      </c>
    </row>
    <row r="4070" spans="2:33" ht="15" customHeight="1" x14ac:dyDescent="0.75">
      <c r="B4070" s="205" t="str">
        <f>'5 Driver Data'!B4070</f>
        <v>4062</v>
      </c>
      <c r="C4070" s="193">
        <f>'5 Driver Data'!C4070</f>
        <v>0</v>
      </c>
      <c r="D4070" s="192">
        <f>'5 Driver Data'!D4070</f>
        <v>0</v>
      </c>
      <c r="E4070" s="191">
        <f>'5 Driver Data'!E4070</f>
        <v>0</v>
      </c>
      <c r="F4070" s="191">
        <f>'5 Driver Data'!F4070</f>
        <v>0</v>
      </c>
      <c r="G4070" s="191">
        <f>'5 Driver Data'!G4070</f>
        <v>0</v>
      </c>
      <c r="H4070" s="191">
        <f>'5 Driver Data'!H4070</f>
        <v>0</v>
      </c>
      <c r="I4070" s="191">
        <f>'5 Driver Data'!I4070</f>
        <v>0</v>
      </c>
      <c r="J4070" s="191">
        <f>'5 Driver Data'!J4070</f>
        <v>0</v>
      </c>
      <c r="K4070" s="206">
        <f>'5 Driver Data'!K4070</f>
        <v>0</v>
      </c>
      <c r="L4070" s="1"/>
      <c r="M4070" s="216" t="str">
        <f>IF(D4070=0,"Blank",'3 Model Input'!E$44*'3 Model Input'!E$45)</f>
        <v>Blank</v>
      </c>
      <c r="N4070" s="197" t="str">
        <f t="shared" si="650"/>
        <v>Blank</v>
      </c>
      <c r="O4070" s="197" t="str">
        <f>IF(D4070=0,"Blank",'3 Model Input'!E$49*(1-'3 Model Input'!E$51))</f>
        <v>Blank</v>
      </c>
      <c r="P4070" s="197" t="str">
        <f t="shared" si="651"/>
        <v>Blank</v>
      </c>
      <c r="Q4070" s="197" t="str">
        <f>IF(D4070=0,"Blank",IF(D4070="BEV",E4070*(1-'3 Model Input'!E$54), E4070))</f>
        <v>Blank</v>
      </c>
      <c r="R4070" s="198" t="str">
        <f>IF(D4070=0,"Blank",IF(D4070="PHEV",F4070/G4070,F4070*(1-'3 Model Input'!E$54)/G4070))</f>
        <v>Blank</v>
      </c>
      <c r="S4070" s="198" t="str">
        <f>IF(D4070=0,"Blank",IF(D4070="PHEV",MIN(M4070,E4070),MIN(M4070,(E4070*(1-'3 Model Input'!E$54)))))</f>
        <v>Blank</v>
      </c>
      <c r="T4070" s="217" t="str">
        <f t="shared" si="652"/>
        <v>Blank</v>
      </c>
      <c r="U4070" s="89"/>
      <c r="V4070" s="216" t="str">
        <f>IF(D4070=0,"Blank",P4070*'3 Model Input'!E$50)</f>
        <v>Blank</v>
      </c>
      <c r="W4070" s="197" t="str">
        <f t="shared" si="653"/>
        <v>Blank</v>
      </c>
      <c r="X4070" s="197" t="str">
        <f t="shared" si="654"/>
        <v>Blank</v>
      </c>
      <c r="Y4070" s="197" t="str">
        <f t="shared" si="655"/>
        <v>Blank</v>
      </c>
      <c r="Z4070" s="197" t="str">
        <f t="shared" si="656"/>
        <v>Blank</v>
      </c>
      <c r="AA4070" s="223" t="str" cm="1">
        <f t="array" ref="AA4070">_xlfn.IFS(ISTEXT('3 Model Input'!F$70),"Missing",ISTEXT('3 Model Input'!I$70),"Missing",ISNUMBER('3 Model Input'!K$70),'3 Model Input'!K$70*P4070)</f>
        <v>Missing</v>
      </c>
      <c r="AB4070" s="89"/>
      <c r="AC4070" s="227" t="str" cm="1">
        <f t="array" ref="AC4070">IF(D4070=0,"Blank",_xlfn.IFS('3 Model Input'!E$61=1,(V4070*G4070)/T4070,'3 Model Input'!E$61=2,(W4070*G4070)/T4070,'3 Model Input'!E$61=3,(X4070*G4070)/T4070,'3 Model Input'!E$61=4,(Y4070*G4070)/T4070,'3 Model Input'!E$61=5,(Z4070*G4070)/T4070, ISTEXT('3 Model Input'!E$61),"Missing",'3 Model Input'!E$61=6,(AA4070*G4070)/T4070))</f>
        <v>Blank</v>
      </c>
      <c r="AD4070" s="202" t="str">
        <f t="shared" si="657"/>
        <v>Blank</v>
      </c>
      <c r="AE4070" s="202" t="str">
        <f t="shared" si="658"/>
        <v>Blank</v>
      </c>
      <c r="AF4070" s="217" t="str">
        <f t="shared" si="659"/>
        <v>Blank</v>
      </c>
      <c r="AG4070" s="9" t="str" cm="1">
        <f t="array" ref="AG4070">_xlfn.IFS(ISNUMBER(AC4070), "", ISNUMBER(SEARCH("Blank", AC4070)), "", ISERROR(AC4070), "Bad input on tab 3")</f>
        <v/>
      </c>
    </row>
    <row r="4071" spans="2:33" ht="15" customHeight="1" x14ac:dyDescent="0.75">
      <c r="B4071" s="205" t="str">
        <f>'5 Driver Data'!B4071</f>
        <v>4063</v>
      </c>
      <c r="C4071" s="193">
        <f>'5 Driver Data'!C4071</f>
        <v>0</v>
      </c>
      <c r="D4071" s="192">
        <f>'5 Driver Data'!D4071</f>
        <v>0</v>
      </c>
      <c r="E4071" s="191">
        <f>'5 Driver Data'!E4071</f>
        <v>0</v>
      </c>
      <c r="F4071" s="191">
        <f>'5 Driver Data'!F4071</f>
        <v>0</v>
      </c>
      <c r="G4071" s="191">
        <f>'5 Driver Data'!G4071</f>
        <v>0</v>
      </c>
      <c r="H4071" s="191">
        <f>'5 Driver Data'!H4071</f>
        <v>0</v>
      </c>
      <c r="I4071" s="191">
        <f>'5 Driver Data'!I4071</f>
        <v>0</v>
      </c>
      <c r="J4071" s="191">
        <f>'5 Driver Data'!J4071</f>
        <v>0</v>
      </c>
      <c r="K4071" s="206">
        <f>'5 Driver Data'!K4071</f>
        <v>0</v>
      </c>
      <c r="L4071" s="1"/>
      <c r="M4071" s="216" t="str">
        <f>IF(D4071=0,"Blank",'3 Model Input'!E$44*'3 Model Input'!E$45)</f>
        <v>Blank</v>
      </c>
      <c r="N4071" s="197" t="str">
        <f t="shared" si="650"/>
        <v>Blank</v>
      </c>
      <c r="O4071" s="197" t="str">
        <f>IF(D4071=0,"Blank",'3 Model Input'!E$49*(1-'3 Model Input'!E$51))</f>
        <v>Blank</v>
      </c>
      <c r="P4071" s="197" t="str">
        <f t="shared" si="651"/>
        <v>Blank</v>
      </c>
      <c r="Q4071" s="197" t="str">
        <f>IF(D4071=0,"Blank",IF(D4071="BEV",E4071*(1-'3 Model Input'!E$54), E4071))</f>
        <v>Blank</v>
      </c>
      <c r="R4071" s="198" t="str">
        <f>IF(D4071=0,"Blank",IF(D4071="PHEV",F4071/G4071,F4071*(1-'3 Model Input'!E$54)/G4071))</f>
        <v>Blank</v>
      </c>
      <c r="S4071" s="198" t="str">
        <f>IF(D4071=0,"Blank",IF(D4071="PHEV",MIN(M4071,E4071),MIN(M4071,(E4071*(1-'3 Model Input'!E$54)))))</f>
        <v>Blank</v>
      </c>
      <c r="T4071" s="217" t="str">
        <f t="shared" si="652"/>
        <v>Blank</v>
      </c>
      <c r="U4071" s="89"/>
      <c r="V4071" s="216" t="str">
        <f>IF(D4071=0,"Blank",P4071*'3 Model Input'!E$50)</f>
        <v>Blank</v>
      </c>
      <c r="W4071" s="197" t="str">
        <f t="shared" si="653"/>
        <v>Blank</v>
      </c>
      <c r="X4071" s="197" t="str">
        <f t="shared" si="654"/>
        <v>Blank</v>
      </c>
      <c r="Y4071" s="197" t="str">
        <f t="shared" si="655"/>
        <v>Blank</v>
      </c>
      <c r="Z4071" s="197" t="str">
        <f t="shared" si="656"/>
        <v>Blank</v>
      </c>
      <c r="AA4071" s="223" t="str" cm="1">
        <f t="array" ref="AA4071">_xlfn.IFS(ISTEXT('3 Model Input'!F$70),"Missing",ISTEXT('3 Model Input'!I$70),"Missing",ISNUMBER('3 Model Input'!K$70),'3 Model Input'!K$70*P4071)</f>
        <v>Missing</v>
      </c>
      <c r="AB4071" s="89"/>
      <c r="AC4071" s="227" t="str" cm="1">
        <f t="array" ref="AC4071">IF(D4071=0,"Blank",_xlfn.IFS('3 Model Input'!E$61=1,(V4071*G4071)/T4071,'3 Model Input'!E$61=2,(W4071*G4071)/T4071,'3 Model Input'!E$61=3,(X4071*G4071)/T4071,'3 Model Input'!E$61=4,(Y4071*G4071)/T4071,'3 Model Input'!E$61=5,(Z4071*G4071)/T4071, ISTEXT('3 Model Input'!E$61),"Missing",'3 Model Input'!E$61=6,(AA4071*G4071)/T4071))</f>
        <v>Blank</v>
      </c>
      <c r="AD4071" s="202" t="str">
        <f t="shared" si="657"/>
        <v>Blank</v>
      </c>
      <c r="AE4071" s="202" t="str">
        <f t="shared" si="658"/>
        <v>Blank</v>
      </c>
      <c r="AF4071" s="217" t="str">
        <f t="shared" si="659"/>
        <v>Blank</v>
      </c>
      <c r="AG4071" s="9" t="str" cm="1">
        <f t="array" ref="AG4071">_xlfn.IFS(ISNUMBER(AC4071), "", ISNUMBER(SEARCH("Blank", AC4071)), "", ISERROR(AC4071), "Bad input on tab 3")</f>
        <v/>
      </c>
    </row>
    <row r="4072" spans="2:33" ht="15" customHeight="1" x14ac:dyDescent="0.75">
      <c r="B4072" s="205" t="str">
        <f>'5 Driver Data'!B4072</f>
        <v>4064</v>
      </c>
      <c r="C4072" s="193">
        <f>'5 Driver Data'!C4072</f>
        <v>0</v>
      </c>
      <c r="D4072" s="192">
        <f>'5 Driver Data'!D4072</f>
        <v>0</v>
      </c>
      <c r="E4072" s="191">
        <f>'5 Driver Data'!E4072</f>
        <v>0</v>
      </c>
      <c r="F4072" s="191">
        <f>'5 Driver Data'!F4072</f>
        <v>0</v>
      </c>
      <c r="G4072" s="191">
        <f>'5 Driver Data'!G4072</f>
        <v>0</v>
      </c>
      <c r="H4072" s="191">
        <f>'5 Driver Data'!H4072</f>
        <v>0</v>
      </c>
      <c r="I4072" s="191">
        <f>'5 Driver Data'!I4072</f>
        <v>0</v>
      </c>
      <c r="J4072" s="191">
        <f>'5 Driver Data'!J4072</f>
        <v>0</v>
      </c>
      <c r="K4072" s="206">
        <f>'5 Driver Data'!K4072</f>
        <v>0</v>
      </c>
      <c r="L4072" s="1"/>
      <c r="M4072" s="216" t="str">
        <f>IF(D4072=0,"Blank",'3 Model Input'!E$44*'3 Model Input'!E$45)</f>
        <v>Blank</v>
      </c>
      <c r="N4072" s="197" t="str">
        <f t="shared" si="650"/>
        <v>Blank</v>
      </c>
      <c r="O4072" s="197" t="str">
        <f>IF(D4072=0,"Blank",'3 Model Input'!E$49*(1-'3 Model Input'!E$51))</f>
        <v>Blank</v>
      </c>
      <c r="P4072" s="197" t="str">
        <f t="shared" si="651"/>
        <v>Blank</v>
      </c>
      <c r="Q4072" s="197" t="str">
        <f>IF(D4072=0,"Blank",IF(D4072="BEV",E4072*(1-'3 Model Input'!E$54), E4072))</f>
        <v>Blank</v>
      </c>
      <c r="R4072" s="198" t="str">
        <f>IF(D4072=0,"Blank",IF(D4072="PHEV",F4072/G4072,F4072*(1-'3 Model Input'!E$54)/G4072))</f>
        <v>Blank</v>
      </c>
      <c r="S4072" s="198" t="str">
        <f>IF(D4072=0,"Blank",IF(D4072="PHEV",MIN(M4072,E4072),MIN(M4072,(E4072*(1-'3 Model Input'!E$54)))))</f>
        <v>Blank</v>
      </c>
      <c r="T4072" s="217" t="str">
        <f t="shared" si="652"/>
        <v>Blank</v>
      </c>
      <c r="U4072" s="89"/>
      <c r="V4072" s="216" t="str">
        <f>IF(D4072=0,"Blank",P4072*'3 Model Input'!E$50)</f>
        <v>Blank</v>
      </c>
      <c r="W4072" s="197" t="str">
        <f t="shared" si="653"/>
        <v>Blank</v>
      </c>
      <c r="X4072" s="197" t="str">
        <f t="shared" si="654"/>
        <v>Blank</v>
      </c>
      <c r="Y4072" s="197" t="str">
        <f t="shared" si="655"/>
        <v>Blank</v>
      </c>
      <c r="Z4072" s="197" t="str">
        <f t="shared" si="656"/>
        <v>Blank</v>
      </c>
      <c r="AA4072" s="223" t="str" cm="1">
        <f t="array" ref="AA4072">_xlfn.IFS(ISTEXT('3 Model Input'!F$70),"Missing",ISTEXT('3 Model Input'!I$70),"Missing",ISNUMBER('3 Model Input'!K$70),'3 Model Input'!K$70*P4072)</f>
        <v>Missing</v>
      </c>
      <c r="AB4072" s="89"/>
      <c r="AC4072" s="227" t="str" cm="1">
        <f t="array" ref="AC4072">IF(D4072=0,"Blank",_xlfn.IFS('3 Model Input'!E$61=1,(V4072*G4072)/T4072,'3 Model Input'!E$61=2,(W4072*G4072)/T4072,'3 Model Input'!E$61=3,(X4072*G4072)/T4072,'3 Model Input'!E$61=4,(Y4072*G4072)/T4072,'3 Model Input'!E$61=5,(Z4072*G4072)/T4072, ISTEXT('3 Model Input'!E$61),"Missing",'3 Model Input'!E$61=6,(AA4072*G4072)/T4072))</f>
        <v>Blank</v>
      </c>
      <c r="AD4072" s="202" t="str">
        <f t="shared" si="657"/>
        <v>Blank</v>
      </c>
      <c r="AE4072" s="202" t="str">
        <f t="shared" si="658"/>
        <v>Blank</v>
      </c>
      <c r="AF4072" s="217" t="str">
        <f t="shared" si="659"/>
        <v>Blank</v>
      </c>
      <c r="AG4072" s="9" t="str" cm="1">
        <f t="array" ref="AG4072">_xlfn.IFS(ISNUMBER(AC4072), "", ISNUMBER(SEARCH("Blank", AC4072)), "", ISERROR(AC4072), "Bad input on tab 3")</f>
        <v/>
      </c>
    </row>
    <row r="4073" spans="2:33" ht="15" customHeight="1" x14ac:dyDescent="0.75">
      <c r="B4073" s="205" t="str">
        <f>'5 Driver Data'!B4073</f>
        <v>4065</v>
      </c>
      <c r="C4073" s="193">
        <f>'5 Driver Data'!C4073</f>
        <v>0</v>
      </c>
      <c r="D4073" s="192">
        <f>'5 Driver Data'!D4073</f>
        <v>0</v>
      </c>
      <c r="E4073" s="191">
        <f>'5 Driver Data'!E4073</f>
        <v>0</v>
      </c>
      <c r="F4073" s="191">
        <f>'5 Driver Data'!F4073</f>
        <v>0</v>
      </c>
      <c r="G4073" s="191">
        <f>'5 Driver Data'!G4073</f>
        <v>0</v>
      </c>
      <c r="H4073" s="191">
        <f>'5 Driver Data'!H4073</f>
        <v>0</v>
      </c>
      <c r="I4073" s="191">
        <f>'5 Driver Data'!I4073</f>
        <v>0</v>
      </c>
      <c r="J4073" s="191">
        <f>'5 Driver Data'!J4073</f>
        <v>0</v>
      </c>
      <c r="K4073" s="206">
        <f>'5 Driver Data'!K4073</f>
        <v>0</v>
      </c>
      <c r="L4073" s="1"/>
      <c r="M4073" s="216" t="str">
        <f>IF(D4073=0,"Blank",'3 Model Input'!E$44*'3 Model Input'!E$45)</f>
        <v>Blank</v>
      </c>
      <c r="N4073" s="197" t="str">
        <f t="shared" si="650"/>
        <v>Blank</v>
      </c>
      <c r="O4073" s="197" t="str">
        <f>IF(D4073=0,"Blank",'3 Model Input'!E$49*(1-'3 Model Input'!E$51))</f>
        <v>Blank</v>
      </c>
      <c r="P4073" s="197" t="str">
        <f t="shared" si="651"/>
        <v>Blank</v>
      </c>
      <c r="Q4073" s="197" t="str">
        <f>IF(D4073=0,"Blank",IF(D4073="BEV",E4073*(1-'3 Model Input'!E$54), E4073))</f>
        <v>Blank</v>
      </c>
      <c r="R4073" s="198" t="str">
        <f>IF(D4073=0,"Blank",IF(D4073="PHEV",F4073/G4073,F4073*(1-'3 Model Input'!E$54)/G4073))</f>
        <v>Blank</v>
      </c>
      <c r="S4073" s="198" t="str">
        <f>IF(D4073=0,"Blank",IF(D4073="PHEV",MIN(M4073,E4073),MIN(M4073,(E4073*(1-'3 Model Input'!E$54)))))</f>
        <v>Blank</v>
      </c>
      <c r="T4073" s="217" t="str">
        <f t="shared" si="652"/>
        <v>Blank</v>
      </c>
      <c r="U4073" s="89"/>
      <c r="V4073" s="216" t="str">
        <f>IF(D4073=0,"Blank",P4073*'3 Model Input'!E$50)</f>
        <v>Blank</v>
      </c>
      <c r="W4073" s="197" t="str">
        <f t="shared" si="653"/>
        <v>Blank</v>
      </c>
      <c r="X4073" s="197" t="str">
        <f t="shared" si="654"/>
        <v>Blank</v>
      </c>
      <c r="Y4073" s="197" t="str">
        <f t="shared" si="655"/>
        <v>Blank</v>
      </c>
      <c r="Z4073" s="197" t="str">
        <f t="shared" si="656"/>
        <v>Blank</v>
      </c>
      <c r="AA4073" s="223" t="str" cm="1">
        <f t="array" ref="AA4073">_xlfn.IFS(ISTEXT('3 Model Input'!F$70),"Missing",ISTEXT('3 Model Input'!I$70),"Missing",ISNUMBER('3 Model Input'!K$70),'3 Model Input'!K$70*P4073)</f>
        <v>Missing</v>
      </c>
      <c r="AB4073" s="89"/>
      <c r="AC4073" s="227" t="str" cm="1">
        <f t="array" ref="AC4073">IF(D4073=0,"Blank",_xlfn.IFS('3 Model Input'!E$61=1,(V4073*G4073)/T4073,'3 Model Input'!E$61=2,(W4073*G4073)/T4073,'3 Model Input'!E$61=3,(X4073*G4073)/T4073,'3 Model Input'!E$61=4,(Y4073*G4073)/T4073,'3 Model Input'!E$61=5,(Z4073*G4073)/T4073, ISTEXT('3 Model Input'!E$61),"Missing",'3 Model Input'!E$61=6,(AA4073*G4073)/T4073))</f>
        <v>Blank</v>
      </c>
      <c r="AD4073" s="202" t="str">
        <f t="shared" si="657"/>
        <v>Blank</v>
      </c>
      <c r="AE4073" s="202" t="str">
        <f t="shared" si="658"/>
        <v>Blank</v>
      </c>
      <c r="AF4073" s="217" t="str">
        <f t="shared" si="659"/>
        <v>Blank</v>
      </c>
      <c r="AG4073" s="9" t="str" cm="1">
        <f t="array" ref="AG4073">_xlfn.IFS(ISNUMBER(AC4073), "", ISNUMBER(SEARCH("Blank", AC4073)), "", ISERROR(AC4073), "Bad input on tab 3")</f>
        <v/>
      </c>
    </row>
    <row r="4074" spans="2:33" ht="15" customHeight="1" x14ac:dyDescent="0.75">
      <c r="B4074" s="205" t="str">
        <f>'5 Driver Data'!B4074</f>
        <v>4066</v>
      </c>
      <c r="C4074" s="193">
        <f>'5 Driver Data'!C4074</f>
        <v>0</v>
      </c>
      <c r="D4074" s="192">
        <f>'5 Driver Data'!D4074</f>
        <v>0</v>
      </c>
      <c r="E4074" s="191">
        <f>'5 Driver Data'!E4074</f>
        <v>0</v>
      </c>
      <c r="F4074" s="191">
        <f>'5 Driver Data'!F4074</f>
        <v>0</v>
      </c>
      <c r="G4074" s="191">
        <f>'5 Driver Data'!G4074</f>
        <v>0</v>
      </c>
      <c r="H4074" s="191">
        <f>'5 Driver Data'!H4074</f>
        <v>0</v>
      </c>
      <c r="I4074" s="191">
        <f>'5 Driver Data'!I4074</f>
        <v>0</v>
      </c>
      <c r="J4074" s="191">
        <f>'5 Driver Data'!J4074</f>
        <v>0</v>
      </c>
      <c r="K4074" s="206">
        <f>'5 Driver Data'!K4074</f>
        <v>0</v>
      </c>
      <c r="L4074" s="1"/>
      <c r="M4074" s="216" t="str">
        <f>IF(D4074=0,"Blank",'3 Model Input'!E$44*'3 Model Input'!E$45)</f>
        <v>Blank</v>
      </c>
      <c r="N4074" s="197" t="str">
        <f t="shared" si="650"/>
        <v>Blank</v>
      </c>
      <c r="O4074" s="197" t="str">
        <f>IF(D4074=0,"Blank",'3 Model Input'!E$49*(1-'3 Model Input'!E$51))</f>
        <v>Blank</v>
      </c>
      <c r="P4074" s="197" t="str">
        <f t="shared" si="651"/>
        <v>Blank</v>
      </c>
      <c r="Q4074" s="197" t="str">
        <f>IF(D4074=0,"Blank",IF(D4074="BEV",E4074*(1-'3 Model Input'!E$54), E4074))</f>
        <v>Blank</v>
      </c>
      <c r="R4074" s="198" t="str">
        <f>IF(D4074=0,"Blank",IF(D4074="PHEV",F4074/G4074,F4074*(1-'3 Model Input'!E$54)/G4074))</f>
        <v>Blank</v>
      </c>
      <c r="S4074" s="198" t="str">
        <f>IF(D4074=0,"Blank",IF(D4074="PHEV",MIN(M4074,E4074),MIN(M4074,(E4074*(1-'3 Model Input'!E$54)))))</f>
        <v>Blank</v>
      </c>
      <c r="T4074" s="217" t="str">
        <f t="shared" si="652"/>
        <v>Blank</v>
      </c>
      <c r="U4074" s="89"/>
      <c r="V4074" s="216" t="str">
        <f>IF(D4074=0,"Blank",P4074*'3 Model Input'!E$50)</f>
        <v>Blank</v>
      </c>
      <c r="W4074" s="197" t="str">
        <f t="shared" si="653"/>
        <v>Blank</v>
      </c>
      <c r="X4074" s="197" t="str">
        <f t="shared" si="654"/>
        <v>Blank</v>
      </c>
      <c r="Y4074" s="197" t="str">
        <f t="shared" si="655"/>
        <v>Blank</v>
      </c>
      <c r="Z4074" s="197" t="str">
        <f t="shared" si="656"/>
        <v>Blank</v>
      </c>
      <c r="AA4074" s="223" t="str" cm="1">
        <f t="array" ref="AA4074">_xlfn.IFS(ISTEXT('3 Model Input'!F$70),"Missing",ISTEXT('3 Model Input'!I$70),"Missing",ISNUMBER('3 Model Input'!K$70),'3 Model Input'!K$70*P4074)</f>
        <v>Missing</v>
      </c>
      <c r="AB4074" s="89"/>
      <c r="AC4074" s="227" t="str" cm="1">
        <f t="array" ref="AC4074">IF(D4074=0,"Blank",_xlfn.IFS('3 Model Input'!E$61=1,(V4074*G4074)/T4074,'3 Model Input'!E$61=2,(W4074*G4074)/T4074,'3 Model Input'!E$61=3,(X4074*G4074)/T4074,'3 Model Input'!E$61=4,(Y4074*G4074)/T4074,'3 Model Input'!E$61=5,(Z4074*G4074)/T4074, ISTEXT('3 Model Input'!E$61),"Missing",'3 Model Input'!E$61=6,(AA4074*G4074)/T4074))</f>
        <v>Blank</v>
      </c>
      <c r="AD4074" s="202" t="str">
        <f t="shared" si="657"/>
        <v>Blank</v>
      </c>
      <c r="AE4074" s="202" t="str">
        <f t="shared" si="658"/>
        <v>Blank</v>
      </c>
      <c r="AF4074" s="217" t="str">
        <f t="shared" si="659"/>
        <v>Blank</v>
      </c>
      <c r="AG4074" s="9" t="str" cm="1">
        <f t="array" ref="AG4074">_xlfn.IFS(ISNUMBER(AC4074), "", ISNUMBER(SEARCH("Blank", AC4074)), "", ISERROR(AC4074), "Bad input on tab 3")</f>
        <v/>
      </c>
    </row>
    <row r="4075" spans="2:33" ht="15" customHeight="1" x14ac:dyDescent="0.75">
      <c r="B4075" s="205" t="str">
        <f>'5 Driver Data'!B4075</f>
        <v>4067</v>
      </c>
      <c r="C4075" s="193">
        <f>'5 Driver Data'!C4075</f>
        <v>0</v>
      </c>
      <c r="D4075" s="192">
        <f>'5 Driver Data'!D4075</f>
        <v>0</v>
      </c>
      <c r="E4075" s="191">
        <f>'5 Driver Data'!E4075</f>
        <v>0</v>
      </c>
      <c r="F4075" s="191">
        <f>'5 Driver Data'!F4075</f>
        <v>0</v>
      </c>
      <c r="G4075" s="191">
        <f>'5 Driver Data'!G4075</f>
        <v>0</v>
      </c>
      <c r="H4075" s="191">
        <f>'5 Driver Data'!H4075</f>
        <v>0</v>
      </c>
      <c r="I4075" s="191">
        <f>'5 Driver Data'!I4075</f>
        <v>0</v>
      </c>
      <c r="J4075" s="191">
        <f>'5 Driver Data'!J4075</f>
        <v>0</v>
      </c>
      <c r="K4075" s="206">
        <f>'5 Driver Data'!K4075</f>
        <v>0</v>
      </c>
      <c r="L4075" s="1"/>
      <c r="M4075" s="216" t="str">
        <f>IF(D4075=0,"Blank",'3 Model Input'!E$44*'3 Model Input'!E$45)</f>
        <v>Blank</v>
      </c>
      <c r="N4075" s="197" t="str">
        <f t="shared" si="650"/>
        <v>Blank</v>
      </c>
      <c r="O4075" s="197" t="str">
        <f>IF(D4075=0,"Blank",'3 Model Input'!E$49*(1-'3 Model Input'!E$51))</f>
        <v>Blank</v>
      </c>
      <c r="P4075" s="197" t="str">
        <f t="shared" si="651"/>
        <v>Blank</v>
      </c>
      <c r="Q4075" s="197" t="str">
        <f>IF(D4075=0,"Blank",IF(D4075="BEV",E4075*(1-'3 Model Input'!E$54), E4075))</f>
        <v>Blank</v>
      </c>
      <c r="R4075" s="198" t="str">
        <f>IF(D4075=0,"Blank",IF(D4075="PHEV",F4075/G4075,F4075*(1-'3 Model Input'!E$54)/G4075))</f>
        <v>Blank</v>
      </c>
      <c r="S4075" s="198" t="str">
        <f>IF(D4075=0,"Blank",IF(D4075="PHEV",MIN(M4075,E4075),MIN(M4075,(E4075*(1-'3 Model Input'!E$54)))))</f>
        <v>Blank</v>
      </c>
      <c r="T4075" s="217" t="str">
        <f t="shared" si="652"/>
        <v>Blank</v>
      </c>
      <c r="U4075" s="89"/>
      <c r="V4075" s="216" t="str">
        <f>IF(D4075=0,"Blank",P4075*'3 Model Input'!E$50)</f>
        <v>Blank</v>
      </c>
      <c r="W4075" s="197" t="str">
        <f t="shared" si="653"/>
        <v>Blank</v>
      </c>
      <c r="X4075" s="197" t="str">
        <f t="shared" si="654"/>
        <v>Blank</v>
      </c>
      <c r="Y4075" s="197" t="str">
        <f t="shared" si="655"/>
        <v>Blank</v>
      </c>
      <c r="Z4075" s="197" t="str">
        <f t="shared" si="656"/>
        <v>Blank</v>
      </c>
      <c r="AA4075" s="223" t="str" cm="1">
        <f t="array" ref="AA4075">_xlfn.IFS(ISTEXT('3 Model Input'!F$70),"Missing",ISTEXT('3 Model Input'!I$70),"Missing",ISNUMBER('3 Model Input'!K$70),'3 Model Input'!K$70*P4075)</f>
        <v>Missing</v>
      </c>
      <c r="AB4075" s="89"/>
      <c r="AC4075" s="227" t="str" cm="1">
        <f t="array" ref="AC4075">IF(D4075=0,"Blank",_xlfn.IFS('3 Model Input'!E$61=1,(V4075*G4075)/T4075,'3 Model Input'!E$61=2,(W4075*G4075)/T4075,'3 Model Input'!E$61=3,(X4075*G4075)/T4075,'3 Model Input'!E$61=4,(Y4075*G4075)/T4075,'3 Model Input'!E$61=5,(Z4075*G4075)/T4075, ISTEXT('3 Model Input'!E$61),"Missing",'3 Model Input'!E$61=6,(AA4075*G4075)/T4075))</f>
        <v>Blank</v>
      </c>
      <c r="AD4075" s="202" t="str">
        <f t="shared" si="657"/>
        <v>Blank</v>
      </c>
      <c r="AE4075" s="202" t="str">
        <f t="shared" si="658"/>
        <v>Blank</v>
      </c>
      <c r="AF4075" s="217" t="str">
        <f t="shared" si="659"/>
        <v>Blank</v>
      </c>
      <c r="AG4075" s="9" t="str" cm="1">
        <f t="array" ref="AG4075">_xlfn.IFS(ISNUMBER(AC4075), "", ISNUMBER(SEARCH("Blank", AC4075)), "", ISERROR(AC4075), "Bad input on tab 3")</f>
        <v/>
      </c>
    </row>
    <row r="4076" spans="2:33" ht="15" customHeight="1" x14ac:dyDescent="0.75">
      <c r="B4076" s="205" t="str">
        <f>'5 Driver Data'!B4076</f>
        <v>4068</v>
      </c>
      <c r="C4076" s="193">
        <f>'5 Driver Data'!C4076</f>
        <v>0</v>
      </c>
      <c r="D4076" s="192">
        <f>'5 Driver Data'!D4076</f>
        <v>0</v>
      </c>
      <c r="E4076" s="191">
        <f>'5 Driver Data'!E4076</f>
        <v>0</v>
      </c>
      <c r="F4076" s="191">
        <f>'5 Driver Data'!F4076</f>
        <v>0</v>
      </c>
      <c r="G4076" s="191">
        <f>'5 Driver Data'!G4076</f>
        <v>0</v>
      </c>
      <c r="H4076" s="191">
        <f>'5 Driver Data'!H4076</f>
        <v>0</v>
      </c>
      <c r="I4076" s="191">
        <f>'5 Driver Data'!I4076</f>
        <v>0</v>
      </c>
      <c r="J4076" s="191">
        <f>'5 Driver Data'!J4076</f>
        <v>0</v>
      </c>
      <c r="K4076" s="206">
        <f>'5 Driver Data'!K4076</f>
        <v>0</v>
      </c>
      <c r="L4076" s="1"/>
      <c r="M4076" s="216" t="str">
        <f>IF(D4076=0,"Blank",'3 Model Input'!E$44*'3 Model Input'!E$45)</f>
        <v>Blank</v>
      </c>
      <c r="N4076" s="197" t="str">
        <f t="shared" si="650"/>
        <v>Blank</v>
      </c>
      <c r="O4076" s="197" t="str">
        <f>IF(D4076=0,"Blank",'3 Model Input'!E$49*(1-'3 Model Input'!E$51))</f>
        <v>Blank</v>
      </c>
      <c r="P4076" s="197" t="str">
        <f t="shared" si="651"/>
        <v>Blank</v>
      </c>
      <c r="Q4076" s="197" t="str">
        <f>IF(D4076=0,"Blank",IF(D4076="BEV",E4076*(1-'3 Model Input'!E$54), E4076))</f>
        <v>Blank</v>
      </c>
      <c r="R4076" s="198" t="str">
        <f>IF(D4076=0,"Blank",IF(D4076="PHEV",F4076/G4076,F4076*(1-'3 Model Input'!E$54)/G4076))</f>
        <v>Blank</v>
      </c>
      <c r="S4076" s="198" t="str">
        <f>IF(D4076=0,"Blank",IF(D4076="PHEV",MIN(M4076,E4076),MIN(M4076,(E4076*(1-'3 Model Input'!E$54)))))</f>
        <v>Blank</v>
      </c>
      <c r="T4076" s="217" t="str">
        <f t="shared" si="652"/>
        <v>Blank</v>
      </c>
      <c r="U4076" s="89"/>
      <c r="V4076" s="216" t="str">
        <f>IF(D4076=0,"Blank",P4076*'3 Model Input'!E$50)</f>
        <v>Blank</v>
      </c>
      <c r="W4076" s="197" t="str">
        <f t="shared" si="653"/>
        <v>Blank</v>
      </c>
      <c r="X4076" s="197" t="str">
        <f t="shared" si="654"/>
        <v>Blank</v>
      </c>
      <c r="Y4076" s="197" t="str">
        <f t="shared" si="655"/>
        <v>Blank</v>
      </c>
      <c r="Z4076" s="197" t="str">
        <f t="shared" si="656"/>
        <v>Blank</v>
      </c>
      <c r="AA4076" s="223" t="str" cm="1">
        <f t="array" ref="AA4076">_xlfn.IFS(ISTEXT('3 Model Input'!F$70),"Missing",ISTEXT('3 Model Input'!I$70),"Missing",ISNUMBER('3 Model Input'!K$70),'3 Model Input'!K$70*P4076)</f>
        <v>Missing</v>
      </c>
      <c r="AB4076" s="89"/>
      <c r="AC4076" s="227" t="str" cm="1">
        <f t="array" ref="AC4076">IF(D4076=0,"Blank",_xlfn.IFS('3 Model Input'!E$61=1,(V4076*G4076)/T4076,'3 Model Input'!E$61=2,(W4076*G4076)/T4076,'3 Model Input'!E$61=3,(X4076*G4076)/T4076,'3 Model Input'!E$61=4,(Y4076*G4076)/T4076,'3 Model Input'!E$61=5,(Z4076*G4076)/T4076, ISTEXT('3 Model Input'!E$61),"Missing",'3 Model Input'!E$61=6,(AA4076*G4076)/T4076))</f>
        <v>Blank</v>
      </c>
      <c r="AD4076" s="202" t="str">
        <f t="shared" si="657"/>
        <v>Blank</v>
      </c>
      <c r="AE4076" s="202" t="str">
        <f t="shared" si="658"/>
        <v>Blank</v>
      </c>
      <c r="AF4076" s="217" t="str">
        <f t="shared" si="659"/>
        <v>Blank</v>
      </c>
      <c r="AG4076" s="9" t="str" cm="1">
        <f t="array" ref="AG4076">_xlfn.IFS(ISNUMBER(AC4076), "", ISNUMBER(SEARCH("Blank", AC4076)), "", ISERROR(AC4076), "Bad input on tab 3")</f>
        <v/>
      </c>
    </row>
    <row r="4077" spans="2:33" ht="15" customHeight="1" x14ac:dyDescent="0.75">
      <c r="B4077" s="205" t="str">
        <f>'5 Driver Data'!B4077</f>
        <v>4069</v>
      </c>
      <c r="C4077" s="193">
        <f>'5 Driver Data'!C4077</f>
        <v>0</v>
      </c>
      <c r="D4077" s="192">
        <f>'5 Driver Data'!D4077</f>
        <v>0</v>
      </c>
      <c r="E4077" s="191">
        <f>'5 Driver Data'!E4077</f>
        <v>0</v>
      </c>
      <c r="F4077" s="191">
        <f>'5 Driver Data'!F4077</f>
        <v>0</v>
      </c>
      <c r="G4077" s="191">
        <f>'5 Driver Data'!G4077</f>
        <v>0</v>
      </c>
      <c r="H4077" s="191">
        <f>'5 Driver Data'!H4077</f>
        <v>0</v>
      </c>
      <c r="I4077" s="191">
        <f>'5 Driver Data'!I4077</f>
        <v>0</v>
      </c>
      <c r="J4077" s="191">
        <f>'5 Driver Data'!J4077</f>
        <v>0</v>
      </c>
      <c r="K4077" s="206">
        <f>'5 Driver Data'!K4077</f>
        <v>0</v>
      </c>
      <c r="L4077" s="1"/>
      <c r="M4077" s="216" t="str">
        <f>IF(D4077=0,"Blank",'3 Model Input'!E$44*'3 Model Input'!E$45)</f>
        <v>Blank</v>
      </c>
      <c r="N4077" s="197" t="str">
        <f t="shared" si="650"/>
        <v>Blank</v>
      </c>
      <c r="O4077" s="197" t="str">
        <f>IF(D4077=0,"Blank",'3 Model Input'!E$49*(1-'3 Model Input'!E$51))</f>
        <v>Blank</v>
      </c>
      <c r="P4077" s="197" t="str">
        <f t="shared" si="651"/>
        <v>Blank</v>
      </c>
      <c r="Q4077" s="197" t="str">
        <f>IF(D4077=0,"Blank",IF(D4077="BEV",E4077*(1-'3 Model Input'!E$54), E4077))</f>
        <v>Blank</v>
      </c>
      <c r="R4077" s="198" t="str">
        <f>IF(D4077=0,"Blank",IF(D4077="PHEV",F4077/G4077,F4077*(1-'3 Model Input'!E$54)/G4077))</f>
        <v>Blank</v>
      </c>
      <c r="S4077" s="198" t="str">
        <f>IF(D4077=0,"Blank",IF(D4077="PHEV",MIN(M4077,E4077),MIN(M4077,(E4077*(1-'3 Model Input'!E$54)))))</f>
        <v>Blank</v>
      </c>
      <c r="T4077" s="217" t="str">
        <f t="shared" si="652"/>
        <v>Blank</v>
      </c>
      <c r="U4077" s="89"/>
      <c r="V4077" s="216" t="str">
        <f>IF(D4077=0,"Blank",P4077*'3 Model Input'!E$50)</f>
        <v>Blank</v>
      </c>
      <c r="W4077" s="197" t="str">
        <f t="shared" si="653"/>
        <v>Blank</v>
      </c>
      <c r="X4077" s="197" t="str">
        <f t="shared" si="654"/>
        <v>Blank</v>
      </c>
      <c r="Y4077" s="197" t="str">
        <f t="shared" si="655"/>
        <v>Blank</v>
      </c>
      <c r="Z4077" s="197" t="str">
        <f t="shared" si="656"/>
        <v>Blank</v>
      </c>
      <c r="AA4077" s="223" t="str" cm="1">
        <f t="array" ref="AA4077">_xlfn.IFS(ISTEXT('3 Model Input'!F$70),"Missing",ISTEXT('3 Model Input'!I$70),"Missing",ISNUMBER('3 Model Input'!K$70),'3 Model Input'!K$70*P4077)</f>
        <v>Missing</v>
      </c>
      <c r="AB4077" s="89"/>
      <c r="AC4077" s="227" t="str" cm="1">
        <f t="array" ref="AC4077">IF(D4077=0,"Blank",_xlfn.IFS('3 Model Input'!E$61=1,(V4077*G4077)/T4077,'3 Model Input'!E$61=2,(W4077*G4077)/T4077,'3 Model Input'!E$61=3,(X4077*G4077)/T4077,'3 Model Input'!E$61=4,(Y4077*G4077)/T4077,'3 Model Input'!E$61=5,(Z4077*G4077)/T4077, ISTEXT('3 Model Input'!E$61),"Missing",'3 Model Input'!E$61=6,(AA4077*G4077)/T4077))</f>
        <v>Blank</v>
      </c>
      <c r="AD4077" s="202" t="str">
        <f t="shared" si="657"/>
        <v>Blank</v>
      </c>
      <c r="AE4077" s="202" t="str">
        <f t="shared" si="658"/>
        <v>Blank</v>
      </c>
      <c r="AF4077" s="217" t="str">
        <f t="shared" si="659"/>
        <v>Blank</v>
      </c>
      <c r="AG4077" s="9" t="str" cm="1">
        <f t="array" ref="AG4077">_xlfn.IFS(ISNUMBER(AC4077), "", ISNUMBER(SEARCH("Blank", AC4077)), "", ISERROR(AC4077), "Bad input on tab 3")</f>
        <v/>
      </c>
    </row>
    <row r="4078" spans="2:33" ht="15" customHeight="1" x14ac:dyDescent="0.75">
      <c r="B4078" s="205" t="str">
        <f>'5 Driver Data'!B4078</f>
        <v>4070</v>
      </c>
      <c r="C4078" s="193">
        <f>'5 Driver Data'!C4078</f>
        <v>0</v>
      </c>
      <c r="D4078" s="192">
        <f>'5 Driver Data'!D4078</f>
        <v>0</v>
      </c>
      <c r="E4078" s="191">
        <f>'5 Driver Data'!E4078</f>
        <v>0</v>
      </c>
      <c r="F4078" s="191">
        <f>'5 Driver Data'!F4078</f>
        <v>0</v>
      </c>
      <c r="G4078" s="191">
        <f>'5 Driver Data'!G4078</f>
        <v>0</v>
      </c>
      <c r="H4078" s="191">
        <f>'5 Driver Data'!H4078</f>
        <v>0</v>
      </c>
      <c r="I4078" s="191">
        <f>'5 Driver Data'!I4078</f>
        <v>0</v>
      </c>
      <c r="J4078" s="191">
        <f>'5 Driver Data'!J4078</f>
        <v>0</v>
      </c>
      <c r="K4078" s="206">
        <f>'5 Driver Data'!K4078</f>
        <v>0</v>
      </c>
      <c r="L4078" s="1"/>
      <c r="M4078" s="216" t="str">
        <f>IF(D4078=0,"Blank",'3 Model Input'!E$44*'3 Model Input'!E$45)</f>
        <v>Blank</v>
      </c>
      <c r="N4078" s="197" t="str">
        <f t="shared" ref="N4078:N4141" si="660">IF(D4078=0,"Blank",H4078*I4078*52)</f>
        <v>Blank</v>
      </c>
      <c r="O4078" s="197" t="str">
        <f>IF(D4078=0,"Blank",'3 Model Input'!E$49*(1-'3 Model Input'!E$51))</f>
        <v>Blank</v>
      </c>
      <c r="P4078" s="197" t="str">
        <f t="shared" ref="P4078:P4141" si="661">IF(D4078=0,"Blank",SUM(N4078:O4078))</f>
        <v>Blank</v>
      </c>
      <c r="Q4078" s="197" t="str">
        <f>IF(D4078=0,"Blank",IF(D4078="BEV",E4078*(1-'3 Model Input'!E$54), E4078))</f>
        <v>Blank</v>
      </c>
      <c r="R4078" s="198" t="str">
        <f>IF(D4078=0,"Blank",IF(D4078="PHEV",F4078/G4078,F4078*(1-'3 Model Input'!E$54)/G4078))</f>
        <v>Blank</v>
      </c>
      <c r="S4078" s="198" t="str">
        <f>IF(D4078=0,"Blank",IF(D4078="PHEV",MIN(M4078,E4078),MIN(M4078,(E4078*(1-'3 Model Input'!E$54)))))</f>
        <v>Blank</v>
      </c>
      <c r="T4078" s="217" t="str">
        <f t="shared" ref="T4078:T4141" si="662">IF(D4078=0,"Blank",MIN(R4078,(S4078/E4078*F4078)))</f>
        <v>Blank</v>
      </c>
      <c r="U4078" s="89"/>
      <c r="V4078" s="216" t="str">
        <f>IF(D4078=0,"Blank",P4078*'3 Model Input'!E$50)</f>
        <v>Blank</v>
      </c>
      <c r="W4078" s="197" t="str">
        <f t="shared" ref="W4078:W4141" si="663">IF(D4078=0,"Blank",V4078*(1-J4078))</f>
        <v>Blank</v>
      </c>
      <c r="X4078" s="197" t="str">
        <f t="shared" ref="X4078:X4141" si="664">P4078</f>
        <v>Blank</v>
      </c>
      <c r="Y4078" s="197" t="str">
        <f t="shared" ref="Y4078:Y4141" si="665">IF(D4078=0,"Blank",P4078*(1-J4078))</f>
        <v>Blank</v>
      </c>
      <c r="Z4078" s="197" t="str">
        <f t="shared" ref="Z4078:Z4141" si="666">IF(D4078=0,"Blank",N4078*K4078)</f>
        <v>Blank</v>
      </c>
      <c r="AA4078" s="223" t="str" cm="1">
        <f t="array" ref="AA4078">_xlfn.IFS(ISTEXT('3 Model Input'!F$70),"Missing",ISTEXT('3 Model Input'!I$70),"Missing",ISNUMBER('3 Model Input'!K$70),'3 Model Input'!K$70*P4078)</f>
        <v>Missing</v>
      </c>
      <c r="AB4078" s="89"/>
      <c r="AC4078" s="227" t="str" cm="1">
        <f t="array" ref="AC4078">IF(D4078=0,"Blank",_xlfn.IFS('3 Model Input'!E$61=1,(V4078*G4078)/T4078,'3 Model Input'!E$61=2,(W4078*G4078)/T4078,'3 Model Input'!E$61=3,(X4078*G4078)/T4078,'3 Model Input'!E$61=4,(Y4078*G4078)/T4078,'3 Model Input'!E$61=5,(Z4078*G4078)/T4078, ISTEXT('3 Model Input'!E$61),"Missing",'3 Model Input'!E$61=6,(AA4078*G4078)/T4078))</f>
        <v>Blank</v>
      </c>
      <c r="AD4078" s="202" t="str">
        <f t="shared" ref="AD4078:AD4141" si="667">IF(D4078=0,"Blank",MIN(SUM(AC4078/52/H4078),1))</f>
        <v>Blank</v>
      </c>
      <c r="AE4078" s="202" t="str">
        <f t="shared" ref="AE4078:AE4141" si="668">IF(D4078=0,"Blank",AD4078*H4078)</f>
        <v>Blank</v>
      </c>
      <c r="AF4078" s="217" t="str">
        <f t="shared" ref="AF4078:AF4141" si="669">IF(D4078=0,"Blank",AC4078*S4078)</f>
        <v>Blank</v>
      </c>
      <c r="AG4078" s="9" t="str" cm="1">
        <f t="array" ref="AG4078">_xlfn.IFS(ISNUMBER(AC4078), "", ISNUMBER(SEARCH("Blank", AC4078)), "", ISERROR(AC4078), "Bad input on tab 3")</f>
        <v/>
      </c>
    </row>
    <row r="4079" spans="2:33" ht="15" customHeight="1" x14ac:dyDescent="0.75">
      <c r="B4079" s="205" t="str">
        <f>'5 Driver Data'!B4079</f>
        <v>4071</v>
      </c>
      <c r="C4079" s="193">
        <f>'5 Driver Data'!C4079</f>
        <v>0</v>
      </c>
      <c r="D4079" s="192">
        <f>'5 Driver Data'!D4079</f>
        <v>0</v>
      </c>
      <c r="E4079" s="191">
        <f>'5 Driver Data'!E4079</f>
        <v>0</v>
      </c>
      <c r="F4079" s="191">
        <f>'5 Driver Data'!F4079</f>
        <v>0</v>
      </c>
      <c r="G4079" s="191">
        <f>'5 Driver Data'!G4079</f>
        <v>0</v>
      </c>
      <c r="H4079" s="191">
        <f>'5 Driver Data'!H4079</f>
        <v>0</v>
      </c>
      <c r="I4079" s="191">
        <f>'5 Driver Data'!I4079</f>
        <v>0</v>
      </c>
      <c r="J4079" s="191">
        <f>'5 Driver Data'!J4079</f>
        <v>0</v>
      </c>
      <c r="K4079" s="206">
        <f>'5 Driver Data'!K4079</f>
        <v>0</v>
      </c>
      <c r="L4079" s="1"/>
      <c r="M4079" s="216" t="str">
        <f>IF(D4079=0,"Blank",'3 Model Input'!E$44*'3 Model Input'!E$45)</f>
        <v>Blank</v>
      </c>
      <c r="N4079" s="197" t="str">
        <f t="shared" si="660"/>
        <v>Blank</v>
      </c>
      <c r="O4079" s="197" t="str">
        <f>IF(D4079=0,"Blank",'3 Model Input'!E$49*(1-'3 Model Input'!E$51))</f>
        <v>Blank</v>
      </c>
      <c r="P4079" s="197" t="str">
        <f t="shared" si="661"/>
        <v>Blank</v>
      </c>
      <c r="Q4079" s="197" t="str">
        <f>IF(D4079=0,"Blank",IF(D4079="BEV",E4079*(1-'3 Model Input'!E$54), E4079))</f>
        <v>Blank</v>
      </c>
      <c r="R4079" s="198" t="str">
        <f>IF(D4079=0,"Blank",IF(D4079="PHEV",F4079/G4079,F4079*(1-'3 Model Input'!E$54)/G4079))</f>
        <v>Blank</v>
      </c>
      <c r="S4079" s="198" t="str">
        <f>IF(D4079=0,"Blank",IF(D4079="PHEV",MIN(M4079,E4079),MIN(M4079,(E4079*(1-'3 Model Input'!E$54)))))</f>
        <v>Blank</v>
      </c>
      <c r="T4079" s="217" t="str">
        <f t="shared" si="662"/>
        <v>Blank</v>
      </c>
      <c r="U4079" s="89"/>
      <c r="V4079" s="216" t="str">
        <f>IF(D4079=0,"Blank",P4079*'3 Model Input'!E$50)</f>
        <v>Blank</v>
      </c>
      <c r="W4079" s="197" t="str">
        <f t="shared" si="663"/>
        <v>Blank</v>
      </c>
      <c r="X4079" s="197" t="str">
        <f t="shared" si="664"/>
        <v>Blank</v>
      </c>
      <c r="Y4079" s="197" t="str">
        <f t="shared" si="665"/>
        <v>Blank</v>
      </c>
      <c r="Z4079" s="197" t="str">
        <f t="shared" si="666"/>
        <v>Blank</v>
      </c>
      <c r="AA4079" s="223" t="str" cm="1">
        <f t="array" ref="AA4079">_xlfn.IFS(ISTEXT('3 Model Input'!F$70),"Missing",ISTEXT('3 Model Input'!I$70),"Missing",ISNUMBER('3 Model Input'!K$70),'3 Model Input'!K$70*P4079)</f>
        <v>Missing</v>
      </c>
      <c r="AB4079" s="89"/>
      <c r="AC4079" s="227" t="str" cm="1">
        <f t="array" ref="AC4079">IF(D4079=0,"Blank",_xlfn.IFS('3 Model Input'!E$61=1,(V4079*G4079)/T4079,'3 Model Input'!E$61=2,(W4079*G4079)/T4079,'3 Model Input'!E$61=3,(X4079*G4079)/T4079,'3 Model Input'!E$61=4,(Y4079*G4079)/T4079,'3 Model Input'!E$61=5,(Z4079*G4079)/T4079, ISTEXT('3 Model Input'!E$61),"Missing",'3 Model Input'!E$61=6,(AA4079*G4079)/T4079))</f>
        <v>Blank</v>
      </c>
      <c r="AD4079" s="202" t="str">
        <f t="shared" si="667"/>
        <v>Blank</v>
      </c>
      <c r="AE4079" s="202" t="str">
        <f t="shared" si="668"/>
        <v>Blank</v>
      </c>
      <c r="AF4079" s="217" t="str">
        <f t="shared" si="669"/>
        <v>Blank</v>
      </c>
      <c r="AG4079" s="9" t="str" cm="1">
        <f t="array" ref="AG4079">_xlfn.IFS(ISNUMBER(AC4079), "", ISNUMBER(SEARCH("Blank", AC4079)), "", ISERROR(AC4079), "Bad input on tab 3")</f>
        <v/>
      </c>
    </row>
    <row r="4080" spans="2:33" ht="15" customHeight="1" x14ac:dyDescent="0.75">
      <c r="B4080" s="205" t="str">
        <f>'5 Driver Data'!B4080</f>
        <v>4072</v>
      </c>
      <c r="C4080" s="193">
        <f>'5 Driver Data'!C4080</f>
        <v>0</v>
      </c>
      <c r="D4080" s="192">
        <f>'5 Driver Data'!D4080</f>
        <v>0</v>
      </c>
      <c r="E4080" s="191">
        <f>'5 Driver Data'!E4080</f>
        <v>0</v>
      </c>
      <c r="F4080" s="191">
        <f>'5 Driver Data'!F4080</f>
        <v>0</v>
      </c>
      <c r="G4080" s="191">
        <f>'5 Driver Data'!G4080</f>
        <v>0</v>
      </c>
      <c r="H4080" s="191">
        <f>'5 Driver Data'!H4080</f>
        <v>0</v>
      </c>
      <c r="I4080" s="191">
        <f>'5 Driver Data'!I4080</f>
        <v>0</v>
      </c>
      <c r="J4080" s="191">
        <f>'5 Driver Data'!J4080</f>
        <v>0</v>
      </c>
      <c r="K4080" s="206">
        <f>'5 Driver Data'!K4080</f>
        <v>0</v>
      </c>
      <c r="L4080" s="1"/>
      <c r="M4080" s="216" t="str">
        <f>IF(D4080=0,"Blank",'3 Model Input'!E$44*'3 Model Input'!E$45)</f>
        <v>Blank</v>
      </c>
      <c r="N4080" s="197" t="str">
        <f t="shared" si="660"/>
        <v>Blank</v>
      </c>
      <c r="O4080" s="197" t="str">
        <f>IF(D4080=0,"Blank",'3 Model Input'!E$49*(1-'3 Model Input'!E$51))</f>
        <v>Blank</v>
      </c>
      <c r="P4080" s="197" t="str">
        <f t="shared" si="661"/>
        <v>Blank</v>
      </c>
      <c r="Q4080" s="197" t="str">
        <f>IF(D4080=0,"Blank",IF(D4080="BEV",E4080*(1-'3 Model Input'!E$54), E4080))</f>
        <v>Blank</v>
      </c>
      <c r="R4080" s="198" t="str">
        <f>IF(D4080=0,"Blank",IF(D4080="PHEV",F4080/G4080,F4080*(1-'3 Model Input'!E$54)/G4080))</f>
        <v>Blank</v>
      </c>
      <c r="S4080" s="198" t="str">
        <f>IF(D4080=0,"Blank",IF(D4080="PHEV",MIN(M4080,E4080),MIN(M4080,(E4080*(1-'3 Model Input'!E$54)))))</f>
        <v>Blank</v>
      </c>
      <c r="T4080" s="217" t="str">
        <f t="shared" si="662"/>
        <v>Blank</v>
      </c>
      <c r="U4080" s="89"/>
      <c r="V4080" s="216" t="str">
        <f>IF(D4080=0,"Blank",P4080*'3 Model Input'!E$50)</f>
        <v>Blank</v>
      </c>
      <c r="W4080" s="197" t="str">
        <f t="shared" si="663"/>
        <v>Blank</v>
      </c>
      <c r="X4080" s="197" t="str">
        <f t="shared" si="664"/>
        <v>Blank</v>
      </c>
      <c r="Y4080" s="197" t="str">
        <f t="shared" si="665"/>
        <v>Blank</v>
      </c>
      <c r="Z4080" s="197" t="str">
        <f t="shared" si="666"/>
        <v>Blank</v>
      </c>
      <c r="AA4080" s="223" t="str" cm="1">
        <f t="array" ref="AA4080">_xlfn.IFS(ISTEXT('3 Model Input'!F$70),"Missing",ISTEXT('3 Model Input'!I$70),"Missing",ISNUMBER('3 Model Input'!K$70),'3 Model Input'!K$70*P4080)</f>
        <v>Missing</v>
      </c>
      <c r="AB4080" s="89"/>
      <c r="AC4080" s="227" t="str" cm="1">
        <f t="array" ref="AC4080">IF(D4080=0,"Blank",_xlfn.IFS('3 Model Input'!E$61=1,(V4080*G4080)/T4080,'3 Model Input'!E$61=2,(W4080*G4080)/T4080,'3 Model Input'!E$61=3,(X4080*G4080)/T4080,'3 Model Input'!E$61=4,(Y4080*G4080)/T4080,'3 Model Input'!E$61=5,(Z4080*G4080)/T4080, ISTEXT('3 Model Input'!E$61),"Missing",'3 Model Input'!E$61=6,(AA4080*G4080)/T4080))</f>
        <v>Blank</v>
      </c>
      <c r="AD4080" s="202" t="str">
        <f t="shared" si="667"/>
        <v>Blank</v>
      </c>
      <c r="AE4080" s="202" t="str">
        <f t="shared" si="668"/>
        <v>Blank</v>
      </c>
      <c r="AF4080" s="217" t="str">
        <f t="shared" si="669"/>
        <v>Blank</v>
      </c>
      <c r="AG4080" s="9" t="str" cm="1">
        <f t="array" ref="AG4080">_xlfn.IFS(ISNUMBER(AC4080), "", ISNUMBER(SEARCH("Blank", AC4080)), "", ISERROR(AC4080), "Bad input on tab 3")</f>
        <v/>
      </c>
    </row>
    <row r="4081" spans="2:33" ht="15" customHeight="1" x14ac:dyDescent="0.75">
      <c r="B4081" s="205" t="str">
        <f>'5 Driver Data'!B4081</f>
        <v>4073</v>
      </c>
      <c r="C4081" s="193">
        <f>'5 Driver Data'!C4081</f>
        <v>0</v>
      </c>
      <c r="D4081" s="192">
        <f>'5 Driver Data'!D4081</f>
        <v>0</v>
      </c>
      <c r="E4081" s="191">
        <f>'5 Driver Data'!E4081</f>
        <v>0</v>
      </c>
      <c r="F4081" s="191">
        <f>'5 Driver Data'!F4081</f>
        <v>0</v>
      </c>
      <c r="G4081" s="191">
        <f>'5 Driver Data'!G4081</f>
        <v>0</v>
      </c>
      <c r="H4081" s="191">
        <f>'5 Driver Data'!H4081</f>
        <v>0</v>
      </c>
      <c r="I4081" s="191">
        <f>'5 Driver Data'!I4081</f>
        <v>0</v>
      </c>
      <c r="J4081" s="191">
        <f>'5 Driver Data'!J4081</f>
        <v>0</v>
      </c>
      <c r="K4081" s="206">
        <f>'5 Driver Data'!K4081</f>
        <v>0</v>
      </c>
      <c r="L4081" s="1"/>
      <c r="M4081" s="216" t="str">
        <f>IF(D4081=0,"Blank",'3 Model Input'!E$44*'3 Model Input'!E$45)</f>
        <v>Blank</v>
      </c>
      <c r="N4081" s="197" t="str">
        <f t="shared" si="660"/>
        <v>Blank</v>
      </c>
      <c r="O4081" s="197" t="str">
        <f>IF(D4081=0,"Blank",'3 Model Input'!E$49*(1-'3 Model Input'!E$51))</f>
        <v>Blank</v>
      </c>
      <c r="P4081" s="197" t="str">
        <f t="shared" si="661"/>
        <v>Blank</v>
      </c>
      <c r="Q4081" s="197" t="str">
        <f>IF(D4081=0,"Blank",IF(D4081="BEV",E4081*(1-'3 Model Input'!E$54), E4081))</f>
        <v>Blank</v>
      </c>
      <c r="R4081" s="198" t="str">
        <f>IF(D4081=0,"Blank",IF(D4081="PHEV",F4081/G4081,F4081*(1-'3 Model Input'!E$54)/G4081))</f>
        <v>Blank</v>
      </c>
      <c r="S4081" s="198" t="str">
        <f>IF(D4081=0,"Blank",IF(D4081="PHEV",MIN(M4081,E4081),MIN(M4081,(E4081*(1-'3 Model Input'!E$54)))))</f>
        <v>Blank</v>
      </c>
      <c r="T4081" s="217" t="str">
        <f t="shared" si="662"/>
        <v>Blank</v>
      </c>
      <c r="U4081" s="89"/>
      <c r="V4081" s="216" t="str">
        <f>IF(D4081=0,"Blank",P4081*'3 Model Input'!E$50)</f>
        <v>Blank</v>
      </c>
      <c r="W4081" s="197" t="str">
        <f t="shared" si="663"/>
        <v>Blank</v>
      </c>
      <c r="X4081" s="197" t="str">
        <f t="shared" si="664"/>
        <v>Blank</v>
      </c>
      <c r="Y4081" s="197" t="str">
        <f t="shared" si="665"/>
        <v>Blank</v>
      </c>
      <c r="Z4081" s="197" t="str">
        <f t="shared" si="666"/>
        <v>Blank</v>
      </c>
      <c r="AA4081" s="223" t="str" cm="1">
        <f t="array" ref="AA4081">_xlfn.IFS(ISTEXT('3 Model Input'!F$70),"Missing",ISTEXT('3 Model Input'!I$70),"Missing",ISNUMBER('3 Model Input'!K$70),'3 Model Input'!K$70*P4081)</f>
        <v>Missing</v>
      </c>
      <c r="AB4081" s="89"/>
      <c r="AC4081" s="227" t="str" cm="1">
        <f t="array" ref="AC4081">IF(D4081=0,"Blank",_xlfn.IFS('3 Model Input'!E$61=1,(V4081*G4081)/T4081,'3 Model Input'!E$61=2,(W4081*G4081)/T4081,'3 Model Input'!E$61=3,(X4081*G4081)/T4081,'3 Model Input'!E$61=4,(Y4081*G4081)/T4081,'3 Model Input'!E$61=5,(Z4081*G4081)/T4081, ISTEXT('3 Model Input'!E$61),"Missing",'3 Model Input'!E$61=6,(AA4081*G4081)/T4081))</f>
        <v>Blank</v>
      </c>
      <c r="AD4081" s="202" t="str">
        <f t="shared" si="667"/>
        <v>Blank</v>
      </c>
      <c r="AE4081" s="202" t="str">
        <f t="shared" si="668"/>
        <v>Blank</v>
      </c>
      <c r="AF4081" s="217" t="str">
        <f t="shared" si="669"/>
        <v>Blank</v>
      </c>
      <c r="AG4081" s="9" t="str" cm="1">
        <f t="array" ref="AG4081">_xlfn.IFS(ISNUMBER(AC4081), "", ISNUMBER(SEARCH("Blank", AC4081)), "", ISERROR(AC4081), "Bad input on tab 3")</f>
        <v/>
      </c>
    </row>
    <row r="4082" spans="2:33" ht="15" customHeight="1" x14ac:dyDescent="0.75">
      <c r="B4082" s="205" t="str">
        <f>'5 Driver Data'!B4082</f>
        <v>4074</v>
      </c>
      <c r="C4082" s="193">
        <f>'5 Driver Data'!C4082</f>
        <v>0</v>
      </c>
      <c r="D4082" s="192">
        <f>'5 Driver Data'!D4082</f>
        <v>0</v>
      </c>
      <c r="E4082" s="191">
        <f>'5 Driver Data'!E4082</f>
        <v>0</v>
      </c>
      <c r="F4082" s="191">
        <f>'5 Driver Data'!F4082</f>
        <v>0</v>
      </c>
      <c r="G4082" s="191">
        <f>'5 Driver Data'!G4082</f>
        <v>0</v>
      </c>
      <c r="H4082" s="191">
        <f>'5 Driver Data'!H4082</f>
        <v>0</v>
      </c>
      <c r="I4082" s="191">
        <f>'5 Driver Data'!I4082</f>
        <v>0</v>
      </c>
      <c r="J4082" s="191">
        <f>'5 Driver Data'!J4082</f>
        <v>0</v>
      </c>
      <c r="K4082" s="206">
        <f>'5 Driver Data'!K4082</f>
        <v>0</v>
      </c>
      <c r="L4082" s="1"/>
      <c r="M4082" s="216" t="str">
        <f>IF(D4082=0,"Blank",'3 Model Input'!E$44*'3 Model Input'!E$45)</f>
        <v>Blank</v>
      </c>
      <c r="N4082" s="197" t="str">
        <f t="shared" si="660"/>
        <v>Blank</v>
      </c>
      <c r="O4082" s="197" t="str">
        <f>IF(D4082=0,"Blank",'3 Model Input'!E$49*(1-'3 Model Input'!E$51))</f>
        <v>Blank</v>
      </c>
      <c r="P4082" s="197" t="str">
        <f t="shared" si="661"/>
        <v>Blank</v>
      </c>
      <c r="Q4082" s="197" t="str">
        <f>IF(D4082=0,"Blank",IF(D4082="BEV",E4082*(1-'3 Model Input'!E$54), E4082))</f>
        <v>Blank</v>
      </c>
      <c r="R4082" s="198" t="str">
        <f>IF(D4082=0,"Blank",IF(D4082="PHEV",F4082/G4082,F4082*(1-'3 Model Input'!E$54)/G4082))</f>
        <v>Blank</v>
      </c>
      <c r="S4082" s="198" t="str">
        <f>IF(D4082=0,"Blank",IF(D4082="PHEV",MIN(M4082,E4082),MIN(M4082,(E4082*(1-'3 Model Input'!E$54)))))</f>
        <v>Blank</v>
      </c>
      <c r="T4082" s="217" t="str">
        <f t="shared" si="662"/>
        <v>Blank</v>
      </c>
      <c r="U4082" s="89"/>
      <c r="V4082" s="216" t="str">
        <f>IF(D4082=0,"Blank",P4082*'3 Model Input'!E$50)</f>
        <v>Blank</v>
      </c>
      <c r="W4082" s="197" t="str">
        <f t="shared" si="663"/>
        <v>Blank</v>
      </c>
      <c r="X4082" s="197" t="str">
        <f t="shared" si="664"/>
        <v>Blank</v>
      </c>
      <c r="Y4082" s="197" t="str">
        <f t="shared" si="665"/>
        <v>Blank</v>
      </c>
      <c r="Z4082" s="197" t="str">
        <f t="shared" si="666"/>
        <v>Blank</v>
      </c>
      <c r="AA4082" s="223" t="str" cm="1">
        <f t="array" ref="AA4082">_xlfn.IFS(ISTEXT('3 Model Input'!F$70),"Missing",ISTEXT('3 Model Input'!I$70),"Missing",ISNUMBER('3 Model Input'!K$70),'3 Model Input'!K$70*P4082)</f>
        <v>Missing</v>
      </c>
      <c r="AB4082" s="89"/>
      <c r="AC4082" s="227" t="str" cm="1">
        <f t="array" ref="AC4082">IF(D4082=0,"Blank",_xlfn.IFS('3 Model Input'!E$61=1,(V4082*G4082)/T4082,'3 Model Input'!E$61=2,(W4082*G4082)/T4082,'3 Model Input'!E$61=3,(X4082*G4082)/T4082,'3 Model Input'!E$61=4,(Y4082*G4082)/T4082,'3 Model Input'!E$61=5,(Z4082*G4082)/T4082, ISTEXT('3 Model Input'!E$61),"Missing",'3 Model Input'!E$61=6,(AA4082*G4082)/T4082))</f>
        <v>Blank</v>
      </c>
      <c r="AD4082" s="202" t="str">
        <f t="shared" si="667"/>
        <v>Blank</v>
      </c>
      <c r="AE4082" s="202" t="str">
        <f t="shared" si="668"/>
        <v>Blank</v>
      </c>
      <c r="AF4082" s="217" t="str">
        <f t="shared" si="669"/>
        <v>Blank</v>
      </c>
      <c r="AG4082" s="9" t="str" cm="1">
        <f t="array" ref="AG4082">_xlfn.IFS(ISNUMBER(AC4082), "", ISNUMBER(SEARCH("Blank", AC4082)), "", ISERROR(AC4082), "Bad input on tab 3")</f>
        <v/>
      </c>
    </row>
    <row r="4083" spans="2:33" ht="15" customHeight="1" x14ac:dyDescent="0.75">
      <c r="B4083" s="205" t="str">
        <f>'5 Driver Data'!B4083</f>
        <v>4075</v>
      </c>
      <c r="C4083" s="193">
        <f>'5 Driver Data'!C4083</f>
        <v>0</v>
      </c>
      <c r="D4083" s="192">
        <f>'5 Driver Data'!D4083</f>
        <v>0</v>
      </c>
      <c r="E4083" s="191">
        <f>'5 Driver Data'!E4083</f>
        <v>0</v>
      </c>
      <c r="F4083" s="191">
        <f>'5 Driver Data'!F4083</f>
        <v>0</v>
      </c>
      <c r="G4083" s="191">
        <f>'5 Driver Data'!G4083</f>
        <v>0</v>
      </c>
      <c r="H4083" s="191">
        <f>'5 Driver Data'!H4083</f>
        <v>0</v>
      </c>
      <c r="I4083" s="191">
        <f>'5 Driver Data'!I4083</f>
        <v>0</v>
      </c>
      <c r="J4083" s="191">
        <f>'5 Driver Data'!J4083</f>
        <v>0</v>
      </c>
      <c r="K4083" s="206">
        <f>'5 Driver Data'!K4083</f>
        <v>0</v>
      </c>
      <c r="L4083" s="1"/>
      <c r="M4083" s="216" t="str">
        <f>IF(D4083=0,"Blank",'3 Model Input'!E$44*'3 Model Input'!E$45)</f>
        <v>Blank</v>
      </c>
      <c r="N4083" s="197" t="str">
        <f t="shared" si="660"/>
        <v>Blank</v>
      </c>
      <c r="O4083" s="197" t="str">
        <f>IF(D4083=0,"Blank",'3 Model Input'!E$49*(1-'3 Model Input'!E$51))</f>
        <v>Blank</v>
      </c>
      <c r="P4083" s="197" t="str">
        <f t="shared" si="661"/>
        <v>Blank</v>
      </c>
      <c r="Q4083" s="197" t="str">
        <f>IF(D4083=0,"Blank",IF(D4083="BEV",E4083*(1-'3 Model Input'!E$54), E4083))</f>
        <v>Blank</v>
      </c>
      <c r="R4083" s="198" t="str">
        <f>IF(D4083=0,"Blank",IF(D4083="PHEV",F4083/G4083,F4083*(1-'3 Model Input'!E$54)/G4083))</f>
        <v>Blank</v>
      </c>
      <c r="S4083" s="198" t="str">
        <f>IF(D4083=0,"Blank",IF(D4083="PHEV",MIN(M4083,E4083),MIN(M4083,(E4083*(1-'3 Model Input'!E$54)))))</f>
        <v>Blank</v>
      </c>
      <c r="T4083" s="217" t="str">
        <f t="shared" si="662"/>
        <v>Blank</v>
      </c>
      <c r="U4083" s="89"/>
      <c r="V4083" s="216" t="str">
        <f>IF(D4083=0,"Blank",P4083*'3 Model Input'!E$50)</f>
        <v>Blank</v>
      </c>
      <c r="W4083" s="197" t="str">
        <f t="shared" si="663"/>
        <v>Blank</v>
      </c>
      <c r="X4083" s="197" t="str">
        <f t="shared" si="664"/>
        <v>Blank</v>
      </c>
      <c r="Y4083" s="197" t="str">
        <f t="shared" si="665"/>
        <v>Blank</v>
      </c>
      <c r="Z4083" s="197" t="str">
        <f t="shared" si="666"/>
        <v>Blank</v>
      </c>
      <c r="AA4083" s="223" t="str" cm="1">
        <f t="array" ref="AA4083">_xlfn.IFS(ISTEXT('3 Model Input'!F$70),"Missing",ISTEXT('3 Model Input'!I$70),"Missing",ISNUMBER('3 Model Input'!K$70),'3 Model Input'!K$70*P4083)</f>
        <v>Missing</v>
      </c>
      <c r="AB4083" s="89"/>
      <c r="AC4083" s="227" t="str" cm="1">
        <f t="array" ref="AC4083">IF(D4083=0,"Blank",_xlfn.IFS('3 Model Input'!E$61=1,(V4083*G4083)/T4083,'3 Model Input'!E$61=2,(W4083*G4083)/T4083,'3 Model Input'!E$61=3,(X4083*G4083)/T4083,'3 Model Input'!E$61=4,(Y4083*G4083)/T4083,'3 Model Input'!E$61=5,(Z4083*G4083)/T4083, ISTEXT('3 Model Input'!E$61),"Missing",'3 Model Input'!E$61=6,(AA4083*G4083)/T4083))</f>
        <v>Blank</v>
      </c>
      <c r="AD4083" s="202" t="str">
        <f t="shared" si="667"/>
        <v>Blank</v>
      </c>
      <c r="AE4083" s="202" t="str">
        <f t="shared" si="668"/>
        <v>Blank</v>
      </c>
      <c r="AF4083" s="217" t="str">
        <f t="shared" si="669"/>
        <v>Blank</v>
      </c>
      <c r="AG4083" s="9" t="str" cm="1">
        <f t="array" ref="AG4083">_xlfn.IFS(ISNUMBER(AC4083), "", ISNUMBER(SEARCH("Blank", AC4083)), "", ISERROR(AC4083), "Bad input on tab 3")</f>
        <v/>
      </c>
    </row>
    <row r="4084" spans="2:33" ht="15" customHeight="1" x14ac:dyDescent="0.75">
      <c r="B4084" s="205" t="str">
        <f>'5 Driver Data'!B4084</f>
        <v>4076</v>
      </c>
      <c r="C4084" s="193">
        <f>'5 Driver Data'!C4084</f>
        <v>0</v>
      </c>
      <c r="D4084" s="192">
        <f>'5 Driver Data'!D4084</f>
        <v>0</v>
      </c>
      <c r="E4084" s="191">
        <f>'5 Driver Data'!E4084</f>
        <v>0</v>
      </c>
      <c r="F4084" s="191">
        <f>'5 Driver Data'!F4084</f>
        <v>0</v>
      </c>
      <c r="G4084" s="191">
        <f>'5 Driver Data'!G4084</f>
        <v>0</v>
      </c>
      <c r="H4084" s="191">
        <f>'5 Driver Data'!H4084</f>
        <v>0</v>
      </c>
      <c r="I4084" s="191">
        <f>'5 Driver Data'!I4084</f>
        <v>0</v>
      </c>
      <c r="J4084" s="191">
        <f>'5 Driver Data'!J4084</f>
        <v>0</v>
      </c>
      <c r="K4084" s="206">
        <f>'5 Driver Data'!K4084</f>
        <v>0</v>
      </c>
      <c r="L4084" s="1"/>
      <c r="M4084" s="216" t="str">
        <f>IF(D4084=0,"Blank",'3 Model Input'!E$44*'3 Model Input'!E$45)</f>
        <v>Blank</v>
      </c>
      <c r="N4084" s="197" t="str">
        <f t="shared" si="660"/>
        <v>Blank</v>
      </c>
      <c r="O4084" s="197" t="str">
        <f>IF(D4084=0,"Blank",'3 Model Input'!E$49*(1-'3 Model Input'!E$51))</f>
        <v>Blank</v>
      </c>
      <c r="P4084" s="197" t="str">
        <f t="shared" si="661"/>
        <v>Blank</v>
      </c>
      <c r="Q4084" s="197" t="str">
        <f>IF(D4084=0,"Blank",IF(D4084="BEV",E4084*(1-'3 Model Input'!E$54), E4084))</f>
        <v>Blank</v>
      </c>
      <c r="R4084" s="198" t="str">
        <f>IF(D4084=0,"Blank",IF(D4084="PHEV",F4084/G4084,F4084*(1-'3 Model Input'!E$54)/G4084))</f>
        <v>Blank</v>
      </c>
      <c r="S4084" s="198" t="str">
        <f>IF(D4084=0,"Blank",IF(D4084="PHEV",MIN(M4084,E4084),MIN(M4084,(E4084*(1-'3 Model Input'!E$54)))))</f>
        <v>Blank</v>
      </c>
      <c r="T4084" s="217" t="str">
        <f t="shared" si="662"/>
        <v>Blank</v>
      </c>
      <c r="U4084" s="89"/>
      <c r="V4084" s="216" t="str">
        <f>IF(D4084=0,"Blank",P4084*'3 Model Input'!E$50)</f>
        <v>Blank</v>
      </c>
      <c r="W4084" s="197" t="str">
        <f t="shared" si="663"/>
        <v>Blank</v>
      </c>
      <c r="X4084" s="197" t="str">
        <f t="shared" si="664"/>
        <v>Blank</v>
      </c>
      <c r="Y4084" s="197" t="str">
        <f t="shared" si="665"/>
        <v>Blank</v>
      </c>
      <c r="Z4084" s="197" t="str">
        <f t="shared" si="666"/>
        <v>Blank</v>
      </c>
      <c r="AA4084" s="223" t="str" cm="1">
        <f t="array" ref="AA4084">_xlfn.IFS(ISTEXT('3 Model Input'!F$70),"Missing",ISTEXT('3 Model Input'!I$70),"Missing",ISNUMBER('3 Model Input'!K$70),'3 Model Input'!K$70*P4084)</f>
        <v>Missing</v>
      </c>
      <c r="AB4084" s="89"/>
      <c r="AC4084" s="227" t="str" cm="1">
        <f t="array" ref="AC4084">IF(D4084=0,"Blank",_xlfn.IFS('3 Model Input'!E$61=1,(V4084*G4084)/T4084,'3 Model Input'!E$61=2,(W4084*G4084)/T4084,'3 Model Input'!E$61=3,(X4084*G4084)/T4084,'3 Model Input'!E$61=4,(Y4084*G4084)/T4084,'3 Model Input'!E$61=5,(Z4084*G4084)/T4084, ISTEXT('3 Model Input'!E$61),"Missing",'3 Model Input'!E$61=6,(AA4084*G4084)/T4084))</f>
        <v>Blank</v>
      </c>
      <c r="AD4084" s="202" t="str">
        <f t="shared" si="667"/>
        <v>Blank</v>
      </c>
      <c r="AE4084" s="202" t="str">
        <f t="shared" si="668"/>
        <v>Blank</v>
      </c>
      <c r="AF4084" s="217" t="str">
        <f t="shared" si="669"/>
        <v>Blank</v>
      </c>
      <c r="AG4084" s="9" t="str" cm="1">
        <f t="array" ref="AG4084">_xlfn.IFS(ISNUMBER(AC4084), "", ISNUMBER(SEARCH("Blank", AC4084)), "", ISERROR(AC4084), "Bad input on tab 3")</f>
        <v/>
      </c>
    </row>
    <row r="4085" spans="2:33" ht="15" customHeight="1" x14ac:dyDescent="0.75">
      <c r="B4085" s="205" t="str">
        <f>'5 Driver Data'!B4085</f>
        <v>4077</v>
      </c>
      <c r="C4085" s="193">
        <f>'5 Driver Data'!C4085</f>
        <v>0</v>
      </c>
      <c r="D4085" s="192">
        <f>'5 Driver Data'!D4085</f>
        <v>0</v>
      </c>
      <c r="E4085" s="191">
        <f>'5 Driver Data'!E4085</f>
        <v>0</v>
      </c>
      <c r="F4085" s="191">
        <f>'5 Driver Data'!F4085</f>
        <v>0</v>
      </c>
      <c r="G4085" s="191">
        <f>'5 Driver Data'!G4085</f>
        <v>0</v>
      </c>
      <c r="H4085" s="191">
        <f>'5 Driver Data'!H4085</f>
        <v>0</v>
      </c>
      <c r="I4085" s="191">
        <f>'5 Driver Data'!I4085</f>
        <v>0</v>
      </c>
      <c r="J4085" s="191">
        <f>'5 Driver Data'!J4085</f>
        <v>0</v>
      </c>
      <c r="K4085" s="206">
        <f>'5 Driver Data'!K4085</f>
        <v>0</v>
      </c>
      <c r="L4085" s="1"/>
      <c r="M4085" s="216" t="str">
        <f>IF(D4085=0,"Blank",'3 Model Input'!E$44*'3 Model Input'!E$45)</f>
        <v>Blank</v>
      </c>
      <c r="N4085" s="197" t="str">
        <f t="shared" si="660"/>
        <v>Blank</v>
      </c>
      <c r="O4085" s="197" t="str">
        <f>IF(D4085=0,"Blank",'3 Model Input'!E$49*(1-'3 Model Input'!E$51))</f>
        <v>Blank</v>
      </c>
      <c r="P4085" s="197" t="str">
        <f t="shared" si="661"/>
        <v>Blank</v>
      </c>
      <c r="Q4085" s="197" t="str">
        <f>IF(D4085=0,"Blank",IF(D4085="BEV",E4085*(1-'3 Model Input'!E$54), E4085))</f>
        <v>Blank</v>
      </c>
      <c r="R4085" s="198" t="str">
        <f>IF(D4085=0,"Blank",IF(D4085="PHEV",F4085/G4085,F4085*(1-'3 Model Input'!E$54)/G4085))</f>
        <v>Blank</v>
      </c>
      <c r="S4085" s="198" t="str">
        <f>IF(D4085=0,"Blank",IF(D4085="PHEV",MIN(M4085,E4085),MIN(M4085,(E4085*(1-'3 Model Input'!E$54)))))</f>
        <v>Blank</v>
      </c>
      <c r="T4085" s="217" t="str">
        <f t="shared" si="662"/>
        <v>Blank</v>
      </c>
      <c r="U4085" s="89"/>
      <c r="V4085" s="216" t="str">
        <f>IF(D4085=0,"Blank",P4085*'3 Model Input'!E$50)</f>
        <v>Blank</v>
      </c>
      <c r="W4085" s="197" t="str">
        <f t="shared" si="663"/>
        <v>Blank</v>
      </c>
      <c r="X4085" s="197" t="str">
        <f t="shared" si="664"/>
        <v>Blank</v>
      </c>
      <c r="Y4085" s="197" t="str">
        <f t="shared" si="665"/>
        <v>Blank</v>
      </c>
      <c r="Z4085" s="197" t="str">
        <f t="shared" si="666"/>
        <v>Blank</v>
      </c>
      <c r="AA4085" s="223" t="str" cm="1">
        <f t="array" ref="AA4085">_xlfn.IFS(ISTEXT('3 Model Input'!F$70),"Missing",ISTEXT('3 Model Input'!I$70),"Missing",ISNUMBER('3 Model Input'!K$70),'3 Model Input'!K$70*P4085)</f>
        <v>Missing</v>
      </c>
      <c r="AB4085" s="89"/>
      <c r="AC4085" s="227" t="str" cm="1">
        <f t="array" ref="AC4085">IF(D4085=0,"Blank",_xlfn.IFS('3 Model Input'!E$61=1,(V4085*G4085)/T4085,'3 Model Input'!E$61=2,(W4085*G4085)/T4085,'3 Model Input'!E$61=3,(X4085*G4085)/T4085,'3 Model Input'!E$61=4,(Y4085*G4085)/T4085,'3 Model Input'!E$61=5,(Z4085*G4085)/T4085, ISTEXT('3 Model Input'!E$61),"Missing",'3 Model Input'!E$61=6,(AA4085*G4085)/T4085))</f>
        <v>Blank</v>
      </c>
      <c r="AD4085" s="202" t="str">
        <f t="shared" si="667"/>
        <v>Blank</v>
      </c>
      <c r="AE4085" s="202" t="str">
        <f t="shared" si="668"/>
        <v>Blank</v>
      </c>
      <c r="AF4085" s="217" t="str">
        <f t="shared" si="669"/>
        <v>Blank</v>
      </c>
      <c r="AG4085" s="9" t="str" cm="1">
        <f t="array" ref="AG4085">_xlfn.IFS(ISNUMBER(AC4085), "", ISNUMBER(SEARCH("Blank", AC4085)), "", ISERROR(AC4085), "Bad input on tab 3")</f>
        <v/>
      </c>
    </row>
    <row r="4086" spans="2:33" ht="15" customHeight="1" x14ac:dyDescent="0.75">
      <c r="B4086" s="205" t="str">
        <f>'5 Driver Data'!B4086</f>
        <v>4078</v>
      </c>
      <c r="C4086" s="193">
        <f>'5 Driver Data'!C4086</f>
        <v>0</v>
      </c>
      <c r="D4086" s="192">
        <f>'5 Driver Data'!D4086</f>
        <v>0</v>
      </c>
      <c r="E4086" s="191">
        <f>'5 Driver Data'!E4086</f>
        <v>0</v>
      </c>
      <c r="F4086" s="191">
        <f>'5 Driver Data'!F4086</f>
        <v>0</v>
      </c>
      <c r="G4086" s="191">
        <f>'5 Driver Data'!G4086</f>
        <v>0</v>
      </c>
      <c r="H4086" s="191">
        <f>'5 Driver Data'!H4086</f>
        <v>0</v>
      </c>
      <c r="I4086" s="191">
        <f>'5 Driver Data'!I4086</f>
        <v>0</v>
      </c>
      <c r="J4086" s="191">
        <f>'5 Driver Data'!J4086</f>
        <v>0</v>
      </c>
      <c r="K4086" s="206">
        <f>'5 Driver Data'!K4086</f>
        <v>0</v>
      </c>
      <c r="L4086" s="1"/>
      <c r="M4086" s="216" t="str">
        <f>IF(D4086=0,"Blank",'3 Model Input'!E$44*'3 Model Input'!E$45)</f>
        <v>Blank</v>
      </c>
      <c r="N4086" s="197" t="str">
        <f t="shared" si="660"/>
        <v>Blank</v>
      </c>
      <c r="O4086" s="197" t="str">
        <f>IF(D4086=0,"Blank",'3 Model Input'!E$49*(1-'3 Model Input'!E$51))</f>
        <v>Blank</v>
      </c>
      <c r="P4086" s="197" t="str">
        <f t="shared" si="661"/>
        <v>Blank</v>
      </c>
      <c r="Q4086" s="197" t="str">
        <f>IF(D4086=0,"Blank",IF(D4086="BEV",E4086*(1-'3 Model Input'!E$54), E4086))</f>
        <v>Blank</v>
      </c>
      <c r="R4086" s="198" t="str">
        <f>IF(D4086=0,"Blank",IF(D4086="PHEV",F4086/G4086,F4086*(1-'3 Model Input'!E$54)/G4086))</f>
        <v>Blank</v>
      </c>
      <c r="S4086" s="198" t="str">
        <f>IF(D4086=0,"Blank",IF(D4086="PHEV",MIN(M4086,E4086),MIN(M4086,(E4086*(1-'3 Model Input'!E$54)))))</f>
        <v>Blank</v>
      </c>
      <c r="T4086" s="217" t="str">
        <f t="shared" si="662"/>
        <v>Blank</v>
      </c>
      <c r="U4086" s="89"/>
      <c r="V4086" s="216" t="str">
        <f>IF(D4086=0,"Blank",P4086*'3 Model Input'!E$50)</f>
        <v>Blank</v>
      </c>
      <c r="W4086" s="197" t="str">
        <f t="shared" si="663"/>
        <v>Blank</v>
      </c>
      <c r="X4086" s="197" t="str">
        <f t="shared" si="664"/>
        <v>Blank</v>
      </c>
      <c r="Y4086" s="197" t="str">
        <f t="shared" si="665"/>
        <v>Blank</v>
      </c>
      <c r="Z4086" s="197" t="str">
        <f t="shared" si="666"/>
        <v>Blank</v>
      </c>
      <c r="AA4086" s="223" t="str" cm="1">
        <f t="array" ref="AA4086">_xlfn.IFS(ISTEXT('3 Model Input'!F$70),"Missing",ISTEXT('3 Model Input'!I$70),"Missing",ISNUMBER('3 Model Input'!K$70),'3 Model Input'!K$70*P4086)</f>
        <v>Missing</v>
      </c>
      <c r="AB4086" s="89"/>
      <c r="AC4086" s="227" t="str" cm="1">
        <f t="array" ref="AC4086">IF(D4086=0,"Blank",_xlfn.IFS('3 Model Input'!E$61=1,(V4086*G4086)/T4086,'3 Model Input'!E$61=2,(W4086*G4086)/T4086,'3 Model Input'!E$61=3,(X4086*G4086)/T4086,'3 Model Input'!E$61=4,(Y4086*G4086)/T4086,'3 Model Input'!E$61=5,(Z4086*G4086)/T4086, ISTEXT('3 Model Input'!E$61),"Missing",'3 Model Input'!E$61=6,(AA4086*G4086)/T4086))</f>
        <v>Blank</v>
      </c>
      <c r="AD4086" s="202" t="str">
        <f t="shared" si="667"/>
        <v>Blank</v>
      </c>
      <c r="AE4086" s="202" t="str">
        <f t="shared" si="668"/>
        <v>Blank</v>
      </c>
      <c r="AF4086" s="217" t="str">
        <f t="shared" si="669"/>
        <v>Blank</v>
      </c>
      <c r="AG4086" s="9" t="str" cm="1">
        <f t="array" ref="AG4086">_xlfn.IFS(ISNUMBER(AC4086), "", ISNUMBER(SEARCH("Blank", AC4086)), "", ISERROR(AC4086), "Bad input on tab 3")</f>
        <v/>
      </c>
    </row>
    <row r="4087" spans="2:33" ht="15" customHeight="1" x14ac:dyDescent="0.75">
      <c r="B4087" s="205" t="str">
        <f>'5 Driver Data'!B4087</f>
        <v>4079</v>
      </c>
      <c r="C4087" s="193">
        <f>'5 Driver Data'!C4087</f>
        <v>0</v>
      </c>
      <c r="D4087" s="192">
        <f>'5 Driver Data'!D4087</f>
        <v>0</v>
      </c>
      <c r="E4087" s="191">
        <f>'5 Driver Data'!E4087</f>
        <v>0</v>
      </c>
      <c r="F4087" s="191">
        <f>'5 Driver Data'!F4087</f>
        <v>0</v>
      </c>
      <c r="G4087" s="191">
        <f>'5 Driver Data'!G4087</f>
        <v>0</v>
      </c>
      <c r="H4087" s="191">
        <f>'5 Driver Data'!H4087</f>
        <v>0</v>
      </c>
      <c r="I4087" s="191">
        <f>'5 Driver Data'!I4087</f>
        <v>0</v>
      </c>
      <c r="J4087" s="191">
        <f>'5 Driver Data'!J4087</f>
        <v>0</v>
      </c>
      <c r="K4087" s="206">
        <f>'5 Driver Data'!K4087</f>
        <v>0</v>
      </c>
      <c r="L4087" s="1"/>
      <c r="M4087" s="216" t="str">
        <f>IF(D4087=0,"Blank",'3 Model Input'!E$44*'3 Model Input'!E$45)</f>
        <v>Blank</v>
      </c>
      <c r="N4087" s="197" t="str">
        <f t="shared" si="660"/>
        <v>Blank</v>
      </c>
      <c r="O4087" s="197" t="str">
        <f>IF(D4087=0,"Blank",'3 Model Input'!E$49*(1-'3 Model Input'!E$51))</f>
        <v>Blank</v>
      </c>
      <c r="P4087" s="197" t="str">
        <f t="shared" si="661"/>
        <v>Blank</v>
      </c>
      <c r="Q4087" s="197" t="str">
        <f>IF(D4087=0,"Blank",IF(D4087="BEV",E4087*(1-'3 Model Input'!E$54), E4087))</f>
        <v>Blank</v>
      </c>
      <c r="R4087" s="198" t="str">
        <f>IF(D4087=0,"Blank",IF(D4087="PHEV",F4087/G4087,F4087*(1-'3 Model Input'!E$54)/G4087))</f>
        <v>Blank</v>
      </c>
      <c r="S4087" s="198" t="str">
        <f>IF(D4087=0,"Blank",IF(D4087="PHEV",MIN(M4087,E4087),MIN(M4087,(E4087*(1-'3 Model Input'!E$54)))))</f>
        <v>Blank</v>
      </c>
      <c r="T4087" s="217" t="str">
        <f t="shared" si="662"/>
        <v>Blank</v>
      </c>
      <c r="U4087" s="89"/>
      <c r="V4087" s="216" t="str">
        <f>IF(D4087=0,"Blank",P4087*'3 Model Input'!E$50)</f>
        <v>Blank</v>
      </c>
      <c r="W4087" s="197" t="str">
        <f t="shared" si="663"/>
        <v>Blank</v>
      </c>
      <c r="X4087" s="197" t="str">
        <f t="shared" si="664"/>
        <v>Blank</v>
      </c>
      <c r="Y4087" s="197" t="str">
        <f t="shared" si="665"/>
        <v>Blank</v>
      </c>
      <c r="Z4087" s="197" t="str">
        <f t="shared" si="666"/>
        <v>Blank</v>
      </c>
      <c r="AA4087" s="223" t="str" cm="1">
        <f t="array" ref="AA4087">_xlfn.IFS(ISTEXT('3 Model Input'!F$70),"Missing",ISTEXT('3 Model Input'!I$70),"Missing",ISNUMBER('3 Model Input'!K$70),'3 Model Input'!K$70*P4087)</f>
        <v>Missing</v>
      </c>
      <c r="AB4087" s="89"/>
      <c r="AC4087" s="227" t="str" cm="1">
        <f t="array" ref="AC4087">IF(D4087=0,"Blank",_xlfn.IFS('3 Model Input'!E$61=1,(V4087*G4087)/T4087,'3 Model Input'!E$61=2,(W4087*G4087)/T4087,'3 Model Input'!E$61=3,(X4087*G4087)/T4087,'3 Model Input'!E$61=4,(Y4087*G4087)/T4087,'3 Model Input'!E$61=5,(Z4087*G4087)/T4087, ISTEXT('3 Model Input'!E$61),"Missing",'3 Model Input'!E$61=6,(AA4087*G4087)/T4087))</f>
        <v>Blank</v>
      </c>
      <c r="AD4087" s="202" t="str">
        <f t="shared" si="667"/>
        <v>Blank</v>
      </c>
      <c r="AE4087" s="202" t="str">
        <f t="shared" si="668"/>
        <v>Blank</v>
      </c>
      <c r="AF4087" s="217" t="str">
        <f t="shared" si="669"/>
        <v>Blank</v>
      </c>
      <c r="AG4087" s="9" t="str" cm="1">
        <f t="array" ref="AG4087">_xlfn.IFS(ISNUMBER(AC4087), "", ISNUMBER(SEARCH("Blank", AC4087)), "", ISERROR(AC4087), "Bad input on tab 3")</f>
        <v/>
      </c>
    </row>
    <row r="4088" spans="2:33" ht="15" customHeight="1" x14ac:dyDescent="0.75">
      <c r="B4088" s="205" t="str">
        <f>'5 Driver Data'!B4088</f>
        <v>4080</v>
      </c>
      <c r="C4088" s="193">
        <f>'5 Driver Data'!C4088</f>
        <v>0</v>
      </c>
      <c r="D4088" s="192">
        <f>'5 Driver Data'!D4088</f>
        <v>0</v>
      </c>
      <c r="E4088" s="191">
        <f>'5 Driver Data'!E4088</f>
        <v>0</v>
      </c>
      <c r="F4088" s="191">
        <f>'5 Driver Data'!F4088</f>
        <v>0</v>
      </c>
      <c r="G4088" s="191">
        <f>'5 Driver Data'!G4088</f>
        <v>0</v>
      </c>
      <c r="H4088" s="191">
        <f>'5 Driver Data'!H4088</f>
        <v>0</v>
      </c>
      <c r="I4088" s="191">
        <f>'5 Driver Data'!I4088</f>
        <v>0</v>
      </c>
      <c r="J4088" s="191">
        <f>'5 Driver Data'!J4088</f>
        <v>0</v>
      </c>
      <c r="K4088" s="206">
        <f>'5 Driver Data'!K4088</f>
        <v>0</v>
      </c>
      <c r="L4088" s="1"/>
      <c r="M4088" s="216" t="str">
        <f>IF(D4088=0,"Blank",'3 Model Input'!E$44*'3 Model Input'!E$45)</f>
        <v>Blank</v>
      </c>
      <c r="N4088" s="197" t="str">
        <f t="shared" si="660"/>
        <v>Blank</v>
      </c>
      <c r="O4088" s="197" t="str">
        <f>IF(D4088=0,"Blank",'3 Model Input'!E$49*(1-'3 Model Input'!E$51))</f>
        <v>Blank</v>
      </c>
      <c r="P4088" s="197" t="str">
        <f t="shared" si="661"/>
        <v>Blank</v>
      </c>
      <c r="Q4088" s="197" t="str">
        <f>IF(D4088=0,"Blank",IF(D4088="BEV",E4088*(1-'3 Model Input'!E$54), E4088))</f>
        <v>Blank</v>
      </c>
      <c r="R4088" s="198" t="str">
        <f>IF(D4088=0,"Blank",IF(D4088="PHEV",F4088/G4088,F4088*(1-'3 Model Input'!E$54)/G4088))</f>
        <v>Blank</v>
      </c>
      <c r="S4088" s="198" t="str">
        <f>IF(D4088=0,"Blank",IF(D4088="PHEV",MIN(M4088,E4088),MIN(M4088,(E4088*(1-'3 Model Input'!E$54)))))</f>
        <v>Blank</v>
      </c>
      <c r="T4088" s="217" t="str">
        <f t="shared" si="662"/>
        <v>Blank</v>
      </c>
      <c r="U4088" s="89"/>
      <c r="V4088" s="216" t="str">
        <f>IF(D4088=0,"Blank",P4088*'3 Model Input'!E$50)</f>
        <v>Blank</v>
      </c>
      <c r="W4088" s="197" t="str">
        <f t="shared" si="663"/>
        <v>Blank</v>
      </c>
      <c r="X4088" s="197" t="str">
        <f t="shared" si="664"/>
        <v>Blank</v>
      </c>
      <c r="Y4088" s="197" t="str">
        <f t="shared" si="665"/>
        <v>Blank</v>
      </c>
      <c r="Z4088" s="197" t="str">
        <f t="shared" si="666"/>
        <v>Blank</v>
      </c>
      <c r="AA4088" s="223" t="str" cm="1">
        <f t="array" ref="AA4088">_xlfn.IFS(ISTEXT('3 Model Input'!F$70),"Missing",ISTEXT('3 Model Input'!I$70),"Missing",ISNUMBER('3 Model Input'!K$70),'3 Model Input'!K$70*P4088)</f>
        <v>Missing</v>
      </c>
      <c r="AB4088" s="89"/>
      <c r="AC4088" s="227" t="str" cm="1">
        <f t="array" ref="AC4088">IF(D4088=0,"Blank",_xlfn.IFS('3 Model Input'!E$61=1,(V4088*G4088)/T4088,'3 Model Input'!E$61=2,(W4088*G4088)/T4088,'3 Model Input'!E$61=3,(X4088*G4088)/T4088,'3 Model Input'!E$61=4,(Y4088*G4088)/T4088,'3 Model Input'!E$61=5,(Z4088*G4088)/T4088, ISTEXT('3 Model Input'!E$61),"Missing",'3 Model Input'!E$61=6,(AA4088*G4088)/T4088))</f>
        <v>Blank</v>
      </c>
      <c r="AD4088" s="202" t="str">
        <f t="shared" si="667"/>
        <v>Blank</v>
      </c>
      <c r="AE4088" s="202" t="str">
        <f t="shared" si="668"/>
        <v>Blank</v>
      </c>
      <c r="AF4088" s="217" t="str">
        <f t="shared" si="669"/>
        <v>Blank</v>
      </c>
      <c r="AG4088" s="9" t="str" cm="1">
        <f t="array" ref="AG4088">_xlfn.IFS(ISNUMBER(AC4088), "", ISNUMBER(SEARCH("Blank", AC4088)), "", ISERROR(AC4088), "Bad input on tab 3")</f>
        <v/>
      </c>
    </row>
    <row r="4089" spans="2:33" ht="15" customHeight="1" x14ac:dyDescent="0.75">
      <c r="B4089" s="205" t="str">
        <f>'5 Driver Data'!B4089</f>
        <v>4081</v>
      </c>
      <c r="C4089" s="193">
        <f>'5 Driver Data'!C4089</f>
        <v>0</v>
      </c>
      <c r="D4089" s="192">
        <f>'5 Driver Data'!D4089</f>
        <v>0</v>
      </c>
      <c r="E4089" s="191">
        <f>'5 Driver Data'!E4089</f>
        <v>0</v>
      </c>
      <c r="F4089" s="191">
        <f>'5 Driver Data'!F4089</f>
        <v>0</v>
      </c>
      <c r="G4089" s="191">
        <f>'5 Driver Data'!G4089</f>
        <v>0</v>
      </c>
      <c r="H4089" s="191">
        <f>'5 Driver Data'!H4089</f>
        <v>0</v>
      </c>
      <c r="I4089" s="191">
        <f>'5 Driver Data'!I4089</f>
        <v>0</v>
      </c>
      <c r="J4089" s="191">
        <f>'5 Driver Data'!J4089</f>
        <v>0</v>
      </c>
      <c r="K4089" s="206">
        <f>'5 Driver Data'!K4089</f>
        <v>0</v>
      </c>
      <c r="L4089" s="1"/>
      <c r="M4089" s="216" t="str">
        <f>IF(D4089=0,"Blank",'3 Model Input'!E$44*'3 Model Input'!E$45)</f>
        <v>Blank</v>
      </c>
      <c r="N4089" s="197" t="str">
        <f t="shared" si="660"/>
        <v>Blank</v>
      </c>
      <c r="O4089" s="197" t="str">
        <f>IF(D4089=0,"Blank",'3 Model Input'!E$49*(1-'3 Model Input'!E$51))</f>
        <v>Blank</v>
      </c>
      <c r="P4089" s="197" t="str">
        <f t="shared" si="661"/>
        <v>Blank</v>
      </c>
      <c r="Q4089" s="197" t="str">
        <f>IF(D4089=0,"Blank",IF(D4089="BEV",E4089*(1-'3 Model Input'!E$54), E4089))</f>
        <v>Blank</v>
      </c>
      <c r="R4089" s="198" t="str">
        <f>IF(D4089=0,"Blank",IF(D4089="PHEV",F4089/G4089,F4089*(1-'3 Model Input'!E$54)/G4089))</f>
        <v>Blank</v>
      </c>
      <c r="S4089" s="198" t="str">
        <f>IF(D4089=0,"Blank",IF(D4089="PHEV",MIN(M4089,E4089),MIN(M4089,(E4089*(1-'3 Model Input'!E$54)))))</f>
        <v>Blank</v>
      </c>
      <c r="T4089" s="217" t="str">
        <f t="shared" si="662"/>
        <v>Blank</v>
      </c>
      <c r="U4089" s="89"/>
      <c r="V4089" s="216" t="str">
        <f>IF(D4089=0,"Blank",P4089*'3 Model Input'!E$50)</f>
        <v>Blank</v>
      </c>
      <c r="W4089" s="197" t="str">
        <f t="shared" si="663"/>
        <v>Blank</v>
      </c>
      <c r="X4089" s="197" t="str">
        <f t="shared" si="664"/>
        <v>Blank</v>
      </c>
      <c r="Y4089" s="197" t="str">
        <f t="shared" si="665"/>
        <v>Blank</v>
      </c>
      <c r="Z4089" s="197" t="str">
        <f t="shared" si="666"/>
        <v>Blank</v>
      </c>
      <c r="AA4089" s="223" t="str" cm="1">
        <f t="array" ref="AA4089">_xlfn.IFS(ISTEXT('3 Model Input'!F$70),"Missing",ISTEXT('3 Model Input'!I$70),"Missing",ISNUMBER('3 Model Input'!K$70),'3 Model Input'!K$70*P4089)</f>
        <v>Missing</v>
      </c>
      <c r="AB4089" s="89"/>
      <c r="AC4089" s="227" t="str" cm="1">
        <f t="array" ref="AC4089">IF(D4089=0,"Blank",_xlfn.IFS('3 Model Input'!E$61=1,(V4089*G4089)/T4089,'3 Model Input'!E$61=2,(W4089*G4089)/T4089,'3 Model Input'!E$61=3,(X4089*G4089)/T4089,'3 Model Input'!E$61=4,(Y4089*G4089)/T4089,'3 Model Input'!E$61=5,(Z4089*G4089)/T4089, ISTEXT('3 Model Input'!E$61),"Missing",'3 Model Input'!E$61=6,(AA4089*G4089)/T4089))</f>
        <v>Blank</v>
      </c>
      <c r="AD4089" s="202" t="str">
        <f t="shared" si="667"/>
        <v>Blank</v>
      </c>
      <c r="AE4089" s="202" t="str">
        <f t="shared" si="668"/>
        <v>Blank</v>
      </c>
      <c r="AF4089" s="217" t="str">
        <f t="shared" si="669"/>
        <v>Blank</v>
      </c>
      <c r="AG4089" s="9" t="str" cm="1">
        <f t="array" ref="AG4089">_xlfn.IFS(ISNUMBER(AC4089), "", ISNUMBER(SEARCH("Blank", AC4089)), "", ISERROR(AC4089), "Bad input on tab 3")</f>
        <v/>
      </c>
    </row>
    <row r="4090" spans="2:33" ht="15" customHeight="1" x14ac:dyDescent="0.75">
      <c r="B4090" s="205" t="str">
        <f>'5 Driver Data'!B4090</f>
        <v>4082</v>
      </c>
      <c r="C4090" s="193">
        <f>'5 Driver Data'!C4090</f>
        <v>0</v>
      </c>
      <c r="D4090" s="192">
        <f>'5 Driver Data'!D4090</f>
        <v>0</v>
      </c>
      <c r="E4090" s="191">
        <f>'5 Driver Data'!E4090</f>
        <v>0</v>
      </c>
      <c r="F4090" s="191">
        <f>'5 Driver Data'!F4090</f>
        <v>0</v>
      </c>
      <c r="G4090" s="191">
        <f>'5 Driver Data'!G4090</f>
        <v>0</v>
      </c>
      <c r="H4090" s="191">
        <f>'5 Driver Data'!H4090</f>
        <v>0</v>
      </c>
      <c r="I4090" s="191">
        <f>'5 Driver Data'!I4090</f>
        <v>0</v>
      </c>
      <c r="J4090" s="191">
        <f>'5 Driver Data'!J4090</f>
        <v>0</v>
      </c>
      <c r="K4090" s="206">
        <f>'5 Driver Data'!K4090</f>
        <v>0</v>
      </c>
      <c r="L4090" s="1"/>
      <c r="M4090" s="216" t="str">
        <f>IF(D4090=0,"Blank",'3 Model Input'!E$44*'3 Model Input'!E$45)</f>
        <v>Blank</v>
      </c>
      <c r="N4090" s="197" t="str">
        <f t="shared" si="660"/>
        <v>Blank</v>
      </c>
      <c r="O4090" s="197" t="str">
        <f>IF(D4090=0,"Blank",'3 Model Input'!E$49*(1-'3 Model Input'!E$51))</f>
        <v>Blank</v>
      </c>
      <c r="P4090" s="197" t="str">
        <f t="shared" si="661"/>
        <v>Blank</v>
      </c>
      <c r="Q4090" s="197" t="str">
        <f>IF(D4090=0,"Blank",IF(D4090="BEV",E4090*(1-'3 Model Input'!E$54), E4090))</f>
        <v>Blank</v>
      </c>
      <c r="R4090" s="198" t="str">
        <f>IF(D4090=0,"Blank",IF(D4090="PHEV",F4090/G4090,F4090*(1-'3 Model Input'!E$54)/G4090))</f>
        <v>Blank</v>
      </c>
      <c r="S4090" s="198" t="str">
        <f>IF(D4090=0,"Blank",IF(D4090="PHEV",MIN(M4090,E4090),MIN(M4090,(E4090*(1-'3 Model Input'!E$54)))))</f>
        <v>Blank</v>
      </c>
      <c r="T4090" s="217" t="str">
        <f t="shared" si="662"/>
        <v>Blank</v>
      </c>
      <c r="U4090" s="89"/>
      <c r="V4090" s="216" t="str">
        <f>IF(D4090=0,"Blank",P4090*'3 Model Input'!E$50)</f>
        <v>Blank</v>
      </c>
      <c r="W4090" s="197" t="str">
        <f t="shared" si="663"/>
        <v>Blank</v>
      </c>
      <c r="X4090" s="197" t="str">
        <f t="shared" si="664"/>
        <v>Blank</v>
      </c>
      <c r="Y4090" s="197" t="str">
        <f t="shared" si="665"/>
        <v>Blank</v>
      </c>
      <c r="Z4090" s="197" t="str">
        <f t="shared" si="666"/>
        <v>Blank</v>
      </c>
      <c r="AA4090" s="223" t="str" cm="1">
        <f t="array" ref="AA4090">_xlfn.IFS(ISTEXT('3 Model Input'!F$70),"Missing",ISTEXT('3 Model Input'!I$70),"Missing",ISNUMBER('3 Model Input'!K$70),'3 Model Input'!K$70*P4090)</f>
        <v>Missing</v>
      </c>
      <c r="AB4090" s="89"/>
      <c r="AC4090" s="227" t="str" cm="1">
        <f t="array" ref="AC4090">IF(D4090=0,"Blank",_xlfn.IFS('3 Model Input'!E$61=1,(V4090*G4090)/T4090,'3 Model Input'!E$61=2,(W4090*G4090)/T4090,'3 Model Input'!E$61=3,(X4090*G4090)/T4090,'3 Model Input'!E$61=4,(Y4090*G4090)/T4090,'3 Model Input'!E$61=5,(Z4090*G4090)/T4090, ISTEXT('3 Model Input'!E$61),"Missing",'3 Model Input'!E$61=6,(AA4090*G4090)/T4090))</f>
        <v>Blank</v>
      </c>
      <c r="AD4090" s="202" t="str">
        <f t="shared" si="667"/>
        <v>Blank</v>
      </c>
      <c r="AE4090" s="202" t="str">
        <f t="shared" si="668"/>
        <v>Blank</v>
      </c>
      <c r="AF4090" s="217" t="str">
        <f t="shared" si="669"/>
        <v>Blank</v>
      </c>
      <c r="AG4090" s="9" t="str" cm="1">
        <f t="array" ref="AG4090">_xlfn.IFS(ISNUMBER(AC4090), "", ISNUMBER(SEARCH("Blank", AC4090)), "", ISERROR(AC4090), "Bad input on tab 3")</f>
        <v/>
      </c>
    </row>
    <row r="4091" spans="2:33" ht="15" customHeight="1" x14ac:dyDescent="0.75">
      <c r="B4091" s="205" t="str">
        <f>'5 Driver Data'!B4091</f>
        <v>4083</v>
      </c>
      <c r="C4091" s="193">
        <f>'5 Driver Data'!C4091</f>
        <v>0</v>
      </c>
      <c r="D4091" s="192">
        <f>'5 Driver Data'!D4091</f>
        <v>0</v>
      </c>
      <c r="E4091" s="191">
        <f>'5 Driver Data'!E4091</f>
        <v>0</v>
      </c>
      <c r="F4091" s="191">
        <f>'5 Driver Data'!F4091</f>
        <v>0</v>
      </c>
      <c r="G4091" s="191">
        <f>'5 Driver Data'!G4091</f>
        <v>0</v>
      </c>
      <c r="H4091" s="191">
        <f>'5 Driver Data'!H4091</f>
        <v>0</v>
      </c>
      <c r="I4091" s="191">
        <f>'5 Driver Data'!I4091</f>
        <v>0</v>
      </c>
      <c r="J4091" s="191">
        <f>'5 Driver Data'!J4091</f>
        <v>0</v>
      </c>
      <c r="K4091" s="206">
        <f>'5 Driver Data'!K4091</f>
        <v>0</v>
      </c>
      <c r="L4091" s="1"/>
      <c r="M4091" s="216" t="str">
        <f>IF(D4091=0,"Blank",'3 Model Input'!E$44*'3 Model Input'!E$45)</f>
        <v>Blank</v>
      </c>
      <c r="N4091" s="197" t="str">
        <f t="shared" si="660"/>
        <v>Blank</v>
      </c>
      <c r="O4091" s="197" t="str">
        <f>IF(D4091=0,"Blank",'3 Model Input'!E$49*(1-'3 Model Input'!E$51))</f>
        <v>Blank</v>
      </c>
      <c r="P4091" s="197" t="str">
        <f t="shared" si="661"/>
        <v>Blank</v>
      </c>
      <c r="Q4091" s="197" t="str">
        <f>IF(D4091=0,"Blank",IF(D4091="BEV",E4091*(1-'3 Model Input'!E$54), E4091))</f>
        <v>Blank</v>
      </c>
      <c r="R4091" s="198" t="str">
        <f>IF(D4091=0,"Blank",IF(D4091="PHEV",F4091/G4091,F4091*(1-'3 Model Input'!E$54)/G4091))</f>
        <v>Blank</v>
      </c>
      <c r="S4091" s="198" t="str">
        <f>IF(D4091=0,"Blank",IF(D4091="PHEV",MIN(M4091,E4091),MIN(M4091,(E4091*(1-'3 Model Input'!E$54)))))</f>
        <v>Blank</v>
      </c>
      <c r="T4091" s="217" t="str">
        <f t="shared" si="662"/>
        <v>Blank</v>
      </c>
      <c r="U4091" s="89"/>
      <c r="V4091" s="216" t="str">
        <f>IF(D4091=0,"Blank",P4091*'3 Model Input'!E$50)</f>
        <v>Blank</v>
      </c>
      <c r="W4091" s="197" t="str">
        <f t="shared" si="663"/>
        <v>Blank</v>
      </c>
      <c r="X4091" s="197" t="str">
        <f t="shared" si="664"/>
        <v>Blank</v>
      </c>
      <c r="Y4091" s="197" t="str">
        <f t="shared" si="665"/>
        <v>Blank</v>
      </c>
      <c r="Z4091" s="197" t="str">
        <f t="shared" si="666"/>
        <v>Blank</v>
      </c>
      <c r="AA4091" s="223" t="str" cm="1">
        <f t="array" ref="AA4091">_xlfn.IFS(ISTEXT('3 Model Input'!F$70),"Missing",ISTEXT('3 Model Input'!I$70),"Missing",ISNUMBER('3 Model Input'!K$70),'3 Model Input'!K$70*P4091)</f>
        <v>Missing</v>
      </c>
      <c r="AB4091" s="89"/>
      <c r="AC4091" s="227" t="str" cm="1">
        <f t="array" ref="AC4091">IF(D4091=0,"Blank",_xlfn.IFS('3 Model Input'!E$61=1,(V4091*G4091)/T4091,'3 Model Input'!E$61=2,(W4091*G4091)/T4091,'3 Model Input'!E$61=3,(X4091*G4091)/T4091,'3 Model Input'!E$61=4,(Y4091*G4091)/T4091,'3 Model Input'!E$61=5,(Z4091*G4091)/T4091, ISTEXT('3 Model Input'!E$61),"Missing",'3 Model Input'!E$61=6,(AA4091*G4091)/T4091))</f>
        <v>Blank</v>
      </c>
      <c r="AD4091" s="202" t="str">
        <f t="shared" si="667"/>
        <v>Blank</v>
      </c>
      <c r="AE4091" s="202" t="str">
        <f t="shared" si="668"/>
        <v>Blank</v>
      </c>
      <c r="AF4091" s="217" t="str">
        <f t="shared" si="669"/>
        <v>Blank</v>
      </c>
      <c r="AG4091" s="9" t="str" cm="1">
        <f t="array" ref="AG4091">_xlfn.IFS(ISNUMBER(AC4091), "", ISNUMBER(SEARCH("Blank", AC4091)), "", ISERROR(AC4091), "Bad input on tab 3")</f>
        <v/>
      </c>
    </row>
    <row r="4092" spans="2:33" ht="15" customHeight="1" x14ac:dyDescent="0.75">
      <c r="B4092" s="205" t="str">
        <f>'5 Driver Data'!B4092</f>
        <v>4084</v>
      </c>
      <c r="C4092" s="193">
        <f>'5 Driver Data'!C4092</f>
        <v>0</v>
      </c>
      <c r="D4092" s="192">
        <f>'5 Driver Data'!D4092</f>
        <v>0</v>
      </c>
      <c r="E4092" s="191">
        <f>'5 Driver Data'!E4092</f>
        <v>0</v>
      </c>
      <c r="F4092" s="191">
        <f>'5 Driver Data'!F4092</f>
        <v>0</v>
      </c>
      <c r="G4092" s="191">
        <f>'5 Driver Data'!G4092</f>
        <v>0</v>
      </c>
      <c r="H4092" s="191">
        <f>'5 Driver Data'!H4092</f>
        <v>0</v>
      </c>
      <c r="I4092" s="191">
        <f>'5 Driver Data'!I4092</f>
        <v>0</v>
      </c>
      <c r="J4092" s="191">
        <f>'5 Driver Data'!J4092</f>
        <v>0</v>
      </c>
      <c r="K4092" s="206">
        <f>'5 Driver Data'!K4092</f>
        <v>0</v>
      </c>
      <c r="L4092" s="1"/>
      <c r="M4092" s="216" t="str">
        <f>IF(D4092=0,"Blank",'3 Model Input'!E$44*'3 Model Input'!E$45)</f>
        <v>Blank</v>
      </c>
      <c r="N4092" s="197" t="str">
        <f t="shared" si="660"/>
        <v>Blank</v>
      </c>
      <c r="O4092" s="197" t="str">
        <f>IF(D4092=0,"Blank",'3 Model Input'!E$49*(1-'3 Model Input'!E$51))</f>
        <v>Blank</v>
      </c>
      <c r="P4092" s="197" t="str">
        <f t="shared" si="661"/>
        <v>Blank</v>
      </c>
      <c r="Q4092" s="197" t="str">
        <f>IF(D4092=0,"Blank",IF(D4092="BEV",E4092*(1-'3 Model Input'!E$54), E4092))</f>
        <v>Blank</v>
      </c>
      <c r="R4092" s="198" t="str">
        <f>IF(D4092=0,"Blank",IF(D4092="PHEV",F4092/G4092,F4092*(1-'3 Model Input'!E$54)/G4092))</f>
        <v>Blank</v>
      </c>
      <c r="S4092" s="198" t="str">
        <f>IF(D4092=0,"Blank",IF(D4092="PHEV",MIN(M4092,E4092),MIN(M4092,(E4092*(1-'3 Model Input'!E$54)))))</f>
        <v>Blank</v>
      </c>
      <c r="T4092" s="217" t="str">
        <f t="shared" si="662"/>
        <v>Blank</v>
      </c>
      <c r="U4092" s="89"/>
      <c r="V4092" s="216" t="str">
        <f>IF(D4092=0,"Blank",P4092*'3 Model Input'!E$50)</f>
        <v>Blank</v>
      </c>
      <c r="W4092" s="197" t="str">
        <f t="shared" si="663"/>
        <v>Blank</v>
      </c>
      <c r="X4092" s="197" t="str">
        <f t="shared" si="664"/>
        <v>Blank</v>
      </c>
      <c r="Y4092" s="197" t="str">
        <f t="shared" si="665"/>
        <v>Blank</v>
      </c>
      <c r="Z4092" s="197" t="str">
        <f t="shared" si="666"/>
        <v>Blank</v>
      </c>
      <c r="AA4092" s="223" t="str" cm="1">
        <f t="array" ref="AA4092">_xlfn.IFS(ISTEXT('3 Model Input'!F$70),"Missing",ISTEXT('3 Model Input'!I$70),"Missing",ISNUMBER('3 Model Input'!K$70),'3 Model Input'!K$70*P4092)</f>
        <v>Missing</v>
      </c>
      <c r="AB4092" s="89"/>
      <c r="AC4092" s="227" t="str" cm="1">
        <f t="array" ref="AC4092">IF(D4092=0,"Blank",_xlfn.IFS('3 Model Input'!E$61=1,(V4092*G4092)/T4092,'3 Model Input'!E$61=2,(W4092*G4092)/T4092,'3 Model Input'!E$61=3,(X4092*G4092)/T4092,'3 Model Input'!E$61=4,(Y4092*G4092)/T4092,'3 Model Input'!E$61=5,(Z4092*G4092)/T4092, ISTEXT('3 Model Input'!E$61),"Missing",'3 Model Input'!E$61=6,(AA4092*G4092)/T4092))</f>
        <v>Blank</v>
      </c>
      <c r="AD4092" s="202" t="str">
        <f t="shared" si="667"/>
        <v>Blank</v>
      </c>
      <c r="AE4092" s="202" t="str">
        <f t="shared" si="668"/>
        <v>Blank</v>
      </c>
      <c r="AF4092" s="217" t="str">
        <f t="shared" si="669"/>
        <v>Blank</v>
      </c>
      <c r="AG4092" s="9" t="str" cm="1">
        <f t="array" ref="AG4092">_xlfn.IFS(ISNUMBER(AC4092), "", ISNUMBER(SEARCH("Blank", AC4092)), "", ISERROR(AC4092), "Bad input on tab 3")</f>
        <v/>
      </c>
    </row>
    <row r="4093" spans="2:33" ht="15" customHeight="1" x14ac:dyDescent="0.75">
      <c r="B4093" s="205" t="str">
        <f>'5 Driver Data'!B4093</f>
        <v>4085</v>
      </c>
      <c r="C4093" s="193">
        <f>'5 Driver Data'!C4093</f>
        <v>0</v>
      </c>
      <c r="D4093" s="192">
        <f>'5 Driver Data'!D4093</f>
        <v>0</v>
      </c>
      <c r="E4093" s="191">
        <f>'5 Driver Data'!E4093</f>
        <v>0</v>
      </c>
      <c r="F4093" s="191">
        <f>'5 Driver Data'!F4093</f>
        <v>0</v>
      </c>
      <c r="G4093" s="191">
        <f>'5 Driver Data'!G4093</f>
        <v>0</v>
      </c>
      <c r="H4093" s="191">
        <f>'5 Driver Data'!H4093</f>
        <v>0</v>
      </c>
      <c r="I4093" s="191">
        <f>'5 Driver Data'!I4093</f>
        <v>0</v>
      </c>
      <c r="J4093" s="191">
        <f>'5 Driver Data'!J4093</f>
        <v>0</v>
      </c>
      <c r="K4093" s="206">
        <f>'5 Driver Data'!K4093</f>
        <v>0</v>
      </c>
      <c r="L4093" s="1"/>
      <c r="M4093" s="216" t="str">
        <f>IF(D4093=0,"Blank",'3 Model Input'!E$44*'3 Model Input'!E$45)</f>
        <v>Blank</v>
      </c>
      <c r="N4093" s="197" t="str">
        <f t="shared" si="660"/>
        <v>Blank</v>
      </c>
      <c r="O4093" s="197" t="str">
        <f>IF(D4093=0,"Blank",'3 Model Input'!E$49*(1-'3 Model Input'!E$51))</f>
        <v>Blank</v>
      </c>
      <c r="P4093" s="197" t="str">
        <f t="shared" si="661"/>
        <v>Blank</v>
      </c>
      <c r="Q4093" s="197" t="str">
        <f>IF(D4093=0,"Blank",IF(D4093="BEV",E4093*(1-'3 Model Input'!E$54), E4093))</f>
        <v>Blank</v>
      </c>
      <c r="R4093" s="198" t="str">
        <f>IF(D4093=0,"Blank",IF(D4093="PHEV",F4093/G4093,F4093*(1-'3 Model Input'!E$54)/G4093))</f>
        <v>Blank</v>
      </c>
      <c r="S4093" s="198" t="str">
        <f>IF(D4093=0,"Blank",IF(D4093="PHEV",MIN(M4093,E4093),MIN(M4093,(E4093*(1-'3 Model Input'!E$54)))))</f>
        <v>Blank</v>
      </c>
      <c r="T4093" s="217" t="str">
        <f t="shared" si="662"/>
        <v>Blank</v>
      </c>
      <c r="U4093" s="89"/>
      <c r="V4093" s="216" t="str">
        <f>IF(D4093=0,"Blank",P4093*'3 Model Input'!E$50)</f>
        <v>Blank</v>
      </c>
      <c r="W4093" s="197" t="str">
        <f t="shared" si="663"/>
        <v>Blank</v>
      </c>
      <c r="X4093" s="197" t="str">
        <f t="shared" si="664"/>
        <v>Blank</v>
      </c>
      <c r="Y4093" s="197" t="str">
        <f t="shared" si="665"/>
        <v>Blank</v>
      </c>
      <c r="Z4093" s="197" t="str">
        <f t="shared" si="666"/>
        <v>Blank</v>
      </c>
      <c r="AA4093" s="223" t="str" cm="1">
        <f t="array" ref="AA4093">_xlfn.IFS(ISTEXT('3 Model Input'!F$70),"Missing",ISTEXT('3 Model Input'!I$70),"Missing",ISNUMBER('3 Model Input'!K$70),'3 Model Input'!K$70*P4093)</f>
        <v>Missing</v>
      </c>
      <c r="AB4093" s="89"/>
      <c r="AC4093" s="227" t="str" cm="1">
        <f t="array" ref="AC4093">IF(D4093=0,"Blank",_xlfn.IFS('3 Model Input'!E$61=1,(V4093*G4093)/T4093,'3 Model Input'!E$61=2,(W4093*G4093)/T4093,'3 Model Input'!E$61=3,(X4093*G4093)/T4093,'3 Model Input'!E$61=4,(Y4093*G4093)/T4093,'3 Model Input'!E$61=5,(Z4093*G4093)/T4093, ISTEXT('3 Model Input'!E$61),"Missing",'3 Model Input'!E$61=6,(AA4093*G4093)/T4093))</f>
        <v>Blank</v>
      </c>
      <c r="AD4093" s="202" t="str">
        <f t="shared" si="667"/>
        <v>Blank</v>
      </c>
      <c r="AE4093" s="202" t="str">
        <f t="shared" si="668"/>
        <v>Blank</v>
      </c>
      <c r="AF4093" s="217" t="str">
        <f t="shared" si="669"/>
        <v>Blank</v>
      </c>
      <c r="AG4093" s="9" t="str" cm="1">
        <f t="array" ref="AG4093">_xlfn.IFS(ISNUMBER(AC4093), "", ISNUMBER(SEARCH("Blank", AC4093)), "", ISERROR(AC4093), "Bad input on tab 3")</f>
        <v/>
      </c>
    </row>
    <row r="4094" spans="2:33" ht="15" customHeight="1" x14ac:dyDescent="0.75">
      <c r="B4094" s="205" t="str">
        <f>'5 Driver Data'!B4094</f>
        <v>4086</v>
      </c>
      <c r="C4094" s="193">
        <f>'5 Driver Data'!C4094</f>
        <v>0</v>
      </c>
      <c r="D4094" s="192">
        <f>'5 Driver Data'!D4094</f>
        <v>0</v>
      </c>
      <c r="E4094" s="191">
        <f>'5 Driver Data'!E4094</f>
        <v>0</v>
      </c>
      <c r="F4094" s="191">
        <f>'5 Driver Data'!F4094</f>
        <v>0</v>
      </c>
      <c r="G4094" s="191">
        <f>'5 Driver Data'!G4094</f>
        <v>0</v>
      </c>
      <c r="H4094" s="191">
        <f>'5 Driver Data'!H4094</f>
        <v>0</v>
      </c>
      <c r="I4094" s="191">
        <f>'5 Driver Data'!I4094</f>
        <v>0</v>
      </c>
      <c r="J4094" s="191">
        <f>'5 Driver Data'!J4094</f>
        <v>0</v>
      </c>
      <c r="K4094" s="206">
        <f>'5 Driver Data'!K4094</f>
        <v>0</v>
      </c>
      <c r="L4094" s="1"/>
      <c r="M4094" s="216" t="str">
        <f>IF(D4094=0,"Blank",'3 Model Input'!E$44*'3 Model Input'!E$45)</f>
        <v>Blank</v>
      </c>
      <c r="N4094" s="197" t="str">
        <f t="shared" si="660"/>
        <v>Blank</v>
      </c>
      <c r="O4094" s="197" t="str">
        <f>IF(D4094=0,"Blank",'3 Model Input'!E$49*(1-'3 Model Input'!E$51))</f>
        <v>Blank</v>
      </c>
      <c r="P4094" s="197" t="str">
        <f t="shared" si="661"/>
        <v>Blank</v>
      </c>
      <c r="Q4094" s="197" t="str">
        <f>IF(D4094=0,"Blank",IF(D4094="BEV",E4094*(1-'3 Model Input'!E$54), E4094))</f>
        <v>Blank</v>
      </c>
      <c r="R4094" s="198" t="str">
        <f>IF(D4094=0,"Blank",IF(D4094="PHEV",F4094/G4094,F4094*(1-'3 Model Input'!E$54)/G4094))</f>
        <v>Blank</v>
      </c>
      <c r="S4094" s="198" t="str">
        <f>IF(D4094=0,"Blank",IF(D4094="PHEV",MIN(M4094,E4094),MIN(M4094,(E4094*(1-'3 Model Input'!E$54)))))</f>
        <v>Blank</v>
      </c>
      <c r="T4094" s="217" t="str">
        <f t="shared" si="662"/>
        <v>Blank</v>
      </c>
      <c r="U4094" s="89"/>
      <c r="V4094" s="216" t="str">
        <f>IF(D4094=0,"Blank",P4094*'3 Model Input'!E$50)</f>
        <v>Blank</v>
      </c>
      <c r="W4094" s="197" t="str">
        <f t="shared" si="663"/>
        <v>Blank</v>
      </c>
      <c r="X4094" s="197" t="str">
        <f t="shared" si="664"/>
        <v>Blank</v>
      </c>
      <c r="Y4094" s="197" t="str">
        <f t="shared" si="665"/>
        <v>Blank</v>
      </c>
      <c r="Z4094" s="197" t="str">
        <f t="shared" si="666"/>
        <v>Blank</v>
      </c>
      <c r="AA4094" s="223" t="str" cm="1">
        <f t="array" ref="AA4094">_xlfn.IFS(ISTEXT('3 Model Input'!F$70),"Missing",ISTEXT('3 Model Input'!I$70),"Missing",ISNUMBER('3 Model Input'!K$70),'3 Model Input'!K$70*P4094)</f>
        <v>Missing</v>
      </c>
      <c r="AB4094" s="89"/>
      <c r="AC4094" s="227" t="str" cm="1">
        <f t="array" ref="AC4094">IF(D4094=0,"Blank",_xlfn.IFS('3 Model Input'!E$61=1,(V4094*G4094)/T4094,'3 Model Input'!E$61=2,(W4094*G4094)/T4094,'3 Model Input'!E$61=3,(X4094*G4094)/T4094,'3 Model Input'!E$61=4,(Y4094*G4094)/T4094,'3 Model Input'!E$61=5,(Z4094*G4094)/T4094, ISTEXT('3 Model Input'!E$61),"Missing",'3 Model Input'!E$61=6,(AA4094*G4094)/T4094))</f>
        <v>Blank</v>
      </c>
      <c r="AD4094" s="202" t="str">
        <f t="shared" si="667"/>
        <v>Blank</v>
      </c>
      <c r="AE4094" s="202" t="str">
        <f t="shared" si="668"/>
        <v>Blank</v>
      </c>
      <c r="AF4094" s="217" t="str">
        <f t="shared" si="669"/>
        <v>Blank</v>
      </c>
      <c r="AG4094" s="9" t="str" cm="1">
        <f t="array" ref="AG4094">_xlfn.IFS(ISNUMBER(AC4094), "", ISNUMBER(SEARCH("Blank", AC4094)), "", ISERROR(AC4094), "Bad input on tab 3")</f>
        <v/>
      </c>
    </row>
    <row r="4095" spans="2:33" ht="15" customHeight="1" x14ac:dyDescent="0.75">
      <c r="B4095" s="205" t="str">
        <f>'5 Driver Data'!B4095</f>
        <v>4087</v>
      </c>
      <c r="C4095" s="193">
        <f>'5 Driver Data'!C4095</f>
        <v>0</v>
      </c>
      <c r="D4095" s="192">
        <f>'5 Driver Data'!D4095</f>
        <v>0</v>
      </c>
      <c r="E4095" s="191">
        <f>'5 Driver Data'!E4095</f>
        <v>0</v>
      </c>
      <c r="F4095" s="191">
        <f>'5 Driver Data'!F4095</f>
        <v>0</v>
      </c>
      <c r="G4095" s="191">
        <f>'5 Driver Data'!G4095</f>
        <v>0</v>
      </c>
      <c r="H4095" s="191">
        <f>'5 Driver Data'!H4095</f>
        <v>0</v>
      </c>
      <c r="I4095" s="191">
        <f>'5 Driver Data'!I4095</f>
        <v>0</v>
      </c>
      <c r="J4095" s="191">
        <f>'5 Driver Data'!J4095</f>
        <v>0</v>
      </c>
      <c r="K4095" s="206">
        <f>'5 Driver Data'!K4095</f>
        <v>0</v>
      </c>
      <c r="L4095" s="1"/>
      <c r="M4095" s="216" t="str">
        <f>IF(D4095=0,"Blank",'3 Model Input'!E$44*'3 Model Input'!E$45)</f>
        <v>Blank</v>
      </c>
      <c r="N4095" s="197" t="str">
        <f t="shared" si="660"/>
        <v>Blank</v>
      </c>
      <c r="O4095" s="197" t="str">
        <f>IF(D4095=0,"Blank",'3 Model Input'!E$49*(1-'3 Model Input'!E$51))</f>
        <v>Blank</v>
      </c>
      <c r="P4095" s="197" t="str">
        <f t="shared" si="661"/>
        <v>Blank</v>
      </c>
      <c r="Q4095" s="197" t="str">
        <f>IF(D4095=0,"Blank",IF(D4095="BEV",E4095*(1-'3 Model Input'!E$54), E4095))</f>
        <v>Blank</v>
      </c>
      <c r="R4095" s="198" t="str">
        <f>IF(D4095=0,"Blank",IF(D4095="PHEV",F4095/G4095,F4095*(1-'3 Model Input'!E$54)/G4095))</f>
        <v>Blank</v>
      </c>
      <c r="S4095" s="198" t="str">
        <f>IF(D4095=0,"Blank",IF(D4095="PHEV",MIN(M4095,E4095),MIN(M4095,(E4095*(1-'3 Model Input'!E$54)))))</f>
        <v>Blank</v>
      </c>
      <c r="T4095" s="217" t="str">
        <f t="shared" si="662"/>
        <v>Blank</v>
      </c>
      <c r="U4095" s="89"/>
      <c r="V4095" s="216" t="str">
        <f>IF(D4095=0,"Blank",P4095*'3 Model Input'!E$50)</f>
        <v>Blank</v>
      </c>
      <c r="W4095" s="197" t="str">
        <f t="shared" si="663"/>
        <v>Blank</v>
      </c>
      <c r="X4095" s="197" t="str">
        <f t="shared" si="664"/>
        <v>Blank</v>
      </c>
      <c r="Y4095" s="197" t="str">
        <f t="shared" si="665"/>
        <v>Blank</v>
      </c>
      <c r="Z4095" s="197" t="str">
        <f t="shared" si="666"/>
        <v>Blank</v>
      </c>
      <c r="AA4095" s="223" t="str" cm="1">
        <f t="array" ref="AA4095">_xlfn.IFS(ISTEXT('3 Model Input'!F$70),"Missing",ISTEXT('3 Model Input'!I$70),"Missing",ISNUMBER('3 Model Input'!K$70),'3 Model Input'!K$70*P4095)</f>
        <v>Missing</v>
      </c>
      <c r="AB4095" s="89"/>
      <c r="AC4095" s="227" t="str" cm="1">
        <f t="array" ref="AC4095">IF(D4095=0,"Blank",_xlfn.IFS('3 Model Input'!E$61=1,(V4095*G4095)/T4095,'3 Model Input'!E$61=2,(W4095*G4095)/T4095,'3 Model Input'!E$61=3,(X4095*G4095)/T4095,'3 Model Input'!E$61=4,(Y4095*G4095)/T4095,'3 Model Input'!E$61=5,(Z4095*G4095)/T4095, ISTEXT('3 Model Input'!E$61),"Missing",'3 Model Input'!E$61=6,(AA4095*G4095)/T4095))</f>
        <v>Blank</v>
      </c>
      <c r="AD4095" s="202" t="str">
        <f t="shared" si="667"/>
        <v>Blank</v>
      </c>
      <c r="AE4095" s="202" t="str">
        <f t="shared" si="668"/>
        <v>Blank</v>
      </c>
      <c r="AF4095" s="217" t="str">
        <f t="shared" si="669"/>
        <v>Blank</v>
      </c>
      <c r="AG4095" s="9" t="str" cm="1">
        <f t="array" ref="AG4095">_xlfn.IFS(ISNUMBER(AC4095), "", ISNUMBER(SEARCH("Blank", AC4095)), "", ISERROR(AC4095), "Bad input on tab 3")</f>
        <v/>
      </c>
    </row>
    <row r="4096" spans="2:33" ht="15" customHeight="1" x14ac:dyDescent="0.75">
      <c r="B4096" s="205" t="str">
        <f>'5 Driver Data'!B4096</f>
        <v>4088</v>
      </c>
      <c r="C4096" s="193">
        <f>'5 Driver Data'!C4096</f>
        <v>0</v>
      </c>
      <c r="D4096" s="192">
        <f>'5 Driver Data'!D4096</f>
        <v>0</v>
      </c>
      <c r="E4096" s="191">
        <f>'5 Driver Data'!E4096</f>
        <v>0</v>
      </c>
      <c r="F4096" s="191">
        <f>'5 Driver Data'!F4096</f>
        <v>0</v>
      </c>
      <c r="G4096" s="191">
        <f>'5 Driver Data'!G4096</f>
        <v>0</v>
      </c>
      <c r="H4096" s="191">
        <f>'5 Driver Data'!H4096</f>
        <v>0</v>
      </c>
      <c r="I4096" s="191">
        <f>'5 Driver Data'!I4096</f>
        <v>0</v>
      </c>
      <c r="J4096" s="191">
        <f>'5 Driver Data'!J4096</f>
        <v>0</v>
      </c>
      <c r="K4096" s="206">
        <f>'5 Driver Data'!K4096</f>
        <v>0</v>
      </c>
      <c r="L4096" s="1"/>
      <c r="M4096" s="216" t="str">
        <f>IF(D4096=0,"Blank",'3 Model Input'!E$44*'3 Model Input'!E$45)</f>
        <v>Blank</v>
      </c>
      <c r="N4096" s="197" t="str">
        <f t="shared" si="660"/>
        <v>Blank</v>
      </c>
      <c r="O4096" s="197" t="str">
        <f>IF(D4096=0,"Blank",'3 Model Input'!E$49*(1-'3 Model Input'!E$51))</f>
        <v>Blank</v>
      </c>
      <c r="P4096" s="197" t="str">
        <f t="shared" si="661"/>
        <v>Blank</v>
      </c>
      <c r="Q4096" s="197" t="str">
        <f>IF(D4096=0,"Blank",IF(D4096="BEV",E4096*(1-'3 Model Input'!E$54), E4096))</f>
        <v>Blank</v>
      </c>
      <c r="R4096" s="198" t="str">
        <f>IF(D4096=0,"Blank",IF(D4096="PHEV",F4096/G4096,F4096*(1-'3 Model Input'!E$54)/G4096))</f>
        <v>Blank</v>
      </c>
      <c r="S4096" s="198" t="str">
        <f>IF(D4096=0,"Blank",IF(D4096="PHEV",MIN(M4096,E4096),MIN(M4096,(E4096*(1-'3 Model Input'!E$54)))))</f>
        <v>Blank</v>
      </c>
      <c r="T4096" s="217" t="str">
        <f t="shared" si="662"/>
        <v>Blank</v>
      </c>
      <c r="U4096" s="89"/>
      <c r="V4096" s="216" t="str">
        <f>IF(D4096=0,"Blank",P4096*'3 Model Input'!E$50)</f>
        <v>Blank</v>
      </c>
      <c r="W4096" s="197" t="str">
        <f t="shared" si="663"/>
        <v>Blank</v>
      </c>
      <c r="X4096" s="197" t="str">
        <f t="shared" si="664"/>
        <v>Blank</v>
      </c>
      <c r="Y4096" s="197" t="str">
        <f t="shared" si="665"/>
        <v>Blank</v>
      </c>
      <c r="Z4096" s="197" t="str">
        <f t="shared" si="666"/>
        <v>Blank</v>
      </c>
      <c r="AA4096" s="223" t="str" cm="1">
        <f t="array" ref="AA4096">_xlfn.IFS(ISTEXT('3 Model Input'!F$70),"Missing",ISTEXT('3 Model Input'!I$70),"Missing",ISNUMBER('3 Model Input'!K$70),'3 Model Input'!K$70*P4096)</f>
        <v>Missing</v>
      </c>
      <c r="AB4096" s="89"/>
      <c r="AC4096" s="227" t="str" cm="1">
        <f t="array" ref="AC4096">IF(D4096=0,"Blank",_xlfn.IFS('3 Model Input'!E$61=1,(V4096*G4096)/T4096,'3 Model Input'!E$61=2,(W4096*G4096)/T4096,'3 Model Input'!E$61=3,(X4096*G4096)/T4096,'3 Model Input'!E$61=4,(Y4096*G4096)/T4096,'3 Model Input'!E$61=5,(Z4096*G4096)/T4096, ISTEXT('3 Model Input'!E$61),"Missing",'3 Model Input'!E$61=6,(AA4096*G4096)/T4096))</f>
        <v>Blank</v>
      </c>
      <c r="AD4096" s="202" t="str">
        <f t="shared" si="667"/>
        <v>Blank</v>
      </c>
      <c r="AE4096" s="202" t="str">
        <f t="shared" si="668"/>
        <v>Blank</v>
      </c>
      <c r="AF4096" s="217" t="str">
        <f t="shared" si="669"/>
        <v>Blank</v>
      </c>
      <c r="AG4096" s="9" t="str" cm="1">
        <f t="array" ref="AG4096">_xlfn.IFS(ISNUMBER(AC4096), "", ISNUMBER(SEARCH("Blank", AC4096)), "", ISERROR(AC4096), "Bad input on tab 3")</f>
        <v/>
      </c>
    </row>
    <row r="4097" spans="2:33" ht="15" customHeight="1" x14ac:dyDescent="0.75">
      <c r="B4097" s="205" t="str">
        <f>'5 Driver Data'!B4097</f>
        <v>4089</v>
      </c>
      <c r="C4097" s="193">
        <f>'5 Driver Data'!C4097</f>
        <v>0</v>
      </c>
      <c r="D4097" s="192">
        <f>'5 Driver Data'!D4097</f>
        <v>0</v>
      </c>
      <c r="E4097" s="191">
        <f>'5 Driver Data'!E4097</f>
        <v>0</v>
      </c>
      <c r="F4097" s="191">
        <f>'5 Driver Data'!F4097</f>
        <v>0</v>
      </c>
      <c r="G4097" s="191">
        <f>'5 Driver Data'!G4097</f>
        <v>0</v>
      </c>
      <c r="H4097" s="191">
        <f>'5 Driver Data'!H4097</f>
        <v>0</v>
      </c>
      <c r="I4097" s="191">
        <f>'5 Driver Data'!I4097</f>
        <v>0</v>
      </c>
      <c r="J4097" s="191">
        <f>'5 Driver Data'!J4097</f>
        <v>0</v>
      </c>
      <c r="K4097" s="206">
        <f>'5 Driver Data'!K4097</f>
        <v>0</v>
      </c>
      <c r="L4097" s="1"/>
      <c r="M4097" s="216" t="str">
        <f>IF(D4097=0,"Blank",'3 Model Input'!E$44*'3 Model Input'!E$45)</f>
        <v>Blank</v>
      </c>
      <c r="N4097" s="197" t="str">
        <f t="shared" si="660"/>
        <v>Blank</v>
      </c>
      <c r="O4097" s="197" t="str">
        <f>IF(D4097=0,"Blank",'3 Model Input'!E$49*(1-'3 Model Input'!E$51))</f>
        <v>Blank</v>
      </c>
      <c r="P4097" s="197" t="str">
        <f t="shared" si="661"/>
        <v>Blank</v>
      </c>
      <c r="Q4097" s="197" t="str">
        <f>IF(D4097=0,"Blank",IF(D4097="BEV",E4097*(1-'3 Model Input'!E$54), E4097))</f>
        <v>Blank</v>
      </c>
      <c r="R4097" s="198" t="str">
        <f>IF(D4097=0,"Blank",IF(D4097="PHEV",F4097/G4097,F4097*(1-'3 Model Input'!E$54)/G4097))</f>
        <v>Blank</v>
      </c>
      <c r="S4097" s="198" t="str">
        <f>IF(D4097=0,"Blank",IF(D4097="PHEV",MIN(M4097,E4097),MIN(M4097,(E4097*(1-'3 Model Input'!E$54)))))</f>
        <v>Blank</v>
      </c>
      <c r="T4097" s="217" t="str">
        <f t="shared" si="662"/>
        <v>Blank</v>
      </c>
      <c r="U4097" s="89"/>
      <c r="V4097" s="216" t="str">
        <f>IF(D4097=0,"Blank",P4097*'3 Model Input'!E$50)</f>
        <v>Blank</v>
      </c>
      <c r="W4097" s="197" t="str">
        <f t="shared" si="663"/>
        <v>Blank</v>
      </c>
      <c r="X4097" s="197" t="str">
        <f t="shared" si="664"/>
        <v>Blank</v>
      </c>
      <c r="Y4097" s="197" t="str">
        <f t="shared" si="665"/>
        <v>Blank</v>
      </c>
      <c r="Z4097" s="197" t="str">
        <f t="shared" si="666"/>
        <v>Blank</v>
      </c>
      <c r="AA4097" s="223" t="str" cm="1">
        <f t="array" ref="AA4097">_xlfn.IFS(ISTEXT('3 Model Input'!F$70),"Missing",ISTEXT('3 Model Input'!I$70),"Missing",ISNUMBER('3 Model Input'!K$70),'3 Model Input'!K$70*P4097)</f>
        <v>Missing</v>
      </c>
      <c r="AB4097" s="89"/>
      <c r="AC4097" s="227" t="str" cm="1">
        <f t="array" ref="AC4097">IF(D4097=0,"Blank",_xlfn.IFS('3 Model Input'!E$61=1,(V4097*G4097)/T4097,'3 Model Input'!E$61=2,(W4097*G4097)/T4097,'3 Model Input'!E$61=3,(X4097*G4097)/T4097,'3 Model Input'!E$61=4,(Y4097*G4097)/T4097,'3 Model Input'!E$61=5,(Z4097*G4097)/T4097, ISTEXT('3 Model Input'!E$61),"Missing",'3 Model Input'!E$61=6,(AA4097*G4097)/T4097))</f>
        <v>Blank</v>
      </c>
      <c r="AD4097" s="202" t="str">
        <f t="shared" si="667"/>
        <v>Blank</v>
      </c>
      <c r="AE4097" s="202" t="str">
        <f t="shared" si="668"/>
        <v>Blank</v>
      </c>
      <c r="AF4097" s="217" t="str">
        <f t="shared" si="669"/>
        <v>Blank</v>
      </c>
      <c r="AG4097" s="9" t="str" cm="1">
        <f t="array" ref="AG4097">_xlfn.IFS(ISNUMBER(AC4097), "", ISNUMBER(SEARCH("Blank", AC4097)), "", ISERROR(AC4097), "Bad input on tab 3")</f>
        <v/>
      </c>
    </row>
    <row r="4098" spans="2:33" ht="15" customHeight="1" x14ac:dyDescent="0.75">
      <c r="B4098" s="205" t="str">
        <f>'5 Driver Data'!B4098</f>
        <v>4090</v>
      </c>
      <c r="C4098" s="193">
        <f>'5 Driver Data'!C4098</f>
        <v>0</v>
      </c>
      <c r="D4098" s="192">
        <f>'5 Driver Data'!D4098</f>
        <v>0</v>
      </c>
      <c r="E4098" s="191">
        <f>'5 Driver Data'!E4098</f>
        <v>0</v>
      </c>
      <c r="F4098" s="191">
        <f>'5 Driver Data'!F4098</f>
        <v>0</v>
      </c>
      <c r="G4098" s="191">
        <f>'5 Driver Data'!G4098</f>
        <v>0</v>
      </c>
      <c r="H4098" s="191">
        <f>'5 Driver Data'!H4098</f>
        <v>0</v>
      </c>
      <c r="I4098" s="191">
        <f>'5 Driver Data'!I4098</f>
        <v>0</v>
      </c>
      <c r="J4098" s="191">
        <f>'5 Driver Data'!J4098</f>
        <v>0</v>
      </c>
      <c r="K4098" s="206">
        <f>'5 Driver Data'!K4098</f>
        <v>0</v>
      </c>
      <c r="L4098" s="1"/>
      <c r="M4098" s="216" t="str">
        <f>IF(D4098=0,"Blank",'3 Model Input'!E$44*'3 Model Input'!E$45)</f>
        <v>Blank</v>
      </c>
      <c r="N4098" s="197" t="str">
        <f t="shared" si="660"/>
        <v>Blank</v>
      </c>
      <c r="O4098" s="197" t="str">
        <f>IF(D4098=0,"Blank",'3 Model Input'!E$49*(1-'3 Model Input'!E$51))</f>
        <v>Blank</v>
      </c>
      <c r="P4098" s="197" t="str">
        <f t="shared" si="661"/>
        <v>Blank</v>
      </c>
      <c r="Q4098" s="197" t="str">
        <f>IF(D4098=0,"Blank",IF(D4098="BEV",E4098*(1-'3 Model Input'!E$54), E4098))</f>
        <v>Blank</v>
      </c>
      <c r="R4098" s="198" t="str">
        <f>IF(D4098=0,"Blank",IF(D4098="PHEV",F4098/G4098,F4098*(1-'3 Model Input'!E$54)/G4098))</f>
        <v>Blank</v>
      </c>
      <c r="S4098" s="198" t="str">
        <f>IF(D4098=0,"Blank",IF(D4098="PHEV",MIN(M4098,E4098),MIN(M4098,(E4098*(1-'3 Model Input'!E$54)))))</f>
        <v>Blank</v>
      </c>
      <c r="T4098" s="217" t="str">
        <f t="shared" si="662"/>
        <v>Blank</v>
      </c>
      <c r="U4098" s="89"/>
      <c r="V4098" s="216" t="str">
        <f>IF(D4098=0,"Blank",P4098*'3 Model Input'!E$50)</f>
        <v>Blank</v>
      </c>
      <c r="W4098" s="197" t="str">
        <f t="shared" si="663"/>
        <v>Blank</v>
      </c>
      <c r="X4098" s="197" t="str">
        <f t="shared" si="664"/>
        <v>Blank</v>
      </c>
      <c r="Y4098" s="197" t="str">
        <f t="shared" si="665"/>
        <v>Blank</v>
      </c>
      <c r="Z4098" s="197" t="str">
        <f t="shared" si="666"/>
        <v>Blank</v>
      </c>
      <c r="AA4098" s="223" t="str" cm="1">
        <f t="array" ref="AA4098">_xlfn.IFS(ISTEXT('3 Model Input'!F$70),"Missing",ISTEXT('3 Model Input'!I$70),"Missing",ISNUMBER('3 Model Input'!K$70),'3 Model Input'!K$70*P4098)</f>
        <v>Missing</v>
      </c>
      <c r="AB4098" s="89"/>
      <c r="AC4098" s="227" t="str" cm="1">
        <f t="array" ref="AC4098">IF(D4098=0,"Blank",_xlfn.IFS('3 Model Input'!E$61=1,(V4098*G4098)/T4098,'3 Model Input'!E$61=2,(W4098*G4098)/T4098,'3 Model Input'!E$61=3,(X4098*G4098)/T4098,'3 Model Input'!E$61=4,(Y4098*G4098)/T4098,'3 Model Input'!E$61=5,(Z4098*G4098)/T4098, ISTEXT('3 Model Input'!E$61),"Missing",'3 Model Input'!E$61=6,(AA4098*G4098)/T4098))</f>
        <v>Blank</v>
      </c>
      <c r="AD4098" s="202" t="str">
        <f t="shared" si="667"/>
        <v>Blank</v>
      </c>
      <c r="AE4098" s="202" t="str">
        <f t="shared" si="668"/>
        <v>Blank</v>
      </c>
      <c r="AF4098" s="217" t="str">
        <f t="shared" si="669"/>
        <v>Blank</v>
      </c>
      <c r="AG4098" s="9" t="str" cm="1">
        <f t="array" ref="AG4098">_xlfn.IFS(ISNUMBER(AC4098), "", ISNUMBER(SEARCH("Blank", AC4098)), "", ISERROR(AC4098), "Bad input on tab 3")</f>
        <v/>
      </c>
    </row>
    <row r="4099" spans="2:33" ht="15" customHeight="1" x14ac:dyDescent="0.75">
      <c r="B4099" s="205" t="str">
        <f>'5 Driver Data'!B4099</f>
        <v>4091</v>
      </c>
      <c r="C4099" s="193">
        <f>'5 Driver Data'!C4099</f>
        <v>0</v>
      </c>
      <c r="D4099" s="192">
        <f>'5 Driver Data'!D4099</f>
        <v>0</v>
      </c>
      <c r="E4099" s="191">
        <f>'5 Driver Data'!E4099</f>
        <v>0</v>
      </c>
      <c r="F4099" s="191">
        <f>'5 Driver Data'!F4099</f>
        <v>0</v>
      </c>
      <c r="G4099" s="191">
        <f>'5 Driver Data'!G4099</f>
        <v>0</v>
      </c>
      <c r="H4099" s="191">
        <f>'5 Driver Data'!H4099</f>
        <v>0</v>
      </c>
      <c r="I4099" s="191">
        <f>'5 Driver Data'!I4099</f>
        <v>0</v>
      </c>
      <c r="J4099" s="191">
        <f>'5 Driver Data'!J4099</f>
        <v>0</v>
      </c>
      <c r="K4099" s="206">
        <f>'5 Driver Data'!K4099</f>
        <v>0</v>
      </c>
      <c r="L4099" s="1"/>
      <c r="M4099" s="216" t="str">
        <f>IF(D4099=0,"Blank",'3 Model Input'!E$44*'3 Model Input'!E$45)</f>
        <v>Blank</v>
      </c>
      <c r="N4099" s="197" t="str">
        <f t="shared" si="660"/>
        <v>Blank</v>
      </c>
      <c r="O4099" s="197" t="str">
        <f>IF(D4099=0,"Blank",'3 Model Input'!E$49*(1-'3 Model Input'!E$51))</f>
        <v>Blank</v>
      </c>
      <c r="P4099" s="197" t="str">
        <f t="shared" si="661"/>
        <v>Blank</v>
      </c>
      <c r="Q4099" s="197" t="str">
        <f>IF(D4099=0,"Blank",IF(D4099="BEV",E4099*(1-'3 Model Input'!E$54), E4099))</f>
        <v>Blank</v>
      </c>
      <c r="R4099" s="198" t="str">
        <f>IF(D4099=0,"Blank",IF(D4099="PHEV",F4099/G4099,F4099*(1-'3 Model Input'!E$54)/G4099))</f>
        <v>Blank</v>
      </c>
      <c r="S4099" s="198" t="str">
        <f>IF(D4099=0,"Blank",IF(D4099="PHEV",MIN(M4099,E4099),MIN(M4099,(E4099*(1-'3 Model Input'!E$54)))))</f>
        <v>Blank</v>
      </c>
      <c r="T4099" s="217" t="str">
        <f t="shared" si="662"/>
        <v>Blank</v>
      </c>
      <c r="U4099" s="89"/>
      <c r="V4099" s="216" t="str">
        <f>IF(D4099=0,"Blank",P4099*'3 Model Input'!E$50)</f>
        <v>Blank</v>
      </c>
      <c r="W4099" s="197" t="str">
        <f t="shared" si="663"/>
        <v>Blank</v>
      </c>
      <c r="X4099" s="197" t="str">
        <f t="shared" si="664"/>
        <v>Blank</v>
      </c>
      <c r="Y4099" s="197" t="str">
        <f t="shared" si="665"/>
        <v>Blank</v>
      </c>
      <c r="Z4099" s="197" t="str">
        <f t="shared" si="666"/>
        <v>Blank</v>
      </c>
      <c r="AA4099" s="223" t="str" cm="1">
        <f t="array" ref="AA4099">_xlfn.IFS(ISTEXT('3 Model Input'!F$70),"Missing",ISTEXT('3 Model Input'!I$70),"Missing",ISNUMBER('3 Model Input'!K$70),'3 Model Input'!K$70*P4099)</f>
        <v>Missing</v>
      </c>
      <c r="AB4099" s="89"/>
      <c r="AC4099" s="227" t="str" cm="1">
        <f t="array" ref="AC4099">IF(D4099=0,"Blank",_xlfn.IFS('3 Model Input'!E$61=1,(V4099*G4099)/T4099,'3 Model Input'!E$61=2,(W4099*G4099)/T4099,'3 Model Input'!E$61=3,(X4099*G4099)/T4099,'3 Model Input'!E$61=4,(Y4099*G4099)/T4099,'3 Model Input'!E$61=5,(Z4099*G4099)/T4099, ISTEXT('3 Model Input'!E$61),"Missing",'3 Model Input'!E$61=6,(AA4099*G4099)/T4099))</f>
        <v>Blank</v>
      </c>
      <c r="AD4099" s="202" t="str">
        <f t="shared" si="667"/>
        <v>Blank</v>
      </c>
      <c r="AE4099" s="202" t="str">
        <f t="shared" si="668"/>
        <v>Blank</v>
      </c>
      <c r="AF4099" s="217" t="str">
        <f t="shared" si="669"/>
        <v>Blank</v>
      </c>
      <c r="AG4099" s="9" t="str" cm="1">
        <f t="array" ref="AG4099">_xlfn.IFS(ISNUMBER(AC4099), "", ISNUMBER(SEARCH("Blank", AC4099)), "", ISERROR(AC4099), "Bad input on tab 3")</f>
        <v/>
      </c>
    </row>
    <row r="4100" spans="2:33" ht="15" customHeight="1" x14ac:dyDescent="0.75">
      <c r="B4100" s="205" t="str">
        <f>'5 Driver Data'!B4100</f>
        <v>4092</v>
      </c>
      <c r="C4100" s="193">
        <f>'5 Driver Data'!C4100</f>
        <v>0</v>
      </c>
      <c r="D4100" s="192">
        <f>'5 Driver Data'!D4100</f>
        <v>0</v>
      </c>
      <c r="E4100" s="191">
        <f>'5 Driver Data'!E4100</f>
        <v>0</v>
      </c>
      <c r="F4100" s="191">
        <f>'5 Driver Data'!F4100</f>
        <v>0</v>
      </c>
      <c r="G4100" s="191">
        <f>'5 Driver Data'!G4100</f>
        <v>0</v>
      </c>
      <c r="H4100" s="191">
        <f>'5 Driver Data'!H4100</f>
        <v>0</v>
      </c>
      <c r="I4100" s="191">
        <f>'5 Driver Data'!I4100</f>
        <v>0</v>
      </c>
      <c r="J4100" s="191">
        <f>'5 Driver Data'!J4100</f>
        <v>0</v>
      </c>
      <c r="K4100" s="206">
        <f>'5 Driver Data'!K4100</f>
        <v>0</v>
      </c>
      <c r="L4100" s="1"/>
      <c r="M4100" s="216" t="str">
        <f>IF(D4100=0,"Blank",'3 Model Input'!E$44*'3 Model Input'!E$45)</f>
        <v>Blank</v>
      </c>
      <c r="N4100" s="197" t="str">
        <f t="shared" si="660"/>
        <v>Blank</v>
      </c>
      <c r="O4100" s="197" t="str">
        <f>IF(D4100=0,"Blank",'3 Model Input'!E$49*(1-'3 Model Input'!E$51))</f>
        <v>Blank</v>
      </c>
      <c r="P4100" s="197" t="str">
        <f t="shared" si="661"/>
        <v>Blank</v>
      </c>
      <c r="Q4100" s="197" t="str">
        <f>IF(D4100=0,"Blank",IF(D4100="BEV",E4100*(1-'3 Model Input'!E$54), E4100))</f>
        <v>Blank</v>
      </c>
      <c r="R4100" s="198" t="str">
        <f>IF(D4100=0,"Blank",IF(D4100="PHEV",F4100/G4100,F4100*(1-'3 Model Input'!E$54)/G4100))</f>
        <v>Blank</v>
      </c>
      <c r="S4100" s="198" t="str">
        <f>IF(D4100=0,"Blank",IF(D4100="PHEV",MIN(M4100,E4100),MIN(M4100,(E4100*(1-'3 Model Input'!E$54)))))</f>
        <v>Blank</v>
      </c>
      <c r="T4100" s="217" t="str">
        <f t="shared" si="662"/>
        <v>Blank</v>
      </c>
      <c r="U4100" s="89"/>
      <c r="V4100" s="216" t="str">
        <f>IF(D4100=0,"Blank",P4100*'3 Model Input'!E$50)</f>
        <v>Blank</v>
      </c>
      <c r="W4100" s="197" t="str">
        <f t="shared" si="663"/>
        <v>Blank</v>
      </c>
      <c r="X4100" s="197" t="str">
        <f t="shared" si="664"/>
        <v>Blank</v>
      </c>
      <c r="Y4100" s="197" t="str">
        <f t="shared" si="665"/>
        <v>Blank</v>
      </c>
      <c r="Z4100" s="197" t="str">
        <f t="shared" si="666"/>
        <v>Blank</v>
      </c>
      <c r="AA4100" s="223" t="str" cm="1">
        <f t="array" ref="AA4100">_xlfn.IFS(ISTEXT('3 Model Input'!F$70),"Missing",ISTEXT('3 Model Input'!I$70),"Missing",ISNUMBER('3 Model Input'!K$70),'3 Model Input'!K$70*P4100)</f>
        <v>Missing</v>
      </c>
      <c r="AB4100" s="89"/>
      <c r="AC4100" s="227" t="str" cm="1">
        <f t="array" ref="AC4100">IF(D4100=0,"Blank",_xlfn.IFS('3 Model Input'!E$61=1,(V4100*G4100)/T4100,'3 Model Input'!E$61=2,(W4100*G4100)/T4100,'3 Model Input'!E$61=3,(X4100*G4100)/T4100,'3 Model Input'!E$61=4,(Y4100*G4100)/T4100,'3 Model Input'!E$61=5,(Z4100*G4100)/T4100, ISTEXT('3 Model Input'!E$61),"Missing",'3 Model Input'!E$61=6,(AA4100*G4100)/T4100))</f>
        <v>Blank</v>
      </c>
      <c r="AD4100" s="202" t="str">
        <f t="shared" si="667"/>
        <v>Blank</v>
      </c>
      <c r="AE4100" s="202" t="str">
        <f t="shared" si="668"/>
        <v>Blank</v>
      </c>
      <c r="AF4100" s="217" t="str">
        <f t="shared" si="669"/>
        <v>Blank</v>
      </c>
      <c r="AG4100" s="9" t="str" cm="1">
        <f t="array" ref="AG4100">_xlfn.IFS(ISNUMBER(AC4100), "", ISNUMBER(SEARCH("Blank", AC4100)), "", ISERROR(AC4100), "Bad input on tab 3")</f>
        <v/>
      </c>
    </row>
    <row r="4101" spans="2:33" ht="15" customHeight="1" x14ac:dyDescent="0.75">
      <c r="B4101" s="205" t="str">
        <f>'5 Driver Data'!B4101</f>
        <v>4093</v>
      </c>
      <c r="C4101" s="193">
        <f>'5 Driver Data'!C4101</f>
        <v>0</v>
      </c>
      <c r="D4101" s="192">
        <f>'5 Driver Data'!D4101</f>
        <v>0</v>
      </c>
      <c r="E4101" s="191">
        <f>'5 Driver Data'!E4101</f>
        <v>0</v>
      </c>
      <c r="F4101" s="191">
        <f>'5 Driver Data'!F4101</f>
        <v>0</v>
      </c>
      <c r="G4101" s="191">
        <f>'5 Driver Data'!G4101</f>
        <v>0</v>
      </c>
      <c r="H4101" s="191">
        <f>'5 Driver Data'!H4101</f>
        <v>0</v>
      </c>
      <c r="I4101" s="191">
        <f>'5 Driver Data'!I4101</f>
        <v>0</v>
      </c>
      <c r="J4101" s="191">
        <f>'5 Driver Data'!J4101</f>
        <v>0</v>
      </c>
      <c r="K4101" s="206">
        <f>'5 Driver Data'!K4101</f>
        <v>0</v>
      </c>
      <c r="L4101" s="1"/>
      <c r="M4101" s="216" t="str">
        <f>IF(D4101=0,"Blank",'3 Model Input'!E$44*'3 Model Input'!E$45)</f>
        <v>Blank</v>
      </c>
      <c r="N4101" s="197" t="str">
        <f t="shared" si="660"/>
        <v>Blank</v>
      </c>
      <c r="O4101" s="197" t="str">
        <f>IF(D4101=0,"Blank",'3 Model Input'!E$49*(1-'3 Model Input'!E$51))</f>
        <v>Blank</v>
      </c>
      <c r="P4101" s="197" t="str">
        <f t="shared" si="661"/>
        <v>Blank</v>
      </c>
      <c r="Q4101" s="197" t="str">
        <f>IF(D4101=0,"Blank",IF(D4101="BEV",E4101*(1-'3 Model Input'!E$54), E4101))</f>
        <v>Blank</v>
      </c>
      <c r="R4101" s="198" t="str">
        <f>IF(D4101=0,"Blank",IF(D4101="PHEV",F4101/G4101,F4101*(1-'3 Model Input'!E$54)/G4101))</f>
        <v>Blank</v>
      </c>
      <c r="S4101" s="198" t="str">
        <f>IF(D4101=0,"Blank",IF(D4101="PHEV",MIN(M4101,E4101),MIN(M4101,(E4101*(1-'3 Model Input'!E$54)))))</f>
        <v>Blank</v>
      </c>
      <c r="T4101" s="217" t="str">
        <f t="shared" si="662"/>
        <v>Blank</v>
      </c>
      <c r="U4101" s="89"/>
      <c r="V4101" s="216" t="str">
        <f>IF(D4101=0,"Blank",P4101*'3 Model Input'!E$50)</f>
        <v>Blank</v>
      </c>
      <c r="W4101" s="197" t="str">
        <f t="shared" si="663"/>
        <v>Blank</v>
      </c>
      <c r="X4101" s="197" t="str">
        <f t="shared" si="664"/>
        <v>Blank</v>
      </c>
      <c r="Y4101" s="197" t="str">
        <f t="shared" si="665"/>
        <v>Blank</v>
      </c>
      <c r="Z4101" s="197" t="str">
        <f t="shared" si="666"/>
        <v>Blank</v>
      </c>
      <c r="AA4101" s="223" t="str" cm="1">
        <f t="array" ref="AA4101">_xlfn.IFS(ISTEXT('3 Model Input'!F$70),"Missing",ISTEXT('3 Model Input'!I$70),"Missing",ISNUMBER('3 Model Input'!K$70),'3 Model Input'!K$70*P4101)</f>
        <v>Missing</v>
      </c>
      <c r="AB4101" s="89"/>
      <c r="AC4101" s="227" t="str" cm="1">
        <f t="array" ref="AC4101">IF(D4101=0,"Blank",_xlfn.IFS('3 Model Input'!E$61=1,(V4101*G4101)/T4101,'3 Model Input'!E$61=2,(W4101*G4101)/T4101,'3 Model Input'!E$61=3,(X4101*G4101)/T4101,'3 Model Input'!E$61=4,(Y4101*G4101)/T4101,'3 Model Input'!E$61=5,(Z4101*G4101)/T4101, ISTEXT('3 Model Input'!E$61),"Missing",'3 Model Input'!E$61=6,(AA4101*G4101)/T4101))</f>
        <v>Blank</v>
      </c>
      <c r="AD4101" s="202" t="str">
        <f t="shared" si="667"/>
        <v>Blank</v>
      </c>
      <c r="AE4101" s="202" t="str">
        <f t="shared" si="668"/>
        <v>Blank</v>
      </c>
      <c r="AF4101" s="217" t="str">
        <f t="shared" si="669"/>
        <v>Blank</v>
      </c>
      <c r="AG4101" s="9" t="str" cm="1">
        <f t="array" ref="AG4101">_xlfn.IFS(ISNUMBER(AC4101), "", ISNUMBER(SEARCH("Blank", AC4101)), "", ISERROR(AC4101), "Bad input on tab 3")</f>
        <v/>
      </c>
    </row>
    <row r="4102" spans="2:33" ht="15" customHeight="1" x14ac:dyDescent="0.75">
      <c r="B4102" s="205" t="str">
        <f>'5 Driver Data'!B4102</f>
        <v>4094</v>
      </c>
      <c r="C4102" s="193">
        <f>'5 Driver Data'!C4102</f>
        <v>0</v>
      </c>
      <c r="D4102" s="192">
        <f>'5 Driver Data'!D4102</f>
        <v>0</v>
      </c>
      <c r="E4102" s="191">
        <f>'5 Driver Data'!E4102</f>
        <v>0</v>
      </c>
      <c r="F4102" s="191">
        <f>'5 Driver Data'!F4102</f>
        <v>0</v>
      </c>
      <c r="G4102" s="191">
        <f>'5 Driver Data'!G4102</f>
        <v>0</v>
      </c>
      <c r="H4102" s="191">
        <f>'5 Driver Data'!H4102</f>
        <v>0</v>
      </c>
      <c r="I4102" s="191">
        <f>'5 Driver Data'!I4102</f>
        <v>0</v>
      </c>
      <c r="J4102" s="191">
        <f>'5 Driver Data'!J4102</f>
        <v>0</v>
      </c>
      <c r="K4102" s="206">
        <f>'5 Driver Data'!K4102</f>
        <v>0</v>
      </c>
      <c r="L4102" s="1"/>
      <c r="M4102" s="216" t="str">
        <f>IF(D4102=0,"Blank",'3 Model Input'!E$44*'3 Model Input'!E$45)</f>
        <v>Blank</v>
      </c>
      <c r="N4102" s="197" t="str">
        <f t="shared" si="660"/>
        <v>Blank</v>
      </c>
      <c r="O4102" s="197" t="str">
        <f>IF(D4102=0,"Blank",'3 Model Input'!E$49*(1-'3 Model Input'!E$51))</f>
        <v>Blank</v>
      </c>
      <c r="P4102" s="197" t="str">
        <f t="shared" si="661"/>
        <v>Blank</v>
      </c>
      <c r="Q4102" s="197" t="str">
        <f>IF(D4102=0,"Blank",IF(D4102="BEV",E4102*(1-'3 Model Input'!E$54), E4102))</f>
        <v>Blank</v>
      </c>
      <c r="R4102" s="198" t="str">
        <f>IF(D4102=0,"Blank",IF(D4102="PHEV",F4102/G4102,F4102*(1-'3 Model Input'!E$54)/G4102))</f>
        <v>Blank</v>
      </c>
      <c r="S4102" s="198" t="str">
        <f>IF(D4102=0,"Blank",IF(D4102="PHEV",MIN(M4102,E4102),MIN(M4102,(E4102*(1-'3 Model Input'!E$54)))))</f>
        <v>Blank</v>
      </c>
      <c r="T4102" s="217" t="str">
        <f t="shared" si="662"/>
        <v>Blank</v>
      </c>
      <c r="U4102" s="89"/>
      <c r="V4102" s="216" t="str">
        <f>IF(D4102=0,"Blank",P4102*'3 Model Input'!E$50)</f>
        <v>Blank</v>
      </c>
      <c r="W4102" s="197" t="str">
        <f t="shared" si="663"/>
        <v>Blank</v>
      </c>
      <c r="X4102" s="197" t="str">
        <f t="shared" si="664"/>
        <v>Blank</v>
      </c>
      <c r="Y4102" s="197" t="str">
        <f t="shared" si="665"/>
        <v>Blank</v>
      </c>
      <c r="Z4102" s="197" t="str">
        <f t="shared" si="666"/>
        <v>Blank</v>
      </c>
      <c r="AA4102" s="223" t="str" cm="1">
        <f t="array" ref="AA4102">_xlfn.IFS(ISTEXT('3 Model Input'!F$70),"Missing",ISTEXT('3 Model Input'!I$70),"Missing",ISNUMBER('3 Model Input'!K$70),'3 Model Input'!K$70*P4102)</f>
        <v>Missing</v>
      </c>
      <c r="AB4102" s="89"/>
      <c r="AC4102" s="227" t="str" cm="1">
        <f t="array" ref="AC4102">IF(D4102=0,"Blank",_xlfn.IFS('3 Model Input'!E$61=1,(V4102*G4102)/T4102,'3 Model Input'!E$61=2,(W4102*G4102)/T4102,'3 Model Input'!E$61=3,(X4102*G4102)/T4102,'3 Model Input'!E$61=4,(Y4102*G4102)/T4102,'3 Model Input'!E$61=5,(Z4102*G4102)/T4102, ISTEXT('3 Model Input'!E$61),"Missing",'3 Model Input'!E$61=6,(AA4102*G4102)/T4102))</f>
        <v>Blank</v>
      </c>
      <c r="AD4102" s="202" t="str">
        <f t="shared" si="667"/>
        <v>Blank</v>
      </c>
      <c r="AE4102" s="202" t="str">
        <f t="shared" si="668"/>
        <v>Blank</v>
      </c>
      <c r="AF4102" s="217" t="str">
        <f t="shared" si="669"/>
        <v>Blank</v>
      </c>
      <c r="AG4102" s="9" t="str" cm="1">
        <f t="array" ref="AG4102">_xlfn.IFS(ISNUMBER(AC4102), "", ISNUMBER(SEARCH("Blank", AC4102)), "", ISERROR(AC4102), "Bad input on tab 3")</f>
        <v/>
      </c>
    </row>
    <row r="4103" spans="2:33" ht="15" customHeight="1" x14ac:dyDescent="0.75">
      <c r="B4103" s="205" t="str">
        <f>'5 Driver Data'!B4103</f>
        <v>4095</v>
      </c>
      <c r="C4103" s="193">
        <f>'5 Driver Data'!C4103</f>
        <v>0</v>
      </c>
      <c r="D4103" s="192">
        <f>'5 Driver Data'!D4103</f>
        <v>0</v>
      </c>
      <c r="E4103" s="191">
        <f>'5 Driver Data'!E4103</f>
        <v>0</v>
      </c>
      <c r="F4103" s="191">
        <f>'5 Driver Data'!F4103</f>
        <v>0</v>
      </c>
      <c r="G4103" s="191">
        <f>'5 Driver Data'!G4103</f>
        <v>0</v>
      </c>
      <c r="H4103" s="191">
        <f>'5 Driver Data'!H4103</f>
        <v>0</v>
      </c>
      <c r="I4103" s="191">
        <f>'5 Driver Data'!I4103</f>
        <v>0</v>
      </c>
      <c r="J4103" s="191">
        <f>'5 Driver Data'!J4103</f>
        <v>0</v>
      </c>
      <c r="K4103" s="206">
        <f>'5 Driver Data'!K4103</f>
        <v>0</v>
      </c>
      <c r="L4103" s="1"/>
      <c r="M4103" s="216" t="str">
        <f>IF(D4103=0,"Blank",'3 Model Input'!E$44*'3 Model Input'!E$45)</f>
        <v>Blank</v>
      </c>
      <c r="N4103" s="197" t="str">
        <f t="shared" si="660"/>
        <v>Blank</v>
      </c>
      <c r="O4103" s="197" t="str">
        <f>IF(D4103=0,"Blank",'3 Model Input'!E$49*(1-'3 Model Input'!E$51))</f>
        <v>Blank</v>
      </c>
      <c r="P4103" s="197" t="str">
        <f t="shared" si="661"/>
        <v>Blank</v>
      </c>
      <c r="Q4103" s="197" t="str">
        <f>IF(D4103=0,"Blank",IF(D4103="BEV",E4103*(1-'3 Model Input'!E$54), E4103))</f>
        <v>Blank</v>
      </c>
      <c r="R4103" s="198" t="str">
        <f>IF(D4103=0,"Blank",IF(D4103="PHEV",F4103/G4103,F4103*(1-'3 Model Input'!E$54)/G4103))</f>
        <v>Blank</v>
      </c>
      <c r="S4103" s="198" t="str">
        <f>IF(D4103=0,"Blank",IF(D4103="PHEV",MIN(M4103,E4103),MIN(M4103,(E4103*(1-'3 Model Input'!E$54)))))</f>
        <v>Blank</v>
      </c>
      <c r="T4103" s="217" t="str">
        <f t="shared" si="662"/>
        <v>Blank</v>
      </c>
      <c r="U4103" s="89"/>
      <c r="V4103" s="216" t="str">
        <f>IF(D4103=0,"Blank",P4103*'3 Model Input'!E$50)</f>
        <v>Blank</v>
      </c>
      <c r="W4103" s="197" t="str">
        <f t="shared" si="663"/>
        <v>Blank</v>
      </c>
      <c r="X4103" s="197" t="str">
        <f t="shared" si="664"/>
        <v>Blank</v>
      </c>
      <c r="Y4103" s="197" t="str">
        <f t="shared" si="665"/>
        <v>Blank</v>
      </c>
      <c r="Z4103" s="197" t="str">
        <f t="shared" si="666"/>
        <v>Blank</v>
      </c>
      <c r="AA4103" s="223" t="str" cm="1">
        <f t="array" ref="AA4103">_xlfn.IFS(ISTEXT('3 Model Input'!F$70),"Missing",ISTEXT('3 Model Input'!I$70),"Missing",ISNUMBER('3 Model Input'!K$70),'3 Model Input'!K$70*P4103)</f>
        <v>Missing</v>
      </c>
      <c r="AB4103" s="89"/>
      <c r="AC4103" s="227" t="str" cm="1">
        <f t="array" ref="AC4103">IF(D4103=0,"Blank",_xlfn.IFS('3 Model Input'!E$61=1,(V4103*G4103)/T4103,'3 Model Input'!E$61=2,(W4103*G4103)/T4103,'3 Model Input'!E$61=3,(X4103*G4103)/T4103,'3 Model Input'!E$61=4,(Y4103*G4103)/T4103,'3 Model Input'!E$61=5,(Z4103*G4103)/T4103, ISTEXT('3 Model Input'!E$61),"Missing",'3 Model Input'!E$61=6,(AA4103*G4103)/T4103))</f>
        <v>Blank</v>
      </c>
      <c r="AD4103" s="202" t="str">
        <f t="shared" si="667"/>
        <v>Blank</v>
      </c>
      <c r="AE4103" s="202" t="str">
        <f t="shared" si="668"/>
        <v>Blank</v>
      </c>
      <c r="AF4103" s="217" t="str">
        <f t="shared" si="669"/>
        <v>Blank</v>
      </c>
      <c r="AG4103" s="9" t="str" cm="1">
        <f t="array" ref="AG4103">_xlfn.IFS(ISNUMBER(AC4103), "", ISNUMBER(SEARCH("Blank", AC4103)), "", ISERROR(AC4103), "Bad input on tab 3")</f>
        <v/>
      </c>
    </row>
    <row r="4104" spans="2:33" ht="15" customHeight="1" x14ac:dyDescent="0.75">
      <c r="B4104" s="205" t="str">
        <f>'5 Driver Data'!B4104</f>
        <v>4096</v>
      </c>
      <c r="C4104" s="193">
        <f>'5 Driver Data'!C4104</f>
        <v>0</v>
      </c>
      <c r="D4104" s="192">
        <f>'5 Driver Data'!D4104</f>
        <v>0</v>
      </c>
      <c r="E4104" s="191">
        <f>'5 Driver Data'!E4104</f>
        <v>0</v>
      </c>
      <c r="F4104" s="191">
        <f>'5 Driver Data'!F4104</f>
        <v>0</v>
      </c>
      <c r="G4104" s="191">
        <f>'5 Driver Data'!G4104</f>
        <v>0</v>
      </c>
      <c r="H4104" s="191">
        <f>'5 Driver Data'!H4104</f>
        <v>0</v>
      </c>
      <c r="I4104" s="191">
        <f>'5 Driver Data'!I4104</f>
        <v>0</v>
      </c>
      <c r="J4104" s="191">
        <f>'5 Driver Data'!J4104</f>
        <v>0</v>
      </c>
      <c r="K4104" s="206">
        <f>'5 Driver Data'!K4104</f>
        <v>0</v>
      </c>
      <c r="L4104" s="1"/>
      <c r="M4104" s="216" t="str">
        <f>IF(D4104=0,"Blank",'3 Model Input'!E$44*'3 Model Input'!E$45)</f>
        <v>Blank</v>
      </c>
      <c r="N4104" s="197" t="str">
        <f t="shared" si="660"/>
        <v>Blank</v>
      </c>
      <c r="O4104" s="197" t="str">
        <f>IF(D4104=0,"Blank",'3 Model Input'!E$49*(1-'3 Model Input'!E$51))</f>
        <v>Blank</v>
      </c>
      <c r="P4104" s="197" t="str">
        <f t="shared" si="661"/>
        <v>Blank</v>
      </c>
      <c r="Q4104" s="197" t="str">
        <f>IF(D4104=0,"Blank",IF(D4104="BEV",E4104*(1-'3 Model Input'!E$54), E4104))</f>
        <v>Blank</v>
      </c>
      <c r="R4104" s="198" t="str">
        <f>IF(D4104=0,"Blank",IF(D4104="PHEV",F4104/G4104,F4104*(1-'3 Model Input'!E$54)/G4104))</f>
        <v>Blank</v>
      </c>
      <c r="S4104" s="198" t="str">
        <f>IF(D4104=0,"Blank",IF(D4104="PHEV",MIN(M4104,E4104),MIN(M4104,(E4104*(1-'3 Model Input'!E$54)))))</f>
        <v>Blank</v>
      </c>
      <c r="T4104" s="217" t="str">
        <f t="shared" si="662"/>
        <v>Blank</v>
      </c>
      <c r="U4104" s="89"/>
      <c r="V4104" s="216" t="str">
        <f>IF(D4104=0,"Blank",P4104*'3 Model Input'!E$50)</f>
        <v>Blank</v>
      </c>
      <c r="W4104" s="197" t="str">
        <f t="shared" si="663"/>
        <v>Blank</v>
      </c>
      <c r="X4104" s="197" t="str">
        <f t="shared" si="664"/>
        <v>Blank</v>
      </c>
      <c r="Y4104" s="197" t="str">
        <f t="shared" si="665"/>
        <v>Blank</v>
      </c>
      <c r="Z4104" s="197" t="str">
        <f t="shared" si="666"/>
        <v>Blank</v>
      </c>
      <c r="AA4104" s="223" t="str" cm="1">
        <f t="array" ref="AA4104">_xlfn.IFS(ISTEXT('3 Model Input'!F$70),"Missing",ISTEXT('3 Model Input'!I$70),"Missing",ISNUMBER('3 Model Input'!K$70),'3 Model Input'!K$70*P4104)</f>
        <v>Missing</v>
      </c>
      <c r="AB4104" s="89"/>
      <c r="AC4104" s="227" t="str" cm="1">
        <f t="array" ref="AC4104">IF(D4104=0,"Blank",_xlfn.IFS('3 Model Input'!E$61=1,(V4104*G4104)/T4104,'3 Model Input'!E$61=2,(W4104*G4104)/T4104,'3 Model Input'!E$61=3,(X4104*G4104)/T4104,'3 Model Input'!E$61=4,(Y4104*G4104)/T4104,'3 Model Input'!E$61=5,(Z4104*G4104)/T4104, ISTEXT('3 Model Input'!E$61),"Missing",'3 Model Input'!E$61=6,(AA4104*G4104)/T4104))</f>
        <v>Blank</v>
      </c>
      <c r="AD4104" s="202" t="str">
        <f t="shared" si="667"/>
        <v>Blank</v>
      </c>
      <c r="AE4104" s="202" t="str">
        <f t="shared" si="668"/>
        <v>Blank</v>
      </c>
      <c r="AF4104" s="217" t="str">
        <f t="shared" si="669"/>
        <v>Blank</v>
      </c>
      <c r="AG4104" s="9" t="str" cm="1">
        <f t="array" ref="AG4104">_xlfn.IFS(ISNUMBER(AC4104), "", ISNUMBER(SEARCH("Blank", AC4104)), "", ISERROR(AC4104), "Bad input on tab 3")</f>
        <v/>
      </c>
    </row>
    <row r="4105" spans="2:33" ht="15" customHeight="1" x14ac:dyDescent="0.75">
      <c r="B4105" s="205" t="str">
        <f>'5 Driver Data'!B4105</f>
        <v>4097</v>
      </c>
      <c r="C4105" s="193">
        <f>'5 Driver Data'!C4105</f>
        <v>0</v>
      </c>
      <c r="D4105" s="192">
        <f>'5 Driver Data'!D4105</f>
        <v>0</v>
      </c>
      <c r="E4105" s="191">
        <f>'5 Driver Data'!E4105</f>
        <v>0</v>
      </c>
      <c r="F4105" s="191">
        <f>'5 Driver Data'!F4105</f>
        <v>0</v>
      </c>
      <c r="G4105" s="191">
        <f>'5 Driver Data'!G4105</f>
        <v>0</v>
      </c>
      <c r="H4105" s="191">
        <f>'5 Driver Data'!H4105</f>
        <v>0</v>
      </c>
      <c r="I4105" s="191">
        <f>'5 Driver Data'!I4105</f>
        <v>0</v>
      </c>
      <c r="J4105" s="191">
        <f>'5 Driver Data'!J4105</f>
        <v>0</v>
      </c>
      <c r="K4105" s="206">
        <f>'5 Driver Data'!K4105</f>
        <v>0</v>
      </c>
      <c r="L4105" s="1"/>
      <c r="M4105" s="216" t="str">
        <f>IF(D4105=0,"Blank",'3 Model Input'!E$44*'3 Model Input'!E$45)</f>
        <v>Blank</v>
      </c>
      <c r="N4105" s="197" t="str">
        <f t="shared" si="660"/>
        <v>Blank</v>
      </c>
      <c r="O4105" s="197" t="str">
        <f>IF(D4105=0,"Blank",'3 Model Input'!E$49*(1-'3 Model Input'!E$51))</f>
        <v>Blank</v>
      </c>
      <c r="P4105" s="197" t="str">
        <f t="shared" si="661"/>
        <v>Blank</v>
      </c>
      <c r="Q4105" s="197" t="str">
        <f>IF(D4105=0,"Blank",IF(D4105="BEV",E4105*(1-'3 Model Input'!E$54), E4105))</f>
        <v>Blank</v>
      </c>
      <c r="R4105" s="198" t="str">
        <f>IF(D4105=0,"Blank",IF(D4105="PHEV",F4105/G4105,F4105*(1-'3 Model Input'!E$54)/G4105))</f>
        <v>Blank</v>
      </c>
      <c r="S4105" s="198" t="str">
        <f>IF(D4105=0,"Blank",IF(D4105="PHEV",MIN(M4105,E4105),MIN(M4105,(E4105*(1-'3 Model Input'!E$54)))))</f>
        <v>Blank</v>
      </c>
      <c r="T4105" s="217" t="str">
        <f t="shared" si="662"/>
        <v>Blank</v>
      </c>
      <c r="U4105" s="89"/>
      <c r="V4105" s="216" t="str">
        <f>IF(D4105=0,"Blank",P4105*'3 Model Input'!E$50)</f>
        <v>Blank</v>
      </c>
      <c r="W4105" s="197" t="str">
        <f t="shared" si="663"/>
        <v>Blank</v>
      </c>
      <c r="X4105" s="197" t="str">
        <f t="shared" si="664"/>
        <v>Blank</v>
      </c>
      <c r="Y4105" s="197" t="str">
        <f t="shared" si="665"/>
        <v>Blank</v>
      </c>
      <c r="Z4105" s="197" t="str">
        <f t="shared" si="666"/>
        <v>Blank</v>
      </c>
      <c r="AA4105" s="223" t="str" cm="1">
        <f t="array" ref="AA4105">_xlfn.IFS(ISTEXT('3 Model Input'!F$70),"Missing",ISTEXT('3 Model Input'!I$70),"Missing",ISNUMBER('3 Model Input'!K$70),'3 Model Input'!K$70*P4105)</f>
        <v>Missing</v>
      </c>
      <c r="AB4105" s="89"/>
      <c r="AC4105" s="227" t="str" cm="1">
        <f t="array" ref="AC4105">IF(D4105=0,"Blank",_xlfn.IFS('3 Model Input'!E$61=1,(V4105*G4105)/T4105,'3 Model Input'!E$61=2,(W4105*G4105)/T4105,'3 Model Input'!E$61=3,(X4105*G4105)/T4105,'3 Model Input'!E$61=4,(Y4105*G4105)/T4105,'3 Model Input'!E$61=5,(Z4105*G4105)/T4105, ISTEXT('3 Model Input'!E$61),"Missing",'3 Model Input'!E$61=6,(AA4105*G4105)/T4105))</f>
        <v>Blank</v>
      </c>
      <c r="AD4105" s="202" t="str">
        <f t="shared" si="667"/>
        <v>Blank</v>
      </c>
      <c r="AE4105" s="202" t="str">
        <f t="shared" si="668"/>
        <v>Blank</v>
      </c>
      <c r="AF4105" s="217" t="str">
        <f t="shared" si="669"/>
        <v>Blank</v>
      </c>
      <c r="AG4105" s="9" t="str" cm="1">
        <f t="array" ref="AG4105">_xlfn.IFS(ISNUMBER(AC4105), "", ISNUMBER(SEARCH("Blank", AC4105)), "", ISERROR(AC4105), "Bad input on tab 3")</f>
        <v/>
      </c>
    </row>
    <row r="4106" spans="2:33" ht="15" customHeight="1" x14ac:dyDescent="0.75">
      <c r="B4106" s="205" t="str">
        <f>'5 Driver Data'!B4106</f>
        <v>4098</v>
      </c>
      <c r="C4106" s="193">
        <f>'5 Driver Data'!C4106</f>
        <v>0</v>
      </c>
      <c r="D4106" s="192">
        <f>'5 Driver Data'!D4106</f>
        <v>0</v>
      </c>
      <c r="E4106" s="191">
        <f>'5 Driver Data'!E4106</f>
        <v>0</v>
      </c>
      <c r="F4106" s="191">
        <f>'5 Driver Data'!F4106</f>
        <v>0</v>
      </c>
      <c r="G4106" s="191">
        <f>'5 Driver Data'!G4106</f>
        <v>0</v>
      </c>
      <c r="H4106" s="191">
        <f>'5 Driver Data'!H4106</f>
        <v>0</v>
      </c>
      <c r="I4106" s="191">
        <f>'5 Driver Data'!I4106</f>
        <v>0</v>
      </c>
      <c r="J4106" s="191">
        <f>'5 Driver Data'!J4106</f>
        <v>0</v>
      </c>
      <c r="K4106" s="206">
        <f>'5 Driver Data'!K4106</f>
        <v>0</v>
      </c>
      <c r="L4106" s="1"/>
      <c r="M4106" s="216" t="str">
        <f>IF(D4106=0,"Blank",'3 Model Input'!E$44*'3 Model Input'!E$45)</f>
        <v>Blank</v>
      </c>
      <c r="N4106" s="197" t="str">
        <f t="shared" si="660"/>
        <v>Blank</v>
      </c>
      <c r="O4106" s="197" t="str">
        <f>IF(D4106=0,"Blank",'3 Model Input'!E$49*(1-'3 Model Input'!E$51))</f>
        <v>Blank</v>
      </c>
      <c r="P4106" s="197" t="str">
        <f t="shared" si="661"/>
        <v>Blank</v>
      </c>
      <c r="Q4106" s="197" t="str">
        <f>IF(D4106=0,"Blank",IF(D4106="BEV",E4106*(1-'3 Model Input'!E$54), E4106))</f>
        <v>Blank</v>
      </c>
      <c r="R4106" s="198" t="str">
        <f>IF(D4106=0,"Blank",IF(D4106="PHEV",F4106/G4106,F4106*(1-'3 Model Input'!E$54)/G4106))</f>
        <v>Blank</v>
      </c>
      <c r="S4106" s="198" t="str">
        <f>IF(D4106=0,"Blank",IF(D4106="PHEV",MIN(M4106,E4106),MIN(M4106,(E4106*(1-'3 Model Input'!E$54)))))</f>
        <v>Blank</v>
      </c>
      <c r="T4106" s="217" t="str">
        <f t="shared" si="662"/>
        <v>Blank</v>
      </c>
      <c r="U4106" s="89"/>
      <c r="V4106" s="216" t="str">
        <f>IF(D4106=0,"Blank",P4106*'3 Model Input'!E$50)</f>
        <v>Blank</v>
      </c>
      <c r="W4106" s="197" t="str">
        <f t="shared" si="663"/>
        <v>Blank</v>
      </c>
      <c r="X4106" s="197" t="str">
        <f t="shared" si="664"/>
        <v>Blank</v>
      </c>
      <c r="Y4106" s="197" t="str">
        <f t="shared" si="665"/>
        <v>Blank</v>
      </c>
      <c r="Z4106" s="197" t="str">
        <f t="shared" si="666"/>
        <v>Blank</v>
      </c>
      <c r="AA4106" s="223" t="str" cm="1">
        <f t="array" ref="AA4106">_xlfn.IFS(ISTEXT('3 Model Input'!F$70),"Missing",ISTEXT('3 Model Input'!I$70),"Missing",ISNUMBER('3 Model Input'!K$70),'3 Model Input'!K$70*P4106)</f>
        <v>Missing</v>
      </c>
      <c r="AB4106" s="89"/>
      <c r="AC4106" s="227" t="str" cm="1">
        <f t="array" ref="AC4106">IF(D4106=0,"Blank",_xlfn.IFS('3 Model Input'!E$61=1,(V4106*G4106)/T4106,'3 Model Input'!E$61=2,(W4106*G4106)/T4106,'3 Model Input'!E$61=3,(X4106*G4106)/T4106,'3 Model Input'!E$61=4,(Y4106*G4106)/T4106,'3 Model Input'!E$61=5,(Z4106*G4106)/T4106, ISTEXT('3 Model Input'!E$61),"Missing",'3 Model Input'!E$61=6,(AA4106*G4106)/T4106))</f>
        <v>Blank</v>
      </c>
      <c r="AD4106" s="202" t="str">
        <f t="shared" si="667"/>
        <v>Blank</v>
      </c>
      <c r="AE4106" s="202" t="str">
        <f t="shared" si="668"/>
        <v>Blank</v>
      </c>
      <c r="AF4106" s="217" t="str">
        <f t="shared" si="669"/>
        <v>Blank</v>
      </c>
      <c r="AG4106" s="9" t="str" cm="1">
        <f t="array" ref="AG4106">_xlfn.IFS(ISNUMBER(AC4106), "", ISNUMBER(SEARCH("Blank", AC4106)), "", ISERROR(AC4106), "Bad input on tab 3")</f>
        <v/>
      </c>
    </row>
    <row r="4107" spans="2:33" ht="15" customHeight="1" x14ac:dyDescent="0.75">
      <c r="B4107" s="205" t="str">
        <f>'5 Driver Data'!B4107</f>
        <v>4099</v>
      </c>
      <c r="C4107" s="193">
        <f>'5 Driver Data'!C4107</f>
        <v>0</v>
      </c>
      <c r="D4107" s="192">
        <f>'5 Driver Data'!D4107</f>
        <v>0</v>
      </c>
      <c r="E4107" s="191">
        <f>'5 Driver Data'!E4107</f>
        <v>0</v>
      </c>
      <c r="F4107" s="191">
        <f>'5 Driver Data'!F4107</f>
        <v>0</v>
      </c>
      <c r="G4107" s="191">
        <f>'5 Driver Data'!G4107</f>
        <v>0</v>
      </c>
      <c r="H4107" s="191">
        <f>'5 Driver Data'!H4107</f>
        <v>0</v>
      </c>
      <c r="I4107" s="191">
        <f>'5 Driver Data'!I4107</f>
        <v>0</v>
      </c>
      <c r="J4107" s="191">
        <f>'5 Driver Data'!J4107</f>
        <v>0</v>
      </c>
      <c r="K4107" s="206">
        <f>'5 Driver Data'!K4107</f>
        <v>0</v>
      </c>
      <c r="L4107" s="1"/>
      <c r="M4107" s="216" t="str">
        <f>IF(D4107=0,"Blank",'3 Model Input'!E$44*'3 Model Input'!E$45)</f>
        <v>Blank</v>
      </c>
      <c r="N4107" s="197" t="str">
        <f t="shared" si="660"/>
        <v>Blank</v>
      </c>
      <c r="O4107" s="197" t="str">
        <f>IF(D4107=0,"Blank",'3 Model Input'!E$49*(1-'3 Model Input'!E$51))</f>
        <v>Blank</v>
      </c>
      <c r="P4107" s="197" t="str">
        <f t="shared" si="661"/>
        <v>Blank</v>
      </c>
      <c r="Q4107" s="197" t="str">
        <f>IF(D4107=0,"Blank",IF(D4107="BEV",E4107*(1-'3 Model Input'!E$54), E4107))</f>
        <v>Blank</v>
      </c>
      <c r="R4107" s="198" t="str">
        <f>IF(D4107=0,"Blank",IF(D4107="PHEV",F4107/G4107,F4107*(1-'3 Model Input'!E$54)/G4107))</f>
        <v>Blank</v>
      </c>
      <c r="S4107" s="198" t="str">
        <f>IF(D4107=0,"Blank",IF(D4107="PHEV",MIN(M4107,E4107),MIN(M4107,(E4107*(1-'3 Model Input'!E$54)))))</f>
        <v>Blank</v>
      </c>
      <c r="T4107" s="217" t="str">
        <f t="shared" si="662"/>
        <v>Blank</v>
      </c>
      <c r="U4107" s="89"/>
      <c r="V4107" s="216" t="str">
        <f>IF(D4107=0,"Blank",P4107*'3 Model Input'!E$50)</f>
        <v>Blank</v>
      </c>
      <c r="W4107" s="197" t="str">
        <f t="shared" si="663"/>
        <v>Blank</v>
      </c>
      <c r="X4107" s="197" t="str">
        <f t="shared" si="664"/>
        <v>Blank</v>
      </c>
      <c r="Y4107" s="197" t="str">
        <f t="shared" si="665"/>
        <v>Blank</v>
      </c>
      <c r="Z4107" s="197" t="str">
        <f t="shared" si="666"/>
        <v>Blank</v>
      </c>
      <c r="AA4107" s="223" t="str" cm="1">
        <f t="array" ref="AA4107">_xlfn.IFS(ISTEXT('3 Model Input'!F$70),"Missing",ISTEXT('3 Model Input'!I$70),"Missing",ISNUMBER('3 Model Input'!K$70),'3 Model Input'!K$70*P4107)</f>
        <v>Missing</v>
      </c>
      <c r="AB4107" s="89"/>
      <c r="AC4107" s="227" t="str" cm="1">
        <f t="array" ref="AC4107">IF(D4107=0,"Blank",_xlfn.IFS('3 Model Input'!E$61=1,(V4107*G4107)/T4107,'3 Model Input'!E$61=2,(W4107*G4107)/T4107,'3 Model Input'!E$61=3,(X4107*G4107)/T4107,'3 Model Input'!E$61=4,(Y4107*G4107)/T4107,'3 Model Input'!E$61=5,(Z4107*G4107)/T4107, ISTEXT('3 Model Input'!E$61),"Missing",'3 Model Input'!E$61=6,(AA4107*G4107)/T4107))</f>
        <v>Blank</v>
      </c>
      <c r="AD4107" s="202" t="str">
        <f t="shared" si="667"/>
        <v>Blank</v>
      </c>
      <c r="AE4107" s="202" t="str">
        <f t="shared" si="668"/>
        <v>Blank</v>
      </c>
      <c r="AF4107" s="217" t="str">
        <f t="shared" si="669"/>
        <v>Blank</v>
      </c>
      <c r="AG4107" s="9" t="str" cm="1">
        <f t="array" ref="AG4107">_xlfn.IFS(ISNUMBER(AC4107), "", ISNUMBER(SEARCH("Blank", AC4107)), "", ISERROR(AC4107), "Bad input on tab 3")</f>
        <v/>
      </c>
    </row>
    <row r="4108" spans="2:33" ht="15" customHeight="1" x14ac:dyDescent="0.75">
      <c r="B4108" s="205" t="str">
        <f>'5 Driver Data'!B4108</f>
        <v>4100</v>
      </c>
      <c r="C4108" s="193">
        <f>'5 Driver Data'!C4108</f>
        <v>0</v>
      </c>
      <c r="D4108" s="192">
        <f>'5 Driver Data'!D4108</f>
        <v>0</v>
      </c>
      <c r="E4108" s="191">
        <f>'5 Driver Data'!E4108</f>
        <v>0</v>
      </c>
      <c r="F4108" s="191">
        <f>'5 Driver Data'!F4108</f>
        <v>0</v>
      </c>
      <c r="G4108" s="191">
        <f>'5 Driver Data'!G4108</f>
        <v>0</v>
      </c>
      <c r="H4108" s="191">
        <f>'5 Driver Data'!H4108</f>
        <v>0</v>
      </c>
      <c r="I4108" s="191">
        <f>'5 Driver Data'!I4108</f>
        <v>0</v>
      </c>
      <c r="J4108" s="191">
        <f>'5 Driver Data'!J4108</f>
        <v>0</v>
      </c>
      <c r="K4108" s="206">
        <f>'5 Driver Data'!K4108</f>
        <v>0</v>
      </c>
      <c r="L4108" s="1"/>
      <c r="M4108" s="216" t="str">
        <f>IF(D4108=0,"Blank",'3 Model Input'!E$44*'3 Model Input'!E$45)</f>
        <v>Blank</v>
      </c>
      <c r="N4108" s="197" t="str">
        <f t="shared" si="660"/>
        <v>Blank</v>
      </c>
      <c r="O4108" s="197" t="str">
        <f>IF(D4108=0,"Blank",'3 Model Input'!E$49*(1-'3 Model Input'!E$51))</f>
        <v>Blank</v>
      </c>
      <c r="P4108" s="197" t="str">
        <f t="shared" si="661"/>
        <v>Blank</v>
      </c>
      <c r="Q4108" s="197" t="str">
        <f>IF(D4108=0,"Blank",IF(D4108="BEV",E4108*(1-'3 Model Input'!E$54), E4108))</f>
        <v>Blank</v>
      </c>
      <c r="R4108" s="198" t="str">
        <f>IF(D4108=0,"Blank",IF(D4108="PHEV",F4108/G4108,F4108*(1-'3 Model Input'!E$54)/G4108))</f>
        <v>Blank</v>
      </c>
      <c r="S4108" s="198" t="str">
        <f>IF(D4108=0,"Blank",IF(D4108="PHEV",MIN(M4108,E4108),MIN(M4108,(E4108*(1-'3 Model Input'!E$54)))))</f>
        <v>Blank</v>
      </c>
      <c r="T4108" s="217" t="str">
        <f t="shared" si="662"/>
        <v>Blank</v>
      </c>
      <c r="U4108" s="89"/>
      <c r="V4108" s="216" t="str">
        <f>IF(D4108=0,"Blank",P4108*'3 Model Input'!E$50)</f>
        <v>Blank</v>
      </c>
      <c r="W4108" s="197" t="str">
        <f t="shared" si="663"/>
        <v>Blank</v>
      </c>
      <c r="X4108" s="197" t="str">
        <f t="shared" si="664"/>
        <v>Blank</v>
      </c>
      <c r="Y4108" s="197" t="str">
        <f t="shared" si="665"/>
        <v>Blank</v>
      </c>
      <c r="Z4108" s="197" t="str">
        <f t="shared" si="666"/>
        <v>Blank</v>
      </c>
      <c r="AA4108" s="223" t="str" cm="1">
        <f t="array" ref="AA4108">_xlfn.IFS(ISTEXT('3 Model Input'!F$70),"Missing",ISTEXT('3 Model Input'!I$70),"Missing",ISNUMBER('3 Model Input'!K$70),'3 Model Input'!K$70*P4108)</f>
        <v>Missing</v>
      </c>
      <c r="AB4108" s="89"/>
      <c r="AC4108" s="227" t="str" cm="1">
        <f t="array" ref="AC4108">IF(D4108=0,"Blank",_xlfn.IFS('3 Model Input'!E$61=1,(V4108*G4108)/T4108,'3 Model Input'!E$61=2,(W4108*G4108)/T4108,'3 Model Input'!E$61=3,(X4108*G4108)/T4108,'3 Model Input'!E$61=4,(Y4108*G4108)/T4108,'3 Model Input'!E$61=5,(Z4108*G4108)/T4108, ISTEXT('3 Model Input'!E$61),"Missing",'3 Model Input'!E$61=6,(AA4108*G4108)/T4108))</f>
        <v>Blank</v>
      </c>
      <c r="AD4108" s="202" t="str">
        <f t="shared" si="667"/>
        <v>Blank</v>
      </c>
      <c r="AE4108" s="202" t="str">
        <f t="shared" si="668"/>
        <v>Blank</v>
      </c>
      <c r="AF4108" s="217" t="str">
        <f t="shared" si="669"/>
        <v>Blank</v>
      </c>
      <c r="AG4108" s="9" t="str" cm="1">
        <f t="array" ref="AG4108">_xlfn.IFS(ISNUMBER(AC4108), "", ISNUMBER(SEARCH("Blank", AC4108)), "", ISERROR(AC4108), "Bad input on tab 3")</f>
        <v/>
      </c>
    </row>
    <row r="4109" spans="2:33" ht="15" customHeight="1" x14ac:dyDescent="0.75">
      <c r="B4109" s="205" t="str">
        <f>'5 Driver Data'!B4109</f>
        <v>4101</v>
      </c>
      <c r="C4109" s="193">
        <f>'5 Driver Data'!C4109</f>
        <v>0</v>
      </c>
      <c r="D4109" s="192">
        <f>'5 Driver Data'!D4109</f>
        <v>0</v>
      </c>
      <c r="E4109" s="191">
        <f>'5 Driver Data'!E4109</f>
        <v>0</v>
      </c>
      <c r="F4109" s="191">
        <f>'5 Driver Data'!F4109</f>
        <v>0</v>
      </c>
      <c r="G4109" s="191">
        <f>'5 Driver Data'!G4109</f>
        <v>0</v>
      </c>
      <c r="H4109" s="191">
        <f>'5 Driver Data'!H4109</f>
        <v>0</v>
      </c>
      <c r="I4109" s="191">
        <f>'5 Driver Data'!I4109</f>
        <v>0</v>
      </c>
      <c r="J4109" s="191">
        <f>'5 Driver Data'!J4109</f>
        <v>0</v>
      </c>
      <c r="K4109" s="206">
        <f>'5 Driver Data'!K4109</f>
        <v>0</v>
      </c>
      <c r="L4109" s="1"/>
      <c r="M4109" s="216" t="str">
        <f>IF(D4109=0,"Blank",'3 Model Input'!E$44*'3 Model Input'!E$45)</f>
        <v>Blank</v>
      </c>
      <c r="N4109" s="197" t="str">
        <f t="shared" si="660"/>
        <v>Blank</v>
      </c>
      <c r="O4109" s="197" t="str">
        <f>IF(D4109=0,"Blank",'3 Model Input'!E$49*(1-'3 Model Input'!E$51))</f>
        <v>Blank</v>
      </c>
      <c r="P4109" s="197" t="str">
        <f t="shared" si="661"/>
        <v>Blank</v>
      </c>
      <c r="Q4109" s="197" t="str">
        <f>IF(D4109=0,"Blank",IF(D4109="BEV",E4109*(1-'3 Model Input'!E$54), E4109))</f>
        <v>Blank</v>
      </c>
      <c r="R4109" s="198" t="str">
        <f>IF(D4109=0,"Blank",IF(D4109="PHEV",F4109/G4109,F4109*(1-'3 Model Input'!E$54)/G4109))</f>
        <v>Blank</v>
      </c>
      <c r="S4109" s="198" t="str">
        <f>IF(D4109=0,"Blank",IF(D4109="PHEV",MIN(M4109,E4109),MIN(M4109,(E4109*(1-'3 Model Input'!E$54)))))</f>
        <v>Blank</v>
      </c>
      <c r="T4109" s="217" t="str">
        <f t="shared" si="662"/>
        <v>Blank</v>
      </c>
      <c r="U4109" s="89"/>
      <c r="V4109" s="216" t="str">
        <f>IF(D4109=0,"Blank",P4109*'3 Model Input'!E$50)</f>
        <v>Blank</v>
      </c>
      <c r="W4109" s="197" t="str">
        <f t="shared" si="663"/>
        <v>Blank</v>
      </c>
      <c r="X4109" s="197" t="str">
        <f t="shared" si="664"/>
        <v>Blank</v>
      </c>
      <c r="Y4109" s="197" t="str">
        <f t="shared" si="665"/>
        <v>Blank</v>
      </c>
      <c r="Z4109" s="197" t="str">
        <f t="shared" si="666"/>
        <v>Blank</v>
      </c>
      <c r="AA4109" s="223" t="str" cm="1">
        <f t="array" ref="AA4109">_xlfn.IFS(ISTEXT('3 Model Input'!F$70),"Missing",ISTEXT('3 Model Input'!I$70),"Missing",ISNUMBER('3 Model Input'!K$70),'3 Model Input'!K$70*P4109)</f>
        <v>Missing</v>
      </c>
      <c r="AB4109" s="89"/>
      <c r="AC4109" s="227" t="str" cm="1">
        <f t="array" ref="AC4109">IF(D4109=0,"Blank",_xlfn.IFS('3 Model Input'!E$61=1,(V4109*G4109)/T4109,'3 Model Input'!E$61=2,(W4109*G4109)/T4109,'3 Model Input'!E$61=3,(X4109*G4109)/T4109,'3 Model Input'!E$61=4,(Y4109*G4109)/T4109,'3 Model Input'!E$61=5,(Z4109*G4109)/T4109, ISTEXT('3 Model Input'!E$61),"Missing",'3 Model Input'!E$61=6,(AA4109*G4109)/T4109))</f>
        <v>Blank</v>
      </c>
      <c r="AD4109" s="202" t="str">
        <f t="shared" si="667"/>
        <v>Blank</v>
      </c>
      <c r="AE4109" s="202" t="str">
        <f t="shared" si="668"/>
        <v>Blank</v>
      </c>
      <c r="AF4109" s="217" t="str">
        <f t="shared" si="669"/>
        <v>Blank</v>
      </c>
      <c r="AG4109" s="9" t="str" cm="1">
        <f t="array" ref="AG4109">_xlfn.IFS(ISNUMBER(AC4109), "", ISNUMBER(SEARCH("Blank", AC4109)), "", ISERROR(AC4109), "Bad input on tab 3")</f>
        <v/>
      </c>
    </row>
    <row r="4110" spans="2:33" ht="15" customHeight="1" x14ac:dyDescent="0.75">
      <c r="B4110" s="205" t="str">
        <f>'5 Driver Data'!B4110</f>
        <v>4102</v>
      </c>
      <c r="C4110" s="193">
        <f>'5 Driver Data'!C4110</f>
        <v>0</v>
      </c>
      <c r="D4110" s="192">
        <f>'5 Driver Data'!D4110</f>
        <v>0</v>
      </c>
      <c r="E4110" s="191">
        <f>'5 Driver Data'!E4110</f>
        <v>0</v>
      </c>
      <c r="F4110" s="191">
        <f>'5 Driver Data'!F4110</f>
        <v>0</v>
      </c>
      <c r="G4110" s="191">
        <f>'5 Driver Data'!G4110</f>
        <v>0</v>
      </c>
      <c r="H4110" s="191">
        <f>'5 Driver Data'!H4110</f>
        <v>0</v>
      </c>
      <c r="I4110" s="191">
        <f>'5 Driver Data'!I4110</f>
        <v>0</v>
      </c>
      <c r="J4110" s="191">
        <f>'5 Driver Data'!J4110</f>
        <v>0</v>
      </c>
      <c r="K4110" s="206">
        <f>'5 Driver Data'!K4110</f>
        <v>0</v>
      </c>
      <c r="L4110" s="1"/>
      <c r="M4110" s="216" t="str">
        <f>IF(D4110=0,"Blank",'3 Model Input'!E$44*'3 Model Input'!E$45)</f>
        <v>Blank</v>
      </c>
      <c r="N4110" s="197" t="str">
        <f t="shared" si="660"/>
        <v>Blank</v>
      </c>
      <c r="O4110" s="197" t="str">
        <f>IF(D4110=0,"Blank",'3 Model Input'!E$49*(1-'3 Model Input'!E$51))</f>
        <v>Blank</v>
      </c>
      <c r="P4110" s="197" t="str">
        <f t="shared" si="661"/>
        <v>Blank</v>
      </c>
      <c r="Q4110" s="197" t="str">
        <f>IF(D4110=0,"Blank",IF(D4110="BEV",E4110*(1-'3 Model Input'!E$54), E4110))</f>
        <v>Blank</v>
      </c>
      <c r="R4110" s="198" t="str">
        <f>IF(D4110=0,"Blank",IF(D4110="PHEV",F4110/G4110,F4110*(1-'3 Model Input'!E$54)/G4110))</f>
        <v>Blank</v>
      </c>
      <c r="S4110" s="198" t="str">
        <f>IF(D4110=0,"Blank",IF(D4110="PHEV",MIN(M4110,E4110),MIN(M4110,(E4110*(1-'3 Model Input'!E$54)))))</f>
        <v>Blank</v>
      </c>
      <c r="T4110" s="217" t="str">
        <f t="shared" si="662"/>
        <v>Blank</v>
      </c>
      <c r="U4110" s="89"/>
      <c r="V4110" s="216" t="str">
        <f>IF(D4110=0,"Blank",P4110*'3 Model Input'!E$50)</f>
        <v>Blank</v>
      </c>
      <c r="W4110" s="197" t="str">
        <f t="shared" si="663"/>
        <v>Blank</v>
      </c>
      <c r="X4110" s="197" t="str">
        <f t="shared" si="664"/>
        <v>Blank</v>
      </c>
      <c r="Y4110" s="197" t="str">
        <f t="shared" si="665"/>
        <v>Blank</v>
      </c>
      <c r="Z4110" s="197" t="str">
        <f t="shared" si="666"/>
        <v>Blank</v>
      </c>
      <c r="AA4110" s="223" t="str" cm="1">
        <f t="array" ref="AA4110">_xlfn.IFS(ISTEXT('3 Model Input'!F$70),"Missing",ISTEXT('3 Model Input'!I$70),"Missing",ISNUMBER('3 Model Input'!K$70),'3 Model Input'!K$70*P4110)</f>
        <v>Missing</v>
      </c>
      <c r="AB4110" s="89"/>
      <c r="AC4110" s="227" t="str" cm="1">
        <f t="array" ref="AC4110">IF(D4110=0,"Blank",_xlfn.IFS('3 Model Input'!E$61=1,(V4110*G4110)/T4110,'3 Model Input'!E$61=2,(W4110*G4110)/T4110,'3 Model Input'!E$61=3,(X4110*G4110)/T4110,'3 Model Input'!E$61=4,(Y4110*G4110)/T4110,'3 Model Input'!E$61=5,(Z4110*G4110)/T4110, ISTEXT('3 Model Input'!E$61),"Missing",'3 Model Input'!E$61=6,(AA4110*G4110)/T4110))</f>
        <v>Blank</v>
      </c>
      <c r="AD4110" s="202" t="str">
        <f t="shared" si="667"/>
        <v>Blank</v>
      </c>
      <c r="AE4110" s="202" t="str">
        <f t="shared" si="668"/>
        <v>Blank</v>
      </c>
      <c r="AF4110" s="217" t="str">
        <f t="shared" si="669"/>
        <v>Blank</v>
      </c>
      <c r="AG4110" s="9" t="str" cm="1">
        <f t="array" ref="AG4110">_xlfn.IFS(ISNUMBER(AC4110), "", ISNUMBER(SEARCH("Blank", AC4110)), "", ISERROR(AC4110), "Bad input on tab 3")</f>
        <v/>
      </c>
    </row>
    <row r="4111" spans="2:33" ht="15" customHeight="1" x14ac:dyDescent="0.75">
      <c r="B4111" s="205" t="str">
        <f>'5 Driver Data'!B4111</f>
        <v>4103</v>
      </c>
      <c r="C4111" s="193">
        <f>'5 Driver Data'!C4111</f>
        <v>0</v>
      </c>
      <c r="D4111" s="192">
        <f>'5 Driver Data'!D4111</f>
        <v>0</v>
      </c>
      <c r="E4111" s="191">
        <f>'5 Driver Data'!E4111</f>
        <v>0</v>
      </c>
      <c r="F4111" s="191">
        <f>'5 Driver Data'!F4111</f>
        <v>0</v>
      </c>
      <c r="G4111" s="191">
        <f>'5 Driver Data'!G4111</f>
        <v>0</v>
      </c>
      <c r="H4111" s="191">
        <f>'5 Driver Data'!H4111</f>
        <v>0</v>
      </c>
      <c r="I4111" s="191">
        <f>'5 Driver Data'!I4111</f>
        <v>0</v>
      </c>
      <c r="J4111" s="191">
        <f>'5 Driver Data'!J4111</f>
        <v>0</v>
      </c>
      <c r="K4111" s="206">
        <f>'5 Driver Data'!K4111</f>
        <v>0</v>
      </c>
      <c r="L4111" s="1"/>
      <c r="M4111" s="216" t="str">
        <f>IF(D4111=0,"Blank",'3 Model Input'!E$44*'3 Model Input'!E$45)</f>
        <v>Blank</v>
      </c>
      <c r="N4111" s="197" t="str">
        <f t="shared" si="660"/>
        <v>Blank</v>
      </c>
      <c r="O4111" s="197" t="str">
        <f>IF(D4111=0,"Blank",'3 Model Input'!E$49*(1-'3 Model Input'!E$51))</f>
        <v>Blank</v>
      </c>
      <c r="P4111" s="197" t="str">
        <f t="shared" si="661"/>
        <v>Blank</v>
      </c>
      <c r="Q4111" s="197" t="str">
        <f>IF(D4111=0,"Blank",IF(D4111="BEV",E4111*(1-'3 Model Input'!E$54), E4111))</f>
        <v>Blank</v>
      </c>
      <c r="R4111" s="198" t="str">
        <f>IF(D4111=0,"Blank",IF(D4111="PHEV",F4111/G4111,F4111*(1-'3 Model Input'!E$54)/G4111))</f>
        <v>Blank</v>
      </c>
      <c r="S4111" s="198" t="str">
        <f>IF(D4111=0,"Blank",IF(D4111="PHEV",MIN(M4111,E4111),MIN(M4111,(E4111*(1-'3 Model Input'!E$54)))))</f>
        <v>Blank</v>
      </c>
      <c r="T4111" s="217" t="str">
        <f t="shared" si="662"/>
        <v>Blank</v>
      </c>
      <c r="U4111" s="89"/>
      <c r="V4111" s="216" t="str">
        <f>IF(D4111=0,"Blank",P4111*'3 Model Input'!E$50)</f>
        <v>Blank</v>
      </c>
      <c r="W4111" s="197" t="str">
        <f t="shared" si="663"/>
        <v>Blank</v>
      </c>
      <c r="X4111" s="197" t="str">
        <f t="shared" si="664"/>
        <v>Blank</v>
      </c>
      <c r="Y4111" s="197" t="str">
        <f t="shared" si="665"/>
        <v>Blank</v>
      </c>
      <c r="Z4111" s="197" t="str">
        <f t="shared" si="666"/>
        <v>Blank</v>
      </c>
      <c r="AA4111" s="223" t="str" cm="1">
        <f t="array" ref="AA4111">_xlfn.IFS(ISTEXT('3 Model Input'!F$70),"Missing",ISTEXT('3 Model Input'!I$70),"Missing",ISNUMBER('3 Model Input'!K$70),'3 Model Input'!K$70*P4111)</f>
        <v>Missing</v>
      </c>
      <c r="AB4111" s="89"/>
      <c r="AC4111" s="227" t="str" cm="1">
        <f t="array" ref="AC4111">IF(D4111=0,"Blank",_xlfn.IFS('3 Model Input'!E$61=1,(V4111*G4111)/T4111,'3 Model Input'!E$61=2,(W4111*G4111)/T4111,'3 Model Input'!E$61=3,(X4111*G4111)/T4111,'3 Model Input'!E$61=4,(Y4111*G4111)/T4111,'3 Model Input'!E$61=5,(Z4111*G4111)/T4111, ISTEXT('3 Model Input'!E$61),"Missing",'3 Model Input'!E$61=6,(AA4111*G4111)/T4111))</f>
        <v>Blank</v>
      </c>
      <c r="AD4111" s="202" t="str">
        <f t="shared" si="667"/>
        <v>Blank</v>
      </c>
      <c r="AE4111" s="202" t="str">
        <f t="shared" si="668"/>
        <v>Blank</v>
      </c>
      <c r="AF4111" s="217" t="str">
        <f t="shared" si="669"/>
        <v>Blank</v>
      </c>
      <c r="AG4111" s="9" t="str" cm="1">
        <f t="array" ref="AG4111">_xlfn.IFS(ISNUMBER(AC4111), "", ISNUMBER(SEARCH("Blank", AC4111)), "", ISERROR(AC4111), "Bad input on tab 3")</f>
        <v/>
      </c>
    </row>
    <row r="4112" spans="2:33" ht="15" customHeight="1" x14ac:dyDescent="0.75">
      <c r="B4112" s="205" t="str">
        <f>'5 Driver Data'!B4112</f>
        <v>4104</v>
      </c>
      <c r="C4112" s="193">
        <f>'5 Driver Data'!C4112</f>
        <v>0</v>
      </c>
      <c r="D4112" s="192">
        <f>'5 Driver Data'!D4112</f>
        <v>0</v>
      </c>
      <c r="E4112" s="191">
        <f>'5 Driver Data'!E4112</f>
        <v>0</v>
      </c>
      <c r="F4112" s="191">
        <f>'5 Driver Data'!F4112</f>
        <v>0</v>
      </c>
      <c r="G4112" s="191">
        <f>'5 Driver Data'!G4112</f>
        <v>0</v>
      </c>
      <c r="H4112" s="191">
        <f>'5 Driver Data'!H4112</f>
        <v>0</v>
      </c>
      <c r="I4112" s="191">
        <f>'5 Driver Data'!I4112</f>
        <v>0</v>
      </c>
      <c r="J4112" s="191">
        <f>'5 Driver Data'!J4112</f>
        <v>0</v>
      </c>
      <c r="K4112" s="206">
        <f>'5 Driver Data'!K4112</f>
        <v>0</v>
      </c>
      <c r="L4112" s="1"/>
      <c r="M4112" s="216" t="str">
        <f>IF(D4112=0,"Blank",'3 Model Input'!E$44*'3 Model Input'!E$45)</f>
        <v>Blank</v>
      </c>
      <c r="N4112" s="197" t="str">
        <f t="shared" si="660"/>
        <v>Blank</v>
      </c>
      <c r="O4112" s="197" t="str">
        <f>IF(D4112=0,"Blank",'3 Model Input'!E$49*(1-'3 Model Input'!E$51))</f>
        <v>Blank</v>
      </c>
      <c r="P4112" s="197" t="str">
        <f t="shared" si="661"/>
        <v>Blank</v>
      </c>
      <c r="Q4112" s="197" t="str">
        <f>IF(D4112=0,"Blank",IF(D4112="BEV",E4112*(1-'3 Model Input'!E$54), E4112))</f>
        <v>Blank</v>
      </c>
      <c r="R4112" s="198" t="str">
        <f>IF(D4112=0,"Blank",IF(D4112="PHEV",F4112/G4112,F4112*(1-'3 Model Input'!E$54)/G4112))</f>
        <v>Blank</v>
      </c>
      <c r="S4112" s="198" t="str">
        <f>IF(D4112=0,"Blank",IF(D4112="PHEV",MIN(M4112,E4112),MIN(M4112,(E4112*(1-'3 Model Input'!E$54)))))</f>
        <v>Blank</v>
      </c>
      <c r="T4112" s="217" t="str">
        <f t="shared" si="662"/>
        <v>Blank</v>
      </c>
      <c r="U4112" s="89"/>
      <c r="V4112" s="216" t="str">
        <f>IF(D4112=0,"Blank",P4112*'3 Model Input'!E$50)</f>
        <v>Blank</v>
      </c>
      <c r="W4112" s="197" t="str">
        <f t="shared" si="663"/>
        <v>Blank</v>
      </c>
      <c r="X4112" s="197" t="str">
        <f t="shared" si="664"/>
        <v>Blank</v>
      </c>
      <c r="Y4112" s="197" t="str">
        <f t="shared" si="665"/>
        <v>Blank</v>
      </c>
      <c r="Z4112" s="197" t="str">
        <f t="shared" si="666"/>
        <v>Blank</v>
      </c>
      <c r="AA4112" s="223" t="str" cm="1">
        <f t="array" ref="AA4112">_xlfn.IFS(ISTEXT('3 Model Input'!F$70),"Missing",ISTEXT('3 Model Input'!I$70),"Missing",ISNUMBER('3 Model Input'!K$70),'3 Model Input'!K$70*P4112)</f>
        <v>Missing</v>
      </c>
      <c r="AB4112" s="89"/>
      <c r="AC4112" s="227" t="str" cm="1">
        <f t="array" ref="AC4112">IF(D4112=0,"Blank",_xlfn.IFS('3 Model Input'!E$61=1,(V4112*G4112)/T4112,'3 Model Input'!E$61=2,(W4112*G4112)/T4112,'3 Model Input'!E$61=3,(X4112*G4112)/T4112,'3 Model Input'!E$61=4,(Y4112*G4112)/T4112,'3 Model Input'!E$61=5,(Z4112*G4112)/T4112, ISTEXT('3 Model Input'!E$61),"Missing",'3 Model Input'!E$61=6,(AA4112*G4112)/T4112))</f>
        <v>Blank</v>
      </c>
      <c r="AD4112" s="202" t="str">
        <f t="shared" si="667"/>
        <v>Blank</v>
      </c>
      <c r="AE4112" s="202" t="str">
        <f t="shared" si="668"/>
        <v>Blank</v>
      </c>
      <c r="AF4112" s="217" t="str">
        <f t="shared" si="669"/>
        <v>Blank</v>
      </c>
      <c r="AG4112" s="9" t="str" cm="1">
        <f t="array" ref="AG4112">_xlfn.IFS(ISNUMBER(AC4112), "", ISNUMBER(SEARCH("Blank", AC4112)), "", ISERROR(AC4112), "Bad input on tab 3")</f>
        <v/>
      </c>
    </row>
    <row r="4113" spans="2:33" ht="15" customHeight="1" x14ac:dyDescent="0.75">
      <c r="B4113" s="205" t="str">
        <f>'5 Driver Data'!B4113</f>
        <v>4105</v>
      </c>
      <c r="C4113" s="193">
        <f>'5 Driver Data'!C4113</f>
        <v>0</v>
      </c>
      <c r="D4113" s="192">
        <f>'5 Driver Data'!D4113</f>
        <v>0</v>
      </c>
      <c r="E4113" s="191">
        <f>'5 Driver Data'!E4113</f>
        <v>0</v>
      </c>
      <c r="F4113" s="191">
        <f>'5 Driver Data'!F4113</f>
        <v>0</v>
      </c>
      <c r="G4113" s="191">
        <f>'5 Driver Data'!G4113</f>
        <v>0</v>
      </c>
      <c r="H4113" s="191">
        <f>'5 Driver Data'!H4113</f>
        <v>0</v>
      </c>
      <c r="I4113" s="191">
        <f>'5 Driver Data'!I4113</f>
        <v>0</v>
      </c>
      <c r="J4113" s="191">
        <f>'5 Driver Data'!J4113</f>
        <v>0</v>
      </c>
      <c r="K4113" s="206">
        <f>'5 Driver Data'!K4113</f>
        <v>0</v>
      </c>
      <c r="L4113" s="1"/>
      <c r="M4113" s="216" t="str">
        <f>IF(D4113=0,"Blank",'3 Model Input'!E$44*'3 Model Input'!E$45)</f>
        <v>Blank</v>
      </c>
      <c r="N4113" s="197" t="str">
        <f t="shared" si="660"/>
        <v>Blank</v>
      </c>
      <c r="O4113" s="197" t="str">
        <f>IF(D4113=0,"Blank",'3 Model Input'!E$49*(1-'3 Model Input'!E$51))</f>
        <v>Blank</v>
      </c>
      <c r="P4113" s="197" t="str">
        <f t="shared" si="661"/>
        <v>Blank</v>
      </c>
      <c r="Q4113" s="197" t="str">
        <f>IF(D4113=0,"Blank",IF(D4113="BEV",E4113*(1-'3 Model Input'!E$54), E4113))</f>
        <v>Blank</v>
      </c>
      <c r="R4113" s="198" t="str">
        <f>IF(D4113=0,"Blank",IF(D4113="PHEV",F4113/G4113,F4113*(1-'3 Model Input'!E$54)/G4113))</f>
        <v>Blank</v>
      </c>
      <c r="S4113" s="198" t="str">
        <f>IF(D4113=0,"Blank",IF(D4113="PHEV",MIN(M4113,E4113),MIN(M4113,(E4113*(1-'3 Model Input'!E$54)))))</f>
        <v>Blank</v>
      </c>
      <c r="T4113" s="217" t="str">
        <f t="shared" si="662"/>
        <v>Blank</v>
      </c>
      <c r="U4113" s="89"/>
      <c r="V4113" s="216" t="str">
        <f>IF(D4113=0,"Blank",P4113*'3 Model Input'!E$50)</f>
        <v>Blank</v>
      </c>
      <c r="W4113" s="197" t="str">
        <f t="shared" si="663"/>
        <v>Blank</v>
      </c>
      <c r="X4113" s="197" t="str">
        <f t="shared" si="664"/>
        <v>Blank</v>
      </c>
      <c r="Y4113" s="197" t="str">
        <f t="shared" si="665"/>
        <v>Blank</v>
      </c>
      <c r="Z4113" s="197" t="str">
        <f t="shared" si="666"/>
        <v>Blank</v>
      </c>
      <c r="AA4113" s="223" t="str" cm="1">
        <f t="array" ref="AA4113">_xlfn.IFS(ISTEXT('3 Model Input'!F$70),"Missing",ISTEXT('3 Model Input'!I$70),"Missing",ISNUMBER('3 Model Input'!K$70),'3 Model Input'!K$70*P4113)</f>
        <v>Missing</v>
      </c>
      <c r="AB4113" s="89"/>
      <c r="AC4113" s="227" t="str" cm="1">
        <f t="array" ref="AC4113">IF(D4113=0,"Blank",_xlfn.IFS('3 Model Input'!E$61=1,(V4113*G4113)/T4113,'3 Model Input'!E$61=2,(W4113*G4113)/T4113,'3 Model Input'!E$61=3,(X4113*G4113)/T4113,'3 Model Input'!E$61=4,(Y4113*G4113)/T4113,'3 Model Input'!E$61=5,(Z4113*G4113)/T4113, ISTEXT('3 Model Input'!E$61),"Missing",'3 Model Input'!E$61=6,(AA4113*G4113)/T4113))</f>
        <v>Blank</v>
      </c>
      <c r="AD4113" s="202" t="str">
        <f t="shared" si="667"/>
        <v>Blank</v>
      </c>
      <c r="AE4113" s="202" t="str">
        <f t="shared" si="668"/>
        <v>Blank</v>
      </c>
      <c r="AF4113" s="217" t="str">
        <f t="shared" si="669"/>
        <v>Blank</v>
      </c>
      <c r="AG4113" s="9" t="str" cm="1">
        <f t="array" ref="AG4113">_xlfn.IFS(ISNUMBER(AC4113), "", ISNUMBER(SEARCH("Blank", AC4113)), "", ISERROR(AC4113), "Bad input on tab 3")</f>
        <v/>
      </c>
    </row>
    <row r="4114" spans="2:33" ht="15" customHeight="1" x14ac:dyDescent="0.75">
      <c r="B4114" s="205" t="str">
        <f>'5 Driver Data'!B4114</f>
        <v>4106</v>
      </c>
      <c r="C4114" s="193">
        <f>'5 Driver Data'!C4114</f>
        <v>0</v>
      </c>
      <c r="D4114" s="192">
        <f>'5 Driver Data'!D4114</f>
        <v>0</v>
      </c>
      <c r="E4114" s="191">
        <f>'5 Driver Data'!E4114</f>
        <v>0</v>
      </c>
      <c r="F4114" s="191">
        <f>'5 Driver Data'!F4114</f>
        <v>0</v>
      </c>
      <c r="G4114" s="191">
        <f>'5 Driver Data'!G4114</f>
        <v>0</v>
      </c>
      <c r="H4114" s="191">
        <f>'5 Driver Data'!H4114</f>
        <v>0</v>
      </c>
      <c r="I4114" s="191">
        <f>'5 Driver Data'!I4114</f>
        <v>0</v>
      </c>
      <c r="J4114" s="191">
        <f>'5 Driver Data'!J4114</f>
        <v>0</v>
      </c>
      <c r="K4114" s="206">
        <f>'5 Driver Data'!K4114</f>
        <v>0</v>
      </c>
      <c r="L4114" s="1"/>
      <c r="M4114" s="216" t="str">
        <f>IF(D4114=0,"Blank",'3 Model Input'!E$44*'3 Model Input'!E$45)</f>
        <v>Blank</v>
      </c>
      <c r="N4114" s="197" t="str">
        <f t="shared" si="660"/>
        <v>Blank</v>
      </c>
      <c r="O4114" s="197" t="str">
        <f>IF(D4114=0,"Blank",'3 Model Input'!E$49*(1-'3 Model Input'!E$51))</f>
        <v>Blank</v>
      </c>
      <c r="P4114" s="197" t="str">
        <f t="shared" si="661"/>
        <v>Blank</v>
      </c>
      <c r="Q4114" s="197" t="str">
        <f>IF(D4114=0,"Blank",IF(D4114="BEV",E4114*(1-'3 Model Input'!E$54), E4114))</f>
        <v>Blank</v>
      </c>
      <c r="R4114" s="198" t="str">
        <f>IF(D4114=0,"Blank",IF(D4114="PHEV",F4114/G4114,F4114*(1-'3 Model Input'!E$54)/G4114))</f>
        <v>Blank</v>
      </c>
      <c r="S4114" s="198" t="str">
        <f>IF(D4114=0,"Blank",IF(D4114="PHEV",MIN(M4114,E4114),MIN(M4114,(E4114*(1-'3 Model Input'!E$54)))))</f>
        <v>Blank</v>
      </c>
      <c r="T4114" s="217" t="str">
        <f t="shared" si="662"/>
        <v>Blank</v>
      </c>
      <c r="U4114" s="89"/>
      <c r="V4114" s="216" t="str">
        <f>IF(D4114=0,"Blank",P4114*'3 Model Input'!E$50)</f>
        <v>Blank</v>
      </c>
      <c r="W4114" s="197" t="str">
        <f t="shared" si="663"/>
        <v>Blank</v>
      </c>
      <c r="X4114" s="197" t="str">
        <f t="shared" si="664"/>
        <v>Blank</v>
      </c>
      <c r="Y4114" s="197" t="str">
        <f t="shared" si="665"/>
        <v>Blank</v>
      </c>
      <c r="Z4114" s="197" t="str">
        <f t="shared" si="666"/>
        <v>Blank</v>
      </c>
      <c r="AA4114" s="223" t="str" cm="1">
        <f t="array" ref="AA4114">_xlfn.IFS(ISTEXT('3 Model Input'!F$70),"Missing",ISTEXT('3 Model Input'!I$70),"Missing",ISNUMBER('3 Model Input'!K$70),'3 Model Input'!K$70*P4114)</f>
        <v>Missing</v>
      </c>
      <c r="AB4114" s="89"/>
      <c r="AC4114" s="227" t="str" cm="1">
        <f t="array" ref="AC4114">IF(D4114=0,"Blank",_xlfn.IFS('3 Model Input'!E$61=1,(V4114*G4114)/T4114,'3 Model Input'!E$61=2,(W4114*G4114)/T4114,'3 Model Input'!E$61=3,(X4114*G4114)/T4114,'3 Model Input'!E$61=4,(Y4114*G4114)/T4114,'3 Model Input'!E$61=5,(Z4114*G4114)/T4114, ISTEXT('3 Model Input'!E$61),"Missing",'3 Model Input'!E$61=6,(AA4114*G4114)/T4114))</f>
        <v>Blank</v>
      </c>
      <c r="AD4114" s="202" t="str">
        <f t="shared" si="667"/>
        <v>Blank</v>
      </c>
      <c r="AE4114" s="202" t="str">
        <f t="shared" si="668"/>
        <v>Blank</v>
      </c>
      <c r="AF4114" s="217" t="str">
        <f t="shared" si="669"/>
        <v>Blank</v>
      </c>
      <c r="AG4114" s="9" t="str" cm="1">
        <f t="array" ref="AG4114">_xlfn.IFS(ISNUMBER(AC4114), "", ISNUMBER(SEARCH("Blank", AC4114)), "", ISERROR(AC4114), "Bad input on tab 3")</f>
        <v/>
      </c>
    </row>
    <row r="4115" spans="2:33" ht="15" customHeight="1" x14ac:dyDescent="0.75">
      <c r="B4115" s="205" t="str">
        <f>'5 Driver Data'!B4115</f>
        <v>4107</v>
      </c>
      <c r="C4115" s="193">
        <f>'5 Driver Data'!C4115</f>
        <v>0</v>
      </c>
      <c r="D4115" s="192">
        <f>'5 Driver Data'!D4115</f>
        <v>0</v>
      </c>
      <c r="E4115" s="191">
        <f>'5 Driver Data'!E4115</f>
        <v>0</v>
      </c>
      <c r="F4115" s="191">
        <f>'5 Driver Data'!F4115</f>
        <v>0</v>
      </c>
      <c r="G4115" s="191">
        <f>'5 Driver Data'!G4115</f>
        <v>0</v>
      </c>
      <c r="H4115" s="191">
        <f>'5 Driver Data'!H4115</f>
        <v>0</v>
      </c>
      <c r="I4115" s="191">
        <f>'5 Driver Data'!I4115</f>
        <v>0</v>
      </c>
      <c r="J4115" s="191">
        <f>'5 Driver Data'!J4115</f>
        <v>0</v>
      </c>
      <c r="K4115" s="206">
        <f>'5 Driver Data'!K4115</f>
        <v>0</v>
      </c>
      <c r="L4115" s="1"/>
      <c r="M4115" s="216" t="str">
        <f>IF(D4115=0,"Blank",'3 Model Input'!E$44*'3 Model Input'!E$45)</f>
        <v>Blank</v>
      </c>
      <c r="N4115" s="197" t="str">
        <f t="shared" si="660"/>
        <v>Blank</v>
      </c>
      <c r="O4115" s="197" t="str">
        <f>IF(D4115=0,"Blank",'3 Model Input'!E$49*(1-'3 Model Input'!E$51))</f>
        <v>Blank</v>
      </c>
      <c r="P4115" s="197" t="str">
        <f t="shared" si="661"/>
        <v>Blank</v>
      </c>
      <c r="Q4115" s="197" t="str">
        <f>IF(D4115=0,"Blank",IF(D4115="BEV",E4115*(1-'3 Model Input'!E$54), E4115))</f>
        <v>Blank</v>
      </c>
      <c r="R4115" s="198" t="str">
        <f>IF(D4115=0,"Blank",IF(D4115="PHEV",F4115/G4115,F4115*(1-'3 Model Input'!E$54)/G4115))</f>
        <v>Blank</v>
      </c>
      <c r="S4115" s="198" t="str">
        <f>IF(D4115=0,"Blank",IF(D4115="PHEV",MIN(M4115,E4115),MIN(M4115,(E4115*(1-'3 Model Input'!E$54)))))</f>
        <v>Blank</v>
      </c>
      <c r="T4115" s="217" t="str">
        <f t="shared" si="662"/>
        <v>Blank</v>
      </c>
      <c r="U4115" s="89"/>
      <c r="V4115" s="216" t="str">
        <f>IF(D4115=0,"Blank",P4115*'3 Model Input'!E$50)</f>
        <v>Blank</v>
      </c>
      <c r="W4115" s="197" t="str">
        <f t="shared" si="663"/>
        <v>Blank</v>
      </c>
      <c r="X4115" s="197" t="str">
        <f t="shared" si="664"/>
        <v>Blank</v>
      </c>
      <c r="Y4115" s="197" t="str">
        <f t="shared" si="665"/>
        <v>Blank</v>
      </c>
      <c r="Z4115" s="197" t="str">
        <f t="shared" si="666"/>
        <v>Blank</v>
      </c>
      <c r="AA4115" s="223" t="str" cm="1">
        <f t="array" ref="AA4115">_xlfn.IFS(ISTEXT('3 Model Input'!F$70),"Missing",ISTEXT('3 Model Input'!I$70),"Missing",ISNUMBER('3 Model Input'!K$70),'3 Model Input'!K$70*P4115)</f>
        <v>Missing</v>
      </c>
      <c r="AB4115" s="89"/>
      <c r="AC4115" s="227" t="str" cm="1">
        <f t="array" ref="AC4115">IF(D4115=0,"Blank",_xlfn.IFS('3 Model Input'!E$61=1,(V4115*G4115)/T4115,'3 Model Input'!E$61=2,(W4115*G4115)/T4115,'3 Model Input'!E$61=3,(X4115*G4115)/T4115,'3 Model Input'!E$61=4,(Y4115*G4115)/T4115,'3 Model Input'!E$61=5,(Z4115*G4115)/T4115, ISTEXT('3 Model Input'!E$61),"Missing",'3 Model Input'!E$61=6,(AA4115*G4115)/T4115))</f>
        <v>Blank</v>
      </c>
      <c r="AD4115" s="202" t="str">
        <f t="shared" si="667"/>
        <v>Blank</v>
      </c>
      <c r="AE4115" s="202" t="str">
        <f t="shared" si="668"/>
        <v>Blank</v>
      </c>
      <c r="AF4115" s="217" t="str">
        <f t="shared" si="669"/>
        <v>Blank</v>
      </c>
      <c r="AG4115" s="9" t="str" cm="1">
        <f t="array" ref="AG4115">_xlfn.IFS(ISNUMBER(AC4115), "", ISNUMBER(SEARCH("Blank", AC4115)), "", ISERROR(AC4115), "Bad input on tab 3")</f>
        <v/>
      </c>
    </row>
    <row r="4116" spans="2:33" ht="15" customHeight="1" x14ac:dyDescent="0.75">
      <c r="B4116" s="205" t="str">
        <f>'5 Driver Data'!B4116</f>
        <v>4108</v>
      </c>
      <c r="C4116" s="193">
        <f>'5 Driver Data'!C4116</f>
        <v>0</v>
      </c>
      <c r="D4116" s="192">
        <f>'5 Driver Data'!D4116</f>
        <v>0</v>
      </c>
      <c r="E4116" s="191">
        <f>'5 Driver Data'!E4116</f>
        <v>0</v>
      </c>
      <c r="F4116" s="191">
        <f>'5 Driver Data'!F4116</f>
        <v>0</v>
      </c>
      <c r="G4116" s="191">
        <f>'5 Driver Data'!G4116</f>
        <v>0</v>
      </c>
      <c r="H4116" s="191">
        <f>'5 Driver Data'!H4116</f>
        <v>0</v>
      </c>
      <c r="I4116" s="191">
        <f>'5 Driver Data'!I4116</f>
        <v>0</v>
      </c>
      <c r="J4116" s="191">
        <f>'5 Driver Data'!J4116</f>
        <v>0</v>
      </c>
      <c r="K4116" s="206">
        <f>'5 Driver Data'!K4116</f>
        <v>0</v>
      </c>
      <c r="L4116" s="1"/>
      <c r="M4116" s="216" t="str">
        <f>IF(D4116=0,"Blank",'3 Model Input'!E$44*'3 Model Input'!E$45)</f>
        <v>Blank</v>
      </c>
      <c r="N4116" s="197" t="str">
        <f t="shared" si="660"/>
        <v>Blank</v>
      </c>
      <c r="O4116" s="197" t="str">
        <f>IF(D4116=0,"Blank",'3 Model Input'!E$49*(1-'3 Model Input'!E$51))</f>
        <v>Blank</v>
      </c>
      <c r="P4116" s="197" t="str">
        <f t="shared" si="661"/>
        <v>Blank</v>
      </c>
      <c r="Q4116" s="197" t="str">
        <f>IF(D4116=0,"Blank",IF(D4116="BEV",E4116*(1-'3 Model Input'!E$54), E4116))</f>
        <v>Blank</v>
      </c>
      <c r="R4116" s="198" t="str">
        <f>IF(D4116=0,"Blank",IF(D4116="PHEV",F4116/G4116,F4116*(1-'3 Model Input'!E$54)/G4116))</f>
        <v>Blank</v>
      </c>
      <c r="S4116" s="198" t="str">
        <f>IF(D4116=0,"Blank",IF(D4116="PHEV",MIN(M4116,E4116),MIN(M4116,(E4116*(1-'3 Model Input'!E$54)))))</f>
        <v>Blank</v>
      </c>
      <c r="T4116" s="217" t="str">
        <f t="shared" si="662"/>
        <v>Blank</v>
      </c>
      <c r="U4116" s="89"/>
      <c r="V4116" s="216" t="str">
        <f>IF(D4116=0,"Blank",P4116*'3 Model Input'!E$50)</f>
        <v>Blank</v>
      </c>
      <c r="W4116" s="197" t="str">
        <f t="shared" si="663"/>
        <v>Blank</v>
      </c>
      <c r="X4116" s="197" t="str">
        <f t="shared" si="664"/>
        <v>Blank</v>
      </c>
      <c r="Y4116" s="197" t="str">
        <f t="shared" si="665"/>
        <v>Blank</v>
      </c>
      <c r="Z4116" s="197" t="str">
        <f t="shared" si="666"/>
        <v>Blank</v>
      </c>
      <c r="AA4116" s="223" t="str" cm="1">
        <f t="array" ref="AA4116">_xlfn.IFS(ISTEXT('3 Model Input'!F$70),"Missing",ISTEXT('3 Model Input'!I$70),"Missing",ISNUMBER('3 Model Input'!K$70),'3 Model Input'!K$70*P4116)</f>
        <v>Missing</v>
      </c>
      <c r="AB4116" s="89"/>
      <c r="AC4116" s="227" t="str" cm="1">
        <f t="array" ref="AC4116">IF(D4116=0,"Blank",_xlfn.IFS('3 Model Input'!E$61=1,(V4116*G4116)/T4116,'3 Model Input'!E$61=2,(W4116*G4116)/T4116,'3 Model Input'!E$61=3,(X4116*G4116)/T4116,'3 Model Input'!E$61=4,(Y4116*G4116)/T4116,'3 Model Input'!E$61=5,(Z4116*G4116)/T4116, ISTEXT('3 Model Input'!E$61),"Missing",'3 Model Input'!E$61=6,(AA4116*G4116)/T4116))</f>
        <v>Blank</v>
      </c>
      <c r="AD4116" s="202" t="str">
        <f t="shared" si="667"/>
        <v>Blank</v>
      </c>
      <c r="AE4116" s="202" t="str">
        <f t="shared" si="668"/>
        <v>Blank</v>
      </c>
      <c r="AF4116" s="217" t="str">
        <f t="shared" si="669"/>
        <v>Blank</v>
      </c>
      <c r="AG4116" s="9" t="str" cm="1">
        <f t="array" ref="AG4116">_xlfn.IFS(ISNUMBER(AC4116), "", ISNUMBER(SEARCH("Blank", AC4116)), "", ISERROR(AC4116), "Bad input on tab 3")</f>
        <v/>
      </c>
    </row>
    <row r="4117" spans="2:33" ht="15" customHeight="1" x14ac:dyDescent="0.75">
      <c r="B4117" s="205" t="str">
        <f>'5 Driver Data'!B4117</f>
        <v>4109</v>
      </c>
      <c r="C4117" s="193">
        <f>'5 Driver Data'!C4117</f>
        <v>0</v>
      </c>
      <c r="D4117" s="192">
        <f>'5 Driver Data'!D4117</f>
        <v>0</v>
      </c>
      <c r="E4117" s="191">
        <f>'5 Driver Data'!E4117</f>
        <v>0</v>
      </c>
      <c r="F4117" s="191">
        <f>'5 Driver Data'!F4117</f>
        <v>0</v>
      </c>
      <c r="G4117" s="191">
        <f>'5 Driver Data'!G4117</f>
        <v>0</v>
      </c>
      <c r="H4117" s="191">
        <f>'5 Driver Data'!H4117</f>
        <v>0</v>
      </c>
      <c r="I4117" s="191">
        <f>'5 Driver Data'!I4117</f>
        <v>0</v>
      </c>
      <c r="J4117" s="191">
        <f>'5 Driver Data'!J4117</f>
        <v>0</v>
      </c>
      <c r="K4117" s="206">
        <f>'5 Driver Data'!K4117</f>
        <v>0</v>
      </c>
      <c r="L4117" s="1"/>
      <c r="M4117" s="216" t="str">
        <f>IF(D4117=0,"Blank",'3 Model Input'!E$44*'3 Model Input'!E$45)</f>
        <v>Blank</v>
      </c>
      <c r="N4117" s="197" t="str">
        <f t="shared" si="660"/>
        <v>Blank</v>
      </c>
      <c r="O4117" s="197" t="str">
        <f>IF(D4117=0,"Blank",'3 Model Input'!E$49*(1-'3 Model Input'!E$51))</f>
        <v>Blank</v>
      </c>
      <c r="P4117" s="197" t="str">
        <f t="shared" si="661"/>
        <v>Blank</v>
      </c>
      <c r="Q4117" s="197" t="str">
        <f>IF(D4117=0,"Blank",IF(D4117="BEV",E4117*(1-'3 Model Input'!E$54), E4117))</f>
        <v>Blank</v>
      </c>
      <c r="R4117" s="198" t="str">
        <f>IF(D4117=0,"Blank",IF(D4117="PHEV",F4117/G4117,F4117*(1-'3 Model Input'!E$54)/G4117))</f>
        <v>Blank</v>
      </c>
      <c r="S4117" s="198" t="str">
        <f>IF(D4117=0,"Blank",IF(D4117="PHEV",MIN(M4117,E4117),MIN(M4117,(E4117*(1-'3 Model Input'!E$54)))))</f>
        <v>Blank</v>
      </c>
      <c r="T4117" s="217" t="str">
        <f t="shared" si="662"/>
        <v>Blank</v>
      </c>
      <c r="U4117" s="89"/>
      <c r="V4117" s="216" t="str">
        <f>IF(D4117=0,"Blank",P4117*'3 Model Input'!E$50)</f>
        <v>Blank</v>
      </c>
      <c r="W4117" s="197" t="str">
        <f t="shared" si="663"/>
        <v>Blank</v>
      </c>
      <c r="X4117" s="197" t="str">
        <f t="shared" si="664"/>
        <v>Blank</v>
      </c>
      <c r="Y4117" s="197" t="str">
        <f t="shared" si="665"/>
        <v>Blank</v>
      </c>
      <c r="Z4117" s="197" t="str">
        <f t="shared" si="666"/>
        <v>Blank</v>
      </c>
      <c r="AA4117" s="223" t="str" cm="1">
        <f t="array" ref="AA4117">_xlfn.IFS(ISTEXT('3 Model Input'!F$70),"Missing",ISTEXT('3 Model Input'!I$70),"Missing",ISNUMBER('3 Model Input'!K$70),'3 Model Input'!K$70*P4117)</f>
        <v>Missing</v>
      </c>
      <c r="AB4117" s="89"/>
      <c r="AC4117" s="227" t="str" cm="1">
        <f t="array" ref="AC4117">IF(D4117=0,"Blank",_xlfn.IFS('3 Model Input'!E$61=1,(V4117*G4117)/T4117,'3 Model Input'!E$61=2,(W4117*G4117)/T4117,'3 Model Input'!E$61=3,(X4117*G4117)/T4117,'3 Model Input'!E$61=4,(Y4117*G4117)/T4117,'3 Model Input'!E$61=5,(Z4117*G4117)/T4117, ISTEXT('3 Model Input'!E$61),"Missing",'3 Model Input'!E$61=6,(AA4117*G4117)/T4117))</f>
        <v>Blank</v>
      </c>
      <c r="AD4117" s="202" t="str">
        <f t="shared" si="667"/>
        <v>Blank</v>
      </c>
      <c r="AE4117" s="202" t="str">
        <f t="shared" si="668"/>
        <v>Blank</v>
      </c>
      <c r="AF4117" s="217" t="str">
        <f t="shared" si="669"/>
        <v>Blank</v>
      </c>
      <c r="AG4117" s="9" t="str" cm="1">
        <f t="array" ref="AG4117">_xlfn.IFS(ISNUMBER(AC4117), "", ISNUMBER(SEARCH("Blank", AC4117)), "", ISERROR(AC4117), "Bad input on tab 3")</f>
        <v/>
      </c>
    </row>
    <row r="4118" spans="2:33" ht="15" customHeight="1" x14ac:dyDescent="0.75">
      <c r="B4118" s="205" t="str">
        <f>'5 Driver Data'!B4118</f>
        <v>4110</v>
      </c>
      <c r="C4118" s="193">
        <f>'5 Driver Data'!C4118</f>
        <v>0</v>
      </c>
      <c r="D4118" s="192">
        <f>'5 Driver Data'!D4118</f>
        <v>0</v>
      </c>
      <c r="E4118" s="191">
        <f>'5 Driver Data'!E4118</f>
        <v>0</v>
      </c>
      <c r="F4118" s="191">
        <f>'5 Driver Data'!F4118</f>
        <v>0</v>
      </c>
      <c r="G4118" s="191">
        <f>'5 Driver Data'!G4118</f>
        <v>0</v>
      </c>
      <c r="H4118" s="191">
        <f>'5 Driver Data'!H4118</f>
        <v>0</v>
      </c>
      <c r="I4118" s="191">
        <f>'5 Driver Data'!I4118</f>
        <v>0</v>
      </c>
      <c r="J4118" s="191">
        <f>'5 Driver Data'!J4118</f>
        <v>0</v>
      </c>
      <c r="K4118" s="206">
        <f>'5 Driver Data'!K4118</f>
        <v>0</v>
      </c>
      <c r="L4118" s="1"/>
      <c r="M4118" s="216" t="str">
        <f>IF(D4118=0,"Blank",'3 Model Input'!E$44*'3 Model Input'!E$45)</f>
        <v>Blank</v>
      </c>
      <c r="N4118" s="197" t="str">
        <f t="shared" si="660"/>
        <v>Blank</v>
      </c>
      <c r="O4118" s="197" t="str">
        <f>IF(D4118=0,"Blank",'3 Model Input'!E$49*(1-'3 Model Input'!E$51))</f>
        <v>Blank</v>
      </c>
      <c r="P4118" s="197" t="str">
        <f t="shared" si="661"/>
        <v>Blank</v>
      </c>
      <c r="Q4118" s="197" t="str">
        <f>IF(D4118=0,"Blank",IF(D4118="BEV",E4118*(1-'3 Model Input'!E$54), E4118))</f>
        <v>Blank</v>
      </c>
      <c r="R4118" s="198" t="str">
        <f>IF(D4118=0,"Blank",IF(D4118="PHEV",F4118/G4118,F4118*(1-'3 Model Input'!E$54)/G4118))</f>
        <v>Blank</v>
      </c>
      <c r="S4118" s="198" t="str">
        <f>IF(D4118=0,"Blank",IF(D4118="PHEV",MIN(M4118,E4118),MIN(M4118,(E4118*(1-'3 Model Input'!E$54)))))</f>
        <v>Blank</v>
      </c>
      <c r="T4118" s="217" t="str">
        <f t="shared" si="662"/>
        <v>Blank</v>
      </c>
      <c r="U4118" s="89"/>
      <c r="V4118" s="216" t="str">
        <f>IF(D4118=0,"Blank",P4118*'3 Model Input'!E$50)</f>
        <v>Blank</v>
      </c>
      <c r="W4118" s="197" t="str">
        <f t="shared" si="663"/>
        <v>Blank</v>
      </c>
      <c r="X4118" s="197" t="str">
        <f t="shared" si="664"/>
        <v>Blank</v>
      </c>
      <c r="Y4118" s="197" t="str">
        <f t="shared" si="665"/>
        <v>Blank</v>
      </c>
      <c r="Z4118" s="197" t="str">
        <f t="shared" si="666"/>
        <v>Blank</v>
      </c>
      <c r="AA4118" s="223" t="str" cm="1">
        <f t="array" ref="AA4118">_xlfn.IFS(ISTEXT('3 Model Input'!F$70),"Missing",ISTEXT('3 Model Input'!I$70),"Missing",ISNUMBER('3 Model Input'!K$70),'3 Model Input'!K$70*P4118)</f>
        <v>Missing</v>
      </c>
      <c r="AB4118" s="89"/>
      <c r="AC4118" s="227" t="str" cm="1">
        <f t="array" ref="AC4118">IF(D4118=0,"Blank",_xlfn.IFS('3 Model Input'!E$61=1,(V4118*G4118)/T4118,'3 Model Input'!E$61=2,(W4118*G4118)/T4118,'3 Model Input'!E$61=3,(X4118*G4118)/T4118,'3 Model Input'!E$61=4,(Y4118*G4118)/T4118,'3 Model Input'!E$61=5,(Z4118*G4118)/T4118, ISTEXT('3 Model Input'!E$61),"Missing",'3 Model Input'!E$61=6,(AA4118*G4118)/T4118))</f>
        <v>Blank</v>
      </c>
      <c r="AD4118" s="202" t="str">
        <f t="shared" si="667"/>
        <v>Blank</v>
      </c>
      <c r="AE4118" s="202" t="str">
        <f t="shared" si="668"/>
        <v>Blank</v>
      </c>
      <c r="AF4118" s="217" t="str">
        <f t="shared" si="669"/>
        <v>Blank</v>
      </c>
      <c r="AG4118" s="9" t="str" cm="1">
        <f t="array" ref="AG4118">_xlfn.IFS(ISNUMBER(AC4118), "", ISNUMBER(SEARCH("Blank", AC4118)), "", ISERROR(AC4118), "Bad input on tab 3")</f>
        <v/>
      </c>
    </row>
    <row r="4119" spans="2:33" ht="15" customHeight="1" x14ac:dyDescent="0.75">
      <c r="B4119" s="205" t="str">
        <f>'5 Driver Data'!B4119</f>
        <v>4111</v>
      </c>
      <c r="C4119" s="193">
        <f>'5 Driver Data'!C4119</f>
        <v>0</v>
      </c>
      <c r="D4119" s="192">
        <f>'5 Driver Data'!D4119</f>
        <v>0</v>
      </c>
      <c r="E4119" s="191">
        <f>'5 Driver Data'!E4119</f>
        <v>0</v>
      </c>
      <c r="F4119" s="191">
        <f>'5 Driver Data'!F4119</f>
        <v>0</v>
      </c>
      <c r="G4119" s="191">
        <f>'5 Driver Data'!G4119</f>
        <v>0</v>
      </c>
      <c r="H4119" s="191">
        <f>'5 Driver Data'!H4119</f>
        <v>0</v>
      </c>
      <c r="I4119" s="191">
        <f>'5 Driver Data'!I4119</f>
        <v>0</v>
      </c>
      <c r="J4119" s="191">
        <f>'5 Driver Data'!J4119</f>
        <v>0</v>
      </c>
      <c r="K4119" s="206">
        <f>'5 Driver Data'!K4119</f>
        <v>0</v>
      </c>
      <c r="L4119" s="1"/>
      <c r="M4119" s="216" t="str">
        <f>IF(D4119=0,"Blank",'3 Model Input'!E$44*'3 Model Input'!E$45)</f>
        <v>Blank</v>
      </c>
      <c r="N4119" s="197" t="str">
        <f t="shared" si="660"/>
        <v>Blank</v>
      </c>
      <c r="O4119" s="197" t="str">
        <f>IF(D4119=0,"Blank",'3 Model Input'!E$49*(1-'3 Model Input'!E$51))</f>
        <v>Blank</v>
      </c>
      <c r="P4119" s="197" t="str">
        <f t="shared" si="661"/>
        <v>Blank</v>
      </c>
      <c r="Q4119" s="197" t="str">
        <f>IF(D4119=0,"Blank",IF(D4119="BEV",E4119*(1-'3 Model Input'!E$54), E4119))</f>
        <v>Blank</v>
      </c>
      <c r="R4119" s="198" t="str">
        <f>IF(D4119=0,"Blank",IF(D4119="PHEV",F4119/G4119,F4119*(1-'3 Model Input'!E$54)/G4119))</f>
        <v>Blank</v>
      </c>
      <c r="S4119" s="198" t="str">
        <f>IF(D4119=0,"Blank",IF(D4119="PHEV",MIN(M4119,E4119),MIN(M4119,(E4119*(1-'3 Model Input'!E$54)))))</f>
        <v>Blank</v>
      </c>
      <c r="T4119" s="217" t="str">
        <f t="shared" si="662"/>
        <v>Blank</v>
      </c>
      <c r="U4119" s="89"/>
      <c r="V4119" s="216" t="str">
        <f>IF(D4119=0,"Blank",P4119*'3 Model Input'!E$50)</f>
        <v>Blank</v>
      </c>
      <c r="W4119" s="197" t="str">
        <f t="shared" si="663"/>
        <v>Blank</v>
      </c>
      <c r="X4119" s="197" t="str">
        <f t="shared" si="664"/>
        <v>Blank</v>
      </c>
      <c r="Y4119" s="197" t="str">
        <f t="shared" si="665"/>
        <v>Blank</v>
      </c>
      <c r="Z4119" s="197" t="str">
        <f t="shared" si="666"/>
        <v>Blank</v>
      </c>
      <c r="AA4119" s="223" t="str" cm="1">
        <f t="array" ref="AA4119">_xlfn.IFS(ISTEXT('3 Model Input'!F$70),"Missing",ISTEXT('3 Model Input'!I$70),"Missing",ISNUMBER('3 Model Input'!K$70),'3 Model Input'!K$70*P4119)</f>
        <v>Missing</v>
      </c>
      <c r="AB4119" s="89"/>
      <c r="AC4119" s="227" t="str" cm="1">
        <f t="array" ref="AC4119">IF(D4119=0,"Blank",_xlfn.IFS('3 Model Input'!E$61=1,(V4119*G4119)/T4119,'3 Model Input'!E$61=2,(W4119*G4119)/T4119,'3 Model Input'!E$61=3,(X4119*G4119)/T4119,'3 Model Input'!E$61=4,(Y4119*G4119)/T4119,'3 Model Input'!E$61=5,(Z4119*G4119)/T4119, ISTEXT('3 Model Input'!E$61),"Missing",'3 Model Input'!E$61=6,(AA4119*G4119)/T4119))</f>
        <v>Blank</v>
      </c>
      <c r="AD4119" s="202" t="str">
        <f t="shared" si="667"/>
        <v>Blank</v>
      </c>
      <c r="AE4119" s="202" t="str">
        <f t="shared" si="668"/>
        <v>Blank</v>
      </c>
      <c r="AF4119" s="217" t="str">
        <f t="shared" si="669"/>
        <v>Blank</v>
      </c>
      <c r="AG4119" s="9" t="str" cm="1">
        <f t="array" ref="AG4119">_xlfn.IFS(ISNUMBER(AC4119), "", ISNUMBER(SEARCH("Blank", AC4119)), "", ISERROR(AC4119), "Bad input on tab 3")</f>
        <v/>
      </c>
    </row>
    <row r="4120" spans="2:33" ht="15" customHeight="1" x14ac:dyDescent="0.75">
      <c r="B4120" s="205" t="str">
        <f>'5 Driver Data'!B4120</f>
        <v>4112</v>
      </c>
      <c r="C4120" s="193">
        <f>'5 Driver Data'!C4120</f>
        <v>0</v>
      </c>
      <c r="D4120" s="192">
        <f>'5 Driver Data'!D4120</f>
        <v>0</v>
      </c>
      <c r="E4120" s="191">
        <f>'5 Driver Data'!E4120</f>
        <v>0</v>
      </c>
      <c r="F4120" s="191">
        <f>'5 Driver Data'!F4120</f>
        <v>0</v>
      </c>
      <c r="G4120" s="191">
        <f>'5 Driver Data'!G4120</f>
        <v>0</v>
      </c>
      <c r="H4120" s="191">
        <f>'5 Driver Data'!H4120</f>
        <v>0</v>
      </c>
      <c r="I4120" s="191">
        <f>'5 Driver Data'!I4120</f>
        <v>0</v>
      </c>
      <c r="J4120" s="191">
        <f>'5 Driver Data'!J4120</f>
        <v>0</v>
      </c>
      <c r="K4120" s="206">
        <f>'5 Driver Data'!K4120</f>
        <v>0</v>
      </c>
      <c r="L4120" s="1"/>
      <c r="M4120" s="216" t="str">
        <f>IF(D4120=0,"Blank",'3 Model Input'!E$44*'3 Model Input'!E$45)</f>
        <v>Blank</v>
      </c>
      <c r="N4120" s="197" t="str">
        <f t="shared" si="660"/>
        <v>Blank</v>
      </c>
      <c r="O4120" s="197" t="str">
        <f>IF(D4120=0,"Blank",'3 Model Input'!E$49*(1-'3 Model Input'!E$51))</f>
        <v>Blank</v>
      </c>
      <c r="P4120" s="197" t="str">
        <f t="shared" si="661"/>
        <v>Blank</v>
      </c>
      <c r="Q4120" s="197" t="str">
        <f>IF(D4120=0,"Blank",IF(D4120="BEV",E4120*(1-'3 Model Input'!E$54), E4120))</f>
        <v>Blank</v>
      </c>
      <c r="R4120" s="198" t="str">
        <f>IF(D4120=0,"Blank",IF(D4120="PHEV",F4120/G4120,F4120*(1-'3 Model Input'!E$54)/G4120))</f>
        <v>Blank</v>
      </c>
      <c r="S4120" s="198" t="str">
        <f>IF(D4120=0,"Blank",IF(D4120="PHEV",MIN(M4120,E4120),MIN(M4120,(E4120*(1-'3 Model Input'!E$54)))))</f>
        <v>Blank</v>
      </c>
      <c r="T4120" s="217" t="str">
        <f t="shared" si="662"/>
        <v>Blank</v>
      </c>
      <c r="U4120" s="89"/>
      <c r="V4120" s="216" t="str">
        <f>IF(D4120=0,"Blank",P4120*'3 Model Input'!E$50)</f>
        <v>Blank</v>
      </c>
      <c r="W4120" s="197" t="str">
        <f t="shared" si="663"/>
        <v>Blank</v>
      </c>
      <c r="X4120" s="197" t="str">
        <f t="shared" si="664"/>
        <v>Blank</v>
      </c>
      <c r="Y4120" s="197" t="str">
        <f t="shared" si="665"/>
        <v>Blank</v>
      </c>
      <c r="Z4120" s="197" t="str">
        <f t="shared" si="666"/>
        <v>Blank</v>
      </c>
      <c r="AA4120" s="223" t="str" cm="1">
        <f t="array" ref="AA4120">_xlfn.IFS(ISTEXT('3 Model Input'!F$70),"Missing",ISTEXT('3 Model Input'!I$70),"Missing",ISNUMBER('3 Model Input'!K$70),'3 Model Input'!K$70*P4120)</f>
        <v>Missing</v>
      </c>
      <c r="AB4120" s="89"/>
      <c r="AC4120" s="227" t="str" cm="1">
        <f t="array" ref="AC4120">IF(D4120=0,"Blank",_xlfn.IFS('3 Model Input'!E$61=1,(V4120*G4120)/T4120,'3 Model Input'!E$61=2,(W4120*G4120)/T4120,'3 Model Input'!E$61=3,(X4120*G4120)/T4120,'3 Model Input'!E$61=4,(Y4120*G4120)/T4120,'3 Model Input'!E$61=5,(Z4120*G4120)/T4120, ISTEXT('3 Model Input'!E$61),"Missing",'3 Model Input'!E$61=6,(AA4120*G4120)/T4120))</f>
        <v>Blank</v>
      </c>
      <c r="AD4120" s="202" t="str">
        <f t="shared" si="667"/>
        <v>Blank</v>
      </c>
      <c r="AE4120" s="202" t="str">
        <f t="shared" si="668"/>
        <v>Blank</v>
      </c>
      <c r="AF4120" s="217" t="str">
        <f t="shared" si="669"/>
        <v>Blank</v>
      </c>
      <c r="AG4120" s="9" t="str" cm="1">
        <f t="array" ref="AG4120">_xlfn.IFS(ISNUMBER(AC4120), "", ISNUMBER(SEARCH("Blank", AC4120)), "", ISERROR(AC4120), "Bad input on tab 3")</f>
        <v/>
      </c>
    </row>
    <row r="4121" spans="2:33" ht="15" customHeight="1" x14ac:dyDescent="0.75">
      <c r="B4121" s="205" t="str">
        <f>'5 Driver Data'!B4121</f>
        <v>4113</v>
      </c>
      <c r="C4121" s="193">
        <f>'5 Driver Data'!C4121</f>
        <v>0</v>
      </c>
      <c r="D4121" s="192">
        <f>'5 Driver Data'!D4121</f>
        <v>0</v>
      </c>
      <c r="E4121" s="191">
        <f>'5 Driver Data'!E4121</f>
        <v>0</v>
      </c>
      <c r="F4121" s="191">
        <f>'5 Driver Data'!F4121</f>
        <v>0</v>
      </c>
      <c r="G4121" s="191">
        <f>'5 Driver Data'!G4121</f>
        <v>0</v>
      </c>
      <c r="H4121" s="191">
        <f>'5 Driver Data'!H4121</f>
        <v>0</v>
      </c>
      <c r="I4121" s="191">
        <f>'5 Driver Data'!I4121</f>
        <v>0</v>
      </c>
      <c r="J4121" s="191">
        <f>'5 Driver Data'!J4121</f>
        <v>0</v>
      </c>
      <c r="K4121" s="206">
        <f>'5 Driver Data'!K4121</f>
        <v>0</v>
      </c>
      <c r="L4121" s="1"/>
      <c r="M4121" s="216" t="str">
        <f>IF(D4121=0,"Blank",'3 Model Input'!E$44*'3 Model Input'!E$45)</f>
        <v>Blank</v>
      </c>
      <c r="N4121" s="197" t="str">
        <f t="shared" si="660"/>
        <v>Blank</v>
      </c>
      <c r="O4121" s="197" t="str">
        <f>IF(D4121=0,"Blank",'3 Model Input'!E$49*(1-'3 Model Input'!E$51))</f>
        <v>Blank</v>
      </c>
      <c r="P4121" s="197" t="str">
        <f t="shared" si="661"/>
        <v>Blank</v>
      </c>
      <c r="Q4121" s="197" t="str">
        <f>IF(D4121=0,"Blank",IF(D4121="BEV",E4121*(1-'3 Model Input'!E$54), E4121))</f>
        <v>Blank</v>
      </c>
      <c r="R4121" s="198" t="str">
        <f>IF(D4121=0,"Blank",IF(D4121="PHEV",F4121/G4121,F4121*(1-'3 Model Input'!E$54)/G4121))</f>
        <v>Blank</v>
      </c>
      <c r="S4121" s="198" t="str">
        <f>IF(D4121=0,"Blank",IF(D4121="PHEV",MIN(M4121,E4121),MIN(M4121,(E4121*(1-'3 Model Input'!E$54)))))</f>
        <v>Blank</v>
      </c>
      <c r="T4121" s="217" t="str">
        <f t="shared" si="662"/>
        <v>Blank</v>
      </c>
      <c r="U4121" s="89"/>
      <c r="V4121" s="216" t="str">
        <f>IF(D4121=0,"Blank",P4121*'3 Model Input'!E$50)</f>
        <v>Blank</v>
      </c>
      <c r="W4121" s="197" t="str">
        <f t="shared" si="663"/>
        <v>Blank</v>
      </c>
      <c r="X4121" s="197" t="str">
        <f t="shared" si="664"/>
        <v>Blank</v>
      </c>
      <c r="Y4121" s="197" t="str">
        <f t="shared" si="665"/>
        <v>Blank</v>
      </c>
      <c r="Z4121" s="197" t="str">
        <f t="shared" si="666"/>
        <v>Blank</v>
      </c>
      <c r="AA4121" s="223" t="str" cm="1">
        <f t="array" ref="AA4121">_xlfn.IFS(ISTEXT('3 Model Input'!F$70),"Missing",ISTEXT('3 Model Input'!I$70),"Missing",ISNUMBER('3 Model Input'!K$70),'3 Model Input'!K$70*P4121)</f>
        <v>Missing</v>
      </c>
      <c r="AB4121" s="89"/>
      <c r="AC4121" s="227" t="str" cm="1">
        <f t="array" ref="AC4121">IF(D4121=0,"Blank",_xlfn.IFS('3 Model Input'!E$61=1,(V4121*G4121)/T4121,'3 Model Input'!E$61=2,(W4121*G4121)/T4121,'3 Model Input'!E$61=3,(X4121*G4121)/T4121,'3 Model Input'!E$61=4,(Y4121*G4121)/T4121,'3 Model Input'!E$61=5,(Z4121*G4121)/T4121, ISTEXT('3 Model Input'!E$61),"Missing",'3 Model Input'!E$61=6,(AA4121*G4121)/T4121))</f>
        <v>Blank</v>
      </c>
      <c r="AD4121" s="202" t="str">
        <f t="shared" si="667"/>
        <v>Blank</v>
      </c>
      <c r="AE4121" s="202" t="str">
        <f t="shared" si="668"/>
        <v>Blank</v>
      </c>
      <c r="AF4121" s="217" t="str">
        <f t="shared" si="669"/>
        <v>Blank</v>
      </c>
      <c r="AG4121" s="9" t="str" cm="1">
        <f t="array" ref="AG4121">_xlfn.IFS(ISNUMBER(AC4121), "", ISNUMBER(SEARCH("Blank", AC4121)), "", ISERROR(AC4121), "Bad input on tab 3")</f>
        <v/>
      </c>
    </row>
    <row r="4122" spans="2:33" ht="15" customHeight="1" x14ac:dyDescent="0.75">
      <c r="B4122" s="205" t="str">
        <f>'5 Driver Data'!B4122</f>
        <v>4114</v>
      </c>
      <c r="C4122" s="193">
        <f>'5 Driver Data'!C4122</f>
        <v>0</v>
      </c>
      <c r="D4122" s="192">
        <f>'5 Driver Data'!D4122</f>
        <v>0</v>
      </c>
      <c r="E4122" s="191">
        <f>'5 Driver Data'!E4122</f>
        <v>0</v>
      </c>
      <c r="F4122" s="191">
        <f>'5 Driver Data'!F4122</f>
        <v>0</v>
      </c>
      <c r="G4122" s="191">
        <f>'5 Driver Data'!G4122</f>
        <v>0</v>
      </c>
      <c r="H4122" s="191">
        <f>'5 Driver Data'!H4122</f>
        <v>0</v>
      </c>
      <c r="I4122" s="191">
        <f>'5 Driver Data'!I4122</f>
        <v>0</v>
      </c>
      <c r="J4122" s="191">
        <f>'5 Driver Data'!J4122</f>
        <v>0</v>
      </c>
      <c r="K4122" s="206">
        <f>'5 Driver Data'!K4122</f>
        <v>0</v>
      </c>
      <c r="L4122" s="1"/>
      <c r="M4122" s="216" t="str">
        <f>IF(D4122=0,"Blank",'3 Model Input'!E$44*'3 Model Input'!E$45)</f>
        <v>Blank</v>
      </c>
      <c r="N4122" s="197" t="str">
        <f t="shared" si="660"/>
        <v>Blank</v>
      </c>
      <c r="O4122" s="197" t="str">
        <f>IF(D4122=0,"Blank",'3 Model Input'!E$49*(1-'3 Model Input'!E$51))</f>
        <v>Blank</v>
      </c>
      <c r="P4122" s="197" t="str">
        <f t="shared" si="661"/>
        <v>Blank</v>
      </c>
      <c r="Q4122" s="197" t="str">
        <f>IF(D4122=0,"Blank",IF(D4122="BEV",E4122*(1-'3 Model Input'!E$54), E4122))</f>
        <v>Blank</v>
      </c>
      <c r="R4122" s="198" t="str">
        <f>IF(D4122=0,"Blank",IF(D4122="PHEV",F4122/G4122,F4122*(1-'3 Model Input'!E$54)/G4122))</f>
        <v>Blank</v>
      </c>
      <c r="S4122" s="198" t="str">
        <f>IF(D4122=0,"Blank",IF(D4122="PHEV",MIN(M4122,E4122),MIN(M4122,(E4122*(1-'3 Model Input'!E$54)))))</f>
        <v>Blank</v>
      </c>
      <c r="T4122" s="217" t="str">
        <f t="shared" si="662"/>
        <v>Blank</v>
      </c>
      <c r="U4122" s="89"/>
      <c r="V4122" s="216" t="str">
        <f>IF(D4122=0,"Blank",P4122*'3 Model Input'!E$50)</f>
        <v>Blank</v>
      </c>
      <c r="W4122" s="197" t="str">
        <f t="shared" si="663"/>
        <v>Blank</v>
      </c>
      <c r="X4122" s="197" t="str">
        <f t="shared" si="664"/>
        <v>Blank</v>
      </c>
      <c r="Y4122" s="197" t="str">
        <f t="shared" si="665"/>
        <v>Blank</v>
      </c>
      <c r="Z4122" s="197" t="str">
        <f t="shared" si="666"/>
        <v>Blank</v>
      </c>
      <c r="AA4122" s="223" t="str" cm="1">
        <f t="array" ref="AA4122">_xlfn.IFS(ISTEXT('3 Model Input'!F$70),"Missing",ISTEXT('3 Model Input'!I$70),"Missing",ISNUMBER('3 Model Input'!K$70),'3 Model Input'!K$70*P4122)</f>
        <v>Missing</v>
      </c>
      <c r="AB4122" s="89"/>
      <c r="AC4122" s="227" t="str" cm="1">
        <f t="array" ref="AC4122">IF(D4122=0,"Blank",_xlfn.IFS('3 Model Input'!E$61=1,(V4122*G4122)/T4122,'3 Model Input'!E$61=2,(W4122*G4122)/T4122,'3 Model Input'!E$61=3,(X4122*G4122)/T4122,'3 Model Input'!E$61=4,(Y4122*G4122)/T4122,'3 Model Input'!E$61=5,(Z4122*G4122)/T4122, ISTEXT('3 Model Input'!E$61),"Missing",'3 Model Input'!E$61=6,(AA4122*G4122)/T4122))</f>
        <v>Blank</v>
      </c>
      <c r="AD4122" s="202" t="str">
        <f t="shared" si="667"/>
        <v>Blank</v>
      </c>
      <c r="AE4122" s="202" t="str">
        <f t="shared" si="668"/>
        <v>Blank</v>
      </c>
      <c r="AF4122" s="217" t="str">
        <f t="shared" si="669"/>
        <v>Blank</v>
      </c>
      <c r="AG4122" s="9" t="str" cm="1">
        <f t="array" ref="AG4122">_xlfn.IFS(ISNUMBER(AC4122), "", ISNUMBER(SEARCH("Blank", AC4122)), "", ISERROR(AC4122), "Bad input on tab 3")</f>
        <v/>
      </c>
    </row>
    <row r="4123" spans="2:33" ht="15" customHeight="1" x14ac:dyDescent="0.75">
      <c r="B4123" s="205" t="str">
        <f>'5 Driver Data'!B4123</f>
        <v>4115</v>
      </c>
      <c r="C4123" s="193">
        <f>'5 Driver Data'!C4123</f>
        <v>0</v>
      </c>
      <c r="D4123" s="192">
        <f>'5 Driver Data'!D4123</f>
        <v>0</v>
      </c>
      <c r="E4123" s="191">
        <f>'5 Driver Data'!E4123</f>
        <v>0</v>
      </c>
      <c r="F4123" s="191">
        <f>'5 Driver Data'!F4123</f>
        <v>0</v>
      </c>
      <c r="G4123" s="191">
        <f>'5 Driver Data'!G4123</f>
        <v>0</v>
      </c>
      <c r="H4123" s="191">
        <f>'5 Driver Data'!H4123</f>
        <v>0</v>
      </c>
      <c r="I4123" s="191">
        <f>'5 Driver Data'!I4123</f>
        <v>0</v>
      </c>
      <c r="J4123" s="191">
        <f>'5 Driver Data'!J4123</f>
        <v>0</v>
      </c>
      <c r="K4123" s="206">
        <f>'5 Driver Data'!K4123</f>
        <v>0</v>
      </c>
      <c r="L4123" s="1"/>
      <c r="M4123" s="216" t="str">
        <f>IF(D4123=0,"Blank",'3 Model Input'!E$44*'3 Model Input'!E$45)</f>
        <v>Blank</v>
      </c>
      <c r="N4123" s="197" t="str">
        <f t="shared" si="660"/>
        <v>Blank</v>
      </c>
      <c r="O4123" s="197" t="str">
        <f>IF(D4123=0,"Blank",'3 Model Input'!E$49*(1-'3 Model Input'!E$51))</f>
        <v>Blank</v>
      </c>
      <c r="P4123" s="197" t="str">
        <f t="shared" si="661"/>
        <v>Blank</v>
      </c>
      <c r="Q4123" s="197" t="str">
        <f>IF(D4123=0,"Blank",IF(D4123="BEV",E4123*(1-'3 Model Input'!E$54), E4123))</f>
        <v>Blank</v>
      </c>
      <c r="R4123" s="198" t="str">
        <f>IF(D4123=0,"Blank",IF(D4123="PHEV",F4123/G4123,F4123*(1-'3 Model Input'!E$54)/G4123))</f>
        <v>Blank</v>
      </c>
      <c r="S4123" s="198" t="str">
        <f>IF(D4123=0,"Blank",IF(D4123="PHEV",MIN(M4123,E4123),MIN(M4123,(E4123*(1-'3 Model Input'!E$54)))))</f>
        <v>Blank</v>
      </c>
      <c r="T4123" s="217" t="str">
        <f t="shared" si="662"/>
        <v>Blank</v>
      </c>
      <c r="U4123" s="89"/>
      <c r="V4123" s="216" t="str">
        <f>IF(D4123=0,"Blank",P4123*'3 Model Input'!E$50)</f>
        <v>Blank</v>
      </c>
      <c r="W4123" s="197" t="str">
        <f t="shared" si="663"/>
        <v>Blank</v>
      </c>
      <c r="X4123" s="197" t="str">
        <f t="shared" si="664"/>
        <v>Blank</v>
      </c>
      <c r="Y4123" s="197" t="str">
        <f t="shared" si="665"/>
        <v>Blank</v>
      </c>
      <c r="Z4123" s="197" t="str">
        <f t="shared" si="666"/>
        <v>Blank</v>
      </c>
      <c r="AA4123" s="223" t="str" cm="1">
        <f t="array" ref="AA4123">_xlfn.IFS(ISTEXT('3 Model Input'!F$70),"Missing",ISTEXT('3 Model Input'!I$70),"Missing",ISNUMBER('3 Model Input'!K$70),'3 Model Input'!K$70*P4123)</f>
        <v>Missing</v>
      </c>
      <c r="AB4123" s="89"/>
      <c r="AC4123" s="227" t="str" cm="1">
        <f t="array" ref="AC4123">IF(D4123=0,"Blank",_xlfn.IFS('3 Model Input'!E$61=1,(V4123*G4123)/T4123,'3 Model Input'!E$61=2,(W4123*G4123)/T4123,'3 Model Input'!E$61=3,(X4123*G4123)/T4123,'3 Model Input'!E$61=4,(Y4123*G4123)/T4123,'3 Model Input'!E$61=5,(Z4123*G4123)/T4123, ISTEXT('3 Model Input'!E$61),"Missing",'3 Model Input'!E$61=6,(AA4123*G4123)/T4123))</f>
        <v>Blank</v>
      </c>
      <c r="AD4123" s="202" t="str">
        <f t="shared" si="667"/>
        <v>Blank</v>
      </c>
      <c r="AE4123" s="202" t="str">
        <f t="shared" si="668"/>
        <v>Blank</v>
      </c>
      <c r="AF4123" s="217" t="str">
        <f t="shared" si="669"/>
        <v>Blank</v>
      </c>
      <c r="AG4123" s="9" t="str" cm="1">
        <f t="array" ref="AG4123">_xlfn.IFS(ISNUMBER(AC4123), "", ISNUMBER(SEARCH("Blank", AC4123)), "", ISERROR(AC4123), "Bad input on tab 3")</f>
        <v/>
      </c>
    </row>
    <row r="4124" spans="2:33" ht="15" customHeight="1" x14ac:dyDescent="0.75">
      <c r="B4124" s="205" t="str">
        <f>'5 Driver Data'!B4124</f>
        <v>4116</v>
      </c>
      <c r="C4124" s="193">
        <f>'5 Driver Data'!C4124</f>
        <v>0</v>
      </c>
      <c r="D4124" s="192">
        <f>'5 Driver Data'!D4124</f>
        <v>0</v>
      </c>
      <c r="E4124" s="191">
        <f>'5 Driver Data'!E4124</f>
        <v>0</v>
      </c>
      <c r="F4124" s="191">
        <f>'5 Driver Data'!F4124</f>
        <v>0</v>
      </c>
      <c r="G4124" s="191">
        <f>'5 Driver Data'!G4124</f>
        <v>0</v>
      </c>
      <c r="H4124" s="191">
        <f>'5 Driver Data'!H4124</f>
        <v>0</v>
      </c>
      <c r="I4124" s="191">
        <f>'5 Driver Data'!I4124</f>
        <v>0</v>
      </c>
      <c r="J4124" s="191">
        <f>'5 Driver Data'!J4124</f>
        <v>0</v>
      </c>
      <c r="K4124" s="206">
        <f>'5 Driver Data'!K4124</f>
        <v>0</v>
      </c>
      <c r="L4124" s="1"/>
      <c r="M4124" s="216" t="str">
        <f>IF(D4124=0,"Blank",'3 Model Input'!E$44*'3 Model Input'!E$45)</f>
        <v>Blank</v>
      </c>
      <c r="N4124" s="197" t="str">
        <f t="shared" si="660"/>
        <v>Blank</v>
      </c>
      <c r="O4124" s="197" t="str">
        <f>IF(D4124=0,"Blank",'3 Model Input'!E$49*(1-'3 Model Input'!E$51))</f>
        <v>Blank</v>
      </c>
      <c r="P4124" s="197" t="str">
        <f t="shared" si="661"/>
        <v>Blank</v>
      </c>
      <c r="Q4124" s="197" t="str">
        <f>IF(D4124=0,"Blank",IF(D4124="BEV",E4124*(1-'3 Model Input'!E$54), E4124))</f>
        <v>Blank</v>
      </c>
      <c r="R4124" s="198" t="str">
        <f>IF(D4124=0,"Blank",IF(D4124="PHEV",F4124/G4124,F4124*(1-'3 Model Input'!E$54)/G4124))</f>
        <v>Blank</v>
      </c>
      <c r="S4124" s="198" t="str">
        <f>IF(D4124=0,"Blank",IF(D4124="PHEV",MIN(M4124,E4124),MIN(M4124,(E4124*(1-'3 Model Input'!E$54)))))</f>
        <v>Blank</v>
      </c>
      <c r="T4124" s="217" t="str">
        <f t="shared" si="662"/>
        <v>Blank</v>
      </c>
      <c r="U4124" s="89"/>
      <c r="V4124" s="216" t="str">
        <f>IF(D4124=0,"Blank",P4124*'3 Model Input'!E$50)</f>
        <v>Blank</v>
      </c>
      <c r="W4124" s="197" t="str">
        <f t="shared" si="663"/>
        <v>Blank</v>
      </c>
      <c r="X4124" s="197" t="str">
        <f t="shared" si="664"/>
        <v>Blank</v>
      </c>
      <c r="Y4124" s="197" t="str">
        <f t="shared" si="665"/>
        <v>Blank</v>
      </c>
      <c r="Z4124" s="197" t="str">
        <f t="shared" si="666"/>
        <v>Blank</v>
      </c>
      <c r="AA4124" s="223" t="str" cm="1">
        <f t="array" ref="AA4124">_xlfn.IFS(ISTEXT('3 Model Input'!F$70),"Missing",ISTEXT('3 Model Input'!I$70),"Missing",ISNUMBER('3 Model Input'!K$70),'3 Model Input'!K$70*P4124)</f>
        <v>Missing</v>
      </c>
      <c r="AB4124" s="89"/>
      <c r="AC4124" s="227" t="str" cm="1">
        <f t="array" ref="AC4124">IF(D4124=0,"Blank",_xlfn.IFS('3 Model Input'!E$61=1,(V4124*G4124)/T4124,'3 Model Input'!E$61=2,(W4124*G4124)/T4124,'3 Model Input'!E$61=3,(X4124*G4124)/T4124,'3 Model Input'!E$61=4,(Y4124*G4124)/T4124,'3 Model Input'!E$61=5,(Z4124*G4124)/T4124, ISTEXT('3 Model Input'!E$61),"Missing",'3 Model Input'!E$61=6,(AA4124*G4124)/T4124))</f>
        <v>Blank</v>
      </c>
      <c r="AD4124" s="202" t="str">
        <f t="shared" si="667"/>
        <v>Blank</v>
      </c>
      <c r="AE4124" s="202" t="str">
        <f t="shared" si="668"/>
        <v>Blank</v>
      </c>
      <c r="AF4124" s="217" t="str">
        <f t="shared" si="669"/>
        <v>Blank</v>
      </c>
      <c r="AG4124" s="9" t="str" cm="1">
        <f t="array" ref="AG4124">_xlfn.IFS(ISNUMBER(AC4124), "", ISNUMBER(SEARCH("Blank", AC4124)), "", ISERROR(AC4124), "Bad input on tab 3")</f>
        <v/>
      </c>
    </row>
    <row r="4125" spans="2:33" ht="15" customHeight="1" x14ac:dyDescent="0.75">
      <c r="B4125" s="205" t="str">
        <f>'5 Driver Data'!B4125</f>
        <v>4117</v>
      </c>
      <c r="C4125" s="193">
        <f>'5 Driver Data'!C4125</f>
        <v>0</v>
      </c>
      <c r="D4125" s="192">
        <f>'5 Driver Data'!D4125</f>
        <v>0</v>
      </c>
      <c r="E4125" s="191">
        <f>'5 Driver Data'!E4125</f>
        <v>0</v>
      </c>
      <c r="F4125" s="191">
        <f>'5 Driver Data'!F4125</f>
        <v>0</v>
      </c>
      <c r="G4125" s="191">
        <f>'5 Driver Data'!G4125</f>
        <v>0</v>
      </c>
      <c r="H4125" s="191">
        <f>'5 Driver Data'!H4125</f>
        <v>0</v>
      </c>
      <c r="I4125" s="191">
        <f>'5 Driver Data'!I4125</f>
        <v>0</v>
      </c>
      <c r="J4125" s="191">
        <f>'5 Driver Data'!J4125</f>
        <v>0</v>
      </c>
      <c r="K4125" s="206">
        <f>'5 Driver Data'!K4125</f>
        <v>0</v>
      </c>
      <c r="L4125" s="1"/>
      <c r="M4125" s="216" t="str">
        <f>IF(D4125=0,"Blank",'3 Model Input'!E$44*'3 Model Input'!E$45)</f>
        <v>Blank</v>
      </c>
      <c r="N4125" s="197" t="str">
        <f t="shared" si="660"/>
        <v>Blank</v>
      </c>
      <c r="O4125" s="197" t="str">
        <f>IF(D4125=0,"Blank",'3 Model Input'!E$49*(1-'3 Model Input'!E$51))</f>
        <v>Blank</v>
      </c>
      <c r="P4125" s="197" t="str">
        <f t="shared" si="661"/>
        <v>Blank</v>
      </c>
      <c r="Q4125" s="197" t="str">
        <f>IF(D4125=0,"Blank",IF(D4125="BEV",E4125*(1-'3 Model Input'!E$54), E4125))</f>
        <v>Blank</v>
      </c>
      <c r="R4125" s="198" t="str">
        <f>IF(D4125=0,"Blank",IF(D4125="PHEV",F4125/G4125,F4125*(1-'3 Model Input'!E$54)/G4125))</f>
        <v>Blank</v>
      </c>
      <c r="S4125" s="198" t="str">
        <f>IF(D4125=0,"Blank",IF(D4125="PHEV",MIN(M4125,E4125),MIN(M4125,(E4125*(1-'3 Model Input'!E$54)))))</f>
        <v>Blank</v>
      </c>
      <c r="T4125" s="217" t="str">
        <f t="shared" si="662"/>
        <v>Blank</v>
      </c>
      <c r="U4125" s="89"/>
      <c r="V4125" s="216" t="str">
        <f>IF(D4125=0,"Blank",P4125*'3 Model Input'!E$50)</f>
        <v>Blank</v>
      </c>
      <c r="W4125" s="197" t="str">
        <f t="shared" si="663"/>
        <v>Blank</v>
      </c>
      <c r="X4125" s="197" t="str">
        <f t="shared" si="664"/>
        <v>Blank</v>
      </c>
      <c r="Y4125" s="197" t="str">
        <f t="shared" si="665"/>
        <v>Blank</v>
      </c>
      <c r="Z4125" s="197" t="str">
        <f t="shared" si="666"/>
        <v>Blank</v>
      </c>
      <c r="AA4125" s="223" t="str" cm="1">
        <f t="array" ref="AA4125">_xlfn.IFS(ISTEXT('3 Model Input'!F$70),"Missing",ISTEXT('3 Model Input'!I$70),"Missing",ISNUMBER('3 Model Input'!K$70),'3 Model Input'!K$70*P4125)</f>
        <v>Missing</v>
      </c>
      <c r="AB4125" s="89"/>
      <c r="AC4125" s="227" t="str" cm="1">
        <f t="array" ref="AC4125">IF(D4125=0,"Blank",_xlfn.IFS('3 Model Input'!E$61=1,(V4125*G4125)/T4125,'3 Model Input'!E$61=2,(W4125*G4125)/T4125,'3 Model Input'!E$61=3,(X4125*G4125)/T4125,'3 Model Input'!E$61=4,(Y4125*G4125)/T4125,'3 Model Input'!E$61=5,(Z4125*G4125)/T4125, ISTEXT('3 Model Input'!E$61),"Missing",'3 Model Input'!E$61=6,(AA4125*G4125)/T4125))</f>
        <v>Blank</v>
      </c>
      <c r="AD4125" s="202" t="str">
        <f t="shared" si="667"/>
        <v>Blank</v>
      </c>
      <c r="AE4125" s="202" t="str">
        <f t="shared" si="668"/>
        <v>Blank</v>
      </c>
      <c r="AF4125" s="217" t="str">
        <f t="shared" si="669"/>
        <v>Blank</v>
      </c>
      <c r="AG4125" s="9" t="str" cm="1">
        <f t="array" ref="AG4125">_xlfn.IFS(ISNUMBER(AC4125), "", ISNUMBER(SEARCH("Blank", AC4125)), "", ISERROR(AC4125), "Bad input on tab 3")</f>
        <v/>
      </c>
    </row>
    <row r="4126" spans="2:33" ht="15" customHeight="1" x14ac:dyDescent="0.75">
      <c r="B4126" s="205" t="str">
        <f>'5 Driver Data'!B4126</f>
        <v>4118</v>
      </c>
      <c r="C4126" s="193">
        <f>'5 Driver Data'!C4126</f>
        <v>0</v>
      </c>
      <c r="D4126" s="192">
        <f>'5 Driver Data'!D4126</f>
        <v>0</v>
      </c>
      <c r="E4126" s="191">
        <f>'5 Driver Data'!E4126</f>
        <v>0</v>
      </c>
      <c r="F4126" s="191">
        <f>'5 Driver Data'!F4126</f>
        <v>0</v>
      </c>
      <c r="G4126" s="191">
        <f>'5 Driver Data'!G4126</f>
        <v>0</v>
      </c>
      <c r="H4126" s="191">
        <f>'5 Driver Data'!H4126</f>
        <v>0</v>
      </c>
      <c r="I4126" s="191">
        <f>'5 Driver Data'!I4126</f>
        <v>0</v>
      </c>
      <c r="J4126" s="191">
        <f>'5 Driver Data'!J4126</f>
        <v>0</v>
      </c>
      <c r="K4126" s="206">
        <f>'5 Driver Data'!K4126</f>
        <v>0</v>
      </c>
      <c r="L4126" s="1"/>
      <c r="M4126" s="216" t="str">
        <f>IF(D4126=0,"Blank",'3 Model Input'!E$44*'3 Model Input'!E$45)</f>
        <v>Blank</v>
      </c>
      <c r="N4126" s="197" t="str">
        <f t="shared" si="660"/>
        <v>Blank</v>
      </c>
      <c r="O4126" s="197" t="str">
        <f>IF(D4126=0,"Blank",'3 Model Input'!E$49*(1-'3 Model Input'!E$51))</f>
        <v>Blank</v>
      </c>
      <c r="P4126" s="197" t="str">
        <f t="shared" si="661"/>
        <v>Blank</v>
      </c>
      <c r="Q4126" s="197" t="str">
        <f>IF(D4126=0,"Blank",IF(D4126="BEV",E4126*(1-'3 Model Input'!E$54), E4126))</f>
        <v>Blank</v>
      </c>
      <c r="R4126" s="198" t="str">
        <f>IF(D4126=0,"Blank",IF(D4126="PHEV",F4126/G4126,F4126*(1-'3 Model Input'!E$54)/G4126))</f>
        <v>Blank</v>
      </c>
      <c r="S4126" s="198" t="str">
        <f>IF(D4126=0,"Blank",IF(D4126="PHEV",MIN(M4126,E4126),MIN(M4126,(E4126*(1-'3 Model Input'!E$54)))))</f>
        <v>Blank</v>
      </c>
      <c r="T4126" s="217" t="str">
        <f t="shared" si="662"/>
        <v>Blank</v>
      </c>
      <c r="U4126" s="89"/>
      <c r="V4126" s="216" t="str">
        <f>IF(D4126=0,"Blank",P4126*'3 Model Input'!E$50)</f>
        <v>Blank</v>
      </c>
      <c r="W4126" s="197" t="str">
        <f t="shared" si="663"/>
        <v>Blank</v>
      </c>
      <c r="X4126" s="197" t="str">
        <f t="shared" si="664"/>
        <v>Blank</v>
      </c>
      <c r="Y4126" s="197" t="str">
        <f t="shared" si="665"/>
        <v>Blank</v>
      </c>
      <c r="Z4126" s="197" t="str">
        <f t="shared" si="666"/>
        <v>Blank</v>
      </c>
      <c r="AA4126" s="223" t="str" cm="1">
        <f t="array" ref="AA4126">_xlfn.IFS(ISTEXT('3 Model Input'!F$70),"Missing",ISTEXT('3 Model Input'!I$70),"Missing",ISNUMBER('3 Model Input'!K$70),'3 Model Input'!K$70*P4126)</f>
        <v>Missing</v>
      </c>
      <c r="AB4126" s="89"/>
      <c r="AC4126" s="227" t="str" cm="1">
        <f t="array" ref="AC4126">IF(D4126=0,"Blank",_xlfn.IFS('3 Model Input'!E$61=1,(V4126*G4126)/T4126,'3 Model Input'!E$61=2,(W4126*G4126)/T4126,'3 Model Input'!E$61=3,(X4126*G4126)/T4126,'3 Model Input'!E$61=4,(Y4126*G4126)/T4126,'3 Model Input'!E$61=5,(Z4126*G4126)/T4126, ISTEXT('3 Model Input'!E$61),"Missing",'3 Model Input'!E$61=6,(AA4126*G4126)/T4126))</f>
        <v>Blank</v>
      </c>
      <c r="AD4126" s="202" t="str">
        <f t="shared" si="667"/>
        <v>Blank</v>
      </c>
      <c r="AE4126" s="202" t="str">
        <f t="shared" si="668"/>
        <v>Blank</v>
      </c>
      <c r="AF4126" s="217" t="str">
        <f t="shared" si="669"/>
        <v>Blank</v>
      </c>
      <c r="AG4126" s="9" t="str" cm="1">
        <f t="array" ref="AG4126">_xlfn.IFS(ISNUMBER(AC4126), "", ISNUMBER(SEARCH("Blank", AC4126)), "", ISERROR(AC4126), "Bad input on tab 3")</f>
        <v/>
      </c>
    </row>
    <row r="4127" spans="2:33" ht="15" customHeight="1" x14ac:dyDescent="0.75">
      <c r="B4127" s="205" t="str">
        <f>'5 Driver Data'!B4127</f>
        <v>4119</v>
      </c>
      <c r="C4127" s="193">
        <f>'5 Driver Data'!C4127</f>
        <v>0</v>
      </c>
      <c r="D4127" s="192">
        <f>'5 Driver Data'!D4127</f>
        <v>0</v>
      </c>
      <c r="E4127" s="191">
        <f>'5 Driver Data'!E4127</f>
        <v>0</v>
      </c>
      <c r="F4127" s="191">
        <f>'5 Driver Data'!F4127</f>
        <v>0</v>
      </c>
      <c r="G4127" s="191">
        <f>'5 Driver Data'!G4127</f>
        <v>0</v>
      </c>
      <c r="H4127" s="191">
        <f>'5 Driver Data'!H4127</f>
        <v>0</v>
      </c>
      <c r="I4127" s="191">
        <f>'5 Driver Data'!I4127</f>
        <v>0</v>
      </c>
      <c r="J4127" s="191">
        <f>'5 Driver Data'!J4127</f>
        <v>0</v>
      </c>
      <c r="K4127" s="206">
        <f>'5 Driver Data'!K4127</f>
        <v>0</v>
      </c>
      <c r="L4127" s="1"/>
      <c r="M4127" s="216" t="str">
        <f>IF(D4127=0,"Blank",'3 Model Input'!E$44*'3 Model Input'!E$45)</f>
        <v>Blank</v>
      </c>
      <c r="N4127" s="197" t="str">
        <f t="shared" si="660"/>
        <v>Blank</v>
      </c>
      <c r="O4127" s="197" t="str">
        <f>IF(D4127=0,"Blank",'3 Model Input'!E$49*(1-'3 Model Input'!E$51))</f>
        <v>Blank</v>
      </c>
      <c r="P4127" s="197" t="str">
        <f t="shared" si="661"/>
        <v>Blank</v>
      </c>
      <c r="Q4127" s="197" t="str">
        <f>IF(D4127=0,"Blank",IF(D4127="BEV",E4127*(1-'3 Model Input'!E$54), E4127))</f>
        <v>Blank</v>
      </c>
      <c r="R4127" s="198" t="str">
        <f>IF(D4127=0,"Blank",IF(D4127="PHEV",F4127/G4127,F4127*(1-'3 Model Input'!E$54)/G4127))</f>
        <v>Blank</v>
      </c>
      <c r="S4127" s="198" t="str">
        <f>IF(D4127=0,"Blank",IF(D4127="PHEV",MIN(M4127,E4127),MIN(M4127,(E4127*(1-'3 Model Input'!E$54)))))</f>
        <v>Blank</v>
      </c>
      <c r="T4127" s="217" t="str">
        <f t="shared" si="662"/>
        <v>Blank</v>
      </c>
      <c r="U4127" s="89"/>
      <c r="V4127" s="216" t="str">
        <f>IF(D4127=0,"Blank",P4127*'3 Model Input'!E$50)</f>
        <v>Blank</v>
      </c>
      <c r="W4127" s="197" t="str">
        <f t="shared" si="663"/>
        <v>Blank</v>
      </c>
      <c r="X4127" s="197" t="str">
        <f t="shared" si="664"/>
        <v>Blank</v>
      </c>
      <c r="Y4127" s="197" t="str">
        <f t="shared" si="665"/>
        <v>Blank</v>
      </c>
      <c r="Z4127" s="197" t="str">
        <f t="shared" si="666"/>
        <v>Blank</v>
      </c>
      <c r="AA4127" s="223" t="str" cm="1">
        <f t="array" ref="AA4127">_xlfn.IFS(ISTEXT('3 Model Input'!F$70),"Missing",ISTEXT('3 Model Input'!I$70),"Missing",ISNUMBER('3 Model Input'!K$70),'3 Model Input'!K$70*P4127)</f>
        <v>Missing</v>
      </c>
      <c r="AB4127" s="89"/>
      <c r="AC4127" s="227" t="str" cm="1">
        <f t="array" ref="AC4127">IF(D4127=0,"Blank",_xlfn.IFS('3 Model Input'!E$61=1,(V4127*G4127)/T4127,'3 Model Input'!E$61=2,(W4127*G4127)/T4127,'3 Model Input'!E$61=3,(X4127*G4127)/T4127,'3 Model Input'!E$61=4,(Y4127*G4127)/T4127,'3 Model Input'!E$61=5,(Z4127*G4127)/T4127, ISTEXT('3 Model Input'!E$61),"Missing",'3 Model Input'!E$61=6,(AA4127*G4127)/T4127))</f>
        <v>Blank</v>
      </c>
      <c r="AD4127" s="202" t="str">
        <f t="shared" si="667"/>
        <v>Blank</v>
      </c>
      <c r="AE4127" s="202" t="str">
        <f t="shared" si="668"/>
        <v>Blank</v>
      </c>
      <c r="AF4127" s="217" t="str">
        <f t="shared" si="669"/>
        <v>Blank</v>
      </c>
      <c r="AG4127" s="9" t="str" cm="1">
        <f t="array" ref="AG4127">_xlfn.IFS(ISNUMBER(AC4127), "", ISNUMBER(SEARCH("Blank", AC4127)), "", ISERROR(AC4127), "Bad input on tab 3")</f>
        <v/>
      </c>
    </row>
    <row r="4128" spans="2:33" ht="15" customHeight="1" x14ac:dyDescent="0.75">
      <c r="B4128" s="205" t="str">
        <f>'5 Driver Data'!B4128</f>
        <v>4120</v>
      </c>
      <c r="C4128" s="193">
        <f>'5 Driver Data'!C4128</f>
        <v>0</v>
      </c>
      <c r="D4128" s="192">
        <f>'5 Driver Data'!D4128</f>
        <v>0</v>
      </c>
      <c r="E4128" s="191">
        <f>'5 Driver Data'!E4128</f>
        <v>0</v>
      </c>
      <c r="F4128" s="191">
        <f>'5 Driver Data'!F4128</f>
        <v>0</v>
      </c>
      <c r="G4128" s="191">
        <f>'5 Driver Data'!G4128</f>
        <v>0</v>
      </c>
      <c r="H4128" s="191">
        <f>'5 Driver Data'!H4128</f>
        <v>0</v>
      </c>
      <c r="I4128" s="191">
        <f>'5 Driver Data'!I4128</f>
        <v>0</v>
      </c>
      <c r="J4128" s="191">
        <f>'5 Driver Data'!J4128</f>
        <v>0</v>
      </c>
      <c r="K4128" s="206">
        <f>'5 Driver Data'!K4128</f>
        <v>0</v>
      </c>
      <c r="L4128" s="1"/>
      <c r="M4128" s="216" t="str">
        <f>IF(D4128=0,"Blank",'3 Model Input'!E$44*'3 Model Input'!E$45)</f>
        <v>Blank</v>
      </c>
      <c r="N4128" s="197" t="str">
        <f t="shared" si="660"/>
        <v>Blank</v>
      </c>
      <c r="O4128" s="197" t="str">
        <f>IF(D4128=0,"Blank",'3 Model Input'!E$49*(1-'3 Model Input'!E$51))</f>
        <v>Blank</v>
      </c>
      <c r="P4128" s="197" t="str">
        <f t="shared" si="661"/>
        <v>Blank</v>
      </c>
      <c r="Q4128" s="197" t="str">
        <f>IF(D4128=0,"Blank",IF(D4128="BEV",E4128*(1-'3 Model Input'!E$54), E4128))</f>
        <v>Blank</v>
      </c>
      <c r="R4128" s="198" t="str">
        <f>IF(D4128=0,"Blank",IF(D4128="PHEV",F4128/G4128,F4128*(1-'3 Model Input'!E$54)/G4128))</f>
        <v>Blank</v>
      </c>
      <c r="S4128" s="198" t="str">
        <f>IF(D4128=0,"Blank",IF(D4128="PHEV",MIN(M4128,E4128),MIN(M4128,(E4128*(1-'3 Model Input'!E$54)))))</f>
        <v>Blank</v>
      </c>
      <c r="T4128" s="217" t="str">
        <f t="shared" si="662"/>
        <v>Blank</v>
      </c>
      <c r="U4128" s="89"/>
      <c r="V4128" s="216" t="str">
        <f>IF(D4128=0,"Blank",P4128*'3 Model Input'!E$50)</f>
        <v>Blank</v>
      </c>
      <c r="W4128" s="197" t="str">
        <f t="shared" si="663"/>
        <v>Blank</v>
      </c>
      <c r="X4128" s="197" t="str">
        <f t="shared" si="664"/>
        <v>Blank</v>
      </c>
      <c r="Y4128" s="197" t="str">
        <f t="shared" si="665"/>
        <v>Blank</v>
      </c>
      <c r="Z4128" s="197" t="str">
        <f t="shared" si="666"/>
        <v>Blank</v>
      </c>
      <c r="AA4128" s="223" t="str" cm="1">
        <f t="array" ref="AA4128">_xlfn.IFS(ISTEXT('3 Model Input'!F$70),"Missing",ISTEXT('3 Model Input'!I$70),"Missing",ISNUMBER('3 Model Input'!K$70),'3 Model Input'!K$70*P4128)</f>
        <v>Missing</v>
      </c>
      <c r="AB4128" s="89"/>
      <c r="AC4128" s="227" t="str" cm="1">
        <f t="array" ref="AC4128">IF(D4128=0,"Blank",_xlfn.IFS('3 Model Input'!E$61=1,(V4128*G4128)/T4128,'3 Model Input'!E$61=2,(W4128*G4128)/T4128,'3 Model Input'!E$61=3,(X4128*G4128)/T4128,'3 Model Input'!E$61=4,(Y4128*G4128)/T4128,'3 Model Input'!E$61=5,(Z4128*G4128)/T4128, ISTEXT('3 Model Input'!E$61),"Missing",'3 Model Input'!E$61=6,(AA4128*G4128)/T4128))</f>
        <v>Blank</v>
      </c>
      <c r="AD4128" s="202" t="str">
        <f t="shared" si="667"/>
        <v>Blank</v>
      </c>
      <c r="AE4128" s="202" t="str">
        <f t="shared" si="668"/>
        <v>Blank</v>
      </c>
      <c r="AF4128" s="217" t="str">
        <f t="shared" si="669"/>
        <v>Blank</v>
      </c>
      <c r="AG4128" s="9" t="str" cm="1">
        <f t="array" ref="AG4128">_xlfn.IFS(ISNUMBER(AC4128), "", ISNUMBER(SEARCH("Blank", AC4128)), "", ISERROR(AC4128), "Bad input on tab 3")</f>
        <v/>
      </c>
    </row>
    <row r="4129" spans="2:33" ht="15" customHeight="1" x14ac:dyDescent="0.75">
      <c r="B4129" s="205" t="str">
        <f>'5 Driver Data'!B4129</f>
        <v>4121</v>
      </c>
      <c r="C4129" s="193">
        <f>'5 Driver Data'!C4129</f>
        <v>0</v>
      </c>
      <c r="D4129" s="192">
        <f>'5 Driver Data'!D4129</f>
        <v>0</v>
      </c>
      <c r="E4129" s="191">
        <f>'5 Driver Data'!E4129</f>
        <v>0</v>
      </c>
      <c r="F4129" s="191">
        <f>'5 Driver Data'!F4129</f>
        <v>0</v>
      </c>
      <c r="G4129" s="191">
        <f>'5 Driver Data'!G4129</f>
        <v>0</v>
      </c>
      <c r="H4129" s="191">
        <f>'5 Driver Data'!H4129</f>
        <v>0</v>
      </c>
      <c r="I4129" s="191">
        <f>'5 Driver Data'!I4129</f>
        <v>0</v>
      </c>
      <c r="J4129" s="191">
        <f>'5 Driver Data'!J4129</f>
        <v>0</v>
      </c>
      <c r="K4129" s="206">
        <f>'5 Driver Data'!K4129</f>
        <v>0</v>
      </c>
      <c r="L4129" s="1"/>
      <c r="M4129" s="216" t="str">
        <f>IF(D4129=0,"Blank",'3 Model Input'!E$44*'3 Model Input'!E$45)</f>
        <v>Blank</v>
      </c>
      <c r="N4129" s="197" t="str">
        <f t="shared" si="660"/>
        <v>Blank</v>
      </c>
      <c r="O4129" s="197" t="str">
        <f>IF(D4129=0,"Blank",'3 Model Input'!E$49*(1-'3 Model Input'!E$51))</f>
        <v>Blank</v>
      </c>
      <c r="P4129" s="197" t="str">
        <f t="shared" si="661"/>
        <v>Blank</v>
      </c>
      <c r="Q4129" s="197" t="str">
        <f>IF(D4129=0,"Blank",IF(D4129="BEV",E4129*(1-'3 Model Input'!E$54), E4129))</f>
        <v>Blank</v>
      </c>
      <c r="R4129" s="198" t="str">
        <f>IF(D4129=0,"Blank",IF(D4129="PHEV",F4129/G4129,F4129*(1-'3 Model Input'!E$54)/G4129))</f>
        <v>Blank</v>
      </c>
      <c r="S4129" s="198" t="str">
        <f>IF(D4129=0,"Blank",IF(D4129="PHEV",MIN(M4129,E4129),MIN(M4129,(E4129*(1-'3 Model Input'!E$54)))))</f>
        <v>Blank</v>
      </c>
      <c r="T4129" s="217" t="str">
        <f t="shared" si="662"/>
        <v>Blank</v>
      </c>
      <c r="U4129" s="89"/>
      <c r="V4129" s="216" t="str">
        <f>IF(D4129=0,"Blank",P4129*'3 Model Input'!E$50)</f>
        <v>Blank</v>
      </c>
      <c r="W4129" s="197" t="str">
        <f t="shared" si="663"/>
        <v>Blank</v>
      </c>
      <c r="X4129" s="197" t="str">
        <f t="shared" si="664"/>
        <v>Blank</v>
      </c>
      <c r="Y4129" s="197" t="str">
        <f t="shared" si="665"/>
        <v>Blank</v>
      </c>
      <c r="Z4129" s="197" t="str">
        <f t="shared" si="666"/>
        <v>Blank</v>
      </c>
      <c r="AA4129" s="223" t="str" cm="1">
        <f t="array" ref="AA4129">_xlfn.IFS(ISTEXT('3 Model Input'!F$70),"Missing",ISTEXT('3 Model Input'!I$70),"Missing",ISNUMBER('3 Model Input'!K$70),'3 Model Input'!K$70*P4129)</f>
        <v>Missing</v>
      </c>
      <c r="AB4129" s="89"/>
      <c r="AC4129" s="227" t="str" cm="1">
        <f t="array" ref="AC4129">IF(D4129=0,"Blank",_xlfn.IFS('3 Model Input'!E$61=1,(V4129*G4129)/T4129,'3 Model Input'!E$61=2,(W4129*G4129)/T4129,'3 Model Input'!E$61=3,(X4129*G4129)/T4129,'3 Model Input'!E$61=4,(Y4129*G4129)/T4129,'3 Model Input'!E$61=5,(Z4129*G4129)/T4129, ISTEXT('3 Model Input'!E$61),"Missing",'3 Model Input'!E$61=6,(AA4129*G4129)/T4129))</f>
        <v>Blank</v>
      </c>
      <c r="AD4129" s="202" t="str">
        <f t="shared" si="667"/>
        <v>Blank</v>
      </c>
      <c r="AE4129" s="202" t="str">
        <f t="shared" si="668"/>
        <v>Blank</v>
      </c>
      <c r="AF4129" s="217" t="str">
        <f t="shared" si="669"/>
        <v>Blank</v>
      </c>
      <c r="AG4129" s="9" t="str" cm="1">
        <f t="array" ref="AG4129">_xlfn.IFS(ISNUMBER(AC4129), "", ISNUMBER(SEARCH("Blank", AC4129)), "", ISERROR(AC4129), "Bad input on tab 3")</f>
        <v/>
      </c>
    </row>
    <row r="4130" spans="2:33" ht="15" customHeight="1" x14ac:dyDescent="0.75">
      <c r="B4130" s="205" t="str">
        <f>'5 Driver Data'!B4130</f>
        <v>4122</v>
      </c>
      <c r="C4130" s="193">
        <f>'5 Driver Data'!C4130</f>
        <v>0</v>
      </c>
      <c r="D4130" s="192">
        <f>'5 Driver Data'!D4130</f>
        <v>0</v>
      </c>
      <c r="E4130" s="191">
        <f>'5 Driver Data'!E4130</f>
        <v>0</v>
      </c>
      <c r="F4130" s="191">
        <f>'5 Driver Data'!F4130</f>
        <v>0</v>
      </c>
      <c r="G4130" s="191">
        <f>'5 Driver Data'!G4130</f>
        <v>0</v>
      </c>
      <c r="H4130" s="191">
        <f>'5 Driver Data'!H4130</f>
        <v>0</v>
      </c>
      <c r="I4130" s="191">
        <f>'5 Driver Data'!I4130</f>
        <v>0</v>
      </c>
      <c r="J4130" s="191">
        <f>'5 Driver Data'!J4130</f>
        <v>0</v>
      </c>
      <c r="K4130" s="206">
        <f>'5 Driver Data'!K4130</f>
        <v>0</v>
      </c>
      <c r="L4130" s="1"/>
      <c r="M4130" s="216" t="str">
        <f>IF(D4130=0,"Blank",'3 Model Input'!E$44*'3 Model Input'!E$45)</f>
        <v>Blank</v>
      </c>
      <c r="N4130" s="197" t="str">
        <f t="shared" si="660"/>
        <v>Blank</v>
      </c>
      <c r="O4130" s="197" t="str">
        <f>IF(D4130=0,"Blank",'3 Model Input'!E$49*(1-'3 Model Input'!E$51))</f>
        <v>Blank</v>
      </c>
      <c r="P4130" s="197" t="str">
        <f t="shared" si="661"/>
        <v>Blank</v>
      </c>
      <c r="Q4130" s="197" t="str">
        <f>IF(D4130=0,"Blank",IF(D4130="BEV",E4130*(1-'3 Model Input'!E$54), E4130))</f>
        <v>Blank</v>
      </c>
      <c r="R4130" s="198" t="str">
        <f>IF(D4130=0,"Blank",IF(D4130="PHEV",F4130/G4130,F4130*(1-'3 Model Input'!E$54)/G4130))</f>
        <v>Blank</v>
      </c>
      <c r="S4130" s="198" t="str">
        <f>IF(D4130=0,"Blank",IF(D4130="PHEV",MIN(M4130,E4130),MIN(M4130,(E4130*(1-'3 Model Input'!E$54)))))</f>
        <v>Blank</v>
      </c>
      <c r="T4130" s="217" t="str">
        <f t="shared" si="662"/>
        <v>Blank</v>
      </c>
      <c r="U4130" s="89"/>
      <c r="V4130" s="216" t="str">
        <f>IF(D4130=0,"Blank",P4130*'3 Model Input'!E$50)</f>
        <v>Blank</v>
      </c>
      <c r="W4130" s="197" t="str">
        <f t="shared" si="663"/>
        <v>Blank</v>
      </c>
      <c r="X4130" s="197" t="str">
        <f t="shared" si="664"/>
        <v>Blank</v>
      </c>
      <c r="Y4130" s="197" t="str">
        <f t="shared" si="665"/>
        <v>Blank</v>
      </c>
      <c r="Z4130" s="197" t="str">
        <f t="shared" si="666"/>
        <v>Blank</v>
      </c>
      <c r="AA4130" s="223" t="str" cm="1">
        <f t="array" ref="AA4130">_xlfn.IFS(ISTEXT('3 Model Input'!F$70),"Missing",ISTEXT('3 Model Input'!I$70),"Missing",ISNUMBER('3 Model Input'!K$70),'3 Model Input'!K$70*P4130)</f>
        <v>Missing</v>
      </c>
      <c r="AB4130" s="89"/>
      <c r="AC4130" s="227" t="str" cm="1">
        <f t="array" ref="AC4130">IF(D4130=0,"Blank",_xlfn.IFS('3 Model Input'!E$61=1,(V4130*G4130)/T4130,'3 Model Input'!E$61=2,(W4130*G4130)/T4130,'3 Model Input'!E$61=3,(X4130*G4130)/T4130,'3 Model Input'!E$61=4,(Y4130*G4130)/T4130,'3 Model Input'!E$61=5,(Z4130*G4130)/T4130, ISTEXT('3 Model Input'!E$61),"Missing",'3 Model Input'!E$61=6,(AA4130*G4130)/T4130))</f>
        <v>Blank</v>
      </c>
      <c r="AD4130" s="202" t="str">
        <f t="shared" si="667"/>
        <v>Blank</v>
      </c>
      <c r="AE4130" s="202" t="str">
        <f t="shared" si="668"/>
        <v>Blank</v>
      </c>
      <c r="AF4130" s="217" t="str">
        <f t="shared" si="669"/>
        <v>Blank</v>
      </c>
      <c r="AG4130" s="9" t="str" cm="1">
        <f t="array" ref="AG4130">_xlfn.IFS(ISNUMBER(AC4130), "", ISNUMBER(SEARCH("Blank", AC4130)), "", ISERROR(AC4130), "Bad input on tab 3")</f>
        <v/>
      </c>
    </row>
    <row r="4131" spans="2:33" ht="15" customHeight="1" x14ac:dyDescent="0.75">
      <c r="B4131" s="205" t="str">
        <f>'5 Driver Data'!B4131</f>
        <v>4123</v>
      </c>
      <c r="C4131" s="193">
        <f>'5 Driver Data'!C4131</f>
        <v>0</v>
      </c>
      <c r="D4131" s="192">
        <f>'5 Driver Data'!D4131</f>
        <v>0</v>
      </c>
      <c r="E4131" s="191">
        <f>'5 Driver Data'!E4131</f>
        <v>0</v>
      </c>
      <c r="F4131" s="191">
        <f>'5 Driver Data'!F4131</f>
        <v>0</v>
      </c>
      <c r="G4131" s="191">
        <f>'5 Driver Data'!G4131</f>
        <v>0</v>
      </c>
      <c r="H4131" s="191">
        <f>'5 Driver Data'!H4131</f>
        <v>0</v>
      </c>
      <c r="I4131" s="191">
        <f>'5 Driver Data'!I4131</f>
        <v>0</v>
      </c>
      <c r="J4131" s="191">
        <f>'5 Driver Data'!J4131</f>
        <v>0</v>
      </c>
      <c r="K4131" s="206">
        <f>'5 Driver Data'!K4131</f>
        <v>0</v>
      </c>
      <c r="L4131" s="1"/>
      <c r="M4131" s="216" t="str">
        <f>IF(D4131=0,"Blank",'3 Model Input'!E$44*'3 Model Input'!E$45)</f>
        <v>Blank</v>
      </c>
      <c r="N4131" s="197" t="str">
        <f t="shared" si="660"/>
        <v>Blank</v>
      </c>
      <c r="O4131" s="197" t="str">
        <f>IF(D4131=0,"Blank",'3 Model Input'!E$49*(1-'3 Model Input'!E$51))</f>
        <v>Blank</v>
      </c>
      <c r="P4131" s="197" t="str">
        <f t="shared" si="661"/>
        <v>Blank</v>
      </c>
      <c r="Q4131" s="197" t="str">
        <f>IF(D4131=0,"Blank",IF(D4131="BEV",E4131*(1-'3 Model Input'!E$54), E4131))</f>
        <v>Blank</v>
      </c>
      <c r="R4131" s="198" t="str">
        <f>IF(D4131=0,"Blank",IF(D4131="PHEV",F4131/G4131,F4131*(1-'3 Model Input'!E$54)/G4131))</f>
        <v>Blank</v>
      </c>
      <c r="S4131" s="198" t="str">
        <f>IF(D4131=0,"Blank",IF(D4131="PHEV",MIN(M4131,E4131),MIN(M4131,(E4131*(1-'3 Model Input'!E$54)))))</f>
        <v>Blank</v>
      </c>
      <c r="T4131" s="217" t="str">
        <f t="shared" si="662"/>
        <v>Blank</v>
      </c>
      <c r="U4131" s="89"/>
      <c r="V4131" s="216" t="str">
        <f>IF(D4131=0,"Blank",P4131*'3 Model Input'!E$50)</f>
        <v>Blank</v>
      </c>
      <c r="W4131" s="197" t="str">
        <f t="shared" si="663"/>
        <v>Blank</v>
      </c>
      <c r="X4131" s="197" t="str">
        <f t="shared" si="664"/>
        <v>Blank</v>
      </c>
      <c r="Y4131" s="197" t="str">
        <f t="shared" si="665"/>
        <v>Blank</v>
      </c>
      <c r="Z4131" s="197" t="str">
        <f t="shared" si="666"/>
        <v>Blank</v>
      </c>
      <c r="AA4131" s="223" t="str" cm="1">
        <f t="array" ref="AA4131">_xlfn.IFS(ISTEXT('3 Model Input'!F$70),"Missing",ISTEXT('3 Model Input'!I$70),"Missing",ISNUMBER('3 Model Input'!K$70),'3 Model Input'!K$70*P4131)</f>
        <v>Missing</v>
      </c>
      <c r="AB4131" s="89"/>
      <c r="AC4131" s="227" t="str" cm="1">
        <f t="array" ref="AC4131">IF(D4131=0,"Blank",_xlfn.IFS('3 Model Input'!E$61=1,(V4131*G4131)/T4131,'3 Model Input'!E$61=2,(W4131*G4131)/T4131,'3 Model Input'!E$61=3,(X4131*G4131)/T4131,'3 Model Input'!E$61=4,(Y4131*G4131)/T4131,'3 Model Input'!E$61=5,(Z4131*G4131)/T4131, ISTEXT('3 Model Input'!E$61),"Missing",'3 Model Input'!E$61=6,(AA4131*G4131)/T4131))</f>
        <v>Blank</v>
      </c>
      <c r="AD4131" s="202" t="str">
        <f t="shared" si="667"/>
        <v>Blank</v>
      </c>
      <c r="AE4131" s="202" t="str">
        <f t="shared" si="668"/>
        <v>Blank</v>
      </c>
      <c r="AF4131" s="217" t="str">
        <f t="shared" si="669"/>
        <v>Blank</v>
      </c>
      <c r="AG4131" s="9" t="str" cm="1">
        <f t="array" ref="AG4131">_xlfn.IFS(ISNUMBER(AC4131), "", ISNUMBER(SEARCH("Blank", AC4131)), "", ISERROR(AC4131), "Bad input on tab 3")</f>
        <v/>
      </c>
    </row>
    <row r="4132" spans="2:33" ht="15" customHeight="1" x14ac:dyDescent="0.75">
      <c r="B4132" s="205" t="str">
        <f>'5 Driver Data'!B4132</f>
        <v>4124</v>
      </c>
      <c r="C4132" s="193">
        <f>'5 Driver Data'!C4132</f>
        <v>0</v>
      </c>
      <c r="D4132" s="192">
        <f>'5 Driver Data'!D4132</f>
        <v>0</v>
      </c>
      <c r="E4132" s="191">
        <f>'5 Driver Data'!E4132</f>
        <v>0</v>
      </c>
      <c r="F4132" s="191">
        <f>'5 Driver Data'!F4132</f>
        <v>0</v>
      </c>
      <c r="G4132" s="191">
        <f>'5 Driver Data'!G4132</f>
        <v>0</v>
      </c>
      <c r="H4132" s="191">
        <f>'5 Driver Data'!H4132</f>
        <v>0</v>
      </c>
      <c r="I4132" s="191">
        <f>'5 Driver Data'!I4132</f>
        <v>0</v>
      </c>
      <c r="J4132" s="191">
        <f>'5 Driver Data'!J4132</f>
        <v>0</v>
      </c>
      <c r="K4132" s="206">
        <f>'5 Driver Data'!K4132</f>
        <v>0</v>
      </c>
      <c r="L4132" s="1"/>
      <c r="M4132" s="216" t="str">
        <f>IF(D4132=0,"Blank",'3 Model Input'!E$44*'3 Model Input'!E$45)</f>
        <v>Blank</v>
      </c>
      <c r="N4132" s="197" t="str">
        <f t="shared" si="660"/>
        <v>Blank</v>
      </c>
      <c r="O4132" s="197" t="str">
        <f>IF(D4132=0,"Blank",'3 Model Input'!E$49*(1-'3 Model Input'!E$51))</f>
        <v>Blank</v>
      </c>
      <c r="P4132" s="197" t="str">
        <f t="shared" si="661"/>
        <v>Blank</v>
      </c>
      <c r="Q4132" s="197" t="str">
        <f>IF(D4132=0,"Blank",IF(D4132="BEV",E4132*(1-'3 Model Input'!E$54), E4132))</f>
        <v>Blank</v>
      </c>
      <c r="R4132" s="198" t="str">
        <f>IF(D4132=0,"Blank",IF(D4132="PHEV",F4132/G4132,F4132*(1-'3 Model Input'!E$54)/G4132))</f>
        <v>Blank</v>
      </c>
      <c r="S4132" s="198" t="str">
        <f>IF(D4132=0,"Blank",IF(D4132="PHEV",MIN(M4132,E4132),MIN(M4132,(E4132*(1-'3 Model Input'!E$54)))))</f>
        <v>Blank</v>
      </c>
      <c r="T4132" s="217" t="str">
        <f t="shared" si="662"/>
        <v>Blank</v>
      </c>
      <c r="U4132" s="89"/>
      <c r="V4132" s="216" t="str">
        <f>IF(D4132=0,"Blank",P4132*'3 Model Input'!E$50)</f>
        <v>Blank</v>
      </c>
      <c r="W4132" s="197" t="str">
        <f t="shared" si="663"/>
        <v>Blank</v>
      </c>
      <c r="X4132" s="197" t="str">
        <f t="shared" si="664"/>
        <v>Blank</v>
      </c>
      <c r="Y4132" s="197" t="str">
        <f t="shared" si="665"/>
        <v>Blank</v>
      </c>
      <c r="Z4132" s="197" t="str">
        <f t="shared" si="666"/>
        <v>Blank</v>
      </c>
      <c r="AA4132" s="223" t="str" cm="1">
        <f t="array" ref="AA4132">_xlfn.IFS(ISTEXT('3 Model Input'!F$70),"Missing",ISTEXT('3 Model Input'!I$70),"Missing",ISNUMBER('3 Model Input'!K$70),'3 Model Input'!K$70*P4132)</f>
        <v>Missing</v>
      </c>
      <c r="AB4132" s="89"/>
      <c r="AC4132" s="227" t="str" cm="1">
        <f t="array" ref="AC4132">IF(D4132=0,"Blank",_xlfn.IFS('3 Model Input'!E$61=1,(V4132*G4132)/T4132,'3 Model Input'!E$61=2,(W4132*G4132)/T4132,'3 Model Input'!E$61=3,(X4132*G4132)/T4132,'3 Model Input'!E$61=4,(Y4132*G4132)/T4132,'3 Model Input'!E$61=5,(Z4132*G4132)/T4132, ISTEXT('3 Model Input'!E$61),"Missing",'3 Model Input'!E$61=6,(AA4132*G4132)/T4132))</f>
        <v>Blank</v>
      </c>
      <c r="AD4132" s="202" t="str">
        <f t="shared" si="667"/>
        <v>Blank</v>
      </c>
      <c r="AE4132" s="202" t="str">
        <f t="shared" si="668"/>
        <v>Blank</v>
      </c>
      <c r="AF4132" s="217" t="str">
        <f t="shared" si="669"/>
        <v>Blank</v>
      </c>
      <c r="AG4132" s="9" t="str" cm="1">
        <f t="array" ref="AG4132">_xlfn.IFS(ISNUMBER(AC4132), "", ISNUMBER(SEARCH("Blank", AC4132)), "", ISERROR(AC4132), "Bad input on tab 3")</f>
        <v/>
      </c>
    </row>
    <row r="4133" spans="2:33" ht="15" customHeight="1" x14ac:dyDescent="0.75">
      <c r="B4133" s="205" t="str">
        <f>'5 Driver Data'!B4133</f>
        <v>4125</v>
      </c>
      <c r="C4133" s="193">
        <f>'5 Driver Data'!C4133</f>
        <v>0</v>
      </c>
      <c r="D4133" s="192">
        <f>'5 Driver Data'!D4133</f>
        <v>0</v>
      </c>
      <c r="E4133" s="191">
        <f>'5 Driver Data'!E4133</f>
        <v>0</v>
      </c>
      <c r="F4133" s="191">
        <f>'5 Driver Data'!F4133</f>
        <v>0</v>
      </c>
      <c r="G4133" s="191">
        <f>'5 Driver Data'!G4133</f>
        <v>0</v>
      </c>
      <c r="H4133" s="191">
        <f>'5 Driver Data'!H4133</f>
        <v>0</v>
      </c>
      <c r="I4133" s="191">
        <f>'5 Driver Data'!I4133</f>
        <v>0</v>
      </c>
      <c r="J4133" s="191">
        <f>'5 Driver Data'!J4133</f>
        <v>0</v>
      </c>
      <c r="K4133" s="206">
        <f>'5 Driver Data'!K4133</f>
        <v>0</v>
      </c>
      <c r="L4133" s="1"/>
      <c r="M4133" s="216" t="str">
        <f>IF(D4133=0,"Blank",'3 Model Input'!E$44*'3 Model Input'!E$45)</f>
        <v>Blank</v>
      </c>
      <c r="N4133" s="197" t="str">
        <f t="shared" si="660"/>
        <v>Blank</v>
      </c>
      <c r="O4133" s="197" t="str">
        <f>IF(D4133=0,"Blank",'3 Model Input'!E$49*(1-'3 Model Input'!E$51))</f>
        <v>Blank</v>
      </c>
      <c r="P4133" s="197" t="str">
        <f t="shared" si="661"/>
        <v>Blank</v>
      </c>
      <c r="Q4133" s="197" t="str">
        <f>IF(D4133=0,"Blank",IF(D4133="BEV",E4133*(1-'3 Model Input'!E$54), E4133))</f>
        <v>Blank</v>
      </c>
      <c r="R4133" s="198" t="str">
        <f>IF(D4133=0,"Blank",IF(D4133="PHEV",F4133/G4133,F4133*(1-'3 Model Input'!E$54)/G4133))</f>
        <v>Blank</v>
      </c>
      <c r="S4133" s="198" t="str">
        <f>IF(D4133=0,"Blank",IF(D4133="PHEV",MIN(M4133,E4133),MIN(M4133,(E4133*(1-'3 Model Input'!E$54)))))</f>
        <v>Blank</v>
      </c>
      <c r="T4133" s="217" t="str">
        <f t="shared" si="662"/>
        <v>Blank</v>
      </c>
      <c r="U4133" s="89"/>
      <c r="V4133" s="216" t="str">
        <f>IF(D4133=0,"Blank",P4133*'3 Model Input'!E$50)</f>
        <v>Blank</v>
      </c>
      <c r="W4133" s="197" t="str">
        <f t="shared" si="663"/>
        <v>Blank</v>
      </c>
      <c r="X4133" s="197" t="str">
        <f t="shared" si="664"/>
        <v>Blank</v>
      </c>
      <c r="Y4133" s="197" t="str">
        <f t="shared" si="665"/>
        <v>Blank</v>
      </c>
      <c r="Z4133" s="197" t="str">
        <f t="shared" si="666"/>
        <v>Blank</v>
      </c>
      <c r="AA4133" s="223" t="str" cm="1">
        <f t="array" ref="AA4133">_xlfn.IFS(ISTEXT('3 Model Input'!F$70),"Missing",ISTEXT('3 Model Input'!I$70),"Missing",ISNUMBER('3 Model Input'!K$70),'3 Model Input'!K$70*P4133)</f>
        <v>Missing</v>
      </c>
      <c r="AB4133" s="89"/>
      <c r="AC4133" s="227" t="str" cm="1">
        <f t="array" ref="AC4133">IF(D4133=0,"Blank",_xlfn.IFS('3 Model Input'!E$61=1,(V4133*G4133)/T4133,'3 Model Input'!E$61=2,(W4133*G4133)/T4133,'3 Model Input'!E$61=3,(X4133*G4133)/T4133,'3 Model Input'!E$61=4,(Y4133*G4133)/T4133,'3 Model Input'!E$61=5,(Z4133*G4133)/T4133, ISTEXT('3 Model Input'!E$61),"Missing",'3 Model Input'!E$61=6,(AA4133*G4133)/T4133))</f>
        <v>Blank</v>
      </c>
      <c r="AD4133" s="202" t="str">
        <f t="shared" si="667"/>
        <v>Blank</v>
      </c>
      <c r="AE4133" s="202" t="str">
        <f t="shared" si="668"/>
        <v>Blank</v>
      </c>
      <c r="AF4133" s="217" t="str">
        <f t="shared" si="669"/>
        <v>Blank</v>
      </c>
      <c r="AG4133" s="9" t="str" cm="1">
        <f t="array" ref="AG4133">_xlfn.IFS(ISNUMBER(AC4133), "", ISNUMBER(SEARCH("Blank", AC4133)), "", ISERROR(AC4133), "Bad input on tab 3")</f>
        <v/>
      </c>
    </row>
    <row r="4134" spans="2:33" ht="15" customHeight="1" x14ac:dyDescent="0.75">
      <c r="B4134" s="205" t="str">
        <f>'5 Driver Data'!B4134</f>
        <v>4126</v>
      </c>
      <c r="C4134" s="193">
        <f>'5 Driver Data'!C4134</f>
        <v>0</v>
      </c>
      <c r="D4134" s="192">
        <f>'5 Driver Data'!D4134</f>
        <v>0</v>
      </c>
      <c r="E4134" s="191">
        <f>'5 Driver Data'!E4134</f>
        <v>0</v>
      </c>
      <c r="F4134" s="191">
        <f>'5 Driver Data'!F4134</f>
        <v>0</v>
      </c>
      <c r="G4134" s="191">
        <f>'5 Driver Data'!G4134</f>
        <v>0</v>
      </c>
      <c r="H4134" s="191">
        <f>'5 Driver Data'!H4134</f>
        <v>0</v>
      </c>
      <c r="I4134" s="191">
        <f>'5 Driver Data'!I4134</f>
        <v>0</v>
      </c>
      <c r="J4134" s="191">
        <f>'5 Driver Data'!J4134</f>
        <v>0</v>
      </c>
      <c r="K4134" s="206">
        <f>'5 Driver Data'!K4134</f>
        <v>0</v>
      </c>
      <c r="L4134" s="1"/>
      <c r="M4134" s="216" t="str">
        <f>IF(D4134=0,"Blank",'3 Model Input'!E$44*'3 Model Input'!E$45)</f>
        <v>Blank</v>
      </c>
      <c r="N4134" s="197" t="str">
        <f t="shared" si="660"/>
        <v>Blank</v>
      </c>
      <c r="O4134" s="197" t="str">
        <f>IF(D4134=0,"Blank",'3 Model Input'!E$49*(1-'3 Model Input'!E$51))</f>
        <v>Blank</v>
      </c>
      <c r="P4134" s="197" t="str">
        <f t="shared" si="661"/>
        <v>Blank</v>
      </c>
      <c r="Q4134" s="197" t="str">
        <f>IF(D4134=0,"Blank",IF(D4134="BEV",E4134*(1-'3 Model Input'!E$54), E4134))</f>
        <v>Blank</v>
      </c>
      <c r="R4134" s="198" t="str">
        <f>IF(D4134=0,"Blank",IF(D4134="PHEV",F4134/G4134,F4134*(1-'3 Model Input'!E$54)/G4134))</f>
        <v>Blank</v>
      </c>
      <c r="S4134" s="198" t="str">
        <f>IF(D4134=0,"Blank",IF(D4134="PHEV",MIN(M4134,E4134),MIN(M4134,(E4134*(1-'3 Model Input'!E$54)))))</f>
        <v>Blank</v>
      </c>
      <c r="T4134" s="217" t="str">
        <f t="shared" si="662"/>
        <v>Blank</v>
      </c>
      <c r="U4134" s="89"/>
      <c r="V4134" s="216" t="str">
        <f>IF(D4134=0,"Blank",P4134*'3 Model Input'!E$50)</f>
        <v>Blank</v>
      </c>
      <c r="W4134" s="197" t="str">
        <f t="shared" si="663"/>
        <v>Blank</v>
      </c>
      <c r="X4134" s="197" t="str">
        <f t="shared" si="664"/>
        <v>Blank</v>
      </c>
      <c r="Y4134" s="197" t="str">
        <f t="shared" si="665"/>
        <v>Blank</v>
      </c>
      <c r="Z4134" s="197" t="str">
        <f t="shared" si="666"/>
        <v>Blank</v>
      </c>
      <c r="AA4134" s="223" t="str" cm="1">
        <f t="array" ref="AA4134">_xlfn.IFS(ISTEXT('3 Model Input'!F$70),"Missing",ISTEXT('3 Model Input'!I$70),"Missing",ISNUMBER('3 Model Input'!K$70),'3 Model Input'!K$70*P4134)</f>
        <v>Missing</v>
      </c>
      <c r="AB4134" s="89"/>
      <c r="AC4134" s="227" t="str" cm="1">
        <f t="array" ref="AC4134">IF(D4134=0,"Blank",_xlfn.IFS('3 Model Input'!E$61=1,(V4134*G4134)/T4134,'3 Model Input'!E$61=2,(W4134*G4134)/T4134,'3 Model Input'!E$61=3,(X4134*G4134)/T4134,'3 Model Input'!E$61=4,(Y4134*G4134)/T4134,'3 Model Input'!E$61=5,(Z4134*G4134)/T4134, ISTEXT('3 Model Input'!E$61),"Missing",'3 Model Input'!E$61=6,(AA4134*G4134)/T4134))</f>
        <v>Blank</v>
      </c>
      <c r="AD4134" s="202" t="str">
        <f t="shared" si="667"/>
        <v>Blank</v>
      </c>
      <c r="AE4134" s="202" t="str">
        <f t="shared" si="668"/>
        <v>Blank</v>
      </c>
      <c r="AF4134" s="217" t="str">
        <f t="shared" si="669"/>
        <v>Blank</v>
      </c>
      <c r="AG4134" s="9" t="str" cm="1">
        <f t="array" ref="AG4134">_xlfn.IFS(ISNUMBER(AC4134), "", ISNUMBER(SEARCH("Blank", AC4134)), "", ISERROR(AC4134), "Bad input on tab 3")</f>
        <v/>
      </c>
    </row>
    <row r="4135" spans="2:33" ht="15" customHeight="1" x14ac:dyDescent="0.75">
      <c r="B4135" s="205" t="str">
        <f>'5 Driver Data'!B4135</f>
        <v>4127</v>
      </c>
      <c r="C4135" s="193">
        <f>'5 Driver Data'!C4135</f>
        <v>0</v>
      </c>
      <c r="D4135" s="192">
        <f>'5 Driver Data'!D4135</f>
        <v>0</v>
      </c>
      <c r="E4135" s="191">
        <f>'5 Driver Data'!E4135</f>
        <v>0</v>
      </c>
      <c r="F4135" s="191">
        <f>'5 Driver Data'!F4135</f>
        <v>0</v>
      </c>
      <c r="G4135" s="191">
        <f>'5 Driver Data'!G4135</f>
        <v>0</v>
      </c>
      <c r="H4135" s="191">
        <f>'5 Driver Data'!H4135</f>
        <v>0</v>
      </c>
      <c r="I4135" s="191">
        <f>'5 Driver Data'!I4135</f>
        <v>0</v>
      </c>
      <c r="J4135" s="191">
        <f>'5 Driver Data'!J4135</f>
        <v>0</v>
      </c>
      <c r="K4135" s="206">
        <f>'5 Driver Data'!K4135</f>
        <v>0</v>
      </c>
      <c r="L4135" s="1"/>
      <c r="M4135" s="216" t="str">
        <f>IF(D4135=0,"Blank",'3 Model Input'!E$44*'3 Model Input'!E$45)</f>
        <v>Blank</v>
      </c>
      <c r="N4135" s="197" t="str">
        <f t="shared" si="660"/>
        <v>Blank</v>
      </c>
      <c r="O4135" s="197" t="str">
        <f>IF(D4135=0,"Blank",'3 Model Input'!E$49*(1-'3 Model Input'!E$51))</f>
        <v>Blank</v>
      </c>
      <c r="P4135" s="197" t="str">
        <f t="shared" si="661"/>
        <v>Blank</v>
      </c>
      <c r="Q4135" s="197" t="str">
        <f>IF(D4135=0,"Blank",IF(D4135="BEV",E4135*(1-'3 Model Input'!E$54), E4135))</f>
        <v>Blank</v>
      </c>
      <c r="R4135" s="198" t="str">
        <f>IF(D4135=0,"Blank",IF(D4135="PHEV",F4135/G4135,F4135*(1-'3 Model Input'!E$54)/G4135))</f>
        <v>Blank</v>
      </c>
      <c r="S4135" s="198" t="str">
        <f>IF(D4135=0,"Blank",IF(D4135="PHEV",MIN(M4135,E4135),MIN(M4135,(E4135*(1-'3 Model Input'!E$54)))))</f>
        <v>Blank</v>
      </c>
      <c r="T4135" s="217" t="str">
        <f t="shared" si="662"/>
        <v>Blank</v>
      </c>
      <c r="U4135" s="89"/>
      <c r="V4135" s="216" t="str">
        <f>IF(D4135=0,"Blank",P4135*'3 Model Input'!E$50)</f>
        <v>Blank</v>
      </c>
      <c r="W4135" s="197" t="str">
        <f t="shared" si="663"/>
        <v>Blank</v>
      </c>
      <c r="X4135" s="197" t="str">
        <f t="shared" si="664"/>
        <v>Blank</v>
      </c>
      <c r="Y4135" s="197" t="str">
        <f t="shared" si="665"/>
        <v>Blank</v>
      </c>
      <c r="Z4135" s="197" t="str">
        <f t="shared" si="666"/>
        <v>Blank</v>
      </c>
      <c r="AA4135" s="223" t="str" cm="1">
        <f t="array" ref="AA4135">_xlfn.IFS(ISTEXT('3 Model Input'!F$70),"Missing",ISTEXT('3 Model Input'!I$70),"Missing",ISNUMBER('3 Model Input'!K$70),'3 Model Input'!K$70*P4135)</f>
        <v>Missing</v>
      </c>
      <c r="AB4135" s="89"/>
      <c r="AC4135" s="227" t="str" cm="1">
        <f t="array" ref="AC4135">IF(D4135=0,"Blank",_xlfn.IFS('3 Model Input'!E$61=1,(V4135*G4135)/T4135,'3 Model Input'!E$61=2,(W4135*G4135)/T4135,'3 Model Input'!E$61=3,(X4135*G4135)/T4135,'3 Model Input'!E$61=4,(Y4135*G4135)/T4135,'3 Model Input'!E$61=5,(Z4135*G4135)/T4135, ISTEXT('3 Model Input'!E$61),"Missing",'3 Model Input'!E$61=6,(AA4135*G4135)/T4135))</f>
        <v>Blank</v>
      </c>
      <c r="AD4135" s="202" t="str">
        <f t="shared" si="667"/>
        <v>Blank</v>
      </c>
      <c r="AE4135" s="202" t="str">
        <f t="shared" si="668"/>
        <v>Blank</v>
      </c>
      <c r="AF4135" s="217" t="str">
        <f t="shared" si="669"/>
        <v>Blank</v>
      </c>
      <c r="AG4135" s="9" t="str" cm="1">
        <f t="array" ref="AG4135">_xlfn.IFS(ISNUMBER(AC4135), "", ISNUMBER(SEARCH("Blank", AC4135)), "", ISERROR(AC4135), "Bad input on tab 3")</f>
        <v/>
      </c>
    </row>
    <row r="4136" spans="2:33" ht="15" customHeight="1" x14ac:dyDescent="0.75">
      <c r="B4136" s="205" t="str">
        <f>'5 Driver Data'!B4136</f>
        <v>4128</v>
      </c>
      <c r="C4136" s="193">
        <f>'5 Driver Data'!C4136</f>
        <v>0</v>
      </c>
      <c r="D4136" s="192">
        <f>'5 Driver Data'!D4136</f>
        <v>0</v>
      </c>
      <c r="E4136" s="191">
        <f>'5 Driver Data'!E4136</f>
        <v>0</v>
      </c>
      <c r="F4136" s="191">
        <f>'5 Driver Data'!F4136</f>
        <v>0</v>
      </c>
      <c r="G4136" s="191">
        <f>'5 Driver Data'!G4136</f>
        <v>0</v>
      </c>
      <c r="H4136" s="191">
        <f>'5 Driver Data'!H4136</f>
        <v>0</v>
      </c>
      <c r="I4136" s="191">
        <f>'5 Driver Data'!I4136</f>
        <v>0</v>
      </c>
      <c r="J4136" s="191">
        <f>'5 Driver Data'!J4136</f>
        <v>0</v>
      </c>
      <c r="K4136" s="206">
        <f>'5 Driver Data'!K4136</f>
        <v>0</v>
      </c>
      <c r="L4136" s="1"/>
      <c r="M4136" s="216" t="str">
        <f>IF(D4136=0,"Blank",'3 Model Input'!E$44*'3 Model Input'!E$45)</f>
        <v>Blank</v>
      </c>
      <c r="N4136" s="197" t="str">
        <f t="shared" si="660"/>
        <v>Blank</v>
      </c>
      <c r="O4136" s="197" t="str">
        <f>IF(D4136=0,"Blank",'3 Model Input'!E$49*(1-'3 Model Input'!E$51))</f>
        <v>Blank</v>
      </c>
      <c r="P4136" s="197" t="str">
        <f t="shared" si="661"/>
        <v>Blank</v>
      </c>
      <c r="Q4136" s="197" t="str">
        <f>IF(D4136=0,"Blank",IF(D4136="BEV",E4136*(1-'3 Model Input'!E$54), E4136))</f>
        <v>Blank</v>
      </c>
      <c r="R4136" s="198" t="str">
        <f>IF(D4136=0,"Blank",IF(D4136="PHEV",F4136/G4136,F4136*(1-'3 Model Input'!E$54)/G4136))</f>
        <v>Blank</v>
      </c>
      <c r="S4136" s="198" t="str">
        <f>IF(D4136=0,"Blank",IF(D4136="PHEV",MIN(M4136,E4136),MIN(M4136,(E4136*(1-'3 Model Input'!E$54)))))</f>
        <v>Blank</v>
      </c>
      <c r="T4136" s="217" t="str">
        <f t="shared" si="662"/>
        <v>Blank</v>
      </c>
      <c r="U4136" s="89"/>
      <c r="V4136" s="216" t="str">
        <f>IF(D4136=0,"Blank",P4136*'3 Model Input'!E$50)</f>
        <v>Blank</v>
      </c>
      <c r="W4136" s="197" t="str">
        <f t="shared" si="663"/>
        <v>Blank</v>
      </c>
      <c r="X4136" s="197" t="str">
        <f t="shared" si="664"/>
        <v>Blank</v>
      </c>
      <c r="Y4136" s="197" t="str">
        <f t="shared" si="665"/>
        <v>Blank</v>
      </c>
      <c r="Z4136" s="197" t="str">
        <f t="shared" si="666"/>
        <v>Blank</v>
      </c>
      <c r="AA4136" s="223" t="str" cm="1">
        <f t="array" ref="AA4136">_xlfn.IFS(ISTEXT('3 Model Input'!F$70),"Missing",ISTEXT('3 Model Input'!I$70),"Missing",ISNUMBER('3 Model Input'!K$70),'3 Model Input'!K$70*P4136)</f>
        <v>Missing</v>
      </c>
      <c r="AB4136" s="89"/>
      <c r="AC4136" s="227" t="str" cm="1">
        <f t="array" ref="AC4136">IF(D4136=0,"Blank",_xlfn.IFS('3 Model Input'!E$61=1,(V4136*G4136)/T4136,'3 Model Input'!E$61=2,(W4136*G4136)/T4136,'3 Model Input'!E$61=3,(X4136*G4136)/T4136,'3 Model Input'!E$61=4,(Y4136*G4136)/T4136,'3 Model Input'!E$61=5,(Z4136*G4136)/T4136, ISTEXT('3 Model Input'!E$61),"Missing",'3 Model Input'!E$61=6,(AA4136*G4136)/T4136))</f>
        <v>Blank</v>
      </c>
      <c r="AD4136" s="202" t="str">
        <f t="shared" si="667"/>
        <v>Blank</v>
      </c>
      <c r="AE4136" s="202" t="str">
        <f t="shared" si="668"/>
        <v>Blank</v>
      </c>
      <c r="AF4136" s="217" t="str">
        <f t="shared" si="669"/>
        <v>Blank</v>
      </c>
      <c r="AG4136" s="9" t="str" cm="1">
        <f t="array" ref="AG4136">_xlfn.IFS(ISNUMBER(AC4136), "", ISNUMBER(SEARCH("Blank", AC4136)), "", ISERROR(AC4136), "Bad input on tab 3")</f>
        <v/>
      </c>
    </row>
    <row r="4137" spans="2:33" ht="15" customHeight="1" x14ac:dyDescent="0.75">
      <c r="B4137" s="205" t="str">
        <f>'5 Driver Data'!B4137</f>
        <v>4129</v>
      </c>
      <c r="C4137" s="193">
        <f>'5 Driver Data'!C4137</f>
        <v>0</v>
      </c>
      <c r="D4137" s="192">
        <f>'5 Driver Data'!D4137</f>
        <v>0</v>
      </c>
      <c r="E4137" s="191">
        <f>'5 Driver Data'!E4137</f>
        <v>0</v>
      </c>
      <c r="F4137" s="191">
        <f>'5 Driver Data'!F4137</f>
        <v>0</v>
      </c>
      <c r="G4137" s="191">
        <f>'5 Driver Data'!G4137</f>
        <v>0</v>
      </c>
      <c r="H4137" s="191">
        <f>'5 Driver Data'!H4137</f>
        <v>0</v>
      </c>
      <c r="I4137" s="191">
        <f>'5 Driver Data'!I4137</f>
        <v>0</v>
      </c>
      <c r="J4137" s="191">
        <f>'5 Driver Data'!J4137</f>
        <v>0</v>
      </c>
      <c r="K4137" s="206">
        <f>'5 Driver Data'!K4137</f>
        <v>0</v>
      </c>
      <c r="L4137" s="1"/>
      <c r="M4137" s="216" t="str">
        <f>IF(D4137=0,"Blank",'3 Model Input'!E$44*'3 Model Input'!E$45)</f>
        <v>Blank</v>
      </c>
      <c r="N4137" s="197" t="str">
        <f t="shared" si="660"/>
        <v>Blank</v>
      </c>
      <c r="O4137" s="197" t="str">
        <f>IF(D4137=0,"Blank",'3 Model Input'!E$49*(1-'3 Model Input'!E$51))</f>
        <v>Blank</v>
      </c>
      <c r="P4137" s="197" t="str">
        <f t="shared" si="661"/>
        <v>Blank</v>
      </c>
      <c r="Q4137" s="197" t="str">
        <f>IF(D4137=0,"Blank",IF(D4137="BEV",E4137*(1-'3 Model Input'!E$54), E4137))</f>
        <v>Blank</v>
      </c>
      <c r="R4137" s="198" t="str">
        <f>IF(D4137=0,"Blank",IF(D4137="PHEV",F4137/G4137,F4137*(1-'3 Model Input'!E$54)/G4137))</f>
        <v>Blank</v>
      </c>
      <c r="S4137" s="198" t="str">
        <f>IF(D4137=0,"Blank",IF(D4137="PHEV",MIN(M4137,E4137),MIN(M4137,(E4137*(1-'3 Model Input'!E$54)))))</f>
        <v>Blank</v>
      </c>
      <c r="T4137" s="217" t="str">
        <f t="shared" si="662"/>
        <v>Blank</v>
      </c>
      <c r="U4137" s="89"/>
      <c r="V4137" s="216" t="str">
        <f>IF(D4137=0,"Blank",P4137*'3 Model Input'!E$50)</f>
        <v>Blank</v>
      </c>
      <c r="W4137" s="197" t="str">
        <f t="shared" si="663"/>
        <v>Blank</v>
      </c>
      <c r="X4137" s="197" t="str">
        <f t="shared" si="664"/>
        <v>Blank</v>
      </c>
      <c r="Y4137" s="197" t="str">
        <f t="shared" si="665"/>
        <v>Blank</v>
      </c>
      <c r="Z4137" s="197" t="str">
        <f t="shared" si="666"/>
        <v>Blank</v>
      </c>
      <c r="AA4137" s="223" t="str" cm="1">
        <f t="array" ref="AA4137">_xlfn.IFS(ISTEXT('3 Model Input'!F$70),"Missing",ISTEXT('3 Model Input'!I$70),"Missing",ISNUMBER('3 Model Input'!K$70),'3 Model Input'!K$70*P4137)</f>
        <v>Missing</v>
      </c>
      <c r="AB4137" s="89"/>
      <c r="AC4137" s="227" t="str" cm="1">
        <f t="array" ref="AC4137">IF(D4137=0,"Blank",_xlfn.IFS('3 Model Input'!E$61=1,(V4137*G4137)/T4137,'3 Model Input'!E$61=2,(W4137*G4137)/T4137,'3 Model Input'!E$61=3,(X4137*G4137)/T4137,'3 Model Input'!E$61=4,(Y4137*G4137)/T4137,'3 Model Input'!E$61=5,(Z4137*G4137)/T4137, ISTEXT('3 Model Input'!E$61),"Missing",'3 Model Input'!E$61=6,(AA4137*G4137)/T4137))</f>
        <v>Blank</v>
      </c>
      <c r="AD4137" s="202" t="str">
        <f t="shared" si="667"/>
        <v>Blank</v>
      </c>
      <c r="AE4137" s="202" t="str">
        <f t="shared" si="668"/>
        <v>Blank</v>
      </c>
      <c r="AF4137" s="217" t="str">
        <f t="shared" si="669"/>
        <v>Blank</v>
      </c>
      <c r="AG4137" s="9" t="str" cm="1">
        <f t="array" ref="AG4137">_xlfn.IFS(ISNUMBER(AC4137), "", ISNUMBER(SEARCH("Blank", AC4137)), "", ISERROR(AC4137), "Bad input on tab 3")</f>
        <v/>
      </c>
    </row>
    <row r="4138" spans="2:33" ht="15" customHeight="1" x14ac:dyDescent="0.75">
      <c r="B4138" s="205" t="str">
        <f>'5 Driver Data'!B4138</f>
        <v>4130</v>
      </c>
      <c r="C4138" s="193">
        <f>'5 Driver Data'!C4138</f>
        <v>0</v>
      </c>
      <c r="D4138" s="192">
        <f>'5 Driver Data'!D4138</f>
        <v>0</v>
      </c>
      <c r="E4138" s="191">
        <f>'5 Driver Data'!E4138</f>
        <v>0</v>
      </c>
      <c r="F4138" s="191">
        <f>'5 Driver Data'!F4138</f>
        <v>0</v>
      </c>
      <c r="G4138" s="191">
        <f>'5 Driver Data'!G4138</f>
        <v>0</v>
      </c>
      <c r="H4138" s="191">
        <f>'5 Driver Data'!H4138</f>
        <v>0</v>
      </c>
      <c r="I4138" s="191">
        <f>'5 Driver Data'!I4138</f>
        <v>0</v>
      </c>
      <c r="J4138" s="191">
        <f>'5 Driver Data'!J4138</f>
        <v>0</v>
      </c>
      <c r="K4138" s="206">
        <f>'5 Driver Data'!K4138</f>
        <v>0</v>
      </c>
      <c r="L4138" s="1"/>
      <c r="M4138" s="216" t="str">
        <f>IF(D4138=0,"Blank",'3 Model Input'!E$44*'3 Model Input'!E$45)</f>
        <v>Blank</v>
      </c>
      <c r="N4138" s="197" t="str">
        <f t="shared" si="660"/>
        <v>Blank</v>
      </c>
      <c r="O4138" s="197" t="str">
        <f>IF(D4138=0,"Blank",'3 Model Input'!E$49*(1-'3 Model Input'!E$51))</f>
        <v>Blank</v>
      </c>
      <c r="P4138" s="197" t="str">
        <f t="shared" si="661"/>
        <v>Blank</v>
      </c>
      <c r="Q4138" s="197" t="str">
        <f>IF(D4138=0,"Blank",IF(D4138="BEV",E4138*(1-'3 Model Input'!E$54), E4138))</f>
        <v>Blank</v>
      </c>
      <c r="R4138" s="198" t="str">
        <f>IF(D4138=0,"Blank",IF(D4138="PHEV",F4138/G4138,F4138*(1-'3 Model Input'!E$54)/G4138))</f>
        <v>Blank</v>
      </c>
      <c r="S4138" s="198" t="str">
        <f>IF(D4138=0,"Blank",IF(D4138="PHEV",MIN(M4138,E4138),MIN(M4138,(E4138*(1-'3 Model Input'!E$54)))))</f>
        <v>Blank</v>
      </c>
      <c r="T4138" s="217" t="str">
        <f t="shared" si="662"/>
        <v>Blank</v>
      </c>
      <c r="U4138" s="89"/>
      <c r="V4138" s="216" t="str">
        <f>IF(D4138=0,"Blank",P4138*'3 Model Input'!E$50)</f>
        <v>Blank</v>
      </c>
      <c r="W4138" s="197" t="str">
        <f t="shared" si="663"/>
        <v>Blank</v>
      </c>
      <c r="X4138" s="197" t="str">
        <f t="shared" si="664"/>
        <v>Blank</v>
      </c>
      <c r="Y4138" s="197" t="str">
        <f t="shared" si="665"/>
        <v>Blank</v>
      </c>
      <c r="Z4138" s="197" t="str">
        <f t="shared" si="666"/>
        <v>Blank</v>
      </c>
      <c r="AA4138" s="223" t="str" cm="1">
        <f t="array" ref="AA4138">_xlfn.IFS(ISTEXT('3 Model Input'!F$70),"Missing",ISTEXT('3 Model Input'!I$70),"Missing",ISNUMBER('3 Model Input'!K$70),'3 Model Input'!K$70*P4138)</f>
        <v>Missing</v>
      </c>
      <c r="AB4138" s="89"/>
      <c r="AC4138" s="227" t="str" cm="1">
        <f t="array" ref="AC4138">IF(D4138=0,"Blank",_xlfn.IFS('3 Model Input'!E$61=1,(V4138*G4138)/T4138,'3 Model Input'!E$61=2,(W4138*G4138)/T4138,'3 Model Input'!E$61=3,(X4138*G4138)/T4138,'3 Model Input'!E$61=4,(Y4138*G4138)/T4138,'3 Model Input'!E$61=5,(Z4138*G4138)/T4138, ISTEXT('3 Model Input'!E$61),"Missing",'3 Model Input'!E$61=6,(AA4138*G4138)/T4138))</f>
        <v>Blank</v>
      </c>
      <c r="AD4138" s="202" t="str">
        <f t="shared" si="667"/>
        <v>Blank</v>
      </c>
      <c r="AE4138" s="202" t="str">
        <f t="shared" si="668"/>
        <v>Blank</v>
      </c>
      <c r="AF4138" s="217" t="str">
        <f t="shared" si="669"/>
        <v>Blank</v>
      </c>
      <c r="AG4138" s="9" t="str" cm="1">
        <f t="array" ref="AG4138">_xlfn.IFS(ISNUMBER(AC4138), "", ISNUMBER(SEARCH("Blank", AC4138)), "", ISERROR(AC4138), "Bad input on tab 3")</f>
        <v/>
      </c>
    </row>
    <row r="4139" spans="2:33" ht="15" customHeight="1" x14ac:dyDescent="0.75">
      <c r="B4139" s="205" t="str">
        <f>'5 Driver Data'!B4139</f>
        <v>4131</v>
      </c>
      <c r="C4139" s="193">
        <f>'5 Driver Data'!C4139</f>
        <v>0</v>
      </c>
      <c r="D4139" s="192">
        <f>'5 Driver Data'!D4139</f>
        <v>0</v>
      </c>
      <c r="E4139" s="191">
        <f>'5 Driver Data'!E4139</f>
        <v>0</v>
      </c>
      <c r="F4139" s="191">
        <f>'5 Driver Data'!F4139</f>
        <v>0</v>
      </c>
      <c r="G4139" s="191">
        <f>'5 Driver Data'!G4139</f>
        <v>0</v>
      </c>
      <c r="H4139" s="191">
        <f>'5 Driver Data'!H4139</f>
        <v>0</v>
      </c>
      <c r="I4139" s="191">
        <f>'5 Driver Data'!I4139</f>
        <v>0</v>
      </c>
      <c r="J4139" s="191">
        <f>'5 Driver Data'!J4139</f>
        <v>0</v>
      </c>
      <c r="K4139" s="206">
        <f>'5 Driver Data'!K4139</f>
        <v>0</v>
      </c>
      <c r="L4139" s="1"/>
      <c r="M4139" s="216" t="str">
        <f>IF(D4139=0,"Blank",'3 Model Input'!E$44*'3 Model Input'!E$45)</f>
        <v>Blank</v>
      </c>
      <c r="N4139" s="197" t="str">
        <f t="shared" si="660"/>
        <v>Blank</v>
      </c>
      <c r="O4139" s="197" t="str">
        <f>IF(D4139=0,"Blank",'3 Model Input'!E$49*(1-'3 Model Input'!E$51))</f>
        <v>Blank</v>
      </c>
      <c r="P4139" s="197" t="str">
        <f t="shared" si="661"/>
        <v>Blank</v>
      </c>
      <c r="Q4139" s="197" t="str">
        <f>IF(D4139=0,"Blank",IF(D4139="BEV",E4139*(1-'3 Model Input'!E$54), E4139))</f>
        <v>Blank</v>
      </c>
      <c r="R4139" s="198" t="str">
        <f>IF(D4139=0,"Blank",IF(D4139="PHEV",F4139/G4139,F4139*(1-'3 Model Input'!E$54)/G4139))</f>
        <v>Blank</v>
      </c>
      <c r="S4139" s="198" t="str">
        <f>IF(D4139=0,"Blank",IF(D4139="PHEV",MIN(M4139,E4139),MIN(M4139,(E4139*(1-'3 Model Input'!E$54)))))</f>
        <v>Blank</v>
      </c>
      <c r="T4139" s="217" t="str">
        <f t="shared" si="662"/>
        <v>Blank</v>
      </c>
      <c r="U4139" s="89"/>
      <c r="V4139" s="216" t="str">
        <f>IF(D4139=0,"Blank",P4139*'3 Model Input'!E$50)</f>
        <v>Blank</v>
      </c>
      <c r="W4139" s="197" t="str">
        <f t="shared" si="663"/>
        <v>Blank</v>
      </c>
      <c r="X4139" s="197" t="str">
        <f t="shared" si="664"/>
        <v>Blank</v>
      </c>
      <c r="Y4139" s="197" t="str">
        <f t="shared" si="665"/>
        <v>Blank</v>
      </c>
      <c r="Z4139" s="197" t="str">
        <f t="shared" si="666"/>
        <v>Blank</v>
      </c>
      <c r="AA4139" s="223" t="str" cm="1">
        <f t="array" ref="AA4139">_xlfn.IFS(ISTEXT('3 Model Input'!F$70),"Missing",ISTEXT('3 Model Input'!I$70),"Missing",ISNUMBER('3 Model Input'!K$70),'3 Model Input'!K$70*P4139)</f>
        <v>Missing</v>
      </c>
      <c r="AB4139" s="89"/>
      <c r="AC4139" s="227" t="str" cm="1">
        <f t="array" ref="AC4139">IF(D4139=0,"Blank",_xlfn.IFS('3 Model Input'!E$61=1,(V4139*G4139)/T4139,'3 Model Input'!E$61=2,(W4139*G4139)/T4139,'3 Model Input'!E$61=3,(X4139*G4139)/T4139,'3 Model Input'!E$61=4,(Y4139*G4139)/T4139,'3 Model Input'!E$61=5,(Z4139*G4139)/T4139, ISTEXT('3 Model Input'!E$61),"Missing",'3 Model Input'!E$61=6,(AA4139*G4139)/T4139))</f>
        <v>Blank</v>
      </c>
      <c r="AD4139" s="202" t="str">
        <f t="shared" si="667"/>
        <v>Blank</v>
      </c>
      <c r="AE4139" s="202" t="str">
        <f t="shared" si="668"/>
        <v>Blank</v>
      </c>
      <c r="AF4139" s="217" t="str">
        <f t="shared" si="669"/>
        <v>Blank</v>
      </c>
      <c r="AG4139" s="9" t="str" cm="1">
        <f t="array" ref="AG4139">_xlfn.IFS(ISNUMBER(AC4139), "", ISNUMBER(SEARCH("Blank", AC4139)), "", ISERROR(AC4139), "Bad input on tab 3")</f>
        <v/>
      </c>
    </row>
    <row r="4140" spans="2:33" ht="15" customHeight="1" x14ac:dyDescent="0.75">
      <c r="B4140" s="205" t="str">
        <f>'5 Driver Data'!B4140</f>
        <v>4132</v>
      </c>
      <c r="C4140" s="193">
        <f>'5 Driver Data'!C4140</f>
        <v>0</v>
      </c>
      <c r="D4140" s="192">
        <f>'5 Driver Data'!D4140</f>
        <v>0</v>
      </c>
      <c r="E4140" s="191">
        <f>'5 Driver Data'!E4140</f>
        <v>0</v>
      </c>
      <c r="F4140" s="191">
        <f>'5 Driver Data'!F4140</f>
        <v>0</v>
      </c>
      <c r="G4140" s="191">
        <f>'5 Driver Data'!G4140</f>
        <v>0</v>
      </c>
      <c r="H4140" s="191">
        <f>'5 Driver Data'!H4140</f>
        <v>0</v>
      </c>
      <c r="I4140" s="191">
        <f>'5 Driver Data'!I4140</f>
        <v>0</v>
      </c>
      <c r="J4140" s="191">
        <f>'5 Driver Data'!J4140</f>
        <v>0</v>
      </c>
      <c r="K4140" s="206">
        <f>'5 Driver Data'!K4140</f>
        <v>0</v>
      </c>
      <c r="L4140" s="1"/>
      <c r="M4140" s="216" t="str">
        <f>IF(D4140=0,"Blank",'3 Model Input'!E$44*'3 Model Input'!E$45)</f>
        <v>Blank</v>
      </c>
      <c r="N4140" s="197" t="str">
        <f t="shared" si="660"/>
        <v>Blank</v>
      </c>
      <c r="O4140" s="197" t="str">
        <f>IF(D4140=0,"Blank",'3 Model Input'!E$49*(1-'3 Model Input'!E$51))</f>
        <v>Blank</v>
      </c>
      <c r="P4140" s="197" t="str">
        <f t="shared" si="661"/>
        <v>Blank</v>
      </c>
      <c r="Q4140" s="197" t="str">
        <f>IF(D4140=0,"Blank",IF(D4140="BEV",E4140*(1-'3 Model Input'!E$54), E4140))</f>
        <v>Blank</v>
      </c>
      <c r="R4140" s="198" t="str">
        <f>IF(D4140=0,"Blank",IF(D4140="PHEV",F4140/G4140,F4140*(1-'3 Model Input'!E$54)/G4140))</f>
        <v>Blank</v>
      </c>
      <c r="S4140" s="198" t="str">
        <f>IF(D4140=0,"Blank",IF(D4140="PHEV",MIN(M4140,E4140),MIN(M4140,(E4140*(1-'3 Model Input'!E$54)))))</f>
        <v>Blank</v>
      </c>
      <c r="T4140" s="217" t="str">
        <f t="shared" si="662"/>
        <v>Blank</v>
      </c>
      <c r="U4140" s="89"/>
      <c r="V4140" s="216" t="str">
        <f>IF(D4140=0,"Blank",P4140*'3 Model Input'!E$50)</f>
        <v>Blank</v>
      </c>
      <c r="W4140" s="197" t="str">
        <f t="shared" si="663"/>
        <v>Blank</v>
      </c>
      <c r="X4140" s="197" t="str">
        <f t="shared" si="664"/>
        <v>Blank</v>
      </c>
      <c r="Y4140" s="197" t="str">
        <f t="shared" si="665"/>
        <v>Blank</v>
      </c>
      <c r="Z4140" s="197" t="str">
        <f t="shared" si="666"/>
        <v>Blank</v>
      </c>
      <c r="AA4140" s="223" t="str" cm="1">
        <f t="array" ref="AA4140">_xlfn.IFS(ISTEXT('3 Model Input'!F$70),"Missing",ISTEXT('3 Model Input'!I$70),"Missing",ISNUMBER('3 Model Input'!K$70),'3 Model Input'!K$70*P4140)</f>
        <v>Missing</v>
      </c>
      <c r="AB4140" s="89"/>
      <c r="AC4140" s="227" t="str" cm="1">
        <f t="array" ref="AC4140">IF(D4140=0,"Blank",_xlfn.IFS('3 Model Input'!E$61=1,(V4140*G4140)/T4140,'3 Model Input'!E$61=2,(W4140*G4140)/T4140,'3 Model Input'!E$61=3,(X4140*G4140)/T4140,'3 Model Input'!E$61=4,(Y4140*G4140)/T4140,'3 Model Input'!E$61=5,(Z4140*G4140)/T4140, ISTEXT('3 Model Input'!E$61),"Missing",'3 Model Input'!E$61=6,(AA4140*G4140)/T4140))</f>
        <v>Blank</v>
      </c>
      <c r="AD4140" s="202" t="str">
        <f t="shared" si="667"/>
        <v>Blank</v>
      </c>
      <c r="AE4140" s="202" t="str">
        <f t="shared" si="668"/>
        <v>Blank</v>
      </c>
      <c r="AF4140" s="217" t="str">
        <f t="shared" si="669"/>
        <v>Blank</v>
      </c>
      <c r="AG4140" s="9" t="str" cm="1">
        <f t="array" ref="AG4140">_xlfn.IFS(ISNUMBER(AC4140), "", ISNUMBER(SEARCH("Blank", AC4140)), "", ISERROR(AC4140), "Bad input on tab 3")</f>
        <v/>
      </c>
    </row>
    <row r="4141" spans="2:33" ht="15" customHeight="1" x14ac:dyDescent="0.75">
      <c r="B4141" s="205" t="str">
        <f>'5 Driver Data'!B4141</f>
        <v>4133</v>
      </c>
      <c r="C4141" s="193">
        <f>'5 Driver Data'!C4141</f>
        <v>0</v>
      </c>
      <c r="D4141" s="192">
        <f>'5 Driver Data'!D4141</f>
        <v>0</v>
      </c>
      <c r="E4141" s="191">
        <f>'5 Driver Data'!E4141</f>
        <v>0</v>
      </c>
      <c r="F4141" s="191">
        <f>'5 Driver Data'!F4141</f>
        <v>0</v>
      </c>
      <c r="G4141" s="191">
        <f>'5 Driver Data'!G4141</f>
        <v>0</v>
      </c>
      <c r="H4141" s="191">
        <f>'5 Driver Data'!H4141</f>
        <v>0</v>
      </c>
      <c r="I4141" s="191">
        <f>'5 Driver Data'!I4141</f>
        <v>0</v>
      </c>
      <c r="J4141" s="191">
        <f>'5 Driver Data'!J4141</f>
        <v>0</v>
      </c>
      <c r="K4141" s="206">
        <f>'5 Driver Data'!K4141</f>
        <v>0</v>
      </c>
      <c r="L4141" s="1"/>
      <c r="M4141" s="216" t="str">
        <f>IF(D4141=0,"Blank",'3 Model Input'!E$44*'3 Model Input'!E$45)</f>
        <v>Blank</v>
      </c>
      <c r="N4141" s="197" t="str">
        <f t="shared" si="660"/>
        <v>Blank</v>
      </c>
      <c r="O4141" s="197" t="str">
        <f>IF(D4141=0,"Blank",'3 Model Input'!E$49*(1-'3 Model Input'!E$51))</f>
        <v>Blank</v>
      </c>
      <c r="P4141" s="197" t="str">
        <f t="shared" si="661"/>
        <v>Blank</v>
      </c>
      <c r="Q4141" s="197" t="str">
        <f>IF(D4141=0,"Blank",IF(D4141="BEV",E4141*(1-'3 Model Input'!E$54), E4141))</f>
        <v>Blank</v>
      </c>
      <c r="R4141" s="198" t="str">
        <f>IF(D4141=0,"Blank",IF(D4141="PHEV",F4141/G4141,F4141*(1-'3 Model Input'!E$54)/G4141))</f>
        <v>Blank</v>
      </c>
      <c r="S4141" s="198" t="str">
        <f>IF(D4141=0,"Blank",IF(D4141="PHEV",MIN(M4141,E4141),MIN(M4141,(E4141*(1-'3 Model Input'!E$54)))))</f>
        <v>Blank</v>
      </c>
      <c r="T4141" s="217" t="str">
        <f t="shared" si="662"/>
        <v>Blank</v>
      </c>
      <c r="U4141" s="89"/>
      <c r="V4141" s="216" t="str">
        <f>IF(D4141=0,"Blank",P4141*'3 Model Input'!E$50)</f>
        <v>Blank</v>
      </c>
      <c r="W4141" s="197" t="str">
        <f t="shared" si="663"/>
        <v>Blank</v>
      </c>
      <c r="X4141" s="197" t="str">
        <f t="shared" si="664"/>
        <v>Blank</v>
      </c>
      <c r="Y4141" s="197" t="str">
        <f t="shared" si="665"/>
        <v>Blank</v>
      </c>
      <c r="Z4141" s="197" t="str">
        <f t="shared" si="666"/>
        <v>Blank</v>
      </c>
      <c r="AA4141" s="223" t="str" cm="1">
        <f t="array" ref="AA4141">_xlfn.IFS(ISTEXT('3 Model Input'!F$70),"Missing",ISTEXT('3 Model Input'!I$70),"Missing",ISNUMBER('3 Model Input'!K$70),'3 Model Input'!K$70*P4141)</f>
        <v>Missing</v>
      </c>
      <c r="AB4141" s="89"/>
      <c r="AC4141" s="227" t="str" cm="1">
        <f t="array" ref="AC4141">IF(D4141=0,"Blank",_xlfn.IFS('3 Model Input'!E$61=1,(V4141*G4141)/T4141,'3 Model Input'!E$61=2,(W4141*G4141)/T4141,'3 Model Input'!E$61=3,(X4141*G4141)/T4141,'3 Model Input'!E$61=4,(Y4141*G4141)/T4141,'3 Model Input'!E$61=5,(Z4141*G4141)/T4141, ISTEXT('3 Model Input'!E$61),"Missing",'3 Model Input'!E$61=6,(AA4141*G4141)/T4141))</f>
        <v>Blank</v>
      </c>
      <c r="AD4141" s="202" t="str">
        <f t="shared" si="667"/>
        <v>Blank</v>
      </c>
      <c r="AE4141" s="202" t="str">
        <f t="shared" si="668"/>
        <v>Blank</v>
      </c>
      <c r="AF4141" s="217" t="str">
        <f t="shared" si="669"/>
        <v>Blank</v>
      </c>
      <c r="AG4141" s="9" t="str" cm="1">
        <f t="array" ref="AG4141">_xlfn.IFS(ISNUMBER(AC4141), "", ISNUMBER(SEARCH("Blank", AC4141)), "", ISERROR(AC4141), "Bad input on tab 3")</f>
        <v/>
      </c>
    </row>
    <row r="4142" spans="2:33" ht="15" customHeight="1" x14ac:dyDescent="0.75">
      <c r="B4142" s="205" t="str">
        <f>'5 Driver Data'!B4142</f>
        <v>4134</v>
      </c>
      <c r="C4142" s="193">
        <f>'5 Driver Data'!C4142</f>
        <v>0</v>
      </c>
      <c r="D4142" s="192">
        <f>'5 Driver Data'!D4142</f>
        <v>0</v>
      </c>
      <c r="E4142" s="191">
        <f>'5 Driver Data'!E4142</f>
        <v>0</v>
      </c>
      <c r="F4142" s="191">
        <f>'5 Driver Data'!F4142</f>
        <v>0</v>
      </c>
      <c r="G4142" s="191">
        <f>'5 Driver Data'!G4142</f>
        <v>0</v>
      </c>
      <c r="H4142" s="191">
        <f>'5 Driver Data'!H4142</f>
        <v>0</v>
      </c>
      <c r="I4142" s="191">
        <f>'5 Driver Data'!I4142</f>
        <v>0</v>
      </c>
      <c r="J4142" s="191">
        <f>'5 Driver Data'!J4142</f>
        <v>0</v>
      </c>
      <c r="K4142" s="206">
        <f>'5 Driver Data'!K4142</f>
        <v>0</v>
      </c>
      <c r="L4142" s="1"/>
      <c r="M4142" s="216" t="str">
        <f>IF(D4142=0,"Blank",'3 Model Input'!E$44*'3 Model Input'!E$45)</f>
        <v>Blank</v>
      </c>
      <c r="N4142" s="197" t="str">
        <f t="shared" ref="N4142:N4205" si="670">IF(D4142=0,"Blank",H4142*I4142*52)</f>
        <v>Blank</v>
      </c>
      <c r="O4142" s="197" t="str">
        <f>IF(D4142=0,"Blank",'3 Model Input'!E$49*(1-'3 Model Input'!E$51))</f>
        <v>Blank</v>
      </c>
      <c r="P4142" s="197" t="str">
        <f t="shared" ref="P4142:P4205" si="671">IF(D4142=0,"Blank",SUM(N4142:O4142))</f>
        <v>Blank</v>
      </c>
      <c r="Q4142" s="197" t="str">
        <f>IF(D4142=0,"Blank",IF(D4142="BEV",E4142*(1-'3 Model Input'!E$54), E4142))</f>
        <v>Blank</v>
      </c>
      <c r="R4142" s="198" t="str">
        <f>IF(D4142=0,"Blank",IF(D4142="PHEV",F4142/G4142,F4142*(1-'3 Model Input'!E$54)/G4142))</f>
        <v>Blank</v>
      </c>
      <c r="S4142" s="198" t="str">
        <f>IF(D4142=0,"Blank",IF(D4142="PHEV",MIN(M4142,E4142),MIN(M4142,(E4142*(1-'3 Model Input'!E$54)))))</f>
        <v>Blank</v>
      </c>
      <c r="T4142" s="217" t="str">
        <f t="shared" ref="T4142:T4205" si="672">IF(D4142=0,"Blank",MIN(R4142,(S4142/E4142*F4142)))</f>
        <v>Blank</v>
      </c>
      <c r="U4142" s="89"/>
      <c r="V4142" s="216" t="str">
        <f>IF(D4142=0,"Blank",P4142*'3 Model Input'!E$50)</f>
        <v>Blank</v>
      </c>
      <c r="W4142" s="197" t="str">
        <f t="shared" ref="W4142:W4205" si="673">IF(D4142=0,"Blank",V4142*(1-J4142))</f>
        <v>Blank</v>
      </c>
      <c r="X4142" s="197" t="str">
        <f t="shared" ref="X4142:X4205" si="674">P4142</f>
        <v>Blank</v>
      </c>
      <c r="Y4142" s="197" t="str">
        <f t="shared" ref="Y4142:Y4205" si="675">IF(D4142=0,"Blank",P4142*(1-J4142))</f>
        <v>Blank</v>
      </c>
      <c r="Z4142" s="197" t="str">
        <f t="shared" ref="Z4142:Z4205" si="676">IF(D4142=0,"Blank",N4142*K4142)</f>
        <v>Blank</v>
      </c>
      <c r="AA4142" s="223" t="str" cm="1">
        <f t="array" ref="AA4142">_xlfn.IFS(ISTEXT('3 Model Input'!F$70),"Missing",ISTEXT('3 Model Input'!I$70),"Missing",ISNUMBER('3 Model Input'!K$70),'3 Model Input'!K$70*P4142)</f>
        <v>Missing</v>
      </c>
      <c r="AB4142" s="89"/>
      <c r="AC4142" s="227" t="str" cm="1">
        <f t="array" ref="AC4142">IF(D4142=0,"Blank",_xlfn.IFS('3 Model Input'!E$61=1,(V4142*G4142)/T4142,'3 Model Input'!E$61=2,(W4142*G4142)/T4142,'3 Model Input'!E$61=3,(X4142*G4142)/T4142,'3 Model Input'!E$61=4,(Y4142*G4142)/T4142,'3 Model Input'!E$61=5,(Z4142*G4142)/T4142, ISTEXT('3 Model Input'!E$61),"Missing",'3 Model Input'!E$61=6,(AA4142*G4142)/T4142))</f>
        <v>Blank</v>
      </c>
      <c r="AD4142" s="202" t="str">
        <f t="shared" ref="AD4142:AD4205" si="677">IF(D4142=0,"Blank",MIN(SUM(AC4142/52/H4142),1))</f>
        <v>Blank</v>
      </c>
      <c r="AE4142" s="202" t="str">
        <f t="shared" ref="AE4142:AE4205" si="678">IF(D4142=0,"Blank",AD4142*H4142)</f>
        <v>Blank</v>
      </c>
      <c r="AF4142" s="217" t="str">
        <f t="shared" ref="AF4142:AF4205" si="679">IF(D4142=0,"Blank",AC4142*S4142)</f>
        <v>Blank</v>
      </c>
      <c r="AG4142" s="9" t="str" cm="1">
        <f t="array" ref="AG4142">_xlfn.IFS(ISNUMBER(AC4142), "", ISNUMBER(SEARCH("Blank", AC4142)), "", ISERROR(AC4142), "Bad input on tab 3")</f>
        <v/>
      </c>
    </row>
    <row r="4143" spans="2:33" ht="15" customHeight="1" x14ac:dyDescent="0.75">
      <c r="B4143" s="205" t="str">
        <f>'5 Driver Data'!B4143</f>
        <v>4135</v>
      </c>
      <c r="C4143" s="193">
        <f>'5 Driver Data'!C4143</f>
        <v>0</v>
      </c>
      <c r="D4143" s="192">
        <f>'5 Driver Data'!D4143</f>
        <v>0</v>
      </c>
      <c r="E4143" s="191">
        <f>'5 Driver Data'!E4143</f>
        <v>0</v>
      </c>
      <c r="F4143" s="191">
        <f>'5 Driver Data'!F4143</f>
        <v>0</v>
      </c>
      <c r="G4143" s="191">
        <f>'5 Driver Data'!G4143</f>
        <v>0</v>
      </c>
      <c r="H4143" s="191">
        <f>'5 Driver Data'!H4143</f>
        <v>0</v>
      </c>
      <c r="I4143" s="191">
        <f>'5 Driver Data'!I4143</f>
        <v>0</v>
      </c>
      <c r="J4143" s="191">
        <f>'5 Driver Data'!J4143</f>
        <v>0</v>
      </c>
      <c r="K4143" s="206">
        <f>'5 Driver Data'!K4143</f>
        <v>0</v>
      </c>
      <c r="L4143" s="1"/>
      <c r="M4143" s="216" t="str">
        <f>IF(D4143=0,"Blank",'3 Model Input'!E$44*'3 Model Input'!E$45)</f>
        <v>Blank</v>
      </c>
      <c r="N4143" s="197" t="str">
        <f t="shared" si="670"/>
        <v>Blank</v>
      </c>
      <c r="O4143" s="197" t="str">
        <f>IF(D4143=0,"Blank",'3 Model Input'!E$49*(1-'3 Model Input'!E$51))</f>
        <v>Blank</v>
      </c>
      <c r="P4143" s="197" t="str">
        <f t="shared" si="671"/>
        <v>Blank</v>
      </c>
      <c r="Q4143" s="197" t="str">
        <f>IF(D4143=0,"Blank",IF(D4143="BEV",E4143*(1-'3 Model Input'!E$54), E4143))</f>
        <v>Blank</v>
      </c>
      <c r="R4143" s="198" t="str">
        <f>IF(D4143=0,"Blank",IF(D4143="PHEV",F4143/G4143,F4143*(1-'3 Model Input'!E$54)/G4143))</f>
        <v>Blank</v>
      </c>
      <c r="S4143" s="198" t="str">
        <f>IF(D4143=0,"Blank",IF(D4143="PHEV",MIN(M4143,E4143),MIN(M4143,(E4143*(1-'3 Model Input'!E$54)))))</f>
        <v>Blank</v>
      </c>
      <c r="T4143" s="217" t="str">
        <f t="shared" si="672"/>
        <v>Blank</v>
      </c>
      <c r="U4143" s="89"/>
      <c r="V4143" s="216" t="str">
        <f>IF(D4143=0,"Blank",P4143*'3 Model Input'!E$50)</f>
        <v>Blank</v>
      </c>
      <c r="W4143" s="197" t="str">
        <f t="shared" si="673"/>
        <v>Blank</v>
      </c>
      <c r="X4143" s="197" t="str">
        <f t="shared" si="674"/>
        <v>Blank</v>
      </c>
      <c r="Y4143" s="197" t="str">
        <f t="shared" si="675"/>
        <v>Blank</v>
      </c>
      <c r="Z4143" s="197" t="str">
        <f t="shared" si="676"/>
        <v>Blank</v>
      </c>
      <c r="AA4143" s="223" t="str" cm="1">
        <f t="array" ref="AA4143">_xlfn.IFS(ISTEXT('3 Model Input'!F$70),"Missing",ISTEXT('3 Model Input'!I$70),"Missing",ISNUMBER('3 Model Input'!K$70),'3 Model Input'!K$70*P4143)</f>
        <v>Missing</v>
      </c>
      <c r="AB4143" s="89"/>
      <c r="AC4143" s="227" t="str" cm="1">
        <f t="array" ref="AC4143">IF(D4143=0,"Blank",_xlfn.IFS('3 Model Input'!E$61=1,(V4143*G4143)/T4143,'3 Model Input'!E$61=2,(W4143*G4143)/T4143,'3 Model Input'!E$61=3,(X4143*G4143)/T4143,'3 Model Input'!E$61=4,(Y4143*G4143)/T4143,'3 Model Input'!E$61=5,(Z4143*G4143)/T4143, ISTEXT('3 Model Input'!E$61),"Missing",'3 Model Input'!E$61=6,(AA4143*G4143)/T4143))</f>
        <v>Blank</v>
      </c>
      <c r="AD4143" s="202" t="str">
        <f t="shared" si="677"/>
        <v>Blank</v>
      </c>
      <c r="AE4143" s="202" t="str">
        <f t="shared" si="678"/>
        <v>Blank</v>
      </c>
      <c r="AF4143" s="217" t="str">
        <f t="shared" si="679"/>
        <v>Blank</v>
      </c>
      <c r="AG4143" s="9" t="str" cm="1">
        <f t="array" ref="AG4143">_xlfn.IFS(ISNUMBER(AC4143), "", ISNUMBER(SEARCH("Blank", AC4143)), "", ISERROR(AC4143), "Bad input on tab 3")</f>
        <v/>
      </c>
    </row>
    <row r="4144" spans="2:33" ht="15" customHeight="1" x14ac:dyDescent="0.75">
      <c r="B4144" s="205" t="str">
        <f>'5 Driver Data'!B4144</f>
        <v>4136</v>
      </c>
      <c r="C4144" s="193">
        <f>'5 Driver Data'!C4144</f>
        <v>0</v>
      </c>
      <c r="D4144" s="192">
        <f>'5 Driver Data'!D4144</f>
        <v>0</v>
      </c>
      <c r="E4144" s="191">
        <f>'5 Driver Data'!E4144</f>
        <v>0</v>
      </c>
      <c r="F4144" s="191">
        <f>'5 Driver Data'!F4144</f>
        <v>0</v>
      </c>
      <c r="G4144" s="191">
        <f>'5 Driver Data'!G4144</f>
        <v>0</v>
      </c>
      <c r="H4144" s="191">
        <f>'5 Driver Data'!H4144</f>
        <v>0</v>
      </c>
      <c r="I4144" s="191">
        <f>'5 Driver Data'!I4144</f>
        <v>0</v>
      </c>
      <c r="J4144" s="191">
        <f>'5 Driver Data'!J4144</f>
        <v>0</v>
      </c>
      <c r="K4144" s="206">
        <f>'5 Driver Data'!K4144</f>
        <v>0</v>
      </c>
      <c r="L4144" s="1"/>
      <c r="M4144" s="216" t="str">
        <f>IF(D4144=0,"Blank",'3 Model Input'!E$44*'3 Model Input'!E$45)</f>
        <v>Blank</v>
      </c>
      <c r="N4144" s="197" t="str">
        <f t="shared" si="670"/>
        <v>Blank</v>
      </c>
      <c r="O4144" s="197" t="str">
        <f>IF(D4144=0,"Blank",'3 Model Input'!E$49*(1-'3 Model Input'!E$51))</f>
        <v>Blank</v>
      </c>
      <c r="P4144" s="197" t="str">
        <f t="shared" si="671"/>
        <v>Blank</v>
      </c>
      <c r="Q4144" s="197" t="str">
        <f>IF(D4144=0,"Blank",IF(D4144="BEV",E4144*(1-'3 Model Input'!E$54), E4144))</f>
        <v>Blank</v>
      </c>
      <c r="R4144" s="198" t="str">
        <f>IF(D4144=0,"Blank",IF(D4144="PHEV",F4144/G4144,F4144*(1-'3 Model Input'!E$54)/G4144))</f>
        <v>Blank</v>
      </c>
      <c r="S4144" s="198" t="str">
        <f>IF(D4144=0,"Blank",IF(D4144="PHEV",MIN(M4144,E4144),MIN(M4144,(E4144*(1-'3 Model Input'!E$54)))))</f>
        <v>Blank</v>
      </c>
      <c r="T4144" s="217" t="str">
        <f t="shared" si="672"/>
        <v>Blank</v>
      </c>
      <c r="U4144" s="89"/>
      <c r="V4144" s="216" t="str">
        <f>IF(D4144=0,"Blank",P4144*'3 Model Input'!E$50)</f>
        <v>Blank</v>
      </c>
      <c r="W4144" s="197" t="str">
        <f t="shared" si="673"/>
        <v>Blank</v>
      </c>
      <c r="X4144" s="197" t="str">
        <f t="shared" si="674"/>
        <v>Blank</v>
      </c>
      <c r="Y4144" s="197" t="str">
        <f t="shared" si="675"/>
        <v>Blank</v>
      </c>
      <c r="Z4144" s="197" t="str">
        <f t="shared" si="676"/>
        <v>Blank</v>
      </c>
      <c r="AA4144" s="223" t="str" cm="1">
        <f t="array" ref="AA4144">_xlfn.IFS(ISTEXT('3 Model Input'!F$70),"Missing",ISTEXT('3 Model Input'!I$70),"Missing",ISNUMBER('3 Model Input'!K$70),'3 Model Input'!K$70*P4144)</f>
        <v>Missing</v>
      </c>
      <c r="AB4144" s="89"/>
      <c r="AC4144" s="227" t="str" cm="1">
        <f t="array" ref="AC4144">IF(D4144=0,"Blank",_xlfn.IFS('3 Model Input'!E$61=1,(V4144*G4144)/T4144,'3 Model Input'!E$61=2,(W4144*G4144)/T4144,'3 Model Input'!E$61=3,(X4144*G4144)/T4144,'3 Model Input'!E$61=4,(Y4144*G4144)/T4144,'3 Model Input'!E$61=5,(Z4144*G4144)/T4144, ISTEXT('3 Model Input'!E$61),"Missing",'3 Model Input'!E$61=6,(AA4144*G4144)/T4144))</f>
        <v>Blank</v>
      </c>
      <c r="AD4144" s="202" t="str">
        <f t="shared" si="677"/>
        <v>Blank</v>
      </c>
      <c r="AE4144" s="202" t="str">
        <f t="shared" si="678"/>
        <v>Blank</v>
      </c>
      <c r="AF4144" s="217" t="str">
        <f t="shared" si="679"/>
        <v>Blank</v>
      </c>
      <c r="AG4144" s="9" t="str" cm="1">
        <f t="array" ref="AG4144">_xlfn.IFS(ISNUMBER(AC4144), "", ISNUMBER(SEARCH("Blank", AC4144)), "", ISERROR(AC4144), "Bad input on tab 3")</f>
        <v/>
      </c>
    </row>
    <row r="4145" spans="2:33" ht="15" customHeight="1" x14ac:dyDescent="0.75">
      <c r="B4145" s="205" t="str">
        <f>'5 Driver Data'!B4145</f>
        <v>4137</v>
      </c>
      <c r="C4145" s="193">
        <f>'5 Driver Data'!C4145</f>
        <v>0</v>
      </c>
      <c r="D4145" s="192">
        <f>'5 Driver Data'!D4145</f>
        <v>0</v>
      </c>
      <c r="E4145" s="191">
        <f>'5 Driver Data'!E4145</f>
        <v>0</v>
      </c>
      <c r="F4145" s="191">
        <f>'5 Driver Data'!F4145</f>
        <v>0</v>
      </c>
      <c r="G4145" s="191">
        <f>'5 Driver Data'!G4145</f>
        <v>0</v>
      </c>
      <c r="H4145" s="191">
        <f>'5 Driver Data'!H4145</f>
        <v>0</v>
      </c>
      <c r="I4145" s="191">
        <f>'5 Driver Data'!I4145</f>
        <v>0</v>
      </c>
      <c r="J4145" s="191">
        <f>'5 Driver Data'!J4145</f>
        <v>0</v>
      </c>
      <c r="K4145" s="206">
        <f>'5 Driver Data'!K4145</f>
        <v>0</v>
      </c>
      <c r="L4145" s="1"/>
      <c r="M4145" s="216" t="str">
        <f>IF(D4145=0,"Blank",'3 Model Input'!E$44*'3 Model Input'!E$45)</f>
        <v>Blank</v>
      </c>
      <c r="N4145" s="197" t="str">
        <f t="shared" si="670"/>
        <v>Blank</v>
      </c>
      <c r="O4145" s="197" t="str">
        <f>IF(D4145=0,"Blank",'3 Model Input'!E$49*(1-'3 Model Input'!E$51))</f>
        <v>Blank</v>
      </c>
      <c r="P4145" s="197" t="str">
        <f t="shared" si="671"/>
        <v>Blank</v>
      </c>
      <c r="Q4145" s="197" t="str">
        <f>IF(D4145=0,"Blank",IF(D4145="BEV",E4145*(1-'3 Model Input'!E$54), E4145))</f>
        <v>Blank</v>
      </c>
      <c r="R4145" s="198" t="str">
        <f>IF(D4145=0,"Blank",IF(D4145="PHEV",F4145/G4145,F4145*(1-'3 Model Input'!E$54)/G4145))</f>
        <v>Blank</v>
      </c>
      <c r="S4145" s="198" t="str">
        <f>IF(D4145=0,"Blank",IF(D4145="PHEV",MIN(M4145,E4145),MIN(M4145,(E4145*(1-'3 Model Input'!E$54)))))</f>
        <v>Blank</v>
      </c>
      <c r="T4145" s="217" t="str">
        <f t="shared" si="672"/>
        <v>Blank</v>
      </c>
      <c r="U4145" s="89"/>
      <c r="V4145" s="216" t="str">
        <f>IF(D4145=0,"Blank",P4145*'3 Model Input'!E$50)</f>
        <v>Blank</v>
      </c>
      <c r="W4145" s="197" t="str">
        <f t="shared" si="673"/>
        <v>Blank</v>
      </c>
      <c r="X4145" s="197" t="str">
        <f t="shared" si="674"/>
        <v>Blank</v>
      </c>
      <c r="Y4145" s="197" t="str">
        <f t="shared" si="675"/>
        <v>Blank</v>
      </c>
      <c r="Z4145" s="197" t="str">
        <f t="shared" si="676"/>
        <v>Blank</v>
      </c>
      <c r="AA4145" s="223" t="str" cm="1">
        <f t="array" ref="AA4145">_xlfn.IFS(ISTEXT('3 Model Input'!F$70),"Missing",ISTEXT('3 Model Input'!I$70),"Missing",ISNUMBER('3 Model Input'!K$70),'3 Model Input'!K$70*P4145)</f>
        <v>Missing</v>
      </c>
      <c r="AB4145" s="89"/>
      <c r="AC4145" s="227" t="str" cm="1">
        <f t="array" ref="AC4145">IF(D4145=0,"Blank",_xlfn.IFS('3 Model Input'!E$61=1,(V4145*G4145)/T4145,'3 Model Input'!E$61=2,(W4145*G4145)/T4145,'3 Model Input'!E$61=3,(X4145*G4145)/T4145,'3 Model Input'!E$61=4,(Y4145*G4145)/T4145,'3 Model Input'!E$61=5,(Z4145*G4145)/T4145, ISTEXT('3 Model Input'!E$61),"Missing",'3 Model Input'!E$61=6,(AA4145*G4145)/T4145))</f>
        <v>Blank</v>
      </c>
      <c r="AD4145" s="202" t="str">
        <f t="shared" si="677"/>
        <v>Blank</v>
      </c>
      <c r="AE4145" s="202" t="str">
        <f t="shared" si="678"/>
        <v>Blank</v>
      </c>
      <c r="AF4145" s="217" t="str">
        <f t="shared" si="679"/>
        <v>Blank</v>
      </c>
      <c r="AG4145" s="9" t="str" cm="1">
        <f t="array" ref="AG4145">_xlfn.IFS(ISNUMBER(AC4145), "", ISNUMBER(SEARCH("Blank", AC4145)), "", ISERROR(AC4145), "Bad input on tab 3")</f>
        <v/>
      </c>
    </row>
    <row r="4146" spans="2:33" ht="15" customHeight="1" x14ac:dyDescent="0.75">
      <c r="B4146" s="205" t="str">
        <f>'5 Driver Data'!B4146</f>
        <v>4138</v>
      </c>
      <c r="C4146" s="193">
        <f>'5 Driver Data'!C4146</f>
        <v>0</v>
      </c>
      <c r="D4146" s="192">
        <f>'5 Driver Data'!D4146</f>
        <v>0</v>
      </c>
      <c r="E4146" s="191">
        <f>'5 Driver Data'!E4146</f>
        <v>0</v>
      </c>
      <c r="F4146" s="191">
        <f>'5 Driver Data'!F4146</f>
        <v>0</v>
      </c>
      <c r="G4146" s="191">
        <f>'5 Driver Data'!G4146</f>
        <v>0</v>
      </c>
      <c r="H4146" s="191">
        <f>'5 Driver Data'!H4146</f>
        <v>0</v>
      </c>
      <c r="I4146" s="191">
        <f>'5 Driver Data'!I4146</f>
        <v>0</v>
      </c>
      <c r="J4146" s="191">
        <f>'5 Driver Data'!J4146</f>
        <v>0</v>
      </c>
      <c r="K4146" s="206">
        <f>'5 Driver Data'!K4146</f>
        <v>0</v>
      </c>
      <c r="L4146" s="1"/>
      <c r="M4146" s="216" t="str">
        <f>IF(D4146=0,"Blank",'3 Model Input'!E$44*'3 Model Input'!E$45)</f>
        <v>Blank</v>
      </c>
      <c r="N4146" s="197" t="str">
        <f t="shared" si="670"/>
        <v>Blank</v>
      </c>
      <c r="O4146" s="197" t="str">
        <f>IF(D4146=0,"Blank",'3 Model Input'!E$49*(1-'3 Model Input'!E$51))</f>
        <v>Blank</v>
      </c>
      <c r="P4146" s="197" t="str">
        <f t="shared" si="671"/>
        <v>Blank</v>
      </c>
      <c r="Q4146" s="197" t="str">
        <f>IF(D4146=0,"Blank",IF(D4146="BEV",E4146*(1-'3 Model Input'!E$54), E4146))</f>
        <v>Blank</v>
      </c>
      <c r="R4146" s="198" t="str">
        <f>IF(D4146=0,"Blank",IF(D4146="PHEV",F4146/G4146,F4146*(1-'3 Model Input'!E$54)/G4146))</f>
        <v>Blank</v>
      </c>
      <c r="S4146" s="198" t="str">
        <f>IF(D4146=0,"Blank",IF(D4146="PHEV",MIN(M4146,E4146),MIN(M4146,(E4146*(1-'3 Model Input'!E$54)))))</f>
        <v>Blank</v>
      </c>
      <c r="T4146" s="217" t="str">
        <f t="shared" si="672"/>
        <v>Blank</v>
      </c>
      <c r="U4146" s="89"/>
      <c r="V4146" s="216" t="str">
        <f>IF(D4146=0,"Blank",P4146*'3 Model Input'!E$50)</f>
        <v>Blank</v>
      </c>
      <c r="W4146" s="197" t="str">
        <f t="shared" si="673"/>
        <v>Blank</v>
      </c>
      <c r="X4146" s="197" t="str">
        <f t="shared" si="674"/>
        <v>Blank</v>
      </c>
      <c r="Y4146" s="197" t="str">
        <f t="shared" si="675"/>
        <v>Blank</v>
      </c>
      <c r="Z4146" s="197" t="str">
        <f t="shared" si="676"/>
        <v>Blank</v>
      </c>
      <c r="AA4146" s="223" t="str" cm="1">
        <f t="array" ref="AA4146">_xlfn.IFS(ISTEXT('3 Model Input'!F$70),"Missing",ISTEXT('3 Model Input'!I$70),"Missing",ISNUMBER('3 Model Input'!K$70),'3 Model Input'!K$70*P4146)</f>
        <v>Missing</v>
      </c>
      <c r="AB4146" s="89"/>
      <c r="AC4146" s="227" t="str" cm="1">
        <f t="array" ref="AC4146">IF(D4146=0,"Blank",_xlfn.IFS('3 Model Input'!E$61=1,(V4146*G4146)/T4146,'3 Model Input'!E$61=2,(W4146*G4146)/T4146,'3 Model Input'!E$61=3,(X4146*G4146)/T4146,'3 Model Input'!E$61=4,(Y4146*G4146)/T4146,'3 Model Input'!E$61=5,(Z4146*G4146)/T4146, ISTEXT('3 Model Input'!E$61),"Missing",'3 Model Input'!E$61=6,(AA4146*G4146)/T4146))</f>
        <v>Blank</v>
      </c>
      <c r="AD4146" s="202" t="str">
        <f t="shared" si="677"/>
        <v>Blank</v>
      </c>
      <c r="AE4146" s="202" t="str">
        <f t="shared" si="678"/>
        <v>Blank</v>
      </c>
      <c r="AF4146" s="217" t="str">
        <f t="shared" si="679"/>
        <v>Blank</v>
      </c>
      <c r="AG4146" s="9" t="str" cm="1">
        <f t="array" ref="AG4146">_xlfn.IFS(ISNUMBER(AC4146), "", ISNUMBER(SEARCH("Blank", AC4146)), "", ISERROR(AC4146), "Bad input on tab 3")</f>
        <v/>
      </c>
    </row>
    <row r="4147" spans="2:33" ht="15" customHeight="1" x14ac:dyDescent="0.75">
      <c r="B4147" s="205" t="str">
        <f>'5 Driver Data'!B4147</f>
        <v>4139</v>
      </c>
      <c r="C4147" s="193">
        <f>'5 Driver Data'!C4147</f>
        <v>0</v>
      </c>
      <c r="D4147" s="192">
        <f>'5 Driver Data'!D4147</f>
        <v>0</v>
      </c>
      <c r="E4147" s="191">
        <f>'5 Driver Data'!E4147</f>
        <v>0</v>
      </c>
      <c r="F4147" s="191">
        <f>'5 Driver Data'!F4147</f>
        <v>0</v>
      </c>
      <c r="G4147" s="191">
        <f>'5 Driver Data'!G4147</f>
        <v>0</v>
      </c>
      <c r="H4147" s="191">
        <f>'5 Driver Data'!H4147</f>
        <v>0</v>
      </c>
      <c r="I4147" s="191">
        <f>'5 Driver Data'!I4147</f>
        <v>0</v>
      </c>
      <c r="J4147" s="191">
        <f>'5 Driver Data'!J4147</f>
        <v>0</v>
      </c>
      <c r="K4147" s="206">
        <f>'5 Driver Data'!K4147</f>
        <v>0</v>
      </c>
      <c r="L4147" s="1"/>
      <c r="M4147" s="216" t="str">
        <f>IF(D4147=0,"Blank",'3 Model Input'!E$44*'3 Model Input'!E$45)</f>
        <v>Blank</v>
      </c>
      <c r="N4147" s="197" t="str">
        <f t="shared" si="670"/>
        <v>Blank</v>
      </c>
      <c r="O4147" s="197" t="str">
        <f>IF(D4147=0,"Blank",'3 Model Input'!E$49*(1-'3 Model Input'!E$51))</f>
        <v>Blank</v>
      </c>
      <c r="P4147" s="197" t="str">
        <f t="shared" si="671"/>
        <v>Blank</v>
      </c>
      <c r="Q4147" s="197" t="str">
        <f>IF(D4147=0,"Blank",IF(D4147="BEV",E4147*(1-'3 Model Input'!E$54), E4147))</f>
        <v>Blank</v>
      </c>
      <c r="R4147" s="198" t="str">
        <f>IF(D4147=0,"Blank",IF(D4147="PHEV",F4147/G4147,F4147*(1-'3 Model Input'!E$54)/G4147))</f>
        <v>Blank</v>
      </c>
      <c r="S4147" s="198" t="str">
        <f>IF(D4147=0,"Blank",IF(D4147="PHEV",MIN(M4147,E4147),MIN(M4147,(E4147*(1-'3 Model Input'!E$54)))))</f>
        <v>Blank</v>
      </c>
      <c r="T4147" s="217" t="str">
        <f t="shared" si="672"/>
        <v>Blank</v>
      </c>
      <c r="U4147" s="89"/>
      <c r="V4147" s="216" t="str">
        <f>IF(D4147=0,"Blank",P4147*'3 Model Input'!E$50)</f>
        <v>Blank</v>
      </c>
      <c r="W4147" s="197" t="str">
        <f t="shared" si="673"/>
        <v>Blank</v>
      </c>
      <c r="X4147" s="197" t="str">
        <f t="shared" si="674"/>
        <v>Blank</v>
      </c>
      <c r="Y4147" s="197" t="str">
        <f t="shared" si="675"/>
        <v>Blank</v>
      </c>
      <c r="Z4147" s="197" t="str">
        <f t="shared" si="676"/>
        <v>Blank</v>
      </c>
      <c r="AA4147" s="223" t="str" cm="1">
        <f t="array" ref="AA4147">_xlfn.IFS(ISTEXT('3 Model Input'!F$70),"Missing",ISTEXT('3 Model Input'!I$70),"Missing",ISNUMBER('3 Model Input'!K$70),'3 Model Input'!K$70*P4147)</f>
        <v>Missing</v>
      </c>
      <c r="AB4147" s="89"/>
      <c r="AC4147" s="227" t="str" cm="1">
        <f t="array" ref="AC4147">IF(D4147=0,"Blank",_xlfn.IFS('3 Model Input'!E$61=1,(V4147*G4147)/T4147,'3 Model Input'!E$61=2,(W4147*G4147)/T4147,'3 Model Input'!E$61=3,(X4147*G4147)/T4147,'3 Model Input'!E$61=4,(Y4147*G4147)/T4147,'3 Model Input'!E$61=5,(Z4147*G4147)/T4147, ISTEXT('3 Model Input'!E$61),"Missing",'3 Model Input'!E$61=6,(AA4147*G4147)/T4147))</f>
        <v>Blank</v>
      </c>
      <c r="AD4147" s="202" t="str">
        <f t="shared" si="677"/>
        <v>Blank</v>
      </c>
      <c r="AE4147" s="202" t="str">
        <f t="shared" si="678"/>
        <v>Blank</v>
      </c>
      <c r="AF4147" s="217" t="str">
        <f t="shared" si="679"/>
        <v>Blank</v>
      </c>
      <c r="AG4147" s="9" t="str" cm="1">
        <f t="array" ref="AG4147">_xlfn.IFS(ISNUMBER(AC4147), "", ISNUMBER(SEARCH("Blank", AC4147)), "", ISERROR(AC4147), "Bad input on tab 3")</f>
        <v/>
      </c>
    </row>
    <row r="4148" spans="2:33" ht="15" customHeight="1" x14ac:dyDescent="0.75">
      <c r="B4148" s="205" t="str">
        <f>'5 Driver Data'!B4148</f>
        <v>4140</v>
      </c>
      <c r="C4148" s="193">
        <f>'5 Driver Data'!C4148</f>
        <v>0</v>
      </c>
      <c r="D4148" s="192">
        <f>'5 Driver Data'!D4148</f>
        <v>0</v>
      </c>
      <c r="E4148" s="191">
        <f>'5 Driver Data'!E4148</f>
        <v>0</v>
      </c>
      <c r="F4148" s="191">
        <f>'5 Driver Data'!F4148</f>
        <v>0</v>
      </c>
      <c r="G4148" s="191">
        <f>'5 Driver Data'!G4148</f>
        <v>0</v>
      </c>
      <c r="H4148" s="191">
        <f>'5 Driver Data'!H4148</f>
        <v>0</v>
      </c>
      <c r="I4148" s="191">
        <f>'5 Driver Data'!I4148</f>
        <v>0</v>
      </c>
      <c r="J4148" s="191">
        <f>'5 Driver Data'!J4148</f>
        <v>0</v>
      </c>
      <c r="K4148" s="206">
        <f>'5 Driver Data'!K4148</f>
        <v>0</v>
      </c>
      <c r="L4148" s="1"/>
      <c r="M4148" s="216" t="str">
        <f>IF(D4148=0,"Blank",'3 Model Input'!E$44*'3 Model Input'!E$45)</f>
        <v>Blank</v>
      </c>
      <c r="N4148" s="197" t="str">
        <f t="shared" si="670"/>
        <v>Blank</v>
      </c>
      <c r="O4148" s="197" t="str">
        <f>IF(D4148=0,"Blank",'3 Model Input'!E$49*(1-'3 Model Input'!E$51))</f>
        <v>Blank</v>
      </c>
      <c r="P4148" s="197" t="str">
        <f t="shared" si="671"/>
        <v>Blank</v>
      </c>
      <c r="Q4148" s="197" t="str">
        <f>IF(D4148=0,"Blank",IF(D4148="BEV",E4148*(1-'3 Model Input'!E$54), E4148))</f>
        <v>Blank</v>
      </c>
      <c r="R4148" s="198" t="str">
        <f>IF(D4148=0,"Blank",IF(D4148="PHEV",F4148/G4148,F4148*(1-'3 Model Input'!E$54)/G4148))</f>
        <v>Blank</v>
      </c>
      <c r="S4148" s="198" t="str">
        <f>IF(D4148=0,"Blank",IF(D4148="PHEV",MIN(M4148,E4148),MIN(M4148,(E4148*(1-'3 Model Input'!E$54)))))</f>
        <v>Blank</v>
      </c>
      <c r="T4148" s="217" t="str">
        <f t="shared" si="672"/>
        <v>Blank</v>
      </c>
      <c r="U4148" s="89"/>
      <c r="V4148" s="216" t="str">
        <f>IF(D4148=0,"Blank",P4148*'3 Model Input'!E$50)</f>
        <v>Blank</v>
      </c>
      <c r="W4148" s="197" t="str">
        <f t="shared" si="673"/>
        <v>Blank</v>
      </c>
      <c r="X4148" s="197" t="str">
        <f t="shared" si="674"/>
        <v>Blank</v>
      </c>
      <c r="Y4148" s="197" t="str">
        <f t="shared" si="675"/>
        <v>Blank</v>
      </c>
      <c r="Z4148" s="197" t="str">
        <f t="shared" si="676"/>
        <v>Blank</v>
      </c>
      <c r="AA4148" s="223" t="str" cm="1">
        <f t="array" ref="AA4148">_xlfn.IFS(ISTEXT('3 Model Input'!F$70),"Missing",ISTEXT('3 Model Input'!I$70),"Missing",ISNUMBER('3 Model Input'!K$70),'3 Model Input'!K$70*P4148)</f>
        <v>Missing</v>
      </c>
      <c r="AB4148" s="89"/>
      <c r="AC4148" s="227" t="str" cm="1">
        <f t="array" ref="AC4148">IF(D4148=0,"Blank",_xlfn.IFS('3 Model Input'!E$61=1,(V4148*G4148)/T4148,'3 Model Input'!E$61=2,(W4148*G4148)/T4148,'3 Model Input'!E$61=3,(X4148*G4148)/T4148,'3 Model Input'!E$61=4,(Y4148*G4148)/T4148,'3 Model Input'!E$61=5,(Z4148*G4148)/T4148, ISTEXT('3 Model Input'!E$61),"Missing",'3 Model Input'!E$61=6,(AA4148*G4148)/T4148))</f>
        <v>Blank</v>
      </c>
      <c r="AD4148" s="202" t="str">
        <f t="shared" si="677"/>
        <v>Blank</v>
      </c>
      <c r="AE4148" s="202" t="str">
        <f t="shared" si="678"/>
        <v>Blank</v>
      </c>
      <c r="AF4148" s="217" t="str">
        <f t="shared" si="679"/>
        <v>Blank</v>
      </c>
      <c r="AG4148" s="9" t="str" cm="1">
        <f t="array" ref="AG4148">_xlfn.IFS(ISNUMBER(AC4148), "", ISNUMBER(SEARCH("Blank", AC4148)), "", ISERROR(AC4148), "Bad input on tab 3")</f>
        <v/>
      </c>
    </row>
    <row r="4149" spans="2:33" ht="15" customHeight="1" x14ac:dyDescent="0.75">
      <c r="B4149" s="205" t="str">
        <f>'5 Driver Data'!B4149</f>
        <v>4141</v>
      </c>
      <c r="C4149" s="193">
        <f>'5 Driver Data'!C4149</f>
        <v>0</v>
      </c>
      <c r="D4149" s="192">
        <f>'5 Driver Data'!D4149</f>
        <v>0</v>
      </c>
      <c r="E4149" s="191">
        <f>'5 Driver Data'!E4149</f>
        <v>0</v>
      </c>
      <c r="F4149" s="191">
        <f>'5 Driver Data'!F4149</f>
        <v>0</v>
      </c>
      <c r="G4149" s="191">
        <f>'5 Driver Data'!G4149</f>
        <v>0</v>
      </c>
      <c r="H4149" s="191">
        <f>'5 Driver Data'!H4149</f>
        <v>0</v>
      </c>
      <c r="I4149" s="191">
        <f>'5 Driver Data'!I4149</f>
        <v>0</v>
      </c>
      <c r="J4149" s="191">
        <f>'5 Driver Data'!J4149</f>
        <v>0</v>
      </c>
      <c r="K4149" s="206">
        <f>'5 Driver Data'!K4149</f>
        <v>0</v>
      </c>
      <c r="L4149" s="1"/>
      <c r="M4149" s="216" t="str">
        <f>IF(D4149=0,"Blank",'3 Model Input'!E$44*'3 Model Input'!E$45)</f>
        <v>Blank</v>
      </c>
      <c r="N4149" s="197" t="str">
        <f t="shared" si="670"/>
        <v>Blank</v>
      </c>
      <c r="O4149" s="197" t="str">
        <f>IF(D4149=0,"Blank",'3 Model Input'!E$49*(1-'3 Model Input'!E$51))</f>
        <v>Blank</v>
      </c>
      <c r="P4149" s="197" t="str">
        <f t="shared" si="671"/>
        <v>Blank</v>
      </c>
      <c r="Q4149" s="197" t="str">
        <f>IF(D4149=0,"Blank",IF(D4149="BEV",E4149*(1-'3 Model Input'!E$54), E4149))</f>
        <v>Blank</v>
      </c>
      <c r="R4149" s="198" t="str">
        <f>IF(D4149=0,"Blank",IF(D4149="PHEV",F4149/G4149,F4149*(1-'3 Model Input'!E$54)/G4149))</f>
        <v>Blank</v>
      </c>
      <c r="S4149" s="198" t="str">
        <f>IF(D4149=0,"Blank",IF(D4149="PHEV",MIN(M4149,E4149),MIN(M4149,(E4149*(1-'3 Model Input'!E$54)))))</f>
        <v>Blank</v>
      </c>
      <c r="T4149" s="217" t="str">
        <f t="shared" si="672"/>
        <v>Blank</v>
      </c>
      <c r="U4149" s="89"/>
      <c r="V4149" s="216" t="str">
        <f>IF(D4149=0,"Blank",P4149*'3 Model Input'!E$50)</f>
        <v>Blank</v>
      </c>
      <c r="W4149" s="197" t="str">
        <f t="shared" si="673"/>
        <v>Blank</v>
      </c>
      <c r="X4149" s="197" t="str">
        <f t="shared" si="674"/>
        <v>Blank</v>
      </c>
      <c r="Y4149" s="197" t="str">
        <f t="shared" si="675"/>
        <v>Blank</v>
      </c>
      <c r="Z4149" s="197" t="str">
        <f t="shared" si="676"/>
        <v>Blank</v>
      </c>
      <c r="AA4149" s="223" t="str" cm="1">
        <f t="array" ref="AA4149">_xlfn.IFS(ISTEXT('3 Model Input'!F$70),"Missing",ISTEXT('3 Model Input'!I$70),"Missing",ISNUMBER('3 Model Input'!K$70),'3 Model Input'!K$70*P4149)</f>
        <v>Missing</v>
      </c>
      <c r="AB4149" s="89"/>
      <c r="AC4149" s="227" t="str" cm="1">
        <f t="array" ref="AC4149">IF(D4149=0,"Blank",_xlfn.IFS('3 Model Input'!E$61=1,(V4149*G4149)/T4149,'3 Model Input'!E$61=2,(W4149*G4149)/T4149,'3 Model Input'!E$61=3,(X4149*G4149)/T4149,'3 Model Input'!E$61=4,(Y4149*G4149)/T4149,'3 Model Input'!E$61=5,(Z4149*G4149)/T4149, ISTEXT('3 Model Input'!E$61),"Missing",'3 Model Input'!E$61=6,(AA4149*G4149)/T4149))</f>
        <v>Blank</v>
      </c>
      <c r="AD4149" s="202" t="str">
        <f t="shared" si="677"/>
        <v>Blank</v>
      </c>
      <c r="AE4149" s="202" t="str">
        <f t="shared" si="678"/>
        <v>Blank</v>
      </c>
      <c r="AF4149" s="217" t="str">
        <f t="shared" si="679"/>
        <v>Blank</v>
      </c>
      <c r="AG4149" s="9" t="str" cm="1">
        <f t="array" ref="AG4149">_xlfn.IFS(ISNUMBER(AC4149), "", ISNUMBER(SEARCH("Blank", AC4149)), "", ISERROR(AC4149), "Bad input on tab 3")</f>
        <v/>
      </c>
    </row>
    <row r="4150" spans="2:33" ht="15" customHeight="1" x14ac:dyDescent="0.75">
      <c r="B4150" s="205" t="str">
        <f>'5 Driver Data'!B4150</f>
        <v>4142</v>
      </c>
      <c r="C4150" s="193">
        <f>'5 Driver Data'!C4150</f>
        <v>0</v>
      </c>
      <c r="D4150" s="192">
        <f>'5 Driver Data'!D4150</f>
        <v>0</v>
      </c>
      <c r="E4150" s="191">
        <f>'5 Driver Data'!E4150</f>
        <v>0</v>
      </c>
      <c r="F4150" s="191">
        <f>'5 Driver Data'!F4150</f>
        <v>0</v>
      </c>
      <c r="G4150" s="191">
        <f>'5 Driver Data'!G4150</f>
        <v>0</v>
      </c>
      <c r="H4150" s="191">
        <f>'5 Driver Data'!H4150</f>
        <v>0</v>
      </c>
      <c r="I4150" s="191">
        <f>'5 Driver Data'!I4150</f>
        <v>0</v>
      </c>
      <c r="J4150" s="191">
        <f>'5 Driver Data'!J4150</f>
        <v>0</v>
      </c>
      <c r="K4150" s="206">
        <f>'5 Driver Data'!K4150</f>
        <v>0</v>
      </c>
      <c r="L4150" s="1"/>
      <c r="M4150" s="216" t="str">
        <f>IF(D4150=0,"Blank",'3 Model Input'!E$44*'3 Model Input'!E$45)</f>
        <v>Blank</v>
      </c>
      <c r="N4150" s="197" t="str">
        <f t="shared" si="670"/>
        <v>Blank</v>
      </c>
      <c r="O4150" s="197" t="str">
        <f>IF(D4150=0,"Blank",'3 Model Input'!E$49*(1-'3 Model Input'!E$51))</f>
        <v>Blank</v>
      </c>
      <c r="P4150" s="197" t="str">
        <f t="shared" si="671"/>
        <v>Blank</v>
      </c>
      <c r="Q4150" s="197" t="str">
        <f>IF(D4150=0,"Blank",IF(D4150="BEV",E4150*(1-'3 Model Input'!E$54), E4150))</f>
        <v>Blank</v>
      </c>
      <c r="R4150" s="198" t="str">
        <f>IF(D4150=0,"Blank",IF(D4150="PHEV",F4150/G4150,F4150*(1-'3 Model Input'!E$54)/G4150))</f>
        <v>Blank</v>
      </c>
      <c r="S4150" s="198" t="str">
        <f>IF(D4150=0,"Blank",IF(D4150="PHEV",MIN(M4150,E4150),MIN(M4150,(E4150*(1-'3 Model Input'!E$54)))))</f>
        <v>Blank</v>
      </c>
      <c r="T4150" s="217" t="str">
        <f t="shared" si="672"/>
        <v>Blank</v>
      </c>
      <c r="U4150" s="89"/>
      <c r="V4150" s="216" t="str">
        <f>IF(D4150=0,"Blank",P4150*'3 Model Input'!E$50)</f>
        <v>Blank</v>
      </c>
      <c r="W4150" s="197" t="str">
        <f t="shared" si="673"/>
        <v>Blank</v>
      </c>
      <c r="X4150" s="197" t="str">
        <f t="shared" si="674"/>
        <v>Blank</v>
      </c>
      <c r="Y4150" s="197" t="str">
        <f t="shared" si="675"/>
        <v>Blank</v>
      </c>
      <c r="Z4150" s="197" t="str">
        <f t="shared" si="676"/>
        <v>Blank</v>
      </c>
      <c r="AA4150" s="223" t="str" cm="1">
        <f t="array" ref="AA4150">_xlfn.IFS(ISTEXT('3 Model Input'!F$70),"Missing",ISTEXT('3 Model Input'!I$70),"Missing",ISNUMBER('3 Model Input'!K$70),'3 Model Input'!K$70*P4150)</f>
        <v>Missing</v>
      </c>
      <c r="AB4150" s="89"/>
      <c r="AC4150" s="227" t="str" cm="1">
        <f t="array" ref="AC4150">IF(D4150=0,"Blank",_xlfn.IFS('3 Model Input'!E$61=1,(V4150*G4150)/T4150,'3 Model Input'!E$61=2,(W4150*G4150)/T4150,'3 Model Input'!E$61=3,(X4150*G4150)/T4150,'3 Model Input'!E$61=4,(Y4150*G4150)/T4150,'3 Model Input'!E$61=5,(Z4150*G4150)/T4150, ISTEXT('3 Model Input'!E$61),"Missing",'3 Model Input'!E$61=6,(AA4150*G4150)/T4150))</f>
        <v>Blank</v>
      </c>
      <c r="AD4150" s="202" t="str">
        <f t="shared" si="677"/>
        <v>Blank</v>
      </c>
      <c r="AE4150" s="202" t="str">
        <f t="shared" si="678"/>
        <v>Blank</v>
      </c>
      <c r="AF4150" s="217" t="str">
        <f t="shared" si="679"/>
        <v>Blank</v>
      </c>
      <c r="AG4150" s="9" t="str" cm="1">
        <f t="array" ref="AG4150">_xlfn.IFS(ISNUMBER(AC4150), "", ISNUMBER(SEARCH("Blank", AC4150)), "", ISERROR(AC4150), "Bad input on tab 3")</f>
        <v/>
      </c>
    </row>
    <row r="4151" spans="2:33" ht="15" customHeight="1" x14ac:dyDescent="0.75">
      <c r="B4151" s="205" t="str">
        <f>'5 Driver Data'!B4151</f>
        <v>4143</v>
      </c>
      <c r="C4151" s="193">
        <f>'5 Driver Data'!C4151</f>
        <v>0</v>
      </c>
      <c r="D4151" s="192">
        <f>'5 Driver Data'!D4151</f>
        <v>0</v>
      </c>
      <c r="E4151" s="191">
        <f>'5 Driver Data'!E4151</f>
        <v>0</v>
      </c>
      <c r="F4151" s="191">
        <f>'5 Driver Data'!F4151</f>
        <v>0</v>
      </c>
      <c r="G4151" s="191">
        <f>'5 Driver Data'!G4151</f>
        <v>0</v>
      </c>
      <c r="H4151" s="191">
        <f>'5 Driver Data'!H4151</f>
        <v>0</v>
      </c>
      <c r="I4151" s="191">
        <f>'5 Driver Data'!I4151</f>
        <v>0</v>
      </c>
      <c r="J4151" s="191">
        <f>'5 Driver Data'!J4151</f>
        <v>0</v>
      </c>
      <c r="K4151" s="206">
        <f>'5 Driver Data'!K4151</f>
        <v>0</v>
      </c>
      <c r="L4151" s="1"/>
      <c r="M4151" s="216" t="str">
        <f>IF(D4151=0,"Blank",'3 Model Input'!E$44*'3 Model Input'!E$45)</f>
        <v>Blank</v>
      </c>
      <c r="N4151" s="197" t="str">
        <f t="shared" si="670"/>
        <v>Blank</v>
      </c>
      <c r="O4151" s="197" t="str">
        <f>IF(D4151=0,"Blank",'3 Model Input'!E$49*(1-'3 Model Input'!E$51))</f>
        <v>Blank</v>
      </c>
      <c r="P4151" s="197" t="str">
        <f t="shared" si="671"/>
        <v>Blank</v>
      </c>
      <c r="Q4151" s="197" t="str">
        <f>IF(D4151=0,"Blank",IF(D4151="BEV",E4151*(1-'3 Model Input'!E$54), E4151))</f>
        <v>Blank</v>
      </c>
      <c r="R4151" s="198" t="str">
        <f>IF(D4151=0,"Blank",IF(D4151="PHEV",F4151/G4151,F4151*(1-'3 Model Input'!E$54)/G4151))</f>
        <v>Blank</v>
      </c>
      <c r="S4151" s="198" t="str">
        <f>IF(D4151=0,"Blank",IF(D4151="PHEV",MIN(M4151,E4151),MIN(M4151,(E4151*(1-'3 Model Input'!E$54)))))</f>
        <v>Blank</v>
      </c>
      <c r="T4151" s="217" t="str">
        <f t="shared" si="672"/>
        <v>Blank</v>
      </c>
      <c r="U4151" s="89"/>
      <c r="V4151" s="216" t="str">
        <f>IF(D4151=0,"Blank",P4151*'3 Model Input'!E$50)</f>
        <v>Blank</v>
      </c>
      <c r="W4151" s="197" t="str">
        <f t="shared" si="673"/>
        <v>Blank</v>
      </c>
      <c r="X4151" s="197" t="str">
        <f t="shared" si="674"/>
        <v>Blank</v>
      </c>
      <c r="Y4151" s="197" t="str">
        <f t="shared" si="675"/>
        <v>Blank</v>
      </c>
      <c r="Z4151" s="197" t="str">
        <f t="shared" si="676"/>
        <v>Blank</v>
      </c>
      <c r="AA4151" s="223" t="str" cm="1">
        <f t="array" ref="AA4151">_xlfn.IFS(ISTEXT('3 Model Input'!F$70),"Missing",ISTEXT('3 Model Input'!I$70),"Missing",ISNUMBER('3 Model Input'!K$70),'3 Model Input'!K$70*P4151)</f>
        <v>Missing</v>
      </c>
      <c r="AB4151" s="89"/>
      <c r="AC4151" s="227" t="str" cm="1">
        <f t="array" ref="AC4151">IF(D4151=0,"Blank",_xlfn.IFS('3 Model Input'!E$61=1,(V4151*G4151)/T4151,'3 Model Input'!E$61=2,(W4151*G4151)/T4151,'3 Model Input'!E$61=3,(X4151*G4151)/T4151,'3 Model Input'!E$61=4,(Y4151*G4151)/T4151,'3 Model Input'!E$61=5,(Z4151*G4151)/T4151, ISTEXT('3 Model Input'!E$61),"Missing",'3 Model Input'!E$61=6,(AA4151*G4151)/T4151))</f>
        <v>Blank</v>
      </c>
      <c r="AD4151" s="202" t="str">
        <f t="shared" si="677"/>
        <v>Blank</v>
      </c>
      <c r="AE4151" s="202" t="str">
        <f t="shared" si="678"/>
        <v>Blank</v>
      </c>
      <c r="AF4151" s="217" t="str">
        <f t="shared" si="679"/>
        <v>Blank</v>
      </c>
      <c r="AG4151" s="9" t="str" cm="1">
        <f t="array" ref="AG4151">_xlfn.IFS(ISNUMBER(AC4151), "", ISNUMBER(SEARCH("Blank", AC4151)), "", ISERROR(AC4151), "Bad input on tab 3")</f>
        <v/>
      </c>
    </row>
    <row r="4152" spans="2:33" ht="15" customHeight="1" x14ac:dyDescent="0.75">
      <c r="B4152" s="205" t="str">
        <f>'5 Driver Data'!B4152</f>
        <v>4144</v>
      </c>
      <c r="C4152" s="193">
        <f>'5 Driver Data'!C4152</f>
        <v>0</v>
      </c>
      <c r="D4152" s="192">
        <f>'5 Driver Data'!D4152</f>
        <v>0</v>
      </c>
      <c r="E4152" s="191">
        <f>'5 Driver Data'!E4152</f>
        <v>0</v>
      </c>
      <c r="F4152" s="191">
        <f>'5 Driver Data'!F4152</f>
        <v>0</v>
      </c>
      <c r="G4152" s="191">
        <f>'5 Driver Data'!G4152</f>
        <v>0</v>
      </c>
      <c r="H4152" s="191">
        <f>'5 Driver Data'!H4152</f>
        <v>0</v>
      </c>
      <c r="I4152" s="191">
        <f>'5 Driver Data'!I4152</f>
        <v>0</v>
      </c>
      <c r="J4152" s="191">
        <f>'5 Driver Data'!J4152</f>
        <v>0</v>
      </c>
      <c r="K4152" s="206">
        <f>'5 Driver Data'!K4152</f>
        <v>0</v>
      </c>
      <c r="L4152" s="1"/>
      <c r="M4152" s="216" t="str">
        <f>IF(D4152=0,"Blank",'3 Model Input'!E$44*'3 Model Input'!E$45)</f>
        <v>Blank</v>
      </c>
      <c r="N4152" s="197" t="str">
        <f t="shared" si="670"/>
        <v>Blank</v>
      </c>
      <c r="O4152" s="197" t="str">
        <f>IF(D4152=0,"Blank",'3 Model Input'!E$49*(1-'3 Model Input'!E$51))</f>
        <v>Blank</v>
      </c>
      <c r="P4152" s="197" t="str">
        <f t="shared" si="671"/>
        <v>Blank</v>
      </c>
      <c r="Q4152" s="197" t="str">
        <f>IF(D4152=0,"Blank",IF(D4152="BEV",E4152*(1-'3 Model Input'!E$54), E4152))</f>
        <v>Blank</v>
      </c>
      <c r="R4152" s="198" t="str">
        <f>IF(D4152=0,"Blank",IF(D4152="PHEV",F4152/G4152,F4152*(1-'3 Model Input'!E$54)/G4152))</f>
        <v>Blank</v>
      </c>
      <c r="S4152" s="198" t="str">
        <f>IF(D4152=0,"Blank",IF(D4152="PHEV",MIN(M4152,E4152),MIN(M4152,(E4152*(1-'3 Model Input'!E$54)))))</f>
        <v>Blank</v>
      </c>
      <c r="T4152" s="217" t="str">
        <f t="shared" si="672"/>
        <v>Blank</v>
      </c>
      <c r="U4152" s="89"/>
      <c r="V4152" s="216" t="str">
        <f>IF(D4152=0,"Blank",P4152*'3 Model Input'!E$50)</f>
        <v>Blank</v>
      </c>
      <c r="W4152" s="197" t="str">
        <f t="shared" si="673"/>
        <v>Blank</v>
      </c>
      <c r="X4152" s="197" t="str">
        <f t="shared" si="674"/>
        <v>Blank</v>
      </c>
      <c r="Y4152" s="197" t="str">
        <f t="shared" si="675"/>
        <v>Blank</v>
      </c>
      <c r="Z4152" s="197" t="str">
        <f t="shared" si="676"/>
        <v>Blank</v>
      </c>
      <c r="AA4152" s="223" t="str" cm="1">
        <f t="array" ref="AA4152">_xlfn.IFS(ISTEXT('3 Model Input'!F$70),"Missing",ISTEXT('3 Model Input'!I$70),"Missing",ISNUMBER('3 Model Input'!K$70),'3 Model Input'!K$70*P4152)</f>
        <v>Missing</v>
      </c>
      <c r="AB4152" s="89"/>
      <c r="AC4152" s="227" t="str" cm="1">
        <f t="array" ref="AC4152">IF(D4152=0,"Blank",_xlfn.IFS('3 Model Input'!E$61=1,(V4152*G4152)/T4152,'3 Model Input'!E$61=2,(W4152*G4152)/T4152,'3 Model Input'!E$61=3,(X4152*G4152)/T4152,'3 Model Input'!E$61=4,(Y4152*G4152)/T4152,'3 Model Input'!E$61=5,(Z4152*G4152)/T4152, ISTEXT('3 Model Input'!E$61),"Missing",'3 Model Input'!E$61=6,(AA4152*G4152)/T4152))</f>
        <v>Blank</v>
      </c>
      <c r="AD4152" s="202" t="str">
        <f t="shared" si="677"/>
        <v>Blank</v>
      </c>
      <c r="AE4152" s="202" t="str">
        <f t="shared" si="678"/>
        <v>Blank</v>
      </c>
      <c r="AF4152" s="217" t="str">
        <f t="shared" si="679"/>
        <v>Blank</v>
      </c>
      <c r="AG4152" s="9" t="str" cm="1">
        <f t="array" ref="AG4152">_xlfn.IFS(ISNUMBER(AC4152), "", ISNUMBER(SEARCH("Blank", AC4152)), "", ISERROR(AC4152), "Bad input on tab 3")</f>
        <v/>
      </c>
    </row>
    <row r="4153" spans="2:33" ht="15" customHeight="1" x14ac:dyDescent="0.75">
      <c r="B4153" s="205" t="str">
        <f>'5 Driver Data'!B4153</f>
        <v>4145</v>
      </c>
      <c r="C4153" s="193">
        <f>'5 Driver Data'!C4153</f>
        <v>0</v>
      </c>
      <c r="D4153" s="192">
        <f>'5 Driver Data'!D4153</f>
        <v>0</v>
      </c>
      <c r="E4153" s="191">
        <f>'5 Driver Data'!E4153</f>
        <v>0</v>
      </c>
      <c r="F4153" s="191">
        <f>'5 Driver Data'!F4153</f>
        <v>0</v>
      </c>
      <c r="G4153" s="191">
        <f>'5 Driver Data'!G4153</f>
        <v>0</v>
      </c>
      <c r="H4153" s="191">
        <f>'5 Driver Data'!H4153</f>
        <v>0</v>
      </c>
      <c r="I4153" s="191">
        <f>'5 Driver Data'!I4153</f>
        <v>0</v>
      </c>
      <c r="J4153" s="191">
        <f>'5 Driver Data'!J4153</f>
        <v>0</v>
      </c>
      <c r="K4153" s="206">
        <f>'5 Driver Data'!K4153</f>
        <v>0</v>
      </c>
      <c r="L4153" s="1"/>
      <c r="M4153" s="216" t="str">
        <f>IF(D4153=0,"Blank",'3 Model Input'!E$44*'3 Model Input'!E$45)</f>
        <v>Blank</v>
      </c>
      <c r="N4153" s="197" t="str">
        <f t="shared" si="670"/>
        <v>Blank</v>
      </c>
      <c r="O4153" s="197" t="str">
        <f>IF(D4153=0,"Blank",'3 Model Input'!E$49*(1-'3 Model Input'!E$51))</f>
        <v>Blank</v>
      </c>
      <c r="P4153" s="197" t="str">
        <f t="shared" si="671"/>
        <v>Blank</v>
      </c>
      <c r="Q4153" s="197" t="str">
        <f>IF(D4153=0,"Blank",IF(D4153="BEV",E4153*(1-'3 Model Input'!E$54), E4153))</f>
        <v>Blank</v>
      </c>
      <c r="R4153" s="198" t="str">
        <f>IF(D4153=0,"Blank",IF(D4153="PHEV",F4153/G4153,F4153*(1-'3 Model Input'!E$54)/G4153))</f>
        <v>Blank</v>
      </c>
      <c r="S4153" s="198" t="str">
        <f>IF(D4153=0,"Blank",IF(D4153="PHEV",MIN(M4153,E4153),MIN(M4153,(E4153*(1-'3 Model Input'!E$54)))))</f>
        <v>Blank</v>
      </c>
      <c r="T4153" s="217" t="str">
        <f t="shared" si="672"/>
        <v>Blank</v>
      </c>
      <c r="U4153" s="89"/>
      <c r="V4153" s="216" t="str">
        <f>IF(D4153=0,"Blank",P4153*'3 Model Input'!E$50)</f>
        <v>Blank</v>
      </c>
      <c r="W4153" s="197" t="str">
        <f t="shared" si="673"/>
        <v>Blank</v>
      </c>
      <c r="X4153" s="197" t="str">
        <f t="shared" si="674"/>
        <v>Blank</v>
      </c>
      <c r="Y4153" s="197" t="str">
        <f t="shared" si="675"/>
        <v>Blank</v>
      </c>
      <c r="Z4153" s="197" t="str">
        <f t="shared" si="676"/>
        <v>Blank</v>
      </c>
      <c r="AA4153" s="223" t="str" cm="1">
        <f t="array" ref="AA4153">_xlfn.IFS(ISTEXT('3 Model Input'!F$70),"Missing",ISTEXT('3 Model Input'!I$70),"Missing",ISNUMBER('3 Model Input'!K$70),'3 Model Input'!K$70*P4153)</f>
        <v>Missing</v>
      </c>
      <c r="AB4153" s="89"/>
      <c r="AC4153" s="227" t="str" cm="1">
        <f t="array" ref="AC4153">IF(D4153=0,"Blank",_xlfn.IFS('3 Model Input'!E$61=1,(V4153*G4153)/T4153,'3 Model Input'!E$61=2,(W4153*G4153)/T4153,'3 Model Input'!E$61=3,(X4153*G4153)/T4153,'3 Model Input'!E$61=4,(Y4153*G4153)/T4153,'3 Model Input'!E$61=5,(Z4153*G4153)/T4153, ISTEXT('3 Model Input'!E$61),"Missing",'3 Model Input'!E$61=6,(AA4153*G4153)/T4153))</f>
        <v>Blank</v>
      </c>
      <c r="AD4153" s="202" t="str">
        <f t="shared" si="677"/>
        <v>Blank</v>
      </c>
      <c r="AE4153" s="202" t="str">
        <f t="shared" si="678"/>
        <v>Blank</v>
      </c>
      <c r="AF4153" s="217" t="str">
        <f t="shared" si="679"/>
        <v>Blank</v>
      </c>
      <c r="AG4153" s="9" t="str" cm="1">
        <f t="array" ref="AG4153">_xlfn.IFS(ISNUMBER(AC4153), "", ISNUMBER(SEARCH("Blank", AC4153)), "", ISERROR(AC4153), "Bad input on tab 3")</f>
        <v/>
      </c>
    </row>
    <row r="4154" spans="2:33" ht="15" customHeight="1" x14ac:dyDescent="0.75">
      <c r="B4154" s="205" t="str">
        <f>'5 Driver Data'!B4154</f>
        <v>4146</v>
      </c>
      <c r="C4154" s="193">
        <f>'5 Driver Data'!C4154</f>
        <v>0</v>
      </c>
      <c r="D4154" s="192">
        <f>'5 Driver Data'!D4154</f>
        <v>0</v>
      </c>
      <c r="E4154" s="191">
        <f>'5 Driver Data'!E4154</f>
        <v>0</v>
      </c>
      <c r="F4154" s="191">
        <f>'5 Driver Data'!F4154</f>
        <v>0</v>
      </c>
      <c r="G4154" s="191">
        <f>'5 Driver Data'!G4154</f>
        <v>0</v>
      </c>
      <c r="H4154" s="191">
        <f>'5 Driver Data'!H4154</f>
        <v>0</v>
      </c>
      <c r="I4154" s="191">
        <f>'5 Driver Data'!I4154</f>
        <v>0</v>
      </c>
      <c r="J4154" s="191">
        <f>'5 Driver Data'!J4154</f>
        <v>0</v>
      </c>
      <c r="K4154" s="206">
        <f>'5 Driver Data'!K4154</f>
        <v>0</v>
      </c>
      <c r="L4154" s="1"/>
      <c r="M4154" s="216" t="str">
        <f>IF(D4154=0,"Blank",'3 Model Input'!E$44*'3 Model Input'!E$45)</f>
        <v>Blank</v>
      </c>
      <c r="N4154" s="197" t="str">
        <f t="shared" si="670"/>
        <v>Blank</v>
      </c>
      <c r="O4154" s="197" t="str">
        <f>IF(D4154=0,"Blank",'3 Model Input'!E$49*(1-'3 Model Input'!E$51))</f>
        <v>Blank</v>
      </c>
      <c r="P4154" s="197" t="str">
        <f t="shared" si="671"/>
        <v>Blank</v>
      </c>
      <c r="Q4154" s="197" t="str">
        <f>IF(D4154=0,"Blank",IF(D4154="BEV",E4154*(1-'3 Model Input'!E$54), E4154))</f>
        <v>Blank</v>
      </c>
      <c r="R4154" s="198" t="str">
        <f>IF(D4154=0,"Blank",IF(D4154="PHEV",F4154/G4154,F4154*(1-'3 Model Input'!E$54)/G4154))</f>
        <v>Blank</v>
      </c>
      <c r="S4154" s="198" t="str">
        <f>IF(D4154=0,"Blank",IF(D4154="PHEV",MIN(M4154,E4154),MIN(M4154,(E4154*(1-'3 Model Input'!E$54)))))</f>
        <v>Blank</v>
      </c>
      <c r="T4154" s="217" t="str">
        <f t="shared" si="672"/>
        <v>Blank</v>
      </c>
      <c r="U4154" s="89"/>
      <c r="V4154" s="216" t="str">
        <f>IF(D4154=0,"Blank",P4154*'3 Model Input'!E$50)</f>
        <v>Blank</v>
      </c>
      <c r="W4154" s="197" t="str">
        <f t="shared" si="673"/>
        <v>Blank</v>
      </c>
      <c r="X4154" s="197" t="str">
        <f t="shared" si="674"/>
        <v>Blank</v>
      </c>
      <c r="Y4154" s="197" t="str">
        <f t="shared" si="675"/>
        <v>Blank</v>
      </c>
      <c r="Z4154" s="197" t="str">
        <f t="shared" si="676"/>
        <v>Blank</v>
      </c>
      <c r="AA4154" s="223" t="str" cm="1">
        <f t="array" ref="AA4154">_xlfn.IFS(ISTEXT('3 Model Input'!F$70),"Missing",ISTEXT('3 Model Input'!I$70),"Missing",ISNUMBER('3 Model Input'!K$70),'3 Model Input'!K$70*P4154)</f>
        <v>Missing</v>
      </c>
      <c r="AB4154" s="89"/>
      <c r="AC4154" s="227" t="str" cm="1">
        <f t="array" ref="AC4154">IF(D4154=0,"Blank",_xlfn.IFS('3 Model Input'!E$61=1,(V4154*G4154)/T4154,'3 Model Input'!E$61=2,(W4154*G4154)/T4154,'3 Model Input'!E$61=3,(X4154*G4154)/T4154,'3 Model Input'!E$61=4,(Y4154*G4154)/T4154,'3 Model Input'!E$61=5,(Z4154*G4154)/T4154, ISTEXT('3 Model Input'!E$61),"Missing",'3 Model Input'!E$61=6,(AA4154*G4154)/T4154))</f>
        <v>Blank</v>
      </c>
      <c r="AD4154" s="202" t="str">
        <f t="shared" si="677"/>
        <v>Blank</v>
      </c>
      <c r="AE4154" s="202" t="str">
        <f t="shared" si="678"/>
        <v>Blank</v>
      </c>
      <c r="AF4154" s="217" t="str">
        <f t="shared" si="679"/>
        <v>Blank</v>
      </c>
      <c r="AG4154" s="9" t="str" cm="1">
        <f t="array" ref="AG4154">_xlfn.IFS(ISNUMBER(AC4154), "", ISNUMBER(SEARCH("Blank", AC4154)), "", ISERROR(AC4154), "Bad input on tab 3")</f>
        <v/>
      </c>
    </row>
    <row r="4155" spans="2:33" ht="15" customHeight="1" x14ac:dyDescent="0.75">
      <c r="B4155" s="205" t="str">
        <f>'5 Driver Data'!B4155</f>
        <v>4147</v>
      </c>
      <c r="C4155" s="193">
        <f>'5 Driver Data'!C4155</f>
        <v>0</v>
      </c>
      <c r="D4155" s="192">
        <f>'5 Driver Data'!D4155</f>
        <v>0</v>
      </c>
      <c r="E4155" s="191">
        <f>'5 Driver Data'!E4155</f>
        <v>0</v>
      </c>
      <c r="F4155" s="191">
        <f>'5 Driver Data'!F4155</f>
        <v>0</v>
      </c>
      <c r="G4155" s="191">
        <f>'5 Driver Data'!G4155</f>
        <v>0</v>
      </c>
      <c r="H4155" s="191">
        <f>'5 Driver Data'!H4155</f>
        <v>0</v>
      </c>
      <c r="I4155" s="191">
        <f>'5 Driver Data'!I4155</f>
        <v>0</v>
      </c>
      <c r="J4155" s="191">
        <f>'5 Driver Data'!J4155</f>
        <v>0</v>
      </c>
      <c r="K4155" s="206">
        <f>'5 Driver Data'!K4155</f>
        <v>0</v>
      </c>
      <c r="L4155" s="1"/>
      <c r="M4155" s="216" t="str">
        <f>IF(D4155=0,"Blank",'3 Model Input'!E$44*'3 Model Input'!E$45)</f>
        <v>Blank</v>
      </c>
      <c r="N4155" s="197" t="str">
        <f t="shared" si="670"/>
        <v>Blank</v>
      </c>
      <c r="O4155" s="197" t="str">
        <f>IF(D4155=0,"Blank",'3 Model Input'!E$49*(1-'3 Model Input'!E$51))</f>
        <v>Blank</v>
      </c>
      <c r="P4155" s="197" t="str">
        <f t="shared" si="671"/>
        <v>Blank</v>
      </c>
      <c r="Q4155" s="197" t="str">
        <f>IF(D4155=0,"Blank",IF(D4155="BEV",E4155*(1-'3 Model Input'!E$54), E4155))</f>
        <v>Blank</v>
      </c>
      <c r="R4155" s="198" t="str">
        <f>IF(D4155=0,"Blank",IF(D4155="PHEV",F4155/G4155,F4155*(1-'3 Model Input'!E$54)/G4155))</f>
        <v>Blank</v>
      </c>
      <c r="S4155" s="198" t="str">
        <f>IF(D4155=0,"Blank",IF(D4155="PHEV",MIN(M4155,E4155),MIN(M4155,(E4155*(1-'3 Model Input'!E$54)))))</f>
        <v>Blank</v>
      </c>
      <c r="T4155" s="217" t="str">
        <f t="shared" si="672"/>
        <v>Blank</v>
      </c>
      <c r="U4155" s="89"/>
      <c r="V4155" s="216" t="str">
        <f>IF(D4155=0,"Blank",P4155*'3 Model Input'!E$50)</f>
        <v>Blank</v>
      </c>
      <c r="W4155" s="197" t="str">
        <f t="shared" si="673"/>
        <v>Blank</v>
      </c>
      <c r="X4155" s="197" t="str">
        <f t="shared" si="674"/>
        <v>Blank</v>
      </c>
      <c r="Y4155" s="197" t="str">
        <f t="shared" si="675"/>
        <v>Blank</v>
      </c>
      <c r="Z4155" s="197" t="str">
        <f t="shared" si="676"/>
        <v>Blank</v>
      </c>
      <c r="AA4155" s="223" t="str" cm="1">
        <f t="array" ref="AA4155">_xlfn.IFS(ISTEXT('3 Model Input'!F$70),"Missing",ISTEXT('3 Model Input'!I$70),"Missing",ISNUMBER('3 Model Input'!K$70),'3 Model Input'!K$70*P4155)</f>
        <v>Missing</v>
      </c>
      <c r="AB4155" s="89"/>
      <c r="AC4155" s="227" t="str" cm="1">
        <f t="array" ref="AC4155">IF(D4155=0,"Blank",_xlfn.IFS('3 Model Input'!E$61=1,(V4155*G4155)/T4155,'3 Model Input'!E$61=2,(W4155*G4155)/T4155,'3 Model Input'!E$61=3,(X4155*G4155)/T4155,'3 Model Input'!E$61=4,(Y4155*G4155)/T4155,'3 Model Input'!E$61=5,(Z4155*G4155)/T4155, ISTEXT('3 Model Input'!E$61),"Missing",'3 Model Input'!E$61=6,(AA4155*G4155)/T4155))</f>
        <v>Blank</v>
      </c>
      <c r="AD4155" s="202" t="str">
        <f t="shared" si="677"/>
        <v>Blank</v>
      </c>
      <c r="AE4155" s="202" t="str">
        <f t="shared" si="678"/>
        <v>Blank</v>
      </c>
      <c r="AF4155" s="217" t="str">
        <f t="shared" si="679"/>
        <v>Blank</v>
      </c>
      <c r="AG4155" s="9" t="str" cm="1">
        <f t="array" ref="AG4155">_xlfn.IFS(ISNUMBER(AC4155), "", ISNUMBER(SEARCH("Blank", AC4155)), "", ISERROR(AC4155), "Bad input on tab 3")</f>
        <v/>
      </c>
    </row>
    <row r="4156" spans="2:33" ht="15" customHeight="1" x14ac:dyDescent="0.75">
      <c r="B4156" s="205" t="str">
        <f>'5 Driver Data'!B4156</f>
        <v>4148</v>
      </c>
      <c r="C4156" s="193">
        <f>'5 Driver Data'!C4156</f>
        <v>0</v>
      </c>
      <c r="D4156" s="192">
        <f>'5 Driver Data'!D4156</f>
        <v>0</v>
      </c>
      <c r="E4156" s="191">
        <f>'5 Driver Data'!E4156</f>
        <v>0</v>
      </c>
      <c r="F4156" s="191">
        <f>'5 Driver Data'!F4156</f>
        <v>0</v>
      </c>
      <c r="G4156" s="191">
        <f>'5 Driver Data'!G4156</f>
        <v>0</v>
      </c>
      <c r="H4156" s="191">
        <f>'5 Driver Data'!H4156</f>
        <v>0</v>
      </c>
      <c r="I4156" s="191">
        <f>'5 Driver Data'!I4156</f>
        <v>0</v>
      </c>
      <c r="J4156" s="191">
        <f>'5 Driver Data'!J4156</f>
        <v>0</v>
      </c>
      <c r="K4156" s="206">
        <f>'5 Driver Data'!K4156</f>
        <v>0</v>
      </c>
      <c r="L4156" s="1"/>
      <c r="M4156" s="216" t="str">
        <f>IF(D4156=0,"Blank",'3 Model Input'!E$44*'3 Model Input'!E$45)</f>
        <v>Blank</v>
      </c>
      <c r="N4156" s="197" t="str">
        <f t="shared" si="670"/>
        <v>Blank</v>
      </c>
      <c r="O4156" s="197" t="str">
        <f>IF(D4156=0,"Blank",'3 Model Input'!E$49*(1-'3 Model Input'!E$51))</f>
        <v>Blank</v>
      </c>
      <c r="P4156" s="197" t="str">
        <f t="shared" si="671"/>
        <v>Blank</v>
      </c>
      <c r="Q4156" s="197" t="str">
        <f>IF(D4156=0,"Blank",IF(D4156="BEV",E4156*(1-'3 Model Input'!E$54), E4156))</f>
        <v>Blank</v>
      </c>
      <c r="R4156" s="198" t="str">
        <f>IF(D4156=0,"Blank",IF(D4156="PHEV",F4156/G4156,F4156*(1-'3 Model Input'!E$54)/G4156))</f>
        <v>Blank</v>
      </c>
      <c r="S4156" s="198" t="str">
        <f>IF(D4156=0,"Blank",IF(D4156="PHEV",MIN(M4156,E4156),MIN(M4156,(E4156*(1-'3 Model Input'!E$54)))))</f>
        <v>Blank</v>
      </c>
      <c r="T4156" s="217" t="str">
        <f t="shared" si="672"/>
        <v>Blank</v>
      </c>
      <c r="U4156" s="89"/>
      <c r="V4156" s="216" t="str">
        <f>IF(D4156=0,"Blank",P4156*'3 Model Input'!E$50)</f>
        <v>Blank</v>
      </c>
      <c r="W4156" s="197" t="str">
        <f t="shared" si="673"/>
        <v>Blank</v>
      </c>
      <c r="X4156" s="197" t="str">
        <f t="shared" si="674"/>
        <v>Blank</v>
      </c>
      <c r="Y4156" s="197" t="str">
        <f t="shared" si="675"/>
        <v>Blank</v>
      </c>
      <c r="Z4156" s="197" t="str">
        <f t="shared" si="676"/>
        <v>Blank</v>
      </c>
      <c r="AA4156" s="223" t="str" cm="1">
        <f t="array" ref="AA4156">_xlfn.IFS(ISTEXT('3 Model Input'!F$70),"Missing",ISTEXT('3 Model Input'!I$70),"Missing",ISNUMBER('3 Model Input'!K$70),'3 Model Input'!K$70*P4156)</f>
        <v>Missing</v>
      </c>
      <c r="AB4156" s="89"/>
      <c r="AC4156" s="227" t="str" cm="1">
        <f t="array" ref="AC4156">IF(D4156=0,"Blank",_xlfn.IFS('3 Model Input'!E$61=1,(V4156*G4156)/T4156,'3 Model Input'!E$61=2,(W4156*G4156)/T4156,'3 Model Input'!E$61=3,(X4156*G4156)/T4156,'3 Model Input'!E$61=4,(Y4156*G4156)/T4156,'3 Model Input'!E$61=5,(Z4156*G4156)/T4156, ISTEXT('3 Model Input'!E$61),"Missing",'3 Model Input'!E$61=6,(AA4156*G4156)/T4156))</f>
        <v>Blank</v>
      </c>
      <c r="AD4156" s="202" t="str">
        <f t="shared" si="677"/>
        <v>Blank</v>
      </c>
      <c r="AE4156" s="202" t="str">
        <f t="shared" si="678"/>
        <v>Blank</v>
      </c>
      <c r="AF4156" s="217" t="str">
        <f t="shared" si="679"/>
        <v>Blank</v>
      </c>
      <c r="AG4156" s="9" t="str" cm="1">
        <f t="array" ref="AG4156">_xlfn.IFS(ISNUMBER(AC4156), "", ISNUMBER(SEARCH("Blank", AC4156)), "", ISERROR(AC4156), "Bad input on tab 3")</f>
        <v/>
      </c>
    </row>
    <row r="4157" spans="2:33" ht="15" customHeight="1" x14ac:dyDescent="0.75">
      <c r="B4157" s="205" t="str">
        <f>'5 Driver Data'!B4157</f>
        <v>4149</v>
      </c>
      <c r="C4157" s="193">
        <f>'5 Driver Data'!C4157</f>
        <v>0</v>
      </c>
      <c r="D4157" s="192">
        <f>'5 Driver Data'!D4157</f>
        <v>0</v>
      </c>
      <c r="E4157" s="191">
        <f>'5 Driver Data'!E4157</f>
        <v>0</v>
      </c>
      <c r="F4157" s="191">
        <f>'5 Driver Data'!F4157</f>
        <v>0</v>
      </c>
      <c r="G4157" s="191">
        <f>'5 Driver Data'!G4157</f>
        <v>0</v>
      </c>
      <c r="H4157" s="191">
        <f>'5 Driver Data'!H4157</f>
        <v>0</v>
      </c>
      <c r="I4157" s="191">
        <f>'5 Driver Data'!I4157</f>
        <v>0</v>
      </c>
      <c r="J4157" s="191">
        <f>'5 Driver Data'!J4157</f>
        <v>0</v>
      </c>
      <c r="K4157" s="206">
        <f>'5 Driver Data'!K4157</f>
        <v>0</v>
      </c>
      <c r="L4157" s="1"/>
      <c r="M4157" s="216" t="str">
        <f>IF(D4157=0,"Blank",'3 Model Input'!E$44*'3 Model Input'!E$45)</f>
        <v>Blank</v>
      </c>
      <c r="N4157" s="197" t="str">
        <f t="shared" si="670"/>
        <v>Blank</v>
      </c>
      <c r="O4157" s="197" t="str">
        <f>IF(D4157=0,"Blank",'3 Model Input'!E$49*(1-'3 Model Input'!E$51))</f>
        <v>Blank</v>
      </c>
      <c r="P4157" s="197" t="str">
        <f t="shared" si="671"/>
        <v>Blank</v>
      </c>
      <c r="Q4157" s="197" t="str">
        <f>IF(D4157=0,"Blank",IF(D4157="BEV",E4157*(1-'3 Model Input'!E$54), E4157))</f>
        <v>Blank</v>
      </c>
      <c r="R4157" s="198" t="str">
        <f>IF(D4157=0,"Blank",IF(D4157="PHEV",F4157/G4157,F4157*(1-'3 Model Input'!E$54)/G4157))</f>
        <v>Blank</v>
      </c>
      <c r="S4157" s="198" t="str">
        <f>IF(D4157=0,"Blank",IF(D4157="PHEV",MIN(M4157,E4157),MIN(M4157,(E4157*(1-'3 Model Input'!E$54)))))</f>
        <v>Blank</v>
      </c>
      <c r="T4157" s="217" t="str">
        <f t="shared" si="672"/>
        <v>Blank</v>
      </c>
      <c r="U4157" s="89"/>
      <c r="V4157" s="216" t="str">
        <f>IF(D4157=0,"Blank",P4157*'3 Model Input'!E$50)</f>
        <v>Blank</v>
      </c>
      <c r="W4157" s="197" t="str">
        <f t="shared" si="673"/>
        <v>Blank</v>
      </c>
      <c r="X4157" s="197" t="str">
        <f t="shared" si="674"/>
        <v>Blank</v>
      </c>
      <c r="Y4157" s="197" t="str">
        <f t="shared" si="675"/>
        <v>Blank</v>
      </c>
      <c r="Z4157" s="197" t="str">
        <f t="shared" si="676"/>
        <v>Blank</v>
      </c>
      <c r="AA4157" s="223" t="str" cm="1">
        <f t="array" ref="AA4157">_xlfn.IFS(ISTEXT('3 Model Input'!F$70),"Missing",ISTEXT('3 Model Input'!I$70),"Missing",ISNUMBER('3 Model Input'!K$70),'3 Model Input'!K$70*P4157)</f>
        <v>Missing</v>
      </c>
      <c r="AB4157" s="89"/>
      <c r="AC4157" s="227" t="str" cm="1">
        <f t="array" ref="AC4157">IF(D4157=0,"Blank",_xlfn.IFS('3 Model Input'!E$61=1,(V4157*G4157)/T4157,'3 Model Input'!E$61=2,(W4157*G4157)/T4157,'3 Model Input'!E$61=3,(X4157*G4157)/T4157,'3 Model Input'!E$61=4,(Y4157*G4157)/T4157,'3 Model Input'!E$61=5,(Z4157*G4157)/T4157, ISTEXT('3 Model Input'!E$61),"Missing",'3 Model Input'!E$61=6,(AA4157*G4157)/T4157))</f>
        <v>Blank</v>
      </c>
      <c r="AD4157" s="202" t="str">
        <f t="shared" si="677"/>
        <v>Blank</v>
      </c>
      <c r="AE4157" s="202" t="str">
        <f t="shared" si="678"/>
        <v>Blank</v>
      </c>
      <c r="AF4157" s="217" t="str">
        <f t="shared" si="679"/>
        <v>Blank</v>
      </c>
      <c r="AG4157" s="9" t="str" cm="1">
        <f t="array" ref="AG4157">_xlfn.IFS(ISNUMBER(AC4157), "", ISNUMBER(SEARCH("Blank", AC4157)), "", ISERROR(AC4157), "Bad input on tab 3")</f>
        <v/>
      </c>
    </row>
    <row r="4158" spans="2:33" ht="15" customHeight="1" x14ac:dyDescent="0.75">
      <c r="B4158" s="205" t="str">
        <f>'5 Driver Data'!B4158</f>
        <v>4150</v>
      </c>
      <c r="C4158" s="193">
        <f>'5 Driver Data'!C4158</f>
        <v>0</v>
      </c>
      <c r="D4158" s="192">
        <f>'5 Driver Data'!D4158</f>
        <v>0</v>
      </c>
      <c r="E4158" s="191">
        <f>'5 Driver Data'!E4158</f>
        <v>0</v>
      </c>
      <c r="F4158" s="191">
        <f>'5 Driver Data'!F4158</f>
        <v>0</v>
      </c>
      <c r="G4158" s="191">
        <f>'5 Driver Data'!G4158</f>
        <v>0</v>
      </c>
      <c r="H4158" s="191">
        <f>'5 Driver Data'!H4158</f>
        <v>0</v>
      </c>
      <c r="I4158" s="191">
        <f>'5 Driver Data'!I4158</f>
        <v>0</v>
      </c>
      <c r="J4158" s="191">
        <f>'5 Driver Data'!J4158</f>
        <v>0</v>
      </c>
      <c r="K4158" s="206">
        <f>'5 Driver Data'!K4158</f>
        <v>0</v>
      </c>
      <c r="L4158" s="1"/>
      <c r="M4158" s="216" t="str">
        <f>IF(D4158=0,"Blank",'3 Model Input'!E$44*'3 Model Input'!E$45)</f>
        <v>Blank</v>
      </c>
      <c r="N4158" s="197" t="str">
        <f t="shared" si="670"/>
        <v>Blank</v>
      </c>
      <c r="O4158" s="197" t="str">
        <f>IF(D4158=0,"Blank",'3 Model Input'!E$49*(1-'3 Model Input'!E$51))</f>
        <v>Blank</v>
      </c>
      <c r="P4158" s="197" t="str">
        <f t="shared" si="671"/>
        <v>Blank</v>
      </c>
      <c r="Q4158" s="197" t="str">
        <f>IF(D4158=0,"Blank",IF(D4158="BEV",E4158*(1-'3 Model Input'!E$54), E4158))</f>
        <v>Blank</v>
      </c>
      <c r="R4158" s="198" t="str">
        <f>IF(D4158=0,"Blank",IF(D4158="PHEV",F4158/G4158,F4158*(1-'3 Model Input'!E$54)/G4158))</f>
        <v>Blank</v>
      </c>
      <c r="S4158" s="198" t="str">
        <f>IF(D4158=0,"Blank",IF(D4158="PHEV",MIN(M4158,E4158),MIN(M4158,(E4158*(1-'3 Model Input'!E$54)))))</f>
        <v>Blank</v>
      </c>
      <c r="T4158" s="217" t="str">
        <f t="shared" si="672"/>
        <v>Blank</v>
      </c>
      <c r="U4158" s="89"/>
      <c r="V4158" s="216" t="str">
        <f>IF(D4158=0,"Blank",P4158*'3 Model Input'!E$50)</f>
        <v>Blank</v>
      </c>
      <c r="W4158" s="197" t="str">
        <f t="shared" si="673"/>
        <v>Blank</v>
      </c>
      <c r="X4158" s="197" t="str">
        <f t="shared" si="674"/>
        <v>Blank</v>
      </c>
      <c r="Y4158" s="197" t="str">
        <f t="shared" si="675"/>
        <v>Blank</v>
      </c>
      <c r="Z4158" s="197" t="str">
        <f t="shared" si="676"/>
        <v>Blank</v>
      </c>
      <c r="AA4158" s="223" t="str" cm="1">
        <f t="array" ref="AA4158">_xlfn.IFS(ISTEXT('3 Model Input'!F$70),"Missing",ISTEXT('3 Model Input'!I$70),"Missing",ISNUMBER('3 Model Input'!K$70),'3 Model Input'!K$70*P4158)</f>
        <v>Missing</v>
      </c>
      <c r="AB4158" s="89"/>
      <c r="AC4158" s="227" t="str" cm="1">
        <f t="array" ref="AC4158">IF(D4158=0,"Blank",_xlfn.IFS('3 Model Input'!E$61=1,(V4158*G4158)/T4158,'3 Model Input'!E$61=2,(W4158*G4158)/T4158,'3 Model Input'!E$61=3,(X4158*G4158)/T4158,'3 Model Input'!E$61=4,(Y4158*G4158)/T4158,'3 Model Input'!E$61=5,(Z4158*G4158)/T4158, ISTEXT('3 Model Input'!E$61),"Missing",'3 Model Input'!E$61=6,(AA4158*G4158)/T4158))</f>
        <v>Blank</v>
      </c>
      <c r="AD4158" s="202" t="str">
        <f t="shared" si="677"/>
        <v>Blank</v>
      </c>
      <c r="AE4158" s="202" t="str">
        <f t="shared" si="678"/>
        <v>Blank</v>
      </c>
      <c r="AF4158" s="217" t="str">
        <f t="shared" si="679"/>
        <v>Blank</v>
      </c>
      <c r="AG4158" s="9" t="str" cm="1">
        <f t="array" ref="AG4158">_xlfn.IFS(ISNUMBER(AC4158), "", ISNUMBER(SEARCH("Blank", AC4158)), "", ISERROR(AC4158), "Bad input on tab 3")</f>
        <v/>
      </c>
    </row>
    <row r="4159" spans="2:33" ht="15" customHeight="1" x14ac:dyDescent="0.75">
      <c r="B4159" s="205" t="str">
        <f>'5 Driver Data'!B4159</f>
        <v>4151</v>
      </c>
      <c r="C4159" s="193">
        <f>'5 Driver Data'!C4159</f>
        <v>0</v>
      </c>
      <c r="D4159" s="192">
        <f>'5 Driver Data'!D4159</f>
        <v>0</v>
      </c>
      <c r="E4159" s="191">
        <f>'5 Driver Data'!E4159</f>
        <v>0</v>
      </c>
      <c r="F4159" s="191">
        <f>'5 Driver Data'!F4159</f>
        <v>0</v>
      </c>
      <c r="G4159" s="191">
        <f>'5 Driver Data'!G4159</f>
        <v>0</v>
      </c>
      <c r="H4159" s="191">
        <f>'5 Driver Data'!H4159</f>
        <v>0</v>
      </c>
      <c r="I4159" s="191">
        <f>'5 Driver Data'!I4159</f>
        <v>0</v>
      </c>
      <c r="J4159" s="191">
        <f>'5 Driver Data'!J4159</f>
        <v>0</v>
      </c>
      <c r="K4159" s="206">
        <f>'5 Driver Data'!K4159</f>
        <v>0</v>
      </c>
      <c r="L4159" s="1"/>
      <c r="M4159" s="216" t="str">
        <f>IF(D4159=0,"Blank",'3 Model Input'!E$44*'3 Model Input'!E$45)</f>
        <v>Blank</v>
      </c>
      <c r="N4159" s="197" t="str">
        <f t="shared" si="670"/>
        <v>Blank</v>
      </c>
      <c r="O4159" s="197" t="str">
        <f>IF(D4159=0,"Blank",'3 Model Input'!E$49*(1-'3 Model Input'!E$51))</f>
        <v>Blank</v>
      </c>
      <c r="P4159" s="197" t="str">
        <f t="shared" si="671"/>
        <v>Blank</v>
      </c>
      <c r="Q4159" s="197" t="str">
        <f>IF(D4159=0,"Blank",IF(D4159="BEV",E4159*(1-'3 Model Input'!E$54), E4159))</f>
        <v>Blank</v>
      </c>
      <c r="R4159" s="198" t="str">
        <f>IF(D4159=0,"Blank",IF(D4159="PHEV",F4159/G4159,F4159*(1-'3 Model Input'!E$54)/G4159))</f>
        <v>Blank</v>
      </c>
      <c r="S4159" s="198" t="str">
        <f>IF(D4159=0,"Blank",IF(D4159="PHEV",MIN(M4159,E4159),MIN(M4159,(E4159*(1-'3 Model Input'!E$54)))))</f>
        <v>Blank</v>
      </c>
      <c r="T4159" s="217" t="str">
        <f t="shared" si="672"/>
        <v>Blank</v>
      </c>
      <c r="U4159" s="89"/>
      <c r="V4159" s="216" t="str">
        <f>IF(D4159=0,"Blank",P4159*'3 Model Input'!E$50)</f>
        <v>Blank</v>
      </c>
      <c r="W4159" s="197" t="str">
        <f t="shared" si="673"/>
        <v>Blank</v>
      </c>
      <c r="X4159" s="197" t="str">
        <f t="shared" si="674"/>
        <v>Blank</v>
      </c>
      <c r="Y4159" s="197" t="str">
        <f t="shared" si="675"/>
        <v>Blank</v>
      </c>
      <c r="Z4159" s="197" t="str">
        <f t="shared" si="676"/>
        <v>Blank</v>
      </c>
      <c r="AA4159" s="223" t="str" cm="1">
        <f t="array" ref="AA4159">_xlfn.IFS(ISTEXT('3 Model Input'!F$70),"Missing",ISTEXT('3 Model Input'!I$70),"Missing",ISNUMBER('3 Model Input'!K$70),'3 Model Input'!K$70*P4159)</f>
        <v>Missing</v>
      </c>
      <c r="AB4159" s="89"/>
      <c r="AC4159" s="227" t="str" cm="1">
        <f t="array" ref="AC4159">IF(D4159=0,"Blank",_xlfn.IFS('3 Model Input'!E$61=1,(V4159*G4159)/T4159,'3 Model Input'!E$61=2,(W4159*G4159)/T4159,'3 Model Input'!E$61=3,(X4159*G4159)/T4159,'3 Model Input'!E$61=4,(Y4159*G4159)/T4159,'3 Model Input'!E$61=5,(Z4159*G4159)/T4159, ISTEXT('3 Model Input'!E$61),"Missing",'3 Model Input'!E$61=6,(AA4159*G4159)/T4159))</f>
        <v>Blank</v>
      </c>
      <c r="AD4159" s="202" t="str">
        <f t="shared" si="677"/>
        <v>Blank</v>
      </c>
      <c r="AE4159" s="202" t="str">
        <f t="shared" si="678"/>
        <v>Blank</v>
      </c>
      <c r="AF4159" s="217" t="str">
        <f t="shared" si="679"/>
        <v>Blank</v>
      </c>
      <c r="AG4159" s="9" t="str" cm="1">
        <f t="array" ref="AG4159">_xlfn.IFS(ISNUMBER(AC4159), "", ISNUMBER(SEARCH("Blank", AC4159)), "", ISERROR(AC4159), "Bad input on tab 3")</f>
        <v/>
      </c>
    </row>
    <row r="4160" spans="2:33" ht="15" customHeight="1" x14ac:dyDescent="0.75">
      <c r="B4160" s="205" t="str">
        <f>'5 Driver Data'!B4160</f>
        <v>4152</v>
      </c>
      <c r="C4160" s="193">
        <f>'5 Driver Data'!C4160</f>
        <v>0</v>
      </c>
      <c r="D4160" s="192">
        <f>'5 Driver Data'!D4160</f>
        <v>0</v>
      </c>
      <c r="E4160" s="191">
        <f>'5 Driver Data'!E4160</f>
        <v>0</v>
      </c>
      <c r="F4160" s="191">
        <f>'5 Driver Data'!F4160</f>
        <v>0</v>
      </c>
      <c r="G4160" s="191">
        <f>'5 Driver Data'!G4160</f>
        <v>0</v>
      </c>
      <c r="H4160" s="191">
        <f>'5 Driver Data'!H4160</f>
        <v>0</v>
      </c>
      <c r="I4160" s="191">
        <f>'5 Driver Data'!I4160</f>
        <v>0</v>
      </c>
      <c r="J4160" s="191">
        <f>'5 Driver Data'!J4160</f>
        <v>0</v>
      </c>
      <c r="K4160" s="206">
        <f>'5 Driver Data'!K4160</f>
        <v>0</v>
      </c>
      <c r="L4160" s="1"/>
      <c r="M4160" s="216" t="str">
        <f>IF(D4160=0,"Blank",'3 Model Input'!E$44*'3 Model Input'!E$45)</f>
        <v>Blank</v>
      </c>
      <c r="N4160" s="197" t="str">
        <f t="shared" si="670"/>
        <v>Blank</v>
      </c>
      <c r="O4160" s="197" t="str">
        <f>IF(D4160=0,"Blank",'3 Model Input'!E$49*(1-'3 Model Input'!E$51))</f>
        <v>Blank</v>
      </c>
      <c r="P4160" s="197" t="str">
        <f t="shared" si="671"/>
        <v>Blank</v>
      </c>
      <c r="Q4160" s="197" t="str">
        <f>IF(D4160=0,"Blank",IF(D4160="BEV",E4160*(1-'3 Model Input'!E$54), E4160))</f>
        <v>Blank</v>
      </c>
      <c r="R4160" s="198" t="str">
        <f>IF(D4160=0,"Blank",IF(D4160="PHEV",F4160/G4160,F4160*(1-'3 Model Input'!E$54)/G4160))</f>
        <v>Blank</v>
      </c>
      <c r="S4160" s="198" t="str">
        <f>IF(D4160=0,"Blank",IF(D4160="PHEV",MIN(M4160,E4160),MIN(M4160,(E4160*(1-'3 Model Input'!E$54)))))</f>
        <v>Blank</v>
      </c>
      <c r="T4160" s="217" t="str">
        <f t="shared" si="672"/>
        <v>Blank</v>
      </c>
      <c r="U4160" s="89"/>
      <c r="V4160" s="216" t="str">
        <f>IF(D4160=0,"Blank",P4160*'3 Model Input'!E$50)</f>
        <v>Blank</v>
      </c>
      <c r="W4160" s="197" t="str">
        <f t="shared" si="673"/>
        <v>Blank</v>
      </c>
      <c r="X4160" s="197" t="str">
        <f t="shared" si="674"/>
        <v>Blank</v>
      </c>
      <c r="Y4160" s="197" t="str">
        <f t="shared" si="675"/>
        <v>Blank</v>
      </c>
      <c r="Z4160" s="197" t="str">
        <f t="shared" si="676"/>
        <v>Blank</v>
      </c>
      <c r="AA4160" s="223" t="str" cm="1">
        <f t="array" ref="AA4160">_xlfn.IFS(ISTEXT('3 Model Input'!F$70),"Missing",ISTEXT('3 Model Input'!I$70),"Missing",ISNUMBER('3 Model Input'!K$70),'3 Model Input'!K$70*P4160)</f>
        <v>Missing</v>
      </c>
      <c r="AB4160" s="89"/>
      <c r="AC4160" s="227" t="str" cm="1">
        <f t="array" ref="AC4160">IF(D4160=0,"Blank",_xlfn.IFS('3 Model Input'!E$61=1,(V4160*G4160)/T4160,'3 Model Input'!E$61=2,(W4160*G4160)/T4160,'3 Model Input'!E$61=3,(X4160*G4160)/T4160,'3 Model Input'!E$61=4,(Y4160*G4160)/T4160,'3 Model Input'!E$61=5,(Z4160*G4160)/T4160, ISTEXT('3 Model Input'!E$61),"Missing",'3 Model Input'!E$61=6,(AA4160*G4160)/T4160))</f>
        <v>Blank</v>
      </c>
      <c r="AD4160" s="202" t="str">
        <f t="shared" si="677"/>
        <v>Blank</v>
      </c>
      <c r="AE4160" s="202" t="str">
        <f t="shared" si="678"/>
        <v>Blank</v>
      </c>
      <c r="AF4160" s="217" t="str">
        <f t="shared" si="679"/>
        <v>Blank</v>
      </c>
      <c r="AG4160" s="9" t="str" cm="1">
        <f t="array" ref="AG4160">_xlfn.IFS(ISNUMBER(AC4160), "", ISNUMBER(SEARCH("Blank", AC4160)), "", ISERROR(AC4160), "Bad input on tab 3")</f>
        <v/>
      </c>
    </row>
    <row r="4161" spans="2:33" ht="15" customHeight="1" x14ac:dyDescent="0.75">
      <c r="B4161" s="205" t="str">
        <f>'5 Driver Data'!B4161</f>
        <v>4153</v>
      </c>
      <c r="C4161" s="193">
        <f>'5 Driver Data'!C4161</f>
        <v>0</v>
      </c>
      <c r="D4161" s="192">
        <f>'5 Driver Data'!D4161</f>
        <v>0</v>
      </c>
      <c r="E4161" s="191">
        <f>'5 Driver Data'!E4161</f>
        <v>0</v>
      </c>
      <c r="F4161" s="191">
        <f>'5 Driver Data'!F4161</f>
        <v>0</v>
      </c>
      <c r="G4161" s="191">
        <f>'5 Driver Data'!G4161</f>
        <v>0</v>
      </c>
      <c r="H4161" s="191">
        <f>'5 Driver Data'!H4161</f>
        <v>0</v>
      </c>
      <c r="I4161" s="191">
        <f>'5 Driver Data'!I4161</f>
        <v>0</v>
      </c>
      <c r="J4161" s="191">
        <f>'5 Driver Data'!J4161</f>
        <v>0</v>
      </c>
      <c r="K4161" s="206">
        <f>'5 Driver Data'!K4161</f>
        <v>0</v>
      </c>
      <c r="L4161" s="1"/>
      <c r="M4161" s="216" t="str">
        <f>IF(D4161=0,"Blank",'3 Model Input'!E$44*'3 Model Input'!E$45)</f>
        <v>Blank</v>
      </c>
      <c r="N4161" s="197" t="str">
        <f t="shared" si="670"/>
        <v>Blank</v>
      </c>
      <c r="O4161" s="197" t="str">
        <f>IF(D4161=0,"Blank",'3 Model Input'!E$49*(1-'3 Model Input'!E$51))</f>
        <v>Blank</v>
      </c>
      <c r="P4161" s="197" t="str">
        <f t="shared" si="671"/>
        <v>Blank</v>
      </c>
      <c r="Q4161" s="197" t="str">
        <f>IF(D4161=0,"Blank",IF(D4161="BEV",E4161*(1-'3 Model Input'!E$54), E4161))</f>
        <v>Blank</v>
      </c>
      <c r="R4161" s="198" t="str">
        <f>IF(D4161=0,"Blank",IF(D4161="PHEV",F4161/G4161,F4161*(1-'3 Model Input'!E$54)/G4161))</f>
        <v>Blank</v>
      </c>
      <c r="S4161" s="198" t="str">
        <f>IF(D4161=0,"Blank",IF(D4161="PHEV",MIN(M4161,E4161),MIN(M4161,(E4161*(1-'3 Model Input'!E$54)))))</f>
        <v>Blank</v>
      </c>
      <c r="T4161" s="217" t="str">
        <f t="shared" si="672"/>
        <v>Blank</v>
      </c>
      <c r="U4161" s="89"/>
      <c r="V4161" s="216" t="str">
        <f>IF(D4161=0,"Blank",P4161*'3 Model Input'!E$50)</f>
        <v>Blank</v>
      </c>
      <c r="W4161" s="197" t="str">
        <f t="shared" si="673"/>
        <v>Blank</v>
      </c>
      <c r="X4161" s="197" t="str">
        <f t="shared" si="674"/>
        <v>Blank</v>
      </c>
      <c r="Y4161" s="197" t="str">
        <f t="shared" si="675"/>
        <v>Blank</v>
      </c>
      <c r="Z4161" s="197" t="str">
        <f t="shared" si="676"/>
        <v>Blank</v>
      </c>
      <c r="AA4161" s="223" t="str" cm="1">
        <f t="array" ref="AA4161">_xlfn.IFS(ISTEXT('3 Model Input'!F$70),"Missing",ISTEXT('3 Model Input'!I$70),"Missing",ISNUMBER('3 Model Input'!K$70),'3 Model Input'!K$70*P4161)</f>
        <v>Missing</v>
      </c>
      <c r="AB4161" s="89"/>
      <c r="AC4161" s="227" t="str" cm="1">
        <f t="array" ref="AC4161">IF(D4161=0,"Blank",_xlfn.IFS('3 Model Input'!E$61=1,(V4161*G4161)/T4161,'3 Model Input'!E$61=2,(W4161*G4161)/T4161,'3 Model Input'!E$61=3,(X4161*G4161)/T4161,'3 Model Input'!E$61=4,(Y4161*G4161)/T4161,'3 Model Input'!E$61=5,(Z4161*G4161)/T4161, ISTEXT('3 Model Input'!E$61),"Missing",'3 Model Input'!E$61=6,(AA4161*G4161)/T4161))</f>
        <v>Blank</v>
      </c>
      <c r="AD4161" s="202" t="str">
        <f t="shared" si="677"/>
        <v>Blank</v>
      </c>
      <c r="AE4161" s="202" t="str">
        <f t="shared" si="678"/>
        <v>Blank</v>
      </c>
      <c r="AF4161" s="217" t="str">
        <f t="shared" si="679"/>
        <v>Blank</v>
      </c>
      <c r="AG4161" s="9" t="str" cm="1">
        <f t="array" ref="AG4161">_xlfn.IFS(ISNUMBER(AC4161), "", ISNUMBER(SEARCH("Blank", AC4161)), "", ISERROR(AC4161), "Bad input on tab 3")</f>
        <v/>
      </c>
    </row>
    <row r="4162" spans="2:33" ht="15" customHeight="1" x14ac:dyDescent="0.75">
      <c r="B4162" s="205" t="str">
        <f>'5 Driver Data'!B4162</f>
        <v>4154</v>
      </c>
      <c r="C4162" s="193">
        <f>'5 Driver Data'!C4162</f>
        <v>0</v>
      </c>
      <c r="D4162" s="192">
        <f>'5 Driver Data'!D4162</f>
        <v>0</v>
      </c>
      <c r="E4162" s="191">
        <f>'5 Driver Data'!E4162</f>
        <v>0</v>
      </c>
      <c r="F4162" s="191">
        <f>'5 Driver Data'!F4162</f>
        <v>0</v>
      </c>
      <c r="G4162" s="191">
        <f>'5 Driver Data'!G4162</f>
        <v>0</v>
      </c>
      <c r="H4162" s="191">
        <f>'5 Driver Data'!H4162</f>
        <v>0</v>
      </c>
      <c r="I4162" s="191">
        <f>'5 Driver Data'!I4162</f>
        <v>0</v>
      </c>
      <c r="J4162" s="191">
        <f>'5 Driver Data'!J4162</f>
        <v>0</v>
      </c>
      <c r="K4162" s="206">
        <f>'5 Driver Data'!K4162</f>
        <v>0</v>
      </c>
      <c r="L4162" s="1"/>
      <c r="M4162" s="216" t="str">
        <f>IF(D4162=0,"Blank",'3 Model Input'!E$44*'3 Model Input'!E$45)</f>
        <v>Blank</v>
      </c>
      <c r="N4162" s="197" t="str">
        <f t="shared" si="670"/>
        <v>Blank</v>
      </c>
      <c r="O4162" s="197" t="str">
        <f>IF(D4162=0,"Blank",'3 Model Input'!E$49*(1-'3 Model Input'!E$51))</f>
        <v>Blank</v>
      </c>
      <c r="P4162" s="197" t="str">
        <f t="shared" si="671"/>
        <v>Blank</v>
      </c>
      <c r="Q4162" s="197" t="str">
        <f>IF(D4162=0,"Blank",IF(D4162="BEV",E4162*(1-'3 Model Input'!E$54), E4162))</f>
        <v>Blank</v>
      </c>
      <c r="R4162" s="198" t="str">
        <f>IF(D4162=0,"Blank",IF(D4162="PHEV",F4162/G4162,F4162*(1-'3 Model Input'!E$54)/G4162))</f>
        <v>Blank</v>
      </c>
      <c r="S4162" s="198" t="str">
        <f>IF(D4162=0,"Blank",IF(D4162="PHEV",MIN(M4162,E4162),MIN(M4162,(E4162*(1-'3 Model Input'!E$54)))))</f>
        <v>Blank</v>
      </c>
      <c r="T4162" s="217" t="str">
        <f t="shared" si="672"/>
        <v>Blank</v>
      </c>
      <c r="U4162" s="89"/>
      <c r="V4162" s="216" t="str">
        <f>IF(D4162=0,"Blank",P4162*'3 Model Input'!E$50)</f>
        <v>Blank</v>
      </c>
      <c r="W4162" s="197" t="str">
        <f t="shared" si="673"/>
        <v>Blank</v>
      </c>
      <c r="X4162" s="197" t="str">
        <f t="shared" si="674"/>
        <v>Blank</v>
      </c>
      <c r="Y4162" s="197" t="str">
        <f t="shared" si="675"/>
        <v>Blank</v>
      </c>
      <c r="Z4162" s="197" t="str">
        <f t="shared" si="676"/>
        <v>Blank</v>
      </c>
      <c r="AA4162" s="223" t="str" cm="1">
        <f t="array" ref="AA4162">_xlfn.IFS(ISTEXT('3 Model Input'!F$70),"Missing",ISTEXT('3 Model Input'!I$70),"Missing",ISNUMBER('3 Model Input'!K$70),'3 Model Input'!K$70*P4162)</f>
        <v>Missing</v>
      </c>
      <c r="AB4162" s="89"/>
      <c r="AC4162" s="227" t="str" cm="1">
        <f t="array" ref="AC4162">IF(D4162=0,"Blank",_xlfn.IFS('3 Model Input'!E$61=1,(V4162*G4162)/T4162,'3 Model Input'!E$61=2,(W4162*G4162)/T4162,'3 Model Input'!E$61=3,(X4162*G4162)/T4162,'3 Model Input'!E$61=4,(Y4162*G4162)/T4162,'3 Model Input'!E$61=5,(Z4162*G4162)/T4162, ISTEXT('3 Model Input'!E$61),"Missing",'3 Model Input'!E$61=6,(AA4162*G4162)/T4162))</f>
        <v>Blank</v>
      </c>
      <c r="AD4162" s="202" t="str">
        <f t="shared" si="677"/>
        <v>Blank</v>
      </c>
      <c r="AE4162" s="202" t="str">
        <f t="shared" si="678"/>
        <v>Blank</v>
      </c>
      <c r="AF4162" s="217" t="str">
        <f t="shared" si="679"/>
        <v>Blank</v>
      </c>
      <c r="AG4162" s="9" t="str" cm="1">
        <f t="array" ref="AG4162">_xlfn.IFS(ISNUMBER(AC4162), "", ISNUMBER(SEARCH("Blank", AC4162)), "", ISERROR(AC4162), "Bad input on tab 3")</f>
        <v/>
      </c>
    </row>
    <row r="4163" spans="2:33" ht="15" customHeight="1" x14ac:dyDescent="0.75">
      <c r="B4163" s="205" t="str">
        <f>'5 Driver Data'!B4163</f>
        <v>4155</v>
      </c>
      <c r="C4163" s="193">
        <f>'5 Driver Data'!C4163</f>
        <v>0</v>
      </c>
      <c r="D4163" s="192">
        <f>'5 Driver Data'!D4163</f>
        <v>0</v>
      </c>
      <c r="E4163" s="191">
        <f>'5 Driver Data'!E4163</f>
        <v>0</v>
      </c>
      <c r="F4163" s="191">
        <f>'5 Driver Data'!F4163</f>
        <v>0</v>
      </c>
      <c r="G4163" s="191">
        <f>'5 Driver Data'!G4163</f>
        <v>0</v>
      </c>
      <c r="H4163" s="191">
        <f>'5 Driver Data'!H4163</f>
        <v>0</v>
      </c>
      <c r="I4163" s="191">
        <f>'5 Driver Data'!I4163</f>
        <v>0</v>
      </c>
      <c r="J4163" s="191">
        <f>'5 Driver Data'!J4163</f>
        <v>0</v>
      </c>
      <c r="K4163" s="206">
        <f>'5 Driver Data'!K4163</f>
        <v>0</v>
      </c>
      <c r="L4163" s="1"/>
      <c r="M4163" s="216" t="str">
        <f>IF(D4163=0,"Blank",'3 Model Input'!E$44*'3 Model Input'!E$45)</f>
        <v>Blank</v>
      </c>
      <c r="N4163" s="197" t="str">
        <f t="shared" si="670"/>
        <v>Blank</v>
      </c>
      <c r="O4163" s="197" t="str">
        <f>IF(D4163=0,"Blank",'3 Model Input'!E$49*(1-'3 Model Input'!E$51))</f>
        <v>Blank</v>
      </c>
      <c r="P4163" s="197" t="str">
        <f t="shared" si="671"/>
        <v>Blank</v>
      </c>
      <c r="Q4163" s="197" t="str">
        <f>IF(D4163=0,"Blank",IF(D4163="BEV",E4163*(1-'3 Model Input'!E$54), E4163))</f>
        <v>Blank</v>
      </c>
      <c r="R4163" s="198" t="str">
        <f>IF(D4163=0,"Blank",IF(D4163="PHEV",F4163/G4163,F4163*(1-'3 Model Input'!E$54)/G4163))</f>
        <v>Blank</v>
      </c>
      <c r="S4163" s="198" t="str">
        <f>IF(D4163=0,"Blank",IF(D4163="PHEV",MIN(M4163,E4163),MIN(M4163,(E4163*(1-'3 Model Input'!E$54)))))</f>
        <v>Blank</v>
      </c>
      <c r="T4163" s="217" t="str">
        <f t="shared" si="672"/>
        <v>Blank</v>
      </c>
      <c r="U4163" s="89"/>
      <c r="V4163" s="216" t="str">
        <f>IF(D4163=0,"Blank",P4163*'3 Model Input'!E$50)</f>
        <v>Blank</v>
      </c>
      <c r="W4163" s="197" t="str">
        <f t="shared" si="673"/>
        <v>Blank</v>
      </c>
      <c r="X4163" s="197" t="str">
        <f t="shared" si="674"/>
        <v>Blank</v>
      </c>
      <c r="Y4163" s="197" t="str">
        <f t="shared" si="675"/>
        <v>Blank</v>
      </c>
      <c r="Z4163" s="197" t="str">
        <f t="shared" si="676"/>
        <v>Blank</v>
      </c>
      <c r="AA4163" s="223" t="str" cm="1">
        <f t="array" ref="AA4163">_xlfn.IFS(ISTEXT('3 Model Input'!F$70),"Missing",ISTEXT('3 Model Input'!I$70),"Missing",ISNUMBER('3 Model Input'!K$70),'3 Model Input'!K$70*P4163)</f>
        <v>Missing</v>
      </c>
      <c r="AB4163" s="89"/>
      <c r="AC4163" s="227" t="str" cm="1">
        <f t="array" ref="AC4163">IF(D4163=0,"Blank",_xlfn.IFS('3 Model Input'!E$61=1,(V4163*G4163)/T4163,'3 Model Input'!E$61=2,(W4163*G4163)/T4163,'3 Model Input'!E$61=3,(X4163*G4163)/T4163,'3 Model Input'!E$61=4,(Y4163*G4163)/T4163,'3 Model Input'!E$61=5,(Z4163*G4163)/T4163, ISTEXT('3 Model Input'!E$61),"Missing",'3 Model Input'!E$61=6,(AA4163*G4163)/T4163))</f>
        <v>Blank</v>
      </c>
      <c r="AD4163" s="202" t="str">
        <f t="shared" si="677"/>
        <v>Blank</v>
      </c>
      <c r="AE4163" s="202" t="str">
        <f t="shared" si="678"/>
        <v>Blank</v>
      </c>
      <c r="AF4163" s="217" t="str">
        <f t="shared" si="679"/>
        <v>Blank</v>
      </c>
      <c r="AG4163" s="9" t="str" cm="1">
        <f t="array" ref="AG4163">_xlfn.IFS(ISNUMBER(AC4163), "", ISNUMBER(SEARCH("Blank", AC4163)), "", ISERROR(AC4163), "Bad input on tab 3")</f>
        <v/>
      </c>
    </row>
    <row r="4164" spans="2:33" ht="15" customHeight="1" x14ac:dyDescent="0.75">
      <c r="B4164" s="205" t="str">
        <f>'5 Driver Data'!B4164</f>
        <v>4156</v>
      </c>
      <c r="C4164" s="193">
        <f>'5 Driver Data'!C4164</f>
        <v>0</v>
      </c>
      <c r="D4164" s="192">
        <f>'5 Driver Data'!D4164</f>
        <v>0</v>
      </c>
      <c r="E4164" s="191">
        <f>'5 Driver Data'!E4164</f>
        <v>0</v>
      </c>
      <c r="F4164" s="191">
        <f>'5 Driver Data'!F4164</f>
        <v>0</v>
      </c>
      <c r="G4164" s="191">
        <f>'5 Driver Data'!G4164</f>
        <v>0</v>
      </c>
      <c r="H4164" s="191">
        <f>'5 Driver Data'!H4164</f>
        <v>0</v>
      </c>
      <c r="I4164" s="191">
        <f>'5 Driver Data'!I4164</f>
        <v>0</v>
      </c>
      <c r="J4164" s="191">
        <f>'5 Driver Data'!J4164</f>
        <v>0</v>
      </c>
      <c r="K4164" s="206">
        <f>'5 Driver Data'!K4164</f>
        <v>0</v>
      </c>
      <c r="L4164" s="1"/>
      <c r="M4164" s="216" t="str">
        <f>IF(D4164=0,"Blank",'3 Model Input'!E$44*'3 Model Input'!E$45)</f>
        <v>Blank</v>
      </c>
      <c r="N4164" s="197" t="str">
        <f t="shared" si="670"/>
        <v>Blank</v>
      </c>
      <c r="O4164" s="197" t="str">
        <f>IF(D4164=0,"Blank",'3 Model Input'!E$49*(1-'3 Model Input'!E$51))</f>
        <v>Blank</v>
      </c>
      <c r="P4164" s="197" t="str">
        <f t="shared" si="671"/>
        <v>Blank</v>
      </c>
      <c r="Q4164" s="197" t="str">
        <f>IF(D4164=0,"Blank",IF(D4164="BEV",E4164*(1-'3 Model Input'!E$54), E4164))</f>
        <v>Blank</v>
      </c>
      <c r="R4164" s="198" t="str">
        <f>IF(D4164=0,"Blank",IF(D4164="PHEV",F4164/G4164,F4164*(1-'3 Model Input'!E$54)/G4164))</f>
        <v>Blank</v>
      </c>
      <c r="S4164" s="198" t="str">
        <f>IF(D4164=0,"Blank",IF(D4164="PHEV",MIN(M4164,E4164),MIN(M4164,(E4164*(1-'3 Model Input'!E$54)))))</f>
        <v>Blank</v>
      </c>
      <c r="T4164" s="217" t="str">
        <f t="shared" si="672"/>
        <v>Blank</v>
      </c>
      <c r="U4164" s="89"/>
      <c r="V4164" s="216" t="str">
        <f>IF(D4164=0,"Blank",P4164*'3 Model Input'!E$50)</f>
        <v>Blank</v>
      </c>
      <c r="W4164" s="197" t="str">
        <f t="shared" si="673"/>
        <v>Blank</v>
      </c>
      <c r="X4164" s="197" t="str">
        <f t="shared" si="674"/>
        <v>Blank</v>
      </c>
      <c r="Y4164" s="197" t="str">
        <f t="shared" si="675"/>
        <v>Blank</v>
      </c>
      <c r="Z4164" s="197" t="str">
        <f t="shared" si="676"/>
        <v>Blank</v>
      </c>
      <c r="AA4164" s="223" t="str" cm="1">
        <f t="array" ref="AA4164">_xlfn.IFS(ISTEXT('3 Model Input'!F$70),"Missing",ISTEXT('3 Model Input'!I$70),"Missing",ISNUMBER('3 Model Input'!K$70),'3 Model Input'!K$70*P4164)</f>
        <v>Missing</v>
      </c>
      <c r="AB4164" s="89"/>
      <c r="AC4164" s="227" t="str" cm="1">
        <f t="array" ref="AC4164">IF(D4164=0,"Blank",_xlfn.IFS('3 Model Input'!E$61=1,(V4164*G4164)/T4164,'3 Model Input'!E$61=2,(W4164*G4164)/T4164,'3 Model Input'!E$61=3,(X4164*G4164)/T4164,'3 Model Input'!E$61=4,(Y4164*G4164)/T4164,'3 Model Input'!E$61=5,(Z4164*G4164)/T4164, ISTEXT('3 Model Input'!E$61),"Missing",'3 Model Input'!E$61=6,(AA4164*G4164)/T4164))</f>
        <v>Blank</v>
      </c>
      <c r="AD4164" s="202" t="str">
        <f t="shared" si="677"/>
        <v>Blank</v>
      </c>
      <c r="AE4164" s="202" t="str">
        <f t="shared" si="678"/>
        <v>Blank</v>
      </c>
      <c r="AF4164" s="217" t="str">
        <f t="shared" si="679"/>
        <v>Blank</v>
      </c>
      <c r="AG4164" s="9" t="str" cm="1">
        <f t="array" ref="AG4164">_xlfn.IFS(ISNUMBER(AC4164), "", ISNUMBER(SEARCH("Blank", AC4164)), "", ISERROR(AC4164), "Bad input on tab 3")</f>
        <v/>
      </c>
    </row>
    <row r="4165" spans="2:33" ht="15" customHeight="1" x14ac:dyDescent="0.75">
      <c r="B4165" s="205" t="str">
        <f>'5 Driver Data'!B4165</f>
        <v>4157</v>
      </c>
      <c r="C4165" s="193">
        <f>'5 Driver Data'!C4165</f>
        <v>0</v>
      </c>
      <c r="D4165" s="192">
        <f>'5 Driver Data'!D4165</f>
        <v>0</v>
      </c>
      <c r="E4165" s="191">
        <f>'5 Driver Data'!E4165</f>
        <v>0</v>
      </c>
      <c r="F4165" s="191">
        <f>'5 Driver Data'!F4165</f>
        <v>0</v>
      </c>
      <c r="G4165" s="191">
        <f>'5 Driver Data'!G4165</f>
        <v>0</v>
      </c>
      <c r="H4165" s="191">
        <f>'5 Driver Data'!H4165</f>
        <v>0</v>
      </c>
      <c r="I4165" s="191">
        <f>'5 Driver Data'!I4165</f>
        <v>0</v>
      </c>
      <c r="J4165" s="191">
        <f>'5 Driver Data'!J4165</f>
        <v>0</v>
      </c>
      <c r="K4165" s="206">
        <f>'5 Driver Data'!K4165</f>
        <v>0</v>
      </c>
      <c r="L4165" s="1"/>
      <c r="M4165" s="216" t="str">
        <f>IF(D4165=0,"Blank",'3 Model Input'!E$44*'3 Model Input'!E$45)</f>
        <v>Blank</v>
      </c>
      <c r="N4165" s="197" t="str">
        <f t="shared" si="670"/>
        <v>Blank</v>
      </c>
      <c r="O4165" s="197" t="str">
        <f>IF(D4165=0,"Blank",'3 Model Input'!E$49*(1-'3 Model Input'!E$51))</f>
        <v>Blank</v>
      </c>
      <c r="P4165" s="197" t="str">
        <f t="shared" si="671"/>
        <v>Blank</v>
      </c>
      <c r="Q4165" s="197" t="str">
        <f>IF(D4165=0,"Blank",IF(D4165="BEV",E4165*(1-'3 Model Input'!E$54), E4165))</f>
        <v>Blank</v>
      </c>
      <c r="R4165" s="198" t="str">
        <f>IF(D4165=0,"Blank",IF(D4165="PHEV",F4165/G4165,F4165*(1-'3 Model Input'!E$54)/G4165))</f>
        <v>Blank</v>
      </c>
      <c r="S4165" s="198" t="str">
        <f>IF(D4165=0,"Blank",IF(D4165="PHEV",MIN(M4165,E4165),MIN(M4165,(E4165*(1-'3 Model Input'!E$54)))))</f>
        <v>Blank</v>
      </c>
      <c r="T4165" s="217" t="str">
        <f t="shared" si="672"/>
        <v>Blank</v>
      </c>
      <c r="U4165" s="89"/>
      <c r="V4165" s="216" t="str">
        <f>IF(D4165=0,"Blank",P4165*'3 Model Input'!E$50)</f>
        <v>Blank</v>
      </c>
      <c r="W4165" s="197" t="str">
        <f t="shared" si="673"/>
        <v>Blank</v>
      </c>
      <c r="X4165" s="197" t="str">
        <f t="shared" si="674"/>
        <v>Blank</v>
      </c>
      <c r="Y4165" s="197" t="str">
        <f t="shared" si="675"/>
        <v>Blank</v>
      </c>
      <c r="Z4165" s="197" t="str">
        <f t="shared" si="676"/>
        <v>Blank</v>
      </c>
      <c r="AA4165" s="223" t="str" cm="1">
        <f t="array" ref="AA4165">_xlfn.IFS(ISTEXT('3 Model Input'!F$70),"Missing",ISTEXT('3 Model Input'!I$70),"Missing",ISNUMBER('3 Model Input'!K$70),'3 Model Input'!K$70*P4165)</f>
        <v>Missing</v>
      </c>
      <c r="AB4165" s="89"/>
      <c r="AC4165" s="227" t="str" cm="1">
        <f t="array" ref="AC4165">IF(D4165=0,"Blank",_xlfn.IFS('3 Model Input'!E$61=1,(V4165*G4165)/T4165,'3 Model Input'!E$61=2,(W4165*G4165)/T4165,'3 Model Input'!E$61=3,(X4165*G4165)/T4165,'3 Model Input'!E$61=4,(Y4165*G4165)/T4165,'3 Model Input'!E$61=5,(Z4165*G4165)/T4165, ISTEXT('3 Model Input'!E$61),"Missing",'3 Model Input'!E$61=6,(AA4165*G4165)/T4165))</f>
        <v>Blank</v>
      </c>
      <c r="AD4165" s="202" t="str">
        <f t="shared" si="677"/>
        <v>Blank</v>
      </c>
      <c r="AE4165" s="202" t="str">
        <f t="shared" si="678"/>
        <v>Blank</v>
      </c>
      <c r="AF4165" s="217" t="str">
        <f t="shared" si="679"/>
        <v>Blank</v>
      </c>
      <c r="AG4165" s="9" t="str" cm="1">
        <f t="array" ref="AG4165">_xlfn.IFS(ISNUMBER(AC4165), "", ISNUMBER(SEARCH("Blank", AC4165)), "", ISERROR(AC4165), "Bad input on tab 3")</f>
        <v/>
      </c>
    </row>
    <row r="4166" spans="2:33" ht="15" customHeight="1" x14ac:dyDescent="0.75">
      <c r="B4166" s="205" t="str">
        <f>'5 Driver Data'!B4166</f>
        <v>4158</v>
      </c>
      <c r="C4166" s="193">
        <f>'5 Driver Data'!C4166</f>
        <v>0</v>
      </c>
      <c r="D4166" s="192">
        <f>'5 Driver Data'!D4166</f>
        <v>0</v>
      </c>
      <c r="E4166" s="191">
        <f>'5 Driver Data'!E4166</f>
        <v>0</v>
      </c>
      <c r="F4166" s="191">
        <f>'5 Driver Data'!F4166</f>
        <v>0</v>
      </c>
      <c r="G4166" s="191">
        <f>'5 Driver Data'!G4166</f>
        <v>0</v>
      </c>
      <c r="H4166" s="191">
        <f>'5 Driver Data'!H4166</f>
        <v>0</v>
      </c>
      <c r="I4166" s="191">
        <f>'5 Driver Data'!I4166</f>
        <v>0</v>
      </c>
      <c r="J4166" s="191">
        <f>'5 Driver Data'!J4166</f>
        <v>0</v>
      </c>
      <c r="K4166" s="206">
        <f>'5 Driver Data'!K4166</f>
        <v>0</v>
      </c>
      <c r="L4166" s="1"/>
      <c r="M4166" s="216" t="str">
        <f>IF(D4166=0,"Blank",'3 Model Input'!E$44*'3 Model Input'!E$45)</f>
        <v>Blank</v>
      </c>
      <c r="N4166" s="197" t="str">
        <f t="shared" si="670"/>
        <v>Blank</v>
      </c>
      <c r="O4166" s="197" t="str">
        <f>IF(D4166=0,"Blank",'3 Model Input'!E$49*(1-'3 Model Input'!E$51))</f>
        <v>Blank</v>
      </c>
      <c r="P4166" s="197" t="str">
        <f t="shared" si="671"/>
        <v>Blank</v>
      </c>
      <c r="Q4166" s="197" t="str">
        <f>IF(D4166=0,"Blank",IF(D4166="BEV",E4166*(1-'3 Model Input'!E$54), E4166))</f>
        <v>Blank</v>
      </c>
      <c r="R4166" s="198" t="str">
        <f>IF(D4166=0,"Blank",IF(D4166="PHEV",F4166/G4166,F4166*(1-'3 Model Input'!E$54)/G4166))</f>
        <v>Blank</v>
      </c>
      <c r="S4166" s="198" t="str">
        <f>IF(D4166=0,"Blank",IF(D4166="PHEV",MIN(M4166,E4166),MIN(M4166,(E4166*(1-'3 Model Input'!E$54)))))</f>
        <v>Blank</v>
      </c>
      <c r="T4166" s="217" t="str">
        <f t="shared" si="672"/>
        <v>Blank</v>
      </c>
      <c r="U4166" s="89"/>
      <c r="V4166" s="216" t="str">
        <f>IF(D4166=0,"Blank",P4166*'3 Model Input'!E$50)</f>
        <v>Blank</v>
      </c>
      <c r="W4166" s="197" t="str">
        <f t="shared" si="673"/>
        <v>Blank</v>
      </c>
      <c r="X4166" s="197" t="str">
        <f t="shared" si="674"/>
        <v>Blank</v>
      </c>
      <c r="Y4166" s="197" t="str">
        <f t="shared" si="675"/>
        <v>Blank</v>
      </c>
      <c r="Z4166" s="197" t="str">
        <f t="shared" si="676"/>
        <v>Blank</v>
      </c>
      <c r="AA4166" s="223" t="str" cm="1">
        <f t="array" ref="AA4166">_xlfn.IFS(ISTEXT('3 Model Input'!F$70),"Missing",ISTEXT('3 Model Input'!I$70),"Missing",ISNUMBER('3 Model Input'!K$70),'3 Model Input'!K$70*P4166)</f>
        <v>Missing</v>
      </c>
      <c r="AB4166" s="89"/>
      <c r="AC4166" s="227" t="str" cm="1">
        <f t="array" ref="AC4166">IF(D4166=0,"Blank",_xlfn.IFS('3 Model Input'!E$61=1,(V4166*G4166)/T4166,'3 Model Input'!E$61=2,(W4166*G4166)/T4166,'3 Model Input'!E$61=3,(X4166*G4166)/T4166,'3 Model Input'!E$61=4,(Y4166*G4166)/T4166,'3 Model Input'!E$61=5,(Z4166*G4166)/T4166, ISTEXT('3 Model Input'!E$61),"Missing",'3 Model Input'!E$61=6,(AA4166*G4166)/T4166))</f>
        <v>Blank</v>
      </c>
      <c r="AD4166" s="202" t="str">
        <f t="shared" si="677"/>
        <v>Blank</v>
      </c>
      <c r="AE4166" s="202" t="str">
        <f t="shared" si="678"/>
        <v>Blank</v>
      </c>
      <c r="AF4166" s="217" t="str">
        <f t="shared" si="679"/>
        <v>Blank</v>
      </c>
      <c r="AG4166" s="9" t="str" cm="1">
        <f t="array" ref="AG4166">_xlfn.IFS(ISNUMBER(AC4166), "", ISNUMBER(SEARCH("Blank", AC4166)), "", ISERROR(AC4166), "Bad input on tab 3")</f>
        <v/>
      </c>
    </row>
    <row r="4167" spans="2:33" ht="15" customHeight="1" x14ac:dyDescent="0.75">
      <c r="B4167" s="205" t="str">
        <f>'5 Driver Data'!B4167</f>
        <v>4159</v>
      </c>
      <c r="C4167" s="193">
        <f>'5 Driver Data'!C4167</f>
        <v>0</v>
      </c>
      <c r="D4167" s="192">
        <f>'5 Driver Data'!D4167</f>
        <v>0</v>
      </c>
      <c r="E4167" s="191">
        <f>'5 Driver Data'!E4167</f>
        <v>0</v>
      </c>
      <c r="F4167" s="191">
        <f>'5 Driver Data'!F4167</f>
        <v>0</v>
      </c>
      <c r="G4167" s="191">
        <f>'5 Driver Data'!G4167</f>
        <v>0</v>
      </c>
      <c r="H4167" s="191">
        <f>'5 Driver Data'!H4167</f>
        <v>0</v>
      </c>
      <c r="I4167" s="191">
        <f>'5 Driver Data'!I4167</f>
        <v>0</v>
      </c>
      <c r="J4167" s="191">
        <f>'5 Driver Data'!J4167</f>
        <v>0</v>
      </c>
      <c r="K4167" s="206">
        <f>'5 Driver Data'!K4167</f>
        <v>0</v>
      </c>
      <c r="L4167" s="1"/>
      <c r="M4167" s="216" t="str">
        <f>IF(D4167=0,"Blank",'3 Model Input'!E$44*'3 Model Input'!E$45)</f>
        <v>Blank</v>
      </c>
      <c r="N4167" s="197" t="str">
        <f t="shared" si="670"/>
        <v>Blank</v>
      </c>
      <c r="O4167" s="197" t="str">
        <f>IF(D4167=0,"Blank",'3 Model Input'!E$49*(1-'3 Model Input'!E$51))</f>
        <v>Blank</v>
      </c>
      <c r="P4167" s="197" t="str">
        <f t="shared" si="671"/>
        <v>Blank</v>
      </c>
      <c r="Q4167" s="197" t="str">
        <f>IF(D4167=0,"Blank",IF(D4167="BEV",E4167*(1-'3 Model Input'!E$54), E4167))</f>
        <v>Blank</v>
      </c>
      <c r="R4167" s="198" t="str">
        <f>IF(D4167=0,"Blank",IF(D4167="PHEV",F4167/G4167,F4167*(1-'3 Model Input'!E$54)/G4167))</f>
        <v>Blank</v>
      </c>
      <c r="S4167" s="198" t="str">
        <f>IF(D4167=0,"Blank",IF(D4167="PHEV",MIN(M4167,E4167),MIN(M4167,(E4167*(1-'3 Model Input'!E$54)))))</f>
        <v>Blank</v>
      </c>
      <c r="T4167" s="217" t="str">
        <f t="shared" si="672"/>
        <v>Blank</v>
      </c>
      <c r="U4167" s="89"/>
      <c r="V4167" s="216" t="str">
        <f>IF(D4167=0,"Blank",P4167*'3 Model Input'!E$50)</f>
        <v>Blank</v>
      </c>
      <c r="W4167" s="197" t="str">
        <f t="shared" si="673"/>
        <v>Blank</v>
      </c>
      <c r="X4167" s="197" t="str">
        <f t="shared" si="674"/>
        <v>Blank</v>
      </c>
      <c r="Y4167" s="197" t="str">
        <f t="shared" si="675"/>
        <v>Blank</v>
      </c>
      <c r="Z4167" s="197" t="str">
        <f t="shared" si="676"/>
        <v>Blank</v>
      </c>
      <c r="AA4167" s="223" t="str" cm="1">
        <f t="array" ref="AA4167">_xlfn.IFS(ISTEXT('3 Model Input'!F$70),"Missing",ISTEXT('3 Model Input'!I$70),"Missing",ISNUMBER('3 Model Input'!K$70),'3 Model Input'!K$70*P4167)</f>
        <v>Missing</v>
      </c>
      <c r="AB4167" s="89"/>
      <c r="AC4167" s="227" t="str" cm="1">
        <f t="array" ref="AC4167">IF(D4167=0,"Blank",_xlfn.IFS('3 Model Input'!E$61=1,(V4167*G4167)/T4167,'3 Model Input'!E$61=2,(W4167*G4167)/T4167,'3 Model Input'!E$61=3,(X4167*G4167)/T4167,'3 Model Input'!E$61=4,(Y4167*G4167)/T4167,'3 Model Input'!E$61=5,(Z4167*G4167)/T4167, ISTEXT('3 Model Input'!E$61),"Missing",'3 Model Input'!E$61=6,(AA4167*G4167)/T4167))</f>
        <v>Blank</v>
      </c>
      <c r="AD4167" s="202" t="str">
        <f t="shared" si="677"/>
        <v>Blank</v>
      </c>
      <c r="AE4167" s="202" t="str">
        <f t="shared" si="678"/>
        <v>Blank</v>
      </c>
      <c r="AF4167" s="217" t="str">
        <f t="shared" si="679"/>
        <v>Blank</v>
      </c>
      <c r="AG4167" s="9" t="str" cm="1">
        <f t="array" ref="AG4167">_xlfn.IFS(ISNUMBER(AC4167), "", ISNUMBER(SEARCH("Blank", AC4167)), "", ISERROR(AC4167), "Bad input on tab 3")</f>
        <v/>
      </c>
    </row>
    <row r="4168" spans="2:33" ht="15" customHeight="1" x14ac:dyDescent="0.75">
      <c r="B4168" s="205" t="str">
        <f>'5 Driver Data'!B4168</f>
        <v>4160</v>
      </c>
      <c r="C4168" s="193">
        <f>'5 Driver Data'!C4168</f>
        <v>0</v>
      </c>
      <c r="D4168" s="192">
        <f>'5 Driver Data'!D4168</f>
        <v>0</v>
      </c>
      <c r="E4168" s="191">
        <f>'5 Driver Data'!E4168</f>
        <v>0</v>
      </c>
      <c r="F4168" s="191">
        <f>'5 Driver Data'!F4168</f>
        <v>0</v>
      </c>
      <c r="G4168" s="191">
        <f>'5 Driver Data'!G4168</f>
        <v>0</v>
      </c>
      <c r="H4168" s="191">
        <f>'5 Driver Data'!H4168</f>
        <v>0</v>
      </c>
      <c r="I4168" s="191">
        <f>'5 Driver Data'!I4168</f>
        <v>0</v>
      </c>
      <c r="J4168" s="191">
        <f>'5 Driver Data'!J4168</f>
        <v>0</v>
      </c>
      <c r="K4168" s="206">
        <f>'5 Driver Data'!K4168</f>
        <v>0</v>
      </c>
      <c r="L4168" s="1"/>
      <c r="M4168" s="216" t="str">
        <f>IF(D4168=0,"Blank",'3 Model Input'!E$44*'3 Model Input'!E$45)</f>
        <v>Blank</v>
      </c>
      <c r="N4168" s="197" t="str">
        <f t="shared" si="670"/>
        <v>Blank</v>
      </c>
      <c r="O4168" s="197" t="str">
        <f>IF(D4168=0,"Blank",'3 Model Input'!E$49*(1-'3 Model Input'!E$51))</f>
        <v>Blank</v>
      </c>
      <c r="P4168" s="197" t="str">
        <f t="shared" si="671"/>
        <v>Blank</v>
      </c>
      <c r="Q4168" s="197" t="str">
        <f>IF(D4168=0,"Blank",IF(D4168="BEV",E4168*(1-'3 Model Input'!E$54), E4168))</f>
        <v>Blank</v>
      </c>
      <c r="R4168" s="198" t="str">
        <f>IF(D4168=0,"Blank",IF(D4168="PHEV",F4168/G4168,F4168*(1-'3 Model Input'!E$54)/G4168))</f>
        <v>Blank</v>
      </c>
      <c r="S4168" s="198" t="str">
        <f>IF(D4168=0,"Blank",IF(D4168="PHEV",MIN(M4168,E4168),MIN(M4168,(E4168*(1-'3 Model Input'!E$54)))))</f>
        <v>Blank</v>
      </c>
      <c r="T4168" s="217" t="str">
        <f t="shared" si="672"/>
        <v>Blank</v>
      </c>
      <c r="U4168" s="89"/>
      <c r="V4168" s="216" t="str">
        <f>IF(D4168=0,"Blank",P4168*'3 Model Input'!E$50)</f>
        <v>Blank</v>
      </c>
      <c r="W4168" s="197" t="str">
        <f t="shared" si="673"/>
        <v>Blank</v>
      </c>
      <c r="X4168" s="197" t="str">
        <f t="shared" si="674"/>
        <v>Blank</v>
      </c>
      <c r="Y4168" s="197" t="str">
        <f t="shared" si="675"/>
        <v>Blank</v>
      </c>
      <c r="Z4168" s="197" t="str">
        <f t="shared" si="676"/>
        <v>Blank</v>
      </c>
      <c r="AA4168" s="223" t="str" cm="1">
        <f t="array" ref="AA4168">_xlfn.IFS(ISTEXT('3 Model Input'!F$70),"Missing",ISTEXT('3 Model Input'!I$70),"Missing",ISNUMBER('3 Model Input'!K$70),'3 Model Input'!K$70*P4168)</f>
        <v>Missing</v>
      </c>
      <c r="AB4168" s="89"/>
      <c r="AC4168" s="227" t="str" cm="1">
        <f t="array" ref="AC4168">IF(D4168=0,"Blank",_xlfn.IFS('3 Model Input'!E$61=1,(V4168*G4168)/T4168,'3 Model Input'!E$61=2,(W4168*G4168)/T4168,'3 Model Input'!E$61=3,(X4168*G4168)/T4168,'3 Model Input'!E$61=4,(Y4168*G4168)/T4168,'3 Model Input'!E$61=5,(Z4168*G4168)/T4168, ISTEXT('3 Model Input'!E$61),"Missing",'3 Model Input'!E$61=6,(AA4168*G4168)/T4168))</f>
        <v>Blank</v>
      </c>
      <c r="AD4168" s="202" t="str">
        <f t="shared" si="677"/>
        <v>Blank</v>
      </c>
      <c r="AE4168" s="202" t="str">
        <f t="shared" si="678"/>
        <v>Blank</v>
      </c>
      <c r="AF4168" s="217" t="str">
        <f t="shared" si="679"/>
        <v>Blank</v>
      </c>
      <c r="AG4168" s="9" t="str" cm="1">
        <f t="array" ref="AG4168">_xlfn.IFS(ISNUMBER(AC4168), "", ISNUMBER(SEARCH("Blank", AC4168)), "", ISERROR(AC4168), "Bad input on tab 3")</f>
        <v/>
      </c>
    </row>
    <row r="4169" spans="2:33" ht="15" customHeight="1" x14ac:dyDescent="0.75">
      <c r="B4169" s="205" t="str">
        <f>'5 Driver Data'!B4169</f>
        <v>4161</v>
      </c>
      <c r="C4169" s="193">
        <f>'5 Driver Data'!C4169</f>
        <v>0</v>
      </c>
      <c r="D4169" s="192">
        <f>'5 Driver Data'!D4169</f>
        <v>0</v>
      </c>
      <c r="E4169" s="191">
        <f>'5 Driver Data'!E4169</f>
        <v>0</v>
      </c>
      <c r="F4169" s="191">
        <f>'5 Driver Data'!F4169</f>
        <v>0</v>
      </c>
      <c r="G4169" s="191">
        <f>'5 Driver Data'!G4169</f>
        <v>0</v>
      </c>
      <c r="H4169" s="191">
        <f>'5 Driver Data'!H4169</f>
        <v>0</v>
      </c>
      <c r="I4169" s="191">
        <f>'5 Driver Data'!I4169</f>
        <v>0</v>
      </c>
      <c r="J4169" s="191">
        <f>'5 Driver Data'!J4169</f>
        <v>0</v>
      </c>
      <c r="K4169" s="206">
        <f>'5 Driver Data'!K4169</f>
        <v>0</v>
      </c>
      <c r="L4169" s="1"/>
      <c r="M4169" s="216" t="str">
        <f>IF(D4169=0,"Blank",'3 Model Input'!E$44*'3 Model Input'!E$45)</f>
        <v>Blank</v>
      </c>
      <c r="N4169" s="197" t="str">
        <f t="shared" si="670"/>
        <v>Blank</v>
      </c>
      <c r="O4169" s="197" t="str">
        <f>IF(D4169=0,"Blank",'3 Model Input'!E$49*(1-'3 Model Input'!E$51))</f>
        <v>Blank</v>
      </c>
      <c r="P4169" s="197" t="str">
        <f t="shared" si="671"/>
        <v>Blank</v>
      </c>
      <c r="Q4169" s="197" t="str">
        <f>IF(D4169=0,"Blank",IF(D4169="BEV",E4169*(1-'3 Model Input'!E$54), E4169))</f>
        <v>Blank</v>
      </c>
      <c r="R4169" s="198" t="str">
        <f>IF(D4169=0,"Blank",IF(D4169="PHEV",F4169/G4169,F4169*(1-'3 Model Input'!E$54)/G4169))</f>
        <v>Blank</v>
      </c>
      <c r="S4169" s="198" t="str">
        <f>IF(D4169=0,"Blank",IF(D4169="PHEV",MIN(M4169,E4169),MIN(M4169,(E4169*(1-'3 Model Input'!E$54)))))</f>
        <v>Blank</v>
      </c>
      <c r="T4169" s="217" t="str">
        <f t="shared" si="672"/>
        <v>Blank</v>
      </c>
      <c r="U4169" s="89"/>
      <c r="V4169" s="216" t="str">
        <f>IF(D4169=0,"Blank",P4169*'3 Model Input'!E$50)</f>
        <v>Blank</v>
      </c>
      <c r="W4169" s="197" t="str">
        <f t="shared" si="673"/>
        <v>Blank</v>
      </c>
      <c r="X4169" s="197" t="str">
        <f t="shared" si="674"/>
        <v>Blank</v>
      </c>
      <c r="Y4169" s="197" t="str">
        <f t="shared" si="675"/>
        <v>Blank</v>
      </c>
      <c r="Z4169" s="197" t="str">
        <f t="shared" si="676"/>
        <v>Blank</v>
      </c>
      <c r="AA4169" s="223" t="str" cm="1">
        <f t="array" ref="AA4169">_xlfn.IFS(ISTEXT('3 Model Input'!F$70),"Missing",ISTEXT('3 Model Input'!I$70),"Missing",ISNUMBER('3 Model Input'!K$70),'3 Model Input'!K$70*P4169)</f>
        <v>Missing</v>
      </c>
      <c r="AB4169" s="89"/>
      <c r="AC4169" s="227" t="str" cm="1">
        <f t="array" ref="AC4169">IF(D4169=0,"Blank",_xlfn.IFS('3 Model Input'!E$61=1,(V4169*G4169)/T4169,'3 Model Input'!E$61=2,(W4169*G4169)/T4169,'3 Model Input'!E$61=3,(X4169*G4169)/T4169,'3 Model Input'!E$61=4,(Y4169*G4169)/T4169,'3 Model Input'!E$61=5,(Z4169*G4169)/T4169, ISTEXT('3 Model Input'!E$61),"Missing",'3 Model Input'!E$61=6,(AA4169*G4169)/T4169))</f>
        <v>Blank</v>
      </c>
      <c r="AD4169" s="202" t="str">
        <f t="shared" si="677"/>
        <v>Blank</v>
      </c>
      <c r="AE4169" s="202" t="str">
        <f t="shared" si="678"/>
        <v>Blank</v>
      </c>
      <c r="AF4169" s="217" t="str">
        <f t="shared" si="679"/>
        <v>Blank</v>
      </c>
      <c r="AG4169" s="9" t="str" cm="1">
        <f t="array" ref="AG4169">_xlfn.IFS(ISNUMBER(AC4169), "", ISNUMBER(SEARCH("Blank", AC4169)), "", ISERROR(AC4169), "Bad input on tab 3")</f>
        <v/>
      </c>
    </row>
    <row r="4170" spans="2:33" ht="15" customHeight="1" x14ac:dyDescent="0.75">
      <c r="B4170" s="205" t="str">
        <f>'5 Driver Data'!B4170</f>
        <v>4162</v>
      </c>
      <c r="C4170" s="193">
        <f>'5 Driver Data'!C4170</f>
        <v>0</v>
      </c>
      <c r="D4170" s="192">
        <f>'5 Driver Data'!D4170</f>
        <v>0</v>
      </c>
      <c r="E4170" s="191">
        <f>'5 Driver Data'!E4170</f>
        <v>0</v>
      </c>
      <c r="F4170" s="191">
        <f>'5 Driver Data'!F4170</f>
        <v>0</v>
      </c>
      <c r="G4170" s="191">
        <f>'5 Driver Data'!G4170</f>
        <v>0</v>
      </c>
      <c r="H4170" s="191">
        <f>'5 Driver Data'!H4170</f>
        <v>0</v>
      </c>
      <c r="I4170" s="191">
        <f>'5 Driver Data'!I4170</f>
        <v>0</v>
      </c>
      <c r="J4170" s="191">
        <f>'5 Driver Data'!J4170</f>
        <v>0</v>
      </c>
      <c r="K4170" s="206">
        <f>'5 Driver Data'!K4170</f>
        <v>0</v>
      </c>
      <c r="L4170" s="1"/>
      <c r="M4170" s="216" t="str">
        <f>IF(D4170=0,"Blank",'3 Model Input'!E$44*'3 Model Input'!E$45)</f>
        <v>Blank</v>
      </c>
      <c r="N4170" s="197" t="str">
        <f t="shared" si="670"/>
        <v>Blank</v>
      </c>
      <c r="O4170" s="197" t="str">
        <f>IF(D4170=0,"Blank",'3 Model Input'!E$49*(1-'3 Model Input'!E$51))</f>
        <v>Blank</v>
      </c>
      <c r="P4170" s="197" t="str">
        <f t="shared" si="671"/>
        <v>Blank</v>
      </c>
      <c r="Q4170" s="197" t="str">
        <f>IF(D4170=0,"Blank",IF(D4170="BEV",E4170*(1-'3 Model Input'!E$54), E4170))</f>
        <v>Blank</v>
      </c>
      <c r="R4170" s="198" t="str">
        <f>IF(D4170=0,"Blank",IF(D4170="PHEV",F4170/G4170,F4170*(1-'3 Model Input'!E$54)/G4170))</f>
        <v>Blank</v>
      </c>
      <c r="S4170" s="198" t="str">
        <f>IF(D4170=0,"Blank",IF(D4170="PHEV",MIN(M4170,E4170),MIN(M4170,(E4170*(1-'3 Model Input'!E$54)))))</f>
        <v>Blank</v>
      </c>
      <c r="T4170" s="217" t="str">
        <f t="shared" si="672"/>
        <v>Blank</v>
      </c>
      <c r="U4170" s="89"/>
      <c r="V4170" s="216" t="str">
        <f>IF(D4170=0,"Blank",P4170*'3 Model Input'!E$50)</f>
        <v>Blank</v>
      </c>
      <c r="W4170" s="197" t="str">
        <f t="shared" si="673"/>
        <v>Blank</v>
      </c>
      <c r="X4170" s="197" t="str">
        <f t="shared" si="674"/>
        <v>Blank</v>
      </c>
      <c r="Y4170" s="197" t="str">
        <f t="shared" si="675"/>
        <v>Blank</v>
      </c>
      <c r="Z4170" s="197" t="str">
        <f t="shared" si="676"/>
        <v>Blank</v>
      </c>
      <c r="AA4170" s="223" t="str" cm="1">
        <f t="array" ref="AA4170">_xlfn.IFS(ISTEXT('3 Model Input'!F$70),"Missing",ISTEXT('3 Model Input'!I$70),"Missing",ISNUMBER('3 Model Input'!K$70),'3 Model Input'!K$70*P4170)</f>
        <v>Missing</v>
      </c>
      <c r="AB4170" s="89"/>
      <c r="AC4170" s="227" t="str" cm="1">
        <f t="array" ref="AC4170">IF(D4170=0,"Blank",_xlfn.IFS('3 Model Input'!E$61=1,(V4170*G4170)/T4170,'3 Model Input'!E$61=2,(W4170*G4170)/T4170,'3 Model Input'!E$61=3,(X4170*G4170)/T4170,'3 Model Input'!E$61=4,(Y4170*G4170)/T4170,'3 Model Input'!E$61=5,(Z4170*G4170)/T4170, ISTEXT('3 Model Input'!E$61),"Missing",'3 Model Input'!E$61=6,(AA4170*G4170)/T4170))</f>
        <v>Blank</v>
      </c>
      <c r="AD4170" s="202" t="str">
        <f t="shared" si="677"/>
        <v>Blank</v>
      </c>
      <c r="AE4170" s="202" t="str">
        <f t="shared" si="678"/>
        <v>Blank</v>
      </c>
      <c r="AF4170" s="217" t="str">
        <f t="shared" si="679"/>
        <v>Blank</v>
      </c>
      <c r="AG4170" s="9" t="str" cm="1">
        <f t="array" ref="AG4170">_xlfn.IFS(ISNUMBER(AC4170), "", ISNUMBER(SEARCH("Blank", AC4170)), "", ISERROR(AC4170), "Bad input on tab 3")</f>
        <v/>
      </c>
    </row>
    <row r="4171" spans="2:33" ht="15" customHeight="1" x14ac:dyDescent="0.75">
      <c r="B4171" s="205" t="str">
        <f>'5 Driver Data'!B4171</f>
        <v>4163</v>
      </c>
      <c r="C4171" s="193">
        <f>'5 Driver Data'!C4171</f>
        <v>0</v>
      </c>
      <c r="D4171" s="192">
        <f>'5 Driver Data'!D4171</f>
        <v>0</v>
      </c>
      <c r="E4171" s="191">
        <f>'5 Driver Data'!E4171</f>
        <v>0</v>
      </c>
      <c r="F4171" s="191">
        <f>'5 Driver Data'!F4171</f>
        <v>0</v>
      </c>
      <c r="G4171" s="191">
        <f>'5 Driver Data'!G4171</f>
        <v>0</v>
      </c>
      <c r="H4171" s="191">
        <f>'5 Driver Data'!H4171</f>
        <v>0</v>
      </c>
      <c r="I4171" s="191">
        <f>'5 Driver Data'!I4171</f>
        <v>0</v>
      </c>
      <c r="J4171" s="191">
        <f>'5 Driver Data'!J4171</f>
        <v>0</v>
      </c>
      <c r="K4171" s="206">
        <f>'5 Driver Data'!K4171</f>
        <v>0</v>
      </c>
      <c r="L4171" s="1"/>
      <c r="M4171" s="216" t="str">
        <f>IF(D4171=0,"Blank",'3 Model Input'!E$44*'3 Model Input'!E$45)</f>
        <v>Blank</v>
      </c>
      <c r="N4171" s="197" t="str">
        <f t="shared" si="670"/>
        <v>Blank</v>
      </c>
      <c r="O4171" s="197" t="str">
        <f>IF(D4171=0,"Blank",'3 Model Input'!E$49*(1-'3 Model Input'!E$51))</f>
        <v>Blank</v>
      </c>
      <c r="P4171" s="197" t="str">
        <f t="shared" si="671"/>
        <v>Blank</v>
      </c>
      <c r="Q4171" s="197" t="str">
        <f>IF(D4171=0,"Blank",IF(D4171="BEV",E4171*(1-'3 Model Input'!E$54), E4171))</f>
        <v>Blank</v>
      </c>
      <c r="R4171" s="198" t="str">
        <f>IF(D4171=0,"Blank",IF(D4171="PHEV",F4171/G4171,F4171*(1-'3 Model Input'!E$54)/G4171))</f>
        <v>Blank</v>
      </c>
      <c r="S4171" s="198" t="str">
        <f>IF(D4171=0,"Blank",IF(D4171="PHEV",MIN(M4171,E4171),MIN(M4171,(E4171*(1-'3 Model Input'!E$54)))))</f>
        <v>Blank</v>
      </c>
      <c r="T4171" s="217" t="str">
        <f t="shared" si="672"/>
        <v>Blank</v>
      </c>
      <c r="U4171" s="89"/>
      <c r="V4171" s="216" t="str">
        <f>IF(D4171=0,"Blank",P4171*'3 Model Input'!E$50)</f>
        <v>Blank</v>
      </c>
      <c r="W4171" s="197" t="str">
        <f t="shared" si="673"/>
        <v>Blank</v>
      </c>
      <c r="X4171" s="197" t="str">
        <f t="shared" si="674"/>
        <v>Blank</v>
      </c>
      <c r="Y4171" s="197" t="str">
        <f t="shared" si="675"/>
        <v>Blank</v>
      </c>
      <c r="Z4171" s="197" t="str">
        <f t="shared" si="676"/>
        <v>Blank</v>
      </c>
      <c r="AA4171" s="223" t="str" cm="1">
        <f t="array" ref="AA4171">_xlfn.IFS(ISTEXT('3 Model Input'!F$70),"Missing",ISTEXT('3 Model Input'!I$70),"Missing",ISNUMBER('3 Model Input'!K$70),'3 Model Input'!K$70*P4171)</f>
        <v>Missing</v>
      </c>
      <c r="AB4171" s="89"/>
      <c r="AC4171" s="227" t="str" cm="1">
        <f t="array" ref="AC4171">IF(D4171=0,"Blank",_xlfn.IFS('3 Model Input'!E$61=1,(V4171*G4171)/T4171,'3 Model Input'!E$61=2,(W4171*G4171)/T4171,'3 Model Input'!E$61=3,(X4171*G4171)/T4171,'3 Model Input'!E$61=4,(Y4171*G4171)/T4171,'3 Model Input'!E$61=5,(Z4171*G4171)/T4171, ISTEXT('3 Model Input'!E$61),"Missing",'3 Model Input'!E$61=6,(AA4171*G4171)/T4171))</f>
        <v>Blank</v>
      </c>
      <c r="AD4171" s="202" t="str">
        <f t="shared" si="677"/>
        <v>Blank</v>
      </c>
      <c r="AE4171" s="202" t="str">
        <f t="shared" si="678"/>
        <v>Blank</v>
      </c>
      <c r="AF4171" s="217" t="str">
        <f t="shared" si="679"/>
        <v>Blank</v>
      </c>
      <c r="AG4171" s="9" t="str" cm="1">
        <f t="array" ref="AG4171">_xlfn.IFS(ISNUMBER(AC4171), "", ISNUMBER(SEARCH("Blank", AC4171)), "", ISERROR(AC4171), "Bad input on tab 3")</f>
        <v/>
      </c>
    </row>
    <row r="4172" spans="2:33" ht="15" customHeight="1" x14ac:dyDescent="0.75">
      <c r="B4172" s="205" t="str">
        <f>'5 Driver Data'!B4172</f>
        <v>4164</v>
      </c>
      <c r="C4172" s="193">
        <f>'5 Driver Data'!C4172</f>
        <v>0</v>
      </c>
      <c r="D4172" s="192">
        <f>'5 Driver Data'!D4172</f>
        <v>0</v>
      </c>
      <c r="E4172" s="191">
        <f>'5 Driver Data'!E4172</f>
        <v>0</v>
      </c>
      <c r="F4172" s="191">
        <f>'5 Driver Data'!F4172</f>
        <v>0</v>
      </c>
      <c r="G4172" s="191">
        <f>'5 Driver Data'!G4172</f>
        <v>0</v>
      </c>
      <c r="H4172" s="191">
        <f>'5 Driver Data'!H4172</f>
        <v>0</v>
      </c>
      <c r="I4172" s="191">
        <f>'5 Driver Data'!I4172</f>
        <v>0</v>
      </c>
      <c r="J4172" s="191">
        <f>'5 Driver Data'!J4172</f>
        <v>0</v>
      </c>
      <c r="K4172" s="206">
        <f>'5 Driver Data'!K4172</f>
        <v>0</v>
      </c>
      <c r="L4172" s="1"/>
      <c r="M4172" s="216" t="str">
        <f>IF(D4172=0,"Blank",'3 Model Input'!E$44*'3 Model Input'!E$45)</f>
        <v>Blank</v>
      </c>
      <c r="N4172" s="197" t="str">
        <f t="shared" si="670"/>
        <v>Blank</v>
      </c>
      <c r="O4172" s="197" t="str">
        <f>IF(D4172=0,"Blank",'3 Model Input'!E$49*(1-'3 Model Input'!E$51))</f>
        <v>Blank</v>
      </c>
      <c r="P4172" s="197" t="str">
        <f t="shared" si="671"/>
        <v>Blank</v>
      </c>
      <c r="Q4172" s="197" t="str">
        <f>IF(D4172=0,"Blank",IF(D4172="BEV",E4172*(1-'3 Model Input'!E$54), E4172))</f>
        <v>Blank</v>
      </c>
      <c r="R4172" s="198" t="str">
        <f>IF(D4172=0,"Blank",IF(D4172="PHEV",F4172/G4172,F4172*(1-'3 Model Input'!E$54)/G4172))</f>
        <v>Blank</v>
      </c>
      <c r="S4172" s="198" t="str">
        <f>IF(D4172=0,"Blank",IF(D4172="PHEV",MIN(M4172,E4172),MIN(M4172,(E4172*(1-'3 Model Input'!E$54)))))</f>
        <v>Blank</v>
      </c>
      <c r="T4172" s="217" t="str">
        <f t="shared" si="672"/>
        <v>Blank</v>
      </c>
      <c r="U4172" s="89"/>
      <c r="V4172" s="216" t="str">
        <f>IF(D4172=0,"Blank",P4172*'3 Model Input'!E$50)</f>
        <v>Blank</v>
      </c>
      <c r="W4172" s="197" t="str">
        <f t="shared" si="673"/>
        <v>Blank</v>
      </c>
      <c r="X4172" s="197" t="str">
        <f t="shared" si="674"/>
        <v>Blank</v>
      </c>
      <c r="Y4172" s="197" t="str">
        <f t="shared" si="675"/>
        <v>Blank</v>
      </c>
      <c r="Z4172" s="197" t="str">
        <f t="shared" si="676"/>
        <v>Blank</v>
      </c>
      <c r="AA4172" s="223" t="str" cm="1">
        <f t="array" ref="AA4172">_xlfn.IFS(ISTEXT('3 Model Input'!F$70),"Missing",ISTEXT('3 Model Input'!I$70),"Missing",ISNUMBER('3 Model Input'!K$70),'3 Model Input'!K$70*P4172)</f>
        <v>Missing</v>
      </c>
      <c r="AB4172" s="89"/>
      <c r="AC4172" s="227" t="str" cm="1">
        <f t="array" ref="AC4172">IF(D4172=0,"Blank",_xlfn.IFS('3 Model Input'!E$61=1,(V4172*G4172)/T4172,'3 Model Input'!E$61=2,(W4172*G4172)/T4172,'3 Model Input'!E$61=3,(X4172*G4172)/T4172,'3 Model Input'!E$61=4,(Y4172*G4172)/T4172,'3 Model Input'!E$61=5,(Z4172*G4172)/T4172, ISTEXT('3 Model Input'!E$61),"Missing",'3 Model Input'!E$61=6,(AA4172*G4172)/T4172))</f>
        <v>Blank</v>
      </c>
      <c r="AD4172" s="202" t="str">
        <f t="shared" si="677"/>
        <v>Blank</v>
      </c>
      <c r="AE4172" s="202" t="str">
        <f t="shared" si="678"/>
        <v>Blank</v>
      </c>
      <c r="AF4172" s="217" t="str">
        <f t="shared" si="679"/>
        <v>Blank</v>
      </c>
      <c r="AG4172" s="9" t="str" cm="1">
        <f t="array" ref="AG4172">_xlfn.IFS(ISNUMBER(AC4172), "", ISNUMBER(SEARCH("Blank", AC4172)), "", ISERROR(AC4172), "Bad input on tab 3")</f>
        <v/>
      </c>
    </row>
    <row r="4173" spans="2:33" ht="15" customHeight="1" x14ac:dyDescent="0.75">
      <c r="B4173" s="205" t="str">
        <f>'5 Driver Data'!B4173</f>
        <v>4165</v>
      </c>
      <c r="C4173" s="193">
        <f>'5 Driver Data'!C4173</f>
        <v>0</v>
      </c>
      <c r="D4173" s="192">
        <f>'5 Driver Data'!D4173</f>
        <v>0</v>
      </c>
      <c r="E4173" s="191">
        <f>'5 Driver Data'!E4173</f>
        <v>0</v>
      </c>
      <c r="F4173" s="191">
        <f>'5 Driver Data'!F4173</f>
        <v>0</v>
      </c>
      <c r="G4173" s="191">
        <f>'5 Driver Data'!G4173</f>
        <v>0</v>
      </c>
      <c r="H4173" s="191">
        <f>'5 Driver Data'!H4173</f>
        <v>0</v>
      </c>
      <c r="I4173" s="191">
        <f>'5 Driver Data'!I4173</f>
        <v>0</v>
      </c>
      <c r="J4173" s="191">
        <f>'5 Driver Data'!J4173</f>
        <v>0</v>
      </c>
      <c r="K4173" s="206">
        <f>'5 Driver Data'!K4173</f>
        <v>0</v>
      </c>
      <c r="L4173" s="1"/>
      <c r="M4173" s="216" t="str">
        <f>IF(D4173=0,"Blank",'3 Model Input'!E$44*'3 Model Input'!E$45)</f>
        <v>Blank</v>
      </c>
      <c r="N4173" s="197" t="str">
        <f t="shared" si="670"/>
        <v>Blank</v>
      </c>
      <c r="O4173" s="197" t="str">
        <f>IF(D4173=0,"Blank",'3 Model Input'!E$49*(1-'3 Model Input'!E$51))</f>
        <v>Blank</v>
      </c>
      <c r="P4173" s="197" t="str">
        <f t="shared" si="671"/>
        <v>Blank</v>
      </c>
      <c r="Q4173" s="197" t="str">
        <f>IF(D4173=0,"Blank",IF(D4173="BEV",E4173*(1-'3 Model Input'!E$54), E4173))</f>
        <v>Blank</v>
      </c>
      <c r="R4173" s="198" t="str">
        <f>IF(D4173=0,"Blank",IF(D4173="PHEV",F4173/G4173,F4173*(1-'3 Model Input'!E$54)/G4173))</f>
        <v>Blank</v>
      </c>
      <c r="S4173" s="198" t="str">
        <f>IF(D4173=0,"Blank",IF(D4173="PHEV",MIN(M4173,E4173),MIN(M4173,(E4173*(1-'3 Model Input'!E$54)))))</f>
        <v>Blank</v>
      </c>
      <c r="T4173" s="217" t="str">
        <f t="shared" si="672"/>
        <v>Blank</v>
      </c>
      <c r="U4173" s="89"/>
      <c r="V4173" s="216" t="str">
        <f>IF(D4173=0,"Blank",P4173*'3 Model Input'!E$50)</f>
        <v>Blank</v>
      </c>
      <c r="W4173" s="197" t="str">
        <f t="shared" si="673"/>
        <v>Blank</v>
      </c>
      <c r="X4173" s="197" t="str">
        <f t="shared" si="674"/>
        <v>Blank</v>
      </c>
      <c r="Y4173" s="197" t="str">
        <f t="shared" si="675"/>
        <v>Blank</v>
      </c>
      <c r="Z4173" s="197" t="str">
        <f t="shared" si="676"/>
        <v>Blank</v>
      </c>
      <c r="AA4173" s="223" t="str" cm="1">
        <f t="array" ref="AA4173">_xlfn.IFS(ISTEXT('3 Model Input'!F$70),"Missing",ISTEXT('3 Model Input'!I$70),"Missing",ISNUMBER('3 Model Input'!K$70),'3 Model Input'!K$70*P4173)</f>
        <v>Missing</v>
      </c>
      <c r="AB4173" s="89"/>
      <c r="AC4173" s="227" t="str" cm="1">
        <f t="array" ref="AC4173">IF(D4173=0,"Blank",_xlfn.IFS('3 Model Input'!E$61=1,(V4173*G4173)/T4173,'3 Model Input'!E$61=2,(W4173*G4173)/T4173,'3 Model Input'!E$61=3,(X4173*G4173)/T4173,'3 Model Input'!E$61=4,(Y4173*G4173)/T4173,'3 Model Input'!E$61=5,(Z4173*G4173)/T4173, ISTEXT('3 Model Input'!E$61),"Missing",'3 Model Input'!E$61=6,(AA4173*G4173)/T4173))</f>
        <v>Blank</v>
      </c>
      <c r="AD4173" s="202" t="str">
        <f t="shared" si="677"/>
        <v>Blank</v>
      </c>
      <c r="AE4173" s="202" t="str">
        <f t="shared" si="678"/>
        <v>Blank</v>
      </c>
      <c r="AF4173" s="217" t="str">
        <f t="shared" si="679"/>
        <v>Blank</v>
      </c>
      <c r="AG4173" s="9" t="str" cm="1">
        <f t="array" ref="AG4173">_xlfn.IFS(ISNUMBER(AC4173), "", ISNUMBER(SEARCH("Blank", AC4173)), "", ISERROR(AC4173), "Bad input on tab 3")</f>
        <v/>
      </c>
    </row>
    <row r="4174" spans="2:33" ht="15" customHeight="1" x14ac:dyDescent="0.75">
      <c r="B4174" s="205" t="str">
        <f>'5 Driver Data'!B4174</f>
        <v>4166</v>
      </c>
      <c r="C4174" s="193">
        <f>'5 Driver Data'!C4174</f>
        <v>0</v>
      </c>
      <c r="D4174" s="192">
        <f>'5 Driver Data'!D4174</f>
        <v>0</v>
      </c>
      <c r="E4174" s="191">
        <f>'5 Driver Data'!E4174</f>
        <v>0</v>
      </c>
      <c r="F4174" s="191">
        <f>'5 Driver Data'!F4174</f>
        <v>0</v>
      </c>
      <c r="G4174" s="191">
        <f>'5 Driver Data'!G4174</f>
        <v>0</v>
      </c>
      <c r="H4174" s="191">
        <f>'5 Driver Data'!H4174</f>
        <v>0</v>
      </c>
      <c r="I4174" s="191">
        <f>'5 Driver Data'!I4174</f>
        <v>0</v>
      </c>
      <c r="J4174" s="191">
        <f>'5 Driver Data'!J4174</f>
        <v>0</v>
      </c>
      <c r="K4174" s="206">
        <f>'5 Driver Data'!K4174</f>
        <v>0</v>
      </c>
      <c r="L4174" s="1"/>
      <c r="M4174" s="216" t="str">
        <f>IF(D4174=0,"Blank",'3 Model Input'!E$44*'3 Model Input'!E$45)</f>
        <v>Blank</v>
      </c>
      <c r="N4174" s="197" t="str">
        <f t="shared" si="670"/>
        <v>Blank</v>
      </c>
      <c r="O4174" s="197" t="str">
        <f>IF(D4174=0,"Blank",'3 Model Input'!E$49*(1-'3 Model Input'!E$51))</f>
        <v>Blank</v>
      </c>
      <c r="P4174" s="197" t="str">
        <f t="shared" si="671"/>
        <v>Blank</v>
      </c>
      <c r="Q4174" s="197" t="str">
        <f>IF(D4174=0,"Blank",IF(D4174="BEV",E4174*(1-'3 Model Input'!E$54), E4174))</f>
        <v>Blank</v>
      </c>
      <c r="R4174" s="198" t="str">
        <f>IF(D4174=0,"Blank",IF(D4174="PHEV",F4174/G4174,F4174*(1-'3 Model Input'!E$54)/G4174))</f>
        <v>Blank</v>
      </c>
      <c r="S4174" s="198" t="str">
        <f>IF(D4174=0,"Blank",IF(D4174="PHEV",MIN(M4174,E4174),MIN(M4174,(E4174*(1-'3 Model Input'!E$54)))))</f>
        <v>Blank</v>
      </c>
      <c r="T4174" s="217" t="str">
        <f t="shared" si="672"/>
        <v>Blank</v>
      </c>
      <c r="U4174" s="89"/>
      <c r="V4174" s="216" t="str">
        <f>IF(D4174=0,"Blank",P4174*'3 Model Input'!E$50)</f>
        <v>Blank</v>
      </c>
      <c r="W4174" s="197" t="str">
        <f t="shared" si="673"/>
        <v>Blank</v>
      </c>
      <c r="X4174" s="197" t="str">
        <f t="shared" si="674"/>
        <v>Blank</v>
      </c>
      <c r="Y4174" s="197" t="str">
        <f t="shared" si="675"/>
        <v>Blank</v>
      </c>
      <c r="Z4174" s="197" t="str">
        <f t="shared" si="676"/>
        <v>Blank</v>
      </c>
      <c r="AA4174" s="223" t="str" cm="1">
        <f t="array" ref="AA4174">_xlfn.IFS(ISTEXT('3 Model Input'!F$70),"Missing",ISTEXT('3 Model Input'!I$70),"Missing",ISNUMBER('3 Model Input'!K$70),'3 Model Input'!K$70*P4174)</f>
        <v>Missing</v>
      </c>
      <c r="AB4174" s="89"/>
      <c r="AC4174" s="227" t="str" cm="1">
        <f t="array" ref="AC4174">IF(D4174=0,"Blank",_xlfn.IFS('3 Model Input'!E$61=1,(V4174*G4174)/T4174,'3 Model Input'!E$61=2,(W4174*G4174)/T4174,'3 Model Input'!E$61=3,(X4174*G4174)/T4174,'3 Model Input'!E$61=4,(Y4174*G4174)/T4174,'3 Model Input'!E$61=5,(Z4174*G4174)/T4174, ISTEXT('3 Model Input'!E$61),"Missing",'3 Model Input'!E$61=6,(AA4174*G4174)/T4174))</f>
        <v>Blank</v>
      </c>
      <c r="AD4174" s="202" t="str">
        <f t="shared" si="677"/>
        <v>Blank</v>
      </c>
      <c r="AE4174" s="202" t="str">
        <f t="shared" si="678"/>
        <v>Blank</v>
      </c>
      <c r="AF4174" s="217" t="str">
        <f t="shared" si="679"/>
        <v>Blank</v>
      </c>
      <c r="AG4174" s="9" t="str" cm="1">
        <f t="array" ref="AG4174">_xlfn.IFS(ISNUMBER(AC4174), "", ISNUMBER(SEARCH("Blank", AC4174)), "", ISERROR(AC4174), "Bad input on tab 3")</f>
        <v/>
      </c>
    </row>
    <row r="4175" spans="2:33" ht="15" customHeight="1" x14ac:dyDescent="0.75">
      <c r="B4175" s="205" t="str">
        <f>'5 Driver Data'!B4175</f>
        <v>4167</v>
      </c>
      <c r="C4175" s="193">
        <f>'5 Driver Data'!C4175</f>
        <v>0</v>
      </c>
      <c r="D4175" s="192">
        <f>'5 Driver Data'!D4175</f>
        <v>0</v>
      </c>
      <c r="E4175" s="191">
        <f>'5 Driver Data'!E4175</f>
        <v>0</v>
      </c>
      <c r="F4175" s="191">
        <f>'5 Driver Data'!F4175</f>
        <v>0</v>
      </c>
      <c r="G4175" s="191">
        <f>'5 Driver Data'!G4175</f>
        <v>0</v>
      </c>
      <c r="H4175" s="191">
        <f>'5 Driver Data'!H4175</f>
        <v>0</v>
      </c>
      <c r="I4175" s="191">
        <f>'5 Driver Data'!I4175</f>
        <v>0</v>
      </c>
      <c r="J4175" s="191">
        <f>'5 Driver Data'!J4175</f>
        <v>0</v>
      </c>
      <c r="K4175" s="206">
        <f>'5 Driver Data'!K4175</f>
        <v>0</v>
      </c>
      <c r="L4175" s="1"/>
      <c r="M4175" s="216" t="str">
        <f>IF(D4175=0,"Blank",'3 Model Input'!E$44*'3 Model Input'!E$45)</f>
        <v>Blank</v>
      </c>
      <c r="N4175" s="197" t="str">
        <f t="shared" si="670"/>
        <v>Blank</v>
      </c>
      <c r="O4175" s="197" t="str">
        <f>IF(D4175=0,"Blank",'3 Model Input'!E$49*(1-'3 Model Input'!E$51))</f>
        <v>Blank</v>
      </c>
      <c r="P4175" s="197" t="str">
        <f t="shared" si="671"/>
        <v>Blank</v>
      </c>
      <c r="Q4175" s="197" t="str">
        <f>IF(D4175=0,"Blank",IF(D4175="BEV",E4175*(1-'3 Model Input'!E$54), E4175))</f>
        <v>Blank</v>
      </c>
      <c r="R4175" s="198" t="str">
        <f>IF(D4175=0,"Blank",IF(D4175="PHEV",F4175/G4175,F4175*(1-'3 Model Input'!E$54)/G4175))</f>
        <v>Blank</v>
      </c>
      <c r="S4175" s="198" t="str">
        <f>IF(D4175=0,"Blank",IF(D4175="PHEV",MIN(M4175,E4175),MIN(M4175,(E4175*(1-'3 Model Input'!E$54)))))</f>
        <v>Blank</v>
      </c>
      <c r="T4175" s="217" t="str">
        <f t="shared" si="672"/>
        <v>Blank</v>
      </c>
      <c r="U4175" s="89"/>
      <c r="V4175" s="216" t="str">
        <f>IF(D4175=0,"Blank",P4175*'3 Model Input'!E$50)</f>
        <v>Blank</v>
      </c>
      <c r="W4175" s="197" t="str">
        <f t="shared" si="673"/>
        <v>Blank</v>
      </c>
      <c r="X4175" s="197" t="str">
        <f t="shared" si="674"/>
        <v>Blank</v>
      </c>
      <c r="Y4175" s="197" t="str">
        <f t="shared" si="675"/>
        <v>Blank</v>
      </c>
      <c r="Z4175" s="197" t="str">
        <f t="shared" si="676"/>
        <v>Blank</v>
      </c>
      <c r="AA4175" s="223" t="str" cm="1">
        <f t="array" ref="AA4175">_xlfn.IFS(ISTEXT('3 Model Input'!F$70),"Missing",ISTEXT('3 Model Input'!I$70),"Missing",ISNUMBER('3 Model Input'!K$70),'3 Model Input'!K$70*P4175)</f>
        <v>Missing</v>
      </c>
      <c r="AB4175" s="89"/>
      <c r="AC4175" s="227" t="str" cm="1">
        <f t="array" ref="AC4175">IF(D4175=0,"Blank",_xlfn.IFS('3 Model Input'!E$61=1,(V4175*G4175)/T4175,'3 Model Input'!E$61=2,(W4175*G4175)/T4175,'3 Model Input'!E$61=3,(X4175*G4175)/T4175,'3 Model Input'!E$61=4,(Y4175*G4175)/T4175,'3 Model Input'!E$61=5,(Z4175*G4175)/T4175, ISTEXT('3 Model Input'!E$61),"Missing",'3 Model Input'!E$61=6,(AA4175*G4175)/T4175))</f>
        <v>Blank</v>
      </c>
      <c r="AD4175" s="202" t="str">
        <f t="shared" si="677"/>
        <v>Blank</v>
      </c>
      <c r="AE4175" s="202" t="str">
        <f t="shared" si="678"/>
        <v>Blank</v>
      </c>
      <c r="AF4175" s="217" t="str">
        <f t="shared" si="679"/>
        <v>Blank</v>
      </c>
      <c r="AG4175" s="9" t="str" cm="1">
        <f t="array" ref="AG4175">_xlfn.IFS(ISNUMBER(AC4175), "", ISNUMBER(SEARCH("Blank", AC4175)), "", ISERROR(AC4175), "Bad input on tab 3")</f>
        <v/>
      </c>
    </row>
    <row r="4176" spans="2:33" ht="15" customHeight="1" x14ac:dyDescent="0.75">
      <c r="B4176" s="205" t="str">
        <f>'5 Driver Data'!B4176</f>
        <v>4168</v>
      </c>
      <c r="C4176" s="193">
        <f>'5 Driver Data'!C4176</f>
        <v>0</v>
      </c>
      <c r="D4176" s="192">
        <f>'5 Driver Data'!D4176</f>
        <v>0</v>
      </c>
      <c r="E4176" s="191">
        <f>'5 Driver Data'!E4176</f>
        <v>0</v>
      </c>
      <c r="F4176" s="191">
        <f>'5 Driver Data'!F4176</f>
        <v>0</v>
      </c>
      <c r="G4176" s="191">
        <f>'5 Driver Data'!G4176</f>
        <v>0</v>
      </c>
      <c r="H4176" s="191">
        <f>'5 Driver Data'!H4176</f>
        <v>0</v>
      </c>
      <c r="I4176" s="191">
        <f>'5 Driver Data'!I4176</f>
        <v>0</v>
      </c>
      <c r="J4176" s="191">
        <f>'5 Driver Data'!J4176</f>
        <v>0</v>
      </c>
      <c r="K4176" s="206">
        <f>'5 Driver Data'!K4176</f>
        <v>0</v>
      </c>
      <c r="L4176" s="1"/>
      <c r="M4176" s="216" t="str">
        <f>IF(D4176=0,"Blank",'3 Model Input'!E$44*'3 Model Input'!E$45)</f>
        <v>Blank</v>
      </c>
      <c r="N4176" s="197" t="str">
        <f t="shared" si="670"/>
        <v>Blank</v>
      </c>
      <c r="O4176" s="197" t="str">
        <f>IF(D4176=0,"Blank",'3 Model Input'!E$49*(1-'3 Model Input'!E$51))</f>
        <v>Blank</v>
      </c>
      <c r="P4176" s="197" t="str">
        <f t="shared" si="671"/>
        <v>Blank</v>
      </c>
      <c r="Q4176" s="197" t="str">
        <f>IF(D4176=0,"Blank",IF(D4176="BEV",E4176*(1-'3 Model Input'!E$54), E4176))</f>
        <v>Blank</v>
      </c>
      <c r="R4176" s="198" t="str">
        <f>IF(D4176=0,"Blank",IF(D4176="PHEV",F4176/G4176,F4176*(1-'3 Model Input'!E$54)/G4176))</f>
        <v>Blank</v>
      </c>
      <c r="S4176" s="198" t="str">
        <f>IF(D4176=0,"Blank",IF(D4176="PHEV",MIN(M4176,E4176),MIN(M4176,(E4176*(1-'3 Model Input'!E$54)))))</f>
        <v>Blank</v>
      </c>
      <c r="T4176" s="217" t="str">
        <f t="shared" si="672"/>
        <v>Blank</v>
      </c>
      <c r="U4176" s="89"/>
      <c r="V4176" s="216" t="str">
        <f>IF(D4176=0,"Blank",P4176*'3 Model Input'!E$50)</f>
        <v>Blank</v>
      </c>
      <c r="W4176" s="197" t="str">
        <f t="shared" si="673"/>
        <v>Blank</v>
      </c>
      <c r="X4176" s="197" t="str">
        <f t="shared" si="674"/>
        <v>Blank</v>
      </c>
      <c r="Y4176" s="197" t="str">
        <f t="shared" si="675"/>
        <v>Blank</v>
      </c>
      <c r="Z4176" s="197" t="str">
        <f t="shared" si="676"/>
        <v>Blank</v>
      </c>
      <c r="AA4176" s="223" t="str" cm="1">
        <f t="array" ref="AA4176">_xlfn.IFS(ISTEXT('3 Model Input'!F$70),"Missing",ISTEXT('3 Model Input'!I$70),"Missing",ISNUMBER('3 Model Input'!K$70),'3 Model Input'!K$70*P4176)</f>
        <v>Missing</v>
      </c>
      <c r="AB4176" s="89"/>
      <c r="AC4176" s="227" t="str" cm="1">
        <f t="array" ref="AC4176">IF(D4176=0,"Blank",_xlfn.IFS('3 Model Input'!E$61=1,(V4176*G4176)/T4176,'3 Model Input'!E$61=2,(W4176*G4176)/T4176,'3 Model Input'!E$61=3,(X4176*G4176)/T4176,'3 Model Input'!E$61=4,(Y4176*G4176)/T4176,'3 Model Input'!E$61=5,(Z4176*G4176)/T4176, ISTEXT('3 Model Input'!E$61),"Missing",'3 Model Input'!E$61=6,(AA4176*G4176)/T4176))</f>
        <v>Blank</v>
      </c>
      <c r="AD4176" s="202" t="str">
        <f t="shared" si="677"/>
        <v>Blank</v>
      </c>
      <c r="AE4176" s="202" t="str">
        <f t="shared" si="678"/>
        <v>Blank</v>
      </c>
      <c r="AF4176" s="217" t="str">
        <f t="shared" si="679"/>
        <v>Blank</v>
      </c>
      <c r="AG4176" s="9" t="str" cm="1">
        <f t="array" ref="AG4176">_xlfn.IFS(ISNUMBER(AC4176), "", ISNUMBER(SEARCH("Blank", AC4176)), "", ISERROR(AC4176), "Bad input on tab 3")</f>
        <v/>
      </c>
    </row>
    <row r="4177" spans="2:33" ht="15" customHeight="1" x14ac:dyDescent="0.75">
      <c r="B4177" s="205" t="str">
        <f>'5 Driver Data'!B4177</f>
        <v>4169</v>
      </c>
      <c r="C4177" s="193">
        <f>'5 Driver Data'!C4177</f>
        <v>0</v>
      </c>
      <c r="D4177" s="192">
        <f>'5 Driver Data'!D4177</f>
        <v>0</v>
      </c>
      <c r="E4177" s="191">
        <f>'5 Driver Data'!E4177</f>
        <v>0</v>
      </c>
      <c r="F4177" s="191">
        <f>'5 Driver Data'!F4177</f>
        <v>0</v>
      </c>
      <c r="G4177" s="191">
        <f>'5 Driver Data'!G4177</f>
        <v>0</v>
      </c>
      <c r="H4177" s="191">
        <f>'5 Driver Data'!H4177</f>
        <v>0</v>
      </c>
      <c r="I4177" s="191">
        <f>'5 Driver Data'!I4177</f>
        <v>0</v>
      </c>
      <c r="J4177" s="191">
        <f>'5 Driver Data'!J4177</f>
        <v>0</v>
      </c>
      <c r="K4177" s="206">
        <f>'5 Driver Data'!K4177</f>
        <v>0</v>
      </c>
      <c r="L4177" s="1"/>
      <c r="M4177" s="216" t="str">
        <f>IF(D4177=0,"Blank",'3 Model Input'!E$44*'3 Model Input'!E$45)</f>
        <v>Blank</v>
      </c>
      <c r="N4177" s="197" t="str">
        <f t="shared" si="670"/>
        <v>Blank</v>
      </c>
      <c r="O4177" s="197" t="str">
        <f>IF(D4177=0,"Blank",'3 Model Input'!E$49*(1-'3 Model Input'!E$51))</f>
        <v>Blank</v>
      </c>
      <c r="P4177" s="197" t="str">
        <f t="shared" si="671"/>
        <v>Blank</v>
      </c>
      <c r="Q4177" s="197" t="str">
        <f>IF(D4177=0,"Blank",IF(D4177="BEV",E4177*(1-'3 Model Input'!E$54), E4177))</f>
        <v>Blank</v>
      </c>
      <c r="R4177" s="198" t="str">
        <f>IF(D4177=0,"Blank",IF(D4177="PHEV",F4177/G4177,F4177*(1-'3 Model Input'!E$54)/G4177))</f>
        <v>Blank</v>
      </c>
      <c r="S4177" s="198" t="str">
        <f>IF(D4177=0,"Blank",IF(D4177="PHEV",MIN(M4177,E4177),MIN(M4177,(E4177*(1-'3 Model Input'!E$54)))))</f>
        <v>Blank</v>
      </c>
      <c r="T4177" s="217" t="str">
        <f t="shared" si="672"/>
        <v>Blank</v>
      </c>
      <c r="U4177" s="89"/>
      <c r="V4177" s="216" t="str">
        <f>IF(D4177=0,"Blank",P4177*'3 Model Input'!E$50)</f>
        <v>Blank</v>
      </c>
      <c r="W4177" s="197" t="str">
        <f t="shared" si="673"/>
        <v>Blank</v>
      </c>
      <c r="X4177" s="197" t="str">
        <f t="shared" si="674"/>
        <v>Blank</v>
      </c>
      <c r="Y4177" s="197" t="str">
        <f t="shared" si="675"/>
        <v>Blank</v>
      </c>
      <c r="Z4177" s="197" t="str">
        <f t="shared" si="676"/>
        <v>Blank</v>
      </c>
      <c r="AA4177" s="223" t="str" cm="1">
        <f t="array" ref="AA4177">_xlfn.IFS(ISTEXT('3 Model Input'!F$70),"Missing",ISTEXT('3 Model Input'!I$70),"Missing",ISNUMBER('3 Model Input'!K$70),'3 Model Input'!K$70*P4177)</f>
        <v>Missing</v>
      </c>
      <c r="AB4177" s="89"/>
      <c r="AC4177" s="227" t="str" cm="1">
        <f t="array" ref="AC4177">IF(D4177=0,"Blank",_xlfn.IFS('3 Model Input'!E$61=1,(V4177*G4177)/T4177,'3 Model Input'!E$61=2,(W4177*G4177)/T4177,'3 Model Input'!E$61=3,(X4177*G4177)/T4177,'3 Model Input'!E$61=4,(Y4177*G4177)/T4177,'3 Model Input'!E$61=5,(Z4177*G4177)/T4177, ISTEXT('3 Model Input'!E$61),"Missing",'3 Model Input'!E$61=6,(AA4177*G4177)/T4177))</f>
        <v>Blank</v>
      </c>
      <c r="AD4177" s="202" t="str">
        <f t="shared" si="677"/>
        <v>Blank</v>
      </c>
      <c r="AE4177" s="202" t="str">
        <f t="shared" si="678"/>
        <v>Blank</v>
      </c>
      <c r="AF4177" s="217" t="str">
        <f t="shared" si="679"/>
        <v>Blank</v>
      </c>
      <c r="AG4177" s="9" t="str" cm="1">
        <f t="array" ref="AG4177">_xlfn.IFS(ISNUMBER(AC4177), "", ISNUMBER(SEARCH("Blank", AC4177)), "", ISERROR(AC4177), "Bad input on tab 3")</f>
        <v/>
      </c>
    </row>
    <row r="4178" spans="2:33" ht="15" customHeight="1" x14ac:dyDescent="0.75">
      <c r="B4178" s="205" t="str">
        <f>'5 Driver Data'!B4178</f>
        <v>4170</v>
      </c>
      <c r="C4178" s="193">
        <f>'5 Driver Data'!C4178</f>
        <v>0</v>
      </c>
      <c r="D4178" s="192">
        <f>'5 Driver Data'!D4178</f>
        <v>0</v>
      </c>
      <c r="E4178" s="191">
        <f>'5 Driver Data'!E4178</f>
        <v>0</v>
      </c>
      <c r="F4178" s="191">
        <f>'5 Driver Data'!F4178</f>
        <v>0</v>
      </c>
      <c r="G4178" s="191">
        <f>'5 Driver Data'!G4178</f>
        <v>0</v>
      </c>
      <c r="H4178" s="191">
        <f>'5 Driver Data'!H4178</f>
        <v>0</v>
      </c>
      <c r="I4178" s="191">
        <f>'5 Driver Data'!I4178</f>
        <v>0</v>
      </c>
      <c r="J4178" s="191">
        <f>'5 Driver Data'!J4178</f>
        <v>0</v>
      </c>
      <c r="K4178" s="206">
        <f>'5 Driver Data'!K4178</f>
        <v>0</v>
      </c>
      <c r="L4178" s="1"/>
      <c r="M4178" s="216" t="str">
        <f>IF(D4178=0,"Blank",'3 Model Input'!E$44*'3 Model Input'!E$45)</f>
        <v>Blank</v>
      </c>
      <c r="N4178" s="197" t="str">
        <f t="shared" si="670"/>
        <v>Blank</v>
      </c>
      <c r="O4178" s="197" t="str">
        <f>IF(D4178=0,"Blank",'3 Model Input'!E$49*(1-'3 Model Input'!E$51))</f>
        <v>Blank</v>
      </c>
      <c r="P4178" s="197" t="str">
        <f t="shared" si="671"/>
        <v>Blank</v>
      </c>
      <c r="Q4178" s="197" t="str">
        <f>IF(D4178=0,"Blank",IF(D4178="BEV",E4178*(1-'3 Model Input'!E$54), E4178))</f>
        <v>Blank</v>
      </c>
      <c r="R4178" s="198" t="str">
        <f>IF(D4178=0,"Blank",IF(D4178="PHEV",F4178/G4178,F4178*(1-'3 Model Input'!E$54)/G4178))</f>
        <v>Blank</v>
      </c>
      <c r="S4178" s="198" t="str">
        <f>IF(D4178=0,"Blank",IF(D4178="PHEV",MIN(M4178,E4178),MIN(M4178,(E4178*(1-'3 Model Input'!E$54)))))</f>
        <v>Blank</v>
      </c>
      <c r="T4178" s="217" t="str">
        <f t="shared" si="672"/>
        <v>Blank</v>
      </c>
      <c r="U4178" s="89"/>
      <c r="V4178" s="216" t="str">
        <f>IF(D4178=0,"Blank",P4178*'3 Model Input'!E$50)</f>
        <v>Blank</v>
      </c>
      <c r="W4178" s="197" t="str">
        <f t="shared" si="673"/>
        <v>Blank</v>
      </c>
      <c r="X4178" s="197" t="str">
        <f t="shared" si="674"/>
        <v>Blank</v>
      </c>
      <c r="Y4178" s="197" t="str">
        <f t="shared" si="675"/>
        <v>Blank</v>
      </c>
      <c r="Z4178" s="197" t="str">
        <f t="shared" si="676"/>
        <v>Blank</v>
      </c>
      <c r="AA4178" s="223" t="str" cm="1">
        <f t="array" ref="AA4178">_xlfn.IFS(ISTEXT('3 Model Input'!F$70),"Missing",ISTEXT('3 Model Input'!I$70),"Missing",ISNUMBER('3 Model Input'!K$70),'3 Model Input'!K$70*P4178)</f>
        <v>Missing</v>
      </c>
      <c r="AB4178" s="89"/>
      <c r="AC4178" s="227" t="str" cm="1">
        <f t="array" ref="AC4178">IF(D4178=0,"Blank",_xlfn.IFS('3 Model Input'!E$61=1,(V4178*G4178)/T4178,'3 Model Input'!E$61=2,(W4178*G4178)/T4178,'3 Model Input'!E$61=3,(X4178*G4178)/T4178,'3 Model Input'!E$61=4,(Y4178*G4178)/T4178,'3 Model Input'!E$61=5,(Z4178*G4178)/T4178, ISTEXT('3 Model Input'!E$61),"Missing",'3 Model Input'!E$61=6,(AA4178*G4178)/T4178))</f>
        <v>Blank</v>
      </c>
      <c r="AD4178" s="202" t="str">
        <f t="shared" si="677"/>
        <v>Blank</v>
      </c>
      <c r="AE4178" s="202" t="str">
        <f t="shared" si="678"/>
        <v>Blank</v>
      </c>
      <c r="AF4178" s="217" t="str">
        <f t="shared" si="679"/>
        <v>Blank</v>
      </c>
      <c r="AG4178" s="9" t="str" cm="1">
        <f t="array" ref="AG4178">_xlfn.IFS(ISNUMBER(AC4178), "", ISNUMBER(SEARCH("Blank", AC4178)), "", ISERROR(AC4178), "Bad input on tab 3")</f>
        <v/>
      </c>
    </row>
    <row r="4179" spans="2:33" ht="15" customHeight="1" x14ac:dyDescent="0.75">
      <c r="B4179" s="205" t="str">
        <f>'5 Driver Data'!B4179</f>
        <v>4171</v>
      </c>
      <c r="C4179" s="193">
        <f>'5 Driver Data'!C4179</f>
        <v>0</v>
      </c>
      <c r="D4179" s="192">
        <f>'5 Driver Data'!D4179</f>
        <v>0</v>
      </c>
      <c r="E4179" s="191">
        <f>'5 Driver Data'!E4179</f>
        <v>0</v>
      </c>
      <c r="F4179" s="191">
        <f>'5 Driver Data'!F4179</f>
        <v>0</v>
      </c>
      <c r="G4179" s="191">
        <f>'5 Driver Data'!G4179</f>
        <v>0</v>
      </c>
      <c r="H4179" s="191">
        <f>'5 Driver Data'!H4179</f>
        <v>0</v>
      </c>
      <c r="I4179" s="191">
        <f>'5 Driver Data'!I4179</f>
        <v>0</v>
      </c>
      <c r="J4179" s="191">
        <f>'5 Driver Data'!J4179</f>
        <v>0</v>
      </c>
      <c r="K4179" s="206">
        <f>'5 Driver Data'!K4179</f>
        <v>0</v>
      </c>
      <c r="L4179" s="1"/>
      <c r="M4179" s="216" t="str">
        <f>IF(D4179=0,"Blank",'3 Model Input'!E$44*'3 Model Input'!E$45)</f>
        <v>Blank</v>
      </c>
      <c r="N4179" s="197" t="str">
        <f t="shared" si="670"/>
        <v>Blank</v>
      </c>
      <c r="O4179" s="197" t="str">
        <f>IF(D4179=0,"Blank",'3 Model Input'!E$49*(1-'3 Model Input'!E$51))</f>
        <v>Blank</v>
      </c>
      <c r="P4179" s="197" t="str">
        <f t="shared" si="671"/>
        <v>Blank</v>
      </c>
      <c r="Q4179" s="197" t="str">
        <f>IF(D4179=0,"Blank",IF(D4179="BEV",E4179*(1-'3 Model Input'!E$54), E4179))</f>
        <v>Blank</v>
      </c>
      <c r="R4179" s="198" t="str">
        <f>IF(D4179=0,"Blank",IF(D4179="PHEV",F4179/G4179,F4179*(1-'3 Model Input'!E$54)/G4179))</f>
        <v>Blank</v>
      </c>
      <c r="S4179" s="198" t="str">
        <f>IF(D4179=0,"Blank",IF(D4179="PHEV",MIN(M4179,E4179),MIN(M4179,(E4179*(1-'3 Model Input'!E$54)))))</f>
        <v>Blank</v>
      </c>
      <c r="T4179" s="217" t="str">
        <f t="shared" si="672"/>
        <v>Blank</v>
      </c>
      <c r="U4179" s="89"/>
      <c r="V4179" s="216" t="str">
        <f>IF(D4179=0,"Blank",P4179*'3 Model Input'!E$50)</f>
        <v>Blank</v>
      </c>
      <c r="W4179" s="197" t="str">
        <f t="shared" si="673"/>
        <v>Blank</v>
      </c>
      <c r="X4179" s="197" t="str">
        <f t="shared" si="674"/>
        <v>Blank</v>
      </c>
      <c r="Y4179" s="197" t="str">
        <f t="shared" si="675"/>
        <v>Blank</v>
      </c>
      <c r="Z4179" s="197" t="str">
        <f t="shared" si="676"/>
        <v>Blank</v>
      </c>
      <c r="AA4179" s="223" t="str" cm="1">
        <f t="array" ref="AA4179">_xlfn.IFS(ISTEXT('3 Model Input'!F$70),"Missing",ISTEXT('3 Model Input'!I$70),"Missing",ISNUMBER('3 Model Input'!K$70),'3 Model Input'!K$70*P4179)</f>
        <v>Missing</v>
      </c>
      <c r="AB4179" s="89"/>
      <c r="AC4179" s="227" t="str" cm="1">
        <f t="array" ref="AC4179">IF(D4179=0,"Blank",_xlfn.IFS('3 Model Input'!E$61=1,(V4179*G4179)/T4179,'3 Model Input'!E$61=2,(W4179*G4179)/T4179,'3 Model Input'!E$61=3,(X4179*G4179)/T4179,'3 Model Input'!E$61=4,(Y4179*G4179)/T4179,'3 Model Input'!E$61=5,(Z4179*G4179)/T4179, ISTEXT('3 Model Input'!E$61),"Missing",'3 Model Input'!E$61=6,(AA4179*G4179)/T4179))</f>
        <v>Blank</v>
      </c>
      <c r="AD4179" s="202" t="str">
        <f t="shared" si="677"/>
        <v>Blank</v>
      </c>
      <c r="AE4179" s="202" t="str">
        <f t="shared" si="678"/>
        <v>Blank</v>
      </c>
      <c r="AF4179" s="217" t="str">
        <f t="shared" si="679"/>
        <v>Blank</v>
      </c>
      <c r="AG4179" s="9" t="str" cm="1">
        <f t="array" ref="AG4179">_xlfn.IFS(ISNUMBER(AC4179), "", ISNUMBER(SEARCH("Blank", AC4179)), "", ISERROR(AC4179), "Bad input on tab 3")</f>
        <v/>
      </c>
    </row>
    <row r="4180" spans="2:33" ht="15" customHeight="1" x14ac:dyDescent="0.75">
      <c r="B4180" s="205" t="str">
        <f>'5 Driver Data'!B4180</f>
        <v>4172</v>
      </c>
      <c r="C4180" s="193">
        <f>'5 Driver Data'!C4180</f>
        <v>0</v>
      </c>
      <c r="D4180" s="192">
        <f>'5 Driver Data'!D4180</f>
        <v>0</v>
      </c>
      <c r="E4180" s="191">
        <f>'5 Driver Data'!E4180</f>
        <v>0</v>
      </c>
      <c r="F4180" s="191">
        <f>'5 Driver Data'!F4180</f>
        <v>0</v>
      </c>
      <c r="G4180" s="191">
        <f>'5 Driver Data'!G4180</f>
        <v>0</v>
      </c>
      <c r="H4180" s="191">
        <f>'5 Driver Data'!H4180</f>
        <v>0</v>
      </c>
      <c r="I4180" s="191">
        <f>'5 Driver Data'!I4180</f>
        <v>0</v>
      </c>
      <c r="J4180" s="191">
        <f>'5 Driver Data'!J4180</f>
        <v>0</v>
      </c>
      <c r="K4180" s="206">
        <f>'5 Driver Data'!K4180</f>
        <v>0</v>
      </c>
      <c r="L4180" s="1"/>
      <c r="M4180" s="216" t="str">
        <f>IF(D4180=0,"Blank",'3 Model Input'!E$44*'3 Model Input'!E$45)</f>
        <v>Blank</v>
      </c>
      <c r="N4180" s="197" t="str">
        <f t="shared" si="670"/>
        <v>Blank</v>
      </c>
      <c r="O4180" s="197" t="str">
        <f>IF(D4180=0,"Blank",'3 Model Input'!E$49*(1-'3 Model Input'!E$51))</f>
        <v>Blank</v>
      </c>
      <c r="P4180" s="197" t="str">
        <f t="shared" si="671"/>
        <v>Blank</v>
      </c>
      <c r="Q4180" s="197" t="str">
        <f>IF(D4180=0,"Blank",IF(D4180="BEV",E4180*(1-'3 Model Input'!E$54), E4180))</f>
        <v>Blank</v>
      </c>
      <c r="R4180" s="198" t="str">
        <f>IF(D4180=0,"Blank",IF(D4180="PHEV",F4180/G4180,F4180*(1-'3 Model Input'!E$54)/G4180))</f>
        <v>Blank</v>
      </c>
      <c r="S4180" s="198" t="str">
        <f>IF(D4180=0,"Blank",IF(D4180="PHEV",MIN(M4180,E4180),MIN(M4180,(E4180*(1-'3 Model Input'!E$54)))))</f>
        <v>Blank</v>
      </c>
      <c r="T4180" s="217" t="str">
        <f t="shared" si="672"/>
        <v>Blank</v>
      </c>
      <c r="U4180" s="89"/>
      <c r="V4180" s="216" t="str">
        <f>IF(D4180=0,"Blank",P4180*'3 Model Input'!E$50)</f>
        <v>Blank</v>
      </c>
      <c r="W4180" s="197" t="str">
        <f t="shared" si="673"/>
        <v>Blank</v>
      </c>
      <c r="X4180" s="197" t="str">
        <f t="shared" si="674"/>
        <v>Blank</v>
      </c>
      <c r="Y4180" s="197" t="str">
        <f t="shared" si="675"/>
        <v>Blank</v>
      </c>
      <c r="Z4180" s="197" t="str">
        <f t="shared" si="676"/>
        <v>Blank</v>
      </c>
      <c r="AA4180" s="223" t="str" cm="1">
        <f t="array" ref="AA4180">_xlfn.IFS(ISTEXT('3 Model Input'!F$70),"Missing",ISTEXT('3 Model Input'!I$70),"Missing",ISNUMBER('3 Model Input'!K$70),'3 Model Input'!K$70*P4180)</f>
        <v>Missing</v>
      </c>
      <c r="AB4180" s="89"/>
      <c r="AC4180" s="227" t="str" cm="1">
        <f t="array" ref="AC4180">IF(D4180=0,"Blank",_xlfn.IFS('3 Model Input'!E$61=1,(V4180*G4180)/T4180,'3 Model Input'!E$61=2,(W4180*G4180)/T4180,'3 Model Input'!E$61=3,(X4180*G4180)/T4180,'3 Model Input'!E$61=4,(Y4180*G4180)/T4180,'3 Model Input'!E$61=5,(Z4180*G4180)/T4180, ISTEXT('3 Model Input'!E$61),"Missing",'3 Model Input'!E$61=6,(AA4180*G4180)/T4180))</f>
        <v>Blank</v>
      </c>
      <c r="AD4180" s="202" t="str">
        <f t="shared" si="677"/>
        <v>Blank</v>
      </c>
      <c r="AE4180" s="202" t="str">
        <f t="shared" si="678"/>
        <v>Blank</v>
      </c>
      <c r="AF4180" s="217" t="str">
        <f t="shared" si="679"/>
        <v>Blank</v>
      </c>
      <c r="AG4180" s="9" t="str" cm="1">
        <f t="array" ref="AG4180">_xlfn.IFS(ISNUMBER(AC4180), "", ISNUMBER(SEARCH("Blank", AC4180)), "", ISERROR(AC4180), "Bad input on tab 3")</f>
        <v/>
      </c>
    </row>
    <row r="4181" spans="2:33" ht="15" customHeight="1" x14ac:dyDescent="0.75">
      <c r="B4181" s="205" t="str">
        <f>'5 Driver Data'!B4181</f>
        <v>4173</v>
      </c>
      <c r="C4181" s="193">
        <f>'5 Driver Data'!C4181</f>
        <v>0</v>
      </c>
      <c r="D4181" s="192">
        <f>'5 Driver Data'!D4181</f>
        <v>0</v>
      </c>
      <c r="E4181" s="191">
        <f>'5 Driver Data'!E4181</f>
        <v>0</v>
      </c>
      <c r="F4181" s="191">
        <f>'5 Driver Data'!F4181</f>
        <v>0</v>
      </c>
      <c r="G4181" s="191">
        <f>'5 Driver Data'!G4181</f>
        <v>0</v>
      </c>
      <c r="H4181" s="191">
        <f>'5 Driver Data'!H4181</f>
        <v>0</v>
      </c>
      <c r="I4181" s="191">
        <f>'5 Driver Data'!I4181</f>
        <v>0</v>
      </c>
      <c r="J4181" s="191">
        <f>'5 Driver Data'!J4181</f>
        <v>0</v>
      </c>
      <c r="K4181" s="206">
        <f>'5 Driver Data'!K4181</f>
        <v>0</v>
      </c>
      <c r="L4181" s="1"/>
      <c r="M4181" s="216" t="str">
        <f>IF(D4181=0,"Blank",'3 Model Input'!E$44*'3 Model Input'!E$45)</f>
        <v>Blank</v>
      </c>
      <c r="N4181" s="197" t="str">
        <f t="shared" si="670"/>
        <v>Blank</v>
      </c>
      <c r="O4181" s="197" t="str">
        <f>IF(D4181=0,"Blank",'3 Model Input'!E$49*(1-'3 Model Input'!E$51))</f>
        <v>Blank</v>
      </c>
      <c r="P4181" s="197" t="str">
        <f t="shared" si="671"/>
        <v>Blank</v>
      </c>
      <c r="Q4181" s="197" t="str">
        <f>IF(D4181=0,"Blank",IF(D4181="BEV",E4181*(1-'3 Model Input'!E$54), E4181))</f>
        <v>Blank</v>
      </c>
      <c r="R4181" s="198" t="str">
        <f>IF(D4181=0,"Blank",IF(D4181="PHEV",F4181/G4181,F4181*(1-'3 Model Input'!E$54)/G4181))</f>
        <v>Blank</v>
      </c>
      <c r="S4181" s="198" t="str">
        <f>IF(D4181=0,"Blank",IF(D4181="PHEV",MIN(M4181,E4181),MIN(M4181,(E4181*(1-'3 Model Input'!E$54)))))</f>
        <v>Blank</v>
      </c>
      <c r="T4181" s="217" t="str">
        <f t="shared" si="672"/>
        <v>Blank</v>
      </c>
      <c r="U4181" s="89"/>
      <c r="V4181" s="216" t="str">
        <f>IF(D4181=0,"Blank",P4181*'3 Model Input'!E$50)</f>
        <v>Blank</v>
      </c>
      <c r="W4181" s="197" t="str">
        <f t="shared" si="673"/>
        <v>Blank</v>
      </c>
      <c r="X4181" s="197" t="str">
        <f t="shared" si="674"/>
        <v>Blank</v>
      </c>
      <c r="Y4181" s="197" t="str">
        <f t="shared" si="675"/>
        <v>Blank</v>
      </c>
      <c r="Z4181" s="197" t="str">
        <f t="shared" si="676"/>
        <v>Blank</v>
      </c>
      <c r="AA4181" s="223" t="str" cm="1">
        <f t="array" ref="AA4181">_xlfn.IFS(ISTEXT('3 Model Input'!F$70),"Missing",ISTEXT('3 Model Input'!I$70),"Missing",ISNUMBER('3 Model Input'!K$70),'3 Model Input'!K$70*P4181)</f>
        <v>Missing</v>
      </c>
      <c r="AB4181" s="89"/>
      <c r="AC4181" s="227" t="str" cm="1">
        <f t="array" ref="AC4181">IF(D4181=0,"Blank",_xlfn.IFS('3 Model Input'!E$61=1,(V4181*G4181)/T4181,'3 Model Input'!E$61=2,(W4181*G4181)/T4181,'3 Model Input'!E$61=3,(X4181*G4181)/T4181,'3 Model Input'!E$61=4,(Y4181*G4181)/T4181,'3 Model Input'!E$61=5,(Z4181*G4181)/T4181, ISTEXT('3 Model Input'!E$61),"Missing",'3 Model Input'!E$61=6,(AA4181*G4181)/T4181))</f>
        <v>Blank</v>
      </c>
      <c r="AD4181" s="202" t="str">
        <f t="shared" si="677"/>
        <v>Blank</v>
      </c>
      <c r="AE4181" s="202" t="str">
        <f t="shared" si="678"/>
        <v>Blank</v>
      </c>
      <c r="AF4181" s="217" t="str">
        <f t="shared" si="679"/>
        <v>Blank</v>
      </c>
      <c r="AG4181" s="9" t="str" cm="1">
        <f t="array" ref="AG4181">_xlfn.IFS(ISNUMBER(AC4181), "", ISNUMBER(SEARCH("Blank", AC4181)), "", ISERROR(AC4181), "Bad input on tab 3")</f>
        <v/>
      </c>
    </row>
    <row r="4182" spans="2:33" ht="15" customHeight="1" x14ac:dyDescent="0.75">
      <c r="B4182" s="205" t="str">
        <f>'5 Driver Data'!B4182</f>
        <v>4174</v>
      </c>
      <c r="C4182" s="193">
        <f>'5 Driver Data'!C4182</f>
        <v>0</v>
      </c>
      <c r="D4182" s="192">
        <f>'5 Driver Data'!D4182</f>
        <v>0</v>
      </c>
      <c r="E4182" s="191">
        <f>'5 Driver Data'!E4182</f>
        <v>0</v>
      </c>
      <c r="F4182" s="191">
        <f>'5 Driver Data'!F4182</f>
        <v>0</v>
      </c>
      <c r="G4182" s="191">
        <f>'5 Driver Data'!G4182</f>
        <v>0</v>
      </c>
      <c r="H4182" s="191">
        <f>'5 Driver Data'!H4182</f>
        <v>0</v>
      </c>
      <c r="I4182" s="191">
        <f>'5 Driver Data'!I4182</f>
        <v>0</v>
      </c>
      <c r="J4182" s="191">
        <f>'5 Driver Data'!J4182</f>
        <v>0</v>
      </c>
      <c r="K4182" s="206">
        <f>'5 Driver Data'!K4182</f>
        <v>0</v>
      </c>
      <c r="L4182" s="1"/>
      <c r="M4182" s="216" t="str">
        <f>IF(D4182=0,"Blank",'3 Model Input'!E$44*'3 Model Input'!E$45)</f>
        <v>Blank</v>
      </c>
      <c r="N4182" s="197" t="str">
        <f t="shared" si="670"/>
        <v>Blank</v>
      </c>
      <c r="O4182" s="197" t="str">
        <f>IF(D4182=0,"Blank",'3 Model Input'!E$49*(1-'3 Model Input'!E$51))</f>
        <v>Blank</v>
      </c>
      <c r="P4182" s="197" t="str">
        <f t="shared" si="671"/>
        <v>Blank</v>
      </c>
      <c r="Q4182" s="197" t="str">
        <f>IF(D4182=0,"Blank",IF(D4182="BEV",E4182*(1-'3 Model Input'!E$54), E4182))</f>
        <v>Blank</v>
      </c>
      <c r="R4182" s="198" t="str">
        <f>IF(D4182=0,"Blank",IF(D4182="PHEV",F4182/G4182,F4182*(1-'3 Model Input'!E$54)/G4182))</f>
        <v>Blank</v>
      </c>
      <c r="S4182" s="198" t="str">
        <f>IF(D4182=0,"Blank",IF(D4182="PHEV",MIN(M4182,E4182),MIN(M4182,(E4182*(1-'3 Model Input'!E$54)))))</f>
        <v>Blank</v>
      </c>
      <c r="T4182" s="217" t="str">
        <f t="shared" si="672"/>
        <v>Blank</v>
      </c>
      <c r="U4182" s="89"/>
      <c r="V4182" s="216" t="str">
        <f>IF(D4182=0,"Blank",P4182*'3 Model Input'!E$50)</f>
        <v>Blank</v>
      </c>
      <c r="W4182" s="197" t="str">
        <f t="shared" si="673"/>
        <v>Blank</v>
      </c>
      <c r="X4182" s="197" t="str">
        <f t="shared" si="674"/>
        <v>Blank</v>
      </c>
      <c r="Y4182" s="197" t="str">
        <f t="shared" si="675"/>
        <v>Blank</v>
      </c>
      <c r="Z4182" s="197" t="str">
        <f t="shared" si="676"/>
        <v>Blank</v>
      </c>
      <c r="AA4182" s="223" t="str" cm="1">
        <f t="array" ref="AA4182">_xlfn.IFS(ISTEXT('3 Model Input'!F$70),"Missing",ISTEXT('3 Model Input'!I$70),"Missing",ISNUMBER('3 Model Input'!K$70),'3 Model Input'!K$70*P4182)</f>
        <v>Missing</v>
      </c>
      <c r="AB4182" s="89"/>
      <c r="AC4182" s="227" t="str" cm="1">
        <f t="array" ref="AC4182">IF(D4182=0,"Blank",_xlfn.IFS('3 Model Input'!E$61=1,(V4182*G4182)/T4182,'3 Model Input'!E$61=2,(W4182*G4182)/T4182,'3 Model Input'!E$61=3,(X4182*G4182)/T4182,'3 Model Input'!E$61=4,(Y4182*G4182)/T4182,'3 Model Input'!E$61=5,(Z4182*G4182)/T4182, ISTEXT('3 Model Input'!E$61),"Missing",'3 Model Input'!E$61=6,(AA4182*G4182)/T4182))</f>
        <v>Blank</v>
      </c>
      <c r="AD4182" s="202" t="str">
        <f t="shared" si="677"/>
        <v>Blank</v>
      </c>
      <c r="AE4182" s="202" t="str">
        <f t="shared" si="678"/>
        <v>Blank</v>
      </c>
      <c r="AF4182" s="217" t="str">
        <f t="shared" si="679"/>
        <v>Blank</v>
      </c>
      <c r="AG4182" s="9" t="str" cm="1">
        <f t="array" ref="AG4182">_xlfn.IFS(ISNUMBER(AC4182), "", ISNUMBER(SEARCH("Blank", AC4182)), "", ISERROR(AC4182), "Bad input on tab 3")</f>
        <v/>
      </c>
    </row>
    <row r="4183" spans="2:33" ht="15" customHeight="1" x14ac:dyDescent="0.75">
      <c r="B4183" s="205" t="str">
        <f>'5 Driver Data'!B4183</f>
        <v>4175</v>
      </c>
      <c r="C4183" s="193">
        <f>'5 Driver Data'!C4183</f>
        <v>0</v>
      </c>
      <c r="D4183" s="192">
        <f>'5 Driver Data'!D4183</f>
        <v>0</v>
      </c>
      <c r="E4183" s="191">
        <f>'5 Driver Data'!E4183</f>
        <v>0</v>
      </c>
      <c r="F4183" s="191">
        <f>'5 Driver Data'!F4183</f>
        <v>0</v>
      </c>
      <c r="G4183" s="191">
        <f>'5 Driver Data'!G4183</f>
        <v>0</v>
      </c>
      <c r="H4183" s="191">
        <f>'5 Driver Data'!H4183</f>
        <v>0</v>
      </c>
      <c r="I4183" s="191">
        <f>'5 Driver Data'!I4183</f>
        <v>0</v>
      </c>
      <c r="J4183" s="191">
        <f>'5 Driver Data'!J4183</f>
        <v>0</v>
      </c>
      <c r="K4183" s="206">
        <f>'5 Driver Data'!K4183</f>
        <v>0</v>
      </c>
      <c r="L4183" s="1"/>
      <c r="M4183" s="216" t="str">
        <f>IF(D4183=0,"Blank",'3 Model Input'!E$44*'3 Model Input'!E$45)</f>
        <v>Blank</v>
      </c>
      <c r="N4183" s="197" t="str">
        <f t="shared" si="670"/>
        <v>Blank</v>
      </c>
      <c r="O4183" s="197" t="str">
        <f>IF(D4183=0,"Blank",'3 Model Input'!E$49*(1-'3 Model Input'!E$51))</f>
        <v>Blank</v>
      </c>
      <c r="P4183" s="197" t="str">
        <f t="shared" si="671"/>
        <v>Blank</v>
      </c>
      <c r="Q4183" s="197" t="str">
        <f>IF(D4183=0,"Blank",IF(D4183="BEV",E4183*(1-'3 Model Input'!E$54), E4183))</f>
        <v>Blank</v>
      </c>
      <c r="R4183" s="198" t="str">
        <f>IF(D4183=0,"Blank",IF(D4183="PHEV",F4183/G4183,F4183*(1-'3 Model Input'!E$54)/G4183))</f>
        <v>Blank</v>
      </c>
      <c r="S4183" s="198" t="str">
        <f>IF(D4183=0,"Blank",IF(D4183="PHEV",MIN(M4183,E4183),MIN(M4183,(E4183*(1-'3 Model Input'!E$54)))))</f>
        <v>Blank</v>
      </c>
      <c r="T4183" s="217" t="str">
        <f t="shared" si="672"/>
        <v>Blank</v>
      </c>
      <c r="U4183" s="89"/>
      <c r="V4183" s="216" t="str">
        <f>IF(D4183=0,"Blank",P4183*'3 Model Input'!E$50)</f>
        <v>Blank</v>
      </c>
      <c r="W4183" s="197" t="str">
        <f t="shared" si="673"/>
        <v>Blank</v>
      </c>
      <c r="X4183" s="197" t="str">
        <f t="shared" si="674"/>
        <v>Blank</v>
      </c>
      <c r="Y4183" s="197" t="str">
        <f t="shared" si="675"/>
        <v>Blank</v>
      </c>
      <c r="Z4183" s="197" t="str">
        <f t="shared" si="676"/>
        <v>Blank</v>
      </c>
      <c r="AA4183" s="223" t="str" cm="1">
        <f t="array" ref="AA4183">_xlfn.IFS(ISTEXT('3 Model Input'!F$70),"Missing",ISTEXT('3 Model Input'!I$70),"Missing",ISNUMBER('3 Model Input'!K$70),'3 Model Input'!K$70*P4183)</f>
        <v>Missing</v>
      </c>
      <c r="AB4183" s="89"/>
      <c r="AC4183" s="227" t="str" cm="1">
        <f t="array" ref="AC4183">IF(D4183=0,"Blank",_xlfn.IFS('3 Model Input'!E$61=1,(V4183*G4183)/T4183,'3 Model Input'!E$61=2,(W4183*G4183)/T4183,'3 Model Input'!E$61=3,(X4183*G4183)/T4183,'3 Model Input'!E$61=4,(Y4183*G4183)/T4183,'3 Model Input'!E$61=5,(Z4183*G4183)/T4183, ISTEXT('3 Model Input'!E$61),"Missing",'3 Model Input'!E$61=6,(AA4183*G4183)/T4183))</f>
        <v>Blank</v>
      </c>
      <c r="AD4183" s="202" t="str">
        <f t="shared" si="677"/>
        <v>Blank</v>
      </c>
      <c r="AE4183" s="202" t="str">
        <f t="shared" si="678"/>
        <v>Blank</v>
      </c>
      <c r="AF4183" s="217" t="str">
        <f t="shared" si="679"/>
        <v>Blank</v>
      </c>
      <c r="AG4183" s="9" t="str" cm="1">
        <f t="array" ref="AG4183">_xlfn.IFS(ISNUMBER(AC4183), "", ISNUMBER(SEARCH("Blank", AC4183)), "", ISERROR(AC4183), "Bad input on tab 3")</f>
        <v/>
      </c>
    </row>
    <row r="4184" spans="2:33" ht="15" customHeight="1" x14ac:dyDescent="0.75">
      <c r="B4184" s="205" t="str">
        <f>'5 Driver Data'!B4184</f>
        <v>4176</v>
      </c>
      <c r="C4184" s="193">
        <f>'5 Driver Data'!C4184</f>
        <v>0</v>
      </c>
      <c r="D4184" s="192">
        <f>'5 Driver Data'!D4184</f>
        <v>0</v>
      </c>
      <c r="E4184" s="191">
        <f>'5 Driver Data'!E4184</f>
        <v>0</v>
      </c>
      <c r="F4184" s="191">
        <f>'5 Driver Data'!F4184</f>
        <v>0</v>
      </c>
      <c r="G4184" s="191">
        <f>'5 Driver Data'!G4184</f>
        <v>0</v>
      </c>
      <c r="H4184" s="191">
        <f>'5 Driver Data'!H4184</f>
        <v>0</v>
      </c>
      <c r="I4184" s="191">
        <f>'5 Driver Data'!I4184</f>
        <v>0</v>
      </c>
      <c r="J4184" s="191">
        <f>'5 Driver Data'!J4184</f>
        <v>0</v>
      </c>
      <c r="K4184" s="206">
        <f>'5 Driver Data'!K4184</f>
        <v>0</v>
      </c>
      <c r="L4184" s="1"/>
      <c r="M4184" s="216" t="str">
        <f>IF(D4184=0,"Blank",'3 Model Input'!E$44*'3 Model Input'!E$45)</f>
        <v>Blank</v>
      </c>
      <c r="N4184" s="197" t="str">
        <f t="shared" si="670"/>
        <v>Blank</v>
      </c>
      <c r="O4184" s="197" t="str">
        <f>IF(D4184=0,"Blank",'3 Model Input'!E$49*(1-'3 Model Input'!E$51))</f>
        <v>Blank</v>
      </c>
      <c r="P4184" s="197" t="str">
        <f t="shared" si="671"/>
        <v>Blank</v>
      </c>
      <c r="Q4184" s="197" t="str">
        <f>IF(D4184=0,"Blank",IF(D4184="BEV",E4184*(1-'3 Model Input'!E$54), E4184))</f>
        <v>Blank</v>
      </c>
      <c r="R4184" s="198" t="str">
        <f>IF(D4184=0,"Blank",IF(D4184="PHEV",F4184/G4184,F4184*(1-'3 Model Input'!E$54)/G4184))</f>
        <v>Blank</v>
      </c>
      <c r="S4184" s="198" t="str">
        <f>IF(D4184=0,"Blank",IF(D4184="PHEV",MIN(M4184,E4184),MIN(M4184,(E4184*(1-'3 Model Input'!E$54)))))</f>
        <v>Blank</v>
      </c>
      <c r="T4184" s="217" t="str">
        <f t="shared" si="672"/>
        <v>Blank</v>
      </c>
      <c r="U4184" s="89"/>
      <c r="V4184" s="216" t="str">
        <f>IF(D4184=0,"Blank",P4184*'3 Model Input'!E$50)</f>
        <v>Blank</v>
      </c>
      <c r="W4184" s="197" t="str">
        <f t="shared" si="673"/>
        <v>Blank</v>
      </c>
      <c r="X4184" s="197" t="str">
        <f t="shared" si="674"/>
        <v>Blank</v>
      </c>
      <c r="Y4184" s="197" t="str">
        <f t="shared" si="675"/>
        <v>Blank</v>
      </c>
      <c r="Z4184" s="197" t="str">
        <f t="shared" si="676"/>
        <v>Blank</v>
      </c>
      <c r="AA4184" s="223" t="str" cm="1">
        <f t="array" ref="AA4184">_xlfn.IFS(ISTEXT('3 Model Input'!F$70),"Missing",ISTEXT('3 Model Input'!I$70),"Missing",ISNUMBER('3 Model Input'!K$70),'3 Model Input'!K$70*P4184)</f>
        <v>Missing</v>
      </c>
      <c r="AB4184" s="89"/>
      <c r="AC4184" s="227" t="str" cm="1">
        <f t="array" ref="AC4184">IF(D4184=0,"Blank",_xlfn.IFS('3 Model Input'!E$61=1,(V4184*G4184)/T4184,'3 Model Input'!E$61=2,(W4184*G4184)/T4184,'3 Model Input'!E$61=3,(X4184*G4184)/T4184,'3 Model Input'!E$61=4,(Y4184*G4184)/T4184,'3 Model Input'!E$61=5,(Z4184*G4184)/T4184, ISTEXT('3 Model Input'!E$61),"Missing",'3 Model Input'!E$61=6,(AA4184*G4184)/T4184))</f>
        <v>Blank</v>
      </c>
      <c r="AD4184" s="202" t="str">
        <f t="shared" si="677"/>
        <v>Blank</v>
      </c>
      <c r="AE4184" s="202" t="str">
        <f t="shared" si="678"/>
        <v>Blank</v>
      </c>
      <c r="AF4184" s="217" t="str">
        <f t="shared" si="679"/>
        <v>Blank</v>
      </c>
      <c r="AG4184" s="9" t="str" cm="1">
        <f t="array" ref="AG4184">_xlfn.IFS(ISNUMBER(AC4184), "", ISNUMBER(SEARCH("Blank", AC4184)), "", ISERROR(AC4184), "Bad input on tab 3")</f>
        <v/>
      </c>
    </row>
    <row r="4185" spans="2:33" ht="15" customHeight="1" x14ac:dyDescent="0.75">
      <c r="B4185" s="205" t="str">
        <f>'5 Driver Data'!B4185</f>
        <v>4177</v>
      </c>
      <c r="C4185" s="193">
        <f>'5 Driver Data'!C4185</f>
        <v>0</v>
      </c>
      <c r="D4185" s="192">
        <f>'5 Driver Data'!D4185</f>
        <v>0</v>
      </c>
      <c r="E4185" s="191">
        <f>'5 Driver Data'!E4185</f>
        <v>0</v>
      </c>
      <c r="F4185" s="191">
        <f>'5 Driver Data'!F4185</f>
        <v>0</v>
      </c>
      <c r="G4185" s="191">
        <f>'5 Driver Data'!G4185</f>
        <v>0</v>
      </c>
      <c r="H4185" s="191">
        <f>'5 Driver Data'!H4185</f>
        <v>0</v>
      </c>
      <c r="I4185" s="191">
        <f>'5 Driver Data'!I4185</f>
        <v>0</v>
      </c>
      <c r="J4185" s="191">
        <f>'5 Driver Data'!J4185</f>
        <v>0</v>
      </c>
      <c r="K4185" s="206">
        <f>'5 Driver Data'!K4185</f>
        <v>0</v>
      </c>
      <c r="L4185" s="1"/>
      <c r="M4185" s="216" t="str">
        <f>IF(D4185=0,"Blank",'3 Model Input'!E$44*'3 Model Input'!E$45)</f>
        <v>Blank</v>
      </c>
      <c r="N4185" s="197" t="str">
        <f t="shared" si="670"/>
        <v>Blank</v>
      </c>
      <c r="O4185" s="197" t="str">
        <f>IF(D4185=0,"Blank",'3 Model Input'!E$49*(1-'3 Model Input'!E$51))</f>
        <v>Blank</v>
      </c>
      <c r="P4185" s="197" t="str">
        <f t="shared" si="671"/>
        <v>Blank</v>
      </c>
      <c r="Q4185" s="197" t="str">
        <f>IF(D4185=0,"Blank",IF(D4185="BEV",E4185*(1-'3 Model Input'!E$54), E4185))</f>
        <v>Blank</v>
      </c>
      <c r="R4185" s="198" t="str">
        <f>IF(D4185=0,"Blank",IF(D4185="PHEV",F4185/G4185,F4185*(1-'3 Model Input'!E$54)/G4185))</f>
        <v>Blank</v>
      </c>
      <c r="S4185" s="198" t="str">
        <f>IF(D4185=0,"Blank",IF(D4185="PHEV",MIN(M4185,E4185),MIN(M4185,(E4185*(1-'3 Model Input'!E$54)))))</f>
        <v>Blank</v>
      </c>
      <c r="T4185" s="217" t="str">
        <f t="shared" si="672"/>
        <v>Blank</v>
      </c>
      <c r="U4185" s="89"/>
      <c r="V4185" s="216" t="str">
        <f>IF(D4185=0,"Blank",P4185*'3 Model Input'!E$50)</f>
        <v>Blank</v>
      </c>
      <c r="W4185" s="197" t="str">
        <f t="shared" si="673"/>
        <v>Blank</v>
      </c>
      <c r="X4185" s="197" t="str">
        <f t="shared" si="674"/>
        <v>Blank</v>
      </c>
      <c r="Y4185" s="197" t="str">
        <f t="shared" si="675"/>
        <v>Blank</v>
      </c>
      <c r="Z4185" s="197" t="str">
        <f t="shared" si="676"/>
        <v>Blank</v>
      </c>
      <c r="AA4185" s="223" t="str" cm="1">
        <f t="array" ref="AA4185">_xlfn.IFS(ISTEXT('3 Model Input'!F$70),"Missing",ISTEXT('3 Model Input'!I$70),"Missing",ISNUMBER('3 Model Input'!K$70),'3 Model Input'!K$70*P4185)</f>
        <v>Missing</v>
      </c>
      <c r="AB4185" s="89"/>
      <c r="AC4185" s="227" t="str" cm="1">
        <f t="array" ref="AC4185">IF(D4185=0,"Blank",_xlfn.IFS('3 Model Input'!E$61=1,(V4185*G4185)/T4185,'3 Model Input'!E$61=2,(W4185*G4185)/T4185,'3 Model Input'!E$61=3,(X4185*G4185)/T4185,'3 Model Input'!E$61=4,(Y4185*G4185)/T4185,'3 Model Input'!E$61=5,(Z4185*G4185)/T4185, ISTEXT('3 Model Input'!E$61),"Missing",'3 Model Input'!E$61=6,(AA4185*G4185)/T4185))</f>
        <v>Blank</v>
      </c>
      <c r="AD4185" s="202" t="str">
        <f t="shared" si="677"/>
        <v>Blank</v>
      </c>
      <c r="AE4185" s="202" t="str">
        <f t="shared" si="678"/>
        <v>Blank</v>
      </c>
      <c r="AF4185" s="217" t="str">
        <f t="shared" si="679"/>
        <v>Blank</v>
      </c>
      <c r="AG4185" s="9" t="str" cm="1">
        <f t="array" ref="AG4185">_xlfn.IFS(ISNUMBER(AC4185), "", ISNUMBER(SEARCH("Blank", AC4185)), "", ISERROR(AC4185), "Bad input on tab 3")</f>
        <v/>
      </c>
    </row>
    <row r="4186" spans="2:33" ht="15" customHeight="1" x14ac:dyDescent="0.75">
      <c r="B4186" s="205" t="str">
        <f>'5 Driver Data'!B4186</f>
        <v>4178</v>
      </c>
      <c r="C4186" s="193">
        <f>'5 Driver Data'!C4186</f>
        <v>0</v>
      </c>
      <c r="D4186" s="192">
        <f>'5 Driver Data'!D4186</f>
        <v>0</v>
      </c>
      <c r="E4186" s="191">
        <f>'5 Driver Data'!E4186</f>
        <v>0</v>
      </c>
      <c r="F4186" s="191">
        <f>'5 Driver Data'!F4186</f>
        <v>0</v>
      </c>
      <c r="G4186" s="191">
        <f>'5 Driver Data'!G4186</f>
        <v>0</v>
      </c>
      <c r="H4186" s="191">
        <f>'5 Driver Data'!H4186</f>
        <v>0</v>
      </c>
      <c r="I4186" s="191">
        <f>'5 Driver Data'!I4186</f>
        <v>0</v>
      </c>
      <c r="J4186" s="191">
        <f>'5 Driver Data'!J4186</f>
        <v>0</v>
      </c>
      <c r="K4186" s="206">
        <f>'5 Driver Data'!K4186</f>
        <v>0</v>
      </c>
      <c r="L4186" s="1"/>
      <c r="M4186" s="216" t="str">
        <f>IF(D4186=0,"Blank",'3 Model Input'!E$44*'3 Model Input'!E$45)</f>
        <v>Blank</v>
      </c>
      <c r="N4186" s="197" t="str">
        <f t="shared" si="670"/>
        <v>Blank</v>
      </c>
      <c r="O4186" s="197" t="str">
        <f>IF(D4186=0,"Blank",'3 Model Input'!E$49*(1-'3 Model Input'!E$51))</f>
        <v>Blank</v>
      </c>
      <c r="P4186" s="197" t="str">
        <f t="shared" si="671"/>
        <v>Blank</v>
      </c>
      <c r="Q4186" s="197" t="str">
        <f>IF(D4186=0,"Blank",IF(D4186="BEV",E4186*(1-'3 Model Input'!E$54), E4186))</f>
        <v>Blank</v>
      </c>
      <c r="R4186" s="198" t="str">
        <f>IF(D4186=0,"Blank",IF(D4186="PHEV",F4186/G4186,F4186*(1-'3 Model Input'!E$54)/G4186))</f>
        <v>Blank</v>
      </c>
      <c r="S4186" s="198" t="str">
        <f>IF(D4186=0,"Blank",IF(D4186="PHEV",MIN(M4186,E4186),MIN(M4186,(E4186*(1-'3 Model Input'!E$54)))))</f>
        <v>Blank</v>
      </c>
      <c r="T4186" s="217" t="str">
        <f t="shared" si="672"/>
        <v>Blank</v>
      </c>
      <c r="U4186" s="89"/>
      <c r="V4186" s="216" t="str">
        <f>IF(D4186=0,"Blank",P4186*'3 Model Input'!E$50)</f>
        <v>Blank</v>
      </c>
      <c r="W4186" s="197" t="str">
        <f t="shared" si="673"/>
        <v>Blank</v>
      </c>
      <c r="X4186" s="197" t="str">
        <f t="shared" si="674"/>
        <v>Blank</v>
      </c>
      <c r="Y4186" s="197" t="str">
        <f t="shared" si="675"/>
        <v>Blank</v>
      </c>
      <c r="Z4186" s="197" t="str">
        <f t="shared" si="676"/>
        <v>Blank</v>
      </c>
      <c r="AA4186" s="223" t="str" cm="1">
        <f t="array" ref="AA4186">_xlfn.IFS(ISTEXT('3 Model Input'!F$70),"Missing",ISTEXT('3 Model Input'!I$70),"Missing",ISNUMBER('3 Model Input'!K$70),'3 Model Input'!K$70*P4186)</f>
        <v>Missing</v>
      </c>
      <c r="AB4186" s="89"/>
      <c r="AC4186" s="227" t="str" cm="1">
        <f t="array" ref="AC4186">IF(D4186=0,"Blank",_xlfn.IFS('3 Model Input'!E$61=1,(V4186*G4186)/T4186,'3 Model Input'!E$61=2,(W4186*G4186)/T4186,'3 Model Input'!E$61=3,(X4186*G4186)/T4186,'3 Model Input'!E$61=4,(Y4186*G4186)/T4186,'3 Model Input'!E$61=5,(Z4186*G4186)/T4186, ISTEXT('3 Model Input'!E$61),"Missing",'3 Model Input'!E$61=6,(AA4186*G4186)/T4186))</f>
        <v>Blank</v>
      </c>
      <c r="AD4186" s="202" t="str">
        <f t="shared" si="677"/>
        <v>Blank</v>
      </c>
      <c r="AE4186" s="202" t="str">
        <f t="shared" si="678"/>
        <v>Blank</v>
      </c>
      <c r="AF4186" s="217" t="str">
        <f t="shared" si="679"/>
        <v>Blank</v>
      </c>
      <c r="AG4186" s="9" t="str" cm="1">
        <f t="array" ref="AG4186">_xlfn.IFS(ISNUMBER(AC4186), "", ISNUMBER(SEARCH("Blank", AC4186)), "", ISERROR(AC4186), "Bad input on tab 3")</f>
        <v/>
      </c>
    </row>
    <row r="4187" spans="2:33" ht="15" customHeight="1" x14ac:dyDescent="0.75">
      <c r="B4187" s="205" t="str">
        <f>'5 Driver Data'!B4187</f>
        <v>4179</v>
      </c>
      <c r="C4187" s="193">
        <f>'5 Driver Data'!C4187</f>
        <v>0</v>
      </c>
      <c r="D4187" s="192">
        <f>'5 Driver Data'!D4187</f>
        <v>0</v>
      </c>
      <c r="E4187" s="191">
        <f>'5 Driver Data'!E4187</f>
        <v>0</v>
      </c>
      <c r="F4187" s="191">
        <f>'5 Driver Data'!F4187</f>
        <v>0</v>
      </c>
      <c r="G4187" s="191">
        <f>'5 Driver Data'!G4187</f>
        <v>0</v>
      </c>
      <c r="H4187" s="191">
        <f>'5 Driver Data'!H4187</f>
        <v>0</v>
      </c>
      <c r="I4187" s="191">
        <f>'5 Driver Data'!I4187</f>
        <v>0</v>
      </c>
      <c r="J4187" s="191">
        <f>'5 Driver Data'!J4187</f>
        <v>0</v>
      </c>
      <c r="K4187" s="206">
        <f>'5 Driver Data'!K4187</f>
        <v>0</v>
      </c>
      <c r="L4187" s="1"/>
      <c r="M4187" s="216" t="str">
        <f>IF(D4187=0,"Blank",'3 Model Input'!E$44*'3 Model Input'!E$45)</f>
        <v>Blank</v>
      </c>
      <c r="N4187" s="197" t="str">
        <f t="shared" si="670"/>
        <v>Blank</v>
      </c>
      <c r="O4187" s="197" t="str">
        <f>IF(D4187=0,"Blank",'3 Model Input'!E$49*(1-'3 Model Input'!E$51))</f>
        <v>Blank</v>
      </c>
      <c r="P4187" s="197" t="str">
        <f t="shared" si="671"/>
        <v>Blank</v>
      </c>
      <c r="Q4187" s="197" t="str">
        <f>IF(D4187=0,"Blank",IF(D4187="BEV",E4187*(1-'3 Model Input'!E$54), E4187))</f>
        <v>Blank</v>
      </c>
      <c r="R4187" s="198" t="str">
        <f>IF(D4187=0,"Blank",IF(D4187="PHEV",F4187/G4187,F4187*(1-'3 Model Input'!E$54)/G4187))</f>
        <v>Blank</v>
      </c>
      <c r="S4187" s="198" t="str">
        <f>IF(D4187=0,"Blank",IF(D4187="PHEV",MIN(M4187,E4187),MIN(M4187,(E4187*(1-'3 Model Input'!E$54)))))</f>
        <v>Blank</v>
      </c>
      <c r="T4187" s="217" t="str">
        <f t="shared" si="672"/>
        <v>Blank</v>
      </c>
      <c r="U4187" s="89"/>
      <c r="V4187" s="216" t="str">
        <f>IF(D4187=0,"Blank",P4187*'3 Model Input'!E$50)</f>
        <v>Blank</v>
      </c>
      <c r="W4187" s="197" t="str">
        <f t="shared" si="673"/>
        <v>Blank</v>
      </c>
      <c r="X4187" s="197" t="str">
        <f t="shared" si="674"/>
        <v>Blank</v>
      </c>
      <c r="Y4187" s="197" t="str">
        <f t="shared" si="675"/>
        <v>Blank</v>
      </c>
      <c r="Z4187" s="197" t="str">
        <f t="shared" si="676"/>
        <v>Blank</v>
      </c>
      <c r="AA4187" s="223" t="str" cm="1">
        <f t="array" ref="AA4187">_xlfn.IFS(ISTEXT('3 Model Input'!F$70),"Missing",ISTEXT('3 Model Input'!I$70),"Missing",ISNUMBER('3 Model Input'!K$70),'3 Model Input'!K$70*P4187)</f>
        <v>Missing</v>
      </c>
      <c r="AB4187" s="89"/>
      <c r="AC4187" s="227" t="str" cm="1">
        <f t="array" ref="AC4187">IF(D4187=0,"Blank",_xlfn.IFS('3 Model Input'!E$61=1,(V4187*G4187)/T4187,'3 Model Input'!E$61=2,(W4187*G4187)/T4187,'3 Model Input'!E$61=3,(X4187*G4187)/T4187,'3 Model Input'!E$61=4,(Y4187*G4187)/T4187,'3 Model Input'!E$61=5,(Z4187*G4187)/T4187, ISTEXT('3 Model Input'!E$61),"Missing",'3 Model Input'!E$61=6,(AA4187*G4187)/T4187))</f>
        <v>Blank</v>
      </c>
      <c r="AD4187" s="202" t="str">
        <f t="shared" si="677"/>
        <v>Blank</v>
      </c>
      <c r="AE4187" s="202" t="str">
        <f t="shared" si="678"/>
        <v>Blank</v>
      </c>
      <c r="AF4187" s="217" t="str">
        <f t="shared" si="679"/>
        <v>Blank</v>
      </c>
      <c r="AG4187" s="9" t="str" cm="1">
        <f t="array" ref="AG4187">_xlfn.IFS(ISNUMBER(AC4187), "", ISNUMBER(SEARCH("Blank", AC4187)), "", ISERROR(AC4187), "Bad input on tab 3")</f>
        <v/>
      </c>
    </row>
    <row r="4188" spans="2:33" ht="15" customHeight="1" x14ac:dyDescent="0.75">
      <c r="B4188" s="205" t="str">
        <f>'5 Driver Data'!B4188</f>
        <v>4180</v>
      </c>
      <c r="C4188" s="193">
        <f>'5 Driver Data'!C4188</f>
        <v>0</v>
      </c>
      <c r="D4188" s="192">
        <f>'5 Driver Data'!D4188</f>
        <v>0</v>
      </c>
      <c r="E4188" s="191">
        <f>'5 Driver Data'!E4188</f>
        <v>0</v>
      </c>
      <c r="F4188" s="191">
        <f>'5 Driver Data'!F4188</f>
        <v>0</v>
      </c>
      <c r="G4188" s="191">
        <f>'5 Driver Data'!G4188</f>
        <v>0</v>
      </c>
      <c r="H4188" s="191">
        <f>'5 Driver Data'!H4188</f>
        <v>0</v>
      </c>
      <c r="I4188" s="191">
        <f>'5 Driver Data'!I4188</f>
        <v>0</v>
      </c>
      <c r="J4188" s="191">
        <f>'5 Driver Data'!J4188</f>
        <v>0</v>
      </c>
      <c r="K4188" s="206">
        <f>'5 Driver Data'!K4188</f>
        <v>0</v>
      </c>
      <c r="L4188" s="1"/>
      <c r="M4188" s="216" t="str">
        <f>IF(D4188=0,"Blank",'3 Model Input'!E$44*'3 Model Input'!E$45)</f>
        <v>Blank</v>
      </c>
      <c r="N4188" s="197" t="str">
        <f t="shared" si="670"/>
        <v>Blank</v>
      </c>
      <c r="O4188" s="197" t="str">
        <f>IF(D4188=0,"Blank",'3 Model Input'!E$49*(1-'3 Model Input'!E$51))</f>
        <v>Blank</v>
      </c>
      <c r="P4188" s="197" t="str">
        <f t="shared" si="671"/>
        <v>Blank</v>
      </c>
      <c r="Q4188" s="197" t="str">
        <f>IF(D4188=0,"Blank",IF(D4188="BEV",E4188*(1-'3 Model Input'!E$54), E4188))</f>
        <v>Blank</v>
      </c>
      <c r="R4188" s="198" t="str">
        <f>IF(D4188=0,"Blank",IF(D4188="PHEV",F4188/G4188,F4188*(1-'3 Model Input'!E$54)/G4188))</f>
        <v>Blank</v>
      </c>
      <c r="S4188" s="198" t="str">
        <f>IF(D4188=0,"Blank",IF(D4188="PHEV",MIN(M4188,E4188),MIN(M4188,(E4188*(1-'3 Model Input'!E$54)))))</f>
        <v>Blank</v>
      </c>
      <c r="T4188" s="217" t="str">
        <f t="shared" si="672"/>
        <v>Blank</v>
      </c>
      <c r="U4188" s="89"/>
      <c r="V4188" s="216" t="str">
        <f>IF(D4188=0,"Blank",P4188*'3 Model Input'!E$50)</f>
        <v>Blank</v>
      </c>
      <c r="W4188" s="197" t="str">
        <f t="shared" si="673"/>
        <v>Blank</v>
      </c>
      <c r="X4188" s="197" t="str">
        <f t="shared" si="674"/>
        <v>Blank</v>
      </c>
      <c r="Y4188" s="197" t="str">
        <f t="shared" si="675"/>
        <v>Blank</v>
      </c>
      <c r="Z4188" s="197" t="str">
        <f t="shared" si="676"/>
        <v>Blank</v>
      </c>
      <c r="AA4188" s="223" t="str" cm="1">
        <f t="array" ref="AA4188">_xlfn.IFS(ISTEXT('3 Model Input'!F$70),"Missing",ISTEXT('3 Model Input'!I$70),"Missing",ISNUMBER('3 Model Input'!K$70),'3 Model Input'!K$70*P4188)</f>
        <v>Missing</v>
      </c>
      <c r="AB4188" s="89"/>
      <c r="AC4188" s="227" t="str" cm="1">
        <f t="array" ref="AC4188">IF(D4188=0,"Blank",_xlfn.IFS('3 Model Input'!E$61=1,(V4188*G4188)/T4188,'3 Model Input'!E$61=2,(W4188*G4188)/T4188,'3 Model Input'!E$61=3,(X4188*G4188)/T4188,'3 Model Input'!E$61=4,(Y4188*G4188)/T4188,'3 Model Input'!E$61=5,(Z4188*G4188)/T4188, ISTEXT('3 Model Input'!E$61),"Missing",'3 Model Input'!E$61=6,(AA4188*G4188)/T4188))</f>
        <v>Blank</v>
      </c>
      <c r="AD4188" s="202" t="str">
        <f t="shared" si="677"/>
        <v>Blank</v>
      </c>
      <c r="AE4188" s="202" t="str">
        <f t="shared" si="678"/>
        <v>Blank</v>
      </c>
      <c r="AF4188" s="217" t="str">
        <f t="shared" si="679"/>
        <v>Blank</v>
      </c>
      <c r="AG4188" s="9" t="str" cm="1">
        <f t="array" ref="AG4188">_xlfn.IFS(ISNUMBER(AC4188), "", ISNUMBER(SEARCH("Blank", AC4188)), "", ISERROR(AC4188), "Bad input on tab 3")</f>
        <v/>
      </c>
    </row>
    <row r="4189" spans="2:33" ht="15" customHeight="1" x14ac:dyDescent="0.75">
      <c r="B4189" s="205" t="str">
        <f>'5 Driver Data'!B4189</f>
        <v>4181</v>
      </c>
      <c r="C4189" s="193">
        <f>'5 Driver Data'!C4189</f>
        <v>0</v>
      </c>
      <c r="D4189" s="192">
        <f>'5 Driver Data'!D4189</f>
        <v>0</v>
      </c>
      <c r="E4189" s="191">
        <f>'5 Driver Data'!E4189</f>
        <v>0</v>
      </c>
      <c r="F4189" s="191">
        <f>'5 Driver Data'!F4189</f>
        <v>0</v>
      </c>
      <c r="G4189" s="191">
        <f>'5 Driver Data'!G4189</f>
        <v>0</v>
      </c>
      <c r="H4189" s="191">
        <f>'5 Driver Data'!H4189</f>
        <v>0</v>
      </c>
      <c r="I4189" s="191">
        <f>'5 Driver Data'!I4189</f>
        <v>0</v>
      </c>
      <c r="J4189" s="191">
        <f>'5 Driver Data'!J4189</f>
        <v>0</v>
      </c>
      <c r="K4189" s="206">
        <f>'5 Driver Data'!K4189</f>
        <v>0</v>
      </c>
      <c r="L4189" s="1"/>
      <c r="M4189" s="216" t="str">
        <f>IF(D4189=0,"Blank",'3 Model Input'!E$44*'3 Model Input'!E$45)</f>
        <v>Blank</v>
      </c>
      <c r="N4189" s="197" t="str">
        <f t="shared" si="670"/>
        <v>Blank</v>
      </c>
      <c r="O4189" s="197" t="str">
        <f>IF(D4189=0,"Blank",'3 Model Input'!E$49*(1-'3 Model Input'!E$51))</f>
        <v>Blank</v>
      </c>
      <c r="P4189" s="197" t="str">
        <f t="shared" si="671"/>
        <v>Blank</v>
      </c>
      <c r="Q4189" s="197" t="str">
        <f>IF(D4189=0,"Blank",IF(D4189="BEV",E4189*(1-'3 Model Input'!E$54), E4189))</f>
        <v>Blank</v>
      </c>
      <c r="R4189" s="198" t="str">
        <f>IF(D4189=0,"Blank",IF(D4189="PHEV",F4189/G4189,F4189*(1-'3 Model Input'!E$54)/G4189))</f>
        <v>Blank</v>
      </c>
      <c r="S4189" s="198" t="str">
        <f>IF(D4189=0,"Blank",IF(D4189="PHEV",MIN(M4189,E4189),MIN(M4189,(E4189*(1-'3 Model Input'!E$54)))))</f>
        <v>Blank</v>
      </c>
      <c r="T4189" s="217" t="str">
        <f t="shared" si="672"/>
        <v>Blank</v>
      </c>
      <c r="U4189" s="89"/>
      <c r="V4189" s="216" t="str">
        <f>IF(D4189=0,"Blank",P4189*'3 Model Input'!E$50)</f>
        <v>Blank</v>
      </c>
      <c r="W4189" s="197" t="str">
        <f t="shared" si="673"/>
        <v>Blank</v>
      </c>
      <c r="X4189" s="197" t="str">
        <f t="shared" si="674"/>
        <v>Blank</v>
      </c>
      <c r="Y4189" s="197" t="str">
        <f t="shared" si="675"/>
        <v>Blank</v>
      </c>
      <c r="Z4189" s="197" t="str">
        <f t="shared" si="676"/>
        <v>Blank</v>
      </c>
      <c r="AA4189" s="223" t="str" cm="1">
        <f t="array" ref="AA4189">_xlfn.IFS(ISTEXT('3 Model Input'!F$70),"Missing",ISTEXT('3 Model Input'!I$70),"Missing",ISNUMBER('3 Model Input'!K$70),'3 Model Input'!K$70*P4189)</f>
        <v>Missing</v>
      </c>
      <c r="AB4189" s="89"/>
      <c r="AC4189" s="227" t="str" cm="1">
        <f t="array" ref="AC4189">IF(D4189=0,"Blank",_xlfn.IFS('3 Model Input'!E$61=1,(V4189*G4189)/T4189,'3 Model Input'!E$61=2,(W4189*G4189)/T4189,'3 Model Input'!E$61=3,(X4189*G4189)/T4189,'3 Model Input'!E$61=4,(Y4189*G4189)/T4189,'3 Model Input'!E$61=5,(Z4189*G4189)/T4189, ISTEXT('3 Model Input'!E$61),"Missing",'3 Model Input'!E$61=6,(AA4189*G4189)/T4189))</f>
        <v>Blank</v>
      </c>
      <c r="AD4189" s="202" t="str">
        <f t="shared" si="677"/>
        <v>Blank</v>
      </c>
      <c r="AE4189" s="202" t="str">
        <f t="shared" si="678"/>
        <v>Blank</v>
      </c>
      <c r="AF4189" s="217" t="str">
        <f t="shared" si="679"/>
        <v>Blank</v>
      </c>
      <c r="AG4189" s="9" t="str" cm="1">
        <f t="array" ref="AG4189">_xlfn.IFS(ISNUMBER(AC4189), "", ISNUMBER(SEARCH("Blank", AC4189)), "", ISERROR(AC4189), "Bad input on tab 3")</f>
        <v/>
      </c>
    </row>
    <row r="4190" spans="2:33" ht="15" customHeight="1" x14ac:dyDescent="0.75">
      <c r="B4190" s="205" t="str">
        <f>'5 Driver Data'!B4190</f>
        <v>4182</v>
      </c>
      <c r="C4190" s="193">
        <f>'5 Driver Data'!C4190</f>
        <v>0</v>
      </c>
      <c r="D4190" s="192">
        <f>'5 Driver Data'!D4190</f>
        <v>0</v>
      </c>
      <c r="E4190" s="191">
        <f>'5 Driver Data'!E4190</f>
        <v>0</v>
      </c>
      <c r="F4190" s="191">
        <f>'5 Driver Data'!F4190</f>
        <v>0</v>
      </c>
      <c r="G4190" s="191">
        <f>'5 Driver Data'!G4190</f>
        <v>0</v>
      </c>
      <c r="H4190" s="191">
        <f>'5 Driver Data'!H4190</f>
        <v>0</v>
      </c>
      <c r="I4190" s="191">
        <f>'5 Driver Data'!I4190</f>
        <v>0</v>
      </c>
      <c r="J4190" s="191">
        <f>'5 Driver Data'!J4190</f>
        <v>0</v>
      </c>
      <c r="K4190" s="206">
        <f>'5 Driver Data'!K4190</f>
        <v>0</v>
      </c>
      <c r="L4190" s="1"/>
      <c r="M4190" s="216" t="str">
        <f>IF(D4190=0,"Blank",'3 Model Input'!E$44*'3 Model Input'!E$45)</f>
        <v>Blank</v>
      </c>
      <c r="N4190" s="197" t="str">
        <f t="shared" si="670"/>
        <v>Blank</v>
      </c>
      <c r="O4190" s="197" t="str">
        <f>IF(D4190=0,"Blank",'3 Model Input'!E$49*(1-'3 Model Input'!E$51))</f>
        <v>Blank</v>
      </c>
      <c r="P4190" s="197" t="str">
        <f t="shared" si="671"/>
        <v>Blank</v>
      </c>
      <c r="Q4190" s="197" t="str">
        <f>IF(D4190=0,"Blank",IF(D4190="BEV",E4190*(1-'3 Model Input'!E$54), E4190))</f>
        <v>Blank</v>
      </c>
      <c r="R4190" s="198" t="str">
        <f>IF(D4190=0,"Blank",IF(D4190="PHEV",F4190/G4190,F4190*(1-'3 Model Input'!E$54)/G4190))</f>
        <v>Blank</v>
      </c>
      <c r="S4190" s="198" t="str">
        <f>IF(D4190=0,"Blank",IF(D4190="PHEV",MIN(M4190,E4190),MIN(M4190,(E4190*(1-'3 Model Input'!E$54)))))</f>
        <v>Blank</v>
      </c>
      <c r="T4190" s="217" t="str">
        <f t="shared" si="672"/>
        <v>Blank</v>
      </c>
      <c r="U4190" s="89"/>
      <c r="V4190" s="216" t="str">
        <f>IF(D4190=0,"Blank",P4190*'3 Model Input'!E$50)</f>
        <v>Blank</v>
      </c>
      <c r="W4190" s="197" t="str">
        <f t="shared" si="673"/>
        <v>Blank</v>
      </c>
      <c r="X4190" s="197" t="str">
        <f t="shared" si="674"/>
        <v>Blank</v>
      </c>
      <c r="Y4190" s="197" t="str">
        <f t="shared" si="675"/>
        <v>Blank</v>
      </c>
      <c r="Z4190" s="197" t="str">
        <f t="shared" si="676"/>
        <v>Blank</v>
      </c>
      <c r="AA4190" s="223" t="str" cm="1">
        <f t="array" ref="AA4190">_xlfn.IFS(ISTEXT('3 Model Input'!F$70),"Missing",ISTEXT('3 Model Input'!I$70),"Missing",ISNUMBER('3 Model Input'!K$70),'3 Model Input'!K$70*P4190)</f>
        <v>Missing</v>
      </c>
      <c r="AB4190" s="89"/>
      <c r="AC4190" s="227" t="str" cm="1">
        <f t="array" ref="AC4190">IF(D4190=0,"Blank",_xlfn.IFS('3 Model Input'!E$61=1,(V4190*G4190)/T4190,'3 Model Input'!E$61=2,(W4190*G4190)/T4190,'3 Model Input'!E$61=3,(X4190*G4190)/T4190,'3 Model Input'!E$61=4,(Y4190*G4190)/T4190,'3 Model Input'!E$61=5,(Z4190*G4190)/T4190, ISTEXT('3 Model Input'!E$61),"Missing",'3 Model Input'!E$61=6,(AA4190*G4190)/T4190))</f>
        <v>Blank</v>
      </c>
      <c r="AD4190" s="202" t="str">
        <f t="shared" si="677"/>
        <v>Blank</v>
      </c>
      <c r="AE4190" s="202" t="str">
        <f t="shared" si="678"/>
        <v>Blank</v>
      </c>
      <c r="AF4190" s="217" t="str">
        <f t="shared" si="679"/>
        <v>Blank</v>
      </c>
      <c r="AG4190" s="9" t="str" cm="1">
        <f t="array" ref="AG4190">_xlfn.IFS(ISNUMBER(AC4190), "", ISNUMBER(SEARCH("Blank", AC4190)), "", ISERROR(AC4190), "Bad input on tab 3")</f>
        <v/>
      </c>
    </row>
    <row r="4191" spans="2:33" ht="15" customHeight="1" x14ac:dyDescent="0.75">
      <c r="B4191" s="205" t="str">
        <f>'5 Driver Data'!B4191</f>
        <v>4183</v>
      </c>
      <c r="C4191" s="193">
        <f>'5 Driver Data'!C4191</f>
        <v>0</v>
      </c>
      <c r="D4191" s="192">
        <f>'5 Driver Data'!D4191</f>
        <v>0</v>
      </c>
      <c r="E4191" s="191">
        <f>'5 Driver Data'!E4191</f>
        <v>0</v>
      </c>
      <c r="F4191" s="191">
        <f>'5 Driver Data'!F4191</f>
        <v>0</v>
      </c>
      <c r="G4191" s="191">
        <f>'5 Driver Data'!G4191</f>
        <v>0</v>
      </c>
      <c r="H4191" s="191">
        <f>'5 Driver Data'!H4191</f>
        <v>0</v>
      </c>
      <c r="I4191" s="191">
        <f>'5 Driver Data'!I4191</f>
        <v>0</v>
      </c>
      <c r="J4191" s="191">
        <f>'5 Driver Data'!J4191</f>
        <v>0</v>
      </c>
      <c r="K4191" s="206">
        <f>'5 Driver Data'!K4191</f>
        <v>0</v>
      </c>
      <c r="L4191" s="1"/>
      <c r="M4191" s="216" t="str">
        <f>IF(D4191=0,"Blank",'3 Model Input'!E$44*'3 Model Input'!E$45)</f>
        <v>Blank</v>
      </c>
      <c r="N4191" s="197" t="str">
        <f t="shared" si="670"/>
        <v>Blank</v>
      </c>
      <c r="O4191" s="197" t="str">
        <f>IF(D4191=0,"Blank",'3 Model Input'!E$49*(1-'3 Model Input'!E$51))</f>
        <v>Blank</v>
      </c>
      <c r="P4191" s="197" t="str">
        <f t="shared" si="671"/>
        <v>Blank</v>
      </c>
      <c r="Q4191" s="197" t="str">
        <f>IF(D4191=0,"Blank",IF(D4191="BEV",E4191*(1-'3 Model Input'!E$54), E4191))</f>
        <v>Blank</v>
      </c>
      <c r="R4191" s="198" t="str">
        <f>IF(D4191=0,"Blank",IF(D4191="PHEV",F4191/G4191,F4191*(1-'3 Model Input'!E$54)/G4191))</f>
        <v>Blank</v>
      </c>
      <c r="S4191" s="198" t="str">
        <f>IF(D4191=0,"Blank",IF(D4191="PHEV",MIN(M4191,E4191),MIN(M4191,(E4191*(1-'3 Model Input'!E$54)))))</f>
        <v>Blank</v>
      </c>
      <c r="T4191" s="217" t="str">
        <f t="shared" si="672"/>
        <v>Blank</v>
      </c>
      <c r="U4191" s="89"/>
      <c r="V4191" s="216" t="str">
        <f>IF(D4191=0,"Blank",P4191*'3 Model Input'!E$50)</f>
        <v>Blank</v>
      </c>
      <c r="W4191" s="197" t="str">
        <f t="shared" si="673"/>
        <v>Blank</v>
      </c>
      <c r="X4191" s="197" t="str">
        <f t="shared" si="674"/>
        <v>Blank</v>
      </c>
      <c r="Y4191" s="197" t="str">
        <f t="shared" si="675"/>
        <v>Blank</v>
      </c>
      <c r="Z4191" s="197" t="str">
        <f t="shared" si="676"/>
        <v>Blank</v>
      </c>
      <c r="AA4191" s="223" t="str" cm="1">
        <f t="array" ref="AA4191">_xlfn.IFS(ISTEXT('3 Model Input'!F$70),"Missing",ISTEXT('3 Model Input'!I$70),"Missing",ISNUMBER('3 Model Input'!K$70),'3 Model Input'!K$70*P4191)</f>
        <v>Missing</v>
      </c>
      <c r="AB4191" s="89"/>
      <c r="AC4191" s="227" t="str" cm="1">
        <f t="array" ref="AC4191">IF(D4191=0,"Blank",_xlfn.IFS('3 Model Input'!E$61=1,(V4191*G4191)/T4191,'3 Model Input'!E$61=2,(W4191*G4191)/T4191,'3 Model Input'!E$61=3,(X4191*G4191)/T4191,'3 Model Input'!E$61=4,(Y4191*G4191)/T4191,'3 Model Input'!E$61=5,(Z4191*G4191)/T4191, ISTEXT('3 Model Input'!E$61),"Missing",'3 Model Input'!E$61=6,(AA4191*G4191)/T4191))</f>
        <v>Blank</v>
      </c>
      <c r="AD4191" s="202" t="str">
        <f t="shared" si="677"/>
        <v>Blank</v>
      </c>
      <c r="AE4191" s="202" t="str">
        <f t="shared" si="678"/>
        <v>Blank</v>
      </c>
      <c r="AF4191" s="217" t="str">
        <f t="shared" si="679"/>
        <v>Blank</v>
      </c>
      <c r="AG4191" s="9" t="str" cm="1">
        <f t="array" ref="AG4191">_xlfn.IFS(ISNUMBER(AC4191), "", ISNUMBER(SEARCH("Blank", AC4191)), "", ISERROR(AC4191), "Bad input on tab 3")</f>
        <v/>
      </c>
    </row>
    <row r="4192" spans="2:33" ht="15" customHeight="1" x14ac:dyDescent="0.75">
      <c r="B4192" s="205" t="str">
        <f>'5 Driver Data'!B4192</f>
        <v>4184</v>
      </c>
      <c r="C4192" s="193">
        <f>'5 Driver Data'!C4192</f>
        <v>0</v>
      </c>
      <c r="D4192" s="192">
        <f>'5 Driver Data'!D4192</f>
        <v>0</v>
      </c>
      <c r="E4192" s="191">
        <f>'5 Driver Data'!E4192</f>
        <v>0</v>
      </c>
      <c r="F4192" s="191">
        <f>'5 Driver Data'!F4192</f>
        <v>0</v>
      </c>
      <c r="G4192" s="191">
        <f>'5 Driver Data'!G4192</f>
        <v>0</v>
      </c>
      <c r="H4192" s="191">
        <f>'5 Driver Data'!H4192</f>
        <v>0</v>
      </c>
      <c r="I4192" s="191">
        <f>'5 Driver Data'!I4192</f>
        <v>0</v>
      </c>
      <c r="J4192" s="191">
        <f>'5 Driver Data'!J4192</f>
        <v>0</v>
      </c>
      <c r="K4192" s="206">
        <f>'5 Driver Data'!K4192</f>
        <v>0</v>
      </c>
      <c r="L4192" s="1"/>
      <c r="M4192" s="216" t="str">
        <f>IF(D4192=0,"Blank",'3 Model Input'!E$44*'3 Model Input'!E$45)</f>
        <v>Blank</v>
      </c>
      <c r="N4192" s="197" t="str">
        <f t="shared" si="670"/>
        <v>Blank</v>
      </c>
      <c r="O4192" s="197" t="str">
        <f>IF(D4192=0,"Blank",'3 Model Input'!E$49*(1-'3 Model Input'!E$51))</f>
        <v>Blank</v>
      </c>
      <c r="P4192" s="197" t="str">
        <f t="shared" si="671"/>
        <v>Blank</v>
      </c>
      <c r="Q4192" s="197" t="str">
        <f>IF(D4192=0,"Blank",IF(D4192="BEV",E4192*(1-'3 Model Input'!E$54), E4192))</f>
        <v>Blank</v>
      </c>
      <c r="R4192" s="198" t="str">
        <f>IF(D4192=0,"Blank",IF(D4192="PHEV",F4192/G4192,F4192*(1-'3 Model Input'!E$54)/G4192))</f>
        <v>Blank</v>
      </c>
      <c r="S4192" s="198" t="str">
        <f>IF(D4192=0,"Blank",IF(D4192="PHEV",MIN(M4192,E4192),MIN(M4192,(E4192*(1-'3 Model Input'!E$54)))))</f>
        <v>Blank</v>
      </c>
      <c r="T4192" s="217" t="str">
        <f t="shared" si="672"/>
        <v>Blank</v>
      </c>
      <c r="U4192" s="89"/>
      <c r="V4192" s="216" t="str">
        <f>IF(D4192=0,"Blank",P4192*'3 Model Input'!E$50)</f>
        <v>Blank</v>
      </c>
      <c r="W4192" s="197" t="str">
        <f t="shared" si="673"/>
        <v>Blank</v>
      </c>
      <c r="X4192" s="197" t="str">
        <f t="shared" si="674"/>
        <v>Blank</v>
      </c>
      <c r="Y4192" s="197" t="str">
        <f t="shared" si="675"/>
        <v>Blank</v>
      </c>
      <c r="Z4192" s="197" t="str">
        <f t="shared" si="676"/>
        <v>Blank</v>
      </c>
      <c r="AA4192" s="223" t="str" cm="1">
        <f t="array" ref="AA4192">_xlfn.IFS(ISTEXT('3 Model Input'!F$70),"Missing",ISTEXT('3 Model Input'!I$70),"Missing",ISNUMBER('3 Model Input'!K$70),'3 Model Input'!K$70*P4192)</f>
        <v>Missing</v>
      </c>
      <c r="AB4192" s="89"/>
      <c r="AC4192" s="227" t="str" cm="1">
        <f t="array" ref="AC4192">IF(D4192=0,"Blank",_xlfn.IFS('3 Model Input'!E$61=1,(V4192*G4192)/T4192,'3 Model Input'!E$61=2,(W4192*G4192)/T4192,'3 Model Input'!E$61=3,(X4192*G4192)/T4192,'3 Model Input'!E$61=4,(Y4192*G4192)/T4192,'3 Model Input'!E$61=5,(Z4192*G4192)/T4192, ISTEXT('3 Model Input'!E$61),"Missing",'3 Model Input'!E$61=6,(AA4192*G4192)/T4192))</f>
        <v>Blank</v>
      </c>
      <c r="AD4192" s="202" t="str">
        <f t="shared" si="677"/>
        <v>Blank</v>
      </c>
      <c r="AE4192" s="202" t="str">
        <f t="shared" si="678"/>
        <v>Blank</v>
      </c>
      <c r="AF4192" s="217" t="str">
        <f t="shared" si="679"/>
        <v>Blank</v>
      </c>
      <c r="AG4192" s="9" t="str" cm="1">
        <f t="array" ref="AG4192">_xlfn.IFS(ISNUMBER(AC4192), "", ISNUMBER(SEARCH("Blank", AC4192)), "", ISERROR(AC4192), "Bad input on tab 3")</f>
        <v/>
      </c>
    </row>
    <row r="4193" spans="2:33" ht="15" customHeight="1" x14ac:dyDescent="0.75">
      <c r="B4193" s="205" t="str">
        <f>'5 Driver Data'!B4193</f>
        <v>4185</v>
      </c>
      <c r="C4193" s="193">
        <f>'5 Driver Data'!C4193</f>
        <v>0</v>
      </c>
      <c r="D4193" s="192">
        <f>'5 Driver Data'!D4193</f>
        <v>0</v>
      </c>
      <c r="E4193" s="191">
        <f>'5 Driver Data'!E4193</f>
        <v>0</v>
      </c>
      <c r="F4193" s="191">
        <f>'5 Driver Data'!F4193</f>
        <v>0</v>
      </c>
      <c r="G4193" s="191">
        <f>'5 Driver Data'!G4193</f>
        <v>0</v>
      </c>
      <c r="H4193" s="191">
        <f>'5 Driver Data'!H4193</f>
        <v>0</v>
      </c>
      <c r="I4193" s="191">
        <f>'5 Driver Data'!I4193</f>
        <v>0</v>
      </c>
      <c r="J4193" s="191">
        <f>'5 Driver Data'!J4193</f>
        <v>0</v>
      </c>
      <c r="K4193" s="206">
        <f>'5 Driver Data'!K4193</f>
        <v>0</v>
      </c>
      <c r="L4193" s="1"/>
      <c r="M4193" s="216" t="str">
        <f>IF(D4193=0,"Blank",'3 Model Input'!E$44*'3 Model Input'!E$45)</f>
        <v>Blank</v>
      </c>
      <c r="N4193" s="197" t="str">
        <f t="shared" si="670"/>
        <v>Blank</v>
      </c>
      <c r="O4193" s="197" t="str">
        <f>IF(D4193=0,"Blank",'3 Model Input'!E$49*(1-'3 Model Input'!E$51))</f>
        <v>Blank</v>
      </c>
      <c r="P4193" s="197" t="str">
        <f t="shared" si="671"/>
        <v>Blank</v>
      </c>
      <c r="Q4193" s="197" t="str">
        <f>IF(D4193=0,"Blank",IF(D4193="BEV",E4193*(1-'3 Model Input'!E$54), E4193))</f>
        <v>Blank</v>
      </c>
      <c r="R4193" s="198" t="str">
        <f>IF(D4193=0,"Blank",IF(D4193="PHEV",F4193/G4193,F4193*(1-'3 Model Input'!E$54)/G4193))</f>
        <v>Blank</v>
      </c>
      <c r="S4193" s="198" t="str">
        <f>IF(D4193=0,"Blank",IF(D4193="PHEV",MIN(M4193,E4193),MIN(M4193,(E4193*(1-'3 Model Input'!E$54)))))</f>
        <v>Blank</v>
      </c>
      <c r="T4193" s="217" t="str">
        <f t="shared" si="672"/>
        <v>Blank</v>
      </c>
      <c r="U4193" s="89"/>
      <c r="V4193" s="216" t="str">
        <f>IF(D4193=0,"Blank",P4193*'3 Model Input'!E$50)</f>
        <v>Blank</v>
      </c>
      <c r="W4193" s="197" t="str">
        <f t="shared" si="673"/>
        <v>Blank</v>
      </c>
      <c r="X4193" s="197" t="str">
        <f t="shared" si="674"/>
        <v>Blank</v>
      </c>
      <c r="Y4193" s="197" t="str">
        <f t="shared" si="675"/>
        <v>Blank</v>
      </c>
      <c r="Z4193" s="197" t="str">
        <f t="shared" si="676"/>
        <v>Blank</v>
      </c>
      <c r="AA4193" s="223" t="str" cm="1">
        <f t="array" ref="AA4193">_xlfn.IFS(ISTEXT('3 Model Input'!F$70),"Missing",ISTEXT('3 Model Input'!I$70),"Missing",ISNUMBER('3 Model Input'!K$70),'3 Model Input'!K$70*P4193)</f>
        <v>Missing</v>
      </c>
      <c r="AB4193" s="89"/>
      <c r="AC4193" s="227" t="str" cm="1">
        <f t="array" ref="AC4193">IF(D4193=0,"Blank",_xlfn.IFS('3 Model Input'!E$61=1,(V4193*G4193)/T4193,'3 Model Input'!E$61=2,(W4193*G4193)/T4193,'3 Model Input'!E$61=3,(X4193*G4193)/T4193,'3 Model Input'!E$61=4,(Y4193*G4193)/T4193,'3 Model Input'!E$61=5,(Z4193*G4193)/T4193, ISTEXT('3 Model Input'!E$61),"Missing",'3 Model Input'!E$61=6,(AA4193*G4193)/T4193))</f>
        <v>Blank</v>
      </c>
      <c r="AD4193" s="202" t="str">
        <f t="shared" si="677"/>
        <v>Blank</v>
      </c>
      <c r="AE4193" s="202" t="str">
        <f t="shared" si="678"/>
        <v>Blank</v>
      </c>
      <c r="AF4193" s="217" t="str">
        <f t="shared" si="679"/>
        <v>Blank</v>
      </c>
      <c r="AG4193" s="9" t="str" cm="1">
        <f t="array" ref="AG4193">_xlfn.IFS(ISNUMBER(AC4193), "", ISNUMBER(SEARCH("Blank", AC4193)), "", ISERROR(AC4193), "Bad input on tab 3")</f>
        <v/>
      </c>
    </row>
    <row r="4194" spans="2:33" ht="15" customHeight="1" x14ac:dyDescent="0.75">
      <c r="B4194" s="205" t="str">
        <f>'5 Driver Data'!B4194</f>
        <v>4186</v>
      </c>
      <c r="C4194" s="193">
        <f>'5 Driver Data'!C4194</f>
        <v>0</v>
      </c>
      <c r="D4194" s="192">
        <f>'5 Driver Data'!D4194</f>
        <v>0</v>
      </c>
      <c r="E4194" s="191">
        <f>'5 Driver Data'!E4194</f>
        <v>0</v>
      </c>
      <c r="F4194" s="191">
        <f>'5 Driver Data'!F4194</f>
        <v>0</v>
      </c>
      <c r="G4194" s="191">
        <f>'5 Driver Data'!G4194</f>
        <v>0</v>
      </c>
      <c r="H4194" s="191">
        <f>'5 Driver Data'!H4194</f>
        <v>0</v>
      </c>
      <c r="I4194" s="191">
        <f>'5 Driver Data'!I4194</f>
        <v>0</v>
      </c>
      <c r="J4194" s="191">
        <f>'5 Driver Data'!J4194</f>
        <v>0</v>
      </c>
      <c r="K4194" s="206">
        <f>'5 Driver Data'!K4194</f>
        <v>0</v>
      </c>
      <c r="L4194" s="1"/>
      <c r="M4194" s="216" t="str">
        <f>IF(D4194=0,"Blank",'3 Model Input'!E$44*'3 Model Input'!E$45)</f>
        <v>Blank</v>
      </c>
      <c r="N4194" s="197" t="str">
        <f t="shared" si="670"/>
        <v>Blank</v>
      </c>
      <c r="O4194" s="197" t="str">
        <f>IF(D4194=0,"Blank",'3 Model Input'!E$49*(1-'3 Model Input'!E$51))</f>
        <v>Blank</v>
      </c>
      <c r="P4194" s="197" t="str">
        <f t="shared" si="671"/>
        <v>Blank</v>
      </c>
      <c r="Q4194" s="197" t="str">
        <f>IF(D4194=0,"Blank",IF(D4194="BEV",E4194*(1-'3 Model Input'!E$54), E4194))</f>
        <v>Blank</v>
      </c>
      <c r="R4194" s="198" t="str">
        <f>IF(D4194=0,"Blank",IF(D4194="PHEV",F4194/G4194,F4194*(1-'3 Model Input'!E$54)/G4194))</f>
        <v>Blank</v>
      </c>
      <c r="S4194" s="198" t="str">
        <f>IF(D4194=0,"Blank",IF(D4194="PHEV",MIN(M4194,E4194),MIN(M4194,(E4194*(1-'3 Model Input'!E$54)))))</f>
        <v>Blank</v>
      </c>
      <c r="T4194" s="217" t="str">
        <f t="shared" si="672"/>
        <v>Blank</v>
      </c>
      <c r="U4194" s="89"/>
      <c r="V4194" s="216" t="str">
        <f>IF(D4194=0,"Blank",P4194*'3 Model Input'!E$50)</f>
        <v>Blank</v>
      </c>
      <c r="W4194" s="197" t="str">
        <f t="shared" si="673"/>
        <v>Blank</v>
      </c>
      <c r="X4194" s="197" t="str">
        <f t="shared" si="674"/>
        <v>Blank</v>
      </c>
      <c r="Y4194" s="197" t="str">
        <f t="shared" si="675"/>
        <v>Blank</v>
      </c>
      <c r="Z4194" s="197" t="str">
        <f t="shared" si="676"/>
        <v>Blank</v>
      </c>
      <c r="AA4194" s="223" t="str" cm="1">
        <f t="array" ref="AA4194">_xlfn.IFS(ISTEXT('3 Model Input'!F$70),"Missing",ISTEXT('3 Model Input'!I$70),"Missing",ISNUMBER('3 Model Input'!K$70),'3 Model Input'!K$70*P4194)</f>
        <v>Missing</v>
      </c>
      <c r="AB4194" s="89"/>
      <c r="AC4194" s="227" t="str" cm="1">
        <f t="array" ref="AC4194">IF(D4194=0,"Blank",_xlfn.IFS('3 Model Input'!E$61=1,(V4194*G4194)/T4194,'3 Model Input'!E$61=2,(W4194*G4194)/T4194,'3 Model Input'!E$61=3,(X4194*G4194)/T4194,'3 Model Input'!E$61=4,(Y4194*G4194)/T4194,'3 Model Input'!E$61=5,(Z4194*G4194)/T4194, ISTEXT('3 Model Input'!E$61),"Missing",'3 Model Input'!E$61=6,(AA4194*G4194)/T4194))</f>
        <v>Blank</v>
      </c>
      <c r="AD4194" s="202" t="str">
        <f t="shared" si="677"/>
        <v>Blank</v>
      </c>
      <c r="AE4194" s="202" t="str">
        <f t="shared" si="678"/>
        <v>Blank</v>
      </c>
      <c r="AF4194" s="217" t="str">
        <f t="shared" si="679"/>
        <v>Blank</v>
      </c>
      <c r="AG4194" s="9" t="str" cm="1">
        <f t="array" ref="AG4194">_xlfn.IFS(ISNUMBER(AC4194), "", ISNUMBER(SEARCH("Blank", AC4194)), "", ISERROR(AC4194), "Bad input on tab 3")</f>
        <v/>
      </c>
    </row>
    <row r="4195" spans="2:33" ht="15" customHeight="1" x14ac:dyDescent="0.75">
      <c r="B4195" s="205" t="str">
        <f>'5 Driver Data'!B4195</f>
        <v>4187</v>
      </c>
      <c r="C4195" s="193">
        <f>'5 Driver Data'!C4195</f>
        <v>0</v>
      </c>
      <c r="D4195" s="192">
        <f>'5 Driver Data'!D4195</f>
        <v>0</v>
      </c>
      <c r="E4195" s="191">
        <f>'5 Driver Data'!E4195</f>
        <v>0</v>
      </c>
      <c r="F4195" s="191">
        <f>'5 Driver Data'!F4195</f>
        <v>0</v>
      </c>
      <c r="G4195" s="191">
        <f>'5 Driver Data'!G4195</f>
        <v>0</v>
      </c>
      <c r="H4195" s="191">
        <f>'5 Driver Data'!H4195</f>
        <v>0</v>
      </c>
      <c r="I4195" s="191">
        <f>'5 Driver Data'!I4195</f>
        <v>0</v>
      </c>
      <c r="J4195" s="191">
        <f>'5 Driver Data'!J4195</f>
        <v>0</v>
      </c>
      <c r="K4195" s="206">
        <f>'5 Driver Data'!K4195</f>
        <v>0</v>
      </c>
      <c r="L4195" s="1"/>
      <c r="M4195" s="216" t="str">
        <f>IF(D4195=0,"Blank",'3 Model Input'!E$44*'3 Model Input'!E$45)</f>
        <v>Blank</v>
      </c>
      <c r="N4195" s="197" t="str">
        <f t="shared" si="670"/>
        <v>Blank</v>
      </c>
      <c r="O4195" s="197" t="str">
        <f>IF(D4195=0,"Blank",'3 Model Input'!E$49*(1-'3 Model Input'!E$51))</f>
        <v>Blank</v>
      </c>
      <c r="P4195" s="197" t="str">
        <f t="shared" si="671"/>
        <v>Blank</v>
      </c>
      <c r="Q4195" s="197" t="str">
        <f>IF(D4195=0,"Blank",IF(D4195="BEV",E4195*(1-'3 Model Input'!E$54), E4195))</f>
        <v>Blank</v>
      </c>
      <c r="R4195" s="198" t="str">
        <f>IF(D4195=0,"Blank",IF(D4195="PHEV",F4195/G4195,F4195*(1-'3 Model Input'!E$54)/G4195))</f>
        <v>Blank</v>
      </c>
      <c r="S4195" s="198" t="str">
        <f>IF(D4195=0,"Blank",IF(D4195="PHEV",MIN(M4195,E4195),MIN(M4195,(E4195*(1-'3 Model Input'!E$54)))))</f>
        <v>Blank</v>
      </c>
      <c r="T4195" s="217" t="str">
        <f t="shared" si="672"/>
        <v>Blank</v>
      </c>
      <c r="U4195" s="89"/>
      <c r="V4195" s="216" t="str">
        <f>IF(D4195=0,"Blank",P4195*'3 Model Input'!E$50)</f>
        <v>Blank</v>
      </c>
      <c r="W4195" s="197" t="str">
        <f t="shared" si="673"/>
        <v>Blank</v>
      </c>
      <c r="X4195" s="197" t="str">
        <f t="shared" si="674"/>
        <v>Blank</v>
      </c>
      <c r="Y4195" s="197" t="str">
        <f t="shared" si="675"/>
        <v>Blank</v>
      </c>
      <c r="Z4195" s="197" t="str">
        <f t="shared" si="676"/>
        <v>Blank</v>
      </c>
      <c r="AA4195" s="223" t="str" cm="1">
        <f t="array" ref="AA4195">_xlfn.IFS(ISTEXT('3 Model Input'!F$70),"Missing",ISTEXT('3 Model Input'!I$70),"Missing",ISNUMBER('3 Model Input'!K$70),'3 Model Input'!K$70*P4195)</f>
        <v>Missing</v>
      </c>
      <c r="AB4195" s="89"/>
      <c r="AC4195" s="227" t="str" cm="1">
        <f t="array" ref="AC4195">IF(D4195=0,"Blank",_xlfn.IFS('3 Model Input'!E$61=1,(V4195*G4195)/T4195,'3 Model Input'!E$61=2,(W4195*G4195)/T4195,'3 Model Input'!E$61=3,(X4195*G4195)/T4195,'3 Model Input'!E$61=4,(Y4195*G4195)/T4195,'3 Model Input'!E$61=5,(Z4195*G4195)/T4195, ISTEXT('3 Model Input'!E$61),"Missing",'3 Model Input'!E$61=6,(AA4195*G4195)/T4195))</f>
        <v>Blank</v>
      </c>
      <c r="AD4195" s="202" t="str">
        <f t="shared" si="677"/>
        <v>Blank</v>
      </c>
      <c r="AE4195" s="202" t="str">
        <f t="shared" si="678"/>
        <v>Blank</v>
      </c>
      <c r="AF4195" s="217" t="str">
        <f t="shared" si="679"/>
        <v>Blank</v>
      </c>
      <c r="AG4195" s="9" t="str" cm="1">
        <f t="array" ref="AG4195">_xlfn.IFS(ISNUMBER(AC4195), "", ISNUMBER(SEARCH("Blank", AC4195)), "", ISERROR(AC4195), "Bad input on tab 3")</f>
        <v/>
      </c>
    </row>
    <row r="4196" spans="2:33" ht="15" customHeight="1" x14ac:dyDescent="0.75">
      <c r="B4196" s="205" t="str">
        <f>'5 Driver Data'!B4196</f>
        <v>4188</v>
      </c>
      <c r="C4196" s="193">
        <f>'5 Driver Data'!C4196</f>
        <v>0</v>
      </c>
      <c r="D4196" s="192">
        <f>'5 Driver Data'!D4196</f>
        <v>0</v>
      </c>
      <c r="E4196" s="191">
        <f>'5 Driver Data'!E4196</f>
        <v>0</v>
      </c>
      <c r="F4196" s="191">
        <f>'5 Driver Data'!F4196</f>
        <v>0</v>
      </c>
      <c r="G4196" s="191">
        <f>'5 Driver Data'!G4196</f>
        <v>0</v>
      </c>
      <c r="H4196" s="191">
        <f>'5 Driver Data'!H4196</f>
        <v>0</v>
      </c>
      <c r="I4196" s="191">
        <f>'5 Driver Data'!I4196</f>
        <v>0</v>
      </c>
      <c r="J4196" s="191">
        <f>'5 Driver Data'!J4196</f>
        <v>0</v>
      </c>
      <c r="K4196" s="206">
        <f>'5 Driver Data'!K4196</f>
        <v>0</v>
      </c>
      <c r="L4196" s="1"/>
      <c r="M4196" s="216" t="str">
        <f>IF(D4196=0,"Blank",'3 Model Input'!E$44*'3 Model Input'!E$45)</f>
        <v>Blank</v>
      </c>
      <c r="N4196" s="197" t="str">
        <f t="shared" si="670"/>
        <v>Blank</v>
      </c>
      <c r="O4196" s="197" t="str">
        <f>IF(D4196=0,"Blank",'3 Model Input'!E$49*(1-'3 Model Input'!E$51))</f>
        <v>Blank</v>
      </c>
      <c r="P4196" s="197" t="str">
        <f t="shared" si="671"/>
        <v>Blank</v>
      </c>
      <c r="Q4196" s="197" t="str">
        <f>IF(D4196=0,"Blank",IF(D4196="BEV",E4196*(1-'3 Model Input'!E$54), E4196))</f>
        <v>Blank</v>
      </c>
      <c r="R4196" s="198" t="str">
        <f>IF(D4196=0,"Blank",IF(D4196="PHEV",F4196/G4196,F4196*(1-'3 Model Input'!E$54)/G4196))</f>
        <v>Blank</v>
      </c>
      <c r="S4196" s="198" t="str">
        <f>IF(D4196=0,"Blank",IF(D4196="PHEV",MIN(M4196,E4196),MIN(M4196,(E4196*(1-'3 Model Input'!E$54)))))</f>
        <v>Blank</v>
      </c>
      <c r="T4196" s="217" t="str">
        <f t="shared" si="672"/>
        <v>Blank</v>
      </c>
      <c r="U4196" s="89"/>
      <c r="V4196" s="216" t="str">
        <f>IF(D4196=0,"Blank",P4196*'3 Model Input'!E$50)</f>
        <v>Blank</v>
      </c>
      <c r="W4196" s="197" t="str">
        <f t="shared" si="673"/>
        <v>Blank</v>
      </c>
      <c r="X4196" s="197" t="str">
        <f t="shared" si="674"/>
        <v>Blank</v>
      </c>
      <c r="Y4196" s="197" t="str">
        <f t="shared" si="675"/>
        <v>Blank</v>
      </c>
      <c r="Z4196" s="197" t="str">
        <f t="shared" si="676"/>
        <v>Blank</v>
      </c>
      <c r="AA4196" s="223" t="str" cm="1">
        <f t="array" ref="AA4196">_xlfn.IFS(ISTEXT('3 Model Input'!F$70),"Missing",ISTEXT('3 Model Input'!I$70),"Missing",ISNUMBER('3 Model Input'!K$70),'3 Model Input'!K$70*P4196)</f>
        <v>Missing</v>
      </c>
      <c r="AB4196" s="89"/>
      <c r="AC4196" s="227" t="str" cm="1">
        <f t="array" ref="AC4196">IF(D4196=0,"Blank",_xlfn.IFS('3 Model Input'!E$61=1,(V4196*G4196)/T4196,'3 Model Input'!E$61=2,(W4196*G4196)/T4196,'3 Model Input'!E$61=3,(X4196*G4196)/T4196,'3 Model Input'!E$61=4,(Y4196*G4196)/T4196,'3 Model Input'!E$61=5,(Z4196*G4196)/T4196, ISTEXT('3 Model Input'!E$61),"Missing",'3 Model Input'!E$61=6,(AA4196*G4196)/T4196))</f>
        <v>Blank</v>
      </c>
      <c r="AD4196" s="202" t="str">
        <f t="shared" si="677"/>
        <v>Blank</v>
      </c>
      <c r="AE4196" s="202" t="str">
        <f t="shared" si="678"/>
        <v>Blank</v>
      </c>
      <c r="AF4196" s="217" t="str">
        <f t="shared" si="679"/>
        <v>Blank</v>
      </c>
      <c r="AG4196" s="9" t="str" cm="1">
        <f t="array" ref="AG4196">_xlfn.IFS(ISNUMBER(AC4196), "", ISNUMBER(SEARCH("Blank", AC4196)), "", ISERROR(AC4196), "Bad input on tab 3")</f>
        <v/>
      </c>
    </row>
    <row r="4197" spans="2:33" ht="15" customHeight="1" x14ac:dyDescent="0.75">
      <c r="B4197" s="205" t="str">
        <f>'5 Driver Data'!B4197</f>
        <v>4189</v>
      </c>
      <c r="C4197" s="193">
        <f>'5 Driver Data'!C4197</f>
        <v>0</v>
      </c>
      <c r="D4197" s="192">
        <f>'5 Driver Data'!D4197</f>
        <v>0</v>
      </c>
      <c r="E4197" s="191">
        <f>'5 Driver Data'!E4197</f>
        <v>0</v>
      </c>
      <c r="F4197" s="191">
        <f>'5 Driver Data'!F4197</f>
        <v>0</v>
      </c>
      <c r="G4197" s="191">
        <f>'5 Driver Data'!G4197</f>
        <v>0</v>
      </c>
      <c r="H4197" s="191">
        <f>'5 Driver Data'!H4197</f>
        <v>0</v>
      </c>
      <c r="I4197" s="191">
        <f>'5 Driver Data'!I4197</f>
        <v>0</v>
      </c>
      <c r="J4197" s="191">
        <f>'5 Driver Data'!J4197</f>
        <v>0</v>
      </c>
      <c r="K4197" s="206">
        <f>'5 Driver Data'!K4197</f>
        <v>0</v>
      </c>
      <c r="L4197" s="1"/>
      <c r="M4197" s="216" t="str">
        <f>IF(D4197=0,"Blank",'3 Model Input'!E$44*'3 Model Input'!E$45)</f>
        <v>Blank</v>
      </c>
      <c r="N4197" s="197" t="str">
        <f t="shared" si="670"/>
        <v>Blank</v>
      </c>
      <c r="O4197" s="197" t="str">
        <f>IF(D4197=0,"Blank",'3 Model Input'!E$49*(1-'3 Model Input'!E$51))</f>
        <v>Blank</v>
      </c>
      <c r="P4197" s="197" t="str">
        <f t="shared" si="671"/>
        <v>Blank</v>
      </c>
      <c r="Q4197" s="197" t="str">
        <f>IF(D4197=0,"Blank",IF(D4197="BEV",E4197*(1-'3 Model Input'!E$54), E4197))</f>
        <v>Blank</v>
      </c>
      <c r="R4197" s="198" t="str">
        <f>IF(D4197=0,"Blank",IF(D4197="PHEV",F4197/G4197,F4197*(1-'3 Model Input'!E$54)/G4197))</f>
        <v>Blank</v>
      </c>
      <c r="S4197" s="198" t="str">
        <f>IF(D4197=0,"Blank",IF(D4197="PHEV",MIN(M4197,E4197),MIN(M4197,(E4197*(1-'3 Model Input'!E$54)))))</f>
        <v>Blank</v>
      </c>
      <c r="T4197" s="217" t="str">
        <f t="shared" si="672"/>
        <v>Blank</v>
      </c>
      <c r="U4197" s="89"/>
      <c r="V4197" s="216" t="str">
        <f>IF(D4197=0,"Blank",P4197*'3 Model Input'!E$50)</f>
        <v>Blank</v>
      </c>
      <c r="W4197" s="197" t="str">
        <f t="shared" si="673"/>
        <v>Blank</v>
      </c>
      <c r="X4197" s="197" t="str">
        <f t="shared" si="674"/>
        <v>Blank</v>
      </c>
      <c r="Y4197" s="197" t="str">
        <f t="shared" si="675"/>
        <v>Blank</v>
      </c>
      <c r="Z4197" s="197" t="str">
        <f t="shared" si="676"/>
        <v>Blank</v>
      </c>
      <c r="AA4197" s="223" t="str" cm="1">
        <f t="array" ref="AA4197">_xlfn.IFS(ISTEXT('3 Model Input'!F$70),"Missing",ISTEXT('3 Model Input'!I$70),"Missing",ISNUMBER('3 Model Input'!K$70),'3 Model Input'!K$70*P4197)</f>
        <v>Missing</v>
      </c>
      <c r="AB4197" s="89"/>
      <c r="AC4197" s="227" t="str" cm="1">
        <f t="array" ref="AC4197">IF(D4197=0,"Blank",_xlfn.IFS('3 Model Input'!E$61=1,(V4197*G4197)/T4197,'3 Model Input'!E$61=2,(W4197*G4197)/T4197,'3 Model Input'!E$61=3,(X4197*G4197)/T4197,'3 Model Input'!E$61=4,(Y4197*G4197)/T4197,'3 Model Input'!E$61=5,(Z4197*G4197)/T4197, ISTEXT('3 Model Input'!E$61),"Missing",'3 Model Input'!E$61=6,(AA4197*G4197)/T4197))</f>
        <v>Blank</v>
      </c>
      <c r="AD4197" s="202" t="str">
        <f t="shared" si="677"/>
        <v>Blank</v>
      </c>
      <c r="AE4197" s="202" t="str">
        <f t="shared" si="678"/>
        <v>Blank</v>
      </c>
      <c r="AF4197" s="217" t="str">
        <f t="shared" si="679"/>
        <v>Blank</v>
      </c>
      <c r="AG4197" s="9" t="str" cm="1">
        <f t="array" ref="AG4197">_xlfn.IFS(ISNUMBER(AC4197), "", ISNUMBER(SEARCH("Blank", AC4197)), "", ISERROR(AC4197), "Bad input on tab 3")</f>
        <v/>
      </c>
    </row>
    <row r="4198" spans="2:33" ht="15" customHeight="1" x14ac:dyDescent="0.75">
      <c r="B4198" s="205" t="str">
        <f>'5 Driver Data'!B4198</f>
        <v>4190</v>
      </c>
      <c r="C4198" s="193">
        <f>'5 Driver Data'!C4198</f>
        <v>0</v>
      </c>
      <c r="D4198" s="192">
        <f>'5 Driver Data'!D4198</f>
        <v>0</v>
      </c>
      <c r="E4198" s="191">
        <f>'5 Driver Data'!E4198</f>
        <v>0</v>
      </c>
      <c r="F4198" s="191">
        <f>'5 Driver Data'!F4198</f>
        <v>0</v>
      </c>
      <c r="G4198" s="191">
        <f>'5 Driver Data'!G4198</f>
        <v>0</v>
      </c>
      <c r="H4198" s="191">
        <f>'5 Driver Data'!H4198</f>
        <v>0</v>
      </c>
      <c r="I4198" s="191">
        <f>'5 Driver Data'!I4198</f>
        <v>0</v>
      </c>
      <c r="J4198" s="191">
        <f>'5 Driver Data'!J4198</f>
        <v>0</v>
      </c>
      <c r="K4198" s="206">
        <f>'5 Driver Data'!K4198</f>
        <v>0</v>
      </c>
      <c r="L4198" s="1"/>
      <c r="M4198" s="216" t="str">
        <f>IF(D4198=0,"Blank",'3 Model Input'!E$44*'3 Model Input'!E$45)</f>
        <v>Blank</v>
      </c>
      <c r="N4198" s="197" t="str">
        <f t="shared" si="670"/>
        <v>Blank</v>
      </c>
      <c r="O4198" s="197" t="str">
        <f>IF(D4198=0,"Blank",'3 Model Input'!E$49*(1-'3 Model Input'!E$51))</f>
        <v>Blank</v>
      </c>
      <c r="P4198" s="197" t="str">
        <f t="shared" si="671"/>
        <v>Blank</v>
      </c>
      <c r="Q4198" s="197" t="str">
        <f>IF(D4198=0,"Blank",IF(D4198="BEV",E4198*(1-'3 Model Input'!E$54), E4198))</f>
        <v>Blank</v>
      </c>
      <c r="R4198" s="198" t="str">
        <f>IF(D4198=0,"Blank",IF(D4198="PHEV",F4198/G4198,F4198*(1-'3 Model Input'!E$54)/G4198))</f>
        <v>Blank</v>
      </c>
      <c r="S4198" s="198" t="str">
        <f>IF(D4198=0,"Blank",IF(D4198="PHEV",MIN(M4198,E4198),MIN(M4198,(E4198*(1-'3 Model Input'!E$54)))))</f>
        <v>Blank</v>
      </c>
      <c r="T4198" s="217" t="str">
        <f t="shared" si="672"/>
        <v>Blank</v>
      </c>
      <c r="U4198" s="89"/>
      <c r="V4198" s="216" t="str">
        <f>IF(D4198=0,"Blank",P4198*'3 Model Input'!E$50)</f>
        <v>Blank</v>
      </c>
      <c r="W4198" s="197" t="str">
        <f t="shared" si="673"/>
        <v>Blank</v>
      </c>
      <c r="X4198" s="197" t="str">
        <f t="shared" si="674"/>
        <v>Blank</v>
      </c>
      <c r="Y4198" s="197" t="str">
        <f t="shared" si="675"/>
        <v>Blank</v>
      </c>
      <c r="Z4198" s="197" t="str">
        <f t="shared" si="676"/>
        <v>Blank</v>
      </c>
      <c r="AA4198" s="223" t="str" cm="1">
        <f t="array" ref="AA4198">_xlfn.IFS(ISTEXT('3 Model Input'!F$70),"Missing",ISTEXT('3 Model Input'!I$70),"Missing",ISNUMBER('3 Model Input'!K$70),'3 Model Input'!K$70*P4198)</f>
        <v>Missing</v>
      </c>
      <c r="AB4198" s="89"/>
      <c r="AC4198" s="227" t="str" cm="1">
        <f t="array" ref="AC4198">IF(D4198=0,"Blank",_xlfn.IFS('3 Model Input'!E$61=1,(V4198*G4198)/T4198,'3 Model Input'!E$61=2,(W4198*G4198)/T4198,'3 Model Input'!E$61=3,(X4198*G4198)/T4198,'3 Model Input'!E$61=4,(Y4198*G4198)/T4198,'3 Model Input'!E$61=5,(Z4198*G4198)/T4198, ISTEXT('3 Model Input'!E$61),"Missing",'3 Model Input'!E$61=6,(AA4198*G4198)/T4198))</f>
        <v>Blank</v>
      </c>
      <c r="AD4198" s="202" t="str">
        <f t="shared" si="677"/>
        <v>Blank</v>
      </c>
      <c r="AE4198" s="202" t="str">
        <f t="shared" si="678"/>
        <v>Blank</v>
      </c>
      <c r="AF4198" s="217" t="str">
        <f t="shared" si="679"/>
        <v>Blank</v>
      </c>
      <c r="AG4198" s="9" t="str" cm="1">
        <f t="array" ref="AG4198">_xlfn.IFS(ISNUMBER(AC4198), "", ISNUMBER(SEARCH("Blank", AC4198)), "", ISERROR(AC4198), "Bad input on tab 3")</f>
        <v/>
      </c>
    </row>
    <row r="4199" spans="2:33" ht="15" customHeight="1" x14ac:dyDescent="0.75">
      <c r="B4199" s="205" t="str">
        <f>'5 Driver Data'!B4199</f>
        <v>4191</v>
      </c>
      <c r="C4199" s="193">
        <f>'5 Driver Data'!C4199</f>
        <v>0</v>
      </c>
      <c r="D4199" s="192">
        <f>'5 Driver Data'!D4199</f>
        <v>0</v>
      </c>
      <c r="E4199" s="191">
        <f>'5 Driver Data'!E4199</f>
        <v>0</v>
      </c>
      <c r="F4199" s="191">
        <f>'5 Driver Data'!F4199</f>
        <v>0</v>
      </c>
      <c r="G4199" s="191">
        <f>'5 Driver Data'!G4199</f>
        <v>0</v>
      </c>
      <c r="H4199" s="191">
        <f>'5 Driver Data'!H4199</f>
        <v>0</v>
      </c>
      <c r="I4199" s="191">
        <f>'5 Driver Data'!I4199</f>
        <v>0</v>
      </c>
      <c r="J4199" s="191">
        <f>'5 Driver Data'!J4199</f>
        <v>0</v>
      </c>
      <c r="K4199" s="206">
        <f>'5 Driver Data'!K4199</f>
        <v>0</v>
      </c>
      <c r="L4199" s="1"/>
      <c r="M4199" s="216" t="str">
        <f>IF(D4199=0,"Blank",'3 Model Input'!E$44*'3 Model Input'!E$45)</f>
        <v>Blank</v>
      </c>
      <c r="N4199" s="197" t="str">
        <f t="shared" si="670"/>
        <v>Blank</v>
      </c>
      <c r="O4199" s="197" t="str">
        <f>IF(D4199=0,"Blank",'3 Model Input'!E$49*(1-'3 Model Input'!E$51))</f>
        <v>Blank</v>
      </c>
      <c r="P4199" s="197" t="str">
        <f t="shared" si="671"/>
        <v>Blank</v>
      </c>
      <c r="Q4199" s="197" t="str">
        <f>IF(D4199=0,"Blank",IF(D4199="BEV",E4199*(1-'3 Model Input'!E$54), E4199))</f>
        <v>Blank</v>
      </c>
      <c r="R4199" s="198" t="str">
        <f>IF(D4199=0,"Blank",IF(D4199="PHEV",F4199/G4199,F4199*(1-'3 Model Input'!E$54)/G4199))</f>
        <v>Blank</v>
      </c>
      <c r="S4199" s="198" t="str">
        <f>IF(D4199=0,"Blank",IF(D4199="PHEV",MIN(M4199,E4199),MIN(M4199,(E4199*(1-'3 Model Input'!E$54)))))</f>
        <v>Blank</v>
      </c>
      <c r="T4199" s="217" t="str">
        <f t="shared" si="672"/>
        <v>Blank</v>
      </c>
      <c r="U4199" s="89"/>
      <c r="V4199" s="216" t="str">
        <f>IF(D4199=0,"Blank",P4199*'3 Model Input'!E$50)</f>
        <v>Blank</v>
      </c>
      <c r="W4199" s="197" t="str">
        <f t="shared" si="673"/>
        <v>Blank</v>
      </c>
      <c r="X4199" s="197" t="str">
        <f t="shared" si="674"/>
        <v>Blank</v>
      </c>
      <c r="Y4199" s="197" t="str">
        <f t="shared" si="675"/>
        <v>Blank</v>
      </c>
      <c r="Z4199" s="197" t="str">
        <f t="shared" si="676"/>
        <v>Blank</v>
      </c>
      <c r="AA4199" s="223" t="str" cm="1">
        <f t="array" ref="AA4199">_xlfn.IFS(ISTEXT('3 Model Input'!F$70),"Missing",ISTEXT('3 Model Input'!I$70),"Missing",ISNUMBER('3 Model Input'!K$70),'3 Model Input'!K$70*P4199)</f>
        <v>Missing</v>
      </c>
      <c r="AB4199" s="89"/>
      <c r="AC4199" s="227" t="str" cm="1">
        <f t="array" ref="AC4199">IF(D4199=0,"Blank",_xlfn.IFS('3 Model Input'!E$61=1,(V4199*G4199)/T4199,'3 Model Input'!E$61=2,(W4199*G4199)/T4199,'3 Model Input'!E$61=3,(X4199*G4199)/T4199,'3 Model Input'!E$61=4,(Y4199*G4199)/T4199,'3 Model Input'!E$61=5,(Z4199*G4199)/T4199, ISTEXT('3 Model Input'!E$61),"Missing",'3 Model Input'!E$61=6,(AA4199*G4199)/T4199))</f>
        <v>Blank</v>
      </c>
      <c r="AD4199" s="202" t="str">
        <f t="shared" si="677"/>
        <v>Blank</v>
      </c>
      <c r="AE4199" s="202" t="str">
        <f t="shared" si="678"/>
        <v>Blank</v>
      </c>
      <c r="AF4199" s="217" t="str">
        <f t="shared" si="679"/>
        <v>Blank</v>
      </c>
      <c r="AG4199" s="9" t="str" cm="1">
        <f t="array" ref="AG4199">_xlfn.IFS(ISNUMBER(AC4199), "", ISNUMBER(SEARCH("Blank", AC4199)), "", ISERROR(AC4199), "Bad input on tab 3")</f>
        <v/>
      </c>
    </row>
    <row r="4200" spans="2:33" ht="15" customHeight="1" x14ac:dyDescent="0.75">
      <c r="B4200" s="205" t="str">
        <f>'5 Driver Data'!B4200</f>
        <v>4192</v>
      </c>
      <c r="C4200" s="193">
        <f>'5 Driver Data'!C4200</f>
        <v>0</v>
      </c>
      <c r="D4200" s="192">
        <f>'5 Driver Data'!D4200</f>
        <v>0</v>
      </c>
      <c r="E4200" s="191">
        <f>'5 Driver Data'!E4200</f>
        <v>0</v>
      </c>
      <c r="F4200" s="191">
        <f>'5 Driver Data'!F4200</f>
        <v>0</v>
      </c>
      <c r="G4200" s="191">
        <f>'5 Driver Data'!G4200</f>
        <v>0</v>
      </c>
      <c r="H4200" s="191">
        <f>'5 Driver Data'!H4200</f>
        <v>0</v>
      </c>
      <c r="I4200" s="191">
        <f>'5 Driver Data'!I4200</f>
        <v>0</v>
      </c>
      <c r="J4200" s="191">
        <f>'5 Driver Data'!J4200</f>
        <v>0</v>
      </c>
      <c r="K4200" s="206">
        <f>'5 Driver Data'!K4200</f>
        <v>0</v>
      </c>
      <c r="L4200" s="1"/>
      <c r="M4200" s="216" t="str">
        <f>IF(D4200=0,"Blank",'3 Model Input'!E$44*'3 Model Input'!E$45)</f>
        <v>Blank</v>
      </c>
      <c r="N4200" s="197" t="str">
        <f t="shared" si="670"/>
        <v>Blank</v>
      </c>
      <c r="O4200" s="197" t="str">
        <f>IF(D4200=0,"Blank",'3 Model Input'!E$49*(1-'3 Model Input'!E$51))</f>
        <v>Blank</v>
      </c>
      <c r="P4200" s="197" t="str">
        <f t="shared" si="671"/>
        <v>Blank</v>
      </c>
      <c r="Q4200" s="197" t="str">
        <f>IF(D4200=0,"Blank",IF(D4200="BEV",E4200*(1-'3 Model Input'!E$54), E4200))</f>
        <v>Blank</v>
      </c>
      <c r="R4200" s="198" t="str">
        <f>IF(D4200=0,"Blank",IF(D4200="PHEV",F4200/G4200,F4200*(1-'3 Model Input'!E$54)/G4200))</f>
        <v>Blank</v>
      </c>
      <c r="S4200" s="198" t="str">
        <f>IF(D4200=0,"Blank",IF(D4200="PHEV",MIN(M4200,E4200),MIN(M4200,(E4200*(1-'3 Model Input'!E$54)))))</f>
        <v>Blank</v>
      </c>
      <c r="T4200" s="217" t="str">
        <f t="shared" si="672"/>
        <v>Blank</v>
      </c>
      <c r="U4200" s="89"/>
      <c r="V4200" s="216" t="str">
        <f>IF(D4200=0,"Blank",P4200*'3 Model Input'!E$50)</f>
        <v>Blank</v>
      </c>
      <c r="W4200" s="197" t="str">
        <f t="shared" si="673"/>
        <v>Blank</v>
      </c>
      <c r="X4200" s="197" t="str">
        <f t="shared" si="674"/>
        <v>Blank</v>
      </c>
      <c r="Y4200" s="197" t="str">
        <f t="shared" si="675"/>
        <v>Blank</v>
      </c>
      <c r="Z4200" s="197" t="str">
        <f t="shared" si="676"/>
        <v>Blank</v>
      </c>
      <c r="AA4200" s="223" t="str" cm="1">
        <f t="array" ref="AA4200">_xlfn.IFS(ISTEXT('3 Model Input'!F$70),"Missing",ISTEXT('3 Model Input'!I$70),"Missing",ISNUMBER('3 Model Input'!K$70),'3 Model Input'!K$70*P4200)</f>
        <v>Missing</v>
      </c>
      <c r="AB4200" s="89"/>
      <c r="AC4200" s="227" t="str" cm="1">
        <f t="array" ref="AC4200">IF(D4200=0,"Blank",_xlfn.IFS('3 Model Input'!E$61=1,(V4200*G4200)/T4200,'3 Model Input'!E$61=2,(W4200*G4200)/T4200,'3 Model Input'!E$61=3,(X4200*G4200)/T4200,'3 Model Input'!E$61=4,(Y4200*G4200)/T4200,'3 Model Input'!E$61=5,(Z4200*G4200)/T4200, ISTEXT('3 Model Input'!E$61),"Missing",'3 Model Input'!E$61=6,(AA4200*G4200)/T4200))</f>
        <v>Blank</v>
      </c>
      <c r="AD4200" s="202" t="str">
        <f t="shared" si="677"/>
        <v>Blank</v>
      </c>
      <c r="AE4200" s="202" t="str">
        <f t="shared" si="678"/>
        <v>Blank</v>
      </c>
      <c r="AF4200" s="217" t="str">
        <f t="shared" si="679"/>
        <v>Blank</v>
      </c>
      <c r="AG4200" s="9" t="str" cm="1">
        <f t="array" ref="AG4200">_xlfn.IFS(ISNUMBER(AC4200), "", ISNUMBER(SEARCH("Blank", AC4200)), "", ISERROR(AC4200), "Bad input on tab 3")</f>
        <v/>
      </c>
    </row>
    <row r="4201" spans="2:33" ht="15" customHeight="1" x14ac:dyDescent="0.75">
      <c r="B4201" s="205" t="str">
        <f>'5 Driver Data'!B4201</f>
        <v>4193</v>
      </c>
      <c r="C4201" s="193">
        <f>'5 Driver Data'!C4201</f>
        <v>0</v>
      </c>
      <c r="D4201" s="192">
        <f>'5 Driver Data'!D4201</f>
        <v>0</v>
      </c>
      <c r="E4201" s="191">
        <f>'5 Driver Data'!E4201</f>
        <v>0</v>
      </c>
      <c r="F4201" s="191">
        <f>'5 Driver Data'!F4201</f>
        <v>0</v>
      </c>
      <c r="G4201" s="191">
        <f>'5 Driver Data'!G4201</f>
        <v>0</v>
      </c>
      <c r="H4201" s="191">
        <f>'5 Driver Data'!H4201</f>
        <v>0</v>
      </c>
      <c r="I4201" s="191">
        <f>'5 Driver Data'!I4201</f>
        <v>0</v>
      </c>
      <c r="J4201" s="191">
        <f>'5 Driver Data'!J4201</f>
        <v>0</v>
      </c>
      <c r="K4201" s="206">
        <f>'5 Driver Data'!K4201</f>
        <v>0</v>
      </c>
      <c r="L4201" s="1"/>
      <c r="M4201" s="216" t="str">
        <f>IF(D4201=0,"Blank",'3 Model Input'!E$44*'3 Model Input'!E$45)</f>
        <v>Blank</v>
      </c>
      <c r="N4201" s="197" t="str">
        <f t="shared" si="670"/>
        <v>Blank</v>
      </c>
      <c r="O4201" s="197" t="str">
        <f>IF(D4201=0,"Blank",'3 Model Input'!E$49*(1-'3 Model Input'!E$51))</f>
        <v>Blank</v>
      </c>
      <c r="P4201" s="197" t="str">
        <f t="shared" si="671"/>
        <v>Blank</v>
      </c>
      <c r="Q4201" s="197" t="str">
        <f>IF(D4201=0,"Blank",IF(D4201="BEV",E4201*(1-'3 Model Input'!E$54), E4201))</f>
        <v>Blank</v>
      </c>
      <c r="R4201" s="198" t="str">
        <f>IF(D4201=0,"Blank",IF(D4201="PHEV",F4201/G4201,F4201*(1-'3 Model Input'!E$54)/G4201))</f>
        <v>Blank</v>
      </c>
      <c r="S4201" s="198" t="str">
        <f>IF(D4201=0,"Blank",IF(D4201="PHEV",MIN(M4201,E4201),MIN(M4201,(E4201*(1-'3 Model Input'!E$54)))))</f>
        <v>Blank</v>
      </c>
      <c r="T4201" s="217" t="str">
        <f t="shared" si="672"/>
        <v>Blank</v>
      </c>
      <c r="U4201" s="89"/>
      <c r="V4201" s="216" t="str">
        <f>IF(D4201=0,"Blank",P4201*'3 Model Input'!E$50)</f>
        <v>Blank</v>
      </c>
      <c r="W4201" s="197" t="str">
        <f t="shared" si="673"/>
        <v>Blank</v>
      </c>
      <c r="X4201" s="197" t="str">
        <f t="shared" si="674"/>
        <v>Blank</v>
      </c>
      <c r="Y4201" s="197" t="str">
        <f t="shared" si="675"/>
        <v>Blank</v>
      </c>
      <c r="Z4201" s="197" t="str">
        <f t="shared" si="676"/>
        <v>Blank</v>
      </c>
      <c r="AA4201" s="223" t="str" cm="1">
        <f t="array" ref="AA4201">_xlfn.IFS(ISTEXT('3 Model Input'!F$70),"Missing",ISTEXT('3 Model Input'!I$70),"Missing",ISNUMBER('3 Model Input'!K$70),'3 Model Input'!K$70*P4201)</f>
        <v>Missing</v>
      </c>
      <c r="AB4201" s="89"/>
      <c r="AC4201" s="227" t="str" cm="1">
        <f t="array" ref="AC4201">IF(D4201=0,"Blank",_xlfn.IFS('3 Model Input'!E$61=1,(V4201*G4201)/T4201,'3 Model Input'!E$61=2,(W4201*G4201)/T4201,'3 Model Input'!E$61=3,(X4201*G4201)/T4201,'3 Model Input'!E$61=4,(Y4201*G4201)/T4201,'3 Model Input'!E$61=5,(Z4201*G4201)/T4201, ISTEXT('3 Model Input'!E$61),"Missing",'3 Model Input'!E$61=6,(AA4201*G4201)/T4201))</f>
        <v>Blank</v>
      </c>
      <c r="AD4201" s="202" t="str">
        <f t="shared" si="677"/>
        <v>Blank</v>
      </c>
      <c r="AE4201" s="202" t="str">
        <f t="shared" si="678"/>
        <v>Blank</v>
      </c>
      <c r="AF4201" s="217" t="str">
        <f t="shared" si="679"/>
        <v>Blank</v>
      </c>
      <c r="AG4201" s="9" t="str" cm="1">
        <f t="array" ref="AG4201">_xlfn.IFS(ISNUMBER(AC4201), "", ISNUMBER(SEARCH("Blank", AC4201)), "", ISERROR(AC4201), "Bad input on tab 3")</f>
        <v/>
      </c>
    </row>
    <row r="4202" spans="2:33" ht="15" customHeight="1" x14ac:dyDescent="0.75">
      <c r="B4202" s="205" t="str">
        <f>'5 Driver Data'!B4202</f>
        <v>4194</v>
      </c>
      <c r="C4202" s="193">
        <f>'5 Driver Data'!C4202</f>
        <v>0</v>
      </c>
      <c r="D4202" s="192">
        <f>'5 Driver Data'!D4202</f>
        <v>0</v>
      </c>
      <c r="E4202" s="191">
        <f>'5 Driver Data'!E4202</f>
        <v>0</v>
      </c>
      <c r="F4202" s="191">
        <f>'5 Driver Data'!F4202</f>
        <v>0</v>
      </c>
      <c r="G4202" s="191">
        <f>'5 Driver Data'!G4202</f>
        <v>0</v>
      </c>
      <c r="H4202" s="191">
        <f>'5 Driver Data'!H4202</f>
        <v>0</v>
      </c>
      <c r="I4202" s="191">
        <f>'5 Driver Data'!I4202</f>
        <v>0</v>
      </c>
      <c r="J4202" s="191">
        <f>'5 Driver Data'!J4202</f>
        <v>0</v>
      </c>
      <c r="K4202" s="206">
        <f>'5 Driver Data'!K4202</f>
        <v>0</v>
      </c>
      <c r="L4202" s="1"/>
      <c r="M4202" s="216" t="str">
        <f>IF(D4202=0,"Blank",'3 Model Input'!E$44*'3 Model Input'!E$45)</f>
        <v>Blank</v>
      </c>
      <c r="N4202" s="197" t="str">
        <f t="shared" si="670"/>
        <v>Blank</v>
      </c>
      <c r="O4202" s="197" t="str">
        <f>IF(D4202=0,"Blank",'3 Model Input'!E$49*(1-'3 Model Input'!E$51))</f>
        <v>Blank</v>
      </c>
      <c r="P4202" s="197" t="str">
        <f t="shared" si="671"/>
        <v>Blank</v>
      </c>
      <c r="Q4202" s="197" t="str">
        <f>IF(D4202=0,"Blank",IF(D4202="BEV",E4202*(1-'3 Model Input'!E$54), E4202))</f>
        <v>Blank</v>
      </c>
      <c r="R4202" s="198" t="str">
        <f>IF(D4202=0,"Blank",IF(D4202="PHEV",F4202/G4202,F4202*(1-'3 Model Input'!E$54)/G4202))</f>
        <v>Blank</v>
      </c>
      <c r="S4202" s="198" t="str">
        <f>IF(D4202=0,"Blank",IF(D4202="PHEV",MIN(M4202,E4202),MIN(M4202,(E4202*(1-'3 Model Input'!E$54)))))</f>
        <v>Blank</v>
      </c>
      <c r="T4202" s="217" t="str">
        <f t="shared" si="672"/>
        <v>Blank</v>
      </c>
      <c r="U4202" s="89"/>
      <c r="V4202" s="216" t="str">
        <f>IF(D4202=0,"Blank",P4202*'3 Model Input'!E$50)</f>
        <v>Blank</v>
      </c>
      <c r="W4202" s="197" t="str">
        <f t="shared" si="673"/>
        <v>Blank</v>
      </c>
      <c r="X4202" s="197" t="str">
        <f t="shared" si="674"/>
        <v>Blank</v>
      </c>
      <c r="Y4202" s="197" t="str">
        <f t="shared" si="675"/>
        <v>Blank</v>
      </c>
      <c r="Z4202" s="197" t="str">
        <f t="shared" si="676"/>
        <v>Blank</v>
      </c>
      <c r="AA4202" s="223" t="str" cm="1">
        <f t="array" ref="AA4202">_xlfn.IFS(ISTEXT('3 Model Input'!F$70),"Missing",ISTEXT('3 Model Input'!I$70),"Missing",ISNUMBER('3 Model Input'!K$70),'3 Model Input'!K$70*P4202)</f>
        <v>Missing</v>
      </c>
      <c r="AB4202" s="89"/>
      <c r="AC4202" s="227" t="str" cm="1">
        <f t="array" ref="AC4202">IF(D4202=0,"Blank",_xlfn.IFS('3 Model Input'!E$61=1,(V4202*G4202)/T4202,'3 Model Input'!E$61=2,(W4202*G4202)/T4202,'3 Model Input'!E$61=3,(X4202*G4202)/T4202,'3 Model Input'!E$61=4,(Y4202*G4202)/T4202,'3 Model Input'!E$61=5,(Z4202*G4202)/T4202, ISTEXT('3 Model Input'!E$61),"Missing",'3 Model Input'!E$61=6,(AA4202*G4202)/T4202))</f>
        <v>Blank</v>
      </c>
      <c r="AD4202" s="202" t="str">
        <f t="shared" si="677"/>
        <v>Blank</v>
      </c>
      <c r="AE4202" s="202" t="str">
        <f t="shared" si="678"/>
        <v>Blank</v>
      </c>
      <c r="AF4202" s="217" t="str">
        <f t="shared" si="679"/>
        <v>Blank</v>
      </c>
      <c r="AG4202" s="9" t="str" cm="1">
        <f t="array" ref="AG4202">_xlfn.IFS(ISNUMBER(AC4202), "", ISNUMBER(SEARCH("Blank", AC4202)), "", ISERROR(AC4202), "Bad input on tab 3")</f>
        <v/>
      </c>
    </row>
    <row r="4203" spans="2:33" ht="15" customHeight="1" x14ac:dyDescent="0.75">
      <c r="B4203" s="205" t="str">
        <f>'5 Driver Data'!B4203</f>
        <v>4195</v>
      </c>
      <c r="C4203" s="193">
        <f>'5 Driver Data'!C4203</f>
        <v>0</v>
      </c>
      <c r="D4203" s="192">
        <f>'5 Driver Data'!D4203</f>
        <v>0</v>
      </c>
      <c r="E4203" s="191">
        <f>'5 Driver Data'!E4203</f>
        <v>0</v>
      </c>
      <c r="F4203" s="191">
        <f>'5 Driver Data'!F4203</f>
        <v>0</v>
      </c>
      <c r="G4203" s="191">
        <f>'5 Driver Data'!G4203</f>
        <v>0</v>
      </c>
      <c r="H4203" s="191">
        <f>'5 Driver Data'!H4203</f>
        <v>0</v>
      </c>
      <c r="I4203" s="191">
        <f>'5 Driver Data'!I4203</f>
        <v>0</v>
      </c>
      <c r="J4203" s="191">
        <f>'5 Driver Data'!J4203</f>
        <v>0</v>
      </c>
      <c r="K4203" s="206">
        <f>'5 Driver Data'!K4203</f>
        <v>0</v>
      </c>
      <c r="L4203" s="1"/>
      <c r="M4203" s="216" t="str">
        <f>IF(D4203=0,"Blank",'3 Model Input'!E$44*'3 Model Input'!E$45)</f>
        <v>Blank</v>
      </c>
      <c r="N4203" s="197" t="str">
        <f t="shared" si="670"/>
        <v>Blank</v>
      </c>
      <c r="O4203" s="197" t="str">
        <f>IF(D4203=0,"Blank",'3 Model Input'!E$49*(1-'3 Model Input'!E$51))</f>
        <v>Blank</v>
      </c>
      <c r="P4203" s="197" t="str">
        <f t="shared" si="671"/>
        <v>Blank</v>
      </c>
      <c r="Q4203" s="197" t="str">
        <f>IF(D4203=0,"Blank",IF(D4203="BEV",E4203*(1-'3 Model Input'!E$54), E4203))</f>
        <v>Blank</v>
      </c>
      <c r="R4203" s="198" t="str">
        <f>IF(D4203=0,"Blank",IF(D4203="PHEV",F4203/G4203,F4203*(1-'3 Model Input'!E$54)/G4203))</f>
        <v>Blank</v>
      </c>
      <c r="S4203" s="198" t="str">
        <f>IF(D4203=0,"Blank",IF(D4203="PHEV",MIN(M4203,E4203),MIN(M4203,(E4203*(1-'3 Model Input'!E$54)))))</f>
        <v>Blank</v>
      </c>
      <c r="T4203" s="217" t="str">
        <f t="shared" si="672"/>
        <v>Blank</v>
      </c>
      <c r="U4203" s="89"/>
      <c r="V4203" s="216" t="str">
        <f>IF(D4203=0,"Blank",P4203*'3 Model Input'!E$50)</f>
        <v>Blank</v>
      </c>
      <c r="W4203" s="197" t="str">
        <f t="shared" si="673"/>
        <v>Blank</v>
      </c>
      <c r="X4203" s="197" t="str">
        <f t="shared" si="674"/>
        <v>Blank</v>
      </c>
      <c r="Y4203" s="197" t="str">
        <f t="shared" si="675"/>
        <v>Blank</v>
      </c>
      <c r="Z4203" s="197" t="str">
        <f t="shared" si="676"/>
        <v>Blank</v>
      </c>
      <c r="AA4203" s="223" t="str" cm="1">
        <f t="array" ref="AA4203">_xlfn.IFS(ISTEXT('3 Model Input'!F$70),"Missing",ISTEXT('3 Model Input'!I$70),"Missing",ISNUMBER('3 Model Input'!K$70),'3 Model Input'!K$70*P4203)</f>
        <v>Missing</v>
      </c>
      <c r="AB4203" s="89"/>
      <c r="AC4203" s="227" t="str" cm="1">
        <f t="array" ref="AC4203">IF(D4203=0,"Blank",_xlfn.IFS('3 Model Input'!E$61=1,(V4203*G4203)/T4203,'3 Model Input'!E$61=2,(W4203*G4203)/T4203,'3 Model Input'!E$61=3,(X4203*G4203)/T4203,'3 Model Input'!E$61=4,(Y4203*G4203)/T4203,'3 Model Input'!E$61=5,(Z4203*G4203)/T4203, ISTEXT('3 Model Input'!E$61),"Missing",'3 Model Input'!E$61=6,(AA4203*G4203)/T4203))</f>
        <v>Blank</v>
      </c>
      <c r="AD4203" s="202" t="str">
        <f t="shared" si="677"/>
        <v>Blank</v>
      </c>
      <c r="AE4203" s="202" t="str">
        <f t="shared" si="678"/>
        <v>Blank</v>
      </c>
      <c r="AF4203" s="217" t="str">
        <f t="shared" si="679"/>
        <v>Blank</v>
      </c>
      <c r="AG4203" s="9" t="str" cm="1">
        <f t="array" ref="AG4203">_xlfn.IFS(ISNUMBER(AC4203), "", ISNUMBER(SEARCH("Blank", AC4203)), "", ISERROR(AC4203), "Bad input on tab 3")</f>
        <v/>
      </c>
    </row>
    <row r="4204" spans="2:33" ht="15" customHeight="1" x14ac:dyDescent="0.75">
      <c r="B4204" s="205" t="str">
        <f>'5 Driver Data'!B4204</f>
        <v>4196</v>
      </c>
      <c r="C4204" s="193">
        <f>'5 Driver Data'!C4204</f>
        <v>0</v>
      </c>
      <c r="D4204" s="192">
        <f>'5 Driver Data'!D4204</f>
        <v>0</v>
      </c>
      <c r="E4204" s="191">
        <f>'5 Driver Data'!E4204</f>
        <v>0</v>
      </c>
      <c r="F4204" s="191">
        <f>'5 Driver Data'!F4204</f>
        <v>0</v>
      </c>
      <c r="G4204" s="191">
        <f>'5 Driver Data'!G4204</f>
        <v>0</v>
      </c>
      <c r="H4204" s="191">
        <f>'5 Driver Data'!H4204</f>
        <v>0</v>
      </c>
      <c r="I4204" s="191">
        <f>'5 Driver Data'!I4204</f>
        <v>0</v>
      </c>
      <c r="J4204" s="191">
        <f>'5 Driver Data'!J4204</f>
        <v>0</v>
      </c>
      <c r="K4204" s="206">
        <f>'5 Driver Data'!K4204</f>
        <v>0</v>
      </c>
      <c r="L4204" s="1"/>
      <c r="M4204" s="216" t="str">
        <f>IF(D4204=0,"Blank",'3 Model Input'!E$44*'3 Model Input'!E$45)</f>
        <v>Blank</v>
      </c>
      <c r="N4204" s="197" t="str">
        <f t="shared" si="670"/>
        <v>Blank</v>
      </c>
      <c r="O4204" s="197" t="str">
        <f>IF(D4204=0,"Blank",'3 Model Input'!E$49*(1-'3 Model Input'!E$51))</f>
        <v>Blank</v>
      </c>
      <c r="P4204" s="197" t="str">
        <f t="shared" si="671"/>
        <v>Blank</v>
      </c>
      <c r="Q4204" s="197" t="str">
        <f>IF(D4204=0,"Blank",IF(D4204="BEV",E4204*(1-'3 Model Input'!E$54), E4204))</f>
        <v>Blank</v>
      </c>
      <c r="R4204" s="198" t="str">
        <f>IF(D4204=0,"Blank",IF(D4204="PHEV",F4204/G4204,F4204*(1-'3 Model Input'!E$54)/G4204))</f>
        <v>Blank</v>
      </c>
      <c r="S4204" s="198" t="str">
        <f>IF(D4204=0,"Blank",IF(D4204="PHEV",MIN(M4204,E4204),MIN(M4204,(E4204*(1-'3 Model Input'!E$54)))))</f>
        <v>Blank</v>
      </c>
      <c r="T4204" s="217" t="str">
        <f t="shared" si="672"/>
        <v>Blank</v>
      </c>
      <c r="U4204" s="89"/>
      <c r="V4204" s="216" t="str">
        <f>IF(D4204=0,"Blank",P4204*'3 Model Input'!E$50)</f>
        <v>Blank</v>
      </c>
      <c r="W4204" s="197" t="str">
        <f t="shared" si="673"/>
        <v>Blank</v>
      </c>
      <c r="X4204" s="197" t="str">
        <f t="shared" si="674"/>
        <v>Blank</v>
      </c>
      <c r="Y4204" s="197" t="str">
        <f t="shared" si="675"/>
        <v>Blank</v>
      </c>
      <c r="Z4204" s="197" t="str">
        <f t="shared" si="676"/>
        <v>Blank</v>
      </c>
      <c r="AA4204" s="223" t="str" cm="1">
        <f t="array" ref="AA4204">_xlfn.IFS(ISTEXT('3 Model Input'!F$70),"Missing",ISTEXT('3 Model Input'!I$70),"Missing",ISNUMBER('3 Model Input'!K$70),'3 Model Input'!K$70*P4204)</f>
        <v>Missing</v>
      </c>
      <c r="AB4204" s="89"/>
      <c r="AC4204" s="227" t="str" cm="1">
        <f t="array" ref="AC4204">IF(D4204=0,"Blank",_xlfn.IFS('3 Model Input'!E$61=1,(V4204*G4204)/T4204,'3 Model Input'!E$61=2,(W4204*G4204)/T4204,'3 Model Input'!E$61=3,(X4204*G4204)/T4204,'3 Model Input'!E$61=4,(Y4204*G4204)/T4204,'3 Model Input'!E$61=5,(Z4204*G4204)/T4204, ISTEXT('3 Model Input'!E$61),"Missing",'3 Model Input'!E$61=6,(AA4204*G4204)/T4204))</f>
        <v>Blank</v>
      </c>
      <c r="AD4204" s="202" t="str">
        <f t="shared" si="677"/>
        <v>Blank</v>
      </c>
      <c r="AE4204" s="202" t="str">
        <f t="shared" si="678"/>
        <v>Blank</v>
      </c>
      <c r="AF4204" s="217" t="str">
        <f t="shared" si="679"/>
        <v>Blank</v>
      </c>
      <c r="AG4204" s="9" t="str" cm="1">
        <f t="array" ref="AG4204">_xlfn.IFS(ISNUMBER(AC4204), "", ISNUMBER(SEARCH("Blank", AC4204)), "", ISERROR(AC4204), "Bad input on tab 3")</f>
        <v/>
      </c>
    </row>
    <row r="4205" spans="2:33" ht="15" customHeight="1" x14ac:dyDescent="0.75">
      <c r="B4205" s="205" t="str">
        <f>'5 Driver Data'!B4205</f>
        <v>4197</v>
      </c>
      <c r="C4205" s="193">
        <f>'5 Driver Data'!C4205</f>
        <v>0</v>
      </c>
      <c r="D4205" s="192">
        <f>'5 Driver Data'!D4205</f>
        <v>0</v>
      </c>
      <c r="E4205" s="191">
        <f>'5 Driver Data'!E4205</f>
        <v>0</v>
      </c>
      <c r="F4205" s="191">
        <f>'5 Driver Data'!F4205</f>
        <v>0</v>
      </c>
      <c r="G4205" s="191">
        <f>'5 Driver Data'!G4205</f>
        <v>0</v>
      </c>
      <c r="H4205" s="191">
        <f>'5 Driver Data'!H4205</f>
        <v>0</v>
      </c>
      <c r="I4205" s="191">
        <f>'5 Driver Data'!I4205</f>
        <v>0</v>
      </c>
      <c r="J4205" s="191">
        <f>'5 Driver Data'!J4205</f>
        <v>0</v>
      </c>
      <c r="K4205" s="206">
        <f>'5 Driver Data'!K4205</f>
        <v>0</v>
      </c>
      <c r="L4205" s="1"/>
      <c r="M4205" s="216" t="str">
        <f>IF(D4205=0,"Blank",'3 Model Input'!E$44*'3 Model Input'!E$45)</f>
        <v>Blank</v>
      </c>
      <c r="N4205" s="197" t="str">
        <f t="shared" si="670"/>
        <v>Blank</v>
      </c>
      <c r="O4205" s="197" t="str">
        <f>IF(D4205=0,"Blank",'3 Model Input'!E$49*(1-'3 Model Input'!E$51))</f>
        <v>Blank</v>
      </c>
      <c r="P4205" s="197" t="str">
        <f t="shared" si="671"/>
        <v>Blank</v>
      </c>
      <c r="Q4205" s="197" t="str">
        <f>IF(D4205=0,"Blank",IF(D4205="BEV",E4205*(1-'3 Model Input'!E$54), E4205))</f>
        <v>Blank</v>
      </c>
      <c r="R4205" s="198" t="str">
        <f>IF(D4205=0,"Blank",IF(D4205="PHEV",F4205/G4205,F4205*(1-'3 Model Input'!E$54)/G4205))</f>
        <v>Blank</v>
      </c>
      <c r="S4205" s="198" t="str">
        <f>IF(D4205=0,"Blank",IF(D4205="PHEV",MIN(M4205,E4205),MIN(M4205,(E4205*(1-'3 Model Input'!E$54)))))</f>
        <v>Blank</v>
      </c>
      <c r="T4205" s="217" t="str">
        <f t="shared" si="672"/>
        <v>Blank</v>
      </c>
      <c r="U4205" s="89"/>
      <c r="V4205" s="216" t="str">
        <f>IF(D4205=0,"Blank",P4205*'3 Model Input'!E$50)</f>
        <v>Blank</v>
      </c>
      <c r="W4205" s="197" t="str">
        <f t="shared" si="673"/>
        <v>Blank</v>
      </c>
      <c r="X4205" s="197" t="str">
        <f t="shared" si="674"/>
        <v>Blank</v>
      </c>
      <c r="Y4205" s="197" t="str">
        <f t="shared" si="675"/>
        <v>Blank</v>
      </c>
      <c r="Z4205" s="197" t="str">
        <f t="shared" si="676"/>
        <v>Blank</v>
      </c>
      <c r="AA4205" s="223" t="str" cm="1">
        <f t="array" ref="AA4205">_xlfn.IFS(ISTEXT('3 Model Input'!F$70),"Missing",ISTEXT('3 Model Input'!I$70),"Missing",ISNUMBER('3 Model Input'!K$70),'3 Model Input'!K$70*P4205)</f>
        <v>Missing</v>
      </c>
      <c r="AB4205" s="89"/>
      <c r="AC4205" s="227" t="str" cm="1">
        <f t="array" ref="AC4205">IF(D4205=0,"Blank",_xlfn.IFS('3 Model Input'!E$61=1,(V4205*G4205)/T4205,'3 Model Input'!E$61=2,(W4205*G4205)/T4205,'3 Model Input'!E$61=3,(X4205*G4205)/T4205,'3 Model Input'!E$61=4,(Y4205*G4205)/T4205,'3 Model Input'!E$61=5,(Z4205*G4205)/T4205, ISTEXT('3 Model Input'!E$61),"Missing",'3 Model Input'!E$61=6,(AA4205*G4205)/T4205))</f>
        <v>Blank</v>
      </c>
      <c r="AD4205" s="202" t="str">
        <f t="shared" si="677"/>
        <v>Blank</v>
      </c>
      <c r="AE4205" s="202" t="str">
        <f t="shared" si="678"/>
        <v>Blank</v>
      </c>
      <c r="AF4205" s="217" t="str">
        <f t="shared" si="679"/>
        <v>Blank</v>
      </c>
      <c r="AG4205" s="9" t="str" cm="1">
        <f t="array" ref="AG4205">_xlfn.IFS(ISNUMBER(AC4205), "", ISNUMBER(SEARCH("Blank", AC4205)), "", ISERROR(AC4205), "Bad input on tab 3")</f>
        <v/>
      </c>
    </row>
    <row r="4206" spans="2:33" ht="15" customHeight="1" x14ac:dyDescent="0.75">
      <c r="B4206" s="205" t="str">
        <f>'5 Driver Data'!B4206</f>
        <v>4198</v>
      </c>
      <c r="C4206" s="193">
        <f>'5 Driver Data'!C4206</f>
        <v>0</v>
      </c>
      <c r="D4206" s="192">
        <f>'5 Driver Data'!D4206</f>
        <v>0</v>
      </c>
      <c r="E4206" s="191">
        <f>'5 Driver Data'!E4206</f>
        <v>0</v>
      </c>
      <c r="F4206" s="191">
        <f>'5 Driver Data'!F4206</f>
        <v>0</v>
      </c>
      <c r="G4206" s="191">
        <f>'5 Driver Data'!G4206</f>
        <v>0</v>
      </c>
      <c r="H4206" s="191">
        <f>'5 Driver Data'!H4206</f>
        <v>0</v>
      </c>
      <c r="I4206" s="191">
        <f>'5 Driver Data'!I4206</f>
        <v>0</v>
      </c>
      <c r="J4206" s="191">
        <f>'5 Driver Data'!J4206</f>
        <v>0</v>
      </c>
      <c r="K4206" s="206">
        <f>'5 Driver Data'!K4206</f>
        <v>0</v>
      </c>
      <c r="L4206" s="1"/>
      <c r="M4206" s="216" t="str">
        <f>IF(D4206=0,"Blank",'3 Model Input'!E$44*'3 Model Input'!E$45)</f>
        <v>Blank</v>
      </c>
      <c r="N4206" s="197" t="str">
        <f t="shared" ref="N4206:N4269" si="680">IF(D4206=0,"Blank",H4206*I4206*52)</f>
        <v>Blank</v>
      </c>
      <c r="O4206" s="197" t="str">
        <f>IF(D4206=0,"Blank",'3 Model Input'!E$49*(1-'3 Model Input'!E$51))</f>
        <v>Blank</v>
      </c>
      <c r="P4206" s="197" t="str">
        <f t="shared" ref="P4206:P4269" si="681">IF(D4206=0,"Blank",SUM(N4206:O4206))</f>
        <v>Blank</v>
      </c>
      <c r="Q4206" s="197" t="str">
        <f>IF(D4206=0,"Blank",IF(D4206="BEV",E4206*(1-'3 Model Input'!E$54), E4206))</f>
        <v>Blank</v>
      </c>
      <c r="R4206" s="198" t="str">
        <f>IF(D4206=0,"Blank",IF(D4206="PHEV",F4206/G4206,F4206*(1-'3 Model Input'!E$54)/G4206))</f>
        <v>Blank</v>
      </c>
      <c r="S4206" s="198" t="str">
        <f>IF(D4206=0,"Blank",IF(D4206="PHEV",MIN(M4206,E4206),MIN(M4206,(E4206*(1-'3 Model Input'!E$54)))))</f>
        <v>Blank</v>
      </c>
      <c r="T4206" s="217" t="str">
        <f t="shared" ref="T4206:T4269" si="682">IF(D4206=0,"Blank",MIN(R4206,(S4206/E4206*F4206)))</f>
        <v>Blank</v>
      </c>
      <c r="U4206" s="89"/>
      <c r="V4206" s="216" t="str">
        <f>IF(D4206=0,"Blank",P4206*'3 Model Input'!E$50)</f>
        <v>Blank</v>
      </c>
      <c r="W4206" s="197" t="str">
        <f t="shared" ref="W4206:W4269" si="683">IF(D4206=0,"Blank",V4206*(1-J4206))</f>
        <v>Blank</v>
      </c>
      <c r="X4206" s="197" t="str">
        <f t="shared" ref="X4206:X4269" si="684">P4206</f>
        <v>Blank</v>
      </c>
      <c r="Y4206" s="197" t="str">
        <f t="shared" ref="Y4206:Y4269" si="685">IF(D4206=0,"Blank",P4206*(1-J4206))</f>
        <v>Blank</v>
      </c>
      <c r="Z4206" s="197" t="str">
        <f t="shared" ref="Z4206:Z4269" si="686">IF(D4206=0,"Blank",N4206*K4206)</f>
        <v>Blank</v>
      </c>
      <c r="AA4206" s="223" t="str" cm="1">
        <f t="array" ref="AA4206">_xlfn.IFS(ISTEXT('3 Model Input'!F$70),"Missing",ISTEXT('3 Model Input'!I$70),"Missing",ISNUMBER('3 Model Input'!K$70),'3 Model Input'!K$70*P4206)</f>
        <v>Missing</v>
      </c>
      <c r="AB4206" s="89"/>
      <c r="AC4206" s="227" t="str" cm="1">
        <f t="array" ref="AC4206">IF(D4206=0,"Blank",_xlfn.IFS('3 Model Input'!E$61=1,(V4206*G4206)/T4206,'3 Model Input'!E$61=2,(W4206*G4206)/T4206,'3 Model Input'!E$61=3,(X4206*G4206)/T4206,'3 Model Input'!E$61=4,(Y4206*G4206)/T4206,'3 Model Input'!E$61=5,(Z4206*G4206)/T4206, ISTEXT('3 Model Input'!E$61),"Missing",'3 Model Input'!E$61=6,(AA4206*G4206)/T4206))</f>
        <v>Blank</v>
      </c>
      <c r="AD4206" s="202" t="str">
        <f t="shared" ref="AD4206:AD4269" si="687">IF(D4206=0,"Blank",MIN(SUM(AC4206/52/H4206),1))</f>
        <v>Blank</v>
      </c>
      <c r="AE4206" s="202" t="str">
        <f t="shared" ref="AE4206:AE4269" si="688">IF(D4206=0,"Blank",AD4206*H4206)</f>
        <v>Blank</v>
      </c>
      <c r="AF4206" s="217" t="str">
        <f t="shared" ref="AF4206:AF4269" si="689">IF(D4206=0,"Blank",AC4206*S4206)</f>
        <v>Blank</v>
      </c>
      <c r="AG4206" s="9" t="str" cm="1">
        <f t="array" ref="AG4206">_xlfn.IFS(ISNUMBER(AC4206), "", ISNUMBER(SEARCH("Blank", AC4206)), "", ISERROR(AC4206), "Bad input on tab 3")</f>
        <v/>
      </c>
    </row>
    <row r="4207" spans="2:33" ht="15" customHeight="1" x14ac:dyDescent="0.75">
      <c r="B4207" s="205" t="str">
        <f>'5 Driver Data'!B4207</f>
        <v>4199</v>
      </c>
      <c r="C4207" s="193">
        <f>'5 Driver Data'!C4207</f>
        <v>0</v>
      </c>
      <c r="D4207" s="192">
        <f>'5 Driver Data'!D4207</f>
        <v>0</v>
      </c>
      <c r="E4207" s="191">
        <f>'5 Driver Data'!E4207</f>
        <v>0</v>
      </c>
      <c r="F4207" s="191">
        <f>'5 Driver Data'!F4207</f>
        <v>0</v>
      </c>
      <c r="G4207" s="191">
        <f>'5 Driver Data'!G4207</f>
        <v>0</v>
      </c>
      <c r="H4207" s="191">
        <f>'5 Driver Data'!H4207</f>
        <v>0</v>
      </c>
      <c r="I4207" s="191">
        <f>'5 Driver Data'!I4207</f>
        <v>0</v>
      </c>
      <c r="J4207" s="191">
        <f>'5 Driver Data'!J4207</f>
        <v>0</v>
      </c>
      <c r="K4207" s="206">
        <f>'5 Driver Data'!K4207</f>
        <v>0</v>
      </c>
      <c r="L4207" s="1"/>
      <c r="M4207" s="216" t="str">
        <f>IF(D4207=0,"Blank",'3 Model Input'!E$44*'3 Model Input'!E$45)</f>
        <v>Blank</v>
      </c>
      <c r="N4207" s="197" t="str">
        <f t="shared" si="680"/>
        <v>Blank</v>
      </c>
      <c r="O4207" s="197" t="str">
        <f>IF(D4207=0,"Blank",'3 Model Input'!E$49*(1-'3 Model Input'!E$51))</f>
        <v>Blank</v>
      </c>
      <c r="P4207" s="197" t="str">
        <f t="shared" si="681"/>
        <v>Blank</v>
      </c>
      <c r="Q4207" s="197" t="str">
        <f>IF(D4207=0,"Blank",IF(D4207="BEV",E4207*(1-'3 Model Input'!E$54), E4207))</f>
        <v>Blank</v>
      </c>
      <c r="R4207" s="198" t="str">
        <f>IF(D4207=0,"Blank",IF(D4207="PHEV",F4207/G4207,F4207*(1-'3 Model Input'!E$54)/G4207))</f>
        <v>Blank</v>
      </c>
      <c r="S4207" s="198" t="str">
        <f>IF(D4207=0,"Blank",IF(D4207="PHEV",MIN(M4207,E4207),MIN(M4207,(E4207*(1-'3 Model Input'!E$54)))))</f>
        <v>Blank</v>
      </c>
      <c r="T4207" s="217" t="str">
        <f t="shared" si="682"/>
        <v>Blank</v>
      </c>
      <c r="U4207" s="89"/>
      <c r="V4207" s="216" t="str">
        <f>IF(D4207=0,"Blank",P4207*'3 Model Input'!E$50)</f>
        <v>Blank</v>
      </c>
      <c r="W4207" s="197" t="str">
        <f t="shared" si="683"/>
        <v>Blank</v>
      </c>
      <c r="X4207" s="197" t="str">
        <f t="shared" si="684"/>
        <v>Blank</v>
      </c>
      <c r="Y4207" s="197" t="str">
        <f t="shared" si="685"/>
        <v>Blank</v>
      </c>
      <c r="Z4207" s="197" t="str">
        <f t="shared" si="686"/>
        <v>Blank</v>
      </c>
      <c r="AA4207" s="223" t="str" cm="1">
        <f t="array" ref="AA4207">_xlfn.IFS(ISTEXT('3 Model Input'!F$70),"Missing",ISTEXT('3 Model Input'!I$70),"Missing",ISNUMBER('3 Model Input'!K$70),'3 Model Input'!K$70*P4207)</f>
        <v>Missing</v>
      </c>
      <c r="AB4207" s="89"/>
      <c r="AC4207" s="227" t="str" cm="1">
        <f t="array" ref="AC4207">IF(D4207=0,"Blank",_xlfn.IFS('3 Model Input'!E$61=1,(V4207*G4207)/T4207,'3 Model Input'!E$61=2,(W4207*G4207)/T4207,'3 Model Input'!E$61=3,(X4207*G4207)/T4207,'3 Model Input'!E$61=4,(Y4207*G4207)/T4207,'3 Model Input'!E$61=5,(Z4207*G4207)/T4207, ISTEXT('3 Model Input'!E$61),"Missing",'3 Model Input'!E$61=6,(AA4207*G4207)/T4207))</f>
        <v>Blank</v>
      </c>
      <c r="AD4207" s="202" t="str">
        <f t="shared" si="687"/>
        <v>Blank</v>
      </c>
      <c r="AE4207" s="202" t="str">
        <f t="shared" si="688"/>
        <v>Blank</v>
      </c>
      <c r="AF4207" s="217" t="str">
        <f t="shared" si="689"/>
        <v>Blank</v>
      </c>
      <c r="AG4207" s="9" t="str" cm="1">
        <f t="array" ref="AG4207">_xlfn.IFS(ISNUMBER(AC4207), "", ISNUMBER(SEARCH("Blank", AC4207)), "", ISERROR(AC4207), "Bad input on tab 3")</f>
        <v/>
      </c>
    </row>
    <row r="4208" spans="2:33" ht="15" customHeight="1" x14ac:dyDescent="0.75">
      <c r="B4208" s="205" t="str">
        <f>'5 Driver Data'!B4208</f>
        <v>4200</v>
      </c>
      <c r="C4208" s="193">
        <f>'5 Driver Data'!C4208</f>
        <v>0</v>
      </c>
      <c r="D4208" s="192">
        <f>'5 Driver Data'!D4208</f>
        <v>0</v>
      </c>
      <c r="E4208" s="191">
        <f>'5 Driver Data'!E4208</f>
        <v>0</v>
      </c>
      <c r="F4208" s="191">
        <f>'5 Driver Data'!F4208</f>
        <v>0</v>
      </c>
      <c r="G4208" s="191">
        <f>'5 Driver Data'!G4208</f>
        <v>0</v>
      </c>
      <c r="H4208" s="191">
        <f>'5 Driver Data'!H4208</f>
        <v>0</v>
      </c>
      <c r="I4208" s="191">
        <f>'5 Driver Data'!I4208</f>
        <v>0</v>
      </c>
      <c r="J4208" s="191">
        <f>'5 Driver Data'!J4208</f>
        <v>0</v>
      </c>
      <c r="K4208" s="206">
        <f>'5 Driver Data'!K4208</f>
        <v>0</v>
      </c>
      <c r="L4208" s="1"/>
      <c r="M4208" s="216" t="str">
        <f>IF(D4208=0,"Blank",'3 Model Input'!E$44*'3 Model Input'!E$45)</f>
        <v>Blank</v>
      </c>
      <c r="N4208" s="197" t="str">
        <f t="shared" si="680"/>
        <v>Blank</v>
      </c>
      <c r="O4208" s="197" t="str">
        <f>IF(D4208=0,"Blank",'3 Model Input'!E$49*(1-'3 Model Input'!E$51))</f>
        <v>Blank</v>
      </c>
      <c r="P4208" s="197" t="str">
        <f t="shared" si="681"/>
        <v>Blank</v>
      </c>
      <c r="Q4208" s="197" t="str">
        <f>IF(D4208=0,"Blank",IF(D4208="BEV",E4208*(1-'3 Model Input'!E$54), E4208))</f>
        <v>Blank</v>
      </c>
      <c r="R4208" s="198" t="str">
        <f>IF(D4208=0,"Blank",IF(D4208="PHEV",F4208/G4208,F4208*(1-'3 Model Input'!E$54)/G4208))</f>
        <v>Blank</v>
      </c>
      <c r="S4208" s="198" t="str">
        <f>IF(D4208=0,"Blank",IF(D4208="PHEV",MIN(M4208,E4208),MIN(M4208,(E4208*(1-'3 Model Input'!E$54)))))</f>
        <v>Blank</v>
      </c>
      <c r="T4208" s="217" t="str">
        <f t="shared" si="682"/>
        <v>Blank</v>
      </c>
      <c r="U4208" s="89"/>
      <c r="V4208" s="216" t="str">
        <f>IF(D4208=0,"Blank",P4208*'3 Model Input'!E$50)</f>
        <v>Blank</v>
      </c>
      <c r="W4208" s="197" t="str">
        <f t="shared" si="683"/>
        <v>Blank</v>
      </c>
      <c r="X4208" s="197" t="str">
        <f t="shared" si="684"/>
        <v>Blank</v>
      </c>
      <c r="Y4208" s="197" t="str">
        <f t="shared" si="685"/>
        <v>Blank</v>
      </c>
      <c r="Z4208" s="197" t="str">
        <f t="shared" si="686"/>
        <v>Blank</v>
      </c>
      <c r="AA4208" s="223" t="str" cm="1">
        <f t="array" ref="AA4208">_xlfn.IFS(ISTEXT('3 Model Input'!F$70),"Missing",ISTEXT('3 Model Input'!I$70),"Missing",ISNUMBER('3 Model Input'!K$70),'3 Model Input'!K$70*P4208)</f>
        <v>Missing</v>
      </c>
      <c r="AB4208" s="89"/>
      <c r="AC4208" s="227" t="str" cm="1">
        <f t="array" ref="AC4208">IF(D4208=0,"Blank",_xlfn.IFS('3 Model Input'!E$61=1,(V4208*G4208)/T4208,'3 Model Input'!E$61=2,(W4208*G4208)/T4208,'3 Model Input'!E$61=3,(X4208*G4208)/T4208,'3 Model Input'!E$61=4,(Y4208*G4208)/T4208,'3 Model Input'!E$61=5,(Z4208*G4208)/T4208, ISTEXT('3 Model Input'!E$61),"Missing",'3 Model Input'!E$61=6,(AA4208*G4208)/T4208))</f>
        <v>Blank</v>
      </c>
      <c r="AD4208" s="202" t="str">
        <f t="shared" si="687"/>
        <v>Blank</v>
      </c>
      <c r="AE4208" s="202" t="str">
        <f t="shared" si="688"/>
        <v>Blank</v>
      </c>
      <c r="AF4208" s="217" t="str">
        <f t="shared" si="689"/>
        <v>Blank</v>
      </c>
      <c r="AG4208" s="9" t="str" cm="1">
        <f t="array" ref="AG4208">_xlfn.IFS(ISNUMBER(AC4208), "", ISNUMBER(SEARCH("Blank", AC4208)), "", ISERROR(AC4208), "Bad input on tab 3")</f>
        <v/>
      </c>
    </row>
    <row r="4209" spans="2:33" ht="15" customHeight="1" x14ac:dyDescent="0.75">
      <c r="B4209" s="205" t="str">
        <f>'5 Driver Data'!B4209</f>
        <v>4201</v>
      </c>
      <c r="C4209" s="193">
        <f>'5 Driver Data'!C4209</f>
        <v>0</v>
      </c>
      <c r="D4209" s="192">
        <f>'5 Driver Data'!D4209</f>
        <v>0</v>
      </c>
      <c r="E4209" s="191">
        <f>'5 Driver Data'!E4209</f>
        <v>0</v>
      </c>
      <c r="F4209" s="191">
        <f>'5 Driver Data'!F4209</f>
        <v>0</v>
      </c>
      <c r="G4209" s="191">
        <f>'5 Driver Data'!G4209</f>
        <v>0</v>
      </c>
      <c r="H4209" s="191">
        <f>'5 Driver Data'!H4209</f>
        <v>0</v>
      </c>
      <c r="I4209" s="191">
        <f>'5 Driver Data'!I4209</f>
        <v>0</v>
      </c>
      <c r="J4209" s="191">
        <f>'5 Driver Data'!J4209</f>
        <v>0</v>
      </c>
      <c r="K4209" s="206">
        <f>'5 Driver Data'!K4209</f>
        <v>0</v>
      </c>
      <c r="L4209" s="1"/>
      <c r="M4209" s="216" t="str">
        <f>IF(D4209=0,"Blank",'3 Model Input'!E$44*'3 Model Input'!E$45)</f>
        <v>Blank</v>
      </c>
      <c r="N4209" s="197" t="str">
        <f t="shared" si="680"/>
        <v>Blank</v>
      </c>
      <c r="O4209" s="197" t="str">
        <f>IF(D4209=0,"Blank",'3 Model Input'!E$49*(1-'3 Model Input'!E$51))</f>
        <v>Blank</v>
      </c>
      <c r="P4209" s="197" t="str">
        <f t="shared" si="681"/>
        <v>Blank</v>
      </c>
      <c r="Q4209" s="197" t="str">
        <f>IF(D4209=0,"Blank",IF(D4209="BEV",E4209*(1-'3 Model Input'!E$54), E4209))</f>
        <v>Blank</v>
      </c>
      <c r="R4209" s="198" t="str">
        <f>IF(D4209=0,"Blank",IF(D4209="PHEV",F4209/G4209,F4209*(1-'3 Model Input'!E$54)/G4209))</f>
        <v>Blank</v>
      </c>
      <c r="S4209" s="198" t="str">
        <f>IF(D4209=0,"Blank",IF(D4209="PHEV",MIN(M4209,E4209),MIN(M4209,(E4209*(1-'3 Model Input'!E$54)))))</f>
        <v>Blank</v>
      </c>
      <c r="T4209" s="217" t="str">
        <f t="shared" si="682"/>
        <v>Blank</v>
      </c>
      <c r="U4209" s="89"/>
      <c r="V4209" s="216" t="str">
        <f>IF(D4209=0,"Blank",P4209*'3 Model Input'!E$50)</f>
        <v>Blank</v>
      </c>
      <c r="W4209" s="197" t="str">
        <f t="shared" si="683"/>
        <v>Blank</v>
      </c>
      <c r="X4209" s="197" t="str">
        <f t="shared" si="684"/>
        <v>Blank</v>
      </c>
      <c r="Y4209" s="197" t="str">
        <f t="shared" si="685"/>
        <v>Blank</v>
      </c>
      <c r="Z4209" s="197" t="str">
        <f t="shared" si="686"/>
        <v>Blank</v>
      </c>
      <c r="AA4209" s="223" t="str" cm="1">
        <f t="array" ref="AA4209">_xlfn.IFS(ISTEXT('3 Model Input'!F$70),"Missing",ISTEXT('3 Model Input'!I$70),"Missing",ISNUMBER('3 Model Input'!K$70),'3 Model Input'!K$70*P4209)</f>
        <v>Missing</v>
      </c>
      <c r="AB4209" s="89"/>
      <c r="AC4209" s="227" t="str" cm="1">
        <f t="array" ref="AC4209">IF(D4209=0,"Blank",_xlfn.IFS('3 Model Input'!E$61=1,(V4209*G4209)/T4209,'3 Model Input'!E$61=2,(W4209*G4209)/T4209,'3 Model Input'!E$61=3,(X4209*G4209)/T4209,'3 Model Input'!E$61=4,(Y4209*G4209)/T4209,'3 Model Input'!E$61=5,(Z4209*G4209)/T4209, ISTEXT('3 Model Input'!E$61),"Missing",'3 Model Input'!E$61=6,(AA4209*G4209)/T4209))</f>
        <v>Blank</v>
      </c>
      <c r="AD4209" s="202" t="str">
        <f t="shared" si="687"/>
        <v>Blank</v>
      </c>
      <c r="AE4209" s="202" t="str">
        <f t="shared" si="688"/>
        <v>Blank</v>
      </c>
      <c r="AF4209" s="217" t="str">
        <f t="shared" si="689"/>
        <v>Blank</v>
      </c>
      <c r="AG4209" s="9" t="str" cm="1">
        <f t="array" ref="AG4209">_xlfn.IFS(ISNUMBER(AC4209), "", ISNUMBER(SEARCH("Blank", AC4209)), "", ISERROR(AC4209), "Bad input on tab 3")</f>
        <v/>
      </c>
    </row>
    <row r="4210" spans="2:33" ht="15" customHeight="1" x14ac:dyDescent="0.75">
      <c r="B4210" s="205" t="str">
        <f>'5 Driver Data'!B4210</f>
        <v>4202</v>
      </c>
      <c r="C4210" s="193">
        <f>'5 Driver Data'!C4210</f>
        <v>0</v>
      </c>
      <c r="D4210" s="192">
        <f>'5 Driver Data'!D4210</f>
        <v>0</v>
      </c>
      <c r="E4210" s="191">
        <f>'5 Driver Data'!E4210</f>
        <v>0</v>
      </c>
      <c r="F4210" s="191">
        <f>'5 Driver Data'!F4210</f>
        <v>0</v>
      </c>
      <c r="G4210" s="191">
        <f>'5 Driver Data'!G4210</f>
        <v>0</v>
      </c>
      <c r="H4210" s="191">
        <f>'5 Driver Data'!H4210</f>
        <v>0</v>
      </c>
      <c r="I4210" s="191">
        <f>'5 Driver Data'!I4210</f>
        <v>0</v>
      </c>
      <c r="J4210" s="191">
        <f>'5 Driver Data'!J4210</f>
        <v>0</v>
      </c>
      <c r="K4210" s="206">
        <f>'5 Driver Data'!K4210</f>
        <v>0</v>
      </c>
      <c r="L4210" s="1"/>
      <c r="M4210" s="216" t="str">
        <f>IF(D4210=0,"Blank",'3 Model Input'!E$44*'3 Model Input'!E$45)</f>
        <v>Blank</v>
      </c>
      <c r="N4210" s="197" t="str">
        <f t="shared" si="680"/>
        <v>Blank</v>
      </c>
      <c r="O4210" s="197" t="str">
        <f>IF(D4210=0,"Blank",'3 Model Input'!E$49*(1-'3 Model Input'!E$51))</f>
        <v>Blank</v>
      </c>
      <c r="P4210" s="197" t="str">
        <f t="shared" si="681"/>
        <v>Blank</v>
      </c>
      <c r="Q4210" s="197" t="str">
        <f>IF(D4210=0,"Blank",IF(D4210="BEV",E4210*(1-'3 Model Input'!E$54), E4210))</f>
        <v>Blank</v>
      </c>
      <c r="R4210" s="198" t="str">
        <f>IF(D4210=0,"Blank",IF(D4210="PHEV",F4210/G4210,F4210*(1-'3 Model Input'!E$54)/G4210))</f>
        <v>Blank</v>
      </c>
      <c r="S4210" s="198" t="str">
        <f>IF(D4210=0,"Blank",IF(D4210="PHEV",MIN(M4210,E4210),MIN(M4210,(E4210*(1-'3 Model Input'!E$54)))))</f>
        <v>Blank</v>
      </c>
      <c r="T4210" s="217" t="str">
        <f t="shared" si="682"/>
        <v>Blank</v>
      </c>
      <c r="U4210" s="89"/>
      <c r="V4210" s="216" t="str">
        <f>IF(D4210=0,"Blank",P4210*'3 Model Input'!E$50)</f>
        <v>Blank</v>
      </c>
      <c r="W4210" s="197" t="str">
        <f t="shared" si="683"/>
        <v>Blank</v>
      </c>
      <c r="X4210" s="197" t="str">
        <f t="shared" si="684"/>
        <v>Blank</v>
      </c>
      <c r="Y4210" s="197" t="str">
        <f t="shared" si="685"/>
        <v>Blank</v>
      </c>
      <c r="Z4210" s="197" t="str">
        <f t="shared" si="686"/>
        <v>Blank</v>
      </c>
      <c r="AA4210" s="223" t="str" cm="1">
        <f t="array" ref="AA4210">_xlfn.IFS(ISTEXT('3 Model Input'!F$70),"Missing",ISTEXT('3 Model Input'!I$70),"Missing",ISNUMBER('3 Model Input'!K$70),'3 Model Input'!K$70*P4210)</f>
        <v>Missing</v>
      </c>
      <c r="AB4210" s="89"/>
      <c r="AC4210" s="227" t="str" cm="1">
        <f t="array" ref="AC4210">IF(D4210=0,"Blank",_xlfn.IFS('3 Model Input'!E$61=1,(V4210*G4210)/T4210,'3 Model Input'!E$61=2,(W4210*G4210)/T4210,'3 Model Input'!E$61=3,(X4210*G4210)/T4210,'3 Model Input'!E$61=4,(Y4210*G4210)/T4210,'3 Model Input'!E$61=5,(Z4210*G4210)/T4210, ISTEXT('3 Model Input'!E$61),"Missing",'3 Model Input'!E$61=6,(AA4210*G4210)/T4210))</f>
        <v>Blank</v>
      </c>
      <c r="AD4210" s="202" t="str">
        <f t="shared" si="687"/>
        <v>Blank</v>
      </c>
      <c r="AE4210" s="202" t="str">
        <f t="shared" si="688"/>
        <v>Blank</v>
      </c>
      <c r="AF4210" s="217" t="str">
        <f t="shared" si="689"/>
        <v>Blank</v>
      </c>
      <c r="AG4210" s="9" t="str" cm="1">
        <f t="array" ref="AG4210">_xlfn.IFS(ISNUMBER(AC4210), "", ISNUMBER(SEARCH("Blank", AC4210)), "", ISERROR(AC4210), "Bad input on tab 3")</f>
        <v/>
      </c>
    </row>
    <row r="4211" spans="2:33" ht="15" customHeight="1" x14ac:dyDescent="0.75">
      <c r="B4211" s="205" t="str">
        <f>'5 Driver Data'!B4211</f>
        <v>4203</v>
      </c>
      <c r="C4211" s="193">
        <f>'5 Driver Data'!C4211</f>
        <v>0</v>
      </c>
      <c r="D4211" s="192">
        <f>'5 Driver Data'!D4211</f>
        <v>0</v>
      </c>
      <c r="E4211" s="191">
        <f>'5 Driver Data'!E4211</f>
        <v>0</v>
      </c>
      <c r="F4211" s="191">
        <f>'5 Driver Data'!F4211</f>
        <v>0</v>
      </c>
      <c r="G4211" s="191">
        <f>'5 Driver Data'!G4211</f>
        <v>0</v>
      </c>
      <c r="H4211" s="191">
        <f>'5 Driver Data'!H4211</f>
        <v>0</v>
      </c>
      <c r="I4211" s="191">
        <f>'5 Driver Data'!I4211</f>
        <v>0</v>
      </c>
      <c r="J4211" s="191">
        <f>'5 Driver Data'!J4211</f>
        <v>0</v>
      </c>
      <c r="K4211" s="206">
        <f>'5 Driver Data'!K4211</f>
        <v>0</v>
      </c>
      <c r="L4211" s="1"/>
      <c r="M4211" s="216" t="str">
        <f>IF(D4211=0,"Blank",'3 Model Input'!E$44*'3 Model Input'!E$45)</f>
        <v>Blank</v>
      </c>
      <c r="N4211" s="197" t="str">
        <f t="shared" si="680"/>
        <v>Blank</v>
      </c>
      <c r="O4211" s="197" t="str">
        <f>IF(D4211=0,"Blank",'3 Model Input'!E$49*(1-'3 Model Input'!E$51))</f>
        <v>Blank</v>
      </c>
      <c r="P4211" s="197" t="str">
        <f t="shared" si="681"/>
        <v>Blank</v>
      </c>
      <c r="Q4211" s="197" t="str">
        <f>IF(D4211=0,"Blank",IF(D4211="BEV",E4211*(1-'3 Model Input'!E$54), E4211))</f>
        <v>Blank</v>
      </c>
      <c r="R4211" s="198" t="str">
        <f>IF(D4211=0,"Blank",IF(D4211="PHEV",F4211/G4211,F4211*(1-'3 Model Input'!E$54)/G4211))</f>
        <v>Blank</v>
      </c>
      <c r="S4211" s="198" t="str">
        <f>IF(D4211=0,"Blank",IF(D4211="PHEV",MIN(M4211,E4211),MIN(M4211,(E4211*(1-'3 Model Input'!E$54)))))</f>
        <v>Blank</v>
      </c>
      <c r="T4211" s="217" t="str">
        <f t="shared" si="682"/>
        <v>Blank</v>
      </c>
      <c r="U4211" s="89"/>
      <c r="V4211" s="216" t="str">
        <f>IF(D4211=0,"Blank",P4211*'3 Model Input'!E$50)</f>
        <v>Blank</v>
      </c>
      <c r="W4211" s="197" t="str">
        <f t="shared" si="683"/>
        <v>Blank</v>
      </c>
      <c r="X4211" s="197" t="str">
        <f t="shared" si="684"/>
        <v>Blank</v>
      </c>
      <c r="Y4211" s="197" t="str">
        <f t="shared" si="685"/>
        <v>Blank</v>
      </c>
      <c r="Z4211" s="197" t="str">
        <f t="shared" si="686"/>
        <v>Blank</v>
      </c>
      <c r="AA4211" s="223" t="str" cm="1">
        <f t="array" ref="AA4211">_xlfn.IFS(ISTEXT('3 Model Input'!F$70),"Missing",ISTEXT('3 Model Input'!I$70),"Missing",ISNUMBER('3 Model Input'!K$70),'3 Model Input'!K$70*P4211)</f>
        <v>Missing</v>
      </c>
      <c r="AB4211" s="89"/>
      <c r="AC4211" s="227" t="str" cm="1">
        <f t="array" ref="AC4211">IF(D4211=0,"Blank",_xlfn.IFS('3 Model Input'!E$61=1,(V4211*G4211)/T4211,'3 Model Input'!E$61=2,(W4211*G4211)/T4211,'3 Model Input'!E$61=3,(X4211*G4211)/T4211,'3 Model Input'!E$61=4,(Y4211*G4211)/T4211,'3 Model Input'!E$61=5,(Z4211*G4211)/T4211, ISTEXT('3 Model Input'!E$61),"Missing",'3 Model Input'!E$61=6,(AA4211*G4211)/T4211))</f>
        <v>Blank</v>
      </c>
      <c r="AD4211" s="202" t="str">
        <f t="shared" si="687"/>
        <v>Blank</v>
      </c>
      <c r="AE4211" s="202" t="str">
        <f t="shared" si="688"/>
        <v>Blank</v>
      </c>
      <c r="AF4211" s="217" t="str">
        <f t="shared" si="689"/>
        <v>Blank</v>
      </c>
      <c r="AG4211" s="9" t="str" cm="1">
        <f t="array" ref="AG4211">_xlfn.IFS(ISNUMBER(AC4211), "", ISNUMBER(SEARCH("Blank", AC4211)), "", ISERROR(AC4211), "Bad input on tab 3")</f>
        <v/>
      </c>
    </row>
    <row r="4212" spans="2:33" ht="15" customHeight="1" x14ac:dyDescent="0.75">
      <c r="B4212" s="205" t="str">
        <f>'5 Driver Data'!B4212</f>
        <v>4204</v>
      </c>
      <c r="C4212" s="193">
        <f>'5 Driver Data'!C4212</f>
        <v>0</v>
      </c>
      <c r="D4212" s="192">
        <f>'5 Driver Data'!D4212</f>
        <v>0</v>
      </c>
      <c r="E4212" s="191">
        <f>'5 Driver Data'!E4212</f>
        <v>0</v>
      </c>
      <c r="F4212" s="191">
        <f>'5 Driver Data'!F4212</f>
        <v>0</v>
      </c>
      <c r="G4212" s="191">
        <f>'5 Driver Data'!G4212</f>
        <v>0</v>
      </c>
      <c r="H4212" s="191">
        <f>'5 Driver Data'!H4212</f>
        <v>0</v>
      </c>
      <c r="I4212" s="191">
        <f>'5 Driver Data'!I4212</f>
        <v>0</v>
      </c>
      <c r="J4212" s="191">
        <f>'5 Driver Data'!J4212</f>
        <v>0</v>
      </c>
      <c r="K4212" s="206">
        <f>'5 Driver Data'!K4212</f>
        <v>0</v>
      </c>
      <c r="L4212" s="1"/>
      <c r="M4212" s="216" t="str">
        <f>IF(D4212=0,"Blank",'3 Model Input'!E$44*'3 Model Input'!E$45)</f>
        <v>Blank</v>
      </c>
      <c r="N4212" s="197" t="str">
        <f t="shared" si="680"/>
        <v>Blank</v>
      </c>
      <c r="O4212" s="197" t="str">
        <f>IF(D4212=0,"Blank",'3 Model Input'!E$49*(1-'3 Model Input'!E$51))</f>
        <v>Blank</v>
      </c>
      <c r="P4212" s="197" t="str">
        <f t="shared" si="681"/>
        <v>Blank</v>
      </c>
      <c r="Q4212" s="197" t="str">
        <f>IF(D4212=0,"Blank",IF(D4212="BEV",E4212*(1-'3 Model Input'!E$54), E4212))</f>
        <v>Blank</v>
      </c>
      <c r="R4212" s="198" t="str">
        <f>IF(D4212=0,"Blank",IF(D4212="PHEV",F4212/G4212,F4212*(1-'3 Model Input'!E$54)/G4212))</f>
        <v>Blank</v>
      </c>
      <c r="S4212" s="198" t="str">
        <f>IF(D4212=0,"Blank",IF(D4212="PHEV",MIN(M4212,E4212),MIN(M4212,(E4212*(1-'3 Model Input'!E$54)))))</f>
        <v>Blank</v>
      </c>
      <c r="T4212" s="217" t="str">
        <f t="shared" si="682"/>
        <v>Blank</v>
      </c>
      <c r="U4212" s="89"/>
      <c r="V4212" s="216" t="str">
        <f>IF(D4212=0,"Blank",P4212*'3 Model Input'!E$50)</f>
        <v>Blank</v>
      </c>
      <c r="W4212" s="197" t="str">
        <f t="shared" si="683"/>
        <v>Blank</v>
      </c>
      <c r="X4212" s="197" t="str">
        <f t="shared" si="684"/>
        <v>Blank</v>
      </c>
      <c r="Y4212" s="197" t="str">
        <f t="shared" si="685"/>
        <v>Blank</v>
      </c>
      <c r="Z4212" s="197" t="str">
        <f t="shared" si="686"/>
        <v>Blank</v>
      </c>
      <c r="AA4212" s="223" t="str" cm="1">
        <f t="array" ref="AA4212">_xlfn.IFS(ISTEXT('3 Model Input'!F$70),"Missing",ISTEXT('3 Model Input'!I$70),"Missing",ISNUMBER('3 Model Input'!K$70),'3 Model Input'!K$70*P4212)</f>
        <v>Missing</v>
      </c>
      <c r="AB4212" s="89"/>
      <c r="AC4212" s="227" t="str" cm="1">
        <f t="array" ref="AC4212">IF(D4212=0,"Blank",_xlfn.IFS('3 Model Input'!E$61=1,(V4212*G4212)/T4212,'3 Model Input'!E$61=2,(W4212*G4212)/T4212,'3 Model Input'!E$61=3,(X4212*G4212)/T4212,'3 Model Input'!E$61=4,(Y4212*G4212)/T4212,'3 Model Input'!E$61=5,(Z4212*G4212)/T4212, ISTEXT('3 Model Input'!E$61),"Missing",'3 Model Input'!E$61=6,(AA4212*G4212)/T4212))</f>
        <v>Blank</v>
      </c>
      <c r="AD4212" s="202" t="str">
        <f t="shared" si="687"/>
        <v>Blank</v>
      </c>
      <c r="AE4212" s="202" t="str">
        <f t="shared" si="688"/>
        <v>Blank</v>
      </c>
      <c r="AF4212" s="217" t="str">
        <f t="shared" si="689"/>
        <v>Blank</v>
      </c>
      <c r="AG4212" s="9" t="str" cm="1">
        <f t="array" ref="AG4212">_xlfn.IFS(ISNUMBER(AC4212), "", ISNUMBER(SEARCH("Blank", AC4212)), "", ISERROR(AC4212), "Bad input on tab 3")</f>
        <v/>
      </c>
    </row>
    <row r="4213" spans="2:33" ht="15" customHeight="1" x14ac:dyDescent="0.75">
      <c r="B4213" s="205" t="str">
        <f>'5 Driver Data'!B4213</f>
        <v>4205</v>
      </c>
      <c r="C4213" s="193">
        <f>'5 Driver Data'!C4213</f>
        <v>0</v>
      </c>
      <c r="D4213" s="192">
        <f>'5 Driver Data'!D4213</f>
        <v>0</v>
      </c>
      <c r="E4213" s="191">
        <f>'5 Driver Data'!E4213</f>
        <v>0</v>
      </c>
      <c r="F4213" s="191">
        <f>'5 Driver Data'!F4213</f>
        <v>0</v>
      </c>
      <c r="G4213" s="191">
        <f>'5 Driver Data'!G4213</f>
        <v>0</v>
      </c>
      <c r="H4213" s="191">
        <f>'5 Driver Data'!H4213</f>
        <v>0</v>
      </c>
      <c r="I4213" s="191">
        <f>'5 Driver Data'!I4213</f>
        <v>0</v>
      </c>
      <c r="J4213" s="191">
        <f>'5 Driver Data'!J4213</f>
        <v>0</v>
      </c>
      <c r="K4213" s="206">
        <f>'5 Driver Data'!K4213</f>
        <v>0</v>
      </c>
      <c r="L4213" s="1"/>
      <c r="M4213" s="216" t="str">
        <f>IF(D4213=0,"Blank",'3 Model Input'!E$44*'3 Model Input'!E$45)</f>
        <v>Blank</v>
      </c>
      <c r="N4213" s="197" t="str">
        <f t="shared" si="680"/>
        <v>Blank</v>
      </c>
      <c r="O4213" s="197" t="str">
        <f>IF(D4213=0,"Blank",'3 Model Input'!E$49*(1-'3 Model Input'!E$51))</f>
        <v>Blank</v>
      </c>
      <c r="P4213" s="197" t="str">
        <f t="shared" si="681"/>
        <v>Blank</v>
      </c>
      <c r="Q4213" s="197" t="str">
        <f>IF(D4213=0,"Blank",IF(D4213="BEV",E4213*(1-'3 Model Input'!E$54), E4213))</f>
        <v>Blank</v>
      </c>
      <c r="R4213" s="198" t="str">
        <f>IF(D4213=0,"Blank",IF(D4213="PHEV",F4213/G4213,F4213*(1-'3 Model Input'!E$54)/G4213))</f>
        <v>Blank</v>
      </c>
      <c r="S4213" s="198" t="str">
        <f>IF(D4213=0,"Blank",IF(D4213="PHEV",MIN(M4213,E4213),MIN(M4213,(E4213*(1-'3 Model Input'!E$54)))))</f>
        <v>Blank</v>
      </c>
      <c r="T4213" s="217" t="str">
        <f t="shared" si="682"/>
        <v>Blank</v>
      </c>
      <c r="U4213" s="89"/>
      <c r="V4213" s="216" t="str">
        <f>IF(D4213=0,"Blank",P4213*'3 Model Input'!E$50)</f>
        <v>Blank</v>
      </c>
      <c r="W4213" s="197" t="str">
        <f t="shared" si="683"/>
        <v>Blank</v>
      </c>
      <c r="X4213" s="197" t="str">
        <f t="shared" si="684"/>
        <v>Blank</v>
      </c>
      <c r="Y4213" s="197" t="str">
        <f t="shared" si="685"/>
        <v>Blank</v>
      </c>
      <c r="Z4213" s="197" t="str">
        <f t="shared" si="686"/>
        <v>Blank</v>
      </c>
      <c r="AA4213" s="223" t="str" cm="1">
        <f t="array" ref="AA4213">_xlfn.IFS(ISTEXT('3 Model Input'!F$70),"Missing",ISTEXT('3 Model Input'!I$70),"Missing",ISNUMBER('3 Model Input'!K$70),'3 Model Input'!K$70*P4213)</f>
        <v>Missing</v>
      </c>
      <c r="AB4213" s="89"/>
      <c r="AC4213" s="227" t="str" cm="1">
        <f t="array" ref="AC4213">IF(D4213=0,"Blank",_xlfn.IFS('3 Model Input'!E$61=1,(V4213*G4213)/T4213,'3 Model Input'!E$61=2,(W4213*G4213)/T4213,'3 Model Input'!E$61=3,(X4213*G4213)/T4213,'3 Model Input'!E$61=4,(Y4213*G4213)/T4213,'3 Model Input'!E$61=5,(Z4213*G4213)/T4213, ISTEXT('3 Model Input'!E$61),"Missing",'3 Model Input'!E$61=6,(AA4213*G4213)/T4213))</f>
        <v>Blank</v>
      </c>
      <c r="AD4213" s="202" t="str">
        <f t="shared" si="687"/>
        <v>Blank</v>
      </c>
      <c r="AE4213" s="202" t="str">
        <f t="shared" si="688"/>
        <v>Blank</v>
      </c>
      <c r="AF4213" s="217" t="str">
        <f t="shared" si="689"/>
        <v>Blank</v>
      </c>
      <c r="AG4213" s="9" t="str" cm="1">
        <f t="array" ref="AG4213">_xlfn.IFS(ISNUMBER(AC4213), "", ISNUMBER(SEARCH("Blank", AC4213)), "", ISERROR(AC4213), "Bad input on tab 3")</f>
        <v/>
      </c>
    </row>
    <row r="4214" spans="2:33" ht="15" customHeight="1" x14ac:dyDescent="0.75">
      <c r="B4214" s="205" t="str">
        <f>'5 Driver Data'!B4214</f>
        <v>4206</v>
      </c>
      <c r="C4214" s="193">
        <f>'5 Driver Data'!C4214</f>
        <v>0</v>
      </c>
      <c r="D4214" s="192">
        <f>'5 Driver Data'!D4214</f>
        <v>0</v>
      </c>
      <c r="E4214" s="191">
        <f>'5 Driver Data'!E4214</f>
        <v>0</v>
      </c>
      <c r="F4214" s="191">
        <f>'5 Driver Data'!F4214</f>
        <v>0</v>
      </c>
      <c r="G4214" s="191">
        <f>'5 Driver Data'!G4214</f>
        <v>0</v>
      </c>
      <c r="H4214" s="191">
        <f>'5 Driver Data'!H4214</f>
        <v>0</v>
      </c>
      <c r="I4214" s="191">
        <f>'5 Driver Data'!I4214</f>
        <v>0</v>
      </c>
      <c r="J4214" s="191">
        <f>'5 Driver Data'!J4214</f>
        <v>0</v>
      </c>
      <c r="K4214" s="206">
        <f>'5 Driver Data'!K4214</f>
        <v>0</v>
      </c>
      <c r="L4214" s="1"/>
      <c r="M4214" s="216" t="str">
        <f>IF(D4214=0,"Blank",'3 Model Input'!E$44*'3 Model Input'!E$45)</f>
        <v>Blank</v>
      </c>
      <c r="N4214" s="197" t="str">
        <f t="shared" si="680"/>
        <v>Blank</v>
      </c>
      <c r="O4214" s="197" t="str">
        <f>IF(D4214=0,"Blank",'3 Model Input'!E$49*(1-'3 Model Input'!E$51))</f>
        <v>Blank</v>
      </c>
      <c r="P4214" s="197" t="str">
        <f t="shared" si="681"/>
        <v>Blank</v>
      </c>
      <c r="Q4214" s="197" t="str">
        <f>IF(D4214=0,"Blank",IF(D4214="BEV",E4214*(1-'3 Model Input'!E$54), E4214))</f>
        <v>Blank</v>
      </c>
      <c r="R4214" s="198" t="str">
        <f>IF(D4214=0,"Blank",IF(D4214="PHEV",F4214/G4214,F4214*(1-'3 Model Input'!E$54)/G4214))</f>
        <v>Blank</v>
      </c>
      <c r="S4214" s="198" t="str">
        <f>IF(D4214=0,"Blank",IF(D4214="PHEV",MIN(M4214,E4214),MIN(M4214,(E4214*(1-'3 Model Input'!E$54)))))</f>
        <v>Blank</v>
      </c>
      <c r="T4214" s="217" t="str">
        <f t="shared" si="682"/>
        <v>Blank</v>
      </c>
      <c r="U4214" s="89"/>
      <c r="V4214" s="216" t="str">
        <f>IF(D4214=0,"Blank",P4214*'3 Model Input'!E$50)</f>
        <v>Blank</v>
      </c>
      <c r="W4214" s="197" t="str">
        <f t="shared" si="683"/>
        <v>Blank</v>
      </c>
      <c r="X4214" s="197" t="str">
        <f t="shared" si="684"/>
        <v>Blank</v>
      </c>
      <c r="Y4214" s="197" t="str">
        <f t="shared" si="685"/>
        <v>Blank</v>
      </c>
      <c r="Z4214" s="197" t="str">
        <f t="shared" si="686"/>
        <v>Blank</v>
      </c>
      <c r="AA4214" s="223" t="str" cm="1">
        <f t="array" ref="AA4214">_xlfn.IFS(ISTEXT('3 Model Input'!F$70),"Missing",ISTEXT('3 Model Input'!I$70),"Missing",ISNUMBER('3 Model Input'!K$70),'3 Model Input'!K$70*P4214)</f>
        <v>Missing</v>
      </c>
      <c r="AB4214" s="89"/>
      <c r="AC4214" s="227" t="str" cm="1">
        <f t="array" ref="AC4214">IF(D4214=0,"Blank",_xlfn.IFS('3 Model Input'!E$61=1,(V4214*G4214)/T4214,'3 Model Input'!E$61=2,(W4214*G4214)/T4214,'3 Model Input'!E$61=3,(X4214*G4214)/T4214,'3 Model Input'!E$61=4,(Y4214*G4214)/T4214,'3 Model Input'!E$61=5,(Z4214*G4214)/T4214, ISTEXT('3 Model Input'!E$61),"Missing",'3 Model Input'!E$61=6,(AA4214*G4214)/T4214))</f>
        <v>Blank</v>
      </c>
      <c r="AD4214" s="202" t="str">
        <f t="shared" si="687"/>
        <v>Blank</v>
      </c>
      <c r="AE4214" s="202" t="str">
        <f t="shared" si="688"/>
        <v>Blank</v>
      </c>
      <c r="AF4214" s="217" t="str">
        <f t="shared" si="689"/>
        <v>Blank</v>
      </c>
      <c r="AG4214" s="9" t="str" cm="1">
        <f t="array" ref="AG4214">_xlfn.IFS(ISNUMBER(AC4214), "", ISNUMBER(SEARCH("Blank", AC4214)), "", ISERROR(AC4214), "Bad input on tab 3")</f>
        <v/>
      </c>
    </row>
    <row r="4215" spans="2:33" ht="15" customHeight="1" x14ac:dyDescent="0.75">
      <c r="B4215" s="205" t="str">
        <f>'5 Driver Data'!B4215</f>
        <v>4207</v>
      </c>
      <c r="C4215" s="193">
        <f>'5 Driver Data'!C4215</f>
        <v>0</v>
      </c>
      <c r="D4215" s="192">
        <f>'5 Driver Data'!D4215</f>
        <v>0</v>
      </c>
      <c r="E4215" s="191">
        <f>'5 Driver Data'!E4215</f>
        <v>0</v>
      </c>
      <c r="F4215" s="191">
        <f>'5 Driver Data'!F4215</f>
        <v>0</v>
      </c>
      <c r="G4215" s="191">
        <f>'5 Driver Data'!G4215</f>
        <v>0</v>
      </c>
      <c r="H4215" s="191">
        <f>'5 Driver Data'!H4215</f>
        <v>0</v>
      </c>
      <c r="I4215" s="191">
        <f>'5 Driver Data'!I4215</f>
        <v>0</v>
      </c>
      <c r="J4215" s="191">
        <f>'5 Driver Data'!J4215</f>
        <v>0</v>
      </c>
      <c r="K4215" s="206">
        <f>'5 Driver Data'!K4215</f>
        <v>0</v>
      </c>
      <c r="L4215" s="1"/>
      <c r="M4215" s="216" t="str">
        <f>IF(D4215=0,"Blank",'3 Model Input'!E$44*'3 Model Input'!E$45)</f>
        <v>Blank</v>
      </c>
      <c r="N4215" s="197" t="str">
        <f t="shared" si="680"/>
        <v>Blank</v>
      </c>
      <c r="O4215" s="197" t="str">
        <f>IF(D4215=0,"Blank",'3 Model Input'!E$49*(1-'3 Model Input'!E$51))</f>
        <v>Blank</v>
      </c>
      <c r="P4215" s="197" t="str">
        <f t="shared" si="681"/>
        <v>Blank</v>
      </c>
      <c r="Q4215" s="197" t="str">
        <f>IF(D4215=0,"Blank",IF(D4215="BEV",E4215*(1-'3 Model Input'!E$54), E4215))</f>
        <v>Blank</v>
      </c>
      <c r="R4215" s="198" t="str">
        <f>IF(D4215=0,"Blank",IF(D4215="PHEV",F4215/G4215,F4215*(1-'3 Model Input'!E$54)/G4215))</f>
        <v>Blank</v>
      </c>
      <c r="S4215" s="198" t="str">
        <f>IF(D4215=0,"Blank",IF(D4215="PHEV",MIN(M4215,E4215),MIN(M4215,(E4215*(1-'3 Model Input'!E$54)))))</f>
        <v>Blank</v>
      </c>
      <c r="T4215" s="217" t="str">
        <f t="shared" si="682"/>
        <v>Blank</v>
      </c>
      <c r="U4215" s="89"/>
      <c r="V4215" s="216" t="str">
        <f>IF(D4215=0,"Blank",P4215*'3 Model Input'!E$50)</f>
        <v>Blank</v>
      </c>
      <c r="W4215" s="197" t="str">
        <f t="shared" si="683"/>
        <v>Blank</v>
      </c>
      <c r="X4215" s="197" t="str">
        <f t="shared" si="684"/>
        <v>Blank</v>
      </c>
      <c r="Y4215" s="197" t="str">
        <f t="shared" si="685"/>
        <v>Blank</v>
      </c>
      <c r="Z4215" s="197" t="str">
        <f t="shared" si="686"/>
        <v>Blank</v>
      </c>
      <c r="AA4215" s="223" t="str" cm="1">
        <f t="array" ref="AA4215">_xlfn.IFS(ISTEXT('3 Model Input'!F$70),"Missing",ISTEXT('3 Model Input'!I$70),"Missing",ISNUMBER('3 Model Input'!K$70),'3 Model Input'!K$70*P4215)</f>
        <v>Missing</v>
      </c>
      <c r="AB4215" s="89"/>
      <c r="AC4215" s="227" t="str" cm="1">
        <f t="array" ref="AC4215">IF(D4215=0,"Blank",_xlfn.IFS('3 Model Input'!E$61=1,(V4215*G4215)/T4215,'3 Model Input'!E$61=2,(W4215*G4215)/T4215,'3 Model Input'!E$61=3,(X4215*G4215)/T4215,'3 Model Input'!E$61=4,(Y4215*G4215)/T4215,'3 Model Input'!E$61=5,(Z4215*G4215)/T4215, ISTEXT('3 Model Input'!E$61),"Missing",'3 Model Input'!E$61=6,(AA4215*G4215)/T4215))</f>
        <v>Blank</v>
      </c>
      <c r="AD4215" s="202" t="str">
        <f t="shared" si="687"/>
        <v>Blank</v>
      </c>
      <c r="AE4215" s="202" t="str">
        <f t="shared" si="688"/>
        <v>Blank</v>
      </c>
      <c r="AF4215" s="217" t="str">
        <f t="shared" si="689"/>
        <v>Blank</v>
      </c>
      <c r="AG4215" s="9" t="str" cm="1">
        <f t="array" ref="AG4215">_xlfn.IFS(ISNUMBER(AC4215), "", ISNUMBER(SEARCH("Blank", AC4215)), "", ISERROR(AC4215), "Bad input on tab 3")</f>
        <v/>
      </c>
    </row>
    <row r="4216" spans="2:33" ht="15" customHeight="1" x14ac:dyDescent="0.75">
      <c r="B4216" s="205" t="str">
        <f>'5 Driver Data'!B4216</f>
        <v>4208</v>
      </c>
      <c r="C4216" s="193">
        <f>'5 Driver Data'!C4216</f>
        <v>0</v>
      </c>
      <c r="D4216" s="192">
        <f>'5 Driver Data'!D4216</f>
        <v>0</v>
      </c>
      <c r="E4216" s="191">
        <f>'5 Driver Data'!E4216</f>
        <v>0</v>
      </c>
      <c r="F4216" s="191">
        <f>'5 Driver Data'!F4216</f>
        <v>0</v>
      </c>
      <c r="G4216" s="191">
        <f>'5 Driver Data'!G4216</f>
        <v>0</v>
      </c>
      <c r="H4216" s="191">
        <f>'5 Driver Data'!H4216</f>
        <v>0</v>
      </c>
      <c r="I4216" s="191">
        <f>'5 Driver Data'!I4216</f>
        <v>0</v>
      </c>
      <c r="J4216" s="191">
        <f>'5 Driver Data'!J4216</f>
        <v>0</v>
      </c>
      <c r="K4216" s="206">
        <f>'5 Driver Data'!K4216</f>
        <v>0</v>
      </c>
      <c r="L4216" s="1"/>
      <c r="M4216" s="216" t="str">
        <f>IF(D4216=0,"Blank",'3 Model Input'!E$44*'3 Model Input'!E$45)</f>
        <v>Blank</v>
      </c>
      <c r="N4216" s="197" t="str">
        <f t="shared" si="680"/>
        <v>Blank</v>
      </c>
      <c r="O4216" s="197" t="str">
        <f>IF(D4216=0,"Blank",'3 Model Input'!E$49*(1-'3 Model Input'!E$51))</f>
        <v>Blank</v>
      </c>
      <c r="P4216" s="197" t="str">
        <f t="shared" si="681"/>
        <v>Blank</v>
      </c>
      <c r="Q4216" s="197" t="str">
        <f>IF(D4216=0,"Blank",IF(D4216="BEV",E4216*(1-'3 Model Input'!E$54), E4216))</f>
        <v>Blank</v>
      </c>
      <c r="R4216" s="198" t="str">
        <f>IF(D4216=0,"Blank",IF(D4216="PHEV",F4216/G4216,F4216*(1-'3 Model Input'!E$54)/G4216))</f>
        <v>Blank</v>
      </c>
      <c r="S4216" s="198" t="str">
        <f>IF(D4216=0,"Blank",IF(D4216="PHEV",MIN(M4216,E4216),MIN(M4216,(E4216*(1-'3 Model Input'!E$54)))))</f>
        <v>Blank</v>
      </c>
      <c r="T4216" s="217" t="str">
        <f t="shared" si="682"/>
        <v>Blank</v>
      </c>
      <c r="U4216" s="89"/>
      <c r="V4216" s="216" t="str">
        <f>IF(D4216=0,"Blank",P4216*'3 Model Input'!E$50)</f>
        <v>Blank</v>
      </c>
      <c r="W4216" s="197" t="str">
        <f t="shared" si="683"/>
        <v>Blank</v>
      </c>
      <c r="X4216" s="197" t="str">
        <f t="shared" si="684"/>
        <v>Blank</v>
      </c>
      <c r="Y4216" s="197" t="str">
        <f t="shared" si="685"/>
        <v>Blank</v>
      </c>
      <c r="Z4216" s="197" t="str">
        <f t="shared" si="686"/>
        <v>Blank</v>
      </c>
      <c r="AA4216" s="223" t="str" cm="1">
        <f t="array" ref="AA4216">_xlfn.IFS(ISTEXT('3 Model Input'!F$70),"Missing",ISTEXT('3 Model Input'!I$70),"Missing",ISNUMBER('3 Model Input'!K$70),'3 Model Input'!K$70*P4216)</f>
        <v>Missing</v>
      </c>
      <c r="AB4216" s="89"/>
      <c r="AC4216" s="227" t="str" cm="1">
        <f t="array" ref="AC4216">IF(D4216=0,"Blank",_xlfn.IFS('3 Model Input'!E$61=1,(V4216*G4216)/T4216,'3 Model Input'!E$61=2,(W4216*G4216)/T4216,'3 Model Input'!E$61=3,(X4216*G4216)/T4216,'3 Model Input'!E$61=4,(Y4216*G4216)/T4216,'3 Model Input'!E$61=5,(Z4216*G4216)/T4216, ISTEXT('3 Model Input'!E$61),"Missing",'3 Model Input'!E$61=6,(AA4216*G4216)/T4216))</f>
        <v>Blank</v>
      </c>
      <c r="AD4216" s="202" t="str">
        <f t="shared" si="687"/>
        <v>Blank</v>
      </c>
      <c r="AE4216" s="202" t="str">
        <f t="shared" si="688"/>
        <v>Blank</v>
      </c>
      <c r="AF4216" s="217" t="str">
        <f t="shared" si="689"/>
        <v>Blank</v>
      </c>
      <c r="AG4216" s="9" t="str" cm="1">
        <f t="array" ref="AG4216">_xlfn.IFS(ISNUMBER(AC4216), "", ISNUMBER(SEARCH("Blank", AC4216)), "", ISERROR(AC4216), "Bad input on tab 3")</f>
        <v/>
      </c>
    </row>
    <row r="4217" spans="2:33" ht="15" customHeight="1" x14ac:dyDescent="0.75">
      <c r="B4217" s="205" t="str">
        <f>'5 Driver Data'!B4217</f>
        <v>4209</v>
      </c>
      <c r="C4217" s="193">
        <f>'5 Driver Data'!C4217</f>
        <v>0</v>
      </c>
      <c r="D4217" s="192">
        <f>'5 Driver Data'!D4217</f>
        <v>0</v>
      </c>
      <c r="E4217" s="191">
        <f>'5 Driver Data'!E4217</f>
        <v>0</v>
      </c>
      <c r="F4217" s="191">
        <f>'5 Driver Data'!F4217</f>
        <v>0</v>
      </c>
      <c r="G4217" s="191">
        <f>'5 Driver Data'!G4217</f>
        <v>0</v>
      </c>
      <c r="H4217" s="191">
        <f>'5 Driver Data'!H4217</f>
        <v>0</v>
      </c>
      <c r="I4217" s="191">
        <f>'5 Driver Data'!I4217</f>
        <v>0</v>
      </c>
      <c r="J4217" s="191">
        <f>'5 Driver Data'!J4217</f>
        <v>0</v>
      </c>
      <c r="K4217" s="206">
        <f>'5 Driver Data'!K4217</f>
        <v>0</v>
      </c>
      <c r="L4217" s="1"/>
      <c r="M4217" s="216" t="str">
        <f>IF(D4217=0,"Blank",'3 Model Input'!E$44*'3 Model Input'!E$45)</f>
        <v>Blank</v>
      </c>
      <c r="N4217" s="197" t="str">
        <f t="shared" si="680"/>
        <v>Blank</v>
      </c>
      <c r="O4217" s="197" t="str">
        <f>IF(D4217=0,"Blank",'3 Model Input'!E$49*(1-'3 Model Input'!E$51))</f>
        <v>Blank</v>
      </c>
      <c r="P4217" s="197" t="str">
        <f t="shared" si="681"/>
        <v>Blank</v>
      </c>
      <c r="Q4217" s="197" t="str">
        <f>IF(D4217=0,"Blank",IF(D4217="BEV",E4217*(1-'3 Model Input'!E$54), E4217))</f>
        <v>Blank</v>
      </c>
      <c r="R4217" s="198" t="str">
        <f>IF(D4217=0,"Blank",IF(D4217="PHEV",F4217/G4217,F4217*(1-'3 Model Input'!E$54)/G4217))</f>
        <v>Blank</v>
      </c>
      <c r="S4217" s="198" t="str">
        <f>IF(D4217=0,"Blank",IF(D4217="PHEV",MIN(M4217,E4217),MIN(M4217,(E4217*(1-'3 Model Input'!E$54)))))</f>
        <v>Blank</v>
      </c>
      <c r="T4217" s="217" t="str">
        <f t="shared" si="682"/>
        <v>Blank</v>
      </c>
      <c r="U4217" s="89"/>
      <c r="V4217" s="216" t="str">
        <f>IF(D4217=0,"Blank",P4217*'3 Model Input'!E$50)</f>
        <v>Blank</v>
      </c>
      <c r="W4217" s="197" t="str">
        <f t="shared" si="683"/>
        <v>Blank</v>
      </c>
      <c r="X4217" s="197" t="str">
        <f t="shared" si="684"/>
        <v>Blank</v>
      </c>
      <c r="Y4217" s="197" t="str">
        <f t="shared" si="685"/>
        <v>Blank</v>
      </c>
      <c r="Z4217" s="197" t="str">
        <f t="shared" si="686"/>
        <v>Blank</v>
      </c>
      <c r="AA4217" s="223" t="str" cm="1">
        <f t="array" ref="AA4217">_xlfn.IFS(ISTEXT('3 Model Input'!F$70),"Missing",ISTEXT('3 Model Input'!I$70),"Missing",ISNUMBER('3 Model Input'!K$70),'3 Model Input'!K$70*P4217)</f>
        <v>Missing</v>
      </c>
      <c r="AB4217" s="89"/>
      <c r="AC4217" s="227" t="str" cm="1">
        <f t="array" ref="AC4217">IF(D4217=0,"Blank",_xlfn.IFS('3 Model Input'!E$61=1,(V4217*G4217)/T4217,'3 Model Input'!E$61=2,(W4217*G4217)/T4217,'3 Model Input'!E$61=3,(X4217*G4217)/T4217,'3 Model Input'!E$61=4,(Y4217*G4217)/T4217,'3 Model Input'!E$61=5,(Z4217*G4217)/T4217, ISTEXT('3 Model Input'!E$61),"Missing",'3 Model Input'!E$61=6,(AA4217*G4217)/T4217))</f>
        <v>Blank</v>
      </c>
      <c r="AD4217" s="202" t="str">
        <f t="shared" si="687"/>
        <v>Blank</v>
      </c>
      <c r="AE4217" s="202" t="str">
        <f t="shared" si="688"/>
        <v>Blank</v>
      </c>
      <c r="AF4217" s="217" t="str">
        <f t="shared" si="689"/>
        <v>Blank</v>
      </c>
      <c r="AG4217" s="9" t="str" cm="1">
        <f t="array" ref="AG4217">_xlfn.IFS(ISNUMBER(AC4217), "", ISNUMBER(SEARCH("Blank", AC4217)), "", ISERROR(AC4217), "Bad input on tab 3")</f>
        <v/>
      </c>
    </row>
    <row r="4218" spans="2:33" ht="15" customHeight="1" x14ac:dyDescent="0.75">
      <c r="B4218" s="205" t="str">
        <f>'5 Driver Data'!B4218</f>
        <v>4210</v>
      </c>
      <c r="C4218" s="193">
        <f>'5 Driver Data'!C4218</f>
        <v>0</v>
      </c>
      <c r="D4218" s="192">
        <f>'5 Driver Data'!D4218</f>
        <v>0</v>
      </c>
      <c r="E4218" s="191">
        <f>'5 Driver Data'!E4218</f>
        <v>0</v>
      </c>
      <c r="F4218" s="191">
        <f>'5 Driver Data'!F4218</f>
        <v>0</v>
      </c>
      <c r="G4218" s="191">
        <f>'5 Driver Data'!G4218</f>
        <v>0</v>
      </c>
      <c r="H4218" s="191">
        <f>'5 Driver Data'!H4218</f>
        <v>0</v>
      </c>
      <c r="I4218" s="191">
        <f>'5 Driver Data'!I4218</f>
        <v>0</v>
      </c>
      <c r="J4218" s="191">
        <f>'5 Driver Data'!J4218</f>
        <v>0</v>
      </c>
      <c r="K4218" s="206">
        <f>'5 Driver Data'!K4218</f>
        <v>0</v>
      </c>
      <c r="L4218" s="1"/>
      <c r="M4218" s="216" t="str">
        <f>IF(D4218=0,"Blank",'3 Model Input'!E$44*'3 Model Input'!E$45)</f>
        <v>Blank</v>
      </c>
      <c r="N4218" s="197" t="str">
        <f t="shared" si="680"/>
        <v>Blank</v>
      </c>
      <c r="O4218" s="197" t="str">
        <f>IF(D4218=0,"Blank",'3 Model Input'!E$49*(1-'3 Model Input'!E$51))</f>
        <v>Blank</v>
      </c>
      <c r="P4218" s="197" t="str">
        <f t="shared" si="681"/>
        <v>Blank</v>
      </c>
      <c r="Q4218" s="197" t="str">
        <f>IF(D4218=0,"Blank",IF(D4218="BEV",E4218*(1-'3 Model Input'!E$54), E4218))</f>
        <v>Blank</v>
      </c>
      <c r="R4218" s="198" t="str">
        <f>IF(D4218=0,"Blank",IF(D4218="PHEV",F4218/G4218,F4218*(1-'3 Model Input'!E$54)/G4218))</f>
        <v>Blank</v>
      </c>
      <c r="S4218" s="198" t="str">
        <f>IF(D4218=0,"Blank",IF(D4218="PHEV",MIN(M4218,E4218),MIN(M4218,(E4218*(1-'3 Model Input'!E$54)))))</f>
        <v>Blank</v>
      </c>
      <c r="T4218" s="217" t="str">
        <f t="shared" si="682"/>
        <v>Blank</v>
      </c>
      <c r="U4218" s="89"/>
      <c r="V4218" s="216" t="str">
        <f>IF(D4218=0,"Blank",P4218*'3 Model Input'!E$50)</f>
        <v>Blank</v>
      </c>
      <c r="W4218" s="197" t="str">
        <f t="shared" si="683"/>
        <v>Blank</v>
      </c>
      <c r="X4218" s="197" t="str">
        <f t="shared" si="684"/>
        <v>Blank</v>
      </c>
      <c r="Y4218" s="197" t="str">
        <f t="shared" si="685"/>
        <v>Blank</v>
      </c>
      <c r="Z4218" s="197" t="str">
        <f t="shared" si="686"/>
        <v>Blank</v>
      </c>
      <c r="AA4218" s="223" t="str" cm="1">
        <f t="array" ref="AA4218">_xlfn.IFS(ISTEXT('3 Model Input'!F$70),"Missing",ISTEXT('3 Model Input'!I$70),"Missing",ISNUMBER('3 Model Input'!K$70),'3 Model Input'!K$70*P4218)</f>
        <v>Missing</v>
      </c>
      <c r="AB4218" s="89"/>
      <c r="AC4218" s="227" t="str" cm="1">
        <f t="array" ref="AC4218">IF(D4218=0,"Blank",_xlfn.IFS('3 Model Input'!E$61=1,(V4218*G4218)/T4218,'3 Model Input'!E$61=2,(W4218*G4218)/T4218,'3 Model Input'!E$61=3,(X4218*G4218)/T4218,'3 Model Input'!E$61=4,(Y4218*G4218)/T4218,'3 Model Input'!E$61=5,(Z4218*G4218)/T4218, ISTEXT('3 Model Input'!E$61),"Missing",'3 Model Input'!E$61=6,(AA4218*G4218)/T4218))</f>
        <v>Blank</v>
      </c>
      <c r="AD4218" s="202" t="str">
        <f t="shared" si="687"/>
        <v>Blank</v>
      </c>
      <c r="AE4218" s="202" t="str">
        <f t="shared" si="688"/>
        <v>Blank</v>
      </c>
      <c r="AF4218" s="217" t="str">
        <f t="shared" si="689"/>
        <v>Blank</v>
      </c>
      <c r="AG4218" s="9" t="str" cm="1">
        <f t="array" ref="AG4218">_xlfn.IFS(ISNUMBER(AC4218), "", ISNUMBER(SEARCH("Blank", AC4218)), "", ISERROR(AC4218), "Bad input on tab 3")</f>
        <v/>
      </c>
    </row>
    <row r="4219" spans="2:33" ht="15" customHeight="1" x14ac:dyDescent="0.75">
      <c r="B4219" s="205" t="str">
        <f>'5 Driver Data'!B4219</f>
        <v>4211</v>
      </c>
      <c r="C4219" s="193">
        <f>'5 Driver Data'!C4219</f>
        <v>0</v>
      </c>
      <c r="D4219" s="192">
        <f>'5 Driver Data'!D4219</f>
        <v>0</v>
      </c>
      <c r="E4219" s="191">
        <f>'5 Driver Data'!E4219</f>
        <v>0</v>
      </c>
      <c r="F4219" s="191">
        <f>'5 Driver Data'!F4219</f>
        <v>0</v>
      </c>
      <c r="G4219" s="191">
        <f>'5 Driver Data'!G4219</f>
        <v>0</v>
      </c>
      <c r="H4219" s="191">
        <f>'5 Driver Data'!H4219</f>
        <v>0</v>
      </c>
      <c r="I4219" s="191">
        <f>'5 Driver Data'!I4219</f>
        <v>0</v>
      </c>
      <c r="J4219" s="191">
        <f>'5 Driver Data'!J4219</f>
        <v>0</v>
      </c>
      <c r="K4219" s="206">
        <f>'5 Driver Data'!K4219</f>
        <v>0</v>
      </c>
      <c r="L4219" s="1"/>
      <c r="M4219" s="216" t="str">
        <f>IF(D4219=0,"Blank",'3 Model Input'!E$44*'3 Model Input'!E$45)</f>
        <v>Blank</v>
      </c>
      <c r="N4219" s="197" t="str">
        <f t="shared" si="680"/>
        <v>Blank</v>
      </c>
      <c r="O4219" s="197" t="str">
        <f>IF(D4219=0,"Blank",'3 Model Input'!E$49*(1-'3 Model Input'!E$51))</f>
        <v>Blank</v>
      </c>
      <c r="P4219" s="197" t="str">
        <f t="shared" si="681"/>
        <v>Blank</v>
      </c>
      <c r="Q4219" s="197" t="str">
        <f>IF(D4219=0,"Blank",IF(D4219="BEV",E4219*(1-'3 Model Input'!E$54), E4219))</f>
        <v>Blank</v>
      </c>
      <c r="R4219" s="198" t="str">
        <f>IF(D4219=0,"Blank",IF(D4219="PHEV",F4219/G4219,F4219*(1-'3 Model Input'!E$54)/G4219))</f>
        <v>Blank</v>
      </c>
      <c r="S4219" s="198" t="str">
        <f>IF(D4219=0,"Blank",IF(D4219="PHEV",MIN(M4219,E4219),MIN(M4219,(E4219*(1-'3 Model Input'!E$54)))))</f>
        <v>Blank</v>
      </c>
      <c r="T4219" s="217" t="str">
        <f t="shared" si="682"/>
        <v>Blank</v>
      </c>
      <c r="U4219" s="89"/>
      <c r="V4219" s="216" t="str">
        <f>IF(D4219=0,"Blank",P4219*'3 Model Input'!E$50)</f>
        <v>Blank</v>
      </c>
      <c r="W4219" s="197" t="str">
        <f t="shared" si="683"/>
        <v>Blank</v>
      </c>
      <c r="X4219" s="197" t="str">
        <f t="shared" si="684"/>
        <v>Blank</v>
      </c>
      <c r="Y4219" s="197" t="str">
        <f t="shared" si="685"/>
        <v>Blank</v>
      </c>
      <c r="Z4219" s="197" t="str">
        <f t="shared" si="686"/>
        <v>Blank</v>
      </c>
      <c r="AA4219" s="223" t="str" cm="1">
        <f t="array" ref="AA4219">_xlfn.IFS(ISTEXT('3 Model Input'!F$70),"Missing",ISTEXT('3 Model Input'!I$70),"Missing",ISNUMBER('3 Model Input'!K$70),'3 Model Input'!K$70*P4219)</f>
        <v>Missing</v>
      </c>
      <c r="AB4219" s="89"/>
      <c r="AC4219" s="227" t="str" cm="1">
        <f t="array" ref="AC4219">IF(D4219=0,"Blank",_xlfn.IFS('3 Model Input'!E$61=1,(V4219*G4219)/T4219,'3 Model Input'!E$61=2,(W4219*G4219)/T4219,'3 Model Input'!E$61=3,(X4219*G4219)/T4219,'3 Model Input'!E$61=4,(Y4219*G4219)/T4219,'3 Model Input'!E$61=5,(Z4219*G4219)/T4219, ISTEXT('3 Model Input'!E$61),"Missing",'3 Model Input'!E$61=6,(AA4219*G4219)/T4219))</f>
        <v>Blank</v>
      </c>
      <c r="AD4219" s="202" t="str">
        <f t="shared" si="687"/>
        <v>Blank</v>
      </c>
      <c r="AE4219" s="202" t="str">
        <f t="shared" si="688"/>
        <v>Blank</v>
      </c>
      <c r="AF4219" s="217" t="str">
        <f t="shared" si="689"/>
        <v>Blank</v>
      </c>
      <c r="AG4219" s="9" t="str" cm="1">
        <f t="array" ref="AG4219">_xlfn.IFS(ISNUMBER(AC4219), "", ISNUMBER(SEARCH("Blank", AC4219)), "", ISERROR(AC4219), "Bad input on tab 3")</f>
        <v/>
      </c>
    </row>
    <row r="4220" spans="2:33" ht="15" customHeight="1" x14ac:dyDescent="0.75">
      <c r="B4220" s="205" t="str">
        <f>'5 Driver Data'!B4220</f>
        <v>4212</v>
      </c>
      <c r="C4220" s="193">
        <f>'5 Driver Data'!C4220</f>
        <v>0</v>
      </c>
      <c r="D4220" s="192">
        <f>'5 Driver Data'!D4220</f>
        <v>0</v>
      </c>
      <c r="E4220" s="191">
        <f>'5 Driver Data'!E4220</f>
        <v>0</v>
      </c>
      <c r="F4220" s="191">
        <f>'5 Driver Data'!F4220</f>
        <v>0</v>
      </c>
      <c r="G4220" s="191">
        <f>'5 Driver Data'!G4220</f>
        <v>0</v>
      </c>
      <c r="H4220" s="191">
        <f>'5 Driver Data'!H4220</f>
        <v>0</v>
      </c>
      <c r="I4220" s="191">
        <f>'5 Driver Data'!I4220</f>
        <v>0</v>
      </c>
      <c r="J4220" s="191">
        <f>'5 Driver Data'!J4220</f>
        <v>0</v>
      </c>
      <c r="K4220" s="206">
        <f>'5 Driver Data'!K4220</f>
        <v>0</v>
      </c>
      <c r="L4220" s="1"/>
      <c r="M4220" s="216" t="str">
        <f>IF(D4220=0,"Blank",'3 Model Input'!E$44*'3 Model Input'!E$45)</f>
        <v>Blank</v>
      </c>
      <c r="N4220" s="197" t="str">
        <f t="shared" si="680"/>
        <v>Blank</v>
      </c>
      <c r="O4220" s="197" t="str">
        <f>IF(D4220=0,"Blank",'3 Model Input'!E$49*(1-'3 Model Input'!E$51))</f>
        <v>Blank</v>
      </c>
      <c r="P4220" s="197" t="str">
        <f t="shared" si="681"/>
        <v>Blank</v>
      </c>
      <c r="Q4220" s="197" t="str">
        <f>IF(D4220=0,"Blank",IF(D4220="BEV",E4220*(1-'3 Model Input'!E$54), E4220))</f>
        <v>Blank</v>
      </c>
      <c r="R4220" s="198" t="str">
        <f>IF(D4220=0,"Blank",IF(D4220="PHEV",F4220/G4220,F4220*(1-'3 Model Input'!E$54)/G4220))</f>
        <v>Blank</v>
      </c>
      <c r="S4220" s="198" t="str">
        <f>IF(D4220=0,"Blank",IF(D4220="PHEV",MIN(M4220,E4220),MIN(M4220,(E4220*(1-'3 Model Input'!E$54)))))</f>
        <v>Blank</v>
      </c>
      <c r="T4220" s="217" t="str">
        <f t="shared" si="682"/>
        <v>Blank</v>
      </c>
      <c r="U4220" s="89"/>
      <c r="V4220" s="216" t="str">
        <f>IF(D4220=0,"Blank",P4220*'3 Model Input'!E$50)</f>
        <v>Blank</v>
      </c>
      <c r="W4220" s="197" t="str">
        <f t="shared" si="683"/>
        <v>Blank</v>
      </c>
      <c r="X4220" s="197" t="str">
        <f t="shared" si="684"/>
        <v>Blank</v>
      </c>
      <c r="Y4220" s="197" t="str">
        <f t="shared" si="685"/>
        <v>Blank</v>
      </c>
      <c r="Z4220" s="197" t="str">
        <f t="shared" si="686"/>
        <v>Blank</v>
      </c>
      <c r="AA4220" s="223" t="str" cm="1">
        <f t="array" ref="AA4220">_xlfn.IFS(ISTEXT('3 Model Input'!F$70),"Missing",ISTEXT('3 Model Input'!I$70),"Missing",ISNUMBER('3 Model Input'!K$70),'3 Model Input'!K$70*P4220)</f>
        <v>Missing</v>
      </c>
      <c r="AB4220" s="89"/>
      <c r="AC4220" s="227" t="str" cm="1">
        <f t="array" ref="AC4220">IF(D4220=0,"Blank",_xlfn.IFS('3 Model Input'!E$61=1,(V4220*G4220)/T4220,'3 Model Input'!E$61=2,(W4220*G4220)/T4220,'3 Model Input'!E$61=3,(X4220*G4220)/T4220,'3 Model Input'!E$61=4,(Y4220*G4220)/T4220,'3 Model Input'!E$61=5,(Z4220*G4220)/T4220, ISTEXT('3 Model Input'!E$61),"Missing",'3 Model Input'!E$61=6,(AA4220*G4220)/T4220))</f>
        <v>Blank</v>
      </c>
      <c r="AD4220" s="202" t="str">
        <f t="shared" si="687"/>
        <v>Blank</v>
      </c>
      <c r="AE4220" s="202" t="str">
        <f t="shared" si="688"/>
        <v>Blank</v>
      </c>
      <c r="AF4220" s="217" t="str">
        <f t="shared" si="689"/>
        <v>Blank</v>
      </c>
      <c r="AG4220" s="9" t="str" cm="1">
        <f t="array" ref="AG4220">_xlfn.IFS(ISNUMBER(AC4220), "", ISNUMBER(SEARCH("Blank", AC4220)), "", ISERROR(AC4220), "Bad input on tab 3")</f>
        <v/>
      </c>
    </row>
    <row r="4221" spans="2:33" ht="15" customHeight="1" x14ac:dyDescent="0.75">
      <c r="B4221" s="205" t="str">
        <f>'5 Driver Data'!B4221</f>
        <v>4213</v>
      </c>
      <c r="C4221" s="193">
        <f>'5 Driver Data'!C4221</f>
        <v>0</v>
      </c>
      <c r="D4221" s="192">
        <f>'5 Driver Data'!D4221</f>
        <v>0</v>
      </c>
      <c r="E4221" s="191">
        <f>'5 Driver Data'!E4221</f>
        <v>0</v>
      </c>
      <c r="F4221" s="191">
        <f>'5 Driver Data'!F4221</f>
        <v>0</v>
      </c>
      <c r="G4221" s="191">
        <f>'5 Driver Data'!G4221</f>
        <v>0</v>
      </c>
      <c r="H4221" s="191">
        <f>'5 Driver Data'!H4221</f>
        <v>0</v>
      </c>
      <c r="I4221" s="191">
        <f>'5 Driver Data'!I4221</f>
        <v>0</v>
      </c>
      <c r="J4221" s="191">
        <f>'5 Driver Data'!J4221</f>
        <v>0</v>
      </c>
      <c r="K4221" s="206">
        <f>'5 Driver Data'!K4221</f>
        <v>0</v>
      </c>
      <c r="L4221" s="1"/>
      <c r="M4221" s="216" t="str">
        <f>IF(D4221=0,"Blank",'3 Model Input'!E$44*'3 Model Input'!E$45)</f>
        <v>Blank</v>
      </c>
      <c r="N4221" s="197" t="str">
        <f t="shared" si="680"/>
        <v>Blank</v>
      </c>
      <c r="O4221" s="197" t="str">
        <f>IF(D4221=0,"Blank",'3 Model Input'!E$49*(1-'3 Model Input'!E$51))</f>
        <v>Blank</v>
      </c>
      <c r="P4221" s="197" t="str">
        <f t="shared" si="681"/>
        <v>Blank</v>
      </c>
      <c r="Q4221" s="197" t="str">
        <f>IF(D4221=0,"Blank",IF(D4221="BEV",E4221*(1-'3 Model Input'!E$54), E4221))</f>
        <v>Blank</v>
      </c>
      <c r="R4221" s="198" t="str">
        <f>IF(D4221=0,"Blank",IF(D4221="PHEV",F4221/G4221,F4221*(1-'3 Model Input'!E$54)/G4221))</f>
        <v>Blank</v>
      </c>
      <c r="S4221" s="198" t="str">
        <f>IF(D4221=0,"Blank",IF(D4221="PHEV",MIN(M4221,E4221),MIN(M4221,(E4221*(1-'3 Model Input'!E$54)))))</f>
        <v>Blank</v>
      </c>
      <c r="T4221" s="217" t="str">
        <f t="shared" si="682"/>
        <v>Blank</v>
      </c>
      <c r="U4221" s="89"/>
      <c r="V4221" s="216" t="str">
        <f>IF(D4221=0,"Blank",P4221*'3 Model Input'!E$50)</f>
        <v>Blank</v>
      </c>
      <c r="W4221" s="197" t="str">
        <f t="shared" si="683"/>
        <v>Blank</v>
      </c>
      <c r="X4221" s="197" t="str">
        <f t="shared" si="684"/>
        <v>Blank</v>
      </c>
      <c r="Y4221" s="197" t="str">
        <f t="shared" si="685"/>
        <v>Blank</v>
      </c>
      <c r="Z4221" s="197" t="str">
        <f t="shared" si="686"/>
        <v>Blank</v>
      </c>
      <c r="AA4221" s="223" t="str" cm="1">
        <f t="array" ref="AA4221">_xlfn.IFS(ISTEXT('3 Model Input'!F$70),"Missing",ISTEXT('3 Model Input'!I$70),"Missing",ISNUMBER('3 Model Input'!K$70),'3 Model Input'!K$70*P4221)</f>
        <v>Missing</v>
      </c>
      <c r="AB4221" s="89"/>
      <c r="AC4221" s="227" t="str" cm="1">
        <f t="array" ref="AC4221">IF(D4221=0,"Blank",_xlfn.IFS('3 Model Input'!E$61=1,(V4221*G4221)/T4221,'3 Model Input'!E$61=2,(W4221*G4221)/T4221,'3 Model Input'!E$61=3,(X4221*G4221)/T4221,'3 Model Input'!E$61=4,(Y4221*G4221)/T4221,'3 Model Input'!E$61=5,(Z4221*G4221)/T4221, ISTEXT('3 Model Input'!E$61),"Missing",'3 Model Input'!E$61=6,(AA4221*G4221)/T4221))</f>
        <v>Blank</v>
      </c>
      <c r="AD4221" s="202" t="str">
        <f t="shared" si="687"/>
        <v>Blank</v>
      </c>
      <c r="AE4221" s="202" t="str">
        <f t="shared" si="688"/>
        <v>Blank</v>
      </c>
      <c r="AF4221" s="217" t="str">
        <f t="shared" si="689"/>
        <v>Blank</v>
      </c>
      <c r="AG4221" s="9" t="str" cm="1">
        <f t="array" ref="AG4221">_xlfn.IFS(ISNUMBER(AC4221), "", ISNUMBER(SEARCH("Blank", AC4221)), "", ISERROR(AC4221), "Bad input on tab 3")</f>
        <v/>
      </c>
    </row>
    <row r="4222" spans="2:33" ht="15" customHeight="1" x14ac:dyDescent="0.75">
      <c r="B4222" s="205" t="str">
        <f>'5 Driver Data'!B4222</f>
        <v>4214</v>
      </c>
      <c r="C4222" s="193">
        <f>'5 Driver Data'!C4222</f>
        <v>0</v>
      </c>
      <c r="D4222" s="192">
        <f>'5 Driver Data'!D4222</f>
        <v>0</v>
      </c>
      <c r="E4222" s="191">
        <f>'5 Driver Data'!E4222</f>
        <v>0</v>
      </c>
      <c r="F4222" s="191">
        <f>'5 Driver Data'!F4222</f>
        <v>0</v>
      </c>
      <c r="G4222" s="191">
        <f>'5 Driver Data'!G4222</f>
        <v>0</v>
      </c>
      <c r="H4222" s="191">
        <f>'5 Driver Data'!H4222</f>
        <v>0</v>
      </c>
      <c r="I4222" s="191">
        <f>'5 Driver Data'!I4222</f>
        <v>0</v>
      </c>
      <c r="J4222" s="191">
        <f>'5 Driver Data'!J4222</f>
        <v>0</v>
      </c>
      <c r="K4222" s="206">
        <f>'5 Driver Data'!K4222</f>
        <v>0</v>
      </c>
      <c r="L4222" s="1"/>
      <c r="M4222" s="216" t="str">
        <f>IF(D4222=0,"Blank",'3 Model Input'!E$44*'3 Model Input'!E$45)</f>
        <v>Blank</v>
      </c>
      <c r="N4222" s="197" t="str">
        <f t="shared" si="680"/>
        <v>Blank</v>
      </c>
      <c r="O4222" s="197" t="str">
        <f>IF(D4222=0,"Blank",'3 Model Input'!E$49*(1-'3 Model Input'!E$51))</f>
        <v>Blank</v>
      </c>
      <c r="P4222" s="197" t="str">
        <f t="shared" si="681"/>
        <v>Blank</v>
      </c>
      <c r="Q4222" s="197" t="str">
        <f>IF(D4222=0,"Blank",IF(D4222="BEV",E4222*(1-'3 Model Input'!E$54), E4222))</f>
        <v>Blank</v>
      </c>
      <c r="R4222" s="198" t="str">
        <f>IF(D4222=0,"Blank",IF(D4222="PHEV",F4222/G4222,F4222*(1-'3 Model Input'!E$54)/G4222))</f>
        <v>Blank</v>
      </c>
      <c r="S4222" s="198" t="str">
        <f>IF(D4222=0,"Blank",IF(D4222="PHEV",MIN(M4222,E4222),MIN(M4222,(E4222*(1-'3 Model Input'!E$54)))))</f>
        <v>Blank</v>
      </c>
      <c r="T4222" s="217" t="str">
        <f t="shared" si="682"/>
        <v>Blank</v>
      </c>
      <c r="U4222" s="89"/>
      <c r="V4222" s="216" t="str">
        <f>IF(D4222=0,"Blank",P4222*'3 Model Input'!E$50)</f>
        <v>Blank</v>
      </c>
      <c r="W4222" s="197" t="str">
        <f t="shared" si="683"/>
        <v>Blank</v>
      </c>
      <c r="X4222" s="197" t="str">
        <f t="shared" si="684"/>
        <v>Blank</v>
      </c>
      <c r="Y4222" s="197" t="str">
        <f t="shared" si="685"/>
        <v>Blank</v>
      </c>
      <c r="Z4222" s="197" t="str">
        <f t="shared" si="686"/>
        <v>Blank</v>
      </c>
      <c r="AA4222" s="223" t="str" cm="1">
        <f t="array" ref="AA4222">_xlfn.IFS(ISTEXT('3 Model Input'!F$70),"Missing",ISTEXT('3 Model Input'!I$70),"Missing",ISNUMBER('3 Model Input'!K$70),'3 Model Input'!K$70*P4222)</f>
        <v>Missing</v>
      </c>
      <c r="AB4222" s="89"/>
      <c r="AC4222" s="227" t="str" cm="1">
        <f t="array" ref="AC4222">IF(D4222=0,"Blank",_xlfn.IFS('3 Model Input'!E$61=1,(V4222*G4222)/T4222,'3 Model Input'!E$61=2,(W4222*G4222)/T4222,'3 Model Input'!E$61=3,(X4222*G4222)/T4222,'3 Model Input'!E$61=4,(Y4222*G4222)/T4222,'3 Model Input'!E$61=5,(Z4222*G4222)/T4222, ISTEXT('3 Model Input'!E$61),"Missing",'3 Model Input'!E$61=6,(AA4222*G4222)/T4222))</f>
        <v>Blank</v>
      </c>
      <c r="AD4222" s="202" t="str">
        <f t="shared" si="687"/>
        <v>Blank</v>
      </c>
      <c r="AE4222" s="202" t="str">
        <f t="shared" si="688"/>
        <v>Blank</v>
      </c>
      <c r="AF4222" s="217" t="str">
        <f t="shared" si="689"/>
        <v>Blank</v>
      </c>
      <c r="AG4222" s="9" t="str" cm="1">
        <f t="array" ref="AG4222">_xlfn.IFS(ISNUMBER(AC4222), "", ISNUMBER(SEARCH("Blank", AC4222)), "", ISERROR(AC4222), "Bad input on tab 3")</f>
        <v/>
      </c>
    </row>
    <row r="4223" spans="2:33" ht="15" customHeight="1" x14ac:dyDescent="0.75">
      <c r="B4223" s="205" t="str">
        <f>'5 Driver Data'!B4223</f>
        <v>4215</v>
      </c>
      <c r="C4223" s="193">
        <f>'5 Driver Data'!C4223</f>
        <v>0</v>
      </c>
      <c r="D4223" s="192">
        <f>'5 Driver Data'!D4223</f>
        <v>0</v>
      </c>
      <c r="E4223" s="191">
        <f>'5 Driver Data'!E4223</f>
        <v>0</v>
      </c>
      <c r="F4223" s="191">
        <f>'5 Driver Data'!F4223</f>
        <v>0</v>
      </c>
      <c r="G4223" s="191">
        <f>'5 Driver Data'!G4223</f>
        <v>0</v>
      </c>
      <c r="H4223" s="191">
        <f>'5 Driver Data'!H4223</f>
        <v>0</v>
      </c>
      <c r="I4223" s="191">
        <f>'5 Driver Data'!I4223</f>
        <v>0</v>
      </c>
      <c r="J4223" s="191">
        <f>'5 Driver Data'!J4223</f>
        <v>0</v>
      </c>
      <c r="K4223" s="206">
        <f>'5 Driver Data'!K4223</f>
        <v>0</v>
      </c>
      <c r="L4223" s="1"/>
      <c r="M4223" s="216" t="str">
        <f>IF(D4223=0,"Blank",'3 Model Input'!E$44*'3 Model Input'!E$45)</f>
        <v>Blank</v>
      </c>
      <c r="N4223" s="197" t="str">
        <f t="shared" si="680"/>
        <v>Blank</v>
      </c>
      <c r="O4223" s="197" t="str">
        <f>IF(D4223=0,"Blank",'3 Model Input'!E$49*(1-'3 Model Input'!E$51))</f>
        <v>Blank</v>
      </c>
      <c r="P4223" s="197" t="str">
        <f t="shared" si="681"/>
        <v>Blank</v>
      </c>
      <c r="Q4223" s="197" t="str">
        <f>IF(D4223=0,"Blank",IF(D4223="BEV",E4223*(1-'3 Model Input'!E$54), E4223))</f>
        <v>Blank</v>
      </c>
      <c r="R4223" s="198" t="str">
        <f>IF(D4223=0,"Blank",IF(D4223="PHEV",F4223/G4223,F4223*(1-'3 Model Input'!E$54)/G4223))</f>
        <v>Blank</v>
      </c>
      <c r="S4223" s="198" t="str">
        <f>IF(D4223=0,"Blank",IF(D4223="PHEV",MIN(M4223,E4223),MIN(M4223,(E4223*(1-'3 Model Input'!E$54)))))</f>
        <v>Blank</v>
      </c>
      <c r="T4223" s="217" t="str">
        <f t="shared" si="682"/>
        <v>Blank</v>
      </c>
      <c r="U4223" s="89"/>
      <c r="V4223" s="216" t="str">
        <f>IF(D4223=0,"Blank",P4223*'3 Model Input'!E$50)</f>
        <v>Blank</v>
      </c>
      <c r="W4223" s="197" t="str">
        <f t="shared" si="683"/>
        <v>Blank</v>
      </c>
      <c r="X4223" s="197" t="str">
        <f t="shared" si="684"/>
        <v>Blank</v>
      </c>
      <c r="Y4223" s="197" t="str">
        <f t="shared" si="685"/>
        <v>Blank</v>
      </c>
      <c r="Z4223" s="197" t="str">
        <f t="shared" si="686"/>
        <v>Blank</v>
      </c>
      <c r="AA4223" s="223" t="str" cm="1">
        <f t="array" ref="AA4223">_xlfn.IFS(ISTEXT('3 Model Input'!F$70),"Missing",ISTEXT('3 Model Input'!I$70),"Missing",ISNUMBER('3 Model Input'!K$70),'3 Model Input'!K$70*P4223)</f>
        <v>Missing</v>
      </c>
      <c r="AB4223" s="89"/>
      <c r="AC4223" s="227" t="str" cm="1">
        <f t="array" ref="AC4223">IF(D4223=0,"Blank",_xlfn.IFS('3 Model Input'!E$61=1,(V4223*G4223)/T4223,'3 Model Input'!E$61=2,(W4223*G4223)/T4223,'3 Model Input'!E$61=3,(X4223*G4223)/T4223,'3 Model Input'!E$61=4,(Y4223*G4223)/T4223,'3 Model Input'!E$61=5,(Z4223*G4223)/T4223, ISTEXT('3 Model Input'!E$61),"Missing",'3 Model Input'!E$61=6,(AA4223*G4223)/T4223))</f>
        <v>Blank</v>
      </c>
      <c r="AD4223" s="202" t="str">
        <f t="shared" si="687"/>
        <v>Blank</v>
      </c>
      <c r="AE4223" s="202" t="str">
        <f t="shared" si="688"/>
        <v>Blank</v>
      </c>
      <c r="AF4223" s="217" t="str">
        <f t="shared" si="689"/>
        <v>Blank</v>
      </c>
      <c r="AG4223" s="9" t="str" cm="1">
        <f t="array" ref="AG4223">_xlfn.IFS(ISNUMBER(AC4223), "", ISNUMBER(SEARCH("Blank", AC4223)), "", ISERROR(AC4223), "Bad input on tab 3")</f>
        <v/>
      </c>
    </row>
    <row r="4224" spans="2:33" ht="15" customHeight="1" x14ac:dyDescent="0.75">
      <c r="B4224" s="205" t="str">
        <f>'5 Driver Data'!B4224</f>
        <v>4216</v>
      </c>
      <c r="C4224" s="193">
        <f>'5 Driver Data'!C4224</f>
        <v>0</v>
      </c>
      <c r="D4224" s="192">
        <f>'5 Driver Data'!D4224</f>
        <v>0</v>
      </c>
      <c r="E4224" s="191">
        <f>'5 Driver Data'!E4224</f>
        <v>0</v>
      </c>
      <c r="F4224" s="191">
        <f>'5 Driver Data'!F4224</f>
        <v>0</v>
      </c>
      <c r="G4224" s="191">
        <f>'5 Driver Data'!G4224</f>
        <v>0</v>
      </c>
      <c r="H4224" s="191">
        <f>'5 Driver Data'!H4224</f>
        <v>0</v>
      </c>
      <c r="I4224" s="191">
        <f>'5 Driver Data'!I4224</f>
        <v>0</v>
      </c>
      <c r="J4224" s="191">
        <f>'5 Driver Data'!J4224</f>
        <v>0</v>
      </c>
      <c r="K4224" s="206">
        <f>'5 Driver Data'!K4224</f>
        <v>0</v>
      </c>
      <c r="L4224" s="1"/>
      <c r="M4224" s="216" t="str">
        <f>IF(D4224=0,"Blank",'3 Model Input'!E$44*'3 Model Input'!E$45)</f>
        <v>Blank</v>
      </c>
      <c r="N4224" s="197" t="str">
        <f t="shared" si="680"/>
        <v>Blank</v>
      </c>
      <c r="O4224" s="197" t="str">
        <f>IF(D4224=0,"Blank",'3 Model Input'!E$49*(1-'3 Model Input'!E$51))</f>
        <v>Blank</v>
      </c>
      <c r="P4224" s="197" t="str">
        <f t="shared" si="681"/>
        <v>Blank</v>
      </c>
      <c r="Q4224" s="197" t="str">
        <f>IF(D4224=0,"Blank",IF(D4224="BEV",E4224*(1-'3 Model Input'!E$54), E4224))</f>
        <v>Blank</v>
      </c>
      <c r="R4224" s="198" t="str">
        <f>IF(D4224=0,"Blank",IF(D4224="PHEV",F4224/G4224,F4224*(1-'3 Model Input'!E$54)/G4224))</f>
        <v>Blank</v>
      </c>
      <c r="S4224" s="198" t="str">
        <f>IF(D4224=0,"Blank",IF(D4224="PHEV",MIN(M4224,E4224),MIN(M4224,(E4224*(1-'3 Model Input'!E$54)))))</f>
        <v>Blank</v>
      </c>
      <c r="T4224" s="217" t="str">
        <f t="shared" si="682"/>
        <v>Blank</v>
      </c>
      <c r="U4224" s="89"/>
      <c r="V4224" s="216" t="str">
        <f>IF(D4224=0,"Blank",P4224*'3 Model Input'!E$50)</f>
        <v>Blank</v>
      </c>
      <c r="W4224" s="197" t="str">
        <f t="shared" si="683"/>
        <v>Blank</v>
      </c>
      <c r="X4224" s="197" t="str">
        <f t="shared" si="684"/>
        <v>Blank</v>
      </c>
      <c r="Y4224" s="197" t="str">
        <f t="shared" si="685"/>
        <v>Blank</v>
      </c>
      <c r="Z4224" s="197" t="str">
        <f t="shared" si="686"/>
        <v>Blank</v>
      </c>
      <c r="AA4224" s="223" t="str" cm="1">
        <f t="array" ref="AA4224">_xlfn.IFS(ISTEXT('3 Model Input'!F$70),"Missing",ISTEXT('3 Model Input'!I$70),"Missing",ISNUMBER('3 Model Input'!K$70),'3 Model Input'!K$70*P4224)</f>
        <v>Missing</v>
      </c>
      <c r="AB4224" s="89"/>
      <c r="AC4224" s="227" t="str" cm="1">
        <f t="array" ref="AC4224">IF(D4224=0,"Blank",_xlfn.IFS('3 Model Input'!E$61=1,(V4224*G4224)/T4224,'3 Model Input'!E$61=2,(W4224*G4224)/T4224,'3 Model Input'!E$61=3,(X4224*G4224)/T4224,'3 Model Input'!E$61=4,(Y4224*G4224)/T4224,'3 Model Input'!E$61=5,(Z4224*G4224)/T4224, ISTEXT('3 Model Input'!E$61),"Missing",'3 Model Input'!E$61=6,(AA4224*G4224)/T4224))</f>
        <v>Blank</v>
      </c>
      <c r="AD4224" s="202" t="str">
        <f t="shared" si="687"/>
        <v>Blank</v>
      </c>
      <c r="AE4224" s="202" t="str">
        <f t="shared" si="688"/>
        <v>Blank</v>
      </c>
      <c r="AF4224" s="217" t="str">
        <f t="shared" si="689"/>
        <v>Blank</v>
      </c>
      <c r="AG4224" s="9" t="str" cm="1">
        <f t="array" ref="AG4224">_xlfn.IFS(ISNUMBER(AC4224), "", ISNUMBER(SEARCH("Blank", AC4224)), "", ISERROR(AC4224), "Bad input on tab 3")</f>
        <v/>
      </c>
    </row>
    <row r="4225" spans="2:33" ht="15" customHeight="1" x14ac:dyDescent="0.75">
      <c r="B4225" s="205" t="str">
        <f>'5 Driver Data'!B4225</f>
        <v>4217</v>
      </c>
      <c r="C4225" s="193">
        <f>'5 Driver Data'!C4225</f>
        <v>0</v>
      </c>
      <c r="D4225" s="192">
        <f>'5 Driver Data'!D4225</f>
        <v>0</v>
      </c>
      <c r="E4225" s="191">
        <f>'5 Driver Data'!E4225</f>
        <v>0</v>
      </c>
      <c r="F4225" s="191">
        <f>'5 Driver Data'!F4225</f>
        <v>0</v>
      </c>
      <c r="G4225" s="191">
        <f>'5 Driver Data'!G4225</f>
        <v>0</v>
      </c>
      <c r="H4225" s="191">
        <f>'5 Driver Data'!H4225</f>
        <v>0</v>
      </c>
      <c r="I4225" s="191">
        <f>'5 Driver Data'!I4225</f>
        <v>0</v>
      </c>
      <c r="J4225" s="191">
        <f>'5 Driver Data'!J4225</f>
        <v>0</v>
      </c>
      <c r="K4225" s="206">
        <f>'5 Driver Data'!K4225</f>
        <v>0</v>
      </c>
      <c r="L4225" s="1"/>
      <c r="M4225" s="216" t="str">
        <f>IF(D4225=0,"Blank",'3 Model Input'!E$44*'3 Model Input'!E$45)</f>
        <v>Blank</v>
      </c>
      <c r="N4225" s="197" t="str">
        <f t="shared" si="680"/>
        <v>Blank</v>
      </c>
      <c r="O4225" s="197" t="str">
        <f>IF(D4225=0,"Blank",'3 Model Input'!E$49*(1-'3 Model Input'!E$51))</f>
        <v>Blank</v>
      </c>
      <c r="P4225" s="197" t="str">
        <f t="shared" si="681"/>
        <v>Blank</v>
      </c>
      <c r="Q4225" s="197" t="str">
        <f>IF(D4225=0,"Blank",IF(D4225="BEV",E4225*(1-'3 Model Input'!E$54), E4225))</f>
        <v>Blank</v>
      </c>
      <c r="R4225" s="198" t="str">
        <f>IF(D4225=0,"Blank",IF(D4225="PHEV",F4225/G4225,F4225*(1-'3 Model Input'!E$54)/G4225))</f>
        <v>Blank</v>
      </c>
      <c r="S4225" s="198" t="str">
        <f>IF(D4225=0,"Blank",IF(D4225="PHEV",MIN(M4225,E4225),MIN(M4225,(E4225*(1-'3 Model Input'!E$54)))))</f>
        <v>Blank</v>
      </c>
      <c r="T4225" s="217" t="str">
        <f t="shared" si="682"/>
        <v>Blank</v>
      </c>
      <c r="U4225" s="89"/>
      <c r="V4225" s="216" t="str">
        <f>IF(D4225=0,"Blank",P4225*'3 Model Input'!E$50)</f>
        <v>Blank</v>
      </c>
      <c r="W4225" s="197" t="str">
        <f t="shared" si="683"/>
        <v>Blank</v>
      </c>
      <c r="X4225" s="197" t="str">
        <f t="shared" si="684"/>
        <v>Blank</v>
      </c>
      <c r="Y4225" s="197" t="str">
        <f t="shared" si="685"/>
        <v>Blank</v>
      </c>
      <c r="Z4225" s="197" t="str">
        <f t="shared" si="686"/>
        <v>Blank</v>
      </c>
      <c r="AA4225" s="223" t="str" cm="1">
        <f t="array" ref="AA4225">_xlfn.IFS(ISTEXT('3 Model Input'!F$70),"Missing",ISTEXT('3 Model Input'!I$70),"Missing",ISNUMBER('3 Model Input'!K$70),'3 Model Input'!K$70*P4225)</f>
        <v>Missing</v>
      </c>
      <c r="AB4225" s="89"/>
      <c r="AC4225" s="227" t="str" cm="1">
        <f t="array" ref="AC4225">IF(D4225=0,"Blank",_xlfn.IFS('3 Model Input'!E$61=1,(V4225*G4225)/T4225,'3 Model Input'!E$61=2,(W4225*G4225)/T4225,'3 Model Input'!E$61=3,(X4225*G4225)/T4225,'3 Model Input'!E$61=4,(Y4225*G4225)/T4225,'3 Model Input'!E$61=5,(Z4225*G4225)/T4225, ISTEXT('3 Model Input'!E$61),"Missing",'3 Model Input'!E$61=6,(AA4225*G4225)/T4225))</f>
        <v>Blank</v>
      </c>
      <c r="AD4225" s="202" t="str">
        <f t="shared" si="687"/>
        <v>Blank</v>
      </c>
      <c r="AE4225" s="202" t="str">
        <f t="shared" si="688"/>
        <v>Blank</v>
      </c>
      <c r="AF4225" s="217" t="str">
        <f t="shared" si="689"/>
        <v>Blank</v>
      </c>
      <c r="AG4225" s="9" t="str" cm="1">
        <f t="array" ref="AG4225">_xlfn.IFS(ISNUMBER(AC4225), "", ISNUMBER(SEARCH("Blank", AC4225)), "", ISERROR(AC4225), "Bad input on tab 3")</f>
        <v/>
      </c>
    </row>
    <row r="4226" spans="2:33" ht="15" customHeight="1" x14ac:dyDescent="0.75">
      <c r="B4226" s="205" t="str">
        <f>'5 Driver Data'!B4226</f>
        <v>4218</v>
      </c>
      <c r="C4226" s="193">
        <f>'5 Driver Data'!C4226</f>
        <v>0</v>
      </c>
      <c r="D4226" s="192">
        <f>'5 Driver Data'!D4226</f>
        <v>0</v>
      </c>
      <c r="E4226" s="191">
        <f>'5 Driver Data'!E4226</f>
        <v>0</v>
      </c>
      <c r="F4226" s="191">
        <f>'5 Driver Data'!F4226</f>
        <v>0</v>
      </c>
      <c r="G4226" s="191">
        <f>'5 Driver Data'!G4226</f>
        <v>0</v>
      </c>
      <c r="H4226" s="191">
        <f>'5 Driver Data'!H4226</f>
        <v>0</v>
      </c>
      <c r="I4226" s="191">
        <f>'5 Driver Data'!I4226</f>
        <v>0</v>
      </c>
      <c r="J4226" s="191">
        <f>'5 Driver Data'!J4226</f>
        <v>0</v>
      </c>
      <c r="K4226" s="206">
        <f>'5 Driver Data'!K4226</f>
        <v>0</v>
      </c>
      <c r="L4226" s="1"/>
      <c r="M4226" s="216" t="str">
        <f>IF(D4226=0,"Blank",'3 Model Input'!E$44*'3 Model Input'!E$45)</f>
        <v>Blank</v>
      </c>
      <c r="N4226" s="197" t="str">
        <f t="shared" si="680"/>
        <v>Blank</v>
      </c>
      <c r="O4226" s="197" t="str">
        <f>IF(D4226=0,"Blank",'3 Model Input'!E$49*(1-'3 Model Input'!E$51))</f>
        <v>Blank</v>
      </c>
      <c r="P4226" s="197" t="str">
        <f t="shared" si="681"/>
        <v>Blank</v>
      </c>
      <c r="Q4226" s="197" t="str">
        <f>IF(D4226=0,"Blank",IF(D4226="BEV",E4226*(1-'3 Model Input'!E$54), E4226))</f>
        <v>Blank</v>
      </c>
      <c r="R4226" s="198" t="str">
        <f>IF(D4226=0,"Blank",IF(D4226="PHEV",F4226/G4226,F4226*(1-'3 Model Input'!E$54)/G4226))</f>
        <v>Blank</v>
      </c>
      <c r="S4226" s="198" t="str">
        <f>IF(D4226=0,"Blank",IF(D4226="PHEV",MIN(M4226,E4226),MIN(M4226,(E4226*(1-'3 Model Input'!E$54)))))</f>
        <v>Blank</v>
      </c>
      <c r="T4226" s="217" t="str">
        <f t="shared" si="682"/>
        <v>Blank</v>
      </c>
      <c r="U4226" s="89"/>
      <c r="V4226" s="216" t="str">
        <f>IF(D4226=0,"Blank",P4226*'3 Model Input'!E$50)</f>
        <v>Blank</v>
      </c>
      <c r="W4226" s="197" t="str">
        <f t="shared" si="683"/>
        <v>Blank</v>
      </c>
      <c r="X4226" s="197" t="str">
        <f t="shared" si="684"/>
        <v>Blank</v>
      </c>
      <c r="Y4226" s="197" t="str">
        <f t="shared" si="685"/>
        <v>Blank</v>
      </c>
      <c r="Z4226" s="197" t="str">
        <f t="shared" si="686"/>
        <v>Blank</v>
      </c>
      <c r="AA4226" s="223" t="str" cm="1">
        <f t="array" ref="AA4226">_xlfn.IFS(ISTEXT('3 Model Input'!F$70),"Missing",ISTEXT('3 Model Input'!I$70),"Missing",ISNUMBER('3 Model Input'!K$70),'3 Model Input'!K$70*P4226)</f>
        <v>Missing</v>
      </c>
      <c r="AB4226" s="89"/>
      <c r="AC4226" s="227" t="str" cm="1">
        <f t="array" ref="AC4226">IF(D4226=0,"Blank",_xlfn.IFS('3 Model Input'!E$61=1,(V4226*G4226)/T4226,'3 Model Input'!E$61=2,(W4226*G4226)/T4226,'3 Model Input'!E$61=3,(X4226*G4226)/T4226,'3 Model Input'!E$61=4,(Y4226*G4226)/T4226,'3 Model Input'!E$61=5,(Z4226*G4226)/T4226, ISTEXT('3 Model Input'!E$61),"Missing",'3 Model Input'!E$61=6,(AA4226*G4226)/T4226))</f>
        <v>Blank</v>
      </c>
      <c r="AD4226" s="202" t="str">
        <f t="shared" si="687"/>
        <v>Blank</v>
      </c>
      <c r="AE4226" s="202" t="str">
        <f t="shared" si="688"/>
        <v>Blank</v>
      </c>
      <c r="AF4226" s="217" t="str">
        <f t="shared" si="689"/>
        <v>Blank</v>
      </c>
      <c r="AG4226" s="9" t="str" cm="1">
        <f t="array" ref="AG4226">_xlfn.IFS(ISNUMBER(AC4226), "", ISNUMBER(SEARCH("Blank", AC4226)), "", ISERROR(AC4226), "Bad input on tab 3")</f>
        <v/>
      </c>
    </row>
    <row r="4227" spans="2:33" ht="15" customHeight="1" x14ac:dyDescent="0.75">
      <c r="B4227" s="205" t="str">
        <f>'5 Driver Data'!B4227</f>
        <v>4219</v>
      </c>
      <c r="C4227" s="193">
        <f>'5 Driver Data'!C4227</f>
        <v>0</v>
      </c>
      <c r="D4227" s="192">
        <f>'5 Driver Data'!D4227</f>
        <v>0</v>
      </c>
      <c r="E4227" s="191">
        <f>'5 Driver Data'!E4227</f>
        <v>0</v>
      </c>
      <c r="F4227" s="191">
        <f>'5 Driver Data'!F4227</f>
        <v>0</v>
      </c>
      <c r="G4227" s="191">
        <f>'5 Driver Data'!G4227</f>
        <v>0</v>
      </c>
      <c r="H4227" s="191">
        <f>'5 Driver Data'!H4227</f>
        <v>0</v>
      </c>
      <c r="I4227" s="191">
        <f>'5 Driver Data'!I4227</f>
        <v>0</v>
      </c>
      <c r="J4227" s="191">
        <f>'5 Driver Data'!J4227</f>
        <v>0</v>
      </c>
      <c r="K4227" s="206">
        <f>'5 Driver Data'!K4227</f>
        <v>0</v>
      </c>
      <c r="L4227" s="1"/>
      <c r="M4227" s="216" t="str">
        <f>IF(D4227=0,"Blank",'3 Model Input'!E$44*'3 Model Input'!E$45)</f>
        <v>Blank</v>
      </c>
      <c r="N4227" s="197" t="str">
        <f t="shared" si="680"/>
        <v>Blank</v>
      </c>
      <c r="O4227" s="197" t="str">
        <f>IF(D4227=0,"Blank",'3 Model Input'!E$49*(1-'3 Model Input'!E$51))</f>
        <v>Blank</v>
      </c>
      <c r="P4227" s="197" t="str">
        <f t="shared" si="681"/>
        <v>Blank</v>
      </c>
      <c r="Q4227" s="197" t="str">
        <f>IF(D4227=0,"Blank",IF(D4227="BEV",E4227*(1-'3 Model Input'!E$54), E4227))</f>
        <v>Blank</v>
      </c>
      <c r="R4227" s="198" t="str">
        <f>IF(D4227=0,"Blank",IF(D4227="PHEV",F4227/G4227,F4227*(1-'3 Model Input'!E$54)/G4227))</f>
        <v>Blank</v>
      </c>
      <c r="S4227" s="198" t="str">
        <f>IF(D4227=0,"Blank",IF(D4227="PHEV",MIN(M4227,E4227),MIN(M4227,(E4227*(1-'3 Model Input'!E$54)))))</f>
        <v>Blank</v>
      </c>
      <c r="T4227" s="217" t="str">
        <f t="shared" si="682"/>
        <v>Blank</v>
      </c>
      <c r="U4227" s="89"/>
      <c r="V4227" s="216" t="str">
        <f>IF(D4227=0,"Blank",P4227*'3 Model Input'!E$50)</f>
        <v>Blank</v>
      </c>
      <c r="W4227" s="197" t="str">
        <f t="shared" si="683"/>
        <v>Blank</v>
      </c>
      <c r="X4227" s="197" t="str">
        <f t="shared" si="684"/>
        <v>Blank</v>
      </c>
      <c r="Y4227" s="197" t="str">
        <f t="shared" si="685"/>
        <v>Blank</v>
      </c>
      <c r="Z4227" s="197" t="str">
        <f t="shared" si="686"/>
        <v>Blank</v>
      </c>
      <c r="AA4227" s="223" t="str" cm="1">
        <f t="array" ref="AA4227">_xlfn.IFS(ISTEXT('3 Model Input'!F$70),"Missing",ISTEXT('3 Model Input'!I$70),"Missing",ISNUMBER('3 Model Input'!K$70),'3 Model Input'!K$70*P4227)</f>
        <v>Missing</v>
      </c>
      <c r="AB4227" s="89"/>
      <c r="AC4227" s="227" t="str" cm="1">
        <f t="array" ref="AC4227">IF(D4227=0,"Blank",_xlfn.IFS('3 Model Input'!E$61=1,(V4227*G4227)/T4227,'3 Model Input'!E$61=2,(W4227*G4227)/T4227,'3 Model Input'!E$61=3,(X4227*G4227)/T4227,'3 Model Input'!E$61=4,(Y4227*G4227)/T4227,'3 Model Input'!E$61=5,(Z4227*G4227)/T4227, ISTEXT('3 Model Input'!E$61),"Missing",'3 Model Input'!E$61=6,(AA4227*G4227)/T4227))</f>
        <v>Blank</v>
      </c>
      <c r="AD4227" s="202" t="str">
        <f t="shared" si="687"/>
        <v>Blank</v>
      </c>
      <c r="AE4227" s="202" t="str">
        <f t="shared" si="688"/>
        <v>Blank</v>
      </c>
      <c r="AF4227" s="217" t="str">
        <f t="shared" si="689"/>
        <v>Blank</v>
      </c>
      <c r="AG4227" s="9" t="str" cm="1">
        <f t="array" ref="AG4227">_xlfn.IFS(ISNUMBER(AC4227), "", ISNUMBER(SEARCH("Blank", AC4227)), "", ISERROR(AC4227), "Bad input on tab 3")</f>
        <v/>
      </c>
    </row>
    <row r="4228" spans="2:33" ht="15" customHeight="1" x14ac:dyDescent="0.75">
      <c r="B4228" s="205" t="str">
        <f>'5 Driver Data'!B4228</f>
        <v>4220</v>
      </c>
      <c r="C4228" s="193">
        <f>'5 Driver Data'!C4228</f>
        <v>0</v>
      </c>
      <c r="D4228" s="192">
        <f>'5 Driver Data'!D4228</f>
        <v>0</v>
      </c>
      <c r="E4228" s="191">
        <f>'5 Driver Data'!E4228</f>
        <v>0</v>
      </c>
      <c r="F4228" s="191">
        <f>'5 Driver Data'!F4228</f>
        <v>0</v>
      </c>
      <c r="G4228" s="191">
        <f>'5 Driver Data'!G4228</f>
        <v>0</v>
      </c>
      <c r="H4228" s="191">
        <f>'5 Driver Data'!H4228</f>
        <v>0</v>
      </c>
      <c r="I4228" s="191">
        <f>'5 Driver Data'!I4228</f>
        <v>0</v>
      </c>
      <c r="J4228" s="191">
        <f>'5 Driver Data'!J4228</f>
        <v>0</v>
      </c>
      <c r="K4228" s="206">
        <f>'5 Driver Data'!K4228</f>
        <v>0</v>
      </c>
      <c r="L4228" s="1"/>
      <c r="M4228" s="216" t="str">
        <f>IF(D4228=0,"Blank",'3 Model Input'!E$44*'3 Model Input'!E$45)</f>
        <v>Blank</v>
      </c>
      <c r="N4228" s="197" t="str">
        <f t="shared" si="680"/>
        <v>Blank</v>
      </c>
      <c r="O4228" s="197" t="str">
        <f>IF(D4228=0,"Blank",'3 Model Input'!E$49*(1-'3 Model Input'!E$51))</f>
        <v>Blank</v>
      </c>
      <c r="P4228" s="197" t="str">
        <f t="shared" si="681"/>
        <v>Blank</v>
      </c>
      <c r="Q4228" s="197" t="str">
        <f>IF(D4228=0,"Blank",IF(D4228="BEV",E4228*(1-'3 Model Input'!E$54), E4228))</f>
        <v>Blank</v>
      </c>
      <c r="R4228" s="198" t="str">
        <f>IF(D4228=0,"Blank",IF(D4228="PHEV",F4228/G4228,F4228*(1-'3 Model Input'!E$54)/G4228))</f>
        <v>Blank</v>
      </c>
      <c r="S4228" s="198" t="str">
        <f>IF(D4228=0,"Blank",IF(D4228="PHEV",MIN(M4228,E4228),MIN(M4228,(E4228*(1-'3 Model Input'!E$54)))))</f>
        <v>Blank</v>
      </c>
      <c r="T4228" s="217" t="str">
        <f t="shared" si="682"/>
        <v>Blank</v>
      </c>
      <c r="U4228" s="89"/>
      <c r="V4228" s="216" t="str">
        <f>IF(D4228=0,"Blank",P4228*'3 Model Input'!E$50)</f>
        <v>Blank</v>
      </c>
      <c r="W4228" s="197" t="str">
        <f t="shared" si="683"/>
        <v>Blank</v>
      </c>
      <c r="X4228" s="197" t="str">
        <f t="shared" si="684"/>
        <v>Blank</v>
      </c>
      <c r="Y4228" s="197" t="str">
        <f t="shared" si="685"/>
        <v>Blank</v>
      </c>
      <c r="Z4228" s="197" t="str">
        <f t="shared" si="686"/>
        <v>Blank</v>
      </c>
      <c r="AA4228" s="223" t="str" cm="1">
        <f t="array" ref="AA4228">_xlfn.IFS(ISTEXT('3 Model Input'!F$70),"Missing",ISTEXT('3 Model Input'!I$70),"Missing",ISNUMBER('3 Model Input'!K$70),'3 Model Input'!K$70*P4228)</f>
        <v>Missing</v>
      </c>
      <c r="AB4228" s="89"/>
      <c r="AC4228" s="227" t="str" cm="1">
        <f t="array" ref="AC4228">IF(D4228=0,"Blank",_xlfn.IFS('3 Model Input'!E$61=1,(V4228*G4228)/T4228,'3 Model Input'!E$61=2,(W4228*G4228)/T4228,'3 Model Input'!E$61=3,(X4228*G4228)/T4228,'3 Model Input'!E$61=4,(Y4228*G4228)/T4228,'3 Model Input'!E$61=5,(Z4228*G4228)/T4228, ISTEXT('3 Model Input'!E$61),"Missing",'3 Model Input'!E$61=6,(AA4228*G4228)/T4228))</f>
        <v>Blank</v>
      </c>
      <c r="AD4228" s="202" t="str">
        <f t="shared" si="687"/>
        <v>Blank</v>
      </c>
      <c r="AE4228" s="202" t="str">
        <f t="shared" si="688"/>
        <v>Blank</v>
      </c>
      <c r="AF4228" s="217" t="str">
        <f t="shared" si="689"/>
        <v>Blank</v>
      </c>
      <c r="AG4228" s="9" t="str" cm="1">
        <f t="array" ref="AG4228">_xlfn.IFS(ISNUMBER(AC4228), "", ISNUMBER(SEARCH("Blank", AC4228)), "", ISERROR(AC4228), "Bad input on tab 3")</f>
        <v/>
      </c>
    </row>
    <row r="4229" spans="2:33" ht="15" customHeight="1" x14ac:dyDescent="0.75">
      <c r="B4229" s="205" t="str">
        <f>'5 Driver Data'!B4229</f>
        <v>4221</v>
      </c>
      <c r="C4229" s="193">
        <f>'5 Driver Data'!C4229</f>
        <v>0</v>
      </c>
      <c r="D4229" s="192">
        <f>'5 Driver Data'!D4229</f>
        <v>0</v>
      </c>
      <c r="E4229" s="191">
        <f>'5 Driver Data'!E4229</f>
        <v>0</v>
      </c>
      <c r="F4229" s="191">
        <f>'5 Driver Data'!F4229</f>
        <v>0</v>
      </c>
      <c r="G4229" s="191">
        <f>'5 Driver Data'!G4229</f>
        <v>0</v>
      </c>
      <c r="H4229" s="191">
        <f>'5 Driver Data'!H4229</f>
        <v>0</v>
      </c>
      <c r="I4229" s="191">
        <f>'5 Driver Data'!I4229</f>
        <v>0</v>
      </c>
      <c r="J4229" s="191">
        <f>'5 Driver Data'!J4229</f>
        <v>0</v>
      </c>
      <c r="K4229" s="206">
        <f>'5 Driver Data'!K4229</f>
        <v>0</v>
      </c>
      <c r="L4229" s="1"/>
      <c r="M4229" s="216" t="str">
        <f>IF(D4229=0,"Blank",'3 Model Input'!E$44*'3 Model Input'!E$45)</f>
        <v>Blank</v>
      </c>
      <c r="N4229" s="197" t="str">
        <f t="shared" si="680"/>
        <v>Blank</v>
      </c>
      <c r="O4229" s="197" t="str">
        <f>IF(D4229=0,"Blank",'3 Model Input'!E$49*(1-'3 Model Input'!E$51))</f>
        <v>Blank</v>
      </c>
      <c r="P4229" s="197" t="str">
        <f t="shared" si="681"/>
        <v>Blank</v>
      </c>
      <c r="Q4229" s="197" t="str">
        <f>IF(D4229=0,"Blank",IF(D4229="BEV",E4229*(1-'3 Model Input'!E$54), E4229))</f>
        <v>Blank</v>
      </c>
      <c r="R4229" s="198" t="str">
        <f>IF(D4229=0,"Blank",IF(D4229="PHEV",F4229/G4229,F4229*(1-'3 Model Input'!E$54)/G4229))</f>
        <v>Blank</v>
      </c>
      <c r="S4229" s="198" t="str">
        <f>IF(D4229=0,"Blank",IF(D4229="PHEV",MIN(M4229,E4229),MIN(M4229,(E4229*(1-'3 Model Input'!E$54)))))</f>
        <v>Blank</v>
      </c>
      <c r="T4229" s="217" t="str">
        <f t="shared" si="682"/>
        <v>Blank</v>
      </c>
      <c r="U4229" s="89"/>
      <c r="V4229" s="216" t="str">
        <f>IF(D4229=0,"Blank",P4229*'3 Model Input'!E$50)</f>
        <v>Blank</v>
      </c>
      <c r="W4229" s="197" t="str">
        <f t="shared" si="683"/>
        <v>Blank</v>
      </c>
      <c r="X4229" s="197" t="str">
        <f t="shared" si="684"/>
        <v>Blank</v>
      </c>
      <c r="Y4229" s="197" t="str">
        <f t="shared" si="685"/>
        <v>Blank</v>
      </c>
      <c r="Z4229" s="197" t="str">
        <f t="shared" si="686"/>
        <v>Blank</v>
      </c>
      <c r="AA4229" s="223" t="str" cm="1">
        <f t="array" ref="AA4229">_xlfn.IFS(ISTEXT('3 Model Input'!F$70),"Missing",ISTEXT('3 Model Input'!I$70),"Missing",ISNUMBER('3 Model Input'!K$70),'3 Model Input'!K$70*P4229)</f>
        <v>Missing</v>
      </c>
      <c r="AB4229" s="89"/>
      <c r="AC4229" s="227" t="str" cm="1">
        <f t="array" ref="AC4229">IF(D4229=0,"Blank",_xlfn.IFS('3 Model Input'!E$61=1,(V4229*G4229)/T4229,'3 Model Input'!E$61=2,(W4229*G4229)/T4229,'3 Model Input'!E$61=3,(X4229*G4229)/T4229,'3 Model Input'!E$61=4,(Y4229*G4229)/T4229,'3 Model Input'!E$61=5,(Z4229*G4229)/T4229, ISTEXT('3 Model Input'!E$61),"Missing",'3 Model Input'!E$61=6,(AA4229*G4229)/T4229))</f>
        <v>Blank</v>
      </c>
      <c r="AD4229" s="202" t="str">
        <f t="shared" si="687"/>
        <v>Blank</v>
      </c>
      <c r="AE4229" s="202" t="str">
        <f t="shared" si="688"/>
        <v>Blank</v>
      </c>
      <c r="AF4229" s="217" t="str">
        <f t="shared" si="689"/>
        <v>Blank</v>
      </c>
      <c r="AG4229" s="9" t="str" cm="1">
        <f t="array" ref="AG4229">_xlfn.IFS(ISNUMBER(AC4229), "", ISNUMBER(SEARCH("Blank", AC4229)), "", ISERROR(AC4229), "Bad input on tab 3")</f>
        <v/>
      </c>
    </row>
    <row r="4230" spans="2:33" ht="15" customHeight="1" x14ac:dyDescent="0.75">
      <c r="B4230" s="205" t="str">
        <f>'5 Driver Data'!B4230</f>
        <v>4222</v>
      </c>
      <c r="C4230" s="193">
        <f>'5 Driver Data'!C4230</f>
        <v>0</v>
      </c>
      <c r="D4230" s="192">
        <f>'5 Driver Data'!D4230</f>
        <v>0</v>
      </c>
      <c r="E4230" s="191">
        <f>'5 Driver Data'!E4230</f>
        <v>0</v>
      </c>
      <c r="F4230" s="191">
        <f>'5 Driver Data'!F4230</f>
        <v>0</v>
      </c>
      <c r="G4230" s="191">
        <f>'5 Driver Data'!G4230</f>
        <v>0</v>
      </c>
      <c r="H4230" s="191">
        <f>'5 Driver Data'!H4230</f>
        <v>0</v>
      </c>
      <c r="I4230" s="191">
        <f>'5 Driver Data'!I4230</f>
        <v>0</v>
      </c>
      <c r="J4230" s="191">
        <f>'5 Driver Data'!J4230</f>
        <v>0</v>
      </c>
      <c r="K4230" s="206">
        <f>'5 Driver Data'!K4230</f>
        <v>0</v>
      </c>
      <c r="L4230" s="1"/>
      <c r="M4230" s="216" t="str">
        <f>IF(D4230=0,"Blank",'3 Model Input'!E$44*'3 Model Input'!E$45)</f>
        <v>Blank</v>
      </c>
      <c r="N4230" s="197" t="str">
        <f t="shared" si="680"/>
        <v>Blank</v>
      </c>
      <c r="O4230" s="197" t="str">
        <f>IF(D4230=0,"Blank",'3 Model Input'!E$49*(1-'3 Model Input'!E$51))</f>
        <v>Blank</v>
      </c>
      <c r="P4230" s="197" t="str">
        <f t="shared" si="681"/>
        <v>Blank</v>
      </c>
      <c r="Q4230" s="197" t="str">
        <f>IF(D4230=0,"Blank",IF(D4230="BEV",E4230*(1-'3 Model Input'!E$54), E4230))</f>
        <v>Blank</v>
      </c>
      <c r="R4230" s="198" t="str">
        <f>IF(D4230=0,"Blank",IF(D4230="PHEV",F4230/G4230,F4230*(1-'3 Model Input'!E$54)/G4230))</f>
        <v>Blank</v>
      </c>
      <c r="S4230" s="198" t="str">
        <f>IF(D4230=0,"Blank",IF(D4230="PHEV",MIN(M4230,E4230),MIN(M4230,(E4230*(1-'3 Model Input'!E$54)))))</f>
        <v>Blank</v>
      </c>
      <c r="T4230" s="217" t="str">
        <f t="shared" si="682"/>
        <v>Blank</v>
      </c>
      <c r="U4230" s="89"/>
      <c r="V4230" s="216" t="str">
        <f>IF(D4230=0,"Blank",P4230*'3 Model Input'!E$50)</f>
        <v>Blank</v>
      </c>
      <c r="W4230" s="197" t="str">
        <f t="shared" si="683"/>
        <v>Blank</v>
      </c>
      <c r="X4230" s="197" t="str">
        <f t="shared" si="684"/>
        <v>Blank</v>
      </c>
      <c r="Y4230" s="197" t="str">
        <f t="shared" si="685"/>
        <v>Blank</v>
      </c>
      <c r="Z4230" s="197" t="str">
        <f t="shared" si="686"/>
        <v>Blank</v>
      </c>
      <c r="AA4230" s="223" t="str" cm="1">
        <f t="array" ref="AA4230">_xlfn.IFS(ISTEXT('3 Model Input'!F$70),"Missing",ISTEXT('3 Model Input'!I$70),"Missing",ISNUMBER('3 Model Input'!K$70),'3 Model Input'!K$70*P4230)</f>
        <v>Missing</v>
      </c>
      <c r="AB4230" s="89"/>
      <c r="AC4230" s="227" t="str" cm="1">
        <f t="array" ref="AC4230">IF(D4230=0,"Blank",_xlfn.IFS('3 Model Input'!E$61=1,(V4230*G4230)/T4230,'3 Model Input'!E$61=2,(W4230*G4230)/T4230,'3 Model Input'!E$61=3,(X4230*G4230)/T4230,'3 Model Input'!E$61=4,(Y4230*G4230)/T4230,'3 Model Input'!E$61=5,(Z4230*G4230)/T4230, ISTEXT('3 Model Input'!E$61),"Missing",'3 Model Input'!E$61=6,(AA4230*G4230)/T4230))</f>
        <v>Blank</v>
      </c>
      <c r="AD4230" s="202" t="str">
        <f t="shared" si="687"/>
        <v>Blank</v>
      </c>
      <c r="AE4230" s="202" t="str">
        <f t="shared" si="688"/>
        <v>Blank</v>
      </c>
      <c r="AF4230" s="217" t="str">
        <f t="shared" si="689"/>
        <v>Blank</v>
      </c>
      <c r="AG4230" s="9" t="str" cm="1">
        <f t="array" ref="AG4230">_xlfn.IFS(ISNUMBER(AC4230), "", ISNUMBER(SEARCH("Blank", AC4230)), "", ISERROR(AC4230), "Bad input on tab 3")</f>
        <v/>
      </c>
    </row>
    <row r="4231" spans="2:33" ht="15" customHeight="1" x14ac:dyDescent="0.75">
      <c r="B4231" s="205" t="str">
        <f>'5 Driver Data'!B4231</f>
        <v>4223</v>
      </c>
      <c r="C4231" s="193">
        <f>'5 Driver Data'!C4231</f>
        <v>0</v>
      </c>
      <c r="D4231" s="192">
        <f>'5 Driver Data'!D4231</f>
        <v>0</v>
      </c>
      <c r="E4231" s="191">
        <f>'5 Driver Data'!E4231</f>
        <v>0</v>
      </c>
      <c r="F4231" s="191">
        <f>'5 Driver Data'!F4231</f>
        <v>0</v>
      </c>
      <c r="G4231" s="191">
        <f>'5 Driver Data'!G4231</f>
        <v>0</v>
      </c>
      <c r="H4231" s="191">
        <f>'5 Driver Data'!H4231</f>
        <v>0</v>
      </c>
      <c r="I4231" s="191">
        <f>'5 Driver Data'!I4231</f>
        <v>0</v>
      </c>
      <c r="J4231" s="191">
        <f>'5 Driver Data'!J4231</f>
        <v>0</v>
      </c>
      <c r="K4231" s="206">
        <f>'5 Driver Data'!K4231</f>
        <v>0</v>
      </c>
      <c r="L4231" s="1"/>
      <c r="M4231" s="216" t="str">
        <f>IF(D4231=0,"Blank",'3 Model Input'!E$44*'3 Model Input'!E$45)</f>
        <v>Blank</v>
      </c>
      <c r="N4231" s="197" t="str">
        <f t="shared" si="680"/>
        <v>Blank</v>
      </c>
      <c r="O4231" s="197" t="str">
        <f>IF(D4231=0,"Blank",'3 Model Input'!E$49*(1-'3 Model Input'!E$51))</f>
        <v>Blank</v>
      </c>
      <c r="P4231" s="197" t="str">
        <f t="shared" si="681"/>
        <v>Blank</v>
      </c>
      <c r="Q4231" s="197" t="str">
        <f>IF(D4231=0,"Blank",IF(D4231="BEV",E4231*(1-'3 Model Input'!E$54), E4231))</f>
        <v>Blank</v>
      </c>
      <c r="R4231" s="198" t="str">
        <f>IF(D4231=0,"Blank",IF(D4231="PHEV",F4231/G4231,F4231*(1-'3 Model Input'!E$54)/G4231))</f>
        <v>Blank</v>
      </c>
      <c r="S4231" s="198" t="str">
        <f>IF(D4231=0,"Blank",IF(D4231="PHEV",MIN(M4231,E4231),MIN(M4231,(E4231*(1-'3 Model Input'!E$54)))))</f>
        <v>Blank</v>
      </c>
      <c r="T4231" s="217" t="str">
        <f t="shared" si="682"/>
        <v>Blank</v>
      </c>
      <c r="U4231" s="89"/>
      <c r="V4231" s="216" t="str">
        <f>IF(D4231=0,"Blank",P4231*'3 Model Input'!E$50)</f>
        <v>Blank</v>
      </c>
      <c r="W4231" s="197" t="str">
        <f t="shared" si="683"/>
        <v>Blank</v>
      </c>
      <c r="X4231" s="197" t="str">
        <f t="shared" si="684"/>
        <v>Blank</v>
      </c>
      <c r="Y4231" s="197" t="str">
        <f t="shared" si="685"/>
        <v>Blank</v>
      </c>
      <c r="Z4231" s="197" t="str">
        <f t="shared" si="686"/>
        <v>Blank</v>
      </c>
      <c r="AA4231" s="223" t="str" cm="1">
        <f t="array" ref="AA4231">_xlfn.IFS(ISTEXT('3 Model Input'!F$70),"Missing",ISTEXT('3 Model Input'!I$70),"Missing",ISNUMBER('3 Model Input'!K$70),'3 Model Input'!K$70*P4231)</f>
        <v>Missing</v>
      </c>
      <c r="AB4231" s="89"/>
      <c r="AC4231" s="227" t="str" cm="1">
        <f t="array" ref="AC4231">IF(D4231=0,"Blank",_xlfn.IFS('3 Model Input'!E$61=1,(V4231*G4231)/T4231,'3 Model Input'!E$61=2,(W4231*G4231)/T4231,'3 Model Input'!E$61=3,(X4231*G4231)/T4231,'3 Model Input'!E$61=4,(Y4231*G4231)/T4231,'3 Model Input'!E$61=5,(Z4231*G4231)/T4231, ISTEXT('3 Model Input'!E$61),"Missing",'3 Model Input'!E$61=6,(AA4231*G4231)/T4231))</f>
        <v>Blank</v>
      </c>
      <c r="AD4231" s="202" t="str">
        <f t="shared" si="687"/>
        <v>Blank</v>
      </c>
      <c r="AE4231" s="202" t="str">
        <f t="shared" si="688"/>
        <v>Blank</v>
      </c>
      <c r="AF4231" s="217" t="str">
        <f t="shared" si="689"/>
        <v>Blank</v>
      </c>
      <c r="AG4231" s="9" t="str" cm="1">
        <f t="array" ref="AG4231">_xlfn.IFS(ISNUMBER(AC4231), "", ISNUMBER(SEARCH("Blank", AC4231)), "", ISERROR(AC4231), "Bad input on tab 3")</f>
        <v/>
      </c>
    </row>
    <row r="4232" spans="2:33" ht="15" customHeight="1" x14ac:dyDescent="0.75">
      <c r="B4232" s="205" t="str">
        <f>'5 Driver Data'!B4232</f>
        <v>4224</v>
      </c>
      <c r="C4232" s="193">
        <f>'5 Driver Data'!C4232</f>
        <v>0</v>
      </c>
      <c r="D4232" s="192">
        <f>'5 Driver Data'!D4232</f>
        <v>0</v>
      </c>
      <c r="E4232" s="191">
        <f>'5 Driver Data'!E4232</f>
        <v>0</v>
      </c>
      <c r="F4232" s="191">
        <f>'5 Driver Data'!F4232</f>
        <v>0</v>
      </c>
      <c r="G4232" s="191">
        <f>'5 Driver Data'!G4232</f>
        <v>0</v>
      </c>
      <c r="H4232" s="191">
        <f>'5 Driver Data'!H4232</f>
        <v>0</v>
      </c>
      <c r="I4232" s="191">
        <f>'5 Driver Data'!I4232</f>
        <v>0</v>
      </c>
      <c r="J4232" s="191">
        <f>'5 Driver Data'!J4232</f>
        <v>0</v>
      </c>
      <c r="K4232" s="206">
        <f>'5 Driver Data'!K4232</f>
        <v>0</v>
      </c>
      <c r="L4232" s="1"/>
      <c r="M4232" s="216" t="str">
        <f>IF(D4232=0,"Blank",'3 Model Input'!E$44*'3 Model Input'!E$45)</f>
        <v>Blank</v>
      </c>
      <c r="N4232" s="197" t="str">
        <f t="shared" si="680"/>
        <v>Blank</v>
      </c>
      <c r="O4232" s="197" t="str">
        <f>IF(D4232=0,"Blank",'3 Model Input'!E$49*(1-'3 Model Input'!E$51))</f>
        <v>Blank</v>
      </c>
      <c r="P4232" s="197" t="str">
        <f t="shared" si="681"/>
        <v>Blank</v>
      </c>
      <c r="Q4232" s="197" t="str">
        <f>IF(D4232=0,"Blank",IF(D4232="BEV",E4232*(1-'3 Model Input'!E$54), E4232))</f>
        <v>Blank</v>
      </c>
      <c r="R4232" s="198" t="str">
        <f>IF(D4232=0,"Blank",IF(D4232="PHEV",F4232/G4232,F4232*(1-'3 Model Input'!E$54)/G4232))</f>
        <v>Blank</v>
      </c>
      <c r="S4232" s="198" t="str">
        <f>IF(D4232=0,"Blank",IF(D4232="PHEV",MIN(M4232,E4232),MIN(M4232,(E4232*(1-'3 Model Input'!E$54)))))</f>
        <v>Blank</v>
      </c>
      <c r="T4232" s="217" t="str">
        <f t="shared" si="682"/>
        <v>Blank</v>
      </c>
      <c r="U4232" s="89"/>
      <c r="V4232" s="216" t="str">
        <f>IF(D4232=0,"Blank",P4232*'3 Model Input'!E$50)</f>
        <v>Blank</v>
      </c>
      <c r="W4232" s="197" t="str">
        <f t="shared" si="683"/>
        <v>Blank</v>
      </c>
      <c r="X4232" s="197" t="str">
        <f t="shared" si="684"/>
        <v>Blank</v>
      </c>
      <c r="Y4232" s="197" t="str">
        <f t="shared" si="685"/>
        <v>Blank</v>
      </c>
      <c r="Z4232" s="197" t="str">
        <f t="shared" si="686"/>
        <v>Blank</v>
      </c>
      <c r="AA4232" s="223" t="str" cm="1">
        <f t="array" ref="AA4232">_xlfn.IFS(ISTEXT('3 Model Input'!F$70),"Missing",ISTEXT('3 Model Input'!I$70),"Missing",ISNUMBER('3 Model Input'!K$70),'3 Model Input'!K$70*P4232)</f>
        <v>Missing</v>
      </c>
      <c r="AB4232" s="89"/>
      <c r="AC4232" s="227" t="str" cm="1">
        <f t="array" ref="AC4232">IF(D4232=0,"Blank",_xlfn.IFS('3 Model Input'!E$61=1,(V4232*G4232)/T4232,'3 Model Input'!E$61=2,(W4232*G4232)/T4232,'3 Model Input'!E$61=3,(X4232*G4232)/T4232,'3 Model Input'!E$61=4,(Y4232*G4232)/T4232,'3 Model Input'!E$61=5,(Z4232*G4232)/T4232, ISTEXT('3 Model Input'!E$61),"Missing",'3 Model Input'!E$61=6,(AA4232*G4232)/T4232))</f>
        <v>Blank</v>
      </c>
      <c r="AD4232" s="202" t="str">
        <f t="shared" si="687"/>
        <v>Blank</v>
      </c>
      <c r="AE4232" s="202" t="str">
        <f t="shared" si="688"/>
        <v>Blank</v>
      </c>
      <c r="AF4232" s="217" t="str">
        <f t="shared" si="689"/>
        <v>Blank</v>
      </c>
      <c r="AG4232" s="9" t="str" cm="1">
        <f t="array" ref="AG4232">_xlfn.IFS(ISNUMBER(AC4232), "", ISNUMBER(SEARCH("Blank", AC4232)), "", ISERROR(AC4232), "Bad input on tab 3")</f>
        <v/>
      </c>
    </row>
    <row r="4233" spans="2:33" ht="15" customHeight="1" x14ac:dyDescent="0.75">
      <c r="B4233" s="205" t="str">
        <f>'5 Driver Data'!B4233</f>
        <v>4225</v>
      </c>
      <c r="C4233" s="193">
        <f>'5 Driver Data'!C4233</f>
        <v>0</v>
      </c>
      <c r="D4233" s="192">
        <f>'5 Driver Data'!D4233</f>
        <v>0</v>
      </c>
      <c r="E4233" s="191">
        <f>'5 Driver Data'!E4233</f>
        <v>0</v>
      </c>
      <c r="F4233" s="191">
        <f>'5 Driver Data'!F4233</f>
        <v>0</v>
      </c>
      <c r="G4233" s="191">
        <f>'5 Driver Data'!G4233</f>
        <v>0</v>
      </c>
      <c r="H4233" s="191">
        <f>'5 Driver Data'!H4233</f>
        <v>0</v>
      </c>
      <c r="I4233" s="191">
        <f>'5 Driver Data'!I4233</f>
        <v>0</v>
      </c>
      <c r="J4233" s="191">
        <f>'5 Driver Data'!J4233</f>
        <v>0</v>
      </c>
      <c r="K4233" s="206">
        <f>'5 Driver Data'!K4233</f>
        <v>0</v>
      </c>
      <c r="L4233" s="1"/>
      <c r="M4233" s="216" t="str">
        <f>IF(D4233=0,"Blank",'3 Model Input'!E$44*'3 Model Input'!E$45)</f>
        <v>Blank</v>
      </c>
      <c r="N4233" s="197" t="str">
        <f t="shared" si="680"/>
        <v>Blank</v>
      </c>
      <c r="O4233" s="197" t="str">
        <f>IF(D4233=0,"Blank",'3 Model Input'!E$49*(1-'3 Model Input'!E$51))</f>
        <v>Blank</v>
      </c>
      <c r="P4233" s="197" t="str">
        <f t="shared" si="681"/>
        <v>Blank</v>
      </c>
      <c r="Q4233" s="197" t="str">
        <f>IF(D4233=0,"Blank",IF(D4233="BEV",E4233*(1-'3 Model Input'!E$54), E4233))</f>
        <v>Blank</v>
      </c>
      <c r="R4233" s="198" t="str">
        <f>IF(D4233=0,"Blank",IF(D4233="PHEV",F4233/G4233,F4233*(1-'3 Model Input'!E$54)/G4233))</f>
        <v>Blank</v>
      </c>
      <c r="S4233" s="198" t="str">
        <f>IF(D4233=0,"Blank",IF(D4233="PHEV",MIN(M4233,E4233),MIN(M4233,(E4233*(1-'3 Model Input'!E$54)))))</f>
        <v>Blank</v>
      </c>
      <c r="T4233" s="217" t="str">
        <f t="shared" si="682"/>
        <v>Blank</v>
      </c>
      <c r="U4233" s="89"/>
      <c r="V4233" s="216" t="str">
        <f>IF(D4233=0,"Blank",P4233*'3 Model Input'!E$50)</f>
        <v>Blank</v>
      </c>
      <c r="W4233" s="197" t="str">
        <f t="shared" si="683"/>
        <v>Blank</v>
      </c>
      <c r="X4233" s="197" t="str">
        <f t="shared" si="684"/>
        <v>Blank</v>
      </c>
      <c r="Y4233" s="197" t="str">
        <f t="shared" si="685"/>
        <v>Blank</v>
      </c>
      <c r="Z4233" s="197" t="str">
        <f t="shared" si="686"/>
        <v>Blank</v>
      </c>
      <c r="AA4233" s="223" t="str" cm="1">
        <f t="array" ref="AA4233">_xlfn.IFS(ISTEXT('3 Model Input'!F$70),"Missing",ISTEXT('3 Model Input'!I$70),"Missing",ISNUMBER('3 Model Input'!K$70),'3 Model Input'!K$70*P4233)</f>
        <v>Missing</v>
      </c>
      <c r="AB4233" s="89"/>
      <c r="AC4233" s="227" t="str" cm="1">
        <f t="array" ref="AC4233">IF(D4233=0,"Blank",_xlfn.IFS('3 Model Input'!E$61=1,(V4233*G4233)/T4233,'3 Model Input'!E$61=2,(W4233*G4233)/T4233,'3 Model Input'!E$61=3,(X4233*G4233)/T4233,'3 Model Input'!E$61=4,(Y4233*G4233)/T4233,'3 Model Input'!E$61=5,(Z4233*G4233)/T4233, ISTEXT('3 Model Input'!E$61),"Missing",'3 Model Input'!E$61=6,(AA4233*G4233)/T4233))</f>
        <v>Blank</v>
      </c>
      <c r="AD4233" s="202" t="str">
        <f t="shared" si="687"/>
        <v>Blank</v>
      </c>
      <c r="AE4233" s="202" t="str">
        <f t="shared" si="688"/>
        <v>Blank</v>
      </c>
      <c r="AF4233" s="217" t="str">
        <f t="shared" si="689"/>
        <v>Blank</v>
      </c>
      <c r="AG4233" s="9" t="str" cm="1">
        <f t="array" ref="AG4233">_xlfn.IFS(ISNUMBER(AC4233), "", ISNUMBER(SEARCH("Blank", AC4233)), "", ISERROR(AC4233), "Bad input on tab 3")</f>
        <v/>
      </c>
    </row>
    <row r="4234" spans="2:33" ht="15" customHeight="1" x14ac:dyDescent="0.75">
      <c r="B4234" s="205" t="str">
        <f>'5 Driver Data'!B4234</f>
        <v>4226</v>
      </c>
      <c r="C4234" s="193">
        <f>'5 Driver Data'!C4234</f>
        <v>0</v>
      </c>
      <c r="D4234" s="192">
        <f>'5 Driver Data'!D4234</f>
        <v>0</v>
      </c>
      <c r="E4234" s="191">
        <f>'5 Driver Data'!E4234</f>
        <v>0</v>
      </c>
      <c r="F4234" s="191">
        <f>'5 Driver Data'!F4234</f>
        <v>0</v>
      </c>
      <c r="G4234" s="191">
        <f>'5 Driver Data'!G4234</f>
        <v>0</v>
      </c>
      <c r="H4234" s="191">
        <f>'5 Driver Data'!H4234</f>
        <v>0</v>
      </c>
      <c r="I4234" s="191">
        <f>'5 Driver Data'!I4234</f>
        <v>0</v>
      </c>
      <c r="J4234" s="191">
        <f>'5 Driver Data'!J4234</f>
        <v>0</v>
      </c>
      <c r="K4234" s="206">
        <f>'5 Driver Data'!K4234</f>
        <v>0</v>
      </c>
      <c r="L4234" s="1"/>
      <c r="M4234" s="216" t="str">
        <f>IF(D4234=0,"Blank",'3 Model Input'!E$44*'3 Model Input'!E$45)</f>
        <v>Blank</v>
      </c>
      <c r="N4234" s="197" t="str">
        <f t="shared" si="680"/>
        <v>Blank</v>
      </c>
      <c r="O4234" s="197" t="str">
        <f>IF(D4234=0,"Blank",'3 Model Input'!E$49*(1-'3 Model Input'!E$51))</f>
        <v>Blank</v>
      </c>
      <c r="P4234" s="197" t="str">
        <f t="shared" si="681"/>
        <v>Blank</v>
      </c>
      <c r="Q4234" s="197" t="str">
        <f>IF(D4234=0,"Blank",IF(D4234="BEV",E4234*(1-'3 Model Input'!E$54), E4234))</f>
        <v>Blank</v>
      </c>
      <c r="R4234" s="198" t="str">
        <f>IF(D4234=0,"Blank",IF(D4234="PHEV",F4234/G4234,F4234*(1-'3 Model Input'!E$54)/G4234))</f>
        <v>Blank</v>
      </c>
      <c r="S4234" s="198" t="str">
        <f>IF(D4234=0,"Blank",IF(D4234="PHEV",MIN(M4234,E4234),MIN(M4234,(E4234*(1-'3 Model Input'!E$54)))))</f>
        <v>Blank</v>
      </c>
      <c r="T4234" s="217" t="str">
        <f t="shared" si="682"/>
        <v>Blank</v>
      </c>
      <c r="U4234" s="89"/>
      <c r="V4234" s="216" t="str">
        <f>IF(D4234=0,"Blank",P4234*'3 Model Input'!E$50)</f>
        <v>Blank</v>
      </c>
      <c r="W4234" s="197" t="str">
        <f t="shared" si="683"/>
        <v>Blank</v>
      </c>
      <c r="X4234" s="197" t="str">
        <f t="shared" si="684"/>
        <v>Blank</v>
      </c>
      <c r="Y4234" s="197" t="str">
        <f t="shared" si="685"/>
        <v>Blank</v>
      </c>
      <c r="Z4234" s="197" t="str">
        <f t="shared" si="686"/>
        <v>Blank</v>
      </c>
      <c r="AA4234" s="223" t="str" cm="1">
        <f t="array" ref="AA4234">_xlfn.IFS(ISTEXT('3 Model Input'!F$70),"Missing",ISTEXT('3 Model Input'!I$70),"Missing",ISNUMBER('3 Model Input'!K$70),'3 Model Input'!K$70*P4234)</f>
        <v>Missing</v>
      </c>
      <c r="AB4234" s="89"/>
      <c r="AC4234" s="227" t="str" cm="1">
        <f t="array" ref="AC4234">IF(D4234=0,"Blank",_xlfn.IFS('3 Model Input'!E$61=1,(V4234*G4234)/T4234,'3 Model Input'!E$61=2,(W4234*G4234)/T4234,'3 Model Input'!E$61=3,(X4234*G4234)/T4234,'3 Model Input'!E$61=4,(Y4234*G4234)/T4234,'3 Model Input'!E$61=5,(Z4234*G4234)/T4234, ISTEXT('3 Model Input'!E$61),"Missing",'3 Model Input'!E$61=6,(AA4234*G4234)/T4234))</f>
        <v>Blank</v>
      </c>
      <c r="AD4234" s="202" t="str">
        <f t="shared" si="687"/>
        <v>Blank</v>
      </c>
      <c r="AE4234" s="202" t="str">
        <f t="shared" si="688"/>
        <v>Blank</v>
      </c>
      <c r="AF4234" s="217" t="str">
        <f t="shared" si="689"/>
        <v>Blank</v>
      </c>
      <c r="AG4234" s="9" t="str" cm="1">
        <f t="array" ref="AG4234">_xlfn.IFS(ISNUMBER(AC4234), "", ISNUMBER(SEARCH("Blank", AC4234)), "", ISERROR(AC4234), "Bad input on tab 3")</f>
        <v/>
      </c>
    </row>
    <row r="4235" spans="2:33" ht="15" customHeight="1" x14ac:dyDescent="0.75">
      <c r="B4235" s="205" t="str">
        <f>'5 Driver Data'!B4235</f>
        <v>4227</v>
      </c>
      <c r="C4235" s="193">
        <f>'5 Driver Data'!C4235</f>
        <v>0</v>
      </c>
      <c r="D4235" s="192">
        <f>'5 Driver Data'!D4235</f>
        <v>0</v>
      </c>
      <c r="E4235" s="191">
        <f>'5 Driver Data'!E4235</f>
        <v>0</v>
      </c>
      <c r="F4235" s="191">
        <f>'5 Driver Data'!F4235</f>
        <v>0</v>
      </c>
      <c r="G4235" s="191">
        <f>'5 Driver Data'!G4235</f>
        <v>0</v>
      </c>
      <c r="H4235" s="191">
        <f>'5 Driver Data'!H4235</f>
        <v>0</v>
      </c>
      <c r="I4235" s="191">
        <f>'5 Driver Data'!I4235</f>
        <v>0</v>
      </c>
      <c r="J4235" s="191">
        <f>'5 Driver Data'!J4235</f>
        <v>0</v>
      </c>
      <c r="K4235" s="206">
        <f>'5 Driver Data'!K4235</f>
        <v>0</v>
      </c>
      <c r="L4235" s="1"/>
      <c r="M4235" s="216" t="str">
        <f>IF(D4235=0,"Blank",'3 Model Input'!E$44*'3 Model Input'!E$45)</f>
        <v>Blank</v>
      </c>
      <c r="N4235" s="197" t="str">
        <f t="shared" si="680"/>
        <v>Blank</v>
      </c>
      <c r="O4235" s="197" t="str">
        <f>IF(D4235=0,"Blank",'3 Model Input'!E$49*(1-'3 Model Input'!E$51))</f>
        <v>Blank</v>
      </c>
      <c r="P4235" s="197" t="str">
        <f t="shared" si="681"/>
        <v>Blank</v>
      </c>
      <c r="Q4235" s="197" t="str">
        <f>IF(D4235=0,"Blank",IF(D4235="BEV",E4235*(1-'3 Model Input'!E$54), E4235))</f>
        <v>Blank</v>
      </c>
      <c r="R4235" s="198" t="str">
        <f>IF(D4235=0,"Blank",IF(D4235="PHEV",F4235/G4235,F4235*(1-'3 Model Input'!E$54)/G4235))</f>
        <v>Blank</v>
      </c>
      <c r="S4235" s="198" t="str">
        <f>IF(D4235=0,"Blank",IF(D4235="PHEV",MIN(M4235,E4235),MIN(M4235,(E4235*(1-'3 Model Input'!E$54)))))</f>
        <v>Blank</v>
      </c>
      <c r="T4235" s="217" t="str">
        <f t="shared" si="682"/>
        <v>Blank</v>
      </c>
      <c r="U4235" s="89"/>
      <c r="V4235" s="216" t="str">
        <f>IF(D4235=0,"Blank",P4235*'3 Model Input'!E$50)</f>
        <v>Blank</v>
      </c>
      <c r="W4235" s="197" t="str">
        <f t="shared" si="683"/>
        <v>Blank</v>
      </c>
      <c r="X4235" s="197" t="str">
        <f t="shared" si="684"/>
        <v>Blank</v>
      </c>
      <c r="Y4235" s="197" t="str">
        <f t="shared" si="685"/>
        <v>Blank</v>
      </c>
      <c r="Z4235" s="197" t="str">
        <f t="shared" si="686"/>
        <v>Blank</v>
      </c>
      <c r="AA4235" s="223" t="str" cm="1">
        <f t="array" ref="AA4235">_xlfn.IFS(ISTEXT('3 Model Input'!F$70),"Missing",ISTEXT('3 Model Input'!I$70),"Missing",ISNUMBER('3 Model Input'!K$70),'3 Model Input'!K$70*P4235)</f>
        <v>Missing</v>
      </c>
      <c r="AB4235" s="89"/>
      <c r="AC4235" s="227" t="str" cm="1">
        <f t="array" ref="AC4235">IF(D4235=0,"Blank",_xlfn.IFS('3 Model Input'!E$61=1,(V4235*G4235)/T4235,'3 Model Input'!E$61=2,(W4235*G4235)/T4235,'3 Model Input'!E$61=3,(X4235*G4235)/T4235,'3 Model Input'!E$61=4,(Y4235*G4235)/T4235,'3 Model Input'!E$61=5,(Z4235*G4235)/T4235, ISTEXT('3 Model Input'!E$61),"Missing",'3 Model Input'!E$61=6,(AA4235*G4235)/T4235))</f>
        <v>Blank</v>
      </c>
      <c r="AD4235" s="202" t="str">
        <f t="shared" si="687"/>
        <v>Blank</v>
      </c>
      <c r="AE4235" s="202" t="str">
        <f t="shared" si="688"/>
        <v>Blank</v>
      </c>
      <c r="AF4235" s="217" t="str">
        <f t="shared" si="689"/>
        <v>Blank</v>
      </c>
      <c r="AG4235" s="9" t="str" cm="1">
        <f t="array" ref="AG4235">_xlfn.IFS(ISNUMBER(AC4235), "", ISNUMBER(SEARCH("Blank", AC4235)), "", ISERROR(AC4235), "Bad input on tab 3")</f>
        <v/>
      </c>
    </row>
    <row r="4236" spans="2:33" ht="15" customHeight="1" x14ac:dyDescent="0.75">
      <c r="B4236" s="205" t="str">
        <f>'5 Driver Data'!B4236</f>
        <v>4228</v>
      </c>
      <c r="C4236" s="193">
        <f>'5 Driver Data'!C4236</f>
        <v>0</v>
      </c>
      <c r="D4236" s="192">
        <f>'5 Driver Data'!D4236</f>
        <v>0</v>
      </c>
      <c r="E4236" s="191">
        <f>'5 Driver Data'!E4236</f>
        <v>0</v>
      </c>
      <c r="F4236" s="191">
        <f>'5 Driver Data'!F4236</f>
        <v>0</v>
      </c>
      <c r="G4236" s="191">
        <f>'5 Driver Data'!G4236</f>
        <v>0</v>
      </c>
      <c r="H4236" s="191">
        <f>'5 Driver Data'!H4236</f>
        <v>0</v>
      </c>
      <c r="I4236" s="191">
        <f>'5 Driver Data'!I4236</f>
        <v>0</v>
      </c>
      <c r="J4236" s="191">
        <f>'5 Driver Data'!J4236</f>
        <v>0</v>
      </c>
      <c r="K4236" s="206">
        <f>'5 Driver Data'!K4236</f>
        <v>0</v>
      </c>
      <c r="L4236" s="1"/>
      <c r="M4236" s="216" t="str">
        <f>IF(D4236=0,"Blank",'3 Model Input'!E$44*'3 Model Input'!E$45)</f>
        <v>Blank</v>
      </c>
      <c r="N4236" s="197" t="str">
        <f t="shared" si="680"/>
        <v>Blank</v>
      </c>
      <c r="O4236" s="197" t="str">
        <f>IF(D4236=0,"Blank",'3 Model Input'!E$49*(1-'3 Model Input'!E$51))</f>
        <v>Blank</v>
      </c>
      <c r="P4236" s="197" t="str">
        <f t="shared" si="681"/>
        <v>Blank</v>
      </c>
      <c r="Q4236" s="197" t="str">
        <f>IF(D4236=0,"Blank",IF(D4236="BEV",E4236*(1-'3 Model Input'!E$54), E4236))</f>
        <v>Blank</v>
      </c>
      <c r="R4236" s="198" t="str">
        <f>IF(D4236=0,"Blank",IF(D4236="PHEV",F4236/G4236,F4236*(1-'3 Model Input'!E$54)/G4236))</f>
        <v>Blank</v>
      </c>
      <c r="S4236" s="198" t="str">
        <f>IF(D4236=0,"Blank",IF(D4236="PHEV",MIN(M4236,E4236),MIN(M4236,(E4236*(1-'3 Model Input'!E$54)))))</f>
        <v>Blank</v>
      </c>
      <c r="T4236" s="217" t="str">
        <f t="shared" si="682"/>
        <v>Blank</v>
      </c>
      <c r="U4236" s="89"/>
      <c r="V4236" s="216" t="str">
        <f>IF(D4236=0,"Blank",P4236*'3 Model Input'!E$50)</f>
        <v>Blank</v>
      </c>
      <c r="W4236" s="197" t="str">
        <f t="shared" si="683"/>
        <v>Blank</v>
      </c>
      <c r="X4236" s="197" t="str">
        <f t="shared" si="684"/>
        <v>Blank</v>
      </c>
      <c r="Y4236" s="197" t="str">
        <f t="shared" si="685"/>
        <v>Blank</v>
      </c>
      <c r="Z4236" s="197" t="str">
        <f t="shared" si="686"/>
        <v>Blank</v>
      </c>
      <c r="AA4236" s="223" t="str" cm="1">
        <f t="array" ref="AA4236">_xlfn.IFS(ISTEXT('3 Model Input'!F$70),"Missing",ISTEXT('3 Model Input'!I$70),"Missing",ISNUMBER('3 Model Input'!K$70),'3 Model Input'!K$70*P4236)</f>
        <v>Missing</v>
      </c>
      <c r="AB4236" s="89"/>
      <c r="AC4236" s="227" t="str" cm="1">
        <f t="array" ref="AC4236">IF(D4236=0,"Blank",_xlfn.IFS('3 Model Input'!E$61=1,(V4236*G4236)/T4236,'3 Model Input'!E$61=2,(W4236*G4236)/T4236,'3 Model Input'!E$61=3,(X4236*G4236)/T4236,'3 Model Input'!E$61=4,(Y4236*G4236)/T4236,'3 Model Input'!E$61=5,(Z4236*G4236)/T4236, ISTEXT('3 Model Input'!E$61),"Missing",'3 Model Input'!E$61=6,(AA4236*G4236)/T4236))</f>
        <v>Blank</v>
      </c>
      <c r="AD4236" s="202" t="str">
        <f t="shared" si="687"/>
        <v>Blank</v>
      </c>
      <c r="AE4236" s="202" t="str">
        <f t="shared" si="688"/>
        <v>Blank</v>
      </c>
      <c r="AF4236" s="217" t="str">
        <f t="shared" si="689"/>
        <v>Blank</v>
      </c>
      <c r="AG4236" s="9" t="str" cm="1">
        <f t="array" ref="AG4236">_xlfn.IFS(ISNUMBER(AC4236), "", ISNUMBER(SEARCH("Blank", AC4236)), "", ISERROR(AC4236), "Bad input on tab 3")</f>
        <v/>
      </c>
    </row>
    <row r="4237" spans="2:33" ht="15" customHeight="1" x14ac:dyDescent="0.75">
      <c r="B4237" s="205" t="str">
        <f>'5 Driver Data'!B4237</f>
        <v>4229</v>
      </c>
      <c r="C4237" s="193">
        <f>'5 Driver Data'!C4237</f>
        <v>0</v>
      </c>
      <c r="D4237" s="192">
        <f>'5 Driver Data'!D4237</f>
        <v>0</v>
      </c>
      <c r="E4237" s="191">
        <f>'5 Driver Data'!E4237</f>
        <v>0</v>
      </c>
      <c r="F4237" s="191">
        <f>'5 Driver Data'!F4237</f>
        <v>0</v>
      </c>
      <c r="G4237" s="191">
        <f>'5 Driver Data'!G4237</f>
        <v>0</v>
      </c>
      <c r="H4237" s="191">
        <f>'5 Driver Data'!H4237</f>
        <v>0</v>
      </c>
      <c r="I4237" s="191">
        <f>'5 Driver Data'!I4237</f>
        <v>0</v>
      </c>
      <c r="J4237" s="191">
        <f>'5 Driver Data'!J4237</f>
        <v>0</v>
      </c>
      <c r="K4237" s="206">
        <f>'5 Driver Data'!K4237</f>
        <v>0</v>
      </c>
      <c r="L4237" s="1"/>
      <c r="M4237" s="216" t="str">
        <f>IF(D4237=0,"Blank",'3 Model Input'!E$44*'3 Model Input'!E$45)</f>
        <v>Blank</v>
      </c>
      <c r="N4237" s="197" t="str">
        <f t="shared" si="680"/>
        <v>Blank</v>
      </c>
      <c r="O4237" s="197" t="str">
        <f>IF(D4237=0,"Blank",'3 Model Input'!E$49*(1-'3 Model Input'!E$51))</f>
        <v>Blank</v>
      </c>
      <c r="P4237" s="197" t="str">
        <f t="shared" si="681"/>
        <v>Blank</v>
      </c>
      <c r="Q4237" s="197" t="str">
        <f>IF(D4237=0,"Blank",IF(D4237="BEV",E4237*(1-'3 Model Input'!E$54), E4237))</f>
        <v>Blank</v>
      </c>
      <c r="R4237" s="198" t="str">
        <f>IF(D4237=0,"Blank",IF(D4237="PHEV",F4237/G4237,F4237*(1-'3 Model Input'!E$54)/G4237))</f>
        <v>Blank</v>
      </c>
      <c r="S4237" s="198" t="str">
        <f>IF(D4237=0,"Blank",IF(D4237="PHEV",MIN(M4237,E4237),MIN(M4237,(E4237*(1-'3 Model Input'!E$54)))))</f>
        <v>Blank</v>
      </c>
      <c r="T4237" s="217" t="str">
        <f t="shared" si="682"/>
        <v>Blank</v>
      </c>
      <c r="U4237" s="89"/>
      <c r="V4237" s="216" t="str">
        <f>IF(D4237=0,"Blank",P4237*'3 Model Input'!E$50)</f>
        <v>Blank</v>
      </c>
      <c r="W4237" s="197" t="str">
        <f t="shared" si="683"/>
        <v>Blank</v>
      </c>
      <c r="X4237" s="197" t="str">
        <f t="shared" si="684"/>
        <v>Blank</v>
      </c>
      <c r="Y4237" s="197" t="str">
        <f t="shared" si="685"/>
        <v>Blank</v>
      </c>
      <c r="Z4237" s="197" t="str">
        <f t="shared" si="686"/>
        <v>Blank</v>
      </c>
      <c r="AA4237" s="223" t="str" cm="1">
        <f t="array" ref="AA4237">_xlfn.IFS(ISTEXT('3 Model Input'!F$70),"Missing",ISTEXT('3 Model Input'!I$70),"Missing",ISNUMBER('3 Model Input'!K$70),'3 Model Input'!K$70*P4237)</f>
        <v>Missing</v>
      </c>
      <c r="AB4237" s="89"/>
      <c r="AC4237" s="227" t="str" cm="1">
        <f t="array" ref="AC4237">IF(D4237=0,"Blank",_xlfn.IFS('3 Model Input'!E$61=1,(V4237*G4237)/T4237,'3 Model Input'!E$61=2,(W4237*G4237)/T4237,'3 Model Input'!E$61=3,(X4237*G4237)/T4237,'3 Model Input'!E$61=4,(Y4237*G4237)/T4237,'3 Model Input'!E$61=5,(Z4237*G4237)/T4237, ISTEXT('3 Model Input'!E$61),"Missing",'3 Model Input'!E$61=6,(AA4237*G4237)/T4237))</f>
        <v>Blank</v>
      </c>
      <c r="AD4237" s="202" t="str">
        <f t="shared" si="687"/>
        <v>Blank</v>
      </c>
      <c r="AE4237" s="202" t="str">
        <f t="shared" si="688"/>
        <v>Blank</v>
      </c>
      <c r="AF4237" s="217" t="str">
        <f t="shared" si="689"/>
        <v>Blank</v>
      </c>
      <c r="AG4237" s="9" t="str" cm="1">
        <f t="array" ref="AG4237">_xlfn.IFS(ISNUMBER(AC4237), "", ISNUMBER(SEARCH("Blank", AC4237)), "", ISERROR(AC4237), "Bad input on tab 3")</f>
        <v/>
      </c>
    </row>
    <row r="4238" spans="2:33" ht="15" customHeight="1" x14ac:dyDescent="0.75">
      <c r="B4238" s="205" t="str">
        <f>'5 Driver Data'!B4238</f>
        <v>4230</v>
      </c>
      <c r="C4238" s="193">
        <f>'5 Driver Data'!C4238</f>
        <v>0</v>
      </c>
      <c r="D4238" s="192">
        <f>'5 Driver Data'!D4238</f>
        <v>0</v>
      </c>
      <c r="E4238" s="191">
        <f>'5 Driver Data'!E4238</f>
        <v>0</v>
      </c>
      <c r="F4238" s="191">
        <f>'5 Driver Data'!F4238</f>
        <v>0</v>
      </c>
      <c r="G4238" s="191">
        <f>'5 Driver Data'!G4238</f>
        <v>0</v>
      </c>
      <c r="H4238" s="191">
        <f>'5 Driver Data'!H4238</f>
        <v>0</v>
      </c>
      <c r="I4238" s="191">
        <f>'5 Driver Data'!I4238</f>
        <v>0</v>
      </c>
      <c r="J4238" s="191">
        <f>'5 Driver Data'!J4238</f>
        <v>0</v>
      </c>
      <c r="K4238" s="206">
        <f>'5 Driver Data'!K4238</f>
        <v>0</v>
      </c>
      <c r="L4238" s="1"/>
      <c r="M4238" s="216" t="str">
        <f>IF(D4238=0,"Blank",'3 Model Input'!E$44*'3 Model Input'!E$45)</f>
        <v>Blank</v>
      </c>
      <c r="N4238" s="197" t="str">
        <f t="shared" si="680"/>
        <v>Blank</v>
      </c>
      <c r="O4238" s="197" t="str">
        <f>IF(D4238=0,"Blank",'3 Model Input'!E$49*(1-'3 Model Input'!E$51))</f>
        <v>Blank</v>
      </c>
      <c r="P4238" s="197" t="str">
        <f t="shared" si="681"/>
        <v>Blank</v>
      </c>
      <c r="Q4238" s="197" t="str">
        <f>IF(D4238=0,"Blank",IF(D4238="BEV",E4238*(1-'3 Model Input'!E$54), E4238))</f>
        <v>Blank</v>
      </c>
      <c r="R4238" s="198" t="str">
        <f>IF(D4238=0,"Blank",IF(D4238="PHEV",F4238/G4238,F4238*(1-'3 Model Input'!E$54)/G4238))</f>
        <v>Blank</v>
      </c>
      <c r="S4238" s="198" t="str">
        <f>IF(D4238=0,"Blank",IF(D4238="PHEV",MIN(M4238,E4238),MIN(M4238,(E4238*(1-'3 Model Input'!E$54)))))</f>
        <v>Blank</v>
      </c>
      <c r="T4238" s="217" t="str">
        <f t="shared" si="682"/>
        <v>Blank</v>
      </c>
      <c r="U4238" s="89"/>
      <c r="V4238" s="216" t="str">
        <f>IF(D4238=0,"Blank",P4238*'3 Model Input'!E$50)</f>
        <v>Blank</v>
      </c>
      <c r="W4238" s="197" t="str">
        <f t="shared" si="683"/>
        <v>Blank</v>
      </c>
      <c r="X4238" s="197" t="str">
        <f t="shared" si="684"/>
        <v>Blank</v>
      </c>
      <c r="Y4238" s="197" t="str">
        <f t="shared" si="685"/>
        <v>Blank</v>
      </c>
      <c r="Z4238" s="197" t="str">
        <f t="shared" si="686"/>
        <v>Blank</v>
      </c>
      <c r="AA4238" s="223" t="str" cm="1">
        <f t="array" ref="AA4238">_xlfn.IFS(ISTEXT('3 Model Input'!F$70),"Missing",ISTEXT('3 Model Input'!I$70),"Missing",ISNUMBER('3 Model Input'!K$70),'3 Model Input'!K$70*P4238)</f>
        <v>Missing</v>
      </c>
      <c r="AB4238" s="89"/>
      <c r="AC4238" s="227" t="str" cm="1">
        <f t="array" ref="AC4238">IF(D4238=0,"Blank",_xlfn.IFS('3 Model Input'!E$61=1,(V4238*G4238)/T4238,'3 Model Input'!E$61=2,(W4238*G4238)/T4238,'3 Model Input'!E$61=3,(X4238*G4238)/T4238,'3 Model Input'!E$61=4,(Y4238*G4238)/T4238,'3 Model Input'!E$61=5,(Z4238*G4238)/T4238, ISTEXT('3 Model Input'!E$61),"Missing",'3 Model Input'!E$61=6,(AA4238*G4238)/T4238))</f>
        <v>Blank</v>
      </c>
      <c r="AD4238" s="202" t="str">
        <f t="shared" si="687"/>
        <v>Blank</v>
      </c>
      <c r="AE4238" s="202" t="str">
        <f t="shared" si="688"/>
        <v>Blank</v>
      </c>
      <c r="AF4238" s="217" t="str">
        <f t="shared" si="689"/>
        <v>Blank</v>
      </c>
      <c r="AG4238" s="9" t="str" cm="1">
        <f t="array" ref="AG4238">_xlfn.IFS(ISNUMBER(AC4238), "", ISNUMBER(SEARCH("Blank", AC4238)), "", ISERROR(AC4238), "Bad input on tab 3")</f>
        <v/>
      </c>
    </row>
    <row r="4239" spans="2:33" ht="15" customHeight="1" x14ac:dyDescent="0.75">
      <c r="B4239" s="205" t="str">
        <f>'5 Driver Data'!B4239</f>
        <v>4231</v>
      </c>
      <c r="C4239" s="193">
        <f>'5 Driver Data'!C4239</f>
        <v>0</v>
      </c>
      <c r="D4239" s="192">
        <f>'5 Driver Data'!D4239</f>
        <v>0</v>
      </c>
      <c r="E4239" s="191">
        <f>'5 Driver Data'!E4239</f>
        <v>0</v>
      </c>
      <c r="F4239" s="191">
        <f>'5 Driver Data'!F4239</f>
        <v>0</v>
      </c>
      <c r="G4239" s="191">
        <f>'5 Driver Data'!G4239</f>
        <v>0</v>
      </c>
      <c r="H4239" s="191">
        <f>'5 Driver Data'!H4239</f>
        <v>0</v>
      </c>
      <c r="I4239" s="191">
        <f>'5 Driver Data'!I4239</f>
        <v>0</v>
      </c>
      <c r="J4239" s="191">
        <f>'5 Driver Data'!J4239</f>
        <v>0</v>
      </c>
      <c r="K4239" s="206">
        <f>'5 Driver Data'!K4239</f>
        <v>0</v>
      </c>
      <c r="L4239" s="1"/>
      <c r="M4239" s="216" t="str">
        <f>IF(D4239=0,"Blank",'3 Model Input'!E$44*'3 Model Input'!E$45)</f>
        <v>Blank</v>
      </c>
      <c r="N4239" s="197" t="str">
        <f t="shared" si="680"/>
        <v>Blank</v>
      </c>
      <c r="O4239" s="197" t="str">
        <f>IF(D4239=0,"Blank",'3 Model Input'!E$49*(1-'3 Model Input'!E$51))</f>
        <v>Blank</v>
      </c>
      <c r="P4239" s="197" t="str">
        <f t="shared" si="681"/>
        <v>Blank</v>
      </c>
      <c r="Q4239" s="197" t="str">
        <f>IF(D4239=0,"Blank",IF(D4239="BEV",E4239*(1-'3 Model Input'!E$54), E4239))</f>
        <v>Blank</v>
      </c>
      <c r="R4239" s="198" t="str">
        <f>IF(D4239=0,"Blank",IF(D4239="PHEV",F4239/G4239,F4239*(1-'3 Model Input'!E$54)/G4239))</f>
        <v>Blank</v>
      </c>
      <c r="S4239" s="198" t="str">
        <f>IF(D4239=0,"Blank",IF(D4239="PHEV",MIN(M4239,E4239),MIN(M4239,(E4239*(1-'3 Model Input'!E$54)))))</f>
        <v>Blank</v>
      </c>
      <c r="T4239" s="217" t="str">
        <f t="shared" si="682"/>
        <v>Blank</v>
      </c>
      <c r="U4239" s="89"/>
      <c r="V4239" s="216" t="str">
        <f>IF(D4239=0,"Blank",P4239*'3 Model Input'!E$50)</f>
        <v>Blank</v>
      </c>
      <c r="W4239" s="197" t="str">
        <f t="shared" si="683"/>
        <v>Blank</v>
      </c>
      <c r="X4239" s="197" t="str">
        <f t="shared" si="684"/>
        <v>Blank</v>
      </c>
      <c r="Y4239" s="197" t="str">
        <f t="shared" si="685"/>
        <v>Blank</v>
      </c>
      <c r="Z4239" s="197" t="str">
        <f t="shared" si="686"/>
        <v>Blank</v>
      </c>
      <c r="AA4239" s="223" t="str" cm="1">
        <f t="array" ref="AA4239">_xlfn.IFS(ISTEXT('3 Model Input'!F$70),"Missing",ISTEXT('3 Model Input'!I$70),"Missing",ISNUMBER('3 Model Input'!K$70),'3 Model Input'!K$70*P4239)</f>
        <v>Missing</v>
      </c>
      <c r="AB4239" s="89"/>
      <c r="AC4239" s="227" t="str" cm="1">
        <f t="array" ref="AC4239">IF(D4239=0,"Blank",_xlfn.IFS('3 Model Input'!E$61=1,(V4239*G4239)/T4239,'3 Model Input'!E$61=2,(W4239*G4239)/T4239,'3 Model Input'!E$61=3,(X4239*G4239)/T4239,'3 Model Input'!E$61=4,(Y4239*G4239)/T4239,'3 Model Input'!E$61=5,(Z4239*G4239)/T4239, ISTEXT('3 Model Input'!E$61),"Missing",'3 Model Input'!E$61=6,(AA4239*G4239)/T4239))</f>
        <v>Blank</v>
      </c>
      <c r="AD4239" s="202" t="str">
        <f t="shared" si="687"/>
        <v>Blank</v>
      </c>
      <c r="AE4239" s="202" t="str">
        <f t="shared" si="688"/>
        <v>Blank</v>
      </c>
      <c r="AF4239" s="217" t="str">
        <f t="shared" si="689"/>
        <v>Blank</v>
      </c>
      <c r="AG4239" s="9" t="str" cm="1">
        <f t="array" ref="AG4239">_xlfn.IFS(ISNUMBER(AC4239), "", ISNUMBER(SEARCH("Blank", AC4239)), "", ISERROR(AC4239), "Bad input on tab 3")</f>
        <v/>
      </c>
    </row>
    <row r="4240" spans="2:33" ht="15" customHeight="1" x14ac:dyDescent="0.75">
      <c r="B4240" s="205" t="str">
        <f>'5 Driver Data'!B4240</f>
        <v>4232</v>
      </c>
      <c r="C4240" s="193">
        <f>'5 Driver Data'!C4240</f>
        <v>0</v>
      </c>
      <c r="D4240" s="192">
        <f>'5 Driver Data'!D4240</f>
        <v>0</v>
      </c>
      <c r="E4240" s="191">
        <f>'5 Driver Data'!E4240</f>
        <v>0</v>
      </c>
      <c r="F4240" s="191">
        <f>'5 Driver Data'!F4240</f>
        <v>0</v>
      </c>
      <c r="G4240" s="191">
        <f>'5 Driver Data'!G4240</f>
        <v>0</v>
      </c>
      <c r="H4240" s="191">
        <f>'5 Driver Data'!H4240</f>
        <v>0</v>
      </c>
      <c r="I4240" s="191">
        <f>'5 Driver Data'!I4240</f>
        <v>0</v>
      </c>
      <c r="J4240" s="191">
        <f>'5 Driver Data'!J4240</f>
        <v>0</v>
      </c>
      <c r="K4240" s="206">
        <f>'5 Driver Data'!K4240</f>
        <v>0</v>
      </c>
      <c r="L4240" s="1"/>
      <c r="M4240" s="216" t="str">
        <f>IF(D4240=0,"Blank",'3 Model Input'!E$44*'3 Model Input'!E$45)</f>
        <v>Blank</v>
      </c>
      <c r="N4240" s="197" t="str">
        <f t="shared" si="680"/>
        <v>Blank</v>
      </c>
      <c r="O4240" s="197" t="str">
        <f>IF(D4240=0,"Blank",'3 Model Input'!E$49*(1-'3 Model Input'!E$51))</f>
        <v>Blank</v>
      </c>
      <c r="P4240" s="197" t="str">
        <f t="shared" si="681"/>
        <v>Blank</v>
      </c>
      <c r="Q4240" s="197" t="str">
        <f>IF(D4240=0,"Blank",IF(D4240="BEV",E4240*(1-'3 Model Input'!E$54), E4240))</f>
        <v>Blank</v>
      </c>
      <c r="R4240" s="198" t="str">
        <f>IF(D4240=0,"Blank",IF(D4240="PHEV",F4240/G4240,F4240*(1-'3 Model Input'!E$54)/G4240))</f>
        <v>Blank</v>
      </c>
      <c r="S4240" s="198" t="str">
        <f>IF(D4240=0,"Blank",IF(D4240="PHEV",MIN(M4240,E4240),MIN(M4240,(E4240*(1-'3 Model Input'!E$54)))))</f>
        <v>Blank</v>
      </c>
      <c r="T4240" s="217" t="str">
        <f t="shared" si="682"/>
        <v>Blank</v>
      </c>
      <c r="U4240" s="89"/>
      <c r="V4240" s="216" t="str">
        <f>IF(D4240=0,"Blank",P4240*'3 Model Input'!E$50)</f>
        <v>Blank</v>
      </c>
      <c r="W4240" s="197" t="str">
        <f t="shared" si="683"/>
        <v>Blank</v>
      </c>
      <c r="X4240" s="197" t="str">
        <f t="shared" si="684"/>
        <v>Blank</v>
      </c>
      <c r="Y4240" s="197" t="str">
        <f t="shared" si="685"/>
        <v>Blank</v>
      </c>
      <c r="Z4240" s="197" t="str">
        <f t="shared" si="686"/>
        <v>Blank</v>
      </c>
      <c r="AA4240" s="223" t="str" cm="1">
        <f t="array" ref="AA4240">_xlfn.IFS(ISTEXT('3 Model Input'!F$70),"Missing",ISTEXT('3 Model Input'!I$70),"Missing",ISNUMBER('3 Model Input'!K$70),'3 Model Input'!K$70*P4240)</f>
        <v>Missing</v>
      </c>
      <c r="AB4240" s="89"/>
      <c r="AC4240" s="227" t="str" cm="1">
        <f t="array" ref="AC4240">IF(D4240=0,"Blank",_xlfn.IFS('3 Model Input'!E$61=1,(V4240*G4240)/T4240,'3 Model Input'!E$61=2,(W4240*G4240)/T4240,'3 Model Input'!E$61=3,(X4240*G4240)/T4240,'3 Model Input'!E$61=4,(Y4240*G4240)/T4240,'3 Model Input'!E$61=5,(Z4240*G4240)/T4240, ISTEXT('3 Model Input'!E$61),"Missing",'3 Model Input'!E$61=6,(AA4240*G4240)/T4240))</f>
        <v>Blank</v>
      </c>
      <c r="AD4240" s="202" t="str">
        <f t="shared" si="687"/>
        <v>Blank</v>
      </c>
      <c r="AE4240" s="202" t="str">
        <f t="shared" si="688"/>
        <v>Blank</v>
      </c>
      <c r="AF4240" s="217" t="str">
        <f t="shared" si="689"/>
        <v>Blank</v>
      </c>
      <c r="AG4240" s="9" t="str" cm="1">
        <f t="array" ref="AG4240">_xlfn.IFS(ISNUMBER(AC4240), "", ISNUMBER(SEARCH("Blank", AC4240)), "", ISERROR(AC4240), "Bad input on tab 3")</f>
        <v/>
      </c>
    </row>
    <row r="4241" spans="2:33" ht="15" customHeight="1" x14ac:dyDescent="0.75">
      <c r="B4241" s="205" t="str">
        <f>'5 Driver Data'!B4241</f>
        <v>4233</v>
      </c>
      <c r="C4241" s="193">
        <f>'5 Driver Data'!C4241</f>
        <v>0</v>
      </c>
      <c r="D4241" s="192">
        <f>'5 Driver Data'!D4241</f>
        <v>0</v>
      </c>
      <c r="E4241" s="191">
        <f>'5 Driver Data'!E4241</f>
        <v>0</v>
      </c>
      <c r="F4241" s="191">
        <f>'5 Driver Data'!F4241</f>
        <v>0</v>
      </c>
      <c r="G4241" s="191">
        <f>'5 Driver Data'!G4241</f>
        <v>0</v>
      </c>
      <c r="H4241" s="191">
        <f>'5 Driver Data'!H4241</f>
        <v>0</v>
      </c>
      <c r="I4241" s="191">
        <f>'5 Driver Data'!I4241</f>
        <v>0</v>
      </c>
      <c r="J4241" s="191">
        <f>'5 Driver Data'!J4241</f>
        <v>0</v>
      </c>
      <c r="K4241" s="206">
        <f>'5 Driver Data'!K4241</f>
        <v>0</v>
      </c>
      <c r="L4241" s="1"/>
      <c r="M4241" s="216" t="str">
        <f>IF(D4241=0,"Blank",'3 Model Input'!E$44*'3 Model Input'!E$45)</f>
        <v>Blank</v>
      </c>
      <c r="N4241" s="197" t="str">
        <f t="shared" si="680"/>
        <v>Blank</v>
      </c>
      <c r="O4241" s="197" t="str">
        <f>IF(D4241=0,"Blank",'3 Model Input'!E$49*(1-'3 Model Input'!E$51))</f>
        <v>Blank</v>
      </c>
      <c r="P4241" s="197" t="str">
        <f t="shared" si="681"/>
        <v>Blank</v>
      </c>
      <c r="Q4241" s="197" t="str">
        <f>IF(D4241=0,"Blank",IF(D4241="BEV",E4241*(1-'3 Model Input'!E$54), E4241))</f>
        <v>Blank</v>
      </c>
      <c r="R4241" s="198" t="str">
        <f>IF(D4241=0,"Blank",IF(D4241="PHEV",F4241/G4241,F4241*(1-'3 Model Input'!E$54)/G4241))</f>
        <v>Blank</v>
      </c>
      <c r="S4241" s="198" t="str">
        <f>IF(D4241=0,"Blank",IF(D4241="PHEV",MIN(M4241,E4241),MIN(M4241,(E4241*(1-'3 Model Input'!E$54)))))</f>
        <v>Blank</v>
      </c>
      <c r="T4241" s="217" t="str">
        <f t="shared" si="682"/>
        <v>Blank</v>
      </c>
      <c r="U4241" s="89"/>
      <c r="V4241" s="216" t="str">
        <f>IF(D4241=0,"Blank",P4241*'3 Model Input'!E$50)</f>
        <v>Blank</v>
      </c>
      <c r="W4241" s="197" t="str">
        <f t="shared" si="683"/>
        <v>Blank</v>
      </c>
      <c r="X4241" s="197" t="str">
        <f t="shared" si="684"/>
        <v>Blank</v>
      </c>
      <c r="Y4241" s="197" t="str">
        <f t="shared" si="685"/>
        <v>Blank</v>
      </c>
      <c r="Z4241" s="197" t="str">
        <f t="shared" si="686"/>
        <v>Blank</v>
      </c>
      <c r="AA4241" s="223" t="str" cm="1">
        <f t="array" ref="AA4241">_xlfn.IFS(ISTEXT('3 Model Input'!F$70),"Missing",ISTEXT('3 Model Input'!I$70),"Missing",ISNUMBER('3 Model Input'!K$70),'3 Model Input'!K$70*P4241)</f>
        <v>Missing</v>
      </c>
      <c r="AB4241" s="89"/>
      <c r="AC4241" s="227" t="str" cm="1">
        <f t="array" ref="AC4241">IF(D4241=0,"Blank",_xlfn.IFS('3 Model Input'!E$61=1,(V4241*G4241)/T4241,'3 Model Input'!E$61=2,(W4241*G4241)/T4241,'3 Model Input'!E$61=3,(X4241*G4241)/T4241,'3 Model Input'!E$61=4,(Y4241*G4241)/T4241,'3 Model Input'!E$61=5,(Z4241*G4241)/T4241, ISTEXT('3 Model Input'!E$61),"Missing",'3 Model Input'!E$61=6,(AA4241*G4241)/T4241))</f>
        <v>Blank</v>
      </c>
      <c r="AD4241" s="202" t="str">
        <f t="shared" si="687"/>
        <v>Blank</v>
      </c>
      <c r="AE4241" s="202" t="str">
        <f t="shared" si="688"/>
        <v>Blank</v>
      </c>
      <c r="AF4241" s="217" t="str">
        <f t="shared" si="689"/>
        <v>Blank</v>
      </c>
      <c r="AG4241" s="9" t="str" cm="1">
        <f t="array" ref="AG4241">_xlfn.IFS(ISNUMBER(AC4241), "", ISNUMBER(SEARCH("Blank", AC4241)), "", ISERROR(AC4241), "Bad input on tab 3")</f>
        <v/>
      </c>
    </row>
    <row r="4242" spans="2:33" ht="15" customHeight="1" x14ac:dyDescent="0.75">
      <c r="B4242" s="205" t="str">
        <f>'5 Driver Data'!B4242</f>
        <v>4234</v>
      </c>
      <c r="C4242" s="193">
        <f>'5 Driver Data'!C4242</f>
        <v>0</v>
      </c>
      <c r="D4242" s="192">
        <f>'5 Driver Data'!D4242</f>
        <v>0</v>
      </c>
      <c r="E4242" s="191">
        <f>'5 Driver Data'!E4242</f>
        <v>0</v>
      </c>
      <c r="F4242" s="191">
        <f>'5 Driver Data'!F4242</f>
        <v>0</v>
      </c>
      <c r="G4242" s="191">
        <f>'5 Driver Data'!G4242</f>
        <v>0</v>
      </c>
      <c r="H4242" s="191">
        <f>'5 Driver Data'!H4242</f>
        <v>0</v>
      </c>
      <c r="I4242" s="191">
        <f>'5 Driver Data'!I4242</f>
        <v>0</v>
      </c>
      <c r="J4242" s="191">
        <f>'5 Driver Data'!J4242</f>
        <v>0</v>
      </c>
      <c r="K4242" s="206">
        <f>'5 Driver Data'!K4242</f>
        <v>0</v>
      </c>
      <c r="L4242" s="1"/>
      <c r="M4242" s="216" t="str">
        <f>IF(D4242=0,"Blank",'3 Model Input'!E$44*'3 Model Input'!E$45)</f>
        <v>Blank</v>
      </c>
      <c r="N4242" s="197" t="str">
        <f t="shared" si="680"/>
        <v>Blank</v>
      </c>
      <c r="O4242" s="197" t="str">
        <f>IF(D4242=0,"Blank",'3 Model Input'!E$49*(1-'3 Model Input'!E$51))</f>
        <v>Blank</v>
      </c>
      <c r="P4242" s="197" t="str">
        <f t="shared" si="681"/>
        <v>Blank</v>
      </c>
      <c r="Q4242" s="197" t="str">
        <f>IF(D4242=0,"Blank",IF(D4242="BEV",E4242*(1-'3 Model Input'!E$54), E4242))</f>
        <v>Blank</v>
      </c>
      <c r="R4242" s="198" t="str">
        <f>IF(D4242=0,"Blank",IF(D4242="PHEV",F4242/G4242,F4242*(1-'3 Model Input'!E$54)/G4242))</f>
        <v>Blank</v>
      </c>
      <c r="S4242" s="198" t="str">
        <f>IF(D4242=0,"Blank",IF(D4242="PHEV",MIN(M4242,E4242),MIN(M4242,(E4242*(1-'3 Model Input'!E$54)))))</f>
        <v>Blank</v>
      </c>
      <c r="T4242" s="217" t="str">
        <f t="shared" si="682"/>
        <v>Blank</v>
      </c>
      <c r="U4242" s="89"/>
      <c r="V4242" s="216" t="str">
        <f>IF(D4242=0,"Blank",P4242*'3 Model Input'!E$50)</f>
        <v>Blank</v>
      </c>
      <c r="W4242" s="197" t="str">
        <f t="shared" si="683"/>
        <v>Blank</v>
      </c>
      <c r="X4242" s="197" t="str">
        <f t="shared" si="684"/>
        <v>Blank</v>
      </c>
      <c r="Y4242" s="197" t="str">
        <f t="shared" si="685"/>
        <v>Blank</v>
      </c>
      <c r="Z4242" s="197" t="str">
        <f t="shared" si="686"/>
        <v>Blank</v>
      </c>
      <c r="AA4242" s="223" t="str" cm="1">
        <f t="array" ref="AA4242">_xlfn.IFS(ISTEXT('3 Model Input'!F$70),"Missing",ISTEXT('3 Model Input'!I$70),"Missing",ISNUMBER('3 Model Input'!K$70),'3 Model Input'!K$70*P4242)</f>
        <v>Missing</v>
      </c>
      <c r="AB4242" s="89"/>
      <c r="AC4242" s="227" t="str" cm="1">
        <f t="array" ref="AC4242">IF(D4242=0,"Blank",_xlfn.IFS('3 Model Input'!E$61=1,(V4242*G4242)/T4242,'3 Model Input'!E$61=2,(W4242*G4242)/T4242,'3 Model Input'!E$61=3,(X4242*G4242)/T4242,'3 Model Input'!E$61=4,(Y4242*G4242)/T4242,'3 Model Input'!E$61=5,(Z4242*G4242)/T4242, ISTEXT('3 Model Input'!E$61),"Missing",'3 Model Input'!E$61=6,(AA4242*G4242)/T4242))</f>
        <v>Blank</v>
      </c>
      <c r="AD4242" s="202" t="str">
        <f t="shared" si="687"/>
        <v>Blank</v>
      </c>
      <c r="AE4242" s="202" t="str">
        <f t="shared" si="688"/>
        <v>Blank</v>
      </c>
      <c r="AF4242" s="217" t="str">
        <f t="shared" si="689"/>
        <v>Blank</v>
      </c>
      <c r="AG4242" s="9" t="str" cm="1">
        <f t="array" ref="AG4242">_xlfn.IFS(ISNUMBER(AC4242), "", ISNUMBER(SEARCH("Blank", AC4242)), "", ISERROR(AC4242), "Bad input on tab 3")</f>
        <v/>
      </c>
    </row>
    <row r="4243" spans="2:33" ht="15" customHeight="1" x14ac:dyDescent="0.75">
      <c r="B4243" s="205" t="str">
        <f>'5 Driver Data'!B4243</f>
        <v>4235</v>
      </c>
      <c r="C4243" s="193">
        <f>'5 Driver Data'!C4243</f>
        <v>0</v>
      </c>
      <c r="D4243" s="192">
        <f>'5 Driver Data'!D4243</f>
        <v>0</v>
      </c>
      <c r="E4243" s="191">
        <f>'5 Driver Data'!E4243</f>
        <v>0</v>
      </c>
      <c r="F4243" s="191">
        <f>'5 Driver Data'!F4243</f>
        <v>0</v>
      </c>
      <c r="G4243" s="191">
        <f>'5 Driver Data'!G4243</f>
        <v>0</v>
      </c>
      <c r="H4243" s="191">
        <f>'5 Driver Data'!H4243</f>
        <v>0</v>
      </c>
      <c r="I4243" s="191">
        <f>'5 Driver Data'!I4243</f>
        <v>0</v>
      </c>
      <c r="J4243" s="191">
        <f>'5 Driver Data'!J4243</f>
        <v>0</v>
      </c>
      <c r="K4243" s="206">
        <f>'5 Driver Data'!K4243</f>
        <v>0</v>
      </c>
      <c r="L4243" s="1"/>
      <c r="M4243" s="216" t="str">
        <f>IF(D4243=0,"Blank",'3 Model Input'!E$44*'3 Model Input'!E$45)</f>
        <v>Blank</v>
      </c>
      <c r="N4243" s="197" t="str">
        <f t="shared" si="680"/>
        <v>Blank</v>
      </c>
      <c r="O4243" s="197" t="str">
        <f>IF(D4243=0,"Blank",'3 Model Input'!E$49*(1-'3 Model Input'!E$51))</f>
        <v>Blank</v>
      </c>
      <c r="P4243" s="197" t="str">
        <f t="shared" si="681"/>
        <v>Blank</v>
      </c>
      <c r="Q4243" s="197" t="str">
        <f>IF(D4243=0,"Blank",IF(D4243="BEV",E4243*(1-'3 Model Input'!E$54), E4243))</f>
        <v>Blank</v>
      </c>
      <c r="R4243" s="198" t="str">
        <f>IF(D4243=0,"Blank",IF(D4243="PHEV",F4243/G4243,F4243*(1-'3 Model Input'!E$54)/G4243))</f>
        <v>Blank</v>
      </c>
      <c r="S4243" s="198" t="str">
        <f>IF(D4243=0,"Blank",IF(D4243="PHEV",MIN(M4243,E4243),MIN(M4243,(E4243*(1-'3 Model Input'!E$54)))))</f>
        <v>Blank</v>
      </c>
      <c r="T4243" s="217" t="str">
        <f t="shared" si="682"/>
        <v>Blank</v>
      </c>
      <c r="U4243" s="89"/>
      <c r="V4243" s="216" t="str">
        <f>IF(D4243=0,"Blank",P4243*'3 Model Input'!E$50)</f>
        <v>Blank</v>
      </c>
      <c r="W4243" s="197" t="str">
        <f t="shared" si="683"/>
        <v>Blank</v>
      </c>
      <c r="X4243" s="197" t="str">
        <f t="shared" si="684"/>
        <v>Blank</v>
      </c>
      <c r="Y4243" s="197" t="str">
        <f t="shared" si="685"/>
        <v>Blank</v>
      </c>
      <c r="Z4243" s="197" t="str">
        <f t="shared" si="686"/>
        <v>Blank</v>
      </c>
      <c r="AA4243" s="223" t="str" cm="1">
        <f t="array" ref="AA4243">_xlfn.IFS(ISTEXT('3 Model Input'!F$70),"Missing",ISTEXT('3 Model Input'!I$70),"Missing",ISNUMBER('3 Model Input'!K$70),'3 Model Input'!K$70*P4243)</f>
        <v>Missing</v>
      </c>
      <c r="AB4243" s="89"/>
      <c r="AC4243" s="227" t="str" cm="1">
        <f t="array" ref="AC4243">IF(D4243=0,"Blank",_xlfn.IFS('3 Model Input'!E$61=1,(V4243*G4243)/T4243,'3 Model Input'!E$61=2,(W4243*G4243)/T4243,'3 Model Input'!E$61=3,(X4243*G4243)/T4243,'3 Model Input'!E$61=4,(Y4243*G4243)/T4243,'3 Model Input'!E$61=5,(Z4243*G4243)/T4243, ISTEXT('3 Model Input'!E$61),"Missing",'3 Model Input'!E$61=6,(AA4243*G4243)/T4243))</f>
        <v>Blank</v>
      </c>
      <c r="AD4243" s="202" t="str">
        <f t="shared" si="687"/>
        <v>Blank</v>
      </c>
      <c r="AE4243" s="202" t="str">
        <f t="shared" si="688"/>
        <v>Blank</v>
      </c>
      <c r="AF4243" s="217" t="str">
        <f t="shared" si="689"/>
        <v>Blank</v>
      </c>
      <c r="AG4243" s="9" t="str" cm="1">
        <f t="array" ref="AG4243">_xlfn.IFS(ISNUMBER(AC4243), "", ISNUMBER(SEARCH("Blank", AC4243)), "", ISERROR(AC4243), "Bad input on tab 3")</f>
        <v/>
      </c>
    </row>
    <row r="4244" spans="2:33" ht="15" customHeight="1" x14ac:dyDescent="0.75">
      <c r="B4244" s="205" t="str">
        <f>'5 Driver Data'!B4244</f>
        <v>4236</v>
      </c>
      <c r="C4244" s="193">
        <f>'5 Driver Data'!C4244</f>
        <v>0</v>
      </c>
      <c r="D4244" s="192">
        <f>'5 Driver Data'!D4244</f>
        <v>0</v>
      </c>
      <c r="E4244" s="191">
        <f>'5 Driver Data'!E4244</f>
        <v>0</v>
      </c>
      <c r="F4244" s="191">
        <f>'5 Driver Data'!F4244</f>
        <v>0</v>
      </c>
      <c r="G4244" s="191">
        <f>'5 Driver Data'!G4244</f>
        <v>0</v>
      </c>
      <c r="H4244" s="191">
        <f>'5 Driver Data'!H4244</f>
        <v>0</v>
      </c>
      <c r="I4244" s="191">
        <f>'5 Driver Data'!I4244</f>
        <v>0</v>
      </c>
      <c r="J4244" s="191">
        <f>'5 Driver Data'!J4244</f>
        <v>0</v>
      </c>
      <c r="K4244" s="206">
        <f>'5 Driver Data'!K4244</f>
        <v>0</v>
      </c>
      <c r="L4244" s="1"/>
      <c r="M4244" s="216" t="str">
        <f>IF(D4244=0,"Blank",'3 Model Input'!E$44*'3 Model Input'!E$45)</f>
        <v>Blank</v>
      </c>
      <c r="N4244" s="197" t="str">
        <f t="shared" si="680"/>
        <v>Blank</v>
      </c>
      <c r="O4244" s="197" t="str">
        <f>IF(D4244=0,"Blank",'3 Model Input'!E$49*(1-'3 Model Input'!E$51))</f>
        <v>Blank</v>
      </c>
      <c r="P4244" s="197" t="str">
        <f t="shared" si="681"/>
        <v>Blank</v>
      </c>
      <c r="Q4244" s="197" t="str">
        <f>IF(D4244=0,"Blank",IF(D4244="BEV",E4244*(1-'3 Model Input'!E$54), E4244))</f>
        <v>Blank</v>
      </c>
      <c r="R4244" s="198" t="str">
        <f>IF(D4244=0,"Blank",IF(D4244="PHEV",F4244/G4244,F4244*(1-'3 Model Input'!E$54)/G4244))</f>
        <v>Blank</v>
      </c>
      <c r="S4244" s="198" t="str">
        <f>IF(D4244=0,"Blank",IF(D4244="PHEV",MIN(M4244,E4244),MIN(M4244,(E4244*(1-'3 Model Input'!E$54)))))</f>
        <v>Blank</v>
      </c>
      <c r="T4244" s="217" t="str">
        <f t="shared" si="682"/>
        <v>Blank</v>
      </c>
      <c r="U4244" s="89"/>
      <c r="V4244" s="216" t="str">
        <f>IF(D4244=0,"Blank",P4244*'3 Model Input'!E$50)</f>
        <v>Blank</v>
      </c>
      <c r="W4244" s="197" t="str">
        <f t="shared" si="683"/>
        <v>Blank</v>
      </c>
      <c r="X4244" s="197" t="str">
        <f t="shared" si="684"/>
        <v>Blank</v>
      </c>
      <c r="Y4244" s="197" t="str">
        <f t="shared" si="685"/>
        <v>Blank</v>
      </c>
      <c r="Z4244" s="197" t="str">
        <f t="shared" si="686"/>
        <v>Blank</v>
      </c>
      <c r="AA4244" s="223" t="str" cm="1">
        <f t="array" ref="AA4244">_xlfn.IFS(ISTEXT('3 Model Input'!F$70),"Missing",ISTEXT('3 Model Input'!I$70),"Missing",ISNUMBER('3 Model Input'!K$70),'3 Model Input'!K$70*P4244)</f>
        <v>Missing</v>
      </c>
      <c r="AB4244" s="89"/>
      <c r="AC4244" s="227" t="str" cm="1">
        <f t="array" ref="AC4244">IF(D4244=0,"Blank",_xlfn.IFS('3 Model Input'!E$61=1,(V4244*G4244)/T4244,'3 Model Input'!E$61=2,(W4244*G4244)/T4244,'3 Model Input'!E$61=3,(X4244*G4244)/T4244,'3 Model Input'!E$61=4,(Y4244*G4244)/T4244,'3 Model Input'!E$61=5,(Z4244*G4244)/T4244, ISTEXT('3 Model Input'!E$61),"Missing",'3 Model Input'!E$61=6,(AA4244*G4244)/T4244))</f>
        <v>Blank</v>
      </c>
      <c r="AD4244" s="202" t="str">
        <f t="shared" si="687"/>
        <v>Blank</v>
      </c>
      <c r="AE4244" s="202" t="str">
        <f t="shared" si="688"/>
        <v>Blank</v>
      </c>
      <c r="AF4244" s="217" t="str">
        <f t="shared" si="689"/>
        <v>Blank</v>
      </c>
      <c r="AG4244" s="9" t="str" cm="1">
        <f t="array" ref="AG4244">_xlfn.IFS(ISNUMBER(AC4244), "", ISNUMBER(SEARCH("Blank", AC4244)), "", ISERROR(AC4244), "Bad input on tab 3")</f>
        <v/>
      </c>
    </row>
    <row r="4245" spans="2:33" ht="15" customHeight="1" x14ac:dyDescent="0.75">
      <c r="B4245" s="205" t="str">
        <f>'5 Driver Data'!B4245</f>
        <v>4237</v>
      </c>
      <c r="C4245" s="193">
        <f>'5 Driver Data'!C4245</f>
        <v>0</v>
      </c>
      <c r="D4245" s="192">
        <f>'5 Driver Data'!D4245</f>
        <v>0</v>
      </c>
      <c r="E4245" s="191">
        <f>'5 Driver Data'!E4245</f>
        <v>0</v>
      </c>
      <c r="F4245" s="191">
        <f>'5 Driver Data'!F4245</f>
        <v>0</v>
      </c>
      <c r="G4245" s="191">
        <f>'5 Driver Data'!G4245</f>
        <v>0</v>
      </c>
      <c r="H4245" s="191">
        <f>'5 Driver Data'!H4245</f>
        <v>0</v>
      </c>
      <c r="I4245" s="191">
        <f>'5 Driver Data'!I4245</f>
        <v>0</v>
      </c>
      <c r="J4245" s="191">
        <f>'5 Driver Data'!J4245</f>
        <v>0</v>
      </c>
      <c r="K4245" s="206">
        <f>'5 Driver Data'!K4245</f>
        <v>0</v>
      </c>
      <c r="L4245" s="1"/>
      <c r="M4245" s="216" t="str">
        <f>IF(D4245=0,"Blank",'3 Model Input'!E$44*'3 Model Input'!E$45)</f>
        <v>Blank</v>
      </c>
      <c r="N4245" s="197" t="str">
        <f t="shared" si="680"/>
        <v>Blank</v>
      </c>
      <c r="O4245" s="197" t="str">
        <f>IF(D4245=0,"Blank",'3 Model Input'!E$49*(1-'3 Model Input'!E$51))</f>
        <v>Blank</v>
      </c>
      <c r="P4245" s="197" t="str">
        <f t="shared" si="681"/>
        <v>Blank</v>
      </c>
      <c r="Q4245" s="197" t="str">
        <f>IF(D4245=0,"Blank",IF(D4245="BEV",E4245*(1-'3 Model Input'!E$54), E4245))</f>
        <v>Blank</v>
      </c>
      <c r="R4245" s="198" t="str">
        <f>IF(D4245=0,"Blank",IF(D4245="PHEV",F4245/G4245,F4245*(1-'3 Model Input'!E$54)/G4245))</f>
        <v>Blank</v>
      </c>
      <c r="S4245" s="198" t="str">
        <f>IF(D4245=0,"Blank",IF(D4245="PHEV",MIN(M4245,E4245),MIN(M4245,(E4245*(1-'3 Model Input'!E$54)))))</f>
        <v>Blank</v>
      </c>
      <c r="T4245" s="217" t="str">
        <f t="shared" si="682"/>
        <v>Blank</v>
      </c>
      <c r="U4245" s="89"/>
      <c r="V4245" s="216" t="str">
        <f>IF(D4245=0,"Blank",P4245*'3 Model Input'!E$50)</f>
        <v>Blank</v>
      </c>
      <c r="W4245" s="197" t="str">
        <f t="shared" si="683"/>
        <v>Blank</v>
      </c>
      <c r="X4245" s="197" t="str">
        <f t="shared" si="684"/>
        <v>Blank</v>
      </c>
      <c r="Y4245" s="197" t="str">
        <f t="shared" si="685"/>
        <v>Blank</v>
      </c>
      <c r="Z4245" s="197" t="str">
        <f t="shared" si="686"/>
        <v>Blank</v>
      </c>
      <c r="AA4245" s="223" t="str" cm="1">
        <f t="array" ref="AA4245">_xlfn.IFS(ISTEXT('3 Model Input'!F$70),"Missing",ISTEXT('3 Model Input'!I$70),"Missing",ISNUMBER('3 Model Input'!K$70),'3 Model Input'!K$70*P4245)</f>
        <v>Missing</v>
      </c>
      <c r="AB4245" s="89"/>
      <c r="AC4245" s="227" t="str" cm="1">
        <f t="array" ref="AC4245">IF(D4245=0,"Blank",_xlfn.IFS('3 Model Input'!E$61=1,(V4245*G4245)/T4245,'3 Model Input'!E$61=2,(W4245*G4245)/T4245,'3 Model Input'!E$61=3,(X4245*G4245)/T4245,'3 Model Input'!E$61=4,(Y4245*G4245)/T4245,'3 Model Input'!E$61=5,(Z4245*G4245)/T4245, ISTEXT('3 Model Input'!E$61),"Missing",'3 Model Input'!E$61=6,(AA4245*G4245)/T4245))</f>
        <v>Blank</v>
      </c>
      <c r="AD4245" s="202" t="str">
        <f t="shared" si="687"/>
        <v>Blank</v>
      </c>
      <c r="AE4245" s="202" t="str">
        <f t="shared" si="688"/>
        <v>Blank</v>
      </c>
      <c r="AF4245" s="217" t="str">
        <f t="shared" si="689"/>
        <v>Blank</v>
      </c>
      <c r="AG4245" s="9" t="str" cm="1">
        <f t="array" ref="AG4245">_xlfn.IFS(ISNUMBER(AC4245), "", ISNUMBER(SEARCH("Blank", AC4245)), "", ISERROR(AC4245), "Bad input on tab 3")</f>
        <v/>
      </c>
    </row>
    <row r="4246" spans="2:33" ht="15" customHeight="1" x14ac:dyDescent="0.75">
      <c r="B4246" s="205" t="str">
        <f>'5 Driver Data'!B4246</f>
        <v>4238</v>
      </c>
      <c r="C4246" s="193">
        <f>'5 Driver Data'!C4246</f>
        <v>0</v>
      </c>
      <c r="D4246" s="192">
        <f>'5 Driver Data'!D4246</f>
        <v>0</v>
      </c>
      <c r="E4246" s="191">
        <f>'5 Driver Data'!E4246</f>
        <v>0</v>
      </c>
      <c r="F4246" s="191">
        <f>'5 Driver Data'!F4246</f>
        <v>0</v>
      </c>
      <c r="G4246" s="191">
        <f>'5 Driver Data'!G4246</f>
        <v>0</v>
      </c>
      <c r="H4246" s="191">
        <f>'5 Driver Data'!H4246</f>
        <v>0</v>
      </c>
      <c r="I4246" s="191">
        <f>'5 Driver Data'!I4246</f>
        <v>0</v>
      </c>
      <c r="J4246" s="191">
        <f>'5 Driver Data'!J4246</f>
        <v>0</v>
      </c>
      <c r="K4246" s="206">
        <f>'5 Driver Data'!K4246</f>
        <v>0</v>
      </c>
      <c r="L4246" s="1"/>
      <c r="M4246" s="216" t="str">
        <f>IF(D4246=0,"Blank",'3 Model Input'!E$44*'3 Model Input'!E$45)</f>
        <v>Blank</v>
      </c>
      <c r="N4246" s="197" t="str">
        <f t="shared" si="680"/>
        <v>Blank</v>
      </c>
      <c r="O4246" s="197" t="str">
        <f>IF(D4246=0,"Blank",'3 Model Input'!E$49*(1-'3 Model Input'!E$51))</f>
        <v>Blank</v>
      </c>
      <c r="P4246" s="197" t="str">
        <f t="shared" si="681"/>
        <v>Blank</v>
      </c>
      <c r="Q4246" s="197" t="str">
        <f>IF(D4246=0,"Blank",IF(D4246="BEV",E4246*(1-'3 Model Input'!E$54), E4246))</f>
        <v>Blank</v>
      </c>
      <c r="R4246" s="198" t="str">
        <f>IF(D4246=0,"Blank",IF(D4246="PHEV",F4246/G4246,F4246*(1-'3 Model Input'!E$54)/G4246))</f>
        <v>Blank</v>
      </c>
      <c r="S4246" s="198" t="str">
        <f>IF(D4246=0,"Blank",IF(D4246="PHEV",MIN(M4246,E4246),MIN(M4246,(E4246*(1-'3 Model Input'!E$54)))))</f>
        <v>Blank</v>
      </c>
      <c r="T4246" s="217" t="str">
        <f t="shared" si="682"/>
        <v>Blank</v>
      </c>
      <c r="U4246" s="89"/>
      <c r="V4246" s="216" t="str">
        <f>IF(D4246=0,"Blank",P4246*'3 Model Input'!E$50)</f>
        <v>Blank</v>
      </c>
      <c r="W4246" s="197" t="str">
        <f t="shared" si="683"/>
        <v>Blank</v>
      </c>
      <c r="X4246" s="197" t="str">
        <f t="shared" si="684"/>
        <v>Blank</v>
      </c>
      <c r="Y4246" s="197" t="str">
        <f t="shared" si="685"/>
        <v>Blank</v>
      </c>
      <c r="Z4246" s="197" t="str">
        <f t="shared" si="686"/>
        <v>Blank</v>
      </c>
      <c r="AA4246" s="223" t="str" cm="1">
        <f t="array" ref="AA4246">_xlfn.IFS(ISTEXT('3 Model Input'!F$70),"Missing",ISTEXT('3 Model Input'!I$70),"Missing",ISNUMBER('3 Model Input'!K$70),'3 Model Input'!K$70*P4246)</f>
        <v>Missing</v>
      </c>
      <c r="AB4246" s="89"/>
      <c r="AC4246" s="227" t="str" cm="1">
        <f t="array" ref="AC4246">IF(D4246=0,"Blank",_xlfn.IFS('3 Model Input'!E$61=1,(V4246*G4246)/T4246,'3 Model Input'!E$61=2,(W4246*G4246)/T4246,'3 Model Input'!E$61=3,(X4246*G4246)/T4246,'3 Model Input'!E$61=4,(Y4246*G4246)/T4246,'3 Model Input'!E$61=5,(Z4246*G4246)/T4246, ISTEXT('3 Model Input'!E$61),"Missing",'3 Model Input'!E$61=6,(AA4246*G4246)/T4246))</f>
        <v>Blank</v>
      </c>
      <c r="AD4246" s="202" t="str">
        <f t="shared" si="687"/>
        <v>Blank</v>
      </c>
      <c r="AE4246" s="202" t="str">
        <f t="shared" si="688"/>
        <v>Blank</v>
      </c>
      <c r="AF4246" s="217" t="str">
        <f t="shared" si="689"/>
        <v>Blank</v>
      </c>
      <c r="AG4246" s="9" t="str" cm="1">
        <f t="array" ref="AG4246">_xlfn.IFS(ISNUMBER(AC4246), "", ISNUMBER(SEARCH("Blank", AC4246)), "", ISERROR(AC4246), "Bad input on tab 3")</f>
        <v/>
      </c>
    </row>
    <row r="4247" spans="2:33" ht="15" customHeight="1" x14ac:dyDescent="0.75">
      <c r="B4247" s="205" t="str">
        <f>'5 Driver Data'!B4247</f>
        <v>4239</v>
      </c>
      <c r="C4247" s="193">
        <f>'5 Driver Data'!C4247</f>
        <v>0</v>
      </c>
      <c r="D4247" s="192">
        <f>'5 Driver Data'!D4247</f>
        <v>0</v>
      </c>
      <c r="E4247" s="191">
        <f>'5 Driver Data'!E4247</f>
        <v>0</v>
      </c>
      <c r="F4247" s="191">
        <f>'5 Driver Data'!F4247</f>
        <v>0</v>
      </c>
      <c r="G4247" s="191">
        <f>'5 Driver Data'!G4247</f>
        <v>0</v>
      </c>
      <c r="H4247" s="191">
        <f>'5 Driver Data'!H4247</f>
        <v>0</v>
      </c>
      <c r="I4247" s="191">
        <f>'5 Driver Data'!I4247</f>
        <v>0</v>
      </c>
      <c r="J4247" s="191">
        <f>'5 Driver Data'!J4247</f>
        <v>0</v>
      </c>
      <c r="K4247" s="206">
        <f>'5 Driver Data'!K4247</f>
        <v>0</v>
      </c>
      <c r="L4247" s="1"/>
      <c r="M4247" s="216" t="str">
        <f>IF(D4247=0,"Blank",'3 Model Input'!E$44*'3 Model Input'!E$45)</f>
        <v>Blank</v>
      </c>
      <c r="N4247" s="197" t="str">
        <f t="shared" si="680"/>
        <v>Blank</v>
      </c>
      <c r="O4247" s="197" t="str">
        <f>IF(D4247=0,"Blank",'3 Model Input'!E$49*(1-'3 Model Input'!E$51))</f>
        <v>Blank</v>
      </c>
      <c r="P4247" s="197" t="str">
        <f t="shared" si="681"/>
        <v>Blank</v>
      </c>
      <c r="Q4247" s="197" t="str">
        <f>IF(D4247=0,"Blank",IF(D4247="BEV",E4247*(1-'3 Model Input'!E$54), E4247))</f>
        <v>Blank</v>
      </c>
      <c r="R4247" s="198" t="str">
        <f>IF(D4247=0,"Blank",IF(D4247="PHEV",F4247/G4247,F4247*(1-'3 Model Input'!E$54)/G4247))</f>
        <v>Blank</v>
      </c>
      <c r="S4247" s="198" t="str">
        <f>IF(D4247=0,"Blank",IF(D4247="PHEV",MIN(M4247,E4247),MIN(M4247,(E4247*(1-'3 Model Input'!E$54)))))</f>
        <v>Blank</v>
      </c>
      <c r="T4247" s="217" t="str">
        <f t="shared" si="682"/>
        <v>Blank</v>
      </c>
      <c r="U4247" s="89"/>
      <c r="V4247" s="216" t="str">
        <f>IF(D4247=0,"Blank",P4247*'3 Model Input'!E$50)</f>
        <v>Blank</v>
      </c>
      <c r="W4247" s="197" t="str">
        <f t="shared" si="683"/>
        <v>Blank</v>
      </c>
      <c r="X4247" s="197" t="str">
        <f t="shared" si="684"/>
        <v>Blank</v>
      </c>
      <c r="Y4247" s="197" t="str">
        <f t="shared" si="685"/>
        <v>Blank</v>
      </c>
      <c r="Z4247" s="197" t="str">
        <f t="shared" si="686"/>
        <v>Blank</v>
      </c>
      <c r="AA4247" s="223" t="str" cm="1">
        <f t="array" ref="AA4247">_xlfn.IFS(ISTEXT('3 Model Input'!F$70),"Missing",ISTEXT('3 Model Input'!I$70),"Missing",ISNUMBER('3 Model Input'!K$70),'3 Model Input'!K$70*P4247)</f>
        <v>Missing</v>
      </c>
      <c r="AB4247" s="89"/>
      <c r="AC4247" s="227" t="str" cm="1">
        <f t="array" ref="AC4247">IF(D4247=0,"Blank",_xlfn.IFS('3 Model Input'!E$61=1,(V4247*G4247)/T4247,'3 Model Input'!E$61=2,(W4247*G4247)/T4247,'3 Model Input'!E$61=3,(X4247*G4247)/T4247,'3 Model Input'!E$61=4,(Y4247*G4247)/T4247,'3 Model Input'!E$61=5,(Z4247*G4247)/T4247, ISTEXT('3 Model Input'!E$61),"Missing",'3 Model Input'!E$61=6,(AA4247*G4247)/T4247))</f>
        <v>Blank</v>
      </c>
      <c r="AD4247" s="202" t="str">
        <f t="shared" si="687"/>
        <v>Blank</v>
      </c>
      <c r="AE4247" s="202" t="str">
        <f t="shared" si="688"/>
        <v>Blank</v>
      </c>
      <c r="AF4247" s="217" t="str">
        <f t="shared" si="689"/>
        <v>Blank</v>
      </c>
      <c r="AG4247" s="9" t="str" cm="1">
        <f t="array" ref="AG4247">_xlfn.IFS(ISNUMBER(AC4247), "", ISNUMBER(SEARCH("Blank", AC4247)), "", ISERROR(AC4247), "Bad input on tab 3")</f>
        <v/>
      </c>
    </row>
    <row r="4248" spans="2:33" ht="15" customHeight="1" x14ac:dyDescent="0.75">
      <c r="B4248" s="205" t="str">
        <f>'5 Driver Data'!B4248</f>
        <v>4240</v>
      </c>
      <c r="C4248" s="193">
        <f>'5 Driver Data'!C4248</f>
        <v>0</v>
      </c>
      <c r="D4248" s="192">
        <f>'5 Driver Data'!D4248</f>
        <v>0</v>
      </c>
      <c r="E4248" s="191">
        <f>'5 Driver Data'!E4248</f>
        <v>0</v>
      </c>
      <c r="F4248" s="191">
        <f>'5 Driver Data'!F4248</f>
        <v>0</v>
      </c>
      <c r="G4248" s="191">
        <f>'5 Driver Data'!G4248</f>
        <v>0</v>
      </c>
      <c r="H4248" s="191">
        <f>'5 Driver Data'!H4248</f>
        <v>0</v>
      </c>
      <c r="I4248" s="191">
        <f>'5 Driver Data'!I4248</f>
        <v>0</v>
      </c>
      <c r="J4248" s="191">
        <f>'5 Driver Data'!J4248</f>
        <v>0</v>
      </c>
      <c r="K4248" s="206">
        <f>'5 Driver Data'!K4248</f>
        <v>0</v>
      </c>
      <c r="L4248" s="1"/>
      <c r="M4248" s="216" t="str">
        <f>IF(D4248=0,"Blank",'3 Model Input'!E$44*'3 Model Input'!E$45)</f>
        <v>Blank</v>
      </c>
      <c r="N4248" s="197" t="str">
        <f t="shared" si="680"/>
        <v>Blank</v>
      </c>
      <c r="O4248" s="197" t="str">
        <f>IF(D4248=0,"Blank",'3 Model Input'!E$49*(1-'3 Model Input'!E$51))</f>
        <v>Blank</v>
      </c>
      <c r="P4248" s="197" t="str">
        <f t="shared" si="681"/>
        <v>Blank</v>
      </c>
      <c r="Q4248" s="197" t="str">
        <f>IF(D4248=0,"Blank",IF(D4248="BEV",E4248*(1-'3 Model Input'!E$54), E4248))</f>
        <v>Blank</v>
      </c>
      <c r="R4248" s="198" t="str">
        <f>IF(D4248=0,"Blank",IF(D4248="PHEV",F4248/G4248,F4248*(1-'3 Model Input'!E$54)/G4248))</f>
        <v>Blank</v>
      </c>
      <c r="S4248" s="198" t="str">
        <f>IF(D4248=0,"Blank",IF(D4248="PHEV",MIN(M4248,E4248),MIN(M4248,(E4248*(1-'3 Model Input'!E$54)))))</f>
        <v>Blank</v>
      </c>
      <c r="T4248" s="217" t="str">
        <f t="shared" si="682"/>
        <v>Blank</v>
      </c>
      <c r="U4248" s="89"/>
      <c r="V4248" s="216" t="str">
        <f>IF(D4248=0,"Blank",P4248*'3 Model Input'!E$50)</f>
        <v>Blank</v>
      </c>
      <c r="W4248" s="197" t="str">
        <f t="shared" si="683"/>
        <v>Blank</v>
      </c>
      <c r="X4248" s="197" t="str">
        <f t="shared" si="684"/>
        <v>Blank</v>
      </c>
      <c r="Y4248" s="197" t="str">
        <f t="shared" si="685"/>
        <v>Blank</v>
      </c>
      <c r="Z4248" s="197" t="str">
        <f t="shared" si="686"/>
        <v>Blank</v>
      </c>
      <c r="AA4248" s="223" t="str" cm="1">
        <f t="array" ref="AA4248">_xlfn.IFS(ISTEXT('3 Model Input'!F$70),"Missing",ISTEXT('3 Model Input'!I$70),"Missing",ISNUMBER('3 Model Input'!K$70),'3 Model Input'!K$70*P4248)</f>
        <v>Missing</v>
      </c>
      <c r="AB4248" s="89"/>
      <c r="AC4248" s="227" t="str" cm="1">
        <f t="array" ref="AC4248">IF(D4248=0,"Blank",_xlfn.IFS('3 Model Input'!E$61=1,(V4248*G4248)/T4248,'3 Model Input'!E$61=2,(W4248*G4248)/T4248,'3 Model Input'!E$61=3,(X4248*G4248)/T4248,'3 Model Input'!E$61=4,(Y4248*G4248)/T4248,'3 Model Input'!E$61=5,(Z4248*G4248)/T4248, ISTEXT('3 Model Input'!E$61),"Missing",'3 Model Input'!E$61=6,(AA4248*G4248)/T4248))</f>
        <v>Blank</v>
      </c>
      <c r="AD4248" s="202" t="str">
        <f t="shared" si="687"/>
        <v>Blank</v>
      </c>
      <c r="AE4248" s="202" t="str">
        <f t="shared" si="688"/>
        <v>Blank</v>
      </c>
      <c r="AF4248" s="217" t="str">
        <f t="shared" si="689"/>
        <v>Blank</v>
      </c>
      <c r="AG4248" s="9" t="str" cm="1">
        <f t="array" ref="AG4248">_xlfn.IFS(ISNUMBER(AC4248), "", ISNUMBER(SEARCH("Blank", AC4248)), "", ISERROR(AC4248), "Bad input on tab 3")</f>
        <v/>
      </c>
    </row>
    <row r="4249" spans="2:33" ht="15" customHeight="1" x14ac:dyDescent="0.75">
      <c r="B4249" s="205" t="str">
        <f>'5 Driver Data'!B4249</f>
        <v>4241</v>
      </c>
      <c r="C4249" s="193">
        <f>'5 Driver Data'!C4249</f>
        <v>0</v>
      </c>
      <c r="D4249" s="192">
        <f>'5 Driver Data'!D4249</f>
        <v>0</v>
      </c>
      <c r="E4249" s="191">
        <f>'5 Driver Data'!E4249</f>
        <v>0</v>
      </c>
      <c r="F4249" s="191">
        <f>'5 Driver Data'!F4249</f>
        <v>0</v>
      </c>
      <c r="G4249" s="191">
        <f>'5 Driver Data'!G4249</f>
        <v>0</v>
      </c>
      <c r="H4249" s="191">
        <f>'5 Driver Data'!H4249</f>
        <v>0</v>
      </c>
      <c r="I4249" s="191">
        <f>'5 Driver Data'!I4249</f>
        <v>0</v>
      </c>
      <c r="J4249" s="191">
        <f>'5 Driver Data'!J4249</f>
        <v>0</v>
      </c>
      <c r="K4249" s="206">
        <f>'5 Driver Data'!K4249</f>
        <v>0</v>
      </c>
      <c r="L4249" s="1"/>
      <c r="M4249" s="216" t="str">
        <f>IF(D4249=0,"Blank",'3 Model Input'!E$44*'3 Model Input'!E$45)</f>
        <v>Blank</v>
      </c>
      <c r="N4249" s="197" t="str">
        <f t="shared" si="680"/>
        <v>Blank</v>
      </c>
      <c r="O4249" s="197" t="str">
        <f>IF(D4249=0,"Blank",'3 Model Input'!E$49*(1-'3 Model Input'!E$51))</f>
        <v>Blank</v>
      </c>
      <c r="P4249" s="197" t="str">
        <f t="shared" si="681"/>
        <v>Blank</v>
      </c>
      <c r="Q4249" s="197" t="str">
        <f>IF(D4249=0,"Blank",IF(D4249="BEV",E4249*(1-'3 Model Input'!E$54), E4249))</f>
        <v>Blank</v>
      </c>
      <c r="R4249" s="198" t="str">
        <f>IF(D4249=0,"Blank",IF(D4249="PHEV",F4249/G4249,F4249*(1-'3 Model Input'!E$54)/G4249))</f>
        <v>Blank</v>
      </c>
      <c r="S4249" s="198" t="str">
        <f>IF(D4249=0,"Blank",IF(D4249="PHEV",MIN(M4249,E4249),MIN(M4249,(E4249*(1-'3 Model Input'!E$54)))))</f>
        <v>Blank</v>
      </c>
      <c r="T4249" s="217" t="str">
        <f t="shared" si="682"/>
        <v>Blank</v>
      </c>
      <c r="U4249" s="89"/>
      <c r="V4249" s="216" t="str">
        <f>IF(D4249=0,"Blank",P4249*'3 Model Input'!E$50)</f>
        <v>Blank</v>
      </c>
      <c r="W4249" s="197" t="str">
        <f t="shared" si="683"/>
        <v>Blank</v>
      </c>
      <c r="X4249" s="197" t="str">
        <f t="shared" si="684"/>
        <v>Blank</v>
      </c>
      <c r="Y4249" s="197" t="str">
        <f t="shared" si="685"/>
        <v>Blank</v>
      </c>
      <c r="Z4249" s="197" t="str">
        <f t="shared" si="686"/>
        <v>Blank</v>
      </c>
      <c r="AA4249" s="223" t="str" cm="1">
        <f t="array" ref="AA4249">_xlfn.IFS(ISTEXT('3 Model Input'!F$70),"Missing",ISTEXT('3 Model Input'!I$70),"Missing",ISNUMBER('3 Model Input'!K$70),'3 Model Input'!K$70*P4249)</f>
        <v>Missing</v>
      </c>
      <c r="AB4249" s="89"/>
      <c r="AC4249" s="227" t="str" cm="1">
        <f t="array" ref="AC4249">IF(D4249=0,"Blank",_xlfn.IFS('3 Model Input'!E$61=1,(V4249*G4249)/T4249,'3 Model Input'!E$61=2,(W4249*G4249)/T4249,'3 Model Input'!E$61=3,(X4249*G4249)/T4249,'3 Model Input'!E$61=4,(Y4249*G4249)/T4249,'3 Model Input'!E$61=5,(Z4249*G4249)/T4249, ISTEXT('3 Model Input'!E$61),"Missing",'3 Model Input'!E$61=6,(AA4249*G4249)/T4249))</f>
        <v>Blank</v>
      </c>
      <c r="AD4249" s="202" t="str">
        <f t="shared" si="687"/>
        <v>Blank</v>
      </c>
      <c r="AE4249" s="202" t="str">
        <f t="shared" si="688"/>
        <v>Blank</v>
      </c>
      <c r="AF4249" s="217" t="str">
        <f t="shared" si="689"/>
        <v>Blank</v>
      </c>
      <c r="AG4249" s="9" t="str" cm="1">
        <f t="array" ref="AG4249">_xlfn.IFS(ISNUMBER(AC4249), "", ISNUMBER(SEARCH("Blank", AC4249)), "", ISERROR(AC4249), "Bad input on tab 3")</f>
        <v/>
      </c>
    </row>
    <row r="4250" spans="2:33" ht="15" customHeight="1" x14ac:dyDescent="0.75">
      <c r="B4250" s="205" t="str">
        <f>'5 Driver Data'!B4250</f>
        <v>4242</v>
      </c>
      <c r="C4250" s="193">
        <f>'5 Driver Data'!C4250</f>
        <v>0</v>
      </c>
      <c r="D4250" s="192">
        <f>'5 Driver Data'!D4250</f>
        <v>0</v>
      </c>
      <c r="E4250" s="191">
        <f>'5 Driver Data'!E4250</f>
        <v>0</v>
      </c>
      <c r="F4250" s="191">
        <f>'5 Driver Data'!F4250</f>
        <v>0</v>
      </c>
      <c r="G4250" s="191">
        <f>'5 Driver Data'!G4250</f>
        <v>0</v>
      </c>
      <c r="H4250" s="191">
        <f>'5 Driver Data'!H4250</f>
        <v>0</v>
      </c>
      <c r="I4250" s="191">
        <f>'5 Driver Data'!I4250</f>
        <v>0</v>
      </c>
      <c r="J4250" s="191">
        <f>'5 Driver Data'!J4250</f>
        <v>0</v>
      </c>
      <c r="K4250" s="206">
        <f>'5 Driver Data'!K4250</f>
        <v>0</v>
      </c>
      <c r="L4250" s="1"/>
      <c r="M4250" s="216" t="str">
        <f>IF(D4250=0,"Blank",'3 Model Input'!E$44*'3 Model Input'!E$45)</f>
        <v>Blank</v>
      </c>
      <c r="N4250" s="197" t="str">
        <f t="shared" si="680"/>
        <v>Blank</v>
      </c>
      <c r="O4250" s="197" t="str">
        <f>IF(D4250=0,"Blank",'3 Model Input'!E$49*(1-'3 Model Input'!E$51))</f>
        <v>Blank</v>
      </c>
      <c r="P4250" s="197" t="str">
        <f t="shared" si="681"/>
        <v>Blank</v>
      </c>
      <c r="Q4250" s="197" t="str">
        <f>IF(D4250=0,"Blank",IF(D4250="BEV",E4250*(1-'3 Model Input'!E$54), E4250))</f>
        <v>Blank</v>
      </c>
      <c r="R4250" s="198" t="str">
        <f>IF(D4250=0,"Blank",IF(D4250="PHEV",F4250/G4250,F4250*(1-'3 Model Input'!E$54)/G4250))</f>
        <v>Blank</v>
      </c>
      <c r="S4250" s="198" t="str">
        <f>IF(D4250=0,"Blank",IF(D4250="PHEV",MIN(M4250,E4250),MIN(M4250,(E4250*(1-'3 Model Input'!E$54)))))</f>
        <v>Blank</v>
      </c>
      <c r="T4250" s="217" t="str">
        <f t="shared" si="682"/>
        <v>Blank</v>
      </c>
      <c r="U4250" s="89"/>
      <c r="V4250" s="216" t="str">
        <f>IF(D4250=0,"Blank",P4250*'3 Model Input'!E$50)</f>
        <v>Blank</v>
      </c>
      <c r="W4250" s="197" t="str">
        <f t="shared" si="683"/>
        <v>Blank</v>
      </c>
      <c r="X4250" s="197" t="str">
        <f t="shared" si="684"/>
        <v>Blank</v>
      </c>
      <c r="Y4250" s="197" t="str">
        <f t="shared" si="685"/>
        <v>Blank</v>
      </c>
      <c r="Z4250" s="197" t="str">
        <f t="shared" si="686"/>
        <v>Blank</v>
      </c>
      <c r="AA4250" s="223" t="str" cm="1">
        <f t="array" ref="AA4250">_xlfn.IFS(ISTEXT('3 Model Input'!F$70),"Missing",ISTEXT('3 Model Input'!I$70),"Missing",ISNUMBER('3 Model Input'!K$70),'3 Model Input'!K$70*P4250)</f>
        <v>Missing</v>
      </c>
      <c r="AB4250" s="89"/>
      <c r="AC4250" s="227" t="str" cm="1">
        <f t="array" ref="AC4250">IF(D4250=0,"Blank",_xlfn.IFS('3 Model Input'!E$61=1,(V4250*G4250)/T4250,'3 Model Input'!E$61=2,(W4250*G4250)/T4250,'3 Model Input'!E$61=3,(X4250*G4250)/T4250,'3 Model Input'!E$61=4,(Y4250*G4250)/T4250,'3 Model Input'!E$61=5,(Z4250*G4250)/T4250, ISTEXT('3 Model Input'!E$61),"Missing",'3 Model Input'!E$61=6,(AA4250*G4250)/T4250))</f>
        <v>Blank</v>
      </c>
      <c r="AD4250" s="202" t="str">
        <f t="shared" si="687"/>
        <v>Blank</v>
      </c>
      <c r="AE4250" s="202" t="str">
        <f t="shared" si="688"/>
        <v>Blank</v>
      </c>
      <c r="AF4250" s="217" t="str">
        <f t="shared" si="689"/>
        <v>Blank</v>
      </c>
      <c r="AG4250" s="9" t="str" cm="1">
        <f t="array" ref="AG4250">_xlfn.IFS(ISNUMBER(AC4250), "", ISNUMBER(SEARCH("Blank", AC4250)), "", ISERROR(AC4250), "Bad input on tab 3")</f>
        <v/>
      </c>
    </row>
    <row r="4251" spans="2:33" ht="15" customHeight="1" x14ac:dyDescent="0.75">
      <c r="B4251" s="205" t="str">
        <f>'5 Driver Data'!B4251</f>
        <v>4243</v>
      </c>
      <c r="C4251" s="193">
        <f>'5 Driver Data'!C4251</f>
        <v>0</v>
      </c>
      <c r="D4251" s="192">
        <f>'5 Driver Data'!D4251</f>
        <v>0</v>
      </c>
      <c r="E4251" s="191">
        <f>'5 Driver Data'!E4251</f>
        <v>0</v>
      </c>
      <c r="F4251" s="191">
        <f>'5 Driver Data'!F4251</f>
        <v>0</v>
      </c>
      <c r="G4251" s="191">
        <f>'5 Driver Data'!G4251</f>
        <v>0</v>
      </c>
      <c r="H4251" s="191">
        <f>'5 Driver Data'!H4251</f>
        <v>0</v>
      </c>
      <c r="I4251" s="191">
        <f>'5 Driver Data'!I4251</f>
        <v>0</v>
      </c>
      <c r="J4251" s="191">
        <f>'5 Driver Data'!J4251</f>
        <v>0</v>
      </c>
      <c r="K4251" s="206">
        <f>'5 Driver Data'!K4251</f>
        <v>0</v>
      </c>
      <c r="L4251" s="1"/>
      <c r="M4251" s="216" t="str">
        <f>IF(D4251=0,"Blank",'3 Model Input'!E$44*'3 Model Input'!E$45)</f>
        <v>Blank</v>
      </c>
      <c r="N4251" s="197" t="str">
        <f t="shared" si="680"/>
        <v>Blank</v>
      </c>
      <c r="O4251" s="197" t="str">
        <f>IF(D4251=0,"Blank",'3 Model Input'!E$49*(1-'3 Model Input'!E$51))</f>
        <v>Blank</v>
      </c>
      <c r="P4251" s="197" t="str">
        <f t="shared" si="681"/>
        <v>Blank</v>
      </c>
      <c r="Q4251" s="197" t="str">
        <f>IF(D4251=0,"Blank",IF(D4251="BEV",E4251*(1-'3 Model Input'!E$54), E4251))</f>
        <v>Blank</v>
      </c>
      <c r="R4251" s="198" t="str">
        <f>IF(D4251=0,"Blank",IF(D4251="PHEV",F4251/G4251,F4251*(1-'3 Model Input'!E$54)/G4251))</f>
        <v>Blank</v>
      </c>
      <c r="S4251" s="198" t="str">
        <f>IF(D4251=0,"Blank",IF(D4251="PHEV",MIN(M4251,E4251),MIN(M4251,(E4251*(1-'3 Model Input'!E$54)))))</f>
        <v>Blank</v>
      </c>
      <c r="T4251" s="217" t="str">
        <f t="shared" si="682"/>
        <v>Blank</v>
      </c>
      <c r="U4251" s="89"/>
      <c r="V4251" s="216" t="str">
        <f>IF(D4251=0,"Blank",P4251*'3 Model Input'!E$50)</f>
        <v>Blank</v>
      </c>
      <c r="W4251" s="197" t="str">
        <f t="shared" si="683"/>
        <v>Blank</v>
      </c>
      <c r="X4251" s="197" t="str">
        <f t="shared" si="684"/>
        <v>Blank</v>
      </c>
      <c r="Y4251" s="197" t="str">
        <f t="shared" si="685"/>
        <v>Blank</v>
      </c>
      <c r="Z4251" s="197" t="str">
        <f t="shared" si="686"/>
        <v>Blank</v>
      </c>
      <c r="AA4251" s="223" t="str" cm="1">
        <f t="array" ref="AA4251">_xlfn.IFS(ISTEXT('3 Model Input'!F$70),"Missing",ISTEXT('3 Model Input'!I$70),"Missing",ISNUMBER('3 Model Input'!K$70),'3 Model Input'!K$70*P4251)</f>
        <v>Missing</v>
      </c>
      <c r="AB4251" s="89"/>
      <c r="AC4251" s="227" t="str" cm="1">
        <f t="array" ref="AC4251">IF(D4251=0,"Blank",_xlfn.IFS('3 Model Input'!E$61=1,(V4251*G4251)/T4251,'3 Model Input'!E$61=2,(W4251*G4251)/T4251,'3 Model Input'!E$61=3,(X4251*G4251)/T4251,'3 Model Input'!E$61=4,(Y4251*G4251)/T4251,'3 Model Input'!E$61=5,(Z4251*G4251)/T4251, ISTEXT('3 Model Input'!E$61),"Missing",'3 Model Input'!E$61=6,(AA4251*G4251)/T4251))</f>
        <v>Blank</v>
      </c>
      <c r="AD4251" s="202" t="str">
        <f t="shared" si="687"/>
        <v>Blank</v>
      </c>
      <c r="AE4251" s="202" t="str">
        <f t="shared" si="688"/>
        <v>Blank</v>
      </c>
      <c r="AF4251" s="217" t="str">
        <f t="shared" si="689"/>
        <v>Blank</v>
      </c>
      <c r="AG4251" s="9" t="str" cm="1">
        <f t="array" ref="AG4251">_xlfn.IFS(ISNUMBER(AC4251), "", ISNUMBER(SEARCH("Blank", AC4251)), "", ISERROR(AC4251), "Bad input on tab 3")</f>
        <v/>
      </c>
    </row>
    <row r="4252" spans="2:33" ht="15" customHeight="1" x14ac:dyDescent="0.75">
      <c r="B4252" s="205" t="str">
        <f>'5 Driver Data'!B4252</f>
        <v>4244</v>
      </c>
      <c r="C4252" s="193">
        <f>'5 Driver Data'!C4252</f>
        <v>0</v>
      </c>
      <c r="D4252" s="192">
        <f>'5 Driver Data'!D4252</f>
        <v>0</v>
      </c>
      <c r="E4252" s="191">
        <f>'5 Driver Data'!E4252</f>
        <v>0</v>
      </c>
      <c r="F4252" s="191">
        <f>'5 Driver Data'!F4252</f>
        <v>0</v>
      </c>
      <c r="G4252" s="191">
        <f>'5 Driver Data'!G4252</f>
        <v>0</v>
      </c>
      <c r="H4252" s="191">
        <f>'5 Driver Data'!H4252</f>
        <v>0</v>
      </c>
      <c r="I4252" s="191">
        <f>'5 Driver Data'!I4252</f>
        <v>0</v>
      </c>
      <c r="J4252" s="191">
        <f>'5 Driver Data'!J4252</f>
        <v>0</v>
      </c>
      <c r="K4252" s="206">
        <f>'5 Driver Data'!K4252</f>
        <v>0</v>
      </c>
      <c r="L4252" s="1"/>
      <c r="M4252" s="216" t="str">
        <f>IF(D4252=0,"Blank",'3 Model Input'!E$44*'3 Model Input'!E$45)</f>
        <v>Blank</v>
      </c>
      <c r="N4252" s="197" t="str">
        <f t="shared" si="680"/>
        <v>Blank</v>
      </c>
      <c r="O4252" s="197" t="str">
        <f>IF(D4252=0,"Blank",'3 Model Input'!E$49*(1-'3 Model Input'!E$51))</f>
        <v>Blank</v>
      </c>
      <c r="P4252" s="197" t="str">
        <f t="shared" si="681"/>
        <v>Blank</v>
      </c>
      <c r="Q4252" s="197" t="str">
        <f>IF(D4252=0,"Blank",IF(D4252="BEV",E4252*(1-'3 Model Input'!E$54), E4252))</f>
        <v>Blank</v>
      </c>
      <c r="R4252" s="198" t="str">
        <f>IF(D4252=0,"Blank",IF(D4252="PHEV",F4252/G4252,F4252*(1-'3 Model Input'!E$54)/G4252))</f>
        <v>Blank</v>
      </c>
      <c r="S4252" s="198" t="str">
        <f>IF(D4252=0,"Blank",IF(D4252="PHEV",MIN(M4252,E4252),MIN(M4252,(E4252*(1-'3 Model Input'!E$54)))))</f>
        <v>Blank</v>
      </c>
      <c r="T4252" s="217" t="str">
        <f t="shared" si="682"/>
        <v>Blank</v>
      </c>
      <c r="U4252" s="89"/>
      <c r="V4252" s="216" t="str">
        <f>IF(D4252=0,"Blank",P4252*'3 Model Input'!E$50)</f>
        <v>Blank</v>
      </c>
      <c r="W4252" s="197" t="str">
        <f t="shared" si="683"/>
        <v>Blank</v>
      </c>
      <c r="X4252" s="197" t="str">
        <f t="shared" si="684"/>
        <v>Blank</v>
      </c>
      <c r="Y4252" s="197" t="str">
        <f t="shared" si="685"/>
        <v>Blank</v>
      </c>
      <c r="Z4252" s="197" t="str">
        <f t="shared" si="686"/>
        <v>Blank</v>
      </c>
      <c r="AA4252" s="223" t="str" cm="1">
        <f t="array" ref="AA4252">_xlfn.IFS(ISTEXT('3 Model Input'!F$70),"Missing",ISTEXT('3 Model Input'!I$70),"Missing",ISNUMBER('3 Model Input'!K$70),'3 Model Input'!K$70*P4252)</f>
        <v>Missing</v>
      </c>
      <c r="AB4252" s="89"/>
      <c r="AC4252" s="227" t="str" cm="1">
        <f t="array" ref="AC4252">IF(D4252=0,"Blank",_xlfn.IFS('3 Model Input'!E$61=1,(V4252*G4252)/T4252,'3 Model Input'!E$61=2,(W4252*G4252)/T4252,'3 Model Input'!E$61=3,(X4252*G4252)/T4252,'3 Model Input'!E$61=4,(Y4252*G4252)/T4252,'3 Model Input'!E$61=5,(Z4252*G4252)/T4252, ISTEXT('3 Model Input'!E$61),"Missing",'3 Model Input'!E$61=6,(AA4252*G4252)/T4252))</f>
        <v>Blank</v>
      </c>
      <c r="AD4252" s="202" t="str">
        <f t="shared" si="687"/>
        <v>Blank</v>
      </c>
      <c r="AE4252" s="202" t="str">
        <f t="shared" si="688"/>
        <v>Blank</v>
      </c>
      <c r="AF4252" s="217" t="str">
        <f t="shared" si="689"/>
        <v>Blank</v>
      </c>
      <c r="AG4252" s="9" t="str" cm="1">
        <f t="array" ref="AG4252">_xlfn.IFS(ISNUMBER(AC4252), "", ISNUMBER(SEARCH("Blank", AC4252)), "", ISERROR(AC4252), "Bad input on tab 3")</f>
        <v/>
      </c>
    </row>
    <row r="4253" spans="2:33" ht="15" customHeight="1" x14ac:dyDescent="0.75">
      <c r="B4253" s="205" t="str">
        <f>'5 Driver Data'!B4253</f>
        <v>4245</v>
      </c>
      <c r="C4253" s="193">
        <f>'5 Driver Data'!C4253</f>
        <v>0</v>
      </c>
      <c r="D4253" s="192">
        <f>'5 Driver Data'!D4253</f>
        <v>0</v>
      </c>
      <c r="E4253" s="191">
        <f>'5 Driver Data'!E4253</f>
        <v>0</v>
      </c>
      <c r="F4253" s="191">
        <f>'5 Driver Data'!F4253</f>
        <v>0</v>
      </c>
      <c r="G4253" s="191">
        <f>'5 Driver Data'!G4253</f>
        <v>0</v>
      </c>
      <c r="H4253" s="191">
        <f>'5 Driver Data'!H4253</f>
        <v>0</v>
      </c>
      <c r="I4253" s="191">
        <f>'5 Driver Data'!I4253</f>
        <v>0</v>
      </c>
      <c r="J4253" s="191">
        <f>'5 Driver Data'!J4253</f>
        <v>0</v>
      </c>
      <c r="K4253" s="206">
        <f>'5 Driver Data'!K4253</f>
        <v>0</v>
      </c>
      <c r="L4253" s="1"/>
      <c r="M4253" s="216" t="str">
        <f>IF(D4253=0,"Blank",'3 Model Input'!E$44*'3 Model Input'!E$45)</f>
        <v>Blank</v>
      </c>
      <c r="N4253" s="197" t="str">
        <f t="shared" si="680"/>
        <v>Blank</v>
      </c>
      <c r="O4253" s="197" t="str">
        <f>IF(D4253=0,"Blank",'3 Model Input'!E$49*(1-'3 Model Input'!E$51))</f>
        <v>Blank</v>
      </c>
      <c r="P4253" s="197" t="str">
        <f t="shared" si="681"/>
        <v>Blank</v>
      </c>
      <c r="Q4253" s="197" t="str">
        <f>IF(D4253=0,"Blank",IF(D4253="BEV",E4253*(1-'3 Model Input'!E$54), E4253))</f>
        <v>Blank</v>
      </c>
      <c r="R4253" s="198" t="str">
        <f>IF(D4253=0,"Blank",IF(D4253="PHEV",F4253/G4253,F4253*(1-'3 Model Input'!E$54)/G4253))</f>
        <v>Blank</v>
      </c>
      <c r="S4253" s="198" t="str">
        <f>IF(D4253=0,"Blank",IF(D4253="PHEV",MIN(M4253,E4253),MIN(M4253,(E4253*(1-'3 Model Input'!E$54)))))</f>
        <v>Blank</v>
      </c>
      <c r="T4253" s="217" t="str">
        <f t="shared" si="682"/>
        <v>Blank</v>
      </c>
      <c r="U4253" s="89"/>
      <c r="V4253" s="216" t="str">
        <f>IF(D4253=0,"Blank",P4253*'3 Model Input'!E$50)</f>
        <v>Blank</v>
      </c>
      <c r="W4253" s="197" t="str">
        <f t="shared" si="683"/>
        <v>Blank</v>
      </c>
      <c r="X4253" s="197" t="str">
        <f t="shared" si="684"/>
        <v>Blank</v>
      </c>
      <c r="Y4253" s="197" t="str">
        <f t="shared" si="685"/>
        <v>Blank</v>
      </c>
      <c r="Z4253" s="197" t="str">
        <f t="shared" si="686"/>
        <v>Blank</v>
      </c>
      <c r="AA4253" s="223" t="str" cm="1">
        <f t="array" ref="AA4253">_xlfn.IFS(ISTEXT('3 Model Input'!F$70),"Missing",ISTEXT('3 Model Input'!I$70),"Missing",ISNUMBER('3 Model Input'!K$70),'3 Model Input'!K$70*P4253)</f>
        <v>Missing</v>
      </c>
      <c r="AB4253" s="89"/>
      <c r="AC4253" s="227" t="str" cm="1">
        <f t="array" ref="AC4253">IF(D4253=0,"Blank",_xlfn.IFS('3 Model Input'!E$61=1,(V4253*G4253)/T4253,'3 Model Input'!E$61=2,(W4253*G4253)/T4253,'3 Model Input'!E$61=3,(X4253*G4253)/T4253,'3 Model Input'!E$61=4,(Y4253*G4253)/T4253,'3 Model Input'!E$61=5,(Z4253*G4253)/T4253, ISTEXT('3 Model Input'!E$61),"Missing",'3 Model Input'!E$61=6,(AA4253*G4253)/T4253))</f>
        <v>Blank</v>
      </c>
      <c r="AD4253" s="202" t="str">
        <f t="shared" si="687"/>
        <v>Blank</v>
      </c>
      <c r="AE4253" s="202" t="str">
        <f t="shared" si="688"/>
        <v>Blank</v>
      </c>
      <c r="AF4253" s="217" t="str">
        <f t="shared" si="689"/>
        <v>Blank</v>
      </c>
      <c r="AG4253" s="9" t="str" cm="1">
        <f t="array" ref="AG4253">_xlfn.IFS(ISNUMBER(AC4253), "", ISNUMBER(SEARCH("Blank", AC4253)), "", ISERROR(AC4253), "Bad input on tab 3")</f>
        <v/>
      </c>
    </row>
    <row r="4254" spans="2:33" ht="15" customHeight="1" x14ac:dyDescent="0.75">
      <c r="B4254" s="205" t="str">
        <f>'5 Driver Data'!B4254</f>
        <v>4246</v>
      </c>
      <c r="C4254" s="193">
        <f>'5 Driver Data'!C4254</f>
        <v>0</v>
      </c>
      <c r="D4254" s="192">
        <f>'5 Driver Data'!D4254</f>
        <v>0</v>
      </c>
      <c r="E4254" s="191">
        <f>'5 Driver Data'!E4254</f>
        <v>0</v>
      </c>
      <c r="F4254" s="191">
        <f>'5 Driver Data'!F4254</f>
        <v>0</v>
      </c>
      <c r="G4254" s="191">
        <f>'5 Driver Data'!G4254</f>
        <v>0</v>
      </c>
      <c r="H4254" s="191">
        <f>'5 Driver Data'!H4254</f>
        <v>0</v>
      </c>
      <c r="I4254" s="191">
        <f>'5 Driver Data'!I4254</f>
        <v>0</v>
      </c>
      <c r="J4254" s="191">
        <f>'5 Driver Data'!J4254</f>
        <v>0</v>
      </c>
      <c r="K4254" s="206">
        <f>'5 Driver Data'!K4254</f>
        <v>0</v>
      </c>
      <c r="L4254" s="1"/>
      <c r="M4254" s="216" t="str">
        <f>IF(D4254=0,"Blank",'3 Model Input'!E$44*'3 Model Input'!E$45)</f>
        <v>Blank</v>
      </c>
      <c r="N4254" s="197" t="str">
        <f t="shared" si="680"/>
        <v>Blank</v>
      </c>
      <c r="O4254" s="197" t="str">
        <f>IF(D4254=0,"Blank",'3 Model Input'!E$49*(1-'3 Model Input'!E$51))</f>
        <v>Blank</v>
      </c>
      <c r="P4254" s="197" t="str">
        <f t="shared" si="681"/>
        <v>Blank</v>
      </c>
      <c r="Q4254" s="197" t="str">
        <f>IF(D4254=0,"Blank",IF(D4254="BEV",E4254*(1-'3 Model Input'!E$54), E4254))</f>
        <v>Blank</v>
      </c>
      <c r="R4254" s="198" t="str">
        <f>IF(D4254=0,"Blank",IF(D4254="PHEV",F4254/G4254,F4254*(1-'3 Model Input'!E$54)/G4254))</f>
        <v>Blank</v>
      </c>
      <c r="S4254" s="198" t="str">
        <f>IF(D4254=0,"Blank",IF(D4254="PHEV",MIN(M4254,E4254),MIN(M4254,(E4254*(1-'3 Model Input'!E$54)))))</f>
        <v>Blank</v>
      </c>
      <c r="T4254" s="217" t="str">
        <f t="shared" si="682"/>
        <v>Blank</v>
      </c>
      <c r="U4254" s="89"/>
      <c r="V4254" s="216" t="str">
        <f>IF(D4254=0,"Blank",P4254*'3 Model Input'!E$50)</f>
        <v>Blank</v>
      </c>
      <c r="W4254" s="197" t="str">
        <f t="shared" si="683"/>
        <v>Blank</v>
      </c>
      <c r="X4254" s="197" t="str">
        <f t="shared" si="684"/>
        <v>Blank</v>
      </c>
      <c r="Y4254" s="197" t="str">
        <f t="shared" si="685"/>
        <v>Blank</v>
      </c>
      <c r="Z4254" s="197" t="str">
        <f t="shared" si="686"/>
        <v>Blank</v>
      </c>
      <c r="AA4254" s="223" t="str" cm="1">
        <f t="array" ref="AA4254">_xlfn.IFS(ISTEXT('3 Model Input'!F$70),"Missing",ISTEXT('3 Model Input'!I$70),"Missing",ISNUMBER('3 Model Input'!K$70),'3 Model Input'!K$70*P4254)</f>
        <v>Missing</v>
      </c>
      <c r="AB4254" s="89"/>
      <c r="AC4254" s="227" t="str" cm="1">
        <f t="array" ref="AC4254">IF(D4254=0,"Blank",_xlfn.IFS('3 Model Input'!E$61=1,(V4254*G4254)/T4254,'3 Model Input'!E$61=2,(W4254*G4254)/T4254,'3 Model Input'!E$61=3,(X4254*G4254)/T4254,'3 Model Input'!E$61=4,(Y4254*G4254)/T4254,'3 Model Input'!E$61=5,(Z4254*G4254)/T4254, ISTEXT('3 Model Input'!E$61),"Missing",'3 Model Input'!E$61=6,(AA4254*G4254)/T4254))</f>
        <v>Blank</v>
      </c>
      <c r="AD4254" s="202" t="str">
        <f t="shared" si="687"/>
        <v>Blank</v>
      </c>
      <c r="AE4254" s="202" t="str">
        <f t="shared" si="688"/>
        <v>Blank</v>
      </c>
      <c r="AF4254" s="217" t="str">
        <f t="shared" si="689"/>
        <v>Blank</v>
      </c>
      <c r="AG4254" s="9" t="str" cm="1">
        <f t="array" ref="AG4254">_xlfn.IFS(ISNUMBER(AC4254), "", ISNUMBER(SEARCH("Blank", AC4254)), "", ISERROR(AC4254), "Bad input on tab 3")</f>
        <v/>
      </c>
    </row>
    <row r="4255" spans="2:33" ht="15" customHeight="1" x14ac:dyDescent="0.75">
      <c r="B4255" s="205" t="str">
        <f>'5 Driver Data'!B4255</f>
        <v>4247</v>
      </c>
      <c r="C4255" s="193">
        <f>'5 Driver Data'!C4255</f>
        <v>0</v>
      </c>
      <c r="D4255" s="192">
        <f>'5 Driver Data'!D4255</f>
        <v>0</v>
      </c>
      <c r="E4255" s="191">
        <f>'5 Driver Data'!E4255</f>
        <v>0</v>
      </c>
      <c r="F4255" s="191">
        <f>'5 Driver Data'!F4255</f>
        <v>0</v>
      </c>
      <c r="G4255" s="191">
        <f>'5 Driver Data'!G4255</f>
        <v>0</v>
      </c>
      <c r="H4255" s="191">
        <f>'5 Driver Data'!H4255</f>
        <v>0</v>
      </c>
      <c r="I4255" s="191">
        <f>'5 Driver Data'!I4255</f>
        <v>0</v>
      </c>
      <c r="J4255" s="191">
        <f>'5 Driver Data'!J4255</f>
        <v>0</v>
      </c>
      <c r="K4255" s="206">
        <f>'5 Driver Data'!K4255</f>
        <v>0</v>
      </c>
      <c r="L4255" s="1"/>
      <c r="M4255" s="216" t="str">
        <f>IF(D4255=0,"Blank",'3 Model Input'!E$44*'3 Model Input'!E$45)</f>
        <v>Blank</v>
      </c>
      <c r="N4255" s="197" t="str">
        <f t="shared" si="680"/>
        <v>Blank</v>
      </c>
      <c r="O4255" s="197" t="str">
        <f>IF(D4255=0,"Blank",'3 Model Input'!E$49*(1-'3 Model Input'!E$51))</f>
        <v>Blank</v>
      </c>
      <c r="P4255" s="197" t="str">
        <f t="shared" si="681"/>
        <v>Blank</v>
      </c>
      <c r="Q4255" s="197" t="str">
        <f>IF(D4255=0,"Blank",IF(D4255="BEV",E4255*(1-'3 Model Input'!E$54), E4255))</f>
        <v>Blank</v>
      </c>
      <c r="R4255" s="198" t="str">
        <f>IF(D4255=0,"Blank",IF(D4255="PHEV",F4255/G4255,F4255*(1-'3 Model Input'!E$54)/G4255))</f>
        <v>Blank</v>
      </c>
      <c r="S4255" s="198" t="str">
        <f>IF(D4255=0,"Blank",IF(D4255="PHEV",MIN(M4255,E4255),MIN(M4255,(E4255*(1-'3 Model Input'!E$54)))))</f>
        <v>Blank</v>
      </c>
      <c r="T4255" s="217" t="str">
        <f t="shared" si="682"/>
        <v>Blank</v>
      </c>
      <c r="U4255" s="89"/>
      <c r="V4255" s="216" t="str">
        <f>IF(D4255=0,"Blank",P4255*'3 Model Input'!E$50)</f>
        <v>Blank</v>
      </c>
      <c r="W4255" s="197" t="str">
        <f t="shared" si="683"/>
        <v>Blank</v>
      </c>
      <c r="X4255" s="197" t="str">
        <f t="shared" si="684"/>
        <v>Blank</v>
      </c>
      <c r="Y4255" s="197" t="str">
        <f t="shared" si="685"/>
        <v>Blank</v>
      </c>
      <c r="Z4255" s="197" t="str">
        <f t="shared" si="686"/>
        <v>Blank</v>
      </c>
      <c r="AA4255" s="223" t="str" cm="1">
        <f t="array" ref="AA4255">_xlfn.IFS(ISTEXT('3 Model Input'!F$70),"Missing",ISTEXT('3 Model Input'!I$70),"Missing",ISNUMBER('3 Model Input'!K$70),'3 Model Input'!K$70*P4255)</f>
        <v>Missing</v>
      </c>
      <c r="AB4255" s="89"/>
      <c r="AC4255" s="227" t="str" cm="1">
        <f t="array" ref="AC4255">IF(D4255=0,"Blank",_xlfn.IFS('3 Model Input'!E$61=1,(V4255*G4255)/T4255,'3 Model Input'!E$61=2,(W4255*G4255)/T4255,'3 Model Input'!E$61=3,(X4255*G4255)/T4255,'3 Model Input'!E$61=4,(Y4255*G4255)/T4255,'3 Model Input'!E$61=5,(Z4255*G4255)/T4255, ISTEXT('3 Model Input'!E$61),"Missing",'3 Model Input'!E$61=6,(AA4255*G4255)/T4255))</f>
        <v>Blank</v>
      </c>
      <c r="AD4255" s="202" t="str">
        <f t="shared" si="687"/>
        <v>Blank</v>
      </c>
      <c r="AE4255" s="202" t="str">
        <f t="shared" si="688"/>
        <v>Blank</v>
      </c>
      <c r="AF4255" s="217" t="str">
        <f t="shared" si="689"/>
        <v>Blank</v>
      </c>
      <c r="AG4255" s="9" t="str" cm="1">
        <f t="array" ref="AG4255">_xlfn.IFS(ISNUMBER(AC4255), "", ISNUMBER(SEARCH("Blank", AC4255)), "", ISERROR(AC4255), "Bad input on tab 3")</f>
        <v/>
      </c>
    </row>
    <row r="4256" spans="2:33" ht="15" customHeight="1" x14ac:dyDescent="0.75">
      <c r="B4256" s="205" t="str">
        <f>'5 Driver Data'!B4256</f>
        <v>4248</v>
      </c>
      <c r="C4256" s="193">
        <f>'5 Driver Data'!C4256</f>
        <v>0</v>
      </c>
      <c r="D4256" s="192">
        <f>'5 Driver Data'!D4256</f>
        <v>0</v>
      </c>
      <c r="E4256" s="191">
        <f>'5 Driver Data'!E4256</f>
        <v>0</v>
      </c>
      <c r="F4256" s="191">
        <f>'5 Driver Data'!F4256</f>
        <v>0</v>
      </c>
      <c r="G4256" s="191">
        <f>'5 Driver Data'!G4256</f>
        <v>0</v>
      </c>
      <c r="H4256" s="191">
        <f>'5 Driver Data'!H4256</f>
        <v>0</v>
      </c>
      <c r="I4256" s="191">
        <f>'5 Driver Data'!I4256</f>
        <v>0</v>
      </c>
      <c r="J4256" s="191">
        <f>'5 Driver Data'!J4256</f>
        <v>0</v>
      </c>
      <c r="K4256" s="206">
        <f>'5 Driver Data'!K4256</f>
        <v>0</v>
      </c>
      <c r="L4256" s="1"/>
      <c r="M4256" s="216" t="str">
        <f>IF(D4256=0,"Blank",'3 Model Input'!E$44*'3 Model Input'!E$45)</f>
        <v>Blank</v>
      </c>
      <c r="N4256" s="197" t="str">
        <f t="shared" si="680"/>
        <v>Blank</v>
      </c>
      <c r="O4256" s="197" t="str">
        <f>IF(D4256=0,"Blank",'3 Model Input'!E$49*(1-'3 Model Input'!E$51))</f>
        <v>Blank</v>
      </c>
      <c r="P4256" s="197" t="str">
        <f t="shared" si="681"/>
        <v>Blank</v>
      </c>
      <c r="Q4256" s="197" t="str">
        <f>IF(D4256=0,"Blank",IF(D4256="BEV",E4256*(1-'3 Model Input'!E$54), E4256))</f>
        <v>Blank</v>
      </c>
      <c r="R4256" s="198" t="str">
        <f>IF(D4256=0,"Blank",IF(D4256="PHEV",F4256/G4256,F4256*(1-'3 Model Input'!E$54)/G4256))</f>
        <v>Blank</v>
      </c>
      <c r="S4256" s="198" t="str">
        <f>IF(D4256=0,"Blank",IF(D4256="PHEV",MIN(M4256,E4256),MIN(M4256,(E4256*(1-'3 Model Input'!E$54)))))</f>
        <v>Blank</v>
      </c>
      <c r="T4256" s="217" t="str">
        <f t="shared" si="682"/>
        <v>Blank</v>
      </c>
      <c r="U4256" s="89"/>
      <c r="V4256" s="216" t="str">
        <f>IF(D4256=0,"Blank",P4256*'3 Model Input'!E$50)</f>
        <v>Blank</v>
      </c>
      <c r="W4256" s="197" t="str">
        <f t="shared" si="683"/>
        <v>Blank</v>
      </c>
      <c r="X4256" s="197" t="str">
        <f t="shared" si="684"/>
        <v>Blank</v>
      </c>
      <c r="Y4256" s="197" t="str">
        <f t="shared" si="685"/>
        <v>Blank</v>
      </c>
      <c r="Z4256" s="197" t="str">
        <f t="shared" si="686"/>
        <v>Blank</v>
      </c>
      <c r="AA4256" s="223" t="str" cm="1">
        <f t="array" ref="AA4256">_xlfn.IFS(ISTEXT('3 Model Input'!F$70),"Missing",ISTEXT('3 Model Input'!I$70),"Missing",ISNUMBER('3 Model Input'!K$70),'3 Model Input'!K$70*P4256)</f>
        <v>Missing</v>
      </c>
      <c r="AB4256" s="89"/>
      <c r="AC4256" s="227" t="str" cm="1">
        <f t="array" ref="AC4256">IF(D4256=0,"Blank",_xlfn.IFS('3 Model Input'!E$61=1,(V4256*G4256)/T4256,'3 Model Input'!E$61=2,(W4256*G4256)/T4256,'3 Model Input'!E$61=3,(X4256*G4256)/T4256,'3 Model Input'!E$61=4,(Y4256*G4256)/T4256,'3 Model Input'!E$61=5,(Z4256*G4256)/T4256, ISTEXT('3 Model Input'!E$61),"Missing",'3 Model Input'!E$61=6,(AA4256*G4256)/T4256))</f>
        <v>Blank</v>
      </c>
      <c r="AD4256" s="202" t="str">
        <f t="shared" si="687"/>
        <v>Blank</v>
      </c>
      <c r="AE4256" s="202" t="str">
        <f t="shared" si="688"/>
        <v>Blank</v>
      </c>
      <c r="AF4256" s="217" t="str">
        <f t="shared" si="689"/>
        <v>Blank</v>
      </c>
      <c r="AG4256" s="9" t="str" cm="1">
        <f t="array" ref="AG4256">_xlfn.IFS(ISNUMBER(AC4256), "", ISNUMBER(SEARCH("Blank", AC4256)), "", ISERROR(AC4256), "Bad input on tab 3")</f>
        <v/>
      </c>
    </row>
    <row r="4257" spans="2:33" ht="15" customHeight="1" x14ac:dyDescent="0.75">
      <c r="B4257" s="205" t="str">
        <f>'5 Driver Data'!B4257</f>
        <v>4249</v>
      </c>
      <c r="C4257" s="193">
        <f>'5 Driver Data'!C4257</f>
        <v>0</v>
      </c>
      <c r="D4257" s="192">
        <f>'5 Driver Data'!D4257</f>
        <v>0</v>
      </c>
      <c r="E4257" s="191">
        <f>'5 Driver Data'!E4257</f>
        <v>0</v>
      </c>
      <c r="F4257" s="191">
        <f>'5 Driver Data'!F4257</f>
        <v>0</v>
      </c>
      <c r="G4257" s="191">
        <f>'5 Driver Data'!G4257</f>
        <v>0</v>
      </c>
      <c r="H4257" s="191">
        <f>'5 Driver Data'!H4257</f>
        <v>0</v>
      </c>
      <c r="I4257" s="191">
        <f>'5 Driver Data'!I4257</f>
        <v>0</v>
      </c>
      <c r="J4257" s="191">
        <f>'5 Driver Data'!J4257</f>
        <v>0</v>
      </c>
      <c r="K4257" s="206">
        <f>'5 Driver Data'!K4257</f>
        <v>0</v>
      </c>
      <c r="L4257" s="1"/>
      <c r="M4257" s="216" t="str">
        <f>IF(D4257=0,"Blank",'3 Model Input'!E$44*'3 Model Input'!E$45)</f>
        <v>Blank</v>
      </c>
      <c r="N4257" s="197" t="str">
        <f t="shared" si="680"/>
        <v>Blank</v>
      </c>
      <c r="O4257" s="197" t="str">
        <f>IF(D4257=0,"Blank",'3 Model Input'!E$49*(1-'3 Model Input'!E$51))</f>
        <v>Blank</v>
      </c>
      <c r="P4257" s="197" t="str">
        <f t="shared" si="681"/>
        <v>Blank</v>
      </c>
      <c r="Q4257" s="197" t="str">
        <f>IF(D4257=0,"Blank",IF(D4257="BEV",E4257*(1-'3 Model Input'!E$54), E4257))</f>
        <v>Blank</v>
      </c>
      <c r="R4257" s="198" t="str">
        <f>IF(D4257=0,"Blank",IF(D4257="PHEV",F4257/G4257,F4257*(1-'3 Model Input'!E$54)/G4257))</f>
        <v>Blank</v>
      </c>
      <c r="S4257" s="198" t="str">
        <f>IF(D4257=0,"Blank",IF(D4257="PHEV",MIN(M4257,E4257),MIN(M4257,(E4257*(1-'3 Model Input'!E$54)))))</f>
        <v>Blank</v>
      </c>
      <c r="T4257" s="217" t="str">
        <f t="shared" si="682"/>
        <v>Blank</v>
      </c>
      <c r="U4257" s="89"/>
      <c r="V4257" s="216" t="str">
        <f>IF(D4257=0,"Blank",P4257*'3 Model Input'!E$50)</f>
        <v>Blank</v>
      </c>
      <c r="W4257" s="197" t="str">
        <f t="shared" si="683"/>
        <v>Blank</v>
      </c>
      <c r="X4257" s="197" t="str">
        <f t="shared" si="684"/>
        <v>Blank</v>
      </c>
      <c r="Y4257" s="197" t="str">
        <f t="shared" si="685"/>
        <v>Blank</v>
      </c>
      <c r="Z4257" s="197" t="str">
        <f t="shared" si="686"/>
        <v>Blank</v>
      </c>
      <c r="AA4257" s="223" t="str" cm="1">
        <f t="array" ref="AA4257">_xlfn.IFS(ISTEXT('3 Model Input'!F$70),"Missing",ISTEXT('3 Model Input'!I$70),"Missing",ISNUMBER('3 Model Input'!K$70),'3 Model Input'!K$70*P4257)</f>
        <v>Missing</v>
      </c>
      <c r="AB4257" s="89"/>
      <c r="AC4257" s="227" t="str" cm="1">
        <f t="array" ref="AC4257">IF(D4257=0,"Blank",_xlfn.IFS('3 Model Input'!E$61=1,(V4257*G4257)/T4257,'3 Model Input'!E$61=2,(W4257*G4257)/T4257,'3 Model Input'!E$61=3,(X4257*G4257)/T4257,'3 Model Input'!E$61=4,(Y4257*G4257)/T4257,'3 Model Input'!E$61=5,(Z4257*G4257)/T4257, ISTEXT('3 Model Input'!E$61),"Missing",'3 Model Input'!E$61=6,(AA4257*G4257)/T4257))</f>
        <v>Blank</v>
      </c>
      <c r="AD4257" s="202" t="str">
        <f t="shared" si="687"/>
        <v>Blank</v>
      </c>
      <c r="AE4257" s="202" t="str">
        <f t="shared" si="688"/>
        <v>Blank</v>
      </c>
      <c r="AF4257" s="217" t="str">
        <f t="shared" si="689"/>
        <v>Blank</v>
      </c>
      <c r="AG4257" s="9" t="str" cm="1">
        <f t="array" ref="AG4257">_xlfn.IFS(ISNUMBER(AC4257), "", ISNUMBER(SEARCH("Blank", AC4257)), "", ISERROR(AC4257), "Bad input on tab 3")</f>
        <v/>
      </c>
    </row>
    <row r="4258" spans="2:33" ht="15" customHeight="1" x14ac:dyDescent="0.75">
      <c r="B4258" s="205" t="str">
        <f>'5 Driver Data'!B4258</f>
        <v>4250</v>
      </c>
      <c r="C4258" s="193">
        <f>'5 Driver Data'!C4258</f>
        <v>0</v>
      </c>
      <c r="D4258" s="192">
        <f>'5 Driver Data'!D4258</f>
        <v>0</v>
      </c>
      <c r="E4258" s="191">
        <f>'5 Driver Data'!E4258</f>
        <v>0</v>
      </c>
      <c r="F4258" s="191">
        <f>'5 Driver Data'!F4258</f>
        <v>0</v>
      </c>
      <c r="G4258" s="191">
        <f>'5 Driver Data'!G4258</f>
        <v>0</v>
      </c>
      <c r="H4258" s="191">
        <f>'5 Driver Data'!H4258</f>
        <v>0</v>
      </c>
      <c r="I4258" s="191">
        <f>'5 Driver Data'!I4258</f>
        <v>0</v>
      </c>
      <c r="J4258" s="191">
        <f>'5 Driver Data'!J4258</f>
        <v>0</v>
      </c>
      <c r="K4258" s="206">
        <f>'5 Driver Data'!K4258</f>
        <v>0</v>
      </c>
      <c r="L4258" s="1"/>
      <c r="M4258" s="216" t="str">
        <f>IF(D4258=0,"Blank",'3 Model Input'!E$44*'3 Model Input'!E$45)</f>
        <v>Blank</v>
      </c>
      <c r="N4258" s="197" t="str">
        <f t="shared" si="680"/>
        <v>Blank</v>
      </c>
      <c r="O4258" s="197" t="str">
        <f>IF(D4258=0,"Blank",'3 Model Input'!E$49*(1-'3 Model Input'!E$51))</f>
        <v>Blank</v>
      </c>
      <c r="P4258" s="197" t="str">
        <f t="shared" si="681"/>
        <v>Blank</v>
      </c>
      <c r="Q4258" s="197" t="str">
        <f>IF(D4258=0,"Blank",IF(D4258="BEV",E4258*(1-'3 Model Input'!E$54), E4258))</f>
        <v>Blank</v>
      </c>
      <c r="R4258" s="198" t="str">
        <f>IF(D4258=0,"Blank",IF(D4258="PHEV",F4258/G4258,F4258*(1-'3 Model Input'!E$54)/G4258))</f>
        <v>Blank</v>
      </c>
      <c r="S4258" s="198" t="str">
        <f>IF(D4258=0,"Blank",IF(D4258="PHEV",MIN(M4258,E4258),MIN(M4258,(E4258*(1-'3 Model Input'!E$54)))))</f>
        <v>Blank</v>
      </c>
      <c r="T4258" s="217" t="str">
        <f t="shared" si="682"/>
        <v>Blank</v>
      </c>
      <c r="U4258" s="89"/>
      <c r="V4258" s="216" t="str">
        <f>IF(D4258=0,"Blank",P4258*'3 Model Input'!E$50)</f>
        <v>Blank</v>
      </c>
      <c r="W4258" s="197" t="str">
        <f t="shared" si="683"/>
        <v>Blank</v>
      </c>
      <c r="X4258" s="197" t="str">
        <f t="shared" si="684"/>
        <v>Blank</v>
      </c>
      <c r="Y4258" s="197" t="str">
        <f t="shared" si="685"/>
        <v>Blank</v>
      </c>
      <c r="Z4258" s="197" t="str">
        <f t="shared" si="686"/>
        <v>Blank</v>
      </c>
      <c r="AA4258" s="223" t="str" cm="1">
        <f t="array" ref="AA4258">_xlfn.IFS(ISTEXT('3 Model Input'!F$70),"Missing",ISTEXT('3 Model Input'!I$70),"Missing",ISNUMBER('3 Model Input'!K$70),'3 Model Input'!K$70*P4258)</f>
        <v>Missing</v>
      </c>
      <c r="AB4258" s="89"/>
      <c r="AC4258" s="227" t="str" cm="1">
        <f t="array" ref="AC4258">IF(D4258=0,"Blank",_xlfn.IFS('3 Model Input'!E$61=1,(V4258*G4258)/T4258,'3 Model Input'!E$61=2,(W4258*G4258)/T4258,'3 Model Input'!E$61=3,(X4258*G4258)/T4258,'3 Model Input'!E$61=4,(Y4258*G4258)/T4258,'3 Model Input'!E$61=5,(Z4258*G4258)/T4258, ISTEXT('3 Model Input'!E$61),"Missing",'3 Model Input'!E$61=6,(AA4258*G4258)/T4258))</f>
        <v>Blank</v>
      </c>
      <c r="AD4258" s="202" t="str">
        <f t="shared" si="687"/>
        <v>Blank</v>
      </c>
      <c r="AE4258" s="202" t="str">
        <f t="shared" si="688"/>
        <v>Blank</v>
      </c>
      <c r="AF4258" s="217" t="str">
        <f t="shared" si="689"/>
        <v>Blank</v>
      </c>
      <c r="AG4258" s="9" t="str" cm="1">
        <f t="array" ref="AG4258">_xlfn.IFS(ISNUMBER(AC4258), "", ISNUMBER(SEARCH("Blank", AC4258)), "", ISERROR(AC4258), "Bad input on tab 3")</f>
        <v/>
      </c>
    </row>
    <row r="4259" spans="2:33" ht="15" customHeight="1" x14ac:dyDescent="0.75">
      <c r="B4259" s="205" t="str">
        <f>'5 Driver Data'!B4259</f>
        <v>4251</v>
      </c>
      <c r="C4259" s="193">
        <f>'5 Driver Data'!C4259</f>
        <v>0</v>
      </c>
      <c r="D4259" s="192">
        <f>'5 Driver Data'!D4259</f>
        <v>0</v>
      </c>
      <c r="E4259" s="191">
        <f>'5 Driver Data'!E4259</f>
        <v>0</v>
      </c>
      <c r="F4259" s="191">
        <f>'5 Driver Data'!F4259</f>
        <v>0</v>
      </c>
      <c r="G4259" s="191">
        <f>'5 Driver Data'!G4259</f>
        <v>0</v>
      </c>
      <c r="H4259" s="191">
        <f>'5 Driver Data'!H4259</f>
        <v>0</v>
      </c>
      <c r="I4259" s="191">
        <f>'5 Driver Data'!I4259</f>
        <v>0</v>
      </c>
      <c r="J4259" s="191">
        <f>'5 Driver Data'!J4259</f>
        <v>0</v>
      </c>
      <c r="K4259" s="206">
        <f>'5 Driver Data'!K4259</f>
        <v>0</v>
      </c>
      <c r="L4259" s="1"/>
      <c r="M4259" s="216" t="str">
        <f>IF(D4259=0,"Blank",'3 Model Input'!E$44*'3 Model Input'!E$45)</f>
        <v>Blank</v>
      </c>
      <c r="N4259" s="197" t="str">
        <f t="shared" si="680"/>
        <v>Blank</v>
      </c>
      <c r="O4259" s="197" t="str">
        <f>IF(D4259=0,"Blank",'3 Model Input'!E$49*(1-'3 Model Input'!E$51))</f>
        <v>Blank</v>
      </c>
      <c r="P4259" s="197" t="str">
        <f t="shared" si="681"/>
        <v>Blank</v>
      </c>
      <c r="Q4259" s="197" t="str">
        <f>IF(D4259=0,"Blank",IF(D4259="BEV",E4259*(1-'3 Model Input'!E$54), E4259))</f>
        <v>Blank</v>
      </c>
      <c r="R4259" s="198" t="str">
        <f>IF(D4259=0,"Blank",IF(D4259="PHEV",F4259/G4259,F4259*(1-'3 Model Input'!E$54)/G4259))</f>
        <v>Blank</v>
      </c>
      <c r="S4259" s="198" t="str">
        <f>IF(D4259=0,"Blank",IF(D4259="PHEV",MIN(M4259,E4259),MIN(M4259,(E4259*(1-'3 Model Input'!E$54)))))</f>
        <v>Blank</v>
      </c>
      <c r="T4259" s="217" t="str">
        <f t="shared" si="682"/>
        <v>Blank</v>
      </c>
      <c r="U4259" s="89"/>
      <c r="V4259" s="216" t="str">
        <f>IF(D4259=0,"Blank",P4259*'3 Model Input'!E$50)</f>
        <v>Blank</v>
      </c>
      <c r="W4259" s="197" t="str">
        <f t="shared" si="683"/>
        <v>Blank</v>
      </c>
      <c r="X4259" s="197" t="str">
        <f t="shared" si="684"/>
        <v>Blank</v>
      </c>
      <c r="Y4259" s="197" t="str">
        <f t="shared" si="685"/>
        <v>Blank</v>
      </c>
      <c r="Z4259" s="197" t="str">
        <f t="shared" si="686"/>
        <v>Blank</v>
      </c>
      <c r="AA4259" s="223" t="str" cm="1">
        <f t="array" ref="AA4259">_xlfn.IFS(ISTEXT('3 Model Input'!F$70),"Missing",ISTEXT('3 Model Input'!I$70),"Missing",ISNUMBER('3 Model Input'!K$70),'3 Model Input'!K$70*P4259)</f>
        <v>Missing</v>
      </c>
      <c r="AB4259" s="89"/>
      <c r="AC4259" s="227" t="str" cm="1">
        <f t="array" ref="AC4259">IF(D4259=0,"Blank",_xlfn.IFS('3 Model Input'!E$61=1,(V4259*G4259)/T4259,'3 Model Input'!E$61=2,(W4259*G4259)/T4259,'3 Model Input'!E$61=3,(X4259*G4259)/T4259,'3 Model Input'!E$61=4,(Y4259*G4259)/T4259,'3 Model Input'!E$61=5,(Z4259*G4259)/T4259, ISTEXT('3 Model Input'!E$61),"Missing",'3 Model Input'!E$61=6,(AA4259*G4259)/T4259))</f>
        <v>Blank</v>
      </c>
      <c r="AD4259" s="202" t="str">
        <f t="shared" si="687"/>
        <v>Blank</v>
      </c>
      <c r="AE4259" s="202" t="str">
        <f t="shared" si="688"/>
        <v>Blank</v>
      </c>
      <c r="AF4259" s="217" t="str">
        <f t="shared" si="689"/>
        <v>Blank</v>
      </c>
      <c r="AG4259" s="9" t="str" cm="1">
        <f t="array" ref="AG4259">_xlfn.IFS(ISNUMBER(AC4259), "", ISNUMBER(SEARCH("Blank", AC4259)), "", ISERROR(AC4259), "Bad input on tab 3")</f>
        <v/>
      </c>
    </row>
    <row r="4260" spans="2:33" ht="15" customHeight="1" x14ac:dyDescent="0.75">
      <c r="B4260" s="205" t="str">
        <f>'5 Driver Data'!B4260</f>
        <v>4252</v>
      </c>
      <c r="C4260" s="193">
        <f>'5 Driver Data'!C4260</f>
        <v>0</v>
      </c>
      <c r="D4260" s="192">
        <f>'5 Driver Data'!D4260</f>
        <v>0</v>
      </c>
      <c r="E4260" s="191">
        <f>'5 Driver Data'!E4260</f>
        <v>0</v>
      </c>
      <c r="F4260" s="191">
        <f>'5 Driver Data'!F4260</f>
        <v>0</v>
      </c>
      <c r="G4260" s="191">
        <f>'5 Driver Data'!G4260</f>
        <v>0</v>
      </c>
      <c r="H4260" s="191">
        <f>'5 Driver Data'!H4260</f>
        <v>0</v>
      </c>
      <c r="I4260" s="191">
        <f>'5 Driver Data'!I4260</f>
        <v>0</v>
      </c>
      <c r="J4260" s="191">
        <f>'5 Driver Data'!J4260</f>
        <v>0</v>
      </c>
      <c r="K4260" s="206">
        <f>'5 Driver Data'!K4260</f>
        <v>0</v>
      </c>
      <c r="L4260" s="1"/>
      <c r="M4260" s="216" t="str">
        <f>IF(D4260=0,"Blank",'3 Model Input'!E$44*'3 Model Input'!E$45)</f>
        <v>Blank</v>
      </c>
      <c r="N4260" s="197" t="str">
        <f t="shared" si="680"/>
        <v>Blank</v>
      </c>
      <c r="O4260" s="197" t="str">
        <f>IF(D4260=0,"Blank",'3 Model Input'!E$49*(1-'3 Model Input'!E$51))</f>
        <v>Blank</v>
      </c>
      <c r="P4260" s="197" t="str">
        <f t="shared" si="681"/>
        <v>Blank</v>
      </c>
      <c r="Q4260" s="197" t="str">
        <f>IF(D4260=0,"Blank",IF(D4260="BEV",E4260*(1-'3 Model Input'!E$54), E4260))</f>
        <v>Blank</v>
      </c>
      <c r="R4260" s="198" t="str">
        <f>IF(D4260=0,"Blank",IF(D4260="PHEV",F4260/G4260,F4260*(1-'3 Model Input'!E$54)/G4260))</f>
        <v>Blank</v>
      </c>
      <c r="S4260" s="198" t="str">
        <f>IF(D4260=0,"Blank",IF(D4260="PHEV",MIN(M4260,E4260),MIN(M4260,(E4260*(1-'3 Model Input'!E$54)))))</f>
        <v>Blank</v>
      </c>
      <c r="T4260" s="217" t="str">
        <f t="shared" si="682"/>
        <v>Blank</v>
      </c>
      <c r="U4260" s="89"/>
      <c r="V4260" s="216" t="str">
        <f>IF(D4260=0,"Blank",P4260*'3 Model Input'!E$50)</f>
        <v>Blank</v>
      </c>
      <c r="W4260" s="197" t="str">
        <f t="shared" si="683"/>
        <v>Blank</v>
      </c>
      <c r="X4260" s="197" t="str">
        <f t="shared" si="684"/>
        <v>Blank</v>
      </c>
      <c r="Y4260" s="197" t="str">
        <f t="shared" si="685"/>
        <v>Blank</v>
      </c>
      <c r="Z4260" s="197" t="str">
        <f t="shared" si="686"/>
        <v>Blank</v>
      </c>
      <c r="AA4260" s="223" t="str" cm="1">
        <f t="array" ref="AA4260">_xlfn.IFS(ISTEXT('3 Model Input'!F$70),"Missing",ISTEXT('3 Model Input'!I$70),"Missing",ISNUMBER('3 Model Input'!K$70),'3 Model Input'!K$70*P4260)</f>
        <v>Missing</v>
      </c>
      <c r="AB4260" s="89"/>
      <c r="AC4260" s="227" t="str" cm="1">
        <f t="array" ref="AC4260">IF(D4260=0,"Blank",_xlfn.IFS('3 Model Input'!E$61=1,(V4260*G4260)/T4260,'3 Model Input'!E$61=2,(W4260*G4260)/T4260,'3 Model Input'!E$61=3,(X4260*G4260)/T4260,'3 Model Input'!E$61=4,(Y4260*G4260)/T4260,'3 Model Input'!E$61=5,(Z4260*G4260)/T4260, ISTEXT('3 Model Input'!E$61),"Missing",'3 Model Input'!E$61=6,(AA4260*G4260)/T4260))</f>
        <v>Blank</v>
      </c>
      <c r="AD4260" s="202" t="str">
        <f t="shared" si="687"/>
        <v>Blank</v>
      </c>
      <c r="AE4260" s="202" t="str">
        <f t="shared" si="688"/>
        <v>Blank</v>
      </c>
      <c r="AF4260" s="217" t="str">
        <f t="shared" si="689"/>
        <v>Blank</v>
      </c>
      <c r="AG4260" s="9" t="str" cm="1">
        <f t="array" ref="AG4260">_xlfn.IFS(ISNUMBER(AC4260), "", ISNUMBER(SEARCH("Blank", AC4260)), "", ISERROR(AC4260), "Bad input on tab 3")</f>
        <v/>
      </c>
    </row>
    <row r="4261" spans="2:33" ht="15" customHeight="1" x14ac:dyDescent="0.75">
      <c r="B4261" s="205" t="str">
        <f>'5 Driver Data'!B4261</f>
        <v>4253</v>
      </c>
      <c r="C4261" s="193">
        <f>'5 Driver Data'!C4261</f>
        <v>0</v>
      </c>
      <c r="D4261" s="192">
        <f>'5 Driver Data'!D4261</f>
        <v>0</v>
      </c>
      <c r="E4261" s="191">
        <f>'5 Driver Data'!E4261</f>
        <v>0</v>
      </c>
      <c r="F4261" s="191">
        <f>'5 Driver Data'!F4261</f>
        <v>0</v>
      </c>
      <c r="G4261" s="191">
        <f>'5 Driver Data'!G4261</f>
        <v>0</v>
      </c>
      <c r="H4261" s="191">
        <f>'5 Driver Data'!H4261</f>
        <v>0</v>
      </c>
      <c r="I4261" s="191">
        <f>'5 Driver Data'!I4261</f>
        <v>0</v>
      </c>
      <c r="J4261" s="191">
        <f>'5 Driver Data'!J4261</f>
        <v>0</v>
      </c>
      <c r="K4261" s="206">
        <f>'5 Driver Data'!K4261</f>
        <v>0</v>
      </c>
      <c r="L4261" s="1"/>
      <c r="M4261" s="216" t="str">
        <f>IF(D4261=0,"Blank",'3 Model Input'!E$44*'3 Model Input'!E$45)</f>
        <v>Blank</v>
      </c>
      <c r="N4261" s="197" t="str">
        <f t="shared" si="680"/>
        <v>Blank</v>
      </c>
      <c r="O4261" s="197" t="str">
        <f>IF(D4261=0,"Blank",'3 Model Input'!E$49*(1-'3 Model Input'!E$51))</f>
        <v>Blank</v>
      </c>
      <c r="P4261" s="197" t="str">
        <f t="shared" si="681"/>
        <v>Blank</v>
      </c>
      <c r="Q4261" s="197" t="str">
        <f>IF(D4261=0,"Blank",IF(D4261="BEV",E4261*(1-'3 Model Input'!E$54), E4261))</f>
        <v>Blank</v>
      </c>
      <c r="R4261" s="198" t="str">
        <f>IF(D4261=0,"Blank",IF(D4261="PHEV",F4261/G4261,F4261*(1-'3 Model Input'!E$54)/G4261))</f>
        <v>Blank</v>
      </c>
      <c r="S4261" s="198" t="str">
        <f>IF(D4261=0,"Blank",IF(D4261="PHEV",MIN(M4261,E4261),MIN(M4261,(E4261*(1-'3 Model Input'!E$54)))))</f>
        <v>Blank</v>
      </c>
      <c r="T4261" s="217" t="str">
        <f t="shared" si="682"/>
        <v>Blank</v>
      </c>
      <c r="U4261" s="89"/>
      <c r="V4261" s="216" t="str">
        <f>IF(D4261=0,"Blank",P4261*'3 Model Input'!E$50)</f>
        <v>Blank</v>
      </c>
      <c r="W4261" s="197" t="str">
        <f t="shared" si="683"/>
        <v>Blank</v>
      </c>
      <c r="X4261" s="197" t="str">
        <f t="shared" si="684"/>
        <v>Blank</v>
      </c>
      <c r="Y4261" s="197" t="str">
        <f t="shared" si="685"/>
        <v>Blank</v>
      </c>
      <c r="Z4261" s="197" t="str">
        <f t="shared" si="686"/>
        <v>Blank</v>
      </c>
      <c r="AA4261" s="223" t="str" cm="1">
        <f t="array" ref="AA4261">_xlfn.IFS(ISTEXT('3 Model Input'!F$70),"Missing",ISTEXT('3 Model Input'!I$70),"Missing",ISNUMBER('3 Model Input'!K$70),'3 Model Input'!K$70*P4261)</f>
        <v>Missing</v>
      </c>
      <c r="AB4261" s="89"/>
      <c r="AC4261" s="227" t="str" cm="1">
        <f t="array" ref="AC4261">IF(D4261=0,"Blank",_xlfn.IFS('3 Model Input'!E$61=1,(V4261*G4261)/T4261,'3 Model Input'!E$61=2,(W4261*G4261)/T4261,'3 Model Input'!E$61=3,(X4261*G4261)/T4261,'3 Model Input'!E$61=4,(Y4261*G4261)/T4261,'3 Model Input'!E$61=5,(Z4261*G4261)/T4261, ISTEXT('3 Model Input'!E$61),"Missing",'3 Model Input'!E$61=6,(AA4261*G4261)/T4261))</f>
        <v>Blank</v>
      </c>
      <c r="AD4261" s="202" t="str">
        <f t="shared" si="687"/>
        <v>Blank</v>
      </c>
      <c r="AE4261" s="202" t="str">
        <f t="shared" si="688"/>
        <v>Blank</v>
      </c>
      <c r="AF4261" s="217" t="str">
        <f t="shared" si="689"/>
        <v>Blank</v>
      </c>
      <c r="AG4261" s="9" t="str" cm="1">
        <f t="array" ref="AG4261">_xlfn.IFS(ISNUMBER(AC4261), "", ISNUMBER(SEARCH("Blank", AC4261)), "", ISERROR(AC4261), "Bad input on tab 3")</f>
        <v/>
      </c>
    </row>
    <row r="4262" spans="2:33" ht="15" customHeight="1" x14ac:dyDescent="0.75">
      <c r="B4262" s="205" t="str">
        <f>'5 Driver Data'!B4262</f>
        <v>4254</v>
      </c>
      <c r="C4262" s="193">
        <f>'5 Driver Data'!C4262</f>
        <v>0</v>
      </c>
      <c r="D4262" s="192">
        <f>'5 Driver Data'!D4262</f>
        <v>0</v>
      </c>
      <c r="E4262" s="191">
        <f>'5 Driver Data'!E4262</f>
        <v>0</v>
      </c>
      <c r="F4262" s="191">
        <f>'5 Driver Data'!F4262</f>
        <v>0</v>
      </c>
      <c r="G4262" s="191">
        <f>'5 Driver Data'!G4262</f>
        <v>0</v>
      </c>
      <c r="H4262" s="191">
        <f>'5 Driver Data'!H4262</f>
        <v>0</v>
      </c>
      <c r="I4262" s="191">
        <f>'5 Driver Data'!I4262</f>
        <v>0</v>
      </c>
      <c r="J4262" s="191">
        <f>'5 Driver Data'!J4262</f>
        <v>0</v>
      </c>
      <c r="K4262" s="206">
        <f>'5 Driver Data'!K4262</f>
        <v>0</v>
      </c>
      <c r="L4262" s="1"/>
      <c r="M4262" s="216" t="str">
        <f>IF(D4262=0,"Blank",'3 Model Input'!E$44*'3 Model Input'!E$45)</f>
        <v>Blank</v>
      </c>
      <c r="N4262" s="197" t="str">
        <f t="shared" si="680"/>
        <v>Blank</v>
      </c>
      <c r="O4262" s="197" t="str">
        <f>IF(D4262=0,"Blank",'3 Model Input'!E$49*(1-'3 Model Input'!E$51))</f>
        <v>Blank</v>
      </c>
      <c r="P4262" s="197" t="str">
        <f t="shared" si="681"/>
        <v>Blank</v>
      </c>
      <c r="Q4262" s="197" t="str">
        <f>IF(D4262=0,"Blank",IF(D4262="BEV",E4262*(1-'3 Model Input'!E$54), E4262))</f>
        <v>Blank</v>
      </c>
      <c r="R4262" s="198" t="str">
        <f>IF(D4262=0,"Blank",IF(D4262="PHEV",F4262/G4262,F4262*(1-'3 Model Input'!E$54)/G4262))</f>
        <v>Blank</v>
      </c>
      <c r="S4262" s="198" t="str">
        <f>IF(D4262=0,"Blank",IF(D4262="PHEV",MIN(M4262,E4262),MIN(M4262,(E4262*(1-'3 Model Input'!E$54)))))</f>
        <v>Blank</v>
      </c>
      <c r="T4262" s="217" t="str">
        <f t="shared" si="682"/>
        <v>Blank</v>
      </c>
      <c r="U4262" s="89"/>
      <c r="V4262" s="216" t="str">
        <f>IF(D4262=0,"Blank",P4262*'3 Model Input'!E$50)</f>
        <v>Blank</v>
      </c>
      <c r="W4262" s="197" t="str">
        <f t="shared" si="683"/>
        <v>Blank</v>
      </c>
      <c r="X4262" s="197" t="str">
        <f t="shared" si="684"/>
        <v>Blank</v>
      </c>
      <c r="Y4262" s="197" t="str">
        <f t="shared" si="685"/>
        <v>Blank</v>
      </c>
      <c r="Z4262" s="197" t="str">
        <f t="shared" si="686"/>
        <v>Blank</v>
      </c>
      <c r="AA4262" s="223" t="str" cm="1">
        <f t="array" ref="AA4262">_xlfn.IFS(ISTEXT('3 Model Input'!F$70),"Missing",ISTEXT('3 Model Input'!I$70),"Missing",ISNUMBER('3 Model Input'!K$70),'3 Model Input'!K$70*P4262)</f>
        <v>Missing</v>
      </c>
      <c r="AB4262" s="89"/>
      <c r="AC4262" s="227" t="str" cm="1">
        <f t="array" ref="AC4262">IF(D4262=0,"Blank",_xlfn.IFS('3 Model Input'!E$61=1,(V4262*G4262)/T4262,'3 Model Input'!E$61=2,(W4262*G4262)/T4262,'3 Model Input'!E$61=3,(X4262*G4262)/T4262,'3 Model Input'!E$61=4,(Y4262*G4262)/T4262,'3 Model Input'!E$61=5,(Z4262*G4262)/T4262, ISTEXT('3 Model Input'!E$61),"Missing",'3 Model Input'!E$61=6,(AA4262*G4262)/T4262))</f>
        <v>Blank</v>
      </c>
      <c r="AD4262" s="202" t="str">
        <f t="shared" si="687"/>
        <v>Blank</v>
      </c>
      <c r="AE4262" s="202" t="str">
        <f t="shared" si="688"/>
        <v>Blank</v>
      </c>
      <c r="AF4262" s="217" t="str">
        <f t="shared" si="689"/>
        <v>Blank</v>
      </c>
      <c r="AG4262" s="9" t="str" cm="1">
        <f t="array" ref="AG4262">_xlfn.IFS(ISNUMBER(AC4262), "", ISNUMBER(SEARCH("Blank", AC4262)), "", ISERROR(AC4262), "Bad input on tab 3")</f>
        <v/>
      </c>
    </row>
    <row r="4263" spans="2:33" ht="15" customHeight="1" x14ac:dyDescent="0.75">
      <c r="B4263" s="205" t="str">
        <f>'5 Driver Data'!B4263</f>
        <v>4255</v>
      </c>
      <c r="C4263" s="193">
        <f>'5 Driver Data'!C4263</f>
        <v>0</v>
      </c>
      <c r="D4263" s="192">
        <f>'5 Driver Data'!D4263</f>
        <v>0</v>
      </c>
      <c r="E4263" s="191">
        <f>'5 Driver Data'!E4263</f>
        <v>0</v>
      </c>
      <c r="F4263" s="191">
        <f>'5 Driver Data'!F4263</f>
        <v>0</v>
      </c>
      <c r="G4263" s="191">
        <f>'5 Driver Data'!G4263</f>
        <v>0</v>
      </c>
      <c r="H4263" s="191">
        <f>'5 Driver Data'!H4263</f>
        <v>0</v>
      </c>
      <c r="I4263" s="191">
        <f>'5 Driver Data'!I4263</f>
        <v>0</v>
      </c>
      <c r="J4263" s="191">
        <f>'5 Driver Data'!J4263</f>
        <v>0</v>
      </c>
      <c r="K4263" s="206">
        <f>'5 Driver Data'!K4263</f>
        <v>0</v>
      </c>
      <c r="L4263" s="1"/>
      <c r="M4263" s="216" t="str">
        <f>IF(D4263=0,"Blank",'3 Model Input'!E$44*'3 Model Input'!E$45)</f>
        <v>Blank</v>
      </c>
      <c r="N4263" s="197" t="str">
        <f t="shared" si="680"/>
        <v>Blank</v>
      </c>
      <c r="O4263" s="197" t="str">
        <f>IF(D4263=0,"Blank",'3 Model Input'!E$49*(1-'3 Model Input'!E$51))</f>
        <v>Blank</v>
      </c>
      <c r="P4263" s="197" t="str">
        <f t="shared" si="681"/>
        <v>Blank</v>
      </c>
      <c r="Q4263" s="197" t="str">
        <f>IF(D4263=0,"Blank",IF(D4263="BEV",E4263*(1-'3 Model Input'!E$54), E4263))</f>
        <v>Blank</v>
      </c>
      <c r="R4263" s="198" t="str">
        <f>IF(D4263=0,"Blank",IF(D4263="PHEV",F4263/G4263,F4263*(1-'3 Model Input'!E$54)/G4263))</f>
        <v>Blank</v>
      </c>
      <c r="S4263" s="198" t="str">
        <f>IF(D4263=0,"Blank",IF(D4263="PHEV",MIN(M4263,E4263),MIN(M4263,(E4263*(1-'3 Model Input'!E$54)))))</f>
        <v>Blank</v>
      </c>
      <c r="T4263" s="217" t="str">
        <f t="shared" si="682"/>
        <v>Blank</v>
      </c>
      <c r="U4263" s="89"/>
      <c r="V4263" s="216" t="str">
        <f>IF(D4263=0,"Blank",P4263*'3 Model Input'!E$50)</f>
        <v>Blank</v>
      </c>
      <c r="W4263" s="197" t="str">
        <f t="shared" si="683"/>
        <v>Blank</v>
      </c>
      <c r="X4263" s="197" t="str">
        <f t="shared" si="684"/>
        <v>Blank</v>
      </c>
      <c r="Y4263" s="197" t="str">
        <f t="shared" si="685"/>
        <v>Blank</v>
      </c>
      <c r="Z4263" s="197" t="str">
        <f t="shared" si="686"/>
        <v>Blank</v>
      </c>
      <c r="AA4263" s="223" t="str" cm="1">
        <f t="array" ref="AA4263">_xlfn.IFS(ISTEXT('3 Model Input'!F$70),"Missing",ISTEXT('3 Model Input'!I$70),"Missing",ISNUMBER('3 Model Input'!K$70),'3 Model Input'!K$70*P4263)</f>
        <v>Missing</v>
      </c>
      <c r="AB4263" s="89"/>
      <c r="AC4263" s="227" t="str" cm="1">
        <f t="array" ref="AC4263">IF(D4263=0,"Blank",_xlfn.IFS('3 Model Input'!E$61=1,(V4263*G4263)/T4263,'3 Model Input'!E$61=2,(W4263*G4263)/T4263,'3 Model Input'!E$61=3,(X4263*G4263)/T4263,'3 Model Input'!E$61=4,(Y4263*G4263)/T4263,'3 Model Input'!E$61=5,(Z4263*G4263)/T4263, ISTEXT('3 Model Input'!E$61),"Missing",'3 Model Input'!E$61=6,(AA4263*G4263)/T4263))</f>
        <v>Blank</v>
      </c>
      <c r="AD4263" s="202" t="str">
        <f t="shared" si="687"/>
        <v>Blank</v>
      </c>
      <c r="AE4263" s="202" t="str">
        <f t="shared" si="688"/>
        <v>Blank</v>
      </c>
      <c r="AF4263" s="217" t="str">
        <f t="shared" si="689"/>
        <v>Blank</v>
      </c>
      <c r="AG4263" s="9" t="str" cm="1">
        <f t="array" ref="AG4263">_xlfn.IFS(ISNUMBER(AC4263), "", ISNUMBER(SEARCH("Blank", AC4263)), "", ISERROR(AC4263), "Bad input on tab 3")</f>
        <v/>
      </c>
    </row>
    <row r="4264" spans="2:33" ht="15" customHeight="1" x14ac:dyDescent="0.75">
      <c r="B4264" s="205" t="str">
        <f>'5 Driver Data'!B4264</f>
        <v>4256</v>
      </c>
      <c r="C4264" s="193">
        <f>'5 Driver Data'!C4264</f>
        <v>0</v>
      </c>
      <c r="D4264" s="192">
        <f>'5 Driver Data'!D4264</f>
        <v>0</v>
      </c>
      <c r="E4264" s="191">
        <f>'5 Driver Data'!E4264</f>
        <v>0</v>
      </c>
      <c r="F4264" s="191">
        <f>'5 Driver Data'!F4264</f>
        <v>0</v>
      </c>
      <c r="G4264" s="191">
        <f>'5 Driver Data'!G4264</f>
        <v>0</v>
      </c>
      <c r="H4264" s="191">
        <f>'5 Driver Data'!H4264</f>
        <v>0</v>
      </c>
      <c r="I4264" s="191">
        <f>'5 Driver Data'!I4264</f>
        <v>0</v>
      </c>
      <c r="J4264" s="191">
        <f>'5 Driver Data'!J4264</f>
        <v>0</v>
      </c>
      <c r="K4264" s="206">
        <f>'5 Driver Data'!K4264</f>
        <v>0</v>
      </c>
      <c r="L4264" s="1"/>
      <c r="M4264" s="216" t="str">
        <f>IF(D4264=0,"Blank",'3 Model Input'!E$44*'3 Model Input'!E$45)</f>
        <v>Blank</v>
      </c>
      <c r="N4264" s="197" t="str">
        <f t="shared" si="680"/>
        <v>Blank</v>
      </c>
      <c r="O4264" s="197" t="str">
        <f>IF(D4264=0,"Blank",'3 Model Input'!E$49*(1-'3 Model Input'!E$51))</f>
        <v>Blank</v>
      </c>
      <c r="P4264" s="197" t="str">
        <f t="shared" si="681"/>
        <v>Blank</v>
      </c>
      <c r="Q4264" s="197" t="str">
        <f>IF(D4264=0,"Blank",IF(D4264="BEV",E4264*(1-'3 Model Input'!E$54), E4264))</f>
        <v>Blank</v>
      </c>
      <c r="R4264" s="198" t="str">
        <f>IF(D4264=0,"Blank",IF(D4264="PHEV",F4264/G4264,F4264*(1-'3 Model Input'!E$54)/G4264))</f>
        <v>Blank</v>
      </c>
      <c r="S4264" s="198" t="str">
        <f>IF(D4264=0,"Blank",IF(D4264="PHEV",MIN(M4264,E4264),MIN(M4264,(E4264*(1-'3 Model Input'!E$54)))))</f>
        <v>Blank</v>
      </c>
      <c r="T4264" s="217" t="str">
        <f t="shared" si="682"/>
        <v>Blank</v>
      </c>
      <c r="U4264" s="89"/>
      <c r="V4264" s="216" t="str">
        <f>IF(D4264=0,"Blank",P4264*'3 Model Input'!E$50)</f>
        <v>Blank</v>
      </c>
      <c r="W4264" s="197" t="str">
        <f t="shared" si="683"/>
        <v>Blank</v>
      </c>
      <c r="X4264" s="197" t="str">
        <f t="shared" si="684"/>
        <v>Blank</v>
      </c>
      <c r="Y4264" s="197" t="str">
        <f t="shared" si="685"/>
        <v>Blank</v>
      </c>
      <c r="Z4264" s="197" t="str">
        <f t="shared" si="686"/>
        <v>Blank</v>
      </c>
      <c r="AA4264" s="223" t="str" cm="1">
        <f t="array" ref="AA4264">_xlfn.IFS(ISTEXT('3 Model Input'!F$70),"Missing",ISTEXT('3 Model Input'!I$70),"Missing",ISNUMBER('3 Model Input'!K$70),'3 Model Input'!K$70*P4264)</f>
        <v>Missing</v>
      </c>
      <c r="AB4264" s="89"/>
      <c r="AC4264" s="227" t="str" cm="1">
        <f t="array" ref="AC4264">IF(D4264=0,"Blank",_xlfn.IFS('3 Model Input'!E$61=1,(V4264*G4264)/T4264,'3 Model Input'!E$61=2,(W4264*G4264)/T4264,'3 Model Input'!E$61=3,(X4264*G4264)/T4264,'3 Model Input'!E$61=4,(Y4264*G4264)/T4264,'3 Model Input'!E$61=5,(Z4264*G4264)/T4264, ISTEXT('3 Model Input'!E$61),"Missing",'3 Model Input'!E$61=6,(AA4264*G4264)/T4264))</f>
        <v>Blank</v>
      </c>
      <c r="AD4264" s="202" t="str">
        <f t="shared" si="687"/>
        <v>Blank</v>
      </c>
      <c r="AE4264" s="202" t="str">
        <f t="shared" si="688"/>
        <v>Blank</v>
      </c>
      <c r="AF4264" s="217" t="str">
        <f t="shared" si="689"/>
        <v>Blank</v>
      </c>
      <c r="AG4264" s="9" t="str" cm="1">
        <f t="array" ref="AG4264">_xlfn.IFS(ISNUMBER(AC4264), "", ISNUMBER(SEARCH("Blank", AC4264)), "", ISERROR(AC4264), "Bad input on tab 3")</f>
        <v/>
      </c>
    </row>
    <row r="4265" spans="2:33" ht="15" customHeight="1" x14ac:dyDescent="0.75">
      <c r="B4265" s="205" t="str">
        <f>'5 Driver Data'!B4265</f>
        <v>4257</v>
      </c>
      <c r="C4265" s="193">
        <f>'5 Driver Data'!C4265</f>
        <v>0</v>
      </c>
      <c r="D4265" s="192">
        <f>'5 Driver Data'!D4265</f>
        <v>0</v>
      </c>
      <c r="E4265" s="191">
        <f>'5 Driver Data'!E4265</f>
        <v>0</v>
      </c>
      <c r="F4265" s="191">
        <f>'5 Driver Data'!F4265</f>
        <v>0</v>
      </c>
      <c r="G4265" s="191">
        <f>'5 Driver Data'!G4265</f>
        <v>0</v>
      </c>
      <c r="H4265" s="191">
        <f>'5 Driver Data'!H4265</f>
        <v>0</v>
      </c>
      <c r="I4265" s="191">
        <f>'5 Driver Data'!I4265</f>
        <v>0</v>
      </c>
      <c r="J4265" s="191">
        <f>'5 Driver Data'!J4265</f>
        <v>0</v>
      </c>
      <c r="K4265" s="206">
        <f>'5 Driver Data'!K4265</f>
        <v>0</v>
      </c>
      <c r="L4265" s="1"/>
      <c r="M4265" s="216" t="str">
        <f>IF(D4265=0,"Blank",'3 Model Input'!E$44*'3 Model Input'!E$45)</f>
        <v>Blank</v>
      </c>
      <c r="N4265" s="197" t="str">
        <f t="shared" si="680"/>
        <v>Blank</v>
      </c>
      <c r="O4265" s="197" t="str">
        <f>IF(D4265=0,"Blank",'3 Model Input'!E$49*(1-'3 Model Input'!E$51))</f>
        <v>Blank</v>
      </c>
      <c r="P4265" s="197" t="str">
        <f t="shared" si="681"/>
        <v>Blank</v>
      </c>
      <c r="Q4265" s="197" t="str">
        <f>IF(D4265=0,"Blank",IF(D4265="BEV",E4265*(1-'3 Model Input'!E$54), E4265))</f>
        <v>Blank</v>
      </c>
      <c r="R4265" s="198" t="str">
        <f>IF(D4265=0,"Blank",IF(D4265="PHEV",F4265/G4265,F4265*(1-'3 Model Input'!E$54)/G4265))</f>
        <v>Blank</v>
      </c>
      <c r="S4265" s="198" t="str">
        <f>IF(D4265=0,"Blank",IF(D4265="PHEV",MIN(M4265,E4265),MIN(M4265,(E4265*(1-'3 Model Input'!E$54)))))</f>
        <v>Blank</v>
      </c>
      <c r="T4265" s="217" t="str">
        <f t="shared" si="682"/>
        <v>Blank</v>
      </c>
      <c r="U4265" s="89"/>
      <c r="V4265" s="216" t="str">
        <f>IF(D4265=0,"Blank",P4265*'3 Model Input'!E$50)</f>
        <v>Blank</v>
      </c>
      <c r="W4265" s="197" t="str">
        <f t="shared" si="683"/>
        <v>Blank</v>
      </c>
      <c r="X4265" s="197" t="str">
        <f t="shared" si="684"/>
        <v>Blank</v>
      </c>
      <c r="Y4265" s="197" t="str">
        <f t="shared" si="685"/>
        <v>Blank</v>
      </c>
      <c r="Z4265" s="197" t="str">
        <f t="shared" si="686"/>
        <v>Blank</v>
      </c>
      <c r="AA4265" s="223" t="str" cm="1">
        <f t="array" ref="AA4265">_xlfn.IFS(ISTEXT('3 Model Input'!F$70),"Missing",ISTEXT('3 Model Input'!I$70),"Missing",ISNUMBER('3 Model Input'!K$70),'3 Model Input'!K$70*P4265)</f>
        <v>Missing</v>
      </c>
      <c r="AB4265" s="89"/>
      <c r="AC4265" s="227" t="str" cm="1">
        <f t="array" ref="AC4265">IF(D4265=0,"Blank",_xlfn.IFS('3 Model Input'!E$61=1,(V4265*G4265)/T4265,'3 Model Input'!E$61=2,(W4265*G4265)/T4265,'3 Model Input'!E$61=3,(X4265*G4265)/T4265,'3 Model Input'!E$61=4,(Y4265*G4265)/T4265,'3 Model Input'!E$61=5,(Z4265*G4265)/T4265, ISTEXT('3 Model Input'!E$61),"Missing",'3 Model Input'!E$61=6,(AA4265*G4265)/T4265))</f>
        <v>Blank</v>
      </c>
      <c r="AD4265" s="202" t="str">
        <f t="shared" si="687"/>
        <v>Blank</v>
      </c>
      <c r="AE4265" s="202" t="str">
        <f t="shared" si="688"/>
        <v>Blank</v>
      </c>
      <c r="AF4265" s="217" t="str">
        <f t="shared" si="689"/>
        <v>Blank</v>
      </c>
      <c r="AG4265" s="9" t="str" cm="1">
        <f t="array" ref="AG4265">_xlfn.IFS(ISNUMBER(AC4265), "", ISNUMBER(SEARCH("Blank", AC4265)), "", ISERROR(AC4265), "Bad input on tab 3")</f>
        <v/>
      </c>
    </row>
    <row r="4266" spans="2:33" ht="15" customHeight="1" x14ac:dyDescent="0.75">
      <c r="B4266" s="205" t="str">
        <f>'5 Driver Data'!B4266</f>
        <v>4258</v>
      </c>
      <c r="C4266" s="193">
        <f>'5 Driver Data'!C4266</f>
        <v>0</v>
      </c>
      <c r="D4266" s="192">
        <f>'5 Driver Data'!D4266</f>
        <v>0</v>
      </c>
      <c r="E4266" s="191">
        <f>'5 Driver Data'!E4266</f>
        <v>0</v>
      </c>
      <c r="F4266" s="191">
        <f>'5 Driver Data'!F4266</f>
        <v>0</v>
      </c>
      <c r="G4266" s="191">
        <f>'5 Driver Data'!G4266</f>
        <v>0</v>
      </c>
      <c r="H4266" s="191">
        <f>'5 Driver Data'!H4266</f>
        <v>0</v>
      </c>
      <c r="I4266" s="191">
        <f>'5 Driver Data'!I4266</f>
        <v>0</v>
      </c>
      <c r="J4266" s="191">
        <f>'5 Driver Data'!J4266</f>
        <v>0</v>
      </c>
      <c r="K4266" s="206">
        <f>'5 Driver Data'!K4266</f>
        <v>0</v>
      </c>
      <c r="L4266" s="1"/>
      <c r="M4266" s="216" t="str">
        <f>IF(D4266=0,"Blank",'3 Model Input'!E$44*'3 Model Input'!E$45)</f>
        <v>Blank</v>
      </c>
      <c r="N4266" s="197" t="str">
        <f t="shared" si="680"/>
        <v>Blank</v>
      </c>
      <c r="O4266" s="197" t="str">
        <f>IF(D4266=0,"Blank",'3 Model Input'!E$49*(1-'3 Model Input'!E$51))</f>
        <v>Blank</v>
      </c>
      <c r="P4266" s="197" t="str">
        <f t="shared" si="681"/>
        <v>Blank</v>
      </c>
      <c r="Q4266" s="197" t="str">
        <f>IF(D4266=0,"Blank",IF(D4266="BEV",E4266*(1-'3 Model Input'!E$54), E4266))</f>
        <v>Blank</v>
      </c>
      <c r="R4266" s="198" t="str">
        <f>IF(D4266=0,"Blank",IF(D4266="PHEV",F4266/G4266,F4266*(1-'3 Model Input'!E$54)/G4266))</f>
        <v>Blank</v>
      </c>
      <c r="S4266" s="198" t="str">
        <f>IF(D4266=0,"Blank",IF(D4266="PHEV",MIN(M4266,E4266),MIN(M4266,(E4266*(1-'3 Model Input'!E$54)))))</f>
        <v>Blank</v>
      </c>
      <c r="T4266" s="217" t="str">
        <f t="shared" si="682"/>
        <v>Blank</v>
      </c>
      <c r="U4266" s="89"/>
      <c r="V4266" s="216" t="str">
        <f>IF(D4266=0,"Blank",P4266*'3 Model Input'!E$50)</f>
        <v>Blank</v>
      </c>
      <c r="W4266" s="197" t="str">
        <f t="shared" si="683"/>
        <v>Blank</v>
      </c>
      <c r="X4266" s="197" t="str">
        <f t="shared" si="684"/>
        <v>Blank</v>
      </c>
      <c r="Y4266" s="197" t="str">
        <f t="shared" si="685"/>
        <v>Blank</v>
      </c>
      <c r="Z4266" s="197" t="str">
        <f t="shared" si="686"/>
        <v>Blank</v>
      </c>
      <c r="AA4266" s="223" t="str" cm="1">
        <f t="array" ref="AA4266">_xlfn.IFS(ISTEXT('3 Model Input'!F$70),"Missing",ISTEXT('3 Model Input'!I$70),"Missing",ISNUMBER('3 Model Input'!K$70),'3 Model Input'!K$70*P4266)</f>
        <v>Missing</v>
      </c>
      <c r="AB4266" s="89"/>
      <c r="AC4266" s="227" t="str" cm="1">
        <f t="array" ref="AC4266">IF(D4266=0,"Blank",_xlfn.IFS('3 Model Input'!E$61=1,(V4266*G4266)/T4266,'3 Model Input'!E$61=2,(W4266*G4266)/T4266,'3 Model Input'!E$61=3,(X4266*G4266)/T4266,'3 Model Input'!E$61=4,(Y4266*G4266)/T4266,'3 Model Input'!E$61=5,(Z4266*G4266)/T4266, ISTEXT('3 Model Input'!E$61),"Missing",'3 Model Input'!E$61=6,(AA4266*G4266)/T4266))</f>
        <v>Blank</v>
      </c>
      <c r="AD4266" s="202" t="str">
        <f t="shared" si="687"/>
        <v>Blank</v>
      </c>
      <c r="AE4266" s="202" t="str">
        <f t="shared" si="688"/>
        <v>Blank</v>
      </c>
      <c r="AF4266" s="217" t="str">
        <f t="shared" si="689"/>
        <v>Blank</v>
      </c>
      <c r="AG4266" s="9" t="str" cm="1">
        <f t="array" ref="AG4266">_xlfn.IFS(ISNUMBER(AC4266), "", ISNUMBER(SEARCH("Blank", AC4266)), "", ISERROR(AC4266), "Bad input on tab 3")</f>
        <v/>
      </c>
    </row>
    <row r="4267" spans="2:33" ht="15" customHeight="1" x14ac:dyDescent="0.75">
      <c r="B4267" s="205" t="str">
        <f>'5 Driver Data'!B4267</f>
        <v>4259</v>
      </c>
      <c r="C4267" s="193">
        <f>'5 Driver Data'!C4267</f>
        <v>0</v>
      </c>
      <c r="D4267" s="192">
        <f>'5 Driver Data'!D4267</f>
        <v>0</v>
      </c>
      <c r="E4267" s="191">
        <f>'5 Driver Data'!E4267</f>
        <v>0</v>
      </c>
      <c r="F4267" s="191">
        <f>'5 Driver Data'!F4267</f>
        <v>0</v>
      </c>
      <c r="G4267" s="191">
        <f>'5 Driver Data'!G4267</f>
        <v>0</v>
      </c>
      <c r="H4267" s="191">
        <f>'5 Driver Data'!H4267</f>
        <v>0</v>
      </c>
      <c r="I4267" s="191">
        <f>'5 Driver Data'!I4267</f>
        <v>0</v>
      </c>
      <c r="J4267" s="191">
        <f>'5 Driver Data'!J4267</f>
        <v>0</v>
      </c>
      <c r="K4267" s="206">
        <f>'5 Driver Data'!K4267</f>
        <v>0</v>
      </c>
      <c r="L4267" s="1"/>
      <c r="M4267" s="216" t="str">
        <f>IF(D4267=0,"Blank",'3 Model Input'!E$44*'3 Model Input'!E$45)</f>
        <v>Blank</v>
      </c>
      <c r="N4267" s="197" t="str">
        <f t="shared" si="680"/>
        <v>Blank</v>
      </c>
      <c r="O4267" s="197" t="str">
        <f>IF(D4267=0,"Blank",'3 Model Input'!E$49*(1-'3 Model Input'!E$51))</f>
        <v>Blank</v>
      </c>
      <c r="P4267" s="197" t="str">
        <f t="shared" si="681"/>
        <v>Blank</v>
      </c>
      <c r="Q4267" s="197" t="str">
        <f>IF(D4267=0,"Blank",IF(D4267="BEV",E4267*(1-'3 Model Input'!E$54), E4267))</f>
        <v>Blank</v>
      </c>
      <c r="R4267" s="198" t="str">
        <f>IF(D4267=0,"Blank",IF(D4267="PHEV",F4267/G4267,F4267*(1-'3 Model Input'!E$54)/G4267))</f>
        <v>Blank</v>
      </c>
      <c r="S4267" s="198" t="str">
        <f>IF(D4267=0,"Blank",IF(D4267="PHEV",MIN(M4267,E4267),MIN(M4267,(E4267*(1-'3 Model Input'!E$54)))))</f>
        <v>Blank</v>
      </c>
      <c r="T4267" s="217" t="str">
        <f t="shared" si="682"/>
        <v>Blank</v>
      </c>
      <c r="U4267" s="89"/>
      <c r="V4267" s="216" t="str">
        <f>IF(D4267=0,"Blank",P4267*'3 Model Input'!E$50)</f>
        <v>Blank</v>
      </c>
      <c r="W4267" s="197" t="str">
        <f t="shared" si="683"/>
        <v>Blank</v>
      </c>
      <c r="X4267" s="197" t="str">
        <f t="shared" si="684"/>
        <v>Blank</v>
      </c>
      <c r="Y4267" s="197" t="str">
        <f t="shared" si="685"/>
        <v>Blank</v>
      </c>
      <c r="Z4267" s="197" t="str">
        <f t="shared" si="686"/>
        <v>Blank</v>
      </c>
      <c r="AA4267" s="223" t="str" cm="1">
        <f t="array" ref="AA4267">_xlfn.IFS(ISTEXT('3 Model Input'!F$70),"Missing",ISTEXT('3 Model Input'!I$70),"Missing",ISNUMBER('3 Model Input'!K$70),'3 Model Input'!K$70*P4267)</f>
        <v>Missing</v>
      </c>
      <c r="AB4267" s="89"/>
      <c r="AC4267" s="227" t="str" cm="1">
        <f t="array" ref="AC4267">IF(D4267=0,"Blank",_xlfn.IFS('3 Model Input'!E$61=1,(V4267*G4267)/T4267,'3 Model Input'!E$61=2,(W4267*G4267)/T4267,'3 Model Input'!E$61=3,(X4267*G4267)/T4267,'3 Model Input'!E$61=4,(Y4267*G4267)/T4267,'3 Model Input'!E$61=5,(Z4267*G4267)/T4267, ISTEXT('3 Model Input'!E$61),"Missing",'3 Model Input'!E$61=6,(AA4267*G4267)/T4267))</f>
        <v>Blank</v>
      </c>
      <c r="AD4267" s="202" t="str">
        <f t="shared" si="687"/>
        <v>Blank</v>
      </c>
      <c r="AE4267" s="202" t="str">
        <f t="shared" si="688"/>
        <v>Blank</v>
      </c>
      <c r="AF4267" s="217" t="str">
        <f t="shared" si="689"/>
        <v>Blank</v>
      </c>
      <c r="AG4267" s="9" t="str" cm="1">
        <f t="array" ref="AG4267">_xlfn.IFS(ISNUMBER(AC4267), "", ISNUMBER(SEARCH("Blank", AC4267)), "", ISERROR(AC4267), "Bad input on tab 3")</f>
        <v/>
      </c>
    </row>
    <row r="4268" spans="2:33" ht="15" customHeight="1" x14ac:dyDescent="0.75">
      <c r="B4268" s="205" t="str">
        <f>'5 Driver Data'!B4268</f>
        <v>4260</v>
      </c>
      <c r="C4268" s="193">
        <f>'5 Driver Data'!C4268</f>
        <v>0</v>
      </c>
      <c r="D4268" s="192">
        <f>'5 Driver Data'!D4268</f>
        <v>0</v>
      </c>
      <c r="E4268" s="191">
        <f>'5 Driver Data'!E4268</f>
        <v>0</v>
      </c>
      <c r="F4268" s="191">
        <f>'5 Driver Data'!F4268</f>
        <v>0</v>
      </c>
      <c r="G4268" s="191">
        <f>'5 Driver Data'!G4268</f>
        <v>0</v>
      </c>
      <c r="H4268" s="191">
        <f>'5 Driver Data'!H4268</f>
        <v>0</v>
      </c>
      <c r="I4268" s="191">
        <f>'5 Driver Data'!I4268</f>
        <v>0</v>
      </c>
      <c r="J4268" s="191">
        <f>'5 Driver Data'!J4268</f>
        <v>0</v>
      </c>
      <c r="K4268" s="206">
        <f>'5 Driver Data'!K4268</f>
        <v>0</v>
      </c>
      <c r="L4268" s="1"/>
      <c r="M4268" s="216" t="str">
        <f>IF(D4268=0,"Blank",'3 Model Input'!E$44*'3 Model Input'!E$45)</f>
        <v>Blank</v>
      </c>
      <c r="N4268" s="197" t="str">
        <f t="shared" si="680"/>
        <v>Blank</v>
      </c>
      <c r="O4268" s="197" t="str">
        <f>IF(D4268=0,"Blank",'3 Model Input'!E$49*(1-'3 Model Input'!E$51))</f>
        <v>Blank</v>
      </c>
      <c r="P4268" s="197" t="str">
        <f t="shared" si="681"/>
        <v>Blank</v>
      </c>
      <c r="Q4268" s="197" t="str">
        <f>IF(D4268=0,"Blank",IF(D4268="BEV",E4268*(1-'3 Model Input'!E$54), E4268))</f>
        <v>Blank</v>
      </c>
      <c r="R4268" s="198" t="str">
        <f>IF(D4268=0,"Blank",IF(D4268="PHEV",F4268/G4268,F4268*(1-'3 Model Input'!E$54)/G4268))</f>
        <v>Blank</v>
      </c>
      <c r="S4268" s="198" t="str">
        <f>IF(D4268=0,"Blank",IF(D4268="PHEV",MIN(M4268,E4268),MIN(M4268,(E4268*(1-'3 Model Input'!E$54)))))</f>
        <v>Blank</v>
      </c>
      <c r="T4268" s="217" t="str">
        <f t="shared" si="682"/>
        <v>Blank</v>
      </c>
      <c r="U4268" s="89"/>
      <c r="V4268" s="216" t="str">
        <f>IF(D4268=0,"Blank",P4268*'3 Model Input'!E$50)</f>
        <v>Blank</v>
      </c>
      <c r="W4268" s="197" t="str">
        <f t="shared" si="683"/>
        <v>Blank</v>
      </c>
      <c r="X4268" s="197" t="str">
        <f t="shared" si="684"/>
        <v>Blank</v>
      </c>
      <c r="Y4268" s="197" t="str">
        <f t="shared" si="685"/>
        <v>Blank</v>
      </c>
      <c r="Z4268" s="197" t="str">
        <f t="shared" si="686"/>
        <v>Blank</v>
      </c>
      <c r="AA4268" s="223" t="str" cm="1">
        <f t="array" ref="AA4268">_xlfn.IFS(ISTEXT('3 Model Input'!F$70),"Missing",ISTEXT('3 Model Input'!I$70),"Missing",ISNUMBER('3 Model Input'!K$70),'3 Model Input'!K$70*P4268)</f>
        <v>Missing</v>
      </c>
      <c r="AB4268" s="89"/>
      <c r="AC4268" s="227" t="str" cm="1">
        <f t="array" ref="AC4268">IF(D4268=0,"Blank",_xlfn.IFS('3 Model Input'!E$61=1,(V4268*G4268)/T4268,'3 Model Input'!E$61=2,(W4268*G4268)/T4268,'3 Model Input'!E$61=3,(X4268*G4268)/T4268,'3 Model Input'!E$61=4,(Y4268*G4268)/T4268,'3 Model Input'!E$61=5,(Z4268*G4268)/T4268, ISTEXT('3 Model Input'!E$61),"Missing",'3 Model Input'!E$61=6,(AA4268*G4268)/T4268))</f>
        <v>Blank</v>
      </c>
      <c r="AD4268" s="202" t="str">
        <f t="shared" si="687"/>
        <v>Blank</v>
      </c>
      <c r="AE4268" s="202" t="str">
        <f t="shared" si="688"/>
        <v>Blank</v>
      </c>
      <c r="AF4268" s="217" t="str">
        <f t="shared" si="689"/>
        <v>Blank</v>
      </c>
      <c r="AG4268" s="9" t="str" cm="1">
        <f t="array" ref="AG4268">_xlfn.IFS(ISNUMBER(AC4268), "", ISNUMBER(SEARCH("Blank", AC4268)), "", ISERROR(AC4268), "Bad input on tab 3")</f>
        <v/>
      </c>
    </row>
    <row r="4269" spans="2:33" ht="15" customHeight="1" x14ac:dyDescent="0.75">
      <c r="B4269" s="205" t="str">
        <f>'5 Driver Data'!B4269</f>
        <v>4261</v>
      </c>
      <c r="C4269" s="193">
        <f>'5 Driver Data'!C4269</f>
        <v>0</v>
      </c>
      <c r="D4269" s="192">
        <f>'5 Driver Data'!D4269</f>
        <v>0</v>
      </c>
      <c r="E4269" s="191">
        <f>'5 Driver Data'!E4269</f>
        <v>0</v>
      </c>
      <c r="F4269" s="191">
        <f>'5 Driver Data'!F4269</f>
        <v>0</v>
      </c>
      <c r="G4269" s="191">
        <f>'5 Driver Data'!G4269</f>
        <v>0</v>
      </c>
      <c r="H4269" s="191">
        <f>'5 Driver Data'!H4269</f>
        <v>0</v>
      </c>
      <c r="I4269" s="191">
        <f>'5 Driver Data'!I4269</f>
        <v>0</v>
      </c>
      <c r="J4269" s="191">
        <f>'5 Driver Data'!J4269</f>
        <v>0</v>
      </c>
      <c r="K4269" s="206">
        <f>'5 Driver Data'!K4269</f>
        <v>0</v>
      </c>
      <c r="L4269" s="1"/>
      <c r="M4269" s="216" t="str">
        <f>IF(D4269=0,"Blank",'3 Model Input'!E$44*'3 Model Input'!E$45)</f>
        <v>Blank</v>
      </c>
      <c r="N4269" s="197" t="str">
        <f t="shared" si="680"/>
        <v>Blank</v>
      </c>
      <c r="O4269" s="197" t="str">
        <f>IF(D4269=0,"Blank",'3 Model Input'!E$49*(1-'3 Model Input'!E$51))</f>
        <v>Blank</v>
      </c>
      <c r="P4269" s="197" t="str">
        <f t="shared" si="681"/>
        <v>Blank</v>
      </c>
      <c r="Q4269" s="197" t="str">
        <f>IF(D4269=0,"Blank",IF(D4269="BEV",E4269*(1-'3 Model Input'!E$54), E4269))</f>
        <v>Blank</v>
      </c>
      <c r="R4269" s="198" t="str">
        <f>IF(D4269=0,"Blank",IF(D4269="PHEV",F4269/G4269,F4269*(1-'3 Model Input'!E$54)/G4269))</f>
        <v>Blank</v>
      </c>
      <c r="S4269" s="198" t="str">
        <f>IF(D4269=0,"Blank",IF(D4269="PHEV",MIN(M4269,E4269),MIN(M4269,(E4269*(1-'3 Model Input'!E$54)))))</f>
        <v>Blank</v>
      </c>
      <c r="T4269" s="217" t="str">
        <f t="shared" si="682"/>
        <v>Blank</v>
      </c>
      <c r="U4269" s="89"/>
      <c r="V4269" s="216" t="str">
        <f>IF(D4269=0,"Blank",P4269*'3 Model Input'!E$50)</f>
        <v>Blank</v>
      </c>
      <c r="W4269" s="197" t="str">
        <f t="shared" si="683"/>
        <v>Blank</v>
      </c>
      <c r="X4269" s="197" t="str">
        <f t="shared" si="684"/>
        <v>Blank</v>
      </c>
      <c r="Y4269" s="197" t="str">
        <f t="shared" si="685"/>
        <v>Blank</v>
      </c>
      <c r="Z4269" s="197" t="str">
        <f t="shared" si="686"/>
        <v>Blank</v>
      </c>
      <c r="AA4269" s="223" t="str" cm="1">
        <f t="array" ref="AA4269">_xlfn.IFS(ISTEXT('3 Model Input'!F$70),"Missing",ISTEXT('3 Model Input'!I$70),"Missing",ISNUMBER('3 Model Input'!K$70),'3 Model Input'!K$70*P4269)</f>
        <v>Missing</v>
      </c>
      <c r="AB4269" s="89"/>
      <c r="AC4269" s="227" t="str" cm="1">
        <f t="array" ref="AC4269">IF(D4269=0,"Blank",_xlfn.IFS('3 Model Input'!E$61=1,(V4269*G4269)/T4269,'3 Model Input'!E$61=2,(W4269*G4269)/T4269,'3 Model Input'!E$61=3,(X4269*G4269)/T4269,'3 Model Input'!E$61=4,(Y4269*G4269)/T4269,'3 Model Input'!E$61=5,(Z4269*G4269)/T4269, ISTEXT('3 Model Input'!E$61),"Missing",'3 Model Input'!E$61=6,(AA4269*G4269)/T4269))</f>
        <v>Blank</v>
      </c>
      <c r="AD4269" s="202" t="str">
        <f t="shared" si="687"/>
        <v>Blank</v>
      </c>
      <c r="AE4269" s="202" t="str">
        <f t="shared" si="688"/>
        <v>Blank</v>
      </c>
      <c r="AF4269" s="217" t="str">
        <f t="shared" si="689"/>
        <v>Blank</v>
      </c>
      <c r="AG4269" s="9" t="str" cm="1">
        <f t="array" ref="AG4269">_xlfn.IFS(ISNUMBER(AC4269), "", ISNUMBER(SEARCH("Blank", AC4269)), "", ISERROR(AC4269), "Bad input on tab 3")</f>
        <v/>
      </c>
    </row>
    <row r="4270" spans="2:33" ht="15" customHeight="1" x14ac:dyDescent="0.75">
      <c r="B4270" s="205" t="str">
        <f>'5 Driver Data'!B4270</f>
        <v>4262</v>
      </c>
      <c r="C4270" s="193">
        <f>'5 Driver Data'!C4270</f>
        <v>0</v>
      </c>
      <c r="D4270" s="192">
        <f>'5 Driver Data'!D4270</f>
        <v>0</v>
      </c>
      <c r="E4270" s="191">
        <f>'5 Driver Data'!E4270</f>
        <v>0</v>
      </c>
      <c r="F4270" s="191">
        <f>'5 Driver Data'!F4270</f>
        <v>0</v>
      </c>
      <c r="G4270" s="191">
        <f>'5 Driver Data'!G4270</f>
        <v>0</v>
      </c>
      <c r="H4270" s="191">
        <f>'5 Driver Data'!H4270</f>
        <v>0</v>
      </c>
      <c r="I4270" s="191">
        <f>'5 Driver Data'!I4270</f>
        <v>0</v>
      </c>
      <c r="J4270" s="191">
        <f>'5 Driver Data'!J4270</f>
        <v>0</v>
      </c>
      <c r="K4270" s="206">
        <f>'5 Driver Data'!K4270</f>
        <v>0</v>
      </c>
      <c r="L4270" s="1"/>
      <c r="M4270" s="216" t="str">
        <f>IF(D4270=0,"Blank",'3 Model Input'!E$44*'3 Model Input'!E$45)</f>
        <v>Blank</v>
      </c>
      <c r="N4270" s="197" t="str">
        <f t="shared" ref="N4270:N4333" si="690">IF(D4270=0,"Blank",H4270*I4270*52)</f>
        <v>Blank</v>
      </c>
      <c r="O4270" s="197" t="str">
        <f>IF(D4270=0,"Blank",'3 Model Input'!E$49*(1-'3 Model Input'!E$51))</f>
        <v>Blank</v>
      </c>
      <c r="P4270" s="197" t="str">
        <f t="shared" ref="P4270:P4333" si="691">IF(D4270=0,"Blank",SUM(N4270:O4270))</f>
        <v>Blank</v>
      </c>
      <c r="Q4270" s="197" t="str">
        <f>IF(D4270=0,"Blank",IF(D4270="BEV",E4270*(1-'3 Model Input'!E$54), E4270))</f>
        <v>Blank</v>
      </c>
      <c r="R4270" s="198" t="str">
        <f>IF(D4270=0,"Blank",IF(D4270="PHEV",F4270/G4270,F4270*(1-'3 Model Input'!E$54)/G4270))</f>
        <v>Blank</v>
      </c>
      <c r="S4270" s="198" t="str">
        <f>IF(D4270=0,"Blank",IF(D4270="PHEV",MIN(M4270,E4270),MIN(M4270,(E4270*(1-'3 Model Input'!E$54)))))</f>
        <v>Blank</v>
      </c>
      <c r="T4270" s="217" t="str">
        <f t="shared" ref="T4270:T4333" si="692">IF(D4270=0,"Blank",MIN(R4270,(S4270/E4270*F4270)))</f>
        <v>Blank</v>
      </c>
      <c r="U4270" s="89"/>
      <c r="V4270" s="216" t="str">
        <f>IF(D4270=0,"Blank",P4270*'3 Model Input'!E$50)</f>
        <v>Blank</v>
      </c>
      <c r="W4270" s="197" t="str">
        <f t="shared" ref="W4270:W4333" si="693">IF(D4270=0,"Blank",V4270*(1-J4270))</f>
        <v>Blank</v>
      </c>
      <c r="X4270" s="197" t="str">
        <f t="shared" ref="X4270:X4333" si="694">P4270</f>
        <v>Blank</v>
      </c>
      <c r="Y4270" s="197" t="str">
        <f t="shared" ref="Y4270:Y4333" si="695">IF(D4270=0,"Blank",P4270*(1-J4270))</f>
        <v>Blank</v>
      </c>
      <c r="Z4270" s="197" t="str">
        <f t="shared" ref="Z4270:Z4333" si="696">IF(D4270=0,"Blank",N4270*K4270)</f>
        <v>Blank</v>
      </c>
      <c r="AA4270" s="223" t="str" cm="1">
        <f t="array" ref="AA4270">_xlfn.IFS(ISTEXT('3 Model Input'!F$70),"Missing",ISTEXT('3 Model Input'!I$70),"Missing",ISNUMBER('3 Model Input'!K$70),'3 Model Input'!K$70*P4270)</f>
        <v>Missing</v>
      </c>
      <c r="AB4270" s="89"/>
      <c r="AC4270" s="227" t="str" cm="1">
        <f t="array" ref="AC4270">IF(D4270=0,"Blank",_xlfn.IFS('3 Model Input'!E$61=1,(V4270*G4270)/T4270,'3 Model Input'!E$61=2,(W4270*G4270)/T4270,'3 Model Input'!E$61=3,(X4270*G4270)/T4270,'3 Model Input'!E$61=4,(Y4270*G4270)/T4270,'3 Model Input'!E$61=5,(Z4270*G4270)/T4270, ISTEXT('3 Model Input'!E$61),"Missing",'3 Model Input'!E$61=6,(AA4270*G4270)/T4270))</f>
        <v>Blank</v>
      </c>
      <c r="AD4270" s="202" t="str">
        <f t="shared" ref="AD4270:AD4333" si="697">IF(D4270=0,"Blank",MIN(SUM(AC4270/52/H4270),1))</f>
        <v>Blank</v>
      </c>
      <c r="AE4270" s="202" t="str">
        <f t="shared" ref="AE4270:AE4333" si="698">IF(D4270=0,"Blank",AD4270*H4270)</f>
        <v>Blank</v>
      </c>
      <c r="AF4270" s="217" t="str">
        <f t="shared" ref="AF4270:AF4333" si="699">IF(D4270=0,"Blank",AC4270*S4270)</f>
        <v>Blank</v>
      </c>
      <c r="AG4270" s="9" t="str" cm="1">
        <f t="array" ref="AG4270">_xlfn.IFS(ISNUMBER(AC4270), "", ISNUMBER(SEARCH("Blank", AC4270)), "", ISERROR(AC4270), "Bad input on tab 3")</f>
        <v/>
      </c>
    </row>
    <row r="4271" spans="2:33" ht="15" customHeight="1" x14ac:dyDescent="0.75">
      <c r="B4271" s="205" t="str">
        <f>'5 Driver Data'!B4271</f>
        <v>4263</v>
      </c>
      <c r="C4271" s="193">
        <f>'5 Driver Data'!C4271</f>
        <v>0</v>
      </c>
      <c r="D4271" s="192">
        <f>'5 Driver Data'!D4271</f>
        <v>0</v>
      </c>
      <c r="E4271" s="191">
        <f>'5 Driver Data'!E4271</f>
        <v>0</v>
      </c>
      <c r="F4271" s="191">
        <f>'5 Driver Data'!F4271</f>
        <v>0</v>
      </c>
      <c r="G4271" s="191">
        <f>'5 Driver Data'!G4271</f>
        <v>0</v>
      </c>
      <c r="H4271" s="191">
        <f>'5 Driver Data'!H4271</f>
        <v>0</v>
      </c>
      <c r="I4271" s="191">
        <f>'5 Driver Data'!I4271</f>
        <v>0</v>
      </c>
      <c r="J4271" s="191">
        <f>'5 Driver Data'!J4271</f>
        <v>0</v>
      </c>
      <c r="K4271" s="206">
        <f>'5 Driver Data'!K4271</f>
        <v>0</v>
      </c>
      <c r="L4271" s="1"/>
      <c r="M4271" s="216" t="str">
        <f>IF(D4271=0,"Blank",'3 Model Input'!E$44*'3 Model Input'!E$45)</f>
        <v>Blank</v>
      </c>
      <c r="N4271" s="197" t="str">
        <f t="shared" si="690"/>
        <v>Blank</v>
      </c>
      <c r="O4271" s="197" t="str">
        <f>IF(D4271=0,"Blank",'3 Model Input'!E$49*(1-'3 Model Input'!E$51))</f>
        <v>Blank</v>
      </c>
      <c r="P4271" s="197" t="str">
        <f t="shared" si="691"/>
        <v>Blank</v>
      </c>
      <c r="Q4271" s="197" t="str">
        <f>IF(D4271=0,"Blank",IF(D4271="BEV",E4271*(1-'3 Model Input'!E$54), E4271))</f>
        <v>Blank</v>
      </c>
      <c r="R4271" s="198" t="str">
        <f>IF(D4271=0,"Blank",IF(D4271="PHEV",F4271/G4271,F4271*(1-'3 Model Input'!E$54)/G4271))</f>
        <v>Blank</v>
      </c>
      <c r="S4271" s="198" t="str">
        <f>IF(D4271=0,"Blank",IF(D4271="PHEV",MIN(M4271,E4271),MIN(M4271,(E4271*(1-'3 Model Input'!E$54)))))</f>
        <v>Blank</v>
      </c>
      <c r="T4271" s="217" t="str">
        <f t="shared" si="692"/>
        <v>Blank</v>
      </c>
      <c r="U4271" s="89"/>
      <c r="V4271" s="216" t="str">
        <f>IF(D4271=0,"Blank",P4271*'3 Model Input'!E$50)</f>
        <v>Blank</v>
      </c>
      <c r="W4271" s="197" t="str">
        <f t="shared" si="693"/>
        <v>Blank</v>
      </c>
      <c r="X4271" s="197" t="str">
        <f t="shared" si="694"/>
        <v>Blank</v>
      </c>
      <c r="Y4271" s="197" t="str">
        <f t="shared" si="695"/>
        <v>Blank</v>
      </c>
      <c r="Z4271" s="197" t="str">
        <f t="shared" si="696"/>
        <v>Blank</v>
      </c>
      <c r="AA4271" s="223" t="str" cm="1">
        <f t="array" ref="AA4271">_xlfn.IFS(ISTEXT('3 Model Input'!F$70),"Missing",ISTEXT('3 Model Input'!I$70),"Missing",ISNUMBER('3 Model Input'!K$70),'3 Model Input'!K$70*P4271)</f>
        <v>Missing</v>
      </c>
      <c r="AB4271" s="89"/>
      <c r="AC4271" s="227" t="str" cm="1">
        <f t="array" ref="AC4271">IF(D4271=0,"Blank",_xlfn.IFS('3 Model Input'!E$61=1,(V4271*G4271)/T4271,'3 Model Input'!E$61=2,(W4271*G4271)/T4271,'3 Model Input'!E$61=3,(X4271*G4271)/T4271,'3 Model Input'!E$61=4,(Y4271*G4271)/T4271,'3 Model Input'!E$61=5,(Z4271*G4271)/T4271, ISTEXT('3 Model Input'!E$61),"Missing",'3 Model Input'!E$61=6,(AA4271*G4271)/T4271))</f>
        <v>Blank</v>
      </c>
      <c r="AD4271" s="202" t="str">
        <f t="shared" si="697"/>
        <v>Blank</v>
      </c>
      <c r="AE4271" s="202" t="str">
        <f t="shared" si="698"/>
        <v>Blank</v>
      </c>
      <c r="AF4271" s="217" t="str">
        <f t="shared" si="699"/>
        <v>Blank</v>
      </c>
      <c r="AG4271" s="9" t="str" cm="1">
        <f t="array" ref="AG4271">_xlfn.IFS(ISNUMBER(AC4271), "", ISNUMBER(SEARCH("Blank", AC4271)), "", ISERROR(AC4271), "Bad input on tab 3")</f>
        <v/>
      </c>
    </row>
    <row r="4272" spans="2:33" ht="15" customHeight="1" x14ac:dyDescent="0.75">
      <c r="B4272" s="205" t="str">
        <f>'5 Driver Data'!B4272</f>
        <v>4264</v>
      </c>
      <c r="C4272" s="193">
        <f>'5 Driver Data'!C4272</f>
        <v>0</v>
      </c>
      <c r="D4272" s="192">
        <f>'5 Driver Data'!D4272</f>
        <v>0</v>
      </c>
      <c r="E4272" s="191">
        <f>'5 Driver Data'!E4272</f>
        <v>0</v>
      </c>
      <c r="F4272" s="191">
        <f>'5 Driver Data'!F4272</f>
        <v>0</v>
      </c>
      <c r="G4272" s="191">
        <f>'5 Driver Data'!G4272</f>
        <v>0</v>
      </c>
      <c r="H4272" s="191">
        <f>'5 Driver Data'!H4272</f>
        <v>0</v>
      </c>
      <c r="I4272" s="191">
        <f>'5 Driver Data'!I4272</f>
        <v>0</v>
      </c>
      <c r="J4272" s="191">
        <f>'5 Driver Data'!J4272</f>
        <v>0</v>
      </c>
      <c r="K4272" s="206">
        <f>'5 Driver Data'!K4272</f>
        <v>0</v>
      </c>
      <c r="L4272" s="1"/>
      <c r="M4272" s="216" t="str">
        <f>IF(D4272=0,"Blank",'3 Model Input'!E$44*'3 Model Input'!E$45)</f>
        <v>Blank</v>
      </c>
      <c r="N4272" s="197" t="str">
        <f t="shared" si="690"/>
        <v>Blank</v>
      </c>
      <c r="O4272" s="197" t="str">
        <f>IF(D4272=0,"Blank",'3 Model Input'!E$49*(1-'3 Model Input'!E$51))</f>
        <v>Blank</v>
      </c>
      <c r="P4272" s="197" t="str">
        <f t="shared" si="691"/>
        <v>Blank</v>
      </c>
      <c r="Q4272" s="197" t="str">
        <f>IF(D4272=0,"Blank",IF(D4272="BEV",E4272*(1-'3 Model Input'!E$54), E4272))</f>
        <v>Blank</v>
      </c>
      <c r="R4272" s="198" t="str">
        <f>IF(D4272=0,"Blank",IF(D4272="PHEV",F4272/G4272,F4272*(1-'3 Model Input'!E$54)/G4272))</f>
        <v>Blank</v>
      </c>
      <c r="S4272" s="198" t="str">
        <f>IF(D4272=0,"Blank",IF(D4272="PHEV",MIN(M4272,E4272),MIN(M4272,(E4272*(1-'3 Model Input'!E$54)))))</f>
        <v>Blank</v>
      </c>
      <c r="T4272" s="217" t="str">
        <f t="shared" si="692"/>
        <v>Blank</v>
      </c>
      <c r="U4272" s="89"/>
      <c r="V4272" s="216" t="str">
        <f>IF(D4272=0,"Blank",P4272*'3 Model Input'!E$50)</f>
        <v>Blank</v>
      </c>
      <c r="W4272" s="197" t="str">
        <f t="shared" si="693"/>
        <v>Blank</v>
      </c>
      <c r="X4272" s="197" t="str">
        <f t="shared" si="694"/>
        <v>Blank</v>
      </c>
      <c r="Y4272" s="197" t="str">
        <f t="shared" si="695"/>
        <v>Blank</v>
      </c>
      <c r="Z4272" s="197" t="str">
        <f t="shared" si="696"/>
        <v>Blank</v>
      </c>
      <c r="AA4272" s="223" t="str" cm="1">
        <f t="array" ref="AA4272">_xlfn.IFS(ISTEXT('3 Model Input'!F$70),"Missing",ISTEXT('3 Model Input'!I$70),"Missing",ISNUMBER('3 Model Input'!K$70),'3 Model Input'!K$70*P4272)</f>
        <v>Missing</v>
      </c>
      <c r="AB4272" s="89"/>
      <c r="AC4272" s="227" t="str" cm="1">
        <f t="array" ref="AC4272">IF(D4272=0,"Blank",_xlfn.IFS('3 Model Input'!E$61=1,(V4272*G4272)/T4272,'3 Model Input'!E$61=2,(W4272*G4272)/T4272,'3 Model Input'!E$61=3,(X4272*G4272)/T4272,'3 Model Input'!E$61=4,(Y4272*G4272)/T4272,'3 Model Input'!E$61=5,(Z4272*G4272)/T4272, ISTEXT('3 Model Input'!E$61),"Missing",'3 Model Input'!E$61=6,(AA4272*G4272)/T4272))</f>
        <v>Blank</v>
      </c>
      <c r="AD4272" s="202" t="str">
        <f t="shared" si="697"/>
        <v>Blank</v>
      </c>
      <c r="AE4272" s="202" t="str">
        <f t="shared" si="698"/>
        <v>Blank</v>
      </c>
      <c r="AF4272" s="217" t="str">
        <f t="shared" si="699"/>
        <v>Blank</v>
      </c>
      <c r="AG4272" s="9" t="str" cm="1">
        <f t="array" ref="AG4272">_xlfn.IFS(ISNUMBER(AC4272), "", ISNUMBER(SEARCH("Blank", AC4272)), "", ISERROR(AC4272), "Bad input on tab 3")</f>
        <v/>
      </c>
    </row>
    <row r="4273" spans="2:33" ht="15" customHeight="1" x14ac:dyDescent="0.75">
      <c r="B4273" s="205" t="str">
        <f>'5 Driver Data'!B4273</f>
        <v>4265</v>
      </c>
      <c r="C4273" s="193">
        <f>'5 Driver Data'!C4273</f>
        <v>0</v>
      </c>
      <c r="D4273" s="192">
        <f>'5 Driver Data'!D4273</f>
        <v>0</v>
      </c>
      <c r="E4273" s="191">
        <f>'5 Driver Data'!E4273</f>
        <v>0</v>
      </c>
      <c r="F4273" s="191">
        <f>'5 Driver Data'!F4273</f>
        <v>0</v>
      </c>
      <c r="G4273" s="191">
        <f>'5 Driver Data'!G4273</f>
        <v>0</v>
      </c>
      <c r="H4273" s="191">
        <f>'5 Driver Data'!H4273</f>
        <v>0</v>
      </c>
      <c r="I4273" s="191">
        <f>'5 Driver Data'!I4273</f>
        <v>0</v>
      </c>
      <c r="J4273" s="191">
        <f>'5 Driver Data'!J4273</f>
        <v>0</v>
      </c>
      <c r="K4273" s="206">
        <f>'5 Driver Data'!K4273</f>
        <v>0</v>
      </c>
      <c r="L4273" s="1"/>
      <c r="M4273" s="216" t="str">
        <f>IF(D4273=0,"Blank",'3 Model Input'!E$44*'3 Model Input'!E$45)</f>
        <v>Blank</v>
      </c>
      <c r="N4273" s="197" t="str">
        <f t="shared" si="690"/>
        <v>Blank</v>
      </c>
      <c r="O4273" s="197" t="str">
        <f>IF(D4273=0,"Blank",'3 Model Input'!E$49*(1-'3 Model Input'!E$51))</f>
        <v>Blank</v>
      </c>
      <c r="P4273" s="197" t="str">
        <f t="shared" si="691"/>
        <v>Blank</v>
      </c>
      <c r="Q4273" s="197" t="str">
        <f>IF(D4273=0,"Blank",IF(D4273="BEV",E4273*(1-'3 Model Input'!E$54), E4273))</f>
        <v>Blank</v>
      </c>
      <c r="R4273" s="198" t="str">
        <f>IF(D4273=0,"Blank",IF(D4273="PHEV",F4273/G4273,F4273*(1-'3 Model Input'!E$54)/G4273))</f>
        <v>Blank</v>
      </c>
      <c r="S4273" s="198" t="str">
        <f>IF(D4273=0,"Blank",IF(D4273="PHEV",MIN(M4273,E4273),MIN(M4273,(E4273*(1-'3 Model Input'!E$54)))))</f>
        <v>Blank</v>
      </c>
      <c r="T4273" s="217" t="str">
        <f t="shared" si="692"/>
        <v>Blank</v>
      </c>
      <c r="U4273" s="89"/>
      <c r="V4273" s="216" t="str">
        <f>IF(D4273=0,"Blank",P4273*'3 Model Input'!E$50)</f>
        <v>Blank</v>
      </c>
      <c r="W4273" s="197" t="str">
        <f t="shared" si="693"/>
        <v>Blank</v>
      </c>
      <c r="X4273" s="197" t="str">
        <f t="shared" si="694"/>
        <v>Blank</v>
      </c>
      <c r="Y4273" s="197" t="str">
        <f t="shared" si="695"/>
        <v>Blank</v>
      </c>
      <c r="Z4273" s="197" t="str">
        <f t="shared" si="696"/>
        <v>Blank</v>
      </c>
      <c r="AA4273" s="223" t="str" cm="1">
        <f t="array" ref="AA4273">_xlfn.IFS(ISTEXT('3 Model Input'!F$70),"Missing",ISTEXT('3 Model Input'!I$70),"Missing",ISNUMBER('3 Model Input'!K$70),'3 Model Input'!K$70*P4273)</f>
        <v>Missing</v>
      </c>
      <c r="AB4273" s="89"/>
      <c r="AC4273" s="227" t="str" cm="1">
        <f t="array" ref="AC4273">IF(D4273=0,"Blank",_xlfn.IFS('3 Model Input'!E$61=1,(V4273*G4273)/T4273,'3 Model Input'!E$61=2,(W4273*G4273)/T4273,'3 Model Input'!E$61=3,(X4273*G4273)/T4273,'3 Model Input'!E$61=4,(Y4273*G4273)/T4273,'3 Model Input'!E$61=5,(Z4273*G4273)/T4273, ISTEXT('3 Model Input'!E$61),"Missing",'3 Model Input'!E$61=6,(AA4273*G4273)/T4273))</f>
        <v>Blank</v>
      </c>
      <c r="AD4273" s="202" t="str">
        <f t="shared" si="697"/>
        <v>Blank</v>
      </c>
      <c r="AE4273" s="202" t="str">
        <f t="shared" si="698"/>
        <v>Blank</v>
      </c>
      <c r="AF4273" s="217" t="str">
        <f t="shared" si="699"/>
        <v>Blank</v>
      </c>
      <c r="AG4273" s="9" t="str" cm="1">
        <f t="array" ref="AG4273">_xlfn.IFS(ISNUMBER(AC4273), "", ISNUMBER(SEARCH("Blank", AC4273)), "", ISERROR(AC4273), "Bad input on tab 3")</f>
        <v/>
      </c>
    </row>
    <row r="4274" spans="2:33" ht="15" customHeight="1" x14ac:dyDescent="0.75">
      <c r="B4274" s="205" t="str">
        <f>'5 Driver Data'!B4274</f>
        <v>4266</v>
      </c>
      <c r="C4274" s="193">
        <f>'5 Driver Data'!C4274</f>
        <v>0</v>
      </c>
      <c r="D4274" s="192">
        <f>'5 Driver Data'!D4274</f>
        <v>0</v>
      </c>
      <c r="E4274" s="191">
        <f>'5 Driver Data'!E4274</f>
        <v>0</v>
      </c>
      <c r="F4274" s="191">
        <f>'5 Driver Data'!F4274</f>
        <v>0</v>
      </c>
      <c r="G4274" s="191">
        <f>'5 Driver Data'!G4274</f>
        <v>0</v>
      </c>
      <c r="H4274" s="191">
        <f>'5 Driver Data'!H4274</f>
        <v>0</v>
      </c>
      <c r="I4274" s="191">
        <f>'5 Driver Data'!I4274</f>
        <v>0</v>
      </c>
      <c r="J4274" s="191">
        <f>'5 Driver Data'!J4274</f>
        <v>0</v>
      </c>
      <c r="K4274" s="206">
        <f>'5 Driver Data'!K4274</f>
        <v>0</v>
      </c>
      <c r="L4274" s="1"/>
      <c r="M4274" s="216" t="str">
        <f>IF(D4274=0,"Blank",'3 Model Input'!E$44*'3 Model Input'!E$45)</f>
        <v>Blank</v>
      </c>
      <c r="N4274" s="197" t="str">
        <f t="shared" si="690"/>
        <v>Blank</v>
      </c>
      <c r="O4274" s="197" t="str">
        <f>IF(D4274=0,"Blank",'3 Model Input'!E$49*(1-'3 Model Input'!E$51))</f>
        <v>Blank</v>
      </c>
      <c r="P4274" s="197" t="str">
        <f t="shared" si="691"/>
        <v>Blank</v>
      </c>
      <c r="Q4274" s="197" t="str">
        <f>IF(D4274=0,"Blank",IF(D4274="BEV",E4274*(1-'3 Model Input'!E$54), E4274))</f>
        <v>Blank</v>
      </c>
      <c r="R4274" s="198" t="str">
        <f>IF(D4274=0,"Blank",IF(D4274="PHEV",F4274/G4274,F4274*(1-'3 Model Input'!E$54)/G4274))</f>
        <v>Blank</v>
      </c>
      <c r="S4274" s="198" t="str">
        <f>IF(D4274=0,"Blank",IF(D4274="PHEV",MIN(M4274,E4274),MIN(M4274,(E4274*(1-'3 Model Input'!E$54)))))</f>
        <v>Blank</v>
      </c>
      <c r="T4274" s="217" t="str">
        <f t="shared" si="692"/>
        <v>Blank</v>
      </c>
      <c r="U4274" s="89"/>
      <c r="V4274" s="216" t="str">
        <f>IF(D4274=0,"Blank",P4274*'3 Model Input'!E$50)</f>
        <v>Blank</v>
      </c>
      <c r="W4274" s="197" t="str">
        <f t="shared" si="693"/>
        <v>Blank</v>
      </c>
      <c r="X4274" s="197" t="str">
        <f t="shared" si="694"/>
        <v>Blank</v>
      </c>
      <c r="Y4274" s="197" t="str">
        <f t="shared" si="695"/>
        <v>Blank</v>
      </c>
      <c r="Z4274" s="197" t="str">
        <f t="shared" si="696"/>
        <v>Blank</v>
      </c>
      <c r="AA4274" s="223" t="str" cm="1">
        <f t="array" ref="AA4274">_xlfn.IFS(ISTEXT('3 Model Input'!F$70),"Missing",ISTEXT('3 Model Input'!I$70),"Missing",ISNUMBER('3 Model Input'!K$70),'3 Model Input'!K$70*P4274)</f>
        <v>Missing</v>
      </c>
      <c r="AB4274" s="89"/>
      <c r="AC4274" s="227" t="str" cm="1">
        <f t="array" ref="AC4274">IF(D4274=0,"Blank",_xlfn.IFS('3 Model Input'!E$61=1,(V4274*G4274)/T4274,'3 Model Input'!E$61=2,(W4274*G4274)/T4274,'3 Model Input'!E$61=3,(X4274*G4274)/T4274,'3 Model Input'!E$61=4,(Y4274*G4274)/T4274,'3 Model Input'!E$61=5,(Z4274*G4274)/T4274, ISTEXT('3 Model Input'!E$61),"Missing",'3 Model Input'!E$61=6,(AA4274*G4274)/T4274))</f>
        <v>Blank</v>
      </c>
      <c r="AD4274" s="202" t="str">
        <f t="shared" si="697"/>
        <v>Blank</v>
      </c>
      <c r="AE4274" s="202" t="str">
        <f t="shared" si="698"/>
        <v>Blank</v>
      </c>
      <c r="AF4274" s="217" t="str">
        <f t="shared" si="699"/>
        <v>Blank</v>
      </c>
      <c r="AG4274" s="9" t="str" cm="1">
        <f t="array" ref="AG4274">_xlfn.IFS(ISNUMBER(AC4274), "", ISNUMBER(SEARCH("Blank", AC4274)), "", ISERROR(AC4274), "Bad input on tab 3")</f>
        <v/>
      </c>
    </row>
    <row r="4275" spans="2:33" ht="15" customHeight="1" x14ac:dyDescent="0.75">
      <c r="B4275" s="205" t="str">
        <f>'5 Driver Data'!B4275</f>
        <v>4267</v>
      </c>
      <c r="C4275" s="193">
        <f>'5 Driver Data'!C4275</f>
        <v>0</v>
      </c>
      <c r="D4275" s="192">
        <f>'5 Driver Data'!D4275</f>
        <v>0</v>
      </c>
      <c r="E4275" s="191">
        <f>'5 Driver Data'!E4275</f>
        <v>0</v>
      </c>
      <c r="F4275" s="191">
        <f>'5 Driver Data'!F4275</f>
        <v>0</v>
      </c>
      <c r="G4275" s="191">
        <f>'5 Driver Data'!G4275</f>
        <v>0</v>
      </c>
      <c r="H4275" s="191">
        <f>'5 Driver Data'!H4275</f>
        <v>0</v>
      </c>
      <c r="I4275" s="191">
        <f>'5 Driver Data'!I4275</f>
        <v>0</v>
      </c>
      <c r="J4275" s="191">
        <f>'5 Driver Data'!J4275</f>
        <v>0</v>
      </c>
      <c r="K4275" s="206">
        <f>'5 Driver Data'!K4275</f>
        <v>0</v>
      </c>
      <c r="L4275" s="1"/>
      <c r="M4275" s="216" t="str">
        <f>IF(D4275=0,"Blank",'3 Model Input'!E$44*'3 Model Input'!E$45)</f>
        <v>Blank</v>
      </c>
      <c r="N4275" s="197" t="str">
        <f t="shared" si="690"/>
        <v>Blank</v>
      </c>
      <c r="O4275" s="197" t="str">
        <f>IF(D4275=0,"Blank",'3 Model Input'!E$49*(1-'3 Model Input'!E$51))</f>
        <v>Blank</v>
      </c>
      <c r="P4275" s="197" t="str">
        <f t="shared" si="691"/>
        <v>Blank</v>
      </c>
      <c r="Q4275" s="197" t="str">
        <f>IF(D4275=0,"Blank",IF(D4275="BEV",E4275*(1-'3 Model Input'!E$54), E4275))</f>
        <v>Blank</v>
      </c>
      <c r="R4275" s="198" t="str">
        <f>IF(D4275=0,"Blank",IF(D4275="PHEV",F4275/G4275,F4275*(1-'3 Model Input'!E$54)/G4275))</f>
        <v>Blank</v>
      </c>
      <c r="S4275" s="198" t="str">
        <f>IF(D4275=0,"Blank",IF(D4275="PHEV",MIN(M4275,E4275),MIN(M4275,(E4275*(1-'3 Model Input'!E$54)))))</f>
        <v>Blank</v>
      </c>
      <c r="T4275" s="217" t="str">
        <f t="shared" si="692"/>
        <v>Blank</v>
      </c>
      <c r="U4275" s="89"/>
      <c r="V4275" s="216" t="str">
        <f>IF(D4275=0,"Blank",P4275*'3 Model Input'!E$50)</f>
        <v>Blank</v>
      </c>
      <c r="W4275" s="197" t="str">
        <f t="shared" si="693"/>
        <v>Blank</v>
      </c>
      <c r="X4275" s="197" t="str">
        <f t="shared" si="694"/>
        <v>Blank</v>
      </c>
      <c r="Y4275" s="197" t="str">
        <f t="shared" si="695"/>
        <v>Blank</v>
      </c>
      <c r="Z4275" s="197" t="str">
        <f t="shared" si="696"/>
        <v>Blank</v>
      </c>
      <c r="AA4275" s="223" t="str" cm="1">
        <f t="array" ref="AA4275">_xlfn.IFS(ISTEXT('3 Model Input'!F$70),"Missing",ISTEXT('3 Model Input'!I$70),"Missing",ISNUMBER('3 Model Input'!K$70),'3 Model Input'!K$70*P4275)</f>
        <v>Missing</v>
      </c>
      <c r="AB4275" s="89"/>
      <c r="AC4275" s="227" t="str" cm="1">
        <f t="array" ref="AC4275">IF(D4275=0,"Blank",_xlfn.IFS('3 Model Input'!E$61=1,(V4275*G4275)/T4275,'3 Model Input'!E$61=2,(W4275*G4275)/T4275,'3 Model Input'!E$61=3,(X4275*G4275)/T4275,'3 Model Input'!E$61=4,(Y4275*G4275)/T4275,'3 Model Input'!E$61=5,(Z4275*G4275)/T4275, ISTEXT('3 Model Input'!E$61),"Missing",'3 Model Input'!E$61=6,(AA4275*G4275)/T4275))</f>
        <v>Blank</v>
      </c>
      <c r="AD4275" s="202" t="str">
        <f t="shared" si="697"/>
        <v>Blank</v>
      </c>
      <c r="AE4275" s="202" t="str">
        <f t="shared" si="698"/>
        <v>Blank</v>
      </c>
      <c r="AF4275" s="217" t="str">
        <f t="shared" si="699"/>
        <v>Blank</v>
      </c>
      <c r="AG4275" s="9" t="str" cm="1">
        <f t="array" ref="AG4275">_xlfn.IFS(ISNUMBER(AC4275), "", ISNUMBER(SEARCH("Blank", AC4275)), "", ISERROR(AC4275), "Bad input on tab 3")</f>
        <v/>
      </c>
    </row>
    <row r="4276" spans="2:33" ht="15" customHeight="1" x14ac:dyDescent="0.75">
      <c r="B4276" s="205" t="str">
        <f>'5 Driver Data'!B4276</f>
        <v>4268</v>
      </c>
      <c r="C4276" s="193">
        <f>'5 Driver Data'!C4276</f>
        <v>0</v>
      </c>
      <c r="D4276" s="192">
        <f>'5 Driver Data'!D4276</f>
        <v>0</v>
      </c>
      <c r="E4276" s="191">
        <f>'5 Driver Data'!E4276</f>
        <v>0</v>
      </c>
      <c r="F4276" s="191">
        <f>'5 Driver Data'!F4276</f>
        <v>0</v>
      </c>
      <c r="G4276" s="191">
        <f>'5 Driver Data'!G4276</f>
        <v>0</v>
      </c>
      <c r="H4276" s="191">
        <f>'5 Driver Data'!H4276</f>
        <v>0</v>
      </c>
      <c r="I4276" s="191">
        <f>'5 Driver Data'!I4276</f>
        <v>0</v>
      </c>
      <c r="J4276" s="191">
        <f>'5 Driver Data'!J4276</f>
        <v>0</v>
      </c>
      <c r="K4276" s="206">
        <f>'5 Driver Data'!K4276</f>
        <v>0</v>
      </c>
      <c r="L4276" s="1"/>
      <c r="M4276" s="216" t="str">
        <f>IF(D4276=0,"Blank",'3 Model Input'!E$44*'3 Model Input'!E$45)</f>
        <v>Blank</v>
      </c>
      <c r="N4276" s="197" t="str">
        <f t="shared" si="690"/>
        <v>Blank</v>
      </c>
      <c r="O4276" s="197" t="str">
        <f>IF(D4276=0,"Blank",'3 Model Input'!E$49*(1-'3 Model Input'!E$51))</f>
        <v>Blank</v>
      </c>
      <c r="P4276" s="197" t="str">
        <f t="shared" si="691"/>
        <v>Blank</v>
      </c>
      <c r="Q4276" s="197" t="str">
        <f>IF(D4276=0,"Blank",IF(D4276="BEV",E4276*(1-'3 Model Input'!E$54), E4276))</f>
        <v>Blank</v>
      </c>
      <c r="R4276" s="198" t="str">
        <f>IF(D4276=0,"Blank",IF(D4276="PHEV",F4276/G4276,F4276*(1-'3 Model Input'!E$54)/G4276))</f>
        <v>Blank</v>
      </c>
      <c r="S4276" s="198" t="str">
        <f>IF(D4276=0,"Blank",IF(D4276="PHEV",MIN(M4276,E4276),MIN(M4276,(E4276*(1-'3 Model Input'!E$54)))))</f>
        <v>Blank</v>
      </c>
      <c r="T4276" s="217" t="str">
        <f t="shared" si="692"/>
        <v>Blank</v>
      </c>
      <c r="U4276" s="89"/>
      <c r="V4276" s="216" t="str">
        <f>IF(D4276=0,"Blank",P4276*'3 Model Input'!E$50)</f>
        <v>Blank</v>
      </c>
      <c r="W4276" s="197" t="str">
        <f t="shared" si="693"/>
        <v>Blank</v>
      </c>
      <c r="X4276" s="197" t="str">
        <f t="shared" si="694"/>
        <v>Blank</v>
      </c>
      <c r="Y4276" s="197" t="str">
        <f t="shared" si="695"/>
        <v>Blank</v>
      </c>
      <c r="Z4276" s="197" t="str">
        <f t="shared" si="696"/>
        <v>Blank</v>
      </c>
      <c r="AA4276" s="223" t="str" cm="1">
        <f t="array" ref="AA4276">_xlfn.IFS(ISTEXT('3 Model Input'!F$70),"Missing",ISTEXT('3 Model Input'!I$70),"Missing",ISNUMBER('3 Model Input'!K$70),'3 Model Input'!K$70*P4276)</f>
        <v>Missing</v>
      </c>
      <c r="AB4276" s="89"/>
      <c r="AC4276" s="227" t="str" cm="1">
        <f t="array" ref="AC4276">IF(D4276=0,"Blank",_xlfn.IFS('3 Model Input'!E$61=1,(V4276*G4276)/T4276,'3 Model Input'!E$61=2,(W4276*G4276)/T4276,'3 Model Input'!E$61=3,(X4276*G4276)/T4276,'3 Model Input'!E$61=4,(Y4276*G4276)/T4276,'3 Model Input'!E$61=5,(Z4276*G4276)/T4276, ISTEXT('3 Model Input'!E$61),"Missing",'3 Model Input'!E$61=6,(AA4276*G4276)/T4276))</f>
        <v>Blank</v>
      </c>
      <c r="AD4276" s="202" t="str">
        <f t="shared" si="697"/>
        <v>Blank</v>
      </c>
      <c r="AE4276" s="202" t="str">
        <f t="shared" si="698"/>
        <v>Blank</v>
      </c>
      <c r="AF4276" s="217" t="str">
        <f t="shared" si="699"/>
        <v>Blank</v>
      </c>
      <c r="AG4276" s="9" t="str" cm="1">
        <f t="array" ref="AG4276">_xlfn.IFS(ISNUMBER(AC4276), "", ISNUMBER(SEARCH("Blank", AC4276)), "", ISERROR(AC4276), "Bad input on tab 3")</f>
        <v/>
      </c>
    </row>
    <row r="4277" spans="2:33" ht="15" customHeight="1" x14ac:dyDescent="0.75">
      <c r="B4277" s="205" t="str">
        <f>'5 Driver Data'!B4277</f>
        <v>4269</v>
      </c>
      <c r="C4277" s="193">
        <f>'5 Driver Data'!C4277</f>
        <v>0</v>
      </c>
      <c r="D4277" s="192">
        <f>'5 Driver Data'!D4277</f>
        <v>0</v>
      </c>
      <c r="E4277" s="191">
        <f>'5 Driver Data'!E4277</f>
        <v>0</v>
      </c>
      <c r="F4277" s="191">
        <f>'5 Driver Data'!F4277</f>
        <v>0</v>
      </c>
      <c r="G4277" s="191">
        <f>'5 Driver Data'!G4277</f>
        <v>0</v>
      </c>
      <c r="H4277" s="191">
        <f>'5 Driver Data'!H4277</f>
        <v>0</v>
      </c>
      <c r="I4277" s="191">
        <f>'5 Driver Data'!I4277</f>
        <v>0</v>
      </c>
      <c r="J4277" s="191">
        <f>'5 Driver Data'!J4277</f>
        <v>0</v>
      </c>
      <c r="K4277" s="206">
        <f>'5 Driver Data'!K4277</f>
        <v>0</v>
      </c>
      <c r="L4277" s="1"/>
      <c r="M4277" s="216" t="str">
        <f>IF(D4277=0,"Blank",'3 Model Input'!E$44*'3 Model Input'!E$45)</f>
        <v>Blank</v>
      </c>
      <c r="N4277" s="197" t="str">
        <f t="shared" si="690"/>
        <v>Blank</v>
      </c>
      <c r="O4277" s="197" t="str">
        <f>IF(D4277=0,"Blank",'3 Model Input'!E$49*(1-'3 Model Input'!E$51))</f>
        <v>Blank</v>
      </c>
      <c r="P4277" s="197" t="str">
        <f t="shared" si="691"/>
        <v>Blank</v>
      </c>
      <c r="Q4277" s="197" t="str">
        <f>IF(D4277=0,"Blank",IF(D4277="BEV",E4277*(1-'3 Model Input'!E$54), E4277))</f>
        <v>Blank</v>
      </c>
      <c r="R4277" s="198" t="str">
        <f>IF(D4277=0,"Blank",IF(D4277="PHEV",F4277/G4277,F4277*(1-'3 Model Input'!E$54)/G4277))</f>
        <v>Blank</v>
      </c>
      <c r="S4277" s="198" t="str">
        <f>IF(D4277=0,"Blank",IF(D4277="PHEV",MIN(M4277,E4277),MIN(M4277,(E4277*(1-'3 Model Input'!E$54)))))</f>
        <v>Blank</v>
      </c>
      <c r="T4277" s="217" t="str">
        <f t="shared" si="692"/>
        <v>Blank</v>
      </c>
      <c r="U4277" s="89"/>
      <c r="V4277" s="216" t="str">
        <f>IF(D4277=0,"Blank",P4277*'3 Model Input'!E$50)</f>
        <v>Blank</v>
      </c>
      <c r="W4277" s="197" t="str">
        <f t="shared" si="693"/>
        <v>Blank</v>
      </c>
      <c r="X4277" s="197" t="str">
        <f t="shared" si="694"/>
        <v>Blank</v>
      </c>
      <c r="Y4277" s="197" t="str">
        <f t="shared" si="695"/>
        <v>Blank</v>
      </c>
      <c r="Z4277" s="197" t="str">
        <f t="shared" si="696"/>
        <v>Blank</v>
      </c>
      <c r="AA4277" s="223" t="str" cm="1">
        <f t="array" ref="AA4277">_xlfn.IFS(ISTEXT('3 Model Input'!F$70),"Missing",ISTEXT('3 Model Input'!I$70),"Missing",ISNUMBER('3 Model Input'!K$70),'3 Model Input'!K$70*P4277)</f>
        <v>Missing</v>
      </c>
      <c r="AB4277" s="89"/>
      <c r="AC4277" s="227" t="str" cm="1">
        <f t="array" ref="AC4277">IF(D4277=0,"Blank",_xlfn.IFS('3 Model Input'!E$61=1,(V4277*G4277)/T4277,'3 Model Input'!E$61=2,(W4277*G4277)/T4277,'3 Model Input'!E$61=3,(X4277*G4277)/T4277,'3 Model Input'!E$61=4,(Y4277*G4277)/T4277,'3 Model Input'!E$61=5,(Z4277*G4277)/T4277, ISTEXT('3 Model Input'!E$61),"Missing",'3 Model Input'!E$61=6,(AA4277*G4277)/T4277))</f>
        <v>Blank</v>
      </c>
      <c r="AD4277" s="202" t="str">
        <f t="shared" si="697"/>
        <v>Blank</v>
      </c>
      <c r="AE4277" s="202" t="str">
        <f t="shared" si="698"/>
        <v>Blank</v>
      </c>
      <c r="AF4277" s="217" t="str">
        <f t="shared" si="699"/>
        <v>Blank</v>
      </c>
      <c r="AG4277" s="9" t="str" cm="1">
        <f t="array" ref="AG4277">_xlfn.IFS(ISNUMBER(AC4277), "", ISNUMBER(SEARCH("Blank", AC4277)), "", ISERROR(AC4277), "Bad input on tab 3")</f>
        <v/>
      </c>
    </row>
    <row r="4278" spans="2:33" ht="15" customHeight="1" x14ac:dyDescent="0.75">
      <c r="B4278" s="205" t="str">
        <f>'5 Driver Data'!B4278</f>
        <v>4270</v>
      </c>
      <c r="C4278" s="193">
        <f>'5 Driver Data'!C4278</f>
        <v>0</v>
      </c>
      <c r="D4278" s="192">
        <f>'5 Driver Data'!D4278</f>
        <v>0</v>
      </c>
      <c r="E4278" s="191">
        <f>'5 Driver Data'!E4278</f>
        <v>0</v>
      </c>
      <c r="F4278" s="191">
        <f>'5 Driver Data'!F4278</f>
        <v>0</v>
      </c>
      <c r="G4278" s="191">
        <f>'5 Driver Data'!G4278</f>
        <v>0</v>
      </c>
      <c r="H4278" s="191">
        <f>'5 Driver Data'!H4278</f>
        <v>0</v>
      </c>
      <c r="I4278" s="191">
        <f>'5 Driver Data'!I4278</f>
        <v>0</v>
      </c>
      <c r="J4278" s="191">
        <f>'5 Driver Data'!J4278</f>
        <v>0</v>
      </c>
      <c r="K4278" s="206">
        <f>'5 Driver Data'!K4278</f>
        <v>0</v>
      </c>
      <c r="L4278" s="1"/>
      <c r="M4278" s="216" t="str">
        <f>IF(D4278=0,"Blank",'3 Model Input'!E$44*'3 Model Input'!E$45)</f>
        <v>Blank</v>
      </c>
      <c r="N4278" s="197" t="str">
        <f t="shared" si="690"/>
        <v>Blank</v>
      </c>
      <c r="O4278" s="197" t="str">
        <f>IF(D4278=0,"Blank",'3 Model Input'!E$49*(1-'3 Model Input'!E$51))</f>
        <v>Blank</v>
      </c>
      <c r="P4278" s="197" t="str">
        <f t="shared" si="691"/>
        <v>Blank</v>
      </c>
      <c r="Q4278" s="197" t="str">
        <f>IF(D4278=0,"Blank",IF(D4278="BEV",E4278*(1-'3 Model Input'!E$54), E4278))</f>
        <v>Blank</v>
      </c>
      <c r="R4278" s="198" t="str">
        <f>IF(D4278=0,"Blank",IF(D4278="PHEV",F4278/G4278,F4278*(1-'3 Model Input'!E$54)/G4278))</f>
        <v>Blank</v>
      </c>
      <c r="S4278" s="198" t="str">
        <f>IF(D4278=0,"Blank",IF(D4278="PHEV",MIN(M4278,E4278),MIN(M4278,(E4278*(1-'3 Model Input'!E$54)))))</f>
        <v>Blank</v>
      </c>
      <c r="T4278" s="217" t="str">
        <f t="shared" si="692"/>
        <v>Blank</v>
      </c>
      <c r="U4278" s="89"/>
      <c r="V4278" s="216" t="str">
        <f>IF(D4278=0,"Blank",P4278*'3 Model Input'!E$50)</f>
        <v>Blank</v>
      </c>
      <c r="W4278" s="197" t="str">
        <f t="shared" si="693"/>
        <v>Blank</v>
      </c>
      <c r="X4278" s="197" t="str">
        <f t="shared" si="694"/>
        <v>Blank</v>
      </c>
      <c r="Y4278" s="197" t="str">
        <f t="shared" si="695"/>
        <v>Blank</v>
      </c>
      <c r="Z4278" s="197" t="str">
        <f t="shared" si="696"/>
        <v>Blank</v>
      </c>
      <c r="AA4278" s="223" t="str" cm="1">
        <f t="array" ref="AA4278">_xlfn.IFS(ISTEXT('3 Model Input'!F$70),"Missing",ISTEXT('3 Model Input'!I$70),"Missing",ISNUMBER('3 Model Input'!K$70),'3 Model Input'!K$70*P4278)</f>
        <v>Missing</v>
      </c>
      <c r="AB4278" s="89"/>
      <c r="AC4278" s="227" t="str" cm="1">
        <f t="array" ref="AC4278">IF(D4278=0,"Blank",_xlfn.IFS('3 Model Input'!E$61=1,(V4278*G4278)/T4278,'3 Model Input'!E$61=2,(W4278*G4278)/T4278,'3 Model Input'!E$61=3,(X4278*G4278)/T4278,'3 Model Input'!E$61=4,(Y4278*G4278)/T4278,'3 Model Input'!E$61=5,(Z4278*G4278)/T4278, ISTEXT('3 Model Input'!E$61),"Missing",'3 Model Input'!E$61=6,(AA4278*G4278)/T4278))</f>
        <v>Blank</v>
      </c>
      <c r="AD4278" s="202" t="str">
        <f t="shared" si="697"/>
        <v>Blank</v>
      </c>
      <c r="AE4278" s="202" t="str">
        <f t="shared" si="698"/>
        <v>Blank</v>
      </c>
      <c r="AF4278" s="217" t="str">
        <f t="shared" si="699"/>
        <v>Blank</v>
      </c>
      <c r="AG4278" s="9" t="str" cm="1">
        <f t="array" ref="AG4278">_xlfn.IFS(ISNUMBER(AC4278), "", ISNUMBER(SEARCH("Blank", AC4278)), "", ISERROR(AC4278), "Bad input on tab 3")</f>
        <v/>
      </c>
    </row>
    <row r="4279" spans="2:33" ht="15" customHeight="1" x14ac:dyDescent="0.75">
      <c r="B4279" s="205" t="str">
        <f>'5 Driver Data'!B4279</f>
        <v>4271</v>
      </c>
      <c r="C4279" s="193">
        <f>'5 Driver Data'!C4279</f>
        <v>0</v>
      </c>
      <c r="D4279" s="192">
        <f>'5 Driver Data'!D4279</f>
        <v>0</v>
      </c>
      <c r="E4279" s="191">
        <f>'5 Driver Data'!E4279</f>
        <v>0</v>
      </c>
      <c r="F4279" s="191">
        <f>'5 Driver Data'!F4279</f>
        <v>0</v>
      </c>
      <c r="G4279" s="191">
        <f>'5 Driver Data'!G4279</f>
        <v>0</v>
      </c>
      <c r="H4279" s="191">
        <f>'5 Driver Data'!H4279</f>
        <v>0</v>
      </c>
      <c r="I4279" s="191">
        <f>'5 Driver Data'!I4279</f>
        <v>0</v>
      </c>
      <c r="J4279" s="191">
        <f>'5 Driver Data'!J4279</f>
        <v>0</v>
      </c>
      <c r="K4279" s="206">
        <f>'5 Driver Data'!K4279</f>
        <v>0</v>
      </c>
      <c r="L4279" s="1"/>
      <c r="M4279" s="216" t="str">
        <f>IF(D4279=0,"Blank",'3 Model Input'!E$44*'3 Model Input'!E$45)</f>
        <v>Blank</v>
      </c>
      <c r="N4279" s="197" t="str">
        <f t="shared" si="690"/>
        <v>Blank</v>
      </c>
      <c r="O4279" s="197" t="str">
        <f>IF(D4279=0,"Blank",'3 Model Input'!E$49*(1-'3 Model Input'!E$51))</f>
        <v>Blank</v>
      </c>
      <c r="P4279" s="197" t="str">
        <f t="shared" si="691"/>
        <v>Blank</v>
      </c>
      <c r="Q4279" s="197" t="str">
        <f>IF(D4279=0,"Blank",IF(D4279="BEV",E4279*(1-'3 Model Input'!E$54), E4279))</f>
        <v>Blank</v>
      </c>
      <c r="R4279" s="198" t="str">
        <f>IF(D4279=0,"Blank",IF(D4279="PHEV",F4279/G4279,F4279*(1-'3 Model Input'!E$54)/G4279))</f>
        <v>Blank</v>
      </c>
      <c r="S4279" s="198" t="str">
        <f>IF(D4279=0,"Blank",IF(D4279="PHEV",MIN(M4279,E4279),MIN(M4279,(E4279*(1-'3 Model Input'!E$54)))))</f>
        <v>Blank</v>
      </c>
      <c r="T4279" s="217" t="str">
        <f t="shared" si="692"/>
        <v>Blank</v>
      </c>
      <c r="U4279" s="89"/>
      <c r="V4279" s="216" t="str">
        <f>IF(D4279=0,"Blank",P4279*'3 Model Input'!E$50)</f>
        <v>Blank</v>
      </c>
      <c r="W4279" s="197" t="str">
        <f t="shared" si="693"/>
        <v>Blank</v>
      </c>
      <c r="X4279" s="197" t="str">
        <f t="shared" si="694"/>
        <v>Blank</v>
      </c>
      <c r="Y4279" s="197" t="str">
        <f t="shared" si="695"/>
        <v>Blank</v>
      </c>
      <c r="Z4279" s="197" t="str">
        <f t="shared" si="696"/>
        <v>Blank</v>
      </c>
      <c r="AA4279" s="223" t="str" cm="1">
        <f t="array" ref="AA4279">_xlfn.IFS(ISTEXT('3 Model Input'!F$70),"Missing",ISTEXT('3 Model Input'!I$70),"Missing",ISNUMBER('3 Model Input'!K$70),'3 Model Input'!K$70*P4279)</f>
        <v>Missing</v>
      </c>
      <c r="AB4279" s="89"/>
      <c r="AC4279" s="227" t="str" cm="1">
        <f t="array" ref="AC4279">IF(D4279=0,"Blank",_xlfn.IFS('3 Model Input'!E$61=1,(V4279*G4279)/T4279,'3 Model Input'!E$61=2,(W4279*G4279)/T4279,'3 Model Input'!E$61=3,(X4279*G4279)/T4279,'3 Model Input'!E$61=4,(Y4279*G4279)/T4279,'3 Model Input'!E$61=5,(Z4279*G4279)/T4279, ISTEXT('3 Model Input'!E$61),"Missing",'3 Model Input'!E$61=6,(AA4279*G4279)/T4279))</f>
        <v>Blank</v>
      </c>
      <c r="AD4279" s="202" t="str">
        <f t="shared" si="697"/>
        <v>Blank</v>
      </c>
      <c r="AE4279" s="202" t="str">
        <f t="shared" si="698"/>
        <v>Blank</v>
      </c>
      <c r="AF4279" s="217" t="str">
        <f t="shared" si="699"/>
        <v>Blank</v>
      </c>
      <c r="AG4279" s="9" t="str" cm="1">
        <f t="array" ref="AG4279">_xlfn.IFS(ISNUMBER(AC4279), "", ISNUMBER(SEARCH("Blank", AC4279)), "", ISERROR(AC4279), "Bad input on tab 3")</f>
        <v/>
      </c>
    </row>
    <row r="4280" spans="2:33" ht="15" customHeight="1" x14ac:dyDescent="0.75">
      <c r="B4280" s="205" t="str">
        <f>'5 Driver Data'!B4280</f>
        <v>4272</v>
      </c>
      <c r="C4280" s="193">
        <f>'5 Driver Data'!C4280</f>
        <v>0</v>
      </c>
      <c r="D4280" s="192">
        <f>'5 Driver Data'!D4280</f>
        <v>0</v>
      </c>
      <c r="E4280" s="191">
        <f>'5 Driver Data'!E4280</f>
        <v>0</v>
      </c>
      <c r="F4280" s="191">
        <f>'5 Driver Data'!F4280</f>
        <v>0</v>
      </c>
      <c r="G4280" s="191">
        <f>'5 Driver Data'!G4280</f>
        <v>0</v>
      </c>
      <c r="H4280" s="191">
        <f>'5 Driver Data'!H4280</f>
        <v>0</v>
      </c>
      <c r="I4280" s="191">
        <f>'5 Driver Data'!I4280</f>
        <v>0</v>
      </c>
      <c r="J4280" s="191">
        <f>'5 Driver Data'!J4280</f>
        <v>0</v>
      </c>
      <c r="K4280" s="206">
        <f>'5 Driver Data'!K4280</f>
        <v>0</v>
      </c>
      <c r="L4280" s="1"/>
      <c r="M4280" s="216" t="str">
        <f>IF(D4280=0,"Blank",'3 Model Input'!E$44*'3 Model Input'!E$45)</f>
        <v>Blank</v>
      </c>
      <c r="N4280" s="197" t="str">
        <f t="shared" si="690"/>
        <v>Blank</v>
      </c>
      <c r="O4280" s="197" t="str">
        <f>IF(D4280=0,"Blank",'3 Model Input'!E$49*(1-'3 Model Input'!E$51))</f>
        <v>Blank</v>
      </c>
      <c r="P4280" s="197" t="str">
        <f t="shared" si="691"/>
        <v>Blank</v>
      </c>
      <c r="Q4280" s="197" t="str">
        <f>IF(D4280=0,"Blank",IF(D4280="BEV",E4280*(1-'3 Model Input'!E$54), E4280))</f>
        <v>Blank</v>
      </c>
      <c r="R4280" s="198" t="str">
        <f>IF(D4280=0,"Blank",IF(D4280="PHEV",F4280/G4280,F4280*(1-'3 Model Input'!E$54)/G4280))</f>
        <v>Blank</v>
      </c>
      <c r="S4280" s="198" t="str">
        <f>IF(D4280=0,"Blank",IF(D4280="PHEV",MIN(M4280,E4280),MIN(M4280,(E4280*(1-'3 Model Input'!E$54)))))</f>
        <v>Blank</v>
      </c>
      <c r="T4280" s="217" t="str">
        <f t="shared" si="692"/>
        <v>Blank</v>
      </c>
      <c r="U4280" s="89"/>
      <c r="V4280" s="216" t="str">
        <f>IF(D4280=0,"Blank",P4280*'3 Model Input'!E$50)</f>
        <v>Blank</v>
      </c>
      <c r="W4280" s="197" t="str">
        <f t="shared" si="693"/>
        <v>Blank</v>
      </c>
      <c r="X4280" s="197" t="str">
        <f t="shared" si="694"/>
        <v>Blank</v>
      </c>
      <c r="Y4280" s="197" t="str">
        <f t="shared" si="695"/>
        <v>Blank</v>
      </c>
      <c r="Z4280" s="197" t="str">
        <f t="shared" si="696"/>
        <v>Blank</v>
      </c>
      <c r="AA4280" s="223" t="str" cm="1">
        <f t="array" ref="AA4280">_xlfn.IFS(ISTEXT('3 Model Input'!F$70),"Missing",ISTEXT('3 Model Input'!I$70),"Missing",ISNUMBER('3 Model Input'!K$70),'3 Model Input'!K$70*P4280)</f>
        <v>Missing</v>
      </c>
      <c r="AB4280" s="89"/>
      <c r="AC4280" s="227" t="str" cm="1">
        <f t="array" ref="AC4280">IF(D4280=0,"Blank",_xlfn.IFS('3 Model Input'!E$61=1,(V4280*G4280)/T4280,'3 Model Input'!E$61=2,(W4280*G4280)/T4280,'3 Model Input'!E$61=3,(X4280*G4280)/T4280,'3 Model Input'!E$61=4,(Y4280*G4280)/T4280,'3 Model Input'!E$61=5,(Z4280*G4280)/T4280, ISTEXT('3 Model Input'!E$61),"Missing",'3 Model Input'!E$61=6,(AA4280*G4280)/T4280))</f>
        <v>Blank</v>
      </c>
      <c r="AD4280" s="202" t="str">
        <f t="shared" si="697"/>
        <v>Blank</v>
      </c>
      <c r="AE4280" s="202" t="str">
        <f t="shared" si="698"/>
        <v>Blank</v>
      </c>
      <c r="AF4280" s="217" t="str">
        <f t="shared" si="699"/>
        <v>Blank</v>
      </c>
      <c r="AG4280" s="9" t="str" cm="1">
        <f t="array" ref="AG4280">_xlfn.IFS(ISNUMBER(AC4280), "", ISNUMBER(SEARCH("Blank", AC4280)), "", ISERROR(AC4280), "Bad input on tab 3")</f>
        <v/>
      </c>
    </row>
    <row r="4281" spans="2:33" ht="15" customHeight="1" x14ac:dyDescent="0.75">
      <c r="B4281" s="205" t="str">
        <f>'5 Driver Data'!B4281</f>
        <v>4273</v>
      </c>
      <c r="C4281" s="193">
        <f>'5 Driver Data'!C4281</f>
        <v>0</v>
      </c>
      <c r="D4281" s="192">
        <f>'5 Driver Data'!D4281</f>
        <v>0</v>
      </c>
      <c r="E4281" s="191">
        <f>'5 Driver Data'!E4281</f>
        <v>0</v>
      </c>
      <c r="F4281" s="191">
        <f>'5 Driver Data'!F4281</f>
        <v>0</v>
      </c>
      <c r="G4281" s="191">
        <f>'5 Driver Data'!G4281</f>
        <v>0</v>
      </c>
      <c r="H4281" s="191">
        <f>'5 Driver Data'!H4281</f>
        <v>0</v>
      </c>
      <c r="I4281" s="191">
        <f>'5 Driver Data'!I4281</f>
        <v>0</v>
      </c>
      <c r="J4281" s="191">
        <f>'5 Driver Data'!J4281</f>
        <v>0</v>
      </c>
      <c r="K4281" s="206">
        <f>'5 Driver Data'!K4281</f>
        <v>0</v>
      </c>
      <c r="L4281" s="1"/>
      <c r="M4281" s="216" t="str">
        <f>IF(D4281=0,"Blank",'3 Model Input'!E$44*'3 Model Input'!E$45)</f>
        <v>Blank</v>
      </c>
      <c r="N4281" s="197" t="str">
        <f t="shared" si="690"/>
        <v>Blank</v>
      </c>
      <c r="O4281" s="197" t="str">
        <f>IF(D4281=0,"Blank",'3 Model Input'!E$49*(1-'3 Model Input'!E$51))</f>
        <v>Blank</v>
      </c>
      <c r="P4281" s="197" t="str">
        <f t="shared" si="691"/>
        <v>Blank</v>
      </c>
      <c r="Q4281" s="197" t="str">
        <f>IF(D4281=0,"Blank",IF(D4281="BEV",E4281*(1-'3 Model Input'!E$54), E4281))</f>
        <v>Blank</v>
      </c>
      <c r="R4281" s="198" t="str">
        <f>IF(D4281=0,"Blank",IF(D4281="PHEV",F4281/G4281,F4281*(1-'3 Model Input'!E$54)/G4281))</f>
        <v>Blank</v>
      </c>
      <c r="S4281" s="198" t="str">
        <f>IF(D4281=0,"Blank",IF(D4281="PHEV",MIN(M4281,E4281),MIN(M4281,(E4281*(1-'3 Model Input'!E$54)))))</f>
        <v>Blank</v>
      </c>
      <c r="T4281" s="217" t="str">
        <f t="shared" si="692"/>
        <v>Blank</v>
      </c>
      <c r="U4281" s="89"/>
      <c r="V4281" s="216" t="str">
        <f>IF(D4281=0,"Blank",P4281*'3 Model Input'!E$50)</f>
        <v>Blank</v>
      </c>
      <c r="W4281" s="197" t="str">
        <f t="shared" si="693"/>
        <v>Blank</v>
      </c>
      <c r="X4281" s="197" t="str">
        <f t="shared" si="694"/>
        <v>Blank</v>
      </c>
      <c r="Y4281" s="197" t="str">
        <f t="shared" si="695"/>
        <v>Blank</v>
      </c>
      <c r="Z4281" s="197" t="str">
        <f t="shared" si="696"/>
        <v>Blank</v>
      </c>
      <c r="AA4281" s="223" t="str" cm="1">
        <f t="array" ref="AA4281">_xlfn.IFS(ISTEXT('3 Model Input'!F$70),"Missing",ISTEXT('3 Model Input'!I$70),"Missing",ISNUMBER('3 Model Input'!K$70),'3 Model Input'!K$70*P4281)</f>
        <v>Missing</v>
      </c>
      <c r="AB4281" s="89"/>
      <c r="AC4281" s="227" t="str" cm="1">
        <f t="array" ref="AC4281">IF(D4281=0,"Blank",_xlfn.IFS('3 Model Input'!E$61=1,(V4281*G4281)/T4281,'3 Model Input'!E$61=2,(W4281*G4281)/T4281,'3 Model Input'!E$61=3,(X4281*G4281)/T4281,'3 Model Input'!E$61=4,(Y4281*G4281)/T4281,'3 Model Input'!E$61=5,(Z4281*G4281)/T4281, ISTEXT('3 Model Input'!E$61),"Missing",'3 Model Input'!E$61=6,(AA4281*G4281)/T4281))</f>
        <v>Blank</v>
      </c>
      <c r="AD4281" s="202" t="str">
        <f t="shared" si="697"/>
        <v>Blank</v>
      </c>
      <c r="AE4281" s="202" t="str">
        <f t="shared" si="698"/>
        <v>Blank</v>
      </c>
      <c r="AF4281" s="217" t="str">
        <f t="shared" si="699"/>
        <v>Blank</v>
      </c>
      <c r="AG4281" s="9" t="str" cm="1">
        <f t="array" ref="AG4281">_xlfn.IFS(ISNUMBER(AC4281), "", ISNUMBER(SEARCH("Blank", AC4281)), "", ISERROR(AC4281), "Bad input on tab 3")</f>
        <v/>
      </c>
    </row>
    <row r="4282" spans="2:33" ht="15" customHeight="1" x14ac:dyDescent="0.75">
      <c r="B4282" s="205" t="str">
        <f>'5 Driver Data'!B4282</f>
        <v>4274</v>
      </c>
      <c r="C4282" s="193">
        <f>'5 Driver Data'!C4282</f>
        <v>0</v>
      </c>
      <c r="D4282" s="192">
        <f>'5 Driver Data'!D4282</f>
        <v>0</v>
      </c>
      <c r="E4282" s="191">
        <f>'5 Driver Data'!E4282</f>
        <v>0</v>
      </c>
      <c r="F4282" s="191">
        <f>'5 Driver Data'!F4282</f>
        <v>0</v>
      </c>
      <c r="G4282" s="191">
        <f>'5 Driver Data'!G4282</f>
        <v>0</v>
      </c>
      <c r="H4282" s="191">
        <f>'5 Driver Data'!H4282</f>
        <v>0</v>
      </c>
      <c r="I4282" s="191">
        <f>'5 Driver Data'!I4282</f>
        <v>0</v>
      </c>
      <c r="J4282" s="191">
        <f>'5 Driver Data'!J4282</f>
        <v>0</v>
      </c>
      <c r="K4282" s="206">
        <f>'5 Driver Data'!K4282</f>
        <v>0</v>
      </c>
      <c r="L4282" s="1"/>
      <c r="M4282" s="216" t="str">
        <f>IF(D4282=0,"Blank",'3 Model Input'!E$44*'3 Model Input'!E$45)</f>
        <v>Blank</v>
      </c>
      <c r="N4282" s="197" t="str">
        <f t="shared" si="690"/>
        <v>Blank</v>
      </c>
      <c r="O4282" s="197" t="str">
        <f>IF(D4282=0,"Blank",'3 Model Input'!E$49*(1-'3 Model Input'!E$51))</f>
        <v>Blank</v>
      </c>
      <c r="P4282" s="197" t="str">
        <f t="shared" si="691"/>
        <v>Blank</v>
      </c>
      <c r="Q4282" s="197" t="str">
        <f>IF(D4282=0,"Blank",IF(D4282="BEV",E4282*(1-'3 Model Input'!E$54), E4282))</f>
        <v>Blank</v>
      </c>
      <c r="R4282" s="198" t="str">
        <f>IF(D4282=0,"Blank",IF(D4282="PHEV",F4282/G4282,F4282*(1-'3 Model Input'!E$54)/G4282))</f>
        <v>Blank</v>
      </c>
      <c r="S4282" s="198" t="str">
        <f>IF(D4282=0,"Blank",IF(D4282="PHEV",MIN(M4282,E4282),MIN(M4282,(E4282*(1-'3 Model Input'!E$54)))))</f>
        <v>Blank</v>
      </c>
      <c r="T4282" s="217" t="str">
        <f t="shared" si="692"/>
        <v>Blank</v>
      </c>
      <c r="U4282" s="89"/>
      <c r="V4282" s="216" t="str">
        <f>IF(D4282=0,"Blank",P4282*'3 Model Input'!E$50)</f>
        <v>Blank</v>
      </c>
      <c r="W4282" s="197" t="str">
        <f t="shared" si="693"/>
        <v>Blank</v>
      </c>
      <c r="X4282" s="197" t="str">
        <f t="shared" si="694"/>
        <v>Blank</v>
      </c>
      <c r="Y4282" s="197" t="str">
        <f t="shared" si="695"/>
        <v>Blank</v>
      </c>
      <c r="Z4282" s="197" t="str">
        <f t="shared" si="696"/>
        <v>Blank</v>
      </c>
      <c r="AA4282" s="223" t="str" cm="1">
        <f t="array" ref="AA4282">_xlfn.IFS(ISTEXT('3 Model Input'!F$70),"Missing",ISTEXT('3 Model Input'!I$70),"Missing",ISNUMBER('3 Model Input'!K$70),'3 Model Input'!K$70*P4282)</f>
        <v>Missing</v>
      </c>
      <c r="AB4282" s="89"/>
      <c r="AC4282" s="227" t="str" cm="1">
        <f t="array" ref="AC4282">IF(D4282=0,"Blank",_xlfn.IFS('3 Model Input'!E$61=1,(V4282*G4282)/T4282,'3 Model Input'!E$61=2,(W4282*G4282)/T4282,'3 Model Input'!E$61=3,(X4282*G4282)/T4282,'3 Model Input'!E$61=4,(Y4282*G4282)/T4282,'3 Model Input'!E$61=5,(Z4282*G4282)/T4282, ISTEXT('3 Model Input'!E$61),"Missing",'3 Model Input'!E$61=6,(AA4282*G4282)/T4282))</f>
        <v>Blank</v>
      </c>
      <c r="AD4282" s="202" t="str">
        <f t="shared" si="697"/>
        <v>Blank</v>
      </c>
      <c r="AE4282" s="202" t="str">
        <f t="shared" si="698"/>
        <v>Blank</v>
      </c>
      <c r="AF4282" s="217" t="str">
        <f t="shared" si="699"/>
        <v>Blank</v>
      </c>
      <c r="AG4282" s="9" t="str" cm="1">
        <f t="array" ref="AG4282">_xlfn.IFS(ISNUMBER(AC4282), "", ISNUMBER(SEARCH("Blank", AC4282)), "", ISERROR(AC4282), "Bad input on tab 3")</f>
        <v/>
      </c>
    </row>
    <row r="4283" spans="2:33" ht="15" customHeight="1" x14ac:dyDescent="0.75">
      <c r="B4283" s="205" t="str">
        <f>'5 Driver Data'!B4283</f>
        <v>4275</v>
      </c>
      <c r="C4283" s="193">
        <f>'5 Driver Data'!C4283</f>
        <v>0</v>
      </c>
      <c r="D4283" s="192">
        <f>'5 Driver Data'!D4283</f>
        <v>0</v>
      </c>
      <c r="E4283" s="191">
        <f>'5 Driver Data'!E4283</f>
        <v>0</v>
      </c>
      <c r="F4283" s="191">
        <f>'5 Driver Data'!F4283</f>
        <v>0</v>
      </c>
      <c r="G4283" s="191">
        <f>'5 Driver Data'!G4283</f>
        <v>0</v>
      </c>
      <c r="H4283" s="191">
        <f>'5 Driver Data'!H4283</f>
        <v>0</v>
      </c>
      <c r="I4283" s="191">
        <f>'5 Driver Data'!I4283</f>
        <v>0</v>
      </c>
      <c r="J4283" s="191">
        <f>'5 Driver Data'!J4283</f>
        <v>0</v>
      </c>
      <c r="K4283" s="206">
        <f>'5 Driver Data'!K4283</f>
        <v>0</v>
      </c>
      <c r="L4283" s="1"/>
      <c r="M4283" s="216" t="str">
        <f>IF(D4283=0,"Blank",'3 Model Input'!E$44*'3 Model Input'!E$45)</f>
        <v>Blank</v>
      </c>
      <c r="N4283" s="197" t="str">
        <f t="shared" si="690"/>
        <v>Blank</v>
      </c>
      <c r="O4283" s="197" t="str">
        <f>IF(D4283=0,"Blank",'3 Model Input'!E$49*(1-'3 Model Input'!E$51))</f>
        <v>Blank</v>
      </c>
      <c r="P4283" s="197" t="str">
        <f t="shared" si="691"/>
        <v>Blank</v>
      </c>
      <c r="Q4283" s="197" t="str">
        <f>IF(D4283=0,"Blank",IF(D4283="BEV",E4283*(1-'3 Model Input'!E$54), E4283))</f>
        <v>Blank</v>
      </c>
      <c r="R4283" s="198" t="str">
        <f>IF(D4283=0,"Blank",IF(D4283="PHEV",F4283/G4283,F4283*(1-'3 Model Input'!E$54)/G4283))</f>
        <v>Blank</v>
      </c>
      <c r="S4283" s="198" t="str">
        <f>IF(D4283=0,"Blank",IF(D4283="PHEV",MIN(M4283,E4283),MIN(M4283,(E4283*(1-'3 Model Input'!E$54)))))</f>
        <v>Blank</v>
      </c>
      <c r="T4283" s="217" t="str">
        <f t="shared" si="692"/>
        <v>Blank</v>
      </c>
      <c r="U4283" s="89"/>
      <c r="V4283" s="216" t="str">
        <f>IF(D4283=0,"Blank",P4283*'3 Model Input'!E$50)</f>
        <v>Blank</v>
      </c>
      <c r="W4283" s="197" t="str">
        <f t="shared" si="693"/>
        <v>Blank</v>
      </c>
      <c r="X4283" s="197" t="str">
        <f t="shared" si="694"/>
        <v>Blank</v>
      </c>
      <c r="Y4283" s="197" t="str">
        <f t="shared" si="695"/>
        <v>Blank</v>
      </c>
      <c r="Z4283" s="197" t="str">
        <f t="shared" si="696"/>
        <v>Blank</v>
      </c>
      <c r="AA4283" s="223" t="str" cm="1">
        <f t="array" ref="AA4283">_xlfn.IFS(ISTEXT('3 Model Input'!F$70),"Missing",ISTEXT('3 Model Input'!I$70),"Missing",ISNUMBER('3 Model Input'!K$70),'3 Model Input'!K$70*P4283)</f>
        <v>Missing</v>
      </c>
      <c r="AB4283" s="89"/>
      <c r="AC4283" s="227" t="str" cm="1">
        <f t="array" ref="AC4283">IF(D4283=0,"Blank",_xlfn.IFS('3 Model Input'!E$61=1,(V4283*G4283)/T4283,'3 Model Input'!E$61=2,(W4283*G4283)/T4283,'3 Model Input'!E$61=3,(X4283*G4283)/T4283,'3 Model Input'!E$61=4,(Y4283*G4283)/T4283,'3 Model Input'!E$61=5,(Z4283*G4283)/T4283, ISTEXT('3 Model Input'!E$61),"Missing",'3 Model Input'!E$61=6,(AA4283*G4283)/T4283))</f>
        <v>Blank</v>
      </c>
      <c r="AD4283" s="202" t="str">
        <f t="shared" si="697"/>
        <v>Blank</v>
      </c>
      <c r="AE4283" s="202" t="str">
        <f t="shared" si="698"/>
        <v>Blank</v>
      </c>
      <c r="AF4283" s="217" t="str">
        <f t="shared" si="699"/>
        <v>Blank</v>
      </c>
      <c r="AG4283" s="9" t="str" cm="1">
        <f t="array" ref="AG4283">_xlfn.IFS(ISNUMBER(AC4283), "", ISNUMBER(SEARCH("Blank", AC4283)), "", ISERROR(AC4283), "Bad input on tab 3")</f>
        <v/>
      </c>
    </row>
    <row r="4284" spans="2:33" ht="15" customHeight="1" x14ac:dyDescent="0.75">
      <c r="B4284" s="205" t="str">
        <f>'5 Driver Data'!B4284</f>
        <v>4276</v>
      </c>
      <c r="C4284" s="193">
        <f>'5 Driver Data'!C4284</f>
        <v>0</v>
      </c>
      <c r="D4284" s="192">
        <f>'5 Driver Data'!D4284</f>
        <v>0</v>
      </c>
      <c r="E4284" s="191">
        <f>'5 Driver Data'!E4284</f>
        <v>0</v>
      </c>
      <c r="F4284" s="191">
        <f>'5 Driver Data'!F4284</f>
        <v>0</v>
      </c>
      <c r="G4284" s="191">
        <f>'5 Driver Data'!G4284</f>
        <v>0</v>
      </c>
      <c r="H4284" s="191">
        <f>'5 Driver Data'!H4284</f>
        <v>0</v>
      </c>
      <c r="I4284" s="191">
        <f>'5 Driver Data'!I4284</f>
        <v>0</v>
      </c>
      <c r="J4284" s="191">
        <f>'5 Driver Data'!J4284</f>
        <v>0</v>
      </c>
      <c r="K4284" s="206">
        <f>'5 Driver Data'!K4284</f>
        <v>0</v>
      </c>
      <c r="L4284" s="1"/>
      <c r="M4284" s="216" t="str">
        <f>IF(D4284=0,"Blank",'3 Model Input'!E$44*'3 Model Input'!E$45)</f>
        <v>Blank</v>
      </c>
      <c r="N4284" s="197" t="str">
        <f t="shared" si="690"/>
        <v>Blank</v>
      </c>
      <c r="O4284" s="197" t="str">
        <f>IF(D4284=0,"Blank",'3 Model Input'!E$49*(1-'3 Model Input'!E$51))</f>
        <v>Blank</v>
      </c>
      <c r="P4284" s="197" t="str">
        <f t="shared" si="691"/>
        <v>Blank</v>
      </c>
      <c r="Q4284" s="197" t="str">
        <f>IF(D4284=0,"Blank",IF(D4284="BEV",E4284*(1-'3 Model Input'!E$54), E4284))</f>
        <v>Blank</v>
      </c>
      <c r="R4284" s="198" t="str">
        <f>IF(D4284=0,"Blank",IF(D4284="PHEV",F4284/G4284,F4284*(1-'3 Model Input'!E$54)/G4284))</f>
        <v>Blank</v>
      </c>
      <c r="S4284" s="198" t="str">
        <f>IF(D4284=0,"Blank",IF(D4284="PHEV",MIN(M4284,E4284),MIN(M4284,(E4284*(1-'3 Model Input'!E$54)))))</f>
        <v>Blank</v>
      </c>
      <c r="T4284" s="217" t="str">
        <f t="shared" si="692"/>
        <v>Blank</v>
      </c>
      <c r="U4284" s="89"/>
      <c r="V4284" s="216" t="str">
        <f>IF(D4284=0,"Blank",P4284*'3 Model Input'!E$50)</f>
        <v>Blank</v>
      </c>
      <c r="W4284" s="197" t="str">
        <f t="shared" si="693"/>
        <v>Blank</v>
      </c>
      <c r="X4284" s="197" t="str">
        <f t="shared" si="694"/>
        <v>Blank</v>
      </c>
      <c r="Y4284" s="197" t="str">
        <f t="shared" si="695"/>
        <v>Blank</v>
      </c>
      <c r="Z4284" s="197" t="str">
        <f t="shared" si="696"/>
        <v>Blank</v>
      </c>
      <c r="AA4284" s="223" t="str" cm="1">
        <f t="array" ref="AA4284">_xlfn.IFS(ISTEXT('3 Model Input'!F$70),"Missing",ISTEXT('3 Model Input'!I$70),"Missing",ISNUMBER('3 Model Input'!K$70),'3 Model Input'!K$70*P4284)</f>
        <v>Missing</v>
      </c>
      <c r="AB4284" s="89"/>
      <c r="AC4284" s="227" t="str" cm="1">
        <f t="array" ref="AC4284">IF(D4284=0,"Blank",_xlfn.IFS('3 Model Input'!E$61=1,(V4284*G4284)/T4284,'3 Model Input'!E$61=2,(W4284*G4284)/T4284,'3 Model Input'!E$61=3,(X4284*G4284)/T4284,'3 Model Input'!E$61=4,(Y4284*G4284)/T4284,'3 Model Input'!E$61=5,(Z4284*G4284)/T4284, ISTEXT('3 Model Input'!E$61),"Missing",'3 Model Input'!E$61=6,(AA4284*G4284)/T4284))</f>
        <v>Blank</v>
      </c>
      <c r="AD4284" s="202" t="str">
        <f t="shared" si="697"/>
        <v>Blank</v>
      </c>
      <c r="AE4284" s="202" t="str">
        <f t="shared" si="698"/>
        <v>Blank</v>
      </c>
      <c r="AF4284" s="217" t="str">
        <f t="shared" si="699"/>
        <v>Blank</v>
      </c>
      <c r="AG4284" s="9" t="str" cm="1">
        <f t="array" ref="AG4284">_xlfn.IFS(ISNUMBER(AC4284), "", ISNUMBER(SEARCH("Blank", AC4284)), "", ISERROR(AC4284), "Bad input on tab 3")</f>
        <v/>
      </c>
    </row>
    <row r="4285" spans="2:33" ht="15" customHeight="1" x14ac:dyDescent="0.75">
      <c r="B4285" s="205" t="str">
        <f>'5 Driver Data'!B4285</f>
        <v>4277</v>
      </c>
      <c r="C4285" s="193">
        <f>'5 Driver Data'!C4285</f>
        <v>0</v>
      </c>
      <c r="D4285" s="192">
        <f>'5 Driver Data'!D4285</f>
        <v>0</v>
      </c>
      <c r="E4285" s="191">
        <f>'5 Driver Data'!E4285</f>
        <v>0</v>
      </c>
      <c r="F4285" s="191">
        <f>'5 Driver Data'!F4285</f>
        <v>0</v>
      </c>
      <c r="G4285" s="191">
        <f>'5 Driver Data'!G4285</f>
        <v>0</v>
      </c>
      <c r="H4285" s="191">
        <f>'5 Driver Data'!H4285</f>
        <v>0</v>
      </c>
      <c r="I4285" s="191">
        <f>'5 Driver Data'!I4285</f>
        <v>0</v>
      </c>
      <c r="J4285" s="191">
        <f>'5 Driver Data'!J4285</f>
        <v>0</v>
      </c>
      <c r="K4285" s="206">
        <f>'5 Driver Data'!K4285</f>
        <v>0</v>
      </c>
      <c r="L4285" s="1"/>
      <c r="M4285" s="216" t="str">
        <f>IF(D4285=0,"Blank",'3 Model Input'!E$44*'3 Model Input'!E$45)</f>
        <v>Blank</v>
      </c>
      <c r="N4285" s="197" t="str">
        <f t="shared" si="690"/>
        <v>Blank</v>
      </c>
      <c r="O4285" s="197" t="str">
        <f>IF(D4285=0,"Blank",'3 Model Input'!E$49*(1-'3 Model Input'!E$51))</f>
        <v>Blank</v>
      </c>
      <c r="P4285" s="197" t="str">
        <f t="shared" si="691"/>
        <v>Blank</v>
      </c>
      <c r="Q4285" s="197" t="str">
        <f>IF(D4285=0,"Blank",IF(D4285="BEV",E4285*(1-'3 Model Input'!E$54), E4285))</f>
        <v>Blank</v>
      </c>
      <c r="R4285" s="198" t="str">
        <f>IF(D4285=0,"Blank",IF(D4285="PHEV",F4285/G4285,F4285*(1-'3 Model Input'!E$54)/G4285))</f>
        <v>Blank</v>
      </c>
      <c r="S4285" s="198" t="str">
        <f>IF(D4285=0,"Blank",IF(D4285="PHEV",MIN(M4285,E4285),MIN(M4285,(E4285*(1-'3 Model Input'!E$54)))))</f>
        <v>Blank</v>
      </c>
      <c r="T4285" s="217" t="str">
        <f t="shared" si="692"/>
        <v>Blank</v>
      </c>
      <c r="U4285" s="89"/>
      <c r="V4285" s="216" t="str">
        <f>IF(D4285=0,"Blank",P4285*'3 Model Input'!E$50)</f>
        <v>Blank</v>
      </c>
      <c r="W4285" s="197" t="str">
        <f t="shared" si="693"/>
        <v>Blank</v>
      </c>
      <c r="X4285" s="197" t="str">
        <f t="shared" si="694"/>
        <v>Blank</v>
      </c>
      <c r="Y4285" s="197" t="str">
        <f t="shared" si="695"/>
        <v>Blank</v>
      </c>
      <c r="Z4285" s="197" t="str">
        <f t="shared" si="696"/>
        <v>Blank</v>
      </c>
      <c r="AA4285" s="223" t="str" cm="1">
        <f t="array" ref="AA4285">_xlfn.IFS(ISTEXT('3 Model Input'!F$70),"Missing",ISTEXT('3 Model Input'!I$70),"Missing",ISNUMBER('3 Model Input'!K$70),'3 Model Input'!K$70*P4285)</f>
        <v>Missing</v>
      </c>
      <c r="AB4285" s="89"/>
      <c r="AC4285" s="227" t="str" cm="1">
        <f t="array" ref="AC4285">IF(D4285=0,"Blank",_xlfn.IFS('3 Model Input'!E$61=1,(V4285*G4285)/T4285,'3 Model Input'!E$61=2,(W4285*G4285)/T4285,'3 Model Input'!E$61=3,(X4285*G4285)/T4285,'3 Model Input'!E$61=4,(Y4285*G4285)/T4285,'3 Model Input'!E$61=5,(Z4285*G4285)/T4285, ISTEXT('3 Model Input'!E$61),"Missing",'3 Model Input'!E$61=6,(AA4285*G4285)/T4285))</f>
        <v>Blank</v>
      </c>
      <c r="AD4285" s="202" t="str">
        <f t="shared" si="697"/>
        <v>Blank</v>
      </c>
      <c r="AE4285" s="202" t="str">
        <f t="shared" si="698"/>
        <v>Blank</v>
      </c>
      <c r="AF4285" s="217" t="str">
        <f t="shared" si="699"/>
        <v>Blank</v>
      </c>
      <c r="AG4285" s="9" t="str" cm="1">
        <f t="array" ref="AG4285">_xlfn.IFS(ISNUMBER(AC4285), "", ISNUMBER(SEARCH("Blank", AC4285)), "", ISERROR(AC4285), "Bad input on tab 3")</f>
        <v/>
      </c>
    </row>
    <row r="4286" spans="2:33" ht="15" customHeight="1" x14ac:dyDescent="0.75">
      <c r="B4286" s="205" t="str">
        <f>'5 Driver Data'!B4286</f>
        <v>4278</v>
      </c>
      <c r="C4286" s="193">
        <f>'5 Driver Data'!C4286</f>
        <v>0</v>
      </c>
      <c r="D4286" s="192">
        <f>'5 Driver Data'!D4286</f>
        <v>0</v>
      </c>
      <c r="E4286" s="191">
        <f>'5 Driver Data'!E4286</f>
        <v>0</v>
      </c>
      <c r="F4286" s="191">
        <f>'5 Driver Data'!F4286</f>
        <v>0</v>
      </c>
      <c r="G4286" s="191">
        <f>'5 Driver Data'!G4286</f>
        <v>0</v>
      </c>
      <c r="H4286" s="191">
        <f>'5 Driver Data'!H4286</f>
        <v>0</v>
      </c>
      <c r="I4286" s="191">
        <f>'5 Driver Data'!I4286</f>
        <v>0</v>
      </c>
      <c r="J4286" s="191">
        <f>'5 Driver Data'!J4286</f>
        <v>0</v>
      </c>
      <c r="K4286" s="206">
        <f>'5 Driver Data'!K4286</f>
        <v>0</v>
      </c>
      <c r="L4286" s="1"/>
      <c r="M4286" s="216" t="str">
        <f>IF(D4286=0,"Blank",'3 Model Input'!E$44*'3 Model Input'!E$45)</f>
        <v>Blank</v>
      </c>
      <c r="N4286" s="197" t="str">
        <f t="shared" si="690"/>
        <v>Blank</v>
      </c>
      <c r="O4286" s="197" t="str">
        <f>IF(D4286=0,"Blank",'3 Model Input'!E$49*(1-'3 Model Input'!E$51))</f>
        <v>Blank</v>
      </c>
      <c r="P4286" s="197" t="str">
        <f t="shared" si="691"/>
        <v>Blank</v>
      </c>
      <c r="Q4286" s="197" t="str">
        <f>IF(D4286=0,"Blank",IF(D4286="BEV",E4286*(1-'3 Model Input'!E$54), E4286))</f>
        <v>Blank</v>
      </c>
      <c r="R4286" s="198" t="str">
        <f>IF(D4286=0,"Blank",IF(D4286="PHEV",F4286/G4286,F4286*(1-'3 Model Input'!E$54)/G4286))</f>
        <v>Blank</v>
      </c>
      <c r="S4286" s="198" t="str">
        <f>IF(D4286=0,"Blank",IF(D4286="PHEV",MIN(M4286,E4286),MIN(M4286,(E4286*(1-'3 Model Input'!E$54)))))</f>
        <v>Blank</v>
      </c>
      <c r="T4286" s="217" t="str">
        <f t="shared" si="692"/>
        <v>Blank</v>
      </c>
      <c r="U4286" s="89"/>
      <c r="V4286" s="216" t="str">
        <f>IF(D4286=0,"Blank",P4286*'3 Model Input'!E$50)</f>
        <v>Blank</v>
      </c>
      <c r="W4286" s="197" t="str">
        <f t="shared" si="693"/>
        <v>Blank</v>
      </c>
      <c r="X4286" s="197" t="str">
        <f t="shared" si="694"/>
        <v>Blank</v>
      </c>
      <c r="Y4286" s="197" t="str">
        <f t="shared" si="695"/>
        <v>Blank</v>
      </c>
      <c r="Z4286" s="197" t="str">
        <f t="shared" si="696"/>
        <v>Blank</v>
      </c>
      <c r="AA4286" s="223" t="str" cm="1">
        <f t="array" ref="AA4286">_xlfn.IFS(ISTEXT('3 Model Input'!F$70),"Missing",ISTEXT('3 Model Input'!I$70),"Missing",ISNUMBER('3 Model Input'!K$70),'3 Model Input'!K$70*P4286)</f>
        <v>Missing</v>
      </c>
      <c r="AB4286" s="89"/>
      <c r="AC4286" s="227" t="str" cm="1">
        <f t="array" ref="AC4286">IF(D4286=0,"Blank",_xlfn.IFS('3 Model Input'!E$61=1,(V4286*G4286)/T4286,'3 Model Input'!E$61=2,(W4286*G4286)/T4286,'3 Model Input'!E$61=3,(X4286*G4286)/T4286,'3 Model Input'!E$61=4,(Y4286*G4286)/T4286,'3 Model Input'!E$61=5,(Z4286*G4286)/T4286, ISTEXT('3 Model Input'!E$61),"Missing",'3 Model Input'!E$61=6,(AA4286*G4286)/T4286))</f>
        <v>Blank</v>
      </c>
      <c r="AD4286" s="202" t="str">
        <f t="shared" si="697"/>
        <v>Blank</v>
      </c>
      <c r="AE4286" s="202" t="str">
        <f t="shared" si="698"/>
        <v>Blank</v>
      </c>
      <c r="AF4286" s="217" t="str">
        <f t="shared" si="699"/>
        <v>Blank</v>
      </c>
      <c r="AG4286" s="9" t="str" cm="1">
        <f t="array" ref="AG4286">_xlfn.IFS(ISNUMBER(AC4286), "", ISNUMBER(SEARCH("Blank", AC4286)), "", ISERROR(AC4286), "Bad input on tab 3")</f>
        <v/>
      </c>
    </row>
    <row r="4287" spans="2:33" ht="15" customHeight="1" x14ac:dyDescent="0.75">
      <c r="B4287" s="205" t="str">
        <f>'5 Driver Data'!B4287</f>
        <v>4279</v>
      </c>
      <c r="C4287" s="193">
        <f>'5 Driver Data'!C4287</f>
        <v>0</v>
      </c>
      <c r="D4287" s="192">
        <f>'5 Driver Data'!D4287</f>
        <v>0</v>
      </c>
      <c r="E4287" s="191">
        <f>'5 Driver Data'!E4287</f>
        <v>0</v>
      </c>
      <c r="F4287" s="191">
        <f>'5 Driver Data'!F4287</f>
        <v>0</v>
      </c>
      <c r="G4287" s="191">
        <f>'5 Driver Data'!G4287</f>
        <v>0</v>
      </c>
      <c r="H4287" s="191">
        <f>'5 Driver Data'!H4287</f>
        <v>0</v>
      </c>
      <c r="I4287" s="191">
        <f>'5 Driver Data'!I4287</f>
        <v>0</v>
      </c>
      <c r="J4287" s="191">
        <f>'5 Driver Data'!J4287</f>
        <v>0</v>
      </c>
      <c r="K4287" s="206">
        <f>'5 Driver Data'!K4287</f>
        <v>0</v>
      </c>
      <c r="L4287" s="1"/>
      <c r="M4287" s="216" t="str">
        <f>IF(D4287=0,"Blank",'3 Model Input'!E$44*'3 Model Input'!E$45)</f>
        <v>Blank</v>
      </c>
      <c r="N4287" s="197" t="str">
        <f t="shared" si="690"/>
        <v>Blank</v>
      </c>
      <c r="O4287" s="197" t="str">
        <f>IF(D4287=0,"Blank",'3 Model Input'!E$49*(1-'3 Model Input'!E$51))</f>
        <v>Blank</v>
      </c>
      <c r="P4287" s="197" t="str">
        <f t="shared" si="691"/>
        <v>Blank</v>
      </c>
      <c r="Q4287" s="197" t="str">
        <f>IF(D4287=0,"Blank",IF(D4287="BEV",E4287*(1-'3 Model Input'!E$54), E4287))</f>
        <v>Blank</v>
      </c>
      <c r="R4287" s="198" t="str">
        <f>IF(D4287=0,"Blank",IF(D4287="PHEV",F4287/G4287,F4287*(1-'3 Model Input'!E$54)/G4287))</f>
        <v>Blank</v>
      </c>
      <c r="S4287" s="198" t="str">
        <f>IF(D4287=0,"Blank",IF(D4287="PHEV",MIN(M4287,E4287),MIN(M4287,(E4287*(1-'3 Model Input'!E$54)))))</f>
        <v>Blank</v>
      </c>
      <c r="T4287" s="217" t="str">
        <f t="shared" si="692"/>
        <v>Blank</v>
      </c>
      <c r="U4287" s="89"/>
      <c r="V4287" s="216" t="str">
        <f>IF(D4287=0,"Blank",P4287*'3 Model Input'!E$50)</f>
        <v>Blank</v>
      </c>
      <c r="W4287" s="197" t="str">
        <f t="shared" si="693"/>
        <v>Blank</v>
      </c>
      <c r="X4287" s="197" t="str">
        <f t="shared" si="694"/>
        <v>Blank</v>
      </c>
      <c r="Y4287" s="197" t="str">
        <f t="shared" si="695"/>
        <v>Blank</v>
      </c>
      <c r="Z4287" s="197" t="str">
        <f t="shared" si="696"/>
        <v>Blank</v>
      </c>
      <c r="AA4287" s="223" t="str" cm="1">
        <f t="array" ref="AA4287">_xlfn.IFS(ISTEXT('3 Model Input'!F$70),"Missing",ISTEXT('3 Model Input'!I$70),"Missing",ISNUMBER('3 Model Input'!K$70),'3 Model Input'!K$70*P4287)</f>
        <v>Missing</v>
      </c>
      <c r="AB4287" s="89"/>
      <c r="AC4287" s="227" t="str" cm="1">
        <f t="array" ref="AC4287">IF(D4287=0,"Blank",_xlfn.IFS('3 Model Input'!E$61=1,(V4287*G4287)/T4287,'3 Model Input'!E$61=2,(W4287*G4287)/T4287,'3 Model Input'!E$61=3,(X4287*G4287)/T4287,'3 Model Input'!E$61=4,(Y4287*G4287)/T4287,'3 Model Input'!E$61=5,(Z4287*G4287)/T4287, ISTEXT('3 Model Input'!E$61),"Missing",'3 Model Input'!E$61=6,(AA4287*G4287)/T4287))</f>
        <v>Blank</v>
      </c>
      <c r="AD4287" s="202" t="str">
        <f t="shared" si="697"/>
        <v>Blank</v>
      </c>
      <c r="AE4287" s="202" t="str">
        <f t="shared" si="698"/>
        <v>Blank</v>
      </c>
      <c r="AF4287" s="217" t="str">
        <f t="shared" si="699"/>
        <v>Blank</v>
      </c>
      <c r="AG4287" s="9" t="str" cm="1">
        <f t="array" ref="AG4287">_xlfn.IFS(ISNUMBER(AC4287), "", ISNUMBER(SEARCH("Blank", AC4287)), "", ISERROR(AC4287), "Bad input on tab 3")</f>
        <v/>
      </c>
    </row>
    <row r="4288" spans="2:33" ht="15" customHeight="1" x14ac:dyDescent="0.75">
      <c r="B4288" s="205" t="str">
        <f>'5 Driver Data'!B4288</f>
        <v>4280</v>
      </c>
      <c r="C4288" s="193">
        <f>'5 Driver Data'!C4288</f>
        <v>0</v>
      </c>
      <c r="D4288" s="192">
        <f>'5 Driver Data'!D4288</f>
        <v>0</v>
      </c>
      <c r="E4288" s="191">
        <f>'5 Driver Data'!E4288</f>
        <v>0</v>
      </c>
      <c r="F4288" s="191">
        <f>'5 Driver Data'!F4288</f>
        <v>0</v>
      </c>
      <c r="G4288" s="191">
        <f>'5 Driver Data'!G4288</f>
        <v>0</v>
      </c>
      <c r="H4288" s="191">
        <f>'5 Driver Data'!H4288</f>
        <v>0</v>
      </c>
      <c r="I4288" s="191">
        <f>'5 Driver Data'!I4288</f>
        <v>0</v>
      </c>
      <c r="J4288" s="191">
        <f>'5 Driver Data'!J4288</f>
        <v>0</v>
      </c>
      <c r="K4288" s="206">
        <f>'5 Driver Data'!K4288</f>
        <v>0</v>
      </c>
      <c r="L4288" s="1"/>
      <c r="M4288" s="216" t="str">
        <f>IF(D4288=0,"Blank",'3 Model Input'!E$44*'3 Model Input'!E$45)</f>
        <v>Blank</v>
      </c>
      <c r="N4288" s="197" t="str">
        <f t="shared" si="690"/>
        <v>Blank</v>
      </c>
      <c r="O4288" s="197" t="str">
        <f>IF(D4288=0,"Blank",'3 Model Input'!E$49*(1-'3 Model Input'!E$51))</f>
        <v>Blank</v>
      </c>
      <c r="P4288" s="197" t="str">
        <f t="shared" si="691"/>
        <v>Blank</v>
      </c>
      <c r="Q4288" s="197" t="str">
        <f>IF(D4288=0,"Blank",IF(D4288="BEV",E4288*(1-'3 Model Input'!E$54), E4288))</f>
        <v>Blank</v>
      </c>
      <c r="R4288" s="198" t="str">
        <f>IF(D4288=0,"Blank",IF(D4288="PHEV",F4288/G4288,F4288*(1-'3 Model Input'!E$54)/G4288))</f>
        <v>Blank</v>
      </c>
      <c r="S4288" s="198" t="str">
        <f>IF(D4288=0,"Blank",IF(D4288="PHEV",MIN(M4288,E4288),MIN(M4288,(E4288*(1-'3 Model Input'!E$54)))))</f>
        <v>Blank</v>
      </c>
      <c r="T4288" s="217" t="str">
        <f t="shared" si="692"/>
        <v>Blank</v>
      </c>
      <c r="U4288" s="89"/>
      <c r="V4288" s="216" t="str">
        <f>IF(D4288=0,"Blank",P4288*'3 Model Input'!E$50)</f>
        <v>Blank</v>
      </c>
      <c r="W4288" s="197" t="str">
        <f t="shared" si="693"/>
        <v>Blank</v>
      </c>
      <c r="X4288" s="197" t="str">
        <f t="shared" si="694"/>
        <v>Blank</v>
      </c>
      <c r="Y4288" s="197" t="str">
        <f t="shared" si="695"/>
        <v>Blank</v>
      </c>
      <c r="Z4288" s="197" t="str">
        <f t="shared" si="696"/>
        <v>Blank</v>
      </c>
      <c r="AA4288" s="223" t="str" cm="1">
        <f t="array" ref="AA4288">_xlfn.IFS(ISTEXT('3 Model Input'!F$70),"Missing",ISTEXT('3 Model Input'!I$70),"Missing",ISNUMBER('3 Model Input'!K$70),'3 Model Input'!K$70*P4288)</f>
        <v>Missing</v>
      </c>
      <c r="AB4288" s="89"/>
      <c r="AC4288" s="227" t="str" cm="1">
        <f t="array" ref="AC4288">IF(D4288=0,"Blank",_xlfn.IFS('3 Model Input'!E$61=1,(V4288*G4288)/T4288,'3 Model Input'!E$61=2,(W4288*G4288)/T4288,'3 Model Input'!E$61=3,(X4288*G4288)/T4288,'3 Model Input'!E$61=4,(Y4288*G4288)/T4288,'3 Model Input'!E$61=5,(Z4288*G4288)/T4288, ISTEXT('3 Model Input'!E$61),"Missing",'3 Model Input'!E$61=6,(AA4288*G4288)/T4288))</f>
        <v>Blank</v>
      </c>
      <c r="AD4288" s="202" t="str">
        <f t="shared" si="697"/>
        <v>Blank</v>
      </c>
      <c r="AE4288" s="202" t="str">
        <f t="shared" si="698"/>
        <v>Blank</v>
      </c>
      <c r="AF4288" s="217" t="str">
        <f t="shared" si="699"/>
        <v>Blank</v>
      </c>
      <c r="AG4288" s="9" t="str" cm="1">
        <f t="array" ref="AG4288">_xlfn.IFS(ISNUMBER(AC4288), "", ISNUMBER(SEARCH("Blank", AC4288)), "", ISERROR(AC4288), "Bad input on tab 3")</f>
        <v/>
      </c>
    </row>
    <row r="4289" spans="2:33" ht="15" customHeight="1" x14ac:dyDescent="0.75">
      <c r="B4289" s="205" t="str">
        <f>'5 Driver Data'!B4289</f>
        <v>4281</v>
      </c>
      <c r="C4289" s="193">
        <f>'5 Driver Data'!C4289</f>
        <v>0</v>
      </c>
      <c r="D4289" s="192">
        <f>'5 Driver Data'!D4289</f>
        <v>0</v>
      </c>
      <c r="E4289" s="191">
        <f>'5 Driver Data'!E4289</f>
        <v>0</v>
      </c>
      <c r="F4289" s="191">
        <f>'5 Driver Data'!F4289</f>
        <v>0</v>
      </c>
      <c r="G4289" s="191">
        <f>'5 Driver Data'!G4289</f>
        <v>0</v>
      </c>
      <c r="H4289" s="191">
        <f>'5 Driver Data'!H4289</f>
        <v>0</v>
      </c>
      <c r="I4289" s="191">
        <f>'5 Driver Data'!I4289</f>
        <v>0</v>
      </c>
      <c r="J4289" s="191">
        <f>'5 Driver Data'!J4289</f>
        <v>0</v>
      </c>
      <c r="K4289" s="206">
        <f>'5 Driver Data'!K4289</f>
        <v>0</v>
      </c>
      <c r="L4289" s="1"/>
      <c r="M4289" s="216" t="str">
        <f>IF(D4289=0,"Blank",'3 Model Input'!E$44*'3 Model Input'!E$45)</f>
        <v>Blank</v>
      </c>
      <c r="N4289" s="197" t="str">
        <f t="shared" si="690"/>
        <v>Blank</v>
      </c>
      <c r="O4289" s="197" t="str">
        <f>IF(D4289=0,"Blank",'3 Model Input'!E$49*(1-'3 Model Input'!E$51))</f>
        <v>Blank</v>
      </c>
      <c r="P4289" s="197" t="str">
        <f t="shared" si="691"/>
        <v>Blank</v>
      </c>
      <c r="Q4289" s="197" t="str">
        <f>IF(D4289=0,"Blank",IF(D4289="BEV",E4289*(1-'3 Model Input'!E$54), E4289))</f>
        <v>Blank</v>
      </c>
      <c r="R4289" s="198" t="str">
        <f>IF(D4289=0,"Blank",IF(D4289="PHEV",F4289/G4289,F4289*(1-'3 Model Input'!E$54)/G4289))</f>
        <v>Blank</v>
      </c>
      <c r="S4289" s="198" t="str">
        <f>IF(D4289=0,"Blank",IF(D4289="PHEV",MIN(M4289,E4289),MIN(M4289,(E4289*(1-'3 Model Input'!E$54)))))</f>
        <v>Blank</v>
      </c>
      <c r="T4289" s="217" t="str">
        <f t="shared" si="692"/>
        <v>Blank</v>
      </c>
      <c r="U4289" s="89"/>
      <c r="V4289" s="216" t="str">
        <f>IF(D4289=0,"Blank",P4289*'3 Model Input'!E$50)</f>
        <v>Blank</v>
      </c>
      <c r="W4289" s="197" t="str">
        <f t="shared" si="693"/>
        <v>Blank</v>
      </c>
      <c r="X4289" s="197" t="str">
        <f t="shared" si="694"/>
        <v>Blank</v>
      </c>
      <c r="Y4289" s="197" t="str">
        <f t="shared" si="695"/>
        <v>Blank</v>
      </c>
      <c r="Z4289" s="197" t="str">
        <f t="shared" si="696"/>
        <v>Blank</v>
      </c>
      <c r="AA4289" s="223" t="str" cm="1">
        <f t="array" ref="AA4289">_xlfn.IFS(ISTEXT('3 Model Input'!F$70),"Missing",ISTEXT('3 Model Input'!I$70),"Missing",ISNUMBER('3 Model Input'!K$70),'3 Model Input'!K$70*P4289)</f>
        <v>Missing</v>
      </c>
      <c r="AB4289" s="89"/>
      <c r="AC4289" s="227" t="str" cm="1">
        <f t="array" ref="AC4289">IF(D4289=0,"Blank",_xlfn.IFS('3 Model Input'!E$61=1,(V4289*G4289)/T4289,'3 Model Input'!E$61=2,(W4289*G4289)/T4289,'3 Model Input'!E$61=3,(X4289*G4289)/T4289,'3 Model Input'!E$61=4,(Y4289*G4289)/T4289,'3 Model Input'!E$61=5,(Z4289*G4289)/T4289, ISTEXT('3 Model Input'!E$61),"Missing",'3 Model Input'!E$61=6,(AA4289*G4289)/T4289))</f>
        <v>Blank</v>
      </c>
      <c r="AD4289" s="202" t="str">
        <f t="shared" si="697"/>
        <v>Blank</v>
      </c>
      <c r="AE4289" s="202" t="str">
        <f t="shared" si="698"/>
        <v>Blank</v>
      </c>
      <c r="AF4289" s="217" t="str">
        <f t="shared" si="699"/>
        <v>Blank</v>
      </c>
      <c r="AG4289" s="9" t="str" cm="1">
        <f t="array" ref="AG4289">_xlfn.IFS(ISNUMBER(AC4289), "", ISNUMBER(SEARCH("Blank", AC4289)), "", ISERROR(AC4289), "Bad input on tab 3")</f>
        <v/>
      </c>
    </row>
    <row r="4290" spans="2:33" ht="15" customHeight="1" x14ac:dyDescent="0.75">
      <c r="B4290" s="205" t="str">
        <f>'5 Driver Data'!B4290</f>
        <v>4282</v>
      </c>
      <c r="C4290" s="193">
        <f>'5 Driver Data'!C4290</f>
        <v>0</v>
      </c>
      <c r="D4290" s="192">
        <f>'5 Driver Data'!D4290</f>
        <v>0</v>
      </c>
      <c r="E4290" s="191">
        <f>'5 Driver Data'!E4290</f>
        <v>0</v>
      </c>
      <c r="F4290" s="191">
        <f>'5 Driver Data'!F4290</f>
        <v>0</v>
      </c>
      <c r="G4290" s="191">
        <f>'5 Driver Data'!G4290</f>
        <v>0</v>
      </c>
      <c r="H4290" s="191">
        <f>'5 Driver Data'!H4290</f>
        <v>0</v>
      </c>
      <c r="I4290" s="191">
        <f>'5 Driver Data'!I4290</f>
        <v>0</v>
      </c>
      <c r="J4290" s="191">
        <f>'5 Driver Data'!J4290</f>
        <v>0</v>
      </c>
      <c r="K4290" s="206">
        <f>'5 Driver Data'!K4290</f>
        <v>0</v>
      </c>
      <c r="L4290" s="1"/>
      <c r="M4290" s="216" t="str">
        <f>IF(D4290=0,"Blank",'3 Model Input'!E$44*'3 Model Input'!E$45)</f>
        <v>Blank</v>
      </c>
      <c r="N4290" s="197" t="str">
        <f t="shared" si="690"/>
        <v>Blank</v>
      </c>
      <c r="O4290" s="197" t="str">
        <f>IF(D4290=0,"Blank",'3 Model Input'!E$49*(1-'3 Model Input'!E$51))</f>
        <v>Blank</v>
      </c>
      <c r="P4290" s="197" t="str">
        <f t="shared" si="691"/>
        <v>Blank</v>
      </c>
      <c r="Q4290" s="197" t="str">
        <f>IF(D4290=0,"Blank",IF(D4290="BEV",E4290*(1-'3 Model Input'!E$54), E4290))</f>
        <v>Blank</v>
      </c>
      <c r="R4290" s="198" t="str">
        <f>IF(D4290=0,"Blank",IF(D4290="PHEV",F4290/G4290,F4290*(1-'3 Model Input'!E$54)/G4290))</f>
        <v>Blank</v>
      </c>
      <c r="S4290" s="198" t="str">
        <f>IF(D4290=0,"Blank",IF(D4290="PHEV",MIN(M4290,E4290),MIN(M4290,(E4290*(1-'3 Model Input'!E$54)))))</f>
        <v>Blank</v>
      </c>
      <c r="T4290" s="217" t="str">
        <f t="shared" si="692"/>
        <v>Blank</v>
      </c>
      <c r="U4290" s="89"/>
      <c r="V4290" s="216" t="str">
        <f>IF(D4290=0,"Blank",P4290*'3 Model Input'!E$50)</f>
        <v>Blank</v>
      </c>
      <c r="W4290" s="197" t="str">
        <f t="shared" si="693"/>
        <v>Blank</v>
      </c>
      <c r="X4290" s="197" t="str">
        <f t="shared" si="694"/>
        <v>Blank</v>
      </c>
      <c r="Y4290" s="197" t="str">
        <f t="shared" si="695"/>
        <v>Blank</v>
      </c>
      <c r="Z4290" s="197" t="str">
        <f t="shared" si="696"/>
        <v>Blank</v>
      </c>
      <c r="AA4290" s="223" t="str" cm="1">
        <f t="array" ref="AA4290">_xlfn.IFS(ISTEXT('3 Model Input'!F$70),"Missing",ISTEXT('3 Model Input'!I$70),"Missing",ISNUMBER('3 Model Input'!K$70),'3 Model Input'!K$70*P4290)</f>
        <v>Missing</v>
      </c>
      <c r="AB4290" s="89"/>
      <c r="AC4290" s="227" t="str" cm="1">
        <f t="array" ref="AC4290">IF(D4290=0,"Blank",_xlfn.IFS('3 Model Input'!E$61=1,(V4290*G4290)/T4290,'3 Model Input'!E$61=2,(W4290*G4290)/T4290,'3 Model Input'!E$61=3,(X4290*G4290)/T4290,'3 Model Input'!E$61=4,(Y4290*G4290)/T4290,'3 Model Input'!E$61=5,(Z4290*G4290)/T4290, ISTEXT('3 Model Input'!E$61),"Missing",'3 Model Input'!E$61=6,(AA4290*G4290)/T4290))</f>
        <v>Blank</v>
      </c>
      <c r="AD4290" s="202" t="str">
        <f t="shared" si="697"/>
        <v>Blank</v>
      </c>
      <c r="AE4290" s="202" t="str">
        <f t="shared" si="698"/>
        <v>Blank</v>
      </c>
      <c r="AF4290" s="217" t="str">
        <f t="shared" si="699"/>
        <v>Blank</v>
      </c>
      <c r="AG4290" s="9" t="str" cm="1">
        <f t="array" ref="AG4290">_xlfn.IFS(ISNUMBER(AC4290), "", ISNUMBER(SEARCH("Blank", AC4290)), "", ISERROR(AC4290), "Bad input on tab 3")</f>
        <v/>
      </c>
    </row>
    <row r="4291" spans="2:33" ht="15" customHeight="1" x14ac:dyDescent="0.75">
      <c r="B4291" s="205" t="str">
        <f>'5 Driver Data'!B4291</f>
        <v>4283</v>
      </c>
      <c r="C4291" s="193">
        <f>'5 Driver Data'!C4291</f>
        <v>0</v>
      </c>
      <c r="D4291" s="192">
        <f>'5 Driver Data'!D4291</f>
        <v>0</v>
      </c>
      <c r="E4291" s="191">
        <f>'5 Driver Data'!E4291</f>
        <v>0</v>
      </c>
      <c r="F4291" s="191">
        <f>'5 Driver Data'!F4291</f>
        <v>0</v>
      </c>
      <c r="G4291" s="191">
        <f>'5 Driver Data'!G4291</f>
        <v>0</v>
      </c>
      <c r="H4291" s="191">
        <f>'5 Driver Data'!H4291</f>
        <v>0</v>
      </c>
      <c r="I4291" s="191">
        <f>'5 Driver Data'!I4291</f>
        <v>0</v>
      </c>
      <c r="J4291" s="191">
        <f>'5 Driver Data'!J4291</f>
        <v>0</v>
      </c>
      <c r="K4291" s="206">
        <f>'5 Driver Data'!K4291</f>
        <v>0</v>
      </c>
      <c r="L4291" s="1"/>
      <c r="M4291" s="216" t="str">
        <f>IF(D4291=0,"Blank",'3 Model Input'!E$44*'3 Model Input'!E$45)</f>
        <v>Blank</v>
      </c>
      <c r="N4291" s="197" t="str">
        <f t="shared" si="690"/>
        <v>Blank</v>
      </c>
      <c r="O4291" s="197" t="str">
        <f>IF(D4291=0,"Blank",'3 Model Input'!E$49*(1-'3 Model Input'!E$51))</f>
        <v>Blank</v>
      </c>
      <c r="P4291" s="197" t="str">
        <f t="shared" si="691"/>
        <v>Blank</v>
      </c>
      <c r="Q4291" s="197" t="str">
        <f>IF(D4291=0,"Blank",IF(D4291="BEV",E4291*(1-'3 Model Input'!E$54), E4291))</f>
        <v>Blank</v>
      </c>
      <c r="R4291" s="198" t="str">
        <f>IF(D4291=0,"Blank",IF(D4291="PHEV",F4291/G4291,F4291*(1-'3 Model Input'!E$54)/G4291))</f>
        <v>Blank</v>
      </c>
      <c r="S4291" s="198" t="str">
        <f>IF(D4291=0,"Blank",IF(D4291="PHEV",MIN(M4291,E4291),MIN(M4291,(E4291*(1-'3 Model Input'!E$54)))))</f>
        <v>Blank</v>
      </c>
      <c r="T4291" s="217" t="str">
        <f t="shared" si="692"/>
        <v>Blank</v>
      </c>
      <c r="U4291" s="89"/>
      <c r="V4291" s="216" t="str">
        <f>IF(D4291=0,"Blank",P4291*'3 Model Input'!E$50)</f>
        <v>Blank</v>
      </c>
      <c r="W4291" s="197" t="str">
        <f t="shared" si="693"/>
        <v>Blank</v>
      </c>
      <c r="X4291" s="197" t="str">
        <f t="shared" si="694"/>
        <v>Blank</v>
      </c>
      <c r="Y4291" s="197" t="str">
        <f t="shared" si="695"/>
        <v>Blank</v>
      </c>
      <c r="Z4291" s="197" t="str">
        <f t="shared" si="696"/>
        <v>Blank</v>
      </c>
      <c r="AA4291" s="223" t="str" cm="1">
        <f t="array" ref="AA4291">_xlfn.IFS(ISTEXT('3 Model Input'!F$70),"Missing",ISTEXT('3 Model Input'!I$70),"Missing",ISNUMBER('3 Model Input'!K$70),'3 Model Input'!K$70*P4291)</f>
        <v>Missing</v>
      </c>
      <c r="AB4291" s="89"/>
      <c r="AC4291" s="227" t="str" cm="1">
        <f t="array" ref="AC4291">IF(D4291=0,"Blank",_xlfn.IFS('3 Model Input'!E$61=1,(V4291*G4291)/T4291,'3 Model Input'!E$61=2,(W4291*G4291)/T4291,'3 Model Input'!E$61=3,(X4291*G4291)/T4291,'3 Model Input'!E$61=4,(Y4291*G4291)/T4291,'3 Model Input'!E$61=5,(Z4291*G4291)/T4291, ISTEXT('3 Model Input'!E$61),"Missing",'3 Model Input'!E$61=6,(AA4291*G4291)/T4291))</f>
        <v>Blank</v>
      </c>
      <c r="AD4291" s="202" t="str">
        <f t="shared" si="697"/>
        <v>Blank</v>
      </c>
      <c r="AE4291" s="202" t="str">
        <f t="shared" si="698"/>
        <v>Blank</v>
      </c>
      <c r="AF4291" s="217" t="str">
        <f t="shared" si="699"/>
        <v>Blank</v>
      </c>
      <c r="AG4291" s="9" t="str" cm="1">
        <f t="array" ref="AG4291">_xlfn.IFS(ISNUMBER(AC4291), "", ISNUMBER(SEARCH("Blank", AC4291)), "", ISERROR(AC4291), "Bad input on tab 3")</f>
        <v/>
      </c>
    </row>
    <row r="4292" spans="2:33" ht="15" customHeight="1" x14ac:dyDescent="0.75">
      <c r="B4292" s="205" t="str">
        <f>'5 Driver Data'!B4292</f>
        <v>4284</v>
      </c>
      <c r="C4292" s="193">
        <f>'5 Driver Data'!C4292</f>
        <v>0</v>
      </c>
      <c r="D4292" s="192">
        <f>'5 Driver Data'!D4292</f>
        <v>0</v>
      </c>
      <c r="E4292" s="191">
        <f>'5 Driver Data'!E4292</f>
        <v>0</v>
      </c>
      <c r="F4292" s="191">
        <f>'5 Driver Data'!F4292</f>
        <v>0</v>
      </c>
      <c r="G4292" s="191">
        <f>'5 Driver Data'!G4292</f>
        <v>0</v>
      </c>
      <c r="H4292" s="191">
        <f>'5 Driver Data'!H4292</f>
        <v>0</v>
      </c>
      <c r="I4292" s="191">
        <f>'5 Driver Data'!I4292</f>
        <v>0</v>
      </c>
      <c r="J4292" s="191">
        <f>'5 Driver Data'!J4292</f>
        <v>0</v>
      </c>
      <c r="K4292" s="206">
        <f>'5 Driver Data'!K4292</f>
        <v>0</v>
      </c>
      <c r="L4292" s="1"/>
      <c r="M4292" s="216" t="str">
        <f>IF(D4292=0,"Blank",'3 Model Input'!E$44*'3 Model Input'!E$45)</f>
        <v>Blank</v>
      </c>
      <c r="N4292" s="197" t="str">
        <f t="shared" si="690"/>
        <v>Blank</v>
      </c>
      <c r="O4292" s="197" t="str">
        <f>IF(D4292=0,"Blank",'3 Model Input'!E$49*(1-'3 Model Input'!E$51))</f>
        <v>Blank</v>
      </c>
      <c r="P4292" s="197" t="str">
        <f t="shared" si="691"/>
        <v>Blank</v>
      </c>
      <c r="Q4292" s="197" t="str">
        <f>IF(D4292=0,"Blank",IF(D4292="BEV",E4292*(1-'3 Model Input'!E$54), E4292))</f>
        <v>Blank</v>
      </c>
      <c r="R4292" s="198" t="str">
        <f>IF(D4292=0,"Blank",IF(D4292="PHEV",F4292/G4292,F4292*(1-'3 Model Input'!E$54)/G4292))</f>
        <v>Blank</v>
      </c>
      <c r="S4292" s="198" t="str">
        <f>IF(D4292=0,"Blank",IF(D4292="PHEV",MIN(M4292,E4292),MIN(M4292,(E4292*(1-'3 Model Input'!E$54)))))</f>
        <v>Blank</v>
      </c>
      <c r="T4292" s="217" t="str">
        <f t="shared" si="692"/>
        <v>Blank</v>
      </c>
      <c r="U4292" s="89"/>
      <c r="V4292" s="216" t="str">
        <f>IF(D4292=0,"Blank",P4292*'3 Model Input'!E$50)</f>
        <v>Blank</v>
      </c>
      <c r="W4292" s="197" t="str">
        <f t="shared" si="693"/>
        <v>Blank</v>
      </c>
      <c r="X4292" s="197" t="str">
        <f t="shared" si="694"/>
        <v>Blank</v>
      </c>
      <c r="Y4292" s="197" t="str">
        <f t="shared" si="695"/>
        <v>Blank</v>
      </c>
      <c r="Z4292" s="197" t="str">
        <f t="shared" si="696"/>
        <v>Blank</v>
      </c>
      <c r="AA4292" s="223" t="str" cm="1">
        <f t="array" ref="AA4292">_xlfn.IFS(ISTEXT('3 Model Input'!F$70),"Missing",ISTEXT('3 Model Input'!I$70),"Missing",ISNUMBER('3 Model Input'!K$70),'3 Model Input'!K$70*P4292)</f>
        <v>Missing</v>
      </c>
      <c r="AB4292" s="89"/>
      <c r="AC4292" s="227" t="str" cm="1">
        <f t="array" ref="AC4292">IF(D4292=0,"Blank",_xlfn.IFS('3 Model Input'!E$61=1,(V4292*G4292)/T4292,'3 Model Input'!E$61=2,(W4292*G4292)/T4292,'3 Model Input'!E$61=3,(X4292*G4292)/T4292,'3 Model Input'!E$61=4,(Y4292*G4292)/T4292,'3 Model Input'!E$61=5,(Z4292*G4292)/T4292, ISTEXT('3 Model Input'!E$61),"Missing",'3 Model Input'!E$61=6,(AA4292*G4292)/T4292))</f>
        <v>Blank</v>
      </c>
      <c r="AD4292" s="202" t="str">
        <f t="shared" si="697"/>
        <v>Blank</v>
      </c>
      <c r="AE4292" s="202" t="str">
        <f t="shared" si="698"/>
        <v>Blank</v>
      </c>
      <c r="AF4292" s="217" t="str">
        <f t="shared" si="699"/>
        <v>Blank</v>
      </c>
      <c r="AG4292" s="9" t="str" cm="1">
        <f t="array" ref="AG4292">_xlfn.IFS(ISNUMBER(AC4292), "", ISNUMBER(SEARCH("Blank", AC4292)), "", ISERROR(AC4292), "Bad input on tab 3")</f>
        <v/>
      </c>
    </row>
    <row r="4293" spans="2:33" ht="15" customHeight="1" x14ac:dyDescent="0.75">
      <c r="B4293" s="205" t="str">
        <f>'5 Driver Data'!B4293</f>
        <v>4285</v>
      </c>
      <c r="C4293" s="193">
        <f>'5 Driver Data'!C4293</f>
        <v>0</v>
      </c>
      <c r="D4293" s="192">
        <f>'5 Driver Data'!D4293</f>
        <v>0</v>
      </c>
      <c r="E4293" s="191">
        <f>'5 Driver Data'!E4293</f>
        <v>0</v>
      </c>
      <c r="F4293" s="191">
        <f>'5 Driver Data'!F4293</f>
        <v>0</v>
      </c>
      <c r="G4293" s="191">
        <f>'5 Driver Data'!G4293</f>
        <v>0</v>
      </c>
      <c r="H4293" s="191">
        <f>'5 Driver Data'!H4293</f>
        <v>0</v>
      </c>
      <c r="I4293" s="191">
        <f>'5 Driver Data'!I4293</f>
        <v>0</v>
      </c>
      <c r="J4293" s="191">
        <f>'5 Driver Data'!J4293</f>
        <v>0</v>
      </c>
      <c r="K4293" s="206">
        <f>'5 Driver Data'!K4293</f>
        <v>0</v>
      </c>
      <c r="L4293" s="1"/>
      <c r="M4293" s="216" t="str">
        <f>IF(D4293=0,"Blank",'3 Model Input'!E$44*'3 Model Input'!E$45)</f>
        <v>Blank</v>
      </c>
      <c r="N4293" s="197" t="str">
        <f t="shared" si="690"/>
        <v>Blank</v>
      </c>
      <c r="O4293" s="197" t="str">
        <f>IF(D4293=0,"Blank",'3 Model Input'!E$49*(1-'3 Model Input'!E$51))</f>
        <v>Blank</v>
      </c>
      <c r="P4293" s="197" t="str">
        <f t="shared" si="691"/>
        <v>Blank</v>
      </c>
      <c r="Q4293" s="197" t="str">
        <f>IF(D4293=0,"Blank",IF(D4293="BEV",E4293*(1-'3 Model Input'!E$54), E4293))</f>
        <v>Blank</v>
      </c>
      <c r="R4293" s="198" t="str">
        <f>IF(D4293=0,"Blank",IF(D4293="PHEV",F4293/G4293,F4293*(1-'3 Model Input'!E$54)/G4293))</f>
        <v>Blank</v>
      </c>
      <c r="S4293" s="198" t="str">
        <f>IF(D4293=0,"Blank",IF(D4293="PHEV",MIN(M4293,E4293),MIN(M4293,(E4293*(1-'3 Model Input'!E$54)))))</f>
        <v>Blank</v>
      </c>
      <c r="T4293" s="217" t="str">
        <f t="shared" si="692"/>
        <v>Blank</v>
      </c>
      <c r="U4293" s="89"/>
      <c r="V4293" s="216" t="str">
        <f>IF(D4293=0,"Blank",P4293*'3 Model Input'!E$50)</f>
        <v>Blank</v>
      </c>
      <c r="W4293" s="197" t="str">
        <f t="shared" si="693"/>
        <v>Blank</v>
      </c>
      <c r="X4293" s="197" t="str">
        <f t="shared" si="694"/>
        <v>Blank</v>
      </c>
      <c r="Y4293" s="197" t="str">
        <f t="shared" si="695"/>
        <v>Blank</v>
      </c>
      <c r="Z4293" s="197" t="str">
        <f t="shared" si="696"/>
        <v>Blank</v>
      </c>
      <c r="AA4293" s="223" t="str" cm="1">
        <f t="array" ref="AA4293">_xlfn.IFS(ISTEXT('3 Model Input'!F$70),"Missing",ISTEXT('3 Model Input'!I$70),"Missing",ISNUMBER('3 Model Input'!K$70),'3 Model Input'!K$70*P4293)</f>
        <v>Missing</v>
      </c>
      <c r="AB4293" s="89"/>
      <c r="AC4293" s="227" t="str" cm="1">
        <f t="array" ref="AC4293">IF(D4293=0,"Blank",_xlfn.IFS('3 Model Input'!E$61=1,(V4293*G4293)/T4293,'3 Model Input'!E$61=2,(W4293*G4293)/T4293,'3 Model Input'!E$61=3,(X4293*G4293)/T4293,'3 Model Input'!E$61=4,(Y4293*G4293)/T4293,'3 Model Input'!E$61=5,(Z4293*G4293)/T4293, ISTEXT('3 Model Input'!E$61),"Missing",'3 Model Input'!E$61=6,(AA4293*G4293)/T4293))</f>
        <v>Blank</v>
      </c>
      <c r="AD4293" s="202" t="str">
        <f t="shared" si="697"/>
        <v>Blank</v>
      </c>
      <c r="AE4293" s="202" t="str">
        <f t="shared" si="698"/>
        <v>Blank</v>
      </c>
      <c r="AF4293" s="217" t="str">
        <f t="shared" si="699"/>
        <v>Blank</v>
      </c>
      <c r="AG4293" s="9" t="str" cm="1">
        <f t="array" ref="AG4293">_xlfn.IFS(ISNUMBER(AC4293), "", ISNUMBER(SEARCH("Blank", AC4293)), "", ISERROR(AC4293), "Bad input on tab 3")</f>
        <v/>
      </c>
    </row>
    <row r="4294" spans="2:33" ht="15" customHeight="1" x14ac:dyDescent="0.75">
      <c r="B4294" s="205" t="str">
        <f>'5 Driver Data'!B4294</f>
        <v>4286</v>
      </c>
      <c r="C4294" s="193">
        <f>'5 Driver Data'!C4294</f>
        <v>0</v>
      </c>
      <c r="D4294" s="192">
        <f>'5 Driver Data'!D4294</f>
        <v>0</v>
      </c>
      <c r="E4294" s="191">
        <f>'5 Driver Data'!E4294</f>
        <v>0</v>
      </c>
      <c r="F4294" s="191">
        <f>'5 Driver Data'!F4294</f>
        <v>0</v>
      </c>
      <c r="G4294" s="191">
        <f>'5 Driver Data'!G4294</f>
        <v>0</v>
      </c>
      <c r="H4294" s="191">
        <f>'5 Driver Data'!H4294</f>
        <v>0</v>
      </c>
      <c r="I4294" s="191">
        <f>'5 Driver Data'!I4294</f>
        <v>0</v>
      </c>
      <c r="J4294" s="191">
        <f>'5 Driver Data'!J4294</f>
        <v>0</v>
      </c>
      <c r="K4294" s="206">
        <f>'5 Driver Data'!K4294</f>
        <v>0</v>
      </c>
      <c r="L4294" s="1"/>
      <c r="M4294" s="216" t="str">
        <f>IF(D4294=0,"Blank",'3 Model Input'!E$44*'3 Model Input'!E$45)</f>
        <v>Blank</v>
      </c>
      <c r="N4294" s="197" t="str">
        <f t="shared" si="690"/>
        <v>Blank</v>
      </c>
      <c r="O4294" s="197" t="str">
        <f>IF(D4294=0,"Blank",'3 Model Input'!E$49*(1-'3 Model Input'!E$51))</f>
        <v>Blank</v>
      </c>
      <c r="P4294" s="197" t="str">
        <f t="shared" si="691"/>
        <v>Blank</v>
      </c>
      <c r="Q4294" s="197" t="str">
        <f>IF(D4294=0,"Blank",IF(D4294="BEV",E4294*(1-'3 Model Input'!E$54), E4294))</f>
        <v>Blank</v>
      </c>
      <c r="R4294" s="198" t="str">
        <f>IF(D4294=0,"Blank",IF(D4294="PHEV",F4294/G4294,F4294*(1-'3 Model Input'!E$54)/G4294))</f>
        <v>Blank</v>
      </c>
      <c r="S4294" s="198" t="str">
        <f>IF(D4294=0,"Blank",IF(D4294="PHEV",MIN(M4294,E4294),MIN(M4294,(E4294*(1-'3 Model Input'!E$54)))))</f>
        <v>Blank</v>
      </c>
      <c r="T4294" s="217" t="str">
        <f t="shared" si="692"/>
        <v>Blank</v>
      </c>
      <c r="U4294" s="89"/>
      <c r="V4294" s="216" t="str">
        <f>IF(D4294=0,"Blank",P4294*'3 Model Input'!E$50)</f>
        <v>Blank</v>
      </c>
      <c r="W4294" s="197" t="str">
        <f t="shared" si="693"/>
        <v>Blank</v>
      </c>
      <c r="X4294" s="197" t="str">
        <f t="shared" si="694"/>
        <v>Blank</v>
      </c>
      <c r="Y4294" s="197" t="str">
        <f t="shared" si="695"/>
        <v>Blank</v>
      </c>
      <c r="Z4294" s="197" t="str">
        <f t="shared" si="696"/>
        <v>Blank</v>
      </c>
      <c r="AA4294" s="223" t="str" cm="1">
        <f t="array" ref="AA4294">_xlfn.IFS(ISTEXT('3 Model Input'!F$70),"Missing",ISTEXT('3 Model Input'!I$70),"Missing",ISNUMBER('3 Model Input'!K$70),'3 Model Input'!K$70*P4294)</f>
        <v>Missing</v>
      </c>
      <c r="AB4294" s="89"/>
      <c r="AC4294" s="227" t="str" cm="1">
        <f t="array" ref="AC4294">IF(D4294=0,"Blank",_xlfn.IFS('3 Model Input'!E$61=1,(V4294*G4294)/T4294,'3 Model Input'!E$61=2,(W4294*G4294)/T4294,'3 Model Input'!E$61=3,(X4294*G4294)/T4294,'3 Model Input'!E$61=4,(Y4294*G4294)/T4294,'3 Model Input'!E$61=5,(Z4294*G4294)/T4294, ISTEXT('3 Model Input'!E$61),"Missing",'3 Model Input'!E$61=6,(AA4294*G4294)/T4294))</f>
        <v>Blank</v>
      </c>
      <c r="AD4294" s="202" t="str">
        <f t="shared" si="697"/>
        <v>Blank</v>
      </c>
      <c r="AE4294" s="202" t="str">
        <f t="shared" si="698"/>
        <v>Blank</v>
      </c>
      <c r="AF4294" s="217" t="str">
        <f t="shared" si="699"/>
        <v>Blank</v>
      </c>
      <c r="AG4294" s="9" t="str" cm="1">
        <f t="array" ref="AG4294">_xlfn.IFS(ISNUMBER(AC4294), "", ISNUMBER(SEARCH("Blank", AC4294)), "", ISERROR(AC4294), "Bad input on tab 3")</f>
        <v/>
      </c>
    </row>
    <row r="4295" spans="2:33" ht="15" customHeight="1" x14ac:dyDescent="0.75">
      <c r="B4295" s="205" t="str">
        <f>'5 Driver Data'!B4295</f>
        <v>4287</v>
      </c>
      <c r="C4295" s="193">
        <f>'5 Driver Data'!C4295</f>
        <v>0</v>
      </c>
      <c r="D4295" s="192">
        <f>'5 Driver Data'!D4295</f>
        <v>0</v>
      </c>
      <c r="E4295" s="191">
        <f>'5 Driver Data'!E4295</f>
        <v>0</v>
      </c>
      <c r="F4295" s="191">
        <f>'5 Driver Data'!F4295</f>
        <v>0</v>
      </c>
      <c r="G4295" s="191">
        <f>'5 Driver Data'!G4295</f>
        <v>0</v>
      </c>
      <c r="H4295" s="191">
        <f>'5 Driver Data'!H4295</f>
        <v>0</v>
      </c>
      <c r="I4295" s="191">
        <f>'5 Driver Data'!I4295</f>
        <v>0</v>
      </c>
      <c r="J4295" s="191">
        <f>'5 Driver Data'!J4295</f>
        <v>0</v>
      </c>
      <c r="K4295" s="206">
        <f>'5 Driver Data'!K4295</f>
        <v>0</v>
      </c>
      <c r="L4295" s="1"/>
      <c r="M4295" s="216" t="str">
        <f>IF(D4295=0,"Blank",'3 Model Input'!E$44*'3 Model Input'!E$45)</f>
        <v>Blank</v>
      </c>
      <c r="N4295" s="197" t="str">
        <f t="shared" si="690"/>
        <v>Blank</v>
      </c>
      <c r="O4295" s="197" t="str">
        <f>IF(D4295=0,"Blank",'3 Model Input'!E$49*(1-'3 Model Input'!E$51))</f>
        <v>Blank</v>
      </c>
      <c r="P4295" s="197" t="str">
        <f t="shared" si="691"/>
        <v>Blank</v>
      </c>
      <c r="Q4295" s="197" t="str">
        <f>IF(D4295=0,"Blank",IF(D4295="BEV",E4295*(1-'3 Model Input'!E$54), E4295))</f>
        <v>Blank</v>
      </c>
      <c r="R4295" s="198" t="str">
        <f>IF(D4295=0,"Blank",IF(D4295="PHEV",F4295/G4295,F4295*(1-'3 Model Input'!E$54)/G4295))</f>
        <v>Blank</v>
      </c>
      <c r="S4295" s="198" t="str">
        <f>IF(D4295=0,"Blank",IF(D4295="PHEV",MIN(M4295,E4295),MIN(M4295,(E4295*(1-'3 Model Input'!E$54)))))</f>
        <v>Blank</v>
      </c>
      <c r="T4295" s="217" t="str">
        <f t="shared" si="692"/>
        <v>Blank</v>
      </c>
      <c r="U4295" s="89"/>
      <c r="V4295" s="216" t="str">
        <f>IF(D4295=0,"Blank",P4295*'3 Model Input'!E$50)</f>
        <v>Blank</v>
      </c>
      <c r="W4295" s="197" t="str">
        <f t="shared" si="693"/>
        <v>Blank</v>
      </c>
      <c r="X4295" s="197" t="str">
        <f t="shared" si="694"/>
        <v>Blank</v>
      </c>
      <c r="Y4295" s="197" t="str">
        <f t="shared" si="695"/>
        <v>Blank</v>
      </c>
      <c r="Z4295" s="197" t="str">
        <f t="shared" si="696"/>
        <v>Blank</v>
      </c>
      <c r="AA4295" s="223" t="str" cm="1">
        <f t="array" ref="AA4295">_xlfn.IFS(ISTEXT('3 Model Input'!F$70),"Missing",ISTEXT('3 Model Input'!I$70),"Missing",ISNUMBER('3 Model Input'!K$70),'3 Model Input'!K$70*P4295)</f>
        <v>Missing</v>
      </c>
      <c r="AB4295" s="89"/>
      <c r="AC4295" s="227" t="str" cm="1">
        <f t="array" ref="AC4295">IF(D4295=0,"Blank",_xlfn.IFS('3 Model Input'!E$61=1,(V4295*G4295)/T4295,'3 Model Input'!E$61=2,(W4295*G4295)/T4295,'3 Model Input'!E$61=3,(X4295*G4295)/T4295,'3 Model Input'!E$61=4,(Y4295*G4295)/T4295,'3 Model Input'!E$61=5,(Z4295*G4295)/T4295, ISTEXT('3 Model Input'!E$61),"Missing",'3 Model Input'!E$61=6,(AA4295*G4295)/T4295))</f>
        <v>Blank</v>
      </c>
      <c r="AD4295" s="202" t="str">
        <f t="shared" si="697"/>
        <v>Blank</v>
      </c>
      <c r="AE4295" s="202" t="str">
        <f t="shared" si="698"/>
        <v>Blank</v>
      </c>
      <c r="AF4295" s="217" t="str">
        <f t="shared" si="699"/>
        <v>Blank</v>
      </c>
      <c r="AG4295" s="9" t="str" cm="1">
        <f t="array" ref="AG4295">_xlfn.IFS(ISNUMBER(AC4295), "", ISNUMBER(SEARCH("Blank", AC4295)), "", ISERROR(AC4295), "Bad input on tab 3")</f>
        <v/>
      </c>
    </row>
    <row r="4296" spans="2:33" ht="15" customHeight="1" x14ac:dyDescent="0.75">
      <c r="B4296" s="205" t="str">
        <f>'5 Driver Data'!B4296</f>
        <v>4288</v>
      </c>
      <c r="C4296" s="193">
        <f>'5 Driver Data'!C4296</f>
        <v>0</v>
      </c>
      <c r="D4296" s="192">
        <f>'5 Driver Data'!D4296</f>
        <v>0</v>
      </c>
      <c r="E4296" s="191">
        <f>'5 Driver Data'!E4296</f>
        <v>0</v>
      </c>
      <c r="F4296" s="191">
        <f>'5 Driver Data'!F4296</f>
        <v>0</v>
      </c>
      <c r="G4296" s="191">
        <f>'5 Driver Data'!G4296</f>
        <v>0</v>
      </c>
      <c r="H4296" s="191">
        <f>'5 Driver Data'!H4296</f>
        <v>0</v>
      </c>
      <c r="I4296" s="191">
        <f>'5 Driver Data'!I4296</f>
        <v>0</v>
      </c>
      <c r="J4296" s="191">
        <f>'5 Driver Data'!J4296</f>
        <v>0</v>
      </c>
      <c r="K4296" s="206">
        <f>'5 Driver Data'!K4296</f>
        <v>0</v>
      </c>
      <c r="L4296" s="1"/>
      <c r="M4296" s="216" t="str">
        <f>IF(D4296=0,"Blank",'3 Model Input'!E$44*'3 Model Input'!E$45)</f>
        <v>Blank</v>
      </c>
      <c r="N4296" s="197" t="str">
        <f t="shared" si="690"/>
        <v>Blank</v>
      </c>
      <c r="O4296" s="197" t="str">
        <f>IF(D4296=0,"Blank",'3 Model Input'!E$49*(1-'3 Model Input'!E$51))</f>
        <v>Blank</v>
      </c>
      <c r="P4296" s="197" t="str">
        <f t="shared" si="691"/>
        <v>Blank</v>
      </c>
      <c r="Q4296" s="197" t="str">
        <f>IF(D4296=0,"Blank",IF(D4296="BEV",E4296*(1-'3 Model Input'!E$54), E4296))</f>
        <v>Blank</v>
      </c>
      <c r="R4296" s="198" t="str">
        <f>IF(D4296=0,"Blank",IF(D4296="PHEV",F4296/G4296,F4296*(1-'3 Model Input'!E$54)/G4296))</f>
        <v>Blank</v>
      </c>
      <c r="S4296" s="198" t="str">
        <f>IF(D4296=0,"Blank",IF(D4296="PHEV",MIN(M4296,E4296),MIN(M4296,(E4296*(1-'3 Model Input'!E$54)))))</f>
        <v>Blank</v>
      </c>
      <c r="T4296" s="217" t="str">
        <f t="shared" si="692"/>
        <v>Blank</v>
      </c>
      <c r="U4296" s="89"/>
      <c r="V4296" s="216" t="str">
        <f>IF(D4296=0,"Blank",P4296*'3 Model Input'!E$50)</f>
        <v>Blank</v>
      </c>
      <c r="W4296" s="197" t="str">
        <f t="shared" si="693"/>
        <v>Blank</v>
      </c>
      <c r="X4296" s="197" t="str">
        <f t="shared" si="694"/>
        <v>Blank</v>
      </c>
      <c r="Y4296" s="197" t="str">
        <f t="shared" si="695"/>
        <v>Blank</v>
      </c>
      <c r="Z4296" s="197" t="str">
        <f t="shared" si="696"/>
        <v>Blank</v>
      </c>
      <c r="AA4296" s="223" t="str" cm="1">
        <f t="array" ref="AA4296">_xlfn.IFS(ISTEXT('3 Model Input'!F$70),"Missing",ISTEXT('3 Model Input'!I$70),"Missing",ISNUMBER('3 Model Input'!K$70),'3 Model Input'!K$70*P4296)</f>
        <v>Missing</v>
      </c>
      <c r="AB4296" s="89"/>
      <c r="AC4296" s="227" t="str" cm="1">
        <f t="array" ref="AC4296">IF(D4296=0,"Blank",_xlfn.IFS('3 Model Input'!E$61=1,(V4296*G4296)/T4296,'3 Model Input'!E$61=2,(W4296*G4296)/T4296,'3 Model Input'!E$61=3,(X4296*G4296)/T4296,'3 Model Input'!E$61=4,(Y4296*G4296)/T4296,'3 Model Input'!E$61=5,(Z4296*G4296)/T4296, ISTEXT('3 Model Input'!E$61),"Missing",'3 Model Input'!E$61=6,(AA4296*G4296)/T4296))</f>
        <v>Blank</v>
      </c>
      <c r="AD4296" s="202" t="str">
        <f t="shared" si="697"/>
        <v>Blank</v>
      </c>
      <c r="AE4296" s="202" t="str">
        <f t="shared" si="698"/>
        <v>Blank</v>
      </c>
      <c r="AF4296" s="217" t="str">
        <f t="shared" si="699"/>
        <v>Blank</v>
      </c>
      <c r="AG4296" s="9" t="str" cm="1">
        <f t="array" ref="AG4296">_xlfn.IFS(ISNUMBER(AC4296), "", ISNUMBER(SEARCH("Blank", AC4296)), "", ISERROR(AC4296), "Bad input on tab 3")</f>
        <v/>
      </c>
    </row>
    <row r="4297" spans="2:33" ht="15" customHeight="1" x14ac:dyDescent="0.75">
      <c r="B4297" s="205" t="str">
        <f>'5 Driver Data'!B4297</f>
        <v>4289</v>
      </c>
      <c r="C4297" s="193">
        <f>'5 Driver Data'!C4297</f>
        <v>0</v>
      </c>
      <c r="D4297" s="192">
        <f>'5 Driver Data'!D4297</f>
        <v>0</v>
      </c>
      <c r="E4297" s="191">
        <f>'5 Driver Data'!E4297</f>
        <v>0</v>
      </c>
      <c r="F4297" s="191">
        <f>'5 Driver Data'!F4297</f>
        <v>0</v>
      </c>
      <c r="G4297" s="191">
        <f>'5 Driver Data'!G4297</f>
        <v>0</v>
      </c>
      <c r="H4297" s="191">
        <f>'5 Driver Data'!H4297</f>
        <v>0</v>
      </c>
      <c r="I4297" s="191">
        <f>'5 Driver Data'!I4297</f>
        <v>0</v>
      </c>
      <c r="J4297" s="191">
        <f>'5 Driver Data'!J4297</f>
        <v>0</v>
      </c>
      <c r="K4297" s="206">
        <f>'5 Driver Data'!K4297</f>
        <v>0</v>
      </c>
      <c r="L4297" s="1"/>
      <c r="M4297" s="216" t="str">
        <f>IF(D4297=0,"Blank",'3 Model Input'!E$44*'3 Model Input'!E$45)</f>
        <v>Blank</v>
      </c>
      <c r="N4297" s="197" t="str">
        <f t="shared" si="690"/>
        <v>Blank</v>
      </c>
      <c r="O4297" s="197" t="str">
        <f>IF(D4297=0,"Blank",'3 Model Input'!E$49*(1-'3 Model Input'!E$51))</f>
        <v>Blank</v>
      </c>
      <c r="P4297" s="197" t="str">
        <f t="shared" si="691"/>
        <v>Blank</v>
      </c>
      <c r="Q4297" s="197" t="str">
        <f>IF(D4297=0,"Blank",IF(D4297="BEV",E4297*(1-'3 Model Input'!E$54), E4297))</f>
        <v>Blank</v>
      </c>
      <c r="R4297" s="198" t="str">
        <f>IF(D4297=0,"Blank",IF(D4297="PHEV",F4297/G4297,F4297*(1-'3 Model Input'!E$54)/G4297))</f>
        <v>Blank</v>
      </c>
      <c r="S4297" s="198" t="str">
        <f>IF(D4297=0,"Blank",IF(D4297="PHEV",MIN(M4297,E4297),MIN(M4297,(E4297*(1-'3 Model Input'!E$54)))))</f>
        <v>Blank</v>
      </c>
      <c r="T4297" s="217" t="str">
        <f t="shared" si="692"/>
        <v>Blank</v>
      </c>
      <c r="U4297" s="89"/>
      <c r="V4297" s="216" t="str">
        <f>IF(D4297=0,"Blank",P4297*'3 Model Input'!E$50)</f>
        <v>Blank</v>
      </c>
      <c r="W4297" s="197" t="str">
        <f t="shared" si="693"/>
        <v>Blank</v>
      </c>
      <c r="X4297" s="197" t="str">
        <f t="shared" si="694"/>
        <v>Blank</v>
      </c>
      <c r="Y4297" s="197" t="str">
        <f t="shared" si="695"/>
        <v>Blank</v>
      </c>
      <c r="Z4297" s="197" t="str">
        <f t="shared" si="696"/>
        <v>Blank</v>
      </c>
      <c r="AA4297" s="223" t="str" cm="1">
        <f t="array" ref="AA4297">_xlfn.IFS(ISTEXT('3 Model Input'!F$70),"Missing",ISTEXT('3 Model Input'!I$70),"Missing",ISNUMBER('3 Model Input'!K$70),'3 Model Input'!K$70*P4297)</f>
        <v>Missing</v>
      </c>
      <c r="AB4297" s="89"/>
      <c r="AC4297" s="227" t="str" cm="1">
        <f t="array" ref="AC4297">IF(D4297=0,"Blank",_xlfn.IFS('3 Model Input'!E$61=1,(V4297*G4297)/T4297,'3 Model Input'!E$61=2,(W4297*G4297)/T4297,'3 Model Input'!E$61=3,(X4297*G4297)/T4297,'3 Model Input'!E$61=4,(Y4297*G4297)/T4297,'3 Model Input'!E$61=5,(Z4297*G4297)/T4297, ISTEXT('3 Model Input'!E$61),"Missing",'3 Model Input'!E$61=6,(AA4297*G4297)/T4297))</f>
        <v>Blank</v>
      </c>
      <c r="AD4297" s="202" t="str">
        <f t="shared" si="697"/>
        <v>Blank</v>
      </c>
      <c r="AE4297" s="202" t="str">
        <f t="shared" si="698"/>
        <v>Blank</v>
      </c>
      <c r="AF4297" s="217" t="str">
        <f t="shared" si="699"/>
        <v>Blank</v>
      </c>
      <c r="AG4297" s="9" t="str" cm="1">
        <f t="array" ref="AG4297">_xlfn.IFS(ISNUMBER(AC4297), "", ISNUMBER(SEARCH("Blank", AC4297)), "", ISERROR(AC4297), "Bad input on tab 3")</f>
        <v/>
      </c>
    </row>
    <row r="4298" spans="2:33" ht="15" customHeight="1" x14ac:dyDescent="0.75">
      <c r="B4298" s="205" t="str">
        <f>'5 Driver Data'!B4298</f>
        <v>4290</v>
      </c>
      <c r="C4298" s="193">
        <f>'5 Driver Data'!C4298</f>
        <v>0</v>
      </c>
      <c r="D4298" s="192">
        <f>'5 Driver Data'!D4298</f>
        <v>0</v>
      </c>
      <c r="E4298" s="191">
        <f>'5 Driver Data'!E4298</f>
        <v>0</v>
      </c>
      <c r="F4298" s="191">
        <f>'5 Driver Data'!F4298</f>
        <v>0</v>
      </c>
      <c r="G4298" s="191">
        <f>'5 Driver Data'!G4298</f>
        <v>0</v>
      </c>
      <c r="H4298" s="191">
        <f>'5 Driver Data'!H4298</f>
        <v>0</v>
      </c>
      <c r="I4298" s="191">
        <f>'5 Driver Data'!I4298</f>
        <v>0</v>
      </c>
      <c r="J4298" s="191">
        <f>'5 Driver Data'!J4298</f>
        <v>0</v>
      </c>
      <c r="K4298" s="206">
        <f>'5 Driver Data'!K4298</f>
        <v>0</v>
      </c>
      <c r="L4298" s="1"/>
      <c r="M4298" s="216" t="str">
        <f>IF(D4298=0,"Blank",'3 Model Input'!E$44*'3 Model Input'!E$45)</f>
        <v>Blank</v>
      </c>
      <c r="N4298" s="197" t="str">
        <f t="shared" si="690"/>
        <v>Blank</v>
      </c>
      <c r="O4298" s="197" t="str">
        <f>IF(D4298=0,"Blank",'3 Model Input'!E$49*(1-'3 Model Input'!E$51))</f>
        <v>Blank</v>
      </c>
      <c r="P4298" s="197" t="str">
        <f t="shared" si="691"/>
        <v>Blank</v>
      </c>
      <c r="Q4298" s="197" t="str">
        <f>IF(D4298=0,"Blank",IF(D4298="BEV",E4298*(1-'3 Model Input'!E$54), E4298))</f>
        <v>Blank</v>
      </c>
      <c r="R4298" s="198" t="str">
        <f>IF(D4298=0,"Blank",IF(D4298="PHEV",F4298/G4298,F4298*(1-'3 Model Input'!E$54)/G4298))</f>
        <v>Blank</v>
      </c>
      <c r="S4298" s="198" t="str">
        <f>IF(D4298=0,"Blank",IF(D4298="PHEV",MIN(M4298,E4298),MIN(M4298,(E4298*(1-'3 Model Input'!E$54)))))</f>
        <v>Blank</v>
      </c>
      <c r="T4298" s="217" t="str">
        <f t="shared" si="692"/>
        <v>Blank</v>
      </c>
      <c r="U4298" s="89"/>
      <c r="V4298" s="216" t="str">
        <f>IF(D4298=0,"Blank",P4298*'3 Model Input'!E$50)</f>
        <v>Blank</v>
      </c>
      <c r="W4298" s="197" t="str">
        <f t="shared" si="693"/>
        <v>Blank</v>
      </c>
      <c r="X4298" s="197" t="str">
        <f t="shared" si="694"/>
        <v>Blank</v>
      </c>
      <c r="Y4298" s="197" t="str">
        <f t="shared" si="695"/>
        <v>Blank</v>
      </c>
      <c r="Z4298" s="197" t="str">
        <f t="shared" si="696"/>
        <v>Blank</v>
      </c>
      <c r="AA4298" s="223" t="str" cm="1">
        <f t="array" ref="AA4298">_xlfn.IFS(ISTEXT('3 Model Input'!F$70),"Missing",ISTEXT('3 Model Input'!I$70),"Missing",ISNUMBER('3 Model Input'!K$70),'3 Model Input'!K$70*P4298)</f>
        <v>Missing</v>
      </c>
      <c r="AB4298" s="89"/>
      <c r="AC4298" s="227" t="str" cm="1">
        <f t="array" ref="AC4298">IF(D4298=0,"Blank",_xlfn.IFS('3 Model Input'!E$61=1,(V4298*G4298)/T4298,'3 Model Input'!E$61=2,(W4298*G4298)/T4298,'3 Model Input'!E$61=3,(X4298*G4298)/T4298,'3 Model Input'!E$61=4,(Y4298*G4298)/T4298,'3 Model Input'!E$61=5,(Z4298*G4298)/T4298, ISTEXT('3 Model Input'!E$61),"Missing",'3 Model Input'!E$61=6,(AA4298*G4298)/T4298))</f>
        <v>Blank</v>
      </c>
      <c r="AD4298" s="202" t="str">
        <f t="shared" si="697"/>
        <v>Blank</v>
      </c>
      <c r="AE4298" s="202" t="str">
        <f t="shared" si="698"/>
        <v>Blank</v>
      </c>
      <c r="AF4298" s="217" t="str">
        <f t="shared" si="699"/>
        <v>Blank</v>
      </c>
      <c r="AG4298" s="9" t="str" cm="1">
        <f t="array" ref="AG4298">_xlfn.IFS(ISNUMBER(AC4298), "", ISNUMBER(SEARCH("Blank", AC4298)), "", ISERROR(AC4298), "Bad input on tab 3")</f>
        <v/>
      </c>
    </row>
    <row r="4299" spans="2:33" ht="15" customHeight="1" x14ac:dyDescent="0.75">
      <c r="B4299" s="205" t="str">
        <f>'5 Driver Data'!B4299</f>
        <v>4291</v>
      </c>
      <c r="C4299" s="193">
        <f>'5 Driver Data'!C4299</f>
        <v>0</v>
      </c>
      <c r="D4299" s="192">
        <f>'5 Driver Data'!D4299</f>
        <v>0</v>
      </c>
      <c r="E4299" s="191">
        <f>'5 Driver Data'!E4299</f>
        <v>0</v>
      </c>
      <c r="F4299" s="191">
        <f>'5 Driver Data'!F4299</f>
        <v>0</v>
      </c>
      <c r="G4299" s="191">
        <f>'5 Driver Data'!G4299</f>
        <v>0</v>
      </c>
      <c r="H4299" s="191">
        <f>'5 Driver Data'!H4299</f>
        <v>0</v>
      </c>
      <c r="I4299" s="191">
        <f>'5 Driver Data'!I4299</f>
        <v>0</v>
      </c>
      <c r="J4299" s="191">
        <f>'5 Driver Data'!J4299</f>
        <v>0</v>
      </c>
      <c r="K4299" s="206">
        <f>'5 Driver Data'!K4299</f>
        <v>0</v>
      </c>
      <c r="L4299" s="1"/>
      <c r="M4299" s="216" t="str">
        <f>IF(D4299=0,"Blank",'3 Model Input'!E$44*'3 Model Input'!E$45)</f>
        <v>Blank</v>
      </c>
      <c r="N4299" s="197" t="str">
        <f t="shared" si="690"/>
        <v>Blank</v>
      </c>
      <c r="O4299" s="197" t="str">
        <f>IF(D4299=0,"Blank",'3 Model Input'!E$49*(1-'3 Model Input'!E$51))</f>
        <v>Blank</v>
      </c>
      <c r="P4299" s="197" t="str">
        <f t="shared" si="691"/>
        <v>Blank</v>
      </c>
      <c r="Q4299" s="197" t="str">
        <f>IF(D4299=0,"Blank",IF(D4299="BEV",E4299*(1-'3 Model Input'!E$54), E4299))</f>
        <v>Blank</v>
      </c>
      <c r="R4299" s="198" t="str">
        <f>IF(D4299=0,"Blank",IF(D4299="PHEV",F4299/G4299,F4299*(1-'3 Model Input'!E$54)/G4299))</f>
        <v>Blank</v>
      </c>
      <c r="S4299" s="198" t="str">
        <f>IF(D4299=0,"Blank",IF(D4299="PHEV",MIN(M4299,E4299),MIN(M4299,(E4299*(1-'3 Model Input'!E$54)))))</f>
        <v>Blank</v>
      </c>
      <c r="T4299" s="217" t="str">
        <f t="shared" si="692"/>
        <v>Blank</v>
      </c>
      <c r="U4299" s="89"/>
      <c r="V4299" s="216" t="str">
        <f>IF(D4299=0,"Blank",P4299*'3 Model Input'!E$50)</f>
        <v>Blank</v>
      </c>
      <c r="W4299" s="197" t="str">
        <f t="shared" si="693"/>
        <v>Blank</v>
      </c>
      <c r="X4299" s="197" t="str">
        <f t="shared" si="694"/>
        <v>Blank</v>
      </c>
      <c r="Y4299" s="197" t="str">
        <f t="shared" si="695"/>
        <v>Blank</v>
      </c>
      <c r="Z4299" s="197" t="str">
        <f t="shared" si="696"/>
        <v>Blank</v>
      </c>
      <c r="AA4299" s="223" t="str" cm="1">
        <f t="array" ref="AA4299">_xlfn.IFS(ISTEXT('3 Model Input'!F$70),"Missing",ISTEXT('3 Model Input'!I$70),"Missing",ISNUMBER('3 Model Input'!K$70),'3 Model Input'!K$70*P4299)</f>
        <v>Missing</v>
      </c>
      <c r="AB4299" s="89"/>
      <c r="AC4299" s="227" t="str" cm="1">
        <f t="array" ref="AC4299">IF(D4299=0,"Blank",_xlfn.IFS('3 Model Input'!E$61=1,(V4299*G4299)/T4299,'3 Model Input'!E$61=2,(W4299*G4299)/T4299,'3 Model Input'!E$61=3,(X4299*G4299)/T4299,'3 Model Input'!E$61=4,(Y4299*G4299)/T4299,'3 Model Input'!E$61=5,(Z4299*G4299)/T4299, ISTEXT('3 Model Input'!E$61),"Missing",'3 Model Input'!E$61=6,(AA4299*G4299)/T4299))</f>
        <v>Blank</v>
      </c>
      <c r="AD4299" s="202" t="str">
        <f t="shared" si="697"/>
        <v>Blank</v>
      </c>
      <c r="AE4299" s="202" t="str">
        <f t="shared" si="698"/>
        <v>Blank</v>
      </c>
      <c r="AF4299" s="217" t="str">
        <f t="shared" si="699"/>
        <v>Blank</v>
      </c>
      <c r="AG4299" s="9" t="str" cm="1">
        <f t="array" ref="AG4299">_xlfn.IFS(ISNUMBER(AC4299), "", ISNUMBER(SEARCH("Blank", AC4299)), "", ISERROR(AC4299), "Bad input on tab 3")</f>
        <v/>
      </c>
    </row>
    <row r="4300" spans="2:33" ht="15" customHeight="1" x14ac:dyDescent="0.75">
      <c r="B4300" s="205" t="str">
        <f>'5 Driver Data'!B4300</f>
        <v>4292</v>
      </c>
      <c r="C4300" s="193">
        <f>'5 Driver Data'!C4300</f>
        <v>0</v>
      </c>
      <c r="D4300" s="192">
        <f>'5 Driver Data'!D4300</f>
        <v>0</v>
      </c>
      <c r="E4300" s="191">
        <f>'5 Driver Data'!E4300</f>
        <v>0</v>
      </c>
      <c r="F4300" s="191">
        <f>'5 Driver Data'!F4300</f>
        <v>0</v>
      </c>
      <c r="G4300" s="191">
        <f>'5 Driver Data'!G4300</f>
        <v>0</v>
      </c>
      <c r="H4300" s="191">
        <f>'5 Driver Data'!H4300</f>
        <v>0</v>
      </c>
      <c r="I4300" s="191">
        <f>'5 Driver Data'!I4300</f>
        <v>0</v>
      </c>
      <c r="J4300" s="191">
        <f>'5 Driver Data'!J4300</f>
        <v>0</v>
      </c>
      <c r="K4300" s="206">
        <f>'5 Driver Data'!K4300</f>
        <v>0</v>
      </c>
      <c r="L4300" s="1"/>
      <c r="M4300" s="216" t="str">
        <f>IF(D4300=0,"Blank",'3 Model Input'!E$44*'3 Model Input'!E$45)</f>
        <v>Blank</v>
      </c>
      <c r="N4300" s="197" t="str">
        <f t="shared" si="690"/>
        <v>Blank</v>
      </c>
      <c r="O4300" s="197" t="str">
        <f>IF(D4300=0,"Blank",'3 Model Input'!E$49*(1-'3 Model Input'!E$51))</f>
        <v>Blank</v>
      </c>
      <c r="P4300" s="197" t="str">
        <f t="shared" si="691"/>
        <v>Blank</v>
      </c>
      <c r="Q4300" s="197" t="str">
        <f>IF(D4300=0,"Blank",IF(D4300="BEV",E4300*(1-'3 Model Input'!E$54), E4300))</f>
        <v>Blank</v>
      </c>
      <c r="R4300" s="198" t="str">
        <f>IF(D4300=0,"Blank",IF(D4300="PHEV",F4300/G4300,F4300*(1-'3 Model Input'!E$54)/G4300))</f>
        <v>Blank</v>
      </c>
      <c r="S4300" s="198" t="str">
        <f>IF(D4300=0,"Blank",IF(D4300="PHEV",MIN(M4300,E4300),MIN(M4300,(E4300*(1-'3 Model Input'!E$54)))))</f>
        <v>Blank</v>
      </c>
      <c r="T4300" s="217" t="str">
        <f t="shared" si="692"/>
        <v>Blank</v>
      </c>
      <c r="U4300" s="89"/>
      <c r="V4300" s="216" t="str">
        <f>IF(D4300=0,"Blank",P4300*'3 Model Input'!E$50)</f>
        <v>Blank</v>
      </c>
      <c r="W4300" s="197" t="str">
        <f t="shared" si="693"/>
        <v>Blank</v>
      </c>
      <c r="X4300" s="197" t="str">
        <f t="shared" si="694"/>
        <v>Blank</v>
      </c>
      <c r="Y4300" s="197" t="str">
        <f t="shared" si="695"/>
        <v>Blank</v>
      </c>
      <c r="Z4300" s="197" t="str">
        <f t="shared" si="696"/>
        <v>Blank</v>
      </c>
      <c r="AA4300" s="223" t="str" cm="1">
        <f t="array" ref="AA4300">_xlfn.IFS(ISTEXT('3 Model Input'!F$70),"Missing",ISTEXT('3 Model Input'!I$70),"Missing",ISNUMBER('3 Model Input'!K$70),'3 Model Input'!K$70*P4300)</f>
        <v>Missing</v>
      </c>
      <c r="AB4300" s="89"/>
      <c r="AC4300" s="227" t="str" cm="1">
        <f t="array" ref="AC4300">IF(D4300=0,"Blank",_xlfn.IFS('3 Model Input'!E$61=1,(V4300*G4300)/T4300,'3 Model Input'!E$61=2,(W4300*G4300)/T4300,'3 Model Input'!E$61=3,(X4300*G4300)/T4300,'3 Model Input'!E$61=4,(Y4300*G4300)/T4300,'3 Model Input'!E$61=5,(Z4300*G4300)/T4300, ISTEXT('3 Model Input'!E$61),"Missing",'3 Model Input'!E$61=6,(AA4300*G4300)/T4300))</f>
        <v>Blank</v>
      </c>
      <c r="AD4300" s="202" t="str">
        <f t="shared" si="697"/>
        <v>Blank</v>
      </c>
      <c r="AE4300" s="202" t="str">
        <f t="shared" si="698"/>
        <v>Blank</v>
      </c>
      <c r="AF4300" s="217" t="str">
        <f t="shared" si="699"/>
        <v>Blank</v>
      </c>
      <c r="AG4300" s="9" t="str" cm="1">
        <f t="array" ref="AG4300">_xlfn.IFS(ISNUMBER(AC4300), "", ISNUMBER(SEARCH("Blank", AC4300)), "", ISERROR(AC4300), "Bad input on tab 3")</f>
        <v/>
      </c>
    </row>
    <row r="4301" spans="2:33" ht="15" customHeight="1" x14ac:dyDescent="0.75">
      <c r="B4301" s="205" t="str">
        <f>'5 Driver Data'!B4301</f>
        <v>4293</v>
      </c>
      <c r="C4301" s="193">
        <f>'5 Driver Data'!C4301</f>
        <v>0</v>
      </c>
      <c r="D4301" s="192">
        <f>'5 Driver Data'!D4301</f>
        <v>0</v>
      </c>
      <c r="E4301" s="191">
        <f>'5 Driver Data'!E4301</f>
        <v>0</v>
      </c>
      <c r="F4301" s="191">
        <f>'5 Driver Data'!F4301</f>
        <v>0</v>
      </c>
      <c r="G4301" s="191">
        <f>'5 Driver Data'!G4301</f>
        <v>0</v>
      </c>
      <c r="H4301" s="191">
        <f>'5 Driver Data'!H4301</f>
        <v>0</v>
      </c>
      <c r="I4301" s="191">
        <f>'5 Driver Data'!I4301</f>
        <v>0</v>
      </c>
      <c r="J4301" s="191">
        <f>'5 Driver Data'!J4301</f>
        <v>0</v>
      </c>
      <c r="K4301" s="206">
        <f>'5 Driver Data'!K4301</f>
        <v>0</v>
      </c>
      <c r="L4301" s="1"/>
      <c r="M4301" s="216" t="str">
        <f>IF(D4301=0,"Blank",'3 Model Input'!E$44*'3 Model Input'!E$45)</f>
        <v>Blank</v>
      </c>
      <c r="N4301" s="197" t="str">
        <f t="shared" si="690"/>
        <v>Blank</v>
      </c>
      <c r="O4301" s="197" t="str">
        <f>IF(D4301=0,"Blank",'3 Model Input'!E$49*(1-'3 Model Input'!E$51))</f>
        <v>Blank</v>
      </c>
      <c r="P4301" s="197" t="str">
        <f t="shared" si="691"/>
        <v>Blank</v>
      </c>
      <c r="Q4301" s="197" t="str">
        <f>IF(D4301=0,"Blank",IF(D4301="BEV",E4301*(1-'3 Model Input'!E$54), E4301))</f>
        <v>Blank</v>
      </c>
      <c r="R4301" s="198" t="str">
        <f>IF(D4301=0,"Blank",IF(D4301="PHEV",F4301/G4301,F4301*(1-'3 Model Input'!E$54)/G4301))</f>
        <v>Blank</v>
      </c>
      <c r="S4301" s="198" t="str">
        <f>IF(D4301=0,"Blank",IF(D4301="PHEV",MIN(M4301,E4301),MIN(M4301,(E4301*(1-'3 Model Input'!E$54)))))</f>
        <v>Blank</v>
      </c>
      <c r="T4301" s="217" t="str">
        <f t="shared" si="692"/>
        <v>Blank</v>
      </c>
      <c r="U4301" s="89"/>
      <c r="V4301" s="216" t="str">
        <f>IF(D4301=0,"Blank",P4301*'3 Model Input'!E$50)</f>
        <v>Blank</v>
      </c>
      <c r="W4301" s="197" t="str">
        <f t="shared" si="693"/>
        <v>Blank</v>
      </c>
      <c r="X4301" s="197" t="str">
        <f t="shared" si="694"/>
        <v>Blank</v>
      </c>
      <c r="Y4301" s="197" t="str">
        <f t="shared" si="695"/>
        <v>Blank</v>
      </c>
      <c r="Z4301" s="197" t="str">
        <f t="shared" si="696"/>
        <v>Blank</v>
      </c>
      <c r="AA4301" s="223" t="str" cm="1">
        <f t="array" ref="AA4301">_xlfn.IFS(ISTEXT('3 Model Input'!F$70),"Missing",ISTEXT('3 Model Input'!I$70),"Missing",ISNUMBER('3 Model Input'!K$70),'3 Model Input'!K$70*P4301)</f>
        <v>Missing</v>
      </c>
      <c r="AB4301" s="89"/>
      <c r="AC4301" s="227" t="str" cm="1">
        <f t="array" ref="AC4301">IF(D4301=0,"Blank",_xlfn.IFS('3 Model Input'!E$61=1,(V4301*G4301)/T4301,'3 Model Input'!E$61=2,(W4301*G4301)/T4301,'3 Model Input'!E$61=3,(X4301*G4301)/T4301,'3 Model Input'!E$61=4,(Y4301*G4301)/T4301,'3 Model Input'!E$61=5,(Z4301*G4301)/T4301, ISTEXT('3 Model Input'!E$61),"Missing",'3 Model Input'!E$61=6,(AA4301*G4301)/T4301))</f>
        <v>Blank</v>
      </c>
      <c r="AD4301" s="202" t="str">
        <f t="shared" si="697"/>
        <v>Blank</v>
      </c>
      <c r="AE4301" s="202" t="str">
        <f t="shared" si="698"/>
        <v>Blank</v>
      </c>
      <c r="AF4301" s="217" t="str">
        <f t="shared" si="699"/>
        <v>Blank</v>
      </c>
      <c r="AG4301" s="9" t="str" cm="1">
        <f t="array" ref="AG4301">_xlfn.IFS(ISNUMBER(AC4301), "", ISNUMBER(SEARCH("Blank", AC4301)), "", ISERROR(AC4301), "Bad input on tab 3")</f>
        <v/>
      </c>
    </row>
    <row r="4302" spans="2:33" ht="15" customHeight="1" x14ac:dyDescent="0.75">
      <c r="B4302" s="205" t="str">
        <f>'5 Driver Data'!B4302</f>
        <v>4294</v>
      </c>
      <c r="C4302" s="193">
        <f>'5 Driver Data'!C4302</f>
        <v>0</v>
      </c>
      <c r="D4302" s="192">
        <f>'5 Driver Data'!D4302</f>
        <v>0</v>
      </c>
      <c r="E4302" s="191">
        <f>'5 Driver Data'!E4302</f>
        <v>0</v>
      </c>
      <c r="F4302" s="191">
        <f>'5 Driver Data'!F4302</f>
        <v>0</v>
      </c>
      <c r="G4302" s="191">
        <f>'5 Driver Data'!G4302</f>
        <v>0</v>
      </c>
      <c r="H4302" s="191">
        <f>'5 Driver Data'!H4302</f>
        <v>0</v>
      </c>
      <c r="I4302" s="191">
        <f>'5 Driver Data'!I4302</f>
        <v>0</v>
      </c>
      <c r="J4302" s="191">
        <f>'5 Driver Data'!J4302</f>
        <v>0</v>
      </c>
      <c r="K4302" s="206">
        <f>'5 Driver Data'!K4302</f>
        <v>0</v>
      </c>
      <c r="L4302" s="1"/>
      <c r="M4302" s="216" t="str">
        <f>IF(D4302=0,"Blank",'3 Model Input'!E$44*'3 Model Input'!E$45)</f>
        <v>Blank</v>
      </c>
      <c r="N4302" s="197" t="str">
        <f t="shared" si="690"/>
        <v>Blank</v>
      </c>
      <c r="O4302" s="197" t="str">
        <f>IF(D4302=0,"Blank",'3 Model Input'!E$49*(1-'3 Model Input'!E$51))</f>
        <v>Blank</v>
      </c>
      <c r="P4302" s="197" t="str">
        <f t="shared" si="691"/>
        <v>Blank</v>
      </c>
      <c r="Q4302" s="197" t="str">
        <f>IF(D4302=0,"Blank",IF(D4302="BEV",E4302*(1-'3 Model Input'!E$54), E4302))</f>
        <v>Blank</v>
      </c>
      <c r="R4302" s="198" t="str">
        <f>IF(D4302=0,"Blank",IF(D4302="PHEV",F4302/G4302,F4302*(1-'3 Model Input'!E$54)/G4302))</f>
        <v>Blank</v>
      </c>
      <c r="S4302" s="198" t="str">
        <f>IF(D4302=0,"Blank",IF(D4302="PHEV",MIN(M4302,E4302),MIN(M4302,(E4302*(1-'3 Model Input'!E$54)))))</f>
        <v>Blank</v>
      </c>
      <c r="T4302" s="217" t="str">
        <f t="shared" si="692"/>
        <v>Blank</v>
      </c>
      <c r="U4302" s="89"/>
      <c r="V4302" s="216" t="str">
        <f>IF(D4302=0,"Blank",P4302*'3 Model Input'!E$50)</f>
        <v>Blank</v>
      </c>
      <c r="W4302" s="197" t="str">
        <f t="shared" si="693"/>
        <v>Blank</v>
      </c>
      <c r="X4302" s="197" t="str">
        <f t="shared" si="694"/>
        <v>Blank</v>
      </c>
      <c r="Y4302" s="197" t="str">
        <f t="shared" si="695"/>
        <v>Blank</v>
      </c>
      <c r="Z4302" s="197" t="str">
        <f t="shared" si="696"/>
        <v>Blank</v>
      </c>
      <c r="AA4302" s="223" t="str" cm="1">
        <f t="array" ref="AA4302">_xlfn.IFS(ISTEXT('3 Model Input'!F$70),"Missing",ISTEXT('3 Model Input'!I$70),"Missing",ISNUMBER('3 Model Input'!K$70),'3 Model Input'!K$70*P4302)</f>
        <v>Missing</v>
      </c>
      <c r="AB4302" s="89"/>
      <c r="AC4302" s="227" t="str" cm="1">
        <f t="array" ref="AC4302">IF(D4302=0,"Blank",_xlfn.IFS('3 Model Input'!E$61=1,(V4302*G4302)/T4302,'3 Model Input'!E$61=2,(W4302*G4302)/T4302,'3 Model Input'!E$61=3,(X4302*G4302)/T4302,'3 Model Input'!E$61=4,(Y4302*G4302)/T4302,'3 Model Input'!E$61=5,(Z4302*G4302)/T4302, ISTEXT('3 Model Input'!E$61),"Missing",'3 Model Input'!E$61=6,(AA4302*G4302)/T4302))</f>
        <v>Blank</v>
      </c>
      <c r="AD4302" s="202" t="str">
        <f t="shared" si="697"/>
        <v>Blank</v>
      </c>
      <c r="AE4302" s="202" t="str">
        <f t="shared" si="698"/>
        <v>Blank</v>
      </c>
      <c r="AF4302" s="217" t="str">
        <f t="shared" si="699"/>
        <v>Blank</v>
      </c>
      <c r="AG4302" s="9" t="str" cm="1">
        <f t="array" ref="AG4302">_xlfn.IFS(ISNUMBER(AC4302), "", ISNUMBER(SEARCH("Blank", AC4302)), "", ISERROR(AC4302), "Bad input on tab 3")</f>
        <v/>
      </c>
    </row>
    <row r="4303" spans="2:33" ht="15" customHeight="1" x14ac:dyDescent="0.75">
      <c r="B4303" s="205" t="str">
        <f>'5 Driver Data'!B4303</f>
        <v>4295</v>
      </c>
      <c r="C4303" s="193">
        <f>'5 Driver Data'!C4303</f>
        <v>0</v>
      </c>
      <c r="D4303" s="192">
        <f>'5 Driver Data'!D4303</f>
        <v>0</v>
      </c>
      <c r="E4303" s="191">
        <f>'5 Driver Data'!E4303</f>
        <v>0</v>
      </c>
      <c r="F4303" s="191">
        <f>'5 Driver Data'!F4303</f>
        <v>0</v>
      </c>
      <c r="G4303" s="191">
        <f>'5 Driver Data'!G4303</f>
        <v>0</v>
      </c>
      <c r="H4303" s="191">
        <f>'5 Driver Data'!H4303</f>
        <v>0</v>
      </c>
      <c r="I4303" s="191">
        <f>'5 Driver Data'!I4303</f>
        <v>0</v>
      </c>
      <c r="J4303" s="191">
        <f>'5 Driver Data'!J4303</f>
        <v>0</v>
      </c>
      <c r="K4303" s="206">
        <f>'5 Driver Data'!K4303</f>
        <v>0</v>
      </c>
      <c r="L4303" s="1"/>
      <c r="M4303" s="216" t="str">
        <f>IF(D4303=0,"Blank",'3 Model Input'!E$44*'3 Model Input'!E$45)</f>
        <v>Blank</v>
      </c>
      <c r="N4303" s="197" t="str">
        <f t="shared" si="690"/>
        <v>Blank</v>
      </c>
      <c r="O4303" s="197" t="str">
        <f>IF(D4303=0,"Blank",'3 Model Input'!E$49*(1-'3 Model Input'!E$51))</f>
        <v>Blank</v>
      </c>
      <c r="P4303" s="197" t="str">
        <f t="shared" si="691"/>
        <v>Blank</v>
      </c>
      <c r="Q4303" s="197" t="str">
        <f>IF(D4303=0,"Blank",IF(D4303="BEV",E4303*(1-'3 Model Input'!E$54), E4303))</f>
        <v>Blank</v>
      </c>
      <c r="R4303" s="198" t="str">
        <f>IF(D4303=0,"Blank",IF(D4303="PHEV",F4303/G4303,F4303*(1-'3 Model Input'!E$54)/G4303))</f>
        <v>Blank</v>
      </c>
      <c r="S4303" s="198" t="str">
        <f>IF(D4303=0,"Blank",IF(D4303="PHEV",MIN(M4303,E4303),MIN(M4303,(E4303*(1-'3 Model Input'!E$54)))))</f>
        <v>Blank</v>
      </c>
      <c r="T4303" s="217" t="str">
        <f t="shared" si="692"/>
        <v>Blank</v>
      </c>
      <c r="U4303" s="89"/>
      <c r="V4303" s="216" t="str">
        <f>IF(D4303=0,"Blank",P4303*'3 Model Input'!E$50)</f>
        <v>Blank</v>
      </c>
      <c r="W4303" s="197" t="str">
        <f t="shared" si="693"/>
        <v>Blank</v>
      </c>
      <c r="X4303" s="197" t="str">
        <f t="shared" si="694"/>
        <v>Blank</v>
      </c>
      <c r="Y4303" s="197" t="str">
        <f t="shared" si="695"/>
        <v>Blank</v>
      </c>
      <c r="Z4303" s="197" t="str">
        <f t="shared" si="696"/>
        <v>Blank</v>
      </c>
      <c r="AA4303" s="223" t="str" cm="1">
        <f t="array" ref="AA4303">_xlfn.IFS(ISTEXT('3 Model Input'!F$70),"Missing",ISTEXT('3 Model Input'!I$70),"Missing",ISNUMBER('3 Model Input'!K$70),'3 Model Input'!K$70*P4303)</f>
        <v>Missing</v>
      </c>
      <c r="AB4303" s="89"/>
      <c r="AC4303" s="227" t="str" cm="1">
        <f t="array" ref="AC4303">IF(D4303=0,"Blank",_xlfn.IFS('3 Model Input'!E$61=1,(V4303*G4303)/T4303,'3 Model Input'!E$61=2,(W4303*G4303)/T4303,'3 Model Input'!E$61=3,(X4303*G4303)/T4303,'3 Model Input'!E$61=4,(Y4303*G4303)/T4303,'3 Model Input'!E$61=5,(Z4303*G4303)/T4303, ISTEXT('3 Model Input'!E$61),"Missing",'3 Model Input'!E$61=6,(AA4303*G4303)/T4303))</f>
        <v>Blank</v>
      </c>
      <c r="AD4303" s="202" t="str">
        <f t="shared" si="697"/>
        <v>Blank</v>
      </c>
      <c r="AE4303" s="202" t="str">
        <f t="shared" si="698"/>
        <v>Blank</v>
      </c>
      <c r="AF4303" s="217" t="str">
        <f t="shared" si="699"/>
        <v>Blank</v>
      </c>
      <c r="AG4303" s="9" t="str" cm="1">
        <f t="array" ref="AG4303">_xlfn.IFS(ISNUMBER(AC4303), "", ISNUMBER(SEARCH("Blank", AC4303)), "", ISERROR(AC4303), "Bad input on tab 3")</f>
        <v/>
      </c>
    </row>
    <row r="4304" spans="2:33" ht="15" customHeight="1" x14ac:dyDescent="0.75">
      <c r="B4304" s="205" t="str">
        <f>'5 Driver Data'!B4304</f>
        <v>4296</v>
      </c>
      <c r="C4304" s="193">
        <f>'5 Driver Data'!C4304</f>
        <v>0</v>
      </c>
      <c r="D4304" s="192">
        <f>'5 Driver Data'!D4304</f>
        <v>0</v>
      </c>
      <c r="E4304" s="191">
        <f>'5 Driver Data'!E4304</f>
        <v>0</v>
      </c>
      <c r="F4304" s="191">
        <f>'5 Driver Data'!F4304</f>
        <v>0</v>
      </c>
      <c r="G4304" s="191">
        <f>'5 Driver Data'!G4304</f>
        <v>0</v>
      </c>
      <c r="H4304" s="191">
        <f>'5 Driver Data'!H4304</f>
        <v>0</v>
      </c>
      <c r="I4304" s="191">
        <f>'5 Driver Data'!I4304</f>
        <v>0</v>
      </c>
      <c r="J4304" s="191">
        <f>'5 Driver Data'!J4304</f>
        <v>0</v>
      </c>
      <c r="K4304" s="206">
        <f>'5 Driver Data'!K4304</f>
        <v>0</v>
      </c>
      <c r="L4304" s="1"/>
      <c r="M4304" s="216" t="str">
        <f>IF(D4304=0,"Blank",'3 Model Input'!E$44*'3 Model Input'!E$45)</f>
        <v>Blank</v>
      </c>
      <c r="N4304" s="197" t="str">
        <f t="shared" si="690"/>
        <v>Blank</v>
      </c>
      <c r="O4304" s="197" t="str">
        <f>IF(D4304=0,"Blank",'3 Model Input'!E$49*(1-'3 Model Input'!E$51))</f>
        <v>Blank</v>
      </c>
      <c r="P4304" s="197" t="str">
        <f t="shared" si="691"/>
        <v>Blank</v>
      </c>
      <c r="Q4304" s="197" t="str">
        <f>IF(D4304=0,"Blank",IF(D4304="BEV",E4304*(1-'3 Model Input'!E$54), E4304))</f>
        <v>Blank</v>
      </c>
      <c r="R4304" s="198" t="str">
        <f>IF(D4304=0,"Blank",IF(D4304="PHEV",F4304/G4304,F4304*(1-'3 Model Input'!E$54)/G4304))</f>
        <v>Blank</v>
      </c>
      <c r="S4304" s="198" t="str">
        <f>IF(D4304=0,"Blank",IF(D4304="PHEV",MIN(M4304,E4304),MIN(M4304,(E4304*(1-'3 Model Input'!E$54)))))</f>
        <v>Blank</v>
      </c>
      <c r="T4304" s="217" t="str">
        <f t="shared" si="692"/>
        <v>Blank</v>
      </c>
      <c r="U4304" s="89"/>
      <c r="V4304" s="216" t="str">
        <f>IF(D4304=0,"Blank",P4304*'3 Model Input'!E$50)</f>
        <v>Blank</v>
      </c>
      <c r="W4304" s="197" t="str">
        <f t="shared" si="693"/>
        <v>Blank</v>
      </c>
      <c r="X4304" s="197" t="str">
        <f t="shared" si="694"/>
        <v>Blank</v>
      </c>
      <c r="Y4304" s="197" t="str">
        <f t="shared" si="695"/>
        <v>Blank</v>
      </c>
      <c r="Z4304" s="197" t="str">
        <f t="shared" si="696"/>
        <v>Blank</v>
      </c>
      <c r="AA4304" s="223" t="str" cm="1">
        <f t="array" ref="AA4304">_xlfn.IFS(ISTEXT('3 Model Input'!F$70),"Missing",ISTEXT('3 Model Input'!I$70),"Missing",ISNUMBER('3 Model Input'!K$70),'3 Model Input'!K$70*P4304)</f>
        <v>Missing</v>
      </c>
      <c r="AB4304" s="89"/>
      <c r="AC4304" s="227" t="str" cm="1">
        <f t="array" ref="AC4304">IF(D4304=0,"Blank",_xlfn.IFS('3 Model Input'!E$61=1,(V4304*G4304)/T4304,'3 Model Input'!E$61=2,(W4304*G4304)/T4304,'3 Model Input'!E$61=3,(X4304*G4304)/T4304,'3 Model Input'!E$61=4,(Y4304*G4304)/T4304,'3 Model Input'!E$61=5,(Z4304*G4304)/T4304, ISTEXT('3 Model Input'!E$61),"Missing",'3 Model Input'!E$61=6,(AA4304*G4304)/T4304))</f>
        <v>Blank</v>
      </c>
      <c r="AD4304" s="202" t="str">
        <f t="shared" si="697"/>
        <v>Blank</v>
      </c>
      <c r="AE4304" s="202" t="str">
        <f t="shared" si="698"/>
        <v>Blank</v>
      </c>
      <c r="AF4304" s="217" t="str">
        <f t="shared" si="699"/>
        <v>Blank</v>
      </c>
      <c r="AG4304" s="9" t="str" cm="1">
        <f t="array" ref="AG4304">_xlfn.IFS(ISNUMBER(AC4304), "", ISNUMBER(SEARCH("Blank", AC4304)), "", ISERROR(AC4304), "Bad input on tab 3")</f>
        <v/>
      </c>
    </row>
    <row r="4305" spans="2:33" ht="15" customHeight="1" x14ac:dyDescent="0.75">
      <c r="B4305" s="205" t="str">
        <f>'5 Driver Data'!B4305</f>
        <v>4297</v>
      </c>
      <c r="C4305" s="193">
        <f>'5 Driver Data'!C4305</f>
        <v>0</v>
      </c>
      <c r="D4305" s="192">
        <f>'5 Driver Data'!D4305</f>
        <v>0</v>
      </c>
      <c r="E4305" s="191">
        <f>'5 Driver Data'!E4305</f>
        <v>0</v>
      </c>
      <c r="F4305" s="191">
        <f>'5 Driver Data'!F4305</f>
        <v>0</v>
      </c>
      <c r="G4305" s="191">
        <f>'5 Driver Data'!G4305</f>
        <v>0</v>
      </c>
      <c r="H4305" s="191">
        <f>'5 Driver Data'!H4305</f>
        <v>0</v>
      </c>
      <c r="I4305" s="191">
        <f>'5 Driver Data'!I4305</f>
        <v>0</v>
      </c>
      <c r="J4305" s="191">
        <f>'5 Driver Data'!J4305</f>
        <v>0</v>
      </c>
      <c r="K4305" s="206">
        <f>'5 Driver Data'!K4305</f>
        <v>0</v>
      </c>
      <c r="L4305" s="1"/>
      <c r="M4305" s="216" t="str">
        <f>IF(D4305=0,"Blank",'3 Model Input'!E$44*'3 Model Input'!E$45)</f>
        <v>Blank</v>
      </c>
      <c r="N4305" s="197" t="str">
        <f t="shared" si="690"/>
        <v>Blank</v>
      </c>
      <c r="O4305" s="197" t="str">
        <f>IF(D4305=0,"Blank",'3 Model Input'!E$49*(1-'3 Model Input'!E$51))</f>
        <v>Blank</v>
      </c>
      <c r="P4305" s="197" t="str">
        <f t="shared" si="691"/>
        <v>Blank</v>
      </c>
      <c r="Q4305" s="197" t="str">
        <f>IF(D4305=0,"Blank",IF(D4305="BEV",E4305*(1-'3 Model Input'!E$54), E4305))</f>
        <v>Blank</v>
      </c>
      <c r="R4305" s="198" t="str">
        <f>IF(D4305=0,"Blank",IF(D4305="PHEV",F4305/G4305,F4305*(1-'3 Model Input'!E$54)/G4305))</f>
        <v>Blank</v>
      </c>
      <c r="S4305" s="198" t="str">
        <f>IF(D4305=0,"Blank",IF(D4305="PHEV",MIN(M4305,E4305),MIN(M4305,(E4305*(1-'3 Model Input'!E$54)))))</f>
        <v>Blank</v>
      </c>
      <c r="T4305" s="217" t="str">
        <f t="shared" si="692"/>
        <v>Blank</v>
      </c>
      <c r="U4305" s="89"/>
      <c r="V4305" s="216" t="str">
        <f>IF(D4305=0,"Blank",P4305*'3 Model Input'!E$50)</f>
        <v>Blank</v>
      </c>
      <c r="W4305" s="197" t="str">
        <f t="shared" si="693"/>
        <v>Blank</v>
      </c>
      <c r="X4305" s="197" t="str">
        <f t="shared" si="694"/>
        <v>Blank</v>
      </c>
      <c r="Y4305" s="197" t="str">
        <f t="shared" si="695"/>
        <v>Blank</v>
      </c>
      <c r="Z4305" s="197" t="str">
        <f t="shared" si="696"/>
        <v>Blank</v>
      </c>
      <c r="AA4305" s="223" t="str" cm="1">
        <f t="array" ref="AA4305">_xlfn.IFS(ISTEXT('3 Model Input'!F$70),"Missing",ISTEXT('3 Model Input'!I$70),"Missing",ISNUMBER('3 Model Input'!K$70),'3 Model Input'!K$70*P4305)</f>
        <v>Missing</v>
      </c>
      <c r="AB4305" s="89"/>
      <c r="AC4305" s="227" t="str" cm="1">
        <f t="array" ref="AC4305">IF(D4305=0,"Blank",_xlfn.IFS('3 Model Input'!E$61=1,(V4305*G4305)/T4305,'3 Model Input'!E$61=2,(W4305*G4305)/T4305,'3 Model Input'!E$61=3,(X4305*G4305)/T4305,'3 Model Input'!E$61=4,(Y4305*G4305)/T4305,'3 Model Input'!E$61=5,(Z4305*G4305)/T4305, ISTEXT('3 Model Input'!E$61),"Missing",'3 Model Input'!E$61=6,(AA4305*G4305)/T4305))</f>
        <v>Blank</v>
      </c>
      <c r="AD4305" s="202" t="str">
        <f t="shared" si="697"/>
        <v>Blank</v>
      </c>
      <c r="AE4305" s="202" t="str">
        <f t="shared" si="698"/>
        <v>Blank</v>
      </c>
      <c r="AF4305" s="217" t="str">
        <f t="shared" si="699"/>
        <v>Blank</v>
      </c>
      <c r="AG4305" s="9" t="str" cm="1">
        <f t="array" ref="AG4305">_xlfn.IFS(ISNUMBER(AC4305), "", ISNUMBER(SEARCH("Blank", AC4305)), "", ISERROR(AC4305), "Bad input on tab 3")</f>
        <v/>
      </c>
    </row>
    <row r="4306" spans="2:33" ht="15" customHeight="1" x14ac:dyDescent="0.75">
      <c r="B4306" s="205" t="str">
        <f>'5 Driver Data'!B4306</f>
        <v>4298</v>
      </c>
      <c r="C4306" s="193">
        <f>'5 Driver Data'!C4306</f>
        <v>0</v>
      </c>
      <c r="D4306" s="192">
        <f>'5 Driver Data'!D4306</f>
        <v>0</v>
      </c>
      <c r="E4306" s="191">
        <f>'5 Driver Data'!E4306</f>
        <v>0</v>
      </c>
      <c r="F4306" s="191">
        <f>'5 Driver Data'!F4306</f>
        <v>0</v>
      </c>
      <c r="G4306" s="191">
        <f>'5 Driver Data'!G4306</f>
        <v>0</v>
      </c>
      <c r="H4306" s="191">
        <f>'5 Driver Data'!H4306</f>
        <v>0</v>
      </c>
      <c r="I4306" s="191">
        <f>'5 Driver Data'!I4306</f>
        <v>0</v>
      </c>
      <c r="J4306" s="191">
        <f>'5 Driver Data'!J4306</f>
        <v>0</v>
      </c>
      <c r="K4306" s="206">
        <f>'5 Driver Data'!K4306</f>
        <v>0</v>
      </c>
      <c r="L4306" s="1"/>
      <c r="M4306" s="216" t="str">
        <f>IF(D4306=0,"Blank",'3 Model Input'!E$44*'3 Model Input'!E$45)</f>
        <v>Blank</v>
      </c>
      <c r="N4306" s="197" t="str">
        <f t="shared" si="690"/>
        <v>Blank</v>
      </c>
      <c r="O4306" s="197" t="str">
        <f>IF(D4306=0,"Blank",'3 Model Input'!E$49*(1-'3 Model Input'!E$51))</f>
        <v>Blank</v>
      </c>
      <c r="P4306" s="197" t="str">
        <f t="shared" si="691"/>
        <v>Blank</v>
      </c>
      <c r="Q4306" s="197" t="str">
        <f>IF(D4306=0,"Blank",IF(D4306="BEV",E4306*(1-'3 Model Input'!E$54), E4306))</f>
        <v>Blank</v>
      </c>
      <c r="R4306" s="198" t="str">
        <f>IF(D4306=0,"Blank",IF(D4306="PHEV",F4306/G4306,F4306*(1-'3 Model Input'!E$54)/G4306))</f>
        <v>Blank</v>
      </c>
      <c r="S4306" s="198" t="str">
        <f>IF(D4306=0,"Blank",IF(D4306="PHEV",MIN(M4306,E4306),MIN(M4306,(E4306*(1-'3 Model Input'!E$54)))))</f>
        <v>Blank</v>
      </c>
      <c r="T4306" s="217" t="str">
        <f t="shared" si="692"/>
        <v>Blank</v>
      </c>
      <c r="U4306" s="89"/>
      <c r="V4306" s="216" t="str">
        <f>IF(D4306=0,"Blank",P4306*'3 Model Input'!E$50)</f>
        <v>Blank</v>
      </c>
      <c r="W4306" s="197" t="str">
        <f t="shared" si="693"/>
        <v>Blank</v>
      </c>
      <c r="X4306" s="197" t="str">
        <f t="shared" si="694"/>
        <v>Blank</v>
      </c>
      <c r="Y4306" s="197" t="str">
        <f t="shared" si="695"/>
        <v>Blank</v>
      </c>
      <c r="Z4306" s="197" t="str">
        <f t="shared" si="696"/>
        <v>Blank</v>
      </c>
      <c r="AA4306" s="223" t="str" cm="1">
        <f t="array" ref="AA4306">_xlfn.IFS(ISTEXT('3 Model Input'!F$70),"Missing",ISTEXT('3 Model Input'!I$70),"Missing",ISNUMBER('3 Model Input'!K$70),'3 Model Input'!K$70*P4306)</f>
        <v>Missing</v>
      </c>
      <c r="AB4306" s="89"/>
      <c r="AC4306" s="227" t="str" cm="1">
        <f t="array" ref="AC4306">IF(D4306=0,"Blank",_xlfn.IFS('3 Model Input'!E$61=1,(V4306*G4306)/T4306,'3 Model Input'!E$61=2,(W4306*G4306)/T4306,'3 Model Input'!E$61=3,(X4306*G4306)/T4306,'3 Model Input'!E$61=4,(Y4306*G4306)/T4306,'3 Model Input'!E$61=5,(Z4306*G4306)/T4306, ISTEXT('3 Model Input'!E$61),"Missing",'3 Model Input'!E$61=6,(AA4306*G4306)/T4306))</f>
        <v>Blank</v>
      </c>
      <c r="AD4306" s="202" t="str">
        <f t="shared" si="697"/>
        <v>Blank</v>
      </c>
      <c r="AE4306" s="202" t="str">
        <f t="shared" si="698"/>
        <v>Blank</v>
      </c>
      <c r="AF4306" s="217" t="str">
        <f t="shared" si="699"/>
        <v>Blank</v>
      </c>
      <c r="AG4306" s="9" t="str" cm="1">
        <f t="array" ref="AG4306">_xlfn.IFS(ISNUMBER(AC4306), "", ISNUMBER(SEARCH("Blank", AC4306)), "", ISERROR(AC4306), "Bad input on tab 3")</f>
        <v/>
      </c>
    </row>
    <row r="4307" spans="2:33" ht="15" customHeight="1" x14ac:dyDescent="0.75">
      <c r="B4307" s="205" t="str">
        <f>'5 Driver Data'!B4307</f>
        <v>4299</v>
      </c>
      <c r="C4307" s="193">
        <f>'5 Driver Data'!C4307</f>
        <v>0</v>
      </c>
      <c r="D4307" s="192">
        <f>'5 Driver Data'!D4307</f>
        <v>0</v>
      </c>
      <c r="E4307" s="191">
        <f>'5 Driver Data'!E4307</f>
        <v>0</v>
      </c>
      <c r="F4307" s="191">
        <f>'5 Driver Data'!F4307</f>
        <v>0</v>
      </c>
      <c r="G4307" s="191">
        <f>'5 Driver Data'!G4307</f>
        <v>0</v>
      </c>
      <c r="H4307" s="191">
        <f>'5 Driver Data'!H4307</f>
        <v>0</v>
      </c>
      <c r="I4307" s="191">
        <f>'5 Driver Data'!I4307</f>
        <v>0</v>
      </c>
      <c r="J4307" s="191">
        <f>'5 Driver Data'!J4307</f>
        <v>0</v>
      </c>
      <c r="K4307" s="206">
        <f>'5 Driver Data'!K4307</f>
        <v>0</v>
      </c>
      <c r="L4307" s="1"/>
      <c r="M4307" s="216" t="str">
        <f>IF(D4307=0,"Blank",'3 Model Input'!E$44*'3 Model Input'!E$45)</f>
        <v>Blank</v>
      </c>
      <c r="N4307" s="197" t="str">
        <f t="shared" si="690"/>
        <v>Blank</v>
      </c>
      <c r="O4307" s="197" t="str">
        <f>IF(D4307=0,"Blank",'3 Model Input'!E$49*(1-'3 Model Input'!E$51))</f>
        <v>Blank</v>
      </c>
      <c r="P4307" s="197" t="str">
        <f t="shared" si="691"/>
        <v>Blank</v>
      </c>
      <c r="Q4307" s="197" t="str">
        <f>IF(D4307=0,"Blank",IF(D4307="BEV",E4307*(1-'3 Model Input'!E$54), E4307))</f>
        <v>Blank</v>
      </c>
      <c r="R4307" s="198" t="str">
        <f>IF(D4307=0,"Blank",IF(D4307="PHEV",F4307/G4307,F4307*(1-'3 Model Input'!E$54)/G4307))</f>
        <v>Blank</v>
      </c>
      <c r="S4307" s="198" t="str">
        <f>IF(D4307=0,"Blank",IF(D4307="PHEV",MIN(M4307,E4307),MIN(M4307,(E4307*(1-'3 Model Input'!E$54)))))</f>
        <v>Blank</v>
      </c>
      <c r="T4307" s="217" t="str">
        <f t="shared" si="692"/>
        <v>Blank</v>
      </c>
      <c r="U4307" s="89"/>
      <c r="V4307" s="216" t="str">
        <f>IF(D4307=0,"Blank",P4307*'3 Model Input'!E$50)</f>
        <v>Blank</v>
      </c>
      <c r="W4307" s="197" t="str">
        <f t="shared" si="693"/>
        <v>Blank</v>
      </c>
      <c r="X4307" s="197" t="str">
        <f t="shared" si="694"/>
        <v>Blank</v>
      </c>
      <c r="Y4307" s="197" t="str">
        <f t="shared" si="695"/>
        <v>Blank</v>
      </c>
      <c r="Z4307" s="197" t="str">
        <f t="shared" si="696"/>
        <v>Blank</v>
      </c>
      <c r="AA4307" s="223" t="str" cm="1">
        <f t="array" ref="AA4307">_xlfn.IFS(ISTEXT('3 Model Input'!F$70),"Missing",ISTEXT('3 Model Input'!I$70),"Missing",ISNUMBER('3 Model Input'!K$70),'3 Model Input'!K$70*P4307)</f>
        <v>Missing</v>
      </c>
      <c r="AB4307" s="89"/>
      <c r="AC4307" s="227" t="str" cm="1">
        <f t="array" ref="AC4307">IF(D4307=0,"Blank",_xlfn.IFS('3 Model Input'!E$61=1,(V4307*G4307)/T4307,'3 Model Input'!E$61=2,(W4307*G4307)/T4307,'3 Model Input'!E$61=3,(X4307*G4307)/T4307,'3 Model Input'!E$61=4,(Y4307*G4307)/T4307,'3 Model Input'!E$61=5,(Z4307*G4307)/T4307, ISTEXT('3 Model Input'!E$61),"Missing",'3 Model Input'!E$61=6,(AA4307*G4307)/T4307))</f>
        <v>Blank</v>
      </c>
      <c r="AD4307" s="202" t="str">
        <f t="shared" si="697"/>
        <v>Blank</v>
      </c>
      <c r="AE4307" s="202" t="str">
        <f t="shared" si="698"/>
        <v>Blank</v>
      </c>
      <c r="AF4307" s="217" t="str">
        <f t="shared" si="699"/>
        <v>Blank</v>
      </c>
      <c r="AG4307" s="9" t="str" cm="1">
        <f t="array" ref="AG4307">_xlfn.IFS(ISNUMBER(AC4307), "", ISNUMBER(SEARCH("Blank", AC4307)), "", ISERROR(AC4307), "Bad input on tab 3")</f>
        <v/>
      </c>
    </row>
    <row r="4308" spans="2:33" ht="15" customHeight="1" x14ac:dyDescent="0.75">
      <c r="B4308" s="205" t="str">
        <f>'5 Driver Data'!B4308</f>
        <v>4300</v>
      </c>
      <c r="C4308" s="193">
        <f>'5 Driver Data'!C4308</f>
        <v>0</v>
      </c>
      <c r="D4308" s="192">
        <f>'5 Driver Data'!D4308</f>
        <v>0</v>
      </c>
      <c r="E4308" s="191">
        <f>'5 Driver Data'!E4308</f>
        <v>0</v>
      </c>
      <c r="F4308" s="191">
        <f>'5 Driver Data'!F4308</f>
        <v>0</v>
      </c>
      <c r="G4308" s="191">
        <f>'5 Driver Data'!G4308</f>
        <v>0</v>
      </c>
      <c r="H4308" s="191">
        <f>'5 Driver Data'!H4308</f>
        <v>0</v>
      </c>
      <c r="I4308" s="191">
        <f>'5 Driver Data'!I4308</f>
        <v>0</v>
      </c>
      <c r="J4308" s="191">
        <f>'5 Driver Data'!J4308</f>
        <v>0</v>
      </c>
      <c r="K4308" s="206">
        <f>'5 Driver Data'!K4308</f>
        <v>0</v>
      </c>
      <c r="L4308" s="1"/>
      <c r="M4308" s="216" t="str">
        <f>IF(D4308=0,"Blank",'3 Model Input'!E$44*'3 Model Input'!E$45)</f>
        <v>Blank</v>
      </c>
      <c r="N4308" s="197" t="str">
        <f t="shared" si="690"/>
        <v>Blank</v>
      </c>
      <c r="O4308" s="197" t="str">
        <f>IF(D4308=0,"Blank",'3 Model Input'!E$49*(1-'3 Model Input'!E$51))</f>
        <v>Blank</v>
      </c>
      <c r="P4308" s="197" t="str">
        <f t="shared" si="691"/>
        <v>Blank</v>
      </c>
      <c r="Q4308" s="197" t="str">
        <f>IF(D4308=0,"Blank",IF(D4308="BEV",E4308*(1-'3 Model Input'!E$54), E4308))</f>
        <v>Blank</v>
      </c>
      <c r="R4308" s="198" t="str">
        <f>IF(D4308=0,"Blank",IF(D4308="PHEV",F4308/G4308,F4308*(1-'3 Model Input'!E$54)/G4308))</f>
        <v>Blank</v>
      </c>
      <c r="S4308" s="198" t="str">
        <f>IF(D4308=0,"Blank",IF(D4308="PHEV",MIN(M4308,E4308),MIN(M4308,(E4308*(1-'3 Model Input'!E$54)))))</f>
        <v>Blank</v>
      </c>
      <c r="T4308" s="217" t="str">
        <f t="shared" si="692"/>
        <v>Blank</v>
      </c>
      <c r="U4308" s="89"/>
      <c r="V4308" s="216" t="str">
        <f>IF(D4308=0,"Blank",P4308*'3 Model Input'!E$50)</f>
        <v>Blank</v>
      </c>
      <c r="W4308" s="197" t="str">
        <f t="shared" si="693"/>
        <v>Blank</v>
      </c>
      <c r="X4308" s="197" t="str">
        <f t="shared" si="694"/>
        <v>Blank</v>
      </c>
      <c r="Y4308" s="197" t="str">
        <f t="shared" si="695"/>
        <v>Blank</v>
      </c>
      <c r="Z4308" s="197" t="str">
        <f t="shared" si="696"/>
        <v>Blank</v>
      </c>
      <c r="AA4308" s="223" t="str" cm="1">
        <f t="array" ref="AA4308">_xlfn.IFS(ISTEXT('3 Model Input'!F$70),"Missing",ISTEXT('3 Model Input'!I$70),"Missing",ISNUMBER('3 Model Input'!K$70),'3 Model Input'!K$70*P4308)</f>
        <v>Missing</v>
      </c>
      <c r="AB4308" s="89"/>
      <c r="AC4308" s="227" t="str" cm="1">
        <f t="array" ref="AC4308">IF(D4308=0,"Blank",_xlfn.IFS('3 Model Input'!E$61=1,(V4308*G4308)/T4308,'3 Model Input'!E$61=2,(W4308*G4308)/T4308,'3 Model Input'!E$61=3,(X4308*G4308)/T4308,'3 Model Input'!E$61=4,(Y4308*G4308)/T4308,'3 Model Input'!E$61=5,(Z4308*G4308)/T4308, ISTEXT('3 Model Input'!E$61),"Missing",'3 Model Input'!E$61=6,(AA4308*G4308)/T4308))</f>
        <v>Blank</v>
      </c>
      <c r="AD4308" s="202" t="str">
        <f t="shared" si="697"/>
        <v>Blank</v>
      </c>
      <c r="AE4308" s="202" t="str">
        <f t="shared" si="698"/>
        <v>Blank</v>
      </c>
      <c r="AF4308" s="217" t="str">
        <f t="shared" si="699"/>
        <v>Blank</v>
      </c>
      <c r="AG4308" s="9" t="str" cm="1">
        <f t="array" ref="AG4308">_xlfn.IFS(ISNUMBER(AC4308), "", ISNUMBER(SEARCH("Blank", AC4308)), "", ISERROR(AC4308), "Bad input on tab 3")</f>
        <v/>
      </c>
    </row>
    <row r="4309" spans="2:33" ht="15" customHeight="1" x14ac:dyDescent="0.75">
      <c r="B4309" s="205" t="str">
        <f>'5 Driver Data'!B4309</f>
        <v>4301</v>
      </c>
      <c r="C4309" s="193">
        <f>'5 Driver Data'!C4309</f>
        <v>0</v>
      </c>
      <c r="D4309" s="192">
        <f>'5 Driver Data'!D4309</f>
        <v>0</v>
      </c>
      <c r="E4309" s="191">
        <f>'5 Driver Data'!E4309</f>
        <v>0</v>
      </c>
      <c r="F4309" s="191">
        <f>'5 Driver Data'!F4309</f>
        <v>0</v>
      </c>
      <c r="G4309" s="191">
        <f>'5 Driver Data'!G4309</f>
        <v>0</v>
      </c>
      <c r="H4309" s="191">
        <f>'5 Driver Data'!H4309</f>
        <v>0</v>
      </c>
      <c r="I4309" s="191">
        <f>'5 Driver Data'!I4309</f>
        <v>0</v>
      </c>
      <c r="J4309" s="191">
        <f>'5 Driver Data'!J4309</f>
        <v>0</v>
      </c>
      <c r="K4309" s="206">
        <f>'5 Driver Data'!K4309</f>
        <v>0</v>
      </c>
      <c r="L4309" s="1"/>
      <c r="M4309" s="216" t="str">
        <f>IF(D4309=0,"Blank",'3 Model Input'!E$44*'3 Model Input'!E$45)</f>
        <v>Blank</v>
      </c>
      <c r="N4309" s="197" t="str">
        <f t="shared" si="690"/>
        <v>Blank</v>
      </c>
      <c r="O4309" s="197" t="str">
        <f>IF(D4309=0,"Blank",'3 Model Input'!E$49*(1-'3 Model Input'!E$51))</f>
        <v>Blank</v>
      </c>
      <c r="P4309" s="197" t="str">
        <f t="shared" si="691"/>
        <v>Blank</v>
      </c>
      <c r="Q4309" s="197" t="str">
        <f>IF(D4309=0,"Blank",IF(D4309="BEV",E4309*(1-'3 Model Input'!E$54), E4309))</f>
        <v>Blank</v>
      </c>
      <c r="R4309" s="198" t="str">
        <f>IF(D4309=0,"Blank",IF(D4309="PHEV",F4309/G4309,F4309*(1-'3 Model Input'!E$54)/G4309))</f>
        <v>Blank</v>
      </c>
      <c r="S4309" s="198" t="str">
        <f>IF(D4309=0,"Blank",IF(D4309="PHEV",MIN(M4309,E4309),MIN(M4309,(E4309*(1-'3 Model Input'!E$54)))))</f>
        <v>Blank</v>
      </c>
      <c r="T4309" s="217" t="str">
        <f t="shared" si="692"/>
        <v>Blank</v>
      </c>
      <c r="U4309" s="89"/>
      <c r="V4309" s="216" t="str">
        <f>IF(D4309=0,"Blank",P4309*'3 Model Input'!E$50)</f>
        <v>Blank</v>
      </c>
      <c r="W4309" s="197" t="str">
        <f t="shared" si="693"/>
        <v>Blank</v>
      </c>
      <c r="X4309" s="197" t="str">
        <f t="shared" si="694"/>
        <v>Blank</v>
      </c>
      <c r="Y4309" s="197" t="str">
        <f t="shared" si="695"/>
        <v>Blank</v>
      </c>
      <c r="Z4309" s="197" t="str">
        <f t="shared" si="696"/>
        <v>Blank</v>
      </c>
      <c r="AA4309" s="223" t="str" cm="1">
        <f t="array" ref="AA4309">_xlfn.IFS(ISTEXT('3 Model Input'!F$70),"Missing",ISTEXT('3 Model Input'!I$70),"Missing",ISNUMBER('3 Model Input'!K$70),'3 Model Input'!K$70*P4309)</f>
        <v>Missing</v>
      </c>
      <c r="AB4309" s="89"/>
      <c r="AC4309" s="227" t="str" cm="1">
        <f t="array" ref="AC4309">IF(D4309=0,"Blank",_xlfn.IFS('3 Model Input'!E$61=1,(V4309*G4309)/T4309,'3 Model Input'!E$61=2,(W4309*G4309)/T4309,'3 Model Input'!E$61=3,(X4309*G4309)/T4309,'3 Model Input'!E$61=4,(Y4309*G4309)/T4309,'3 Model Input'!E$61=5,(Z4309*G4309)/T4309, ISTEXT('3 Model Input'!E$61),"Missing",'3 Model Input'!E$61=6,(AA4309*G4309)/T4309))</f>
        <v>Blank</v>
      </c>
      <c r="AD4309" s="202" t="str">
        <f t="shared" si="697"/>
        <v>Blank</v>
      </c>
      <c r="AE4309" s="202" t="str">
        <f t="shared" si="698"/>
        <v>Blank</v>
      </c>
      <c r="AF4309" s="217" t="str">
        <f t="shared" si="699"/>
        <v>Blank</v>
      </c>
      <c r="AG4309" s="9" t="str" cm="1">
        <f t="array" ref="AG4309">_xlfn.IFS(ISNUMBER(AC4309), "", ISNUMBER(SEARCH("Blank", AC4309)), "", ISERROR(AC4309), "Bad input on tab 3")</f>
        <v/>
      </c>
    </row>
    <row r="4310" spans="2:33" ht="15" customHeight="1" x14ac:dyDescent="0.75">
      <c r="B4310" s="205" t="str">
        <f>'5 Driver Data'!B4310</f>
        <v>4302</v>
      </c>
      <c r="C4310" s="193">
        <f>'5 Driver Data'!C4310</f>
        <v>0</v>
      </c>
      <c r="D4310" s="192">
        <f>'5 Driver Data'!D4310</f>
        <v>0</v>
      </c>
      <c r="E4310" s="191">
        <f>'5 Driver Data'!E4310</f>
        <v>0</v>
      </c>
      <c r="F4310" s="191">
        <f>'5 Driver Data'!F4310</f>
        <v>0</v>
      </c>
      <c r="G4310" s="191">
        <f>'5 Driver Data'!G4310</f>
        <v>0</v>
      </c>
      <c r="H4310" s="191">
        <f>'5 Driver Data'!H4310</f>
        <v>0</v>
      </c>
      <c r="I4310" s="191">
        <f>'5 Driver Data'!I4310</f>
        <v>0</v>
      </c>
      <c r="J4310" s="191">
        <f>'5 Driver Data'!J4310</f>
        <v>0</v>
      </c>
      <c r="K4310" s="206">
        <f>'5 Driver Data'!K4310</f>
        <v>0</v>
      </c>
      <c r="L4310" s="1"/>
      <c r="M4310" s="216" t="str">
        <f>IF(D4310=0,"Blank",'3 Model Input'!E$44*'3 Model Input'!E$45)</f>
        <v>Blank</v>
      </c>
      <c r="N4310" s="197" t="str">
        <f t="shared" si="690"/>
        <v>Blank</v>
      </c>
      <c r="O4310" s="197" t="str">
        <f>IF(D4310=0,"Blank",'3 Model Input'!E$49*(1-'3 Model Input'!E$51))</f>
        <v>Blank</v>
      </c>
      <c r="P4310" s="197" t="str">
        <f t="shared" si="691"/>
        <v>Blank</v>
      </c>
      <c r="Q4310" s="197" t="str">
        <f>IF(D4310=0,"Blank",IF(D4310="BEV",E4310*(1-'3 Model Input'!E$54), E4310))</f>
        <v>Blank</v>
      </c>
      <c r="R4310" s="198" t="str">
        <f>IF(D4310=0,"Blank",IF(D4310="PHEV",F4310/G4310,F4310*(1-'3 Model Input'!E$54)/G4310))</f>
        <v>Blank</v>
      </c>
      <c r="S4310" s="198" t="str">
        <f>IF(D4310=0,"Blank",IF(D4310="PHEV",MIN(M4310,E4310),MIN(M4310,(E4310*(1-'3 Model Input'!E$54)))))</f>
        <v>Blank</v>
      </c>
      <c r="T4310" s="217" t="str">
        <f t="shared" si="692"/>
        <v>Blank</v>
      </c>
      <c r="U4310" s="89"/>
      <c r="V4310" s="216" t="str">
        <f>IF(D4310=0,"Blank",P4310*'3 Model Input'!E$50)</f>
        <v>Blank</v>
      </c>
      <c r="W4310" s="197" t="str">
        <f t="shared" si="693"/>
        <v>Blank</v>
      </c>
      <c r="X4310" s="197" t="str">
        <f t="shared" si="694"/>
        <v>Blank</v>
      </c>
      <c r="Y4310" s="197" t="str">
        <f t="shared" si="695"/>
        <v>Blank</v>
      </c>
      <c r="Z4310" s="197" t="str">
        <f t="shared" si="696"/>
        <v>Blank</v>
      </c>
      <c r="AA4310" s="223" t="str" cm="1">
        <f t="array" ref="AA4310">_xlfn.IFS(ISTEXT('3 Model Input'!F$70),"Missing",ISTEXT('3 Model Input'!I$70),"Missing",ISNUMBER('3 Model Input'!K$70),'3 Model Input'!K$70*P4310)</f>
        <v>Missing</v>
      </c>
      <c r="AB4310" s="89"/>
      <c r="AC4310" s="227" t="str" cm="1">
        <f t="array" ref="AC4310">IF(D4310=0,"Blank",_xlfn.IFS('3 Model Input'!E$61=1,(V4310*G4310)/T4310,'3 Model Input'!E$61=2,(W4310*G4310)/T4310,'3 Model Input'!E$61=3,(X4310*G4310)/T4310,'3 Model Input'!E$61=4,(Y4310*G4310)/T4310,'3 Model Input'!E$61=5,(Z4310*G4310)/T4310, ISTEXT('3 Model Input'!E$61),"Missing",'3 Model Input'!E$61=6,(AA4310*G4310)/T4310))</f>
        <v>Blank</v>
      </c>
      <c r="AD4310" s="202" t="str">
        <f t="shared" si="697"/>
        <v>Blank</v>
      </c>
      <c r="AE4310" s="202" t="str">
        <f t="shared" si="698"/>
        <v>Blank</v>
      </c>
      <c r="AF4310" s="217" t="str">
        <f t="shared" si="699"/>
        <v>Blank</v>
      </c>
      <c r="AG4310" s="9" t="str" cm="1">
        <f t="array" ref="AG4310">_xlfn.IFS(ISNUMBER(AC4310), "", ISNUMBER(SEARCH("Blank", AC4310)), "", ISERROR(AC4310), "Bad input on tab 3")</f>
        <v/>
      </c>
    </row>
    <row r="4311" spans="2:33" ht="15" customHeight="1" x14ac:dyDescent="0.75">
      <c r="B4311" s="205" t="str">
        <f>'5 Driver Data'!B4311</f>
        <v>4303</v>
      </c>
      <c r="C4311" s="193">
        <f>'5 Driver Data'!C4311</f>
        <v>0</v>
      </c>
      <c r="D4311" s="192">
        <f>'5 Driver Data'!D4311</f>
        <v>0</v>
      </c>
      <c r="E4311" s="191">
        <f>'5 Driver Data'!E4311</f>
        <v>0</v>
      </c>
      <c r="F4311" s="191">
        <f>'5 Driver Data'!F4311</f>
        <v>0</v>
      </c>
      <c r="G4311" s="191">
        <f>'5 Driver Data'!G4311</f>
        <v>0</v>
      </c>
      <c r="H4311" s="191">
        <f>'5 Driver Data'!H4311</f>
        <v>0</v>
      </c>
      <c r="I4311" s="191">
        <f>'5 Driver Data'!I4311</f>
        <v>0</v>
      </c>
      <c r="J4311" s="191">
        <f>'5 Driver Data'!J4311</f>
        <v>0</v>
      </c>
      <c r="K4311" s="206">
        <f>'5 Driver Data'!K4311</f>
        <v>0</v>
      </c>
      <c r="L4311" s="1"/>
      <c r="M4311" s="216" t="str">
        <f>IF(D4311=0,"Blank",'3 Model Input'!E$44*'3 Model Input'!E$45)</f>
        <v>Blank</v>
      </c>
      <c r="N4311" s="197" t="str">
        <f t="shared" si="690"/>
        <v>Blank</v>
      </c>
      <c r="O4311" s="197" t="str">
        <f>IF(D4311=0,"Blank",'3 Model Input'!E$49*(1-'3 Model Input'!E$51))</f>
        <v>Blank</v>
      </c>
      <c r="P4311" s="197" t="str">
        <f t="shared" si="691"/>
        <v>Blank</v>
      </c>
      <c r="Q4311" s="197" t="str">
        <f>IF(D4311=0,"Blank",IF(D4311="BEV",E4311*(1-'3 Model Input'!E$54), E4311))</f>
        <v>Blank</v>
      </c>
      <c r="R4311" s="198" t="str">
        <f>IF(D4311=0,"Blank",IF(D4311="PHEV",F4311/G4311,F4311*(1-'3 Model Input'!E$54)/G4311))</f>
        <v>Blank</v>
      </c>
      <c r="S4311" s="198" t="str">
        <f>IF(D4311=0,"Blank",IF(D4311="PHEV",MIN(M4311,E4311),MIN(M4311,(E4311*(1-'3 Model Input'!E$54)))))</f>
        <v>Blank</v>
      </c>
      <c r="T4311" s="217" t="str">
        <f t="shared" si="692"/>
        <v>Blank</v>
      </c>
      <c r="U4311" s="89"/>
      <c r="V4311" s="216" t="str">
        <f>IF(D4311=0,"Blank",P4311*'3 Model Input'!E$50)</f>
        <v>Blank</v>
      </c>
      <c r="W4311" s="197" t="str">
        <f t="shared" si="693"/>
        <v>Blank</v>
      </c>
      <c r="X4311" s="197" t="str">
        <f t="shared" si="694"/>
        <v>Blank</v>
      </c>
      <c r="Y4311" s="197" t="str">
        <f t="shared" si="695"/>
        <v>Blank</v>
      </c>
      <c r="Z4311" s="197" t="str">
        <f t="shared" si="696"/>
        <v>Blank</v>
      </c>
      <c r="AA4311" s="223" t="str" cm="1">
        <f t="array" ref="AA4311">_xlfn.IFS(ISTEXT('3 Model Input'!F$70),"Missing",ISTEXT('3 Model Input'!I$70),"Missing",ISNUMBER('3 Model Input'!K$70),'3 Model Input'!K$70*P4311)</f>
        <v>Missing</v>
      </c>
      <c r="AB4311" s="89"/>
      <c r="AC4311" s="227" t="str" cm="1">
        <f t="array" ref="AC4311">IF(D4311=0,"Blank",_xlfn.IFS('3 Model Input'!E$61=1,(V4311*G4311)/T4311,'3 Model Input'!E$61=2,(W4311*G4311)/T4311,'3 Model Input'!E$61=3,(X4311*G4311)/T4311,'3 Model Input'!E$61=4,(Y4311*G4311)/T4311,'3 Model Input'!E$61=5,(Z4311*G4311)/T4311, ISTEXT('3 Model Input'!E$61),"Missing",'3 Model Input'!E$61=6,(AA4311*G4311)/T4311))</f>
        <v>Blank</v>
      </c>
      <c r="AD4311" s="202" t="str">
        <f t="shared" si="697"/>
        <v>Blank</v>
      </c>
      <c r="AE4311" s="202" t="str">
        <f t="shared" si="698"/>
        <v>Blank</v>
      </c>
      <c r="AF4311" s="217" t="str">
        <f t="shared" si="699"/>
        <v>Blank</v>
      </c>
      <c r="AG4311" s="9" t="str" cm="1">
        <f t="array" ref="AG4311">_xlfn.IFS(ISNUMBER(AC4311), "", ISNUMBER(SEARCH("Blank", AC4311)), "", ISERROR(AC4311), "Bad input on tab 3")</f>
        <v/>
      </c>
    </row>
    <row r="4312" spans="2:33" ht="15" customHeight="1" x14ac:dyDescent="0.75">
      <c r="B4312" s="205" t="str">
        <f>'5 Driver Data'!B4312</f>
        <v>4304</v>
      </c>
      <c r="C4312" s="193">
        <f>'5 Driver Data'!C4312</f>
        <v>0</v>
      </c>
      <c r="D4312" s="192">
        <f>'5 Driver Data'!D4312</f>
        <v>0</v>
      </c>
      <c r="E4312" s="191">
        <f>'5 Driver Data'!E4312</f>
        <v>0</v>
      </c>
      <c r="F4312" s="191">
        <f>'5 Driver Data'!F4312</f>
        <v>0</v>
      </c>
      <c r="G4312" s="191">
        <f>'5 Driver Data'!G4312</f>
        <v>0</v>
      </c>
      <c r="H4312" s="191">
        <f>'5 Driver Data'!H4312</f>
        <v>0</v>
      </c>
      <c r="I4312" s="191">
        <f>'5 Driver Data'!I4312</f>
        <v>0</v>
      </c>
      <c r="J4312" s="191">
        <f>'5 Driver Data'!J4312</f>
        <v>0</v>
      </c>
      <c r="K4312" s="206">
        <f>'5 Driver Data'!K4312</f>
        <v>0</v>
      </c>
      <c r="L4312" s="1"/>
      <c r="M4312" s="216" t="str">
        <f>IF(D4312=0,"Blank",'3 Model Input'!E$44*'3 Model Input'!E$45)</f>
        <v>Blank</v>
      </c>
      <c r="N4312" s="197" t="str">
        <f t="shared" si="690"/>
        <v>Blank</v>
      </c>
      <c r="O4312" s="197" t="str">
        <f>IF(D4312=0,"Blank",'3 Model Input'!E$49*(1-'3 Model Input'!E$51))</f>
        <v>Blank</v>
      </c>
      <c r="P4312" s="197" t="str">
        <f t="shared" si="691"/>
        <v>Blank</v>
      </c>
      <c r="Q4312" s="197" t="str">
        <f>IF(D4312=0,"Blank",IF(D4312="BEV",E4312*(1-'3 Model Input'!E$54), E4312))</f>
        <v>Blank</v>
      </c>
      <c r="R4312" s="198" t="str">
        <f>IF(D4312=0,"Blank",IF(D4312="PHEV",F4312/G4312,F4312*(1-'3 Model Input'!E$54)/G4312))</f>
        <v>Blank</v>
      </c>
      <c r="S4312" s="198" t="str">
        <f>IF(D4312=0,"Blank",IF(D4312="PHEV",MIN(M4312,E4312),MIN(M4312,(E4312*(1-'3 Model Input'!E$54)))))</f>
        <v>Blank</v>
      </c>
      <c r="T4312" s="217" t="str">
        <f t="shared" si="692"/>
        <v>Blank</v>
      </c>
      <c r="U4312" s="89"/>
      <c r="V4312" s="216" t="str">
        <f>IF(D4312=0,"Blank",P4312*'3 Model Input'!E$50)</f>
        <v>Blank</v>
      </c>
      <c r="W4312" s="197" t="str">
        <f t="shared" si="693"/>
        <v>Blank</v>
      </c>
      <c r="X4312" s="197" t="str">
        <f t="shared" si="694"/>
        <v>Blank</v>
      </c>
      <c r="Y4312" s="197" t="str">
        <f t="shared" si="695"/>
        <v>Blank</v>
      </c>
      <c r="Z4312" s="197" t="str">
        <f t="shared" si="696"/>
        <v>Blank</v>
      </c>
      <c r="AA4312" s="223" t="str" cm="1">
        <f t="array" ref="AA4312">_xlfn.IFS(ISTEXT('3 Model Input'!F$70),"Missing",ISTEXT('3 Model Input'!I$70),"Missing",ISNUMBER('3 Model Input'!K$70),'3 Model Input'!K$70*P4312)</f>
        <v>Missing</v>
      </c>
      <c r="AB4312" s="89"/>
      <c r="AC4312" s="227" t="str" cm="1">
        <f t="array" ref="AC4312">IF(D4312=0,"Blank",_xlfn.IFS('3 Model Input'!E$61=1,(V4312*G4312)/T4312,'3 Model Input'!E$61=2,(W4312*G4312)/T4312,'3 Model Input'!E$61=3,(X4312*G4312)/T4312,'3 Model Input'!E$61=4,(Y4312*G4312)/T4312,'3 Model Input'!E$61=5,(Z4312*G4312)/T4312, ISTEXT('3 Model Input'!E$61),"Missing",'3 Model Input'!E$61=6,(AA4312*G4312)/T4312))</f>
        <v>Blank</v>
      </c>
      <c r="AD4312" s="202" t="str">
        <f t="shared" si="697"/>
        <v>Blank</v>
      </c>
      <c r="AE4312" s="202" t="str">
        <f t="shared" si="698"/>
        <v>Blank</v>
      </c>
      <c r="AF4312" s="217" t="str">
        <f t="shared" si="699"/>
        <v>Blank</v>
      </c>
      <c r="AG4312" s="9" t="str" cm="1">
        <f t="array" ref="AG4312">_xlfn.IFS(ISNUMBER(AC4312), "", ISNUMBER(SEARCH("Blank", AC4312)), "", ISERROR(AC4312), "Bad input on tab 3")</f>
        <v/>
      </c>
    </row>
    <row r="4313" spans="2:33" ht="15" customHeight="1" x14ac:dyDescent="0.75">
      <c r="B4313" s="205" t="str">
        <f>'5 Driver Data'!B4313</f>
        <v>4305</v>
      </c>
      <c r="C4313" s="193">
        <f>'5 Driver Data'!C4313</f>
        <v>0</v>
      </c>
      <c r="D4313" s="192">
        <f>'5 Driver Data'!D4313</f>
        <v>0</v>
      </c>
      <c r="E4313" s="191">
        <f>'5 Driver Data'!E4313</f>
        <v>0</v>
      </c>
      <c r="F4313" s="191">
        <f>'5 Driver Data'!F4313</f>
        <v>0</v>
      </c>
      <c r="G4313" s="191">
        <f>'5 Driver Data'!G4313</f>
        <v>0</v>
      </c>
      <c r="H4313" s="191">
        <f>'5 Driver Data'!H4313</f>
        <v>0</v>
      </c>
      <c r="I4313" s="191">
        <f>'5 Driver Data'!I4313</f>
        <v>0</v>
      </c>
      <c r="J4313" s="191">
        <f>'5 Driver Data'!J4313</f>
        <v>0</v>
      </c>
      <c r="K4313" s="206">
        <f>'5 Driver Data'!K4313</f>
        <v>0</v>
      </c>
      <c r="L4313" s="1"/>
      <c r="M4313" s="216" t="str">
        <f>IF(D4313=0,"Blank",'3 Model Input'!E$44*'3 Model Input'!E$45)</f>
        <v>Blank</v>
      </c>
      <c r="N4313" s="197" t="str">
        <f t="shared" si="690"/>
        <v>Blank</v>
      </c>
      <c r="O4313" s="197" t="str">
        <f>IF(D4313=0,"Blank",'3 Model Input'!E$49*(1-'3 Model Input'!E$51))</f>
        <v>Blank</v>
      </c>
      <c r="P4313" s="197" t="str">
        <f t="shared" si="691"/>
        <v>Blank</v>
      </c>
      <c r="Q4313" s="197" t="str">
        <f>IF(D4313=0,"Blank",IF(D4313="BEV",E4313*(1-'3 Model Input'!E$54), E4313))</f>
        <v>Blank</v>
      </c>
      <c r="R4313" s="198" t="str">
        <f>IF(D4313=0,"Blank",IF(D4313="PHEV",F4313/G4313,F4313*(1-'3 Model Input'!E$54)/G4313))</f>
        <v>Blank</v>
      </c>
      <c r="S4313" s="198" t="str">
        <f>IF(D4313=0,"Blank",IF(D4313="PHEV",MIN(M4313,E4313),MIN(M4313,(E4313*(1-'3 Model Input'!E$54)))))</f>
        <v>Blank</v>
      </c>
      <c r="T4313" s="217" t="str">
        <f t="shared" si="692"/>
        <v>Blank</v>
      </c>
      <c r="U4313" s="89"/>
      <c r="V4313" s="216" t="str">
        <f>IF(D4313=0,"Blank",P4313*'3 Model Input'!E$50)</f>
        <v>Blank</v>
      </c>
      <c r="W4313" s="197" t="str">
        <f t="shared" si="693"/>
        <v>Blank</v>
      </c>
      <c r="X4313" s="197" t="str">
        <f t="shared" si="694"/>
        <v>Blank</v>
      </c>
      <c r="Y4313" s="197" t="str">
        <f t="shared" si="695"/>
        <v>Blank</v>
      </c>
      <c r="Z4313" s="197" t="str">
        <f t="shared" si="696"/>
        <v>Blank</v>
      </c>
      <c r="AA4313" s="223" t="str" cm="1">
        <f t="array" ref="AA4313">_xlfn.IFS(ISTEXT('3 Model Input'!F$70),"Missing",ISTEXT('3 Model Input'!I$70),"Missing",ISNUMBER('3 Model Input'!K$70),'3 Model Input'!K$70*P4313)</f>
        <v>Missing</v>
      </c>
      <c r="AB4313" s="89"/>
      <c r="AC4313" s="227" t="str" cm="1">
        <f t="array" ref="AC4313">IF(D4313=0,"Blank",_xlfn.IFS('3 Model Input'!E$61=1,(V4313*G4313)/T4313,'3 Model Input'!E$61=2,(W4313*G4313)/T4313,'3 Model Input'!E$61=3,(X4313*G4313)/T4313,'3 Model Input'!E$61=4,(Y4313*G4313)/T4313,'3 Model Input'!E$61=5,(Z4313*G4313)/T4313, ISTEXT('3 Model Input'!E$61),"Missing",'3 Model Input'!E$61=6,(AA4313*G4313)/T4313))</f>
        <v>Blank</v>
      </c>
      <c r="AD4313" s="202" t="str">
        <f t="shared" si="697"/>
        <v>Blank</v>
      </c>
      <c r="AE4313" s="202" t="str">
        <f t="shared" si="698"/>
        <v>Blank</v>
      </c>
      <c r="AF4313" s="217" t="str">
        <f t="shared" si="699"/>
        <v>Blank</v>
      </c>
      <c r="AG4313" s="9" t="str" cm="1">
        <f t="array" ref="AG4313">_xlfn.IFS(ISNUMBER(AC4313), "", ISNUMBER(SEARCH("Blank", AC4313)), "", ISERROR(AC4313), "Bad input on tab 3")</f>
        <v/>
      </c>
    </row>
    <row r="4314" spans="2:33" ht="15" customHeight="1" x14ac:dyDescent="0.75">
      <c r="B4314" s="205" t="str">
        <f>'5 Driver Data'!B4314</f>
        <v>4306</v>
      </c>
      <c r="C4314" s="193">
        <f>'5 Driver Data'!C4314</f>
        <v>0</v>
      </c>
      <c r="D4314" s="192">
        <f>'5 Driver Data'!D4314</f>
        <v>0</v>
      </c>
      <c r="E4314" s="191">
        <f>'5 Driver Data'!E4314</f>
        <v>0</v>
      </c>
      <c r="F4314" s="191">
        <f>'5 Driver Data'!F4314</f>
        <v>0</v>
      </c>
      <c r="G4314" s="191">
        <f>'5 Driver Data'!G4314</f>
        <v>0</v>
      </c>
      <c r="H4314" s="191">
        <f>'5 Driver Data'!H4314</f>
        <v>0</v>
      </c>
      <c r="I4314" s="191">
        <f>'5 Driver Data'!I4314</f>
        <v>0</v>
      </c>
      <c r="J4314" s="191">
        <f>'5 Driver Data'!J4314</f>
        <v>0</v>
      </c>
      <c r="K4314" s="206">
        <f>'5 Driver Data'!K4314</f>
        <v>0</v>
      </c>
      <c r="L4314" s="1"/>
      <c r="M4314" s="216" t="str">
        <f>IF(D4314=0,"Blank",'3 Model Input'!E$44*'3 Model Input'!E$45)</f>
        <v>Blank</v>
      </c>
      <c r="N4314" s="197" t="str">
        <f t="shared" si="690"/>
        <v>Blank</v>
      </c>
      <c r="O4314" s="197" t="str">
        <f>IF(D4314=0,"Blank",'3 Model Input'!E$49*(1-'3 Model Input'!E$51))</f>
        <v>Blank</v>
      </c>
      <c r="P4314" s="197" t="str">
        <f t="shared" si="691"/>
        <v>Blank</v>
      </c>
      <c r="Q4314" s="197" t="str">
        <f>IF(D4314=0,"Blank",IF(D4314="BEV",E4314*(1-'3 Model Input'!E$54), E4314))</f>
        <v>Blank</v>
      </c>
      <c r="R4314" s="198" t="str">
        <f>IF(D4314=0,"Blank",IF(D4314="PHEV",F4314/G4314,F4314*(1-'3 Model Input'!E$54)/G4314))</f>
        <v>Blank</v>
      </c>
      <c r="S4314" s="198" t="str">
        <f>IF(D4314=0,"Blank",IF(D4314="PHEV",MIN(M4314,E4314),MIN(M4314,(E4314*(1-'3 Model Input'!E$54)))))</f>
        <v>Blank</v>
      </c>
      <c r="T4314" s="217" t="str">
        <f t="shared" si="692"/>
        <v>Blank</v>
      </c>
      <c r="U4314" s="89"/>
      <c r="V4314" s="216" t="str">
        <f>IF(D4314=0,"Blank",P4314*'3 Model Input'!E$50)</f>
        <v>Blank</v>
      </c>
      <c r="W4314" s="197" t="str">
        <f t="shared" si="693"/>
        <v>Blank</v>
      </c>
      <c r="X4314" s="197" t="str">
        <f t="shared" si="694"/>
        <v>Blank</v>
      </c>
      <c r="Y4314" s="197" t="str">
        <f t="shared" si="695"/>
        <v>Blank</v>
      </c>
      <c r="Z4314" s="197" t="str">
        <f t="shared" si="696"/>
        <v>Blank</v>
      </c>
      <c r="AA4314" s="223" t="str" cm="1">
        <f t="array" ref="AA4314">_xlfn.IFS(ISTEXT('3 Model Input'!F$70),"Missing",ISTEXT('3 Model Input'!I$70),"Missing",ISNUMBER('3 Model Input'!K$70),'3 Model Input'!K$70*P4314)</f>
        <v>Missing</v>
      </c>
      <c r="AB4314" s="89"/>
      <c r="AC4314" s="227" t="str" cm="1">
        <f t="array" ref="AC4314">IF(D4314=0,"Blank",_xlfn.IFS('3 Model Input'!E$61=1,(V4314*G4314)/T4314,'3 Model Input'!E$61=2,(W4314*G4314)/T4314,'3 Model Input'!E$61=3,(X4314*G4314)/T4314,'3 Model Input'!E$61=4,(Y4314*G4314)/T4314,'3 Model Input'!E$61=5,(Z4314*G4314)/T4314, ISTEXT('3 Model Input'!E$61),"Missing",'3 Model Input'!E$61=6,(AA4314*G4314)/T4314))</f>
        <v>Blank</v>
      </c>
      <c r="AD4314" s="202" t="str">
        <f t="shared" si="697"/>
        <v>Blank</v>
      </c>
      <c r="AE4314" s="202" t="str">
        <f t="shared" si="698"/>
        <v>Blank</v>
      </c>
      <c r="AF4314" s="217" t="str">
        <f t="shared" si="699"/>
        <v>Blank</v>
      </c>
      <c r="AG4314" s="9" t="str" cm="1">
        <f t="array" ref="AG4314">_xlfn.IFS(ISNUMBER(AC4314), "", ISNUMBER(SEARCH("Blank", AC4314)), "", ISERROR(AC4314), "Bad input on tab 3")</f>
        <v/>
      </c>
    </row>
    <row r="4315" spans="2:33" ht="15" customHeight="1" x14ac:dyDescent="0.75">
      <c r="B4315" s="205" t="str">
        <f>'5 Driver Data'!B4315</f>
        <v>4307</v>
      </c>
      <c r="C4315" s="193">
        <f>'5 Driver Data'!C4315</f>
        <v>0</v>
      </c>
      <c r="D4315" s="192">
        <f>'5 Driver Data'!D4315</f>
        <v>0</v>
      </c>
      <c r="E4315" s="191">
        <f>'5 Driver Data'!E4315</f>
        <v>0</v>
      </c>
      <c r="F4315" s="191">
        <f>'5 Driver Data'!F4315</f>
        <v>0</v>
      </c>
      <c r="G4315" s="191">
        <f>'5 Driver Data'!G4315</f>
        <v>0</v>
      </c>
      <c r="H4315" s="191">
        <f>'5 Driver Data'!H4315</f>
        <v>0</v>
      </c>
      <c r="I4315" s="191">
        <f>'5 Driver Data'!I4315</f>
        <v>0</v>
      </c>
      <c r="J4315" s="191">
        <f>'5 Driver Data'!J4315</f>
        <v>0</v>
      </c>
      <c r="K4315" s="206">
        <f>'5 Driver Data'!K4315</f>
        <v>0</v>
      </c>
      <c r="L4315" s="1"/>
      <c r="M4315" s="216" t="str">
        <f>IF(D4315=0,"Blank",'3 Model Input'!E$44*'3 Model Input'!E$45)</f>
        <v>Blank</v>
      </c>
      <c r="N4315" s="197" t="str">
        <f t="shared" si="690"/>
        <v>Blank</v>
      </c>
      <c r="O4315" s="197" t="str">
        <f>IF(D4315=0,"Blank",'3 Model Input'!E$49*(1-'3 Model Input'!E$51))</f>
        <v>Blank</v>
      </c>
      <c r="P4315" s="197" t="str">
        <f t="shared" si="691"/>
        <v>Blank</v>
      </c>
      <c r="Q4315" s="197" t="str">
        <f>IF(D4315=0,"Blank",IF(D4315="BEV",E4315*(1-'3 Model Input'!E$54), E4315))</f>
        <v>Blank</v>
      </c>
      <c r="R4315" s="198" t="str">
        <f>IF(D4315=0,"Blank",IF(D4315="PHEV",F4315/G4315,F4315*(1-'3 Model Input'!E$54)/G4315))</f>
        <v>Blank</v>
      </c>
      <c r="S4315" s="198" t="str">
        <f>IF(D4315=0,"Blank",IF(D4315="PHEV",MIN(M4315,E4315),MIN(M4315,(E4315*(1-'3 Model Input'!E$54)))))</f>
        <v>Blank</v>
      </c>
      <c r="T4315" s="217" t="str">
        <f t="shared" si="692"/>
        <v>Blank</v>
      </c>
      <c r="U4315" s="89"/>
      <c r="V4315" s="216" t="str">
        <f>IF(D4315=0,"Blank",P4315*'3 Model Input'!E$50)</f>
        <v>Blank</v>
      </c>
      <c r="W4315" s="197" t="str">
        <f t="shared" si="693"/>
        <v>Blank</v>
      </c>
      <c r="X4315" s="197" t="str">
        <f t="shared" si="694"/>
        <v>Blank</v>
      </c>
      <c r="Y4315" s="197" t="str">
        <f t="shared" si="695"/>
        <v>Blank</v>
      </c>
      <c r="Z4315" s="197" t="str">
        <f t="shared" si="696"/>
        <v>Blank</v>
      </c>
      <c r="AA4315" s="223" t="str" cm="1">
        <f t="array" ref="AA4315">_xlfn.IFS(ISTEXT('3 Model Input'!F$70),"Missing",ISTEXT('3 Model Input'!I$70),"Missing",ISNUMBER('3 Model Input'!K$70),'3 Model Input'!K$70*P4315)</f>
        <v>Missing</v>
      </c>
      <c r="AB4315" s="89"/>
      <c r="AC4315" s="227" t="str" cm="1">
        <f t="array" ref="AC4315">IF(D4315=0,"Blank",_xlfn.IFS('3 Model Input'!E$61=1,(V4315*G4315)/T4315,'3 Model Input'!E$61=2,(W4315*G4315)/T4315,'3 Model Input'!E$61=3,(X4315*G4315)/T4315,'3 Model Input'!E$61=4,(Y4315*G4315)/T4315,'3 Model Input'!E$61=5,(Z4315*G4315)/T4315, ISTEXT('3 Model Input'!E$61),"Missing",'3 Model Input'!E$61=6,(AA4315*G4315)/T4315))</f>
        <v>Blank</v>
      </c>
      <c r="AD4315" s="202" t="str">
        <f t="shared" si="697"/>
        <v>Blank</v>
      </c>
      <c r="AE4315" s="202" t="str">
        <f t="shared" si="698"/>
        <v>Blank</v>
      </c>
      <c r="AF4315" s="217" t="str">
        <f t="shared" si="699"/>
        <v>Blank</v>
      </c>
      <c r="AG4315" s="9" t="str" cm="1">
        <f t="array" ref="AG4315">_xlfn.IFS(ISNUMBER(AC4315), "", ISNUMBER(SEARCH("Blank", AC4315)), "", ISERROR(AC4315), "Bad input on tab 3")</f>
        <v/>
      </c>
    </row>
    <row r="4316" spans="2:33" ht="15" customHeight="1" x14ac:dyDescent="0.75">
      <c r="B4316" s="205" t="str">
        <f>'5 Driver Data'!B4316</f>
        <v>4308</v>
      </c>
      <c r="C4316" s="193">
        <f>'5 Driver Data'!C4316</f>
        <v>0</v>
      </c>
      <c r="D4316" s="192">
        <f>'5 Driver Data'!D4316</f>
        <v>0</v>
      </c>
      <c r="E4316" s="191">
        <f>'5 Driver Data'!E4316</f>
        <v>0</v>
      </c>
      <c r="F4316" s="191">
        <f>'5 Driver Data'!F4316</f>
        <v>0</v>
      </c>
      <c r="G4316" s="191">
        <f>'5 Driver Data'!G4316</f>
        <v>0</v>
      </c>
      <c r="H4316" s="191">
        <f>'5 Driver Data'!H4316</f>
        <v>0</v>
      </c>
      <c r="I4316" s="191">
        <f>'5 Driver Data'!I4316</f>
        <v>0</v>
      </c>
      <c r="J4316" s="191">
        <f>'5 Driver Data'!J4316</f>
        <v>0</v>
      </c>
      <c r="K4316" s="206">
        <f>'5 Driver Data'!K4316</f>
        <v>0</v>
      </c>
      <c r="L4316" s="1"/>
      <c r="M4316" s="216" t="str">
        <f>IF(D4316=0,"Blank",'3 Model Input'!E$44*'3 Model Input'!E$45)</f>
        <v>Blank</v>
      </c>
      <c r="N4316" s="197" t="str">
        <f t="shared" si="690"/>
        <v>Blank</v>
      </c>
      <c r="O4316" s="197" t="str">
        <f>IF(D4316=0,"Blank",'3 Model Input'!E$49*(1-'3 Model Input'!E$51))</f>
        <v>Blank</v>
      </c>
      <c r="P4316" s="197" t="str">
        <f t="shared" si="691"/>
        <v>Blank</v>
      </c>
      <c r="Q4316" s="197" t="str">
        <f>IF(D4316=0,"Blank",IF(D4316="BEV",E4316*(1-'3 Model Input'!E$54), E4316))</f>
        <v>Blank</v>
      </c>
      <c r="R4316" s="198" t="str">
        <f>IF(D4316=0,"Blank",IF(D4316="PHEV",F4316/G4316,F4316*(1-'3 Model Input'!E$54)/G4316))</f>
        <v>Blank</v>
      </c>
      <c r="S4316" s="198" t="str">
        <f>IF(D4316=0,"Blank",IF(D4316="PHEV",MIN(M4316,E4316),MIN(M4316,(E4316*(1-'3 Model Input'!E$54)))))</f>
        <v>Blank</v>
      </c>
      <c r="T4316" s="217" t="str">
        <f t="shared" si="692"/>
        <v>Blank</v>
      </c>
      <c r="U4316" s="89"/>
      <c r="V4316" s="216" t="str">
        <f>IF(D4316=0,"Blank",P4316*'3 Model Input'!E$50)</f>
        <v>Blank</v>
      </c>
      <c r="W4316" s="197" t="str">
        <f t="shared" si="693"/>
        <v>Blank</v>
      </c>
      <c r="X4316" s="197" t="str">
        <f t="shared" si="694"/>
        <v>Blank</v>
      </c>
      <c r="Y4316" s="197" t="str">
        <f t="shared" si="695"/>
        <v>Blank</v>
      </c>
      <c r="Z4316" s="197" t="str">
        <f t="shared" si="696"/>
        <v>Blank</v>
      </c>
      <c r="AA4316" s="223" t="str" cm="1">
        <f t="array" ref="AA4316">_xlfn.IFS(ISTEXT('3 Model Input'!F$70),"Missing",ISTEXT('3 Model Input'!I$70),"Missing",ISNUMBER('3 Model Input'!K$70),'3 Model Input'!K$70*P4316)</f>
        <v>Missing</v>
      </c>
      <c r="AB4316" s="89"/>
      <c r="AC4316" s="227" t="str" cm="1">
        <f t="array" ref="AC4316">IF(D4316=0,"Blank",_xlfn.IFS('3 Model Input'!E$61=1,(V4316*G4316)/T4316,'3 Model Input'!E$61=2,(W4316*G4316)/T4316,'3 Model Input'!E$61=3,(X4316*G4316)/T4316,'3 Model Input'!E$61=4,(Y4316*G4316)/T4316,'3 Model Input'!E$61=5,(Z4316*G4316)/T4316, ISTEXT('3 Model Input'!E$61),"Missing",'3 Model Input'!E$61=6,(AA4316*G4316)/T4316))</f>
        <v>Blank</v>
      </c>
      <c r="AD4316" s="202" t="str">
        <f t="shared" si="697"/>
        <v>Blank</v>
      </c>
      <c r="AE4316" s="202" t="str">
        <f t="shared" si="698"/>
        <v>Blank</v>
      </c>
      <c r="AF4316" s="217" t="str">
        <f t="shared" si="699"/>
        <v>Blank</v>
      </c>
      <c r="AG4316" s="9" t="str" cm="1">
        <f t="array" ref="AG4316">_xlfn.IFS(ISNUMBER(AC4316), "", ISNUMBER(SEARCH("Blank", AC4316)), "", ISERROR(AC4316), "Bad input on tab 3")</f>
        <v/>
      </c>
    </row>
    <row r="4317" spans="2:33" ht="15" customHeight="1" x14ac:dyDescent="0.75">
      <c r="B4317" s="205" t="str">
        <f>'5 Driver Data'!B4317</f>
        <v>4309</v>
      </c>
      <c r="C4317" s="193">
        <f>'5 Driver Data'!C4317</f>
        <v>0</v>
      </c>
      <c r="D4317" s="192">
        <f>'5 Driver Data'!D4317</f>
        <v>0</v>
      </c>
      <c r="E4317" s="191">
        <f>'5 Driver Data'!E4317</f>
        <v>0</v>
      </c>
      <c r="F4317" s="191">
        <f>'5 Driver Data'!F4317</f>
        <v>0</v>
      </c>
      <c r="G4317" s="191">
        <f>'5 Driver Data'!G4317</f>
        <v>0</v>
      </c>
      <c r="H4317" s="191">
        <f>'5 Driver Data'!H4317</f>
        <v>0</v>
      </c>
      <c r="I4317" s="191">
        <f>'5 Driver Data'!I4317</f>
        <v>0</v>
      </c>
      <c r="J4317" s="191">
        <f>'5 Driver Data'!J4317</f>
        <v>0</v>
      </c>
      <c r="K4317" s="206">
        <f>'5 Driver Data'!K4317</f>
        <v>0</v>
      </c>
      <c r="L4317" s="1"/>
      <c r="M4317" s="216" t="str">
        <f>IF(D4317=0,"Blank",'3 Model Input'!E$44*'3 Model Input'!E$45)</f>
        <v>Blank</v>
      </c>
      <c r="N4317" s="197" t="str">
        <f t="shared" si="690"/>
        <v>Blank</v>
      </c>
      <c r="O4317" s="197" t="str">
        <f>IF(D4317=0,"Blank",'3 Model Input'!E$49*(1-'3 Model Input'!E$51))</f>
        <v>Blank</v>
      </c>
      <c r="P4317" s="197" t="str">
        <f t="shared" si="691"/>
        <v>Blank</v>
      </c>
      <c r="Q4317" s="197" t="str">
        <f>IF(D4317=0,"Blank",IF(D4317="BEV",E4317*(1-'3 Model Input'!E$54), E4317))</f>
        <v>Blank</v>
      </c>
      <c r="R4317" s="198" t="str">
        <f>IF(D4317=0,"Blank",IF(D4317="PHEV",F4317/G4317,F4317*(1-'3 Model Input'!E$54)/G4317))</f>
        <v>Blank</v>
      </c>
      <c r="S4317" s="198" t="str">
        <f>IF(D4317=0,"Blank",IF(D4317="PHEV",MIN(M4317,E4317),MIN(M4317,(E4317*(1-'3 Model Input'!E$54)))))</f>
        <v>Blank</v>
      </c>
      <c r="T4317" s="217" t="str">
        <f t="shared" si="692"/>
        <v>Blank</v>
      </c>
      <c r="U4317" s="89"/>
      <c r="V4317" s="216" t="str">
        <f>IF(D4317=0,"Blank",P4317*'3 Model Input'!E$50)</f>
        <v>Blank</v>
      </c>
      <c r="W4317" s="197" t="str">
        <f t="shared" si="693"/>
        <v>Blank</v>
      </c>
      <c r="X4317" s="197" t="str">
        <f t="shared" si="694"/>
        <v>Blank</v>
      </c>
      <c r="Y4317" s="197" t="str">
        <f t="shared" si="695"/>
        <v>Blank</v>
      </c>
      <c r="Z4317" s="197" t="str">
        <f t="shared" si="696"/>
        <v>Blank</v>
      </c>
      <c r="AA4317" s="223" t="str" cm="1">
        <f t="array" ref="AA4317">_xlfn.IFS(ISTEXT('3 Model Input'!F$70),"Missing",ISTEXT('3 Model Input'!I$70),"Missing",ISNUMBER('3 Model Input'!K$70),'3 Model Input'!K$70*P4317)</f>
        <v>Missing</v>
      </c>
      <c r="AB4317" s="89"/>
      <c r="AC4317" s="227" t="str" cm="1">
        <f t="array" ref="AC4317">IF(D4317=0,"Blank",_xlfn.IFS('3 Model Input'!E$61=1,(V4317*G4317)/T4317,'3 Model Input'!E$61=2,(W4317*G4317)/T4317,'3 Model Input'!E$61=3,(X4317*G4317)/T4317,'3 Model Input'!E$61=4,(Y4317*G4317)/T4317,'3 Model Input'!E$61=5,(Z4317*G4317)/T4317, ISTEXT('3 Model Input'!E$61),"Missing",'3 Model Input'!E$61=6,(AA4317*G4317)/T4317))</f>
        <v>Blank</v>
      </c>
      <c r="AD4317" s="202" t="str">
        <f t="shared" si="697"/>
        <v>Blank</v>
      </c>
      <c r="AE4317" s="202" t="str">
        <f t="shared" si="698"/>
        <v>Blank</v>
      </c>
      <c r="AF4317" s="217" t="str">
        <f t="shared" si="699"/>
        <v>Blank</v>
      </c>
      <c r="AG4317" s="9" t="str" cm="1">
        <f t="array" ref="AG4317">_xlfn.IFS(ISNUMBER(AC4317), "", ISNUMBER(SEARCH("Blank", AC4317)), "", ISERROR(AC4317), "Bad input on tab 3")</f>
        <v/>
      </c>
    </row>
    <row r="4318" spans="2:33" ht="15" customHeight="1" x14ac:dyDescent="0.75">
      <c r="B4318" s="205" t="str">
        <f>'5 Driver Data'!B4318</f>
        <v>4310</v>
      </c>
      <c r="C4318" s="193">
        <f>'5 Driver Data'!C4318</f>
        <v>0</v>
      </c>
      <c r="D4318" s="192">
        <f>'5 Driver Data'!D4318</f>
        <v>0</v>
      </c>
      <c r="E4318" s="191">
        <f>'5 Driver Data'!E4318</f>
        <v>0</v>
      </c>
      <c r="F4318" s="191">
        <f>'5 Driver Data'!F4318</f>
        <v>0</v>
      </c>
      <c r="G4318" s="191">
        <f>'5 Driver Data'!G4318</f>
        <v>0</v>
      </c>
      <c r="H4318" s="191">
        <f>'5 Driver Data'!H4318</f>
        <v>0</v>
      </c>
      <c r="I4318" s="191">
        <f>'5 Driver Data'!I4318</f>
        <v>0</v>
      </c>
      <c r="J4318" s="191">
        <f>'5 Driver Data'!J4318</f>
        <v>0</v>
      </c>
      <c r="K4318" s="206">
        <f>'5 Driver Data'!K4318</f>
        <v>0</v>
      </c>
      <c r="L4318" s="1"/>
      <c r="M4318" s="216" t="str">
        <f>IF(D4318=0,"Blank",'3 Model Input'!E$44*'3 Model Input'!E$45)</f>
        <v>Blank</v>
      </c>
      <c r="N4318" s="197" t="str">
        <f t="shared" si="690"/>
        <v>Blank</v>
      </c>
      <c r="O4318" s="197" t="str">
        <f>IF(D4318=0,"Blank",'3 Model Input'!E$49*(1-'3 Model Input'!E$51))</f>
        <v>Blank</v>
      </c>
      <c r="P4318" s="197" t="str">
        <f t="shared" si="691"/>
        <v>Blank</v>
      </c>
      <c r="Q4318" s="197" t="str">
        <f>IF(D4318=0,"Blank",IF(D4318="BEV",E4318*(1-'3 Model Input'!E$54), E4318))</f>
        <v>Blank</v>
      </c>
      <c r="R4318" s="198" t="str">
        <f>IF(D4318=0,"Blank",IF(D4318="PHEV",F4318/G4318,F4318*(1-'3 Model Input'!E$54)/G4318))</f>
        <v>Blank</v>
      </c>
      <c r="S4318" s="198" t="str">
        <f>IF(D4318=0,"Blank",IF(D4318="PHEV",MIN(M4318,E4318),MIN(M4318,(E4318*(1-'3 Model Input'!E$54)))))</f>
        <v>Blank</v>
      </c>
      <c r="T4318" s="217" t="str">
        <f t="shared" si="692"/>
        <v>Blank</v>
      </c>
      <c r="U4318" s="89"/>
      <c r="V4318" s="216" t="str">
        <f>IF(D4318=0,"Blank",P4318*'3 Model Input'!E$50)</f>
        <v>Blank</v>
      </c>
      <c r="W4318" s="197" t="str">
        <f t="shared" si="693"/>
        <v>Blank</v>
      </c>
      <c r="X4318" s="197" t="str">
        <f t="shared" si="694"/>
        <v>Blank</v>
      </c>
      <c r="Y4318" s="197" t="str">
        <f t="shared" si="695"/>
        <v>Blank</v>
      </c>
      <c r="Z4318" s="197" t="str">
        <f t="shared" si="696"/>
        <v>Blank</v>
      </c>
      <c r="AA4318" s="223" t="str" cm="1">
        <f t="array" ref="AA4318">_xlfn.IFS(ISTEXT('3 Model Input'!F$70),"Missing",ISTEXT('3 Model Input'!I$70),"Missing",ISNUMBER('3 Model Input'!K$70),'3 Model Input'!K$70*P4318)</f>
        <v>Missing</v>
      </c>
      <c r="AB4318" s="89"/>
      <c r="AC4318" s="227" t="str" cm="1">
        <f t="array" ref="AC4318">IF(D4318=0,"Blank",_xlfn.IFS('3 Model Input'!E$61=1,(V4318*G4318)/T4318,'3 Model Input'!E$61=2,(W4318*G4318)/T4318,'3 Model Input'!E$61=3,(X4318*G4318)/T4318,'3 Model Input'!E$61=4,(Y4318*G4318)/T4318,'3 Model Input'!E$61=5,(Z4318*G4318)/T4318, ISTEXT('3 Model Input'!E$61),"Missing",'3 Model Input'!E$61=6,(AA4318*G4318)/T4318))</f>
        <v>Blank</v>
      </c>
      <c r="AD4318" s="202" t="str">
        <f t="shared" si="697"/>
        <v>Blank</v>
      </c>
      <c r="AE4318" s="202" t="str">
        <f t="shared" si="698"/>
        <v>Blank</v>
      </c>
      <c r="AF4318" s="217" t="str">
        <f t="shared" si="699"/>
        <v>Blank</v>
      </c>
      <c r="AG4318" s="9" t="str" cm="1">
        <f t="array" ref="AG4318">_xlfn.IFS(ISNUMBER(AC4318), "", ISNUMBER(SEARCH("Blank", AC4318)), "", ISERROR(AC4318), "Bad input on tab 3")</f>
        <v/>
      </c>
    </row>
    <row r="4319" spans="2:33" ht="15" customHeight="1" x14ac:dyDescent="0.75">
      <c r="B4319" s="205" t="str">
        <f>'5 Driver Data'!B4319</f>
        <v>4311</v>
      </c>
      <c r="C4319" s="193">
        <f>'5 Driver Data'!C4319</f>
        <v>0</v>
      </c>
      <c r="D4319" s="192">
        <f>'5 Driver Data'!D4319</f>
        <v>0</v>
      </c>
      <c r="E4319" s="191">
        <f>'5 Driver Data'!E4319</f>
        <v>0</v>
      </c>
      <c r="F4319" s="191">
        <f>'5 Driver Data'!F4319</f>
        <v>0</v>
      </c>
      <c r="G4319" s="191">
        <f>'5 Driver Data'!G4319</f>
        <v>0</v>
      </c>
      <c r="H4319" s="191">
        <f>'5 Driver Data'!H4319</f>
        <v>0</v>
      </c>
      <c r="I4319" s="191">
        <f>'5 Driver Data'!I4319</f>
        <v>0</v>
      </c>
      <c r="J4319" s="191">
        <f>'5 Driver Data'!J4319</f>
        <v>0</v>
      </c>
      <c r="K4319" s="206">
        <f>'5 Driver Data'!K4319</f>
        <v>0</v>
      </c>
      <c r="L4319" s="1"/>
      <c r="M4319" s="216" t="str">
        <f>IF(D4319=0,"Blank",'3 Model Input'!E$44*'3 Model Input'!E$45)</f>
        <v>Blank</v>
      </c>
      <c r="N4319" s="197" t="str">
        <f t="shared" si="690"/>
        <v>Blank</v>
      </c>
      <c r="O4319" s="197" t="str">
        <f>IF(D4319=0,"Blank",'3 Model Input'!E$49*(1-'3 Model Input'!E$51))</f>
        <v>Blank</v>
      </c>
      <c r="P4319" s="197" t="str">
        <f t="shared" si="691"/>
        <v>Blank</v>
      </c>
      <c r="Q4319" s="197" t="str">
        <f>IF(D4319=0,"Blank",IF(D4319="BEV",E4319*(1-'3 Model Input'!E$54), E4319))</f>
        <v>Blank</v>
      </c>
      <c r="R4319" s="198" t="str">
        <f>IF(D4319=0,"Blank",IF(D4319="PHEV",F4319/G4319,F4319*(1-'3 Model Input'!E$54)/G4319))</f>
        <v>Blank</v>
      </c>
      <c r="S4319" s="198" t="str">
        <f>IF(D4319=0,"Blank",IF(D4319="PHEV",MIN(M4319,E4319),MIN(M4319,(E4319*(1-'3 Model Input'!E$54)))))</f>
        <v>Blank</v>
      </c>
      <c r="T4319" s="217" t="str">
        <f t="shared" si="692"/>
        <v>Blank</v>
      </c>
      <c r="U4319" s="89"/>
      <c r="V4319" s="216" t="str">
        <f>IF(D4319=0,"Blank",P4319*'3 Model Input'!E$50)</f>
        <v>Blank</v>
      </c>
      <c r="W4319" s="197" t="str">
        <f t="shared" si="693"/>
        <v>Blank</v>
      </c>
      <c r="X4319" s="197" t="str">
        <f t="shared" si="694"/>
        <v>Blank</v>
      </c>
      <c r="Y4319" s="197" t="str">
        <f t="shared" si="695"/>
        <v>Blank</v>
      </c>
      <c r="Z4319" s="197" t="str">
        <f t="shared" si="696"/>
        <v>Blank</v>
      </c>
      <c r="AA4319" s="223" t="str" cm="1">
        <f t="array" ref="AA4319">_xlfn.IFS(ISTEXT('3 Model Input'!F$70),"Missing",ISTEXT('3 Model Input'!I$70),"Missing",ISNUMBER('3 Model Input'!K$70),'3 Model Input'!K$70*P4319)</f>
        <v>Missing</v>
      </c>
      <c r="AB4319" s="89"/>
      <c r="AC4319" s="227" t="str" cm="1">
        <f t="array" ref="AC4319">IF(D4319=0,"Blank",_xlfn.IFS('3 Model Input'!E$61=1,(V4319*G4319)/T4319,'3 Model Input'!E$61=2,(W4319*G4319)/T4319,'3 Model Input'!E$61=3,(X4319*G4319)/T4319,'3 Model Input'!E$61=4,(Y4319*G4319)/T4319,'3 Model Input'!E$61=5,(Z4319*G4319)/T4319, ISTEXT('3 Model Input'!E$61),"Missing",'3 Model Input'!E$61=6,(AA4319*G4319)/T4319))</f>
        <v>Blank</v>
      </c>
      <c r="AD4319" s="202" t="str">
        <f t="shared" si="697"/>
        <v>Blank</v>
      </c>
      <c r="AE4319" s="202" t="str">
        <f t="shared" si="698"/>
        <v>Blank</v>
      </c>
      <c r="AF4319" s="217" t="str">
        <f t="shared" si="699"/>
        <v>Blank</v>
      </c>
      <c r="AG4319" s="9" t="str" cm="1">
        <f t="array" ref="AG4319">_xlfn.IFS(ISNUMBER(AC4319), "", ISNUMBER(SEARCH("Blank", AC4319)), "", ISERROR(AC4319), "Bad input on tab 3")</f>
        <v/>
      </c>
    </row>
    <row r="4320" spans="2:33" ht="15" customHeight="1" x14ac:dyDescent="0.75">
      <c r="B4320" s="205" t="str">
        <f>'5 Driver Data'!B4320</f>
        <v>4312</v>
      </c>
      <c r="C4320" s="193">
        <f>'5 Driver Data'!C4320</f>
        <v>0</v>
      </c>
      <c r="D4320" s="192">
        <f>'5 Driver Data'!D4320</f>
        <v>0</v>
      </c>
      <c r="E4320" s="191">
        <f>'5 Driver Data'!E4320</f>
        <v>0</v>
      </c>
      <c r="F4320" s="191">
        <f>'5 Driver Data'!F4320</f>
        <v>0</v>
      </c>
      <c r="G4320" s="191">
        <f>'5 Driver Data'!G4320</f>
        <v>0</v>
      </c>
      <c r="H4320" s="191">
        <f>'5 Driver Data'!H4320</f>
        <v>0</v>
      </c>
      <c r="I4320" s="191">
        <f>'5 Driver Data'!I4320</f>
        <v>0</v>
      </c>
      <c r="J4320" s="191">
        <f>'5 Driver Data'!J4320</f>
        <v>0</v>
      </c>
      <c r="K4320" s="206">
        <f>'5 Driver Data'!K4320</f>
        <v>0</v>
      </c>
      <c r="L4320" s="1"/>
      <c r="M4320" s="216" t="str">
        <f>IF(D4320=0,"Blank",'3 Model Input'!E$44*'3 Model Input'!E$45)</f>
        <v>Blank</v>
      </c>
      <c r="N4320" s="197" t="str">
        <f t="shared" si="690"/>
        <v>Blank</v>
      </c>
      <c r="O4320" s="197" t="str">
        <f>IF(D4320=0,"Blank",'3 Model Input'!E$49*(1-'3 Model Input'!E$51))</f>
        <v>Blank</v>
      </c>
      <c r="P4320" s="197" t="str">
        <f t="shared" si="691"/>
        <v>Blank</v>
      </c>
      <c r="Q4320" s="197" t="str">
        <f>IF(D4320=0,"Blank",IF(D4320="BEV",E4320*(1-'3 Model Input'!E$54), E4320))</f>
        <v>Blank</v>
      </c>
      <c r="R4320" s="198" t="str">
        <f>IF(D4320=0,"Blank",IF(D4320="PHEV",F4320/G4320,F4320*(1-'3 Model Input'!E$54)/G4320))</f>
        <v>Blank</v>
      </c>
      <c r="S4320" s="198" t="str">
        <f>IF(D4320=0,"Blank",IF(D4320="PHEV",MIN(M4320,E4320),MIN(M4320,(E4320*(1-'3 Model Input'!E$54)))))</f>
        <v>Blank</v>
      </c>
      <c r="T4320" s="217" t="str">
        <f t="shared" si="692"/>
        <v>Blank</v>
      </c>
      <c r="U4320" s="89"/>
      <c r="V4320" s="216" t="str">
        <f>IF(D4320=0,"Blank",P4320*'3 Model Input'!E$50)</f>
        <v>Blank</v>
      </c>
      <c r="W4320" s="197" t="str">
        <f t="shared" si="693"/>
        <v>Blank</v>
      </c>
      <c r="X4320" s="197" t="str">
        <f t="shared" si="694"/>
        <v>Blank</v>
      </c>
      <c r="Y4320" s="197" t="str">
        <f t="shared" si="695"/>
        <v>Blank</v>
      </c>
      <c r="Z4320" s="197" t="str">
        <f t="shared" si="696"/>
        <v>Blank</v>
      </c>
      <c r="AA4320" s="223" t="str" cm="1">
        <f t="array" ref="AA4320">_xlfn.IFS(ISTEXT('3 Model Input'!F$70),"Missing",ISTEXT('3 Model Input'!I$70),"Missing",ISNUMBER('3 Model Input'!K$70),'3 Model Input'!K$70*P4320)</f>
        <v>Missing</v>
      </c>
      <c r="AB4320" s="89"/>
      <c r="AC4320" s="227" t="str" cm="1">
        <f t="array" ref="AC4320">IF(D4320=0,"Blank",_xlfn.IFS('3 Model Input'!E$61=1,(V4320*G4320)/T4320,'3 Model Input'!E$61=2,(W4320*G4320)/T4320,'3 Model Input'!E$61=3,(X4320*G4320)/T4320,'3 Model Input'!E$61=4,(Y4320*G4320)/T4320,'3 Model Input'!E$61=5,(Z4320*G4320)/T4320, ISTEXT('3 Model Input'!E$61),"Missing",'3 Model Input'!E$61=6,(AA4320*G4320)/T4320))</f>
        <v>Blank</v>
      </c>
      <c r="AD4320" s="202" t="str">
        <f t="shared" si="697"/>
        <v>Blank</v>
      </c>
      <c r="AE4320" s="202" t="str">
        <f t="shared" si="698"/>
        <v>Blank</v>
      </c>
      <c r="AF4320" s="217" t="str">
        <f t="shared" si="699"/>
        <v>Blank</v>
      </c>
      <c r="AG4320" s="9" t="str" cm="1">
        <f t="array" ref="AG4320">_xlfn.IFS(ISNUMBER(AC4320), "", ISNUMBER(SEARCH("Blank", AC4320)), "", ISERROR(AC4320), "Bad input on tab 3")</f>
        <v/>
      </c>
    </row>
    <row r="4321" spans="2:33" ht="15" customHeight="1" x14ac:dyDescent="0.75">
      <c r="B4321" s="205" t="str">
        <f>'5 Driver Data'!B4321</f>
        <v>4313</v>
      </c>
      <c r="C4321" s="193">
        <f>'5 Driver Data'!C4321</f>
        <v>0</v>
      </c>
      <c r="D4321" s="192">
        <f>'5 Driver Data'!D4321</f>
        <v>0</v>
      </c>
      <c r="E4321" s="191">
        <f>'5 Driver Data'!E4321</f>
        <v>0</v>
      </c>
      <c r="F4321" s="191">
        <f>'5 Driver Data'!F4321</f>
        <v>0</v>
      </c>
      <c r="G4321" s="191">
        <f>'5 Driver Data'!G4321</f>
        <v>0</v>
      </c>
      <c r="H4321" s="191">
        <f>'5 Driver Data'!H4321</f>
        <v>0</v>
      </c>
      <c r="I4321" s="191">
        <f>'5 Driver Data'!I4321</f>
        <v>0</v>
      </c>
      <c r="J4321" s="191">
        <f>'5 Driver Data'!J4321</f>
        <v>0</v>
      </c>
      <c r="K4321" s="206">
        <f>'5 Driver Data'!K4321</f>
        <v>0</v>
      </c>
      <c r="L4321" s="1"/>
      <c r="M4321" s="216" t="str">
        <f>IF(D4321=0,"Blank",'3 Model Input'!E$44*'3 Model Input'!E$45)</f>
        <v>Blank</v>
      </c>
      <c r="N4321" s="197" t="str">
        <f t="shared" si="690"/>
        <v>Blank</v>
      </c>
      <c r="O4321" s="197" t="str">
        <f>IF(D4321=0,"Blank",'3 Model Input'!E$49*(1-'3 Model Input'!E$51))</f>
        <v>Blank</v>
      </c>
      <c r="P4321" s="197" t="str">
        <f t="shared" si="691"/>
        <v>Blank</v>
      </c>
      <c r="Q4321" s="197" t="str">
        <f>IF(D4321=0,"Blank",IF(D4321="BEV",E4321*(1-'3 Model Input'!E$54), E4321))</f>
        <v>Blank</v>
      </c>
      <c r="R4321" s="198" t="str">
        <f>IF(D4321=0,"Blank",IF(D4321="PHEV",F4321/G4321,F4321*(1-'3 Model Input'!E$54)/G4321))</f>
        <v>Blank</v>
      </c>
      <c r="S4321" s="198" t="str">
        <f>IF(D4321=0,"Blank",IF(D4321="PHEV",MIN(M4321,E4321),MIN(M4321,(E4321*(1-'3 Model Input'!E$54)))))</f>
        <v>Blank</v>
      </c>
      <c r="T4321" s="217" t="str">
        <f t="shared" si="692"/>
        <v>Blank</v>
      </c>
      <c r="U4321" s="89"/>
      <c r="V4321" s="216" t="str">
        <f>IF(D4321=0,"Blank",P4321*'3 Model Input'!E$50)</f>
        <v>Blank</v>
      </c>
      <c r="W4321" s="197" t="str">
        <f t="shared" si="693"/>
        <v>Blank</v>
      </c>
      <c r="X4321" s="197" t="str">
        <f t="shared" si="694"/>
        <v>Blank</v>
      </c>
      <c r="Y4321" s="197" t="str">
        <f t="shared" si="695"/>
        <v>Blank</v>
      </c>
      <c r="Z4321" s="197" t="str">
        <f t="shared" si="696"/>
        <v>Blank</v>
      </c>
      <c r="AA4321" s="223" t="str" cm="1">
        <f t="array" ref="AA4321">_xlfn.IFS(ISTEXT('3 Model Input'!F$70),"Missing",ISTEXT('3 Model Input'!I$70),"Missing",ISNUMBER('3 Model Input'!K$70),'3 Model Input'!K$70*P4321)</f>
        <v>Missing</v>
      </c>
      <c r="AB4321" s="89"/>
      <c r="AC4321" s="227" t="str" cm="1">
        <f t="array" ref="AC4321">IF(D4321=0,"Blank",_xlfn.IFS('3 Model Input'!E$61=1,(V4321*G4321)/T4321,'3 Model Input'!E$61=2,(W4321*G4321)/T4321,'3 Model Input'!E$61=3,(X4321*G4321)/T4321,'3 Model Input'!E$61=4,(Y4321*G4321)/T4321,'3 Model Input'!E$61=5,(Z4321*G4321)/T4321, ISTEXT('3 Model Input'!E$61),"Missing",'3 Model Input'!E$61=6,(AA4321*G4321)/T4321))</f>
        <v>Blank</v>
      </c>
      <c r="AD4321" s="202" t="str">
        <f t="shared" si="697"/>
        <v>Blank</v>
      </c>
      <c r="AE4321" s="202" t="str">
        <f t="shared" si="698"/>
        <v>Blank</v>
      </c>
      <c r="AF4321" s="217" t="str">
        <f t="shared" si="699"/>
        <v>Blank</v>
      </c>
      <c r="AG4321" s="9" t="str" cm="1">
        <f t="array" ref="AG4321">_xlfn.IFS(ISNUMBER(AC4321), "", ISNUMBER(SEARCH("Blank", AC4321)), "", ISERROR(AC4321), "Bad input on tab 3")</f>
        <v/>
      </c>
    </row>
    <row r="4322" spans="2:33" ht="15" customHeight="1" x14ac:dyDescent="0.75">
      <c r="B4322" s="205" t="str">
        <f>'5 Driver Data'!B4322</f>
        <v>4314</v>
      </c>
      <c r="C4322" s="193">
        <f>'5 Driver Data'!C4322</f>
        <v>0</v>
      </c>
      <c r="D4322" s="192">
        <f>'5 Driver Data'!D4322</f>
        <v>0</v>
      </c>
      <c r="E4322" s="191">
        <f>'5 Driver Data'!E4322</f>
        <v>0</v>
      </c>
      <c r="F4322" s="191">
        <f>'5 Driver Data'!F4322</f>
        <v>0</v>
      </c>
      <c r="G4322" s="191">
        <f>'5 Driver Data'!G4322</f>
        <v>0</v>
      </c>
      <c r="H4322" s="191">
        <f>'5 Driver Data'!H4322</f>
        <v>0</v>
      </c>
      <c r="I4322" s="191">
        <f>'5 Driver Data'!I4322</f>
        <v>0</v>
      </c>
      <c r="J4322" s="191">
        <f>'5 Driver Data'!J4322</f>
        <v>0</v>
      </c>
      <c r="K4322" s="206">
        <f>'5 Driver Data'!K4322</f>
        <v>0</v>
      </c>
      <c r="L4322" s="1"/>
      <c r="M4322" s="216" t="str">
        <f>IF(D4322=0,"Blank",'3 Model Input'!E$44*'3 Model Input'!E$45)</f>
        <v>Blank</v>
      </c>
      <c r="N4322" s="197" t="str">
        <f t="shared" si="690"/>
        <v>Blank</v>
      </c>
      <c r="O4322" s="197" t="str">
        <f>IF(D4322=0,"Blank",'3 Model Input'!E$49*(1-'3 Model Input'!E$51))</f>
        <v>Blank</v>
      </c>
      <c r="P4322" s="197" t="str">
        <f t="shared" si="691"/>
        <v>Blank</v>
      </c>
      <c r="Q4322" s="197" t="str">
        <f>IF(D4322=0,"Blank",IF(D4322="BEV",E4322*(1-'3 Model Input'!E$54), E4322))</f>
        <v>Blank</v>
      </c>
      <c r="R4322" s="198" t="str">
        <f>IF(D4322=0,"Blank",IF(D4322="PHEV",F4322/G4322,F4322*(1-'3 Model Input'!E$54)/G4322))</f>
        <v>Blank</v>
      </c>
      <c r="S4322" s="198" t="str">
        <f>IF(D4322=0,"Blank",IF(D4322="PHEV",MIN(M4322,E4322),MIN(M4322,(E4322*(1-'3 Model Input'!E$54)))))</f>
        <v>Blank</v>
      </c>
      <c r="T4322" s="217" t="str">
        <f t="shared" si="692"/>
        <v>Blank</v>
      </c>
      <c r="U4322" s="89"/>
      <c r="V4322" s="216" t="str">
        <f>IF(D4322=0,"Blank",P4322*'3 Model Input'!E$50)</f>
        <v>Blank</v>
      </c>
      <c r="W4322" s="197" t="str">
        <f t="shared" si="693"/>
        <v>Blank</v>
      </c>
      <c r="X4322" s="197" t="str">
        <f t="shared" si="694"/>
        <v>Blank</v>
      </c>
      <c r="Y4322" s="197" t="str">
        <f t="shared" si="695"/>
        <v>Blank</v>
      </c>
      <c r="Z4322" s="197" t="str">
        <f t="shared" si="696"/>
        <v>Blank</v>
      </c>
      <c r="AA4322" s="223" t="str" cm="1">
        <f t="array" ref="AA4322">_xlfn.IFS(ISTEXT('3 Model Input'!F$70),"Missing",ISTEXT('3 Model Input'!I$70),"Missing",ISNUMBER('3 Model Input'!K$70),'3 Model Input'!K$70*P4322)</f>
        <v>Missing</v>
      </c>
      <c r="AB4322" s="89"/>
      <c r="AC4322" s="227" t="str" cm="1">
        <f t="array" ref="AC4322">IF(D4322=0,"Blank",_xlfn.IFS('3 Model Input'!E$61=1,(V4322*G4322)/T4322,'3 Model Input'!E$61=2,(W4322*G4322)/T4322,'3 Model Input'!E$61=3,(X4322*G4322)/T4322,'3 Model Input'!E$61=4,(Y4322*G4322)/T4322,'3 Model Input'!E$61=5,(Z4322*G4322)/T4322, ISTEXT('3 Model Input'!E$61),"Missing",'3 Model Input'!E$61=6,(AA4322*G4322)/T4322))</f>
        <v>Blank</v>
      </c>
      <c r="AD4322" s="202" t="str">
        <f t="shared" si="697"/>
        <v>Blank</v>
      </c>
      <c r="AE4322" s="202" t="str">
        <f t="shared" si="698"/>
        <v>Blank</v>
      </c>
      <c r="AF4322" s="217" t="str">
        <f t="shared" si="699"/>
        <v>Blank</v>
      </c>
      <c r="AG4322" s="9" t="str" cm="1">
        <f t="array" ref="AG4322">_xlfn.IFS(ISNUMBER(AC4322), "", ISNUMBER(SEARCH("Blank", AC4322)), "", ISERROR(AC4322), "Bad input on tab 3")</f>
        <v/>
      </c>
    </row>
    <row r="4323" spans="2:33" ht="15" customHeight="1" x14ac:dyDescent="0.75">
      <c r="B4323" s="205" t="str">
        <f>'5 Driver Data'!B4323</f>
        <v>4315</v>
      </c>
      <c r="C4323" s="193">
        <f>'5 Driver Data'!C4323</f>
        <v>0</v>
      </c>
      <c r="D4323" s="192">
        <f>'5 Driver Data'!D4323</f>
        <v>0</v>
      </c>
      <c r="E4323" s="191">
        <f>'5 Driver Data'!E4323</f>
        <v>0</v>
      </c>
      <c r="F4323" s="191">
        <f>'5 Driver Data'!F4323</f>
        <v>0</v>
      </c>
      <c r="G4323" s="191">
        <f>'5 Driver Data'!G4323</f>
        <v>0</v>
      </c>
      <c r="H4323" s="191">
        <f>'5 Driver Data'!H4323</f>
        <v>0</v>
      </c>
      <c r="I4323" s="191">
        <f>'5 Driver Data'!I4323</f>
        <v>0</v>
      </c>
      <c r="J4323" s="191">
        <f>'5 Driver Data'!J4323</f>
        <v>0</v>
      </c>
      <c r="K4323" s="206">
        <f>'5 Driver Data'!K4323</f>
        <v>0</v>
      </c>
      <c r="L4323" s="1"/>
      <c r="M4323" s="216" t="str">
        <f>IF(D4323=0,"Blank",'3 Model Input'!E$44*'3 Model Input'!E$45)</f>
        <v>Blank</v>
      </c>
      <c r="N4323" s="197" t="str">
        <f t="shared" si="690"/>
        <v>Blank</v>
      </c>
      <c r="O4323" s="197" t="str">
        <f>IF(D4323=0,"Blank",'3 Model Input'!E$49*(1-'3 Model Input'!E$51))</f>
        <v>Blank</v>
      </c>
      <c r="P4323" s="197" t="str">
        <f t="shared" si="691"/>
        <v>Blank</v>
      </c>
      <c r="Q4323" s="197" t="str">
        <f>IF(D4323=0,"Blank",IF(D4323="BEV",E4323*(1-'3 Model Input'!E$54), E4323))</f>
        <v>Blank</v>
      </c>
      <c r="R4323" s="198" t="str">
        <f>IF(D4323=0,"Blank",IF(D4323="PHEV",F4323/G4323,F4323*(1-'3 Model Input'!E$54)/G4323))</f>
        <v>Blank</v>
      </c>
      <c r="S4323" s="198" t="str">
        <f>IF(D4323=0,"Blank",IF(D4323="PHEV",MIN(M4323,E4323),MIN(M4323,(E4323*(1-'3 Model Input'!E$54)))))</f>
        <v>Blank</v>
      </c>
      <c r="T4323" s="217" t="str">
        <f t="shared" si="692"/>
        <v>Blank</v>
      </c>
      <c r="U4323" s="89"/>
      <c r="V4323" s="216" t="str">
        <f>IF(D4323=0,"Blank",P4323*'3 Model Input'!E$50)</f>
        <v>Blank</v>
      </c>
      <c r="W4323" s="197" t="str">
        <f t="shared" si="693"/>
        <v>Blank</v>
      </c>
      <c r="X4323" s="197" t="str">
        <f t="shared" si="694"/>
        <v>Blank</v>
      </c>
      <c r="Y4323" s="197" t="str">
        <f t="shared" si="695"/>
        <v>Blank</v>
      </c>
      <c r="Z4323" s="197" t="str">
        <f t="shared" si="696"/>
        <v>Blank</v>
      </c>
      <c r="AA4323" s="223" t="str" cm="1">
        <f t="array" ref="AA4323">_xlfn.IFS(ISTEXT('3 Model Input'!F$70),"Missing",ISTEXT('3 Model Input'!I$70),"Missing",ISNUMBER('3 Model Input'!K$70),'3 Model Input'!K$70*P4323)</f>
        <v>Missing</v>
      </c>
      <c r="AB4323" s="89"/>
      <c r="AC4323" s="227" t="str" cm="1">
        <f t="array" ref="AC4323">IF(D4323=0,"Blank",_xlfn.IFS('3 Model Input'!E$61=1,(V4323*G4323)/T4323,'3 Model Input'!E$61=2,(W4323*G4323)/T4323,'3 Model Input'!E$61=3,(X4323*G4323)/T4323,'3 Model Input'!E$61=4,(Y4323*G4323)/T4323,'3 Model Input'!E$61=5,(Z4323*G4323)/T4323, ISTEXT('3 Model Input'!E$61),"Missing",'3 Model Input'!E$61=6,(AA4323*G4323)/T4323))</f>
        <v>Blank</v>
      </c>
      <c r="AD4323" s="202" t="str">
        <f t="shared" si="697"/>
        <v>Blank</v>
      </c>
      <c r="AE4323" s="202" t="str">
        <f t="shared" si="698"/>
        <v>Blank</v>
      </c>
      <c r="AF4323" s="217" t="str">
        <f t="shared" si="699"/>
        <v>Blank</v>
      </c>
      <c r="AG4323" s="9" t="str" cm="1">
        <f t="array" ref="AG4323">_xlfn.IFS(ISNUMBER(AC4323), "", ISNUMBER(SEARCH("Blank", AC4323)), "", ISERROR(AC4323), "Bad input on tab 3")</f>
        <v/>
      </c>
    </row>
    <row r="4324" spans="2:33" ht="15" customHeight="1" x14ac:dyDescent="0.75">
      <c r="B4324" s="205" t="str">
        <f>'5 Driver Data'!B4324</f>
        <v>4316</v>
      </c>
      <c r="C4324" s="193">
        <f>'5 Driver Data'!C4324</f>
        <v>0</v>
      </c>
      <c r="D4324" s="192">
        <f>'5 Driver Data'!D4324</f>
        <v>0</v>
      </c>
      <c r="E4324" s="191">
        <f>'5 Driver Data'!E4324</f>
        <v>0</v>
      </c>
      <c r="F4324" s="191">
        <f>'5 Driver Data'!F4324</f>
        <v>0</v>
      </c>
      <c r="G4324" s="191">
        <f>'5 Driver Data'!G4324</f>
        <v>0</v>
      </c>
      <c r="H4324" s="191">
        <f>'5 Driver Data'!H4324</f>
        <v>0</v>
      </c>
      <c r="I4324" s="191">
        <f>'5 Driver Data'!I4324</f>
        <v>0</v>
      </c>
      <c r="J4324" s="191">
        <f>'5 Driver Data'!J4324</f>
        <v>0</v>
      </c>
      <c r="K4324" s="206">
        <f>'5 Driver Data'!K4324</f>
        <v>0</v>
      </c>
      <c r="L4324" s="1"/>
      <c r="M4324" s="216" t="str">
        <f>IF(D4324=0,"Blank",'3 Model Input'!E$44*'3 Model Input'!E$45)</f>
        <v>Blank</v>
      </c>
      <c r="N4324" s="197" t="str">
        <f t="shared" si="690"/>
        <v>Blank</v>
      </c>
      <c r="O4324" s="197" t="str">
        <f>IF(D4324=0,"Blank",'3 Model Input'!E$49*(1-'3 Model Input'!E$51))</f>
        <v>Blank</v>
      </c>
      <c r="P4324" s="197" t="str">
        <f t="shared" si="691"/>
        <v>Blank</v>
      </c>
      <c r="Q4324" s="197" t="str">
        <f>IF(D4324=0,"Blank",IF(D4324="BEV",E4324*(1-'3 Model Input'!E$54), E4324))</f>
        <v>Blank</v>
      </c>
      <c r="R4324" s="198" t="str">
        <f>IF(D4324=0,"Blank",IF(D4324="PHEV",F4324/G4324,F4324*(1-'3 Model Input'!E$54)/G4324))</f>
        <v>Blank</v>
      </c>
      <c r="S4324" s="198" t="str">
        <f>IF(D4324=0,"Blank",IF(D4324="PHEV",MIN(M4324,E4324),MIN(M4324,(E4324*(1-'3 Model Input'!E$54)))))</f>
        <v>Blank</v>
      </c>
      <c r="T4324" s="217" t="str">
        <f t="shared" si="692"/>
        <v>Blank</v>
      </c>
      <c r="U4324" s="89"/>
      <c r="V4324" s="216" t="str">
        <f>IF(D4324=0,"Blank",P4324*'3 Model Input'!E$50)</f>
        <v>Blank</v>
      </c>
      <c r="W4324" s="197" t="str">
        <f t="shared" si="693"/>
        <v>Blank</v>
      </c>
      <c r="X4324" s="197" t="str">
        <f t="shared" si="694"/>
        <v>Blank</v>
      </c>
      <c r="Y4324" s="197" t="str">
        <f t="shared" si="695"/>
        <v>Blank</v>
      </c>
      <c r="Z4324" s="197" t="str">
        <f t="shared" si="696"/>
        <v>Blank</v>
      </c>
      <c r="AA4324" s="223" t="str" cm="1">
        <f t="array" ref="AA4324">_xlfn.IFS(ISTEXT('3 Model Input'!F$70),"Missing",ISTEXT('3 Model Input'!I$70),"Missing",ISNUMBER('3 Model Input'!K$70),'3 Model Input'!K$70*P4324)</f>
        <v>Missing</v>
      </c>
      <c r="AB4324" s="89"/>
      <c r="AC4324" s="227" t="str" cm="1">
        <f t="array" ref="AC4324">IF(D4324=0,"Blank",_xlfn.IFS('3 Model Input'!E$61=1,(V4324*G4324)/T4324,'3 Model Input'!E$61=2,(W4324*G4324)/T4324,'3 Model Input'!E$61=3,(X4324*G4324)/T4324,'3 Model Input'!E$61=4,(Y4324*G4324)/T4324,'3 Model Input'!E$61=5,(Z4324*G4324)/T4324, ISTEXT('3 Model Input'!E$61),"Missing",'3 Model Input'!E$61=6,(AA4324*G4324)/T4324))</f>
        <v>Blank</v>
      </c>
      <c r="AD4324" s="202" t="str">
        <f t="shared" si="697"/>
        <v>Blank</v>
      </c>
      <c r="AE4324" s="202" t="str">
        <f t="shared" si="698"/>
        <v>Blank</v>
      </c>
      <c r="AF4324" s="217" t="str">
        <f t="shared" si="699"/>
        <v>Blank</v>
      </c>
      <c r="AG4324" s="9" t="str" cm="1">
        <f t="array" ref="AG4324">_xlfn.IFS(ISNUMBER(AC4324), "", ISNUMBER(SEARCH("Blank", AC4324)), "", ISERROR(AC4324), "Bad input on tab 3")</f>
        <v/>
      </c>
    </row>
    <row r="4325" spans="2:33" ht="15" customHeight="1" x14ac:dyDescent="0.75">
      <c r="B4325" s="205" t="str">
        <f>'5 Driver Data'!B4325</f>
        <v>4317</v>
      </c>
      <c r="C4325" s="193">
        <f>'5 Driver Data'!C4325</f>
        <v>0</v>
      </c>
      <c r="D4325" s="192">
        <f>'5 Driver Data'!D4325</f>
        <v>0</v>
      </c>
      <c r="E4325" s="191">
        <f>'5 Driver Data'!E4325</f>
        <v>0</v>
      </c>
      <c r="F4325" s="191">
        <f>'5 Driver Data'!F4325</f>
        <v>0</v>
      </c>
      <c r="G4325" s="191">
        <f>'5 Driver Data'!G4325</f>
        <v>0</v>
      </c>
      <c r="H4325" s="191">
        <f>'5 Driver Data'!H4325</f>
        <v>0</v>
      </c>
      <c r="I4325" s="191">
        <f>'5 Driver Data'!I4325</f>
        <v>0</v>
      </c>
      <c r="J4325" s="191">
        <f>'5 Driver Data'!J4325</f>
        <v>0</v>
      </c>
      <c r="K4325" s="206">
        <f>'5 Driver Data'!K4325</f>
        <v>0</v>
      </c>
      <c r="L4325" s="1"/>
      <c r="M4325" s="216" t="str">
        <f>IF(D4325=0,"Blank",'3 Model Input'!E$44*'3 Model Input'!E$45)</f>
        <v>Blank</v>
      </c>
      <c r="N4325" s="197" t="str">
        <f t="shared" si="690"/>
        <v>Blank</v>
      </c>
      <c r="O4325" s="197" t="str">
        <f>IF(D4325=0,"Blank",'3 Model Input'!E$49*(1-'3 Model Input'!E$51))</f>
        <v>Blank</v>
      </c>
      <c r="P4325" s="197" t="str">
        <f t="shared" si="691"/>
        <v>Blank</v>
      </c>
      <c r="Q4325" s="197" t="str">
        <f>IF(D4325=0,"Blank",IF(D4325="BEV",E4325*(1-'3 Model Input'!E$54), E4325))</f>
        <v>Blank</v>
      </c>
      <c r="R4325" s="198" t="str">
        <f>IF(D4325=0,"Blank",IF(D4325="PHEV",F4325/G4325,F4325*(1-'3 Model Input'!E$54)/G4325))</f>
        <v>Blank</v>
      </c>
      <c r="S4325" s="198" t="str">
        <f>IF(D4325=0,"Blank",IF(D4325="PHEV",MIN(M4325,E4325),MIN(M4325,(E4325*(1-'3 Model Input'!E$54)))))</f>
        <v>Blank</v>
      </c>
      <c r="T4325" s="217" t="str">
        <f t="shared" si="692"/>
        <v>Blank</v>
      </c>
      <c r="U4325" s="89"/>
      <c r="V4325" s="216" t="str">
        <f>IF(D4325=0,"Blank",P4325*'3 Model Input'!E$50)</f>
        <v>Blank</v>
      </c>
      <c r="W4325" s="197" t="str">
        <f t="shared" si="693"/>
        <v>Blank</v>
      </c>
      <c r="X4325" s="197" t="str">
        <f t="shared" si="694"/>
        <v>Blank</v>
      </c>
      <c r="Y4325" s="197" t="str">
        <f t="shared" si="695"/>
        <v>Blank</v>
      </c>
      <c r="Z4325" s="197" t="str">
        <f t="shared" si="696"/>
        <v>Blank</v>
      </c>
      <c r="AA4325" s="223" t="str" cm="1">
        <f t="array" ref="AA4325">_xlfn.IFS(ISTEXT('3 Model Input'!F$70),"Missing",ISTEXT('3 Model Input'!I$70),"Missing",ISNUMBER('3 Model Input'!K$70),'3 Model Input'!K$70*P4325)</f>
        <v>Missing</v>
      </c>
      <c r="AB4325" s="89"/>
      <c r="AC4325" s="227" t="str" cm="1">
        <f t="array" ref="AC4325">IF(D4325=0,"Blank",_xlfn.IFS('3 Model Input'!E$61=1,(V4325*G4325)/T4325,'3 Model Input'!E$61=2,(W4325*G4325)/T4325,'3 Model Input'!E$61=3,(X4325*G4325)/T4325,'3 Model Input'!E$61=4,(Y4325*G4325)/T4325,'3 Model Input'!E$61=5,(Z4325*G4325)/T4325, ISTEXT('3 Model Input'!E$61),"Missing",'3 Model Input'!E$61=6,(AA4325*G4325)/T4325))</f>
        <v>Blank</v>
      </c>
      <c r="AD4325" s="202" t="str">
        <f t="shared" si="697"/>
        <v>Blank</v>
      </c>
      <c r="AE4325" s="202" t="str">
        <f t="shared" si="698"/>
        <v>Blank</v>
      </c>
      <c r="AF4325" s="217" t="str">
        <f t="shared" si="699"/>
        <v>Blank</v>
      </c>
      <c r="AG4325" s="9" t="str" cm="1">
        <f t="array" ref="AG4325">_xlfn.IFS(ISNUMBER(AC4325), "", ISNUMBER(SEARCH("Blank", AC4325)), "", ISERROR(AC4325), "Bad input on tab 3")</f>
        <v/>
      </c>
    </row>
    <row r="4326" spans="2:33" ht="15" customHeight="1" x14ac:dyDescent="0.75">
      <c r="B4326" s="205" t="str">
        <f>'5 Driver Data'!B4326</f>
        <v>4318</v>
      </c>
      <c r="C4326" s="193">
        <f>'5 Driver Data'!C4326</f>
        <v>0</v>
      </c>
      <c r="D4326" s="192">
        <f>'5 Driver Data'!D4326</f>
        <v>0</v>
      </c>
      <c r="E4326" s="191">
        <f>'5 Driver Data'!E4326</f>
        <v>0</v>
      </c>
      <c r="F4326" s="191">
        <f>'5 Driver Data'!F4326</f>
        <v>0</v>
      </c>
      <c r="G4326" s="191">
        <f>'5 Driver Data'!G4326</f>
        <v>0</v>
      </c>
      <c r="H4326" s="191">
        <f>'5 Driver Data'!H4326</f>
        <v>0</v>
      </c>
      <c r="I4326" s="191">
        <f>'5 Driver Data'!I4326</f>
        <v>0</v>
      </c>
      <c r="J4326" s="191">
        <f>'5 Driver Data'!J4326</f>
        <v>0</v>
      </c>
      <c r="K4326" s="206">
        <f>'5 Driver Data'!K4326</f>
        <v>0</v>
      </c>
      <c r="L4326" s="1"/>
      <c r="M4326" s="216" t="str">
        <f>IF(D4326=0,"Blank",'3 Model Input'!E$44*'3 Model Input'!E$45)</f>
        <v>Blank</v>
      </c>
      <c r="N4326" s="197" t="str">
        <f t="shared" si="690"/>
        <v>Blank</v>
      </c>
      <c r="O4326" s="197" t="str">
        <f>IF(D4326=0,"Blank",'3 Model Input'!E$49*(1-'3 Model Input'!E$51))</f>
        <v>Blank</v>
      </c>
      <c r="P4326" s="197" t="str">
        <f t="shared" si="691"/>
        <v>Blank</v>
      </c>
      <c r="Q4326" s="197" t="str">
        <f>IF(D4326=0,"Blank",IF(D4326="BEV",E4326*(1-'3 Model Input'!E$54), E4326))</f>
        <v>Blank</v>
      </c>
      <c r="R4326" s="198" t="str">
        <f>IF(D4326=0,"Blank",IF(D4326="PHEV",F4326/G4326,F4326*(1-'3 Model Input'!E$54)/G4326))</f>
        <v>Blank</v>
      </c>
      <c r="S4326" s="198" t="str">
        <f>IF(D4326=0,"Blank",IF(D4326="PHEV",MIN(M4326,E4326),MIN(M4326,(E4326*(1-'3 Model Input'!E$54)))))</f>
        <v>Blank</v>
      </c>
      <c r="T4326" s="217" t="str">
        <f t="shared" si="692"/>
        <v>Blank</v>
      </c>
      <c r="U4326" s="89"/>
      <c r="V4326" s="216" t="str">
        <f>IF(D4326=0,"Blank",P4326*'3 Model Input'!E$50)</f>
        <v>Blank</v>
      </c>
      <c r="W4326" s="197" t="str">
        <f t="shared" si="693"/>
        <v>Blank</v>
      </c>
      <c r="X4326" s="197" t="str">
        <f t="shared" si="694"/>
        <v>Blank</v>
      </c>
      <c r="Y4326" s="197" t="str">
        <f t="shared" si="695"/>
        <v>Blank</v>
      </c>
      <c r="Z4326" s="197" t="str">
        <f t="shared" si="696"/>
        <v>Blank</v>
      </c>
      <c r="AA4326" s="223" t="str" cm="1">
        <f t="array" ref="AA4326">_xlfn.IFS(ISTEXT('3 Model Input'!F$70),"Missing",ISTEXT('3 Model Input'!I$70),"Missing",ISNUMBER('3 Model Input'!K$70),'3 Model Input'!K$70*P4326)</f>
        <v>Missing</v>
      </c>
      <c r="AB4326" s="89"/>
      <c r="AC4326" s="227" t="str" cm="1">
        <f t="array" ref="AC4326">IF(D4326=0,"Blank",_xlfn.IFS('3 Model Input'!E$61=1,(V4326*G4326)/T4326,'3 Model Input'!E$61=2,(W4326*G4326)/T4326,'3 Model Input'!E$61=3,(X4326*G4326)/T4326,'3 Model Input'!E$61=4,(Y4326*G4326)/T4326,'3 Model Input'!E$61=5,(Z4326*G4326)/T4326, ISTEXT('3 Model Input'!E$61),"Missing",'3 Model Input'!E$61=6,(AA4326*G4326)/T4326))</f>
        <v>Blank</v>
      </c>
      <c r="AD4326" s="202" t="str">
        <f t="shared" si="697"/>
        <v>Blank</v>
      </c>
      <c r="AE4326" s="202" t="str">
        <f t="shared" si="698"/>
        <v>Blank</v>
      </c>
      <c r="AF4326" s="217" t="str">
        <f t="shared" si="699"/>
        <v>Blank</v>
      </c>
      <c r="AG4326" s="9" t="str" cm="1">
        <f t="array" ref="AG4326">_xlfn.IFS(ISNUMBER(AC4326), "", ISNUMBER(SEARCH("Blank", AC4326)), "", ISERROR(AC4326), "Bad input on tab 3")</f>
        <v/>
      </c>
    </row>
    <row r="4327" spans="2:33" ht="15" customHeight="1" x14ac:dyDescent="0.75">
      <c r="B4327" s="205" t="str">
        <f>'5 Driver Data'!B4327</f>
        <v>4319</v>
      </c>
      <c r="C4327" s="193">
        <f>'5 Driver Data'!C4327</f>
        <v>0</v>
      </c>
      <c r="D4327" s="192">
        <f>'5 Driver Data'!D4327</f>
        <v>0</v>
      </c>
      <c r="E4327" s="191">
        <f>'5 Driver Data'!E4327</f>
        <v>0</v>
      </c>
      <c r="F4327" s="191">
        <f>'5 Driver Data'!F4327</f>
        <v>0</v>
      </c>
      <c r="G4327" s="191">
        <f>'5 Driver Data'!G4327</f>
        <v>0</v>
      </c>
      <c r="H4327" s="191">
        <f>'5 Driver Data'!H4327</f>
        <v>0</v>
      </c>
      <c r="I4327" s="191">
        <f>'5 Driver Data'!I4327</f>
        <v>0</v>
      </c>
      <c r="J4327" s="191">
        <f>'5 Driver Data'!J4327</f>
        <v>0</v>
      </c>
      <c r="K4327" s="206">
        <f>'5 Driver Data'!K4327</f>
        <v>0</v>
      </c>
      <c r="L4327" s="1"/>
      <c r="M4327" s="216" t="str">
        <f>IF(D4327=0,"Blank",'3 Model Input'!E$44*'3 Model Input'!E$45)</f>
        <v>Blank</v>
      </c>
      <c r="N4327" s="197" t="str">
        <f t="shared" si="690"/>
        <v>Blank</v>
      </c>
      <c r="O4327" s="197" t="str">
        <f>IF(D4327=0,"Blank",'3 Model Input'!E$49*(1-'3 Model Input'!E$51))</f>
        <v>Blank</v>
      </c>
      <c r="P4327" s="197" t="str">
        <f t="shared" si="691"/>
        <v>Blank</v>
      </c>
      <c r="Q4327" s="197" t="str">
        <f>IF(D4327=0,"Blank",IF(D4327="BEV",E4327*(1-'3 Model Input'!E$54), E4327))</f>
        <v>Blank</v>
      </c>
      <c r="R4327" s="198" t="str">
        <f>IF(D4327=0,"Blank",IF(D4327="PHEV",F4327/G4327,F4327*(1-'3 Model Input'!E$54)/G4327))</f>
        <v>Blank</v>
      </c>
      <c r="S4327" s="198" t="str">
        <f>IF(D4327=0,"Blank",IF(D4327="PHEV",MIN(M4327,E4327),MIN(M4327,(E4327*(1-'3 Model Input'!E$54)))))</f>
        <v>Blank</v>
      </c>
      <c r="T4327" s="217" t="str">
        <f t="shared" si="692"/>
        <v>Blank</v>
      </c>
      <c r="U4327" s="89"/>
      <c r="V4327" s="216" t="str">
        <f>IF(D4327=0,"Blank",P4327*'3 Model Input'!E$50)</f>
        <v>Blank</v>
      </c>
      <c r="W4327" s="197" t="str">
        <f t="shared" si="693"/>
        <v>Blank</v>
      </c>
      <c r="X4327" s="197" t="str">
        <f t="shared" si="694"/>
        <v>Blank</v>
      </c>
      <c r="Y4327" s="197" t="str">
        <f t="shared" si="695"/>
        <v>Blank</v>
      </c>
      <c r="Z4327" s="197" t="str">
        <f t="shared" si="696"/>
        <v>Blank</v>
      </c>
      <c r="AA4327" s="223" t="str" cm="1">
        <f t="array" ref="AA4327">_xlfn.IFS(ISTEXT('3 Model Input'!F$70),"Missing",ISTEXT('3 Model Input'!I$70),"Missing",ISNUMBER('3 Model Input'!K$70),'3 Model Input'!K$70*P4327)</f>
        <v>Missing</v>
      </c>
      <c r="AB4327" s="89"/>
      <c r="AC4327" s="227" t="str" cm="1">
        <f t="array" ref="AC4327">IF(D4327=0,"Blank",_xlfn.IFS('3 Model Input'!E$61=1,(V4327*G4327)/T4327,'3 Model Input'!E$61=2,(W4327*G4327)/T4327,'3 Model Input'!E$61=3,(X4327*G4327)/T4327,'3 Model Input'!E$61=4,(Y4327*G4327)/T4327,'3 Model Input'!E$61=5,(Z4327*G4327)/T4327, ISTEXT('3 Model Input'!E$61),"Missing",'3 Model Input'!E$61=6,(AA4327*G4327)/T4327))</f>
        <v>Blank</v>
      </c>
      <c r="AD4327" s="202" t="str">
        <f t="shared" si="697"/>
        <v>Blank</v>
      </c>
      <c r="AE4327" s="202" t="str">
        <f t="shared" si="698"/>
        <v>Blank</v>
      </c>
      <c r="AF4327" s="217" t="str">
        <f t="shared" si="699"/>
        <v>Blank</v>
      </c>
      <c r="AG4327" s="9" t="str" cm="1">
        <f t="array" ref="AG4327">_xlfn.IFS(ISNUMBER(AC4327), "", ISNUMBER(SEARCH("Blank", AC4327)), "", ISERROR(AC4327), "Bad input on tab 3")</f>
        <v/>
      </c>
    </row>
    <row r="4328" spans="2:33" ht="15" customHeight="1" x14ac:dyDescent="0.75">
      <c r="B4328" s="205" t="str">
        <f>'5 Driver Data'!B4328</f>
        <v>4320</v>
      </c>
      <c r="C4328" s="193">
        <f>'5 Driver Data'!C4328</f>
        <v>0</v>
      </c>
      <c r="D4328" s="192">
        <f>'5 Driver Data'!D4328</f>
        <v>0</v>
      </c>
      <c r="E4328" s="191">
        <f>'5 Driver Data'!E4328</f>
        <v>0</v>
      </c>
      <c r="F4328" s="191">
        <f>'5 Driver Data'!F4328</f>
        <v>0</v>
      </c>
      <c r="G4328" s="191">
        <f>'5 Driver Data'!G4328</f>
        <v>0</v>
      </c>
      <c r="H4328" s="191">
        <f>'5 Driver Data'!H4328</f>
        <v>0</v>
      </c>
      <c r="I4328" s="191">
        <f>'5 Driver Data'!I4328</f>
        <v>0</v>
      </c>
      <c r="J4328" s="191">
        <f>'5 Driver Data'!J4328</f>
        <v>0</v>
      </c>
      <c r="K4328" s="206">
        <f>'5 Driver Data'!K4328</f>
        <v>0</v>
      </c>
      <c r="L4328" s="1"/>
      <c r="M4328" s="216" t="str">
        <f>IF(D4328=0,"Blank",'3 Model Input'!E$44*'3 Model Input'!E$45)</f>
        <v>Blank</v>
      </c>
      <c r="N4328" s="197" t="str">
        <f t="shared" si="690"/>
        <v>Blank</v>
      </c>
      <c r="O4328" s="197" t="str">
        <f>IF(D4328=0,"Blank",'3 Model Input'!E$49*(1-'3 Model Input'!E$51))</f>
        <v>Blank</v>
      </c>
      <c r="P4328" s="197" t="str">
        <f t="shared" si="691"/>
        <v>Blank</v>
      </c>
      <c r="Q4328" s="197" t="str">
        <f>IF(D4328=0,"Blank",IF(D4328="BEV",E4328*(1-'3 Model Input'!E$54), E4328))</f>
        <v>Blank</v>
      </c>
      <c r="R4328" s="198" t="str">
        <f>IF(D4328=0,"Blank",IF(D4328="PHEV",F4328/G4328,F4328*(1-'3 Model Input'!E$54)/G4328))</f>
        <v>Blank</v>
      </c>
      <c r="S4328" s="198" t="str">
        <f>IF(D4328=0,"Blank",IF(D4328="PHEV",MIN(M4328,E4328),MIN(M4328,(E4328*(1-'3 Model Input'!E$54)))))</f>
        <v>Blank</v>
      </c>
      <c r="T4328" s="217" t="str">
        <f t="shared" si="692"/>
        <v>Blank</v>
      </c>
      <c r="U4328" s="89"/>
      <c r="V4328" s="216" t="str">
        <f>IF(D4328=0,"Blank",P4328*'3 Model Input'!E$50)</f>
        <v>Blank</v>
      </c>
      <c r="W4328" s="197" t="str">
        <f t="shared" si="693"/>
        <v>Blank</v>
      </c>
      <c r="X4328" s="197" t="str">
        <f t="shared" si="694"/>
        <v>Blank</v>
      </c>
      <c r="Y4328" s="197" t="str">
        <f t="shared" si="695"/>
        <v>Blank</v>
      </c>
      <c r="Z4328" s="197" t="str">
        <f t="shared" si="696"/>
        <v>Blank</v>
      </c>
      <c r="AA4328" s="223" t="str" cm="1">
        <f t="array" ref="AA4328">_xlfn.IFS(ISTEXT('3 Model Input'!F$70),"Missing",ISTEXT('3 Model Input'!I$70),"Missing",ISNUMBER('3 Model Input'!K$70),'3 Model Input'!K$70*P4328)</f>
        <v>Missing</v>
      </c>
      <c r="AB4328" s="89"/>
      <c r="AC4328" s="227" t="str" cm="1">
        <f t="array" ref="AC4328">IF(D4328=0,"Blank",_xlfn.IFS('3 Model Input'!E$61=1,(V4328*G4328)/T4328,'3 Model Input'!E$61=2,(W4328*G4328)/T4328,'3 Model Input'!E$61=3,(X4328*G4328)/T4328,'3 Model Input'!E$61=4,(Y4328*G4328)/T4328,'3 Model Input'!E$61=5,(Z4328*G4328)/T4328, ISTEXT('3 Model Input'!E$61),"Missing",'3 Model Input'!E$61=6,(AA4328*G4328)/T4328))</f>
        <v>Blank</v>
      </c>
      <c r="AD4328" s="202" t="str">
        <f t="shared" si="697"/>
        <v>Blank</v>
      </c>
      <c r="AE4328" s="202" t="str">
        <f t="shared" si="698"/>
        <v>Blank</v>
      </c>
      <c r="AF4328" s="217" t="str">
        <f t="shared" si="699"/>
        <v>Blank</v>
      </c>
      <c r="AG4328" s="9" t="str" cm="1">
        <f t="array" ref="AG4328">_xlfn.IFS(ISNUMBER(AC4328), "", ISNUMBER(SEARCH("Blank", AC4328)), "", ISERROR(AC4328), "Bad input on tab 3")</f>
        <v/>
      </c>
    </row>
    <row r="4329" spans="2:33" ht="15" customHeight="1" x14ac:dyDescent="0.75">
      <c r="B4329" s="205" t="str">
        <f>'5 Driver Data'!B4329</f>
        <v>4321</v>
      </c>
      <c r="C4329" s="193">
        <f>'5 Driver Data'!C4329</f>
        <v>0</v>
      </c>
      <c r="D4329" s="192">
        <f>'5 Driver Data'!D4329</f>
        <v>0</v>
      </c>
      <c r="E4329" s="191">
        <f>'5 Driver Data'!E4329</f>
        <v>0</v>
      </c>
      <c r="F4329" s="191">
        <f>'5 Driver Data'!F4329</f>
        <v>0</v>
      </c>
      <c r="G4329" s="191">
        <f>'5 Driver Data'!G4329</f>
        <v>0</v>
      </c>
      <c r="H4329" s="191">
        <f>'5 Driver Data'!H4329</f>
        <v>0</v>
      </c>
      <c r="I4329" s="191">
        <f>'5 Driver Data'!I4329</f>
        <v>0</v>
      </c>
      <c r="J4329" s="191">
        <f>'5 Driver Data'!J4329</f>
        <v>0</v>
      </c>
      <c r="K4329" s="206">
        <f>'5 Driver Data'!K4329</f>
        <v>0</v>
      </c>
      <c r="L4329" s="1"/>
      <c r="M4329" s="216" t="str">
        <f>IF(D4329=0,"Blank",'3 Model Input'!E$44*'3 Model Input'!E$45)</f>
        <v>Blank</v>
      </c>
      <c r="N4329" s="197" t="str">
        <f t="shared" si="690"/>
        <v>Blank</v>
      </c>
      <c r="O4329" s="197" t="str">
        <f>IF(D4329=0,"Blank",'3 Model Input'!E$49*(1-'3 Model Input'!E$51))</f>
        <v>Blank</v>
      </c>
      <c r="P4329" s="197" t="str">
        <f t="shared" si="691"/>
        <v>Blank</v>
      </c>
      <c r="Q4329" s="197" t="str">
        <f>IF(D4329=0,"Blank",IF(D4329="BEV",E4329*(1-'3 Model Input'!E$54), E4329))</f>
        <v>Blank</v>
      </c>
      <c r="R4329" s="198" t="str">
        <f>IF(D4329=0,"Blank",IF(D4329="PHEV",F4329/G4329,F4329*(1-'3 Model Input'!E$54)/G4329))</f>
        <v>Blank</v>
      </c>
      <c r="S4329" s="198" t="str">
        <f>IF(D4329=0,"Blank",IF(D4329="PHEV",MIN(M4329,E4329),MIN(M4329,(E4329*(1-'3 Model Input'!E$54)))))</f>
        <v>Blank</v>
      </c>
      <c r="T4329" s="217" t="str">
        <f t="shared" si="692"/>
        <v>Blank</v>
      </c>
      <c r="U4329" s="89"/>
      <c r="V4329" s="216" t="str">
        <f>IF(D4329=0,"Blank",P4329*'3 Model Input'!E$50)</f>
        <v>Blank</v>
      </c>
      <c r="W4329" s="197" t="str">
        <f t="shared" si="693"/>
        <v>Blank</v>
      </c>
      <c r="X4329" s="197" t="str">
        <f t="shared" si="694"/>
        <v>Blank</v>
      </c>
      <c r="Y4329" s="197" t="str">
        <f t="shared" si="695"/>
        <v>Blank</v>
      </c>
      <c r="Z4329" s="197" t="str">
        <f t="shared" si="696"/>
        <v>Blank</v>
      </c>
      <c r="AA4329" s="223" t="str" cm="1">
        <f t="array" ref="AA4329">_xlfn.IFS(ISTEXT('3 Model Input'!F$70),"Missing",ISTEXT('3 Model Input'!I$70),"Missing",ISNUMBER('3 Model Input'!K$70),'3 Model Input'!K$70*P4329)</f>
        <v>Missing</v>
      </c>
      <c r="AB4329" s="89"/>
      <c r="AC4329" s="227" t="str" cm="1">
        <f t="array" ref="AC4329">IF(D4329=0,"Blank",_xlfn.IFS('3 Model Input'!E$61=1,(V4329*G4329)/T4329,'3 Model Input'!E$61=2,(W4329*G4329)/T4329,'3 Model Input'!E$61=3,(X4329*G4329)/T4329,'3 Model Input'!E$61=4,(Y4329*G4329)/T4329,'3 Model Input'!E$61=5,(Z4329*G4329)/T4329, ISTEXT('3 Model Input'!E$61),"Missing",'3 Model Input'!E$61=6,(AA4329*G4329)/T4329))</f>
        <v>Blank</v>
      </c>
      <c r="AD4329" s="202" t="str">
        <f t="shared" si="697"/>
        <v>Blank</v>
      </c>
      <c r="AE4329" s="202" t="str">
        <f t="shared" si="698"/>
        <v>Blank</v>
      </c>
      <c r="AF4329" s="217" t="str">
        <f t="shared" si="699"/>
        <v>Blank</v>
      </c>
      <c r="AG4329" s="9" t="str" cm="1">
        <f t="array" ref="AG4329">_xlfn.IFS(ISNUMBER(AC4329), "", ISNUMBER(SEARCH("Blank", AC4329)), "", ISERROR(AC4329), "Bad input on tab 3")</f>
        <v/>
      </c>
    </row>
    <row r="4330" spans="2:33" ht="15" customHeight="1" x14ac:dyDescent="0.75">
      <c r="B4330" s="205" t="str">
        <f>'5 Driver Data'!B4330</f>
        <v>4322</v>
      </c>
      <c r="C4330" s="193">
        <f>'5 Driver Data'!C4330</f>
        <v>0</v>
      </c>
      <c r="D4330" s="192">
        <f>'5 Driver Data'!D4330</f>
        <v>0</v>
      </c>
      <c r="E4330" s="191">
        <f>'5 Driver Data'!E4330</f>
        <v>0</v>
      </c>
      <c r="F4330" s="191">
        <f>'5 Driver Data'!F4330</f>
        <v>0</v>
      </c>
      <c r="G4330" s="191">
        <f>'5 Driver Data'!G4330</f>
        <v>0</v>
      </c>
      <c r="H4330" s="191">
        <f>'5 Driver Data'!H4330</f>
        <v>0</v>
      </c>
      <c r="I4330" s="191">
        <f>'5 Driver Data'!I4330</f>
        <v>0</v>
      </c>
      <c r="J4330" s="191">
        <f>'5 Driver Data'!J4330</f>
        <v>0</v>
      </c>
      <c r="K4330" s="206">
        <f>'5 Driver Data'!K4330</f>
        <v>0</v>
      </c>
      <c r="L4330" s="1"/>
      <c r="M4330" s="216" t="str">
        <f>IF(D4330=0,"Blank",'3 Model Input'!E$44*'3 Model Input'!E$45)</f>
        <v>Blank</v>
      </c>
      <c r="N4330" s="197" t="str">
        <f t="shared" si="690"/>
        <v>Blank</v>
      </c>
      <c r="O4330" s="197" t="str">
        <f>IF(D4330=0,"Blank",'3 Model Input'!E$49*(1-'3 Model Input'!E$51))</f>
        <v>Blank</v>
      </c>
      <c r="P4330" s="197" t="str">
        <f t="shared" si="691"/>
        <v>Blank</v>
      </c>
      <c r="Q4330" s="197" t="str">
        <f>IF(D4330=0,"Blank",IF(D4330="BEV",E4330*(1-'3 Model Input'!E$54), E4330))</f>
        <v>Blank</v>
      </c>
      <c r="R4330" s="198" t="str">
        <f>IF(D4330=0,"Blank",IF(D4330="PHEV",F4330/G4330,F4330*(1-'3 Model Input'!E$54)/G4330))</f>
        <v>Blank</v>
      </c>
      <c r="S4330" s="198" t="str">
        <f>IF(D4330=0,"Blank",IF(D4330="PHEV",MIN(M4330,E4330),MIN(M4330,(E4330*(1-'3 Model Input'!E$54)))))</f>
        <v>Blank</v>
      </c>
      <c r="T4330" s="217" t="str">
        <f t="shared" si="692"/>
        <v>Blank</v>
      </c>
      <c r="U4330" s="89"/>
      <c r="V4330" s="216" t="str">
        <f>IF(D4330=0,"Blank",P4330*'3 Model Input'!E$50)</f>
        <v>Blank</v>
      </c>
      <c r="W4330" s="197" t="str">
        <f t="shared" si="693"/>
        <v>Blank</v>
      </c>
      <c r="X4330" s="197" t="str">
        <f t="shared" si="694"/>
        <v>Blank</v>
      </c>
      <c r="Y4330" s="197" t="str">
        <f t="shared" si="695"/>
        <v>Blank</v>
      </c>
      <c r="Z4330" s="197" t="str">
        <f t="shared" si="696"/>
        <v>Blank</v>
      </c>
      <c r="AA4330" s="223" t="str" cm="1">
        <f t="array" ref="AA4330">_xlfn.IFS(ISTEXT('3 Model Input'!F$70),"Missing",ISTEXT('3 Model Input'!I$70),"Missing",ISNUMBER('3 Model Input'!K$70),'3 Model Input'!K$70*P4330)</f>
        <v>Missing</v>
      </c>
      <c r="AB4330" s="89"/>
      <c r="AC4330" s="227" t="str" cm="1">
        <f t="array" ref="AC4330">IF(D4330=0,"Blank",_xlfn.IFS('3 Model Input'!E$61=1,(V4330*G4330)/T4330,'3 Model Input'!E$61=2,(W4330*G4330)/T4330,'3 Model Input'!E$61=3,(X4330*G4330)/T4330,'3 Model Input'!E$61=4,(Y4330*G4330)/T4330,'3 Model Input'!E$61=5,(Z4330*G4330)/T4330, ISTEXT('3 Model Input'!E$61),"Missing",'3 Model Input'!E$61=6,(AA4330*G4330)/T4330))</f>
        <v>Blank</v>
      </c>
      <c r="AD4330" s="202" t="str">
        <f t="shared" si="697"/>
        <v>Blank</v>
      </c>
      <c r="AE4330" s="202" t="str">
        <f t="shared" si="698"/>
        <v>Blank</v>
      </c>
      <c r="AF4330" s="217" t="str">
        <f t="shared" si="699"/>
        <v>Blank</v>
      </c>
      <c r="AG4330" s="9" t="str" cm="1">
        <f t="array" ref="AG4330">_xlfn.IFS(ISNUMBER(AC4330), "", ISNUMBER(SEARCH("Blank", AC4330)), "", ISERROR(AC4330), "Bad input on tab 3")</f>
        <v/>
      </c>
    </row>
    <row r="4331" spans="2:33" ht="15" customHeight="1" x14ac:dyDescent="0.75">
      <c r="B4331" s="205" t="str">
        <f>'5 Driver Data'!B4331</f>
        <v>4323</v>
      </c>
      <c r="C4331" s="193">
        <f>'5 Driver Data'!C4331</f>
        <v>0</v>
      </c>
      <c r="D4331" s="192">
        <f>'5 Driver Data'!D4331</f>
        <v>0</v>
      </c>
      <c r="E4331" s="191">
        <f>'5 Driver Data'!E4331</f>
        <v>0</v>
      </c>
      <c r="F4331" s="191">
        <f>'5 Driver Data'!F4331</f>
        <v>0</v>
      </c>
      <c r="G4331" s="191">
        <f>'5 Driver Data'!G4331</f>
        <v>0</v>
      </c>
      <c r="H4331" s="191">
        <f>'5 Driver Data'!H4331</f>
        <v>0</v>
      </c>
      <c r="I4331" s="191">
        <f>'5 Driver Data'!I4331</f>
        <v>0</v>
      </c>
      <c r="J4331" s="191">
        <f>'5 Driver Data'!J4331</f>
        <v>0</v>
      </c>
      <c r="K4331" s="206">
        <f>'5 Driver Data'!K4331</f>
        <v>0</v>
      </c>
      <c r="L4331" s="1"/>
      <c r="M4331" s="216" t="str">
        <f>IF(D4331=0,"Blank",'3 Model Input'!E$44*'3 Model Input'!E$45)</f>
        <v>Blank</v>
      </c>
      <c r="N4331" s="197" t="str">
        <f t="shared" si="690"/>
        <v>Blank</v>
      </c>
      <c r="O4331" s="197" t="str">
        <f>IF(D4331=0,"Blank",'3 Model Input'!E$49*(1-'3 Model Input'!E$51))</f>
        <v>Blank</v>
      </c>
      <c r="P4331" s="197" t="str">
        <f t="shared" si="691"/>
        <v>Blank</v>
      </c>
      <c r="Q4331" s="197" t="str">
        <f>IF(D4331=0,"Blank",IF(D4331="BEV",E4331*(1-'3 Model Input'!E$54), E4331))</f>
        <v>Blank</v>
      </c>
      <c r="R4331" s="198" t="str">
        <f>IF(D4331=0,"Blank",IF(D4331="PHEV",F4331/G4331,F4331*(1-'3 Model Input'!E$54)/G4331))</f>
        <v>Blank</v>
      </c>
      <c r="S4331" s="198" t="str">
        <f>IF(D4331=0,"Blank",IF(D4331="PHEV",MIN(M4331,E4331),MIN(M4331,(E4331*(1-'3 Model Input'!E$54)))))</f>
        <v>Blank</v>
      </c>
      <c r="T4331" s="217" t="str">
        <f t="shared" si="692"/>
        <v>Blank</v>
      </c>
      <c r="U4331" s="89"/>
      <c r="V4331" s="216" t="str">
        <f>IF(D4331=0,"Blank",P4331*'3 Model Input'!E$50)</f>
        <v>Blank</v>
      </c>
      <c r="W4331" s="197" t="str">
        <f t="shared" si="693"/>
        <v>Blank</v>
      </c>
      <c r="X4331" s="197" t="str">
        <f t="shared" si="694"/>
        <v>Blank</v>
      </c>
      <c r="Y4331" s="197" t="str">
        <f t="shared" si="695"/>
        <v>Blank</v>
      </c>
      <c r="Z4331" s="197" t="str">
        <f t="shared" si="696"/>
        <v>Blank</v>
      </c>
      <c r="AA4331" s="223" t="str" cm="1">
        <f t="array" ref="AA4331">_xlfn.IFS(ISTEXT('3 Model Input'!F$70),"Missing",ISTEXT('3 Model Input'!I$70),"Missing",ISNUMBER('3 Model Input'!K$70),'3 Model Input'!K$70*P4331)</f>
        <v>Missing</v>
      </c>
      <c r="AB4331" s="89"/>
      <c r="AC4331" s="227" t="str" cm="1">
        <f t="array" ref="AC4331">IF(D4331=0,"Blank",_xlfn.IFS('3 Model Input'!E$61=1,(V4331*G4331)/T4331,'3 Model Input'!E$61=2,(W4331*G4331)/T4331,'3 Model Input'!E$61=3,(X4331*G4331)/T4331,'3 Model Input'!E$61=4,(Y4331*G4331)/T4331,'3 Model Input'!E$61=5,(Z4331*G4331)/T4331, ISTEXT('3 Model Input'!E$61),"Missing",'3 Model Input'!E$61=6,(AA4331*G4331)/T4331))</f>
        <v>Blank</v>
      </c>
      <c r="AD4331" s="202" t="str">
        <f t="shared" si="697"/>
        <v>Blank</v>
      </c>
      <c r="AE4331" s="202" t="str">
        <f t="shared" si="698"/>
        <v>Blank</v>
      </c>
      <c r="AF4331" s="217" t="str">
        <f t="shared" si="699"/>
        <v>Blank</v>
      </c>
      <c r="AG4331" s="9" t="str" cm="1">
        <f t="array" ref="AG4331">_xlfn.IFS(ISNUMBER(AC4331), "", ISNUMBER(SEARCH("Blank", AC4331)), "", ISERROR(AC4331), "Bad input on tab 3")</f>
        <v/>
      </c>
    </row>
    <row r="4332" spans="2:33" ht="15" customHeight="1" x14ac:dyDescent="0.75">
      <c r="B4332" s="205" t="str">
        <f>'5 Driver Data'!B4332</f>
        <v>4324</v>
      </c>
      <c r="C4332" s="193">
        <f>'5 Driver Data'!C4332</f>
        <v>0</v>
      </c>
      <c r="D4332" s="192">
        <f>'5 Driver Data'!D4332</f>
        <v>0</v>
      </c>
      <c r="E4332" s="191">
        <f>'5 Driver Data'!E4332</f>
        <v>0</v>
      </c>
      <c r="F4332" s="191">
        <f>'5 Driver Data'!F4332</f>
        <v>0</v>
      </c>
      <c r="G4332" s="191">
        <f>'5 Driver Data'!G4332</f>
        <v>0</v>
      </c>
      <c r="H4332" s="191">
        <f>'5 Driver Data'!H4332</f>
        <v>0</v>
      </c>
      <c r="I4332" s="191">
        <f>'5 Driver Data'!I4332</f>
        <v>0</v>
      </c>
      <c r="J4332" s="191">
        <f>'5 Driver Data'!J4332</f>
        <v>0</v>
      </c>
      <c r="K4332" s="206">
        <f>'5 Driver Data'!K4332</f>
        <v>0</v>
      </c>
      <c r="L4332" s="1"/>
      <c r="M4332" s="216" t="str">
        <f>IF(D4332=0,"Blank",'3 Model Input'!E$44*'3 Model Input'!E$45)</f>
        <v>Blank</v>
      </c>
      <c r="N4332" s="197" t="str">
        <f t="shared" si="690"/>
        <v>Blank</v>
      </c>
      <c r="O4332" s="197" t="str">
        <f>IF(D4332=0,"Blank",'3 Model Input'!E$49*(1-'3 Model Input'!E$51))</f>
        <v>Blank</v>
      </c>
      <c r="P4332" s="197" t="str">
        <f t="shared" si="691"/>
        <v>Blank</v>
      </c>
      <c r="Q4332" s="197" t="str">
        <f>IF(D4332=0,"Blank",IF(D4332="BEV",E4332*(1-'3 Model Input'!E$54), E4332))</f>
        <v>Blank</v>
      </c>
      <c r="R4332" s="198" t="str">
        <f>IF(D4332=0,"Blank",IF(D4332="PHEV",F4332/G4332,F4332*(1-'3 Model Input'!E$54)/G4332))</f>
        <v>Blank</v>
      </c>
      <c r="S4332" s="198" t="str">
        <f>IF(D4332=0,"Blank",IF(D4332="PHEV",MIN(M4332,E4332),MIN(M4332,(E4332*(1-'3 Model Input'!E$54)))))</f>
        <v>Blank</v>
      </c>
      <c r="T4332" s="217" t="str">
        <f t="shared" si="692"/>
        <v>Blank</v>
      </c>
      <c r="U4332" s="89"/>
      <c r="V4332" s="216" t="str">
        <f>IF(D4332=0,"Blank",P4332*'3 Model Input'!E$50)</f>
        <v>Blank</v>
      </c>
      <c r="W4332" s="197" t="str">
        <f t="shared" si="693"/>
        <v>Blank</v>
      </c>
      <c r="X4332" s="197" t="str">
        <f t="shared" si="694"/>
        <v>Blank</v>
      </c>
      <c r="Y4332" s="197" t="str">
        <f t="shared" si="695"/>
        <v>Blank</v>
      </c>
      <c r="Z4332" s="197" t="str">
        <f t="shared" si="696"/>
        <v>Blank</v>
      </c>
      <c r="AA4332" s="223" t="str" cm="1">
        <f t="array" ref="AA4332">_xlfn.IFS(ISTEXT('3 Model Input'!F$70),"Missing",ISTEXT('3 Model Input'!I$70),"Missing",ISNUMBER('3 Model Input'!K$70),'3 Model Input'!K$70*P4332)</f>
        <v>Missing</v>
      </c>
      <c r="AB4332" s="89"/>
      <c r="AC4332" s="227" t="str" cm="1">
        <f t="array" ref="AC4332">IF(D4332=0,"Blank",_xlfn.IFS('3 Model Input'!E$61=1,(V4332*G4332)/T4332,'3 Model Input'!E$61=2,(W4332*G4332)/T4332,'3 Model Input'!E$61=3,(X4332*G4332)/T4332,'3 Model Input'!E$61=4,(Y4332*G4332)/T4332,'3 Model Input'!E$61=5,(Z4332*G4332)/T4332, ISTEXT('3 Model Input'!E$61),"Missing",'3 Model Input'!E$61=6,(AA4332*G4332)/T4332))</f>
        <v>Blank</v>
      </c>
      <c r="AD4332" s="202" t="str">
        <f t="shared" si="697"/>
        <v>Blank</v>
      </c>
      <c r="AE4332" s="202" t="str">
        <f t="shared" si="698"/>
        <v>Blank</v>
      </c>
      <c r="AF4332" s="217" t="str">
        <f t="shared" si="699"/>
        <v>Blank</v>
      </c>
      <c r="AG4332" s="9" t="str" cm="1">
        <f t="array" ref="AG4332">_xlfn.IFS(ISNUMBER(AC4332), "", ISNUMBER(SEARCH("Blank", AC4332)), "", ISERROR(AC4332), "Bad input on tab 3")</f>
        <v/>
      </c>
    </row>
    <row r="4333" spans="2:33" ht="15" customHeight="1" x14ac:dyDescent="0.75">
      <c r="B4333" s="205" t="str">
        <f>'5 Driver Data'!B4333</f>
        <v>4325</v>
      </c>
      <c r="C4333" s="193">
        <f>'5 Driver Data'!C4333</f>
        <v>0</v>
      </c>
      <c r="D4333" s="192">
        <f>'5 Driver Data'!D4333</f>
        <v>0</v>
      </c>
      <c r="E4333" s="191">
        <f>'5 Driver Data'!E4333</f>
        <v>0</v>
      </c>
      <c r="F4333" s="191">
        <f>'5 Driver Data'!F4333</f>
        <v>0</v>
      </c>
      <c r="G4333" s="191">
        <f>'5 Driver Data'!G4333</f>
        <v>0</v>
      </c>
      <c r="H4333" s="191">
        <f>'5 Driver Data'!H4333</f>
        <v>0</v>
      </c>
      <c r="I4333" s="191">
        <f>'5 Driver Data'!I4333</f>
        <v>0</v>
      </c>
      <c r="J4333" s="191">
        <f>'5 Driver Data'!J4333</f>
        <v>0</v>
      </c>
      <c r="K4333" s="206">
        <f>'5 Driver Data'!K4333</f>
        <v>0</v>
      </c>
      <c r="L4333" s="1"/>
      <c r="M4333" s="216" t="str">
        <f>IF(D4333=0,"Blank",'3 Model Input'!E$44*'3 Model Input'!E$45)</f>
        <v>Blank</v>
      </c>
      <c r="N4333" s="197" t="str">
        <f t="shared" si="690"/>
        <v>Blank</v>
      </c>
      <c r="O4333" s="197" t="str">
        <f>IF(D4333=0,"Blank",'3 Model Input'!E$49*(1-'3 Model Input'!E$51))</f>
        <v>Blank</v>
      </c>
      <c r="P4333" s="197" t="str">
        <f t="shared" si="691"/>
        <v>Blank</v>
      </c>
      <c r="Q4333" s="197" t="str">
        <f>IF(D4333=0,"Blank",IF(D4333="BEV",E4333*(1-'3 Model Input'!E$54), E4333))</f>
        <v>Blank</v>
      </c>
      <c r="R4333" s="198" t="str">
        <f>IF(D4333=0,"Blank",IF(D4333="PHEV",F4333/G4333,F4333*(1-'3 Model Input'!E$54)/G4333))</f>
        <v>Blank</v>
      </c>
      <c r="S4333" s="198" t="str">
        <f>IF(D4333=0,"Blank",IF(D4333="PHEV",MIN(M4333,E4333),MIN(M4333,(E4333*(1-'3 Model Input'!E$54)))))</f>
        <v>Blank</v>
      </c>
      <c r="T4333" s="217" t="str">
        <f t="shared" si="692"/>
        <v>Blank</v>
      </c>
      <c r="U4333" s="89"/>
      <c r="V4333" s="216" t="str">
        <f>IF(D4333=0,"Blank",P4333*'3 Model Input'!E$50)</f>
        <v>Blank</v>
      </c>
      <c r="W4333" s="197" t="str">
        <f t="shared" si="693"/>
        <v>Blank</v>
      </c>
      <c r="X4333" s="197" t="str">
        <f t="shared" si="694"/>
        <v>Blank</v>
      </c>
      <c r="Y4333" s="197" t="str">
        <f t="shared" si="695"/>
        <v>Blank</v>
      </c>
      <c r="Z4333" s="197" t="str">
        <f t="shared" si="696"/>
        <v>Blank</v>
      </c>
      <c r="AA4333" s="223" t="str" cm="1">
        <f t="array" ref="AA4333">_xlfn.IFS(ISTEXT('3 Model Input'!F$70),"Missing",ISTEXT('3 Model Input'!I$70),"Missing",ISNUMBER('3 Model Input'!K$70),'3 Model Input'!K$70*P4333)</f>
        <v>Missing</v>
      </c>
      <c r="AB4333" s="89"/>
      <c r="AC4333" s="227" t="str" cm="1">
        <f t="array" ref="AC4333">IF(D4333=0,"Blank",_xlfn.IFS('3 Model Input'!E$61=1,(V4333*G4333)/T4333,'3 Model Input'!E$61=2,(W4333*G4333)/T4333,'3 Model Input'!E$61=3,(X4333*G4333)/T4333,'3 Model Input'!E$61=4,(Y4333*G4333)/T4333,'3 Model Input'!E$61=5,(Z4333*G4333)/T4333, ISTEXT('3 Model Input'!E$61),"Missing",'3 Model Input'!E$61=6,(AA4333*G4333)/T4333))</f>
        <v>Blank</v>
      </c>
      <c r="AD4333" s="202" t="str">
        <f t="shared" si="697"/>
        <v>Blank</v>
      </c>
      <c r="AE4333" s="202" t="str">
        <f t="shared" si="698"/>
        <v>Blank</v>
      </c>
      <c r="AF4333" s="217" t="str">
        <f t="shared" si="699"/>
        <v>Blank</v>
      </c>
      <c r="AG4333" s="9" t="str" cm="1">
        <f t="array" ref="AG4333">_xlfn.IFS(ISNUMBER(AC4333), "", ISNUMBER(SEARCH("Blank", AC4333)), "", ISERROR(AC4333), "Bad input on tab 3")</f>
        <v/>
      </c>
    </row>
    <row r="4334" spans="2:33" ht="15" customHeight="1" x14ac:dyDescent="0.75">
      <c r="B4334" s="205" t="str">
        <f>'5 Driver Data'!B4334</f>
        <v>4326</v>
      </c>
      <c r="C4334" s="193">
        <f>'5 Driver Data'!C4334</f>
        <v>0</v>
      </c>
      <c r="D4334" s="192">
        <f>'5 Driver Data'!D4334</f>
        <v>0</v>
      </c>
      <c r="E4334" s="191">
        <f>'5 Driver Data'!E4334</f>
        <v>0</v>
      </c>
      <c r="F4334" s="191">
        <f>'5 Driver Data'!F4334</f>
        <v>0</v>
      </c>
      <c r="G4334" s="191">
        <f>'5 Driver Data'!G4334</f>
        <v>0</v>
      </c>
      <c r="H4334" s="191">
        <f>'5 Driver Data'!H4334</f>
        <v>0</v>
      </c>
      <c r="I4334" s="191">
        <f>'5 Driver Data'!I4334</f>
        <v>0</v>
      </c>
      <c r="J4334" s="191">
        <f>'5 Driver Data'!J4334</f>
        <v>0</v>
      </c>
      <c r="K4334" s="206">
        <f>'5 Driver Data'!K4334</f>
        <v>0</v>
      </c>
      <c r="L4334" s="1"/>
      <c r="M4334" s="216" t="str">
        <f>IF(D4334=0,"Blank",'3 Model Input'!E$44*'3 Model Input'!E$45)</f>
        <v>Blank</v>
      </c>
      <c r="N4334" s="197" t="str">
        <f t="shared" ref="N4334:N4397" si="700">IF(D4334=0,"Blank",H4334*I4334*52)</f>
        <v>Blank</v>
      </c>
      <c r="O4334" s="197" t="str">
        <f>IF(D4334=0,"Blank",'3 Model Input'!E$49*(1-'3 Model Input'!E$51))</f>
        <v>Blank</v>
      </c>
      <c r="P4334" s="197" t="str">
        <f t="shared" ref="P4334:P4397" si="701">IF(D4334=0,"Blank",SUM(N4334:O4334))</f>
        <v>Blank</v>
      </c>
      <c r="Q4334" s="197" t="str">
        <f>IF(D4334=0,"Blank",IF(D4334="BEV",E4334*(1-'3 Model Input'!E$54), E4334))</f>
        <v>Blank</v>
      </c>
      <c r="R4334" s="198" t="str">
        <f>IF(D4334=0,"Blank",IF(D4334="PHEV",F4334/G4334,F4334*(1-'3 Model Input'!E$54)/G4334))</f>
        <v>Blank</v>
      </c>
      <c r="S4334" s="198" t="str">
        <f>IF(D4334=0,"Blank",IF(D4334="PHEV",MIN(M4334,E4334),MIN(M4334,(E4334*(1-'3 Model Input'!E$54)))))</f>
        <v>Blank</v>
      </c>
      <c r="T4334" s="217" t="str">
        <f t="shared" ref="T4334:T4397" si="702">IF(D4334=0,"Blank",MIN(R4334,(S4334/E4334*F4334)))</f>
        <v>Blank</v>
      </c>
      <c r="U4334" s="89"/>
      <c r="V4334" s="216" t="str">
        <f>IF(D4334=0,"Blank",P4334*'3 Model Input'!E$50)</f>
        <v>Blank</v>
      </c>
      <c r="W4334" s="197" t="str">
        <f t="shared" ref="W4334:W4397" si="703">IF(D4334=0,"Blank",V4334*(1-J4334))</f>
        <v>Blank</v>
      </c>
      <c r="X4334" s="197" t="str">
        <f t="shared" ref="X4334:X4397" si="704">P4334</f>
        <v>Blank</v>
      </c>
      <c r="Y4334" s="197" t="str">
        <f t="shared" ref="Y4334:Y4397" si="705">IF(D4334=0,"Blank",P4334*(1-J4334))</f>
        <v>Blank</v>
      </c>
      <c r="Z4334" s="197" t="str">
        <f t="shared" ref="Z4334:Z4397" si="706">IF(D4334=0,"Blank",N4334*K4334)</f>
        <v>Blank</v>
      </c>
      <c r="AA4334" s="223" t="str" cm="1">
        <f t="array" ref="AA4334">_xlfn.IFS(ISTEXT('3 Model Input'!F$70),"Missing",ISTEXT('3 Model Input'!I$70),"Missing",ISNUMBER('3 Model Input'!K$70),'3 Model Input'!K$70*P4334)</f>
        <v>Missing</v>
      </c>
      <c r="AB4334" s="89"/>
      <c r="AC4334" s="227" t="str" cm="1">
        <f t="array" ref="AC4334">IF(D4334=0,"Blank",_xlfn.IFS('3 Model Input'!E$61=1,(V4334*G4334)/T4334,'3 Model Input'!E$61=2,(W4334*G4334)/T4334,'3 Model Input'!E$61=3,(X4334*G4334)/T4334,'3 Model Input'!E$61=4,(Y4334*G4334)/T4334,'3 Model Input'!E$61=5,(Z4334*G4334)/T4334, ISTEXT('3 Model Input'!E$61),"Missing",'3 Model Input'!E$61=6,(AA4334*G4334)/T4334))</f>
        <v>Blank</v>
      </c>
      <c r="AD4334" s="202" t="str">
        <f t="shared" ref="AD4334:AD4397" si="707">IF(D4334=0,"Blank",MIN(SUM(AC4334/52/H4334),1))</f>
        <v>Blank</v>
      </c>
      <c r="AE4334" s="202" t="str">
        <f t="shared" ref="AE4334:AE4397" si="708">IF(D4334=0,"Blank",AD4334*H4334)</f>
        <v>Blank</v>
      </c>
      <c r="AF4334" s="217" t="str">
        <f t="shared" ref="AF4334:AF4397" si="709">IF(D4334=0,"Blank",AC4334*S4334)</f>
        <v>Blank</v>
      </c>
      <c r="AG4334" s="9" t="str" cm="1">
        <f t="array" ref="AG4334">_xlfn.IFS(ISNUMBER(AC4334), "", ISNUMBER(SEARCH("Blank", AC4334)), "", ISERROR(AC4334), "Bad input on tab 3")</f>
        <v/>
      </c>
    </row>
    <row r="4335" spans="2:33" ht="15" customHeight="1" x14ac:dyDescent="0.75">
      <c r="B4335" s="205" t="str">
        <f>'5 Driver Data'!B4335</f>
        <v>4327</v>
      </c>
      <c r="C4335" s="193">
        <f>'5 Driver Data'!C4335</f>
        <v>0</v>
      </c>
      <c r="D4335" s="192">
        <f>'5 Driver Data'!D4335</f>
        <v>0</v>
      </c>
      <c r="E4335" s="191">
        <f>'5 Driver Data'!E4335</f>
        <v>0</v>
      </c>
      <c r="F4335" s="191">
        <f>'5 Driver Data'!F4335</f>
        <v>0</v>
      </c>
      <c r="G4335" s="191">
        <f>'5 Driver Data'!G4335</f>
        <v>0</v>
      </c>
      <c r="H4335" s="191">
        <f>'5 Driver Data'!H4335</f>
        <v>0</v>
      </c>
      <c r="I4335" s="191">
        <f>'5 Driver Data'!I4335</f>
        <v>0</v>
      </c>
      <c r="J4335" s="191">
        <f>'5 Driver Data'!J4335</f>
        <v>0</v>
      </c>
      <c r="K4335" s="206">
        <f>'5 Driver Data'!K4335</f>
        <v>0</v>
      </c>
      <c r="L4335" s="1"/>
      <c r="M4335" s="216" t="str">
        <f>IF(D4335=0,"Blank",'3 Model Input'!E$44*'3 Model Input'!E$45)</f>
        <v>Blank</v>
      </c>
      <c r="N4335" s="197" t="str">
        <f t="shared" si="700"/>
        <v>Blank</v>
      </c>
      <c r="O4335" s="197" t="str">
        <f>IF(D4335=0,"Blank",'3 Model Input'!E$49*(1-'3 Model Input'!E$51))</f>
        <v>Blank</v>
      </c>
      <c r="P4335" s="197" t="str">
        <f t="shared" si="701"/>
        <v>Blank</v>
      </c>
      <c r="Q4335" s="197" t="str">
        <f>IF(D4335=0,"Blank",IF(D4335="BEV",E4335*(1-'3 Model Input'!E$54), E4335))</f>
        <v>Blank</v>
      </c>
      <c r="R4335" s="198" t="str">
        <f>IF(D4335=0,"Blank",IF(D4335="PHEV",F4335/G4335,F4335*(1-'3 Model Input'!E$54)/G4335))</f>
        <v>Blank</v>
      </c>
      <c r="S4335" s="198" t="str">
        <f>IF(D4335=0,"Blank",IF(D4335="PHEV",MIN(M4335,E4335),MIN(M4335,(E4335*(1-'3 Model Input'!E$54)))))</f>
        <v>Blank</v>
      </c>
      <c r="T4335" s="217" t="str">
        <f t="shared" si="702"/>
        <v>Blank</v>
      </c>
      <c r="U4335" s="89"/>
      <c r="V4335" s="216" t="str">
        <f>IF(D4335=0,"Blank",P4335*'3 Model Input'!E$50)</f>
        <v>Blank</v>
      </c>
      <c r="W4335" s="197" t="str">
        <f t="shared" si="703"/>
        <v>Blank</v>
      </c>
      <c r="X4335" s="197" t="str">
        <f t="shared" si="704"/>
        <v>Blank</v>
      </c>
      <c r="Y4335" s="197" t="str">
        <f t="shared" si="705"/>
        <v>Blank</v>
      </c>
      <c r="Z4335" s="197" t="str">
        <f t="shared" si="706"/>
        <v>Blank</v>
      </c>
      <c r="AA4335" s="223" t="str" cm="1">
        <f t="array" ref="AA4335">_xlfn.IFS(ISTEXT('3 Model Input'!F$70),"Missing",ISTEXT('3 Model Input'!I$70),"Missing",ISNUMBER('3 Model Input'!K$70),'3 Model Input'!K$70*P4335)</f>
        <v>Missing</v>
      </c>
      <c r="AB4335" s="89"/>
      <c r="AC4335" s="227" t="str" cm="1">
        <f t="array" ref="AC4335">IF(D4335=0,"Blank",_xlfn.IFS('3 Model Input'!E$61=1,(V4335*G4335)/T4335,'3 Model Input'!E$61=2,(W4335*G4335)/T4335,'3 Model Input'!E$61=3,(X4335*G4335)/T4335,'3 Model Input'!E$61=4,(Y4335*G4335)/T4335,'3 Model Input'!E$61=5,(Z4335*G4335)/T4335, ISTEXT('3 Model Input'!E$61),"Missing",'3 Model Input'!E$61=6,(AA4335*G4335)/T4335))</f>
        <v>Blank</v>
      </c>
      <c r="AD4335" s="202" t="str">
        <f t="shared" si="707"/>
        <v>Blank</v>
      </c>
      <c r="AE4335" s="202" t="str">
        <f t="shared" si="708"/>
        <v>Blank</v>
      </c>
      <c r="AF4335" s="217" t="str">
        <f t="shared" si="709"/>
        <v>Blank</v>
      </c>
      <c r="AG4335" s="9" t="str" cm="1">
        <f t="array" ref="AG4335">_xlfn.IFS(ISNUMBER(AC4335), "", ISNUMBER(SEARCH("Blank", AC4335)), "", ISERROR(AC4335), "Bad input on tab 3")</f>
        <v/>
      </c>
    </row>
    <row r="4336" spans="2:33" ht="15" customHeight="1" x14ac:dyDescent="0.75">
      <c r="B4336" s="205" t="str">
        <f>'5 Driver Data'!B4336</f>
        <v>4328</v>
      </c>
      <c r="C4336" s="193">
        <f>'5 Driver Data'!C4336</f>
        <v>0</v>
      </c>
      <c r="D4336" s="192">
        <f>'5 Driver Data'!D4336</f>
        <v>0</v>
      </c>
      <c r="E4336" s="191">
        <f>'5 Driver Data'!E4336</f>
        <v>0</v>
      </c>
      <c r="F4336" s="191">
        <f>'5 Driver Data'!F4336</f>
        <v>0</v>
      </c>
      <c r="G4336" s="191">
        <f>'5 Driver Data'!G4336</f>
        <v>0</v>
      </c>
      <c r="H4336" s="191">
        <f>'5 Driver Data'!H4336</f>
        <v>0</v>
      </c>
      <c r="I4336" s="191">
        <f>'5 Driver Data'!I4336</f>
        <v>0</v>
      </c>
      <c r="J4336" s="191">
        <f>'5 Driver Data'!J4336</f>
        <v>0</v>
      </c>
      <c r="K4336" s="206">
        <f>'5 Driver Data'!K4336</f>
        <v>0</v>
      </c>
      <c r="L4336" s="1"/>
      <c r="M4336" s="216" t="str">
        <f>IF(D4336=0,"Blank",'3 Model Input'!E$44*'3 Model Input'!E$45)</f>
        <v>Blank</v>
      </c>
      <c r="N4336" s="197" t="str">
        <f t="shared" si="700"/>
        <v>Blank</v>
      </c>
      <c r="O4336" s="197" t="str">
        <f>IF(D4336=0,"Blank",'3 Model Input'!E$49*(1-'3 Model Input'!E$51))</f>
        <v>Blank</v>
      </c>
      <c r="P4336" s="197" t="str">
        <f t="shared" si="701"/>
        <v>Blank</v>
      </c>
      <c r="Q4336" s="197" t="str">
        <f>IF(D4336=0,"Blank",IF(D4336="BEV",E4336*(1-'3 Model Input'!E$54), E4336))</f>
        <v>Blank</v>
      </c>
      <c r="R4336" s="198" t="str">
        <f>IF(D4336=0,"Blank",IF(D4336="PHEV",F4336/G4336,F4336*(1-'3 Model Input'!E$54)/G4336))</f>
        <v>Blank</v>
      </c>
      <c r="S4336" s="198" t="str">
        <f>IF(D4336=0,"Blank",IF(D4336="PHEV",MIN(M4336,E4336),MIN(M4336,(E4336*(1-'3 Model Input'!E$54)))))</f>
        <v>Blank</v>
      </c>
      <c r="T4336" s="217" t="str">
        <f t="shared" si="702"/>
        <v>Blank</v>
      </c>
      <c r="U4336" s="89"/>
      <c r="V4336" s="216" t="str">
        <f>IF(D4336=0,"Blank",P4336*'3 Model Input'!E$50)</f>
        <v>Blank</v>
      </c>
      <c r="W4336" s="197" t="str">
        <f t="shared" si="703"/>
        <v>Blank</v>
      </c>
      <c r="X4336" s="197" t="str">
        <f t="shared" si="704"/>
        <v>Blank</v>
      </c>
      <c r="Y4336" s="197" t="str">
        <f t="shared" si="705"/>
        <v>Blank</v>
      </c>
      <c r="Z4336" s="197" t="str">
        <f t="shared" si="706"/>
        <v>Blank</v>
      </c>
      <c r="AA4336" s="223" t="str" cm="1">
        <f t="array" ref="AA4336">_xlfn.IFS(ISTEXT('3 Model Input'!F$70),"Missing",ISTEXT('3 Model Input'!I$70),"Missing",ISNUMBER('3 Model Input'!K$70),'3 Model Input'!K$70*P4336)</f>
        <v>Missing</v>
      </c>
      <c r="AB4336" s="89"/>
      <c r="AC4336" s="227" t="str" cm="1">
        <f t="array" ref="AC4336">IF(D4336=0,"Blank",_xlfn.IFS('3 Model Input'!E$61=1,(V4336*G4336)/T4336,'3 Model Input'!E$61=2,(W4336*G4336)/T4336,'3 Model Input'!E$61=3,(X4336*G4336)/T4336,'3 Model Input'!E$61=4,(Y4336*G4336)/T4336,'3 Model Input'!E$61=5,(Z4336*G4336)/T4336, ISTEXT('3 Model Input'!E$61),"Missing",'3 Model Input'!E$61=6,(AA4336*G4336)/T4336))</f>
        <v>Blank</v>
      </c>
      <c r="AD4336" s="202" t="str">
        <f t="shared" si="707"/>
        <v>Blank</v>
      </c>
      <c r="AE4336" s="202" t="str">
        <f t="shared" si="708"/>
        <v>Blank</v>
      </c>
      <c r="AF4336" s="217" t="str">
        <f t="shared" si="709"/>
        <v>Blank</v>
      </c>
      <c r="AG4336" s="9" t="str" cm="1">
        <f t="array" ref="AG4336">_xlfn.IFS(ISNUMBER(AC4336), "", ISNUMBER(SEARCH("Blank", AC4336)), "", ISERROR(AC4336), "Bad input on tab 3")</f>
        <v/>
      </c>
    </row>
    <row r="4337" spans="2:33" ht="15" customHeight="1" x14ac:dyDescent="0.75">
      <c r="B4337" s="205" t="str">
        <f>'5 Driver Data'!B4337</f>
        <v>4329</v>
      </c>
      <c r="C4337" s="193">
        <f>'5 Driver Data'!C4337</f>
        <v>0</v>
      </c>
      <c r="D4337" s="192">
        <f>'5 Driver Data'!D4337</f>
        <v>0</v>
      </c>
      <c r="E4337" s="191">
        <f>'5 Driver Data'!E4337</f>
        <v>0</v>
      </c>
      <c r="F4337" s="191">
        <f>'5 Driver Data'!F4337</f>
        <v>0</v>
      </c>
      <c r="G4337" s="191">
        <f>'5 Driver Data'!G4337</f>
        <v>0</v>
      </c>
      <c r="H4337" s="191">
        <f>'5 Driver Data'!H4337</f>
        <v>0</v>
      </c>
      <c r="I4337" s="191">
        <f>'5 Driver Data'!I4337</f>
        <v>0</v>
      </c>
      <c r="J4337" s="191">
        <f>'5 Driver Data'!J4337</f>
        <v>0</v>
      </c>
      <c r="K4337" s="206">
        <f>'5 Driver Data'!K4337</f>
        <v>0</v>
      </c>
      <c r="L4337" s="1"/>
      <c r="M4337" s="216" t="str">
        <f>IF(D4337=0,"Blank",'3 Model Input'!E$44*'3 Model Input'!E$45)</f>
        <v>Blank</v>
      </c>
      <c r="N4337" s="197" t="str">
        <f t="shared" si="700"/>
        <v>Blank</v>
      </c>
      <c r="O4337" s="197" t="str">
        <f>IF(D4337=0,"Blank",'3 Model Input'!E$49*(1-'3 Model Input'!E$51))</f>
        <v>Blank</v>
      </c>
      <c r="P4337" s="197" t="str">
        <f t="shared" si="701"/>
        <v>Blank</v>
      </c>
      <c r="Q4337" s="197" t="str">
        <f>IF(D4337=0,"Blank",IF(D4337="BEV",E4337*(1-'3 Model Input'!E$54), E4337))</f>
        <v>Blank</v>
      </c>
      <c r="R4337" s="198" t="str">
        <f>IF(D4337=0,"Blank",IF(D4337="PHEV",F4337/G4337,F4337*(1-'3 Model Input'!E$54)/G4337))</f>
        <v>Blank</v>
      </c>
      <c r="S4337" s="198" t="str">
        <f>IF(D4337=0,"Blank",IF(D4337="PHEV",MIN(M4337,E4337),MIN(M4337,(E4337*(1-'3 Model Input'!E$54)))))</f>
        <v>Blank</v>
      </c>
      <c r="T4337" s="217" t="str">
        <f t="shared" si="702"/>
        <v>Blank</v>
      </c>
      <c r="U4337" s="89"/>
      <c r="V4337" s="216" t="str">
        <f>IF(D4337=0,"Blank",P4337*'3 Model Input'!E$50)</f>
        <v>Blank</v>
      </c>
      <c r="W4337" s="197" t="str">
        <f t="shared" si="703"/>
        <v>Blank</v>
      </c>
      <c r="X4337" s="197" t="str">
        <f t="shared" si="704"/>
        <v>Blank</v>
      </c>
      <c r="Y4337" s="197" t="str">
        <f t="shared" si="705"/>
        <v>Blank</v>
      </c>
      <c r="Z4337" s="197" t="str">
        <f t="shared" si="706"/>
        <v>Blank</v>
      </c>
      <c r="AA4337" s="223" t="str" cm="1">
        <f t="array" ref="AA4337">_xlfn.IFS(ISTEXT('3 Model Input'!F$70),"Missing",ISTEXT('3 Model Input'!I$70),"Missing",ISNUMBER('3 Model Input'!K$70),'3 Model Input'!K$70*P4337)</f>
        <v>Missing</v>
      </c>
      <c r="AB4337" s="89"/>
      <c r="AC4337" s="227" t="str" cm="1">
        <f t="array" ref="AC4337">IF(D4337=0,"Blank",_xlfn.IFS('3 Model Input'!E$61=1,(V4337*G4337)/T4337,'3 Model Input'!E$61=2,(W4337*G4337)/T4337,'3 Model Input'!E$61=3,(X4337*G4337)/T4337,'3 Model Input'!E$61=4,(Y4337*G4337)/T4337,'3 Model Input'!E$61=5,(Z4337*G4337)/T4337, ISTEXT('3 Model Input'!E$61),"Missing",'3 Model Input'!E$61=6,(AA4337*G4337)/T4337))</f>
        <v>Blank</v>
      </c>
      <c r="AD4337" s="202" t="str">
        <f t="shared" si="707"/>
        <v>Blank</v>
      </c>
      <c r="AE4337" s="202" t="str">
        <f t="shared" si="708"/>
        <v>Blank</v>
      </c>
      <c r="AF4337" s="217" t="str">
        <f t="shared" si="709"/>
        <v>Blank</v>
      </c>
      <c r="AG4337" s="9" t="str" cm="1">
        <f t="array" ref="AG4337">_xlfn.IFS(ISNUMBER(AC4337), "", ISNUMBER(SEARCH("Blank", AC4337)), "", ISERROR(AC4337), "Bad input on tab 3")</f>
        <v/>
      </c>
    </row>
    <row r="4338" spans="2:33" ht="15" customHeight="1" x14ac:dyDescent="0.75">
      <c r="B4338" s="205" t="str">
        <f>'5 Driver Data'!B4338</f>
        <v>4330</v>
      </c>
      <c r="C4338" s="193">
        <f>'5 Driver Data'!C4338</f>
        <v>0</v>
      </c>
      <c r="D4338" s="192">
        <f>'5 Driver Data'!D4338</f>
        <v>0</v>
      </c>
      <c r="E4338" s="191">
        <f>'5 Driver Data'!E4338</f>
        <v>0</v>
      </c>
      <c r="F4338" s="191">
        <f>'5 Driver Data'!F4338</f>
        <v>0</v>
      </c>
      <c r="G4338" s="191">
        <f>'5 Driver Data'!G4338</f>
        <v>0</v>
      </c>
      <c r="H4338" s="191">
        <f>'5 Driver Data'!H4338</f>
        <v>0</v>
      </c>
      <c r="I4338" s="191">
        <f>'5 Driver Data'!I4338</f>
        <v>0</v>
      </c>
      <c r="J4338" s="191">
        <f>'5 Driver Data'!J4338</f>
        <v>0</v>
      </c>
      <c r="K4338" s="206">
        <f>'5 Driver Data'!K4338</f>
        <v>0</v>
      </c>
      <c r="L4338" s="1"/>
      <c r="M4338" s="216" t="str">
        <f>IF(D4338=0,"Blank",'3 Model Input'!E$44*'3 Model Input'!E$45)</f>
        <v>Blank</v>
      </c>
      <c r="N4338" s="197" t="str">
        <f t="shared" si="700"/>
        <v>Blank</v>
      </c>
      <c r="O4338" s="197" t="str">
        <f>IF(D4338=0,"Blank",'3 Model Input'!E$49*(1-'3 Model Input'!E$51))</f>
        <v>Blank</v>
      </c>
      <c r="P4338" s="197" t="str">
        <f t="shared" si="701"/>
        <v>Blank</v>
      </c>
      <c r="Q4338" s="197" t="str">
        <f>IF(D4338=0,"Blank",IF(D4338="BEV",E4338*(1-'3 Model Input'!E$54), E4338))</f>
        <v>Blank</v>
      </c>
      <c r="R4338" s="198" t="str">
        <f>IF(D4338=0,"Blank",IF(D4338="PHEV",F4338/G4338,F4338*(1-'3 Model Input'!E$54)/G4338))</f>
        <v>Blank</v>
      </c>
      <c r="S4338" s="198" t="str">
        <f>IF(D4338=0,"Blank",IF(D4338="PHEV",MIN(M4338,E4338),MIN(M4338,(E4338*(1-'3 Model Input'!E$54)))))</f>
        <v>Blank</v>
      </c>
      <c r="T4338" s="217" t="str">
        <f t="shared" si="702"/>
        <v>Blank</v>
      </c>
      <c r="U4338" s="89"/>
      <c r="V4338" s="216" t="str">
        <f>IF(D4338=0,"Blank",P4338*'3 Model Input'!E$50)</f>
        <v>Blank</v>
      </c>
      <c r="W4338" s="197" t="str">
        <f t="shared" si="703"/>
        <v>Blank</v>
      </c>
      <c r="X4338" s="197" t="str">
        <f t="shared" si="704"/>
        <v>Blank</v>
      </c>
      <c r="Y4338" s="197" t="str">
        <f t="shared" si="705"/>
        <v>Blank</v>
      </c>
      <c r="Z4338" s="197" t="str">
        <f t="shared" si="706"/>
        <v>Blank</v>
      </c>
      <c r="AA4338" s="223" t="str" cm="1">
        <f t="array" ref="AA4338">_xlfn.IFS(ISTEXT('3 Model Input'!F$70),"Missing",ISTEXT('3 Model Input'!I$70),"Missing",ISNUMBER('3 Model Input'!K$70),'3 Model Input'!K$70*P4338)</f>
        <v>Missing</v>
      </c>
      <c r="AB4338" s="89"/>
      <c r="AC4338" s="227" t="str" cm="1">
        <f t="array" ref="AC4338">IF(D4338=0,"Blank",_xlfn.IFS('3 Model Input'!E$61=1,(V4338*G4338)/T4338,'3 Model Input'!E$61=2,(W4338*G4338)/T4338,'3 Model Input'!E$61=3,(X4338*G4338)/T4338,'3 Model Input'!E$61=4,(Y4338*G4338)/T4338,'3 Model Input'!E$61=5,(Z4338*G4338)/T4338, ISTEXT('3 Model Input'!E$61),"Missing",'3 Model Input'!E$61=6,(AA4338*G4338)/T4338))</f>
        <v>Blank</v>
      </c>
      <c r="AD4338" s="202" t="str">
        <f t="shared" si="707"/>
        <v>Blank</v>
      </c>
      <c r="AE4338" s="202" t="str">
        <f t="shared" si="708"/>
        <v>Blank</v>
      </c>
      <c r="AF4338" s="217" t="str">
        <f t="shared" si="709"/>
        <v>Blank</v>
      </c>
      <c r="AG4338" s="9" t="str" cm="1">
        <f t="array" ref="AG4338">_xlfn.IFS(ISNUMBER(AC4338), "", ISNUMBER(SEARCH("Blank", AC4338)), "", ISERROR(AC4338), "Bad input on tab 3")</f>
        <v/>
      </c>
    </row>
    <row r="4339" spans="2:33" ht="15" customHeight="1" x14ac:dyDescent="0.75">
      <c r="B4339" s="205" t="str">
        <f>'5 Driver Data'!B4339</f>
        <v>4331</v>
      </c>
      <c r="C4339" s="193">
        <f>'5 Driver Data'!C4339</f>
        <v>0</v>
      </c>
      <c r="D4339" s="192">
        <f>'5 Driver Data'!D4339</f>
        <v>0</v>
      </c>
      <c r="E4339" s="191">
        <f>'5 Driver Data'!E4339</f>
        <v>0</v>
      </c>
      <c r="F4339" s="191">
        <f>'5 Driver Data'!F4339</f>
        <v>0</v>
      </c>
      <c r="G4339" s="191">
        <f>'5 Driver Data'!G4339</f>
        <v>0</v>
      </c>
      <c r="H4339" s="191">
        <f>'5 Driver Data'!H4339</f>
        <v>0</v>
      </c>
      <c r="I4339" s="191">
        <f>'5 Driver Data'!I4339</f>
        <v>0</v>
      </c>
      <c r="J4339" s="191">
        <f>'5 Driver Data'!J4339</f>
        <v>0</v>
      </c>
      <c r="K4339" s="206">
        <f>'5 Driver Data'!K4339</f>
        <v>0</v>
      </c>
      <c r="L4339" s="1"/>
      <c r="M4339" s="216" t="str">
        <f>IF(D4339=0,"Blank",'3 Model Input'!E$44*'3 Model Input'!E$45)</f>
        <v>Blank</v>
      </c>
      <c r="N4339" s="197" t="str">
        <f t="shared" si="700"/>
        <v>Blank</v>
      </c>
      <c r="O4339" s="197" t="str">
        <f>IF(D4339=0,"Blank",'3 Model Input'!E$49*(1-'3 Model Input'!E$51))</f>
        <v>Blank</v>
      </c>
      <c r="P4339" s="197" t="str">
        <f t="shared" si="701"/>
        <v>Blank</v>
      </c>
      <c r="Q4339" s="197" t="str">
        <f>IF(D4339=0,"Blank",IF(D4339="BEV",E4339*(1-'3 Model Input'!E$54), E4339))</f>
        <v>Blank</v>
      </c>
      <c r="R4339" s="198" t="str">
        <f>IF(D4339=0,"Blank",IF(D4339="PHEV",F4339/G4339,F4339*(1-'3 Model Input'!E$54)/G4339))</f>
        <v>Blank</v>
      </c>
      <c r="S4339" s="198" t="str">
        <f>IF(D4339=0,"Blank",IF(D4339="PHEV",MIN(M4339,E4339),MIN(M4339,(E4339*(1-'3 Model Input'!E$54)))))</f>
        <v>Blank</v>
      </c>
      <c r="T4339" s="217" t="str">
        <f t="shared" si="702"/>
        <v>Blank</v>
      </c>
      <c r="U4339" s="89"/>
      <c r="V4339" s="216" t="str">
        <f>IF(D4339=0,"Blank",P4339*'3 Model Input'!E$50)</f>
        <v>Blank</v>
      </c>
      <c r="W4339" s="197" t="str">
        <f t="shared" si="703"/>
        <v>Blank</v>
      </c>
      <c r="X4339" s="197" t="str">
        <f t="shared" si="704"/>
        <v>Blank</v>
      </c>
      <c r="Y4339" s="197" t="str">
        <f t="shared" si="705"/>
        <v>Blank</v>
      </c>
      <c r="Z4339" s="197" t="str">
        <f t="shared" si="706"/>
        <v>Blank</v>
      </c>
      <c r="AA4339" s="223" t="str" cm="1">
        <f t="array" ref="AA4339">_xlfn.IFS(ISTEXT('3 Model Input'!F$70),"Missing",ISTEXT('3 Model Input'!I$70),"Missing",ISNUMBER('3 Model Input'!K$70),'3 Model Input'!K$70*P4339)</f>
        <v>Missing</v>
      </c>
      <c r="AB4339" s="89"/>
      <c r="AC4339" s="227" t="str" cm="1">
        <f t="array" ref="AC4339">IF(D4339=0,"Blank",_xlfn.IFS('3 Model Input'!E$61=1,(V4339*G4339)/T4339,'3 Model Input'!E$61=2,(W4339*G4339)/T4339,'3 Model Input'!E$61=3,(X4339*G4339)/T4339,'3 Model Input'!E$61=4,(Y4339*G4339)/T4339,'3 Model Input'!E$61=5,(Z4339*G4339)/T4339, ISTEXT('3 Model Input'!E$61),"Missing",'3 Model Input'!E$61=6,(AA4339*G4339)/T4339))</f>
        <v>Blank</v>
      </c>
      <c r="AD4339" s="202" t="str">
        <f t="shared" si="707"/>
        <v>Blank</v>
      </c>
      <c r="AE4339" s="202" t="str">
        <f t="shared" si="708"/>
        <v>Blank</v>
      </c>
      <c r="AF4339" s="217" t="str">
        <f t="shared" si="709"/>
        <v>Blank</v>
      </c>
      <c r="AG4339" s="9" t="str" cm="1">
        <f t="array" ref="AG4339">_xlfn.IFS(ISNUMBER(AC4339), "", ISNUMBER(SEARCH("Blank", AC4339)), "", ISERROR(AC4339), "Bad input on tab 3")</f>
        <v/>
      </c>
    </row>
    <row r="4340" spans="2:33" ht="15" customHeight="1" x14ac:dyDescent="0.75">
      <c r="B4340" s="205" t="str">
        <f>'5 Driver Data'!B4340</f>
        <v>4332</v>
      </c>
      <c r="C4340" s="193">
        <f>'5 Driver Data'!C4340</f>
        <v>0</v>
      </c>
      <c r="D4340" s="192">
        <f>'5 Driver Data'!D4340</f>
        <v>0</v>
      </c>
      <c r="E4340" s="191">
        <f>'5 Driver Data'!E4340</f>
        <v>0</v>
      </c>
      <c r="F4340" s="191">
        <f>'5 Driver Data'!F4340</f>
        <v>0</v>
      </c>
      <c r="G4340" s="191">
        <f>'5 Driver Data'!G4340</f>
        <v>0</v>
      </c>
      <c r="H4340" s="191">
        <f>'5 Driver Data'!H4340</f>
        <v>0</v>
      </c>
      <c r="I4340" s="191">
        <f>'5 Driver Data'!I4340</f>
        <v>0</v>
      </c>
      <c r="J4340" s="191">
        <f>'5 Driver Data'!J4340</f>
        <v>0</v>
      </c>
      <c r="K4340" s="206">
        <f>'5 Driver Data'!K4340</f>
        <v>0</v>
      </c>
      <c r="L4340" s="1"/>
      <c r="M4340" s="216" t="str">
        <f>IF(D4340=0,"Blank",'3 Model Input'!E$44*'3 Model Input'!E$45)</f>
        <v>Blank</v>
      </c>
      <c r="N4340" s="197" t="str">
        <f t="shared" si="700"/>
        <v>Blank</v>
      </c>
      <c r="O4340" s="197" t="str">
        <f>IF(D4340=0,"Blank",'3 Model Input'!E$49*(1-'3 Model Input'!E$51))</f>
        <v>Blank</v>
      </c>
      <c r="P4340" s="197" t="str">
        <f t="shared" si="701"/>
        <v>Blank</v>
      </c>
      <c r="Q4340" s="197" t="str">
        <f>IF(D4340=0,"Blank",IF(D4340="BEV",E4340*(1-'3 Model Input'!E$54), E4340))</f>
        <v>Blank</v>
      </c>
      <c r="R4340" s="198" t="str">
        <f>IF(D4340=0,"Blank",IF(D4340="PHEV",F4340/G4340,F4340*(1-'3 Model Input'!E$54)/G4340))</f>
        <v>Blank</v>
      </c>
      <c r="S4340" s="198" t="str">
        <f>IF(D4340=0,"Blank",IF(D4340="PHEV",MIN(M4340,E4340),MIN(M4340,(E4340*(1-'3 Model Input'!E$54)))))</f>
        <v>Blank</v>
      </c>
      <c r="T4340" s="217" t="str">
        <f t="shared" si="702"/>
        <v>Blank</v>
      </c>
      <c r="U4340" s="89"/>
      <c r="V4340" s="216" t="str">
        <f>IF(D4340=0,"Blank",P4340*'3 Model Input'!E$50)</f>
        <v>Blank</v>
      </c>
      <c r="W4340" s="197" t="str">
        <f t="shared" si="703"/>
        <v>Blank</v>
      </c>
      <c r="X4340" s="197" t="str">
        <f t="shared" si="704"/>
        <v>Blank</v>
      </c>
      <c r="Y4340" s="197" t="str">
        <f t="shared" si="705"/>
        <v>Blank</v>
      </c>
      <c r="Z4340" s="197" t="str">
        <f t="shared" si="706"/>
        <v>Blank</v>
      </c>
      <c r="AA4340" s="223" t="str" cm="1">
        <f t="array" ref="AA4340">_xlfn.IFS(ISTEXT('3 Model Input'!F$70),"Missing",ISTEXT('3 Model Input'!I$70),"Missing",ISNUMBER('3 Model Input'!K$70),'3 Model Input'!K$70*P4340)</f>
        <v>Missing</v>
      </c>
      <c r="AB4340" s="89"/>
      <c r="AC4340" s="227" t="str" cm="1">
        <f t="array" ref="AC4340">IF(D4340=0,"Blank",_xlfn.IFS('3 Model Input'!E$61=1,(V4340*G4340)/T4340,'3 Model Input'!E$61=2,(W4340*G4340)/T4340,'3 Model Input'!E$61=3,(X4340*G4340)/T4340,'3 Model Input'!E$61=4,(Y4340*G4340)/T4340,'3 Model Input'!E$61=5,(Z4340*G4340)/T4340, ISTEXT('3 Model Input'!E$61),"Missing",'3 Model Input'!E$61=6,(AA4340*G4340)/T4340))</f>
        <v>Blank</v>
      </c>
      <c r="AD4340" s="202" t="str">
        <f t="shared" si="707"/>
        <v>Blank</v>
      </c>
      <c r="AE4340" s="202" t="str">
        <f t="shared" si="708"/>
        <v>Blank</v>
      </c>
      <c r="AF4340" s="217" t="str">
        <f t="shared" si="709"/>
        <v>Blank</v>
      </c>
      <c r="AG4340" s="9" t="str" cm="1">
        <f t="array" ref="AG4340">_xlfn.IFS(ISNUMBER(AC4340), "", ISNUMBER(SEARCH("Blank", AC4340)), "", ISERROR(AC4340), "Bad input on tab 3")</f>
        <v/>
      </c>
    </row>
    <row r="4341" spans="2:33" ht="15" customHeight="1" x14ac:dyDescent="0.75">
      <c r="B4341" s="205" t="str">
        <f>'5 Driver Data'!B4341</f>
        <v>4333</v>
      </c>
      <c r="C4341" s="193">
        <f>'5 Driver Data'!C4341</f>
        <v>0</v>
      </c>
      <c r="D4341" s="192">
        <f>'5 Driver Data'!D4341</f>
        <v>0</v>
      </c>
      <c r="E4341" s="191">
        <f>'5 Driver Data'!E4341</f>
        <v>0</v>
      </c>
      <c r="F4341" s="191">
        <f>'5 Driver Data'!F4341</f>
        <v>0</v>
      </c>
      <c r="G4341" s="191">
        <f>'5 Driver Data'!G4341</f>
        <v>0</v>
      </c>
      <c r="H4341" s="191">
        <f>'5 Driver Data'!H4341</f>
        <v>0</v>
      </c>
      <c r="I4341" s="191">
        <f>'5 Driver Data'!I4341</f>
        <v>0</v>
      </c>
      <c r="J4341" s="191">
        <f>'5 Driver Data'!J4341</f>
        <v>0</v>
      </c>
      <c r="K4341" s="206">
        <f>'5 Driver Data'!K4341</f>
        <v>0</v>
      </c>
      <c r="L4341" s="1"/>
      <c r="M4341" s="216" t="str">
        <f>IF(D4341=0,"Blank",'3 Model Input'!E$44*'3 Model Input'!E$45)</f>
        <v>Blank</v>
      </c>
      <c r="N4341" s="197" t="str">
        <f t="shared" si="700"/>
        <v>Blank</v>
      </c>
      <c r="O4341" s="197" t="str">
        <f>IF(D4341=0,"Blank",'3 Model Input'!E$49*(1-'3 Model Input'!E$51))</f>
        <v>Blank</v>
      </c>
      <c r="P4341" s="197" t="str">
        <f t="shared" si="701"/>
        <v>Blank</v>
      </c>
      <c r="Q4341" s="197" t="str">
        <f>IF(D4341=0,"Blank",IF(D4341="BEV",E4341*(1-'3 Model Input'!E$54), E4341))</f>
        <v>Blank</v>
      </c>
      <c r="R4341" s="198" t="str">
        <f>IF(D4341=0,"Blank",IF(D4341="PHEV",F4341/G4341,F4341*(1-'3 Model Input'!E$54)/G4341))</f>
        <v>Blank</v>
      </c>
      <c r="S4341" s="198" t="str">
        <f>IF(D4341=0,"Blank",IF(D4341="PHEV",MIN(M4341,E4341),MIN(M4341,(E4341*(1-'3 Model Input'!E$54)))))</f>
        <v>Blank</v>
      </c>
      <c r="T4341" s="217" t="str">
        <f t="shared" si="702"/>
        <v>Blank</v>
      </c>
      <c r="U4341" s="89"/>
      <c r="V4341" s="216" t="str">
        <f>IF(D4341=0,"Blank",P4341*'3 Model Input'!E$50)</f>
        <v>Blank</v>
      </c>
      <c r="W4341" s="197" t="str">
        <f t="shared" si="703"/>
        <v>Blank</v>
      </c>
      <c r="X4341" s="197" t="str">
        <f t="shared" si="704"/>
        <v>Blank</v>
      </c>
      <c r="Y4341" s="197" t="str">
        <f t="shared" si="705"/>
        <v>Blank</v>
      </c>
      <c r="Z4341" s="197" t="str">
        <f t="shared" si="706"/>
        <v>Blank</v>
      </c>
      <c r="AA4341" s="223" t="str" cm="1">
        <f t="array" ref="AA4341">_xlfn.IFS(ISTEXT('3 Model Input'!F$70),"Missing",ISTEXT('3 Model Input'!I$70),"Missing",ISNUMBER('3 Model Input'!K$70),'3 Model Input'!K$70*P4341)</f>
        <v>Missing</v>
      </c>
      <c r="AB4341" s="89"/>
      <c r="AC4341" s="227" t="str" cm="1">
        <f t="array" ref="AC4341">IF(D4341=0,"Blank",_xlfn.IFS('3 Model Input'!E$61=1,(V4341*G4341)/T4341,'3 Model Input'!E$61=2,(W4341*G4341)/T4341,'3 Model Input'!E$61=3,(X4341*G4341)/T4341,'3 Model Input'!E$61=4,(Y4341*G4341)/T4341,'3 Model Input'!E$61=5,(Z4341*G4341)/T4341, ISTEXT('3 Model Input'!E$61),"Missing",'3 Model Input'!E$61=6,(AA4341*G4341)/T4341))</f>
        <v>Blank</v>
      </c>
      <c r="AD4341" s="202" t="str">
        <f t="shared" si="707"/>
        <v>Blank</v>
      </c>
      <c r="AE4341" s="202" t="str">
        <f t="shared" si="708"/>
        <v>Blank</v>
      </c>
      <c r="AF4341" s="217" t="str">
        <f t="shared" si="709"/>
        <v>Blank</v>
      </c>
      <c r="AG4341" s="9" t="str" cm="1">
        <f t="array" ref="AG4341">_xlfn.IFS(ISNUMBER(AC4341), "", ISNUMBER(SEARCH("Blank", AC4341)), "", ISERROR(AC4341), "Bad input on tab 3")</f>
        <v/>
      </c>
    </row>
    <row r="4342" spans="2:33" ht="15" customHeight="1" x14ac:dyDescent="0.75">
      <c r="B4342" s="205" t="str">
        <f>'5 Driver Data'!B4342</f>
        <v>4334</v>
      </c>
      <c r="C4342" s="193">
        <f>'5 Driver Data'!C4342</f>
        <v>0</v>
      </c>
      <c r="D4342" s="192">
        <f>'5 Driver Data'!D4342</f>
        <v>0</v>
      </c>
      <c r="E4342" s="191">
        <f>'5 Driver Data'!E4342</f>
        <v>0</v>
      </c>
      <c r="F4342" s="191">
        <f>'5 Driver Data'!F4342</f>
        <v>0</v>
      </c>
      <c r="G4342" s="191">
        <f>'5 Driver Data'!G4342</f>
        <v>0</v>
      </c>
      <c r="H4342" s="191">
        <f>'5 Driver Data'!H4342</f>
        <v>0</v>
      </c>
      <c r="I4342" s="191">
        <f>'5 Driver Data'!I4342</f>
        <v>0</v>
      </c>
      <c r="J4342" s="191">
        <f>'5 Driver Data'!J4342</f>
        <v>0</v>
      </c>
      <c r="K4342" s="206">
        <f>'5 Driver Data'!K4342</f>
        <v>0</v>
      </c>
      <c r="L4342" s="1"/>
      <c r="M4342" s="216" t="str">
        <f>IF(D4342=0,"Blank",'3 Model Input'!E$44*'3 Model Input'!E$45)</f>
        <v>Blank</v>
      </c>
      <c r="N4342" s="197" t="str">
        <f t="shared" si="700"/>
        <v>Blank</v>
      </c>
      <c r="O4342" s="197" t="str">
        <f>IF(D4342=0,"Blank",'3 Model Input'!E$49*(1-'3 Model Input'!E$51))</f>
        <v>Blank</v>
      </c>
      <c r="P4342" s="197" t="str">
        <f t="shared" si="701"/>
        <v>Blank</v>
      </c>
      <c r="Q4342" s="197" t="str">
        <f>IF(D4342=0,"Blank",IF(D4342="BEV",E4342*(1-'3 Model Input'!E$54), E4342))</f>
        <v>Blank</v>
      </c>
      <c r="R4342" s="198" t="str">
        <f>IF(D4342=0,"Blank",IF(D4342="PHEV",F4342/G4342,F4342*(1-'3 Model Input'!E$54)/G4342))</f>
        <v>Blank</v>
      </c>
      <c r="S4342" s="198" t="str">
        <f>IF(D4342=0,"Blank",IF(D4342="PHEV",MIN(M4342,E4342),MIN(M4342,(E4342*(1-'3 Model Input'!E$54)))))</f>
        <v>Blank</v>
      </c>
      <c r="T4342" s="217" t="str">
        <f t="shared" si="702"/>
        <v>Blank</v>
      </c>
      <c r="U4342" s="89"/>
      <c r="V4342" s="216" t="str">
        <f>IF(D4342=0,"Blank",P4342*'3 Model Input'!E$50)</f>
        <v>Blank</v>
      </c>
      <c r="W4342" s="197" t="str">
        <f t="shared" si="703"/>
        <v>Blank</v>
      </c>
      <c r="X4342" s="197" t="str">
        <f t="shared" si="704"/>
        <v>Blank</v>
      </c>
      <c r="Y4342" s="197" t="str">
        <f t="shared" si="705"/>
        <v>Blank</v>
      </c>
      <c r="Z4342" s="197" t="str">
        <f t="shared" si="706"/>
        <v>Blank</v>
      </c>
      <c r="AA4342" s="223" t="str" cm="1">
        <f t="array" ref="AA4342">_xlfn.IFS(ISTEXT('3 Model Input'!F$70),"Missing",ISTEXT('3 Model Input'!I$70),"Missing",ISNUMBER('3 Model Input'!K$70),'3 Model Input'!K$70*P4342)</f>
        <v>Missing</v>
      </c>
      <c r="AB4342" s="89"/>
      <c r="AC4342" s="227" t="str" cm="1">
        <f t="array" ref="AC4342">IF(D4342=0,"Blank",_xlfn.IFS('3 Model Input'!E$61=1,(V4342*G4342)/T4342,'3 Model Input'!E$61=2,(W4342*G4342)/T4342,'3 Model Input'!E$61=3,(X4342*G4342)/T4342,'3 Model Input'!E$61=4,(Y4342*G4342)/T4342,'3 Model Input'!E$61=5,(Z4342*G4342)/T4342, ISTEXT('3 Model Input'!E$61),"Missing",'3 Model Input'!E$61=6,(AA4342*G4342)/T4342))</f>
        <v>Blank</v>
      </c>
      <c r="AD4342" s="202" t="str">
        <f t="shared" si="707"/>
        <v>Blank</v>
      </c>
      <c r="AE4342" s="202" t="str">
        <f t="shared" si="708"/>
        <v>Blank</v>
      </c>
      <c r="AF4342" s="217" t="str">
        <f t="shared" si="709"/>
        <v>Blank</v>
      </c>
      <c r="AG4342" s="9" t="str" cm="1">
        <f t="array" ref="AG4342">_xlfn.IFS(ISNUMBER(AC4342), "", ISNUMBER(SEARCH("Blank", AC4342)), "", ISERROR(AC4342), "Bad input on tab 3")</f>
        <v/>
      </c>
    </row>
    <row r="4343" spans="2:33" ht="15" customHeight="1" x14ac:dyDescent="0.75">
      <c r="B4343" s="205" t="str">
        <f>'5 Driver Data'!B4343</f>
        <v>4335</v>
      </c>
      <c r="C4343" s="193">
        <f>'5 Driver Data'!C4343</f>
        <v>0</v>
      </c>
      <c r="D4343" s="192">
        <f>'5 Driver Data'!D4343</f>
        <v>0</v>
      </c>
      <c r="E4343" s="191">
        <f>'5 Driver Data'!E4343</f>
        <v>0</v>
      </c>
      <c r="F4343" s="191">
        <f>'5 Driver Data'!F4343</f>
        <v>0</v>
      </c>
      <c r="G4343" s="191">
        <f>'5 Driver Data'!G4343</f>
        <v>0</v>
      </c>
      <c r="H4343" s="191">
        <f>'5 Driver Data'!H4343</f>
        <v>0</v>
      </c>
      <c r="I4343" s="191">
        <f>'5 Driver Data'!I4343</f>
        <v>0</v>
      </c>
      <c r="J4343" s="191">
        <f>'5 Driver Data'!J4343</f>
        <v>0</v>
      </c>
      <c r="K4343" s="206">
        <f>'5 Driver Data'!K4343</f>
        <v>0</v>
      </c>
      <c r="L4343" s="1"/>
      <c r="M4343" s="216" t="str">
        <f>IF(D4343=0,"Blank",'3 Model Input'!E$44*'3 Model Input'!E$45)</f>
        <v>Blank</v>
      </c>
      <c r="N4343" s="197" t="str">
        <f t="shared" si="700"/>
        <v>Blank</v>
      </c>
      <c r="O4343" s="197" t="str">
        <f>IF(D4343=0,"Blank",'3 Model Input'!E$49*(1-'3 Model Input'!E$51))</f>
        <v>Blank</v>
      </c>
      <c r="P4343" s="197" t="str">
        <f t="shared" si="701"/>
        <v>Blank</v>
      </c>
      <c r="Q4343" s="197" t="str">
        <f>IF(D4343=0,"Blank",IF(D4343="BEV",E4343*(1-'3 Model Input'!E$54), E4343))</f>
        <v>Blank</v>
      </c>
      <c r="R4343" s="198" t="str">
        <f>IF(D4343=0,"Blank",IF(D4343="PHEV",F4343/G4343,F4343*(1-'3 Model Input'!E$54)/G4343))</f>
        <v>Blank</v>
      </c>
      <c r="S4343" s="198" t="str">
        <f>IF(D4343=0,"Blank",IF(D4343="PHEV",MIN(M4343,E4343),MIN(M4343,(E4343*(1-'3 Model Input'!E$54)))))</f>
        <v>Blank</v>
      </c>
      <c r="T4343" s="217" t="str">
        <f t="shared" si="702"/>
        <v>Blank</v>
      </c>
      <c r="U4343" s="89"/>
      <c r="V4343" s="216" t="str">
        <f>IF(D4343=0,"Blank",P4343*'3 Model Input'!E$50)</f>
        <v>Blank</v>
      </c>
      <c r="W4343" s="197" t="str">
        <f t="shared" si="703"/>
        <v>Blank</v>
      </c>
      <c r="X4343" s="197" t="str">
        <f t="shared" si="704"/>
        <v>Blank</v>
      </c>
      <c r="Y4343" s="197" t="str">
        <f t="shared" si="705"/>
        <v>Blank</v>
      </c>
      <c r="Z4343" s="197" t="str">
        <f t="shared" si="706"/>
        <v>Blank</v>
      </c>
      <c r="AA4343" s="223" t="str" cm="1">
        <f t="array" ref="AA4343">_xlfn.IFS(ISTEXT('3 Model Input'!F$70),"Missing",ISTEXT('3 Model Input'!I$70),"Missing",ISNUMBER('3 Model Input'!K$70),'3 Model Input'!K$70*P4343)</f>
        <v>Missing</v>
      </c>
      <c r="AB4343" s="89"/>
      <c r="AC4343" s="227" t="str" cm="1">
        <f t="array" ref="AC4343">IF(D4343=0,"Blank",_xlfn.IFS('3 Model Input'!E$61=1,(V4343*G4343)/T4343,'3 Model Input'!E$61=2,(W4343*G4343)/T4343,'3 Model Input'!E$61=3,(X4343*G4343)/T4343,'3 Model Input'!E$61=4,(Y4343*G4343)/T4343,'3 Model Input'!E$61=5,(Z4343*G4343)/T4343, ISTEXT('3 Model Input'!E$61),"Missing",'3 Model Input'!E$61=6,(AA4343*G4343)/T4343))</f>
        <v>Blank</v>
      </c>
      <c r="AD4343" s="202" t="str">
        <f t="shared" si="707"/>
        <v>Blank</v>
      </c>
      <c r="AE4343" s="202" t="str">
        <f t="shared" si="708"/>
        <v>Blank</v>
      </c>
      <c r="AF4343" s="217" t="str">
        <f t="shared" si="709"/>
        <v>Blank</v>
      </c>
      <c r="AG4343" s="9" t="str" cm="1">
        <f t="array" ref="AG4343">_xlfn.IFS(ISNUMBER(AC4343), "", ISNUMBER(SEARCH("Blank", AC4343)), "", ISERROR(AC4343), "Bad input on tab 3")</f>
        <v/>
      </c>
    </row>
    <row r="4344" spans="2:33" ht="15" customHeight="1" x14ac:dyDescent="0.75">
      <c r="B4344" s="205" t="str">
        <f>'5 Driver Data'!B4344</f>
        <v>4336</v>
      </c>
      <c r="C4344" s="193">
        <f>'5 Driver Data'!C4344</f>
        <v>0</v>
      </c>
      <c r="D4344" s="192">
        <f>'5 Driver Data'!D4344</f>
        <v>0</v>
      </c>
      <c r="E4344" s="191">
        <f>'5 Driver Data'!E4344</f>
        <v>0</v>
      </c>
      <c r="F4344" s="191">
        <f>'5 Driver Data'!F4344</f>
        <v>0</v>
      </c>
      <c r="G4344" s="191">
        <f>'5 Driver Data'!G4344</f>
        <v>0</v>
      </c>
      <c r="H4344" s="191">
        <f>'5 Driver Data'!H4344</f>
        <v>0</v>
      </c>
      <c r="I4344" s="191">
        <f>'5 Driver Data'!I4344</f>
        <v>0</v>
      </c>
      <c r="J4344" s="191">
        <f>'5 Driver Data'!J4344</f>
        <v>0</v>
      </c>
      <c r="K4344" s="206">
        <f>'5 Driver Data'!K4344</f>
        <v>0</v>
      </c>
      <c r="L4344" s="1"/>
      <c r="M4344" s="216" t="str">
        <f>IF(D4344=0,"Blank",'3 Model Input'!E$44*'3 Model Input'!E$45)</f>
        <v>Blank</v>
      </c>
      <c r="N4344" s="197" t="str">
        <f t="shared" si="700"/>
        <v>Blank</v>
      </c>
      <c r="O4344" s="197" t="str">
        <f>IF(D4344=0,"Blank",'3 Model Input'!E$49*(1-'3 Model Input'!E$51))</f>
        <v>Blank</v>
      </c>
      <c r="P4344" s="197" t="str">
        <f t="shared" si="701"/>
        <v>Blank</v>
      </c>
      <c r="Q4344" s="197" t="str">
        <f>IF(D4344=0,"Blank",IF(D4344="BEV",E4344*(1-'3 Model Input'!E$54), E4344))</f>
        <v>Blank</v>
      </c>
      <c r="R4344" s="198" t="str">
        <f>IF(D4344=0,"Blank",IF(D4344="PHEV",F4344/G4344,F4344*(1-'3 Model Input'!E$54)/G4344))</f>
        <v>Blank</v>
      </c>
      <c r="S4344" s="198" t="str">
        <f>IF(D4344=0,"Blank",IF(D4344="PHEV",MIN(M4344,E4344),MIN(M4344,(E4344*(1-'3 Model Input'!E$54)))))</f>
        <v>Blank</v>
      </c>
      <c r="T4344" s="217" t="str">
        <f t="shared" si="702"/>
        <v>Blank</v>
      </c>
      <c r="U4344" s="89"/>
      <c r="V4344" s="216" t="str">
        <f>IF(D4344=0,"Blank",P4344*'3 Model Input'!E$50)</f>
        <v>Blank</v>
      </c>
      <c r="W4344" s="197" t="str">
        <f t="shared" si="703"/>
        <v>Blank</v>
      </c>
      <c r="X4344" s="197" t="str">
        <f t="shared" si="704"/>
        <v>Blank</v>
      </c>
      <c r="Y4344" s="197" t="str">
        <f t="shared" si="705"/>
        <v>Blank</v>
      </c>
      <c r="Z4344" s="197" t="str">
        <f t="shared" si="706"/>
        <v>Blank</v>
      </c>
      <c r="AA4344" s="223" t="str" cm="1">
        <f t="array" ref="AA4344">_xlfn.IFS(ISTEXT('3 Model Input'!F$70),"Missing",ISTEXT('3 Model Input'!I$70),"Missing",ISNUMBER('3 Model Input'!K$70),'3 Model Input'!K$70*P4344)</f>
        <v>Missing</v>
      </c>
      <c r="AB4344" s="89"/>
      <c r="AC4344" s="227" t="str" cm="1">
        <f t="array" ref="AC4344">IF(D4344=0,"Blank",_xlfn.IFS('3 Model Input'!E$61=1,(V4344*G4344)/T4344,'3 Model Input'!E$61=2,(W4344*G4344)/T4344,'3 Model Input'!E$61=3,(X4344*G4344)/T4344,'3 Model Input'!E$61=4,(Y4344*G4344)/T4344,'3 Model Input'!E$61=5,(Z4344*G4344)/T4344, ISTEXT('3 Model Input'!E$61),"Missing",'3 Model Input'!E$61=6,(AA4344*G4344)/T4344))</f>
        <v>Blank</v>
      </c>
      <c r="AD4344" s="202" t="str">
        <f t="shared" si="707"/>
        <v>Blank</v>
      </c>
      <c r="AE4344" s="202" t="str">
        <f t="shared" si="708"/>
        <v>Blank</v>
      </c>
      <c r="AF4344" s="217" t="str">
        <f t="shared" si="709"/>
        <v>Blank</v>
      </c>
      <c r="AG4344" s="9" t="str" cm="1">
        <f t="array" ref="AG4344">_xlfn.IFS(ISNUMBER(AC4344), "", ISNUMBER(SEARCH("Blank", AC4344)), "", ISERROR(AC4344), "Bad input on tab 3")</f>
        <v/>
      </c>
    </row>
    <row r="4345" spans="2:33" ht="15" customHeight="1" x14ac:dyDescent="0.75">
      <c r="B4345" s="205" t="str">
        <f>'5 Driver Data'!B4345</f>
        <v>4337</v>
      </c>
      <c r="C4345" s="193">
        <f>'5 Driver Data'!C4345</f>
        <v>0</v>
      </c>
      <c r="D4345" s="192">
        <f>'5 Driver Data'!D4345</f>
        <v>0</v>
      </c>
      <c r="E4345" s="191">
        <f>'5 Driver Data'!E4345</f>
        <v>0</v>
      </c>
      <c r="F4345" s="191">
        <f>'5 Driver Data'!F4345</f>
        <v>0</v>
      </c>
      <c r="G4345" s="191">
        <f>'5 Driver Data'!G4345</f>
        <v>0</v>
      </c>
      <c r="H4345" s="191">
        <f>'5 Driver Data'!H4345</f>
        <v>0</v>
      </c>
      <c r="I4345" s="191">
        <f>'5 Driver Data'!I4345</f>
        <v>0</v>
      </c>
      <c r="J4345" s="191">
        <f>'5 Driver Data'!J4345</f>
        <v>0</v>
      </c>
      <c r="K4345" s="206">
        <f>'5 Driver Data'!K4345</f>
        <v>0</v>
      </c>
      <c r="L4345" s="1"/>
      <c r="M4345" s="216" t="str">
        <f>IF(D4345=0,"Blank",'3 Model Input'!E$44*'3 Model Input'!E$45)</f>
        <v>Blank</v>
      </c>
      <c r="N4345" s="197" t="str">
        <f t="shared" si="700"/>
        <v>Blank</v>
      </c>
      <c r="O4345" s="197" t="str">
        <f>IF(D4345=0,"Blank",'3 Model Input'!E$49*(1-'3 Model Input'!E$51))</f>
        <v>Blank</v>
      </c>
      <c r="P4345" s="197" t="str">
        <f t="shared" si="701"/>
        <v>Blank</v>
      </c>
      <c r="Q4345" s="197" t="str">
        <f>IF(D4345=0,"Blank",IF(D4345="BEV",E4345*(1-'3 Model Input'!E$54), E4345))</f>
        <v>Blank</v>
      </c>
      <c r="R4345" s="198" t="str">
        <f>IF(D4345=0,"Blank",IF(D4345="PHEV",F4345/G4345,F4345*(1-'3 Model Input'!E$54)/G4345))</f>
        <v>Blank</v>
      </c>
      <c r="S4345" s="198" t="str">
        <f>IF(D4345=0,"Blank",IF(D4345="PHEV",MIN(M4345,E4345),MIN(M4345,(E4345*(1-'3 Model Input'!E$54)))))</f>
        <v>Blank</v>
      </c>
      <c r="T4345" s="217" t="str">
        <f t="shared" si="702"/>
        <v>Blank</v>
      </c>
      <c r="U4345" s="89"/>
      <c r="V4345" s="216" t="str">
        <f>IF(D4345=0,"Blank",P4345*'3 Model Input'!E$50)</f>
        <v>Blank</v>
      </c>
      <c r="W4345" s="197" t="str">
        <f t="shared" si="703"/>
        <v>Blank</v>
      </c>
      <c r="X4345" s="197" t="str">
        <f t="shared" si="704"/>
        <v>Blank</v>
      </c>
      <c r="Y4345" s="197" t="str">
        <f t="shared" si="705"/>
        <v>Blank</v>
      </c>
      <c r="Z4345" s="197" t="str">
        <f t="shared" si="706"/>
        <v>Blank</v>
      </c>
      <c r="AA4345" s="223" t="str" cm="1">
        <f t="array" ref="AA4345">_xlfn.IFS(ISTEXT('3 Model Input'!F$70),"Missing",ISTEXT('3 Model Input'!I$70),"Missing",ISNUMBER('3 Model Input'!K$70),'3 Model Input'!K$70*P4345)</f>
        <v>Missing</v>
      </c>
      <c r="AB4345" s="89"/>
      <c r="AC4345" s="227" t="str" cm="1">
        <f t="array" ref="AC4345">IF(D4345=0,"Blank",_xlfn.IFS('3 Model Input'!E$61=1,(V4345*G4345)/T4345,'3 Model Input'!E$61=2,(W4345*G4345)/T4345,'3 Model Input'!E$61=3,(X4345*G4345)/T4345,'3 Model Input'!E$61=4,(Y4345*G4345)/T4345,'3 Model Input'!E$61=5,(Z4345*G4345)/T4345, ISTEXT('3 Model Input'!E$61),"Missing",'3 Model Input'!E$61=6,(AA4345*G4345)/T4345))</f>
        <v>Blank</v>
      </c>
      <c r="AD4345" s="202" t="str">
        <f t="shared" si="707"/>
        <v>Blank</v>
      </c>
      <c r="AE4345" s="202" t="str">
        <f t="shared" si="708"/>
        <v>Blank</v>
      </c>
      <c r="AF4345" s="217" t="str">
        <f t="shared" si="709"/>
        <v>Blank</v>
      </c>
      <c r="AG4345" s="9" t="str" cm="1">
        <f t="array" ref="AG4345">_xlfn.IFS(ISNUMBER(AC4345), "", ISNUMBER(SEARCH("Blank", AC4345)), "", ISERROR(AC4345), "Bad input on tab 3")</f>
        <v/>
      </c>
    </row>
    <row r="4346" spans="2:33" ht="15" customHeight="1" x14ac:dyDescent="0.75">
      <c r="B4346" s="205" t="str">
        <f>'5 Driver Data'!B4346</f>
        <v>4338</v>
      </c>
      <c r="C4346" s="193">
        <f>'5 Driver Data'!C4346</f>
        <v>0</v>
      </c>
      <c r="D4346" s="192">
        <f>'5 Driver Data'!D4346</f>
        <v>0</v>
      </c>
      <c r="E4346" s="191">
        <f>'5 Driver Data'!E4346</f>
        <v>0</v>
      </c>
      <c r="F4346" s="191">
        <f>'5 Driver Data'!F4346</f>
        <v>0</v>
      </c>
      <c r="G4346" s="191">
        <f>'5 Driver Data'!G4346</f>
        <v>0</v>
      </c>
      <c r="H4346" s="191">
        <f>'5 Driver Data'!H4346</f>
        <v>0</v>
      </c>
      <c r="I4346" s="191">
        <f>'5 Driver Data'!I4346</f>
        <v>0</v>
      </c>
      <c r="J4346" s="191">
        <f>'5 Driver Data'!J4346</f>
        <v>0</v>
      </c>
      <c r="K4346" s="206">
        <f>'5 Driver Data'!K4346</f>
        <v>0</v>
      </c>
      <c r="L4346" s="1"/>
      <c r="M4346" s="216" t="str">
        <f>IF(D4346=0,"Blank",'3 Model Input'!E$44*'3 Model Input'!E$45)</f>
        <v>Blank</v>
      </c>
      <c r="N4346" s="197" t="str">
        <f t="shared" si="700"/>
        <v>Blank</v>
      </c>
      <c r="O4346" s="197" t="str">
        <f>IF(D4346=0,"Blank",'3 Model Input'!E$49*(1-'3 Model Input'!E$51))</f>
        <v>Blank</v>
      </c>
      <c r="P4346" s="197" t="str">
        <f t="shared" si="701"/>
        <v>Blank</v>
      </c>
      <c r="Q4346" s="197" t="str">
        <f>IF(D4346=0,"Blank",IF(D4346="BEV",E4346*(1-'3 Model Input'!E$54), E4346))</f>
        <v>Blank</v>
      </c>
      <c r="R4346" s="198" t="str">
        <f>IF(D4346=0,"Blank",IF(D4346="PHEV",F4346/G4346,F4346*(1-'3 Model Input'!E$54)/G4346))</f>
        <v>Blank</v>
      </c>
      <c r="S4346" s="198" t="str">
        <f>IF(D4346=0,"Blank",IF(D4346="PHEV",MIN(M4346,E4346),MIN(M4346,(E4346*(1-'3 Model Input'!E$54)))))</f>
        <v>Blank</v>
      </c>
      <c r="T4346" s="217" t="str">
        <f t="shared" si="702"/>
        <v>Blank</v>
      </c>
      <c r="U4346" s="89"/>
      <c r="V4346" s="216" t="str">
        <f>IF(D4346=0,"Blank",P4346*'3 Model Input'!E$50)</f>
        <v>Blank</v>
      </c>
      <c r="W4346" s="197" t="str">
        <f t="shared" si="703"/>
        <v>Blank</v>
      </c>
      <c r="X4346" s="197" t="str">
        <f t="shared" si="704"/>
        <v>Blank</v>
      </c>
      <c r="Y4346" s="197" t="str">
        <f t="shared" si="705"/>
        <v>Blank</v>
      </c>
      <c r="Z4346" s="197" t="str">
        <f t="shared" si="706"/>
        <v>Blank</v>
      </c>
      <c r="AA4346" s="223" t="str" cm="1">
        <f t="array" ref="AA4346">_xlfn.IFS(ISTEXT('3 Model Input'!F$70),"Missing",ISTEXT('3 Model Input'!I$70),"Missing",ISNUMBER('3 Model Input'!K$70),'3 Model Input'!K$70*P4346)</f>
        <v>Missing</v>
      </c>
      <c r="AB4346" s="89"/>
      <c r="AC4346" s="227" t="str" cm="1">
        <f t="array" ref="AC4346">IF(D4346=0,"Blank",_xlfn.IFS('3 Model Input'!E$61=1,(V4346*G4346)/T4346,'3 Model Input'!E$61=2,(W4346*G4346)/T4346,'3 Model Input'!E$61=3,(X4346*G4346)/T4346,'3 Model Input'!E$61=4,(Y4346*G4346)/T4346,'3 Model Input'!E$61=5,(Z4346*G4346)/T4346, ISTEXT('3 Model Input'!E$61),"Missing",'3 Model Input'!E$61=6,(AA4346*G4346)/T4346))</f>
        <v>Blank</v>
      </c>
      <c r="AD4346" s="202" t="str">
        <f t="shared" si="707"/>
        <v>Blank</v>
      </c>
      <c r="AE4346" s="202" t="str">
        <f t="shared" si="708"/>
        <v>Blank</v>
      </c>
      <c r="AF4346" s="217" t="str">
        <f t="shared" si="709"/>
        <v>Blank</v>
      </c>
      <c r="AG4346" s="9" t="str" cm="1">
        <f t="array" ref="AG4346">_xlfn.IFS(ISNUMBER(AC4346), "", ISNUMBER(SEARCH("Blank", AC4346)), "", ISERROR(AC4346), "Bad input on tab 3")</f>
        <v/>
      </c>
    </row>
    <row r="4347" spans="2:33" ht="15" customHeight="1" x14ac:dyDescent="0.75">
      <c r="B4347" s="205" t="str">
        <f>'5 Driver Data'!B4347</f>
        <v>4339</v>
      </c>
      <c r="C4347" s="193">
        <f>'5 Driver Data'!C4347</f>
        <v>0</v>
      </c>
      <c r="D4347" s="192">
        <f>'5 Driver Data'!D4347</f>
        <v>0</v>
      </c>
      <c r="E4347" s="191">
        <f>'5 Driver Data'!E4347</f>
        <v>0</v>
      </c>
      <c r="F4347" s="191">
        <f>'5 Driver Data'!F4347</f>
        <v>0</v>
      </c>
      <c r="G4347" s="191">
        <f>'5 Driver Data'!G4347</f>
        <v>0</v>
      </c>
      <c r="H4347" s="191">
        <f>'5 Driver Data'!H4347</f>
        <v>0</v>
      </c>
      <c r="I4347" s="191">
        <f>'5 Driver Data'!I4347</f>
        <v>0</v>
      </c>
      <c r="J4347" s="191">
        <f>'5 Driver Data'!J4347</f>
        <v>0</v>
      </c>
      <c r="K4347" s="206">
        <f>'5 Driver Data'!K4347</f>
        <v>0</v>
      </c>
      <c r="L4347" s="1"/>
      <c r="M4347" s="216" t="str">
        <f>IF(D4347=0,"Blank",'3 Model Input'!E$44*'3 Model Input'!E$45)</f>
        <v>Blank</v>
      </c>
      <c r="N4347" s="197" t="str">
        <f t="shared" si="700"/>
        <v>Blank</v>
      </c>
      <c r="O4347" s="197" t="str">
        <f>IF(D4347=0,"Blank",'3 Model Input'!E$49*(1-'3 Model Input'!E$51))</f>
        <v>Blank</v>
      </c>
      <c r="P4347" s="197" t="str">
        <f t="shared" si="701"/>
        <v>Blank</v>
      </c>
      <c r="Q4347" s="197" t="str">
        <f>IF(D4347=0,"Blank",IF(D4347="BEV",E4347*(1-'3 Model Input'!E$54), E4347))</f>
        <v>Blank</v>
      </c>
      <c r="R4347" s="198" t="str">
        <f>IF(D4347=0,"Blank",IF(D4347="PHEV",F4347/G4347,F4347*(1-'3 Model Input'!E$54)/G4347))</f>
        <v>Blank</v>
      </c>
      <c r="S4347" s="198" t="str">
        <f>IF(D4347=0,"Blank",IF(D4347="PHEV",MIN(M4347,E4347),MIN(M4347,(E4347*(1-'3 Model Input'!E$54)))))</f>
        <v>Blank</v>
      </c>
      <c r="T4347" s="217" t="str">
        <f t="shared" si="702"/>
        <v>Blank</v>
      </c>
      <c r="U4347" s="89"/>
      <c r="V4347" s="216" t="str">
        <f>IF(D4347=0,"Blank",P4347*'3 Model Input'!E$50)</f>
        <v>Blank</v>
      </c>
      <c r="W4347" s="197" t="str">
        <f t="shared" si="703"/>
        <v>Blank</v>
      </c>
      <c r="X4347" s="197" t="str">
        <f t="shared" si="704"/>
        <v>Blank</v>
      </c>
      <c r="Y4347" s="197" t="str">
        <f t="shared" si="705"/>
        <v>Blank</v>
      </c>
      <c r="Z4347" s="197" t="str">
        <f t="shared" si="706"/>
        <v>Blank</v>
      </c>
      <c r="AA4347" s="223" t="str" cm="1">
        <f t="array" ref="AA4347">_xlfn.IFS(ISTEXT('3 Model Input'!F$70),"Missing",ISTEXT('3 Model Input'!I$70),"Missing",ISNUMBER('3 Model Input'!K$70),'3 Model Input'!K$70*P4347)</f>
        <v>Missing</v>
      </c>
      <c r="AB4347" s="89"/>
      <c r="AC4347" s="227" t="str" cm="1">
        <f t="array" ref="AC4347">IF(D4347=0,"Blank",_xlfn.IFS('3 Model Input'!E$61=1,(V4347*G4347)/T4347,'3 Model Input'!E$61=2,(W4347*G4347)/T4347,'3 Model Input'!E$61=3,(X4347*G4347)/T4347,'3 Model Input'!E$61=4,(Y4347*G4347)/T4347,'3 Model Input'!E$61=5,(Z4347*G4347)/T4347, ISTEXT('3 Model Input'!E$61),"Missing",'3 Model Input'!E$61=6,(AA4347*G4347)/T4347))</f>
        <v>Blank</v>
      </c>
      <c r="AD4347" s="202" t="str">
        <f t="shared" si="707"/>
        <v>Blank</v>
      </c>
      <c r="AE4347" s="202" t="str">
        <f t="shared" si="708"/>
        <v>Blank</v>
      </c>
      <c r="AF4347" s="217" t="str">
        <f t="shared" si="709"/>
        <v>Blank</v>
      </c>
      <c r="AG4347" s="9" t="str" cm="1">
        <f t="array" ref="AG4347">_xlfn.IFS(ISNUMBER(AC4347), "", ISNUMBER(SEARCH("Blank", AC4347)), "", ISERROR(AC4347), "Bad input on tab 3")</f>
        <v/>
      </c>
    </row>
    <row r="4348" spans="2:33" ht="15" customHeight="1" x14ac:dyDescent="0.75">
      <c r="B4348" s="205" t="str">
        <f>'5 Driver Data'!B4348</f>
        <v>4340</v>
      </c>
      <c r="C4348" s="193">
        <f>'5 Driver Data'!C4348</f>
        <v>0</v>
      </c>
      <c r="D4348" s="192">
        <f>'5 Driver Data'!D4348</f>
        <v>0</v>
      </c>
      <c r="E4348" s="191">
        <f>'5 Driver Data'!E4348</f>
        <v>0</v>
      </c>
      <c r="F4348" s="191">
        <f>'5 Driver Data'!F4348</f>
        <v>0</v>
      </c>
      <c r="G4348" s="191">
        <f>'5 Driver Data'!G4348</f>
        <v>0</v>
      </c>
      <c r="H4348" s="191">
        <f>'5 Driver Data'!H4348</f>
        <v>0</v>
      </c>
      <c r="I4348" s="191">
        <f>'5 Driver Data'!I4348</f>
        <v>0</v>
      </c>
      <c r="J4348" s="191">
        <f>'5 Driver Data'!J4348</f>
        <v>0</v>
      </c>
      <c r="K4348" s="206">
        <f>'5 Driver Data'!K4348</f>
        <v>0</v>
      </c>
      <c r="L4348" s="1"/>
      <c r="M4348" s="216" t="str">
        <f>IF(D4348=0,"Blank",'3 Model Input'!E$44*'3 Model Input'!E$45)</f>
        <v>Blank</v>
      </c>
      <c r="N4348" s="197" t="str">
        <f t="shared" si="700"/>
        <v>Blank</v>
      </c>
      <c r="O4348" s="197" t="str">
        <f>IF(D4348=0,"Blank",'3 Model Input'!E$49*(1-'3 Model Input'!E$51))</f>
        <v>Blank</v>
      </c>
      <c r="P4348" s="197" t="str">
        <f t="shared" si="701"/>
        <v>Blank</v>
      </c>
      <c r="Q4348" s="197" t="str">
        <f>IF(D4348=0,"Blank",IF(D4348="BEV",E4348*(1-'3 Model Input'!E$54), E4348))</f>
        <v>Blank</v>
      </c>
      <c r="R4348" s="198" t="str">
        <f>IF(D4348=0,"Blank",IF(D4348="PHEV",F4348/G4348,F4348*(1-'3 Model Input'!E$54)/G4348))</f>
        <v>Blank</v>
      </c>
      <c r="S4348" s="198" t="str">
        <f>IF(D4348=0,"Blank",IF(D4348="PHEV",MIN(M4348,E4348),MIN(M4348,(E4348*(1-'3 Model Input'!E$54)))))</f>
        <v>Blank</v>
      </c>
      <c r="T4348" s="217" t="str">
        <f t="shared" si="702"/>
        <v>Blank</v>
      </c>
      <c r="U4348" s="89"/>
      <c r="V4348" s="216" t="str">
        <f>IF(D4348=0,"Blank",P4348*'3 Model Input'!E$50)</f>
        <v>Blank</v>
      </c>
      <c r="W4348" s="197" t="str">
        <f t="shared" si="703"/>
        <v>Blank</v>
      </c>
      <c r="X4348" s="197" t="str">
        <f t="shared" si="704"/>
        <v>Blank</v>
      </c>
      <c r="Y4348" s="197" t="str">
        <f t="shared" si="705"/>
        <v>Blank</v>
      </c>
      <c r="Z4348" s="197" t="str">
        <f t="shared" si="706"/>
        <v>Blank</v>
      </c>
      <c r="AA4348" s="223" t="str" cm="1">
        <f t="array" ref="AA4348">_xlfn.IFS(ISTEXT('3 Model Input'!F$70),"Missing",ISTEXT('3 Model Input'!I$70),"Missing",ISNUMBER('3 Model Input'!K$70),'3 Model Input'!K$70*P4348)</f>
        <v>Missing</v>
      </c>
      <c r="AB4348" s="89"/>
      <c r="AC4348" s="227" t="str" cm="1">
        <f t="array" ref="AC4348">IF(D4348=0,"Blank",_xlfn.IFS('3 Model Input'!E$61=1,(V4348*G4348)/T4348,'3 Model Input'!E$61=2,(W4348*G4348)/T4348,'3 Model Input'!E$61=3,(X4348*G4348)/T4348,'3 Model Input'!E$61=4,(Y4348*G4348)/T4348,'3 Model Input'!E$61=5,(Z4348*G4348)/T4348, ISTEXT('3 Model Input'!E$61),"Missing",'3 Model Input'!E$61=6,(AA4348*G4348)/T4348))</f>
        <v>Blank</v>
      </c>
      <c r="AD4348" s="202" t="str">
        <f t="shared" si="707"/>
        <v>Blank</v>
      </c>
      <c r="AE4348" s="202" t="str">
        <f t="shared" si="708"/>
        <v>Blank</v>
      </c>
      <c r="AF4348" s="217" t="str">
        <f t="shared" si="709"/>
        <v>Blank</v>
      </c>
      <c r="AG4348" s="9" t="str" cm="1">
        <f t="array" ref="AG4348">_xlfn.IFS(ISNUMBER(AC4348), "", ISNUMBER(SEARCH("Blank", AC4348)), "", ISERROR(AC4348), "Bad input on tab 3")</f>
        <v/>
      </c>
    </row>
    <row r="4349" spans="2:33" ht="15" customHeight="1" x14ac:dyDescent="0.75">
      <c r="B4349" s="205" t="str">
        <f>'5 Driver Data'!B4349</f>
        <v>4341</v>
      </c>
      <c r="C4349" s="193">
        <f>'5 Driver Data'!C4349</f>
        <v>0</v>
      </c>
      <c r="D4349" s="192">
        <f>'5 Driver Data'!D4349</f>
        <v>0</v>
      </c>
      <c r="E4349" s="191">
        <f>'5 Driver Data'!E4349</f>
        <v>0</v>
      </c>
      <c r="F4349" s="191">
        <f>'5 Driver Data'!F4349</f>
        <v>0</v>
      </c>
      <c r="G4349" s="191">
        <f>'5 Driver Data'!G4349</f>
        <v>0</v>
      </c>
      <c r="H4349" s="191">
        <f>'5 Driver Data'!H4349</f>
        <v>0</v>
      </c>
      <c r="I4349" s="191">
        <f>'5 Driver Data'!I4349</f>
        <v>0</v>
      </c>
      <c r="J4349" s="191">
        <f>'5 Driver Data'!J4349</f>
        <v>0</v>
      </c>
      <c r="K4349" s="206">
        <f>'5 Driver Data'!K4349</f>
        <v>0</v>
      </c>
      <c r="L4349" s="1"/>
      <c r="M4349" s="216" t="str">
        <f>IF(D4349=0,"Blank",'3 Model Input'!E$44*'3 Model Input'!E$45)</f>
        <v>Blank</v>
      </c>
      <c r="N4349" s="197" t="str">
        <f t="shared" si="700"/>
        <v>Blank</v>
      </c>
      <c r="O4349" s="197" t="str">
        <f>IF(D4349=0,"Blank",'3 Model Input'!E$49*(1-'3 Model Input'!E$51))</f>
        <v>Blank</v>
      </c>
      <c r="P4349" s="197" t="str">
        <f t="shared" si="701"/>
        <v>Blank</v>
      </c>
      <c r="Q4349" s="197" t="str">
        <f>IF(D4349=0,"Blank",IF(D4349="BEV",E4349*(1-'3 Model Input'!E$54), E4349))</f>
        <v>Blank</v>
      </c>
      <c r="R4349" s="198" t="str">
        <f>IF(D4349=0,"Blank",IF(D4349="PHEV",F4349/G4349,F4349*(1-'3 Model Input'!E$54)/G4349))</f>
        <v>Blank</v>
      </c>
      <c r="S4349" s="198" t="str">
        <f>IF(D4349=0,"Blank",IF(D4349="PHEV",MIN(M4349,E4349),MIN(M4349,(E4349*(1-'3 Model Input'!E$54)))))</f>
        <v>Blank</v>
      </c>
      <c r="T4349" s="217" t="str">
        <f t="shared" si="702"/>
        <v>Blank</v>
      </c>
      <c r="U4349" s="89"/>
      <c r="V4349" s="216" t="str">
        <f>IF(D4349=0,"Blank",P4349*'3 Model Input'!E$50)</f>
        <v>Blank</v>
      </c>
      <c r="W4349" s="197" t="str">
        <f t="shared" si="703"/>
        <v>Blank</v>
      </c>
      <c r="X4349" s="197" t="str">
        <f t="shared" si="704"/>
        <v>Blank</v>
      </c>
      <c r="Y4349" s="197" t="str">
        <f t="shared" si="705"/>
        <v>Blank</v>
      </c>
      <c r="Z4349" s="197" t="str">
        <f t="shared" si="706"/>
        <v>Blank</v>
      </c>
      <c r="AA4349" s="223" t="str" cm="1">
        <f t="array" ref="AA4349">_xlfn.IFS(ISTEXT('3 Model Input'!F$70),"Missing",ISTEXT('3 Model Input'!I$70),"Missing",ISNUMBER('3 Model Input'!K$70),'3 Model Input'!K$70*P4349)</f>
        <v>Missing</v>
      </c>
      <c r="AB4349" s="89"/>
      <c r="AC4349" s="227" t="str" cm="1">
        <f t="array" ref="AC4349">IF(D4349=0,"Blank",_xlfn.IFS('3 Model Input'!E$61=1,(V4349*G4349)/T4349,'3 Model Input'!E$61=2,(W4349*G4349)/T4349,'3 Model Input'!E$61=3,(X4349*G4349)/T4349,'3 Model Input'!E$61=4,(Y4349*G4349)/T4349,'3 Model Input'!E$61=5,(Z4349*G4349)/T4349, ISTEXT('3 Model Input'!E$61),"Missing",'3 Model Input'!E$61=6,(AA4349*G4349)/T4349))</f>
        <v>Blank</v>
      </c>
      <c r="AD4349" s="202" t="str">
        <f t="shared" si="707"/>
        <v>Blank</v>
      </c>
      <c r="AE4349" s="202" t="str">
        <f t="shared" si="708"/>
        <v>Blank</v>
      </c>
      <c r="AF4349" s="217" t="str">
        <f t="shared" si="709"/>
        <v>Blank</v>
      </c>
      <c r="AG4349" s="9" t="str" cm="1">
        <f t="array" ref="AG4349">_xlfn.IFS(ISNUMBER(AC4349), "", ISNUMBER(SEARCH("Blank", AC4349)), "", ISERROR(AC4349), "Bad input on tab 3")</f>
        <v/>
      </c>
    </row>
    <row r="4350" spans="2:33" ht="15" customHeight="1" x14ac:dyDescent="0.75">
      <c r="B4350" s="205" t="str">
        <f>'5 Driver Data'!B4350</f>
        <v>4342</v>
      </c>
      <c r="C4350" s="193">
        <f>'5 Driver Data'!C4350</f>
        <v>0</v>
      </c>
      <c r="D4350" s="192">
        <f>'5 Driver Data'!D4350</f>
        <v>0</v>
      </c>
      <c r="E4350" s="191">
        <f>'5 Driver Data'!E4350</f>
        <v>0</v>
      </c>
      <c r="F4350" s="191">
        <f>'5 Driver Data'!F4350</f>
        <v>0</v>
      </c>
      <c r="G4350" s="191">
        <f>'5 Driver Data'!G4350</f>
        <v>0</v>
      </c>
      <c r="H4350" s="191">
        <f>'5 Driver Data'!H4350</f>
        <v>0</v>
      </c>
      <c r="I4350" s="191">
        <f>'5 Driver Data'!I4350</f>
        <v>0</v>
      </c>
      <c r="J4350" s="191">
        <f>'5 Driver Data'!J4350</f>
        <v>0</v>
      </c>
      <c r="K4350" s="206">
        <f>'5 Driver Data'!K4350</f>
        <v>0</v>
      </c>
      <c r="L4350" s="1"/>
      <c r="M4350" s="216" t="str">
        <f>IF(D4350=0,"Blank",'3 Model Input'!E$44*'3 Model Input'!E$45)</f>
        <v>Blank</v>
      </c>
      <c r="N4350" s="197" t="str">
        <f t="shared" si="700"/>
        <v>Blank</v>
      </c>
      <c r="O4350" s="197" t="str">
        <f>IF(D4350=0,"Blank",'3 Model Input'!E$49*(1-'3 Model Input'!E$51))</f>
        <v>Blank</v>
      </c>
      <c r="P4350" s="197" t="str">
        <f t="shared" si="701"/>
        <v>Blank</v>
      </c>
      <c r="Q4350" s="197" t="str">
        <f>IF(D4350=0,"Blank",IF(D4350="BEV",E4350*(1-'3 Model Input'!E$54), E4350))</f>
        <v>Blank</v>
      </c>
      <c r="R4350" s="198" t="str">
        <f>IF(D4350=0,"Blank",IF(D4350="PHEV",F4350/G4350,F4350*(1-'3 Model Input'!E$54)/G4350))</f>
        <v>Blank</v>
      </c>
      <c r="S4350" s="198" t="str">
        <f>IF(D4350=0,"Blank",IF(D4350="PHEV",MIN(M4350,E4350),MIN(M4350,(E4350*(1-'3 Model Input'!E$54)))))</f>
        <v>Blank</v>
      </c>
      <c r="T4350" s="217" t="str">
        <f t="shared" si="702"/>
        <v>Blank</v>
      </c>
      <c r="U4350" s="89"/>
      <c r="V4350" s="216" t="str">
        <f>IF(D4350=0,"Blank",P4350*'3 Model Input'!E$50)</f>
        <v>Blank</v>
      </c>
      <c r="W4350" s="197" t="str">
        <f t="shared" si="703"/>
        <v>Blank</v>
      </c>
      <c r="X4350" s="197" t="str">
        <f t="shared" si="704"/>
        <v>Blank</v>
      </c>
      <c r="Y4350" s="197" t="str">
        <f t="shared" si="705"/>
        <v>Blank</v>
      </c>
      <c r="Z4350" s="197" t="str">
        <f t="shared" si="706"/>
        <v>Blank</v>
      </c>
      <c r="AA4350" s="223" t="str" cm="1">
        <f t="array" ref="AA4350">_xlfn.IFS(ISTEXT('3 Model Input'!F$70),"Missing",ISTEXT('3 Model Input'!I$70),"Missing",ISNUMBER('3 Model Input'!K$70),'3 Model Input'!K$70*P4350)</f>
        <v>Missing</v>
      </c>
      <c r="AB4350" s="89"/>
      <c r="AC4350" s="227" t="str" cm="1">
        <f t="array" ref="AC4350">IF(D4350=0,"Blank",_xlfn.IFS('3 Model Input'!E$61=1,(V4350*G4350)/T4350,'3 Model Input'!E$61=2,(W4350*G4350)/T4350,'3 Model Input'!E$61=3,(X4350*G4350)/T4350,'3 Model Input'!E$61=4,(Y4350*G4350)/T4350,'3 Model Input'!E$61=5,(Z4350*G4350)/T4350, ISTEXT('3 Model Input'!E$61),"Missing",'3 Model Input'!E$61=6,(AA4350*G4350)/T4350))</f>
        <v>Blank</v>
      </c>
      <c r="AD4350" s="202" t="str">
        <f t="shared" si="707"/>
        <v>Blank</v>
      </c>
      <c r="AE4350" s="202" t="str">
        <f t="shared" si="708"/>
        <v>Blank</v>
      </c>
      <c r="AF4350" s="217" t="str">
        <f t="shared" si="709"/>
        <v>Blank</v>
      </c>
      <c r="AG4350" s="9" t="str" cm="1">
        <f t="array" ref="AG4350">_xlfn.IFS(ISNUMBER(AC4350), "", ISNUMBER(SEARCH("Blank", AC4350)), "", ISERROR(AC4350), "Bad input on tab 3")</f>
        <v/>
      </c>
    </row>
    <row r="4351" spans="2:33" ht="15" customHeight="1" x14ac:dyDescent="0.75">
      <c r="B4351" s="205" t="str">
        <f>'5 Driver Data'!B4351</f>
        <v>4343</v>
      </c>
      <c r="C4351" s="193">
        <f>'5 Driver Data'!C4351</f>
        <v>0</v>
      </c>
      <c r="D4351" s="192">
        <f>'5 Driver Data'!D4351</f>
        <v>0</v>
      </c>
      <c r="E4351" s="191">
        <f>'5 Driver Data'!E4351</f>
        <v>0</v>
      </c>
      <c r="F4351" s="191">
        <f>'5 Driver Data'!F4351</f>
        <v>0</v>
      </c>
      <c r="G4351" s="191">
        <f>'5 Driver Data'!G4351</f>
        <v>0</v>
      </c>
      <c r="H4351" s="191">
        <f>'5 Driver Data'!H4351</f>
        <v>0</v>
      </c>
      <c r="I4351" s="191">
        <f>'5 Driver Data'!I4351</f>
        <v>0</v>
      </c>
      <c r="J4351" s="191">
        <f>'5 Driver Data'!J4351</f>
        <v>0</v>
      </c>
      <c r="K4351" s="206">
        <f>'5 Driver Data'!K4351</f>
        <v>0</v>
      </c>
      <c r="L4351" s="1"/>
      <c r="M4351" s="216" t="str">
        <f>IF(D4351=0,"Blank",'3 Model Input'!E$44*'3 Model Input'!E$45)</f>
        <v>Blank</v>
      </c>
      <c r="N4351" s="197" t="str">
        <f t="shared" si="700"/>
        <v>Blank</v>
      </c>
      <c r="O4351" s="197" t="str">
        <f>IF(D4351=0,"Blank",'3 Model Input'!E$49*(1-'3 Model Input'!E$51))</f>
        <v>Blank</v>
      </c>
      <c r="P4351" s="197" t="str">
        <f t="shared" si="701"/>
        <v>Blank</v>
      </c>
      <c r="Q4351" s="197" t="str">
        <f>IF(D4351=0,"Blank",IF(D4351="BEV",E4351*(1-'3 Model Input'!E$54), E4351))</f>
        <v>Blank</v>
      </c>
      <c r="R4351" s="198" t="str">
        <f>IF(D4351=0,"Blank",IF(D4351="PHEV",F4351/G4351,F4351*(1-'3 Model Input'!E$54)/G4351))</f>
        <v>Blank</v>
      </c>
      <c r="S4351" s="198" t="str">
        <f>IF(D4351=0,"Blank",IF(D4351="PHEV",MIN(M4351,E4351),MIN(M4351,(E4351*(1-'3 Model Input'!E$54)))))</f>
        <v>Blank</v>
      </c>
      <c r="T4351" s="217" t="str">
        <f t="shared" si="702"/>
        <v>Blank</v>
      </c>
      <c r="U4351" s="89"/>
      <c r="V4351" s="216" t="str">
        <f>IF(D4351=0,"Blank",P4351*'3 Model Input'!E$50)</f>
        <v>Blank</v>
      </c>
      <c r="W4351" s="197" t="str">
        <f t="shared" si="703"/>
        <v>Blank</v>
      </c>
      <c r="X4351" s="197" t="str">
        <f t="shared" si="704"/>
        <v>Blank</v>
      </c>
      <c r="Y4351" s="197" t="str">
        <f t="shared" si="705"/>
        <v>Blank</v>
      </c>
      <c r="Z4351" s="197" t="str">
        <f t="shared" si="706"/>
        <v>Blank</v>
      </c>
      <c r="AA4351" s="223" t="str" cm="1">
        <f t="array" ref="AA4351">_xlfn.IFS(ISTEXT('3 Model Input'!F$70),"Missing",ISTEXT('3 Model Input'!I$70),"Missing",ISNUMBER('3 Model Input'!K$70),'3 Model Input'!K$70*P4351)</f>
        <v>Missing</v>
      </c>
      <c r="AB4351" s="89"/>
      <c r="AC4351" s="227" t="str" cm="1">
        <f t="array" ref="AC4351">IF(D4351=0,"Blank",_xlfn.IFS('3 Model Input'!E$61=1,(V4351*G4351)/T4351,'3 Model Input'!E$61=2,(W4351*G4351)/T4351,'3 Model Input'!E$61=3,(X4351*G4351)/T4351,'3 Model Input'!E$61=4,(Y4351*G4351)/T4351,'3 Model Input'!E$61=5,(Z4351*G4351)/T4351, ISTEXT('3 Model Input'!E$61),"Missing",'3 Model Input'!E$61=6,(AA4351*G4351)/T4351))</f>
        <v>Blank</v>
      </c>
      <c r="AD4351" s="202" t="str">
        <f t="shared" si="707"/>
        <v>Blank</v>
      </c>
      <c r="AE4351" s="202" t="str">
        <f t="shared" si="708"/>
        <v>Blank</v>
      </c>
      <c r="AF4351" s="217" t="str">
        <f t="shared" si="709"/>
        <v>Blank</v>
      </c>
      <c r="AG4351" s="9" t="str" cm="1">
        <f t="array" ref="AG4351">_xlfn.IFS(ISNUMBER(AC4351), "", ISNUMBER(SEARCH("Blank", AC4351)), "", ISERROR(AC4351), "Bad input on tab 3")</f>
        <v/>
      </c>
    </row>
    <row r="4352" spans="2:33" ht="15" customHeight="1" x14ac:dyDescent="0.75">
      <c r="B4352" s="205" t="str">
        <f>'5 Driver Data'!B4352</f>
        <v>4344</v>
      </c>
      <c r="C4352" s="193">
        <f>'5 Driver Data'!C4352</f>
        <v>0</v>
      </c>
      <c r="D4352" s="192">
        <f>'5 Driver Data'!D4352</f>
        <v>0</v>
      </c>
      <c r="E4352" s="191">
        <f>'5 Driver Data'!E4352</f>
        <v>0</v>
      </c>
      <c r="F4352" s="191">
        <f>'5 Driver Data'!F4352</f>
        <v>0</v>
      </c>
      <c r="G4352" s="191">
        <f>'5 Driver Data'!G4352</f>
        <v>0</v>
      </c>
      <c r="H4352" s="191">
        <f>'5 Driver Data'!H4352</f>
        <v>0</v>
      </c>
      <c r="I4352" s="191">
        <f>'5 Driver Data'!I4352</f>
        <v>0</v>
      </c>
      <c r="J4352" s="191">
        <f>'5 Driver Data'!J4352</f>
        <v>0</v>
      </c>
      <c r="K4352" s="206">
        <f>'5 Driver Data'!K4352</f>
        <v>0</v>
      </c>
      <c r="L4352" s="1"/>
      <c r="M4352" s="216" t="str">
        <f>IF(D4352=0,"Blank",'3 Model Input'!E$44*'3 Model Input'!E$45)</f>
        <v>Blank</v>
      </c>
      <c r="N4352" s="197" t="str">
        <f t="shared" si="700"/>
        <v>Blank</v>
      </c>
      <c r="O4352" s="197" t="str">
        <f>IF(D4352=0,"Blank",'3 Model Input'!E$49*(1-'3 Model Input'!E$51))</f>
        <v>Blank</v>
      </c>
      <c r="P4352" s="197" t="str">
        <f t="shared" si="701"/>
        <v>Blank</v>
      </c>
      <c r="Q4352" s="197" t="str">
        <f>IF(D4352=0,"Blank",IF(D4352="BEV",E4352*(1-'3 Model Input'!E$54), E4352))</f>
        <v>Blank</v>
      </c>
      <c r="R4352" s="198" t="str">
        <f>IF(D4352=0,"Blank",IF(D4352="PHEV",F4352/G4352,F4352*(1-'3 Model Input'!E$54)/G4352))</f>
        <v>Blank</v>
      </c>
      <c r="S4352" s="198" t="str">
        <f>IF(D4352=0,"Blank",IF(D4352="PHEV",MIN(M4352,E4352),MIN(M4352,(E4352*(1-'3 Model Input'!E$54)))))</f>
        <v>Blank</v>
      </c>
      <c r="T4352" s="217" t="str">
        <f t="shared" si="702"/>
        <v>Blank</v>
      </c>
      <c r="U4352" s="89"/>
      <c r="V4352" s="216" t="str">
        <f>IF(D4352=0,"Blank",P4352*'3 Model Input'!E$50)</f>
        <v>Blank</v>
      </c>
      <c r="W4352" s="197" t="str">
        <f t="shared" si="703"/>
        <v>Blank</v>
      </c>
      <c r="X4352" s="197" t="str">
        <f t="shared" si="704"/>
        <v>Blank</v>
      </c>
      <c r="Y4352" s="197" t="str">
        <f t="shared" si="705"/>
        <v>Blank</v>
      </c>
      <c r="Z4352" s="197" t="str">
        <f t="shared" si="706"/>
        <v>Blank</v>
      </c>
      <c r="AA4352" s="223" t="str" cm="1">
        <f t="array" ref="AA4352">_xlfn.IFS(ISTEXT('3 Model Input'!F$70),"Missing",ISTEXT('3 Model Input'!I$70),"Missing",ISNUMBER('3 Model Input'!K$70),'3 Model Input'!K$70*P4352)</f>
        <v>Missing</v>
      </c>
      <c r="AB4352" s="89"/>
      <c r="AC4352" s="227" t="str" cm="1">
        <f t="array" ref="AC4352">IF(D4352=0,"Blank",_xlfn.IFS('3 Model Input'!E$61=1,(V4352*G4352)/T4352,'3 Model Input'!E$61=2,(W4352*G4352)/T4352,'3 Model Input'!E$61=3,(X4352*G4352)/T4352,'3 Model Input'!E$61=4,(Y4352*G4352)/T4352,'3 Model Input'!E$61=5,(Z4352*G4352)/T4352, ISTEXT('3 Model Input'!E$61),"Missing",'3 Model Input'!E$61=6,(AA4352*G4352)/T4352))</f>
        <v>Blank</v>
      </c>
      <c r="AD4352" s="202" t="str">
        <f t="shared" si="707"/>
        <v>Blank</v>
      </c>
      <c r="AE4352" s="202" t="str">
        <f t="shared" si="708"/>
        <v>Blank</v>
      </c>
      <c r="AF4352" s="217" t="str">
        <f t="shared" si="709"/>
        <v>Blank</v>
      </c>
      <c r="AG4352" s="9" t="str" cm="1">
        <f t="array" ref="AG4352">_xlfn.IFS(ISNUMBER(AC4352), "", ISNUMBER(SEARCH("Blank", AC4352)), "", ISERROR(AC4352), "Bad input on tab 3")</f>
        <v/>
      </c>
    </row>
    <row r="4353" spans="2:33" ht="15" customHeight="1" x14ac:dyDescent="0.75">
      <c r="B4353" s="205" t="str">
        <f>'5 Driver Data'!B4353</f>
        <v>4345</v>
      </c>
      <c r="C4353" s="193">
        <f>'5 Driver Data'!C4353</f>
        <v>0</v>
      </c>
      <c r="D4353" s="192">
        <f>'5 Driver Data'!D4353</f>
        <v>0</v>
      </c>
      <c r="E4353" s="191">
        <f>'5 Driver Data'!E4353</f>
        <v>0</v>
      </c>
      <c r="F4353" s="191">
        <f>'5 Driver Data'!F4353</f>
        <v>0</v>
      </c>
      <c r="G4353" s="191">
        <f>'5 Driver Data'!G4353</f>
        <v>0</v>
      </c>
      <c r="H4353" s="191">
        <f>'5 Driver Data'!H4353</f>
        <v>0</v>
      </c>
      <c r="I4353" s="191">
        <f>'5 Driver Data'!I4353</f>
        <v>0</v>
      </c>
      <c r="J4353" s="191">
        <f>'5 Driver Data'!J4353</f>
        <v>0</v>
      </c>
      <c r="K4353" s="206">
        <f>'5 Driver Data'!K4353</f>
        <v>0</v>
      </c>
      <c r="L4353" s="1"/>
      <c r="M4353" s="216" t="str">
        <f>IF(D4353=0,"Blank",'3 Model Input'!E$44*'3 Model Input'!E$45)</f>
        <v>Blank</v>
      </c>
      <c r="N4353" s="197" t="str">
        <f t="shared" si="700"/>
        <v>Blank</v>
      </c>
      <c r="O4353" s="197" t="str">
        <f>IF(D4353=0,"Blank",'3 Model Input'!E$49*(1-'3 Model Input'!E$51))</f>
        <v>Blank</v>
      </c>
      <c r="P4353" s="197" t="str">
        <f t="shared" si="701"/>
        <v>Blank</v>
      </c>
      <c r="Q4353" s="197" t="str">
        <f>IF(D4353=0,"Blank",IF(D4353="BEV",E4353*(1-'3 Model Input'!E$54), E4353))</f>
        <v>Blank</v>
      </c>
      <c r="R4353" s="198" t="str">
        <f>IF(D4353=0,"Blank",IF(D4353="PHEV",F4353/G4353,F4353*(1-'3 Model Input'!E$54)/G4353))</f>
        <v>Blank</v>
      </c>
      <c r="S4353" s="198" t="str">
        <f>IF(D4353=0,"Blank",IF(D4353="PHEV",MIN(M4353,E4353),MIN(M4353,(E4353*(1-'3 Model Input'!E$54)))))</f>
        <v>Blank</v>
      </c>
      <c r="T4353" s="217" t="str">
        <f t="shared" si="702"/>
        <v>Blank</v>
      </c>
      <c r="U4353" s="89"/>
      <c r="V4353" s="216" t="str">
        <f>IF(D4353=0,"Blank",P4353*'3 Model Input'!E$50)</f>
        <v>Blank</v>
      </c>
      <c r="W4353" s="197" t="str">
        <f t="shared" si="703"/>
        <v>Blank</v>
      </c>
      <c r="X4353" s="197" t="str">
        <f t="shared" si="704"/>
        <v>Blank</v>
      </c>
      <c r="Y4353" s="197" t="str">
        <f t="shared" si="705"/>
        <v>Blank</v>
      </c>
      <c r="Z4353" s="197" t="str">
        <f t="shared" si="706"/>
        <v>Blank</v>
      </c>
      <c r="AA4353" s="223" t="str" cm="1">
        <f t="array" ref="AA4353">_xlfn.IFS(ISTEXT('3 Model Input'!F$70),"Missing",ISTEXT('3 Model Input'!I$70),"Missing",ISNUMBER('3 Model Input'!K$70),'3 Model Input'!K$70*P4353)</f>
        <v>Missing</v>
      </c>
      <c r="AB4353" s="89"/>
      <c r="AC4353" s="227" t="str" cm="1">
        <f t="array" ref="AC4353">IF(D4353=0,"Blank",_xlfn.IFS('3 Model Input'!E$61=1,(V4353*G4353)/T4353,'3 Model Input'!E$61=2,(W4353*G4353)/T4353,'3 Model Input'!E$61=3,(X4353*G4353)/T4353,'3 Model Input'!E$61=4,(Y4353*G4353)/T4353,'3 Model Input'!E$61=5,(Z4353*G4353)/T4353, ISTEXT('3 Model Input'!E$61),"Missing",'3 Model Input'!E$61=6,(AA4353*G4353)/T4353))</f>
        <v>Blank</v>
      </c>
      <c r="AD4353" s="202" t="str">
        <f t="shared" si="707"/>
        <v>Blank</v>
      </c>
      <c r="AE4353" s="202" t="str">
        <f t="shared" si="708"/>
        <v>Blank</v>
      </c>
      <c r="AF4353" s="217" t="str">
        <f t="shared" si="709"/>
        <v>Blank</v>
      </c>
      <c r="AG4353" s="9" t="str" cm="1">
        <f t="array" ref="AG4353">_xlfn.IFS(ISNUMBER(AC4353), "", ISNUMBER(SEARCH("Blank", AC4353)), "", ISERROR(AC4353), "Bad input on tab 3")</f>
        <v/>
      </c>
    </row>
    <row r="4354" spans="2:33" ht="15" customHeight="1" x14ac:dyDescent="0.75">
      <c r="B4354" s="205" t="str">
        <f>'5 Driver Data'!B4354</f>
        <v>4346</v>
      </c>
      <c r="C4354" s="193">
        <f>'5 Driver Data'!C4354</f>
        <v>0</v>
      </c>
      <c r="D4354" s="192">
        <f>'5 Driver Data'!D4354</f>
        <v>0</v>
      </c>
      <c r="E4354" s="191">
        <f>'5 Driver Data'!E4354</f>
        <v>0</v>
      </c>
      <c r="F4354" s="191">
        <f>'5 Driver Data'!F4354</f>
        <v>0</v>
      </c>
      <c r="G4354" s="191">
        <f>'5 Driver Data'!G4354</f>
        <v>0</v>
      </c>
      <c r="H4354" s="191">
        <f>'5 Driver Data'!H4354</f>
        <v>0</v>
      </c>
      <c r="I4354" s="191">
        <f>'5 Driver Data'!I4354</f>
        <v>0</v>
      </c>
      <c r="J4354" s="191">
        <f>'5 Driver Data'!J4354</f>
        <v>0</v>
      </c>
      <c r="K4354" s="206">
        <f>'5 Driver Data'!K4354</f>
        <v>0</v>
      </c>
      <c r="L4354" s="1"/>
      <c r="M4354" s="216" t="str">
        <f>IF(D4354=0,"Blank",'3 Model Input'!E$44*'3 Model Input'!E$45)</f>
        <v>Blank</v>
      </c>
      <c r="N4354" s="197" t="str">
        <f t="shared" si="700"/>
        <v>Blank</v>
      </c>
      <c r="O4354" s="197" t="str">
        <f>IF(D4354=0,"Blank",'3 Model Input'!E$49*(1-'3 Model Input'!E$51))</f>
        <v>Blank</v>
      </c>
      <c r="P4354" s="197" t="str">
        <f t="shared" si="701"/>
        <v>Blank</v>
      </c>
      <c r="Q4354" s="197" t="str">
        <f>IF(D4354=0,"Blank",IF(D4354="BEV",E4354*(1-'3 Model Input'!E$54), E4354))</f>
        <v>Blank</v>
      </c>
      <c r="R4354" s="198" t="str">
        <f>IF(D4354=0,"Blank",IF(D4354="PHEV",F4354/G4354,F4354*(1-'3 Model Input'!E$54)/G4354))</f>
        <v>Blank</v>
      </c>
      <c r="S4354" s="198" t="str">
        <f>IF(D4354=0,"Blank",IF(D4354="PHEV",MIN(M4354,E4354),MIN(M4354,(E4354*(1-'3 Model Input'!E$54)))))</f>
        <v>Blank</v>
      </c>
      <c r="T4354" s="217" t="str">
        <f t="shared" si="702"/>
        <v>Blank</v>
      </c>
      <c r="U4354" s="89"/>
      <c r="V4354" s="216" t="str">
        <f>IF(D4354=0,"Blank",P4354*'3 Model Input'!E$50)</f>
        <v>Blank</v>
      </c>
      <c r="W4354" s="197" t="str">
        <f t="shared" si="703"/>
        <v>Blank</v>
      </c>
      <c r="X4354" s="197" t="str">
        <f t="shared" si="704"/>
        <v>Blank</v>
      </c>
      <c r="Y4354" s="197" t="str">
        <f t="shared" si="705"/>
        <v>Blank</v>
      </c>
      <c r="Z4354" s="197" t="str">
        <f t="shared" si="706"/>
        <v>Blank</v>
      </c>
      <c r="AA4354" s="223" t="str" cm="1">
        <f t="array" ref="AA4354">_xlfn.IFS(ISTEXT('3 Model Input'!F$70),"Missing",ISTEXT('3 Model Input'!I$70),"Missing",ISNUMBER('3 Model Input'!K$70),'3 Model Input'!K$70*P4354)</f>
        <v>Missing</v>
      </c>
      <c r="AB4354" s="89"/>
      <c r="AC4354" s="227" t="str" cm="1">
        <f t="array" ref="AC4354">IF(D4354=0,"Blank",_xlfn.IFS('3 Model Input'!E$61=1,(V4354*G4354)/T4354,'3 Model Input'!E$61=2,(W4354*G4354)/T4354,'3 Model Input'!E$61=3,(X4354*G4354)/T4354,'3 Model Input'!E$61=4,(Y4354*G4354)/T4354,'3 Model Input'!E$61=5,(Z4354*G4354)/T4354, ISTEXT('3 Model Input'!E$61),"Missing",'3 Model Input'!E$61=6,(AA4354*G4354)/T4354))</f>
        <v>Blank</v>
      </c>
      <c r="AD4354" s="202" t="str">
        <f t="shared" si="707"/>
        <v>Blank</v>
      </c>
      <c r="AE4354" s="202" t="str">
        <f t="shared" si="708"/>
        <v>Blank</v>
      </c>
      <c r="AF4354" s="217" t="str">
        <f t="shared" si="709"/>
        <v>Blank</v>
      </c>
      <c r="AG4354" s="9" t="str" cm="1">
        <f t="array" ref="AG4354">_xlfn.IFS(ISNUMBER(AC4354), "", ISNUMBER(SEARCH("Blank", AC4354)), "", ISERROR(AC4354), "Bad input on tab 3")</f>
        <v/>
      </c>
    </row>
    <row r="4355" spans="2:33" ht="15" customHeight="1" x14ac:dyDescent="0.75">
      <c r="B4355" s="205" t="str">
        <f>'5 Driver Data'!B4355</f>
        <v>4347</v>
      </c>
      <c r="C4355" s="193">
        <f>'5 Driver Data'!C4355</f>
        <v>0</v>
      </c>
      <c r="D4355" s="192">
        <f>'5 Driver Data'!D4355</f>
        <v>0</v>
      </c>
      <c r="E4355" s="191">
        <f>'5 Driver Data'!E4355</f>
        <v>0</v>
      </c>
      <c r="F4355" s="191">
        <f>'5 Driver Data'!F4355</f>
        <v>0</v>
      </c>
      <c r="G4355" s="191">
        <f>'5 Driver Data'!G4355</f>
        <v>0</v>
      </c>
      <c r="H4355" s="191">
        <f>'5 Driver Data'!H4355</f>
        <v>0</v>
      </c>
      <c r="I4355" s="191">
        <f>'5 Driver Data'!I4355</f>
        <v>0</v>
      </c>
      <c r="J4355" s="191">
        <f>'5 Driver Data'!J4355</f>
        <v>0</v>
      </c>
      <c r="K4355" s="206">
        <f>'5 Driver Data'!K4355</f>
        <v>0</v>
      </c>
      <c r="L4355" s="1"/>
      <c r="M4355" s="216" t="str">
        <f>IF(D4355=0,"Blank",'3 Model Input'!E$44*'3 Model Input'!E$45)</f>
        <v>Blank</v>
      </c>
      <c r="N4355" s="197" t="str">
        <f t="shared" si="700"/>
        <v>Blank</v>
      </c>
      <c r="O4355" s="197" t="str">
        <f>IF(D4355=0,"Blank",'3 Model Input'!E$49*(1-'3 Model Input'!E$51))</f>
        <v>Blank</v>
      </c>
      <c r="P4355" s="197" t="str">
        <f t="shared" si="701"/>
        <v>Blank</v>
      </c>
      <c r="Q4355" s="197" t="str">
        <f>IF(D4355=0,"Blank",IF(D4355="BEV",E4355*(1-'3 Model Input'!E$54), E4355))</f>
        <v>Blank</v>
      </c>
      <c r="R4355" s="198" t="str">
        <f>IF(D4355=0,"Blank",IF(D4355="PHEV",F4355/G4355,F4355*(1-'3 Model Input'!E$54)/G4355))</f>
        <v>Blank</v>
      </c>
      <c r="S4355" s="198" t="str">
        <f>IF(D4355=0,"Blank",IF(D4355="PHEV",MIN(M4355,E4355),MIN(M4355,(E4355*(1-'3 Model Input'!E$54)))))</f>
        <v>Blank</v>
      </c>
      <c r="T4355" s="217" t="str">
        <f t="shared" si="702"/>
        <v>Blank</v>
      </c>
      <c r="U4355" s="89"/>
      <c r="V4355" s="216" t="str">
        <f>IF(D4355=0,"Blank",P4355*'3 Model Input'!E$50)</f>
        <v>Blank</v>
      </c>
      <c r="W4355" s="197" t="str">
        <f t="shared" si="703"/>
        <v>Blank</v>
      </c>
      <c r="X4355" s="197" t="str">
        <f t="shared" si="704"/>
        <v>Blank</v>
      </c>
      <c r="Y4355" s="197" t="str">
        <f t="shared" si="705"/>
        <v>Blank</v>
      </c>
      <c r="Z4355" s="197" t="str">
        <f t="shared" si="706"/>
        <v>Blank</v>
      </c>
      <c r="AA4355" s="223" t="str" cm="1">
        <f t="array" ref="AA4355">_xlfn.IFS(ISTEXT('3 Model Input'!F$70),"Missing",ISTEXT('3 Model Input'!I$70),"Missing",ISNUMBER('3 Model Input'!K$70),'3 Model Input'!K$70*P4355)</f>
        <v>Missing</v>
      </c>
      <c r="AB4355" s="89"/>
      <c r="AC4355" s="227" t="str" cm="1">
        <f t="array" ref="AC4355">IF(D4355=0,"Blank",_xlfn.IFS('3 Model Input'!E$61=1,(V4355*G4355)/T4355,'3 Model Input'!E$61=2,(W4355*G4355)/T4355,'3 Model Input'!E$61=3,(X4355*G4355)/T4355,'3 Model Input'!E$61=4,(Y4355*G4355)/T4355,'3 Model Input'!E$61=5,(Z4355*G4355)/T4355, ISTEXT('3 Model Input'!E$61),"Missing",'3 Model Input'!E$61=6,(AA4355*G4355)/T4355))</f>
        <v>Blank</v>
      </c>
      <c r="AD4355" s="202" t="str">
        <f t="shared" si="707"/>
        <v>Blank</v>
      </c>
      <c r="AE4355" s="202" t="str">
        <f t="shared" si="708"/>
        <v>Blank</v>
      </c>
      <c r="AF4355" s="217" t="str">
        <f t="shared" si="709"/>
        <v>Blank</v>
      </c>
      <c r="AG4355" s="9" t="str" cm="1">
        <f t="array" ref="AG4355">_xlfn.IFS(ISNUMBER(AC4355), "", ISNUMBER(SEARCH("Blank", AC4355)), "", ISERROR(AC4355), "Bad input on tab 3")</f>
        <v/>
      </c>
    </row>
    <row r="4356" spans="2:33" ht="15" customHeight="1" x14ac:dyDescent="0.75">
      <c r="B4356" s="205" t="str">
        <f>'5 Driver Data'!B4356</f>
        <v>4348</v>
      </c>
      <c r="C4356" s="193">
        <f>'5 Driver Data'!C4356</f>
        <v>0</v>
      </c>
      <c r="D4356" s="192">
        <f>'5 Driver Data'!D4356</f>
        <v>0</v>
      </c>
      <c r="E4356" s="191">
        <f>'5 Driver Data'!E4356</f>
        <v>0</v>
      </c>
      <c r="F4356" s="191">
        <f>'5 Driver Data'!F4356</f>
        <v>0</v>
      </c>
      <c r="G4356" s="191">
        <f>'5 Driver Data'!G4356</f>
        <v>0</v>
      </c>
      <c r="H4356" s="191">
        <f>'5 Driver Data'!H4356</f>
        <v>0</v>
      </c>
      <c r="I4356" s="191">
        <f>'5 Driver Data'!I4356</f>
        <v>0</v>
      </c>
      <c r="J4356" s="191">
        <f>'5 Driver Data'!J4356</f>
        <v>0</v>
      </c>
      <c r="K4356" s="206">
        <f>'5 Driver Data'!K4356</f>
        <v>0</v>
      </c>
      <c r="L4356" s="1"/>
      <c r="M4356" s="216" t="str">
        <f>IF(D4356=0,"Blank",'3 Model Input'!E$44*'3 Model Input'!E$45)</f>
        <v>Blank</v>
      </c>
      <c r="N4356" s="197" t="str">
        <f t="shared" si="700"/>
        <v>Blank</v>
      </c>
      <c r="O4356" s="197" t="str">
        <f>IF(D4356=0,"Blank",'3 Model Input'!E$49*(1-'3 Model Input'!E$51))</f>
        <v>Blank</v>
      </c>
      <c r="P4356" s="197" t="str">
        <f t="shared" si="701"/>
        <v>Blank</v>
      </c>
      <c r="Q4356" s="197" t="str">
        <f>IF(D4356=0,"Blank",IF(D4356="BEV",E4356*(1-'3 Model Input'!E$54), E4356))</f>
        <v>Blank</v>
      </c>
      <c r="R4356" s="198" t="str">
        <f>IF(D4356=0,"Blank",IF(D4356="PHEV",F4356/G4356,F4356*(1-'3 Model Input'!E$54)/G4356))</f>
        <v>Blank</v>
      </c>
      <c r="S4356" s="198" t="str">
        <f>IF(D4356=0,"Blank",IF(D4356="PHEV",MIN(M4356,E4356),MIN(M4356,(E4356*(1-'3 Model Input'!E$54)))))</f>
        <v>Blank</v>
      </c>
      <c r="T4356" s="217" t="str">
        <f t="shared" si="702"/>
        <v>Blank</v>
      </c>
      <c r="U4356" s="89"/>
      <c r="V4356" s="216" t="str">
        <f>IF(D4356=0,"Blank",P4356*'3 Model Input'!E$50)</f>
        <v>Blank</v>
      </c>
      <c r="W4356" s="197" t="str">
        <f t="shared" si="703"/>
        <v>Blank</v>
      </c>
      <c r="X4356" s="197" t="str">
        <f t="shared" si="704"/>
        <v>Blank</v>
      </c>
      <c r="Y4356" s="197" t="str">
        <f t="shared" si="705"/>
        <v>Blank</v>
      </c>
      <c r="Z4356" s="197" t="str">
        <f t="shared" si="706"/>
        <v>Blank</v>
      </c>
      <c r="AA4356" s="223" t="str" cm="1">
        <f t="array" ref="AA4356">_xlfn.IFS(ISTEXT('3 Model Input'!F$70),"Missing",ISTEXT('3 Model Input'!I$70),"Missing",ISNUMBER('3 Model Input'!K$70),'3 Model Input'!K$70*P4356)</f>
        <v>Missing</v>
      </c>
      <c r="AB4356" s="89"/>
      <c r="AC4356" s="227" t="str" cm="1">
        <f t="array" ref="AC4356">IF(D4356=0,"Blank",_xlfn.IFS('3 Model Input'!E$61=1,(V4356*G4356)/T4356,'3 Model Input'!E$61=2,(W4356*G4356)/T4356,'3 Model Input'!E$61=3,(X4356*G4356)/T4356,'3 Model Input'!E$61=4,(Y4356*G4356)/T4356,'3 Model Input'!E$61=5,(Z4356*G4356)/T4356, ISTEXT('3 Model Input'!E$61),"Missing",'3 Model Input'!E$61=6,(AA4356*G4356)/T4356))</f>
        <v>Blank</v>
      </c>
      <c r="AD4356" s="202" t="str">
        <f t="shared" si="707"/>
        <v>Blank</v>
      </c>
      <c r="AE4356" s="202" t="str">
        <f t="shared" si="708"/>
        <v>Blank</v>
      </c>
      <c r="AF4356" s="217" t="str">
        <f t="shared" si="709"/>
        <v>Blank</v>
      </c>
      <c r="AG4356" s="9" t="str" cm="1">
        <f t="array" ref="AG4356">_xlfn.IFS(ISNUMBER(AC4356), "", ISNUMBER(SEARCH("Blank", AC4356)), "", ISERROR(AC4356), "Bad input on tab 3")</f>
        <v/>
      </c>
    </row>
    <row r="4357" spans="2:33" ht="15" customHeight="1" x14ac:dyDescent="0.75">
      <c r="B4357" s="205" t="str">
        <f>'5 Driver Data'!B4357</f>
        <v>4349</v>
      </c>
      <c r="C4357" s="193">
        <f>'5 Driver Data'!C4357</f>
        <v>0</v>
      </c>
      <c r="D4357" s="192">
        <f>'5 Driver Data'!D4357</f>
        <v>0</v>
      </c>
      <c r="E4357" s="191">
        <f>'5 Driver Data'!E4357</f>
        <v>0</v>
      </c>
      <c r="F4357" s="191">
        <f>'5 Driver Data'!F4357</f>
        <v>0</v>
      </c>
      <c r="G4357" s="191">
        <f>'5 Driver Data'!G4357</f>
        <v>0</v>
      </c>
      <c r="H4357" s="191">
        <f>'5 Driver Data'!H4357</f>
        <v>0</v>
      </c>
      <c r="I4357" s="191">
        <f>'5 Driver Data'!I4357</f>
        <v>0</v>
      </c>
      <c r="J4357" s="191">
        <f>'5 Driver Data'!J4357</f>
        <v>0</v>
      </c>
      <c r="K4357" s="206">
        <f>'5 Driver Data'!K4357</f>
        <v>0</v>
      </c>
      <c r="L4357" s="1"/>
      <c r="M4357" s="216" t="str">
        <f>IF(D4357=0,"Blank",'3 Model Input'!E$44*'3 Model Input'!E$45)</f>
        <v>Blank</v>
      </c>
      <c r="N4357" s="197" t="str">
        <f t="shared" si="700"/>
        <v>Blank</v>
      </c>
      <c r="O4357" s="197" t="str">
        <f>IF(D4357=0,"Blank",'3 Model Input'!E$49*(1-'3 Model Input'!E$51))</f>
        <v>Blank</v>
      </c>
      <c r="P4357" s="197" t="str">
        <f t="shared" si="701"/>
        <v>Blank</v>
      </c>
      <c r="Q4357" s="197" t="str">
        <f>IF(D4357=0,"Blank",IF(D4357="BEV",E4357*(1-'3 Model Input'!E$54), E4357))</f>
        <v>Blank</v>
      </c>
      <c r="R4357" s="198" t="str">
        <f>IF(D4357=0,"Blank",IF(D4357="PHEV",F4357/G4357,F4357*(1-'3 Model Input'!E$54)/G4357))</f>
        <v>Blank</v>
      </c>
      <c r="S4357" s="198" t="str">
        <f>IF(D4357=0,"Blank",IF(D4357="PHEV",MIN(M4357,E4357),MIN(M4357,(E4357*(1-'3 Model Input'!E$54)))))</f>
        <v>Blank</v>
      </c>
      <c r="T4357" s="217" t="str">
        <f t="shared" si="702"/>
        <v>Blank</v>
      </c>
      <c r="U4357" s="89"/>
      <c r="V4357" s="216" t="str">
        <f>IF(D4357=0,"Blank",P4357*'3 Model Input'!E$50)</f>
        <v>Blank</v>
      </c>
      <c r="W4357" s="197" t="str">
        <f t="shared" si="703"/>
        <v>Blank</v>
      </c>
      <c r="X4357" s="197" t="str">
        <f t="shared" si="704"/>
        <v>Blank</v>
      </c>
      <c r="Y4357" s="197" t="str">
        <f t="shared" si="705"/>
        <v>Blank</v>
      </c>
      <c r="Z4357" s="197" t="str">
        <f t="shared" si="706"/>
        <v>Blank</v>
      </c>
      <c r="AA4357" s="223" t="str" cm="1">
        <f t="array" ref="AA4357">_xlfn.IFS(ISTEXT('3 Model Input'!F$70),"Missing",ISTEXT('3 Model Input'!I$70),"Missing",ISNUMBER('3 Model Input'!K$70),'3 Model Input'!K$70*P4357)</f>
        <v>Missing</v>
      </c>
      <c r="AB4357" s="89"/>
      <c r="AC4357" s="227" t="str" cm="1">
        <f t="array" ref="AC4357">IF(D4357=0,"Blank",_xlfn.IFS('3 Model Input'!E$61=1,(V4357*G4357)/T4357,'3 Model Input'!E$61=2,(W4357*G4357)/T4357,'3 Model Input'!E$61=3,(X4357*G4357)/T4357,'3 Model Input'!E$61=4,(Y4357*G4357)/T4357,'3 Model Input'!E$61=5,(Z4357*G4357)/T4357, ISTEXT('3 Model Input'!E$61),"Missing",'3 Model Input'!E$61=6,(AA4357*G4357)/T4357))</f>
        <v>Blank</v>
      </c>
      <c r="AD4357" s="202" t="str">
        <f t="shared" si="707"/>
        <v>Blank</v>
      </c>
      <c r="AE4357" s="202" t="str">
        <f t="shared" si="708"/>
        <v>Blank</v>
      </c>
      <c r="AF4357" s="217" t="str">
        <f t="shared" si="709"/>
        <v>Blank</v>
      </c>
      <c r="AG4357" s="9" t="str" cm="1">
        <f t="array" ref="AG4357">_xlfn.IFS(ISNUMBER(AC4357), "", ISNUMBER(SEARCH("Blank", AC4357)), "", ISERROR(AC4357), "Bad input on tab 3")</f>
        <v/>
      </c>
    </row>
    <row r="4358" spans="2:33" ht="15" customHeight="1" x14ac:dyDescent="0.75">
      <c r="B4358" s="205" t="str">
        <f>'5 Driver Data'!B4358</f>
        <v>4350</v>
      </c>
      <c r="C4358" s="193">
        <f>'5 Driver Data'!C4358</f>
        <v>0</v>
      </c>
      <c r="D4358" s="192">
        <f>'5 Driver Data'!D4358</f>
        <v>0</v>
      </c>
      <c r="E4358" s="191">
        <f>'5 Driver Data'!E4358</f>
        <v>0</v>
      </c>
      <c r="F4358" s="191">
        <f>'5 Driver Data'!F4358</f>
        <v>0</v>
      </c>
      <c r="G4358" s="191">
        <f>'5 Driver Data'!G4358</f>
        <v>0</v>
      </c>
      <c r="H4358" s="191">
        <f>'5 Driver Data'!H4358</f>
        <v>0</v>
      </c>
      <c r="I4358" s="191">
        <f>'5 Driver Data'!I4358</f>
        <v>0</v>
      </c>
      <c r="J4358" s="191">
        <f>'5 Driver Data'!J4358</f>
        <v>0</v>
      </c>
      <c r="K4358" s="206">
        <f>'5 Driver Data'!K4358</f>
        <v>0</v>
      </c>
      <c r="L4358" s="1"/>
      <c r="M4358" s="216" t="str">
        <f>IF(D4358=0,"Blank",'3 Model Input'!E$44*'3 Model Input'!E$45)</f>
        <v>Blank</v>
      </c>
      <c r="N4358" s="197" t="str">
        <f t="shared" si="700"/>
        <v>Blank</v>
      </c>
      <c r="O4358" s="197" t="str">
        <f>IF(D4358=0,"Blank",'3 Model Input'!E$49*(1-'3 Model Input'!E$51))</f>
        <v>Blank</v>
      </c>
      <c r="P4358" s="197" t="str">
        <f t="shared" si="701"/>
        <v>Blank</v>
      </c>
      <c r="Q4358" s="197" t="str">
        <f>IF(D4358=0,"Blank",IF(D4358="BEV",E4358*(1-'3 Model Input'!E$54), E4358))</f>
        <v>Blank</v>
      </c>
      <c r="R4358" s="198" t="str">
        <f>IF(D4358=0,"Blank",IF(D4358="PHEV",F4358/G4358,F4358*(1-'3 Model Input'!E$54)/G4358))</f>
        <v>Blank</v>
      </c>
      <c r="S4358" s="198" t="str">
        <f>IF(D4358=0,"Blank",IF(D4358="PHEV",MIN(M4358,E4358),MIN(M4358,(E4358*(1-'3 Model Input'!E$54)))))</f>
        <v>Blank</v>
      </c>
      <c r="T4358" s="217" t="str">
        <f t="shared" si="702"/>
        <v>Blank</v>
      </c>
      <c r="U4358" s="89"/>
      <c r="V4358" s="216" t="str">
        <f>IF(D4358=0,"Blank",P4358*'3 Model Input'!E$50)</f>
        <v>Blank</v>
      </c>
      <c r="W4358" s="197" t="str">
        <f t="shared" si="703"/>
        <v>Blank</v>
      </c>
      <c r="X4358" s="197" t="str">
        <f t="shared" si="704"/>
        <v>Blank</v>
      </c>
      <c r="Y4358" s="197" t="str">
        <f t="shared" si="705"/>
        <v>Blank</v>
      </c>
      <c r="Z4358" s="197" t="str">
        <f t="shared" si="706"/>
        <v>Blank</v>
      </c>
      <c r="AA4358" s="223" t="str" cm="1">
        <f t="array" ref="AA4358">_xlfn.IFS(ISTEXT('3 Model Input'!F$70),"Missing",ISTEXT('3 Model Input'!I$70),"Missing",ISNUMBER('3 Model Input'!K$70),'3 Model Input'!K$70*P4358)</f>
        <v>Missing</v>
      </c>
      <c r="AB4358" s="89"/>
      <c r="AC4358" s="227" t="str" cm="1">
        <f t="array" ref="AC4358">IF(D4358=0,"Blank",_xlfn.IFS('3 Model Input'!E$61=1,(V4358*G4358)/T4358,'3 Model Input'!E$61=2,(W4358*G4358)/T4358,'3 Model Input'!E$61=3,(X4358*G4358)/T4358,'3 Model Input'!E$61=4,(Y4358*G4358)/T4358,'3 Model Input'!E$61=5,(Z4358*G4358)/T4358, ISTEXT('3 Model Input'!E$61),"Missing",'3 Model Input'!E$61=6,(AA4358*G4358)/T4358))</f>
        <v>Blank</v>
      </c>
      <c r="AD4358" s="202" t="str">
        <f t="shared" si="707"/>
        <v>Blank</v>
      </c>
      <c r="AE4358" s="202" t="str">
        <f t="shared" si="708"/>
        <v>Blank</v>
      </c>
      <c r="AF4358" s="217" t="str">
        <f t="shared" si="709"/>
        <v>Blank</v>
      </c>
      <c r="AG4358" s="9" t="str" cm="1">
        <f t="array" ref="AG4358">_xlfn.IFS(ISNUMBER(AC4358), "", ISNUMBER(SEARCH("Blank", AC4358)), "", ISERROR(AC4358), "Bad input on tab 3")</f>
        <v/>
      </c>
    </row>
    <row r="4359" spans="2:33" ht="15" customHeight="1" x14ac:dyDescent="0.75">
      <c r="B4359" s="205" t="str">
        <f>'5 Driver Data'!B4359</f>
        <v>4351</v>
      </c>
      <c r="C4359" s="193">
        <f>'5 Driver Data'!C4359</f>
        <v>0</v>
      </c>
      <c r="D4359" s="192">
        <f>'5 Driver Data'!D4359</f>
        <v>0</v>
      </c>
      <c r="E4359" s="191">
        <f>'5 Driver Data'!E4359</f>
        <v>0</v>
      </c>
      <c r="F4359" s="191">
        <f>'5 Driver Data'!F4359</f>
        <v>0</v>
      </c>
      <c r="G4359" s="191">
        <f>'5 Driver Data'!G4359</f>
        <v>0</v>
      </c>
      <c r="H4359" s="191">
        <f>'5 Driver Data'!H4359</f>
        <v>0</v>
      </c>
      <c r="I4359" s="191">
        <f>'5 Driver Data'!I4359</f>
        <v>0</v>
      </c>
      <c r="J4359" s="191">
        <f>'5 Driver Data'!J4359</f>
        <v>0</v>
      </c>
      <c r="K4359" s="206">
        <f>'5 Driver Data'!K4359</f>
        <v>0</v>
      </c>
      <c r="L4359" s="1"/>
      <c r="M4359" s="216" t="str">
        <f>IF(D4359=0,"Blank",'3 Model Input'!E$44*'3 Model Input'!E$45)</f>
        <v>Blank</v>
      </c>
      <c r="N4359" s="197" t="str">
        <f t="shared" si="700"/>
        <v>Blank</v>
      </c>
      <c r="O4359" s="197" t="str">
        <f>IF(D4359=0,"Blank",'3 Model Input'!E$49*(1-'3 Model Input'!E$51))</f>
        <v>Blank</v>
      </c>
      <c r="P4359" s="197" t="str">
        <f t="shared" si="701"/>
        <v>Blank</v>
      </c>
      <c r="Q4359" s="197" t="str">
        <f>IF(D4359=0,"Blank",IF(D4359="BEV",E4359*(1-'3 Model Input'!E$54), E4359))</f>
        <v>Blank</v>
      </c>
      <c r="R4359" s="198" t="str">
        <f>IF(D4359=0,"Blank",IF(D4359="PHEV",F4359/G4359,F4359*(1-'3 Model Input'!E$54)/G4359))</f>
        <v>Blank</v>
      </c>
      <c r="S4359" s="198" t="str">
        <f>IF(D4359=0,"Blank",IF(D4359="PHEV",MIN(M4359,E4359),MIN(M4359,(E4359*(1-'3 Model Input'!E$54)))))</f>
        <v>Blank</v>
      </c>
      <c r="T4359" s="217" t="str">
        <f t="shared" si="702"/>
        <v>Blank</v>
      </c>
      <c r="U4359" s="89"/>
      <c r="V4359" s="216" t="str">
        <f>IF(D4359=0,"Blank",P4359*'3 Model Input'!E$50)</f>
        <v>Blank</v>
      </c>
      <c r="W4359" s="197" t="str">
        <f t="shared" si="703"/>
        <v>Blank</v>
      </c>
      <c r="X4359" s="197" t="str">
        <f t="shared" si="704"/>
        <v>Blank</v>
      </c>
      <c r="Y4359" s="197" t="str">
        <f t="shared" si="705"/>
        <v>Blank</v>
      </c>
      <c r="Z4359" s="197" t="str">
        <f t="shared" si="706"/>
        <v>Blank</v>
      </c>
      <c r="AA4359" s="223" t="str" cm="1">
        <f t="array" ref="AA4359">_xlfn.IFS(ISTEXT('3 Model Input'!F$70),"Missing",ISTEXT('3 Model Input'!I$70),"Missing",ISNUMBER('3 Model Input'!K$70),'3 Model Input'!K$70*P4359)</f>
        <v>Missing</v>
      </c>
      <c r="AB4359" s="89"/>
      <c r="AC4359" s="227" t="str" cm="1">
        <f t="array" ref="AC4359">IF(D4359=0,"Blank",_xlfn.IFS('3 Model Input'!E$61=1,(V4359*G4359)/T4359,'3 Model Input'!E$61=2,(W4359*G4359)/T4359,'3 Model Input'!E$61=3,(X4359*G4359)/T4359,'3 Model Input'!E$61=4,(Y4359*G4359)/T4359,'3 Model Input'!E$61=5,(Z4359*G4359)/T4359, ISTEXT('3 Model Input'!E$61),"Missing",'3 Model Input'!E$61=6,(AA4359*G4359)/T4359))</f>
        <v>Blank</v>
      </c>
      <c r="AD4359" s="202" t="str">
        <f t="shared" si="707"/>
        <v>Blank</v>
      </c>
      <c r="AE4359" s="202" t="str">
        <f t="shared" si="708"/>
        <v>Blank</v>
      </c>
      <c r="AF4359" s="217" t="str">
        <f t="shared" si="709"/>
        <v>Blank</v>
      </c>
      <c r="AG4359" s="9" t="str" cm="1">
        <f t="array" ref="AG4359">_xlfn.IFS(ISNUMBER(AC4359), "", ISNUMBER(SEARCH("Blank", AC4359)), "", ISERROR(AC4359), "Bad input on tab 3")</f>
        <v/>
      </c>
    </row>
    <row r="4360" spans="2:33" ht="15" customHeight="1" x14ac:dyDescent="0.75">
      <c r="B4360" s="205" t="str">
        <f>'5 Driver Data'!B4360</f>
        <v>4352</v>
      </c>
      <c r="C4360" s="193">
        <f>'5 Driver Data'!C4360</f>
        <v>0</v>
      </c>
      <c r="D4360" s="192">
        <f>'5 Driver Data'!D4360</f>
        <v>0</v>
      </c>
      <c r="E4360" s="191">
        <f>'5 Driver Data'!E4360</f>
        <v>0</v>
      </c>
      <c r="F4360" s="191">
        <f>'5 Driver Data'!F4360</f>
        <v>0</v>
      </c>
      <c r="G4360" s="191">
        <f>'5 Driver Data'!G4360</f>
        <v>0</v>
      </c>
      <c r="H4360" s="191">
        <f>'5 Driver Data'!H4360</f>
        <v>0</v>
      </c>
      <c r="I4360" s="191">
        <f>'5 Driver Data'!I4360</f>
        <v>0</v>
      </c>
      <c r="J4360" s="191">
        <f>'5 Driver Data'!J4360</f>
        <v>0</v>
      </c>
      <c r="K4360" s="206">
        <f>'5 Driver Data'!K4360</f>
        <v>0</v>
      </c>
      <c r="L4360" s="1"/>
      <c r="M4360" s="216" t="str">
        <f>IF(D4360=0,"Blank",'3 Model Input'!E$44*'3 Model Input'!E$45)</f>
        <v>Blank</v>
      </c>
      <c r="N4360" s="197" t="str">
        <f t="shared" si="700"/>
        <v>Blank</v>
      </c>
      <c r="O4360" s="197" t="str">
        <f>IF(D4360=0,"Blank",'3 Model Input'!E$49*(1-'3 Model Input'!E$51))</f>
        <v>Blank</v>
      </c>
      <c r="P4360" s="197" t="str">
        <f t="shared" si="701"/>
        <v>Blank</v>
      </c>
      <c r="Q4360" s="197" t="str">
        <f>IF(D4360=0,"Blank",IF(D4360="BEV",E4360*(1-'3 Model Input'!E$54), E4360))</f>
        <v>Blank</v>
      </c>
      <c r="R4360" s="198" t="str">
        <f>IF(D4360=0,"Blank",IF(D4360="PHEV",F4360/G4360,F4360*(1-'3 Model Input'!E$54)/G4360))</f>
        <v>Blank</v>
      </c>
      <c r="S4360" s="198" t="str">
        <f>IF(D4360=0,"Blank",IF(D4360="PHEV",MIN(M4360,E4360),MIN(M4360,(E4360*(1-'3 Model Input'!E$54)))))</f>
        <v>Blank</v>
      </c>
      <c r="T4360" s="217" t="str">
        <f t="shared" si="702"/>
        <v>Blank</v>
      </c>
      <c r="U4360" s="89"/>
      <c r="V4360" s="216" t="str">
        <f>IF(D4360=0,"Blank",P4360*'3 Model Input'!E$50)</f>
        <v>Blank</v>
      </c>
      <c r="W4360" s="197" t="str">
        <f t="shared" si="703"/>
        <v>Blank</v>
      </c>
      <c r="X4360" s="197" t="str">
        <f t="shared" si="704"/>
        <v>Blank</v>
      </c>
      <c r="Y4360" s="197" t="str">
        <f t="shared" si="705"/>
        <v>Blank</v>
      </c>
      <c r="Z4360" s="197" t="str">
        <f t="shared" si="706"/>
        <v>Blank</v>
      </c>
      <c r="AA4360" s="223" t="str" cm="1">
        <f t="array" ref="AA4360">_xlfn.IFS(ISTEXT('3 Model Input'!F$70),"Missing",ISTEXT('3 Model Input'!I$70),"Missing",ISNUMBER('3 Model Input'!K$70),'3 Model Input'!K$70*P4360)</f>
        <v>Missing</v>
      </c>
      <c r="AB4360" s="89"/>
      <c r="AC4360" s="227" t="str" cm="1">
        <f t="array" ref="AC4360">IF(D4360=0,"Blank",_xlfn.IFS('3 Model Input'!E$61=1,(V4360*G4360)/T4360,'3 Model Input'!E$61=2,(W4360*G4360)/T4360,'3 Model Input'!E$61=3,(X4360*G4360)/T4360,'3 Model Input'!E$61=4,(Y4360*G4360)/T4360,'3 Model Input'!E$61=5,(Z4360*G4360)/T4360, ISTEXT('3 Model Input'!E$61),"Missing",'3 Model Input'!E$61=6,(AA4360*G4360)/T4360))</f>
        <v>Blank</v>
      </c>
      <c r="AD4360" s="202" t="str">
        <f t="shared" si="707"/>
        <v>Blank</v>
      </c>
      <c r="AE4360" s="202" t="str">
        <f t="shared" si="708"/>
        <v>Blank</v>
      </c>
      <c r="AF4360" s="217" t="str">
        <f t="shared" si="709"/>
        <v>Blank</v>
      </c>
      <c r="AG4360" s="9" t="str" cm="1">
        <f t="array" ref="AG4360">_xlfn.IFS(ISNUMBER(AC4360), "", ISNUMBER(SEARCH("Blank", AC4360)), "", ISERROR(AC4360), "Bad input on tab 3")</f>
        <v/>
      </c>
    </row>
    <row r="4361" spans="2:33" ht="15" customHeight="1" x14ac:dyDescent="0.75">
      <c r="B4361" s="205" t="str">
        <f>'5 Driver Data'!B4361</f>
        <v>4353</v>
      </c>
      <c r="C4361" s="193">
        <f>'5 Driver Data'!C4361</f>
        <v>0</v>
      </c>
      <c r="D4361" s="192">
        <f>'5 Driver Data'!D4361</f>
        <v>0</v>
      </c>
      <c r="E4361" s="191">
        <f>'5 Driver Data'!E4361</f>
        <v>0</v>
      </c>
      <c r="F4361" s="191">
        <f>'5 Driver Data'!F4361</f>
        <v>0</v>
      </c>
      <c r="G4361" s="191">
        <f>'5 Driver Data'!G4361</f>
        <v>0</v>
      </c>
      <c r="H4361" s="191">
        <f>'5 Driver Data'!H4361</f>
        <v>0</v>
      </c>
      <c r="I4361" s="191">
        <f>'5 Driver Data'!I4361</f>
        <v>0</v>
      </c>
      <c r="J4361" s="191">
        <f>'5 Driver Data'!J4361</f>
        <v>0</v>
      </c>
      <c r="K4361" s="206">
        <f>'5 Driver Data'!K4361</f>
        <v>0</v>
      </c>
      <c r="L4361" s="1"/>
      <c r="M4361" s="216" t="str">
        <f>IF(D4361=0,"Blank",'3 Model Input'!E$44*'3 Model Input'!E$45)</f>
        <v>Blank</v>
      </c>
      <c r="N4361" s="197" t="str">
        <f t="shared" si="700"/>
        <v>Blank</v>
      </c>
      <c r="O4361" s="197" t="str">
        <f>IF(D4361=0,"Blank",'3 Model Input'!E$49*(1-'3 Model Input'!E$51))</f>
        <v>Blank</v>
      </c>
      <c r="P4361" s="197" t="str">
        <f t="shared" si="701"/>
        <v>Blank</v>
      </c>
      <c r="Q4361" s="197" t="str">
        <f>IF(D4361=0,"Blank",IF(D4361="BEV",E4361*(1-'3 Model Input'!E$54), E4361))</f>
        <v>Blank</v>
      </c>
      <c r="R4361" s="198" t="str">
        <f>IF(D4361=0,"Blank",IF(D4361="PHEV",F4361/G4361,F4361*(1-'3 Model Input'!E$54)/G4361))</f>
        <v>Blank</v>
      </c>
      <c r="S4361" s="198" t="str">
        <f>IF(D4361=0,"Blank",IF(D4361="PHEV",MIN(M4361,E4361),MIN(M4361,(E4361*(1-'3 Model Input'!E$54)))))</f>
        <v>Blank</v>
      </c>
      <c r="T4361" s="217" t="str">
        <f t="shared" si="702"/>
        <v>Blank</v>
      </c>
      <c r="U4361" s="89"/>
      <c r="V4361" s="216" t="str">
        <f>IF(D4361=0,"Blank",P4361*'3 Model Input'!E$50)</f>
        <v>Blank</v>
      </c>
      <c r="W4361" s="197" t="str">
        <f t="shared" si="703"/>
        <v>Blank</v>
      </c>
      <c r="X4361" s="197" t="str">
        <f t="shared" si="704"/>
        <v>Blank</v>
      </c>
      <c r="Y4361" s="197" t="str">
        <f t="shared" si="705"/>
        <v>Blank</v>
      </c>
      <c r="Z4361" s="197" t="str">
        <f t="shared" si="706"/>
        <v>Blank</v>
      </c>
      <c r="AA4361" s="223" t="str" cm="1">
        <f t="array" ref="AA4361">_xlfn.IFS(ISTEXT('3 Model Input'!F$70),"Missing",ISTEXT('3 Model Input'!I$70),"Missing",ISNUMBER('3 Model Input'!K$70),'3 Model Input'!K$70*P4361)</f>
        <v>Missing</v>
      </c>
      <c r="AB4361" s="89"/>
      <c r="AC4361" s="227" t="str" cm="1">
        <f t="array" ref="AC4361">IF(D4361=0,"Blank",_xlfn.IFS('3 Model Input'!E$61=1,(V4361*G4361)/T4361,'3 Model Input'!E$61=2,(W4361*G4361)/T4361,'3 Model Input'!E$61=3,(X4361*G4361)/T4361,'3 Model Input'!E$61=4,(Y4361*G4361)/T4361,'3 Model Input'!E$61=5,(Z4361*G4361)/T4361, ISTEXT('3 Model Input'!E$61),"Missing",'3 Model Input'!E$61=6,(AA4361*G4361)/T4361))</f>
        <v>Blank</v>
      </c>
      <c r="AD4361" s="202" t="str">
        <f t="shared" si="707"/>
        <v>Blank</v>
      </c>
      <c r="AE4361" s="202" t="str">
        <f t="shared" si="708"/>
        <v>Blank</v>
      </c>
      <c r="AF4361" s="217" t="str">
        <f t="shared" si="709"/>
        <v>Blank</v>
      </c>
      <c r="AG4361" s="9" t="str" cm="1">
        <f t="array" ref="AG4361">_xlfn.IFS(ISNUMBER(AC4361), "", ISNUMBER(SEARCH("Blank", AC4361)), "", ISERROR(AC4361), "Bad input on tab 3")</f>
        <v/>
      </c>
    </row>
    <row r="4362" spans="2:33" ht="15" customHeight="1" x14ac:dyDescent="0.75">
      <c r="B4362" s="205" t="str">
        <f>'5 Driver Data'!B4362</f>
        <v>4354</v>
      </c>
      <c r="C4362" s="193">
        <f>'5 Driver Data'!C4362</f>
        <v>0</v>
      </c>
      <c r="D4362" s="192">
        <f>'5 Driver Data'!D4362</f>
        <v>0</v>
      </c>
      <c r="E4362" s="191">
        <f>'5 Driver Data'!E4362</f>
        <v>0</v>
      </c>
      <c r="F4362" s="191">
        <f>'5 Driver Data'!F4362</f>
        <v>0</v>
      </c>
      <c r="G4362" s="191">
        <f>'5 Driver Data'!G4362</f>
        <v>0</v>
      </c>
      <c r="H4362" s="191">
        <f>'5 Driver Data'!H4362</f>
        <v>0</v>
      </c>
      <c r="I4362" s="191">
        <f>'5 Driver Data'!I4362</f>
        <v>0</v>
      </c>
      <c r="J4362" s="191">
        <f>'5 Driver Data'!J4362</f>
        <v>0</v>
      </c>
      <c r="K4362" s="206">
        <f>'5 Driver Data'!K4362</f>
        <v>0</v>
      </c>
      <c r="L4362" s="1"/>
      <c r="M4362" s="216" t="str">
        <f>IF(D4362=0,"Blank",'3 Model Input'!E$44*'3 Model Input'!E$45)</f>
        <v>Blank</v>
      </c>
      <c r="N4362" s="197" t="str">
        <f t="shared" si="700"/>
        <v>Blank</v>
      </c>
      <c r="O4362" s="197" t="str">
        <f>IF(D4362=0,"Blank",'3 Model Input'!E$49*(1-'3 Model Input'!E$51))</f>
        <v>Blank</v>
      </c>
      <c r="P4362" s="197" t="str">
        <f t="shared" si="701"/>
        <v>Blank</v>
      </c>
      <c r="Q4362" s="197" t="str">
        <f>IF(D4362=0,"Blank",IF(D4362="BEV",E4362*(1-'3 Model Input'!E$54), E4362))</f>
        <v>Blank</v>
      </c>
      <c r="R4362" s="198" t="str">
        <f>IF(D4362=0,"Blank",IF(D4362="PHEV",F4362/G4362,F4362*(1-'3 Model Input'!E$54)/G4362))</f>
        <v>Blank</v>
      </c>
      <c r="S4362" s="198" t="str">
        <f>IF(D4362=0,"Blank",IF(D4362="PHEV",MIN(M4362,E4362),MIN(M4362,(E4362*(1-'3 Model Input'!E$54)))))</f>
        <v>Blank</v>
      </c>
      <c r="T4362" s="217" t="str">
        <f t="shared" si="702"/>
        <v>Blank</v>
      </c>
      <c r="U4362" s="89"/>
      <c r="V4362" s="216" t="str">
        <f>IF(D4362=0,"Blank",P4362*'3 Model Input'!E$50)</f>
        <v>Blank</v>
      </c>
      <c r="W4362" s="197" t="str">
        <f t="shared" si="703"/>
        <v>Blank</v>
      </c>
      <c r="X4362" s="197" t="str">
        <f t="shared" si="704"/>
        <v>Blank</v>
      </c>
      <c r="Y4362" s="197" t="str">
        <f t="shared" si="705"/>
        <v>Blank</v>
      </c>
      <c r="Z4362" s="197" t="str">
        <f t="shared" si="706"/>
        <v>Blank</v>
      </c>
      <c r="AA4362" s="223" t="str" cm="1">
        <f t="array" ref="AA4362">_xlfn.IFS(ISTEXT('3 Model Input'!F$70),"Missing",ISTEXT('3 Model Input'!I$70),"Missing",ISNUMBER('3 Model Input'!K$70),'3 Model Input'!K$70*P4362)</f>
        <v>Missing</v>
      </c>
      <c r="AB4362" s="89"/>
      <c r="AC4362" s="227" t="str" cm="1">
        <f t="array" ref="AC4362">IF(D4362=0,"Blank",_xlfn.IFS('3 Model Input'!E$61=1,(V4362*G4362)/T4362,'3 Model Input'!E$61=2,(W4362*G4362)/T4362,'3 Model Input'!E$61=3,(X4362*G4362)/T4362,'3 Model Input'!E$61=4,(Y4362*G4362)/T4362,'3 Model Input'!E$61=5,(Z4362*G4362)/T4362, ISTEXT('3 Model Input'!E$61),"Missing",'3 Model Input'!E$61=6,(AA4362*G4362)/T4362))</f>
        <v>Blank</v>
      </c>
      <c r="AD4362" s="202" t="str">
        <f t="shared" si="707"/>
        <v>Blank</v>
      </c>
      <c r="AE4362" s="202" t="str">
        <f t="shared" si="708"/>
        <v>Blank</v>
      </c>
      <c r="AF4362" s="217" t="str">
        <f t="shared" si="709"/>
        <v>Blank</v>
      </c>
      <c r="AG4362" s="9" t="str" cm="1">
        <f t="array" ref="AG4362">_xlfn.IFS(ISNUMBER(AC4362), "", ISNUMBER(SEARCH("Blank", AC4362)), "", ISERROR(AC4362), "Bad input on tab 3")</f>
        <v/>
      </c>
    </row>
    <row r="4363" spans="2:33" ht="15" customHeight="1" x14ac:dyDescent="0.75">
      <c r="B4363" s="205" t="str">
        <f>'5 Driver Data'!B4363</f>
        <v>4355</v>
      </c>
      <c r="C4363" s="193">
        <f>'5 Driver Data'!C4363</f>
        <v>0</v>
      </c>
      <c r="D4363" s="192">
        <f>'5 Driver Data'!D4363</f>
        <v>0</v>
      </c>
      <c r="E4363" s="191">
        <f>'5 Driver Data'!E4363</f>
        <v>0</v>
      </c>
      <c r="F4363" s="191">
        <f>'5 Driver Data'!F4363</f>
        <v>0</v>
      </c>
      <c r="G4363" s="191">
        <f>'5 Driver Data'!G4363</f>
        <v>0</v>
      </c>
      <c r="H4363" s="191">
        <f>'5 Driver Data'!H4363</f>
        <v>0</v>
      </c>
      <c r="I4363" s="191">
        <f>'5 Driver Data'!I4363</f>
        <v>0</v>
      </c>
      <c r="J4363" s="191">
        <f>'5 Driver Data'!J4363</f>
        <v>0</v>
      </c>
      <c r="K4363" s="206">
        <f>'5 Driver Data'!K4363</f>
        <v>0</v>
      </c>
      <c r="L4363" s="1"/>
      <c r="M4363" s="216" t="str">
        <f>IF(D4363=0,"Blank",'3 Model Input'!E$44*'3 Model Input'!E$45)</f>
        <v>Blank</v>
      </c>
      <c r="N4363" s="197" t="str">
        <f t="shared" si="700"/>
        <v>Blank</v>
      </c>
      <c r="O4363" s="197" t="str">
        <f>IF(D4363=0,"Blank",'3 Model Input'!E$49*(1-'3 Model Input'!E$51))</f>
        <v>Blank</v>
      </c>
      <c r="P4363" s="197" t="str">
        <f t="shared" si="701"/>
        <v>Blank</v>
      </c>
      <c r="Q4363" s="197" t="str">
        <f>IF(D4363=0,"Blank",IF(D4363="BEV",E4363*(1-'3 Model Input'!E$54), E4363))</f>
        <v>Blank</v>
      </c>
      <c r="R4363" s="198" t="str">
        <f>IF(D4363=0,"Blank",IF(D4363="PHEV",F4363/G4363,F4363*(1-'3 Model Input'!E$54)/G4363))</f>
        <v>Blank</v>
      </c>
      <c r="S4363" s="198" t="str">
        <f>IF(D4363=0,"Blank",IF(D4363="PHEV",MIN(M4363,E4363),MIN(M4363,(E4363*(1-'3 Model Input'!E$54)))))</f>
        <v>Blank</v>
      </c>
      <c r="T4363" s="217" t="str">
        <f t="shared" si="702"/>
        <v>Blank</v>
      </c>
      <c r="U4363" s="89"/>
      <c r="V4363" s="216" t="str">
        <f>IF(D4363=0,"Blank",P4363*'3 Model Input'!E$50)</f>
        <v>Blank</v>
      </c>
      <c r="W4363" s="197" t="str">
        <f t="shared" si="703"/>
        <v>Blank</v>
      </c>
      <c r="X4363" s="197" t="str">
        <f t="shared" si="704"/>
        <v>Blank</v>
      </c>
      <c r="Y4363" s="197" t="str">
        <f t="shared" si="705"/>
        <v>Blank</v>
      </c>
      <c r="Z4363" s="197" t="str">
        <f t="shared" si="706"/>
        <v>Blank</v>
      </c>
      <c r="AA4363" s="223" t="str" cm="1">
        <f t="array" ref="AA4363">_xlfn.IFS(ISTEXT('3 Model Input'!F$70),"Missing",ISTEXT('3 Model Input'!I$70),"Missing",ISNUMBER('3 Model Input'!K$70),'3 Model Input'!K$70*P4363)</f>
        <v>Missing</v>
      </c>
      <c r="AB4363" s="89"/>
      <c r="AC4363" s="227" t="str" cm="1">
        <f t="array" ref="AC4363">IF(D4363=0,"Blank",_xlfn.IFS('3 Model Input'!E$61=1,(V4363*G4363)/T4363,'3 Model Input'!E$61=2,(W4363*G4363)/T4363,'3 Model Input'!E$61=3,(X4363*G4363)/T4363,'3 Model Input'!E$61=4,(Y4363*G4363)/T4363,'3 Model Input'!E$61=5,(Z4363*G4363)/T4363, ISTEXT('3 Model Input'!E$61),"Missing",'3 Model Input'!E$61=6,(AA4363*G4363)/T4363))</f>
        <v>Blank</v>
      </c>
      <c r="AD4363" s="202" t="str">
        <f t="shared" si="707"/>
        <v>Blank</v>
      </c>
      <c r="AE4363" s="202" t="str">
        <f t="shared" si="708"/>
        <v>Blank</v>
      </c>
      <c r="AF4363" s="217" t="str">
        <f t="shared" si="709"/>
        <v>Blank</v>
      </c>
      <c r="AG4363" s="9" t="str" cm="1">
        <f t="array" ref="AG4363">_xlfn.IFS(ISNUMBER(AC4363), "", ISNUMBER(SEARCH("Blank", AC4363)), "", ISERROR(AC4363), "Bad input on tab 3")</f>
        <v/>
      </c>
    </row>
    <row r="4364" spans="2:33" ht="15" customHeight="1" x14ac:dyDescent="0.75">
      <c r="B4364" s="205" t="str">
        <f>'5 Driver Data'!B4364</f>
        <v>4356</v>
      </c>
      <c r="C4364" s="193">
        <f>'5 Driver Data'!C4364</f>
        <v>0</v>
      </c>
      <c r="D4364" s="192">
        <f>'5 Driver Data'!D4364</f>
        <v>0</v>
      </c>
      <c r="E4364" s="191">
        <f>'5 Driver Data'!E4364</f>
        <v>0</v>
      </c>
      <c r="F4364" s="191">
        <f>'5 Driver Data'!F4364</f>
        <v>0</v>
      </c>
      <c r="G4364" s="191">
        <f>'5 Driver Data'!G4364</f>
        <v>0</v>
      </c>
      <c r="H4364" s="191">
        <f>'5 Driver Data'!H4364</f>
        <v>0</v>
      </c>
      <c r="I4364" s="191">
        <f>'5 Driver Data'!I4364</f>
        <v>0</v>
      </c>
      <c r="J4364" s="191">
        <f>'5 Driver Data'!J4364</f>
        <v>0</v>
      </c>
      <c r="K4364" s="206">
        <f>'5 Driver Data'!K4364</f>
        <v>0</v>
      </c>
      <c r="L4364" s="1"/>
      <c r="M4364" s="216" t="str">
        <f>IF(D4364=0,"Blank",'3 Model Input'!E$44*'3 Model Input'!E$45)</f>
        <v>Blank</v>
      </c>
      <c r="N4364" s="197" t="str">
        <f t="shared" si="700"/>
        <v>Blank</v>
      </c>
      <c r="O4364" s="197" t="str">
        <f>IF(D4364=0,"Blank",'3 Model Input'!E$49*(1-'3 Model Input'!E$51))</f>
        <v>Blank</v>
      </c>
      <c r="P4364" s="197" t="str">
        <f t="shared" si="701"/>
        <v>Blank</v>
      </c>
      <c r="Q4364" s="197" t="str">
        <f>IF(D4364=0,"Blank",IF(D4364="BEV",E4364*(1-'3 Model Input'!E$54), E4364))</f>
        <v>Blank</v>
      </c>
      <c r="R4364" s="198" t="str">
        <f>IF(D4364=0,"Blank",IF(D4364="PHEV",F4364/G4364,F4364*(1-'3 Model Input'!E$54)/G4364))</f>
        <v>Blank</v>
      </c>
      <c r="S4364" s="198" t="str">
        <f>IF(D4364=0,"Blank",IF(D4364="PHEV",MIN(M4364,E4364),MIN(M4364,(E4364*(1-'3 Model Input'!E$54)))))</f>
        <v>Blank</v>
      </c>
      <c r="T4364" s="217" t="str">
        <f t="shared" si="702"/>
        <v>Blank</v>
      </c>
      <c r="U4364" s="89"/>
      <c r="V4364" s="216" t="str">
        <f>IF(D4364=0,"Blank",P4364*'3 Model Input'!E$50)</f>
        <v>Blank</v>
      </c>
      <c r="W4364" s="197" t="str">
        <f t="shared" si="703"/>
        <v>Blank</v>
      </c>
      <c r="X4364" s="197" t="str">
        <f t="shared" si="704"/>
        <v>Blank</v>
      </c>
      <c r="Y4364" s="197" t="str">
        <f t="shared" si="705"/>
        <v>Blank</v>
      </c>
      <c r="Z4364" s="197" t="str">
        <f t="shared" si="706"/>
        <v>Blank</v>
      </c>
      <c r="AA4364" s="223" t="str" cm="1">
        <f t="array" ref="AA4364">_xlfn.IFS(ISTEXT('3 Model Input'!F$70),"Missing",ISTEXT('3 Model Input'!I$70),"Missing",ISNUMBER('3 Model Input'!K$70),'3 Model Input'!K$70*P4364)</f>
        <v>Missing</v>
      </c>
      <c r="AB4364" s="89"/>
      <c r="AC4364" s="227" t="str" cm="1">
        <f t="array" ref="AC4364">IF(D4364=0,"Blank",_xlfn.IFS('3 Model Input'!E$61=1,(V4364*G4364)/T4364,'3 Model Input'!E$61=2,(W4364*G4364)/T4364,'3 Model Input'!E$61=3,(X4364*G4364)/T4364,'3 Model Input'!E$61=4,(Y4364*G4364)/T4364,'3 Model Input'!E$61=5,(Z4364*G4364)/T4364, ISTEXT('3 Model Input'!E$61),"Missing",'3 Model Input'!E$61=6,(AA4364*G4364)/T4364))</f>
        <v>Blank</v>
      </c>
      <c r="AD4364" s="202" t="str">
        <f t="shared" si="707"/>
        <v>Blank</v>
      </c>
      <c r="AE4364" s="202" t="str">
        <f t="shared" si="708"/>
        <v>Blank</v>
      </c>
      <c r="AF4364" s="217" t="str">
        <f t="shared" si="709"/>
        <v>Blank</v>
      </c>
      <c r="AG4364" s="9" t="str" cm="1">
        <f t="array" ref="AG4364">_xlfn.IFS(ISNUMBER(AC4364), "", ISNUMBER(SEARCH("Blank", AC4364)), "", ISERROR(AC4364), "Bad input on tab 3")</f>
        <v/>
      </c>
    </row>
    <row r="4365" spans="2:33" ht="15" customHeight="1" x14ac:dyDescent="0.75">
      <c r="B4365" s="205" t="str">
        <f>'5 Driver Data'!B4365</f>
        <v>4357</v>
      </c>
      <c r="C4365" s="193">
        <f>'5 Driver Data'!C4365</f>
        <v>0</v>
      </c>
      <c r="D4365" s="192">
        <f>'5 Driver Data'!D4365</f>
        <v>0</v>
      </c>
      <c r="E4365" s="191">
        <f>'5 Driver Data'!E4365</f>
        <v>0</v>
      </c>
      <c r="F4365" s="191">
        <f>'5 Driver Data'!F4365</f>
        <v>0</v>
      </c>
      <c r="G4365" s="191">
        <f>'5 Driver Data'!G4365</f>
        <v>0</v>
      </c>
      <c r="H4365" s="191">
        <f>'5 Driver Data'!H4365</f>
        <v>0</v>
      </c>
      <c r="I4365" s="191">
        <f>'5 Driver Data'!I4365</f>
        <v>0</v>
      </c>
      <c r="J4365" s="191">
        <f>'5 Driver Data'!J4365</f>
        <v>0</v>
      </c>
      <c r="K4365" s="206">
        <f>'5 Driver Data'!K4365</f>
        <v>0</v>
      </c>
      <c r="L4365" s="1"/>
      <c r="M4365" s="216" t="str">
        <f>IF(D4365=0,"Blank",'3 Model Input'!E$44*'3 Model Input'!E$45)</f>
        <v>Blank</v>
      </c>
      <c r="N4365" s="197" t="str">
        <f t="shared" si="700"/>
        <v>Blank</v>
      </c>
      <c r="O4365" s="197" t="str">
        <f>IF(D4365=0,"Blank",'3 Model Input'!E$49*(1-'3 Model Input'!E$51))</f>
        <v>Blank</v>
      </c>
      <c r="P4365" s="197" t="str">
        <f t="shared" si="701"/>
        <v>Blank</v>
      </c>
      <c r="Q4365" s="197" t="str">
        <f>IF(D4365=0,"Blank",IF(D4365="BEV",E4365*(1-'3 Model Input'!E$54), E4365))</f>
        <v>Blank</v>
      </c>
      <c r="R4365" s="198" t="str">
        <f>IF(D4365=0,"Blank",IF(D4365="PHEV",F4365/G4365,F4365*(1-'3 Model Input'!E$54)/G4365))</f>
        <v>Blank</v>
      </c>
      <c r="S4365" s="198" t="str">
        <f>IF(D4365=0,"Blank",IF(D4365="PHEV",MIN(M4365,E4365),MIN(M4365,(E4365*(1-'3 Model Input'!E$54)))))</f>
        <v>Blank</v>
      </c>
      <c r="T4365" s="217" t="str">
        <f t="shared" si="702"/>
        <v>Blank</v>
      </c>
      <c r="U4365" s="89"/>
      <c r="V4365" s="216" t="str">
        <f>IF(D4365=0,"Blank",P4365*'3 Model Input'!E$50)</f>
        <v>Blank</v>
      </c>
      <c r="W4365" s="197" t="str">
        <f t="shared" si="703"/>
        <v>Blank</v>
      </c>
      <c r="X4365" s="197" t="str">
        <f t="shared" si="704"/>
        <v>Blank</v>
      </c>
      <c r="Y4365" s="197" t="str">
        <f t="shared" si="705"/>
        <v>Blank</v>
      </c>
      <c r="Z4365" s="197" t="str">
        <f t="shared" si="706"/>
        <v>Blank</v>
      </c>
      <c r="AA4365" s="223" t="str" cm="1">
        <f t="array" ref="AA4365">_xlfn.IFS(ISTEXT('3 Model Input'!F$70),"Missing",ISTEXT('3 Model Input'!I$70),"Missing",ISNUMBER('3 Model Input'!K$70),'3 Model Input'!K$70*P4365)</f>
        <v>Missing</v>
      </c>
      <c r="AB4365" s="89"/>
      <c r="AC4365" s="227" t="str" cm="1">
        <f t="array" ref="AC4365">IF(D4365=0,"Blank",_xlfn.IFS('3 Model Input'!E$61=1,(V4365*G4365)/T4365,'3 Model Input'!E$61=2,(W4365*G4365)/T4365,'3 Model Input'!E$61=3,(X4365*G4365)/T4365,'3 Model Input'!E$61=4,(Y4365*G4365)/T4365,'3 Model Input'!E$61=5,(Z4365*G4365)/T4365, ISTEXT('3 Model Input'!E$61),"Missing",'3 Model Input'!E$61=6,(AA4365*G4365)/T4365))</f>
        <v>Blank</v>
      </c>
      <c r="AD4365" s="202" t="str">
        <f t="shared" si="707"/>
        <v>Blank</v>
      </c>
      <c r="AE4365" s="202" t="str">
        <f t="shared" si="708"/>
        <v>Blank</v>
      </c>
      <c r="AF4365" s="217" t="str">
        <f t="shared" si="709"/>
        <v>Blank</v>
      </c>
      <c r="AG4365" s="9" t="str" cm="1">
        <f t="array" ref="AG4365">_xlfn.IFS(ISNUMBER(AC4365), "", ISNUMBER(SEARCH("Blank", AC4365)), "", ISERROR(AC4365), "Bad input on tab 3")</f>
        <v/>
      </c>
    </row>
    <row r="4366" spans="2:33" ht="15" customHeight="1" x14ac:dyDescent="0.75">
      <c r="B4366" s="205" t="str">
        <f>'5 Driver Data'!B4366</f>
        <v>4358</v>
      </c>
      <c r="C4366" s="193">
        <f>'5 Driver Data'!C4366</f>
        <v>0</v>
      </c>
      <c r="D4366" s="192">
        <f>'5 Driver Data'!D4366</f>
        <v>0</v>
      </c>
      <c r="E4366" s="191">
        <f>'5 Driver Data'!E4366</f>
        <v>0</v>
      </c>
      <c r="F4366" s="191">
        <f>'5 Driver Data'!F4366</f>
        <v>0</v>
      </c>
      <c r="G4366" s="191">
        <f>'5 Driver Data'!G4366</f>
        <v>0</v>
      </c>
      <c r="H4366" s="191">
        <f>'5 Driver Data'!H4366</f>
        <v>0</v>
      </c>
      <c r="I4366" s="191">
        <f>'5 Driver Data'!I4366</f>
        <v>0</v>
      </c>
      <c r="J4366" s="191">
        <f>'5 Driver Data'!J4366</f>
        <v>0</v>
      </c>
      <c r="K4366" s="206">
        <f>'5 Driver Data'!K4366</f>
        <v>0</v>
      </c>
      <c r="L4366" s="1"/>
      <c r="M4366" s="216" t="str">
        <f>IF(D4366=0,"Blank",'3 Model Input'!E$44*'3 Model Input'!E$45)</f>
        <v>Blank</v>
      </c>
      <c r="N4366" s="197" t="str">
        <f t="shared" si="700"/>
        <v>Blank</v>
      </c>
      <c r="O4366" s="197" t="str">
        <f>IF(D4366=0,"Blank",'3 Model Input'!E$49*(1-'3 Model Input'!E$51))</f>
        <v>Blank</v>
      </c>
      <c r="P4366" s="197" t="str">
        <f t="shared" si="701"/>
        <v>Blank</v>
      </c>
      <c r="Q4366" s="197" t="str">
        <f>IF(D4366=0,"Blank",IF(D4366="BEV",E4366*(1-'3 Model Input'!E$54), E4366))</f>
        <v>Blank</v>
      </c>
      <c r="R4366" s="198" t="str">
        <f>IF(D4366=0,"Blank",IF(D4366="PHEV",F4366/G4366,F4366*(1-'3 Model Input'!E$54)/G4366))</f>
        <v>Blank</v>
      </c>
      <c r="S4366" s="198" t="str">
        <f>IF(D4366=0,"Blank",IF(D4366="PHEV",MIN(M4366,E4366),MIN(M4366,(E4366*(1-'3 Model Input'!E$54)))))</f>
        <v>Blank</v>
      </c>
      <c r="T4366" s="217" t="str">
        <f t="shared" si="702"/>
        <v>Blank</v>
      </c>
      <c r="U4366" s="89"/>
      <c r="V4366" s="216" t="str">
        <f>IF(D4366=0,"Blank",P4366*'3 Model Input'!E$50)</f>
        <v>Blank</v>
      </c>
      <c r="W4366" s="197" t="str">
        <f t="shared" si="703"/>
        <v>Blank</v>
      </c>
      <c r="X4366" s="197" t="str">
        <f t="shared" si="704"/>
        <v>Blank</v>
      </c>
      <c r="Y4366" s="197" t="str">
        <f t="shared" si="705"/>
        <v>Blank</v>
      </c>
      <c r="Z4366" s="197" t="str">
        <f t="shared" si="706"/>
        <v>Blank</v>
      </c>
      <c r="AA4366" s="223" t="str" cm="1">
        <f t="array" ref="AA4366">_xlfn.IFS(ISTEXT('3 Model Input'!F$70),"Missing",ISTEXT('3 Model Input'!I$70),"Missing",ISNUMBER('3 Model Input'!K$70),'3 Model Input'!K$70*P4366)</f>
        <v>Missing</v>
      </c>
      <c r="AB4366" s="89"/>
      <c r="AC4366" s="227" t="str" cm="1">
        <f t="array" ref="AC4366">IF(D4366=0,"Blank",_xlfn.IFS('3 Model Input'!E$61=1,(V4366*G4366)/T4366,'3 Model Input'!E$61=2,(W4366*G4366)/T4366,'3 Model Input'!E$61=3,(X4366*G4366)/T4366,'3 Model Input'!E$61=4,(Y4366*G4366)/T4366,'3 Model Input'!E$61=5,(Z4366*G4366)/T4366, ISTEXT('3 Model Input'!E$61),"Missing",'3 Model Input'!E$61=6,(AA4366*G4366)/T4366))</f>
        <v>Blank</v>
      </c>
      <c r="AD4366" s="202" t="str">
        <f t="shared" si="707"/>
        <v>Blank</v>
      </c>
      <c r="AE4366" s="202" t="str">
        <f t="shared" si="708"/>
        <v>Blank</v>
      </c>
      <c r="AF4366" s="217" t="str">
        <f t="shared" si="709"/>
        <v>Blank</v>
      </c>
      <c r="AG4366" s="9" t="str" cm="1">
        <f t="array" ref="AG4366">_xlfn.IFS(ISNUMBER(AC4366), "", ISNUMBER(SEARCH("Blank", AC4366)), "", ISERROR(AC4366), "Bad input on tab 3")</f>
        <v/>
      </c>
    </row>
    <row r="4367" spans="2:33" ht="15" customHeight="1" x14ac:dyDescent="0.75">
      <c r="B4367" s="205" t="str">
        <f>'5 Driver Data'!B4367</f>
        <v>4359</v>
      </c>
      <c r="C4367" s="193">
        <f>'5 Driver Data'!C4367</f>
        <v>0</v>
      </c>
      <c r="D4367" s="192">
        <f>'5 Driver Data'!D4367</f>
        <v>0</v>
      </c>
      <c r="E4367" s="191">
        <f>'5 Driver Data'!E4367</f>
        <v>0</v>
      </c>
      <c r="F4367" s="191">
        <f>'5 Driver Data'!F4367</f>
        <v>0</v>
      </c>
      <c r="G4367" s="191">
        <f>'5 Driver Data'!G4367</f>
        <v>0</v>
      </c>
      <c r="H4367" s="191">
        <f>'5 Driver Data'!H4367</f>
        <v>0</v>
      </c>
      <c r="I4367" s="191">
        <f>'5 Driver Data'!I4367</f>
        <v>0</v>
      </c>
      <c r="J4367" s="191">
        <f>'5 Driver Data'!J4367</f>
        <v>0</v>
      </c>
      <c r="K4367" s="206">
        <f>'5 Driver Data'!K4367</f>
        <v>0</v>
      </c>
      <c r="L4367" s="1"/>
      <c r="M4367" s="216" t="str">
        <f>IF(D4367=0,"Blank",'3 Model Input'!E$44*'3 Model Input'!E$45)</f>
        <v>Blank</v>
      </c>
      <c r="N4367" s="197" t="str">
        <f t="shared" si="700"/>
        <v>Blank</v>
      </c>
      <c r="O4367" s="197" t="str">
        <f>IF(D4367=0,"Blank",'3 Model Input'!E$49*(1-'3 Model Input'!E$51))</f>
        <v>Blank</v>
      </c>
      <c r="P4367" s="197" t="str">
        <f t="shared" si="701"/>
        <v>Blank</v>
      </c>
      <c r="Q4367" s="197" t="str">
        <f>IF(D4367=0,"Blank",IF(D4367="BEV",E4367*(1-'3 Model Input'!E$54), E4367))</f>
        <v>Blank</v>
      </c>
      <c r="R4367" s="198" t="str">
        <f>IF(D4367=0,"Blank",IF(D4367="PHEV",F4367/G4367,F4367*(1-'3 Model Input'!E$54)/G4367))</f>
        <v>Blank</v>
      </c>
      <c r="S4367" s="198" t="str">
        <f>IF(D4367=0,"Blank",IF(D4367="PHEV",MIN(M4367,E4367),MIN(M4367,(E4367*(1-'3 Model Input'!E$54)))))</f>
        <v>Blank</v>
      </c>
      <c r="T4367" s="217" t="str">
        <f t="shared" si="702"/>
        <v>Blank</v>
      </c>
      <c r="U4367" s="89"/>
      <c r="V4367" s="216" t="str">
        <f>IF(D4367=0,"Blank",P4367*'3 Model Input'!E$50)</f>
        <v>Blank</v>
      </c>
      <c r="W4367" s="197" t="str">
        <f t="shared" si="703"/>
        <v>Blank</v>
      </c>
      <c r="X4367" s="197" t="str">
        <f t="shared" si="704"/>
        <v>Blank</v>
      </c>
      <c r="Y4367" s="197" t="str">
        <f t="shared" si="705"/>
        <v>Blank</v>
      </c>
      <c r="Z4367" s="197" t="str">
        <f t="shared" si="706"/>
        <v>Blank</v>
      </c>
      <c r="AA4367" s="223" t="str" cm="1">
        <f t="array" ref="AA4367">_xlfn.IFS(ISTEXT('3 Model Input'!F$70),"Missing",ISTEXT('3 Model Input'!I$70),"Missing",ISNUMBER('3 Model Input'!K$70),'3 Model Input'!K$70*P4367)</f>
        <v>Missing</v>
      </c>
      <c r="AB4367" s="89"/>
      <c r="AC4367" s="227" t="str" cm="1">
        <f t="array" ref="AC4367">IF(D4367=0,"Blank",_xlfn.IFS('3 Model Input'!E$61=1,(V4367*G4367)/T4367,'3 Model Input'!E$61=2,(W4367*G4367)/T4367,'3 Model Input'!E$61=3,(X4367*G4367)/T4367,'3 Model Input'!E$61=4,(Y4367*G4367)/T4367,'3 Model Input'!E$61=5,(Z4367*G4367)/T4367, ISTEXT('3 Model Input'!E$61),"Missing",'3 Model Input'!E$61=6,(AA4367*G4367)/T4367))</f>
        <v>Blank</v>
      </c>
      <c r="AD4367" s="202" t="str">
        <f t="shared" si="707"/>
        <v>Blank</v>
      </c>
      <c r="AE4367" s="202" t="str">
        <f t="shared" si="708"/>
        <v>Blank</v>
      </c>
      <c r="AF4367" s="217" t="str">
        <f t="shared" si="709"/>
        <v>Blank</v>
      </c>
      <c r="AG4367" s="9" t="str" cm="1">
        <f t="array" ref="AG4367">_xlfn.IFS(ISNUMBER(AC4367), "", ISNUMBER(SEARCH("Blank", AC4367)), "", ISERROR(AC4367), "Bad input on tab 3")</f>
        <v/>
      </c>
    </row>
    <row r="4368" spans="2:33" ht="15" customHeight="1" x14ac:dyDescent="0.75">
      <c r="B4368" s="205" t="str">
        <f>'5 Driver Data'!B4368</f>
        <v>4360</v>
      </c>
      <c r="C4368" s="193">
        <f>'5 Driver Data'!C4368</f>
        <v>0</v>
      </c>
      <c r="D4368" s="192">
        <f>'5 Driver Data'!D4368</f>
        <v>0</v>
      </c>
      <c r="E4368" s="191">
        <f>'5 Driver Data'!E4368</f>
        <v>0</v>
      </c>
      <c r="F4368" s="191">
        <f>'5 Driver Data'!F4368</f>
        <v>0</v>
      </c>
      <c r="G4368" s="191">
        <f>'5 Driver Data'!G4368</f>
        <v>0</v>
      </c>
      <c r="H4368" s="191">
        <f>'5 Driver Data'!H4368</f>
        <v>0</v>
      </c>
      <c r="I4368" s="191">
        <f>'5 Driver Data'!I4368</f>
        <v>0</v>
      </c>
      <c r="J4368" s="191">
        <f>'5 Driver Data'!J4368</f>
        <v>0</v>
      </c>
      <c r="K4368" s="206">
        <f>'5 Driver Data'!K4368</f>
        <v>0</v>
      </c>
      <c r="L4368" s="1"/>
      <c r="M4368" s="216" t="str">
        <f>IF(D4368=0,"Blank",'3 Model Input'!E$44*'3 Model Input'!E$45)</f>
        <v>Blank</v>
      </c>
      <c r="N4368" s="197" t="str">
        <f t="shared" si="700"/>
        <v>Blank</v>
      </c>
      <c r="O4368" s="197" t="str">
        <f>IF(D4368=0,"Blank",'3 Model Input'!E$49*(1-'3 Model Input'!E$51))</f>
        <v>Blank</v>
      </c>
      <c r="P4368" s="197" t="str">
        <f t="shared" si="701"/>
        <v>Blank</v>
      </c>
      <c r="Q4368" s="197" t="str">
        <f>IF(D4368=0,"Blank",IF(D4368="BEV",E4368*(1-'3 Model Input'!E$54), E4368))</f>
        <v>Blank</v>
      </c>
      <c r="R4368" s="198" t="str">
        <f>IF(D4368=0,"Blank",IF(D4368="PHEV",F4368/G4368,F4368*(1-'3 Model Input'!E$54)/G4368))</f>
        <v>Blank</v>
      </c>
      <c r="S4368" s="198" t="str">
        <f>IF(D4368=0,"Blank",IF(D4368="PHEV",MIN(M4368,E4368),MIN(M4368,(E4368*(1-'3 Model Input'!E$54)))))</f>
        <v>Blank</v>
      </c>
      <c r="T4368" s="217" t="str">
        <f t="shared" si="702"/>
        <v>Blank</v>
      </c>
      <c r="U4368" s="89"/>
      <c r="V4368" s="216" t="str">
        <f>IF(D4368=0,"Blank",P4368*'3 Model Input'!E$50)</f>
        <v>Blank</v>
      </c>
      <c r="W4368" s="197" t="str">
        <f t="shared" si="703"/>
        <v>Blank</v>
      </c>
      <c r="X4368" s="197" t="str">
        <f t="shared" si="704"/>
        <v>Blank</v>
      </c>
      <c r="Y4368" s="197" t="str">
        <f t="shared" si="705"/>
        <v>Blank</v>
      </c>
      <c r="Z4368" s="197" t="str">
        <f t="shared" si="706"/>
        <v>Blank</v>
      </c>
      <c r="AA4368" s="223" t="str" cm="1">
        <f t="array" ref="AA4368">_xlfn.IFS(ISTEXT('3 Model Input'!F$70),"Missing",ISTEXT('3 Model Input'!I$70),"Missing",ISNUMBER('3 Model Input'!K$70),'3 Model Input'!K$70*P4368)</f>
        <v>Missing</v>
      </c>
      <c r="AB4368" s="89"/>
      <c r="AC4368" s="227" t="str" cm="1">
        <f t="array" ref="AC4368">IF(D4368=0,"Blank",_xlfn.IFS('3 Model Input'!E$61=1,(V4368*G4368)/T4368,'3 Model Input'!E$61=2,(W4368*G4368)/T4368,'3 Model Input'!E$61=3,(X4368*G4368)/T4368,'3 Model Input'!E$61=4,(Y4368*G4368)/T4368,'3 Model Input'!E$61=5,(Z4368*G4368)/T4368, ISTEXT('3 Model Input'!E$61),"Missing",'3 Model Input'!E$61=6,(AA4368*G4368)/T4368))</f>
        <v>Blank</v>
      </c>
      <c r="AD4368" s="202" t="str">
        <f t="shared" si="707"/>
        <v>Blank</v>
      </c>
      <c r="AE4368" s="202" t="str">
        <f t="shared" si="708"/>
        <v>Blank</v>
      </c>
      <c r="AF4368" s="217" t="str">
        <f t="shared" si="709"/>
        <v>Blank</v>
      </c>
      <c r="AG4368" s="9" t="str" cm="1">
        <f t="array" ref="AG4368">_xlfn.IFS(ISNUMBER(AC4368), "", ISNUMBER(SEARCH("Blank", AC4368)), "", ISERROR(AC4368), "Bad input on tab 3")</f>
        <v/>
      </c>
    </row>
    <row r="4369" spans="2:33" ht="15" customHeight="1" x14ac:dyDescent="0.75">
      <c r="B4369" s="205" t="str">
        <f>'5 Driver Data'!B4369</f>
        <v>4361</v>
      </c>
      <c r="C4369" s="193">
        <f>'5 Driver Data'!C4369</f>
        <v>0</v>
      </c>
      <c r="D4369" s="192">
        <f>'5 Driver Data'!D4369</f>
        <v>0</v>
      </c>
      <c r="E4369" s="191">
        <f>'5 Driver Data'!E4369</f>
        <v>0</v>
      </c>
      <c r="F4369" s="191">
        <f>'5 Driver Data'!F4369</f>
        <v>0</v>
      </c>
      <c r="G4369" s="191">
        <f>'5 Driver Data'!G4369</f>
        <v>0</v>
      </c>
      <c r="H4369" s="191">
        <f>'5 Driver Data'!H4369</f>
        <v>0</v>
      </c>
      <c r="I4369" s="191">
        <f>'5 Driver Data'!I4369</f>
        <v>0</v>
      </c>
      <c r="J4369" s="191">
        <f>'5 Driver Data'!J4369</f>
        <v>0</v>
      </c>
      <c r="K4369" s="206">
        <f>'5 Driver Data'!K4369</f>
        <v>0</v>
      </c>
      <c r="L4369" s="1"/>
      <c r="M4369" s="216" t="str">
        <f>IF(D4369=0,"Blank",'3 Model Input'!E$44*'3 Model Input'!E$45)</f>
        <v>Blank</v>
      </c>
      <c r="N4369" s="197" t="str">
        <f t="shared" si="700"/>
        <v>Blank</v>
      </c>
      <c r="O4369" s="197" t="str">
        <f>IF(D4369=0,"Blank",'3 Model Input'!E$49*(1-'3 Model Input'!E$51))</f>
        <v>Blank</v>
      </c>
      <c r="P4369" s="197" t="str">
        <f t="shared" si="701"/>
        <v>Blank</v>
      </c>
      <c r="Q4369" s="197" t="str">
        <f>IF(D4369=0,"Blank",IF(D4369="BEV",E4369*(1-'3 Model Input'!E$54), E4369))</f>
        <v>Blank</v>
      </c>
      <c r="R4369" s="198" t="str">
        <f>IF(D4369=0,"Blank",IF(D4369="PHEV",F4369/G4369,F4369*(1-'3 Model Input'!E$54)/G4369))</f>
        <v>Blank</v>
      </c>
      <c r="S4369" s="198" t="str">
        <f>IF(D4369=0,"Blank",IF(D4369="PHEV",MIN(M4369,E4369),MIN(M4369,(E4369*(1-'3 Model Input'!E$54)))))</f>
        <v>Blank</v>
      </c>
      <c r="T4369" s="217" t="str">
        <f t="shared" si="702"/>
        <v>Blank</v>
      </c>
      <c r="U4369" s="89"/>
      <c r="V4369" s="216" t="str">
        <f>IF(D4369=0,"Blank",P4369*'3 Model Input'!E$50)</f>
        <v>Blank</v>
      </c>
      <c r="W4369" s="197" t="str">
        <f t="shared" si="703"/>
        <v>Blank</v>
      </c>
      <c r="X4369" s="197" t="str">
        <f t="shared" si="704"/>
        <v>Blank</v>
      </c>
      <c r="Y4369" s="197" t="str">
        <f t="shared" si="705"/>
        <v>Blank</v>
      </c>
      <c r="Z4369" s="197" t="str">
        <f t="shared" si="706"/>
        <v>Blank</v>
      </c>
      <c r="AA4369" s="223" t="str" cm="1">
        <f t="array" ref="AA4369">_xlfn.IFS(ISTEXT('3 Model Input'!F$70),"Missing",ISTEXT('3 Model Input'!I$70),"Missing",ISNUMBER('3 Model Input'!K$70),'3 Model Input'!K$70*P4369)</f>
        <v>Missing</v>
      </c>
      <c r="AB4369" s="89"/>
      <c r="AC4369" s="227" t="str" cm="1">
        <f t="array" ref="AC4369">IF(D4369=0,"Blank",_xlfn.IFS('3 Model Input'!E$61=1,(V4369*G4369)/T4369,'3 Model Input'!E$61=2,(W4369*G4369)/T4369,'3 Model Input'!E$61=3,(X4369*G4369)/T4369,'3 Model Input'!E$61=4,(Y4369*G4369)/T4369,'3 Model Input'!E$61=5,(Z4369*G4369)/T4369, ISTEXT('3 Model Input'!E$61),"Missing",'3 Model Input'!E$61=6,(AA4369*G4369)/T4369))</f>
        <v>Blank</v>
      </c>
      <c r="AD4369" s="202" t="str">
        <f t="shared" si="707"/>
        <v>Blank</v>
      </c>
      <c r="AE4369" s="202" t="str">
        <f t="shared" si="708"/>
        <v>Blank</v>
      </c>
      <c r="AF4369" s="217" t="str">
        <f t="shared" si="709"/>
        <v>Blank</v>
      </c>
      <c r="AG4369" s="9" t="str" cm="1">
        <f t="array" ref="AG4369">_xlfn.IFS(ISNUMBER(AC4369), "", ISNUMBER(SEARCH("Blank", AC4369)), "", ISERROR(AC4369), "Bad input on tab 3")</f>
        <v/>
      </c>
    </row>
    <row r="4370" spans="2:33" ht="15" customHeight="1" x14ac:dyDescent="0.75">
      <c r="B4370" s="205" t="str">
        <f>'5 Driver Data'!B4370</f>
        <v>4362</v>
      </c>
      <c r="C4370" s="193">
        <f>'5 Driver Data'!C4370</f>
        <v>0</v>
      </c>
      <c r="D4370" s="192">
        <f>'5 Driver Data'!D4370</f>
        <v>0</v>
      </c>
      <c r="E4370" s="191">
        <f>'5 Driver Data'!E4370</f>
        <v>0</v>
      </c>
      <c r="F4370" s="191">
        <f>'5 Driver Data'!F4370</f>
        <v>0</v>
      </c>
      <c r="G4370" s="191">
        <f>'5 Driver Data'!G4370</f>
        <v>0</v>
      </c>
      <c r="H4370" s="191">
        <f>'5 Driver Data'!H4370</f>
        <v>0</v>
      </c>
      <c r="I4370" s="191">
        <f>'5 Driver Data'!I4370</f>
        <v>0</v>
      </c>
      <c r="J4370" s="191">
        <f>'5 Driver Data'!J4370</f>
        <v>0</v>
      </c>
      <c r="K4370" s="206">
        <f>'5 Driver Data'!K4370</f>
        <v>0</v>
      </c>
      <c r="L4370" s="1"/>
      <c r="M4370" s="216" t="str">
        <f>IF(D4370=0,"Blank",'3 Model Input'!E$44*'3 Model Input'!E$45)</f>
        <v>Blank</v>
      </c>
      <c r="N4370" s="197" t="str">
        <f t="shared" si="700"/>
        <v>Blank</v>
      </c>
      <c r="O4370" s="197" t="str">
        <f>IF(D4370=0,"Blank",'3 Model Input'!E$49*(1-'3 Model Input'!E$51))</f>
        <v>Blank</v>
      </c>
      <c r="P4370" s="197" t="str">
        <f t="shared" si="701"/>
        <v>Blank</v>
      </c>
      <c r="Q4370" s="197" t="str">
        <f>IF(D4370=0,"Blank",IF(D4370="BEV",E4370*(1-'3 Model Input'!E$54), E4370))</f>
        <v>Blank</v>
      </c>
      <c r="R4370" s="198" t="str">
        <f>IF(D4370=0,"Blank",IF(D4370="PHEV",F4370/G4370,F4370*(1-'3 Model Input'!E$54)/G4370))</f>
        <v>Blank</v>
      </c>
      <c r="S4370" s="198" t="str">
        <f>IF(D4370=0,"Blank",IF(D4370="PHEV",MIN(M4370,E4370),MIN(M4370,(E4370*(1-'3 Model Input'!E$54)))))</f>
        <v>Blank</v>
      </c>
      <c r="T4370" s="217" t="str">
        <f t="shared" si="702"/>
        <v>Blank</v>
      </c>
      <c r="U4370" s="89"/>
      <c r="V4370" s="216" t="str">
        <f>IF(D4370=0,"Blank",P4370*'3 Model Input'!E$50)</f>
        <v>Blank</v>
      </c>
      <c r="W4370" s="197" t="str">
        <f t="shared" si="703"/>
        <v>Blank</v>
      </c>
      <c r="X4370" s="197" t="str">
        <f t="shared" si="704"/>
        <v>Blank</v>
      </c>
      <c r="Y4370" s="197" t="str">
        <f t="shared" si="705"/>
        <v>Blank</v>
      </c>
      <c r="Z4370" s="197" t="str">
        <f t="shared" si="706"/>
        <v>Blank</v>
      </c>
      <c r="AA4370" s="223" t="str" cm="1">
        <f t="array" ref="AA4370">_xlfn.IFS(ISTEXT('3 Model Input'!F$70),"Missing",ISTEXT('3 Model Input'!I$70),"Missing",ISNUMBER('3 Model Input'!K$70),'3 Model Input'!K$70*P4370)</f>
        <v>Missing</v>
      </c>
      <c r="AB4370" s="89"/>
      <c r="AC4370" s="227" t="str" cm="1">
        <f t="array" ref="AC4370">IF(D4370=0,"Blank",_xlfn.IFS('3 Model Input'!E$61=1,(V4370*G4370)/T4370,'3 Model Input'!E$61=2,(W4370*G4370)/T4370,'3 Model Input'!E$61=3,(X4370*G4370)/T4370,'3 Model Input'!E$61=4,(Y4370*G4370)/T4370,'3 Model Input'!E$61=5,(Z4370*G4370)/T4370, ISTEXT('3 Model Input'!E$61),"Missing",'3 Model Input'!E$61=6,(AA4370*G4370)/T4370))</f>
        <v>Blank</v>
      </c>
      <c r="AD4370" s="202" t="str">
        <f t="shared" si="707"/>
        <v>Blank</v>
      </c>
      <c r="AE4370" s="202" t="str">
        <f t="shared" si="708"/>
        <v>Blank</v>
      </c>
      <c r="AF4370" s="217" t="str">
        <f t="shared" si="709"/>
        <v>Blank</v>
      </c>
      <c r="AG4370" s="9" t="str" cm="1">
        <f t="array" ref="AG4370">_xlfn.IFS(ISNUMBER(AC4370), "", ISNUMBER(SEARCH("Blank", AC4370)), "", ISERROR(AC4370), "Bad input on tab 3")</f>
        <v/>
      </c>
    </row>
    <row r="4371" spans="2:33" ht="15" customHeight="1" x14ac:dyDescent="0.75">
      <c r="B4371" s="205" t="str">
        <f>'5 Driver Data'!B4371</f>
        <v>4363</v>
      </c>
      <c r="C4371" s="193">
        <f>'5 Driver Data'!C4371</f>
        <v>0</v>
      </c>
      <c r="D4371" s="192">
        <f>'5 Driver Data'!D4371</f>
        <v>0</v>
      </c>
      <c r="E4371" s="191">
        <f>'5 Driver Data'!E4371</f>
        <v>0</v>
      </c>
      <c r="F4371" s="191">
        <f>'5 Driver Data'!F4371</f>
        <v>0</v>
      </c>
      <c r="G4371" s="191">
        <f>'5 Driver Data'!G4371</f>
        <v>0</v>
      </c>
      <c r="H4371" s="191">
        <f>'5 Driver Data'!H4371</f>
        <v>0</v>
      </c>
      <c r="I4371" s="191">
        <f>'5 Driver Data'!I4371</f>
        <v>0</v>
      </c>
      <c r="J4371" s="191">
        <f>'5 Driver Data'!J4371</f>
        <v>0</v>
      </c>
      <c r="K4371" s="206">
        <f>'5 Driver Data'!K4371</f>
        <v>0</v>
      </c>
      <c r="L4371" s="1"/>
      <c r="M4371" s="216" t="str">
        <f>IF(D4371=0,"Blank",'3 Model Input'!E$44*'3 Model Input'!E$45)</f>
        <v>Blank</v>
      </c>
      <c r="N4371" s="197" t="str">
        <f t="shared" si="700"/>
        <v>Blank</v>
      </c>
      <c r="O4371" s="197" t="str">
        <f>IF(D4371=0,"Blank",'3 Model Input'!E$49*(1-'3 Model Input'!E$51))</f>
        <v>Blank</v>
      </c>
      <c r="P4371" s="197" t="str">
        <f t="shared" si="701"/>
        <v>Blank</v>
      </c>
      <c r="Q4371" s="197" t="str">
        <f>IF(D4371=0,"Blank",IF(D4371="BEV",E4371*(1-'3 Model Input'!E$54), E4371))</f>
        <v>Blank</v>
      </c>
      <c r="R4371" s="198" t="str">
        <f>IF(D4371=0,"Blank",IF(D4371="PHEV",F4371/G4371,F4371*(1-'3 Model Input'!E$54)/G4371))</f>
        <v>Blank</v>
      </c>
      <c r="S4371" s="198" t="str">
        <f>IF(D4371=0,"Blank",IF(D4371="PHEV",MIN(M4371,E4371),MIN(M4371,(E4371*(1-'3 Model Input'!E$54)))))</f>
        <v>Blank</v>
      </c>
      <c r="T4371" s="217" t="str">
        <f t="shared" si="702"/>
        <v>Blank</v>
      </c>
      <c r="U4371" s="89"/>
      <c r="V4371" s="216" t="str">
        <f>IF(D4371=0,"Blank",P4371*'3 Model Input'!E$50)</f>
        <v>Blank</v>
      </c>
      <c r="W4371" s="197" t="str">
        <f t="shared" si="703"/>
        <v>Blank</v>
      </c>
      <c r="X4371" s="197" t="str">
        <f t="shared" si="704"/>
        <v>Blank</v>
      </c>
      <c r="Y4371" s="197" t="str">
        <f t="shared" si="705"/>
        <v>Blank</v>
      </c>
      <c r="Z4371" s="197" t="str">
        <f t="shared" si="706"/>
        <v>Blank</v>
      </c>
      <c r="AA4371" s="223" t="str" cm="1">
        <f t="array" ref="AA4371">_xlfn.IFS(ISTEXT('3 Model Input'!F$70),"Missing",ISTEXT('3 Model Input'!I$70),"Missing",ISNUMBER('3 Model Input'!K$70),'3 Model Input'!K$70*P4371)</f>
        <v>Missing</v>
      </c>
      <c r="AB4371" s="89"/>
      <c r="AC4371" s="227" t="str" cm="1">
        <f t="array" ref="AC4371">IF(D4371=0,"Blank",_xlfn.IFS('3 Model Input'!E$61=1,(V4371*G4371)/T4371,'3 Model Input'!E$61=2,(W4371*G4371)/T4371,'3 Model Input'!E$61=3,(X4371*G4371)/T4371,'3 Model Input'!E$61=4,(Y4371*G4371)/T4371,'3 Model Input'!E$61=5,(Z4371*G4371)/T4371, ISTEXT('3 Model Input'!E$61),"Missing",'3 Model Input'!E$61=6,(AA4371*G4371)/T4371))</f>
        <v>Blank</v>
      </c>
      <c r="AD4371" s="202" t="str">
        <f t="shared" si="707"/>
        <v>Blank</v>
      </c>
      <c r="AE4371" s="202" t="str">
        <f t="shared" si="708"/>
        <v>Blank</v>
      </c>
      <c r="AF4371" s="217" t="str">
        <f t="shared" si="709"/>
        <v>Blank</v>
      </c>
      <c r="AG4371" s="9" t="str" cm="1">
        <f t="array" ref="AG4371">_xlfn.IFS(ISNUMBER(AC4371), "", ISNUMBER(SEARCH("Blank", AC4371)), "", ISERROR(AC4371), "Bad input on tab 3")</f>
        <v/>
      </c>
    </row>
    <row r="4372" spans="2:33" ht="15" customHeight="1" x14ac:dyDescent="0.75">
      <c r="B4372" s="205" t="str">
        <f>'5 Driver Data'!B4372</f>
        <v>4364</v>
      </c>
      <c r="C4372" s="193">
        <f>'5 Driver Data'!C4372</f>
        <v>0</v>
      </c>
      <c r="D4372" s="192">
        <f>'5 Driver Data'!D4372</f>
        <v>0</v>
      </c>
      <c r="E4372" s="191">
        <f>'5 Driver Data'!E4372</f>
        <v>0</v>
      </c>
      <c r="F4372" s="191">
        <f>'5 Driver Data'!F4372</f>
        <v>0</v>
      </c>
      <c r="G4372" s="191">
        <f>'5 Driver Data'!G4372</f>
        <v>0</v>
      </c>
      <c r="H4372" s="191">
        <f>'5 Driver Data'!H4372</f>
        <v>0</v>
      </c>
      <c r="I4372" s="191">
        <f>'5 Driver Data'!I4372</f>
        <v>0</v>
      </c>
      <c r="J4372" s="191">
        <f>'5 Driver Data'!J4372</f>
        <v>0</v>
      </c>
      <c r="K4372" s="206">
        <f>'5 Driver Data'!K4372</f>
        <v>0</v>
      </c>
      <c r="L4372" s="1"/>
      <c r="M4372" s="216" t="str">
        <f>IF(D4372=0,"Blank",'3 Model Input'!E$44*'3 Model Input'!E$45)</f>
        <v>Blank</v>
      </c>
      <c r="N4372" s="197" t="str">
        <f t="shared" si="700"/>
        <v>Blank</v>
      </c>
      <c r="O4372" s="197" t="str">
        <f>IF(D4372=0,"Blank",'3 Model Input'!E$49*(1-'3 Model Input'!E$51))</f>
        <v>Blank</v>
      </c>
      <c r="P4372" s="197" t="str">
        <f t="shared" si="701"/>
        <v>Blank</v>
      </c>
      <c r="Q4372" s="197" t="str">
        <f>IF(D4372=0,"Blank",IF(D4372="BEV",E4372*(1-'3 Model Input'!E$54), E4372))</f>
        <v>Blank</v>
      </c>
      <c r="R4372" s="198" t="str">
        <f>IF(D4372=0,"Blank",IF(D4372="PHEV",F4372/G4372,F4372*(1-'3 Model Input'!E$54)/G4372))</f>
        <v>Blank</v>
      </c>
      <c r="S4372" s="198" t="str">
        <f>IF(D4372=0,"Blank",IF(D4372="PHEV",MIN(M4372,E4372),MIN(M4372,(E4372*(1-'3 Model Input'!E$54)))))</f>
        <v>Blank</v>
      </c>
      <c r="T4372" s="217" t="str">
        <f t="shared" si="702"/>
        <v>Blank</v>
      </c>
      <c r="U4372" s="89"/>
      <c r="V4372" s="216" t="str">
        <f>IF(D4372=0,"Blank",P4372*'3 Model Input'!E$50)</f>
        <v>Blank</v>
      </c>
      <c r="W4372" s="197" t="str">
        <f t="shared" si="703"/>
        <v>Blank</v>
      </c>
      <c r="X4372" s="197" t="str">
        <f t="shared" si="704"/>
        <v>Blank</v>
      </c>
      <c r="Y4372" s="197" t="str">
        <f t="shared" si="705"/>
        <v>Blank</v>
      </c>
      <c r="Z4372" s="197" t="str">
        <f t="shared" si="706"/>
        <v>Blank</v>
      </c>
      <c r="AA4372" s="223" t="str" cm="1">
        <f t="array" ref="AA4372">_xlfn.IFS(ISTEXT('3 Model Input'!F$70),"Missing",ISTEXT('3 Model Input'!I$70),"Missing",ISNUMBER('3 Model Input'!K$70),'3 Model Input'!K$70*P4372)</f>
        <v>Missing</v>
      </c>
      <c r="AB4372" s="89"/>
      <c r="AC4372" s="227" t="str" cm="1">
        <f t="array" ref="AC4372">IF(D4372=0,"Blank",_xlfn.IFS('3 Model Input'!E$61=1,(V4372*G4372)/T4372,'3 Model Input'!E$61=2,(W4372*G4372)/T4372,'3 Model Input'!E$61=3,(X4372*G4372)/T4372,'3 Model Input'!E$61=4,(Y4372*G4372)/T4372,'3 Model Input'!E$61=5,(Z4372*G4372)/T4372, ISTEXT('3 Model Input'!E$61),"Missing",'3 Model Input'!E$61=6,(AA4372*G4372)/T4372))</f>
        <v>Blank</v>
      </c>
      <c r="AD4372" s="202" t="str">
        <f t="shared" si="707"/>
        <v>Blank</v>
      </c>
      <c r="AE4372" s="202" t="str">
        <f t="shared" si="708"/>
        <v>Blank</v>
      </c>
      <c r="AF4372" s="217" t="str">
        <f t="shared" si="709"/>
        <v>Blank</v>
      </c>
      <c r="AG4372" s="9" t="str" cm="1">
        <f t="array" ref="AG4372">_xlfn.IFS(ISNUMBER(AC4372), "", ISNUMBER(SEARCH("Blank", AC4372)), "", ISERROR(AC4372), "Bad input on tab 3")</f>
        <v/>
      </c>
    </row>
    <row r="4373" spans="2:33" ht="15" customHeight="1" x14ac:dyDescent="0.75">
      <c r="B4373" s="205" t="str">
        <f>'5 Driver Data'!B4373</f>
        <v>4365</v>
      </c>
      <c r="C4373" s="193">
        <f>'5 Driver Data'!C4373</f>
        <v>0</v>
      </c>
      <c r="D4373" s="192">
        <f>'5 Driver Data'!D4373</f>
        <v>0</v>
      </c>
      <c r="E4373" s="191">
        <f>'5 Driver Data'!E4373</f>
        <v>0</v>
      </c>
      <c r="F4373" s="191">
        <f>'5 Driver Data'!F4373</f>
        <v>0</v>
      </c>
      <c r="G4373" s="191">
        <f>'5 Driver Data'!G4373</f>
        <v>0</v>
      </c>
      <c r="H4373" s="191">
        <f>'5 Driver Data'!H4373</f>
        <v>0</v>
      </c>
      <c r="I4373" s="191">
        <f>'5 Driver Data'!I4373</f>
        <v>0</v>
      </c>
      <c r="J4373" s="191">
        <f>'5 Driver Data'!J4373</f>
        <v>0</v>
      </c>
      <c r="K4373" s="206">
        <f>'5 Driver Data'!K4373</f>
        <v>0</v>
      </c>
      <c r="L4373" s="1"/>
      <c r="M4373" s="216" t="str">
        <f>IF(D4373=0,"Blank",'3 Model Input'!E$44*'3 Model Input'!E$45)</f>
        <v>Blank</v>
      </c>
      <c r="N4373" s="197" t="str">
        <f t="shared" si="700"/>
        <v>Blank</v>
      </c>
      <c r="O4373" s="197" t="str">
        <f>IF(D4373=0,"Blank",'3 Model Input'!E$49*(1-'3 Model Input'!E$51))</f>
        <v>Blank</v>
      </c>
      <c r="P4373" s="197" t="str">
        <f t="shared" si="701"/>
        <v>Blank</v>
      </c>
      <c r="Q4373" s="197" t="str">
        <f>IF(D4373=0,"Blank",IF(D4373="BEV",E4373*(1-'3 Model Input'!E$54), E4373))</f>
        <v>Blank</v>
      </c>
      <c r="R4373" s="198" t="str">
        <f>IF(D4373=0,"Blank",IF(D4373="PHEV",F4373/G4373,F4373*(1-'3 Model Input'!E$54)/G4373))</f>
        <v>Blank</v>
      </c>
      <c r="S4373" s="198" t="str">
        <f>IF(D4373=0,"Blank",IF(D4373="PHEV",MIN(M4373,E4373),MIN(M4373,(E4373*(1-'3 Model Input'!E$54)))))</f>
        <v>Blank</v>
      </c>
      <c r="T4373" s="217" t="str">
        <f t="shared" si="702"/>
        <v>Blank</v>
      </c>
      <c r="U4373" s="89"/>
      <c r="V4373" s="216" t="str">
        <f>IF(D4373=0,"Blank",P4373*'3 Model Input'!E$50)</f>
        <v>Blank</v>
      </c>
      <c r="W4373" s="197" t="str">
        <f t="shared" si="703"/>
        <v>Blank</v>
      </c>
      <c r="X4373" s="197" t="str">
        <f t="shared" si="704"/>
        <v>Blank</v>
      </c>
      <c r="Y4373" s="197" t="str">
        <f t="shared" si="705"/>
        <v>Blank</v>
      </c>
      <c r="Z4373" s="197" t="str">
        <f t="shared" si="706"/>
        <v>Blank</v>
      </c>
      <c r="AA4373" s="223" t="str" cm="1">
        <f t="array" ref="AA4373">_xlfn.IFS(ISTEXT('3 Model Input'!F$70),"Missing",ISTEXT('3 Model Input'!I$70),"Missing",ISNUMBER('3 Model Input'!K$70),'3 Model Input'!K$70*P4373)</f>
        <v>Missing</v>
      </c>
      <c r="AB4373" s="89"/>
      <c r="AC4373" s="227" t="str" cm="1">
        <f t="array" ref="AC4373">IF(D4373=0,"Blank",_xlfn.IFS('3 Model Input'!E$61=1,(V4373*G4373)/T4373,'3 Model Input'!E$61=2,(W4373*G4373)/T4373,'3 Model Input'!E$61=3,(X4373*G4373)/T4373,'3 Model Input'!E$61=4,(Y4373*G4373)/T4373,'3 Model Input'!E$61=5,(Z4373*G4373)/T4373, ISTEXT('3 Model Input'!E$61),"Missing",'3 Model Input'!E$61=6,(AA4373*G4373)/T4373))</f>
        <v>Blank</v>
      </c>
      <c r="AD4373" s="202" t="str">
        <f t="shared" si="707"/>
        <v>Blank</v>
      </c>
      <c r="AE4373" s="202" t="str">
        <f t="shared" si="708"/>
        <v>Blank</v>
      </c>
      <c r="AF4373" s="217" t="str">
        <f t="shared" si="709"/>
        <v>Blank</v>
      </c>
      <c r="AG4373" s="9" t="str" cm="1">
        <f t="array" ref="AG4373">_xlfn.IFS(ISNUMBER(AC4373), "", ISNUMBER(SEARCH("Blank", AC4373)), "", ISERROR(AC4373), "Bad input on tab 3")</f>
        <v/>
      </c>
    </row>
    <row r="4374" spans="2:33" ht="15" customHeight="1" x14ac:dyDescent="0.75">
      <c r="B4374" s="205" t="str">
        <f>'5 Driver Data'!B4374</f>
        <v>4366</v>
      </c>
      <c r="C4374" s="193">
        <f>'5 Driver Data'!C4374</f>
        <v>0</v>
      </c>
      <c r="D4374" s="192">
        <f>'5 Driver Data'!D4374</f>
        <v>0</v>
      </c>
      <c r="E4374" s="191">
        <f>'5 Driver Data'!E4374</f>
        <v>0</v>
      </c>
      <c r="F4374" s="191">
        <f>'5 Driver Data'!F4374</f>
        <v>0</v>
      </c>
      <c r="G4374" s="191">
        <f>'5 Driver Data'!G4374</f>
        <v>0</v>
      </c>
      <c r="H4374" s="191">
        <f>'5 Driver Data'!H4374</f>
        <v>0</v>
      </c>
      <c r="I4374" s="191">
        <f>'5 Driver Data'!I4374</f>
        <v>0</v>
      </c>
      <c r="J4374" s="191">
        <f>'5 Driver Data'!J4374</f>
        <v>0</v>
      </c>
      <c r="K4374" s="206">
        <f>'5 Driver Data'!K4374</f>
        <v>0</v>
      </c>
      <c r="L4374" s="1"/>
      <c r="M4374" s="216" t="str">
        <f>IF(D4374=0,"Blank",'3 Model Input'!E$44*'3 Model Input'!E$45)</f>
        <v>Blank</v>
      </c>
      <c r="N4374" s="197" t="str">
        <f t="shared" si="700"/>
        <v>Blank</v>
      </c>
      <c r="O4374" s="197" t="str">
        <f>IF(D4374=0,"Blank",'3 Model Input'!E$49*(1-'3 Model Input'!E$51))</f>
        <v>Blank</v>
      </c>
      <c r="P4374" s="197" t="str">
        <f t="shared" si="701"/>
        <v>Blank</v>
      </c>
      <c r="Q4374" s="197" t="str">
        <f>IF(D4374=0,"Blank",IF(D4374="BEV",E4374*(1-'3 Model Input'!E$54), E4374))</f>
        <v>Blank</v>
      </c>
      <c r="R4374" s="198" t="str">
        <f>IF(D4374=0,"Blank",IF(D4374="PHEV",F4374/G4374,F4374*(1-'3 Model Input'!E$54)/G4374))</f>
        <v>Blank</v>
      </c>
      <c r="S4374" s="198" t="str">
        <f>IF(D4374=0,"Blank",IF(D4374="PHEV",MIN(M4374,E4374),MIN(M4374,(E4374*(1-'3 Model Input'!E$54)))))</f>
        <v>Blank</v>
      </c>
      <c r="T4374" s="217" t="str">
        <f t="shared" si="702"/>
        <v>Blank</v>
      </c>
      <c r="U4374" s="89"/>
      <c r="V4374" s="216" t="str">
        <f>IF(D4374=0,"Blank",P4374*'3 Model Input'!E$50)</f>
        <v>Blank</v>
      </c>
      <c r="W4374" s="197" t="str">
        <f t="shared" si="703"/>
        <v>Blank</v>
      </c>
      <c r="X4374" s="197" t="str">
        <f t="shared" si="704"/>
        <v>Blank</v>
      </c>
      <c r="Y4374" s="197" t="str">
        <f t="shared" si="705"/>
        <v>Blank</v>
      </c>
      <c r="Z4374" s="197" t="str">
        <f t="shared" si="706"/>
        <v>Blank</v>
      </c>
      <c r="AA4374" s="223" t="str" cm="1">
        <f t="array" ref="AA4374">_xlfn.IFS(ISTEXT('3 Model Input'!F$70),"Missing",ISTEXT('3 Model Input'!I$70),"Missing",ISNUMBER('3 Model Input'!K$70),'3 Model Input'!K$70*P4374)</f>
        <v>Missing</v>
      </c>
      <c r="AB4374" s="89"/>
      <c r="AC4374" s="227" t="str" cm="1">
        <f t="array" ref="AC4374">IF(D4374=0,"Blank",_xlfn.IFS('3 Model Input'!E$61=1,(V4374*G4374)/T4374,'3 Model Input'!E$61=2,(W4374*G4374)/T4374,'3 Model Input'!E$61=3,(X4374*G4374)/T4374,'3 Model Input'!E$61=4,(Y4374*G4374)/T4374,'3 Model Input'!E$61=5,(Z4374*G4374)/T4374, ISTEXT('3 Model Input'!E$61),"Missing",'3 Model Input'!E$61=6,(AA4374*G4374)/T4374))</f>
        <v>Blank</v>
      </c>
      <c r="AD4374" s="202" t="str">
        <f t="shared" si="707"/>
        <v>Blank</v>
      </c>
      <c r="AE4374" s="202" t="str">
        <f t="shared" si="708"/>
        <v>Blank</v>
      </c>
      <c r="AF4374" s="217" t="str">
        <f t="shared" si="709"/>
        <v>Blank</v>
      </c>
      <c r="AG4374" s="9" t="str" cm="1">
        <f t="array" ref="AG4374">_xlfn.IFS(ISNUMBER(AC4374), "", ISNUMBER(SEARCH("Blank", AC4374)), "", ISERROR(AC4374), "Bad input on tab 3")</f>
        <v/>
      </c>
    </row>
    <row r="4375" spans="2:33" ht="15" customHeight="1" x14ac:dyDescent="0.75">
      <c r="B4375" s="205" t="str">
        <f>'5 Driver Data'!B4375</f>
        <v>4367</v>
      </c>
      <c r="C4375" s="193">
        <f>'5 Driver Data'!C4375</f>
        <v>0</v>
      </c>
      <c r="D4375" s="192">
        <f>'5 Driver Data'!D4375</f>
        <v>0</v>
      </c>
      <c r="E4375" s="191">
        <f>'5 Driver Data'!E4375</f>
        <v>0</v>
      </c>
      <c r="F4375" s="191">
        <f>'5 Driver Data'!F4375</f>
        <v>0</v>
      </c>
      <c r="G4375" s="191">
        <f>'5 Driver Data'!G4375</f>
        <v>0</v>
      </c>
      <c r="H4375" s="191">
        <f>'5 Driver Data'!H4375</f>
        <v>0</v>
      </c>
      <c r="I4375" s="191">
        <f>'5 Driver Data'!I4375</f>
        <v>0</v>
      </c>
      <c r="J4375" s="191">
        <f>'5 Driver Data'!J4375</f>
        <v>0</v>
      </c>
      <c r="K4375" s="206">
        <f>'5 Driver Data'!K4375</f>
        <v>0</v>
      </c>
      <c r="L4375" s="1"/>
      <c r="M4375" s="216" t="str">
        <f>IF(D4375=0,"Blank",'3 Model Input'!E$44*'3 Model Input'!E$45)</f>
        <v>Blank</v>
      </c>
      <c r="N4375" s="197" t="str">
        <f t="shared" si="700"/>
        <v>Blank</v>
      </c>
      <c r="O4375" s="197" t="str">
        <f>IF(D4375=0,"Blank",'3 Model Input'!E$49*(1-'3 Model Input'!E$51))</f>
        <v>Blank</v>
      </c>
      <c r="P4375" s="197" t="str">
        <f t="shared" si="701"/>
        <v>Blank</v>
      </c>
      <c r="Q4375" s="197" t="str">
        <f>IF(D4375=0,"Blank",IF(D4375="BEV",E4375*(1-'3 Model Input'!E$54), E4375))</f>
        <v>Blank</v>
      </c>
      <c r="R4375" s="198" t="str">
        <f>IF(D4375=0,"Blank",IF(D4375="PHEV",F4375/G4375,F4375*(1-'3 Model Input'!E$54)/G4375))</f>
        <v>Blank</v>
      </c>
      <c r="S4375" s="198" t="str">
        <f>IF(D4375=0,"Blank",IF(D4375="PHEV",MIN(M4375,E4375),MIN(M4375,(E4375*(1-'3 Model Input'!E$54)))))</f>
        <v>Blank</v>
      </c>
      <c r="T4375" s="217" t="str">
        <f t="shared" si="702"/>
        <v>Blank</v>
      </c>
      <c r="U4375" s="89"/>
      <c r="V4375" s="216" t="str">
        <f>IF(D4375=0,"Blank",P4375*'3 Model Input'!E$50)</f>
        <v>Blank</v>
      </c>
      <c r="W4375" s="197" t="str">
        <f t="shared" si="703"/>
        <v>Blank</v>
      </c>
      <c r="X4375" s="197" t="str">
        <f t="shared" si="704"/>
        <v>Blank</v>
      </c>
      <c r="Y4375" s="197" t="str">
        <f t="shared" si="705"/>
        <v>Blank</v>
      </c>
      <c r="Z4375" s="197" t="str">
        <f t="shared" si="706"/>
        <v>Blank</v>
      </c>
      <c r="AA4375" s="223" t="str" cm="1">
        <f t="array" ref="AA4375">_xlfn.IFS(ISTEXT('3 Model Input'!F$70),"Missing",ISTEXT('3 Model Input'!I$70),"Missing",ISNUMBER('3 Model Input'!K$70),'3 Model Input'!K$70*P4375)</f>
        <v>Missing</v>
      </c>
      <c r="AB4375" s="89"/>
      <c r="AC4375" s="227" t="str" cm="1">
        <f t="array" ref="AC4375">IF(D4375=0,"Blank",_xlfn.IFS('3 Model Input'!E$61=1,(V4375*G4375)/T4375,'3 Model Input'!E$61=2,(W4375*G4375)/T4375,'3 Model Input'!E$61=3,(X4375*G4375)/T4375,'3 Model Input'!E$61=4,(Y4375*G4375)/T4375,'3 Model Input'!E$61=5,(Z4375*G4375)/T4375, ISTEXT('3 Model Input'!E$61),"Missing",'3 Model Input'!E$61=6,(AA4375*G4375)/T4375))</f>
        <v>Blank</v>
      </c>
      <c r="AD4375" s="202" t="str">
        <f t="shared" si="707"/>
        <v>Blank</v>
      </c>
      <c r="AE4375" s="202" t="str">
        <f t="shared" si="708"/>
        <v>Blank</v>
      </c>
      <c r="AF4375" s="217" t="str">
        <f t="shared" si="709"/>
        <v>Blank</v>
      </c>
      <c r="AG4375" s="9" t="str" cm="1">
        <f t="array" ref="AG4375">_xlfn.IFS(ISNUMBER(AC4375), "", ISNUMBER(SEARCH("Blank", AC4375)), "", ISERROR(AC4375), "Bad input on tab 3")</f>
        <v/>
      </c>
    </row>
    <row r="4376" spans="2:33" ht="15" customHeight="1" x14ac:dyDescent="0.75">
      <c r="B4376" s="205" t="str">
        <f>'5 Driver Data'!B4376</f>
        <v>4368</v>
      </c>
      <c r="C4376" s="193">
        <f>'5 Driver Data'!C4376</f>
        <v>0</v>
      </c>
      <c r="D4376" s="192">
        <f>'5 Driver Data'!D4376</f>
        <v>0</v>
      </c>
      <c r="E4376" s="191">
        <f>'5 Driver Data'!E4376</f>
        <v>0</v>
      </c>
      <c r="F4376" s="191">
        <f>'5 Driver Data'!F4376</f>
        <v>0</v>
      </c>
      <c r="G4376" s="191">
        <f>'5 Driver Data'!G4376</f>
        <v>0</v>
      </c>
      <c r="H4376" s="191">
        <f>'5 Driver Data'!H4376</f>
        <v>0</v>
      </c>
      <c r="I4376" s="191">
        <f>'5 Driver Data'!I4376</f>
        <v>0</v>
      </c>
      <c r="J4376" s="191">
        <f>'5 Driver Data'!J4376</f>
        <v>0</v>
      </c>
      <c r="K4376" s="206">
        <f>'5 Driver Data'!K4376</f>
        <v>0</v>
      </c>
      <c r="L4376" s="1"/>
      <c r="M4376" s="216" t="str">
        <f>IF(D4376=0,"Blank",'3 Model Input'!E$44*'3 Model Input'!E$45)</f>
        <v>Blank</v>
      </c>
      <c r="N4376" s="197" t="str">
        <f t="shared" si="700"/>
        <v>Blank</v>
      </c>
      <c r="O4376" s="197" t="str">
        <f>IF(D4376=0,"Blank",'3 Model Input'!E$49*(1-'3 Model Input'!E$51))</f>
        <v>Blank</v>
      </c>
      <c r="P4376" s="197" t="str">
        <f t="shared" si="701"/>
        <v>Blank</v>
      </c>
      <c r="Q4376" s="197" t="str">
        <f>IF(D4376=0,"Blank",IF(D4376="BEV",E4376*(1-'3 Model Input'!E$54), E4376))</f>
        <v>Blank</v>
      </c>
      <c r="R4376" s="198" t="str">
        <f>IF(D4376=0,"Blank",IF(D4376="PHEV",F4376/G4376,F4376*(1-'3 Model Input'!E$54)/G4376))</f>
        <v>Blank</v>
      </c>
      <c r="S4376" s="198" t="str">
        <f>IF(D4376=0,"Blank",IF(D4376="PHEV",MIN(M4376,E4376),MIN(M4376,(E4376*(1-'3 Model Input'!E$54)))))</f>
        <v>Blank</v>
      </c>
      <c r="T4376" s="217" t="str">
        <f t="shared" si="702"/>
        <v>Blank</v>
      </c>
      <c r="U4376" s="89"/>
      <c r="V4376" s="216" t="str">
        <f>IF(D4376=0,"Blank",P4376*'3 Model Input'!E$50)</f>
        <v>Blank</v>
      </c>
      <c r="W4376" s="197" t="str">
        <f t="shared" si="703"/>
        <v>Blank</v>
      </c>
      <c r="X4376" s="197" t="str">
        <f t="shared" si="704"/>
        <v>Blank</v>
      </c>
      <c r="Y4376" s="197" t="str">
        <f t="shared" si="705"/>
        <v>Blank</v>
      </c>
      <c r="Z4376" s="197" t="str">
        <f t="shared" si="706"/>
        <v>Blank</v>
      </c>
      <c r="AA4376" s="223" t="str" cm="1">
        <f t="array" ref="AA4376">_xlfn.IFS(ISTEXT('3 Model Input'!F$70),"Missing",ISTEXT('3 Model Input'!I$70),"Missing",ISNUMBER('3 Model Input'!K$70),'3 Model Input'!K$70*P4376)</f>
        <v>Missing</v>
      </c>
      <c r="AB4376" s="89"/>
      <c r="AC4376" s="227" t="str" cm="1">
        <f t="array" ref="AC4376">IF(D4376=0,"Blank",_xlfn.IFS('3 Model Input'!E$61=1,(V4376*G4376)/T4376,'3 Model Input'!E$61=2,(W4376*G4376)/T4376,'3 Model Input'!E$61=3,(X4376*G4376)/T4376,'3 Model Input'!E$61=4,(Y4376*G4376)/T4376,'3 Model Input'!E$61=5,(Z4376*G4376)/T4376, ISTEXT('3 Model Input'!E$61),"Missing",'3 Model Input'!E$61=6,(AA4376*G4376)/T4376))</f>
        <v>Blank</v>
      </c>
      <c r="AD4376" s="202" t="str">
        <f t="shared" si="707"/>
        <v>Blank</v>
      </c>
      <c r="AE4376" s="202" t="str">
        <f t="shared" si="708"/>
        <v>Blank</v>
      </c>
      <c r="AF4376" s="217" t="str">
        <f t="shared" si="709"/>
        <v>Blank</v>
      </c>
      <c r="AG4376" s="9" t="str" cm="1">
        <f t="array" ref="AG4376">_xlfn.IFS(ISNUMBER(AC4376), "", ISNUMBER(SEARCH("Blank", AC4376)), "", ISERROR(AC4376), "Bad input on tab 3")</f>
        <v/>
      </c>
    </row>
    <row r="4377" spans="2:33" ht="15" customHeight="1" x14ac:dyDescent="0.75">
      <c r="B4377" s="205" t="str">
        <f>'5 Driver Data'!B4377</f>
        <v>4369</v>
      </c>
      <c r="C4377" s="193">
        <f>'5 Driver Data'!C4377</f>
        <v>0</v>
      </c>
      <c r="D4377" s="192">
        <f>'5 Driver Data'!D4377</f>
        <v>0</v>
      </c>
      <c r="E4377" s="191">
        <f>'5 Driver Data'!E4377</f>
        <v>0</v>
      </c>
      <c r="F4377" s="191">
        <f>'5 Driver Data'!F4377</f>
        <v>0</v>
      </c>
      <c r="G4377" s="191">
        <f>'5 Driver Data'!G4377</f>
        <v>0</v>
      </c>
      <c r="H4377" s="191">
        <f>'5 Driver Data'!H4377</f>
        <v>0</v>
      </c>
      <c r="I4377" s="191">
        <f>'5 Driver Data'!I4377</f>
        <v>0</v>
      </c>
      <c r="J4377" s="191">
        <f>'5 Driver Data'!J4377</f>
        <v>0</v>
      </c>
      <c r="K4377" s="206">
        <f>'5 Driver Data'!K4377</f>
        <v>0</v>
      </c>
      <c r="L4377" s="1"/>
      <c r="M4377" s="216" t="str">
        <f>IF(D4377=0,"Blank",'3 Model Input'!E$44*'3 Model Input'!E$45)</f>
        <v>Blank</v>
      </c>
      <c r="N4377" s="197" t="str">
        <f t="shared" si="700"/>
        <v>Blank</v>
      </c>
      <c r="O4377" s="197" t="str">
        <f>IF(D4377=0,"Blank",'3 Model Input'!E$49*(1-'3 Model Input'!E$51))</f>
        <v>Blank</v>
      </c>
      <c r="P4377" s="197" t="str">
        <f t="shared" si="701"/>
        <v>Blank</v>
      </c>
      <c r="Q4377" s="197" t="str">
        <f>IF(D4377=0,"Blank",IF(D4377="BEV",E4377*(1-'3 Model Input'!E$54), E4377))</f>
        <v>Blank</v>
      </c>
      <c r="R4377" s="198" t="str">
        <f>IF(D4377=0,"Blank",IF(D4377="PHEV",F4377/G4377,F4377*(1-'3 Model Input'!E$54)/G4377))</f>
        <v>Blank</v>
      </c>
      <c r="S4377" s="198" t="str">
        <f>IF(D4377=0,"Blank",IF(D4377="PHEV",MIN(M4377,E4377),MIN(M4377,(E4377*(1-'3 Model Input'!E$54)))))</f>
        <v>Blank</v>
      </c>
      <c r="T4377" s="217" t="str">
        <f t="shared" si="702"/>
        <v>Blank</v>
      </c>
      <c r="U4377" s="89"/>
      <c r="V4377" s="216" t="str">
        <f>IF(D4377=0,"Blank",P4377*'3 Model Input'!E$50)</f>
        <v>Blank</v>
      </c>
      <c r="W4377" s="197" t="str">
        <f t="shared" si="703"/>
        <v>Blank</v>
      </c>
      <c r="X4377" s="197" t="str">
        <f t="shared" si="704"/>
        <v>Blank</v>
      </c>
      <c r="Y4377" s="197" t="str">
        <f t="shared" si="705"/>
        <v>Blank</v>
      </c>
      <c r="Z4377" s="197" t="str">
        <f t="shared" si="706"/>
        <v>Blank</v>
      </c>
      <c r="AA4377" s="223" t="str" cm="1">
        <f t="array" ref="AA4377">_xlfn.IFS(ISTEXT('3 Model Input'!F$70),"Missing",ISTEXT('3 Model Input'!I$70),"Missing",ISNUMBER('3 Model Input'!K$70),'3 Model Input'!K$70*P4377)</f>
        <v>Missing</v>
      </c>
      <c r="AB4377" s="89"/>
      <c r="AC4377" s="227" t="str" cm="1">
        <f t="array" ref="AC4377">IF(D4377=0,"Blank",_xlfn.IFS('3 Model Input'!E$61=1,(V4377*G4377)/T4377,'3 Model Input'!E$61=2,(W4377*G4377)/T4377,'3 Model Input'!E$61=3,(X4377*G4377)/T4377,'3 Model Input'!E$61=4,(Y4377*G4377)/T4377,'3 Model Input'!E$61=5,(Z4377*G4377)/T4377, ISTEXT('3 Model Input'!E$61),"Missing",'3 Model Input'!E$61=6,(AA4377*G4377)/T4377))</f>
        <v>Blank</v>
      </c>
      <c r="AD4377" s="202" t="str">
        <f t="shared" si="707"/>
        <v>Blank</v>
      </c>
      <c r="AE4377" s="202" t="str">
        <f t="shared" si="708"/>
        <v>Blank</v>
      </c>
      <c r="AF4377" s="217" t="str">
        <f t="shared" si="709"/>
        <v>Blank</v>
      </c>
      <c r="AG4377" s="9" t="str" cm="1">
        <f t="array" ref="AG4377">_xlfn.IFS(ISNUMBER(AC4377), "", ISNUMBER(SEARCH("Blank", AC4377)), "", ISERROR(AC4377), "Bad input on tab 3")</f>
        <v/>
      </c>
    </row>
    <row r="4378" spans="2:33" ht="15" customHeight="1" x14ac:dyDescent="0.75">
      <c r="B4378" s="205" t="str">
        <f>'5 Driver Data'!B4378</f>
        <v>4370</v>
      </c>
      <c r="C4378" s="193">
        <f>'5 Driver Data'!C4378</f>
        <v>0</v>
      </c>
      <c r="D4378" s="192">
        <f>'5 Driver Data'!D4378</f>
        <v>0</v>
      </c>
      <c r="E4378" s="191">
        <f>'5 Driver Data'!E4378</f>
        <v>0</v>
      </c>
      <c r="F4378" s="191">
        <f>'5 Driver Data'!F4378</f>
        <v>0</v>
      </c>
      <c r="G4378" s="191">
        <f>'5 Driver Data'!G4378</f>
        <v>0</v>
      </c>
      <c r="H4378" s="191">
        <f>'5 Driver Data'!H4378</f>
        <v>0</v>
      </c>
      <c r="I4378" s="191">
        <f>'5 Driver Data'!I4378</f>
        <v>0</v>
      </c>
      <c r="J4378" s="191">
        <f>'5 Driver Data'!J4378</f>
        <v>0</v>
      </c>
      <c r="K4378" s="206">
        <f>'5 Driver Data'!K4378</f>
        <v>0</v>
      </c>
      <c r="L4378" s="1"/>
      <c r="M4378" s="216" t="str">
        <f>IF(D4378=0,"Blank",'3 Model Input'!E$44*'3 Model Input'!E$45)</f>
        <v>Blank</v>
      </c>
      <c r="N4378" s="197" t="str">
        <f t="shared" si="700"/>
        <v>Blank</v>
      </c>
      <c r="O4378" s="197" t="str">
        <f>IF(D4378=0,"Blank",'3 Model Input'!E$49*(1-'3 Model Input'!E$51))</f>
        <v>Blank</v>
      </c>
      <c r="P4378" s="197" t="str">
        <f t="shared" si="701"/>
        <v>Blank</v>
      </c>
      <c r="Q4378" s="197" t="str">
        <f>IF(D4378=0,"Blank",IF(D4378="BEV",E4378*(1-'3 Model Input'!E$54), E4378))</f>
        <v>Blank</v>
      </c>
      <c r="R4378" s="198" t="str">
        <f>IF(D4378=0,"Blank",IF(D4378="PHEV",F4378/G4378,F4378*(1-'3 Model Input'!E$54)/G4378))</f>
        <v>Blank</v>
      </c>
      <c r="S4378" s="198" t="str">
        <f>IF(D4378=0,"Blank",IF(D4378="PHEV",MIN(M4378,E4378),MIN(M4378,(E4378*(1-'3 Model Input'!E$54)))))</f>
        <v>Blank</v>
      </c>
      <c r="T4378" s="217" t="str">
        <f t="shared" si="702"/>
        <v>Blank</v>
      </c>
      <c r="U4378" s="89"/>
      <c r="V4378" s="216" t="str">
        <f>IF(D4378=0,"Blank",P4378*'3 Model Input'!E$50)</f>
        <v>Blank</v>
      </c>
      <c r="W4378" s="197" t="str">
        <f t="shared" si="703"/>
        <v>Blank</v>
      </c>
      <c r="X4378" s="197" t="str">
        <f t="shared" si="704"/>
        <v>Blank</v>
      </c>
      <c r="Y4378" s="197" t="str">
        <f t="shared" si="705"/>
        <v>Blank</v>
      </c>
      <c r="Z4378" s="197" t="str">
        <f t="shared" si="706"/>
        <v>Blank</v>
      </c>
      <c r="AA4378" s="223" t="str" cm="1">
        <f t="array" ref="AA4378">_xlfn.IFS(ISTEXT('3 Model Input'!F$70),"Missing",ISTEXT('3 Model Input'!I$70),"Missing",ISNUMBER('3 Model Input'!K$70),'3 Model Input'!K$70*P4378)</f>
        <v>Missing</v>
      </c>
      <c r="AB4378" s="89"/>
      <c r="AC4378" s="227" t="str" cm="1">
        <f t="array" ref="AC4378">IF(D4378=0,"Blank",_xlfn.IFS('3 Model Input'!E$61=1,(V4378*G4378)/T4378,'3 Model Input'!E$61=2,(W4378*G4378)/T4378,'3 Model Input'!E$61=3,(X4378*G4378)/T4378,'3 Model Input'!E$61=4,(Y4378*G4378)/T4378,'3 Model Input'!E$61=5,(Z4378*G4378)/T4378, ISTEXT('3 Model Input'!E$61),"Missing",'3 Model Input'!E$61=6,(AA4378*G4378)/T4378))</f>
        <v>Blank</v>
      </c>
      <c r="AD4378" s="202" t="str">
        <f t="shared" si="707"/>
        <v>Blank</v>
      </c>
      <c r="AE4378" s="202" t="str">
        <f t="shared" si="708"/>
        <v>Blank</v>
      </c>
      <c r="AF4378" s="217" t="str">
        <f t="shared" si="709"/>
        <v>Blank</v>
      </c>
      <c r="AG4378" s="9" t="str" cm="1">
        <f t="array" ref="AG4378">_xlfn.IFS(ISNUMBER(AC4378), "", ISNUMBER(SEARCH("Blank", AC4378)), "", ISERROR(AC4378), "Bad input on tab 3")</f>
        <v/>
      </c>
    </row>
    <row r="4379" spans="2:33" ht="15" customHeight="1" x14ac:dyDescent="0.75">
      <c r="B4379" s="205" t="str">
        <f>'5 Driver Data'!B4379</f>
        <v>4371</v>
      </c>
      <c r="C4379" s="193">
        <f>'5 Driver Data'!C4379</f>
        <v>0</v>
      </c>
      <c r="D4379" s="192">
        <f>'5 Driver Data'!D4379</f>
        <v>0</v>
      </c>
      <c r="E4379" s="191">
        <f>'5 Driver Data'!E4379</f>
        <v>0</v>
      </c>
      <c r="F4379" s="191">
        <f>'5 Driver Data'!F4379</f>
        <v>0</v>
      </c>
      <c r="G4379" s="191">
        <f>'5 Driver Data'!G4379</f>
        <v>0</v>
      </c>
      <c r="H4379" s="191">
        <f>'5 Driver Data'!H4379</f>
        <v>0</v>
      </c>
      <c r="I4379" s="191">
        <f>'5 Driver Data'!I4379</f>
        <v>0</v>
      </c>
      <c r="J4379" s="191">
        <f>'5 Driver Data'!J4379</f>
        <v>0</v>
      </c>
      <c r="K4379" s="206">
        <f>'5 Driver Data'!K4379</f>
        <v>0</v>
      </c>
      <c r="L4379" s="1"/>
      <c r="M4379" s="216" t="str">
        <f>IF(D4379=0,"Blank",'3 Model Input'!E$44*'3 Model Input'!E$45)</f>
        <v>Blank</v>
      </c>
      <c r="N4379" s="197" t="str">
        <f t="shared" si="700"/>
        <v>Blank</v>
      </c>
      <c r="O4379" s="197" t="str">
        <f>IF(D4379=0,"Blank",'3 Model Input'!E$49*(1-'3 Model Input'!E$51))</f>
        <v>Blank</v>
      </c>
      <c r="P4379" s="197" t="str">
        <f t="shared" si="701"/>
        <v>Blank</v>
      </c>
      <c r="Q4379" s="197" t="str">
        <f>IF(D4379=0,"Blank",IF(D4379="BEV",E4379*(1-'3 Model Input'!E$54), E4379))</f>
        <v>Blank</v>
      </c>
      <c r="R4379" s="198" t="str">
        <f>IF(D4379=0,"Blank",IF(D4379="PHEV",F4379/G4379,F4379*(1-'3 Model Input'!E$54)/G4379))</f>
        <v>Blank</v>
      </c>
      <c r="S4379" s="198" t="str">
        <f>IF(D4379=0,"Blank",IF(D4379="PHEV",MIN(M4379,E4379),MIN(M4379,(E4379*(1-'3 Model Input'!E$54)))))</f>
        <v>Blank</v>
      </c>
      <c r="T4379" s="217" t="str">
        <f t="shared" si="702"/>
        <v>Blank</v>
      </c>
      <c r="U4379" s="89"/>
      <c r="V4379" s="216" t="str">
        <f>IF(D4379=0,"Blank",P4379*'3 Model Input'!E$50)</f>
        <v>Blank</v>
      </c>
      <c r="W4379" s="197" t="str">
        <f t="shared" si="703"/>
        <v>Blank</v>
      </c>
      <c r="X4379" s="197" t="str">
        <f t="shared" si="704"/>
        <v>Blank</v>
      </c>
      <c r="Y4379" s="197" t="str">
        <f t="shared" si="705"/>
        <v>Blank</v>
      </c>
      <c r="Z4379" s="197" t="str">
        <f t="shared" si="706"/>
        <v>Blank</v>
      </c>
      <c r="AA4379" s="223" t="str" cm="1">
        <f t="array" ref="AA4379">_xlfn.IFS(ISTEXT('3 Model Input'!F$70),"Missing",ISTEXT('3 Model Input'!I$70),"Missing",ISNUMBER('3 Model Input'!K$70),'3 Model Input'!K$70*P4379)</f>
        <v>Missing</v>
      </c>
      <c r="AB4379" s="89"/>
      <c r="AC4379" s="227" t="str" cm="1">
        <f t="array" ref="AC4379">IF(D4379=0,"Blank",_xlfn.IFS('3 Model Input'!E$61=1,(V4379*G4379)/T4379,'3 Model Input'!E$61=2,(W4379*G4379)/T4379,'3 Model Input'!E$61=3,(X4379*G4379)/T4379,'3 Model Input'!E$61=4,(Y4379*G4379)/T4379,'3 Model Input'!E$61=5,(Z4379*G4379)/T4379, ISTEXT('3 Model Input'!E$61),"Missing",'3 Model Input'!E$61=6,(AA4379*G4379)/T4379))</f>
        <v>Blank</v>
      </c>
      <c r="AD4379" s="202" t="str">
        <f t="shared" si="707"/>
        <v>Blank</v>
      </c>
      <c r="AE4379" s="202" t="str">
        <f t="shared" si="708"/>
        <v>Blank</v>
      </c>
      <c r="AF4379" s="217" t="str">
        <f t="shared" si="709"/>
        <v>Blank</v>
      </c>
      <c r="AG4379" s="9" t="str" cm="1">
        <f t="array" ref="AG4379">_xlfn.IFS(ISNUMBER(AC4379), "", ISNUMBER(SEARCH("Blank", AC4379)), "", ISERROR(AC4379), "Bad input on tab 3")</f>
        <v/>
      </c>
    </row>
    <row r="4380" spans="2:33" ht="15" customHeight="1" x14ac:dyDescent="0.75">
      <c r="B4380" s="205" t="str">
        <f>'5 Driver Data'!B4380</f>
        <v>4372</v>
      </c>
      <c r="C4380" s="193">
        <f>'5 Driver Data'!C4380</f>
        <v>0</v>
      </c>
      <c r="D4380" s="192">
        <f>'5 Driver Data'!D4380</f>
        <v>0</v>
      </c>
      <c r="E4380" s="191">
        <f>'5 Driver Data'!E4380</f>
        <v>0</v>
      </c>
      <c r="F4380" s="191">
        <f>'5 Driver Data'!F4380</f>
        <v>0</v>
      </c>
      <c r="G4380" s="191">
        <f>'5 Driver Data'!G4380</f>
        <v>0</v>
      </c>
      <c r="H4380" s="191">
        <f>'5 Driver Data'!H4380</f>
        <v>0</v>
      </c>
      <c r="I4380" s="191">
        <f>'5 Driver Data'!I4380</f>
        <v>0</v>
      </c>
      <c r="J4380" s="191">
        <f>'5 Driver Data'!J4380</f>
        <v>0</v>
      </c>
      <c r="K4380" s="206">
        <f>'5 Driver Data'!K4380</f>
        <v>0</v>
      </c>
      <c r="L4380" s="1"/>
      <c r="M4380" s="216" t="str">
        <f>IF(D4380=0,"Blank",'3 Model Input'!E$44*'3 Model Input'!E$45)</f>
        <v>Blank</v>
      </c>
      <c r="N4380" s="197" t="str">
        <f t="shared" si="700"/>
        <v>Blank</v>
      </c>
      <c r="O4380" s="197" t="str">
        <f>IF(D4380=0,"Blank",'3 Model Input'!E$49*(1-'3 Model Input'!E$51))</f>
        <v>Blank</v>
      </c>
      <c r="P4380" s="197" t="str">
        <f t="shared" si="701"/>
        <v>Blank</v>
      </c>
      <c r="Q4380" s="197" t="str">
        <f>IF(D4380=0,"Blank",IF(D4380="BEV",E4380*(1-'3 Model Input'!E$54), E4380))</f>
        <v>Blank</v>
      </c>
      <c r="R4380" s="198" t="str">
        <f>IF(D4380=0,"Blank",IF(D4380="PHEV",F4380/G4380,F4380*(1-'3 Model Input'!E$54)/G4380))</f>
        <v>Blank</v>
      </c>
      <c r="S4380" s="198" t="str">
        <f>IF(D4380=0,"Blank",IF(D4380="PHEV",MIN(M4380,E4380),MIN(M4380,(E4380*(1-'3 Model Input'!E$54)))))</f>
        <v>Blank</v>
      </c>
      <c r="T4380" s="217" t="str">
        <f t="shared" si="702"/>
        <v>Blank</v>
      </c>
      <c r="U4380" s="89"/>
      <c r="V4380" s="216" t="str">
        <f>IF(D4380=0,"Blank",P4380*'3 Model Input'!E$50)</f>
        <v>Blank</v>
      </c>
      <c r="W4380" s="197" t="str">
        <f t="shared" si="703"/>
        <v>Blank</v>
      </c>
      <c r="X4380" s="197" t="str">
        <f t="shared" si="704"/>
        <v>Blank</v>
      </c>
      <c r="Y4380" s="197" t="str">
        <f t="shared" si="705"/>
        <v>Blank</v>
      </c>
      <c r="Z4380" s="197" t="str">
        <f t="shared" si="706"/>
        <v>Blank</v>
      </c>
      <c r="AA4380" s="223" t="str" cm="1">
        <f t="array" ref="AA4380">_xlfn.IFS(ISTEXT('3 Model Input'!F$70),"Missing",ISTEXT('3 Model Input'!I$70),"Missing",ISNUMBER('3 Model Input'!K$70),'3 Model Input'!K$70*P4380)</f>
        <v>Missing</v>
      </c>
      <c r="AB4380" s="89"/>
      <c r="AC4380" s="227" t="str" cm="1">
        <f t="array" ref="AC4380">IF(D4380=0,"Blank",_xlfn.IFS('3 Model Input'!E$61=1,(V4380*G4380)/T4380,'3 Model Input'!E$61=2,(W4380*G4380)/T4380,'3 Model Input'!E$61=3,(X4380*G4380)/T4380,'3 Model Input'!E$61=4,(Y4380*G4380)/T4380,'3 Model Input'!E$61=5,(Z4380*G4380)/T4380, ISTEXT('3 Model Input'!E$61),"Missing",'3 Model Input'!E$61=6,(AA4380*G4380)/T4380))</f>
        <v>Blank</v>
      </c>
      <c r="AD4380" s="202" t="str">
        <f t="shared" si="707"/>
        <v>Blank</v>
      </c>
      <c r="AE4380" s="202" t="str">
        <f t="shared" si="708"/>
        <v>Blank</v>
      </c>
      <c r="AF4380" s="217" t="str">
        <f t="shared" si="709"/>
        <v>Blank</v>
      </c>
      <c r="AG4380" s="9" t="str" cm="1">
        <f t="array" ref="AG4380">_xlfn.IFS(ISNUMBER(AC4380), "", ISNUMBER(SEARCH("Blank", AC4380)), "", ISERROR(AC4380), "Bad input on tab 3")</f>
        <v/>
      </c>
    </row>
    <row r="4381" spans="2:33" ht="15" customHeight="1" x14ac:dyDescent="0.75">
      <c r="B4381" s="205" t="str">
        <f>'5 Driver Data'!B4381</f>
        <v>4373</v>
      </c>
      <c r="C4381" s="193">
        <f>'5 Driver Data'!C4381</f>
        <v>0</v>
      </c>
      <c r="D4381" s="192">
        <f>'5 Driver Data'!D4381</f>
        <v>0</v>
      </c>
      <c r="E4381" s="191">
        <f>'5 Driver Data'!E4381</f>
        <v>0</v>
      </c>
      <c r="F4381" s="191">
        <f>'5 Driver Data'!F4381</f>
        <v>0</v>
      </c>
      <c r="G4381" s="191">
        <f>'5 Driver Data'!G4381</f>
        <v>0</v>
      </c>
      <c r="H4381" s="191">
        <f>'5 Driver Data'!H4381</f>
        <v>0</v>
      </c>
      <c r="I4381" s="191">
        <f>'5 Driver Data'!I4381</f>
        <v>0</v>
      </c>
      <c r="J4381" s="191">
        <f>'5 Driver Data'!J4381</f>
        <v>0</v>
      </c>
      <c r="K4381" s="206">
        <f>'5 Driver Data'!K4381</f>
        <v>0</v>
      </c>
      <c r="L4381" s="1"/>
      <c r="M4381" s="216" t="str">
        <f>IF(D4381=0,"Blank",'3 Model Input'!E$44*'3 Model Input'!E$45)</f>
        <v>Blank</v>
      </c>
      <c r="N4381" s="197" t="str">
        <f t="shared" si="700"/>
        <v>Blank</v>
      </c>
      <c r="O4381" s="197" t="str">
        <f>IF(D4381=0,"Blank",'3 Model Input'!E$49*(1-'3 Model Input'!E$51))</f>
        <v>Blank</v>
      </c>
      <c r="P4381" s="197" t="str">
        <f t="shared" si="701"/>
        <v>Blank</v>
      </c>
      <c r="Q4381" s="197" t="str">
        <f>IF(D4381=0,"Blank",IF(D4381="BEV",E4381*(1-'3 Model Input'!E$54), E4381))</f>
        <v>Blank</v>
      </c>
      <c r="R4381" s="198" t="str">
        <f>IF(D4381=0,"Blank",IF(D4381="PHEV",F4381/G4381,F4381*(1-'3 Model Input'!E$54)/G4381))</f>
        <v>Blank</v>
      </c>
      <c r="S4381" s="198" t="str">
        <f>IF(D4381=0,"Blank",IF(D4381="PHEV",MIN(M4381,E4381),MIN(M4381,(E4381*(1-'3 Model Input'!E$54)))))</f>
        <v>Blank</v>
      </c>
      <c r="T4381" s="217" t="str">
        <f t="shared" si="702"/>
        <v>Blank</v>
      </c>
      <c r="U4381" s="89"/>
      <c r="V4381" s="216" t="str">
        <f>IF(D4381=0,"Blank",P4381*'3 Model Input'!E$50)</f>
        <v>Blank</v>
      </c>
      <c r="W4381" s="197" t="str">
        <f t="shared" si="703"/>
        <v>Blank</v>
      </c>
      <c r="X4381" s="197" t="str">
        <f t="shared" si="704"/>
        <v>Blank</v>
      </c>
      <c r="Y4381" s="197" t="str">
        <f t="shared" si="705"/>
        <v>Blank</v>
      </c>
      <c r="Z4381" s="197" t="str">
        <f t="shared" si="706"/>
        <v>Blank</v>
      </c>
      <c r="AA4381" s="223" t="str" cm="1">
        <f t="array" ref="AA4381">_xlfn.IFS(ISTEXT('3 Model Input'!F$70),"Missing",ISTEXT('3 Model Input'!I$70),"Missing",ISNUMBER('3 Model Input'!K$70),'3 Model Input'!K$70*P4381)</f>
        <v>Missing</v>
      </c>
      <c r="AB4381" s="89"/>
      <c r="AC4381" s="227" t="str" cm="1">
        <f t="array" ref="AC4381">IF(D4381=0,"Blank",_xlfn.IFS('3 Model Input'!E$61=1,(V4381*G4381)/T4381,'3 Model Input'!E$61=2,(W4381*G4381)/T4381,'3 Model Input'!E$61=3,(X4381*G4381)/T4381,'3 Model Input'!E$61=4,(Y4381*G4381)/T4381,'3 Model Input'!E$61=5,(Z4381*G4381)/T4381, ISTEXT('3 Model Input'!E$61),"Missing",'3 Model Input'!E$61=6,(AA4381*G4381)/T4381))</f>
        <v>Blank</v>
      </c>
      <c r="AD4381" s="202" t="str">
        <f t="shared" si="707"/>
        <v>Blank</v>
      </c>
      <c r="AE4381" s="202" t="str">
        <f t="shared" si="708"/>
        <v>Blank</v>
      </c>
      <c r="AF4381" s="217" t="str">
        <f t="shared" si="709"/>
        <v>Blank</v>
      </c>
      <c r="AG4381" s="9" t="str" cm="1">
        <f t="array" ref="AG4381">_xlfn.IFS(ISNUMBER(AC4381), "", ISNUMBER(SEARCH("Blank", AC4381)), "", ISERROR(AC4381), "Bad input on tab 3")</f>
        <v/>
      </c>
    </row>
    <row r="4382" spans="2:33" ht="15" customHeight="1" x14ac:dyDescent="0.75">
      <c r="B4382" s="205" t="str">
        <f>'5 Driver Data'!B4382</f>
        <v>4374</v>
      </c>
      <c r="C4382" s="193">
        <f>'5 Driver Data'!C4382</f>
        <v>0</v>
      </c>
      <c r="D4382" s="192">
        <f>'5 Driver Data'!D4382</f>
        <v>0</v>
      </c>
      <c r="E4382" s="191">
        <f>'5 Driver Data'!E4382</f>
        <v>0</v>
      </c>
      <c r="F4382" s="191">
        <f>'5 Driver Data'!F4382</f>
        <v>0</v>
      </c>
      <c r="G4382" s="191">
        <f>'5 Driver Data'!G4382</f>
        <v>0</v>
      </c>
      <c r="H4382" s="191">
        <f>'5 Driver Data'!H4382</f>
        <v>0</v>
      </c>
      <c r="I4382" s="191">
        <f>'5 Driver Data'!I4382</f>
        <v>0</v>
      </c>
      <c r="J4382" s="191">
        <f>'5 Driver Data'!J4382</f>
        <v>0</v>
      </c>
      <c r="K4382" s="206">
        <f>'5 Driver Data'!K4382</f>
        <v>0</v>
      </c>
      <c r="L4382" s="1"/>
      <c r="M4382" s="216" t="str">
        <f>IF(D4382=0,"Blank",'3 Model Input'!E$44*'3 Model Input'!E$45)</f>
        <v>Blank</v>
      </c>
      <c r="N4382" s="197" t="str">
        <f t="shared" si="700"/>
        <v>Blank</v>
      </c>
      <c r="O4382" s="197" t="str">
        <f>IF(D4382=0,"Blank",'3 Model Input'!E$49*(1-'3 Model Input'!E$51))</f>
        <v>Blank</v>
      </c>
      <c r="P4382" s="197" t="str">
        <f t="shared" si="701"/>
        <v>Blank</v>
      </c>
      <c r="Q4382" s="197" t="str">
        <f>IF(D4382=0,"Blank",IF(D4382="BEV",E4382*(1-'3 Model Input'!E$54), E4382))</f>
        <v>Blank</v>
      </c>
      <c r="R4382" s="198" t="str">
        <f>IF(D4382=0,"Blank",IF(D4382="PHEV",F4382/G4382,F4382*(1-'3 Model Input'!E$54)/G4382))</f>
        <v>Blank</v>
      </c>
      <c r="S4382" s="198" t="str">
        <f>IF(D4382=0,"Blank",IF(D4382="PHEV",MIN(M4382,E4382),MIN(M4382,(E4382*(1-'3 Model Input'!E$54)))))</f>
        <v>Blank</v>
      </c>
      <c r="T4382" s="217" t="str">
        <f t="shared" si="702"/>
        <v>Blank</v>
      </c>
      <c r="U4382" s="89"/>
      <c r="V4382" s="216" t="str">
        <f>IF(D4382=0,"Blank",P4382*'3 Model Input'!E$50)</f>
        <v>Blank</v>
      </c>
      <c r="W4382" s="197" t="str">
        <f t="shared" si="703"/>
        <v>Blank</v>
      </c>
      <c r="X4382" s="197" t="str">
        <f t="shared" si="704"/>
        <v>Blank</v>
      </c>
      <c r="Y4382" s="197" t="str">
        <f t="shared" si="705"/>
        <v>Blank</v>
      </c>
      <c r="Z4382" s="197" t="str">
        <f t="shared" si="706"/>
        <v>Blank</v>
      </c>
      <c r="AA4382" s="223" t="str" cm="1">
        <f t="array" ref="AA4382">_xlfn.IFS(ISTEXT('3 Model Input'!F$70),"Missing",ISTEXT('3 Model Input'!I$70),"Missing",ISNUMBER('3 Model Input'!K$70),'3 Model Input'!K$70*P4382)</f>
        <v>Missing</v>
      </c>
      <c r="AB4382" s="89"/>
      <c r="AC4382" s="227" t="str" cm="1">
        <f t="array" ref="AC4382">IF(D4382=0,"Blank",_xlfn.IFS('3 Model Input'!E$61=1,(V4382*G4382)/T4382,'3 Model Input'!E$61=2,(W4382*G4382)/T4382,'3 Model Input'!E$61=3,(X4382*G4382)/T4382,'3 Model Input'!E$61=4,(Y4382*G4382)/T4382,'3 Model Input'!E$61=5,(Z4382*G4382)/T4382, ISTEXT('3 Model Input'!E$61),"Missing",'3 Model Input'!E$61=6,(AA4382*G4382)/T4382))</f>
        <v>Blank</v>
      </c>
      <c r="AD4382" s="202" t="str">
        <f t="shared" si="707"/>
        <v>Blank</v>
      </c>
      <c r="AE4382" s="202" t="str">
        <f t="shared" si="708"/>
        <v>Blank</v>
      </c>
      <c r="AF4382" s="217" t="str">
        <f t="shared" si="709"/>
        <v>Blank</v>
      </c>
      <c r="AG4382" s="9" t="str" cm="1">
        <f t="array" ref="AG4382">_xlfn.IFS(ISNUMBER(AC4382), "", ISNUMBER(SEARCH("Blank", AC4382)), "", ISERROR(AC4382), "Bad input on tab 3")</f>
        <v/>
      </c>
    </row>
    <row r="4383" spans="2:33" ht="15" customHeight="1" x14ac:dyDescent="0.75">
      <c r="B4383" s="205" t="str">
        <f>'5 Driver Data'!B4383</f>
        <v>4375</v>
      </c>
      <c r="C4383" s="193">
        <f>'5 Driver Data'!C4383</f>
        <v>0</v>
      </c>
      <c r="D4383" s="192">
        <f>'5 Driver Data'!D4383</f>
        <v>0</v>
      </c>
      <c r="E4383" s="191">
        <f>'5 Driver Data'!E4383</f>
        <v>0</v>
      </c>
      <c r="F4383" s="191">
        <f>'5 Driver Data'!F4383</f>
        <v>0</v>
      </c>
      <c r="G4383" s="191">
        <f>'5 Driver Data'!G4383</f>
        <v>0</v>
      </c>
      <c r="H4383" s="191">
        <f>'5 Driver Data'!H4383</f>
        <v>0</v>
      </c>
      <c r="I4383" s="191">
        <f>'5 Driver Data'!I4383</f>
        <v>0</v>
      </c>
      <c r="J4383" s="191">
        <f>'5 Driver Data'!J4383</f>
        <v>0</v>
      </c>
      <c r="K4383" s="206">
        <f>'5 Driver Data'!K4383</f>
        <v>0</v>
      </c>
      <c r="L4383" s="1"/>
      <c r="M4383" s="216" t="str">
        <f>IF(D4383=0,"Blank",'3 Model Input'!E$44*'3 Model Input'!E$45)</f>
        <v>Blank</v>
      </c>
      <c r="N4383" s="197" t="str">
        <f t="shared" si="700"/>
        <v>Blank</v>
      </c>
      <c r="O4383" s="197" t="str">
        <f>IF(D4383=0,"Blank",'3 Model Input'!E$49*(1-'3 Model Input'!E$51))</f>
        <v>Blank</v>
      </c>
      <c r="P4383" s="197" t="str">
        <f t="shared" si="701"/>
        <v>Blank</v>
      </c>
      <c r="Q4383" s="197" t="str">
        <f>IF(D4383=0,"Blank",IF(D4383="BEV",E4383*(1-'3 Model Input'!E$54), E4383))</f>
        <v>Blank</v>
      </c>
      <c r="R4383" s="198" t="str">
        <f>IF(D4383=0,"Blank",IF(D4383="PHEV",F4383/G4383,F4383*(1-'3 Model Input'!E$54)/G4383))</f>
        <v>Blank</v>
      </c>
      <c r="S4383" s="198" t="str">
        <f>IF(D4383=0,"Blank",IF(D4383="PHEV",MIN(M4383,E4383),MIN(M4383,(E4383*(1-'3 Model Input'!E$54)))))</f>
        <v>Blank</v>
      </c>
      <c r="T4383" s="217" t="str">
        <f t="shared" si="702"/>
        <v>Blank</v>
      </c>
      <c r="U4383" s="89"/>
      <c r="V4383" s="216" t="str">
        <f>IF(D4383=0,"Blank",P4383*'3 Model Input'!E$50)</f>
        <v>Blank</v>
      </c>
      <c r="W4383" s="197" t="str">
        <f t="shared" si="703"/>
        <v>Blank</v>
      </c>
      <c r="X4383" s="197" t="str">
        <f t="shared" si="704"/>
        <v>Blank</v>
      </c>
      <c r="Y4383" s="197" t="str">
        <f t="shared" si="705"/>
        <v>Blank</v>
      </c>
      <c r="Z4383" s="197" t="str">
        <f t="shared" si="706"/>
        <v>Blank</v>
      </c>
      <c r="AA4383" s="223" t="str" cm="1">
        <f t="array" ref="AA4383">_xlfn.IFS(ISTEXT('3 Model Input'!F$70),"Missing",ISTEXT('3 Model Input'!I$70),"Missing",ISNUMBER('3 Model Input'!K$70),'3 Model Input'!K$70*P4383)</f>
        <v>Missing</v>
      </c>
      <c r="AB4383" s="89"/>
      <c r="AC4383" s="227" t="str" cm="1">
        <f t="array" ref="AC4383">IF(D4383=0,"Blank",_xlfn.IFS('3 Model Input'!E$61=1,(V4383*G4383)/T4383,'3 Model Input'!E$61=2,(W4383*G4383)/T4383,'3 Model Input'!E$61=3,(X4383*G4383)/T4383,'3 Model Input'!E$61=4,(Y4383*G4383)/T4383,'3 Model Input'!E$61=5,(Z4383*G4383)/T4383, ISTEXT('3 Model Input'!E$61),"Missing",'3 Model Input'!E$61=6,(AA4383*G4383)/T4383))</f>
        <v>Blank</v>
      </c>
      <c r="AD4383" s="202" t="str">
        <f t="shared" si="707"/>
        <v>Blank</v>
      </c>
      <c r="AE4383" s="202" t="str">
        <f t="shared" si="708"/>
        <v>Blank</v>
      </c>
      <c r="AF4383" s="217" t="str">
        <f t="shared" si="709"/>
        <v>Blank</v>
      </c>
      <c r="AG4383" s="9" t="str" cm="1">
        <f t="array" ref="AG4383">_xlfn.IFS(ISNUMBER(AC4383), "", ISNUMBER(SEARCH("Blank", AC4383)), "", ISERROR(AC4383), "Bad input on tab 3")</f>
        <v/>
      </c>
    </row>
    <row r="4384" spans="2:33" ht="15" customHeight="1" x14ac:dyDescent="0.75">
      <c r="B4384" s="205" t="str">
        <f>'5 Driver Data'!B4384</f>
        <v>4376</v>
      </c>
      <c r="C4384" s="193">
        <f>'5 Driver Data'!C4384</f>
        <v>0</v>
      </c>
      <c r="D4384" s="192">
        <f>'5 Driver Data'!D4384</f>
        <v>0</v>
      </c>
      <c r="E4384" s="191">
        <f>'5 Driver Data'!E4384</f>
        <v>0</v>
      </c>
      <c r="F4384" s="191">
        <f>'5 Driver Data'!F4384</f>
        <v>0</v>
      </c>
      <c r="G4384" s="191">
        <f>'5 Driver Data'!G4384</f>
        <v>0</v>
      </c>
      <c r="H4384" s="191">
        <f>'5 Driver Data'!H4384</f>
        <v>0</v>
      </c>
      <c r="I4384" s="191">
        <f>'5 Driver Data'!I4384</f>
        <v>0</v>
      </c>
      <c r="J4384" s="191">
        <f>'5 Driver Data'!J4384</f>
        <v>0</v>
      </c>
      <c r="K4384" s="206">
        <f>'5 Driver Data'!K4384</f>
        <v>0</v>
      </c>
      <c r="L4384" s="1"/>
      <c r="M4384" s="216" t="str">
        <f>IF(D4384=0,"Blank",'3 Model Input'!E$44*'3 Model Input'!E$45)</f>
        <v>Blank</v>
      </c>
      <c r="N4384" s="197" t="str">
        <f t="shared" si="700"/>
        <v>Blank</v>
      </c>
      <c r="O4384" s="197" t="str">
        <f>IF(D4384=0,"Blank",'3 Model Input'!E$49*(1-'3 Model Input'!E$51))</f>
        <v>Blank</v>
      </c>
      <c r="P4384" s="197" t="str">
        <f t="shared" si="701"/>
        <v>Blank</v>
      </c>
      <c r="Q4384" s="197" t="str">
        <f>IF(D4384=0,"Blank",IF(D4384="BEV",E4384*(1-'3 Model Input'!E$54), E4384))</f>
        <v>Blank</v>
      </c>
      <c r="R4384" s="198" t="str">
        <f>IF(D4384=0,"Blank",IF(D4384="PHEV",F4384/G4384,F4384*(1-'3 Model Input'!E$54)/G4384))</f>
        <v>Blank</v>
      </c>
      <c r="S4384" s="198" t="str">
        <f>IF(D4384=0,"Blank",IF(D4384="PHEV",MIN(M4384,E4384),MIN(M4384,(E4384*(1-'3 Model Input'!E$54)))))</f>
        <v>Blank</v>
      </c>
      <c r="T4384" s="217" t="str">
        <f t="shared" si="702"/>
        <v>Blank</v>
      </c>
      <c r="U4384" s="89"/>
      <c r="V4384" s="216" t="str">
        <f>IF(D4384=0,"Blank",P4384*'3 Model Input'!E$50)</f>
        <v>Blank</v>
      </c>
      <c r="W4384" s="197" t="str">
        <f t="shared" si="703"/>
        <v>Blank</v>
      </c>
      <c r="X4384" s="197" t="str">
        <f t="shared" si="704"/>
        <v>Blank</v>
      </c>
      <c r="Y4384" s="197" t="str">
        <f t="shared" si="705"/>
        <v>Blank</v>
      </c>
      <c r="Z4384" s="197" t="str">
        <f t="shared" si="706"/>
        <v>Blank</v>
      </c>
      <c r="AA4384" s="223" t="str" cm="1">
        <f t="array" ref="AA4384">_xlfn.IFS(ISTEXT('3 Model Input'!F$70),"Missing",ISTEXT('3 Model Input'!I$70),"Missing",ISNUMBER('3 Model Input'!K$70),'3 Model Input'!K$70*P4384)</f>
        <v>Missing</v>
      </c>
      <c r="AB4384" s="89"/>
      <c r="AC4384" s="227" t="str" cm="1">
        <f t="array" ref="AC4384">IF(D4384=0,"Blank",_xlfn.IFS('3 Model Input'!E$61=1,(V4384*G4384)/T4384,'3 Model Input'!E$61=2,(W4384*G4384)/T4384,'3 Model Input'!E$61=3,(X4384*G4384)/T4384,'3 Model Input'!E$61=4,(Y4384*G4384)/T4384,'3 Model Input'!E$61=5,(Z4384*G4384)/T4384, ISTEXT('3 Model Input'!E$61),"Missing",'3 Model Input'!E$61=6,(AA4384*G4384)/T4384))</f>
        <v>Blank</v>
      </c>
      <c r="AD4384" s="202" t="str">
        <f t="shared" si="707"/>
        <v>Blank</v>
      </c>
      <c r="AE4384" s="202" t="str">
        <f t="shared" si="708"/>
        <v>Blank</v>
      </c>
      <c r="AF4384" s="217" t="str">
        <f t="shared" si="709"/>
        <v>Blank</v>
      </c>
      <c r="AG4384" s="9" t="str" cm="1">
        <f t="array" ref="AG4384">_xlfn.IFS(ISNUMBER(AC4384), "", ISNUMBER(SEARCH("Blank", AC4384)), "", ISERROR(AC4384), "Bad input on tab 3")</f>
        <v/>
      </c>
    </row>
    <row r="4385" spans="2:33" ht="15" customHeight="1" x14ac:dyDescent="0.75">
      <c r="B4385" s="205" t="str">
        <f>'5 Driver Data'!B4385</f>
        <v>4377</v>
      </c>
      <c r="C4385" s="193">
        <f>'5 Driver Data'!C4385</f>
        <v>0</v>
      </c>
      <c r="D4385" s="192">
        <f>'5 Driver Data'!D4385</f>
        <v>0</v>
      </c>
      <c r="E4385" s="191">
        <f>'5 Driver Data'!E4385</f>
        <v>0</v>
      </c>
      <c r="F4385" s="191">
        <f>'5 Driver Data'!F4385</f>
        <v>0</v>
      </c>
      <c r="G4385" s="191">
        <f>'5 Driver Data'!G4385</f>
        <v>0</v>
      </c>
      <c r="H4385" s="191">
        <f>'5 Driver Data'!H4385</f>
        <v>0</v>
      </c>
      <c r="I4385" s="191">
        <f>'5 Driver Data'!I4385</f>
        <v>0</v>
      </c>
      <c r="J4385" s="191">
        <f>'5 Driver Data'!J4385</f>
        <v>0</v>
      </c>
      <c r="K4385" s="206">
        <f>'5 Driver Data'!K4385</f>
        <v>0</v>
      </c>
      <c r="L4385" s="1"/>
      <c r="M4385" s="216" t="str">
        <f>IF(D4385=0,"Blank",'3 Model Input'!E$44*'3 Model Input'!E$45)</f>
        <v>Blank</v>
      </c>
      <c r="N4385" s="197" t="str">
        <f t="shared" si="700"/>
        <v>Blank</v>
      </c>
      <c r="O4385" s="197" t="str">
        <f>IF(D4385=0,"Blank",'3 Model Input'!E$49*(1-'3 Model Input'!E$51))</f>
        <v>Blank</v>
      </c>
      <c r="P4385" s="197" t="str">
        <f t="shared" si="701"/>
        <v>Blank</v>
      </c>
      <c r="Q4385" s="197" t="str">
        <f>IF(D4385=0,"Blank",IF(D4385="BEV",E4385*(1-'3 Model Input'!E$54), E4385))</f>
        <v>Blank</v>
      </c>
      <c r="R4385" s="198" t="str">
        <f>IF(D4385=0,"Blank",IF(D4385="PHEV",F4385/G4385,F4385*(1-'3 Model Input'!E$54)/G4385))</f>
        <v>Blank</v>
      </c>
      <c r="S4385" s="198" t="str">
        <f>IF(D4385=0,"Blank",IF(D4385="PHEV",MIN(M4385,E4385),MIN(M4385,(E4385*(1-'3 Model Input'!E$54)))))</f>
        <v>Blank</v>
      </c>
      <c r="T4385" s="217" t="str">
        <f t="shared" si="702"/>
        <v>Blank</v>
      </c>
      <c r="U4385" s="89"/>
      <c r="V4385" s="216" t="str">
        <f>IF(D4385=0,"Blank",P4385*'3 Model Input'!E$50)</f>
        <v>Blank</v>
      </c>
      <c r="W4385" s="197" t="str">
        <f t="shared" si="703"/>
        <v>Blank</v>
      </c>
      <c r="X4385" s="197" t="str">
        <f t="shared" si="704"/>
        <v>Blank</v>
      </c>
      <c r="Y4385" s="197" t="str">
        <f t="shared" si="705"/>
        <v>Blank</v>
      </c>
      <c r="Z4385" s="197" t="str">
        <f t="shared" si="706"/>
        <v>Blank</v>
      </c>
      <c r="AA4385" s="223" t="str" cm="1">
        <f t="array" ref="AA4385">_xlfn.IFS(ISTEXT('3 Model Input'!F$70),"Missing",ISTEXT('3 Model Input'!I$70),"Missing",ISNUMBER('3 Model Input'!K$70),'3 Model Input'!K$70*P4385)</f>
        <v>Missing</v>
      </c>
      <c r="AB4385" s="89"/>
      <c r="AC4385" s="227" t="str" cm="1">
        <f t="array" ref="AC4385">IF(D4385=0,"Blank",_xlfn.IFS('3 Model Input'!E$61=1,(V4385*G4385)/T4385,'3 Model Input'!E$61=2,(W4385*G4385)/T4385,'3 Model Input'!E$61=3,(X4385*G4385)/T4385,'3 Model Input'!E$61=4,(Y4385*G4385)/T4385,'3 Model Input'!E$61=5,(Z4385*G4385)/T4385, ISTEXT('3 Model Input'!E$61),"Missing",'3 Model Input'!E$61=6,(AA4385*G4385)/T4385))</f>
        <v>Blank</v>
      </c>
      <c r="AD4385" s="202" t="str">
        <f t="shared" si="707"/>
        <v>Blank</v>
      </c>
      <c r="AE4385" s="202" t="str">
        <f t="shared" si="708"/>
        <v>Blank</v>
      </c>
      <c r="AF4385" s="217" t="str">
        <f t="shared" si="709"/>
        <v>Blank</v>
      </c>
      <c r="AG4385" s="9" t="str" cm="1">
        <f t="array" ref="AG4385">_xlfn.IFS(ISNUMBER(AC4385), "", ISNUMBER(SEARCH("Blank", AC4385)), "", ISERROR(AC4385), "Bad input on tab 3")</f>
        <v/>
      </c>
    </row>
    <row r="4386" spans="2:33" ht="15" customHeight="1" x14ac:dyDescent="0.75">
      <c r="B4386" s="205" t="str">
        <f>'5 Driver Data'!B4386</f>
        <v>4378</v>
      </c>
      <c r="C4386" s="193">
        <f>'5 Driver Data'!C4386</f>
        <v>0</v>
      </c>
      <c r="D4386" s="192">
        <f>'5 Driver Data'!D4386</f>
        <v>0</v>
      </c>
      <c r="E4386" s="191">
        <f>'5 Driver Data'!E4386</f>
        <v>0</v>
      </c>
      <c r="F4386" s="191">
        <f>'5 Driver Data'!F4386</f>
        <v>0</v>
      </c>
      <c r="G4386" s="191">
        <f>'5 Driver Data'!G4386</f>
        <v>0</v>
      </c>
      <c r="H4386" s="191">
        <f>'5 Driver Data'!H4386</f>
        <v>0</v>
      </c>
      <c r="I4386" s="191">
        <f>'5 Driver Data'!I4386</f>
        <v>0</v>
      </c>
      <c r="J4386" s="191">
        <f>'5 Driver Data'!J4386</f>
        <v>0</v>
      </c>
      <c r="K4386" s="206">
        <f>'5 Driver Data'!K4386</f>
        <v>0</v>
      </c>
      <c r="L4386" s="1"/>
      <c r="M4386" s="216" t="str">
        <f>IF(D4386=0,"Blank",'3 Model Input'!E$44*'3 Model Input'!E$45)</f>
        <v>Blank</v>
      </c>
      <c r="N4386" s="197" t="str">
        <f t="shared" si="700"/>
        <v>Blank</v>
      </c>
      <c r="O4386" s="197" t="str">
        <f>IF(D4386=0,"Blank",'3 Model Input'!E$49*(1-'3 Model Input'!E$51))</f>
        <v>Blank</v>
      </c>
      <c r="P4386" s="197" t="str">
        <f t="shared" si="701"/>
        <v>Blank</v>
      </c>
      <c r="Q4386" s="197" t="str">
        <f>IF(D4386=0,"Blank",IF(D4386="BEV",E4386*(1-'3 Model Input'!E$54), E4386))</f>
        <v>Blank</v>
      </c>
      <c r="R4386" s="198" t="str">
        <f>IF(D4386=0,"Blank",IF(D4386="PHEV",F4386/G4386,F4386*(1-'3 Model Input'!E$54)/G4386))</f>
        <v>Blank</v>
      </c>
      <c r="S4386" s="198" t="str">
        <f>IF(D4386=0,"Blank",IF(D4386="PHEV",MIN(M4386,E4386),MIN(M4386,(E4386*(1-'3 Model Input'!E$54)))))</f>
        <v>Blank</v>
      </c>
      <c r="T4386" s="217" t="str">
        <f t="shared" si="702"/>
        <v>Blank</v>
      </c>
      <c r="U4386" s="89"/>
      <c r="V4386" s="216" t="str">
        <f>IF(D4386=0,"Blank",P4386*'3 Model Input'!E$50)</f>
        <v>Blank</v>
      </c>
      <c r="W4386" s="197" t="str">
        <f t="shared" si="703"/>
        <v>Blank</v>
      </c>
      <c r="X4386" s="197" t="str">
        <f t="shared" si="704"/>
        <v>Blank</v>
      </c>
      <c r="Y4386" s="197" t="str">
        <f t="shared" si="705"/>
        <v>Blank</v>
      </c>
      <c r="Z4386" s="197" t="str">
        <f t="shared" si="706"/>
        <v>Blank</v>
      </c>
      <c r="AA4386" s="223" t="str" cm="1">
        <f t="array" ref="AA4386">_xlfn.IFS(ISTEXT('3 Model Input'!F$70),"Missing",ISTEXT('3 Model Input'!I$70),"Missing",ISNUMBER('3 Model Input'!K$70),'3 Model Input'!K$70*P4386)</f>
        <v>Missing</v>
      </c>
      <c r="AB4386" s="89"/>
      <c r="AC4386" s="227" t="str" cm="1">
        <f t="array" ref="AC4386">IF(D4386=0,"Blank",_xlfn.IFS('3 Model Input'!E$61=1,(V4386*G4386)/T4386,'3 Model Input'!E$61=2,(W4386*G4386)/T4386,'3 Model Input'!E$61=3,(X4386*G4386)/T4386,'3 Model Input'!E$61=4,(Y4386*G4386)/T4386,'3 Model Input'!E$61=5,(Z4386*G4386)/T4386, ISTEXT('3 Model Input'!E$61),"Missing",'3 Model Input'!E$61=6,(AA4386*G4386)/T4386))</f>
        <v>Blank</v>
      </c>
      <c r="AD4386" s="202" t="str">
        <f t="shared" si="707"/>
        <v>Blank</v>
      </c>
      <c r="AE4386" s="202" t="str">
        <f t="shared" si="708"/>
        <v>Blank</v>
      </c>
      <c r="AF4386" s="217" t="str">
        <f t="shared" si="709"/>
        <v>Blank</v>
      </c>
      <c r="AG4386" s="9" t="str" cm="1">
        <f t="array" ref="AG4386">_xlfn.IFS(ISNUMBER(AC4386), "", ISNUMBER(SEARCH("Blank", AC4386)), "", ISERROR(AC4386), "Bad input on tab 3")</f>
        <v/>
      </c>
    </row>
    <row r="4387" spans="2:33" ht="15" customHeight="1" x14ac:dyDescent="0.75">
      <c r="B4387" s="205" t="str">
        <f>'5 Driver Data'!B4387</f>
        <v>4379</v>
      </c>
      <c r="C4387" s="193">
        <f>'5 Driver Data'!C4387</f>
        <v>0</v>
      </c>
      <c r="D4387" s="192">
        <f>'5 Driver Data'!D4387</f>
        <v>0</v>
      </c>
      <c r="E4387" s="191">
        <f>'5 Driver Data'!E4387</f>
        <v>0</v>
      </c>
      <c r="F4387" s="191">
        <f>'5 Driver Data'!F4387</f>
        <v>0</v>
      </c>
      <c r="G4387" s="191">
        <f>'5 Driver Data'!G4387</f>
        <v>0</v>
      </c>
      <c r="H4387" s="191">
        <f>'5 Driver Data'!H4387</f>
        <v>0</v>
      </c>
      <c r="I4387" s="191">
        <f>'5 Driver Data'!I4387</f>
        <v>0</v>
      </c>
      <c r="J4387" s="191">
        <f>'5 Driver Data'!J4387</f>
        <v>0</v>
      </c>
      <c r="K4387" s="206">
        <f>'5 Driver Data'!K4387</f>
        <v>0</v>
      </c>
      <c r="L4387" s="1"/>
      <c r="M4387" s="216" t="str">
        <f>IF(D4387=0,"Blank",'3 Model Input'!E$44*'3 Model Input'!E$45)</f>
        <v>Blank</v>
      </c>
      <c r="N4387" s="197" t="str">
        <f t="shared" si="700"/>
        <v>Blank</v>
      </c>
      <c r="O4387" s="197" t="str">
        <f>IF(D4387=0,"Blank",'3 Model Input'!E$49*(1-'3 Model Input'!E$51))</f>
        <v>Blank</v>
      </c>
      <c r="P4387" s="197" t="str">
        <f t="shared" si="701"/>
        <v>Blank</v>
      </c>
      <c r="Q4387" s="197" t="str">
        <f>IF(D4387=0,"Blank",IF(D4387="BEV",E4387*(1-'3 Model Input'!E$54), E4387))</f>
        <v>Blank</v>
      </c>
      <c r="R4387" s="198" t="str">
        <f>IF(D4387=0,"Blank",IF(D4387="PHEV",F4387/G4387,F4387*(1-'3 Model Input'!E$54)/G4387))</f>
        <v>Blank</v>
      </c>
      <c r="S4387" s="198" t="str">
        <f>IF(D4387=0,"Blank",IF(D4387="PHEV",MIN(M4387,E4387),MIN(M4387,(E4387*(1-'3 Model Input'!E$54)))))</f>
        <v>Blank</v>
      </c>
      <c r="T4387" s="217" t="str">
        <f t="shared" si="702"/>
        <v>Blank</v>
      </c>
      <c r="U4387" s="89"/>
      <c r="V4387" s="216" t="str">
        <f>IF(D4387=0,"Blank",P4387*'3 Model Input'!E$50)</f>
        <v>Blank</v>
      </c>
      <c r="W4387" s="197" t="str">
        <f t="shared" si="703"/>
        <v>Blank</v>
      </c>
      <c r="X4387" s="197" t="str">
        <f t="shared" si="704"/>
        <v>Blank</v>
      </c>
      <c r="Y4387" s="197" t="str">
        <f t="shared" si="705"/>
        <v>Blank</v>
      </c>
      <c r="Z4387" s="197" t="str">
        <f t="shared" si="706"/>
        <v>Blank</v>
      </c>
      <c r="AA4387" s="223" t="str" cm="1">
        <f t="array" ref="AA4387">_xlfn.IFS(ISTEXT('3 Model Input'!F$70),"Missing",ISTEXT('3 Model Input'!I$70),"Missing",ISNUMBER('3 Model Input'!K$70),'3 Model Input'!K$70*P4387)</f>
        <v>Missing</v>
      </c>
      <c r="AB4387" s="89"/>
      <c r="AC4387" s="227" t="str" cm="1">
        <f t="array" ref="AC4387">IF(D4387=0,"Blank",_xlfn.IFS('3 Model Input'!E$61=1,(V4387*G4387)/T4387,'3 Model Input'!E$61=2,(W4387*G4387)/T4387,'3 Model Input'!E$61=3,(X4387*G4387)/T4387,'3 Model Input'!E$61=4,(Y4387*G4387)/T4387,'3 Model Input'!E$61=5,(Z4387*G4387)/T4387, ISTEXT('3 Model Input'!E$61),"Missing",'3 Model Input'!E$61=6,(AA4387*G4387)/T4387))</f>
        <v>Blank</v>
      </c>
      <c r="AD4387" s="202" t="str">
        <f t="shared" si="707"/>
        <v>Blank</v>
      </c>
      <c r="AE4387" s="202" t="str">
        <f t="shared" si="708"/>
        <v>Blank</v>
      </c>
      <c r="AF4387" s="217" t="str">
        <f t="shared" si="709"/>
        <v>Blank</v>
      </c>
      <c r="AG4387" s="9" t="str" cm="1">
        <f t="array" ref="AG4387">_xlfn.IFS(ISNUMBER(AC4387), "", ISNUMBER(SEARCH("Blank", AC4387)), "", ISERROR(AC4387), "Bad input on tab 3")</f>
        <v/>
      </c>
    </row>
    <row r="4388" spans="2:33" ht="15" customHeight="1" x14ac:dyDescent="0.75">
      <c r="B4388" s="205" t="str">
        <f>'5 Driver Data'!B4388</f>
        <v>4380</v>
      </c>
      <c r="C4388" s="193">
        <f>'5 Driver Data'!C4388</f>
        <v>0</v>
      </c>
      <c r="D4388" s="192">
        <f>'5 Driver Data'!D4388</f>
        <v>0</v>
      </c>
      <c r="E4388" s="191">
        <f>'5 Driver Data'!E4388</f>
        <v>0</v>
      </c>
      <c r="F4388" s="191">
        <f>'5 Driver Data'!F4388</f>
        <v>0</v>
      </c>
      <c r="G4388" s="191">
        <f>'5 Driver Data'!G4388</f>
        <v>0</v>
      </c>
      <c r="H4388" s="191">
        <f>'5 Driver Data'!H4388</f>
        <v>0</v>
      </c>
      <c r="I4388" s="191">
        <f>'5 Driver Data'!I4388</f>
        <v>0</v>
      </c>
      <c r="J4388" s="191">
        <f>'5 Driver Data'!J4388</f>
        <v>0</v>
      </c>
      <c r="K4388" s="206">
        <f>'5 Driver Data'!K4388</f>
        <v>0</v>
      </c>
      <c r="L4388" s="1"/>
      <c r="M4388" s="216" t="str">
        <f>IF(D4388=0,"Blank",'3 Model Input'!E$44*'3 Model Input'!E$45)</f>
        <v>Blank</v>
      </c>
      <c r="N4388" s="197" t="str">
        <f t="shared" si="700"/>
        <v>Blank</v>
      </c>
      <c r="O4388" s="197" t="str">
        <f>IF(D4388=0,"Blank",'3 Model Input'!E$49*(1-'3 Model Input'!E$51))</f>
        <v>Blank</v>
      </c>
      <c r="P4388" s="197" t="str">
        <f t="shared" si="701"/>
        <v>Blank</v>
      </c>
      <c r="Q4388" s="197" t="str">
        <f>IF(D4388=0,"Blank",IF(D4388="BEV",E4388*(1-'3 Model Input'!E$54), E4388))</f>
        <v>Blank</v>
      </c>
      <c r="R4388" s="198" t="str">
        <f>IF(D4388=0,"Blank",IF(D4388="PHEV",F4388/G4388,F4388*(1-'3 Model Input'!E$54)/G4388))</f>
        <v>Blank</v>
      </c>
      <c r="S4388" s="198" t="str">
        <f>IF(D4388=0,"Blank",IF(D4388="PHEV",MIN(M4388,E4388),MIN(M4388,(E4388*(1-'3 Model Input'!E$54)))))</f>
        <v>Blank</v>
      </c>
      <c r="T4388" s="217" t="str">
        <f t="shared" si="702"/>
        <v>Blank</v>
      </c>
      <c r="U4388" s="89"/>
      <c r="V4388" s="216" t="str">
        <f>IF(D4388=0,"Blank",P4388*'3 Model Input'!E$50)</f>
        <v>Blank</v>
      </c>
      <c r="W4388" s="197" t="str">
        <f t="shared" si="703"/>
        <v>Blank</v>
      </c>
      <c r="X4388" s="197" t="str">
        <f t="shared" si="704"/>
        <v>Blank</v>
      </c>
      <c r="Y4388" s="197" t="str">
        <f t="shared" si="705"/>
        <v>Blank</v>
      </c>
      <c r="Z4388" s="197" t="str">
        <f t="shared" si="706"/>
        <v>Blank</v>
      </c>
      <c r="AA4388" s="223" t="str" cm="1">
        <f t="array" ref="AA4388">_xlfn.IFS(ISTEXT('3 Model Input'!F$70),"Missing",ISTEXT('3 Model Input'!I$70),"Missing",ISNUMBER('3 Model Input'!K$70),'3 Model Input'!K$70*P4388)</f>
        <v>Missing</v>
      </c>
      <c r="AB4388" s="89"/>
      <c r="AC4388" s="227" t="str" cm="1">
        <f t="array" ref="AC4388">IF(D4388=0,"Blank",_xlfn.IFS('3 Model Input'!E$61=1,(V4388*G4388)/T4388,'3 Model Input'!E$61=2,(W4388*G4388)/T4388,'3 Model Input'!E$61=3,(X4388*G4388)/T4388,'3 Model Input'!E$61=4,(Y4388*G4388)/T4388,'3 Model Input'!E$61=5,(Z4388*G4388)/T4388, ISTEXT('3 Model Input'!E$61),"Missing",'3 Model Input'!E$61=6,(AA4388*G4388)/T4388))</f>
        <v>Blank</v>
      </c>
      <c r="AD4388" s="202" t="str">
        <f t="shared" si="707"/>
        <v>Blank</v>
      </c>
      <c r="AE4388" s="202" t="str">
        <f t="shared" si="708"/>
        <v>Blank</v>
      </c>
      <c r="AF4388" s="217" t="str">
        <f t="shared" si="709"/>
        <v>Blank</v>
      </c>
      <c r="AG4388" s="9" t="str" cm="1">
        <f t="array" ref="AG4388">_xlfn.IFS(ISNUMBER(AC4388), "", ISNUMBER(SEARCH("Blank", AC4388)), "", ISERROR(AC4388), "Bad input on tab 3")</f>
        <v/>
      </c>
    </row>
    <row r="4389" spans="2:33" ht="15" customHeight="1" x14ac:dyDescent="0.75">
      <c r="B4389" s="205" t="str">
        <f>'5 Driver Data'!B4389</f>
        <v>4381</v>
      </c>
      <c r="C4389" s="193">
        <f>'5 Driver Data'!C4389</f>
        <v>0</v>
      </c>
      <c r="D4389" s="192">
        <f>'5 Driver Data'!D4389</f>
        <v>0</v>
      </c>
      <c r="E4389" s="191">
        <f>'5 Driver Data'!E4389</f>
        <v>0</v>
      </c>
      <c r="F4389" s="191">
        <f>'5 Driver Data'!F4389</f>
        <v>0</v>
      </c>
      <c r="G4389" s="191">
        <f>'5 Driver Data'!G4389</f>
        <v>0</v>
      </c>
      <c r="H4389" s="191">
        <f>'5 Driver Data'!H4389</f>
        <v>0</v>
      </c>
      <c r="I4389" s="191">
        <f>'5 Driver Data'!I4389</f>
        <v>0</v>
      </c>
      <c r="J4389" s="191">
        <f>'5 Driver Data'!J4389</f>
        <v>0</v>
      </c>
      <c r="K4389" s="206">
        <f>'5 Driver Data'!K4389</f>
        <v>0</v>
      </c>
      <c r="L4389" s="1"/>
      <c r="M4389" s="216" t="str">
        <f>IF(D4389=0,"Blank",'3 Model Input'!E$44*'3 Model Input'!E$45)</f>
        <v>Blank</v>
      </c>
      <c r="N4389" s="197" t="str">
        <f t="shared" si="700"/>
        <v>Blank</v>
      </c>
      <c r="O4389" s="197" t="str">
        <f>IF(D4389=0,"Blank",'3 Model Input'!E$49*(1-'3 Model Input'!E$51))</f>
        <v>Blank</v>
      </c>
      <c r="P4389" s="197" t="str">
        <f t="shared" si="701"/>
        <v>Blank</v>
      </c>
      <c r="Q4389" s="197" t="str">
        <f>IF(D4389=0,"Blank",IF(D4389="BEV",E4389*(1-'3 Model Input'!E$54), E4389))</f>
        <v>Blank</v>
      </c>
      <c r="R4389" s="198" t="str">
        <f>IF(D4389=0,"Blank",IF(D4389="PHEV",F4389/G4389,F4389*(1-'3 Model Input'!E$54)/G4389))</f>
        <v>Blank</v>
      </c>
      <c r="S4389" s="198" t="str">
        <f>IF(D4389=0,"Blank",IF(D4389="PHEV",MIN(M4389,E4389),MIN(M4389,(E4389*(1-'3 Model Input'!E$54)))))</f>
        <v>Blank</v>
      </c>
      <c r="T4389" s="217" t="str">
        <f t="shared" si="702"/>
        <v>Blank</v>
      </c>
      <c r="U4389" s="89"/>
      <c r="V4389" s="216" t="str">
        <f>IF(D4389=0,"Blank",P4389*'3 Model Input'!E$50)</f>
        <v>Blank</v>
      </c>
      <c r="W4389" s="197" t="str">
        <f t="shared" si="703"/>
        <v>Blank</v>
      </c>
      <c r="X4389" s="197" t="str">
        <f t="shared" si="704"/>
        <v>Blank</v>
      </c>
      <c r="Y4389" s="197" t="str">
        <f t="shared" si="705"/>
        <v>Blank</v>
      </c>
      <c r="Z4389" s="197" t="str">
        <f t="shared" si="706"/>
        <v>Blank</v>
      </c>
      <c r="AA4389" s="223" t="str" cm="1">
        <f t="array" ref="AA4389">_xlfn.IFS(ISTEXT('3 Model Input'!F$70),"Missing",ISTEXT('3 Model Input'!I$70),"Missing",ISNUMBER('3 Model Input'!K$70),'3 Model Input'!K$70*P4389)</f>
        <v>Missing</v>
      </c>
      <c r="AB4389" s="89"/>
      <c r="AC4389" s="227" t="str" cm="1">
        <f t="array" ref="AC4389">IF(D4389=0,"Blank",_xlfn.IFS('3 Model Input'!E$61=1,(V4389*G4389)/T4389,'3 Model Input'!E$61=2,(W4389*G4389)/T4389,'3 Model Input'!E$61=3,(X4389*G4389)/T4389,'3 Model Input'!E$61=4,(Y4389*G4389)/T4389,'3 Model Input'!E$61=5,(Z4389*G4389)/T4389, ISTEXT('3 Model Input'!E$61),"Missing",'3 Model Input'!E$61=6,(AA4389*G4389)/T4389))</f>
        <v>Blank</v>
      </c>
      <c r="AD4389" s="202" t="str">
        <f t="shared" si="707"/>
        <v>Blank</v>
      </c>
      <c r="AE4389" s="202" t="str">
        <f t="shared" si="708"/>
        <v>Blank</v>
      </c>
      <c r="AF4389" s="217" t="str">
        <f t="shared" si="709"/>
        <v>Blank</v>
      </c>
      <c r="AG4389" s="9" t="str" cm="1">
        <f t="array" ref="AG4389">_xlfn.IFS(ISNUMBER(AC4389), "", ISNUMBER(SEARCH("Blank", AC4389)), "", ISERROR(AC4389), "Bad input on tab 3")</f>
        <v/>
      </c>
    </row>
    <row r="4390" spans="2:33" ht="15" customHeight="1" x14ac:dyDescent="0.75">
      <c r="B4390" s="205" t="str">
        <f>'5 Driver Data'!B4390</f>
        <v>4382</v>
      </c>
      <c r="C4390" s="193">
        <f>'5 Driver Data'!C4390</f>
        <v>0</v>
      </c>
      <c r="D4390" s="192">
        <f>'5 Driver Data'!D4390</f>
        <v>0</v>
      </c>
      <c r="E4390" s="191">
        <f>'5 Driver Data'!E4390</f>
        <v>0</v>
      </c>
      <c r="F4390" s="191">
        <f>'5 Driver Data'!F4390</f>
        <v>0</v>
      </c>
      <c r="G4390" s="191">
        <f>'5 Driver Data'!G4390</f>
        <v>0</v>
      </c>
      <c r="H4390" s="191">
        <f>'5 Driver Data'!H4390</f>
        <v>0</v>
      </c>
      <c r="I4390" s="191">
        <f>'5 Driver Data'!I4390</f>
        <v>0</v>
      </c>
      <c r="J4390" s="191">
        <f>'5 Driver Data'!J4390</f>
        <v>0</v>
      </c>
      <c r="K4390" s="206">
        <f>'5 Driver Data'!K4390</f>
        <v>0</v>
      </c>
      <c r="L4390" s="1"/>
      <c r="M4390" s="216" t="str">
        <f>IF(D4390=0,"Blank",'3 Model Input'!E$44*'3 Model Input'!E$45)</f>
        <v>Blank</v>
      </c>
      <c r="N4390" s="197" t="str">
        <f t="shared" si="700"/>
        <v>Blank</v>
      </c>
      <c r="O4390" s="197" t="str">
        <f>IF(D4390=0,"Blank",'3 Model Input'!E$49*(1-'3 Model Input'!E$51))</f>
        <v>Blank</v>
      </c>
      <c r="P4390" s="197" t="str">
        <f t="shared" si="701"/>
        <v>Blank</v>
      </c>
      <c r="Q4390" s="197" t="str">
        <f>IF(D4390=0,"Blank",IF(D4390="BEV",E4390*(1-'3 Model Input'!E$54), E4390))</f>
        <v>Blank</v>
      </c>
      <c r="R4390" s="198" t="str">
        <f>IF(D4390=0,"Blank",IF(D4390="PHEV",F4390/G4390,F4390*(1-'3 Model Input'!E$54)/G4390))</f>
        <v>Blank</v>
      </c>
      <c r="S4390" s="198" t="str">
        <f>IF(D4390=0,"Blank",IF(D4390="PHEV",MIN(M4390,E4390),MIN(M4390,(E4390*(1-'3 Model Input'!E$54)))))</f>
        <v>Blank</v>
      </c>
      <c r="T4390" s="217" t="str">
        <f t="shared" si="702"/>
        <v>Blank</v>
      </c>
      <c r="U4390" s="89"/>
      <c r="V4390" s="216" t="str">
        <f>IF(D4390=0,"Blank",P4390*'3 Model Input'!E$50)</f>
        <v>Blank</v>
      </c>
      <c r="W4390" s="197" t="str">
        <f t="shared" si="703"/>
        <v>Blank</v>
      </c>
      <c r="X4390" s="197" t="str">
        <f t="shared" si="704"/>
        <v>Blank</v>
      </c>
      <c r="Y4390" s="197" t="str">
        <f t="shared" si="705"/>
        <v>Blank</v>
      </c>
      <c r="Z4390" s="197" t="str">
        <f t="shared" si="706"/>
        <v>Blank</v>
      </c>
      <c r="AA4390" s="223" t="str" cm="1">
        <f t="array" ref="AA4390">_xlfn.IFS(ISTEXT('3 Model Input'!F$70),"Missing",ISTEXT('3 Model Input'!I$70),"Missing",ISNUMBER('3 Model Input'!K$70),'3 Model Input'!K$70*P4390)</f>
        <v>Missing</v>
      </c>
      <c r="AB4390" s="89"/>
      <c r="AC4390" s="227" t="str" cm="1">
        <f t="array" ref="AC4390">IF(D4390=0,"Blank",_xlfn.IFS('3 Model Input'!E$61=1,(V4390*G4390)/T4390,'3 Model Input'!E$61=2,(W4390*G4390)/T4390,'3 Model Input'!E$61=3,(X4390*G4390)/T4390,'3 Model Input'!E$61=4,(Y4390*G4390)/T4390,'3 Model Input'!E$61=5,(Z4390*G4390)/T4390, ISTEXT('3 Model Input'!E$61),"Missing",'3 Model Input'!E$61=6,(AA4390*G4390)/T4390))</f>
        <v>Blank</v>
      </c>
      <c r="AD4390" s="202" t="str">
        <f t="shared" si="707"/>
        <v>Blank</v>
      </c>
      <c r="AE4390" s="202" t="str">
        <f t="shared" si="708"/>
        <v>Blank</v>
      </c>
      <c r="AF4390" s="217" t="str">
        <f t="shared" si="709"/>
        <v>Blank</v>
      </c>
      <c r="AG4390" s="9" t="str" cm="1">
        <f t="array" ref="AG4390">_xlfn.IFS(ISNUMBER(AC4390), "", ISNUMBER(SEARCH("Blank", AC4390)), "", ISERROR(AC4390), "Bad input on tab 3")</f>
        <v/>
      </c>
    </row>
    <row r="4391" spans="2:33" ht="15" customHeight="1" x14ac:dyDescent="0.75">
      <c r="B4391" s="205" t="str">
        <f>'5 Driver Data'!B4391</f>
        <v>4383</v>
      </c>
      <c r="C4391" s="193">
        <f>'5 Driver Data'!C4391</f>
        <v>0</v>
      </c>
      <c r="D4391" s="192">
        <f>'5 Driver Data'!D4391</f>
        <v>0</v>
      </c>
      <c r="E4391" s="191">
        <f>'5 Driver Data'!E4391</f>
        <v>0</v>
      </c>
      <c r="F4391" s="191">
        <f>'5 Driver Data'!F4391</f>
        <v>0</v>
      </c>
      <c r="G4391" s="191">
        <f>'5 Driver Data'!G4391</f>
        <v>0</v>
      </c>
      <c r="H4391" s="191">
        <f>'5 Driver Data'!H4391</f>
        <v>0</v>
      </c>
      <c r="I4391" s="191">
        <f>'5 Driver Data'!I4391</f>
        <v>0</v>
      </c>
      <c r="J4391" s="191">
        <f>'5 Driver Data'!J4391</f>
        <v>0</v>
      </c>
      <c r="K4391" s="206">
        <f>'5 Driver Data'!K4391</f>
        <v>0</v>
      </c>
      <c r="L4391" s="1"/>
      <c r="M4391" s="216" t="str">
        <f>IF(D4391=0,"Blank",'3 Model Input'!E$44*'3 Model Input'!E$45)</f>
        <v>Blank</v>
      </c>
      <c r="N4391" s="197" t="str">
        <f t="shared" si="700"/>
        <v>Blank</v>
      </c>
      <c r="O4391" s="197" t="str">
        <f>IF(D4391=0,"Blank",'3 Model Input'!E$49*(1-'3 Model Input'!E$51))</f>
        <v>Blank</v>
      </c>
      <c r="P4391" s="197" t="str">
        <f t="shared" si="701"/>
        <v>Blank</v>
      </c>
      <c r="Q4391" s="197" t="str">
        <f>IF(D4391=0,"Blank",IF(D4391="BEV",E4391*(1-'3 Model Input'!E$54), E4391))</f>
        <v>Blank</v>
      </c>
      <c r="R4391" s="198" t="str">
        <f>IF(D4391=0,"Blank",IF(D4391="PHEV",F4391/G4391,F4391*(1-'3 Model Input'!E$54)/G4391))</f>
        <v>Blank</v>
      </c>
      <c r="S4391" s="198" t="str">
        <f>IF(D4391=0,"Blank",IF(D4391="PHEV",MIN(M4391,E4391),MIN(M4391,(E4391*(1-'3 Model Input'!E$54)))))</f>
        <v>Blank</v>
      </c>
      <c r="T4391" s="217" t="str">
        <f t="shared" si="702"/>
        <v>Blank</v>
      </c>
      <c r="U4391" s="89"/>
      <c r="V4391" s="216" t="str">
        <f>IF(D4391=0,"Blank",P4391*'3 Model Input'!E$50)</f>
        <v>Blank</v>
      </c>
      <c r="W4391" s="197" t="str">
        <f t="shared" si="703"/>
        <v>Blank</v>
      </c>
      <c r="X4391" s="197" t="str">
        <f t="shared" si="704"/>
        <v>Blank</v>
      </c>
      <c r="Y4391" s="197" t="str">
        <f t="shared" si="705"/>
        <v>Blank</v>
      </c>
      <c r="Z4391" s="197" t="str">
        <f t="shared" si="706"/>
        <v>Blank</v>
      </c>
      <c r="AA4391" s="223" t="str" cm="1">
        <f t="array" ref="AA4391">_xlfn.IFS(ISTEXT('3 Model Input'!F$70),"Missing",ISTEXT('3 Model Input'!I$70),"Missing",ISNUMBER('3 Model Input'!K$70),'3 Model Input'!K$70*P4391)</f>
        <v>Missing</v>
      </c>
      <c r="AB4391" s="89"/>
      <c r="AC4391" s="227" t="str" cm="1">
        <f t="array" ref="AC4391">IF(D4391=0,"Blank",_xlfn.IFS('3 Model Input'!E$61=1,(V4391*G4391)/T4391,'3 Model Input'!E$61=2,(W4391*G4391)/T4391,'3 Model Input'!E$61=3,(X4391*G4391)/T4391,'3 Model Input'!E$61=4,(Y4391*G4391)/T4391,'3 Model Input'!E$61=5,(Z4391*G4391)/T4391, ISTEXT('3 Model Input'!E$61),"Missing",'3 Model Input'!E$61=6,(AA4391*G4391)/T4391))</f>
        <v>Blank</v>
      </c>
      <c r="AD4391" s="202" t="str">
        <f t="shared" si="707"/>
        <v>Blank</v>
      </c>
      <c r="AE4391" s="202" t="str">
        <f t="shared" si="708"/>
        <v>Blank</v>
      </c>
      <c r="AF4391" s="217" t="str">
        <f t="shared" si="709"/>
        <v>Blank</v>
      </c>
      <c r="AG4391" s="9" t="str" cm="1">
        <f t="array" ref="AG4391">_xlfn.IFS(ISNUMBER(AC4391), "", ISNUMBER(SEARCH("Blank", AC4391)), "", ISERROR(AC4391), "Bad input on tab 3")</f>
        <v/>
      </c>
    </row>
    <row r="4392" spans="2:33" ht="15" customHeight="1" x14ac:dyDescent="0.75">
      <c r="B4392" s="205" t="str">
        <f>'5 Driver Data'!B4392</f>
        <v>4384</v>
      </c>
      <c r="C4392" s="193">
        <f>'5 Driver Data'!C4392</f>
        <v>0</v>
      </c>
      <c r="D4392" s="192">
        <f>'5 Driver Data'!D4392</f>
        <v>0</v>
      </c>
      <c r="E4392" s="191">
        <f>'5 Driver Data'!E4392</f>
        <v>0</v>
      </c>
      <c r="F4392" s="191">
        <f>'5 Driver Data'!F4392</f>
        <v>0</v>
      </c>
      <c r="G4392" s="191">
        <f>'5 Driver Data'!G4392</f>
        <v>0</v>
      </c>
      <c r="H4392" s="191">
        <f>'5 Driver Data'!H4392</f>
        <v>0</v>
      </c>
      <c r="I4392" s="191">
        <f>'5 Driver Data'!I4392</f>
        <v>0</v>
      </c>
      <c r="J4392" s="191">
        <f>'5 Driver Data'!J4392</f>
        <v>0</v>
      </c>
      <c r="K4392" s="206">
        <f>'5 Driver Data'!K4392</f>
        <v>0</v>
      </c>
      <c r="L4392" s="1"/>
      <c r="M4392" s="216" t="str">
        <f>IF(D4392=0,"Blank",'3 Model Input'!E$44*'3 Model Input'!E$45)</f>
        <v>Blank</v>
      </c>
      <c r="N4392" s="197" t="str">
        <f t="shared" si="700"/>
        <v>Blank</v>
      </c>
      <c r="O4392" s="197" t="str">
        <f>IF(D4392=0,"Blank",'3 Model Input'!E$49*(1-'3 Model Input'!E$51))</f>
        <v>Blank</v>
      </c>
      <c r="P4392" s="197" t="str">
        <f t="shared" si="701"/>
        <v>Blank</v>
      </c>
      <c r="Q4392" s="197" t="str">
        <f>IF(D4392=0,"Blank",IF(D4392="BEV",E4392*(1-'3 Model Input'!E$54), E4392))</f>
        <v>Blank</v>
      </c>
      <c r="R4392" s="198" t="str">
        <f>IF(D4392=0,"Blank",IF(D4392="PHEV",F4392/G4392,F4392*(1-'3 Model Input'!E$54)/G4392))</f>
        <v>Blank</v>
      </c>
      <c r="S4392" s="198" t="str">
        <f>IF(D4392=0,"Blank",IF(D4392="PHEV",MIN(M4392,E4392),MIN(M4392,(E4392*(1-'3 Model Input'!E$54)))))</f>
        <v>Blank</v>
      </c>
      <c r="T4392" s="217" t="str">
        <f t="shared" si="702"/>
        <v>Blank</v>
      </c>
      <c r="U4392" s="89"/>
      <c r="V4392" s="216" t="str">
        <f>IF(D4392=0,"Blank",P4392*'3 Model Input'!E$50)</f>
        <v>Blank</v>
      </c>
      <c r="W4392" s="197" t="str">
        <f t="shared" si="703"/>
        <v>Blank</v>
      </c>
      <c r="X4392" s="197" t="str">
        <f t="shared" si="704"/>
        <v>Blank</v>
      </c>
      <c r="Y4392" s="197" t="str">
        <f t="shared" si="705"/>
        <v>Blank</v>
      </c>
      <c r="Z4392" s="197" t="str">
        <f t="shared" si="706"/>
        <v>Blank</v>
      </c>
      <c r="AA4392" s="223" t="str" cm="1">
        <f t="array" ref="AA4392">_xlfn.IFS(ISTEXT('3 Model Input'!F$70),"Missing",ISTEXT('3 Model Input'!I$70),"Missing",ISNUMBER('3 Model Input'!K$70),'3 Model Input'!K$70*P4392)</f>
        <v>Missing</v>
      </c>
      <c r="AB4392" s="89"/>
      <c r="AC4392" s="227" t="str" cm="1">
        <f t="array" ref="AC4392">IF(D4392=0,"Blank",_xlfn.IFS('3 Model Input'!E$61=1,(V4392*G4392)/T4392,'3 Model Input'!E$61=2,(W4392*G4392)/T4392,'3 Model Input'!E$61=3,(X4392*G4392)/T4392,'3 Model Input'!E$61=4,(Y4392*G4392)/T4392,'3 Model Input'!E$61=5,(Z4392*G4392)/T4392, ISTEXT('3 Model Input'!E$61),"Missing",'3 Model Input'!E$61=6,(AA4392*G4392)/T4392))</f>
        <v>Blank</v>
      </c>
      <c r="AD4392" s="202" t="str">
        <f t="shared" si="707"/>
        <v>Blank</v>
      </c>
      <c r="AE4392" s="202" t="str">
        <f t="shared" si="708"/>
        <v>Blank</v>
      </c>
      <c r="AF4392" s="217" t="str">
        <f t="shared" si="709"/>
        <v>Blank</v>
      </c>
      <c r="AG4392" s="9" t="str" cm="1">
        <f t="array" ref="AG4392">_xlfn.IFS(ISNUMBER(AC4392), "", ISNUMBER(SEARCH("Blank", AC4392)), "", ISERROR(AC4392), "Bad input on tab 3")</f>
        <v/>
      </c>
    </row>
    <row r="4393" spans="2:33" ht="15" customHeight="1" x14ac:dyDescent="0.75">
      <c r="B4393" s="205" t="str">
        <f>'5 Driver Data'!B4393</f>
        <v>4385</v>
      </c>
      <c r="C4393" s="193">
        <f>'5 Driver Data'!C4393</f>
        <v>0</v>
      </c>
      <c r="D4393" s="192">
        <f>'5 Driver Data'!D4393</f>
        <v>0</v>
      </c>
      <c r="E4393" s="191">
        <f>'5 Driver Data'!E4393</f>
        <v>0</v>
      </c>
      <c r="F4393" s="191">
        <f>'5 Driver Data'!F4393</f>
        <v>0</v>
      </c>
      <c r="G4393" s="191">
        <f>'5 Driver Data'!G4393</f>
        <v>0</v>
      </c>
      <c r="H4393" s="191">
        <f>'5 Driver Data'!H4393</f>
        <v>0</v>
      </c>
      <c r="I4393" s="191">
        <f>'5 Driver Data'!I4393</f>
        <v>0</v>
      </c>
      <c r="J4393" s="191">
        <f>'5 Driver Data'!J4393</f>
        <v>0</v>
      </c>
      <c r="K4393" s="206">
        <f>'5 Driver Data'!K4393</f>
        <v>0</v>
      </c>
      <c r="L4393" s="1"/>
      <c r="M4393" s="216" t="str">
        <f>IF(D4393=0,"Blank",'3 Model Input'!E$44*'3 Model Input'!E$45)</f>
        <v>Blank</v>
      </c>
      <c r="N4393" s="197" t="str">
        <f t="shared" si="700"/>
        <v>Blank</v>
      </c>
      <c r="O4393" s="197" t="str">
        <f>IF(D4393=0,"Blank",'3 Model Input'!E$49*(1-'3 Model Input'!E$51))</f>
        <v>Blank</v>
      </c>
      <c r="P4393" s="197" t="str">
        <f t="shared" si="701"/>
        <v>Blank</v>
      </c>
      <c r="Q4393" s="197" t="str">
        <f>IF(D4393=0,"Blank",IF(D4393="BEV",E4393*(1-'3 Model Input'!E$54), E4393))</f>
        <v>Blank</v>
      </c>
      <c r="R4393" s="198" t="str">
        <f>IF(D4393=0,"Blank",IF(D4393="PHEV",F4393/G4393,F4393*(1-'3 Model Input'!E$54)/G4393))</f>
        <v>Blank</v>
      </c>
      <c r="S4393" s="198" t="str">
        <f>IF(D4393=0,"Blank",IF(D4393="PHEV",MIN(M4393,E4393),MIN(M4393,(E4393*(1-'3 Model Input'!E$54)))))</f>
        <v>Blank</v>
      </c>
      <c r="T4393" s="217" t="str">
        <f t="shared" si="702"/>
        <v>Blank</v>
      </c>
      <c r="U4393" s="89"/>
      <c r="V4393" s="216" t="str">
        <f>IF(D4393=0,"Blank",P4393*'3 Model Input'!E$50)</f>
        <v>Blank</v>
      </c>
      <c r="W4393" s="197" t="str">
        <f t="shared" si="703"/>
        <v>Blank</v>
      </c>
      <c r="X4393" s="197" t="str">
        <f t="shared" si="704"/>
        <v>Blank</v>
      </c>
      <c r="Y4393" s="197" t="str">
        <f t="shared" si="705"/>
        <v>Blank</v>
      </c>
      <c r="Z4393" s="197" t="str">
        <f t="shared" si="706"/>
        <v>Blank</v>
      </c>
      <c r="AA4393" s="223" t="str" cm="1">
        <f t="array" ref="AA4393">_xlfn.IFS(ISTEXT('3 Model Input'!F$70),"Missing",ISTEXT('3 Model Input'!I$70),"Missing",ISNUMBER('3 Model Input'!K$70),'3 Model Input'!K$70*P4393)</f>
        <v>Missing</v>
      </c>
      <c r="AB4393" s="89"/>
      <c r="AC4393" s="227" t="str" cm="1">
        <f t="array" ref="AC4393">IF(D4393=0,"Blank",_xlfn.IFS('3 Model Input'!E$61=1,(V4393*G4393)/T4393,'3 Model Input'!E$61=2,(W4393*G4393)/T4393,'3 Model Input'!E$61=3,(X4393*G4393)/T4393,'3 Model Input'!E$61=4,(Y4393*G4393)/T4393,'3 Model Input'!E$61=5,(Z4393*G4393)/T4393, ISTEXT('3 Model Input'!E$61),"Missing",'3 Model Input'!E$61=6,(AA4393*G4393)/T4393))</f>
        <v>Blank</v>
      </c>
      <c r="AD4393" s="202" t="str">
        <f t="shared" si="707"/>
        <v>Blank</v>
      </c>
      <c r="AE4393" s="202" t="str">
        <f t="shared" si="708"/>
        <v>Blank</v>
      </c>
      <c r="AF4393" s="217" t="str">
        <f t="shared" si="709"/>
        <v>Blank</v>
      </c>
      <c r="AG4393" s="9" t="str" cm="1">
        <f t="array" ref="AG4393">_xlfn.IFS(ISNUMBER(AC4393), "", ISNUMBER(SEARCH("Blank", AC4393)), "", ISERROR(AC4393), "Bad input on tab 3")</f>
        <v/>
      </c>
    </row>
    <row r="4394" spans="2:33" ht="15" customHeight="1" x14ac:dyDescent="0.75">
      <c r="B4394" s="205" t="str">
        <f>'5 Driver Data'!B4394</f>
        <v>4386</v>
      </c>
      <c r="C4394" s="193">
        <f>'5 Driver Data'!C4394</f>
        <v>0</v>
      </c>
      <c r="D4394" s="192">
        <f>'5 Driver Data'!D4394</f>
        <v>0</v>
      </c>
      <c r="E4394" s="191">
        <f>'5 Driver Data'!E4394</f>
        <v>0</v>
      </c>
      <c r="F4394" s="191">
        <f>'5 Driver Data'!F4394</f>
        <v>0</v>
      </c>
      <c r="G4394" s="191">
        <f>'5 Driver Data'!G4394</f>
        <v>0</v>
      </c>
      <c r="H4394" s="191">
        <f>'5 Driver Data'!H4394</f>
        <v>0</v>
      </c>
      <c r="I4394" s="191">
        <f>'5 Driver Data'!I4394</f>
        <v>0</v>
      </c>
      <c r="J4394" s="191">
        <f>'5 Driver Data'!J4394</f>
        <v>0</v>
      </c>
      <c r="K4394" s="206">
        <f>'5 Driver Data'!K4394</f>
        <v>0</v>
      </c>
      <c r="L4394" s="1"/>
      <c r="M4394" s="216" t="str">
        <f>IF(D4394=0,"Blank",'3 Model Input'!E$44*'3 Model Input'!E$45)</f>
        <v>Blank</v>
      </c>
      <c r="N4394" s="197" t="str">
        <f t="shared" si="700"/>
        <v>Blank</v>
      </c>
      <c r="O4394" s="197" t="str">
        <f>IF(D4394=0,"Blank",'3 Model Input'!E$49*(1-'3 Model Input'!E$51))</f>
        <v>Blank</v>
      </c>
      <c r="P4394" s="197" t="str">
        <f t="shared" si="701"/>
        <v>Blank</v>
      </c>
      <c r="Q4394" s="197" t="str">
        <f>IF(D4394=0,"Blank",IF(D4394="BEV",E4394*(1-'3 Model Input'!E$54), E4394))</f>
        <v>Blank</v>
      </c>
      <c r="R4394" s="198" t="str">
        <f>IF(D4394=0,"Blank",IF(D4394="PHEV",F4394/G4394,F4394*(1-'3 Model Input'!E$54)/G4394))</f>
        <v>Blank</v>
      </c>
      <c r="S4394" s="198" t="str">
        <f>IF(D4394=0,"Blank",IF(D4394="PHEV",MIN(M4394,E4394),MIN(M4394,(E4394*(1-'3 Model Input'!E$54)))))</f>
        <v>Blank</v>
      </c>
      <c r="T4394" s="217" t="str">
        <f t="shared" si="702"/>
        <v>Blank</v>
      </c>
      <c r="U4394" s="89"/>
      <c r="V4394" s="216" t="str">
        <f>IF(D4394=0,"Blank",P4394*'3 Model Input'!E$50)</f>
        <v>Blank</v>
      </c>
      <c r="W4394" s="197" t="str">
        <f t="shared" si="703"/>
        <v>Blank</v>
      </c>
      <c r="X4394" s="197" t="str">
        <f t="shared" si="704"/>
        <v>Blank</v>
      </c>
      <c r="Y4394" s="197" t="str">
        <f t="shared" si="705"/>
        <v>Blank</v>
      </c>
      <c r="Z4394" s="197" t="str">
        <f t="shared" si="706"/>
        <v>Blank</v>
      </c>
      <c r="AA4394" s="223" t="str" cm="1">
        <f t="array" ref="AA4394">_xlfn.IFS(ISTEXT('3 Model Input'!F$70),"Missing",ISTEXT('3 Model Input'!I$70),"Missing",ISNUMBER('3 Model Input'!K$70),'3 Model Input'!K$70*P4394)</f>
        <v>Missing</v>
      </c>
      <c r="AB4394" s="89"/>
      <c r="AC4394" s="227" t="str" cm="1">
        <f t="array" ref="AC4394">IF(D4394=0,"Blank",_xlfn.IFS('3 Model Input'!E$61=1,(V4394*G4394)/T4394,'3 Model Input'!E$61=2,(W4394*G4394)/T4394,'3 Model Input'!E$61=3,(X4394*G4394)/T4394,'3 Model Input'!E$61=4,(Y4394*G4394)/T4394,'3 Model Input'!E$61=5,(Z4394*G4394)/T4394, ISTEXT('3 Model Input'!E$61),"Missing",'3 Model Input'!E$61=6,(AA4394*G4394)/T4394))</f>
        <v>Blank</v>
      </c>
      <c r="AD4394" s="202" t="str">
        <f t="shared" si="707"/>
        <v>Blank</v>
      </c>
      <c r="AE4394" s="202" t="str">
        <f t="shared" si="708"/>
        <v>Blank</v>
      </c>
      <c r="AF4394" s="217" t="str">
        <f t="shared" si="709"/>
        <v>Blank</v>
      </c>
      <c r="AG4394" s="9" t="str" cm="1">
        <f t="array" ref="AG4394">_xlfn.IFS(ISNUMBER(AC4394), "", ISNUMBER(SEARCH("Blank", AC4394)), "", ISERROR(AC4394), "Bad input on tab 3")</f>
        <v/>
      </c>
    </row>
    <row r="4395" spans="2:33" ht="15" customHeight="1" x14ac:dyDescent="0.75">
      <c r="B4395" s="205" t="str">
        <f>'5 Driver Data'!B4395</f>
        <v>4387</v>
      </c>
      <c r="C4395" s="193">
        <f>'5 Driver Data'!C4395</f>
        <v>0</v>
      </c>
      <c r="D4395" s="192">
        <f>'5 Driver Data'!D4395</f>
        <v>0</v>
      </c>
      <c r="E4395" s="191">
        <f>'5 Driver Data'!E4395</f>
        <v>0</v>
      </c>
      <c r="F4395" s="191">
        <f>'5 Driver Data'!F4395</f>
        <v>0</v>
      </c>
      <c r="G4395" s="191">
        <f>'5 Driver Data'!G4395</f>
        <v>0</v>
      </c>
      <c r="H4395" s="191">
        <f>'5 Driver Data'!H4395</f>
        <v>0</v>
      </c>
      <c r="I4395" s="191">
        <f>'5 Driver Data'!I4395</f>
        <v>0</v>
      </c>
      <c r="J4395" s="191">
        <f>'5 Driver Data'!J4395</f>
        <v>0</v>
      </c>
      <c r="K4395" s="206">
        <f>'5 Driver Data'!K4395</f>
        <v>0</v>
      </c>
      <c r="L4395" s="1"/>
      <c r="M4395" s="216" t="str">
        <f>IF(D4395=0,"Blank",'3 Model Input'!E$44*'3 Model Input'!E$45)</f>
        <v>Blank</v>
      </c>
      <c r="N4395" s="197" t="str">
        <f t="shared" si="700"/>
        <v>Blank</v>
      </c>
      <c r="O4395" s="197" t="str">
        <f>IF(D4395=0,"Blank",'3 Model Input'!E$49*(1-'3 Model Input'!E$51))</f>
        <v>Blank</v>
      </c>
      <c r="P4395" s="197" t="str">
        <f t="shared" si="701"/>
        <v>Blank</v>
      </c>
      <c r="Q4395" s="197" t="str">
        <f>IF(D4395=0,"Blank",IF(D4395="BEV",E4395*(1-'3 Model Input'!E$54), E4395))</f>
        <v>Blank</v>
      </c>
      <c r="R4395" s="198" t="str">
        <f>IF(D4395=0,"Blank",IF(D4395="PHEV",F4395/G4395,F4395*(1-'3 Model Input'!E$54)/G4395))</f>
        <v>Blank</v>
      </c>
      <c r="S4395" s="198" t="str">
        <f>IF(D4395=0,"Blank",IF(D4395="PHEV",MIN(M4395,E4395),MIN(M4395,(E4395*(1-'3 Model Input'!E$54)))))</f>
        <v>Blank</v>
      </c>
      <c r="T4395" s="217" t="str">
        <f t="shared" si="702"/>
        <v>Blank</v>
      </c>
      <c r="U4395" s="89"/>
      <c r="V4395" s="216" t="str">
        <f>IF(D4395=0,"Blank",P4395*'3 Model Input'!E$50)</f>
        <v>Blank</v>
      </c>
      <c r="W4395" s="197" t="str">
        <f t="shared" si="703"/>
        <v>Blank</v>
      </c>
      <c r="X4395" s="197" t="str">
        <f t="shared" si="704"/>
        <v>Blank</v>
      </c>
      <c r="Y4395" s="197" t="str">
        <f t="shared" si="705"/>
        <v>Blank</v>
      </c>
      <c r="Z4395" s="197" t="str">
        <f t="shared" si="706"/>
        <v>Blank</v>
      </c>
      <c r="AA4395" s="223" t="str" cm="1">
        <f t="array" ref="AA4395">_xlfn.IFS(ISTEXT('3 Model Input'!F$70),"Missing",ISTEXT('3 Model Input'!I$70),"Missing",ISNUMBER('3 Model Input'!K$70),'3 Model Input'!K$70*P4395)</f>
        <v>Missing</v>
      </c>
      <c r="AB4395" s="89"/>
      <c r="AC4395" s="227" t="str" cm="1">
        <f t="array" ref="AC4395">IF(D4395=0,"Blank",_xlfn.IFS('3 Model Input'!E$61=1,(V4395*G4395)/T4395,'3 Model Input'!E$61=2,(W4395*G4395)/T4395,'3 Model Input'!E$61=3,(X4395*G4395)/T4395,'3 Model Input'!E$61=4,(Y4395*G4395)/T4395,'3 Model Input'!E$61=5,(Z4395*G4395)/T4395, ISTEXT('3 Model Input'!E$61),"Missing",'3 Model Input'!E$61=6,(AA4395*G4395)/T4395))</f>
        <v>Blank</v>
      </c>
      <c r="AD4395" s="202" t="str">
        <f t="shared" si="707"/>
        <v>Blank</v>
      </c>
      <c r="AE4395" s="202" t="str">
        <f t="shared" si="708"/>
        <v>Blank</v>
      </c>
      <c r="AF4395" s="217" t="str">
        <f t="shared" si="709"/>
        <v>Blank</v>
      </c>
      <c r="AG4395" s="9" t="str" cm="1">
        <f t="array" ref="AG4395">_xlfn.IFS(ISNUMBER(AC4395), "", ISNUMBER(SEARCH("Blank", AC4395)), "", ISERROR(AC4395), "Bad input on tab 3")</f>
        <v/>
      </c>
    </row>
    <row r="4396" spans="2:33" ht="15" customHeight="1" x14ac:dyDescent="0.75">
      <c r="B4396" s="205" t="str">
        <f>'5 Driver Data'!B4396</f>
        <v>4388</v>
      </c>
      <c r="C4396" s="193">
        <f>'5 Driver Data'!C4396</f>
        <v>0</v>
      </c>
      <c r="D4396" s="192">
        <f>'5 Driver Data'!D4396</f>
        <v>0</v>
      </c>
      <c r="E4396" s="191">
        <f>'5 Driver Data'!E4396</f>
        <v>0</v>
      </c>
      <c r="F4396" s="191">
        <f>'5 Driver Data'!F4396</f>
        <v>0</v>
      </c>
      <c r="G4396" s="191">
        <f>'5 Driver Data'!G4396</f>
        <v>0</v>
      </c>
      <c r="H4396" s="191">
        <f>'5 Driver Data'!H4396</f>
        <v>0</v>
      </c>
      <c r="I4396" s="191">
        <f>'5 Driver Data'!I4396</f>
        <v>0</v>
      </c>
      <c r="J4396" s="191">
        <f>'5 Driver Data'!J4396</f>
        <v>0</v>
      </c>
      <c r="K4396" s="206">
        <f>'5 Driver Data'!K4396</f>
        <v>0</v>
      </c>
      <c r="L4396" s="1"/>
      <c r="M4396" s="216" t="str">
        <f>IF(D4396=0,"Blank",'3 Model Input'!E$44*'3 Model Input'!E$45)</f>
        <v>Blank</v>
      </c>
      <c r="N4396" s="197" t="str">
        <f t="shared" si="700"/>
        <v>Blank</v>
      </c>
      <c r="O4396" s="197" t="str">
        <f>IF(D4396=0,"Blank",'3 Model Input'!E$49*(1-'3 Model Input'!E$51))</f>
        <v>Blank</v>
      </c>
      <c r="P4396" s="197" t="str">
        <f t="shared" si="701"/>
        <v>Blank</v>
      </c>
      <c r="Q4396" s="197" t="str">
        <f>IF(D4396=0,"Blank",IF(D4396="BEV",E4396*(1-'3 Model Input'!E$54), E4396))</f>
        <v>Blank</v>
      </c>
      <c r="R4396" s="198" t="str">
        <f>IF(D4396=0,"Blank",IF(D4396="PHEV",F4396/G4396,F4396*(1-'3 Model Input'!E$54)/G4396))</f>
        <v>Blank</v>
      </c>
      <c r="S4396" s="198" t="str">
        <f>IF(D4396=0,"Blank",IF(D4396="PHEV",MIN(M4396,E4396),MIN(M4396,(E4396*(1-'3 Model Input'!E$54)))))</f>
        <v>Blank</v>
      </c>
      <c r="T4396" s="217" t="str">
        <f t="shared" si="702"/>
        <v>Blank</v>
      </c>
      <c r="U4396" s="89"/>
      <c r="V4396" s="216" t="str">
        <f>IF(D4396=0,"Blank",P4396*'3 Model Input'!E$50)</f>
        <v>Blank</v>
      </c>
      <c r="W4396" s="197" t="str">
        <f t="shared" si="703"/>
        <v>Blank</v>
      </c>
      <c r="X4396" s="197" t="str">
        <f t="shared" si="704"/>
        <v>Blank</v>
      </c>
      <c r="Y4396" s="197" t="str">
        <f t="shared" si="705"/>
        <v>Blank</v>
      </c>
      <c r="Z4396" s="197" t="str">
        <f t="shared" si="706"/>
        <v>Blank</v>
      </c>
      <c r="AA4396" s="223" t="str" cm="1">
        <f t="array" ref="AA4396">_xlfn.IFS(ISTEXT('3 Model Input'!F$70),"Missing",ISTEXT('3 Model Input'!I$70),"Missing",ISNUMBER('3 Model Input'!K$70),'3 Model Input'!K$70*P4396)</f>
        <v>Missing</v>
      </c>
      <c r="AB4396" s="89"/>
      <c r="AC4396" s="227" t="str" cm="1">
        <f t="array" ref="AC4396">IF(D4396=0,"Blank",_xlfn.IFS('3 Model Input'!E$61=1,(V4396*G4396)/T4396,'3 Model Input'!E$61=2,(W4396*G4396)/T4396,'3 Model Input'!E$61=3,(X4396*G4396)/T4396,'3 Model Input'!E$61=4,(Y4396*G4396)/T4396,'3 Model Input'!E$61=5,(Z4396*G4396)/T4396, ISTEXT('3 Model Input'!E$61),"Missing",'3 Model Input'!E$61=6,(AA4396*G4396)/T4396))</f>
        <v>Blank</v>
      </c>
      <c r="AD4396" s="202" t="str">
        <f t="shared" si="707"/>
        <v>Blank</v>
      </c>
      <c r="AE4396" s="202" t="str">
        <f t="shared" si="708"/>
        <v>Blank</v>
      </c>
      <c r="AF4396" s="217" t="str">
        <f t="shared" si="709"/>
        <v>Blank</v>
      </c>
      <c r="AG4396" s="9" t="str" cm="1">
        <f t="array" ref="AG4396">_xlfn.IFS(ISNUMBER(AC4396), "", ISNUMBER(SEARCH("Blank", AC4396)), "", ISERROR(AC4396), "Bad input on tab 3")</f>
        <v/>
      </c>
    </row>
    <row r="4397" spans="2:33" ht="15" customHeight="1" x14ac:dyDescent="0.75">
      <c r="B4397" s="205" t="str">
        <f>'5 Driver Data'!B4397</f>
        <v>4389</v>
      </c>
      <c r="C4397" s="193">
        <f>'5 Driver Data'!C4397</f>
        <v>0</v>
      </c>
      <c r="D4397" s="192">
        <f>'5 Driver Data'!D4397</f>
        <v>0</v>
      </c>
      <c r="E4397" s="191">
        <f>'5 Driver Data'!E4397</f>
        <v>0</v>
      </c>
      <c r="F4397" s="191">
        <f>'5 Driver Data'!F4397</f>
        <v>0</v>
      </c>
      <c r="G4397" s="191">
        <f>'5 Driver Data'!G4397</f>
        <v>0</v>
      </c>
      <c r="H4397" s="191">
        <f>'5 Driver Data'!H4397</f>
        <v>0</v>
      </c>
      <c r="I4397" s="191">
        <f>'5 Driver Data'!I4397</f>
        <v>0</v>
      </c>
      <c r="J4397" s="191">
        <f>'5 Driver Data'!J4397</f>
        <v>0</v>
      </c>
      <c r="K4397" s="206">
        <f>'5 Driver Data'!K4397</f>
        <v>0</v>
      </c>
      <c r="L4397" s="1"/>
      <c r="M4397" s="216" t="str">
        <f>IF(D4397=0,"Blank",'3 Model Input'!E$44*'3 Model Input'!E$45)</f>
        <v>Blank</v>
      </c>
      <c r="N4397" s="197" t="str">
        <f t="shared" si="700"/>
        <v>Blank</v>
      </c>
      <c r="O4397" s="197" t="str">
        <f>IF(D4397=0,"Blank",'3 Model Input'!E$49*(1-'3 Model Input'!E$51))</f>
        <v>Blank</v>
      </c>
      <c r="P4397" s="197" t="str">
        <f t="shared" si="701"/>
        <v>Blank</v>
      </c>
      <c r="Q4397" s="197" t="str">
        <f>IF(D4397=0,"Blank",IF(D4397="BEV",E4397*(1-'3 Model Input'!E$54), E4397))</f>
        <v>Blank</v>
      </c>
      <c r="R4397" s="198" t="str">
        <f>IF(D4397=0,"Blank",IF(D4397="PHEV",F4397/G4397,F4397*(1-'3 Model Input'!E$54)/G4397))</f>
        <v>Blank</v>
      </c>
      <c r="S4397" s="198" t="str">
        <f>IF(D4397=0,"Blank",IF(D4397="PHEV",MIN(M4397,E4397),MIN(M4397,(E4397*(1-'3 Model Input'!E$54)))))</f>
        <v>Blank</v>
      </c>
      <c r="T4397" s="217" t="str">
        <f t="shared" si="702"/>
        <v>Blank</v>
      </c>
      <c r="U4397" s="89"/>
      <c r="V4397" s="216" t="str">
        <f>IF(D4397=0,"Blank",P4397*'3 Model Input'!E$50)</f>
        <v>Blank</v>
      </c>
      <c r="W4397" s="197" t="str">
        <f t="shared" si="703"/>
        <v>Blank</v>
      </c>
      <c r="X4397" s="197" t="str">
        <f t="shared" si="704"/>
        <v>Blank</v>
      </c>
      <c r="Y4397" s="197" t="str">
        <f t="shared" si="705"/>
        <v>Blank</v>
      </c>
      <c r="Z4397" s="197" t="str">
        <f t="shared" si="706"/>
        <v>Blank</v>
      </c>
      <c r="AA4397" s="223" t="str" cm="1">
        <f t="array" ref="AA4397">_xlfn.IFS(ISTEXT('3 Model Input'!F$70),"Missing",ISTEXT('3 Model Input'!I$70),"Missing",ISNUMBER('3 Model Input'!K$70),'3 Model Input'!K$70*P4397)</f>
        <v>Missing</v>
      </c>
      <c r="AB4397" s="89"/>
      <c r="AC4397" s="227" t="str" cm="1">
        <f t="array" ref="AC4397">IF(D4397=0,"Blank",_xlfn.IFS('3 Model Input'!E$61=1,(V4397*G4397)/T4397,'3 Model Input'!E$61=2,(W4397*G4397)/T4397,'3 Model Input'!E$61=3,(X4397*G4397)/T4397,'3 Model Input'!E$61=4,(Y4397*G4397)/T4397,'3 Model Input'!E$61=5,(Z4397*G4397)/T4397, ISTEXT('3 Model Input'!E$61),"Missing",'3 Model Input'!E$61=6,(AA4397*G4397)/T4397))</f>
        <v>Blank</v>
      </c>
      <c r="AD4397" s="202" t="str">
        <f t="shared" si="707"/>
        <v>Blank</v>
      </c>
      <c r="AE4397" s="202" t="str">
        <f t="shared" si="708"/>
        <v>Blank</v>
      </c>
      <c r="AF4397" s="217" t="str">
        <f t="shared" si="709"/>
        <v>Blank</v>
      </c>
      <c r="AG4397" s="9" t="str" cm="1">
        <f t="array" ref="AG4397">_xlfn.IFS(ISNUMBER(AC4397), "", ISNUMBER(SEARCH("Blank", AC4397)), "", ISERROR(AC4397), "Bad input on tab 3")</f>
        <v/>
      </c>
    </row>
    <row r="4398" spans="2:33" ht="15" customHeight="1" x14ac:dyDescent="0.75">
      <c r="B4398" s="205" t="str">
        <f>'5 Driver Data'!B4398</f>
        <v>4390</v>
      </c>
      <c r="C4398" s="193">
        <f>'5 Driver Data'!C4398</f>
        <v>0</v>
      </c>
      <c r="D4398" s="192">
        <f>'5 Driver Data'!D4398</f>
        <v>0</v>
      </c>
      <c r="E4398" s="191">
        <f>'5 Driver Data'!E4398</f>
        <v>0</v>
      </c>
      <c r="F4398" s="191">
        <f>'5 Driver Data'!F4398</f>
        <v>0</v>
      </c>
      <c r="G4398" s="191">
        <f>'5 Driver Data'!G4398</f>
        <v>0</v>
      </c>
      <c r="H4398" s="191">
        <f>'5 Driver Data'!H4398</f>
        <v>0</v>
      </c>
      <c r="I4398" s="191">
        <f>'5 Driver Data'!I4398</f>
        <v>0</v>
      </c>
      <c r="J4398" s="191">
        <f>'5 Driver Data'!J4398</f>
        <v>0</v>
      </c>
      <c r="K4398" s="206">
        <f>'5 Driver Data'!K4398</f>
        <v>0</v>
      </c>
      <c r="L4398" s="1"/>
      <c r="M4398" s="216" t="str">
        <f>IF(D4398=0,"Blank",'3 Model Input'!E$44*'3 Model Input'!E$45)</f>
        <v>Blank</v>
      </c>
      <c r="N4398" s="197" t="str">
        <f t="shared" ref="N4398:N4461" si="710">IF(D4398=0,"Blank",H4398*I4398*52)</f>
        <v>Blank</v>
      </c>
      <c r="O4398" s="197" t="str">
        <f>IF(D4398=0,"Blank",'3 Model Input'!E$49*(1-'3 Model Input'!E$51))</f>
        <v>Blank</v>
      </c>
      <c r="P4398" s="197" t="str">
        <f t="shared" ref="P4398:P4461" si="711">IF(D4398=0,"Blank",SUM(N4398:O4398))</f>
        <v>Blank</v>
      </c>
      <c r="Q4398" s="197" t="str">
        <f>IF(D4398=0,"Blank",IF(D4398="BEV",E4398*(1-'3 Model Input'!E$54), E4398))</f>
        <v>Blank</v>
      </c>
      <c r="R4398" s="198" t="str">
        <f>IF(D4398=0,"Blank",IF(D4398="PHEV",F4398/G4398,F4398*(1-'3 Model Input'!E$54)/G4398))</f>
        <v>Blank</v>
      </c>
      <c r="S4398" s="198" t="str">
        <f>IF(D4398=0,"Blank",IF(D4398="PHEV",MIN(M4398,E4398),MIN(M4398,(E4398*(1-'3 Model Input'!E$54)))))</f>
        <v>Blank</v>
      </c>
      <c r="T4398" s="217" t="str">
        <f t="shared" ref="T4398:T4461" si="712">IF(D4398=0,"Blank",MIN(R4398,(S4398/E4398*F4398)))</f>
        <v>Blank</v>
      </c>
      <c r="U4398" s="89"/>
      <c r="V4398" s="216" t="str">
        <f>IF(D4398=0,"Blank",P4398*'3 Model Input'!E$50)</f>
        <v>Blank</v>
      </c>
      <c r="W4398" s="197" t="str">
        <f t="shared" ref="W4398:W4461" si="713">IF(D4398=0,"Blank",V4398*(1-J4398))</f>
        <v>Blank</v>
      </c>
      <c r="X4398" s="197" t="str">
        <f t="shared" ref="X4398:X4461" si="714">P4398</f>
        <v>Blank</v>
      </c>
      <c r="Y4398" s="197" t="str">
        <f t="shared" ref="Y4398:Y4461" si="715">IF(D4398=0,"Blank",P4398*(1-J4398))</f>
        <v>Blank</v>
      </c>
      <c r="Z4398" s="197" t="str">
        <f t="shared" ref="Z4398:Z4461" si="716">IF(D4398=0,"Blank",N4398*K4398)</f>
        <v>Blank</v>
      </c>
      <c r="AA4398" s="223" t="str" cm="1">
        <f t="array" ref="AA4398">_xlfn.IFS(ISTEXT('3 Model Input'!F$70),"Missing",ISTEXT('3 Model Input'!I$70),"Missing",ISNUMBER('3 Model Input'!K$70),'3 Model Input'!K$70*P4398)</f>
        <v>Missing</v>
      </c>
      <c r="AB4398" s="89"/>
      <c r="AC4398" s="227" t="str" cm="1">
        <f t="array" ref="AC4398">IF(D4398=0,"Blank",_xlfn.IFS('3 Model Input'!E$61=1,(V4398*G4398)/T4398,'3 Model Input'!E$61=2,(W4398*G4398)/T4398,'3 Model Input'!E$61=3,(X4398*G4398)/T4398,'3 Model Input'!E$61=4,(Y4398*G4398)/T4398,'3 Model Input'!E$61=5,(Z4398*G4398)/T4398, ISTEXT('3 Model Input'!E$61),"Missing",'3 Model Input'!E$61=6,(AA4398*G4398)/T4398))</f>
        <v>Blank</v>
      </c>
      <c r="AD4398" s="202" t="str">
        <f t="shared" ref="AD4398:AD4461" si="717">IF(D4398=0,"Blank",MIN(SUM(AC4398/52/H4398),1))</f>
        <v>Blank</v>
      </c>
      <c r="AE4398" s="202" t="str">
        <f t="shared" ref="AE4398:AE4461" si="718">IF(D4398=0,"Blank",AD4398*H4398)</f>
        <v>Blank</v>
      </c>
      <c r="AF4398" s="217" t="str">
        <f t="shared" ref="AF4398:AF4461" si="719">IF(D4398=0,"Blank",AC4398*S4398)</f>
        <v>Blank</v>
      </c>
      <c r="AG4398" s="9" t="str" cm="1">
        <f t="array" ref="AG4398">_xlfn.IFS(ISNUMBER(AC4398), "", ISNUMBER(SEARCH("Blank", AC4398)), "", ISERROR(AC4398), "Bad input on tab 3")</f>
        <v/>
      </c>
    </row>
    <row r="4399" spans="2:33" ht="15" customHeight="1" x14ac:dyDescent="0.75">
      <c r="B4399" s="205" t="str">
        <f>'5 Driver Data'!B4399</f>
        <v>4391</v>
      </c>
      <c r="C4399" s="193">
        <f>'5 Driver Data'!C4399</f>
        <v>0</v>
      </c>
      <c r="D4399" s="192">
        <f>'5 Driver Data'!D4399</f>
        <v>0</v>
      </c>
      <c r="E4399" s="191">
        <f>'5 Driver Data'!E4399</f>
        <v>0</v>
      </c>
      <c r="F4399" s="191">
        <f>'5 Driver Data'!F4399</f>
        <v>0</v>
      </c>
      <c r="G4399" s="191">
        <f>'5 Driver Data'!G4399</f>
        <v>0</v>
      </c>
      <c r="H4399" s="191">
        <f>'5 Driver Data'!H4399</f>
        <v>0</v>
      </c>
      <c r="I4399" s="191">
        <f>'5 Driver Data'!I4399</f>
        <v>0</v>
      </c>
      <c r="J4399" s="191">
        <f>'5 Driver Data'!J4399</f>
        <v>0</v>
      </c>
      <c r="K4399" s="206">
        <f>'5 Driver Data'!K4399</f>
        <v>0</v>
      </c>
      <c r="L4399" s="1"/>
      <c r="M4399" s="216" t="str">
        <f>IF(D4399=0,"Blank",'3 Model Input'!E$44*'3 Model Input'!E$45)</f>
        <v>Blank</v>
      </c>
      <c r="N4399" s="197" t="str">
        <f t="shared" si="710"/>
        <v>Blank</v>
      </c>
      <c r="O4399" s="197" t="str">
        <f>IF(D4399=0,"Blank",'3 Model Input'!E$49*(1-'3 Model Input'!E$51))</f>
        <v>Blank</v>
      </c>
      <c r="P4399" s="197" t="str">
        <f t="shared" si="711"/>
        <v>Blank</v>
      </c>
      <c r="Q4399" s="197" t="str">
        <f>IF(D4399=0,"Blank",IF(D4399="BEV",E4399*(1-'3 Model Input'!E$54), E4399))</f>
        <v>Blank</v>
      </c>
      <c r="R4399" s="198" t="str">
        <f>IF(D4399=0,"Blank",IF(D4399="PHEV",F4399/G4399,F4399*(1-'3 Model Input'!E$54)/G4399))</f>
        <v>Blank</v>
      </c>
      <c r="S4399" s="198" t="str">
        <f>IF(D4399=0,"Blank",IF(D4399="PHEV",MIN(M4399,E4399),MIN(M4399,(E4399*(1-'3 Model Input'!E$54)))))</f>
        <v>Blank</v>
      </c>
      <c r="T4399" s="217" t="str">
        <f t="shared" si="712"/>
        <v>Blank</v>
      </c>
      <c r="U4399" s="89"/>
      <c r="V4399" s="216" t="str">
        <f>IF(D4399=0,"Blank",P4399*'3 Model Input'!E$50)</f>
        <v>Blank</v>
      </c>
      <c r="W4399" s="197" t="str">
        <f t="shared" si="713"/>
        <v>Blank</v>
      </c>
      <c r="X4399" s="197" t="str">
        <f t="shared" si="714"/>
        <v>Blank</v>
      </c>
      <c r="Y4399" s="197" t="str">
        <f t="shared" si="715"/>
        <v>Blank</v>
      </c>
      <c r="Z4399" s="197" t="str">
        <f t="shared" si="716"/>
        <v>Blank</v>
      </c>
      <c r="AA4399" s="223" t="str" cm="1">
        <f t="array" ref="AA4399">_xlfn.IFS(ISTEXT('3 Model Input'!F$70),"Missing",ISTEXT('3 Model Input'!I$70),"Missing",ISNUMBER('3 Model Input'!K$70),'3 Model Input'!K$70*P4399)</f>
        <v>Missing</v>
      </c>
      <c r="AB4399" s="89"/>
      <c r="AC4399" s="227" t="str" cm="1">
        <f t="array" ref="AC4399">IF(D4399=0,"Blank",_xlfn.IFS('3 Model Input'!E$61=1,(V4399*G4399)/T4399,'3 Model Input'!E$61=2,(W4399*G4399)/T4399,'3 Model Input'!E$61=3,(X4399*G4399)/T4399,'3 Model Input'!E$61=4,(Y4399*G4399)/T4399,'3 Model Input'!E$61=5,(Z4399*G4399)/T4399, ISTEXT('3 Model Input'!E$61),"Missing",'3 Model Input'!E$61=6,(AA4399*G4399)/T4399))</f>
        <v>Blank</v>
      </c>
      <c r="AD4399" s="202" t="str">
        <f t="shared" si="717"/>
        <v>Blank</v>
      </c>
      <c r="AE4399" s="202" t="str">
        <f t="shared" si="718"/>
        <v>Blank</v>
      </c>
      <c r="AF4399" s="217" t="str">
        <f t="shared" si="719"/>
        <v>Blank</v>
      </c>
      <c r="AG4399" s="9" t="str" cm="1">
        <f t="array" ref="AG4399">_xlfn.IFS(ISNUMBER(AC4399), "", ISNUMBER(SEARCH("Blank", AC4399)), "", ISERROR(AC4399), "Bad input on tab 3")</f>
        <v/>
      </c>
    </row>
    <row r="4400" spans="2:33" ht="15" customHeight="1" x14ac:dyDescent="0.75">
      <c r="B4400" s="205" t="str">
        <f>'5 Driver Data'!B4400</f>
        <v>4392</v>
      </c>
      <c r="C4400" s="193">
        <f>'5 Driver Data'!C4400</f>
        <v>0</v>
      </c>
      <c r="D4400" s="192">
        <f>'5 Driver Data'!D4400</f>
        <v>0</v>
      </c>
      <c r="E4400" s="191">
        <f>'5 Driver Data'!E4400</f>
        <v>0</v>
      </c>
      <c r="F4400" s="191">
        <f>'5 Driver Data'!F4400</f>
        <v>0</v>
      </c>
      <c r="G4400" s="191">
        <f>'5 Driver Data'!G4400</f>
        <v>0</v>
      </c>
      <c r="H4400" s="191">
        <f>'5 Driver Data'!H4400</f>
        <v>0</v>
      </c>
      <c r="I4400" s="191">
        <f>'5 Driver Data'!I4400</f>
        <v>0</v>
      </c>
      <c r="J4400" s="191">
        <f>'5 Driver Data'!J4400</f>
        <v>0</v>
      </c>
      <c r="K4400" s="206">
        <f>'5 Driver Data'!K4400</f>
        <v>0</v>
      </c>
      <c r="L4400" s="1"/>
      <c r="M4400" s="216" t="str">
        <f>IF(D4400=0,"Blank",'3 Model Input'!E$44*'3 Model Input'!E$45)</f>
        <v>Blank</v>
      </c>
      <c r="N4400" s="197" t="str">
        <f t="shared" si="710"/>
        <v>Blank</v>
      </c>
      <c r="O4400" s="197" t="str">
        <f>IF(D4400=0,"Blank",'3 Model Input'!E$49*(1-'3 Model Input'!E$51))</f>
        <v>Blank</v>
      </c>
      <c r="P4400" s="197" t="str">
        <f t="shared" si="711"/>
        <v>Blank</v>
      </c>
      <c r="Q4400" s="197" t="str">
        <f>IF(D4400=0,"Blank",IF(D4400="BEV",E4400*(1-'3 Model Input'!E$54), E4400))</f>
        <v>Blank</v>
      </c>
      <c r="R4400" s="198" t="str">
        <f>IF(D4400=0,"Blank",IF(D4400="PHEV",F4400/G4400,F4400*(1-'3 Model Input'!E$54)/G4400))</f>
        <v>Blank</v>
      </c>
      <c r="S4400" s="198" t="str">
        <f>IF(D4400=0,"Blank",IF(D4400="PHEV",MIN(M4400,E4400),MIN(M4400,(E4400*(1-'3 Model Input'!E$54)))))</f>
        <v>Blank</v>
      </c>
      <c r="T4400" s="217" t="str">
        <f t="shared" si="712"/>
        <v>Blank</v>
      </c>
      <c r="U4400" s="89"/>
      <c r="V4400" s="216" t="str">
        <f>IF(D4400=0,"Blank",P4400*'3 Model Input'!E$50)</f>
        <v>Blank</v>
      </c>
      <c r="W4400" s="197" t="str">
        <f t="shared" si="713"/>
        <v>Blank</v>
      </c>
      <c r="X4400" s="197" t="str">
        <f t="shared" si="714"/>
        <v>Blank</v>
      </c>
      <c r="Y4400" s="197" t="str">
        <f t="shared" si="715"/>
        <v>Blank</v>
      </c>
      <c r="Z4400" s="197" t="str">
        <f t="shared" si="716"/>
        <v>Blank</v>
      </c>
      <c r="AA4400" s="223" t="str" cm="1">
        <f t="array" ref="AA4400">_xlfn.IFS(ISTEXT('3 Model Input'!F$70),"Missing",ISTEXT('3 Model Input'!I$70),"Missing",ISNUMBER('3 Model Input'!K$70),'3 Model Input'!K$70*P4400)</f>
        <v>Missing</v>
      </c>
      <c r="AB4400" s="89"/>
      <c r="AC4400" s="227" t="str" cm="1">
        <f t="array" ref="AC4400">IF(D4400=0,"Blank",_xlfn.IFS('3 Model Input'!E$61=1,(V4400*G4400)/T4400,'3 Model Input'!E$61=2,(W4400*G4400)/T4400,'3 Model Input'!E$61=3,(X4400*G4400)/T4400,'3 Model Input'!E$61=4,(Y4400*G4400)/T4400,'3 Model Input'!E$61=5,(Z4400*G4400)/T4400, ISTEXT('3 Model Input'!E$61),"Missing",'3 Model Input'!E$61=6,(AA4400*G4400)/T4400))</f>
        <v>Blank</v>
      </c>
      <c r="AD4400" s="202" t="str">
        <f t="shared" si="717"/>
        <v>Blank</v>
      </c>
      <c r="AE4400" s="202" t="str">
        <f t="shared" si="718"/>
        <v>Blank</v>
      </c>
      <c r="AF4400" s="217" t="str">
        <f t="shared" si="719"/>
        <v>Blank</v>
      </c>
      <c r="AG4400" s="9" t="str" cm="1">
        <f t="array" ref="AG4400">_xlfn.IFS(ISNUMBER(AC4400), "", ISNUMBER(SEARCH("Blank", AC4400)), "", ISERROR(AC4400), "Bad input on tab 3")</f>
        <v/>
      </c>
    </row>
    <row r="4401" spans="2:33" ht="15" customHeight="1" x14ac:dyDescent="0.75">
      <c r="B4401" s="205" t="str">
        <f>'5 Driver Data'!B4401</f>
        <v>4393</v>
      </c>
      <c r="C4401" s="193">
        <f>'5 Driver Data'!C4401</f>
        <v>0</v>
      </c>
      <c r="D4401" s="192">
        <f>'5 Driver Data'!D4401</f>
        <v>0</v>
      </c>
      <c r="E4401" s="191">
        <f>'5 Driver Data'!E4401</f>
        <v>0</v>
      </c>
      <c r="F4401" s="191">
        <f>'5 Driver Data'!F4401</f>
        <v>0</v>
      </c>
      <c r="G4401" s="191">
        <f>'5 Driver Data'!G4401</f>
        <v>0</v>
      </c>
      <c r="H4401" s="191">
        <f>'5 Driver Data'!H4401</f>
        <v>0</v>
      </c>
      <c r="I4401" s="191">
        <f>'5 Driver Data'!I4401</f>
        <v>0</v>
      </c>
      <c r="J4401" s="191">
        <f>'5 Driver Data'!J4401</f>
        <v>0</v>
      </c>
      <c r="K4401" s="206">
        <f>'5 Driver Data'!K4401</f>
        <v>0</v>
      </c>
      <c r="L4401" s="1"/>
      <c r="M4401" s="216" t="str">
        <f>IF(D4401=0,"Blank",'3 Model Input'!E$44*'3 Model Input'!E$45)</f>
        <v>Blank</v>
      </c>
      <c r="N4401" s="197" t="str">
        <f t="shared" si="710"/>
        <v>Blank</v>
      </c>
      <c r="O4401" s="197" t="str">
        <f>IF(D4401=0,"Blank",'3 Model Input'!E$49*(1-'3 Model Input'!E$51))</f>
        <v>Blank</v>
      </c>
      <c r="P4401" s="197" t="str">
        <f t="shared" si="711"/>
        <v>Blank</v>
      </c>
      <c r="Q4401" s="197" t="str">
        <f>IF(D4401=0,"Blank",IF(D4401="BEV",E4401*(1-'3 Model Input'!E$54), E4401))</f>
        <v>Blank</v>
      </c>
      <c r="R4401" s="198" t="str">
        <f>IF(D4401=0,"Blank",IF(D4401="PHEV",F4401/G4401,F4401*(1-'3 Model Input'!E$54)/G4401))</f>
        <v>Blank</v>
      </c>
      <c r="S4401" s="198" t="str">
        <f>IF(D4401=0,"Blank",IF(D4401="PHEV",MIN(M4401,E4401),MIN(M4401,(E4401*(1-'3 Model Input'!E$54)))))</f>
        <v>Blank</v>
      </c>
      <c r="T4401" s="217" t="str">
        <f t="shared" si="712"/>
        <v>Blank</v>
      </c>
      <c r="U4401" s="89"/>
      <c r="V4401" s="216" t="str">
        <f>IF(D4401=0,"Blank",P4401*'3 Model Input'!E$50)</f>
        <v>Blank</v>
      </c>
      <c r="W4401" s="197" t="str">
        <f t="shared" si="713"/>
        <v>Blank</v>
      </c>
      <c r="X4401" s="197" t="str">
        <f t="shared" si="714"/>
        <v>Blank</v>
      </c>
      <c r="Y4401" s="197" t="str">
        <f t="shared" si="715"/>
        <v>Blank</v>
      </c>
      <c r="Z4401" s="197" t="str">
        <f t="shared" si="716"/>
        <v>Blank</v>
      </c>
      <c r="AA4401" s="223" t="str" cm="1">
        <f t="array" ref="AA4401">_xlfn.IFS(ISTEXT('3 Model Input'!F$70),"Missing",ISTEXT('3 Model Input'!I$70),"Missing",ISNUMBER('3 Model Input'!K$70),'3 Model Input'!K$70*P4401)</f>
        <v>Missing</v>
      </c>
      <c r="AB4401" s="89"/>
      <c r="AC4401" s="227" t="str" cm="1">
        <f t="array" ref="AC4401">IF(D4401=0,"Blank",_xlfn.IFS('3 Model Input'!E$61=1,(V4401*G4401)/T4401,'3 Model Input'!E$61=2,(W4401*G4401)/T4401,'3 Model Input'!E$61=3,(X4401*G4401)/T4401,'3 Model Input'!E$61=4,(Y4401*G4401)/T4401,'3 Model Input'!E$61=5,(Z4401*G4401)/T4401, ISTEXT('3 Model Input'!E$61),"Missing",'3 Model Input'!E$61=6,(AA4401*G4401)/T4401))</f>
        <v>Blank</v>
      </c>
      <c r="AD4401" s="202" t="str">
        <f t="shared" si="717"/>
        <v>Blank</v>
      </c>
      <c r="AE4401" s="202" t="str">
        <f t="shared" si="718"/>
        <v>Blank</v>
      </c>
      <c r="AF4401" s="217" t="str">
        <f t="shared" si="719"/>
        <v>Blank</v>
      </c>
      <c r="AG4401" s="9" t="str" cm="1">
        <f t="array" ref="AG4401">_xlfn.IFS(ISNUMBER(AC4401), "", ISNUMBER(SEARCH("Blank", AC4401)), "", ISERROR(AC4401), "Bad input on tab 3")</f>
        <v/>
      </c>
    </row>
    <row r="4402" spans="2:33" ht="15" customHeight="1" x14ac:dyDescent="0.75">
      <c r="B4402" s="205" t="str">
        <f>'5 Driver Data'!B4402</f>
        <v>4394</v>
      </c>
      <c r="C4402" s="193">
        <f>'5 Driver Data'!C4402</f>
        <v>0</v>
      </c>
      <c r="D4402" s="192">
        <f>'5 Driver Data'!D4402</f>
        <v>0</v>
      </c>
      <c r="E4402" s="191">
        <f>'5 Driver Data'!E4402</f>
        <v>0</v>
      </c>
      <c r="F4402" s="191">
        <f>'5 Driver Data'!F4402</f>
        <v>0</v>
      </c>
      <c r="G4402" s="191">
        <f>'5 Driver Data'!G4402</f>
        <v>0</v>
      </c>
      <c r="H4402" s="191">
        <f>'5 Driver Data'!H4402</f>
        <v>0</v>
      </c>
      <c r="I4402" s="191">
        <f>'5 Driver Data'!I4402</f>
        <v>0</v>
      </c>
      <c r="J4402" s="191">
        <f>'5 Driver Data'!J4402</f>
        <v>0</v>
      </c>
      <c r="K4402" s="206">
        <f>'5 Driver Data'!K4402</f>
        <v>0</v>
      </c>
      <c r="L4402" s="1"/>
      <c r="M4402" s="216" t="str">
        <f>IF(D4402=0,"Blank",'3 Model Input'!E$44*'3 Model Input'!E$45)</f>
        <v>Blank</v>
      </c>
      <c r="N4402" s="197" t="str">
        <f t="shared" si="710"/>
        <v>Blank</v>
      </c>
      <c r="O4402" s="197" t="str">
        <f>IF(D4402=0,"Blank",'3 Model Input'!E$49*(1-'3 Model Input'!E$51))</f>
        <v>Blank</v>
      </c>
      <c r="P4402" s="197" t="str">
        <f t="shared" si="711"/>
        <v>Blank</v>
      </c>
      <c r="Q4402" s="197" t="str">
        <f>IF(D4402=0,"Blank",IF(D4402="BEV",E4402*(1-'3 Model Input'!E$54), E4402))</f>
        <v>Blank</v>
      </c>
      <c r="R4402" s="198" t="str">
        <f>IF(D4402=0,"Blank",IF(D4402="PHEV",F4402/G4402,F4402*(1-'3 Model Input'!E$54)/G4402))</f>
        <v>Blank</v>
      </c>
      <c r="S4402" s="198" t="str">
        <f>IF(D4402=0,"Blank",IF(D4402="PHEV",MIN(M4402,E4402),MIN(M4402,(E4402*(1-'3 Model Input'!E$54)))))</f>
        <v>Blank</v>
      </c>
      <c r="T4402" s="217" t="str">
        <f t="shared" si="712"/>
        <v>Blank</v>
      </c>
      <c r="U4402" s="89"/>
      <c r="V4402" s="216" t="str">
        <f>IF(D4402=0,"Blank",P4402*'3 Model Input'!E$50)</f>
        <v>Blank</v>
      </c>
      <c r="W4402" s="197" t="str">
        <f t="shared" si="713"/>
        <v>Blank</v>
      </c>
      <c r="X4402" s="197" t="str">
        <f t="shared" si="714"/>
        <v>Blank</v>
      </c>
      <c r="Y4402" s="197" t="str">
        <f t="shared" si="715"/>
        <v>Blank</v>
      </c>
      <c r="Z4402" s="197" t="str">
        <f t="shared" si="716"/>
        <v>Blank</v>
      </c>
      <c r="AA4402" s="223" t="str" cm="1">
        <f t="array" ref="AA4402">_xlfn.IFS(ISTEXT('3 Model Input'!F$70),"Missing",ISTEXT('3 Model Input'!I$70),"Missing",ISNUMBER('3 Model Input'!K$70),'3 Model Input'!K$70*P4402)</f>
        <v>Missing</v>
      </c>
      <c r="AB4402" s="89"/>
      <c r="AC4402" s="227" t="str" cm="1">
        <f t="array" ref="AC4402">IF(D4402=0,"Blank",_xlfn.IFS('3 Model Input'!E$61=1,(V4402*G4402)/T4402,'3 Model Input'!E$61=2,(W4402*G4402)/T4402,'3 Model Input'!E$61=3,(X4402*G4402)/T4402,'3 Model Input'!E$61=4,(Y4402*G4402)/T4402,'3 Model Input'!E$61=5,(Z4402*G4402)/T4402, ISTEXT('3 Model Input'!E$61),"Missing",'3 Model Input'!E$61=6,(AA4402*G4402)/T4402))</f>
        <v>Blank</v>
      </c>
      <c r="AD4402" s="202" t="str">
        <f t="shared" si="717"/>
        <v>Blank</v>
      </c>
      <c r="AE4402" s="202" t="str">
        <f t="shared" si="718"/>
        <v>Blank</v>
      </c>
      <c r="AF4402" s="217" t="str">
        <f t="shared" si="719"/>
        <v>Blank</v>
      </c>
      <c r="AG4402" s="9" t="str" cm="1">
        <f t="array" ref="AG4402">_xlfn.IFS(ISNUMBER(AC4402), "", ISNUMBER(SEARCH("Blank", AC4402)), "", ISERROR(AC4402), "Bad input on tab 3")</f>
        <v/>
      </c>
    </row>
    <row r="4403" spans="2:33" ht="15" customHeight="1" x14ac:dyDescent="0.75">
      <c r="B4403" s="205" t="str">
        <f>'5 Driver Data'!B4403</f>
        <v>4395</v>
      </c>
      <c r="C4403" s="193">
        <f>'5 Driver Data'!C4403</f>
        <v>0</v>
      </c>
      <c r="D4403" s="192">
        <f>'5 Driver Data'!D4403</f>
        <v>0</v>
      </c>
      <c r="E4403" s="191">
        <f>'5 Driver Data'!E4403</f>
        <v>0</v>
      </c>
      <c r="F4403" s="191">
        <f>'5 Driver Data'!F4403</f>
        <v>0</v>
      </c>
      <c r="G4403" s="191">
        <f>'5 Driver Data'!G4403</f>
        <v>0</v>
      </c>
      <c r="H4403" s="191">
        <f>'5 Driver Data'!H4403</f>
        <v>0</v>
      </c>
      <c r="I4403" s="191">
        <f>'5 Driver Data'!I4403</f>
        <v>0</v>
      </c>
      <c r="J4403" s="191">
        <f>'5 Driver Data'!J4403</f>
        <v>0</v>
      </c>
      <c r="K4403" s="206">
        <f>'5 Driver Data'!K4403</f>
        <v>0</v>
      </c>
      <c r="L4403" s="1"/>
      <c r="M4403" s="216" t="str">
        <f>IF(D4403=0,"Blank",'3 Model Input'!E$44*'3 Model Input'!E$45)</f>
        <v>Blank</v>
      </c>
      <c r="N4403" s="197" t="str">
        <f t="shared" si="710"/>
        <v>Blank</v>
      </c>
      <c r="O4403" s="197" t="str">
        <f>IF(D4403=0,"Blank",'3 Model Input'!E$49*(1-'3 Model Input'!E$51))</f>
        <v>Blank</v>
      </c>
      <c r="P4403" s="197" t="str">
        <f t="shared" si="711"/>
        <v>Blank</v>
      </c>
      <c r="Q4403" s="197" t="str">
        <f>IF(D4403=0,"Blank",IF(D4403="BEV",E4403*(1-'3 Model Input'!E$54), E4403))</f>
        <v>Blank</v>
      </c>
      <c r="R4403" s="198" t="str">
        <f>IF(D4403=0,"Blank",IF(D4403="PHEV",F4403/G4403,F4403*(1-'3 Model Input'!E$54)/G4403))</f>
        <v>Blank</v>
      </c>
      <c r="S4403" s="198" t="str">
        <f>IF(D4403=0,"Blank",IF(D4403="PHEV",MIN(M4403,E4403),MIN(M4403,(E4403*(1-'3 Model Input'!E$54)))))</f>
        <v>Blank</v>
      </c>
      <c r="T4403" s="217" t="str">
        <f t="shared" si="712"/>
        <v>Blank</v>
      </c>
      <c r="U4403" s="89"/>
      <c r="V4403" s="216" t="str">
        <f>IF(D4403=0,"Blank",P4403*'3 Model Input'!E$50)</f>
        <v>Blank</v>
      </c>
      <c r="W4403" s="197" t="str">
        <f t="shared" si="713"/>
        <v>Blank</v>
      </c>
      <c r="X4403" s="197" t="str">
        <f t="shared" si="714"/>
        <v>Blank</v>
      </c>
      <c r="Y4403" s="197" t="str">
        <f t="shared" si="715"/>
        <v>Blank</v>
      </c>
      <c r="Z4403" s="197" t="str">
        <f t="shared" si="716"/>
        <v>Blank</v>
      </c>
      <c r="AA4403" s="223" t="str" cm="1">
        <f t="array" ref="AA4403">_xlfn.IFS(ISTEXT('3 Model Input'!F$70),"Missing",ISTEXT('3 Model Input'!I$70),"Missing",ISNUMBER('3 Model Input'!K$70),'3 Model Input'!K$70*P4403)</f>
        <v>Missing</v>
      </c>
      <c r="AB4403" s="89"/>
      <c r="AC4403" s="227" t="str" cm="1">
        <f t="array" ref="AC4403">IF(D4403=0,"Blank",_xlfn.IFS('3 Model Input'!E$61=1,(V4403*G4403)/T4403,'3 Model Input'!E$61=2,(W4403*G4403)/T4403,'3 Model Input'!E$61=3,(X4403*G4403)/T4403,'3 Model Input'!E$61=4,(Y4403*G4403)/T4403,'3 Model Input'!E$61=5,(Z4403*G4403)/T4403, ISTEXT('3 Model Input'!E$61),"Missing",'3 Model Input'!E$61=6,(AA4403*G4403)/T4403))</f>
        <v>Blank</v>
      </c>
      <c r="AD4403" s="202" t="str">
        <f t="shared" si="717"/>
        <v>Blank</v>
      </c>
      <c r="AE4403" s="202" t="str">
        <f t="shared" si="718"/>
        <v>Blank</v>
      </c>
      <c r="AF4403" s="217" t="str">
        <f t="shared" si="719"/>
        <v>Blank</v>
      </c>
      <c r="AG4403" s="9" t="str" cm="1">
        <f t="array" ref="AG4403">_xlfn.IFS(ISNUMBER(AC4403), "", ISNUMBER(SEARCH("Blank", AC4403)), "", ISERROR(AC4403), "Bad input on tab 3")</f>
        <v/>
      </c>
    </row>
    <row r="4404" spans="2:33" ht="15" customHeight="1" x14ac:dyDescent="0.75">
      <c r="B4404" s="205" t="str">
        <f>'5 Driver Data'!B4404</f>
        <v>4396</v>
      </c>
      <c r="C4404" s="193">
        <f>'5 Driver Data'!C4404</f>
        <v>0</v>
      </c>
      <c r="D4404" s="192">
        <f>'5 Driver Data'!D4404</f>
        <v>0</v>
      </c>
      <c r="E4404" s="191">
        <f>'5 Driver Data'!E4404</f>
        <v>0</v>
      </c>
      <c r="F4404" s="191">
        <f>'5 Driver Data'!F4404</f>
        <v>0</v>
      </c>
      <c r="G4404" s="191">
        <f>'5 Driver Data'!G4404</f>
        <v>0</v>
      </c>
      <c r="H4404" s="191">
        <f>'5 Driver Data'!H4404</f>
        <v>0</v>
      </c>
      <c r="I4404" s="191">
        <f>'5 Driver Data'!I4404</f>
        <v>0</v>
      </c>
      <c r="J4404" s="191">
        <f>'5 Driver Data'!J4404</f>
        <v>0</v>
      </c>
      <c r="K4404" s="206">
        <f>'5 Driver Data'!K4404</f>
        <v>0</v>
      </c>
      <c r="L4404" s="1"/>
      <c r="M4404" s="216" t="str">
        <f>IF(D4404=0,"Blank",'3 Model Input'!E$44*'3 Model Input'!E$45)</f>
        <v>Blank</v>
      </c>
      <c r="N4404" s="197" t="str">
        <f t="shared" si="710"/>
        <v>Blank</v>
      </c>
      <c r="O4404" s="197" t="str">
        <f>IF(D4404=0,"Blank",'3 Model Input'!E$49*(1-'3 Model Input'!E$51))</f>
        <v>Blank</v>
      </c>
      <c r="P4404" s="197" t="str">
        <f t="shared" si="711"/>
        <v>Blank</v>
      </c>
      <c r="Q4404" s="197" t="str">
        <f>IF(D4404=0,"Blank",IF(D4404="BEV",E4404*(1-'3 Model Input'!E$54), E4404))</f>
        <v>Blank</v>
      </c>
      <c r="R4404" s="198" t="str">
        <f>IF(D4404=0,"Blank",IF(D4404="PHEV",F4404/G4404,F4404*(1-'3 Model Input'!E$54)/G4404))</f>
        <v>Blank</v>
      </c>
      <c r="S4404" s="198" t="str">
        <f>IF(D4404=0,"Blank",IF(D4404="PHEV",MIN(M4404,E4404),MIN(M4404,(E4404*(1-'3 Model Input'!E$54)))))</f>
        <v>Blank</v>
      </c>
      <c r="T4404" s="217" t="str">
        <f t="shared" si="712"/>
        <v>Blank</v>
      </c>
      <c r="U4404" s="89"/>
      <c r="V4404" s="216" t="str">
        <f>IF(D4404=0,"Blank",P4404*'3 Model Input'!E$50)</f>
        <v>Blank</v>
      </c>
      <c r="W4404" s="197" t="str">
        <f t="shared" si="713"/>
        <v>Blank</v>
      </c>
      <c r="X4404" s="197" t="str">
        <f t="shared" si="714"/>
        <v>Blank</v>
      </c>
      <c r="Y4404" s="197" t="str">
        <f t="shared" si="715"/>
        <v>Blank</v>
      </c>
      <c r="Z4404" s="197" t="str">
        <f t="shared" si="716"/>
        <v>Blank</v>
      </c>
      <c r="AA4404" s="223" t="str" cm="1">
        <f t="array" ref="AA4404">_xlfn.IFS(ISTEXT('3 Model Input'!F$70),"Missing",ISTEXT('3 Model Input'!I$70),"Missing",ISNUMBER('3 Model Input'!K$70),'3 Model Input'!K$70*P4404)</f>
        <v>Missing</v>
      </c>
      <c r="AB4404" s="89"/>
      <c r="AC4404" s="227" t="str" cm="1">
        <f t="array" ref="AC4404">IF(D4404=0,"Blank",_xlfn.IFS('3 Model Input'!E$61=1,(V4404*G4404)/T4404,'3 Model Input'!E$61=2,(W4404*G4404)/T4404,'3 Model Input'!E$61=3,(X4404*G4404)/T4404,'3 Model Input'!E$61=4,(Y4404*G4404)/T4404,'3 Model Input'!E$61=5,(Z4404*G4404)/T4404, ISTEXT('3 Model Input'!E$61),"Missing",'3 Model Input'!E$61=6,(AA4404*G4404)/T4404))</f>
        <v>Blank</v>
      </c>
      <c r="AD4404" s="202" t="str">
        <f t="shared" si="717"/>
        <v>Blank</v>
      </c>
      <c r="AE4404" s="202" t="str">
        <f t="shared" si="718"/>
        <v>Blank</v>
      </c>
      <c r="AF4404" s="217" t="str">
        <f t="shared" si="719"/>
        <v>Blank</v>
      </c>
      <c r="AG4404" s="9" t="str" cm="1">
        <f t="array" ref="AG4404">_xlfn.IFS(ISNUMBER(AC4404), "", ISNUMBER(SEARCH("Blank", AC4404)), "", ISERROR(AC4404), "Bad input on tab 3")</f>
        <v/>
      </c>
    </row>
    <row r="4405" spans="2:33" ht="15" customHeight="1" x14ac:dyDescent="0.75">
      <c r="B4405" s="205" t="str">
        <f>'5 Driver Data'!B4405</f>
        <v>4397</v>
      </c>
      <c r="C4405" s="193">
        <f>'5 Driver Data'!C4405</f>
        <v>0</v>
      </c>
      <c r="D4405" s="192">
        <f>'5 Driver Data'!D4405</f>
        <v>0</v>
      </c>
      <c r="E4405" s="191">
        <f>'5 Driver Data'!E4405</f>
        <v>0</v>
      </c>
      <c r="F4405" s="191">
        <f>'5 Driver Data'!F4405</f>
        <v>0</v>
      </c>
      <c r="G4405" s="191">
        <f>'5 Driver Data'!G4405</f>
        <v>0</v>
      </c>
      <c r="H4405" s="191">
        <f>'5 Driver Data'!H4405</f>
        <v>0</v>
      </c>
      <c r="I4405" s="191">
        <f>'5 Driver Data'!I4405</f>
        <v>0</v>
      </c>
      <c r="J4405" s="191">
        <f>'5 Driver Data'!J4405</f>
        <v>0</v>
      </c>
      <c r="K4405" s="206">
        <f>'5 Driver Data'!K4405</f>
        <v>0</v>
      </c>
      <c r="L4405" s="1"/>
      <c r="M4405" s="216" t="str">
        <f>IF(D4405=0,"Blank",'3 Model Input'!E$44*'3 Model Input'!E$45)</f>
        <v>Blank</v>
      </c>
      <c r="N4405" s="197" t="str">
        <f t="shared" si="710"/>
        <v>Blank</v>
      </c>
      <c r="O4405" s="197" t="str">
        <f>IF(D4405=0,"Blank",'3 Model Input'!E$49*(1-'3 Model Input'!E$51))</f>
        <v>Blank</v>
      </c>
      <c r="P4405" s="197" t="str">
        <f t="shared" si="711"/>
        <v>Blank</v>
      </c>
      <c r="Q4405" s="197" t="str">
        <f>IF(D4405=0,"Blank",IF(D4405="BEV",E4405*(1-'3 Model Input'!E$54), E4405))</f>
        <v>Blank</v>
      </c>
      <c r="R4405" s="198" t="str">
        <f>IF(D4405=0,"Blank",IF(D4405="PHEV",F4405/G4405,F4405*(1-'3 Model Input'!E$54)/G4405))</f>
        <v>Blank</v>
      </c>
      <c r="S4405" s="198" t="str">
        <f>IF(D4405=0,"Blank",IF(D4405="PHEV",MIN(M4405,E4405),MIN(M4405,(E4405*(1-'3 Model Input'!E$54)))))</f>
        <v>Blank</v>
      </c>
      <c r="T4405" s="217" t="str">
        <f t="shared" si="712"/>
        <v>Blank</v>
      </c>
      <c r="U4405" s="89"/>
      <c r="V4405" s="216" t="str">
        <f>IF(D4405=0,"Blank",P4405*'3 Model Input'!E$50)</f>
        <v>Blank</v>
      </c>
      <c r="W4405" s="197" t="str">
        <f t="shared" si="713"/>
        <v>Blank</v>
      </c>
      <c r="X4405" s="197" t="str">
        <f t="shared" si="714"/>
        <v>Blank</v>
      </c>
      <c r="Y4405" s="197" t="str">
        <f t="shared" si="715"/>
        <v>Blank</v>
      </c>
      <c r="Z4405" s="197" t="str">
        <f t="shared" si="716"/>
        <v>Blank</v>
      </c>
      <c r="AA4405" s="223" t="str" cm="1">
        <f t="array" ref="AA4405">_xlfn.IFS(ISTEXT('3 Model Input'!F$70),"Missing",ISTEXT('3 Model Input'!I$70),"Missing",ISNUMBER('3 Model Input'!K$70),'3 Model Input'!K$70*P4405)</f>
        <v>Missing</v>
      </c>
      <c r="AB4405" s="89"/>
      <c r="AC4405" s="227" t="str" cm="1">
        <f t="array" ref="AC4405">IF(D4405=0,"Blank",_xlfn.IFS('3 Model Input'!E$61=1,(V4405*G4405)/T4405,'3 Model Input'!E$61=2,(W4405*G4405)/T4405,'3 Model Input'!E$61=3,(X4405*G4405)/T4405,'3 Model Input'!E$61=4,(Y4405*G4405)/T4405,'3 Model Input'!E$61=5,(Z4405*G4405)/T4405, ISTEXT('3 Model Input'!E$61),"Missing",'3 Model Input'!E$61=6,(AA4405*G4405)/T4405))</f>
        <v>Blank</v>
      </c>
      <c r="AD4405" s="202" t="str">
        <f t="shared" si="717"/>
        <v>Blank</v>
      </c>
      <c r="AE4405" s="202" t="str">
        <f t="shared" si="718"/>
        <v>Blank</v>
      </c>
      <c r="AF4405" s="217" t="str">
        <f t="shared" si="719"/>
        <v>Blank</v>
      </c>
      <c r="AG4405" s="9" t="str" cm="1">
        <f t="array" ref="AG4405">_xlfn.IFS(ISNUMBER(AC4405), "", ISNUMBER(SEARCH("Blank", AC4405)), "", ISERROR(AC4405), "Bad input on tab 3")</f>
        <v/>
      </c>
    </row>
    <row r="4406" spans="2:33" ht="15" customHeight="1" x14ac:dyDescent="0.75">
      <c r="B4406" s="205" t="str">
        <f>'5 Driver Data'!B4406</f>
        <v>4398</v>
      </c>
      <c r="C4406" s="193">
        <f>'5 Driver Data'!C4406</f>
        <v>0</v>
      </c>
      <c r="D4406" s="192">
        <f>'5 Driver Data'!D4406</f>
        <v>0</v>
      </c>
      <c r="E4406" s="191">
        <f>'5 Driver Data'!E4406</f>
        <v>0</v>
      </c>
      <c r="F4406" s="191">
        <f>'5 Driver Data'!F4406</f>
        <v>0</v>
      </c>
      <c r="G4406" s="191">
        <f>'5 Driver Data'!G4406</f>
        <v>0</v>
      </c>
      <c r="H4406" s="191">
        <f>'5 Driver Data'!H4406</f>
        <v>0</v>
      </c>
      <c r="I4406" s="191">
        <f>'5 Driver Data'!I4406</f>
        <v>0</v>
      </c>
      <c r="J4406" s="191">
        <f>'5 Driver Data'!J4406</f>
        <v>0</v>
      </c>
      <c r="K4406" s="206">
        <f>'5 Driver Data'!K4406</f>
        <v>0</v>
      </c>
      <c r="L4406" s="1"/>
      <c r="M4406" s="216" t="str">
        <f>IF(D4406=0,"Blank",'3 Model Input'!E$44*'3 Model Input'!E$45)</f>
        <v>Blank</v>
      </c>
      <c r="N4406" s="197" t="str">
        <f t="shared" si="710"/>
        <v>Blank</v>
      </c>
      <c r="O4406" s="197" t="str">
        <f>IF(D4406=0,"Blank",'3 Model Input'!E$49*(1-'3 Model Input'!E$51))</f>
        <v>Blank</v>
      </c>
      <c r="P4406" s="197" t="str">
        <f t="shared" si="711"/>
        <v>Blank</v>
      </c>
      <c r="Q4406" s="197" t="str">
        <f>IF(D4406=0,"Blank",IF(D4406="BEV",E4406*(1-'3 Model Input'!E$54), E4406))</f>
        <v>Blank</v>
      </c>
      <c r="R4406" s="198" t="str">
        <f>IF(D4406=0,"Blank",IF(D4406="PHEV",F4406/G4406,F4406*(1-'3 Model Input'!E$54)/G4406))</f>
        <v>Blank</v>
      </c>
      <c r="S4406" s="198" t="str">
        <f>IF(D4406=0,"Blank",IF(D4406="PHEV",MIN(M4406,E4406),MIN(M4406,(E4406*(1-'3 Model Input'!E$54)))))</f>
        <v>Blank</v>
      </c>
      <c r="T4406" s="217" t="str">
        <f t="shared" si="712"/>
        <v>Blank</v>
      </c>
      <c r="U4406" s="89"/>
      <c r="V4406" s="216" t="str">
        <f>IF(D4406=0,"Blank",P4406*'3 Model Input'!E$50)</f>
        <v>Blank</v>
      </c>
      <c r="W4406" s="197" t="str">
        <f t="shared" si="713"/>
        <v>Blank</v>
      </c>
      <c r="X4406" s="197" t="str">
        <f t="shared" si="714"/>
        <v>Blank</v>
      </c>
      <c r="Y4406" s="197" t="str">
        <f t="shared" si="715"/>
        <v>Blank</v>
      </c>
      <c r="Z4406" s="197" t="str">
        <f t="shared" si="716"/>
        <v>Blank</v>
      </c>
      <c r="AA4406" s="223" t="str" cm="1">
        <f t="array" ref="AA4406">_xlfn.IFS(ISTEXT('3 Model Input'!F$70),"Missing",ISTEXT('3 Model Input'!I$70),"Missing",ISNUMBER('3 Model Input'!K$70),'3 Model Input'!K$70*P4406)</f>
        <v>Missing</v>
      </c>
      <c r="AB4406" s="89"/>
      <c r="AC4406" s="227" t="str" cm="1">
        <f t="array" ref="AC4406">IF(D4406=0,"Blank",_xlfn.IFS('3 Model Input'!E$61=1,(V4406*G4406)/T4406,'3 Model Input'!E$61=2,(W4406*G4406)/T4406,'3 Model Input'!E$61=3,(X4406*G4406)/T4406,'3 Model Input'!E$61=4,(Y4406*G4406)/T4406,'3 Model Input'!E$61=5,(Z4406*G4406)/T4406, ISTEXT('3 Model Input'!E$61),"Missing",'3 Model Input'!E$61=6,(AA4406*G4406)/T4406))</f>
        <v>Blank</v>
      </c>
      <c r="AD4406" s="202" t="str">
        <f t="shared" si="717"/>
        <v>Blank</v>
      </c>
      <c r="AE4406" s="202" t="str">
        <f t="shared" si="718"/>
        <v>Blank</v>
      </c>
      <c r="AF4406" s="217" t="str">
        <f t="shared" si="719"/>
        <v>Blank</v>
      </c>
      <c r="AG4406" s="9" t="str" cm="1">
        <f t="array" ref="AG4406">_xlfn.IFS(ISNUMBER(AC4406), "", ISNUMBER(SEARCH("Blank", AC4406)), "", ISERROR(AC4406), "Bad input on tab 3")</f>
        <v/>
      </c>
    </row>
    <row r="4407" spans="2:33" ht="15" customHeight="1" x14ac:dyDescent="0.75">
      <c r="B4407" s="205" t="str">
        <f>'5 Driver Data'!B4407</f>
        <v>4399</v>
      </c>
      <c r="C4407" s="193">
        <f>'5 Driver Data'!C4407</f>
        <v>0</v>
      </c>
      <c r="D4407" s="192">
        <f>'5 Driver Data'!D4407</f>
        <v>0</v>
      </c>
      <c r="E4407" s="191">
        <f>'5 Driver Data'!E4407</f>
        <v>0</v>
      </c>
      <c r="F4407" s="191">
        <f>'5 Driver Data'!F4407</f>
        <v>0</v>
      </c>
      <c r="G4407" s="191">
        <f>'5 Driver Data'!G4407</f>
        <v>0</v>
      </c>
      <c r="H4407" s="191">
        <f>'5 Driver Data'!H4407</f>
        <v>0</v>
      </c>
      <c r="I4407" s="191">
        <f>'5 Driver Data'!I4407</f>
        <v>0</v>
      </c>
      <c r="J4407" s="191">
        <f>'5 Driver Data'!J4407</f>
        <v>0</v>
      </c>
      <c r="K4407" s="206">
        <f>'5 Driver Data'!K4407</f>
        <v>0</v>
      </c>
      <c r="L4407" s="1"/>
      <c r="M4407" s="216" t="str">
        <f>IF(D4407=0,"Blank",'3 Model Input'!E$44*'3 Model Input'!E$45)</f>
        <v>Blank</v>
      </c>
      <c r="N4407" s="197" t="str">
        <f t="shared" si="710"/>
        <v>Blank</v>
      </c>
      <c r="O4407" s="197" t="str">
        <f>IF(D4407=0,"Blank",'3 Model Input'!E$49*(1-'3 Model Input'!E$51))</f>
        <v>Blank</v>
      </c>
      <c r="P4407" s="197" t="str">
        <f t="shared" si="711"/>
        <v>Blank</v>
      </c>
      <c r="Q4407" s="197" t="str">
        <f>IF(D4407=0,"Blank",IF(D4407="BEV",E4407*(1-'3 Model Input'!E$54), E4407))</f>
        <v>Blank</v>
      </c>
      <c r="R4407" s="198" t="str">
        <f>IF(D4407=0,"Blank",IF(D4407="PHEV",F4407/G4407,F4407*(1-'3 Model Input'!E$54)/G4407))</f>
        <v>Blank</v>
      </c>
      <c r="S4407" s="198" t="str">
        <f>IF(D4407=0,"Blank",IF(D4407="PHEV",MIN(M4407,E4407),MIN(M4407,(E4407*(1-'3 Model Input'!E$54)))))</f>
        <v>Blank</v>
      </c>
      <c r="T4407" s="217" t="str">
        <f t="shared" si="712"/>
        <v>Blank</v>
      </c>
      <c r="U4407" s="89"/>
      <c r="V4407" s="216" t="str">
        <f>IF(D4407=0,"Blank",P4407*'3 Model Input'!E$50)</f>
        <v>Blank</v>
      </c>
      <c r="W4407" s="197" t="str">
        <f t="shared" si="713"/>
        <v>Blank</v>
      </c>
      <c r="X4407" s="197" t="str">
        <f t="shared" si="714"/>
        <v>Blank</v>
      </c>
      <c r="Y4407" s="197" t="str">
        <f t="shared" si="715"/>
        <v>Blank</v>
      </c>
      <c r="Z4407" s="197" t="str">
        <f t="shared" si="716"/>
        <v>Blank</v>
      </c>
      <c r="AA4407" s="223" t="str" cm="1">
        <f t="array" ref="AA4407">_xlfn.IFS(ISTEXT('3 Model Input'!F$70),"Missing",ISTEXT('3 Model Input'!I$70),"Missing",ISNUMBER('3 Model Input'!K$70),'3 Model Input'!K$70*P4407)</f>
        <v>Missing</v>
      </c>
      <c r="AB4407" s="89"/>
      <c r="AC4407" s="227" t="str" cm="1">
        <f t="array" ref="AC4407">IF(D4407=0,"Blank",_xlfn.IFS('3 Model Input'!E$61=1,(V4407*G4407)/T4407,'3 Model Input'!E$61=2,(W4407*G4407)/T4407,'3 Model Input'!E$61=3,(X4407*G4407)/T4407,'3 Model Input'!E$61=4,(Y4407*G4407)/T4407,'3 Model Input'!E$61=5,(Z4407*G4407)/T4407, ISTEXT('3 Model Input'!E$61),"Missing",'3 Model Input'!E$61=6,(AA4407*G4407)/T4407))</f>
        <v>Blank</v>
      </c>
      <c r="AD4407" s="202" t="str">
        <f t="shared" si="717"/>
        <v>Blank</v>
      </c>
      <c r="AE4407" s="202" t="str">
        <f t="shared" si="718"/>
        <v>Blank</v>
      </c>
      <c r="AF4407" s="217" t="str">
        <f t="shared" si="719"/>
        <v>Blank</v>
      </c>
      <c r="AG4407" s="9" t="str" cm="1">
        <f t="array" ref="AG4407">_xlfn.IFS(ISNUMBER(AC4407), "", ISNUMBER(SEARCH("Blank", AC4407)), "", ISERROR(AC4407), "Bad input on tab 3")</f>
        <v/>
      </c>
    </row>
    <row r="4408" spans="2:33" ht="15" customHeight="1" x14ac:dyDescent="0.75">
      <c r="B4408" s="205" t="str">
        <f>'5 Driver Data'!B4408</f>
        <v>4400</v>
      </c>
      <c r="C4408" s="193">
        <f>'5 Driver Data'!C4408</f>
        <v>0</v>
      </c>
      <c r="D4408" s="192">
        <f>'5 Driver Data'!D4408</f>
        <v>0</v>
      </c>
      <c r="E4408" s="191">
        <f>'5 Driver Data'!E4408</f>
        <v>0</v>
      </c>
      <c r="F4408" s="191">
        <f>'5 Driver Data'!F4408</f>
        <v>0</v>
      </c>
      <c r="G4408" s="191">
        <f>'5 Driver Data'!G4408</f>
        <v>0</v>
      </c>
      <c r="H4408" s="191">
        <f>'5 Driver Data'!H4408</f>
        <v>0</v>
      </c>
      <c r="I4408" s="191">
        <f>'5 Driver Data'!I4408</f>
        <v>0</v>
      </c>
      <c r="J4408" s="191">
        <f>'5 Driver Data'!J4408</f>
        <v>0</v>
      </c>
      <c r="K4408" s="206">
        <f>'5 Driver Data'!K4408</f>
        <v>0</v>
      </c>
      <c r="L4408" s="1"/>
      <c r="M4408" s="216" t="str">
        <f>IF(D4408=0,"Blank",'3 Model Input'!E$44*'3 Model Input'!E$45)</f>
        <v>Blank</v>
      </c>
      <c r="N4408" s="197" t="str">
        <f t="shared" si="710"/>
        <v>Blank</v>
      </c>
      <c r="O4408" s="197" t="str">
        <f>IF(D4408=0,"Blank",'3 Model Input'!E$49*(1-'3 Model Input'!E$51))</f>
        <v>Blank</v>
      </c>
      <c r="P4408" s="197" t="str">
        <f t="shared" si="711"/>
        <v>Blank</v>
      </c>
      <c r="Q4408" s="197" t="str">
        <f>IF(D4408=0,"Blank",IF(D4408="BEV",E4408*(1-'3 Model Input'!E$54), E4408))</f>
        <v>Blank</v>
      </c>
      <c r="R4408" s="198" t="str">
        <f>IF(D4408=0,"Blank",IF(D4408="PHEV",F4408/G4408,F4408*(1-'3 Model Input'!E$54)/G4408))</f>
        <v>Blank</v>
      </c>
      <c r="S4408" s="198" t="str">
        <f>IF(D4408=0,"Blank",IF(D4408="PHEV",MIN(M4408,E4408),MIN(M4408,(E4408*(1-'3 Model Input'!E$54)))))</f>
        <v>Blank</v>
      </c>
      <c r="T4408" s="217" t="str">
        <f t="shared" si="712"/>
        <v>Blank</v>
      </c>
      <c r="U4408" s="89"/>
      <c r="V4408" s="216" t="str">
        <f>IF(D4408=0,"Blank",P4408*'3 Model Input'!E$50)</f>
        <v>Blank</v>
      </c>
      <c r="W4408" s="197" t="str">
        <f t="shared" si="713"/>
        <v>Blank</v>
      </c>
      <c r="X4408" s="197" t="str">
        <f t="shared" si="714"/>
        <v>Blank</v>
      </c>
      <c r="Y4408" s="197" t="str">
        <f t="shared" si="715"/>
        <v>Blank</v>
      </c>
      <c r="Z4408" s="197" t="str">
        <f t="shared" si="716"/>
        <v>Blank</v>
      </c>
      <c r="AA4408" s="223" t="str" cm="1">
        <f t="array" ref="AA4408">_xlfn.IFS(ISTEXT('3 Model Input'!F$70),"Missing",ISTEXT('3 Model Input'!I$70),"Missing",ISNUMBER('3 Model Input'!K$70),'3 Model Input'!K$70*P4408)</f>
        <v>Missing</v>
      </c>
      <c r="AB4408" s="89"/>
      <c r="AC4408" s="227" t="str" cm="1">
        <f t="array" ref="AC4408">IF(D4408=0,"Blank",_xlfn.IFS('3 Model Input'!E$61=1,(V4408*G4408)/T4408,'3 Model Input'!E$61=2,(W4408*G4408)/T4408,'3 Model Input'!E$61=3,(X4408*G4408)/T4408,'3 Model Input'!E$61=4,(Y4408*G4408)/T4408,'3 Model Input'!E$61=5,(Z4408*G4408)/T4408, ISTEXT('3 Model Input'!E$61),"Missing",'3 Model Input'!E$61=6,(AA4408*G4408)/T4408))</f>
        <v>Blank</v>
      </c>
      <c r="AD4408" s="202" t="str">
        <f t="shared" si="717"/>
        <v>Blank</v>
      </c>
      <c r="AE4408" s="202" t="str">
        <f t="shared" si="718"/>
        <v>Blank</v>
      </c>
      <c r="AF4408" s="217" t="str">
        <f t="shared" si="719"/>
        <v>Blank</v>
      </c>
      <c r="AG4408" s="9" t="str" cm="1">
        <f t="array" ref="AG4408">_xlfn.IFS(ISNUMBER(AC4408), "", ISNUMBER(SEARCH("Blank", AC4408)), "", ISERROR(AC4408), "Bad input on tab 3")</f>
        <v/>
      </c>
    </row>
    <row r="4409" spans="2:33" ht="15" customHeight="1" x14ac:dyDescent="0.75">
      <c r="B4409" s="205" t="str">
        <f>'5 Driver Data'!B4409</f>
        <v>4401</v>
      </c>
      <c r="C4409" s="193">
        <f>'5 Driver Data'!C4409</f>
        <v>0</v>
      </c>
      <c r="D4409" s="192">
        <f>'5 Driver Data'!D4409</f>
        <v>0</v>
      </c>
      <c r="E4409" s="191">
        <f>'5 Driver Data'!E4409</f>
        <v>0</v>
      </c>
      <c r="F4409" s="191">
        <f>'5 Driver Data'!F4409</f>
        <v>0</v>
      </c>
      <c r="G4409" s="191">
        <f>'5 Driver Data'!G4409</f>
        <v>0</v>
      </c>
      <c r="H4409" s="191">
        <f>'5 Driver Data'!H4409</f>
        <v>0</v>
      </c>
      <c r="I4409" s="191">
        <f>'5 Driver Data'!I4409</f>
        <v>0</v>
      </c>
      <c r="J4409" s="191">
        <f>'5 Driver Data'!J4409</f>
        <v>0</v>
      </c>
      <c r="K4409" s="206">
        <f>'5 Driver Data'!K4409</f>
        <v>0</v>
      </c>
      <c r="L4409" s="1"/>
      <c r="M4409" s="216" t="str">
        <f>IF(D4409=0,"Blank",'3 Model Input'!E$44*'3 Model Input'!E$45)</f>
        <v>Blank</v>
      </c>
      <c r="N4409" s="197" t="str">
        <f t="shared" si="710"/>
        <v>Blank</v>
      </c>
      <c r="O4409" s="197" t="str">
        <f>IF(D4409=0,"Blank",'3 Model Input'!E$49*(1-'3 Model Input'!E$51))</f>
        <v>Blank</v>
      </c>
      <c r="P4409" s="197" t="str">
        <f t="shared" si="711"/>
        <v>Blank</v>
      </c>
      <c r="Q4409" s="197" t="str">
        <f>IF(D4409=0,"Blank",IF(D4409="BEV",E4409*(1-'3 Model Input'!E$54), E4409))</f>
        <v>Blank</v>
      </c>
      <c r="R4409" s="198" t="str">
        <f>IF(D4409=0,"Blank",IF(D4409="PHEV",F4409/G4409,F4409*(1-'3 Model Input'!E$54)/G4409))</f>
        <v>Blank</v>
      </c>
      <c r="S4409" s="198" t="str">
        <f>IF(D4409=0,"Blank",IF(D4409="PHEV",MIN(M4409,E4409),MIN(M4409,(E4409*(1-'3 Model Input'!E$54)))))</f>
        <v>Blank</v>
      </c>
      <c r="T4409" s="217" t="str">
        <f t="shared" si="712"/>
        <v>Blank</v>
      </c>
      <c r="U4409" s="89"/>
      <c r="V4409" s="216" t="str">
        <f>IF(D4409=0,"Blank",P4409*'3 Model Input'!E$50)</f>
        <v>Blank</v>
      </c>
      <c r="W4409" s="197" t="str">
        <f t="shared" si="713"/>
        <v>Blank</v>
      </c>
      <c r="X4409" s="197" t="str">
        <f t="shared" si="714"/>
        <v>Blank</v>
      </c>
      <c r="Y4409" s="197" t="str">
        <f t="shared" si="715"/>
        <v>Blank</v>
      </c>
      <c r="Z4409" s="197" t="str">
        <f t="shared" si="716"/>
        <v>Blank</v>
      </c>
      <c r="AA4409" s="223" t="str" cm="1">
        <f t="array" ref="AA4409">_xlfn.IFS(ISTEXT('3 Model Input'!F$70),"Missing",ISTEXT('3 Model Input'!I$70),"Missing",ISNUMBER('3 Model Input'!K$70),'3 Model Input'!K$70*P4409)</f>
        <v>Missing</v>
      </c>
      <c r="AB4409" s="89"/>
      <c r="AC4409" s="227" t="str" cm="1">
        <f t="array" ref="AC4409">IF(D4409=0,"Blank",_xlfn.IFS('3 Model Input'!E$61=1,(V4409*G4409)/T4409,'3 Model Input'!E$61=2,(W4409*G4409)/T4409,'3 Model Input'!E$61=3,(X4409*G4409)/T4409,'3 Model Input'!E$61=4,(Y4409*G4409)/T4409,'3 Model Input'!E$61=5,(Z4409*G4409)/T4409, ISTEXT('3 Model Input'!E$61),"Missing",'3 Model Input'!E$61=6,(AA4409*G4409)/T4409))</f>
        <v>Blank</v>
      </c>
      <c r="AD4409" s="202" t="str">
        <f t="shared" si="717"/>
        <v>Blank</v>
      </c>
      <c r="AE4409" s="202" t="str">
        <f t="shared" si="718"/>
        <v>Blank</v>
      </c>
      <c r="AF4409" s="217" t="str">
        <f t="shared" si="719"/>
        <v>Blank</v>
      </c>
      <c r="AG4409" s="9" t="str" cm="1">
        <f t="array" ref="AG4409">_xlfn.IFS(ISNUMBER(AC4409), "", ISNUMBER(SEARCH("Blank", AC4409)), "", ISERROR(AC4409), "Bad input on tab 3")</f>
        <v/>
      </c>
    </row>
    <row r="4410" spans="2:33" ht="15" customHeight="1" x14ac:dyDescent="0.75">
      <c r="B4410" s="205" t="str">
        <f>'5 Driver Data'!B4410</f>
        <v>4402</v>
      </c>
      <c r="C4410" s="193">
        <f>'5 Driver Data'!C4410</f>
        <v>0</v>
      </c>
      <c r="D4410" s="192">
        <f>'5 Driver Data'!D4410</f>
        <v>0</v>
      </c>
      <c r="E4410" s="191">
        <f>'5 Driver Data'!E4410</f>
        <v>0</v>
      </c>
      <c r="F4410" s="191">
        <f>'5 Driver Data'!F4410</f>
        <v>0</v>
      </c>
      <c r="G4410" s="191">
        <f>'5 Driver Data'!G4410</f>
        <v>0</v>
      </c>
      <c r="H4410" s="191">
        <f>'5 Driver Data'!H4410</f>
        <v>0</v>
      </c>
      <c r="I4410" s="191">
        <f>'5 Driver Data'!I4410</f>
        <v>0</v>
      </c>
      <c r="J4410" s="191">
        <f>'5 Driver Data'!J4410</f>
        <v>0</v>
      </c>
      <c r="K4410" s="206">
        <f>'5 Driver Data'!K4410</f>
        <v>0</v>
      </c>
      <c r="L4410" s="1"/>
      <c r="M4410" s="216" t="str">
        <f>IF(D4410=0,"Blank",'3 Model Input'!E$44*'3 Model Input'!E$45)</f>
        <v>Blank</v>
      </c>
      <c r="N4410" s="197" t="str">
        <f t="shared" si="710"/>
        <v>Blank</v>
      </c>
      <c r="O4410" s="197" t="str">
        <f>IF(D4410=0,"Blank",'3 Model Input'!E$49*(1-'3 Model Input'!E$51))</f>
        <v>Blank</v>
      </c>
      <c r="P4410" s="197" t="str">
        <f t="shared" si="711"/>
        <v>Blank</v>
      </c>
      <c r="Q4410" s="197" t="str">
        <f>IF(D4410=0,"Blank",IF(D4410="BEV",E4410*(1-'3 Model Input'!E$54), E4410))</f>
        <v>Blank</v>
      </c>
      <c r="R4410" s="198" t="str">
        <f>IF(D4410=0,"Blank",IF(D4410="PHEV",F4410/G4410,F4410*(1-'3 Model Input'!E$54)/G4410))</f>
        <v>Blank</v>
      </c>
      <c r="S4410" s="198" t="str">
        <f>IF(D4410=0,"Blank",IF(D4410="PHEV",MIN(M4410,E4410),MIN(M4410,(E4410*(1-'3 Model Input'!E$54)))))</f>
        <v>Blank</v>
      </c>
      <c r="T4410" s="217" t="str">
        <f t="shared" si="712"/>
        <v>Blank</v>
      </c>
      <c r="U4410" s="89"/>
      <c r="V4410" s="216" t="str">
        <f>IF(D4410=0,"Blank",P4410*'3 Model Input'!E$50)</f>
        <v>Blank</v>
      </c>
      <c r="W4410" s="197" t="str">
        <f t="shared" si="713"/>
        <v>Blank</v>
      </c>
      <c r="X4410" s="197" t="str">
        <f t="shared" si="714"/>
        <v>Blank</v>
      </c>
      <c r="Y4410" s="197" t="str">
        <f t="shared" si="715"/>
        <v>Blank</v>
      </c>
      <c r="Z4410" s="197" t="str">
        <f t="shared" si="716"/>
        <v>Blank</v>
      </c>
      <c r="AA4410" s="223" t="str" cm="1">
        <f t="array" ref="AA4410">_xlfn.IFS(ISTEXT('3 Model Input'!F$70),"Missing",ISTEXT('3 Model Input'!I$70),"Missing",ISNUMBER('3 Model Input'!K$70),'3 Model Input'!K$70*P4410)</f>
        <v>Missing</v>
      </c>
      <c r="AB4410" s="89"/>
      <c r="AC4410" s="227" t="str" cm="1">
        <f t="array" ref="AC4410">IF(D4410=0,"Blank",_xlfn.IFS('3 Model Input'!E$61=1,(V4410*G4410)/T4410,'3 Model Input'!E$61=2,(W4410*G4410)/T4410,'3 Model Input'!E$61=3,(X4410*G4410)/T4410,'3 Model Input'!E$61=4,(Y4410*G4410)/T4410,'3 Model Input'!E$61=5,(Z4410*G4410)/T4410, ISTEXT('3 Model Input'!E$61),"Missing",'3 Model Input'!E$61=6,(AA4410*G4410)/T4410))</f>
        <v>Blank</v>
      </c>
      <c r="AD4410" s="202" t="str">
        <f t="shared" si="717"/>
        <v>Blank</v>
      </c>
      <c r="AE4410" s="202" t="str">
        <f t="shared" si="718"/>
        <v>Blank</v>
      </c>
      <c r="AF4410" s="217" t="str">
        <f t="shared" si="719"/>
        <v>Blank</v>
      </c>
      <c r="AG4410" s="9" t="str" cm="1">
        <f t="array" ref="AG4410">_xlfn.IFS(ISNUMBER(AC4410), "", ISNUMBER(SEARCH("Blank", AC4410)), "", ISERROR(AC4410), "Bad input on tab 3")</f>
        <v/>
      </c>
    </row>
    <row r="4411" spans="2:33" ht="15" customHeight="1" x14ac:dyDescent="0.75">
      <c r="B4411" s="205" t="str">
        <f>'5 Driver Data'!B4411</f>
        <v>4403</v>
      </c>
      <c r="C4411" s="193">
        <f>'5 Driver Data'!C4411</f>
        <v>0</v>
      </c>
      <c r="D4411" s="192">
        <f>'5 Driver Data'!D4411</f>
        <v>0</v>
      </c>
      <c r="E4411" s="191">
        <f>'5 Driver Data'!E4411</f>
        <v>0</v>
      </c>
      <c r="F4411" s="191">
        <f>'5 Driver Data'!F4411</f>
        <v>0</v>
      </c>
      <c r="G4411" s="191">
        <f>'5 Driver Data'!G4411</f>
        <v>0</v>
      </c>
      <c r="H4411" s="191">
        <f>'5 Driver Data'!H4411</f>
        <v>0</v>
      </c>
      <c r="I4411" s="191">
        <f>'5 Driver Data'!I4411</f>
        <v>0</v>
      </c>
      <c r="J4411" s="191">
        <f>'5 Driver Data'!J4411</f>
        <v>0</v>
      </c>
      <c r="K4411" s="206">
        <f>'5 Driver Data'!K4411</f>
        <v>0</v>
      </c>
      <c r="L4411" s="1"/>
      <c r="M4411" s="216" t="str">
        <f>IF(D4411=0,"Blank",'3 Model Input'!E$44*'3 Model Input'!E$45)</f>
        <v>Blank</v>
      </c>
      <c r="N4411" s="197" t="str">
        <f t="shared" si="710"/>
        <v>Blank</v>
      </c>
      <c r="O4411" s="197" t="str">
        <f>IF(D4411=0,"Blank",'3 Model Input'!E$49*(1-'3 Model Input'!E$51))</f>
        <v>Blank</v>
      </c>
      <c r="P4411" s="197" t="str">
        <f t="shared" si="711"/>
        <v>Blank</v>
      </c>
      <c r="Q4411" s="197" t="str">
        <f>IF(D4411=0,"Blank",IF(D4411="BEV",E4411*(1-'3 Model Input'!E$54), E4411))</f>
        <v>Blank</v>
      </c>
      <c r="R4411" s="198" t="str">
        <f>IF(D4411=0,"Blank",IF(D4411="PHEV",F4411/G4411,F4411*(1-'3 Model Input'!E$54)/G4411))</f>
        <v>Blank</v>
      </c>
      <c r="S4411" s="198" t="str">
        <f>IF(D4411=0,"Blank",IF(D4411="PHEV",MIN(M4411,E4411),MIN(M4411,(E4411*(1-'3 Model Input'!E$54)))))</f>
        <v>Blank</v>
      </c>
      <c r="T4411" s="217" t="str">
        <f t="shared" si="712"/>
        <v>Blank</v>
      </c>
      <c r="U4411" s="89"/>
      <c r="V4411" s="216" t="str">
        <f>IF(D4411=0,"Blank",P4411*'3 Model Input'!E$50)</f>
        <v>Blank</v>
      </c>
      <c r="W4411" s="197" t="str">
        <f t="shared" si="713"/>
        <v>Blank</v>
      </c>
      <c r="X4411" s="197" t="str">
        <f t="shared" si="714"/>
        <v>Blank</v>
      </c>
      <c r="Y4411" s="197" t="str">
        <f t="shared" si="715"/>
        <v>Blank</v>
      </c>
      <c r="Z4411" s="197" t="str">
        <f t="shared" si="716"/>
        <v>Blank</v>
      </c>
      <c r="AA4411" s="223" t="str" cm="1">
        <f t="array" ref="AA4411">_xlfn.IFS(ISTEXT('3 Model Input'!F$70),"Missing",ISTEXT('3 Model Input'!I$70),"Missing",ISNUMBER('3 Model Input'!K$70),'3 Model Input'!K$70*P4411)</f>
        <v>Missing</v>
      </c>
      <c r="AB4411" s="89"/>
      <c r="AC4411" s="227" t="str" cm="1">
        <f t="array" ref="AC4411">IF(D4411=0,"Blank",_xlfn.IFS('3 Model Input'!E$61=1,(V4411*G4411)/T4411,'3 Model Input'!E$61=2,(W4411*G4411)/T4411,'3 Model Input'!E$61=3,(X4411*G4411)/T4411,'3 Model Input'!E$61=4,(Y4411*G4411)/T4411,'3 Model Input'!E$61=5,(Z4411*G4411)/T4411, ISTEXT('3 Model Input'!E$61),"Missing",'3 Model Input'!E$61=6,(AA4411*G4411)/T4411))</f>
        <v>Blank</v>
      </c>
      <c r="AD4411" s="202" t="str">
        <f t="shared" si="717"/>
        <v>Blank</v>
      </c>
      <c r="AE4411" s="202" t="str">
        <f t="shared" si="718"/>
        <v>Blank</v>
      </c>
      <c r="AF4411" s="217" t="str">
        <f t="shared" si="719"/>
        <v>Blank</v>
      </c>
      <c r="AG4411" s="9" t="str" cm="1">
        <f t="array" ref="AG4411">_xlfn.IFS(ISNUMBER(AC4411), "", ISNUMBER(SEARCH("Blank", AC4411)), "", ISERROR(AC4411), "Bad input on tab 3")</f>
        <v/>
      </c>
    </row>
    <row r="4412" spans="2:33" ht="15" customHeight="1" x14ac:dyDescent="0.75">
      <c r="B4412" s="205" t="str">
        <f>'5 Driver Data'!B4412</f>
        <v>4404</v>
      </c>
      <c r="C4412" s="193">
        <f>'5 Driver Data'!C4412</f>
        <v>0</v>
      </c>
      <c r="D4412" s="192">
        <f>'5 Driver Data'!D4412</f>
        <v>0</v>
      </c>
      <c r="E4412" s="191">
        <f>'5 Driver Data'!E4412</f>
        <v>0</v>
      </c>
      <c r="F4412" s="191">
        <f>'5 Driver Data'!F4412</f>
        <v>0</v>
      </c>
      <c r="G4412" s="191">
        <f>'5 Driver Data'!G4412</f>
        <v>0</v>
      </c>
      <c r="H4412" s="191">
        <f>'5 Driver Data'!H4412</f>
        <v>0</v>
      </c>
      <c r="I4412" s="191">
        <f>'5 Driver Data'!I4412</f>
        <v>0</v>
      </c>
      <c r="J4412" s="191">
        <f>'5 Driver Data'!J4412</f>
        <v>0</v>
      </c>
      <c r="K4412" s="206">
        <f>'5 Driver Data'!K4412</f>
        <v>0</v>
      </c>
      <c r="L4412" s="1"/>
      <c r="M4412" s="216" t="str">
        <f>IF(D4412=0,"Blank",'3 Model Input'!E$44*'3 Model Input'!E$45)</f>
        <v>Blank</v>
      </c>
      <c r="N4412" s="197" t="str">
        <f t="shared" si="710"/>
        <v>Blank</v>
      </c>
      <c r="O4412" s="197" t="str">
        <f>IF(D4412=0,"Blank",'3 Model Input'!E$49*(1-'3 Model Input'!E$51))</f>
        <v>Blank</v>
      </c>
      <c r="P4412" s="197" t="str">
        <f t="shared" si="711"/>
        <v>Blank</v>
      </c>
      <c r="Q4412" s="197" t="str">
        <f>IF(D4412=0,"Blank",IF(D4412="BEV",E4412*(1-'3 Model Input'!E$54), E4412))</f>
        <v>Blank</v>
      </c>
      <c r="R4412" s="198" t="str">
        <f>IF(D4412=0,"Blank",IF(D4412="PHEV",F4412/G4412,F4412*(1-'3 Model Input'!E$54)/G4412))</f>
        <v>Blank</v>
      </c>
      <c r="S4412" s="198" t="str">
        <f>IF(D4412=0,"Blank",IF(D4412="PHEV",MIN(M4412,E4412),MIN(M4412,(E4412*(1-'3 Model Input'!E$54)))))</f>
        <v>Blank</v>
      </c>
      <c r="T4412" s="217" t="str">
        <f t="shared" si="712"/>
        <v>Blank</v>
      </c>
      <c r="U4412" s="89"/>
      <c r="V4412" s="216" t="str">
        <f>IF(D4412=0,"Blank",P4412*'3 Model Input'!E$50)</f>
        <v>Blank</v>
      </c>
      <c r="W4412" s="197" t="str">
        <f t="shared" si="713"/>
        <v>Blank</v>
      </c>
      <c r="X4412" s="197" t="str">
        <f t="shared" si="714"/>
        <v>Blank</v>
      </c>
      <c r="Y4412" s="197" t="str">
        <f t="shared" si="715"/>
        <v>Blank</v>
      </c>
      <c r="Z4412" s="197" t="str">
        <f t="shared" si="716"/>
        <v>Blank</v>
      </c>
      <c r="AA4412" s="223" t="str" cm="1">
        <f t="array" ref="AA4412">_xlfn.IFS(ISTEXT('3 Model Input'!F$70),"Missing",ISTEXT('3 Model Input'!I$70),"Missing",ISNUMBER('3 Model Input'!K$70),'3 Model Input'!K$70*P4412)</f>
        <v>Missing</v>
      </c>
      <c r="AB4412" s="89"/>
      <c r="AC4412" s="227" t="str" cm="1">
        <f t="array" ref="AC4412">IF(D4412=0,"Blank",_xlfn.IFS('3 Model Input'!E$61=1,(V4412*G4412)/T4412,'3 Model Input'!E$61=2,(W4412*G4412)/T4412,'3 Model Input'!E$61=3,(X4412*G4412)/T4412,'3 Model Input'!E$61=4,(Y4412*G4412)/T4412,'3 Model Input'!E$61=5,(Z4412*G4412)/T4412, ISTEXT('3 Model Input'!E$61),"Missing",'3 Model Input'!E$61=6,(AA4412*G4412)/T4412))</f>
        <v>Blank</v>
      </c>
      <c r="AD4412" s="202" t="str">
        <f t="shared" si="717"/>
        <v>Blank</v>
      </c>
      <c r="AE4412" s="202" t="str">
        <f t="shared" si="718"/>
        <v>Blank</v>
      </c>
      <c r="AF4412" s="217" t="str">
        <f t="shared" si="719"/>
        <v>Blank</v>
      </c>
      <c r="AG4412" s="9" t="str" cm="1">
        <f t="array" ref="AG4412">_xlfn.IFS(ISNUMBER(AC4412), "", ISNUMBER(SEARCH("Blank", AC4412)), "", ISERROR(AC4412), "Bad input on tab 3")</f>
        <v/>
      </c>
    </row>
    <row r="4413" spans="2:33" ht="15" customHeight="1" x14ac:dyDescent="0.75">
      <c r="B4413" s="205" t="str">
        <f>'5 Driver Data'!B4413</f>
        <v>4405</v>
      </c>
      <c r="C4413" s="193">
        <f>'5 Driver Data'!C4413</f>
        <v>0</v>
      </c>
      <c r="D4413" s="192">
        <f>'5 Driver Data'!D4413</f>
        <v>0</v>
      </c>
      <c r="E4413" s="191">
        <f>'5 Driver Data'!E4413</f>
        <v>0</v>
      </c>
      <c r="F4413" s="191">
        <f>'5 Driver Data'!F4413</f>
        <v>0</v>
      </c>
      <c r="G4413" s="191">
        <f>'5 Driver Data'!G4413</f>
        <v>0</v>
      </c>
      <c r="H4413" s="191">
        <f>'5 Driver Data'!H4413</f>
        <v>0</v>
      </c>
      <c r="I4413" s="191">
        <f>'5 Driver Data'!I4413</f>
        <v>0</v>
      </c>
      <c r="J4413" s="191">
        <f>'5 Driver Data'!J4413</f>
        <v>0</v>
      </c>
      <c r="K4413" s="206">
        <f>'5 Driver Data'!K4413</f>
        <v>0</v>
      </c>
      <c r="L4413" s="1"/>
      <c r="M4413" s="216" t="str">
        <f>IF(D4413=0,"Blank",'3 Model Input'!E$44*'3 Model Input'!E$45)</f>
        <v>Blank</v>
      </c>
      <c r="N4413" s="197" t="str">
        <f t="shared" si="710"/>
        <v>Blank</v>
      </c>
      <c r="O4413" s="197" t="str">
        <f>IF(D4413=0,"Blank",'3 Model Input'!E$49*(1-'3 Model Input'!E$51))</f>
        <v>Blank</v>
      </c>
      <c r="P4413" s="197" t="str">
        <f t="shared" si="711"/>
        <v>Blank</v>
      </c>
      <c r="Q4413" s="197" t="str">
        <f>IF(D4413=0,"Blank",IF(D4413="BEV",E4413*(1-'3 Model Input'!E$54), E4413))</f>
        <v>Blank</v>
      </c>
      <c r="R4413" s="198" t="str">
        <f>IF(D4413=0,"Blank",IF(D4413="PHEV",F4413/G4413,F4413*(1-'3 Model Input'!E$54)/G4413))</f>
        <v>Blank</v>
      </c>
      <c r="S4413" s="198" t="str">
        <f>IF(D4413=0,"Blank",IF(D4413="PHEV",MIN(M4413,E4413),MIN(M4413,(E4413*(1-'3 Model Input'!E$54)))))</f>
        <v>Blank</v>
      </c>
      <c r="T4413" s="217" t="str">
        <f t="shared" si="712"/>
        <v>Blank</v>
      </c>
      <c r="U4413" s="89"/>
      <c r="V4413" s="216" t="str">
        <f>IF(D4413=0,"Blank",P4413*'3 Model Input'!E$50)</f>
        <v>Blank</v>
      </c>
      <c r="W4413" s="197" t="str">
        <f t="shared" si="713"/>
        <v>Blank</v>
      </c>
      <c r="X4413" s="197" t="str">
        <f t="shared" si="714"/>
        <v>Blank</v>
      </c>
      <c r="Y4413" s="197" t="str">
        <f t="shared" si="715"/>
        <v>Blank</v>
      </c>
      <c r="Z4413" s="197" t="str">
        <f t="shared" si="716"/>
        <v>Blank</v>
      </c>
      <c r="AA4413" s="223" t="str" cm="1">
        <f t="array" ref="AA4413">_xlfn.IFS(ISTEXT('3 Model Input'!F$70),"Missing",ISTEXT('3 Model Input'!I$70),"Missing",ISNUMBER('3 Model Input'!K$70),'3 Model Input'!K$70*P4413)</f>
        <v>Missing</v>
      </c>
      <c r="AB4413" s="89"/>
      <c r="AC4413" s="227" t="str" cm="1">
        <f t="array" ref="AC4413">IF(D4413=0,"Blank",_xlfn.IFS('3 Model Input'!E$61=1,(V4413*G4413)/T4413,'3 Model Input'!E$61=2,(W4413*G4413)/T4413,'3 Model Input'!E$61=3,(X4413*G4413)/T4413,'3 Model Input'!E$61=4,(Y4413*G4413)/T4413,'3 Model Input'!E$61=5,(Z4413*G4413)/T4413, ISTEXT('3 Model Input'!E$61),"Missing",'3 Model Input'!E$61=6,(AA4413*G4413)/T4413))</f>
        <v>Blank</v>
      </c>
      <c r="AD4413" s="202" t="str">
        <f t="shared" si="717"/>
        <v>Blank</v>
      </c>
      <c r="AE4413" s="202" t="str">
        <f t="shared" si="718"/>
        <v>Blank</v>
      </c>
      <c r="AF4413" s="217" t="str">
        <f t="shared" si="719"/>
        <v>Blank</v>
      </c>
      <c r="AG4413" s="9" t="str" cm="1">
        <f t="array" ref="AG4413">_xlfn.IFS(ISNUMBER(AC4413), "", ISNUMBER(SEARCH("Blank", AC4413)), "", ISERROR(AC4413), "Bad input on tab 3")</f>
        <v/>
      </c>
    </row>
    <row r="4414" spans="2:33" ht="15" customHeight="1" x14ac:dyDescent="0.75">
      <c r="B4414" s="205" t="str">
        <f>'5 Driver Data'!B4414</f>
        <v>4406</v>
      </c>
      <c r="C4414" s="193">
        <f>'5 Driver Data'!C4414</f>
        <v>0</v>
      </c>
      <c r="D4414" s="192">
        <f>'5 Driver Data'!D4414</f>
        <v>0</v>
      </c>
      <c r="E4414" s="191">
        <f>'5 Driver Data'!E4414</f>
        <v>0</v>
      </c>
      <c r="F4414" s="191">
        <f>'5 Driver Data'!F4414</f>
        <v>0</v>
      </c>
      <c r="G4414" s="191">
        <f>'5 Driver Data'!G4414</f>
        <v>0</v>
      </c>
      <c r="H4414" s="191">
        <f>'5 Driver Data'!H4414</f>
        <v>0</v>
      </c>
      <c r="I4414" s="191">
        <f>'5 Driver Data'!I4414</f>
        <v>0</v>
      </c>
      <c r="J4414" s="191">
        <f>'5 Driver Data'!J4414</f>
        <v>0</v>
      </c>
      <c r="K4414" s="206">
        <f>'5 Driver Data'!K4414</f>
        <v>0</v>
      </c>
      <c r="L4414" s="1"/>
      <c r="M4414" s="216" t="str">
        <f>IF(D4414=0,"Blank",'3 Model Input'!E$44*'3 Model Input'!E$45)</f>
        <v>Blank</v>
      </c>
      <c r="N4414" s="197" t="str">
        <f t="shared" si="710"/>
        <v>Blank</v>
      </c>
      <c r="O4414" s="197" t="str">
        <f>IF(D4414=0,"Blank",'3 Model Input'!E$49*(1-'3 Model Input'!E$51))</f>
        <v>Blank</v>
      </c>
      <c r="P4414" s="197" t="str">
        <f t="shared" si="711"/>
        <v>Blank</v>
      </c>
      <c r="Q4414" s="197" t="str">
        <f>IF(D4414=0,"Blank",IF(D4414="BEV",E4414*(1-'3 Model Input'!E$54), E4414))</f>
        <v>Blank</v>
      </c>
      <c r="R4414" s="198" t="str">
        <f>IF(D4414=0,"Blank",IF(D4414="PHEV",F4414/G4414,F4414*(1-'3 Model Input'!E$54)/G4414))</f>
        <v>Blank</v>
      </c>
      <c r="S4414" s="198" t="str">
        <f>IF(D4414=0,"Blank",IF(D4414="PHEV",MIN(M4414,E4414),MIN(M4414,(E4414*(1-'3 Model Input'!E$54)))))</f>
        <v>Blank</v>
      </c>
      <c r="T4414" s="217" t="str">
        <f t="shared" si="712"/>
        <v>Blank</v>
      </c>
      <c r="U4414" s="89"/>
      <c r="V4414" s="216" t="str">
        <f>IF(D4414=0,"Blank",P4414*'3 Model Input'!E$50)</f>
        <v>Blank</v>
      </c>
      <c r="W4414" s="197" t="str">
        <f t="shared" si="713"/>
        <v>Blank</v>
      </c>
      <c r="X4414" s="197" t="str">
        <f t="shared" si="714"/>
        <v>Blank</v>
      </c>
      <c r="Y4414" s="197" t="str">
        <f t="shared" si="715"/>
        <v>Blank</v>
      </c>
      <c r="Z4414" s="197" t="str">
        <f t="shared" si="716"/>
        <v>Blank</v>
      </c>
      <c r="AA4414" s="223" t="str" cm="1">
        <f t="array" ref="AA4414">_xlfn.IFS(ISTEXT('3 Model Input'!F$70),"Missing",ISTEXT('3 Model Input'!I$70),"Missing",ISNUMBER('3 Model Input'!K$70),'3 Model Input'!K$70*P4414)</f>
        <v>Missing</v>
      </c>
      <c r="AB4414" s="89"/>
      <c r="AC4414" s="227" t="str" cm="1">
        <f t="array" ref="AC4414">IF(D4414=0,"Blank",_xlfn.IFS('3 Model Input'!E$61=1,(V4414*G4414)/T4414,'3 Model Input'!E$61=2,(W4414*G4414)/T4414,'3 Model Input'!E$61=3,(X4414*G4414)/T4414,'3 Model Input'!E$61=4,(Y4414*G4414)/T4414,'3 Model Input'!E$61=5,(Z4414*G4414)/T4414, ISTEXT('3 Model Input'!E$61),"Missing",'3 Model Input'!E$61=6,(AA4414*G4414)/T4414))</f>
        <v>Blank</v>
      </c>
      <c r="AD4414" s="202" t="str">
        <f t="shared" si="717"/>
        <v>Blank</v>
      </c>
      <c r="AE4414" s="202" t="str">
        <f t="shared" si="718"/>
        <v>Blank</v>
      </c>
      <c r="AF4414" s="217" t="str">
        <f t="shared" si="719"/>
        <v>Blank</v>
      </c>
      <c r="AG4414" s="9" t="str" cm="1">
        <f t="array" ref="AG4414">_xlfn.IFS(ISNUMBER(AC4414), "", ISNUMBER(SEARCH("Blank", AC4414)), "", ISERROR(AC4414), "Bad input on tab 3")</f>
        <v/>
      </c>
    </row>
    <row r="4415" spans="2:33" ht="15" customHeight="1" x14ac:dyDescent="0.75">
      <c r="B4415" s="205" t="str">
        <f>'5 Driver Data'!B4415</f>
        <v>4407</v>
      </c>
      <c r="C4415" s="193">
        <f>'5 Driver Data'!C4415</f>
        <v>0</v>
      </c>
      <c r="D4415" s="192">
        <f>'5 Driver Data'!D4415</f>
        <v>0</v>
      </c>
      <c r="E4415" s="191">
        <f>'5 Driver Data'!E4415</f>
        <v>0</v>
      </c>
      <c r="F4415" s="191">
        <f>'5 Driver Data'!F4415</f>
        <v>0</v>
      </c>
      <c r="G4415" s="191">
        <f>'5 Driver Data'!G4415</f>
        <v>0</v>
      </c>
      <c r="H4415" s="191">
        <f>'5 Driver Data'!H4415</f>
        <v>0</v>
      </c>
      <c r="I4415" s="191">
        <f>'5 Driver Data'!I4415</f>
        <v>0</v>
      </c>
      <c r="J4415" s="191">
        <f>'5 Driver Data'!J4415</f>
        <v>0</v>
      </c>
      <c r="K4415" s="206">
        <f>'5 Driver Data'!K4415</f>
        <v>0</v>
      </c>
      <c r="L4415" s="1"/>
      <c r="M4415" s="216" t="str">
        <f>IF(D4415=0,"Blank",'3 Model Input'!E$44*'3 Model Input'!E$45)</f>
        <v>Blank</v>
      </c>
      <c r="N4415" s="197" t="str">
        <f t="shared" si="710"/>
        <v>Blank</v>
      </c>
      <c r="O4415" s="197" t="str">
        <f>IF(D4415=0,"Blank",'3 Model Input'!E$49*(1-'3 Model Input'!E$51))</f>
        <v>Blank</v>
      </c>
      <c r="P4415" s="197" t="str">
        <f t="shared" si="711"/>
        <v>Blank</v>
      </c>
      <c r="Q4415" s="197" t="str">
        <f>IF(D4415=0,"Blank",IF(D4415="BEV",E4415*(1-'3 Model Input'!E$54), E4415))</f>
        <v>Blank</v>
      </c>
      <c r="R4415" s="198" t="str">
        <f>IF(D4415=0,"Blank",IF(D4415="PHEV",F4415/G4415,F4415*(1-'3 Model Input'!E$54)/G4415))</f>
        <v>Blank</v>
      </c>
      <c r="S4415" s="198" t="str">
        <f>IF(D4415=0,"Blank",IF(D4415="PHEV",MIN(M4415,E4415),MIN(M4415,(E4415*(1-'3 Model Input'!E$54)))))</f>
        <v>Blank</v>
      </c>
      <c r="T4415" s="217" t="str">
        <f t="shared" si="712"/>
        <v>Blank</v>
      </c>
      <c r="U4415" s="89"/>
      <c r="V4415" s="216" t="str">
        <f>IF(D4415=0,"Blank",P4415*'3 Model Input'!E$50)</f>
        <v>Blank</v>
      </c>
      <c r="W4415" s="197" t="str">
        <f t="shared" si="713"/>
        <v>Blank</v>
      </c>
      <c r="X4415" s="197" t="str">
        <f t="shared" si="714"/>
        <v>Blank</v>
      </c>
      <c r="Y4415" s="197" t="str">
        <f t="shared" si="715"/>
        <v>Blank</v>
      </c>
      <c r="Z4415" s="197" t="str">
        <f t="shared" si="716"/>
        <v>Blank</v>
      </c>
      <c r="AA4415" s="223" t="str" cm="1">
        <f t="array" ref="AA4415">_xlfn.IFS(ISTEXT('3 Model Input'!F$70),"Missing",ISTEXT('3 Model Input'!I$70),"Missing",ISNUMBER('3 Model Input'!K$70),'3 Model Input'!K$70*P4415)</f>
        <v>Missing</v>
      </c>
      <c r="AB4415" s="89"/>
      <c r="AC4415" s="227" t="str" cm="1">
        <f t="array" ref="AC4415">IF(D4415=0,"Blank",_xlfn.IFS('3 Model Input'!E$61=1,(V4415*G4415)/T4415,'3 Model Input'!E$61=2,(W4415*G4415)/T4415,'3 Model Input'!E$61=3,(X4415*G4415)/T4415,'3 Model Input'!E$61=4,(Y4415*G4415)/T4415,'3 Model Input'!E$61=5,(Z4415*G4415)/T4415, ISTEXT('3 Model Input'!E$61),"Missing",'3 Model Input'!E$61=6,(AA4415*G4415)/T4415))</f>
        <v>Blank</v>
      </c>
      <c r="AD4415" s="202" t="str">
        <f t="shared" si="717"/>
        <v>Blank</v>
      </c>
      <c r="AE4415" s="202" t="str">
        <f t="shared" si="718"/>
        <v>Blank</v>
      </c>
      <c r="AF4415" s="217" t="str">
        <f t="shared" si="719"/>
        <v>Blank</v>
      </c>
      <c r="AG4415" s="9" t="str" cm="1">
        <f t="array" ref="AG4415">_xlfn.IFS(ISNUMBER(AC4415), "", ISNUMBER(SEARCH("Blank", AC4415)), "", ISERROR(AC4415), "Bad input on tab 3")</f>
        <v/>
      </c>
    </row>
    <row r="4416" spans="2:33" ht="15" customHeight="1" x14ac:dyDescent="0.75">
      <c r="B4416" s="205" t="str">
        <f>'5 Driver Data'!B4416</f>
        <v>4408</v>
      </c>
      <c r="C4416" s="193">
        <f>'5 Driver Data'!C4416</f>
        <v>0</v>
      </c>
      <c r="D4416" s="192">
        <f>'5 Driver Data'!D4416</f>
        <v>0</v>
      </c>
      <c r="E4416" s="191">
        <f>'5 Driver Data'!E4416</f>
        <v>0</v>
      </c>
      <c r="F4416" s="191">
        <f>'5 Driver Data'!F4416</f>
        <v>0</v>
      </c>
      <c r="G4416" s="191">
        <f>'5 Driver Data'!G4416</f>
        <v>0</v>
      </c>
      <c r="H4416" s="191">
        <f>'5 Driver Data'!H4416</f>
        <v>0</v>
      </c>
      <c r="I4416" s="191">
        <f>'5 Driver Data'!I4416</f>
        <v>0</v>
      </c>
      <c r="J4416" s="191">
        <f>'5 Driver Data'!J4416</f>
        <v>0</v>
      </c>
      <c r="K4416" s="206">
        <f>'5 Driver Data'!K4416</f>
        <v>0</v>
      </c>
      <c r="L4416" s="1"/>
      <c r="M4416" s="216" t="str">
        <f>IF(D4416=0,"Blank",'3 Model Input'!E$44*'3 Model Input'!E$45)</f>
        <v>Blank</v>
      </c>
      <c r="N4416" s="197" t="str">
        <f t="shared" si="710"/>
        <v>Blank</v>
      </c>
      <c r="O4416" s="197" t="str">
        <f>IF(D4416=0,"Blank",'3 Model Input'!E$49*(1-'3 Model Input'!E$51))</f>
        <v>Blank</v>
      </c>
      <c r="P4416" s="197" t="str">
        <f t="shared" si="711"/>
        <v>Blank</v>
      </c>
      <c r="Q4416" s="197" t="str">
        <f>IF(D4416=0,"Blank",IF(D4416="BEV",E4416*(1-'3 Model Input'!E$54), E4416))</f>
        <v>Blank</v>
      </c>
      <c r="R4416" s="198" t="str">
        <f>IF(D4416=0,"Blank",IF(D4416="PHEV",F4416/G4416,F4416*(1-'3 Model Input'!E$54)/G4416))</f>
        <v>Blank</v>
      </c>
      <c r="S4416" s="198" t="str">
        <f>IF(D4416=0,"Blank",IF(D4416="PHEV",MIN(M4416,E4416),MIN(M4416,(E4416*(1-'3 Model Input'!E$54)))))</f>
        <v>Blank</v>
      </c>
      <c r="T4416" s="217" t="str">
        <f t="shared" si="712"/>
        <v>Blank</v>
      </c>
      <c r="U4416" s="89"/>
      <c r="V4416" s="216" t="str">
        <f>IF(D4416=0,"Blank",P4416*'3 Model Input'!E$50)</f>
        <v>Blank</v>
      </c>
      <c r="W4416" s="197" t="str">
        <f t="shared" si="713"/>
        <v>Blank</v>
      </c>
      <c r="X4416" s="197" t="str">
        <f t="shared" si="714"/>
        <v>Blank</v>
      </c>
      <c r="Y4416" s="197" t="str">
        <f t="shared" si="715"/>
        <v>Blank</v>
      </c>
      <c r="Z4416" s="197" t="str">
        <f t="shared" si="716"/>
        <v>Blank</v>
      </c>
      <c r="AA4416" s="223" t="str" cm="1">
        <f t="array" ref="AA4416">_xlfn.IFS(ISTEXT('3 Model Input'!F$70),"Missing",ISTEXT('3 Model Input'!I$70),"Missing",ISNUMBER('3 Model Input'!K$70),'3 Model Input'!K$70*P4416)</f>
        <v>Missing</v>
      </c>
      <c r="AB4416" s="89"/>
      <c r="AC4416" s="227" t="str" cm="1">
        <f t="array" ref="AC4416">IF(D4416=0,"Blank",_xlfn.IFS('3 Model Input'!E$61=1,(V4416*G4416)/T4416,'3 Model Input'!E$61=2,(W4416*G4416)/T4416,'3 Model Input'!E$61=3,(X4416*G4416)/T4416,'3 Model Input'!E$61=4,(Y4416*G4416)/T4416,'3 Model Input'!E$61=5,(Z4416*G4416)/T4416, ISTEXT('3 Model Input'!E$61),"Missing",'3 Model Input'!E$61=6,(AA4416*G4416)/T4416))</f>
        <v>Blank</v>
      </c>
      <c r="AD4416" s="202" t="str">
        <f t="shared" si="717"/>
        <v>Blank</v>
      </c>
      <c r="AE4416" s="202" t="str">
        <f t="shared" si="718"/>
        <v>Blank</v>
      </c>
      <c r="AF4416" s="217" t="str">
        <f t="shared" si="719"/>
        <v>Blank</v>
      </c>
      <c r="AG4416" s="9" t="str" cm="1">
        <f t="array" ref="AG4416">_xlfn.IFS(ISNUMBER(AC4416), "", ISNUMBER(SEARCH("Blank", AC4416)), "", ISERROR(AC4416), "Bad input on tab 3")</f>
        <v/>
      </c>
    </row>
    <row r="4417" spans="2:33" ht="15" customHeight="1" x14ac:dyDescent="0.75">
      <c r="B4417" s="205" t="str">
        <f>'5 Driver Data'!B4417</f>
        <v>4409</v>
      </c>
      <c r="C4417" s="193">
        <f>'5 Driver Data'!C4417</f>
        <v>0</v>
      </c>
      <c r="D4417" s="192">
        <f>'5 Driver Data'!D4417</f>
        <v>0</v>
      </c>
      <c r="E4417" s="191">
        <f>'5 Driver Data'!E4417</f>
        <v>0</v>
      </c>
      <c r="F4417" s="191">
        <f>'5 Driver Data'!F4417</f>
        <v>0</v>
      </c>
      <c r="G4417" s="191">
        <f>'5 Driver Data'!G4417</f>
        <v>0</v>
      </c>
      <c r="H4417" s="191">
        <f>'5 Driver Data'!H4417</f>
        <v>0</v>
      </c>
      <c r="I4417" s="191">
        <f>'5 Driver Data'!I4417</f>
        <v>0</v>
      </c>
      <c r="J4417" s="191">
        <f>'5 Driver Data'!J4417</f>
        <v>0</v>
      </c>
      <c r="K4417" s="206">
        <f>'5 Driver Data'!K4417</f>
        <v>0</v>
      </c>
      <c r="L4417" s="1"/>
      <c r="M4417" s="216" t="str">
        <f>IF(D4417=0,"Blank",'3 Model Input'!E$44*'3 Model Input'!E$45)</f>
        <v>Blank</v>
      </c>
      <c r="N4417" s="197" t="str">
        <f t="shared" si="710"/>
        <v>Blank</v>
      </c>
      <c r="O4417" s="197" t="str">
        <f>IF(D4417=0,"Blank",'3 Model Input'!E$49*(1-'3 Model Input'!E$51))</f>
        <v>Blank</v>
      </c>
      <c r="P4417" s="197" t="str">
        <f t="shared" si="711"/>
        <v>Blank</v>
      </c>
      <c r="Q4417" s="197" t="str">
        <f>IF(D4417=0,"Blank",IF(D4417="BEV",E4417*(1-'3 Model Input'!E$54), E4417))</f>
        <v>Blank</v>
      </c>
      <c r="R4417" s="198" t="str">
        <f>IF(D4417=0,"Blank",IF(D4417="PHEV",F4417/G4417,F4417*(1-'3 Model Input'!E$54)/G4417))</f>
        <v>Blank</v>
      </c>
      <c r="S4417" s="198" t="str">
        <f>IF(D4417=0,"Blank",IF(D4417="PHEV",MIN(M4417,E4417),MIN(M4417,(E4417*(1-'3 Model Input'!E$54)))))</f>
        <v>Blank</v>
      </c>
      <c r="T4417" s="217" t="str">
        <f t="shared" si="712"/>
        <v>Blank</v>
      </c>
      <c r="U4417" s="89"/>
      <c r="V4417" s="216" t="str">
        <f>IF(D4417=0,"Blank",P4417*'3 Model Input'!E$50)</f>
        <v>Blank</v>
      </c>
      <c r="W4417" s="197" t="str">
        <f t="shared" si="713"/>
        <v>Blank</v>
      </c>
      <c r="X4417" s="197" t="str">
        <f t="shared" si="714"/>
        <v>Blank</v>
      </c>
      <c r="Y4417" s="197" t="str">
        <f t="shared" si="715"/>
        <v>Blank</v>
      </c>
      <c r="Z4417" s="197" t="str">
        <f t="shared" si="716"/>
        <v>Blank</v>
      </c>
      <c r="AA4417" s="223" t="str" cm="1">
        <f t="array" ref="AA4417">_xlfn.IFS(ISTEXT('3 Model Input'!F$70),"Missing",ISTEXT('3 Model Input'!I$70),"Missing",ISNUMBER('3 Model Input'!K$70),'3 Model Input'!K$70*P4417)</f>
        <v>Missing</v>
      </c>
      <c r="AB4417" s="89"/>
      <c r="AC4417" s="227" t="str" cm="1">
        <f t="array" ref="AC4417">IF(D4417=0,"Blank",_xlfn.IFS('3 Model Input'!E$61=1,(V4417*G4417)/T4417,'3 Model Input'!E$61=2,(W4417*G4417)/T4417,'3 Model Input'!E$61=3,(X4417*G4417)/T4417,'3 Model Input'!E$61=4,(Y4417*G4417)/T4417,'3 Model Input'!E$61=5,(Z4417*G4417)/T4417, ISTEXT('3 Model Input'!E$61),"Missing",'3 Model Input'!E$61=6,(AA4417*G4417)/T4417))</f>
        <v>Blank</v>
      </c>
      <c r="AD4417" s="202" t="str">
        <f t="shared" si="717"/>
        <v>Blank</v>
      </c>
      <c r="AE4417" s="202" t="str">
        <f t="shared" si="718"/>
        <v>Blank</v>
      </c>
      <c r="AF4417" s="217" t="str">
        <f t="shared" si="719"/>
        <v>Blank</v>
      </c>
      <c r="AG4417" s="9" t="str" cm="1">
        <f t="array" ref="AG4417">_xlfn.IFS(ISNUMBER(AC4417), "", ISNUMBER(SEARCH("Blank", AC4417)), "", ISERROR(AC4417), "Bad input on tab 3")</f>
        <v/>
      </c>
    </row>
    <row r="4418" spans="2:33" ht="15" customHeight="1" x14ac:dyDescent="0.75">
      <c r="B4418" s="205" t="str">
        <f>'5 Driver Data'!B4418</f>
        <v>4410</v>
      </c>
      <c r="C4418" s="193">
        <f>'5 Driver Data'!C4418</f>
        <v>0</v>
      </c>
      <c r="D4418" s="192">
        <f>'5 Driver Data'!D4418</f>
        <v>0</v>
      </c>
      <c r="E4418" s="191">
        <f>'5 Driver Data'!E4418</f>
        <v>0</v>
      </c>
      <c r="F4418" s="191">
        <f>'5 Driver Data'!F4418</f>
        <v>0</v>
      </c>
      <c r="G4418" s="191">
        <f>'5 Driver Data'!G4418</f>
        <v>0</v>
      </c>
      <c r="H4418" s="191">
        <f>'5 Driver Data'!H4418</f>
        <v>0</v>
      </c>
      <c r="I4418" s="191">
        <f>'5 Driver Data'!I4418</f>
        <v>0</v>
      </c>
      <c r="J4418" s="191">
        <f>'5 Driver Data'!J4418</f>
        <v>0</v>
      </c>
      <c r="K4418" s="206">
        <f>'5 Driver Data'!K4418</f>
        <v>0</v>
      </c>
      <c r="L4418" s="1"/>
      <c r="M4418" s="216" t="str">
        <f>IF(D4418=0,"Blank",'3 Model Input'!E$44*'3 Model Input'!E$45)</f>
        <v>Blank</v>
      </c>
      <c r="N4418" s="197" t="str">
        <f t="shared" si="710"/>
        <v>Blank</v>
      </c>
      <c r="O4418" s="197" t="str">
        <f>IF(D4418=0,"Blank",'3 Model Input'!E$49*(1-'3 Model Input'!E$51))</f>
        <v>Blank</v>
      </c>
      <c r="P4418" s="197" t="str">
        <f t="shared" si="711"/>
        <v>Blank</v>
      </c>
      <c r="Q4418" s="197" t="str">
        <f>IF(D4418=0,"Blank",IF(D4418="BEV",E4418*(1-'3 Model Input'!E$54), E4418))</f>
        <v>Blank</v>
      </c>
      <c r="R4418" s="198" t="str">
        <f>IF(D4418=0,"Blank",IF(D4418="PHEV",F4418/G4418,F4418*(1-'3 Model Input'!E$54)/G4418))</f>
        <v>Blank</v>
      </c>
      <c r="S4418" s="198" t="str">
        <f>IF(D4418=0,"Blank",IF(D4418="PHEV",MIN(M4418,E4418),MIN(M4418,(E4418*(1-'3 Model Input'!E$54)))))</f>
        <v>Blank</v>
      </c>
      <c r="T4418" s="217" t="str">
        <f t="shared" si="712"/>
        <v>Blank</v>
      </c>
      <c r="U4418" s="89"/>
      <c r="V4418" s="216" t="str">
        <f>IF(D4418=0,"Blank",P4418*'3 Model Input'!E$50)</f>
        <v>Blank</v>
      </c>
      <c r="W4418" s="197" t="str">
        <f t="shared" si="713"/>
        <v>Blank</v>
      </c>
      <c r="X4418" s="197" t="str">
        <f t="shared" si="714"/>
        <v>Blank</v>
      </c>
      <c r="Y4418" s="197" t="str">
        <f t="shared" si="715"/>
        <v>Blank</v>
      </c>
      <c r="Z4418" s="197" t="str">
        <f t="shared" si="716"/>
        <v>Blank</v>
      </c>
      <c r="AA4418" s="223" t="str" cm="1">
        <f t="array" ref="AA4418">_xlfn.IFS(ISTEXT('3 Model Input'!F$70),"Missing",ISTEXT('3 Model Input'!I$70),"Missing",ISNUMBER('3 Model Input'!K$70),'3 Model Input'!K$70*P4418)</f>
        <v>Missing</v>
      </c>
      <c r="AB4418" s="89"/>
      <c r="AC4418" s="227" t="str" cm="1">
        <f t="array" ref="AC4418">IF(D4418=0,"Blank",_xlfn.IFS('3 Model Input'!E$61=1,(V4418*G4418)/T4418,'3 Model Input'!E$61=2,(W4418*G4418)/T4418,'3 Model Input'!E$61=3,(X4418*G4418)/T4418,'3 Model Input'!E$61=4,(Y4418*G4418)/T4418,'3 Model Input'!E$61=5,(Z4418*G4418)/T4418, ISTEXT('3 Model Input'!E$61),"Missing",'3 Model Input'!E$61=6,(AA4418*G4418)/T4418))</f>
        <v>Blank</v>
      </c>
      <c r="AD4418" s="202" t="str">
        <f t="shared" si="717"/>
        <v>Blank</v>
      </c>
      <c r="AE4418" s="202" t="str">
        <f t="shared" si="718"/>
        <v>Blank</v>
      </c>
      <c r="AF4418" s="217" t="str">
        <f t="shared" si="719"/>
        <v>Blank</v>
      </c>
      <c r="AG4418" s="9" t="str" cm="1">
        <f t="array" ref="AG4418">_xlfn.IFS(ISNUMBER(AC4418), "", ISNUMBER(SEARCH("Blank", AC4418)), "", ISERROR(AC4418), "Bad input on tab 3")</f>
        <v/>
      </c>
    </row>
    <row r="4419" spans="2:33" ht="15" customHeight="1" x14ac:dyDescent="0.75">
      <c r="B4419" s="205" t="str">
        <f>'5 Driver Data'!B4419</f>
        <v>4411</v>
      </c>
      <c r="C4419" s="193">
        <f>'5 Driver Data'!C4419</f>
        <v>0</v>
      </c>
      <c r="D4419" s="192">
        <f>'5 Driver Data'!D4419</f>
        <v>0</v>
      </c>
      <c r="E4419" s="191">
        <f>'5 Driver Data'!E4419</f>
        <v>0</v>
      </c>
      <c r="F4419" s="191">
        <f>'5 Driver Data'!F4419</f>
        <v>0</v>
      </c>
      <c r="G4419" s="191">
        <f>'5 Driver Data'!G4419</f>
        <v>0</v>
      </c>
      <c r="H4419" s="191">
        <f>'5 Driver Data'!H4419</f>
        <v>0</v>
      </c>
      <c r="I4419" s="191">
        <f>'5 Driver Data'!I4419</f>
        <v>0</v>
      </c>
      <c r="J4419" s="191">
        <f>'5 Driver Data'!J4419</f>
        <v>0</v>
      </c>
      <c r="K4419" s="206">
        <f>'5 Driver Data'!K4419</f>
        <v>0</v>
      </c>
      <c r="L4419" s="1"/>
      <c r="M4419" s="216" t="str">
        <f>IF(D4419=0,"Blank",'3 Model Input'!E$44*'3 Model Input'!E$45)</f>
        <v>Blank</v>
      </c>
      <c r="N4419" s="197" t="str">
        <f t="shared" si="710"/>
        <v>Blank</v>
      </c>
      <c r="O4419" s="197" t="str">
        <f>IF(D4419=0,"Blank",'3 Model Input'!E$49*(1-'3 Model Input'!E$51))</f>
        <v>Blank</v>
      </c>
      <c r="P4419" s="197" t="str">
        <f t="shared" si="711"/>
        <v>Blank</v>
      </c>
      <c r="Q4419" s="197" t="str">
        <f>IF(D4419=0,"Blank",IF(D4419="BEV",E4419*(1-'3 Model Input'!E$54), E4419))</f>
        <v>Blank</v>
      </c>
      <c r="R4419" s="198" t="str">
        <f>IF(D4419=0,"Blank",IF(D4419="PHEV",F4419/G4419,F4419*(1-'3 Model Input'!E$54)/G4419))</f>
        <v>Blank</v>
      </c>
      <c r="S4419" s="198" t="str">
        <f>IF(D4419=0,"Blank",IF(D4419="PHEV",MIN(M4419,E4419),MIN(M4419,(E4419*(1-'3 Model Input'!E$54)))))</f>
        <v>Blank</v>
      </c>
      <c r="T4419" s="217" t="str">
        <f t="shared" si="712"/>
        <v>Blank</v>
      </c>
      <c r="U4419" s="89"/>
      <c r="V4419" s="216" t="str">
        <f>IF(D4419=0,"Blank",P4419*'3 Model Input'!E$50)</f>
        <v>Blank</v>
      </c>
      <c r="W4419" s="197" t="str">
        <f t="shared" si="713"/>
        <v>Blank</v>
      </c>
      <c r="X4419" s="197" t="str">
        <f t="shared" si="714"/>
        <v>Blank</v>
      </c>
      <c r="Y4419" s="197" t="str">
        <f t="shared" si="715"/>
        <v>Blank</v>
      </c>
      <c r="Z4419" s="197" t="str">
        <f t="shared" si="716"/>
        <v>Blank</v>
      </c>
      <c r="AA4419" s="223" t="str" cm="1">
        <f t="array" ref="AA4419">_xlfn.IFS(ISTEXT('3 Model Input'!F$70),"Missing",ISTEXT('3 Model Input'!I$70),"Missing",ISNUMBER('3 Model Input'!K$70),'3 Model Input'!K$70*P4419)</f>
        <v>Missing</v>
      </c>
      <c r="AB4419" s="89"/>
      <c r="AC4419" s="227" t="str" cm="1">
        <f t="array" ref="AC4419">IF(D4419=0,"Blank",_xlfn.IFS('3 Model Input'!E$61=1,(V4419*G4419)/T4419,'3 Model Input'!E$61=2,(W4419*G4419)/T4419,'3 Model Input'!E$61=3,(X4419*G4419)/T4419,'3 Model Input'!E$61=4,(Y4419*G4419)/T4419,'3 Model Input'!E$61=5,(Z4419*G4419)/T4419, ISTEXT('3 Model Input'!E$61),"Missing",'3 Model Input'!E$61=6,(AA4419*G4419)/T4419))</f>
        <v>Blank</v>
      </c>
      <c r="AD4419" s="202" t="str">
        <f t="shared" si="717"/>
        <v>Blank</v>
      </c>
      <c r="AE4419" s="202" t="str">
        <f t="shared" si="718"/>
        <v>Blank</v>
      </c>
      <c r="AF4419" s="217" t="str">
        <f t="shared" si="719"/>
        <v>Blank</v>
      </c>
      <c r="AG4419" s="9" t="str" cm="1">
        <f t="array" ref="AG4419">_xlfn.IFS(ISNUMBER(AC4419), "", ISNUMBER(SEARCH("Blank", AC4419)), "", ISERROR(AC4419), "Bad input on tab 3")</f>
        <v/>
      </c>
    </row>
    <row r="4420" spans="2:33" ht="15" customHeight="1" x14ac:dyDescent="0.75">
      <c r="B4420" s="205" t="str">
        <f>'5 Driver Data'!B4420</f>
        <v>4412</v>
      </c>
      <c r="C4420" s="193">
        <f>'5 Driver Data'!C4420</f>
        <v>0</v>
      </c>
      <c r="D4420" s="192">
        <f>'5 Driver Data'!D4420</f>
        <v>0</v>
      </c>
      <c r="E4420" s="191">
        <f>'5 Driver Data'!E4420</f>
        <v>0</v>
      </c>
      <c r="F4420" s="191">
        <f>'5 Driver Data'!F4420</f>
        <v>0</v>
      </c>
      <c r="G4420" s="191">
        <f>'5 Driver Data'!G4420</f>
        <v>0</v>
      </c>
      <c r="H4420" s="191">
        <f>'5 Driver Data'!H4420</f>
        <v>0</v>
      </c>
      <c r="I4420" s="191">
        <f>'5 Driver Data'!I4420</f>
        <v>0</v>
      </c>
      <c r="J4420" s="191">
        <f>'5 Driver Data'!J4420</f>
        <v>0</v>
      </c>
      <c r="K4420" s="206">
        <f>'5 Driver Data'!K4420</f>
        <v>0</v>
      </c>
      <c r="L4420" s="1"/>
      <c r="M4420" s="216" t="str">
        <f>IF(D4420=0,"Blank",'3 Model Input'!E$44*'3 Model Input'!E$45)</f>
        <v>Blank</v>
      </c>
      <c r="N4420" s="197" t="str">
        <f t="shared" si="710"/>
        <v>Blank</v>
      </c>
      <c r="O4420" s="197" t="str">
        <f>IF(D4420=0,"Blank",'3 Model Input'!E$49*(1-'3 Model Input'!E$51))</f>
        <v>Blank</v>
      </c>
      <c r="P4420" s="197" t="str">
        <f t="shared" si="711"/>
        <v>Blank</v>
      </c>
      <c r="Q4420" s="197" t="str">
        <f>IF(D4420=0,"Blank",IF(D4420="BEV",E4420*(1-'3 Model Input'!E$54), E4420))</f>
        <v>Blank</v>
      </c>
      <c r="R4420" s="198" t="str">
        <f>IF(D4420=0,"Blank",IF(D4420="PHEV",F4420/G4420,F4420*(1-'3 Model Input'!E$54)/G4420))</f>
        <v>Blank</v>
      </c>
      <c r="S4420" s="198" t="str">
        <f>IF(D4420=0,"Blank",IF(D4420="PHEV",MIN(M4420,E4420),MIN(M4420,(E4420*(1-'3 Model Input'!E$54)))))</f>
        <v>Blank</v>
      </c>
      <c r="T4420" s="217" t="str">
        <f t="shared" si="712"/>
        <v>Blank</v>
      </c>
      <c r="U4420" s="89"/>
      <c r="V4420" s="216" t="str">
        <f>IF(D4420=0,"Blank",P4420*'3 Model Input'!E$50)</f>
        <v>Blank</v>
      </c>
      <c r="W4420" s="197" t="str">
        <f t="shared" si="713"/>
        <v>Blank</v>
      </c>
      <c r="X4420" s="197" t="str">
        <f t="shared" si="714"/>
        <v>Blank</v>
      </c>
      <c r="Y4420" s="197" t="str">
        <f t="shared" si="715"/>
        <v>Blank</v>
      </c>
      <c r="Z4420" s="197" t="str">
        <f t="shared" si="716"/>
        <v>Blank</v>
      </c>
      <c r="AA4420" s="223" t="str" cm="1">
        <f t="array" ref="AA4420">_xlfn.IFS(ISTEXT('3 Model Input'!F$70),"Missing",ISTEXT('3 Model Input'!I$70),"Missing",ISNUMBER('3 Model Input'!K$70),'3 Model Input'!K$70*P4420)</f>
        <v>Missing</v>
      </c>
      <c r="AB4420" s="89"/>
      <c r="AC4420" s="227" t="str" cm="1">
        <f t="array" ref="AC4420">IF(D4420=0,"Blank",_xlfn.IFS('3 Model Input'!E$61=1,(V4420*G4420)/T4420,'3 Model Input'!E$61=2,(W4420*G4420)/T4420,'3 Model Input'!E$61=3,(X4420*G4420)/T4420,'3 Model Input'!E$61=4,(Y4420*G4420)/T4420,'3 Model Input'!E$61=5,(Z4420*G4420)/T4420, ISTEXT('3 Model Input'!E$61),"Missing",'3 Model Input'!E$61=6,(AA4420*G4420)/T4420))</f>
        <v>Blank</v>
      </c>
      <c r="AD4420" s="202" t="str">
        <f t="shared" si="717"/>
        <v>Blank</v>
      </c>
      <c r="AE4420" s="202" t="str">
        <f t="shared" si="718"/>
        <v>Blank</v>
      </c>
      <c r="AF4420" s="217" t="str">
        <f t="shared" si="719"/>
        <v>Blank</v>
      </c>
      <c r="AG4420" s="9" t="str" cm="1">
        <f t="array" ref="AG4420">_xlfn.IFS(ISNUMBER(AC4420), "", ISNUMBER(SEARCH("Blank", AC4420)), "", ISERROR(AC4420), "Bad input on tab 3")</f>
        <v/>
      </c>
    </row>
    <row r="4421" spans="2:33" ht="15" customHeight="1" x14ac:dyDescent="0.75">
      <c r="B4421" s="205" t="str">
        <f>'5 Driver Data'!B4421</f>
        <v>4413</v>
      </c>
      <c r="C4421" s="193">
        <f>'5 Driver Data'!C4421</f>
        <v>0</v>
      </c>
      <c r="D4421" s="192">
        <f>'5 Driver Data'!D4421</f>
        <v>0</v>
      </c>
      <c r="E4421" s="191">
        <f>'5 Driver Data'!E4421</f>
        <v>0</v>
      </c>
      <c r="F4421" s="191">
        <f>'5 Driver Data'!F4421</f>
        <v>0</v>
      </c>
      <c r="G4421" s="191">
        <f>'5 Driver Data'!G4421</f>
        <v>0</v>
      </c>
      <c r="H4421" s="191">
        <f>'5 Driver Data'!H4421</f>
        <v>0</v>
      </c>
      <c r="I4421" s="191">
        <f>'5 Driver Data'!I4421</f>
        <v>0</v>
      </c>
      <c r="J4421" s="191">
        <f>'5 Driver Data'!J4421</f>
        <v>0</v>
      </c>
      <c r="K4421" s="206">
        <f>'5 Driver Data'!K4421</f>
        <v>0</v>
      </c>
      <c r="L4421" s="1"/>
      <c r="M4421" s="216" t="str">
        <f>IF(D4421=0,"Blank",'3 Model Input'!E$44*'3 Model Input'!E$45)</f>
        <v>Blank</v>
      </c>
      <c r="N4421" s="197" t="str">
        <f t="shared" si="710"/>
        <v>Blank</v>
      </c>
      <c r="O4421" s="197" t="str">
        <f>IF(D4421=0,"Blank",'3 Model Input'!E$49*(1-'3 Model Input'!E$51))</f>
        <v>Blank</v>
      </c>
      <c r="P4421" s="197" t="str">
        <f t="shared" si="711"/>
        <v>Blank</v>
      </c>
      <c r="Q4421" s="197" t="str">
        <f>IF(D4421=0,"Blank",IF(D4421="BEV",E4421*(1-'3 Model Input'!E$54), E4421))</f>
        <v>Blank</v>
      </c>
      <c r="R4421" s="198" t="str">
        <f>IF(D4421=0,"Blank",IF(D4421="PHEV",F4421/G4421,F4421*(1-'3 Model Input'!E$54)/G4421))</f>
        <v>Blank</v>
      </c>
      <c r="S4421" s="198" t="str">
        <f>IF(D4421=0,"Blank",IF(D4421="PHEV",MIN(M4421,E4421),MIN(M4421,(E4421*(1-'3 Model Input'!E$54)))))</f>
        <v>Blank</v>
      </c>
      <c r="T4421" s="217" t="str">
        <f t="shared" si="712"/>
        <v>Blank</v>
      </c>
      <c r="U4421" s="89"/>
      <c r="V4421" s="216" t="str">
        <f>IF(D4421=0,"Blank",P4421*'3 Model Input'!E$50)</f>
        <v>Blank</v>
      </c>
      <c r="W4421" s="197" t="str">
        <f t="shared" si="713"/>
        <v>Blank</v>
      </c>
      <c r="X4421" s="197" t="str">
        <f t="shared" si="714"/>
        <v>Blank</v>
      </c>
      <c r="Y4421" s="197" t="str">
        <f t="shared" si="715"/>
        <v>Blank</v>
      </c>
      <c r="Z4421" s="197" t="str">
        <f t="shared" si="716"/>
        <v>Blank</v>
      </c>
      <c r="AA4421" s="223" t="str" cm="1">
        <f t="array" ref="AA4421">_xlfn.IFS(ISTEXT('3 Model Input'!F$70),"Missing",ISTEXT('3 Model Input'!I$70),"Missing",ISNUMBER('3 Model Input'!K$70),'3 Model Input'!K$70*P4421)</f>
        <v>Missing</v>
      </c>
      <c r="AB4421" s="89"/>
      <c r="AC4421" s="227" t="str" cm="1">
        <f t="array" ref="AC4421">IF(D4421=0,"Blank",_xlfn.IFS('3 Model Input'!E$61=1,(V4421*G4421)/T4421,'3 Model Input'!E$61=2,(W4421*G4421)/T4421,'3 Model Input'!E$61=3,(X4421*G4421)/T4421,'3 Model Input'!E$61=4,(Y4421*G4421)/T4421,'3 Model Input'!E$61=5,(Z4421*G4421)/T4421, ISTEXT('3 Model Input'!E$61),"Missing",'3 Model Input'!E$61=6,(AA4421*G4421)/T4421))</f>
        <v>Blank</v>
      </c>
      <c r="AD4421" s="202" t="str">
        <f t="shared" si="717"/>
        <v>Blank</v>
      </c>
      <c r="AE4421" s="202" t="str">
        <f t="shared" si="718"/>
        <v>Blank</v>
      </c>
      <c r="AF4421" s="217" t="str">
        <f t="shared" si="719"/>
        <v>Blank</v>
      </c>
      <c r="AG4421" s="9" t="str" cm="1">
        <f t="array" ref="AG4421">_xlfn.IFS(ISNUMBER(AC4421), "", ISNUMBER(SEARCH("Blank", AC4421)), "", ISERROR(AC4421), "Bad input on tab 3")</f>
        <v/>
      </c>
    </row>
    <row r="4422" spans="2:33" ht="15" customHeight="1" x14ac:dyDescent="0.75">
      <c r="B4422" s="205" t="str">
        <f>'5 Driver Data'!B4422</f>
        <v>4414</v>
      </c>
      <c r="C4422" s="193">
        <f>'5 Driver Data'!C4422</f>
        <v>0</v>
      </c>
      <c r="D4422" s="192">
        <f>'5 Driver Data'!D4422</f>
        <v>0</v>
      </c>
      <c r="E4422" s="191">
        <f>'5 Driver Data'!E4422</f>
        <v>0</v>
      </c>
      <c r="F4422" s="191">
        <f>'5 Driver Data'!F4422</f>
        <v>0</v>
      </c>
      <c r="G4422" s="191">
        <f>'5 Driver Data'!G4422</f>
        <v>0</v>
      </c>
      <c r="H4422" s="191">
        <f>'5 Driver Data'!H4422</f>
        <v>0</v>
      </c>
      <c r="I4422" s="191">
        <f>'5 Driver Data'!I4422</f>
        <v>0</v>
      </c>
      <c r="J4422" s="191">
        <f>'5 Driver Data'!J4422</f>
        <v>0</v>
      </c>
      <c r="K4422" s="206">
        <f>'5 Driver Data'!K4422</f>
        <v>0</v>
      </c>
      <c r="L4422" s="1"/>
      <c r="M4422" s="216" t="str">
        <f>IF(D4422=0,"Blank",'3 Model Input'!E$44*'3 Model Input'!E$45)</f>
        <v>Blank</v>
      </c>
      <c r="N4422" s="197" t="str">
        <f t="shared" si="710"/>
        <v>Blank</v>
      </c>
      <c r="O4422" s="197" t="str">
        <f>IF(D4422=0,"Blank",'3 Model Input'!E$49*(1-'3 Model Input'!E$51))</f>
        <v>Blank</v>
      </c>
      <c r="P4422" s="197" t="str">
        <f t="shared" si="711"/>
        <v>Blank</v>
      </c>
      <c r="Q4422" s="197" t="str">
        <f>IF(D4422=0,"Blank",IF(D4422="BEV",E4422*(1-'3 Model Input'!E$54), E4422))</f>
        <v>Blank</v>
      </c>
      <c r="R4422" s="198" t="str">
        <f>IF(D4422=0,"Blank",IF(D4422="PHEV",F4422/G4422,F4422*(1-'3 Model Input'!E$54)/G4422))</f>
        <v>Blank</v>
      </c>
      <c r="S4422" s="198" t="str">
        <f>IF(D4422=0,"Blank",IF(D4422="PHEV",MIN(M4422,E4422),MIN(M4422,(E4422*(1-'3 Model Input'!E$54)))))</f>
        <v>Blank</v>
      </c>
      <c r="T4422" s="217" t="str">
        <f t="shared" si="712"/>
        <v>Blank</v>
      </c>
      <c r="U4422" s="89"/>
      <c r="V4422" s="216" t="str">
        <f>IF(D4422=0,"Blank",P4422*'3 Model Input'!E$50)</f>
        <v>Blank</v>
      </c>
      <c r="W4422" s="197" t="str">
        <f t="shared" si="713"/>
        <v>Blank</v>
      </c>
      <c r="X4422" s="197" t="str">
        <f t="shared" si="714"/>
        <v>Blank</v>
      </c>
      <c r="Y4422" s="197" t="str">
        <f t="shared" si="715"/>
        <v>Blank</v>
      </c>
      <c r="Z4422" s="197" t="str">
        <f t="shared" si="716"/>
        <v>Blank</v>
      </c>
      <c r="AA4422" s="223" t="str" cm="1">
        <f t="array" ref="AA4422">_xlfn.IFS(ISTEXT('3 Model Input'!F$70),"Missing",ISTEXT('3 Model Input'!I$70),"Missing",ISNUMBER('3 Model Input'!K$70),'3 Model Input'!K$70*P4422)</f>
        <v>Missing</v>
      </c>
      <c r="AB4422" s="89"/>
      <c r="AC4422" s="227" t="str" cm="1">
        <f t="array" ref="AC4422">IF(D4422=0,"Blank",_xlfn.IFS('3 Model Input'!E$61=1,(V4422*G4422)/T4422,'3 Model Input'!E$61=2,(W4422*G4422)/T4422,'3 Model Input'!E$61=3,(X4422*G4422)/T4422,'3 Model Input'!E$61=4,(Y4422*G4422)/T4422,'3 Model Input'!E$61=5,(Z4422*G4422)/T4422, ISTEXT('3 Model Input'!E$61),"Missing",'3 Model Input'!E$61=6,(AA4422*G4422)/T4422))</f>
        <v>Blank</v>
      </c>
      <c r="AD4422" s="202" t="str">
        <f t="shared" si="717"/>
        <v>Blank</v>
      </c>
      <c r="AE4422" s="202" t="str">
        <f t="shared" si="718"/>
        <v>Blank</v>
      </c>
      <c r="AF4422" s="217" t="str">
        <f t="shared" si="719"/>
        <v>Blank</v>
      </c>
      <c r="AG4422" s="9" t="str" cm="1">
        <f t="array" ref="AG4422">_xlfn.IFS(ISNUMBER(AC4422), "", ISNUMBER(SEARCH("Blank", AC4422)), "", ISERROR(AC4422), "Bad input on tab 3")</f>
        <v/>
      </c>
    </row>
    <row r="4423" spans="2:33" ht="15" customHeight="1" x14ac:dyDescent="0.75">
      <c r="B4423" s="205" t="str">
        <f>'5 Driver Data'!B4423</f>
        <v>4415</v>
      </c>
      <c r="C4423" s="193">
        <f>'5 Driver Data'!C4423</f>
        <v>0</v>
      </c>
      <c r="D4423" s="192">
        <f>'5 Driver Data'!D4423</f>
        <v>0</v>
      </c>
      <c r="E4423" s="191">
        <f>'5 Driver Data'!E4423</f>
        <v>0</v>
      </c>
      <c r="F4423" s="191">
        <f>'5 Driver Data'!F4423</f>
        <v>0</v>
      </c>
      <c r="G4423" s="191">
        <f>'5 Driver Data'!G4423</f>
        <v>0</v>
      </c>
      <c r="H4423" s="191">
        <f>'5 Driver Data'!H4423</f>
        <v>0</v>
      </c>
      <c r="I4423" s="191">
        <f>'5 Driver Data'!I4423</f>
        <v>0</v>
      </c>
      <c r="J4423" s="191">
        <f>'5 Driver Data'!J4423</f>
        <v>0</v>
      </c>
      <c r="K4423" s="206">
        <f>'5 Driver Data'!K4423</f>
        <v>0</v>
      </c>
      <c r="L4423" s="1"/>
      <c r="M4423" s="216" t="str">
        <f>IF(D4423=0,"Blank",'3 Model Input'!E$44*'3 Model Input'!E$45)</f>
        <v>Blank</v>
      </c>
      <c r="N4423" s="197" t="str">
        <f t="shared" si="710"/>
        <v>Blank</v>
      </c>
      <c r="O4423" s="197" t="str">
        <f>IF(D4423=0,"Blank",'3 Model Input'!E$49*(1-'3 Model Input'!E$51))</f>
        <v>Blank</v>
      </c>
      <c r="P4423" s="197" t="str">
        <f t="shared" si="711"/>
        <v>Blank</v>
      </c>
      <c r="Q4423" s="197" t="str">
        <f>IF(D4423=0,"Blank",IF(D4423="BEV",E4423*(1-'3 Model Input'!E$54), E4423))</f>
        <v>Blank</v>
      </c>
      <c r="R4423" s="198" t="str">
        <f>IF(D4423=0,"Blank",IF(D4423="PHEV",F4423/G4423,F4423*(1-'3 Model Input'!E$54)/G4423))</f>
        <v>Blank</v>
      </c>
      <c r="S4423" s="198" t="str">
        <f>IF(D4423=0,"Blank",IF(D4423="PHEV",MIN(M4423,E4423),MIN(M4423,(E4423*(1-'3 Model Input'!E$54)))))</f>
        <v>Blank</v>
      </c>
      <c r="T4423" s="217" t="str">
        <f t="shared" si="712"/>
        <v>Blank</v>
      </c>
      <c r="U4423" s="89"/>
      <c r="V4423" s="216" t="str">
        <f>IF(D4423=0,"Blank",P4423*'3 Model Input'!E$50)</f>
        <v>Blank</v>
      </c>
      <c r="W4423" s="197" t="str">
        <f t="shared" si="713"/>
        <v>Blank</v>
      </c>
      <c r="X4423" s="197" t="str">
        <f t="shared" si="714"/>
        <v>Blank</v>
      </c>
      <c r="Y4423" s="197" t="str">
        <f t="shared" si="715"/>
        <v>Blank</v>
      </c>
      <c r="Z4423" s="197" t="str">
        <f t="shared" si="716"/>
        <v>Blank</v>
      </c>
      <c r="AA4423" s="223" t="str" cm="1">
        <f t="array" ref="AA4423">_xlfn.IFS(ISTEXT('3 Model Input'!F$70),"Missing",ISTEXT('3 Model Input'!I$70),"Missing",ISNUMBER('3 Model Input'!K$70),'3 Model Input'!K$70*P4423)</f>
        <v>Missing</v>
      </c>
      <c r="AB4423" s="89"/>
      <c r="AC4423" s="227" t="str" cm="1">
        <f t="array" ref="AC4423">IF(D4423=0,"Blank",_xlfn.IFS('3 Model Input'!E$61=1,(V4423*G4423)/T4423,'3 Model Input'!E$61=2,(W4423*G4423)/T4423,'3 Model Input'!E$61=3,(X4423*G4423)/T4423,'3 Model Input'!E$61=4,(Y4423*G4423)/T4423,'3 Model Input'!E$61=5,(Z4423*G4423)/T4423, ISTEXT('3 Model Input'!E$61),"Missing",'3 Model Input'!E$61=6,(AA4423*G4423)/T4423))</f>
        <v>Blank</v>
      </c>
      <c r="AD4423" s="202" t="str">
        <f t="shared" si="717"/>
        <v>Blank</v>
      </c>
      <c r="AE4423" s="202" t="str">
        <f t="shared" si="718"/>
        <v>Blank</v>
      </c>
      <c r="AF4423" s="217" t="str">
        <f t="shared" si="719"/>
        <v>Blank</v>
      </c>
      <c r="AG4423" s="9" t="str" cm="1">
        <f t="array" ref="AG4423">_xlfn.IFS(ISNUMBER(AC4423), "", ISNUMBER(SEARCH("Blank", AC4423)), "", ISERROR(AC4423), "Bad input on tab 3")</f>
        <v/>
      </c>
    </row>
    <row r="4424" spans="2:33" ht="15" customHeight="1" x14ac:dyDescent="0.75">
      <c r="B4424" s="205" t="str">
        <f>'5 Driver Data'!B4424</f>
        <v>4416</v>
      </c>
      <c r="C4424" s="193">
        <f>'5 Driver Data'!C4424</f>
        <v>0</v>
      </c>
      <c r="D4424" s="192">
        <f>'5 Driver Data'!D4424</f>
        <v>0</v>
      </c>
      <c r="E4424" s="191">
        <f>'5 Driver Data'!E4424</f>
        <v>0</v>
      </c>
      <c r="F4424" s="191">
        <f>'5 Driver Data'!F4424</f>
        <v>0</v>
      </c>
      <c r="G4424" s="191">
        <f>'5 Driver Data'!G4424</f>
        <v>0</v>
      </c>
      <c r="H4424" s="191">
        <f>'5 Driver Data'!H4424</f>
        <v>0</v>
      </c>
      <c r="I4424" s="191">
        <f>'5 Driver Data'!I4424</f>
        <v>0</v>
      </c>
      <c r="J4424" s="191">
        <f>'5 Driver Data'!J4424</f>
        <v>0</v>
      </c>
      <c r="K4424" s="206">
        <f>'5 Driver Data'!K4424</f>
        <v>0</v>
      </c>
      <c r="L4424" s="1"/>
      <c r="M4424" s="216" t="str">
        <f>IF(D4424=0,"Blank",'3 Model Input'!E$44*'3 Model Input'!E$45)</f>
        <v>Blank</v>
      </c>
      <c r="N4424" s="197" t="str">
        <f t="shared" si="710"/>
        <v>Blank</v>
      </c>
      <c r="O4424" s="197" t="str">
        <f>IF(D4424=0,"Blank",'3 Model Input'!E$49*(1-'3 Model Input'!E$51))</f>
        <v>Blank</v>
      </c>
      <c r="P4424" s="197" t="str">
        <f t="shared" si="711"/>
        <v>Blank</v>
      </c>
      <c r="Q4424" s="197" t="str">
        <f>IF(D4424=0,"Blank",IF(D4424="BEV",E4424*(1-'3 Model Input'!E$54), E4424))</f>
        <v>Blank</v>
      </c>
      <c r="R4424" s="198" t="str">
        <f>IF(D4424=0,"Blank",IF(D4424="PHEV",F4424/G4424,F4424*(1-'3 Model Input'!E$54)/G4424))</f>
        <v>Blank</v>
      </c>
      <c r="S4424" s="198" t="str">
        <f>IF(D4424=0,"Blank",IF(D4424="PHEV",MIN(M4424,E4424),MIN(M4424,(E4424*(1-'3 Model Input'!E$54)))))</f>
        <v>Blank</v>
      </c>
      <c r="T4424" s="217" t="str">
        <f t="shared" si="712"/>
        <v>Blank</v>
      </c>
      <c r="U4424" s="89"/>
      <c r="V4424" s="216" t="str">
        <f>IF(D4424=0,"Blank",P4424*'3 Model Input'!E$50)</f>
        <v>Blank</v>
      </c>
      <c r="W4424" s="197" t="str">
        <f t="shared" si="713"/>
        <v>Blank</v>
      </c>
      <c r="X4424" s="197" t="str">
        <f t="shared" si="714"/>
        <v>Blank</v>
      </c>
      <c r="Y4424" s="197" t="str">
        <f t="shared" si="715"/>
        <v>Blank</v>
      </c>
      <c r="Z4424" s="197" t="str">
        <f t="shared" si="716"/>
        <v>Blank</v>
      </c>
      <c r="AA4424" s="223" t="str" cm="1">
        <f t="array" ref="AA4424">_xlfn.IFS(ISTEXT('3 Model Input'!F$70),"Missing",ISTEXT('3 Model Input'!I$70),"Missing",ISNUMBER('3 Model Input'!K$70),'3 Model Input'!K$70*P4424)</f>
        <v>Missing</v>
      </c>
      <c r="AB4424" s="89"/>
      <c r="AC4424" s="227" t="str" cm="1">
        <f t="array" ref="AC4424">IF(D4424=0,"Blank",_xlfn.IFS('3 Model Input'!E$61=1,(V4424*G4424)/T4424,'3 Model Input'!E$61=2,(W4424*G4424)/T4424,'3 Model Input'!E$61=3,(X4424*G4424)/T4424,'3 Model Input'!E$61=4,(Y4424*G4424)/T4424,'3 Model Input'!E$61=5,(Z4424*G4424)/T4424, ISTEXT('3 Model Input'!E$61),"Missing",'3 Model Input'!E$61=6,(AA4424*G4424)/T4424))</f>
        <v>Blank</v>
      </c>
      <c r="AD4424" s="202" t="str">
        <f t="shared" si="717"/>
        <v>Blank</v>
      </c>
      <c r="AE4424" s="202" t="str">
        <f t="shared" si="718"/>
        <v>Blank</v>
      </c>
      <c r="AF4424" s="217" t="str">
        <f t="shared" si="719"/>
        <v>Blank</v>
      </c>
      <c r="AG4424" s="9" t="str" cm="1">
        <f t="array" ref="AG4424">_xlfn.IFS(ISNUMBER(AC4424), "", ISNUMBER(SEARCH("Blank", AC4424)), "", ISERROR(AC4424), "Bad input on tab 3")</f>
        <v/>
      </c>
    </row>
    <row r="4425" spans="2:33" ht="15" customHeight="1" x14ac:dyDescent="0.75">
      <c r="B4425" s="205" t="str">
        <f>'5 Driver Data'!B4425</f>
        <v>4417</v>
      </c>
      <c r="C4425" s="193">
        <f>'5 Driver Data'!C4425</f>
        <v>0</v>
      </c>
      <c r="D4425" s="192">
        <f>'5 Driver Data'!D4425</f>
        <v>0</v>
      </c>
      <c r="E4425" s="191">
        <f>'5 Driver Data'!E4425</f>
        <v>0</v>
      </c>
      <c r="F4425" s="191">
        <f>'5 Driver Data'!F4425</f>
        <v>0</v>
      </c>
      <c r="G4425" s="191">
        <f>'5 Driver Data'!G4425</f>
        <v>0</v>
      </c>
      <c r="H4425" s="191">
        <f>'5 Driver Data'!H4425</f>
        <v>0</v>
      </c>
      <c r="I4425" s="191">
        <f>'5 Driver Data'!I4425</f>
        <v>0</v>
      </c>
      <c r="J4425" s="191">
        <f>'5 Driver Data'!J4425</f>
        <v>0</v>
      </c>
      <c r="K4425" s="206">
        <f>'5 Driver Data'!K4425</f>
        <v>0</v>
      </c>
      <c r="L4425" s="1"/>
      <c r="M4425" s="216" t="str">
        <f>IF(D4425=0,"Blank",'3 Model Input'!E$44*'3 Model Input'!E$45)</f>
        <v>Blank</v>
      </c>
      <c r="N4425" s="197" t="str">
        <f t="shared" si="710"/>
        <v>Blank</v>
      </c>
      <c r="O4425" s="197" t="str">
        <f>IF(D4425=0,"Blank",'3 Model Input'!E$49*(1-'3 Model Input'!E$51))</f>
        <v>Blank</v>
      </c>
      <c r="P4425" s="197" t="str">
        <f t="shared" si="711"/>
        <v>Blank</v>
      </c>
      <c r="Q4425" s="197" t="str">
        <f>IF(D4425=0,"Blank",IF(D4425="BEV",E4425*(1-'3 Model Input'!E$54), E4425))</f>
        <v>Blank</v>
      </c>
      <c r="R4425" s="198" t="str">
        <f>IF(D4425=0,"Blank",IF(D4425="PHEV",F4425/G4425,F4425*(1-'3 Model Input'!E$54)/G4425))</f>
        <v>Blank</v>
      </c>
      <c r="S4425" s="198" t="str">
        <f>IF(D4425=0,"Blank",IF(D4425="PHEV",MIN(M4425,E4425),MIN(M4425,(E4425*(1-'3 Model Input'!E$54)))))</f>
        <v>Blank</v>
      </c>
      <c r="T4425" s="217" t="str">
        <f t="shared" si="712"/>
        <v>Blank</v>
      </c>
      <c r="U4425" s="89"/>
      <c r="V4425" s="216" t="str">
        <f>IF(D4425=0,"Blank",P4425*'3 Model Input'!E$50)</f>
        <v>Blank</v>
      </c>
      <c r="W4425" s="197" t="str">
        <f t="shared" si="713"/>
        <v>Blank</v>
      </c>
      <c r="X4425" s="197" t="str">
        <f t="shared" si="714"/>
        <v>Blank</v>
      </c>
      <c r="Y4425" s="197" t="str">
        <f t="shared" si="715"/>
        <v>Blank</v>
      </c>
      <c r="Z4425" s="197" t="str">
        <f t="shared" si="716"/>
        <v>Blank</v>
      </c>
      <c r="AA4425" s="223" t="str" cm="1">
        <f t="array" ref="AA4425">_xlfn.IFS(ISTEXT('3 Model Input'!F$70),"Missing",ISTEXT('3 Model Input'!I$70),"Missing",ISNUMBER('3 Model Input'!K$70),'3 Model Input'!K$70*P4425)</f>
        <v>Missing</v>
      </c>
      <c r="AB4425" s="89"/>
      <c r="AC4425" s="227" t="str" cm="1">
        <f t="array" ref="AC4425">IF(D4425=0,"Blank",_xlfn.IFS('3 Model Input'!E$61=1,(V4425*G4425)/T4425,'3 Model Input'!E$61=2,(W4425*G4425)/T4425,'3 Model Input'!E$61=3,(X4425*G4425)/T4425,'3 Model Input'!E$61=4,(Y4425*G4425)/T4425,'3 Model Input'!E$61=5,(Z4425*G4425)/T4425, ISTEXT('3 Model Input'!E$61),"Missing",'3 Model Input'!E$61=6,(AA4425*G4425)/T4425))</f>
        <v>Blank</v>
      </c>
      <c r="AD4425" s="202" t="str">
        <f t="shared" si="717"/>
        <v>Blank</v>
      </c>
      <c r="AE4425" s="202" t="str">
        <f t="shared" si="718"/>
        <v>Blank</v>
      </c>
      <c r="AF4425" s="217" t="str">
        <f t="shared" si="719"/>
        <v>Blank</v>
      </c>
      <c r="AG4425" s="9" t="str" cm="1">
        <f t="array" ref="AG4425">_xlfn.IFS(ISNUMBER(AC4425), "", ISNUMBER(SEARCH("Blank", AC4425)), "", ISERROR(AC4425), "Bad input on tab 3")</f>
        <v/>
      </c>
    </row>
    <row r="4426" spans="2:33" ht="15" customHeight="1" x14ac:dyDescent="0.75">
      <c r="B4426" s="205" t="str">
        <f>'5 Driver Data'!B4426</f>
        <v>4418</v>
      </c>
      <c r="C4426" s="193">
        <f>'5 Driver Data'!C4426</f>
        <v>0</v>
      </c>
      <c r="D4426" s="192">
        <f>'5 Driver Data'!D4426</f>
        <v>0</v>
      </c>
      <c r="E4426" s="191">
        <f>'5 Driver Data'!E4426</f>
        <v>0</v>
      </c>
      <c r="F4426" s="191">
        <f>'5 Driver Data'!F4426</f>
        <v>0</v>
      </c>
      <c r="G4426" s="191">
        <f>'5 Driver Data'!G4426</f>
        <v>0</v>
      </c>
      <c r="H4426" s="191">
        <f>'5 Driver Data'!H4426</f>
        <v>0</v>
      </c>
      <c r="I4426" s="191">
        <f>'5 Driver Data'!I4426</f>
        <v>0</v>
      </c>
      <c r="J4426" s="191">
        <f>'5 Driver Data'!J4426</f>
        <v>0</v>
      </c>
      <c r="K4426" s="206">
        <f>'5 Driver Data'!K4426</f>
        <v>0</v>
      </c>
      <c r="L4426" s="1"/>
      <c r="M4426" s="216" t="str">
        <f>IF(D4426=0,"Blank",'3 Model Input'!E$44*'3 Model Input'!E$45)</f>
        <v>Blank</v>
      </c>
      <c r="N4426" s="197" t="str">
        <f t="shared" si="710"/>
        <v>Blank</v>
      </c>
      <c r="O4426" s="197" t="str">
        <f>IF(D4426=0,"Blank",'3 Model Input'!E$49*(1-'3 Model Input'!E$51))</f>
        <v>Blank</v>
      </c>
      <c r="P4426" s="197" t="str">
        <f t="shared" si="711"/>
        <v>Blank</v>
      </c>
      <c r="Q4426" s="197" t="str">
        <f>IF(D4426=0,"Blank",IF(D4426="BEV",E4426*(1-'3 Model Input'!E$54), E4426))</f>
        <v>Blank</v>
      </c>
      <c r="R4426" s="198" t="str">
        <f>IF(D4426=0,"Blank",IF(D4426="PHEV",F4426/G4426,F4426*(1-'3 Model Input'!E$54)/G4426))</f>
        <v>Blank</v>
      </c>
      <c r="S4426" s="198" t="str">
        <f>IF(D4426=0,"Blank",IF(D4426="PHEV",MIN(M4426,E4426),MIN(M4426,(E4426*(1-'3 Model Input'!E$54)))))</f>
        <v>Blank</v>
      </c>
      <c r="T4426" s="217" t="str">
        <f t="shared" si="712"/>
        <v>Blank</v>
      </c>
      <c r="U4426" s="89"/>
      <c r="V4426" s="216" t="str">
        <f>IF(D4426=0,"Blank",P4426*'3 Model Input'!E$50)</f>
        <v>Blank</v>
      </c>
      <c r="W4426" s="197" t="str">
        <f t="shared" si="713"/>
        <v>Blank</v>
      </c>
      <c r="X4426" s="197" t="str">
        <f t="shared" si="714"/>
        <v>Blank</v>
      </c>
      <c r="Y4426" s="197" t="str">
        <f t="shared" si="715"/>
        <v>Blank</v>
      </c>
      <c r="Z4426" s="197" t="str">
        <f t="shared" si="716"/>
        <v>Blank</v>
      </c>
      <c r="AA4426" s="223" t="str" cm="1">
        <f t="array" ref="AA4426">_xlfn.IFS(ISTEXT('3 Model Input'!F$70),"Missing",ISTEXT('3 Model Input'!I$70),"Missing",ISNUMBER('3 Model Input'!K$70),'3 Model Input'!K$70*P4426)</f>
        <v>Missing</v>
      </c>
      <c r="AB4426" s="89"/>
      <c r="AC4426" s="227" t="str" cm="1">
        <f t="array" ref="AC4426">IF(D4426=0,"Blank",_xlfn.IFS('3 Model Input'!E$61=1,(V4426*G4426)/T4426,'3 Model Input'!E$61=2,(W4426*G4426)/T4426,'3 Model Input'!E$61=3,(X4426*G4426)/T4426,'3 Model Input'!E$61=4,(Y4426*G4426)/T4426,'3 Model Input'!E$61=5,(Z4426*G4426)/T4426, ISTEXT('3 Model Input'!E$61),"Missing",'3 Model Input'!E$61=6,(AA4426*G4426)/T4426))</f>
        <v>Blank</v>
      </c>
      <c r="AD4426" s="202" t="str">
        <f t="shared" si="717"/>
        <v>Blank</v>
      </c>
      <c r="AE4426" s="202" t="str">
        <f t="shared" si="718"/>
        <v>Blank</v>
      </c>
      <c r="AF4426" s="217" t="str">
        <f t="shared" si="719"/>
        <v>Blank</v>
      </c>
      <c r="AG4426" s="9" t="str" cm="1">
        <f t="array" ref="AG4426">_xlfn.IFS(ISNUMBER(AC4426), "", ISNUMBER(SEARCH("Blank", AC4426)), "", ISERROR(AC4426), "Bad input on tab 3")</f>
        <v/>
      </c>
    </row>
    <row r="4427" spans="2:33" ht="15" customHeight="1" x14ac:dyDescent="0.75">
      <c r="B4427" s="205" t="str">
        <f>'5 Driver Data'!B4427</f>
        <v>4419</v>
      </c>
      <c r="C4427" s="193">
        <f>'5 Driver Data'!C4427</f>
        <v>0</v>
      </c>
      <c r="D4427" s="192">
        <f>'5 Driver Data'!D4427</f>
        <v>0</v>
      </c>
      <c r="E4427" s="191">
        <f>'5 Driver Data'!E4427</f>
        <v>0</v>
      </c>
      <c r="F4427" s="191">
        <f>'5 Driver Data'!F4427</f>
        <v>0</v>
      </c>
      <c r="G4427" s="191">
        <f>'5 Driver Data'!G4427</f>
        <v>0</v>
      </c>
      <c r="H4427" s="191">
        <f>'5 Driver Data'!H4427</f>
        <v>0</v>
      </c>
      <c r="I4427" s="191">
        <f>'5 Driver Data'!I4427</f>
        <v>0</v>
      </c>
      <c r="J4427" s="191">
        <f>'5 Driver Data'!J4427</f>
        <v>0</v>
      </c>
      <c r="K4427" s="206">
        <f>'5 Driver Data'!K4427</f>
        <v>0</v>
      </c>
      <c r="L4427" s="1"/>
      <c r="M4427" s="216" t="str">
        <f>IF(D4427=0,"Blank",'3 Model Input'!E$44*'3 Model Input'!E$45)</f>
        <v>Blank</v>
      </c>
      <c r="N4427" s="197" t="str">
        <f t="shared" si="710"/>
        <v>Blank</v>
      </c>
      <c r="O4427" s="197" t="str">
        <f>IF(D4427=0,"Blank",'3 Model Input'!E$49*(1-'3 Model Input'!E$51))</f>
        <v>Blank</v>
      </c>
      <c r="P4427" s="197" t="str">
        <f t="shared" si="711"/>
        <v>Blank</v>
      </c>
      <c r="Q4427" s="197" t="str">
        <f>IF(D4427=0,"Blank",IF(D4427="BEV",E4427*(1-'3 Model Input'!E$54), E4427))</f>
        <v>Blank</v>
      </c>
      <c r="R4427" s="198" t="str">
        <f>IF(D4427=0,"Blank",IF(D4427="PHEV",F4427/G4427,F4427*(1-'3 Model Input'!E$54)/G4427))</f>
        <v>Blank</v>
      </c>
      <c r="S4427" s="198" t="str">
        <f>IF(D4427=0,"Blank",IF(D4427="PHEV",MIN(M4427,E4427),MIN(M4427,(E4427*(1-'3 Model Input'!E$54)))))</f>
        <v>Blank</v>
      </c>
      <c r="T4427" s="217" t="str">
        <f t="shared" si="712"/>
        <v>Blank</v>
      </c>
      <c r="U4427" s="89"/>
      <c r="V4427" s="216" t="str">
        <f>IF(D4427=0,"Blank",P4427*'3 Model Input'!E$50)</f>
        <v>Blank</v>
      </c>
      <c r="W4427" s="197" t="str">
        <f t="shared" si="713"/>
        <v>Blank</v>
      </c>
      <c r="X4427" s="197" t="str">
        <f t="shared" si="714"/>
        <v>Blank</v>
      </c>
      <c r="Y4427" s="197" t="str">
        <f t="shared" si="715"/>
        <v>Blank</v>
      </c>
      <c r="Z4427" s="197" t="str">
        <f t="shared" si="716"/>
        <v>Blank</v>
      </c>
      <c r="AA4427" s="223" t="str" cm="1">
        <f t="array" ref="AA4427">_xlfn.IFS(ISTEXT('3 Model Input'!F$70),"Missing",ISTEXT('3 Model Input'!I$70),"Missing",ISNUMBER('3 Model Input'!K$70),'3 Model Input'!K$70*P4427)</f>
        <v>Missing</v>
      </c>
      <c r="AB4427" s="89"/>
      <c r="AC4427" s="227" t="str" cm="1">
        <f t="array" ref="AC4427">IF(D4427=0,"Blank",_xlfn.IFS('3 Model Input'!E$61=1,(V4427*G4427)/T4427,'3 Model Input'!E$61=2,(W4427*G4427)/T4427,'3 Model Input'!E$61=3,(X4427*G4427)/T4427,'3 Model Input'!E$61=4,(Y4427*G4427)/T4427,'3 Model Input'!E$61=5,(Z4427*G4427)/T4427, ISTEXT('3 Model Input'!E$61),"Missing",'3 Model Input'!E$61=6,(AA4427*G4427)/T4427))</f>
        <v>Blank</v>
      </c>
      <c r="AD4427" s="202" t="str">
        <f t="shared" si="717"/>
        <v>Blank</v>
      </c>
      <c r="AE4427" s="202" t="str">
        <f t="shared" si="718"/>
        <v>Blank</v>
      </c>
      <c r="AF4427" s="217" t="str">
        <f t="shared" si="719"/>
        <v>Blank</v>
      </c>
      <c r="AG4427" s="9" t="str" cm="1">
        <f t="array" ref="AG4427">_xlfn.IFS(ISNUMBER(AC4427), "", ISNUMBER(SEARCH("Blank", AC4427)), "", ISERROR(AC4427), "Bad input on tab 3")</f>
        <v/>
      </c>
    </row>
    <row r="4428" spans="2:33" ht="15" customHeight="1" x14ac:dyDescent="0.75">
      <c r="B4428" s="205" t="str">
        <f>'5 Driver Data'!B4428</f>
        <v>4420</v>
      </c>
      <c r="C4428" s="193">
        <f>'5 Driver Data'!C4428</f>
        <v>0</v>
      </c>
      <c r="D4428" s="192">
        <f>'5 Driver Data'!D4428</f>
        <v>0</v>
      </c>
      <c r="E4428" s="191">
        <f>'5 Driver Data'!E4428</f>
        <v>0</v>
      </c>
      <c r="F4428" s="191">
        <f>'5 Driver Data'!F4428</f>
        <v>0</v>
      </c>
      <c r="G4428" s="191">
        <f>'5 Driver Data'!G4428</f>
        <v>0</v>
      </c>
      <c r="H4428" s="191">
        <f>'5 Driver Data'!H4428</f>
        <v>0</v>
      </c>
      <c r="I4428" s="191">
        <f>'5 Driver Data'!I4428</f>
        <v>0</v>
      </c>
      <c r="J4428" s="191">
        <f>'5 Driver Data'!J4428</f>
        <v>0</v>
      </c>
      <c r="K4428" s="206">
        <f>'5 Driver Data'!K4428</f>
        <v>0</v>
      </c>
      <c r="L4428" s="1"/>
      <c r="M4428" s="216" t="str">
        <f>IF(D4428=0,"Blank",'3 Model Input'!E$44*'3 Model Input'!E$45)</f>
        <v>Blank</v>
      </c>
      <c r="N4428" s="197" t="str">
        <f t="shared" si="710"/>
        <v>Blank</v>
      </c>
      <c r="O4428" s="197" t="str">
        <f>IF(D4428=0,"Blank",'3 Model Input'!E$49*(1-'3 Model Input'!E$51))</f>
        <v>Blank</v>
      </c>
      <c r="P4428" s="197" t="str">
        <f t="shared" si="711"/>
        <v>Blank</v>
      </c>
      <c r="Q4428" s="197" t="str">
        <f>IF(D4428=0,"Blank",IF(D4428="BEV",E4428*(1-'3 Model Input'!E$54), E4428))</f>
        <v>Blank</v>
      </c>
      <c r="R4428" s="198" t="str">
        <f>IF(D4428=0,"Blank",IF(D4428="PHEV",F4428/G4428,F4428*(1-'3 Model Input'!E$54)/G4428))</f>
        <v>Blank</v>
      </c>
      <c r="S4428" s="198" t="str">
        <f>IF(D4428=0,"Blank",IF(D4428="PHEV",MIN(M4428,E4428),MIN(M4428,(E4428*(1-'3 Model Input'!E$54)))))</f>
        <v>Blank</v>
      </c>
      <c r="T4428" s="217" t="str">
        <f t="shared" si="712"/>
        <v>Blank</v>
      </c>
      <c r="U4428" s="89"/>
      <c r="V4428" s="216" t="str">
        <f>IF(D4428=0,"Blank",P4428*'3 Model Input'!E$50)</f>
        <v>Blank</v>
      </c>
      <c r="W4428" s="197" t="str">
        <f t="shared" si="713"/>
        <v>Blank</v>
      </c>
      <c r="X4428" s="197" t="str">
        <f t="shared" si="714"/>
        <v>Blank</v>
      </c>
      <c r="Y4428" s="197" t="str">
        <f t="shared" si="715"/>
        <v>Blank</v>
      </c>
      <c r="Z4428" s="197" t="str">
        <f t="shared" si="716"/>
        <v>Blank</v>
      </c>
      <c r="AA4428" s="223" t="str" cm="1">
        <f t="array" ref="AA4428">_xlfn.IFS(ISTEXT('3 Model Input'!F$70),"Missing",ISTEXT('3 Model Input'!I$70),"Missing",ISNUMBER('3 Model Input'!K$70),'3 Model Input'!K$70*P4428)</f>
        <v>Missing</v>
      </c>
      <c r="AB4428" s="89"/>
      <c r="AC4428" s="227" t="str" cm="1">
        <f t="array" ref="AC4428">IF(D4428=0,"Blank",_xlfn.IFS('3 Model Input'!E$61=1,(V4428*G4428)/T4428,'3 Model Input'!E$61=2,(W4428*G4428)/T4428,'3 Model Input'!E$61=3,(X4428*G4428)/T4428,'3 Model Input'!E$61=4,(Y4428*G4428)/T4428,'3 Model Input'!E$61=5,(Z4428*G4428)/T4428, ISTEXT('3 Model Input'!E$61),"Missing",'3 Model Input'!E$61=6,(AA4428*G4428)/T4428))</f>
        <v>Blank</v>
      </c>
      <c r="AD4428" s="202" t="str">
        <f t="shared" si="717"/>
        <v>Blank</v>
      </c>
      <c r="AE4428" s="202" t="str">
        <f t="shared" si="718"/>
        <v>Blank</v>
      </c>
      <c r="AF4428" s="217" t="str">
        <f t="shared" si="719"/>
        <v>Blank</v>
      </c>
      <c r="AG4428" s="9" t="str" cm="1">
        <f t="array" ref="AG4428">_xlfn.IFS(ISNUMBER(AC4428), "", ISNUMBER(SEARCH("Blank", AC4428)), "", ISERROR(AC4428), "Bad input on tab 3")</f>
        <v/>
      </c>
    </row>
    <row r="4429" spans="2:33" ht="15" customHeight="1" x14ac:dyDescent="0.75">
      <c r="B4429" s="205" t="str">
        <f>'5 Driver Data'!B4429</f>
        <v>4421</v>
      </c>
      <c r="C4429" s="193">
        <f>'5 Driver Data'!C4429</f>
        <v>0</v>
      </c>
      <c r="D4429" s="192">
        <f>'5 Driver Data'!D4429</f>
        <v>0</v>
      </c>
      <c r="E4429" s="191">
        <f>'5 Driver Data'!E4429</f>
        <v>0</v>
      </c>
      <c r="F4429" s="191">
        <f>'5 Driver Data'!F4429</f>
        <v>0</v>
      </c>
      <c r="G4429" s="191">
        <f>'5 Driver Data'!G4429</f>
        <v>0</v>
      </c>
      <c r="H4429" s="191">
        <f>'5 Driver Data'!H4429</f>
        <v>0</v>
      </c>
      <c r="I4429" s="191">
        <f>'5 Driver Data'!I4429</f>
        <v>0</v>
      </c>
      <c r="J4429" s="191">
        <f>'5 Driver Data'!J4429</f>
        <v>0</v>
      </c>
      <c r="K4429" s="206">
        <f>'5 Driver Data'!K4429</f>
        <v>0</v>
      </c>
      <c r="L4429" s="1"/>
      <c r="M4429" s="216" t="str">
        <f>IF(D4429=0,"Blank",'3 Model Input'!E$44*'3 Model Input'!E$45)</f>
        <v>Blank</v>
      </c>
      <c r="N4429" s="197" t="str">
        <f t="shared" si="710"/>
        <v>Blank</v>
      </c>
      <c r="O4429" s="197" t="str">
        <f>IF(D4429=0,"Blank",'3 Model Input'!E$49*(1-'3 Model Input'!E$51))</f>
        <v>Blank</v>
      </c>
      <c r="P4429" s="197" t="str">
        <f t="shared" si="711"/>
        <v>Blank</v>
      </c>
      <c r="Q4429" s="197" t="str">
        <f>IF(D4429=0,"Blank",IF(D4429="BEV",E4429*(1-'3 Model Input'!E$54), E4429))</f>
        <v>Blank</v>
      </c>
      <c r="R4429" s="198" t="str">
        <f>IF(D4429=0,"Blank",IF(D4429="PHEV",F4429/G4429,F4429*(1-'3 Model Input'!E$54)/G4429))</f>
        <v>Blank</v>
      </c>
      <c r="S4429" s="198" t="str">
        <f>IF(D4429=0,"Blank",IF(D4429="PHEV",MIN(M4429,E4429),MIN(M4429,(E4429*(1-'3 Model Input'!E$54)))))</f>
        <v>Blank</v>
      </c>
      <c r="T4429" s="217" t="str">
        <f t="shared" si="712"/>
        <v>Blank</v>
      </c>
      <c r="U4429" s="89"/>
      <c r="V4429" s="216" t="str">
        <f>IF(D4429=0,"Blank",P4429*'3 Model Input'!E$50)</f>
        <v>Blank</v>
      </c>
      <c r="W4429" s="197" t="str">
        <f t="shared" si="713"/>
        <v>Blank</v>
      </c>
      <c r="X4429" s="197" t="str">
        <f t="shared" si="714"/>
        <v>Blank</v>
      </c>
      <c r="Y4429" s="197" t="str">
        <f t="shared" si="715"/>
        <v>Blank</v>
      </c>
      <c r="Z4429" s="197" t="str">
        <f t="shared" si="716"/>
        <v>Blank</v>
      </c>
      <c r="AA4429" s="223" t="str" cm="1">
        <f t="array" ref="AA4429">_xlfn.IFS(ISTEXT('3 Model Input'!F$70),"Missing",ISTEXT('3 Model Input'!I$70),"Missing",ISNUMBER('3 Model Input'!K$70),'3 Model Input'!K$70*P4429)</f>
        <v>Missing</v>
      </c>
      <c r="AB4429" s="89"/>
      <c r="AC4429" s="227" t="str" cm="1">
        <f t="array" ref="AC4429">IF(D4429=0,"Blank",_xlfn.IFS('3 Model Input'!E$61=1,(V4429*G4429)/T4429,'3 Model Input'!E$61=2,(W4429*G4429)/T4429,'3 Model Input'!E$61=3,(X4429*G4429)/T4429,'3 Model Input'!E$61=4,(Y4429*G4429)/T4429,'3 Model Input'!E$61=5,(Z4429*G4429)/T4429, ISTEXT('3 Model Input'!E$61),"Missing",'3 Model Input'!E$61=6,(AA4429*G4429)/T4429))</f>
        <v>Blank</v>
      </c>
      <c r="AD4429" s="202" t="str">
        <f t="shared" si="717"/>
        <v>Blank</v>
      </c>
      <c r="AE4429" s="202" t="str">
        <f t="shared" si="718"/>
        <v>Blank</v>
      </c>
      <c r="AF4429" s="217" t="str">
        <f t="shared" si="719"/>
        <v>Blank</v>
      </c>
      <c r="AG4429" s="9" t="str" cm="1">
        <f t="array" ref="AG4429">_xlfn.IFS(ISNUMBER(AC4429), "", ISNUMBER(SEARCH("Blank", AC4429)), "", ISERROR(AC4429), "Bad input on tab 3")</f>
        <v/>
      </c>
    </row>
    <row r="4430" spans="2:33" ht="15" customHeight="1" x14ac:dyDescent="0.75">
      <c r="B4430" s="205" t="str">
        <f>'5 Driver Data'!B4430</f>
        <v>4422</v>
      </c>
      <c r="C4430" s="193">
        <f>'5 Driver Data'!C4430</f>
        <v>0</v>
      </c>
      <c r="D4430" s="192">
        <f>'5 Driver Data'!D4430</f>
        <v>0</v>
      </c>
      <c r="E4430" s="191">
        <f>'5 Driver Data'!E4430</f>
        <v>0</v>
      </c>
      <c r="F4430" s="191">
        <f>'5 Driver Data'!F4430</f>
        <v>0</v>
      </c>
      <c r="G4430" s="191">
        <f>'5 Driver Data'!G4430</f>
        <v>0</v>
      </c>
      <c r="H4430" s="191">
        <f>'5 Driver Data'!H4430</f>
        <v>0</v>
      </c>
      <c r="I4430" s="191">
        <f>'5 Driver Data'!I4430</f>
        <v>0</v>
      </c>
      <c r="J4430" s="191">
        <f>'5 Driver Data'!J4430</f>
        <v>0</v>
      </c>
      <c r="K4430" s="206">
        <f>'5 Driver Data'!K4430</f>
        <v>0</v>
      </c>
      <c r="L4430" s="1"/>
      <c r="M4430" s="216" t="str">
        <f>IF(D4430=0,"Blank",'3 Model Input'!E$44*'3 Model Input'!E$45)</f>
        <v>Blank</v>
      </c>
      <c r="N4430" s="197" t="str">
        <f t="shared" si="710"/>
        <v>Blank</v>
      </c>
      <c r="O4430" s="197" t="str">
        <f>IF(D4430=0,"Blank",'3 Model Input'!E$49*(1-'3 Model Input'!E$51))</f>
        <v>Blank</v>
      </c>
      <c r="P4430" s="197" t="str">
        <f t="shared" si="711"/>
        <v>Blank</v>
      </c>
      <c r="Q4430" s="197" t="str">
        <f>IF(D4430=0,"Blank",IF(D4430="BEV",E4430*(1-'3 Model Input'!E$54), E4430))</f>
        <v>Blank</v>
      </c>
      <c r="R4430" s="198" t="str">
        <f>IF(D4430=0,"Blank",IF(D4430="PHEV",F4430/G4430,F4430*(1-'3 Model Input'!E$54)/G4430))</f>
        <v>Blank</v>
      </c>
      <c r="S4430" s="198" t="str">
        <f>IF(D4430=0,"Blank",IF(D4430="PHEV",MIN(M4430,E4430),MIN(M4430,(E4430*(1-'3 Model Input'!E$54)))))</f>
        <v>Blank</v>
      </c>
      <c r="T4430" s="217" t="str">
        <f t="shared" si="712"/>
        <v>Blank</v>
      </c>
      <c r="U4430" s="89"/>
      <c r="V4430" s="216" t="str">
        <f>IF(D4430=0,"Blank",P4430*'3 Model Input'!E$50)</f>
        <v>Blank</v>
      </c>
      <c r="W4430" s="197" t="str">
        <f t="shared" si="713"/>
        <v>Blank</v>
      </c>
      <c r="X4430" s="197" t="str">
        <f t="shared" si="714"/>
        <v>Blank</v>
      </c>
      <c r="Y4430" s="197" t="str">
        <f t="shared" si="715"/>
        <v>Blank</v>
      </c>
      <c r="Z4430" s="197" t="str">
        <f t="shared" si="716"/>
        <v>Blank</v>
      </c>
      <c r="AA4430" s="223" t="str" cm="1">
        <f t="array" ref="AA4430">_xlfn.IFS(ISTEXT('3 Model Input'!F$70),"Missing",ISTEXT('3 Model Input'!I$70),"Missing",ISNUMBER('3 Model Input'!K$70),'3 Model Input'!K$70*P4430)</f>
        <v>Missing</v>
      </c>
      <c r="AB4430" s="89"/>
      <c r="AC4430" s="227" t="str" cm="1">
        <f t="array" ref="AC4430">IF(D4430=0,"Blank",_xlfn.IFS('3 Model Input'!E$61=1,(V4430*G4430)/T4430,'3 Model Input'!E$61=2,(W4430*G4430)/T4430,'3 Model Input'!E$61=3,(X4430*G4430)/T4430,'3 Model Input'!E$61=4,(Y4430*G4430)/T4430,'3 Model Input'!E$61=5,(Z4430*G4430)/T4430, ISTEXT('3 Model Input'!E$61),"Missing",'3 Model Input'!E$61=6,(AA4430*G4430)/T4430))</f>
        <v>Blank</v>
      </c>
      <c r="AD4430" s="202" t="str">
        <f t="shared" si="717"/>
        <v>Blank</v>
      </c>
      <c r="AE4430" s="202" t="str">
        <f t="shared" si="718"/>
        <v>Blank</v>
      </c>
      <c r="AF4430" s="217" t="str">
        <f t="shared" si="719"/>
        <v>Blank</v>
      </c>
      <c r="AG4430" s="9" t="str" cm="1">
        <f t="array" ref="AG4430">_xlfn.IFS(ISNUMBER(AC4430), "", ISNUMBER(SEARCH("Blank", AC4430)), "", ISERROR(AC4430), "Bad input on tab 3")</f>
        <v/>
      </c>
    </row>
    <row r="4431" spans="2:33" ht="15" customHeight="1" x14ac:dyDescent="0.75">
      <c r="B4431" s="205" t="str">
        <f>'5 Driver Data'!B4431</f>
        <v>4423</v>
      </c>
      <c r="C4431" s="193">
        <f>'5 Driver Data'!C4431</f>
        <v>0</v>
      </c>
      <c r="D4431" s="192">
        <f>'5 Driver Data'!D4431</f>
        <v>0</v>
      </c>
      <c r="E4431" s="191">
        <f>'5 Driver Data'!E4431</f>
        <v>0</v>
      </c>
      <c r="F4431" s="191">
        <f>'5 Driver Data'!F4431</f>
        <v>0</v>
      </c>
      <c r="G4431" s="191">
        <f>'5 Driver Data'!G4431</f>
        <v>0</v>
      </c>
      <c r="H4431" s="191">
        <f>'5 Driver Data'!H4431</f>
        <v>0</v>
      </c>
      <c r="I4431" s="191">
        <f>'5 Driver Data'!I4431</f>
        <v>0</v>
      </c>
      <c r="J4431" s="191">
        <f>'5 Driver Data'!J4431</f>
        <v>0</v>
      </c>
      <c r="K4431" s="206">
        <f>'5 Driver Data'!K4431</f>
        <v>0</v>
      </c>
      <c r="L4431" s="1"/>
      <c r="M4431" s="216" t="str">
        <f>IF(D4431=0,"Blank",'3 Model Input'!E$44*'3 Model Input'!E$45)</f>
        <v>Blank</v>
      </c>
      <c r="N4431" s="197" t="str">
        <f t="shared" si="710"/>
        <v>Blank</v>
      </c>
      <c r="O4431" s="197" t="str">
        <f>IF(D4431=0,"Blank",'3 Model Input'!E$49*(1-'3 Model Input'!E$51))</f>
        <v>Blank</v>
      </c>
      <c r="P4431" s="197" t="str">
        <f t="shared" si="711"/>
        <v>Blank</v>
      </c>
      <c r="Q4431" s="197" t="str">
        <f>IF(D4431=0,"Blank",IF(D4431="BEV",E4431*(1-'3 Model Input'!E$54), E4431))</f>
        <v>Blank</v>
      </c>
      <c r="R4431" s="198" t="str">
        <f>IF(D4431=0,"Blank",IF(D4431="PHEV",F4431/G4431,F4431*(1-'3 Model Input'!E$54)/G4431))</f>
        <v>Blank</v>
      </c>
      <c r="S4431" s="198" t="str">
        <f>IF(D4431=0,"Blank",IF(D4431="PHEV",MIN(M4431,E4431),MIN(M4431,(E4431*(1-'3 Model Input'!E$54)))))</f>
        <v>Blank</v>
      </c>
      <c r="T4431" s="217" t="str">
        <f t="shared" si="712"/>
        <v>Blank</v>
      </c>
      <c r="U4431" s="89"/>
      <c r="V4431" s="216" t="str">
        <f>IF(D4431=0,"Blank",P4431*'3 Model Input'!E$50)</f>
        <v>Blank</v>
      </c>
      <c r="W4431" s="197" t="str">
        <f t="shared" si="713"/>
        <v>Blank</v>
      </c>
      <c r="X4431" s="197" t="str">
        <f t="shared" si="714"/>
        <v>Blank</v>
      </c>
      <c r="Y4431" s="197" t="str">
        <f t="shared" si="715"/>
        <v>Blank</v>
      </c>
      <c r="Z4431" s="197" t="str">
        <f t="shared" si="716"/>
        <v>Blank</v>
      </c>
      <c r="AA4431" s="223" t="str" cm="1">
        <f t="array" ref="AA4431">_xlfn.IFS(ISTEXT('3 Model Input'!F$70),"Missing",ISTEXT('3 Model Input'!I$70),"Missing",ISNUMBER('3 Model Input'!K$70),'3 Model Input'!K$70*P4431)</f>
        <v>Missing</v>
      </c>
      <c r="AB4431" s="89"/>
      <c r="AC4431" s="227" t="str" cm="1">
        <f t="array" ref="AC4431">IF(D4431=0,"Blank",_xlfn.IFS('3 Model Input'!E$61=1,(V4431*G4431)/T4431,'3 Model Input'!E$61=2,(W4431*G4431)/T4431,'3 Model Input'!E$61=3,(X4431*G4431)/T4431,'3 Model Input'!E$61=4,(Y4431*G4431)/T4431,'3 Model Input'!E$61=5,(Z4431*G4431)/T4431, ISTEXT('3 Model Input'!E$61),"Missing",'3 Model Input'!E$61=6,(AA4431*G4431)/T4431))</f>
        <v>Blank</v>
      </c>
      <c r="AD4431" s="202" t="str">
        <f t="shared" si="717"/>
        <v>Blank</v>
      </c>
      <c r="AE4431" s="202" t="str">
        <f t="shared" si="718"/>
        <v>Blank</v>
      </c>
      <c r="AF4431" s="217" t="str">
        <f t="shared" si="719"/>
        <v>Blank</v>
      </c>
      <c r="AG4431" s="9" t="str" cm="1">
        <f t="array" ref="AG4431">_xlfn.IFS(ISNUMBER(AC4431), "", ISNUMBER(SEARCH("Blank", AC4431)), "", ISERROR(AC4431), "Bad input on tab 3")</f>
        <v/>
      </c>
    </row>
    <row r="4432" spans="2:33" ht="15" customHeight="1" x14ac:dyDescent="0.75">
      <c r="B4432" s="205" t="str">
        <f>'5 Driver Data'!B4432</f>
        <v>4424</v>
      </c>
      <c r="C4432" s="193">
        <f>'5 Driver Data'!C4432</f>
        <v>0</v>
      </c>
      <c r="D4432" s="192">
        <f>'5 Driver Data'!D4432</f>
        <v>0</v>
      </c>
      <c r="E4432" s="191">
        <f>'5 Driver Data'!E4432</f>
        <v>0</v>
      </c>
      <c r="F4432" s="191">
        <f>'5 Driver Data'!F4432</f>
        <v>0</v>
      </c>
      <c r="G4432" s="191">
        <f>'5 Driver Data'!G4432</f>
        <v>0</v>
      </c>
      <c r="H4432" s="191">
        <f>'5 Driver Data'!H4432</f>
        <v>0</v>
      </c>
      <c r="I4432" s="191">
        <f>'5 Driver Data'!I4432</f>
        <v>0</v>
      </c>
      <c r="J4432" s="191">
        <f>'5 Driver Data'!J4432</f>
        <v>0</v>
      </c>
      <c r="K4432" s="206">
        <f>'5 Driver Data'!K4432</f>
        <v>0</v>
      </c>
      <c r="L4432" s="1"/>
      <c r="M4432" s="216" t="str">
        <f>IF(D4432=0,"Blank",'3 Model Input'!E$44*'3 Model Input'!E$45)</f>
        <v>Blank</v>
      </c>
      <c r="N4432" s="197" t="str">
        <f t="shared" si="710"/>
        <v>Blank</v>
      </c>
      <c r="O4432" s="197" t="str">
        <f>IF(D4432=0,"Blank",'3 Model Input'!E$49*(1-'3 Model Input'!E$51))</f>
        <v>Blank</v>
      </c>
      <c r="P4432" s="197" t="str">
        <f t="shared" si="711"/>
        <v>Blank</v>
      </c>
      <c r="Q4432" s="197" t="str">
        <f>IF(D4432=0,"Blank",IF(D4432="BEV",E4432*(1-'3 Model Input'!E$54), E4432))</f>
        <v>Blank</v>
      </c>
      <c r="R4432" s="198" t="str">
        <f>IF(D4432=0,"Blank",IF(D4432="PHEV",F4432/G4432,F4432*(1-'3 Model Input'!E$54)/G4432))</f>
        <v>Blank</v>
      </c>
      <c r="S4432" s="198" t="str">
        <f>IF(D4432=0,"Blank",IF(D4432="PHEV",MIN(M4432,E4432),MIN(M4432,(E4432*(1-'3 Model Input'!E$54)))))</f>
        <v>Blank</v>
      </c>
      <c r="T4432" s="217" t="str">
        <f t="shared" si="712"/>
        <v>Blank</v>
      </c>
      <c r="U4432" s="89"/>
      <c r="V4432" s="216" t="str">
        <f>IF(D4432=0,"Blank",P4432*'3 Model Input'!E$50)</f>
        <v>Blank</v>
      </c>
      <c r="W4432" s="197" t="str">
        <f t="shared" si="713"/>
        <v>Blank</v>
      </c>
      <c r="X4432" s="197" t="str">
        <f t="shared" si="714"/>
        <v>Blank</v>
      </c>
      <c r="Y4432" s="197" t="str">
        <f t="shared" si="715"/>
        <v>Blank</v>
      </c>
      <c r="Z4432" s="197" t="str">
        <f t="shared" si="716"/>
        <v>Blank</v>
      </c>
      <c r="AA4432" s="223" t="str" cm="1">
        <f t="array" ref="AA4432">_xlfn.IFS(ISTEXT('3 Model Input'!F$70),"Missing",ISTEXT('3 Model Input'!I$70),"Missing",ISNUMBER('3 Model Input'!K$70),'3 Model Input'!K$70*P4432)</f>
        <v>Missing</v>
      </c>
      <c r="AB4432" s="89"/>
      <c r="AC4432" s="227" t="str" cm="1">
        <f t="array" ref="AC4432">IF(D4432=0,"Blank",_xlfn.IFS('3 Model Input'!E$61=1,(V4432*G4432)/T4432,'3 Model Input'!E$61=2,(W4432*G4432)/T4432,'3 Model Input'!E$61=3,(X4432*G4432)/T4432,'3 Model Input'!E$61=4,(Y4432*G4432)/T4432,'3 Model Input'!E$61=5,(Z4432*G4432)/T4432, ISTEXT('3 Model Input'!E$61),"Missing",'3 Model Input'!E$61=6,(AA4432*G4432)/T4432))</f>
        <v>Blank</v>
      </c>
      <c r="AD4432" s="202" t="str">
        <f t="shared" si="717"/>
        <v>Blank</v>
      </c>
      <c r="AE4432" s="202" t="str">
        <f t="shared" si="718"/>
        <v>Blank</v>
      </c>
      <c r="AF4432" s="217" t="str">
        <f t="shared" si="719"/>
        <v>Blank</v>
      </c>
      <c r="AG4432" s="9" t="str" cm="1">
        <f t="array" ref="AG4432">_xlfn.IFS(ISNUMBER(AC4432), "", ISNUMBER(SEARCH("Blank", AC4432)), "", ISERROR(AC4432), "Bad input on tab 3")</f>
        <v/>
      </c>
    </row>
    <row r="4433" spans="2:33" ht="15" customHeight="1" x14ac:dyDescent="0.75">
      <c r="B4433" s="205" t="str">
        <f>'5 Driver Data'!B4433</f>
        <v>4425</v>
      </c>
      <c r="C4433" s="193">
        <f>'5 Driver Data'!C4433</f>
        <v>0</v>
      </c>
      <c r="D4433" s="192">
        <f>'5 Driver Data'!D4433</f>
        <v>0</v>
      </c>
      <c r="E4433" s="191">
        <f>'5 Driver Data'!E4433</f>
        <v>0</v>
      </c>
      <c r="F4433" s="191">
        <f>'5 Driver Data'!F4433</f>
        <v>0</v>
      </c>
      <c r="G4433" s="191">
        <f>'5 Driver Data'!G4433</f>
        <v>0</v>
      </c>
      <c r="H4433" s="191">
        <f>'5 Driver Data'!H4433</f>
        <v>0</v>
      </c>
      <c r="I4433" s="191">
        <f>'5 Driver Data'!I4433</f>
        <v>0</v>
      </c>
      <c r="J4433" s="191">
        <f>'5 Driver Data'!J4433</f>
        <v>0</v>
      </c>
      <c r="K4433" s="206">
        <f>'5 Driver Data'!K4433</f>
        <v>0</v>
      </c>
      <c r="L4433" s="1"/>
      <c r="M4433" s="216" t="str">
        <f>IF(D4433=0,"Blank",'3 Model Input'!E$44*'3 Model Input'!E$45)</f>
        <v>Blank</v>
      </c>
      <c r="N4433" s="197" t="str">
        <f t="shared" si="710"/>
        <v>Blank</v>
      </c>
      <c r="O4433" s="197" t="str">
        <f>IF(D4433=0,"Blank",'3 Model Input'!E$49*(1-'3 Model Input'!E$51))</f>
        <v>Blank</v>
      </c>
      <c r="P4433" s="197" t="str">
        <f t="shared" si="711"/>
        <v>Blank</v>
      </c>
      <c r="Q4433" s="197" t="str">
        <f>IF(D4433=0,"Blank",IF(D4433="BEV",E4433*(1-'3 Model Input'!E$54), E4433))</f>
        <v>Blank</v>
      </c>
      <c r="R4433" s="198" t="str">
        <f>IF(D4433=0,"Blank",IF(D4433="PHEV",F4433/G4433,F4433*(1-'3 Model Input'!E$54)/G4433))</f>
        <v>Blank</v>
      </c>
      <c r="S4433" s="198" t="str">
        <f>IF(D4433=0,"Blank",IF(D4433="PHEV",MIN(M4433,E4433),MIN(M4433,(E4433*(1-'3 Model Input'!E$54)))))</f>
        <v>Blank</v>
      </c>
      <c r="T4433" s="217" t="str">
        <f t="shared" si="712"/>
        <v>Blank</v>
      </c>
      <c r="U4433" s="89"/>
      <c r="V4433" s="216" t="str">
        <f>IF(D4433=0,"Blank",P4433*'3 Model Input'!E$50)</f>
        <v>Blank</v>
      </c>
      <c r="W4433" s="197" t="str">
        <f t="shared" si="713"/>
        <v>Blank</v>
      </c>
      <c r="X4433" s="197" t="str">
        <f t="shared" si="714"/>
        <v>Blank</v>
      </c>
      <c r="Y4433" s="197" t="str">
        <f t="shared" si="715"/>
        <v>Blank</v>
      </c>
      <c r="Z4433" s="197" t="str">
        <f t="shared" si="716"/>
        <v>Blank</v>
      </c>
      <c r="AA4433" s="223" t="str" cm="1">
        <f t="array" ref="AA4433">_xlfn.IFS(ISTEXT('3 Model Input'!F$70),"Missing",ISTEXT('3 Model Input'!I$70),"Missing",ISNUMBER('3 Model Input'!K$70),'3 Model Input'!K$70*P4433)</f>
        <v>Missing</v>
      </c>
      <c r="AB4433" s="89"/>
      <c r="AC4433" s="227" t="str" cm="1">
        <f t="array" ref="AC4433">IF(D4433=0,"Blank",_xlfn.IFS('3 Model Input'!E$61=1,(V4433*G4433)/T4433,'3 Model Input'!E$61=2,(W4433*G4433)/T4433,'3 Model Input'!E$61=3,(X4433*G4433)/T4433,'3 Model Input'!E$61=4,(Y4433*G4433)/T4433,'3 Model Input'!E$61=5,(Z4433*G4433)/T4433, ISTEXT('3 Model Input'!E$61),"Missing",'3 Model Input'!E$61=6,(AA4433*G4433)/T4433))</f>
        <v>Blank</v>
      </c>
      <c r="AD4433" s="202" t="str">
        <f t="shared" si="717"/>
        <v>Blank</v>
      </c>
      <c r="AE4433" s="202" t="str">
        <f t="shared" si="718"/>
        <v>Blank</v>
      </c>
      <c r="AF4433" s="217" t="str">
        <f t="shared" si="719"/>
        <v>Blank</v>
      </c>
      <c r="AG4433" s="9" t="str" cm="1">
        <f t="array" ref="AG4433">_xlfn.IFS(ISNUMBER(AC4433), "", ISNUMBER(SEARCH("Blank", AC4433)), "", ISERROR(AC4433), "Bad input on tab 3")</f>
        <v/>
      </c>
    </row>
    <row r="4434" spans="2:33" ht="15" customHeight="1" x14ac:dyDescent="0.75">
      <c r="B4434" s="205" t="str">
        <f>'5 Driver Data'!B4434</f>
        <v>4426</v>
      </c>
      <c r="C4434" s="193">
        <f>'5 Driver Data'!C4434</f>
        <v>0</v>
      </c>
      <c r="D4434" s="192">
        <f>'5 Driver Data'!D4434</f>
        <v>0</v>
      </c>
      <c r="E4434" s="191">
        <f>'5 Driver Data'!E4434</f>
        <v>0</v>
      </c>
      <c r="F4434" s="191">
        <f>'5 Driver Data'!F4434</f>
        <v>0</v>
      </c>
      <c r="G4434" s="191">
        <f>'5 Driver Data'!G4434</f>
        <v>0</v>
      </c>
      <c r="H4434" s="191">
        <f>'5 Driver Data'!H4434</f>
        <v>0</v>
      </c>
      <c r="I4434" s="191">
        <f>'5 Driver Data'!I4434</f>
        <v>0</v>
      </c>
      <c r="J4434" s="191">
        <f>'5 Driver Data'!J4434</f>
        <v>0</v>
      </c>
      <c r="K4434" s="206">
        <f>'5 Driver Data'!K4434</f>
        <v>0</v>
      </c>
      <c r="L4434" s="1"/>
      <c r="M4434" s="216" t="str">
        <f>IF(D4434=0,"Blank",'3 Model Input'!E$44*'3 Model Input'!E$45)</f>
        <v>Blank</v>
      </c>
      <c r="N4434" s="197" t="str">
        <f t="shared" si="710"/>
        <v>Blank</v>
      </c>
      <c r="O4434" s="197" t="str">
        <f>IF(D4434=0,"Blank",'3 Model Input'!E$49*(1-'3 Model Input'!E$51))</f>
        <v>Blank</v>
      </c>
      <c r="P4434" s="197" t="str">
        <f t="shared" si="711"/>
        <v>Blank</v>
      </c>
      <c r="Q4434" s="197" t="str">
        <f>IF(D4434=0,"Blank",IF(D4434="BEV",E4434*(1-'3 Model Input'!E$54), E4434))</f>
        <v>Blank</v>
      </c>
      <c r="R4434" s="198" t="str">
        <f>IF(D4434=0,"Blank",IF(D4434="PHEV",F4434/G4434,F4434*(1-'3 Model Input'!E$54)/G4434))</f>
        <v>Blank</v>
      </c>
      <c r="S4434" s="198" t="str">
        <f>IF(D4434=0,"Blank",IF(D4434="PHEV",MIN(M4434,E4434),MIN(M4434,(E4434*(1-'3 Model Input'!E$54)))))</f>
        <v>Blank</v>
      </c>
      <c r="T4434" s="217" t="str">
        <f t="shared" si="712"/>
        <v>Blank</v>
      </c>
      <c r="U4434" s="89"/>
      <c r="V4434" s="216" t="str">
        <f>IF(D4434=0,"Blank",P4434*'3 Model Input'!E$50)</f>
        <v>Blank</v>
      </c>
      <c r="W4434" s="197" t="str">
        <f t="shared" si="713"/>
        <v>Blank</v>
      </c>
      <c r="X4434" s="197" t="str">
        <f t="shared" si="714"/>
        <v>Blank</v>
      </c>
      <c r="Y4434" s="197" t="str">
        <f t="shared" si="715"/>
        <v>Blank</v>
      </c>
      <c r="Z4434" s="197" t="str">
        <f t="shared" si="716"/>
        <v>Blank</v>
      </c>
      <c r="AA4434" s="223" t="str" cm="1">
        <f t="array" ref="AA4434">_xlfn.IFS(ISTEXT('3 Model Input'!F$70),"Missing",ISTEXT('3 Model Input'!I$70),"Missing",ISNUMBER('3 Model Input'!K$70),'3 Model Input'!K$70*P4434)</f>
        <v>Missing</v>
      </c>
      <c r="AB4434" s="89"/>
      <c r="AC4434" s="227" t="str" cm="1">
        <f t="array" ref="AC4434">IF(D4434=0,"Blank",_xlfn.IFS('3 Model Input'!E$61=1,(V4434*G4434)/T4434,'3 Model Input'!E$61=2,(W4434*G4434)/T4434,'3 Model Input'!E$61=3,(X4434*G4434)/T4434,'3 Model Input'!E$61=4,(Y4434*G4434)/T4434,'3 Model Input'!E$61=5,(Z4434*G4434)/T4434, ISTEXT('3 Model Input'!E$61),"Missing",'3 Model Input'!E$61=6,(AA4434*G4434)/T4434))</f>
        <v>Blank</v>
      </c>
      <c r="AD4434" s="202" t="str">
        <f t="shared" si="717"/>
        <v>Blank</v>
      </c>
      <c r="AE4434" s="202" t="str">
        <f t="shared" si="718"/>
        <v>Blank</v>
      </c>
      <c r="AF4434" s="217" t="str">
        <f t="shared" si="719"/>
        <v>Blank</v>
      </c>
      <c r="AG4434" s="9" t="str" cm="1">
        <f t="array" ref="AG4434">_xlfn.IFS(ISNUMBER(AC4434), "", ISNUMBER(SEARCH("Blank", AC4434)), "", ISERROR(AC4434), "Bad input on tab 3")</f>
        <v/>
      </c>
    </row>
    <row r="4435" spans="2:33" ht="15" customHeight="1" x14ac:dyDescent="0.75">
      <c r="B4435" s="205" t="str">
        <f>'5 Driver Data'!B4435</f>
        <v>4427</v>
      </c>
      <c r="C4435" s="193">
        <f>'5 Driver Data'!C4435</f>
        <v>0</v>
      </c>
      <c r="D4435" s="192">
        <f>'5 Driver Data'!D4435</f>
        <v>0</v>
      </c>
      <c r="E4435" s="191">
        <f>'5 Driver Data'!E4435</f>
        <v>0</v>
      </c>
      <c r="F4435" s="191">
        <f>'5 Driver Data'!F4435</f>
        <v>0</v>
      </c>
      <c r="G4435" s="191">
        <f>'5 Driver Data'!G4435</f>
        <v>0</v>
      </c>
      <c r="H4435" s="191">
        <f>'5 Driver Data'!H4435</f>
        <v>0</v>
      </c>
      <c r="I4435" s="191">
        <f>'5 Driver Data'!I4435</f>
        <v>0</v>
      </c>
      <c r="J4435" s="191">
        <f>'5 Driver Data'!J4435</f>
        <v>0</v>
      </c>
      <c r="K4435" s="206">
        <f>'5 Driver Data'!K4435</f>
        <v>0</v>
      </c>
      <c r="L4435" s="1"/>
      <c r="M4435" s="216" t="str">
        <f>IF(D4435=0,"Blank",'3 Model Input'!E$44*'3 Model Input'!E$45)</f>
        <v>Blank</v>
      </c>
      <c r="N4435" s="197" t="str">
        <f t="shared" si="710"/>
        <v>Blank</v>
      </c>
      <c r="O4435" s="197" t="str">
        <f>IF(D4435=0,"Blank",'3 Model Input'!E$49*(1-'3 Model Input'!E$51))</f>
        <v>Blank</v>
      </c>
      <c r="P4435" s="197" t="str">
        <f t="shared" si="711"/>
        <v>Blank</v>
      </c>
      <c r="Q4435" s="197" t="str">
        <f>IF(D4435=0,"Blank",IF(D4435="BEV",E4435*(1-'3 Model Input'!E$54), E4435))</f>
        <v>Blank</v>
      </c>
      <c r="R4435" s="198" t="str">
        <f>IF(D4435=0,"Blank",IF(D4435="PHEV",F4435/G4435,F4435*(1-'3 Model Input'!E$54)/G4435))</f>
        <v>Blank</v>
      </c>
      <c r="S4435" s="198" t="str">
        <f>IF(D4435=0,"Blank",IF(D4435="PHEV",MIN(M4435,E4435),MIN(M4435,(E4435*(1-'3 Model Input'!E$54)))))</f>
        <v>Blank</v>
      </c>
      <c r="T4435" s="217" t="str">
        <f t="shared" si="712"/>
        <v>Blank</v>
      </c>
      <c r="U4435" s="89"/>
      <c r="V4435" s="216" t="str">
        <f>IF(D4435=0,"Blank",P4435*'3 Model Input'!E$50)</f>
        <v>Blank</v>
      </c>
      <c r="W4435" s="197" t="str">
        <f t="shared" si="713"/>
        <v>Blank</v>
      </c>
      <c r="X4435" s="197" t="str">
        <f t="shared" si="714"/>
        <v>Blank</v>
      </c>
      <c r="Y4435" s="197" t="str">
        <f t="shared" si="715"/>
        <v>Blank</v>
      </c>
      <c r="Z4435" s="197" t="str">
        <f t="shared" si="716"/>
        <v>Blank</v>
      </c>
      <c r="AA4435" s="223" t="str" cm="1">
        <f t="array" ref="AA4435">_xlfn.IFS(ISTEXT('3 Model Input'!F$70),"Missing",ISTEXT('3 Model Input'!I$70),"Missing",ISNUMBER('3 Model Input'!K$70),'3 Model Input'!K$70*P4435)</f>
        <v>Missing</v>
      </c>
      <c r="AB4435" s="89"/>
      <c r="AC4435" s="227" t="str" cm="1">
        <f t="array" ref="AC4435">IF(D4435=0,"Blank",_xlfn.IFS('3 Model Input'!E$61=1,(V4435*G4435)/T4435,'3 Model Input'!E$61=2,(W4435*G4435)/T4435,'3 Model Input'!E$61=3,(X4435*G4435)/T4435,'3 Model Input'!E$61=4,(Y4435*G4435)/T4435,'3 Model Input'!E$61=5,(Z4435*G4435)/T4435, ISTEXT('3 Model Input'!E$61),"Missing",'3 Model Input'!E$61=6,(AA4435*G4435)/T4435))</f>
        <v>Blank</v>
      </c>
      <c r="AD4435" s="202" t="str">
        <f t="shared" si="717"/>
        <v>Blank</v>
      </c>
      <c r="AE4435" s="202" t="str">
        <f t="shared" si="718"/>
        <v>Blank</v>
      </c>
      <c r="AF4435" s="217" t="str">
        <f t="shared" si="719"/>
        <v>Blank</v>
      </c>
      <c r="AG4435" s="9" t="str" cm="1">
        <f t="array" ref="AG4435">_xlfn.IFS(ISNUMBER(AC4435), "", ISNUMBER(SEARCH("Blank", AC4435)), "", ISERROR(AC4435), "Bad input on tab 3")</f>
        <v/>
      </c>
    </row>
    <row r="4436" spans="2:33" ht="15" customHeight="1" x14ac:dyDescent="0.75">
      <c r="B4436" s="205" t="str">
        <f>'5 Driver Data'!B4436</f>
        <v>4428</v>
      </c>
      <c r="C4436" s="193">
        <f>'5 Driver Data'!C4436</f>
        <v>0</v>
      </c>
      <c r="D4436" s="192">
        <f>'5 Driver Data'!D4436</f>
        <v>0</v>
      </c>
      <c r="E4436" s="191">
        <f>'5 Driver Data'!E4436</f>
        <v>0</v>
      </c>
      <c r="F4436" s="191">
        <f>'5 Driver Data'!F4436</f>
        <v>0</v>
      </c>
      <c r="G4436" s="191">
        <f>'5 Driver Data'!G4436</f>
        <v>0</v>
      </c>
      <c r="H4436" s="191">
        <f>'5 Driver Data'!H4436</f>
        <v>0</v>
      </c>
      <c r="I4436" s="191">
        <f>'5 Driver Data'!I4436</f>
        <v>0</v>
      </c>
      <c r="J4436" s="191">
        <f>'5 Driver Data'!J4436</f>
        <v>0</v>
      </c>
      <c r="K4436" s="206">
        <f>'5 Driver Data'!K4436</f>
        <v>0</v>
      </c>
      <c r="L4436" s="1"/>
      <c r="M4436" s="216" t="str">
        <f>IF(D4436=0,"Blank",'3 Model Input'!E$44*'3 Model Input'!E$45)</f>
        <v>Blank</v>
      </c>
      <c r="N4436" s="197" t="str">
        <f t="shared" si="710"/>
        <v>Blank</v>
      </c>
      <c r="O4436" s="197" t="str">
        <f>IF(D4436=0,"Blank",'3 Model Input'!E$49*(1-'3 Model Input'!E$51))</f>
        <v>Blank</v>
      </c>
      <c r="P4436" s="197" t="str">
        <f t="shared" si="711"/>
        <v>Blank</v>
      </c>
      <c r="Q4436" s="197" t="str">
        <f>IF(D4436=0,"Blank",IF(D4436="BEV",E4436*(1-'3 Model Input'!E$54), E4436))</f>
        <v>Blank</v>
      </c>
      <c r="R4436" s="198" t="str">
        <f>IF(D4436=0,"Blank",IF(D4436="PHEV",F4436/G4436,F4436*(1-'3 Model Input'!E$54)/G4436))</f>
        <v>Blank</v>
      </c>
      <c r="S4436" s="198" t="str">
        <f>IF(D4436=0,"Blank",IF(D4436="PHEV",MIN(M4436,E4436),MIN(M4436,(E4436*(1-'3 Model Input'!E$54)))))</f>
        <v>Blank</v>
      </c>
      <c r="T4436" s="217" t="str">
        <f t="shared" si="712"/>
        <v>Blank</v>
      </c>
      <c r="U4436" s="89"/>
      <c r="V4436" s="216" t="str">
        <f>IF(D4436=0,"Blank",P4436*'3 Model Input'!E$50)</f>
        <v>Blank</v>
      </c>
      <c r="W4436" s="197" t="str">
        <f t="shared" si="713"/>
        <v>Blank</v>
      </c>
      <c r="X4436" s="197" t="str">
        <f t="shared" si="714"/>
        <v>Blank</v>
      </c>
      <c r="Y4436" s="197" t="str">
        <f t="shared" si="715"/>
        <v>Blank</v>
      </c>
      <c r="Z4436" s="197" t="str">
        <f t="shared" si="716"/>
        <v>Blank</v>
      </c>
      <c r="AA4436" s="223" t="str" cm="1">
        <f t="array" ref="AA4436">_xlfn.IFS(ISTEXT('3 Model Input'!F$70),"Missing",ISTEXT('3 Model Input'!I$70),"Missing",ISNUMBER('3 Model Input'!K$70),'3 Model Input'!K$70*P4436)</f>
        <v>Missing</v>
      </c>
      <c r="AB4436" s="89"/>
      <c r="AC4436" s="227" t="str" cm="1">
        <f t="array" ref="AC4436">IF(D4436=0,"Blank",_xlfn.IFS('3 Model Input'!E$61=1,(V4436*G4436)/T4436,'3 Model Input'!E$61=2,(W4436*G4436)/T4436,'3 Model Input'!E$61=3,(X4436*G4436)/T4436,'3 Model Input'!E$61=4,(Y4436*G4436)/T4436,'3 Model Input'!E$61=5,(Z4436*G4436)/T4436, ISTEXT('3 Model Input'!E$61),"Missing",'3 Model Input'!E$61=6,(AA4436*G4436)/T4436))</f>
        <v>Blank</v>
      </c>
      <c r="AD4436" s="202" t="str">
        <f t="shared" si="717"/>
        <v>Blank</v>
      </c>
      <c r="AE4436" s="202" t="str">
        <f t="shared" si="718"/>
        <v>Blank</v>
      </c>
      <c r="AF4436" s="217" t="str">
        <f t="shared" si="719"/>
        <v>Blank</v>
      </c>
      <c r="AG4436" s="9" t="str" cm="1">
        <f t="array" ref="AG4436">_xlfn.IFS(ISNUMBER(AC4436), "", ISNUMBER(SEARCH("Blank", AC4436)), "", ISERROR(AC4436), "Bad input on tab 3")</f>
        <v/>
      </c>
    </row>
    <row r="4437" spans="2:33" ht="15" customHeight="1" x14ac:dyDescent="0.75">
      <c r="B4437" s="205" t="str">
        <f>'5 Driver Data'!B4437</f>
        <v>4429</v>
      </c>
      <c r="C4437" s="193">
        <f>'5 Driver Data'!C4437</f>
        <v>0</v>
      </c>
      <c r="D4437" s="192">
        <f>'5 Driver Data'!D4437</f>
        <v>0</v>
      </c>
      <c r="E4437" s="191">
        <f>'5 Driver Data'!E4437</f>
        <v>0</v>
      </c>
      <c r="F4437" s="191">
        <f>'5 Driver Data'!F4437</f>
        <v>0</v>
      </c>
      <c r="G4437" s="191">
        <f>'5 Driver Data'!G4437</f>
        <v>0</v>
      </c>
      <c r="H4437" s="191">
        <f>'5 Driver Data'!H4437</f>
        <v>0</v>
      </c>
      <c r="I4437" s="191">
        <f>'5 Driver Data'!I4437</f>
        <v>0</v>
      </c>
      <c r="J4437" s="191">
        <f>'5 Driver Data'!J4437</f>
        <v>0</v>
      </c>
      <c r="K4437" s="206">
        <f>'5 Driver Data'!K4437</f>
        <v>0</v>
      </c>
      <c r="L4437" s="1"/>
      <c r="M4437" s="216" t="str">
        <f>IF(D4437=0,"Blank",'3 Model Input'!E$44*'3 Model Input'!E$45)</f>
        <v>Blank</v>
      </c>
      <c r="N4437" s="197" t="str">
        <f t="shared" si="710"/>
        <v>Blank</v>
      </c>
      <c r="O4437" s="197" t="str">
        <f>IF(D4437=0,"Blank",'3 Model Input'!E$49*(1-'3 Model Input'!E$51))</f>
        <v>Blank</v>
      </c>
      <c r="P4437" s="197" t="str">
        <f t="shared" si="711"/>
        <v>Blank</v>
      </c>
      <c r="Q4437" s="197" t="str">
        <f>IF(D4437=0,"Blank",IF(D4437="BEV",E4437*(1-'3 Model Input'!E$54), E4437))</f>
        <v>Blank</v>
      </c>
      <c r="R4437" s="198" t="str">
        <f>IF(D4437=0,"Blank",IF(D4437="PHEV",F4437/G4437,F4437*(1-'3 Model Input'!E$54)/G4437))</f>
        <v>Blank</v>
      </c>
      <c r="S4437" s="198" t="str">
        <f>IF(D4437=0,"Blank",IF(D4437="PHEV",MIN(M4437,E4437),MIN(M4437,(E4437*(1-'3 Model Input'!E$54)))))</f>
        <v>Blank</v>
      </c>
      <c r="T4437" s="217" t="str">
        <f t="shared" si="712"/>
        <v>Blank</v>
      </c>
      <c r="U4437" s="89"/>
      <c r="V4437" s="216" t="str">
        <f>IF(D4437=0,"Blank",P4437*'3 Model Input'!E$50)</f>
        <v>Blank</v>
      </c>
      <c r="W4437" s="197" t="str">
        <f t="shared" si="713"/>
        <v>Blank</v>
      </c>
      <c r="X4437" s="197" t="str">
        <f t="shared" si="714"/>
        <v>Blank</v>
      </c>
      <c r="Y4437" s="197" t="str">
        <f t="shared" si="715"/>
        <v>Blank</v>
      </c>
      <c r="Z4437" s="197" t="str">
        <f t="shared" si="716"/>
        <v>Blank</v>
      </c>
      <c r="AA4437" s="223" t="str" cm="1">
        <f t="array" ref="AA4437">_xlfn.IFS(ISTEXT('3 Model Input'!F$70),"Missing",ISTEXT('3 Model Input'!I$70),"Missing",ISNUMBER('3 Model Input'!K$70),'3 Model Input'!K$70*P4437)</f>
        <v>Missing</v>
      </c>
      <c r="AB4437" s="89"/>
      <c r="AC4437" s="227" t="str" cm="1">
        <f t="array" ref="AC4437">IF(D4437=0,"Blank",_xlfn.IFS('3 Model Input'!E$61=1,(V4437*G4437)/T4437,'3 Model Input'!E$61=2,(W4437*G4437)/T4437,'3 Model Input'!E$61=3,(X4437*G4437)/T4437,'3 Model Input'!E$61=4,(Y4437*G4437)/T4437,'3 Model Input'!E$61=5,(Z4437*G4437)/T4437, ISTEXT('3 Model Input'!E$61),"Missing",'3 Model Input'!E$61=6,(AA4437*G4437)/T4437))</f>
        <v>Blank</v>
      </c>
      <c r="AD4437" s="202" t="str">
        <f t="shared" si="717"/>
        <v>Blank</v>
      </c>
      <c r="AE4437" s="202" t="str">
        <f t="shared" si="718"/>
        <v>Blank</v>
      </c>
      <c r="AF4437" s="217" t="str">
        <f t="shared" si="719"/>
        <v>Blank</v>
      </c>
      <c r="AG4437" s="9" t="str" cm="1">
        <f t="array" ref="AG4437">_xlfn.IFS(ISNUMBER(AC4437), "", ISNUMBER(SEARCH("Blank", AC4437)), "", ISERROR(AC4437), "Bad input on tab 3")</f>
        <v/>
      </c>
    </row>
    <row r="4438" spans="2:33" ht="15" customHeight="1" x14ac:dyDescent="0.75">
      <c r="B4438" s="205" t="str">
        <f>'5 Driver Data'!B4438</f>
        <v>4430</v>
      </c>
      <c r="C4438" s="193">
        <f>'5 Driver Data'!C4438</f>
        <v>0</v>
      </c>
      <c r="D4438" s="192">
        <f>'5 Driver Data'!D4438</f>
        <v>0</v>
      </c>
      <c r="E4438" s="191">
        <f>'5 Driver Data'!E4438</f>
        <v>0</v>
      </c>
      <c r="F4438" s="191">
        <f>'5 Driver Data'!F4438</f>
        <v>0</v>
      </c>
      <c r="G4438" s="191">
        <f>'5 Driver Data'!G4438</f>
        <v>0</v>
      </c>
      <c r="H4438" s="191">
        <f>'5 Driver Data'!H4438</f>
        <v>0</v>
      </c>
      <c r="I4438" s="191">
        <f>'5 Driver Data'!I4438</f>
        <v>0</v>
      </c>
      <c r="J4438" s="191">
        <f>'5 Driver Data'!J4438</f>
        <v>0</v>
      </c>
      <c r="K4438" s="206">
        <f>'5 Driver Data'!K4438</f>
        <v>0</v>
      </c>
      <c r="L4438" s="1"/>
      <c r="M4438" s="216" t="str">
        <f>IF(D4438=0,"Blank",'3 Model Input'!E$44*'3 Model Input'!E$45)</f>
        <v>Blank</v>
      </c>
      <c r="N4438" s="197" t="str">
        <f t="shared" si="710"/>
        <v>Blank</v>
      </c>
      <c r="O4438" s="197" t="str">
        <f>IF(D4438=0,"Blank",'3 Model Input'!E$49*(1-'3 Model Input'!E$51))</f>
        <v>Blank</v>
      </c>
      <c r="P4438" s="197" t="str">
        <f t="shared" si="711"/>
        <v>Blank</v>
      </c>
      <c r="Q4438" s="197" t="str">
        <f>IF(D4438=0,"Blank",IF(D4438="BEV",E4438*(1-'3 Model Input'!E$54), E4438))</f>
        <v>Blank</v>
      </c>
      <c r="R4438" s="198" t="str">
        <f>IF(D4438=0,"Blank",IF(D4438="PHEV",F4438/G4438,F4438*(1-'3 Model Input'!E$54)/G4438))</f>
        <v>Blank</v>
      </c>
      <c r="S4438" s="198" t="str">
        <f>IF(D4438=0,"Blank",IF(D4438="PHEV",MIN(M4438,E4438),MIN(M4438,(E4438*(1-'3 Model Input'!E$54)))))</f>
        <v>Blank</v>
      </c>
      <c r="T4438" s="217" t="str">
        <f t="shared" si="712"/>
        <v>Blank</v>
      </c>
      <c r="U4438" s="89"/>
      <c r="V4438" s="216" t="str">
        <f>IF(D4438=0,"Blank",P4438*'3 Model Input'!E$50)</f>
        <v>Blank</v>
      </c>
      <c r="W4438" s="197" t="str">
        <f t="shared" si="713"/>
        <v>Blank</v>
      </c>
      <c r="X4438" s="197" t="str">
        <f t="shared" si="714"/>
        <v>Blank</v>
      </c>
      <c r="Y4438" s="197" t="str">
        <f t="shared" si="715"/>
        <v>Blank</v>
      </c>
      <c r="Z4438" s="197" t="str">
        <f t="shared" si="716"/>
        <v>Blank</v>
      </c>
      <c r="AA4438" s="223" t="str" cm="1">
        <f t="array" ref="AA4438">_xlfn.IFS(ISTEXT('3 Model Input'!F$70),"Missing",ISTEXT('3 Model Input'!I$70),"Missing",ISNUMBER('3 Model Input'!K$70),'3 Model Input'!K$70*P4438)</f>
        <v>Missing</v>
      </c>
      <c r="AB4438" s="89"/>
      <c r="AC4438" s="227" t="str" cm="1">
        <f t="array" ref="AC4438">IF(D4438=0,"Blank",_xlfn.IFS('3 Model Input'!E$61=1,(V4438*G4438)/T4438,'3 Model Input'!E$61=2,(W4438*G4438)/T4438,'3 Model Input'!E$61=3,(X4438*G4438)/T4438,'3 Model Input'!E$61=4,(Y4438*G4438)/T4438,'3 Model Input'!E$61=5,(Z4438*G4438)/T4438, ISTEXT('3 Model Input'!E$61),"Missing",'3 Model Input'!E$61=6,(AA4438*G4438)/T4438))</f>
        <v>Blank</v>
      </c>
      <c r="AD4438" s="202" t="str">
        <f t="shared" si="717"/>
        <v>Blank</v>
      </c>
      <c r="AE4438" s="202" t="str">
        <f t="shared" si="718"/>
        <v>Blank</v>
      </c>
      <c r="AF4438" s="217" t="str">
        <f t="shared" si="719"/>
        <v>Blank</v>
      </c>
      <c r="AG4438" s="9" t="str" cm="1">
        <f t="array" ref="AG4438">_xlfn.IFS(ISNUMBER(AC4438), "", ISNUMBER(SEARCH("Blank", AC4438)), "", ISERROR(AC4438), "Bad input on tab 3")</f>
        <v/>
      </c>
    </row>
    <row r="4439" spans="2:33" ht="15" customHeight="1" x14ac:dyDescent="0.75">
      <c r="B4439" s="205" t="str">
        <f>'5 Driver Data'!B4439</f>
        <v>4431</v>
      </c>
      <c r="C4439" s="193">
        <f>'5 Driver Data'!C4439</f>
        <v>0</v>
      </c>
      <c r="D4439" s="192">
        <f>'5 Driver Data'!D4439</f>
        <v>0</v>
      </c>
      <c r="E4439" s="191">
        <f>'5 Driver Data'!E4439</f>
        <v>0</v>
      </c>
      <c r="F4439" s="191">
        <f>'5 Driver Data'!F4439</f>
        <v>0</v>
      </c>
      <c r="G4439" s="191">
        <f>'5 Driver Data'!G4439</f>
        <v>0</v>
      </c>
      <c r="H4439" s="191">
        <f>'5 Driver Data'!H4439</f>
        <v>0</v>
      </c>
      <c r="I4439" s="191">
        <f>'5 Driver Data'!I4439</f>
        <v>0</v>
      </c>
      <c r="J4439" s="191">
        <f>'5 Driver Data'!J4439</f>
        <v>0</v>
      </c>
      <c r="K4439" s="206">
        <f>'5 Driver Data'!K4439</f>
        <v>0</v>
      </c>
      <c r="L4439" s="1"/>
      <c r="M4439" s="216" t="str">
        <f>IF(D4439=0,"Blank",'3 Model Input'!E$44*'3 Model Input'!E$45)</f>
        <v>Blank</v>
      </c>
      <c r="N4439" s="197" t="str">
        <f t="shared" si="710"/>
        <v>Blank</v>
      </c>
      <c r="O4439" s="197" t="str">
        <f>IF(D4439=0,"Blank",'3 Model Input'!E$49*(1-'3 Model Input'!E$51))</f>
        <v>Blank</v>
      </c>
      <c r="P4439" s="197" t="str">
        <f t="shared" si="711"/>
        <v>Blank</v>
      </c>
      <c r="Q4439" s="197" t="str">
        <f>IF(D4439=0,"Blank",IF(D4439="BEV",E4439*(1-'3 Model Input'!E$54), E4439))</f>
        <v>Blank</v>
      </c>
      <c r="R4439" s="198" t="str">
        <f>IF(D4439=0,"Blank",IF(D4439="PHEV",F4439/G4439,F4439*(1-'3 Model Input'!E$54)/G4439))</f>
        <v>Blank</v>
      </c>
      <c r="S4439" s="198" t="str">
        <f>IF(D4439=0,"Blank",IF(D4439="PHEV",MIN(M4439,E4439),MIN(M4439,(E4439*(1-'3 Model Input'!E$54)))))</f>
        <v>Blank</v>
      </c>
      <c r="T4439" s="217" t="str">
        <f t="shared" si="712"/>
        <v>Blank</v>
      </c>
      <c r="U4439" s="89"/>
      <c r="V4439" s="216" t="str">
        <f>IF(D4439=0,"Blank",P4439*'3 Model Input'!E$50)</f>
        <v>Blank</v>
      </c>
      <c r="W4439" s="197" t="str">
        <f t="shared" si="713"/>
        <v>Blank</v>
      </c>
      <c r="X4439" s="197" t="str">
        <f t="shared" si="714"/>
        <v>Blank</v>
      </c>
      <c r="Y4439" s="197" t="str">
        <f t="shared" si="715"/>
        <v>Blank</v>
      </c>
      <c r="Z4439" s="197" t="str">
        <f t="shared" si="716"/>
        <v>Blank</v>
      </c>
      <c r="AA4439" s="223" t="str" cm="1">
        <f t="array" ref="AA4439">_xlfn.IFS(ISTEXT('3 Model Input'!F$70),"Missing",ISTEXT('3 Model Input'!I$70),"Missing",ISNUMBER('3 Model Input'!K$70),'3 Model Input'!K$70*P4439)</f>
        <v>Missing</v>
      </c>
      <c r="AB4439" s="89"/>
      <c r="AC4439" s="227" t="str" cm="1">
        <f t="array" ref="AC4439">IF(D4439=0,"Blank",_xlfn.IFS('3 Model Input'!E$61=1,(V4439*G4439)/T4439,'3 Model Input'!E$61=2,(W4439*G4439)/T4439,'3 Model Input'!E$61=3,(X4439*G4439)/T4439,'3 Model Input'!E$61=4,(Y4439*G4439)/T4439,'3 Model Input'!E$61=5,(Z4439*G4439)/T4439, ISTEXT('3 Model Input'!E$61),"Missing",'3 Model Input'!E$61=6,(AA4439*G4439)/T4439))</f>
        <v>Blank</v>
      </c>
      <c r="AD4439" s="202" t="str">
        <f t="shared" si="717"/>
        <v>Blank</v>
      </c>
      <c r="AE4439" s="202" t="str">
        <f t="shared" si="718"/>
        <v>Blank</v>
      </c>
      <c r="AF4439" s="217" t="str">
        <f t="shared" si="719"/>
        <v>Blank</v>
      </c>
      <c r="AG4439" s="9" t="str" cm="1">
        <f t="array" ref="AG4439">_xlfn.IFS(ISNUMBER(AC4439), "", ISNUMBER(SEARCH("Blank", AC4439)), "", ISERROR(AC4439), "Bad input on tab 3")</f>
        <v/>
      </c>
    </row>
    <row r="4440" spans="2:33" ht="15" customHeight="1" x14ac:dyDescent="0.75">
      <c r="B4440" s="205" t="str">
        <f>'5 Driver Data'!B4440</f>
        <v>4432</v>
      </c>
      <c r="C4440" s="193">
        <f>'5 Driver Data'!C4440</f>
        <v>0</v>
      </c>
      <c r="D4440" s="192">
        <f>'5 Driver Data'!D4440</f>
        <v>0</v>
      </c>
      <c r="E4440" s="191">
        <f>'5 Driver Data'!E4440</f>
        <v>0</v>
      </c>
      <c r="F4440" s="191">
        <f>'5 Driver Data'!F4440</f>
        <v>0</v>
      </c>
      <c r="G4440" s="191">
        <f>'5 Driver Data'!G4440</f>
        <v>0</v>
      </c>
      <c r="H4440" s="191">
        <f>'5 Driver Data'!H4440</f>
        <v>0</v>
      </c>
      <c r="I4440" s="191">
        <f>'5 Driver Data'!I4440</f>
        <v>0</v>
      </c>
      <c r="J4440" s="191">
        <f>'5 Driver Data'!J4440</f>
        <v>0</v>
      </c>
      <c r="K4440" s="206">
        <f>'5 Driver Data'!K4440</f>
        <v>0</v>
      </c>
      <c r="L4440" s="1"/>
      <c r="M4440" s="216" t="str">
        <f>IF(D4440=0,"Blank",'3 Model Input'!E$44*'3 Model Input'!E$45)</f>
        <v>Blank</v>
      </c>
      <c r="N4440" s="197" t="str">
        <f t="shared" si="710"/>
        <v>Blank</v>
      </c>
      <c r="O4440" s="197" t="str">
        <f>IF(D4440=0,"Blank",'3 Model Input'!E$49*(1-'3 Model Input'!E$51))</f>
        <v>Blank</v>
      </c>
      <c r="P4440" s="197" t="str">
        <f t="shared" si="711"/>
        <v>Blank</v>
      </c>
      <c r="Q4440" s="197" t="str">
        <f>IF(D4440=0,"Blank",IF(D4440="BEV",E4440*(1-'3 Model Input'!E$54), E4440))</f>
        <v>Blank</v>
      </c>
      <c r="R4440" s="198" t="str">
        <f>IF(D4440=0,"Blank",IF(D4440="PHEV",F4440/G4440,F4440*(1-'3 Model Input'!E$54)/G4440))</f>
        <v>Blank</v>
      </c>
      <c r="S4440" s="198" t="str">
        <f>IF(D4440=0,"Blank",IF(D4440="PHEV",MIN(M4440,E4440),MIN(M4440,(E4440*(1-'3 Model Input'!E$54)))))</f>
        <v>Blank</v>
      </c>
      <c r="T4440" s="217" t="str">
        <f t="shared" si="712"/>
        <v>Blank</v>
      </c>
      <c r="U4440" s="89"/>
      <c r="V4440" s="216" t="str">
        <f>IF(D4440=0,"Blank",P4440*'3 Model Input'!E$50)</f>
        <v>Blank</v>
      </c>
      <c r="W4440" s="197" t="str">
        <f t="shared" si="713"/>
        <v>Blank</v>
      </c>
      <c r="X4440" s="197" t="str">
        <f t="shared" si="714"/>
        <v>Blank</v>
      </c>
      <c r="Y4440" s="197" t="str">
        <f t="shared" si="715"/>
        <v>Blank</v>
      </c>
      <c r="Z4440" s="197" t="str">
        <f t="shared" si="716"/>
        <v>Blank</v>
      </c>
      <c r="AA4440" s="223" t="str" cm="1">
        <f t="array" ref="AA4440">_xlfn.IFS(ISTEXT('3 Model Input'!F$70),"Missing",ISTEXT('3 Model Input'!I$70),"Missing",ISNUMBER('3 Model Input'!K$70),'3 Model Input'!K$70*P4440)</f>
        <v>Missing</v>
      </c>
      <c r="AB4440" s="89"/>
      <c r="AC4440" s="227" t="str" cm="1">
        <f t="array" ref="AC4440">IF(D4440=0,"Blank",_xlfn.IFS('3 Model Input'!E$61=1,(V4440*G4440)/T4440,'3 Model Input'!E$61=2,(W4440*G4440)/T4440,'3 Model Input'!E$61=3,(X4440*G4440)/T4440,'3 Model Input'!E$61=4,(Y4440*G4440)/T4440,'3 Model Input'!E$61=5,(Z4440*G4440)/T4440, ISTEXT('3 Model Input'!E$61),"Missing",'3 Model Input'!E$61=6,(AA4440*G4440)/T4440))</f>
        <v>Blank</v>
      </c>
      <c r="AD4440" s="202" t="str">
        <f t="shared" si="717"/>
        <v>Blank</v>
      </c>
      <c r="AE4440" s="202" t="str">
        <f t="shared" si="718"/>
        <v>Blank</v>
      </c>
      <c r="AF4440" s="217" t="str">
        <f t="shared" si="719"/>
        <v>Blank</v>
      </c>
      <c r="AG4440" s="9" t="str" cm="1">
        <f t="array" ref="AG4440">_xlfn.IFS(ISNUMBER(AC4440), "", ISNUMBER(SEARCH("Blank", AC4440)), "", ISERROR(AC4440), "Bad input on tab 3")</f>
        <v/>
      </c>
    </row>
    <row r="4441" spans="2:33" ht="15" customHeight="1" x14ac:dyDescent="0.75">
      <c r="B4441" s="205" t="str">
        <f>'5 Driver Data'!B4441</f>
        <v>4433</v>
      </c>
      <c r="C4441" s="193">
        <f>'5 Driver Data'!C4441</f>
        <v>0</v>
      </c>
      <c r="D4441" s="192">
        <f>'5 Driver Data'!D4441</f>
        <v>0</v>
      </c>
      <c r="E4441" s="191">
        <f>'5 Driver Data'!E4441</f>
        <v>0</v>
      </c>
      <c r="F4441" s="191">
        <f>'5 Driver Data'!F4441</f>
        <v>0</v>
      </c>
      <c r="G4441" s="191">
        <f>'5 Driver Data'!G4441</f>
        <v>0</v>
      </c>
      <c r="H4441" s="191">
        <f>'5 Driver Data'!H4441</f>
        <v>0</v>
      </c>
      <c r="I4441" s="191">
        <f>'5 Driver Data'!I4441</f>
        <v>0</v>
      </c>
      <c r="J4441" s="191">
        <f>'5 Driver Data'!J4441</f>
        <v>0</v>
      </c>
      <c r="K4441" s="206">
        <f>'5 Driver Data'!K4441</f>
        <v>0</v>
      </c>
      <c r="L4441" s="1"/>
      <c r="M4441" s="216" t="str">
        <f>IF(D4441=0,"Blank",'3 Model Input'!E$44*'3 Model Input'!E$45)</f>
        <v>Blank</v>
      </c>
      <c r="N4441" s="197" t="str">
        <f t="shared" si="710"/>
        <v>Blank</v>
      </c>
      <c r="O4441" s="197" t="str">
        <f>IF(D4441=0,"Blank",'3 Model Input'!E$49*(1-'3 Model Input'!E$51))</f>
        <v>Blank</v>
      </c>
      <c r="P4441" s="197" t="str">
        <f t="shared" si="711"/>
        <v>Blank</v>
      </c>
      <c r="Q4441" s="197" t="str">
        <f>IF(D4441=0,"Blank",IF(D4441="BEV",E4441*(1-'3 Model Input'!E$54), E4441))</f>
        <v>Blank</v>
      </c>
      <c r="R4441" s="198" t="str">
        <f>IF(D4441=0,"Blank",IF(D4441="PHEV",F4441/G4441,F4441*(1-'3 Model Input'!E$54)/G4441))</f>
        <v>Blank</v>
      </c>
      <c r="S4441" s="198" t="str">
        <f>IF(D4441=0,"Blank",IF(D4441="PHEV",MIN(M4441,E4441),MIN(M4441,(E4441*(1-'3 Model Input'!E$54)))))</f>
        <v>Blank</v>
      </c>
      <c r="T4441" s="217" t="str">
        <f t="shared" si="712"/>
        <v>Blank</v>
      </c>
      <c r="U4441" s="89"/>
      <c r="V4441" s="216" t="str">
        <f>IF(D4441=0,"Blank",P4441*'3 Model Input'!E$50)</f>
        <v>Blank</v>
      </c>
      <c r="W4441" s="197" t="str">
        <f t="shared" si="713"/>
        <v>Blank</v>
      </c>
      <c r="X4441" s="197" t="str">
        <f t="shared" si="714"/>
        <v>Blank</v>
      </c>
      <c r="Y4441" s="197" t="str">
        <f t="shared" si="715"/>
        <v>Blank</v>
      </c>
      <c r="Z4441" s="197" t="str">
        <f t="shared" si="716"/>
        <v>Blank</v>
      </c>
      <c r="AA4441" s="223" t="str" cm="1">
        <f t="array" ref="AA4441">_xlfn.IFS(ISTEXT('3 Model Input'!F$70),"Missing",ISTEXT('3 Model Input'!I$70),"Missing",ISNUMBER('3 Model Input'!K$70),'3 Model Input'!K$70*P4441)</f>
        <v>Missing</v>
      </c>
      <c r="AB4441" s="89"/>
      <c r="AC4441" s="227" t="str" cm="1">
        <f t="array" ref="AC4441">IF(D4441=0,"Blank",_xlfn.IFS('3 Model Input'!E$61=1,(V4441*G4441)/T4441,'3 Model Input'!E$61=2,(W4441*G4441)/T4441,'3 Model Input'!E$61=3,(X4441*G4441)/T4441,'3 Model Input'!E$61=4,(Y4441*G4441)/T4441,'3 Model Input'!E$61=5,(Z4441*G4441)/T4441, ISTEXT('3 Model Input'!E$61),"Missing",'3 Model Input'!E$61=6,(AA4441*G4441)/T4441))</f>
        <v>Blank</v>
      </c>
      <c r="AD4441" s="202" t="str">
        <f t="shared" si="717"/>
        <v>Blank</v>
      </c>
      <c r="AE4441" s="202" t="str">
        <f t="shared" si="718"/>
        <v>Blank</v>
      </c>
      <c r="AF4441" s="217" t="str">
        <f t="shared" si="719"/>
        <v>Blank</v>
      </c>
      <c r="AG4441" s="9" t="str" cm="1">
        <f t="array" ref="AG4441">_xlfn.IFS(ISNUMBER(AC4441), "", ISNUMBER(SEARCH("Blank", AC4441)), "", ISERROR(AC4441), "Bad input on tab 3")</f>
        <v/>
      </c>
    </row>
    <row r="4442" spans="2:33" ht="15" customHeight="1" x14ac:dyDescent="0.75">
      <c r="B4442" s="205" t="str">
        <f>'5 Driver Data'!B4442</f>
        <v>4434</v>
      </c>
      <c r="C4442" s="193">
        <f>'5 Driver Data'!C4442</f>
        <v>0</v>
      </c>
      <c r="D4442" s="192">
        <f>'5 Driver Data'!D4442</f>
        <v>0</v>
      </c>
      <c r="E4442" s="191">
        <f>'5 Driver Data'!E4442</f>
        <v>0</v>
      </c>
      <c r="F4442" s="191">
        <f>'5 Driver Data'!F4442</f>
        <v>0</v>
      </c>
      <c r="G4442" s="191">
        <f>'5 Driver Data'!G4442</f>
        <v>0</v>
      </c>
      <c r="H4442" s="191">
        <f>'5 Driver Data'!H4442</f>
        <v>0</v>
      </c>
      <c r="I4442" s="191">
        <f>'5 Driver Data'!I4442</f>
        <v>0</v>
      </c>
      <c r="J4442" s="191">
        <f>'5 Driver Data'!J4442</f>
        <v>0</v>
      </c>
      <c r="K4442" s="206">
        <f>'5 Driver Data'!K4442</f>
        <v>0</v>
      </c>
      <c r="L4442" s="1"/>
      <c r="M4442" s="216" t="str">
        <f>IF(D4442=0,"Blank",'3 Model Input'!E$44*'3 Model Input'!E$45)</f>
        <v>Blank</v>
      </c>
      <c r="N4442" s="197" t="str">
        <f t="shared" si="710"/>
        <v>Blank</v>
      </c>
      <c r="O4442" s="197" t="str">
        <f>IF(D4442=0,"Blank",'3 Model Input'!E$49*(1-'3 Model Input'!E$51))</f>
        <v>Blank</v>
      </c>
      <c r="P4442" s="197" t="str">
        <f t="shared" si="711"/>
        <v>Blank</v>
      </c>
      <c r="Q4442" s="197" t="str">
        <f>IF(D4442=0,"Blank",IF(D4442="BEV",E4442*(1-'3 Model Input'!E$54), E4442))</f>
        <v>Blank</v>
      </c>
      <c r="R4442" s="198" t="str">
        <f>IF(D4442=0,"Blank",IF(D4442="PHEV",F4442/G4442,F4442*(1-'3 Model Input'!E$54)/G4442))</f>
        <v>Blank</v>
      </c>
      <c r="S4442" s="198" t="str">
        <f>IF(D4442=0,"Blank",IF(D4442="PHEV",MIN(M4442,E4442),MIN(M4442,(E4442*(1-'3 Model Input'!E$54)))))</f>
        <v>Blank</v>
      </c>
      <c r="T4442" s="217" t="str">
        <f t="shared" si="712"/>
        <v>Blank</v>
      </c>
      <c r="U4442" s="89"/>
      <c r="V4442" s="216" t="str">
        <f>IF(D4442=0,"Blank",P4442*'3 Model Input'!E$50)</f>
        <v>Blank</v>
      </c>
      <c r="W4442" s="197" t="str">
        <f t="shared" si="713"/>
        <v>Blank</v>
      </c>
      <c r="X4442" s="197" t="str">
        <f t="shared" si="714"/>
        <v>Blank</v>
      </c>
      <c r="Y4442" s="197" t="str">
        <f t="shared" si="715"/>
        <v>Blank</v>
      </c>
      <c r="Z4442" s="197" t="str">
        <f t="shared" si="716"/>
        <v>Blank</v>
      </c>
      <c r="AA4442" s="223" t="str" cm="1">
        <f t="array" ref="AA4442">_xlfn.IFS(ISTEXT('3 Model Input'!F$70),"Missing",ISTEXT('3 Model Input'!I$70),"Missing",ISNUMBER('3 Model Input'!K$70),'3 Model Input'!K$70*P4442)</f>
        <v>Missing</v>
      </c>
      <c r="AB4442" s="89"/>
      <c r="AC4442" s="227" t="str" cm="1">
        <f t="array" ref="AC4442">IF(D4442=0,"Blank",_xlfn.IFS('3 Model Input'!E$61=1,(V4442*G4442)/T4442,'3 Model Input'!E$61=2,(W4442*G4442)/T4442,'3 Model Input'!E$61=3,(X4442*G4442)/T4442,'3 Model Input'!E$61=4,(Y4442*G4442)/T4442,'3 Model Input'!E$61=5,(Z4442*G4442)/T4442, ISTEXT('3 Model Input'!E$61),"Missing",'3 Model Input'!E$61=6,(AA4442*G4442)/T4442))</f>
        <v>Blank</v>
      </c>
      <c r="AD4442" s="202" t="str">
        <f t="shared" si="717"/>
        <v>Blank</v>
      </c>
      <c r="AE4442" s="202" t="str">
        <f t="shared" si="718"/>
        <v>Blank</v>
      </c>
      <c r="AF4442" s="217" t="str">
        <f t="shared" si="719"/>
        <v>Blank</v>
      </c>
      <c r="AG4442" s="9" t="str" cm="1">
        <f t="array" ref="AG4442">_xlfn.IFS(ISNUMBER(AC4442), "", ISNUMBER(SEARCH("Blank", AC4442)), "", ISERROR(AC4442), "Bad input on tab 3")</f>
        <v/>
      </c>
    </row>
    <row r="4443" spans="2:33" ht="15" customHeight="1" x14ac:dyDescent="0.75">
      <c r="B4443" s="205" t="str">
        <f>'5 Driver Data'!B4443</f>
        <v>4435</v>
      </c>
      <c r="C4443" s="193">
        <f>'5 Driver Data'!C4443</f>
        <v>0</v>
      </c>
      <c r="D4443" s="192">
        <f>'5 Driver Data'!D4443</f>
        <v>0</v>
      </c>
      <c r="E4443" s="191">
        <f>'5 Driver Data'!E4443</f>
        <v>0</v>
      </c>
      <c r="F4443" s="191">
        <f>'5 Driver Data'!F4443</f>
        <v>0</v>
      </c>
      <c r="G4443" s="191">
        <f>'5 Driver Data'!G4443</f>
        <v>0</v>
      </c>
      <c r="H4443" s="191">
        <f>'5 Driver Data'!H4443</f>
        <v>0</v>
      </c>
      <c r="I4443" s="191">
        <f>'5 Driver Data'!I4443</f>
        <v>0</v>
      </c>
      <c r="J4443" s="191">
        <f>'5 Driver Data'!J4443</f>
        <v>0</v>
      </c>
      <c r="K4443" s="206">
        <f>'5 Driver Data'!K4443</f>
        <v>0</v>
      </c>
      <c r="L4443" s="1"/>
      <c r="M4443" s="216" t="str">
        <f>IF(D4443=0,"Blank",'3 Model Input'!E$44*'3 Model Input'!E$45)</f>
        <v>Blank</v>
      </c>
      <c r="N4443" s="197" t="str">
        <f t="shared" si="710"/>
        <v>Blank</v>
      </c>
      <c r="O4443" s="197" t="str">
        <f>IF(D4443=0,"Blank",'3 Model Input'!E$49*(1-'3 Model Input'!E$51))</f>
        <v>Blank</v>
      </c>
      <c r="P4443" s="197" t="str">
        <f t="shared" si="711"/>
        <v>Blank</v>
      </c>
      <c r="Q4443" s="197" t="str">
        <f>IF(D4443=0,"Blank",IF(D4443="BEV",E4443*(1-'3 Model Input'!E$54), E4443))</f>
        <v>Blank</v>
      </c>
      <c r="R4443" s="198" t="str">
        <f>IF(D4443=0,"Blank",IF(D4443="PHEV",F4443/G4443,F4443*(1-'3 Model Input'!E$54)/G4443))</f>
        <v>Blank</v>
      </c>
      <c r="S4443" s="198" t="str">
        <f>IF(D4443=0,"Blank",IF(D4443="PHEV",MIN(M4443,E4443),MIN(M4443,(E4443*(1-'3 Model Input'!E$54)))))</f>
        <v>Blank</v>
      </c>
      <c r="T4443" s="217" t="str">
        <f t="shared" si="712"/>
        <v>Blank</v>
      </c>
      <c r="U4443" s="89"/>
      <c r="V4443" s="216" t="str">
        <f>IF(D4443=0,"Blank",P4443*'3 Model Input'!E$50)</f>
        <v>Blank</v>
      </c>
      <c r="W4443" s="197" t="str">
        <f t="shared" si="713"/>
        <v>Blank</v>
      </c>
      <c r="X4443" s="197" t="str">
        <f t="shared" si="714"/>
        <v>Blank</v>
      </c>
      <c r="Y4443" s="197" t="str">
        <f t="shared" si="715"/>
        <v>Blank</v>
      </c>
      <c r="Z4443" s="197" t="str">
        <f t="shared" si="716"/>
        <v>Blank</v>
      </c>
      <c r="AA4443" s="223" t="str" cm="1">
        <f t="array" ref="AA4443">_xlfn.IFS(ISTEXT('3 Model Input'!F$70),"Missing",ISTEXT('3 Model Input'!I$70),"Missing",ISNUMBER('3 Model Input'!K$70),'3 Model Input'!K$70*P4443)</f>
        <v>Missing</v>
      </c>
      <c r="AB4443" s="89"/>
      <c r="AC4443" s="227" t="str" cm="1">
        <f t="array" ref="AC4443">IF(D4443=0,"Blank",_xlfn.IFS('3 Model Input'!E$61=1,(V4443*G4443)/T4443,'3 Model Input'!E$61=2,(W4443*G4443)/T4443,'3 Model Input'!E$61=3,(X4443*G4443)/T4443,'3 Model Input'!E$61=4,(Y4443*G4443)/T4443,'3 Model Input'!E$61=5,(Z4443*G4443)/T4443, ISTEXT('3 Model Input'!E$61),"Missing",'3 Model Input'!E$61=6,(AA4443*G4443)/T4443))</f>
        <v>Blank</v>
      </c>
      <c r="AD4443" s="202" t="str">
        <f t="shared" si="717"/>
        <v>Blank</v>
      </c>
      <c r="AE4443" s="202" t="str">
        <f t="shared" si="718"/>
        <v>Blank</v>
      </c>
      <c r="AF4443" s="217" t="str">
        <f t="shared" si="719"/>
        <v>Blank</v>
      </c>
      <c r="AG4443" s="9" t="str" cm="1">
        <f t="array" ref="AG4443">_xlfn.IFS(ISNUMBER(AC4443), "", ISNUMBER(SEARCH("Blank", AC4443)), "", ISERROR(AC4443), "Bad input on tab 3")</f>
        <v/>
      </c>
    </row>
    <row r="4444" spans="2:33" ht="15" customHeight="1" x14ac:dyDescent="0.75">
      <c r="B4444" s="205" t="str">
        <f>'5 Driver Data'!B4444</f>
        <v>4436</v>
      </c>
      <c r="C4444" s="193">
        <f>'5 Driver Data'!C4444</f>
        <v>0</v>
      </c>
      <c r="D4444" s="192">
        <f>'5 Driver Data'!D4444</f>
        <v>0</v>
      </c>
      <c r="E4444" s="191">
        <f>'5 Driver Data'!E4444</f>
        <v>0</v>
      </c>
      <c r="F4444" s="191">
        <f>'5 Driver Data'!F4444</f>
        <v>0</v>
      </c>
      <c r="G4444" s="191">
        <f>'5 Driver Data'!G4444</f>
        <v>0</v>
      </c>
      <c r="H4444" s="191">
        <f>'5 Driver Data'!H4444</f>
        <v>0</v>
      </c>
      <c r="I4444" s="191">
        <f>'5 Driver Data'!I4444</f>
        <v>0</v>
      </c>
      <c r="J4444" s="191">
        <f>'5 Driver Data'!J4444</f>
        <v>0</v>
      </c>
      <c r="K4444" s="206">
        <f>'5 Driver Data'!K4444</f>
        <v>0</v>
      </c>
      <c r="L4444" s="1"/>
      <c r="M4444" s="216" t="str">
        <f>IF(D4444=0,"Blank",'3 Model Input'!E$44*'3 Model Input'!E$45)</f>
        <v>Blank</v>
      </c>
      <c r="N4444" s="197" t="str">
        <f t="shared" si="710"/>
        <v>Blank</v>
      </c>
      <c r="O4444" s="197" t="str">
        <f>IF(D4444=0,"Blank",'3 Model Input'!E$49*(1-'3 Model Input'!E$51))</f>
        <v>Blank</v>
      </c>
      <c r="P4444" s="197" t="str">
        <f t="shared" si="711"/>
        <v>Blank</v>
      </c>
      <c r="Q4444" s="197" t="str">
        <f>IF(D4444=0,"Blank",IF(D4444="BEV",E4444*(1-'3 Model Input'!E$54), E4444))</f>
        <v>Blank</v>
      </c>
      <c r="R4444" s="198" t="str">
        <f>IF(D4444=0,"Blank",IF(D4444="PHEV",F4444/G4444,F4444*(1-'3 Model Input'!E$54)/G4444))</f>
        <v>Blank</v>
      </c>
      <c r="S4444" s="198" t="str">
        <f>IF(D4444=0,"Blank",IF(D4444="PHEV",MIN(M4444,E4444),MIN(M4444,(E4444*(1-'3 Model Input'!E$54)))))</f>
        <v>Blank</v>
      </c>
      <c r="T4444" s="217" t="str">
        <f t="shared" si="712"/>
        <v>Blank</v>
      </c>
      <c r="U4444" s="89"/>
      <c r="V4444" s="216" t="str">
        <f>IF(D4444=0,"Blank",P4444*'3 Model Input'!E$50)</f>
        <v>Blank</v>
      </c>
      <c r="W4444" s="197" t="str">
        <f t="shared" si="713"/>
        <v>Blank</v>
      </c>
      <c r="X4444" s="197" t="str">
        <f t="shared" si="714"/>
        <v>Blank</v>
      </c>
      <c r="Y4444" s="197" t="str">
        <f t="shared" si="715"/>
        <v>Blank</v>
      </c>
      <c r="Z4444" s="197" t="str">
        <f t="shared" si="716"/>
        <v>Blank</v>
      </c>
      <c r="AA4444" s="223" t="str" cm="1">
        <f t="array" ref="AA4444">_xlfn.IFS(ISTEXT('3 Model Input'!F$70),"Missing",ISTEXT('3 Model Input'!I$70),"Missing",ISNUMBER('3 Model Input'!K$70),'3 Model Input'!K$70*P4444)</f>
        <v>Missing</v>
      </c>
      <c r="AB4444" s="89"/>
      <c r="AC4444" s="227" t="str" cm="1">
        <f t="array" ref="AC4444">IF(D4444=0,"Blank",_xlfn.IFS('3 Model Input'!E$61=1,(V4444*G4444)/T4444,'3 Model Input'!E$61=2,(W4444*G4444)/T4444,'3 Model Input'!E$61=3,(X4444*G4444)/T4444,'3 Model Input'!E$61=4,(Y4444*G4444)/T4444,'3 Model Input'!E$61=5,(Z4444*G4444)/T4444, ISTEXT('3 Model Input'!E$61),"Missing",'3 Model Input'!E$61=6,(AA4444*G4444)/T4444))</f>
        <v>Blank</v>
      </c>
      <c r="AD4444" s="202" t="str">
        <f t="shared" si="717"/>
        <v>Blank</v>
      </c>
      <c r="AE4444" s="202" t="str">
        <f t="shared" si="718"/>
        <v>Blank</v>
      </c>
      <c r="AF4444" s="217" t="str">
        <f t="shared" si="719"/>
        <v>Blank</v>
      </c>
      <c r="AG4444" s="9" t="str" cm="1">
        <f t="array" ref="AG4444">_xlfn.IFS(ISNUMBER(AC4444), "", ISNUMBER(SEARCH("Blank", AC4444)), "", ISERROR(AC4444), "Bad input on tab 3")</f>
        <v/>
      </c>
    </row>
    <row r="4445" spans="2:33" ht="15" customHeight="1" x14ac:dyDescent="0.75">
      <c r="B4445" s="205" t="str">
        <f>'5 Driver Data'!B4445</f>
        <v>4437</v>
      </c>
      <c r="C4445" s="193">
        <f>'5 Driver Data'!C4445</f>
        <v>0</v>
      </c>
      <c r="D4445" s="192">
        <f>'5 Driver Data'!D4445</f>
        <v>0</v>
      </c>
      <c r="E4445" s="191">
        <f>'5 Driver Data'!E4445</f>
        <v>0</v>
      </c>
      <c r="F4445" s="191">
        <f>'5 Driver Data'!F4445</f>
        <v>0</v>
      </c>
      <c r="G4445" s="191">
        <f>'5 Driver Data'!G4445</f>
        <v>0</v>
      </c>
      <c r="H4445" s="191">
        <f>'5 Driver Data'!H4445</f>
        <v>0</v>
      </c>
      <c r="I4445" s="191">
        <f>'5 Driver Data'!I4445</f>
        <v>0</v>
      </c>
      <c r="J4445" s="191">
        <f>'5 Driver Data'!J4445</f>
        <v>0</v>
      </c>
      <c r="K4445" s="206">
        <f>'5 Driver Data'!K4445</f>
        <v>0</v>
      </c>
      <c r="L4445" s="1"/>
      <c r="M4445" s="216" t="str">
        <f>IF(D4445=0,"Blank",'3 Model Input'!E$44*'3 Model Input'!E$45)</f>
        <v>Blank</v>
      </c>
      <c r="N4445" s="197" t="str">
        <f t="shared" si="710"/>
        <v>Blank</v>
      </c>
      <c r="O4445" s="197" t="str">
        <f>IF(D4445=0,"Blank",'3 Model Input'!E$49*(1-'3 Model Input'!E$51))</f>
        <v>Blank</v>
      </c>
      <c r="P4445" s="197" t="str">
        <f t="shared" si="711"/>
        <v>Blank</v>
      </c>
      <c r="Q4445" s="197" t="str">
        <f>IF(D4445=0,"Blank",IF(D4445="BEV",E4445*(1-'3 Model Input'!E$54), E4445))</f>
        <v>Blank</v>
      </c>
      <c r="R4445" s="198" t="str">
        <f>IF(D4445=0,"Blank",IF(D4445="PHEV",F4445/G4445,F4445*(1-'3 Model Input'!E$54)/G4445))</f>
        <v>Blank</v>
      </c>
      <c r="S4445" s="198" t="str">
        <f>IF(D4445=0,"Blank",IF(D4445="PHEV",MIN(M4445,E4445),MIN(M4445,(E4445*(1-'3 Model Input'!E$54)))))</f>
        <v>Blank</v>
      </c>
      <c r="T4445" s="217" t="str">
        <f t="shared" si="712"/>
        <v>Blank</v>
      </c>
      <c r="U4445" s="89"/>
      <c r="V4445" s="216" t="str">
        <f>IF(D4445=0,"Blank",P4445*'3 Model Input'!E$50)</f>
        <v>Blank</v>
      </c>
      <c r="W4445" s="197" t="str">
        <f t="shared" si="713"/>
        <v>Blank</v>
      </c>
      <c r="X4445" s="197" t="str">
        <f t="shared" si="714"/>
        <v>Blank</v>
      </c>
      <c r="Y4445" s="197" t="str">
        <f t="shared" si="715"/>
        <v>Blank</v>
      </c>
      <c r="Z4445" s="197" t="str">
        <f t="shared" si="716"/>
        <v>Blank</v>
      </c>
      <c r="AA4445" s="223" t="str" cm="1">
        <f t="array" ref="AA4445">_xlfn.IFS(ISTEXT('3 Model Input'!F$70),"Missing",ISTEXT('3 Model Input'!I$70),"Missing",ISNUMBER('3 Model Input'!K$70),'3 Model Input'!K$70*P4445)</f>
        <v>Missing</v>
      </c>
      <c r="AB4445" s="89"/>
      <c r="AC4445" s="227" t="str" cm="1">
        <f t="array" ref="AC4445">IF(D4445=0,"Blank",_xlfn.IFS('3 Model Input'!E$61=1,(V4445*G4445)/T4445,'3 Model Input'!E$61=2,(W4445*G4445)/T4445,'3 Model Input'!E$61=3,(X4445*G4445)/T4445,'3 Model Input'!E$61=4,(Y4445*G4445)/T4445,'3 Model Input'!E$61=5,(Z4445*G4445)/T4445, ISTEXT('3 Model Input'!E$61),"Missing",'3 Model Input'!E$61=6,(AA4445*G4445)/T4445))</f>
        <v>Blank</v>
      </c>
      <c r="AD4445" s="202" t="str">
        <f t="shared" si="717"/>
        <v>Blank</v>
      </c>
      <c r="AE4445" s="202" t="str">
        <f t="shared" si="718"/>
        <v>Blank</v>
      </c>
      <c r="AF4445" s="217" t="str">
        <f t="shared" si="719"/>
        <v>Blank</v>
      </c>
      <c r="AG4445" s="9" t="str" cm="1">
        <f t="array" ref="AG4445">_xlfn.IFS(ISNUMBER(AC4445), "", ISNUMBER(SEARCH("Blank", AC4445)), "", ISERROR(AC4445), "Bad input on tab 3")</f>
        <v/>
      </c>
    </row>
    <row r="4446" spans="2:33" ht="15" customHeight="1" x14ac:dyDescent="0.75">
      <c r="B4446" s="205" t="str">
        <f>'5 Driver Data'!B4446</f>
        <v>4438</v>
      </c>
      <c r="C4446" s="193">
        <f>'5 Driver Data'!C4446</f>
        <v>0</v>
      </c>
      <c r="D4446" s="192">
        <f>'5 Driver Data'!D4446</f>
        <v>0</v>
      </c>
      <c r="E4446" s="191">
        <f>'5 Driver Data'!E4446</f>
        <v>0</v>
      </c>
      <c r="F4446" s="191">
        <f>'5 Driver Data'!F4446</f>
        <v>0</v>
      </c>
      <c r="G4446" s="191">
        <f>'5 Driver Data'!G4446</f>
        <v>0</v>
      </c>
      <c r="H4446" s="191">
        <f>'5 Driver Data'!H4446</f>
        <v>0</v>
      </c>
      <c r="I4446" s="191">
        <f>'5 Driver Data'!I4446</f>
        <v>0</v>
      </c>
      <c r="J4446" s="191">
        <f>'5 Driver Data'!J4446</f>
        <v>0</v>
      </c>
      <c r="K4446" s="206">
        <f>'5 Driver Data'!K4446</f>
        <v>0</v>
      </c>
      <c r="L4446" s="1"/>
      <c r="M4446" s="216" t="str">
        <f>IF(D4446=0,"Blank",'3 Model Input'!E$44*'3 Model Input'!E$45)</f>
        <v>Blank</v>
      </c>
      <c r="N4446" s="197" t="str">
        <f t="shared" si="710"/>
        <v>Blank</v>
      </c>
      <c r="O4446" s="197" t="str">
        <f>IF(D4446=0,"Blank",'3 Model Input'!E$49*(1-'3 Model Input'!E$51))</f>
        <v>Blank</v>
      </c>
      <c r="P4446" s="197" t="str">
        <f t="shared" si="711"/>
        <v>Blank</v>
      </c>
      <c r="Q4446" s="197" t="str">
        <f>IF(D4446=0,"Blank",IF(D4446="BEV",E4446*(1-'3 Model Input'!E$54), E4446))</f>
        <v>Blank</v>
      </c>
      <c r="R4446" s="198" t="str">
        <f>IF(D4446=0,"Blank",IF(D4446="PHEV",F4446/G4446,F4446*(1-'3 Model Input'!E$54)/G4446))</f>
        <v>Blank</v>
      </c>
      <c r="S4446" s="198" t="str">
        <f>IF(D4446=0,"Blank",IF(D4446="PHEV",MIN(M4446,E4446),MIN(M4446,(E4446*(1-'3 Model Input'!E$54)))))</f>
        <v>Blank</v>
      </c>
      <c r="T4446" s="217" t="str">
        <f t="shared" si="712"/>
        <v>Blank</v>
      </c>
      <c r="U4446" s="89"/>
      <c r="V4446" s="216" t="str">
        <f>IF(D4446=0,"Blank",P4446*'3 Model Input'!E$50)</f>
        <v>Blank</v>
      </c>
      <c r="W4446" s="197" t="str">
        <f t="shared" si="713"/>
        <v>Blank</v>
      </c>
      <c r="X4446" s="197" t="str">
        <f t="shared" si="714"/>
        <v>Blank</v>
      </c>
      <c r="Y4446" s="197" t="str">
        <f t="shared" si="715"/>
        <v>Blank</v>
      </c>
      <c r="Z4446" s="197" t="str">
        <f t="shared" si="716"/>
        <v>Blank</v>
      </c>
      <c r="AA4446" s="223" t="str" cm="1">
        <f t="array" ref="AA4446">_xlfn.IFS(ISTEXT('3 Model Input'!F$70),"Missing",ISTEXT('3 Model Input'!I$70),"Missing",ISNUMBER('3 Model Input'!K$70),'3 Model Input'!K$70*P4446)</f>
        <v>Missing</v>
      </c>
      <c r="AB4446" s="89"/>
      <c r="AC4446" s="227" t="str" cm="1">
        <f t="array" ref="AC4446">IF(D4446=0,"Blank",_xlfn.IFS('3 Model Input'!E$61=1,(V4446*G4446)/T4446,'3 Model Input'!E$61=2,(W4446*G4446)/T4446,'3 Model Input'!E$61=3,(X4446*G4446)/T4446,'3 Model Input'!E$61=4,(Y4446*G4446)/T4446,'3 Model Input'!E$61=5,(Z4446*G4446)/T4446, ISTEXT('3 Model Input'!E$61),"Missing",'3 Model Input'!E$61=6,(AA4446*G4446)/T4446))</f>
        <v>Blank</v>
      </c>
      <c r="AD4446" s="202" t="str">
        <f t="shared" si="717"/>
        <v>Blank</v>
      </c>
      <c r="AE4446" s="202" t="str">
        <f t="shared" si="718"/>
        <v>Blank</v>
      </c>
      <c r="AF4446" s="217" t="str">
        <f t="shared" si="719"/>
        <v>Blank</v>
      </c>
      <c r="AG4446" s="9" t="str" cm="1">
        <f t="array" ref="AG4446">_xlfn.IFS(ISNUMBER(AC4446), "", ISNUMBER(SEARCH("Blank", AC4446)), "", ISERROR(AC4446), "Bad input on tab 3")</f>
        <v/>
      </c>
    </row>
    <row r="4447" spans="2:33" ht="15" customHeight="1" x14ac:dyDescent="0.75">
      <c r="B4447" s="205" t="str">
        <f>'5 Driver Data'!B4447</f>
        <v>4439</v>
      </c>
      <c r="C4447" s="193">
        <f>'5 Driver Data'!C4447</f>
        <v>0</v>
      </c>
      <c r="D4447" s="192">
        <f>'5 Driver Data'!D4447</f>
        <v>0</v>
      </c>
      <c r="E4447" s="191">
        <f>'5 Driver Data'!E4447</f>
        <v>0</v>
      </c>
      <c r="F4447" s="191">
        <f>'5 Driver Data'!F4447</f>
        <v>0</v>
      </c>
      <c r="G4447" s="191">
        <f>'5 Driver Data'!G4447</f>
        <v>0</v>
      </c>
      <c r="H4447" s="191">
        <f>'5 Driver Data'!H4447</f>
        <v>0</v>
      </c>
      <c r="I4447" s="191">
        <f>'5 Driver Data'!I4447</f>
        <v>0</v>
      </c>
      <c r="J4447" s="191">
        <f>'5 Driver Data'!J4447</f>
        <v>0</v>
      </c>
      <c r="K4447" s="206">
        <f>'5 Driver Data'!K4447</f>
        <v>0</v>
      </c>
      <c r="L4447" s="1"/>
      <c r="M4447" s="216" t="str">
        <f>IF(D4447=0,"Blank",'3 Model Input'!E$44*'3 Model Input'!E$45)</f>
        <v>Blank</v>
      </c>
      <c r="N4447" s="197" t="str">
        <f t="shared" si="710"/>
        <v>Blank</v>
      </c>
      <c r="O4447" s="197" t="str">
        <f>IF(D4447=0,"Blank",'3 Model Input'!E$49*(1-'3 Model Input'!E$51))</f>
        <v>Blank</v>
      </c>
      <c r="P4447" s="197" t="str">
        <f t="shared" si="711"/>
        <v>Blank</v>
      </c>
      <c r="Q4447" s="197" t="str">
        <f>IF(D4447=0,"Blank",IF(D4447="BEV",E4447*(1-'3 Model Input'!E$54), E4447))</f>
        <v>Blank</v>
      </c>
      <c r="R4447" s="198" t="str">
        <f>IF(D4447=0,"Blank",IF(D4447="PHEV",F4447/G4447,F4447*(1-'3 Model Input'!E$54)/G4447))</f>
        <v>Blank</v>
      </c>
      <c r="S4447" s="198" t="str">
        <f>IF(D4447=0,"Blank",IF(D4447="PHEV",MIN(M4447,E4447),MIN(M4447,(E4447*(1-'3 Model Input'!E$54)))))</f>
        <v>Blank</v>
      </c>
      <c r="T4447" s="217" t="str">
        <f t="shared" si="712"/>
        <v>Blank</v>
      </c>
      <c r="U4447" s="89"/>
      <c r="V4447" s="216" t="str">
        <f>IF(D4447=0,"Blank",P4447*'3 Model Input'!E$50)</f>
        <v>Blank</v>
      </c>
      <c r="W4447" s="197" t="str">
        <f t="shared" si="713"/>
        <v>Blank</v>
      </c>
      <c r="X4447" s="197" t="str">
        <f t="shared" si="714"/>
        <v>Blank</v>
      </c>
      <c r="Y4447" s="197" t="str">
        <f t="shared" si="715"/>
        <v>Blank</v>
      </c>
      <c r="Z4447" s="197" t="str">
        <f t="shared" si="716"/>
        <v>Blank</v>
      </c>
      <c r="AA4447" s="223" t="str" cm="1">
        <f t="array" ref="AA4447">_xlfn.IFS(ISTEXT('3 Model Input'!F$70),"Missing",ISTEXT('3 Model Input'!I$70),"Missing",ISNUMBER('3 Model Input'!K$70),'3 Model Input'!K$70*P4447)</f>
        <v>Missing</v>
      </c>
      <c r="AB4447" s="89"/>
      <c r="AC4447" s="227" t="str" cm="1">
        <f t="array" ref="AC4447">IF(D4447=0,"Blank",_xlfn.IFS('3 Model Input'!E$61=1,(V4447*G4447)/T4447,'3 Model Input'!E$61=2,(W4447*G4447)/T4447,'3 Model Input'!E$61=3,(X4447*G4447)/T4447,'3 Model Input'!E$61=4,(Y4447*G4447)/T4447,'3 Model Input'!E$61=5,(Z4447*G4447)/T4447, ISTEXT('3 Model Input'!E$61),"Missing",'3 Model Input'!E$61=6,(AA4447*G4447)/T4447))</f>
        <v>Blank</v>
      </c>
      <c r="AD4447" s="202" t="str">
        <f t="shared" si="717"/>
        <v>Blank</v>
      </c>
      <c r="AE4447" s="202" t="str">
        <f t="shared" si="718"/>
        <v>Blank</v>
      </c>
      <c r="AF4447" s="217" t="str">
        <f t="shared" si="719"/>
        <v>Blank</v>
      </c>
      <c r="AG4447" s="9" t="str" cm="1">
        <f t="array" ref="AG4447">_xlfn.IFS(ISNUMBER(AC4447), "", ISNUMBER(SEARCH("Blank", AC4447)), "", ISERROR(AC4447), "Bad input on tab 3")</f>
        <v/>
      </c>
    </row>
    <row r="4448" spans="2:33" ht="15" customHeight="1" x14ac:dyDescent="0.75">
      <c r="B4448" s="205" t="str">
        <f>'5 Driver Data'!B4448</f>
        <v>4440</v>
      </c>
      <c r="C4448" s="193">
        <f>'5 Driver Data'!C4448</f>
        <v>0</v>
      </c>
      <c r="D4448" s="192">
        <f>'5 Driver Data'!D4448</f>
        <v>0</v>
      </c>
      <c r="E4448" s="191">
        <f>'5 Driver Data'!E4448</f>
        <v>0</v>
      </c>
      <c r="F4448" s="191">
        <f>'5 Driver Data'!F4448</f>
        <v>0</v>
      </c>
      <c r="G4448" s="191">
        <f>'5 Driver Data'!G4448</f>
        <v>0</v>
      </c>
      <c r="H4448" s="191">
        <f>'5 Driver Data'!H4448</f>
        <v>0</v>
      </c>
      <c r="I4448" s="191">
        <f>'5 Driver Data'!I4448</f>
        <v>0</v>
      </c>
      <c r="J4448" s="191">
        <f>'5 Driver Data'!J4448</f>
        <v>0</v>
      </c>
      <c r="K4448" s="206">
        <f>'5 Driver Data'!K4448</f>
        <v>0</v>
      </c>
      <c r="L4448" s="1"/>
      <c r="M4448" s="216" t="str">
        <f>IF(D4448=0,"Blank",'3 Model Input'!E$44*'3 Model Input'!E$45)</f>
        <v>Blank</v>
      </c>
      <c r="N4448" s="197" t="str">
        <f t="shared" si="710"/>
        <v>Blank</v>
      </c>
      <c r="O4448" s="197" t="str">
        <f>IF(D4448=0,"Blank",'3 Model Input'!E$49*(1-'3 Model Input'!E$51))</f>
        <v>Blank</v>
      </c>
      <c r="P4448" s="197" t="str">
        <f t="shared" si="711"/>
        <v>Blank</v>
      </c>
      <c r="Q4448" s="197" t="str">
        <f>IF(D4448=0,"Blank",IF(D4448="BEV",E4448*(1-'3 Model Input'!E$54), E4448))</f>
        <v>Blank</v>
      </c>
      <c r="R4448" s="198" t="str">
        <f>IF(D4448=0,"Blank",IF(D4448="PHEV",F4448/G4448,F4448*(1-'3 Model Input'!E$54)/G4448))</f>
        <v>Blank</v>
      </c>
      <c r="S4448" s="198" t="str">
        <f>IF(D4448=0,"Blank",IF(D4448="PHEV",MIN(M4448,E4448),MIN(M4448,(E4448*(1-'3 Model Input'!E$54)))))</f>
        <v>Blank</v>
      </c>
      <c r="T4448" s="217" t="str">
        <f t="shared" si="712"/>
        <v>Blank</v>
      </c>
      <c r="U4448" s="89"/>
      <c r="V4448" s="216" t="str">
        <f>IF(D4448=0,"Blank",P4448*'3 Model Input'!E$50)</f>
        <v>Blank</v>
      </c>
      <c r="W4448" s="197" t="str">
        <f t="shared" si="713"/>
        <v>Blank</v>
      </c>
      <c r="X4448" s="197" t="str">
        <f t="shared" si="714"/>
        <v>Blank</v>
      </c>
      <c r="Y4448" s="197" t="str">
        <f t="shared" si="715"/>
        <v>Blank</v>
      </c>
      <c r="Z4448" s="197" t="str">
        <f t="shared" si="716"/>
        <v>Blank</v>
      </c>
      <c r="AA4448" s="223" t="str" cm="1">
        <f t="array" ref="AA4448">_xlfn.IFS(ISTEXT('3 Model Input'!F$70),"Missing",ISTEXT('3 Model Input'!I$70),"Missing",ISNUMBER('3 Model Input'!K$70),'3 Model Input'!K$70*P4448)</f>
        <v>Missing</v>
      </c>
      <c r="AB4448" s="89"/>
      <c r="AC4448" s="227" t="str" cm="1">
        <f t="array" ref="AC4448">IF(D4448=0,"Blank",_xlfn.IFS('3 Model Input'!E$61=1,(V4448*G4448)/T4448,'3 Model Input'!E$61=2,(W4448*G4448)/T4448,'3 Model Input'!E$61=3,(X4448*G4448)/T4448,'3 Model Input'!E$61=4,(Y4448*G4448)/T4448,'3 Model Input'!E$61=5,(Z4448*G4448)/T4448, ISTEXT('3 Model Input'!E$61),"Missing",'3 Model Input'!E$61=6,(AA4448*G4448)/T4448))</f>
        <v>Blank</v>
      </c>
      <c r="AD4448" s="202" t="str">
        <f t="shared" si="717"/>
        <v>Blank</v>
      </c>
      <c r="AE4448" s="202" t="str">
        <f t="shared" si="718"/>
        <v>Blank</v>
      </c>
      <c r="AF4448" s="217" t="str">
        <f t="shared" si="719"/>
        <v>Blank</v>
      </c>
      <c r="AG4448" s="9" t="str" cm="1">
        <f t="array" ref="AG4448">_xlfn.IFS(ISNUMBER(AC4448), "", ISNUMBER(SEARCH("Blank", AC4448)), "", ISERROR(AC4448), "Bad input on tab 3")</f>
        <v/>
      </c>
    </row>
    <row r="4449" spans="2:33" ht="15" customHeight="1" x14ac:dyDescent="0.75">
      <c r="B4449" s="205" t="str">
        <f>'5 Driver Data'!B4449</f>
        <v>4441</v>
      </c>
      <c r="C4449" s="193">
        <f>'5 Driver Data'!C4449</f>
        <v>0</v>
      </c>
      <c r="D4449" s="192">
        <f>'5 Driver Data'!D4449</f>
        <v>0</v>
      </c>
      <c r="E4449" s="191">
        <f>'5 Driver Data'!E4449</f>
        <v>0</v>
      </c>
      <c r="F4449" s="191">
        <f>'5 Driver Data'!F4449</f>
        <v>0</v>
      </c>
      <c r="G4449" s="191">
        <f>'5 Driver Data'!G4449</f>
        <v>0</v>
      </c>
      <c r="H4449" s="191">
        <f>'5 Driver Data'!H4449</f>
        <v>0</v>
      </c>
      <c r="I4449" s="191">
        <f>'5 Driver Data'!I4449</f>
        <v>0</v>
      </c>
      <c r="J4449" s="191">
        <f>'5 Driver Data'!J4449</f>
        <v>0</v>
      </c>
      <c r="K4449" s="206">
        <f>'5 Driver Data'!K4449</f>
        <v>0</v>
      </c>
      <c r="L4449" s="1"/>
      <c r="M4449" s="216" t="str">
        <f>IF(D4449=0,"Blank",'3 Model Input'!E$44*'3 Model Input'!E$45)</f>
        <v>Blank</v>
      </c>
      <c r="N4449" s="197" t="str">
        <f t="shared" si="710"/>
        <v>Blank</v>
      </c>
      <c r="O4449" s="197" t="str">
        <f>IF(D4449=0,"Blank",'3 Model Input'!E$49*(1-'3 Model Input'!E$51))</f>
        <v>Blank</v>
      </c>
      <c r="P4449" s="197" t="str">
        <f t="shared" si="711"/>
        <v>Blank</v>
      </c>
      <c r="Q4449" s="197" t="str">
        <f>IF(D4449=0,"Blank",IF(D4449="BEV",E4449*(1-'3 Model Input'!E$54), E4449))</f>
        <v>Blank</v>
      </c>
      <c r="R4449" s="198" t="str">
        <f>IF(D4449=0,"Blank",IF(D4449="PHEV",F4449/G4449,F4449*(1-'3 Model Input'!E$54)/G4449))</f>
        <v>Blank</v>
      </c>
      <c r="S4449" s="198" t="str">
        <f>IF(D4449=0,"Blank",IF(D4449="PHEV",MIN(M4449,E4449),MIN(M4449,(E4449*(1-'3 Model Input'!E$54)))))</f>
        <v>Blank</v>
      </c>
      <c r="T4449" s="217" t="str">
        <f t="shared" si="712"/>
        <v>Blank</v>
      </c>
      <c r="U4449" s="89"/>
      <c r="V4449" s="216" t="str">
        <f>IF(D4449=0,"Blank",P4449*'3 Model Input'!E$50)</f>
        <v>Blank</v>
      </c>
      <c r="W4449" s="197" t="str">
        <f t="shared" si="713"/>
        <v>Blank</v>
      </c>
      <c r="X4449" s="197" t="str">
        <f t="shared" si="714"/>
        <v>Blank</v>
      </c>
      <c r="Y4449" s="197" t="str">
        <f t="shared" si="715"/>
        <v>Blank</v>
      </c>
      <c r="Z4449" s="197" t="str">
        <f t="shared" si="716"/>
        <v>Blank</v>
      </c>
      <c r="AA4449" s="223" t="str" cm="1">
        <f t="array" ref="AA4449">_xlfn.IFS(ISTEXT('3 Model Input'!F$70),"Missing",ISTEXT('3 Model Input'!I$70),"Missing",ISNUMBER('3 Model Input'!K$70),'3 Model Input'!K$70*P4449)</f>
        <v>Missing</v>
      </c>
      <c r="AB4449" s="89"/>
      <c r="AC4449" s="227" t="str" cm="1">
        <f t="array" ref="AC4449">IF(D4449=0,"Blank",_xlfn.IFS('3 Model Input'!E$61=1,(V4449*G4449)/T4449,'3 Model Input'!E$61=2,(W4449*G4449)/T4449,'3 Model Input'!E$61=3,(X4449*G4449)/T4449,'3 Model Input'!E$61=4,(Y4449*G4449)/T4449,'3 Model Input'!E$61=5,(Z4449*G4449)/T4449, ISTEXT('3 Model Input'!E$61),"Missing",'3 Model Input'!E$61=6,(AA4449*G4449)/T4449))</f>
        <v>Blank</v>
      </c>
      <c r="AD4449" s="202" t="str">
        <f t="shared" si="717"/>
        <v>Blank</v>
      </c>
      <c r="AE4449" s="202" t="str">
        <f t="shared" si="718"/>
        <v>Blank</v>
      </c>
      <c r="AF4449" s="217" t="str">
        <f t="shared" si="719"/>
        <v>Blank</v>
      </c>
      <c r="AG4449" s="9" t="str" cm="1">
        <f t="array" ref="AG4449">_xlfn.IFS(ISNUMBER(AC4449), "", ISNUMBER(SEARCH("Blank", AC4449)), "", ISERROR(AC4449), "Bad input on tab 3")</f>
        <v/>
      </c>
    </row>
    <row r="4450" spans="2:33" ht="15" customHeight="1" x14ac:dyDescent="0.75">
      <c r="B4450" s="205" t="str">
        <f>'5 Driver Data'!B4450</f>
        <v>4442</v>
      </c>
      <c r="C4450" s="193">
        <f>'5 Driver Data'!C4450</f>
        <v>0</v>
      </c>
      <c r="D4450" s="192">
        <f>'5 Driver Data'!D4450</f>
        <v>0</v>
      </c>
      <c r="E4450" s="191">
        <f>'5 Driver Data'!E4450</f>
        <v>0</v>
      </c>
      <c r="F4450" s="191">
        <f>'5 Driver Data'!F4450</f>
        <v>0</v>
      </c>
      <c r="G4450" s="191">
        <f>'5 Driver Data'!G4450</f>
        <v>0</v>
      </c>
      <c r="H4450" s="191">
        <f>'5 Driver Data'!H4450</f>
        <v>0</v>
      </c>
      <c r="I4450" s="191">
        <f>'5 Driver Data'!I4450</f>
        <v>0</v>
      </c>
      <c r="J4450" s="191">
        <f>'5 Driver Data'!J4450</f>
        <v>0</v>
      </c>
      <c r="K4450" s="206">
        <f>'5 Driver Data'!K4450</f>
        <v>0</v>
      </c>
      <c r="L4450" s="1"/>
      <c r="M4450" s="216" t="str">
        <f>IF(D4450=0,"Blank",'3 Model Input'!E$44*'3 Model Input'!E$45)</f>
        <v>Blank</v>
      </c>
      <c r="N4450" s="197" t="str">
        <f t="shared" si="710"/>
        <v>Blank</v>
      </c>
      <c r="O4450" s="197" t="str">
        <f>IF(D4450=0,"Blank",'3 Model Input'!E$49*(1-'3 Model Input'!E$51))</f>
        <v>Blank</v>
      </c>
      <c r="P4450" s="197" t="str">
        <f t="shared" si="711"/>
        <v>Blank</v>
      </c>
      <c r="Q4450" s="197" t="str">
        <f>IF(D4450=0,"Blank",IF(D4450="BEV",E4450*(1-'3 Model Input'!E$54), E4450))</f>
        <v>Blank</v>
      </c>
      <c r="R4450" s="198" t="str">
        <f>IF(D4450=0,"Blank",IF(D4450="PHEV",F4450/G4450,F4450*(1-'3 Model Input'!E$54)/G4450))</f>
        <v>Blank</v>
      </c>
      <c r="S4450" s="198" t="str">
        <f>IF(D4450=0,"Blank",IF(D4450="PHEV",MIN(M4450,E4450),MIN(M4450,(E4450*(1-'3 Model Input'!E$54)))))</f>
        <v>Blank</v>
      </c>
      <c r="T4450" s="217" t="str">
        <f t="shared" si="712"/>
        <v>Blank</v>
      </c>
      <c r="U4450" s="89"/>
      <c r="V4450" s="216" t="str">
        <f>IF(D4450=0,"Blank",P4450*'3 Model Input'!E$50)</f>
        <v>Blank</v>
      </c>
      <c r="W4450" s="197" t="str">
        <f t="shared" si="713"/>
        <v>Blank</v>
      </c>
      <c r="X4450" s="197" t="str">
        <f t="shared" si="714"/>
        <v>Blank</v>
      </c>
      <c r="Y4450" s="197" t="str">
        <f t="shared" si="715"/>
        <v>Blank</v>
      </c>
      <c r="Z4450" s="197" t="str">
        <f t="shared" si="716"/>
        <v>Blank</v>
      </c>
      <c r="AA4450" s="223" t="str" cm="1">
        <f t="array" ref="AA4450">_xlfn.IFS(ISTEXT('3 Model Input'!F$70),"Missing",ISTEXT('3 Model Input'!I$70),"Missing",ISNUMBER('3 Model Input'!K$70),'3 Model Input'!K$70*P4450)</f>
        <v>Missing</v>
      </c>
      <c r="AB4450" s="89"/>
      <c r="AC4450" s="227" t="str" cm="1">
        <f t="array" ref="AC4450">IF(D4450=0,"Blank",_xlfn.IFS('3 Model Input'!E$61=1,(V4450*G4450)/T4450,'3 Model Input'!E$61=2,(W4450*G4450)/T4450,'3 Model Input'!E$61=3,(X4450*G4450)/T4450,'3 Model Input'!E$61=4,(Y4450*G4450)/T4450,'3 Model Input'!E$61=5,(Z4450*G4450)/T4450, ISTEXT('3 Model Input'!E$61),"Missing",'3 Model Input'!E$61=6,(AA4450*G4450)/T4450))</f>
        <v>Blank</v>
      </c>
      <c r="AD4450" s="202" t="str">
        <f t="shared" si="717"/>
        <v>Blank</v>
      </c>
      <c r="AE4450" s="202" t="str">
        <f t="shared" si="718"/>
        <v>Blank</v>
      </c>
      <c r="AF4450" s="217" t="str">
        <f t="shared" si="719"/>
        <v>Blank</v>
      </c>
      <c r="AG4450" s="9" t="str" cm="1">
        <f t="array" ref="AG4450">_xlfn.IFS(ISNUMBER(AC4450), "", ISNUMBER(SEARCH("Blank", AC4450)), "", ISERROR(AC4450), "Bad input on tab 3")</f>
        <v/>
      </c>
    </row>
    <row r="4451" spans="2:33" ht="15" customHeight="1" x14ac:dyDescent="0.75">
      <c r="B4451" s="205" t="str">
        <f>'5 Driver Data'!B4451</f>
        <v>4443</v>
      </c>
      <c r="C4451" s="193">
        <f>'5 Driver Data'!C4451</f>
        <v>0</v>
      </c>
      <c r="D4451" s="192">
        <f>'5 Driver Data'!D4451</f>
        <v>0</v>
      </c>
      <c r="E4451" s="191">
        <f>'5 Driver Data'!E4451</f>
        <v>0</v>
      </c>
      <c r="F4451" s="191">
        <f>'5 Driver Data'!F4451</f>
        <v>0</v>
      </c>
      <c r="G4451" s="191">
        <f>'5 Driver Data'!G4451</f>
        <v>0</v>
      </c>
      <c r="H4451" s="191">
        <f>'5 Driver Data'!H4451</f>
        <v>0</v>
      </c>
      <c r="I4451" s="191">
        <f>'5 Driver Data'!I4451</f>
        <v>0</v>
      </c>
      <c r="J4451" s="191">
        <f>'5 Driver Data'!J4451</f>
        <v>0</v>
      </c>
      <c r="K4451" s="206">
        <f>'5 Driver Data'!K4451</f>
        <v>0</v>
      </c>
      <c r="L4451" s="1"/>
      <c r="M4451" s="216" t="str">
        <f>IF(D4451=0,"Blank",'3 Model Input'!E$44*'3 Model Input'!E$45)</f>
        <v>Blank</v>
      </c>
      <c r="N4451" s="197" t="str">
        <f t="shared" si="710"/>
        <v>Blank</v>
      </c>
      <c r="O4451" s="197" t="str">
        <f>IF(D4451=0,"Blank",'3 Model Input'!E$49*(1-'3 Model Input'!E$51))</f>
        <v>Blank</v>
      </c>
      <c r="P4451" s="197" t="str">
        <f t="shared" si="711"/>
        <v>Blank</v>
      </c>
      <c r="Q4451" s="197" t="str">
        <f>IF(D4451=0,"Blank",IF(D4451="BEV",E4451*(1-'3 Model Input'!E$54), E4451))</f>
        <v>Blank</v>
      </c>
      <c r="R4451" s="198" t="str">
        <f>IF(D4451=0,"Blank",IF(D4451="PHEV",F4451/G4451,F4451*(1-'3 Model Input'!E$54)/G4451))</f>
        <v>Blank</v>
      </c>
      <c r="S4451" s="198" t="str">
        <f>IF(D4451=0,"Blank",IF(D4451="PHEV",MIN(M4451,E4451),MIN(M4451,(E4451*(1-'3 Model Input'!E$54)))))</f>
        <v>Blank</v>
      </c>
      <c r="T4451" s="217" t="str">
        <f t="shared" si="712"/>
        <v>Blank</v>
      </c>
      <c r="U4451" s="89"/>
      <c r="V4451" s="216" t="str">
        <f>IF(D4451=0,"Blank",P4451*'3 Model Input'!E$50)</f>
        <v>Blank</v>
      </c>
      <c r="W4451" s="197" t="str">
        <f t="shared" si="713"/>
        <v>Blank</v>
      </c>
      <c r="X4451" s="197" t="str">
        <f t="shared" si="714"/>
        <v>Blank</v>
      </c>
      <c r="Y4451" s="197" t="str">
        <f t="shared" si="715"/>
        <v>Blank</v>
      </c>
      <c r="Z4451" s="197" t="str">
        <f t="shared" si="716"/>
        <v>Blank</v>
      </c>
      <c r="AA4451" s="223" t="str" cm="1">
        <f t="array" ref="AA4451">_xlfn.IFS(ISTEXT('3 Model Input'!F$70),"Missing",ISTEXT('3 Model Input'!I$70),"Missing",ISNUMBER('3 Model Input'!K$70),'3 Model Input'!K$70*P4451)</f>
        <v>Missing</v>
      </c>
      <c r="AB4451" s="89"/>
      <c r="AC4451" s="227" t="str" cm="1">
        <f t="array" ref="AC4451">IF(D4451=0,"Blank",_xlfn.IFS('3 Model Input'!E$61=1,(V4451*G4451)/T4451,'3 Model Input'!E$61=2,(W4451*G4451)/T4451,'3 Model Input'!E$61=3,(X4451*G4451)/T4451,'3 Model Input'!E$61=4,(Y4451*G4451)/T4451,'3 Model Input'!E$61=5,(Z4451*G4451)/T4451, ISTEXT('3 Model Input'!E$61),"Missing",'3 Model Input'!E$61=6,(AA4451*G4451)/T4451))</f>
        <v>Blank</v>
      </c>
      <c r="AD4451" s="202" t="str">
        <f t="shared" si="717"/>
        <v>Blank</v>
      </c>
      <c r="AE4451" s="202" t="str">
        <f t="shared" si="718"/>
        <v>Blank</v>
      </c>
      <c r="AF4451" s="217" t="str">
        <f t="shared" si="719"/>
        <v>Blank</v>
      </c>
      <c r="AG4451" s="9" t="str" cm="1">
        <f t="array" ref="AG4451">_xlfn.IFS(ISNUMBER(AC4451), "", ISNUMBER(SEARCH("Blank", AC4451)), "", ISERROR(AC4451), "Bad input on tab 3")</f>
        <v/>
      </c>
    </row>
    <row r="4452" spans="2:33" ht="15" customHeight="1" x14ac:dyDescent="0.75">
      <c r="B4452" s="205" t="str">
        <f>'5 Driver Data'!B4452</f>
        <v>4444</v>
      </c>
      <c r="C4452" s="193">
        <f>'5 Driver Data'!C4452</f>
        <v>0</v>
      </c>
      <c r="D4452" s="192">
        <f>'5 Driver Data'!D4452</f>
        <v>0</v>
      </c>
      <c r="E4452" s="191">
        <f>'5 Driver Data'!E4452</f>
        <v>0</v>
      </c>
      <c r="F4452" s="191">
        <f>'5 Driver Data'!F4452</f>
        <v>0</v>
      </c>
      <c r="G4452" s="191">
        <f>'5 Driver Data'!G4452</f>
        <v>0</v>
      </c>
      <c r="H4452" s="191">
        <f>'5 Driver Data'!H4452</f>
        <v>0</v>
      </c>
      <c r="I4452" s="191">
        <f>'5 Driver Data'!I4452</f>
        <v>0</v>
      </c>
      <c r="J4452" s="191">
        <f>'5 Driver Data'!J4452</f>
        <v>0</v>
      </c>
      <c r="K4452" s="206">
        <f>'5 Driver Data'!K4452</f>
        <v>0</v>
      </c>
      <c r="L4452" s="1"/>
      <c r="M4452" s="216" t="str">
        <f>IF(D4452=0,"Blank",'3 Model Input'!E$44*'3 Model Input'!E$45)</f>
        <v>Blank</v>
      </c>
      <c r="N4452" s="197" t="str">
        <f t="shared" si="710"/>
        <v>Blank</v>
      </c>
      <c r="O4452" s="197" t="str">
        <f>IF(D4452=0,"Blank",'3 Model Input'!E$49*(1-'3 Model Input'!E$51))</f>
        <v>Blank</v>
      </c>
      <c r="P4452" s="197" t="str">
        <f t="shared" si="711"/>
        <v>Blank</v>
      </c>
      <c r="Q4452" s="197" t="str">
        <f>IF(D4452=0,"Blank",IF(D4452="BEV",E4452*(1-'3 Model Input'!E$54), E4452))</f>
        <v>Blank</v>
      </c>
      <c r="R4452" s="198" t="str">
        <f>IF(D4452=0,"Blank",IF(D4452="PHEV",F4452/G4452,F4452*(1-'3 Model Input'!E$54)/G4452))</f>
        <v>Blank</v>
      </c>
      <c r="S4452" s="198" t="str">
        <f>IF(D4452=0,"Blank",IF(D4452="PHEV",MIN(M4452,E4452),MIN(M4452,(E4452*(1-'3 Model Input'!E$54)))))</f>
        <v>Blank</v>
      </c>
      <c r="T4452" s="217" t="str">
        <f t="shared" si="712"/>
        <v>Blank</v>
      </c>
      <c r="U4452" s="89"/>
      <c r="V4452" s="216" t="str">
        <f>IF(D4452=0,"Blank",P4452*'3 Model Input'!E$50)</f>
        <v>Blank</v>
      </c>
      <c r="W4452" s="197" t="str">
        <f t="shared" si="713"/>
        <v>Blank</v>
      </c>
      <c r="X4452" s="197" t="str">
        <f t="shared" si="714"/>
        <v>Blank</v>
      </c>
      <c r="Y4452" s="197" t="str">
        <f t="shared" si="715"/>
        <v>Blank</v>
      </c>
      <c r="Z4452" s="197" t="str">
        <f t="shared" si="716"/>
        <v>Blank</v>
      </c>
      <c r="AA4452" s="223" t="str" cm="1">
        <f t="array" ref="AA4452">_xlfn.IFS(ISTEXT('3 Model Input'!F$70),"Missing",ISTEXT('3 Model Input'!I$70),"Missing",ISNUMBER('3 Model Input'!K$70),'3 Model Input'!K$70*P4452)</f>
        <v>Missing</v>
      </c>
      <c r="AB4452" s="89"/>
      <c r="AC4452" s="227" t="str" cm="1">
        <f t="array" ref="AC4452">IF(D4452=0,"Blank",_xlfn.IFS('3 Model Input'!E$61=1,(V4452*G4452)/T4452,'3 Model Input'!E$61=2,(W4452*G4452)/T4452,'3 Model Input'!E$61=3,(X4452*G4452)/T4452,'3 Model Input'!E$61=4,(Y4452*G4452)/T4452,'3 Model Input'!E$61=5,(Z4452*G4452)/T4452, ISTEXT('3 Model Input'!E$61),"Missing",'3 Model Input'!E$61=6,(AA4452*G4452)/T4452))</f>
        <v>Blank</v>
      </c>
      <c r="AD4452" s="202" t="str">
        <f t="shared" si="717"/>
        <v>Blank</v>
      </c>
      <c r="AE4452" s="202" t="str">
        <f t="shared" si="718"/>
        <v>Blank</v>
      </c>
      <c r="AF4452" s="217" t="str">
        <f t="shared" si="719"/>
        <v>Blank</v>
      </c>
      <c r="AG4452" s="9" t="str" cm="1">
        <f t="array" ref="AG4452">_xlfn.IFS(ISNUMBER(AC4452), "", ISNUMBER(SEARCH("Blank", AC4452)), "", ISERROR(AC4452), "Bad input on tab 3")</f>
        <v/>
      </c>
    </row>
    <row r="4453" spans="2:33" ht="15" customHeight="1" x14ac:dyDescent="0.75">
      <c r="B4453" s="205" t="str">
        <f>'5 Driver Data'!B4453</f>
        <v>4445</v>
      </c>
      <c r="C4453" s="193">
        <f>'5 Driver Data'!C4453</f>
        <v>0</v>
      </c>
      <c r="D4453" s="192">
        <f>'5 Driver Data'!D4453</f>
        <v>0</v>
      </c>
      <c r="E4453" s="191">
        <f>'5 Driver Data'!E4453</f>
        <v>0</v>
      </c>
      <c r="F4453" s="191">
        <f>'5 Driver Data'!F4453</f>
        <v>0</v>
      </c>
      <c r="G4453" s="191">
        <f>'5 Driver Data'!G4453</f>
        <v>0</v>
      </c>
      <c r="H4453" s="191">
        <f>'5 Driver Data'!H4453</f>
        <v>0</v>
      </c>
      <c r="I4453" s="191">
        <f>'5 Driver Data'!I4453</f>
        <v>0</v>
      </c>
      <c r="J4453" s="191">
        <f>'5 Driver Data'!J4453</f>
        <v>0</v>
      </c>
      <c r="K4453" s="206">
        <f>'5 Driver Data'!K4453</f>
        <v>0</v>
      </c>
      <c r="L4453" s="1"/>
      <c r="M4453" s="216" t="str">
        <f>IF(D4453=0,"Blank",'3 Model Input'!E$44*'3 Model Input'!E$45)</f>
        <v>Blank</v>
      </c>
      <c r="N4453" s="197" t="str">
        <f t="shared" si="710"/>
        <v>Blank</v>
      </c>
      <c r="O4453" s="197" t="str">
        <f>IF(D4453=0,"Blank",'3 Model Input'!E$49*(1-'3 Model Input'!E$51))</f>
        <v>Blank</v>
      </c>
      <c r="P4453" s="197" t="str">
        <f t="shared" si="711"/>
        <v>Blank</v>
      </c>
      <c r="Q4453" s="197" t="str">
        <f>IF(D4453=0,"Blank",IF(D4453="BEV",E4453*(1-'3 Model Input'!E$54), E4453))</f>
        <v>Blank</v>
      </c>
      <c r="R4453" s="198" t="str">
        <f>IF(D4453=0,"Blank",IF(D4453="PHEV",F4453/G4453,F4453*(1-'3 Model Input'!E$54)/G4453))</f>
        <v>Blank</v>
      </c>
      <c r="S4453" s="198" t="str">
        <f>IF(D4453=0,"Blank",IF(D4453="PHEV",MIN(M4453,E4453),MIN(M4453,(E4453*(1-'3 Model Input'!E$54)))))</f>
        <v>Blank</v>
      </c>
      <c r="T4453" s="217" t="str">
        <f t="shared" si="712"/>
        <v>Blank</v>
      </c>
      <c r="U4453" s="89"/>
      <c r="V4453" s="216" t="str">
        <f>IF(D4453=0,"Blank",P4453*'3 Model Input'!E$50)</f>
        <v>Blank</v>
      </c>
      <c r="W4453" s="197" t="str">
        <f t="shared" si="713"/>
        <v>Blank</v>
      </c>
      <c r="X4453" s="197" t="str">
        <f t="shared" si="714"/>
        <v>Blank</v>
      </c>
      <c r="Y4453" s="197" t="str">
        <f t="shared" si="715"/>
        <v>Blank</v>
      </c>
      <c r="Z4453" s="197" t="str">
        <f t="shared" si="716"/>
        <v>Blank</v>
      </c>
      <c r="AA4453" s="223" t="str" cm="1">
        <f t="array" ref="AA4453">_xlfn.IFS(ISTEXT('3 Model Input'!F$70),"Missing",ISTEXT('3 Model Input'!I$70),"Missing",ISNUMBER('3 Model Input'!K$70),'3 Model Input'!K$70*P4453)</f>
        <v>Missing</v>
      </c>
      <c r="AB4453" s="89"/>
      <c r="AC4453" s="227" t="str" cm="1">
        <f t="array" ref="AC4453">IF(D4453=0,"Blank",_xlfn.IFS('3 Model Input'!E$61=1,(V4453*G4453)/T4453,'3 Model Input'!E$61=2,(W4453*G4453)/T4453,'3 Model Input'!E$61=3,(X4453*G4453)/T4453,'3 Model Input'!E$61=4,(Y4453*G4453)/T4453,'3 Model Input'!E$61=5,(Z4453*G4453)/T4453, ISTEXT('3 Model Input'!E$61),"Missing",'3 Model Input'!E$61=6,(AA4453*G4453)/T4453))</f>
        <v>Blank</v>
      </c>
      <c r="AD4453" s="202" t="str">
        <f t="shared" si="717"/>
        <v>Blank</v>
      </c>
      <c r="AE4453" s="202" t="str">
        <f t="shared" si="718"/>
        <v>Blank</v>
      </c>
      <c r="AF4453" s="217" t="str">
        <f t="shared" si="719"/>
        <v>Blank</v>
      </c>
      <c r="AG4453" s="9" t="str" cm="1">
        <f t="array" ref="AG4453">_xlfn.IFS(ISNUMBER(AC4453), "", ISNUMBER(SEARCH("Blank", AC4453)), "", ISERROR(AC4453), "Bad input on tab 3")</f>
        <v/>
      </c>
    </row>
    <row r="4454" spans="2:33" ht="15" customHeight="1" x14ac:dyDescent="0.75">
      <c r="B4454" s="205" t="str">
        <f>'5 Driver Data'!B4454</f>
        <v>4446</v>
      </c>
      <c r="C4454" s="193">
        <f>'5 Driver Data'!C4454</f>
        <v>0</v>
      </c>
      <c r="D4454" s="192">
        <f>'5 Driver Data'!D4454</f>
        <v>0</v>
      </c>
      <c r="E4454" s="191">
        <f>'5 Driver Data'!E4454</f>
        <v>0</v>
      </c>
      <c r="F4454" s="191">
        <f>'5 Driver Data'!F4454</f>
        <v>0</v>
      </c>
      <c r="G4454" s="191">
        <f>'5 Driver Data'!G4454</f>
        <v>0</v>
      </c>
      <c r="H4454" s="191">
        <f>'5 Driver Data'!H4454</f>
        <v>0</v>
      </c>
      <c r="I4454" s="191">
        <f>'5 Driver Data'!I4454</f>
        <v>0</v>
      </c>
      <c r="J4454" s="191">
        <f>'5 Driver Data'!J4454</f>
        <v>0</v>
      </c>
      <c r="K4454" s="206">
        <f>'5 Driver Data'!K4454</f>
        <v>0</v>
      </c>
      <c r="L4454" s="1"/>
      <c r="M4454" s="216" t="str">
        <f>IF(D4454=0,"Blank",'3 Model Input'!E$44*'3 Model Input'!E$45)</f>
        <v>Blank</v>
      </c>
      <c r="N4454" s="197" t="str">
        <f t="shared" si="710"/>
        <v>Blank</v>
      </c>
      <c r="O4454" s="197" t="str">
        <f>IF(D4454=0,"Blank",'3 Model Input'!E$49*(1-'3 Model Input'!E$51))</f>
        <v>Blank</v>
      </c>
      <c r="P4454" s="197" t="str">
        <f t="shared" si="711"/>
        <v>Blank</v>
      </c>
      <c r="Q4454" s="197" t="str">
        <f>IF(D4454=0,"Blank",IF(D4454="BEV",E4454*(1-'3 Model Input'!E$54), E4454))</f>
        <v>Blank</v>
      </c>
      <c r="R4454" s="198" t="str">
        <f>IF(D4454=0,"Blank",IF(D4454="PHEV",F4454/G4454,F4454*(1-'3 Model Input'!E$54)/G4454))</f>
        <v>Blank</v>
      </c>
      <c r="S4454" s="198" t="str">
        <f>IF(D4454=0,"Blank",IF(D4454="PHEV",MIN(M4454,E4454),MIN(M4454,(E4454*(1-'3 Model Input'!E$54)))))</f>
        <v>Blank</v>
      </c>
      <c r="T4454" s="217" t="str">
        <f t="shared" si="712"/>
        <v>Blank</v>
      </c>
      <c r="U4454" s="89"/>
      <c r="V4454" s="216" t="str">
        <f>IF(D4454=0,"Blank",P4454*'3 Model Input'!E$50)</f>
        <v>Blank</v>
      </c>
      <c r="W4454" s="197" t="str">
        <f t="shared" si="713"/>
        <v>Blank</v>
      </c>
      <c r="X4454" s="197" t="str">
        <f t="shared" si="714"/>
        <v>Blank</v>
      </c>
      <c r="Y4454" s="197" t="str">
        <f t="shared" si="715"/>
        <v>Blank</v>
      </c>
      <c r="Z4454" s="197" t="str">
        <f t="shared" si="716"/>
        <v>Blank</v>
      </c>
      <c r="AA4454" s="223" t="str" cm="1">
        <f t="array" ref="AA4454">_xlfn.IFS(ISTEXT('3 Model Input'!F$70),"Missing",ISTEXT('3 Model Input'!I$70),"Missing",ISNUMBER('3 Model Input'!K$70),'3 Model Input'!K$70*P4454)</f>
        <v>Missing</v>
      </c>
      <c r="AB4454" s="89"/>
      <c r="AC4454" s="227" t="str" cm="1">
        <f t="array" ref="AC4454">IF(D4454=0,"Blank",_xlfn.IFS('3 Model Input'!E$61=1,(V4454*G4454)/T4454,'3 Model Input'!E$61=2,(W4454*G4454)/T4454,'3 Model Input'!E$61=3,(X4454*G4454)/T4454,'3 Model Input'!E$61=4,(Y4454*G4454)/T4454,'3 Model Input'!E$61=5,(Z4454*G4454)/T4454, ISTEXT('3 Model Input'!E$61),"Missing",'3 Model Input'!E$61=6,(AA4454*G4454)/T4454))</f>
        <v>Blank</v>
      </c>
      <c r="AD4454" s="202" t="str">
        <f t="shared" si="717"/>
        <v>Blank</v>
      </c>
      <c r="AE4454" s="202" t="str">
        <f t="shared" si="718"/>
        <v>Blank</v>
      </c>
      <c r="AF4454" s="217" t="str">
        <f t="shared" si="719"/>
        <v>Blank</v>
      </c>
      <c r="AG4454" s="9" t="str" cm="1">
        <f t="array" ref="AG4454">_xlfn.IFS(ISNUMBER(AC4454), "", ISNUMBER(SEARCH("Blank", AC4454)), "", ISERROR(AC4454), "Bad input on tab 3")</f>
        <v/>
      </c>
    </row>
    <row r="4455" spans="2:33" ht="15" customHeight="1" x14ac:dyDescent="0.75">
      <c r="B4455" s="205" t="str">
        <f>'5 Driver Data'!B4455</f>
        <v>4447</v>
      </c>
      <c r="C4455" s="193">
        <f>'5 Driver Data'!C4455</f>
        <v>0</v>
      </c>
      <c r="D4455" s="192">
        <f>'5 Driver Data'!D4455</f>
        <v>0</v>
      </c>
      <c r="E4455" s="191">
        <f>'5 Driver Data'!E4455</f>
        <v>0</v>
      </c>
      <c r="F4455" s="191">
        <f>'5 Driver Data'!F4455</f>
        <v>0</v>
      </c>
      <c r="G4455" s="191">
        <f>'5 Driver Data'!G4455</f>
        <v>0</v>
      </c>
      <c r="H4455" s="191">
        <f>'5 Driver Data'!H4455</f>
        <v>0</v>
      </c>
      <c r="I4455" s="191">
        <f>'5 Driver Data'!I4455</f>
        <v>0</v>
      </c>
      <c r="J4455" s="191">
        <f>'5 Driver Data'!J4455</f>
        <v>0</v>
      </c>
      <c r="K4455" s="206">
        <f>'5 Driver Data'!K4455</f>
        <v>0</v>
      </c>
      <c r="L4455" s="1"/>
      <c r="M4455" s="216" t="str">
        <f>IF(D4455=0,"Blank",'3 Model Input'!E$44*'3 Model Input'!E$45)</f>
        <v>Blank</v>
      </c>
      <c r="N4455" s="197" t="str">
        <f t="shared" si="710"/>
        <v>Blank</v>
      </c>
      <c r="O4455" s="197" t="str">
        <f>IF(D4455=0,"Blank",'3 Model Input'!E$49*(1-'3 Model Input'!E$51))</f>
        <v>Blank</v>
      </c>
      <c r="P4455" s="197" t="str">
        <f t="shared" si="711"/>
        <v>Blank</v>
      </c>
      <c r="Q4455" s="197" t="str">
        <f>IF(D4455=0,"Blank",IF(D4455="BEV",E4455*(1-'3 Model Input'!E$54), E4455))</f>
        <v>Blank</v>
      </c>
      <c r="R4455" s="198" t="str">
        <f>IF(D4455=0,"Blank",IF(D4455="PHEV",F4455/G4455,F4455*(1-'3 Model Input'!E$54)/G4455))</f>
        <v>Blank</v>
      </c>
      <c r="S4455" s="198" t="str">
        <f>IF(D4455=0,"Blank",IF(D4455="PHEV",MIN(M4455,E4455),MIN(M4455,(E4455*(1-'3 Model Input'!E$54)))))</f>
        <v>Blank</v>
      </c>
      <c r="T4455" s="217" t="str">
        <f t="shared" si="712"/>
        <v>Blank</v>
      </c>
      <c r="U4455" s="89"/>
      <c r="V4455" s="216" t="str">
        <f>IF(D4455=0,"Blank",P4455*'3 Model Input'!E$50)</f>
        <v>Blank</v>
      </c>
      <c r="W4455" s="197" t="str">
        <f t="shared" si="713"/>
        <v>Blank</v>
      </c>
      <c r="X4455" s="197" t="str">
        <f t="shared" si="714"/>
        <v>Blank</v>
      </c>
      <c r="Y4455" s="197" t="str">
        <f t="shared" si="715"/>
        <v>Blank</v>
      </c>
      <c r="Z4455" s="197" t="str">
        <f t="shared" si="716"/>
        <v>Blank</v>
      </c>
      <c r="AA4455" s="223" t="str" cm="1">
        <f t="array" ref="AA4455">_xlfn.IFS(ISTEXT('3 Model Input'!F$70),"Missing",ISTEXT('3 Model Input'!I$70),"Missing",ISNUMBER('3 Model Input'!K$70),'3 Model Input'!K$70*P4455)</f>
        <v>Missing</v>
      </c>
      <c r="AB4455" s="89"/>
      <c r="AC4455" s="227" t="str" cm="1">
        <f t="array" ref="AC4455">IF(D4455=0,"Blank",_xlfn.IFS('3 Model Input'!E$61=1,(V4455*G4455)/T4455,'3 Model Input'!E$61=2,(W4455*G4455)/T4455,'3 Model Input'!E$61=3,(X4455*G4455)/T4455,'3 Model Input'!E$61=4,(Y4455*G4455)/T4455,'3 Model Input'!E$61=5,(Z4455*G4455)/T4455, ISTEXT('3 Model Input'!E$61),"Missing",'3 Model Input'!E$61=6,(AA4455*G4455)/T4455))</f>
        <v>Blank</v>
      </c>
      <c r="AD4455" s="202" t="str">
        <f t="shared" si="717"/>
        <v>Blank</v>
      </c>
      <c r="AE4455" s="202" t="str">
        <f t="shared" si="718"/>
        <v>Blank</v>
      </c>
      <c r="AF4455" s="217" t="str">
        <f t="shared" si="719"/>
        <v>Blank</v>
      </c>
      <c r="AG4455" s="9" t="str" cm="1">
        <f t="array" ref="AG4455">_xlfn.IFS(ISNUMBER(AC4455), "", ISNUMBER(SEARCH("Blank", AC4455)), "", ISERROR(AC4455), "Bad input on tab 3")</f>
        <v/>
      </c>
    </row>
    <row r="4456" spans="2:33" ht="15" customHeight="1" x14ac:dyDescent="0.75">
      <c r="B4456" s="205" t="str">
        <f>'5 Driver Data'!B4456</f>
        <v>4448</v>
      </c>
      <c r="C4456" s="193">
        <f>'5 Driver Data'!C4456</f>
        <v>0</v>
      </c>
      <c r="D4456" s="192">
        <f>'5 Driver Data'!D4456</f>
        <v>0</v>
      </c>
      <c r="E4456" s="191">
        <f>'5 Driver Data'!E4456</f>
        <v>0</v>
      </c>
      <c r="F4456" s="191">
        <f>'5 Driver Data'!F4456</f>
        <v>0</v>
      </c>
      <c r="G4456" s="191">
        <f>'5 Driver Data'!G4456</f>
        <v>0</v>
      </c>
      <c r="H4456" s="191">
        <f>'5 Driver Data'!H4456</f>
        <v>0</v>
      </c>
      <c r="I4456" s="191">
        <f>'5 Driver Data'!I4456</f>
        <v>0</v>
      </c>
      <c r="J4456" s="191">
        <f>'5 Driver Data'!J4456</f>
        <v>0</v>
      </c>
      <c r="K4456" s="206">
        <f>'5 Driver Data'!K4456</f>
        <v>0</v>
      </c>
      <c r="L4456" s="1"/>
      <c r="M4456" s="216" t="str">
        <f>IF(D4456=0,"Blank",'3 Model Input'!E$44*'3 Model Input'!E$45)</f>
        <v>Blank</v>
      </c>
      <c r="N4456" s="197" t="str">
        <f t="shared" si="710"/>
        <v>Blank</v>
      </c>
      <c r="O4456" s="197" t="str">
        <f>IF(D4456=0,"Blank",'3 Model Input'!E$49*(1-'3 Model Input'!E$51))</f>
        <v>Blank</v>
      </c>
      <c r="P4456" s="197" t="str">
        <f t="shared" si="711"/>
        <v>Blank</v>
      </c>
      <c r="Q4456" s="197" t="str">
        <f>IF(D4456=0,"Blank",IF(D4456="BEV",E4456*(1-'3 Model Input'!E$54), E4456))</f>
        <v>Blank</v>
      </c>
      <c r="R4456" s="198" t="str">
        <f>IF(D4456=0,"Blank",IF(D4456="PHEV",F4456/G4456,F4456*(1-'3 Model Input'!E$54)/G4456))</f>
        <v>Blank</v>
      </c>
      <c r="S4456" s="198" t="str">
        <f>IF(D4456=0,"Blank",IF(D4456="PHEV",MIN(M4456,E4456),MIN(M4456,(E4456*(1-'3 Model Input'!E$54)))))</f>
        <v>Blank</v>
      </c>
      <c r="T4456" s="217" t="str">
        <f t="shared" si="712"/>
        <v>Blank</v>
      </c>
      <c r="U4456" s="89"/>
      <c r="V4456" s="216" t="str">
        <f>IF(D4456=0,"Blank",P4456*'3 Model Input'!E$50)</f>
        <v>Blank</v>
      </c>
      <c r="W4456" s="197" t="str">
        <f t="shared" si="713"/>
        <v>Blank</v>
      </c>
      <c r="X4456" s="197" t="str">
        <f t="shared" si="714"/>
        <v>Blank</v>
      </c>
      <c r="Y4456" s="197" t="str">
        <f t="shared" si="715"/>
        <v>Blank</v>
      </c>
      <c r="Z4456" s="197" t="str">
        <f t="shared" si="716"/>
        <v>Blank</v>
      </c>
      <c r="AA4456" s="223" t="str" cm="1">
        <f t="array" ref="AA4456">_xlfn.IFS(ISTEXT('3 Model Input'!F$70),"Missing",ISTEXT('3 Model Input'!I$70),"Missing",ISNUMBER('3 Model Input'!K$70),'3 Model Input'!K$70*P4456)</f>
        <v>Missing</v>
      </c>
      <c r="AB4456" s="89"/>
      <c r="AC4456" s="227" t="str" cm="1">
        <f t="array" ref="AC4456">IF(D4456=0,"Blank",_xlfn.IFS('3 Model Input'!E$61=1,(V4456*G4456)/T4456,'3 Model Input'!E$61=2,(W4456*G4456)/T4456,'3 Model Input'!E$61=3,(X4456*G4456)/T4456,'3 Model Input'!E$61=4,(Y4456*G4456)/T4456,'3 Model Input'!E$61=5,(Z4456*G4456)/T4456, ISTEXT('3 Model Input'!E$61),"Missing",'3 Model Input'!E$61=6,(AA4456*G4456)/T4456))</f>
        <v>Blank</v>
      </c>
      <c r="AD4456" s="202" t="str">
        <f t="shared" si="717"/>
        <v>Blank</v>
      </c>
      <c r="AE4456" s="202" t="str">
        <f t="shared" si="718"/>
        <v>Blank</v>
      </c>
      <c r="AF4456" s="217" t="str">
        <f t="shared" si="719"/>
        <v>Blank</v>
      </c>
      <c r="AG4456" s="9" t="str" cm="1">
        <f t="array" ref="AG4456">_xlfn.IFS(ISNUMBER(AC4456), "", ISNUMBER(SEARCH("Blank", AC4456)), "", ISERROR(AC4456), "Bad input on tab 3")</f>
        <v/>
      </c>
    </row>
    <row r="4457" spans="2:33" ht="15" customHeight="1" x14ac:dyDescent="0.75">
      <c r="B4457" s="205" t="str">
        <f>'5 Driver Data'!B4457</f>
        <v>4449</v>
      </c>
      <c r="C4457" s="193">
        <f>'5 Driver Data'!C4457</f>
        <v>0</v>
      </c>
      <c r="D4457" s="192">
        <f>'5 Driver Data'!D4457</f>
        <v>0</v>
      </c>
      <c r="E4457" s="191">
        <f>'5 Driver Data'!E4457</f>
        <v>0</v>
      </c>
      <c r="F4457" s="191">
        <f>'5 Driver Data'!F4457</f>
        <v>0</v>
      </c>
      <c r="G4457" s="191">
        <f>'5 Driver Data'!G4457</f>
        <v>0</v>
      </c>
      <c r="H4457" s="191">
        <f>'5 Driver Data'!H4457</f>
        <v>0</v>
      </c>
      <c r="I4457" s="191">
        <f>'5 Driver Data'!I4457</f>
        <v>0</v>
      </c>
      <c r="J4457" s="191">
        <f>'5 Driver Data'!J4457</f>
        <v>0</v>
      </c>
      <c r="K4457" s="206">
        <f>'5 Driver Data'!K4457</f>
        <v>0</v>
      </c>
      <c r="L4457" s="1"/>
      <c r="M4457" s="216" t="str">
        <f>IF(D4457=0,"Blank",'3 Model Input'!E$44*'3 Model Input'!E$45)</f>
        <v>Blank</v>
      </c>
      <c r="N4457" s="197" t="str">
        <f t="shared" si="710"/>
        <v>Blank</v>
      </c>
      <c r="O4457" s="197" t="str">
        <f>IF(D4457=0,"Blank",'3 Model Input'!E$49*(1-'3 Model Input'!E$51))</f>
        <v>Blank</v>
      </c>
      <c r="P4457" s="197" t="str">
        <f t="shared" si="711"/>
        <v>Blank</v>
      </c>
      <c r="Q4457" s="197" t="str">
        <f>IF(D4457=0,"Blank",IF(D4457="BEV",E4457*(1-'3 Model Input'!E$54), E4457))</f>
        <v>Blank</v>
      </c>
      <c r="R4457" s="198" t="str">
        <f>IF(D4457=0,"Blank",IF(D4457="PHEV",F4457/G4457,F4457*(1-'3 Model Input'!E$54)/G4457))</f>
        <v>Blank</v>
      </c>
      <c r="S4457" s="198" t="str">
        <f>IF(D4457=0,"Blank",IF(D4457="PHEV",MIN(M4457,E4457),MIN(M4457,(E4457*(1-'3 Model Input'!E$54)))))</f>
        <v>Blank</v>
      </c>
      <c r="T4457" s="217" t="str">
        <f t="shared" si="712"/>
        <v>Blank</v>
      </c>
      <c r="U4457" s="89"/>
      <c r="V4457" s="216" t="str">
        <f>IF(D4457=0,"Blank",P4457*'3 Model Input'!E$50)</f>
        <v>Blank</v>
      </c>
      <c r="W4457" s="197" t="str">
        <f t="shared" si="713"/>
        <v>Blank</v>
      </c>
      <c r="X4457" s="197" t="str">
        <f t="shared" si="714"/>
        <v>Blank</v>
      </c>
      <c r="Y4457" s="197" t="str">
        <f t="shared" si="715"/>
        <v>Blank</v>
      </c>
      <c r="Z4457" s="197" t="str">
        <f t="shared" si="716"/>
        <v>Blank</v>
      </c>
      <c r="AA4457" s="223" t="str" cm="1">
        <f t="array" ref="AA4457">_xlfn.IFS(ISTEXT('3 Model Input'!F$70),"Missing",ISTEXT('3 Model Input'!I$70),"Missing",ISNUMBER('3 Model Input'!K$70),'3 Model Input'!K$70*P4457)</f>
        <v>Missing</v>
      </c>
      <c r="AB4457" s="89"/>
      <c r="AC4457" s="227" t="str" cm="1">
        <f t="array" ref="AC4457">IF(D4457=0,"Blank",_xlfn.IFS('3 Model Input'!E$61=1,(V4457*G4457)/T4457,'3 Model Input'!E$61=2,(W4457*G4457)/T4457,'3 Model Input'!E$61=3,(X4457*G4457)/T4457,'3 Model Input'!E$61=4,(Y4457*G4457)/T4457,'3 Model Input'!E$61=5,(Z4457*G4457)/T4457, ISTEXT('3 Model Input'!E$61),"Missing",'3 Model Input'!E$61=6,(AA4457*G4457)/T4457))</f>
        <v>Blank</v>
      </c>
      <c r="AD4457" s="202" t="str">
        <f t="shared" si="717"/>
        <v>Blank</v>
      </c>
      <c r="AE4457" s="202" t="str">
        <f t="shared" si="718"/>
        <v>Blank</v>
      </c>
      <c r="AF4457" s="217" t="str">
        <f t="shared" si="719"/>
        <v>Blank</v>
      </c>
      <c r="AG4457" s="9" t="str" cm="1">
        <f t="array" ref="AG4457">_xlfn.IFS(ISNUMBER(AC4457), "", ISNUMBER(SEARCH("Blank", AC4457)), "", ISERROR(AC4457), "Bad input on tab 3")</f>
        <v/>
      </c>
    </row>
    <row r="4458" spans="2:33" ht="15" customHeight="1" x14ac:dyDescent="0.75">
      <c r="B4458" s="205" t="str">
        <f>'5 Driver Data'!B4458</f>
        <v>4450</v>
      </c>
      <c r="C4458" s="193">
        <f>'5 Driver Data'!C4458</f>
        <v>0</v>
      </c>
      <c r="D4458" s="192">
        <f>'5 Driver Data'!D4458</f>
        <v>0</v>
      </c>
      <c r="E4458" s="191">
        <f>'5 Driver Data'!E4458</f>
        <v>0</v>
      </c>
      <c r="F4458" s="191">
        <f>'5 Driver Data'!F4458</f>
        <v>0</v>
      </c>
      <c r="G4458" s="191">
        <f>'5 Driver Data'!G4458</f>
        <v>0</v>
      </c>
      <c r="H4458" s="191">
        <f>'5 Driver Data'!H4458</f>
        <v>0</v>
      </c>
      <c r="I4458" s="191">
        <f>'5 Driver Data'!I4458</f>
        <v>0</v>
      </c>
      <c r="J4458" s="191">
        <f>'5 Driver Data'!J4458</f>
        <v>0</v>
      </c>
      <c r="K4458" s="206">
        <f>'5 Driver Data'!K4458</f>
        <v>0</v>
      </c>
      <c r="L4458" s="1"/>
      <c r="M4458" s="216" t="str">
        <f>IF(D4458=0,"Blank",'3 Model Input'!E$44*'3 Model Input'!E$45)</f>
        <v>Blank</v>
      </c>
      <c r="N4458" s="197" t="str">
        <f t="shared" si="710"/>
        <v>Blank</v>
      </c>
      <c r="O4458" s="197" t="str">
        <f>IF(D4458=0,"Blank",'3 Model Input'!E$49*(1-'3 Model Input'!E$51))</f>
        <v>Blank</v>
      </c>
      <c r="P4458" s="197" t="str">
        <f t="shared" si="711"/>
        <v>Blank</v>
      </c>
      <c r="Q4458" s="197" t="str">
        <f>IF(D4458=0,"Blank",IF(D4458="BEV",E4458*(1-'3 Model Input'!E$54), E4458))</f>
        <v>Blank</v>
      </c>
      <c r="R4458" s="198" t="str">
        <f>IF(D4458=0,"Blank",IF(D4458="PHEV",F4458/G4458,F4458*(1-'3 Model Input'!E$54)/G4458))</f>
        <v>Blank</v>
      </c>
      <c r="S4458" s="198" t="str">
        <f>IF(D4458=0,"Blank",IF(D4458="PHEV",MIN(M4458,E4458),MIN(M4458,(E4458*(1-'3 Model Input'!E$54)))))</f>
        <v>Blank</v>
      </c>
      <c r="T4458" s="217" t="str">
        <f t="shared" si="712"/>
        <v>Blank</v>
      </c>
      <c r="U4458" s="89"/>
      <c r="V4458" s="216" t="str">
        <f>IF(D4458=0,"Blank",P4458*'3 Model Input'!E$50)</f>
        <v>Blank</v>
      </c>
      <c r="W4458" s="197" t="str">
        <f t="shared" si="713"/>
        <v>Blank</v>
      </c>
      <c r="X4458" s="197" t="str">
        <f t="shared" si="714"/>
        <v>Blank</v>
      </c>
      <c r="Y4458" s="197" t="str">
        <f t="shared" si="715"/>
        <v>Blank</v>
      </c>
      <c r="Z4458" s="197" t="str">
        <f t="shared" si="716"/>
        <v>Blank</v>
      </c>
      <c r="AA4458" s="223" t="str" cm="1">
        <f t="array" ref="AA4458">_xlfn.IFS(ISTEXT('3 Model Input'!F$70),"Missing",ISTEXT('3 Model Input'!I$70),"Missing",ISNUMBER('3 Model Input'!K$70),'3 Model Input'!K$70*P4458)</f>
        <v>Missing</v>
      </c>
      <c r="AB4458" s="89"/>
      <c r="AC4458" s="227" t="str" cm="1">
        <f t="array" ref="AC4458">IF(D4458=0,"Blank",_xlfn.IFS('3 Model Input'!E$61=1,(V4458*G4458)/T4458,'3 Model Input'!E$61=2,(W4458*G4458)/T4458,'3 Model Input'!E$61=3,(X4458*G4458)/T4458,'3 Model Input'!E$61=4,(Y4458*G4458)/T4458,'3 Model Input'!E$61=5,(Z4458*G4458)/T4458, ISTEXT('3 Model Input'!E$61),"Missing",'3 Model Input'!E$61=6,(AA4458*G4458)/T4458))</f>
        <v>Blank</v>
      </c>
      <c r="AD4458" s="202" t="str">
        <f t="shared" si="717"/>
        <v>Blank</v>
      </c>
      <c r="AE4458" s="202" t="str">
        <f t="shared" si="718"/>
        <v>Blank</v>
      </c>
      <c r="AF4458" s="217" t="str">
        <f t="shared" si="719"/>
        <v>Blank</v>
      </c>
      <c r="AG4458" s="9" t="str" cm="1">
        <f t="array" ref="AG4458">_xlfn.IFS(ISNUMBER(AC4458), "", ISNUMBER(SEARCH("Blank", AC4458)), "", ISERROR(AC4458), "Bad input on tab 3")</f>
        <v/>
      </c>
    </row>
    <row r="4459" spans="2:33" ht="15" customHeight="1" x14ac:dyDescent="0.75">
      <c r="B4459" s="205" t="str">
        <f>'5 Driver Data'!B4459</f>
        <v>4451</v>
      </c>
      <c r="C4459" s="193">
        <f>'5 Driver Data'!C4459</f>
        <v>0</v>
      </c>
      <c r="D4459" s="192">
        <f>'5 Driver Data'!D4459</f>
        <v>0</v>
      </c>
      <c r="E4459" s="191">
        <f>'5 Driver Data'!E4459</f>
        <v>0</v>
      </c>
      <c r="F4459" s="191">
        <f>'5 Driver Data'!F4459</f>
        <v>0</v>
      </c>
      <c r="G4459" s="191">
        <f>'5 Driver Data'!G4459</f>
        <v>0</v>
      </c>
      <c r="H4459" s="191">
        <f>'5 Driver Data'!H4459</f>
        <v>0</v>
      </c>
      <c r="I4459" s="191">
        <f>'5 Driver Data'!I4459</f>
        <v>0</v>
      </c>
      <c r="J4459" s="191">
        <f>'5 Driver Data'!J4459</f>
        <v>0</v>
      </c>
      <c r="K4459" s="206">
        <f>'5 Driver Data'!K4459</f>
        <v>0</v>
      </c>
      <c r="L4459" s="1"/>
      <c r="M4459" s="216" t="str">
        <f>IF(D4459=0,"Blank",'3 Model Input'!E$44*'3 Model Input'!E$45)</f>
        <v>Blank</v>
      </c>
      <c r="N4459" s="197" t="str">
        <f t="shared" si="710"/>
        <v>Blank</v>
      </c>
      <c r="O4459" s="197" t="str">
        <f>IF(D4459=0,"Blank",'3 Model Input'!E$49*(1-'3 Model Input'!E$51))</f>
        <v>Blank</v>
      </c>
      <c r="P4459" s="197" t="str">
        <f t="shared" si="711"/>
        <v>Blank</v>
      </c>
      <c r="Q4459" s="197" t="str">
        <f>IF(D4459=0,"Blank",IF(D4459="BEV",E4459*(1-'3 Model Input'!E$54), E4459))</f>
        <v>Blank</v>
      </c>
      <c r="R4459" s="198" t="str">
        <f>IF(D4459=0,"Blank",IF(D4459="PHEV",F4459/G4459,F4459*(1-'3 Model Input'!E$54)/G4459))</f>
        <v>Blank</v>
      </c>
      <c r="S4459" s="198" t="str">
        <f>IF(D4459=0,"Blank",IF(D4459="PHEV",MIN(M4459,E4459),MIN(M4459,(E4459*(1-'3 Model Input'!E$54)))))</f>
        <v>Blank</v>
      </c>
      <c r="T4459" s="217" t="str">
        <f t="shared" si="712"/>
        <v>Blank</v>
      </c>
      <c r="U4459" s="89"/>
      <c r="V4459" s="216" t="str">
        <f>IF(D4459=0,"Blank",P4459*'3 Model Input'!E$50)</f>
        <v>Blank</v>
      </c>
      <c r="W4459" s="197" t="str">
        <f t="shared" si="713"/>
        <v>Blank</v>
      </c>
      <c r="X4459" s="197" t="str">
        <f t="shared" si="714"/>
        <v>Blank</v>
      </c>
      <c r="Y4459" s="197" t="str">
        <f t="shared" si="715"/>
        <v>Blank</v>
      </c>
      <c r="Z4459" s="197" t="str">
        <f t="shared" si="716"/>
        <v>Blank</v>
      </c>
      <c r="AA4459" s="223" t="str" cm="1">
        <f t="array" ref="AA4459">_xlfn.IFS(ISTEXT('3 Model Input'!F$70),"Missing",ISTEXT('3 Model Input'!I$70),"Missing",ISNUMBER('3 Model Input'!K$70),'3 Model Input'!K$70*P4459)</f>
        <v>Missing</v>
      </c>
      <c r="AB4459" s="89"/>
      <c r="AC4459" s="227" t="str" cm="1">
        <f t="array" ref="AC4459">IF(D4459=0,"Blank",_xlfn.IFS('3 Model Input'!E$61=1,(V4459*G4459)/T4459,'3 Model Input'!E$61=2,(W4459*G4459)/T4459,'3 Model Input'!E$61=3,(X4459*G4459)/T4459,'3 Model Input'!E$61=4,(Y4459*G4459)/T4459,'3 Model Input'!E$61=5,(Z4459*G4459)/T4459, ISTEXT('3 Model Input'!E$61),"Missing",'3 Model Input'!E$61=6,(AA4459*G4459)/T4459))</f>
        <v>Blank</v>
      </c>
      <c r="AD4459" s="202" t="str">
        <f t="shared" si="717"/>
        <v>Blank</v>
      </c>
      <c r="AE4459" s="202" t="str">
        <f t="shared" si="718"/>
        <v>Blank</v>
      </c>
      <c r="AF4459" s="217" t="str">
        <f t="shared" si="719"/>
        <v>Blank</v>
      </c>
      <c r="AG4459" s="9" t="str" cm="1">
        <f t="array" ref="AG4459">_xlfn.IFS(ISNUMBER(AC4459), "", ISNUMBER(SEARCH("Blank", AC4459)), "", ISERROR(AC4459), "Bad input on tab 3")</f>
        <v/>
      </c>
    </row>
    <row r="4460" spans="2:33" ht="15" customHeight="1" x14ac:dyDescent="0.75">
      <c r="B4460" s="205" t="str">
        <f>'5 Driver Data'!B4460</f>
        <v>4452</v>
      </c>
      <c r="C4460" s="193">
        <f>'5 Driver Data'!C4460</f>
        <v>0</v>
      </c>
      <c r="D4460" s="192">
        <f>'5 Driver Data'!D4460</f>
        <v>0</v>
      </c>
      <c r="E4460" s="191">
        <f>'5 Driver Data'!E4460</f>
        <v>0</v>
      </c>
      <c r="F4460" s="191">
        <f>'5 Driver Data'!F4460</f>
        <v>0</v>
      </c>
      <c r="G4460" s="191">
        <f>'5 Driver Data'!G4460</f>
        <v>0</v>
      </c>
      <c r="H4460" s="191">
        <f>'5 Driver Data'!H4460</f>
        <v>0</v>
      </c>
      <c r="I4460" s="191">
        <f>'5 Driver Data'!I4460</f>
        <v>0</v>
      </c>
      <c r="J4460" s="191">
        <f>'5 Driver Data'!J4460</f>
        <v>0</v>
      </c>
      <c r="K4460" s="206">
        <f>'5 Driver Data'!K4460</f>
        <v>0</v>
      </c>
      <c r="L4460" s="1"/>
      <c r="M4460" s="216" t="str">
        <f>IF(D4460=0,"Blank",'3 Model Input'!E$44*'3 Model Input'!E$45)</f>
        <v>Blank</v>
      </c>
      <c r="N4460" s="197" t="str">
        <f t="shared" si="710"/>
        <v>Blank</v>
      </c>
      <c r="O4460" s="197" t="str">
        <f>IF(D4460=0,"Blank",'3 Model Input'!E$49*(1-'3 Model Input'!E$51))</f>
        <v>Blank</v>
      </c>
      <c r="P4460" s="197" t="str">
        <f t="shared" si="711"/>
        <v>Blank</v>
      </c>
      <c r="Q4460" s="197" t="str">
        <f>IF(D4460=0,"Blank",IF(D4460="BEV",E4460*(1-'3 Model Input'!E$54), E4460))</f>
        <v>Blank</v>
      </c>
      <c r="R4460" s="198" t="str">
        <f>IF(D4460=0,"Blank",IF(D4460="PHEV",F4460/G4460,F4460*(1-'3 Model Input'!E$54)/G4460))</f>
        <v>Blank</v>
      </c>
      <c r="S4460" s="198" t="str">
        <f>IF(D4460=0,"Blank",IF(D4460="PHEV",MIN(M4460,E4460),MIN(M4460,(E4460*(1-'3 Model Input'!E$54)))))</f>
        <v>Blank</v>
      </c>
      <c r="T4460" s="217" t="str">
        <f t="shared" si="712"/>
        <v>Blank</v>
      </c>
      <c r="U4460" s="89"/>
      <c r="V4460" s="216" t="str">
        <f>IF(D4460=0,"Blank",P4460*'3 Model Input'!E$50)</f>
        <v>Blank</v>
      </c>
      <c r="W4460" s="197" t="str">
        <f t="shared" si="713"/>
        <v>Blank</v>
      </c>
      <c r="X4460" s="197" t="str">
        <f t="shared" si="714"/>
        <v>Blank</v>
      </c>
      <c r="Y4460" s="197" t="str">
        <f t="shared" si="715"/>
        <v>Blank</v>
      </c>
      <c r="Z4460" s="197" t="str">
        <f t="shared" si="716"/>
        <v>Blank</v>
      </c>
      <c r="AA4460" s="223" t="str" cm="1">
        <f t="array" ref="AA4460">_xlfn.IFS(ISTEXT('3 Model Input'!F$70),"Missing",ISTEXT('3 Model Input'!I$70),"Missing",ISNUMBER('3 Model Input'!K$70),'3 Model Input'!K$70*P4460)</f>
        <v>Missing</v>
      </c>
      <c r="AB4460" s="89"/>
      <c r="AC4460" s="227" t="str" cm="1">
        <f t="array" ref="AC4460">IF(D4460=0,"Blank",_xlfn.IFS('3 Model Input'!E$61=1,(V4460*G4460)/T4460,'3 Model Input'!E$61=2,(W4460*G4460)/T4460,'3 Model Input'!E$61=3,(X4460*G4460)/T4460,'3 Model Input'!E$61=4,(Y4460*G4460)/T4460,'3 Model Input'!E$61=5,(Z4460*G4460)/T4460, ISTEXT('3 Model Input'!E$61),"Missing",'3 Model Input'!E$61=6,(AA4460*G4460)/T4460))</f>
        <v>Blank</v>
      </c>
      <c r="AD4460" s="202" t="str">
        <f t="shared" si="717"/>
        <v>Blank</v>
      </c>
      <c r="AE4460" s="202" t="str">
        <f t="shared" si="718"/>
        <v>Blank</v>
      </c>
      <c r="AF4460" s="217" t="str">
        <f t="shared" si="719"/>
        <v>Blank</v>
      </c>
      <c r="AG4460" s="9" t="str" cm="1">
        <f t="array" ref="AG4460">_xlfn.IFS(ISNUMBER(AC4460), "", ISNUMBER(SEARCH("Blank", AC4460)), "", ISERROR(AC4460), "Bad input on tab 3")</f>
        <v/>
      </c>
    </row>
    <row r="4461" spans="2:33" ht="15" customHeight="1" x14ac:dyDescent="0.75">
      <c r="B4461" s="205" t="str">
        <f>'5 Driver Data'!B4461</f>
        <v>4453</v>
      </c>
      <c r="C4461" s="193">
        <f>'5 Driver Data'!C4461</f>
        <v>0</v>
      </c>
      <c r="D4461" s="192">
        <f>'5 Driver Data'!D4461</f>
        <v>0</v>
      </c>
      <c r="E4461" s="191">
        <f>'5 Driver Data'!E4461</f>
        <v>0</v>
      </c>
      <c r="F4461" s="191">
        <f>'5 Driver Data'!F4461</f>
        <v>0</v>
      </c>
      <c r="G4461" s="191">
        <f>'5 Driver Data'!G4461</f>
        <v>0</v>
      </c>
      <c r="H4461" s="191">
        <f>'5 Driver Data'!H4461</f>
        <v>0</v>
      </c>
      <c r="I4461" s="191">
        <f>'5 Driver Data'!I4461</f>
        <v>0</v>
      </c>
      <c r="J4461" s="191">
        <f>'5 Driver Data'!J4461</f>
        <v>0</v>
      </c>
      <c r="K4461" s="206">
        <f>'5 Driver Data'!K4461</f>
        <v>0</v>
      </c>
      <c r="L4461" s="1"/>
      <c r="M4461" s="216" t="str">
        <f>IF(D4461=0,"Blank",'3 Model Input'!E$44*'3 Model Input'!E$45)</f>
        <v>Blank</v>
      </c>
      <c r="N4461" s="197" t="str">
        <f t="shared" si="710"/>
        <v>Blank</v>
      </c>
      <c r="O4461" s="197" t="str">
        <f>IF(D4461=0,"Blank",'3 Model Input'!E$49*(1-'3 Model Input'!E$51))</f>
        <v>Blank</v>
      </c>
      <c r="P4461" s="197" t="str">
        <f t="shared" si="711"/>
        <v>Blank</v>
      </c>
      <c r="Q4461" s="197" t="str">
        <f>IF(D4461=0,"Blank",IF(D4461="BEV",E4461*(1-'3 Model Input'!E$54), E4461))</f>
        <v>Blank</v>
      </c>
      <c r="R4461" s="198" t="str">
        <f>IF(D4461=0,"Blank",IF(D4461="PHEV",F4461/G4461,F4461*(1-'3 Model Input'!E$54)/G4461))</f>
        <v>Blank</v>
      </c>
      <c r="S4461" s="198" t="str">
        <f>IF(D4461=0,"Blank",IF(D4461="PHEV",MIN(M4461,E4461),MIN(M4461,(E4461*(1-'3 Model Input'!E$54)))))</f>
        <v>Blank</v>
      </c>
      <c r="T4461" s="217" t="str">
        <f t="shared" si="712"/>
        <v>Blank</v>
      </c>
      <c r="U4461" s="89"/>
      <c r="V4461" s="216" t="str">
        <f>IF(D4461=0,"Blank",P4461*'3 Model Input'!E$50)</f>
        <v>Blank</v>
      </c>
      <c r="W4461" s="197" t="str">
        <f t="shared" si="713"/>
        <v>Blank</v>
      </c>
      <c r="X4461" s="197" t="str">
        <f t="shared" si="714"/>
        <v>Blank</v>
      </c>
      <c r="Y4461" s="197" t="str">
        <f t="shared" si="715"/>
        <v>Blank</v>
      </c>
      <c r="Z4461" s="197" t="str">
        <f t="shared" si="716"/>
        <v>Blank</v>
      </c>
      <c r="AA4461" s="223" t="str" cm="1">
        <f t="array" ref="AA4461">_xlfn.IFS(ISTEXT('3 Model Input'!F$70),"Missing",ISTEXT('3 Model Input'!I$70),"Missing",ISNUMBER('3 Model Input'!K$70),'3 Model Input'!K$70*P4461)</f>
        <v>Missing</v>
      </c>
      <c r="AB4461" s="89"/>
      <c r="AC4461" s="227" t="str" cm="1">
        <f t="array" ref="AC4461">IF(D4461=0,"Blank",_xlfn.IFS('3 Model Input'!E$61=1,(V4461*G4461)/T4461,'3 Model Input'!E$61=2,(W4461*G4461)/T4461,'3 Model Input'!E$61=3,(X4461*G4461)/T4461,'3 Model Input'!E$61=4,(Y4461*G4461)/T4461,'3 Model Input'!E$61=5,(Z4461*G4461)/T4461, ISTEXT('3 Model Input'!E$61),"Missing",'3 Model Input'!E$61=6,(AA4461*G4461)/T4461))</f>
        <v>Blank</v>
      </c>
      <c r="AD4461" s="202" t="str">
        <f t="shared" si="717"/>
        <v>Blank</v>
      </c>
      <c r="AE4461" s="202" t="str">
        <f t="shared" si="718"/>
        <v>Blank</v>
      </c>
      <c r="AF4461" s="217" t="str">
        <f t="shared" si="719"/>
        <v>Blank</v>
      </c>
      <c r="AG4461" s="9" t="str" cm="1">
        <f t="array" ref="AG4461">_xlfn.IFS(ISNUMBER(AC4461), "", ISNUMBER(SEARCH("Blank", AC4461)), "", ISERROR(AC4461), "Bad input on tab 3")</f>
        <v/>
      </c>
    </row>
    <row r="4462" spans="2:33" ht="15" customHeight="1" x14ac:dyDescent="0.75">
      <c r="B4462" s="205" t="str">
        <f>'5 Driver Data'!B4462</f>
        <v>4454</v>
      </c>
      <c r="C4462" s="193">
        <f>'5 Driver Data'!C4462</f>
        <v>0</v>
      </c>
      <c r="D4462" s="192">
        <f>'5 Driver Data'!D4462</f>
        <v>0</v>
      </c>
      <c r="E4462" s="191">
        <f>'5 Driver Data'!E4462</f>
        <v>0</v>
      </c>
      <c r="F4462" s="191">
        <f>'5 Driver Data'!F4462</f>
        <v>0</v>
      </c>
      <c r="G4462" s="191">
        <f>'5 Driver Data'!G4462</f>
        <v>0</v>
      </c>
      <c r="H4462" s="191">
        <f>'5 Driver Data'!H4462</f>
        <v>0</v>
      </c>
      <c r="I4462" s="191">
        <f>'5 Driver Data'!I4462</f>
        <v>0</v>
      </c>
      <c r="J4462" s="191">
        <f>'5 Driver Data'!J4462</f>
        <v>0</v>
      </c>
      <c r="K4462" s="206">
        <f>'5 Driver Data'!K4462</f>
        <v>0</v>
      </c>
      <c r="L4462" s="1"/>
      <c r="M4462" s="216" t="str">
        <f>IF(D4462=0,"Blank",'3 Model Input'!E$44*'3 Model Input'!E$45)</f>
        <v>Blank</v>
      </c>
      <c r="N4462" s="197" t="str">
        <f t="shared" ref="N4462:N4525" si="720">IF(D4462=0,"Blank",H4462*I4462*52)</f>
        <v>Blank</v>
      </c>
      <c r="O4462" s="197" t="str">
        <f>IF(D4462=0,"Blank",'3 Model Input'!E$49*(1-'3 Model Input'!E$51))</f>
        <v>Blank</v>
      </c>
      <c r="P4462" s="197" t="str">
        <f t="shared" ref="P4462:P4525" si="721">IF(D4462=0,"Blank",SUM(N4462:O4462))</f>
        <v>Blank</v>
      </c>
      <c r="Q4462" s="197" t="str">
        <f>IF(D4462=0,"Blank",IF(D4462="BEV",E4462*(1-'3 Model Input'!E$54), E4462))</f>
        <v>Blank</v>
      </c>
      <c r="R4462" s="198" t="str">
        <f>IF(D4462=0,"Blank",IF(D4462="PHEV",F4462/G4462,F4462*(1-'3 Model Input'!E$54)/G4462))</f>
        <v>Blank</v>
      </c>
      <c r="S4462" s="198" t="str">
        <f>IF(D4462=0,"Blank",IF(D4462="PHEV",MIN(M4462,E4462),MIN(M4462,(E4462*(1-'3 Model Input'!E$54)))))</f>
        <v>Blank</v>
      </c>
      <c r="T4462" s="217" t="str">
        <f t="shared" ref="T4462:T4525" si="722">IF(D4462=0,"Blank",MIN(R4462,(S4462/E4462*F4462)))</f>
        <v>Blank</v>
      </c>
      <c r="U4462" s="89"/>
      <c r="V4462" s="216" t="str">
        <f>IF(D4462=0,"Blank",P4462*'3 Model Input'!E$50)</f>
        <v>Blank</v>
      </c>
      <c r="W4462" s="197" t="str">
        <f t="shared" ref="W4462:W4525" si="723">IF(D4462=0,"Blank",V4462*(1-J4462))</f>
        <v>Blank</v>
      </c>
      <c r="X4462" s="197" t="str">
        <f t="shared" ref="X4462:X4525" si="724">P4462</f>
        <v>Blank</v>
      </c>
      <c r="Y4462" s="197" t="str">
        <f t="shared" ref="Y4462:Y4525" si="725">IF(D4462=0,"Blank",P4462*(1-J4462))</f>
        <v>Blank</v>
      </c>
      <c r="Z4462" s="197" t="str">
        <f t="shared" ref="Z4462:Z4525" si="726">IF(D4462=0,"Blank",N4462*K4462)</f>
        <v>Blank</v>
      </c>
      <c r="AA4462" s="223" t="str" cm="1">
        <f t="array" ref="AA4462">_xlfn.IFS(ISTEXT('3 Model Input'!F$70),"Missing",ISTEXT('3 Model Input'!I$70),"Missing",ISNUMBER('3 Model Input'!K$70),'3 Model Input'!K$70*P4462)</f>
        <v>Missing</v>
      </c>
      <c r="AB4462" s="89"/>
      <c r="AC4462" s="227" t="str" cm="1">
        <f t="array" ref="AC4462">IF(D4462=0,"Blank",_xlfn.IFS('3 Model Input'!E$61=1,(V4462*G4462)/T4462,'3 Model Input'!E$61=2,(W4462*G4462)/T4462,'3 Model Input'!E$61=3,(X4462*G4462)/T4462,'3 Model Input'!E$61=4,(Y4462*G4462)/T4462,'3 Model Input'!E$61=5,(Z4462*G4462)/T4462, ISTEXT('3 Model Input'!E$61),"Missing",'3 Model Input'!E$61=6,(AA4462*G4462)/T4462))</f>
        <v>Blank</v>
      </c>
      <c r="AD4462" s="202" t="str">
        <f t="shared" ref="AD4462:AD4525" si="727">IF(D4462=0,"Blank",MIN(SUM(AC4462/52/H4462),1))</f>
        <v>Blank</v>
      </c>
      <c r="AE4462" s="202" t="str">
        <f t="shared" ref="AE4462:AE4525" si="728">IF(D4462=0,"Blank",AD4462*H4462)</f>
        <v>Blank</v>
      </c>
      <c r="AF4462" s="217" t="str">
        <f t="shared" ref="AF4462:AF4525" si="729">IF(D4462=0,"Blank",AC4462*S4462)</f>
        <v>Blank</v>
      </c>
      <c r="AG4462" s="9" t="str" cm="1">
        <f t="array" ref="AG4462">_xlfn.IFS(ISNUMBER(AC4462), "", ISNUMBER(SEARCH("Blank", AC4462)), "", ISERROR(AC4462), "Bad input on tab 3")</f>
        <v/>
      </c>
    </row>
    <row r="4463" spans="2:33" ht="15" customHeight="1" x14ac:dyDescent="0.75">
      <c r="B4463" s="205" t="str">
        <f>'5 Driver Data'!B4463</f>
        <v>4455</v>
      </c>
      <c r="C4463" s="193">
        <f>'5 Driver Data'!C4463</f>
        <v>0</v>
      </c>
      <c r="D4463" s="192">
        <f>'5 Driver Data'!D4463</f>
        <v>0</v>
      </c>
      <c r="E4463" s="191">
        <f>'5 Driver Data'!E4463</f>
        <v>0</v>
      </c>
      <c r="F4463" s="191">
        <f>'5 Driver Data'!F4463</f>
        <v>0</v>
      </c>
      <c r="G4463" s="191">
        <f>'5 Driver Data'!G4463</f>
        <v>0</v>
      </c>
      <c r="H4463" s="191">
        <f>'5 Driver Data'!H4463</f>
        <v>0</v>
      </c>
      <c r="I4463" s="191">
        <f>'5 Driver Data'!I4463</f>
        <v>0</v>
      </c>
      <c r="J4463" s="191">
        <f>'5 Driver Data'!J4463</f>
        <v>0</v>
      </c>
      <c r="K4463" s="206">
        <f>'5 Driver Data'!K4463</f>
        <v>0</v>
      </c>
      <c r="L4463" s="1"/>
      <c r="M4463" s="216" t="str">
        <f>IF(D4463=0,"Blank",'3 Model Input'!E$44*'3 Model Input'!E$45)</f>
        <v>Blank</v>
      </c>
      <c r="N4463" s="197" t="str">
        <f t="shared" si="720"/>
        <v>Blank</v>
      </c>
      <c r="O4463" s="197" t="str">
        <f>IF(D4463=0,"Blank",'3 Model Input'!E$49*(1-'3 Model Input'!E$51))</f>
        <v>Blank</v>
      </c>
      <c r="P4463" s="197" t="str">
        <f t="shared" si="721"/>
        <v>Blank</v>
      </c>
      <c r="Q4463" s="197" t="str">
        <f>IF(D4463=0,"Blank",IF(D4463="BEV",E4463*(1-'3 Model Input'!E$54), E4463))</f>
        <v>Blank</v>
      </c>
      <c r="R4463" s="198" t="str">
        <f>IF(D4463=0,"Blank",IF(D4463="PHEV",F4463/G4463,F4463*(1-'3 Model Input'!E$54)/G4463))</f>
        <v>Blank</v>
      </c>
      <c r="S4463" s="198" t="str">
        <f>IF(D4463=0,"Blank",IF(D4463="PHEV",MIN(M4463,E4463),MIN(M4463,(E4463*(1-'3 Model Input'!E$54)))))</f>
        <v>Blank</v>
      </c>
      <c r="T4463" s="217" t="str">
        <f t="shared" si="722"/>
        <v>Blank</v>
      </c>
      <c r="U4463" s="89"/>
      <c r="V4463" s="216" t="str">
        <f>IF(D4463=0,"Blank",P4463*'3 Model Input'!E$50)</f>
        <v>Blank</v>
      </c>
      <c r="W4463" s="197" t="str">
        <f t="shared" si="723"/>
        <v>Blank</v>
      </c>
      <c r="X4463" s="197" t="str">
        <f t="shared" si="724"/>
        <v>Blank</v>
      </c>
      <c r="Y4463" s="197" t="str">
        <f t="shared" si="725"/>
        <v>Blank</v>
      </c>
      <c r="Z4463" s="197" t="str">
        <f t="shared" si="726"/>
        <v>Blank</v>
      </c>
      <c r="AA4463" s="223" t="str" cm="1">
        <f t="array" ref="AA4463">_xlfn.IFS(ISTEXT('3 Model Input'!F$70),"Missing",ISTEXT('3 Model Input'!I$70),"Missing",ISNUMBER('3 Model Input'!K$70),'3 Model Input'!K$70*P4463)</f>
        <v>Missing</v>
      </c>
      <c r="AB4463" s="89"/>
      <c r="AC4463" s="227" t="str" cm="1">
        <f t="array" ref="AC4463">IF(D4463=0,"Blank",_xlfn.IFS('3 Model Input'!E$61=1,(V4463*G4463)/T4463,'3 Model Input'!E$61=2,(W4463*G4463)/T4463,'3 Model Input'!E$61=3,(X4463*G4463)/T4463,'3 Model Input'!E$61=4,(Y4463*G4463)/T4463,'3 Model Input'!E$61=5,(Z4463*G4463)/T4463, ISTEXT('3 Model Input'!E$61),"Missing",'3 Model Input'!E$61=6,(AA4463*G4463)/T4463))</f>
        <v>Blank</v>
      </c>
      <c r="AD4463" s="202" t="str">
        <f t="shared" si="727"/>
        <v>Blank</v>
      </c>
      <c r="AE4463" s="202" t="str">
        <f t="shared" si="728"/>
        <v>Blank</v>
      </c>
      <c r="AF4463" s="217" t="str">
        <f t="shared" si="729"/>
        <v>Blank</v>
      </c>
      <c r="AG4463" s="9" t="str" cm="1">
        <f t="array" ref="AG4463">_xlfn.IFS(ISNUMBER(AC4463), "", ISNUMBER(SEARCH("Blank", AC4463)), "", ISERROR(AC4463), "Bad input on tab 3")</f>
        <v/>
      </c>
    </row>
    <row r="4464" spans="2:33" ht="15" customHeight="1" x14ac:dyDescent="0.75">
      <c r="B4464" s="205" t="str">
        <f>'5 Driver Data'!B4464</f>
        <v>4456</v>
      </c>
      <c r="C4464" s="193">
        <f>'5 Driver Data'!C4464</f>
        <v>0</v>
      </c>
      <c r="D4464" s="192">
        <f>'5 Driver Data'!D4464</f>
        <v>0</v>
      </c>
      <c r="E4464" s="191">
        <f>'5 Driver Data'!E4464</f>
        <v>0</v>
      </c>
      <c r="F4464" s="191">
        <f>'5 Driver Data'!F4464</f>
        <v>0</v>
      </c>
      <c r="G4464" s="191">
        <f>'5 Driver Data'!G4464</f>
        <v>0</v>
      </c>
      <c r="H4464" s="191">
        <f>'5 Driver Data'!H4464</f>
        <v>0</v>
      </c>
      <c r="I4464" s="191">
        <f>'5 Driver Data'!I4464</f>
        <v>0</v>
      </c>
      <c r="J4464" s="191">
        <f>'5 Driver Data'!J4464</f>
        <v>0</v>
      </c>
      <c r="K4464" s="206">
        <f>'5 Driver Data'!K4464</f>
        <v>0</v>
      </c>
      <c r="L4464" s="1"/>
      <c r="M4464" s="216" t="str">
        <f>IF(D4464=0,"Blank",'3 Model Input'!E$44*'3 Model Input'!E$45)</f>
        <v>Blank</v>
      </c>
      <c r="N4464" s="197" t="str">
        <f t="shared" si="720"/>
        <v>Blank</v>
      </c>
      <c r="O4464" s="197" t="str">
        <f>IF(D4464=0,"Blank",'3 Model Input'!E$49*(1-'3 Model Input'!E$51))</f>
        <v>Blank</v>
      </c>
      <c r="P4464" s="197" t="str">
        <f t="shared" si="721"/>
        <v>Blank</v>
      </c>
      <c r="Q4464" s="197" t="str">
        <f>IF(D4464=0,"Blank",IF(D4464="BEV",E4464*(1-'3 Model Input'!E$54), E4464))</f>
        <v>Blank</v>
      </c>
      <c r="R4464" s="198" t="str">
        <f>IF(D4464=0,"Blank",IF(D4464="PHEV",F4464/G4464,F4464*(1-'3 Model Input'!E$54)/G4464))</f>
        <v>Blank</v>
      </c>
      <c r="S4464" s="198" t="str">
        <f>IF(D4464=0,"Blank",IF(D4464="PHEV",MIN(M4464,E4464),MIN(M4464,(E4464*(1-'3 Model Input'!E$54)))))</f>
        <v>Blank</v>
      </c>
      <c r="T4464" s="217" t="str">
        <f t="shared" si="722"/>
        <v>Blank</v>
      </c>
      <c r="U4464" s="89"/>
      <c r="V4464" s="216" t="str">
        <f>IF(D4464=0,"Blank",P4464*'3 Model Input'!E$50)</f>
        <v>Blank</v>
      </c>
      <c r="W4464" s="197" t="str">
        <f t="shared" si="723"/>
        <v>Blank</v>
      </c>
      <c r="X4464" s="197" t="str">
        <f t="shared" si="724"/>
        <v>Blank</v>
      </c>
      <c r="Y4464" s="197" t="str">
        <f t="shared" si="725"/>
        <v>Blank</v>
      </c>
      <c r="Z4464" s="197" t="str">
        <f t="shared" si="726"/>
        <v>Blank</v>
      </c>
      <c r="AA4464" s="223" t="str" cm="1">
        <f t="array" ref="AA4464">_xlfn.IFS(ISTEXT('3 Model Input'!F$70),"Missing",ISTEXT('3 Model Input'!I$70),"Missing",ISNUMBER('3 Model Input'!K$70),'3 Model Input'!K$70*P4464)</f>
        <v>Missing</v>
      </c>
      <c r="AB4464" s="89"/>
      <c r="AC4464" s="227" t="str" cm="1">
        <f t="array" ref="AC4464">IF(D4464=0,"Blank",_xlfn.IFS('3 Model Input'!E$61=1,(V4464*G4464)/T4464,'3 Model Input'!E$61=2,(W4464*G4464)/T4464,'3 Model Input'!E$61=3,(X4464*G4464)/T4464,'3 Model Input'!E$61=4,(Y4464*G4464)/T4464,'3 Model Input'!E$61=5,(Z4464*G4464)/T4464, ISTEXT('3 Model Input'!E$61),"Missing",'3 Model Input'!E$61=6,(AA4464*G4464)/T4464))</f>
        <v>Blank</v>
      </c>
      <c r="AD4464" s="202" t="str">
        <f t="shared" si="727"/>
        <v>Blank</v>
      </c>
      <c r="AE4464" s="202" t="str">
        <f t="shared" si="728"/>
        <v>Blank</v>
      </c>
      <c r="AF4464" s="217" t="str">
        <f t="shared" si="729"/>
        <v>Blank</v>
      </c>
      <c r="AG4464" s="9" t="str" cm="1">
        <f t="array" ref="AG4464">_xlfn.IFS(ISNUMBER(AC4464), "", ISNUMBER(SEARCH("Blank", AC4464)), "", ISERROR(AC4464), "Bad input on tab 3")</f>
        <v/>
      </c>
    </row>
    <row r="4465" spans="2:33" ht="15" customHeight="1" x14ac:dyDescent="0.75">
      <c r="B4465" s="205" t="str">
        <f>'5 Driver Data'!B4465</f>
        <v>4457</v>
      </c>
      <c r="C4465" s="193">
        <f>'5 Driver Data'!C4465</f>
        <v>0</v>
      </c>
      <c r="D4465" s="192">
        <f>'5 Driver Data'!D4465</f>
        <v>0</v>
      </c>
      <c r="E4465" s="191">
        <f>'5 Driver Data'!E4465</f>
        <v>0</v>
      </c>
      <c r="F4465" s="191">
        <f>'5 Driver Data'!F4465</f>
        <v>0</v>
      </c>
      <c r="G4465" s="191">
        <f>'5 Driver Data'!G4465</f>
        <v>0</v>
      </c>
      <c r="H4465" s="191">
        <f>'5 Driver Data'!H4465</f>
        <v>0</v>
      </c>
      <c r="I4465" s="191">
        <f>'5 Driver Data'!I4465</f>
        <v>0</v>
      </c>
      <c r="J4465" s="191">
        <f>'5 Driver Data'!J4465</f>
        <v>0</v>
      </c>
      <c r="K4465" s="206">
        <f>'5 Driver Data'!K4465</f>
        <v>0</v>
      </c>
      <c r="L4465" s="1"/>
      <c r="M4465" s="216" t="str">
        <f>IF(D4465=0,"Blank",'3 Model Input'!E$44*'3 Model Input'!E$45)</f>
        <v>Blank</v>
      </c>
      <c r="N4465" s="197" t="str">
        <f t="shared" si="720"/>
        <v>Blank</v>
      </c>
      <c r="O4465" s="197" t="str">
        <f>IF(D4465=0,"Blank",'3 Model Input'!E$49*(1-'3 Model Input'!E$51))</f>
        <v>Blank</v>
      </c>
      <c r="P4465" s="197" t="str">
        <f t="shared" si="721"/>
        <v>Blank</v>
      </c>
      <c r="Q4465" s="197" t="str">
        <f>IF(D4465=0,"Blank",IF(D4465="BEV",E4465*(1-'3 Model Input'!E$54), E4465))</f>
        <v>Blank</v>
      </c>
      <c r="R4465" s="198" t="str">
        <f>IF(D4465=0,"Blank",IF(D4465="PHEV",F4465/G4465,F4465*(1-'3 Model Input'!E$54)/G4465))</f>
        <v>Blank</v>
      </c>
      <c r="S4465" s="198" t="str">
        <f>IF(D4465=0,"Blank",IF(D4465="PHEV",MIN(M4465,E4465),MIN(M4465,(E4465*(1-'3 Model Input'!E$54)))))</f>
        <v>Blank</v>
      </c>
      <c r="T4465" s="217" t="str">
        <f t="shared" si="722"/>
        <v>Blank</v>
      </c>
      <c r="U4465" s="89"/>
      <c r="V4465" s="216" t="str">
        <f>IF(D4465=0,"Blank",P4465*'3 Model Input'!E$50)</f>
        <v>Blank</v>
      </c>
      <c r="W4465" s="197" t="str">
        <f t="shared" si="723"/>
        <v>Blank</v>
      </c>
      <c r="X4465" s="197" t="str">
        <f t="shared" si="724"/>
        <v>Blank</v>
      </c>
      <c r="Y4465" s="197" t="str">
        <f t="shared" si="725"/>
        <v>Blank</v>
      </c>
      <c r="Z4465" s="197" t="str">
        <f t="shared" si="726"/>
        <v>Blank</v>
      </c>
      <c r="AA4465" s="223" t="str" cm="1">
        <f t="array" ref="AA4465">_xlfn.IFS(ISTEXT('3 Model Input'!F$70),"Missing",ISTEXT('3 Model Input'!I$70),"Missing",ISNUMBER('3 Model Input'!K$70),'3 Model Input'!K$70*P4465)</f>
        <v>Missing</v>
      </c>
      <c r="AB4465" s="89"/>
      <c r="AC4465" s="227" t="str" cm="1">
        <f t="array" ref="AC4465">IF(D4465=0,"Blank",_xlfn.IFS('3 Model Input'!E$61=1,(V4465*G4465)/T4465,'3 Model Input'!E$61=2,(W4465*G4465)/T4465,'3 Model Input'!E$61=3,(X4465*G4465)/T4465,'3 Model Input'!E$61=4,(Y4465*G4465)/T4465,'3 Model Input'!E$61=5,(Z4465*G4465)/T4465, ISTEXT('3 Model Input'!E$61),"Missing",'3 Model Input'!E$61=6,(AA4465*G4465)/T4465))</f>
        <v>Blank</v>
      </c>
      <c r="AD4465" s="202" t="str">
        <f t="shared" si="727"/>
        <v>Blank</v>
      </c>
      <c r="AE4465" s="202" t="str">
        <f t="shared" si="728"/>
        <v>Blank</v>
      </c>
      <c r="AF4465" s="217" t="str">
        <f t="shared" si="729"/>
        <v>Blank</v>
      </c>
      <c r="AG4465" s="9" t="str" cm="1">
        <f t="array" ref="AG4465">_xlfn.IFS(ISNUMBER(AC4465), "", ISNUMBER(SEARCH("Blank", AC4465)), "", ISERROR(AC4465), "Bad input on tab 3")</f>
        <v/>
      </c>
    </row>
    <row r="4466" spans="2:33" ht="15" customHeight="1" x14ac:dyDescent="0.75">
      <c r="B4466" s="205" t="str">
        <f>'5 Driver Data'!B4466</f>
        <v>4458</v>
      </c>
      <c r="C4466" s="193">
        <f>'5 Driver Data'!C4466</f>
        <v>0</v>
      </c>
      <c r="D4466" s="192">
        <f>'5 Driver Data'!D4466</f>
        <v>0</v>
      </c>
      <c r="E4466" s="191">
        <f>'5 Driver Data'!E4466</f>
        <v>0</v>
      </c>
      <c r="F4466" s="191">
        <f>'5 Driver Data'!F4466</f>
        <v>0</v>
      </c>
      <c r="G4466" s="191">
        <f>'5 Driver Data'!G4466</f>
        <v>0</v>
      </c>
      <c r="H4466" s="191">
        <f>'5 Driver Data'!H4466</f>
        <v>0</v>
      </c>
      <c r="I4466" s="191">
        <f>'5 Driver Data'!I4466</f>
        <v>0</v>
      </c>
      <c r="J4466" s="191">
        <f>'5 Driver Data'!J4466</f>
        <v>0</v>
      </c>
      <c r="K4466" s="206">
        <f>'5 Driver Data'!K4466</f>
        <v>0</v>
      </c>
      <c r="L4466" s="1"/>
      <c r="M4466" s="216" t="str">
        <f>IF(D4466=0,"Blank",'3 Model Input'!E$44*'3 Model Input'!E$45)</f>
        <v>Blank</v>
      </c>
      <c r="N4466" s="197" t="str">
        <f t="shared" si="720"/>
        <v>Blank</v>
      </c>
      <c r="O4466" s="197" t="str">
        <f>IF(D4466=0,"Blank",'3 Model Input'!E$49*(1-'3 Model Input'!E$51))</f>
        <v>Blank</v>
      </c>
      <c r="P4466" s="197" t="str">
        <f t="shared" si="721"/>
        <v>Blank</v>
      </c>
      <c r="Q4466" s="197" t="str">
        <f>IF(D4466=0,"Blank",IF(D4466="BEV",E4466*(1-'3 Model Input'!E$54), E4466))</f>
        <v>Blank</v>
      </c>
      <c r="R4466" s="198" t="str">
        <f>IF(D4466=0,"Blank",IF(D4466="PHEV",F4466/G4466,F4466*(1-'3 Model Input'!E$54)/G4466))</f>
        <v>Blank</v>
      </c>
      <c r="S4466" s="198" t="str">
        <f>IF(D4466=0,"Blank",IF(D4466="PHEV",MIN(M4466,E4466),MIN(M4466,(E4466*(1-'3 Model Input'!E$54)))))</f>
        <v>Blank</v>
      </c>
      <c r="T4466" s="217" t="str">
        <f t="shared" si="722"/>
        <v>Blank</v>
      </c>
      <c r="U4466" s="89"/>
      <c r="V4466" s="216" t="str">
        <f>IF(D4466=0,"Blank",P4466*'3 Model Input'!E$50)</f>
        <v>Blank</v>
      </c>
      <c r="W4466" s="197" t="str">
        <f t="shared" si="723"/>
        <v>Blank</v>
      </c>
      <c r="X4466" s="197" t="str">
        <f t="shared" si="724"/>
        <v>Blank</v>
      </c>
      <c r="Y4466" s="197" t="str">
        <f t="shared" si="725"/>
        <v>Blank</v>
      </c>
      <c r="Z4466" s="197" t="str">
        <f t="shared" si="726"/>
        <v>Blank</v>
      </c>
      <c r="AA4466" s="223" t="str" cm="1">
        <f t="array" ref="AA4466">_xlfn.IFS(ISTEXT('3 Model Input'!F$70),"Missing",ISTEXT('3 Model Input'!I$70),"Missing",ISNUMBER('3 Model Input'!K$70),'3 Model Input'!K$70*P4466)</f>
        <v>Missing</v>
      </c>
      <c r="AB4466" s="89"/>
      <c r="AC4466" s="227" t="str" cm="1">
        <f t="array" ref="AC4466">IF(D4466=0,"Blank",_xlfn.IFS('3 Model Input'!E$61=1,(V4466*G4466)/T4466,'3 Model Input'!E$61=2,(W4466*G4466)/T4466,'3 Model Input'!E$61=3,(X4466*G4466)/T4466,'3 Model Input'!E$61=4,(Y4466*G4466)/T4466,'3 Model Input'!E$61=5,(Z4466*G4466)/T4466, ISTEXT('3 Model Input'!E$61),"Missing",'3 Model Input'!E$61=6,(AA4466*G4466)/T4466))</f>
        <v>Blank</v>
      </c>
      <c r="AD4466" s="202" t="str">
        <f t="shared" si="727"/>
        <v>Blank</v>
      </c>
      <c r="AE4466" s="202" t="str">
        <f t="shared" si="728"/>
        <v>Blank</v>
      </c>
      <c r="AF4466" s="217" t="str">
        <f t="shared" si="729"/>
        <v>Blank</v>
      </c>
      <c r="AG4466" s="9" t="str" cm="1">
        <f t="array" ref="AG4466">_xlfn.IFS(ISNUMBER(AC4466), "", ISNUMBER(SEARCH("Blank", AC4466)), "", ISERROR(AC4466), "Bad input on tab 3")</f>
        <v/>
      </c>
    </row>
    <row r="4467" spans="2:33" ht="15" customHeight="1" x14ac:dyDescent="0.75">
      <c r="B4467" s="205" t="str">
        <f>'5 Driver Data'!B4467</f>
        <v>4459</v>
      </c>
      <c r="C4467" s="193">
        <f>'5 Driver Data'!C4467</f>
        <v>0</v>
      </c>
      <c r="D4467" s="192">
        <f>'5 Driver Data'!D4467</f>
        <v>0</v>
      </c>
      <c r="E4467" s="191">
        <f>'5 Driver Data'!E4467</f>
        <v>0</v>
      </c>
      <c r="F4467" s="191">
        <f>'5 Driver Data'!F4467</f>
        <v>0</v>
      </c>
      <c r="G4467" s="191">
        <f>'5 Driver Data'!G4467</f>
        <v>0</v>
      </c>
      <c r="H4467" s="191">
        <f>'5 Driver Data'!H4467</f>
        <v>0</v>
      </c>
      <c r="I4467" s="191">
        <f>'5 Driver Data'!I4467</f>
        <v>0</v>
      </c>
      <c r="J4467" s="191">
        <f>'5 Driver Data'!J4467</f>
        <v>0</v>
      </c>
      <c r="K4467" s="206">
        <f>'5 Driver Data'!K4467</f>
        <v>0</v>
      </c>
      <c r="L4467" s="1"/>
      <c r="M4467" s="216" t="str">
        <f>IF(D4467=0,"Blank",'3 Model Input'!E$44*'3 Model Input'!E$45)</f>
        <v>Blank</v>
      </c>
      <c r="N4467" s="197" t="str">
        <f t="shared" si="720"/>
        <v>Blank</v>
      </c>
      <c r="O4467" s="197" t="str">
        <f>IF(D4467=0,"Blank",'3 Model Input'!E$49*(1-'3 Model Input'!E$51))</f>
        <v>Blank</v>
      </c>
      <c r="P4467" s="197" t="str">
        <f t="shared" si="721"/>
        <v>Blank</v>
      </c>
      <c r="Q4467" s="197" t="str">
        <f>IF(D4467=0,"Blank",IF(D4467="BEV",E4467*(1-'3 Model Input'!E$54), E4467))</f>
        <v>Blank</v>
      </c>
      <c r="R4467" s="198" t="str">
        <f>IF(D4467=0,"Blank",IF(D4467="PHEV",F4467/G4467,F4467*(1-'3 Model Input'!E$54)/G4467))</f>
        <v>Blank</v>
      </c>
      <c r="S4467" s="198" t="str">
        <f>IF(D4467=0,"Blank",IF(D4467="PHEV",MIN(M4467,E4467),MIN(M4467,(E4467*(1-'3 Model Input'!E$54)))))</f>
        <v>Blank</v>
      </c>
      <c r="T4467" s="217" t="str">
        <f t="shared" si="722"/>
        <v>Blank</v>
      </c>
      <c r="U4467" s="89"/>
      <c r="V4467" s="216" t="str">
        <f>IF(D4467=0,"Blank",P4467*'3 Model Input'!E$50)</f>
        <v>Blank</v>
      </c>
      <c r="W4467" s="197" t="str">
        <f t="shared" si="723"/>
        <v>Blank</v>
      </c>
      <c r="X4467" s="197" t="str">
        <f t="shared" si="724"/>
        <v>Blank</v>
      </c>
      <c r="Y4467" s="197" t="str">
        <f t="shared" si="725"/>
        <v>Blank</v>
      </c>
      <c r="Z4467" s="197" t="str">
        <f t="shared" si="726"/>
        <v>Blank</v>
      </c>
      <c r="AA4467" s="223" t="str" cm="1">
        <f t="array" ref="AA4467">_xlfn.IFS(ISTEXT('3 Model Input'!F$70),"Missing",ISTEXT('3 Model Input'!I$70),"Missing",ISNUMBER('3 Model Input'!K$70),'3 Model Input'!K$70*P4467)</f>
        <v>Missing</v>
      </c>
      <c r="AB4467" s="89"/>
      <c r="AC4467" s="227" t="str" cm="1">
        <f t="array" ref="AC4467">IF(D4467=0,"Blank",_xlfn.IFS('3 Model Input'!E$61=1,(V4467*G4467)/T4467,'3 Model Input'!E$61=2,(W4467*G4467)/T4467,'3 Model Input'!E$61=3,(X4467*G4467)/T4467,'3 Model Input'!E$61=4,(Y4467*G4467)/T4467,'3 Model Input'!E$61=5,(Z4467*G4467)/T4467, ISTEXT('3 Model Input'!E$61),"Missing",'3 Model Input'!E$61=6,(AA4467*G4467)/T4467))</f>
        <v>Blank</v>
      </c>
      <c r="AD4467" s="202" t="str">
        <f t="shared" si="727"/>
        <v>Blank</v>
      </c>
      <c r="AE4467" s="202" t="str">
        <f t="shared" si="728"/>
        <v>Blank</v>
      </c>
      <c r="AF4467" s="217" t="str">
        <f t="shared" si="729"/>
        <v>Blank</v>
      </c>
      <c r="AG4467" s="9" t="str" cm="1">
        <f t="array" ref="AG4467">_xlfn.IFS(ISNUMBER(AC4467), "", ISNUMBER(SEARCH("Blank", AC4467)), "", ISERROR(AC4467), "Bad input on tab 3")</f>
        <v/>
      </c>
    </row>
    <row r="4468" spans="2:33" ht="15" customHeight="1" x14ac:dyDescent="0.75">
      <c r="B4468" s="205" t="str">
        <f>'5 Driver Data'!B4468</f>
        <v>4460</v>
      </c>
      <c r="C4468" s="193">
        <f>'5 Driver Data'!C4468</f>
        <v>0</v>
      </c>
      <c r="D4468" s="192">
        <f>'5 Driver Data'!D4468</f>
        <v>0</v>
      </c>
      <c r="E4468" s="191">
        <f>'5 Driver Data'!E4468</f>
        <v>0</v>
      </c>
      <c r="F4468" s="191">
        <f>'5 Driver Data'!F4468</f>
        <v>0</v>
      </c>
      <c r="G4468" s="191">
        <f>'5 Driver Data'!G4468</f>
        <v>0</v>
      </c>
      <c r="H4468" s="191">
        <f>'5 Driver Data'!H4468</f>
        <v>0</v>
      </c>
      <c r="I4468" s="191">
        <f>'5 Driver Data'!I4468</f>
        <v>0</v>
      </c>
      <c r="J4468" s="191">
        <f>'5 Driver Data'!J4468</f>
        <v>0</v>
      </c>
      <c r="K4468" s="206">
        <f>'5 Driver Data'!K4468</f>
        <v>0</v>
      </c>
      <c r="L4468" s="1"/>
      <c r="M4468" s="216" t="str">
        <f>IF(D4468=0,"Blank",'3 Model Input'!E$44*'3 Model Input'!E$45)</f>
        <v>Blank</v>
      </c>
      <c r="N4468" s="197" t="str">
        <f t="shared" si="720"/>
        <v>Blank</v>
      </c>
      <c r="O4468" s="197" t="str">
        <f>IF(D4468=0,"Blank",'3 Model Input'!E$49*(1-'3 Model Input'!E$51))</f>
        <v>Blank</v>
      </c>
      <c r="P4468" s="197" t="str">
        <f t="shared" si="721"/>
        <v>Blank</v>
      </c>
      <c r="Q4468" s="197" t="str">
        <f>IF(D4468=0,"Blank",IF(D4468="BEV",E4468*(1-'3 Model Input'!E$54), E4468))</f>
        <v>Blank</v>
      </c>
      <c r="R4468" s="198" t="str">
        <f>IF(D4468=0,"Blank",IF(D4468="PHEV",F4468/G4468,F4468*(1-'3 Model Input'!E$54)/G4468))</f>
        <v>Blank</v>
      </c>
      <c r="S4468" s="198" t="str">
        <f>IF(D4468=0,"Blank",IF(D4468="PHEV",MIN(M4468,E4468),MIN(M4468,(E4468*(1-'3 Model Input'!E$54)))))</f>
        <v>Blank</v>
      </c>
      <c r="T4468" s="217" t="str">
        <f t="shared" si="722"/>
        <v>Blank</v>
      </c>
      <c r="U4468" s="89"/>
      <c r="V4468" s="216" t="str">
        <f>IF(D4468=0,"Blank",P4468*'3 Model Input'!E$50)</f>
        <v>Blank</v>
      </c>
      <c r="W4468" s="197" t="str">
        <f t="shared" si="723"/>
        <v>Blank</v>
      </c>
      <c r="X4468" s="197" t="str">
        <f t="shared" si="724"/>
        <v>Blank</v>
      </c>
      <c r="Y4468" s="197" t="str">
        <f t="shared" si="725"/>
        <v>Blank</v>
      </c>
      <c r="Z4468" s="197" t="str">
        <f t="shared" si="726"/>
        <v>Blank</v>
      </c>
      <c r="AA4468" s="223" t="str" cm="1">
        <f t="array" ref="AA4468">_xlfn.IFS(ISTEXT('3 Model Input'!F$70),"Missing",ISTEXT('3 Model Input'!I$70),"Missing",ISNUMBER('3 Model Input'!K$70),'3 Model Input'!K$70*P4468)</f>
        <v>Missing</v>
      </c>
      <c r="AB4468" s="89"/>
      <c r="AC4468" s="227" t="str" cm="1">
        <f t="array" ref="AC4468">IF(D4468=0,"Blank",_xlfn.IFS('3 Model Input'!E$61=1,(V4468*G4468)/T4468,'3 Model Input'!E$61=2,(W4468*G4468)/T4468,'3 Model Input'!E$61=3,(X4468*G4468)/T4468,'3 Model Input'!E$61=4,(Y4468*G4468)/T4468,'3 Model Input'!E$61=5,(Z4468*G4468)/T4468, ISTEXT('3 Model Input'!E$61),"Missing",'3 Model Input'!E$61=6,(AA4468*G4468)/T4468))</f>
        <v>Blank</v>
      </c>
      <c r="AD4468" s="202" t="str">
        <f t="shared" si="727"/>
        <v>Blank</v>
      </c>
      <c r="AE4468" s="202" t="str">
        <f t="shared" si="728"/>
        <v>Blank</v>
      </c>
      <c r="AF4468" s="217" t="str">
        <f t="shared" si="729"/>
        <v>Blank</v>
      </c>
      <c r="AG4468" s="9" t="str" cm="1">
        <f t="array" ref="AG4468">_xlfn.IFS(ISNUMBER(AC4468), "", ISNUMBER(SEARCH("Blank", AC4468)), "", ISERROR(AC4468), "Bad input on tab 3")</f>
        <v/>
      </c>
    </row>
    <row r="4469" spans="2:33" ht="15" customHeight="1" x14ac:dyDescent="0.75">
      <c r="B4469" s="205" t="str">
        <f>'5 Driver Data'!B4469</f>
        <v>4461</v>
      </c>
      <c r="C4469" s="193">
        <f>'5 Driver Data'!C4469</f>
        <v>0</v>
      </c>
      <c r="D4469" s="192">
        <f>'5 Driver Data'!D4469</f>
        <v>0</v>
      </c>
      <c r="E4469" s="191">
        <f>'5 Driver Data'!E4469</f>
        <v>0</v>
      </c>
      <c r="F4469" s="191">
        <f>'5 Driver Data'!F4469</f>
        <v>0</v>
      </c>
      <c r="G4469" s="191">
        <f>'5 Driver Data'!G4469</f>
        <v>0</v>
      </c>
      <c r="H4469" s="191">
        <f>'5 Driver Data'!H4469</f>
        <v>0</v>
      </c>
      <c r="I4469" s="191">
        <f>'5 Driver Data'!I4469</f>
        <v>0</v>
      </c>
      <c r="J4469" s="191">
        <f>'5 Driver Data'!J4469</f>
        <v>0</v>
      </c>
      <c r="K4469" s="206">
        <f>'5 Driver Data'!K4469</f>
        <v>0</v>
      </c>
      <c r="L4469" s="1"/>
      <c r="M4469" s="216" t="str">
        <f>IF(D4469=0,"Blank",'3 Model Input'!E$44*'3 Model Input'!E$45)</f>
        <v>Blank</v>
      </c>
      <c r="N4469" s="197" t="str">
        <f t="shared" si="720"/>
        <v>Blank</v>
      </c>
      <c r="O4469" s="197" t="str">
        <f>IF(D4469=0,"Blank",'3 Model Input'!E$49*(1-'3 Model Input'!E$51))</f>
        <v>Blank</v>
      </c>
      <c r="P4469" s="197" t="str">
        <f t="shared" si="721"/>
        <v>Blank</v>
      </c>
      <c r="Q4469" s="197" t="str">
        <f>IF(D4469=0,"Blank",IF(D4469="BEV",E4469*(1-'3 Model Input'!E$54), E4469))</f>
        <v>Blank</v>
      </c>
      <c r="R4469" s="198" t="str">
        <f>IF(D4469=0,"Blank",IF(D4469="PHEV",F4469/G4469,F4469*(1-'3 Model Input'!E$54)/G4469))</f>
        <v>Blank</v>
      </c>
      <c r="S4469" s="198" t="str">
        <f>IF(D4469=0,"Blank",IF(D4469="PHEV",MIN(M4469,E4469),MIN(M4469,(E4469*(1-'3 Model Input'!E$54)))))</f>
        <v>Blank</v>
      </c>
      <c r="T4469" s="217" t="str">
        <f t="shared" si="722"/>
        <v>Blank</v>
      </c>
      <c r="U4469" s="89"/>
      <c r="V4469" s="216" t="str">
        <f>IF(D4469=0,"Blank",P4469*'3 Model Input'!E$50)</f>
        <v>Blank</v>
      </c>
      <c r="W4469" s="197" t="str">
        <f t="shared" si="723"/>
        <v>Blank</v>
      </c>
      <c r="X4469" s="197" t="str">
        <f t="shared" si="724"/>
        <v>Blank</v>
      </c>
      <c r="Y4469" s="197" t="str">
        <f t="shared" si="725"/>
        <v>Blank</v>
      </c>
      <c r="Z4469" s="197" t="str">
        <f t="shared" si="726"/>
        <v>Blank</v>
      </c>
      <c r="AA4469" s="223" t="str" cm="1">
        <f t="array" ref="AA4469">_xlfn.IFS(ISTEXT('3 Model Input'!F$70),"Missing",ISTEXT('3 Model Input'!I$70),"Missing",ISNUMBER('3 Model Input'!K$70),'3 Model Input'!K$70*P4469)</f>
        <v>Missing</v>
      </c>
      <c r="AB4469" s="89"/>
      <c r="AC4469" s="227" t="str" cm="1">
        <f t="array" ref="AC4469">IF(D4469=0,"Blank",_xlfn.IFS('3 Model Input'!E$61=1,(V4469*G4469)/T4469,'3 Model Input'!E$61=2,(W4469*G4469)/T4469,'3 Model Input'!E$61=3,(X4469*G4469)/T4469,'3 Model Input'!E$61=4,(Y4469*G4469)/T4469,'3 Model Input'!E$61=5,(Z4469*G4469)/T4469, ISTEXT('3 Model Input'!E$61),"Missing",'3 Model Input'!E$61=6,(AA4469*G4469)/T4469))</f>
        <v>Blank</v>
      </c>
      <c r="AD4469" s="202" t="str">
        <f t="shared" si="727"/>
        <v>Blank</v>
      </c>
      <c r="AE4469" s="202" t="str">
        <f t="shared" si="728"/>
        <v>Blank</v>
      </c>
      <c r="AF4469" s="217" t="str">
        <f t="shared" si="729"/>
        <v>Blank</v>
      </c>
      <c r="AG4469" s="9" t="str" cm="1">
        <f t="array" ref="AG4469">_xlfn.IFS(ISNUMBER(AC4469), "", ISNUMBER(SEARCH("Blank", AC4469)), "", ISERROR(AC4469), "Bad input on tab 3")</f>
        <v/>
      </c>
    </row>
    <row r="4470" spans="2:33" ht="15" customHeight="1" x14ac:dyDescent="0.75">
      <c r="B4470" s="205" t="str">
        <f>'5 Driver Data'!B4470</f>
        <v>4462</v>
      </c>
      <c r="C4470" s="193">
        <f>'5 Driver Data'!C4470</f>
        <v>0</v>
      </c>
      <c r="D4470" s="192">
        <f>'5 Driver Data'!D4470</f>
        <v>0</v>
      </c>
      <c r="E4470" s="191">
        <f>'5 Driver Data'!E4470</f>
        <v>0</v>
      </c>
      <c r="F4470" s="191">
        <f>'5 Driver Data'!F4470</f>
        <v>0</v>
      </c>
      <c r="G4470" s="191">
        <f>'5 Driver Data'!G4470</f>
        <v>0</v>
      </c>
      <c r="H4470" s="191">
        <f>'5 Driver Data'!H4470</f>
        <v>0</v>
      </c>
      <c r="I4470" s="191">
        <f>'5 Driver Data'!I4470</f>
        <v>0</v>
      </c>
      <c r="J4470" s="191">
        <f>'5 Driver Data'!J4470</f>
        <v>0</v>
      </c>
      <c r="K4470" s="206">
        <f>'5 Driver Data'!K4470</f>
        <v>0</v>
      </c>
      <c r="L4470" s="1"/>
      <c r="M4470" s="216" t="str">
        <f>IF(D4470=0,"Blank",'3 Model Input'!E$44*'3 Model Input'!E$45)</f>
        <v>Blank</v>
      </c>
      <c r="N4470" s="197" t="str">
        <f t="shared" si="720"/>
        <v>Blank</v>
      </c>
      <c r="O4470" s="197" t="str">
        <f>IF(D4470=0,"Blank",'3 Model Input'!E$49*(1-'3 Model Input'!E$51))</f>
        <v>Blank</v>
      </c>
      <c r="P4470" s="197" t="str">
        <f t="shared" si="721"/>
        <v>Blank</v>
      </c>
      <c r="Q4470" s="197" t="str">
        <f>IF(D4470=0,"Blank",IF(D4470="BEV",E4470*(1-'3 Model Input'!E$54), E4470))</f>
        <v>Blank</v>
      </c>
      <c r="R4470" s="198" t="str">
        <f>IF(D4470=0,"Blank",IF(D4470="PHEV",F4470/G4470,F4470*(1-'3 Model Input'!E$54)/G4470))</f>
        <v>Blank</v>
      </c>
      <c r="S4470" s="198" t="str">
        <f>IF(D4470=0,"Blank",IF(D4470="PHEV",MIN(M4470,E4470),MIN(M4470,(E4470*(1-'3 Model Input'!E$54)))))</f>
        <v>Blank</v>
      </c>
      <c r="T4470" s="217" t="str">
        <f t="shared" si="722"/>
        <v>Blank</v>
      </c>
      <c r="U4470" s="89"/>
      <c r="V4470" s="216" t="str">
        <f>IF(D4470=0,"Blank",P4470*'3 Model Input'!E$50)</f>
        <v>Blank</v>
      </c>
      <c r="W4470" s="197" t="str">
        <f t="shared" si="723"/>
        <v>Blank</v>
      </c>
      <c r="X4470" s="197" t="str">
        <f t="shared" si="724"/>
        <v>Blank</v>
      </c>
      <c r="Y4470" s="197" t="str">
        <f t="shared" si="725"/>
        <v>Blank</v>
      </c>
      <c r="Z4470" s="197" t="str">
        <f t="shared" si="726"/>
        <v>Blank</v>
      </c>
      <c r="AA4470" s="223" t="str" cm="1">
        <f t="array" ref="AA4470">_xlfn.IFS(ISTEXT('3 Model Input'!F$70),"Missing",ISTEXT('3 Model Input'!I$70),"Missing",ISNUMBER('3 Model Input'!K$70),'3 Model Input'!K$70*P4470)</f>
        <v>Missing</v>
      </c>
      <c r="AB4470" s="89"/>
      <c r="AC4470" s="227" t="str" cm="1">
        <f t="array" ref="AC4470">IF(D4470=0,"Blank",_xlfn.IFS('3 Model Input'!E$61=1,(V4470*G4470)/T4470,'3 Model Input'!E$61=2,(W4470*G4470)/T4470,'3 Model Input'!E$61=3,(X4470*G4470)/T4470,'3 Model Input'!E$61=4,(Y4470*G4470)/T4470,'3 Model Input'!E$61=5,(Z4470*G4470)/T4470, ISTEXT('3 Model Input'!E$61),"Missing",'3 Model Input'!E$61=6,(AA4470*G4470)/T4470))</f>
        <v>Blank</v>
      </c>
      <c r="AD4470" s="202" t="str">
        <f t="shared" si="727"/>
        <v>Blank</v>
      </c>
      <c r="AE4470" s="202" t="str">
        <f t="shared" si="728"/>
        <v>Blank</v>
      </c>
      <c r="AF4470" s="217" t="str">
        <f t="shared" si="729"/>
        <v>Blank</v>
      </c>
      <c r="AG4470" s="9" t="str" cm="1">
        <f t="array" ref="AG4470">_xlfn.IFS(ISNUMBER(AC4470), "", ISNUMBER(SEARCH("Blank", AC4470)), "", ISERROR(AC4470), "Bad input on tab 3")</f>
        <v/>
      </c>
    </row>
    <row r="4471" spans="2:33" ht="15" customHeight="1" x14ac:dyDescent="0.75">
      <c r="B4471" s="205" t="str">
        <f>'5 Driver Data'!B4471</f>
        <v>4463</v>
      </c>
      <c r="C4471" s="193">
        <f>'5 Driver Data'!C4471</f>
        <v>0</v>
      </c>
      <c r="D4471" s="192">
        <f>'5 Driver Data'!D4471</f>
        <v>0</v>
      </c>
      <c r="E4471" s="191">
        <f>'5 Driver Data'!E4471</f>
        <v>0</v>
      </c>
      <c r="F4471" s="191">
        <f>'5 Driver Data'!F4471</f>
        <v>0</v>
      </c>
      <c r="G4471" s="191">
        <f>'5 Driver Data'!G4471</f>
        <v>0</v>
      </c>
      <c r="H4471" s="191">
        <f>'5 Driver Data'!H4471</f>
        <v>0</v>
      </c>
      <c r="I4471" s="191">
        <f>'5 Driver Data'!I4471</f>
        <v>0</v>
      </c>
      <c r="J4471" s="191">
        <f>'5 Driver Data'!J4471</f>
        <v>0</v>
      </c>
      <c r="K4471" s="206">
        <f>'5 Driver Data'!K4471</f>
        <v>0</v>
      </c>
      <c r="L4471" s="1"/>
      <c r="M4471" s="216" t="str">
        <f>IF(D4471=0,"Blank",'3 Model Input'!E$44*'3 Model Input'!E$45)</f>
        <v>Blank</v>
      </c>
      <c r="N4471" s="197" t="str">
        <f t="shared" si="720"/>
        <v>Blank</v>
      </c>
      <c r="O4471" s="197" t="str">
        <f>IF(D4471=0,"Blank",'3 Model Input'!E$49*(1-'3 Model Input'!E$51))</f>
        <v>Blank</v>
      </c>
      <c r="P4471" s="197" t="str">
        <f t="shared" si="721"/>
        <v>Blank</v>
      </c>
      <c r="Q4471" s="197" t="str">
        <f>IF(D4471=0,"Blank",IF(D4471="BEV",E4471*(1-'3 Model Input'!E$54), E4471))</f>
        <v>Blank</v>
      </c>
      <c r="R4471" s="198" t="str">
        <f>IF(D4471=0,"Blank",IF(D4471="PHEV",F4471/G4471,F4471*(1-'3 Model Input'!E$54)/G4471))</f>
        <v>Blank</v>
      </c>
      <c r="S4471" s="198" t="str">
        <f>IF(D4471=0,"Blank",IF(D4471="PHEV",MIN(M4471,E4471),MIN(M4471,(E4471*(1-'3 Model Input'!E$54)))))</f>
        <v>Blank</v>
      </c>
      <c r="T4471" s="217" t="str">
        <f t="shared" si="722"/>
        <v>Blank</v>
      </c>
      <c r="U4471" s="89"/>
      <c r="V4471" s="216" t="str">
        <f>IF(D4471=0,"Blank",P4471*'3 Model Input'!E$50)</f>
        <v>Blank</v>
      </c>
      <c r="W4471" s="197" t="str">
        <f t="shared" si="723"/>
        <v>Blank</v>
      </c>
      <c r="X4471" s="197" t="str">
        <f t="shared" si="724"/>
        <v>Blank</v>
      </c>
      <c r="Y4471" s="197" t="str">
        <f t="shared" si="725"/>
        <v>Blank</v>
      </c>
      <c r="Z4471" s="197" t="str">
        <f t="shared" si="726"/>
        <v>Blank</v>
      </c>
      <c r="AA4471" s="223" t="str" cm="1">
        <f t="array" ref="AA4471">_xlfn.IFS(ISTEXT('3 Model Input'!F$70),"Missing",ISTEXT('3 Model Input'!I$70),"Missing",ISNUMBER('3 Model Input'!K$70),'3 Model Input'!K$70*P4471)</f>
        <v>Missing</v>
      </c>
      <c r="AB4471" s="89"/>
      <c r="AC4471" s="227" t="str" cm="1">
        <f t="array" ref="AC4471">IF(D4471=0,"Blank",_xlfn.IFS('3 Model Input'!E$61=1,(V4471*G4471)/T4471,'3 Model Input'!E$61=2,(W4471*G4471)/T4471,'3 Model Input'!E$61=3,(X4471*G4471)/T4471,'3 Model Input'!E$61=4,(Y4471*G4471)/T4471,'3 Model Input'!E$61=5,(Z4471*G4471)/T4471, ISTEXT('3 Model Input'!E$61),"Missing",'3 Model Input'!E$61=6,(AA4471*G4471)/T4471))</f>
        <v>Blank</v>
      </c>
      <c r="AD4471" s="202" t="str">
        <f t="shared" si="727"/>
        <v>Blank</v>
      </c>
      <c r="AE4471" s="202" t="str">
        <f t="shared" si="728"/>
        <v>Blank</v>
      </c>
      <c r="AF4471" s="217" t="str">
        <f t="shared" si="729"/>
        <v>Blank</v>
      </c>
      <c r="AG4471" s="9" t="str" cm="1">
        <f t="array" ref="AG4471">_xlfn.IFS(ISNUMBER(AC4471), "", ISNUMBER(SEARCH("Blank", AC4471)), "", ISERROR(AC4471), "Bad input on tab 3")</f>
        <v/>
      </c>
    </row>
    <row r="4472" spans="2:33" ht="15" customHeight="1" x14ac:dyDescent="0.75">
      <c r="B4472" s="205" t="str">
        <f>'5 Driver Data'!B4472</f>
        <v>4464</v>
      </c>
      <c r="C4472" s="193">
        <f>'5 Driver Data'!C4472</f>
        <v>0</v>
      </c>
      <c r="D4472" s="192">
        <f>'5 Driver Data'!D4472</f>
        <v>0</v>
      </c>
      <c r="E4472" s="191">
        <f>'5 Driver Data'!E4472</f>
        <v>0</v>
      </c>
      <c r="F4472" s="191">
        <f>'5 Driver Data'!F4472</f>
        <v>0</v>
      </c>
      <c r="G4472" s="191">
        <f>'5 Driver Data'!G4472</f>
        <v>0</v>
      </c>
      <c r="H4472" s="191">
        <f>'5 Driver Data'!H4472</f>
        <v>0</v>
      </c>
      <c r="I4472" s="191">
        <f>'5 Driver Data'!I4472</f>
        <v>0</v>
      </c>
      <c r="J4472" s="191">
        <f>'5 Driver Data'!J4472</f>
        <v>0</v>
      </c>
      <c r="K4472" s="206">
        <f>'5 Driver Data'!K4472</f>
        <v>0</v>
      </c>
      <c r="L4472" s="1"/>
      <c r="M4472" s="216" t="str">
        <f>IF(D4472=0,"Blank",'3 Model Input'!E$44*'3 Model Input'!E$45)</f>
        <v>Blank</v>
      </c>
      <c r="N4472" s="197" t="str">
        <f t="shared" si="720"/>
        <v>Blank</v>
      </c>
      <c r="O4472" s="197" t="str">
        <f>IF(D4472=0,"Blank",'3 Model Input'!E$49*(1-'3 Model Input'!E$51))</f>
        <v>Blank</v>
      </c>
      <c r="P4472" s="197" t="str">
        <f t="shared" si="721"/>
        <v>Blank</v>
      </c>
      <c r="Q4472" s="197" t="str">
        <f>IF(D4472=0,"Blank",IF(D4472="BEV",E4472*(1-'3 Model Input'!E$54), E4472))</f>
        <v>Blank</v>
      </c>
      <c r="R4472" s="198" t="str">
        <f>IF(D4472=0,"Blank",IF(D4472="PHEV",F4472/G4472,F4472*(1-'3 Model Input'!E$54)/G4472))</f>
        <v>Blank</v>
      </c>
      <c r="S4472" s="198" t="str">
        <f>IF(D4472=0,"Blank",IF(D4472="PHEV",MIN(M4472,E4472),MIN(M4472,(E4472*(1-'3 Model Input'!E$54)))))</f>
        <v>Blank</v>
      </c>
      <c r="T4472" s="217" t="str">
        <f t="shared" si="722"/>
        <v>Blank</v>
      </c>
      <c r="U4472" s="89"/>
      <c r="V4472" s="216" t="str">
        <f>IF(D4472=0,"Blank",P4472*'3 Model Input'!E$50)</f>
        <v>Blank</v>
      </c>
      <c r="W4472" s="197" t="str">
        <f t="shared" si="723"/>
        <v>Blank</v>
      </c>
      <c r="X4472" s="197" t="str">
        <f t="shared" si="724"/>
        <v>Blank</v>
      </c>
      <c r="Y4472" s="197" t="str">
        <f t="shared" si="725"/>
        <v>Blank</v>
      </c>
      <c r="Z4472" s="197" t="str">
        <f t="shared" si="726"/>
        <v>Blank</v>
      </c>
      <c r="AA4472" s="223" t="str" cm="1">
        <f t="array" ref="AA4472">_xlfn.IFS(ISTEXT('3 Model Input'!F$70),"Missing",ISTEXT('3 Model Input'!I$70),"Missing",ISNUMBER('3 Model Input'!K$70),'3 Model Input'!K$70*P4472)</f>
        <v>Missing</v>
      </c>
      <c r="AB4472" s="89"/>
      <c r="AC4472" s="227" t="str" cm="1">
        <f t="array" ref="AC4472">IF(D4472=0,"Blank",_xlfn.IFS('3 Model Input'!E$61=1,(V4472*G4472)/T4472,'3 Model Input'!E$61=2,(W4472*G4472)/T4472,'3 Model Input'!E$61=3,(X4472*G4472)/T4472,'3 Model Input'!E$61=4,(Y4472*G4472)/T4472,'3 Model Input'!E$61=5,(Z4472*G4472)/T4472, ISTEXT('3 Model Input'!E$61),"Missing",'3 Model Input'!E$61=6,(AA4472*G4472)/T4472))</f>
        <v>Blank</v>
      </c>
      <c r="AD4472" s="202" t="str">
        <f t="shared" si="727"/>
        <v>Blank</v>
      </c>
      <c r="AE4472" s="202" t="str">
        <f t="shared" si="728"/>
        <v>Blank</v>
      </c>
      <c r="AF4472" s="217" t="str">
        <f t="shared" si="729"/>
        <v>Blank</v>
      </c>
      <c r="AG4472" s="9" t="str" cm="1">
        <f t="array" ref="AG4472">_xlfn.IFS(ISNUMBER(AC4472), "", ISNUMBER(SEARCH("Blank", AC4472)), "", ISERROR(AC4472), "Bad input on tab 3")</f>
        <v/>
      </c>
    </row>
    <row r="4473" spans="2:33" ht="15" customHeight="1" x14ac:dyDescent="0.75">
      <c r="B4473" s="205" t="str">
        <f>'5 Driver Data'!B4473</f>
        <v>4465</v>
      </c>
      <c r="C4473" s="193">
        <f>'5 Driver Data'!C4473</f>
        <v>0</v>
      </c>
      <c r="D4473" s="192">
        <f>'5 Driver Data'!D4473</f>
        <v>0</v>
      </c>
      <c r="E4473" s="191">
        <f>'5 Driver Data'!E4473</f>
        <v>0</v>
      </c>
      <c r="F4473" s="191">
        <f>'5 Driver Data'!F4473</f>
        <v>0</v>
      </c>
      <c r="G4473" s="191">
        <f>'5 Driver Data'!G4473</f>
        <v>0</v>
      </c>
      <c r="H4473" s="191">
        <f>'5 Driver Data'!H4473</f>
        <v>0</v>
      </c>
      <c r="I4473" s="191">
        <f>'5 Driver Data'!I4473</f>
        <v>0</v>
      </c>
      <c r="J4473" s="191">
        <f>'5 Driver Data'!J4473</f>
        <v>0</v>
      </c>
      <c r="K4473" s="206">
        <f>'5 Driver Data'!K4473</f>
        <v>0</v>
      </c>
      <c r="L4473" s="1"/>
      <c r="M4473" s="216" t="str">
        <f>IF(D4473=0,"Blank",'3 Model Input'!E$44*'3 Model Input'!E$45)</f>
        <v>Blank</v>
      </c>
      <c r="N4473" s="197" t="str">
        <f t="shared" si="720"/>
        <v>Blank</v>
      </c>
      <c r="O4473" s="197" t="str">
        <f>IF(D4473=0,"Blank",'3 Model Input'!E$49*(1-'3 Model Input'!E$51))</f>
        <v>Blank</v>
      </c>
      <c r="P4473" s="197" t="str">
        <f t="shared" si="721"/>
        <v>Blank</v>
      </c>
      <c r="Q4473" s="197" t="str">
        <f>IF(D4473=0,"Blank",IF(D4473="BEV",E4473*(1-'3 Model Input'!E$54), E4473))</f>
        <v>Blank</v>
      </c>
      <c r="R4473" s="198" t="str">
        <f>IF(D4473=0,"Blank",IF(D4473="PHEV",F4473/G4473,F4473*(1-'3 Model Input'!E$54)/G4473))</f>
        <v>Blank</v>
      </c>
      <c r="S4473" s="198" t="str">
        <f>IF(D4473=0,"Blank",IF(D4473="PHEV",MIN(M4473,E4473),MIN(M4473,(E4473*(1-'3 Model Input'!E$54)))))</f>
        <v>Blank</v>
      </c>
      <c r="T4473" s="217" t="str">
        <f t="shared" si="722"/>
        <v>Blank</v>
      </c>
      <c r="U4473" s="89"/>
      <c r="V4473" s="216" t="str">
        <f>IF(D4473=0,"Blank",P4473*'3 Model Input'!E$50)</f>
        <v>Blank</v>
      </c>
      <c r="W4473" s="197" t="str">
        <f t="shared" si="723"/>
        <v>Blank</v>
      </c>
      <c r="X4473" s="197" t="str">
        <f t="shared" si="724"/>
        <v>Blank</v>
      </c>
      <c r="Y4473" s="197" t="str">
        <f t="shared" si="725"/>
        <v>Blank</v>
      </c>
      <c r="Z4473" s="197" t="str">
        <f t="shared" si="726"/>
        <v>Blank</v>
      </c>
      <c r="AA4473" s="223" t="str" cm="1">
        <f t="array" ref="AA4473">_xlfn.IFS(ISTEXT('3 Model Input'!F$70),"Missing",ISTEXT('3 Model Input'!I$70),"Missing",ISNUMBER('3 Model Input'!K$70),'3 Model Input'!K$70*P4473)</f>
        <v>Missing</v>
      </c>
      <c r="AB4473" s="89"/>
      <c r="AC4473" s="227" t="str" cm="1">
        <f t="array" ref="AC4473">IF(D4473=0,"Blank",_xlfn.IFS('3 Model Input'!E$61=1,(V4473*G4473)/T4473,'3 Model Input'!E$61=2,(W4473*G4473)/T4473,'3 Model Input'!E$61=3,(X4473*G4473)/T4473,'3 Model Input'!E$61=4,(Y4473*G4473)/T4473,'3 Model Input'!E$61=5,(Z4473*G4473)/T4473, ISTEXT('3 Model Input'!E$61),"Missing",'3 Model Input'!E$61=6,(AA4473*G4473)/T4473))</f>
        <v>Blank</v>
      </c>
      <c r="AD4473" s="202" t="str">
        <f t="shared" si="727"/>
        <v>Blank</v>
      </c>
      <c r="AE4473" s="202" t="str">
        <f t="shared" si="728"/>
        <v>Blank</v>
      </c>
      <c r="AF4473" s="217" t="str">
        <f t="shared" si="729"/>
        <v>Blank</v>
      </c>
      <c r="AG4473" s="9" t="str" cm="1">
        <f t="array" ref="AG4473">_xlfn.IFS(ISNUMBER(AC4473), "", ISNUMBER(SEARCH("Blank", AC4473)), "", ISERROR(AC4473), "Bad input on tab 3")</f>
        <v/>
      </c>
    </row>
    <row r="4474" spans="2:33" ht="15" customHeight="1" x14ac:dyDescent="0.75">
      <c r="B4474" s="205" t="str">
        <f>'5 Driver Data'!B4474</f>
        <v>4466</v>
      </c>
      <c r="C4474" s="193">
        <f>'5 Driver Data'!C4474</f>
        <v>0</v>
      </c>
      <c r="D4474" s="192">
        <f>'5 Driver Data'!D4474</f>
        <v>0</v>
      </c>
      <c r="E4474" s="191">
        <f>'5 Driver Data'!E4474</f>
        <v>0</v>
      </c>
      <c r="F4474" s="191">
        <f>'5 Driver Data'!F4474</f>
        <v>0</v>
      </c>
      <c r="G4474" s="191">
        <f>'5 Driver Data'!G4474</f>
        <v>0</v>
      </c>
      <c r="H4474" s="191">
        <f>'5 Driver Data'!H4474</f>
        <v>0</v>
      </c>
      <c r="I4474" s="191">
        <f>'5 Driver Data'!I4474</f>
        <v>0</v>
      </c>
      <c r="J4474" s="191">
        <f>'5 Driver Data'!J4474</f>
        <v>0</v>
      </c>
      <c r="K4474" s="206">
        <f>'5 Driver Data'!K4474</f>
        <v>0</v>
      </c>
      <c r="L4474" s="1"/>
      <c r="M4474" s="216" t="str">
        <f>IF(D4474=0,"Blank",'3 Model Input'!E$44*'3 Model Input'!E$45)</f>
        <v>Blank</v>
      </c>
      <c r="N4474" s="197" t="str">
        <f t="shared" si="720"/>
        <v>Blank</v>
      </c>
      <c r="O4474" s="197" t="str">
        <f>IF(D4474=0,"Blank",'3 Model Input'!E$49*(1-'3 Model Input'!E$51))</f>
        <v>Blank</v>
      </c>
      <c r="P4474" s="197" t="str">
        <f t="shared" si="721"/>
        <v>Blank</v>
      </c>
      <c r="Q4474" s="197" t="str">
        <f>IF(D4474=0,"Blank",IF(D4474="BEV",E4474*(1-'3 Model Input'!E$54), E4474))</f>
        <v>Blank</v>
      </c>
      <c r="R4474" s="198" t="str">
        <f>IF(D4474=0,"Blank",IF(D4474="PHEV",F4474/G4474,F4474*(1-'3 Model Input'!E$54)/G4474))</f>
        <v>Blank</v>
      </c>
      <c r="S4474" s="198" t="str">
        <f>IF(D4474=0,"Blank",IF(D4474="PHEV",MIN(M4474,E4474),MIN(M4474,(E4474*(1-'3 Model Input'!E$54)))))</f>
        <v>Blank</v>
      </c>
      <c r="T4474" s="217" t="str">
        <f t="shared" si="722"/>
        <v>Blank</v>
      </c>
      <c r="U4474" s="89"/>
      <c r="V4474" s="216" t="str">
        <f>IF(D4474=0,"Blank",P4474*'3 Model Input'!E$50)</f>
        <v>Blank</v>
      </c>
      <c r="W4474" s="197" t="str">
        <f t="shared" si="723"/>
        <v>Blank</v>
      </c>
      <c r="X4474" s="197" t="str">
        <f t="shared" si="724"/>
        <v>Blank</v>
      </c>
      <c r="Y4474" s="197" t="str">
        <f t="shared" si="725"/>
        <v>Blank</v>
      </c>
      <c r="Z4474" s="197" t="str">
        <f t="shared" si="726"/>
        <v>Blank</v>
      </c>
      <c r="AA4474" s="223" t="str" cm="1">
        <f t="array" ref="AA4474">_xlfn.IFS(ISTEXT('3 Model Input'!F$70),"Missing",ISTEXT('3 Model Input'!I$70),"Missing",ISNUMBER('3 Model Input'!K$70),'3 Model Input'!K$70*P4474)</f>
        <v>Missing</v>
      </c>
      <c r="AB4474" s="89"/>
      <c r="AC4474" s="227" t="str" cm="1">
        <f t="array" ref="AC4474">IF(D4474=0,"Blank",_xlfn.IFS('3 Model Input'!E$61=1,(V4474*G4474)/T4474,'3 Model Input'!E$61=2,(W4474*G4474)/T4474,'3 Model Input'!E$61=3,(X4474*G4474)/T4474,'3 Model Input'!E$61=4,(Y4474*G4474)/T4474,'3 Model Input'!E$61=5,(Z4474*G4474)/T4474, ISTEXT('3 Model Input'!E$61),"Missing",'3 Model Input'!E$61=6,(AA4474*G4474)/T4474))</f>
        <v>Blank</v>
      </c>
      <c r="AD4474" s="202" t="str">
        <f t="shared" si="727"/>
        <v>Blank</v>
      </c>
      <c r="AE4474" s="202" t="str">
        <f t="shared" si="728"/>
        <v>Blank</v>
      </c>
      <c r="AF4474" s="217" t="str">
        <f t="shared" si="729"/>
        <v>Blank</v>
      </c>
      <c r="AG4474" s="9" t="str" cm="1">
        <f t="array" ref="AG4474">_xlfn.IFS(ISNUMBER(AC4474), "", ISNUMBER(SEARCH("Blank", AC4474)), "", ISERROR(AC4474), "Bad input on tab 3")</f>
        <v/>
      </c>
    </row>
    <row r="4475" spans="2:33" ht="15" customHeight="1" x14ac:dyDescent="0.75">
      <c r="B4475" s="205" t="str">
        <f>'5 Driver Data'!B4475</f>
        <v>4467</v>
      </c>
      <c r="C4475" s="193">
        <f>'5 Driver Data'!C4475</f>
        <v>0</v>
      </c>
      <c r="D4475" s="192">
        <f>'5 Driver Data'!D4475</f>
        <v>0</v>
      </c>
      <c r="E4475" s="191">
        <f>'5 Driver Data'!E4475</f>
        <v>0</v>
      </c>
      <c r="F4475" s="191">
        <f>'5 Driver Data'!F4475</f>
        <v>0</v>
      </c>
      <c r="G4475" s="191">
        <f>'5 Driver Data'!G4475</f>
        <v>0</v>
      </c>
      <c r="H4475" s="191">
        <f>'5 Driver Data'!H4475</f>
        <v>0</v>
      </c>
      <c r="I4475" s="191">
        <f>'5 Driver Data'!I4475</f>
        <v>0</v>
      </c>
      <c r="J4475" s="191">
        <f>'5 Driver Data'!J4475</f>
        <v>0</v>
      </c>
      <c r="K4475" s="206">
        <f>'5 Driver Data'!K4475</f>
        <v>0</v>
      </c>
      <c r="L4475" s="1"/>
      <c r="M4475" s="216" t="str">
        <f>IF(D4475=0,"Blank",'3 Model Input'!E$44*'3 Model Input'!E$45)</f>
        <v>Blank</v>
      </c>
      <c r="N4475" s="197" t="str">
        <f t="shared" si="720"/>
        <v>Blank</v>
      </c>
      <c r="O4475" s="197" t="str">
        <f>IF(D4475=0,"Blank",'3 Model Input'!E$49*(1-'3 Model Input'!E$51))</f>
        <v>Blank</v>
      </c>
      <c r="P4475" s="197" t="str">
        <f t="shared" si="721"/>
        <v>Blank</v>
      </c>
      <c r="Q4475" s="197" t="str">
        <f>IF(D4475=0,"Blank",IF(D4475="BEV",E4475*(1-'3 Model Input'!E$54), E4475))</f>
        <v>Blank</v>
      </c>
      <c r="R4475" s="198" t="str">
        <f>IF(D4475=0,"Blank",IF(D4475="PHEV",F4475/G4475,F4475*(1-'3 Model Input'!E$54)/G4475))</f>
        <v>Blank</v>
      </c>
      <c r="S4475" s="198" t="str">
        <f>IF(D4475=0,"Blank",IF(D4475="PHEV",MIN(M4475,E4475),MIN(M4475,(E4475*(1-'3 Model Input'!E$54)))))</f>
        <v>Blank</v>
      </c>
      <c r="T4475" s="217" t="str">
        <f t="shared" si="722"/>
        <v>Blank</v>
      </c>
      <c r="U4475" s="89"/>
      <c r="V4475" s="216" t="str">
        <f>IF(D4475=0,"Blank",P4475*'3 Model Input'!E$50)</f>
        <v>Blank</v>
      </c>
      <c r="W4475" s="197" t="str">
        <f t="shared" si="723"/>
        <v>Blank</v>
      </c>
      <c r="X4475" s="197" t="str">
        <f t="shared" si="724"/>
        <v>Blank</v>
      </c>
      <c r="Y4475" s="197" t="str">
        <f t="shared" si="725"/>
        <v>Blank</v>
      </c>
      <c r="Z4475" s="197" t="str">
        <f t="shared" si="726"/>
        <v>Blank</v>
      </c>
      <c r="AA4475" s="223" t="str" cm="1">
        <f t="array" ref="AA4475">_xlfn.IFS(ISTEXT('3 Model Input'!F$70),"Missing",ISTEXT('3 Model Input'!I$70),"Missing",ISNUMBER('3 Model Input'!K$70),'3 Model Input'!K$70*P4475)</f>
        <v>Missing</v>
      </c>
      <c r="AB4475" s="89"/>
      <c r="AC4475" s="227" t="str" cm="1">
        <f t="array" ref="AC4475">IF(D4475=0,"Blank",_xlfn.IFS('3 Model Input'!E$61=1,(V4475*G4475)/T4475,'3 Model Input'!E$61=2,(W4475*G4475)/T4475,'3 Model Input'!E$61=3,(X4475*G4475)/T4475,'3 Model Input'!E$61=4,(Y4475*G4475)/T4475,'3 Model Input'!E$61=5,(Z4475*G4475)/T4475, ISTEXT('3 Model Input'!E$61),"Missing",'3 Model Input'!E$61=6,(AA4475*G4475)/T4475))</f>
        <v>Blank</v>
      </c>
      <c r="AD4475" s="202" t="str">
        <f t="shared" si="727"/>
        <v>Blank</v>
      </c>
      <c r="AE4475" s="202" t="str">
        <f t="shared" si="728"/>
        <v>Blank</v>
      </c>
      <c r="AF4475" s="217" t="str">
        <f t="shared" si="729"/>
        <v>Blank</v>
      </c>
      <c r="AG4475" s="9" t="str" cm="1">
        <f t="array" ref="AG4475">_xlfn.IFS(ISNUMBER(AC4475), "", ISNUMBER(SEARCH("Blank", AC4475)), "", ISERROR(AC4475), "Bad input on tab 3")</f>
        <v/>
      </c>
    </row>
    <row r="4476" spans="2:33" ht="15" customHeight="1" x14ac:dyDescent="0.75">
      <c r="B4476" s="205" t="str">
        <f>'5 Driver Data'!B4476</f>
        <v>4468</v>
      </c>
      <c r="C4476" s="193">
        <f>'5 Driver Data'!C4476</f>
        <v>0</v>
      </c>
      <c r="D4476" s="192">
        <f>'5 Driver Data'!D4476</f>
        <v>0</v>
      </c>
      <c r="E4476" s="191">
        <f>'5 Driver Data'!E4476</f>
        <v>0</v>
      </c>
      <c r="F4476" s="191">
        <f>'5 Driver Data'!F4476</f>
        <v>0</v>
      </c>
      <c r="G4476" s="191">
        <f>'5 Driver Data'!G4476</f>
        <v>0</v>
      </c>
      <c r="H4476" s="191">
        <f>'5 Driver Data'!H4476</f>
        <v>0</v>
      </c>
      <c r="I4476" s="191">
        <f>'5 Driver Data'!I4476</f>
        <v>0</v>
      </c>
      <c r="J4476" s="191">
        <f>'5 Driver Data'!J4476</f>
        <v>0</v>
      </c>
      <c r="K4476" s="206">
        <f>'5 Driver Data'!K4476</f>
        <v>0</v>
      </c>
      <c r="L4476" s="1"/>
      <c r="M4476" s="216" t="str">
        <f>IF(D4476=0,"Blank",'3 Model Input'!E$44*'3 Model Input'!E$45)</f>
        <v>Blank</v>
      </c>
      <c r="N4476" s="197" t="str">
        <f t="shared" si="720"/>
        <v>Blank</v>
      </c>
      <c r="O4476" s="197" t="str">
        <f>IF(D4476=0,"Blank",'3 Model Input'!E$49*(1-'3 Model Input'!E$51))</f>
        <v>Blank</v>
      </c>
      <c r="P4476" s="197" t="str">
        <f t="shared" si="721"/>
        <v>Blank</v>
      </c>
      <c r="Q4476" s="197" t="str">
        <f>IF(D4476=0,"Blank",IF(D4476="BEV",E4476*(1-'3 Model Input'!E$54), E4476))</f>
        <v>Blank</v>
      </c>
      <c r="R4476" s="198" t="str">
        <f>IF(D4476=0,"Blank",IF(D4476="PHEV",F4476/G4476,F4476*(1-'3 Model Input'!E$54)/G4476))</f>
        <v>Blank</v>
      </c>
      <c r="S4476" s="198" t="str">
        <f>IF(D4476=0,"Blank",IF(D4476="PHEV",MIN(M4476,E4476),MIN(M4476,(E4476*(1-'3 Model Input'!E$54)))))</f>
        <v>Blank</v>
      </c>
      <c r="T4476" s="217" t="str">
        <f t="shared" si="722"/>
        <v>Blank</v>
      </c>
      <c r="U4476" s="89"/>
      <c r="V4476" s="216" t="str">
        <f>IF(D4476=0,"Blank",P4476*'3 Model Input'!E$50)</f>
        <v>Blank</v>
      </c>
      <c r="W4476" s="197" t="str">
        <f t="shared" si="723"/>
        <v>Blank</v>
      </c>
      <c r="X4476" s="197" t="str">
        <f t="shared" si="724"/>
        <v>Blank</v>
      </c>
      <c r="Y4476" s="197" t="str">
        <f t="shared" si="725"/>
        <v>Blank</v>
      </c>
      <c r="Z4476" s="197" t="str">
        <f t="shared" si="726"/>
        <v>Blank</v>
      </c>
      <c r="AA4476" s="223" t="str" cm="1">
        <f t="array" ref="AA4476">_xlfn.IFS(ISTEXT('3 Model Input'!F$70),"Missing",ISTEXT('3 Model Input'!I$70),"Missing",ISNUMBER('3 Model Input'!K$70),'3 Model Input'!K$70*P4476)</f>
        <v>Missing</v>
      </c>
      <c r="AB4476" s="89"/>
      <c r="AC4476" s="227" t="str" cm="1">
        <f t="array" ref="AC4476">IF(D4476=0,"Blank",_xlfn.IFS('3 Model Input'!E$61=1,(V4476*G4476)/T4476,'3 Model Input'!E$61=2,(W4476*G4476)/T4476,'3 Model Input'!E$61=3,(X4476*G4476)/T4476,'3 Model Input'!E$61=4,(Y4476*G4476)/T4476,'3 Model Input'!E$61=5,(Z4476*G4476)/T4476, ISTEXT('3 Model Input'!E$61),"Missing",'3 Model Input'!E$61=6,(AA4476*G4476)/T4476))</f>
        <v>Blank</v>
      </c>
      <c r="AD4476" s="202" t="str">
        <f t="shared" si="727"/>
        <v>Blank</v>
      </c>
      <c r="AE4476" s="202" t="str">
        <f t="shared" si="728"/>
        <v>Blank</v>
      </c>
      <c r="AF4476" s="217" t="str">
        <f t="shared" si="729"/>
        <v>Blank</v>
      </c>
      <c r="AG4476" s="9" t="str" cm="1">
        <f t="array" ref="AG4476">_xlfn.IFS(ISNUMBER(AC4476), "", ISNUMBER(SEARCH("Blank", AC4476)), "", ISERROR(AC4476), "Bad input on tab 3")</f>
        <v/>
      </c>
    </row>
    <row r="4477" spans="2:33" ht="15" customHeight="1" x14ac:dyDescent="0.75">
      <c r="B4477" s="205" t="str">
        <f>'5 Driver Data'!B4477</f>
        <v>4469</v>
      </c>
      <c r="C4477" s="193">
        <f>'5 Driver Data'!C4477</f>
        <v>0</v>
      </c>
      <c r="D4477" s="192">
        <f>'5 Driver Data'!D4477</f>
        <v>0</v>
      </c>
      <c r="E4477" s="191">
        <f>'5 Driver Data'!E4477</f>
        <v>0</v>
      </c>
      <c r="F4477" s="191">
        <f>'5 Driver Data'!F4477</f>
        <v>0</v>
      </c>
      <c r="G4477" s="191">
        <f>'5 Driver Data'!G4477</f>
        <v>0</v>
      </c>
      <c r="H4477" s="191">
        <f>'5 Driver Data'!H4477</f>
        <v>0</v>
      </c>
      <c r="I4477" s="191">
        <f>'5 Driver Data'!I4477</f>
        <v>0</v>
      </c>
      <c r="J4477" s="191">
        <f>'5 Driver Data'!J4477</f>
        <v>0</v>
      </c>
      <c r="K4477" s="206">
        <f>'5 Driver Data'!K4477</f>
        <v>0</v>
      </c>
      <c r="L4477" s="1"/>
      <c r="M4477" s="216" t="str">
        <f>IF(D4477=0,"Blank",'3 Model Input'!E$44*'3 Model Input'!E$45)</f>
        <v>Blank</v>
      </c>
      <c r="N4477" s="197" t="str">
        <f t="shared" si="720"/>
        <v>Blank</v>
      </c>
      <c r="O4477" s="197" t="str">
        <f>IF(D4477=0,"Blank",'3 Model Input'!E$49*(1-'3 Model Input'!E$51))</f>
        <v>Blank</v>
      </c>
      <c r="P4477" s="197" t="str">
        <f t="shared" si="721"/>
        <v>Blank</v>
      </c>
      <c r="Q4477" s="197" t="str">
        <f>IF(D4477=0,"Blank",IF(D4477="BEV",E4477*(1-'3 Model Input'!E$54), E4477))</f>
        <v>Blank</v>
      </c>
      <c r="R4477" s="198" t="str">
        <f>IF(D4477=0,"Blank",IF(D4477="PHEV",F4477/G4477,F4477*(1-'3 Model Input'!E$54)/G4477))</f>
        <v>Blank</v>
      </c>
      <c r="S4477" s="198" t="str">
        <f>IF(D4477=0,"Blank",IF(D4477="PHEV",MIN(M4477,E4477),MIN(M4477,(E4477*(1-'3 Model Input'!E$54)))))</f>
        <v>Blank</v>
      </c>
      <c r="T4477" s="217" t="str">
        <f t="shared" si="722"/>
        <v>Blank</v>
      </c>
      <c r="U4477" s="89"/>
      <c r="V4477" s="216" t="str">
        <f>IF(D4477=0,"Blank",P4477*'3 Model Input'!E$50)</f>
        <v>Blank</v>
      </c>
      <c r="W4477" s="197" t="str">
        <f t="shared" si="723"/>
        <v>Blank</v>
      </c>
      <c r="X4477" s="197" t="str">
        <f t="shared" si="724"/>
        <v>Blank</v>
      </c>
      <c r="Y4477" s="197" t="str">
        <f t="shared" si="725"/>
        <v>Blank</v>
      </c>
      <c r="Z4477" s="197" t="str">
        <f t="shared" si="726"/>
        <v>Blank</v>
      </c>
      <c r="AA4477" s="223" t="str" cm="1">
        <f t="array" ref="AA4477">_xlfn.IFS(ISTEXT('3 Model Input'!F$70),"Missing",ISTEXT('3 Model Input'!I$70),"Missing",ISNUMBER('3 Model Input'!K$70),'3 Model Input'!K$70*P4477)</f>
        <v>Missing</v>
      </c>
      <c r="AB4477" s="89"/>
      <c r="AC4477" s="227" t="str" cm="1">
        <f t="array" ref="AC4477">IF(D4477=0,"Blank",_xlfn.IFS('3 Model Input'!E$61=1,(V4477*G4477)/T4477,'3 Model Input'!E$61=2,(W4477*G4477)/T4477,'3 Model Input'!E$61=3,(X4477*G4477)/T4477,'3 Model Input'!E$61=4,(Y4477*G4477)/T4477,'3 Model Input'!E$61=5,(Z4477*G4477)/T4477, ISTEXT('3 Model Input'!E$61),"Missing",'3 Model Input'!E$61=6,(AA4477*G4477)/T4477))</f>
        <v>Blank</v>
      </c>
      <c r="AD4477" s="202" t="str">
        <f t="shared" si="727"/>
        <v>Blank</v>
      </c>
      <c r="AE4477" s="202" t="str">
        <f t="shared" si="728"/>
        <v>Blank</v>
      </c>
      <c r="AF4477" s="217" t="str">
        <f t="shared" si="729"/>
        <v>Blank</v>
      </c>
      <c r="AG4477" s="9" t="str" cm="1">
        <f t="array" ref="AG4477">_xlfn.IFS(ISNUMBER(AC4477), "", ISNUMBER(SEARCH("Blank", AC4477)), "", ISERROR(AC4477), "Bad input on tab 3")</f>
        <v/>
      </c>
    </row>
    <row r="4478" spans="2:33" ht="15" customHeight="1" x14ac:dyDescent="0.75">
      <c r="B4478" s="205" t="str">
        <f>'5 Driver Data'!B4478</f>
        <v>4470</v>
      </c>
      <c r="C4478" s="193">
        <f>'5 Driver Data'!C4478</f>
        <v>0</v>
      </c>
      <c r="D4478" s="192">
        <f>'5 Driver Data'!D4478</f>
        <v>0</v>
      </c>
      <c r="E4478" s="191">
        <f>'5 Driver Data'!E4478</f>
        <v>0</v>
      </c>
      <c r="F4478" s="191">
        <f>'5 Driver Data'!F4478</f>
        <v>0</v>
      </c>
      <c r="G4478" s="191">
        <f>'5 Driver Data'!G4478</f>
        <v>0</v>
      </c>
      <c r="H4478" s="191">
        <f>'5 Driver Data'!H4478</f>
        <v>0</v>
      </c>
      <c r="I4478" s="191">
        <f>'5 Driver Data'!I4478</f>
        <v>0</v>
      </c>
      <c r="J4478" s="191">
        <f>'5 Driver Data'!J4478</f>
        <v>0</v>
      </c>
      <c r="K4478" s="206">
        <f>'5 Driver Data'!K4478</f>
        <v>0</v>
      </c>
      <c r="L4478" s="1"/>
      <c r="M4478" s="216" t="str">
        <f>IF(D4478=0,"Blank",'3 Model Input'!E$44*'3 Model Input'!E$45)</f>
        <v>Blank</v>
      </c>
      <c r="N4478" s="197" t="str">
        <f t="shared" si="720"/>
        <v>Blank</v>
      </c>
      <c r="O4478" s="197" t="str">
        <f>IF(D4478=0,"Blank",'3 Model Input'!E$49*(1-'3 Model Input'!E$51))</f>
        <v>Blank</v>
      </c>
      <c r="P4478" s="197" t="str">
        <f t="shared" si="721"/>
        <v>Blank</v>
      </c>
      <c r="Q4478" s="197" t="str">
        <f>IF(D4478=0,"Blank",IF(D4478="BEV",E4478*(1-'3 Model Input'!E$54), E4478))</f>
        <v>Blank</v>
      </c>
      <c r="R4478" s="198" t="str">
        <f>IF(D4478=0,"Blank",IF(D4478="PHEV",F4478/G4478,F4478*(1-'3 Model Input'!E$54)/G4478))</f>
        <v>Blank</v>
      </c>
      <c r="S4478" s="198" t="str">
        <f>IF(D4478=0,"Blank",IF(D4478="PHEV",MIN(M4478,E4478),MIN(M4478,(E4478*(1-'3 Model Input'!E$54)))))</f>
        <v>Blank</v>
      </c>
      <c r="T4478" s="217" t="str">
        <f t="shared" si="722"/>
        <v>Blank</v>
      </c>
      <c r="U4478" s="89"/>
      <c r="V4478" s="216" t="str">
        <f>IF(D4478=0,"Blank",P4478*'3 Model Input'!E$50)</f>
        <v>Blank</v>
      </c>
      <c r="W4478" s="197" t="str">
        <f t="shared" si="723"/>
        <v>Blank</v>
      </c>
      <c r="X4478" s="197" t="str">
        <f t="shared" si="724"/>
        <v>Blank</v>
      </c>
      <c r="Y4478" s="197" t="str">
        <f t="shared" si="725"/>
        <v>Blank</v>
      </c>
      <c r="Z4478" s="197" t="str">
        <f t="shared" si="726"/>
        <v>Blank</v>
      </c>
      <c r="AA4478" s="223" t="str" cm="1">
        <f t="array" ref="AA4478">_xlfn.IFS(ISTEXT('3 Model Input'!F$70),"Missing",ISTEXT('3 Model Input'!I$70),"Missing",ISNUMBER('3 Model Input'!K$70),'3 Model Input'!K$70*P4478)</f>
        <v>Missing</v>
      </c>
      <c r="AB4478" s="89"/>
      <c r="AC4478" s="227" t="str" cm="1">
        <f t="array" ref="AC4478">IF(D4478=0,"Blank",_xlfn.IFS('3 Model Input'!E$61=1,(V4478*G4478)/T4478,'3 Model Input'!E$61=2,(W4478*G4478)/T4478,'3 Model Input'!E$61=3,(X4478*G4478)/T4478,'3 Model Input'!E$61=4,(Y4478*G4478)/T4478,'3 Model Input'!E$61=5,(Z4478*G4478)/T4478, ISTEXT('3 Model Input'!E$61),"Missing",'3 Model Input'!E$61=6,(AA4478*G4478)/T4478))</f>
        <v>Blank</v>
      </c>
      <c r="AD4478" s="202" t="str">
        <f t="shared" si="727"/>
        <v>Blank</v>
      </c>
      <c r="AE4478" s="202" t="str">
        <f t="shared" si="728"/>
        <v>Blank</v>
      </c>
      <c r="AF4478" s="217" t="str">
        <f t="shared" si="729"/>
        <v>Blank</v>
      </c>
      <c r="AG4478" s="9" t="str" cm="1">
        <f t="array" ref="AG4478">_xlfn.IFS(ISNUMBER(AC4478), "", ISNUMBER(SEARCH("Blank", AC4478)), "", ISERROR(AC4478), "Bad input on tab 3")</f>
        <v/>
      </c>
    </row>
    <row r="4479" spans="2:33" ht="15" customHeight="1" x14ac:dyDescent="0.75">
      <c r="B4479" s="205" t="str">
        <f>'5 Driver Data'!B4479</f>
        <v>4471</v>
      </c>
      <c r="C4479" s="193">
        <f>'5 Driver Data'!C4479</f>
        <v>0</v>
      </c>
      <c r="D4479" s="192">
        <f>'5 Driver Data'!D4479</f>
        <v>0</v>
      </c>
      <c r="E4479" s="191">
        <f>'5 Driver Data'!E4479</f>
        <v>0</v>
      </c>
      <c r="F4479" s="191">
        <f>'5 Driver Data'!F4479</f>
        <v>0</v>
      </c>
      <c r="G4479" s="191">
        <f>'5 Driver Data'!G4479</f>
        <v>0</v>
      </c>
      <c r="H4479" s="191">
        <f>'5 Driver Data'!H4479</f>
        <v>0</v>
      </c>
      <c r="I4479" s="191">
        <f>'5 Driver Data'!I4479</f>
        <v>0</v>
      </c>
      <c r="J4479" s="191">
        <f>'5 Driver Data'!J4479</f>
        <v>0</v>
      </c>
      <c r="K4479" s="206">
        <f>'5 Driver Data'!K4479</f>
        <v>0</v>
      </c>
      <c r="L4479" s="1"/>
      <c r="M4479" s="216" t="str">
        <f>IF(D4479=0,"Blank",'3 Model Input'!E$44*'3 Model Input'!E$45)</f>
        <v>Blank</v>
      </c>
      <c r="N4479" s="197" t="str">
        <f t="shared" si="720"/>
        <v>Blank</v>
      </c>
      <c r="O4479" s="197" t="str">
        <f>IF(D4479=0,"Blank",'3 Model Input'!E$49*(1-'3 Model Input'!E$51))</f>
        <v>Blank</v>
      </c>
      <c r="P4479" s="197" t="str">
        <f t="shared" si="721"/>
        <v>Blank</v>
      </c>
      <c r="Q4479" s="197" t="str">
        <f>IF(D4479=0,"Blank",IF(D4479="BEV",E4479*(1-'3 Model Input'!E$54), E4479))</f>
        <v>Blank</v>
      </c>
      <c r="R4479" s="198" t="str">
        <f>IF(D4479=0,"Blank",IF(D4479="PHEV",F4479/G4479,F4479*(1-'3 Model Input'!E$54)/G4479))</f>
        <v>Blank</v>
      </c>
      <c r="S4479" s="198" t="str">
        <f>IF(D4479=0,"Blank",IF(D4479="PHEV",MIN(M4479,E4479),MIN(M4479,(E4479*(1-'3 Model Input'!E$54)))))</f>
        <v>Blank</v>
      </c>
      <c r="T4479" s="217" t="str">
        <f t="shared" si="722"/>
        <v>Blank</v>
      </c>
      <c r="U4479" s="89"/>
      <c r="V4479" s="216" t="str">
        <f>IF(D4479=0,"Blank",P4479*'3 Model Input'!E$50)</f>
        <v>Blank</v>
      </c>
      <c r="W4479" s="197" t="str">
        <f t="shared" si="723"/>
        <v>Blank</v>
      </c>
      <c r="X4479" s="197" t="str">
        <f t="shared" si="724"/>
        <v>Blank</v>
      </c>
      <c r="Y4479" s="197" t="str">
        <f t="shared" si="725"/>
        <v>Blank</v>
      </c>
      <c r="Z4479" s="197" t="str">
        <f t="shared" si="726"/>
        <v>Blank</v>
      </c>
      <c r="AA4479" s="223" t="str" cm="1">
        <f t="array" ref="AA4479">_xlfn.IFS(ISTEXT('3 Model Input'!F$70),"Missing",ISTEXT('3 Model Input'!I$70),"Missing",ISNUMBER('3 Model Input'!K$70),'3 Model Input'!K$70*P4479)</f>
        <v>Missing</v>
      </c>
      <c r="AB4479" s="89"/>
      <c r="AC4479" s="227" t="str" cm="1">
        <f t="array" ref="AC4479">IF(D4479=0,"Blank",_xlfn.IFS('3 Model Input'!E$61=1,(V4479*G4479)/T4479,'3 Model Input'!E$61=2,(W4479*G4479)/T4479,'3 Model Input'!E$61=3,(X4479*G4479)/T4479,'3 Model Input'!E$61=4,(Y4479*G4479)/T4479,'3 Model Input'!E$61=5,(Z4479*G4479)/T4479, ISTEXT('3 Model Input'!E$61),"Missing",'3 Model Input'!E$61=6,(AA4479*G4479)/T4479))</f>
        <v>Blank</v>
      </c>
      <c r="AD4479" s="202" t="str">
        <f t="shared" si="727"/>
        <v>Blank</v>
      </c>
      <c r="AE4479" s="202" t="str">
        <f t="shared" si="728"/>
        <v>Blank</v>
      </c>
      <c r="AF4479" s="217" t="str">
        <f t="shared" si="729"/>
        <v>Blank</v>
      </c>
      <c r="AG4479" s="9" t="str" cm="1">
        <f t="array" ref="AG4479">_xlfn.IFS(ISNUMBER(AC4479), "", ISNUMBER(SEARCH("Blank", AC4479)), "", ISERROR(AC4479), "Bad input on tab 3")</f>
        <v/>
      </c>
    </row>
    <row r="4480" spans="2:33" ht="15" customHeight="1" x14ac:dyDescent="0.75">
      <c r="B4480" s="205" t="str">
        <f>'5 Driver Data'!B4480</f>
        <v>4472</v>
      </c>
      <c r="C4480" s="193">
        <f>'5 Driver Data'!C4480</f>
        <v>0</v>
      </c>
      <c r="D4480" s="192">
        <f>'5 Driver Data'!D4480</f>
        <v>0</v>
      </c>
      <c r="E4480" s="191">
        <f>'5 Driver Data'!E4480</f>
        <v>0</v>
      </c>
      <c r="F4480" s="191">
        <f>'5 Driver Data'!F4480</f>
        <v>0</v>
      </c>
      <c r="G4480" s="191">
        <f>'5 Driver Data'!G4480</f>
        <v>0</v>
      </c>
      <c r="H4480" s="191">
        <f>'5 Driver Data'!H4480</f>
        <v>0</v>
      </c>
      <c r="I4480" s="191">
        <f>'5 Driver Data'!I4480</f>
        <v>0</v>
      </c>
      <c r="J4480" s="191">
        <f>'5 Driver Data'!J4480</f>
        <v>0</v>
      </c>
      <c r="K4480" s="206">
        <f>'5 Driver Data'!K4480</f>
        <v>0</v>
      </c>
      <c r="L4480" s="1"/>
      <c r="M4480" s="216" t="str">
        <f>IF(D4480=0,"Blank",'3 Model Input'!E$44*'3 Model Input'!E$45)</f>
        <v>Blank</v>
      </c>
      <c r="N4480" s="197" t="str">
        <f t="shared" si="720"/>
        <v>Blank</v>
      </c>
      <c r="O4480" s="197" t="str">
        <f>IF(D4480=0,"Blank",'3 Model Input'!E$49*(1-'3 Model Input'!E$51))</f>
        <v>Blank</v>
      </c>
      <c r="P4480" s="197" t="str">
        <f t="shared" si="721"/>
        <v>Blank</v>
      </c>
      <c r="Q4480" s="197" t="str">
        <f>IF(D4480=0,"Blank",IF(D4480="BEV",E4480*(1-'3 Model Input'!E$54), E4480))</f>
        <v>Blank</v>
      </c>
      <c r="R4480" s="198" t="str">
        <f>IF(D4480=0,"Blank",IF(D4480="PHEV",F4480/G4480,F4480*(1-'3 Model Input'!E$54)/G4480))</f>
        <v>Blank</v>
      </c>
      <c r="S4480" s="198" t="str">
        <f>IF(D4480=0,"Blank",IF(D4480="PHEV",MIN(M4480,E4480),MIN(M4480,(E4480*(1-'3 Model Input'!E$54)))))</f>
        <v>Blank</v>
      </c>
      <c r="T4480" s="217" t="str">
        <f t="shared" si="722"/>
        <v>Blank</v>
      </c>
      <c r="U4480" s="89"/>
      <c r="V4480" s="216" t="str">
        <f>IF(D4480=0,"Blank",P4480*'3 Model Input'!E$50)</f>
        <v>Blank</v>
      </c>
      <c r="W4480" s="197" t="str">
        <f t="shared" si="723"/>
        <v>Blank</v>
      </c>
      <c r="X4480" s="197" t="str">
        <f t="shared" si="724"/>
        <v>Blank</v>
      </c>
      <c r="Y4480" s="197" t="str">
        <f t="shared" si="725"/>
        <v>Blank</v>
      </c>
      <c r="Z4480" s="197" t="str">
        <f t="shared" si="726"/>
        <v>Blank</v>
      </c>
      <c r="AA4480" s="223" t="str" cm="1">
        <f t="array" ref="AA4480">_xlfn.IFS(ISTEXT('3 Model Input'!F$70),"Missing",ISTEXT('3 Model Input'!I$70),"Missing",ISNUMBER('3 Model Input'!K$70),'3 Model Input'!K$70*P4480)</f>
        <v>Missing</v>
      </c>
      <c r="AB4480" s="89"/>
      <c r="AC4480" s="227" t="str" cm="1">
        <f t="array" ref="AC4480">IF(D4480=0,"Blank",_xlfn.IFS('3 Model Input'!E$61=1,(V4480*G4480)/T4480,'3 Model Input'!E$61=2,(W4480*G4480)/T4480,'3 Model Input'!E$61=3,(X4480*G4480)/T4480,'3 Model Input'!E$61=4,(Y4480*G4480)/T4480,'3 Model Input'!E$61=5,(Z4480*G4480)/T4480, ISTEXT('3 Model Input'!E$61),"Missing",'3 Model Input'!E$61=6,(AA4480*G4480)/T4480))</f>
        <v>Blank</v>
      </c>
      <c r="AD4480" s="202" t="str">
        <f t="shared" si="727"/>
        <v>Blank</v>
      </c>
      <c r="AE4480" s="202" t="str">
        <f t="shared" si="728"/>
        <v>Blank</v>
      </c>
      <c r="AF4480" s="217" t="str">
        <f t="shared" si="729"/>
        <v>Blank</v>
      </c>
      <c r="AG4480" s="9" t="str" cm="1">
        <f t="array" ref="AG4480">_xlfn.IFS(ISNUMBER(AC4480), "", ISNUMBER(SEARCH("Blank", AC4480)), "", ISERROR(AC4480), "Bad input on tab 3")</f>
        <v/>
      </c>
    </row>
    <row r="4481" spans="2:33" ht="15" customHeight="1" x14ac:dyDescent="0.75">
      <c r="B4481" s="205" t="str">
        <f>'5 Driver Data'!B4481</f>
        <v>4473</v>
      </c>
      <c r="C4481" s="193">
        <f>'5 Driver Data'!C4481</f>
        <v>0</v>
      </c>
      <c r="D4481" s="192">
        <f>'5 Driver Data'!D4481</f>
        <v>0</v>
      </c>
      <c r="E4481" s="191">
        <f>'5 Driver Data'!E4481</f>
        <v>0</v>
      </c>
      <c r="F4481" s="191">
        <f>'5 Driver Data'!F4481</f>
        <v>0</v>
      </c>
      <c r="G4481" s="191">
        <f>'5 Driver Data'!G4481</f>
        <v>0</v>
      </c>
      <c r="H4481" s="191">
        <f>'5 Driver Data'!H4481</f>
        <v>0</v>
      </c>
      <c r="I4481" s="191">
        <f>'5 Driver Data'!I4481</f>
        <v>0</v>
      </c>
      <c r="J4481" s="191">
        <f>'5 Driver Data'!J4481</f>
        <v>0</v>
      </c>
      <c r="K4481" s="206">
        <f>'5 Driver Data'!K4481</f>
        <v>0</v>
      </c>
      <c r="L4481" s="1"/>
      <c r="M4481" s="216" t="str">
        <f>IF(D4481=0,"Blank",'3 Model Input'!E$44*'3 Model Input'!E$45)</f>
        <v>Blank</v>
      </c>
      <c r="N4481" s="197" t="str">
        <f t="shared" si="720"/>
        <v>Blank</v>
      </c>
      <c r="O4481" s="197" t="str">
        <f>IF(D4481=0,"Blank",'3 Model Input'!E$49*(1-'3 Model Input'!E$51))</f>
        <v>Blank</v>
      </c>
      <c r="P4481" s="197" t="str">
        <f t="shared" si="721"/>
        <v>Blank</v>
      </c>
      <c r="Q4481" s="197" t="str">
        <f>IF(D4481=0,"Blank",IF(D4481="BEV",E4481*(1-'3 Model Input'!E$54), E4481))</f>
        <v>Blank</v>
      </c>
      <c r="R4481" s="198" t="str">
        <f>IF(D4481=0,"Blank",IF(D4481="PHEV",F4481/G4481,F4481*(1-'3 Model Input'!E$54)/G4481))</f>
        <v>Blank</v>
      </c>
      <c r="S4481" s="198" t="str">
        <f>IF(D4481=0,"Blank",IF(D4481="PHEV",MIN(M4481,E4481),MIN(M4481,(E4481*(1-'3 Model Input'!E$54)))))</f>
        <v>Blank</v>
      </c>
      <c r="T4481" s="217" t="str">
        <f t="shared" si="722"/>
        <v>Blank</v>
      </c>
      <c r="U4481" s="89"/>
      <c r="V4481" s="216" t="str">
        <f>IF(D4481=0,"Blank",P4481*'3 Model Input'!E$50)</f>
        <v>Blank</v>
      </c>
      <c r="W4481" s="197" t="str">
        <f t="shared" si="723"/>
        <v>Blank</v>
      </c>
      <c r="X4481" s="197" t="str">
        <f t="shared" si="724"/>
        <v>Blank</v>
      </c>
      <c r="Y4481" s="197" t="str">
        <f t="shared" si="725"/>
        <v>Blank</v>
      </c>
      <c r="Z4481" s="197" t="str">
        <f t="shared" si="726"/>
        <v>Blank</v>
      </c>
      <c r="AA4481" s="223" t="str" cm="1">
        <f t="array" ref="AA4481">_xlfn.IFS(ISTEXT('3 Model Input'!F$70),"Missing",ISTEXT('3 Model Input'!I$70),"Missing",ISNUMBER('3 Model Input'!K$70),'3 Model Input'!K$70*P4481)</f>
        <v>Missing</v>
      </c>
      <c r="AB4481" s="89"/>
      <c r="AC4481" s="227" t="str" cm="1">
        <f t="array" ref="AC4481">IF(D4481=0,"Blank",_xlfn.IFS('3 Model Input'!E$61=1,(V4481*G4481)/T4481,'3 Model Input'!E$61=2,(W4481*G4481)/T4481,'3 Model Input'!E$61=3,(X4481*G4481)/T4481,'3 Model Input'!E$61=4,(Y4481*G4481)/T4481,'3 Model Input'!E$61=5,(Z4481*G4481)/T4481, ISTEXT('3 Model Input'!E$61),"Missing",'3 Model Input'!E$61=6,(AA4481*G4481)/T4481))</f>
        <v>Blank</v>
      </c>
      <c r="AD4481" s="202" t="str">
        <f t="shared" si="727"/>
        <v>Blank</v>
      </c>
      <c r="AE4481" s="202" t="str">
        <f t="shared" si="728"/>
        <v>Blank</v>
      </c>
      <c r="AF4481" s="217" t="str">
        <f t="shared" si="729"/>
        <v>Blank</v>
      </c>
      <c r="AG4481" s="9" t="str" cm="1">
        <f t="array" ref="AG4481">_xlfn.IFS(ISNUMBER(AC4481), "", ISNUMBER(SEARCH("Blank", AC4481)), "", ISERROR(AC4481), "Bad input on tab 3")</f>
        <v/>
      </c>
    </row>
    <row r="4482" spans="2:33" ht="15" customHeight="1" x14ac:dyDescent="0.75">
      <c r="B4482" s="205" t="str">
        <f>'5 Driver Data'!B4482</f>
        <v>4474</v>
      </c>
      <c r="C4482" s="193">
        <f>'5 Driver Data'!C4482</f>
        <v>0</v>
      </c>
      <c r="D4482" s="192">
        <f>'5 Driver Data'!D4482</f>
        <v>0</v>
      </c>
      <c r="E4482" s="191">
        <f>'5 Driver Data'!E4482</f>
        <v>0</v>
      </c>
      <c r="F4482" s="191">
        <f>'5 Driver Data'!F4482</f>
        <v>0</v>
      </c>
      <c r="G4482" s="191">
        <f>'5 Driver Data'!G4482</f>
        <v>0</v>
      </c>
      <c r="H4482" s="191">
        <f>'5 Driver Data'!H4482</f>
        <v>0</v>
      </c>
      <c r="I4482" s="191">
        <f>'5 Driver Data'!I4482</f>
        <v>0</v>
      </c>
      <c r="J4482" s="191">
        <f>'5 Driver Data'!J4482</f>
        <v>0</v>
      </c>
      <c r="K4482" s="206">
        <f>'5 Driver Data'!K4482</f>
        <v>0</v>
      </c>
      <c r="L4482" s="1"/>
      <c r="M4482" s="216" t="str">
        <f>IF(D4482=0,"Blank",'3 Model Input'!E$44*'3 Model Input'!E$45)</f>
        <v>Blank</v>
      </c>
      <c r="N4482" s="197" t="str">
        <f t="shared" si="720"/>
        <v>Blank</v>
      </c>
      <c r="O4482" s="197" t="str">
        <f>IF(D4482=0,"Blank",'3 Model Input'!E$49*(1-'3 Model Input'!E$51))</f>
        <v>Blank</v>
      </c>
      <c r="P4482" s="197" t="str">
        <f t="shared" si="721"/>
        <v>Blank</v>
      </c>
      <c r="Q4482" s="197" t="str">
        <f>IF(D4482=0,"Blank",IF(D4482="BEV",E4482*(1-'3 Model Input'!E$54), E4482))</f>
        <v>Blank</v>
      </c>
      <c r="R4482" s="198" t="str">
        <f>IF(D4482=0,"Blank",IF(D4482="PHEV",F4482/G4482,F4482*(1-'3 Model Input'!E$54)/G4482))</f>
        <v>Blank</v>
      </c>
      <c r="S4482" s="198" t="str">
        <f>IF(D4482=0,"Blank",IF(D4482="PHEV",MIN(M4482,E4482),MIN(M4482,(E4482*(1-'3 Model Input'!E$54)))))</f>
        <v>Blank</v>
      </c>
      <c r="T4482" s="217" t="str">
        <f t="shared" si="722"/>
        <v>Blank</v>
      </c>
      <c r="U4482" s="89"/>
      <c r="V4482" s="216" t="str">
        <f>IF(D4482=0,"Blank",P4482*'3 Model Input'!E$50)</f>
        <v>Blank</v>
      </c>
      <c r="W4482" s="197" t="str">
        <f t="shared" si="723"/>
        <v>Blank</v>
      </c>
      <c r="X4482" s="197" t="str">
        <f t="shared" si="724"/>
        <v>Blank</v>
      </c>
      <c r="Y4482" s="197" t="str">
        <f t="shared" si="725"/>
        <v>Blank</v>
      </c>
      <c r="Z4482" s="197" t="str">
        <f t="shared" si="726"/>
        <v>Blank</v>
      </c>
      <c r="AA4482" s="223" t="str" cm="1">
        <f t="array" ref="AA4482">_xlfn.IFS(ISTEXT('3 Model Input'!F$70),"Missing",ISTEXT('3 Model Input'!I$70),"Missing",ISNUMBER('3 Model Input'!K$70),'3 Model Input'!K$70*P4482)</f>
        <v>Missing</v>
      </c>
      <c r="AB4482" s="89"/>
      <c r="AC4482" s="227" t="str" cm="1">
        <f t="array" ref="AC4482">IF(D4482=0,"Blank",_xlfn.IFS('3 Model Input'!E$61=1,(V4482*G4482)/T4482,'3 Model Input'!E$61=2,(W4482*G4482)/T4482,'3 Model Input'!E$61=3,(X4482*G4482)/T4482,'3 Model Input'!E$61=4,(Y4482*G4482)/T4482,'3 Model Input'!E$61=5,(Z4482*G4482)/T4482, ISTEXT('3 Model Input'!E$61),"Missing",'3 Model Input'!E$61=6,(AA4482*G4482)/T4482))</f>
        <v>Blank</v>
      </c>
      <c r="AD4482" s="202" t="str">
        <f t="shared" si="727"/>
        <v>Blank</v>
      </c>
      <c r="AE4482" s="202" t="str">
        <f t="shared" si="728"/>
        <v>Blank</v>
      </c>
      <c r="AF4482" s="217" t="str">
        <f t="shared" si="729"/>
        <v>Blank</v>
      </c>
      <c r="AG4482" s="9" t="str" cm="1">
        <f t="array" ref="AG4482">_xlfn.IFS(ISNUMBER(AC4482), "", ISNUMBER(SEARCH("Blank", AC4482)), "", ISERROR(AC4482), "Bad input on tab 3")</f>
        <v/>
      </c>
    </row>
    <row r="4483" spans="2:33" ht="15" customHeight="1" x14ac:dyDescent="0.75">
      <c r="B4483" s="205" t="str">
        <f>'5 Driver Data'!B4483</f>
        <v>4475</v>
      </c>
      <c r="C4483" s="193">
        <f>'5 Driver Data'!C4483</f>
        <v>0</v>
      </c>
      <c r="D4483" s="192">
        <f>'5 Driver Data'!D4483</f>
        <v>0</v>
      </c>
      <c r="E4483" s="191">
        <f>'5 Driver Data'!E4483</f>
        <v>0</v>
      </c>
      <c r="F4483" s="191">
        <f>'5 Driver Data'!F4483</f>
        <v>0</v>
      </c>
      <c r="G4483" s="191">
        <f>'5 Driver Data'!G4483</f>
        <v>0</v>
      </c>
      <c r="H4483" s="191">
        <f>'5 Driver Data'!H4483</f>
        <v>0</v>
      </c>
      <c r="I4483" s="191">
        <f>'5 Driver Data'!I4483</f>
        <v>0</v>
      </c>
      <c r="J4483" s="191">
        <f>'5 Driver Data'!J4483</f>
        <v>0</v>
      </c>
      <c r="K4483" s="206">
        <f>'5 Driver Data'!K4483</f>
        <v>0</v>
      </c>
      <c r="L4483" s="1"/>
      <c r="M4483" s="216" t="str">
        <f>IF(D4483=0,"Blank",'3 Model Input'!E$44*'3 Model Input'!E$45)</f>
        <v>Blank</v>
      </c>
      <c r="N4483" s="197" t="str">
        <f t="shared" si="720"/>
        <v>Blank</v>
      </c>
      <c r="O4483" s="197" t="str">
        <f>IF(D4483=0,"Blank",'3 Model Input'!E$49*(1-'3 Model Input'!E$51))</f>
        <v>Blank</v>
      </c>
      <c r="P4483" s="197" t="str">
        <f t="shared" si="721"/>
        <v>Blank</v>
      </c>
      <c r="Q4483" s="197" t="str">
        <f>IF(D4483=0,"Blank",IF(D4483="BEV",E4483*(1-'3 Model Input'!E$54), E4483))</f>
        <v>Blank</v>
      </c>
      <c r="R4483" s="198" t="str">
        <f>IF(D4483=0,"Blank",IF(D4483="PHEV",F4483/G4483,F4483*(1-'3 Model Input'!E$54)/G4483))</f>
        <v>Blank</v>
      </c>
      <c r="S4483" s="198" t="str">
        <f>IF(D4483=0,"Blank",IF(D4483="PHEV",MIN(M4483,E4483),MIN(M4483,(E4483*(1-'3 Model Input'!E$54)))))</f>
        <v>Blank</v>
      </c>
      <c r="T4483" s="217" t="str">
        <f t="shared" si="722"/>
        <v>Blank</v>
      </c>
      <c r="U4483" s="89"/>
      <c r="V4483" s="216" t="str">
        <f>IF(D4483=0,"Blank",P4483*'3 Model Input'!E$50)</f>
        <v>Blank</v>
      </c>
      <c r="W4483" s="197" t="str">
        <f t="shared" si="723"/>
        <v>Blank</v>
      </c>
      <c r="X4483" s="197" t="str">
        <f t="shared" si="724"/>
        <v>Blank</v>
      </c>
      <c r="Y4483" s="197" t="str">
        <f t="shared" si="725"/>
        <v>Blank</v>
      </c>
      <c r="Z4483" s="197" t="str">
        <f t="shared" si="726"/>
        <v>Blank</v>
      </c>
      <c r="AA4483" s="223" t="str" cm="1">
        <f t="array" ref="AA4483">_xlfn.IFS(ISTEXT('3 Model Input'!F$70),"Missing",ISTEXT('3 Model Input'!I$70),"Missing",ISNUMBER('3 Model Input'!K$70),'3 Model Input'!K$70*P4483)</f>
        <v>Missing</v>
      </c>
      <c r="AB4483" s="89"/>
      <c r="AC4483" s="227" t="str" cm="1">
        <f t="array" ref="AC4483">IF(D4483=0,"Blank",_xlfn.IFS('3 Model Input'!E$61=1,(V4483*G4483)/T4483,'3 Model Input'!E$61=2,(W4483*G4483)/T4483,'3 Model Input'!E$61=3,(X4483*G4483)/T4483,'3 Model Input'!E$61=4,(Y4483*G4483)/T4483,'3 Model Input'!E$61=5,(Z4483*G4483)/T4483, ISTEXT('3 Model Input'!E$61),"Missing",'3 Model Input'!E$61=6,(AA4483*G4483)/T4483))</f>
        <v>Blank</v>
      </c>
      <c r="AD4483" s="202" t="str">
        <f t="shared" si="727"/>
        <v>Blank</v>
      </c>
      <c r="AE4483" s="202" t="str">
        <f t="shared" si="728"/>
        <v>Blank</v>
      </c>
      <c r="AF4483" s="217" t="str">
        <f t="shared" si="729"/>
        <v>Blank</v>
      </c>
      <c r="AG4483" s="9" t="str" cm="1">
        <f t="array" ref="AG4483">_xlfn.IFS(ISNUMBER(AC4483), "", ISNUMBER(SEARCH("Blank", AC4483)), "", ISERROR(AC4483), "Bad input on tab 3")</f>
        <v/>
      </c>
    </row>
    <row r="4484" spans="2:33" ht="15" customHeight="1" x14ac:dyDescent="0.75">
      <c r="B4484" s="205" t="str">
        <f>'5 Driver Data'!B4484</f>
        <v>4476</v>
      </c>
      <c r="C4484" s="193">
        <f>'5 Driver Data'!C4484</f>
        <v>0</v>
      </c>
      <c r="D4484" s="192">
        <f>'5 Driver Data'!D4484</f>
        <v>0</v>
      </c>
      <c r="E4484" s="191">
        <f>'5 Driver Data'!E4484</f>
        <v>0</v>
      </c>
      <c r="F4484" s="191">
        <f>'5 Driver Data'!F4484</f>
        <v>0</v>
      </c>
      <c r="G4484" s="191">
        <f>'5 Driver Data'!G4484</f>
        <v>0</v>
      </c>
      <c r="H4484" s="191">
        <f>'5 Driver Data'!H4484</f>
        <v>0</v>
      </c>
      <c r="I4484" s="191">
        <f>'5 Driver Data'!I4484</f>
        <v>0</v>
      </c>
      <c r="J4484" s="191">
        <f>'5 Driver Data'!J4484</f>
        <v>0</v>
      </c>
      <c r="K4484" s="206">
        <f>'5 Driver Data'!K4484</f>
        <v>0</v>
      </c>
      <c r="L4484" s="1"/>
      <c r="M4484" s="216" t="str">
        <f>IF(D4484=0,"Blank",'3 Model Input'!E$44*'3 Model Input'!E$45)</f>
        <v>Blank</v>
      </c>
      <c r="N4484" s="197" t="str">
        <f t="shared" si="720"/>
        <v>Blank</v>
      </c>
      <c r="O4484" s="197" t="str">
        <f>IF(D4484=0,"Blank",'3 Model Input'!E$49*(1-'3 Model Input'!E$51))</f>
        <v>Blank</v>
      </c>
      <c r="P4484" s="197" t="str">
        <f t="shared" si="721"/>
        <v>Blank</v>
      </c>
      <c r="Q4484" s="197" t="str">
        <f>IF(D4484=0,"Blank",IF(D4484="BEV",E4484*(1-'3 Model Input'!E$54), E4484))</f>
        <v>Blank</v>
      </c>
      <c r="R4484" s="198" t="str">
        <f>IF(D4484=0,"Blank",IF(D4484="PHEV",F4484/G4484,F4484*(1-'3 Model Input'!E$54)/G4484))</f>
        <v>Blank</v>
      </c>
      <c r="S4484" s="198" t="str">
        <f>IF(D4484=0,"Blank",IF(D4484="PHEV",MIN(M4484,E4484),MIN(M4484,(E4484*(1-'3 Model Input'!E$54)))))</f>
        <v>Blank</v>
      </c>
      <c r="T4484" s="217" t="str">
        <f t="shared" si="722"/>
        <v>Blank</v>
      </c>
      <c r="U4484" s="89"/>
      <c r="V4484" s="216" t="str">
        <f>IF(D4484=0,"Blank",P4484*'3 Model Input'!E$50)</f>
        <v>Blank</v>
      </c>
      <c r="W4484" s="197" t="str">
        <f t="shared" si="723"/>
        <v>Blank</v>
      </c>
      <c r="X4484" s="197" t="str">
        <f t="shared" si="724"/>
        <v>Blank</v>
      </c>
      <c r="Y4484" s="197" t="str">
        <f t="shared" si="725"/>
        <v>Blank</v>
      </c>
      <c r="Z4484" s="197" t="str">
        <f t="shared" si="726"/>
        <v>Blank</v>
      </c>
      <c r="AA4484" s="223" t="str" cm="1">
        <f t="array" ref="AA4484">_xlfn.IFS(ISTEXT('3 Model Input'!F$70),"Missing",ISTEXT('3 Model Input'!I$70),"Missing",ISNUMBER('3 Model Input'!K$70),'3 Model Input'!K$70*P4484)</f>
        <v>Missing</v>
      </c>
      <c r="AB4484" s="89"/>
      <c r="AC4484" s="227" t="str" cm="1">
        <f t="array" ref="AC4484">IF(D4484=0,"Blank",_xlfn.IFS('3 Model Input'!E$61=1,(V4484*G4484)/T4484,'3 Model Input'!E$61=2,(W4484*G4484)/T4484,'3 Model Input'!E$61=3,(X4484*G4484)/T4484,'3 Model Input'!E$61=4,(Y4484*G4484)/T4484,'3 Model Input'!E$61=5,(Z4484*G4484)/T4484, ISTEXT('3 Model Input'!E$61),"Missing",'3 Model Input'!E$61=6,(AA4484*G4484)/T4484))</f>
        <v>Blank</v>
      </c>
      <c r="AD4484" s="202" t="str">
        <f t="shared" si="727"/>
        <v>Blank</v>
      </c>
      <c r="AE4484" s="202" t="str">
        <f t="shared" si="728"/>
        <v>Blank</v>
      </c>
      <c r="AF4484" s="217" t="str">
        <f t="shared" si="729"/>
        <v>Blank</v>
      </c>
      <c r="AG4484" s="9" t="str" cm="1">
        <f t="array" ref="AG4484">_xlfn.IFS(ISNUMBER(AC4484), "", ISNUMBER(SEARCH("Blank", AC4484)), "", ISERROR(AC4484), "Bad input on tab 3")</f>
        <v/>
      </c>
    </row>
    <row r="4485" spans="2:33" ht="15" customHeight="1" x14ac:dyDescent="0.75">
      <c r="B4485" s="205" t="str">
        <f>'5 Driver Data'!B4485</f>
        <v>4477</v>
      </c>
      <c r="C4485" s="193">
        <f>'5 Driver Data'!C4485</f>
        <v>0</v>
      </c>
      <c r="D4485" s="192">
        <f>'5 Driver Data'!D4485</f>
        <v>0</v>
      </c>
      <c r="E4485" s="191">
        <f>'5 Driver Data'!E4485</f>
        <v>0</v>
      </c>
      <c r="F4485" s="191">
        <f>'5 Driver Data'!F4485</f>
        <v>0</v>
      </c>
      <c r="G4485" s="191">
        <f>'5 Driver Data'!G4485</f>
        <v>0</v>
      </c>
      <c r="H4485" s="191">
        <f>'5 Driver Data'!H4485</f>
        <v>0</v>
      </c>
      <c r="I4485" s="191">
        <f>'5 Driver Data'!I4485</f>
        <v>0</v>
      </c>
      <c r="J4485" s="191">
        <f>'5 Driver Data'!J4485</f>
        <v>0</v>
      </c>
      <c r="K4485" s="206">
        <f>'5 Driver Data'!K4485</f>
        <v>0</v>
      </c>
      <c r="L4485" s="1"/>
      <c r="M4485" s="216" t="str">
        <f>IF(D4485=0,"Blank",'3 Model Input'!E$44*'3 Model Input'!E$45)</f>
        <v>Blank</v>
      </c>
      <c r="N4485" s="197" t="str">
        <f t="shared" si="720"/>
        <v>Blank</v>
      </c>
      <c r="O4485" s="197" t="str">
        <f>IF(D4485=0,"Blank",'3 Model Input'!E$49*(1-'3 Model Input'!E$51))</f>
        <v>Blank</v>
      </c>
      <c r="P4485" s="197" t="str">
        <f t="shared" si="721"/>
        <v>Blank</v>
      </c>
      <c r="Q4485" s="197" t="str">
        <f>IF(D4485=0,"Blank",IF(D4485="BEV",E4485*(1-'3 Model Input'!E$54), E4485))</f>
        <v>Blank</v>
      </c>
      <c r="R4485" s="198" t="str">
        <f>IF(D4485=0,"Blank",IF(D4485="PHEV",F4485/G4485,F4485*(1-'3 Model Input'!E$54)/G4485))</f>
        <v>Blank</v>
      </c>
      <c r="S4485" s="198" t="str">
        <f>IF(D4485=0,"Blank",IF(D4485="PHEV",MIN(M4485,E4485),MIN(M4485,(E4485*(1-'3 Model Input'!E$54)))))</f>
        <v>Blank</v>
      </c>
      <c r="T4485" s="217" t="str">
        <f t="shared" si="722"/>
        <v>Blank</v>
      </c>
      <c r="U4485" s="89"/>
      <c r="V4485" s="216" t="str">
        <f>IF(D4485=0,"Blank",P4485*'3 Model Input'!E$50)</f>
        <v>Blank</v>
      </c>
      <c r="W4485" s="197" t="str">
        <f t="shared" si="723"/>
        <v>Blank</v>
      </c>
      <c r="X4485" s="197" t="str">
        <f t="shared" si="724"/>
        <v>Blank</v>
      </c>
      <c r="Y4485" s="197" t="str">
        <f t="shared" si="725"/>
        <v>Blank</v>
      </c>
      <c r="Z4485" s="197" t="str">
        <f t="shared" si="726"/>
        <v>Blank</v>
      </c>
      <c r="AA4485" s="223" t="str" cm="1">
        <f t="array" ref="AA4485">_xlfn.IFS(ISTEXT('3 Model Input'!F$70),"Missing",ISTEXT('3 Model Input'!I$70),"Missing",ISNUMBER('3 Model Input'!K$70),'3 Model Input'!K$70*P4485)</f>
        <v>Missing</v>
      </c>
      <c r="AB4485" s="89"/>
      <c r="AC4485" s="227" t="str" cm="1">
        <f t="array" ref="AC4485">IF(D4485=0,"Blank",_xlfn.IFS('3 Model Input'!E$61=1,(V4485*G4485)/T4485,'3 Model Input'!E$61=2,(W4485*G4485)/T4485,'3 Model Input'!E$61=3,(X4485*G4485)/T4485,'3 Model Input'!E$61=4,(Y4485*G4485)/T4485,'3 Model Input'!E$61=5,(Z4485*G4485)/T4485, ISTEXT('3 Model Input'!E$61),"Missing",'3 Model Input'!E$61=6,(AA4485*G4485)/T4485))</f>
        <v>Blank</v>
      </c>
      <c r="AD4485" s="202" t="str">
        <f t="shared" si="727"/>
        <v>Blank</v>
      </c>
      <c r="AE4485" s="202" t="str">
        <f t="shared" si="728"/>
        <v>Blank</v>
      </c>
      <c r="AF4485" s="217" t="str">
        <f t="shared" si="729"/>
        <v>Blank</v>
      </c>
      <c r="AG4485" s="9" t="str" cm="1">
        <f t="array" ref="AG4485">_xlfn.IFS(ISNUMBER(AC4485), "", ISNUMBER(SEARCH("Blank", AC4485)), "", ISERROR(AC4485), "Bad input on tab 3")</f>
        <v/>
      </c>
    </row>
    <row r="4486" spans="2:33" ht="15" customHeight="1" x14ac:dyDescent="0.75">
      <c r="B4486" s="205" t="str">
        <f>'5 Driver Data'!B4486</f>
        <v>4478</v>
      </c>
      <c r="C4486" s="193">
        <f>'5 Driver Data'!C4486</f>
        <v>0</v>
      </c>
      <c r="D4486" s="192">
        <f>'5 Driver Data'!D4486</f>
        <v>0</v>
      </c>
      <c r="E4486" s="191">
        <f>'5 Driver Data'!E4486</f>
        <v>0</v>
      </c>
      <c r="F4486" s="191">
        <f>'5 Driver Data'!F4486</f>
        <v>0</v>
      </c>
      <c r="G4486" s="191">
        <f>'5 Driver Data'!G4486</f>
        <v>0</v>
      </c>
      <c r="H4486" s="191">
        <f>'5 Driver Data'!H4486</f>
        <v>0</v>
      </c>
      <c r="I4486" s="191">
        <f>'5 Driver Data'!I4486</f>
        <v>0</v>
      </c>
      <c r="J4486" s="191">
        <f>'5 Driver Data'!J4486</f>
        <v>0</v>
      </c>
      <c r="K4486" s="206">
        <f>'5 Driver Data'!K4486</f>
        <v>0</v>
      </c>
      <c r="L4486" s="1"/>
      <c r="M4486" s="216" t="str">
        <f>IF(D4486=0,"Blank",'3 Model Input'!E$44*'3 Model Input'!E$45)</f>
        <v>Blank</v>
      </c>
      <c r="N4486" s="197" t="str">
        <f t="shared" si="720"/>
        <v>Blank</v>
      </c>
      <c r="O4486" s="197" t="str">
        <f>IF(D4486=0,"Blank",'3 Model Input'!E$49*(1-'3 Model Input'!E$51))</f>
        <v>Blank</v>
      </c>
      <c r="P4486" s="197" t="str">
        <f t="shared" si="721"/>
        <v>Blank</v>
      </c>
      <c r="Q4486" s="197" t="str">
        <f>IF(D4486=0,"Blank",IF(D4486="BEV",E4486*(1-'3 Model Input'!E$54), E4486))</f>
        <v>Blank</v>
      </c>
      <c r="R4486" s="198" t="str">
        <f>IF(D4486=0,"Blank",IF(D4486="PHEV",F4486/G4486,F4486*(1-'3 Model Input'!E$54)/G4486))</f>
        <v>Blank</v>
      </c>
      <c r="S4486" s="198" t="str">
        <f>IF(D4486=0,"Blank",IF(D4486="PHEV",MIN(M4486,E4486),MIN(M4486,(E4486*(1-'3 Model Input'!E$54)))))</f>
        <v>Blank</v>
      </c>
      <c r="T4486" s="217" t="str">
        <f t="shared" si="722"/>
        <v>Blank</v>
      </c>
      <c r="U4486" s="89"/>
      <c r="V4486" s="216" t="str">
        <f>IF(D4486=0,"Blank",P4486*'3 Model Input'!E$50)</f>
        <v>Blank</v>
      </c>
      <c r="W4486" s="197" t="str">
        <f t="shared" si="723"/>
        <v>Blank</v>
      </c>
      <c r="X4486" s="197" t="str">
        <f t="shared" si="724"/>
        <v>Blank</v>
      </c>
      <c r="Y4486" s="197" t="str">
        <f t="shared" si="725"/>
        <v>Blank</v>
      </c>
      <c r="Z4486" s="197" t="str">
        <f t="shared" si="726"/>
        <v>Blank</v>
      </c>
      <c r="AA4486" s="223" t="str" cm="1">
        <f t="array" ref="AA4486">_xlfn.IFS(ISTEXT('3 Model Input'!F$70),"Missing",ISTEXT('3 Model Input'!I$70),"Missing",ISNUMBER('3 Model Input'!K$70),'3 Model Input'!K$70*P4486)</f>
        <v>Missing</v>
      </c>
      <c r="AB4486" s="89"/>
      <c r="AC4486" s="227" t="str" cm="1">
        <f t="array" ref="AC4486">IF(D4486=0,"Blank",_xlfn.IFS('3 Model Input'!E$61=1,(V4486*G4486)/T4486,'3 Model Input'!E$61=2,(W4486*G4486)/T4486,'3 Model Input'!E$61=3,(X4486*G4486)/T4486,'3 Model Input'!E$61=4,(Y4486*G4486)/T4486,'3 Model Input'!E$61=5,(Z4486*G4486)/T4486, ISTEXT('3 Model Input'!E$61),"Missing",'3 Model Input'!E$61=6,(AA4486*G4486)/T4486))</f>
        <v>Blank</v>
      </c>
      <c r="AD4486" s="202" t="str">
        <f t="shared" si="727"/>
        <v>Blank</v>
      </c>
      <c r="AE4486" s="202" t="str">
        <f t="shared" si="728"/>
        <v>Blank</v>
      </c>
      <c r="AF4486" s="217" t="str">
        <f t="shared" si="729"/>
        <v>Blank</v>
      </c>
      <c r="AG4486" s="9" t="str" cm="1">
        <f t="array" ref="AG4486">_xlfn.IFS(ISNUMBER(AC4486), "", ISNUMBER(SEARCH("Blank", AC4486)), "", ISERROR(AC4486), "Bad input on tab 3")</f>
        <v/>
      </c>
    </row>
    <row r="4487" spans="2:33" ht="15" customHeight="1" x14ac:dyDescent="0.75">
      <c r="B4487" s="205" t="str">
        <f>'5 Driver Data'!B4487</f>
        <v>4479</v>
      </c>
      <c r="C4487" s="193">
        <f>'5 Driver Data'!C4487</f>
        <v>0</v>
      </c>
      <c r="D4487" s="192">
        <f>'5 Driver Data'!D4487</f>
        <v>0</v>
      </c>
      <c r="E4487" s="191">
        <f>'5 Driver Data'!E4487</f>
        <v>0</v>
      </c>
      <c r="F4487" s="191">
        <f>'5 Driver Data'!F4487</f>
        <v>0</v>
      </c>
      <c r="G4487" s="191">
        <f>'5 Driver Data'!G4487</f>
        <v>0</v>
      </c>
      <c r="H4487" s="191">
        <f>'5 Driver Data'!H4487</f>
        <v>0</v>
      </c>
      <c r="I4487" s="191">
        <f>'5 Driver Data'!I4487</f>
        <v>0</v>
      </c>
      <c r="J4487" s="191">
        <f>'5 Driver Data'!J4487</f>
        <v>0</v>
      </c>
      <c r="K4487" s="206">
        <f>'5 Driver Data'!K4487</f>
        <v>0</v>
      </c>
      <c r="L4487" s="1"/>
      <c r="M4487" s="216" t="str">
        <f>IF(D4487=0,"Blank",'3 Model Input'!E$44*'3 Model Input'!E$45)</f>
        <v>Blank</v>
      </c>
      <c r="N4487" s="197" t="str">
        <f t="shared" si="720"/>
        <v>Blank</v>
      </c>
      <c r="O4487" s="197" t="str">
        <f>IF(D4487=0,"Blank",'3 Model Input'!E$49*(1-'3 Model Input'!E$51))</f>
        <v>Blank</v>
      </c>
      <c r="P4487" s="197" t="str">
        <f t="shared" si="721"/>
        <v>Blank</v>
      </c>
      <c r="Q4487" s="197" t="str">
        <f>IF(D4487=0,"Blank",IF(D4487="BEV",E4487*(1-'3 Model Input'!E$54), E4487))</f>
        <v>Blank</v>
      </c>
      <c r="R4487" s="198" t="str">
        <f>IF(D4487=0,"Blank",IF(D4487="PHEV",F4487/G4487,F4487*(1-'3 Model Input'!E$54)/G4487))</f>
        <v>Blank</v>
      </c>
      <c r="S4487" s="198" t="str">
        <f>IF(D4487=0,"Blank",IF(D4487="PHEV",MIN(M4487,E4487),MIN(M4487,(E4487*(1-'3 Model Input'!E$54)))))</f>
        <v>Blank</v>
      </c>
      <c r="T4487" s="217" t="str">
        <f t="shared" si="722"/>
        <v>Blank</v>
      </c>
      <c r="U4487" s="89"/>
      <c r="V4487" s="216" t="str">
        <f>IF(D4487=0,"Blank",P4487*'3 Model Input'!E$50)</f>
        <v>Blank</v>
      </c>
      <c r="W4487" s="197" t="str">
        <f t="shared" si="723"/>
        <v>Blank</v>
      </c>
      <c r="X4487" s="197" t="str">
        <f t="shared" si="724"/>
        <v>Blank</v>
      </c>
      <c r="Y4487" s="197" t="str">
        <f t="shared" si="725"/>
        <v>Blank</v>
      </c>
      <c r="Z4487" s="197" t="str">
        <f t="shared" si="726"/>
        <v>Blank</v>
      </c>
      <c r="AA4487" s="223" t="str" cm="1">
        <f t="array" ref="AA4487">_xlfn.IFS(ISTEXT('3 Model Input'!F$70),"Missing",ISTEXT('3 Model Input'!I$70),"Missing",ISNUMBER('3 Model Input'!K$70),'3 Model Input'!K$70*P4487)</f>
        <v>Missing</v>
      </c>
      <c r="AB4487" s="89"/>
      <c r="AC4487" s="227" t="str" cm="1">
        <f t="array" ref="AC4487">IF(D4487=0,"Blank",_xlfn.IFS('3 Model Input'!E$61=1,(V4487*G4487)/T4487,'3 Model Input'!E$61=2,(W4487*G4487)/T4487,'3 Model Input'!E$61=3,(X4487*G4487)/T4487,'3 Model Input'!E$61=4,(Y4487*G4487)/T4487,'3 Model Input'!E$61=5,(Z4487*G4487)/T4487, ISTEXT('3 Model Input'!E$61),"Missing",'3 Model Input'!E$61=6,(AA4487*G4487)/T4487))</f>
        <v>Blank</v>
      </c>
      <c r="AD4487" s="202" t="str">
        <f t="shared" si="727"/>
        <v>Blank</v>
      </c>
      <c r="AE4487" s="202" t="str">
        <f t="shared" si="728"/>
        <v>Blank</v>
      </c>
      <c r="AF4487" s="217" t="str">
        <f t="shared" si="729"/>
        <v>Blank</v>
      </c>
      <c r="AG4487" s="9" t="str" cm="1">
        <f t="array" ref="AG4487">_xlfn.IFS(ISNUMBER(AC4487), "", ISNUMBER(SEARCH("Blank", AC4487)), "", ISERROR(AC4487), "Bad input on tab 3")</f>
        <v/>
      </c>
    </row>
    <row r="4488" spans="2:33" ht="15" customHeight="1" x14ac:dyDescent="0.75">
      <c r="B4488" s="205" t="str">
        <f>'5 Driver Data'!B4488</f>
        <v>4480</v>
      </c>
      <c r="C4488" s="193">
        <f>'5 Driver Data'!C4488</f>
        <v>0</v>
      </c>
      <c r="D4488" s="192">
        <f>'5 Driver Data'!D4488</f>
        <v>0</v>
      </c>
      <c r="E4488" s="191">
        <f>'5 Driver Data'!E4488</f>
        <v>0</v>
      </c>
      <c r="F4488" s="191">
        <f>'5 Driver Data'!F4488</f>
        <v>0</v>
      </c>
      <c r="G4488" s="191">
        <f>'5 Driver Data'!G4488</f>
        <v>0</v>
      </c>
      <c r="H4488" s="191">
        <f>'5 Driver Data'!H4488</f>
        <v>0</v>
      </c>
      <c r="I4488" s="191">
        <f>'5 Driver Data'!I4488</f>
        <v>0</v>
      </c>
      <c r="J4488" s="191">
        <f>'5 Driver Data'!J4488</f>
        <v>0</v>
      </c>
      <c r="K4488" s="206">
        <f>'5 Driver Data'!K4488</f>
        <v>0</v>
      </c>
      <c r="L4488" s="1"/>
      <c r="M4488" s="216" t="str">
        <f>IF(D4488=0,"Blank",'3 Model Input'!E$44*'3 Model Input'!E$45)</f>
        <v>Blank</v>
      </c>
      <c r="N4488" s="197" t="str">
        <f t="shared" si="720"/>
        <v>Blank</v>
      </c>
      <c r="O4488" s="197" t="str">
        <f>IF(D4488=0,"Blank",'3 Model Input'!E$49*(1-'3 Model Input'!E$51))</f>
        <v>Blank</v>
      </c>
      <c r="P4488" s="197" t="str">
        <f t="shared" si="721"/>
        <v>Blank</v>
      </c>
      <c r="Q4488" s="197" t="str">
        <f>IF(D4488=0,"Blank",IF(D4488="BEV",E4488*(1-'3 Model Input'!E$54), E4488))</f>
        <v>Blank</v>
      </c>
      <c r="R4488" s="198" t="str">
        <f>IF(D4488=0,"Blank",IF(D4488="PHEV",F4488/G4488,F4488*(1-'3 Model Input'!E$54)/G4488))</f>
        <v>Blank</v>
      </c>
      <c r="S4488" s="198" t="str">
        <f>IF(D4488=0,"Blank",IF(D4488="PHEV",MIN(M4488,E4488),MIN(M4488,(E4488*(1-'3 Model Input'!E$54)))))</f>
        <v>Blank</v>
      </c>
      <c r="T4488" s="217" t="str">
        <f t="shared" si="722"/>
        <v>Blank</v>
      </c>
      <c r="U4488" s="89"/>
      <c r="V4488" s="216" t="str">
        <f>IF(D4488=0,"Blank",P4488*'3 Model Input'!E$50)</f>
        <v>Blank</v>
      </c>
      <c r="W4488" s="197" t="str">
        <f t="shared" si="723"/>
        <v>Blank</v>
      </c>
      <c r="X4488" s="197" t="str">
        <f t="shared" si="724"/>
        <v>Blank</v>
      </c>
      <c r="Y4488" s="197" t="str">
        <f t="shared" si="725"/>
        <v>Blank</v>
      </c>
      <c r="Z4488" s="197" t="str">
        <f t="shared" si="726"/>
        <v>Blank</v>
      </c>
      <c r="AA4488" s="223" t="str" cm="1">
        <f t="array" ref="AA4488">_xlfn.IFS(ISTEXT('3 Model Input'!F$70),"Missing",ISTEXT('3 Model Input'!I$70),"Missing",ISNUMBER('3 Model Input'!K$70),'3 Model Input'!K$70*P4488)</f>
        <v>Missing</v>
      </c>
      <c r="AB4488" s="89"/>
      <c r="AC4488" s="227" t="str" cm="1">
        <f t="array" ref="AC4488">IF(D4488=0,"Blank",_xlfn.IFS('3 Model Input'!E$61=1,(V4488*G4488)/T4488,'3 Model Input'!E$61=2,(W4488*G4488)/T4488,'3 Model Input'!E$61=3,(X4488*G4488)/T4488,'3 Model Input'!E$61=4,(Y4488*G4488)/T4488,'3 Model Input'!E$61=5,(Z4488*G4488)/T4488, ISTEXT('3 Model Input'!E$61),"Missing",'3 Model Input'!E$61=6,(AA4488*G4488)/T4488))</f>
        <v>Blank</v>
      </c>
      <c r="AD4488" s="202" t="str">
        <f t="shared" si="727"/>
        <v>Blank</v>
      </c>
      <c r="AE4488" s="202" t="str">
        <f t="shared" si="728"/>
        <v>Blank</v>
      </c>
      <c r="AF4488" s="217" t="str">
        <f t="shared" si="729"/>
        <v>Blank</v>
      </c>
      <c r="AG4488" s="9" t="str" cm="1">
        <f t="array" ref="AG4488">_xlfn.IFS(ISNUMBER(AC4488), "", ISNUMBER(SEARCH("Blank", AC4488)), "", ISERROR(AC4488), "Bad input on tab 3")</f>
        <v/>
      </c>
    </row>
    <row r="4489" spans="2:33" ht="15" customHeight="1" x14ac:dyDescent="0.75">
      <c r="B4489" s="205" t="str">
        <f>'5 Driver Data'!B4489</f>
        <v>4481</v>
      </c>
      <c r="C4489" s="193">
        <f>'5 Driver Data'!C4489</f>
        <v>0</v>
      </c>
      <c r="D4489" s="192">
        <f>'5 Driver Data'!D4489</f>
        <v>0</v>
      </c>
      <c r="E4489" s="191">
        <f>'5 Driver Data'!E4489</f>
        <v>0</v>
      </c>
      <c r="F4489" s="191">
        <f>'5 Driver Data'!F4489</f>
        <v>0</v>
      </c>
      <c r="G4489" s="191">
        <f>'5 Driver Data'!G4489</f>
        <v>0</v>
      </c>
      <c r="H4489" s="191">
        <f>'5 Driver Data'!H4489</f>
        <v>0</v>
      </c>
      <c r="I4489" s="191">
        <f>'5 Driver Data'!I4489</f>
        <v>0</v>
      </c>
      <c r="J4489" s="191">
        <f>'5 Driver Data'!J4489</f>
        <v>0</v>
      </c>
      <c r="K4489" s="206">
        <f>'5 Driver Data'!K4489</f>
        <v>0</v>
      </c>
      <c r="L4489" s="1"/>
      <c r="M4489" s="216" t="str">
        <f>IF(D4489=0,"Blank",'3 Model Input'!E$44*'3 Model Input'!E$45)</f>
        <v>Blank</v>
      </c>
      <c r="N4489" s="197" t="str">
        <f t="shared" si="720"/>
        <v>Blank</v>
      </c>
      <c r="O4489" s="197" t="str">
        <f>IF(D4489=0,"Blank",'3 Model Input'!E$49*(1-'3 Model Input'!E$51))</f>
        <v>Blank</v>
      </c>
      <c r="P4489" s="197" t="str">
        <f t="shared" si="721"/>
        <v>Blank</v>
      </c>
      <c r="Q4489" s="197" t="str">
        <f>IF(D4489=0,"Blank",IF(D4489="BEV",E4489*(1-'3 Model Input'!E$54), E4489))</f>
        <v>Blank</v>
      </c>
      <c r="R4489" s="198" t="str">
        <f>IF(D4489=0,"Blank",IF(D4489="PHEV",F4489/G4489,F4489*(1-'3 Model Input'!E$54)/G4489))</f>
        <v>Blank</v>
      </c>
      <c r="S4489" s="198" t="str">
        <f>IF(D4489=0,"Blank",IF(D4489="PHEV",MIN(M4489,E4489),MIN(M4489,(E4489*(1-'3 Model Input'!E$54)))))</f>
        <v>Blank</v>
      </c>
      <c r="T4489" s="217" t="str">
        <f t="shared" si="722"/>
        <v>Blank</v>
      </c>
      <c r="U4489" s="89"/>
      <c r="V4489" s="216" t="str">
        <f>IF(D4489=0,"Blank",P4489*'3 Model Input'!E$50)</f>
        <v>Blank</v>
      </c>
      <c r="W4489" s="197" t="str">
        <f t="shared" si="723"/>
        <v>Blank</v>
      </c>
      <c r="X4489" s="197" t="str">
        <f t="shared" si="724"/>
        <v>Blank</v>
      </c>
      <c r="Y4489" s="197" t="str">
        <f t="shared" si="725"/>
        <v>Blank</v>
      </c>
      <c r="Z4489" s="197" t="str">
        <f t="shared" si="726"/>
        <v>Blank</v>
      </c>
      <c r="AA4489" s="223" t="str" cm="1">
        <f t="array" ref="AA4489">_xlfn.IFS(ISTEXT('3 Model Input'!F$70),"Missing",ISTEXT('3 Model Input'!I$70),"Missing",ISNUMBER('3 Model Input'!K$70),'3 Model Input'!K$70*P4489)</f>
        <v>Missing</v>
      </c>
      <c r="AB4489" s="89"/>
      <c r="AC4489" s="227" t="str" cm="1">
        <f t="array" ref="AC4489">IF(D4489=0,"Blank",_xlfn.IFS('3 Model Input'!E$61=1,(V4489*G4489)/T4489,'3 Model Input'!E$61=2,(W4489*G4489)/T4489,'3 Model Input'!E$61=3,(X4489*G4489)/T4489,'3 Model Input'!E$61=4,(Y4489*G4489)/T4489,'3 Model Input'!E$61=5,(Z4489*G4489)/T4489, ISTEXT('3 Model Input'!E$61),"Missing",'3 Model Input'!E$61=6,(AA4489*G4489)/T4489))</f>
        <v>Blank</v>
      </c>
      <c r="AD4489" s="202" t="str">
        <f t="shared" si="727"/>
        <v>Blank</v>
      </c>
      <c r="AE4489" s="202" t="str">
        <f t="shared" si="728"/>
        <v>Blank</v>
      </c>
      <c r="AF4489" s="217" t="str">
        <f t="shared" si="729"/>
        <v>Blank</v>
      </c>
      <c r="AG4489" s="9" t="str" cm="1">
        <f t="array" ref="AG4489">_xlfn.IFS(ISNUMBER(AC4489), "", ISNUMBER(SEARCH("Blank", AC4489)), "", ISERROR(AC4489), "Bad input on tab 3")</f>
        <v/>
      </c>
    </row>
    <row r="4490" spans="2:33" ht="15" customHeight="1" x14ac:dyDescent="0.75">
      <c r="B4490" s="205" t="str">
        <f>'5 Driver Data'!B4490</f>
        <v>4482</v>
      </c>
      <c r="C4490" s="193">
        <f>'5 Driver Data'!C4490</f>
        <v>0</v>
      </c>
      <c r="D4490" s="192">
        <f>'5 Driver Data'!D4490</f>
        <v>0</v>
      </c>
      <c r="E4490" s="191">
        <f>'5 Driver Data'!E4490</f>
        <v>0</v>
      </c>
      <c r="F4490" s="191">
        <f>'5 Driver Data'!F4490</f>
        <v>0</v>
      </c>
      <c r="G4490" s="191">
        <f>'5 Driver Data'!G4490</f>
        <v>0</v>
      </c>
      <c r="H4490" s="191">
        <f>'5 Driver Data'!H4490</f>
        <v>0</v>
      </c>
      <c r="I4490" s="191">
        <f>'5 Driver Data'!I4490</f>
        <v>0</v>
      </c>
      <c r="J4490" s="191">
        <f>'5 Driver Data'!J4490</f>
        <v>0</v>
      </c>
      <c r="K4490" s="206">
        <f>'5 Driver Data'!K4490</f>
        <v>0</v>
      </c>
      <c r="L4490" s="1"/>
      <c r="M4490" s="216" t="str">
        <f>IF(D4490=0,"Blank",'3 Model Input'!E$44*'3 Model Input'!E$45)</f>
        <v>Blank</v>
      </c>
      <c r="N4490" s="197" t="str">
        <f t="shared" si="720"/>
        <v>Blank</v>
      </c>
      <c r="O4490" s="197" t="str">
        <f>IF(D4490=0,"Blank",'3 Model Input'!E$49*(1-'3 Model Input'!E$51))</f>
        <v>Blank</v>
      </c>
      <c r="P4490" s="197" t="str">
        <f t="shared" si="721"/>
        <v>Blank</v>
      </c>
      <c r="Q4490" s="197" t="str">
        <f>IF(D4490=0,"Blank",IF(D4490="BEV",E4490*(1-'3 Model Input'!E$54), E4490))</f>
        <v>Blank</v>
      </c>
      <c r="R4490" s="198" t="str">
        <f>IF(D4490=0,"Blank",IF(D4490="PHEV",F4490/G4490,F4490*(1-'3 Model Input'!E$54)/G4490))</f>
        <v>Blank</v>
      </c>
      <c r="S4490" s="198" t="str">
        <f>IF(D4490=0,"Blank",IF(D4490="PHEV",MIN(M4490,E4490),MIN(M4490,(E4490*(1-'3 Model Input'!E$54)))))</f>
        <v>Blank</v>
      </c>
      <c r="T4490" s="217" t="str">
        <f t="shared" si="722"/>
        <v>Blank</v>
      </c>
      <c r="U4490" s="89"/>
      <c r="V4490" s="216" t="str">
        <f>IF(D4490=0,"Blank",P4490*'3 Model Input'!E$50)</f>
        <v>Blank</v>
      </c>
      <c r="W4490" s="197" t="str">
        <f t="shared" si="723"/>
        <v>Blank</v>
      </c>
      <c r="X4490" s="197" t="str">
        <f t="shared" si="724"/>
        <v>Blank</v>
      </c>
      <c r="Y4490" s="197" t="str">
        <f t="shared" si="725"/>
        <v>Blank</v>
      </c>
      <c r="Z4490" s="197" t="str">
        <f t="shared" si="726"/>
        <v>Blank</v>
      </c>
      <c r="AA4490" s="223" t="str" cm="1">
        <f t="array" ref="AA4490">_xlfn.IFS(ISTEXT('3 Model Input'!F$70),"Missing",ISTEXT('3 Model Input'!I$70),"Missing",ISNUMBER('3 Model Input'!K$70),'3 Model Input'!K$70*P4490)</f>
        <v>Missing</v>
      </c>
      <c r="AB4490" s="89"/>
      <c r="AC4490" s="227" t="str" cm="1">
        <f t="array" ref="AC4490">IF(D4490=0,"Blank",_xlfn.IFS('3 Model Input'!E$61=1,(V4490*G4490)/T4490,'3 Model Input'!E$61=2,(W4490*G4490)/T4490,'3 Model Input'!E$61=3,(X4490*G4490)/T4490,'3 Model Input'!E$61=4,(Y4490*G4490)/T4490,'3 Model Input'!E$61=5,(Z4490*G4490)/T4490, ISTEXT('3 Model Input'!E$61),"Missing",'3 Model Input'!E$61=6,(AA4490*G4490)/T4490))</f>
        <v>Blank</v>
      </c>
      <c r="AD4490" s="202" t="str">
        <f t="shared" si="727"/>
        <v>Blank</v>
      </c>
      <c r="AE4490" s="202" t="str">
        <f t="shared" si="728"/>
        <v>Blank</v>
      </c>
      <c r="AF4490" s="217" t="str">
        <f t="shared" si="729"/>
        <v>Blank</v>
      </c>
      <c r="AG4490" s="9" t="str" cm="1">
        <f t="array" ref="AG4490">_xlfn.IFS(ISNUMBER(AC4490), "", ISNUMBER(SEARCH("Blank", AC4490)), "", ISERROR(AC4490), "Bad input on tab 3")</f>
        <v/>
      </c>
    </row>
    <row r="4491" spans="2:33" ht="15" customHeight="1" x14ac:dyDescent="0.75">
      <c r="B4491" s="205" t="str">
        <f>'5 Driver Data'!B4491</f>
        <v>4483</v>
      </c>
      <c r="C4491" s="193">
        <f>'5 Driver Data'!C4491</f>
        <v>0</v>
      </c>
      <c r="D4491" s="192">
        <f>'5 Driver Data'!D4491</f>
        <v>0</v>
      </c>
      <c r="E4491" s="191">
        <f>'5 Driver Data'!E4491</f>
        <v>0</v>
      </c>
      <c r="F4491" s="191">
        <f>'5 Driver Data'!F4491</f>
        <v>0</v>
      </c>
      <c r="G4491" s="191">
        <f>'5 Driver Data'!G4491</f>
        <v>0</v>
      </c>
      <c r="H4491" s="191">
        <f>'5 Driver Data'!H4491</f>
        <v>0</v>
      </c>
      <c r="I4491" s="191">
        <f>'5 Driver Data'!I4491</f>
        <v>0</v>
      </c>
      <c r="J4491" s="191">
        <f>'5 Driver Data'!J4491</f>
        <v>0</v>
      </c>
      <c r="K4491" s="206">
        <f>'5 Driver Data'!K4491</f>
        <v>0</v>
      </c>
      <c r="L4491" s="1"/>
      <c r="M4491" s="216" t="str">
        <f>IF(D4491=0,"Blank",'3 Model Input'!E$44*'3 Model Input'!E$45)</f>
        <v>Blank</v>
      </c>
      <c r="N4491" s="197" t="str">
        <f t="shared" si="720"/>
        <v>Blank</v>
      </c>
      <c r="O4491" s="197" t="str">
        <f>IF(D4491=0,"Blank",'3 Model Input'!E$49*(1-'3 Model Input'!E$51))</f>
        <v>Blank</v>
      </c>
      <c r="P4491" s="197" t="str">
        <f t="shared" si="721"/>
        <v>Blank</v>
      </c>
      <c r="Q4491" s="197" t="str">
        <f>IF(D4491=0,"Blank",IF(D4491="BEV",E4491*(1-'3 Model Input'!E$54), E4491))</f>
        <v>Blank</v>
      </c>
      <c r="R4491" s="198" t="str">
        <f>IF(D4491=0,"Blank",IF(D4491="PHEV",F4491/G4491,F4491*(1-'3 Model Input'!E$54)/G4491))</f>
        <v>Blank</v>
      </c>
      <c r="S4491" s="198" t="str">
        <f>IF(D4491=0,"Blank",IF(D4491="PHEV",MIN(M4491,E4491),MIN(M4491,(E4491*(1-'3 Model Input'!E$54)))))</f>
        <v>Blank</v>
      </c>
      <c r="T4491" s="217" t="str">
        <f t="shared" si="722"/>
        <v>Blank</v>
      </c>
      <c r="U4491" s="89"/>
      <c r="V4491" s="216" t="str">
        <f>IF(D4491=0,"Blank",P4491*'3 Model Input'!E$50)</f>
        <v>Blank</v>
      </c>
      <c r="W4491" s="197" t="str">
        <f t="shared" si="723"/>
        <v>Blank</v>
      </c>
      <c r="X4491" s="197" t="str">
        <f t="shared" si="724"/>
        <v>Blank</v>
      </c>
      <c r="Y4491" s="197" t="str">
        <f t="shared" si="725"/>
        <v>Blank</v>
      </c>
      <c r="Z4491" s="197" t="str">
        <f t="shared" si="726"/>
        <v>Blank</v>
      </c>
      <c r="AA4491" s="223" t="str" cm="1">
        <f t="array" ref="AA4491">_xlfn.IFS(ISTEXT('3 Model Input'!F$70),"Missing",ISTEXT('3 Model Input'!I$70),"Missing",ISNUMBER('3 Model Input'!K$70),'3 Model Input'!K$70*P4491)</f>
        <v>Missing</v>
      </c>
      <c r="AB4491" s="89"/>
      <c r="AC4491" s="227" t="str" cm="1">
        <f t="array" ref="AC4491">IF(D4491=0,"Blank",_xlfn.IFS('3 Model Input'!E$61=1,(V4491*G4491)/T4491,'3 Model Input'!E$61=2,(W4491*G4491)/T4491,'3 Model Input'!E$61=3,(X4491*G4491)/T4491,'3 Model Input'!E$61=4,(Y4491*G4491)/T4491,'3 Model Input'!E$61=5,(Z4491*G4491)/T4491, ISTEXT('3 Model Input'!E$61),"Missing",'3 Model Input'!E$61=6,(AA4491*G4491)/T4491))</f>
        <v>Blank</v>
      </c>
      <c r="AD4491" s="202" t="str">
        <f t="shared" si="727"/>
        <v>Blank</v>
      </c>
      <c r="AE4491" s="202" t="str">
        <f t="shared" si="728"/>
        <v>Blank</v>
      </c>
      <c r="AF4491" s="217" t="str">
        <f t="shared" si="729"/>
        <v>Blank</v>
      </c>
      <c r="AG4491" s="9" t="str" cm="1">
        <f t="array" ref="AG4491">_xlfn.IFS(ISNUMBER(AC4491), "", ISNUMBER(SEARCH("Blank", AC4491)), "", ISERROR(AC4491), "Bad input on tab 3")</f>
        <v/>
      </c>
    </row>
    <row r="4492" spans="2:33" ht="15" customHeight="1" x14ac:dyDescent="0.75">
      <c r="B4492" s="205" t="str">
        <f>'5 Driver Data'!B4492</f>
        <v>4484</v>
      </c>
      <c r="C4492" s="193">
        <f>'5 Driver Data'!C4492</f>
        <v>0</v>
      </c>
      <c r="D4492" s="192">
        <f>'5 Driver Data'!D4492</f>
        <v>0</v>
      </c>
      <c r="E4492" s="191">
        <f>'5 Driver Data'!E4492</f>
        <v>0</v>
      </c>
      <c r="F4492" s="191">
        <f>'5 Driver Data'!F4492</f>
        <v>0</v>
      </c>
      <c r="G4492" s="191">
        <f>'5 Driver Data'!G4492</f>
        <v>0</v>
      </c>
      <c r="H4492" s="191">
        <f>'5 Driver Data'!H4492</f>
        <v>0</v>
      </c>
      <c r="I4492" s="191">
        <f>'5 Driver Data'!I4492</f>
        <v>0</v>
      </c>
      <c r="J4492" s="191">
        <f>'5 Driver Data'!J4492</f>
        <v>0</v>
      </c>
      <c r="K4492" s="206">
        <f>'5 Driver Data'!K4492</f>
        <v>0</v>
      </c>
      <c r="L4492" s="1"/>
      <c r="M4492" s="216" t="str">
        <f>IF(D4492=0,"Blank",'3 Model Input'!E$44*'3 Model Input'!E$45)</f>
        <v>Blank</v>
      </c>
      <c r="N4492" s="197" t="str">
        <f t="shared" si="720"/>
        <v>Blank</v>
      </c>
      <c r="O4492" s="197" t="str">
        <f>IF(D4492=0,"Blank",'3 Model Input'!E$49*(1-'3 Model Input'!E$51))</f>
        <v>Blank</v>
      </c>
      <c r="P4492" s="197" t="str">
        <f t="shared" si="721"/>
        <v>Blank</v>
      </c>
      <c r="Q4492" s="197" t="str">
        <f>IF(D4492=0,"Blank",IF(D4492="BEV",E4492*(1-'3 Model Input'!E$54), E4492))</f>
        <v>Blank</v>
      </c>
      <c r="R4492" s="198" t="str">
        <f>IF(D4492=0,"Blank",IF(D4492="PHEV",F4492/G4492,F4492*(1-'3 Model Input'!E$54)/G4492))</f>
        <v>Blank</v>
      </c>
      <c r="S4492" s="198" t="str">
        <f>IF(D4492=0,"Blank",IF(D4492="PHEV",MIN(M4492,E4492),MIN(M4492,(E4492*(1-'3 Model Input'!E$54)))))</f>
        <v>Blank</v>
      </c>
      <c r="T4492" s="217" t="str">
        <f t="shared" si="722"/>
        <v>Blank</v>
      </c>
      <c r="U4492" s="89"/>
      <c r="V4492" s="216" t="str">
        <f>IF(D4492=0,"Blank",P4492*'3 Model Input'!E$50)</f>
        <v>Blank</v>
      </c>
      <c r="W4492" s="197" t="str">
        <f t="shared" si="723"/>
        <v>Blank</v>
      </c>
      <c r="X4492" s="197" t="str">
        <f t="shared" si="724"/>
        <v>Blank</v>
      </c>
      <c r="Y4492" s="197" t="str">
        <f t="shared" si="725"/>
        <v>Blank</v>
      </c>
      <c r="Z4492" s="197" t="str">
        <f t="shared" si="726"/>
        <v>Blank</v>
      </c>
      <c r="AA4492" s="223" t="str" cm="1">
        <f t="array" ref="AA4492">_xlfn.IFS(ISTEXT('3 Model Input'!F$70),"Missing",ISTEXT('3 Model Input'!I$70),"Missing",ISNUMBER('3 Model Input'!K$70),'3 Model Input'!K$70*P4492)</f>
        <v>Missing</v>
      </c>
      <c r="AB4492" s="89"/>
      <c r="AC4492" s="227" t="str" cm="1">
        <f t="array" ref="AC4492">IF(D4492=0,"Blank",_xlfn.IFS('3 Model Input'!E$61=1,(V4492*G4492)/T4492,'3 Model Input'!E$61=2,(W4492*G4492)/T4492,'3 Model Input'!E$61=3,(X4492*G4492)/T4492,'3 Model Input'!E$61=4,(Y4492*G4492)/T4492,'3 Model Input'!E$61=5,(Z4492*G4492)/T4492, ISTEXT('3 Model Input'!E$61),"Missing",'3 Model Input'!E$61=6,(AA4492*G4492)/T4492))</f>
        <v>Blank</v>
      </c>
      <c r="AD4492" s="202" t="str">
        <f t="shared" si="727"/>
        <v>Blank</v>
      </c>
      <c r="AE4492" s="202" t="str">
        <f t="shared" si="728"/>
        <v>Blank</v>
      </c>
      <c r="AF4492" s="217" t="str">
        <f t="shared" si="729"/>
        <v>Blank</v>
      </c>
      <c r="AG4492" s="9" t="str" cm="1">
        <f t="array" ref="AG4492">_xlfn.IFS(ISNUMBER(AC4492), "", ISNUMBER(SEARCH("Blank", AC4492)), "", ISERROR(AC4492), "Bad input on tab 3")</f>
        <v/>
      </c>
    </row>
    <row r="4493" spans="2:33" ht="15" customHeight="1" x14ac:dyDescent="0.75">
      <c r="B4493" s="205" t="str">
        <f>'5 Driver Data'!B4493</f>
        <v>4485</v>
      </c>
      <c r="C4493" s="193">
        <f>'5 Driver Data'!C4493</f>
        <v>0</v>
      </c>
      <c r="D4493" s="192">
        <f>'5 Driver Data'!D4493</f>
        <v>0</v>
      </c>
      <c r="E4493" s="191">
        <f>'5 Driver Data'!E4493</f>
        <v>0</v>
      </c>
      <c r="F4493" s="191">
        <f>'5 Driver Data'!F4493</f>
        <v>0</v>
      </c>
      <c r="G4493" s="191">
        <f>'5 Driver Data'!G4493</f>
        <v>0</v>
      </c>
      <c r="H4493" s="191">
        <f>'5 Driver Data'!H4493</f>
        <v>0</v>
      </c>
      <c r="I4493" s="191">
        <f>'5 Driver Data'!I4493</f>
        <v>0</v>
      </c>
      <c r="J4493" s="191">
        <f>'5 Driver Data'!J4493</f>
        <v>0</v>
      </c>
      <c r="K4493" s="206">
        <f>'5 Driver Data'!K4493</f>
        <v>0</v>
      </c>
      <c r="L4493" s="1"/>
      <c r="M4493" s="216" t="str">
        <f>IF(D4493=0,"Blank",'3 Model Input'!E$44*'3 Model Input'!E$45)</f>
        <v>Blank</v>
      </c>
      <c r="N4493" s="197" t="str">
        <f t="shared" si="720"/>
        <v>Blank</v>
      </c>
      <c r="O4493" s="197" t="str">
        <f>IF(D4493=0,"Blank",'3 Model Input'!E$49*(1-'3 Model Input'!E$51))</f>
        <v>Blank</v>
      </c>
      <c r="P4493" s="197" t="str">
        <f t="shared" si="721"/>
        <v>Blank</v>
      </c>
      <c r="Q4493" s="197" t="str">
        <f>IF(D4493=0,"Blank",IF(D4493="BEV",E4493*(1-'3 Model Input'!E$54), E4493))</f>
        <v>Blank</v>
      </c>
      <c r="R4493" s="198" t="str">
        <f>IF(D4493=0,"Blank",IF(D4493="PHEV",F4493/G4493,F4493*(1-'3 Model Input'!E$54)/G4493))</f>
        <v>Blank</v>
      </c>
      <c r="S4493" s="198" t="str">
        <f>IF(D4493=0,"Blank",IF(D4493="PHEV",MIN(M4493,E4493),MIN(M4493,(E4493*(1-'3 Model Input'!E$54)))))</f>
        <v>Blank</v>
      </c>
      <c r="T4493" s="217" t="str">
        <f t="shared" si="722"/>
        <v>Blank</v>
      </c>
      <c r="U4493" s="89"/>
      <c r="V4493" s="216" t="str">
        <f>IF(D4493=0,"Blank",P4493*'3 Model Input'!E$50)</f>
        <v>Blank</v>
      </c>
      <c r="W4493" s="197" t="str">
        <f t="shared" si="723"/>
        <v>Blank</v>
      </c>
      <c r="X4493" s="197" t="str">
        <f t="shared" si="724"/>
        <v>Blank</v>
      </c>
      <c r="Y4493" s="197" t="str">
        <f t="shared" si="725"/>
        <v>Blank</v>
      </c>
      <c r="Z4493" s="197" t="str">
        <f t="shared" si="726"/>
        <v>Blank</v>
      </c>
      <c r="AA4493" s="223" t="str" cm="1">
        <f t="array" ref="AA4493">_xlfn.IFS(ISTEXT('3 Model Input'!F$70),"Missing",ISTEXT('3 Model Input'!I$70),"Missing",ISNUMBER('3 Model Input'!K$70),'3 Model Input'!K$70*P4493)</f>
        <v>Missing</v>
      </c>
      <c r="AB4493" s="89"/>
      <c r="AC4493" s="227" t="str" cm="1">
        <f t="array" ref="AC4493">IF(D4493=0,"Blank",_xlfn.IFS('3 Model Input'!E$61=1,(V4493*G4493)/T4493,'3 Model Input'!E$61=2,(W4493*G4493)/T4493,'3 Model Input'!E$61=3,(X4493*G4493)/T4493,'3 Model Input'!E$61=4,(Y4493*G4493)/T4493,'3 Model Input'!E$61=5,(Z4493*G4493)/T4493, ISTEXT('3 Model Input'!E$61),"Missing",'3 Model Input'!E$61=6,(AA4493*G4493)/T4493))</f>
        <v>Blank</v>
      </c>
      <c r="AD4493" s="202" t="str">
        <f t="shared" si="727"/>
        <v>Blank</v>
      </c>
      <c r="AE4493" s="202" t="str">
        <f t="shared" si="728"/>
        <v>Blank</v>
      </c>
      <c r="AF4493" s="217" t="str">
        <f t="shared" si="729"/>
        <v>Blank</v>
      </c>
      <c r="AG4493" s="9" t="str" cm="1">
        <f t="array" ref="AG4493">_xlfn.IFS(ISNUMBER(AC4493), "", ISNUMBER(SEARCH("Blank", AC4493)), "", ISERROR(AC4493), "Bad input on tab 3")</f>
        <v/>
      </c>
    </row>
    <row r="4494" spans="2:33" ht="15" customHeight="1" x14ac:dyDescent="0.75">
      <c r="B4494" s="205" t="str">
        <f>'5 Driver Data'!B4494</f>
        <v>4486</v>
      </c>
      <c r="C4494" s="193">
        <f>'5 Driver Data'!C4494</f>
        <v>0</v>
      </c>
      <c r="D4494" s="192">
        <f>'5 Driver Data'!D4494</f>
        <v>0</v>
      </c>
      <c r="E4494" s="191">
        <f>'5 Driver Data'!E4494</f>
        <v>0</v>
      </c>
      <c r="F4494" s="191">
        <f>'5 Driver Data'!F4494</f>
        <v>0</v>
      </c>
      <c r="G4494" s="191">
        <f>'5 Driver Data'!G4494</f>
        <v>0</v>
      </c>
      <c r="H4494" s="191">
        <f>'5 Driver Data'!H4494</f>
        <v>0</v>
      </c>
      <c r="I4494" s="191">
        <f>'5 Driver Data'!I4494</f>
        <v>0</v>
      </c>
      <c r="J4494" s="191">
        <f>'5 Driver Data'!J4494</f>
        <v>0</v>
      </c>
      <c r="K4494" s="206">
        <f>'5 Driver Data'!K4494</f>
        <v>0</v>
      </c>
      <c r="L4494" s="1"/>
      <c r="M4494" s="216" t="str">
        <f>IF(D4494=0,"Blank",'3 Model Input'!E$44*'3 Model Input'!E$45)</f>
        <v>Blank</v>
      </c>
      <c r="N4494" s="197" t="str">
        <f t="shared" si="720"/>
        <v>Blank</v>
      </c>
      <c r="O4494" s="197" t="str">
        <f>IF(D4494=0,"Blank",'3 Model Input'!E$49*(1-'3 Model Input'!E$51))</f>
        <v>Blank</v>
      </c>
      <c r="P4494" s="197" t="str">
        <f t="shared" si="721"/>
        <v>Blank</v>
      </c>
      <c r="Q4494" s="197" t="str">
        <f>IF(D4494=0,"Blank",IF(D4494="BEV",E4494*(1-'3 Model Input'!E$54), E4494))</f>
        <v>Blank</v>
      </c>
      <c r="R4494" s="198" t="str">
        <f>IF(D4494=0,"Blank",IF(D4494="PHEV",F4494/G4494,F4494*(1-'3 Model Input'!E$54)/G4494))</f>
        <v>Blank</v>
      </c>
      <c r="S4494" s="198" t="str">
        <f>IF(D4494=0,"Blank",IF(D4494="PHEV",MIN(M4494,E4494),MIN(M4494,(E4494*(1-'3 Model Input'!E$54)))))</f>
        <v>Blank</v>
      </c>
      <c r="T4494" s="217" t="str">
        <f t="shared" si="722"/>
        <v>Blank</v>
      </c>
      <c r="U4494" s="89"/>
      <c r="V4494" s="216" t="str">
        <f>IF(D4494=0,"Blank",P4494*'3 Model Input'!E$50)</f>
        <v>Blank</v>
      </c>
      <c r="W4494" s="197" t="str">
        <f t="shared" si="723"/>
        <v>Blank</v>
      </c>
      <c r="X4494" s="197" t="str">
        <f t="shared" si="724"/>
        <v>Blank</v>
      </c>
      <c r="Y4494" s="197" t="str">
        <f t="shared" si="725"/>
        <v>Blank</v>
      </c>
      <c r="Z4494" s="197" t="str">
        <f t="shared" si="726"/>
        <v>Blank</v>
      </c>
      <c r="AA4494" s="223" t="str" cm="1">
        <f t="array" ref="AA4494">_xlfn.IFS(ISTEXT('3 Model Input'!F$70),"Missing",ISTEXT('3 Model Input'!I$70),"Missing",ISNUMBER('3 Model Input'!K$70),'3 Model Input'!K$70*P4494)</f>
        <v>Missing</v>
      </c>
      <c r="AB4494" s="89"/>
      <c r="AC4494" s="227" t="str" cm="1">
        <f t="array" ref="AC4494">IF(D4494=0,"Blank",_xlfn.IFS('3 Model Input'!E$61=1,(V4494*G4494)/T4494,'3 Model Input'!E$61=2,(W4494*G4494)/T4494,'3 Model Input'!E$61=3,(X4494*G4494)/T4494,'3 Model Input'!E$61=4,(Y4494*G4494)/T4494,'3 Model Input'!E$61=5,(Z4494*G4494)/T4494, ISTEXT('3 Model Input'!E$61),"Missing",'3 Model Input'!E$61=6,(AA4494*G4494)/T4494))</f>
        <v>Blank</v>
      </c>
      <c r="AD4494" s="202" t="str">
        <f t="shared" si="727"/>
        <v>Blank</v>
      </c>
      <c r="AE4494" s="202" t="str">
        <f t="shared" si="728"/>
        <v>Blank</v>
      </c>
      <c r="AF4494" s="217" t="str">
        <f t="shared" si="729"/>
        <v>Blank</v>
      </c>
      <c r="AG4494" s="9" t="str" cm="1">
        <f t="array" ref="AG4494">_xlfn.IFS(ISNUMBER(AC4494), "", ISNUMBER(SEARCH("Blank", AC4494)), "", ISERROR(AC4494), "Bad input on tab 3")</f>
        <v/>
      </c>
    </row>
    <row r="4495" spans="2:33" ht="15" customHeight="1" x14ac:dyDescent="0.75">
      <c r="B4495" s="205" t="str">
        <f>'5 Driver Data'!B4495</f>
        <v>4487</v>
      </c>
      <c r="C4495" s="193">
        <f>'5 Driver Data'!C4495</f>
        <v>0</v>
      </c>
      <c r="D4495" s="192">
        <f>'5 Driver Data'!D4495</f>
        <v>0</v>
      </c>
      <c r="E4495" s="191">
        <f>'5 Driver Data'!E4495</f>
        <v>0</v>
      </c>
      <c r="F4495" s="191">
        <f>'5 Driver Data'!F4495</f>
        <v>0</v>
      </c>
      <c r="G4495" s="191">
        <f>'5 Driver Data'!G4495</f>
        <v>0</v>
      </c>
      <c r="H4495" s="191">
        <f>'5 Driver Data'!H4495</f>
        <v>0</v>
      </c>
      <c r="I4495" s="191">
        <f>'5 Driver Data'!I4495</f>
        <v>0</v>
      </c>
      <c r="J4495" s="191">
        <f>'5 Driver Data'!J4495</f>
        <v>0</v>
      </c>
      <c r="K4495" s="206">
        <f>'5 Driver Data'!K4495</f>
        <v>0</v>
      </c>
      <c r="L4495" s="1"/>
      <c r="M4495" s="216" t="str">
        <f>IF(D4495=0,"Blank",'3 Model Input'!E$44*'3 Model Input'!E$45)</f>
        <v>Blank</v>
      </c>
      <c r="N4495" s="197" t="str">
        <f t="shared" si="720"/>
        <v>Blank</v>
      </c>
      <c r="O4495" s="197" t="str">
        <f>IF(D4495=0,"Blank",'3 Model Input'!E$49*(1-'3 Model Input'!E$51))</f>
        <v>Blank</v>
      </c>
      <c r="P4495" s="197" t="str">
        <f t="shared" si="721"/>
        <v>Blank</v>
      </c>
      <c r="Q4495" s="197" t="str">
        <f>IF(D4495=0,"Blank",IF(D4495="BEV",E4495*(1-'3 Model Input'!E$54), E4495))</f>
        <v>Blank</v>
      </c>
      <c r="R4495" s="198" t="str">
        <f>IF(D4495=0,"Blank",IF(D4495="PHEV",F4495/G4495,F4495*(1-'3 Model Input'!E$54)/G4495))</f>
        <v>Blank</v>
      </c>
      <c r="S4495" s="198" t="str">
        <f>IF(D4495=0,"Blank",IF(D4495="PHEV",MIN(M4495,E4495),MIN(M4495,(E4495*(1-'3 Model Input'!E$54)))))</f>
        <v>Blank</v>
      </c>
      <c r="T4495" s="217" t="str">
        <f t="shared" si="722"/>
        <v>Blank</v>
      </c>
      <c r="U4495" s="89"/>
      <c r="V4495" s="216" t="str">
        <f>IF(D4495=0,"Blank",P4495*'3 Model Input'!E$50)</f>
        <v>Blank</v>
      </c>
      <c r="W4495" s="197" t="str">
        <f t="shared" si="723"/>
        <v>Blank</v>
      </c>
      <c r="X4495" s="197" t="str">
        <f t="shared" si="724"/>
        <v>Blank</v>
      </c>
      <c r="Y4495" s="197" t="str">
        <f t="shared" si="725"/>
        <v>Blank</v>
      </c>
      <c r="Z4495" s="197" t="str">
        <f t="shared" si="726"/>
        <v>Blank</v>
      </c>
      <c r="AA4495" s="223" t="str" cm="1">
        <f t="array" ref="AA4495">_xlfn.IFS(ISTEXT('3 Model Input'!F$70),"Missing",ISTEXT('3 Model Input'!I$70),"Missing",ISNUMBER('3 Model Input'!K$70),'3 Model Input'!K$70*P4495)</f>
        <v>Missing</v>
      </c>
      <c r="AB4495" s="89"/>
      <c r="AC4495" s="227" t="str" cm="1">
        <f t="array" ref="AC4495">IF(D4495=0,"Blank",_xlfn.IFS('3 Model Input'!E$61=1,(V4495*G4495)/T4495,'3 Model Input'!E$61=2,(W4495*G4495)/T4495,'3 Model Input'!E$61=3,(X4495*G4495)/T4495,'3 Model Input'!E$61=4,(Y4495*G4495)/T4495,'3 Model Input'!E$61=5,(Z4495*G4495)/T4495, ISTEXT('3 Model Input'!E$61),"Missing",'3 Model Input'!E$61=6,(AA4495*G4495)/T4495))</f>
        <v>Blank</v>
      </c>
      <c r="AD4495" s="202" t="str">
        <f t="shared" si="727"/>
        <v>Blank</v>
      </c>
      <c r="AE4495" s="202" t="str">
        <f t="shared" si="728"/>
        <v>Blank</v>
      </c>
      <c r="AF4495" s="217" t="str">
        <f t="shared" si="729"/>
        <v>Blank</v>
      </c>
      <c r="AG4495" s="9" t="str" cm="1">
        <f t="array" ref="AG4495">_xlfn.IFS(ISNUMBER(AC4495), "", ISNUMBER(SEARCH("Blank", AC4495)), "", ISERROR(AC4495), "Bad input on tab 3")</f>
        <v/>
      </c>
    </row>
    <row r="4496" spans="2:33" ht="15" customHeight="1" x14ac:dyDescent="0.75">
      <c r="B4496" s="205" t="str">
        <f>'5 Driver Data'!B4496</f>
        <v>4488</v>
      </c>
      <c r="C4496" s="193">
        <f>'5 Driver Data'!C4496</f>
        <v>0</v>
      </c>
      <c r="D4496" s="192">
        <f>'5 Driver Data'!D4496</f>
        <v>0</v>
      </c>
      <c r="E4496" s="191">
        <f>'5 Driver Data'!E4496</f>
        <v>0</v>
      </c>
      <c r="F4496" s="191">
        <f>'5 Driver Data'!F4496</f>
        <v>0</v>
      </c>
      <c r="G4496" s="191">
        <f>'5 Driver Data'!G4496</f>
        <v>0</v>
      </c>
      <c r="H4496" s="191">
        <f>'5 Driver Data'!H4496</f>
        <v>0</v>
      </c>
      <c r="I4496" s="191">
        <f>'5 Driver Data'!I4496</f>
        <v>0</v>
      </c>
      <c r="J4496" s="191">
        <f>'5 Driver Data'!J4496</f>
        <v>0</v>
      </c>
      <c r="K4496" s="206">
        <f>'5 Driver Data'!K4496</f>
        <v>0</v>
      </c>
      <c r="L4496" s="1"/>
      <c r="M4496" s="216" t="str">
        <f>IF(D4496=0,"Blank",'3 Model Input'!E$44*'3 Model Input'!E$45)</f>
        <v>Blank</v>
      </c>
      <c r="N4496" s="197" t="str">
        <f t="shared" si="720"/>
        <v>Blank</v>
      </c>
      <c r="O4496" s="197" t="str">
        <f>IF(D4496=0,"Blank",'3 Model Input'!E$49*(1-'3 Model Input'!E$51))</f>
        <v>Blank</v>
      </c>
      <c r="P4496" s="197" t="str">
        <f t="shared" si="721"/>
        <v>Blank</v>
      </c>
      <c r="Q4496" s="197" t="str">
        <f>IF(D4496=0,"Blank",IF(D4496="BEV",E4496*(1-'3 Model Input'!E$54), E4496))</f>
        <v>Blank</v>
      </c>
      <c r="R4496" s="198" t="str">
        <f>IF(D4496=0,"Blank",IF(D4496="PHEV",F4496/G4496,F4496*(1-'3 Model Input'!E$54)/G4496))</f>
        <v>Blank</v>
      </c>
      <c r="S4496" s="198" t="str">
        <f>IF(D4496=0,"Blank",IF(D4496="PHEV",MIN(M4496,E4496),MIN(M4496,(E4496*(1-'3 Model Input'!E$54)))))</f>
        <v>Blank</v>
      </c>
      <c r="T4496" s="217" t="str">
        <f t="shared" si="722"/>
        <v>Blank</v>
      </c>
      <c r="U4496" s="89"/>
      <c r="V4496" s="216" t="str">
        <f>IF(D4496=0,"Blank",P4496*'3 Model Input'!E$50)</f>
        <v>Blank</v>
      </c>
      <c r="W4496" s="197" t="str">
        <f t="shared" si="723"/>
        <v>Blank</v>
      </c>
      <c r="X4496" s="197" t="str">
        <f t="shared" si="724"/>
        <v>Blank</v>
      </c>
      <c r="Y4496" s="197" t="str">
        <f t="shared" si="725"/>
        <v>Blank</v>
      </c>
      <c r="Z4496" s="197" t="str">
        <f t="shared" si="726"/>
        <v>Blank</v>
      </c>
      <c r="AA4496" s="223" t="str" cm="1">
        <f t="array" ref="AA4496">_xlfn.IFS(ISTEXT('3 Model Input'!F$70),"Missing",ISTEXT('3 Model Input'!I$70),"Missing",ISNUMBER('3 Model Input'!K$70),'3 Model Input'!K$70*P4496)</f>
        <v>Missing</v>
      </c>
      <c r="AB4496" s="89"/>
      <c r="AC4496" s="227" t="str" cm="1">
        <f t="array" ref="AC4496">IF(D4496=0,"Blank",_xlfn.IFS('3 Model Input'!E$61=1,(V4496*G4496)/T4496,'3 Model Input'!E$61=2,(W4496*G4496)/T4496,'3 Model Input'!E$61=3,(X4496*G4496)/T4496,'3 Model Input'!E$61=4,(Y4496*G4496)/T4496,'3 Model Input'!E$61=5,(Z4496*G4496)/T4496, ISTEXT('3 Model Input'!E$61),"Missing",'3 Model Input'!E$61=6,(AA4496*G4496)/T4496))</f>
        <v>Blank</v>
      </c>
      <c r="AD4496" s="202" t="str">
        <f t="shared" si="727"/>
        <v>Blank</v>
      </c>
      <c r="AE4496" s="202" t="str">
        <f t="shared" si="728"/>
        <v>Blank</v>
      </c>
      <c r="AF4496" s="217" t="str">
        <f t="shared" si="729"/>
        <v>Blank</v>
      </c>
      <c r="AG4496" s="9" t="str" cm="1">
        <f t="array" ref="AG4496">_xlfn.IFS(ISNUMBER(AC4496), "", ISNUMBER(SEARCH("Blank", AC4496)), "", ISERROR(AC4496), "Bad input on tab 3")</f>
        <v/>
      </c>
    </row>
    <row r="4497" spans="2:33" ht="15" customHeight="1" x14ac:dyDescent="0.75">
      <c r="B4497" s="205" t="str">
        <f>'5 Driver Data'!B4497</f>
        <v>4489</v>
      </c>
      <c r="C4497" s="193">
        <f>'5 Driver Data'!C4497</f>
        <v>0</v>
      </c>
      <c r="D4497" s="192">
        <f>'5 Driver Data'!D4497</f>
        <v>0</v>
      </c>
      <c r="E4497" s="191">
        <f>'5 Driver Data'!E4497</f>
        <v>0</v>
      </c>
      <c r="F4497" s="191">
        <f>'5 Driver Data'!F4497</f>
        <v>0</v>
      </c>
      <c r="G4497" s="191">
        <f>'5 Driver Data'!G4497</f>
        <v>0</v>
      </c>
      <c r="H4497" s="191">
        <f>'5 Driver Data'!H4497</f>
        <v>0</v>
      </c>
      <c r="I4497" s="191">
        <f>'5 Driver Data'!I4497</f>
        <v>0</v>
      </c>
      <c r="J4497" s="191">
        <f>'5 Driver Data'!J4497</f>
        <v>0</v>
      </c>
      <c r="K4497" s="206">
        <f>'5 Driver Data'!K4497</f>
        <v>0</v>
      </c>
      <c r="L4497" s="1"/>
      <c r="M4497" s="216" t="str">
        <f>IF(D4497=0,"Blank",'3 Model Input'!E$44*'3 Model Input'!E$45)</f>
        <v>Blank</v>
      </c>
      <c r="N4497" s="197" t="str">
        <f t="shared" si="720"/>
        <v>Blank</v>
      </c>
      <c r="O4497" s="197" t="str">
        <f>IF(D4497=0,"Blank",'3 Model Input'!E$49*(1-'3 Model Input'!E$51))</f>
        <v>Blank</v>
      </c>
      <c r="P4497" s="197" t="str">
        <f t="shared" si="721"/>
        <v>Blank</v>
      </c>
      <c r="Q4497" s="197" t="str">
        <f>IF(D4497=0,"Blank",IF(D4497="BEV",E4497*(1-'3 Model Input'!E$54), E4497))</f>
        <v>Blank</v>
      </c>
      <c r="R4497" s="198" t="str">
        <f>IF(D4497=0,"Blank",IF(D4497="PHEV",F4497/G4497,F4497*(1-'3 Model Input'!E$54)/G4497))</f>
        <v>Blank</v>
      </c>
      <c r="S4497" s="198" t="str">
        <f>IF(D4497=0,"Blank",IF(D4497="PHEV",MIN(M4497,E4497),MIN(M4497,(E4497*(1-'3 Model Input'!E$54)))))</f>
        <v>Blank</v>
      </c>
      <c r="T4497" s="217" t="str">
        <f t="shared" si="722"/>
        <v>Blank</v>
      </c>
      <c r="U4497" s="89"/>
      <c r="V4497" s="216" t="str">
        <f>IF(D4497=0,"Blank",P4497*'3 Model Input'!E$50)</f>
        <v>Blank</v>
      </c>
      <c r="W4497" s="197" t="str">
        <f t="shared" si="723"/>
        <v>Blank</v>
      </c>
      <c r="X4497" s="197" t="str">
        <f t="shared" si="724"/>
        <v>Blank</v>
      </c>
      <c r="Y4497" s="197" t="str">
        <f t="shared" si="725"/>
        <v>Blank</v>
      </c>
      <c r="Z4497" s="197" t="str">
        <f t="shared" si="726"/>
        <v>Blank</v>
      </c>
      <c r="AA4497" s="223" t="str" cm="1">
        <f t="array" ref="AA4497">_xlfn.IFS(ISTEXT('3 Model Input'!F$70),"Missing",ISTEXT('3 Model Input'!I$70),"Missing",ISNUMBER('3 Model Input'!K$70),'3 Model Input'!K$70*P4497)</f>
        <v>Missing</v>
      </c>
      <c r="AB4497" s="89"/>
      <c r="AC4497" s="227" t="str" cm="1">
        <f t="array" ref="AC4497">IF(D4497=0,"Blank",_xlfn.IFS('3 Model Input'!E$61=1,(V4497*G4497)/T4497,'3 Model Input'!E$61=2,(W4497*G4497)/T4497,'3 Model Input'!E$61=3,(X4497*G4497)/T4497,'3 Model Input'!E$61=4,(Y4497*G4497)/T4497,'3 Model Input'!E$61=5,(Z4497*G4497)/T4497, ISTEXT('3 Model Input'!E$61),"Missing",'3 Model Input'!E$61=6,(AA4497*G4497)/T4497))</f>
        <v>Blank</v>
      </c>
      <c r="AD4497" s="202" t="str">
        <f t="shared" si="727"/>
        <v>Blank</v>
      </c>
      <c r="AE4497" s="202" t="str">
        <f t="shared" si="728"/>
        <v>Blank</v>
      </c>
      <c r="AF4497" s="217" t="str">
        <f t="shared" si="729"/>
        <v>Blank</v>
      </c>
      <c r="AG4497" s="9" t="str" cm="1">
        <f t="array" ref="AG4497">_xlfn.IFS(ISNUMBER(AC4497), "", ISNUMBER(SEARCH("Blank", AC4497)), "", ISERROR(AC4497), "Bad input on tab 3")</f>
        <v/>
      </c>
    </row>
    <row r="4498" spans="2:33" ht="15" customHeight="1" x14ac:dyDescent="0.75">
      <c r="B4498" s="205" t="str">
        <f>'5 Driver Data'!B4498</f>
        <v>4490</v>
      </c>
      <c r="C4498" s="193">
        <f>'5 Driver Data'!C4498</f>
        <v>0</v>
      </c>
      <c r="D4498" s="192">
        <f>'5 Driver Data'!D4498</f>
        <v>0</v>
      </c>
      <c r="E4498" s="191">
        <f>'5 Driver Data'!E4498</f>
        <v>0</v>
      </c>
      <c r="F4498" s="191">
        <f>'5 Driver Data'!F4498</f>
        <v>0</v>
      </c>
      <c r="G4498" s="191">
        <f>'5 Driver Data'!G4498</f>
        <v>0</v>
      </c>
      <c r="H4498" s="191">
        <f>'5 Driver Data'!H4498</f>
        <v>0</v>
      </c>
      <c r="I4498" s="191">
        <f>'5 Driver Data'!I4498</f>
        <v>0</v>
      </c>
      <c r="J4498" s="191">
        <f>'5 Driver Data'!J4498</f>
        <v>0</v>
      </c>
      <c r="K4498" s="206">
        <f>'5 Driver Data'!K4498</f>
        <v>0</v>
      </c>
      <c r="L4498" s="1"/>
      <c r="M4498" s="216" t="str">
        <f>IF(D4498=0,"Blank",'3 Model Input'!E$44*'3 Model Input'!E$45)</f>
        <v>Blank</v>
      </c>
      <c r="N4498" s="197" t="str">
        <f t="shared" si="720"/>
        <v>Blank</v>
      </c>
      <c r="O4498" s="197" t="str">
        <f>IF(D4498=0,"Blank",'3 Model Input'!E$49*(1-'3 Model Input'!E$51))</f>
        <v>Blank</v>
      </c>
      <c r="P4498" s="197" t="str">
        <f t="shared" si="721"/>
        <v>Blank</v>
      </c>
      <c r="Q4498" s="197" t="str">
        <f>IF(D4498=0,"Blank",IF(D4498="BEV",E4498*(1-'3 Model Input'!E$54), E4498))</f>
        <v>Blank</v>
      </c>
      <c r="R4498" s="198" t="str">
        <f>IF(D4498=0,"Blank",IF(D4498="PHEV",F4498/G4498,F4498*(1-'3 Model Input'!E$54)/G4498))</f>
        <v>Blank</v>
      </c>
      <c r="S4498" s="198" t="str">
        <f>IF(D4498=0,"Blank",IF(D4498="PHEV",MIN(M4498,E4498),MIN(M4498,(E4498*(1-'3 Model Input'!E$54)))))</f>
        <v>Blank</v>
      </c>
      <c r="T4498" s="217" t="str">
        <f t="shared" si="722"/>
        <v>Blank</v>
      </c>
      <c r="U4498" s="89"/>
      <c r="V4498" s="216" t="str">
        <f>IF(D4498=0,"Blank",P4498*'3 Model Input'!E$50)</f>
        <v>Blank</v>
      </c>
      <c r="W4498" s="197" t="str">
        <f t="shared" si="723"/>
        <v>Blank</v>
      </c>
      <c r="X4498" s="197" t="str">
        <f t="shared" si="724"/>
        <v>Blank</v>
      </c>
      <c r="Y4498" s="197" t="str">
        <f t="shared" si="725"/>
        <v>Blank</v>
      </c>
      <c r="Z4498" s="197" t="str">
        <f t="shared" si="726"/>
        <v>Blank</v>
      </c>
      <c r="AA4498" s="223" t="str" cm="1">
        <f t="array" ref="AA4498">_xlfn.IFS(ISTEXT('3 Model Input'!F$70),"Missing",ISTEXT('3 Model Input'!I$70),"Missing",ISNUMBER('3 Model Input'!K$70),'3 Model Input'!K$70*P4498)</f>
        <v>Missing</v>
      </c>
      <c r="AB4498" s="89"/>
      <c r="AC4498" s="227" t="str" cm="1">
        <f t="array" ref="AC4498">IF(D4498=0,"Blank",_xlfn.IFS('3 Model Input'!E$61=1,(V4498*G4498)/T4498,'3 Model Input'!E$61=2,(W4498*G4498)/T4498,'3 Model Input'!E$61=3,(X4498*G4498)/T4498,'3 Model Input'!E$61=4,(Y4498*G4498)/T4498,'3 Model Input'!E$61=5,(Z4498*G4498)/T4498, ISTEXT('3 Model Input'!E$61),"Missing",'3 Model Input'!E$61=6,(AA4498*G4498)/T4498))</f>
        <v>Blank</v>
      </c>
      <c r="AD4498" s="202" t="str">
        <f t="shared" si="727"/>
        <v>Blank</v>
      </c>
      <c r="AE4498" s="202" t="str">
        <f t="shared" si="728"/>
        <v>Blank</v>
      </c>
      <c r="AF4498" s="217" t="str">
        <f t="shared" si="729"/>
        <v>Blank</v>
      </c>
      <c r="AG4498" s="9" t="str" cm="1">
        <f t="array" ref="AG4498">_xlfn.IFS(ISNUMBER(AC4498), "", ISNUMBER(SEARCH("Blank", AC4498)), "", ISERROR(AC4498), "Bad input on tab 3")</f>
        <v/>
      </c>
    </row>
    <row r="4499" spans="2:33" ht="15" customHeight="1" x14ac:dyDescent="0.75">
      <c r="B4499" s="205" t="str">
        <f>'5 Driver Data'!B4499</f>
        <v>4491</v>
      </c>
      <c r="C4499" s="193">
        <f>'5 Driver Data'!C4499</f>
        <v>0</v>
      </c>
      <c r="D4499" s="192">
        <f>'5 Driver Data'!D4499</f>
        <v>0</v>
      </c>
      <c r="E4499" s="191">
        <f>'5 Driver Data'!E4499</f>
        <v>0</v>
      </c>
      <c r="F4499" s="191">
        <f>'5 Driver Data'!F4499</f>
        <v>0</v>
      </c>
      <c r="G4499" s="191">
        <f>'5 Driver Data'!G4499</f>
        <v>0</v>
      </c>
      <c r="H4499" s="191">
        <f>'5 Driver Data'!H4499</f>
        <v>0</v>
      </c>
      <c r="I4499" s="191">
        <f>'5 Driver Data'!I4499</f>
        <v>0</v>
      </c>
      <c r="J4499" s="191">
        <f>'5 Driver Data'!J4499</f>
        <v>0</v>
      </c>
      <c r="K4499" s="206">
        <f>'5 Driver Data'!K4499</f>
        <v>0</v>
      </c>
      <c r="L4499" s="1"/>
      <c r="M4499" s="216" t="str">
        <f>IF(D4499=0,"Blank",'3 Model Input'!E$44*'3 Model Input'!E$45)</f>
        <v>Blank</v>
      </c>
      <c r="N4499" s="197" t="str">
        <f t="shared" si="720"/>
        <v>Blank</v>
      </c>
      <c r="O4499" s="197" t="str">
        <f>IF(D4499=0,"Blank",'3 Model Input'!E$49*(1-'3 Model Input'!E$51))</f>
        <v>Blank</v>
      </c>
      <c r="P4499" s="197" t="str">
        <f t="shared" si="721"/>
        <v>Blank</v>
      </c>
      <c r="Q4499" s="197" t="str">
        <f>IF(D4499=0,"Blank",IF(D4499="BEV",E4499*(1-'3 Model Input'!E$54), E4499))</f>
        <v>Blank</v>
      </c>
      <c r="R4499" s="198" t="str">
        <f>IF(D4499=0,"Blank",IF(D4499="PHEV",F4499/G4499,F4499*(1-'3 Model Input'!E$54)/G4499))</f>
        <v>Blank</v>
      </c>
      <c r="S4499" s="198" t="str">
        <f>IF(D4499=0,"Blank",IF(D4499="PHEV",MIN(M4499,E4499),MIN(M4499,(E4499*(1-'3 Model Input'!E$54)))))</f>
        <v>Blank</v>
      </c>
      <c r="T4499" s="217" t="str">
        <f t="shared" si="722"/>
        <v>Blank</v>
      </c>
      <c r="U4499" s="89"/>
      <c r="V4499" s="216" t="str">
        <f>IF(D4499=0,"Blank",P4499*'3 Model Input'!E$50)</f>
        <v>Blank</v>
      </c>
      <c r="W4499" s="197" t="str">
        <f t="shared" si="723"/>
        <v>Blank</v>
      </c>
      <c r="X4499" s="197" t="str">
        <f t="shared" si="724"/>
        <v>Blank</v>
      </c>
      <c r="Y4499" s="197" t="str">
        <f t="shared" si="725"/>
        <v>Blank</v>
      </c>
      <c r="Z4499" s="197" t="str">
        <f t="shared" si="726"/>
        <v>Blank</v>
      </c>
      <c r="AA4499" s="223" t="str" cm="1">
        <f t="array" ref="AA4499">_xlfn.IFS(ISTEXT('3 Model Input'!F$70),"Missing",ISTEXT('3 Model Input'!I$70),"Missing",ISNUMBER('3 Model Input'!K$70),'3 Model Input'!K$70*P4499)</f>
        <v>Missing</v>
      </c>
      <c r="AB4499" s="89"/>
      <c r="AC4499" s="227" t="str" cm="1">
        <f t="array" ref="AC4499">IF(D4499=0,"Blank",_xlfn.IFS('3 Model Input'!E$61=1,(V4499*G4499)/T4499,'3 Model Input'!E$61=2,(W4499*G4499)/T4499,'3 Model Input'!E$61=3,(X4499*G4499)/T4499,'3 Model Input'!E$61=4,(Y4499*G4499)/T4499,'3 Model Input'!E$61=5,(Z4499*G4499)/T4499, ISTEXT('3 Model Input'!E$61),"Missing",'3 Model Input'!E$61=6,(AA4499*G4499)/T4499))</f>
        <v>Blank</v>
      </c>
      <c r="AD4499" s="202" t="str">
        <f t="shared" si="727"/>
        <v>Blank</v>
      </c>
      <c r="AE4499" s="202" t="str">
        <f t="shared" si="728"/>
        <v>Blank</v>
      </c>
      <c r="AF4499" s="217" t="str">
        <f t="shared" si="729"/>
        <v>Blank</v>
      </c>
      <c r="AG4499" s="9" t="str" cm="1">
        <f t="array" ref="AG4499">_xlfn.IFS(ISNUMBER(AC4499), "", ISNUMBER(SEARCH("Blank", AC4499)), "", ISERROR(AC4499), "Bad input on tab 3")</f>
        <v/>
      </c>
    </row>
    <row r="4500" spans="2:33" ht="15" customHeight="1" x14ac:dyDescent="0.75">
      <c r="B4500" s="205" t="str">
        <f>'5 Driver Data'!B4500</f>
        <v>4492</v>
      </c>
      <c r="C4500" s="193">
        <f>'5 Driver Data'!C4500</f>
        <v>0</v>
      </c>
      <c r="D4500" s="192">
        <f>'5 Driver Data'!D4500</f>
        <v>0</v>
      </c>
      <c r="E4500" s="191">
        <f>'5 Driver Data'!E4500</f>
        <v>0</v>
      </c>
      <c r="F4500" s="191">
        <f>'5 Driver Data'!F4500</f>
        <v>0</v>
      </c>
      <c r="G4500" s="191">
        <f>'5 Driver Data'!G4500</f>
        <v>0</v>
      </c>
      <c r="H4500" s="191">
        <f>'5 Driver Data'!H4500</f>
        <v>0</v>
      </c>
      <c r="I4500" s="191">
        <f>'5 Driver Data'!I4500</f>
        <v>0</v>
      </c>
      <c r="J4500" s="191">
        <f>'5 Driver Data'!J4500</f>
        <v>0</v>
      </c>
      <c r="K4500" s="206">
        <f>'5 Driver Data'!K4500</f>
        <v>0</v>
      </c>
      <c r="L4500" s="1"/>
      <c r="M4500" s="216" t="str">
        <f>IF(D4500=0,"Blank",'3 Model Input'!E$44*'3 Model Input'!E$45)</f>
        <v>Blank</v>
      </c>
      <c r="N4500" s="197" t="str">
        <f t="shared" si="720"/>
        <v>Blank</v>
      </c>
      <c r="O4500" s="197" t="str">
        <f>IF(D4500=0,"Blank",'3 Model Input'!E$49*(1-'3 Model Input'!E$51))</f>
        <v>Blank</v>
      </c>
      <c r="P4500" s="197" t="str">
        <f t="shared" si="721"/>
        <v>Blank</v>
      </c>
      <c r="Q4500" s="197" t="str">
        <f>IF(D4500=0,"Blank",IF(D4500="BEV",E4500*(1-'3 Model Input'!E$54), E4500))</f>
        <v>Blank</v>
      </c>
      <c r="R4500" s="198" t="str">
        <f>IF(D4500=0,"Blank",IF(D4500="PHEV",F4500/G4500,F4500*(1-'3 Model Input'!E$54)/G4500))</f>
        <v>Blank</v>
      </c>
      <c r="S4500" s="198" t="str">
        <f>IF(D4500=0,"Blank",IF(D4500="PHEV",MIN(M4500,E4500),MIN(M4500,(E4500*(1-'3 Model Input'!E$54)))))</f>
        <v>Blank</v>
      </c>
      <c r="T4500" s="217" t="str">
        <f t="shared" si="722"/>
        <v>Blank</v>
      </c>
      <c r="U4500" s="89"/>
      <c r="V4500" s="216" t="str">
        <f>IF(D4500=0,"Blank",P4500*'3 Model Input'!E$50)</f>
        <v>Blank</v>
      </c>
      <c r="W4500" s="197" t="str">
        <f t="shared" si="723"/>
        <v>Blank</v>
      </c>
      <c r="X4500" s="197" t="str">
        <f t="shared" si="724"/>
        <v>Blank</v>
      </c>
      <c r="Y4500" s="197" t="str">
        <f t="shared" si="725"/>
        <v>Blank</v>
      </c>
      <c r="Z4500" s="197" t="str">
        <f t="shared" si="726"/>
        <v>Blank</v>
      </c>
      <c r="AA4500" s="223" t="str" cm="1">
        <f t="array" ref="AA4500">_xlfn.IFS(ISTEXT('3 Model Input'!F$70),"Missing",ISTEXT('3 Model Input'!I$70),"Missing",ISNUMBER('3 Model Input'!K$70),'3 Model Input'!K$70*P4500)</f>
        <v>Missing</v>
      </c>
      <c r="AB4500" s="89"/>
      <c r="AC4500" s="227" t="str" cm="1">
        <f t="array" ref="AC4500">IF(D4500=0,"Blank",_xlfn.IFS('3 Model Input'!E$61=1,(V4500*G4500)/T4500,'3 Model Input'!E$61=2,(W4500*G4500)/T4500,'3 Model Input'!E$61=3,(X4500*G4500)/T4500,'3 Model Input'!E$61=4,(Y4500*G4500)/T4500,'3 Model Input'!E$61=5,(Z4500*G4500)/T4500, ISTEXT('3 Model Input'!E$61),"Missing",'3 Model Input'!E$61=6,(AA4500*G4500)/T4500))</f>
        <v>Blank</v>
      </c>
      <c r="AD4500" s="202" t="str">
        <f t="shared" si="727"/>
        <v>Blank</v>
      </c>
      <c r="AE4500" s="202" t="str">
        <f t="shared" si="728"/>
        <v>Blank</v>
      </c>
      <c r="AF4500" s="217" t="str">
        <f t="shared" si="729"/>
        <v>Blank</v>
      </c>
      <c r="AG4500" s="9" t="str" cm="1">
        <f t="array" ref="AG4500">_xlfn.IFS(ISNUMBER(AC4500), "", ISNUMBER(SEARCH("Blank", AC4500)), "", ISERROR(AC4500), "Bad input on tab 3")</f>
        <v/>
      </c>
    </row>
    <row r="4501" spans="2:33" ht="15" customHeight="1" x14ac:dyDescent="0.75">
      <c r="B4501" s="205" t="str">
        <f>'5 Driver Data'!B4501</f>
        <v>4493</v>
      </c>
      <c r="C4501" s="193">
        <f>'5 Driver Data'!C4501</f>
        <v>0</v>
      </c>
      <c r="D4501" s="192">
        <f>'5 Driver Data'!D4501</f>
        <v>0</v>
      </c>
      <c r="E4501" s="191">
        <f>'5 Driver Data'!E4501</f>
        <v>0</v>
      </c>
      <c r="F4501" s="191">
        <f>'5 Driver Data'!F4501</f>
        <v>0</v>
      </c>
      <c r="G4501" s="191">
        <f>'5 Driver Data'!G4501</f>
        <v>0</v>
      </c>
      <c r="H4501" s="191">
        <f>'5 Driver Data'!H4501</f>
        <v>0</v>
      </c>
      <c r="I4501" s="191">
        <f>'5 Driver Data'!I4501</f>
        <v>0</v>
      </c>
      <c r="J4501" s="191">
        <f>'5 Driver Data'!J4501</f>
        <v>0</v>
      </c>
      <c r="K4501" s="206">
        <f>'5 Driver Data'!K4501</f>
        <v>0</v>
      </c>
      <c r="L4501" s="1"/>
      <c r="M4501" s="216" t="str">
        <f>IF(D4501=0,"Blank",'3 Model Input'!E$44*'3 Model Input'!E$45)</f>
        <v>Blank</v>
      </c>
      <c r="N4501" s="197" t="str">
        <f t="shared" si="720"/>
        <v>Blank</v>
      </c>
      <c r="O4501" s="197" t="str">
        <f>IF(D4501=0,"Blank",'3 Model Input'!E$49*(1-'3 Model Input'!E$51))</f>
        <v>Blank</v>
      </c>
      <c r="P4501" s="197" t="str">
        <f t="shared" si="721"/>
        <v>Blank</v>
      </c>
      <c r="Q4501" s="197" t="str">
        <f>IF(D4501=0,"Blank",IF(D4501="BEV",E4501*(1-'3 Model Input'!E$54), E4501))</f>
        <v>Blank</v>
      </c>
      <c r="R4501" s="198" t="str">
        <f>IF(D4501=0,"Blank",IF(D4501="PHEV",F4501/G4501,F4501*(1-'3 Model Input'!E$54)/G4501))</f>
        <v>Blank</v>
      </c>
      <c r="S4501" s="198" t="str">
        <f>IF(D4501=0,"Blank",IF(D4501="PHEV",MIN(M4501,E4501),MIN(M4501,(E4501*(1-'3 Model Input'!E$54)))))</f>
        <v>Blank</v>
      </c>
      <c r="T4501" s="217" t="str">
        <f t="shared" si="722"/>
        <v>Blank</v>
      </c>
      <c r="U4501" s="89"/>
      <c r="V4501" s="216" t="str">
        <f>IF(D4501=0,"Blank",P4501*'3 Model Input'!E$50)</f>
        <v>Blank</v>
      </c>
      <c r="W4501" s="197" t="str">
        <f t="shared" si="723"/>
        <v>Blank</v>
      </c>
      <c r="X4501" s="197" t="str">
        <f t="shared" si="724"/>
        <v>Blank</v>
      </c>
      <c r="Y4501" s="197" t="str">
        <f t="shared" si="725"/>
        <v>Blank</v>
      </c>
      <c r="Z4501" s="197" t="str">
        <f t="shared" si="726"/>
        <v>Blank</v>
      </c>
      <c r="AA4501" s="223" t="str" cm="1">
        <f t="array" ref="AA4501">_xlfn.IFS(ISTEXT('3 Model Input'!F$70),"Missing",ISTEXT('3 Model Input'!I$70),"Missing",ISNUMBER('3 Model Input'!K$70),'3 Model Input'!K$70*P4501)</f>
        <v>Missing</v>
      </c>
      <c r="AB4501" s="89"/>
      <c r="AC4501" s="227" t="str" cm="1">
        <f t="array" ref="AC4501">IF(D4501=0,"Blank",_xlfn.IFS('3 Model Input'!E$61=1,(V4501*G4501)/T4501,'3 Model Input'!E$61=2,(W4501*G4501)/T4501,'3 Model Input'!E$61=3,(X4501*G4501)/T4501,'3 Model Input'!E$61=4,(Y4501*G4501)/T4501,'3 Model Input'!E$61=5,(Z4501*G4501)/T4501, ISTEXT('3 Model Input'!E$61),"Missing",'3 Model Input'!E$61=6,(AA4501*G4501)/T4501))</f>
        <v>Blank</v>
      </c>
      <c r="AD4501" s="202" t="str">
        <f t="shared" si="727"/>
        <v>Blank</v>
      </c>
      <c r="AE4501" s="202" t="str">
        <f t="shared" si="728"/>
        <v>Blank</v>
      </c>
      <c r="AF4501" s="217" t="str">
        <f t="shared" si="729"/>
        <v>Blank</v>
      </c>
      <c r="AG4501" s="9" t="str" cm="1">
        <f t="array" ref="AG4501">_xlfn.IFS(ISNUMBER(AC4501), "", ISNUMBER(SEARCH("Blank", AC4501)), "", ISERROR(AC4501), "Bad input on tab 3")</f>
        <v/>
      </c>
    </row>
    <row r="4502" spans="2:33" ht="15" customHeight="1" x14ac:dyDescent="0.75">
      <c r="B4502" s="205" t="str">
        <f>'5 Driver Data'!B4502</f>
        <v>4494</v>
      </c>
      <c r="C4502" s="193">
        <f>'5 Driver Data'!C4502</f>
        <v>0</v>
      </c>
      <c r="D4502" s="192">
        <f>'5 Driver Data'!D4502</f>
        <v>0</v>
      </c>
      <c r="E4502" s="191">
        <f>'5 Driver Data'!E4502</f>
        <v>0</v>
      </c>
      <c r="F4502" s="191">
        <f>'5 Driver Data'!F4502</f>
        <v>0</v>
      </c>
      <c r="G4502" s="191">
        <f>'5 Driver Data'!G4502</f>
        <v>0</v>
      </c>
      <c r="H4502" s="191">
        <f>'5 Driver Data'!H4502</f>
        <v>0</v>
      </c>
      <c r="I4502" s="191">
        <f>'5 Driver Data'!I4502</f>
        <v>0</v>
      </c>
      <c r="J4502" s="191">
        <f>'5 Driver Data'!J4502</f>
        <v>0</v>
      </c>
      <c r="K4502" s="206">
        <f>'5 Driver Data'!K4502</f>
        <v>0</v>
      </c>
      <c r="L4502" s="1"/>
      <c r="M4502" s="216" t="str">
        <f>IF(D4502=0,"Blank",'3 Model Input'!E$44*'3 Model Input'!E$45)</f>
        <v>Blank</v>
      </c>
      <c r="N4502" s="197" t="str">
        <f t="shared" si="720"/>
        <v>Blank</v>
      </c>
      <c r="O4502" s="197" t="str">
        <f>IF(D4502=0,"Blank",'3 Model Input'!E$49*(1-'3 Model Input'!E$51))</f>
        <v>Blank</v>
      </c>
      <c r="P4502" s="197" t="str">
        <f t="shared" si="721"/>
        <v>Blank</v>
      </c>
      <c r="Q4502" s="197" t="str">
        <f>IF(D4502=0,"Blank",IF(D4502="BEV",E4502*(1-'3 Model Input'!E$54), E4502))</f>
        <v>Blank</v>
      </c>
      <c r="R4502" s="198" t="str">
        <f>IF(D4502=0,"Blank",IF(D4502="PHEV",F4502/G4502,F4502*(1-'3 Model Input'!E$54)/G4502))</f>
        <v>Blank</v>
      </c>
      <c r="S4502" s="198" t="str">
        <f>IF(D4502=0,"Blank",IF(D4502="PHEV",MIN(M4502,E4502),MIN(M4502,(E4502*(1-'3 Model Input'!E$54)))))</f>
        <v>Blank</v>
      </c>
      <c r="T4502" s="217" t="str">
        <f t="shared" si="722"/>
        <v>Blank</v>
      </c>
      <c r="U4502" s="89"/>
      <c r="V4502" s="216" t="str">
        <f>IF(D4502=0,"Blank",P4502*'3 Model Input'!E$50)</f>
        <v>Blank</v>
      </c>
      <c r="W4502" s="197" t="str">
        <f t="shared" si="723"/>
        <v>Blank</v>
      </c>
      <c r="X4502" s="197" t="str">
        <f t="shared" si="724"/>
        <v>Blank</v>
      </c>
      <c r="Y4502" s="197" t="str">
        <f t="shared" si="725"/>
        <v>Blank</v>
      </c>
      <c r="Z4502" s="197" t="str">
        <f t="shared" si="726"/>
        <v>Blank</v>
      </c>
      <c r="AA4502" s="223" t="str" cm="1">
        <f t="array" ref="AA4502">_xlfn.IFS(ISTEXT('3 Model Input'!F$70),"Missing",ISTEXT('3 Model Input'!I$70),"Missing",ISNUMBER('3 Model Input'!K$70),'3 Model Input'!K$70*P4502)</f>
        <v>Missing</v>
      </c>
      <c r="AB4502" s="89"/>
      <c r="AC4502" s="227" t="str" cm="1">
        <f t="array" ref="AC4502">IF(D4502=0,"Blank",_xlfn.IFS('3 Model Input'!E$61=1,(V4502*G4502)/T4502,'3 Model Input'!E$61=2,(W4502*G4502)/T4502,'3 Model Input'!E$61=3,(X4502*G4502)/T4502,'3 Model Input'!E$61=4,(Y4502*G4502)/T4502,'3 Model Input'!E$61=5,(Z4502*G4502)/T4502, ISTEXT('3 Model Input'!E$61),"Missing",'3 Model Input'!E$61=6,(AA4502*G4502)/T4502))</f>
        <v>Blank</v>
      </c>
      <c r="AD4502" s="202" t="str">
        <f t="shared" si="727"/>
        <v>Blank</v>
      </c>
      <c r="AE4502" s="202" t="str">
        <f t="shared" si="728"/>
        <v>Blank</v>
      </c>
      <c r="AF4502" s="217" t="str">
        <f t="shared" si="729"/>
        <v>Blank</v>
      </c>
      <c r="AG4502" s="9" t="str" cm="1">
        <f t="array" ref="AG4502">_xlfn.IFS(ISNUMBER(AC4502), "", ISNUMBER(SEARCH("Blank", AC4502)), "", ISERROR(AC4502), "Bad input on tab 3")</f>
        <v/>
      </c>
    </row>
    <row r="4503" spans="2:33" ht="15" customHeight="1" x14ac:dyDescent="0.75">
      <c r="B4503" s="205" t="str">
        <f>'5 Driver Data'!B4503</f>
        <v>4495</v>
      </c>
      <c r="C4503" s="193">
        <f>'5 Driver Data'!C4503</f>
        <v>0</v>
      </c>
      <c r="D4503" s="192">
        <f>'5 Driver Data'!D4503</f>
        <v>0</v>
      </c>
      <c r="E4503" s="191">
        <f>'5 Driver Data'!E4503</f>
        <v>0</v>
      </c>
      <c r="F4503" s="191">
        <f>'5 Driver Data'!F4503</f>
        <v>0</v>
      </c>
      <c r="G4503" s="191">
        <f>'5 Driver Data'!G4503</f>
        <v>0</v>
      </c>
      <c r="H4503" s="191">
        <f>'5 Driver Data'!H4503</f>
        <v>0</v>
      </c>
      <c r="I4503" s="191">
        <f>'5 Driver Data'!I4503</f>
        <v>0</v>
      </c>
      <c r="J4503" s="191">
        <f>'5 Driver Data'!J4503</f>
        <v>0</v>
      </c>
      <c r="K4503" s="206">
        <f>'5 Driver Data'!K4503</f>
        <v>0</v>
      </c>
      <c r="L4503" s="1"/>
      <c r="M4503" s="216" t="str">
        <f>IF(D4503=0,"Blank",'3 Model Input'!E$44*'3 Model Input'!E$45)</f>
        <v>Blank</v>
      </c>
      <c r="N4503" s="197" t="str">
        <f t="shared" si="720"/>
        <v>Blank</v>
      </c>
      <c r="O4503" s="197" t="str">
        <f>IF(D4503=0,"Blank",'3 Model Input'!E$49*(1-'3 Model Input'!E$51))</f>
        <v>Blank</v>
      </c>
      <c r="P4503" s="197" t="str">
        <f t="shared" si="721"/>
        <v>Blank</v>
      </c>
      <c r="Q4503" s="197" t="str">
        <f>IF(D4503=0,"Blank",IF(D4503="BEV",E4503*(1-'3 Model Input'!E$54), E4503))</f>
        <v>Blank</v>
      </c>
      <c r="R4503" s="198" t="str">
        <f>IF(D4503=0,"Blank",IF(D4503="PHEV",F4503/G4503,F4503*(1-'3 Model Input'!E$54)/G4503))</f>
        <v>Blank</v>
      </c>
      <c r="S4503" s="198" t="str">
        <f>IF(D4503=0,"Blank",IF(D4503="PHEV",MIN(M4503,E4503),MIN(M4503,(E4503*(1-'3 Model Input'!E$54)))))</f>
        <v>Blank</v>
      </c>
      <c r="T4503" s="217" t="str">
        <f t="shared" si="722"/>
        <v>Blank</v>
      </c>
      <c r="U4503" s="89"/>
      <c r="V4503" s="216" t="str">
        <f>IF(D4503=0,"Blank",P4503*'3 Model Input'!E$50)</f>
        <v>Blank</v>
      </c>
      <c r="W4503" s="197" t="str">
        <f t="shared" si="723"/>
        <v>Blank</v>
      </c>
      <c r="X4503" s="197" t="str">
        <f t="shared" si="724"/>
        <v>Blank</v>
      </c>
      <c r="Y4503" s="197" t="str">
        <f t="shared" si="725"/>
        <v>Blank</v>
      </c>
      <c r="Z4503" s="197" t="str">
        <f t="shared" si="726"/>
        <v>Blank</v>
      </c>
      <c r="AA4503" s="223" t="str" cm="1">
        <f t="array" ref="AA4503">_xlfn.IFS(ISTEXT('3 Model Input'!F$70),"Missing",ISTEXT('3 Model Input'!I$70),"Missing",ISNUMBER('3 Model Input'!K$70),'3 Model Input'!K$70*P4503)</f>
        <v>Missing</v>
      </c>
      <c r="AB4503" s="89"/>
      <c r="AC4503" s="227" t="str" cm="1">
        <f t="array" ref="AC4503">IF(D4503=0,"Blank",_xlfn.IFS('3 Model Input'!E$61=1,(V4503*G4503)/T4503,'3 Model Input'!E$61=2,(W4503*G4503)/T4503,'3 Model Input'!E$61=3,(X4503*G4503)/T4503,'3 Model Input'!E$61=4,(Y4503*G4503)/T4503,'3 Model Input'!E$61=5,(Z4503*G4503)/T4503, ISTEXT('3 Model Input'!E$61),"Missing",'3 Model Input'!E$61=6,(AA4503*G4503)/T4503))</f>
        <v>Blank</v>
      </c>
      <c r="AD4503" s="202" t="str">
        <f t="shared" si="727"/>
        <v>Blank</v>
      </c>
      <c r="AE4503" s="202" t="str">
        <f t="shared" si="728"/>
        <v>Blank</v>
      </c>
      <c r="AF4503" s="217" t="str">
        <f t="shared" si="729"/>
        <v>Blank</v>
      </c>
      <c r="AG4503" s="9" t="str" cm="1">
        <f t="array" ref="AG4503">_xlfn.IFS(ISNUMBER(AC4503), "", ISNUMBER(SEARCH("Blank", AC4503)), "", ISERROR(AC4503), "Bad input on tab 3")</f>
        <v/>
      </c>
    </row>
    <row r="4504" spans="2:33" ht="15" customHeight="1" x14ac:dyDescent="0.75">
      <c r="B4504" s="205" t="str">
        <f>'5 Driver Data'!B4504</f>
        <v>4496</v>
      </c>
      <c r="C4504" s="193">
        <f>'5 Driver Data'!C4504</f>
        <v>0</v>
      </c>
      <c r="D4504" s="192">
        <f>'5 Driver Data'!D4504</f>
        <v>0</v>
      </c>
      <c r="E4504" s="191">
        <f>'5 Driver Data'!E4504</f>
        <v>0</v>
      </c>
      <c r="F4504" s="191">
        <f>'5 Driver Data'!F4504</f>
        <v>0</v>
      </c>
      <c r="G4504" s="191">
        <f>'5 Driver Data'!G4504</f>
        <v>0</v>
      </c>
      <c r="H4504" s="191">
        <f>'5 Driver Data'!H4504</f>
        <v>0</v>
      </c>
      <c r="I4504" s="191">
        <f>'5 Driver Data'!I4504</f>
        <v>0</v>
      </c>
      <c r="J4504" s="191">
        <f>'5 Driver Data'!J4504</f>
        <v>0</v>
      </c>
      <c r="K4504" s="206">
        <f>'5 Driver Data'!K4504</f>
        <v>0</v>
      </c>
      <c r="L4504" s="1"/>
      <c r="M4504" s="216" t="str">
        <f>IF(D4504=0,"Blank",'3 Model Input'!E$44*'3 Model Input'!E$45)</f>
        <v>Blank</v>
      </c>
      <c r="N4504" s="197" t="str">
        <f t="shared" si="720"/>
        <v>Blank</v>
      </c>
      <c r="O4504" s="197" t="str">
        <f>IF(D4504=0,"Blank",'3 Model Input'!E$49*(1-'3 Model Input'!E$51))</f>
        <v>Blank</v>
      </c>
      <c r="P4504" s="197" t="str">
        <f t="shared" si="721"/>
        <v>Blank</v>
      </c>
      <c r="Q4504" s="197" t="str">
        <f>IF(D4504=0,"Blank",IF(D4504="BEV",E4504*(1-'3 Model Input'!E$54), E4504))</f>
        <v>Blank</v>
      </c>
      <c r="R4504" s="198" t="str">
        <f>IF(D4504=0,"Blank",IF(D4504="PHEV",F4504/G4504,F4504*(1-'3 Model Input'!E$54)/G4504))</f>
        <v>Blank</v>
      </c>
      <c r="S4504" s="198" t="str">
        <f>IF(D4504=0,"Blank",IF(D4504="PHEV",MIN(M4504,E4504),MIN(M4504,(E4504*(1-'3 Model Input'!E$54)))))</f>
        <v>Blank</v>
      </c>
      <c r="T4504" s="217" t="str">
        <f t="shared" si="722"/>
        <v>Blank</v>
      </c>
      <c r="U4504" s="89"/>
      <c r="V4504" s="216" t="str">
        <f>IF(D4504=0,"Blank",P4504*'3 Model Input'!E$50)</f>
        <v>Blank</v>
      </c>
      <c r="W4504" s="197" t="str">
        <f t="shared" si="723"/>
        <v>Blank</v>
      </c>
      <c r="X4504" s="197" t="str">
        <f t="shared" si="724"/>
        <v>Blank</v>
      </c>
      <c r="Y4504" s="197" t="str">
        <f t="shared" si="725"/>
        <v>Blank</v>
      </c>
      <c r="Z4504" s="197" t="str">
        <f t="shared" si="726"/>
        <v>Blank</v>
      </c>
      <c r="AA4504" s="223" t="str" cm="1">
        <f t="array" ref="AA4504">_xlfn.IFS(ISTEXT('3 Model Input'!F$70),"Missing",ISTEXT('3 Model Input'!I$70),"Missing",ISNUMBER('3 Model Input'!K$70),'3 Model Input'!K$70*P4504)</f>
        <v>Missing</v>
      </c>
      <c r="AB4504" s="89"/>
      <c r="AC4504" s="227" t="str" cm="1">
        <f t="array" ref="AC4504">IF(D4504=0,"Blank",_xlfn.IFS('3 Model Input'!E$61=1,(V4504*G4504)/T4504,'3 Model Input'!E$61=2,(W4504*G4504)/T4504,'3 Model Input'!E$61=3,(X4504*G4504)/T4504,'3 Model Input'!E$61=4,(Y4504*G4504)/T4504,'3 Model Input'!E$61=5,(Z4504*G4504)/T4504, ISTEXT('3 Model Input'!E$61),"Missing",'3 Model Input'!E$61=6,(AA4504*G4504)/T4504))</f>
        <v>Blank</v>
      </c>
      <c r="AD4504" s="202" t="str">
        <f t="shared" si="727"/>
        <v>Blank</v>
      </c>
      <c r="AE4504" s="202" t="str">
        <f t="shared" si="728"/>
        <v>Blank</v>
      </c>
      <c r="AF4504" s="217" t="str">
        <f t="shared" si="729"/>
        <v>Blank</v>
      </c>
      <c r="AG4504" s="9" t="str" cm="1">
        <f t="array" ref="AG4504">_xlfn.IFS(ISNUMBER(AC4504), "", ISNUMBER(SEARCH("Blank", AC4504)), "", ISERROR(AC4504), "Bad input on tab 3")</f>
        <v/>
      </c>
    </row>
    <row r="4505" spans="2:33" ht="15" customHeight="1" x14ac:dyDescent="0.75">
      <c r="B4505" s="205" t="str">
        <f>'5 Driver Data'!B4505</f>
        <v>4497</v>
      </c>
      <c r="C4505" s="193">
        <f>'5 Driver Data'!C4505</f>
        <v>0</v>
      </c>
      <c r="D4505" s="192">
        <f>'5 Driver Data'!D4505</f>
        <v>0</v>
      </c>
      <c r="E4505" s="191">
        <f>'5 Driver Data'!E4505</f>
        <v>0</v>
      </c>
      <c r="F4505" s="191">
        <f>'5 Driver Data'!F4505</f>
        <v>0</v>
      </c>
      <c r="G4505" s="191">
        <f>'5 Driver Data'!G4505</f>
        <v>0</v>
      </c>
      <c r="H4505" s="191">
        <f>'5 Driver Data'!H4505</f>
        <v>0</v>
      </c>
      <c r="I4505" s="191">
        <f>'5 Driver Data'!I4505</f>
        <v>0</v>
      </c>
      <c r="J4505" s="191">
        <f>'5 Driver Data'!J4505</f>
        <v>0</v>
      </c>
      <c r="K4505" s="206">
        <f>'5 Driver Data'!K4505</f>
        <v>0</v>
      </c>
      <c r="L4505" s="1"/>
      <c r="M4505" s="216" t="str">
        <f>IF(D4505=0,"Blank",'3 Model Input'!E$44*'3 Model Input'!E$45)</f>
        <v>Blank</v>
      </c>
      <c r="N4505" s="197" t="str">
        <f t="shared" si="720"/>
        <v>Blank</v>
      </c>
      <c r="O4505" s="197" t="str">
        <f>IF(D4505=0,"Blank",'3 Model Input'!E$49*(1-'3 Model Input'!E$51))</f>
        <v>Blank</v>
      </c>
      <c r="P4505" s="197" t="str">
        <f t="shared" si="721"/>
        <v>Blank</v>
      </c>
      <c r="Q4505" s="197" t="str">
        <f>IF(D4505=0,"Blank",IF(D4505="BEV",E4505*(1-'3 Model Input'!E$54), E4505))</f>
        <v>Blank</v>
      </c>
      <c r="R4505" s="198" t="str">
        <f>IF(D4505=0,"Blank",IF(D4505="PHEV",F4505/G4505,F4505*(1-'3 Model Input'!E$54)/G4505))</f>
        <v>Blank</v>
      </c>
      <c r="S4505" s="198" t="str">
        <f>IF(D4505=0,"Blank",IF(D4505="PHEV",MIN(M4505,E4505),MIN(M4505,(E4505*(1-'3 Model Input'!E$54)))))</f>
        <v>Blank</v>
      </c>
      <c r="T4505" s="217" t="str">
        <f t="shared" si="722"/>
        <v>Blank</v>
      </c>
      <c r="U4505" s="89"/>
      <c r="V4505" s="216" t="str">
        <f>IF(D4505=0,"Blank",P4505*'3 Model Input'!E$50)</f>
        <v>Blank</v>
      </c>
      <c r="W4505" s="197" t="str">
        <f t="shared" si="723"/>
        <v>Blank</v>
      </c>
      <c r="X4505" s="197" t="str">
        <f t="shared" si="724"/>
        <v>Blank</v>
      </c>
      <c r="Y4505" s="197" t="str">
        <f t="shared" si="725"/>
        <v>Blank</v>
      </c>
      <c r="Z4505" s="197" t="str">
        <f t="shared" si="726"/>
        <v>Blank</v>
      </c>
      <c r="AA4505" s="223" t="str" cm="1">
        <f t="array" ref="AA4505">_xlfn.IFS(ISTEXT('3 Model Input'!F$70),"Missing",ISTEXT('3 Model Input'!I$70),"Missing",ISNUMBER('3 Model Input'!K$70),'3 Model Input'!K$70*P4505)</f>
        <v>Missing</v>
      </c>
      <c r="AB4505" s="89"/>
      <c r="AC4505" s="227" t="str" cm="1">
        <f t="array" ref="AC4505">IF(D4505=0,"Blank",_xlfn.IFS('3 Model Input'!E$61=1,(V4505*G4505)/T4505,'3 Model Input'!E$61=2,(W4505*G4505)/T4505,'3 Model Input'!E$61=3,(X4505*G4505)/T4505,'3 Model Input'!E$61=4,(Y4505*G4505)/T4505,'3 Model Input'!E$61=5,(Z4505*G4505)/T4505, ISTEXT('3 Model Input'!E$61),"Missing",'3 Model Input'!E$61=6,(AA4505*G4505)/T4505))</f>
        <v>Blank</v>
      </c>
      <c r="AD4505" s="202" t="str">
        <f t="shared" si="727"/>
        <v>Blank</v>
      </c>
      <c r="AE4505" s="202" t="str">
        <f t="shared" si="728"/>
        <v>Blank</v>
      </c>
      <c r="AF4505" s="217" t="str">
        <f t="shared" si="729"/>
        <v>Blank</v>
      </c>
      <c r="AG4505" s="9" t="str" cm="1">
        <f t="array" ref="AG4505">_xlfn.IFS(ISNUMBER(AC4505), "", ISNUMBER(SEARCH("Blank", AC4505)), "", ISERROR(AC4505), "Bad input on tab 3")</f>
        <v/>
      </c>
    </row>
    <row r="4506" spans="2:33" ht="15" customHeight="1" x14ac:dyDescent="0.75">
      <c r="B4506" s="205" t="str">
        <f>'5 Driver Data'!B4506</f>
        <v>4498</v>
      </c>
      <c r="C4506" s="193">
        <f>'5 Driver Data'!C4506</f>
        <v>0</v>
      </c>
      <c r="D4506" s="192">
        <f>'5 Driver Data'!D4506</f>
        <v>0</v>
      </c>
      <c r="E4506" s="191">
        <f>'5 Driver Data'!E4506</f>
        <v>0</v>
      </c>
      <c r="F4506" s="191">
        <f>'5 Driver Data'!F4506</f>
        <v>0</v>
      </c>
      <c r="G4506" s="191">
        <f>'5 Driver Data'!G4506</f>
        <v>0</v>
      </c>
      <c r="H4506" s="191">
        <f>'5 Driver Data'!H4506</f>
        <v>0</v>
      </c>
      <c r="I4506" s="191">
        <f>'5 Driver Data'!I4506</f>
        <v>0</v>
      </c>
      <c r="J4506" s="191">
        <f>'5 Driver Data'!J4506</f>
        <v>0</v>
      </c>
      <c r="K4506" s="206">
        <f>'5 Driver Data'!K4506</f>
        <v>0</v>
      </c>
      <c r="L4506" s="1"/>
      <c r="M4506" s="216" t="str">
        <f>IF(D4506=0,"Blank",'3 Model Input'!E$44*'3 Model Input'!E$45)</f>
        <v>Blank</v>
      </c>
      <c r="N4506" s="197" t="str">
        <f t="shared" si="720"/>
        <v>Blank</v>
      </c>
      <c r="O4506" s="197" t="str">
        <f>IF(D4506=0,"Blank",'3 Model Input'!E$49*(1-'3 Model Input'!E$51))</f>
        <v>Blank</v>
      </c>
      <c r="P4506" s="197" t="str">
        <f t="shared" si="721"/>
        <v>Blank</v>
      </c>
      <c r="Q4506" s="197" t="str">
        <f>IF(D4506=0,"Blank",IF(D4506="BEV",E4506*(1-'3 Model Input'!E$54), E4506))</f>
        <v>Blank</v>
      </c>
      <c r="R4506" s="198" t="str">
        <f>IF(D4506=0,"Blank",IF(D4506="PHEV",F4506/G4506,F4506*(1-'3 Model Input'!E$54)/G4506))</f>
        <v>Blank</v>
      </c>
      <c r="S4506" s="198" t="str">
        <f>IF(D4506=0,"Blank",IF(D4506="PHEV",MIN(M4506,E4506),MIN(M4506,(E4506*(1-'3 Model Input'!E$54)))))</f>
        <v>Blank</v>
      </c>
      <c r="T4506" s="217" t="str">
        <f t="shared" si="722"/>
        <v>Blank</v>
      </c>
      <c r="U4506" s="89"/>
      <c r="V4506" s="216" t="str">
        <f>IF(D4506=0,"Blank",P4506*'3 Model Input'!E$50)</f>
        <v>Blank</v>
      </c>
      <c r="W4506" s="197" t="str">
        <f t="shared" si="723"/>
        <v>Blank</v>
      </c>
      <c r="X4506" s="197" t="str">
        <f t="shared" si="724"/>
        <v>Blank</v>
      </c>
      <c r="Y4506" s="197" t="str">
        <f t="shared" si="725"/>
        <v>Blank</v>
      </c>
      <c r="Z4506" s="197" t="str">
        <f t="shared" si="726"/>
        <v>Blank</v>
      </c>
      <c r="AA4506" s="223" t="str" cm="1">
        <f t="array" ref="AA4506">_xlfn.IFS(ISTEXT('3 Model Input'!F$70),"Missing",ISTEXT('3 Model Input'!I$70),"Missing",ISNUMBER('3 Model Input'!K$70),'3 Model Input'!K$70*P4506)</f>
        <v>Missing</v>
      </c>
      <c r="AB4506" s="89"/>
      <c r="AC4506" s="227" t="str" cm="1">
        <f t="array" ref="AC4506">IF(D4506=0,"Blank",_xlfn.IFS('3 Model Input'!E$61=1,(V4506*G4506)/T4506,'3 Model Input'!E$61=2,(W4506*G4506)/T4506,'3 Model Input'!E$61=3,(X4506*G4506)/T4506,'3 Model Input'!E$61=4,(Y4506*G4506)/T4506,'3 Model Input'!E$61=5,(Z4506*G4506)/T4506, ISTEXT('3 Model Input'!E$61),"Missing",'3 Model Input'!E$61=6,(AA4506*G4506)/T4506))</f>
        <v>Blank</v>
      </c>
      <c r="AD4506" s="202" t="str">
        <f t="shared" si="727"/>
        <v>Blank</v>
      </c>
      <c r="AE4506" s="202" t="str">
        <f t="shared" si="728"/>
        <v>Blank</v>
      </c>
      <c r="AF4506" s="217" t="str">
        <f t="shared" si="729"/>
        <v>Blank</v>
      </c>
      <c r="AG4506" s="9" t="str" cm="1">
        <f t="array" ref="AG4506">_xlfn.IFS(ISNUMBER(AC4506), "", ISNUMBER(SEARCH("Blank", AC4506)), "", ISERROR(AC4506), "Bad input on tab 3")</f>
        <v/>
      </c>
    </row>
    <row r="4507" spans="2:33" ht="15" customHeight="1" x14ac:dyDescent="0.75">
      <c r="B4507" s="205" t="str">
        <f>'5 Driver Data'!B4507</f>
        <v>4499</v>
      </c>
      <c r="C4507" s="193">
        <f>'5 Driver Data'!C4507</f>
        <v>0</v>
      </c>
      <c r="D4507" s="192">
        <f>'5 Driver Data'!D4507</f>
        <v>0</v>
      </c>
      <c r="E4507" s="191">
        <f>'5 Driver Data'!E4507</f>
        <v>0</v>
      </c>
      <c r="F4507" s="191">
        <f>'5 Driver Data'!F4507</f>
        <v>0</v>
      </c>
      <c r="G4507" s="191">
        <f>'5 Driver Data'!G4507</f>
        <v>0</v>
      </c>
      <c r="H4507" s="191">
        <f>'5 Driver Data'!H4507</f>
        <v>0</v>
      </c>
      <c r="I4507" s="191">
        <f>'5 Driver Data'!I4507</f>
        <v>0</v>
      </c>
      <c r="J4507" s="191">
        <f>'5 Driver Data'!J4507</f>
        <v>0</v>
      </c>
      <c r="K4507" s="206">
        <f>'5 Driver Data'!K4507</f>
        <v>0</v>
      </c>
      <c r="L4507" s="1"/>
      <c r="M4507" s="216" t="str">
        <f>IF(D4507=0,"Blank",'3 Model Input'!E$44*'3 Model Input'!E$45)</f>
        <v>Blank</v>
      </c>
      <c r="N4507" s="197" t="str">
        <f t="shared" si="720"/>
        <v>Blank</v>
      </c>
      <c r="O4507" s="197" t="str">
        <f>IF(D4507=0,"Blank",'3 Model Input'!E$49*(1-'3 Model Input'!E$51))</f>
        <v>Blank</v>
      </c>
      <c r="P4507" s="197" t="str">
        <f t="shared" si="721"/>
        <v>Blank</v>
      </c>
      <c r="Q4507" s="197" t="str">
        <f>IF(D4507=0,"Blank",IF(D4507="BEV",E4507*(1-'3 Model Input'!E$54), E4507))</f>
        <v>Blank</v>
      </c>
      <c r="R4507" s="198" t="str">
        <f>IF(D4507=0,"Blank",IF(D4507="PHEV",F4507/G4507,F4507*(1-'3 Model Input'!E$54)/G4507))</f>
        <v>Blank</v>
      </c>
      <c r="S4507" s="198" t="str">
        <f>IF(D4507=0,"Blank",IF(D4507="PHEV",MIN(M4507,E4507),MIN(M4507,(E4507*(1-'3 Model Input'!E$54)))))</f>
        <v>Blank</v>
      </c>
      <c r="T4507" s="217" t="str">
        <f t="shared" si="722"/>
        <v>Blank</v>
      </c>
      <c r="U4507" s="89"/>
      <c r="V4507" s="216" t="str">
        <f>IF(D4507=0,"Blank",P4507*'3 Model Input'!E$50)</f>
        <v>Blank</v>
      </c>
      <c r="W4507" s="197" t="str">
        <f t="shared" si="723"/>
        <v>Blank</v>
      </c>
      <c r="X4507" s="197" t="str">
        <f t="shared" si="724"/>
        <v>Blank</v>
      </c>
      <c r="Y4507" s="197" t="str">
        <f t="shared" si="725"/>
        <v>Blank</v>
      </c>
      <c r="Z4507" s="197" t="str">
        <f t="shared" si="726"/>
        <v>Blank</v>
      </c>
      <c r="AA4507" s="223" t="str" cm="1">
        <f t="array" ref="AA4507">_xlfn.IFS(ISTEXT('3 Model Input'!F$70),"Missing",ISTEXT('3 Model Input'!I$70),"Missing",ISNUMBER('3 Model Input'!K$70),'3 Model Input'!K$70*P4507)</f>
        <v>Missing</v>
      </c>
      <c r="AB4507" s="89"/>
      <c r="AC4507" s="227" t="str" cm="1">
        <f t="array" ref="AC4507">IF(D4507=0,"Blank",_xlfn.IFS('3 Model Input'!E$61=1,(V4507*G4507)/T4507,'3 Model Input'!E$61=2,(W4507*G4507)/T4507,'3 Model Input'!E$61=3,(X4507*G4507)/T4507,'3 Model Input'!E$61=4,(Y4507*G4507)/T4507,'3 Model Input'!E$61=5,(Z4507*G4507)/T4507, ISTEXT('3 Model Input'!E$61),"Missing",'3 Model Input'!E$61=6,(AA4507*G4507)/T4507))</f>
        <v>Blank</v>
      </c>
      <c r="AD4507" s="202" t="str">
        <f t="shared" si="727"/>
        <v>Blank</v>
      </c>
      <c r="AE4507" s="202" t="str">
        <f t="shared" si="728"/>
        <v>Blank</v>
      </c>
      <c r="AF4507" s="217" t="str">
        <f t="shared" si="729"/>
        <v>Blank</v>
      </c>
      <c r="AG4507" s="9" t="str" cm="1">
        <f t="array" ref="AG4507">_xlfn.IFS(ISNUMBER(AC4507), "", ISNUMBER(SEARCH("Blank", AC4507)), "", ISERROR(AC4507), "Bad input on tab 3")</f>
        <v/>
      </c>
    </row>
    <row r="4508" spans="2:33" ht="15" customHeight="1" x14ac:dyDescent="0.75">
      <c r="B4508" s="205" t="str">
        <f>'5 Driver Data'!B4508</f>
        <v>4500</v>
      </c>
      <c r="C4508" s="193">
        <f>'5 Driver Data'!C4508</f>
        <v>0</v>
      </c>
      <c r="D4508" s="192">
        <f>'5 Driver Data'!D4508</f>
        <v>0</v>
      </c>
      <c r="E4508" s="191">
        <f>'5 Driver Data'!E4508</f>
        <v>0</v>
      </c>
      <c r="F4508" s="191">
        <f>'5 Driver Data'!F4508</f>
        <v>0</v>
      </c>
      <c r="G4508" s="191">
        <f>'5 Driver Data'!G4508</f>
        <v>0</v>
      </c>
      <c r="H4508" s="191">
        <f>'5 Driver Data'!H4508</f>
        <v>0</v>
      </c>
      <c r="I4508" s="191">
        <f>'5 Driver Data'!I4508</f>
        <v>0</v>
      </c>
      <c r="J4508" s="191">
        <f>'5 Driver Data'!J4508</f>
        <v>0</v>
      </c>
      <c r="K4508" s="206">
        <f>'5 Driver Data'!K4508</f>
        <v>0</v>
      </c>
      <c r="L4508" s="1"/>
      <c r="M4508" s="216" t="str">
        <f>IF(D4508=0,"Blank",'3 Model Input'!E$44*'3 Model Input'!E$45)</f>
        <v>Blank</v>
      </c>
      <c r="N4508" s="197" t="str">
        <f t="shared" si="720"/>
        <v>Blank</v>
      </c>
      <c r="O4508" s="197" t="str">
        <f>IF(D4508=0,"Blank",'3 Model Input'!E$49*(1-'3 Model Input'!E$51))</f>
        <v>Blank</v>
      </c>
      <c r="P4508" s="197" t="str">
        <f t="shared" si="721"/>
        <v>Blank</v>
      </c>
      <c r="Q4508" s="197" t="str">
        <f>IF(D4508=0,"Blank",IF(D4508="BEV",E4508*(1-'3 Model Input'!E$54), E4508))</f>
        <v>Blank</v>
      </c>
      <c r="R4508" s="198" t="str">
        <f>IF(D4508=0,"Blank",IF(D4508="PHEV",F4508/G4508,F4508*(1-'3 Model Input'!E$54)/G4508))</f>
        <v>Blank</v>
      </c>
      <c r="S4508" s="198" t="str">
        <f>IF(D4508=0,"Blank",IF(D4508="PHEV",MIN(M4508,E4508),MIN(M4508,(E4508*(1-'3 Model Input'!E$54)))))</f>
        <v>Blank</v>
      </c>
      <c r="T4508" s="217" t="str">
        <f t="shared" si="722"/>
        <v>Blank</v>
      </c>
      <c r="U4508" s="89"/>
      <c r="V4508" s="216" t="str">
        <f>IF(D4508=0,"Blank",P4508*'3 Model Input'!E$50)</f>
        <v>Blank</v>
      </c>
      <c r="W4508" s="197" t="str">
        <f t="shared" si="723"/>
        <v>Blank</v>
      </c>
      <c r="X4508" s="197" t="str">
        <f t="shared" si="724"/>
        <v>Blank</v>
      </c>
      <c r="Y4508" s="197" t="str">
        <f t="shared" si="725"/>
        <v>Blank</v>
      </c>
      <c r="Z4508" s="197" t="str">
        <f t="shared" si="726"/>
        <v>Blank</v>
      </c>
      <c r="AA4508" s="223" t="str" cm="1">
        <f t="array" ref="AA4508">_xlfn.IFS(ISTEXT('3 Model Input'!F$70),"Missing",ISTEXT('3 Model Input'!I$70),"Missing",ISNUMBER('3 Model Input'!K$70),'3 Model Input'!K$70*P4508)</f>
        <v>Missing</v>
      </c>
      <c r="AB4508" s="89"/>
      <c r="AC4508" s="227" t="str" cm="1">
        <f t="array" ref="AC4508">IF(D4508=0,"Blank",_xlfn.IFS('3 Model Input'!E$61=1,(V4508*G4508)/T4508,'3 Model Input'!E$61=2,(W4508*G4508)/T4508,'3 Model Input'!E$61=3,(X4508*G4508)/T4508,'3 Model Input'!E$61=4,(Y4508*G4508)/T4508,'3 Model Input'!E$61=5,(Z4508*G4508)/T4508, ISTEXT('3 Model Input'!E$61),"Missing",'3 Model Input'!E$61=6,(AA4508*G4508)/T4508))</f>
        <v>Blank</v>
      </c>
      <c r="AD4508" s="202" t="str">
        <f t="shared" si="727"/>
        <v>Blank</v>
      </c>
      <c r="AE4508" s="202" t="str">
        <f t="shared" si="728"/>
        <v>Blank</v>
      </c>
      <c r="AF4508" s="217" t="str">
        <f t="shared" si="729"/>
        <v>Blank</v>
      </c>
      <c r="AG4508" s="9" t="str" cm="1">
        <f t="array" ref="AG4508">_xlfn.IFS(ISNUMBER(AC4508), "", ISNUMBER(SEARCH("Blank", AC4508)), "", ISERROR(AC4508), "Bad input on tab 3")</f>
        <v/>
      </c>
    </row>
    <row r="4509" spans="2:33" ht="15" customHeight="1" x14ac:dyDescent="0.75">
      <c r="B4509" s="205" t="str">
        <f>'5 Driver Data'!B4509</f>
        <v>4501</v>
      </c>
      <c r="C4509" s="193">
        <f>'5 Driver Data'!C4509</f>
        <v>0</v>
      </c>
      <c r="D4509" s="192">
        <f>'5 Driver Data'!D4509</f>
        <v>0</v>
      </c>
      <c r="E4509" s="191">
        <f>'5 Driver Data'!E4509</f>
        <v>0</v>
      </c>
      <c r="F4509" s="191">
        <f>'5 Driver Data'!F4509</f>
        <v>0</v>
      </c>
      <c r="G4509" s="191">
        <f>'5 Driver Data'!G4509</f>
        <v>0</v>
      </c>
      <c r="H4509" s="191">
        <f>'5 Driver Data'!H4509</f>
        <v>0</v>
      </c>
      <c r="I4509" s="191">
        <f>'5 Driver Data'!I4509</f>
        <v>0</v>
      </c>
      <c r="J4509" s="191">
        <f>'5 Driver Data'!J4509</f>
        <v>0</v>
      </c>
      <c r="K4509" s="206">
        <f>'5 Driver Data'!K4509</f>
        <v>0</v>
      </c>
      <c r="L4509" s="1"/>
      <c r="M4509" s="216" t="str">
        <f>IF(D4509=0,"Blank",'3 Model Input'!E$44*'3 Model Input'!E$45)</f>
        <v>Blank</v>
      </c>
      <c r="N4509" s="197" t="str">
        <f t="shared" si="720"/>
        <v>Blank</v>
      </c>
      <c r="O4509" s="197" t="str">
        <f>IF(D4509=0,"Blank",'3 Model Input'!E$49*(1-'3 Model Input'!E$51))</f>
        <v>Blank</v>
      </c>
      <c r="P4509" s="197" t="str">
        <f t="shared" si="721"/>
        <v>Blank</v>
      </c>
      <c r="Q4509" s="197" t="str">
        <f>IF(D4509=0,"Blank",IF(D4509="BEV",E4509*(1-'3 Model Input'!E$54), E4509))</f>
        <v>Blank</v>
      </c>
      <c r="R4509" s="198" t="str">
        <f>IF(D4509=0,"Blank",IF(D4509="PHEV",F4509/G4509,F4509*(1-'3 Model Input'!E$54)/G4509))</f>
        <v>Blank</v>
      </c>
      <c r="S4509" s="198" t="str">
        <f>IF(D4509=0,"Blank",IF(D4509="PHEV",MIN(M4509,E4509),MIN(M4509,(E4509*(1-'3 Model Input'!E$54)))))</f>
        <v>Blank</v>
      </c>
      <c r="T4509" s="217" t="str">
        <f t="shared" si="722"/>
        <v>Blank</v>
      </c>
      <c r="U4509" s="89"/>
      <c r="V4509" s="216" t="str">
        <f>IF(D4509=0,"Blank",P4509*'3 Model Input'!E$50)</f>
        <v>Blank</v>
      </c>
      <c r="W4509" s="197" t="str">
        <f t="shared" si="723"/>
        <v>Blank</v>
      </c>
      <c r="X4509" s="197" t="str">
        <f t="shared" si="724"/>
        <v>Blank</v>
      </c>
      <c r="Y4509" s="197" t="str">
        <f t="shared" si="725"/>
        <v>Blank</v>
      </c>
      <c r="Z4509" s="197" t="str">
        <f t="shared" si="726"/>
        <v>Blank</v>
      </c>
      <c r="AA4509" s="223" t="str" cm="1">
        <f t="array" ref="AA4509">_xlfn.IFS(ISTEXT('3 Model Input'!F$70),"Missing",ISTEXT('3 Model Input'!I$70),"Missing",ISNUMBER('3 Model Input'!K$70),'3 Model Input'!K$70*P4509)</f>
        <v>Missing</v>
      </c>
      <c r="AB4509" s="89"/>
      <c r="AC4509" s="227" t="str" cm="1">
        <f t="array" ref="AC4509">IF(D4509=0,"Blank",_xlfn.IFS('3 Model Input'!E$61=1,(V4509*G4509)/T4509,'3 Model Input'!E$61=2,(W4509*G4509)/T4509,'3 Model Input'!E$61=3,(X4509*G4509)/T4509,'3 Model Input'!E$61=4,(Y4509*G4509)/T4509,'3 Model Input'!E$61=5,(Z4509*G4509)/T4509, ISTEXT('3 Model Input'!E$61),"Missing",'3 Model Input'!E$61=6,(AA4509*G4509)/T4509))</f>
        <v>Blank</v>
      </c>
      <c r="AD4509" s="202" t="str">
        <f t="shared" si="727"/>
        <v>Blank</v>
      </c>
      <c r="AE4509" s="202" t="str">
        <f t="shared" si="728"/>
        <v>Blank</v>
      </c>
      <c r="AF4509" s="217" t="str">
        <f t="shared" si="729"/>
        <v>Blank</v>
      </c>
      <c r="AG4509" s="9" t="str" cm="1">
        <f t="array" ref="AG4509">_xlfn.IFS(ISNUMBER(AC4509), "", ISNUMBER(SEARCH("Blank", AC4509)), "", ISERROR(AC4509), "Bad input on tab 3")</f>
        <v/>
      </c>
    </row>
    <row r="4510" spans="2:33" ht="15" customHeight="1" x14ac:dyDescent="0.75">
      <c r="B4510" s="205" t="str">
        <f>'5 Driver Data'!B4510</f>
        <v>4502</v>
      </c>
      <c r="C4510" s="193">
        <f>'5 Driver Data'!C4510</f>
        <v>0</v>
      </c>
      <c r="D4510" s="192">
        <f>'5 Driver Data'!D4510</f>
        <v>0</v>
      </c>
      <c r="E4510" s="191">
        <f>'5 Driver Data'!E4510</f>
        <v>0</v>
      </c>
      <c r="F4510" s="191">
        <f>'5 Driver Data'!F4510</f>
        <v>0</v>
      </c>
      <c r="G4510" s="191">
        <f>'5 Driver Data'!G4510</f>
        <v>0</v>
      </c>
      <c r="H4510" s="191">
        <f>'5 Driver Data'!H4510</f>
        <v>0</v>
      </c>
      <c r="I4510" s="191">
        <f>'5 Driver Data'!I4510</f>
        <v>0</v>
      </c>
      <c r="J4510" s="191">
        <f>'5 Driver Data'!J4510</f>
        <v>0</v>
      </c>
      <c r="K4510" s="206">
        <f>'5 Driver Data'!K4510</f>
        <v>0</v>
      </c>
      <c r="L4510" s="1"/>
      <c r="M4510" s="216" t="str">
        <f>IF(D4510=0,"Blank",'3 Model Input'!E$44*'3 Model Input'!E$45)</f>
        <v>Blank</v>
      </c>
      <c r="N4510" s="197" t="str">
        <f t="shared" si="720"/>
        <v>Blank</v>
      </c>
      <c r="O4510" s="197" t="str">
        <f>IF(D4510=0,"Blank",'3 Model Input'!E$49*(1-'3 Model Input'!E$51))</f>
        <v>Blank</v>
      </c>
      <c r="P4510" s="197" t="str">
        <f t="shared" si="721"/>
        <v>Blank</v>
      </c>
      <c r="Q4510" s="197" t="str">
        <f>IF(D4510=0,"Blank",IF(D4510="BEV",E4510*(1-'3 Model Input'!E$54), E4510))</f>
        <v>Blank</v>
      </c>
      <c r="R4510" s="198" t="str">
        <f>IF(D4510=0,"Blank",IF(D4510="PHEV",F4510/G4510,F4510*(1-'3 Model Input'!E$54)/G4510))</f>
        <v>Blank</v>
      </c>
      <c r="S4510" s="198" t="str">
        <f>IF(D4510=0,"Blank",IF(D4510="PHEV",MIN(M4510,E4510),MIN(M4510,(E4510*(1-'3 Model Input'!E$54)))))</f>
        <v>Blank</v>
      </c>
      <c r="T4510" s="217" t="str">
        <f t="shared" si="722"/>
        <v>Blank</v>
      </c>
      <c r="U4510" s="89"/>
      <c r="V4510" s="216" t="str">
        <f>IF(D4510=0,"Blank",P4510*'3 Model Input'!E$50)</f>
        <v>Blank</v>
      </c>
      <c r="W4510" s="197" t="str">
        <f t="shared" si="723"/>
        <v>Blank</v>
      </c>
      <c r="X4510" s="197" t="str">
        <f t="shared" si="724"/>
        <v>Blank</v>
      </c>
      <c r="Y4510" s="197" t="str">
        <f t="shared" si="725"/>
        <v>Blank</v>
      </c>
      <c r="Z4510" s="197" t="str">
        <f t="shared" si="726"/>
        <v>Blank</v>
      </c>
      <c r="AA4510" s="223" t="str" cm="1">
        <f t="array" ref="AA4510">_xlfn.IFS(ISTEXT('3 Model Input'!F$70),"Missing",ISTEXT('3 Model Input'!I$70),"Missing",ISNUMBER('3 Model Input'!K$70),'3 Model Input'!K$70*P4510)</f>
        <v>Missing</v>
      </c>
      <c r="AB4510" s="89"/>
      <c r="AC4510" s="227" t="str" cm="1">
        <f t="array" ref="AC4510">IF(D4510=0,"Blank",_xlfn.IFS('3 Model Input'!E$61=1,(V4510*G4510)/T4510,'3 Model Input'!E$61=2,(W4510*G4510)/T4510,'3 Model Input'!E$61=3,(X4510*G4510)/T4510,'3 Model Input'!E$61=4,(Y4510*G4510)/T4510,'3 Model Input'!E$61=5,(Z4510*G4510)/T4510, ISTEXT('3 Model Input'!E$61),"Missing",'3 Model Input'!E$61=6,(AA4510*G4510)/T4510))</f>
        <v>Blank</v>
      </c>
      <c r="AD4510" s="202" t="str">
        <f t="shared" si="727"/>
        <v>Blank</v>
      </c>
      <c r="AE4510" s="202" t="str">
        <f t="shared" si="728"/>
        <v>Blank</v>
      </c>
      <c r="AF4510" s="217" t="str">
        <f t="shared" si="729"/>
        <v>Blank</v>
      </c>
      <c r="AG4510" s="9" t="str" cm="1">
        <f t="array" ref="AG4510">_xlfn.IFS(ISNUMBER(AC4510), "", ISNUMBER(SEARCH("Blank", AC4510)), "", ISERROR(AC4510), "Bad input on tab 3")</f>
        <v/>
      </c>
    </row>
    <row r="4511" spans="2:33" ht="15" customHeight="1" x14ac:dyDescent="0.75">
      <c r="B4511" s="205" t="str">
        <f>'5 Driver Data'!B4511</f>
        <v>4503</v>
      </c>
      <c r="C4511" s="193">
        <f>'5 Driver Data'!C4511</f>
        <v>0</v>
      </c>
      <c r="D4511" s="192">
        <f>'5 Driver Data'!D4511</f>
        <v>0</v>
      </c>
      <c r="E4511" s="191">
        <f>'5 Driver Data'!E4511</f>
        <v>0</v>
      </c>
      <c r="F4511" s="191">
        <f>'5 Driver Data'!F4511</f>
        <v>0</v>
      </c>
      <c r="G4511" s="191">
        <f>'5 Driver Data'!G4511</f>
        <v>0</v>
      </c>
      <c r="H4511" s="191">
        <f>'5 Driver Data'!H4511</f>
        <v>0</v>
      </c>
      <c r="I4511" s="191">
        <f>'5 Driver Data'!I4511</f>
        <v>0</v>
      </c>
      <c r="J4511" s="191">
        <f>'5 Driver Data'!J4511</f>
        <v>0</v>
      </c>
      <c r="K4511" s="206">
        <f>'5 Driver Data'!K4511</f>
        <v>0</v>
      </c>
      <c r="L4511" s="1"/>
      <c r="M4511" s="216" t="str">
        <f>IF(D4511=0,"Blank",'3 Model Input'!E$44*'3 Model Input'!E$45)</f>
        <v>Blank</v>
      </c>
      <c r="N4511" s="197" t="str">
        <f t="shared" si="720"/>
        <v>Blank</v>
      </c>
      <c r="O4511" s="197" t="str">
        <f>IF(D4511=0,"Blank",'3 Model Input'!E$49*(1-'3 Model Input'!E$51))</f>
        <v>Blank</v>
      </c>
      <c r="P4511" s="197" t="str">
        <f t="shared" si="721"/>
        <v>Blank</v>
      </c>
      <c r="Q4511" s="197" t="str">
        <f>IF(D4511=0,"Blank",IF(D4511="BEV",E4511*(1-'3 Model Input'!E$54), E4511))</f>
        <v>Blank</v>
      </c>
      <c r="R4511" s="198" t="str">
        <f>IF(D4511=0,"Blank",IF(D4511="PHEV",F4511/G4511,F4511*(1-'3 Model Input'!E$54)/G4511))</f>
        <v>Blank</v>
      </c>
      <c r="S4511" s="198" t="str">
        <f>IF(D4511=0,"Blank",IF(D4511="PHEV",MIN(M4511,E4511),MIN(M4511,(E4511*(1-'3 Model Input'!E$54)))))</f>
        <v>Blank</v>
      </c>
      <c r="T4511" s="217" t="str">
        <f t="shared" si="722"/>
        <v>Blank</v>
      </c>
      <c r="U4511" s="89"/>
      <c r="V4511" s="216" t="str">
        <f>IF(D4511=0,"Blank",P4511*'3 Model Input'!E$50)</f>
        <v>Blank</v>
      </c>
      <c r="W4511" s="197" t="str">
        <f t="shared" si="723"/>
        <v>Blank</v>
      </c>
      <c r="X4511" s="197" t="str">
        <f t="shared" si="724"/>
        <v>Blank</v>
      </c>
      <c r="Y4511" s="197" t="str">
        <f t="shared" si="725"/>
        <v>Blank</v>
      </c>
      <c r="Z4511" s="197" t="str">
        <f t="shared" si="726"/>
        <v>Blank</v>
      </c>
      <c r="AA4511" s="223" t="str" cm="1">
        <f t="array" ref="AA4511">_xlfn.IFS(ISTEXT('3 Model Input'!F$70),"Missing",ISTEXT('3 Model Input'!I$70),"Missing",ISNUMBER('3 Model Input'!K$70),'3 Model Input'!K$70*P4511)</f>
        <v>Missing</v>
      </c>
      <c r="AB4511" s="89"/>
      <c r="AC4511" s="227" t="str" cm="1">
        <f t="array" ref="AC4511">IF(D4511=0,"Blank",_xlfn.IFS('3 Model Input'!E$61=1,(V4511*G4511)/T4511,'3 Model Input'!E$61=2,(W4511*G4511)/T4511,'3 Model Input'!E$61=3,(X4511*G4511)/T4511,'3 Model Input'!E$61=4,(Y4511*G4511)/T4511,'3 Model Input'!E$61=5,(Z4511*G4511)/T4511, ISTEXT('3 Model Input'!E$61),"Missing",'3 Model Input'!E$61=6,(AA4511*G4511)/T4511))</f>
        <v>Blank</v>
      </c>
      <c r="AD4511" s="202" t="str">
        <f t="shared" si="727"/>
        <v>Blank</v>
      </c>
      <c r="AE4511" s="202" t="str">
        <f t="shared" si="728"/>
        <v>Blank</v>
      </c>
      <c r="AF4511" s="217" t="str">
        <f t="shared" si="729"/>
        <v>Blank</v>
      </c>
      <c r="AG4511" s="9" t="str" cm="1">
        <f t="array" ref="AG4511">_xlfn.IFS(ISNUMBER(AC4511), "", ISNUMBER(SEARCH("Blank", AC4511)), "", ISERROR(AC4511), "Bad input on tab 3")</f>
        <v/>
      </c>
    </row>
    <row r="4512" spans="2:33" ht="15" customHeight="1" x14ac:dyDescent="0.75">
      <c r="B4512" s="205" t="str">
        <f>'5 Driver Data'!B4512</f>
        <v>4504</v>
      </c>
      <c r="C4512" s="193">
        <f>'5 Driver Data'!C4512</f>
        <v>0</v>
      </c>
      <c r="D4512" s="192">
        <f>'5 Driver Data'!D4512</f>
        <v>0</v>
      </c>
      <c r="E4512" s="191">
        <f>'5 Driver Data'!E4512</f>
        <v>0</v>
      </c>
      <c r="F4512" s="191">
        <f>'5 Driver Data'!F4512</f>
        <v>0</v>
      </c>
      <c r="G4512" s="191">
        <f>'5 Driver Data'!G4512</f>
        <v>0</v>
      </c>
      <c r="H4512" s="191">
        <f>'5 Driver Data'!H4512</f>
        <v>0</v>
      </c>
      <c r="I4512" s="191">
        <f>'5 Driver Data'!I4512</f>
        <v>0</v>
      </c>
      <c r="J4512" s="191">
        <f>'5 Driver Data'!J4512</f>
        <v>0</v>
      </c>
      <c r="K4512" s="206">
        <f>'5 Driver Data'!K4512</f>
        <v>0</v>
      </c>
      <c r="L4512" s="1"/>
      <c r="M4512" s="216" t="str">
        <f>IF(D4512=0,"Blank",'3 Model Input'!E$44*'3 Model Input'!E$45)</f>
        <v>Blank</v>
      </c>
      <c r="N4512" s="197" t="str">
        <f t="shared" si="720"/>
        <v>Blank</v>
      </c>
      <c r="O4512" s="197" t="str">
        <f>IF(D4512=0,"Blank",'3 Model Input'!E$49*(1-'3 Model Input'!E$51))</f>
        <v>Blank</v>
      </c>
      <c r="P4512" s="197" t="str">
        <f t="shared" si="721"/>
        <v>Blank</v>
      </c>
      <c r="Q4512" s="197" t="str">
        <f>IF(D4512=0,"Blank",IF(D4512="BEV",E4512*(1-'3 Model Input'!E$54), E4512))</f>
        <v>Blank</v>
      </c>
      <c r="R4512" s="198" t="str">
        <f>IF(D4512=0,"Blank",IF(D4512="PHEV",F4512/G4512,F4512*(1-'3 Model Input'!E$54)/G4512))</f>
        <v>Blank</v>
      </c>
      <c r="S4512" s="198" t="str">
        <f>IF(D4512=0,"Blank",IF(D4512="PHEV",MIN(M4512,E4512),MIN(M4512,(E4512*(1-'3 Model Input'!E$54)))))</f>
        <v>Blank</v>
      </c>
      <c r="T4512" s="217" t="str">
        <f t="shared" si="722"/>
        <v>Blank</v>
      </c>
      <c r="U4512" s="89"/>
      <c r="V4512" s="216" t="str">
        <f>IF(D4512=0,"Blank",P4512*'3 Model Input'!E$50)</f>
        <v>Blank</v>
      </c>
      <c r="W4512" s="197" t="str">
        <f t="shared" si="723"/>
        <v>Blank</v>
      </c>
      <c r="X4512" s="197" t="str">
        <f t="shared" si="724"/>
        <v>Blank</v>
      </c>
      <c r="Y4512" s="197" t="str">
        <f t="shared" si="725"/>
        <v>Blank</v>
      </c>
      <c r="Z4512" s="197" t="str">
        <f t="shared" si="726"/>
        <v>Blank</v>
      </c>
      <c r="AA4512" s="223" t="str" cm="1">
        <f t="array" ref="AA4512">_xlfn.IFS(ISTEXT('3 Model Input'!F$70),"Missing",ISTEXT('3 Model Input'!I$70),"Missing",ISNUMBER('3 Model Input'!K$70),'3 Model Input'!K$70*P4512)</f>
        <v>Missing</v>
      </c>
      <c r="AB4512" s="89"/>
      <c r="AC4512" s="227" t="str" cm="1">
        <f t="array" ref="AC4512">IF(D4512=0,"Blank",_xlfn.IFS('3 Model Input'!E$61=1,(V4512*G4512)/T4512,'3 Model Input'!E$61=2,(W4512*G4512)/T4512,'3 Model Input'!E$61=3,(X4512*G4512)/T4512,'3 Model Input'!E$61=4,(Y4512*G4512)/T4512,'3 Model Input'!E$61=5,(Z4512*G4512)/T4512, ISTEXT('3 Model Input'!E$61),"Missing",'3 Model Input'!E$61=6,(AA4512*G4512)/T4512))</f>
        <v>Blank</v>
      </c>
      <c r="AD4512" s="202" t="str">
        <f t="shared" si="727"/>
        <v>Blank</v>
      </c>
      <c r="AE4512" s="202" t="str">
        <f t="shared" si="728"/>
        <v>Blank</v>
      </c>
      <c r="AF4512" s="217" t="str">
        <f t="shared" si="729"/>
        <v>Blank</v>
      </c>
      <c r="AG4512" s="9" t="str" cm="1">
        <f t="array" ref="AG4512">_xlfn.IFS(ISNUMBER(AC4512), "", ISNUMBER(SEARCH("Blank", AC4512)), "", ISERROR(AC4512), "Bad input on tab 3")</f>
        <v/>
      </c>
    </row>
    <row r="4513" spans="2:33" ht="15" customHeight="1" x14ac:dyDescent="0.75">
      <c r="B4513" s="205" t="str">
        <f>'5 Driver Data'!B4513</f>
        <v>4505</v>
      </c>
      <c r="C4513" s="193">
        <f>'5 Driver Data'!C4513</f>
        <v>0</v>
      </c>
      <c r="D4513" s="192">
        <f>'5 Driver Data'!D4513</f>
        <v>0</v>
      </c>
      <c r="E4513" s="191">
        <f>'5 Driver Data'!E4513</f>
        <v>0</v>
      </c>
      <c r="F4513" s="191">
        <f>'5 Driver Data'!F4513</f>
        <v>0</v>
      </c>
      <c r="G4513" s="191">
        <f>'5 Driver Data'!G4513</f>
        <v>0</v>
      </c>
      <c r="H4513" s="191">
        <f>'5 Driver Data'!H4513</f>
        <v>0</v>
      </c>
      <c r="I4513" s="191">
        <f>'5 Driver Data'!I4513</f>
        <v>0</v>
      </c>
      <c r="J4513" s="191">
        <f>'5 Driver Data'!J4513</f>
        <v>0</v>
      </c>
      <c r="K4513" s="206">
        <f>'5 Driver Data'!K4513</f>
        <v>0</v>
      </c>
      <c r="L4513" s="1"/>
      <c r="M4513" s="216" t="str">
        <f>IF(D4513=0,"Blank",'3 Model Input'!E$44*'3 Model Input'!E$45)</f>
        <v>Blank</v>
      </c>
      <c r="N4513" s="197" t="str">
        <f t="shared" si="720"/>
        <v>Blank</v>
      </c>
      <c r="O4513" s="197" t="str">
        <f>IF(D4513=0,"Blank",'3 Model Input'!E$49*(1-'3 Model Input'!E$51))</f>
        <v>Blank</v>
      </c>
      <c r="P4513" s="197" t="str">
        <f t="shared" si="721"/>
        <v>Blank</v>
      </c>
      <c r="Q4513" s="197" t="str">
        <f>IF(D4513=0,"Blank",IF(D4513="BEV",E4513*(1-'3 Model Input'!E$54), E4513))</f>
        <v>Blank</v>
      </c>
      <c r="R4513" s="198" t="str">
        <f>IF(D4513=0,"Blank",IF(D4513="PHEV",F4513/G4513,F4513*(1-'3 Model Input'!E$54)/G4513))</f>
        <v>Blank</v>
      </c>
      <c r="S4513" s="198" t="str">
        <f>IF(D4513=0,"Blank",IF(D4513="PHEV",MIN(M4513,E4513),MIN(M4513,(E4513*(1-'3 Model Input'!E$54)))))</f>
        <v>Blank</v>
      </c>
      <c r="T4513" s="217" t="str">
        <f t="shared" si="722"/>
        <v>Blank</v>
      </c>
      <c r="U4513" s="89"/>
      <c r="V4513" s="216" t="str">
        <f>IF(D4513=0,"Blank",P4513*'3 Model Input'!E$50)</f>
        <v>Blank</v>
      </c>
      <c r="W4513" s="197" t="str">
        <f t="shared" si="723"/>
        <v>Blank</v>
      </c>
      <c r="X4513" s="197" t="str">
        <f t="shared" si="724"/>
        <v>Blank</v>
      </c>
      <c r="Y4513" s="197" t="str">
        <f t="shared" si="725"/>
        <v>Blank</v>
      </c>
      <c r="Z4513" s="197" t="str">
        <f t="shared" si="726"/>
        <v>Blank</v>
      </c>
      <c r="AA4513" s="223" t="str" cm="1">
        <f t="array" ref="AA4513">_xlfn.IFS(ISTEXT('3 Model Input'!F$70),"Missing",ISTEXT('3 Model Input'!I$70),"Missing",ISNUMBER('3 Model Input'!K$70),'3 Model Input'!K$70*P4513)</f>
        <v>Missing</v>
      </c>
      <c r="AB4513" s="89"/>
      <c r="AC4513" s="227" t="str" cm="1">
        <f t="array" ref="AC4513">IF(D4513=0,"Blank",_xlfn.IFS('3 Model Input'!E$61=1,(V4513*G4513)/T4513,'3 Model Input'!E$61=2,(W4513*G4513)/T4513,'3 Model Input'!E$61=3,(X4513*G4513)/T4513,'3 Model Input'!E$61=4,(Y4513*G4513)/T4513,'3 Model Input'!E$61=5,(Z4513*G4513)/T4513, ISTEXT('3 Model Input'!E$61),"Missing",'3 Model Input'!E$61=6,(AA4513*G4513)/T4513))</f>
        <v>Blank</v>
      </c>
      <c r="AD4513" s="202" t="str">
        <f t="shared" si="727"/>
        <v>Blank</v>
      </c>
      <c r="AE4513" s="202" t="str">
        <f t="shared" si="728"/>
        <v>Blank</v>
      </c>
      <c r="AF4513" s="217" t="str">
        <f t="shared" si="729"/>
        <v>Blank</v>
      </c>
      <c r="AG4513" s="9" t="str" cm="1">
        <f t="array" ref="AG4513">_xlfn.IFS(ISNUMBER(AC4513), "", ISNUMBER(SEARCH("Blank", AC4513)), "", ISERROR(AC4513), "Bad input on tab 3")</f>
        <v/>
      </c>
    </row>
    <row r="4514" spans="2:33" ht="15" customHeight="1" x14ac:dyDescent="0.75">
      <c r="B4514" s="205" t="str">
        <f>'5 Driver Data'!B4514</f>
        <v>4506</v>
      </c>
      <c r="C4514" s="193">
        <f>'5 Driver Data'!C4514</f>
        <v>0</v>
      </c>
      <c r="D4514" s="192">
        <f>'5 Driver Data'!D4514</f>
        <v>0</v>
      </c>
      <c r="E4514" s="191">
        <f>'5 Driver Data'!E4514</f>
        <v>0</v>
      </c>
      <c r="F4514" s="191">
        <f>'5 Driver Data'!F4514</f>
        <v>0</v>
      </c>
      <c r="G4514" s="191">
        <f>'5 Driver Data'!G4514</f>
        <v>0</v>
      </c>
      <c r="H4514" s="191">
        <f>'5 Driver Data'!H4514</f>
        <v>0</v>
      </c>
      <c r="I4514" s="191">
        <f>'5 Driver Data'!I4514</f>
        <v>0</v>
      </c>
      <c r="J4514" s="191">
        <f>'5 Driver Data'!J4514</f>
        <v>0</v>
      </c>
      <c r="K4514" s="206">
        <f>'5 Driver Data'!K4514</f>
        <v>0</v>
      </c>
      <c r="L4514" s="1"/>
      <c r="M4514" s="216" t="str">
        <f>IF(D4514=0,"Blank",'3 Model Input'!E$44*'3 Model Input'!E$45)</f>
        <v>Blank</v>
      </c>
      <c r="N4514" s="197" t="str">
        <f t="shared" si="720"/>
        <v>Blank</v>
      </c>
      <c r="O4514" s="197" t="str">
        <f>IF(D4514=0,"Blank",'3 Model Input'!E$49*(1-'3 Model Input'!E$51))</f>
        <v>Blank</v>
      </c>
      <c r="P4514" s="197" t="str">
        <f t="shared" si="721"/>
        <v>Blank</v>
      </c>
      <c r="Q4514" s="197" t="str">
        <f>IF(D4514=0,"Blank",IF(D4514="BEV",E4514*(1-'3 Model Input'!E$54), E4514))</f>
        <v>Blank</v>
      </c>
      <c r="R4514" s="198" t="str">
        <f>IF(D4514=0,"Blank",IF(D4514="PHEV",F4514/G4514,F4514*(1-'3 Model Input'!E$54)/G4514))</f>
        <v>Blank</v>
      </c>
      <c r="S4514" s="198" t="str">
        <f>IF(D4514=0,"Blank",IF(D4514="PHEV",MIN(M4514,E4514),MIN(M4514,(E4514*(1-'3 Model Input'!E$54)))))</f>
        <v>Blank</v>
      </c>
      <c r="T4514" s="217" t="str">
        <f t="shared" si="722"/>
        <v>Blank</v>
      </c>
      <c r="U4514" s="89"/>
      <c r="V4514" s="216" t="str">
        <f>IF(D4514=0,"Blank",P4514*'3 Model Input'!E$50)</f>
        <v>Blank</v>
      </c>
      <c r="W4514" s="197" t="str">
        <f t="shared" si="723"/>
        <v>Blank</v>
      </c>
      <c r="X4514" s="197" t="str">
        <f t="shared" si="724"/>
        <v>Blank</v>
      </c>
      <c r="Y4514" s="197" t="str">
        <f t="shared" si="725"/>
        <v>Blank</v>
      </c>
      <c r="Z4514" s="197" t="str">
        <f t="shared" si="726"/>
        <v>Blank</v>
      </c>
      <c r="AA4514" s="223" t="str" cm="1">
        <f t="array" ref="AA4514">_xlfn.IFS(ISTEXT('3 Model Input'!F$70),"Missing",ISTEXT('3 Model Input'!I$70),"Missing",ISNUMBER('3 Model Input'!K$70),'3 Model Input'!K$70*P4514)</f>
        <v>Missing</v>
      </c>
      <c r="AB4514" s="89"/>
      <c r="AC4514" s="227" t="str" cm="1">
        <f t="array" ref="AC4514">IF(D4514=0,"Blank",_xlfn.IFS('3 Model Input'!E$61=1,(V4514*G4514)/T4514,'3 Model Input'!E$61=2,(W4514*G4514)/T4514,'3 Model Input'!E$61=3,(X4514*G4514)/T4514,'3 Model Input'!E$61=4,(Y4514*G4514)/T4514,'3 Model Input'!E$61=5,(Z4514*G4514)/T4514, ISTEXT('3 Model Input'!E$61),"Missing",'3 Model Input'!E$61=6,(AA4514*G4514)/T4514))</f>
        <v>Blank</v>
      </c>
      <c r="AD4514" s="202" t="str">
        <f t="shared" si="727"/>
        <v>Blank</v>
      </c>
      <c r="AE4514" s="202" t="str">
        <f t="shared" si="728"/>
        <v>Blank</v>
      </c>
      <c r="AF4514" s="217" t="str">
        <f t="shared" si="729"/>
        <v>Blank</v>
      </c>
      <c r="AG4514" s="9" t="str" cm="1">
        <f t="array" ref="AG4514">_xlfn.IFS(ISNUMBER(AC4514), "", ISNUMBER(SEARCH("Blank", AC4514)), "", ISERROR(AC4514), "Bad input on tab 3")</f>
        <v/>
      </c>
    </row>
    <row r="4515" spans="2:33" ht="15" customHeight="1" x14ac:dyDescent="0.75">
      <c r="B4515" s="205" t="str">
        <f>'5 Driver Data'!B4515</f>
        <v>4507</v>
      </c>
      <c r="C4515" s="193">
        <f>'5 Driver Data'!C4515</f>
        <v>0</v>
      </c>
      <c r="D4515" s="192">
        <f>'5 Driver Data'!D4515</f>
        <v>0</v>
      </c>
      <c r="E4515" s="191">
        <f>'5 Driver Data'!E4515</f>
        <v>0</v>
      </c>
      <c r="F4515" s="191">
        <f>'5 Driver Data'!F4515</f>
        <v>0</v>
      </c>
      <c r="G4515" s="191">
        <f>'5 Driver Data'!G4515</f>
        <v>0</v>
      </c>
      <c r="H4515" s="191">
        <f>'5 Driver Data'!H4515</f>
        <v>0</v>
      </c>
      <c r="I4515" s="191">
        <f>'5 Driver Data'!I4515</f>
        <v>0</v>
      </c>
      <c r="J4515" s="191">
        <f>'5 Driver Data'!J4515</f>
        <v>0</v>
      </c>
      <c r="K4515" s="206">
        <f>'5 Driver Data'!K4515</f>
        <v>0</v>
      </c>
      <c r="L4515" s="1"/>
      <c r="M4515" s="216" t="str">
        <f>IF(D4515=0,"Blank",'3 Model Input'!E$44*'3 Model Input'!E$45)</f>
        <v>Blank</v>
      </c>
      <c r="N4515" s="197" t="str">
        <f t="shared" si="720"/>
        <v>Blank</v>
      </c>
      <c r="O4515" s="197" t="str">
        <f>IF(D4515=0,"Blank",'3 Model Input'!E$49*(1-'3 Model Input'!E$51))</f>
        <v>Blank</v>
      </c>
      <c r="P4515" s="197" t="str">
        <f t="shared" si="721"/>
        <v>Blank</v>
      </c>
      <c r="Q4515" s="197" t="str">
        <f>IF(D4515=0,"Blank",IF(D4515="BEV",E4515*(1-'3 Model Input'!E$54), E4515))</f>
        <v>Blank</v>
      </c>
      <c r="R4515" s="198" t="str">
        <f>IF(D4515=0,"Blank",IF(D4515="PHEV",F4515/G4515,F4515*(1-'3 Model Input'!E$54)/G4515))</f>
        <v>Blank</v>
      </c>
      <c r="S4515" s="198" t="str">
        <f>IF(D4515=0,"Blank",IF(D4515="PHEV",MIN(M4515,E4515),MIN(M4515,(E4515*(1-'3 Model Input'!E$54)))))</f>
        <v>Blank</v>
      </c>
      <c r="T4515" s="217" t="str">
        <f t="shared" si="722"/>
        <v>Blank</v>
      </c>
      <c r="U4515" s="89"/>
      <c r="V4515" s="216" t="str">
        <f>IF(D4515=0,"Blank",P4515*'3 Model Input'!E$50)</f>
        <v>Blank</v>
      </c>
      <c r="W4515" s="197" t="str">
        <f t="shared" si="723"/>
        <v>Blank</v>
      </c>
      <c r="X4515" s="197" t="str">
        <f t="shared" si="724"/>
        <v>Blank</v>
      </c>
      <c r="Y4515" s="197" t="str">
        <f t="shared" si="725"/>
        <v>Blank</v>
      </c>
      <c r="Z4515" s="197" t="str">
        <f t="shared" si="726"/>
        <v>Blank</v>
      </c>
      <c r="AA4515" s="223" t="str" cm="1">
        <f t="array" ref="AA4515">_xlfn.IFS(ISTEXT('3 Model Input'!F$70),"Missing",ISTEXT('3 Model Input'!I$70),"Missing",ISNUMBER('3 Model Input'!K$70),'3 Model Input'!K$70*P4515)</f>
        <v>Missing</v>
      </c>
      <c r="AB4515" s="89"/>
      <c r="AC4515" s="227" t="str" cm="1">
        <f t="array" ref="AC4515">IF(D4515=0,"Blank",_xlfn.IFS('3 Model Input'!E$61=1,(V4515*G4515)/T4515,'3 Model Input'!E$61=2,(W4515*G4515)/T4515,'3 Model Input'!E$61=3,(X4515*G4515)/T4515,'3 Model Input'!E$61=4,(Y4515*G4515)/T4515,'3 Model Input'!E$61=5,(Z4515*G4515)/T4515, ISTEXT('3 Model Input'!E$61),"Missing",'3 Model Input'!E$61=6,(AA4515*G4515)/T4515))</f>
        <v>Blank</v>
      </c>
      <c r="AD4515" s="202" t="str">
        <f t="shared" si="727"/>
        <v>Blank</v>
      </c>
      <c r="AE4515" s="202" t="str">
        <f t="shared" si="728"/>
        <v>Blank</v>
      </c>
      <c r="AF4515" s="217" t="str">
        <f t="shared" si="729"/>
        <v>Blank</v>
      </c>
      <c r="AG4515" s="9" t="str" cm="1">
        <f t="array" ref="AG4515">_xlfn.IFS(ISNUMBER(AC4515), "", ISNUMBER(SEARCH("Blank", AC4515)), "", ISERROR(AC4515), "Bad input on tab 3")</f>
        <v/>
      </c>
    </row>
    <row r="4516" spans="2:33" ht="15" customHeight="1" x14ac:dyDescent="0.75">
      <c r="B4516" s="205" t="str">
        <f>'5 Driver Data'!B4516</f>
        <v>4508</v>
      </c>
      <c r="C4516" s="193">
        <f>'5 Driver Data'!C4516</f>
        <v>0</v>
      </c>
      <c r="D4516" s="192">
        <f>'5 Driver Data'!D4516</f>
        <v>0</v>
      </c>
      <c r="E4516" s="191">
        <f>'5 Driver Data'!E4516</f>
        <v>0</v>
      </c>
      <c r="F4516" s="191">
        <f>'5 Driver Data'!F4516</f>
        <v>0</v>
      </c>
      <c r="G4516" s="191">
        <f>'5 Driver Data'!G4516</f>
        <v>0</v>
      </c>
      <c r="H4516" s="191">
        <f>'5 Driver Data'!H4516</f>
        <v>0</v>
      </c>
      <c r="I4516" s="191">
        <f>'5 Driver Data'!I4516</f>
        <v>0</v>
      </c>
      <c r="J4516" s="191">
        <f>'5 Driver Data'!J4516</f>
        <v>0</v>
      </c>
      <c r="K4516" s="206">
        <f>'5 Driver Data'!K4516</f>
        <v>0</v>
      </c>
      <c r="L4516" s="1"/>
      <c r="M4516" s="216" t="str">
        <f>IF(D4516=0,"Blank",'3 Model Input'!E$44*'3 Model Input'!E$45)</f>
        <v>Blank</v>
      </c>
      <c r="N4516" s="197" t="str">
        <f t="shared" si="720"/>
        <v>Blank</v>
      </c>
      <c r="O4516" s="197" t="str">
        <f>IF(D4516=0,"Blank",'3 Model Input'!E$49*(1-'3 Model Input'!E$51))</f>
        <v>Blank</v>
      </c>
      <c r="P4516" s="197" t="str">
        <f t="shared" si="721"/>
        <v>Blank</v>
      </c>
      <c r="Q4516" s="197" t="str">
        <f>IF(D4516=0,"Blank",IF(D4516="BEV",E4516*(1-'3 Model Input'!E$54), E4516))</f>
        <v>Blank</v>
      </c>
      <c r="R4516" s="198" t="str">
        <f>IF(D4516=0,"Blank",IF(D4516="PHEV",F4516/G4516,F4516*(1-'3 Model Input'!E$54)/G4516))</f>
        <v>Blank</v>
      </c>
      <c r="S4516" s="198" t="str">
        <f>IF(D4516=0,"Blank",IF(D4516="PHEV",MIN(M4516,E4516),MIN(M4516,(E4516*(1-'3 Model Input'!E$54)))))</f>
        <v>Blank</v>
      </c>
      <c r="T4516" s="217" t="str">
        <f t="shared" si="722"/>
        <v>Blank</v>
      </c>
      <c r="U4516" s="89"/>
      <c r="V4516" s="216" t="str">
        <f>IF(D4516=0,"Blank",P4516*'3 Model Input'!E$50)</f>
        <v>Blank</v>
      </c>
      <c r="W4516" s="197" t="str">
        <f t="shared" si="723"/>
        <v>Blank</v>
      </c>
      <c r="X4516" s="197" t="str">
        <f t="shared" si="724"/>
        <v>Blank</v>
      </c>
      <c r="Y4516" s="197" t="str">
        <f t="shared" si="725"/>
        <v>Blank</v>
      </c>
      <c r="Z4516" s="197" t="str">
        <f t="shared" si="726"/>
        <v>Blank</v>
      </c>
      <c r="AA4516" s="223" t="str" cm="1">
        <f t="array" ref="AA4516">_xlfn.IFS(ISTEXT('3 Model Input'!F$70),"Missing",ISTEXT('3 Model Input'!I$70),"Missing",ISNUMBER('3 Model Input'!K$70),'3 Model Input'!K$70*P4516)</f>
        <v>Missing</v>
      </c>
      <c r="AB4516" s="89"/>
      <c r="AC4516" s="227" t="str" cm="1">
        <f t="array" ref="AC4516">IF(D4516=0,"Blank",_xlfn.IFS('3 Model Input'!E$61=1,(V4516*G4516)/T4516,'3 Model Input'!E$61=2,(W4516*G4516)/T4516,'3 Model Input'!E$61=3,(X4516*G4516)/T4516,'3 Model Input'!E$61=4,(Y4516*G4516)/T4516,'3 Model Input'!E$61=5,(Z4516*G4516)/T4516, ISTEXT('3 Model Input'!E$61),"Missing",'3 Model Input'!E$61=6,(AA4516*G4516)/T4516))</f>
        <v>Blank</v>
      </c>
      <c r="AD4516" s="202" t="str">
        <f t="shared" si="727"/>
        <v>Blank</v>
      </c>
      <c r="AE4516" s="202" t="str">
        <f t="shared" si="728"/>
        <v>Blank</v>
      </c>
      <c r="AF4516" s="217" t="str">
        <f t="shared" si="729"/>
        <v>Blank</v>
      </c>
      <c r="AG4516" s="9" t="str" cm="1">
        <f t="array" ref="AG4516">_xlfn.IFS(ISNUMBER(AC4516), "", ISNUMBER(SEARCH("Blank", AC4516)), "", ISERROR(AC4516), "Bad input on tab 3")</f>
        <v/>
      </c>
    </row>
    <row r="4517" spans="2:33" ht="15" customHeight="1" x14ac:dyDescent="0.75">
      <c r="B4517" s="205" t="str">
        <f>'5 Driver Data'!B4517</f>
        <v>4509</v>
      </c>
      <c r="C4517" s="193">
        <f>'5 Driver Data'!C4517</f>
        <v>0</v>
      </c>
      <c r="D4517" s="192">
        <f>'5 Driver Data'!D4517</f>
        <v>0</v>
      </c>
      <c r="E4517" s="191">
        <f>'5 Driver Data'!E4517</f>
        <v>0</v>
      </c>
      <c r="F4517" s="191">
        <f>'5 Driver Data'!F4517</f>
        <v>0</v>
      </c>
      <c r="G4517" s="191">
        <f>'5 Driver Data'!G4517</f>
        <v>0</v>
      </c>
      <c r="H4517" s="191">
        <f>'5 Driver Data'!H4517</f>
        <v>0</v>
      </c>
      <c r="I4517" s="191">
        <f>'5 Driver Data'!I4517</f>
        <v>0</v>
      </c>
      <c r="J4517" s="191">
        <f>'5 Driver Data'!J4517</f>
        <v>0</v>
      </c>
      <c r="K4517" s="206">
        <f>'5 Driver Data'!K4517</f>
        <v>0</v>
      </c>
      <c r="L4517" s="1"/>
      <c r="M4517" s="216" t="str">
        <f>IF(D4517=0,"Blank",'3 Model Input'!E$44*'3 Model Input'!E$45)</f>
        <v>Blank</v>
      </c>
      <c r="N4517" s="197" t="str">
        <f t="shared" si="720"/>
        <v>Blank</v>
      </c>
      <c r="O4517" s="197" t="str">
        <f>IF(D4517=0,"Blank",'3 Model Input'!E$49*(1-'3 Model Input'!E$51))</f>
        <v>Blank</v>
      </c>
      <c r="P4517" s="197" t="str">
        <f t="shared" si="721"/>
        <v>Blank</v>
      </c>
      <c r="Q4517" s="197" t="str">
        <f>IF(D4517=0,"Blank",IF(D4517="BEV",E4517*(1-'3 Model Input'!E$54), E4517))</f>
        <v>Blank</v>
      </c>
      <c r="R4517" s="198" t="str">
        <f>IF(D4517=0,"Blank",IF(D4517="PHEV",F4517/G4517,F4517*(1-'3 Model Input'!E$54)/G4517))</f>
        <v>Blank</v>
      </c>
      <c r="S4517" s="198" t="str">
        <f>IF(D4517=0,"Blank",IF(D4517="PHEV",MIN(M4517,E4517),MIN(M4517,(E4517*(1-'3 Model Input'!E$54)))))</f>
        <v>Blank</v>
      </c>
      <c r="T4517" s="217" t="str">
        <f t="shared" si="722"/>
        <v>Blank</v>
      </c>
      <c r="U4517" s="89"/>
      <c r="V4517" s="216" t="str">
        <f>IF(D4517=0,"Blank",P4517*'3 Model Input'!E$50)</f>
        <v>Blank</v>
      </c>
      <c r="W4517" s="197" t="str">
        <f t="shared" si="723"/>
        <v>Blank</v>
      </c>
      <c r="X4517" s="197" t="str">
        <f t="shared" si="724"/>
        <v>Blank</v>
      </c>
      <c r="Y4517" s="197" t="str">
        <f t="shared" si="725"/>
        <v>Blank</v>
      </c>
      <c r="Z4517" s="197" t="str">
        <f t="shared" si="726"/>
        <v>Blank</v>
      </c>
      <c r="AA4517" s="223" t="str" cm="1">
        <f t="array" ref="AA4517">_xlfn.IFS(ISTEXT('3 Model Input'!F$70),"Missing",ISTEXT('3 Model Input'!I$70),"Missing",ISNUMBER('3 Model Input'!K$70),'3 Model Input'!K$70*P4517)</f>
        <v>Missing</v>
      </c>
      <c r="AB4517" s="89"/>
      <c r="AC4517" s="227" t="str" cm="1">
        <f t="array" ref="AC4517">IF(D4517=0,"Blank",_xlfn.IFS('3 Model Input'!E$61=1,(V4517*G4517)/T4517,'3 Model Input'!E$61=2,(W4517*G4517)/T4517,'3 Model Input'!E$61=3,(X4517*G4517)/T4517,'3 Model Input'!E$61=4,(Y4517*G4517)/T4517,'3 Model Input'!E$61=5,(Z4517*G4517)/T4517, ISTEXT('3 Model Input'!E$61),"Missing",'3 Model Input'!E$61=6,(AA4517*G4517)/T4517))</f>
        <v>Blank</v>
      </c>
      <c r="AD4517" s="202" t="str">
        <f t="shared" si="727"/>
        <v>Blank</v>
      </c>
      <c r="AE4517" s="202" t="str">
        <f t="shared" si="728"/>
        <v>Blank</v>
      </c>
      <c r="AF4517" s="217" t="str">
        <f t="shared" si="729"/>
        <v>Blank</v>
      </c>
      <c r="AG4517" s="9" t="str" cm="1">
        <f t="array" ref="AG4517">_xlfn.IFS(ISNUMBER(AC4517), "", ISNUMBER(SEARCH("Blank", AC4517)), "", ISERROR(AC4517), "Bad input on tab 3")</f>
        <v/>
      </c>
    </row>
    <row r="4518" spans="2:33" ht="15" customHeight="1" x14ac:dyDescent="0.75">
      <c r="B4518" s="205" t="str">
        <f>'5 Driver Data'!B4518</f>
        <v>4510</v>
      </c>
      <c r="C4518" s="193">
        <f>'5 Driver Data'!C4518</f>
        <v>0</v>
      </c>
      <c r="D4518" s="192">
        <f>'5 Driver Data'!D4518</f>
        <v>0</v>
      </c>
      <c r="E4518" s="191">
        <f>'5 Driver Data'!E4518</f>
        <v>0</v>
      </c>
      <c r="F4518" s="191">
        <f>'5 Driver Data'!F4518</f>
        <v>0</v>
      </c>
      <c r="G4518" s="191">
        <f>'5 Driver Data'!G4518</f>
        <v>0</v>
      </c>
      <c r="H4518" s="191">
        <f>'5 Driver Data'!H4518</f>
        <v>0</v>
      </c>
      <c r="I4518" s="191">
        <f>'5 Driver Data'!I4518</f>
        <v>0</v>
      </c>
      <c r="J4518" s="191">
        <f>'5 Driver Data'!J4518</f>
        <v>0</v>
      </c>
      <c r="K4518" s="206">
        <f>'5 Driver Data'!K4518</f>
        <v>0</v>
      </c>
      <c r="L4518" s="1"/>
      <c r="M4518" s="216" t="str">
        <f>IF(D4518=0,"Blank",'3 Model Input'!E$44*'3 Model Input'!E$45)</f>
        <v>Blank</v>
      </c>
      <c r="N4518" s="197" t="str">
        <f t="shared" si="720"/>
        <v>Blank</v>
      </c>
      <c r="O4518" s="197" t="str">
        <f>IF(D4518=0,"Blank",'3 Model Input'!E$49*(1-'3 Model Input'!E$51))</f>
        <v>Blank</v>
      </c>
      <c r="P4518" s="197" t="str">
        <f t="shared" si="721"/>
        <v>Blank</v>
      </c>
      <c r="Q4518" s="197" t="str">
        <f>IF(D4518=0,"Blank",IF(D4518="BEV",E4518*(1-'3 Model Input'!E$54), E4518))</f>
        <v>Blank</v>
      </c>
      <c r="R4518" s="198" t="str">
        <f>IF(D4518=0,"Blank",IF(D4518="PHEV",F4518/G4518,F4518*(1-'3 Model Input'!E$54)/G4518))</f>
        <v>Blank</v>
      </c>
      <c r="S4518" s="198" t="str">
        <f>IF(D4518=0,"Blank",IF(D4518="PHEV",MIN(M4518,E4518),MIN(M4518,(E4518*(1-'3 Model Input'!E$54)))))</f>
        <v>Blank</v>
      </c>
      <c r="T4518" s="217" t="str">
        <f t="shared" si="722"/>
        <v>Blank</v>
      </c>
      <c r="U4518" s="89"/>
      <c r="V4518" s="216" t="str">
        <f>IF(D4518=0,"Blank",P4518*'3 Model Input'!E$50)</f>
        <v>Blank</v>
      </c>
      <c r="W4518" s="197" t="str">
        <f t="shared" si="723"/>
        <v>Blank</v>
      </c>
      <c r="X4518" s="197" t="str">
        <f t="shared" si="724"/>
        <v>Blank</v>
      </c>
      <c r="Y4518" s="197" t="str">
        <f t="shared" si="725"/>
        <v>Blank</v>
      </c>
      <c r="Z4518" s="197" t="str">
        <f t="shared" si="726"/>
        <v>Blank</v>
      </c>
      <c r="AA4518" s="223" t="str" cm="1">
        <f t="array" ref="AA4518">_xlfn.IFS(ISTEXT('3 Model Input'!F$70),"Missing",ISTEXT('3 Model Input'!I$70),"Missing",ISNUMBER('3 Model Input'!K$70),'3 Model Input'!K$70*P4518)</f>
        <v>Missing</v>
      </c>
      <c r="AB4518" s="89"/>
      <c r="AC4518" s="227" t="str" cm="1">
        <f t="array" ref="AC4518">IF(D4518=0,"Blank",_xlfn.IFS('3 Model Input'!E$61=1,(V4518*G4518)/T4518,'3 Model Input'!E$61=2,(W4518*G4518)/T4518,'3 Model Input'!E$61=3,(X4518*G4518)/T4518,'3 Model Input'!E$61=4,(Y4518*G4518)/T4518,'3 Model Input'!E$61=5,(Z4518*G4518)/T4518, ISTEXT('3 Model Input'!E$61),"Missing",'3 Model Input'!E$61=6,(AA4518*G4518)/T4518))</f>
        <v>Blank</v>
      </c>
      <c r="AD4518" s="202" t="str">
        <f t="shared" si="727"/>
        <v>Blank</v>
      </c>
      <c r="AE4518" s="202" t="str">
        <f t="shared" si="728"/>
        <v>Blank</v>
      </c>
      <c r="AF4518" s="217" t="str">
        <f t="shared" si="729"/>
        <v>Blank</v>
      </c>
      <c r="AG4518" s="9" t="str" cm="1">
        <f t="array" ref="AG4518">_xlfn.IFS(ISNUMBER(AC4518), "", ISNUMBER(SEARCH("Blank", AC4518)), "", ISERROR(AC4518), "Bad input on tab 3")</f>
        <v/>
      </c>
    </row>
    <row r="4519" spans="2:33" ht="15" customHeight="1" x14ac:dyDescent="0.75">
      <c r="B4519" s="205" t="str">
        <f>'5 Driver Data'!B4519</f>
        <v>4511</v>
      </c>
      <c r="C4519" s="193">
        <f>'5 Driver Data'!C4519</f>
        <v>0</v>
      </c>
      <c r="D4519" s="192">
        <f>'5 Driver Data'!D4519</f>
        <v>0</v>
      </c>
      <c r="E4519" s="191">
        <f>'5 Driver Data'!E4519</f>
        <v>0</v>
      </c>
      <c r="F4519" s="191">
        <f>'5 Driver Data'!F4519</f>
        <v>0</v>
      </c>
      <c r="G4519" s="191">
        <f>'5 Driver Data'!G4519</f>
        <v>0</v>
      </c>
      <c r="H4519" s="191">
        <f>'5 Driver Data'!H4519</f>
        <v>0</v>
      </c>
      <c r="I4519" s="191">
        <f>'5 Driver Data'!I4519</f>
        <v>0</v>
      </c>
      <c r="J4519" s="191">
        <f>'5 Driver Data'!J4519</f>
        <v>0</v>
      </c>
      <c r="K4519" s="206">
        <f>'5 Driver Data'!K4519</f>
        <v>0</v>
      </c>
      <c r="L4519" s="1"/>
      <c r="M4519" s="216" t="str">
        <f>IF(D4519=0,"Blank",'3 Model Input'!E$44*'3 Model Input'!E$45)</f>
        <v>Blank</v>
      </c>
      <c r="N4519" s="197" t="str">
        <f t="shared" si="720"/>
        <v>Blank</v>
      </c>
      <c r="O4519" s="197" t="str">
        <f>IF(D4519=0,"Blank",'3 Model Input'!E$49*(1-'3 Model Input'!E$51))</f>
        <v>Blank</v>
      </c>
      <c r="P4519" s="197" t="str">
        <f t="shared" si="721"/>
        <v>Blank</v>
      </c>
      <c r="Q4519" s="197" t="str">
        <f>IF(D4519=0,"Blank",IF(D4519="BEV",E4519*(1-'3 Model Input'!E$54), E4519))</f>
        <v>Blank</v>
      </c>
      <c r="R4519" s="198" t="str">
        <f>IF(D4519=0,"Blank",IF(D4519="PHEV",F4519/G4519,F4519*(1-'3 Model Input'!E$54)/G4519))</f>
        <v>Blank</v>
      </c>
      <c r="S4519" s="198" t="str">
        <f>IF(D4519=0,"Blank",IF(D4519="PHEV",MIN(M4519,E4519),MIN(M4519,(E4519*(1-'3 Model Input'!E$54)))))</f>
        <v>Blank</v>
      </c>
      <c r="T4519" s="217" t="str">
        <f t="shared" si="722"/>
        <v>Blank</v>
      </c>
      <c r="U4519" s="89"/>
      <c r="V4519" s="216" t="str">
        <f>IF(D4519=0,"Blank",P4519*'3 Model Input'!E$50)</f>
        <v>Blank</v>
      </c>
      <c r="W4519" s="197" t="str">
        <f t="shared" si="723"/>
        <v>Blank</v>
      </c>
      <c r="X4519" s="197" t="str">
        <f t="shared" si="724"/>
        <v>Blank</v>
      </c>
      <c r="Y4519" s="197" t="str">
        <f t="shared" si="725"/>
        <v>Blank</v>
      </c>
      <c r="Z4519" s="197" t="str">
        <f t="shared" si="726"/>
        <v>Blank</v>
      </c>
      <c r="AA4519" s="223" t="str" cm="1">
        <f t="array" ref="AA4519">_xlfn.IFS(ISTEXT('3 Model Input'!F$70),"Missing",ISTEXT('3 Model Input'!I$70),"Missing",ISNUMBER('3 Model Input'!K$70),'3 Model Input'!K$70*P4519)</f>
        <v>Missing</v>
      </c>
      <c r="AB4519" s="89"/>
      <c r="AC4519" s="227" t="str" cm="1">
        <f t="array" ref="AC4519">IF(D4519=0,"Blank",_xlfn.IFS('3 Model Input'!E$61=1,(V4519*G4519)/T4519,'3 Model Input'!E$61=2,(W4519*G4519)/T4519,'3 Model Input'!E$61=3,(X4519*G4519)/T4519,'3 Model Input'!E$61=4,(Y4519*G4519)/T4519,'3 Model Input'!E$61=5,(Z4519*G4519)/T4519, ISTEXT('3 Model Input'!E$61),"Missing",'3 Model Input'!E$61=6,(AA4519*G4519)/T4519))</f>
        <v>Blank</v>
      </c>
      <c r="AD4519" s="202" t="str">
        <f t="shared" si="727"/>
        <v>Blank</v>
      </c>
      <c r="AE4519" s="202" t="str">
        <f t="shared" si="728"/>
        <v>Blank</v>
      </c>
      <c r="AF4519" s="217" t="str">
        <f t="shared" si="729"/>
        <v>Blank</v>
      </c>
      <c r="AG4519" s="9" t="str" cm="1">
        <f t="array" ref="AG4519">_xlfn.IFS(ISNUMBER(AC4519), "", ISNUMBER(SEARCH("Blank", AC4519)), "", ISERROR(AC4519), "Bad input on tab 3")</f>
        <v/>
      </c>
    </row>
    <row r="4520" spans="2:33" ht="15" customHeight="1" x14ac:dyDescent="0.75">
      <c r="B4520" s="205" t="str">
        <f>'5 Driver Data'!B4520</f>
        <v>4512</v>
      </c>
      <c r="C4520" s="193">
        <f>'5 Driver Data'!C4520</f>
        <v>0</v>
      </c>
      <c r="D4520" s="192">
        <f>'5 Driver Data'!D4520</f>
        <v>0</v>
      </c>
      <c r="E4520" s="191">
        <f>'5 Driver Data'!E4520</f>
        <v>0</v>
      </c>
      <c r="F4520" s="191">
        <f>'5 Driver Data'!F4520</f>
        <v>0</v>
      </c>
      <c r="G4520" s="191">
        <f>'5 Driver Data'!G4520</f>
        <v>0</v>
      </c>
      <c r="H4520" s="191">
        <f>'5 Driver Data'!H4520</f>
        <v>0</v>
      </c>
      <c r="I4520" s="191">
        <f>'5 Driver Data'!I4520</f>
        <v>0</v>
      </c>
      <c r="J4520" s="191">
        <f>'5 Driver Data'!J4520</f>
        <v>0</v>
      </c>
      <c r="K4520" s="206">
        <f>'5 Driver Data'!K4520</f>
        <v>0</v>
      </c>
      <c r="L4520" s="1"/>
      <c r="M4520" s="216" t="str">
        <f>IF(D4520=0,"Blank",'3 Model Input'!E$44*'3 Model Input'!E$45)</f>
        <v>Blank</v>
      </c>
      <c r="N4520" s="197" t="str">
        <f t="shared" si="720"/>
        <v>Blank</v>
      </c>
      <c r="O4520" s="197" t="str">
        <f>IF(D4520=0,"Blank",'3 Model Input'!E$49*(1-'3 Model Input'!E$51))</f>
        <v>Blank</v>
      </c>
      <c r="P4520" s="197" t="str">
        <f t="shared" si="721"/>
        <v>Blank</v>
      </c>
      <c r="Q4520" s="197" t="str">
        <f>IF(D4520=0,"Blank",IF(D4520="BEV",E4520*(1-'3 Model Input'!E$54), E4520))</f>
        <v>Blank</v>
      </c>
      <c r="R4520" s="198" t="str">
        <f>IF(D4520=0,"Blank",IF(D4520="PHEV",F4520/G4520,F4520*(1-'3 Model Input'!E$54)/G4520))</f>
        <v>Blank</v>
      </c>
      <c r="S4520" s="198" t="str">
        <f>IF(D4520=0,"Blank",IF(D4520="PHEV",MIN(M4520,E4520),MIN(M4520,(E4520*(1-'3 Model Input'!E$54)))))</f>
        <v>Blank</v>
      </c>
      <c r="T4520" s="217" t="str">
        <f t="shared" si="722"/>
        <v>Blank</v>
      </c>
      <c r="U4520" s="89"/>
      <c r="V4520" s="216" t="str">
        <f>IF(D4520=0,"Blank",P4520*'3 Model Input'!E$50)</f>
        <v>Blank</v>
      </c>
      <c r="W4520" s="197" t="str">
        <f t="shared" si="723"/>
        <v>Blank</v>
      </c>
      <c r="X4520" s="197" t="str">
        <f t="shared" si="724"/>
        <v>Blank</v>
      </c>
      <c r="Y4520" s="197" t="str">
        <f t="shared" si="725"/>
        <v>Blank</v>
      </c>
      <c r="Z4520" s="197" t="str">
        <f t="shared" si="726"/>
        <v>Blank</v>
      </c>
      <c r="AA4520" s="223" t="str" cm="1">
        <f t="array" ref="AA4520">_xlfn.IFS(ISTEXT('3 Model Input'!F$70),"Missing",ISTEXT('3 Model Input'!I$70),"Missing",ISNUMBER('3 Model Input'!K$70),'3 Model Input'!K$70*P4520)</f>
        <v>Missing</v>
      </c>
      <c r="AB4520" s="89"/>
      <c r="AC4520" s="227" t="str" cm="1">
        <f t="array" ref="AC4520">IF(D4520=0,"Blank",_xlfn.IFS('3 Model Input'!E$61=1,(V4520*G4520)/T4520,'3 Model Input'!E$61=2,(W4520*G4520)/T4520,'3 Model Input'!E$61=3,(X4520*G4520)/T4520,'3 Model Input'!E$61=4,(Y4520*G4520)/T4520,'3 Model Input'!E$61=5,(Z4520*G4520)/T4520, ISTEXT('3 Model Input'!E$61),"Missing",'3 Model Input'!E$61=6,(AA4520*G4520)/T4520))</f>
        <v>Blank</v>
      </c>
      <c r="AD4520" s="202" t="str">
        <f t="shared" si="727"/>
        <v>Blank</v>
      </c>
      <c r="AE4520" s="202" t="str">
        <f t="shared" si="728"/>
        <v>Blank</v>
      </c>
      <c r="AF4520" s="217" t="str">
        <f t="shared" si="729"/>
        <v>Blank</v>
      </c>
      <c r="AG4520" s="9" t="str" cm="1">
        <f t="array" ref="AG4520">_xlfn.IFS(ISNUMBER(AC4520), "", ISNUMBER(SEARCH("Blank", AC4520)), "", ISERROR(AC4520), "Bad input on tab 3")</f>
        <v/>
      </c>
    </row>
    <row r="4521" spans="2:33" ht="15" customHeight="1" x14ac:dyDescent="0.75">
      <c r="B4521" s="205" t="str">
        <f>'5 Driver Data'!B4521</f>
        <v>4513</v>
      </c>
      <c r="C4521" s="193">
        <f>'5 Driver Data'!C4521</f>
        <v>0</v>
      </c>
      <c r="D4521" s="192">
        <f>'5 Driver Data'!D4521</f>
        <v>0</v>
      </c>
      <c r="E4521" s="191">
        <f>'5 Driver Data'!E4521</f>
        <v>0</v>
      </c>
      <c r="F4521" s="191">
        <f>'5 Driver Data'!F4521</f>
        <v>0</v>
      </c>
      <c r="G4521" s="191">
        <f>'5 Driver Data'!G4521</f>
        <v>0</v>
      </c>
      <c r="H4521" s="191">
        <f>'5 Driver Data'!H4521</f>
        <v>0</v>
      </c>
      <c r="I4521" s="191">
        <f>'5 Driver Data'!I4521</f>
        <v>0</v>
      </c>
      <c r="J4521" s="191">
        <f>'5 Driver Data'!J4521</f>
        <v>0</v>
      </c>
      <c r="K4521" s="206">
        <f>'5 Driver Data'!K4521</f>
        <v>0</v>
      </c>
      <c r="L4521" s="1"/>
      <c r="M4521" s="216" t="str">
        <f>IF(D4521=0,"Blank",'3 Model Input'!E$44*'3 Model Input'!E$45)</f>
        <v>Blank</v>
      </c>
      <c r="N4521" s="197" t="str">
        <f t="shared" si="720"/>
        <v>Blank</v>
      </c>
      <c r="O4521" s="197" t="str">
        <f>IF(D4521=0,"Blank",'3 Model Input'!E$49*(1-'3 Model Input'!E$51))</f>
        <v>Blank</v>
      </c>
      <c r="P4521" s="197" t="str">
        <f t="shared" si="721"/>
        <v>Blank</v>
      </c>
      <c r="Q4521" s="197" t="str">
        <f>IF(D4521=0,"Blank",IF(D4521="BEV",E4521*(1-'3 Model Input'!E$54), E4521))</f>
        <v>Blank</v>
      </c>
      <c r="R4521" s="198" t="str">
        <f>IF(D4521=0,"Blank",IF(D4521="PHEV",F4521/G4521,F4521*(1-'3 Model Input'!E$54)/G4521))</f>
        <v>Blank</v>
      </c>
      <c r="S4521" s="198" t="str">
        <f>IF(D4521=0,"Blank",IF(D4521="PHEV",MIN(M4521,E4521),MIN(M4521,(E4521*(1-'3 Model Input'!E$54)))))</f>
        <v>Blank</v>
      </c>
      <c r="T4521" s="217" t="str">
        <f t="shared" si="722"/>
        <v>Blank</v>
      </c>
      <c r="U4521" s="89"/>
      <c r="V4521" s="216" t="str">
        <f>IF(D4521=0,"Blank",P4521*'3 Model Input'!E$50)</f>
        <v>Blank</v>
      </c>
      <c r="W4521" s="197" t="str">
        <f t="shared" si="723"/>
        <v>Blank</v>
      </c>
      <c r="X4521" s="197" t="str">
        <f t="shared" si="724"/>
        <v>Blank</v>
      </c>
      <c r="Y4521" s="197" t="str">
        <f t="shared" si="725"/>
        <v>Blank</v>
      </c>
      <c r="Z4521" s="197" t="str">
        <f t="shared" si="726"/>
        <v>Blank</v>
      </c>
      <c r="AA4521" s="223" t="str" cm="1">
        <f t="array" ref="AA4521">_xlfn.IFS(ISTEXT('3 Model Input'!F$70),"Missing",ISTEXT('3 Model Input'!I$70),"Missing",ISNUMBER('3 Model Input'!K$70),'3 Model Input'!K$70*P4521)</f>
        <v>Missing</v>
      </c>
      <c r="AB4521" s="89"/>
      <c r="AC4521" s="227" t="str" cm="1">
        <f t="array" ref="AC4521">IF(D4521=0,"Blank",_xlfn.IFS('3 Model Input'!E$61=1,(V4521*G4521)/T4521,'3 Model Input'!E$61=2,(W4521*G4521)/T4521,'3 Model Input'!E$61=3,(X4521*G4521)/T4521,'3 Model Input'!E$61=4,(Y4521*G4521)/T4521,'3 Model Input'!E$61=5,(Z4521*G4521)/T4521, ISTEXT('3 Model Input'!E$61),"Missing",'3 Model Input'!E$61=6,(AA4521*G4521)/T4521))</f>
        <v>Blank</v>
      </c>
      <c r="AD4521" s="202" t="str">
        <f t="shared" si="727"/>
        <v>Blank</v>
      </c>
      <c r="AE4521" s="202" t="str">
        <f t="shared" si="728"/>
        <v>Blank</v>
      </c>
      <c r="AF4521" s="217" t="str">
        <f t="shared" si="729"/>
        <v>Blank</v>
      </c>
      <c r="AG4521" s="9" t="str" cm="1">
        <f t="array" ref="AG4521">_xlfn.IFS(ISNUMBER(AC4521), "", ISNUMBER(SEARCH("Blank", AC4521)), "", ISERROR(AC4521), "Bad input on tab 3")</f>
        <v/>
      </c>
    </row>
    <row r="4522" spans="2:33" ht="15" customHeight="1" x14ac:dyDescent="0.75">
      <c r="B4522" s="205" t="str">
        <f>'5 Driver Data'!B4522</f>
        <v>4514</v>
      </c>
      <c r="C4522" s="193">
        <f>'5 Driver Data'!C4522</f>
        <v>0</v>
      </c>
      <c r="D4522" s="192">
        <f>'5 Driver Data'!D4522</f>
        <v>0</v>
      </c>
      <c r="E4522" s="191">
        <f>'5 Driver Data'!E4522</f>
        <v>0</v>
      </c>
      <c r="F4522" s="191">
        <f>'5 Driver Data'!F4522</f>
        <v>0</v>
      </c>
      <c r="G4522" s="191">
        <f>'5 Driver Data'!G4522</f>
        <v>0</v>
      </c>
      <c r="H4522" s="191">
        <f>'5 Driver Data'!H4522</f>
        <v>0</v>
      </c>
      <c r="I4522" s="191">
        <f>'5 Driver Data'!I4522</f>
        <v>0</v>
      </c>
      <c r="J4522" s="191">
        <f>'5 Driver Data'!J4522</f>
        <v>0</v>
      </c>
      <c r="K4522" s="206">
        <f>'5 Driver Data'!K4522</f>
        <v>0</v>
      </c>
      <c r="L4522" s="1"/>
      <c r="M4522" s="216" t="str">
        <f>IF(D4522=0,"Blank",'3 Model Input'!E$44*'3 Model Input'!E$45)</f>
        <v>Blank</v>
      </c>
      <c r="N4522" s="197" t="str">
        <f t="shared" si="720"/>
        <v>Blank</v>
      </c>
      <c r="O4522" s="197" t="str">
        <f>IF(D4522=0,"Blank",'3 Model Input'!E$49*(1-'3 Model Input'!E$51))</f>
        <v>Blank</v>
      </c>
      <c r="P4522" s="197" t="str">
        <f t="shared" si="721"/>
        <v>Blank</v>
      </c>
      <c r="Q4522" s="197" t="str">
        <f>IF(D4522=0,"Blank",IF(D4522="BEV",E4522*(1-'3 Model Input'!E$54), E4522))</f>
        <v>Blank</v>
      </c>
      <c r="R4522" s="198" t="str">
        <f>IF(D4522=0,"Blank",IF(D4522="PHEV",F4522/G4522,F4522*(1-'3 Model Input'!E$54)/G4522))</f>
        <v>Blank</v>
      </c>
      <c r="S4522" s="198" t="str">
        <f>IF(D4522=0,"Blank",IF(D4522="PHEV",MIN(M4522,E4522),MIN(M4522,(E4522*(1-'3 Model Input'!E$54)))))</f>
        <v>Blank</v>
      </c>
      <c r="T4522" s="217" t="str">
        <f t="shared" si="722"/>
        <v>Blank</v>
      </c>
      <c r="U4522" s="89"/>
      <c r="V4522" s="216" t="str">
        <f>IF(D4522=0,"Blank",P4522*'3 Model Input'!E$50)</f>
        <v>Blank</v>
      </c>
      <c r="W4522" s="197" t="str">
        <f t="shared" si="723"/>
        <v>Blank</v>
      </c>
      <c r="X4522" s="197" t="str">
        <f t="shared" si="724"/>
        <v>Blank</v>
      </c>
      <c r="Y4522" s="197" t="str">
        <f t="shared" si="725"/>
        <v>Blank</v>
      </c>
      <c r="Z4522" s="197" t="str">
        <f t="shared" si="726"/>
        <v>Blank</v>
      </c>
      <c r="AA4522" s="223" t="str" cm="1">
        <f t="array" ref="AA4522">_xlfn.IFS(ISTEXT('3 Model Input'!F$70),"Missing",ISTEXT('3 Model Input'!I$70),"Missing",ISNUMBER('3 Model Input'!K$70),'3 Model Input'!K$70*P4522)</f>
        <v>Missing</v>
      </c>
      <c r="AB4522" s="89"/>
      <c r="AC4522" s="227" t="str" cm="1">
        <f t="array" ref="AC4522">IF(D4522=0,"Blank",_xlfn.IFS('3 Model Input'!E$61=1,(V4522*G4522)/T4522,'3 Model Input'!E$61=2,(W4522*G4522)/T4522,'3 Model Input'!E$61=3,(X4522*G4522)/T4522,'3 Model Input'!E$61=4,(Y4522*G4522)/T4522,'3 Model Input'!E$61=5,(Z4522*G4522)/T4522, ISTEXT('3 Model Input'!E$61),"Missing",'3 Model Input'!E$61=6,(AA4522*G4522)/T4522))</f>
        <v>Blank</v>
      </c>
      <c r="AD4522" s="202" t="str">
        <f t="shared" si="727"/>
        <v>Blank</v>
      </c>
      <c r="AE4522" s="202" t="str">
        <f t="shared" si="728"/>
        <v>Blank</v>
      </c>
      <c r="AF4522" s="217" t="str">
        <f t="shared" si="729"/>
        <v>Blank</v>
      </c>
      <c r="AG4522" s="9" t="str" cm="1">
        <f t="array" ref="AG4522">_xlfn.IFS(ISNUMBER(AC4522), "", ISNUMBER(SEARCH("Blank", AC4522)), "", ISERROR(AC4522), "Bad input on tab 3")</f>
        <v/>
      </c>
    </row>
    <row r="4523" spans="2:33" ht="15" customHeight="1" x14ac:dyDescent="0.75">
      <c r="B4523" s="205" t="str">
        <f>'5 Driver Data'!B4523</f>
        <v>4515</v>
      </c>
      <c r="C4523" s="193">
        <f>'5 Driver Data'!C4523</f>
        <v>0</v>
      </c>
      <c r="D4523" s="192">
        <f>'5 Driver Data'!D4523</f>
        <v>0</v>
      </c>
      <c r="E4523" s="191">
        <f>'5 Driver Data'!E4523</f>
        <v>0</v>
      </c>
      <c r="F4523" s="191">
        <f>'5 Driver Data'!F4523</f>
        <v>0</v>
      </c>
      <c r="G4523" s="191">
        <f>'5 Driver Data'!G4523</f>
        <v>0</v>
      </c>
      <c r="H4523" s="191">
        <f>'5 Driver Data'!H4523</f>
        <v>0</v>
      </c>
      <c r="I4523" s="191">
        <f>'5 Driver Data'!I4523</f>
        <v>0</v>
      </c>
      <c r="J4523" s="191">
        <f>'5 Driver Data'!J4523</f>
        <v>0</v>
      </c>
      <c r="K4523" s="206">
        <f>'5 Driver Data'!K4523</f>
        <v>0</v>
      </c>
      <c r="L4523" s="1"/>
      <c r="M4523" s="216" t="str">
        <f>IF(D4523=0,"Blank",'3 Model Input'!E$44*'3 Model Input'!E$45)</f>
        <v>Blank</v>
      </c>
      <c r="N4523" s="197" t="str">
        <f t="shared" si="720"/>
        <v>Blank</v>
      </c>
      <c r="O4523" s="197" t="str">
        <f>IF(D4523=0,"Blank",'3 Model Input'!E$49*(1-'3 Model Input'!E$51))</f>
        <v>Blank</v>
      </c>
      <c r="P4523" s="197" t="str">
        <f t="shared" si="721"/>
        <v>Blank</v>
      </c>
      <c r="Q4523" s="197" t="str">
        <f>IF(D4523=0,"Blank",IF(D4523="BEV",E4523*(1-'3 Model Input'!E$54), E4523))</f>
        <v>Blank</v>
      </c>
      <c r="R4523" s="198" t="str">
        <f>IF(D4523=0,"Blank",IF(D4523="PHEV",F4523/G4523,F4523*(1-'3 Model Input'!E$54)/G4523))</f>
        <v>Blank</v>
      </c>
      <c r="S4523" s="198" t="str">
        <f>IF(D4523=0,"Blank",IF(D4523="PHEV",MIN(M4523,E4523),MIN(M4523,(E4523*(1-'3 Model Input'!E$54)))))</f>
        <v>Blank</v>
      </c>
      <c r="T4523" s="217" t="str">
        <f t="shared" si="722"/>
        <v>Blank</v>
      </c>
      <c r="U4523" s="89"/>
      <c r="V4523" s="216" t="str">
        <f>IF(D4523=0,"Blank",P4523*'3 Model Input'!E$50)</f>
        <v>Blank</v>
      </c>
      <c r="W4523" s="197" t="str">
        <f t="shared" si="723"/>
        <v>Blank</v>
      </c>
      <c r="X4523" s="197" t="str">
        <f t="shared" si="724"/>
        <v>Blank</v>
      </c>
      <c r="Y4523" s="197" t="str">
        <f t="shared" si="725"/>
        <v>Blank</v>
      </c>
      <c r="Z4523" s="197" t="str">
        <f t="shared" si="726"/>
        <v>Blank</v>
      </c>
      <c r="AA4523" s="223" t="str" cm="1">
        <f t="array" ref="AA4523">_xlfn.IFS(ISTEXT('3 Model Input'!F$70),"Missing",ISTEXT('3 Model Input'!I$70),"Missing",ISNUMBER('3 Model Input'!K$70),'3 Model Input'!K$70*P4523)</f>
        <v>Missing</v>
      </c>
      <c r="AB4523" s="89"/>
      <c r="AC4523" s="227" t="str" cm="1">
        <f t="array" ref="AC4523">IF(D4523=0,"Blank",_xlfn.IFS('3 Model Input'!E$61=1,(V4523*G4523)/T4523,'3 Model Input'!E$61=2,(W4523*G4523)/T4523,'3 Model Input'!E$61=3,(X4523*G4523)/T4523,'3 Model Input'!E$61=4,(Y4523*G4523)/T4523,'3 Model Input'!E$61=5,(Z4523*G4523)/T4523, ISTEXT('3 Model Input'!E$61),"Missing",'3 Model Input'!E$61=6,(AA4523*G4523)/T4523))</f>
        <v>Blank</v>
      </c>
      <c r="AD4523" s="202" t="str">
        <f t="shared" si="727"/>
        <v>Blank</v>
      </c>
      <c r="AE4523" s="202" t="str">
        <f t="shared" si="728"/>
        <v>Blank</v>
      </c>
      <c r="AF4523" s="217" t="str">
        <f t="shared" si="729"/>
        <v>Blank</v>
      </c>
      <c r="AG4523" s="9" t="str" cm="1">
        <f t="array" ref="AG4523">_xlfn.IFS(ISNUMBER(AC4523), "", ISNUMBER(SEARCH("Blank", AC4523)), "", ISERROR(AC4523), "Bad input on tab 3")</f>
        <v/>
      </c>
    </row>
    <row r="4524" spans="2:33" ht="15" customHeight="1" x14ac:dyDescent="0.75">
      <c r="B4524" s="205" t="str">
        <f>'5 Driver Data'!B4524</f>
        <v>4516</v>
      </c>
      <c r="C4524" s="193">
        <f>'5 Driver Data'!C4524</f>
        <v>0</v>
      </c>
      <c r="D4524" s="192">
        <f>'5 Driver Data'!D4524</f>
        <v>0</v>
      </c>
      <c r="E4524" s="191">
        <f>'5 Driver Data'!E4524</f>
        <v>0</v>
      </c>
      <c r="F4524" s="191">
        <f>'5 Driver Data'!F4524</f>
        <v>0</v>
      </c>
      <c r="G4524" s="191">
        <f>'5 Driver Data'!G4524</f>
        <v>0</v>
      </c>
      <c r="H4524" s="191">
        <f>'5 Driver Data'!H4524</f>
        <v>0</v>
      </c>
      <c r="I4524" s="191">
        <f>'5 Driver Data'!I4524</f>
        <v>0</v>
      </c>
      <c r="J4524" s="191">
        <f>'5 Driver Data'!J4524</f>
        <v>0</v>
      </c>
      <c r="K4524" s="206">
        <f>'5 Driver Data'!K4524</f>
        <v>0</v>
      </c>
      <c r="L4524" s="1"/>
      <c r="M4524" s="216" t="str">
        <f>IF(D4524=0,"Blank",'3 Model Input'!E$44*'3 Model Input'!E$45)</f>
        <v>Blank</v>
      </c>
      <c r="N4524" s="197" t="str">
        <f t="shared" si="720"/>
        <v>Blank</v>
      </c>
      <c r="O4524" s="197" t="str">
        <f>IF(D4524=0,"Blank",'3 Model Input'!E$49*(1-'3 Model Input'!E$51))</f>
        <v>Blank</v>
      </c>
      <c r="P4524" s="197" t="str">
        <f t="shared" si="721"/>
        <v>Blank</v>
      </c>
      <c r="Q4524" s="197" t="str">
        <f>IF(D4524=0,"Blank",IF(D4524="BEV",E4524*(1-'3 Model Input'!E$54), E4524))</f>
        <v>Blank</v>
      </c>
      <c r="R4524" s="198" t="str">
        <f>IF(D4524=0,"Blank",IF(D4524="PHEV",F4524/G4524,F4524*(1-'3 Model Input'!E$54)/G4524))</f>
        <v>Blank</v>
      </c>
      <c r="S4524" s="198" t="str">
        <f>IF(D4524=0,"Blank",IF(D4524="PHEV",MIN(M4524,E4524),MIN(M4524,(E4524*(1-'3 Model Input'!E$54)))))</f>
        <v>Blank</v>
      </c>
      <c r="T4524" s="217" t="str">
        <f t="shared" si="722"/>
        <v>Blank</v>
      </c>
      <c r="U4524" s="89"/>
      <c r="V4524" s="216" t="str">
        <f>IF(D4524=0,"Blank",P4524*'3 Model Input'!E$50)</f>
        <v>Blank</v>
      </c>
      <c r="W4524" s="197" t="str">
        <f t="shared" si="723"/>
        <v>Blank</v>
      </c>
      <c r="X4524" s="197" t="str">
        <f t="shared" si="724"/>
        <v>Blank</v>
      </c>
      <c r="Y4524" s="197" t="str">
        <f t="shared" si="725"/>
        <v>Blank</v>
      </c>
      <c r="Z4524" s="197" t="str">
        <f t="shared" si="726"/>
        <v>Blank</v>
      </c>
      <c r="AA4524" s="223" t="str" cm="1">
        <f t="array" ref="AA4524">_xlfn.IFS(ISTEXT('3 Model Input'!F$70),"Missing",ISTEXT('3 Model Input'!I$70),"Missing",ISNUMBER('3 Model Input'!K$70),'3 Model Input'!K$70*P4524)</f>
        <v>Missing</v>
      </c>
      <c r="AB4524" s="89"/>
      <c r="AC4524" s="227" t="str" cm="1">
        <f t="array" ref="AC4524">IF(D4524=0,"Blank",_xlfn.IFS('3 Model Input'!E$61=1,(V4524*G4524)/T4524,'3 Model Input'!E$61=2,(W4524*G4524)/T4524,'3 Model Input'!E$61=3,(X4524*G4524)/T4524,'3 Model Input'!E$61=4,(Y4524*G4524)/T4524,'3 Model Input'!E$61=5,(Z4524*G4524)/T4524, ISTEXT('3 Model Input'!E$61),"Missing",'3 Model Input'!E$61=6,(AA4524*G4524)/T4524))</f>
        <v>Blank</v>
      </c>
      <c r="AD4524" s="202" t="str">
        <f t="shared" si="727"/>
        <v>Blank</v>
      </c>
      <c r="AE4524" s="202" t="str">
        <f t="shared" si="728"/>
        <v>Blank</v>
      </c>
      <c r="AF4524" s="217" t="str">
        <f t="shared" si="729"/>
        <v>Blank</v>
      </c>
      <c r="AG4524" s="9" t="str" cm="1">
        <f t="array" ref="AG4524">_xlfn.IFS(ISNUMBER(AC4524), "", ISNUMBER(SEARCH("Blank", AC4524)), "", ISERROR(AC4524), "Bad input on tab 3")</f>
        <v/>
      </c>
    </row>
    <row r="4525" spans="2:33" ht="15" customHeight="1" x14ac:dyDescent="0.75">
      <c r="B4525" s="205" t="str">
        <f>'5 Driver Data'!B4525</f>
        <v>4517</v>
      </c>
      <c r="C4525" s="193">
        <f>'5 Driver Data'!C4525</f>
        <v>0</v>
      </c>
      <c r="D4525" s="192">
        <f>'5 Driver Data'!D4525</f>
        <v>0</v>
      </c>
      <c r="E4525" s="191">
        <f>'5 Driver Data'!E4525</f>
        <v>0</v>
      </c>
      <c r="F4525" s="191">
        <f>'5 Driver Data'!F4525</f>
        <v>0</v>
      </c>
      <c r="G4525" s="191">
        <f>'5 Driver Data'!G4525</f>
        <v>0</v>
      </c>
      <c r="H4525" s="191">
        <f>'5 Driver Data'!H4525</f>
        <v>0</v>
      </c>
      <c r="I4525" s="191">
        <f>'5 Driver Data'!I4525</f>
        <v>0</v>
      </c>
      <c r="J4525" s="191">
        <f>'5 Driver Data'!J4525</f>
        <v>0</v>
      </c>
      <c r="K4525" s="206">
        <f>'5 Driver Data'!K4525</f>
        <v>0</v>
      </c>
      <c r="L4525" s="1"/>
      <c r="M4525" s="216" t="str">
        <f>IF(D4525=0,"Blank",'3 Model Input'!E$44*'3 Model Input'!E$45)</f>
        <v>Blank</v>
      </c>
      <c r="N4525" s="197" t="str">
        <f t="shared" si="720"/>
        <v>Blank</v>
      </c>
      <c r="O4525" s="197" t="str">
        <f>IF(D4525=0,"Blank",'3 Model Input'!E$49*(1-'3 Model Input'!E$51))</f>
        <v>Blank</v>
      </c>
      <c r="P4525" s="197" t="str">
        <f t="shared" si="721"/>
        <v>Blank</v>
      </c>
      <c r="Q4525" s="197" t="str">
        <f>IF(D4525=0,"Blank",IF(D4525="BEV",E4525*(1-'3 Model Input'!E$54), E4525))</f>
        <v>Blank</v>
      </c>
      <c r="R4525" s="198" t="str">
        <f>IF(D4525=0,"Blank",IF(D4525="PHEV",F4525/G4525,F4525*(1-'3 Model Input'!E$54)/G4525))</f>
        <v>Blank</v>
      </c>
      <c r="S4525" s="198" t="str">
        <f>IF(D4525=0,"Blank",IF(D4525="PHEV",MIN(M4525,E4525),MIN(M4525,(E4525*(1-'3 Model Input'!E$54)))))</f>
        <v>Blank</v>
      </c>
      <c r="T4525" s="217" t="str">
        <f t="shared" si="722"/>
        <v>Blank</v>
      </c>
      <c r="U4525" s="89"/>
      <c r="V4525" s="216" t="str">
        <f>IF(D4525=0,"Blank",P4525*'3 Model Input'!E$50)</f>
        <v>Blank</v>
      </c>
      <c r="W4525" s="197" t="str">
        <f t="shared" si="723"/>
        <v>Blank</v>
      </c>
      <c r="X4525" s="197" t="str">
        <f t="shared" si="724"/>
        <v>Blank</v>
      </c>
      <c r="Y4525" s="197" t="str">
        <f t="shared" si="725"/>
        <v>Blank</v>
      </c>
      <c r="Z4525" s="197" t="str">
        <f t="shared" si="726"/>
        <v>Blank</v>
      </c>
      <c r="AA4525" s="223" t="str" cm="1">
        <f t="array" ref="AA4525">_xlfn.IFS(ISTEXT('3 Model Input'!F$70),"Missing",ISTEXT('3 Model Input'!I$70),"Missing",ISNUMBER('3 Model Input'!K$70),'3 Model Input'!K$70*P4525)</f>
        <v>Missing</v>
      </c>
      <c r="AB4525" s="89"/>
      <c r="AC4525" s="227" t="str" cm="1">
        <f t="array" ref="AC4525">IF(D4525=0,"Blank",_xlfn.IFS('3 Model Input'!E$61=1,(V4525*G4525)/T4525,'3 Model Input'!E$61=2,(W4525*G4525)/T4525,'3 Model Input'!E$61=3,(X4525*G4525)/T4525,'3 Model Input'!E$61=4,(Y4525*G4525)/T4525,'3 Model Input'!E$61=5,(Z4525*G4525)/T4525, ISTEXT('3 Model Input'!E$61),"Missing",'3 Model Input'!E$61=6,(AA4525*G4525)/T4525))</f>
        <v>Blank</v>
      </c>
      <c r="AD4525" s="202" t="str">
        <f t="shared" si="727"/>
        <v>Blank</v>
      </c>
      <c r="AE4525" s="202" t="str">
        <f t="shared" si="728"/>
        <v>Blank</v>
      </c>
      <c r="AF4525" s="217" t="str">
        <f t="shared" si="729"/>
        <v>Blank</v>
      </c>
      <c r="AG4525" s="9" t="str" cm="1">
        <f t="array" ref="AG4525">_xlfn.IFS(ISNUMBER(AC4525), "", ISNUMBER(SEARCH("Blank", AC4525)), "", ISERROR(AC4525), "Bad input on tab 3")</f>
        <v/>
      </c>
    </row>
    <row r="4526" spans="2:33" ht="15" customHeight="1" x14ac:dyDescent="0.75">
      <c r="B4526" s="205" t="str">
        <f>'5 Driver Data'!B4526</f>
        <v>4518</v>
      </c>
      <c r="C4526" s="193">
        <f>'5 Driver Data'!C4526</f>
        <v>0</v>
      </c>
      <c r="D4526" s="192">
        <f>'5 Driver Data'!D4526</f>
        <v>0</v>
      </c>
      <c r="E4526" s="191">
        <f>'5 Driver Data'!E4526</f>
        <v>0</v>
      </c>
      <c r="F4526" s="191">
        <f>'5 Driver Data'!F4526</f>
        <v>0</v>
      </c>
      <c r="G4526" s="191">
        <f>'5 Driver Data'!G4526</f>
        <v>0</v>
      </c>
      <c r="H4526" s="191">
        <f>'5 Driver Data'!H4526</f>
        <v>0</v>
      </c>
      <c r="I4526" s="191">
        <f>'5 Driver Data'!I4526</f>
        <v>0</v>
      </c>
      <c r="J4526" s="191">
        <f>'5 Driver Data'!J4526</f>
        <v>0</v>
      </c>
      <c r="K4526" s="206">
        <f>'5 Driver Data'!K4526</f>
        <v>0</v>
      </c>
      <c r="L4526" s="1"/>
      <c r="M4526" s="216" t="str">
        <f>IF(D4526=0,"Blank",'3 Model Input'!E$44*'3 Model Input'!E$45)</f>
        <v>Blank</v>
      </c>
      <c r="N4526" s="197" t="str">
        <f t="shared" ref="N4526:N4589" si="730">IF(D4526=0,"Blank",H4526*I4526*52)</f>
        <v>Blank</v>
      </c>
      <c r="O4526" s="197" t="str">
        <f>IF(D4526=0,"Blank",'3 Model Input'!E$49*(1-'3 Model Input'!E$51))</f>
        <v>Blank</v>
      </c>
      <c r="P4526" s="197" t="str">
        <f t="shared" ref="P4526:P4589" si="731">IF(D4526=0,"Blank",SUM(N4526:O4526))</f>
        <v>Blank</v>
      </c>
      <c r="Q4526" s="197" t="str">
        <f>IF(D4526=0,"Blank",IF(D4526="BEV",E4526*(1-'3 Model Input'!E$54), E4526))</f>
        <v>Blank</v>
      </c>
      <c r="R4526" s="198" t="str">
        <f>IF(D4526=0,"Blank",IF(D4526="PHEV",F4526/G4526,F4526*(1-'3 Model Input'!E$54)/G4526))</f>
        <v>Blank</v>
      </c>
      <c r="S4526" s="198" t="str">
        <f>IF(D4526=0,"Blank",IF(D4526="PHEV",MIN(M4526,E4526),MIN(M4526,(E4526*(1-'3 Model Input'!E$54)))))</f>
        <v>Blank</v>
      </c>
      <c r="T4526" s="217" t="str">
        <f t="shared" ref="T4526:T4589" si="732">IF(D4526=0,"Blank",MIN(R4526,(S4526/E4526*F4526)))</f>
        <v>Blank</v>
      </c>
      <c r="U4526" s="89"/>
      <c r="V4526" s="216" t="str">
        <f>IF(D4526=0,"Blank",P4526*'3 Model Input'!E$50)</f>
        <v>Blank</v>
      </c>
      <c r="W4526" s="197" t="str">
        <f t="shared" ref="W4526:W4589" si="733">IF(D4526=0,"Blank",V4526*(1-J4526))</f>
        <v>Blank</v>
      </c>
      <c r="X4526" s="197" t="str">
        <f t="shared" ref="X4526:X4589" si="734">P4526</f>
        <v>Blank</v>
      </c>
      <c r="Y4526" s="197" t="str">
        <f t="shared" ref="Y4526:Y4589" si="735">IF(D4526=0,"Blank",P4526*(1-J4526))</f>
        <v>Blank</v>
      </c>
      <c r="Z4526" s="197" t="str">
        <f t="shared" ref="Z4526:Z4589" si="736">IF(D4526=0,"Blank",N4526*K4526)</f>
        <v>Blank</v>
      </c>
      <c r="AA4526" s="223" t="str" cm="1">
        <f t="array" ref="AA4526">_xlfn.IFS(ISTEXT('3 Model Input'!F$70),"Missing",ISTEXT('3 Model Input'!I$70),"Missing",ISNUMBER('3 Model Input'!K$70),'3 Model Input'!K$70*P4526)</f>
        <v>Missing</v>
      </c>
      <c r="AB4526" s="89"/>
      <c r="AC4526" s="227" t="str" cm="1">
        <f t="array" ref="AC4526">IF(D4526=0,"Blank",_xlfn.IFS('3 Model Input'!E$61=1,(V4526*G4526)/T4526,'3 Model Input'!E$61=2,(W4526*G4526)/T4526,'3 Model Input'!E$61=3,(X4526*G4526)/T4526,'3 Model Input'!E$61=4,(Y4526*G4526)/T4526,'3 Model Input'!E$61=5,(Z4526*G4526)/T4526, ISTEXT('3 Model Input'!E$61),"Missing",'3 Model Input'!E$61=6,(AA4526*G4526)/T4526))</f>
        <v>Blank</v>
      </c>
      <c r="AD4526" s="202" t="str">
        <f t="shared" ref="AD4526:AD4589" si="737">IF(D4526=0,"Blank",MIN(SUM(AC4526/52/H4526),1))</f>
        <v>Blank</v>
      </c>
      <c r="AE4526" s="202" t="str">
        <f t="shared" ref="AE4526:AE4589" si="738">IF(D4526=0,"Blank",AD4526*H4526)</f>
        <v>Blank</v>
      </c>
      <c r="AF4526" s="217" t="str">
        <f t="shared" ref="AF4526:AF4589" si="739">IF(D4526=0,"Blank",AC4526*S4526)</f>
        <v>Blank</v>
      </c>
      <c r="AG4526" s="9" t="str" cm="1">
        <f t="array" ref="AG4526">_xlfn.IFS(ISNUMBER(AC4526), "", ISNUMBER(SEARCH("Blank", AC4526)), "", ISERROR(AC4526), "Bad input on tab 3")</f>
        <v/>
      </c>
    </row>
    <row r="4527" spans="2:33" ht="15" customHeight="1" x14ac:dyDescent="0.75">
      <c r="B4527" s="205" t="str">
        <f>'5 Driver Data'!B4527</f>
        <v>4519</v>
      </c>
      <c r="C4527" s="193">
        <f>'5 Driver Data'!C4527</f>
        <v>0</v>
      </c>
      <c r="D4527" s="192">
        <f>'5 Driver Data'!D4527</f>
        <v>0</v>
      </c>
      <c r="E4527" s="191">
        <f>'5 Driver Data'!E4527</f>
        <v>0</v>
      </c>
      <c r="F4527" s="191">
        <f>'5 Driver Data'!F4527</f>
        <v>0</v>
      </c>
      <c r="G4527" s="191">
        <f>'5 Driver Data'!G4527</f>
        <v>0</v>
      </c>
      <c r="H4527" s="191">
        <f>'5 Driver Data'!H4527</f>
        <v>0</v>
      </c>
      <c r="I4527" s="191">
        <f>'5 Driver Data'!I4527</f>
        <v>0</v>
      </c>
      <c r="J4527" s="191">
        <f>'5 Driver Data'!J4527</f>
        <v>0</v>
      </c>
      <c r="K4527" s="206">
        <f>'5 Driver Data'!K4527</f>
        <v>0</v>
      </c>
      <c r="L4527" s="1"/>
      <c r="M4527" s="216" t="str">
        <f>IF(D4527=0,"Blank",'3 Model Input'!E$44*'3 Model Input'!E$45)</f>
        <v>Blank</v>
      </c>
      <c r="N4527" s="197" t="str">
        <f t="shared" si="730"/>
        <v>Blank</v>
      </c>
      <c r="O4527" s="197" t="str">
        <f>IF(D4527=0,"Blank",'3 Model Input'!E$49*(1-'3 Model Input'!E$51))</f>
        <v>Blank</v>
      </c>
      <c r="P4527" s="197" t="str">
        <f t="shared" si="731"/>
        <v>Blank</v>
      </c>
      <c r="Q4527" s="197" t="str">
        <f>IF(D4527=0,"Blank",IF(D4527="BEV",E4527*(1-'3 Model Input'!E$54), E4527))</f>
        <v>Blank</v>
      </c>
      <c r="R4527" s="198" t="str">
        <f>IF(D4527=0,"Blank",IF(D4527="PHEV",F4527/G4527,F4527*(1-'3 Model Input'!E$54)/G4527))</f>
        <v>Blank</v>
      </c>
      <c r="S4527" s="198" t="str">
        <f>IF(D4527=0,"Blank",IF(D4527="PHEV",MIN(M4527,E4527),MIN(M4527,(E4527*(1-'3 Model Input'!E$54)))))</f>
        <v>Blank</v>
      </c>
      <c r="T4527" s="217" t="str">
        <f t="shared" si="732"/>
        <v>Blank</v>
      </c>
      <c r="U4527" s="89"/>
      <c r="V4527" s="216" t="str">
        <f>IF(D4527=0,"Blank",P4527*'3 Model Input'!E$50)</f>
        <v>Blank</v>
      </c>
      <c r="W4527" s="197" t="str">
        <f t="shared" si="733"/>
        <v>Blank</v>
      </c>
      <c r="X4527" s="197" t="str">
        <f t="shared" si="734"/>
        <v>Blank</v>
      </c>
      <c r="Y4527" s="197" t="str">
        <f t="shared" si="735"/>
        <v>Blank</v>
      </c>
      <c r="Z4527" s="197" t="str">
        <f t="shared" si="736"/>
        <v>Blank</v>
      </c>
      <c r="AA4527" s="223" t="str" cm="1">
        <f t="array" ref="AA4527">_xlfn.IFS(ISTEXT('3 Model Input'!F$70),"Missing",ISTEXT('3 Model Input'!I$70),"Missing",ISNUMBER('3 Model Input'!K$70),'3 Model Input'!K$70*P4527)</f>
        <v>Missing</v>
      </c>
      <c r="AB4527" s="89"/>
      <c r="AC4527" s="227" t="str" cm="1">
        <f t="array" ref="AC4527">IF(D4527=0,"Blank",_xlfn.IFS('3 Model Input'!E$61=1,(V4527*G4527)/T4527,'3 Model Input'!E$61=2,(W4527*G4527)/T4527,'3 Model Input'!E$61=3,(X4527*G4527)/T4527,'3 Model Input'!E$61=4,(Y4527*G4527)/T4527,'3 Model Input'!E$61=5,(Z4527*G4527)/T4527, ISTEXT('3 Model Input'!E$61),"Missing",'3 Model Input'!E$61=6,(AA4527*G4527)/T4527))</f>
        <v>Blank</v>
      </c>
      <c r="AD4527" s="202" t="str">
        <f t="shared" si="737"/>
        <v>Blank</v>
      </c>
      <c r="AE4527" s="202" t="str">
        <f t="shared" si="738"/>
        <v>Blank</v>
      </c>
      <c r="AF4527" s="217" t="str">
        <f t="shared" si="739"/>
        <v>Blank</v>
      </c>
      <c r="AG4527" s="9" t="str" cm="1">
        <f t="array" ref="AG4527">_xlfn.IFS(ISNUMBER(AC4527), "", ISNUMBER(SEARCH("Blank", AC4527)), "", ISERROR(AC4527), "Bad input on tab 3")</f>
        <v/>
      </c>
    </row>
    <row r="4528" spans="2:33" ht="15" customHeight="1" x14ac:dyDescent="0.75">
      <c r="B4528" s="205" t="str">
        <f>'5 Driver Data'!B4528</f>
        <v>4520</v>
      </c>
      <c r="C4528" s="193">
        <f>'5 Driver Data'!C4528</f>
        <v>0</v>
      </c>
      <c r="D4528" s="192">
        <f>'5 Driver Data'!D4528</f>
        <v>0</v>
      </c>
      <c r="E4528" s="191">
        <f>'5 Driver Data'!E4528</f>
        <v>0</v>
      </c>
      <c r="F4528" s="191">
        <f>'5 Driver Data'!F4528</f>
        <v>0</v>
      </c>
      <c r="G4528" s="191">
        <f>'5 Driver Data'!G4528</f>
        <v>0</v>
      </c>
      <c r="H4528" s="191">
        <f>'5 Driver Data'!H4528</f>
        <v>0</v>
      </c>
      <c r="I4528" s="191">
        <f>'5 Driver Data'!I4528</f>
        <v>0</v>
      </c>
      <c r="J4528" s="191">
        <f>'5 Driver Data'!J4528</f>
        <v>0</v>
      </c>
      <c r="K4528" s="206">
        <f>'5 Driver Data'!K4528</f>
        <v>0</v>
      </c>
      <c r="L4528" s="1"/>
      <c r="M4528" s="216" t="str">
        <f>IF(D4528=0,"Blank",'3 Model Input'!E$44*'3 Model Input'!E$45)</f>
        <v>Blank</v>
      </c>
      <c r="N4528" s="197" t="str">
        <f t="shared" si="730"/>
        <v>Blank</v>
      </c>
      <c r="O4528" s="197" t="str">
        <f>IF(D4528=0,"Blank",'3 Model Input'!E$49*(1-'3 Model Input'!E$51))</f>
        <v>Blank</v>
      </c>
      <c r="P4528" s="197" t="str">
        <f t="shared" si="731"/>
        <v>Blank</v>
      </c>
      <c r="Q4528" s="197" t="str">
        <f>IF(D4528=0,"Blank",IF(D4528="BEV",E4528*(1-'3 Model Input'!E$54), E4528))</f>
        <v>Blank</v>
      </c>
      <c r="R4528" s="198" t="str">
        <f>IF(D4528=0,"Blank",IF(D4528="PHEV",F4528/G4528,F4528*(1-'3 Model Input'!E$54)/G4528))</f>
        <v>Blank</v>
      </c>
      <c r="S4528" s="198" t="str">
        <f>IF(D4528=0,"Blank",IF(D4528="PHEV",MIN(M4528,E4528),MIN(M4528,(E4528*(1-'3 Model Input'!E$54)))))</f>
        <v>Blank</v>
      </c>
      <c r="T4528" s="217" t="str">
        <f t="shared" si="732"/>
        <v>Blank</v>
      </c>
      <c r="U4528" s="89"/>
      <c r="V4528" s="216" t="str">
        <f>IF(D4528=0,"Blank",P4528*'3 Model Input'!E$50)</f>
        <v>Blank</v>
      </c>
      <c r="W4528" s="197" t="str">
        <f t="shared" si="733"/>
        <v>Blank</v>
      </c>
      <c r="X4528" s="197" t="str">
        <f t="shared" si="734"/>
        <v>Blank</v>
      </c>
      <c r="Y4528" s="197" t="str">
        <f t="shared" si="735"/>
        <v>Blank</v>
      </c>
      <c r="Z4528" s="197" t="str">
        <f t="shared" si="736"/>
        <v>Blank</v>
      </c>
      <c r="AA4528" s="223" t="str" cm="1">
        <f t="array" ref="AA4528">_xlfn.IFS(ISTEXT('3 Model Input'!F$70),"Missing",ISTEXT('3 Model Input'!I$70),"Missing",ISNUMBER('3 Model Input'!K$70),'3 Model Input'!K$70*P4528)</f>
        <v>Missing</v>
      </c>
      <c r="AB4528" s="89"/>
      <c r="AC4528" s="227" t="str" cm="1">
        <f t="array" ref="AC4528">IF(D4528=0,"Blank",_xlfn.IFS('3 Model Input'!E$61=1,(V4528*G4528)/T4528,'3 Model Input'!E$61=2,(W4528*G4528)/T4528,'3 Model Input'!E$61=3,(X4528*G4528)/T4528,'3 Model Input'!E$61=4,(Y4528*G4528)/T4528,'3 Model Input'!E$61=5,(Z4528*G4528)/T4528, ISTEXT('3 Model Input'!E$61),"Missing",'3 Model Input'!E$61=6,(AA4528*G4528)/T4528))</f>
        <v>Blank</v>
      </c>
      <c r="AD4528" s="202" t="str">
        <f t="shared" si="737"/>
        <v>Blank</v>
      </c>
      <c r="AE4528" s="202" t="str">
        <f t="shared" si="738"/>
        <v>Blank</v>
      </c>
      <c r="AF4528" s="217" t="str">
        <f t="shared" si="739"/>
        <v>Blank</v>
      </c>
      <c r="AG4528" s="9" t="str" cm="1">
        <f t="array" ref="AG4528">_xlfn.IFS(ISNUMBER(AC4528), "", ISNUMBER(SEARCH("Blank", AC4528)), "", ISERROR(AC4528), "Bad input on tab 3")</f>
        <v/>
      </c>
    </row>
    <row r="4529" spans="2:33" ht="15" customHeight="1" x14ac:dyDescent="0.75">
      <c r="B4529" s="205" t="str">
        <f>'5 Driver Data'!B4529</f>
        <v>4521</v>
      </c>
      <c r="C4529" s="193">
        <f>'5 Driver Data'!C4529</f>
        <v>0</v>
      </c>
      <c r="D4529" s="192">
        <f>'5 Driver Data'!D4529</f>
        <v>0</v>
      </c>
      <c r="E4529" s="191">
        <f>'5 Driver Data'!E4529</f>
        <v>0</v>
      </c>
      <c r="F4529" s="191">
        <f>'5 Driver Data'!F4529</f>
        <v>0</v>
      </c>
      <c r="G4529" s="191">
        <f>'5 Driver Data'!G4529</f>
        <v>0</v>
      </c>
      <c r="H4529" s="191">
        <f>'5 Driver Data'!H4529</f>
        <v>0</v>
      </c>
      <c r="I4529" s="191">
        <f>'5 Driver Data'!I4529</f>
        <v>0</v>
      </c>
      <c r="J4529" s="191">
        <f>'5 Driver Data'!J4529</f>
        <v>0</v>
      </c>
      <c r="K4529" s="206">
        <f>'5 Driver Data'!K4529</f>
        <v>0</v>
      </c>
      <c r="L4529" s="1"/>
      <c r="M4529" s="216" t="str">
        <f>IF(D4529=0,"Blank",'3 Model Input'!E$44*'3 Model Input'!E$45)</f>
        <v>Blank</v>
      </c>
      <c r="N4529" s="197" t="str">
        <f t="shared" si="730"/>
        <v>Blank</v>
      </c>
      <c r="O4529" s="197" t="str">
        <f>IF(D4529=0,"Blank",'3 Model Input'!E$49*(1-'3 Model Input'!E$51))</f>
        <v>Blank</v>
      </c>
      <c r="P4529" s="197" t="str">
        <f t="shared" si="731"/>
        <v>Blank</v>
      </c>
      <c r="Q4529" s="197" t="str">
        <f>IF(D4529=0,"Blank",IF(D4529="BEV",E4529*(1-'3 Model Input'!E$54), E4529))</f>
        <v>Blank</v>
      </c>
      <c r="R4529" s="198" t="str">
        <f>IF(D4529=0,"Blank",IF(D4529="PHEV",F4529/G4529,F4529*(1-'3 Model Input'!E$54)/G4529))</f>
        <v>Blank</v>
      </c>
      <c r="S4529" s="198" t="str">
        <f>IF(D4529=0,"Blank",IF(D4529="PHEV",MIN(M4529,E4529),MIN(M4529,(E4529*(1-'3 Model Input'!E$54)))))</f>
        <v>Blank</v>
      </c>
      <c r="T4529" s="217" t="str">
        <f t="shared" si="732"/>
        <v>Blank</v>
      </c>
      <c r="U4529" s="89"/>
      <c r="V4529" s="216" t="str">
        <f>IF(D4529=0,"Blank",P4529*'3 Model Input'!E$50)</f>
        <v>Blank</v>
      </c>
      <c r="W4529" s="197" t="str">
        <f t="shared" si="733"/>
        <v>Blank</v>
      </c>
      <c r="X4529" s="197" t="str">
        <f t="shared" si="734"/>
        <v>Blank</v>
      </c>
      <c r="Y4529" s="197" t="str">
        <f t="shared" si="735"/>
        <v>Blank</v>
      </c>
      <c r="Z4529" s="197" t="str">
        <f t="shared" si="736"/>
        <v>Blank</v>
      </c>
      <c r="AA4529" s="223" t="str" cm="1">
        <f t="array" ref="AA4529">_xlfn.IFS(ISTEXT('3 Model Input'!F$70),"Missing",ISTEXT('3 Model Input'!I$70),"Missing",ISNUMBER('3 Model Input'!K$70),'3 Model Input'!K$70*P4529)</f>
        <v>Missing</v>
      </c>
      <c r="AB4529" s="89"/>
      <c r="AC4529" s="227" t="str" cm="1">
        <f t="array" ref="AC4529">IF(D4529=0,"Blank",_xlfn.IFS('3 Model Input'!E$61=1,(V4529*G4529)/T4529,'3 Model Input'!E$61=2,(W4529*G4529)/T4529,'3 Model Input'!E$61=3,(X4529*G4529)/T4529,'3 Model Input'!E$61=4,(Y4529*G4529)/T4529,'3 Model Input'!E$61=5,(Z4529*G4529)/T4529, ISTEXT('3 Model Input'!E$61),"Missing",'3 Model Input'!E$61=6,(AA4529*G4529)/T4529))</f>
        <v>Blank</v>
      </c>
      <c r="AD4529" s="202" t="str">
        <f t="shared" si="737"/>
        <v>Blank</v>
      </c>
      <c r="AE4529" s="202" t="str">
        <f t="shared" si="738"/>
        <v>Blank</v>
      </c>
      <c r="AF4529" s="217" t="str">
        <f t="shared" si="739"/>
        <v>Blank</v>
      </c>
      <c r="AG4529" s="9" t="str" cm="1">
        <f t="array" ref="AG4529">_xlfn.IFS(ISNUMBER(AC4529), "", ISNUMBER(SEARCH("Blank", AC4529)), "", ISERROR(AC4529), "Bad input on tab 3")</f>
        <v/>
      </c>
    </row>
    <row r="4530" spans="2:33" ht="15" customHeight="1" x14ac:dyDescent="0.75">
      <c r="B4530" s="205" t="str">
        <f>'5 Driver Data'!B4530</f>
        <v>4522</v>
      </c>
      <c r="C4530" s="193">
        <f>'5 Driver Data'!C4530</f>
        <v>0</v>
      </c>
      <c r="D4530" s="192">
        <f>'5 Driver Data'!D4530</f>
        <v>0</v>
      </c>
      <c r="E4530" s="191">
        <f>'5 Driver Data'!E4530</f>
        <v>0</v>
      </c>
      <c r="F4530" s="191">
        <f>'5 Driver Data'!F4530</f>
        <v>0</v>
      </c>
      <c r="G4530" s="191">
        <f>'5 Driver Data'!G4530</f>
        <v>0</v>
      </c>
      <c r="H4530" s="191">
        <f>'5 Driver Data'!H4530</f>
        <v>0</v>
      </c>
      <c r="I4530" s="191">
        <f>'5 Driver Data'!I4530</f>
        <v>0</v>
      </c>
      <c r="J4530" s="191">
        <f>'5 Driver Data'!J4530</f>
        <v>0</v>
      </c>
      <c r="K4530" s="206">
        <f>'5 Driver Data'!K4530</f>
        <v>0</v>
      </c>
      <c r="L4530" s="1"/>
      <c r="M4530" s="216" t="str">
        <f>IF(D4530=0,"Blank",'3 Model Input'!E$44*'3 Model Input'!E$45)</f>
        <v>Blank</v>
      </c>
      <c r="N4530" s="197" t="str">
        <f t="shared" si="730"/>
        <v>Blank</v>
      </c>
      <c r="O4530" s="197" t="str">
        <f>IF(D4530=0,"Blank",'3 Model Input'!E$49*(1-'3 Model Input'!E$51))</f>
        <v>Blank</v>
      </c>
      <c r="P4530" s="197" t="str">
        <f t="shared" si="731"/>
        <v>Blank</v>
      </c>
      <c r="Q4530" s="197" t="str">
        <f>IF(D4530=0,"Blank",IF(D4530="BEV",E4530*(1-'3 Model Input'!E$54), E4530))</f>
        <v>Blank</v>
      </c>
      <c r="R4530" s="198" t="str">
        <f>IF(D4530=0,"Blank",IF(D4530="PHEV",F4530/G4530,F4530*(1-'3 Model Input'!E$54)/G4530))</f>
        <v>Blank</v>
      </c>
      <c r="S4530" s="198" t="str">
        <f>IF(D4530=0,"Blank",IF(D4530="PHEV",MIN(M4530,E4530),MIN(M4530,(E4530*(1-'3 Model Input'!E$54)))))</f>
        <v>Blank</v>
      </c>
      <c r="T4530" s="217" t="str">
        <f t="shared" si="732"/>
        <v>Blank</v>
      </c>
      <c r="U4530" s="89"/>
      <c r="V4530" s="216" t="str">
        <f>IF(D4530=0,"Blank",P4530*'3 Model Input'!E$50)</f>
        <v>Blank</v>
      </c>
      <c r="W4530" s="197" t="str">
        <f t="shared" si="733"/>
        <v>Blank</v>
      </c>
      <c r="X4530" s="197" t="str">
        <f t="shared" si="734"/>
        <v>Blank</v>
      </c>
      <c r="Y4530" s="197" t="str">
        <f t="shared" si="735"/>
        <v>Blank</v>
      </c>
      <c r="Z4530" s="197" t="str">
        <f t="shared" si="736"/>
        <v>Blank</v>
      </c>
      <c r="AA4530" s="223" t="str" cm="1">
        <f t="array" ref="AA4530">_xlfn.IFS(ISTEXT('3 Model Input'!F$70),"Missing",ISTEXT('3 Model Input'!I$70),"Missing",ISNUMBER('3 Model Input'!K$70),'3 Model Input'!K$70*P4530)</f>
        <v>Missing</v>
      </c>
      <c r="AB4530" s="89"/>
      <c r="AC4530" s="227" t="str" cm="1">
        <f t="array" ref="AC4530">IF(D4530=0,"Blank",_xlfn.IFS('3 Model Input'!E$61=1,(V4530*G4530)/T4530,'3 Model Input'!E$61=2,(W4530*G4530)/T4530,'3 Model Input'!E$61=3,(X4530*G4530)/T4530,'3 Model Input'!E$61=4,(Y4530*G4530)/T4530,'3 Model Input'!E$61=5,(Z4530*G4530)/T4530, ISTEXT('3 Model Input'!E$61),"Missing",'3 Model Input'!E$61=6,(AA4530*G4530)/T4530))</f>
        <v>Blank</v>
      </c>
      <c r="AD4530" s="202" t="str">
        <f t="shared" si="737"/>
        <v>Blank</v>
      </c>
      <c r="AE4530" s="202" t="str">
        <f t="shared" si="738"/>
        <v>Blank</v>
      </c>
      <c r="AF4530" s="217" t="str">
        <f t="shared" si="739"/>
        <v>Blank</v>
      </c>
      <c r="AG4530" s="9" t="str" cm="1">
        <f t="array" ref="AG4530">_xlfn.IFS(ISNUMBER(AC4530), "", ISNUMBER(SEARCH("Blank", AC4530)), "", ISERROR(AC4530), "Bad input on tab 3")</f>
        <v/>
      </c>
    </row>
    <row r="4531" spans="2:33" ht="15" customHeight="1" x14ac:dyDescent="0.75">
      <c r="B4531" s="205" t="str">
        <f>'5 Driver Data'!B4531</f>
        <v>4523</v>
      </c>
      <c r="C4531" s="193">
        <f>'5 Driver Data'!C4531</f>
        <v>0</v>
      </c>
      <c r="D4531" s="192">
        <f>'5 Driver Data'!D4531</f>
        <v>0</v>
      </c>
      <c r="E4531" s="191">
        <f>'5 Driver Data'!E4531</f>
        <v>0</v>
      </c>
      <c r="F4531" s="191">
        <f>'5 Driver Data'!F4531</f>
        <v>0</v>
      </c>
      <c r="G4531" s="191">
        <f>'5 Driver Data'!G4531</f>
        <v>0</v>
      </c>
      <c r="H4531" s="191">
        <f>'5 Driver Data'!H4531</f>
        <v>0</v>
      </c>
      <c r="I4531" s="191">
        <f>'5 Driver Data'!I4531</f>
        <v>0</v>
      </c>
      <c r="J4531" s="191">
        <f>'5 Driver Data'!J4531</f>
        <v>0</v>
      </c>
      <c r="K4531" s="206">
        <f>'5 Driver Data'!K4531</f>
        <v>0</v>
      </c>
      <c r="L4531" s="1"/>
      <c r="M4531" s="216" t="str">
        <f>IF(D4531=0,"Blank",'3 Model Input'!E$44*'3 Model Input'!E$45)</f>
        <v>Blank</v>
      </c>
      <c r="N4531" s="197" t="str">
        <f t="shared" si="730"/>
        <v>Blank</v>
      </c>
      <c r="O4531" s="197" t="str">
        <f>IF(D4531=0,"Blank",'3 Model Input'!E$49*(1-'3 Model Input'!E$51))</f>
        <v>Blank</v>
      </c>
      <c r="P4531" s="197" t="str">
        <f t="shared" si="731"/>
        <v>Blank</v>
      </c>
      <c r="Q4531" s="197" t="str">
        <f>IF(D4531=0,"Blank",IF(D4531="BEV",E4531*(1-'3 Model Input'!E$54), E4531))</f>
        <v>Blank</v>
      </c>
      <c r="R4531" s="198" t="str">
        <f>IF(D4531=0,"Blank",IF(D4531="PHEV",F4531/G4531,F4531*(1-'3 Model Input'!E$54)/G4531))</f>
        <v>Blank</v>
      </c>
      <c r="S4531" s="198" t="str">
        <f>IF(D4531=0,"Blank",IF(D4531="PHEV",MIN(M4531,E4531),MIN(M4531,(E4531*(1-'3 Model Input'!E$54)))))</f>
        <v>Blank</v>
      </c>
      <c r="T4531" s="217" t="str">
        <f t="shared" si="732"/>
        <v>Blank</v>
      </c>
      <c r="U4531" s="89"/>
      <c r="V4531" s="216" t="str">
        <f>IF(D4531=0,"Blank",P4531*'3 Model Input'!E$50)</f>
        <v>Blank</v>
      </c>
      <c r="W4531" s="197" t="str">
        <f t="shared" si="733"/>
        <v>Blank</v>
      </c>
      <c r="X4531" s="197" t="str">
        <f t="shared" si="734"/>
        <v>Blank</v>
      </c>
      <c r="Y4531" s="197" t="str">
        <f t="shared" si="735"/>
        <v>Blank</v>
      </c>
      <c r="Z4531" s="197" t="str">
        <f t="shared" si="736"/>
        <v>Blank</v>
      </c>
      <c r="AA4531" s="223" t="str" cm="1">
        <f t="array" ref="AA4531">_xlfn.IFS(ISTEXT('3 Model Input'!F$70),"Missing",ISTEXT('3 Model Input'!I$70),"Missing",ISNUMBER('3 Model Input'!K$70),'3 Model Input'!K$70*P4531)</f>
        <v>Missing</v>
      </c>
      <c r="AB4531" s="89"/>
      <c r="AC4531" s="227" t="str" cm="1">
        <f t="array" ref="AC4531">IF(D4531=0,"Blank",_xlfn.IFS('3 Model Input'!E$61=1,(V4531*G4531)/T4531,'3 Model Input'!E$61=2,(W4531*G4531)/T4531,'3 Model Input'!E$61=3,(X4531*G4531)/T4531,'3 Model Input'!E$61=4,(Y4531*G4531)/T4531,'3 Model Input'!E$61=5,(Z4531*G4531)/T4531, ISTEXT('3 Model Input'!E$61),"Missing",'3 Model Input'!E$61=6,(AA4531*G4531)/T4531))</f>
        <v>Blank</v>
      </c>
      <c r="AD4531" s="202" t="str">
        <f t="shared" si="737"/>
        <v>Blank</v>
      </c>
      <c r="AE4531" s="202" t="str">
        <f t="shared" si="738"/>
        <v>Blank</v>
      </c>
      <c r="AF4531" s="217" t="str">
        <f t="shared" si="739"/>
        <v>Blank</v>
      </c>
      <c r="AG4531" s="9" t="str" cm="1">
        <f t="array" ref="AG4531">_xlfn.IFS(ISNUMBER(AC4531), "", ISNUMBER(SEARCH("Blank", AC4531)), "", ISERROR(AC4531), "Bad input on tab 3")</f>
        <v/>
      </c>
    </row>
    <row r="4532" spans="2:33" ht="15" customHeight="1" x14ac:dyDescent="0.75">
      <c r="B4532" s="205" t="str">
        <f>'5 Driver Data'!B4532</f>
        <v>4524</v>
      </c>
      <c r="C4532" s="193">
        <f>'5 Driver Data'!C4532</f>
        <v>0</v>
      </c>
      <c r="D4532" s="192">
        <f>'5 Driver Data'!D4532</f>
        <v>0</v>
      </c>
      <c r="E4532" s="191">
        <f>'5 Driver Data'!E4532</f>
        <v>0</v>
      </c>
      <c r="F4532" s="191">
        <f>'5 Driver Data'!F4532</f>
        <v>0</v>
      </c>
      <c r="G4532" s="191">
        <f>'5 Driver Data'!G4532</f>
        <v>0</v>
      </c>
      <c r="H4532" s="191">
        <f>'5 Driver Data'!H4532</f>
        <v>0</v>
      </c>
      <c r="I4532" s="191">
        <f>'5 Driver Data'!I4532</f>
        <v>0</v>
      </c>
      <c r="J4532" s="191">
        <f>'5 Driver Data'!J4532</f>
        <v>0</v>
      </c>
      <c r="K4532" s="206">
        <f>'5 Driver Data'!K4532</f>
        <v>0</v>
      </c>
      <c r="L4532" s="1"/>
      <c r="M4532" s="216" t="str">
        <f>IF(D4532=0,"Blank",'3 Model Input'!E$44*'3 Model Input'!E$45)</f>
        <v>Blank</v>
      </c>
      <c r="N4532" s="197" t="str">
        <f t="shared" si="730"/>
        <v>Blank</v>
      </c>
      <c r="O4532" s="197" t="str">
        <f>IF(D4532=0,"Blank",'3 Model Input'!E$49*(1-'3 Model Input'!E$51))</f>
        <v>Blank</v>
      </c>
      <c r="P4532" s="197" t="str">
        <f t="shared" si="731"/>
        <v>Blank</v>
      </c>
      <c r="Q4532" s="197" t="str">
        <f>IF(D4532=0,"Blank",IF(D4532="BEV",E4532*(1-'3 Model Input'!E$54), E4532))</f>
        <v>Blank</v>
      </c>
      <c r="R4532" s="198" t="str">
        <f>IF(D4532=0,"Blank",IF(D4532="PHEV",F4532/G4532,F4532*(1-'3 Model Input'!E$54)/G4532))</f>
        <v>Blank</v>
      </c>
      <c r="S4532" s="198" t="str">
        <f>IF(D4532=0,"Blank",IF(D4532="PHEV",MIN(M4532,E4532),MIN(M4532,(E4532*(1-'3 Model Input'!E$54)))))</f>
        <v>Blank</v>
      </c>
      <c r="T4532" s="217" t="str">
        <f t="shared" si="732"/>
        <v>Blank</v>
      </c>
      <c r="U4532" s="89"/>
      <c r="V4532" s="216" t="str">
        <f>IF(D4532=0,"Blank",P4532*'3 Model Input'!E$50)</f>
        <v>Blank</v>
      </c>
      <c r="W4532" s="197" t="str">
        <f t="shared" si="733"/>
        <v>Blank</v>
      </c>
      <c r="X4532" s="197" t="str">
        <f t="shared" si="734"/>
        <v>Blank</v>
      </c>
      <c r="Y4532" s="197" t="str">
        <f t="shared" si="735"/>
        <v>Blank</v>
      </c>
      <c r="Z4532" s="197" t="str">
        <f t="shared" si="736"/>
        <v>Blank</v>
      </c>
      <c r="AA4532" s="223" t="str" cm="1">
        <f t="array" ref="AA4532">_xlfn.IFS(ISTEXT('3 Model Input'!F$70),"Missing",ISTEXT('3 Model Input'!I$70),"Missing",ISNUMBER('3 Model Input'!K$70),'3 Model Input'!K$70*P4532)</f>
        <v>Missing</v>
      </c>
      <c r="AB4532" s="89"/>
      <c r="AC4532" s="227" t="str" cm="1">
        <f t="array" ref="AC4532">IF(D4532=0,"Blank",_xlfn.IFS('3 Model Input'!E$61=1,(V4532*G4532)/T4532,'3 Model Input'!E$61=2,(W4532*G4532)/T4532,'3 Model Input'!E$61=3,(X4532*G4532)/T4532,'3 Model Input'!E$61=4,(Y4532*G4532)/T4532,'3 Model Input'!E$61=5,(Z4532*G4532)/T4532, ISTEXT('3 Model Input'!E$61),"Missing",'3 Model Input'!E$61=6,(AA4532*G4532)/T4532))</f>
        <v>Blank</v>
      </c>
      <c r="AD4532" s="202" t="str">
        <f t="shared" si="737"/>
        <v>Blank</v>
      </c>
      <c r="AE4532" s="202" t="str">
        <f t="shared" si="738"/>
        <v>Blank</v>
      </c>
      <c r="AF4532" s="217" t="str">
        <f t="shared" si="739"/>
        <v>Blank</v>
      </c>
      <c r="AG4532" s="9" t="str" cm="1">
        <f t="array" ref="AG4532">_xlfn.IFS(ISNUMBER(AC4532), "", ISNUMBER(SEARCH("Blank", AC4532)), "", ISERROR(AC4532), "Bad input on tab 3")</f>
        <v/>
      </c>
    </row>
    <row r="4533" spans="2:33" ht="15" customHeight="1" x14ac:dyDescent="0.75">
      <c r="B4533" s="205" t="str">
        <f>'5 Driver Data'!B4533</f>
        <v>4525</v>
      </c>
      <c r="C4533" s="193">
        <f>'5 Driver Data'!C4533</f>
        <v>0</v>
      </c>
      <c r="D4533" s="192">
        <f>'5 Driver Data'!D4533</f>
        <v>0</v>
      </c>
      <c r="E4533" s="191">
        <f>'5 Driver Data'!E4533</f>
        <v>0</v>
      </c>
      <c r="F4533" s="191">
        <f>'5 Driver Data'!F4533</f>
        <v>0</v>
      </c>
      <c r="G4533" s="191">
        <f>'5 Driver Data'!G4533</f>
        <v>0</v>
      </c>
      <c r="H4533" s="191">
        <f>'5 Driver Data'!H4533</f>
        <v>0</v>
      </c>
      <c r="I4533" s="191">
        <f>'5 Driver Data'!I4533</f>
        <v>0</v>
      </c>
      <c r="J4533" s="191">
        <f>'5 Driver Data'!J4533</f>
        <v>0</v>
      </c>
      <c r="K4533" s="206">
        <f>'5 Driver Data'!K4533</f>
        <v>0</v>
      </c>
      <c r="L4533" s="1"/>
      <c r="M4533" s="216" t="str">
        <f>IF(D4533=0,"Blank",'3 Model Input'!E$44*'3 Model Input'!E$45)</f>
        <v>Blank</v>
      </c>
      <c r="N4533" s="197" t="str">
        <f t="shared" si="730"/>
        <v>Blank</v>
      </c>
      <c r="O4533" s="197" t="str">
        <f>IF(D4533=0,"Blank",'3 Model Input'!E$49*(1-'3 Model Input'!E$51))</f>
        <v>Blank</v>
      </c>
      <c r="P4533" s="197" t="str">
        <f t="shared" si="731"/>
        <v>Blank</v>
      </c>
      <c r="Q4533" s="197" t="str">
        <f>IF(D4533=0,"Blank",IF(D4533="BEV",E4533*(1-'3 Model Input'!E$54), E4533))</f>
        <v>Blank</v>
      </c>
      <c r="R4533" s="198" t="str">
        <f>IF(D4533=0,"Blank",IF(D4533="PHEV",F4533/G4533,F4533*(1-'3 Model Input'!E$54)/G4533))</f>
        <v>Blank</v>
      </c>
      <c r="S4533" s="198" t="str">
        <f>IF(D4533=0,"Blank",IF(D4533="PHEV",MIN(M4533,E4533),MIN(M4533,(E4533*(1-'3 Model Input'!E$54)))))</f>
        <v>Blank</v>
      </c>
      <c r="T4533" s="217" t="str">
        <f t="shared" si="732"/>
        <v>Blank</v>
      </c>
      <c r="U4533" s="89"/>
      <c r="V4533" s="216" t="str">
        <f>IF(D4533=0,"Blank",P4533*'3 Model Input'!E$50)</f>
        <v>Blank</v>
      </c>
      <c r="W4533" s="197" t="str">
        <f t="shared" si="733"/>
        <v>Blank</v>
      </c>
      <c r="X4533" s="197" t="str">
        <f t="shared" si="734"/>
        <v>Blank</v>
      </c>
      <c r="Y4533" s="197" t="str">
        <f t="shared" si="735"/>
        <v>Blank</v>
      </c>
      <c r="Z4533" s="197" t="str">
        <f t="shared" si="736"/>
        <v>Blank</v>
      </c>
      <c r="AA4533" s="223" t="str" cm="1">
        <f t="array" ref="AA4533">_xlfn.IFS(ISTEXT('3 Model Input'!F$70),"Missing",ISTEXT('3 Model Input'!I$70),"Missing",ISNUMBER('3 Model Input'!K$70),'3 Model Input'!K$70*P4533)</f>
        <v>Missing</v>
      </c>
      <c r="AB4533" s="89"/>
      <c r="AC4533" s="227" t="str" cm="1">
        <f t="array" ref="AC4533">IF(D4533=0,"Blank",_xlfn.IFS('3 Model Input'!E$61=1,(V4533*G4533)/T4533,'3 Model Input'!E$61=2,(W4533*G4533)/T4533,'3 Model Input'!E$61=3,(X4533*G4533)/T4533,'3 Model Input'!E$61=4,(Y4533*G4533)/T4533,'3 Model Input'!E$61=5,(Z4533*G4533)/T4533, ISTEXT('3 Model Input'!E$61),"Missing",'3 Model Input'!E$61=6,(AA4533*G4533)/T4533))</f>
        <v>Blank</v>
      </c>
      <c r="AD4533" s="202" t="str">
        <f t="shared" si="737"/>
        <v>Blank</v>
      </c>
      <c r="AE4533" s="202" t="str">
        <f t="shared" si="738"/>
        <v>Blank</v>
      </c>
      <c r="AF4533" s="217" t="str">
        <f t="shared" si="739"/>
        <v>Blank</v>
      </c>
      <c r="AG4533" s="9" t="str" cm="1">
        <f t="array" ref="AG4533">_xlfn.IFS(ISNUMBER(AC4533), "", ISNUMBER(SEARCH("Blank", AC4533)), "", ISERROR(AC4533), "Bad input on tab 3")</f>
        <v/>
      </c>
    </row>
    <row r="4534" spans="2:33" ht="15" customHeight="1" x14ac:dyDescent="0.75">
      <c r="B4534" s="205" t="str">
        <f>'5 Driver Data'!B4534</f>
        <v>4526</v>
      </c>
      <c r="C4534" s="193">
        <f>'5 Driver Data'!C4534</f>
        <v>0</v>
      </c>
      <c r="D4534" s="192">
        <f>'5 Driver Data'!D4534</f>
        <v>0</v>
      </c>
      <c r="E4534" s="191">
        <f>'5 Driver Data'!E4534</f>
        <v>0</v>
      </c>
      <c r="F4534" s="191">
        <f>'5 Driver Data'!F4534</f>
        <v>0</v>
      </c>
      <c r="G4534" s="191">
        <f>'5 Driver Data'!G4534</f>
        <v>0</v>
      </c>
      <c r="H4534" s="191">
        <f>'5 Driver Data'!H4534</f>
        <v>0</v>
      </c>
      <c r="I4534" s="191">
        <f>'5 Driver Data'!I4534</f>
        <v>0</v>
      </c>
      <c r="J4534" s="191">
        <f>'5 Driver Data'!J4534</f>
        <v>0</v>
      </c>
      <c r="K4534" s="206">
        <f>'5 Driver Data'!K4534</f>
        <v>0</v>
      </c>
      <c r="L4534" s="1"/>
      <c r="M4534" s="216" t="str">
        <f>IF(D4534=0,"Blank",'3 Model Input'!E$44*'3 Model Input'!E$45)</f>
        <v>Blank</v>
      </c>
      <c r="N4534" s="197" t="str">
        <f t="shared" si="730"/>
        <v>Blank</v>
      </c>
      <c r="O4534" s="197" t="str">
        <f>IF(D4534=0,"Blank",'3 Model Input'!E$49*(1-'3 Model Input'!E$51))</f>
        <v>Blank</v>
      </c>
      <c r="P4534" s="197" t="str">
        <f t="shared" si="731"/>
        <v>Blank</v>
      </c>
      <c r="Q4534" s="197" t="str">
        <f>IF(D4534=0,"Blank",IF(D4534="BEV",E4534*(1-'3 Model Input'!E$54), E4534))</f>
        <v>Blank</v>
      </c>
      <c r="R4534" s="198" t="str">
        <f>IF(D4534=0,"Blank",IF(D4534="PHEV",F4534/G4534,F4534*(1-'3 Model Input'!E$54)/G4534))</f>
        <v>Blank</v>
      </c>
      <c r="S4534" s="198" t="str">
        <f>IF(D4534=0,"Blank",IF(D4534="PHEV",MIN(M4534,E4534),MIN(M4534,(E4534*(1-'3 Model Input'!E$54)))))</f>
        <v>Blank</v>
      </c>
      <c r="T4534" s="217" t="str">
        <f t="shared" si="732"/>
        <v>Blank</v>
      </c>
      <c r="U4534" s="89"/>
      <c r="V4534" s="216" t="str">
        <f>IF(D4534=0,"Blank",P4534*'3 Model Input'!E$50)</f>
        <v>Blank</v>
      </c>
      <c r="W4534" s="197" t="str">
        <f t="shared" si="733"/>
        <v>Blank</v>
      </c>
      <c r="X4534" s="197" t="str">
        <f t="shared" si="734"/>
        <v>Blank</v>
      </c>
      <c r="Y4534" s="197" t="str">
        <f t="shared" si="735"/>
        <v>Blank</v>
      </c>
      <c r="Z4534" s="197" t="str">
        <f t="shared" si="736"/>
        <v>Blank</v>
      </c>
      <c r="AA4534" s="223" t="str" cm="1">
        <f t="array" ref="AA4534">_xlfn.IFS(ISTEXT('3 Model Input'!F$70),"Missing",ISTEXT('3 Model Input'!I$70),"Missing",ISNUMBER('3 Model Input'!K$70),'3 Model Input'!K$70*P4534)</f>
        <v>Missing</v>
      </c>
      <c r="AB4534" s="89"/>
      <c r="AC4534" s="227" t="str" cm="1">
        <f t="array" ref="AC4534">IF(D4534=0,"Blank",_xlfn.IFS('3 Model Input'!E$61=1,(V4534*G4534)/T4534,'3 Model Input'!E$61=2,(W4534*G4534)/T4534,'3 Model Input'!E$61=3,(X4534*G4534)/T4534,'3 Model Input'!E$61=4,(Y4534*G4534)/T4534,'3 Model Input'!E$61=5,(Z4534*G4534)/T4534, ISTEXT('3 Model Input'!E$61),"Missing",'3 Model Input'!E$61=6,(AA4534*G4534)/T4534))</f>
        <v>Blank</v>
      </c>
      <c r="AD4534" s="202" t="str">
        <f t="shared" si="737"/>
        <v>Blank</v>
      </c>
      <c r="AE4534" s="202" t="str">
        <f t="shared" si="738"/>
        <v>Blank</v>
      </c>
      <c r="AF4534" s="217" t="str">
        <f t="shared" si="739"/>
        <v>Blank</v>
      </c>
      <c r="AG4534" s="9" t="str" cm="1">
        <f t="array" ref="AG4534">_xlfn.IFS(ISNUMBER(AC4534), "", ISNUMBER(SEARCH("Blank", AC4534)), "", ISERROR(AC4534), "Bad input on tab 3")</f>
        <v/>
      </c>
    </row>
    <row r="4535" spans="2:33" ht="15" customHeight="1" x14ac:dyDescent="0.75">
      <c r="B4535" s="205" t="str">
        <f>'5 Driver Data'!B4535</f>
        <v>4527</v>
      </c>
      <c r="C4535" s="193">
        <f>'5 Driver Data'!C4535</f>
        <v>0</v>
      </c>
      <c r="D4535" s="192">
        <f>'5 Driver Data'!D4535</f>
        <v>0</v>
      </c>
      <c r="E4535" s="191">
        <f>'5 Driver Data'!E4535</f>
        <v>0</v>
      </c>
      <c r="F4535" s="191">
        <f>'5 Driver Data'!F4535</f>
        <v>0</v>
      </c>
      <c r="G4535" s="191">
        <f>'5 Driver Data'!G4535</f>
        <v>0</v>
      </c>
      <c r="H4535" s="191">
        <f>'5 Driver Data'!H4535</f>
        <v>0</v>
      </c>
      <c r="I4535" s="191">
        <f>'5 Driver Data'!I4535</f>
        <v>0</v>
      </c>
      <c r="J4535" s="191">
        <f>'5 Driver Data'!J4535</f>
        <v>0</v>
      </c>
      <c r="K4535" s="206">
        <f>'5 Driver Data'!K4535</f>
        <v>0</v>
      </c>
      <c r="L4535" s="1"/>
      <c r="M4535" s="216" t="str">
        <f>IF(D4535=0,"Blank",'3 Model Input'!E$44*'3 Model Input'!E$45)</f>
        <v>Blank</v>
      </c>
      <c r="N4535" s="197" t="str">
        <f t="shared" si="730"/>
        <v>Blank</v>
      </c>
      <c r="O4535" s="197" t="str">
        <f>IF(D4535=0,"Blank",'3 Model Input'!E$49*(1-'3 Model Input'!E$51))</f>
        <v>Blank</v>
      </c>
      <c r="P4535" s="197" t="str">
        <f t="shared" si="731"/>
        <v>Blank</v>
      </c>
      <c r="Q4535" s="197" t="str">
        <f>IF(D4535=0,"Blank",IF(D4535="BEV",E4535*(1-'3 Model Input'!E$54), E4535))</f>
        <v>Blank</v>
      </c>
      <c r="R4535" s="198" t="str">
        <f>IF(D4535=0,"Blank",IF(D4535="PHEV",F4535/G4535,F4535*(1-'3 Model Input'!E$54)/G4535))</f>
        <v>Blank</v>
      </c>
      <c r="S4535" s="198" t="str">
        <f>IF(D4535=0,"Blank",IF(D4535="PHEV",MIN(M4535,E4535),MIN(M4535,(E4535*(1-'3 Model Input'!E$54)))))</f>
        <v>Blank</v>
      </c>
      <c r="T4535" s="217" t="str">
        <f t="shared" si="732"/>
        <v>Blank</v>
      </c>
      <c r="U4535" s="89"/>
      <c r="V4535" s="216" t="str">
        <f>IF(D4535=0,"Blank",P4535*'3 Model Input'!E$50)</f>
        <v>Blank</v>
      </c>
      <c r="W4535" s="197" t="str">
        <f t="shared" si="733"/>
        <v>Blank</v>
      </c>
      <c r="X4535" s="197" t="str">
        <f t="shared" si="734"/>
        <v>Blank</v>
      </c>
      <c r="Y4535" s="197" t="str">
        <f t="shared" si="735"/>
        <v>Blank</v>
      </c>
      <c r="Z4535" s="197" t="str">
        <f t="shared" si="736"/>
        <v>Blank</v>
      </c>
      <c r="AA4535" s="223" t="str" cm="1">
        <f t="array" ref="AA4535">_xlfn.IFS(ISTEXT('3 Model Input'!F$70),"Missing",ISTEXT('3 Model Input'!I$70),"Missing",ISNUMBER('3 Model Input'!K$70),'3 Model Input'!K$70*P4535)</f>
        <v>Missing</v>
      </c>
      <c r="AB4535" s="89"/>
      <c r="AC4535" s="227" t="str" cm="1">
        <f t="array" ref="AC4535">IF(D4535=0,"Blank",_xlfn.IFS('3 Model Input'!E$61=1,(V4535*G4535)/T4535,'3 Model Input'!E$61=2,(W4535*G4535)/T4535,'3 Model Input'!E$61=3,(X4535*G4535)/T4535,'3 Model Input'!E$61=4,(Y4535*G4535)/T4535,'3 Model Input'!E$61=5,(Z4535*G4535)/T4535, ISTEXT('3 Model Input'!E$61),"Missing",'3 Model Input'!E$61=6,(AA4535*G4535)/T4535))</f>
        <v>Blank</v>
      </c>
      <c r="AD4535" s="202" t="str">
        <f t="shared" si="737"/>
        <v>Blank</v>
      </c>
      <c r="AE4535" s="202" t="str">
        <f t="shared" si="738"/>
        <v>Blank</v>
      </c>
      <c r="AF4535" s="217" t="str">
        <f t="shared" si="739"/>
        <v>Blank</v>
      </c>
      <c r="AG4535" s="9" t="str" cm="1">
        <f t="array" ref="AG4535">_xlfn.IFS(ISNUMBER(AC4535), "", ISNUMBER(SEARCH("Blank", AC4535)), "", ISERROR(AC4535), "Bad input on tab 3")</f>
        <v/>
      </c>
    </row>
    <row r="4536" spans="2:33" ht="15" customHeight="1" x14ac:dyDescent="0.75">
      <c r="B4536" s="205" t="str">
        <f>'5 Driver Data'!B4536</f>
        <v>4528</v>
      </c>
      <c r="C4536" s="193">
        <f>'5 Driver Data'!C4536</f>
        <v>0</v>
      </c>
      <c r="D4536" s="192">
        <f>'5 Driver Data'!D4536</f>
        <v>0</v>
      </c>
      <c r="E4536" s="191">
        <f>'5 Driver Data'!E4536</f>
        <v>0</v>
      </c>
      <c r="F4536" s="191">
        <f>'5 Driver Data'!F4536</f>
        <v>0</v>
      </c>
      <c r="G4536" s="191">
        <f>'5 Driver Data'!G4536</f>
        <v>0</v>
      </c>
      <c r="H4536" s="191">
        <f>'5 Driver Data'!H4536</f>
        <v>0</v>
      </c>
      <c r="I4536" s="191">
        <f>'5 Driver Data'!I4536</f>
        <v>0</v>
      </c>
      <c r="J4536" s="191">
        <f>'5 Driver Data'!J4536</f>
        <v>0</v>
      </c>
      <c r="K4536" s="206">
        <f>'5 Driver Data'!K4536</f>
        <v>0</v>
      </c>
      <c r="L4536" s="1"/>
      <c r="M4536" s="216" t="str">
        <f>IF(D4536=0,"Blank",'3 Model Input'!E$44*'3 Model Input'!E$45)</f>
        <v>Blank</v>
      </c>
      <c r="N4536" s="197" t="str">
        <f t="shared" si="730"/>
        <v>Blank</v>
      </c>
      <c r="O4536" s="197" t="str">
        <f>IF(D4536=0,"Blank",'3 Model Input'!E$49*(1-'3 Model Input'!E$51))</f>
        <v>Blank</v>
      </c>
      <c r="P4536" s="197" t="str">
        <f t="shared" si="731"/>
        <v>Blank</v>
      </c>
      <c r="Q4536" s="197" t="str">
        <f>IF(D4536=0,"Blank",IF(D4536="BEV",E4536*(1-'3 Model Input'!E$54), E4536))</f>
        <v>Blank</v>
      </c>
      <c r="R4536" s="198" t="str">
        <f>IF(D4536=0,"Blank",IF(D4536="PHEV",F4536/G4536,F4536*(1-'3 Model Input'!E$54)/G4536))</f>
        <v>Blank</v>
      </c>
      <c r="S4536" s="198" t="str">
        <f>IF(D4536=0,"Blank",IF(D4536="PHEV",MIN(M4536,E4536),MIN(M4536,(E4536*(1-'3 Model Input'!E$54)))))</f>
        <v>Blank</v>
      </c>
      <c r="T4536" s="217" t="str">
        <f t="shared" si="732"/>
        <v>Blank</v>
      </c>
      <c r="U4536" s="89"/>
      <c r="V4536" s="216" t="str">
        <f>IF(D4536=0,"Blank",P4536*'3 Model Input'!E$50)</f>
        <v>Blank</v>
      </c>
      <c r="W4536" s="197" t="str">
        <f t="shared" si="733"/>
        <v>Blank</v>
      </c>
      <c r="X4536" s="197" t="str">
        <f t="shared" si="734"/>
        <v>Blank</v>
      </c>
      <c r="Y4536" s="197" t="str">
        <f t="shared" si="735"/>
        <v>Blank</v>
      </c>
      <c r="Z4536" s="197" t="str">
        <f t="shared" si="736"/>
        <v>Blank</v>
      </c>
      <c r="AA4536" s="223" t="str" cm="1">
        <f t="array" ref="AA4536">_xlfn.IFS(ISTEXT('3 Model Input'!F$70),"Missing",ISTEXT('3 Model Input'!I$70),"Missing",ISNUMBER('3 Model Input'!K$70),'3 Model Input'!K$70*P4536)</f>
        <v>Missing</v>
      </c>
      <c r="AB4536" s="89"/>
      <c r="AC4536" s="227" t="str" cm="1">
        <f t="array" ref="AC4536">IF(D4536=0,"Blank",_xlfn.IFS('3 Model Input'!E$61=1,(V4536*G4536)/T4536,'3 Model Input'!E$61=2,(W4536*G4536)/T4536,'3 Model Input'!E$61=3,(X4536*G4536)/T4536,'3 Model Input'!E$61=4,(Y4536*G4536)/T4536,'3 Model Input'!E$61=5,(Z4536*G4536)/T4536, ISTEXT('3 Model Input'!E$61),"Missing",'3 Model Input'!E$61=6,(AA4536*G4536)/T4536))</f>
        <v>Blank</v>
      </c>
      <c r="AD4536" s="202" t="str">
        <f t="shared" si="737"/>
        <v>Blank</v>
      </c>
      <c r="AE4536" s="202" t="str">
        <f t="shared" si="738"/>
        <v>Blank</v>
      </c>
      <c r="AF4536" s="217" t="str">
        <f t="shared" si="739"/>
        <v>Blank</v>
      </c>
      <c r="AG4536" s="9" t="str" cm="1">
        <f t="array" ref="AG4536">_xlfn.IFS(ISNUMBER(AC4536), "", ISNUMBER(SEARCH("Blank", AC4536)), "", ISERROR(AC4536), "Bad input on tab 3")</f>
        <v/>
      </c>
    </row>
    <row r="4537" spans="2:33" ht="15" customHeight="1" x14ac:dyDescent="0.75">
      <c r="B4537" s="205" t="str">
        <f>'5 Driver Data'!B4537</f>
        <v>4529</v>
      </c>
      <c r="C4537" s="193">
        <f>'5 Driver Data'!C4537</f>
        <v>0</v>
      </c>
      <c r="D4537" s="192">
        <f>'5 Driver Data'!D4537</f>
        <v>0</v>
      </c>
      <c r="E4537" s="191">
        <f>'5 Driver Data'!E4537</f>
        <v>0</v>
      </c>
      <c r="F4537" s="191">
        <f>'5 Driver Data'!F4537</f>
        <v>0</v>
      </c>
      <c r="G4537" s="191">
        <f>'5 Driver Data'!G4537</f>
        <v>0</v>
      </c>
      <c r="H4537" s="191">
        <f>'5 Driver Data'!H4537</f>
        <v>0</v>
      </c>
      <c r="I4537" s="191">
        <f>'5 Driver Data'!I4537</f>
        <v>0</v>
      </c>
      <c r="J4537" s="191">
        <f>'5 Driver Data'!J4537</f>
        <v>0</v>
      </c>
      <c r="K4537" s="206">
        <f>'5 Driver Data'!K4537</f>
        <v>0</v>
      </c>
      <c r="L4537" s="1"/>
      <c r="M4537" s="216" t="str">
        <f>IF(D4537=0,"Blank",'3 Model Input'!E$44*'3 Model Input'!E$45)</f>
        <v>Blank</v>
      </c>
      <c r="N4537" s="197" t="str">
        <f t="shared" si="730"/>
        <v>Blank</v>
      </c>
      <c r="O4537" s="197" t="str">
        <f>IF(D4537=0,"Blank",'3 Model Input'!E$49*(1-'3 Model Input'!E$51))</f>
        <v>Blank</v>
      </c>
      <c r="P4537" s="197" t="str">
        <f t="shared" si="731"/>
        <v>Blank</v>
      </c>
      <c r="Q4537" s="197" t="str">
        <f>IF(D4537=0,"Blank",IF(D4537="BEV",E4537*(1-'3 Model Input'!E$54), E4537))</f>
        <v>Blank</v>
      </c>
      <c r="R4537" s="198" t="str">
        <f>IF(D4537=0,"Blank",IF(D4537="PHEV",F4537/G4537,F4537*(1-'3 Model Input'!E$54)/G4537))</f>
        <v>Blank</v>
      </c>
      <c r="S4537" s="198" t="str">
        <f>IF(D4537=0,"Blank",IF(D4537="PHEV",MIN(M4537,E4537),MIN(M4537,(E4537*(1-'3 Model Input'!E$54)))))</f>
        <v>Blank</v>
      </c>
      <c r="T4537" s="217" t="str">
        <f t="shared" si="732"/>
        <v>Blank</v>
      </c>
      <c r="U4537" s="89"/>
      <c r="V4537" s="216" t="str">
        <f>IF(D4537=0,"Blank",P4537*'3 Model Input'!E$50)</f>
        <v>Blank</v>
      </c>
      <c r="W4537" s="197" t="str">
        <f t="shared" si="733"/>
        <v>Blank</v>
      </c>
      <c r="X4537" s="197" t="str">
        <f t="shared" si="734"/>
        <v>Blank</v>
      </c>
      <c r="Y4537" s="197" t="str">
        <f t="shared" si="735"/>
        <v>Blank</v>
      </c>
      <c r="Z4537" s="197" t="str">
        <f t="shared" si="736"/>
        <v>Blank</v>
      </c>
      <c r="AA4537" s="223" t="str" cm="1">
        <f t="array" ref="AA4537">_xlfn.IFS(ISTEXT('3 Model Input'!F$70),"Missing",ISTEXT('3 Model Input'!I$70),"Missing",ISNUMBER('3 Model Input'!K$70),'3 Model Input'!K$70*P4537)</f>
        <v>Missing</v>
      </c>
      <c r="AB4537" s="89"/>
      <c r="AC4537" s="227" t="str" cm="1">
        <f t="array" ref="AC4537">IF(D4537=0,"Blank",_xlfn.IFS('3 Model Input'!E$61=1,(V4537*G4537)/T4537,'3 Model Input'!E$61=2,(W4537*G4537)/T4537,'3 Model Input'!E$61=3,(X4537*G4537)/T4537,'3 Model Input'!E$61=4,(Y4537*G4537)/T4537,'3 Model Input'!E$61=5,(Z4537*G4537)/T4537, ISTEXT('3 Model Input'!E$61),"Missing",'3 Model Input'!E$61=6,(AA4537*G4537)/T4537))</f>
        <v>Blank</v>
      </c>
      <c r="AD4537" s="202" t="str">
        <f t="shared" si="737"/>
        <v>Blank</v>
      </c>
      <c r="AE4537" s="202" t="str">
        <f t="shared" si="738"/>
        <v>Blank</v>
      </c>
      <c r="AF4537" s="217" t="str">
        <f t="shared" si="739"/>
        <v>Blank</v>
      </c>
      <c r="AG4537" s="9" t="str" cm="1">
        <f t="array" ref="AG4537">_xlfn.IFS(ISNUMBER(AC4537), "", ISNUMBER(SEARCH("Blank", AC4537)), "", ISERROR(AC4537), "Bad input on tab 3")</f>
        <v/>
      </c>
    </row>
    <row r="4538" spans="2:33" ht="15" customHeight="1" x14ac:dyDescent="0.75">
      <c r="B4538" s="205" t="str">
        <f>'5 Driver Data'!B4538</f>
        <v>4530</v>
      </c>
      <c r="C4538" s="193">
        <f>'5 Driver Data'!C4538</f>
        <v>0</v>
      </c>
      <c r="D4538" s="192">
        <f>'5 Driver Data'!D4538</f>
        <v>0</v>
      </c>
      <c r="E4538" s="191">
        <f>'5 Driver Data'!E4538</f>
        <v>0</v>
      </c>
      <c r="F4538" s="191">
        <f>'5 Driver Data'!F4538</f>
        <v>0</v>
      </c>
      <c r="G4538" s="191">
        <f>'5 Driver Data'!G4538</f>
        <v>0</v>
      </c>
      <c r="H4538" s="191">
        <f>'5 Driver Data'!H4538</f>
        <v>0</v>
      </c>
      <c r="I4538" s="191">
        <f>'5 Driver Data'!I4538</f>
        <v>0</v>
      </c>
      <c r="J4538" s="191">
        <f>'5 Driver Data'!J4538</f>
        <v>0</v>
      </c>
      <c r="K4538" s="206">
        <f>'5 Driver Data'!K4538</f>
        <v>0</v>
      </c>
      <c r="L4538" s="1"/>
      <c r="M4538" s="216" t="str">
        <f>IF(D4538=0,"Blank",'3 Model Input'!E$44*'3 Model Input'!E$45)</f>
        <v>Blank</v>
      </c>
      <c r="N4538" s="197" t="str">
        <f t="shared" si="730"/>
        <v>Blank</v>
      </c>
      <c r="O4538" s="197" t="str">
        <f>IF(D4538=0,"Blank",'3 Model Input'!E$49*(1-'3 Model Input'!E$51))</f>
        <v>Blank</v>
      </c>
      <c r="P4538" s="197" t="str">
        <f t="shared" si="731"/>
        <v>Blank</v>
      </c>
      <c r="Q4538" s="197" t="str">
        <f>IF(D4538=0,"Blank",IF(D4538="BEV",E4538*(1-'3 Model Input'!E$54), E4538))</f>
        <v>Blank</v>
      </c>
      <c r="R4538" s="198" t="str">
        <f>IF(D4538=0,"Blank",IF(D4538="PHEV",F4538/G4538,F4538*(1-'3 Model Input'!E$54)/G4538))</f>
        <v>Blank</v>
      </c>
      <c r="S4538" s="198" t="str">
        <f>IF(D4538=0,"Blank",IF(D4538="PHEV",MIN(M4538,E4538),MIN(M4538,(E4538*(1-'3 Model Input'!E$54)))))</f>
        <v>Blank</v>
      </c>
      <c r="T4538" s="217" t="str">
        <f t="shared" si="732"/>
        <v>Blank</v>
      </c>
      <c r="U4538" s="89"/>
      <c r="V4538" s="216" t="str">
        <f>IF(D4538=0,"Blank",P4538*'3 Model Input'!E$50)</f>
        <v>Blank</v>
      </c>
      <c r="W4538" s="197" t="str">
        <f t="shared" si="733"/>
        <v>Blank</v>
      </c>
      <c r="X4538" s="197" t="str">
        <f t="shared" si="734"/>
        <v>Blank</v>
      </c>
      <c r="Y4538" s="197" t="str">
        <f t="shared" si="735"/>
        <v>Blank</v>
      </c>
      <c r="Z4538" s="197" t="str">
        <f t="shared" si="736"/>
        <v>Blank</v>
      </c>
      <c r="AA4538" s="223" t="str" cm="1">
        <f t="array" ref="AA4538">_xlfn.IFS(ISTEXT('3 Model Input'!F$70),"Missing",ISTEXT('3 Model Input'!I$70),"Missing",ISNUMBER('3 Model Input'!K$70),'3 Model Input'!K$70*P4538)</f>
        <v>Missing</v>
      </c>
      <c r="AB4538" s="89"/>
      <c r="AC4538" s="227" t="str" cm="1">
        <f t="array" ref="AC4538">IF(D4538=0,"Blank",_xlfn.IFS('3 Model Input'!E$61=1,(V4538*G4538)/T4538,'3 Model Input'!E$61=2,(W4538*G4538)/T4538,'3 Model Input'!E$61=3,(X4538*G4538)/T4538,'3 Model Input'!E$61=4,(Y4538*G4538)/T4538,'3 Model Input'!E$61=5,(Z4538*G4538)/T4538, ISTEXT('3 Model Input'!E$61),"Missing",'3 Model Input'!E$61=6,(AA4538*G4538)/T4538))</f>
        <v>Blank</v>
      </c>
      <c r="AD4538" s="202" t="str">
        <f t="shared" si="737"/>
        <v>Blank</v>
      </c>
      <c r="AE4538" s="202" t="str">
        <f t="shared" si="738"/>
        <v>Blank</v>
      </c>
      <c r="AF4538" s="217" t="str">
        <f t="shared" si="739"/>
        <v>Blank</v>
      </c>
      <c r="AG4538" s="9" t="str" cm="1">
        <f t="array" ref="AG4538">_xlfn.IFS(ISNUMBER(AC4538), "", ISNUMBER(SEARCH("Blank", AC4538)), "", ISERROR(AC4538), "Bad input on tab 3")</f>
        <v/>
      </c>
    </row>
    <row r="4539" spans="2:33" ht="15" customHeight="1" x14ac:dyDescent="0.75">
      <c r="B4539" s="205" t="str">
        <f>'5 Driver Data'!B4539</f>
        <v>4531</v>
      </c>
      <c r="C4539" s="193">
        <f>'5 Driver Data'!C4539</f>
        <v>0</v>
      </c>
      <c r="D4539" s="192">
        <f>'5 Driver Data'!D4539</f>
        <v>0</v>
      </c>
      <c r="E4539" s="191">
        <f>'5 Driver Data'!E4539</f>
        <v>0</v>
      </c>
      <c r="F4539" s="191">
        <f>'5 Driver Data'!F4539</f>
        <v>0</v>
      </c>
      <c r="G4539" s="191">
        <f>'5 Driver Data'!G4539</f>
        <v>0</v>
      </c>
      <c r="H4539" s="191">
        <f>'5 Driver Data'!H4539</f>
        <v>0</v>
      </c>
      <c r="I4539" s="191">
        <f>'5 Driver Data'!I4539</f>
        <v>0</v>
      </c>
      <c r="J4539" s="191">
        <f>'5 Driver Data'!J4539</f>
        <v>0</v>
      </c>
      <c r="K4539" s="206">
        <f>'5 Driver Data'!K4539</f>
        <v>0</v>
      </c>
      <c r="L4539" s="1"/>
      <c r="M4539" s="216" t="str">
        <f>IF(D4539=0,"Blank",'3 Model Input'!E$44*'3 Model Input'!E$45)</f>
        <v>Blank</v>
      </c>
      <c r="N4539" s="197" t="str">
        <f t="shared" si="730"/>
        <v>Blank</v>
      </c>
      <c r="O4539" s="197" t="str">
        <f>IF(D4539=0,"Blank",'3 Model Input'!E$49*(1-'3 Model Input'!E$51))</f>
        <v>Blank</v>
      </c>
      <c r="P4539" s="197" t="str">
        <f t="shared" si="731"/>
        <v>Blank</v>
      </c>
      <c r="Q4539" s="197" t="str">
        <f>IF(D4539=0,"Blank",IF(D4539="BEV",E4539*(1-'3 Model Input'!E$54), E4539))</f>
        <v>Blank</v>
      </c>
      <c r="R4539" s="198" t="str">
        <f>IF(D4539=0,"Blank",IF(D4539="PHEV",F4539/G4539,F4539*(1-'3 Model Input'!E$54)/G4539))</f>
        <v>Blank</v>
      </c>
      <c r="S4539" s="198" t="str">
        <f>IF(D4539=0,"Blank",IF(D4539="PHEV",MIN(M4539,E4539),MIN(M4539,(E4539*(1-'3 Model Input'!E$54)))))</f>
        <v>Blank</v>
      </c>
      <c r="T4539" s="217" t="str">
        <f t="shared" si="732"/>
        <v>Blank</v>
      </c>
      <c r="U4539" s="89"/>
      <c r="V4539" s="216" t="str">
        <f>IF(D4539=0,"Blank",P4539*'3 Model Input'!E$50)</f>
        <v>Blank</v>
      </c>
      <c r="W4539" s="197" t="str">
        <f t="shared" si="733"/>
        <v>Blank</v>
      </c>
      <c r="X4539" s="197" t="str">
        <f t="shared" si="734"/>
        <v>Blank</v>
      </c>
      <c r="Y4539" s="197" t="str">
        <f t="shared" si="735"/>
        <v>Blank</v>
      </c>
      <c r="Z4539" s="197" t="str">
        <f t="shared" si="736"/>
        <v>Blank</v>
      </c>
      <c r="AA4539" s="223" t="str" cm="1">
        <f t="array" ref="AA4539">_xlfn.IFS(ISTEXT('3 Model Input'!F$70),"Missing",ISTEXT('3 Model Input'!I$70),"Missing",ISNUMBER('3 Model Input'!K$70),'3 Model Input'!K$70*P4539)</f>
        <v>Missing</v>
      </c>
      <c r="AB4539" s="89"/>
      <c r="AC4539" s="227" t="str" cm="1">
        <f t="array" ref="AC4539">IF(D4539=0,"Blank",_xlfn.IFS('3 Model Input'!E$61=1,(V4539*G4539)/T4539,'3 Model Input'!E$61=2,(W4539*G4539)/T4539,'3 Model Input'!E$61=3,(X4539*G4539)/T4539,'3 Model Input'!E$61=4,(Y4539*G4539)/T4539,'3 Model Input'!E$61=5,(Z4539*G4539)/T4539, ISTEXT('3 Model Input'!E$61),"Missing",'3 Model Input'!E$61=6,(AA4539*G4539)/T4539))</f>
        <v>Blank</v>
      </c>
      <c r="AD4539" s="202" t="str">
        <f t="shared" si="737"/>
        <v>Blank</v>
      </c>
      <c r="AE4539" s="202" t="str">
        <f t="shared" si="738"/>
        <v>Blank</v>
      </c>
      <c r="AF4539" s="217" t="str">
        <f t="shared" si="739"/>
        <v>Blank</v>
      </c>
      <c r="AG4539" s="9" t="str" cm="1">
        <f t="array" ref="AG4539">_xlfn.IFS(ISNUMBER(AC4539), "", ISNUMBER(SEARCH("Blank", AC4539)), "", ISERROR(AC4539), "Bad input on tab 3")</f>
        <v/>
      </c>
    </row>
    <row r="4540" spans="2:33" ht="15" customHeight="1" x14ac:dyDescent="0.75">
      <c r="B4540" s="205" t="str">
        <f>'5 Driver Data'!B4540</f>
        <v>4532</v>
      </c>
      <c r="C4540" s="193">
        <f>'5 Driver Data'!C4540</f>
        <v>0</v>
      </c>
      <c r="D4540" s="192">
        <f>'5 Driver Data'!D4540</f>
        <v>0</v>
      </c>
      <c r="E4540" s="191">
        <f>'5 Driver Data'!E4540</f>
        <v>0</v>
      </c>
      <c r="F4540" s="191">
        <f>'5 Driver Data'!F4540</f>
        <v>0</v>
      </c>
      <c r="G4540" s="191">
        <f>'5 Driver Data'!G4540</f>
        <v>0</v>
      </c>
      <c r="H4540" s="191">
        <f>'5 Driver Data'!H4540</f>
        <v>0</v>
      </c>
      <c r="I4540" s="191">
        <f>'5 Driver Data'!I4540</f>
        <v>0</v>
      </c>
      <c r="J4540" s="191">
        <f>'5 Driver Data'!J4540</f>
        <v>0</v>
      </c>
      <c r="K4540" s="206">
        <f>'5 Driver Data'!K4540</f>
        <v>0</v>
      </c>
      <c r="L4540" s="1"/>
      <c r="M4540" s="216" t="str">
        <f>IF(D4540=0,"Blank",'3 Model Input'!E$44*'3 Model Input'!E$45)</f>
        <v>Blank</v>
      </c>
      <c r="N4540" s="197" t="str">
        <f t="shared" si="730"/>
        <v>Blank</v>
      </c>
      <c r="O4540" s="197" t="str">
        <f>IF(D4540=0,"Blank",'3 Model Input'!E$49*(1-'3 Model Input'!E$51))</f>
        <v>Blank</v>
      </c>
      <c r="P4540" s="197" t="str">
        <f t="shared" si="731"/>
        <v>Blank</v>
      </c>
      <c r="Q4540" s="197" t="str">
        <f>IF(D4540=0,"Blank",IF(D4540="BEV",E4540*(1-'3 Model Input'!E$54), E4540))</f>
        <v>Blank</v>
      </c>
      <c r="R4540" s="198" t="str">
        <f>IF(D4540=0,"Blank",IF(D4540="PHEV",F4540/G4540,F4540*(1-'3 Model Input'!E$54)/G4540))</f>
        <v>Blank</v>
      </c>
      <c r="S4540" s="198" t="str">
        <f>IF(D4540=0,"Blank",IF(D4540="PHEV",MIN(M4540,E4540),MIN(M4540,(E4540*(1-'3 Model Input'!E$54)))))</f>
        <v>Blank</v>
      </c>
      <c r="T4540" s="217" t="str">
        <f t="shared" si="732"/>
        <v>Blank</v>
      </c>
      <c r="U4540" s="89"/>
      <c r="V4540" s="216" t="str">
        <f>IF(D4540=0,"Blank",P4540*'3 Model Input'!E$50)</f>
        <v>Blank</v>
      </c>
      <c r="W4540" s="197" t="str">
        <f t="shared" si="733"/>
        <v>Blank</v>
      </c>
      <c r="X4540" s="197" t="str">
        <f t="shared" si="734"/>
        <v>Blank</v>
      </c>
      <c r="Y4540" s="197" t="str">
        <f t="shared" si="735"/>
        <v>Blank</v>
      </c>
      <c r="Z4540" s="197" t="str">
        <f t="shared" si="736"/>
        <v>Blank</v>
      </c>
      <c r="AA4540" s="223" t="str" cm="1">
        <f t="array" ref="AA4540">_xlfn.IFS(ISTEXT('3 Model Input'!F$70),"Missing",ISTEXT('3 Model Input'!I$70),"Missing",ISNUMBER('3 Model Input'!K$70),'3 Model Input'!K$70*P4540)</f>
        <v>Missing</v>
      </c>
      <c r="AB4540" s="89"/>
      <c r="AC4540" s="227" t="str" cm="1">
        <f t="array" ref="AC4540">IF(D4540=0,"Blank",_xlfn.IFS('3 Model Input'!E$61=1,(V4540*G4540)/T4540,'3 Model Input'!E$61=2,(W4540*G4540)/T4540,'3 Model Input'!E$61=3,(X4540*G4540)/T4540,'3 Model Input'!E$61=4,(Y4540*G4540)/T4540,'3 Model Input'!E$61=5,(Z4540*G4540)/T4540, ISTEXT('3 Model Input'!E$61),"Missing",'3 Model Input'!E$61=6,(AA4540*G4540)/T4540))</f>
        <v>Blank</v>
      </c>
      <c r="AD4540" s="202" t="str">
        <f t="shared" si="737"/>
        <v>Blank</v>
      </c>
      <c r="AE4540" s="202" t="str">
        <f t="shared" si="738"/>
        <v>Blank</v>
      </c>
      <c r="AF4540" s="217" t="str">
        <f t="shared" si="739"/>
        <v>Blank</v>
      </c>
      <c r="AG4540" s="9" t="str" cm="1">
        <f t="array" ref="AG4540">_xlfn.IFS(ISNUMBER(AC4540), "", ISNUMBER(SEARCH("Blank", AC4540)), "", ISERROR(AC4540), "Bad input on tab 3")</f>
        <v/>
      </c>
    </row>
    <row r="4541" spans="2:33" ht="15" customHeight="1" x14ac:dyDescent="0.75">
      <c r="B4541" s="205" t="str">
        <f>'5 Driver Data'!B4541</f>
        <v>4533</v>
      </c>
      <c r="C4541" s="193">
        <f>'5 Driver Data'!C4541</f>
        <v>0</v>
      </c>
      <c r="D4541" s="192">
        <f>'5 Driver Data'!D4541</f>
        <v>0</v>
      </c>
      <c r="E4541" s="191">
        <f>'5 Driver Data'!E4541</f>
        <v>0</v>
      </c>
      <c r="F4541" s="191">
        <f>'5 Driver Data'!F4541</f>
        <v>0</v>
      </c>
      <c r="G4541" s="191">
        <f>'5 Driver Data'!G4541</f>
        <v>0</v>
      </c>
      <c r="H4541" s="191">
        <f>'5 Driver Data'!H4541</f>
        <v>0</v>
      </c>
      <c r="I4541" s="191">
        <f>'5 Driver Data'!I4541</f>
        <v>0</v>
      </c>
      <c r="J4541" s="191">
        <f>'5 Driver Data'!J4541</f>
        <v>0</v>
      </c>
      <c r="K4541" s="206">
        <f>'5 Driver Data'!K4541</f>
        <v>0</v>
      </c>
      <c r="L4541" s="1"/>
      <c r="M4541" s="216" t="str">
        <f>IF(D4541=0,"Blank",'3 Model Input'!E$44*'3 Model Input'!E$45)</f>
        <v>Blank</v>
      </c>
      <c r="N4541" s="197" t="str">
        <f t="shared" si="730"/>
        <v>Blank</v>
      </c>
      <c r="O4541" s="197" t="str">
        <f>IF(D4541=0,"Blank",'3 Model Input'!E$49*(1-'3 Model Input'!E$51))</f>
        <v>Blank</v>
      </c>
      <c r="P4541" s="197" t="str">
        <f t="shared" si="731"/>
        <v>Blank</v>
      </c>
      <c r="Q4541" s="197" t="str">
        <f>IF(D4541=0,"Blank",IF(D4541="BEV",E4541*(1-'3 Model Input'!E$54), E4541))</f>
        <v>Blank</v>
      </c>
      <c r="R4541" s="198" t="str">
        <f>IF(D4541=0,"Blank",IF(D4541="PHEV",F4541/G4541,F4541*(1-'3 Model Input'!E$54)/G4541))</f>
        <v>Blank</v>
      </c>
      <c r="S4541" s="198" t="str">
        <f>IF(D4541=0,"Blank",IF(D4541="PHEV",MIN(M4541,E4541),MIN(M4541,(E4541*(1-'3 Model Input'!E$54)))))</f>
        <v>Blank</v>
      </c>
      <c r="T4541" s="217" t="str">
        <f t="shared" si="732"/>
        <v>Blank</v>
      </c>
      <c r="U4541" s="89"/>
      <c r="V4541" s="216" t="str">
        <f>IF(D4541=0,"Blank",P4541*'3 Model Input'!E$50)</f>
        <v>Blank</v>
      </c>
      <c r="W4541" s="197" t="str">
        <f t="shared" si="733"/>
        <v>Blank</v>
      </c>
      <c r="X4541" s="197" t="str">
        <f t="shared" si="734"/>
        <v>Blank</v>
      </c>
      <c r="Y4541" s="197" t="str">
        <f t="shared" si="735"/>
        <v>Blank</v>
      </c>
      <c r="Z4541" s="197" t="str">
        <f t="shared" si="736"/>
        <v>Blank</v>
      </c>
      <c r="AA4541" s="223" t="str" cm="1">
        <f t="array" ref="AA4541">_xlfn.IFS(ISTEXT('3 Model Input'!F$70),"Missing",ISTEXT('3 Model Input'!I$70),"Missing",ISNUMBER('3 Model Input'!K$70),'3 Model Input'!K$70*P4541)</f>
        <v>Missing</v>
      </c>
      <c r="AB4541" s="89"/>
      <c r="AC4541" s="227" t="str" cm="1">
        <f t="array" ref="AC4541">IF(D4541=0,"Blank",_xlfn.IFS('3 Model Input'!E$61=1,(V4541*G4541)/T4541,'3 Model Input'!E$61=2,(W4541*G4541)/T4541,'3 Model Input'!E$61=3,(X4541*G4541)/T4541,'3 Model Input'!E$61=4,(Y4541*G4541)/T4541,'3 Model Input'!E$61=5,(Z4541*G4541)/T4541, ISTEXT('3 Model Input'!E$61),"Missing",'3 Model Input'!E$61=6,(AA4541*G4541)/T4541))</f>
        <v>Blank</v>
      </c>
      <c r="AD4541" s="202" t="str">
        <f t="shared" si="737"/>
        <v>Blank</v>
      </c>
      <c r="AE4541" s="202" t="str">
        <f t="shared" si="738"/>
        <v>Blank</v>
      </c>
      <c r="AF4541" s="217" t="str">
        <f t="shared" si="739"/>
        <v>Blank</v>
      </c>
      <c r="AG4541" s="9" t="str" cm="1">
        <f t="array" ref="AG4541">_xlfn.IFS(ISNUMBER(AC4541), "", ISNUMBER(SEARCH("Blank", AC4541)), "", ISERROR(AC4541), "Bad input on tab 3")</f>
        <v/>
      </c>
    </row>
    <row r="4542" spans="2:33" ht="15" customHeight="1" x14ac:dyDescent="0.75">
      <c r="B4542" s="205" t="str">
        <f>'5 Driver Data'!B4542</f>
        <v>4534</v>
      </c>
      <c r="C4542" s="193">
        <f>'5 Driver Data'!C4542</f>
        <v>0</v>
      </c>
      <c r="D4542" s="192">
        <f>'5 Driver Data'!D4542</f>
        <v>0</v>
      </c>
      <c r="E4542" s="191">
        <f>'5 Driver Data'!E4542</f>
        <v>0</v>
      </c>
      <c r="F4542" s="191">
        <f>'5 Driver Data'!F4542</f>
        <v>0</v>
      </c>
      <c r="G4542" s="191">
        <f>'5 Driver Data'!G4542</f>
        <v>0</v>
      </c>
      <c r="H4542" s="191">
        <f>'5 Driver Data'!H4542</f>
        <v>0</v>
      </c>
      <c r="I4542" s="191">
        <f>'5 Driver Data'!I4542</f>
        <v>0</v>
      </c>
      <c r="J4542" s="191">
        <f>'5 Driver Data'!J4542</f>
        <v>0</v>
      </c>
      <c r="K4542" s="206">
        <f>'5 Driver Data'!K4542</f>
        <v>0</v>
      </c>
      <c r="L4542" s="1"/>
      <c r="M4542" s="216" t="str">
        <f>IF(D4542=0,"Blank",'3 Model Input'!E$44*'3 Model Input'!E$45)</f>
        <v>Blank</v>
      </c>
      <c r="N4542" s="197" t="str">
        <f t="shared" si="730"/>
        <v>Blank</v>
      </c>
      <c r="O4542" s="197" t="str">
        <f>IF(D4542=0,"Blank",'3 Model Input'!E$49*(1-'3 Model Input'!E$51))</f>
        <v>Blank</v>
      </c>
      <c r="P4542" s="197" t="str">
        <f t="shared" si="731"/>
        <v>Blank</v>
      </c>
      <c r="Q4542" s="197" t="str">
        <f>IF(D4542=0,"Blank",IF(D4542="BEV",E4542*(1-'3 Model Input'!E$54), E4542))</f>
        <v>Blank</v>
      </c>
      <c r="R4542" s="198" t="str">
        <f>IF(D4542=0,"Blank",IF(D4542="PHEV",F4542/G4542,F4542*(1-'3 Model Input'!E$54)/G4542))</f>
        <v>Blank</v>
      </c>
      <c r="S4542" s="198" t="str">
        <f>IF(D4542=0,"Blank",IF(D4542="PHEV",MIN(M4542,E4542),MIN(M4542,(E4542*(1-'3 Model Input'!E$54)))))</f>
        <v>Blank</v>
      </c>
      <c r="T4542" s="217" t="str">
        <f t="shared" si="732"/>
        <v>Blank</v>
      </c>
      <c r="U4542" s="89"/>
      <c r="V4542" s="216" t="str">
        <f>IF(D4542=0,"Blank",P4542*'3 Model Input'!E$50)</f>
        <v>Blank</v>
      </c>
      <c r="W4542" s="197" t="str">
        <f t="shared" si="733"/>
        <v>Blank</v>
      </c>
      <c r="X4542" s="197" t="str">
        <f t="shared" si="734"/>
        <v>Blank</v>
      </c>
      <c r="Y4542" s="197" t="str">
        <f t="shared" si="735"/>
        <v>Blank</v>
      </c>
      <c r="Z4542" s="197" t="str">
        <f t="shared" si="736"/>
        <v>Blank</v>
      </c>
      <c r="AA4542" s="223" t="str" cm="1">
        <f t="array" ref="AA4542">_xlfn.IFS(ISTEXT('3 Model Input'!F$70),"Missing",ISTEXT('3 Model Input'!I$70),"Missing",ISNUMBER('3 Model Input'!K$70),'3 Model Input'!K$70*P4542)</f>
        <v>Missing</v>
      </c>
      <c r="AB4542" s="89"/>
      <c r="AC4542" s="227" t="str" cm="1">
        <f t="array" ref="AC4542">IF(D4542=0,"Blank",_xlfn.IFS('3 Model Input'!E$61=1,(V4542*G4542)/T4542,'3 Model Input'!E$61=2,(W4542*G4542)/T4542,'3 Model Input'!E$61=3,(X4542*G4542)/T4542,'3 Model Input'!E$61=4,(Y4542*G4542)/T4542,'3 Model Input'!E$61=5,(Z4542*G4542)/T4542, ISTEXT('3 Model Input'!E$61),"Missing",'3 Model Input'!E$61=6,(AA4542*G4542)/T4542))</f>
        <v>Blank</v>
      </c>
      <c r="AD4542" s="202" t="str">
        <f t="shared" si="737"/>
        <v>Blank</v>
      </c>
      <c r="AE4542" s="202" t="str">
        <f t="shared" si="738"/>
        <v>Blank</v>
      </c>
      <c r="AF4542" s="217" t="str">
        <f t="shared" si="739"/>
        <v>Blank</v>
      </c>
      <c r="AG4542" s="9" t="str" cm="1">
        <f t="array" ref="AG4542">_xlfn.IFS(ISNUMBER(AC4542), "", ISNUMBER(SEARCH("Blank", AC4542)), "", ISERROR(AC4542), "Bad input on tab 3")</f>
        <v/>
      </c>
    </row>
    <row r="4543" spans="2:33" ht="15" customHeight="1" x14ac:dyDescent="0.75">
      <c r="B4543" s="205" t="str">
        <f>'5 Driver Data'!B4543</f>
        <v>4535</v>
      </c>
      <c r="C4543" s="193">
        <f>'5 Driver Data'!C4543</f>
        <v>0</v>
      </c>
      <c r="D4543" s="192">
        <f>'5 Driver Data'!D4543</f>
        <v>0</v>
      </c>
      <c r="E4543" s="191">
        <f>'5 Driver Data'!E4543</f>
        <v>0</v>
      </c>
      <c r="F4543" s="191">
        <f>'5 Driver Data'!F4543</f>
        <v>0</v>
      </c>
      <c r="G4543" s="191">
        <f>'5 Driver Data'!G4543</f>
        <v>0</v>
      </c>
      <c r="H4543" s="191">
        <f>'5 Driver Data'!H4543</f>
        <v>0</v>
      </c>
      <c r="I4543" s="191">
        <f>'5 Driver Data'!I4543</f>
        <v>0</v>
      </c>
      <c r="J4543" s="191">
        <f>'5 Driver Data'!J4543</f>
        <v>0</v>
      </c>
      <c r="K4543" s="206">
        <f>'5 Driver Data'!K4543</f>
        <v>0</v>
      </c>
      <c r="L4543" s="1"/>
      <c r="M4543" s="216" t="str">
        <f>IF(D4543=0,"Blank",'3 Model Input'!E$44*'3 Model Input'!E$45)</f>
        <v>Blank</v>
      </c>
      <c r="N4543" s="197" t="str">
        <f t="shared" si="730"/>
        <v>Blank</v>
      </c>
      <c r="O4543" s="197" t="str">
        <f>IF(D4543=0,"Blank",'3 Model Input'!E$49*(1-'3 Model Input'!E$51))</f>
        <v>Blank</v>
      </c>
      <c r="P4543" s="197" t="str">
        <f t="shared" si="731"/>
        <v>Blank</v>
      </c>
      <c r="Q4543" s="197" t="str">
        <f>IF(D4543=0,"Blank",IF(D4543="BEV",E4543*(1-'3 Model Input'!E$54), E4543))</f>
        <v>Blank</v>
      </c>
      <c r="R4543" s="198" t="str">
        <f>IF(D4543=0,"Blank",IF(D4543="PHEV",F4543/G4543,F4543*(1-'3 Model Input'!E$54)/G4543))</f>
        <v>Blank</v>
      </c>
      <c r="S4543" s="198" t="str">
        <f>IF(D4543=0,"Blank",IF(D4543="PHEV",MIN(M4543,E4543),MIN(M4543,(E4543*(1-'3 Model Input'!E$54)))))</f>
        <v>Blank</v>
      </c>
      <c r="T4543" s="217" t="str">
        <f t="shared" si="732"/>
        <v>Blank</v>
      </c>
      <c r="U4543" s="89"/>
      <c r="V4543" s="216" t="str">
        <f>IF(D4543=0,"Blank",P4543*'3 Model Input'!E$50)</f>
        <v>Blank</v>
      </c>
      <c r="W4543" s="197" t="str">
        <f t="shared" si="733"/>
        <v>Blank</v>
      </c>
      <c r="X4543" s="197" t="str">
        <f t="shared" si="734"/>
        <v>Blank</v>
      </c>
      <c r="Y4543" s="197" t="str">
        <f t="shared" si="735"/>
        <v>Blank</v>
      </c>
      <c r="Z4543" s="197" t="str">
        <f t="shared" si="736"/>
        <v>Blank</v>
      </c>
      <c r="AA4543" s="223" t="str" cm="1">
        <f t="array" ref="AA4543">_xlfn.IFS(ISTEXT('3 Model Input'!F$70),"Missing",ISTEXT('3 Model Input'!I$70),"Missing",ISNUMBER('3 Model Input'!K$70),'3 Model Input'!K$70*P4543)</f>
        <v>Missing</v>
      </c>
      <c r="AB4543" s="89"/>
      <c r="AC4543" s="227" t="str" cm="1">
        <f t="array" ref="AC4543">IF(D4543=0,"Blank",_xlfn.IFS('3 Model Input'!E$61=1,(V4543*G4543)/T4543,'3 Model Input'!E$61=2,(W4543*G4543)/T4543,'3 Model Input'!E$61=3,(X4543*G4543)/T4543,'3 Model Input'!E$61=4,(Y4543*G4543)/T4543,'3 Model Input'!E$61=5,(Z4543*G4543)/T4543, ISTEXT('3 Model Input'!E$61),"Missing",'3 Model Input'!E$61=6,(AA4543*G4543)/T4543))</f>
        <v>Blank</v>
      </c>
      <c r="AD4543" s="202" t="str">
        <f t="shared" si="737"/>
        <v>Blank</v>
      </c>
      <c r="AE4543" s="202" t="str">
        <f t="shared" si="738"/>
        <v>Blank</v>
      </c>
      <c r="AF4543" s="217" t="str">
        <f t="shared" si="739"/>
        <v>Blank</v>
      </c>
      <c r="AG4543" s="9" t="str" cm="1">
        <f t="array" ref="AG4543">_xlfn.IFS(ISNUMBER(AC4543), "", ISNUMBER(SEARCH("Blank", AC4543)), "", ISERROR(AC4543), "Bad input on tab 3")</f>
        <v/>
      </c>
    </row>
    <row r="4544" spans="2:33" ht="15" customHeight="1" x14ac:dyDescent="0.75">
      <c r="B4544" s="205" t="str">
        <f>'5 Driver Data'!B4544</f>
        <v>4536</v>
      </c>
      <c r="C4544" s="193">
        <f>'5 Driver Data'!C4544</f>
        <v>0</v>
      </c>
      <c r="D4544" s="192">
        <f>'5 Driver Data'!D4544</f>
        <v>0</v>
      </c>
      <c r="E4544" s="191">
        <f>'5 Driver Data'!E4544</f>
        <v>0</v>
      </c>
      <c r="F4544" s="191">
        <f>'5 Driver Data'!F4544</f>
        <v>0</v>
      </c>
      <c r="G4544" s="191">
        <f>'5 Driver Data'!G4544</f>
        <v>0</v>
      </c>
      <c r="H4544" s="191">
        <f>'5 Driver Data'!H4544</f>
        <v>0</v>
      </c>
      <c r="I4544" s="191">
        <f>'5 Driver Data'!I4544</f>
        <v>0</v>
      </c>
      <c r="J4544" s="191">
        <f>'5 Driver Data'!J4544</f>
        <v>0</v>
      </c>
      <c r="K4544" s="206">
        <f>'5 Driver Data'!K4544</f>
        <v>0</v>
      </c>
      <c r="L4544" s="1"/>
      <c r="M4544" s="216" t="str">
        <f>IF(D4544=0,"Blank",'3 Model Input'!E$44*'3 Model Input'!E$45)</f>
        <v>Blank</v>
      </c>
      <c r="N4544" s="197" t="str">
        <f t="shared" si="730"/>
        <v>Blank</v>
      </c>
      <c r="O4544" s="197" t="str">
        <f>IF(D4544=0,"Blank",'3 Model Input'!E$49*(1-'3 Model Input'!E$51))</f>
        <v>Blank</v>
      </c>
      <c r="P4544" s="197" t="str">
        <f t="shared" si="731"/>
        <v>Blank</v>
      </c>
      <c r="Q4544" s="197" t="str">
        <f>IF(D4544=0,"Blank",IF(D4544="BEV",E4544*(1-'3 Model Input'!E$54), E4544))</f>
        <v>Blank</v>
      </c>
      <c r="R4544" s="198" t="str">
        <f>IF(D4544=0,"Blank",IF(D4544="PHEV",F4544/G4544,F4544*(1-'3 Model Input'!E$54)/G4544))</f>
        <v>Blank</v>
      </c>
      <c r="S4544" s="198" t="str">
        <f>IF(D4544=0,"Blank",IF(D4544="PHEV",MIN(M4544,E4544),MIN(M4544,(E4544*(1-'3 Model Input'!E$54)))))</f>
        <v>Blank</v>
      </c>
      <c r="T4544" s="217" t="str">
        <f t="shared" si="732"/>
        <v>Blank</v>
      </c>
      <c r="U4544" s="89"/>
      <c r="V4544" s="216" t="str">
        <f>IF(D4544=0,"Blank",P4544*'3 Model Input'!E$50)</f>
        <v>Blank</v>
      </c>
      <c r="W4544" s="197" t="str">
        <f t="shared" si="733"/>
        <v>Blank</v>
      </c>
      <c r="X4544" s="197" t="str">
        <f t="shared" si="734"/>
        <v>Blank</v>
      </c>
      <c r="Y4544" s="197" t="str">
        <f t="shared" si="735"/>
        <v>Blank</v>
      </c>
      <c r="Z4544" s="197" t="str">
        <f t="shared" si="736"/>
        <v>Blank</v>
      </c>
      <c r="AA4544" s="223" t="str" cm="1">
        <f t="array" ref="AA4544">_xlfn.IFS(ISTEXT('3 Model Input'!F$70),"Missing",ISTEXT('3 Model Input'!I$70),"Missing",ISNUMBER('3 Model Input'!K$70),'3 Model Input'!K$70*P4544)</f>
        <v>Missing</v>
      </c>
      <c r="AB4544" s="89"/>
      <c r="AC4544" s="227" t="str" cm="1">
        <f t="array" ref="AC4544">IF(D4544=0,"Blank",_xlfn.IFS('3 Model Input'!E$61=1,(V4544*G4544)/T4544,'3 Model Input'!E$61=2,(W4544*G4544)/T4544,'3 Model Input'!E$61=3,(X4544*G4544)/T4544,'3 Model Input'!E$61=4,(Y4544*G4544)/T4544,'3 Model Input'!E$61=5,(Z4544*G4544)/T4544, ISTEXT('3 Model Input'!E$61),"Missing",'3 Model Input'!E$61=6,(AA4544*G4544)/T4544))</f>
        <v>Blank</v>
      </c>
      <c r="AD4544" s="202" t="str">
        <f t="shared" si="737"/>
        <v>Blank</v>
      </c>
      <c r="AE4544" s="202" t="str">
        <f t="shared" si="738"/>
        <v>Blank</v>
      </c>
      <c r="AF4544" s="217" t="str">
        <f t="shared" si="739"/>
        <v>Blank</v>
      </c>
      <c r="AG4544" s="9" t="str" cm="1">
        <f t="array" ref="AG4544">_xlfn.IFS(ISNUMBER(AC4544), "", ISNUMBER(SEARCH("Blank", AC4544)), "", ISERROR(AC4544), "Bad input on tab 3")</f>
        <v/>
      </c>
    </row>
    <row r="4545" spans="2:33" ht="15" customHeight="1" x14ac:dyDescent="0.75">
      <c r="B4545" s="205" t="str">
        <f>'5 Driver Data'!B4545</f>
        <v>4537</v>
      </c>
      <c r="C4545" s="193">
        <f>'5 Driver Data'!C4545</f>
        <v>0</v>
      </c>
      <c r="D4545" s="192">
        <f>'5 Driver Data'!D4545</f>
        <v>0</v>
      </c>
      <c r="E4545" s="191">
        <f>'5 Driver Data'!E4545</f>
        <v>0</v>
      </c>
      <c r="F4545" s="191">
        <f>'5 Driver Data'!F4545</f>
        <v>0</v>
      </c>
      <c r="G4545" s="191">
        <f>'5 Driver Data'!G4545</f>
        <v>0</v>
      </c>
      <c r="H4545" s="191">
        <f>'5 Driver Data'!H4545</f>
        <v>0</v>
      </c>
      <c r="I4545" s="191">
        <f>'5 Driver Data'!I4545</f>
        <v>0</v>
      </c>
      <c r="J4545" s="191">
        <f>'5 Driver Data'!J4545</f>
        <v>0</v>
      </c>
      <c r="K4545" s="206">
        <f>'5 Driver Data'!K4545</f>
        <v>0</v>
      </c>
      <c r="L4545" s="1"/>
      <c r="M4545" s="216" t="str">
        <f>IF(D4545=0,"Blank",'3 Model Input'!E$44*'3 Model Input'!E$45)</f>
        <v>Blank</v>
      </c>
      <c r="N4545" s="197" t="str">
        <f t="shared" si="730"/>
        <v>Blank</v>
      </c>
      <c r="O4545" s="197" t="str">
        <f>IF(D4545=0,"Blank",'3 Model Input'!E$49*(1-'3 Model Input'!E$51))</f>
        <v>Blank</v>
      </c>
      <c r="P4545" s="197" t="str">
        <f t="shared" si="731"/>
        <v>Blank</v>
      </c>
      <c r="Q4545" s="197" t="str">
        <f>IF(D4545=0,"Blank",IF(D4545="BEV",E4545*(1-'3 Model Input'!E$54), E4545))</f>
        <v>Blank</v>
      </c>
      <c r="R4545" s="198" t="str">
        <f>IF(D4545=0,"Blank",IF(D4545="PHEV",F4545/G4545,F4545*(1-'3 Model Input'!E$54)/G4545))</f>
        <v>Blank</v>
      </c>
      <c r="S4545" s="198" t="str">
        <f>IF(D4545=0,"Blank",IF(D4545="PHEV",MIN(M4545,E4545),MIN(M4545,(E4545*(1-'3 Model Input'!E$54)))))</f>
        <v>Blank</v>
      </c>
      <c r="T4545" s="217" t="str">
        <f t="shared" si="732"/>
        <v>Blank</v>
      </c>
      <c r="U4545" s="89"/>
      <c r="V4545" s="216" t="str">
        <f>IF(D4545=0,"Blank",P4545*'3 Model Input'!E$50)</f>
        <v>Blank</v>
      </c>
      <c r="W4545" s="197" t="str">
        <f t="shared" si="733"/>
        <v>Blank</v>
      </c>
      <c r="X4545" s="197" t="str">
        <f t="shared" si="734"/>
        <v>Blank</v>
      </c>
      <c r="Y4545" s="197" t="str">
        <f t="shared" si="735"/>
        <v>Blank</v>
      </c>
      <c r="Z4545" s="197" t="str">
        <f t="shared" si="736"/>
        <v>Blank</v>
      </c>
      <c r="AA4545" s="223" t="str" cm="1">
        <f t="array" ref="AA4545">_xlfn.IFS(ISTEXT('3 Model Input'!F$70),"Missing",ISTEXT('3 Model Input'!I$70),"Missing",ISNUMBER('3 Model Input'!K$70),'3 Model Input'!K$70*P4545)</f>
        <v>Missing</v>
      </c>
      <c r="AB4545" s="89"/>
      <c r="AC4545" s="227" t="str" cm="1">
        <f t="array" ref="AC4545">IF(D4545=0,"Blank",_xlfn.IFS('3 Model Input'!E$61=1,(V4545*G4545)/T4545,'3 Model Input'!E$61=2,(W4545*G4545)/T4545,'3 Model Input'!E$61=3,(X4545*G4545)/T4545,'3 Model Input'!E$61=4,(Y4545*G4545)/T4545,'3 Model Input'!E$61=5,(Z4545*G4545)/T4545, ISTEXT('3 Model Input'!E$61),"Missing",'3 Model Input'!E$61=6,(AA4545*G4545)/T4545))</f>
        <v>Blank</v>
      </c>
      <c r="AD4545" s="202" t="str">
        <f t="shared" si="737"/>
        <v>Blank</v>
      </c>
      <c r="AE4545" s="202" t="str">
        <f t="shared" si="738"/>
        <v>Blank</v>
      </c>
      <c r="AF4545" s="217" t="str">
        <f t="shared" si="739"/>
        <v>Blank</v>
      </c>
      <c r="AG4545" s="9" t="str" cm="1">
        <f t="array" ref="AG4545">_xlfn.IFS(ISNUMBER(AC4545), "", ISNUMBER(SEARCH("Blank", AC4545)), "", ISERROR(AC4545), "Bad input on tab 3")</f>
        <v/>
      </c>
    </row>
    <row r="4546" spans="2:33" ht="15" customHeight="1" x14ac:dyDescent="0.75">
      <c r="B4546" s="205" t="str">
        <f>'5 Driver Data'!B4546</f>
        <v>4538</v>
      </c>
      <c r="C4546" s="193">
        <f>'5 Driver Data'!C4546</f>
        <v>0</v>
      </c>
      <c r="D4546" s="192">
        <f>'5 Driver Data'!D4546</f>
        <v>0</v>
      </c>
      <c r="E4546" s="191">
        <f>'5 Driver Data'!E4546</f>
        <v>0</v>
      </c>
      <c r="F4546" s="191">
        <f>'5 Driver Data'!F4546</f>
        <v>0</v>
      </c>
      <c r="G4546" s="191">
        <f>'5 Driver Data'!G4546</f>
        <v>0</v>
      </c>
      <c r="H4546" s="191">
        <f>'5 Driver Data'!H4546</f>
        <v>0</v>
      </c>
      <c r="I4546" s="191">
        <f>'5 Driver Data'!I4546</f>
        <v>0</v>
      </c>
      <c r="J4546" s="191">
        <f>'5 Driver Data'!J4546</f>
        <v>0</v>
      </c>
      <c r="K4546" s="206">
        <f>'5 Driver Data'!K4546</f>
        <v>0</v>
      </c>
      <c r="L4546" s="1"/>
      <c r="M4546" s="216" t="str">
        <f>IF(D4546=0,"Blank",'3 Model Input'!E$44*'3 Model Input'!E$45)</f>
        <v>Blank</v>
      </c>
      <c r="N4546" s="197" t="str">
        <f t="shared" si="730"/>
        <v>Blank</v>
      </c>
      <c r="O4546" s="197" t="str">
        <f>IF(D4546=0,"Blank",'3 Model Input'!E$49*(1-'3 Model Input'!E$51))</f>
        <v>Blank</v>
      </c>
      <c r="P4546" s="197" t="str">
        <f t="shared" si="731"/>
        <v>Blank</v>
      </c>
      <c r="Q4546" s="197" t="str">
        <f>IF(D4546=0,"Blank",IF(D4546="BEV",E4546*(1-'3 Model Input'!E$54), E4546))</f>
        <v>Blank</v>
      </c>
      <c r="R4546" s="198" t="str">
        <f>IF(D4546=0,"Blank",IF(D4546="PHEV",F4546/G4546,F4546*(1-'3 Model Input'!E$54)/G4546))</f>
        <v>Blank</v>
      </c>
      <c r="S4546" s="198" t="str">
        <f>IF(D4546=0,"Blank",IF(D4546="PHEV",MIN(M4546,E4546),MIN(M4546,(E4546*(1-'3 Model Input'!E$54)))))</f>
        <v>Blank</v>
      </c>
      <c r="T4546" s="217" t="str">
        <f t="shared" si="732"/>
        <v>Blank</v>
      </c>
      <c r="U4546" s="89"/>
      <c r="V4546" s="216" t="str">
        <f>IF(D4546=0,"Blank",P4546*'3 Model Input'!E$50)</f>
        <v>Blank</v>
      </c>
      <c r="W4546" s="197" t="str">
        <f t="shared" si="733"/>
        <v>Blank</v>
      </c>
      <c r="X4546" s="197" t="str">
        <f t="shared" si="734"/>
        <v>Blank</v>
      </c>
      <c r="Y4546" s="197" t="str">
        <f t="shared" si="735"/>
        <v>Blank</v>
      </c>
      <c r="Z4546" s="197" t="str">
        <f t="shared" si="736"/>
        <v>Blank</v>
      </c>
      <c r="AA4546" s="223" t="str" cm="1">
        <f t="array" ref="AA4546">_xlfn.IFS(ISTEXT('3 Model Input'!F$70),"Missing",ISTEXT('3 Model Input'!I$70),"Missing",ISNUMBER('3 Model Input'!K$70),'3 Model Input'!K$70*P4546)</f>
        <v>Missing</v>
      </c>
      <c r="AB4546" s="89"/>
      <c r="AC4546" s="227" t="str" cm="1">
        <f t="array" ref="AC4546">IF(D4546=0,"Blank",_xlfn.IFS('3 Model Input'!E$61=1,(V4546*G4546)/T4546,'3 Model Input'!E$61=2,(W4546*G4546)/T4546,'3 Model Input'!E$61=3,(X4546*G4546)/T4546,'3 Model Input'!E$61=4,(Y4546*G4546)/T4546,'3 Model Input'!E$61=5,(Z4546*G4546)/T4546, ISTEXT('3 Model Input'!E$61),"Missing",'3 Model Input'!E$61=6,(AA4546*G4546)/T4546))</f>
        <v>Blank</v>
      </c>
      <c r="AD4546" s="202" t="str">
        <f t="shared" si="737"/>
        <v>Blank</v>
      </c>
      <c r="AE4546" s="202" t="str">
        <f t="shared" si="738"/>
        <v>Blank</v>
      </c>
      <c r="AF4546" s="217" t="str">
        <f t="shared" si="739"/>
        <v>Blank</v>
      </c>
      <c r="AG4546" s="9" t="str" cm="1">
        <f t="array" ref="AG4546">_xlfn.IFS(ISNUMBER(AC4546), "", ISNUMBER(SEARCH("Blank", AC4546)), "", ISERROR(AC4546), "Bad input on tab 3")</f>
        <v/>
      </c>
    </row>
    <row r="4547" spans="2:33" ht="15" customHeight="1" x14ac:dyDescent="0.75">
      <c r="B4547" s="205" t="str">
        <f>'5 Driver Data'!B4547</f>
        <v>4539</v>
      </c>
      <c r="C4547" s="193">
        <f>'5 Driver Data'!C4547</f>
        <v>0</v>
      </c>
      <c r="D4547" s="192">
        <f>'5 Driver Data'!D4547</f>
        <v>0</v>
      </c>
      <c r="E4547" s="191">
        <f>'5 Driver Data'!E4547</f>
        <v>0</v>
      </c>
      <c r="F4547" s="191">
        <f>'5 Driver Data'!F4547</f>
        <v>0</v>
      </c>
      <c r="G4547" s="191">
        <f>'5 Driver Data'!G4547</f>
        <v>0</v>
      </c>
      <c r="H4547" s="191">
        <f>'5 Driver Data'!H4547</f>
        <v>0</v>
      </c>
      <c r="I4547" s="191">
        <f>'5 Driver Data'!I4547</f>
        <v>0</v>
      </c>
      <c r="J4547" s="191">
        <f>'5 Driver Data'!J4547</f>
        <v>0</v>
      </c>
      <c r="K4547" s="206">
        <f>'5 Driver Data'!K4547</f>
        <v>0</v>
      </c>
      <c r="L4547" s="1"/>
      <c r="M4547" s="216" t="str">
        <f>IF(D4547=0,"Blank",'3 Model Input'!E$44*'3 Model Input'!E$45)</f>
        <v>Blank</v>
      </c>
      <c r="N4547" s="197" t="str">
        <f t="shared" si="730"/>
        <v>Blank</v>
      </c>
      <c r="O4547" s="197" t="str">
        <f>IF(D4547=0,"Blank",'3 Model Input'!E$49*(1-'3 Model Input'!E$51))</f>
        <v>Blank</v>
      </c>
      <c r="P4547" s="197" t="str">
        <f t="shared" si="731"/>
        <v>Blank</v>
      </c>
      <c r="Q4547" s="197" t="str">
        <f>IF(D4547=0,"Blank",IF(D4547="BEV",E4547*(1-'3 Model Input'!E$54), E4547))</f>
        <v>Blank</v>
      </c>
      <c r="R4547" s="198" t="str">
        <f>IF(D4547=0,"Blank",IF(D4547="PHEV",F4547/G4547,F4547*(1-'3 Model Input'!E$54)/G4547))</f>
        <v>Blank</v>
      </c>
      <c r="S4547" s="198" t="str">
        <f>IF(D4547=0,"Blank",IF(D4547="PHEV",MIN(M4547,E4547),MIN(M4547,(E4547*(1-'3 Model Input'!E$54)))))</f>
        <v>Blank</v>
      </c>
      <c r="T4547" s="217" t="str">
        <f t="shared" si="732"/>
        <v>Blank</v>
      </c>
      <c r="U4547" s="89"/>
      <c r="V4547" s="216" t="str">
        <f>IF(D4547=0,"Blank",P4547*'3 Model Input'!E$50)</f>
        <v>Blank</v>
      </c>
      <c r="W4547" s="197" t="str">
        <f t="shared" si="733"/>
        <v>Blank</v>
      </c>
      <c r="X4547" s="197" t="str">
        <f t="shared" si="734"/>
        <v>Blank</v>
      </c>
      <c r="Y4547" s="197" t="str">
        <f t="shared" si="735"/>
        <v>Blank</v>
      </c>
      <c r="Z4547" s="197" t="str">
        <f t="shared" si="736"/>
        <v>Blank</v>
      </c>
      <c r="AA4547" s="223" t="str" cm="1">
        <f t="array" ref="AA4547">_xlfn.IFS(ISTEXT('3 Model Input'!F$70),"Missing",ISTEXT('3 Model Input'!I$70),"Missing",ISNUMBER('3 Model Input'!K$70),'3 Model Input'!K$70*P4547)</f>
        <v>Missing</v>
      </c>
      <c r="AB4547" s="89"/>
      <c r="AC4547" s="227" t="str" cm="1">
        <f t="array" ref="AC4547">IF(D4547=0,"Blank",_xlfn.IFS('3 Model Input'!E$61=1,(V4547*G4547)/T4547,'3 Model Input'!E$61=2,(W4547*G4547)/T4547,'3 Model Input'!E$61=3,(X4547*G4547)/T4547,'3 Model Input'!E$61=4,(Y4547*G4547)/T4547,'3 Model Input'!E$61=5,(Z4547*G4547)/T4547, ISTEXT('3 Model Input'!E$61),"Missing",'3 Model Input'!E$61=6,(AA4547*G4547)/T4547))</f>
        <v>Blank</v>
      </c>
      <c r="AD4547" s="202" t="str">
        <f t="shared" si="737"/>
        <v>Blank</v>
      </c>
      <c r="AE4547" s="202" t="str">
        <f t="shared" si="738"/>
        <v>Blank</v>
      </c>
      <c r="AF4547" s="217" t="str">
        <f t="shared" si="739"/>
        <v>Blank</v>
      </c>
      <c r="AG4547" s="9" t="str" cm="1">
        <f t="array" ref="AG4547">_xlfn.IFS(ISNUMBER(AC4547), "", ISNUMBER(SEARCH("Blank", AC4547)), "", ISERROR(AC4547), "Bad input on tab 3")</f>
        <v/>
      </c>
    </row>
    <row r="4548" spans="2:33" ht="15" customHeight="1" x14ac:dyDescent="0.75">
      <c r="B4548" s="205" t="str">
        <f>'5 Driver Data'!B4548</f>
        <v>4540</v>
      </c>
      <c r="C4548" s="193">
        <f>'5 Driver Data'!C4548</f>
        <v>0</v>
      </c>
      <c r="D4548" s="192">
        <f>'5 Driver Data'!D4548</f>
        <v>0</v>
      </c>
      <c r="E4548" s="191">
        <f>'5 Driver Data'!E4548</f>
        <v>0</v>
      </c>
      <c r="F4548" s="191">
        <f>'5 Driver Data'!F4548</f>
        <v>0</v>
      </c>
      <c r="G4548" s="191">
        <f>'5 Driver Data'!G4548</f>
        <v>0</v>
      </c>
      <c r="H4548" s="191">
        <f>'5 Driver Data'!H4548</f>
        <v>0</v>
      </c>
      <c r="I4548" s="191">
        <f>'5 Driver Data'!I4548</f>
        <v>0</v>
      </c>
      <c r="J4548" s="191">
        <f>'5 Driver Data'!J4548</f>
        <v>0</v>
      </c>
      <c r="K4548" s="206">
        <f>'5 Driver Data'!K4548</f>
        <v>0</v>
      </c>
      <c r="L4548" s="1"/>
      <c r="M4548" s="216" t="str">
        <f>IF(D4548=0,"Blank",'3 Model Input'!E$44*'3 Model Input'!E$45)</f>
        <v>Blank</v>
      </c>
      <c r="N4548" s="197" t="str">
        <f t="shared" si="730"/>
        <v>Blank</v>
      </c>
      <c r="O4548" s="197" t="str">
        <f>IF(D4548=0,"Blank",'3 Model Input'!E$49*(1-'3 Model Input'!E$51))</f>
        <v>Blank</v>
      </c>
      <c r="P4548" s="197" t="str">
        <f t="shared" si="731"/>
        <v>Blank</v>
      </c>
      <c r="Q4548" s="197" t="str">
        <f>IF(D4548=0,"Blank",IF(D4548="BEV",E4548*(1-'3 Model Input'!E$54), E4548))</f>
        <v>Blank</v>
      </c>
      <c r="R4548" s="198" t="str">
        <f>IF(D4548=0,"Blank",IF(D4548="PHEV",F4548/G4548,F4548*(1-'3 Model Input'!E$54)/G4548))</f>
        <v>Blank</v>
      </c>
      <c r="S4548" s="198" t="str">
        <f>IF(D4548=0,"Blank",IF(D4548="PHEV",MIN(M4548,E4548),MIN(M4548,(E4548*(1-'3 Model Input'!E$54)))))</f>
        <v>Blank</v>
      </c>
      <c r="T4548" s="217" t="str">
        <f t="shared" si="732"/>
        <v>Blank</v>
      </c>
      <c r="U4548" s="89"/>
      <c r="V4548" s="216" t="str">
        <f>IF(D4548=0,"Blank",P4548*'3 Model Input'!E$50)</f>
        <v>Blank</v>
      </c>
      <c r="W4548" s="197" t="str">
        <f t="shared" si="733"/>
        <v>Blank</v>
      </c>
      <c r="X4548" s="197" t="str">
        <f t="shared" si="734"/>
        <v>Blank</v>
      </c>
      <c r="Y4548" s="197" t="str">
        <f t="shared" si="735"/>
        <v>Blank</v>
      </c>
      <c r="Z4548" s="197" t="str">
        <f t="shared" si="736"/>
        <v>Blank</v>
      </c>
      <c r="AA4548" s="223" t="str" cm="1">
        <f t="array" ref="AA4548">_xlfn.IFS(ISTEXT('3 Model Input'!F$70),"Missing",ISTEXT('3 Model Input'!I$70),"Missing",ISNUMBER('3 Model Input'!K$70),'3 Model Input'!K$70*P4548)</f>
        <v>Missing</v>
      </c>
      <c r="AB4548" s="89"/>
      <c r="AC4548" s="227" t="str" cm="1">
        <f t="array" ref="AC4548">IF(D4548=0,"Blank",_xlfn.IFS('3 Model Input'!E$61=1,(V4548*G4548)/T4548,'3 Model Input'!E$61=2,(W4548*G4548)/T4548,'3 Model Input'!E$61=3,(X4548*G4548)/T4548,'3 Model Input'!E$61=4,(Y4548*G4548)/T4548,'3 Model Input'!E$61=5,(Z4548*G4548)/T4548, ISTEXT('3 Model Input'!E$61),"Missing",'3 Model Input'!E$61=6,(AA4548*G4548)/T4548))</f>
        <v>Blank</v>
      </c>
      <c r="AD4548" s="202" t="str">
        <f t="shared" si="737"/>
        <v>Blank</v>
      </c>
      <c r="AE4548" s="202" t="str">
        <f t="shared" si="738"/>
        <v>Blank</v>
      </c>
      <c r="AF4548" s="217" t="str">
        <f t="shared" si="739"/>
        <v>Blank</v>
      </c>
      <c r="AG4548" s="9" t="str" cm="1">
        <f t="array" ref="AG4548">_xlfn.IFS(ISNUMBER(AC4548), "", ISNUMBER(SEARCH("Blank", AC4548)), "", ISERROR(AC4548), "Bad input on tab 3")</f>
        <v/>
      </c>
    </row>
    <row r="4549" spans="2:33" ht="15" customHeight="1" x14ac:dyDescent="0.75">
      <c r="B4549" s="205" t="str">
        <f>'5 Driver Data'!B4549</f>
        <v>4541</v>
      </c>
      <c r="C4549" s="193">
        <f>'5 Driver Data'!C4549</f>
        <v>0</v>
      </c>
      <c r="D4549" s="192">
        <f>'5 Driver Data'!D4549</f>
        <v>0</v>
      </c>
      <c r="E4549" s="191">
        <f>'5 Driver Data'!E4549</f>
        <v>0</v>
      </c>
      <c r="F4549" s="191">
        <f>'5 Driver Data'!F4549</f>
        <v>0</v>
      </c>
      <c r="G4549" s="191">
        <f>'5 Driver Data'!G4549</f>
        <v>0</v>
      </c>
      <c r="H4549" s="191">
        <f>'5 Driver Data'!H4549</f>
        <v>0</v>
      </c>
      <c r="I4549" s="191">
        <f>'5 Driver Data'!I4549</f>
        <v>0</v>
      </c>
      <c r="J4549" s="191">
        <f>'5 Driver Data'!J4549</f>
        <v>0</v>
      </c>
      <c r="K4549" s="206">
        <f>'5 Driver Data'!K4549</f>
        <v>0</v>
      </c>
      <c r="L4549" s="1"/>
      <c r="M4549" s="216" t="str">
        <f>IF(D4549=0,"Blank",'3 Model Input'!E$44*'3 Model Input'!E$45)</f>
        <v>Blank</v>
      </c>
      <c r="N4549" s="197" t="str">
        <f t="shared" si="730"/>
        <v>Blank</v>
      </c>
      <c r="O4549" s="197" t="str">
        <f>IF(D4549=0,"Blank",'3 Model Input'!E$49*(1-'3 Model Input'!E$51))</f>
        <v>Blank</v>
      </c>
      <c r="P4549" s="197" t="str">
        <f t="shared" si="731"/>
        <v>Blank</v>
      </c>
      <c r="Q4549" s="197" t="str">
        <f>IF(D4549=0,"Blank",IF(D4549="BEV",E4549*(1-'3 Model Input'!E$54), E4549))</f>
        <v>Blank</v>
      </c>
      <c r="R4549" s="198" t="str">
        <f>IF(D4549=0,"Blank",IF(D4549="PHEV",F4549/G4549,F4549*(1-'3 Model Input'!E$54)/G4549))</f>
        <v>Blank</v>
      </c>
      <c r="S4549" s="198" t="str">
        <f>IF(D4549=0,"Blank",IF(D4549="PHEV",MIN(M4549,E4549),MIN(M4549,(E4549*(1-'3 Model Input'!E$54)))))</f>
        <v>Blank</v>
      </c>
      <c r="T4549" s="217" t="str">
        <f t="shared" si="732"/>
        <v>Blank</v>
      </c>
      <c r="U4549" s="89"/>
      <c r="V4549" s="216" t="str">
        <f>IF(D4549=0,"Blank",P4549*'3 Model Input'!E$50)</f>
        <v>Blank</v>
      </c>
      <c r="W4549" s="197" t="str">
        <f t="shared" si="733"/>
        <v>Blank</v>
      </c>
      <c r="X4549" s="197" t="str">
        <f t="shared" si="734"/>
        <v>Blank</v>
      </c>
      <c r="Y4549" s="197" t="str">
        <f t="shared" si="735"/>
        <v>Blank</v>
      </c>
      <c r="Z4549" s="197" t="str">
        <f t="shared" si="736"/>
        <v>Blank</v>
      </c>
      <c r="AA4549" s="223" t="str" cm="1">
        <f t="array" ref="AA4549">_xlfn.IFS(ISTEXT('3 Model Input'!F$70),"Missing",ISTEXT('3 Model Input'!I$70),"Missing",ISNUMBER('3 Model Input'!K$70),'3 Model Input'!K$70*P4549)</f>
        <v>Missing</v>
      </c>
      <c r="AB4549" s="89"/>
      <c r="AC4549" s="227" t="str" cm="1">
        <f t="array" ref="AC4549">IF(D4549=0,"Blank",_xlfn.IFS('3 Model Input'!E$61=1,(V4549*G4549)/T4549,'3 Model Input'!E$61=2,(W4549*G4549)/T4549,'3 Model Input'!E$61=3,(X4549*G4549)/T4549,'3 Model Input'!E$61=4,(Y4549*G4549)/T4549,'3 Model Input'!E$61=5,(Z4549*G4549)/T4549, ISTEXT('3 Model Input'!E$61),"Missing",'3 Model Input'!E$61=6,(AA4549*G4549)/T4549))</f>
        <v>Blank</v>
      </c>
      <c r="AD4549" s="202" t="str">
        <f t="shared" si="737"/>
        <v>Blank</v>
      </c>
      <c r="AE4549" s="202" t="str">
        <f t="shared" si="738"/>
        <v>Blank</v>
      </c>
      <c r="AF4549" s="217" t="str">
        <f t="shared" si="739"/>
        <v>Blank</v>
      </c>
      <c r="AG4549" s="9" t="str" cm="1">
        <f t="array" ref="AG4549">_xlfn.IFS(ISNUMBER(AC4549), "", ISNUMBER(SEARCH("Blank", AC4549)), "", ISERROR(AC4549), "Bad input on tab 3")</f>
        <v/>
      </c>
    </row>
    <row r="4550" spans="2:33" ht="15" customHeight="1" x14ac:dyDescent="0.75">
      <c r="B4550" s="205" t="str">
        <f>'5 Driver Data'!B4550</f>
        <v>4542</v>
      </c>
      <c r="C4550" s="193">
        <f>'5 Driver Data'!C4550</f>
        <v>0</v>
      </c>
      <c r="D4550" s="192">
        <f>'5 Driver Data'!D4550</f>
        <v>0</v>
      </c>
      <c r="E4550" s="191">
        <f>'5 Driver Data'!E4550</f>
        <v>0</v>
      </c>
      <c r="F4550" s="191">
        <f>'5 Driver Data'!F4550</f>
        <v>0</v>
      </c>
      <c r="G4550" s="191">
        <f>'5 Driver Data'!G4550</f>
        <v>0</v>
      </c>
      <c r="H4550" s="191">
        <f>'5 Driver Data'!H4550</f>
        <v>0</v>
      </c>
      <c r="I4550" s="191">
        <f>'5 Driver Data'!I4550</f>
        <v>0</v>
      </c>
      <c r="J4550" s="191">
        <f>'5 Driver Data'!J4550</f>
        <v>0</v>
      </c>
      <c r="K4550" s="206">
        <f>'5 Driver Data'!K4550</f>
        <v>0</v>
      </c>
      <c r="L4550" s="1"/>
      <c r="M4550" s="216" t="str">
        <f>IF(D4550=0,"Blank",'3 Model Input'!E$44*'3 Model Input'!E$45)</f>
        <v>Blank</v>
      </c>
      <c r="N4550" s="197" t="str">
        <f t="shared" si="730"/>
        <v>Blank</v>
      </c>
      <c r="O4550" s="197" t="str">
        <f>IF(D4550=0,"Blank",'3 Model Input'!E$49*(1-'3 Model Input'!E$51))</f>
        <v>Blank</v>
      </c>
      <c r="P4550" s="197" t="str">
        <f t="shared" si="731"/>
        <v>Blank</v>
      </c>
      <c r="Q4550" s="197" t="str">
        <f>IF(D4550=0,"Blank",IF(D4550="BEV",E4550*(1-'3 Model Input'!E$54), E4550))</f>
        <v>Blank</v>
      </c>
      <c r="R4550" s="198" t="str">
        <f>IF(D4550=0,"Blank",IF(D4550="PHEV",F4550/G4550,F4550*(1-'3 Model Input'!E$54)/G4550))</f>
        <v>Blank</v>
      </c>
      <c r="S4550" s="198" t="str">
        <f>IF(D4550=0,"Blank",IF(D4550="PHEV",MIN(M4550,E4550),MIN(M4550,(E4550*(1-'3 Model Input'!E$54)))))</f>
        <v>Blank</v>
      </c>
      <c r="T4550" s="217" t="str">
        <f t="shared" si="732"/>
        <v>Blank</v>
      </c>
      <c r="U4550" s="89"/>
      <c r="V4550" s="216" t="str">
        <f>IF(D4550=0,"Blank",P4550*'3 Model Input'!E$50)</f>
        <v>Blank</v>
      </c>
      <c r="W4550" s="197" t="str">
        <f t="shared" si="733"/>
        <v>Blank</v>
      </c>
      <c r="X4550" s="197" t="str">
        <f t="shared" si="734"/>
        <v>Blank</v>
      </c>
      <c r="Y4550" s="197" t="str">
        <f t="shared" si="735"/>
        <v>Blank</v>
      </c>
      <c r="Z4550" s="197" t="str">
        <f t="shared" si="736"/>
        <v>Blank</v>
      </c>
      <c r="AA4550" s="223" t="str" cm="1">
        <f t="array" ref="AA4550">_xlfn.IFS(ISTEXT('3 Model Input'!F$70),"Missing",ISTEXT('3 Model Input'!I$70),"Missing",ISNUMBER('3 Model Input'!K$70),'3 Model Input'!K$70*P4550)</f>
        <v>Missing</v>
      </c>
      <c r="AB4550" s="89"/>
      <c r="AC4550" s="227" t="str" cm="1">
        <f t="array" ref="AC4550">IF(D4550=0,"Blank",_xlfn.IFS('3 Model Input'!E$61=1,(V4550*G4550)/T4550,'3 Model Input'!E$61=2,(W4550*G4550)/T4550,'3 Model Input'!E$61=3,(X4550*G4550)/T4550,'3 Model Input'!E$61=4,(Y4550*G4550)/T4550,'3 Model Input'!E$61=5,(Z4550*G4550)/T4550, ISTEXT('3 Model Input'!E$61),"Missing",'3 Model Input'!E$61=6,(AA4550*G4550)/T4550))</f>
        <v>Blank</v>
      </c>
      <c r="AD4550" s="202" t="str">
        <f t="shared" si="737"/>
        <v>Blank</v>
      </c>
      <c r="AE4550" s="202" t="str">
        <f t="shared" si="738"/>
        <v>Blank</v>
      </c>
      <c r="AF4550" s="217" t="str">
        <f t="shared" si="739"/>
        <v>Blank</v>
      </c>
      <c r="AG4550" s="9" t="str" cm="1">
        <f t="array" ref="AG4550">_xlfn.IFS(ISNUMBER(AC4550), "", ISNUMBER(SEARCH("Blank", AC4550)), "", ISERROR(AC4550), "Bad input on tab 3")</f>
        <v/>
      </c>
    </row>
    <row r="4551" spans="2:33" ht="15" customHeight="1" x14ac:dyDescent="0.75">
      <c r="B4551" s="205" t="str">
        <f>'5 Driver Data'!B4551</f>
        <v>4543</v>
      </c>
      <c r="C4551" s="193">
        <f>'5 Driver Data'!C4551</f>
        <v>0</v>
      </c>
      <c r="D4551" s="192">
        <f>'5 Driver Data'!D4551</f>
        <v>0</v>
      </c>
      <c r="E4551" s="191">
        <f>'5 Driver Data'!E4551</f>
        <v>0</v>
      </c>
      <c r="F4551" s="191">
        <f>'5 Driver Data'!F4551</f>
        <v>0</v>
      </c>
      <c r="G4551" s="191">
        <f>'5 Driver Data'!G4551</f>
        <v>0</v>
      </c>
      <c r="H4551" s="191">
        <f>'5 Driver Data'!H4551</f>
        <v>0</v>
      </c>
      <c r="I4551" s="191">
        <f>'5 Driver Data'!I4551</f>
        <v>0</v>
      </c>
      <c r="J4551" s="191">
        <f>'5 Driver Data'!J4551</f>
        <v>0</v>
      </c>
      <c r="K4551" s="206">
        <f>'5 Driver Data'!K4551</f>
        <v>0</v>
      </c>
      <c r="L4551" s="1"/>
      <c r="M4551" s="216" t="str">
        <f>IF(D4551=0,"Blank",'3 Model Input'!E$44*'3 Model Input'!E$45)</f>
        <v>Blank</v>
      </c>
      <c r="N4551" s="197" t="str">
        <f t="shared" si="730"/>
        <v>Blank</v>
      </c>
      <c r="O4551" s="197" t="str">
        <f>IF(D4551=0,"Blank",'3 Model Input'!E$49*(1-'3 Model Input'!E$51))</f>
        <v>Blank</v>
      </c>
      <c r="P4551" s="197" t="str">
        <f t="shared" si="731"/>
        <v>Blank</v>
      </c>
      <c r="Q4551" s="197" t="str">
        <f>IF(D4551=0,"Blank",IF(D4551="BEV",E4551*(1-'3 Model Input'!E$54), E4551))</f>
        <v>Blank</v>
      </c>
      <c r="R4551" s="198" t="str">
        <f>IF(D4551=0,"Blank",IF(D4551="PHEV",F4551/G4551,F4551*(1-'3 Model Input'!E$54)/G4551))</f>
        <v>Blank</v>
      </c>
      <c r="S4551" s="198" t="str">
        <f>IF(D4551=0,"Blank",IF(D4551="PHEV",MIN(M4551,E4551),MIN(M4551,(E4551*(1-'3 Model Input'!E$54)))))</f>
        <v>Blank</v>
      </c>
      <c r="T4551" s="217" t="str">
        <f t="shared" si="732"/>
        <v>Blank</v>
      </c>
      <c r="U4551" s="89"/>
      <c r="V4551" s="216" t="str">
        <f>IF(D4551=0,"Blank",P4551*'3 Model Input'!E$50)</f>
        <v>Blank</v>
      </c>
      <c r="W4551" s="197" t="str">
        <f t="shared" si="733"/>
        <v>Blank</v>
      </c>
      <c r="X4551" s="197" t="str">
        <f t="shared" si="734"/>
        <v>Blank</v>
      </c>
      <c r="Y4551" s="197" t="str">
        <f t="shared" si="735"/>
        <v>Blank</v>
      </c>
      <c r="Z4551" s="197" t="str">
        <f t="shared" si="736"/>
        <v>Blank</v>
      </c>
      <c r="AA4551" s="223" t="str" cm="1">
        <f t="array" ref="AA4551">_xlfn.IFS(ISTEXT('3 Model Input'!F$70),"Missing",ISTEXT('3 Model Input'!I$70),"Missing",ISNUMBER('3 Model Input'!K$70),'3 Model Input'!K$70*P4551)</f>
        <v>Missing</v>
      </c>
      <c r="AB4551" s="89"/>
      <c r="AC4551" s="227" t="str" cm="1">
        <f t="array" ref="AC4551">IF(D4551=0,"Blank",_xlfn.IFS('3 Model Input'!E$61=1,(V4551*G4551)/T4551,'3 Model Input'!E$61=2,(W4551*G4551)/T4551,'3 Model Input'!E$61=3,(X4551*G4551)/T4551,'3 Model Input'!E$61=4,(Y4551*G4551)/T4551,'3 Model Input'!E$61=5,(Z4551*G4551)/T4551, ISTEXT('3 Model Input'!E$61),"Missing",'3 Model Input'!E$61=6,(AA4551*G4551)/T4551))</f>
        <v>Blank</v>
      </c>
      <c r="AD4551" s="202" t="str">
        <f t="shared" si="737"/>
        <v>Blank</v>
      </c>
      <c r="AE4551" s="202" t="str">
        <f t="shared" si="738"/>
        <v>Blank</v>
      </c>
      <c r="AF4551" s="217" t="str">
        <f t="shared" si="739"/>
        <v>Blank</v>
      </c>
      <c r="AG4551" s="9" t="str" cm="1">
        <f t="array" ref="AG4551">_xlfn.IFS(ISNUMBER(AC4551), "", ISNUMBER(SEARCH("Blank", AC4551)), "", ISERROR(AC4551), "Bad input on tab 3")</f>
        <v/>
      </c>
    </row>
    <row r="4552" spans="2:33" ht="15" customHeight="1" x14ac:dyDescent="0.75">
      <c r="B4552" s="205" t="str">
        <f>'5 Driver Data'!B4552</f>
        <v>4544</v>
      </c>
      <c r="C4552" s="193">
        <f>'5 Driver Data'!C4552</f>
        <v>0</v>
      </c>
      <c r="D4552" s="192">
        <f>'5 Driver Data'!D4552</f>
        <v>0</v>
      </c>
      <c r="E4552" s="191">
        <f>'5 Driver Data'!E4552</f>
        <v>0</v>
      </c>
      <c r="F4552" s="191">
        <f>'5 Driver Data'!F4552</f>
        <v>0</v>
      </c>
      <c r="G4552" s="191">
        <f>'5 Driver Data'!G4552</f>
        <v>0</v>
      </c>
      <c r="H4552" s="191">
        <f>'5 Driver Data'!H4552</f>
        <v>0</v>
      </c>
      <c r="I4552" s="191">
        <f>'5 Driver Data'!I4552</f>
        <v>0</v>
      </c>
      <c r="J4552" s="191">
        <f>'5 Driver Data'!J4552</f>
        <v>0</v>
      </c>
      <c r="K4552" s="206">
        <f>'5 Driver Data'!K4552</f>
        <v>0</v>
      </c>
      <c r="L4552" s="1"/>
      <c r="M4552" s="216" t="str">
        <f>IF(D4552=0,"Blank",'3 Model Input'!E$44*'3 Model Input'!E$45)</f>
        <v>Blank</v>
      </c>
      <c r="N4552" s="197" t="str">
        <f t="shared" si="730"/>
        <v>Blank</v>
      </c>
      <c r="O4552" s="197" t="str">
        <f>IF(D4552=0,"Blank",'3 Model Input'!E$49*(1-'3 Model Input'!E$51))</f>
        <v>Blank</v>
      </c>
      <c r="P4552" s="197" t="str">
        <f t="shared" si="731"/>
        <v>Blank</v>
      </c>
      <c r="Q4552" s="197" t="str">
        <f>IF(D4552=0,"Blank",IF(D4552="BEV",E4552*(1-'3 Model Input'!E$54), E4552))</f>
        <v>Blank</v>
      </c>
      <c r="R4552" s="198" t="str">
        <f>IF(D4552=0,"Blank",IF(D4552="PHEV",F4552/G4552,F4552*(1-'3 Model Input'!E$54)/G4552))</f>
        <v>Blank</v>
      </c>
      <c r="S4552" s="198" t="str">
        <f>IF(D4552=0,"Blank",IF(D4552="PHEV",MIN(M4552,E4552),MIN(M4552,(E4552*(1-'3 Model Input'!E$54)))))</f>
        <v>Blank</v>
      </c>
      <c r="T4552" s="217" t="str">
        <f t="shared" si="732"/>
        <v>Blank</v>
      </c>
      <c r="U4552" s="89"/>
      <c r="V4552" s="216" t="str">
        <f>IF(D4552=0,"Blank",P4552*'3 Model Input'!E$50)</f>
        <v>Blank</v>
      </c>
      <c r="W4552" s="197" t="str">
        <f t="shared" si="733"/>
        <v>Blank</v>
      </c>
      <c r="X4552" s="197" t="str">
        <f t="shared" si="734"/>
        <v>Blank</v>
      </c>
      <c r="Y4552" s="197" t="str">
        <f t="shared" si="735"/>
        <v>Blank</v>
      </c>
      <c r="Z4552" s="197" t="str">
        <f t="shared" si="736"/>
        <v>Blank</v>
      </c>
      <c r="AA4552" s="223" t="str" cm="1">
        <f t="array" ref="AA4552">_xlfn.IFS(ISTEXT('3 Model Input'!F$70),"Missing",ISTEXT('3 Model Input'!I$70),"Missing",ISNUMBER('3 Model Input'!K$70),'3 Model Input'!K$70*P4552)</f>
        <v>Missing</v>
      </c>
      <c r="AB4552" s="89"/>
      <c r="AC4552" s="227" t="str" cm="1">
        <f t="array" ref="AC4552">IF(D4552=0,"Blank",_xlfn.IFS('3 Model Input'!E$61=1,(V4552*G4552)/T4552,'3 Model Input'!E$61=2,(W4552*G4552)/T4552,'3 Model Input'!E$61=3,(X4552*G4552)/T4552,'3 Model Input'!E$61=4,(Y4552*G4552)/T4552,'3 Model Input'!E$61=5,(Z4552*G4552)/T4552, ISTEXT('3 Model Input'!E$61),"Missing",'3 Model Input'!E$61=6,(AA4552*G4552)/T4552))</f>
        <v>Blank</v>
      </c>
      <c r="AD4552" s="202" t="str">
        <f t="shared" si="737"/>
        <v>Blank</v>
      </c>
      <c r="AE4552" s="202" t="str">
        <f t="shared" si="738"/>
        <v>Blank</v>
      </c>
      <c r="AF4552" s="217" t="str">
        <f t="shared" si="739"/>
        <v>Blank</v>
      </c>
      <c r="AG4552" s="9" t="str" cm="1">
        <f t="array" ref="AG4552">_xlfn.IFS(ISNUMBER(AC4552), "", ISNUMBER(SEARCH("Blank", AC4552)), "", ISERROR(AC4552), "Bad input on tab 3")</f>
        <v/>
      </c>
    </row>
    <row r="4553" spans="2:33" ht="15" customHeight="1" x14ac:dyDescent="0.75">
      <c r="B4553" s="205" t="str">
        <f>'5 Driver Data'!B4553</f>
        <v>4545</v>
      </c>
      <c r="C4553" s="193">
        <f>'5 Driver Data'!C4553</f>
        <v>0</v>
      </c>
      <c r="D4553" s="192">
        <f>'5 Driver Data'!D4553</f>
        <v>0</v>
      </c>
      <c r="E4553" s="191">
        <f>'5 Driver Data'!E4553</f>
        <v>0</v>
      </c>
      <c r="F4553" s="191">
        <f>'5 Driver Data'!F4553</f>
        <v>0</v>
      </c>
      <c r="G4553" s="191">
        <f>'5 Driver Data'!G4553</f>
        <v>0</v>
      </c>
      <c r="H4553" s="191">
        <f>'5 Driver Data'!H4553</f>
        <v>0</v>
      </c>
      <c r="I4553" s="191">
        <f>'5 Driver Data'!I4553</f>
        <v>0</v>
      </c>
      <c r="J4553" s="191">
        <f>'5 Driver Data'!J4553</f>
        <v>0</v>
      </c>
      <c r="K4553" s="206">
        <f>'5 Driver Data'!K4553</f>
        <v>0</v>
      </c>
      <c r="L4553" s="1"/>
      <c r="M4553" s="216" t="str">
        <f>IF(D4553=0,"Blank",'3 Model Input'!E$44*'3 Model Input'!E$45)</f>
        <v>Blank</v>
      </c>
      <c r="N4553" s="197" t="str">
        <f t="shared" si="730"/>
        <v>Blank</v>
      </c>
      <c r="O4553" s="197" t="str">
        <f>IF(D4553=0,"Blank",'3 Model Input'!E$49*(1-'3 Model Input'!E$51))</f>
        <v>Blank</v>
      </c>
      <c r="P4553" s="197" t="str">
        <f t="shared" si="731"/>
        <v>Blank</v>
      </c>
      <c r="Q4553" s="197" t="str">
        <f>IF(D4553=0,"Blank",IF(D4553="BEV",E4553*(1-'3 Model Input'!E$54), E4553))</f>
        <v>Blank</v>
      </c>
      <c r="R4553" s="198" t="str">
        <f>IF(D4553=0,"Blank",IF(D4553="PHEV",F4553/G4553,F4553*(1-'3 Model Input'!E$54)/G4553))</f>
        <v>Blank</v>
      </c>
      <c r="S4553" s="198" t="str">
        <f>IF(D4553=0,"Blank",IF(D4553="PHEV",MIN(M4553,E4553),MIN(M4553,(E4553*(1-'3 Model Input'!E$54)))))</f>
        <v>Blank</v>
      </c>
      <c r="T4553" s="217" t="str">
        <f t="shared" si="732"/>
        <v>Blank</v>
      </c>
      <c r="U4553" s="89"/>
      <c r="V4553" s="216" t="str">
        <f>IF(D4553=0,"Blank",P4553*'3 Model Input'!E$50)</f>
        <v>Blank</v>
      </c>
      <c r="W4553" s="197" t="str">
        <f t="shared" si="733"/>
        <v>Blank</v>
      </c>
      <c r="X4553" s="197" t="str">
        <f t="shared" si="734"/>
        <v>Blank</v>
      </c>
      <c r="Y4553" s="197" t="str">
        <f t="shared" si="735"/>
        <v>Blank</v>
      </c>
      <c r="Z4553" s="197" t="str">
        <f t="shared" si="736"/>
        <v>Blank</v>
      </c>
      <c r="AA4553" s="223" t="str" cm="1">
        <f t="array" ref="AA4553">_xlfn.IFS(ISTEXT('3 Model Input'!F$70),"Missing",ISTEXT('3 Model Input'!I$70),"Missing",ISNUMBER('3 Model Input'!K$70),'3 Model Input'!K$70*P4553)</f>
        <v>Missing</v>
      </c>
      <c r="AB4553" s="89"/>
      <c r="AC4553" s="227" t="str" cm="1">
        <f t="array" ref="AC4553">IF(D4553=0,"Blank",_xlfn.IFS('3 Model Input'!E$61=1,(V4553*G4553)/T4553,'3 Model Input'!E$61=2,(W4553*G4553)/T4553,'3 Model Input'!E$61=3,(X4553*G4553)/T4553,'3 Model Input'!E$61=4,(Y4553*G4553)/T4553,'3 Model Input'!E$61=5,(Z4553*G4553)/T4553, ISTEXT('3 Model Input'!E$61),"Missing",'3 Model Input'!E$61=6,(AA4553*G4553)/T4553))</f>
        <v>Blank</v>
      </c>
      <c r="AD4553" s="202" t="str">
        <f t="shared" si="737"/>
        <v>Blank</v>
      </c>
      <c r="AE4553" s="202" t="str">
        <f t="shared" si="738"/>
        <v>Blank</v>
      </c>
      <c r="AF4553" s="217" t="str">
        <f t="shared" si="739"/>
        <v>Blank</v>
      </c>
      <c r="AG4553" s="9" t="str" cm="1">
        <f t="array" ref="AG4553">_xlfn.IFS(ISNUMBER(AC4553), "", ISNUMBER(SEARCH("Blank", AC4553)), "", ISERROR(AC4553), "Bad input on tab 3")</f>
        <v/>
      </c>
    </row>
    <row r="4554" spans="2:33" ht="15" customHeight="1" x14ac:dyDescent="0.75">
      <c r="B4554" s="205" t="str">
        <f>'5 Driver Data'!B4554</f>
        <v>4546</v>
      </c>
      <c r="C4554" s="193">
        <f>'5 Driver Data'!C4554</f>
        <v>0</v>
      </c>
      <c r="D4554" s="192">
        <f>'5 Driver Data'!D4554</f>
        <v>0</v>
      </c>
      <c r="E4554" s="191">
        <f>'5 Driver Data'!E4554</f>
        <v>0</v>
      </c>
      <c r="F4554" s="191">
        <f>'5 Driver Data'!F4554</f>
        <v>0</v>
      </c>
      <c r="G4554" s="191">
        <f>'5 Driver Data'!G4554</f>
        <v>0</v>
      </c>
      <c r="H4554" s="191">
        <f>'5 Driver Data'!H4554</f>
        <v>0</v>
      </c>
      <c r="I4554" s="191">
        <f>'5 Driver Data'!I4554</f>
        <v>0</v>
      </c>
      <c r="J4554" s="191">
        <f>'5 Driver Data'!J4554</f>
        <v>0</v>
      </c>
      <c r="K4554" s="206">
        <f>'5 Driver Data'!K4554</f>
        <v>0</v>
      </c>
      <c r="L4554" s="1"/>
      <c r="M4554" s="216" t="str">
        <f>IF(D4554=0,"Blank",'3 Model Input'!E$44*'3 Model Input'!E$45)</f>
        <v>Blank</v>
      </c>
      <c r="N4554" s="197" t="str">
        <f t="shared" si="730"/>
        <v>Blank</v>
      </c>
      <c r="O4554" s="197" t="str">
        <f>IF(D4554=0,"Blank",'3 Model Input'!E$49*(1-'3 Model Input'!E$51))</f>
        <v>Blank</v>
      </c>
      <c r="P4554" s="197" t="str">
        <f t="shared" si="731"/>
        <v>Blank</v>
      </c>
      <c r="Q4554" s="197" t="str">
        <f>IF(D4554=0,"Blank",IF(D4554="BEV",E4554*(1-'3 Model Input'!E$54), E4554))</f>
        <v>Blank</v>
      </c>
      <c r="R4554" s="198" t="str">
        <f>IF(D4554=0,"Blank",IF(D4554="PHEV",F4554/G4554,F4554*(1-'3 Model Input'!E$54)/G4554))</f>
        <v>Blank</v>
      </c>
      <c r="S4554" s="198" t="str">
        <f>IF(D4554=0,"Blank",IF(D4554="PHEV",MIN(M4554,E4554),MIN(M4554,(E4554*(1-'3 Model Input'!E$54)))))</f>
        <v>Blank</v>
      </c>
      <c r="T4554" s="217" t="str">
        <f t="shared" si="732"/>
        <v>Blank</v>
      </c>
      <c r="U4554" s="89"/>
      <c r="V4554" s="216" t="str">
        <f>IF(D4554=0,"Blank",P4554*'3 Model Input'!E$50)</f>
        <v>Blank</v>
      </c>
      <c r="W4554" s="197" t="str">
        <f t="shared" si="733"/>
        <v>Blank</v>
      </c>
      <c r="X4554" s="197" t="str">
        <f t="shared" si="734"/>
        <v>Blank</v>
      </c>
      <c r="Y4554" s="197" t="str">
        <f t="shared" si="735"/>
        <v>Blank</v>
      </c>
      <c r="Z4554" s="197" t="str">
        <f t="shared" si="736"/>
        <v>Blank</v>
      </c>
      <c r="AA4554" s="223" t="str" cm="1">
        <f t="array" ref="AA4554">_xlfn.IFS(ISTEXT('3 Model Input'!F$70),"Missing",ISTEXT('3 Model Input'!I$70),"Missing",ISNUMBER('3 Model Input'!K$70),'3 Model Input'!K$70*P4554)</f>
        <v>Missing</v>
      </c>
      <c r="AB4554" s="89"/>
      <c r="AC4554" s="227" t="str" cm="1">
        <f t="array" ref="AC4554">IF(D4554=0,"Blank",_xlfn.IFS('3 Model Input'!E$61=1,(V4554*G4554)/T4554,'3 Model Input'!E$61=2,(W4554*G4554)/T4554,'3 Model Input'!E$61=3,(X4554*G4554)/T4554,'3 Model Input'!E$61=4,(Y4554*G4554)/T4554,'3 Model Input'!E$61=5,(Z4554*G4554)/T4554, ISTEXT('3 Model Input'!E$61),"Missing",'3 Model Input'!E$61=6,(AA4554*G4554)/T4554))</f>
        <v>Blank</v>
      </c>
      <c r="AD4554" s="202" t="str">
        <f t="shared" si="737"/>
        <v>Blank</v>
      </c>
      <c r="AE4554" s="202" t="str">
        <f t="shared" si="738"/>
        <v>Blank</v>
      </c>
      <c r="AF4554" s="217" t="str">
        <f t="shared" si="739"/>
        <v>Blank</v>
      </c>
      <c r="AG4554" s="9" t="str" cm="1">
        <f t="array" ref="AG4554">_xlfn.IFS(ISNUMBER(AC4554), "", ISNUMBER(SEARCH("Blank", AC4554)), "", ISERROR(AC4554), "Bad input on tab 3")</f>
        <v/>
      </c>
    </row>
    <row r="4555" spans="2:33" ht="15" customHeight="1" x14ac:dyDescent="0.75">
      <c r="B4555" s="205" t="str">
        <f>'5 Driver Data'!B4555</f>
        <v>4547</v>
      </c>
      <c r="C4555" s="193">
        <f>'5 Driver Data'!C4555</f>
        <v>0</v>
      </c>
      <c r="D4555" s="192">
        <f>'5 Driver Data'!D4555</f>
        <v>0</v>
      </c>
      <c r="E4555" s="191">
        <f>'5 Driver Data'!E4555</f>
        <v>0</v>
      </c>
      <c r="F4555" s="191">
        <f>'5 Driver Data'!F4555</f>
        <v>0</v>
      </c>
      <c r="G4555" s="191">
        <f>'5 Driver Data'!G4555</f>
        <v>0</v>
      </c>
      <c r="H4555" s="191">
        <f>'5 Driver Data'!H4555</f>
        <v>0</v>
      </c>
      <c r="I4555" s="191">
        <f>'5 Driver Data'!I4555</f>
        <v>0</v>
      </c>
      <c r="J4555" s="191">
        <f>'5 Driver Data'!J4555</f>
        <v>0</v>
      </c>
      <c r="K4555" s="206">
        <f>'5 Driver Data'!K4555</f>
        <v>0</v>
      </c>
      <c r="L4555" s="1"/>
      <c r="M4555" s="216" t="str">
        <f>IF(D4555=0,"Blank",'3 Model Input'!E$44*'3 Model Input'!E$45)</f>
        <v>Blank</v>
      </c>
      <c r="N4555" s="197" t="str">
        <f t="shared" si="730"/>
        <v>Blank</v>
      </c>
      <c r="O4555" s="197" t="str">
        <f>IF(D4555=0,"Blank",'3 Model Input'!E$49*(1-'3 Model Input'!E$51))</f>
        <v>Blank</v>
      </c>
      <c r="P4555" s="197" t="str">
        <f t="shared" si="731"/>
        <v>Blank</v>
      </c>
      <c r="Q4555" s="197" t="str">
        <f>IF(D4555=0,"Blank",IF(D4555="BEV",E4555*(1-'3 Model Input'!E$54), E4555))</f>
        <v>Blank</v>
      </c>
      <c r="R4555" s="198" t="str">
        <f>IF(D4555=0,"Blank",IF(D4555="PHEV",F4555/G4555,F4555*(1-'3 Model Input'!E$54)/G4555))</f>
        <v>Blank</v>
      </c>
      <c r="S4555" s="198" t="str">
        <f>IF(D4555=0,"Blank",IF(D4555="PHEV",MIN(M4555,E4555),MIN(M4555,(E4555*(1-'3 Model Input'!E$54)))))</f>
        <v>Blank</v>
      </c>
      <c r="T4555" s="217" t="str">
        <f t="shared" si="732"/>
        <v>Blank</v>
      </c>
      <c r="U4555" s="89"/>
      <c r="V4555" s="216" t="str">
        <f>IF(D4555=0,"Blank",P4555*'3 Model Input'!E$50)</f>
        <v>Blank</v>
      </c>
      <c r="W4555" s="197" t="str">
        <f t="shared" si="733"/>
        <v>Blank</v>
      </c>
      <c r="X4555" s="197" t="str">
        <f t="shared" si="734"/>
        <v>Blank</v>
      </c>
      <c r="Y4555" s="197" t="str">
        <f t="shared" si="735"/>
        <v>Blank</v>
      </c>
      <c r="Z4555" s="197" t="str">
        <f t="shared" si="736"/>
        <v>Blank</v>
      </c>
      <c r="AA4555" s="223" t="str" cm="1">
        <f t="array" ref="AA4555">_xlfn.IFS(ISTEXT('3 Model Input'!F$70),"Missing",ISTEXT('3 Model Input'!I$70),"Missing",ISNUMBER('3 Model Input'!K$70),'3 Model Input'!K$70*P4555)</f>
        <v>Missing</v>
      </c>
      <c r="AB4555" s="89"/>
      <c r="AC4555" s="227" t="str" cm="1">
        <f t="array" ref="AC4555">IF(D4555=0,"Blank",_xlfn.IFS('3 Model Input'!E$61=1,(V4555*G4555)/T4555,'3 Model Input'!E$61=2,(W4555*G4555)/T4555,'3 Model Input'!E$61=3,(X4555*G4555)/T4555,'3 Model Input'!E$61=4,(Y4555*G4555)/T4555,'3 Model Input'!E$61=5,(Z4555*G4555)/T4555, ISTEXT('3 Model Input'!E$61),"Missing",'3 Model Input'!E$61=6,(AA4555*G4555)/T4555))</f>
        <v>Blank</v>
      </c>
      <c r="AD4555" s="202" t="str">
        <f t="shared" si="737"/>
        <v>Blank</v>
      </c>
      <c r="AE4555" s="202" t="str">
        <f t="shared" si="738"/>
        <v>Blank</v>
      </c>
      <c r="AF4555" s="217" t="str">
        <f t="shared" si="739"/>
        <v>Blank</v>
      </c>
      <c r="AG4555" s="9" t="str" cm="1">
        <f t="array" ref="AG4555">_xlfn.IFS(ISNUMBER(AC4555), "", ISNUMBER(SEARCH("Blank", AC4555)), "", ISERROR(AC4555), "Bad input on tab 3")</f>
        <v/>
      </c>
    </row>
    <row r="4556" spans="2:33" ht="15" customHeight="1" x14ac:dyDescent="0.75">
      <c r="B4556" s="205" t="str">
        <f>'5 Driver Data'!B4556</f>
        <v>4548</v>
      </c>
      <c r="C4556" s="193">
        <f>'5 Driver Data'!C4556</f>
        <v>0</v>
      </c>
      <c r="D4556" s="192">
        <f>'5 Driver Data'!D4556</f>
        <v>0</v>
      </c>
      <c r="E4556" s="191">
        <f>'5 Driver Data'!E4556</f>
        <v>0</v>
      </c>
      <c r="F4556" s="191">
        <f>'5 Driver Data'!F4556</f>
        <v>0</v>
      </c>
      <c r="G4556" s="191">
        <f>'5 Driver Data'!G4556</f>
        <v>0</v>
      </c>
      <c r="H4556" s="191">
        <f>'5 Driver Data'!H4556</f>
        <v>0</v>
      </c>
      <c r="I4556" s="191">
        <f>'5 Driver Data'!I4556</f>
        <v>0</v>
      </c>
      <c r="J4556" s="191">
        <f>'5 Driver Data'!J4556</f>
        <v>0</v>
      </c>
      <c r="K4556" s="206">
        <f>'5 Driver Data'!K4556</f>
        <v>0</v>
      </c>
      <c r="L4556" s="1"/>
      <c r="M4556" s="216" t="str">
        <f>IF(D4556=0,"Blank",'3 Model Input'!E$44*'3 Model Input'!E$45)</f>
        <v>Blank</v>
      </c>
      <c r="N4556" s="197" t="str">
        <f t="shared" si="730"/>
        <v>Blank</v>
      </c>
      <c r="O4556" s="197" t="str">
        <f>IF(D4556=0,"Blank",'3 Model Input'!E$49*(1-'3 Model Input'!E$51))</f>
        <v>Blank</v>
      </c>
      <c r="P4556" s="197" t="str">
        <f t="shared" si="731"/>
        <v>Blank</v>
      </c>
      <c r="Q4556" s="197" t="str">
        <f>IF(D4556=0,"Blank",IF(D4556="BEV",E4556*(1-'3 Model Input'!E$54), E4556))</f>
        <v>Blank</v>
      </c>
      <c r="R4556" s="198" t="str">
        <f>IF(D4556=0,"Blank",IF(D4556="PHEV",F4556/G4556,F4556*(1-'3 Model Input'!E$54)/G4556))</f>
        <v>Blank</v>
      </c>
      <c r="S4556" s="198" t="str">
        <f>IF(D4556=0,"Blank",IF(D4556="PHEV",MIN(M4556,E4556),MIN(M4556,(E4556*(1-'3 Model Input'!E$54)))))</f>
        <v>Blank</v>
      </c>
      <c r="T4556" s="217" t="str">
        <f t="shared" si="732"/>
        <v>Blank</v>
      </c>
      <c r="U4556" s="89"/>
      <c r="V4556" s="216" t="str">
        <f>IF(D4556=0,"Blank",P4556*'3 Model Input'!E$50)</f>
        <v>Blank</v>
      </c>
      <c r="W4556" s="197" t="str">
        <f t="shared" si="733"/>
        <v>Blank</v>
      </c>
      <c r="X4556" s="197" t="str">
        <f t="shared" si="734"/>
        <v>Blank</v>
      </c>
      <c r="Y4556" s="197" t="str">
        <f t="shared" si="735"/>
        <v>Blank</v>
      </c>
      <c r="Z4556" s="197" t="str">
        <f t="shared" si="736"/>
        <v>Blank</v>
      </c>
      <c r="AA4556" s="223" t="str" cm="1">
        <f t="array" ref="AA4556">_xlfn.IFS(ISTEXT('3 Model Input'!F$70),"Missing",ISTEXT('3 Model Input'!I$70),"Missing",ISNUMBER('3 Model Input'!K$70),'3 Model Input'!K$70*P4556)</f>
        <v>Missing</v>
      </c>
      <c r="AB4556" s="89"/>
      <c r="AC4556" s="227" t="str" cm="1">
        <f t="array" ref="AC4556">IF(D4556=0,"Blank",_xlfn.IFS('3 Model Input'!E$61=1,(V4556*G4556)/T4556,'3 Model Input'!E$61=2,(W4556*G4556)/T4556,'3 Model Input'!E$61=3,(X4556*G4556)/T4556,'3 Model Input'!E$61=4,(Y4556*G4556)/T4556,'3 Model Input'!E$61=5,(Z4556*G4556)/T4556, ISTEXT('3 Model Input'!E$61),"Missing",'3 Model Input'!E$61=6,(AA4556*G4556)/T4556))</f>
        <v>Blank</v>
      </c>
      <c r="AD4556" s="202" t="str">
        <f t="shared" si="737"/>
        <v>Blank</v>
      </c>
      <c r="AE4556" s="202" t="str">
        <f t="shared" si="738"/>
        <v>Blank</v>
      </c>
      <c r="AF4556" s="217" t="str">
        <f t="shared" si="739"/>
        <v>Blank</v>
      </c>
      <c r="AG4556" s="9" t="str" cm="1">
        <f t="array" ref="AG4556">_xlfn.IFS(ISNUMBER(AC4556), "", ISNUMBER(SEARCH("Blank", AC4556)), "", ISERROR(AC4556), "Bad input on tab 3")</f>
        <v/>
      </c>
    </row>
    <row r="4557" spans="2:33" ht="15" customHeight="1" x14ac:dyDescent="0.75">
      <c r="B4557" s="205" t="str">
        <f>'5 Driver Data'!B4557</f>
        <v>4549</v>
      </c>
      <c r="C4557" s="193">
        <f>'5 Driver Data'!C4557</f>
        <v>0</v>
      </c>
      <c r="D4557" s="192">
        <f>'5 Driver Data'!D4557</f>
        <v>0</v>
      </c>
      <c r="E4557" s="191">
        <f>'5 Driver Data'!E4557</f>
        <v>0</v>
      </c>
      <c r="F4557" s="191">
        <f>'5 Driver Data'!F4557</f>
        <v>0</v>
      </c>
      <c r="G4557" s="191">
        <f>'5 Driver Data'!G4557</f>
        <v>0</v>
      </c>
      <c r="H4557" s="191">
        <f>'5 Driver Data'!H4557</f>
        <v>0</v>
      </c>
      <c r="I4557" s="191">
        <f>'5 Driver Data'!I4557</f>
        <v>0</v>
      </c>
      <c r="J4557" s="191">
        <f>'5 Driver Data'!J4557</f>
        <v>0</v>
      </c>
      <c r="K4557" s="206">
        <f>'5 Driver Data'!K4557</f>
        <v>0</v>
      </c>
      <c r="L4557" s="1"/>
      <c r="M4557" s="216" t="str">
        <f>IF(D4557=0,"Blank",'3 Model Input'!E$44*'3 Model Input'!E$45)</f>
        <v>Blank</v>
      </c>
      <c r="N4557" s="197" t="str">
        <f t="shared" si="730"/>
        <v>Blank</v>
      </c>
      <c r="O4557" s="197" t="str">
        <f>IF(D4557=0,"Blank",'3 Model Input'!E$49*(1-'3 Model Input'!E$51))</f>
        <v>Blank</v>
      </c>
      <c r="P4557" s="197" t="str">
        <f t="shared" si="731"/>
        <v>Blank</v>
      </c>
      <c r="Q4557" s="197" t="str">
        <f>IF(D4557=0,"Blank",IF(D4557="BEV",E4557*(1-'3 Model Input'!E$54), E4557))</f>
        <v>Blank</v>
      </c>
      <c r="R4557" s="198" t="str">
        <f>IF(D4557=0,"Blank",IF(D4557="PHEV",F4557/G4557,F4557*(1-'3 Model Input'!E$54)/G4557))</f>
        <v>Blank</v>
      </c>
      <c r="S4557" s="198" t="str">
        <f>IF(D4557=0,"Blank",IF(D4557="PHEV",MIN(M4557,E4557),MIN(M4557,(E4557*(1-'3 Model Input'!E$54)))))</f>
        <v>Blank</v>
      </c>
      <c r="T4557" s="217" t="str">
        <f t="shared" si="732"/>
        <v>Blank</v>
      </c>
      <c r="U4557" s="89"/>
      <c r="V4557" s="216" t="str">
        <f>IF(D4557=0,"Blank",P4557*'3 Model Input'!E$50)</f>
        <v>Blank</v>
      </c>
      <c r="W4557" s="197" t="str">
        <f t="shared" si="733"/>
        <v>Blank</v>
      </c>
      <c r="X4557" s="197" t="str">
        <f t="shared" si="734"/>
        <v>Blank</v>
      </c>
      <c r="Y4557" s="197" t="str">
        <f t="shared" si="735"/>
        <v>Blank</v>
      </c>
      <c r="Z4557" s="197" t="str">
        <f t="shared" si="736"/>
        <v>Blank</v>
      </c>
      <c r="AA4557" s="223" t="str" cm="1">
        <f t="array" ref="AA4557">_xlfn.IFS(ISTEXT('3 Model Input'!F$70),"Missing",ISTEXT('3 Model Input'!I$70),"Missing",ISNUMBER('3 Model Input'!K$70),'3 Model Input'!K$70*P4557)</f>
        <v>Missing</v>
      </c>
      <c r="AB4557" s="89"/>
      <c r="AC4557" s="227" t="str" cm="1">
        <f t="array" ref="AC4557">IF(D4557=0,"Blank",_xlfn.IFS('3 Model Input'!E$61=1,(V4557*G4557)/T4557,'3 Model Input'!E$61=2,(W4557*G4557)/T4557,'3 Model Input'!E$61=3,(X4557*G4557)/T4557,'3 Model Input'!E$61=4,(Y4557*G4557)/T4557,'3 Model Input'!E$61=5,(Z4557*G4557)/T4557, ISTEXT('3 Model Input'!E$61),"Missing",'3 Model Input'!E$61=6,(AA4557*G4557)/T4557))</f>
        <v>Blank</v>
      </c>
      <c r="AD4557" s="202" t="str">
        <f t="shared" si="737"/>
        <v>Blank</v>
      </c>
      <c r="AE4557" s="202" t="str">
        <f t="shared" si="738"/>
        <v>Blank</v>
      </c>
      <c r="AF4557" s="217" t="str">
        <f t="shared" si="739"/>
        <v>Blank</v>
      </c>
      <c r="AG4557" s="9" t="str" cm="1">
        <f t="array" ref="AG4557">_xlfn.IFS(ISNUMBER(AC4557), "", ISNUMBER(SEARCH("Blank", AC4557)), "", ISERROR(AC4557), "Bad input on tab 3")</f>
        <v/>
      </c>
    </row>
    <row r="4558" spans="2:33" ht="15" customHeight="1" x14ac:dyDescent="0.75">
      <c r="B4558" s="205" t="str">
        <f>'5 Driver Data'!B4558</f>
        <v>4550</v>
      </c>
      <c r="C4558" s="193">
        <f>'5 Driver Data'!C4558</f>
        <v>0</v>
      </c>
      <c r="D4558" s="192">
        <f>'5 Driver Data'!D4558</f>
        <v>0</v>
      </c>
      <c r="E4558" s="191">
        <f>'5 Driver Data'!E4558</f>
        <v>0</v>
      </c>
      <c r="F4558" s="191">
        <f>'5 Driver Data'!F4558</f>
        <v>0</v>
      </c>
      <c r="G4558" s="191">
        <f>'5 Driver Data'!G4558</f>
        <v>0</v>
      </c>
      <c r="H4558" s="191">
        <f>'5 Driver Data'!H4558</f>
        <v>0</v>
      </c>
      <c r="I4558" s="191">
        <f>'5 Driver Data'!I4558</f>
        <v>0</v>
      </c>
      <c r="J4558" s="191">
        <f>'5 Driver Data'!J4558</f>
        <v>0</v>
      </c>
      <c r="K4558" s="206">
        <f>'5 Driver Data'!K4558</f>
        <v>0</v>
      </c>
      <c r="L4558" s="1"/>
      <c r="M4558" s="216" t="str">
        <f>IF(D4558=0,"Blank",'3 Model Input'!E$44*'3 Model Input'!E$45)</f>
        <v>Blank</v>
      </c>
      <c r="N4558" s="197" t="str">
        <f t="shared" si="730"/>
        <v>Blank</v>
      </c>
      <c r="O4558" s="197" t="str">
        <f>IF(D4558=0,"Blank",'3 Model Input'!E$49*(1-'3 Model Input'!E$51))</f>
        <v>Blank</v>
      </c>
      <c r="P4558" s="197" t="str">
        <f t="shared" si="731"/>
        <v>Blank</v>
      </c>
      <c r="Q4558" s="197" t="str">
        <f>IF(D4558=0,"Blank",IF(D4558="BEV",E4558*(1-'3 Model Input'!E$54), E4558))</f>
        <v>Blank</v>
      </c>
      <c r="R4558" s="198" t="str">
        <f>IF(D4558=0,"Blank",IF(D4558="PHEV",F4558/G4558,F4558*(1-'3 Model Input'!E$54)/G4558))</f>
        <v>Blank</v>
      </c>
      <c r="S4558" s="198" t="str">
        <f>IF(D4558=0,"Blank",IF(D4558="PHEV",MIN(M4558,E4558),MIN(M4558,(E4558*(1-'3 Model Input'!E$54)))))</f>
        <v>Blank</v>
      </c>
      <c r="T4558" s="217" t="str">
        <f t="shared" si="732"/>
        <v>Blank</v>
      </c>
      <c r="U4558" s="89"/>
      <c r="V4558" s="216" t="str">
        <f>IF(D4558=0,"Blank",P4558*'3 Model Input'!E$50)</f>
        <v>Blank</v>
      </c>
      <c r="W4558" s="197" t="str">
        <f t="shared" si="733"/>
        <v>Blank</v>
      </c>
      <c r="X4558" s="197" t="str">
        <f t="shared" si="734"/>
        <v>Blank</v>
      </c>
      <c r="Y4558" s="197" t="str">
        <f t="shared" si="735"/>
        <v>Blank</v>
      </c>
      <c r="Z4558" s="197" t="str">
        <f t="shared" si="736"/>
        <v>Blank</v>
      </c>
      <c r="AA4558" s="223" t="str" cm="1">
        <f t="array" ref="AA4558">_xlfn.IFS(ISTEXT('3 Model Input'!F$70),"Missing",ISTEXT('3 Model Input'!I$70),"Missing",ISNUMBER('3 Model Input'!K$70),'3 Model Input'!K$70*P4558)</f>
        <v>Missing</v>
      </c>
      <c r="AB4558" s="89"/>
      <c r="AC4558" s="227" t="str" cm="1">
        <f t="array" ref="AC4558">IF(D4558=0,"Blank",_xlfn.IFS('3 Model Input'!E$61=1,(V4558*G4558)/T4558,'3 Model Input'!E$61=2,(W4558*G4558)/T4558,'3 Model Input'!E$61=3,(X4558*G4558)/T4558,'3 Model Input'!E$61=4,(Y4558*G4558)/T4558,'3 Model Input'!E$61=5,(Z4558*G4558)/T4558, ISTEXT('3 Model Input'!E$61),"Missing",'3 Model Input'!E$61=6,(AA4558*G4558)/T4558))</f>
        <v>Blank</v>
      </c>
      <c r="AD4558" s="202" t="str">
        <f t="shared" si="737"/>
        <v>Blank</v>
      </c>
      <c r="AE4558" s="202" t="str">
        <f t="shared" si="738"/>
        <v>Blank</v>
      </c>
      <c r="AF4558" s="217" t="str">
        <f t="shared" si="739"/>
        <v>Blank</v>
      </c>
      <c r="AG4558" s="9" t="str" cm="1">
        <f t="array" ref="AG4558">_xlfn.IFS(ISNUMBER(AC4558), "", ISNUMBER(SEARCH("Blank", AC4558)), "", ISERROR(AC4558), "Bad input on tab 3")</f>
        <v/>
      </c>
    </row>
    <row r="4559" spans="2:33" ht="15" customHeight="1" x14ac:dyDescent="0.75">
      <c r="B4559" s="205" t="str">
        <f>'5 Driver Data'!B4559</f>
        <v>4551</v>
      </c>
      <c r="C4559" s="193">
        <f>'5 Driver Data'!C4559</f>
        <v>0</v>
      </c>
      <c r="D4559" s="192">
        <f>'5 Driver Data'!D4559</f>
        <v>0</v>
      </c>
      <c r="E4559" s="191">
        <f>'5 Driver Data'!E4559</f>
        <v>0</v>
      </c>
      <c r="F4559" s="191">
        <f>'5 Driver Data'!F4559</f>
        <v>0</v>
      </c>
      <c r="G4559" s="191">
        <f>'5 Driver Data'!G4559</f>
        <v>0</v>
      </c>
      <c r="H4559" s="191">
        <f>'5 Driver Data'!H4559</f>
        <v>0</v>
      </c>
      <c r="I4559" s="191">
        <f>'5 Driver Data'!I4559</f>
        <v>0</v>
      </c>
      <c r="J4559" s="191">
        <f>'5 Driver Data'!J4559</f>
        <v>0</v>
      </c>
      <c r="K4559" s="206">
        <f>'5 Driver Data'!K4559</f>
        <v>0</v>
      </c>
      <c r="L4559" s="1"/>
      <c r="M4559" s="216" t="str">
        <f>IF(D4559=0,"Blank",'3 Model Input'!E$44*'3 Model Input'!E$45)</f>
        <v>Blank</v>
      </c>
      <c r="N4559" s="197" t="str">
        <f t="shared" si="730"/>
        <v>Blank</v>
      </c>
      <c r="O4559" s="197" t="str">
        <f>IF(D4559=0,"Blank",'3 Model Input'!E$49*(1-'3 Model Input'!E$51))</f>
        <v>Blank</v>
      </c>
      <c r="P4559" s="197" t="str">
        <f t="shared" si="731"/>
        <v>Blank</v>
      </c>
      <c r="Q4559" s="197" t="str">
        <f>IF(D4559=0,"Blank",IF(D4559="BEV",E4559*(1-'3 Model Input'!E$54), E4559))</f>
        <v>Blank</v>
      </c>
      <c r="R4559" s="198" t="str">
        <f>IF(D4559=0,"Blank",IF(D4559="PHEV",F4559/G4559,F4559*(1-'3 Model Input'!E$54)/G4559))</f>
        <v>Blank</v>
      </c>
      <c r="S4559" s="198" t="str">
        <f>IF(D4559=0,"Blank",IF(D4559="PHEV",MIN(M4559,E4559),MIN(M4559,(E4559*(1-'3 Model Input'!E$54)))))</f>
        <v>Blank</v>
      </c>
      <c r="T4559" s="217" t="str">
        <f t="shared" si="732"/>
        <v>Blank</v>
      </c>
      <c r="U4559" s="89"/>
      <c r="V4559" s="216" t="str">
        <f>IF(D4559=0,"Blank",P4559*'3 Model Input'!E$50)</f>
        <v>Blank</v>
      </c>
      <c r="W4559" s="197" t="str">
        <f t="shared" si="733"/>
        <v>Blank</v>
      </c>
      <c r="X4559" s="197" t="str">
        <f t="shared" si="734"/>
        <v>Blank</v>
      </c>
      <c r="Y4559" s="197" t="str">
        <f t="shared" si="735"/>
        <v>Blank</v>
      </c>
      <c r="Z4559" s="197" t="str">
        <f t="shared" si="736"/>
        <v>Blank</v>
      </c>
      <c r="AA4559" s="223" t="str" cm="1">
        <f t="array" ref="AA4559">_xlfn.IFS(ISTEXT('3 Model Input'!F$70),"Missing",ISTEXT('3 Model Input'!I$70),"Missing",ISNUMBER('3 Model Input'!K$70),'3 Model Input'!K$70*P4559)</f>
        <v>Missing</v>
      </c>
      <c r="AB4559" s="89"/>
      <c r="AC4559" s="227" t="str" cm="1">
        <f t="array" ref="AC4559">IF(D4559=0,"Blank",_xlfn.IFS('3 Model Input'!E$61=1,(V4559*G4559)/T4559,'3 Model Input'!E$61=2,(W4559*G4559)/T4559,'3 Model Input'!E$61=3,(X4559*G4559)/T4559,'3 Model Input'!E$61=4,(Y4559*G4559)/T4559,'3 Model Input'!E$61=5,(Z4559*G4559)/T4559, ISTEXT('3 Model Input'!E$61),"Missing",'3 Model Input'!E$61=6,(AA4559*G4559)/T4559))</f>
        <v>Blank</v>
      </c>
      <c r="AD4559" s="202" t="str">
        <f t="shared" si="737"/>
        <v>Blank</v>
      </c>
      <c r="AE4559" s="202" t="str">
        <f t="shared" si="738"/>
        <v>Blank</v>
      </c>
      <c r="AF4559" s="217" t="str">
        <f t="shared" si="739"/>
        <v>Blank</v>
      </c>
      <c r="AG4559" s="9" t="str" cm="1">
        <f t="array" ref="AG4559">_xlfn.IFS(ISNUMBER(AC4559), "", ISNUMBER(SEARCH("Blank", AC4559)), "", ISERROR(AC4559), "Bad input on tab 3")</f>
        <v/>
      </c>
    </row>
    <row r="4560" spans="2:33" ht="15" customHeight="1" x14ac:dyDescent="0.75">
      <c r="B4560" s="205" t="str">
        <f>'5 Driver Data'!B4560</f>
        <v>4552</v>
      </c>
      <c r="C4560" s="193">
        <f>'5 Driver Data'!C4560</f>
        <v>0</v>
      </c>
      <c r="D4560" s="192">
        <f>'5 Driver Data'!D4560</f>
        <v>0</v>
      </c>
      <c r="E4560" s="191">
        <f>'5 Driver Data'!E4560</f>
        <v>0</v>
      </c>
      <c r="F4560" s="191">
        <f>'5 Driver Data'!F4560</f>
        <v>0</v>
      </c>
      <c r="G4560" s="191">
        <f>'5 Driver Data'!G4560</f>
        <v>0</v>
      </c>
      <c r="H4560" s="191">
        <f>'5 Driver Data'!H4560</f>
        <v>0</v>
      </c>
      <c r="I4560" s="191">
        <f>'5 Driver Data'!I4560</f>
        <v>0</v>
      </c>
      <c r="J4560" s="191">
        <f>'5 Driver Data'!J4560</f>
        <v>0</v>
      </c>
      <c r="K4560" s="206">
        <f>'5 Driver Data'!K4560</f>
        <v>0</v>
      </c>
      <c r="L4560" s="1"/>
      <c r="M4560" s="216" t="str">
        <f>IF(D4560=0,"Blank",'3 Model Input'!E$44*'3 Model Input'!E$45)</f>
        <v>Blank</v>
      </c>
      <c r="N4560" s="197" t="str">
        <f t="shared" si="730"/>
        <v>Blank</v>
      </c>
      <c r="O4560" s="197" t="str">
        <f>IF(D4560=0,"Blank",'3 Model Input'!E$49*(1-'3 Model Input'!E$51))</f>
        <v>Blank</v>
      </c>
      <c r="P4560" s="197" t="str">
        <f t="shared" si="731"/>
        <v>Blank</v>
      </c>
      <c r="Q4560" s="197" t="str">
        <f>IF(D4560=0,"Blank",IF(D4560="BEV",E4560*(1-'3 Model Input'!E$54), E4560))</f>
        <v>Blank</v>
      </c>
      <c r="R4560" s="198" t="str">
        <f>IF(D4560=0,"Blank",IF(D4560="PHEV",F4560/G4560,F4560*(1-'3 Model Input'!E$54)/G4560))</f>
        <v>Blank</v>
      </c>
      <c r="S4560" s="198" t="str">
        <f>IF(D4560=0,"Blank",IF(D4560="PHEV",MIN(M4560,E4560),MIN(M4560,(E4560*(1-'3 Model Input'!E$54)))))</f>
        <v>Blank</v>
      </c>
      <c r="T4560" s="217" t="str">
        <f t="shared" si="732"/>
        <v>Blank</v>
      </c>
      <c r="U4560" s="89"/>
      <c r="V4560" s="216" t="str">
        <f>IF(D4560=0,"Blank",P4560*'3 Model Input'!E$50)</f>
        <v>Blank</v>
      </c>
      <c r="W4560" s="197" t="str">
        <f t="shared" si="733"/>
        <v>Blank</v>
      </c>
      <c r="X4560" s="197" t="str">
        <f t="shared" si="734"/>
        <v>Blank</v>
      </c>
      <c r="Y4560" s="197" t="str">
        <f t="shared" si="735"/>
        <v>Blank</v>
      </c>
      <c r="Z4560" s="197" t="str">
        <f t="shared" si="736"/>
        <v>Blank</v>
      </c>
      <c r="AA4560" s="223" t="str" cm="1">
        <f t="array" ref="AA4560">_xlfn.IFS(ISTEXT('3 Model Input'!F$70),"Missing",ISTEXT('3 Model Input'!I$70),"Missing",ISNUMBER('3 Model Input'!K$70),'3 Model Input'!K$70*P4560)</f>
        <v>Missing</v>
      </c>
      <c r="AB4560" s="89"/>
      <c r="AC4560" s="227" t="str" cm="1">
        <f t="array" ref="AC4560">IF(D4560=0,"Blank",_xlfn.IFS('3 Model Input'!E$61=1,(V4560*G4560)/T4560,'3 Model Input'!E$61=2,(W4560*G4560)/T4560,'3 Model Input'!E$61=3,(X4560*G4560)/T4560,'3 Model Input'!E$61=4,(Y4560*G4560)/T4560,'3 Model Input'!E$61=5,(Z4560*G4560)/T4560, ISTEXT('3 Model Input'!E$61),"Missing",'3 Model Input'!E$61=6,(AA4560*G4560)/T4560))</f>
        <v>Blank</v>
      </c>
      <c r="AD4560" s="202" t="str">
        <f t="shared" si="737"/>
        <v>Blank</v>
      </c>
      <c r="AE4560" s="202" t="str">
        <f t="shared" si="738"/>
        <v>Blank</v>
      </c>
      <c r="AF4560" s="217" t="str">
        <f t="shared" si="739"/>
        <v>Blank</v>
      </c>
      <c r="AG4560" s="9" t="str" cm="1">
        <f t="array" ref="AG4560">_xlfn.IFS(ISNUMBER(AC4560), "", ISNUMBER(SEARCH("Blank", AC4560)), "", ISERROR(AC4560), "Bad input on tab 3")</f>
        <v/>
      </c>
    </row>
    <row r="4561" spans="2:33" ht="15" customHeight="1" x14ac:dyDescent="0.75">
      <c r="B4561" s="205" t="str">
        <f>'5 Driver Data'!B4561</f>
        <v>4553</v>
      </c>
      <c r="C4561" s="193">
        <f>'5 Driver Data'!C4561</f>
        <v>0</v>
      </c>
      <c r="D4561" s="192">
        <f>'5 Driver Data'!D4561</f>
        <v>0</v>
      </c>
      <c r="E4561" s="191">
        <f>'5 Driver Data'!E4561</f>
        <v>0</v>
      </c>
      <c r="F4561" s="191">
        <f>'5 Driver Data'!F4561</f>
        <v>0</v>
      </c>
      <c r="G4561" s="191">
        <f>'5 Driver Data'!G4561</f>
        <v>0</v>
      </c>
      <c r="H4561" s="191">
        <f>'5 Driver Data'!H4561</f>
        <v>0</v>
      </c>
      <c r="I4561" s="191">
        <f>'5 Driver Data'!I4561</f>
        <v>0</v>
      </c>
      <c r="J4561" s="191">
        <f>'5 Driver Data'!J4561</f>
        <v>0</v>
      </c>
      <c r="K4561" s="206">
        <f>'5 Driver Data'!K4561</f>
        <v>0</v>
      </c>
      <c r="L4561" s="1"/>
      <c r="M4561" s="216" t="str">
        <f>IF(D4561=0,"Blank",'3 Model Input'!E$44*'3 Model Input'!E$45)</f>
        <v>Blank</v>
      </c>
      <c r="N4561" s="197" t="str">
        <f t="shared" si="730"/>
        <v>Blank</v>
      </c>
      <c r="O4561" s="197" t="str">
        <f>IF(D4561=0,"Blank",'3 Model Input'!E$49*(1-'3 Model Input'!E$51))</f>
        <v>Blank</v>
      </c>
      <c r="P4561" s="197" t="str">
        <f t="shared" si="731"/>
        <v>Blank</v>
      </c>
      <c r="Q4561" s="197" t="str">
        <f>IF(D4561=0,"Blank",IF(D4561="BEV",E4561*(1-'3 Model Input'!E$54), E4561))</f>
        <v>Blank</v>
      </c>
      <c r="R4561" s="198" t="str">
        <f>IF(D4561=0,"Blank",IF(D4561="PHEV",F4561/G4561,F4561*(1-'3 Model Input'!E$54)/G4561))</f>
        <v>Blank</v>
      </c>
      <c r="S4561" s="198" t="str">
        <f>IF(D4561=0,"Blank",IF(D4561="PHEV",MIN(M4561,E4561),MIN(M4561,(E4561*(1-'3 Model Input'!E$54)))))</f>
        <v>Blank</v>
      </c>
      <c r="T4561" s="217" t="str">
        <f t="shared" si="732"/>
        <v>Blank</v>
      </c>
      <c r="U4561" s="89"/>
      <c r="V4561" s="216" t="str">
        <f>IF(D4561=0,"Blank",P4561*'3 Model Input'!E$50)</f>
        <v>Blank</v>
      </c>
      <c r="W4561" s="197" t="str">
        <f t="shared" si="733"/>
        <v>Blank</v>
      </c>
      <c r="X4561" s="197" t="str">
        <f t="shared" si="734"/>
        <v>Blank</v>
      </c>
      <c r="Y4561" s="197" t="str">
        <f t="shared" si="735"/>
        <v>Blank</v>
      </c>
      <c r="Z4561" s="197" t="str">
        <f t="shared" si="736"/>
        <v>Blank</v>
      </c>
      <c r="AA4561" s="223" t="str" cm="1">
        <f t="array" ref="AA4561">_xlfn.IFS(ISTEXT('3 Model Input'!F$70),"Missing",ISTEXT('3 Model Input'!I$70),"Missing",ISNUMBER('3 Model Input'!K$70),'3 Model Input'!K$70*P4561)</f>
        <v>Missing</v>
      </c>
      <c r="AB4561" s="89"/>
      <c r="AC4561" s="227" t="str" cm="1">
        <f t="array" ref="AC4561">IF(D4561=0,"Blank",_xlfn.IFS('3 Model Input'!E$61=1,(V4561*G4561)/T4561,'3 Model Input'!E$61=2,(W4561*G4561)/T4561,'3 Model Input'!E$61=3,(X4561*G4561)/T4561,'3 Model Input'!E$61=4,(Y4561*G4561)/T4561,'3 Model Input'!E$61=5,(Z4561*G4561)/T4561, ISTEXT('3 Model Input'!E$61),"Missing",'3 Model Input'!E$61=6,(AA4561*G4561)/T4561))</f>
        <v>Blank</v>
      </c>
      <c r="AD4561" s="202" t="str">
        <f t="shared" si="737"/>
        <v>Blank</v>
      </c>
      <c r="AE4561" s="202" t="str">
        <f t="shared" si="738"/>
        <v>Blank</v>
      </c>
      <c r="AF4561" s="217" t="str">
        <f t="shared" si="739"/>
        <v>Blank</v>
      </c>
      <c r="AG4561" s="9" t="str" cm="1">
        <f t="array" ref="AG4561">_xlfn.IFS(ISNUMBER(AC4561), "", ISNUMBER(SEARCH("Blank", AC4561)), "", ISERROR(AC4561), "Bad input on tab 3")</f>
        <v/>
      </c>
    </row>
    <row r="4562" spans="2:33" ht="15" customHeight="1" x14ac:dyDescent="0.75">
      <c r="B4562" s="205" t="str">
        <f>'5 Driver Data'!B4562</f>
        <v>4554</v>
      </c>
      <c r="C4562" s="193">
        <f>'5 Driver Data'!C4562</f>
        <v>0</v>
      </c>
      <c r="D4562" s="192">
        <f>'5 Driver Data'!D4562</f>
        <v>0</v>
      </c>
      <c r="E4562" s="191">
        <f>'5 Driver Data'!E4562</f>
        <v>0</v>
      </c>
      <c r="F4562" s="191">
        <f>'5 Driver Data'!F4562</f>
        <v>0</v>
      </c>
      <c r="G4562" s="191">
        <f>'5 Driver Data'!G4562</f>
        <v>0</v>
      </c>
      <c r="H4562" s="191">
        <f>'5 Driver Data'!H4562</f>
        <v>0</v>
      </c>
      <c r="I4562" s="191">
        <f>'5 Driver Data'!I4562</f>
        <v>0</v>
      </c>
      <c r="J4562" s="191">
        <f>'5 Driver Data'!J4562</f>
        <v>0</v>
      </c>
      <c r="K4562" s="206">
        <f>'5 Driver Data'!K4562</f>
        <v>0</v>
      </c>
      <c r="L4562" s="1"/>
      <c r="M4562" s="216" t="str">
        <f>IF(D4562=0,"Blank",'3 Model Input'!E$44*'3 Model Input'!E$45)</f>
        <v>Blank</v>
      </c>
      <c r="N4562" s="197" t="str">
        <f t="shared" si="730"/>
        <v>Blank</v>
      </c>
      <c r="O4562" s="197" t="str">
        <f>IF(D4562=0,"Blank",'3 Model Input'!E$49*(1-'3 Model Input'!E$51))</f>
        <v>Blank</v>
      </c>
      <c r="P4562" s="197" t="str">
        <f t="shared" si="731"/>
        <v>Blank</v>
      </c>
      <c r="Q4562" s="197" t="str">
        <f>IF(D4562=0,"Blank",IF(D4562="BEV",E4562*(1-'3 Model Input'!E$54), E4562))</f>
        <v>Blank</v>
      </c>
      <c r="R4562" s="198" t="str">
        <f>IF(D4562=0,"Blank",IF(D4562="PHEV",F4562/G4562,F4562*(1-'3 Model Input'!E$54)/G4562))</f>
        <v>Blank</v>
      </c>
      <c r="S4562" s="198" t="str">
        <f>IF(D4562=0,"Blank",IF(D4562="PHEV",MIN(M4562,E4562),MIN(M4562,(E4562*(1-'3 Model Input'!E$54)))))</f>
        <v>Blank</v>
      </c>
      <c r="T4562" s="217" t="str">
        <f t="shared" si="732"/>
        <v>Blank</v>
      </c>
      <c r="U4562" s="89"/>
      <c r="V4562" s="216" t="str">
        <f>IF(D4562=0,"Blank",P4562*'3 Model Input'!E$50)</f>
        <v>Blank</v>
      </c>
      <c r="W4562" s="197" t="str">
        <f t="shared" si="733"/>
        <v>Blank</v>
      </c>
      <c r="X4562" s="197" t="str">
        <f t="shared" si="734"/>
        <v>Blank</v>
      </c>
      <c r="Y4562" s="197" t="str">
        <f t="shared" si="735"/>
        <v>Blank</v>
      </c>
      <c r="Z4562" s="197" t="str">
        <f t="shared" si="736"/>
        <v>Blank</v>
      </c>
      <c r="AA4562" s="223" t="str" cm="1">
        <f t="array" ref="AA4562">_xlfn.IFS(ISTEXT('3 Model Input'!F$70),"Missing",ISTEXT('3 Model Input'!I$70),"Missing",ISNUMBER('3 Model Input'!K$70),'3 Model Input'!K$70*P4562)</f>
        <v>Missing</v>
      </c>
      <c r="AB4562" s="89"/>
      <c r="AC4562" s="227" t="str" cm="1">
        <f t="array" ref="AC4562">IF(D4562=0,"Blank",_xlfn.IFS('3 Model Input'!E$61=1,(V4562*G4562)/T4562,'3 Model Input'!E$61=2,(W4562*G4562)/T4562,'3 Model Input'!E$61=3,(X4562*G4562)/T4562,'3 Model Input'!E$61=4,(Y4562*G4562)/T4562,'3 Model Input'!E$61=5,(Z4562*G4562)/T4562, ISTEXT('3 Model Input'!E$61),"Missing",'3 Model Input'!E$61=6,(AA4562*G4562)/T4562))</f>
        <v>Blank</v>
      </c>
      <c r="AD4562" s="202" t="str">
        <f t="shared" si="737"/>
        <v>Blank</v>
      </c>
      <c r="AE4562" s="202" t="str">
        <f t="shared" si="738"/>
        <v>Blank</v>
      </c>
      <c r="AF4562" s="217" t="str">
        <f t="shared" si="739"/>
        <v>Blank</v>
      </c>
      <c r="AG4562" s="9" t="str" cm="1">
        <f t="array" ref="AG4562">_xlfn.IFS(ISNUMBER(AC4562), "", ISNUMBER(SEARCH("Blank", AC4562)), "", ISERROR(AC4562), "Bad input on tab 3")</f>
        <v/>
      </c>
    </row>
    <row r="4563" spans="2:33" ht="15" customHeight="1" x14ac:dyDescent="0.75">
      <c r="B4563" s="205" t="str">
        <f>'5 Driver Data'!B4563</f>
        <v>4555</v>
      </c>
      <c r="C4563" s="193">
        <f>'5 Driver Data'!C4563</f>
        <v>0</v>
      </c>
      <c r="D4563" s="192">
        <f>'5 Driver Data'!D4563</f>
        <v>0</v>
      </c>
      <c r="E4563" s="191">
        <f>'5 Driver Data'!E4563</f>
        <v>0</v>
      </c>
      <c r="F4563" s="191">
        <f>'5 Driver Data'!F4563</f>
        <v>0</v>
      </c>
      <c r="G4563" s="191">
        <f>'5 Driver Data'!G4563</f>
        <v>0</v>
      </c>
      <c r="H4563" s="191">
        <f>'5 Driver Data'!H4563</f>
        <v>0</v>
      </c>
      <c r="I4563" s="191">
        <f>'5 Driver Data'!I4563</f>
        <v>0</v>
      </c>
      <c r="J4563" s="191">
        <f>'5 Driver Data'!J4563</f>
        <v>0</v>
      </c>
      <c r="K4563" s="206">
        <f>'5 Driver Data'!K4563</f>
        <v>0</v>
      </c>
      <c r="L4563" s="1"/>
      <c r="M4563" s="216" t="str">
        <f>IF(D4563=0,"Blank",'3 Model Input'!E$44*'3 Model Input'!E$45)</f>
        <v>Blank</v>
      </c>
      <c r="N4563" s="197" t="str">
        <f t="shared" si="730"/>
        <v>Blank</v>
      </c>
      <c r="O4563" s="197" t="str">
        <f>IF(D4563=0,"Blank",'3 Model Input'!E$49*(1-'3 Model Input'!E$51))</f>
        <v>Blank</v>
      </c>
      <c r="P4563" s="197" t="str">
        <f t="shared" si="731"/>
        <v>Blank</v>
      </c>
      <c r="Q4563" s="197" t="str">
        <f>IF(D4563=0,"Blank",IF(D4563="BEV",E4563*(1-'3 Model Input'!E$54), E4563))</f>
        <v>Blank</v>
      </c>
      <c r="R4563" s="198" t="str">
        <f>IF(D4563=0,"Blank",IF(D4563="PHEV",F4563/G4563,F4563*(1-'3 Model Input'!E$54)/G4563))</f>
        <v>Blank</v>
      </c>
      <c r="S4563" s="198" t="str">
        <f>IF(D4563=0,"Blank",IF(D4563="PHEV",MIN(M4563,E4563),MIN(M4563,(E4563*(1-'3 Model Input'!E$54)))))</f>
        <v>Blank</v>
      </c>
      <c r="T4563" s="217" t="str">
        <f t="shared" si="732"/>
        <v>Blank</v>
      </c>
      <c r="U4563" s="89"/>
      <c r="V4563" s="216" t="str">
        <f>IF(D4563=0,"Blank",P4563*'3 Model Input'!E$50)</f>
        <v>Blank</v>
      </c>
      <c r="W4563" s="197" t="str">
        <f t="shared" si="733"/>
        <v>Blank</v>
      </c>
      <c r="X4563" s="197" t="str">
        <f t="shared" si="734"/>
        <v>Blank</v>
      </c>
      <c r="Y4563" s="197" t="str">
        <f t="shared" si="735"/>
        <v>Blank</v>
      </c>
      <c r="Z4563" s="197" t="str">
        <f t="shared" si="736"/>
        <v>Blank</v>
      </c>
      <c r="AA4563" s="223" t="str" cm="1">
        <f t="array" ref="AA4563">_xlfn.IFS(ISTEXT('3 Model Input'!F$70),"Missing",ISTEXT('3 Model Input'!I$70),"Missing",ISNUMBER('3 Model Input'!K$70),'3 Model Input'!K$70*P4563)</f>
        <v>Missing</v>
      </c>
      <c r="AB4563" s="89"/>
      <c r="AC4563" s="227" t="str" cm="1">
        <f t="array" ref="AC4563">IF(D4563=0,"Blank",_xlfn.IFS('3 Model Input'!E$61=1,(V4563*G4563)/T4563,'3 Model Input'!E$61=2,(W4563*G4563)/T4563,'3 Model Input'!E$61=3,(X4563*G4563)/T4563,'3 Model Input'!E$61=4,(Y4563*G4563)/T4563,'3 Model Input'!E$61=5,(Z4563*G4563)/T4563, ISTEXT('3 Model Input'!E$61),"Missing",'3 Model Input'!E$61=6,(AA4563*G4563)/T4563))</f>
        <v>Blank</v>
      </c>
      <c r="AD4563" s="202" t="str">
        <f t="shared" si="737"/>
        <v>Blank</v>
      </c>
      <c r="AE4563" s="202" t="str">
        <f t="shared" si="738"/>
        <v>Blank</v>
      </c>
      <c r="AF4563" s="217" t="str">
        <f t="shared" si="739"/>
        <v>Blank</v>
      </c>
      <c r="AG4563" s="9" t="str" cm="1">
        <f t="array" ref="AG4563">_xlfn.IFS(ISNUMBER(AC4563), "", ISNUMBER(SEARCH("Blank", AC4563)), "", ISERROR(AC4563), "Bad input on tab 3")</f>
        <v/>
      </c>
    </row>
    <row r="4564" spans="2:33" ht="15" customHeight="1" x14ac:dyDescent="0.75">
      <c r="B4564" s="205" t="str">
        <f>'5 Driver Data'!B4564</f>
        <v>4556</v>
      </c>
      <c r="C4564" s="193">
        <f>'5 Driver Data'!C4564</f>
        <v>0</v>
      </c>
      <c r="D4564" s="192">
        <f>'5 Driver Data'!D4564</f>
        <v>0</v>
      </c>
      <c r="E4564" s="191">
        <f>'5 Driver Data'!E4564</f>
        <v>0</v>
      </c>
      <c r="F4564" s="191">
        <f>'5 Driver Data'!F4564</f>
        <v>0</v>
      </c>
      <c r="G4564" s="191">
        <f>'5 Driver Data'!G4564</f>
        <v>0</v>
      </c>
      <c r="H4564" s="191">
        <f>'5 Driver Data'!H4564</f>
        <v>0</v>
      </c>
      <c r="I4564" s="191">
        <f>'5 Driver Data'!I4564</f>
        <v>0</v>
      </c>
      <c r="J4564" s="191">
        <f>'5 Driver Data'!J4564</f>
        <v>0</v>
      </c>
      <c r="K4564" s="206">
        <f>'5 Driver Data'!K4564</f>
        <v>0</v>
      </c>
      <c r="L4564" s="1"/>
      <c r="M4564" s="216" t="str">
        <f>IF(D4564=0,"Blank",'3 Model Input'!E$44*'3 Model Input'!E$45)</f>
        <v>Blank</v>
      </c>
      <c r="N4564" s="197" t="str">
        <f t="shared" si="730"/>
        <v>Blank</v>
      </c>
      <c r="O4564" s="197" t="str">
        <f>IF(D4564=0,"Blank",'3 Model Input'!E$49*(1-'3 Model Input'!E$51))</f>
        <v>Blank</v>
      </c>
      <c r="P4564" s="197" t="str">
        <f t="shared" si="731"/>
        <v>Blank</v>
      </c>
      <c r="Q4564" s="197" t="str">
        <f>IF(D4564=0,"Blank",IF(D4564="BEV",E4564*(1-'3 Model Input'!E$54), E4564))</f>
        <v>Blank</v>
      </c>
      <c r="R4564" s="198" t="str">
        <f>IF(D4564=0,"Blank",IF(D4564="PHEV",F4564/G4564,F4564*(1-'3 Model Input'!E$54)/G4564))</f>
        <v>Blank</v>
      </c>
      <c r="S4564" s="198" t="str">
        <f>IF(D4564=0,"Blank",IF(D4564="PHEV",MIN(M4564,E4564),MIN(M4564,(E4564*(1-'3 Model Input'!E$54)))))</f>
        <v>Blank</v>
      </c>
      <c r="T4564" s="217" t="str">
        <f t="shared" si="732"/>
        <v>Blank</v>
      </c>
      <c r="U4564" s="89"/>
      <c r="V4564" s="216" t="str">
        <f>IF(D4564=0,"Blank",P4564*'3 Model Input'!E$50)</f>
        <v>Blank</v>
      </c>
      <c r="W4564" s="197" t="str">
        <f t="shared" si="733"/>
        <v>Blank</v>
      </c>
      <c r="X4564" s="197" t="str">
        <f t="shared" si="734"/>
        <v>Blank</v>
      </c>
      <c r="Y4564" s="197" t="str">
        <f t="shared" si="735"/>
        <v>Blank</v>
      </c>
      <c r="Z4564" s="197" t="str">
        <f t="shared" si="736"/>
        <v>Blank</v>
      </c>
      <c r="AA4564" s="223" t="str" cm="1">
        <f t="array" ref="AA4564">_xlfn.IFS(ISTEXT('3 Model Input'!F$70),"Missing",ISTEXT('3 Model Input'!I$70),"Missing",ISNUMBER('3 Model Input'!K$70),'3 Model Input'!K$70*P4564)</f>
        <v>Missing</v>
      </c>
      <c r="AB4564" s="89"/>
      <c r="AC4564" s="227" t="str" cm="1">
        <f t="array" ref="AC4564">IF(D4564=0,"Blank",_xlfn.IFS('3 Model Input'!E$61=1,(V4564*G4564)/T4564,'3 Model Input'!E$61=2,(W4564*G4564)/T4564,'3 Model Input'!E$61=3,(X4564*G4564)/T4564,'3 Model Input'!E$61=4,(Y4564*G4564)/T4564,'3 Model Input'!E$61=5,(Z4564*G4564)/T4564, ISTEXT('3 Model Input'!E$61),"Missing",'3 Model Input'!E$61=6,(AA4564*G4564)/T4564))</f>
        <v>Blank</v>
      </c>
      <c r="AD4564" s="202" t="str">
        <f t="shared" si="737"/>
        <v>Blank</v>
      </c>
      <c r="AE4564" s="202" t="str">
        <f t="shared" si="738"/>
        <v>Blank</v>
      </c>
      <c r="AF4564" s="217" t="str">
        <f t="shared" si="739"/>
        <v>Blank</v>
      </c>
      <c r="AG4564" s="9" t="str" cm="1">
        <f t="array" ref="AG4564">_xlfn.IFS(ISNUMBER(AC4564), "", ISNUMBER(SEARCH("Blank", AC4564)), "", ISERROR(AC4564), "Bad input on tab 3")</f>
        <v/>
      </c>
    </row>
    <row r="4565" spans="2:33" ht="15" customHeight="1" x14ac:dyDescent="0.75">
      <c r="B4565" s="205" t="str">
        <f>'5 Driver Data'!B4565</f>
        <v>4557</v>
      </c>
      <c r="C4565" s="193">
        <f>'5 Driver Data'!C4565</f>
        <v>0</v>
      </c>
      <c r="D4565" s="192">
        <f>'5 Driver Data'!D4565</f>
        <v>0</v>
      </c>
      <c r="E4565" s="191">
        <f>'5 Driver Data'!E4565</f>
        <v>0</v>
      </c>
      <c r="F4565" s="191">
        <f>'5 Driver Data'!F4565</f>
        <v>0</v>
      </c>
      <c r="G4565" s="191">
        <f>'5 Driver Data'!G4565</f>
        <v>0</v>
      </c>
      <c r="H4565" s="191">
        <f>'5 Driver Data'!H4565</f>
        <v>0</v>
      </c>
      <c r="I4565" s="191">
        <f>'5 Driver Data'!I4565</f>
        <v>0</v>
      </c>
      <c r="J4565" s="191">
        <f>'5 Driver Data'!J4565</f>
        <v>0</v>
      </c>
      <c r="K4565" s="206">
        <f>'5 Driver Data'!K4565</f>
        <v>0</v>
      </c>
      <c r="L4565" s="1"/>
      <c r="M4565" s="216" t="str">
        <f>IF(D4565=0,"Blank",'3 Model Input'!E$44*'3 Model Input'!E$45)</f>
        <v>Blank</v>
      </c>
      <c r="N4565" s="197" t="str">
        <f t="shared" si="730"/>
        <v>Blank</v>
      </c>
      <c r="O4565" s="197" t="str">
        <f>IF(D4565=0,"Blank",'3 Model Input'!E$49*(1-'3 Model Input'!E$51))</f>
        <v>Blank</v>
      </c>
      <c r="P4565" s="197" t="str">
        <f t="shared" si="731"/>
        <v>Blank</v>
      </c>
      <c r="Q4565" s="197" t="str">
        <f>IF(D4565=0,"Blank",IF(D4565="BEV",E4565*(1-'3 Model Input'!E$54), E4565))</f>
        <v>Blank</v>
      </c>
      <c r="R4565" s="198" t="str">
        <f>IF(D4565=0,"Blank",IF(D4565="PHEV",F4565/G4565,F4565*(1-'3 Model Input'!E$54)/G4565))</f>
        <v>Blank</v>
      </c>
      <c r="S4565" s="198" t="str">
        <f>IF(D4565=0,"Blank",IF(D4565="PHEV",MIN(M4565,E4565),MIN(M4565,(E4565*(1-'3 Model Input'!E$54)))))</f>
        <v>Blank</v>
      </c>
      <c r="T4565" s="217" t="str">
        <f t="shared" si="732"/>
        <v>Blank</v>
      </c>
      <c r="U4565" s="89"/>
      <c r="V4565" s="216" t="str">
        <f>IF(D4565=0,"Blank",P4565*'3 Model Input'!E$50)</f>
        <v>Blank</v>
      </c>
      <c r="W4565" s="197" t="str">
        <f t="shared" si="733"/>
        <v>Blank</v>
      </c>
      <c r="X4565" s="197" t="str">
        <f t="shared" si="734"/>
        <v>Blank</v>
      </c>
      <c r="Y4565" s="197" t="str">
        <f t="shared" si="735"/>
        <v>Blank</v>
      </c>
      <c r="Z4565" s="197" t="str">
        <f t="shared" si="736"/>
        <v>Blank</v>
      </c>
      <c r="AA4565" s="223" t="str" cm="1">
        <f t="array" ref="AA4565">_xlfn.IFS(ISTEXT('3 Model Input'!F$70),"Missing",ISTEXT('3 Model Input'!I$70),"Missing",ISNUMBER('3 Model Input'!K$70),'3 Model Input'!K$70*P4565)</f>
        <v>Missing</v>
      </c>
      <c r="AB4565" s="89"/>
      <c r="AC4565" s="227" t="str" cm="1">
        <f t="array" ref="AC4565">IF(D4565=0,"Blank",_xlfn.IFS('3 Model Input'!E$61=1,(V4565*G4565)/T4565,'3 Model Input'!E$61=2,(W4565*G4565)/T4565,'3 Model Input'!E$61=3,(X4565*G4565)/T4565,'3 Model Input'!E$61=4,(Y4565*G4565)/T4565,'3 Model Input'!E$61=5,(Z4565*G4565)/T4565, ISTEXT('3 Model Input'!E$61),"Missing",'3 Model Input'!E$61=6,(AA4565*G4565)/T4565))</f>
        <v>Blank</v>
      </c>
      <c r="AD4565" s="202" t="str">
        <f t="shared" si="737"/>
        <v>Blank</v>
      </c>
      <c r="AE4565" s="202" t="str">
        <f t="shared" si="738"/>
        <v>Blank</v>
      </c>
      <c r="AF4565" s="217" t="str">
        <f t="shared" si="739"/>
        <v>Blank</v>
      </c>
      <c r="AG4565" s="9" t="str" cm="1">
        <f t="array" ref="AG4565">_xlfn.IFS(ISNUMBER(AC4565), "", ISNUMBER(SEARCH("Blank", AC4565)), "", ISERROR(AC4565), "Bad input on tab 3")</f>
        <v/>
      </c>
    </row>
    <row r="4566" spans="2:33" ht="15" customHeight="1" x14ac:dyDescent="0.75">
      <c r="B4566" s="205" t="str">
        <f>'5 Driver Data'!B4566</f>
        <v>4558</v>
      </c>
      <c r="C4566" s="193">
        <f>'5 Driver Data'!C4566</f>
        <v>0</v>
      </c>
      <c r="D4566" s="192">
        <f>'5 Driver Data'!D4566</f>
        <v>0</v>
      </c>
      <c r="E4566" s="191">
        <f>'5 Driver Data'!E4566</f>
        <v>0</v>
      </c>
      <c r="F4566" s="191">
        <f>'5 Driver Data'!F4566</f>
        <v>0</v>
      </c>
      <c r="G4566" s="191">
        <f>'5 Driver Data'!G4566</f>
        <v>0</v>
      </c>
      <c r="H4566" s="191">
        <f>'5 Driver Data'!H4566</f>
        <v>0</v>
      </c>
      <c r="I4566" s="191">
        <f>'5 Driver Data'!I4566</f>
        <v>0</v>
      </c>
      <c r="J4566" s="191">
        <f>'5 Driver Data'!J4566</f>
        <v>0</v>
      </c>
      <c r="K4566" s="206">
        <f>'5 Driver Data'!K4566</f>
        <v>0</v>
      </c>
      <c r="L4566" s="1"/>
      <c r="M4566" s="216" t="str">
        <f>IF(D4566=0,"Blank",'3 Model Input'!E$44*'3 Model Input'!E$45)</f>
        <v>Blank</v>
      </c>
      <c r="N4566" s="197" t="str">
        <f t="shared" si="730"/>
        <v>Blank</v>
      </c>
      <c r="O4566" s="197" t="str">
        <f>IF(D4566=0,"Blank",'3 Model Input'!E$49*(1-'3 Model Input'!E$51))</f>
        <v>Blank</v>
      </c>
      <c r="P4566" s="197" t="str">
        <f t="shared" si="731"/>
        <v>Blank</v>
      </c>
      <c r="Q4566" s="197" t="str">
        <f>IF(D4566=0,"Blank",IF(D4566="BEV",E4566*(1-'3 Model Input'!E$54), E4566))</f>
        <v>Blank</v>
      </c>
      <c r="R4566" s="198" t="str">
        <f>IF(D4566=0,"Blank",IF(D4566="PHEV",F4566/G4566,F4566*(1-'3 Model Input'!E$54)/G4566))</f>
        <v>Blank</v>
      </c>
      <c r="S4566" s="198" t="str">
        <f>IF(D4566=0,"Blank",IF(D4566="PHEV",MIN(M4566,E4566),MIN(M4566,(E4566*(1-'3 Model Input'!E$54)))))</f>
        <v>Blank</v>
      </c>
      <c r="T4566" s="217" t="str">
        <f t="shared" si="732"/>
        <v>Blank</v>
      </c>
      <c r="U4566" s="89"/>
      <c r="V4566" s="216" t="str">
        <f>IF(D4566=0,"Blank",P4566*'3 Model Input'!E$50)</f>
        <v>Blank</v>
      </c>
      <c r="W4566" s="197" t="str">
        <f t="shared" si="733"/>
        <v>Blank</v>
      </c>
      <c r="X4566" s="197" t="str">
        <f t="shared" si="734"/>
        <v>Blank</v>
      </c>
      <c r="Y4566" s="197" t="str">
        <f t="shared" si="735"/>
        <v>Blank</v>
      </c>
      <c r="Z4566" s="197" t="str">
        <f t="shared" si="736"/>
        <v>Blank</v>
      </c>
      <c r="AA4566" s="223" t="str" cm="1">
        <f t="array" ref="AA4566">_xlfn.IFS(ISTEXT('3 Model Input'!F$70),"Missing",ISTEXT('3 Model Input'!I$70),"Missing",ISNUMBER('3 Model Input'!K$70),'3 Model Input'!K$70*P4566)</f>
        <v>Missing</v>
      </c>
      <c r="AB4566" s="89"/>
      <c r="AC4566" s="227" t="str" cm="1">
        <f t="array" ref="AC4566">IF(D4566=0,"Blank",_xlfn.IFS('3 Model Input'!E$61=1,(V4566*G4566)/T4566,'3 Model Input'!E$61=2,(W4566*G4566)/T4566,'3 Model Input'!E$61=3,(X4566*G4566)/T4566,'3 Model Input'!E$61=4,(Y4566*G4566)/T4566,'3 Model Input'!E$61=5,(Z4566*G4566)/T4566, ISTEXT('3 Model Input'!E$61),"Missing",'3 Model Input'!E$61=6,(AA4566*G4566)/T4566))</f>
        <v>Blank</v>
      </c>
      <c r="AD4566" s="202" t="str">
        <f t="shared" si="737"/>
        <v>Blank</v>
      </c>
      <c r="AE4566" s="202" t="str">
        <f t="shared" si="738"/>
        <v>Blank</v>
      </c>
      <c r="AF4566" s="217" t="str">
        <f t="shared" si="739"/>
        <v>Blank</v>
      </c>
      <c r="AG4566" s="9" t="str" cm="1">
        <f t="array" ref="AG4566">_xlfn.IFS(ISNUMBER(AC4566), "", ISNUMBER(SEARCH("Blank", AC4566)), "", ISERROR(AC4566), "Bad input on tab 3")</f>
        <v/>
      </c>
    </row>
    <row r="4567" spans="2:33" ht="15" customHeight="1" x14ac:dyDescent="0.75">
      <c r="B4567" s="205" t="str">
        <f>'5 Driver Data'!B4567</f>
        <v>4559</v>
      </c>
      <c r="C4567" s="193">
        <f>'5 Driver Data'!C4567</f>
        <v>0</v>
      </c>
      <c r="D4567" s="192">
        <f>'5 Driver Data'!D4567</f>
        <v>0</v>
      </c>
      <c r="E4567" s="191">
        <f>'5 Driver Data'!E4567</f>
        <v>0</v>
      </c>
      <c r="F4567" s="191">
        <f>'5 Driver Data'!F4567</f>
        <v>0</v>
      </c>
      <c r="G4567" s="191">
        <f>'5 Driver Data'!G4567</f>
        <v>0</v>
      </c>
      <c r="H4567" s="191">
        <f>'5 Driver Data'!H4567</f>
        <v>0</v>
      </c>
      <c r="I4567" s="191">
        <f>'5 Driver Data'!I4567</f>
        <v>0</v>
      </c>
      <c r="J4567" s="191">
        <f>'5 Driver Data'!J4567</f>
        <v>0</v>
      </c>
      <c r="K4567" s="206">
        <f>'5 Driver Data'!K4567</f>
        <v>0</v>
      </c>
      <c r="L4567" s="1"/>
      <c r="M4567" s="216" t="str">
        <f>IF(D4567=0,"Blank",'3 Model Input'!E$44*'3 Model Input'!E$45)</f>
        <v>Blank</v>
      </c>
      <c r="N4567" s="197" t="str">
        <f t="shared" si="730"/>
        <v>Blank</v>
      </c>
      <c r="O4567" s="197" t="str">
        <f>IF(D4567=0,"Blank",'3 Model Input'!E$49*(1-'3 Model Input'!E$51))</f>
        <v>Blank</v>
      </c>
      <c r="P4567" s="197" t="str">
        <f t="shared" si="731"/>
        <v>Blank</v>
      </c>
      <c r="Q4567" s="197" t="str">
        <f>IF(D4567=0,"Blank",IF(D4567="BEV",E4567*(1-'3 Model Input'!E$54), E4567))</f>
        <v>Blank</v>
      </c>
      <c r="R4567" s="198" t="str">
        <f>IF(D4567=0,"Blank",IF(D4567="PHEV",F4567/G4567,F4567*(1-'3 Model Input'!E$54)/G4567))</f>
        <v>Blank</v>
      </c>
      <c r="S4567" s="198" t="str">
        <f>IF(D4567=0,"Blank",IF(D4567="PHEV",MIN(M4567,E4567),MIN(M4567,(E4567*(1-'3 Model Input'!E$54)))))</f>
        <v>Blank</v>
      </c>
      <c r="T4567" s="217" t="str">
        <f t="shared" si="732"/>
        <v>Blank</v>
      </c>
      <c r="U4567" s="89"/>
      <c r="V4567" s="216" t="str">
        <f>IF(D4567=0,"Blank",P4567*'3 Model Input'!E$50)</f>
        <v>Blank</v>
      </c>
      <c r="W4567" s="197" t="str">
        <f t="shared" si="733"/>
        <v>Blank</v>
      </c>
      <c r="X4567" s="197" t="str">
        <f t="shared" si="734"/>
        <v>Blank</v>
      </c>
      <c r="Y4567" s="197" t="str">
        <f t="shared" si="735"/>
        <v>Blank</v>
      </c>
      <c r="Z4567" s="197" t="str">
        <f t="shared" si="736"/>
        <v>Blank</v>
      </c>
      <c r="AA4567" s="223" t="str" cm="1">
        <f t="array" ref="AA4567">_xlfn.IFS(ISTEXT('3 Model Input'!F$70),"Missing",ISTEXT('3 Model Input'!I$70),"Missing",ISNUMBER('3 Model Input'!K$70),'3 Model Input'!K$70*P4567)</f>
        <v>Missing</v>
      </c>
      <c r="AB4567" s="89"/>
      <c r="AC4567" s="227" t="str" cm="1">
        <f t="array" ref="AC4567">IF(D4567=0,"Blank",_xlfn.IFS('3 Model Input'!E$61=1,(V4567*G4567)/T4567,'3 Model Input'!E$61=2,(W4567*G4567)/T4567,'3 Model Input'!E$61=3,(X4567*G4567)/T4567,'3 Model Input'!E$61=4,(Y4567*G4567)/T4567,'3 Model Input'!E$61=5,(Z4567*G4567)/T4567, ISTEXT('3 Model Input'!E$61),"Missing",'3 Model Input'!E$61=6,(AA4567*G4567)/T4567))</f>
        <v>Blank</v>
      </c>
      <c r="AD4567" s="202" t="str">
        <f t="shared" si="737"/>
        <v>Blank</v>
      </c>
      <c r="AE4567" s="202" t="str">
        <f t="shared" si="738"/>
        <v>Blank</v>
      </c>
      <c r="AF4567" s="217" t="str">
        <f t="shared" si="739"/>
        <v>Blank</v>
      </c>
      <c r="AG4567" s="9" t="str" cm="1">
        <f t="array" ref="AG4567">_xlfn.IFS(ISNUMBER(AC4567), "", ISNUMBER(SEARCH("Blank", AC4567)), "", ISERROR(AC4567), "Bad input on tab 3")</f>
        <v/>
      </c>
    </row>
    <row r="4568" spans="2:33" ht="15" customHeight="1" x14ac:dyDescent="0.75">
      <c r="B4568" s="205" t="str">
        <f>'5 Driver Data'!B4568</f>
        <v>4560</v>
      </c>
      <c r="C4568" s="193">
        <f>'5 Driver Data'!C4568</f>
        <v>0</v>
      </c>
      <c r="D4568" s="192">
        <f>'5 Driver Data'!D4568</f>
        <v>0</v>
      </c>
      <c r="E4568" s="191">
        <f>'5 Driver Data'!E4568</f>
        <v>0</v>
      </c>
      <c r="F4568" s="191">
        <f>'5 Driver Data'!F4568</f>
        <v>0</v>
      </c>
      <c r="G4568" s="191">
        <f>'5 Driver Data'!G4568</f>
        <v>0</v>
      </c>
      <c r="H4568" s="191">
        <f>'5 Driver Data'!H4568</f>
        <v>0</v>
      </c>
      <c r="I4568" s="191">
        <f>'5 Driver Data'!I4568</f>
        <v>0</v>
      </c>
      <c r="J4568" s="191">
        <f>'5 Driver Data'!J4568</f>
        <v>0</v>
      </c>
      <c r="K4568" s="206">
        <f>'5 Driver Data'!K4568</f>
        <v>0</v>
      </c>
      <c r="L4568" s="1"/>
      <c r="M4568" s="216" t="str">
        <f>IF(D4568=0,"Blank",'3 Model Input'!E$44*'3 Model Input'!E$45)</f>
        <v>Blank</v>
      </c>
      <c r="N4568" s="197" t="str">
        <f t="shared" si="730"/>
        <v>Blank</v>
      </c>
      <c r="O4568" s="197" t="str">
        <f>IF(D4568=0,"Blank",'3 Model Input'!E$49*(1-'3 Model Input'!E$51))</f>
        <v>Blank</v>
      </c>
      <c r="P4568" s="197" t="str">
        <f t="shared" si="731"/>
        <v>Blank</v>
      </c>
      <c r="Q4568" s="197" t="str">
        <f>IF(D4568=0,"Blank",IF(D4568="BEV",E4568*(1-'3 Model Input'!E$54), E4568))</f>
        <v>Blank</v>
      </c>
      <c r="R4568" s="198" t="str">
        <f>IF(D4568=0,"Blank",IF(D4568="PHEV",F4568/G4568,F4568*(1-'3 Model Input'!E$54)/G4568))</f>
        <v>Blank</v>
      </c>
      <c r="S4568" s="198" t="str">
        <f>IF(D4568=0,"Blank",IF(D4568="PHEV",MIN(M4568,E4568),MIN(M4568,(E4568*(1-'3 Model Input'!E$54)))))</f>
        <v>Blank</v>
      </c>
      <c r="T4568" s="217" t="str">
        <f t="shared" si="732"/>
        <v>Blank</v>
      </c>
      <c r="U4568" s="89"/>
      <c r="V4568" s="216" t="str">
        <f>IF(D4568=0,"Blank",P4568*'3 Model Input'!E$50)</f>
        <v>Blank</v>
      </c>
      <c r="W4568" s="197" t="str">
        <f t="shared" si="733"/>
        <v>Blank</v>
      </c>
      <c r="X4568" s="197" t="str">
        <f t="shared" si="734"/>
        <v>Blank</v>
      </c>
      <c r="Y4568" s="197" t="str">
        <f t="shared" si="735"/>
        <v>Blank</v>
      </c>
      <c r="Z4568" s="197" t="str">
        <f t="shared" si="736"/>
        <v>Blank</v>
      </c>
      <c r="AA4568" s="223" t="str" cm="1">
        <f t="array" ref="AA4568">_xlfn.IFS(ISTEXT('3 Model Input'!F$70),"Missing",ISTEXT('3 Model Input'!I$70),"Missing",ISNUMBER('3 Model Input'!K$70),'3 Model Input'!K$70*P4568)</f>
        <v>Missing</v>
      </c>
      <c r="AB4568" s="89"/>
      <c r="AC4568" s="227" t="str" cm="1">
        <f t="array" ref="AC4568">IF(D4568=0,"Blank",_xlfn.IFS('3 Model Input'!E$61=1,(V4568*G4568)/T4568,'3 Model Input'!E$61=2,(W4568*G4568)/T4568,'3 Model Input'!E$61=3,(X4568*G4568)/T4568,'3 Model Input'!E$61=4,(Y4568*G4568)/T4568,'3 Model Input'!E$61=5,(Z4568*G4568)/T4568, ISTEXT('3 Model Input'!E$61),"Missing",'3 Model Input'!E$61=6,(AA4568*G4568)/T4568))</f>
        <v>Blank</v>
      </c>
      <c r="AD4568" s="202" t="str">
        <f t="shared" si="737"/>
        <v>Blank</v>
      </c>
      <c r="AE4568" s="202" t="str">
        <f t="shared" si="738"/>
        <v>Blank</v>
      </c>
      <c r="AF4568" s="217" t="str">
        <f t="shared" si="739"/>
        <v>Blank</v>
      </c>
      <c r="AG4568" s="9" t="str" cm="1">
        <f t="array" ref="AG4568">_xlfn.IFS(ISNUMBER(AC4568), "", ISNUMBER(SEARCH("Blank", AC4568)), "", ISERROR(AC4568), "Bad input on tab 3")</f>
        <v/>
      </c>
    </row>
    <row r="4569" spans="2:33" ht="15" customHeight="1" x14ac:dyDescent="0.75">
      <c r="B4569" s="205" t="str">
        <f>'5 Driver Data'!B4569</f>
        <v>4561</v>
      </c>
      <c r="C4569" s="193">
        <f>'5 Driver Data'!C4569</f>
        <v>0</v>
      </c>
      <c r="D4569" s="192">
        <f>'5 Driver Data'!D4569</f>
        <v>0</v>
      </c>
      <c r="E4569" s="191">
        <f>'5 Driver Data'!E4569</f>
        <v>0</v>
      </c>
      <c r="F4569" s="191">
        <f>'5 Driver Data'!F4569</f>
        <v>0</v>
      </c>
      <c r="G4569" s="191">
        <f>'5 Driver Data'!G4569</f>
        <v>0</v>
      </c>
      <c r="H4569" s="191">
        <f>'5 Driver Data'!H4569</f>
        <v>0</v>
      </c>
      <c r="I4569" s="191">
        <f>'5 Driver Data'!I4569</f>
        <v>0</v>
      </c>
      <c r="J4569" s="191">
        <f>'5 Driver Data'!J4569</f>
        <v>0</v>
      </c>
      <c r="K4569" s="206">
        <f>'5 Driver Data'!K4569</f>
        <v>0</v>
      </c>
      <c r="L4569" s="1"/>
      <c r="M4569" s="216" t="str">
        <f>IF(D4569=0,"Blank",'3 Model Input'!E$44*'3 Model Input'!E$45)</f>
        <v>Blank</v>
      </c>
      <c r="N4569" s="197" t="str">
        <f t="shared" si="730"/>
        <v>Blank</v>
      </c>
      <c r="O4569" s="197" t="str">
        <f>IF(D4569=0,"Blank",'3 Model Input'!E$49*(1-'3 Model Input'!E$51))</f>
        <v>Blank</v>
      </c>
      <c r="P4569" s="197" t="str">
        <f t="shared" si="731"/>
        <v>Blank</v>
      </c>
      <c r="Q4569" s="197" t="str">
        <f>IF(D4569=0,"Blank",IF(D4569="BEV",E4569*(1-'3 Model Input'!E$54), E4569))</f>
        <v>Blank</v>
      </c>
      <c r="R4569" s="198" t="str">
        <f>IF(D4569=0,"Blank",IF(D4569="PHEV",F4569/G4569,F4569*(1-'3 Model Input'!E$54)/G4569))</f>
        <v>Blank</v>
      </c>
      <c r="S4569" s="198" t="str">
        <f>IF(D4569=0,"Blank",IF(D4569="PHEV",MIN(M4569,E4569),MIN(M4569,(E4569*(1-'3 Model Input'!E$54)))))</f>
        <v>Blank</v>
      </c>
      <c r="T4569" s="217" t="str">
        <f t="shared" si="732"/>
        <v>Blank</v>
      </c>
      <c r="U4569" s="89"/>
      <c r="V4569" s="216" t="str">
        <f>IF(D4569=0,"Blank",P4569*'3 Model Input'!E$50)</f>
        <v>Blank</v>
      </c>
      <c r="W4569" s="197" t="str">
        <f t="shared" si="733"/>
        <v>Blank</v>
      </c>
      <c r="X4569" s="197" t="str">
        <f t="shared" si="734"/>
        <v>Blank</v>
      </c>
      <c r="Y4569" s="197" t="str">
        <f t="shared" si="735"/>
        <v>Blank</v>
      </c>
      <c r="Z4569" s="197" t="str">
        <f t="shared" si="736"/>
        <v>Blank</v>
      </c>
      <c r="AA4569" s="223" t="str" cm="1">
        <f t="array" ref="AA4569">_xlfn.IFS(ISTEXT('3 Model Input'!F$70),"Missing",ISTEXT('3 Model Input'!I$70),"Missing",ISNUMBER('3 Model Input'!K$70),'3 Model Input'!K$70*P4569)</f>
        <v>Missing</v>
      </c>
      <c r="AB4569" s="89"/>
      <c r="AC4569" s="227" t="str" cm="1">
        <f t="array" ref="AC4569">IF(D4569=0,"Blank",_xlfn.IFS('3 Model Input'!E$61=1,(V4569*G4569)/T4569,'3 Model Input'!E$61=2,(W4569*G4569)/T4569,'3 Model Input'!E$61=3,(X4569*G4569)/T4569,'3 Model Input'!E$61=4,(Y4569*G4569)/T4569,'3 Model Input'!E$61=5,(Z4569*G4569)/T4569, ISTEXT('3 Model Input'!E$61),"Missing",'3 Model Input'!E$61=6,(AA4569*G4569)/T4569))</f>
        <v>Blank</v>
      </c>
      <c r="AD4569" s="202" t="str">
        <f t="shared" si="737"/>
        <v>Blank</v>
      </c>
      <c r="AE4569" s="202" t="str">
        <f t="shared" si="738"/>
        <v>Blank</v>
      </c>
      <c r="AF4569" s="217" t="str">
        <f t="shared" si="739"/>
        <v>Blank</v>
      </c>
      <c r="AG4569" s="9" t="str" cm="1">
        <f t="array" ref="AG4569">_xlfn.IFS(ISNUMBER(AC4569), "", ISNUMBER(SEARCH("Blank", AC4569)), "", ISERROR(AC4569), "Bad input on tab 3")</f>
        <v/>
      </c>
    </row>
    <row r="4570" spans="2:33" ht="15" customHeight="1" x14ac:dyDescent="0.75">
      <c r="B4570" s="205" t="str">
        <f>'5 Driver Data'!B4570</f>
        <v>4562</v>
      </c>
      <c r="C4570" s="193">
        <f>'5 Driver Data'!C4570</f>
        <v>0</v>
      </c>
      <c r="D4570" s="192">
        <f>'5 Driver Data'!D4570</f>
        <v>0</v>
      </c>
      <c r="E4570" s="191">
        <f>'5 Driver Data'!E4570</f>
        <v>0</v>
      </c>
      <c r="F4570" s="191">
        <f>'5 Driver Data'!F4570</f>
        <v>0</v>
      </c>
      <c r="G4570" s="191">
        <f>'5 Driver Data'!G4570</f>
        <v>0</v>
      </c>
      <c r="H4570" s="191">
        <f>'5 Driver Data'!H4570</f>
        <v>0</v>
      </c>
      <c r="I4570" s="191">
        <f>'5 Driver Data'!I4570</f>
        <v>0</v>
      </c>
      <c r="J4570" s="191">
        <f>'5 Driver Data'!J4570</f>
        <v>0</v>
      </c>
      <c r="K4570" s="206">
        <f>'5 Driver Data'!K4570</f>
        <v>0</v>
      </c>
      <c r="L4570" s="1"/>
      <c r="M4570" s="216" t="str">
        <f>IF(D4570=0,"Blank",'3 Model Input'!E$44*'3 Model Input'!E$45)</f>
        <v>Blank</v>
      </c>
      <c r="N4570" s="197" t="str">
        <f t="shared" si="730"/>
        <v>Blank</v>
      </c>
      <c r="O4570" s="197" t="str">
        <f>IF(D4570=0,"Blank",'3 Model Input'!E$49*(1-'3 Model Input'!E$51))</f>
        <v>Blank</v>
      </c>
      <c r="P4570" s="197" t="str">
        <f t="shared" si="731"/>
        <v>Blank</v>
      </c>
      <c r="Q4570" s="197" t="str">
        <f>IF(D4570=0,"Blank",IF(D4570="BEV",E4570*(1-'3 Model Input'!E$54), E4570))</f>
        <v>Blank</v>
      </c>
      <c r="R4570" s="198" t="str">
        <f>IF(D4570=0,"Blank",IF(D4570="PHEV",F4570/G4570,F4570*(1-'3 Model Input'!E$54)/G4570))</f>
        <v>Blank</v>
      </c>
      <c r="S4570" s="198" t="str">
        <f>IF(D4570=0,"Blank",IF(D4570="PHEV",MIN(M4570,E4570),MIN(M4570,(E4570*(1-'3 Model Input'!E$54)))))</f>
        <v>Blank</v>
      </c>
      <c r="T4570" s="217" t="str">
        <f t="shared" si="732"/>
        <v>Blank</v>
      </c>
      <c r="U4570" s="89"/>
      <c r="V4570" s="216" t="str">
        <f>IF(D4570=0,"Blank",P4570*'3 Model Input'!E$50)</f>
        <v>Blank</v>
      </c>
      <c r="W4570" s="197" t="str">
        <f t="shared" si="733"/>
        <v>Blank</v>
      </c>
      <c r="X4570" s="197" t="str">
        <f t="shared" si="734"/>
        <v>Blank</v>
      </c>
      <c r="Y4570" s="197" t="str">
        <f t="shared" si="735"/>
        <v>Blank</v>
      </c>
      <c r="Z4570" s="197" t="str">
        <f t="shared" si="736"/>
        <v>Blank</v>
      </c>
      <c r="AA4570" s="223" t="str" cm="1">
        <f t="array" ref="AA4570">_xlfn.IFS(ISTEXT('3 Model Input'!F$70),"Missing",ISTEXT('3 Model Input'!I$70),"Missing",ISNUMBER('3 Model Input'!K$70),'3 Model Input'!K$70*P4570)</f>
        <v>Missing</v>
      </c>
      <c r="AB4570" s="89"/>
      <c r="AC4570" s="227" t="str" cm="1">
        <f t="array" ref="AC4570">IF(D4570=0,"Blank",_xlfn.IFS('3 Model Input'!E$61=1,(V4570*G4570)/T4570,'3 Model Input'!E$61=2,(W4570*G4570)/T4570,'3 Model Input'!E$61=3,(X4570*G4570)/T4570,'3 Model Input'!E$61=4,(Y4570*G4570)/T4570,'3 Model Input'!E$61=5,(Z4570*G4570)/T4570, ISTEXT('3 Model Input'!E$61),"Missing",'3 Model Input'!E$61=6,(AA4570*G4570)/T4570))</f>
        <v>Blank</v>
      </c>
      <c r="AD4570" s="202" t="str">
        <f t="shared" si="737"/>
        <v>Blank</v>
      </c>
      <c r="AE4570" s="202" t="str">
        <f t="shared" si="738"/>
        <v>Blank</v>
      </c>
      <c r="AF4570" s="217" t="str">
        <f t="shared" si="739"/>
        <v>Blank</v>
      </c>
      <c r="AG4570" s="9" t="str" cm="1">
        <f t="array" ref="AG4570">_xlfn.IFS(ISNUMBER(AC4570), "", ISNUMBER(SEARCH("Blank", AC4570)), "", ISERROR(AC4570), "Bad input on tab 3")</f>
        <v/>
      </c>
    </row>
    <row r="4571" spans="2:33" ht="15" customHeight="1" x14ac:dyDescent="0.75">
      <c r="B4571" s="205" t="str">
        <f>'5 Driver Data'!B4571</f>
        <v>4563</v>
      </c>
      <c r="C4571" s="193">
        <f>'5 Driver Data'!C4571</f>
        <v>0</v>
      </c>
      <c r="D4571" s="192">
        <f>'5 Driver Data'!D4571</f>
        <v>0</v>
      </c>
      <c r="E4571" s="191">
        <f>'5 Driver Data'!E4571</f>
        <v>0</v>
      </c>
      <c r="F4571" s="191">
        <f>'5 Driver Data'!F4571</f>
        <v>0</v>
      </c>
      <c r="G4571" s="191">
        <f>'5 Driver Data'!G4571</f>
        <v>0</v>
      </c>
      <c r="H4571" s="191">
        <f>'5 Driver Data'!H4571</f>
        <v>0</v>
      </c>
      <c r="I4571" s="191">
        <f>'5 Driver Data'!I4571</f>
        <v>0</v>
      </c>
      <c r="J4571" s="191">
        <f>'5 Driver Data'!J4571</f>
        <v>0</v>
      </c>
      <c r="K4571" s="206">
        <f>'5 Driver Data'!K4571</f>
        <v>0</v>
      </c>
      <c r="L4571" s="1"/>
      <c r="M4571" s="216" t="str">
        <f>IF(D4571=0,"Blank",'3 Model Input'!E$44*'3 Model Input'!E$45)</f>
        <v>Blank</v>
      </c>
      <c r="N4571" s="197" t="str">
        <f t="shared" si="730"/>
        <v>Blank</v>
      </c>
      <c r="O4571" s="197" t="str">
        <f>IF(D4571=0,"Blank",'3 Model Input'!E$49*(1-'3 Model Input'!E$51))</f>
        <v>Blank</v>
      </c>
      <c r="P4571" s="197" t="str">
        <f t="shared" si="731"/>
        <v>Blank</v>
      </c>
      <c r="Q4571" s="197" t="str">
        <f>IF(D4571=0,"Blank",IF(D4571="BEV",E4571*(1-'3 Model Input'!E$54), E4571))</f>
        <v>Blank</v>
      </c>
      <c r="R4571" s="198" t="str">
        <f>IF(D4571=0,"Blank",IF(D4571="PHEV",F4571/G4571,F4571*(1-'3 Model Input'!E$54)/G4571))</f>
        <v>Blank</v>
      </c>
      <c r="S4571" s="198" t="str">
        <f>IF(D4571=0,"Blank",IF(D4571="PHEV",MIN(M4571,E4571),MIN(M4571,(E4571*(1-'3 Model Input'!E$54)))))</f>
        <v>Blank</v>
      </c>
      <c r="T4571" s="217" t="str">
        <f t="shared" si="732"/>
        <v>Blank</v>
      </c>
      <c r="U4571" s="89"/>
      <c r="V4571" s="216" t="str">
        <f>IF(D4571=0,"Blank",P4571*'3 Model Input'!E$50)</f>
        <v>Blank</v>
      </c>
      <c r="W4571" s="197" t="str">
        <f t="shared" si="733"/>
        <v>Blank</v>
      </c>
      <c r="X4571" s="197" t="str">
        <f t="shared" si="734"/>
        <v>Blank</v>
      </c>
      <c r="Y4571" s="197" t="str">
        <f t="shared" si="735"/>
        <v>Blank</v>
      </c>
      <c r="Z4571" s="197" t="str">
        <f t="shared" si="736"/>
        <v>Blank</v>
      </c>
      <c r="AA4571" s="223" t="str" cm="1">
        <f t="array" ref="AA4571">_xlfn.IFS(ISTEXT('3 Model Input'!F$70),"Missing",ISTEXT('3 Model Input'!I$70),"Missing",ISNUMBER('3 Model Input'!K$70),'3 Model Input'!K$70*P4571)</f>
        <v>Missing</v>
      </c>
      <c r="AB4571" s="89"/>
      <c r="AC4571" s="227" t="str" cm="1">
        <f t="array" ref="AC4571">IF(D4571=0,"Blank",_xlfn.IFS('3 Model Input'!E$61=1,(V4571*G4571)/T4571,'3 Model Input'!E$61=2,(W4571*G4571)/T4571,'3 Model Input'!E$61=3,(X4571*G4571)/T4571,'3 Model Input'!E$61=4,(Y4571*G4571)/T4571,'3 Model Input'!E$61=5,(Z4571*G4571)/T4571, ISTEXT('3 Model Input'!E$61),"Missing",'3 Model Input'!E$61=6,(AA4571*G4571)/T4571))</f>
        <v>Blank</v>
      </c>
      <c r="AD4571" s="202" t="str">
        <f t="shared" si="737"/>
        <v>Blank</v>
      </c>
      <c r="AE4571" s="202" t="str">
        <f t="shared" si="738"/>
        <v>Blank</v>
      </c>
      <c r="AF4571" s="217" t="str">
        <f t="shared" si="739"/>
        <v>Blank</v>
      </c>
      <c r="AG4571" s="9" t="str" cm="1">
        <f t="array" ref="AG4571">_xlfn.IFS(ISNUMBER(AC4571), "", ISNUMBER(SEARCH("Blank", AC4571)), "", ISERROR(AC4571), "Bad input on tab 3")</f>
        <v/>
      </c>
    </row>
    <row r="4572" spans="2:33" ht="15" customHeight="1" x14ac:dyDescent="0.75">
      <c r="B4572" s="205" t="str">
        <f>'5 Driver Data'!B4572</f>
        <v>4564</v>
      </c>
      <c r="C4572" s="193">
        <f>'5 Driver Data'!C4572</f>
        <v>0</v>
      </c>
      <c r="D4572" s="192">
        <f>'5 Driver Data'!D4572</f>
        <v>0</v>
      </c>
      <c r="E4572" s="191">
        <f>'5 Driver Data'!E4572</f>
        <v>0</v>
      </c>
      <c r="F4572" s="191">
        <f>'5 Driver Data'!F4572</f>
        <v>0</v>
      </c>
      <c r="G4572" s="191">
        <f>'5 Driver Data'!G4572</f>
        <v>0</v>
      </c>
      <c r="H4572" s="191">
        <f>'5 Driver Data'!H4572</f>
        <v>0</v>
      </c>
      <c r="I4572" s="191">
        <f>'5 Driver Data'!I4572</f>
        <v>0</v>
      </c>
      <c r="J4572" s="191">
        <f>'5 Driver Data'!J4572</f>
        <v>0</v>
      </c>
      <c r="K4572" s="206">
        <f>'5 Driver Data'!K4572</f>
        <v>0</v>
      </c>
      <c r="L4572" s="1"/>
      <c r="M4572" s="216" t="str">
        <f>IF(D4572=0,"Blank",'3 Model Input'!E$44*'3 Model Input'!E$45)</f>
        <v>Blank</v>
      </c>
      <c r="N4572" s="197" t="str">
        <f t="shared" si="730"/>
        <v>Blank</v>
      </c>
      <c r="O4572" s="197" t="str">
        <f>IF(D4572=0,"Blank",'3 Model Input'!E$49*(1-'3 Model Input'!E$51))</f>
        <v>Blank</v>
      </c>
      <c r="P4572" s="197" t="str">
        <f t="shared" si="731"/>
        <v>Blank</v>
      </c>
      <c r="Q4572" s="197" t="str">
        <f>IF(D4572=0,"Blank",IF(D4572="BEV",E4572*(1-'3 Model Input'!E$54), E4572))</f>
        <v>Blank</v>
      </c>
      <c r="R4572" s="198" t="str">
        <f>IF(D4572=0,"Blank",IF(D4572="PHEV",F4572/G4572,F4572*(1-'3 Model Input'!E$54)/G4572))</f>
        <v>Blank</v>
      </c>
      <c r="S4572" s="198" t="str">
        <f>IF(D4572=0,"Blank",IF(D4572="PHEV",MIN(M4572,E4572),MIN(M4572,(E4572*(1-'3 Model Input'!E$54)))))</f>
        <v>Blank</v>
      </c>
      <c r="T4572" s="217" t="str">
        <f t="shared" si="732"/>
        <v>Blank</v>
      </c>
      <c r="U4572" s="89"/>
      <c r="V4572" s="216" t="str">
        <f>IF(D4572=0,"Blank",P4572*'3 Model Input'!E$50)</f>
        <v>Blank</v>
      </c>
      <c r="W4572" s="197" t="str">
        <f t="shared" si="733"/>
        <v>Blank</v>
      </c>
      <c r="X4572" s="197" t="str">
        <f t="shared" si="734"/>
        <v>Blank</v>
      </c>
      <c r="Y4572" s="197" t="str">
        <f t="shared" si="735"/>
        <v>Blank</v>
      </c>
      <c r="Z4572" s="197" t="str">
        <f t="shared" si="736"/>
        <v>Blank</v>
      </c>
      <c r="AA4572" s="223" t="str" cm="1">
        <f t="array" ref="AA4572">_xlfn.IFS(ISTEXT('3 Model Input'!F$70),"Missing",ISTEXT('3 Model Input'!I$70),"Missing",ISNUMBER('3 Model Input'!K$70),'3 Model Input'!K$70*P4572)</f>
        <v>Missing</v>
      </c>
      <c r="AB4572" s="89"/>
      <c r="AC4572" s="227" t="str" cm="1">
        <f t="array" ref="AC4572">IF(D4572=0,"Blank",_xlfn.IFS('3 Model Input'!E$61=1,(V4572*G4572)/T4572,'3 Model Input'!E$61=2,(W4572*G4572)/T4572,'3 Model Input'!E$61=3,(X4572*G4572)/T4572,'3 Model Input'!E$61=4,(Y4572*G4572)/T4572,'3 Model Input'!E$61=5,(Z4572*G4572)/T4572, ISTEXT('3 Model Input'!E$61),"Missing",'3 Model Input'!E$61=6,(AA4572*G4572)/T4572))</f>
        <v>Blank</v>
      </c>
      <c r="AD4572" s="202" t="str">
        <f t="shared" si="737"/>
        <v>Blank</v>
      </c>
      <c r="AE4572" s="202" t="str">
        <f t="shared" si="738"/>
        <v>Blank</v>
      </c>
      <c r="AF4572" s="217" t="str">
        <f t="shared" si="739"/>
        <v>Blank</v>
      </c>
      <c r="AG4572" s="9" t="str" cm="1">
        <f t="array" ref="AG4572">_xlfn.IFS(ISNUMBER(AC4572), "", ISNUMBER(SEARCH("Blank", AC4572)), "", ISERROR(AC4572), "Bad input on tab 3")</f>
        <v/>
      </c>
    </row>
    <row r="4573" spans="2:33" ht="15" customHeight="1" x14ac:dyDescent="0.75">
      <c r="B4573" s="205" t="str">
        <f>'5 Driver Data'!B4573</f>
        <v>4565</v>
      </c>
      <c r="C4573" s="193">
        <f>'5 Driver Data'!C4573</f>
        <v>0</v>
      </c>
      <c r="D4573" s="192">
        <f>'5 Driver Data'!D4573</f>
        <v>0</v>
      </c>
      <c r="E4573" s="191">
        <f>'5 Driver Data'!E4573</f>
        <v>0</v>
      </c>
      <c r="F4573" s="191">
        <f>'5 Driver Data'!F4573</f>
        <v>0</v>
      </c>
      <c r="G4573" s="191">
        <f>'5 Driver Data'!G4573</f>
        <v>0</v>
      </c>
      <c r="H4573" s="191">
        <f>'5 Driver Data'!H4573</f>
        <v>0</v>
      </c>
      <c r="I4573" s="191">
        <f>'5 Driver Data'!I4573</f>
        <v>0</v>
      </c>
      <c r="J4573" s="191">
        <f>'5 Driver Data'!J4573</f>
        <v>0</v>
      </c>
      <c r="K4573" s="206">
        <f>'5 Driver Data'!K4573</f>
        <v>0</v>
      </c>
      <c r="L4573" s="1"/>
      <c r="M4573" s="216" t="str">
        <f>IF(D4573=0,"Blank",'3 Model Input'!E$44*'3 Model Input'!E$45)</f>
        <v>Blank</v>
      </c>
      <c r="N4573" s="197" t="str">
        <f t="shared" si="730"/>
        <v>Blank</v>
      </c>
      <c r="O4573" s="197" t="str">
        <f>IF(D4573=0,"Blank",'3 Model Input'!E$49*(1-'3 Model Input'!E$51))</f>
        <v>Blank</v>
      </c>
      <c r="P4573" s="197" t="str">
        <f t="shared" si="731"/>
        <v>Blank</v>
      </c>
      <c r="Q4573" s="197" t="str">
        <f>IF(D4573=0,"Blank",IF(D4573="BEV",E4573*(1-'3 Model Input'!E$54), E4573))</f>
        <v>Blank</v>
      </c>
      <c r="R4573" s="198" t="str">
        <f>IF(D4573=0,"Blank",IF(D4573="PHEV",F4573/G4573,F4573*(1-'3 Model Input'!E$54)/G4573))</f>
        <v>Blank</v>
      </c>
      <c r="S4573" s="198" t="str">
        <f>IF(D4573=0,"Blank",IF(D4573="PHEV",MIN(M4573,E4573),MIN(M4573,(E4573*(1-'3 Model Input'!E$54)))))</f>
        <v>Blank</v>
      </c>
      <c r="T4573" s="217" t="str">
        <f t="shared" si="732"/>
        <v>Blank</v>
      </c>
      <c r="U4573" s="89"/>
      <c r="V4573" s="216" t="str">
        <f>IF(D4573=0,"Blank",P4573*'3 Model Input'!E$50)</f>
        <v>Blank</v>
      </c>
      <c r="W4573" s="197" t="str">
        <f t="shared" si="733"/>
        <v>Blank</v>
      </c>
      <c r="X4573" s="197" t="str">
        <f t="shared" si="734"/>
        <v>Blank</v>
      </c>
      <c r="Y4573" s="197" t="str">
        <f t="shared" si="735"/>
        <v>Blank</v>
      </c>
      <c r="Z4573" s="197" t="str">
        <f t="shared" si="736"/>
        <v>Blank</v>
      </c>
      <c r="AA4573" s="223" t="str" cm="1">
        <f t="array" ref="AA4573">_xlfn.IFS(ISTEXT('3 Model Input'!F$70),"Missing",ISTEXT('3 Model Input'!I$70),"Missing",ISNUMBER('3 Model Input'!K$70),'3 Model Input'!K$70*P4573)</f>
        <v>Missing</v>
      </c>
      <c r="AB4573" s="89"/>
      <c r="AC4573" s="227" t="str" cm="1">
        <f t="array" ref="AC4573">IF(D4573=0,"Blank",_xlfn.IFS('3 Model Input'!E$61=1,(V4573*G4573)/T4573,'3 Model Input'!E$61=2,(W4573*G4573)/T4573,'3 Model Input'!E$61=3,(X4573*G4573)/T4573,'3 Model Input'!E$61=4,(Y4573*G4573)/T4573,'3 Model Input'!E$61=5,(Z4573*G4573)/T4573, ISTEXT('3 Model Input'!E$61),"Missing",'3 Model Input'!E$61=6,(AA4573*G4573)/T4573))</f>
        <v>Blank</v>
      </c>
      <c r="AD4573" s="202" t="str">
        <f t="shared" si="737"/>
        <v>Blank</v>
      </c>
      <c r="AE4573" s="202" t="str">
        <f t="shared" si="738"/>
        <v>Blank</v>
      </c>
      <c r="AF4573" s="217" t="str">
        <f t="shared" si="739"/>
        <v>Blank</v>
      </c>
      <c r="AG4573" s="9" t="str" cm="1">
        <f t="array" ref="AG4573">_xlfn.IFS(ISNUMBER(AC4573), "", ISNUMBER(SEARCH("Blank", AC4573)), "", ISERROR(AC4573), "Bad input on tab 3")</f>
        <v/>
      </c>
    </row>
    <row r="4574" spans="2:33" ht="15" customHeight="1" x14ac:dyDescent="0.75">
      <c r="B4574" s="205" t="str">
        <f>'5 Driver Data'!B4574</f>
        <v>4566</v>
      </c>
      <c r="C4574" s="193">
        <f>'5 Driver Data'!C4574</f>
        <v>0</v>
      </c>
      <c r="D4574" s="192">
        <f>'5 Driver Data'!D4574</f>
        <v>0</v>
      </c>
      <c r="E4574" s="191">
        <f>'5 Driver Data'!E4574</f>
        <v>0</v>
      </c>
      <c r="F4574" s="191">
        <f>'5 Driver Data'!F4574</f>
        <v>0</v>
      </c>
      <c r="G4574" s="191">
        <f>'5 Driver Data'!G4574</f>
        <v>0</v>
      </c>
      <c r="H4574" s="191">
        <f>'5 Driver Data'!H4574</f>
        <v>0</v>
      </c>
      <c r="I4574" s="191">
        <f>'5 Driver Data'!I4574</f>
        <v>0</v>
      </c>
      <c r="J4574" s="191">
        <f>'5 Driver Data'!J4574</f>
        <v>0</v>
      </c>
      <c r="K4574" s="206">
        <f>'5 Driver Data'!K4574</f>
        <v>0</v>
      </c>
      <c r="L4574" s="1"/>
      <c r="M4574" s="216" t="str">
        <f>IF(D4574=0,"Blank",'3 Model Input'!E$44*'3 Model Input'!E$45)</f>
        <v>Blank</v>
      </c>
      <c r="N4574" s="197" t="str">
        <f t="shared" si="730"/>
        <v>Blank</v>
      </c>
      <c r="O4574" s="197" t="str">
        <f>IF(D4574=0,"Blank",'3 Model Input'!E$49*(1-'3 Model Input'!E$51))</f>
        <v>Blank</v>
      </c>
      <c r="P4574" s="197" t="str">
        <f t="shared" si="731"/>
        <v>Blank</v>
      </c>
      <c r="Q4574" s="197" t="str">
        <f>IF(D4574=0,"Blank",IF(D4574="BEV",E4574*(1-'3 Model Input'!E$54), E4574))</f>
        <v>Blank</v>
      </c>
      <c r="R4574" s="198" t="str">
        <f>IF(D4574=0,"Blank",IF(D4574="PHEV",F4574/G4574,F4574*(1-'3 Model Input'!E$54)/G4574))</f>
        <v>Blank</v>
      </c>
      <c r="S4574" s="198" t="str">
        <f>IF(D4574=0,"Blank",IF(D4574="PHEV",MIN(M4574,E4574),MIN(M4574,(E4574*(1-'3 Model Input'!E$54)))))</f>
        <v>Blank</v>
      </c>
      <c r="T4574" s="217" t="str">
        <f t="shared" si="732"/>
        <v>Blank</v>
      </c>
      <c r="U4574" s="89"/>
      <c r="V4574" s="216" t="str">
        <f>IF(D4574=0,"Blank",P4574*'3 Model Input'!E$50)</f>
        <v>Blank</v>
      </c>
      <c r="W4574" s="197" t="str">
        <f t="shared" si="733"/>
        <v>Blank</v>
      </c>
      <c r="X4574" s="197" t="str">
        <f t="shared" si="734"/>
        <v>Blank</v>
      </c>
      <c r="Y4574" s="197" t="str">
        <f t="shared" si="735"/>
        <v>Blank</v>
      </c>
      <c r="Z4574" s="197" t="str">
        <f t="shared" si="736"/>
        <v>Blank</v>
      </c>
      <c r="AA4574" s="223" t="str" cm="1">
        <f t="array" ref="AA4574">_xlfn.IFS(ISTEXT('3 Model Input'!F$70),"Missing",ISTEXT('3 Model Input'!I$70),"Missing",ISNUMBER('3 Model Input'!K$70),'3 Model Input'!K$70*P4574)</f>
        <v>Missing</v>
      </c>
      <c r="AB4574" s="89"/>
      <c r="AC4574" s="227" t="str" cm="1">
        <f t="array" ref="AC4574">IF(D4574=0,"Blank",_xlfn.IFS('3 Model Input'!E$61=1,(V4574*G4574)/T4574,'3 Model Input'!E$61=2,(W4574*G4574)/T4574,'3 Model Input'!E$61=3,(X4574*G4574)/T4574,'3 Model Input'!E$61=4,(Y4574*G4574)/T4574,'3 Model Input'!E$61=5,(Z4574*G4574)/T4574, ISTEXT('3 Model Input'!E$61),"Missing",'3 Model Input'!E$61=6,(AA4574*G4574)/T4574))</f>
        <v>Blank</v>
      </c>
      <c r="AD4574" s="202" t="str">
        <f t="shared" si="737"/>
        <v>Blank</v>
      </c>
      <c r="AE4574" s="202" t="str">
        <f t="shared" si="738"/>
        <v>Blank</v>
      </c>
      <c r="AF4574" s="217" t="str">
        <f t="shared" si="739"/>
        <v>Blank</v>
      </c>
      <c r="AG4574" s="9" t="str" cm="1">
        <f t="array" ref="AG4574">_xlfn.IFS(ISNUMBER(AC4574), "", ISNUMBER(SEARCH("Blank", AC4574)), "", ISERROR(AC4574), "Bad input on tab 3")</f>
        <v/>
      </c>
    </row>
    <row r="4575" spans="2:33" ht="15" customHeight="1" x14ac:dyDescent="0.75">
      <c r="B4575" s="205" t="str">
        <f>'5 Driver Data'!B4575</f>
        <v>4567</v>
      </c>
      <c r="C4575" s="193">
        <f>'5 Driver Data'!C4575</f>
        <v>0</v>
      </c>
      <c r="D4575" s="192">
        <f>'5 Driver Data'!D4575</f>
        <v>0</v>
      </c>
      <c r="E4575" s="191">
        <f>'5 Driver Data'!E4575</f>
        <v>0</v>
      </c>
      <c r="F4575" s="191">
        <f>'5 Driver Data'!F4575</f>
        <v>0</v>
      </c>
      <c r="G4575" s="191">
        <f>'5 Driver Data'!G4575</f>
        <v>0</v>
      </c>
      <c r="H4575" s="191">
        <f>'5 Driver Data'!H4575</f>
        <v>0</v>
      </c>
      <c r="I4575" s="191">
        <f>'5 Driver Data'!I4575</f>
        <v>0</v>
      </c>
      <c r="J4575" s="191">
        <f>'5 Driver Data'!J4575</f>
        <v>0</v>
      </c>
      <c r="K4575" s="206">
        <f>'5 Driver Data'!K4575</f>
        <v>0</v>
      </c>
      <c r="L4575" s="1"/>
      <c r="M4575" s="216" t="str">
        <f>IF(D4575=0,"Blank",'3 Model Input'!E$44*'3 Model Input'!E$45)</f>
        <v>Blank</v>
      </c>
      <c r="N4575" s="197" t="str">
        <f t="shared" si="730"/>
        <v>Blank</v>
      </c>
      <c r="O4575" s="197" t="str">
        <f>IF(D4575=0,"Blank",'3 Model Input'!E$49*(1-'3 Model Input'!E$51))</f>
        <v>Blank</v>
      </c>
      <c r="P4575" s="197" t="str">
        <f t="shared" si="731"/>
        <v>Blank</v>
      </c>
      <c r="Q4575" s="197" t="str">
        <f>IF(D4575=0,"Blank",IF(D4575="BEV",E4575*(1-'3 Model Input'!E$54), E4575))</f>
        <v>Blank</v>
      </c>
      <c r="R4575" s="198" t="str">
        <f>IF(D4575=0,"Blank",IF(D4575="PHEV",F4575/G4575,F4575*(1-'3 Model Input'!E$54)/G4575))</f>
        <v>Blank</v>
      </c>
      <c r="S4575" s="198" t="str">
        <f>IF(D4575=0,"Blank",IF(D4575="PHEV",MIN(M4575,E4575),MIN(M4575,(E4575*(1-'3 Model Input'!E$54)))))</f>
        <v>Blank</v>
      </c>
      <c r="T4575" s="217" t="str">
        <f t="shared" si="732"/>
        <v>Blank</v>
      </c>
      <c r="U4575" s="89"/>
      <c r="V4575" s="216" t="str">
        <f>IF(D4575=0,"Blank",P4575*'3 Model Input'!E$50)</f>
        <v>Blank</v>
      </c>
      <c r="W4575" s="197" t="str">
        <f t="shared" si="733"/>
        <v>Blank</v>
      </c>
      <c r="X4575" s="197" t="str">
        <f t="shared" si="734"/>
        <v>Blank</v>
      </c>
      <c r="Y4575" s="197" t="str">
        <f t="shared" si="735"/>
        <v>Blank</v>
      </c>
      <c r="Z4575" s="197" t="str">
        <f t="shared" si="736"/>
        <v>Blank</v>
      </c>
      <c r="AA4575" s="223" t="str" cm="1">
        <f t="array" ref="AA4575">_xlfn.IFS(ISTEXT('3 Model Input'!F$70),"Missing",ISTEXT('3 Model Input'!I$70),"Missing",ISNUMBER('3 Model Input'!K$70),'3 Model Input'!K$70*P4575)</f>
        <v>Missing</v>
      </c>
      <c r="AB4575" s="89"/>
      <c r="AC4575" s="227" t="str" cm="1">
        <f t="array" ref="AC4575">IF(D4575=0,"Blank",_xlfn.IFS('3 Model Input'!E$61=1,(V4575*G4575)/T4575,'3 Model Input'!E$61=2,(W4575*G4575)/T4575,'3 Model Input'!E$61=3,(X4575*G4575)/T4575,'3 Model Input'!E$61=4,(Y4575*G4575)/T4575,'3 Model Input'!E$61=5,(Z4575*G4575)/T4575, ISTEXT('3 Model Input'!E$61),"Missing",'3 Model Input'!E$61=6,(AA4575*G4575)/T4575))</f>
        <v>Blank</v>
      </c>
      <c r="AD4575" s="202" t="str">
        <f t="shared" si="737"/>
        <v>Blank</v>
      </c>
      <c r="AE4575" s="202" t="str">
        <f t="shared" si="738"/>
        <v>Blank</v>
      </c>
      <c r="AF4575" s="217" t="str">
        <f t="shared" si="739"/>
        <v>Blank</v>
      </c>
      <c r="AG4575" s="9" t="str" cm="1">
        <f t="array" ref="AG4575">_xlfn.IFS(ISNUMBER(AC4575), "", ISNUMBER(SEARCH("Blank", AC4575)), "", ISERROR(AC4575), "Bad input on tab 3")</f>
        <v/>
      </c>
    </row>
    <row r="4576" spans="2:33" ht="15" customHeight="1" x14ac:dyDescent="0.75">
      <c r="B4576" s="205" t="str">
        <f>'5 Driver Data'!B4576</f>
        <v>4568</v>
      </c>
      <c r="C4576" s="193">
        <f>'5 Driver Data'!C4576</f>
        <v>0</v>
      </c>
      <c r="D4576" s="192">
        <f>'5 Driver Data'!D4576</f>
        <v>0</v>
      </c>
      <c r="E4576" s="191">
        <f>'5 Driver Data'!E4576</f>
        <v>0</v>
      </c>
      <c r="F4576" s="191">
        <f>'5 Driver Data'!F4576</f>
        <v>0</v>
      </c>
      <c r="G4576" s="191">
        <f>'5 Driver Data'!G4576</f>
        <v>0</v>
      </c>
      <c r="H4576" s="191">
        <f>'5 Driver Data'!H4576</f>
        <v>0</v>
      </c>
      <c r="I4576" s="191">
        <f>'5 Driver Data'!I4576</f>
        <v>0</v>
      </c>
      <c r="J4576" s="191">
        <f>'5 Driver Data'!J4576</f>
        <v>0</v>
      </c>
      <c r="K4576" s="206">
        <f>'5 Driver Data'!K4576</f>
        <v>0</v>
      </c>
      <c r="L4576" s="1"/>
      <c r="M4576" s="216" t="str">
        <f>IF(D4576=0,"Blank",'3 Model Input'!E$44*'3 Model Input'!E$45)</f>
        <v>Blank</v>
      </c>
      <c r="N4576" s="197" t="str">
        <f t="shared" si="730"/>
        <v>Blank</v>
      </c>
      <c r="O4576" s="197" t="str">
        <f>IF(D4576=0,"Blank",'3 Model Input'!E$49*(1-'3 Model Input'!E$51))</f>
        <v>Blank</v>
      </c>
      <c r="P4576" s="197" t="str">
        <f t="shared" si="731"/>
        <v>Blank</v>
      </c>
      <c r="Q4576" s="197" t="str">
        <f>IF(D4576=0,"Blank",IF(D4576="BEV",E4576*(1-'3 Model Input'!E$54), E4576))</f>
        <v>Blank</v>
      </c>
      <c r="R4576" s="198" t="str">
        <f>IF(D4576=0,"Blank",IF(D4576="PHEV",F4576/G4576,F4576*(1-'3 Model Input'!E$54)/G4576))</f>
        <v>Blank</v>
      </c>
      <c r="S4576" s="198" t="str">
        <f>IF(D4576=0,"Blank",IF(D4576="PHEV",MIN(M4576,E4576),MIN(M4576,(E4576*(1-'3 Model Input'!E$54)))))</f>
        <v>Blank</v>
      </c>
      <c r="T4576" s="217" t="str">
        <f t="shared" si="732"/>
        <v>Blank</v>
      </c>
      <c r="U4576" s="89"/>
      <c r="V4576" s="216" t="str">
        <f>IF(D4576=0,"Blank",P4576*'3 Model Input'!E$50)</f>
        <v>Blank</v>
      </c>
      <c r="W4576" s="197" t="str">
        <f t="shared" si="733"/>
        <v>Blank</v>
      </c>
      <c r="X4576" s="197" t="str">
        <f t="shared" si="734"/>
        <v>Blank</v>
      </c>
      <c r="Y4576" s="197" t="str">
        <f t="shared" si="735"/>
        <v>Blank</v>
      </c>
      <c r="Z4576" s="197" t="str">
        <f t="shared" si="736"/>
        <v>Blank</v>
      </c>
      <c r="AA4576" s="223" t="str" cm="1">
        <f t="array" ref="AA4576">_xlfn.IFS(ISTEXT('3 Model Input'!F$70),"Missing",ISTEXT('3 Model Input'!I$70),"Missing",ISNUMBER('3 Model Input'!K$70),'3 Model Input'!K$70*P4576)</f>
        <v>Missing</v>
      </c>
      <c r="AB4576" s="89"/>
      <c r="AC4576" s="227" t="str" cm="1">
        <f t="array" ref="AC4576">IF(D4576=0,"Blank",_xlfn.IFS('3 Model Input'!E$61=1,(V4576*G4576)/T4576,'3 Model Input'!E$61=2,(W4576*G4576)/T4576,'3 Model Input'!E$61=3,(X4576*G4576)/T4576,'3 Model Input'!E$61=4,(Y4576*G4576)/T4576,'3 Model Input'!E$61=5,(Z4576*G4576)/T4576, ISTEXT('3 Model Input'!E$61),"Missing",'3 Model Input'!E$61=6,(AA4576*G4576)/T4576))</f>
        <v>Blank</v>
      </c>
      <c r="AD4576" s="202" t="str">
        <f t="shared" si="737"/>
        <v>Blank</v>
      </c>
      <c r="AE4576" s="202" t="str">
        <f t="shared" si="738"/>
        <v>Blank</v>
      </c>
      <c r="AF4576" s="217" t="str">
        <f t="shared" si="739"/>
        <v>Blank</v>
      </c>
      <c r="AG4576" s="9" t="str" cm="1">
        <f t="array" ref="AG4576">_xlfn.IFS(ISNUMBER(AC4576), "", ISNUMBER(SEARCH("Blank", AC4576)), "", ISERROR(AC4576), "Bad input on tab 3")</f>
        <v/>
      </c>
    </row>
    <row r="4577" spans="2:33" ht="15" customHeight="1" x14ac:dyDescent="0.75">
      <c r="B4577" s="205" t="str">
        <f>'5 Driver Data'!B4577</f>
        <v>4569</v>
      </c>
      <c r="C4577" s="193">
        <f>'5 Driver Data'!C4577</f>
        <v>0</v>
      </c>
      <c r="D4577" s="192">
        <f>'5 Driver Data'!D4577</f>
        <v>0</v>
      </c>
      <c r="E4577" s="191">
        <f>'5 Driver Data'!E4577</f>
        <v>0</v>
      </c>
      <c r="F4577" s="191">
        <f>'5 Driver Data'!F4577</f>
        <v>0</v>
      </c>
      <c r="G4577" s="191">
        <f>'5 Driver Data'!G4577</f>
        <v>0</v>
      </c>
      <c r="H4577" s="191">
        <f>'5 Driver Data'!H4577</f>
        <v>0</v>
      </c>
      <c r="I4577" s="191">
        <f>'5 Driver Data'!I4577</f>
        <v>0</v>
      </c>
      <c r="J4577" s="191">
        <f>'5 Driver Data'!J4577</f>
        <v>0</v>
      </c>
      <c r="K4577" s="206">
        <f>'5 Driver Data'!K4577</f>
        <v>0</v>
      </c>
      <c r="L4577" s="1"/>
      <c r="M4577" s="216" t="str">
        <f>IF(D4577=0,"Blank",'3 Model Input'!E$44*'3 Model Input'!E$45)</f>
        <v>Blank</v>
      </c>
      <c r="N4577" s="197" t="str">
        <f t="shared" si="730"/>
        <v>Blank</v>
      </c>
      <c r="O4577" s="197" t="str">
        <f>IF(D4577=0,"Blank",'3 Model Input'!E$49*(1-'3 Model Input'!E$51))</f>
        <v>Blank</v>
      </c>
      <c r="P4577" s="197" t="str">
        <f t="shared" si="731"/>
        <v>Blank</v>
      </c>
      <c r="Q4577" s="197" t="str">
        <f>IF(D4577=0,"Blank",IF(D4577="BEV",E4577*(1-'3 Model Input'!E$54), E4577))</f>
        <v>Blank</v>
      </c>
      <c r="R4577" s="198" t="str">
        <f>IF(D4577=0,"Blank",IF(D4577="PHEV",F4577/G4577,F4577*(1-'3 Model Input'!E$54)/G4577))</f>
        <v>Blank</v>
      </c>
      <c r="S4577" s="198" t="str">
        <f>IF(D4577=0,"Blank",IF(D4577="PHEV",MIN(M4577,E4577),MIN(M4577,(E4577*(1-'3 Model Input'!E$54)))))</f>
        <v>Blank</v>
      </c>
      <c r="T4577" s="217" t="str">
        <f t="shared" si="732"/>
        <v>Blank</v>
      </c>
      <c r="U4577" s="89"/>
      <c r="V4577" s="216" t="str">
        <f>IF(D4577=0,"Blank",P4577*'3 Model Input'!E$50)</f>
        <v>Blank</v>
      </c>
      <c r="W4577" s="197" t="str">
        <f t="shared" si="733"/>
        <v>Blank</v>
      </c>
      <c r="X4577" s="197" t="str">
        <f t="shared" si="734"/>
        <v>Blank</v>
      </c>
      <c r="Y4577" s="197" t="str">
        <f t="shared" si="735"/>
        <v>Blank</v>
      </c>
      <c r="Z4577" s="197" t="str">
        <f t="shared" si="736"/>
        <v>Blank</v>
      </c>
      <c r="AA4577" s="223" t="str" cm="1">
        <f t="array" ref="AA4577">_xlfn.IFS(ISTEXT('3 Model Input'!F$70),"Missing",ISTEXT('3 Model Input'!I$70),"Missing",ISNUMBER('3 Model Input'!K$70),'3 Model Input'!K$70*P4577)</f>
        <v>Missing</v>
      </c>
      <c r="AB4577" s="89"/>
      <c r="AC4577" s="227" t="str" cm="1">
        <f t="array" ref="AC4577">IF(D4577=0,"Blank",_xlfn.IFS('3 Model Input'!E$61=1,(V4577*G4577)/T4577,'3 Model Input'!E$61=2,(W4577*G4577)/T4577,'3 Model Input'!E$61=3,(X4577*G4577)/T4577,'3 Model Input'!E$61=4,(Y4577*G4577)/T4577,'3 Model Input'!E$61=5,(Z4577*G4577)/T4577, ISTEXT('3 Model Input'!E$61),"Missing",'3 Model Input'!E$61=6,(AA4577*G4577)/T4577))</f>
        <v>Blank</v>
      </c>
      <c r="AD4577" s="202" t="str">
        <f t="shared" si="737"/>
        <v>Blank</v>
      </c>
      <c r="AE4577" s="202" t="str">
        <f t="shared" si="738"/>
        <v>Blank</v>
      </c>
      <c r="AF4577" s="217" t="str">
        <f t="shared" si="739"/>
        <v>Blank</v>
      </c>
      <c r="AG4577" s="9" t="str" cm="1">
        <f t="array" ref="AG4577">_xlfn.IFS(ISNUMBER(AC4577), "", ISNUMBER(SEARCH("Blank", AC4577)), "", ISERROR(AC4577), "Bad input on tab 3")</f>
        <v/>
      </c>
    </row>
    <row r="4578" spans="2:33" ht="15" customHeight="1" x14ac:dyDescent="0.75">
      <c r="B4578" s="205" t="str">
        <f>'5 Driver Data'!B4578</f>
        <v>4570</v>
      </c>
      <c r="C4578" s="193">
        <f>'5 Driver Data'!C4578</f>
        <v>0</v>
      </c>
      <c r="D4578" s="192">
        <f>'5 Driver Data'!D4578</f>
        <v>0</v>
      </c>
      <c r="E4578" s="191">
        <f>'5 Driver Data'!E4578</f>
        <v>0</v>
      </c>
      <c r="F4578" s="191">
        <f>'5 Driver Data'!F4578</f>
        <v>0</v>
      </c>
      <c r="G4578" s="191">
        <f>'5 Driver Data'!G4578</f>
        <v>0</v>
      </c>
      <c r="H4578" s="191">
        <f>'5 Driver Data'!H4578</f>
        <v>0</v>
      </c>
      <c r="I4578" s="191">
        <f>'5 Driver Data'!I4578</f>
        <v>0</v>
      </c>
      <c r="J4578" s="191">
        <f>'5 Driver Data'!J4578</f>
        <v>0</v>
      </c>
      <c r="K4578" s="206">
        <f>'5 Driver Data'!K4578</f>
        <v>0</v>
      </c>
      <c r="L4578" s="1"/>
      <c r="M4578" s="216" t="str">
        <f>IF(D4578=0,"Blank",'3 Model Input'!E$44*'3 Model Input'!E$45)</f>
        <v>Blank</v>
      </c>
      <c r="N4578" s="197" t="str">
        <f t="shared" si="730"/>
        <v>Blank</v>
      </c>
      <c r="O4578" s="197" t="str">
        <f>IF(D4578=0,"Blank",'3 Model Input'!E$49*(1-'3 Model Input'!E$51))</f>
        <v>Blank</v>
      </c>
      <c r="P4578" s="197" t="str">
        <f t="shared" si="731"/>
        <v>Blank</v>
      </c>
      <c r="Q4578" s="197" t="str">
        <f>IF(D4578=0,"Blank",IF(D4578="BEV",E4578*(1-'3 Model Input'!E$54), E4578))</f>
        <v>Blank</v>
      </c>
      <c r="R4578" s="198" t="str">
        <f>IF(D4578=0,"Blank",IF(D4578="PHEV",F4578/G4578,F4578*(1-'3 Model Input'!E$54)/G4578))</f>
        <v>Blank</v>
      </c>
      <c r="S4578" s="198" t="str">
        <f>IF(D4578=0,"Blank",IF(D4578="PHEV",MIN(M4578,E4578),MIN(M4578,(E4578*(1-'3 Model Input'!E$54)))))</f>
        <v>Blank</v>
      </c>
      <c r="T4578" s="217" t="str">
        <f t="shared" si="732"/>
        <v>Blank</v>
      </c>
      <c r="U4578" s="89"/>
      <c r="V4578" s="216" t="str">
        <f>IF(D4578=0,"Blank",P4578*'3 Model Input'!E$50)</f>
        <v>Blank</v>
      </c>
      <c r="W4578" s="197" t="str">
        <f t="shared" si="733"/>
        <v>Blank</v>
      </c>
      <c r="X4578" s="197" t="str">
        <f t="shared" si="734"/>
        <v>Blank</v>
      </c>
      <c r="Y4578" s="197" t="str">
        <f t="shared" si="735"/>
        <v>Blank</v>
      </c>
      <c r="Z4578" s="197" t="str">
        <f t="shared" si="736"/>
        <v>Blank</v>
      </c>
      <c r="AA4578" s="223" t="str" cm="1">
        <f t="array" ref="AA4578">_xlfn.IFS(ISTEXT('3 Model Input'!F$70),"Missing",ISTEXT('3 Model Input'!I$70),"Missing",ISNUMBER('3 Model Input'!K$70),'3 Model Input'!K$70*P4578)</f>
        <v>Missing</v>
      </c>
      <c r="AB4578" s="89"/>
      <c r="AC4578" s="227" t="str" cm="1">
        <f t="array" ref="AC4578">IF(D4578=0,"Blank",_xlfn.IFS('3 Model Input'!E$61=1,(V4578*G4578)/T4578,'3 Model Input'!E$61=2,(W4578*G4578)/T4578,'3 Model Input'!E$61=3,(X4578*G4578)/T4578,'3 Model Input'!E$61=4,(Y4578*G4578)/T4578,'3 Model Input'!E$61=5,(Z4578*G4578)/T4578, ISTEXT('3 Model Input'!E$61),"Missing",'3 Model Input'!E$61=6,(AA4578*G4578)/T4578))</f>
        <v>Blank</v>
      </c>
      <c r="AD4578" s="202" t="str">
        <f t="shared" si="737"/>
        <v>Blank</v>
      </c>
      <c r="AE4578" s="202" t="str">
        <f t="shared" si="738"/>
        <v>Blank</v>
      </c>
      <c r="AF4578" s="217" t="str">
        <f t="shared" si="739"/>
        <v>Blank</v>
      </c>
      <c r="AG4578" s="9" t="str" cm="1">
        <f t="array" ref="AG4578">_xlfn.IFS(ISNUMBER(AC4578), "", ISNUMBER(SEARCH("Blank", AC4578)), "", ISERROR(AC4578), "Bad input on tab 3")</f>
        <v/>
      </c>
    </row>
    <row r="4579" spans="2:33" ht="15" customHeight="1" x14ac:dyDescent="0.75">
      <c r="B4579" s="205" t="str">
        <f>'5 Driver Data'!B4579</f>
        <v>4571</v>
      </c>
      <c r="C4579" s="193">
        <f>'5 Driver Data'!C4579</f>
        <v>0</v>
      </c>
      <c r="D4579" s="192">
        <f>'5 Driver Data'!D4579</f>
        <v>0</v>
      </c>
      <c r="E4579" s="191">
        <f>'5 Driver Data'!E4579</f>
        <v>0</v>
      </c>
      <c r="F4579" s="191">
        <f>'5 Driver Data'!F4579</f>
        <v>0</v>
      </c>
      <c r="G4579" s="191">
        <f>'5 Driver Data'!G4579</f>
        <v>0</v>
      </c>
      <c r="H4579" s="191">
        <f>'5 Driver Data'!H4579</f>
        <v>0</v>
      </c>
      <c r="I4579" s="191">
        <f>'5 Driver Data'!I4579</f>
        <v>0</v>
      </c>
      <c r="J4579" s="191">
        <f>'5 Driver Data'!J4579</f>
        <v>0</v>
      </c>
      <c r="K4579" s="206">
        <f>'5 Driver Data'!K4579</f>
        <v>0</v>
      </c>
      <c r="L4579" s="1"/>
      <c r="M4579" s="216" t="str">
        <f>IF(D4579=0,"Blank",'3 Model Input'!E$44*'3 Model Input'!E$45)</f>
        <v>Blank</v>
      </c>
      <c r="N4579" s="197" t="str">
        <f t="shared" si="730"/>
        <v>Blank</v>
      </c>
      <c r="O4579" s="197" t="str">
        <f>IF(D4579=0,"Blank",'3 Model Input'!E$49*(1-'3 Model Input'!E$51))</f>
        <v>Blank</v>
      </c>
      <c r="P4579" s="197" t="str">
        <f t="shared" si="731"/>
        <v>Blank</v>
      </c>
      <c r="Q4579" s="197" t="str">
        <f>IF(D4579=0,"Blank",IF(D4579="BEV",E4579*(1-'3 Model Input'!E$54), E4579))</f>
        <v>Blank</v>
      </c>
      <c r="R4579" s="198" t="str">
        <f>IF(D4579=0,"Blank",IF(D4579="PHEV",F4579/G4579,F4579*(1-'3 Model Input'!E$54)/G4579))</f>
        <v>Blank</v>
      </c>
      <c r="S4579" s="198" t="str">
        <f>IF(D4579=0,"Blank",IF(D4579="PHEV",MIN(M4579,E4579),MIN(M4579,(E4579*(1-'3 Model Input'!E$54)))))</f>
        <v>Blank</v>
      </c>
      <c r="T4579" s="217" t="str">
        <f t="shared" si="732"/>
        <v>Blank</v>
      </c>
      <c r="U4579" s="89"/>
      <c r="V4579" s="216" t="str">
        <f>IF(D4579=0,"Blank",P4579*'3 Model Input'!E$50)</f>
        <v>Blank</v>
      </c>
      <c r="W4579" s="197" t="str">
        <f t="shared" si="733"/>
        <v>Blank</v>
      </c>
      <c r="X4579" s="197" t="str">
        <f t="shared" si="734"/>
        <v>Blank</v>
      </c>
      <c r="Y4579" s="197" t="str">
        <f t="shared" si="735"/>
        <v>Blank</v>
      </c>
      <c r="Z4579" s="197" t="str">
        <f t="shared" si="736"/>
        <v>Blank</v>
      </c>
      <c r="AA4579" s="223" t="str" cm="1">
        <f t="array" ref="AA4579">_xlfn.IFS(ISTEXT('3 Model Input'!F$70),"Missing",ISTEXT('3 Model Input'!I$70),"Missing",ISNUMBER('3 Model Input'!K$70),'3 Model Input'!K$70*P4579)</f>
        <v>Missing</v>
      </c>
      <c r="AB4579" s="89"/>
      <c r="AC4579" s="227" t="str" cm="1">
        <f t="array" ref="AC4579">IF(D4579=0,"Blank",_xlfn.IFS('3 Model Input'!E$61=1,(V4579*G4579)/T4579,'3 Model Input'!E$61=2,(W4579*G4579)/T4579,'3 Model Input'!E$61=3,(X4579*G4579)/T4579,'3 Model Input'!E$61=4,(Y4579*G4579)/T4579,'3 Model Input'!E$61=5,(Z4579*G4579)/T4579, ISTEXT('3 Model Input'!E$61),"Missing",'3 Model Input'!E$61=6,(AA4579*G4579)/T4579))</f>
        <v>Blank</v>
      </c>
      <c r="AD4579" s="202" t="str">
        <f t="shared" si="737"/>
        <v>Blank</v>
      </c>
      <c r="AE4579" s="202" t="str">
        <f t="shared" si="738"/>
        <v>Blank</v>
      </c>
      <c r="AF4579" s="217" t="str">
        <f t="shared" si="739"/>
        <v>Blank</v>
      </c>
      <c r="AG4579" s="9" t="str" cm="1">
        <f t="array" ref="AG4579">_xlfn.IFS(ISNUMBER(AC4579), "", ISNUMBER(SEARCH("Blank", AC4579)), "", ISERROR(AC4579), "Bad input on tab 3")</f>
        <v/>
      </c>
    </row>
    <row r="4580" spans="2:33" ht="15" customHeight="1" x14ac:dyDescent="0.75">
      <c r="B4580" s="205" t="str">
        <f>'5 Driver Data'!B4580</f>
        <v>4572</v>
      </c>
      <c r="C4580" s="193">
        <f>'5 Driver Data'!C4580</f>
        <v>0</v>
      </c>
      <c r="D4580" s="192">
        <f>'5 Driver Data'!D4580</f>
        <v>0</v>
      </c>
      <c r="E4580" s="191">
        <f>'5 Driver Data'!E4580</f>
        <v>0</v>
      </c>
      <c r="F4580" s="191">
        <f>'5 Driver Data'!F4580</f>
        <v>0</v>
      </c>
      <c r="G4580" s="191">
        <f>'5 Driver Data'!G4580</f>
        <v>0</v>
      </c>
      <c r="H4580" s="191">
        <f>'5 Driver Data'!H4580</f>
        <v>0</v>
      </c>
      <c r="I4580" s="191">
        <f>'5 Driver Data'!I4580</f>
        <v>0</v>
      </c>
      <c r="J4580" s="191">
        <f>'5 Driver Data'!J4580</f>
        <v>0</v>
      </c>
      <c r="K4580" s="206">
        <f>'5 Driver Data'!K4580</f>
        <v>0</v>
      </c>
      <c r="L4580" s="1"/>
      <c r="M4580" s="216" t="str">
        <f>IF(D4580=0,"Blank",'3 Model Input'!E$44*'3 Model Input'!E$45)</f>
        <v>Blank</v>
      </c>
      <c r="N4580" s="197" t="str">
        <f t="shared" si="730"/>
        <v>Blank</v>
      </c>
      <c r="O4580" s="197" t="str">
        <f>IF(D4580=0,"Blank",'3 Model Input'!E$49*(1-'3 Model Input'!E$51))</f>
        <v>Blank</v>
      </c>
      <c r="P4580" s="197" t="str">
        <f t="shared" si="731"/>
        <v>Blank</v>
      </c>
      <c r="Q4580" s="197" t="str">
        <f>IF(D4580=0,"Blank",IF(D4580="BEV",E4580*(1-'3 Model Input'!E$54), E4580))</f>
        <v>Blank</v>
      </c>
      <c r="R4580" s="198" t="str">
        <f>IF(D4580=0,"Blank",IF(D4580="PHEV",F4580/G4580,F4580*(1-'3 Model Input'!E$54)/G4580))</f>
        <v>Blank</v>
      </c>
      <c r="S4580" s="198" t="str">
        <f>IF(D4580=0,"Blank",IF(D4580="PHEV",MIN(M4580,E4580),MIN(M4580,(E4580*(1-'3 Model Input'!E$54)))))</f>
        <v>Blank</v>
      </c>
      <c r="T4580" s="217" t="str">
        <f t="shared" si="732"/>
        <v>Blank</v>
      </c>
      <c r="U4580" s="89"/>
      <c r="V4580" s="216" t="str">
        <f>IF(D4580=0,"Blank",P4580*'3 Model Input'!E$50)</f>
        <v>Blank</v>
      </c>
      <c r="W4580" s="197" t="str">
        <f t="shared" si="733"/>
        <v>Blank</v>
      </c>
      <c r="X4580" s="197" t="str">
        <f t="shared" si="734"/>
        <v>Blank</v>
      </c>
      <c r="Y4580" s="197" t="str">
        <f t="shared" si="735"/>
        <v>Blank</v>
      </c>
      <c r="Z4580" s="197" t="str">
        <f t="shared" si="736"/>
        <v>Blank</v>
      </c>
      <c r="AA4580" s="223" t="str" cm="1">
        <f t="array" ref="AA4580">_xlfn.IFS(ISTEXT('3 Model Input'!F$70),"Missing",ISTEXT('3 Model Input'!I$70),"Missing",ISNUMBER('3 Model Input'!K$70),'3 Model Input'!K$70*P4580)</f>
        <v>Missing</v>
      </c>
      <c r="AB4580" s="89"/>
      <c r="AC4580" s="227" t="str" cm="1">
        <f t="array" ref="AC4580">IF(D4580=0,"Blank",_xlfn.IFS('3 Model Input'!E$61=1,(V4580*G4580)/T4580,'3 Model Input'!E$61=2,(W4580*G4580)/T4580,'3 Model Input'!E$61=3,(X4580*G4580)/T4580,'3 Model Input'!E$61=4,(Y4580*G4580)/T4580,'3 Model Input'!E$61=5,(Z4580*G4580)/T4580, ISTEXT('3 Model Input'!E$61),"Missing",'3 Model Input'!E$61=6,(AA4580*G4580)/T4580))</f>
        <v>Blank</v>
      </c>
      <c r="AD4580" s="202" t="str">
        <f t="shared" si="737"/>
        <v>Blank</v>
      </c>
      <c r="AE4580" s="202" t="str">
        <f t="shared" si="738"/>
        <v>Blank</v>
      </c>
      <c r="AF4580" s="217" t="str">
        <f t="shared" si="739"/>
        <v>Blank</v>
      </c>
      <c r="AG4580" s="9" t="str" cm="1">
        <f t="array" ref="AG4580">_xlfn.IFS(ISNUMBER(AC4580), "", ISNUMBER(SEARCH("Blank", AC4580)), "", ISERROR(AC4580), "Bad input on tab 3")</f>
        <v/>
      </c>
    </row>
    <row r="4581" spans="2:33" ht="15" customHeight="1" x14ac:dyDescent="0.75">
      <c r="B4581" s="205" t="str">
        <f>'5 Driver Data'!B4581</f>
        <v>4573</v>
      </c>
      <c r="C4581" s="193">
        <f>'5 Driver Data'!C4581</f>
        <v>0</v>
      </c>
      <c r="D4581" s="192">
        <f>'5 Driver Data'!D4581</f>
        <v>0</v>
      </c>
      <c r="E4581" s="191">
        <f>'5 Driver Data'!E4581</f>
        <v>0</v>
      </c>
      <c r="F4581" s="191">
        <f>'5 Driver Data'!F4581</f>
        <v>0</v>
      </c>
      <c r="G4581" s="191">
        <f>'5 Driver Data'!G4581</f>
        <v>0</v>
      </c>
      <c r="H4581" s="191">
        <f>'5 Driver Data'!H4581</f>
        <v>0</v>
      </c>
      <c r="I4581" s="191">
        <f>'5 Driver Data'!I4581</f>
        <v>0</v>
      </c>
      <c r="J4581" s="191">
        <f>'5 Driver Data'!J4581</f>
        <v>0</v>
      </c>
      <c r="K4581" s="206">
        <f>'5 Driver Data'!K4581</f>
        <v>0</v>
      </c>
      <c r="L4581" s="1"/>
      <c r="M4581" s="216" t="str">
        <f>IF(D4581=0,"Blank",'3 Model Input'!E$44*'3 Model Input'!E$45)</f>
        <v>Blank</v>
      </c>
      <c r="N4581" s="197" t="str">
        <f t="shared" si="730"/>
        <v>Blank</v>
      </c>
      <c r="O4581" s="197" t="str">
        <f>IF(D4581=0,"Blank",'3 Model Input'!E$49*(1-'3 Model Input'!E$51))</f>
        <v>Blank</v>
      </c>
      <c r="P4581" s="197" t="str">
        <f t="shared" si="731"/>
        <v>Blank</v>
      </c>
      <c r="Q4581" s="197" t="str">
        <f>IF(D4581=0,"Blank",IF(D4581="BEV",E4581*(1-'3 Model Input'!E$54), E4581))</f>
        <v>Blank</v>
      </c>
      <c r="R4581" s="198" t="str">
        <f>IF(D4581=0,"Blank",IF(D4581="PHEV",F4581/G4581,F4581*(1-'3 Model Input'!E$54)/G4581))</f>
        <v>Blank</v>
      </c>
      <c r="S4581" s="198" t="str">
        <f>IF(D4581=0,"Blank",IF(D4581="PHEV",MIN(M4581,E4581),MIN(M4581,(E4581*(1-'3 Model Input'!E$54)))))</f>
        <v>Blank</v>
      </c>
      <c r="T4581" s="217" t="str">
        <f t="shared" si="732"/>
        <v>Blank</v>
      </c>
      <c r="U4581" s="89"/>
      <c r="V4581" s="216" t="str">
        <f>IF(D4581=0,"Blank",P4581*'3 Model Input'!E$50)</f>
        <v>Blank</v>
      </c>
      <c r="W4581" s="197" t="str">
        <f t="shared" si="733"/>
        <v>Blank</v>
      </c>
      <c r="X4581" s="197" t="str">
        <f t="shared" si="734"/>
        <v>Blank</v>
      </c>
      <c r="Y4581" s="197" t="str">
        <f t="shared" si="735"/>
        <v>Blank</v>
      </c>
      <c r="Z4581" s="197" t="str">
        <f t="shared" si="736"/>
        <v>Blank</v>
      </c>
      <c r="AA4581" s="223" t="str" cm="1">
        <f t="array" ref="AA4581">_xlfn.IFS(ISTEXT('3 Model Input'!F$70),"Missing",ISTEXT('3 Model Input'!I$70),"Missing",ISNUMBER('3 Model Input'!K$70),'3 Model Input'!K$70*P4581)</f>
        <v>Missing</v>
      </c>
      <c r="AB4581" s="89"/>
      <c r="AC4581" s="227" t="str" cm="1">
        <f t="array" ref="AC4581">IF(D4581=0,"Blank",_xlfn.IFS('3 Model Input'!E$61=1,(V4581*G4581)/T4581,'3 Model Input'!E$61=2,(W4581*G4581)/T4581,'3 Model Input'!E$61=3,(X4581*G4581)/T4581,'3 Model Input'!E$61=4,(Y4581*G4581)/T4581,'3 Model Input'!E$61=5,(Z4581*G4581)/T4581, ISTEXT('3 Model Input'!E$61),"Missing",'3 Model Input'!E$61=6,(AA4581*G4581)/T4581))</f>
        <v>Blank</v>
      </c>
      <c r="AD4581" s="202" t="str">
        <f t="shared" si="737"/>
        <v>Blank</v>
      </c>
      <c r="AE4581" s="202" t="str">
        <f t="shared" si="738"/>
        <v>Blank</v>
      </c>
      <c r="AF4581" s="217" t="str">
        <f t="shared" si="739"/>
        <v>Blank</v>
      </c>
      <c r="AG4581" s="9" t="str" cm="1">
        <f t="array" ref="AG4581">_xlfn.IFS(ISNUMBER(AC4581), "", ISNUMBER(SEARCH("Blank", AC4581)), "", ISERROR(AC4581), "Bad input on tab 3")</f>
        <v/>
      </c>
    </row>
    <row r="4582" spans="2:33" ht="15" customHeight="1" x14ac:dyDescent="0.75">
      <c r="B4582" s="205" t="str">
        <f>'5 Driver Data'!B4582</f>
        <v>4574</v>
      </c>
      <c r="C4582" s="193">
        <f>'5 Driver Data'!C4582</f>
        <v>0</v>
      </c>
      <c r="D4582" s="192">
        <f>'5 Driver Data'!D4582</f>
        <v>0</v>
      </c>
      <c r="E4582" s="191">
        <f>'5 Driver Data'!E4582</f>
        <v>0</v>
      </c>
      <c r="F4582" s="191">
        <f>'5 Driver Data'!F4582</f>
        <v>0</v>
      </c>
      <c r="G4582" s="191">
        <f>'5 Driver Data'!G4582</f>
        <v>0</v>
      </c>
      <c r="H4582" s="191">
        <f>'5 Driver Data'!H4582</f>
        <v>0</v>
      </c>
      <c r="I4582" s="191">
        <f>'5 Driver Data'!I4582</f>
        <v>0</v>
      </c>
      <c r="J4582" s="191">
        <f>'5 Driver Data'!J4582</f>
        <v>0</v>
      </c>
      <c r="K4582" s="206">
        <f>'5 Driver Data'!K4582</f>
        <v>0</v>
      </c>
      <c r="L4582" s="1"/>
      <c r="M4582" s="216" t="str">
        <f>IF(D4582=0,"Blank",'3 Model Input'!E$44*'3 Model Input'!E$45)</f>
        <v>Blank</v>
      </c>
      <c r="N4582" s="197" t="str">
        <f t="shared" si="730"/>
        <v>Blank</v>
      </c>
      <c r="O4582" s="197" t="str">
        <f>IF(D4582=0,"Blank",'3 Model Input'!E$49*(1-'3 Model Input'!E$51))</f>
        <v>Blank</v>
      </c>
      <c r="P4582" s="197" t="str">
        <f t="shared" si="731"/>
        <v>Blank</v>
      </c>
      <c r="Q4582" s="197" t="str">
        <f>IF(D4582=0,"Blank",IF(D4582="BEV",E4582*(1-'3 Model Input'!E$54), E4582))</f>
        <v>Blank</v>
      </c>
      <c r="R4582" s="198" t="str">
        <f>IF(D4582=0,"Blank",IF(D4582="PHEV",F4582/G4582,F4582*(1-'3 Model Input'!E$54)/G4582))</f>
        <v>Blank</v>
      </c>
      <c r="S4582" s="198" t="str">
        <f>IF(D4582=0,"Blank",IF(D4582="PHEV",MIN(M4582,E4582),MIN(M4582,(E4582*(1-'3 Model Input'!E$54)))))</f>
        <v>Blank</v>
      </c>
      <c r="T4582" s="217" t="str">
        <f t="shared" si="732"/>
        <v>Blank</v>
      </c>
      <c r="U4582" s="89"/>
      <c r="V4582" s="216" t="str">
        <f>IF(D4582=0,"Blank",P4582*'3 Model Input'!E$50)</f>
        <v>Blank</v>
      </c>
      <c r="W4582" s="197" t="str">
        <f t="shared" si="733"/>
        <v>Blank</v>
      </c>
      <c r="X4582" s="197" t="str">
        <f t="shared" si="734"/>
        <v>Blank</v>
      </c>
      <c r="Y4582" s="197" t="str">
        <f t="shared" si="735"/>
        <v>Blank</v>
      </c>
      <c r="Z4582" s="197" t="str">
        <f t="shared" si="736"/>
        <v>Blank</v>
      </c>
      <c r="AA4582" s="223" t="str" cm="1">
        <f t="array" ref="AA4582">_xlfn.IFS(ISTEXT('3 Model Input'!F$70),"Missing",ISTEXT('3 Model Input'!I$70),"Missing",ISNUMBER('3 Model Input'!K$70),'3 Model Input'!K$70*P4582)</f>
        <v>Missing</v>
      </c>
      <c r="AB4582" s="89"/>
      <c r="AC4582" s="227" t="str" cm="1">
        <f t="array" ref="AC4582">IF(D4582=0,"Blank",_xlfn.IFS('3 Model Input'!E$61=1,(V4582*G4582)/T4582,'3 Model Input'!E$61=2,(W4582*G4582)/T4582,'3 Model Input'!E$61=3,(X4582*G4582)/T4582,'3 Model Input'!E$61=4,(Y4582*G4582)/T4582,'3 Model Input'!E$61=5,(Z4582*G4582)/T4582, ISTEXT('3 Model Input'!E$61),"Missing",'3 Model Input'!E$61=6,(AA4582*G4582)/T4582))</f>
        <v>Blank</v>
      </c>
      <c r="AD4582" s="202" t="str">
        <f t="shared" si="737"/>
        <v>Blank</v>
      </c>
      <c r="AE4582" s="202" t="str">
        <f t="shared" si="738"/>
        <v>Blank</v>
      </c>
      <c r="AF4582" s="217" t="str">
        <f t="shared" si="739"/>
        <v>Blank</v>
      </c>
      <c r="AG4582" s="9" t="str" cm="1">
        <f t="array" ref="AG4582">_xlfn.IFS(ISNUMBER(AC4582), "", ISNUMBER(SEARCH("Blank", AC4582)), "", ISERROR(AC4582), "Bad input on tab 3")</f>
        <v/>
      </c>
    </row>
    <row r="4583" spans="2:33" ht="15" customHeight="1" x14ac:dyDescent="0.75">
      <c r="B4583" s="205" t="str">
        <f>'5 Driver Data'!B4583</f>
        <v>4575</v>
      </c>
      <c r="C4583" s="193">
        <f>'5 Driver Data'!C4583</f>
        <v>0</v>
      </c>
      <c r="D4583" s="192">
        <f>'5 Driver Data'!D4583</f>
        <v>0</v>
      </c>
      <c r="E4583" s="191">
        <f>'5 Driver Data'!E4583</f>
        <v>0</v>
      </c>
      <c r="F4583" s="191">
        <f>'5 Driver Data'!F4583</f>
        <v>0</v>
      </c>
      <c r="G4583" s="191">
        <f>'5 Driver Data'!G4583</f>
        <v>0</v>
      </c>
      <c r="H4583" s="191">
        <f>'5 Driver Data'!H4583</f>
        <v>0</v>
      </c>
      <c r="I4583" s="191">
        <f>'5 Driver Data'!I4583</f>
        <v>0</v>
      </c>
      <c r="J4583" s="191">
        <f>'5 Driver Data'!J4583</f>
        <v>0</v>
      </c>
      <c r="K4583" s="206">
        <f>'5 Driver Data'!K4583</f>
        <v>0</v>
      </c>
      <c r="L4583" s="1"/>
      <c r="M4583" s="216" t="str">
        <f>IF(D4583=0,"Blank",'3 Model Input'!E$44*'3 Model Input'!E$45)</f>
        <v>Blank</v>
      </c>
      <c r="N4583" s="197" t="str">
        <f t="shared" si="730"/>
        <v>Blank</v>
      </c>
      <c r="O4583" s="197" t="str">
        <f>IF(D4583=0,"Blank",'3 Model Input'!E$49*(1-'3 Model Input'!E$51))</f>
        <v>Blank</v>
      </c>
      <c r="P4583" s="197" t="str">
        <f t="shared" si="731"/>
        <v>Blank</v>
      </c>
      <c r="Q4583" s="197" t="str">
        <f>IF(D4583=0,"Blank",IF(D4583="BEV",E4583*(1-'3 Model Input'!E$54), E4583))</f>
        <v>Blank</v>
      </c>
      <c r="R4583" s="198" t="str">
        <f>IF(D4583=0,"Blank",IF(D4583="PHEV",F4583/G4583,F4583*(1-'3 Model Input'!E$54)/G4583))</f>
        <v>Blank</v>
      </c>
      <c r="S4583" s="198" t="str">
        <f>IF(D4583=0,"Blank",IF(D4583="PHEV",MIN(M4583,E4583),MIN(M4583,(E4583*(1-'3 Model Input'!E$54)))))</f>
        <v>Blank</v>
      </c>
      <c r="T4583" s="217" t="str">
        <f t="shared" si="732"/>
        <v>Blank</v>
      </c>
      <c r="U4583" s="89"/>
      <c r="V4583" s="216" t="str">
        <f>IF(D4583=0,"Blank",P4583*'3 Model Input'!E$50)</f>
        <v>Blank</v>
      </c>
      <c r="W4583" s="197" t="str">
        <f t="shared" si="733"/>
        <v>Blank</v>
      </c>
      <c r="X4583" s="197" t="str">
        <f t="shared" si="734"/>
        <v>Blank</v>
      </c>
      <c r="Y4583" s="197" t="str">
        <f t="shared" si="735"/>
        <v>Blank</v>
      </c>
      <c r="Z4583" s="197" t="str">
        <f t="shared" si="736"/>
        <v>Blank</v>
      </c>
      <c r="AA4583" s="223" t="str" cm="1">
        <f t="array" ref="AA4583">_xlfn.IFS(ISTEXT('3 Model Input'!F$70),"Missing",ISTEXT('3 Model Input'!I$70),"Missing",ISNUMBER('3 Model Input'!K$70),'3 Model Input'!K$70*P4583)</f>
        <v>Missing</v>
      </c>
      <c r="AB4583" s="89"/>
      <c r="AC4583" s="227" t="str" cm="1">
        <f t="array" ref="AC4583">IF(D4583=0,"Blank",_xlfn.IFS('3 Model Input'!E$61=1,(V4583*G4583)/T4583,'3 Model Input'!E$61=2,(W4583*G4583)/T4583,'3 Model Input'!E$61=3,(X4583*G4583)/T4583,'3 Model Input'!E$61=4,(Y4583*G4583)/T4583,'3 Model Input'!E$61=5,(Z4583*G4583)/T4583, ISTEXT('3 Model Input'!E$61),"Missing",'3 Model Input'!E$61=6,(AA4583*G4583)/T4583))</f>
        <v>Blank</v>
      </c>
      <c r="AD4583" s="202" t="str">
        <f t="shared" si="737"/>
        <v>Blank</v>
      </c>
      <c r="AE4583" s="202" t="str">
        <f t="shared" si="738"/>
        <v>Blank</v>
      </c>
      <c r="AF4583" s="217" t="str">
        <f t="shared" si="739"/>
        <v>Blank</v>
      </c>
      <c r="AG4583" s="9" t="str" cm="1">
        <f t="array" ref="AG4583">_xlfn.IFS(ISNUMBER(AC4583), "", ISNUMBER(SEARCH("Blank", AC4583)), "", ISERROR(AC4583), "Bad input on tab 3")</f>
        <v/>
      </c>
    </row>
    <row r="4584" spans="2:33" ht="15" customHeight="1" x14ac:dyDescent="0.75">
      <c r="B4584" s="205" t="str">
        <f>'5 Driver Data'!B4584</f>
        <v>4576</v>
      </c>
      <c r="C4584" s="193">
        <f>'5 Driver Data'!C4584</f>
        <v>0</v>
      </c>
      <c r="D4584" s="192">
        <f>'5 Driver Data'!D4584</f>
        <v>0</v>
      </c>
      <c r="E4584" s="191">
        <f>'5 Driver Data'!E4584</f>
        <v>0</v>
      </c>
      <c r="F4584" s="191">
        <f>'5 Driver Data'!F4584</f>
        <v>0</v>
      </c>
      <c r="G4584" s="191">
        <f>'5 Driver Data'!G4584</f>
        <v>0</v>
      </c>
      <c r="H4584" s="191">
        <f>'5 Driver Data'!H4584</f>
        <v>0</v>
      </c>
      <c r="I4584" s="191">
        <f>'5 Driver Data'!I4584</f>
        <v>0</v>
      </c>
      <c r="J4584" s="191">
        <f>'5 Driver Data'!J4584</f>
        <v>0</v>
      </c>
      <c r="K4584" s="206">
        <f>'5 Driver Data'!K4584</f>
        <v>0</v>
      </c>
      <c r="L4584" s="1"/>
      <c r="M4584" s="216" t="str">
        <f>IF(D4584=0,"Blank",'3 Model Input'!E$44*'3 Model Input'!E$45)</f>
        <v>Blank</v>
      </c>
      <c r="N4584" s="197" t="str">
        <f t="shared" si="730"/>
        <v>Blank</v>
      </c>
      <c r="O4584" s="197" t="str">
        <f>IF(D4584=0,"Blank",'3 Model Input'!E$49*(1-'3 Model Input'!E$51))</f>
        <v>Blank</v>
      </c>
      <c r="P4584" s="197" t="str">
        <f t="shared" si="731"/>
        <v>Blank</v>
      </c>
      <c r="Q4584" s="197" t="str">
        <f>IF(D4584=0,"Blank",IF(D4584="BEV",E4584*(1-'3 Model Input'!E$54), E4584))</f>
        <v>Blank</v>
      </c>
      <c r="R4584" s="198" t="str">
        <f>IF(D4584=0,"Blank",IF(D4584="PHEV",F4584/G4584,F4584*(1-'3 Model Input'!E$54)/G4584))</f>
        <v>Blank</v>
      </c>
      <c r="S4584" s="198" t="str">
        <f>IF(D4584=0,"Blank",IF(D4584="PHEV",MIN(M4584,E4584),MIN(M4584,(E4584*(1-'3 Model Input'!E$54)))))</f>
        <v>Blank</v>
      </c>
      <c r="T4584" s="217" t="str">
        <f t="shared" si="732"/>
        <v>Blank</v>
      </c>
      <c r="U4584" s="89"/>
      <c r="V4584" s="216" t="str">
        <f>IF(D4584=0,"Blank",P4584*'3 Model Input'!E$50)</f>
        <v>Blank</v>
      </c>
      <c r="W4584" s="197" t="str">
        <f t="shared" si="733"/>
        <v>Blank</v>
      </c>
      <c r="X4584" s="197" t="str">
        <f t="shared" si="734"/>
        <v>Blank</v>
      </c>
      <c r="Y4584" s="197" t="str">
        <f t="shared" si="735"/>
        <v>Blank</v>
      </c>
      <c r="Z4584" s="197" t="str">
        <f t="shared" si="736"/>
        <v>Blank</v>
      </c>
      <c r="AA4584" s="223" t="str" cm="1">
        <f t="array" ref="AA4584">_xlfn.IFS(ISTEXT('3 Model Input'!F$70),"Missing",ISTEXT('3 Model Input'!I$70),"Missing",ISNUMBER('3 Model Input'!K$70),'3 Model Input'!K$70*P4584)</f>
        <v>Missing</v>
      </c>
      <c r="AB4584" s="89"/>
      <c r="AC4584" s="227" t="str" cm="1">
        <f t="array" ref="AC4584">IF(D4584=0,"Blank",_xlfn.IFS('3 Model Input'!E$61=1,(V4584*G4584)/T4584,'3 Model Input'!E$61=2,(W4584*G4584)/T4584,'3 Model Input'!E$61=3,(X4584*G4584)/T4584,'3 Model Input'!E$61=4,(Y4584*G4584)/T4584,'3 Model Input'!E$61=5,(Z4584*G4584)/T4584, ISTEXT('3 Model Input'!E$61),"Missing",'3 Model Input'!E$61=6,(AA4584*G4584)/T4584))</f>
        <v>Blank</v>
      </c>
      <c r="AD4584" s="202" t="str">
        <f t="shared" si="737"/>
        <v>Blank</v>
      </c>
      <c r="AE4584" s="202" t="str">
        <f t="shared" si="738"/>
        <v>Blank</v>
      </c>
      <c r="AF4584" s="217" t="str">
        <f t="shared" si="739"/>
        <v>Blank</v>
      </c>
      <c r="AG4584" s="9" t="str" cm="1">
        <f t="array" ref="AG4584">_xlfn.IFS(ISNUMBER(AC4584), "", ISNUMBER(SEARCH("Blank", AC4584)), "", ISERROR(AC4584), "Bad input on tab 3")</f>
        <v/>
      </c>
    </row>
    <row r="4585" spans="2:33" ht="15" customHeight="1" x14ac:dyDescent="0.75">
      <c r="B4585" s="205" t="str">
        <f>'5 Driver Data'!B4585</f>
        <v>4577</v>
      </c>
      <c r="C4585" s="193">
        <f>'5 Driver Data'!C4585</f>
        <v>0</v>
      </c>
      <c r="D4585" s="192">
        <f>'5 Driver Data'!D4585</f>
        <v>0</v>
      </c>
      <c r="E4585" s="191">
        <f>'5 Driver Data'!E4585</f>
        <v>0</v>
      </c>
      <c r="F4585" s="191">
        <f>'5 Driver Data'!F4585</f>
        <v>0</v>
      </c>
      <c r="G4585" s="191">
        <f>'5 Driver Data'!G4585</f>
        <v>0</v>
      </c>
      <c r="H4585" s="191">
        <f>'5 Driver Data'!H4585</f>
        <v>0</v>
      </c>
      <c r="I4585" s="191">
        <f>'5 Driver Data'!I4585</f>
        <v>0</v>
      </c>
      <c r="J4585" s="191">
        <f>'5 Driver Data'!J4585</f>
        <v>0</v>
      </c>
      <c r="K4585" s="206">
        <f>'5 Driver Data'!K4585</f>
        <v>0</v>
      </c>
      <c r="L4585" s="1"/>
      <c r="M4585" s="216" t="str">
        <f>IF(D4585=0,"Blank",'3 Model Input'!E$44*'3 Model Input'!E$45)</f>
        <v>Blank</v>
      </c>
      <c r="N4585" s="197" t="str">
        <f t="shared" si="730"/>
        <v>Blank</v>
      </c>
      <c r="O4585" s="197" t="str">
        <f>IF(D4585=0,"Blank",'3 Model Input'!E$49*(1-'3 Model Input'!E$51))</f>
        <v>Blank</v>
      </c>
      <c r="P4585" s="197" t="str">
        <f t="shared" si="731"/>
        <v>Blank</v>
      </c>
      <c r="Q4585" s="197" t="str">
        <f>IF(D4585=0,"Blank",IF(D4585="BEV",E4585*(1-'3 Model Input'!E$54), E4585))</f>
        <v>Blank</v>
      </c>
      <c r="R4585" s="198" t="str">
        <f>IF(D4585=0,"Blank",IF(D4585="PHEV",F4585/G4585,F4585*(1-'3 Model Input'!E$54)/G4585))</f>
        <v>Blank</v>
      </c>
      <c r="S4585" s="198" t="str">
        <f>IF(D4585=0,"Blank",IF(D4585="PHEV",MIN(M4585,E4585),MIN(M4585,(E4585*(1-'3 Model Input'!E$54)))))</f>
        <v>Blank</v>
      </c>
      <c r="T4585" s="217" t="str">
        <f t="shared" si="732"/>
        <v>Blank</v>
      </c>
      <c r="U4585" s="89"/>
      <c r="V4585" s="216" t="str">
        <f>IF(D4585=0,"Blank",P4585*'3 Model Input'!E$50)</f>
        <v>Blank</v>
      </c>
      <c r="W4585" s="197" t="str">
        <f t="shared" si="733"/>
        <v>Blank</v>
      </c>
      <c r="X4585" s="197" t="str">
        <f t="shared" si="734"/>
        <v>Blank</v>
      </c>
      <c r="Y4585" s="197" t="str">
        <f t="shared" si="735"/>
        <v>Blank</v>
      </c>
      <c r="Z4585" s="197" t="str">
        <f t="shared" si="736"/>
        <v>Blank</v>
      </c>
      <c r="AA4585" s="223" t="str" cm="1">
        <f t="array" ref="AA4585">_xlfn.IFS(ISTEXT('3 Model Input'!F$70),"Missing",ISTEXT('3 Model Input'!I$70),"Missing",ISNUMBER('3 Model Input'!K$70),'3 Model Input'!K$70*P4585)</f>
        <v>Missing</v>
      </c>
      <c r="AB4585" s="89"/>
      <c r="AC4585" s="227" t="str" cm="1">
        <f t="array" ref="AC4585">IF(D4585=0,"Blank",_xlfn.IFS('3 Model Input'!E$61=1,(V4585*G4585)/T4585,'3 Model Input'!E$61=2,(W4585*G4585)/T4585,'3 Model Input'!E$61=3,(X4585*G4585)/T4585,'3 Model Input'!E$61=4,(Y4585*G4585)/T4585,'3 Model Input'!E$61=5,(Z4585*G4585)/T4585, ISTEXT('3 Model Input'!E$61),"Missing",'3 Model Input'!E$61=6,(AA4585*G4585)/T4585))</f>
        <v>Blank</v>
      </c>
      <c r="AD4585" s="202" t="str">
        <f t="shared" si="737"/>
        <v>Blank</v>
      </c>
      <c r="AE4585" s="202" t="str">
        <f t="shared" si="738"/>
        <v>Blank</v>
      </c>
      <c r="AF4585" s="217" t="str">
        <f t="shared" si="739"/>
        <v>Blank</v>
      </c>
      <c r="AG4585" s="9" t="str" cm="1">
        <f t="array" ref="AG4585">_xlfn.IFS(ISNUMBER(AC4585), "", ISNUMBER(SEARCH("Blank", AC4585)), "", ISERROR(AC4585), "Bad input on tab 3")</f>
        <v/>
      </c>
    </row>
    <row r="4586" spans="2:33" ht="15" customHeight="1" x14ac:dyDescent="0.75">
      <c r="B4586" s="205" t="str">
        <f>'5 Driver Data'!B4586</f>
        <v>4578</v>
      </c>
      <c r="C4586" s="193">
        <f>'5 Driver Data'!C4586</f>
        <v>0</v>
      </c>
      <c r="D4586" s="192">
        <f>'5 Driver Data'!D4586</f>
        <v>0</v>
      </c>
      <c r="E4586" s="191">
        <f>'5 Driver Data'!E4586</f>
        <v>0</v>
      </c>
      <c r="F4586" s="191">
        <f>'5 Driver Data'!F4586</f>
        <v>0</v>
      </c>
      <c r="G4586" s="191">
        <f>'5 Driver Data'!G4586</f>
        <v>0</v>
      </c>
      <c r="H4586" s="191">
        <f>'5 Driver Data'!H4586</f>
        <v>0</v>
      </c>
      <c r="I4586" s="191">
        <f>'5 Driver Data'!I4586</f>
        <v>0</v>
      </c>
      <c r="J4586" s="191">
        <f>'5 Driver Data'!J4586</f>
        <v>0</v>
      </c>
      <c r="K4586" s="206">
        <f>'5 Driver Data'!K4586</f>
        <v>0</v>
      </c>
      <c r="L4586" s="1"/>
      <c r="M4586" s="216" t="str">
        <f>IF(D4586=0,"Blank",'3 Model Input'!E$44*'3 Model Input'!E$45)</f>
        <v>Blank</v>
      </c>
      <c r="N4586" s="197" t="str">
        <f t="shared" si="730"/>
        <v>Blank</v>
      </c>
      <c r="O4586" s="197" t="str">
        <f>IF(D4586=0,"Blank",'3 Model Input'!E$49*(1-'3 Model Input'!E$51))</f>
        <v>Blank</v>
      </c>
      <c r="P4586" s="197" t="str">
        <f t="shared" si="731"/>
        <v>Blank</v>
      </c>
      <c r="Q4586" s="197" t="str">
        <f>IF(D4586=0,"Blank",IF(D4586="BEV",E4586*(1-'3 Model Input'!E$54), E4586))</f>
        <v>Blank</v>
      </c>
      <c r="R4586" s="198" t="str">
        <f>IF(D4586=0,"Blank",IF(D4586="PHEV",F4586/G4586,F4586*(1-'3 Model Input'!E$54)/G4586))</f>
        <v>Blank</v>
      </c>
      <c r="S4586" s="198" t="str">
        <f>IF(D4586=0,"Blank",IF(D4586="PHEV",MIN(M4586,E4586),MIN(M4586,(E4586*(1-'3 Model Input'!E$54)))))</f>
        <v>Blank</v>
      </c>
      <c r="T4586" s="217" t="str">
        <f t="shared" si="732"/>
        <v>Blank</v>
      </c>
      <c r="U4586" s="89"/>
      <c r="V4586" s="216" t="str">
        <f>IF(D4586=0,"Blank",P4586*'3 Model Input'!E$50)</f>
        <v>Blank</v>
      </c>
      <c r="W4586" s="197" t="str">
        <f t="shared" si="733"/>
        <v>Blank</v>
      </c>
      <c r="X4586" s="197" t="str">
        <f t="shared" si="734"/>
        <v>Blank</v>
      </c>
      <c r="Y4586" s="197" t="str">
        <f t="shared" si="735"/>
        <v>Blank</v>
      </c>
      <c r="Z4586" s="197" t="str">
        <f t="shared" si="736"/>
        <v>Blank</v>
      </c>
      <c r="AA4586" s="223" t="str" cm="1">
        <f t="array" ref="AA4586">_xlfn.IFS(ISTEXT('3 Model Input'!F$70),"Missing",ISTEXT('3 Model Input'!I$70),"Missing",ISNUMBER('3 Model Input'!K$70),'3 Model Input'!K$70*P4586)</f>
        <v>Missing</v>
      </c>
      <c r="AB4586" s="89"/>
      <c r="AC4586" s="227" t="str" cm="1">
        <f t="array" ref="AC4586">IF(D4586=0,"Blank",_xlfn.IFS('3 Model Input'!E$61=1,(V4586*G4586)/T4586,'3 Model Input'!E$61=2,(W4586*G4586)/T4586,'3 Model Input'!E$61=3,(X4586*G4586)/T4586,'3 Model Input'!E$61=4,(Y4586*G4586)/T4586,'3 Model Input'!E$61=5,(Z4586*G4586)/T4586, ISTEXT('3 Model Input'!E$61),"Missing",'3 Model Input'!E$61=6,(AA4586*G4586)/T4586))</f>
        <v>Blank</v>
      </c>
      <c r="AD4586" s="202" t="str">
        <f t="shared" si="737"/>
        <v>Blank</v>
      </c>
      <c r="AE4586" s="202" t="str">
        <f t="shared" si="738"/>
        <v>Blank</v>
      </c>
      <c r="AF4586" s="217" t="str">
        <f t="shared" si="739"/>
        <v>Blank</v>
      </c>
      <c r="AG4586" s="9" t="str" cm="1">
        <f t="array" ref="AG4586">_xlfn.IFS(ISNUMBER(AC4586), "", ISNUMBER(SEARCH("Blank", AC4586)), "", ISERROR(AC4586), "Bad input on tab 3")</f>
        <v/>
      </c>
    </row>
    <row r="4587" spans="2:33" ht="15" customHeight="1" x14ac:dyDescent="0.75">
      <c r="B4587" s="205" t="str">
        <f>'5 Driver Data'!B4587</f>
        <v>4579</v>
      </c>
      <c r="C4587" s="193">
        <f>'5 Driver Data'!C4587</f>
        <v>0</v>
      </c>
      <c r="D4587" s="192">
        <f>'5 Driver Data'!D4587</f>
        <v>0</v>
      </c>
      <c r="E4587" s="191">
        <f>'5 Driver Data'!E4587</f>
        <v>0</v>
      </c>
      <c r="F4587" s="191">
        <f>'5 Driver Data'!F4587</f>
        <v>0</v>
      </c>
      <c r="G4587" s="191">
        <f>'5 Driver Data'!G4587</f>
        <v>0</v>
      </c>
      <c r="H4587" s="191">
        <f>'5 Driver Data'!H4587</f>
        <v>0</v>
      </c>
      <c r="I4587" s="191">
        <f>'5 Driver Data'!I4587</f>
        <v>0</v>
      </c>
      <c r="J4587" s="191">
        <f>'5 Driver Data'!J4587</f>
        <v>0</v>
      </c>
      <c r="K4587" s="206">
        <f>'5 Driver Data'!K4587</f>
        <v>0</v>
      </c>
      <c r="L4587" s="1"/>
      <c r="M4587" s="216" t="str">
        <f>IF(D4587=0,"Blank",'3 Model Input'!E$44*'3 Model Input'!E$45)</f>
        <v>Blank</v>
      </c>
      <c r="N4587" s="197" t="str">
        <f t="shared" si="730"/>
        <v>Blank</v>
      </c>
      <c r="O4587" s="197" t="str">
        <f>IF(D4587=0,"Blank",'3 Model Input'!E$49*(1-'3 Model Input'!E$51))</f>
        <v>Blank</v>
      </c>
      <c r="P4587" s="197" t="str">
        <f t="shared" si="731"/>
        <v>Blank</v>
      </c>
      <c r="Q4587" s="197" t="str">
        <f>IF(D4587=0,"Blank",IF(D4587="BEV",E4587*(1-'3 Model Input'!E$54), E4587))</f>
        <v>Blank</v>
      </c>
      <c r="R4587" s="198" t="str">
        <f>IF(D4587=0,"Blank",IF(D4587="PHEV",F4587/G4587,F4587*(1-'3 Model Input'!E$54)/G4587))</f>
        <v>Blank</v>
      </c>
      <c r="S4587" s="198" t="str">
        <f>IF(D4587=0,"Blank",IF(D4587="PHEV",MIN(M4587,E4587),MIN(M4587,(E4587*(1-'3 Model Input'!E$54)))))</f>
        <v>Blank</v>
      </c>
      <c r="T4587" s="217" t="str">
        <f t="shared" si="732"/>
        <v>Blank</v>
      </c>
      <c r="U4587" s="89"/>
      <c r="V4587" s="216" t="str">
        <f>IF(D4587=0,"Blank",P4587*'3 Model Input'!E$50)</f>
        <v>Blank</v>
      </c>
      <c r="W4587" s="197" t="str">
        <f t="shared" si="733"/>
        <v>Blank</v>
      </c>
      <c r="X4587" s="197" t="str">
        <f t="shared" si="734"/>
        <v>Blank</v>
      </c>
      <c r="Y4587" s="197" t="str">
        <f t="shared" si="735"/>
        <v>Blank</v>
      </c>
      <c r="Z4587" s="197" t="str">
        <f t="shared" si="736"/>
        <v>Blank</v>
      </c>
      <c r="AA4587" s="223" t="str" cm="1">
        <f t="array" ref="AA4587">_xlfn.IFS(ISTEXT('3 Model Input'!F$70),"Missing",ISTEXT('3 Model Input'!I$70),"Missing",ISNUMBER('3 Model Input'!K$70),'3 Model Input'!K$70*P4587)</f>
        <v>Missing</v>
      </c>
      <c r="AB4587" s="89"/>
      <c r="AC4587" s="227" t="str" cm="1">
        <f t="array" ref="AC4587">IF(D4587=0,"Blank",_xlfn.IFS('3 Model Input'!E$61=1,(V4587*G4587)/T4587,'3 Model Input'!E$61=2,(W4587*G4587)/T4587,'3 Model Input'!E$61=3,(X4587*G4587)/T4587,'3 Model Input'!E$61=4,(Y4587*G4587)/T4587,'3 Model Input'!E$61=5,(Z4587*G4587)/T4587, ISTEXT('3 Model Input'!E$61),"Missing",'3 Model Input'!E$61=6,(AA4587*G4587)/T4587))</f>
        <v>Blank</v>
      </c>
      <c r="AD4587" s="202" t="str">
        <f t="shared" si="737"/>
        <v>Blank</v>
      </c>
      <c r="AE4587" s="202" t="str">
        <f t="shared" si="738"/>
        <v>Blank</v>
      </c>
      <c r="AF4587" s="217" t="str">
        <f t="shared" si="739"/>
        <v>Blank</v>
      </c>
      <c r="AG4587" s="9" t="str" cm="1">
        <f t="array" ref="AG4587">_xlfn.IFS(ISNUMBER(AC4587), "", ISNUMBER(SEARCH("Blank", AC4587)), "", ISERROR(AC4587), "Bad input on tab 3")</f>
        <v/>
      </c>
    </row>
    <row r="4588" spans="2:33" ht="15" customHeight="1" x14ac:dyDescent="0.75">
      <c r="B4588" s="205" t="str">
        <f>'5 Driver Data'!B4588</f>
        <v>4580</v>
      </c>
      <c r="C4588" s="193">
        <f>'5 Driver Data'!C4588</f>
        <v>0</v>
      </c>
      <c r="D4588" s="192">
        <f>'5 Driver Data'!D4588</f>
        <v>0</v>
      </c>
      <c r="E4588" s="191">
        <f>'5 Driver Data'!E4588</f>
        <v>0</v>
      </c>
      <c r="F4588" s="191">
        <f>'5 Driver Data'!F4588</f>
        <v>0</v>
      </c>
      <c r="G4588" s="191">
        <f>'5 Driver Data'!G4588</f>
        <v>0</v>
      </c>
      <c r="H4588" s="191">
        <f>'5 Driver Data'!H4588</f>
        <v>0</v>
      </c>
      <c r="I4588" s="191">
        <f>'5 Driver Data'!I4588</f>
        <v>0</v>
      </c>
      <c r="J4588" s="191">
        <f>'5 Driver Data'!J4588</f>
        <v>0</v>
      </c>
      <c r="K4588" s="206">
        <f>'5 Driver Data'!K4588</f>
        <v>0</v>
      </c>
      <c r="L4588" s="1"/>
      <c r="M4588" s="216" t="str">
        <f>IF(D4588=0,"Blank",'3 Model Input'!E$44*'3 Model Input'!E$45)</f>
        <v>Blank</v>
      </c>
      <c r="N4588" s="197" t="str">
        <f t="shared" si="730"/>
        <v>Blank</v>
      </c>
      <c r="O4588" s="197" t="str">
        <f>IF(D4588=0,"Blank",'3 Model Input'!E$49*(1-'3 Model Input'!E$51))</f>
        <v>Blank</v>
      </c>
      <c r="P4588" s="197" t="str">
        <f t="shared" si="731"/>
        <v>Blank</v>
      </c>
      <c r="Q4588" s="197" t="str">
        <f>IF(D4588=0,"Blank",IF(D4588="BEV",E4588*(1-'3 Model Input'!E$54), E4588))</f>
        <v>Blank</v>
      </c>
      <c r="R4588" s="198" t="str">
        <f>IF(D4588=0,"Blank",IF(D4588="PHEV",F4588/G4588,F4588*(1-'3 Model Input'!E$54)/G4588))</f>
        <v>Blank</v>
      </c>
      <c r="S4588" s="198" t="str">
        <f>IF(D4588=0,"Blank",IF(D4588="PHEV",MIN(M4588,E4588),MIN(M4588,(E4588*(1-'3 Model Input'!E$54)))))</f>
        <v>Blank</v>
      </c>
      <c r="T4588" s="217" t="str">
        <f t="shared" si="732"/>
        <v>Blank</v>
      </c>
      <c r="U4588" s="89"/>
      <c r="V4588" s="216" t="str">
        <f>IF(D4588=0,"Blank",P4588*'3 Model Input'!E$50)</f>
        <v>Blank</v>
      </c>
      <c r="W4588" s="197" t="str">
        <f t="shared" si="733"/>
        <v>Blank</v>
      </c>
      <c r="X4588" s="197" t="str">
        <f t="shared" si="734"/>
        <v>Blank</v>
      </c>
      <c r="Y4588" s="197" t="str">
        <f t="shared" si="735"/>
        <v>Blank</v>
      </c>
      <c r="Z4588" s="197" t="str">
        <f t="shared" si="736"/>
        <v>Blank</v>
      </c>
      <c r="AA4588" s="223" t="str" cm="1">
        <f t="array" ref="AA4588">_xlfn.IFS(ISTEXT('3 Model Input'!F$70),"Missing",ISTEXT('3 Model Input'!I$70),"Missing",ISNUMBER('3 Model Input'!K$70),'3 Model Input'!K$70*P4588)</f>
        <v>Missing</v>
      </c>
      <c r="AB4588" s="89"/>
      <c r="AC4588" s="227" t="str" cm="1">
        <f t="array" ref="AC4588">IF(D4588=0,"Blank",_xlfn.IFS('3 Model Input'!E$61=1,(V4588*G4588)/T4588,'3 Model Input'!E$61=2,(W4588*G4588)/T4588,'3 Model Input'!E$61=3,(X4588*G4588)/T4588,'3 Model Input'!E$61=4,(Y4588*G4588)/T4588,'3 Model Input'!E$61=5,(Z4588*G4588)/T4588, ISTEXT('3 Model Input'!E$61),"Missing",'3 Model Input'!E$61=6,(AA4588*G4588)/T4588))</f>
        <v>Blank</v>
      </c>
      <c r="AD4588" s="202" t="str">
        <f t="shared" si="737"/>
        <v>Blank</v>
      </c>
      <c r="AE4588" s="202" t="str">
        <f t="shared" si="738"/>
        <v>Blank</v>
      </c>
      <c r="AF4588" s="217" t="str">
        <f t="shared" si="739"/>
        <v>Blank</v>
      </c>
      <c r="AG4588" s="9" t="str" cm="1">
        <f t="array" ref="AG4588">_xlfn.IFS(ISNUMBER(AC4588), "", ISNUMBER(SEARCH("Blank", AC4588)), "", ISERROR(AC4588), "Bad input on tab 3")</f>
        <v/>
      </c>
    </row>
    <row r="4589" spans="2:33" ht="15" customHeight="1" x14ac:dyDescent="0.75">
      <c r="B4589" s="205" t="str">
        <f>'5 Driver Data'!B4589</f>
        <v>4581</v>
      </c>
      <c r="C4589" s="193">
        <f>'5 Driver Data'!C4589</f>
        <v>0</v>
      </c>
      <c r="D4589" s="192">
        <f>'5 Driver Data'!D4589</f>
        <v>0</v>
      </c>
      <c r="E4589" s="191">
        <f>'5 Driver Data'!E4589</f>
        <v>0</v>
      </c>
      <c r="F4589" s="191">
        <f>'5 Driver Data'!F4589</f>
        <v>0</v>
      </c>
      <c r="G4589" s="191">
        <f>'5 Driver Data'!G4589</f>
        <v>0</v>
      </c>
      <c r="H4589" s="191">
        <f>'5 Driver Data'!H4589</f>
        <v>0</v>
      </c>
      <c r="I4589" s="191">
        <f>'5 Driver Data'!I4589</f>
        <v>0</v>
      </c>
      <c r="J4589" s="191">
        <f>'5 Driver Data'!J4589</f>
        <v>0</v>
      </c>
      <c r="K4589" s="206">
        <f>'5 Driver Data'!K4589</f>
        <v>0</v>
      </c>
      <c r="L4589" s="1"/>
      <c r="M4589" s="216" t="str">
        <f>IF(D4589=0,"Blank",'3 Model Input'!E$44*'3 Model Input'!E$45)</f>
        <v>Blank</v>
      </c>
      <c r="N4589" s="197" t="str">
        <f t="shared" si="730"/>
        <v>Blank</v>
      </c>
      <c r="O4589" s="197" t="str">
        <f>IF(D4589=0,"Blank",'3 Model Input'!E$49*(1-'3 Model Input'!E$51))</f>
        <v>Blank</v>
      </c>
      <c r="P4589" s="197" t="str">
        <f t="shared" si="731"/>
        <v>Blank</v>
      </c>
      <c r="Q4589" s="197" t="str">
        <f>IF(D4589=0,"Blank",IF(D4589="BEV",E4589*(1-'3 Model Input'!E$54), E4589))</f>
        <v>Blank</v>
      </c>
      <c r="R4589" s="198" t="str">
        <f>IF(D4589=0,"Blank",IF(D4589="PHEV",F4589/G4589,F4589*(1-'3 Model Input'!E$54)/G4589))</f>
        <v>Blank</v>
      </c>
      <c r="S4589" s="198" t="str">
        <f>IF(D4589=0,"Blank",IF(D4589="PHEV",MIN(M4589,E4589),MIN(M4589,(E4589*(1-'3 Model Input'!E$54)))))</f>
        <v>Blank</v>
      </c>
      <c r="T4589" s="217" t="str">
        <f t="shared" si="732"/>
        <v>Blank</v>
      </c>
      <c r="U4589" s="89"/>
      <c r="V4589" s="216" t="str">
        <f>IF(D4589=0,"Blank",P4589*'3 Model Input'!E$50)</f>
        <v>Blank</v>
      </c>
      <c r="W4589" s="197" t="str">
        <f t="shared" si="733"/>
        <v>Blank</v>
      </c>
      <c r="X4589" s="197" t="str">
        <f t="shared" si="734"/>
        <v>Blank</v>
      </c>
      <c r="Y4589" s="197" t="str">
        <f t="shared" si="735"/>
        <v>Blank</v>
      </c>
      <c r="Z4589" s="197" t="str">
        <f t="shared" si="736"/>
        <v>Blank</v>
      </c>
      <c r="AA4589" s="223" t="str" cm="1">
        <f t="array" ref="AA4589">_xlfn.IFS(ISTEXT('3 Model Input'!F$70),"Missing",ISTEXT('3 Model Input'!I$70),"Missing",ISNUMBER('3 Model Input'!K$70),'3 Model Input'!K$70*P4589)</f>
        <v>Missing</v>
      </c>
      <c r="AB4589" s="89"/>
      <c r="AC4589" s="227" t="str" cm="1">
        <f t="array" ref="AC4589">IF(D4589=0,"Blank",_xlfn.IFS('3 Model Input'!E$61=1,(V4589*G4589)/T4589,'3 Model Input'!E$61=2,(W4589*G4589)/T4589,'3 Model Input'!E$61=3,(X4589*G4589)/T4589,'3 Model Input'!E$61=4,(Y4589*G4589)/T4589,'3 Model Input'!E$61=5,(Z4589*G4589)/T4589, ISTEXT('3 Model Input'!E$61),"Missing",'3 Model Input'!E$61=6,(AA4589*G4589)/T4589))</f>
        <v>Blank</v>
      </c>
      <c r="AD4589" s="202" t="str">
        <f t="shared" si="737"/>
        <v>Blank</v>
      </c>
      <c r="AE4589" s="202" t="str">
        <f t="shared" si="738"/>
        <v>Blank</v>
      </c>
      <c r="AF4589" s="217" t="str">
        <f t="shared" si="739"/>
        <v>Blank</v>
      </c>
      <c r="AG4589" s="9" t="str" cm="1">
        <f t="array" ref="AG4589">_xlfn.IFS(ISNUMBER(AC4589), "", ISNUMBER(SEARCH("Blank", AC4589)), "", ISERROR(AC4589), "Bad input on tab 3")</f>
        <v/>
      </c>
    </row>
    <row r="4590" spans="2:33" ht="15" customHeight="1" x14ac:dyDescent="0.75">
      <c r="B4590" s="205" t="str">
        <f>'5 Driver Data'!B4590</f>
        <v>4582</v>
      </c>
      <c r="C4590" s="193">
        <f>'5 Driver Data'!C4590</f>
        <v>0</v>
      </c>
      <c r="D4590" s="192">
        <f>'5 Driver Data'!D4590</f>
        <v>0</v>
      </c>
      <c r="E4590" s="191">
        <f>'5 Driver Data'!E4590</f>
        <v>0</v>
      </c>
      <c r="F4590" s="191">
        <f>'5 Driver Data'!F4590</f>
        <v>0</v>
      </c>
      <c r="G4590" s="191">
        <f>'5 Driver Data'!G4590</f>
        <v>0</v>
      </c>
      <c r="H4590" s="191">
        <f>'5 Driver Data'!H4590</f>
        <v>0</v>
      </c>
      <c r="I4590" s="191">
        <f>'5 Driver Data'!I4590</f>
        <v>0</v>
      </c>
      <c r="J4590" s="191">
        <f>'5 Driver Data'!J4590</f>
        <v>0</v>
      </c>
      <c r="K4590" s="206">
        <f>'5 Driver Data'!K4590</f>
        <v>0</v>
      </c>
      <c r="L4590" s="1"/>
      <c r="M4590" s="216" t="str">
        <f>IF(D4590=0,"Blank",'3 Model Input'!E$44*'3 Model Input'!E$45)</f>
        <v>Blank</v>
      </c>
      <c r="N4590" s="197" t="str">
        <f t="shared" ref="N4590:N4653" si="740">IF(D4590=0,"Blank",H4590*I4590*52)</f>
        <v>Blank</v>
      </c>
      <c r="O4590" s="197" t="str">
        <f>IF(D4590=0,"Blank",'3 Model Input'!E$49*(1-'3 Model Input'!E$51))</f>
        <v>Blank</v>
      </c>
      <c r="P4590" s="197" t="str">
        <f t="shared" ref="P4590:P4653" si="741">IF(D4590=0,"Blank",SUM(N4590:O4590))</f>
        <v>Blank</v>
      </c>
      <c r="Q4590" s="197" t="str">
        <f>IF(D4590=0,"Blank",IF(D4590="BEV",E4590*(1-'3 Model Input'!E$54), E4590))</f>
        <v>Blank</v>
      </c>
      <c r="R4590" s="198" t="str">
        <f>IF(D4590=0,"Blank",IF(D4590="PHEV",F4590/G4590,F4590*(1-'3 Model Input'!E$54)/G4590))</f>
        <v>Blank</v>
      </c>
      <c r="S4590" s="198" t="str">
        <f>IF(D4590=0,"Blank",IF(D4590="PHEV",MIN(M4590,E4590),MIN(M4590,(E4590*(1-'3 Model Input'!E$54)))))</f>
        <v>Blank</v>
      </c>
      <c r="T4590" s="217" t="str">
        <f t="shared" ref="T4590:T4653" si="742">IF(D4590=0,"Blank",MIN(R4590,(S4590/E4590*F4590)))</f>
        <v>Blank</v>
      </c>
      <c r="U4590" s="89"/>
      <c r="V4590" s="216" t="str">
        <f>IF(D4590=0,"Blank",P4590*'3 Model Input'!E$50)</f>
        <v>Blank</v>
      </c>
      <c r="W4590" s="197" t="str">
        <f t="shared" ref="W4590:W4653" si="743">IF(D4590=0,"Blank",V4590*(1-J4590))</f>
        <v>Blank</v>
      </c>
      <c r="X4590" s="197" t="str">
        <f t="shared" ref="X4590:X4653" si="744">P4590</f>
        <v>Blank</v>
      </c>
      <c r="Y4590" s="197" t="str">
        <f t="shared" ref="Y4590:Y4653" si="745">IF(D4590=0,"Blank",P4590*(1-J4590))</f>
        <v>Blank</v>
      </c>
      <c r="Z4590" s="197" t="str">
        <f t="shared" ref="Z4590:Z4653" si="746">IF(D4590=0,"Blank",N4590*K4590)</f>
        <v>Blank</v>
      </c>
      <c r="AA4590" s="223" t="str" cm="1">
        <f t="array" ref="AA4590">_xlfn.IFS(ISTEXT('3 Model Input'!F$70),"Missing",ISTEXT('3 Model Input'!I$70),"Missing",ISNUMBER('3 Model Input'!K$70),'3 Model Input'!K$70*P4590)</f>
        <v>Missing</v>
      </c>
      <c r="AB4590" s="89"/>
      <c r="AC4590" s="227" t="str" cm="1">
        <f t="array" ref="AC4590">IF(D4590=0,"Blank",_xlfn.IFS('3 Model Input'!E$61=1,(V4590*G4590)/T4590,'3 Model Input'!E$61=2,(W4590*G4590)/T4590,'3 Model Input'!E$61=3,(X4590*G4590)/T4590,'3 Model Input'!E$61=4,(Y4590*G4590)/T4590,'3 Model Input'!E$61=5,(Z4590*G4590)/T4590, ISTEXT('3 Model Input'!E$61),"Missing",'3 Model Input'!E$61=6,(AA4590*G4590)/T4590))</f>
        <v>Blank</v>
      </c>
      <c r="AD4590" s="202" t="str">
        <f t="shared" ref="AD4590:AD4653" si="747">IF(D4590=0,"Blank",MIN(SUM(AC4590/52/H4590),1))</f>
        <v>Blank</v>
      </c>
      <c r="AE4590" s="202" t="str">
        <f t="shared" ref="AE4590:AE4653" si="748">IF(D4590=0,"Blank",AD4590*H4590)</f>
        <v>Blank</v>
      </c>
      <c r="AF4590" s="217" t="str">
        <f t="shared" ref="AF4590:AF4653" si="749">IF(D4590=0,"Blank",AC4590*S4590)</f>
        <v>Blank</v>
      </c>
      <c r="AG4590" s="9" t="str" cm="1">
        <f t="array" ref="AG4590">_xlfn.IFS(ISNUMBER(AC4590), "", ISNUMBER(SEARCH("Blank", AC4590)), "", ISERROR(AC4590), "Bad input on tab 3")</f>
        <v/>
      </c>
    </row>
    <row r="4591" spans="2:33" ht="15" customHeight="1" x14ac:dyDescent="0.75">
      <c r="B4591" s="205" t="str">
        <f>'5 Driver Data'!B4591</f>
        <v>4583</v>
      </c>
      <c r="C4591" s="193">
        <f>'5 Driver Data'!C4591</f>
        <v>0</v>
      </c>
      <c r="D4591" s="192">
        <f>'5 Driver Data'!D4591</f>
        <v>0</v>
      </c>
      <c r="E4591" s="191">
        <f>'5 Driver Data'!E4591</f>
        <v>0</v>
      </c>
      <c r="F4591" s="191">
        <f>'5 Driver Data'!F4591</f>
        <v>0</v>
      </c>
      <c r="G4591" s="191">
        <f>'5 Driver Data'!G4591</f>
        <v>0</v>
      </c>
      <c r="H4591" s="191">
        <f>'5 Driver Data'!H4591</f>
        <v>0</v>
      </c>
      <c r="I4591" s="191">
        <f>'5 Driver Data'!I4591</f>
        <v>0</v>
      </c>
      <c r="J4591" s="191">
        <f>'5 Driver Data'!J4591</f>
        <v>0</v>
      </c>
      <c r="K4591" s="206">
        <f>'5 Driver Data'!K4591</f>
        <v>0</v>
      </c>
      <c r="L4591" s="1"/>
      <c r="M4591" s="216" t="str">
        <f>IF(D4591=0,"Blank",'3 Model Input'!E$44*'3 Model Input'!E$45)</f>
        <v>Blank</v>
      </c>
      <c r="N4591" s="197" t="str">
        <f t="shared" si="740"/>
        <v>Blank</v>
      </c>
      <c r="O4591" s="197" t="str">
        <f>IF(D4591=0,"Blank",'3 Model Input'!E$49*(1-'3 Model Input'!E$51))</f>
        <v>Blank</v>
      </c>
      <c r="P4591" s="197" t="str">
        <f t="shared" si="741"/>
        <v>Blank</v>
      </c>
      <c r="Q4591" s="197" t="str">
        <f>IF(D4591=0,"Blank",IF(D4591="BEV",E4591*(1-'3 Model Input'!E$54), E4591))</f>
        <v>Blank</v>
      </c>
      <c r="R4591" s="198" t="str">
        <f>IF(D4591=0,"Blank",IF(D4591="PHEV",F4591/G4591,F4591*(1-'3 Model Input'!E$54)/G4591))</f>
        <v>Blank</v>
      </c>
      <c r="S4591" s="198" t="str">
        <f>IF(D4591=0,"Blank",IF(D4591="PHEV",MIN(M4591,E4591),MIN(M4591,(E4591*(1-'3 Model Input'!E$54)))))</f>
        <v>Blank</v>
      </c>
      <c r="T4591" s="217" t="str">
        <f t="shared" si="742"/>
        <v>Blank</v>
      </c>
      <c r="U4591" s="89"/>
      <c r="V4591" s="216" t="str">
        <f>IF(D4591=0,"Blank",P4591*'3 Model Input'!E$50)</f>
        <v>Blank</v>
      </c>
      <c r="W4591" s="197" t="str">
        <f t="shared" si="743"/>
        <v>Blank</v>
      </c>
      <c r="X4591" s="197" t="str">
        <f t="shared" si="744"/>
        <v>Blank</v>
      </c>
      <c r="Y4591" s="197" t="str">
        <f t="shared" si="745"/>
        <v>Blank</v>
      </c>
      <c r="Z4591" s="197" t="str">
        <f t="shared" si="746"/>
        <v>Blank</v>
      </c>
      <c r="AA4591" s="223" t="str" cm="1">
        <f t="array" ref="AA4591">_xlfn.IFS(ISTEXT('3 Model Input'!F$70),"Missing",ISTEXT('3 Model Input'!I$70),"Missing",ISNUMBER('3 Model Input'!K$70),'3 Model Input'!K$70*P4591)</f>
        <v>Missing</v>
      </c>
      <c r="AB4591" s="89"/>
      <c r="AC4591" s="227" t="str" cm="1">
        <f t="array" ref="AC4591">IF(D4591=0,"Blank",_xlfn.IFS('3 Model Input'!E$61=1,(V4591*G4591)/T4591,'3 Model Input'!E$61=2,(W4591*G4591)/T4591,'3 Model Input'!E$61=3,(X4591*G4591)/T4591,'3 Model Input'!E$61=4,(Y4591*G4591)/T4591,'3 Model Input'!E$61=5,(Z4591*G4591)/T4591, ISTEXT('3 Model Input'!E$61),"Missing",'3 Model Input'!E$61=6,(AA4591*G4591)/T4591))</f>
        <v>Blank</v>
      </c>
      <c r="AD4591" s="202" t="str">
        <f t="shared" si="747"/>
        <v>Blank</v>
      </c>
      <c r="AE4591" s="202" t="str">
        <f t="shared" si="748"/>
        <v>Blank</v>
      </c>
      <c r="AF4591" s="217" t="str">
        <f t="shared" si="749"/>
        <v>Blank</v>
      </c>
      <c r="AG4591" s="9" t="str" cm="1">
        <f t="array" ref="AG4591">_xlfn.IFS(ISNUMBER(AC4591), "", ISNUMBER(SEARCH("Blank", AC4591)), "", ISERROR(AC4591), "Bad input on tab 3")</f>
        <v/>
      </c>
    </row>
    <row r="4592" spans="2:33" ht="15" customHeight="1" x14ac:dyDescent="0.75">
      <c r="B4592" s="205" t="str">
        <f>'5 Driver Data'!B4592</f>
        <v>4584</v>
      </c>
      <c r="C4592" s="193">
        <f>'5 Driver Data'!C4592</f>
        <v>0</v>
      </c>
      <c r="D4592" s="192">
        <f>'5 Driver Data'!D4592</f>
        <v>0</v>
      </c>
      <c r="E4592" s="191">
        <f>'5 Driver Data'!E4592</f>
        <v>0</v>
      </c>
      <c r="F4592" s="191">
        <f>'5 Driver Data'!F4592</f>
        <v>0</v>
      </c>
      <c r="G4592" s="191">
        <f>'5 Driver Data'!G4592</f>
        <v>0</v>
      </c>
      <c r="H4592" s="191">
        <f>'5 Driver Data'!H4592</f>
        <v>0</v>
      </c>
      <c r="I4592" s="191">
        <f>'5 Driver Data'!I4592</f>
        <v>0</v>
      </c>
      <c r="J4592" s="191">
        <f>'5 Driver Data'!J4592</f>
        <v>0</v>
      </c>
      <c r="K4592" s="206">
        <f>'5 Driver Data'!K4592</f>
        <v>0</v>
      </c>
      <c r="L4592" s="1"/>
      <c r="M4592" s="216" t="str">
        <f>IF(D4592=0,"Blank",'3 Model Input'!E$44*'3 Model Input'!E$45)</f>
        <v>Blank</v>
      </c>
      <c r="N4592" s="197" t="str">
        <f t="shared" si="740"/>
        <v>Blank</v>
      </c>
      <c r="O4592" s="197" t="str">
        <f>IF(D4592=0,"Blank",'3 Model Input'!E$49*(1-'3 Model Input'!E$51))</f>
        <v>Blank</v>
      </c>
      <c r="P4592" s="197" t="str">
        <f t="shared" si="741"/>
        <v>Blank</v>
      </c>
      <c r="Q4592" s="197" t="str">
        <f>IF(D4592=0,"Blank",IF(D4592="BEV",E4592*(1-'3 Model Input'!E$54), E4592))</f>
        <v>Blank</v>
      </c>
      <c r="R4592" s="198" t="str">
        <f>IF(D4592=0,"Blank",IF(D4592="PHEV",F4592/G4592,F4592*(1-'3 Model Input'!E$54)/G4592))</f>
        <v>Blank</v>
      </c>
      <c r="S4592" s="198" t="str">
        <f>IF(D4592=0,"Blank",IF(D4592="PHEV",MIN(M4592,E4592),MIN(M4592,(E4592*(1-'3 Model Input'!E$54)))))</f>
        <v>Blank</v>
      </c>
      <c r="T4592" s="217" t="str">
        <f t="shared" si="742"/>
        <v>Blank</v>
      </c>
      <c r="U4592" s="89"/>
      <c r="V4592" s="216" t="str">
        <f>IF(D4592=0,"Blank",P4592*'3 Model Input'!E$50)</f>
        <v>Blank</v>
      </c>
      <c r="W4592" s="197" t="str">
        <f t="shared" si="743"/>
        <v>Blank</v>
      </c>
      <c r="X4592" s="197" t="str">
        <f t="shared" si="744"/>
        <v>Blank</v>
      </c>
      <c r="Y4592" s="197" t="str">
        <f t="shared" si="745"/>
        <v>Blank</v>
      </c>
      <c r="Z4592" s="197" t="str">
        <f t="shared" si="746"/>
        <v>Blank</v>
      </c>
      <c r="AA4592" s="223" t="str" cm="1">
        <f t="array" ref="AA4592">_xlfn.IFS(ISTEXT('3 Model Input'!F$70),"Missing",ISTEXT('3 Model Input'!I$70),"Missing",ISNUMBER('3 Model Input'!K$70),'3 Model Input'!K$70*P4592)</f>
        <v>Missing</v>
      </c>
      <c r="AB4592" s="89"/>
      <c r="AC4592" s="227" t="str" cm="1">
        <f t="array" ref="AC4592">IF(D4592=0,"Blank",_xlfn.IFS('3 Model Input'!E$61=1,(V4592*G4592)/T4592,'3 Model Input'!E$61=2,(W4592*G4592)/T4592,'3 Model Input'!E$61=3,(X4592*G4592)/T4592,'3 Model Input'!E$61=4,(Y4592*G4592)/T4592,'3 Model Input'!E$61=5,(Z4592*G4592)/T4592, ISTEXT('3 Model Input'!E$61),"Missing",'3 Model Input'!E$61=6,(AA4592*G4592)/T4592))</f>
        <v>Blank</v>
      </c>
      <c r="AD4592" s="202" t="str">
        <f t="shared" si="747"/>
        <v>Blank</v>
      </c>
      <c r="AE4592" s="202" t="str">
        <f t="shared" si="748"/>
        <v>Blank</v>
      </c>
      <c r="AF4592" s="217" t="str">
        <f t="shared" si="749"/>
        <v>Blank</v>
      </c>
      <c r="AG4592" s="9" t="str" cm="1">
        <f t="array" ref="AG4592">_xlfn.IFS(ISNUMBER(AC4592), "", ISNUMBER(SEARCH("Blank", AC4592)), "", ISERROR(AC4592), "Bad input on tab 3")</f>
        <v/>
      </c>
    </row>
    <row r="4593" spans="2:33" ht="15" customHeight="1" x14ac:dyDescent="0.75">
      <c r="B4593" s="205" t="str">
        <f>'5 Driver Data'!B4593</f>
        <v>4585</v>
      </c>
      <c r="C4593" s="193">
        <f>'5 Driver Data'!C4593</f>
        <v>0</v>
      </c>
      <c r="D4593" s="192">
        <f>'5 Driver Data'!D4593</f>
        <v>0</v>
      </c>
      <c r="E4593" s="191">
        <f>'5 Driver Data'!E4593</f>
        <v>0</v>
      </c>
      <c r="F4593" s="191">
        <f>'5 Driver Data'!F4593</f>
        <v>0</v>
      </c>
      <c r="G4593" s="191">
        <f>'5 Driver Data'!G4593</f>
        <v>0</v>
      </c>
      <c r="H4593" s="191">
        <f>'5 Driver Data'!H4593</f>
        <v>0</v>
      </c>
      <c r="I4593" s="191">
        <f>'5 Driver Data'!I4593</f>
        <v>0</v>
      </c>
      <c r="J4593" s="191">
        <f>'5 Driver Data'!J4593</f>
        <v>0</v>
      </c>
      <c r="K4593" s="206">
        <f>'5 Driver Data'!K4593</f>
        <v>0</v>
      </c>
      <c r="L4593" s="1"/>
      <c r="M4593" s="216" t="str">
        <f>IF(D4593=0,"Blank",'3 Model Input'!E$44*'3 Model Input'!E$45)</f>
        <v>Blank</v>
      </c>
      <c r="N4593" s="197" t="str">
        <f t="shared" si="740"/>
        <v>Blank</v>
      </c>
      <c r="O4593" s="197" t="str">
        <f>IF(D4593=0,"Blank",'3 Model Input'!E$49*(1-'3 Model Input'!E$51))</f>
        <v>Blank</v>
      </c>
      <c r="P4593" s="197" t="str">
        <f t="shared" si="741"/>
        <v>Blank</v>
      </c>
      <c r="Q4593" s="197" t="str">
        <f>IF(D4593=0,"Blank",IF(D4593="BEV",E4593*(1-'3 Model Input'!E$54), E4593))</f>
        <v>Blank</v>
      </c>
      <c r="R4593" s="198" t="str">
        <f>IF(D4593=0,"Blank",IF(D4593="PHEV",F4593/G4593,F4593*(1-'3 Model Input'!E$54)/G4593))</f>
        <v>Blank</v>
      </c>
      <c r="S4593" s="198" t="str">
        <f>IF(D4593=0,"Blank",IF(D4593="PHEV",MIN(M4593,E4593),MIN(M4593,(E4593*(1-'3 Model Input'!E$54)))))</f>
        <v>Blank</v>
      </c>
      <c r="T4593" s="217" t="str">
        <f t="shared" si="742"/>
        <v>Blank</v>
      </c>
      <c r="U4593" s="89"/>
      <c r="V4593" s="216" t="str">
        <f>IF(D4593=0,"Blank",P4593*'3 Model Input'!E$50)</f>
        <v>Blank</v>
      </c>
      <c r="W4593" s="197" t="str">
        <f t="shared" si="743"/>
        <v>Blank</v>
      </c>
      <c r="X4593" s="197" t="str">
        <f t="shared" si="744"/>
        <v>Blank</v>
      </c>
      <c r="Y4593" s="197" t="str">
        <f t="shared" si="745"/>
        <v>Blank</v>
      </c>
      <c r="Z4593" s="197" t="str">
        <f t="shared" si="746"/>
        <v>Blank</v>
      </c>
      <c r="AA4593" s="223" t="str" cm="1">
        <f t="array" ref="AA4593">_xlfn.IFS(ISTEXT('3 Model Input'!F$70),"Missing",ISTEXT('3 Model Input'!I$70),"Missing",ISNUMBER('3 Model Input'!K$70),'3 Model Input'!K$70*P4593)</f>
        <v>Missing</v>
      </c>
      <c r="AB4593" s="89"/>
      <c r="AC4593" s="227" t="str" cm="1">
        <f t="array" ref="AC4593">IF(D4593=0,"Blank",_xlfn.IFS('3 Model Input'!E$61=1,(V4593*G4593)/T4593,'3 Model Input'!E$61=2,(W4593*G4593)/T4593,'3 Model Input'!E$61=3,(X4593*G4593)/T4593,'3 Model Input'!E$61=4,(Y4593*G4593)/T4593,'3 Model Input'!E$61=5,(Z4593*G4593)/T4593, ISTEXT('3 Model Input'!E$61),"Missing",'3 Model Input'!E$61=6,(AA4593*G4593)/T4593))</f>
        <v>Blank</v>
      </c>
      <c r="AD4593" s="202" t="str">
        <f t="shared" si="747"/>
        <v>Blank</v>
      </c>
      <c r="AE4593" s="202" t="str">
        <f t="shared" si="748"/>
        <v>Blank</v>
      </c>
      <c r="AF4593" s="217" t="str">
        <f t="shared" si="749"/>
        <v>Blank</v>
      </c>
      <c r="AG4593" s="9" t="str" cm="1">
        <f t="array" ref="AG4593">_xlfn.IFS(ISNUMBER(AC4593), "", ISNUMBER(SEARCH("Blank", AC4593)), "", ISERROR(AC4593), "Bad input on tab 3")</f>
        <v/>
      </c>
    </row>
    <row r="4594" spans="2:33" ht="15" customHeight="1" x14ac:dyDescent="0.75">
      <c r="B4594" s="205" t="str">
        <f>'5 Driver Data'!B4594</f>
        <v>4586</v>
      </c>
      <c r="C4594" s="193">
        <f>'5 Driver Data'!C4594</f>
        <v>0</v>
      </c>
      <c r="D4594" s="192">
        <f>'5 Driver Data'!D4594</f>
        <v>0</v>
      </c>
      <c r="E4594" s="191">
        <f>'5 Driver Data'!E4594</f>
        <v>0</v>
      </c>
      <c r="F4594" s="191">
        <f>'5 Driver Data'!F4594</f>
        <v>0</v>
      </c>
      <c r="G4594" s="191">
        <f>'5 Driver Data'!G4594</f>
        <v>0</v>
      </c>
      <c r="H4594" s="191">
        <f>'5 Driver Data'!H4594</f>
        <v>0</v>
      </c>
      <c r="I4594" s="191">
        <f>'5 Driver Data'!I4594</f>
        <v>0</v>
      </c>
      <c r="J4594" s="191">
        <f>'5 Driver Data'!J4594</f>
        <v>0</v>
      </c>
      <c r="K4594" s="206">
        <f>'5 Driver Data'!K4594</f>
        <v>0</v>
      </c>
      <c r="L4594" s="1"/>
      <c r="M4594" s="216" t="str">
        <f>IF(D4594=0,"Blank",'3 Model Input'!E$44*'3 Model Input'!E$45)</f>
        <v>Blank</v>
      </c>
      <c r="N4594" s="197" t="str">
        <f t="shared" si="740"/>
        <v>Blank</v>
      </c>
      <c r="O4594" s="197" t="str">
        <f>IF(D4594=0,"Blank",'3 Model Input'!E$49*(1-'3 Model Input'!E$51))</f>
        <v>Blank</v>
      </c>
      <c r="P4594" s="197" t="str">
        <f t="shared" si="741"/>
        <v>Blank</v>
      </c>
      <c r="Q4594" s="197" t="str">
        <f>IF(D4594=0,"Blank",IF(D4594="BEV",E4594*(1-'3 Model Input'!E$54), E4594))</f>
        <v>Blank</v>
      </c>
      <c r="R4594" s="198" t="str">
        <f>IF(D4594=0,"Blank",IF(D4594="PHEV",F4594/G4594,F4594*(1-'3 Model Input'!E$54)/G4594))</f>
        <v>Blank</v>
      </c>
      <c r="S4594" s="198" t="str">
        <f>IF(D4594=0,"Blank",IF(D4594="PHEV",MIN(M4594,E4594),MIN(M4594,(E4594*(1-'3 Model Input'!E$54)))))</f>
        <v>Blank</v>
      </c>
      <c r="T4594" s="217" t="str">
        <f t="shared" si="742"/>
        <v>Blank</v>
      </c>
      <c r="U4594" s="89"/>
      <c r="V4594" s="216" t="str">
        <f>IF(D4594=0,"Blank",P4594*'3 Model Input'!E$50)</f>
        <v>Blank</v>
      </c>
      <c r="W4594" s="197" t="str">
        <f t="shared" si="743"/>
        <v>Blank</v>
      </c>
      <c r="X4594" s="197" t="str">
        <f t="shared" si="744"/>
        <v>Blank</v>
      </c>
      <c r="Y4594" s="197" t="str">
        <f t="shared" si="745"/>
        <v>Blank</v>
      </c>
      <c r="Z4594" s="197" t="str">
        <f t="shared" si="746"/>
        <v>Blank</v>
      </c>
      <c r="AA4594" s="223" t="str" cm="1">
        <f t="array" ref="AA4594">_xlfn.IFS(ISTEXT('3 Model Input'!F$70),"Missing",ISTEXT('3 Model Input'!I$70),"Missing",ISNUMBER('3 Model Input'!K$70),'3 Model Input'!K$70*P4594)</f>
        <v>Missing</v>
      </c>
      <c r="AB4594" s="89"/>
      <c r="AC4594" s="227" t="str" cm="1">
        <f t="array" ref="AC4594">IF(D4594=0,"Blank",_xlfn.IFS('3 Model Input'!E$61=1,(V4594*G4594)/T4594,'3 Model Input'!E$61=2,(W4594*G4594)/T4594,'3 Model Input'!E$61=3,(X4594*G4594)/T4594,'3 Model Input'!E$61=4,(Y4594*G4594)/T4594,'3 Model Input'!E$61=5,(Z4594*G4594)/T4594, ISTEXT('3 Model Input'!E$61),"Missing",'3 Model Input'!E$61=6,(AA4594*G4594)/T4594))</f>
        <v>Blank</v>
      </c>
      <c r="AD4594" s="202" t="str">
        <f t="shared" si="747"/>
        <v>Blank</v>
      </c>
      <c r="AE4594" s="202" t="str">
        <f t="shared" si="748"/>
        <v>Blank</v>
      </c>
      <c r="AF4594" s="217" t="str">
        <f t="shared" si="749"/>
        <v>Blank</v>
      </c>
      <c r="AG4594" s="9" t="str" cm="1">
        <f t="array" ref="AG4594">_xlfn.IFS(ISNUMBER(AC4594), "", ISNUMBER(SEARCH("Blank", AC4594)), "", ISERROR(AC4594), "Bad input on tab 3")</f>
        <v/>
      </c>
    </row>
    <row r="4595" spans="2:33" ht="15" customHeight="1" x14ac:dyDescent="0.75">
      <c r="B4595" s="205" t="str">
        <f>'5 Driver Data'!B4595</f>
        <v>4587</v>
      </c>
      <c r="C4595" s="193">
        <f>'5 Driver Data'!C4595</f>
        <v>0</v>
      </c>
      <c r="D4595" s="192">
        <f>'5 Driver Data'!D4595</f>
        <v>0</v>
      </c>
      <c r="E4595" s="191">
        <f>'5 Driver Data'!E4595</f>
        <v>0</v>
      </c>
      <c r="F4595" s="191">
        <f>'5 Driver Data'!F4595</f>
        <v>0</v>
      </c>
      <c r="G4595" s="191">
        <f>'5 Driver Data'!G4595</f>
        <v>0</v>
      </c>
      <c r="H4595" s="191">
        <f>'5 Driver Data'!H4595</f>
        <v>0</v>
      </c>
      <c r="I4595" s="191">
        <f>'5 Driver Data'!I4595</f>
        <v>0</v>
      </c>
      <c r="J4595" s="191">
        <f>'5 Driver Data'!J4595</f>
        <v>0</v>
      </c>
      <c r="K4595" s="206">
        <f>'5 Driver Data'!K4595</f>
        <v>0</v>
      </c>
      <c r="L4595" s="1"/>
      <c r="M4595" s="216" t="str">
        <f>IF(D4595=0,"Blank",'3 Model Input'!E$44*'3 Model Input'!E$45)</f>
        <v>Blank</v>
      </c>
      <c r="N4595" s="197" t="str">
        <f t="shared" si="740"/>
        <v>Blank</v>
      </c>
      <c r="O4595" s="197" t="str">
        <f>IF(D4595=0,"Blank",'3 Model Input'!E$49*(1-'3 Model Input'!E$51))</f>
        <v>Blank</v>
      </c>
      <c r="P4595" s="197" t="str">
        <f t="shared" si="741"/>
        <v>Blank</v>
      </c>
      <c r="Q4595" s="197" t="str">
        <f>IF(D4595=0,"Blank",IF(D4595="BEV",E4595*(1-'3 Model Input'!E$54), E4595))</f>
        <v>Blank</v>
      </c>
      <c r="R4595" s="198" t="str">
        <f>IF(D4595=0,"Blank",IF(D4595="PHEV",F4595/G4595,F4595*(1-'3 Model Input'!E$54)/G4595))</f>
        <v>Blank</v>
      </c>
      <c r="S4595" s="198" t="str">
        <f>IF(D4595=0,"Blank",IF(D4595="PHEV",MIN(M4595,E4595),MIN(M4595,(E4595*(1-'3 Model Input'!E$54)))))</f>
        <v>Blank</v>
      </c>
      <c r="T4595" s="217" t="str">
        <f t="shared" si="742"/>
        <v>Blank</v>
      </c>
      <c r="U4595" s="89"/>
      <c r="V4595" s="216" t="str">
        <f>IF(D4595=0,"Blank",P4595*'3 Model Input'!E$50)</f>
        <v>Blank</v>
      </c>
      <c r="W4595" s="197" t="str">
        <f t="shared" si="743"/>
        <v>Blank</v>
      </c>
      <c r="X4595" s="197" t="str">
        <f t="shared" si="744"/>
        <v>Blank</v>
      </c>
      <c r="Y4595" s="197" t="str">
        <f t="shared" si="745"/>
        <v>Blank</v>
      </c>
      <c r="Z4595" s="197" t="str">
        <f t="shared" si="746"/>
        <v>Blank</v>
      </c>
      <c r="AA4595" s="223" t="str" cm="1">
        <f t="array" ref="AA4595">_xlfn.IFS(ISTEXT('3 Model Input'!F$70),"Missing",ISTEXT('3 Model Input'!I$70),"Missing",ISNUMBER('3 Model Input'!K$70),'3 Model Input'!K$70*P4595)</f>
        <v>Missing</v>
      </c>
      <c r="AB4595" s="89"/>
      <c r="AC4595" s="227" t="str" cm="1">
        <f t="array" ref="AC4595">IF(D4595=0,"Blank",_xlfn.IFS('3 Model Input'!E$61=1,(V4595*G4595)/T4595,'3 Model Input'!E$61=2,(W4595*G4595)/T4595,'3 Model Input'!E$61=3,(X4595*G4595)/T4595,'3 Model Input'!E$61=4,(Y4595*G4595)/T4595,'3 Model Input'!E$61=5,(Z4595*G4595)/T4595, ISTEXT('3 Model Input'!E$61),"Missing",'3 Model Input'!E$61=6,(AA4595*G4595)/T4595))</f>
        <v>Blank</v>
      </c>
      <c r="AD4595" s="202" t="str">
        <f t="shared" si="747"/>
        <v>Blank</v>
      </c>
      <c r="AE4595" s="202" t="str">
        <f t="shared" si="748"/>
        <v>Blank</v>
      </c>
      <c r="AF4595" s="217" t="str">
        <f t="shared" si="749"/>
        <v>Blank</v>
      </c>
      <c r="AG4595" s="9" t="str" cm="1">
        <f t="array" ref="AG4595">_xlfn.IFS(ISNUMBER(AC4595), "", ISNUMBER(SEARCH("Blank", AC4595)), "", ISERROR(AC4595), "Bad input on tab 3")</f>
        <v/>
      </c>
    </row>
    <row r="4596" spans="2:33" ht="15" customHeight="1" x14ac:dyDescent="0.75">
      <c r="B4596" s="205" t="str">
        <f>'5 Driver Data'!B4596</f>
        <v>4588</v>
      </c>
      <c r="C4596" s="193">
        <f>'5 Driver Data'!C4596</f>
        <v>0</v>
      </c>
      <c r="D4596" s="192">
        <f>'5 Driver Data'!D4596</f>
        <v>0</v>
      </c>
      <c r="E4596" s="191">
        <f>'5 Driver Data'!E4596</f>
        <v>0</v>
      </c>
      <c r="F4596" s="191">
        <f>'5 Driver Data'!F4596</f>
        <v>0</v>
      </c>
      <c r="G4596" s="191">
        <f>'5 Driver Data'!G4596</f>
        <v>0</v>
      </c>
      <c r="H4596" s="191">
        <f>'5 Driver Data'!H4596</f>
        <v>0</v>
      </c>
      <c r="I4596" s="191">
        <f>'5 Driver Data'!I4596</f>
        <v>0</v>
      </c>
      <c r="J4596" s="191">
        <f>'5 Driver Data'!J4596</f>
        <v>0</v>
      </c>
      <c r="K4596" s="206">
        <f>'5 Driver Data'!K4596</f>
        <v>0</v>
      </c>
      <c r="L4596" s="1"/>
      <c r="M4596" s="216" t="str">
        <f>IF(D4596=0,"Blank",'3 Model Input'!E$44*'3 Model Input'!E$45)</f>
        <v>Blank</v>
      </c>
      <c r="N4596" s="197" t="str">
        <f t="shared" si="740"/>
        <v>Blank</v>
      </c>
      <c r="O4596" s="197" t="str">
        <f>IF(D4596=0,"Blank",'3 Model Input'!E$49*(1-'3 Model Input'!E$51))</f>
        <v>Blank</v>
      </c>
      <c r="P4596" s="197" t="str">
        <f t="shared" si="741"/>
        <v>Blank</v>
      </c>
      <c r="Q4596" s="197" t="str">
        <f>IF(D4596=0,"Blank",IF(D4596="BEV",E4596*(1-'3 Model Input'!E$54), E4596))</f>
        <v>Blank</v>
      </c>
      <c r="R4596" s="198" t="str">
        <f>IF(D4596=0,"Blank",IF(D4596="PHEV",F4596/G4596,F4596*(1-'3 Model Input'!E$54)/G4596))</f>
        <v>Blank</v>
      </c>
      <c r="S4596" s="198" t="str">
        <f>IF(D4596=0,"Blank",IF(D4596="PHEV",MIN(M4596,E4596),MIN(M4596,(E4596*(1-'3 Model Input'!E$54)))))</f>
        <v>Blank</v>
      </c>
      <c r="T4596" s="217" t="str">
        <f t="shared" si="742"/>
        <v>Blank</v>
      </c>
      <c r="U4596" s="89"/>
      <c r="V4596" s="216" t="str">
        <f>IF(D4596=0,"Blank",P4596*'3 Model Input'!E$50)</f>
        <v>Blank</v>
      </c>
      <c r="W4596" s="197" t="str">
        <f t="shared" si="743"/>
        <v>Blank</v>
      </c>
      <c r="X4596" s="197" t="str">
        <f t="shared" si="744"/>
        <v>Blank</v>
      </c>
      <c r="Y4596" s="197" t="str">
        <f t="shared" si="745"/>
        <v>Blank</v>
      </c>
      <c r="Z4596" s="197" t="str">
        <f t="shared" si="746"/>
        <v>Blank</v>
      </c>
      <c r="AA4596" s="223" t="str" cm="1">
        <f t="array" ref="AA4596">_xlfn.IFS(ISTEXT('3 Model Input'!F$70),"Missing",ISTEXT('3 Model Input'!I$70),"Missing",ISNUMBER('3 Model Input'!K$70),'3 Model Input'!K$70*P4596)</f>
        <v>Missing</v>
      </c>
      <c r="AB4596" s="89"/>
      <c r="AC4596" s="227" t="str" cm="1">
        <f t="array" ref="AC4596">IF(D4596=0,"Blank",_xlfn.IFS('3 Model Input'!E$61=1,(V4596*G4596)/T4596,'3 Model Input'!E$61=2,(W4596*G4596)/T4596,'3 Model Input'!E$61=3,(X4596*G4596)/T4596,'3 Model Input'!E$61=4,(Y4596*G4596)/T4596,'3 Model Input'!E$61=5,(Z4596*G4596)/T4596, ISTEXT('3 Model Input'!E$61),"Missing",'3 Model Input'!E$61=6,(AA4596*G4596)/T4596))</f>
        <v>Blank</v>
      </c>
      <c r="AD4596" s="202" t="str">
        <f t="shared" si="747"/>
        <v>Blank</v>
      </c>
      <c r="AE4596" s="202" t="str">
        <f t="shared" si="748"/>
        <v>Blank</v>
      </c>
      <c r="AF4596" s="217" t="str">
        <f t="shared" si="749"/>
        <v>Blank</v>
      </c>
      <c r="AG4596" s="9" t="str" cm="1">
        <f t="array" ref="AG4596">_xlfn.IFS(ISNUMBER(AC4596), "", ISNUMBER(SEARCH("Blank", AC4596)), "", ISERROR(AC4596), "Bad input on tab 3")</f>
        <v/>
      </c>
    </row>
    <row r="4597" spans="2:33" ht="15" customHeight="1" x14ac:dyDescent="0.75">
      <c r="B4597" s="205" t="str">
        <f>'5 Driver Data'!B4597</f>
        <v>4589</v>
      </c>
      <c r="C4597" s="193">
        <f>'5 Driver Data'!C4597</f>
        <v>0</v>
      </c>
      <c r="D4597" s="192">
        <f>'5 Driver Data'!D4597</f>
        <v>0</v>
      </c>
      <c r="E4597" s="191">
        <f>'5 Driver Data'!E4597</f>
        <v>0</v>
      </c>
      <c r="F4597" s="191">
        <f>'5 Driver Data'!F4597</f>
        <v>0</v>
      </c>
      <c r="G4597" s="191">
        <f>'5 Driver Data'!G4597</f>
        <v>0</v>
      </c>
      <c r="H4597" s="191">
        <f>'5 Driver Data'!H4597</f>
        <v>0</v>
      </c>
      <c r="I4597" s="191">
        <f>'5 Driver Data'!I4597</f>
        <v>0</v>
      </c>
      <c r="J4597" s="191">
        <f>'5 Driver Data'!J4597</f>
        <v>0</v>
      </c>
      <c r="K4597" s="206">
        <f>'5 Driver Data'!K4597</f>
        <v>0</v>
      </c>
      <c r="L4597" s="1"/>
      <c r="M4597" s="216" t="str">
        <f>IF(D4597=0,"Blank",'3 Model Input'!E$44*'3 Model Input'!E$45)</f>
        <v>Blank</v>
      </c>
      <c r="N4597" s="197" t="str">
        <f t="shared" si="740"/>
        <v>Blank</v>
      </c>
      <c r="O4597" s="197" t="str">
        <f>IF(D4597=0,"Blank",'3 Model Input'!E$49*(1-'3 Model Input'!E$51))</f>
        <v>Blank</v>
      </c>
      <c r="P4597" s="197" t="str">
        <f t="shared" si="741"/>
        <v>Blank</v>
      </c>
      <c r="Q4597" s="197" t="str">
        <f>IF(D4597=0,"Blank",IF(D4597="BEV",E4597*(1-'3 Model Input'!E$54), E4597))</f>
        <v>Blank</v>
      </c>
      <c r="R4597" s="198" t="str">
        <f>IF(D4597=0,"Blank",IF(D4597="PHEV",F4597/G4597,F4597*(1-'3 Model Input'!E$54)/G4597))</f>
        <v>Blank</v>
      </c>
      <c r="S4597" s="198" t="str">
        <f>IF(D4597=0,"Blank",IF(D4597="PHEV",MIN(M4597,E4597),MIN(M4597,(E4597*(1-'3 Model Input'!E$54)))))</f>
        <v>Blank</v>
      </c>
      <c r="T4597" s="217" t="str">
        <f t="shared" si="742"/>
        <v>Blank</v>
      </c>
      <c r="U4597" s="89"/>
      <c r="V4597" s="216" t="str">
        <f>IF(D4597=0,"Blank",P4597*'3 Model Input'!E$50)</f>
        <v>Blank</v>
      </c>
      <c r="W4597" s="197" t="str">
        <f t="shared" si="743"/>
        <v>Blank</v>
      </c>
      <c r="X4597" s="197" t="str">
        <f t="shared" si="744"/>
        <v>Blank</v>
      </c>
      <c r="Y4597" s="197" t="str">
        <f t="shared" si="745"/>
        <v>Blank</v>
      </c>
      <c r="Z4597" s="197" t="str">
        <f t="shared" si="746"/>
        <v>Blank</v>
      </c>
      <c r="AA4597" s="223" t="str" cm="1">
        <f t="array" ref="AA4597">_xlfn.IFS(ISTEXT('3 Model Input'!F$70),"Missing",ISTEXT('3 Model Input'!I$70),"Missing",ISNUMBER('3 Model Input'!K$70),'3 Model Input'!K$70*P4597)</f>
        <v>Missing</v>
      </c>
      <c r="AB4597" s="89"/>
      <c r="AC4597" s="227" t="str" cm="1">
        <f t="array" ref="AC4597">IF(D4597=0,"Blank",_xlfn.IFS('3 Model Input'!E$61=1,(V4597*G4597)/T4597,'3 Model Input'!E$61=2,(W4597*G4597)/T4597,'3 Model Input'!E$61=3,(X4597*G4597)/T4597,'3 Model Input'!E$61=4,(Y4597*G4597)/T4597,'3 Model Input'!E$61=5,(Z4597*G4597)/T4597, ISTEXT('3 Model Input'!E$61),"Missing",'3 Model Input'!E$61=6,(AA4597*G4597)/T4597))</f>
        <v>Blank</v>
      </c>
      <c r="AD4597" s="202" t="str">
        <f t="shared" si="747"/>
        <v>Blank</v>
      </c>
      <c r="AE4597" s="202" t="str">
        <f t="shared" si="748"/>
        <v>Blank</v>
      </c>
      <c r="AF4597" s="217" t="str">
        <f t="shared" si="749"/>
        <v>Blank</v>
      </c>
      <c r="AG4597" s="9" t="str" cm="1">
        <f t="array" ref="AG4597">_xlfn.IFS(ISNUMBER(AC4597), "", ISNUMBER(SEARCH("Blank", AC4597)), "", ISERROR(AC4597), "Bad input on tab 3")</f>
        <v/>
      </c>
    </row>
    <row r="4598" spans="2:33" ht="15" customHeight="1" x14ac:dyDescent="0.75">
      <c r="B4598" s="205" t="str">
        <f>'5 Driver Data'!B4598</f>
        <v>4590</v>
      </c>
      <c r="C4598" s="193">
        <f>'5 Driver Data'!C4598</f>
        <v>0</v>
      </c>
      <c r="D4598" s="192">
        <f>'5 Driver Data'!D4598</f>
        <v>0</v>
      </c>
      <c r="E4598" s="191">
        <f>'5 Driver Data'!E4598</f>
        <v>0</v>
      </c>
      <c r="F4598" s="191">
        <f>'5 Driver Data'!F4598</f>
        <v>0</v>
      </c>
      <c r="G4598" s="191">
        <f>'5 Driver Data'!G4598</f>
        <v>0</v>
      </c>
      <c r="H4598" s="191">
        <f>'5 Driver Data'!H4598</f>
        <v>0</v>
      </c>
      <c r="I4598" s="191">
        <f>'5 Driver Data'!I4598</f>
        <v>0</v>
      </c>
      <c r="J4598" s="191">
        <f>'5 Driver Data'!J4598</f>
        <v>0</v>
      </c>
      <c r="K4598" s="206">
        <f>'5 Driver Data'!K4598</f>
        <v>0</v>
      </c>
      <c r="L4598" s="1"/>
      <c r="M4598" s="216" t="str">
        <f>IF(D4598=0,"Blank",'3 Model Input'!E$44*'3 Model Input'!E$45)</f>
        <v>Blank</v>
      </c>
      <c r="N4598" s="197" t="str">
        <f t="shared" si="740"/>
        <v>Blank</v>
      </c>
      <c r="O4598" s="197" t="str">
        <f>IF(D4598=0,"Blank",'3 Model Input'!E$49*(1-'3 Model Input'!E$51))</f>
        <v>Blank</v>
      </c>
      <c r="P4598" s="197" t="str">
        <f t="shared" si="741"/>
        <v>Blank</v>
      </c>
      <c r="Q4598" s="197" t="str">
        <f>IF(D4598=0,"Blank",IF(D4598="BEV",E4598*(1-'3 Model Input'!E$54), E4598))</f>
        <v>Blank</v>
      </c>
      <c r="R4598" s="198" t="str">
        <f>IF(D4598=0,"Blank",IF(D4598="PHEV",F4598/G4598,F4598*(1-'3 Model Input'!E$54)/G4598))</f>
        <v>Blank</v>
      </c>
      <c r="S4598" s="198" t="str">
        <f>IF(D4598=0,"Blank",IF(D4598="PHEV",MIN(M4598,E4598),MIN(M4598,(E4598*(1-'3 Model Input'!E$54)))))</f>
        <v>Blank</v>
      </c>
      <c r="T4598" s="217" t="str">
        <f t="shared" si="742"/>
        <v>Blank</v>
      </c>
      <c r="U4598" s="89"/>
      <c r="V4598" s="216" t="str">
        <f>IF(D4598=0,"Blank",P4598*'3 Model Input'!E$50)</f>
        <v>Blank</v>
      </c>
      <c r="W4598" s="197" t="str">
        <f t="shared" si="743"/>
        <v>Blank</v>
      </c>
      <c r="X4598" s="197" t="str">
        <f t="shared" si="744"/>
        <v>Blank</v>
      </c>
      <c r="Y4598" s="197" t="str">
        <f t="shared" si="745"/>
        <v>Blank</v>
      </c>
      <c r="Z4598" s="197" t="str">
        <f t="shared" si="746"/>
        <v>Blank</v>
      </c>
      <c r="AA4598" s="223" t="str" cm="1">
        <f t="array" ref="AA4598">_xlfn.IFS(ISTEXT('3 Model Input'!F$70),"Missing",ISTEXT('3 Model Input'!I$70),"Missing",ISNUMBER('3 Model Input'!K$70),'3 Model Input'!K$70*P4598)</f>
        <v>Missing</v>
      </c>
      <c r="AB4598" s="89"/>
      <c r="AC4598" s="227" t="str" cm="1">
        <f t="array" ref="AC4598">IF(D4598=0,"Blank",_xlfn.IFS('3 Model Input'!E$61=1,(V4598*G4598)/T4598,'3 Model Input'!E$61=2,(W4598*G4598)/T4598,'3 Model Input'!E$61=3,(X4598*G4598)/T4598,'3 Model Input'!E$61=4,(Y4598*G4598)/T4598,'3 Model Input'!E$61=5,(Z4598*G4598)/T4598, ISTEXT('3 Model Input'!E$61),"Missing",'3 Model Input'!E$61=6,(AA4598*G4598)/T4598))</f>
        <v>Blank</v>
      </c>
      <c r="AD4598" s="202" t="str">
        <f t="shared" si="747"/>
        <v>Blank</v>
      </c>
      <c r="AE4598" s="202" t="str">
        <f t="shared" si="748"/>
        <v>Blank</v>
      </c>
      <c r="AF4598" s="217" t="str">
        <f t="shared" si="749"/>
        <v>Blank</v>
      </c>
      <c r="AG4598" s="9" t="str" cm="1">
        <f t="array" ref="AG4598">_xlfn.IFS(ISNUMBER(AC4598), "", ISNUMBER(SEARCH("Blank", AC4598)), "", ISERROR(AC4598), "Bad input on tab 3")</f>
        <v/>
      </c>
    </row>
    <row r="4599" spans="2:33" ht="15" customHeight="1" x14ac:dyDescent="0.75">
      <c r="B4599" s="205" t="str">
        <f>'5 Driver Data'!B4599</f>
        <v>4591</v>
      </c>
      <c r="C4599" s="193">
        <f>'5 Driver Data'!C4599</f>
        <v>0</v>
      </c>
      <c r="D4599" s="192">
        <f>'5 Driver Data'!D4599</f>
        <v>0</v>
      </c>
      <c r="E4599" s="191">
        <f>'5 Driver Data'!E4599</f>
        <v>0</v>
      </c>
      <c r="F4599" s="191">
        <f>'5 Driver Data'!F4599</f>
        <v>0</v>
      </c>
      <c r="G4599" s="191">
        <f>'5 Driver Data'!G4599</f>
        <v>0</v>
      </c>
      <c r="H4599" s="191">
        <f>'5 Driver Data'!H4599</f>
        <v>0</v>
      </c>
      <c r="I4599" s="191">
        <f>'5 Driver Data'!I4599</f>
        <v>0</v>
      </c>
      <c r="J4599" s="191">
        <f>'5 Driver Data'!J4599</f>
        <v>0</v>
      </c>
      <c r="K4599" s="206">
        <f>'5 Driver Data'!K4599</f>
        <v>0</v>
      </c>
      <c r="L4599" s="1"/>
      <c r="M4599" s="216" t="str">
        <f>IF(D4599=0,"Blank",'3 Model Input'!E$44*'3 Model Input'!E$45)</f>
        <v>Blank</v>
      </c>
      <c r="N4599" s="197" t="str">
        <f t="shared" si="740"/>
        <v>Blank</v>
      </c>
      <c r="O4599" s="197" t="str">
        <f>IF(D4599=0,"Blank",'3 Model Input'!E$49*(1-'3 Model Input'!E$51))</f>
        <v>Blank</v>
      </c>
      <c r="P4599" s="197" t="str">
        <f t="shared" si="741"/>
        <v>Blank</v>
      </c>
      <c r="Q4599" s="197" t="str">
        <f>IF(D4599=0,"Blank",IF(D4599="BEV",E4599*(1-'3 Model Input'!E$54), E4599))</f>
        <v>Blank</v>
      </c>
      <c r="R4599" s="198" t="str">
        <f>IF(D4599=0,"Blank",IF(D4599="PHEV",F4599/G4599,F4599*(1-'3 Model Input'!E$54)/G4599))</f>
        <v>Blank</v>
      </c>
      <c r="S4599" s="198" t="str">
        <f>IF(D4599=0,"Blank",IF(D4599="PHEV",MIN(M4599,E4599),MIN(M4599,(E4599*(1-'3 Model Input'!E$54)))))</f>
        <v>Blank</v>
      </c>
      <c r="T4599" s="217" t="str">
        <f t="shared" si="742"/>
        <v>Blank</v>
      </c>
      <c r="U4599" s="89"/>
      <c r="V4599" s="216" t="str">
        <f>IF(D4599=0,"Blank",P4599*'3 Model Input'!E$50)</f>
        <v>Blank</v>
      </c>
      <c r="W4599" s="197" t="str">
        <f t="shared" si="743"/>
        <v>Blank</v>
      </c>
      <c r="X4599" s="197" t="str">
        <f t="shared" si="744"/>
        <v>Blank</v>
      </c>
      <c r="Y4599" s="197" t="str">
        <f t="shared" si="745"/>
        <v>Blank</v>
      </c>
      <c r="Z4599" s="197" t="str">
        <f t="shared" si="746"/>
        <v>Blank</v>
      </c>
      <c r="AA4599" s="223" t="str" cm="1">
        <f t="array" ref="AA4599">_xlfn.IFS(ISTEXT('3 Model Input'!F$70),"Missing",ISTEXT('3 Model Input'!I$70),"Missing",ISNUMBER('3 Model Input'!K$70),'3 Model Input'!K$70*P4599)</f>
        <v>Missing</v>
      </c>
      <c r="AB4599" s="89"/>
      <c r="AC4599" s="227" t="str" cm="1">
        <f t="array" ref="AC4599">IF(D4599=0,"Blank",_xlfn.IFS('3 Model Input'!E$61=1,(V4599*G4599)/T4599,'3 Model Input'!E$61=2,(W4599*G4599)/T4599,'3 Model Input'!E$61=3,(X4599*G4599)/T4599,'3 Model Input'!E$61=4,(Y4599*G4599)/T4599,'3 Model Input'!E$61=5,(Z4599*G4599)/T4599, ISTEXT('3 Model Input'!E$61),"Missing",'3 Model Input'!E$61=6,(AA4599*G4599)/T4599))</f>
        <v>Blank</v>
      </c>
      <c r="AD4599" s="202" t="str">
        <f t="shared" si="747"/>
        <v>Blank</v>
      </c>
      <c r="AE4599" s="202" t="str">
        <f t="shared" si="748"/>
        <v>Blank</v>
      </c>
      <c r="AF4599" s="217" t="str">
        <f t="shared" si="749"/>
        <v>Blank</v>
      </c>
      <c r="AG4599" s="9" t="str" cm="1">
        <f t="array" ref="AG4599">_xlfn.IFS(ISNUMBER(AC4599), "", ISNUMBER(SEARCH("Blank", AC4599)), "", ISERROR(AC4599), "Bad input on tab 3")</f>
        <v/>
      </c>
    </row>
    <row r="4600" spans="2:33" ht="15" customHeight="1" x14ac:dyDescent="0.75">
      <c r="B4600" s="205" t="str">
        <f>'5 Driver Data'!B4600</f>
        <v>4592</v>
      </c>
      <c r="C4600" s="193">
        <f>'5 Driver Data'!C4600</f>
        <v>0</v>
      </c>
      <c r="D4600" s="192">
        <f>'5 Driver Data'!D4600</f>
        <v>0</v>
      </c>
      <c r="E4600" s="191">
        <f>'5 Driver Data'!E4600</f>
        <v>0</v>
      </c>
      <c r="F4600" s="191">
        <f>'5 Driver Data'!F4600</f>
        <v>0</v>
      </c>
      <c r="G4600" s="191">
        <f>'5 Driver Data'!G4600</f>
        <v>0</v>
      </c>
      <c r="H4600" s="191">
        <f>'5 Driver Data'!H4600</f>
        <v>0</v>
      </c>
      <c r="I4600" s="191">
        <f>'5 Driver Data'!I4600</f>
        <v>0</v>
      </c>
      <c r="J4600" s="191">
        <f>'5 Driver Data'!J4600</f>
        <v>0</v>
      </c>
      <c r="K4600" s="206">
        <f>'5 Driver Data'!K4600</f>
        <v>0</v>
      </c>
      <c r="L4600" s="1"/>
      <c r="M4600" s="216" t="str">
        <f>IF(D4600=0,"Blank",'3 Model Input'!E$44*'3 Model Input'!E$45)</f>
        <v>Blank</v>
      </c>
      <c r="N4600" s="197" t="str">
        <f t="shared" si="740"/>
        <v>Blank</v>
      </c>
      <c r="O4600" s="197" t="str">
        <f>IF(D4600=0,"Blank",'3 Model Input'!E$49*(1-'3 Model Input'!E$51))</f>
        <v>Blank</v>
      </c>
      <c r="P4600" s="197" t="str">
        <f t="shared" si="741"/>
        <v>Blank</v>
      </c>
      <c r="Q4600" s="197" t="str">
        <f>IF(D4600=0,"Blank",IF(D4600="BEV",E4600*(1-'3 Model Input'!E$54), E4600))</f>
        <v>Blank</v>
      </c>
      <c r="R4600" s="198" t="str">
        <f>IF(D4600=0,"Blank",IF(D4600="PHEV",F4600/G4600,F4600*(1-'3 Model Input'!E$54)/G4600))</f>
        <v>Blank</v>
      </c>
      <c r="S4600" s="198" t="str">
        <f>IF(D4600=0,"Blank",IF(D4600="PHEV",MIN(M4600,E4600),MIN(M4600,(E4600*(1-'3 Model Input'!E$54)))))</f>
        <v>Blank</v>
      </c>
      <c r="T4600" s="217" t="str">
        <f t="shared" si="742"/>
        <v>Blank</v>
      </c>
      <c r="U4600" s="89"/>
      <c r="V4600" s="216" t="str">
        <f>IF(D4600=0,"Blank",P4600*'3 Model Input'!E$50)</f>
        <v>Blank</v>
      </c>
      <c r="W4600" s="197" t="str">
        <f t="shared" si="743"/>
        <v>Blank</v>
      </c>
      <c r="X4600" s="197" t="str">
        <f t="shared" si="744"/>
        <v>Blank</v>
      </c>
      <c r="Y4600" s="197" t="str">
        <f t="shared" si="745"/>
        <v>Blank</v>
      </c>
      <c r="Z4600" s="197" t="str">
        <f t="shared" si="746"/>
        <v>Blank</v>
      </c>
      <c r="AA4600" s="223" t="str" cm="1">
        <f t="array" ref="AA4600">_xlfn.IFS(ISTEXT('3 Model Input'!F$70),"Missing",ISTEXT('3 Model Input'!I$70),"Missing",ISNUMBER('3 Model Input'!K$70),'3 Model Input'!K$70*P4600)</f>
        <v>Missing</v>
      </c>
      <c r="AB4600" s="89"/>
      <c r="AC4600" s="227" t="str" cm="1">
        <f t="array" ref="AC4600">IF(D4600=0,"Blank",_xlfn.IFS('3 Model Input'!E$61=1,(V4600*G4600)/T4600,'3 Model Input'!E$61=2,(W4600*G4600)/T4600,'3 Model Input'!E$61=3,(X4600*G4600)/T4600,'3 Model Input'!E$61=4,(Y4600*G4600)/T4600,'3 Model Input'!E$61=5,(Z4600*G4600)/T4600, ISTEXT('3 Model Input'!E$61),"Missing",'3 Model Input'!E$61=6,(AA4600*G4600)/T4600))</f>
        <v>Blank</v>
      </c>
      <c r="AD4600" s="202" t="str">
        <f t="shared" si="747"/>
        <v>Blank</v>
      </c>
      <c r="AE4600" s="202" t="str">
        <f t="shared" si="748"/>
        <v>Blank</v>
      </c>
      <c r="AF4600" s="217" t="str">
        <f t="shared" si="749"/>
        <v>Blank</v>
      </c>
      <c r="AG4600" s="9" t="str" cm="1">
        <f t="array" ref="AG4600">_xlfn.IFS(ISNUMBER(AC4600), "", ISNUMBER(SEARCH("Blank", AC4600)), "", ISERROR(AC4600), "Bad input on tab 3")</f>
        <v/>
      </c>
    </row>
    <row r="4601" spans="2:33" ht="15" customHeight="1" x14ac:dyDescent="0.75">
      <c r="B4601" s="205" t="str">
        <f>'5 Driver Data'!B4601</f>
        <v>4593</v>
      </c>
      <c r="C4601" s="193">
        <f>'5 Driver Data'!C4601</f>
        <v>0</v>
      </c>
      <c r="D4601" s="192">
        <f>'5 Driver Data'!D4601</f>
        <v>0</v>
      </c>
      <c r="E4601" s="191">
        <f>'5 Driver Data'!E4601</f>
        <v>0</v>
      </c>
      <c r="F4601" s="191">
        <f>'5 Driver Data'!F4601</f>
        <v>0</v>
      </c>
      <c r="G4601" s="191">
        <f>'5 Driver Data'!G4601</f>
        <v>0</v>
      </c>
      <c r="H4601" s="191">
        <f>'5 Driver Data'!H4601</f>
        <v>0</v>
      </c>
      <c r="I4601" s="191">
        <f>'5 Driver Data'!I4601</f>
        <v>0</v>
      </c>
      <c r="J4601" s="191">
        <f>'5 Driver Data'!J4601</f>
        <v>0</v>
      </c>
      <c r="K4601" s="206">
        <f>'5 Driver Data'!K4601</f>
        <v>0</v>
      </c>
      <c r="L4601" s="1"/>
      <c r="M4601" s="216" t="str">
        <f>IF(D4601=0,"Blank",'3 Model Input'!E$44*'3 Model Input'!E$45)</f>
        <v>Blank</v>
      </c>
      <c r="N4601" s="197" t="str">
        <f t="shared" si="740"/>
        <v>Blank</v>
      </c>
      <c r="O4601" s="197" t="str">
        <f>IF(D4601=0,"Blank",'3 Model Input'!E$49*(1-'3 Model Input'!E$51))</f>
        <v>Blank</v>
      </c>
      <c r="P4601" s="197" t="str">
        <f t="shared" si="741"/>
        <v>Blank</v>
      </c>
      <c r="Q4601" s="197" t="str">
        <f>IF(D4601=0,"Blank",IF(D4601="BEV",E4601*(1-'3 Model Input'!E$54), E4601))</f>
        <v>Blank</v>
      </c>
      <c r="R4601" s="198" t="str">
        <f>IF(D4601=0,"Blank",IF(D4601="PHEV",F4601/G4601,F4601*(1-'3 Model Input'!E$54)/G4601))</f>
        <v>Blank</v>
      </c>
      <c r="S4601" s="198" t="str">
        <f>IF(D4601=0,"Blank",IF(D4601="PHEV",MIN(M4601,E4601),MIN(M4601,(E4601*(1-'3 Model Input'!E$54)))))</f>
        <v>Blank</v>
      </c>
      <c r="T4601" s="217" t="str">
        <f t="shared" si="742"/>
        <v>Blank</v>
      </c>
      <c r="U4601" s="89"/>
      <c r="V4601" s="216" t="str">
        <f>IF(D4601=0,"Blank",P4601*'3 Model Input'!E$50)</f>
        <v>Blank</v>
      </c>
      <c r="W4601" s="197" t="str">
        <f t="shared" si="743"/>
        <v>Blank</v>
      </c>
      <c r="X4601" s="197" t="str">
        <f t="shared" si="744"/>
        <v>Blank</v>
      </c>
      <c r="Y4601" s="197" t="str">
        <f t="shared" si="745"/>
        <v>Blank</v>
      </c>
      <c r="Z4601" s="197" t="str">
        <f t="shared" si="746"/>
        <v>Blank</v>
      </c>
      <c r="AA4601" s="223" t="str" cm="1">
        <f t="array" ref="AA4601">_xlfn.IFS(ISTEXT('3 Model Input'!F$70),"Missing",ISTEXT('3 Model Input'!I$70),"Missing",ISNUMBER('3 Model Input'!K$70),'3 Model Input'!K$70*P4601)</f>
        <v>Missing</v>
      </c>
      <c r="AB4601" s="89"/>
      <c r="AC4601" s="227" t="str" cm="1">
        <f t="array" ref="AC4601">IF(D4601=0,"Blank",_xlfn.IFS('3 Model Input'!E$61=1,(V4601*G4601)/T4601,'3 Model Input'!E$61=2,(W4601*G4601)/T4601,'3 Model Input'!E$61=3,(X4601*G4601)/T4601,'3 Model Input'!E$61=4,(Y4601*G4601)/T4601,'3 Model Input'!E$61=5,(Z4601*G4601)/T4601, ISTEXT('3 Model Input'!E$61),"Missing",'3 Model Input'!E$61=6,(AA4601*G4601)/T4601))</f>
        <v>Blank</v>
      </c>
      <c r="AD4601" s="202" t="str">
        <f t="shared" si="747"/>
        <v>Blank</v>
      </c>
      <c r="AE4601" s="202" t="str">
        <f t="shared" si="748"/>
        <v>Blank</v>
      </c>
      <c r="AF4601" s="217" t="str">
        <f t="shared" si="749"/>
        <v>Blank</v>
      </c>
      <c r="AG4601" s="9" t="str" cm="1">
        <f t="array" ref="AG4601">_xlfn.IFS(ISNUMBER(AC4601), "", ISNUMBER(SEARCH("Blank", AC4601)), "", ISERROR(AC4601), "Bad input on tab 3")</f>
        <v/>
      </c>
    </row>
    <row r="4602" spans="2:33" ht="15" customHeight="1" x14ac:dyDescent="0.75">
      <c r="B4602" s="205" t="str">
        <f>'5 Driver Data'!B4602</f>
        <v>4594</v>
      </c>
      <c r="C4602" s="193">
        <f>'5 Driver Data'!C4602</f>
        <v>0</v>
      </c>
      <c r="D4602" s="192">
        <f>'5 Driver Data'!D4602</f>
        <v>0</v>
      </c>
      <c r="E4602" s="191">
        <f>'5 Driver Data'!E4602</f>
        <v>0</v>
      </c>
      <c r="F4602" s="191">
        <f>'5 Driver Data'!F4602</f>
        <v>0</v>
      </c>
      <c r="G4602" s="191">
        <f>'5 Driver Data'!G4602</f>
        <v>0</v>
      </c>
      <c r="H4602" s="191">
        <f>'5 Driver Data'!H4602</f>
        <v>0</v>
      </c>
      <c r="I4602" s="191">
        <f>'5 Driver Data'!I4602</f>
        <v>0</v>
      </c>
      <c r="J4602" s="191">
        <f>'5 Driver Data'!J4602</f>
        <v>0</v>
      </c>
      <c r="K4602" s="206">
        <f>'5 Driver Data'!K4602</f>
        <v>0</v>
      </c>
      <c r="L4602" s="1"/>
      <c r="M4602" s="216" t="str">
        <f>IF(D4602=0,"Blank",'3 Model Input'!E$44*'3 Model Input'!E$45)</f>
        <v>Blank</v>
      </c>
      <c r="N4602" s="197" t="str">
        <f t="shared" si="740"/>
        <v>Blank</v>
      </c>
      <c r="O4602" s="197" t="str">
        <f>IF(D4602=0,"Blank",'3 Model Input'!E$49*(1-'3 Model Input'!E$51))</f>
        <v>Blank</v>
      </c>
      <c r="P4602" s="197" t="str">
        <f t="shared" si="741"/>
        <v>Blank</v>
      </c>
      <c r="Q4602" s="197" t="str">
        <f>IF(D4602=0,"Blank",IF(D4602="BEV",E4602*(1-'3 Model Input'!E$54), E4602))</f>
        <v>Blank</v>
      </c>
      <c r="R4602" s="198" t="str">
        <f>IF(D4602=0,"Blank",IF(D4602="PHEV",F4602/G4602,F4602*(1-'3 Model Input'!E$54)/G4602))</f>
        <v>Blank</v>
      </c>
      <c r="S4602" s="198" t="str">
        <f>IF(D4602=0,"Blank",IF(D4602="PHEV",MIN(M4602,E4602),MIN(M4602,(E4602*(1-'3 Model Input'!E$54)))))</f>
        <v>Blank</v>
      </c>
      <c r="T4602" s="217" t="str">
        <f t="shared" si="742"/>
        <v>Blank</v>
      </c>
      <c r="U4602" s="89"/>
      <c r="V4602" s="216" t="str">
        <f>IF(D4602=0,"Blank",P4602*'3 Model Input'!E$50)</f>
        <v>Blank</v>
      </c>
      <c r="W4602" s="197" t="str">
        <f t="shared" si="743"/>
        <v>Blank</v>
      </c>
      <c r="X4602" s="197" t="str">
        <f t="shared" si="744"/>
        <v>Blank</v>
      </c>
      <c r="Y4602" s="197" t="str">
        <f t="shared" si="745"/>
        <v>Blank</v>
      </c>
      <c r="Z4602" s="197" t="str">
        <f t="shared" si="746"/>
        <v>Blank</v>
      </c>
      <c r="AA4602" s="223" t="str" cm="1">
        <f t="array" ref="AA4602">_xlfn.IFS(ISTEXT('3 Model Input'!F$70),"Missing",ISTEXT('3 Model Input'!I$70),"Missing",ISNUMBER('3 Model Input'!K$70),'3 Model Input'!K$70*P4602)</f>
        <v>Missing</v>
      </c>
      <c r="AB4602" s="89"/>
      <c r="AC4602" s="227" t="str" cm="1">
        <f t="array" ref="AC4602">IF(D4602=0,"Blank",_xlfn.IFS('3 Model Input'!E$61=1,(V4602*G4602)/T4602,'3 Model Input'!E$61=2,(W4602*G4602)/T4602,'3 Model Input'!E$61=3,(X4602*G4602)/T4602,'3 Model Input'!E$61=4,(Y4602*G4602)/T4602,'3 Model Input'!E$61=5,(Z4602*G4602)/T4602, ISTEXT('3 Model Input'!E$61),"Missing",'3 Model Input'!E$61=6,(AA4602*G4602)/T4602))</f>
        <v>Blank</v>
      </c>
      <c r="AD4602" s="202" t="str">
        <f t="shared" si="747"/>
        <v>Blank</v>
      </c>
      <c r="AE4602" s="202" t="str">
        <f t="shared" si="748"/>
        <v>Blank</v>
      </c>
      <c r="AF4602" s="217" t="str">
        <f t="shared" si="749"/>
        <v>Blank</v>
      </c>
      <c r="AG4602" s="9" t="str" cm="1">
        <f t="array" ref="AG4602">_xlfn.IFS(ISNUMBER(AC4602), "", ISNUMBER(SEARCH("Blank", AC4602)), "", ISERROR(AC4602), "Bad input on tab 3")</f>
        <v/>
      </c>
    </row>
    <row r="4603" spans="2:33" ht="15" customHeight="1" x14ac:dyDescent="0.75">
      <c r="B4603" s="205" t="str">
        <f>'5 Driver Data'!B4603</f>
        <v>4595</v>
      </c>
      <c r="C4603" s="193">
        <f>'5 Driver Data'!C4603</f>
        <v>0</v>
      </c>
      <c r="D4603" s="192">
        <f>'5 Driver Data'!D4603</f>
        <v>0</v>
      </c>
      <c r="E4603" s="191">
        <f>'5 Driver Data'!E4603</f>
        <v>0</v>
      </c>
      <c r="F4603" s="191">
        <f>'5 Driver Data'!F4603</f>
        <v>0</v>
      </c>
      <c r="G4603" s="191">
        <f>'5 Driver Data'!G4603</f>
        <v>0</v>
      </c>
      <c r="H4603" s="191">
        <f>'5 Driver Data'!H4603</f>
        <v>0</v>
      </c>
      <c r="I4603" s="191">
        <f>'5 Driver Data'!I4603</f>
        <v>0</v>
      </c>
      <c r="J4603" s="191">
        <f>'5 Driver Data'!J4603</f>
        <v>0</v>
      </c>
      <c r="K4603" s="206">
        <f>'5 Driver Data'!K4603</f>
        <v>0</v>
      </c>
      <c r="L4603" s="1"/>
      <c r="M4603" s="216" t="str">
        <f>IF(D4603=0,"Blank",'3 Model Input'!E$44*'3 Model Input'!E$45)</f>
        <v>Blank</v>
      </c>
      <c r="N4603" s="197" t="str">
        <f t="shared" si="740"/>
        <v>Blank</v>
      </c>
      <c r="O4603" s="197" t="str">
        <f>IF(D4603=0,"Blank",'3 Model Input'!E$49*(1-'3 Model Input'!E$51))</f>
        <v>Blank</v>
      </c>
      <c r="P4603" s="197" t="str">
        <f t="shared" si="741"/>
        <v>Blank</v>
      </c>
      <c r="Q4603" s="197" t="str">
        <f>IF(D4603=0,"Blank",IF(D4603="BEV",E4603*(1-'3 Model Input'!E$54), E4603))</f>
        <v>Blank</v>
      </c>
      <c r="R4603" s="198" t="str">
        <f>IF(D4603=0,"Blank",IF(D4603="PHEV",F4603/G4603,F4603*(1-'3 Model Input'!E$54)/G4603))</f>
        <v>Blank</v>
      </c>
      <c r="S4603" s="198" t="str">
        <f>IF(D4603=0,"Blank",IF(D4603="PHEV",MIN(M4603,E4603),MIN(M4603,(E4603*(1-'3 Model Input'!E$54)))))</f>
        <v>Blank</v>
      </c>
      <c r="T4603" s="217" t="str">
        <f t="shared" si="742"/>
        <v>Blank</v>
      </c>
      <c r="U4603" s="89"/>
      <c r="V4603" s="216" t="str">
        <f>IF(D4603=0,"Blank",P4603*'3 Model Input'!E$50)</f>
        <v>Blank</v>
      </c>
      <c r="W4603" s="197" t="str">
        <f t="shared" si="743"/>
        <v>Blank</v>
      </c>
      <c r="X4603" s="197" t="str">
        <f t="shared" si="744"/>
        <v>Blank</v>
      </c>
      <c r="Y4603" s="197" t="str">
        <f t="shared" si="745"/>
        <v>Blank</v>
      </c>
      <c r="Z4603" s="197" t="str">
        <f t="shared" si="746"/>
        <v>Blank</v>
      </c>
      <c r="AA4603" s="223" t="str" cm="1">
        <f t="array" ref="AA4603">_xlfn.IFS(ISTEXT('3 Model Input'!F$70),"Missing",ISTEXT('3 Model Input'!I$70),"Missing",ISNUMBER('3 Model Input'!K$70),'3 Model Input'!K$70*P4603)</f>
        <v>Missing</v>
      </c>
      <c r="AB4603" s="89"/>
      <c r="AC4603" s="227" t="str" cm="1">
        <f t="array" ref="AC4603">IF(D4603=0,"Blank",_xlfn.IFS('3 Model Input'!E$61=1,(V4603*G4603)/T4603,'3 Model Input'!E$61=2,(W4603*G4603)/T4603,'3 Model Input'!E$61=3,(X4603*G4603)/T4603,'3 Model Input'!E$61=4,(Y4603*G4603)/T4603,'3 Model Input'!E$61=5,(Z4603*G4603)/T4603, ISTEXT('3 Model Input'!E$61),"Missing",'3 Model Input'!E$61=6,(AA4603*G4603)/T4603))</f>
        <v>Blank</v>
      </c>
      <c r="AD4603" s="202" t="str">
        <f t="shared" si="747"/>
        <v>Blank</v>
      </c>
      <c r="AE4603" s="202" t="str">
        <f t="shared" si="748"/>
        <v>Blank</v>
      </c>
      <c r="AF4603" s="217" t="str">
        <f t="shared" si="749"/>
        <v>Blank</v>
      </c>
      <c r="AG4603" s="9" t="str" cm="1">
        <f t="array" ref="AG4603">_xlfn.IFS(ISNUMBER(AC4603), "", ISNUMBER(SEARCH("Blank", AC4603)), "", ISERROR(AC4603), "Bad input on tab 3")</f>
        <v/>
      </c>
    </row>
    <row r="4604" spans="2:33" ht="15" customHeight="1" x14ac:dyDescent="0.75">
      <c r="B4604" s="205" t="str">
        <f>'5 Driver Data'!B4604</f>
        <v>4596</v>
      </c>
      <c r="C4604" s="193">
        <f>'5 Driver Data'!C4604</f>
        <v>0</v>
      </c>
      <c r="D4604" s="192">
        <f>'5 Driver Data'!D4604</f>
        <v>0</v>
      </c>
      <c r="E4604" s="191">
        <f>'5 Driver Data'!E4604</f>
        <v>0</v>
      </c>
      <c r="F4604" s="191">
        <f>'5 Driver Data'!F4604</f>
        <v>0</v>
      </c>
      <c r="G4604" s="191">
        <f>'5 Driver Data'!G4604</f>
        <v>0</v>
      </c>
      <c r="H4604" s="191">
        <f>'5 Driver Data'!H4604</f>
        <v>0</v>
      </c>
      <c r="I4604" s="191">
        <f>'5 Driver Data'!I4604</f>
        <v>0</v>
      </c>
      <c r="J4604" s="191">
        <f>'5 Driver Data'!J4604</f>
        <v>0</v>
      </c>
      <c r="K4604" s="206">
        <f>'5 Driver Data'!K4604</f>
        <v>0</v>
      </c>
      <c r="L4604" s="1"/>
      <c r="M4604" s="216" t="str">
        <f>IF(D4604=0,"Blank",'3 Model Input'!E$44*'3 Model Input'!E$45)</f>
        <v>Blank</v>
      </c>
      <c r="N4604" s="197" t="str">
        <f t="shared" si="740"/>
        <v>Blank</v>
      </c>
      <c r="O4604" s="197" t="str">
        <f>IF(D4604=0,"Blank",'3 Model Input'!E$49*(1-'3 Model Input'!E$51))</f>
        <v>Blank</v>
      </c>
      <c r="P4604" s="197" t="str">
        <f t="shared" si="741"/>
        <v>Blank</v>
      </c>
      <c r="Q4604" s="197" t="str">
        <f>IF(D4604=0,"Blank",IF(D4604="BEV",E4604*(1-'3 Model Input'!E$54), E4604))</f>
        <v>Blank</v>
      </c>
      <c r="R4604" s="198" t="str">
        <f>IF(D4604=0,"Blank",IF(D4604="PHEV",F4604/G4604,F4604*(1-'3 Model Input'!E$54)/G4604))</f>
        <v>Blank</v>
      </c>
      <c r="S4604" s="198" t="str">
        <f>IF(D4604=0,"Blank",IF(D4604="PHEV",MIN(M4604,E4604),MIN(M4604,(E4604*(1-'3 Model Input'!E$54)))))</f>
        <v>Blank</v>
      </c>
      <c r="T4604" s="217" t="str">
        <f t="shared" si="742"/>
        <v>Blank</v>
      </c>
      <c r="U4604" s="89"/>
      <c r="V4604" s="216" t="str">
        <f>IF(D4604=0,"Blank",P4604*'3 Model Input'!E$50)</f>
        <v>Blank</v>
      </c>
      <c r="W4604" s="197" t="str">
        <f t="shared" si="743"/>
        <v>Blank</v>
      </c>
      <c r="X4604" s="197" t="str">
        <f t="shared" si="744"/>
        <v>Blank</v>
      </c>
      <c r="Y4604" s="197" t="str">
        <f t="shared" si="745"/>
        <v>Blank</v>
      </c>
      <c r="Z4604" s="197" t="str">
        <f t="shared" si="746"/>
        <v>Blank</v>
      </c>
      <c r="AA4604" s="223" t="str" cm="1">
        <f t="array" ref="AA4604">_xlfn.IFS(ISTEXT('3 Model Input'!F$70),"Missing",ISTEXT('3 Model Input'!I$70),"Missing",ISNUMBER('3 Model Input'!K$70),'3 Model Input'!K$70*P4604)</f>
        <v>Missing</v>
      </c>
      <c r="AB4604" s="89"/>
      <c r="AC4604" s="227" t="str" cm="1">
        <f t="array" ref="AC4604">IF(D4604=0,"Blank",_xlfn.IFS('3 Model Input'!E$61=1,(V4604*G4604)/T4604,'3 Model Input'!E$61=2,(W4604*G4604)/T4604,'3 Model Input'!E$61=3,(X4604*G4604)/T4604,'3 Model Input'!E$61=4,(Y4604*G4604)/T4604,'3 Model Input'!E$61=5,(Z4604*G4604)/T4604, ISTEXT('3 Model Input'!E$61),"Missing",'3 Model Input'!E$61=6,(AA4604*G4604)/T4604))</f>
        <v>Blank</v>
      </c>
      <c r="AD4604" s="202" t="str">
        <f t="shared" si="747"/>
        <v>Blank</v>
      </c>
      <c r="AE4604" s="202" t="str">
        <f t="shared" si="748"/>
        <v>Blank</v>
      </c>
      <c r="AF4604" s="217" t="str">
        <f t="shared" si="749"/>
        <v>Blank</v>
      </c>
      <c r="AG4604" s="9" t="str" cm="1">
        <f t="array" ref="AG4604">_xlfn.IFS(ISNUMBER(AC4604), "", ISNUMBER(SEARCH("Blank", AC4604)), "", ISERROR(AC4604), "Bad input on tab 3")</f>
        <v/>
      </c>
    </row>
    <row r="4605" spans="2:33" ht="15" customHeight="1" x14ac:dyDescent="0.75">
      <c r="B4605" s="205" t="str">
        <f>'5 Driver Data'!B4605</f>
        <v>4597</v>
      </c>
      <c r="C4605" s="193">
        <f>'5 Driver Data'!C4605</f>
        <v>0</v>
      </c>
      <c r="D4605" s="192">
        <f>'5 Driver Data'!D4605</f>
        <v>0</v>
      </c>
      <c r="E4605" s="191">
        <f>'5 Driver Data'!E4605</f>
        <v>0</v>
      </c>
      <c r="F4605" s="191">
        <f>'5 Driver Data'!F4605</f>
        <v>0</v>
      </c>
      <c r="G4605" s="191">
        <f>'5 Driver Data'!G4605</f>
        <v>0</v>
      </c>
      <c r="H4605" s="191">
        <f>'5 Driver Data'!H4605</f>
        <v>0</v>
      </c>
      <c r="I4605" s="191">
        <f>'5 Driver Data'!I4605</f>
        <v>0</v>
      </c>
      <c r="J4605" s="191">
        <f>'5 Driver Data'!J4605</f>
        <v>0</v>
      </c>
      <c r="K4605" s="206">
        <f>'5 Driver Data'!K4605</f>
        <v>0</v>
      </c>
      <c r="L4605" s="1"/>
      <c r="M4605" s="216" t="str">
        <f>IF(D4605=0,"Blank",'3 Model Input'!E$44*'3 Model Input'!E$45)</f>
        <v>Blank</v>
      </c>
      <c r="N4605" s="197" t="str">
        <f t="shared" si="740"/>
        <v>Blank</v>
      </c>
      <c r="O4605" s="197" t="str">
        <f>IF(D4605=0,"Blank",'3 Model Input'!E$49*(1-'3 Model Input'!E$51))</f>
        <v>Blank</v>
      </c>
      <c r="P4605" s="197" t="str">
        <f t="shared" si="741"/>
        <v>Blank</v>
      </c>
      <c r="Q4605" s="197" t="str">
        <f>IF(D4605=0,"Blank",IF(D4605="BEV",E4605*(1-'3 Model Input'!E$54), E4605))</f>
        <v>Blank</v>
      </c>
      <c r="R4605" s="198" t="str">
        <f>IF(D4605=0,"Blank",IF(D4605="PHEV",F4605/G4605,F4605*(1-'3 Model Input'!E$54)/G4605))</f>
        <v>Blank</v>
      </c>
      <c r="S4605" s="198" t="str">
        <f>IF(D4605=0,"Blank",IF(D4605="PHEV",MIN(M4605,E4605),MIN(M4605,(E4605*(1-'3 Model Input'!E$54)))))</f>
        <v>Blank</v>
      </c>
      <c r="T4605" s="217" t="str">
        <f t="shared" si="742"/>
        <v>Blank</v>
      </c>
      <c r="U4605" s="89"/>
      <c r="V4605" s="216" t="str">
        <f>IF(D4605=0,"Blank",P4605*'3 Model Input'!E$50)</f>
        <v>Blank</v>
      </c>
      <c r="W4605" s="197" t="str">
        <f t="shared" si="743"/>
        <v>Blank</v>
      </c>
      <c r="X4605" s="197" t="str">
        <f t="shared" si="744"/>
        <v>Blank</v>
      </c>
      <c r="Y4605" s="197" t="str">
        <f t="shared" si="745"/>
        <v>Blank</v>
      </c>
      <c r="Z4605" s="197" t="str">
        <f t="shared" si="746"/>
        <v>Blank</v>
      </c>
      <c r="AA4605" s="223" t="str" cm="1">
        <f t="array" ref="AA4605">_xlfn.IFS(ISTEXT('3 Model Input'!F$70),"Missing",ISTEXT('3 Model Input'!I$70),"Missing",ISNUMBER('3 Model Input'!K$70),'3 Model Input'!K$70*P4605)</f>
        <v>Missing</v>
      </c>
      <c r="AB4605" s="89"/>
      <c r="AC4605" s="227" t="str" cm="1">
        <f t="array" ref="AC4605">IF(D4605=0,"Blank",_xlfn.IFS('3 Model Input'!E$61=1,(V4605*G4605)/T4605,'3 Model Input'!E$61=2,(W4605*G4605)/T4605,'3 Model Input'!E$61=3,(X4605*G4605)/T4605,'3 Model Input'!E$61=4,(Y4605*G4605)/T4605,'3 Model Input'!E$61=5,(Z4605*G4605)/T4605, ISTEXT('3 Model Input'!E$61),"Missing",'3 Model Input'!E$61=6,(AA4605*G4605)/T4605))</f>
        <v>Blank</v>
      </c>
      <c r="AD4605" s="202" t="str">
        <f t="shared" si="747"/>
        <v>Blank</v>
      </c>
      <c r="AE4605" s="202" t="str">
        <f t="shared" si="748"/>
        <v>Blank</v>
      </c>
      <c r="AF4605" s="217" t="str">
        <f t="shared" si="749"/>
        <v>Blank</v>
      </c>
      <c r="AG4605" s="9" t="str" cm="1">
        <f t="array" ref="AG4605">_xlfn.IFS(ISNUMBER(AC4605), "", ISNUMBER(SEARCH("Blank", AC4605)), "", ISERROR(AC4605), "Bad input on tab 3")</f>
        <v/>
      </c>
    </row>
    <row r="4606" spans="2:33" ht="15" customHeight="1" x14ac:dyDescent="0.75">
      <c r="B4606" s="205" t="str">
        <f>'5 Driver Data'!B4606</f>
        <v>4598</v>
      </c>
      <c r="C4606" s="193">
        <f>'5 Driver Data'!C4606</f>
        <v>0</v>
      </c>
      <c r="D4606" s="192">
        <f>'5 Driver Data'!D4606</f>
        <v>0</v>
      </c>
      <c r="E4606" s="191">
        <f>'5 Driver Data'!E4606</f>
        <v>0</v>
      </c>
      <c r="F4606" s="191">
        <f>'5 Driver Data'!F4606</f>
        <v>0</v>
      </c>
      <c r="G4606" s="191">
        <f>'5 Driver Data'!G4606</f>
        <v>0</v>
      </c>
      <c r="H4606" s="191">
        <f>'5 Driver Data'!H4606</f>
        <v>0</v>
      </c>
      <c r="I4606" s="191">
        <f>'5 Driver Data'!I4606</f>
        <v>0</v>
      </c>
      <c r="J4606" s="191">
        <f>'5 Driver Data'!J4606</f>
        <v>0</v>
      </c>
      <c r="K4606" s="206">
        <f>'5 Driver Data'!K4606</f>
        <v>0</v>
      </c>
      <c r="L4606" s="1"/>
      <c r="M4606" s="216" t="str">
        <f>IF(D4606=0,"Blank",'3 Model Input'!E$44*'3 Model Input'!E$45)</f>
        <v>Blank</v>
      </c>
      <c r="N4606" s="197" t="str">
        <f t="shared" si="740"/>
        <v>Blank</v>
      </c>
      <c r="O4606" s="197" t="str">
        <f>IF(D4606=0,"Blank",'3 Model Input'!E$49*(1-'3 Model Input'!E$51))</f>
        <v>Blank</v>
      </c>
      <c r="P4606" s="197" t="str">
        <f t="shared" si="741"/>
        <v>Blank</v>
      </c>
      <c r="Q4606" s="197" t="str">
        <f>IF(D4606=0,"Blank",IF(D4606="BEV",E4606*(1-'3 Model Input'!E$54), E4606))</f>
        <v>Blank</v>
      </c>
      <c r="R4606" s="198" t="str">
        <f>IF(D4606=0,"Blank",IF(D4606="PHEV",F4606/G4606,F4606*(1-'3 Model Input'!E$54)/G4606))</f>
        <v>Blank</v>
      </c>
      <c r="S4606" s="198" t="str">
        <f>IF(D4606=0,"Blank",IF(D4606="PHEV",MIN(M4606,E4606),MIN(M4606,(E4606*(1-'3 Model Input'!E$54)))))</f>
        <v>Blank</v>
      </c>
      <c r="T4606" s="217" t="str">
        <f t="shared" si="742"/>
        <v>Blank</v>
      </c>
      <c r="U4606" s="89"/>
      <c r="V4606" s="216" t="str">
        <f>IF(D4606=0,"Blank",P4606*'3 Model Input'!E$50)</f>
        <v>Blank</v>
      </c>
      <c r="W4606" s="197" t="str">
        <f t="shared" si="743"/>
        <v>Blank</v>
      </c>
      <c r="X4606" s="197" t="str">
        <f t="shared" si="744"/>
        <v>Blank</v>
      </c>
      <c r="Y4606" s="197" t="str">
        <f t="shared" si="745"/>
        <v>Blank</v>
      </c>
      <c r="Z4606" s="197" t="str">
        <f t="shared" si="746"/>
        <v>Blank</v>
      </c>
      <c r="AA4606" s="223" t="str" cm="1">
        <f t="array" ref="AA4606">_xlfn.IFS(ISTEXT('3 Model Input'!F$70),"Missing",ISTEXT('3 Model Input'!I$70),"Missing",ISNUMBER('3 Model Input'!K$70),'3 Model Input'!K$70*P4606)</f>
        <v>Missing</v>
      </c>
      <c r="AB4606" s="89"/>
      <c r="AC4606" s="227" t="str" cm="1">
        <f t="array" ref="AC4606">IF(D4606=0,"Blank",_xlfn.IFS('3 Model Input'!E$61=1,(V4606*G4606)/T4606,'3 Model Input'!E$61=2,(W4606*G4606)/T4606,'3 Model Input'!E$61=3,(X4606*G4606)/T4606,'3 Model Input'!E$61=4,(Y4606*G4606)/T4606,'3 Model Input'!E$61=5,(Z4606*G4606)/T4606, ISTEXT('3 Model Input'!E$61),"Missing",'3 Model Input'!E$61=6,(AA4606*G4606)/T4606))</f>
        <v>Blank</v>
      </c>
      <c r="AD4606" s="202" t="str">
        <f t="shared" si="747"/>
        <v>Blank</v>
      </c>
      <c r="AE4606" s="202" t="str">
        <f t="shared" si="748"/>
        <v>Blank</v>
      </c>
      <c r="AF4606" s="217" t="str">
        <f t="shared" si="749"/>
        <v>Blank</v>
      </c>
      <c r="AG4606" s="9" t="str" cm="1">
        <f t="array" ref="AG4606">_xlfn.IFS(ISNUMBER(AC4606), "", ISNUMBER(SEARCH("Blank", AC4606)), "", ISERROR(AC4606), "Bad input on tab 3")</f>
        <v/>
      </c>
    </row>
    <row r="4607" spans="2:33" ht="15" customHeight="1" x14ac:dyDescent="0.75">
      <c r="B4607" s="205" t="str">
        <f>'5 Driver Data'!B4607</f>
        <v>4599</v>
      </c>
      <c r="C4607" s="193">
        <f>'5 Driver Data'!C4607</f>
        <v>0</v>
      </c>
      <c r="D4607" s="192">
        <f>'5 Driver Data'!D4607</f>
        <v>0</v>
      </c>
      <c r="E4607" s="191">
        <f>'5 Driver Data'!E4607</f>
        <v>0</v>
      </c>
      <c r="F4607" s="191">
        <f>'5 Driver Data'!F4607</f>
        <v>0</v>
      </c>
      <c r="G4607" s="191">
        <f>'5 Driver Data'!G4607</f>
        <v>0</v>
      </c>
      <c r="H4607" s="191">
        <f>'5 Driver Data'!H4607</f>
        <v>0</v>
      </c>
      <c r="I4607" s="191">
        <f>'5 Driver Data'!I4607</f>
        <v>0</v>
      </c>
      <c r="J4607" s="191">
        <f>'5 Driver Data'!J4607</f>
        <v>0</v>
      </c>
      <c r="K4607" s="206">
        <f>'5 Driver Data'!K4607</f>
        <v>0</v>
      </c>
      <c r="L4607" s="1"/>
      <c r="M4607" s="216" t="str">
        <f>IF(D4607=0,"Blank",'3 Model Input'!E$44*'3 Model Input'!E$45)</f>
        <v>Blank</v>
      </c>
      <c r="N4607" s="197" t="str">
        <f t="shared" si="740"/>
        <v>Blank</v>
      </c>
      <c r="O4607" s="197" t="str">
        <f>IF(D4607=0,"Blank",'3 Model Input'!E$49*(1-'3 Model Input'!E$51))</f>
        <v>Blank</v>
      </c>
      <c r="P4607" s="197" t="str">
        <f t="shared" si="741"/>
        <v>Blank</v>
      </c>
      <c r="Q4607" s="197" t="str">
        <f>IF(D4607=0,"Blank",IF(D4607="BEV",E4607*(1-'3 Model Input'!E$54), E4607))</f>
        <v>Blank</v>
      </c>
      <c r="R4607" s="198" t="str">
        <f>IF(D4607=0,"Blank",IF(D4607="PHEV",F4607/G4607,F4607*(1-'3 Model Input'!E$54)/G4607))</f>
        <v>Blank</v>
      </c>
      <c r="S4607" s="198" t="str">
        <f>IF(D4607=0,"Blank",IF(D4607="PHEV",MIN(M4607,E4607),MIN(M4607,(E4607*(1-'3 Model Input'!E$54)))))</f>
        <v>Blank</v>
      </c>
      <c r="T4607" s="217" t="str">
        <f t="shared" si="742"/>
        <v>Blank</v>
      </c>
      <c r="U4607" s="89"/>
      <c r="V4607" s="216" t="str">
        <f>IF(D4607=0,"Blank",P4607*'3 Model Input'!E$50)</f>
        <v>Blank</v>
      </c>
      <c r="W4607" s="197" t="str">
        <f t="shared" si="743"/>
        <v>Blank</v>
      </c>
      <c r="X4607" s="197" t="str">
        <f t="shared" si="744"/>
        <v>Blank</v>
      </c>
      <c r="Y4607" s="197" t="str">
        <f t="shared" si="745"/>
        <v>Blank</v>
      </c>
      <c r="Z4607" s="197" t="str">
        <f t="shared" si="746"/>
        <v>Blank</v>
      </c>
      <c r="AA4607" s="223" t="str" cm="1">
        <f t="array" ref="AA4607">_xlfn.IFS(ISTEXT('3 Model Input'!F$70),"Missing",ISTEXT('3 Model Input'!I$70),"Missing",ISNUMBER('3 Model Input'!K$70),'3 Model Input'!K$70*P4607)</f>
        <v>Missing</v>
      </c>
      <c r="AB4607" s="89"/>
      <c r="AC4607" s="227" t="str" cm="1">
        <f t="array" ref="AC4607">IF(D4607=0,"Blank",_xlfn.IFS('3 Model Input'!E$61=1,(V4607*G4607)/T4607,'3 Model Input'!E$61=2,(W4607*G4607)/T4607,'3 Model Input'!E$61=3,(X4607*G4607)/T4607,'3 Model Input'!E$61=4,(Y4607*G4607)/T4607,'3 Model Input'!E$61=5,(Z4607*G4607)/T4607, ISTEXT('3 Model Input'!E$61),"Missing",'3 Model Input'!E$61=6,(AA4607*G4607)/T4607))</f>
        <v>Blank</v>
      </c>
      <c r="AD4607" s="202" t="str">
        <f t="shared" si="747"/>
        <v>Blank</v>
      </c>
      <c r="AE4607" s="202" t="str">
        <f t="shared" si="748"/>
        <v>Blank</v>
      </c>
      <c r="AF4607" s="217" t="str">
        <f t="shared" si="749"/>
        <v>Blank</v>
      </c>
      <c r="AG4607" s="9" t="str" cm="1">
        <f t="array" ref="AG4607">_xlfn.IFS(ISNUMBER(AC4607), "", ISNUMBER(SEARCH("Blank", AC4607)), "", ISERROR(AC4607), "Bad input on tab 3")</f>
        <v/>
      </c>
    </row>
    <row r="4608" spans="2:33" ht="15" customHeight="1" x14ac:dyDescent="0.75">
      <c r="B4608" s="205" t="str">
        <f>'5 Driver Data'!B4608</f>
        <v>4600</v>
      </c>
      <c r="C4608" s="193">
        <f>'5 Driver Data'!C4608</f>
        <v>0</v>
      </c>
      <c r="D4608" s="192">
        <f>'5 Driver Data'!D4608</f>
        <v>0</v>
      </c>
      <c r="E4608" s="191">
        <f>'5 Driver Data'!E4608</f>
        <v>0</v>
      </c>
      <c r="F4608" s="191">
        <f>'5 Driver Data'!F4608</f>
        <v>0</v>
      </c>
      <c r="G4608" s="191">
        <f>'5 Driver Data'!G4608</f>
        <v>0</v>
      </c>
      <c r="H4608" s="191">
        <f>'5 Driver Data'!H4608</f>
        <v>0</v>
      </c>
      <c r="I4608" s="191">
        <f>'5 Driver Data'!I4608</f>
        <v>0</v>
      </c>
      <c r="J4608" s="191">
        <f>'5 Driver Data'!J4608</f>
        <v>0</v>
      </c>
      <c r="K4608" s="206">
        <f>'5 Driver Data'!K4608</f>
        <v>0</v>
      </c>
      <c r="L4608" s="1"/>
      <c r="M4608" s="216" t="str">
        <f>IF(D4608=0,"Blank",'3 Model Input'!E$44*'3 Model Input'!E$45)</f>
        <v>Blank</v>
      </c>
      <c r="N4608" s="197" t="str">
        <f t="shared" si="740"/>
        <v>Blank</v>
      </c>
      <c r="O4608" s="197" t="str">
        <f>IF(D4608=0,"Blank",'3 Model Input'!E$49*(1-'3 Model Input'!E$51))</f>
        <v>Blank</v>
      </c>
      <c r="P4608" s="197" t="str">
        <f t="shared" si="741"/>
        <v>Blank</v>
      </c>
      <c r="Q4608" s="197" t="str">
        <f>IF(D4608=0,"Blank",IF(D4608="BEV",E4608*(1-'3 Model Input'!E$54), E4608))</f>
        <v>Blank</v>
      </c>
      <c r="R4608" s="198" t="str">
        <f>IF(D4608=0,"Blank",IF(D4608="PHEV",F4608/G4608,F4608*(1-'3 Model Input'!E$54)/G4608))</f>
        <v>Blank</v>
      </c>
      <c r="S4608" s="198" t="str">
        <f>IF(D4608=0,"Blank",IF(D4608="PHEV",MIN(M4608,E4608),MIN(M4608,(E4608*(1-'3 Model Input'!E$54)))))</f>
        <v>Blank</v>
      </c>
      <c r="T4608" s="217" t="str">
        <f t="shared" si="742"/>
        <v>Blank</v>
      </c>
      <c r="U4608" s="89"/>
      <c r="V4608" s="216" t="str">
        <f>IF(D4608=0,"Blank",P4608*'3 Model Input'!E$50)</f>
        <v>Blank</v>
      </c>
      <c r="W4608" s="197" t="str">
        <f t="shared" si="743"/>
        <v>Blank</v>
      </c>
      <c r="X4608" s="197" t="str">
        <f t="shared" si="744"/>
        <v>Blank</v>
      </c>
      <c r="Y4608" s="197" t="str">
        <f t="shared" si="745"/>
        <v>Blank</v>
      </c>
      <c r="Z4608" s="197" t="str">
        <f t="shared" si="746"/>
        <v>Blank</v>
      </c>
      <c r="AA4608" s="223" t="str" cm="1">
        <f t="array" ref="AA4608">_xlfn.IFS(ISTEXT('3 Model Input'!F$70),"Missing",ISTEXT('3 Model Input'!I$70),"Missing",ISNUMBER('3 Model Input'!K$70),'3 Model Input'!K$70*P4608)</f>
        <v>Missing</v>
      </c>
      <c r="AB4608" s="89"/>
      <c r="AC4608" s="227" t="str" cm="1">
        <f t="array" ref="AC4608">IF(D4608=0,"Blank",_xlfn.IFS('3 Model Input'!E$61=1,(V4608*G4608)/T4608,'3 Model Input'!E$61=2,(W4608*G4608)/T4608,'3 Model Input'!E$61=3,(X4608*G4608)/T4608,'3 Model Input'!E$61=4,(Y4608*G4608)/T4608,'3 Model Input'!E$61=5,(Z4608*G4608)/T4608, ISTEXT('3 Model Input'!E$61),"Missing",'3 Model Input'!E$61=6,(AA4608*G4608)/T4608))</f>
        <v>Blank</v>
      </c>
      <c r="AD4608" s="202" t="str">
        <f t="shared" si="747"/>
        <v>Blank</v>
      </c>
      <c r="AE4608" s="202" t="str">
        <f t="shared" si="748"/>
        <v>Blank</v>
      </c>
      <c r="AF4608" s="217" t="str">
        <f t="shared" si="749"/>
        <v>Blank</v>
      </c>
      <c r="AG4608" s="9" t="str" cm="1">
        <f t="array" ref="AG4608">_xlfn.IFS(ISNUMBER(AC4608), "", ISNUMBER(SEARCH("Blank", AC4608)), "", ISERROR(AC4608), "Bad input on tab 3")</f>
        <v/>
      </c>
    </row>
    <row r="4609" spans="2:33" ht="15" customHeight="1" x14ac:dyDescent="0.75">
      <c r="B4609" s="205" t="str">
        <f>'5 Driver Data'!B4609</f>
        <v>4601</v>
      </c>
      <c r="C4609" s="193">
        <f>'5 Driver Data'!C4609</f>
        <v>0</v>
      </c>
      <c r="D4609" s="192">
        <f>'5 Driver Data'!D4609</f>
        <v>0</v>
      </c>
      <c r="E4609" s="191">
        <f>'5 Driver Data'!E4609</f>
        <v>0</v>
      </c>
      <c r="F4609" s="191">
        <f>'5 Driver Data'!F4609</f>
        <v>0</v>
      </c>
      <c r="G4609" s="191">
        <f>'5 Driver Data'!G4609</f>
        <v>0</v>
      </c>
      <c r="H4609" s="191">
        <f>'5 Driver Data'!H4609</f>
        <v>0</v>
      </c>
      <c r="I4609" s="191">
        <f>'5 Driver Data'!I4609</f>
        <v>0</v>
      </c>
      <c r="J4609" s="191">
        <f>'5 Driver Data'!J4609</f>
        <v>0</v>
      </c>
      <c r="K4609" s="206">
        <f>'5 Driver Data'!K4609</f>
        <v>0</v>
      </c>
      <c r="L4609" s="1"/>
      <c r="M4609" s="216" t="str">
        <f>IF(D4609=0,"Blank",'3 Model Input'!E$44*'3 Model Input'!E$45)</f>
        <v>Blank</v>
      </c>
      <c r="N4609" s="197" t="str">
        <f t="shared" si="740"/>
        <v>Blank</v>
      </c>
      <c r="O4609" s="197" t="str">
        <f>IF(D4609=0,"Blank",'3 Model Input'!E$49*(1-'3 Model Input'!E$51))</f>
        <v>Blank</v>
      </c>
      <c r="P4609" s="197" t="str">
        <f t="shared" si="741"/>
        <v>Blank</v>
      </c>
      <c r="Q4609" s="197" t="str">
        <f>IF(D4609=0,"Blank",IF(D4609="BEV",E4609*(1-'3 Model Input'!E$54), E4609))</f>
        <v>Blank</v>
      </c>
      <c r="R4609" s="198" t="str">
        <f>IF(D4609=0,"Blank",IF(D4609="PHEV",F4609/G4609,F4609*(1-'3 Model Input'!E$54)/G4609))</f>
        <v>Blank</v>
      </c>
      <c r="S4609" s="198" t="str">
        <f>IF(D4609=0,"Blank",IF(D4609="PHEV",MIN(M4609,E4609),MIN(M4609,(E4609*(1-'3 Model Input'!E$54)))))</f>
        <v>Blank</v>
      </c>
      <c r="T4609" s="217" t="str">
        <f t="shared" si="742"/>
        <v>Blank</v>
      </c>
      <c r="U4609" s="89"/>
      <c r="V4609" s="216" t="str">
        <f>IF(D4609=0,"Blank",P4609*'3 Model Input'!E$50)</f>
        <v>Blank</v>
      </c>
      <c r="W4609" s="197" t="str">
        <f t="shared" si="743"/>
        <v>Blank</v>
      </c>
      <c r="X4609" s="197" t="str">
        <f t="shared" si="744"/>
        <v>Blank</v>
      </c>
      <c r="Y4609" s="197" t="str">
        <f t="shared" si="745"/>
        <v>Blank</v>
      </c>
      <c r="Z4609" s="197" t="str">
        <f t="shared" si="746"/>
        <v>Blank</v>
      </c>
      <c r="AA4609" s="223" t="str" cm="1">
        <f t="array" ref="AA4609">_xlfn.IFS(ISTEXT('3 Model Input'!F$70),"Missing",ISTEXT('3 Model Input'!I$70),"Missing",ISNUMBER('3 Model Input'!K$70),'3 Model Input'!K$70*P4609)</f>
        <v>Missing</v>
      </c>
      <c r="AB4609" s="89"/>
      <c r="AC4609" s="227" t="str" cm="1">
        <f t="array" ref="AC4609">IF(D4609=0,"Blank",_xlfn.IFS('3 Model Input'!E$61=1,(V4609*G4609)/T4609,'3 Model Input'!E$61=2,(W4609*G4609)/T4609,'3 Model Input'!E$61=3,(X4609*G4609)/T4609,'3 Model Input'!E$61=4,(Y4609*G4609)/T4609,'3 Model Input'!E$61=5,(Z4609*G4609)/T4609, ISTEXT('3 Model Input'!E$61),"Missing",'3 Model Input'!E$61=6,(AA4609*G4609)/T4609))</f>
        <v>Blank</v>
      </c>
      <c r="AD4609" s="202" t="str">
        <f t="shared" si="747"/>
        <v>Blank</v>
      </c>
      <c r="AE4609" s="202" t="str">
        <f t="shared" si="748"/>
        <v>Blank</v>
      </c>
      <c r="AF4609" s="217" t="str">
        <f t="shared" si="749"/>
        <v>Blank</v>
      </c>
      <c r="AG4609" s="9" t="str" cm="1">
        <f t="array" ref="AG4609">_xlfn.IFS(ISNUMBER(AC4609), "", ISNUMBER(SEARCH("Blank", AC4609)), "", ISERROR(AC4609), "Bad input on tab 3")</f>
        <v/>
      </c>
    </row>
    <row r="4610" spans="2:33" ht="15" customHeight="1" x14ac:dyDescent="0.75">
      <c r="B4610" s="205" t="str">
        <f>'5 Driver Data'!B4610</f>
        <v>4602</v>
      </c>
      <c r="C4610" s="193">
        <f>'5 Driver Data'!C4610</f>
        <v>0</v>
      </c>
      <c r="D4610" s="192">
        <f>'5 Driver Data'!D4610</f>
        <v>0</v>
      </c>
      <c r="E4610" s="191">
        <f>'5 Driver Data'!E4610</f>
        <v>0</v>
      </c>
      <c r="F4610" s="191">
        <f>'5 Driver Data'!F4610</f>
        <v>0</v>
      </c>
      <c r="G4610" s="191">
        <f>'5 Driver Data'!G4610</f>
        <v>0</v>
      </c>
      <c r="H4610" s="191">
        <f>'5 Driver Data'!H4610</f>
        <v>0</v>
      </c>
      <c r="I4610" s="191">
        <f>'5 Driver Data'!I4610</f>
        <v>0</v>
      </c>
      <c r="J4610" s="191">
        <f>'5 Driver Data'!J4610</f>
        <v>0</v>
      </c>
      <c r="K4610" s="206">
        <f>'5 Driver Data'!K4610</f>
        <v>0</v>
      </c>
      <c r="L4610" s="1"/>
      <c r="M4610" s="216" t="str">
        <f>IF(D4610=0,"Blank",'3 Model Input'!E$44*'3 Model Input'!E$45)</f>
        <v>Blank</v>
      </c>
      <c r="N4610" s="197" t="str">
        <f t="shared" si="740"/>
        <v>Blank</v>
      </c>
      <c r="O4610" s="197" t="str">
        <f>IF(D4610=0,"Blank",'3 Model Input'!E$49*(1-'3 Model Input'!E$51))</f>
        <v>Blank</v>
      </c>
      <c r="P4610" s="197" t="str">
        <f t="shared" si="741"/>
        <v>Blank</v>
      </c>
      <c r="Q4610" s="197" t="str">
        <f>IF(D4610=0,"Blank",IF(D4610="BEV",E4610*(1-'3 Model Input'!E$54), E4610))</f>
        <v>Blank</v>
      </c>
      <c r="R4610" s="198" t="str">
        <f>IF(D4610=0,"Blank",IF(D4610="PHEV",F4610/G4610,F4610*(1-'3 Model Input'!E$54)/G4610))</f>
        <v>Blank</v>
      </c>
      <c r="S4610" s="198" t="str">
        <f>IF(D4610=0,"Blank",IF(D4610="PHEV",MIN(M4610,E4610),MIN(M4610,(E4610*(1-'3 Model Input'!E$54)))))</f>
        <v>Blank</v>
      </c>
      <c r="T4610" s="217" t="str">
        <f t="shared" si="742"/>
        <v>Blank</v>
      </c>
      <c r="U4610" s="89"/>
      <c r="V4610" s="216" t="str">
        <f>IF(D4610=0,"Blank",P4610*'3 Model Input'!E$50)</f>
        <v>Blank</v>
      </c>
      <c r="W4610" s="197" t="str">
        <f t="shared" si="743"/>
        <v>Blank</v>
      </c>
      <c r="X4610" s="197" t="str">
        <f t="shared" si="744"/>
        <v>Blank</v>
      </c>
      <c r="Y4610" s="197" t="str">
        <f t="shared" si="745"/>
        <v>Blank</v>
      </c>
      <c r="Z4610" s="197" t="str">
        <f t="shared" si="746"/>
        <v>Blank</v>
      </c>
      <c r="AA4610" s="223" t="str" cm="1">
        <f t="array" ref="AA4610">_xlfn.IFS(ISTEXT('3 Model Input'!F$70),"Missing",ISTEXT('3 Model Input'!I$70),"Missing",ISNUMBER('3 Model Input'!K$70),'3 Model Input'!K$70*P4610)</f>
        <v>Missing</v>
      </c>
      <c r="AB4610" s="89"/>
      <c r="AC4610" s="227" t="str" cm="1">
        <f t="array" ref="AC4610">IF(D4610=0,"Blank",_xlfn.IFS('3 Model Input'!E$61=1,(V4610*G4610)/T4610,'3 Model Input'!E$61=2,(W4610*G4610)/T4610,'3 Model Input'!E$61=3,(X4610*G4610)/T4610,'3 Model Input'!E$61=4,(Y4610*G4610)/T4610,'3 Model Input'!E$61=5,(Z4610*G4610)/T4610, ISTEXT('3 Model Input'!E$61),"Missing",'3 Model Input'!E$61=6,(AA4610*G4610)/T4610))</f>
        <v>Blank</v>
      </c>
      <c r="AD4610" s="202" t="str">
        <f t="shared" si="747"/>
        <v>Blank</v>
      </c>
      <c r="AE4610" s="202" t="str">
        <f t="shared" si="748"/>
        <v>Blank</v>
      </c>
      <c r="AF4610" s="217" t="str">
        <f t="shared" si="749"/>
        <v>Blank</v>
      </c>
      <c r="AG4610" s="9" t="str" cm="1">
        <f t="array" ref="AG4610">_xlfn.IFS(ISNUMBER(AC4610), "", ISNUMBER(SEARCH("Blank", AC4610)), "", ISERROR(AC4610), "Bad input on tab 3")</f>
        <v/>
      </c>
    </row>
    <row r="4611" spans="2:33" ht="15" customHeight="1" x14ac:dyDescent="0.75">
      <c r="B4611" s="205" t="str">
        <f>'5 Driver Data'!B4611</f>
        <v>4603</v>
      </c>
      <c r="C4611" s="193">
        <f>'5 Driver Data'!C4611</f>
        <v>0</v>
      </c>
      <c r="D4611" s="192">
        <f>'5 Driver Data'!D4611</f>
        <v>0</v>
      </c>
      <c r="E4611" s="191">
        <f>'5 Driver Data'!E4611</f>
        <v>0</v>
      </c>
      <c r="F4611" s="191">
        <f>'5 Driver Data'!F4611</f>
        <v>0</v>
      </c>
      <c r="G4611" s="191">
        <f>'5 Driver Data'!G4611</f>
        <v>0</v>
      </c>
      <c r="H4611" s="191">
        <f>'5 Driver Data'!H4611</f>
        <v>0</v>
      </c>
      <c r="I4611" s="191">
        <f>'5 Driver Data'!I4611</f>
        <v>0</v>
      </c>
      <c r="J4611" s="191">
        <f>'5 Driver Data'!J4611</f>
        <v>0</v>
      </c>
      <c r="K4611" s="206">
        <f>'5 Driver Data'!K4611</f>
        <v>0</v>
      </c>
      <c r="L4611" s="1"/>
      <c r="M4611" s="216" t="str">
        <f>IF(D4611=0,"Blank",'3 Model Input'!E$44*'3 Model Input'!E$45)</f>
        <v>Blank</v>
      </c>
      <c r="N4611" s="197" t="str">
        <f t="shared" si="740"/>
        <v>Blank</v>
      </c>
      <c r="O4611" s="197" t="str">
        <f>IF(D4611=0,"Blank",'3 Model Input'!E$49*(1-'3 Model Input'!E$51))</f>
        <v>Blank</v>
      </c>
      <c r="P4611" s="197" t="str">
        <f t="shared" si="741"/>
        <v>Blank</v>
      </c>
      <c r="Q4611" s="197" t="str">
        <f>IF(D4611=0,"Blank",IF(D4611="BEV",E4611*(1-'3 Model Input'!E$54), E4611))</f>
        <v>Blank</v>
      </c>
      <c r="R4611" s="198" t="str">
        <f>IF(D4611=0,"Blank",IF(D4611="PHEV",F4611/G4611,F4611*(1-'3 Model Input'!E$54)/G4611))</f>
        <v>Blank</v>
      </c>
      <c r="S4611" s="198" t="str">
        <f>IF(D4611=0,"Blank",IF(D4611="PHEV",MIN(M4611,E4611),MIN(M4611,(E4611*(1-'3 Model Input'!E$54)))))</f>
        <v>Blank</v>
      </c>
      <c r="T4611" s="217" t="str">
        <f t="shared" si="742"/>
        <v>Blank</v>
      </c>
      <c r="U4611" s="89"/>
      <c r="V4611" s="216" t="str">
        <f>IF(D4611=0,"Blank",P4611*'3 Model Input'!E$50)</f>
        <v>Blank</v>
      </c>
      <c r="W4611" s="197" t="str">
        <f t="shared" si="743"/>
        <v>Blank</v>
      </c>
      <c r="X4611" s="197" t="str">
        <f t="shared" si="744"/>
        <v>Blank</v>
      </c>
      <c r="Y4611" s="197" t="str">
        <f t="shared" si="745"/>
        <v>Blank</v>
      </c>
      <c r="Z4611" s="197" t="str">
        <f t="shared" si="746"/>
        <v>Blank</v>
      </c>
      <c r="AA4611" s="223" t="str" cm="1">
        <f t="array" ref="AA4611">_xlfn.IFS(ISTEXT('3 Model Input'!F$70),"Missing",ISTEXT('3 Model Input'!I$70),"Missing",ISNUMBER('3 Model Input'!K$70),'3 Model Input'!K$70*P4611)</f>
        <v>Missing</v>
      </c>
      <c r="AB4611" s="89"/>
      <c r="AC4611" s="227" t="str" cm="1">
        <f t="array" ref="AC4611">IF(D4611=0,"Blank",_xlfn.IFS('3 Model Input'!E$61=1,(V4611*G4611)/T4611,'3 Model Input'!E$61=2,(W4611*G4611)/T4611,'3 Model Input'!E$61=3,(X4611*G4611)/T4611,'3 Model Input'!E$61=4,(Y4611*G4611)/T4611,'3 Model Input'!E$61=5,(Z4611*G4611)/T4611, ISTEXT('3 Model Input'!E$61),"Missing",'3 Model Input'!E$61=6,(AA4611*G4611)/T4611))</f>
        <v>Blank</v>
      </c>
      <c r="AD4611" s="202" t="str">
        <f t="shared" si="747"/>
        <v>Blank</v>
      </c>
      <c r="AE4611" s="202" t="str">
        <f t="shared" si="748"/>
        <v>Blank</v>
      </c>
      <c r="AF4611" s="217" t="str">
        <f t="shared" si="749"/>
        <v>Blank</v>
      </c>
      <c r="AG4611" s="9" t="str" cm="1">
        <f t="array" ref="AG4611">_xlfn.IFS(ISNUMBER(AC4611), "", ISNUMBER(SEARCH("Blank", AC4611)), "", ISERROR(AC4611), "Bad input on tab 3")</f>
        <v/>
      </c>
    </row>
    <row r="4612" spans="2:33" ht="15" customHeight="1" x14ac:dyDescent="0.75">
      <c r="B4612" s="205" t="str">
        <f>'5 Driver Data'!B4612</f>
        <v>4604</v>
      </c>
      <c r="C4612" s="193">
        <f>'5 Driver Data'!C4612</f>
        <v>0</v>
      </c>
      <c r="D4612" s="192">
        <f>'5 Driver Data'!D4612</f>
        <v>0</v>
      </c>
      <c r="E4612" s="191">
        <f>'5 Driver Data'!E4612</f>
        <v>0</v>
      </c>
      <c r="F4612" s="191">
        <f>'5 Driver Data'!F4612</f>
        <v>0</v>
      </c>
      <c r="G4612" s="191">
        <f>'5 Driver Data'!G4612</f>
        <v>0</v>
      </c>
      <c r="H4612" s="191">
        <f>'5 Driver Data'!H4612</f>
        <v>0</v>
      </c>
      <c r="I4612" s="191">
        <f>'5 Driver Data'!I4612</f>
        <v>0</v>
      </c>
      <c r="J4612" s="191">
        <f>'5 Driver Data'!J4612</f>
        <v>0</v>
      </c>
      <c r="K4612" s="206">
        <f>'5 Driver Data'!K4612</f>
        <v>0</v>
      </c>
      <c r="L4612" s="1"/>
      <c r="M4612" s="216" t="str">
        <f>IF(D4612=0,"Blank",'3 Model Input'!E$44*'3 Model Input'!E$45)</f>
        <v>Blank</v>
      </c>
      <c r="N4612" s="197" t="str">
        <f t="shared" si="740"/>
        <v>Blank</v>
      </c>
      <c r="O4612" s="197" t="str">
        <f>IF(D4612=0,"Blank",'3 Model Input'!E$49*(1-'3 Model Input'!E$51))</f>
        <v>Blank</v>
      </c>
      <c r="P4612" s="197" t="str">
        <f t="shared" si="741"/>
        <v>Blank</v>
      </c>
      <c r="Q4612" s="197" t="str">
        <f>IF(D4612=0,"Blank",IF(D4612="BEV",E4612*(1-'3 Model Input'!E$54), E4612))</f>
        <v>Blank</v>
      </c>
      <c r="R4612" s="198" t="str">
        <f>IF(D4612=0,"Blank",IF(D4612="PHEV",F4612/G4612,F4612*(1-'3 Model Input'!E$54)/G4612))</f>
        <v>Blank</v>
      </c>
      <c r="S4612" s="198" t="str">
        <f>IF(D4612=0,"Blank",IF(D4612="PHEV",MIN(M4612,E4612),MIN(M4612,(E4612*(1-'3 Model Input'!E$54)))))</f>
        <v>Blank</v>
      </c>
      <c r="T4612" s="217" t="str">
        <f t="shared" si="742"/>
        <v>Blank</v>
      </c>
      <c r="U4612" s="89"/>
      <c r="V4612" s="216" t="str">
        <f>IF(D4612=0,"Blank",P4612*'3 Model Input'!E$50)</f>
        <v>Blank</v>
      </c>
      <c r="W4612" s="197" t="str">
        <f t="shared" si="743"/>
        <v>Blank</v>
      </c>
      <c r="X4612" s="197" t="str">
        <f t="shared" si="744"/>
        <v>Blank</v>
      </c>
      <c r="Y4612" s="197" t="str">
        <f t="shared" si="745"/>
        <v>Blank</v>
      </c>
      <c r="Z4612" s="197" t="str">
        <f t="shared" si="746"/>
        <v>Blank</v>
      </c>
      <c r="AA4612" s="223" t="str" cm="1">
        <f t="array" ref="AA4612">_xlfn.IFS(ISTEXT('3 Model Input'!F$70),"Missing",ISTEXT('3 Model Input'!I$70),"Missing",ISNUMBER('3 Model Input'!K$70),'3 Model Input'!K$70*P4612)</f>
        <v>Missing</v>
      </c>
      <c r="AB4612" s="89"/>
      <c r="AC4612" s="227" t="str" cm="1">
        <f t="array" ref="AC4612">IF(D4612=0,"Blank",_xlfn.IFS('3 Model Input'!E$61=1,(V4612*G4612)/T4612,'3 Model Input'!E$61=2,(W4612*G4612)/T4612,'3 Model Input'!E$61=3,(X4612*G4612)/T4612,'3 Model Input'!E$61=4,(Y4612*G4612)/T4612,'3 Model Input'!E$61=5,(Z4612*G4612)/T4612, ISTEXT('3 Model Input'!E$61),"Missing",'3 Model Input'!E$61=6,(AA4612*G4612)/T4612))</f>
        <v>Blank</v>
      </c>
      <c r="AD4612" s="202" t="str">
        <f t="shared" si="747"/>
        <v>Blank</v>
      </c>
      <c r="AE4612" s="202" t="str">
        <f t="shared" si="748"/>
        <v>Blank</v>
      </c>
      <c r="AF4612" s="217" t="str">
        <f t="shared" si="749"/>
        <v>Blank</v>
      </c>
      <c r="AG4612" s="9" t="str" cm="1">
        <f t="array" ref="AG4612">_xlfn.IFS(ISNUMBER(AC4612), "", ISNUMBER(SEARCH("Blank", AC4612)), "", ISERROR(AC4612), "Bad input on tab 3")</f>
        <v/>
      </c>
    </row>
    <row r="4613" spans="2:33" ht="15" customHeight="1" x14ac:dyDescent="0.75">
      <c r="B4613" s="205" t="str">
        <f>'5 Driver Data'!B4613</f>
        <v>4605</v>
      </c>
      <c r="C4613" s="193">
        <f>'5 Driver Data'!C4613</f>
        <v>0</v>
      </c>
      <c r="D4613" s="192">
        <f>'5 Driver Data'!D4613</f>
        <v>0</v>
      </c>
      <c r="E4613" s="191">
        <f>'5 Driver Data'!E4613</f>
        <v>0</v>
      </c>
      <c r="F4613" s="191">
        <f>'5 Driver Data'!F4613</f>
        <v>0</v>
      </c>
      <c r="G4613" s="191">
        <f>'5 Driver Data'!G4613</f>
        <v>0</v>
      </c>
      <c r="H4613" s="191">
        <f>'5 Driver Data'!H4613</f>
        <v>0</v>
      </c>
      <c r="I4613" s="191">
        <f>'5 Driver Data'!I4613</f>
        <v>0</v>
      </c>
      <c r="J4613" s="191">
        <f>'5 Driver Data'!J4613</f>
        <v>0</v>
      </c>
      <c r="K4613" s="206">
        <f>'5 Driver Data'!K4613</f>
        <v>0</v>
      </c>
      <c r="L4613" s="1"/>
      <c r="M4613" s="216" t="str">
        <f>IF(D4613=0,"Blank",'3 Model Input'!E$44*'3 Model Input'!E$45)</f>
        <v>Blank</v>
      </c>
      <c r="N4613" s="197" t="str">
        <f t="shared" si="740"/>
        <v>Blank</v>
      </c>
      <c r="O4613" s="197" t="str">
        <f>IF(D4613=0,"Blank",'3 Model Input'!E$49*(1-'3 Model Input'!E$51))</f>
        <v>Blank</v>
      </c>
      <c r="P4613" s="197" t="str">
        <f t="shared" si="741"/>
        <v>Blank</v>
      </c>
      <c r="Q4613" s="197" t="str">
        <f>IF(D4613=0,"Blank",IF(D4613="BEV",E4613*(1-'3 Model Input'!E$54), E4613))</f>
        <v>Blank</v>
      </c>
      <c r="R4613" s="198" t="str">
        <f>IF(D4613=0,"Blank",IF(D4613="PHEV",F4613/G4613,F4613*(1-'3 Model Input'!E$54)/G4613))</f>
        <v>Blank</v>
      </c>
      <c r="S4613" s="198" t="str">
        <f>IF(D4613=0,"Blank",IF(D4613="PHEV",MIN(M4613,E4613),MIN(M4613,(E4613*(1-'3 Model Input'!E$54)))))</f>
        <v>Blank</v>
      </c>
      <c r="T4613" s="217" t="str">
        <f t="shared" si="742"/>
        <v>Blank</v>
      </c>
      <c r="U4613" s="89"/>
      <c r="V4613" s="216" t="str">
        <f>IF(D4613=0,"Blank",P4613*'3 Model Input'!E$50)</f>
        <v>Blank</v>
      </c>
      <c r="W4613" s="197" t="str">
        <f t="shared" si="743"/>
        <v>Blank</v>
      </c>
      <c r="X4613" s="197" t="str">
        <f t="shared" si="744"/>
        <v>Blank</v>
      </c>
      <c r="Y4613" s="197" t="str">
        <f t="shared" si="745"/>
        <v>Blank</v>
      </c>
      <c r="Z4613" s="197" t="str">
        <f t="shared" si="746"/>
        <v>Blank</v>
      </c>
      <c r="AA4613" s="223" t="str" cm="1">
        <f t="array" ref="AA4613">_xlfn.IFS(ISTEXT('3 Model Input'!F$70),"Missing",ISTEXT('3 Model Input'!I$70),"Missing",ISNUMBER('3 Model Input'!K$70),'3 Model Input'!K$70*P4613)</f>
        <v>Missing</v>
      </c>
      <c r="AB4613" s="89"/>
      <c r="AC4613" s="227" t="str" cm="1">
        <f t="array" ref="AC4613">IF(D4613=0,"Blank",_xlfn.IFS('3 Model Input'!E$61=1,(V4613*G4613)/T4613,'3 Model Input'!E$61=2,(W4613*G4613)/T4613,'3 Model Input'!E$61=3,(X4613*G4613)/T4613,'3 Model Input'!E$61=4,(Y4613*G4613)/T4613,'3 Model Input'!E$61=5,(Z4613*G4613)/T4613, ISTEXT('3 Model Input'!E$61),"Missing",'3 Model Input'!E$61=6,(AA4613*G4613)/T4613))</f>
        <v>Blank</v>
      </c>
      <c r="AD4613" s="202" t="str">
        <f t="shared" si="747"/>
        <v>Blank</v>
      </c>
      <c r="AE4613" s="202" t="str">
        <f t="shared" si="748"/>
        <v>Blank</v>
      </c>
      <c r="AF4613" s="217" t="str">
        <f t="shared" si="749"/>
        <v>Blank</v>
      </c>
      <c r="AG4613" s="9" t="str" cm="1">
        <f t="array" ref="AG4613">_xlfn.IFS(ISNUMBER(AC4613), "", ISNUMBER(SEARCH("Blank", AC4613)), "", ISERROR(AC4613), "Bad input on tab 3")</f>
        <v/>
      </c>
    </row>
    <row r="4614" spans="2:33" ht="15" customHeight="1" x14ac:dyDescent="0.75">
      <c r="B4614" s="205" t="str">
        <f>'5 Driver Data'!B4614</f>
        <v>4606</v>
      </c>
      <c r="C4614" s="193">
        <f>'5 Driver Data'!C4614</f>
        <v>0</v>
      </c>
      <c r="D4614" s="192">
        <f>'5 Driver Data'!D4614</f>
        <v>0</v>
      </c>
      <c r="E4614" s="191">
        <f>'5 Driver Data'!E4614</f>
        <v>0</v>
      </c>
      <c r="F4614" s="191">
        <f>'5 Driver Data'!F4614</f>
        <v>0</v>
      </c>
      <c r="G4614" s="191">
        <f>'5 Driver Data'!G4614</f>
        <v>0</v>
      </c>
      <c r="H4614" s="191">
        <f>'5 Driver Data'!H4614</f>
        <v>0</v>
      </c>
      <c r="I4614" s="191">
        <f>'5 Driver Data'!I4614</f>
        <v>0</v>
      </c>
      <c r="J4614" s="191">
        <f>'5 Driver Data'!J4614</f>
        <v>0</v>
      </c>
      <c r="K4614" s="206">
        <f>'5 Driver Data'!K4614</f>
        <v>0</v>
      </c>
      <c r="L4614" s="1"/>
      <c r="M4614" s="216" t="str">
        <f>IF(D4614=0,"Blank",'3 Model Input'!E$44*'3 Model Input'!E$45)</f>
        <v>Blank</v>
      </c>
      <c r="N4614" s="197" t="str">
        <f t="shared" si="740"/>
        <v>Blank</v>
      </c>
      <c r="O4614" s="197" t="str">
        <f>IF(D4614=0,"Blank",'3 Model Input'!E$49*(1-'3 Model Input'!E$51))</f>
        <v>Blank</v>
      </c>
      <c r="P4614" s="197" t="str">
        <f t="shared" si="741"/>
        <v>Blank</v>
      </c>
      <c r="Q4614" s="197" t="str">
        <f>IF(D4614=0,"Blank",IF(D4614="BEV",E4614*(1-'3 Model Input'!E$54), E4614))</f>
        <v>Blank</v>
      </c>
      <c r="R4614" s="198" t="str">
        <f>IF(D4614=0,"Blank",IF(D4614="PHEV",F4614/G4614,F4614*(1-'3 Model Input'!E$54)/G4614))</f>
        <v>Blank</v>
      </c>
      <c r="S4614" s="198" t="str">
        <f>IF(D4614=0,"Blank",IF(D4614="PHEV",MIN(M4614,E4614),MIN(M4614,(E4614*(1-'3 Model Input'!E$54)))))</f>
        <v>Blank</v>
      </c>
      <c r="T4614" s="217" t="str">
        <f t="shared" si="742"/>
        <v>Blank</v>
      </c>
      <c r="U4614" s="89"/>
      <c r="V4614" s="216" t="str">
        <f>IF(D4614=0,"Blank",P4614*'3 Model Input'!E$50)</f>
        <v>Blank</v>
      </c>
      <c r="W4614" s="197" t="str">
        <f t="shared" si="743"/>
        <v>Blank</v>
      </c>
      <c r="X4614" s="197" t="str">
        <f t="shared" si="744"/>
        <v>Blank</v>
      </c>
      <c r="Y4614" s="197" t="str">
        <f t="shared" si="745"/>
        <v>Blank</v>
      </c>
      <c r="Z4614" s="197" t="str">
        <f t="shared" si="746"/>
        <v>Blank</v>
      </c>
      <c r="AA4614" s="223" t="str" cm="1">
        <f t="array" ref="AA4614">_xlfn.IFS(ISTEXT('3 Model Input'!F$70),"Missing",ISTEXT('3 Model Input'!I$70),"Missing",ISNUMBER('3 Model Input'!K$70),'3 Model Input'!K$70*P4614)</f>
        <v>Missing</v>
      </c>
      <c r="AB4614" s="89"/>
      <c r="AC4614" s="227" t="str" cm="1">
        <f t="array" ref="AC4614">IF(D4614=0,"Blank",_xlfn.IFS('3 Model Input'!E$61=1,(V4614*G4614)/T4614,'3 Model Input'!E$61=2,(W4614*G4614)/T4614,'3 Model Input'!E$61=3,(X4614*G4614)/T4614,'3 Model Input'!E$61=4,(Y4614*G4614)/T4614,'3 Model Input'!E$61=5,(Z4614*G4614)/T4614, ISTEXT('3 Model Input'!E$61),"Missing",'3 Model Input'!E$61=6,(AA4614*G4614)/T4614))</f>
        <v>Blank</v>
      </c>
      <c r="AD4614" s="202" t="str">
        <f t="shared" si="747"/>
        <v>Blank</v>
      </c>
      <c r="AE4614" s="202" t="str">
        <f t="shared" si="748"/>
        <v>Blank</v>
      </c>
      <c r="AF4614" s="217" t="str">
        <f t="shared" si="749"/>
        <v>Blank</v>
      </c>
      <c r="AG4614" s="9" t="str" cm="1">
        <f t="array" ref="AG4614">_xlfn.IFS(ISNUMBER(AC4614), "", ISNUMBER(SEARCH("Blank", AC4614)), "", ISERROR(AC4614), "Bad input on tab 3")</f>
        <v/>
      </c>
    </row>
    <row r="4615" spans="2:33" ht="15" customHeight="1" x14ac:dyDescent="0.75">
      <c r="B4615" s="205" t="str">
        <f>'5 Driver Data'!B4615</f>
        <v>4607</v>
      </c>
      <c r="C4615" s="193">
        <f>'5 Driver Data'!C4615</f>
        <v>0</v>
      </c>
      <c r="D4615" s="192">
        <f>'5 Driver Data'!D4615</f>
        <v>0</v>
      </c>
      <c r="E4615" s="191">
        <f>'5 Driver Data'!E4615</f>
        <v>0</v>
      </c>
      <c r="F4615" s="191">
        <f>'5 Driver Data'!F4615</f>
        <v>0</v>
      </c>
      <c r="G4615" s="191">
        <f>'5 Driver Data'!G4615</f>
        <v>0</v>
      </c>
      <c r="H4615" s="191">
        <f>'5 Driver Data'!H4615</f>
        <v>0</v>
      </c>
      <c r="I4615" s="191">
        <f>'5 Driver Data'!I4615</f>
        <v>0</v>
      </c>
      <c r="J4615" s="191">
        <f>'5 Driver Data'!J4615</f>
        <v>0</v>
      </c>
      <c r="K4615" s="206">
        <f>'5 Driver Data'!K4615</f>
        <v>0</v>
      </c>
      <c r="L4615" s="1"/>
      <c r="M4615" s="216" t="str">
        <f>IF(D4615=0,"Blank",'3 Model Input'!E$44*'3 Model Input'!E$45)</f>
        <v>Blank</v>
      </c>
      <c r="N4615" s="197" t="str">
        <f t="shared" si="740"/>
        <v>Blank</v>
      </c>
      <c r="O4615" s="197" t="str">
        <f>IF(D4615=0,"Blank",'3 Model Input'!E$49*(1-'3 Model Input'!E$51))</f>
        <v>Blank</v>
      </c>
      <c r="P4615" s="197" t="str">
        <f t="shared" si="741"/>
        <v>Blank</v>
      </c>
      <c r="Q4615" s="197" t="str">
        <f>IF(D4615=0,"Blank",IF(D4615="BEV",E4615*(1-'3 Model Input'!E$54), E4615))</f>
        <v>Blank</v>
      </c>
      <c r="R4615" s="198" t="str">
        <f>IF(D4615=0,"Blank",IF(D4615="PHEV",F4615/G4615,F4615*(1-'3 Model Input'!E$54)/G4615))</f>
        <v>Blank</v>
      </c>
      <c r="S4615" s="198" t="str">
        <f>IF(D4615=0,"Blank",IF(D4615="PHEV",MIN(M4615,E4615),MIN(M4615,(E4615*(1-'3 Model Input'!E$54)))))</f>
        <v>Blank</v>
      </c>
      <c r="T4615" s="217" t="str">
        <f t="shared" si="742"/>
        <v>Blank</v>
      </c>
      <c r="U4615" s="89"/>
      <c r="V4615" s="216" t="str">
        <f>IF(D4615=0,"Blank",P4615*'3 Model Input'!E$50)</f>
        <v>Blank</v>
      </c>
      <c r="W4615" s="197" t="str">
        <f t="shared" si="743"/>
        <v>Blank</v>
      </c>
      <c r="X4615" s="197" t="str">
        <f t="shared" si="744"/>
        <v>Blank</v>
      </c>
      <c r="Y4615" s="197" t="str">
        <f t="shared" si="745"/>
        <v>Blank</v>
      </c>
      <c r="Z4615" s="197" t="str">
        <f t="shared" si="746"/>
        <v>Blank</v>
      </c>
      <c r="AA4615" s="223" t="str" cm="1">
        <f t="array" ref="AA4615">_xlfn.IFS(ISTEXT('3 Model Input'!F$70),"Missing",ISTEXT('3 Model Input'!I$70),"Missing",ISNUMBER('3 Model Input'!K$70),'3 Model Input'!K$70*P4615)</f>
        <v>Missing</v>
      </c>
      <c r="AB4615" s="89"/>
      <c r="AC4615" s="227" t="str" cm="1">
        <f t="array" ref="AC4615">IF(D4615=0,"Blank",_xlfn.IFS('3 Model Input'!E$61=1,(V4615*G4615)/T4615,'3 Model Input'!E$61=2,(W4615*G4615)/T4615,'3 Model Input'!E$61=3,(X4615*G4615)/T4615,'3 Model Input'!E$61=4,(Y4615*G4615)/T4615,'3 Model Input'!E$61=5,(Z4615*G4615)/T4615, ISTEXT('3 Model Input'!E$61),"Missing",'3 Model Input'!E$61=6,(AA4615*G4615)/T4615))</f>
        <v>Blank</v>
      </c>
      <c r="AD4615" s="202" t="str">
        <f t="shared" si="747"/>
        <v>Blank</v>
      </c>
      <c r="AE4615" s="202" t="str">
        <f t="shared" si="748"/>
        <v>Blank</v>
      </c>
      <c r="AF4615" s="217" t="str">
        <f t="shared" si="749"/>
        <v>Blank</v>
      </c>
      <c r="AG4615" s="9" t="str" cm="1">
        <f t="array" ref="AG4615">_xlfn.IFS(ISNUMBER(AC4615), "", ISNUMBER(SEARCH("Blank", AC4615)), "", ISERROR(AC4615), "Bad input on tab 3")</f>
        <v/>
      </c>
    </row>
    <row r="4616" spans="2:33" ht="15" customHeight="1" x14ac:dyDescent="0.75">
      <c r="B4616" s="205" t="str">
        <f>'5 Driver Data'!B4616</f>
        <v>4608</v>
      </c>
      <c r="C4616" s="193">
        <f>'5 Driver Data'!C4616</f>
        <v>0</v>
      </c>
      <c r="D4616" s="192">
        <f>'5 Driver Data'!D4616</f>
        <v>0</v>
      </c>
      <c r="E4616" s="191">
        <f>'5 Driver Data'!E4616</f>
        <v>0</v>
      </c>
      <c r="F4616" s="191">
        <f>'5 Driver Data'!F4616</f>
        <v>0</v>
      </c>
      <c r="G4616" s="191">
        <f>'5 Driver Data'!G4616</f>
        <v>0</v>
      </c>
      <c r="H4616" s="191">
        <f>'5 Driver Data'!H4616</f>
        <v>0</v>
      </c>
      <c r="I4616" s="191">
        <f>'5 Driver Data'!I4616</f>
        <v>0</v>
      </c>
      <c r="J4616" s="191">
        <f>'5 Driver Data'!J4616</f>
        <v>0</v>
      </c>
      <c r="K4616" s="206">
        <f>'5 Driver Data'!K4616</f>
        <v>0</v>
      </c>
      <c r="L4616" s="1"/>
      <c r="M4616" s="216" t="str">
        <f>IF(D4616=0,"Blank",'3 Model Input'!E$44*'3 Model Input'!E$45)</f>
        <v>Blank</v>
      </c>
      <c r="N4616" s="197" t="str">
        <f t="shared" si="740"/>
        <v>Blank</v>
      </c>
      <c r="O4616" s="197" t="str">
        <f>IF(D4616=0,"Blank",'3 Model Input'!E$49*(1-'3 Model Input'!E$51))</f>
        <v>Blank</v>
      </c>
      <c r="P4616" s="197" t="str">
        <f t="shared" si="741"/>
        <v>Blank</v>
      </c>
      <c r="Q4616" s="197" t="str">
        <f>IF(D4616=0,"Blank",IF(D4616="BEV",E4616*(1-'3 Model Input'!E$54), E4616))</f>
        <v>Blank</v>
      </c>
      <c r="R4616" s="198" t="str">
        <f>IF(D4616=0,"Blank",IF(D4616="PHEV",F4616/G4616,F4616*(1-'3 Model Input'!E$54)/G4616))</f>
        <v>Blank</v>
      </c>
      <c r="S4616" s="198" t="str">
        <f>IF(D4616=0,"Blank",IF(D4616="PHEV",MIN(M4616,E4616),MIN(M4616,(E4616*(1-'3 Model Input'!E$54)))))</f>
        <v>Blank</v>
      </c>
      <c r="T4616" s="217" t="str">
        <f t="shared" si="742"/>
        <v>Blank</v>
      </c>
      <c r="U4616" s="89"/>
      <c r="V4616" s="216" t="str">
        <f>IF(D4616=0,"Blank",P4616*'3 Model Input'!E$50)</f>
        <v>Blank</v>
      </c>
      <c r="W4616" s="197" t="str">
        <f t="shared" si="743"/>
        <v>Blank</v>
      </c>
      <c r="X4616" s="197" t="str">
        <f t="shared" si="744"/>
        <v>Blank</v>
      </c>
      <c r="Y4616" s="197" t="str">
        <f t="shared" si="745"/>
        <v>Blank</v>
      </c>
      <c r="Z4616" s="197" t="str">
        <f t="shared" si="746"/>
        <v>Blank</v>
      </c>
      <c r="AA4616" s="223" t="str" cm="1">
        <f t="array" ref="AA4616">_xlfn.IFS(ISTEXT('3 Model Input'!F$70),"Missing",ISTEXT('3 Model Input'!I$70),"Missing",ISNUMBER('3 Model Input'!K$70),'3 Model Input'!K$70*P4616)</f>
        <v>Missing</v>
      </c>
      <c r="AB4616" s="89"/>
      <c r="AC4616" s="227" t="str" cm="1">
        <f t="array" ref="AC4616">IF(D4616=0,"Blank",_xlfn.IFS('3 Model Input'!E$61=1,(V4616*G4616)/T4616,'3 Model Input'!E$61=2,(W4616*G4616)/T4616,'3 Model Input'!E$61=3,(X4616*G4616)/T4616,'3 Model Input'!E$61=4,(Y4616*G4616)/T4616,'3 Model Input'!E$61=5,(Z4616*G4616)/T4616, ISTEXT('3 Model Input'!E$61),"Missing",'3 Model Input'!E$61=6,(AA4616*G4616)/T4616))</f>
        <v>Blank</v>
      </c>
      <c r="AD4616" s="202" t="str">
        <f t="shared" si="747"/>
        <v>Blank</v>
      </c>
      <c r="AE4616" s="202" t="str">
        <f t="shared" si="748"/>
        <v>Blank</v>
      </c>
      <c r="AF4616" s="217" t="str">
        <f t="shared" si="749"/>
        <v>Blank</v>
      </c>
      <c r="AG4616" s="9" t="str" cm="1">
        <f t="array" ref="AG4616">_xlfn.IFS(ISNUMBER(AC4616), "", ISNUMBER(SEARCH("Blank", AC4616)), "", ISERROR(AC4616), "Bad input on tab 3")</f>
        <v/>
      </c>
    </row>
    <row r="4617" spans="2:33" ht="15" customHeight="1" x14ac:dyDescent="0.75">
      <c r="B4617" s="205" t="str">
        <f>'5 Driver Data'!B4617</f>
        <v>4609</v>
      </c>
      <c r="C4617" s="193">
        <f>'5 Driver Data'!C4617</f>
        <v>0</v>
      </c>
      <c r="D4617" s="192">
        <f>'5 Driver Data'!D4617</f>
        <v>0</v>
      </c>
      <c r="E4617" s="191">
        <f>'5 Driver Data'!E4617</f>
        <v>0</v>
      </c>
      <c r="F4617" s="191">
        <f>'5 Driver Data'!F4617</f>
        <v>0</v>
      </c>
      <c r="G4617" s="191">
        <f>'5 Driver Data'!G4617</f>
        <v>0</v>
      </c>
      <c r="H4617" s="191">
        <f>'5 Driver Data'!H4617</f>
        <v>0</v>
      </c>
      <c r="I4617" s="191">
        <f>'5 Driver Data'!I4617</f>
        <v>0</v>
      </c>
      <c r="J4617" s="191">
        <f>'5 Driver Data'!J4617</f>
        <v>0</v>
      </c>
      <c r="K4617" s="206">
        <f>'5 Driver Data'!K4617</f>
        <v>0</v>
      </c>
      <c r="L4617" s="1"/>
      <c r="M4617" s="216" t="str">
        <f>IF(D4617=0,"Blank",'3 Model Input'!E$44*'3 Model Input'!E$45)</f>
        <v>Blank</v>
      </c>
      <c r="N4617" s="197" t="str">
        <f t="shared" si="740"/>
        <v>Blank</v>
      </c>
      <c r="O4617" s="197" t="str">
        <f>IF(D4617=0,"Blank",'3 Model Input'!E$49*(1-'3 Model Input'!E$51))</f>
        <v>Blank</v>
      </c>
      <c r="P4617" s="197" t="str">
        <f t="shared" si="741"/>
        <v>Blank</v>
      </c>
      <c r="Q4617" s="197" t="str">
        <f>IF(D4617=0,"Blank",IF(D4617="BEV",E4617*(1-'3 Model Input'!E$54), E4617))</f>
        <v>Blank</v>
      </c>
      <c r="R4617" s="198" t="str">
        <f>IF(D4617=0,"Blank",IF(D4617="PHEV",F4617/G4617,F4617*(1-'3 Model Input'!E$54)/G4617))</f>
        <v>Blank</v>
      </c>
      <c r="S4617" s="198" t="str">
        <f>IF(D4617=0,"Blank",IF(D4617="PHEV",MIN(M4617,E4617),MIN(M4617,(E4617*(1-'3 Model Input'!E$54)))))</f>
        <v>Blank</v>
      </c>
      <c r="T4617" s="217" t="str">
        <f t="shared" si="742"/>
        <v>Blank</v>
      </c>
      <c r="U4617" s="89"/>
      <c r="V4617" s="216" t="str">
        <f>IF(D4617=0,"Blank",P4617*'3 Model Input'!E$50)</f>
        <v>Blank</v>
      </c>
      <c r="W4617" s="197" t="str">
        <f t="shared" si="743"/>
        <v>Blank</v>
      </c>
      <c r="X4617" s="197" t="str">
        <f t="shared" si="744"/>
        <v>Blank</v>
      </c>
      <c r="Y4617" s="197" t="str">
        <f t="shared" si="745"/>
        <v>Blank</v>
      </c>
      <c r="Z4617" s="197" t="str">
        <f t="shared" si="746"/>
        <v>Blank</v>
      </c>
      <c r="AA4617" s="223" t="str" cm="1">
        <f t="array" ref="AA4617">_xlfn.IFS(ISTEXT('3 Model Input'!F$70),"Missing",ISTEXT('3 Model Input'!I$70),"Missing",ISNUMBER('3 Model Input'!K$70),'3 Model Input'!K$70*P4617)</f>
        <v>Missing</v>
      </c>
      <c r="AB4617" s="89"/>
      <c r="AC4617" s="227" t="str" cm="1">
        <f t="array" ref="AC4617">IF(D4617=0,"Blank",_xlfn.IFS('3 Model Input'!E$61=1,(V4617*G4617)/T4617,'3 Model Input'!E$61=2,(W4617*G4617)/T4617,'3 Model Input'!E$61=3,(X4617*G4617)/T4617,'3 Model Input'!E$61=4,(Y4617*G4617)/T4617,'3 Model Input'!E$61=5,(Z4617*G4617)/T4617, ISTEXT('3 Model Input'!E$61),"Missing",'3 Model Input'!E$61=6,(AA4617*G4617)/T4617))</f>
        <v>Blank</v>
      </c>
      <c r="AD4617" s="202" t="str">
        <f t="shared" si="747"/>
        <v>Blank</v>
      </c>
      <c r="AE4617" s="202" t="str">
        <f t="shared" si="748"/>
        <v>Blank</v>
      </c>
      <c r="AF4617" s="217" t="str">
        <f t="shared" si="749"/>
        <v>Blank</v>
      </c>
      <c r="AG4617" s="9" t="str" cm="1">
        <f t="array" ref="AG4617">_xlfn.IFS(ISNUMBER(AC4617), "", ISNUMBER(SEARCH("Blank", AC4617)), "", ISERROR(AC4617), "Bad input on tab 3")</f>
        <v/>
      </c>
    </row>
    <row r="4618" spans="2:33" ht="15" customHeight="1" x14ac:dyDescent="0.75">
      <c r="B4618" s="205" t="str">
        <f>'5 Driver Data'!B4618</f>
        <v>4610</v>
      </c>
      <c r="C4618" s="193">
        <f>'5 Driver Data'!C4618</f>
        <v>0</v>
      </c>
      <c r="D4618" s="192">
        <f>'5 Driver Data'!D4618</f>
        <v>0</v>
      </c>
      <c r="E4618" s="191">
        <f>'5 Driver Data'!E4618</f>
        <v>0</v>
      </c>
      <c r="F4618" s="191">
        <f>'5 Driver Data'!F4618</f>
        <v>0</v>
      </c>
      <c r="G4618" s="191">
        <f>'5 Driver Data'!G4618</f>
        <v>0</v>
      </c>
      <c r="H4618" s="191">
        <f>'5 Driver Data'!H4618</f>
        <v>0</v>
      </c>
      <c r="I4618" s="191">
        <f>'5 Driver Data'!I4618</f>
        <v>0</v>
      </c>
      <c r="J4618" s="191">
        <f>'5 Driver Data'!J4618</f>
        <v>0</v>
      </c>
      <c r="K4618" s="206">
        <f>'5 Driver Data'!K4618</f>
        <v>0</v>
      </c>
      <c r="L4618" s="1"/>
      <c r="M4618" s="216" t="str">
        <f>IF(D4618=0,"Blank",'3 Model Input'!E$44*'3 Model Input'!E$45)</f>
        <v>Blank</v>
      </c>
      <c r="N4618" s="197" t="str">
        <f t="shared" si="740"/>
        <v>Blank</v>
      </c>
      <c r="O4618" s="197" t="str">
        <f>IF(D4618=0,"Blank",'3 Model Input'!E$49*(1-'3 Model Input'!E$51))</f>
        <v>Blank</v>
      </c>
      <c r="P4618" s="197" t="str">
        <f t="shared" si="741"/>
        <v>Blank</v>
      </c>
      <c r="Q4618" s="197" t="str">
        <f>IF(D4618=0,"Blank",IF(D4618="BEV",E4618*(1-'3 Model Input'!E$54), E4618))</f>
        <v>Blank</v>
      </c>
      <c r="R4618" s="198" t="str">
        <f>IF(D4618=0,"Blank",IF(D4618="PHEV",F4618/G4618,F4618*(1-'3 Model Input'!E$54)/G4618))</f>
        <v>Blank</v>
      </c>
      <c r="S4618" s="198" t="str">
        <f>IF(D4618=0,"Blank",IF(D4618="PHEV",MIN(M4618,E4618),MIN(M4618,(E4618*(1-'3 Model Input'!E$54)))))</f>
        <v>Blank</v>
      </c>
      <c r="T4618" s="217" t="str">
        <f t="shared" si="742"/>
        <v>Blank</v>
      </c>
      <c r="U4618" s="89"/>
      <c r="V4618" s="216" t="str">
        <f>IF(D4618=0,"Blank",P4618*'3 Model Input'!E$50)</f>
        <v>Blank</v>
      </c>
      <c r="W4618" s="197" t="str">
        <f t="shared" si="743"/>
        <v>Blank</v>
      </c>
      <c r="X4618" s="197" t="str">
        <f t="shared" si="744"/>
        <v>Blank</v>
      </c>
      <c r="Y4618" s="197" t="str">
        <f t="shared" si="745"/>
        <v>Blank</v>
      </c>
      <c r="Z4618" s="197" t="str">
        <f t="shared" si="746"/>
        <v>Blank</v>
      </c>
      <c r="AA4618" s="223" t="str" cm="1">
        <f t="array" ref="AA4618">_xlfn.IFS(ISTEXT('3 Model Input'!F$70),"Missing",ISTEXT('3 Model Input'!I$70),"Missing",ISNUMBER('3 Model Input'!K$70),'3 Model Input'!K$70*P4618)</f>
        <v>Missing</v>
      </c>
      <c r="AB4618" s="89"/>
      <c r="AC4618" s="227" t="str" cm="1">
        <f t="array" ref="AC4618">IF(D4618=0,"Blank",_xlfn.IFS('3 Model Input'!E$61=1,(V4618*G4618)/T4618,'3 Model Input'!E$61=2,(W4618*G4618)/T4618,'3 Model Input'!E$61=3,(X4618*G4618)/T4618,'3 Model Input'!E$61=4,(Y4618*G4618)/T4618,'3 Model Input'!E$61=5,(Z4618*G4618)/T4618, ISTEXT('3 Model Input'!E$61),"Missing",'3 Model Input'!E$61=6,(AA4618*G4618)/T4618))</f>
        <v>Blank</v>
      </c>
      <c r="AD4618" s="202" t="str">
        <f t="shared" si="747"/>
        <v>Blank</v>
      </c>
      <c r="AE4618" s="202" t="str">
        <f t="shared" si="748"/>
        <v>Blank</v>
      </c>
      <c r="AF4618" s="217" t="str">
        <f t="shared" si="749"/>
        <v>Blank</v>
      </c>
      <c r="AG4618" s="9" t="str" cm="1">
        <f t="array" ref="AG4618">_xlfn.IFS(ISNUMBER(AC4618), "", ISNUMBER(SEARCH("Blank", AC4618)), "", ISERROR(AC4618), "Bad input on tab 3")</f>
        <v/>
      </c>
    </row>
    <row r="4619" spans="2:33" ht="15" customHeight="1" x14ac:dyDescent="0.75">
      <c r="B4619" s="205" t="str">
        <f>'5 Driver Data'!B4619</f>
        <v>4611</v>
      </c>
      <c r="C4619" s="193">
        <f>'5 Driver Data'!C4619</f>
        <v>0</v>
      </c>
      <c r="D4619" s="192">
        <f>'5 Driver Data'!D4619</f>
        <v>0</v>
      </c>
      <c r="E4619" s="191">
        <f>'5 Driver Data'!E4619</f>
        <v>0</v>
      </c>
      <c r="F4619" s="191">
        <f>'5 Driver Data'!F4619</f>
        <v>0</v>
      </c>
      <c r="G4619" s="191">
        <f>'5 Driver Data'!G4619</f>
        <v>0</v>
      </c>
      <c r="H4619" s="191">
        <f>'5 Driver Data'!H4619</f>
        <v>0</v>
      </c>
      <c r="I4619" s="191">
        <f>'5 Driver Data'!I4619</f>
        <v>0</v>
      </c>
      <c r="J4619" s="191">
        <f>'5 Driver Data'!J4619</f>
        <v>0</v>
      </c>
      <c r="K4619" s="206">
        <f>'5 Driver Data'!K4619</f>
        <v>0</v>
      </c>
      <c r="L4619" s="1"/>
      <c r="M4619" s="216" t="str">
        <f>IF(D4619=0,"Blank",'3 Model Input'!E$44*'3 Model Input'!E$45)</f>
        <v>Blank</v>
      </c>
      <c r="N4619" s="197" t="str">
        <f t="shared" si="740"/>
        <v>Blank</v>
      </c>
      <c r="O4619" s="197" t="str">
        <f>IF(D4619=0,"Blank",'3 Model Input'!E$49*(1-'3 Model Input'!E$51))</f>
        <v>Blank</v>
      </c>
      <c r="P4619" s="197" t="str">
        <f t="shared" si="741"/>
        <v>Blank</v>
      </c>
      <c r="Q4619" s="197" t="str">
        <f>IF(D4619=0,"Blank",IF(D4619="BEV",E4619*(1-'3 Model Input'!E$54), E4619))</f>
        <v>Blank</v>
      </c>
      <c r="R4619" s="198" t="str">
        <f>IF(D4619=0,"Blank",IF(D4619="PHEV",F4619/G4619,F4619*(1-'3 Model Input'!E$54)/G4619))</f>
        <v>Blank</v>
      </c>
      <c r="S4619" s="198" t="str">
        <f>IF(D4619=0,"Blank",IF(D4619="PHEV",MIN(M4619,E4619),MIN(M4619,(E4619*(1-'3 Model Input'!E$54)))))</f>
        <v>Blank</v>
      </c>
      <c r="T4619" s="217" t="str">
        <f t="shared" si="742"/>
        <v>Blank</v>
      </c>
      <c r="U4619" s="89"/>
      <c r="V4619" s="216" t="str">
        <f>IF(D4619=0,"Blank",P4619*'3 Model Input'!E$50)</f>
        <v>Blank</v>
      </c>
      <c r="W4619" s="197" t="str">
        <f t="shared" si="743"/>
        <v>Blank</v>
      </c>
      <c r="X4619" s="197" t="str">
        <f t="shared" si="744"/>
        <v>Blank</v>
      </c>
      <c r="Y4619" s="197" t="str">
        <f t="shared" si="745"/>
        <v>Blank</v>
      </c>
      <c r="Z4619" s="197" t="str">
        <f t="shared" si="746"/>
        <v>Blank</v>
      </c>
      <c r="AA4619" s="223" t="str" cm="1">
        <f t="array" ref="AA4619">_xlfn.IFS(ISTEXT('3 Model Input'!F$70),"Missing",ISTEXT('3 Model Input'!I$70),"Missing",ISNUMBER('3 Model Input'!K$70),'3 Model Input'!K$70*P4619)</f>
        <v>Missing</v>
      </c>
      <c r="AB4619" s="89"/>
      <c r="AC4619" s="227" t="str" cm="1">
        <f t="array" ref="AC4619">IF(D4619=0,"Blank",_xlfn.IFS('3 Model Input'!E$61=1,(V4619*G4619)/T4619,'3 Model Input'!E$61=2,(W4619*G4619)/T4619,'3 Model Input'!E$61=3,(X4619*G4619)/T4619,'3 Model Input'!E$61=4,(Y4619*G4619)/T4619,'3 Model Input'!E$61=5,(Z4619*G4619)/T4619, ISTEXT('3 Model Input'!E$61),"Missing",'3 Model Input'!E$61=6,(AA4619*G4619)/T4619))</f>
        <v>Blank</v>
      </c>
      <c r="AD4619" s="202" t="str">
        <f t="shared" si="747"/>
        <v>Blank</v>
      </c>
      <c r="AE4619" s="202" t="str">
        <f t="shared" si="748"/>
        <v>Blank</v>
      </c>
      <c r="AF4619" s="217" t="str">
        <f t="shared" si="749"/>
        <v>Blank</v>
      </c>
      <c r="AG4619" s="9" t="str" cm="1">
        <f t="array" ref="AG4619">_xlfn.IFS(ISNUMBER(AC4619), "", ISNUMBER(SEARCH("Blank", AC4619)), "", ISERROR(AC4619), "Bad input on tab 3")</f>
        <v/>
      </c>
    </row>
    <row r="4620" spans="2:33" ht="15" customHeight="1" x14ac:dyDescent="0.75">
      <c r="B4620" s="205" t="str">
        <f>'5 Driver Data'!B4620</f>
        <v>4612</v>
      </c>
      <c r="C4620" s="193">
        <f>'5 Driver Data'!C4620</f>
        <v>0</v>
      </c>
      <c r="D4620" s="192">
        <f>'5 Driver Data'!D4620</f>
        <v>0</v>
      </c>
      <c r="E4620" s="191">
        <f>'5 Driver Data'!E4620</f>
        <v>0</v>
      </c>
      <c r="F4620" s="191">
        <f>'5 Driver Data'!F4620</f>
        <v>0</v>
      </c>
      <c r="G4620" s="191">
        <f>'5 Driver Data'!G4620</f>
        <v>0</v>
      </c>
      <c r="H4620" s="191">
        <f>'5 Driver Data'!H4620</f>
        <v>0</v>
      </c>
      <c r="I4620" s="191">
        <f>'5 Driver Data'!I4620</f>
        <v>0</v>
      </c>
      <c r="J4620" s="191">
        <f>'5 Driver Data'!J4620</f>
        <v>0</v>
      </c>
      <c r="K4620" s="206">
        <f>'5 Driver Data'!K4620</f>
        <v>0</v>
      </c>
      <c r="L4620" s="1"/>
      <c r="M4620" s="216" t="str">
        <f>IF(D4620=0,"Blank",'3 Model Input'!E$44*'3 Model Input'!E$45)</f>
        <v>Blank</v>
      </c>
      <c r="N4620" s="197" t="str">
        <f t="shared" si="740"/>
        <v>Blank</v>
      </c>
      <c r="O4620" s="197" t="str">
        <f>IF(D4620=0,"Blank",'3 Model Input'!E$49*(1-'3 Model Input'!E$51))</f>
        <v>Blank</v>
      </c>
      <c r="P4620" s="197" t="str">
        <f t="shared" si="741"/>
        <v>Blank</v>
      </c>
      <c r="Q4620" s="197" t="str">
        <f>IF(D4620=0,"Blank",IF(D4620="BEV",E4620*(1-'3 Model Input'!E$54), E4620))</f>
        <v>Blank</v>
      </c>
      <c r="R4620" s="198" t="str">
        <f>IF(D4620=0,"Blank",IF(D4620="PHEV",F4620/G4620,F4620*(1-'3 Model Input'!E$54)/G4620))</f>
        <v>Blank</v>
      </c>
      <c r="S4620" s="198" t="str">
        <f>IF(D4620=0,"Blank",IF(D4620="PHEV",MIN(M4620,E4620),MIN(M4620,(E4620*(1-'3 Model Input'!E$54)))))</f>
        <v>Blank</v>
      </c>
      <c r="T4620" s="217" t="str">
        <f t="shared" si="742"/>
        <v>Blank</v>
      </c>
      <c r="U4620" s="89"/>
      <c r="V4620" s="216" t="str">
        <f>IF(D4620=0,"Blank",P4620*'3 Model Input'!E$50)</f>
        <v>Blank</v>
      </c>
      <c r="W4620" s="197" t="str">
        <f t="shared" si="743"/>
        <v>Blank</v>
      </c>
      <c r="X4620" s="197" t="str">
        <f t="shared" si="744"/>
        <v>Blank</v>
      </c>
      <c r="Y4620" s="197" t="str">
        <f t="shared" si="745"/>
        <v>Blank</v>
      </c>
      <c r="Z4620" s="197" t="str">
        <f t="shared" si="746"/>
        <v>Blank</v>
      </c>
      <c r="AA4620" s="223" t="str" cm="1">
        <f t="array" ref="AA4620">_xlfn.IFS(ISTEXT('3 Model Input'!F$70),"Missing",ISTEXT('3 Model Input'!I$70),"Missing",ISNUMBER('3 Model Input'!K$70),'3 Model Input'!K$70*P4620)</f>
        <v>Missing</v>
      </c>
      <c r="AB4620" s="89"/>
      <c r="AC4620" s="227" t="str" cm="1">
        <f t="array" ref="AC4620">IF(D4620=0,"Blank",_xlfn.IFS('3 Model Input'!E$61=1,(V4620*G4620)/T4620,'3 Model Input'!E$61=2,(W4620*G4620)/T4620,'3 Model Input'!E$61=3,(X4620*G4620)/T4620,'3 Model Input'!E$61=4,(Y4620*G4620)/T4620,'3 Model Input'!E$61=5,(Z4620*G4620)/T4620, ISTEXT('3 Model Input'!E$61),"Missing",'3 Model Input'!E$61=6,(AA4620*G4620)/T4620))</f>
        <v>Blank</v>
      </c>
      <c r="AD4620" s="202" t="str">
        <f t="shared" si="747"/>
        <v>Blank</v>
      </c>
      <c r="AE4620" s="202" t="str">
        <f t="shared" si="748"/>
        <v>Blank</v>
      </c>
      <c r="AF4620" s="217" t="str">
        <f t="shared" si="749"/>
        <v>Blank</v>
      </c>
      <c r="AG4620" s="9" t="str" cm="1">
        <f t="array" ref="AG4620">_xlfn.IFS(ISNUMBER(AC4620), "", ISNUMBER(SEARCH("Blank", AC4620)), "", ISERROR(AC4620), "Bad input on tab 3")</f>
        <v/>
      </c>
    </row>
    <row r="4621" spans="2:33" ht="15" customHeight="1" x14ac:dyDescent="0.75">
      <c r="B4621" s="205" t="str">
        <f>'5 Driver Data'!B4621</f>
        <v>4613</v>
      </c>
      <c r="C4621" s="193">
        <f>'5 Driver Data'!C4621</f>
        <v>0</v>
      </c>
      <c r="D4621" s="192">
        <f>'5 Driver Data'!D4621</f>
        <v>0</v>
      </c>
      <c r="E4621" s="191">
        <f>'5 Driver Data'!E4621</f>
        <v>0</v>
      </c>
      <c r="F4621" s="191">
        <f>'5 Driver Data'!F4621</f>
        <v>0</v>
      </c>
      <c r="G4621" s="191">
        <f>'5 Driver Data'!G4621</f>
        <v>0</v>
      </c>
      <c r="H4621" s="191">
        <f>'5 Driver Data'!H4621</f>
        <v>0</v>
      </c>
      <c r="I4621" s="191">
        <f>'5 Driver Data'!I4621</f>
        <v>0</v>
      </c>
      <c r="J4621" s="191">
        <f>'5 Driver Data'!J4621</f>
        <v>0</v>
      </c>
      <c r="K4621" s="206">
        <f>'5 Driver Data'!K4621</f>
        <v>0</v>
      </c>
      <c r="L4621" s="1"/>
      <c r="M4621" s="216" t="str">
        <f>IF(D4621=0,"Blank",'3 Model Input'!E$44*'3 Model Input'!E$45)</f>
        <v>Blank</v>
      </c>
      <c r="N4621" s="197" t="str">
        <f t="shared" si="740"/>
        <v>Blank</v>
      </c>
      <c r="O4621" s="197" t="str">
        <f>IF(D4621=0,"Blank",'3 Model Input'!E$49*(1-'3 Model Input'!E$51))</f>
        <v>Blank</v>
      </c>
      <c r="P4621" s="197" t="str">
        <f t="shared" si="741"/>
        <v>Blank</v>
      </c>
      <c r="Q4621" s="197" t="str">
        <f>IF(D4621=0,"Blank",IF(D4621="BEV",E4621*(1-'3 Model Input'!E$54), E4621))</f>
        <v>Blank</v>
      </c>
      <c r="R4621" s="198" t="str">
        <f>IF(D4621=0,"Blank",IF(D4621="PHEV",F4621/G4621,F4621*(1-'3 Model Input'!E$54)/G4621))</f>
        <v>Blank</v>
      </c>
      <c r="S4621" s="198" t="str">
        <f>IF(D4621=0,"Blank",IF(D4621="PHEV",MIN(M4621,E4621),MIN(M4621,(E4621*(1-'3 Model Input'!E$54)))))</f>
        <v>Blank</v>
      </c>
      <c r="T4621" s="217" t="str">
        <f t="shared" si="742"/>
        <v>Blank</v>
      </c>
      <c r="U4621" s="89"/>
      <c r="V4621" s="216" t="str">
        <f>IF(D4621=0,"Blank",P4621*'3 Model Input'!E$50)</f>
        <v>Blank</v>
      </c>
      <c r="W4621" s="197" t="str">
        <f t="shared" si="743"/>
        <v>Blank</v>
      </c>
      <c r="X4621" s="197" t="str">
        <f t="shared" si="744"/>
        <v>Blank</v>
      </c>
      <c r="Y4621" s="197" t="str">
        <f t="shared" si="745"/>
        <v>Blank</v>
      </c>
      <c r="Z4621" s="197" t="str">
        <f t="shared" si="746"/>
        <v>Blank</v>
      </c>
      <c r="AA4621" s="223" t="str" cm="1">
        <f t="array" ref="AA4621">_xlfn.IFS(ISTEXT('3 Model Input'!F$70),"Missing",ISTEXT('3 Model Input'!I$70),"Missing",ISNUMBER('3 Model Input'!K$70),'3 Model Input'!K$70*P4621)</f>
        <v>Missing</v>
      </c>
      <c r="AB4621" s="89"/>
      <c r="AC4621" s="227" t="str" cm="1">
        <f t="array" ref="AC4621">IF(D4621=0,"Blank",_xlfn.IFS('3 Model Input'!E$61=1,(V4621*G4621)/T4621,'3 Model Input'!E$61=2,(W4621*G4621)/T4621,'3 Model Input'!E$61=3,(X4621*G4621)/T4621,'3 Model Input'!E$61=4,(Y4621*G4621)/T4621,'3 Model Input'!E$61=5,(Z4621*G4621)/T4621, ISTEXT('3 Model Input'!E$61),"Missing",'3 Model Input'!E$61=6,(AA4621*G4621)/T4621))</f>
        <v>Blank</v>
      </c>
      <c r="AD4621" s="202" t="str">
        <f t="shared" si="747"/>
        <v>Blank</v>
      </c>
      <c r="AE4621" s="202" t="str">
        <f t="shared" si="748"/>
        <v>Blank</v>
      </c>
      <c r="AF4621" s="217" t="str">
        <f t="shared" si="749"/>
        <v>Blank</v>
      </c>
      <c r="AG4621" s="9" t="str" cm="1">
        <f t="array" ref="AG4621">_xlfn.IFS(ISNUMBER(AC4621), "", ISNUMBER(SEARCH("Blank", AC4621)), "", ISERROR(AC4621), "Bad input on tab 3")</f>
        <v/>
      </c>
    </row>
    <row r="4622" spans="2:33" ht="15" customHeight="1" x14ac:dyDescent="0.75">
      <c r="B4622" s="205" t="str">
        <f>'5 Driver Data'!B4622</f>
        <v>4614</v>
      </c>
      <c r="C4622" s="193">
        <f>'5 Driver Data'!C4622</f>
        <v>0</v>
      </c>
      <c r="D4622" s="192">
        <f>'5 Driver Data'!D4622</f>
        <v>0</v>
      </c>
      <c r="E4622" s="191">
        <f>'5 Driver Data'!E4622</f>
        <v>0</v>
      </c>
      <c r="F4622" s="191">
        <f>'5 Driver Data'!F4622</f>
        <v>0</v>
      </c>
      <c r="G4622" s="191">
        <f>'5 Driver Data'!G4622</f>
        <v>0</v>
      </c>
      <c r="H4622" s="191">
        <f>'5 Driver Data'!H4622</f>
        <v>0</v>
      </c>
      <c r="I4622" s="191">
        <f>'5 Driver Data'!I4622</f>
        <v>0</v>
      </c>
      <c r="J4622" s="191">
        <f>'5 Driver Data'!J4622</f>
        <v>0</v>
      </c>
      <c r="K4622" s="206">
        <f>'5 Driver Data'!K4622</f>
        <v>0</v>
      </c>
      <c r="L4622" s="1"/>
      <c r="M4622" s="216" t="str">
        <f>IF(D4622=0,"Blank",'3 Model Input'!E$44*'3 Model Input'!E$45)</f>
        <v>Blank</v>
      </c>
      <c r="N4622" s="197" t="str">
        <f t="shared" si="740"/>
        <v>Blank</v>
      </c>
      <c r="O4622" s="197" t="str">
        <f>IF(D4622=0,"Blank",'3 Model Input'!E$49*(1-'3 Model Input'!E$51))</f>
        <v>Blank</v>
      </c>
      <c r="P4622" s="197" t="str">
        <f t="shared" si="741"/>
        <v>Blank</v>
      </c>
      <c r="Q4622" s="197" t="str">
        <f>IF(D4622=0,"Blank",IF(D4622="BEV",E4622*(1-'3 Model Input'!E$54), E4622))</f>
        <v>Blank</v>
      </c>
      <c r="R4622" s="198" t="str">
        <f>IF(D4622=0,"Blank",IF(D4622="PHEV",F4622/G4622,F4622*(1-'3 Model Input'!E$54)/G4622))</f>
        <v>Blank</v>
      </c>
      <c r="S4622" s="198" t="str">
        <f>IF(D4622=0,"Blank",IF(D4622="PHEV",MIN(M4622,E4622),MIN(M4622,(E4622*(1-'3 Model Input'!E$54)))))</f>
        <v>Blank</v>
      </c>
      <c r="T4622" s="217" t="str">
        <f t="shared" si="742"/>
        <v>Blank</v>
      </c>
      <c r="U4622" s="89"/>
      <c r="V4622" s="216" t="str">
        <f>IF(D4622=0,"Blank",P4622*'3 Model Input'!E$50)</f>
        <v>Blank</v>
      </c>
      <c r="W4622" s="197" t="str">
        <f t="shared" si="743"/>
        <v>Blank</v>
      </c>
      <c r="X4622" s="197" t="str">
        <f t="shared" si="744"/>
        <v>Blank</v>
      </c>
      <c r="Y4622" s="197" t="str">
        <f t="shared" si="745"/>
        <v>Blank</v>
      </c>
      <c r="Z4622" s="197" t="str">
        <f t="shared" si="746"/>
        <v>Blank</v>
      </c>
      <c r="AA4622" s="223" t="str" cm="1">
        <f t="array" ref="AA4622">_xlfn.IFS(ISTEXT('3 Model Input'!F$70),"Missing",ISTEXT('3 Model Input'!I$70),"Missing",ISNUMBER('3 Model Input'!K$70),'3 Model Input'!K$70*P4622)</f>
        <v>Missing</v>
      </c>
      <c r="AB4622" s="89"/>
      <c r="AC4622" s="227" t="str" cm="1">
        <f t="array" ref="AC4622">IF(D4622=0,"Blank",_xlfn.IFS('3 Model Input'!E$61=1,(V4622*G4622)/T4622,'3 Model Input'!E$61=2,(W4622*G4622)/T4622,'3 Model Input'!E$61=3,(X4622*G4622)/T4622,'3 Model Input'!E$61=4,(Y4622*G4622)/T4622,'3 Model Input'!E$61=5,(Z4622*G4622)/T4622, ISTEXT('3 Model Input'!E$61),"Missing",'3 Model Input'!E$61=6,(AA4622*G4622)/T4622))</f>
        <v>Blank</v>
      </c>
      <c r="AD4622" s="202" t="str">
        <f t="shared" si="747"/>
        <v>Blank</v>
      </c>
      <c r="AE4622" s="202" t="str">
        <f t="shared" si="748"/>
        <v>Blank</v>
      </c>
      <c r="AF4622" s="217" t="str">
        <f t="shared" si="749"/>
        <v>Blank</v>
      </c>
      <c r="AG4622" s="9" t="str" cm="1">
        <f t="array" ref="AG4622">_xlfn.IFS(ISNUMBER(AC4622), "", ISNUMBER(SEARCH("Blank", AC4622)), "", ISERROR(AC4622), "Bad input on tab 3")</f>
        <v/>
      </c>
    </row>
    <row r="4623" spans="2:33" ht="15" customHeight="1" x14ac:dyDescent="0.75">
      <c r="B4623" s="205" t="str">
        <f>'5 Driver Data'!B4623</f>
        <v>4615</v>
      </c>
      <c r="C4623" s="193">
        <f>'5 Driver Data'!C4623</f>
        <v>0</v>
      </c>
      <c r="D4623" s="192">
        <f>'5 Driver Data'!D4623</f>
        <v>0</v>
      </c>
      <c r="E4623" s="191">
        <f>'5 Driver Data'!E4623</f>
        <v>0</v>
      </c>
      <c r="F4623" s="191">
        <f>'5 Driver Data'!F4623</f>
        <v>0</v>
      </c>
      <c r="G4623" s="191">
        <f>'5 Driver Data'!G4623</f>
        <v>0</v>
      </c>
      <c r="H4623" s="191">
        <f>'5 Driver Data'!H4623</f>
        <v>0</v>
      </c>
      <c r="I4623" s="191">
        <f>'5 Driver Data'!I4623</f>
        <v>0</v>
      </c>
      <c r="J4623" s="191">
        <f>'5 Driver Data'!J4623</f>
        <v>0</v>
      </c>
      <c r="K4623" s="206">
        <f>'5 Driver Data'!K4623</f>
        <v>0</v>
      </c>
      <c r="L4623" s="1"/>
      <c r="M4623" s="216" t="str">
        <f>IF(D4623=0,"Blank",'3 Model Input'!E$44*'3 Model Input'!E$45)</f>
        <v>Blank</v>
      </c>
      <c r="N4623" s="197" t="str">
        <f t="shared" si="740"/>
        <v>Blank</v>
      </c>
      <c r="O4623" s="197" t="str">
        <f>IF(D4623=0,"Blank",'3 Model Input'!E$49*(1-'3 Model Input'!E$51))</f>
        <v>Blank</v>
      </c>
      <c r="P4623" s="197" t="str">
        <f t="shared" si="741"/>
        <v>Blank</v>
      </c>
      <c r="Q4623" s="197" t="str">
        <f>IF(D4623=0,"Blank",IF(D4623="BEV",E4623*(1-'3 Model Input'!E$54), E4623))</f>
        <v>Blank</v>
      </c>
      <c r="R4623" s="198" t="str">
        <f>IF(D4623=0,"Blank",IF(D4623="PHEV",F4623/G4623,F4623*(1-'3 Model Input'!E$54)/G4623))</f>
        <v>Blank</v>
      </c>
      <c r="S4623" s="198" t="str">
        <f>IF(D4623=0,"Blank",IF(D4623="PHEV",MIN(M4623,E4623),MIN(M4623,(E4623*(1-'3 Model Input'!E$54)))))</f>
        <v>Blank</v>
      </c>
      <c r="T4623" s="217" t="str">
        <f t="shared" si="742"/>
        <v>Blank</v>
      </c>
      <c r="U4623" s="89"/>
      <c r="V4623" s="216" t="str">
        <f>IF(D4623=0,"Blank",P4623*'3 Model Input'!E$50)</f>
        <v>Blank</v>
      </c>
      <c r="W4623" s="197" t="str">
        <f t="shared" si="743"/>
        <v>Blank</v>
      </c>
      <c r="X4623" s="197" t="str">
        <f t="shared" si="744"/>
        <v>Blank</v>
      </c>
      <c r="Y4623" s="197" t="str">
        <f t="shared" si="745"/>
        <v>Blank</v>
      </c>
      <c r="Z4623" s="197" t="str">
        <f t="shared" si="746"/>
        <v>Blank</v>
      </c>
      <c r="AA4623" s="223" t="str" cm="1">
        <f t="array" ref="AA4623">_xlfn.IFS(ISTEXT('3 Model Input'!F$70),"Missing",ISTEXT('3 Model Input'!I$70),"Missing",ISNUMBER('3 Model Input'!K$70),'3 Model Input'!K$70*P4623)</f>
        <v>Missing</v>
      </c>
      <c r="AB4623" s="89"/>
      <c r="AC4623" s="227" t="str" cm="1">
        <f t="array" ref="AC4623">IF(D4623=0,"Blank",_xlfn.IFS('3 Model Input'!E$61=1,(V4623*G4623)/T4623,'3 Model Input'!E$61=2,(W4623*G4623)/T4623,'3 Model Input'!E$61=3,(X4623*G4623)/T4623,'3 Model Input'!E$61=4,(Y4623*G4623)/T4623,'3 Model Input'!E$61=5,(Z4623*G4623)/T4623, ISTEXT('3 Model Input'!E$61),"Missing",'3 Model Input'!E$61=6,(AA4623*G4623)/T4623))</f>
        <v>Blank</v>
      </c>
      <c r="AD4623" s="202" t="str">
        <f t="shared" si="747"/>
        <v>Blank</v>
      </c>
      <c r="AE4623" s="202" t="str">
        <f t="shared" si="748"/>
        <v>Blank</v>
      </c>
      <c r="AF4623" s="217" t="str">
        <f t="shared" si="749"/>
        <v>Blank</v>
      </c>
      <c r="AG4623" s="9" t="str" cm="1">
        <f t="array" ref="AG4623">_xlfn.IFS(ISNUMBER(AC4623), "", ISNUMBER(SEARCH("Blank", AC4623)), "", ISERROR(AC4623), "Bad input on tab 3")</f>
        <v/>
      </c>
    </row>
    <row r="4624" spans="2:33" ht="15" customHeight="1" x14ac:dyDescent="0.75">
      <c r="B4624" s="205" t="str">
        <f>'5 Driver Data'!B4624</f>
        <v>4616</v>
      </c>
      <c r="C4624" s="193">
        <f>'5 Driver Data'!C4624</f>
        <v>0</v>
      </c>
      <c r="D4624" s="192">
        <f>'5 Driver Data'!D4624</f>
        <v>0</v>
      </c>
      <c r="E4624" s="191">
        <f>'5 Driver Data'!E4624</f>
        <v>0</v>
      </c>
      <c r="F4624" s="191">
        <f>'5 Driver Data'!F4624</f>
        <v>0</v>
      </c>
      <c r="G4624" s="191">
        <f>'5 Driver Data'!G4624</f>
        <v>0</v>
      </c>
      <c r="H4624" s="191">
        <f>'5 Driver Data'!H4624</f>
        <v>0</v>
      </c>
      <c r="I4624" s="191">
        <f>'5 Driver Data'!I4624</f>
        <v>0</v>
      </c>
      <c r="J4624" s="191">
        <f>'5 Driver Data'!J4624</f>
        <v>0</v>
      </c>
      <c r="K4624" s="206">
        <f>'5 Driver Data'!K4624</f>
        <v>0</v>
      </c>
      <c r="L4624" s="1"/>
      <c r="M4624" s="216" t="str">
        <f>IF(D4624=0,"Blank",'3 Model Input'!E$44*'3 Model Input'!E$45)</f>
        <v>Blank</v>
      </c>
      <c r="N4624" s="197" t="str">
        <f t="shared" si="740"/>
        <v>Blank</v>
      </c>
      <c r="O4624" s="197" t="str">
        <f>IF(D4624=0,"Blank",'3 Model Input'!E$49*(1-'3 Model Input'!E$51))</f>
        <v>Blank</v>
      </c>
      <c r="P4624" s="197" t="str">
        <f t="shared" si="741"/>
        <v>Blank</v>
      </c>
      <c r="Q4624" s="197" t="str">
        <f>IF(D4624=0,"Blank",IF(D4624="BEV",E4624*(1-'3 Model Input'!E$54), E4624))</f>
        <v>Blank</v>
      </c>
      <c r="R4624" s="198" t="str">
        <f>IF(D4624=0,"Blank",IF(D4624="PHEV",F4624/G4624,F4624*(1-'3 Model Input'!E$54)/G4624))</f>
        <v>Blank</v>
      </c>
      <c r="S4624" s="198" t="str">
        <f>IF(D4624=0,"Blank",IF(D4624="PHEV",MIN(M4624,E4624),MIN(M4624,(E4624*(1-'3 Model Input'!E$54)))))</f>
        <v>Blank</v>
      </c>
      <c r="T4624" s="217" t="str">
        <f t="shared" si="742"/>
        <v>Blank</v>
      </c>
      <c r="U4624" s="89"/>
      <c r="V4624" s="216" t="str">
        <f>IF(D4624=0,"Blank",P4624*'3 Model Input'!E$50)</f>
        <v>Blank</v>
      </c>
      <c r="W4624" s="197" t="str">
        <f t="shared" si="743"/>
        <v>Blank</v>
      </c>
      <c r="X4624" s="197" t="str">
        <f t="shared" si="744"/>
        <v>Blank</v>
      </c>
      <c r="Y4624" s="197" t="str">
        <f t="shared" si="745"/>
        <v>Blank</v>
      </c>
      <c r="Z4624" s="197" t="str">
        <f t="shared" si="746"/>
        <v>Blank</v>
      </c>
      <c r="AA4624" s="223" t="str" cm="1">
        <f t="array" ref="AA4624">_xlfn.IFS(ISTEXT('3 Model Input'!F$70),"Missing",ISTEXT('3 Model Input'!I$70),"Missing",ISNUMBER('3 Model Input'!K$70),'3 Model Input'!K$70*P4624)</f>
        <v>Missing</v>
      </c>
      <c r="AB4624" s="89"/>
      <c r="AC4624" s="227" t="str" cm="1">
        <f t="array" ref="AC4624">IF(D4624=0,"Blank",_xlfn.IFS('3 Model Input'!E$61=1,(V4624*G4624)/T4624,'3 Model Input'!E$61=2,(W4624*G4624)/T4624,'3 Model Input'!E$61=3,(X4624*G4624)/T4624,'3 Model Input'!E$61=4,(Y4624*G4624)/T4624,'3 Model Input'!E$61=5,(Z4624*G4624)/T4624, ISTEXT('3 Model Input'!E$61),"Missing",'3 Model Input'!E$61=6,(AA4624*G4624)/T4624))</f>
        <v>Blank</v>
      </c>
      <c r="AD4624" s="202" t="str">
        <f t="shared" si="747"/>
        <v>Blank</v>
      </c>
      <c r="AE4624" s="202" t="str">
        <f t="shared" si="748"/>
        <v>Blank</v>
      </c>
      <c r="AF4624" s="217" t="str">
        <f t="shared" si="749"/>
        <v>Blank</v>
      </c>
      <c r="AG4624" s="9" t="str" cm="1">
        <f t="array" ref="AG4624">_xlfn.IFS(ISNUMBER(AC4624), "", ISNUMBER(SEARCH("Blank", AC4624)), "", ISERROR(AC4624), "Bad input on tab 3")</f>
        <v/>
      </c>
    </row>
    <row r="4625" spans="2:33" ht="15" customHeight="1" x14ac:dyDescent="0.75">
      <c r="B4625" s="205" t="str">
        <f>'5 Driver Data'!B4625</f>
        <v>4617</v>
      </c>
      <c r="C4625" s="193">
        <f>'5 Driver Data'!C4625</f>
        <v>0</v>
      </c>
      <c r="D4625" s="192">
        <f>'5 Driver Data'!D4625</f>
        <v>0</v>
      </c>
      <c r="E4625" s="191">
        <f>'5 Driver Data'!E4625</f>
        <v>0</v>
      </c>
      <c r="F4625" s="191">
        <f>'5 Driver Data'!F4625</f>
        <v>0</v>
      </c>
      <c r="G4625" s="191">
        <f>'5 Driver Data'!G4625</f>
        <v>0</v>
      </c>
      <c r="H4625" s="191">
        <f>'5 Driver Data'!H4625</f>
        <v>0</v>
      </c>
      <c r="I4625" s="191">
        <f>'5 Driver Data'!I4625</f>
        <v>0</v>
      </c>
      <c r="J4625" s="191">
        <f>'5 Driver Data'!J4625</f>
        <v>0</v>
      </c>
      <c r="K4625" s="206">
        <f>'5 Driver Data'!K4625</f>
        <v>0</v>
      </c>
      <c r="L4625" s="1"/>
      <c r="M4625" s="216" t="str">
        <f>IF(D4625=0,"Blank",'3 Model Input'!E$44*'3 Model Input'!E$45)</f>
        <v>Blank</v>
      </c>
      <c r="N4625" s="197" t="str">
        <f t="shared" si="740"/>
        <v>Blank</v>
      </c>
      <c r="O4625" s="197" t="str">
        <f>IF(D4625=0,"Blank",'3 Model Input'!E$49*(1-'3 Model Input'!E$51))</f>
        <v>Blank</v>
      </c>
      <c r="P4625" s="197" t="str">
        <f t="shared" si="741"/>
        <v>Blank</v>
      </c>
      <c r="Q4625" s="197" t="str">
        <f>IF(D4625=0,"Blank",IF(D4625="BEV",E4625*(1-'3 Model Input'!E$54), E4625))</f>
        <v>Blank</v>
      </c>
      <c r="R4625" s="198" t="str">
        <f>IF(D4625=0,"Blank",IF(D4625="PHEV",F4625/G4625,F4625*(1-'3 Model Input'!E$54)/G4625))</f>
        <v>Blank</v>
      </c>
      <c r="S4625" s="198" t="str">
        <f>IF(D4625=0,"Blank",IF(D4625="PHEV",MIN(M4625,E4625),MIN(M4625,(E4625*(1-'3 Model Input'!E$54)))))</f>
        <v>Blank</v>
      </c>
      <c r="T4625" s="217" t="str">
        <f t="shared" si="742"/>
        <v>Blank</v>
      </c>
      <c r="U4625" s="89"/>
      <c r="V4625" s="216" t="str">
        <f>IF(D4625=0,"Blank",P4625*'3 Model Input'!E$50)</f>
        <v>Blank</v>
      </c>
      <c r="W4625" s="197" t="str">
        <f t="shared" si="743"/>
        <v>Blank</v>
      </c>
      <c r="X4625" s="197" t="str">
        <f t="shared" si="744"/>
        <v>Blank</v>
      </c>
      <c r="Y4625" s="197" t="str">
        <f t="shared" si="745"/>
        <v>Blank</v>
      </c>
      <c r="Z4625" s="197" t="str">
        <f t="shared" si="746"/>
        <v>Blank</v>
      </c>
      <c r="AA4625" s="223" t="str" cm="1">
        <f t="array" ref="AA4625">_xlfn.IFS(ISTEXT('3 Model Input'!F$70),"Missing",ISTEXT('3 Model Input'!I$70),"Missing",ISNUMBER('3 Model Input'!K$70),'3 Model Input'!K$70*P4625)</f>
        <v>Missing</v>
      </c>
      <c r="AB4625" s="89"/>
      <c r="AC4625" s="227" t="str" cm="1">
        <f t="array" ref="AC4625">IF(D4625=0,"Blank",_xlfn.IFS('3 Model Input'!E$61=1,(V4625*G4625)/T4625,'3 Model Input'!E$61=2,(W4625*G4625)/T4625,'3 Model Input'!E$61=3,(X4625*G4625)/T4625,'3 Model Input'!E$61=4,(Y4625*G4625)/T4625,'3 Model Input'!E$61=5,(Z4625*G4625)/T4625, ISTEXT('3 Model Input'!E$61),"Missing",'3 Model Input'!E$61=6,(AA4625*G4625)/T4625))</f>
        <v>Blank</v>
      </c>
      <c r="AD4625" s="202" t="str">
        <f t="shared" si="747"/>
        <v>Blank</v>
      </c>
      <c r="AE4625" s="202" t="str">
        <f t="shared" si="748"/>
        <v>Blank</v>
      </c>
      <c r="AF4625" s="217" t="str">
        <f t="shared" si="749"/>
        <v>Blank</v>
      </c>
      <c r="AG4625" s="9" t="str" cm="1">
        <f t="array" ref="AG4625">_xlfn.IFS(ISNUMBER(AC4625), "", ISNUMBER(SEARCH("Blank", AC4625)), "", ISERROR(AC4625), "Bad input on tab 3")</f>
        <v/>
      </c>
    </row>
    <row r="4626" spans="2:33" ht="15" customHeight="1" x14ac:dyDescent="0.75">
      <c r="B4626" s="205" t="str">
        <f>'5 Driver Data'!B4626</f>
        <v>4618</v>
      </c>
      <c r="C4626" s="193">
        <f>'5 Driver Data'!C4626</f>
        <v>0</v>
      </c>
      <c r="D4626" s="192">
        <f>'5 Driver Data'!D4626</f>
        <v>0</v>
      </c>
      <c r="E4626" s="191">
        <f>'5 Driver Data'!E4626</f>
        <v>0</v>
      </c>
      <c r="F4626" s="191">
        <f>'5 Driver Data'!F4626</f>
        <v>0</v>
      </c>
      <c r="G4626" s="191">
        <f>'5 Driver Data'!G4626</f>
        <v>0</v>
      </c>
      <c r="H4626" s="191">
        <f>'5 Driver Data'!H4626</f>
        <v>0</v>
      </c>
      <c r="I4626" s="191">
        <f>'5 Driver Data'!I4626</f>
        <v>0</v>
      </c>
      <c r="J4626" s="191">
        <f>'5 Driver Data'!J4626</f>
        <v>0</v>
      </c>
      <c r="K4626" s="206">
        <f>'5 Driver Data'!K4626</f>
        <v>0</v>
      </c>
      <c r="L4626" s="1"/>
      <c r="M4626" s="216" t="str">
        <f>IF(D4626=0,"Blank",'3 Model Input'!E$44*'3 Model Input'!E$45)</f>
        <v>Blank</v>
      </c>
      <c r="N4626" s="197" t="str">
        <f t="shared" si="740"/>
        <v>Blank</v>
      </c>
      <c r="O4626" s="197" t="str">
        <f>IF(D4626=0,"Blank",'3 Model Input'!E$49*(1-'3 Model Input'!E$51))</f>
        <v>Blank</v>
      </c>
      <c r="P4626" s="197" t="str">
        <f t="shared" si="741"/>
        <v>Blank</v>
      </c>
      <c r="Q4626" s="197" t="str">
        <f>IF(D4626=0,"Blank",IF(D4626="BEV",E4626*(1-'3 Model Input'!E$54), E4626))</f>
        <v>Blank</v>
      </c>
      <c r="R4626" s="198" t="str">
        <f>IF(D4626=0,"Blank",IF(D4626="PHEV",F4626/G4626,F4626*(1-'3 Model Input'!E$54)/G4626))</f>
        <v>Blank</v>
      </c>
      <c r="S4626" s="198" t="str">
        <f>IF(D4626=0,"Blank",IF(D4626="PHEV",MIN(M4626,E4626),MIN(M4626,(E4626*(1-'3 Model Input'!E$54)))))</f>
        <v>Blank</v>
      </c>
      <c r="T4626" s="217" t="str">
        <f t="shared" si="742"/>
        <v>Blank</v>
      </c>
      <c r="U4626" s="89"/>
      <c r="V4626" s="216" t="str">
        <f>IF(D4626=0,"Blank",P4626*'3 Model Input'!E$50)</f>
        <v>Blank</v>
      </c>
      <c r="W4626" s="197" t="str">
        <f t="shared" si="743"/>
        <v>Blank</v>
      </c>
      <c r="X4626" s="197" t="str">
        <f t="shared" si="744"/>
        <v>Blank</v>
      </c>
      <c r="Y4626" s="197" t="str">
        <f t="shared" si="745"/>
        <v>Blank</v>
      </c>
      <c r="Z4626" s="197" t="str">
        <f t="shared" si="746"/>
        <v>Blank</v>
      </c>
      <c r="AA4626" s="223" t="str" cm="1">
        <f t="array" ref="AA4626">_xlfn.IFS(ISTEXT('3 Model Input'!F$70),"Missing",ISTEXT('3 Model Input'!I$70),"Missing",ISNUMBER('3 Model Input'!K$70),'3 Model Input'!K$70*P4626)</f>
        <v>Missing</v>
      </c>
      <c r="AB4626" s="89"/>
      <c r="AC4626" s="227" t="str" cm="1">
        <f t="array" ref="AC4626">IF(D4626=0,"Blank",_xlfn.IFS('3 Model Input'!E$61=1,(V4626*G4626)/T4626,'3 Model Input'!E$61=2,(W4626*G4626)/T4626,'3 Model Input'!E$61=3,(X4626*G4626)/T4626,'3 Model Input'!E$61=4,(Y4626*G4626)/T4626,'3 Model Input'!E$61=5,(Z4626*G4626)/T4626, ISTEXT('3 Model Input'!E$61),"Missing",'3 Model Input'!E$61=6,(AA4626*G4626)/T4626))</f>
        <v>Blank</v>
      </c>
      <c r="AD4626" s="202" t="str">
        <f t="shared" si="747"/>
        <v>Blank</v>
      </c>
      <c r="AE4626" s="202" t="str">
        <f t="shared" si="748"/>
        <v>Blank</v>
      </c>
      <c r="AF4626" s="217" t="str">
        <f t="shared" si="749"/>
        <v>Blank</v>
      </c>
      <c r="AG4626" s="9" t="str" cm="1">
        <f t="array" ref="AG4626">_xlfn.IFS(ISNUMBER(AC4626), "", ISNUMBER(SEARCH("Blank", AC4626)), "", ISERROR(AC4626), "Bad input on tab 3")</f>
        <v/>
      </c>
    </row>
    <row r="4627" spans="2:33" ht="15" customHeight="1" x14ac:dyDescent="0.75">
      <c r="B4627" s="205" t="str">
        <f>'5 Driver Data'!B4627</f>
        <v>4619</v>
      </c>
      <c r="C4627" s="193">
        <f>'5 Driver Data'!C4627</f>
        <v>0</v>
      </c>
      <c r="D4627" s="192">
        <f>'5 Driver Data'!D4627</f>
        <v>0</v>
      </c>
      <c r="E4627" s="191">
        <f>'5 Driver Data'!E4627</f>
        <v>0</v>
      </c>
      <c r="F4627" s="191">
        <f>'5 Driver Data'!F4627</f>
        <v>0</v>
      </c>
      <c r="G4627" s="191">
        <f>'5 Driver Data'!G4627</f>
        <v>0</v>
      </c>
      <c r="H4627" s="191">
        <f>'5 Driver Data'!H4627</f>
        <v>0</v>
      </c>
      <c r="I4627" s="191">
        <f>'5 Driver Data'!I4627</f>
        <v>0</v>
      </c>
      <c r="J4627" s="191">
        <f>'5 Driver Data'!J4627</f>
        <v>0</v>
      </c>
      <c r="K4627" s="206">
        <f>'5 Driver Data'!K4627</f>
        <v>0</v>
      </c>
      <c r="L4627" s="1"/>
      <c r="M4627" s="216" t="str">
        <f>IF(D4627=0,"Blank",'3 Model Input'!E$44*'3 Model Input'!E$45)</f>
        <v>Blank</v>
      </c>
      <c r="N4627" s="197" t="str">
        <f t="shared" si="740"/>
        <v>Blank</v>
      </c>
      <c r="O4627" s="197" t="str">
        <f>IF(D4627=0,"Blank",'3 Model Input'!E$49*(1-'3 Model Input'!E$51))</f>
        <v>Blank</v>
      </c>
      <c r="P4627" s="197" t="str">
        <f t="shared" si="741"/>
        <v>Blank</v>
      </c>
      <c r="Q4627" s="197" t="str">
        <f>IF(D4627=0,"Blank",IF(D4627="BEV",E4627*(1-'3 Model Input'!E$54), E4627))</f>
        <v>Blank</v>
      </c>
      <c r="R4627" s="198" t="str">
        <f>IF(D4627=0,"Blank",IF(D4627="PHEV",F4627/G4627,F4627*(1-'3 Model Input'!E$54)/G4627))</f>
        <v>Blank</v>
      </c>
      <c r="S4627" s="198" t="str">
        <f>IF(D4627=0,"Blank",IF(D4627="PHEV",MIN(M4627,E4627),MIN(M4627,(E4627*(1-'3 Model Input'!E$54)))))</f>
        <v>Blank</v>
      </c>
      <c r="T4627" s="217" t="str">
        <f t="shared" si="742"/>
        <v>Blank</v>
      </c>
      <c r="U4627" s="89"/>
      <c r="V4627" s="216" t="str">
        <f>IF(D4627=0,"Blank",P4627*'3 Model Input'!E$50)</f>
        <v>Blank</v>
      </c>
      <c r="W4627" s="197" t="str">
        <f t="shared" si="743"/>
        <v>Blank</v>
      </c>
      <c r="X4627" s="197" t="str">
        <f t="shared" si="744"/>
        <v>Blank</v>
      </c>
      <c r="Y4627" s="197" t="str">
        <f t="shared" si="745"/>
        <v>Blank</v>
      </c>
      <c r="Z4627" s="197" t="str">
        <f t="shared" si="746"/>
        <v>Blank</v>
      </c>
      <c r="AA4627" s="223" t="str" cm="1">
        <f t="array" ref="AA4627">_xlfn.IFS(ISTEXT('3 Model Input'!F$70),"Missing",ISTEXT('3 Model Input'!I$70),"Missing",ISNUMBER('3 Model Input'!K$70),'3 Model Input'!K$70*P4627)</f>
        <v>Missing</v>
      </c>
      <c r="AB4627" s="89"/>
      <c r="AC4627" s="227" t="str" cm="1">
        <f t="array" ref="AC4627">IF(D4627=0,"Blank",_xlfn.IFS('3 Model Input'!E$61=1,(V4627*G4627)/T4627,'3 Model Input'!E$61=2,(W4627*G4627)/T4627,'3 Model Input'!E$61=3,(X4627*G4627)/T4627,'3 Model Input'!E$61=4,(Y4627*G4627)/T4627,'3 Model Input'!E$61=5,(Z4627*G4627)/T4627, ISTEXT('3 Model Input'!E$61),"Missing",'3 Model Input'!E$61=6,(AA4627*G4627)/T4627))</f>
        <v>Blank</v>
      </c>
      <c r="AD4627" s="202" t="str">
        <f t="shared" si="747"/>
        <v>Blank</v>
      </c>
      <c r="AE4627" s="202" t="str">
        <f t="shared" si="748"/>
        <v>Blank</v>
      </c>
      <c r="AF4627" s="217" t="str">
        <f t="shared" si="749"/>
        <v>Blank</v>
      </c>
      <c r="AG4627" s="9" t="str" cm="1">
        <f t="array" ref="AG4627">_xlfn.IFS(ISNUMBER(AC4627), "", ISNUMBER(SEARCH("Blank", AC4627)), "", ISERROR(AC4627), "Bad input on tab 3")</f>
        <v/>
      </c>
    </row>
    <row r="4628" spans="2:33" ht="15" customHeight="1" x14ac:dyDescent="0.75">
      <c r="B4628" s="205" t="str">
        <f>'5 Driver Data'!B4628</f>
        <v>4620</v>
      </c>
      <c r="C4628" s="193">
        <f>'5 Driver Data'!C4628</f>
        <v>0</v>
      </c>
      <c r="D4628" s="192">
        <f>'5 Driver Data'!D4628</f>
        <v>0</v>
      </c>
      <c r="E4628" s="191">
        <f>'5 Driver Data'!E4628</f>
        <v>0</v>
      </c>
      <c r="F4628" s="191">
        <f>'5 Driver Data'!F4628</f>
        <v>0</v>
      </c>
      <c r="G4628" s="191">
        <f>'5 Driver Data'!G4628</f>
        <v>0</v>
      </c>
      <c r="H4628" s="191">
        <f>'5 Driver Data'!H4628</f>
        <v>0</v>
      </c>
      <c r="I4628" s="191">
        <f>'5 Driver Data'!I4628</f>
        <v>0</v>
      </c>
      <c r="J4628" s="191">
        <f>'5 Driver Data'!J4628</f>
        <v>0</v>
      </c>
      <c r="K4628" s="206">
        <f>'5 Driver Data'!K4628</f>
        <v>0</v>
      </c>
      <c r="L4628" s="1"/>
      <c r="M4628" s="216" t="str">
        <f>IF(D4628=0,"Blank",'3 Model Input'!E$44*'3 Model Input'!E$45)</f>
        <v>Blank</v>
      </c>
      <c r="N4628" s="197" t="str">
        <f t="shared" si="740"/>
        <v>Blank</v>
      </c>
      <c r="O4628" s="197" t="str">
        <f>IF(D4628=0,"Blank",'3 Model Input'!E$49*(1-'3 Model Input'!E$51))</f>
        <v>Blank</v>
      </c>
      <c r="P4628" s="197" t="str">
        <f t="shared" si="741"/>
        <v>Blank</v>
      </c>
      <c r="Q4628" s="197" t="str">
        <f>IF(D4628=0,"Blank",IF(D4628="BEV",E4628*(1-'3 Model Input'!E$54), E4628))</f>
        <v>Blank</v>
      </c>
      <c r="R4628" s="198" t="str">
        <f>IF(D4628=0,"Blank",IF(D4628="PHEV",F4628/G4628,F4628*(1-'3 Model Input'!E$54)/G4628))</f>
        <v>Blank</v>
      </c>
      <c r="S4628" s="198" t="str">
        <f>IF(D4628=0,"Blank",IF(D4628="PHEV",MIN(M4628,E4628),MIN(M4628,(E4628*(1-'3 Model Input'!E$54)))))</f>
        <v>Blank</v>
      </c>
      <c r="T4628" s="217" t="str">
        <f t="shared" si="742"/>
        <v>Blank</v>
      </c>
      <c r="U4628" s="89"/>
      <c r="V4628" s="216" t="str">
        <f>IF(D4628=0,"Blank",P4628*'3 Model Input'!E$50)</f>
        <v>Blank</v>
      </c>
      <c r="W4628" s="197" t="str">
        <f t="shared" si="743"/>
        <v>Blank</v>
      </c>
      <c r="X4628" s="197" t="str">
        <f t="shared" si="744"/>
        <v>Blank</v>
      </c>
      <c r="Y4628" s="197" t="str">
        <f t="shared" si="745"/>
        <v>Blank</v>
      </c>
      <c r="Z4628" s="197" t="str">
        <f t="shared" si="746"/>
        <v>Blank</v>
      </c>
      <c r="AA4628" s="223" t="str" cm="1">
        <f t="array" ref="AA4628">_xlfn.IFS(ISTEXT('3 Model Input'!F$70),"Missing",ISTEXT('3 Model Input'!I$70),"Missing",ISNUMBER('3 Model Input'!K$70),'3 Model Input'!K$70*P4628)</f>
        <v>Missing</v>
      </c>
      <c r="AB4628" s="89"/>
      <c r="AC4628" s="227" t="str" cm="1">
        <f t="array" ref="AC4628">IF(D4628=0,"Blank",_xlfn.IFS('3 Model Input'!E$61=1,(V4628*G4628)/T4628,'3 Model Input'!E$61=2,(W4628*G4628)/T4628,'3 Model Input'!E$61=3,(X4628*G4628)/T4628,'3 Model Input'!E$61=4,(Y4628*G4628)/T4628,'3 Model Input'!E$61=5,(Z4628*G4628)/T4628, ISTEXT('3 Model Input'!E$61),"Missing",'3 Model Input'!E$61=6,(AA4628*G4628)/T4628))</f>
        <v>Blank</v>
      </c>
      <c r="AD4628" s="202" t="str">
        <f t="shared" si="747"/>
        <v>Blank</v>
      </c>
      <c r="AE4628" s="202" t="str">
        <f t="shared" si="748"/>
        <v>Blank</v>
      </c>
      <c r="AF4628" s="217" t="str">
        <f t="shared" si="749"/>
        <v>Blank</v>
      </c>
      <c r="AG4628" s="9" t="str" cm="1">
        <f t="array" ref="AG4628">_xlfn.IFS(ISNUMBER(AC4628), "", ISNUMBER(SEARCH("Blank", AC4628)), "", ISERROR(AC4628), "Bad input on tab 3")</f>
        <v/>
      </c>
    </row>
    <row r="4629" spans="2:33" ht="15" customHeight="1" x14ac:dyDescent="0.75">
      <c r="B4629" s="205" t="str">
        <f>'5 Driver Data'!B4629</f>
        <v>4621</v>
      </c>
      <c r="C4629" s="193">
        <f>'5 Driver Data'!C4629</f>
        <v>0</v>
      </c>
      <c r="D4629" s="192">
        <f>'5 Driver Data'!D4629</f>
        <v>0</v>
      </c>
      <c r="E4629" s="191">
        <f>'5 Driver Data'!E4629</f>
        <v>0</v>
      </c>
      <c r="F4629" s="191">
        <f>'5 Driver Data'!F4629</f>
        <v>0</v>
      </c>
      <c r="G4629" s="191">
        <f>'5 Driver Data'!G4629</f>
        <v>0</v>
      </c>
      <c r="H4629" s="191">
        <f>'5 Driver Data'!H4629</f>
        <v>0</v>
      </c>
      <c r="I4629" s="191">
        <f>'5 Driver Data'!I4629</f>
        <v>0</v>
      </c>
      <c r="J4629" s="191">
        <f>'5 Driver Data'!J4629</f>
        <v>0</v>
      </c>
      <c r="K4629" s="206">
        <f>'5 Driver Data'!K4629</f>
        <v>0</v>
      </c>
      <c r="L4629" s="1"/>
      <c r="M4629" s="216" t="str">
        <f>IF(D4629=0,"Blank",'3 Model Input'!E$44*'3 Model Input'!E$45)</f>
        <v>Blank</v>
      </c>
      <c r="N4629" s="197" t="str">
        <f t="shared" si="740"/>
        <v>Blank</v>
      </c>
      <c r="O4629" s="197" t="str">
        <f>IF(D4629=0,"Blank",'3 Model Input'!E$49*(1-'3 Model Input'!E$51))</f>
        <v>Blank</v>
      </c>
      <c r="P4629" s="197" t="str">
        <f t="shared" si="741"/>
        <v>Blank</v>
      </c>
      <c r="Q4629" s="197" t="str">
        <f>IF(D4629=0,"Blank",IF(D4629="BEV",E4629*(1-'3 Model Input'!E$54), E4629))</f>
        <v>Blank</v>
      </c>
      <c r="R4629" s="198" t="str">
        <f>IF(D4629=0,"Blank",IF(D4629="PHEV",F4629/G4629,F4629*(1-'3 Model Input'!E$54)/G4629))</f>
        <v>Blank</v>
      </c>
      <c r="S4629" s="198" t="str">
        <f>IF(D4629=0,"Blank",IF(D4629="PHEV",MIN(M4629,E4629),MIN(M4629,(E4629*(1-'3 Model Input'!E$54)))))</f>
        <v>Blank</v>
      </c>
      <c r="T4629" s="217" t="str">
        <f t="shared" si="742"/>
        <v>Blank</v>
      </c>
      <c r="U4629" s="89"/>
      <c r="V4629" s="216" t="str">
        <f>IF(D4629=0,"Blank",P4629*'3 Model Input'!E$50)</f>
        <v>Blank</v>
      </c>
      <c r="W4629" s="197" t="str">
        <f t="shared" si="743"/>
        <v>Blank</v>
      </c>
      <c r="X4629" s="197" t="str">
        <f t="shared" si="744"/>
        <v>Blank</v>
      </c>
      <c r="Y4629" s="197" t="str">
        <f t="shared" si="745"/>
        <v>Blank</v>
      </c>
      <c r="Z4629" s="197" t="str">
        <f t="shared" si="746"/>
        <v>Blank</v>
      </c>
      <c r="AA4629" s="223" t="str" cm="1">
        <f t="array" ref="AA4629">_xlfn.IFS(ISTEXT('3 Model Input'!F$70),"Missing",ISTEXT('3 Model Input'!I$70),"Missing",ISNUMBER('3 Model Input'!K$70),'3 Model Input'!K$70*P4629)</f>
        <v>Missing</v>
      </c>
      <c r="AB4629" s="89"/>
      <c r="AC4629" s="227" t="str" cm="1">
        <f t="array" ref="AC4629">IF(D4629=0,"Blank",_xlfn.IFS('3 Model Input'!E$61=1,(V4629*G4629)/T4629,'3 Model Input'!E$61=2,(W4629*G4629)/T4629,'3 Model Input'!E$61=3,(X4629*G4629)/T4629,'3 Model Input'!E$61=4,(Y4629*G4629)/T4629,'3 Model Input'!E$61=5,(Z4629*G4629)/T4629, ISTEXT('3 Model Input'!E$61),"Missing",'3 Model Input'!E$61=6,(AA4629*G4629)/T4629))</f>
        <v>Blank</v>
      </c>
      <c r="AD4629" s="202" t="str">
        <f t="shared" si="747"/>
        <v>Blank</v>
      </c>
      <c r="AE4629" s="202" t="str">
        <f t="shared" si="748"/>
        <v>Blank</v>
      </c>
      <c r="AF4629" s="217" t="str">
        <f t="shared" si="749"/>
        <v>Blank</v>
      </c>
      <c r="AG4629" s="9" t="str" cm="1">
        <f t="array" ref="AG4629">_xlfn.IFS(ISNUMBER(AC4629), "", ISNUMBER(SEARCH("Blank", AC4629)), "", ISERROR(AC4629), "Bad input on tab 3")</f>
        <v/>
      </c>
    </row>
    <row r="4630" spans="2:33" ht="15" customHeight="1" x14ac:dyDescent="0.75">
      <c r="B4630" s="205" t="str">
        <f>'5 Driver Data'!B4630</f>
        <v>4622</v>
      </c>
      <c r="C4630" s="193">
        <f>'5 Driver Data'!C4630</f>
        <v>0</v>
      </c>
      <c r="D4630" s="192">
        <f>'5 Driver Data'!D4630</f>
        <v>0</v>
      </c>
      <c r="E4630" s="191">
        <f>'5 Driver Data'!E4630</f>
        <v>0</v>
      </c>
      <c r="F4630" s="191">
        <f>'5 Driver Data'!F4630</f>
        <v>0</v>
      </c>
      <c r="G4630" s="191">
        <f>'5 Driver Data'!G4630</f>
        <v>0</v>
      </c>
      <c r="H4630" s="191">
        <f>'5 Driver Data'!H4630</f>
        <v>0</v>
      </c>
      <c r="I4630" s="191">
        <f>'5 Driver Data'!I4630</f>
        <v>0</v>
      </c>
      <c r="J4630" s="191">
        <f>'5 Driver Data'!J4630</f>
        <v>0</v>
      </c>
      <c r="K4630" s="206">
        <f>'5 Driver Data'!K4630</f>
        <v>0</v>
      </c>
      <c r="L4630" s="1"/>
      <c r="M4630" s="216" t="str">
        <f>IF(D4630=0,"Blank",'3 Model Input'!E$44*'3 Model Input'!E$45)</f>
        <v>Blank</v>
      </c>
      <c r="N4630" s="197" t="str">
        <f t="shared" si="740"/>
        <v>Blank</v>
      </c>
      <c r="O4630" s="197" t="str">
        <f>IF(D4630=0,"Blank",'3 Model Input'!E$49*(1-'3 Model Input'!E$51))</f>
        <v>Blank</v>
      </c>
      <c r="P4630" s="197" t="str">
        <f t="shared" si="741"/>
        <v>Blank</v>
      </c>
      <c r="Q4630" s="197" t="str">
        <f>IF(D4630=0,"Blank",IF(D4630="BEV",E4630*(1-'3 Model Input'!E$54), E4630))</f>
        <v>Blank</v>
      </c>
      <c r="R4630" s="198" t="str">
        <f>IF(D4630=0,"Blank",IF(D4630="PHEV",F4630/G4630,F4630*(1-'3 Model Input'!E$54)/G4630))</f>
        <v>Blank</v>
      </c>
      <c r="S4630" s="198" t="str">
        <f>IF(D4630=0,"Blank",IF(D4630="PHEV",MIN(M4630,E4630),MIN(M4630,(E4630*(1-'3 Model Input'!E$54)))))</f>
        <v>Blank</v>
      </c>
      <c r="T4630" s="217" t="str">
        <f t="shared" si="742"/>
        <v>Blank</v>
      </c>
      <c r="U4630" s="89"/>
      <c r="V4630" s="216" t="str">
        <f>IF(D4630=0,"Blank",P4630*'3 Model Input'!E$50)</f>
        <v>Blank</v>
      </c>
      <c r="W4630" s="197" t="str">
        <f t="shared" si="743"/>
        <v>Blank</v>
      </c>
      <c r="X4630" s="197" t="str">
        <f t="shared" si="744"/>
        <v>Blank</v>
      </c>
      <c r="Y4630" s="197" t="str">
        <f t="shared" si="745"/>
        <v>Blank</v>
      </c>
      <c r="Z4630" s="197" t="str">
        <f t="shared" si="746"/>
        <v>Blank</v>
      </c>
      <c r="AA4630" s="223" t="str" cm="1">
        <f t="array" ref="AA4630">_xlfn.IFS(ISTEXT('3 Model Input'!F$70),"Missing",ISTEXT('3 Model Input'!I$70),"Missing",ISNUMBER('3 Model Input'!K$70),'3 Model Input'!K$70*P4630)</f>
        <v>Missing</v>
      </c>
      <c r="AB4630" s="89"/>
      <c r="AC4630" s="227" t="str" cm="1">
        <f t="array" ref="AC4630">IF(D4630=0,"Blank",_xlfn.IFS('3 Model Input'!E$61=1,(V4630*G4630)/T4630,'3 Model Input'!E$61=2,(W4630*G4630)/T4630,'3 Model Input'!E$61=3,(X4630*G4630)/T4630,'3 Model Input'!E$61=4,(Y4630*G4630)/T4630,'3 Model Input'!E$61=5,(Z4630*G4630)/T4630, ISTEXT('3 Model Input'!E$61),"Missing",'3 Model Input'!E$61=6,(AA4630*G4630)/T4630))</f>
        <v>Blank</v>
      </c>
      <c r="AD4630" s="202" t="str">
        <f t="shared" si="747"/>
        <v>Blank</v>
      </c>
      <c r="AE4630" s="202" t="str">
        <f t="shared" si="748"/>
        <v>Blank</v>
      </c>
      <c r="AF4630" s="217" t="str">
        <f t="shared" si="749"/>
        <v>Blank</v>
      </c>
      <c r="AG4630" s="9" t="str" cm="1">
        <f t="array" ref="AG4630">_xlfn.IFS(ISNUMBER(AC4630), "", ISNUMBER(SEARCH("Blank", AC4630)), "", ISERROR(AC4630), "Bad input on tab 3")</f>
        <v/>
      </c>
    </row>
    <row r="4631" spans="2:33" ht="15" customHeight="1" x14ac:dyDescent="0.75">
      <c r="B4631" s="205" t="str">
        <f>'5 Driver Data'!B4631</f>
        <v>4623</v>
      </c>
      <c r="C4631" s="193">
        <f>'5 Driver Data'!C4631</f>
        <v>0</v>
      </c>
      <c r="D4631" s="192">
        <f>'5 Driver Data'!D4631</f>
        <v>0</v>
      </c>
      <c r="E4631" s="191">
        <f>'5 Driver Data'!E4631</f>
        <v>0</v>
      </c>
      <c r="F4631" s="191">
        <f>'5 Driver Data'!F4631</f>
        <v>0</v>
      </c>
      <c r="G4631" s="191">
        <f>'5 Driver Data'!G4631</f>
        <v>0</v>
      </c>
      <c r="H4631" s="191">
        <f>'5 Driver Data'!H4631</f>
        <v>0</v>
      </c>
      <c r="I4631" s="191">
        <f>'5 Driver Data'!I4631</f>
        <v>0</v>
      </c>
      <c r="J4631" s="191">
        <f>'5 Driver Data'!J4631</f>
        <v>0</v>
      </c>
      <c r="K4631" s="206">
        <f>'5 Driver Data'!K4631</f>
        <v>0</v>
      </c>
      <c r="L4631" s="1"/>
      <c r="M4631" s="216" t="str">
        <f>IF(D4631=0,"Blank",'3 Model Input'!E$44*'3 Model Input'!E$45)</f>
        <v>Blank</v>
      </c>
      <c r="N4631" s="197" t="str">
        <f t="shared" si="740"/>
        <v>Blank</v>
      </c>
      <c r="O4631" s="197" t="str">
        <f>IF(D4631=0,"Blank",'3 Model Input'!E$49*(1-'3 Model Input'!E$51))</f>
        <v>Blank</v>
      </c>
      <c r="P4631" s="197" t="str">
        <f t="shared" si="741"/>
        <v>Blank</v>
      </c>
      <c r="Q4631" s="197" t="str">
        <f>IF(D4631=0,"Blank",IF(D4631="BEV",E4631*(1-'3 Model Input'!E$54), E4631))</f>
        <v>Blank</v>
      </c>
      <c r="R4631" s="198" t="str">
        <f>IF(D4631=0,"Blank",IF(D4631="PHEV",F4631/G4631,F4631*(1-'3 Model Input'!E$54)/G4631))</f>
        <v>Blank</v>
      </c>
      <c r="S4631" s="198" t="str">
        <f>IF(D4631=0,"Blank",IF(D4631="PHEV",MIN(M4631,E4631),MIN(M4631,(E4631*(1-'3 Model Input'!E$54)))))</f>
        <v>Blank</v>
      </c>
      <c r="T4631" s="217" t="str">
        <f t="shared" si="742"/>
        <v>Blank</v>
      </c>
      <c r="U4631" s="89"/>
      <c r="V4631" s="216" t="str">
        <f>IF(D4631=0,"Blank",P4631*'3 Model Input'!E$50)</f>
        <v>Blank</v>
      </c>
      <c r="W4631" s="197" t="str">
        <f t="shared" si="743"/>
        <v>Blank</v>
      </c>
      <c r="X4631" s="197" t="str">
        <f t="shared" si="744"/>
        <v>Blank</v>
      </c>
      <c r="Y4631" s="197" t="str">
        <f t="shared" si="745"/>
        <v>Blank</v>
      </c>
      <c r="Z4631" s="197" t="str">
        <f t="shared" si="746"/>
        <v>Blank</v>
      </c>
      <c r="AA4631" s="223" t="str" cm="1">
        <f t="array" ref="AA4631">_xlfn.IFS(ISTEXT('3 Model Input'!F$70),"Missing",ISTEXT('3 Model Input'!I$70),"Missing",ISNUMBER('3 Model Input'!K$70),'3 Model Input'!K$70*P4631)</f>
        <v>Missing</v>
      </c>
      <c r="AB4631" s="89"/>
      <c r="AC4631" s="227" t="str" cm="1">
        <f t="array" ref="AC4631">IF(D4631=0,"Blank",_xlfn.IFS('3 Model Input'!E$61=1,(V4631*G4631)/T4631,'3 Model Input'!E$61=2,(W4631*G4631)/T4631,'3 Model Input'!E$61=3,(X4631*G4631)/T4631,'3 Model Input'!E$61=4,(Y4631*G4631)/T4631,'3 Model Input'!E$61=5,(Z4631*G4631)/T4631, ISTEXT('3 Model Input'!E$61),"Missing",'3 Model Input'!E$61=6,(AA4631*G4631)/T4631))</f>
        <v>Blank</v>
      </c>
      <c r="AD4631" s="202" t="str">
        <f t="shared" si="747"/>
        <v>Blank</v>
      </c>
      <c r="AE4631" s="202" t="str">
        <f t="shared" si="748"/>
        <v>Blank</v>
      </c>
      <c r="AF4631" s="217" t="str">
        <f t="shared" si="749"/>
        <v>Blank</v>
      </c>
      <c r="AG4631" s="9" t="str" cm="1">
        <f t="array" ref="AG4631">_xlfn.IFS(ISNUMBER(AC4631), "", ISNUMBER(SEARCH("Blank", AC4631)), "", ISERROR(AC4631), "Bad input on tab 3")</f>
        <v/>
      </c>
    </row>
    <row r="4632" spans="2:33" ht="15" customHeight="1" x14ac:dyDescent="0.75">
      <c r="B4632" s="205" t="str">
        <f>'5 Driver Data'!B4632</f>
        <v>4624</v>
      </c>
      <c r="C4632" s="193">
        <f>'5 Driver Data'!C4632</f>
        <v>0</v>
      </c>
      <c r="D4632" s="192">
        <f>'5 Driver Data'!D4632</f>
        <v>0</v>
      </c>
      <c r="E4632" s="191">
        <f>'5 Driver Data'!E4632</f>
        <v>0</v>
      </c>
      <c r="F4632" s="191">
        <f>'5 Driver Data'!F4632</f>
        <v>0</v>
      </c>
      <c r="G4632" s="191">
        <f>'5 Driver Data'!G4632</f>
        <v>0</v>
      </c>
      <c r="H4632" s="191">
        <f>'5 Driver Data'!H4632</f>
        <v>0</v>
      </c>
      <c r="I4632" s="191">
        <f>'5 Driver Data'!I4632</f>
        <v>0</v>
      </c>
      <c r="J4632" s="191">
        <f>'5 Driver Data'!J4632</f>
        <v>0</v>
      </c>
      <c r="K4632" s="206">
        <f>'5 Driver Data'!K4632</f>
        <v>0</v>
      </c>
      <c r="L4632" s="1"/>
      <c r="M4632" s="216" t="str">
        <f>IF(D4632=0,"Blank",'3 Model Input'!E$44*'3 Model Input'!E$45)</f>
        <v>Blank</v>
      </c>
      <c r="N4632" s="197" t="str">
        <f t="shared" si="740"/>
        <v>Blank</v>
      </c>
      <c r="O4632" s="197" t="str">
        <f>IF(D4632=0,"Blank",'3 Model Input'!E$49*(1-'3 Model Input'!E$51))</f>
        <v>Blank</v>
      </c>
      <c r="P4632" s="197" t="str">
        <f t="shared" si="741"/>
        <v>Blank</v>
      </c>
      <c r="Q4632" s="197" t="str">
        <f>IF(D4632=0,"Blank",IF(D4632="BEV",E4632*(1-'3 Model Input'!E$54), E4632))</f>
        <v>Blank</v>
      </c>
      <c r="R4632" s="198" t="str">
        <f>IF(D4632=0,"Blank",IF(D4632="PHEV",F4632/G4632,F4632*(1-'3 Model Input'!E$54)/G4632))</f>
        <v>Blank</v>
      </c>
      <c r="S4632" s="198" t="str">
        <f>IF(D4632=0,"Blank",IF(D4632="PHEV",MIN(M4632,E4632),MIN(M4632,(E4632*(1-'3 Model Input'!E$54)))))</f>
        <v>Blank</v>
      </c>
      <c r="T4632" s="217" t="str">
        <f t="shared" si="742"/>
        <v>Blank</v>
      </c>
      <c r="U4632" s="89"/>
      <c r="V4632" s="216" t="str">
        <f>IF(D4632=0,"Blank",P4632*'3 Model Input'!E$50)</f>
        <v>Blank</v>
      </c>
      <c r="W4632" s="197" t="str">
        <f t="shared" si="743"/>
        <v>Blank</v>
      </c>
      <c r="X4632" s="197" t="str">
        <f t="shared" si="744"/>
        <v>Blank</v>
      </c>
      <c r="Y4632" s="197" t="str">
        <f t="shared" si="745"/>
        <v>Blank</v>
      </c>
      <c r="Z4632" s="197" t="str">
        <f t="shared" si="746"/>
        <v>Blank</v>
      </c>
      <c r="AA4632" s="223" t="str" cm="1">
        <f t="array" ref="AA4632">_xlfn.IFS(ISTEXT('3 Model Input'!F$70),"Missing",ISTEXT('3 Model Input'!I$70),"Missing",ISNUMBER('3 Model Input'!K$70),'3 Model Input'!K$70*P4632)</f>
        <v>Missing</v>
      </c>
      <c r="AB4632" s="89"/>
      <c r="AC4632" s="227" t="str" cm="1">
        <f t="array" ref="AC4632">IF(D4632=0,"Blank",_xlfn.IFS('3 Model Input'!E$61=1,(V4632*G4632)/T4632,'3 Model Input'!E$61=2,(W4632*G4632)/T4632,'3 Model Input'!E$61=3,(X4632*G4632)/T4632,'3 Model Input'!E$61=4,(Y4632*G4632)/T4632,'3 Model Input'!E$61=5,(Z4632*G4632)/T4632, ISTEXT('3 Model Input'!E$61),"Missing",'3 Model Input'!E$61=6,(AA4632*G4632)/T4632))</f>
        <v>Blank</v>
      </c>
      <c r="AD4632" s="202" t="str">
        <f t="shared" si="747"/>
        <v>Blank</v>
      </c>
      <c r="AE4632" s="202" t="str">
        <f t="shared" si="748"/>
        <v>Blank</v>
      </c>
      <c r="AF4632" s="217" t="str">
        <f t="shared" si="749"/>
        <v>Blank</v>
      </c>
      <c r="AG4632" s="9" t="str" cm="1">
        <f t="array" ref="AG4632">_xlfn.IFS(ISNUMBER(AC4632), "", ISNUMBER(SEARCH("Blank", AC4632)), "", ISERROR(AC4632), "Bad input on tab 3")</f>
        <v/>
      </c>
    </row>
    <row r="4633" spans="2:33" ht="15" customHeight="1" x14ac:dyDescent="0.75">
      <c r="B4633" s="205" t="str">
        <f>'5 Driver Data'!B4633</f>
        <v>4625</v>
      </c>
      <c r="C4633" s="193">
        <f>'5 Driver Data'!C4633</f>
        <v>0</v>
      </c>
      <c r="D4633" s="192">
        <f>'5 Driver Data'!D4633</f>
        <v>0</v>
      </c>
      <c r="E4633" s="191">
        <f>'5 Driver Data'!E4633</f>
        <v>0</v>
      </c>
      <c r="F4633" s="191">
        <f>'5 Driver Data'!F4633</f>
        <v>0</v>
      </c>
      <c r="G4633" s="191">
        <f>'5 Driver Data'!G4633</f>
        <v>0</v>
      </c>
      <c r="H4633" s="191">
        <f>'5 Driver Data'!H4633</f>
        <v>0</v>
      </c>
      <c r="I4633" s="191">
        <f>'5 Driver Data'!I4633</f>
        <v>0</v>
      </c>
      <c r="J4633" s="191">
        <f>'5 Driver Data'!J4633</f>
        <v>0</v>
      </c>
      <c r="K4633" s="206">
        <f>'5 Driver Data'!K4633</f>
        <v>0</v>
      </c>
      <c r="L4633" s="1"/>
      <c r="M4633" s="216" t="str">
        <f>IF(D4633=0,"Blank",'3 Model Input'!E$44*'3 Model Input'!E$45)</f>
        <v>Blank</v>
      </c>
      <c r="N4633" s="197" t="str">
        <f t="shared" si="740"/>
        <v>Blank</v>
      </c>
      <c r="O4633" s="197" t="str">
        <f>IF(D4633=0,"Blank",'3 Model Input'!E$49*(1-'3 Model Input'!E$51))</f>
        <v>Blank</v>
      </c>
      <c r="P4633" s="197" t="str">
        <f t="shared" si="741"/>
        <v>Blank</v>
      </c>
      <c r="Q4633" s="197" t="str">
        <f>IF(D4633=0,"Blank",IF(D4633="BEV",E4633*(1-'3 Model Input'!E$54), E4633))</f>
        <v>Blank</v>
      </c>
      <c r="R4633" s="198" t="str">
        <f>IF(D4633=0,"Blank",IF(D4633="PHEV",F4633/G4633,F4633*(1-'3 Model Input'!E$54)/G4633))</f>
        <v>Blank</v>
      </c>
      <c r="S4633" s="198" t="str">
        <f>IF(D4633=0,"Blank",IF(D4633="PHEV",MIN(M4633,E4633),MIN(M4633,(E4633*(1-'3 Model Input'!E$54)))))</f>
        <v>Blank</v>
      </c>
      <c r="T4633" s="217" t="str">
        <f t="shared" si="742"/>
        <v>Blank</v>
      </c>
      <c r="U4633" s="89"/>
      <c r="V4633" s="216" t="str">
        <f>IF(D4633=0,"Blank",P4633*'3 Model Input'!E$50)</f>
        <v>Blank</v>
      </c>
      <c r="W4633" s="197" t="str">
        <f t="shared" si="743"/>
        <v>Blank</v>
      </c>
      <c r="X4633" s="197" t="str">
        <f t="shared" si="744"/>
        <v>Blank</v>
      </c>
      <c r="Y4633" s="197" t="str">
        <f t="shared" si="745"/>
        <v>Blank</v>
      </c>
      <c r="Z4633" s="197" t="str">
        <f t="shared" si="746"/>
        <v>Blank</v>
      </c>
      <c r="AA4633" s="223" t="str" cm="1">
        <f t="array" ref="AA4633">_xlfn.IFS(ISTEXT('3 Model Input'!F$70),"Missing",ISTEXT('3 Model Input'!I$70),"Missing",ISNUMBER('3 Model Input'!K$70),'3 Model Input'!K$70*P4633)</f>
        <v>Missing</v>
      </c>
      <c r="AB4633" s="89"/>
      <c r="AC4633" s="227" t="str" cm="1">
        <f t="array" ref="AC4633">IF(D4633=0,"Blank",_xlfn.IFS('3 Model Input'!E$61=1,(V4633*G4633)/T4633,'3 Model Input'!E$61=2,(W4633*G4633)/T4633,'3 Model Input'!E$61=3,(X4633*G4633)/T4633,'3 Model Input'!E$61=4,(Y4633*G4633)/T4633,'3 Model Input'!E$61=5,(Z4633*G4633)/T4633, ISTEXT('3 Model Input'!E$61),"Missing",'3 Model Input'!E$61=6,(AA4633*G4633)/T4633))</f>
        <v>Blank</v>
      </c>
      <c r="AD4633" s="202" t="str">
        <f t="shared" si="747"/>
        <v>Blank</v>
      </c>
      <c r="AE4633" s="202" t="str">
        <f t="shared" si="748"/>
        <v>Blank</v>
      </c>
      <c r="AF4633" s="217" t="str">
        <f t="shared" si="749"/>
        <v>Blank</v>
      </c>
      <c r="AG4633" s="9" t="str" cm="1">
        <f t="array" ref="AG4633">_xlfn.IFS(ISNUMBER(AC4633), "", ISNUMBER(SEARCH("Blank", AC4633)), "", ISERROR(AC4633), "Bad input on tab 3")</f>
        <v/>
      </c>
    </row>
    <row r="4634" spans="2:33" ht="15" customHeight="1" x14ac:dyDescent="0.75">
      <c r="B4634" s="205" t="str">
        <f>'5 Driver Data'!B4634</f>
        <v>4626</v>
      </c>
      <c r="C4634" s="193">
        <f>'5 Driver Data'!C4634</f>
        <v>0</v>
      </c>
      <c r="D4634" s="192">
        <f>'5 Driver Data'!D4634</f>
        <v>0</v>
      </c>
      <c r="E4634" s="191">
        <f>'5 Driver Data'!E4634</f>
        <v>0</v>
      </c>
      <c r="F4634" s="191">
        <f>'5 Driver Data'!F4634</f>
        <v>0</v>
      </c>
      <c r="G4634" s="191">
        <f>'5 Driver Data'!G4634</f>
        <v>0</v>
      </c>
      <c r="H4634" s="191">
        <f>'5 Driver Data'!H4634</f>
        <v>0</v>
      </c>
      <c r="I4634" s="191">
        <f>'5 Driver Data'!I4634</f>
        <v>0</v>
      </c>
      <c r="J4634" s="191">
        <f>'5 Driver Data'!J4634</f>
        <v>0</v>
      </c>
      <c r="K4634" s="206">
        <f>'5 Driver Data'!K4634</f>
        <v>0</v>
      </c>
      <c r="L4634" s="1"/>
      <c r="M4634" s="216" t="str">
        <f>IF(D4634=0,"Blank",'3 Model Input'!E$44*'3 Model Input'!E$45)</f>
        <v>Blank</v>
      </c>
      <c r="N4634" s="197" t="str">
        <f t="shared" si="740"/>
        <v>Blank</v>
      </c>
      <c r="O4634" s="197" t="str">
        <f>IF(D4634=0,"Blank",'3 Model Input'!E$49*(1-'3 Model Input'!E$51))</f>
        <v>Blank</v>
      </c>
      <c r="P4634" s="197" t="str">
        <f t="shared" si="741"/>
        <v>Blank</v>
      </c>
      <c r="Q4634" s="197" t="str">
        <f>IF(D4634=0,"Blank",IF(D4634="BEV",E4634*(1-'3 Model Input'!E$54), E4634))</f>
        <v>Blank</v>
      </c>
      <c r="R4634" s="198" t="str">
        <f>IF(D4634=0,"Blank",IF(D4634="PHEV",F4634/G4634,F4634*(1-'3 Model Input'!E$54)/G4634))</f>
        <v>Blank</v>
      </c>
      <c r="S4634" s="198" t="str">
        <f>IF(D4634=0,"Blank",IF(D4634="PHEV",MIN(M4634,E4634),MIN(M4634,(E4634*(1-'3 Model Input'!E$54)))))</f>
        <v>Blank</v>
      </c>
      <c r="T4634" s="217" t="str">
        <f t="shared" si="742"/>
        <v>Blank</v>
      </c>
      <c r="U4634" s="89"/>
      <c r="V4634" s="216" t="str">
        <f>IF(D4634=0,"Blank",P4634*'3 Model Input'!E$50)</f>
        <v>Blank</v>
      </c>
      <c r="W4634" s="197" t="str">
        <f t="shared" si="743"/>
        <v>Blank</v>
      </c>
      <c r="X4634" s="197" t="str">
        <f t="shared" si="744"/>
        <v>Blank</v>
      </c>
      <c r="Y4634" s="197" t="str">
        <f t="shared" si="745"/>
        <v>Blank</v>
      </c>
      <c r="Z4634" s="197" t="str">
        <f t="shared" si="746"/>
        <v>Blank</v>
      </c>
      <c r="AA4634" s="223" t="str" cm="1">
        <f t="array" ref="AA4634">_xlfn.IFS(ISTEXT('3 Model Input'!F$70),"Missing",ISTEXT('3 Model Input'!I$70),"Missing",ISNUMBER('3 Model Input'!K$70),'3 Model Input'!K$70*P4634)</f>
        <v>Missing</v>
      </c>
      <c r="AB4634" s="89"/>
      <c r="AC4634" s="227" t="str" cm="1">
        <f t="array" ref="AC4634">IF(D4634=0,"Blank",_xlfn.IFS('3 Model Input'!E$61=1,(V4634*G4634)/T4634,'3 Model Input'!E$61=2,(W4634*G4634)/T4634,'3 Model Input'!E$61=3,(X4634*G4634)/T4634,'3 Model Input'!E$61=4,(Y4634*G4634)/T4634,'3 Model Input'!E$61=5,(Z4634*G4634)/T4634, ISTEXT('3 Model Input'!E$61),"Missing",'3 Model Input'!E$61=6,(AA4634*G4634)/T4634))</f>
        <v>Blank</v>
      </c>
      <c r="AD4634" s="202" t="str">
        <f t="shared" si="747"/>
        <v>Blank</v>
      </c>
      <c r="AE4634" s="202" t="str">
        <f t="shared" si="748"/>
        <v>Blank</v>
      </c>
      <c r="AF4634" s="217" t="str">
        <f t="shared" si="749"/>
        <v>Blank</v>
      </c>
      <c r="AG4634" s="9" t="str" cm="1">
        <f t="array" ref="AG4634">_xlfn.IFS(ISNUMBER(AC4634), "", ISNUMBER(SEARCH("Blank", AC4634)), "", ISERROR(AC4634), "Bad input on tab 3")</f>
        <v/>
      </c>
    </row>
    <row r="4635" spans="2:33" ht="15" customHeight="1" x14ac:dyDescent="0.75">
      <c r="B4635" s="205" t="str">
        <f>'5 Driver Data'!B4635</f>
        <v>4627</v>
      </c>
      <c r="C4635" s="193">
        <f>'5 Driver Data'!C4635</f>
        <v>0</v>
      </c>
      <c r="D4635" s="192">
        <f>'5 Driver Data'!D4635</f>
        <v>0</v>
      </c>
      <c r="E4635" s="191">
        <f>'5 Driver Data'!E4635</f>
        <v>0</v>
      </c>
      <c r="F4635" s="191">
        <f>'5 Driver Data'!F4635</f>
        <v>0</v>
      </c>
      <c r="G4635" s="191">
        <f>'5 Driver Data'!G4635</f>
        <v>0</v>
      </c>
      <c r="H4635" s="191">
        <f>'5 Driver Data'!H4635</f>
        <v>0</v>
      </c>
      <c r="I4635" s="191">
        <f>'5 Driver Data'!I4635</f>
        <v>0</v>
      </c>
      <c r="J4635" s="191">
        <f>'5 Driver Data'!J4635</f>
        <v>0</v>
      </c>
      <c r="K4635" s="206">
        <f>'5 Driver Data'!K4635</f>
        <v>0</v>
      </c>
      <c r="L4635" s="1"/>
      <c r="M4635" s="216" t="str">
        <f>IF(D4635=0,"Blank",'3 Model Input'!E$44*'3 Model Input'!E$45)</f>
        <v>Blank</v>
      </c>
      <c r="N4635" s="197" t="str">
        <f t="shared" si="740"/>
        <v>Blank</v>
      </c>
      <c r="O4635" s="197" t="str">
        <f>IF(D4635=0,"Blank",'3 Model Input'!E$49*(1-'3 Model Input'!E$51))</f>
        <v>Blank</v>
      </c>
      <c r="P4635" s="197" t="str">
        <f t="shared" si="741"/>
        <v>Blank</v>
      </c>
      <c r="Q4635" s="197" t="str">
        <f>IF(D4635=0,"Blank",IF(D4635="BEV",E4635*(1-'3 Model Input'!E$54), E4635))</f>
        <v>Blank</v>
      </c>
      <c r="R4635" s="198" t="str">
        <f>IF(D4635=0,"Blank",IF(D4635="PHEV",F4635/G4635,F4635*(1-'3 Model Input'!E$54)/G4635))</f>
        <v>Blank</v>
      </c>
      <c r="S4635" s="198" t="str">
        <f>IF(D4635=0,"Blank",IF(D4635="PHEV",MIN(M4635,E4635),MIN(M4635,(E4635*(1-'3 Model Input'!E$54)))))</f>
        <v>Blank</v>
      </c>
      <c r="T4635" s="217" t="str">
        <f t="shared" si="742"/>
        <v>Blank</v>
      </c>
      <c r="U4635" s="89"/>
      <c r="V4635" s="216" t="str">
        <f>IF(D4635=0,"Blank",P4635*'3 Model Input'!E$50)</f>
        <v>Blank</v>
      </c>
      <c r="W4635" s="197" t="str">
        <f t="shared" si="743"/>
        <v>Blank</v>
      </c>
      <c r="X4635" s="197" t="str">
        <f t="shared" si="744"/>
        <v>Blank</v>
      </c>
      <c r="Y4635" s="197" t="str">
        <f t="shared" si="745"/>
        <v>Blank</v>
      </c>
      <c r="Z4635" s="197" t="str">
        <f t="shared" si="746"/>
        <v>Blank</v>
      </c>
      <c r="AA4635" s="223" t="str" cm="1">
        <f t="array" ref="AA4635">_xlfn.IFS(ISTEXT('3 Model Input'!F$70),"Missing",ISTEXT('3 Model Input'!I$70),"Missing",ISNUMBER('3 Model Input'!K$70),'3 Model Input'!K$70*P4635)</f>
        <v>Missing</v>
      </c>
      <c r="AB4635" s="89"/>
      <c r="AC4635" s="227" t="str" cm="1">
        <f t="array" ref="AC4635">IF(D4635=0,"Blank",_xlfn.IFS('3 Model Input'!E$61=1,(V4635*G4635)/T4635,'3 Model Input'!E$61=2,(W4635*G4635)/T4635,'3 Model Input'!E$61=3,(X4635*G4635)/T4635,'3 Model Input'!E$61=4,(Y4635*G4635)/T4635,'3 Model Input'!E$61=5,(Z4635*G4635)/T4635, ISTEXT('3 Model Input'!E$61),"Missing",'3 Model Input'!E$61=6,(AA4635*G4635)/T4635))</f>
        <v>Blank</v>
      </c>
      <c r="AD4635" s="202" t="str">
        <f t="shared" si="747"/>
        <v>Blank</v>
      </c>
      <c r="AE4635" s="202" t="str">
        <f t="shared" si="748"/>
        <v>Blank</v>
      </c>
      <c r="AF4635" s="217" t="str">
        <f t="shared" si="749"/>
        <v>Blank</v>
      </c>
      <c r="AG4635" s="9" t="str" cm="1">
        <f t="array" ref="AG4635">_xlfn.IFS(ISNUMBER(AC4635), "", ISNUMBER(SEARCH("Blank", AC4635)), "", ISERROR(AC4635), "Bad input on tab 3")</f>
        <v/>
      </c>
    </row>
    <row r="4636" spans="2:33" ht="15" customHeight="1" x14ac:dyDescent="0.75">
      <c r="B4636" s="205" t="str">
        <f>'5 Driver Data'!B4636</f>
        <v>4628</v>
      </c>
      <c r="C4636" s="193">
        <f>'5 Driver Data'!C4636</f>
        <v>0</v>
      </c>
      <c r="D4636" s="192">
        <f>'5 Driver Data'!D4636</f>
        <v>0</v>
      </c>
      <c r="E4636" s="191">
        <f>'5 Driver Data'!E4636</f>
        <v>0</v>
      </c>
      <c r="F4636" s="191">
        <f>'5 Driver Data'!F4636</f>
        <v>0</v>
      </c>
      <c r="G4636" s="191">
        <f>'5 Driver Data'!G4636</f>
        <v>0</v>
      </c>
      <c r="H4636" s="191">
        <f>'5 Driver Data'!H4636</f>
        <v>0</v>
      </c>
      <c r="I4636" s="191">
        <f>'5 Driver Data'!I4636</f>
        <v>0</v>
      </c>
      <c r="J4636" s="191">
        <f>'5 Driver Data'!J4636</f>
        <v>0</v>
      </c>
      <c r="K4636" s="206">
        <f>'5 Driver Data'!K4636</f>
        <v>0</v>
      </c>
      <c r="L4636" s="1"/>
      <c r="M4636" s="216" t="str">
        <f>IF(D4636=0,"Blank",'3 Model Input'!E$44*'3 Model Input'!E$45)</f>
        <v>Blank</v>
      </c>
      <c r="N4636" s="197" t="str">
        <f t="shared" si="740"/>
        <v>Blank</v>
      </c>
      <c r="O4636" s="197" t="str">
        <f>IF(D4636=0,"Blank",'3 Model Input'!E$49*(1-'3 Model Input'!E$51))</f>
        <v>Blank</v>
      </c>
      <c r="P4636" s="197" t="str">
        <f t="shared" si="741"/>
        <v>Blank</v>
      </c>
      <c r="Q4636" s="197" t="str">
        <f>IF(D4636=0,"Blank",IF(D4636="BEV",E4636*(1-'3 Model Input'!E$54), E4636))</f>
        <v>Blank</v>
      </c>
      <c r="R4636" s="198" t="str">
        <f>IF(D4636=0,"Blank",IF(D4636="PHEV",F4636/G4636,F4636*(1-'3 Model Input'!E$54)/G4636))</f>
        <v>Blank</v>
      </c>
      <c r="S4636" s="198" t="str">
        <f>IF(D4636=0,"Blank",IF(D4636="PHEV",MIN(M4636,E4636),MIN(M4636,(E4636*(1-'3 Model Input'!E$54)))))</f>
        <v>Blank</v>
      </c>
      <c r="T4636" s="217" t="str">
        <f t="shared" si="742"/>
        <v>Blank</v>
      </c>
      <c r="U4636" s="89"/>
      <c r="V4636" s="216" t="str">
        <f>IF(D4636=0,"Blank",P4636*'3 Model Input'!E$50)</f>
        <v>Blank</v>
      </c>
      <c r="W4636" s="197" t="str">
        <f t="shared" si="743"/>
        <v>Blank</v>
      </c>
      <c r="X4636" s="197" t="str">
        <f t="shared" si="744"/>
        <v>Blank</v>
      </c>
      <c r="Y4636" s="197" t="str">
        <f t="shared" si="745"/>
        <v>Blank</v>
      </c>
      <c r="Z4636" s="197" t="str">
        <f t="shared" si="746"/>
        <v>Blank</v>
      </c>
      <c r="AA4636" s="223" t="str" cm="1">
        <f t="array" ref="AA4636">_xlfn.IFS(ISTEXT('3 Model Input'!F$70),"Missing",ISTEXT('3 Model Input'!I$70),"Missing",ISNUMBER('3 Model Input'!K$70),'3 Model Input'!K$70*P4636)</f>
        <v>Missing</v>
      </c>
      <c r="AB4636" s="89"/>
      <c r="AC4636" s="227" t="str" cm="1">
        <f t="array" ref="AC4636">IF(D4636=0,"Blank",_xlfn.IFS('3 Model Input'!E$61=1,(V4636*G4636)/T4636,'3 Model Input'!E$61=2,(W4636*G4636)/T4636,'3 Model Input'!E$61=3,(X4636*G4636)/T4636,'3 Model Input'!E$61=4,(Y4636*G4636)/T4636,'3 Model Input'!E$61=5,(Z4636*G4636)/T4636, ISTEXT('3 Model Input'!E$61),"Missing",'3 Model Input'!E$61=6,(AA4636*G4636)/T4636))</f>
        <v>Blank</v>
      </c>
      <c r="AD4636" s="202" t="str">
        <f t="shared" si="747"/>
        <v>Blank</v>
      </c>
      <c r="AE4636" s="202" t="str">
        <f t="shared" si="748"/>
        <v>Blank</v>
      </c>
      <c r="AF4636" s="217" t="str">
        <f t="shared" si="749"/>
        <v>Blank</v>
      </c>
      <c r="AG4636" s="9" t="str" cm="1">
        <f t="array" ref="AG4636">_xlfn.IFS(ISNUMBER(AC4636), "", ISNUMBER(SEARCH("Blank", AC4636)), "", ISERROR(AC4636), "Bad input on tab 3")</f>
        <v/>
      </c>
    </row>
    <row r="4637" spans="2:33" ht="15" customHeight="1" x14ac:dyDescent="0.75">
      <c r="B4637" s="205" t="str">
        <f>'5 Driver Data'!B4637</f>
        <v>4629</v>
      </c>
      <c r="C4637" s="193">
        <f>'5 Driver Data'!C4637</f>
        <v>0</v>
      </c>
      <c r="D4637" s="192">
        <f>'5 Driver Data'!D4637</f>
        <v>0</v>
      </c>
      <c r="E4637" s="191">
        <f>'5 Driver Data'!E4637</f>
        <v>0</v>
      </c>
      <c r="F4637" s="191">
        <f>'5 Driver Data'!F4637</f>
        <v>0</v>
      </c>
      <c r="G4637" s="191">
        <f>'5 Driver Data'!G4637</f>
        <v>0</v>
      </c>
      <c r="H4637" s="191">
        <f>'5 Driver Data'!H4637</f>
        <v>0</v>
      </c>
      <c r="I4637" s="191">
        <f>'5 Driver Data'!I4637</f>
        <v>0</v>
      </c>
      <c r="J4637" s="191">
        <f>'5 Driver Data'!J4637</f>
        <v>0</v>
      </c>
      <c r="K4637" s="206">
        <f>'5 Driver Data'!K4637</f>
        <v>0</v>
      </c>
      <c r="L4637" s="1"/>
      <c r="M4637" s="216" t="str">
        <f>IF(D4637=0,"Blank",'3 Model Input'!E$44*'3 Model Input'!E$45)</f>
        <v>Blank</v>
      </c>
      <c r="N4637" s="197" t="str">
        <f t="shared" si="740"/>
        <v>Blank</v>
      </c>
      <c r="O4637" s="197" t="str">
        <f>IF(D4637=0,"Blank",'3 Model Input'!E$49*(1-'3 Model Input'!E$51))</f>
        <v>Blank</v>
      </c>
      <c r="P4637" s="197" t="str">
        <f t="shared" si="741"/>
        <v>Blank</v>
      </c>
      <c r="Q4637" s="197" t="str">
        <f>IF(D4637=0,"Blank",IF(D4637="BEV",E4637*(1-'3 Model Input'!E$54), E4637))</f>
        <v>Blank</v>
      </c>
      <c r="R4637" s="198" t="str">
        <f>IF(D4637=0,"Blank",IF(D4637="PHEV",F4637/G4637,F4637*(1-'3 Model Input'!E$54)/G4637))</f>
        <v>Blank</v>
      </c>
      <c r="S4637" s="198" t="str">
        <f>IF(D4637=0,"Blank",IF(D4637="PHEV",MIN(M4637,E4637),MIN(M4637,(E4637*(1-'3 Model Input'!E$54)))))</f>
        <v>Blank</v>
      </c>
      <c r="T4637" s="217" t="str">
        <f t="shared" si="742"/>
        <v>Blank</v>
      </c>
      <c r="U4637" s="89"/>
      <c r="V4637" s="216" t="str">
        <f>IF(D4637=0,"Blank",P4637*'3 Model Input'!E$50)</f>
        <v>Blank</v>
      </c>
      <c r="W4637" s="197" t="str">
        <f t="shared" si="743"/>
        <v>Blank</v>
      </c>
      <c r="X4637" s="197" t="str">
        <f t="shared" si="744"/>
        <v>Blank</v>
      </c>
      <c r="Y4637" s="197" t="str">
        <f t="shared" si="745"/>
        <v>Blank</v>
      </c>
      <c r="Z4637" s="197" t="str">
        <f t="shared" si="746"/>
        <v>Blank</v>
      </c>
      <c r="AA4637" s="223" t="str" cm="1">
        <f t="array" ref="AA4637">_xlfn.IFS(ISTEXT('3 Model Input'!F$70),"Missing",ISTEXT('3 Model Input'!I$70),"Missing",ISNUMBER('3 Model Input'!K$70),'3 Model Input'!K$70*P4637)</f>
        <v>Missing</v>
      </c>
      <c r="AB4637" s="89"/>
      <c r="AC4637" s="227" t="str" cm="1">
        <f t="array" ref="AC4637">IF(D4637=0,"Blank",_xlfn.IFS('3 Model Input'!E$61=1,(V4637*G4637)/T4637,'3 Model Input'!E$61=2,(W4637*G4637)/T4637,'3 Model Input'!E$61=3,(X4637*G4637)/T4637,'3 Model Input'!E$61=4,(Y4637*G4637)/T4637,'3 Model Input'!E$61=5,(Z4637*G4637)/T4637, ISTEXT('3 Model Input'!E$61),"Missing",'3 Model Input'!E$61=6,(AA4637*G4637)/T4637))</f>
        <v>Blank</v>
      </c>
      <c r="AD4637" s="202" t="str">
        <f t="shared" si="747"/>
        <v>Blank</v>
      </c>
      <c r="AE4637" s="202" t="str">
        <f t="shared" si="748"/>
        <v>Blank</v>
      </c>
      <c r="AF4637" s="217" t="str">
        <f t="shared" si="749"/>
        <v>Blank</v>
      </c>
      <c r="AG4637" s="9" t="str" cm="1">
        <f t="array" ref="AG4637">_xlfn.IFS(ISNUMBER(AC4637), "", ISNUMBER(SEARCH("Blank", AC4637)), "", ISERROR(AC4637), "Bad input on tab 3")</f>
        <v/>
      </c>
    </row>
    <row r="4638" spans="2:33" ht="15" customHeight="1" x14ac:dyDescent="0.75">
      <c r="B4638" s="205" t="str">
        <f>'5 Driver Data'!B4638</f>
        <v>4630</v>
      </c>
      <c r="C4638" s="193">
        <f>'5 Driver Data'!C4638</f>
        <v>0</v>
      </c>
      <c r="D4638" s="192">
        <f>'5 Driver Data'!D4638</f>
        <v>0</v>
      </c>
      <c r="E4638" s="191">
        <f>'5 Driver Data'!E4638</f>
        <v>0</v>
      </c>
      <c r="F4638" s="191">
        <f>'5 Driver Data'!F4638</f>
        <v>0</v>
      </c>
      <c r="G4638" s="191">
        <f>'5 Driver Data'!G4638</f>
        <v>0</v>
      </c>
      <c r="H4638" s="191">
        <f>'5 Driver Data'!H4638</f>
        <v>0</v>
      </c>
      <c r="I4638" s="191">
        <f>'5 Driver Data'!I4638</f>
        <v>0</v>
      </c>
      <c r="J4638" s="191">
        <f>'5 Driver Data'!J4638</f>
        <v>0</v>
      </c>
      <c r="K4638" s="206">
        <f>'5 Driver Data'!K4638</f>
        <v>0</v>
      </c>
      <c r="L4638" s="1"/>
      <c r="M4638" s="216" t="str">
        <f>IF(D4638=0,"Blank",'3 Model Input'!E$44*'3 Model Input'!E$45)</f>
        <v>Blank</v>
      </c>
      <c r="N4638" s="197" t="str">
        <f t="shared" si="740"/>
        <v>Blank</v>
      </c>
      <c r="O4638" s="197" t="str">
        <f>IF(D4638=0,"Blank",'3 Model Input'!E$49*(1-'3 Model Input'!E$51))</f>
        <v>Blank</v>
      </c>
      <c r="P4638" s="197" t="str">
        <f t="shared" si="741"/>
        <v>Blank</v>
      </c>
      <c r="Q4638" s="197" t="str">
        <f>IF(D4638=0,"Blank",IF(D4638="BEV",E4638*(1-'3 Model Input'!E$54), E4638))</f>
        <v>Blank</v>
      </c>
      <c r="R4638" s="198" t="str">
        <f>IF(D4638=0,"Blank",IF(D4638="PHEV",F4638/G4638,F4638*(1-'3 Model Input'!E$54)/G4638))</f>
        <v>Blank</v>
      </c>
      <c r="S4638" s="198" t="str">
        <f>IF(D4638=0,"Blank",IF(D4638="PHEV",MIN(M4638,E4638),MIN(M4638,(E4638*(1-'3 Model Input'!E$54)))))</f>
        <v>Blank</v>
      </c>
      <c r="T4638" s="217" t="str">
        <f t="shared" si="742"/>
        <v>Blank</v>
      </c>
      <c r="U4638" s="89"/>
      <c r="V4638" s="216" t="str">
        <f>IF(D4638=0,"Blank",P4638*'3 Model Input'!E$50)</f>
        <v>Blank</v>
      </c>
      <c r="W4638" s="197" t="str">
        <f t="shared" si="743"/>
        <v>Blank</v>
      </c>
      <c r="X4638" s="197" t="str">
        <f t="shared" si="744"/>
        <v>Blank</v>
      </c>
      <c r="Y4638" s="197" t="str">
        <f t="shared" si="745"/>
        <v>Blank</v>
      </c>
      <c r="Z4638" s="197" t="str">
        <f t="shared" si="746"/>
        <v>Blank</v>
      </c>
      <c r="AA4638" s="223" t="str" cm="1">
        <f t="array" ref="AA4638">_xlfn.IFS(ISTEXT('3 Model Input'!F$70),"Missing",ISTEXT('3 Model Input'!I$70),"Missing",ISNUMBER('3 Model Input'!K$70),'3 Model Input'!K$70*P4638)</f>
        <v>Missing</v>
      </c>
      <c r="AB4638" s="89"/>
      <c r="AC4638" s="227" t="str" cm="1">
        <f t="array" ref="AC4638">IF(D4638=0,"Blank",_xlfn.IFS('3 Model Input'!E$61=1,(V4638*G4638)/T4638,'3 Model Input'!E$61=2,(W4638*G4638)/T4638,'3 Model Input'!E$61=3,(X4638*G4638)/T4638,'3 Model Input'!E$61=4,(Y4638*G4638)/T4638,'3 Model Input'!E$61=5,(Z4638*G4638)/T4638, ISTEXT('3 Model Input'!E$61),"Missing",'3 Model Input'!E$61=6,(AA4638*G4638)/T4638))</f>
        <v>Blank</v>
      </c>
      <c r="AD4638" s="202" t="str">
        <f t="shared" si="747"/>
        <v>Blank</v>
      </c>
      <c r="AE4638" s="202" t="str">
        <f t="shared" si="748"/>
        <v>Blank</v>
      </c>
      <c r="AF4638" s="217" t="str">
        <f t="shared" si="749"/>
        <v>Blank</v>
      </c>
      <c r="AG4638" s="9" t="str" cm="1">
        <f t="array" ref="AG4638">_xlfn.IFS(ISNUMBER(AC4638), "", ISNUMBER(SEARCH("Blank", AC4638)), "", ISERROR(AC4638), "Bad input on tab 3")</f>
        <v/>
      </c>
    </row>
    <row r="4639" spans="2:33" ht="15" customHeight="1" x14ac:dyDescent="0.75">
      <c r="B4639" s="205" t="str">
        <f>'5 Driver Data'!B4639</f>
        <v>4631</v>
      </c>
      <c r="C4639" s="193">
        <f>'5 Driver Data'!C4639</f>
        <v>0</v>
      </c>
      <c r="D4639" s="192">
        <f>'5 Driver Data'!D4639</f>
        <v>0</v>
      </c>
      <c r="E4639" s="191">
        <f>'5 Driver Data'!E4639</f>
        <v>0</v>
      </c>
      <c r="F4639" s="191">
        <f>'5 Driver Data'!F4639</f>
        <v>0</v>
      </c>
      <c r="G4639" s="191">
        <f>'5 Driver Data'!G4639</f>
        <v>0</v>
      </c>
      <c r="H4639" s="191">
        <f>'5 Driver Data'!H4639</f>
        <v>0</v>
      </c>
      <c r="I4639" s="191">
        <f>'5 Driver Data'!I4639</f>
        <v>0</v>
      </c>
      <c r="J4639" s="191">
        <f>'5 Driver Data'!J4639</f>
        <v>0</v>
      </c>
      <c r="K4639" s="206">
        <f>'5 Driver Data'!K4639</f>
        <v>0</v>
      </c>
      <c r="L4639" s="1"/>
      <c r="M4639" s="216" t="str">
        <f>IF(D4639=0,"Blank",'3 Model Input'!E$44*'3 Model Input'!E$45)</f>
        <v>Blank</v>
      </c>
      <c r="N4639" s="197" t="str">
        <f t="shared" si="740"/>
        <v>Blank</v>
      </c>
      <c r="O4639" s="197" t="str">
        <f>IF(D4639=0,"Blank",'3 Model Input'!E$49*(1-'3 Model Input'!E$51))</f>
        <v>Blank</v>
      </c>
      <c r="P4639" s="197" t="str">
        <f t="shared" si="741"/>
        <v>Blank</v>
      </c>
      <c r="Q4639" s="197" t="str">
        <f>IF(D4639=0,"Blank",IF(D4639="BEV",E4639*(1-'3 Model Input'!E$54), E4639))</f>
        <v>Blank</v>
      </c>
      <c r="R4639" s="198" t="str">
        <f>IF(D4639=0,"Blank",IF(D4639="PHEV",F4639/G4639,F4639*(1-'3 Model Input'!E$54)/G4639))</f>
        <v>Blank</v>
      </c>
      <c r="S4639" s="198" t="str">
        <f>IF(D4639=0,"Blank",IF(D4639="PHEV",MIN(M4639,E4639),MIN(M4639,(E4639*(1-'3 Model Input'!E$54)))))</f>
        <v>Blank</v>
      </c>
      <c r="T4639" s="217" t="str">
        <f t="shared" si="742"/>
        <v>Blank</v>
      </c>
      <c r="U4639" s="89"/>
      <c r="V4639" s="216" t="str">
        <f>IF(D4639=0,"Blank",P4639*'3 Model Input'!E$50)</f>
        <v>Blank</v>
      </c>
      <c r="W4639" s="197" t="str">
        <f t="shared" si="743"/>
        <v>Blank</v>
      </c>
      <c r="X4639" s="197" t="str">
        <f t="shared" si="744"/>
        <v>Blank</v>
      </c>
      <c r="Y4639" s="197" t="str">
        <f t="shared" si="745"/>
        <v>Blank</v>
      </c>
      <c r="Z4639" s="197" t="str">
        <f t="shared" si="746"/>
        <v>Blank</v>
      </c>
      <c r="AA4639" s="223" t="str" cm="1">
        <f t="array" ref="AA4639">_xlfn.IFS(ISTEXT('3 Model Input'!F$70),"Missing",ISTEXT('3 Model Input'!I$70),"Missing",ISNUMBER('3 Model Input'!K$70),'3 Model Input'!K$70*P4639)</f>
        <v>Missing</v>
      </c>
      <c r="AB4639" s="89"/>
      <c r="AC4639" s="227" t="str" cm="1">
        <f t="array" ref="AC4639">IF(D4639=0,"Blank",_xlfn.IFS('3 Model Input'!E$61=1,(V4639*G4639)/T4639,'3 Model Input'!E$61=2,(W4639*G4639)/T4639,'3 Model Input'!E$61=3,(X4639*G4639)/T4639,'3 Model Input'!E$61=4,(Y4639*G4639)/T4639,'3 Model Input'!E$61=5,(Z4639*G4639)/T4639, ISTEXT('3 Model Input'!E$61),"Missing",'3 Model Input'!E$61=6,(AA4639*G4639)/T4639))</f>
        <v>Blank</v>
      </c>
      <c r="AD4639" s="202" t="str">
        <f t="shared" si="747"/>
        <v>Blank</v>
      </c>
      <c r="AE4639" s="202" t="str">
        <f t="shared" si="748"/>
        <v>Blank</v>
      </c>
      <c r="AF4639" s="217" t="str">
        <f t="shared" si="749"/>
        <v>Blank</v>
      </c>
      <c r="AG4639" s="9" t="str" cm="1">
        <f t="array" ref="AG4639">_xlfn.IFS(ISNUMBER(AC4639), "", ISNUMBER(SEARCH("Blank", AC4639)), "", ISERROR(AC4639), "Bad input on tab 3")</f>
        <v/>
      </c>
    </row>
    <row r="4640" spans="2:33" ht="15" customHeight="1" x14ac:dyDescent="0.75">
      <c r="B4640" s="205" t="str">
        <f>'5 Driver Data'!B4640</f>
        <v>4632</v>
      </c>
      <c r="C4640" s="193">
        <f>'5 Driver Data'!C4640</f>
        <v>0</v>
      </c>
      <c r="D4640" s="192">
        <f>'5 Driver Data'!D4640</f>
        <v>0</v>
      </c>
      <c r="E4640" s="191">
        <f>'5 Driver Data'!E4640</f>
        <v>0</v>
      </c>
      <c r="F4640" s="191">
        <f>'5 Driver Data'!F4640</f>
        <v>0</v>
      </c>
      <c r="G4640" s="191">
        <f>'5 Driver Data'!G4640</f>
        <v>0</v>
      </c>
      <c r="H4640" s="191">
        <f>'5 Driver Data'!H4640</f>
        <v>0</v>
      </c>
      <c r="I4640" s="191">
        <f>'5 Driver Data'!I4640</f>
        <v>0</v>
      </c>
      <c r="J4640" s="191">
        <f>'5 Driver Data'!J4640</f>
        <v>0</v>
      </c>
      <c r="K4640" s="206">
        <f>'5 Driver Data'!K4640</f>
        <v>0</v>
      </c>
      <c r="L4640" s="1"/>
      <c r="M4640" s="216" t="str">
        <f>IF(D4640=0,"Blank",'3 Model Input'!E$44*'3 Model Input'!E$45)</f>
        <v>Blank</v>
      </c>
      <c r="N4640" s="197" t="str">
        <f t="shared" si="740"/>
        <v>Blank</v>
      </c>
      <c r="O4640" s="197" t="str">
        <f>IF(D4640=0,"Blank",'3 Model Input'!E$49*(1-'3 Model Input'!E$51))</f>
        <v>Blank</v>
      </c>
      <c r="P4640" s="197" t="str">
        <f t="shared" si="741"/>
        <v>Blank</v>
      </c>
      <c r="Q4640" s="197" t="str">
        <f>IF(D4640=0,"Blank",IF(D4640="BEV",E4640*(1-'3 Model Input'!E$54), E4640))</f>
        <v>Blank</v>
      </c>
      <c r="R4640" s="198" t="str">
        <f>IF(D4640=0,"Blank",IF(D4640="PHEV",F4640/G4640,F4640*(1-'3 Model Input'!E$54)/G4640))</f>
        <v>Blank</v>
      </c>
      <c r="S4640" s="198" t="str">
        <f>IF(D4640=0,"Blank",IF(D4640="PHEV",MIN(M4640,E4640),MIN(M4640,(E4640*(1-'3 Model Input'!E$54)))))</f>
        <v>Blank</v>
      </c>
      <c r="T4640" s="217" t="str">
        <f t="shared" si="742"/>
        <v>Blank</v>
      </c>
      <c r="U4640" s="89"/>
      <c r="V4640" s="216" t="str">
        <f>IF(D4640=0,"Blank",P4640*'3 Model Input'!E$50)</f>
        <v>Blank</v>
      </c>
      <c r="W4640" s="197" t="str">
        <f t="shared" si="743"/>
        <v>Blank</v>
      </c>
      <c r="X4640" s="197" t="str">
        <f t="shared" si="744"/>
        <v>Blank</v>
      </c>
      <c r="Y4640" s="197" t="str">
        <f t="shared" si="745"/>
        <v>Blank</v>
      </c>
      <c r="Z4640" s="197" t="str">
        <f t="shared" si="746"/>
        <v>Blank</v>
      </c>
      <c r="AA4640" s="223" t="str" cm="1">
        <f t="array" ref="AA4640">_xlfn.IFS(ISTEXT('3 Model Input'!F$70),"Missing",ISTEXT('3 Model Input'!I$70),"Missing",ISNUMBER('3 Model Input'!K$70),'3 Model Input'!K$70*P4640)</f>
        <v>Missing</v>
      </c>
      <c r="AB4640" s="89"/>
      <c r="AC4640" s="227" t="str" cm="1">
        <f t="array" ref="AC4640">IF(D4640=0,"Blank",_xlfn.IFS('3 Model Input'!E$61=1,(V4640*G4640)/T4640,'3 Model Input'!E$61=2,(W4640*G4640)/T4640,'3 Model Input'!E$61=3,(X4640*G4640)/T4640,'3 Model Input'!E$61=4,(Y4640*G4640)/T4640,'3 Model Input'!E$61=5,(Z4640*G4640)/T4640, ISTEXT('3 Model Input'!E$61),"Missing",'3 Model Input'!E$61=6,(AA4640*G4640)/T4640))</f>
        <v>Blank</v>
      </c>
      <c r="AD4640" s="202" t="str">
        <f t="shared" si="747"/>
        <v>Blank</v>
      </c>
      <c r="AE4640" s="202" t="str">
        <f t="shared" si="748"/>
        <v>Blank</v>
      </c>
      <c r="AF4640" s="217" t="str">
        <f t="shared" si="749"/>
        <v>Blank</v>
      </c>
      <c r="AG4640" s="9" t="str" cm="1">
        <f t="array" ref="AG4640">_xlfn.IFS(ISNUMBER(AC4640), "", ISNUMBER(SEARCH("Blank", AC4640)), "", ISERROR(AC4640), "Bad input on tab 3")</f>
        <v/>
      </c>
    </row>
    <row r="4641" spans="2:33" ht="15" customHeight="1" x14ac:dyDescent="0.75">
      <c r="B4641" s="205" t="str">
        <f>'5 Driver Data'!B4641</f>
        <v>4633</v>
      </c>
      <c r="C4641" s="193">
        <f>'5 Driver Data'!C4641</f>
        <v>0</v>
      </c>
      <c r="D4641" s="192">
        <f>'5 Driver Data'!D4641</f>
        <v>0</v>
      </c>
      <c r="E4641" s="191">
        <f>'5 Driver Data'!E4641</f>
        <v>0</v>
      </c>
      <c r="F4641" s="191">
        <f>'5 Driver Data'!F4641</f>
        <v>0</v>
      </c>
      <c r="G4641" s="191">
        <f>'5 Driver Data'!G4641</f>
        <v>0</v>
      </c>
      <c r="H4641" s="191">
        <f>'5 Driver Data'!H4641</f>
        <v>0</v>
      </c>
      <c r="I4641" s="191">
        <f>'5 Driver Data'!I4641</f>
        <v>0</v>
      </c>
      <c r="J4641" s="191">
        <f>'5 Driver Data'!J4641</f>
        <v>0</v>
      </c>
      <c r="K4641" s="206">
        <f>'5 Driver Data'!K4641</f>
        <v>0</v>
      </c>
      <c r="L4641" s="1"/>
      <c r="M4641" s="216" t="str">
        <f>IF(D4641=0,"Blank",'3 Model Input'!E$44*'3 Model Input'!E$45)</f>
        <v>Blank</v>
      </c>
      <c r="N4641" s="197" t="str">
        <f t="shared" si="740"/>
        <v>Blank</v>
      </c>
      <c r="O4641" s="197" t="str">
        <f>IF(D4641=0,"Blank",'3 Model Input'!E$49*(1-'3 Model Input'!E$51))</f>
        <v>Blank</v>
      </c>
      <c r="P4641" s="197" t="str">
        <f t="shared" si="741"/>
        <v>Blank</v>
      </c>
      <c r="Q4641" s="197" t="str">
        <f>IF(D4641=0,"Blank",IF(D4641="BEV",E4641*(1-'3 Model Input'!E$54), E4641))</f>
        <v>Blank</v>
      </c>
      <c r="R4641" s="198" t="str">
        <f>IF(D4641=0,"Blank",IF(D4641="PHEV",F4641/G4641,F4641*(1-'3 Model Input'!E$54)/G4641))</f>
        <v>Blank</v>
      </c>
      <c r="S4641" s="198" t="str">
        <f>IF(D4641=0,"Blank",IF(D4641="PHEV",MIN(M4641,E4641),MIN(M4641,(E4641*(1-'3 Model Input'!E$54)))))</f>
        <v>Blank</v>
      </c>
      <c r="T4641" s="217" t="str">
        <f t="shared" si="742"/>
        <v>Blank</v>
      </c>
      <c r="U4641" s="89"/>
      <c r="V4641" s="216" t="str">
        <f>IF(D4641=0,"Blank",P4641*'3 Model Input'!E$50)</f>
        <v>Blank</v>
      </c>
      <c r="W4641" s="197" t="str">
        <f t="shared" si="743"/>
        <v>Blank</v>
      </c>
      <c r="X4641" s="197" t="str">
        <f t="shared" si="744"/>
        <v>Blank</v>
      </c>
      <c r="Y4641" s="197" t="str">
        <f t="shared" si="745"/>
        <v>Blank</v>
      </c>
      <c r="Z4641" s="197" t="str">
        <f t="shared" si="746"/>
        <v>Blank</v>
      </c>
      <c r="AA4641" s="223" t="str" cm="1">
        <f t="array" ref="AA4641">_xlfn.IFS(ISTEXT('3 Model Input'!F$70),"Missing",ISTEXT('3 Model Input'!I$70),"Missing",ISNUMBER('3 Model Input'!K$70),'3 Model Input'!K$70*P4641)</f>
        <v>Missing</v>
      </c>
      <c r="AB4641" s="89"/>
      <c r="AC4641" s="227" t="str" cm="1">
        <f t="array" ref="AC4641">IF(D4641=0,"Blank",_xlfn.IFS('3 Model Input'!E$61=1,(V4641*G4641)/T4641,'3 Model Input'!E$61=2,(W4641*G4641)/T4641,'3 Model Input'!E$61=3,(X4641*G4641)/T4641,'3 Model Input'!E$61=4,(Y4641*G4641)/T4641,'3 Model Input'!E$61=5,(Z4641*G4641)/T4641, ISTEXT('3 Model Input'!E$61),"Missing",'3 Model Input'!E$61=6,(AA4641*G4641)/T4641))</f>
        <v>Blank</v>
      </c>
      <c r="AD4641" s="202" t="str">
        <f t="shared" si="747"/>
        <v>Blank</v>
      </c>
      <c r="AE4641" s="202" t="str">
        <f t="shared" si="748"/>
        <v>Blank</v>
      </c>
      <c r="AF4641" s="217" t="str">
        <f t="shared" si="749"/>
        <v>Blank</v>
      </c>
      <c r="AG4641" s="9" t="str" cm="1">
        <f t="array" ref="AG4641">_xlfn.IFS(ISNUMBER(AC4641), "", ISNUMBER(SEARCH("Blank", AC4641)), "", ISERROR(AC4641), "Bad input on tab 3")</f>
        <v/>
      </c>
    </row>
    <row r="4642" spans="2:33" ht="15" customHeight="1" x14ac:dyDescent="0.75">
      <c r="B4642" s="205" t="str">
        <f>'5 Driver Data'!B4642</f>
        <v>4634</v>
      </c>
      <c r="C4642" s="193">
        <f>'5 Driver Data'!C4642</f>
        <v>0</v>
      </c>
      <c r="D4642" s="192">
        <f>'5 Driver Data'!D4642</f>
        <v>0</v>
      </c>
      <c r="E4642" s="191">
        <f>'5 Driver Data'!E4642</f>
        <v>0</v>
      </c>
      <c r="F4642" s="191">
        <f>'5 Driver Data'!F4642</f>
        <v>0</v>
      </c>
      <c r="G4642" s="191">
        <f>'5 Driver Data'!G4642</f>
        <v>0</v>
      </c>
      <c r="H4642" s="191">
        <f>'5 Driver Data'!H4642</f>
        <v>0</v>
      </c>
      <c r="I4642" s="191">
        <f>'5 Driver Data'!I4642</f>
        <v>0</v>
      </c>
      <c r="J4642" s="191">
        <f>'5 Driver Data'!J4642</f>
        <v>0</v>
      </c>
      <c r="K4642" s="206">
        <f>'5 Driver Data'!K4642</f>
        <v>0</v>
      </c>
      <c r="L4642" s="1"/>
      <c r="M4642" s="216" t="str">
        <f>IF(D4642=0,"Blank",'3 Model Input'!E$44*'3 Model Input'!E$45)</f>
        <v>Blank</v>
      </c>
      <c r="N4642" s="197" t="str">
        <f t="shared" si="740"/>
        <v>Blank</v>
      </c>
      <c r="O4642" s="197" t="str">
        <f>IF(D4642=0,"Blank",'3 Model Input'!E$49*(1-'3 Model Input'!E$51))</f>
        <v>Blank</v>
      </c>
      <c r="P4642" s="197" t="str">
        <f t="shared" si="741"/>
        <v>Blank</v>
      </c>
      <c r="Q4642" s="197" t="str">
        <f>IF(D4642=0,"Blank",IF(D4642="BEV",E4642*(1-'3 Model Input'!E$54), E4642))</f>
        <v>Blank</v>
      </c>
      <c r="R4642" s="198" t="str">
        <f>IF(D4642=0,"Blank",IF(D4642="PHEV",F4642/G4642,F4642*(1-'3 Model Input'!E$54)/G4642))</f>
        <v>Blank</v>
      </c>
      <c r="S4642" s="198" t="str">
        <f>IF(D4642=0,"Blank",IF(D4642="PHEV",MIN(M4642,E4642),MIN(M4642,(E4642*(1-'3 Model Input'!E$54)))))</f>
        <v>Blank</v>
      </c>
      <c r="T4642" s="217" t="str">
        <f t="shared" si="742"/>
        <v>Blank</v>
      </c>
      <c r="U4642" s="89"/>
      <c r="V4642" s="216" t="str">
        <f>IF(D4642=0,"Blank",P4642*'3 Model Input'!E$50)</f>
        <v>Blank</v>
      </c>
      <c r="W4642" s="197" t="str">
        <f t="shared" si="743"/>
        <v>Blank</v>
      </c>
      <c r="X4642" s="197" t="str">
        <f t="shared" si="744"/>
        <v>Blank</v>
      </c>
      <c r="Y4642" s="197" t="str">
        <f t="shared" si="745"/>
        <v>Blank</v>
      </c>
      <c r="Z4642" s="197" t="str">
        <f t="shared" si="746"/>
        <v>Blank</v>
      </c>
      <c r="AA4642" s="223" t="str" cm="1">
        <f t="array" ref="AA4642">_xlfn.IFS(ISTEXT('3 Model Input'!F$70),"Missing",ISTEXT('3 Model Input'!I$70),"Missing",ISNUMBER('3 Model Input'!K$70),'3 Model Input'!K$70*P4642)</f>
        <v>Missing</v>
      </c>
      <c r="AB4642" s="89"/>
      <c r="AC4642" s="227" t="str" cm="1">
        <f t="array" ref="AC4642">IF(D4642=0,"Blank",_xlfn.IFS('3 Model Input'!E$61=1,(V4642*G4642)/T4642,'3 Model Input'!E$61=2,(W4642*G4642)/T4642,'3 Model Input'!E$61=3,(X4642*G4642)/T4642,'3 Model Input'!E$61=4,(Y4642*G4642)/T4642,'3 Model Input'!E$61=5,(Z4642*G4642)/T4642, ISTEXT('3 Model Input'!E$61),"Missing",'3 Model Input'!E$61=6,(AA4642*G4642)/T4642))</f>
        <v>Blank</v>
      </c>
      <c r="AD4642" s="202" t="str">
        <f t="shared" si="747"/>
        <v>Blank</v>
      </c>
      <c r="AE4642" s="202" t="str">
        <f t="shared" si="748"/>
        <v>Blank</v>
      </c>
      <c r="AF4642" s="217" t="str">
        <f t="shared" si="749"/>
        <v>Blank</v>
      </c>
      <c r="AG4642" s="9" t="str" cm="1">
        <f t="array" ref="AG4642">_xlfn.IFS(ISNUMBER(AC4642), "", ISNUMBER(SEARCH("Blank", AC4642)), "", ISERROR(AC4642), "Bad input on tab 3")</f>
        <v/>
      </c>
    </row>
    <row r="4643" spans="2:33" ht="15" customHeight="1" x14ac:dyDescent="0.75">
      <c r="B4643" s="205" t="str">
        <f>'5 Driver Data'!B4643</f>
        <v>4635</v>
      </c>
      <c r="C4643" s="193">
        <f>'5 Driver Data'!C4643</f>
        <v>0</v>
      </c>
      <c r="D4643" s="192">
        <f>'5 Driver Data'!D4643</f>
        <v>0</v>
      </c>
      <c r="E4643" s="191">
        <f>'5 Driver Data'!E4643</f>
        <v>0</v>
      </c>
      <c r="F4643" s="191">
        <f>'5 Driver Data'!F4643</f>
        <v>0</v>
      </c>
      <c r="G4643" s="191">
        <f>'5 Driver Data'!G4643</f>
        <v>0</v>
      </c>
      <c r="H4643" s="191">
        <f>'5 Driver Data'!H4643</f>
        <v>0</v>
      </c>
      <c r="I4643" s="191">
        <f>'5 Driver Data'!I4643</f>
        <v>0</v>
      </c>
      <c r="J4643" s="191">
        <f>'5 Driver Data'!J4643</f>
        <v>0</v>
      </c>
      <c r="K4643" s="206">
        <f>'5 Driver Data'!K4643</f>
        <v>0</v>
      </c>
      <c r="L4643" s="1"/>
      <c r="M4643" s="216" t="str">
        <f>IF(D4643=0,"Blank",'3 Model Input'!E$44*'3 Model Input'!E$45)</f>
        <v>Blank</v>
      </c>
      <c r="N4643" s="197" t="str">
        <f t="shared" si="740"/>
        <v>Blank</v>
      </c>
      <c r="O4643" s="197" t="str">
        <f>IF(D4643=0,"Blank",'3 Model Input'!E$49*(1-'3 Model Input'!E$51))</f>
        <v>Blank</v>
      </c>
      <c r="P4643" s="197" t="str">
        <f t="shared" si="741"/>
        <v>Blank</v>
      </c>
      <c r="Q4643" s="197" t="str">
        <f>IF(D4643=0,"Blank",IF(D4643="BEV",E4643*(1-'3 Model Input'!E$54), E4643))</f>
        <v>Blank</v>
      </c>
      <c r="R4643" s="198" t="str">
        <f>IF(D4643=0,"Blank",IF(D4643="PHEV",F4643/G4643,F4643*(1-'3 Model Input'!E$54)/G4643))</f>
        <v>Blank</v>
      </c>
      <c r="S4643" s="198" t="str">
        <f>IF(D4643=0,"Blank",IF(D4643="PHEV",MIN(M4643,E4643),MIN(M4643,(E4643*(1-'3 Model Input'!E$54)))))</f>
        <v>Blank</v>
      </c>
      <c r="T4643" s="217" t="str">
        <f t="shared" si="742"/>
        <v>Blank</v>
      </c>
      <c r="U4643" s="89"/>
      <c r="V4643" s="216" t="str">
        <f>IF(D4643=0,"Blank",P4643*'3 Model Input'!E$50)</f>
        <v>Blank</v>
      </c>
      <c r="W4643" s="197" t="str">
        <f t="shared" si="743"/>
        <v>Blank</v>
      </c>
      <c r="X4643" s="197" t="str">
        <f t="shared" si="744"/>
        <v>Blank</v>
      </c>
      <c r="Y4643" s="197" t="str">
        <f t="shared" si="745"/>
        <v>Blank</v>
      </c>
      <c r="Z4643" s="197" t="str">
        <f t="shared" si="746"/>
        <v>Blank</v>
      </c>
      <c r="AA4643" s="223" t="str" cm="1">
        <f t="array" ref="AA4643">_xlfn.IFS(ISTEXT('3 Model Input'!F$70),"Missing",ISTEXT('3 Model Input'!I$70),"Missing",ISNUMBER('3 Model Input'!K$70),'3 Model Input'!K$70*P4643)</f>
        <v>Missing</v>
      </c>
      <c r="AB4643" s="89"/>
      <c r="AC4643" s="227" t="str" cm="1">
        <f t="array" ref="AC4643">IF(D4643=0,"Blank",_xlfn.IFS('3 Model Input'!E$61=1,(V4643*G4643)/T4643,'3 Model Input'!E$61=2,(W4643*G4643)/T4643,'3 Model Input'!E$61=3,(X4643*G4643)/T4643,'3 Model Input'!E$61=4,(Y4643*G4643)/T4643,'3 Model Input'!E$61=5,(Z4643*G4643)/T4643, ISTEXT('3 Model Input'!E$61),"Missing",'3 Model Input'!E$61=6,(AA4643*G4643)/T4643))</f>
        <v>Blank</v>
      </c>
      <c r="AD4643" s="202" t="str">
        <f t="shared" si="747"/>
        <v>Blank</v>
      </c>
      <c r="AE4643" s="202" t="str">
        <f t="shared" si="748"/>
        <v>Blank</v>
      </c>
      <c r="AF4643" s="217" t="str">
        <f t="shared" si="749"/>
        <v>Blank</v>
      </c>
      <c r="AG4643" s="9" t="str" cm="1">
        <f t="array" ref="AG4643">_xlfn.IFS(ISNUMBER(AC4643), "", ISNUMBER(SEARCH("Blank", AC4643)), "", ISERROR(AC4643), "Bad input on tab 3")</f>
        <v/>
      </c>
    </row>
    <row r="4644" spans="2:33" ht="15" customHeight="1" x14ac:dyDescent="0.75">
      <c r="B4644" s="205" t="str">
        <f>'5 Driver Data'!B4644</f>
        <v>4636</v>
      </c>
      <c r="C4644" s="193">
        <f>'5 Driver Data'!C4644</f>
        <v>0</v>
      </c>
      <c r="D4644" s="192">
        <f>'5 Driver Data'!D4644</f>
        <v>0</v>
      </c>
      <c r="E4644" s="191">
        <f>'5 Driver Data'!E4644</f>
        <v>0</v>
      </c>
      <c r="F4644" s="191">
        <f>'5 Driver Data'!F4644</f>
        <v>0</v>
      </c>
      <c r="G4644" s="191">
        <f>'5 Driver Data'!G4644</f>
        <v>0</v>
      </c>
      <c r="H4644" s="191">
        <f>'5 Driver Data'!H4644</f>
        <v>0</v>
      </c>
      <c r="I4644" s="191">
        <f>'5 Driver Data'!I4644</f>
        <v>0</v>
      </c>
      <c r="J4644" s="191">
        <f>'5 Driver Data'!J4644</f>
        <v>0</v>
      </c>
      <c r="K4644" s="206">
        <f>'5 Driver Data'!K4644</f>
        <v>0</v>
      </c>
      <c r="L4644" s="1"/>
      <c r="M4644" s="216" t="str">
        <f>IF(D4644=0,"Blank",'3 Model Input'!E$44*'3 Model Input'!E$45)</f>
        <v>Blank</v>
      </c>
      <c r="N4644" s="197" t="str">
        <f t="shared" si="740"/>
        <v>Blank</v>
      </c>
      <c r="O4644" s="197" t="str">
        <f>IF(D4644=0,"Blank",'3 Model Input'!E$49*(1-'3 Model Input'!E$51))</f>
        <v>Blank</v>
      </c>
      <c r="P4644" s="197" t="str">
        <f t="shared" si="741"/>
        <v>Blank</v>
      </c>
      <c r="Q4644" s="197" t="str">
        <f>IF(D4644=0,"Blank",IF(D4644="BEV",E4644*(1-'3 Model Input'!E$54), E4644))</f>
        <v>Blank</v>
      </c>
      <c r="R4644" s="198" t="str">
        <f>IF(D4644=0,"Blank",IF(D4644="PHEV",F4644/G4644,F4644*(1-'3 Model Input'!E$54)/G4644))</f>
        <v>Blank</v>
      </c>
      <c r="S4644" s="198" t="str">
        <f>IF(D4644=0,"Blank",IF(D4644="PHEV",MIN(M4644,E4644),MIN(M4644,(E4644*(1-'3 Model Input'!E$54)))))</f>
        <v>Blank</v>
      </c>
      <c r="T4644" s="217" t="str">
        <f t="shared" si="742"/>
        <v>Blank</v>
      </c>
      <c r="U4644" s="89"/>
      <c r="V4644" s="216" t="str">
        <f>IF(D4644=0,"Blank",P4644*'3 Model Input'!E$50)</f>
        <v>Blank</v>
      </c>
      <c r="W4644" s="197" t="str">
        <f t="shared" si="743"/>
        <v>Blank</v>
      </c>
      <c r="X4644" s="197" t="str">
        <f t="shared" si="744"/>
        <v>Blank</v>
      </c>
      <c r="Y4644" s="197" t="str">
        <f t="shared" si="745"/>
        <v>Blank</v>
      </c>
      <c r="Z4644" s="197" t="str">
        <f t="shared" si="746"/>
        <v>Blank</v>
      </c>
      <c r="AA4644" s="223" t="str" cm="1">
        <f t="array" ref="AA4644">_xlfn.IFS(ISTEXT('3 Model Input'!F$70),"Missing",ISTEXT('3 Model Input'!I$70),"Missing",ISNUMBER('3 Model Input'!K$70),'3 Model Input'!K$70*P4644)</f>
        <v>Missing</v>
      </c>
      <c r="AB4644" s="89"/>
      <c r="AC4644" s="227" t="str" cm="1">
        <f t="array" ref="AC4644">IF(D4644=0,"Blank",_xlfn.IFS('3 Model Input'!E$61=1,(V4644*G4644)/T4644,'3 Model Input'!E$61=2,(W4644*G4644)/T4644,'3 Model Input'!E$61=3,(X4644*G4644)/T4644,'3 Model Input'!E$61=4,(Y4644*G4644)/T4644,'3 Model Input'!E$61=5,(Z4644*G4644)/T4644, ISTEXT('3 Model Input'!E$61),"Missing",'3 Model Input'!E$61=6,(AA4644*G4644)/T4644))</f>
        <v>Blank</v>
      </c>
      <c r="AD4644" s="202" t="str">
        <f t="shared" si="747"/>
        <v>Blank</v>
      </c>
      <c r="AE4644" s="202" t="str">
        <f t="shared" si="748"/>
        <v>Blank</v>
      </c>
      <c r="AF4644" s="217" t="str">
        <f t="shared" si="749"/>
        <v>Blank</v>
      </c>
      <c r="AG4644" s="9" t="str" cm="1">
        <f t="array" ref="AG4644">_xlfn.IFS(ISNUMBER(AC4644), "", ISNUMBER(SEARCH("Blank", AC4644)), "", ISERROR(AC4644), "Bad input on tab 3")</f>
        <v/>
      </c>
    </row>
    <row r="4645" spans="2:33" ht="15" customHeight="1" x14ac:dyDescent="0.75">
      <c r="B4645" s="205" t="str">
        <f>'5 Driver Data'!B4645</f>
        <v>4637</v>
      </c>
      <c r="C4645" s="193">
        <f>'5 Driver Data'!C4645</f>
        <v>0</v>
      </c>
      <c r="D4645" s="192">
        <f>'5 Driver Data'!D4645</f>
        <v>0</v>
      </c>
      <c r="E4645" s="191">
        <f>'5 Driver Data'!E4645</f>
        <v>0</v>
      </c>
      <c r="F4645" s="191">
        <f>'5 Driver Data'!F4645</f>
        <v>0</v>
      </c>
      <c r="G4645" s="191">
        <f>'5 Driver Data'!G4645</f>
        <v>0</v>
      </c>
      <c r="H4645" s="191">
        <f>'5 Driver Data'!H4645</f>
        <v>0</v>
      </c>
      <c r="I4645" s="191">
        <f>'5 Driver Data'!I4645</f>
        <v>0</v>
      </c>
      <c r="J4645" s="191">
        <f>'5 Driver Data'!J4645</f>
        <v>0</v>
      </c>
      <c r="K4645" s="206">
        <f>'5 Driver Data'!K4645</f>
        <v>0</v>
      </c>
      <c r="L4645" s="1"/>
      <c r="M4645" s="216" t="str">
        <f>IF(D4645=0,"Blank",'3 Model Input'!E$44*'3 Model Input'!E$45)</f>
        <v>Blank</v>
      </c>
      <c r="N4645" s="197" t="str">
        <f t="shared" si="740"/>
        <v>Blank</v>
      </c>
      <c r="O4645" s="197" t="str">
        <f>IF(D4645=0,"Blank",'3 Model Input'!E$49*(1-'3 Model Input'!E$51))</f>
        <v>Blank</v>
      </c>
      <c r="P4645" s="197" t="str">
        <f t="shared" si="741"/>
        <v>Blank</v>
      </c>
      <c r="Q4645" s="197" t="str">
        <f>IF(D4645=0,"Blank",IF(D4645="BEV",E4645*(1-'3 Model Input'!E$54), E4645))</f>
        <v>Blank</v>
      </c>
      <c r="R4645" s="198" t="str">
        <f>IF(D4645=0,"Blank",IF(D4645="PHEV",F4645/G4645,F4645*(1-'3 Model Input'!E$54)/G4645))</f>
        <v>Blank</v>
      </c>
      <c r="S4645" s="198" t="str">
        <f>IF(D4645=0,"Blank",IF(D4645="PHEV",MIN(M4645,E4645),MIN(M4645,(E4645*(1-'3 Model Input'!E$54)))))</f>
        <v>Blank</v>
      </c>
      <c r="T4645" s="217" t="str">
        <f t="shared" si="742"/>
        <v>Blank</v>
      </c>
      <c r="U4645" s="89"/>
      <c r="V4645" s="216" t="str">
        <f>IF(D4645=0,"Blank",P4645*'3 Model Input'!E$50)</f>
        <v>Blank</v>
      </c>
      <c r="W4645" s="197" t="str">
        <f t="shared" si="743"/>
        <v>Blank</v>
      </c>
      <c r="X4645" s="197" t="str">
        <f t="shared" si="744"/>
        <v>Blank</v>
      </c>
      <c r="Y4645" s="197" t="str">
        <f t="shared" si="745"/>
        <v>Blank</v>
      </c>
      <c r="Z4645" s="197" t="str">
        <f t="shared" si="746"/>
        <v>Blank</v>
      </c>
      <c r="AA4645" s="223" t="str" cm="1">
        <f t="array" ref="AA4645">_xlfn.IFS(ISTEXT('3 Model Input'!F$70),"Missing",ISTEXT('3 Model Input'!I$70),"Missing",ISNUMBER('3 Model Input'!K$70),'3 Model Input'!K$70*P4645)</f>
        <v>Missing</v>
      </c>
      <c r="AB4645" s="89"/>
      <c r="AC4645" s="227" t="str" cm="1">
        <f t="array" ref="AC4645">IF(D4645=0,"Blank",_xlfn.IFS('3 Model Input'!E$61=1,(V4645*G4645)/T4645,'3 Model Input'!E$61=2,(W4645*G4645)/T4645,'3 Model Input'!E$61=3,(X4645*G4645)/T4645,'3 Model Input'!E$61=4,(Y4645*G4645)/T4645,'3 Model Input'!E$61=5,(Z4645*G4645)/T4645, ISTEXT('3 Model Input'!E$61),"Missing",'3 Model Input'!E$61=6,(AA4645*G4645)/T4645))</f>
        <v>Blank</v>
      </c>
      <c r="AD4645" s="202" t="str">
        <f t="shared" si="747"/>
        <v>Blank</v>
      </c>
      <c r="AE4645" s="202" t="str">
        <f t="shared" si="748"/>
        <v>Blank</v>
      </c>
      <c r="AF4645" s="217" t="str">
        <f t="shared" si="749"/>
        <v>Blank</v>
      </c>
      <c r="AG4645" s="9" t="str" cm="1">
        <f t="array" ref="AG4645">_xlfn.IFS(ISNUMBER(AC4645), "", ISNUMBER(SEARCH("Blank", AC4645)), "", ISERROR(AC4645), "Bad input on tab 3")</f>
        <v/>
      </c>
    </row>
    <row r="4646" spans="2:33" ht="15" customHeight="1" x14ac:dyDescent="0.75">
      <c r="B4646" s="205" t="str">
        <f>'5 Driver Data'!B4646</f>
        <v>4638</v>
      </c>
      <c r="C4646" s="193">
        <f>'5 Driver Data'!C4646</f>
        <v>0</v>
      </c>
      <c r="D4646" s="192">
        <f>'5 Driver Data'!D4646</f>
        <v>0</v>
      </c>
      <c r="E4646" s="191">
        <f>'5 Driver Data'!E4646</f>
        <v>0</v>
      </c>
      <c r="F4646" s="191">
        <f>'5 Driver Data'!F4646</f>
        <v>0</v>
      </c>
      <c r="G4646" s="191">
        <f>'5 Driver Data'!G4646</f>
        <v>0</v>
      </c>
      <c r="H4646" s="191">
        <f>'5 Driver Data'!H4646</f>
        <v>0</v>
      </c>
      <c r="I4646" s="191">
        <f>'5 Driver Data'!I4646</f>
        <v>0</v>
      </c>
      <c r="J4646" s="191">
        <f>'5 Driver Data'!J4646</f>
        <v>0</v>
      </c>
      <c r="K4646" s="206">
        <f>'5 Driver Data'!K4646</f>
        <v>0</v>
      </c>
      <c r="L4646" s="1"/>
      <c r="M4646" s="216" t="str">
        <f>IF(D4646=0,"Blank",'3 Model Input'!E$44*'3 Model Input'!E$45)</f>
        <v>Blank</v>
      </c>
      <c r="N4646" s="197" t="str">
        <f t="shared" si="740"/>
        <v>Blank</v>
      </c>
      <c r="O4646" s="197" t="str">
        <f>IF(D4646=0,"Blank",'3 Model Input'!E$49*(1-'3 Model Input'!E$51))</f>
        <v>Blank</v>
      </c>
      <c r="P4646" s="197" t="str">
        <f t="shared" si="741"/>
        <v>Blank</v>
      </c>
      <c r="Q4646" s="197" t="str">
        <f>IF(D4646=0,"Blank",IF(D4646="BEV",E4646*(1-'3 Model Input'!E$54), E4646))</f>
        <v>Blank</v>
      </c>
      <c r="R4646" s="198" t="str">
        <f>IF(D4646=0,"Blank",IF(D4646="PHEV",F4646/G4646,F4646*(1-'3 Model Input'!E$54)/G4646))</f>
        <v>Blank</v>
      </c>
      <c r="S4646" s="198" t="str">
        <f>IF(D4646=0,"Blank",IF(D4646="PHEV",MIN(M4646,E4646),MIN(M4646,(E4646*(1-'3 Model Input'!E$54)))))</f>
        <v>Blank</v>
      </c>
      <c r="T4646" s="217" t="str">
        <f t="shared" si="742"/>
        <v>Blank</v>
      </c>
      <c r="U4646" s="89"/>
      <c r="V4646" s="216" t="str">
        <f>IF(D4646=0,"Blank",P4646*'3 Model Input'!E$50)</f>
        <v>Blank</v>
      </c>
      <c r="W4646" s="197" t="str">
        <f t="shared" si="743"/>
        <v>Blank</v>
      </c>
      <c r="X4646" s="197" t="str">
        <f t="shared" si="744"/>
        <v>Blank</v>
      </c>
      <c r="Y4646" s="197" t="str">
        <f t="shared" si="745"/>
        <v>Blank</v>
      </c>
      <c r="Z4646" s="197" t="str">
        <f t="shared" si="746"/>
        <v>Blank</v>
      </c>
      <c r="AA4646" s="223" t="str" cm="1">
        <f t="array" ref="AA4646">_xlfn.IFS(ISTEXT('3 Model Input'!F$70),"Missing",ISTEXT('3 Model Input'!I$70),"Missing",ISNUMBER('3 Model Input'!K$70),'3 Model Input'!K$70*P4646)</f>
        <v>Missing</v>
      </c>
      <c r="AB4646" s="89"/>
      <c r="AC4646" s="227" t="str" cm="1">
        <f t="array" ref="AC4646">IF(D4646=0,"Blank",_xlfn.IFS('3 Model Input'!E$61=1,(V4646*G4646)/T4646,'3 Model Input'!E$61=2,(W4646*G4646)/T4646,'3 Model Input'!E$61=3,(X4646*G4646)/T4646,'3 Model Input'!E$61=4,(Y4646*G4646)/T4646,'3 Model Input'!E$61=5,(Z4646*G4646)/T4646, ISTEXT('3 Model Input'!E$61),"Missing",'3 Model Input'!E$61=6,(AA4646*G4646)/T4646))</f>
        <v>Blank</v>
      </c>
      <c r="AD4646" s="202" t="str">
        <f t="shared" si="747"/>
        <v>Blank</v>
      </c>
      <c r="AE4646" s="202" t="str">
        <f t="shared" si="748"/>
        <v>Blank</v>
      </c>
      <c r="AF4646" s="217" t="str">
        <f t="shared" si="749"/>
        <v>Blank</v>
      </c>
      <c r="AG4646" s="9" t="str" cm="1">
        <f t="array" ref="AG4646">_xlfn.IFS(ISNUMBER(AC4646), "", ISNUMBER(SEARCH("Blank", AC4646)), "", ISERROR(AC4646), "Bad input on tab 3")</f>
        <v/>
      </c>
    </row>
    <row r="4647" spans="2:33" ht="15" customHeight="1" x14ac:dyDescent="0.75">
      <c r="B4647" s="205" t="str">
        <f>'5 Driver Data'!B4647</f>
        <v>4639</v>
      </c>
      <c r="C4647" s="193">
        <f>'5 Driver Data'!C4647</f>
        <v>0</v>
      </c>
      <c r="D4647" s="192">
        <f>'5 Driver Data'!D4647</f>
        <v>0</v>
      </c>
      <c r="E4647" s="191">
        <f>'5 Driver Data'!E4647</f>
        <v>0</v>
      </c>
      <c r="F4647" s="191">
        <f>'5 Driver Data'!F4647</f>
        <v>0</v>
      </c>
      <c r="G4647" s="191">
        <f>'5 Driver Data'!G4647</f>
        <v>0</v>
      </c>
      <c r="H4647" s="191">
        <f>'5 Driver Data'!H4647</f>
        <v>0</v>
      </c>
      <c r="I4647" s="191">
        <f>'5 Driver Data'!I4647</f>
        <v>0</v>
      </c>
      <c r="J4647" s="191">
        <f>'5 Driver Data'!J4647</f>
        <v>0</v>
      </c>
      <c r="K4647" s="206">
        <f>'5 Driver Data'!K4647</f>
        <v>0</v>
      </c>
      <c r="L4647" s="1"/>
      <c r="M4647" s="216" t="str">
        <f>IF(D4647=0,"Blank",'3 Model Input'!E$44*'3 Model Input'!E$45)</f>
        <v>Blank</v>
      </c>
      <c r="N4647" s="197" t="str">
        <f t="shared" si="740"/>
        <v>Blank</v>
      </c>
      <c r="O4647" s="197" t="str">
        <f>IF(D4647=0,"Blank",'3 Model Input'!E$49*(1-'3 Model Input'!E$51))</f>
        <v>Blank</v>
      </c>
      <c r="P4647" s="197" t="str">
        <f t="shared" si="741"/>
        <v>Blank</v>
      </c>
      <c r="Q4647" s="197" t="str">
        <f>IF(D4647=0,"Blank",IF(D4647="BEV",E4647*(1-'3 Model Input'!E$54), E4647))</f>
        <v>Blank</v>
      </c>
      <c r="R4647" s="198" t="str">
        <f>IF(D4647=0,"Blank",IF(D4647="PHEV",F4647/G4647,F4647*(1-'3 Model Input'!E$54)/G4647))</f>
        <v>Blank</v>
      </c>
      <c r="S4647" s="198" t="str">
        <f>IF(D4647=0,"Blank",IF(D4647="PHEV",MIN(M4647,E4647),MIN(M4647,(E4647*(1-'3 Model Input'!E$54)))))</f>
        <v>Blank</v>
      </c>
      <c r="T4647" s="217" t="str">
        <f t="shared" si="742"/>
        <v>Blank</v>
      </c>
      <c r="U4647" s="89"/>
      <c r="V4647" s="216" t="str">
        <f>IF(D4647=0,"Blank",P4647*'3 Model Input'!E$50)</f>
        <v>Blank</v>
      </c>
      <c r="W4647" s="197" t="str">
        <f t="shared" si="743"/>
        <v>Blank</v>
      </c>
      <c r="X4647" s="197" t="str">
        <f t="shared" si="744"/>
        <v>Blank</v>
      </c>
      <c r="Y4647" s="197" t="str">
        <f t="shared" si="745"/>
        <v>Blank</v>
      </c>
      <c r="Z4647" s="197" t="str">
        <f t="shared" si="746"/>
        <v>Blank</v>
      </c>
      <c r="AA4647" s="223" t="str" cm="1">
        <f t="array" ref="AA4647">_xlfn.IFS(ISTEXT('3 Model Input'!F$70),"Missing",ISTEXT('3 Model Input'!I$70),"Missing",ISNUMBER('3 Model Input'!K$70),'3 Model Input'!K$70*P4647)</f>
        <v>Missing</v>
      </c>
      <c r="AB4647" s="89"/>
      <c r="AC4647" s="227" t="str" cm="1">
        <f t="array" ref="AC4647">IF(D4647=0,"Blank",_xlfn.IFS('3 Model Input'!E$61=1,(V4647*G4647)/T4647,'3 Model Input'!E$61=2,(W4647*G4647)/T4647,'3 Model Input'!E$61=3,(X4647*G4647)/T4647,'3 Model Input'!E$61=4,(Y4647*G4647)/T4647,'3 Model Input'!E$61=5,(Z4647*G4647)/T4647, ISTEXT('3 Model Input'!E$61),"Missing",'3 Model Input'!E$61=6,(AA4647*G4647)/T4647))</f>
        <v>Blank</v>
      </c>
      <c r="AD4647" s="202" t="str">
        <f t="shared" si="747"/>
        <v>Blank</v>
      </c>
      <c r="AE4647" s="202" t="str">
        <f t="shared" si="748"/>
        <v>Blank</v>
      </c>
      <c r="AF4647" s="217" t="str">
        <f t="shared" si="749"/>
        <v>Blank</v>
      </c>
      <c r="AG4647" s="9" t="str" cm="1">
        <f t="array" ref="AG4647">_xlfn.IFS(ISNUMBER(AC4647), "", ISNUMBER(SEARCH("Blank", AC4647)), "", ISERROR(AC4647), "Bad input on tab 3")</f>
        <v/>
      </c>
    </row>
    <row r="4648" spans="2:33" ht="15" customHeight="1" x14ac:dyDescent="0.75">
      <c r="B4648" s="205" t="str">
        <f>'5 Driver Data'!B4648</f>
        <v>4640</v>
      </c>
      <c r="C4648" s="193">
        <f>'5 Driver Data'!C4648</f>
        <v>0</v>
      </c>
      <c r="D4648" s="192">
        <f>'5 Driver Data'!D4648</f>
        <v>0</v>
      </c>
      <c r="E4648" s="191">
        <f>'5 Driver Data'!E4648</f>
        <v>0</v>
      </c>
      <c r="F4648" s="191">
        <f>'5 Driver Data'!F4648</f>
        <v>0</v>
      </c>
      <c r="G4648" s="191">
        <f>'5 Driver Data'!G4648</f>
        <v>0</v>
      </c>
      <c r="H4648" s="191">
        <f>'5 Driver Data'!H4648</f>
        <v>0</v>
      </c>
      <c r="I4648" s="191">
        <f>'5 Driver Data'!I4648</f>
        <v>0</v>
      </c>
      <c r="J4648" s="191">
        <f>'5 Driver Data'!J4648</f>
        <v>0</v>
      </c>
      <c r="K4648" s="206">
        <f>'5 Driver Data'!K4648</f>
        <v>0</v>
      </c>
      <c r="L4648" s="1"/>
      <c r="M4648" s="216" t="str">
        <f>IF(D4648=0,"Blank",'3 Model Input'!E$44*'3 Model Input'!E$45)</f>
        <v>Blank</v>
      </c>
      <c r="N4648" s="197" t="str">
        <f t="shared" si="740"/>
        <v>Blank</v>
      </c>
      <c r="O4648" s="197" t="str">
        <f>IF(D4648=0,"Blank",'3 Model Input'!E$49*(1-'3 Model Input'!E$51))</f>
        <v>Blank</v>
      </c>
      <c r="P4648" s="197" t="str">
        <f t="shared" si="741"/>
        <v>Blank</v>
      </c>
      <c r="Q4648" s="197" t="str">
        <f>IF(D4648=0,"Blank",IF(D4648="BEV",E4648*(1-'3 Model Input'!E$54), E4648))</f>
        <v>Blank</v>
      </c>
      <c r="R4648" s="198" t="str">
        <f>IF(D4648=0,"Blank",IF(D4648="PHEV",F4648/G4648,F4648*(1-'3 Model Input'!E$54)/G4648))</f>
        <v>Blank</v>
      </c>
      <c r="S4648" s="198" t="str">
        <f>IF(D4648=0,"Blank",IF(D4648="PHEV",MIN(M4648,E4648),MIN(M4648,(E4648*(1-'3 Model Input'!E$54)))))</f>
        <v>Blank</v>
      </c>
      <c r="T4648" s="217" t="str">
        <f t="shared" si="742"/>
        <v>Blank</v>
      </c>
      <c r="U4648" s="89"/>
      <c r="V4648" s="216" t="str">
        <f>IF(D4648=0,"Blank",P4648*'3 Model Input'!E$50)</f>
        <v>Blank</v>
      </c>
      <c r="W4648" s="197" t="str">
        <f t="shared" si="743"/>
        <v>Blank</v>
      </c>
      <c r="X4648" s="197" t="str">
        <f t="shared" si="744"/>
        <v>Blank</v>
      </c>
      <c r="Y4648" s="197" t="str">
        <f t="shared" si="745"/>
        <v>Blank</v>
      </c>
      <c r="Z4648" s="197" t="str">
        <f t="shared" si="746"/>
        <v>Blank</v>
      </c>
      <c r="AA4648" s="223" t="str" cm="1">
        <f t="array" ref="AA4648">_xlfn.IFS(ISTEXT('3 Model Input'!F$70),"Missing",ISTEXT('3 Model Input'!I$70),"Missing",ISNUMBER('3 Model Input'!K$70),'3 Model Input'!K$70*P4648)</f>
        <v>Missing</v>
      </c>
      <c r="AB4648" s="89"/>
      <c r="AC4648" s="227" t="str" cm="1">
        <f t="array" ref="AC4648">IF(D4648=0,"Blank",_xlfn.IFS('3 Model Input'!E$61=1,(V4648*G4648)/T4648,'3 Model Input'!E$61=2,(W4648*G4648)/T4648,'3 Model Input'!E$61=3,(X4648*G4648)/T4648,'3 Model Input'!E$61=4,(Y4648*G4648)/T4648,'3 Model Input'!E$61=5,(Z4648*G4648)/T4648, ISTEXT('3 Model Input'!E$61),"Missing",'3 Model Input'!E$61=6,(AA4648*G4648)/T4648))</f>
        <v>Blank</v>
      </c>
      <c r="AD4648" s="202" t="str">
        <f t="shared" si="747"/>
        <v>Blank</v>
      </c>
      <c r="AE4648" s="202" t="str">
        <f t="shared" si="748"/>
        <v>Blank</v>
      </c>
      <c r="AF4648" s="217" t="str">
        <f t="shared" si="749"/>
        <v>Blank</v>
      </c>
      <c r="AG4648" s="9" t="str" cm="1">
        <f t="array" ref="AG4648">_xlfn.IFS(ISNUMBER(AC4648), "", ISNUMBER(SEARCH("Blank", AC4648)), "", ISERROR(AC4648), "Bad input on tab 3")</f>
        <v/>
      </c>
    </row>
    <row r="4649" spans="2:33" ht="15" customHeight="1" x14ac:dyDescent="0.75">
      <c r="B4649" s="205" t="str">
        <f>'5 Driver Data'!B4649</f>
        <v>4641</v>
      </c>
      <c r="C4649" s="193">
        <f>'5 Driver Data'!C4649</f>
        <v>0</v>
      </c>
      <c r="D4649" s="192">
        <f>'5 Driver Data'!D4649</f>
        <v>0</v>
      </c>
      <c r="E4649" s="191">
        <f>'5 Driver Data'!E4649</f>
        <v>0</v>
      </c>
      <c r="F4649" s="191">
        <f>'5 Driver Data'!F4649</f>
        <v>0</v>
      </c>
      <c r="G4649" s="191">
        <f>'5 Driver Data'!G4649</f>
        <v>0</v>
      </c>
      <c r="H4649" s="191">
        <f>'5 Driver Data'!H4649</f>
        <v>0</v>
      </c>
      <c r="I4649" s="191">
        <f>'5 Driver Data'!I4649</f>
        <v>0</v>
      </c>
      <c r="J4649" s="191">
        <f>'5 Driver Data'!J4649</f>
        <v>0</v>
      </c>
      <c r="K4649" s="206">
        <f>'5 Driver Data'!K4649</f>
        <v>0</v>
      </c>
      <c r="L4649" s="1"/>
      <c r="M4649" s="216" t="str">
        <f>IF(D4649=0,"Blank",'3 Model Input'!E$44*'3 Model Input'!E$45)</f>
        <v>Blank</v>
      </c>
      <c r="N4649" s="197" t="str">
        <f t="shared" si="740"/>
        <v>Blank</v>
      </c>
      <c r="O4649" s="197" t="str">
        <f>IF(D4649=0,"Blank",'3 Model Input'!E$49*(1-'3 Model Input'!E$51))</f>
        <v>Blank</v>
      </c>
      <c r="P4649" s="197" t="str">
        <f t="shared" si="741"/>
        <v>Blank</v>
      </c>
      <c r="Q4649" s="197" t="str">
        <f>IF(D4649=0,"Blank",IF(D4649="BEV",E4649*(1-'3 Model Input'!E$54), E4649))</f>
        <v>Blank</v>
      </c>
      <c r="R4649" s="198" t="str">
        <f>IF(D4649=0,"Blank",IF(D4649="PHEV",F4649/G4649,F4649*(1-'3 Model Input'!E$54)/G4649))</f>
        <v>Blank</v>
      </c>
      <c r="S4649" s="198" t="str">
        <f>IF(D4649=0,"Blank",IF(D4649="PHEV",MIN(M4649,E4649),MIN(M4649,(E4649*(1-'3 Model Input'!E$54)))))</f>
        <v>Blank</v>
      </c>
      <c r="T4649" s="217" t="str">
        <f t="shared" si="742"/>
        <v>Blank</v>
      </c>
      <c r="U4649" s="89"/>
      <c r="V4649" s="216" t="str">
        <f>IF(D4649=0,"Blank",P4649*'3 Model Input'!E$50)</f>
        <v>Blank</v>
      </c>
      <c r="W4649" s="197" t="str">
        <f t="shared" si="743"/>
        <v>Blank</v>
      </c>
      <c r="X4649" s="197" t="str">
        <f t="shared" si="744"/>
        <v>Blank</v>
      </c>
      <c r="Y4649" s="197" t="str">
        <f t="shared" si="745"/>
        <v>Blank</v>
      </c>
      <c r="Z4649" s="197" t="str">
        <f t="shared" si="746"/>
        <v>Blank</v>
      </c>
      <c r="AA4649" s="223" t="str" cm="1">
        <f t="array" ref="AA4649">_xlfn.IFS(ISTEXT('3 Model Input'!F$70),"Missing",ISTEXT('3 Model Input'!I$70),"Missing",ISNUMBER('3 Model Input'!K$70),'3 Model Input'!K$70*P4649)</f>
        <v>Missing</v>
      </c>
      <c r="AB4649" s="89"/>
      <c r="AC4649" s="227" t="str" cm="1">
        <f t="array" ref="AC4649">IF(D4649=0,"Blank",_xlfn.IFS('3 Model Input'!E$61=1,(V4649*G4649)/T4649,'3 Model Input'!E$61=2,(W4649*G4649)/T4649,'3 Model Input'!E$61=3,(X4649*G4649)/T4649,'3 Model Input'!E$61=4,(Y4649*G4649)/T4649,'3 Model Input'!E$61=5,(Z4649*G4649)/T4649, ISTEXT('3 Model Input'!E$61),"Missing",'3 Model Input'!E$61=6,(AA4649*G4649)/T4649))</f>
        <v>Blank</v>
      </c>
      <c r="AD4649" s="202" t="str">
        <f t="shared" si="747"/>
        <v>Blank</v>
      </c>
      <c r="AE4649" s="202" t="str">
        <f t="shared" si="748"/>
        <v>Blank</v>
      </c>
      <c r="AF4649" s="217" t="str">
        <f t="shared" si="749"/>
        <v>Blank</v>
      </c>
      <c r="AG4649" s="9" t="str" cm="1">
        <f t="array" ref="AG4649">_xlfn.IFS(ISNUMBER(AC4649), "", ISNUMBER(SEARCH("Blank", AC4649)), "", ISERROR(AC4649), "Bad input on tab 3")</f>
        <v/>
      </c>
    </row>
    <row r="4650" spans="2:33" ht="15" customHeight="1" x14ac:dyDescent="0.75">
      <c r="B4650" s="205" t="str">
        <f>'5 Driver Data'!B4650</f>
        <v>4642</v>
      </c>
      <c r="C4650" s="193">
        <f>'5 Driver Data'!C4650</f>
        <v>0</v>
      </c>
      <c r="D4650" s="192">
        <f>'5 Driver Data'!D4650</f>
        <v>0</v>
      </c>
      <c r="E4650" s="191">
        <f>'5 Driver Data'!E4650</f>
        <v>0</v>
      </c>
      <c r="F4650" s="191">
        <f>'5 Driver Data'!F4650</f>
        <v>0</v>
      </c>
      <c r="G4650" s="191">
        <f>'5 Driver Data'!G4650</f>
        <v>0</v>
      </c>
      <c r="H4650" s="191">
        <f>'5 Driver Data'!H4650</f>
        <v>0</v>
      </c>
      <c r="I4650" s="191">
        <f>'5 Driver Data'!I4650</f>
        <v>0</v>
      </c>
      <c r="J4650" s="191">
        <f>'5 Driver Data'!J4650</f>
        <v>0</v>
      </c>
      <c r="K4650" s="206">
        <f>'5 Driver Data'!K4650</f>
        <v>0</v>
      </c>
      <c r="L4650" s="1"/>
      <c r="M4650" s="216" t="str">
        <f>IF(D4650=0,"Blank",'3 Model Input'!E$44*'3 Model Input'!E$45)</f>
        <v>Blank</v>
      </c>
      <c r="N4650" s="197" t="str">
        <f t="shared" si="740"/>
        <v>Blank</v>
      </c>
      <c r="O4650" s="197" t="str">
        <f>IF(D4650=0,"Blank",'3 Model Input'!E$49*(1-'3 Model Input'!E$51))</f>
        <v>Blank</v>
      </c>
      <c r="P4650" s="197" t="str">
        <f t="shared" si="741"/>
        <v>Blank</v>
      </c>
      <c r="Q4650" s="197" t="str">
        <f>IF(D4650=0,"Blank",IF(D4650="BEV",E4650*(1-'3 Model Input'!E$54), E4650))</f>
        <v>Blank</v>
      </c>
      <c r="R4650" s="198" t="str">
        <f>IF(D4650=0,"Blank",IF(D4650="PHEV",F4650/G4650,F4650*(1-'3 Model Input'!E$54)/G4650))</f>
        <v>Blank</v>
      </c>
      <c r="S4650" s="198" t="str">
        <f>IF(D4650=0,"Blank",IF(D4650="PHEV",MIN(M4650,E4650),MIN(M4650,(E4650*(1-'3 Model Input'!E$54)))))</f>
        <v>Blank</v>
      </c>
      <c r="T4650" s="217" t="str">
        <f t="shared" si="742"/>
        <v>Blank</v>
      </c>
      <c r="U4650" s="89"/>
      <c r="V4650" s="216" t="str">
        <f>IF(D4650=0,"Blank",P4650*'3 Model Input'!E$50)</f>
        <v>Blank</v>
      </c>
      <c r="W4650" s="197" t="str">
        <f t="shared" si="743"/>
        <v>Blank</v>
      </c>
      <c r="X4650" s="197" t="str">
        <f t="shared" si="744"/>
        <v>Blank</v>
      </c>
      <c r="Y4650" s="197" t="str">
        <f t="shared" si="745"/>
        <v>Blank</v>
      </c>
      <c r="Z4650" s="197" t="str">
        <f t="shared" si="746"/>
        <v>Blank</v>
      </c>
      <c r="AA4650" s="223" t="str" cm="1">
        <f t="array" ref="AA4650">_xlfn.IFS(ISTEXT('3 Model Input'!F$70),"Missing",ISTEXT('3 Model Input'!I$70),"Missing",ISNUMBER('3 Model Input'!K$70),'3 Model Input'!K$70*P4650)</f>
        <v>Missing</v>
      </c>
      <c r="AB4650" s="89"/>
      <c r="AC4650" s="227" t="str" cm="1">
        <f t="array" ref="AC4650">IF(D4650=0,"Blank",_xlfn.IFS('3 Model Input'!E$61=1,(V4650*G4650)/T4650,'3 Model Input'!E$61=2,(W4650*G4650)/T4650,'3 Model Input'!E$61=3,(X4650*G4650)/T4650,'3 Model Input'!E$61=4,(Y4650*G4650)/T4650,'3 Model Input'!E$61=5,(Z4650*G4650)/T4650, ISTEXT('3 Model Input'!E$61),"Missing",'3 Model Input'!E$61=6,(AA4650*G4650)/T4650))</f>
        <v>Blank</v>
      </c>
      <c r="AD4650" s="202" t="str">
        <f t="shared" si="747"/>
        <v>Blank</v>
      </c>
      <c r="AE4650" s="202" t="str">
        <f t="shared" si="748"/>
        <v>Blank</v>
      </c>
      <c r="AF4650" s="217" t="str">
        <f t="shared" si="749"/>
        <v>Blank</v>
      </c>
      <c r="AG4650" s="9" t="str" cm="1">
        <f t="array" ref="AG4650">_xlfn.IFS(ISNUMBER(AC4650), "", ISNUMBER(SEARCH("Blank", AC4650)), "", ISERROR(AC4650), "Bad input on tab 3")</f>
        <v/>
      </c>
    </row>
    <row r="4651" spans="2:33" ht="15" customHeight="1" x14ac:dyDescent="0.75">
      <c r="B4651" s="205" t="str">
        <f>'5 Driver Data'!B4651</f>
        <v>4643</v>
      </c>
      <c r="C4651" s="193">
        <f>'5 Driver Data'!C4651</f>
        <v>0</v>
      </c>
      <c r="D4651" s="192">
        <f>'5 Driver Data'!D4651</f>
        <v>0</v>
      </c>
      <c r="E4651" s="191">
        <f>'5 Driver Data'!E4651</f>
        <v>0</v>
      </c>
      <c r="F4651" s="191">
        <f>'5 Driver Data'!F4651</f>
        <v>0</v>
      </c>
      <c r="G4651" s="191">
        <f>'5 Driver Data'!G4651</f>
        <v>0</v>
      </c>
      <c r="H4651" s="191">
        <f>'5 Driver Data'!H4651</f>
        <v>0</v>
      </c>
      <c r="I4651" s="191">
        <f>'5 Driver Data'!I4651</f>
        <v>0</v>
      </c>
      <c r="J4651" s="191">
        <f>'5 Driver Data'!J4651</f>
        <v>0</v>
      </c>
      <c r="K4651" s="206">
        <f>'5 Driver Data'!K4651</f>
        <v>0</v>
      </c>
      <c r="L4651" s="1"/>
      <c r="M4651" s="216" t="str">
        <f>IF(D4651=0,"Blank",'3 Model Input'!E$44*'3 Model Input'!E$45)</f>
        <v>Blank</v>
      </c>
      <c r="N4651" s="197" t="str">
        <f t="shared" si="740"/>
        <v>Blank</v>
      </c>
      <c r="O4651" s="197" t="str">
        <f>IF(D4651=0,"Blank",'3 Model Input'!E$49*(1-'3 Model Input'!E$51))</f>
        <v>Blank</v>
      </c>
      <c r="P4651" s="197" t="str">
        <f t="shared" si="741"/>
        <v>Blank</v>
      </c>
      <c r="Q4651" s="197" t="str">
        <f>IF(D4651=0,"Blank",IF(D4651="BEV",E4651*(1-'3 Model Input'!E$54), E4651))</f>
        <v>Blank</v>
      </c>
      <c r="R4651" s="198" t="str">
        <f>IF(D4651=0,"Blank",IF(D4651="PHEV",F4651/G4651,F4651*(1-'3 Model Input'!E$54)/G4651))</f>
        <v>Blank</v>
      </c>
      <c r="S4651" s="198" t="str">
        <f>IF(D4651=0,"Blank",IF(D4651="PHEV",MIN(M4651,E4651),MIN(M4651,(E4651*(1-'3 Model Input'!E$54)))))</f>
        <v>Blank</v>
      </c>
      <c r="T4651" s="217" t="str">
        <f t="shared" si="742"/>
        <v>Blank</v>
      </c>
      <c r="U4651" s="89"/>
      <c r="V4651" s="216" t="str">
        <f>IF(D4651=0,"Blank",P4651*'3 Model Input'!E$50)</f>
        <v>Blank</v>
      </c>
      <c r="W4651" s="197" t="str">
        <f t="shared" si="743"/>
        <v>Blank</v>
      </c>
      <c r="X4651" s="197" t="str">
        <f t="shared" si="744"/>
        <v>Blank</v>
      </c>
      <c r="Y4651" s="197" t="str">
        <f t="shared" si="745"/>
        <v>Blank</v>
      </c>
      <c r="Z4651" s="197" t="str">
        <f t="shared" si="746"/>
        <v>Blank</v>
      </c>
      <c r="AA4651" s="223" t="str" cm="1">
        <f t="array" ref="AA4651">_xlfn.IFS(ISTEXT('3 Model Input'!F$70),"Missing",ISTEXT('3 Model Input'!I$70),"Missing",ISNUMBER('3 Model Input'!K$70),'3 Model Input'!K$70*P4651)</f>
        <v>Missing</v>
      </c>
      <c r="AB4651" s="89"/>
      <c r="AC4651" s="227" t="str" cm="1">
        <f t="array" ref="AC4651">IF(D4651=0,"Blank",_xlfn.IFS('3 Model Input'!E$61=1,(V4651*G4651)/T4651,'3 Model Input'!E$61=2,(W4651*G4651)/T4651,'3 Model Input'!E$61=3,(X4651*G4651)/T4651,'3 Model Input'!E$61=4,(Y4651*G4651)/T4651,'3 Model Input'!E$61=5,(Z4651*G4651)/T4651, ISTEXT('3 Model Input'!E$61),"Missing",'3 Model Input'!E$61=6,(AA4651*G4651)/T4651))</f>
        <v>Blank</v>
      </c>
      <c r="AD4651" s="202" t="str">
        <f t="shared" si="747"/>
        <v>Blank</v>
      </c>
      <c r="AE4651" s="202" t="str">
        <f t="shared" si="748"/>
        <v>Blank</v>
      </c>
      <c r="AF4651" s="217" t="str">
        <f t="shared" si="749"/>
        <v>Blank</v>
      </c>
      <c r="AG4651" s="9" t="str" cm="1">
        <f t="array" ref="AG4651">_xlfn.IFS(ISNUMBER(AC4651), "", ISNUMBER(SEARCH("Blank", AC4651)), "", ISERROR(AC4651), "Bad input on tab 3")</f>
        <v/>
      </c>
    </row>
    <row r="4652" spans="2:33" ht="15" customHeight="1" x14ac:dyDescent="0.75">
      <c r="B4652" s="205" t="str">
        <f>'5 Driver Data'!B4652</f>
        <v>4644</v>
      </c>
      <c r="C4652" s="193">
        <f>'5 Driver Data'!C4652</f>
        <v>0</v>
      </c>
      <c r="D4652" s="192">
        <f>'5 Driver Data'!D4652</f>
        <v>0</v>
      </c>
      <c r="E4652" s="191">
        <f>'5 Driver Data'!E4652</f>
        <v>0</v>
      </c>
      <c r="F4652" s="191">
        <f>'5 Driver Data'!F4652</f>
        <v>0</v>
      </c>
      <c r="G4652" s="191">
        <f>'5 Driver Data'!G4652</f>
        <v>0</v>
      </c>
      <c r="H4652" s="191">
        <f>'5 Driver Data'!H4652</f>
        <v>0</v>
      </c>
      <c r="I4652" s="191">
        <f>'5 Driver Data'!I4652</f>
        <v>0</v>
      </c>
      <c r="J4652" s="191">
        <f>'5 Driver Data'!J4652</f>
        <v>0</v>
      </c>
      <c r="K4652" s="206">
        <f>'5 Driver Data'!K4652</f>
        <v>0</v>
      </c>
      <c r="L4652" s="1"/>
      <c r="M4652" s="216" t="str">
        <f>IF(D4652=0,"Blank",'3 Model Input'!E$44*'3 Model Input'!E$45)</f>
        <v>Blank</v>
      </c>
      <c r="N4652" s="197" t="str">
        <f t="shared" si="740"/>
        <v>Blank</v>
      </c>
      <c r="O4652" s="197" t="str">
        <f>IF(D4652=0,"Blank",'3 Model Input'!E$49*(1-'3 Model Input'!E$51))</f>
        <v>Blank</v>
      </c>
      <c r="P4652" s="197" t="str">
        <f t="shared" si="741"/>
        <v>Blank</v>
      </c>
      <c r="Q4652" s="197" t="str">
        <f>IF(D4652=0,"Blank",IF(D4652="BEV",E4652*(1-'3 Model Input'!E$54), E4652))</f>
        <v>Blank</v>
      </c>
      <c r="R4652" s="198" t="str">
        <f>IF(D4652=0,"Blank",IF(D4652="PHEV",F4652/G4652,F4652*(1-'3 Model Input'!E$54)/G4652))</f>
        <v>Blank</v>
      </c>
      <c r="S4652" s="198" t="str">
        <f>IF(D4652=0,"Blank",IF(D4652="PHEV",MIN(M4652,E4652),MIN(M4652,(E4652*(1-'3 Model Input'!E$54)))))</f>
        <v>Blank</v>
      </c>
      <c r="T4652" s="217" t="str">
        <f t="shared" si="742"/>
        <v>Blank</v>
      </c>
      <c r="U4652" s="89"/>
      <c r="V4652" s="216" t="str">
        <f>IF(D4652=0,"Blank",P4652*'3 Model Input'!E$50)</f>
        <v>Blank</v>
      </c>
      <c r="W4652" s="197" t="str">
        <f t="shared" si="743"/>
        <v>Blank</v>
      </c>
      <c r="X4652" s="197" t="str">
        <f t="shared" si="744"/>
        <v>Blank</v>
      </c>
      <c r="Y4652" s="197" t="str">
        <f t="shared" si="745"/>
        <v>Blank</v>
      </c>
      <c r="Z4652" s="197" t="str">
        <f t="shared" si="746"/>
        <v>Blank</v>
      </c>
      <c r="AA4652" s="223" t="str" cm="1">
        <f t="array" ref="AA4652">_xlfn.IFS(ISTEXT('3 Model Input'!F$70),"Missing",ISTEXT('3 Model Input'!I$70),"Missing",ISNUMBER('3 Model Input'!K$70),'3 Model Input'!K$70*P4652)</f>
        <v>Missing</v>
      </c>
      <c r="AB4652" s="89"/>
      <c r="AC4652" s="227" t="str" cm="1">
        <f t="array" ref="AC4652">IF(D4652=0,"Blank",_xlfn.IFS('3 Model Input'!E$61=1,(V4652*G4652)/T4652,'3 Model Input'!E$61=2,(W4652*G4652)/T4652,'3 Model Input'!E$61=3,(X4652*G4652)/T4652,'3 Model Input'!E$61=4,(Y4652*G4652)/T4652,'3 Model Input'!E$61=5,(Z4652*G4652)/T4652, ISTEXT('3 Model Input'!E$61),"Missing",'3 Model Input'!E$61=6,(AA4652*G4652)/T4652))</f>
        <v>Blank</v>
      </c>
      <c r="AD4652" s="202" t="str">
        <f t="shared" si="747"/>
        <v>Blank</v>
      </c>
      <c r="AE4652" s="202" t="str">
        <f t="shared" si="748"/>
        <v>Blank</v>
      </c>
      <c r="AF4652" s="217" t="str">
        <f t="shared" si="749"/>
        <v>Blank</v>
      </c>
      <c r="AG4652" s="9" t="str" cm="1">
        <f t="array" ref="AG4652">_xlfn.IFS(ISNUMBER(AC4652), "", ISNUMBER(SEARCH("Blank", AC4652)), "", ISERROR(AC4652), "Bad input on tab 3")</f>
        <v/>
      </c>
    </row>
    <row r="4653" spans="2:33" ht="15" customHeight="1" x14ac:dyDescent="0.75">
      <c r="B4653" s="205" t="str">
        <f>'5 Driver Data'!B4653</f>
        <v>4645</v>
      </c>
      <c r="C4653" s="193">
        <f>'5 Driver Data'!C4653</f>
        <v>0</v>
      </c>
      <c r="D4653" s="192">
        <f>'5 Driver Data'!D4653</f>
        <v>0</v>
      </c>
      <c r="E4653" s="191">
        <f>'5 Driver Data'!E4653</f>
        <v>0</v>
      </c>
      <c r="F4653" s="191">
        <f>'5 Driver Data'!F4653</f>
        <v>0</v>
      </c>
      <c r="G4653" s="191">
        <f>'5 Driver Data'!G4653</f>
        <v>0</v>
      </c>
      <c r="H4653" s="191">
        <f>'5 Driver Data'!H4653</f>
        <v>0</v>
      </c>
      <c r="I4653" s="191">
        <f>'5 Driver Data'!I4653</f>
        <v>0</v>
      </c>
      <c r="J4653" s="191">
        <f>'5 Driver Data'!J4653</f>
        <v>0</v>
      </c>
      <c r="K4653" s="206">
        <f>'5 Driver Data'!K4653</f>
        <v>0</v>
      </c>
      <c r="L4653" s="1"/>
      <c r="M4653" s="216" t="str">
        <f>IF(D4653=0,"Blank",'3 Model Input'!E$44*'3 Model Input'!E$45)</f>
        <v>Blank</v>
      </c>
      <c r="N4653" s="197" t="str">
        <f t="shared" si="740"/>
        <v>Blank</v>
      </c>
      <c r="O4653" s="197" t="str">
        <f>IF(D4653=0,"Blank",'3 Model Input'!E$49*(1-'3 Model Input'!E$51))</f>
        <v>Blank</v>
      </c>
      <c r="P4653" s="197" t="str">
        <f t="shared" si="741"/>
        <v>Blank</v>
      </c>
      <c r="Q4653" s="197" t="str">
        <f>IF(D4653=0,"Blank",IF(D4653="BEV",E4653*(1-'3 Model Input'!E$54), E4653))</f>
        <v>Blank</v>
      </c>
      <c r="R4653" s="198" t="str">
        <f>IF(D4653=0,"Blank",IF(D4653="PHEV",F4653/G4653,F4653*(1-'3 Model Input'!E$54)/G4653))</f>
        <v>Blank</v>
      </c>
      <c r="S4653" s="198" t="str">
        <f>IF(D4653=0,"Blank",IF(D4653="PHEV",MIN(M4653,E4653),MIN(M4653,(E4653*(1-'3 Model Input'!E$54)))))</f>
        <v>Blank</v>
      </c>
      <c r="T4653" s="217" t="str">
        <f t="shared" si="742"/>
        <v>Blank</v>
      </c>
      <c r="U4653" s="89"/>
      <c r="V4653" s="216" t="str">
        <f>IF(D4653=0,"Blank",P4653*'3 Model Input'!E$50)</f>
        <v>Blank</v>
      </c>
      <c r="W4653" s="197" t="str">
        <f t="shared" si="743"/>
        <v>Blank</v>
      </c>
      <c r="X4653" s="197" t="str">
        <f t="shared" si="744"/>
        <v>Blank</v>
      </c>
      <c r="Y4653" s="197" t="str">
        <f t="shared" si="745"/>
        <v>Blank</v>
      </c>
      <c r="Z4653" s="197" t="str">
        <f t="shared" si="746"/>
        <v>Blank</v>
      </c>
      <c r="AA4653" s="223" t="str" cm="1">
        <f t="array" ref="AA4653">_xlfn.IFS(ISTEXT('3 Model Input'!F$70),"Missing",ISTEXT('3 Model Input'!I$70),"Missing",ISNUMBER('3 Model Input'!K$70),'3 Model Input'!K$70*P4653)</f>
        <v>Missing</v>
      </c>
      <c r="AB4653" s="89"/>
      <c r="AC4653" s="227" t="str" cm="1">
        <f t="array" ref="AC4653">IF(D4653=0,"Blank",_xlfn.IFS('3 Model Input'!E$61=1,(V4653*G4653)/T4653,'3 Model Input'!E$61=2,(W4653*G4653)/T4653,'3 Model Input'!E$61=3,(X4653*G4653)/T4653,'3 Model Input'!E$61=4,(Y4653*G4653)/T4653,'3 Model Input'!E$61=5,(Z4653*G4653)/T4653, ISTEXT('3 Model Input'!E$61),"Missing",'3 Model Input'!E$61=6,(AA4653*G4653)/T4653))</f>
        <v>Blank</v>
      </c>
      <c r="AD4653" s="202" t="str">
        <f t="shared" si="747"/>
        <v>Blank</v>
      </c>
      <c r="AE4653" s="202" t="str">
        <f t="shared" si="748"/>
        <v>Blank</v>
      </c>
      <c r="AF4653" s="217" t="str">
        <f t="shared" si="749"/>
        <v>Blank</v>
      </c>
      <c r="AG4653" s="9" t="str" cm="1">
        <f t="array" ref="AG4653">_xlfn.IFS(ISNUMBER(AC4653), "", ISNUMBER(SEARCH("Blank", AC4653)), "", ISERROR(AC4653), "Bad input on tab 3")</f>
        <v/>
      </c>
    </row>
    <row r="4654" spans="2:33" ht="15" customHeight="1" x14ac:dyDescent="0.75">
      <c r="B4654" s="205" t="str">
        <f>'5 Driver Data'!B4654</f>
        <v>4646</v>
      </c>
      <c r="C4654" s="193">
        <f>'5 Driver Data'!C4654</f>
        <v>0</v>
      </c>
      <c r="D4654" s="192">
        <f>'5 Driver Data'!D4654</f>
        <v>0</v>
      </c>
      <c r="E4654" s="191">
        <f>'5 Driver Data'!E4654</f>
        <v>0</v>
      </c>
      <c r="F4654" s="191">
        <f>'5 Driver Data'!F4654</f>
        <v>0</v>
      </c>
      <c r="G4654" s="191">
        <f>'5 Driver Data'!G4654</f>
        <v>0</v>
      </c>
      <c r="H4654" s="191">
        <f>'5 Driver Data'!H4654</f>
        <v>0</v>
      </c>
      <c r="I4654" s="191">
        <f>'5 Driver Data'!I4654</f>
        <v>0</v>
      </c>
      <c r="J4654" s="191">
        <f>'5 Driver Data'!J4654</f>
        <v>0</v>
      </c>
      <c r="K4654" s="206">
        <f>'5 Driver Data'!K4654</f>
        <v>0</v>
      </c>
      <c r="L4654" s="1"/>
      <c r="M4654" s="216" t="str">
        <f>IF(D4654=0,"Blank",'3 Model Input'!E$44*'3 Model Input'!E$45)</f>
        <v>Blank</v>
      </c>
      <c r="N4654" s="197" t="str">
        <f t="shared" ref="N4654:N4717" si="750">IF(D4654=0,"Blank",H4654*I4654*52)</f>
        <v>Blank</v>
      </c>
      <c r="O4654" s="197" t="str">
        <f>IF(D4654=0,"Blank",'3 Model Input'!E$49*(1-'3 Model Input'!E$51))</f>
        <v>Blank</v>
      </c>
      <c r="P4654" s="197" t="str">
        <f t="shared" ref="P4654:P4717" si="751">IF(D4654=0,"Blank",SUM(N4654:O4654))</f>
        <v>Blank</v>
      </c>
      <c r="Q4654" s="197" t="str">
        <f>IF(D4654=0,"Blank",IF(D4654="BEV",E4654*(1-'3 Model Input'!E$54), E4654))</f>
        <v>Blank</v>
      </c>
      <c r="R4654" s="198" t="str">
        <f>IF(D4654=0,"Blank",IF(D4654="PHEV",F4654/G4654,F4654*(1-'3 Model Input'!E$54)/G4654))</f>
        <v>Blank</v>
      </c>
      <c r="S4654" s="198" t="str">
        <f>IF(D4654=0,"Blank",IF(D4654="PHEV",MIN(M4654,E4654),MIN(M4654,(E4654*(1-'3 Model Input'!E$54)))))</f>
        <v>Blank</v>
      </c>
      <c r="T4654" s="217" t="str">
        <f t="shared" ref="T4654:T4717" si="752">IF(D4654=0,"Blank",MIN(R4654,(S4654/E4654*F4654)))</f>
        <v>Blank</v>
      </c>
      <c r="U4654" s="89"/>
      <c r="V4654" s="216" t="str">
        <f>IF(D4654=0,"Blank",P4654*'3 Model Input'!E$50)</f>
        <v>Blank</v>
      </c>
      <c r="W4654" s="197" t="str">
        <f t="shared" ref="W4654:W4717" si="753">IF(D4654=0,"Blank",V4654*(1-J4654))</f>
        <v>Blank</v>
      </c>
      <c r="X4654" s="197" t="str">
        <f t="shared" ref="X4654:X4717" si="754">P4654</f>
        <v>Blank</v>
      </c>
      <c r="Y4654" s="197" t="str">
        <f t="shared" ref="Y4654:Y4717" si="755">IF(D4654=0,"Blank",P4654*(1-J4654))</f>
        <v>Blank</v>
      </c>
      <c r="Z4654" s="197" t="str">
        <f t="shared" ref="Z4654:Z4717" si="756">IF(D4654=0,"Blank",N4654*K4654)</f>
        <v>Blank</v>
      </c>
      <c r="AA4654" s="223" t="str" cm="1">
        <f t="array" ref="AA4654">_xlfn.IFS(ISTEXT('3 Model Input'!F$70),"Missing",ISTEXT('3 Model Input'!I$70),"Missing",ISNUMBER('3 Model Input'!K$70),'3 Model Input'!K$70*P4654)</f>
        <v>Missing</v>
      </c>
      <c r="AB4654" s="89"/>
      <c r="AC4654" s="227" t="str" cm="1">
        <f t="array" ref="AC4654">IF(D4654=0,"Blank",_xlfn.IFS('3 Model Input'!E$61=1,(V4654*G4654)/T4654,'3 Model Input'!E$61=2,(W4654*G4654)/T4654,'3 Model Input'!E$61=3,(X4654*G4654)/T4654,'3 Model Input'!E$61=4,(Y4654*G4654)/T4654,'3 Model Input'!E$61=5,(Z4654*G4654)/T4654, ISTEXT('3 Model Input'!E$61),"Missing",'3 Model Input'!E$61=6,(AA4654*G4654)/T4654))</f>
        <v>Blank</v>
      </c>
      <c r="AD4654" s="202" t="str">
        <f t="shared" ref="AD4654:AD4717" si="757">IF(D4654=0,"Blank",MIN(SUM(AC4654/52/H4654),1))</f>
        <v>Blank</v>
      </c>
      <c r="AE4654" s="202" t="str">
        <f t="shared" ref="AE4654:AE4717" si="758">IF(D4654=0,"Blank",AD4654*H4654)</f>
        <v>Blank</v>
      </c>
      <c r="AF4654" s="217" t="str">
        <f t="shared" ref="AF4654:AF4717" si="759">IF(D4654=0,"Blank",AC4654*S4654)</f>
        <v>Blank</v>
      </c>
      <c r="AG4654" s="9" t="str" cm="1">
        <f t="array" ref="AG4654">_xlfn.IFS(ISNUMBER(AC4654), "", ISNUMBER(SEARCH("Blank", AC4654)), "", ISERROR(AC4654), "Bad input on tab 3")</f>
        <v/>
      </c>
    </row>
    <row r="4655" spans="2:33" ht="15" customHeight="1" x14ac:dyDescent="0.75">
      <c r="B4655" s="205" t="str">
        <f>'5 Driver Data'!B4655</f>
        <v>4647</v>
      </c>
      <c r="C4655" s="193">
        <f>'5 Driver Data'!C4655</f>
        <v>0</v>
      </c>
      <c r="D4655" s="192">
        <f>'5 Driver Data'!D4655</f>
        <v>0</v>
      </c>
      <c r="E4655" s="191">
        <f>'5 Driver Data'!E4655</f>
        <v>0</v>
      </c>
      <c r="F4655" s="191">
        <f>'5 Driver Data'!F4655</f>
        <v>0</v>
      </c>
      <c r="G4655" s="191">
        <f>'5 Driver Data'!G4655</f>
        <v>0</v>
      </c>
      <c r="H4655" s="191">
        <f>'5 Driver Data'!H4655</f>
        <v>0</v>
      </c>
      <c r="I4655" s="191">
        <f>'5 Driver Data'!I4655</f>
        <v>0</v>
      </c>
      <c r="J4655" s="191">
        <f>'5 Driver Data'!J4655</f>
        <v>0</v>
      </c>
      <c r="K4655" s="206">
        <f>'5 Driver Data'!K4655</f>
        <v>0</v>
      </c>
      <c r="L4655" s="1"/>
      <c r="M4655" s="216" t="str">
        <f>IF(D4655=0,"Blank",'3 Model Input'!E$44*'3 Model Input'!E$45)</f>
        <v>Blank</v>
      </c>
      <c r="N4655" s="197" t="str">
        <f t="shared" si="750"/>
        <v>Blank</v>
      </c>
      <c r="O4655" s="197" t="str">
        <f>IF(D4655=0,"Blank",'3 Model Input'!E$49*(1-'3 Model Input'!E$51))</f>
        <v>Blank</v>
      </c>
      <c r="P4655" s="197" t="str">
        <f t="shared" si="751"/>
        <v>Blank</v>
      </c>
      <c r="Q4655" s="197" t="str">
        <f>IF(D4655=0,"Blank",IF(D4655="BEV",E4655*(1-'3 Model Input'!E$54), E4655))</f>
        <v>Blank</v>
      </c>
      <c r="R4655" s="198" t="str">
        <f>IF(D4655=0,"Blank",IF(D4655="PHEV",F4655/G4655,F4655*(1-'3 Model Input'!E$54)/G4655))</f>
        <v>Blank</v>
      </c>
      <c r="S4655" s="198" t="str">
        <f>IF(D4655=0,"Blank",IF(D4655="PHEV",MIN(M4655,E4655),MIN(M4655,(E4655*(1-'3 Model Input'!E$54)))))</f>
        <v>Blank</v>
      </c>
      <c r="T4655" s="217" t="str">
        <f t="shared" si="752"/>
        <v>Blank</v>
      </c>
      <c r="U4655" s="89"/>
      <c r="V4655" s="216" t="str">
        <f>IF(D4655=0,"Blank",P4655*'3 Model Input'!E$50)</f>
        <v>Blank</v>
      </c>
      <c r="W4655" s="197" t="str">
        <f t="shared" si="753"/>
        <v>Blank</v>
      </c>
      <c r="X4655" s="197" t="str">
        <f t="shared" si="754"/>
        <v>Blank</v>
      </c>
      <c r="Y4655" s="197" t="str">
        <f t="shared" si="755"/>
        <v>Blank</v>
      </c>
      <c r="Z4655" s="197" t="str">
        <f t="shared" si="756"/>
        <v>Blank</v>
      </c>
      <c r="AA4655" s="223" t="str" cm="1">
        <f t="array" ref="AA4655">_xlfn.IFS(ISTEXT('3 Model Input'!F$70),"Missing",ISTEXT('3 Model Input'!I$70),"Missing",ISNUMBER('3 Model Input'!K$70),'3 Model Input'!K$70*P4655)</f>
        <v>Missing</v>
      </c>
      <c r="AB4655" s="89"/>
      <c r="AC4655" s="227" t="str" cm="1">
        <f t="array" ref="AC4655">IF(D4655=0,"Blank",_xlfn.IFS('3 Model Input'!E$61=1,(V4655*G4655)/T4655,'3 Model Input'!E$61=2,(W4655*G4655)/T4655,'3 Model Input'!E$61=3,(X4655*G4655)/T4655,'3 Model Input'!E$61=4,(Y4655*G4655)/T4655,'3 Model Input'!E$61=5,(Z4655*G4655)/T4655, ISTEXT('3 Model Input'!E$61),"Missing",'3 Model Input'!E$61=6,(AA4655*G4655)/T4655))</f>
        <v>Blank</v>
      </c>
      <c r="AD4655" s="202" t="str">
        <f t="shared" si="757"/>
        <v>Blank</v>
      </c>
      <c r="AE4655" s="202" t="str">
        <f t="shared" si="758"/>
        <v>Blank</v>
      </c>
      <c r="AF4655" s="217" t="str">
        <f t="shared" si="759"/>
        <v>Blank</v>
      </c>
      <c r="AG4655" s="9" t="str" cm="1">
        <f t="array" ref="AG4655">_xlfn.IFS(ISNUMBER(AC4655), "", ISNUMBER(SEARCH("Blank", AC4655)), "", ISERROR(AC4655), "Bad input on tab 3")</f>
        <v/>
      </c>
    </row>
    <row r="4656" spans="2:33" ht="15" customHeight="1" x14ac:dyDescent="0.75">
      <c r="B4656" s="205" t="str">
        <f>'5 Driver Data'!B4656</f>
        <v>4648</v>
      </c>
      <c r="C4656" s="193">
        <f>'5 Driver Data'!C4656</f>
        <v>0</v>
      </c>
      <c r="D4656" s="192">
        <f>'5 Driver Data'!D4656</f>
        <v>0</v>
      </c>
      <c r="E4656" s="191">
        <f>'5 Driver Data'!E4656</f>
        <v>0</v>
      </c>
      <c r="F4656" s="191">
        <f>'5 Driver Data'!F4656</f>
        <v>0</v>
      </c>
      <c r="G4656" s="191">
        <f>'5 Driver Data'!G4656</f>
        <v>0</v>
      </c>
      <c r="H4656" s="191">
        <f>'5 Driver Data'!H4656</f>
        <v>0</v>
      </c>
      <c r="I4656" s="191">
        <f>'5 Driver Data'!I4656</f>
        <v>0</v>
      </c>
      <c r="J4656" s="191">
        <f>'5 Driver Data'!J4656</f>
        <v>0</v>
      </c>
      <c r="K4656" s="206">
        <f>'5 Driver Data'!K4656</f>
        <v>0</v>
      </c>
      <c r="L4656" s="1"/>
      <c r="M4656" s="216" t="str">
        <f>IF(D4656=0,"Blank",'3 Model Input'!E$44*'3 Model Input'!E$45)</f>
        <v>Blank</v>
      </c>
      <c r="N4656" s="197" t="str">
        <f t="shared" si="750"/>
        <v>Blank</v>
      </c>
      <c r="O4656" s="197" t="str">
        <f>IF(D4656=0,"Blank",'3 Model Input'!E$49*(1-'3 Model Input'!E$51))</f>
        <v>Blank</v>
      </c>
      <c r="P4656" s="197" t="str">
        <f t="shared" si="751"/>
        <v>Blank</v>
      </c>
      <c r="Q4656" s="197" t="str">
        <f>IF(D4656=0,"Blank",IF(D4656="BEV",E4656*(1-'3 Model Input'!E$54), E4656))</f>
        <v>Blank</v>
      </c>
      <c r="R4656" s="198" t="str">
        <f>IF(D4656=0,"Blank",IF(D4656="PHEV",F4656/G4656,F4656*(1-'3 Model Input'!E$54)/G4656))</f>
        <v>Blank</v>
      </c>
      <c r="S4656" s="198" t="str">
        <f>IF(D4656=0,"Blank",IF(D4656="PHEV",MIN(M4656,E4656),MIN(M4656,(E4656*(1-'3 Model Input'!E$54)))))</f>
        <v>Blank</v>
      </c>
      <c r="T4656" s="217" t="str">
        <f t="shared" si="752"/>
        <v>Blank</v>
      </c>
      <c r="U4656" s="89"/>
      <c r="V4656" s="216" t="str">
        <f>IF(D4656=0,"Blank",P4656*'3 Model Input'!E$50)</f>
        <v>Blank</v>
      </c>
      <c r="W4656" s="197" t="str">
        <f t="shared" si="753"/>
        <v>Blank</v>
      </c>
      <c r="X4656" s="197" t="str">
        <f t="shared" si="754"/>
        <v>Blank</v>
      </c>
      <c r="Y4656" s="197" t="str">
        <f t="shared" si="755"/>
        <v>Blank</v>
      </c>
      <c r="Z4656" s="197" t="str">
        <f t="shared" si="756"/>
        <v>Blank</v>
      </c>
      <c r="AA4656" s="223" t="str" cm="1">
        <f t="array" ref="AA4656">_xlfn.IFS(ISTEXT('3 Model Input'!F$70),"Missing",ISTEXT('3 Model Input'!I$70),"Missing",ISNUMBER('3 Model Input'!K$70),'3 Model Input'!K$70*P4656)</f>
        <v>Missing</v>
      </c>
      <c r="AB4656" s="89"/>
      <c r="AC4656" s="227" t="str" cm="1">
        <f t="array" ref="AC4656">IF(D4656=0,"Blank",_xlfn.IFS('3 Model Input'!E$61=1,(V4656*G4656)/T4656,'3 Model Input'!E$61=2,(W4656*G4656)/T4656,'3 Model Input'!E$61=3,(X4656*G4656)/T4656,'3 Model Input'!E$61=4,(Y4656*G4656)/T4656,'3 Model Input'!E$61=5,(Z4656*G4656)/T4656, ISTEXT('3 Model Input'!E$61),"Missing",'3 Model Input'!E$61=6,(AA4656*G4656)/T4656))</f>
        <v>Blank</v>
      </c>
      <c r="AD4656" s="202" t="str">
        <f t="shared" si="757"/>
        <v>Blank</v>
      </c>
      <c r="AE4656" s="202" t="str">
        <f t="shared" si="758"/>
        <v>Blank</v>
      </c>
      <c r="AF4656" s="217" t="str">
        <f t="shared" si="759"/>
        <v>Blank</v>
      </c>
      <c r="AG4656" s="9" t="str" cm="1">
        <f t="array" ref="AG4656">_xlfn.IFS(ISNUMBER(AC4656), "", ISNUMBER(SEARCH("Blank", AC4656)), "", ISERROR(AC4656), "Bad input on tab 3")</f>
        <v/>
      </c>
    </row>
    <row r="4657" spans="2:33" ht="15" customHeight="1" x14ac:dyDescent="0.75">
      <c r="B4657" s="205" t="str">
        <f>'5 Driver Data'!B4657</f>
        <v>4649</v>
      </c>
      <c r="C4657" s="193">
        <f>'5 Driver Data'!C4657</f>
        <v>0</v>
      </c>
      <c r="D4657" s="192">
        <f>'5 Driver Data'!D4657</f>
        <v>0</v>
      </c>
      <c r="E4657" s="191">
        <f>'5 Driver Data'!E4657</f>
        <v>0</v>
      </c>
      <c r="F4657" s="191">
        <f>'5 Driver Data'!F4657</f>
        <v>0</v>
      </c>
      <c r="G4657" s="191">
        <f>'5 Driver Data'!G4657</f>
        <v>0</v>
      </c>
      <c r="H4657" s="191">
        <f>'5 Driver Data'!H4657</f>
        <v>0</v>
      </c>
      <c r="I4657" s="191">
        <f>'5 Driver Data'!I4657</f>
        <v>0</v>
      </c>
      <c r="J4657" s="191">
        <f>'5 Driver Data'!J4657</f>
        <v>0</v>
      </c>
      <c r="K4657" s="206">
        <f>'5 Driver Data'!K4657</f>
        <v>0</v>
      </c>
      <c r="L4657" s="1"/>
      <c r="M4657" s="216" t="str">
        <f>IF(D4657=0,"Blank",'3 Model Input'!E$44*'3 Model Input'!E$45)</f>
        <v>Blank</v>
      </c>
      <c r="N4657" s="197" t="str">
        <f t="shared" si="750"/>
        <v>Blank</v>
      </c>
      <c r="O4657" s="197" t="str">
        <f>IF(D4657=0,"Blank",'3 Model Input'!E$49*(1-'3 Model Input'!E$51))</f>
        <v>Blank</v>
      </c>
      <c r="P4657" s="197" t="str">
        <f t="shared" si="751"/>
        <v>Blank</v>
      </c>
      <c r="Q4657" s="197" t="str">
        <f>IF(D4657=0,"Blank",IF(D4657="BEV",E4657*(1-'3 Model Input'!E$54), E4657))</f>
        <v>Blank</v>
      </c>
      <c r="R4657" s="198" t="str">
        <f>IF(D4657=0,"Blank",IF(D4657="PHEV",F4657/G4657,F4657*(1-'3 Model Input'!E$54)/G4657))</f>
        <v>Blank</v>
      </c>
      <c r="S4657" s="198" t="str">
        <f>IF(D4657=0,"Blank",IF(D4657="PHEV",MIN(M4657,E4657),MIN(M4657,(E4657*(1-'3 Model Input'!E$54)))))</f>
        <v>Blank</v>
      </c>
      <c r="T4657" s="217" t="str">
        <f t="shared" si="752"/>
        <v>Blank</v>
      </c>
      <c r="U4657" s="89"/>
      <c r="V4657" s="216" t="str">
        <f>IF(D4657=0,"Blank",P4657*'3 Model Input'!E$50)</f>
        <v>Blank</v>
      </c>
      <c r="W4657" s="197" t="str">
        <f t="shared" si="753"/>
        <v>Blank</v>
      </c>
      <c r="X4657" s="197" t="str">
        <f t="shared" si="754"/>
        <v>Blank</v>
      </c>
      <c r="Y4657" s="197" t="str">
        <f t="shared" si="755"/>
        <v>Blank</v>
      </c>
      <c r="Z4657" s="197" t="str">
        <f t="shared" si="756"/>
        <v>Blank</v>
      </c>
      <c r="AA4657" s="223" t="str" cm="1">
        <f t="array" ref="AA4657">_xlfn.IFS(ISTEXT('3 Model Input'!F$70),"Missing",ISTEXT('3 Model Input'!I$70),"Missing",ISNUMBER('3 Model Input'!K$70),'3 Model Input'!K$70*P4657)</f>
        <v>Missing</v>
      </c>
      <c r="AB4657" s="89"/>
      <c r="AC4657" s="227" t="str" cm="1">
        <f t="array" ref="AC4657">IF(D4657=0,"Blank",_xlfn.IFS('3 Model Input'!E$61=1,(V4657*G4657)/T4657,'3 Model Input'!E$61=2,(W4657*G4657)/T4657,'3 Model Input'!E$61=3,(X4657*G4657)/T4657,'3 Model Input'!E$61=4,(Y4657*G4657)/T4657,'3 Model Input'!E$61=5,(Z4657*G4657)/T4657, ISTEXT('3 Model Input'!E$61),"Missing",'3 Model Input'!E$61=6,(AA4657*G4657)/T4657))</f>
        <v>Blank</v>
      </c>
      <c r="AD4657" s="202" t="str">
        <f t="shared" si="757"/>
        <v>Blank</v>
      </c>
      <c r="AE4657" s="202" t="str">
        <f t="shared" si="758"/>
        <v>Blank</v>
      </c>
      <c r="AF4657" s="217" t="str">
        <f t="shared" si="759"/>
        <v>Blank</v>
      </c>
      <c r="AG4657" s="9" t="str" cm="1">
        <f t="array" ref="AG4657">_xlfn.IFS(ISNUMBER(AC4657), "", ISNUMBER(SEARCH("Blank", AC4657)), "", ISERROR(AC4657), "Bad input on tab 3")</f>
        <v/>
      </c>
    </row>
    <row r="4658" spans="2:33" ht="15" customHeight="1" x14ac:dyDescent="0.75">
      <c r="B4658" s="205" t="str">
        <f>'5 Driver Data'!B4658</f>
        <v>4650</v>
      </c>
      <c r="C4658" s="193">
        <f>'5 Driver Data'!C4658</f>
        <v>0</v>
      </c>
      <c r="D4658" s="192">
        <f>'5 Driver Data'!D4658</f>
        <v>0</v>
      </c>
      <c r="E4658" s="191">
        <f>'5 Driver Data'!E4658</f>
        <v>0</v>
      </c>
      <c r="F4658" s="191">
        <f>'5 Driver Data'!F4658</f>
        <v>0</v>
      </c>
      <c r="G4658" s="191">
        <f>'5 Driver Data'!G4658</f>
        <v>0</v>
      </c>
      <c r="H4658" s="191">
        <f>'5 Driver Data'!H4658</f>
        <v>0</v>
      </c>
      <c r="I4658" s="191">
        <f>'5 Driver Data'!I4658</f>
        <v>0</v>
      </c>
      <c r="J4658" s="191">
        <f>'5 Driver Data'!J4658</f>
        <v>0</v>
      </c>
      <c r="K4658" s="206">
        <f>'5 Driver Data'!K4658</f>
        <v>0</v>
      </c>
      <c r="L4658" s="1"/>
      <c r="M4658" s="216" t="str">
        <f>IF(D4658=0,"Blank",'3 Model Input'!E$44*'3 Model Input'!E$45)</f>
        <v>Blank</v>
      </c>
      <c r="N4658" s="197" t="str">
        <f t="shared" si="750"/>
        <v>Blank</v>
      </c>
      <c r="O4658" s="197" t="str">
        <f>IF(D4658=0,"Blank",'3 Model Input'!E$49*(1-'3 Model Input'!E$51))</f>
        <v>Blank</v>
      </c>
      <c r="P4658" s="197" t="str">
        <f t="shared" si="751"/>
        <v>Blank</v>
      </c>
      <c r="Q4658" s="197" t="str">
        <f>IF(D4658=0,"Blank",IF(D4658="BEV",E4658*(1-'3 Model Input'!E$54), E4658))</f>
        <v>Blank</v>
      </c>
      <c r="R4658" s="198" t="str">
        <f>IF(D4658=0,"Blank",IF(D4658="PHEV",F4658/G4658,F4658*(1-'3 Model Input'!E$54)/G4658))</f>
        <v>Blank</v>
      </c>
      <c r="S4658" s="198" t="str">
        <f>IF(D4658=0,"Blank",IF(D4658="PHEV",MIN(M4658,E4658),MIN(M4658,(E4658*(1-'3 Model Input'!E$54)))))</f>
        <v>Blank</v>
      </c>
      <c r="T4658" s="217" t="str">
        <f t="shared" si="752"/>
        <v>Blank</v>
      </c>
      <c r="U4658" s="89"/>
      <c r="V4658" s="216" t="str">
        <f>IF(D4658=0,"Blank",P4658*'3 Model Input'!E$50)</f>
        <v>Blank</v>
      </c>
      <c r="W4658" s="197" t="str">
        <f t="shared" si="753"/>
        <v>Blank</v>
      </c>
      <c r="X4658" s="197" t="str">
        <f t="shared" si="754"/>
        <v>Blank</v>
      </c>
      <c r="Y4658" s="197" t="str">
        <f t="shared" si="755"/>
        <v>Blank</v>
      </c>
      <c r="Z4658" s="197" t="str">
        <f t="shared" si="756"/>
        <v>Blank</v>
      </c>
      <c r="AA4658" s="223" t="str" cm="1">
        <f t="array" ref="AA4658">_xlfn.IFS(ISTEXT('3 Model Input'!F$70),"Missing",ISTEXT('3 Model Input'!I$70),"Missing",ISNUMBER('3 Model Input'!K$70),'3 Model Input'!K$70*P4658)</f>
        <v>Missing</v>
      </c>
      <c r="AB4658" s="89"/>
      <c r="AC4658" s="227" t="str" cm="1">
        <f t="array" ref="AC4658">IF(D4658=0,"Blank",_xlfn.IFS('3 Model Input'!E$61=1,(V4658*G4658)/T4658,'3 Model Input'!E$61=2,(W4658*G4658)/T4658,'3 Model Input'!E$61=3,(X4658*G4658)/T4658,'3 Model Input'!E$61=4,(Y4658*G4658)/T4658,'3 Model Input'!E$61=5,(Z4658*G4658)/T4658, ISTEXT('3 Model Input'!E$61),"Missing",'3 Model Input'!E$61=6,(AA4658*G4658)/T4658))</f>
        <v>Blank</v>
      </c>
      <c r="AD4658" s="202" t="str">
        <f t="shared" si="757"/>
        <v>Blank</v>
      </c>
      <c r="AE4658" s="202" t="str">
        <f t="shared" si="758"/>
        <v>Blank</v>
      </c>
      <c r="AF4658" s="217" t="str">
        <f t="shared" si="759"/>
        <v>Blank</v>
      </c>
      <c r="AG4658" s="9" t="str" cm="1">
        <f t="array" ref="AG4658">_xlfn.IFS(ISNUMBER(AC4658), "", ISNUMBER(SEARCH("Blank", AC4658)), "", ISERROR(AC4658), "Bad input on tab 3")</f>
        <v/>
      </c>
    </row>
    <row r="4659" spans="2:33" ht="15" customHeight="1" x14ac:dyDescent="0.75">
      <c r="B4659" s="205" t="str">
        <f>'5 Driver Data'!B4659</f>
        <v>4651</v>
      </c>
      <c r="C4659" s="193">
        <f>'5 Driver Data'!C4659</f>
        <v>0</v>
      </c>
      <c r="D4659" s="192">
        <f>'5 Driver Data'!D4659</f>
        <v>0</v>
      </c>
      <c r="E4659" s="191">
        <f>'5 Driver Data'!E4659</f>
        <v>0</v>
      </c>
      <c r="F4659" s="191">
        <f>'5 Driver Data'!F4659</f>
        <v>0</v>
      </c>
      <c r="G4659" s="191">
        <f>'5 Driver Data'!G4659</f>
        <v>0</v>
      </c>
      <c r="H4659" s="191">
        <f>'5 Driver Data'!H4659</f>
        <v>0</v>
      </c>
      <c r="I4659" s="191">
        <f>'5 Driver Data'!I4659</f>
        <v>0</v>
      </c>
      <c r="J4659" s="191">
        <f>'5 Driver Data'!J4659</f>
        <v>0</v>
      </c>
      <c r="K4659" s="206">
        <f>'5 Driver Data'!K4659</f>
        <v>0</v>
      </c>
      <c r="L4659" s="1"/>
      <c r="M4659" s="216" t="str">
        <f>IF(D4659=0,"Blank",'3 Model Input'!E$44*'3 Model Input'!E$45)</f>
        <v>Blank</v>
      </c>
      <c r="N4659" s="197" t="str">
        <f t="shared" si="750"/>
        <v>Blank</v>
      </c>
      <c r="O4659" s="197" t="str">
        <f>IF(D4659=0,"Blank",'3 Model Input'!E$49*(1-'3 Model Input'!E$51))</f>
        <v>Blank</v>
      </c>
      <c r="P4659" s="197" t="str">
        <f t="shared" si="751"/>
        <v>Blank</v>
      </c>
      <c r="Q4659" s="197" t="str">
        <f>IF(D4659=0,"Blank",IF(D4659="BEV",E4659*(1-'3 Model Input'!E$54), E4659))</f>
        <v>Blank</v>
      </c>
      <c r="R4659" s="198" t="str">
        <f>IF(D4659=0,"Blank",IF(D4659="PHEV",F4659/G4659,F4659*(1-'3 Model Input'!E$54)/G4659))</f>
        <v>Blank</v>
      </c>
      <c r="S4659" s="198" t="str">
        <f>IF(D4659=0,"Blank",IF(D4659="PHEV",MIN(M4659,E4659),MIN(M4659,(E4659*(1-'3 Model Input'!E$54)))))</f>
        <v>Blank</v>
      </c>
      <c r="T4659" s="217" t="str">
        <f t="shared" si="752"/>
        <v>Blank</v>
      </c>
      <c r="U4659" s="89"/>
      <c r="V4659" s="216" t="str">
        <f>IF(D4659=0,"Blank",P4659*'3 Model Input'!E$50)</f>
        <v>Blank</v>
      </c>
      <c r="W4659" s="197" t="str">
        <f t="shared" si="753"/>
        <v>Blank</v>
      </c>
      <c r="X4659" s="197" t="str">
        <f t="shared" si="754"/>
        <v>Blank</v>
      </c>
      <c r="Y4659" s="197" t="str">
        <f t="shared" si="755"/>
        <v>Blank</v>
      </c>
      <c r="Z4659" s="197" t="str">
        <f t="shared" si="756"/>
        <v>Blank</v>
      </c>
      <c r="AA4659" s="223" t="str" cm="1">
        <f t="array" ref="AA4659">_xlfn.IFS(ISTEXT('3 Model Input'!F$70),"Missing",ISTEXT('3 Model Input'!I$70),"Missing",ISNUMBER('3 Model Input'!K$70),'3 Model Input'!K$70*P4659)</f>
        <v>Missing</v>
      </c>
      <c r="AB4659" s="89"/>
      <c r="AC4659" s="227" t="str" cm="1">
        <f t="array" ref="AC4659">IF(D4659=0,"Blank",_xlfn.IFS('3 Model Input'!E$61=1,(V4659*G4659)/T4659,'3 Model Input'!E$61=2,(W4659*G4659)/T4659,'3 Model Input'!E$61=3,(X4659*G4659)/T4659,'3 Model Input'!E$61=4,(Y4659*G4659)/T4659,'3 Model Input'!E$61=5,(Z4659*G4659)/T4659, ISTEXT('3 Model Input'!E$61),"Missing",'3 Model Input'!E$61=6,(AA4659*G4659)/T4659))</f>
        <v>Blank</v>
      </c>
      <c r="AD4659" s="202" t="str">
        <f t="shared" si="757"/>
        <v>Blank</v>
      </c>
      <c r="AE4659" s="202" t="str">
        <f t="shared" si="758"/>
        <v>Blank</v>
      </c>
      <c r="AF4659" s="217" t="str">
        <f t="shared" si="759"/>
        <v>Blank</v>
      </c>
      <c r="AG4659" s="9" t="str" cm="1">
        <f t="array" ref="AG4659">_xlfn.IFS(ISNUMBER(AC4659), "", ISNUMBER(SEARCH("Blank", AC4659)), "", ISERROR(AC4659), "Bad input on tab 3")</f>
        <v/>
      </c>
    </row>
    <row r="4660" spans="2:33" ht="15" customHeight="1" x14ac:dyDescent="0.75">
      <c r="B4660" s="205" t="str">
        <f>'5 Driver Data'!B4660</f>
        <v>4652</v>
      </c>
      <c r="C4660" s="193">
        <f>'5 Driver Data'!C4660</f>
        <v>0</v>
      </c>
      <c r="D4660" s="192">
        <f>'5 Driver Data'!D4660</f>
        <v>0</v>
      </c>
      <c r="E4660" s="191">
        <f>'5 Driver Data'!E4660</f>
        <v>0</v>
      </c>
      <c r="F4660" s="191">
        <f>'5 Driver Data'!F4660</f>
        <v>0</v>
      </c>
      <c r="G4660" s="191">
        <f>'5 Driver Data'!G4660</f>
        <v>0</v>
      </c>
      <c r="H4660" s="191">
        <f>'5 Driver Data'!H4660</f>
        <v>0</v>
      </c>
      <c r="I4660" s="191">
        <f>'5 Driver Data'!I4660</f>
        <v>0</v>
      </c>
      <c r="J4660" s="191">
        <f>'5 Driver Data'!J4660</f>
        <v>0</v>
      </c>
      <c r="K4660" s="206">
        <f>'5 Driver Data'!K4660</f>
        <v>0</v>
      </c>
      <c r="L4660" s="1"/>
      <c r="M4660" s="216" t="str">
        <f>IF(D4660=0,"Blank",'3 Model Input'!E$44*'3 Model Input'!E$45)</f>
        <v>Blank</v>
      </c>
      <c r="N4660" s="197" t="str">
        <f t="shared" si="750"/>
        <v>Blank</v>
      </c>
      <c r="O4660" s="197" t="str">
        <f>IF(D4660=0,"Blank",'3 Model Input'!E$49*(1-'3 Model Input'!E$51))</f>
        <v>Blank</v>
      </c>
      <c r="P4660" s="197" t="str">
        <f t="shared" si="751"/>
        <v>Blank</v>
      </c>
      <c r="Q4660" s="197" t="str">
        <f>IF(D4660=0,"Blank",IF(D4660="BEV",E4660*(1-'3 Model Input'!E$54), E4660))</f>
        <v>Blank</v>
      </c>
      <c r="R4660" s="198" t="str">
        <f>IF(D4660=0,"Blank",IF(D4660="PHEV",F4660/G4660,F4660*(1-'3 Model Input'!E$54)/G4660))</f>
        <v>Blank</v>
      </c>
      <c r="S4660" s="198" t="str">
        <f>IF(D4660=0,"Blank",IF(D4660="PHEV",MIN(M4660,E4660),MIN(M4660,(E4660*(1-'3 Model Input'!E$54)))))</f>
        <v>Blank</v>
      </c>
      <c r="T4660" s="217" t="str">
        <f t="shared" si="752"/>
        <v>Blank</v>
      </c>
      <c r="U4660" s="89"/>
      <c r="V4660" s="216" t="str">
        <f>IF(D4660=0,"Blank",P4660*'3 Model Input'!E$50)</f>
        <v>Blank</v>
      </c>
      <c r="W4660" s="197" t="str">
        <f t="shared" si="753"/>
        <v>Blank</v>
      </c>
      <c r="X4660" s="197" t="str">
        <f t="shared" si="754"/>
        <v>Blank</v>
      </c>
      <c r="Y4660" s="197" t="str">
        <f t="shared" si="755"/>
        <v>Blank</v>
      </c>
      <c r="Z4660" s="197" t="str">
        <f t="shared" si="756"/>
        <v>Blank</v>
      </c>
      <c r="AA4660" s="223" t="str" cm="1">
        <f t="array" ref="AA4660">_xlfn.IFS(ISTEXT('3 Model Input'!F$70),"Missing",ISTEXT('3 Model Input'!I$70),"Missing",ISNUMBER('3 Model Input'!K$70),'3 Model Input'!K$70*P4660)</f>
        <v>Missing</v>
      </c>
      <c r="AB4660" s="89"/>
      <c r="AC4660" s="227" t="str" cm="1">
        <f t="array" ref="AC4660">IF(D4660=0,"Blank",_xlfn.IFS('3 Model Input'!E$61=1,(V4660*G4660)/T4660,'3 Model Input'!E$61=2,(W4660*G4660)/T4660,'3 Model Input'!E$61=3,(X4660*G4660)/T4660,'3 Model Input'!E$61=4,(Y4660*G4660)/T4660,'3 Model Input'!E$61=5,(Z4660*G4660)/T4660, ISTEXT('3 Model Input'!E$61),"Missing",'3 Model Input'!E$61=6,(AA4660*G4660)/T4660))</f>
        <v>Blank</v>
      </c>
      <c r="AD4660" s="202" t="str">
        <f t="shared" si="757"/>
        <v>Blank</v>
      </c>
      <c r="AE4660" s="202" t="str">
        <f t="shared" si="758"/>
        <v>Blank</v>
      </c>
      <c r="AF4660" s="217" t="str">
        <f t="shared" si="759"/>
        <v>Blank</v>
      </c>
      <c r="AG4660" s="9" t="str" cm="1">
        <f t="array" ref="AG4660">_xlfn.IFS(ISNUMBER(AC4660), "", ISNUMBER(SEARCH("Blank", AC4660)), "", ISERROR(AC4660), "Bad input on tab 3")</f>
        <v/>
      </c>
    </row>
    <row r="4661" spans="2:33" ht="15" customHeight="1" x14ac:dyDescent="0.75">
      <c r="B4661" s="205" t="str">
        <f>'5 Driver Data'!B4661</f>
        <v>4653</v>
      </c>
      <c r="C4661" s="193">
        <f>'5 Driver Data'!C4661</f>
        <v>0</v>
      </c>
      <c r="D4661" s="192">
        <f>'5 Driver Data'!D4661</f>
        <v>0</v>
      </c>
      <c r="E4661" s="191">
        <f>'5 Driver Data'!E4661</f>
        <v>0</v>
      </c>
      <c r="F4661" s="191">
        <f>'5 Driver Data'!F4661</f>
        <v>0</v>
      </c>
      <c r="G4661" s="191">
        <f>'5 Driver Data'!G4661</f>
        <v>0</v>
      </c>
      <c r="H4661" s="191">
        <f>'5 Driver Data'!H4661</f>
        <v>0</v>
      </c>
      <c r="I4661" s="191">
        <f>'5 Driver Data'!I4661</f>
        <v>0</v>
      </c>
      <c r="J4661" s="191">
        <f>'5 Driver Data'!J4661</f>
        <v>0</v>
      </c>
      <c r="K4661" s="206">
        <f>'5 Driver Data'!K4661</f>
        <v>0</v>
      </c>
      <c r="L4661" s="1"/>
      <c r="M4661" s="216" t="str">
        <f>IF(D4661=0,"Blank",'3 Model Input'!E$44*'3 Model Input'!E$45)</f>
        <v>Blank</v>
      </c>
      <c r="N4661" s="197" t="str">
        <f t="shared" si="750"/>
        <v>Blank</v>
      </c>
      <c r="O4661" s="197" t="str">
        <f>IF(D4661=0,"Blank",'3 Model Input'!E$49*(1-'3 Model Input'!E$51))</f>
        <v>Blank</v>
      </c>
      <c r="P4661" s="197" t="str">
        <f t="shared" si="751"/>
        <v>Blank</v>
      </c>
      <c r="Q4661" s="197" t="str">
        <f>IF(D4661=0,"Blank",IF(D4661="BEV",E4661*(1-'3 Model Input'!E$54), E4661))</f>
        <v>Blank</v>
      </c>
      <c r="R4661" s="198" t="str">
        <f>IF(D4661=0,"Blank",IF(D4661="PHEV",F4661/G4661,F4661*(1-'3 Model Input'!E$54)/G4661))</f>
        <v>Blank</v>
      </c>
      <c r="S4661" s="198" t="str">
        <f>IF(D4661=0,"Blank",IF(D4661="PHEV",MIN(M4661,E4661),MIN(M4661,(E4661*(1-'3 Model Input'!E$54)))))</f>
        <v>Blank</v>
      </c>
      <c r="T4661" s="217" t="str">
        <f t="shared" si="752"/>
        <v>Blank</v>
      </c>
      <c r="U4661" s="89"/>
      <c r="V4661" s="216" t="str">
        <f>IF(D4661=0,"Blank",P4661*'3 Model Input'!E$50)</f>
        <v>Blank</v>
      </c>
      <c r="W4661" s="197" t="str">
        <f t="shared" si="753"/>
        <v>Blank</v>
      </c>
      <c r="X4661" s="197" t="str">
        <f t="shared" si="754"/>
        <v>Blank</v>
      </c>
      <c r="Y4661" s="197" t="str">
        <f t="shared" si="755"/>
        <v>Blank</v>
      </c>
      <c r="Z4661" s="197" t="str">
        <f t="shared" si="756"/>
        <v>Blank</v>
      </c>
      <c r="AA4661" s="223" t="str" cm="1">
        <f t="array" ref="AA4661">_xlfn.IFS(ISTEXT('3 Model Input'!F$70),"Missing",ISTEXT('3 Model Input'!I$70),"Missing",ISNUMBER('3 Model Input'!K$70),'3 Model Input'!K$70*P4661)</f>
        <v>Missing</v>
      </c>
      <c r="AB4661" s="89"/>
      <c r="AC4661" s="227" t="str" cm="1">
        <f t="array" ref="AC4661">IF(D4661=0,"Blank",_xlfn.IFS('3 Model Input'!E$61=1,(V4661*G4661)/T4661,'3 Model Input'!E$61=2,(W4661*G4661)/T4661,'3 Model Input'!E$61=3,(X4661*G4661)/T4661,'3 Model Input'!E$61=4,(Y4661*G4661)/T4661,'3 Model Input'!E$61=5,(Z4661*G4661)/T4661, ISTEXT('3 Model Input'!E$61),"Missing",'3 Model Input'!E$61=6,(AA4661*G4661)/T4661))</f>
        <v>Blank</v>
      </c>
      <c r="AD4661" s="202" t="str">
        <f t="shared" si="757"/>
        <v>Blank</v>
      </c>
      <c r="AE4661" s="202" t="str">
        <f t="shared" si="758"/>
        <v>Blank</v>
      </c>
      <c r="AF4661" s="217" t="str">
        <f t="shared" si="759"/>
        <v>Blank</v>
      </c>
      <c r="AG4661" s="9" t="str" cm="1">
        <f t="array" ref="AG4661">_xlfn.IFS(ISNUMBER(AC4661), "", ISNUMBER(SEARCH("Blank", AC4661)), "", ISERROR(AC4661), "Bad input on tab 3")</f>
        <v/>
      </c>
    </row>
    <row r="4662" spans="2:33" ht="15" customHeight="1" x14ac:dyDescent="0.75">
      <c r="B4662" s="205" t="str">
        <f>'5 Driver Data'!B4662</f>
        <v>4654</v>
      </c>
      <c r="C4662" s="193">
        <f>'5 Driver Data'!C4662</f>
        <v>0</v>
      </c>
      <c r="D4662" s="192">
        <f>'5 Driver Data'!D4662</f>
        <v>0</v>
      </c>
      <c r="E4662" s="191">
        <f>'5 Driver Data'!E4662</f>
        <v>0</v>
      </c>
      <c r="F4662" s="191">
        <f>'5 Driver Data'!F4662</f>
        <v>0</v>
      </c>
      <c r="G4662" s="191">
        <f>'5 Driver Data'!G4662</f>
        <v>0</v>
      </c>
      <c r="H4662" s="191">
        <f>'5 Driver Data'!H4662</f>
        <v>0</v>
      </c>
      <c r="I4662" s="191">
        <f>'5 Driver Data'!I4662</f>
        <v>0</v>
      </c>
      <c r="J4662" s="191">
        <f>'5 Driver Data'!J4662</f>
        <v>0</v>
      </c>
      <c r="K4662" s="206">
        <f>'5 Driver Data'!K4662</f>
        <v>0</v>
      </c>
      <c r="L4662" s="1"/>
      <c r="M4662" s="216" t="str">
        <f>IF(D4662=0,"Blank",'3 Model Input'!E$44*'3 Model Input'!E$45)</f>
        <v>Blank</v>
      </c>
      <c r="N4662" s="197" t="str">
        <f t="shared" si="750"/>
        <v>Blank</v>
      </c>
      <c r="O4662" s="197" t="str">
        <f>IF(D4662=0,"Blank",'3 Model Input'!E$49*(1-'3 Model Input'!E$51))</f>
        <v>Blank</v>
      </c>
      <c r="P4662" s="197" t="str">
        <f t="shared" si="751"/>
        <v>Blank</v>
      </c>
      <c r="Q4662" s="197" t="str">
        <f>IF(D4662=0,"Blank",IF(D4662="BEV",E4662*(1-'3 Model Input'!E$54), E4662))</f>
        <v>Blank</v>
      </c>
      <c r="R4662" s="198" t="str">
        <f>IF(D4662=0,"Blank",IF(D4662="PHEV",F4662/G4662,F4662*(1-'3 Model Input'!E$54)/G4662))</f>
        <v>Blank</v>
      </c>
      <c r="S4662" s="198" t="str">
        <f>IF(D4662=0,"Blank",IF(D4662="PHEV",MIN(M4662,E4662),MIN(M4662,(E4662*(1-'3 Model Input'!E$54)))))</f>
        <v>Blank</v>
      </c>
      <c r="T4662" s="217" t="str">
        <f t="shared" si="752"/>
        <v>Blank</v>
      </c>
      <c r="U4662" s="89"/>
      <c r="V4662" s="216" t="str">
        <f>IF(D4662=0,"Blank",P4662*'3 Model Input'!E$50)</f>
        <v>Blank</v>
      </c>
      <c r="W4662" s="197" t="str">
        <f t="shared" si="753"/>
        <v>Blank</v>
      </c>
      <c r="X4662" s="197" t="str">
        <f t="shared" si="754"/>
        <v>Blank</v>
      </c>
      <c r="Y4662" s="197" t="str">
        <f t="shared" si="755"/>
        <v>Blank</v>
      </c>
      <c r="Z4662" s="197" t="str">
        <f t="shared" si="756"/>
        <v>Blank</v>
      </c>
      <c r="AA4662" s="223" t="str" cm="1">
        <f t="array" ref="AA4662">_xlfn.IFS(ISTEXT('3 Model Input'!F$70),"Missing",ISTEXT('3 Model Input'!I$70),"Missing",ISNUMBER('3 Model Input'!K$70),'3 Model Input'!K$70*P4662)</f>
        <v>Missing</v>
      </c>
      <c r="AB4662" s="89"/>
      <c r="AC4662" s="227" t="str" cm="1">
        <f t="array" ref="AC4662">IF(D4662=0,"Blank",_xlfn.IFS('3 Model Input'!E$61=1,(V4662*G4662)/T4662,'3 Model Input'!E$61=2,(W4662*G4662)/T4662,'3 Model Input'!E$61=3,(X4662*G4662)/T4662,'3 Model Input'!E$61=4,(Y4662*G4662)/T4662,'3 Model Input'!E$61=5,(Z4662*G4662)/T4662, ISTEXT('3 Model Input'!E$61),"Missing",'3 Model Input'!E$61=6,(AA4662*G4662)/T4662))</f>
        <v>Blank</v>
      </c>
      <c r="AD4662" s="202" t="str">
        <f t="shared" si="757"/>
        <v>Blank</v>
      </c>
      <c r="AE4662" s="202" t="str">
        <f t="shared" si="758"/>
        <v>Blank</v>
      </c>
      <c r="AF4662" s="217" t="str">
        <f t="shared" si="759"/>
        <v>Blank</v>
      </c>
      <c r="AG4662" s="9" t="str" cm="1">
        <f t="array" ref="AG4662">_xlfn.IFS(ISNUMBER(AC4662), "", ISNUMBER(SEARCH("Blank", AC4662)), "", ISERROR(AC4662), "Bad input on tab 3")</f>
        <v/>
      </c>
    </row>
    <row r="4663" spans="2:33" ht="15" customHeight="1" x14ac:dyDescent="0.75">
      <c r="B4663" s="205" t="str">
        <f>'5 Driver Data'!B4663</f>
        <v>4655</v>
      </c>
      <c r="C4663" s="193">
        <f>'5 Driver Data'!C4663</f>
        <v>0</v>
      </c>
      <c r="D4663" s="192">
        <f>'5 Driver Data'!D4663</f>
        <v>0</v>
      </c>
      <c r="E4663" s="191">
        <f>'5 Driver Data'!E4663</f>
        <v>0</v>
      </c>
      <c r="F4663" s="191">
        <f>'5 Driver Data'!F4663</f>
        <v>0</v>
      </c>
      <c r="G4663" s="191">
        <f>'5 Driver Data'!G4663</f>
        <v>0</v>
      </c>
      <c r="H4663" s="191">
        <f>'5 Driver Data'!H4663</f>
        <v>0</v>
      </c>
      <c r="I4663" s="191">
        <f>'5 Driver Data'!I4663</f>
        <v>0</v>
      </c>
      <c r="J4663" s="191">
        <f>'5 Driver Data'!J4663</f>
        <v>0</v>
      </c>
      <c r="K4663" s="206">
        <f>'5 Driver Data'!K4663</f>
        <v>0</v>
      </c>
      <c r="L4663" s="1"/>
      <c r="M4663" s="216" t="str">
        <f>IF(D4663=0,"Blank",'3 Model Input'!E$44*'3 Model Input'!E$45)</f>
        <v>Blank</v>
      </c>
      <c r="N4663" s="197" t="str">
        <f t="shared" si="750"/>
        <v>Blank</v>
      </c>
      <c r="O4663" s="197" t="str">
        <f>IF(D4663=0,"Blank",'3 Model Input'!E$49*(1-'3 Model Input'!E$51))</f>
        <v>Blank</v>
      </c>
      <c r="P4663" s="197" t="str">
        <f t="shared" si="751"/>
        <v>Blank</v>
      </c>
      <c r="Q4663" s="197" t="str">
        <f>IF(D4663=0,"Blank",IF(D4663="BEV",E4663*(1-'3 Model Input'!E$54), E4663))</f>
        <v>Blank</v>
      </c>
      <c r="R4663" s="198" t="str">
        <f>IF(D4663=0,"Blank",IF(D4663="PHEV",F4663/G4663,F4663*(1-'3 Model Input'!E$54)/G4663))</f>
        <v>Blank</v>
      </c>
      <c r="S4663" s="198" t="str">
        <f>IF(D4663=0,"Blank",IF(D4663="PHEV",MIN(M4663,E4663),MIN(M4663,(E4663*(1-'3 Model Input'!E$54)))))</f>
        <v>Blank</v>
      </c>
      <c r="T4663" s="217" t="str">
        <f t="shared" si="752"/>
        <v>Blank</v>
      </c>
      <c r="U4663" s="89"/>
      <c r="V4663" s="216" t="str">
        <f>IF(D4663=0,"Blank",P4663*'3 Model Input'!E$50)</f>
        <v>Blank</v>
      </c>
      <c r="W4663" s="197" t="str">
        <f t="shared" si="753"/>
        <v>Blank</v>
      </c>
      <c r="X4663" s="197" t="str">
        <f t="shared" si="754"/>
        <v>Blank</v>
      </c>
      <c r="Y4663" s="197" t="str">
        <f t="shared" si="755"/>
        <v>Blank</v>
      </c>
      <c r="Z4663" s="197" t="str">
        <f t="shared" si="756"/>
        <v>Blank</v>
      </c>
      <c r="AA4663" s="223" t="str" cm="1">
        <f t="array" ref="AA4663">_xlfn.IFS(ISTEXT('3 Model Input'!F$70),"Missing",ISTEXT('3 Model Input'!I$70),"Missing",ISNUMBER('3 Model Input'!K$70),'3 Model Input'!K$70*P4663)</f>
        <v>Missing</v>
      </c>
      <c r="AB4663" s="89"/>
      <c r="AC4663" s="227" t="str" cm="1">
        <f t="array" ref="AC4663">IF(D4663=0,"Blank",_xlfn.IFS('3 Model Input'!E$61=1,(V4663*G4663)/T4663,'3 Model Input'!E$61=2,(W4663*G4663)/T4663,'3 Model Input'!E$61=3,(X4663*G4663)/T4663,'3 Model Input'!E$61=4,(Y4663*G4663)/T4663,'3 Model Input'!E$61=5,(Z4663*G4663)/T4663, ISTEXT('3 Model Input'!E$61),"Missing",'3 Model Input'!E$61=6,(AA4663*G4663)/T4663))</f>
        <v>Blank</v>
      </c>
      <c r="AD4663" s="202" t="str">
        <f t="shared" si="757"/>
        <v>Blank</v>
      </c>
      <c r="AE4663" s="202" t="str">
        <f t="shared" si="758"/>
        <v>Blank</v>
      </c>
      <c r="AF4663" s="217" t="str">
        <f t="shared" si="759"/>
        <v>Blank</v>
      </c>
      <c r="AG4663" s="9" t="str" cm="1">
        <f t="array" ref="AG4663">_xlfn.IFS(ISNUMBER(AC4663), "", ISNUMBER(SEARCH("Blank", AC4663)), "", ISERROR(AC4663), "Bad input on tab 3")</f>
        <v/>
      </c>
    </row>
    <row r="4664" spans="2:33" ht="15" customHeight="1" x14ac:dyDescent="0.75">
      <c r="B4664" s="205" t="str">
        <f>'5 Driver Data'!B4664</f>
        <v>4656</v>
      </c>
      <c r="C4664" s="193">
        <f>'5 Driver Data'!C4664</f>
        <v>0</v>
      </c>
      <c r="D4664" s="192">
        <f>'5 Driver Data'!D4664</f>
        <v>0</v>
      </c>
      <c r="E4664" s="191">
        <f>'5 Driver Data'!E4664</f>
        <v>0</v>
      </c>
      <c r="F4664" s="191">
        <f>'5 Driver Data'!F4664</f>
        <v>0</v>
      </c>
      <c r="G4664" s="191">
        <f>'5 Driver Data'!G4664</f>
        <v>0</v>
      </c>
      <c r="H4664" s="191">
        <f>'5 Driver Data'!H4664</f>
        <v>0</v>
      </c>
      <c r="I4664" s="191">
        <f>'5 Driver Data'!I4664</f>
        <v>0</v>
      </c>
      <c r="J4664" s="191">
        <f>'5 Driver Data'!J4664</f>
        <v>0</v>
      </c>
      <c r="K4664" s="206">
        <f>'5 Driver Data'!K4664</f>
        <v>0</v>
      </c>
      <c r="L4664" s="1"/>
      <c r="M4664" s="216" t="str">
        <f>IF(D4664=0,"Blank",'3 Model Input'!E$44*'3 Model Input'!E$45)</f>
        <v>Blank</v>
      </c>
      <c r="N4664" s="197" t="str">
        <f t="shared" si="750"/>
        <v>Blank</v>
      </c>
      <c r="O4664" s="197" t="str">
        <f>IF(D4664=0,"Blank",'3 Model Input'!E$49*(1-'3 Model Input'!E$51))</f>
        <v>Blank</v>
      </c>
      <c r="P4664" s="197" t="str">
        <f t="shared" si="751"/>
        <v>Blank</v>
      </c>
      <c r="Q4664" s="197" t="str">
        <f>IF(D4664=0,"Blank",IF(D4664="BEV",E4664*(1-'3 Model Input'!E$54), E4664))</f>
        <v>Blank</v>
      </c>
      <c r="R4664" s="198" t="str">
        <f>IF(D4664=0,"Blank",IF(D4664="PHEV",F4664/G4664,F4664*(1-'3 Model Input'!E$54)/G4664))</f>
        <v>Blank</v>
      </c>
      <c r="S4664" s="198" t="str">
        <f>IF(D4664=0,"Blank",IF(D4664="PHEV",MIN(M4664,E4664),MIN(M4664,(E4664*(1-'3 Model Input'!E$54)))))</f>
        <v>Blank</v>
      </c>
      <c r="T4664" s="217" t="str">
        <f t="shared" si="752"/>
        <v>Blank</v>
      </c>
      <c r="U4664" s="89"/>
      <c r="V4664" s="216" t="str">
        <f>IF(D4664=0,"Blank",P4664*'3 Model Input'!E$50)</f>
        <v>Blank</v>
      </c>
      <c r="W4664" s="197" t="str">
        <f t="shared" si="753"/>
        <v>Blank</v>
      </c>
      <c r="X4664" s="197" t="str">
        <f t="shared" si="754"/>
        <v>Blank</v>
      </c>
      <c r="Y4664" s="197" t="str">
        <f t="shared" si="755"/>
        <v>Blank</v>
      </c>
      <c r="Z4664" s="197" t="str">
        <f t="shared" si="756"/>
        <v>Blank</v>
      </c>
      <c r="AA4664" s="223" t="str" cm="1">
        <f t="array" ref="AA4664">_xlfn.IFS(ISTEXT('3 Model Input'!F$70),"Missing",ISTEXT('3 Model Input'!I$70),"Missing",ISNUMBER('3 Model Input'!K$70),'3 Model Input'!K$70*P4664)</f>
        <v>Missing</v>
      </c>
      <c r="AB4664" s="89"/>
      <c r="AC4664" s="227" t="str" cm="1">
        <f t="array" ref="AC4664">IF(D4664=0,"Blank",_xlfn.IFS('3 Model Input'!E$61=1,(V4664*G4664)/T4664,'3 Model Input'!E$61=2,(W4664*G4664)/T4664,'3 Model Input'!E$61=3,(X4664*G4664)/T4664,'3 Model Input'!E$61=4,(Y4664*G4664)/T4664,'3 Model Input'!E$61=5,(Z4664*G4664)/T4664, ISTEXT('3 Model Input'!E$61),"Missing",'3 Model Input'!E$61=6,(AA4664*G4664)/T4664))</f>
        <v>Blank</v>
      </c>
      <c r="AD4664" s="202" t="str">
        <f t="shared" si="757"/>
        <v>Blank</v>
      </c>
      <c r="AE4664" s="202" t="str">
        <f t="shared" si="758"/>
        <v>Blank</v>
      </c>
      <c r="AF4664" s="217" t="str">
        <f t="shared" si="759"/>
        <v>Blank</v>
      </c>
      <c r="AG4664" s="9" t="str" cm="1">
        <f t="array" ref="AG4664">_xlfn.IFS(ISNUMBER(AC4664), "", ISNUMBER(SEARCH("Blank", AC4664)), "", ISERROR(AC4664), "Bad input on tab 3")</f>
        <v/>
      </c>
    </row>
    <row r="4665" spans="2:33" ht="15" customHeight="1" x14ac:dyDescent="0.75">
      <c r="B4665" s="205" t="str">
        <f>'5 Driver Data'!B4665</f>
        <v>4657</v>
      </c>
      <c r="C4665" s="193">
        <f>'5 Driver Data'!C4665</f>
        <v>0</v>
      </c>
      <c r="D4665" s="192">
        <f>'5 Driver Data'!D4665</f>
        <v>0</v>
      </c>
      <c r="E4665" s="191">
        <f>'5 Driver Data'!E4665</f>
        <v>0</v>
      </c>
      <c r="F4665" s="191">
        <f>'5 Driver Data'!F4665</f>
        <v>0</v>
      </c>
      <c r="G4665" s="191">
        <f>'5 Driver Data'!G4665</f>
        <v>0</v>
      </c>
      <c r="H4665" s="191">
        <f>'5 Driver Data'!H4665</f>
        <v>0</v>
      </c>
      <c r="I4665" s="191">
        <f>'5 Driver Data'!I4665</f>
        <v>0</v>
      </c>
      <c r="J4665" s="191">
        <f>'5 Driver Data'!J4665</f>
        <v>0</v>
      </c>
      <c r="K4665" s="206">
        <f>'5 Driver Data'!K4665</f>
        <v>0</v>
      </c>
      <c r="L4665" s="1"/>
      <c r="M4665" s="216" t="str">
        <f>IF(D4665=0,"Blank",'3 Model Input'!E$44*'3 Model Input'!E$45)</f>
        <v>Blank</v>
      </c>
      <c r="N4665" s="197" t="str">
        <f t="shared" si="750"/>
        <v>Blank</v>
      </c>
      <c r="O4665" s="197" t="str">
        <f>IF(D4665=0,"Blank",'3 Model Input'!E$49*(1-'3 Model Input'!E$51))</f>
        <v>Blank</v>
      </c>
      <c r="P4665" s="197" t="str">
        <f t="shared" si="751"/>
        <v>Blank</v>
      </c>
      <c r="Q4665" s="197" t="str">
        <f>IF(D4665=0,"Blank",IF(D4665="BEV",E4665*(1-'3 Model Input'!E$54), E4665))</f>
        <v>Blank</v>
      </c>
      <c r="R4665" s="198" t="str">
        <f>IF(D4665=0,"Blank",IF(D4665="PHEV",F4665/G4665,F4665*(1-'3 Model Input'!E$54)/G4665))</f>
        <v>Blank</v>
      </c>
      <c r="S4665" s="198" t="str">
        <f>IF(D4665=0,"Blank",IF(D4665="PHEV",MIN(M4665,E4665),MIN(M4665,(E4665*(1-'3 Model Input'!E$54)))))</f>
        <v>Blank</v>
      </c>
      <c r="T4665" s="217" t="str">
        <f t="shared" si="752"/>
        <v>Blank</v>
      </c>
      <c r="U4665" s="89"/>
      <c r="V4665" s="216" t="str">
        <f>IF(D4665=0,"Blank",P4665*'3 Model Input'!E$50)</f>
        <v>Blank</v>
      </c>
      <c r="W4665" s="197" t="str">
        <f t="shared" si="753"/>
        <v>Blank</v>
      </c>
      <c r="X4665" s="197" t="str">
        <f t="shared" si="754"/>
        <v>Blank</v>
      </c>
      <c r="Y4665" s="197" t="str">
        <f t="shared" si="755"/>
        <v>Blank</v>
      </c>
      <c r="Z4665" s="197" t="str">
        <f t="shared" si="756"/>
        <v>Blank</v>
      </c>
      <c r="AA4665" s="223" t="str" cm="1">
        <f t="array" ref="AA4665">_xlfn.IFS(ISTEXT('3 Model Input'!F$70),"Missing",ISTEXT('3 Model Input'!I$70),"Missing",ISNUMBER('3 Model Input'!K$70),'3 Model Input'!K$70*P4665)</f>
        <v>Missing</v>
      </c>
      <c r="AB4665" s="89"/>
      <c r="AC4665" s="227" t="str" cm="1">
        <f t="array" ref="AC4665">IF(D4665=0,"Blank",_xlfn.IFS('3 Model Input'!E$61=1,(V4665*G4665)/T4665,'3 Model Input'!E$61=2,(W4665*G4665)/T4665,'3 Model Input'!E$61=3,(X4665*G4665)/T4665,'3 Model Input'!E$61=4,(Y4665*G4665)/T4665,'3 Model Input'!E$61=5,(Z4665*G4665)/T4665, ISTEXT('3 Model Input'!E$61),"Missing",'3 Model Input'!E$61=6,(AA4665*G4665)/T4665))</f>
        <v>Blank</v>
      </c>
      <c r="AD4665" s="202" t="str">
        <f t="shared" si="757"/>
        <v>Blank</v>
      </c>
      <c r="AE4665" s="202" t="str">
        <f t="shared" si="758"/>
        <v>Blank</v>
      </c>
      <c r="AF4665" s="217" t="str">
        <f t="shared" si="759"/>
        <v>Blank</v>
      </c>
      <c r="AG4665" s="9" t="str" cm="1">
        <f t="array" ref="AG4665">_xlfn.IFS(ISNUMBER(AC4665), "", ISNUMBER(SEARCH("Blank", AC4665)), "", ISERROR(AC4665), "Bad input on tab 3")</f>
        <v/>
      </c>
    </row>
    <row r="4666" spans="2:33" ht="15" customHeight="1" x14ac:dyDescent="0.75">
      <c r="B4666" s="205" t="str">
        <f>'5 Driver Data'!B4666</f>
        <v>4658</v>
      </c>
      <c r="C4666" s="193">
        <f>'5 Driver Data'!C4666</f>
        <v>0</v>
      </c>
      <c r="D4666" s="192">
        <f>'5 Driver Data'!D4666</f>
        <v>0</v>
      </c>
      <c r="E4666" s="191">
        <f>'5 Driver Data'!E4666</f>
        <v>0</v>
      </c>
      <c r="F4666" s="191">
        <f>'5 Driver Data'!F4666</f>
        <v>0</v>
      </c>
      <c r="G4666" s="191">
        <f>'5 Driver Data'!G4666</f>
        <v>0</v>
      </c>
      <c r="H4666" s="191">
        <f>'5 Driver Data'!H4666</f>
        <v>0</v>
      </c>
      <c r="I4666" s="191">
        <f>'5 Driver Data'!I4666</f>
        <v>0</v>
      </c>
      <c r="J4666" s="191">
        <f>'5 Driver Data'!J4666</f>
        <v>0</v>
      </c>
      <c r="K4666" s="206">
        <f>'5 Driver Data'!K4666</f>
        <v>0</v>
      </c>
      <c r="L4666" s="1"/>
      <c r="M4666" s="216" t="str">
        <f>IF(D4666=0,"Blank",'3 Model Input'!E$44*'3 Model Input'!E$45)</f>
        <v>Blank</v>
      </c>
      <c r="N4666" s="197" t="str">
        <f t="shared" si="750"/>
        <v>Blank</v>
      </c>
      <c r="O4666" s="197" t="str">
        <f>IF(D4666=0,"Blank",'3 Model Input'!E$49*(1-'3 Model Input'!E$51))</f>
        <v>Blank</v>
      </c>
      <c r="P4666" s="197" t="str">
        <f t="shared" si="751"/>
        <v>Blank</v>
      </c>
      <c r="Q4666" s="197" t="str">
        <f>IF(D4666=0,"Blank",IF(D4666="BEV",E4666*(1-'3 Model Input'!E$54), E4666))</f>
        <v>Blank</v>
      </c>
      <c r="R4666" s="198" t="str">
        <f>IF(D4666=0,"Blank",IF(D4666="PHEV",F4666/G4666,F4666*(1-'3 Model Input'!E$54)/G4666))</f>
        <v>Blank</v>
      </c>
      <c r="S4666" s="198" t="str">
        <f>IF(D4666=0,"Blank",IF(D4666="PHEV",MIN(M4666,E4666),MIN(M4666,(E4666*(1-'3 Model Input'!E$54)))))</f>
        <v>Blank</v>
      </c>
      <c r="T4666" s="217" t="str">
        <f t="shared" si="752"/>
        <v>Blank</v>
      </c>
      <c r="U4666" s="89"/>
      <c r="V4666" s="216" t="str">
        <f>IF(D4666=0,"Blank",P4666*'3 Model Input'!E$50)</f>
        <v>Blank</v>
      </c>
      <c r="W4666" s="197" t="str">
        <f t="shared" si="753"/>
        <v>Blank</v>
      </c>
      <c r="X4666" s="197" t="str">
        <f t="shared" si="754"/>
        <v>Blank</v>
      </c>
      <c r="Y4666" s="197" t="str">
        <f t="shared" si="755"/>
        <v>Blank</v>
      </c>
      <c r="Z4666" s="197" t="str">
        <f t="shared" si="756"/>
        <v>Blank</v>
      </c>
      <c r="AA4666" s="223" t="str" cm="1">
        <f t="array" ref="AA4666">_xlfn.IFS(ISTEXT('3 Model Input'!F$70),"Missing",ISTEXT('3 Model Input'!I$70),"Missing",ISNUMBER('3 Model Input'!K$70),'3 Model Input'!K$70*P4666)</f>
        <v>Missing</v>
      </c>
      <c r="AB4666" s="89"/>
      <c r="AC4666" s="227" t="str" cm="1">
        <f t="array" ref="AC4666">IF(D4666=0,"Blank",_xlfn.IFS('3 Model Input'!E$61=1,(V4666*G4666)/T4666,'3 Model Input'!E$61=2,(W4666*G4666)/T4666,'3 Model Input'!E$61=3,(X4666*G4666)/T4666,'3 Model Input'!E$61=4,(Y4666*G4666)/T4666,'3 Model Input'!E$61=5,(Z4666*G4666)/T4666, ISTEXT('3 Model Input'!E$61),"Missing",'3 Model Input'!E$61=6,(AA4666*G4666)/T4666))</f>
        <v>Blank</v>
      </c>
      <c r="AD4666" s="202" t="str">
        <f t="shared" si="757"/>
        <v>Blank</v>
      </c>
      <c r="AE4666" s="202" t="str">
        <f t="shared" si="758"/>
        <v>Blank</v>
      </c>
      <c r="AF4666" s="217" t="str">
        <f t="shared" si="759"/>
        <v>Blank</v>
      </c>
      <c r="AG4666" s="9" t="str" cm="1">
        <f t="array" ref="AG4666">_xlfn.IFS(ISNUMBER(AC4666), "", ISNUMBER(SEARCH("Blank", AC4666)), "", ISERROR(AC4666), "Bad input on tab 3")</f>
        <v/>
      </c>
    </row>
    <row r="4667" spans="2:33" ht="15" customHeight="1" x14ac:dyDescent="0.75">
      <c r="B4667" s="205" t="str">
        <f>'5 Driver Data'!B4667</f>
        <v>4659</v>
      </c>
      <c r="C4667" s="193">
        <f>'5 Driver Data'!C4667</f>
        <v>0</v>
      </c>
      <c r="D4667" s="192">
        <f>'5 Driver Data'!D4667</f>
        <v>0</v>
      </c>
      <c r="E4667" s="191">
        <f>'5 Driver Data'!E4667</f>
        <v>0</v>
      </c>
      <c r="F4667" s="191">
        <f>'5 Driver Data'!F4667</f>
        <v>0</v>
      </c>
      <c r="G4667" s="191">
        <f>'5 Driver Data'!G4667</f>
        <v>0</v>
      </c>
      <c r="H4667" s="191">
        <f>'5 Driver Data'!H4667</f>
        <v>0</v>
      </c>
      <c r="I4667" s="191">
        <f>'5 Driver Data'!I4667</f>
        <v>0</v>
      </c>
      <c r="J4667" s="191">
        <f>'5 Driver Data'!J4667</f>
        <v>0</v>
      </c>
      <c r="K4667" s="206">
        <f>'5 Driver Data'!K4667</f>
        <v>0</v>
      </c>
      <c r="L4667" s="1"/>
      <c r="M4667" s="216" t="str">
        <f>IF(D4667=0,"Blank",'3 Model Input'!E$44*'3 Model Input'!E$45)</f>
        <v>Blank</v>
      </c>
      <c r="N4667" s="197" t="str">
        <f t="shared" si="750"/>
        <v>Blank</v>
      </c>
      <c r="O4667" s="197" t="str">
        <f>IF(D4667=0,"Blank",'3 Model Input'!E$49*(1-'3 Model Input'!E$51))</f>
        <v>Blank</v>
      </c>
      <c r="P4667" s="197" t="str">
        <f t="shared" si="751"/>
        <v>Blank</v>
      </c>
      <c r="Q4667" s="197" t="str">
        <f>IF(D4667=0,"Blank",IF(D4667="BEV",E4667*(1-'3 Model Input'!E$54), E4667))</f>
        <v>Blank</v>
      </c>
      <c r="R4667" s="198" t="str">
        <f>IF(D4667=0,"Blank",IF(D4667="PHEV",F4667/G4667,F4667*(1-'3 Model Input'!E$54)/G4667))</f>
        <v>Blank</v>
      </c>
      <c r="S4667" s="198" t="str">
        <f>IF(D4667=0,"Blank",IF(D4667="PHEV",MIN(M4667,E4667),MIN(M4667,(E4667*(1-'3 Model Input'!E$54)))))</f>
        <v>Blank</v>
      </c>
      <c r="T4667" s="217" t="str">
        <f t="shared" si="752"/>
        <v>Blank</v>
      </c>
      <c r="U4667" s="89"/>
      <c r="V4667" s="216" t="str">
        <f>IF(D4667=0,"Blank",P4667*'3 Model Input'!E$50)</f>
        <v>Blank</v>
      </c>
      <c r="W4667" s="197" t="str">
        <f t="shared" si="753"/>
        <v>Blank</v>
      </c>
      <c r="X4667" s="197" t="str">
        <f t="shared" si="754"/>
        <v>Blank</v>
      </c>
      <c r="Y4667" s="197" t="str">
        <f t="shared" si="755"/>
        <v>Blank</v>
      </c>
      <c r="Z4667" s="197" t="str">
        <f t="shared" si="756"/>
        <v>Blank</v>
      </c>
      <c r="AA4667" s="223" t="str" cm="1">
        <f t="array" ref="AA4667">_xlfn.IFS(ISTEXT('3 Model Input'!F$70),"Missing",ISTEXT('3 Model Input'!I$70),"Missing",ISNUMBER('3 Model Input'!K$70),'3 Model Input'!K$70*P4667)</f>
        <v>Missing</v>
      </c>
      <c r="AB4667" s="89"/>
      <c r="AC4667" s="227" t="str" cm="1">
        <f t="array" ref="AC4667">IF(D4667=0,"Blank",_xlfn.IFS('3 Model Input'!E$61=1,(V4667*G4667)/T4667,'3 Model Input'!E$61=2,(W4667*G4667)/T4667,'3 Model Input'!E$61=3,(X4667*G4667)/T4667,'3 Model Input'!E$61=4,(Y4667*G4667)/T4667,'3 Model Input'!E$61=5,(Z4667*G4667)/T4667, ISTEXT('3 Model Input'!E$61),"Missing",'3 Model Input'!E$61=6,(AA4667*G4667)/T4667))</f>
        <v>Blank</v>
      </c>
      <c r="AD4667" s="202" t="str">
        <f t="shared" si="757"/>
        <v>Blank</v>
      </c>
      <c r="AE4667" s="202" t="str">
        <f t="shared" si="758"/>
        <v>Blank</v>
      </c>
      <c r="AF4667" s="217" t="str">
        <f t="shared" si="759"/>
        <v>Blank</v>
      </c>
      <c r="AG4667" s="9" t="str" cm="1">
        <f t="array" ref="AG4667">_xlfn.IFS(ISNUMBER(AC4667), "", ISNUMBER(SEARCH("Blank", AC4667)), "", ISERROR(AC4667), "Bad input on tab 3")</f>
        <v/>
      </c>
    </row>
    <row r="4668" spans="2:33" ht="15" customHeight="1" x14ac:dyDescent="0.75">
      <c r="B4668" s="205" t="str">
        <f>'5 Driver Data'!B4668</f>
        <v>4660</v>
      </c>
      <c r="C4668" s="193">
        <f>'5 Driver Data'!C4668</f>
        <v>0</v>
      </c>
      <c r="D4668" s="192">
        <f>'5 Driver Data'!D4668</f>
        <v>0</v>
      </c>
      <c r="E4668" s="191">
        <f>'5 Driver Data'!E4668</f>
        <v>0</v>
      </c>
      <c r="F4668" s="191">
        <f>'5 Driver Data'!F4668</f>
        <v>0</v>
      </c>
      <c r="G4668" s="191">
        <f>'5 Driver Data'!G4668</f>
        <v>0</v>
      </c>
      <c r="H4668" s="191">
        <f>'5 Driver Data'!H4668</f>
        <v>0</v>
      </c>
      <c r="I4668" s="191">
        <f>'5 Driver Data'!I4668</f>
        <v>0</v>
      </c>
      <c r="J4668" s="191">
        <f>'5 Driver Data'!J4668</f>
        <v>0</v>
      </c>
      <c r="K4668" s="206">
        <f>'5 Driver Data'!K4668</f>
        <v>0</v>
      </c>
      <c r="L4668" s="1"/>
      <c r="M4668" s="216" t="str">
        <f>IF(D4668=0,"Blank",'3 Model Input'!E$44*'3 Model Input'!E$45)</f>
        <v>Blank</v>
      </c>
      <c r="N4668" s="197" t="str">
        <f t="shared" si="750"/>
        <v>Blank</v>
      </c>
      <c r="O4668" s="197" t="str">
        <f>IF(D4668=0,"Blank",'3 Model Input'!E$49*(1-'3 Model Input'!E$51))</f>
        <v>Blank</v>
      </c>
      <c r="P4668" s="197" t="str">
        <f t="shared" si="751"/>
        <v>Blank</v>
      </c>
      <c r="Q4668" s="197" t="str">
        <f>IF(D4668=0,"Blank",IF(D4668="BEV",E4668*(1-'3 Model Input'!E$54), E4668))</f>
        <v>Blank</v>
      </c>
      <c r="R4668" s="198" t="str">
        <f>IF(D4668=0,"Blank",IF(D4668="PHEV",F4668/G4668,F4668*(1-'3 Model Input'!E$54)/G4668))</f>
        <v>Blank</v>
      </c>
      <c r="S4668" s="198" t="str">
        <f>IF(D4668=0,"Blank",IF(D4668="PHEV",MIN(M4668,E4668),MIN(M4668,(E4668*(1-'3 Model Input'!E$54)))))</f>
        <v>Blank</v>
      </c>
      <c r="T4668" s="217" t="str">
        <f t="shared" si="752"/>
        <v>Blank</v>
      </c>
      <c r="U4668" s="89"/>
      <c r="V4668" s="216" t="str">
        <f>IF(D4668=0,"Blank",P4668*'3 Model Input'!E$50)</f>
        <v>Blank</v>
      </c>
      <c r="W4668" s="197" t="str">
        <f t="shared" si="753"/>
        <v>Blank</v>
      </c>
      <c r="X4668" s="197" t="str">
        <f t="shared" si="754"/>
        <v>Blank</v>
      </c>
      <c r="Y4668" s="197" t="str">
        <f t="shared" si="755"/>
        <v>Blank</v>
      </c>
      <c r="Z4668" s="197" t="str">
        <f t="shared" si="756"/>
        <v>Blank</v>
      </c>
      <c r="AA4668" s="223" t="str" cm="1">
        <f t="array" ref="AA4668">_xlfn.IFS(ISTEXT('3 Model Input'!F$70),"Missing",ISTEXT('3 Model Input'!I$70),"Missing",ISNUMBER('3 Model Input'!K$70),'3 Model Input'!K$70*P4668)</f>
        <v>Missing</v>
      </c>
      <c r="AB4668" s="89"/>
      <c r="AC4668" s="227" t="str" cm="1">
        <f t="array" ref="AC4668">IF(D4668=0,"Blank",_xlfn.IFS('3 Model Input'!E$61=1,(V4668*G4668)/T4668,'3 Model Input'!E$61=2,(W4668*G4668)/T4668,'3 Model Input'!E$61=3,(X4668*G4668)/T4668,'3 Model Input'!E$61=4,(Y4668*G4668)/T4668,'3 Model Input'!E$61=5,(Z4668*G4668)/T4668, ISTEXT('3 Model Input'!E$61),"Missing",'3 Model Input'!E$61=6,(AA4668*G4668)/T4668))</f>
        <v>Blank</v>
      </c>
      <c r="AD4668" s="202" t="str">
        <f t="shared" si="757"/>
        <v>Blank</v>
      </c>
      <c r="AE4668" s="202" t="str">
        <f t="shared" si="758"/>
        <v>Blank</v>
      </c>
      <c r="AF4668" s="217" t="str">
        <f t="shared" si="759"/>
        <v>Blank</v>
      </c>
      <c r="AG4668" s="9" t="str" cm="1">
        <f t="array" ref="AG4668">_xlfn.IFS(ISNUMBER(AC4668), "", ISNUMBER(SEARCH("Blank", AC4668)), "", ISERROR(AC4668), "Bad input on tab 3")</f>
        <v/>
      </c>
    </row>
    <row r="4669" spans="2:33" ht="15" customHeight="1" x14ac:dyDescent="0.75">
      <c r="B4669" s="205" t="str">
        <f>'5 Driver Data'!B4669</f>
        <v>4661</v>
      </c>
      <c r="C4669" s="193">
        <f>'5 Driver Data'!C4669</f>
        <v>0</v>
      </c>
      <c r="D4669" s="192">
        <f>'5 Driver Data'!D4669</f>
        <v>0</v>
      </c>
      <c r="E4669" s="191">
        <f>'5 Driver Data'!E4669</f>
        <v>0</v>
      </c>
      <c r="F4669" s="191">
        <f>'5 Driver Data'!F4669</f>
        <v>0</v>
      </c>
      <c r="G4669" s="191">
        <f>'5 Driver Data'!G4669</f>
        <v>0</v>
      </c>
      <c r="H4669" s="191">
        <f>'5 Driver Data'!H4669</f>
        <v>0</v>
      </c>
      <c r="I4669" s="191">
        <f>'5 Driver Data'!I4669</f>
        <v>0</v>
      </c>
      <c r="J4669" s="191">
        <f>'5 Driver Data'!J4669</f>
        <v>0</v>
      </c>
      <c r="K4669" s="206">
        <f>'5 Driver Data'!K4669</f>
        <v>0</v>
      </c>
      <c r="L4669" s="1"/>
      <c r="M4669" s="216" t="str">
        <f>IF(D4669=0,"Blank",'3 Model Input'!E$44*'3 Model Input'!E$45)</f>
        <v>Blank</v>
      </c>
      <c r="N4669" s="197" t="str">
        <f t="shared" si="750"/>
        <v>Blank</v>
      </c>
      <c r="O4669" s="197" t="str">
        <f>IF(D4669=0,"Blank",'3 Model Input'!E$49*(1-'3 Model Input'!E$51))</f>
        <v>Blank</v>
      </c>
      <c r="P4669" s="197" t="str">
        <f t="shared" si="751"/>
        <v>Blank</v>
      </c>
      <c r="Q4669" s="197" t="str">
        <f>IF(D4669=0,"Blank",IF(D4669="BEV",E4669*(1-'3 Model Input'!E$54), E4669))</f>
        <v>Blank</v>
      </c>
      <c r="R4669" s="198" t="str">
        <f>IF(D4669=0,"Blank",IF(D4669="PHEV",F4669/G4669,F4669*(1-'3 Model Input'!E$54)/G4669))</f>
        <v>Blank</v>
      </c>
      <c r="S4669" s="198" t="str">
        <f>IF(D4669=0,"Blank",IF(D4669="PHEV",MIN(M4669,E4669),MIN(M4669,(E4669*(1-'3 Model Input'!E$54)))))</f>
        <v>Blank</v>
      </c>
      <c r="T4669" s="217" t="str">
        <f t="shared" si="752"/>
        <v>Blank</v>
      </c>
      <c r="U4669" s="89"/>
      <c r="V4669" s="216" t="str">
        <f>IF(D4669=0,"Blank",P4669*'3 Model Input'!E$50)</f>
        <v>Blank</v>
      </c>
      <c r="W4669" s="197" t="str">
        <f t="shared" si="753"/>
        <v>Blank</v>
      </c>
      <c r="X4669" s="197" t="str">
        <f t="shared" si="754"/>
        <v>Blank</v>
      </c>
      <c r="Y4669" s="197" t="str">
        <f t="shared" si="755"/>
        <v>Blank</v>
      </c>
      <c r="Z4669" s="197" t="str">
        <f t="shared" si="756"/>
        <v>Blank</v>
      </c>
      <c r="AA4669" s="223" t="str" cm="1">
        <f t="array" ref="AA4669">_xlfn.IFS(ISTEXT('3 Model Input'!F$70),"Missing",ISTEXT('3 Model Input'!I$70),"Missing",ISNUMBER('3 Model Input'!K$70),'3 Model Input'!K$70*P4669)</f>
        <v>Missing</v>
      </c>
      <c r="AB4669" s="89"/>
      <c r="AC4669" s="227" t="str" cm="1">
        <f t="array" ref="AC4669">IF(D4669=0,"Blank",_xlfn.IFS('3 Model Input'!E$61=1,(V4669*G4669)/T4669,'3 Model Input'!E$61=2,(W4669*G4669)/T4669,'3 Model Input'!E$61=3,(X4669*G4669)/T4669,'3 Model Input'!E$61=4,(Y4669*G4669)/T4669,'3 Model Input'!E$61=5,(Z4669*G4669)/T4669, ISTEXT('3 Model Input'!E$61),"Missing",'3 Model Input'!E$61=6,(AA4669*G4669)/T4669))</f>
        <v>Blank</v>
      </c>
      <c r="AD4669" s="202" t="str">
        <f t="shared" si="757"/>
        <v>Blank</v>
      </c>
      <c r="AE4669" s="202" t="str">
        <f t="shared" si="758"/>
        <v>Blank</v>
      </c>
      <c r="AF4669" s="217" t="str">
        <f t="shared" si="759"/>
        <v>Blank</v>
      </c>
      <c r="AG4669" s="9" t="str" cm="1">
        <f t="array" ref="AG4669">_xlfn.IFS(ISNUMBER(AC4669), "", ISNUMBER(SEARCH("Blank", AC4669)), "", ISERROR(AC4669), "Bad input on tab 3")</f>
        <v/>
      </c>
    </row>
    <row r="4670" spans="2:33" ht="15" customHeight="1" x14ac:dyDescent="0.75">
      <c r="B4670" s="205" t="str">
        <f>'5 Driver Data'!B4670</f>
        <v>4662</v>
      </c>
      <c r="C4670" s="193">
        <f>'5 Driver Data'!C4670</f>
        <v>0</v>
      </c>
      <c r="D4670" s="192">
        <f>'5 Driver Data'!D4670</f>
        <v>0</v>
      </c>
      <c r="E4670" s="191">
        <f>'5 Driver Data'!E4670</f>
        <v>0</v>
      </c>
      <c r="F4670" s="191">
        <f>'5 Driver Data'!F4670</f>
        <v>0</v>
      </c>
      <c r="G4670" s="191">
        <f>'5 Driver Data'!G4670</f>
        <v>0</v>
      </c>
      <c r="H4670" s="191">
        <f>'5 Driver Data'!H4670</f>
        <v>0</v>
      </c>
      <c r="I4670" s="191">
        <f>'5 Driver Data'!I4670</f>
        <v>0</v>
      </c>
      <c r="J4670" s="191">
        <f>'5 Driver Data'!J4670</f>
        <v>0</v>
      </c>
      <c r="K4670" s="206">
        <f>'5 Driver Data'!K4670</f>
        <v>0</v>
      </c>
      <c r="L4670" s="1"/>
      <c r="M4670" s="216" t="str">
        <f>IF(D4670=0,"Blank",'3 Model Input'!E$44*'3 Model Input'!E$45)</f>
        <v>Blank</v>
      </c>
      <c r="N4670" s="197" t="str">
        <f t="shared" si="750"/>
        <v>Blank</v>
      </c>
      <c r="O4670" s="197" t="str">
        <f>IF(D4670=0,"Blank",'3 Model Input'!E$49*(1-'3 Model Input'!E$51))</f>
        <v>Blank</v>
      </c>
      <c r="P4670" s="197" t="str">
        <f t="shared" si="751"/>
        <v>Blank</v>
      </c>
      <c r="Q4670" s="197" t="str">
        <f>IF(D4670=0,"Blank",IF(D4670="BEV",E4670*(1-'3 Model Input'!E$54), E4670))</f>
        <v>Blank</v>
      </c>
      <c r="R4670" s="198" t="str">
        <f>IF(D4670=0,"Blank",IF(D4670="PHEV",F4670/G4670,F4670*(1-'3 Model Input'!E$54)/G4670))</f>
        <v>Blank</v>
      </c>
      <c r="S4670" s="198" t="str">
        <f>IF(D4670=0,"Blank",IF(D4670="PHEV",MIN(M4670,E4670),MIN(M4670,(E4670*(1-'3 Model Input'!E$54)))))</f>
        <v>Blank</v>
      </c>
      <c r="T4670" s="217" t="str">
        <f t="shared" si="752"/>
        <v>Blank</v>
      </c>
      <c r="U4670" s="89"/>
      <c r="V4670" s="216" t="str">
        <f>IF(D4670=0,"Blank",P4670*'3 Model Input'!E$50)</f>
        <v>Blank</v>
      </c>
      <c r="W4670" s="197" t="str">
        <f t="shared" si="753"/>
        <v>Blank</v>
      </c>
      <c r="X4670" s="197" t="str">
        <f t="shared" si="754"/>
        <v>Blank</v>
      </c>
      <c r="Y4670" s="197" t="str">
        <f t="shared" si="755"/>
        <v>Blank</v>
      </c>
      <c r="Z4670" s="197" t="str">
        <f t="shared" si="756"/>
        <v>Blank</v>
      </c>
      <c r="AA4670" s="223" t="str" cm="1">
        <f t="array" ref="AA4670">_xlfn.IFS(ISTEXT('3 Model Input'!F$70),"Missing",ISTEXT('3 Model Input'!I$70),"Missing",ISNUMBER('3 Model Input'!K$70),'3 Model Input'!K$70*P4670)</f>
        <v>Missing</v>
      </c>
      <c r="AB4670" s="89"/>
      <c r="AC4670" s="227" t="str" cm="1">
        <f t="array" ref="AC4670">IF(D4670=0,"Blank",_xlfn.IFS('3 Model Input'!E$61=1,(V4670*G4670)/T4670,'3 Model Input'!E$61=2,(W4670*G4670)/T4670,'3 Model Input'!E$61=3,(X4670*G4670)/T4670,'3 Model Input'!E$61=4,(Y4670*G4670)/T4670,'3 Model Input'!E$61=5,(Z4670*G4670)/T4670, ISTEXT('3 Model Input'!E$61),"Missing",'3 Model Input'!E$61=6,(AA4670*G4670)/T4670))</f>
        <v>Blank</v>
      </c>
      <c r="AD4670" s="202" t="str">
        <f t="shared" si="757"/>
        <v>Blank</v>
      </c>
      <c r="AE4670" s="202" t="str">
        <f t="shared" si="758"/>
        <v>Blank</v>
      </c>
      <c r="AF4670" s="217" t="str">
        <f t="shared" si="759"/>
        <v>Blank</v>
      </c>
      <c r="AG4670" s="9" t="str" cm="1">
        <f t="array" ref="AG4670">_xlfn.IFS(ISNUMBER(AC4670), "", ISNUMBER(SEARCH("Blank", AC4670)), "", ISERROR(AC4670), "Bad input on tab 3")</f>
        <v/>
      </c>
    </row>
    <row r="4671" spans="2:33" ht="15" customHeight="1" x14ac:dyDescent="0.75">
      <c r="B4671" s="205" t="str">
        <f>'5 Driver Data'!B4671</f>
        <v>4663</v>
      </c>
      <c r="C4671" s="193">
        <f>'5 Driver Data'!C4671</f>
        <v>0</v>
      </c>
      <c r="D4671" s="192">
        <f>'5 Driver Data'!D4671</f>
        <v>0</v>
      </c>
      <c r="E4671" s="191">
        <f>'5 Driver Data'!E4671</f>
        <v>0</v>
      </c>
      <c r="F4671" s="191">
        <f>'5 Driver Data'!F4671</f>
        <v>0</v>
      </c>
      <c r="G4671" s="191">
        <f>'5 Driver Data'!G4671</f>
        <v>0</v>
      </c>
      <c r="H4671" s="191">
        <f>'5 Driver Data'!H4671</f>
        <v>0</v>
      </c>
      <c r="I4671" s="191">
        <f>'5 Driver Data'!I4671</f>
        <v>0</v>
      </c>
      <c r="J4671" s="191">
        <f>'5 Driver Data'!J4671</f>
        <v>0</v>
      </c>
      <c r="K4671" s="206">
        <f>'5 Driver Data'!K4671</f>
        <v>0</v>
      </c>
      <c r="L4671" s="1"/>
      <c r="M4671" s="216" t="str">
        <f>IF(D4671=0,"Blank",'3 Model Input'!E$44*'3 Model Input'!E$45)</f>
        <v>Blank</v>
      </c>
      <c r="N4671" s="197" t="str">
        <f t="shared" si="750"/>
        <v>Blank</v>
      </c>
      <c r="O4671" s="197" t="str">
        <f>IF(D4671=0,"Blank",'3 Model Input'!E$49*(1-'3 Model Input'!E$51))</f>
        <v>Blank</v>
      </c>
      <c r="P4671" s="197" t="str">
        <f t="shared" si="751"/>
        <v>Blank</v>
      </c>
      <c r="Q4671" s="197" t="str">
        <f>IF(D4671=0,"Blank",IF(D4671="BEV",E4671*(1-'3 Model Input'!E$54), E4671))</f>
        <v>Blank</v>
      </c>
      <c r="R4671" s="198" t="str">
        <f>IF(D4671=0,"Blank",IF(D4671="PHEV",F4671/G4671,F4671*(1-'3 Model Input'!E$54)/G4671))</f>
        <v>Blank</v>
      </c>
      <c r="S4671" s="198" t="str">
        <f>IF(D4671=0,"Blank",IF(D4671="PHEV",MIN(M4671,E4671),MIN(M4671,(E4671*(1-'3 Model Input'!E$54)))))</f>
        <v>Blank</v>
      </c>
      <c r="T4671" s="217" t="str">
        <f t="shared" si="752"/>
        <v>Blank</v>
      </c>
      <c r="U4671" s="89"/>
      <c r="V4671" s="216" t="str">
        <f>IF(D4671=0,"Blank",P4671*'3 Model Input'!E$50)</f>
        <v>Blank</v>
      </c>
      <c r="W4671" s="197" t="str">
        <f t="shared" si="753"/>
        <v>Blank</v>
      </c>
      <c r="X4671" s="197" t="str">
        <f t="shared" si="754"/>
        <v>Blank</v>
      </c>
      <c r="Y4671" s="197" t="str">
        <f t="shared" si="755"/>
        <v>Blank</v>
      </c>
      <c r="Z4671" s="197" t="str">
        <f t="shared" si="756"/>
        <v>Blank</v>
      </c>
      <c r="AA4671" s="223" t="str" cm="1">
        <f t="array" ref="AA4671">_xlfn.IFS(ISTEXT('3 Model Input'!F$70),"Missing",ISTEXT('3 Model Input'!I$70),"Missing",ISNUMBER('3 Model Input'!K$70),'3 Model Input'!K$70*P4671)</f>
        <v>Missing</v>
      </c>
      <c r="AB4671" s="89"/>
      <c r="AC4671" s="227" t="str" cm="1">
        <f t="array" ref="AC4671">IF(D4671=0,"Blank",_xlfn.IFS('3 Model Input'!E$61=1,(V4671*G4671)/T4671,'3 Model Input'!E$61=2,(W4671*G4671)/T4671,'3 Model Input'!E$61=3,(X4671*G4671)/T4671,'3 Model Input'!E$61=4,(Y4671*G4671)/T4671,'3 Model Input'!E$61=5,(Z4671*G4671)/T4671, ISTEXT('3 Model Input'!E$61),"Missing",'3 Model Input'!E$61=6,(AA4671*G4671)/T4671))</f>
        <v>Blank</v>
      </c>
      <c r="AD4671" s="202" t="str">
        <f t="shared" si="757"/>
        <v>Blank</v>
      </c>
      <c r="AE4671" s="202" t="str">
        <f t="shared" si="758"/>
        <v>Blank</v>
      </c>
      <c r="AF4671" s="217" t="str">
        <f t="shared" si="759"/>
        <v>Blank</v>
      </c>
      <c r="AG4671" s="9" t="str" cm="1">
        <f t="array" ref="AG4671">_xlfn.IFS(ISNUMBER(AC4671), "", ISNUMBER(SEARCH("Blank", AC4671)), "", ISERROR(AC4671), "Bad input on tab 3")</f>
        <v/>
      </c>
    </row>
    <row r="4672" spans="2:33" ht="15" customHeight="1" x14ac:dyDescent="0.75">
      <c r="B4672" s="205" t="str">
        <f>'5 Driver Data'!B4672</f>
        <v>4664</v>
      </c>
      <c r="C4672" s="193">
        <f>'5 Driver Data'!C4672</f>
        <v>0</v>
      </c>
      <c r="D4672" s="192">
        <f>'5 Driver Data'!D4672</f>
        <v>0</v>
      </c>
      <c r="E4672" s="191">
        <f>'5 Driver Data'!E4672</f>
        <v>0</v>
      </c>
      <c r="F4672" s="191">
        <f>'5 Driver Data'!F4672</f>
        <v>0</v>
      </c>
      <c r="G4672" s="191">
        <f>'5 Driver Data'!G4672</f>
        <v>0</v>
      </c>
      <c r="H4672" s="191">
        <f>'5 Driver Data'!H4672</f>
        <v>0</v>
      </c>
      <c r="I4672" s="191">
        <f>'5 Driver Data'!I4672</f>
        <v>0</v>
      </c>
      <c r="J4672" s="191">
        <f>'5 Driver Data'!J4672</f>
        <v>0</v>
      </c>
      <c r="K4672" s="206">
        <f>'5 Driver Data'!K4672</f>
        <v>0</v>
      </c>
      <c r="L4672" s="1"/>
      <c r="M4672" s="216" t="str">
        <f>IF(D4672=0,"Blank",'3 Model Input'!E$44*'3 Model Input'!E$45)</f>
        <v>Blank</v>
      </c>
      <c r="N4672" s="197" t="str">
        <f t="shared" si="750"/>
        <v>Blank</v>
      </c>
      <c r="O4672" s="197" t="str">
        <f>IF(D4672=0,"Blank",'3 Model Input'!E$49*(1-'3 Model Input'!E$51))</f>
        <v>Blank</v>
      </c>
      <c r="P4672" s="197" t="str">
        <f t="shared" si="751"/>
        <v>Blank</v>
      </c>
      <c r="Q4672" s="197" t="str">
        <f>IF(D4672=0,"Blank",IF(D4672="BEV",E4672*(1-'3 Model Input'!E$54), E4672))</f>
        <v>Blank</v>
      </c>
      <c r="R4672" s="198" t="str">
        <f>IF(D4672=0,"Blank",IF(D4672="PHEV",F4672/G4672,F4672*(1-'3 Model Input'!E$54)/G4672))</f>
        <v>Blank</v>
      </c>
      <c r="S4672" s="198" t="str">
        <f>IF(D4672=0,"Blank",IF(D4672="PHEV",MIN(M4672,E4672),MIN(M4672,(E4672*(1-'3 Model Input'!E$54)))))</f>
        <v>Blank</v>
      </c>
      <c r="T4672" s="217" t="str">
        <f t="shared" si="752"/>
        <v>Blank</v>
      </c>
      <c r="U4672" s="89"/>
      <c r="V4672" s="216" t="str">
        <f>IF(D4672=0,"Blank",P4672*'3 Model Input'!E$50)</f>
        <v>Blank</v>
      </c>
      <c r="W4672" s="197" t="str">
        <f t="shared" si="753"/>
        <v>Blank</v>
      </c>
      <c r="X4672" s="197" t="str">
        <f t="shared" si="754"/>
        <v>Blank</v>
      </c>
      <c r="Y4672" s="197" t="str">
        <f t="shared" si="755"/>
        <v>Blank</v>
      </c>
      <c r="Z4672" s="197" t="str">
        <f t="shared" si="756"/>
        <v>Blank</v>
      </c>
      <c r="AA4672" s="223" t="str" cm="1">
        <f t="array" ref="AA4672">_xlfn.IFS(ISTEXT('3 Model Input'!F$70),"Missing",ISTEXT('3 Model Input'!I$70),"Missing",ISNUMBER('3 Model Input'!K$70),'3 Model Input'!K$70*P4672)</f>
        <v>Missing</v>
      </c>
      <c r="AB4672" s="89"/>
      <c r="AC4672" s="227" t="str" cm="1">
        <f t="array" ref="AC4672">IF(D4672=0,"Blank",_xlfn.IFS('3 Model Input'!E$61=1,(V4672*G4672)/T4672,'3 Model Input'!E$61=2,(W4672*G4672)/T4672,'3 Model Input'!E$61=3,(X4672*G4672)/T4672,'3 Model Input'!E$61=4,(Y4672*G4672)/T4672,'3 Model Input'!E$61=5,(Z4672*G4672)/T4672, ISTEXT('3 Model Input'!E$61),"Missing",'3 Model Input'!E$61=6,(AA4672*G4672)/T4672))</f>
        <v>Blank</v>
      </c>
      <c r="AD4672" s="202" t="str">
        <f t="shared" si="757"/>
        <v>Blank</v>
      </c>
      <c r="AE4672" s="202" t="str">
        <f t="shared" si="758"/>
        <v>Blank</v>
      </c>
      <c r="AF4672" s="217" t="str">
        <f t="shared" si="759"/>
        <v>Blank</v>
      </c>
      <c r="AG4672" s="9" t="str" cm="1">
        <f t="array" ref="AG4672">_xlfn.IFS(ISNUMBER(AC4672), "", ISNUMBER(SEARCH("Blank", AC4672)), "", ISERROR(AC4672), "Bad input on tab 3")</f>
        <v/>
      </c>
    </row>
    <row r="4673" spans="2:33" ht="15" customHeight="1" x14ac:dyDescent="0.75">
      <c r="B4673" s="205" t="str">
        <f>'5 Driver Data'!B4673</f>
        <v>4665</v>
      </c>
      <c r="C4673" s="193">
        <f>'5 Driver Data'!C4673</f>
        <v>0</v>
      </c>
      <c r="D4673" s="192">
        <f>'5 Driver Data'!D4673</f>
        <v>0</v>
      </c>
      <c r="E4673" s="191">
        <f>'5 Driver Data'!E4673</f>
        <v>0</v>
      </c>
      <c r="F4673" s="191">
        <f>'5 Driver Data'!F4673</f>
        <v>0</v>
      </c>
      <c r="G4673" s="191">
        <f>'5 Driver Data'!G4673</f>
        <v>0</v>
      </c>
      <c r="H4673" s="191">
        <f>'5 Driver Data'!H4673</f>
        <v>0</v>
      </c>
      <c r="I4673" s="191">
        <f>'5 Driver Data'!I4673</f>
        <v>0</v>
      </c>
      <c r="J4673" s="191">
        <f>'5 Driver Data'!J4673</f>
        <v>0</v>
      </c>
      <c r="K4673" s="206">
        <f>'5 Driver Data'!K4673</f>
        <v>0</v>
      </c>
      <c r="L4673" s="1"/>
      <c r="M4673" s="216" t="str">
        <f>IF(D4673=0,"Blank",'3 Model Input'!E$44*'3 Model Input'!E$45)</f>
        <v>Blank</v>
      </c>
      <c r="N4673" s="197" t="str">
        <f t="shared" si="750"/>
        <v>Blank</v>
      </c>
      <c r="O4673" s="197" t="str">
        <f>IF(D4673=0,"Blank",'3 Model Input'!E$49*(1-'3 Model Input'!E$51))</f>
        <v>Blank</v>
      </c>
      <c r="P4673" s="197" t="str">
        <f t="shared" si="751"/>
        <v>Blank</v>
      </c>
      <c r="Q4673" s="197" t="str">
        <f>IF(D4673=0,"Blank",IF(D4673="BEV",E4673*(1-'3 Model Input'!E$54), E4673))</f>
        <v>Blank</v>
      </c>
      <c r="R4673" s="198" t="str">
        <f>IF(D4673=0,"Blank",IF(D4673="PHEV",F4673/G4673,F4673*(1-'3 Model Input'!E$54)/G4673))</f>
        <v>Blank</v>
      </c>
      <c r="S4673" s="198" t="str">
        <f>IF(D4673=0,"Blank",IF(D4673="PHEV",MIN(M4673,E4673),MIN(M4673,(E4673*(1-'3 Model Input'!E$54)))))</f>
        <v>Blank</v>
      </c>
      <c r="T4673" s="217" t="str">
        <f t="shared" si="752"/>
        <v>Blank</v>
      </c>
      <c r="U4673" s="89"/>
      <c r="V4673" s="216" t="str">
        <f>IF(D4673=0,"Blank",P4673*'3 Model Input'!E$50)</f>
        <v>Blank</v>
      </c>
      <c r="W4673" s="197" t="str">
        <f t="shared" si="753"/>
        <v>Blank</v>
      </c>
      <c r="X4673" s="197" t="str">
        <f t="shared" si="754"/>
        <v>Blank</v>
      </c>
      <c r="Y4673" s="197" t="str">
        <f t="shared" si="755"/>
        <v>Blank</v>
      </c>
      <c r="Z4673" s="197" t="str">
        <f t="shared" si="756"/>
        <v>Blank</v>
      </c>
      <c r="AA4673" s="223" t="str" cm="1">
        <f t="array" ref="AA4673">_xlfn.IFS(ISTEXT('3 Model Input'!F$70),"Missing",ISTEXT('3 Model Input'!I$70),"Missing",ISNUMBER('3 Model Input'!K$70),'3 Model Input'!K$70*P4673)</f>
        <v>Missing</v>
      </c>
      <c r="AB4673" s="89"/>
      <c r="AC4673" s="227" t="str" cm="1">
        <f t="array" ref="AC4673">IF(D4673=0,"Blank",_xlfn.IFS('3 Model Input'!E$61=1,(V4673*G4673)/T4673,'3 Model Input'!E$61=2,(W4673*G4673)/T4673,'3 Model Input'!E$61=3,(X4673*G4673)/T4673,'3 Model Input'!E$61=4,(Y4673*G4673)/T4673,'3 Model Input'!E$61=5,(Z4673*G4673)/T4673, ISTEXT('3 Model Input'!E$61),"Missing",'3 Model Input'!E$61=6,(AA4673*G4673)/T4673))</f>
        <v>Blank</v>
      </c>
      <c r="AD4673" s="202" t="str">
        <f t="shared" si="757"/>
        <v>Blank</v>
      </c>
      <c r="AE4673" s="202" t="str">
        <f t="shared" si="758"/>
        <v>Blank</v>
      </c>
      <c r="AF4673" s="217" t="str">
        <f t="shared" si="759"/>
        <v>Blank</v>
      </c>
      <c r="AG4673" s="9" t="str" cm="1">
        <f t="array" ref="AG4673">_xlfn.IFS(ISNUMBER(AC4673), "", ISNUMBER(SEARCH("Blank", AC4673)), "", ISERROR(AC4673), "Bad input on tab 3")</f>
        <v/>
      </c>
    </row>
    <row r="4674" spans="2:33" ht="15" customHeight="1" x14ac:dyDescent="0.75">
      <c r="B4674" s="205" t="str">
        <f>'5 Driver Data'!B4674</f>
        <v>4666</v>
      </c>
      <c r="C4674" s="193">
        <f>'5 Driver Data'!C4674</f>
        <v>0</v>
      </c>
      <c r="D4674" s="192">
        <f>'5 Driver Data'!D4674</f>
        <v>0</v>
      </c>
      <c r="E4674" s="191">
        <f>'5 Driver Data'!E4674</f>
        <v>0</v>
      </c>
      <c r="F4674" s="191">
        <f>'5 Driver Data'!F4674</f>
        <v>0</v>
      </c>
      <c r="G4674" s="191">
        <f>'5 Driver Data'!G4674</f>
        <v>0</v>
      </c>
      <c r="H4674" s="191">
        <f>'5 Driver Data'!H4674</f>
        <v>0</v>
      </c>
      <c r="I4674" s="191">
        <f>'5 Driver Data'!I4674</f>
        <v>0</v>
      </c>
      <c r="J4674" s="191">
        <f>'5 Driver Data'!J4674</f>
        <v>0</v>
      </c>
      <c r="K4674" s="206">
        <f>'5 Driver Data'!K4674</f>
        <v>0</v>
      </c>
      <c r="L4674" s="1"/>
      <c r="M4674" s="216" t="str">
        <f>IF(D4674=0,"Blank",'3 Model Input'!E$44*'3 Model Input'!E$45)</f>
        <v>Blank</v>
      </c>
      <c r="N4674" s="197" t="str">
        <f t="shared" si="750"/>
        <v>Blank</v>
      </c>
      <c r="O4674" s="197" t="str">
        <f>IF(D4674=0,"Blank",'3 Model Input'!E$49*(1-'3 Model Input'!E$51))</f>
        <v>Blank</v>
      </c>
      <c r="P4674" s="197" t="str">
        <f t="shared" si="751"/>
        <v>Blank</v>
      </c>
      <c r="Q4674" s="197" t="str">
        <f>IF(D4674=0,"Blank",IF(D4674="BEV",E4674*(1-'3 Model Input'!E$54), E4674))</f>
        <v>Blank</v>
      </c>
      <c r="R4674" s="198" t="str">
        <f>IF(D4674=0,"Blank",IF(D4674="PHEV",F4674/G4674,F4674*(1-'3 Model Input'!E$54)/G4674))</f>
        <v>Blank</v>
      </c>
      <c r="S4674" s="198" t="str">
        <f>IF(D4674=0,"Blank",IF(D4674="PHEV",MIN(M4674,E4674),MIN(M4674,(E4674*(1-'3 Model Input'!E$54)))))</f>
        <v>Blank</v>
      </c>
      <c r="T4674" s="217" t="str">
        <f t="shared" si="752"/>
        <v>Blank</v>
      </c>
      <c r="U4674" s="89"/>
      <c r="V4674" s="216" t="str">
        <f>IF(D4674=0,"Blank",P4674*'3 Model Input'!E$50)</f>
        <v>Blank</v>
      </c>
      <c r="W4674" s="197" t="str">
        <f t="shared" si="753"/>
        <v>Blank</v>
      </c>
      <c r="X4674" s="197" t="str">
        <f t="shared" si="754"/>
        <v>Blank</v>
      </c>
      <c r="Y4674" s="197" t="str">
        <f t="shared" si="755"/>
        <v>Blank</v>
      </c>
      <c r="Z4674" s="197" t="str">
        <f t="shared" si="756"/>
        <v>Blank</v>
      </c>
      <c r="AA4674" s="223" t="str" cm="1">
        <f t="array" ref="AA4674">_xlfn.IFS(ISTEXT('3 Model Input'!F$70),"Missing",ISTEXT('3 Model Input'!I$70),"Missing",ISNUMBER('3 Model Input'!K$70),'3 Model Input'!K$70*P4674)</f>
        <v>Missing</v>
      </c>
      <c r="AB4674" s="89"/>
      <c r="AC4674" s="227" t="str" cm="1">
        <f t="array" ref="AC4674">IF(D4674=0,"Blank",_xlfn.IFS('3 Model Input'!E$61=1,(V4674*G4674)/T4674,'3 Model Input'!E$61=2,(W4674*G4674)/T4674,'3 Model Input'!E$61=3,(X4674*G4674)/T4674,'3 Model Input'!E$61=4,(Y4674*G4674)/T4674,'3 Model Input'!E$61=5,(Z4674*G4674)/T4674, ISTEXT('3 Model Input'!E$61),"Missing",'3 Model Input'!E$61=6,(AA4674*G4674)/T4674))</f>
        <v>Blank</v>
      </c>
      <c r="AD4674" s="202" t="str">
        <f t="shared" si="757"/>
        <v>Blank</v>
      </c>
      <c r="AE4674" s="202" t="str">
        <f t="shared" si="758"/>
        <v>Blank</v>
      </c>
      <c r="AF4674" s="217" t="str">
        <f t="shared" si="759"/>
        <v>Blank</v>
      </c>
      <c r="AG4674" s="9" t="str" cm="1">
        <f t="array" ref="AG4674">_xlfn.IFS(ISNUMBER(AC4674), "", ISNUMBER(SEARCH("Blank", AC4674)), "", ISERROR(AC4674), "Bad input on tab 3")</f>
        <v/>
      </c>
    </row>
    <row r="4675" spans="2:33" ht="15" customHeight="1" x14ac:dyDescent="0.75">
      <c r="B4675" s="205" t="str">
        <f>'5 Driver Data'!B4675</f>
        <v>4667</v>
      </c>
      <c r="C4675" s="193">
        <f>'5 Driver Data'!C4675</f>
        <v>0</v>
      </c>
      <c r="D4675" s="192">
        <f>'5 Driver Data'!D4675</f>
        <v>0</v>
      </c>
      <c r="E4675" s="191">
        <f>'5 Driver Data'!E4675</f>
        <v>0</v>
      </c>
      <c r="F4675" s="191">
        <f>'5 Driver Data'!F4675</f>
        <v>0</v>
      </c>
      <c r="G4675" s="191">
        <f>'5 Driver Data'!G4675</f>
        <v>0</v>
      </c>
      <c r="H4675" s="191">
        <f>'5 Driver Data'!H4675</f>
        <v>0</v>
      </c>
      <c r="I4675" s="191">
        <f>'5 Driver Data'!I4675</f>
        <v>0</v>
      </c>
      <c r="J4675" s="191">
        <f>'5 Driver Data'!J4675</f>
        <v>0</v>
      </c>
      <c r="K4675" s="206">
        <f>'5 Driver Data'!K4675</f>
        <v>0</v>
      </c>
      <c r="L4675" s="1"/>
      <c r="M4675" s="216" t="str">
        <f>IF(D4675=0,"Blank",'3 Model Input'!E$44*'3 Model Input'!E$45)</f>
        <v>Blank</v>
      </c>
      <c r="N4675" s="197" t="str">
        <f t="shared" si="750"/>
        <v>Blank</v>
      </c>
      <c r="O4675" s="197" t="str">
        <f>IF(D4675=0,"Blank",'3 Model Input'!E$49*(1-'3 Model Input'!E$51))</f>
        <v>Blank</v>
      </c>
      <c r="P4675" s="197" t="str">
        <f t="shared" si="751"/>
        <v>Blank</v>
      </c>
      <c r="Q4675" s="197" t="str">
        <f>IF(D4675=0,"Blank",IF(D4675="BEV",E4675*(1-'3 Model Input'!E$54), E4675))</f>
        <v>Blank</v>
      </c>
      <c r="R4675" s="198" t="str">
        <f>IF(D4675=0,"Blank",IF(D4675="PHEV",F4675/G4675,F4675*(1-'3 Model Input'!E$54)/G4675))</f>
        <v>Blank</v>
      </c>
      <c r="S4675" s="198" t="str">
        <f>IF(D4675=0,"Blank",IF(D4675="PHEV",MIN(M4675,E4675),MIN(M4675,(E4675*(1-'3 Model Input'!E$54)))))</f>
        <v>Blank</v>
      </c>
      <c r="T4675" s="217" t="str">
        <f t="shared" si="752"/>
        <v>Blank</v>
      </c>
      <c r="U4675" s="89"/>
      <c r="V4675" s="216" t="str">
        <f>IF(D4675=0,"Blank",P4675*'3 Model Input'!E$50)</f>
        <v>Blank</v>
      </c>
      <c r="W4675" s="197" t="str">
        <f t="shared" si="753"/>
        <v>Blank</v>
      </c>
      <c r="X4675" s="197" t="str">
        <f t="shared" si="754"/>
        <v>Blank</v>
      </c>
      <c r="Y4675" s="197" t="str">
        <f t="shared" si="755"/>
        <v>Blank</v>
      </c>
      <c r="Z4675" s="197" t="str">
        <f t="shared" si="756"/>
        <v>Blank</v>
      </c>
      <c r="AA4675" s="223" t="str" cm="1">
        <f t="array" ref="AA4675">_xlfn.IFS(ISTEXT('3 Model Input'!F$70),"Missing",ISTEXT('3 Model Input'!I$70),"Missing",ISNUMBER('3 Model Input'!K$70),'3 Model Input'!K$70*P4675)</f>
        <v>Missing</v>
      </c>
      <c r="AB4675" s="89"/>
      <c r="AC4675" s="227" t="str" cm="1">
        <f t="array" ref="AC4675">IF(D4675=0,"Blank",_xlfn.IFS('3 Model Input'!E$61=1,(V4675*G4675)/T4675,'3 Model Input'!E$61=2,(W4675*G4675)/T4675,'3 Model Input'!E$61=3,(X4675*G4675)/T4675,'3 Model Input'!E$61=4,(Y4675*G4675)/T4675,'3 Model Input'!E$61=5,(Z4675*G4675)/T4675, ISTEXT('3 Model Input'!E$61),"Missing",'3 Model Input'!E$61=6,(AA4675*G4675)/T4675))</f>
        <v>Blank</v>
      </c>
      <c r="AD4675" s="202" t="str">
        <f t="shared" si="757"/>
        <v>Blank</v>
      </c>
      <c r="AE4675" s="202" t="str">
        <f t="shared" si="758"/>
        <v>Blank</v>
      </c>
      <c r="AF4675" s="217" t="str">
        <f t="shared" si="759"/>
        <v>Blank</v>
      </c>
      <c r="AG4675" s="9" t="str" cm="1">
        <f t="array" ref="AG4675">_xlfn.IFS(ISNUMBER(AC4675), "", ISNUMBER(SEARCH("Blank", AC4675)), "", ISERROR(AC4675), "Bad input on tab 3")</f>
        <v/>
      </c>
    </row>
    <row r="4676" spans="2:33" ht="15" customHeight="1" x14ac:dyDescent="0.75">
      <c r="B4676" s="205" t="str">
        <f>'5 Driver Data'!B4676</f>
        <v>4668</v>
      </c>
      <c r="C4676" s="193">
        <f>'5 Driver Data'!C4676</f>
        <v>0</v>
      </c>
      <c r="D4676" s="192">
        <f>'5 Driver Data'!D4676</f>
        <v>0</v>
      </c>
      <c r="E4676" s="191">
        <f>'5 Driver Data'!E4676</f>
        <v>0</v>
      </c>
      <c r="F4676" s="191">
        <f>'5 Driver Data'!F4676</f>
        <v>0</v>
      </c>
      <c r="G4676" s="191">
        <f>'5 Driver Data'!G4676</f>
        <v>0</v>
      </c>
      <c r="H4676" s="191">
        <f>'5 Driver Data'!H4676</f>
        <v>0</v>
      </c>
      <c r="I4676" s="191">
        <f>'5 Driver Data'!I4676</f>
        <v>0</v>
      </c>
      <c r="J4676" s="191">
        <f>'5 Driver Data'!J4676</f>
        <v>0</v>
      </c>
      <c r="K4676" s="206">
        <f>'5 Driver Data'!K4676</f>
        <v>0</v>
      </c>
      <c r="L4676" s="1"/>
      <c r="M4676" s="216" t="str">
        <f>IF(D4676=0,"Blank",'3 Model Input'!E$44*'3 Model Input'!E$45)</f>
        <v>Blank</v>
      </c>
      <c r="N4676" s="197" t="str">
        <f t="shared" si="750"/>
        <v>Blank</v>
      </c>
      <c r="O4676" s="197" t="str">
        <f>IF(D4676=0,"Blank",'3 Model Input'!E$49*(1-'3 Model Input'!E$51))</f>
        <v>Blank</v>
      </c>
      <c r="P4676" s="197" t="str">
        <f t="shared" si="751"/>
        <v>Blank</v>
      </c>
      <c r="Q4676" s="197" t="str">
        <f>IF(D4676=0,"Blank",IF(D4676="BEV",E4676*(1-'3 Model Input'!E$54), E4676))</f>
        <v>Blank</v>
      </c>
      <c r="R4676" s="198" t="str">
        <f>IF(D4676=0,"Blank",IF(D4676="PHEV",F4676/G4676,F4676*(1-'3 Model Input'!E$54)/G4676))</f>
        <v>Blank</v>
      </c>
      <c r="S4676" s="198" t="str">
        <f>IF(D4676=0,"Blank",IF(D4676="PHEV",MIN(M4676,E4676),MIN(M4676,(E4676*(1-'3 Model Input'!E$54)))))</f>
        <v>Blank</v>
      </c>
      <c r="T4676" s="217" t="str">
        <f t="shared" si="752"/>
        <v>Blank</v>
      </c>
      <c r="U4676" s="89"/>
      <c r="V4676" s="216" t="str">
        <f>IF(D4676=0,"Blank",P4676*'3 Model Input'!E$50)</f>
        <v>Blank</v>
      </c>
      <c r="W4676" s="197" t="str">
        <f t="shared" si="753"/>
        <v>Blank</v>
      </c>
      <c r="X4676" s="197" t="str">
        <f t="shared" si="754"/>
        <v>Blank</v>
      </c>
      <c r="Y4676" s="197" t="str">
        <f t="shared" si="755"/>
        <v>Blank</v>
      </c>
      <c r="Z4676" s="197" t="str">
        <f t="shared" si="756"/>
        <v>Blank</v>
      </c>
      <c r="AA4676" s="223" t="str" cm="1">
        <f t="array" ref="AA4676">_xlfn.IFS(ISTEXT('3 Model Input'!F$70),"Missing",ISTEXT('3 Model Input'!I$70),"Missing",ISNUMBER('3 Model Input'!K$70),'3 Model Input'!K$70*P4676)</f>
        <v>Missing</v>
      </c>
      <c r="AB4676" s="89"/>
      <c r="AC4676" s="227" t="str" cm="1">
        <f t="array" ref="AC4676">IF(D4676=0,"Blank",_xlfn.IFS('3 Model Input'!E$61=1,(V4676*G4676)/T4676,'3 Model Input'!E$61=2,(W4676*G4676)/T4676,'3 Model Input'!E$61=3,(X4676*G4676)/T4676,'3 Model Input'!E$61=4,(Y4676*G4676)/T4676,'3 Model Input'!E$61=5,(Z4676*G4676)/T4676, ISTEXT('3 Model Input'!E$61),"Missing",'3 Model Input'!E$61=6,(AA4676*G4676)/T4676))</f>
        <v>Blank</v>
      </c>
      <c r="AD4676" s="202" t="str">
        <f t="shared" si="757"/>
        <v>Blank</v>
      </c>
      <c r="AE4676" s="202" t="str">
        <f t="shared" si="758"/>
        <v>Blank</v>
      </c>
      <c r="AF4676" s="217" t="str">
        <f t="shared" si="759"/>
        <v>Blank</v>
      </c>
      <c r="AG4676" s="9" t="str" cm="1">
        <f t="array" ref="AG4676">_xlfn.IFS(ISNUMBER(AC4676), "", ISNUMBER(SEARCH("Blank", AC4676)), "", ISERROR(AC4676), "Bad input on tab 3")</f>
        <v/>
      </c>
    </row>
    <row r="4677" spans="2:33" ht="15" customHeight="1" x14ac:dyDescent="0.75">
      <c r="B4677" s="205" t="str">
        <f>'5 Driver Data'!B4677</f>
        <v>4669</v>
      </c>
      <c r="C4677" s="193">
        <f>'5 Driver Data'!C4677</f>
        <v>0</v>
      </c>
      <c r="D4677" s="192">
        <f>'5 Driver Data'!D4677</f>
        <v>0</v>
      </c>
      <c r="E4677" s="191">
        <f>'5 Driver Data'!E4677</f>
        <v>0</v>
      </c>
      <c r="F4677" s="191">
        <f>'5 Driver Data'!F4677</f>
        <v>0</v>
      </c>
      <c r="G4677" s="191">
        <f>'5 Driver Data'!G4677</f>
        <v>0</v>
      </c>
      <c r="H4677" s="191">
        <f>'5 Driver Data'!H4677</f>
        <v>0</v>
      </c>
      <c r="I4677" s="191">
        <f>'5 Driver Data'!I4677</f>
        <v>0</v>
      </c>
      <c r="J4677" s="191">
        <f>'5 Driver Data'!J4677</f>
        <v>0</v>
      </c>
      <c r="K4677" s="206">
        <f>'5 Driver Data'!K4677</f>
        <v>0</v>
      </c>
      <c r="L4677" s="1"/>
      <c r="M4677" s="216" t="str">
        <f>IF(D4677=0,"Blank",'3 Model Input'!E$44*'3 Model Input'!E$45)</f>
        <v>Blank</v>
      </c>
      <c r="N4677" s="197" t="str">
        <f t="shared" si="750"/>
        <v>Blank</v>
      </c>
      <c r="O4677" s="197" t="str">
        <f>IF(D4677=0,"Blank",'3 Model Input'!E$49*(1-'3 Model Input'!E$51))</f>
        <v>Blank</v>
      </c>
      <c r="P4677" s="197" t="str">
        <f t="shared" si="751"/>
        <v>Blank</v>
      </c>
      <c r="Q4677" s="197" t="str">
        <f>IF(D4677=0,"Blank",IF(D4677="BEV",E4677*(1-'3 Model Input'!E$54), E4677))</f>
        <v>Blank</v>
      </c>
      <c r="R4677" s="198" t="str">
        <f>IF(D4677=0,"Blank",IF(D4677="PHEV",F4677/G4677,F4677*(1-'3 Model Input'!E$54)/G4677))</f>
        <v>Blank</v>
      </c>
      <c r="S4677" s="198" t="str">
        <f>IF(D4677=0,"Blank",IF(D4677="PHEV",MIN(M4677,E4677),MIN(M4677,(E4677*(1-'3 Model Input'!E$54)))))</f>
        <v>Blank</v>
      </c>
      <c r="T4677" s="217" t="str">
        <f t="shared" si="752"/>
        <v>Blank</v>
      </c>
      <c r="U4677" s="89"/>
      <c r="V4677" s="216" t="str">
        <f>IF(D4677=0,"Blank",P4677*'3 Model Input'!E$50)</f>
        <v>Blank</v>
      </c>
      <c r="W4677" s="197" t="str">
        <f t="shared" si="753"/>
        <v>Blank</v>
      </c>
      <c r="X4677" s="197" t="str">
        <f t="shared" si="754"/>
        <v>Blank</v>
      </c>
      <c r="Y4677" s="197" t="str">
        <f t="shared" si="755"/>
        <v>Blank</v>
      </c>
      <c r="Z4677" s="197" t="str">
        <f t="shared" si="756"/>
        <v>Blank</v>
      </c>
      <c r="AA4677" s="223" t="str" cm="1">
        <f t="array" ref="AA4677">_xlfn.IFS(ISTEXT('3 Model Input'!F$70),"Missing",ISTEXT('3 Model Input'!I$70),"Missing",ISNUMBER('3 Model Input'!K$70),'3 Model Input'!K$70*P4677)</f>
        <v>Missing</v>
      </c>
      <c r="AB4677" s="89"/>
      <c r="AC4677" s="227" t="str" cm="1">
        <f t="array" ref="AC4677">IF(D4677=0,"Blank",_xlfn.IFS('3 Model Input'!E$61=1,(V4677*G4677)/T4677,'3 Model Input'!E$61=2,(W4677*G4677)/T4677,'3 Model Input'!E$61=3,(X4677*G4677)/T4677,'3 Model Input'!E$61=4,(Y4677*G4677)/T4677,'3 Model Input'!E$61=5,(Z4677*G4677)/T4677, ISTEXT('3 Model Input'!E$61),"Missing",'3 Model Input'!E$61=6,(AA4677*G4677)/T4677))</f>
        <v>Blank</v>
      </c>
      <c r="AD4677" s="202" t="str">
        <f t="shared" si="757"/>
        <v>Blank</v>
      </c>
      <c r="AE4677" s="202" t="str">
        <f t="shared" si="758"/>
        <v>Blank</v>
      </c>
      <c r="AF4677" s="217" t="str">
        <f t="shared" si="759"/>
        <v>Blank</v>
      </c>
      <c r="AG4677" s="9" t="str" cm="1">
        <f t="array" ref="AG4677">_xlfn.IFS(ISNUMBER(AC4677), "", ISNUMBER(SEARCH("Blank", AC4677)), "", ISERROR(AC4677), "Bad input on tab 3")</f>
        <v/>
      </c>
    </row>
    <row r="4678" spans="2:33" ht="15" customHeight="1" x14ac:dyDescent="0.75">
      <c r="B4678" s="205" t="str">
        <f>'5 Driver Data'!B4678</f>
        <v>4670</v>
      </c>
      <c r="C4678" s="193">
        <f>'5 Driver Data'!C4678</f>
        <v>0</v>
      </c>
      <c r="D4678" s="192">
        <f>'5 Driver Data'!D4678</f>
        <v>0</v>
      </c>
      <c r="E4678" s="191">
        <f>'5 Driver Data'!E4678</f>
        <v>0</v>
      </c>
      <c r="F4678" s="191">
        <f>'5 Driver Data'!F4678</f>
        <v>0</v>
      </c>
      <c r="G4678" s="191">
        <f>'5 Driver Data'!G4678</f>
        <v>0</v>
      </c>
      <c r="H4678" s="191">
        <f>'5 Driver Data'!H4678</f>
        <v>0</v>
      </c>
      <c r="I4678" s="191">
        <f>'5 Driver Data'!I4678</f>
        <v>0</v>
      </c>
      <c r="J4678" s="191">
        <f>'5 Driver Data'!J4678</f>
        <v>0</v>
      </c>
      <c r="K4678" s="206">
        <f>'5 Driver Data'!K4678</f>
        <v>0</v>
      </c>
      <c r="L4678" s="1"/>
      <c r="M4678" s="216" t="str">
        <f>IF(D4678=0,"Blank",'3 Model Input'!E$44*'3 Model Input'!E$45)</f>
        <v>Blank</v>
      </c>
      <c r="N4678" s="197" t="str">
        <f t="shared" si="750"/>
        <v>Blank</v>
      </c>
      <c r="O4678" s="197" t="str">
        <f>IF(D4678=0,"Blank",'3 Model Input'!E$49*(1-'3 Model Input'!E$51))</f>
        <v>Blank</v>
      </c>
      <c r="P4678" s="197" t="str">
        <f t="shared" si="751"/>
        <v>Blank</v>
      </c>
      <c r="Q4678" s="197" t="str">
        <f>IF(D4678=0,"Blank",IF(D4678="BEV",E4678*(1-'3 Model Input'!E$54), E4678))</f>
        <v>Blank</v>
      </c>
      <c r="R4678" s="198" t="str">
        <f>IF(D4678=0,"Blank",IF(D4678="PHEV",F4678/G4678,F4678*(1-'3 Model Input'!E$54)/G4678))</f>
        <v>Blank</v>
      </c>
      <c r="S4678" s="198" t="str">
        <f>IF(D4678=0,"Blank",IF(D4678="PHEV",MIN(M4678,E4678),MIN(M4678,(E4678*(1-'3 Model Input'!E$54)))))</f>
        <v>Blank</v>
      </c>
      <c r="T4678" s="217" t="str">
        <f t="shared" si="752"/>
        <v>Blank</v>
      </c>
      <c r="U4678" s="89"/>
      <c r="V4678" s="216" t="str">
        <f>IF(D4678=0,"Blank",P4678*'3 Model Input'!E$50)</f>
        <v>Blank</v>
      </c>
      <c r="W4678" s="197" t="str">
        <f t="shared" si="753"/>
        <v>Blank</v>
      </c>
      <c r="X4678" s="197" t="str">
        <f t="shared" si="754"/>
        <v>Blank</v>
      </c>
      <c r="Y4678" s="197" t="str">
        <f t="shared" si="755"/>
        <v>Blank</v>
      </c>
      <c r="Z4678" s="197" t="str">
        <f t="shared" si="756"/>
        <v>Blank</v>
      </c>
      <c r="AA4678" s="223" t="str" cm="1">
        <f t="array" ref="AA4678">_xlfn.IFS(ISTEXT('3 Model Input'!F$70),"Missing",ISTEXT('3 Model Input'!I$70),"Missing",ISNUMBER('3 Model Input'!K$70),'3 Model Input'!K$70*P4678)</f>
        <v>Missing</v>
      </c>
      <c r="AB4678" s="89"/>
      <c r="AC4678" s="227" t="str" cm="1">
        <f t="array" ref="AC4678">IF(D4678=0,"Blank",_xlfn.IFS('3 Model Input'!E$61=1,(V4678*G4678)/T4678,'3 Model Input'!E$61=2,(W4678*G4678)/T4678,'3 Model Input'!E$61=3,(X4678*G4678)/T4678,'3 Model Input'!E$61=4,(Y4678*G4678)/T4678,'3 Model Input'!E$61=5,(Z4678*G4678)/T4678, ISTEXT('3 Model Input'!E$61),"Missing",'3 Model Input'!E$61=6,(AA4678*G4678)/T4678))</f>
        <v>Blank</v>
      </c>
      <c r="AD4678" s="202" t="str">
        <f t="shared" si="757"/>
        <v>Blank</v>
      </c>
      <c r="AE4678" s="202" t="str">
        <f t="shared" si="758"/>
        <v>Blank</v>
      </c>
      <c r="AF4678" s="217" t="str">
        <f t="shared" si="759"/>
        <v>Blank</v>
      </c>
      <c r="AG4678" s="9" t="str" cm="1">
        <f t="array" ref="AG4678">_xlfn.IFS(ISNUMBER(AC4678), "", ISNUMBER(SEARCH("Blank", AC4678)), "", ISERROR(AC4678), "Bad input on tab 3")</f>
        <v/>
      </c>
    </row>
    <row r="4679" spans="2:33" ht="15" customHeight="1" x14ac:dyDescent="0.75">
      <c r="B4679" s="205" t="str">
        <f>'5 Driver Data'!B4679</f>
        <v>4671</v>
      </c>
      <c r="C4679" s="193">
        <f>'5 Driver Data'!C4679</f>
        <v>0</v>
      </c>
      <c r="D4679" s="192">
        <f>'5 Driver Data'!D4679</f>
        <v>0</v>
      </c>
      <c r="E4679" s="191">
        <f>'5 Driver Data'!E4679</f>
        <v>0</v>
      </c>
      <c r="F4679" s="191">
        <f>'5 Driver Data'!F4679</f>
        <v>0</v>
      </c>
      <c r="G4679" s="191">
        <f>'5 Driver Data'!G4679</f>
        <v>0</v>
      </c>
      <c r="H4679" s="191">
        <f>'5 Driver Data'!H4679</f>
        <v>0</v>
      </c>
      <c r="I4679" s="191">
        <f>'5 Driver Data'!I4679</f>
        <v>0</v>
      </c>
      <c r="J4679" s="191">
        <f>'5 Driver Data'!J4679</f>
        <v>0</v>
      </c>
      <c r="K4679" s="206">
        <f>'5 Driver Data'!K4679</f>
        <v>0</v>
      </c>
      <c r="L4679" s="1"/>
      <c r="M4679" s="216" t="str">
        <f>IF(D4679=0,"Blank",'3 Model Input'!E$44*'3 Model Input'!E$45)</f>
        <v>Blank</v>
      </c>
      <c r="N4679" s="197" t="str">
        <f t="shared" si="750"/>
        <v>Blank</v>
      </c>
      <c r="O4679" s="197" t="str">
        <f>IF(D4679=0,"Blank",'3 Model Input'!E$49*(1-'3 Model Input'!E$51))</f>
        <v>Blank</v>
      </c>
      <c r="P4679" s="197" t="str">
        <f t="shared" si="751"/>
        <v>Blank</v>
      </c>
      <c r="Q4679" s="197" t="str">
        <f>IF(D4679=0,"Blank",IF(D4679="BEV",E4679*(1-'3 Model Input'!E$54), E4679))</f>
        <v>Blank</v>
      </c>
      <c r="R4679" s="198" t="str">
        <f>IF(D4679=0,"Blank",IF(D4679="PHEV",F4679/G4679,F4679*(1-'3 Model Input'!E$54)/G4679))</f>
        <v>Blank</v>
      </c>
      <c r="S4679" s="198" t="str">
        <f>IF(D4679=0,"Blank",IF(D4679="PHEV",MIN(M4679,E4679),MIN(M4679,(E4679*(1-'3 Model Input'!E$54)))))</f>
        <v>Blank</v>
      </c>
      <c r="T4679" s="217" t="str">
        <f t="shared" si="752"/>
        <v>Blank</v>
      </c>
      <c r="U4679" s="89"/>
      <c r="V4679" s="216" t="str">
        <f>IF(D4679=0,"Blank",P4679*'3 Model Input'!E$50)</f>
        <v>Blank</v>
      </c>
      <c r="W4679" s="197" t="str">
        <f t="shared" si="753"/>
        <v>Blank</v>
      </c>
      <c r="X4679" s="197" t="str">
        <f t="shared" si="754"/>
        <v>Blank</v>
      </c>
      <c r="Y4679" s="197" t="str">
        <f t="shared" si="755"/>
        <v>Blank</v>
      </c>
      <c r="Z4679" s="197" t="str">
        <f t="shared" si="756"/>
        <v>Blank</v>
      </c>
      <c r="AA4679" s="223" t="str" cm="1">
        <f t="array" ref="AA4679">_xlfn.IFS(ISTEXT('3 Model Input'!F$70),"Missing",ISTEXT('3 Model Input'!I$70),"Missing",ISNUMBER('3 Model Input'!K$70),'3 Model Input'!K$70*P4679)</f>
        <v>Missing</v>
      </c>
      <c r="AB4679" s="89"/>
      <c r="AC4679" s="227" t="str" cm="1">
        <f t="array" ref="AC4679">IF(D4679=0,"Blank",_xlfn.IFS('3 Model Input'!E$61=1,(V4679*G4679)/T4679,'3 Model Input'!E$61=2,(W4679*G4679)/T4679,'3 Model Input'!E$61=3,(X4679*G4679)/T4679,'3 Model Input'!E$61=4,(Y4679*G4679)/T4679,'3 Model Input'!E$61=5,(Z4679*G4679)/T4679, ISTEXT('3 Model Input'!E$61),"Missing",'3 Model Input'!E$61=6,(AA4679*G4679)/T4679))</f>
        <v>Blank</v>
      </c>
      <c r="AD4679" s="202" t="str">
        <f t="shared" si="757"/>
        <v>Blank</v>
      </c>
      <c r="AE4679" s="202" t="str">
        <f t="shared" si="758"/>
        <v>Blank</v>
      </c>
      <c r="AF4679" s="217" t="str">
        <f t="shared" si="759"/>
        <v>Blank</v>
      </c>
      <c r="AG4679" s="9" t="str" cm="1">
        <f t="array" ref="AG4679">_xlfn.IFS(ISNUMBER(AC4679), "", ISNUMBER(SEARCH("Blank", AC4679)), "", ISERROR(AC4679), "Bad input on tab 3")</f>
        <v/>
      </c>
    </row>
    <row r="4680" spans="2:33" ht="15" customHeight="1" x14ac:dyDescent="0.75">
      <c r="B4680" s="205" t="str">
        <f>'5 Driver Data'!B4680</f>
        <v>4672</v>
      </c>
      <c r="C4680" s="193">
        <f>'5 Driver Data'!C4680</f>
        <v>0</v>
      </c>
      <c r="D4680" s="192">
        <f>'5 Driver Data'!D4680</f>
        <v>0</v>
      </c>
      <c r="E4680" s="191">
        <f>'5 Driver Data'!E4680</f>
        <v>0</v>
      </c>
      <c r="F4680" s="191">
        <f>'5 Driver Data'!F4680</f>
        <v>0</v>
      </c>
      <c r="G4680" s="191">
        <f>'5 Driver Data'!G4680</f>
        <v>0</v>
      </c>
      <c r="H4680" s="191">
        <f>'5 Driver Data'!H4680</f>
        <v>0</v>
      </c>
      <c r="I4680" s="191">
        <f>'5 Driver Data'!I4680</f>
        <v>0</v>
      </c>
      <c r="J4680" s="191">
        <f>'5 Driver Data'!J4680</f>
        <v>0</v>
      </c>
      <c r="K4680" s="206">
        <f>'5 Driver Data'!K4680</f>
        <v>0</v>
      </c>
      <c r="L4680" s="1"/>
      <c r="M4680" s="216" t="str">
        <f>IF(D4680=0,"Blank",'3 Model Input'!E$44*'3 Model Input'!E$45)</f>
        <v>Blank</v>
      </c>
      <c r="N4680" s="197" t="str">
        <f t="shared" si="750"/>
        <v>Blank</v>
      </c>
      <c r="O4680" s="197" t="str">
        <f>IF(D4680=0,"Blank",'3 Model Input'!E$49*(1-'3 Model Input'!E$51))</f>
        <v>Blank</v>
      </c>
      <c r="P4680" s="197" t="str">
        <f t="shared" si="751"/>
        <v>Blank</v>
      </c>
      <c r="Q4680" s="197" t="str">
        <f>IF(D4680=0,"Blank",IF(D4680="BEV",E4680*(1-'3 Model Input'!E$54), E4680))</f>
        <v>Blank</v>
      </c>
      <c r="R4680" s="198" t="str">
        <f>IF(D4680=0,"Blank",IF(D4680="PHEV",F4680/G4680,F4680*(1-'3 Model Input'!E$54)/G4680))</f>
        <v>Blank</v>
      </c>
      <c r="S4680" s="198" t="str">
        <f>IF(D4680=0,"Blank",IF(D4680="PHEV",MIN(M4680,E4680),MIN(M4680,(E4680*(1-'3 Model Input'!E$54)))))</f>
        <v>Blank</v>
      </c>
      <c r="T4680" s="217" t="str">
        <f t="shared" si="752"/>
        <v>Blank</v>
      </c>
      <c r="U4680" s="89"/>
      <c r="V4680" s="216" t="str">
        <f>IF(D4680=0,"Blank",P4680*'3 Model Input'!E$50)</f>
        <v>Blank</v>
      </c>
      <c r="W4680" s="197" t="str">
        <f t="shared" si="753"/>
        <v>Blank</v>
      </c>
      <c r="X4680" s="197" t="str">
        <f t="shared" si="754"/>
        <v>Blank</v>
      </c>
      <c r="Y4680" s="197" t="str">
        <f t="shared" si="755"/>
        <v>Blank</v>
      </c>
      <c r="Z4680" s="197" t="str">
        <f t="shared" si="756"/>
        <v>Blank</v>
      </c>
      <c r="AA4680" s="223" t="str" cm="1">
        <f t="array" ref="AA4680">_xlfn.IFS(ISTEXT('3 Model Input'!F$70),"Missing",ISTEXT('3 Model Input'!I$70),"Missing",ISNUMBER('3 Model Input'!K$70),'3 Model Input'!K$70*P4680)</f>
        <v>Missing</v>
      </c>
      <c r="AB4680" s="89"/>
      <c r="AC4680" s="227" t="str" cm="1">
        <f t="array" ref="AC4680">IF(D4680=0,"Blank",_xlfn.IFS('3 Model Input'!E$61=1,(V4680*G4680)/T4680,'3 Model Input'!E$61=2,(W4680*G4680)/T4680,'3 Model Input'!E$61=3,(X4680*G4680)/T4680,'3 Model Input'!E$61=4,(Y4680*G4680)/T4680,'3 Model Input'!E$61=5,(Z4680*G4680)/T4680, ISTEXT('3 Model Input'!E$61),"Missing",'3 Model Input'!E$61=6,(AA4680*G4680)/T4680))</f>
        <v>Blank</v>
      </c>
      <c r="AD4680" s="202" t="str">
        <f t="shared" si="757"/>
        <v>Blank</v>
      </c>
      <c r="AE4680" s="202" t="str">
        <f t="shared" si="758"/>
        <v>Blank</v>
      </c>
      <c r="AF4680" s="217" t="str">
        <f t="shared" si="759"/>
        <v>Blank</v>
      </c>
      <c r="AG4680" s="9" t="str" cm="1">
        <f t="array" ref="AG4680">_xlfn.IFS(ISNUMBER(AC4680), "", ISNUMBER(SEARCH("Blank", AC4680)), "", ISERROR(AC4680), "Bad input on tab 3")</f>
        <v/>
      </c>
    </row>
    <row r="4681" spans="2:33" ht="15" customHeight="1" x14ac:dyDescent="0.75">
      <c r="B4681" s="205" t="str">
        <f>'5 Driver Data'!B4681</f>
        <v>4673</v>
      </c>
      <c r="C4681" s="193">
        <f>'5 Driver Data'!C4681</f>
        <v>0</v>
      </c>
      <c r="D4681" s="192">
        <f>'5 Driver Data'!D4681</f>
        <v>0</v>
      </c>
      <c r="E4681" s="191">
        <f>'5 Driver Data'!E4681</f>
        <v>0</v>
      </c>
      <c r="F4681" s="191">
        <f>'5 Driver Data'!F4681</f>
        <v>0</v>
      </c>
      <c r="G4681" s="191">
        <f>'5 Driver Data'!G4681</f>
        <v>0</v>
      </c>
      <c r="H4681" s="191">
        <f>'5 Driver Data'!H4681</f>
        <v>0</v>
      </c>
      <c r="I4681" s="191">
        <f>'5 Driver Data'!I4681</f>
        <v>0</v>
      </c>
      <c r="J4681" s="191">
        <f>'5 Driver Data'!J4681</f>
        <v>0</v>
      </c>
      <c r="K4681" s="206">
        <f>'5 Driver Data'!K4681</f>
        <v>0</v>
      </c>
      <c r="L4681" s="1"/>
      <c r="M4681" s="216" t="str">
        <f>IF(D4681=0,"Blank",'3 Model Input'!E$44*'3 Model Input'!E$45)</f>
        <v>Blank</v>
      </c>
      <c r="N4681" s="197" t="str">
        <f t="shared" si="750"/>
        <v>Blank</v>
      </c>
      <c r="O4681" s="197" t="str">
        <f>IF(D4681=0,"Blank",'3 Model Input'!E$49*(1-'3 Model Input'!E$51))</f>
        <v>Blank</v>
      </c>
      <c r="P4681" s="197" t="str">
        <f t="shared" si="751"/>
        <v>Blank</v>
      </c>
      <c r="Q4681" s="197" t="str">
        <f>IF(D4681=0,"Blank",IF(D4681="BEV",E4681*(1-'3 Model Input'!E$54), E4681))</f>
        <v>Blank</v>
      </c>
      <c r="R4681" s="198" t="str">
        <f>IF(D4681=0,"Blank",IF(D4681="PHEV",F4681/G4681,F4681*(1-'3 Model Input'!E$54)/G4681))</f>
        <v>Blank</v>
      </c>
      <c r="S4681" s="198" t="str">
        <f>IF(D4681=0,"Blank",IF(D4681="PHEV",MIN(M4681,E4681),MIN(M4681,(E4681*(1-'3 Model Input'!E$54)))))</f>
        <v>Blank</v>
      </c>
      <c r="T4681" s="217" t="str">
        <f t="shared" si="752"/>
        <v>Blank</v>
      </c>
      <c r="U4681" s="89"/>
      <c r="V4681" s="216" t="str">
        <f>IF(D4681=0,"Blank",P4681*'3 Model Input'!E$50)</f>
        <v>Blank</v>
      </c>
      <c r="W4681" s="197" t="str">
        <f t="shared" si="753"/>
        <v>Blank</v>
      </c>
      <c r="X4681" s="197" t="str">
        <f t="shared" si="754"/>
        <v>Blank</v>
      </c>
      <c r="Y4681" s="197" t="str">
        <f t="shared" si="755"/>
        <v>Blank</v>
      </c>
      <c r="Z4681" s="197" t="str">
        <f t="shared" si="756"/>
        <v>Blank</v>
      </c>
      <c r="AA4681" s="223" t="str" cm="1">
        <f t="array" ref="AA4681">_xlfn.IFS(ISTEXT('3 Model Input'!F$70),"Missing",ISTEXT('3 Model Input'!I$70),"Missing",ISNUMBER('3 Model Input'!K$70),'3 Model Input'!K$70*P4681)</f>
        <v>Missing</v>
      </c>
      <c r="AB4681" s="89"/>
      <c r="AC4681" s="227" t="str" cm="1">
        <f t="array" ref="AC4681">IF(D4681=0,"Blank",_xlfn.IFS('3 Model Input'!E$61=1,(V4681*G4681)/T4681,'3 Model Input'!E$61=2,(W4681*G4681)/T4681,'3 Model Input'!E$61=3,(X4681*G4681)/T4681,'3 Model Input'!E$61=4,(Y4681*G4681)/T4681,'3 Model Input'!E$61=5,(Z4681*G4681)/T4681, ISTEXT('3 Model Input'!E$61),"Missing",'3 Model Input'!E$61=6,(AA4681*G4681)/T4681))</f>
        <v>Blank</v>
      </c>
      <c r="AD4681" s="202" t="str">
        <f t="shared" si="757"/>
        <v>Blank</v>
      </c>
      <c r="AE4681" s="202" t="str">
        <f t="shared" si="758"/>
        <v>Blank</v>
      </c>
      <c r="AF4681" s="217" t="str">
        <f t="shared" si="759"/>
        <v>Blank</v>
      </c>
      <c r="AG4681" s="9" t="str" cm="1">
        <f t="array" ref="AG4681">_xlfn.IFS(ISNUMBER(AC4681), "", ISNUMBER(SEARCH("Blank", AC4681)), "", ISERROR(AC4681), "Bad input on tab 3")</f>
        <v/>
      </c>
    </row>
    <row r="4682" spans="2:33" ht="15" customHeight="1" x14ac:dyDescent="0.75">
      <c r="B4682" s="205" t="str">
        <f>'5 Driver Data'!B4682</f>
        <v>4674</v>
      </c>
      <c r="C4682" s="193">
        <f>'5 Driver Data'!C4682</f>
        <v>0</v>
      </c>
      <c r="D4682" s="192">
        <f>'5 Driver Data'!D4682</f>
        <v>0</v>
      </c>
      <c r="E4682" s="191">
        <f>'5 Driver Data'!E4682</f>
        <v>0</v>
      </c>
      <c r="F4682" s="191">
        <f>'5 Driver Data'!F4682</f>
        <v>0</v>
      </c>
      <c r="G4682" s="191">
        <f>'5 Driver Data'!G4682</f>
        <v>0</v>
      </c>
      <c r="H4682" s="191">
        <f>'5 Driver Data'!H4682</f>
        <v>0</v>
      </c>
      <c r="I4682" s="191">
        <f>'5 Driver Data'!I4682</f>
        <v>0</v>
      </c>
      <c r="J4682" s="191">
        <f>'5 Driver Data'!J4682</f>
        <v>0</v>
      </c>
      <c r="K4682" s="206">
        <f>'5 Driver Data'!K4682</f>
        <v>0</v>
      </c>
      <c r="L4682" s="1"/>
      <c r="M4682" s="216" t="str">
        <f>IF(D4682=0,"Blank",'3 Model Input'!E$44*'3 Model Input'!E$45)</f>
        <v>Blank</v>
      </c>
      <c r="N4682" s="197" t="str">
        <f t="shared" si="750"/>
        <v>Blank</v>
      </c>
      <c r="O4682" s="197" t="str">
        <f>IF(D4682=0,"Blank",'3 Model Input'!E$49*(1-'3 Model Input'!E$51))</f>
        <v>Blank</v>
      </c>
      <c r="P4682" s="197" t="str">
        <f t="shared" si="751"/>
        <v>Blank</v>
      </c>
      <c r="Q4682" s="197" t="str">
        <f>IF(D4682=0,"Blank",IF(D4682="BEV",E4682*(1-'3 Model Input'!E$54), E4682))</f>
        <v>Blank</v>
      </c>
      <c r="R4682" s="198" t="str">
        <f>IF(D4682=0,"Blank",IF(D4682="PHEV",F4682/G4682,F4682*(1-'3 Model Input'!E$54)/G4682))</f>
        <v>Blank</v>
      </c>
      <c r="S4682" s="198" t="str">
        <f>IF(D4682=0,"Blank",IF(D4682="PHEV",MIN(M4682,E4682),MIN(M4682,(E4682*(1-'3 Model Input'!E$54)))))</f>
        <v>Blank</v>
      </c>
      <c r="T4682" s="217" t="str">
        <f t="shared" si="752"/>
        <v>Blank</v>
      </c>
      <c r="U4682" s="89"/>
      <c r="V4682" s="216" t="str">
        <f>IF(D4682=0,"Blank",P4682*'3 Model Input'!E$50)</f>
        <v>Blank</v>
      </c>
      <c r="W4682" s="197" t="str">
        <f t="shared" si="753"/>
        <v>Blank</v>
      </c>
      <c r="X4682" s="197" t="str">
        <f t="shared" si="754"/>
        <v>Blank</v>
      </c>
      <c r="Y4682" s="197" t="str">
        <f t="shared" si="755"/>
        <v>Blank</v>
      </c>
      <c r="Z4682" s="197" t="str">
        <f t="shared" si="756"/>
        <v>Blank</v>
      </c>
      <c r="AA4682" s="223" t="str" cm="1">
        <f t="array" ref="AA4682">_xlfn.IFS(ISTEXT('3 Model Input'!F$70),"Missing",ISTEXT('3 Model Input'!I$70),"Missing",ISNUMBER('3 Model Input'!K$70),'3 Model Input'!K$70*P4682)</f>
        <v>Missing</v>
      </c>
      <c r="AB4682" s="89"/>
      <c r="AC4682" s="227" t="str" cm="1">
        <f t="array" ref="AC4682">IF(D4682=0,"Blank",_xlfn.IFS('3 Model Input'!E$61=1,(V4682*G4682)/T4682,'3 Model Input'!E$61=2,(W4682*G4682)/T4682,'3 Model Input'!E$61=3,(X4682*G4682)/T4682,'3 Model Input'!E$61=4,(Y4682*G4682)/T4682,'3 Model Input'!E$61=5,(Z4682*G4682)/T4682, ISTEXT('3 Model Input'!E$61),"Missing",'3 Model Input'!E$61=6,(AA4682*G4682)/T4682))</f>
        <v>Blank</v>
      </c>
      <c r="AD4682" s="202" t="str">
        <f t="shared" si="757"/>
        <v>Blank</v>
      </c>
      <c r="AE4682" s="202" t="str">
        <f t="shared" si="758"/>
        <v>Blank</v>
      </c>
      <c r="AF4682" s="217" t="str">
        <f t="shared" si="759"/>
        <v>Blank</v>
      </c>
      <c r="AG4682" s="9" t="str" cm="1">
        <f t="array" ref="AG4682">_xlfn.IFS(ISNUMBER(AC4682), "", ISNUMBER(SEARCH("Blank", AC4682)), "", ISERROR(AC4682), "Bad input on tab 3")</f>
        <v/>
      </c>
    </row>
    <row r="4683" spans="2:33" ht="15" customHeight="1" x14ac:dyDescent="0.75">
      <c r="B4683" s="205" t="str">
        <f>'5 Driver Data'!B4683</f>
        <v>4675</v>
      </c>
      <c r="C4683" s="193">
        <f>'5 Driver Data'!C4683</f>
        <v>0</v>
      </c>
      <c r="D4683" s="192">
        <f>'5 Driver Data'!D4683</f>
        <v>0</v>
      </c>
      <c r="E4683" s="191">
        <f>'5 Driver Data'!E4683</f>
        <v>0</v>
      </c>
      <c r="F4683" s="191">
        <f>'5 Driver Data'!F4683</f>
        <v>0</v>
      </c>
      <c r="G4683" s="191">
        <f>'5 Driver Data'!G4683</f>
        <v>0</v>
      </c>
      <c r="H4683" s="191">
        <f>'5 Driver Data'!H4683</f>
        <v>0</v>
      </c>
      <c r="I4683" s="191">
        <f>'5 Driver Data'!I4683</f>
        <v>0</v>
      </c>
      <c r="J4683" s="191">
        <f>'5 Driver Data'!J4683</f>
        <v>0</v>
      </c>
      <c r="K4683" s="206">
        <f>'5 Driver Data'!K4683</f>
        <v>0</v>
      </c>
      <c r="L4683" s="1"/>
      <c r="M4683" s="216" t="str">
        <f>IF(D4683=0,"Blank",'3 Model Input'!E$44*'3 Model Input'!E$45)</f>
        <v>Blank</v>
      </c>
      <c r="N4683" s="197" t="str">
        <f t="shared" si="750"/>
        <v>Blank</v>
      </c>
      <c r="O4683" s="197" t="str">
        <f>IF(D4683=0,"Blank",'3 Model Input'!E$49*(1-'3 Model Input'!E$51))</f>
        <v>Blank</v>
      </c>
      <c r="P4683" s="197" t="str">
        <f t="shared" si="751"/>
        <v>Blank</v>
      </c>
      <c r="Q4683" s="197" t="str">
        <f>IF(D4683=0,"Blank",IF(D4683="BEV",E4683*(1-'3 Model Input'!E$54), E4683))</f>
        <v>Blank</v>
      </c>
      <c r="R4683" s="198" t="str">
        <f>IF(D4683=0,"Blank",IF(D4683="PHEV",F4683/G4683,F4683*(1-'3 Model Input'!E$54)/G4683))</f>
        <v>Blank</v>
      </c>
      <c r="S4683" s="198" t="str">
        <f>IF(D4683=0,"Blank",IF(D4683="PHEV",MIN(M4683,E4683),MIN(M4683,(E4683*(1-'3 Model Input'!E$54)))))</f>
        <v>Blank</v>
      </c>
      <c r="T4683" s="217" t="str">
        <f t="shared" si="752"/>
        <v>Blank</v>
      </c>
      <c r="U4683" s="89"/>
      <c r="V4683" s="216" t="str">
        <f>IF(D4683=0,"Blank",P4683*'3 Model Input'!E$50)</f>
        <v>Blank</v>
      </c>
      <c r="W4683" s="197" t="str">
        <f t="shared" si="753"/>
        <v>Blank</v>
      </c>
      <c r="X4683" s="197" t="str">
        <f t="shared" si="754"/>
        <v>Blank</v>
      </c>
      <c r="Y4683" s="197" t="str">
        <f t="shared" si="755"/>
        <v>Blank</v>
      </c>
      <c r="Z4683" s="197" t="str">
        <f t="shared" si="756"/>
        <v>Blank</v>
      </c>
      <c r="AA4683" s="223" t="str" cm="1">
        <f t="array" ref="AA4683">_xlfn.IFS(ISTEXT('3 Model Input'!F$70),"Missing",ISTEXT('3 Model Input'!I$70),"Missing",ISNUMBER('3 Model Input'!K$70),'3 Model Input'!K$70*P4683)</f>
        <v>Missing</v>
      </c>
      <c r="AB4683" s="89"/>
      <c r="AC4683" s="227" t="str" cm="1">
        <f t="array" ref="AC4683">IF(D4683=0,"Blank",_xlfn.IFS('3 Model Input'!E$61=1,(V4683*G4683)/T4683,'3 Model Input'!E$61=2,(W4683*G4683)/T4683,'3 Model Input'!E$61=3,(X4683*G4683)/T4683,'3 Model Input'!E$61=4,(Y4683*G4683)/T4683,'3 Model Input'!E$61=5,(Z4683*G4683)/T4683, ISTEXT('3 Model Input'!E$61),"Missing",'3 Model Input'!E$61=6,(AA4683*G4683)/T4683))</f>
        <v>Blank</v>
      </c>
      <c r="AD4683" s="202" t="str">
        <f t="shared" si="757"/>
        <v>Blank</v>
      </c>
      <c r="AE4683" s="202" t="str">
        <f t="shared" si="758"/>
        <v>Blank</v>
      </c>
      <c r="AF4683" s="217" t="str">
        <f t="shared" si="759"/>
        <v>Blank</v>
      </c>
      <c r="AG4683" s="9" t="str" cm="1">
        <f t="array" ref="AG4683">_xlfn.IFS(ISNUMBER(AC4683), "", ISNUMBER(SEARCH("Blank", AC4683)), "", ISERROR(AC4683), "Bad input on tab 3")</f>
        <v/>
      </c>
    </row>
    <row r="4684" spans="2:33" ht="15" customHeight="1" x14ac:dyDescent="0.75">
      <c r="B4684" s="205" t="str">
        <f>'5 Driver Data'!B4684</f>
        <v>4676</v>
      </c>
      <c r="C4684" s="193">
        <f>'5 Driver Data'!C4684</f>
        <v>0</v>
      </c>
      <c r="D4684" s="192">
        <f>'5 Driver Data'!D4684</f>
        <v>0</v>
      </c>
      <c r="E4684" s="191">
        <f>'5 Driver Data'!E4684</f>
        <v>0</v>
      </c>
      <c r="F4684" s="191">
        <f>'5 Driver Data'!F4684</f>
        <v>0</v>
      </c>
      <c r="G4684" s="191">
        <f>'5 Driver Data'!G4684</f>
        <v>0</v>
      </c>
      <c r="H4684" s="191">
        <f>'5 Driver Data'!H4684</f>
        <v>0</v>
      </c>
      <c r="I4684" s="191">
        <f>'5 Driver Data'!I4684</f>
        <v>0</v>
      </c>
      <c r="J4684" s="191">
        <f>'5 Driver Data'!J4684</f>
        <v>0</v>
      </c>
      <c r="K4684" s="206">
        <f>'5 Driver Data'!K4684</f>
        <v>0</v>
      </c>
      <c r="L4684" s="1"/>
      <c r="M4684" s="216" t="str">
        <f>IF(D4684=0,"Blank",'3 Model Input'!E$44*'3 Model Input'!E$45)</f>
        <v>Blank</v>
      </c>
      <c r="N4684" s="197" t="str">
        <f t="shared" si="750"/>
        <v>Blank</v>
      </c>
      <c r="O4684" s="197" t="str">
        <f>IF(D4684=0,"Blank",'3 Model Input'!E$49*(1-'3 Model Input'!E$51))</f>
        <v>Blank</v>
      </c>
      <c r="P4684" s="197" t="str">
        <f t="shared" si="751"/>
        <v>Blank</v>
      </c>
      <c r="Q4684" s="197" t="str">
        <f>IF(D4684=0,"Blank",IF(D4684="BEV",E4684*(1-'3 Model Input'!E$54), E4684))</f>
        <v>Blank</v>
      </c>
      <c r="R4684" s="198" t="str">
        <f>IF(D4684=0,"Blank",IF(D4684="PHEV",F4684/G4684,F4684*(1-'3 Model Input'!E$54)/G4684))</f>
        <v>Blank</v>
      </c>
      <c r="S4684" s="198" t="str">
        <f>IF(D4684=0,"Blank",IF(D4684="PHEV",MIN(M4684,E4684),MIN(M4684,(E4684*(1-'3 Model Input'!E$54)))))</f>
        <v>Blank</v>
      </c>
      <c r="T4684" s="217" t="str">
        <f t="shared" si="752"/>
        <v>Blank</v>
      </c>
      <c r="U4684" s="89"/>
      <c r="V4684" s="216" t="str">
        <f>IF(D4684=0,"Blank",P4684*'3 Model Input'!E$50)</f>
        <v>Blank</v>
      </c>
      <c r="W4684" s="197" t="str">
        <f t="shared" si="753"/>
        <v>Blank</v>
      </c>
      <c r="X4684" s="197" t="str">
        <f t="shared" si="754"/>
        <v>Blank</v>
      </c>
      <c r="Y4684" s="197" t="str">
        <f t="shared" si="755"/>
        <v>Blank</v>
      </c>
      <c r="Z4684" s="197" t="str">
        <f t="shared" si="756"/>
        <v>Blank</v>
      </c>
      <c r="AA4684" s="223" t="str" cm="1">
        <f t="array" ref="AA4684">_xlfn.IFS(ISTEXT('3 Model Input'!F$70),"Missing",ISTEXT('3 Model Input'!I$70),"Missing",ISNUMBER('3 Model Input'!K$70),'3 Model Input'!K$70*P4684)</f>
        <v>Missing</v>
      </c>
      <c r="AB4684" s="89"/>
      <c r="AC4684" s="227" t="str" cm="1">
        <f t="array" ref="AC4684">IF(D4684=0,"Blank",_xlfn.IFS('3 Model Input'!E$61=1,(V4684*G4684)/T4684,'3 Model Input'!E$61=2,(W4684*G4684)/T4684,'3 Model Input'!E$61=3,(X4684*G4684)/T4684,'3 Model Input'!E$61=4,(Y4684*G4684)/T4684,'3 Model Input'!E$61=5,(Z4684*G4684)/T4684, ISTEXT('3 Model Input'!E$61),"Missing",'3 Model Input'!E$61=6,(AA4684*G4684)/T4684))</f>
        <v>Blank</v>
      </c>
      <c r="AD4684" s="202" t="str">
        <f t="shared" si="757"/>
        <v>Blank</v>
      </c>
      <c r="AE4684" s="202" t="str">
        <f t="shared" si="758"/>
        <v>Blank</v>
      </c>
      <c r="AF4684" s="217" t="str">
        <f t="shared" si="759"/>
        <v>Blank</v>
      </c>
      <c r="AG4684" s="9" t="str" cm="1">
        <f t="array" ref="AG4684">_xlfn.IFS(ISNUMBER(AC4684), "", ISNUMBER(SEARCH("Blank", AC4684)), "", ISERROR(AC4684), "Bad input on tab 3")</f>
        <v/>
      </c>
    </row>
    <row r="4685" spans="2:33" ht="15" customHeight="1" x14ac:dyDescent="0.75">
      <c r="B4685" s="205" t="str">
        <f>'5 Driver Data'!B4685</f>
        <v>4677</v>
      </c>
      <c r="C4685" s="193">
        <f>'5 Driver Data'!C4685</f>
        <v>0</v>
      </c>
      <c r="D4685" s="192">
        <f>'5 Driver Data'!D4685</f>
        <v>0</v>
      </c>
      <c r="E4685" s="191">
        <f>'5 Driver Data'!E4685</f>
        <v>0</v>
      </c>
      <c r="F4685" s="191">
        <f>'5 Driver Data'!F4685</f>
        <v>0</v>
      </c>
      <c r="G4685" s="191">
        <f>'5 Driver Data'!G4685</f>
        <v>0</v>
      </c>
      <c r="H4685" s="191">
        <f>'5 Driver Data'!H4685</f>
        <v>0</v>
      </c>
      <c r="I4685" s="191">
        <f>'5 Driver Data'!I4685</f>
        <v>0</v>
      </c>
      <c r="J4685" s="191">
        <f>'5 Driver Data'!J4685</f>
        <v>0</v>
      </c>
      <c r="K4685" s="206">
        <f>'5 Driver Data'!K4685</f>
        <v>0</v>
      </c>
      <c r="L4685" s="1"/>
      <c r="M4685" s="216" t="str">
        <f>IF(D4685=0,"Blank",'3 Model Input'!E$44*'3 Model Input'!E$45)</f>
        <v>Blank</v>
      </c>
      <c r="N4685" s="197" t="str">
        <f t="shared" si="750"/>
        <v>Blank</v>
      </c>
      <c r="O4685" s="197" t="str">
        <f>IF(D4685=0,"Blank",'3 Model Input'!E$49*(1-'3 Model Input'!E$51))</f>
        <v>Blank</v>
      </c>
      <c r="P4685" s="197" t="str">
        <f t="shared" si="751"/>
        <v>Blank</v>
      </c>
      <c r="Q4685" s="197" t="str">
        <f>IF(D4685=0,"Blank",IF(D4685="BEV",E4685*(1-'3 Model Input'!E$54), E4685))</f>
        <v>Blank</v>
      </c>
      <c r="R4685" s="198" t="str">
        <f>IF(D4685=0,"Blank",IF(D4685="PHEV",F4685/G4685,F4685*(1-'3 Model Input'!E$54)/G4685))</f>
        <v>Blank</v>
      </c>
      <c r="S4685" s="198" t="str">
        <f>IF(D4685=0,"Blank",IF(D4685="PHEV",MIN(M4685,E4685),MIN(M4685,(E4685*(1-'3 Model Input'!E$54)))))</f>
        <v>Blank</v>
      </c>
      <c r="T4685" s="217" t="str">
        <f t="shared" si="752"/>
        <v>Blank</v>
      </c>
      <c r="U4685" s="89"/>
      <c r="V4685" s="216" t="str">
        <f>IF(D4685=0,"Blank",P4685*'3 Model Input'!E$50)</f>
        <v>Blank</v>
      </c>
      <c r="W4685" s="197" t="str">
        <f t="shared" si="753"/>
        <v>Blank</v>
      </c>
      <c r="X4685" s="197" t="str">
        <f t="shared" si="754"/>
        <v>Blank</v>
      </c>
      <c r="Y4685" s="197" t="str">
        <f t="shared" si="755"/>
        <v>Blank</v>
      </c>
      <c r="Z4685" s="197" t="str">
        <f t="shared" si="756"/>
        <v>Blank</v>
      </c>
      <c r="AA4685" s="223" t="str" cm="1">
        <f t="array" ref="AA4685">_xlfn.IFS(ISTEXT('3 Model Input'!F$70),"Missing",ISTEXT('3 Model Input'!I$70),"Missing",ISNUMBER('3 Model Input'!K$70),'3 Model Input'!K$70*P4685)</f>
        <v>Missing</v>
      </c>
      <c r="AB4685" s="89"/>
      <c r="AC4685" s="227" t="str" cm="1">
        <f t="array" ref="AC4685">IF(D4685=0,"Blank",_xlfn.IFS('3 Model Input'!E$61=1,(V4685*G4685)/T4685,'3 Model Input'!E$61=2,(W4685*G4685)/T4685,'3 Model Input'!E$61=3,(X4685*G4685)/T4685,'3 Model Input'!E$61=4,(Y4685*G4685)/T4685,'3 Model Input'!E$61=5,(Z4685*G4685)/T4685, ISTEXT('3 Model Input'!E$61),"Missing",'3 Model Input'!E$61=6,(AA4685*G4685)/T4685))</f>
        <v>Blank</v>
      </c>
      <c r="AD4685" s="202" t="str">
        <f t="shared" si="757"/>
        <v>Blank</v>
      </c>
      <c r="AE4685" s="202" t="str">
        <f t="shared" si="758"/>
        <v>Blank</v>
      </c>
      <c r="AF4685" s="217" t="str">
        <f t="shared" si="759"/>
        <v>Blank</v>
      </c>
      <c r="AG4685" s="9" t="str" cm="1">
        <f t="array" ref="AG4685">_xlfn.IFS(ISNUMBER(AC4685), "", ISNUMBER(SEARCH("Blank", AC4685)), "", ISERROR(AC4685), "Bad input on tab 3")</f>
        <v/>
      </c>
    </row>
    <row r="4686" spans="2:33" ht="15" customHeight="1" x14ac:dyDescent="0.75">
      <c r="B4686" s="205" t="str">
        <f>'5 Driver Data'!B4686</f>
        <v>4678</v>
      </c>
      <c r="C4686" s="193">
        <f>'5 Driver Data'!C4686</f>
        <v>0</v>
      </c>
      <c r="D4686" s="192">
        <f>'5 Driver Data'!D4686</f>
        <v>0</v>
      </c>
      <c r="E4686" s="191">
        <f>'5 Driver Data'!E4686</f>
        <v>0</v>
      </c>
      <c r="F4686" s="191">
        <f>'5 Driver Data'!F4686</f>
        <v>0</v>
      </c>
      <c r="G4686" s="191">
        <f>'5 Driver Data'!G4686</f>
        <v>0</v>
      </c>
      <c r="H4686" s="191">
        <f>'5 Driver Data'!H4686</f>
        <v>0</v>
      </c>
      <c r="I4686" s="191">
        <f>'5 Driver Data'!I4686</f>
        <v>0</v>
      </c>
      <c r="J4686" s="191">
        <f>'5 Driver Data'!J4686</f>
        <v>0</v>
      </c>
      <c r="K4686" s="206">
        <f>'5 Driver Data'!K4686</f>
        <v>0</v>
      </c>
      <c r="L4686" s="1"/>
      <c r="M4686" s="216" t="str">
        <f>IF(D4686=0,"Blank",'3 Model Input'!E$44*'3 Model Input'!E$45)</f>
        <v>Blank</v>
      </c>
      <c r="N4686" s="197" t="str">
        <f t="shared" si="750"/>
        <v>Blank</v>
      </c>
      <c r="O4686" s="197" t="str">
        <f>IF(D4686=0,"Blank",'3 Model Input'!E$49*(1-'3 Model Input'!E$51))</f>
        <v>Blank</v>
      </c>
      <c r="P4686" s="197" t="str">
        <f t="shared" si="751"/>
        <v>Blank</v>
      </c>
      <c r="Q4686" s="197" t="str">
        <f>IF(D4686=0,"Blank",IF(D4686="BEV",E4686*(1-'3 Model Input'!E$54), E4686))</f>
        <v>Blank</v>
      </c>
      <c r="R4686" s="198" t="str">
        <f>IF(D4686=0,"Blank",IF(D4686="PHEV",F4686/G4686,F4686*(1-'3 Model Input'!E$54)/G4686))</f>
        <v>Blank</v>
      </c>
      <c r="S4686" s="198" t="str">
        <f>IF(D4686=0,"Blank",IF(D4686="PHEV",MIN(M4686,E4686),MIN(M4686,(E4686*(1-'3 Model Input'!E$54)))))</f>
        <v>Blank</v>
      </c>
      <c r="T4686" s="217" t="str">
        <f t="shared" si="752"/>
        <v>Blank</v>
      </c>
      <c r="U4686" s="89"/>
      <c r="V4686" s="216" t="str">
        <f>IF(D4686=0,"Blank",P4686*'3 Model Input'!E$50)</f>
        <v>Blank</v>
      </c>
      <c r="W4686" s="197" t="str">
        <f t="shared" si="753"/>
        <v>Blank</v>
      </c>
      <c r="X4686" s="197" t="str">
        <f t="shared" si="754"/>
        <v>Blank</v>
      </c>
      <c r="Y4686" s="197" t="str">
        <f t="shared" si="755"/>
        <v>Blank</v>
      </c>
      <c r="Z4686" s="197" t="str">
        <f t="shared" si="756"/>
        <v>Blank</v>
      </c>
      <c r="AA4686" s="223" t="str" cm="1">
        <f t="array" ref="AA4686">_xlfn.IFS(ISTEXT('3 Model Input'!F$70),"Missing",ISTEXT('3 Model Input'!I$70),"Missing",ISNUMBER('3 Model Input'!K$70),'3 Model Input'!K$70*P4686)</f>
        <v>Missing</v>
      </c>
      <c r="AB4686" s="89"/>
      <c r="AC4686" s="227" t="str" cm="1">
        <f t="array" ref="AC4686">IF(D4686=0,"Blank",_xlfn.IFS('3 Model Input'!E$61=1,(V4686*G4686)/T4686,'3 Model Input'!E$61=2,(W4686*G4686)/T4686,'3 Model Input'!E$61=3,(X4686*G4686)/T4686,'3 Model Input'!E$61=4,(Y4686*G4686)/T4686,'3 Model Input'!E$61=5,(Z4686*G4686)/T4686, ISTEXT('3 Model Input'!E$61),"Missing",'3 Model Input'!E$61=6,(AA4686*G4686)/T4686))</f>
        <v>Blank</v>
      </c>
      <c r="AD4686" s="202" t="str">
        <f t="shared" si="757"/>
        <v>Blank</v>
      </c>
      <c r="AE4686" s="202" t="str">
        <f t="shared" si="758"/>
        <v>Blank</v>
      </c>
      <c r="AF4686" s="217" t="str">
        <f t="shared" si="759"/>
        <v>Blank</v>
      </c>
      <c r="AG4686" s="9" t="str" cm="1">
        <f t="array" ref="AG4686">_xlfn.IFS(ISNUMBER(AC4686), "", ISNUMBER(SEARCH("Blank", AC4686)), "", ISERROR(AC4686), "Bad input on tab 3")</f>
        <v/>
      </c>
    </row>
    <row r="4687" spans="2:33" ht="15" customHeight="1" x14ac:dyDescent="0.75">
      <c r="B4687" s="205" t="str">
        <f>'5 Driver Data'!B4687</f>
        <v>4679</v>
      </c>
      <c r="C4687" s="193">
        <f>'5 Driver Data'!C4687</f>
        <v>0</v>
      </c>
      <c r="D4687" s="192">
        <f>'5 Driver Data'!D4687</f>
        <v>0</v>
      </c>
      <c r="E4687" s="191">
        <f>'5 Driver Data'!E4687</f>
        <v>0</v>
      </c>
      <c r="F4687" s="191">
        <f>'5 Driver Data'!F4687</f>
        <v>0</v>
      </c>
      <c r="G4687" s="191">
        <f>'5 Driver Data'!G4687</f>
        <v>0</v>
      </c>
      <c r="H4687" s="191">
        <f>'5 Driver Data'!H4687</f>
        <v>0</v>
      </c>
      <c r="I4687" s="191">
        <f>'5 Driver Data'!I4687</f>
        <v>0</v>
      </c>
      <c r="J4687" s="191">
        <f>'5 Driver Data'!J4687</f>
        <v>0</v>
      </c>
      <c r="K4687" s="206">
        <f>'5 Driver Data'!K4687</f>
        <v>0</v>
      </c>
      <c r="L4687" s="1"/>
      <c r="M4687" s="216" t="str">
        <f>IF(D4687=0,"Blank",'3 Model Input'!E$44*'3 Model Input'!E$45)</f>
        <v>Blank</v>
      </c>
      <c r="N4687" s="197" t="str">
        <f t="shared" si="750"/>
        <v>Blank</v>
      </c>
      <c r="O4687" s="197" t="str">
        <f>IF(D4687=0,"Blank",'3 Model Input'!E$49*(1-'3 Model Input'!E$51))</f>
        <v>Blank</v>
      </c>
      <c r="P4687" s="197" t="str">
        <f t="shared" si="751"/>
        <v>Blank</v>
      </c>
      <c r="Q4687" s="197" t="str">
        <f>IF(D4687=0,"Blank",IF(D4687="BEV",E4687*(1-'3 Model Input'!E$54), E4687))</f>
        <v>Blank</v>
      </c>
      <c r="R4687" s="198" t="str">
        <f>IF(D4687=0,"Blank",IF(D4687="PHEV",F4687/G4687,F4687*(1-'3 Model Input'!E$54)/G4687))</f>
        <v>Blank</v>
      </c>
      <c r="S4687" s="198" t="str">
        <f>IF(D4687=0,"Blank",IF(D4687="PHEV",MIN(M4687,E4687),MIN(M4687,(E4687*(1-'3 Model Input'!E$54)))))</f>
        <v>Blank</v>
      </c>
      <c r="T4687" s="217" t="str">
        <f t="shared" si="752"/>
        <v>Blank</v>
      </c>
      <c r="U4687" s="89"/>
      <c r="V4687" s="216" t="str">
        <f>IF(D4687=0,"Blank",P4687*'3 Model Input'!E$50)</f>
        <v>Blank</v>
      </c>
      <c r="W4687" s="197" t="str">
        <f t="shared" si="753"/>
        <v>Blank</v>
      </c>
      <c r="X4687" s="197" t="str">
        <f t="shared" si="754"/>
        <v>Blank</v>
      </c>
      <c r="Y4687" s="197" t="str">
        <f t="shared" si="755"/>
        <v>Blank</v>
      </c>
      <c r="Z4687" s="197" t="str">
        <f t="shared" si="756"/>
        <v>Blank</v>
      </c>
      <c r="AA4687" s="223" t="str" cm="1">
        <f t="array" ref="AA4687">_xlfn.IFS(ISTEXT('3 Model Input'!F$70),"Missing",ISTEXT('3 Model Input'!I$70),"Missing",ISNUMBER('3 Model Input'!K$70),'3 Model Input'!K$70*P4687)</f>
        <v>Missing</v>
      </c>
      <c r="AB4687" s="89"/>
      <c r="AC4687" s="227" t="str" cm="1">
        <f t="array" ref="AC4687">IF(D4687=0,"Blank",_xlfn.IFS('3 Model Input'!E$61=1,(V4687*G4687)/T4687,'3 Model Input'!E$61=2,(W4687*G4687)/T4687,'3 Model Input'!E$61=3,(X4687*G4687)/T4687,'3 Model Input'!E$61=4,(Y4687*G4687)/T4687,'3 Model Input'!E$61=5,(Z4687*G4687)/T4687, ISTEXT('3 Model Input'!E$61),"Missing",'3 Model Input'!E$61=6,(AA4687*G4687)/T4687))</f>
        <v>Blank</v>
      </c>
      <c r="AD4687" s="202" t="str">
        <f t="shared" si="757"/>
        <v>Blank</v>
      </c>
      <c r="AE4687" s="202" t="str">
        <f t="shared" si="758"/>
        <v>Blank</v>
      </c>
      <c r="AF4687" s="217" t="str">
        <f t="shared" si="759"/>
        <v>Blank</v>
      </c>
      <c r="AG4687" s="9" t="str" cm="1">
        <f t="array" ref="AG4687">_xlfn.IFS(ISNUMBER(AC4687), "", ISNUMBER(SEARCH("Blank", AC4687)), "", ISERROR(AC4687), "Bad input on tab 3")</f>
        <v/>
      </c>
    </row>
    <row r="4688" spans="2:33" ht="15" customHeight="1" x14ac:dyDescent="0.75">
      <c r="B4688" s="205" t="str">
        <f>'5 Driver Data'!B4688</f>
        <v>4680</v>
      </c>
      <c r="C4688" s="193">
        <f>'5 Driver Data'!C4688</f>
        <v>0</v>
      </c>
      <c r="D4688" s="192">
        <f>'5 Driver Data'!D4688</f>
        <v>0</v>
      </c>
      <c r="E4688" s="191">
        <f>'5 Driver Data'!E4688</f>
        <v>0</v>
      </c>
      <c r="F4688" s="191">
        <f>'5 Driver Data'!F4688</f>
        <v>0</v>
      </c>
      <c r="G4688" s="191">
        <f>'5 Driver Data'!G4688</f>
        <v>0</v>
      </c>
      <c r="H4688" s="191">
        <f>'5 Driver Data'!H4688</f>
        <v>0</v>
      </c>
      <c r="I4688" s="191">
        <f>'5 Driver Data'!I4688</f>
        <v>0</v>
      </c>
      <c r="J4688" s="191">
        <f>'5 Driver Data'!J4688</f>
        <v>0</v>
      </c>
      <c r="K4688" s="206">
        <f>'5 Driver Data'!K4688</f>
        <v>0</v>
      </c>
      <c r="L4688" s="1"/>
      <c r="M4688" s="216" t="str">
        <f>IF(D4688=0,"Blank",'3 Model Input'!E$44*'3 Model Input'!E$45)</f>
        <v>Blank</v>
      </c>
      <c r="N4688" s="197" t="str">
        <f t="shared" si="750"/>
        <v>Blank</v>
      </c>
      <c r="O4688" s="197" t="str">
        <f>IF(D4688=0,"Blank",'3 Model Input'!E$49*(1-'3 Model Input'!E$51))</f>
        <v>Blank</v>
      </c>
      <c r="P4688" s="197" t="str">
        <f t="shared" si="751"/>
        <v>Blank</v>
      </c>
      <c r="Q4688" s="197" t="str">
        <f>IF(D4688=0,"Blank",IF(D4688="BEV",E4688*(1-'3 Model Input'!E$54), E4688))</f>
        <v>Blank</v>
      </c>
      <c r="R4688" s="198" t="str">
        <f>IF(D4688=0,"Blank",IF(D4688="PHEV",F4688/G4688,F4688*(1-'3 Model Input'!E$54)/G4688))</f>
        <v>Blank</v>
      </c>
      <c r="S4688" s="198" t="str">
        <f>IF(D4688=0,"Blank",IF(D4688="PHEV",MIN(M4688,E4688),MIN(M4688,(E4688*(1-'3 Model Input'!E$54)))))</f>
        <v>Blank</v>
      </c>
      <c r="T4688" s="217" t="str">
        <f t="shared" si="752"/>
        <v>Blank</v>
      </c>
      <c r="U4688" s="89"/>
      <c r="V4688" s="216" t="str">
        <f>IF(D4688=0,"Blank",P4688*'3 Model Input'!E$50)</f>
        <v>Blank</v>
      </c>
      <c r="W4688" s="197" t="str">
        <f t="shared" si="753"/>
        <v>Blank</v>
      </c>
      <c r="X4688" s="197" t="str">
        <f t="shared" si="754"/>
        <v>Blank</v>
      </c>
      <c r="Y4688" s="197" t="str">
        <f t="shared" si="755"/>
        <v>Blank</v>
      </c>
      <c r="Z4688" s="197" t="str">
        <f t="shared" si="756"/>
        <v>Blank</v>
      </c>
      <c r="AA4688" s="223" t="str" cm="1">
        <f t="array" ref="AA4688">_xlfn.IFS(ISTEXT('3 Model Input'!F$70),"Missing",ISTEXT('3 Model Input'!I$70),"Missing",ISNUMBER('3 Model Input'!K$70),'3 Model Input'!K$70*P4688)</f>
        <v>Missing</v>
      </c>
      <c r="AB4688" s="89"/>
      <c r="AC4688" s="227" t="str" cm="1">
        <f t="array" ref="AC4688">IF(D4688=0,"Blank",_xlfn.IFS('3 Model Input'!E$61=1,(V4688*G4688)/T4688,'3 Model Input'!E$61=2,(W4688*G4688)/T4688,'3 Model Input'!E$61=3,(X4688*G4688)/T4688,'3 Model Input'!E$61=4,(Y4688*G4688)/T4688,'3 Model Input'!E$61=5,(Z4688*G4688)/T4688, ISTEXT('3 Model Input'!E$61),"Missing",'3 Model Input'!E$61=6,(AA4688*G4688)/T4688))</f>
        <v>Blank</v>
      </c>
      <c r="AD4688" s="202" t="str">
        <f t="shared" si="757"/>
        <v>Blank</v>
      </c>
      <c r="AE4688" s="202" t="str">
        <f t="shared" si="758"/>
        <v>Blank</v>
      </c>
      <c r="AF4688" s="217" t="str">
        <f t="shared" si="759"/>
        <v>Blank</v>
      </c>
      <c r="AG4688" s="9" t="str" cm="1">
        <f t="array" ref="AG4688">_xlfn.IFS(ISNUMBER(AC4688), "", ISNUMBER(SEARCH("Blank", AC4688)), "", ISERROR(AC4688), "Bad input on tab 3")</f>
        <v/>
      </c>
    </row>
    <row r="4689" spans="2:33" ht="15" customHeight="1" x14ac:dyDescent="0.75">
      <c r="B4689" s="205" t="str">
        <f>'5 Driver Data'!B4689</f>
        <v>4681</v>
      </c>
      <c r="C4689" s="193">
        <f>'5 Driver Data'!C4689</f>
        <v>0</v>
      </c>
      <c r="D4689" s="192">
        <f>'5 Driver Data'!D4689</f>
        <v>0</v>
      </c>
      <c r="E4689" s="191">
        <f>'5 Driver Data'!E4689</f>
        <v>0</v>
      </c>
      <c r="F4689" s="191">
        <f>'5 Driver Data'!F4689</f>
        <v>0</v>
      </c>
      <c r="G4689" s="191">
        <f>'5 Driver Data'!G4689</f>
        <v>0</v>
      </c>
      <c r="H4689" s="191">
        <f>'5 Driver Data'!H4689</f>
        <v>0</v>
      </c>
      <c r="I4689" s="191">
        <f>'5 Driver Data'!I4689</f>
        <v>0</v>
      </c>
      <c r="J4689" s="191">
        <f>'5 Driver Data'!J4689</f>
        <v>0</v>
      </c>
      <c r="K4689" s="206">
        <f>'5 Driver Data'!K4689</f>
        <v>0</v>
      </c>
      <c r="L4689" s="1"/>
      <c r="M4689" s="216" t="str">
        <f>IF(D4689=0,"Blank",'3 Model Input'!E$44*'3 Model Input'!E$45)</f>
        <v>Blank</v>
      </c>
      <c r="N4689" s="197" t="str">
        <f t="shared" si="750"/>
        <v>Blank</v>
      </c>
      <c r="O4689" s="197" t="str">
        <f>IF(D4689=0,"Blank",'3 Model Input'!E$49*(1-'3 Model Input'!E$51))</f>
        <v>Blank</v>
      </c>
      <c r="P4689" s="197" t="str">
        <f t="shared" si="751"/>
        <v>Blank</v>
      </c>
      <c r="Q4689" s="197" t="str">
        <f>IF(D4689=0,"Blank",IF(D4689="BEV",E4689*(1-'3 Model Input'!E$54), E4689))</f>
        <v>Blank</v>
      </c>
      <c r="R4689" s="198" t="str">
        <f>IF(D4689=0,"Blank",IF(D4689="PHEV",F4689/G4689,F4689*(1-'3 Model Input'!E$54)/G4689))</f>
        <v>Blank</v>
      </c>
      <c r="S4689" s="198" t="str">
        <f>IF(D4689=0,"Blank",IF(D4689="PHEV",MIN(M4689,E4689),MIN(M4689,(E4689*(1-'3 Model Input'!E$54)))))</f>
        <v>Blank</v>
      </c>
      <c r="T4689" s="217" t="str">
        <f t="shared" si="752"/>
        <v>Blank</v>
      </c>
      <c r="U4689" s="89"/>
      <c r="V4689" s="216" t="str">
        <f>IF(D4689=0,"Blank",P4689*'3 Model Input'!E$50)</f>
        <v>Blank</v>
      </c>
      <c r="W4689" s="197" t="str">
        <f t="shared" si="753"/>
        <v>Blank</v>
      </c>
      <c r="X4689" s="197" t="str">
        <f t="shared" si="754"/>
        <v>Blank</v>
      </c>
      <c r="Y4689" s="197" t="str">
        <f t="shared" si="755"/>
        <v>Blank</v>
      </c>
      <c r="Z4689" s="197" t="str">
        <f t="shared" si="756"/>
        <v>Blank</v>
      </c>
      <c r="AA4689" s="223" t="str" cm="1">
        <f t="array" ref="AA4689">_xlfn.IFS(ISTEXT('3 Model Input'!F$70),"Missing",ISTEXT('3 Model Input'!I$70),"Missing",ISNUMBER('3 Model Input'!K$70),'3 Model Input'!K$70*P4689)</f>
        <v>Missing</v>
      </c>
      <c r="AB4689" s="89"/>
      <c r="AC4689" s="227" t="str" cm="1">
        <f t="array" ref="AC4689">IF(D4689=0,"Blank",_xlfn.IFS('3 Model Input'!E$61=1,(V4689*G4689)/T4689,'3 Model Input'!E$61=2,(W4689*G4689)/T4689,'3 Model Input'!E$61=3,(X4689*G4689)/T4689,'3 Model Input'!E$61=4,(Y4689*G4689)/T4689,'3 Model Input'!E$61=5,(Z4689*G4689)/T4689, ISTEXT('3 Model Input'!E$61),"Missing",'3 Model Input'!E$61=6,(AA4689*G4689)/T4689))</f>
        <v>Blank</v>
      </c>
      <c r="AD4689" s="202" t="str">
        <f t="shared" si="757"/>
        <v>Blank</v>
      </c>
      <c r="AE4689" s="202" t="str">
        <f t="shared" si="758"/>
        <v>Blank</v>
      </c>
      <c r="AF4689" s="217" t="str">
        <f t="shared" si="759"/>
        <v>Blank</v>
      </c>
      <c r="AG4689" s="9" t="str" cm="1">
        <f t="array" ref="AG4689">_xlfn.IFS(ISNUMBER(AC4689), "", ISNUMBER(SEARCH("Blank", AC4689)), "", ISERROR(AC4689), "Bad input on tab 3")</f>
        <v/>
      </c>
    </row>
    <row r="4690" spans="2:33" ht="15" customHeight="1" x14ac:dyDescent="0.75">
      <c r="B4690" s="205" t="str">
        <f>'5 Driver Data'!B4690</f>
        <v>4682</v>
      </c>
      <c r="C4690" s="193">
        <f>'5 Driver Data'!C4690</f>
        <v>0</v>
      </c>
      <c r="D4690" s="192">
        <f>'5 Driver Data'!D4690</f>
        <v>0</v>
      </c>
      <c r="E4690" s="191">
        <f>'5 Driver Data'!E4690</f>
        <v>0</v>
      </c>
      <c r="F4690" s="191">
        <f>'5 Driver Data'!F4690</f>
        <v>0</v>
      </c>
      <c r="G4690" s="191">
        <f>'5 Driver Data'!G4690</f>
        <v>0</v>
      </c>
      <c r="H4690" s="191">
        <f>'5 Driver Data'!H4690</f>
        <v>0</v>
      </c>
      <c r="I4690" s="191">
        <f>'5 Driver Data'!I4690</f>
        <v>0</v>
      </c>
      <c r="J4690" s="191">
        <f>'5 Driver Data'!J4690</f>
        <v>0</v>
      </c>
      <c r="K4690" s="206">
        <f>'5 Driver Data'!K4690</f>
        <v>0</v>
      </c>
      <c r="L4690" s="1"/>
      <c r="M4690" s="216" t="str">
        <f>IF(D4690=0,"Blank",'3 Model Input'!E$44*'3 Model Input'!E$45)</f>
        <v>Blank</v>
      </c>
      <c r="N4690" s="197" t="str">
        <f t="shared" si="750"/>
        <v>Blank</v>
      </c>
      <c r="O4690" s="197" t="str">
        <f>IF(D4690=0,"Blank",'3 Model Input'!E$49*(1-'3 Model Input'!E$51))</f>
        <v>Blank</v>
      </c>
      <c r="P4690" s="197" t="str">
        <f t="shared" si="751"/>
        <v>Blank</v>
      </c>
      <c r="Q4690" s="197" t="str">
        <f>IF(D4690=0,"Blank",IF(D4690="BEV",E4690*(1-'3 Model Input'!E$54), E4690))</f>
        <v>Blank</v>
      </c>
      <c r="R4690" s="198" t="str">
        <f>IF(D4690=0,"Blank",IF(D4690="PHEV",F4690/G4690,F4690*(1-'3 Model Input'!E$54)/G4690))</f>
        <v>Blank</v>
      </c>
      <c r="S4690" s="198" t="str">
        <f>IF(D4690=0,"Blank",IF(D4690="PHEV",MIN(M4690,E4690),MIN(M4690,(E4690*(1-'3 Model Input'!E$54)))))</f>
        <v>Blank</v>
      </c>
      <c r="T4690" s="217" t="str">
        <f t="shared" si="752"/>
        <v>Blank</v>
      </c>
      <c r="U4690" s="89"/>
      <c r="V4690" s="216" t="str">
        <f>IF(D4690=0,"Blank",P4690*'3 Model Input'!E$50)</f>
        <v>Blank</v>
      </c>
      <c r="W4690" s="197" t="str">
        <f t="shared" si="753"/>
        <v>Blank</v>
      </c>
      <c r="X4690" s="197" t="str">
        <f t="shared" si="754"/>
        <v>Blank</v>
      </c>
      <c r="Y4690" s="197" t="str">
        <f t="shared" si="755"/>
        <v>Blank</v>
      </c>
      <c r="Z4690" s="197" t="str">
        <f t="shared" si="756"/>
        <v>Blank</v>
      </c>
      <c r="AA4690" s="223" t="str" cm="1">
        <f t="array" ref="AA4690">_xlfn.IFS(ISTEXT('3 Model Input'!F$70),"Missing",ISTEXT('3 Model Input'!I$70),"Missing",ISNUMBER('3 Model Input'!K$70),'3 Model Input'!K$70*P4690)</f>
        <v>Missing</v>
      </c>
      <c r="AB4690" s="89"/>
      <c r="AC4690" s="227" t="str" cm="1">
        <f t="array" ref="AC4690">IF(D4690=0,"Blank",_xlfn.IFS('3 Model Input'!E$61=1,(V4690*G4690)/T4690,'3 Model Input'!E$61=2,(W4690*G4690)/T4690,'3 Model Input'!E$61=3,(X4690*G4690)/T4690,'3 Model Input'!E$61=4,(Y4690*G4690)/T4690,'3 Model Input'!E$61=5,(Z4690*G4690)/T4690, ISTEXT('3 Model Input'!E$61),"Missing",'3 Model Input'!E$61=6,(AA4690*G4690)/T4690))</f>
        <v>Blank</v>
      </c>
      <c r="AD4690" s="202" t="str">
        <f t="shared" si="757"/>
        <v>Blank</v>
      </c>
      <c r="AE4690" s="202" t="str">
        <f t="shared" si="758"/>
        <v>Blank</v>
      </c>
      <c r="AF4690" s="217" t="str">
        <f t="shared" si="759"/>
        <v>Blank</v>
      </c>
      <c r="AG4690" s="9" t="str" cm="1">
        <f t="array" ref="AG4690">_xlfn.IFS(ISNUMBER(AC4690), "", ISNUMBER(SEARCH("Blank", AC4690)), "", ISERROR(AC4690), "Bad input on tab 3")</f>
        <v/>
      </c>
    </row>
    <row r="4691" spans="2:33" ht="15" customHeight="1" x14ac:dyDescent="0.75">
      <c r="B4691" s="205" t="str">
        <f>'5 Driver Data'!B4691</f>
        <v>4683</v>
      </c>
      <c r="C4691" s="193">
        <f>'5 Driver Data'!C4691</f>
        <v>0</v>
      </c>
      <c r="D4691" s="192">
        <f>'5 Driver Data'!D4691</f>
        <v>0</v>
      </c>
      <c r="E4691" s="191">
        <f>'5 Driver Data'!E4691</f>
        <v>0</v>
      </c>
      <c r="F4691" s="191">
        <f>'5 Driver Data'!F4691</f>
        <v>0</v>
      </c>
      <c r="G4691" s="191">
        <f>'5 Driver Data'!G4691</f>
        <v>0</v>
      </c>
      <c r="H4691" s="191">
        <f>'5 Driver Data'!H4691</f>
        <v>0</v>
      </c>
      <c r="I4691" s="191">
        <f>'5 Driver Data'!I4691</f>
        <v>0</v>
      </c>
      <c r="J4691" s="191">
        <f>'5 Driver Data'!J4691</f>
        <v>0</v>
      </c>
      <c r="K4691" s="206">
        <f>'5 Driver Data'!K4691</f>
        <v>0</v>
      </c>
      <c r="L4691" s="1"/>
      <c r="M4691" s="216" t="str">
        <f>IF(D4691=0,"Blank",'3 Model Input'!E$44*'3 Model Input'!E$45)</f>
        <v>Blank</v>
      </c>
      <c r="N4691" s="197" t="str">
        <f t="shared" si="750"/>
        <v>Blank</v>
      </c>
      <c r="O4691" s="197" t="str">
        <f>IF(D4691=0,"Blank",'3 Model Input'!E$49*(1-'3 Model Input'!E$51))</f>
        <v>Blank</v>
      </c>
      <c r="P4691" s="197" t="str">
        <f t="shared" si="751"/>
        <v>Blank</v>
      </c>
      <c r="Q4691" s="197" t="str">
        <f>IF(D4691=0,"Blank",IF(D4691="BEV",E4691*(1-'3 Model Input'!E$54), E4691))</f>
        <v>Blank</v>
      </c>
      <c r="R4691" s="198" t="str">
        <f>IF(D4691=0,"Blank",IF(D4691="PHEV",F4691/G4691,F4691*(1-'3 Model Input'!E$54)/G4691))</f>
        <v>Blank</v>
      </c>
      <c r="S4691" s="198" t="str">
        <f>IF(D4691=0,"Blank",IF(D4691="PHEV",MIN(M4691,E4691),MIN(M4691,(E4691*(1-'3 Model Input'!E$54)))))</f>
        <v>Blank</v>
      </c>
      <c r="T4691" s="217" t="str">
        <f t="shared" si="752"/>
        <v>Blank</v>
      </c>
      <c r="U4691" s="89"/>
      <c r="V4691" s="216" t="str">
        <f>IF(D4691=0,"Blank",P4691*'3 Model Input'!E$50)</f>
        <v>Blank</v>
      </c>
      <c r="W4691" s="197" t="str">
        <f t="shared" si="753"/>
        <v>Blank</v>
      </c>
      <c r="X4691" s="197" t="str">
        <f t="shared" si="754"/>
        <v>Blank</v>
      </c>
      <c r="Y4691" s="197" t="str">
        <f t="shared" si="755"/>
        <v>Blank</v>
      </c>
      <c r="Z4691" s="197" t="str">
        <f t="shared" si="756"/>
        <v>Blank</v>
      </c>
      <c r="AA4691" s="223" t="str" cm="1">
        <f t="array" ref="AA4691">_xlfn.IFS(ISTEXT('3 Model Input'!F$70),"Missing",ISTEXT('3 Model Input'!I$70),"Missing",ISNUMBER('3 Model Input'!K$70),'3 Model Input'!K$70*P4691)</f>
        <v>Missing</v>
      </c>
      <c r="AB4691" s="89"/>
      <c r="AC4691" s="227" t="str" cm="1">
        <f t="array" ref="AC4691">IF(D4691=0,"Blank",_xlfn.IFS('3 Model Input'!E$61=1,(V4691*G4691)/T4691,'3 Model Input'!E$61=2,(W4691*G4691)/T4691,'3 Model Input'!E$61=3,(X4691*G4691)/T4691,'3 Model Input'!E$61=4,(Y4691*G4691)/T4691,'3 Model Input'!E$61=5,(Z4691*G4691)/T4691, ISTEXT('3 Model Input'!E$61),"Missing",'3 Model Input'!E$61=6,(AA4691*G4691)/T4691))</f>
        <v>Blank</v>
      </c>
      <c r="AD4691" s="202" t="str">
        <f t="shared" si="757"/>
        <v>Blank</v>
      </c>
      <c r="AE4691" s="202" t="str">
        <f t="shared" si="758"/>
        <v>Blank</v>
      </c>
      <c r="AF4691" s="217" t="str">
        <f t="shared" si="759"/>
        <v>Blank</v>
      </c>
      <c r="AG4691" s="9" t="str" cm="1">
        <f t="array" ref="AG4691">_xlfn.IFS(ISNUMBER(AC4691), "", ISNUMBER(SEARCH("Blank", AC4691)), "", ISERROR(AC4691), "Bad input on tab 3")</f>
        <v/>
      </c>
    </row>
    <row r="4692" spans="2:33" ht="15" customHeight="1" x14ac:dyDescent="0.75">
      <c r="B4692" s="205" t="str">
        <f>'5 Driver Data'!B4692</f>
        <v>4684</v>
      </c>
      <c r="C4692" s="193">
        <f>'5 Driver Data'!C4692</f>
        <v>0</v>
      </c>
      <c r="D4692" s="192">
        <f>'5 Driver Data'!D4692</f>
        <v>0</v>
      </c>
      <c r="E4692" s="191">
        <f>'5 Driver Data'!E4692</f>
        <v>0</v>
      </c>
      <c r="F4692" s="191">
        <f>'5 Driver Data'!F4692</f>
        <v>0</v>
      </c>
      <c r="G4692" s="191">
        <f>'5 Driver Data'!G4692</f>
        <v>0</v>
      </c>
      <c r="H4692" s="191">
        <f>'5 Driver Data'!H4692</f>
        <v>0</v>
      </c>
      <c r="I4692" s="191">
        <f>'5 Driver Data'!I4692</f>
        <v>0</v>
      </c>
      <c r="J4692" s="191">
        <f>'5 Driver Data'!J4692</f>
        <v>0</v>
      </c>
      <c r="K4692" s="206">
        <f>'5 Driver Data'!K4692</f>
        <v>0</v>
      </c>
      <c r="L4692" s="1"/>
      <c r="M4692" s="216" t="str">
        <f>IF(D4692=0,"Blank",'3 Model Input'!E$44*'3 Model Input'!E$45)</f>
        <v>Blank</v>
      </c>
      <c r="N4692" s="197" t="str">
        <f t="shared" si="750"/>
        <v>Blank</v>
      </c>
      <c r="O4692" s="197" t="str">
        <f>IF(D4692=0,"Blank",'3 Model Input'!E$49*(1-'3 Model Input'!E$51))</f>
        <v>Blank</v>
      </c>
      <c r="P4692" s="197" t="str">
        <f t="shared" si="751"/>
        <v>Blank</v>
      </c>
      <c r="Q4692" s="197" t="str">
        <f>IF(D4692=0,"Blank",IF(D4692="BEV",E4692*(1-'3 Model Input'!E$54), E4692))</f>
        <v>Blank</v>
      </c>
      <c r="R4692" s="198" t="str">
        <f>IF(D4692=0,"Blank",IF(D4692="PHEV",F4692/G4692,F4692*(1-'3 Model Input'!E$54)/G4692))</f>
        <v>Blank</v>
      </c>
      <c r="S4692" s="198" t="str">
        <f>IF(D4692=0,"Blank",IF(D4692="PHEV",MIN(M4692,E4692),MIN(M4692,(E4692*(1-'3 Model Input'!E$54)))))</f>
        <v>Blank</v>
      </c>
      <c r="T4692" s="217" t="str">
        <f t="shared" si="752"/>
        <v>Blank</v>
      </c>
      <c r="U4692" s="89"/>
      <c r="V4692" s="216" t="str">
        <f>IF(D4692=0,"Blank",P4692*'3 Model Input'!E$50)</f>
        <v>Blank</v>
      </c>
      <c r="W4692" s="197" t="str">
        <f t="shared" si="753"/>
        <v>Blank</v>
      </c>
      <c r="X4692" s="197" t="str">
        <f t="shared" si="754"/>
        <v>Blank</v>
      </c>
      <c r="Y4692" s="197" t="str">
        <f t="shared" si="755"/>
        <v>Blank</v>
      </c>
      <c r="Z4692" s="197" t="str">
        <f t="shared" si="756"/>
        <v>Blank</v>
      </c>
      <c r="AA4692" s="223" t="str" cm="1">
        <f t="array" ref="AA4692">_xlfn.IFS(ISTEXT('3 Model Input'!F$70),"Missing",ISTEXT('3 Model Input'!I$70),"Missing",ISNUMBER('3 Model Input'!K$70),'3 Model Input'!K$70*P4692)</f>
        <v>Missing</v>
      </c>
      <c r="AB4692" s="89"/>
      <c r="AC4692" s="227" t="str" cm="1">
        <f t="array" ref="AC4692">IF(D4692=0,"Blank",_xlfn.IFS('3 Model Input'!E$61=1,(V4692*G4692)/T4692,'3 Model Input'!E$61=2,(W4692*G4692)/T4692,'3 Model Input'!E$61=3,(X4692*G4692)/T4692,'3 Model Input'!E$61=4,(Y4692*G4692)/T4692,'3 Model Input'!E$61=5,(Z4692*G4692)/T4692, ISTEXT('3 Model Input'!E$61),"Missing",'3 Model Input'!E$61=6,(AA4692*G4692)/T4692))</f>
        <v>Blank</v>
      </c>
      <c r="AD4692" s="202" t="str">
        <f t="shared" si="757"/>
        <v>Blank</v>
      </c>
      <c r="AE4692" s="202" t="str">
        <f t="shared" si="758"/>
        <v>Blank</v>
      </c>
      <c r="AF4692" s="217" t="str">
        <f t="shared" si="759"/>
        <v>Blank</v>
      </c>
      <c r="AG4692" s="9" t="str" cm="1">
        <f t="array" ref="AG4692">_xlfn.IFS(ISNUMBER(AC4692), "", ISNUMBER(SEARCH("Blank", AC4692)), "", ISERROR(AC4692), "Bad input on tab 3")</f>
        <v/>
      </c>
    </row>
    <row r="4693" spans="2:33" ht="15" customHeight="1" x14ac:dyDescent="0.75">
      <c r="B4693" s="205" t="str">
        <f>'5 Driver Data'!B4693</f>
        <v>4685</v>
      </c>
      <c r="C4693" s="193">
        <f>'5 Driver Data'!C4693</f>
        <v>0</v>
      </c>
      <c r="D4693" s="192">
        <f>'5 Driver Data'!D4693</f>
        <v>0</v>
      </c>
      <c r="E4693" s="191">
        <f>'5 Driver Data'!E4693</f>
        <v>0</v>
      </c>
      <c r="F4693" s="191">
        <f>'5 Driver Data'!F4693</f>
        <v>0</v>
      </c>
      <c r="G4693" s="191">
        <f>'5 Driver Data'!G4693</f>
        <v>0</v>
      </c>
      <c r="H4693" s="191">
        <f>'5 Driver Data'!H4693</f>
        <v>0</v>
      </c>
      <c r="I4693" s="191">
        <f>'5 Driver Data'!I4693</f>
        <v>0</v>
      </c>
      <c r="J4693" s="191">
        <f>'5 Driver Data'!J4693</f>
        <v>0</v>
      </c>
      <c r="K4693" s="206">
        <f>'5 Driver Data'!K4693</f>
        <v>0</v>
      </c>
      <c r="L4693" s="1"/>
      <c r="M4693" s="216" t="str">
        <f>IF(D4693=0,"Blank",'3 Model Input'!E$44*'3 Model Input'!E$45)</f>
        <v>Blank</v>
      </c>
      <c r="N4693" s="197" t="str">
        <f t="shared" si="750"/>
        <v>Blank</v>
      </c>
      <c r="O4693" s="197" t="str">
        <f>IF(D4693=0,"Blank",'3 Model Input'!E$49*(1-'3 Model Input'!E$51))</f>
        <v>Blank</v>
      </c>
      <c r="P4693" s="197" t="str">
        <f t="shared" si="751"/>
        <v>Blank</v>
      </c>
      <c r="Q4693" s="197" t="str">
        <f>IF(D4693=0,"Blank",IF(D4693="BEV",E4693*(1-'3 Model Input'!E$54), E4693))</f>
        <v>Blank</v>
      </c>
      <c r="R4693" s="198" t="str">
        <f>IF(D4693=0,"Blank",IF(D4693="PHEV",F4693/G4693,F4693*(1-'3 Model Input'!E$54)/G4693))</f>
        <v>Blank</v>
      </c>
      <c r="S4693" s="198" t="str">
        <f>IF(D4693=0,"Blank",IF(D4693="PHEV",MIN(M4693,E4693),MIN(M4693,(E4693*(1-'3 Model Input'!E$54)))))</f>
        <v>Blank</v>
      </c>
      <c r="T4693" s="217" t="str">
        <f t="shared" si="752"/>
        <v>Blank</v>
      </c>
      <c r="U4693" s="89"/>
      <c r="V4693" s="216" t="str">
        <f>IF(D4693=0,"Blank",P4693*'3 Model Input'!E$50)</f>
        <v>Blank</v>
      </c>
      <c r="W4693" s="197" t="str">
        <f t="shared" si="753"/>
        <v>Blank</v>
      </c>
      <c r="X4693" s="197" t="str">
        <f t="shared" si="754"/>
        <v>Blank</v>
      </c>
      <c r="Y4693" s="197" t="str">
        <f t="shared" si="755"/>
        <v>Blank</v>
      </c>
      <c r="Z4693" s="197" t="str">
        <f t="shared" si="756"/>
        <v>Blank</v>
      </c>
      <c r="AA4693" s="223" t="str" cm="1">
        <f t="array" ref="AA4693">_xlfn.IFS(ISTEXT('3 Model Input'!F$70),"Missing",ISTEXT('3 Model Input'!I$70),"Missing",ISNUMBER('3 Model Input'!K$70),'3 Model Input'!K$70*P4693)</f>
        <v>Missing</v>
      </c>
      <c r="AB4693" s="89"/>
      <c r="AC4693" s="227" t="str" cm="1">
        <f t="array" ref="AC4693">IF(D4693=0,"Blank",_xlfn.IFS('3 Model Input'!E$61=1,(V4693*G4693)/T4693,'3 Model Input'!E$61=2,(W4693*G4693)/T4693,'3 Model Input'!E$61=3,(X4693*G4693)/T4693,'3 Model Input'!E$61=4,(Y4693*G4693)/T4693,'3 Model Input'!E$61=5,(Z4693*G4693)/T4693, ISTEXT('3 Model Input'!E$61),"Missing",'3 Model Input'!E$61=6,(AA4693*G4693)/T4693))</f>
        <v>Blank</v>
      </c>
      <c r="AD4693" s="202" t="str">
        <f t="shared" si="757"/>
        <v>Blank</v>
      </c>
      <c r="AE4693" s="202" t="str">
        <f t="shared" si="758"/>
        <v>Blank</v>
      </c>
      <c r="AF4693" s="217" t="str">
        <f t="shared" si="759"/>
        <v>Blank</v>
      </c>
      <c r="AG4693" s="9" t="str" cm="1">
        <f t="array" ref="AG4693">_xlfn.IFS(ISNUMBER(AC4693), "", ISNUMBER(SEARCH("Blank", AC4693)), "", ISERROR(AC4693), "Bad input on tab 3")</f>
        <v/>
      </c>
    </row>
    <row r="4694" spans="2:33" ht="15" customHeight="1" x14ac:dyDescent="0.75">
      <c r="B4694" s="205" t="str">
        <f>'5 Driver Data'!B4694</f>
        <v>4686</v>
      </c>
      <c r="C4694" s="193">
        <f>'5 Driver Data'!C4694</f>
        <v>0</v>
      </c>
      <c r="D4694" s="192">
        <f>'5 Driver Data'!D4694</f>
        <v>0</v>
      </c>
      <c r="E4694" s="191">
        <f>'5 Driver Data'!E4694</f>
        <v>0</v>
      </c>
      <c r="F4694" s="191">
        <f>'5 Driver Data'!F4694</f>
        <v>0</v>
      </c>
      <c r="G4694" s="191">
        <f>'5 Driver Data'!G4694</f>
        <v>0</v>
      </c>
      <c r="H4694" s="191">
        <f>'5 Driver Data'!H4694</f>
        <v>0</v>
      </c>
      <c r="I4694" s="191">
        <f>'5 Driver Data'!I4694</f>
        <v>0</v>
      </c>
      <c r="J4694" s="191">
        <f>'5 Driver Data'!J4694</f>
        <v>0</v>
      </c>
      <c r="K4694" s="206">
        <f>'5 Driver Data'!K4694</f>
        <v>0</v>
      </c>
      <c r="L4694" s="1"/>
      <c r="M4694" s="216" t="str">
        <f>IF(D4694=0,"Blank",'3 Model Input'!E$44*'3 Model Input'!E$45)</f>
        <v>Blank</v>
      </c>
      <c r="N4694" s="197" t="str">
        <f t="shared" si="750"/>
        <v>Blank</v>
      </c>
      <c r="O4694" s="197" t="str">
        <f>IF(D4694=0,"Blank",'3 Model Input'!E$49*(1-'3 Model Input'!E$51))</f>
        <v>Blank</v>
      </c>
      <c r="P4694" s="197" t="str">
        <f t="shared" si="751"/>
        <v>Blank</v>
      </c>
      <c r="Q4694" s="197" t="str">
        <f>IF(D4694=0,"Blank",IF(D4694="BEV",E4694*(1-'3 Model Input'!E$54), E4694))</f>
        <v>Blank</v>
      </c>
      <c r="R4694" s="198" t="str">
        <f>IF(D4694=0,"Blank",IF(D4694="PHEV",F4694/G4694,F4694*(1-'3 Model Input'!E$54)/G4694))</f>
        <v>Blank</v>
      </c>
      <c r="S4694" s="198" t="str">
        <f>IF(D4694=0,"Blank",IF(D4694="PHEV",MIN(M4694,E4694),MIN(M4694,(E4694*(1-'3 Model Input'!E$54)))))</f>
        <v>Blank</v>
      </c>
      <c r="T4694" s="217" t="str">
        <f t="shared" si="752"/>
        <v>Blank</v>
      </c>
      <c r="U4694" s="89"/>
      <c r="V4694" s="216" t="str">
        <f>IF(D4694=0,"Blank",P4694*'3 Model Input'!E$50)</f>
        <v>Blank</v>
      </c>
      <c r="W4694" s="197" t="str">
        <f t="shared" si="753"/>
        <v>Blank</v>
      </c>
      <c r="X4694" s="197" t="str">
        <f t="shared" si="754"/>
        <v>Blank</v>
      </c>
      <c r="Y4694" s="197" t="str">
        <f t="shared" si="755"/>
        <v>Blank</v>
      </c>
      <c r="Z4694" s="197" t="str">
        <f t="shared" si="756"/>
        <v>Blank</v>
      </c>
      <c r="AA4694" s="223" t="str" cm="1">
        <f t="array" ref="AA4694">_xlfn.IFS(ISTEXT('3 Model Input'!F$70),"Missing",ISTEXT('3 Model Input'!I$70),"Missing",ISNUMBER('3 Model Input'!K$70),'3 Model Input'!K$70*P4694)</f>
        <v>Missing</v>
      </c>
      <c r="AB4694" s="89"/>
      <c r="AC4694" s="227" t="str" cm="1">
        <f t="array" ref="AC4694">IF(D4694=0,"Blank",_xlfn.IFS('3 Model Input'!E$61=1,(V4694*G4694)/T4694,'3 Model Input'!E$61=2,(W4694*G4694)/T4694,'3 Model Input'!E$61=3,(X4694*G4694)/T4694,'3 Model Input'!E$61=4,(Y4694*G4694)/T4694,'3 Model Input'!E$61=5,(Z4694*G4694)/T4694, ISTEXT('3 Model Input'!E$61),"Missing",'3 Model Input'!E$61=6,(AA4694*G4694)/T4694))</f>
        <v>Blank</v>
      </c>
      <c r="AD4694" s="202" t="str">
        <f t="shared" si="757"/>
        <v>Blank</v>
      </c>
      <c r="AE4694" s="202" t="str">
        <f t="shared" si="758"/>
        <v>Blank</v>
      </c>
      <c r="AF4694" s="217" t="str">
        <f t="shared" si="759"/>
        <v>Blank</v>
      </c>
      <c r="AG4694" s="9" t="str" cm="1">
        <f t="array" ref="AG4694">_xlfn.IFS(ISNUMBER(AC4694), "", ISNUMBER(SEARCH("Blank", AC4694)), "", ISERROR(AC4694), "Bad input on tab 3")</f>
        <v/>
      </c>
    </row>
    <row r="4695" spans="2:33" ht="15" customHeight="1" x14ac:dyDescent="0.75">
      <c r="B4695" s="205" t="str">
        <f>'5 Driver Data'!B4695</f>
        <v>4687</v>
      </c>
      <c r="C4695" s="193">
        <f>'5 Driver Data'!C4695</f>
        <v>0</v>
      </c>
      <c r="D4695" s="192">
        <f>'5 Driver Data'!D4695</f>
        <v>0</v>
      </c>
      <c r="E4695" s="191">
        <f>'5 Driver Data'!E4695</f>
        <v>0</v>
      </c>
      <c r="F4695" s="191">
        <f>'5 Driver Data'!F4695</f>
        <v>0</v>
      </c>
      <c r="G4695" s="191">
        <f>'5 Driver Data'!G4695</f>
        <v>0</v>
      </c>
      <c r="H4695" s="191">
        <f>'5 Driver Data'!H4695</f>
        <v>0</v>
      </c>
      <c r="I4695" s="191">
        <f>'5 Driver Data'!I4695</f>
        <v>0</v>
      </c>
      <c r="J4695" s="191">
        <f>'5 Driver Data'!J4695</f>
        <v>0</v>
      </c>
      <c r="K4695" s="206">
        <f>'5 Driver Data'!K4695</f>
        <v>0</v>
      </c>
      <c r="L4695" s="1"/>
      <c r="M4695" s="216" t="str">
        <f>IF(D4695=0,"Blank",'3 Model Input'!E$44*'3 Model Input'!E$45)</f>
        <v>Blank</v>
      </c>
      <c r="N4695" s="197" t="str">
        <f t="shared" si="750"/>
        <v>Blank</v>
      </c>
      <c r="O4695" s="197" t="str">
        <f>IF(D4695=0,"Blank",'3 Model Input'!E$49*(1-'3 Model Input'!E$51))</f>
        <v>Blank</v>
      </c>
      <c r="P4695" s="197" t="str">
        <f t="shared" si="751"/>
        <v>Blank</v>
      </c>
      <c r="Q4695" s="197" t="str">
        <f>IF(D4695=0,"Blank",IF(D4695="BEV",E4695*(1-'3 Model Input'!E$54), E4695))</f>
        <v>Blank</v>
      </c>
      <c r="R4695" s="198" t="str">
        <f>IF(D4695=0,"Blank",IF(D4695="PHEV",F4695/G4695,F4695*(1-'3 Model Input'!E$54)/G4695))</f>
        <v>Blank</v>
      </c>
      <c r="S4695" s="198" t="str">
        <f>IF(D4695=0,"Blank",IF(D4695="PHEV",MIN(M4695,E4695),MIN(M4695,(E4695*(1-'3 Model Input'!E$54)))))</f>
        <v>Blank</v>
      </c>
      <c r="T4695" s="217" t="str">
        <f t="shared" si="752"/>
        <v>Blank</v>
      </c>
      <c r="U4695" s="89"/>
      <c r="V4695" s="216" t="str">
        <f>IF(D4695=0,"Blank",P4695*'3 Model Input'!E$50)</f>
        <v>Blank</v>
      </c>
      <c r="W4695" s="197" t="str">
        <f t="shared" si="753"/>
        <v>Blank</v>
      </c>
      <c r="X4695" s="197" t="str">
        <f t="shared" si="754"/>
        <v>Blank</v>
      </c>
      <c r="Y4695" s="197" t="str">
        <f t="shared" si="755"/>
        <v>Blank</v>
      </c>
      <c r="Z4695" s="197" t="str">
        <f t="shared" si="756"/>
        <v>Blank</v>
      </c>
      <c r="AA4695" s="223" t="str" cm="1">
        <f t="array" ref="AA4695">_xlfn.IFS(ISTEXT('3 Model Input'!F$70),"Missing",ISTEXT('3 Model Input'!I$70),"Missing",ISNUMBER('3 Model Input'!K$70),'3 Model Input'!K$70*P4695)</f>
        <v>Missing</v>
      </c>
      <c r="AB4695" s="89"/>
      <c r="AC4695" s="227" t="str" cm="1">
        <f t="array" ref="AC4695">IF(D4695=0,"Blank",_xlfn.IFS('3 Model Input'!E$61=1,(V4695*G4695)/T4695,'3 Model Input'!E$61=2,(W4695*G4695)/T4695,'3 Model Input'!E$61=3,(X4695*G4695)/T4695,'3 Model Input'!E$61=4,(Y4695*G4695)/T4695,'3 Model Input'!E$61=5,(Z4695*G4695)/T4695, ISTEXT('3 Model Input'!E$61),"Missing",'3 Model Input'!E$61=6,(AA4695*G4695)/T4695))</f>
        <v>Blank</v>
      </c>
      <c r="AD4695" s="202" t="str">
        <f t="shared" si="757"/>
        <v>Blank</v>
      </c>
      <c r="AE4695" s="202" t="str">
        <f t="shared" si="758"/>
        <v>Blank</v>
      </c>
      <c r="AF4695" s="217" t="str">
        <f t="shared" si="759"/>
        <v>Blank</v>
      </c>
      <c r="AG4695" s="9" t="str" cm="1">
        <f t="array" ref="AG4695">_xlfn.IFS(ISNUMBER(AC4695), "", ISNUMBER(SEARCH("Blank", AC4695)), "", ISERROR(AC4695), "Bad input on tab 3")</f>
        <v/>
      </c>
    </row>
    <row r="4696" spans="2:33" ht="15" customHeight="1" x14ac:dyDescent="0.75">
      <c r="B4696" s="205" t="str">
        <f>'5 Driver Data'!B4696</f>
        <v>4688</v>
      </c>
      <c r="C4696" s="193">
        <f>'5 Driver Data'!C4696</f>
        <v>0</v>
      </c>
      <c r="D4696" s="192">
        <f>'5 Driver Data'!D4696</f>
        <v>0</v>
      </c>
      <c r="E4696" s="191">
        <f>'5 Driver Data'!E4696</f>
        <v>0</v>
      </c>
      <c r="F4696" s="191">
        <f>'5 Driver Data'!F4696</f>
        <v>0</v>
      </c>
      <c r="G4696" s="191">
        <f>'5 Driver Data'!G4696</f>
        <v>0</v>
      </c>
      <c r="H4696" s="191">
        <f>'5 Driver Data'!H4696</f>
        <v>0</v>
      </c>
      <c r="I4696" s="191">
        <f>'5 Driver Data'!I4696</f>
        <v>0</v>
      </c>
      <c r="J4696" s="191">
        <f>'5 Driver Data'!J4696</f>
        <v>0</v>
      </c>
      <c r="K4696" s="206">
        <f>'5 Driver Data'!K4696</f>
        <v>0</v>
      </c>
      <c r="L4696" s="1"/>
      <c r="M4696" s="216" t="str">
        <f>IF(D4696=0,"Blank",'3 Model Input'!E$44*'3 Model Input'!E$45)</f>
        <v>Blank</v>
      </c>
      <c r="N4696" s="197" t="str">
        <f t="shared" si="750"/>
        <v>Blank</v>
      </c>
      <c r="O4696" s="197" t="str">
        <f>IF(D4696=0,"Blank",'3 Model Input'!E$49*(1-'3 Model Input'!E$51))</f>
        <v>Blank</v>
      </c>
      <c r="P4696" s="197" t="str">
        <f t="shared" si="751"/>
        <v>Blank</v>
      </c>
      <c r="Q4696" s="197" t="str">
        <f>IF(D4696=0,"Blank",IF(D4696="BEV",E4696*(1-'3 Model Input'!E$54), E4696))</f>
        <v>Blank</v>
      </c>
      <c r="R4696" s="198" t="str">
        <f>IF(D4696=0,"Blank",IF(D4696="PHEV",F4696/G4696,F4696*(1-'3 Model Input'!E$54)/G4696))</f>
        <v>Blank</v>
      </c>
      <c r="S4696" s="198" t="str">
        <f>IF(D4696=0,"Blank",IF(D4696="PHEV",MIN(M4696,E4696),MIN(M4696,(E4696*(1-'3 Model Input'!E$54)))))</f>
        <v>Blank</v>
      </c>
      <c r="T4696" s="217" t="str">
        <f t="shared" si="752"/>
        <v>Blank</v>
      </c>
      <c r="U4696" s="89"/>
      <c r="V4696" s="216" t="str">
        <f>IF(D4696=0,"Blank",P4696*'3 Model Input'!E$50)</f>
        <v>Blank</v>
      </c>
      <c r="W4696" s="197" t="str">
        <f t="shared" si="753"/>
        <v>Blank</v>
      </c>
      <c r="X4696" s="197" t="str">
        <f t="shared" si="754"/>
        <v>Blank</v>
      </c>
      <c r="Y4696" s="197" t="str">
        <f t="shared" si="755"/>
        <v>Blank</v>
      </c>
      <c r="Z4696" s="197" t="str">
        <f t="shared" si="756"/>
        <v>Blank</v>
      </c>
      <c r="AA4696" s="223" t="str" cm="1">
        <f t="array" ref="AA4696">_xlfn.IFS(ISTEXT('3 Model Input'!F$70),"Missing",ISTEXT('3 Model Input'!I$70),"Missing",ISNUMBER('3 Model Input'!K$70),'3 Model Input'!K$70*P4696)</f>
        <v>Missing</v>
      </c>
      <c r="AB4696" s="89"/>
      <c r="AC4696" s="227" t="str" cm="1">
        <f t="array" ref="AC4696">IF(D4696=0,"Blank",_xlfn.IFS('3 Model Input'!E$61=1,(V4696*G4696)/T4696,'3 Model Input'!E$61=2,(W4696*G4696)/T4696,'3 Model Input'!E$61=3,(X4696*G4696)/T4696,'3 Model Input'!E$61=4,(Y4696*G4696)/T4696,'3 Model Input'!E$61=5,(Z4696*G4696)/T4696, ISTEXT('3 Model Input'!E$61),"Missing",'3 Model Input'!E$61=6,(AA4696*G4696)/T4696))</f>
        <v>Blank</v>
      </c>
      <c r="AD4696" s="202" t="str">
        <f t="shared" si="757"/>
        <v>Blank</v>
      </c>
      <c r="AE4696" s="202" t="str">
        <f t="shared" si="758"/>
        <v>Blank</v>
      </c>
      <c r="AF4696" s="217" t="str">
        <f t="shared" si="759"/>
        <v>Blank</v>
      </c>
      <c r="AG4696" s="9" t="str" cm="1">
        <f t="array" ref="AG4696">_xlfn.IFS(ISNUMBER(AC4696), "", ISNUMBER(SEARCH("Blank", AC4696)), "", ISERROR(AC4696), "Bad input on tab 3")</f>
        <v/>
      </c>
    </row>
    <row r="4697" spans="2:33" ht="15" customHeight="1" x14ac:dyDescent="0.75">
      <c r="B4697" s="205" t="str">
        <f>'5 Driver Data'!B4697</f>
        <v>4689</v>
      </c>
      <c r="C4697" s="193">
        <f>'5 Driver Data'!C4697</f>
        <v>0</v>
      </c>
      <c r="D4697" s="192">
        <f>'5 Driver Data'!D4697</f>
        <v>0</v>
      </c>
      <c r="E4697" s="191">
        <f>'5 Driver Data'!E4697</f>
        <v>0</v>
      </c>
      <c r="F4697" s="191">
        <f>'5 Driver Data'!F4697</f>
        <v>0</v>
      </c>
      <c r="G4697" s="191">
        <f>'5 Driver Data'!G4697</f>
        <v>0</v>
      </c>
      <c r="H4697" s="191">
        <f>'5 Driver Data'!H4697</f>
        <v>0</v>
      </c>
      <c r="I4697" s="191">
        <f>'5 Driver Data'!I4697</f>
        <v>0</v>
      </c>
      <c r="J4697" s="191">
        <f>'5 Driver Data'!J4697</f>
        <v>0</v>
      </c>
      <c r="K4697" s="206">
        <f>'5 Driver Data'!K4697</f>
        <v>0</v>
      </c>
      <c r="L4697" s="1"/>
      <c r="M4697" s="216" t="str">
        <f>IF(D4697=0,"Blank",'3 Model Input'!E$44*'3 Model Input'!E$45)</f>
        <v>Blank</v>
      </c>
      <c r="N4697" s="197" t="str">
        <f t="shared" si="750"/>
        <v>Blank</v>
      </c>
      <c r="O4697" s="197" t="str">
        <f>IF(D4697=0,"Blank",'3 Model Input'!E$49*(1-'3 Model Input'!E$51))</f>
        <v>Blank</v>
      </c>
      <c r="P4697" s="197" t="str">
        <f t="shared" si="751"/>
        <v>Blank</v>
      </c>
      <c r="Q4697" s="197" t="str">
        <f>IF(D4697=0,"Blank",IF(D4697="BEV",E4697*(1-'3 Model Input'!E$54), E4697))</f>
        <v>Blank</v>
      </c>
      <c r="R4697" s="198" t="str">
        <f>IF(D4697=0,"Blank",IF(D4697="PHEV",F4697/G4697,F4697*(1-'3 Model Input'!E$54)/G4697))</f>
        <v>Blank</v>
      </c>
      <c r="S4697" s="198" t="str">
        <f>IF(D4697=0,"Blank",IF(D4697="PHEV",MIN(M4697,E4697),MIN(M4697,(E4697*(1-'3 Model Input'!E$54)))))</f>
        <v>Blank</v>
      </c>
      <c r="T4697" s="217" t="str">
        <f t="shared" si="752"/>
        <v>Blank</v>
      </c>
      <c r="U4697" s="89"/>
      <c r="V4697" s="216" t="str">
        <f>IF(D4697=0,"Blank",P4697*'3 Model Input'!E$50)</f>
        <v>Blank</v>
      </c>
      <c r="W4697" s="197" t="str">
        <f t="shared" si="753"/>
        <v>Blank</v>
      </c>
      <c r="X4697" s="197" t="str">
        <f t="shared" si="754"/>
        <v>Blank</v>
      </c>
      <c r="Y4697" s="197" t="str">
        <f t="shared" si="755"/>
        <v>Blank</v>
      </c>
      <c r="Z4697" s="197" t="str">
        <f t="shared" si="756"/>
        <v>Blank</v>
      </c>
      <c r="AA4697" s="223" t="str" cm="1">
        <f t="array" ref="AA4697">_xlfn.IFS(ISTEXT('3 Model Input'!F$70),"Missing",ISTEXT('3 Model Input'!I$70),"Missing",ISNUMBER('3 Model Input'!K$70),'3 Model Input'!K$70*P4697)</f>
        <v>Missing</v>
      </c>
      <c r="AB4697" s="89"/>
      <c r="AC4697" s="227" t="str" cm="1">
        <f t="array" ref="AC4697">IF(D4697=0,"Blank",_xlfn.IFS('3 Model Input'!E$61=1,(V4697*G4697)/T4697,'3 Model Input'!E$61=2,(W4697*G4697)/T4697,'3 Model Input'!E$61=3,(X4697*G4697)/T4697,'3 Model Input'!E$61=4,(Y4697*G4697)/T4697,'3 Model Input'!E$61=5,(Z4697*G4697)/T4697, ISTEXT('3 Model Input'!E$61),"Missing",'3 Model Input'!E$61=6,(AA4697*G4697)/T4697))</f>
        <v>Blank</v>
      </c>
      <c r="AD4697" s="202" t="str">
        <f t="shared" si="757"/>
        <v>Blank</v>
      </c>
      <c r="AE4697" s="202" t="str">
        <f t="shared" si="758"/>
        <v>Blank</v>
      </c>
      <c r="AF4697" s="217" t="str">
        <f t="shared" si="759"/>
        <v>Blank</v>
      </c>
      <c r="AG4697" s="9" t="str" cm="1">
        <f t="array" ref="AG4697">_xlfn.IFS(ISNUMBER(AC4697), "", ISNUMBER(SEARCH("Blank", AC4697)), "", ISERROR(AC4697), "Bad input on tab 3")</f>
        <v/>
      </c>
    </row>
    <row r="4698" spans="2:33" ht="15" customHeight="1" x14ac:dyDescent="0.75">
      <c r="B4698" s="205" t="str">
        <f>'5 Driver Data'!B4698</f>
        <v>4690</v>
      </c>
      <c r="C4698" s="193">
        <f>'5 Driver Data'!C4698</f>
        <v>0</v>
      </c>
      <c r="D4698" s="192">
        <f>'5 Driver Data'!D4698</f>
        <v>0</v>
      </c>
      <c r="E4698" s="191">
        <f>'5 Driver Data'!E4698</f>
        <v>0</v>
      </c>
      <c r="F4698" s="191">
        <f>'5 Driver Data'!F4698</f>
        <v>0</v>
      </c>
      <c r="G4698" s="191">
        <f>'5 Driver Data'!G4698</f>
        <v>0</v>
      </c>
      <c r="H4698" s="191">
        <f>'5 Driver Data'!H4698</f>
        <v>0</v>
      </c>
      <c r="I4698" s="191">
        <f>'5 Driver Data'!I4698</f>
        <v>0</v>
      </c>
      <c r="J4698" s="191">
        <f>'5 Driver Data'!J4698</f>
        <v>0</v>
      </c>
      <c r="K4698" s="206">
        <f>'5 Driver Data'!K4698</f>
        <v>0</v>
      </c>
      <c r="L4698" s="1"/>
      <c r="M4698" s="216" t="str">
        <f>IF(D4698=0,"Blank",'3 Model Input'!E$44*'3 Model Input'!E$45)</f>
        <v>Blank</v>
      </c>
      <c r="N4698" s="197" t="str">
        <f t="shared" si="750"/>
        <v>Blank</v>
      </c>
      <c r="O4698" s="197" t="str">
        <f>IF(D4698=0,"Blank",'3 Model Input'!E$49*(1-'3 Model Input'!E$51))</f>
        <v>Blank</v>
      </c>
      <c r="P4698" s="197" t="str">
        <f t="shared" si="751"/>
        <v>Blank</v>
      </c>
      <c r="Q4698" s="197" t="str">
        <f>IF(D4698=0,"Blank",IF(D4698="BEV",E4698*(1-'3 Model Input'!E$54), E4698))</f>
        <v>Blank</v>
      </c>
      <c r="R4698" s="198" t="str">
        <f>IF(D4698=0,"Blank",IF(D4698="PHEV",F4698/G4698,F4698*(1-'3 Model Input'!E$54)/G4698))</f>
        <v>Blank</v>
      </c>
      <c r="S4698" s="198" t="str">
        <f>IF(D4698=0,"Blank",IF(D4698="PHEV",MIN(M4698,E4698),MIN(M4698,(E4698*(1-'3 Model Input'!E$54)))))</f>
        <v>Blank</v>
      </c>
      <c r="T4698" s="217" t="str">
        <f t="shared" si="752"/>
        <v>Blank</v>
      </c>
      <c r="U4698" s="89"/>
      <c r="V4698" s="216" t="str">
        <f>IF(D4698=0,"Blank",P4698*'3 Model Input'!E$50)</f>
        <v>Blank</v>
      </c>
      <c r="W4698" s="197" t="str">
        <f t="shared" si="753"/>
        <v>Blank</v>
      </c>
      <c r="X4698" s="197" t="str">
        <f t="shared" si="754"/>
        <v>Blank</v>
      </c>
      <c r="Y4698" s="197" t="str">
        <f t="shared" si="755"/>
        <v>Blank</v>
      </c>
      <c r="Z4698" s="197" t="str">
        <f t="shared" si="756"/>
        <v>Blank</v>
      </c>
      <c r="AA4698" s="223" t="str" cm="1">
        <f t="array" ref="AA4698">_xlfn.IFS(ISTEXT('3 Model Input'!F$70),"Missing",ISTEXT('3 Model Input'!I$70),"Missing",ISNUMBER('3 Model Input'!K$70),'3 Model Input'!K$70*P4698)</f>
        <v>Missing</v>
      </c>
      <c r="AB4698" s="89"/>
      <c r="AC4698" s="227" t="str" cm="1">
        <f t="array" ref="AC4698">IF(D4698=0,"Blank",_xlfn.IFS('3 Model Input'!E$61=1,(V4698*G4698)/T4698,'3 Model Input'!E$61=2,(W4698*G4698)/T4698,'3 Model Input'!E$61=3,(X4698*G4698)/T4698,'3 Model Input'!E$61=4,(Y4698*G4698)/T4698,'3 Model Input'!E$61=5,(Z4698*G4698)/T4698, ISTEXT('3 Model Input'!E$61),"Missing",'3 Model Input'!E$61=6,(AA4698*G4698)/T4698))</f>
        <v>Blank</v>
      </c>
      <c r="AD4698" s="202" t="str">
        <f t="shared" si="757"/>
        <v>Blank</v>
      </c>
      <c r="AE4698" s="202" t="str">
        <f t="shared" si="758"/>
        <v>Blank</v>
      </c>
      <c r="AF4698" s="217" t="str">
        <f t="shared" si="759"/>
        <v>Blank</v>
      </c>
      <c r="AG4698" s="9" t="str" cm="1">
        <f t="array" ref="AG4698">_xlfn.IFS(ISNUMBER(AC4698), "", ISNUMBER(SEARCH("Blank", AC4698)), "", ISERROR(AC4698), "Bad input on tab 3")</f>
        <v/>
      </c>
    </row>
    <row r="4699" spans="2:33" ht="15" customHeight="1" x14ac:dyDescent="0.75">
      <c r="B4699" s="205" t="str">
        <f>'5 Driver Data'!B4699</f>
        <v>4691</v>
      </c>
      <c r="C4699" s="193">
        <f>'5 Driver Data'!C4699</f>
        <v>0</v>
      </c>
      <c r="D4699" s="192">
        <f>'5 Driver Data'!D4699</f>
        <v>0</v>
      </c>
      <c r="E4699" s="191">
        <f>'5 Driver Data'!E4699</f>
        <v>0</v>
      </c>
      <c r="F4699" s="191">
        <f>'5 Driver Data'!F4699</f>
        <v>0</v>
      </c>
      <c r="G4699" s="191">
        <f>'5 Driver Data'!G4699</f>
        <v>0</v>
      </c>
      <c r="H4699" s="191">
        <f>'5 Driver Data'!H4699</f>
        <v>0</v>
      </c>
      <c r="I4699" s="191">
        <f>'5 Driver Data'!I4699</f>
        <v>0</v>
      </c>
      <c r="J4699" s="191">
        <f>'5 Driver Data'!J4699</f>
        <v>0</v>
      </c>
      <c r="K4699" s="206">
        <f>'5 Driver Data'!K4699</f>
        <v>0</v>
      </c>
      <c r="L4699" s="1"/>
      <c r="M4699" s="216" t="str">
        <f>IF(D4699=0,"Blank",'3 Model Input'!E$44*'3 Model Input'!E$45)</f>
        <v>Blank</v>
      </c>
      <c r="N4699" s="197" t="str">
        <f t="shared" si="750"/>
        <v>Blank</v>
      </c>
      <c r="O4699" s="197" t="str">
        <f>IF(D4699=0,"Blank",'3 Model Input'!E$49*(1-'3 Model Input'!E$51))</f>
        <v>Blank</v>
      </c>
      <c r="P4699" s="197" t="str">
        <f t="shared" si="751"/>
        <v>Blank</v>
      </c>
      <c r="Q4699" s="197" t="str">
        <f>IF(D4699=0,"Blank",IF(D4699="BEV",E4699*(1-'3 Model Input'!E$54), E4699))</f>
        <v>Blank</v>
      </c>
      <c r="R4699" s="198" t="str">
        <f>IF(D4699=0,"Blank",IF(D4699="PHEV",F4699/G4699,F4699*(1-'3 Model Input'!E$54)/G4699))</f>
        <v>Blank</v>
      </c>
      <c r="S4699" s="198" t="str">
        <f>IF(D4699=0,"Blank",IF(D4699="PHEV",MIN(M4699,E4699),MIN(M4699,(E4699*(1-'3 Model Input'!E$54)))))</f>
        <v>Blank</v>
      </c>
      <c r="T4699" s="217" t="str">
        <f t="shared" si="752"/>
        <v>Blank</v>
      </c>
      <c r="U4699" s="89"/>
      <c r="V4699" s="216" t="str">
        <f>IF(D4699=0,"Blank",P4699*'3 Model Input'!E$50)</f>
        <v>Blank</v>
      </c>
      <c r="W4699" s="197" t="str">
        <f t="shared" si="753"/>
        <v>Blank</v>
      </c>
      <c r="X4699" s="197" t="str">
        <f t="shared" si="754"/>
        <v>Blank</v>
      </c>
      <c r="Y4699" s="197" t="str">
        <f t="shared" si="755"/>
        <v>Blank</v>
      </c>
      <c r="Z4699" s="197" t="str">
        <f t="shared" si="756"/>
        <v>Blank</v>
      </c>
      <c r="AA4699" s="223" t="str" cm="1">
        <f t="array" ref="AA4699">_xlfn.IFS(ISTEXT('3 Model Input'!F$70),"Missing",ISTEXT('3 Model Input'!I$70),"Missing",ISNUMBER('3 Model Input'!K$70),'3 Model Input'!K$70*P4699)</f>
        <v>Missing</v>
      </c>
      <c r="AB4699" s="89"/>
      <c r="AC4699" s="227" t="str" cm="1">
        <f t="array" ref="AC4699">IF(D4699=0,"Blank",_xlfn.IFS('3 Model Input'!E$61=1,(V4699*G4699)/T4699,'3 Model Input'!E$61=2,(W4699*G4699)/T4699,'3 Model Input'!E$61=3,(X4699*G4699)/T4699,'3 Model Input'!E$61=4,(Y4699*G4699)/T4699,'3 Model Input'!E$61=5,(Z4699*G4699)/T4699, ISTEXT('3 Model Input'!E$61),"Missing",'3 Model Input'!E$61=6,(AA4699*G4699)/T4699))</f>
        <v>Blank</v>
      </c>
      <c r="AD4699" s="202" t="str">
        <f t="shared" si="757"/>
        <v>Blank</v>
      </c>
      <c r="AE4699" s="202" t="str">
        <f t="shared" si="758"/>
        <v>Blank</v>
      </c>
      <c r="AF4699" s="217" t="str">
        <f t="shared" si="759"/>
        <v>Blank</v>
      </c>
      <c r="AG4699" s="9" t="str" cm="1">
        <f t="array" ref="AG4699">_xlfn.IFS(ISNUMBER(AC4699), "", ISNUMBER(SEARCH("Blank", AC4699)), "", ISERROR(AC4699), "Bad input on tab 3")</f>
        <v/>
      </c>
    </row>
    <row r="4700" spans="2:33" ht="15" customHeight="1" x14ac:dyDescent="0.75">
      <c r="B4700" s="205" t="str">
        <f>'5 Driver Data'!B4700</f>
        <v>4692</v>
      </c>
      <c r="C4700" s="193">
        <f>'5 Driver Data'!C4700</f>
        <v>0</v>
      </c>
      <c r="D4700" s="192">
        <f>'5 Driver Data'!D4700</f>
        <v>0</v>
      </c>
      <c r="E4700" s="191">
        <f>'5 Driver Data'!E4700</f>
        <v>0</v>
      </c>
      <c r="F4700" s="191">
        <f>'5 Driver Data'!F4700</f>
        <v>0</v>
      </c>
      <c r="G4700" s="191">
        <f>'5 Driver Data'!G4700</f>
        <v>0</v>
      </c>
      <c r="H4700" s="191">
        <f>'5 Driver Data'!H4700</f>
        <v>0</v>
      </c>
      <c r="I4700" s="191">
        <f>'5 Driver Data'!I4700</f>
        <v>0</v>
      </c>
      <c r="J4700" s="191">
        <f>'5 Driver Data'!J4700</f>
        <v>0</v>
      </c>
      <c r="K4700" s="206">
        <f>'5 Driver Data'!K4700</f>
        <v>0</v>
      </c>
      <c r="L4700" s="1"/>
      <c r="M4700" s="216" t="str">
        <f>IF(D4700=0,"Blank",'3 Model Input'!E$44*'3 Model Input'!E$45)</f>
        <v>Blank</v>
      </c>
      <c r="N4700" s="197" t="str">
        <f t="shared" si="750"/>
        <v>Blank</v>
      </c>
      <c r="O4700" s="197" t="str">
        <f>IF(D4700=0,"Blank",'3 Model Input'!E$49*(1-'3 Model Input'!E$51))</f>
        <v>Blank</v>
      </c>
      <c r="P4700" s="197" t="str">
        <f t="shared" si="751"/>
        <v>Blank</v>
      </c>
      <c r="Q4700" s="197" t="str">
        <f>IF(D4700=0,"Blank",IF(D4700="BEV",E4700*(1-'3 Model Input'!E$54), E4700))</f>
        <v>Blank</v>
      </c>
      <c r="R4700" s="198" t="str">
        <f>IF(D4700=0,"Blank",IF(D4700="PHEV",F4700/G4700,F4700*(1-'3 Model Input'!E$54)/G4700))</f>
        <v>Blank</v>
      </c>
      <c r="S4700" s="198" t="str">
        <f>IF(D4700=0,"Blank",IF(D4700="PHEV",MIN(M4700,E4700),MIN(M4700,(E4700*(1-'3 Model Input'!E$54)))))</f>
        <v>Blank</v>
      </c>
      <c r="T4700" s="217" t="str">
        <f t="shared" si="752"/>
        <v>Blank</v>
      </c>
      <c r="U4700" s="89"/>
      <c r="V4700" s="216" t="str">
        <f>IF(D4700=0,"Blank",P4700*'3 Model Input'!E$50)</f>
        <v>Blank</v>
      </c>
      <c r="W4700" s="197" t="str">
        <f t="shared" si="753"/>
        <v>Blank</v>
      </c>
      <c r="X4700" s="197" t="str">
        <f t="shared" si="754"/>
        <v>Blank</v>
      </c>
      <c r="Y4700" s="197" t="str">
        <f t="shared" si="755"/>
        <v>Blank</v>
      </c>
      <c r="Z4700" s="197" t="str">
        <f t="shared" si="756"/>
        <v>Blank</v>
      </c>
      <c r="AA4700" s="223" t="str" cm="1">
        <f t="array" ref="AA4700">_xlfn.IFS(ISTEXT('3 Model Input'!F$70),"Missing",ISTEXT('3 Model Input'!I$70),"Missing",ISNUMBER('3 Model Input'!K$70),'3 Model Input'!K$70*P4700)</f>
        <v>Missing</v>
      </c>
      <c r="AB4700" s="89"/>
      <c r="AC4700" s="227" t="str" cm="1">
        <f t="array" ref="AC4700">IF(D4700=0,"Blank",_xlfn.IFS('3 Model Input'!E$61=1,(V4700*G4700)/T4700,'3 Model Input'!E$61=2,(W4700*G4700)/T4700,'3 Model Input'!E$61=3,(X4700*G4700)/T4700,'3 Model Input'!E$61=4,(Y4700*G4700)/T4700,'3 Model Input'!E$61=5,(Z4700*G4700)/T4700, ISTEXT('3 Model Input'!E$61),"Missing",'3 Model Input'!E$61=6,(AA4700*G4700)/T4700))</f>
        <v>Blank</v>
      </c>
      <c r="AD4700" s="202" t="str">
        <f t="shared" si="757"/>
        <v>Blank</v>
      </c>
      <c r="AE4700" s="202" t="str">
        <f t="shared" si="758"/>
        <v>Blank</v>
      </c>
      <c r="AF4700" s="217" t="str">
        <f t="shared" si="759"/>
        <v>Blank</v>
      </c>
      <c r="AG4700" s="9" t="str" cm="1">
        <f t="array" ref="AG4700">_xlfn.IFS(ISNUMBER(AC4700), "", ISNUMBER(SEARCH("Blank", AC4700)), "", ISERROR(AC4700), "Bad input on tab 3")</f>
        <v/>
      </c>
    </row>
    <row r="4701" spans="2:33" ht="15" customHeight="1" x14ac:dyDescent="0.75">
      <c r="B4701" s="205" t="str">
        <f>'5 Driver Data'!B4701</f>
        <v>4693</v>
      </c>
      <c r="C4701" s="193">
        <f>'5 Driver Data'!C4701</f>
        <v>0</v>
      </c>
      <c r="D4701" s="192">
        <f>'5 Driver Data'!D4701</f>
        <v>0</v>
      </c>
      <c r="E4701" s="191">
        <f>'5 Driver Data'!E4701</f>
        <v>0</v>
      </c>
      <c r="F4701" s="191">
        <f>'5 Driver Data'!F4701</f>
        <v>0</v>
      </c>
      <c r="G4701" s="191">
        <f>'5 Driver Data'!G4701</f>
        <v>0</v>
      </c>
      <c r="H4701" s="191">
        <f>'5 Driver Data'!H4701</f>
        <v>0</v>
      </c>
      <c r="I4701" s="191">
        <f>'5 Driver Data'!I4701</f>
        <v>0</v>
      </c>
      <c r="J4701" s="191">
        <f>'5 Driver Data'!J4701</f>
        <v>0</v>
      </c>
      <c r="K4701" s="206">
        <f>'5 Driver Data'!K4701</f>
        <v>0</v>
      </c>
      <c r="L4701" s="1"/>
      <c r="M4701" s="216" t="str">
        <f>IF(D4701=0,"Blank",'3 Model Input'!E$44*'3 Model Input'!E$45)</f>
        <v>Blank</v>
      </c>
      <c r="N4701" s="197" t="str">
        <f t="shared" si="750"/>
        <v>Blank</v>
      </c>
      <c r="O4701" s="197" t="str">
        <f>IF(D4701=0,"Blank",'3 Model Input'!E$49*(1-'3 Model Input'!E$51))</f>
        <v>Blank</v>
      </c>
      <c r="P4701" s="197" t="str">
        <f t="shared" si="751"/>
        <v>Blank</v>
      </c>
      <c r="Q4701" s="197" t="str">
        <f>IF(D4701=0,"Blank",IF(D4701="BEV",E4701*(1-'3 Model Input'!E$54), E4701))</f>
        <v>Blank</v>
      </c>
      <c r="R4701" s="198" t="str">
        <f>IF(D4701=0,"Blank",IF(D4701="PHEV",F4701/G4701,F4701*(1-'3 Model Input'!E$54)/G4701))</f>
        <v>Blank</v>
      </c>
      <c r="S4701" s="198" t="str">
        <f>IF(D4701=0,"Blank",IF(D4701="PHEV",MIN(M4701,E4701),MIN(M4701,(E4701*(1-'3 Model Input'!E$54)))))</f>
        <v>Blank</v>
      </c>
      <c r="T4701" s="217" t="str">
        <f t="shared" si="752"/>
        <v>Blank</v>
      </c>
      <c r="U4701" s="89"/>
      <c r="V4701" s="216" t="str">
        <f>IF(D4701=0,"Blank",P4701*'3 Model Input'!E$50)</f>
        <v>Blank</v>
      </c>
      <c r="W4701" s="197" t="str">
        <f t="shared" si="753"/>
        <v>Blank</v>
      </c>
      <c r="X4701" s="197" t="str">
        <f t="shared" si="754"/>
        <v>Blank</v>
      </c>
      <c r="Y4701" s="197" t="str">
        <f t="shared" si="755"/>
        <v>Blank</v>
      </c>
      <c r="Z4701" s="197" t="str">
        <f t="shared" si="756"/>
        <v>Blank</v>
      </c>
      <c r="AA4701" s="223" t="str" cm="1">
        <f t="array" ref="AA4701">_xlfn.IFS(ISTEXT('3 Model Input'!F$70),"Missing",ISTEXT('3 Model Input'!I$70),"Missing",ISNUMBER('3 Model Input'!K$70),'3 Model Input'!K$70*P4701)</f>
        <v>Missing</v>
      </c>
      <c r="AB4701" s="89"/>
      <c r="AC4701" s="227" t="str" cm="1">
        <f t="array" ref="AC4701">IF(D4701=0,"Blank",_xlfn.IFS('3 Model Input'!E$61=1,(V4701*G4701)/T4701,'3 Model Input'!E$61=2,(W4701*G4701)/T4701,'3 Model Input'!E$61=3,(X4701*G4701)/T4701,'3 Model Input'!E$61=4,(Y4701*G4701)/T4701,'3 Model Input'!E$61=5,(Z4701*G4701)/T4701, ISTEXT('3 Model Input'!E$61),"Missing",'3 Model Input'!E$61=6,(AA4701*G4701)/T4701))</f>
        <v>Blank</v>
      </c>
      <c r="AD4701" s="202" t="str">
        <f t="shared" si="757"/>
        <v>Blank</v>
      </c>
      <c r="AE4701" s="202" t="str">
        <f t="shared" si="758"/>
        <v>Blank</v>
      </c>
      <c r="AF4701" s="217" t="str">
        <f t="shared" si="759"/>
        <v>Blank</v>
      </c>
      <c r="AG4701" s="9" t="str" cm="1">
        <f t="array" ref="AG4701">_xlfn.IFS(ISNUMBER(AC4701), "", ISNUMBER(SEARCH("Blank", AC4701)), "", ISERROR(AC4701), "Bad input on tab 3")</f>
        <v/>
      </c>
    </row>
    <row r="4702" spans="2:33" ht="15" customHeight="1" x14ac:dyDescent="0.75">
      <c r="B4702" s="205" t="str">
        <f>'5 Driver Data'!B4702</f>
        <v>4694</v>
      </c>
      <c r="C4702" s="193">
        <f>'5 Driver Data'!C4702</f>
        <v>0</v>
      </c>
      <c r="D4702" s="192">
        <f>'5 Driver Data'!D4702</f>
        <v>0</v>
      </c>
      <c r="E4702" s="191">
        <f>'5 Driver Data'!E4702</f>
        <v>0</v>
      </c>
      <c r="F4702" s="191">
        <f>'5 Driver Data'!F4702</f>
        <v>0</v>
      </c>
      <c r="G4702" s="191">
        <f>'5 Driver Data'!G4702</f>
        <v>0</v>
      </c>
      <c r="H4702" s="191">
        <f>'5 Driver Data'!H4702</f>
        <v>0</v>
      </c>
      <c r="I4702" s="191">
        <f>'5 Driver Data'!I4702</f>
        <v>0</v>
      </c>
      <c r="J4702" s="191">
        <f>'5 Driver Data'!J4702</f>
        <v>0</v>
      </c>
      <c r="K4702" s="206">
        <f>'5 Driver Data'!K4702</f>
        <v>0</v>
      </c>
      <c r="L4702" s="1"/>
      <c r="M4702" s="216" t="str">
        <f>IF(D4702=0,"Blank",'3 Model Input'!E$44*'3 Model Input'!E$45)</f>
        <v>Blank</v>
      </c>
      <c r="N4702" s="197" t="str">
        <f t="shared" si="750"/>
        <v>Blank</v>
      </c>
      <c r="O4702" s="197" t="str">
        <f>IF(D4702=0,"Blank",'3 Model Input'!E$49*(1-'3 Model Input'!E$51))</f>
        <v>Blank</v>
      </c>
      <c r="P4702" s="197" t="str">
        <f t="shared" si="751"/>
        <v>Blank</v>
      </c>
      <c r="Q4702" s="197" t="str">
        <f>IF(D4702=0,"Blank",IF(D4702="BEV",E4702*(1-'3 Model Input'!E$54), E4702))</f>
        <v>Blank</v>
      </c>
      <c r="R4702" s="198" t="str">
        <f>IF(D4702=0,"Blank",IF(D4702="PHEV",F4702/G4702,F4702*(1-'3 Model Input'!E$54)/G4702))</f>
        <v>Blank</v>
      </c>
      <c r="S4702" s="198" t="str">
        <f>IF(D4702=0,"Blank",IF(D4702="PHEV",MIN(M4702,E4702),MIN(M4702,(E4702*(1-'3 Model Input'!E$54)))))</f>
        <v>Blank</v>
      </c>
      <c r="T4702" s="217" t="str">
        <f t="shared" si="752"/>
        <v>Blank</v>
      </c>
      <c r="U4702" s="89"/>
      <c r="V4702" s="216" t="str">
        <f>IF(D4702=0,"Blank",P4702*'3 Model Input'!E$50)</f>
        <v>Blank</v>
      </c>
      <c r="W4702" s="197" t="str">
        <f t="shared" si="753"/>
        <v>Blank</v>
      </c>
      <c r="X4702" s="197" t="str">
        <f t="shared" si="754"/>
        <v>Blank</v>
      </c>
      <c r="Y4702" s="197" t="str">
        <f t="shared" si="755"/>
        <v>Blank</v>
      </c>
      <c r="Z4702" s="197" t="str">
        <f t="shared" si="756"/>
        <v>Blank</v>
      </c>
      <c r="AA4702" s="223" t="str" cm="1">
        <f t="array" ref="AA4702">_xlfn.IFS(ISTEXT('3 Model Input'!F$70),"Missing",ISTEXT('3 Model Input'!I$70),"Missing",ISNUMBER('3 Model Input'!K$70),'3 Model Input'!K$70*P4702)</f>
        <v>Missing</v>
      </c>
      <c r="AB4702" s="89"/>
      <c r="AC4702" s="227" t="str" cm="1">
        <f t="array" ref="AC4702">IF(D4702=0,"Blank",_xlfn.IFS('3 Model Input'!E$61=1,(V4702*G4702)/T4702,'3 Model Input'!E$61=2,(W4702*G4702)/T4702,'3 Model Input'!E$61=3,(X4702*G4702)/T4702,'3 Model Input'!E$61=4,(Y4702*G4702)/T4702,'3 Model Input'!E$61=5,(Z4702*G4702)/T4702, ISTEXT('3 Model Input'!E$61),"Missing",'3 Model Input'!E$61=6,(AA4702*G4702)/T4702))</f>
        <v>Blank</v>
      </c>
      <c r="AD4702" s="202" t="str">
        <f t="shared" si="757"/>
        <v>Blank</v>
      </c>
      <c r="AE4702" s="202" t="str">
        <f t="shared" si="758"/>
        <v>Blank</v>
      </c>
      <c r="AF4702" s="217" t="str">
        <f t="shared" si="759"/>
        <v>Blank</v>
      </c>
      <c r="AG4702" s="9" t="str" cm="1">
        <f t="array" ref="AG4702">_xlfn.IFS(ISNUMBER(AC4702), "", ISNUMBER(SEARCH("Blank", AC4702)), "", ISERROR(AC4702), "Bad input on tab 3")</f>
        <v/>
      </c>
    </row>
    <row r="4703" spans="2:33" ht="15" customHeight="1" x14ac:dyDescent="0.75">
      <c r="B4703" s="205" t="str">
        <f>'5 Driver Data'!B4703</f>
        <v>4695</v>
      </c>
      <c r="C4703" s="193">
        <f>'5 Driver Data'!C4703</f>
        <v>0</v>
      </c>
      <c r="D4703" s="192">
        <f>'5 Driver Data'!D4703</f>
        <v>0</v>
      </c>
      <c r="E4703" s="191">
        <f>'5 Driver Data'!E4703</f>
        <v>0</v>
      </c>
      <c r="F4703" s="191">
        <f>'5 Driver Data'!F4703</f>
        <v>0</v>
      </c>
      <c r="G4703" s="191">
        <f>'5 Driver Data'!G4703</f>
        <v>0</v>
      </c>
      <c r="H4703" s="191">
        <f>'5 Driver Data'!H4703</f>
        <v>0</v>
      </c>
      <c r="I4703" s="191">
        <f>'5 Driver Data'!I4703</f>
        <v>0</v>
      </c>
      <c r="J4703" s="191">
        <f>'5 Driver Data'!J4703</f>
        <v>0</v>
      </c>
      <c r="K4703" s="206">
        <f>'5 Driver Data'!K4703</f>
        <v>0</v>
      </c>
      <c r="L4703" s="1"/>
      <c r="M4703" s="216" t="str">
        <f>IF(D4703=0,"Blank",'3 Model Input'!E$44*'3 Model Input'!E$45)</f>
        <v>Blank</v>
      </c>
      <c r="N4703" s="197" t="str">
        <f t="shared" si="750"/>
        <v>Blank</v>
      </c>
      <c r="O4703" s="197" t="str">
        <f>IF(D4703=0,"Blank",'3 Model Input'!E$49*(1-'3 Model Input'!E$51))</f>
        <v>Blank</v>
      </c>
      <c r="P4703" s="197" t="str">
        <f t="shared" si="751"/>
        <v>Blank</v>
      </c>
      <c r="Q4703" s="197" t="str">
        <f>IF(D4703=0,"Blank",IF(D4703="BEV",E4703*(1-'3 Model Input'!E$54), E4703))</f>
        <v>Blank</v>
      </c>
      <c r="R4703" s="198" t="str">
        <f>IF(D4703=0,"Blank",IF(D4703="PHEV",F4703/G4703,F4703*(1-'3 Model Input'!E$54)/G4703))</f>
        <v>Blank</v>
      </c>
      <c r="S4703" s="198" t="str">
        <f>IF(D4703=0,"Blank",IF(D4703="PHEV",MIN(M4703,E4703),MIN(M4703,(E4703*(1-'3 Model Input'!E$54)))))</f>
        <v>Blank</v>
      </c>
      <c r="T4703" s="217" t="str">
        <f t="shared" si="752"/>
        <v>Blank</v>
      </c>
      <c r="U4703" s="89"/>
      <c r="V4703" s="216" t="str">
        <f>IF(D4703=0,"Blank",P4703*'3 Model Input'!E$50)</f>
        <v>Blank</v>
      </c>
      <c r="W4703" s="197" t="str">
        <f t="shared" si="753"/>
        <v>Blank</v>
      </c>
      <c r="X4703" s="197" t="str">
        <f t="shared" si="754"/>
        <v>Blank</v>
      </c>
      <c r="Y4703" s="197" t="str">
        <f t="shared" si="755"/>
        <v>Blank</v>
      </c>
      <c r="Z4703" s="197" t="str">
        <f t="shared" si="756"/>
        <v>Blank</v>
      </c>
      <c r="AA4703" s="223" t="str" cm="1">
        <f t="array" ref="AA4703">_xlfn.IFS(ISTEXT('3 Model Input'!F$70),"Missing",ISTEXT('3 Model Input'!I$70),"Missing",ISNUMBER('3 Model Input'!K$70),'3 Model Input'!K$70*P4703)</f>
        <v>Missing</v>
      </c>
      <c r="AB4703" s="89"/>
      <c r="AC4703" s="227" t="str" cm="1">
        <f t="array" ref="AC4703">IF(D4703=0,"Blank",_xlfn.IFS('3 Model Input'!E$61=1,(V4703*G4703)/T4703,'3 Model Input'!E$61=2,(W4703*G4703)/T4703,'3 Model Input'!E$61=3,(X4703*G4703)/T4703,'3 Model Input'!E$61=4,(Y4703*G4703)/T4703,'3 Model Input'!E$61=5,(Z4703*G4703)/T4703, ISTEXT('3 Model Input'!E$61),"Missing",'3 Model Input'!E$61=6,(AA4703*G4703)/T4703))</f>
        <v>Blank</v>
      </c>
      <c r="AD4703" s="202" t="str">
        <f t="shared" si="757"/>
        <v>Blank</v>
      </c>
      <c r="AE4703" s="202" t="str">
        <f t="shared" si="758"/>
        <v>Blank</v>
      </c>
      <c r="AF4703" s="217" t="str">
        <f t="shared" si="759"/>
        <v>Blank</v>
      </c>
      <c r="AG4703" s="9" t="str" cm="1">
        <f t="array" ref="AG4703">_xlfn.IFS(ISNUMBER(AC4703), "", ISNUMBER(SEARCH("Blank", AC4703)), "", ISERROR(AC4703), "Bad input on tab 3")</f>
        <v/>
      </c>
    </row>
    <row r="4704" spans="2:33" ht="15" customHeight="1" x14ac:dyDescent="0.75">
      <c r="B4704" s="205" t="str">
        <f>'5 Driver Data'!B4704</f>
        <v>4696</v>
      </c>
      <c r="C4704" s="193">
        <f>'5 Driver Data'!C4704</f>
        <v>0</v>
      </c>
      <c r="D4704" s="192">
        <f>'5 Driver Data'!D4704</f>
        <v>0</v>
      </c>
      <c r="E4704" s="191">
        <f>'5 Driver Data'!E4704</f>
        <v>0</v>
      </c>
      <c r="F4704" s="191">
        <f>'5 Driver Data'!F4704</f>
        <v>0</v>
      </c>
      <c r="G4704" s="191">
        <f>'5 Driver Data'!G4704</f>
        <v>0</v>
      </c>
      <c r="H4704" s="191">
        <f>'5 Driver Data'!H4704</f>
        <v>0</v>
      </c>
      <c r="I4704" s="191">
        <f>'5 Driver Data'!I4704</f>
        <v>0</v>
      </c>
      <c r="J4704" s="191">
        <f>'5 Driver Data'!J4704</f>
        <v>0</v>
      </c>
      <c r="K4704" s="206">
        <f>'5 Driver Data'!K4704</f>
        <v>0</v>
      </c>
      <c r="L4704" s="1"/>
      <c r="M4704" s="216" t="str">
        <f>IF(D4704=0,"Blank",'3 Model Input'!E$44*'3 Model Input'!E$45)</f>
        <v>Blank</v>
      </c>
      <c r="N4704" s="197" t="str">
        <f t="shared" si="750"/>
        <v>Blank</v>
      </c>
      <c r="O4704" s="197" t="str">
        <f>IF(D4704=0,"Blank",'3 Model Input'!E$49*(1-'3 Model Input'!E$51))</f>
        <v>Blank</v>
      </c>
      <c r="P4704" s="197" t="str">
        <f t="shared" si="751"/>
        <v>Blank</v>
      </c>
      <c r="Q4704" s="197" t="str">
        <f>IF(D4704=0,"Blank",IF(D4704="BEV",E4704*(1-'3 Model Input'!E$54), E4704))</f>
        <v>Blank</v>
      </c>
      <c r="R4704" s="198" t="str">
        <f>IF(D4704=0,"Blank",IF(D4704="PHEV",F4704/G4704,F4704*(1-'3 Model Input'!E$54)/G4704))</f>
        <v>Blank</v>
      </c>
      <c r="S4704" s="198" t="str">
        <f>IF(D4704=0,"Blank",IF(D4704="PHEV",MIN(M4704,E4704),MIN(M4704,(E4704*(1-'3 Model Input'!E$54)))))</f>
        <v>Blank</v>
      </c>
      <c r="T4704" s="217" t="str">
        <f t="shared" si="752"/>
        <v>Blank</v>
      </c>
      <c r="U4704" s="89"/>
      <c r="V4704" s="216" t="str">
        <f>IF(D4704=0,"Blank",P4704*'3 Model Input'!E$50)</f>
        <v>Blank</v>
      </c>
      <c r="W4704" s="197" t="str">
        <f t="shared" si="753"/>
        <v>Blank</v>
      </c>
      <c r="X4704" s="197" t="str">
        <f t="shared" si="754"/>
        <v>Blank</v>
      </c>
      <c r="Y4704" s="197" t="str">
        <f t="shared" si="755"/>
        <v>Blank</v>
      </c>
      <c r="Z4704" s="197" t="str">
        <f t="shared" si="756"/>
        <v>Blank</v>
      </c>
      <c r="AA4704" s="223" t="str" cm="1">
        <f t="array" ref="AA4704">_xlfn.IFS(ISTEXT('3 Model Input'!F$70),"Missing",ISTEXT('3 Model Input'!I$70),"Missing",ISNUMBER('3 Model Input'!K$70),'3 Model Input'!K$70*P4704)</f>
        <v>Missing</v>
      </c>
      <c r="AB4704" s="89"/>
      <c r="AC4704" s="227" t="str" cm="1">
        <f t="array" ref="AC4704">IF(D4704=0,"Blank",_xlfn.IFS('3 Model Input'!E$61=1,(V4704*G4704)/T4704,'3 Model Input'!E$61=2,(W4704*G4704)/T4704,'3 Model Input'!E$61=3,(X4704*G4704)/T4704,'3 Model Input'!E$61=4,(Y4704*G4704)/T4704,'3 Model Input'!E$61=5,(Z4704*G4704)/T4704, ISTEXT('3 Model Input'!E$61),"Missing",'3 Model Input'!E$61=6,(AA4704*G4704)/T4704))</f>
        <v>Blank</v>
      </c>
      <c r="AD4704" s="202" t="str">
        <f t="shared" si="757"/>
        <v>Blank</v>
      </c>
      <c r="AE4704" s="202" t="str">
        <f t="shared" si="758"/>
        <v>Blank</v>
      </c>
      <c r="AF4704" s="217" t="str">
        <f t="shared" si="759"/>
        <v>Blank</v>
      </c>
      <c r="AG4704" s="9" t="str" cm="1">
        <f t="array" ref="AG4704">_xlfn.IFS(ISNUMBER(AC4704), "", ISNUMBER(SEARCH("Blank", AC4704)), "", ISERROR(AC4704), "Bad input on tab 3")</f>
        <v/>
      </c>
    </row>
    <row r="4705" spans="2:33" ht="15" customHeight="1" x14ac:dyDescent="0.75">
      <c r="B4705" s="205" t="str">
        <f>'5 Driver Data'!B4705</f>
        <v>4697</v>
      </c>
      <c r="C4705" s="193">
        <f>'5 Driver Data'!C4705</f>
        <v>0</v>
      </c>
      <c r="D4705" s="192">
        <f>'5 Driver Data'!D4705</f>
        <v>0</v>
      </c>
      <c r="E4705" s="191">
        <f>'5 Driver Data'!E4705</f>
        <v>0</v>
      </c>
      <c r="F4705" s="191">
        <f>'5 Driver Data'!F4705</f>
        <v>0</v>
      </c>
      <c r="G4705" s="191">
        <f>'5 Driver Data'!G4705</f>
        <v>0</v>
      </c>
      <c r="H4705" s="191">
        <f>'5 Driver Data'!H4705</f>
        <v>0</v>
      </c>
      <c r="I4705" s="191">
        <f>'5 Driver Data'!I4705</f>
        <v>0</v>
      </c>
      <c r="J4705" s="191">
        <f>'5 Driver Data'!J4705</f>
        <v>0</v>
      </c>
      <c r="K4705" s="206">
        <f>'5 Driver Data'!K4705</f>
        <v>0</v>
      </c>
      <c r="L4705" s="1"/>
      <c r="M4705" s="216" t="str">
        <f>IF(D4705=0,"Blank",'3 Model Input'!E$44*'3 Model Input'!E$45)</f>
        <v>Blank</v>
      </c>
      <c r="N4705" s="197" t="str">
        <f t="shared" si="750"/>
        <v>Blank</v>
      </c>
      <c r="O4705" s="197" t="str">
        <f>IF(D4705=0,"Blank",'3 Model Input'!E$49*(1-'3 Model Input'!E$51))</f>
        <v>Blank</v>
      </c>
      <c r="P4705" s="197" t="str">
        <f t="shared" si="751"/>
        <v>Blank</v>
      </c>
      <c r="Q4705" s="197" t="str">
        <f>IF(D4705=0,"Blank",IF(D4705="BEV",E4705*(1-'3 Model Input'!E$54), E4705))</f>
        <v>Blank</v>
      </c>
      <c r="R4705" s="198" t="str">
        <f>IF(D4705=0,"Blank",IF(D4705="PHEV",F4705/G4705,F4705*(1-'3 Model Input'!E$54)/G4705))</f>
        <v>Blank</v>
      </c>
      <c r="S4705" s="198" t="str">
        <f>IF(D4705=0,"Blank",IF(D4705="PHEV",MIN(M4705,E4705),MIN(M4705,(E4705*(1-'3 Model Input'!E$54)))))</f>
        <v>Blank</v>
      </c>
      <c r="T4705" s="217" t="str">
        <f t="shared" si="752"/>
        <v>Blank</v>
      </c>
      <c r="U4705" s="89"/>
      <c r="V4705" s="216" t="str">
        <f>IF(D4705=0,"Blank",P4705*'3 Model Input'!E$50)</f>
        <v>Blank</v>
      </c>
      <c r="W4705" s="197" t="str">
        <f t="shared" si="753"/>
        <v>Blank</v>
      </c>
      <c r="X4705" s="197" t="str">
        <f t="shared" si="754"/>
        <v>Blank</v>
      </c>
      <c r="Y4705" s="197" t="str">
        <f t="shared" si="755"/>
        <v>Blank</v>
      </c>
      <c r="Z4705" s="197" t="str">
        <f t="shared" si="756"/>
        <v>Blank</v>
      </c>
      <c r="AA4705" s="223" t="str" cm="1">
        <f t="array" ref="AA4705">_xlfn.IFS(ISTEXT('3 Model Input'!F$70),"Missing",ISTEXT('3 Model Input'!I$70),"Missing",ISNUMBER('3 Model Input'!K$70),'3 Model Input'!K$70*P4705)</f>
        <v>Missing</v>
      </c>
      <c r="AB4705" s="89"/>
      <c r="AC4705" s="227" t="str" cm="1">
        <f t="array" ref="AC4705">IF(D4705=0,"Blank",_xlfn.IFS('3 Model Input'!E$61=1,(V4705*G4705)/T4705,'3 Model Input'!E$61=2,(W4705*G4705)/T4705,'3 Model Input'!E$61=3,(X4705*G4705)/T4705,'3 Model Input'!E$61=4,(Y4705*G4705)/T4705,'3 Model Input'!E$61=5,(Z4705*G4705)/T4705, ISTEXT('3 Model Input'!E$61),"Missing",'3 Model Input'!E$61=6,(AA4705*G4705)/T4705))</f>
        <v>Blank</v>
      </c>
      <c r="AD4705" s="202" t="str">
        <f t="shared" si="757"/>
        <v>Blank</v>
      </c>
      <c r="AE4705" s="202" t="str">
        <f t="shared" si="758"/>
        <v>Blank</v>
      </c>
      <c r="AF4705" s="217" t="str">
        <f t="shared" si="759"/>
        <v>Blank</v>
      </c>
      <c r="AG4705" s="9" t="str" cm="1">
        <f t="array" ref="AG4705">_xlfn.IFS(ISNUMBER(AC4705), "", ISNUMBER(SEARCH("Blank", AC4705)), "", ISERROR(AC4705), "Bad input on tab 3")</f>
        <v/>
      </c>
    </row>
    <row r="4706" spans="2:33" ht="15" customHeight="1" x14ac:dyDescent="0.75">
      <c r="B4706" s="205" t="str">
        <f>'5 Driver Data'!B4706</f>
        <v>4698</v>
      </c>
      <c r="C4706" s="193">
        <f>'5 Driver Data'!C4706</f>
        <v>0</v>
      </c>
      <c r="D4706" s="192">
        <f>'5 Driver Data'!D4706</f>
        <v>0</v>
      </c>
      <c r="E4706" s="191">
        <f>'5 Driver Data'!E4706</f>
        <v>0</v>
      </c>
      <c r="F4706" s="191">
        <f>'5 Driver Data'!F4706</f>
        <v>0</v>
      </c>
      <c r="G4706" s="191">
        <f>'5 Driver Data'!G4706</f>
        <v>0</v>
      </c>
      <c r="H4706" s="191">
        <f>'5 Driver Data'!H4706</f>
        <v>0</v>
      </c>
      <c r="I4706" s="191">
        <f>'5 Driver Data'!I4706</f>
        <v>0</v>
      </c>
      <c r="J4706" s="191">
        <f>'5 Driver Data'!J4706</f>
        <v>0</v>
      </c>
      <c r="K4706" s="206">
        <f>'5 Driver Data'!K4706</f>
        <v>0</v>
      </c>
      <c r="L4706" s="1"/>
      <c r="M4706" s="216" t="str">
        <f>IF(D4706=0,"Blank",'3 Model Input'!E$44*'3 Model Input'!E$45)</f>
        <v>Blank</v>
      </c>
      <c r="N4706" s="197" t="str">
        <f t="shared" si="750"/>
        <v>Blank</v>
      </c>
      <c r="O4706" s="197" t="str">
        <f>IF(D4706=0,"Blank",'3 Model Input'!E$49*(1-'3 Model Input'!E$51))</f>
        <v>Blank</v>
      </c>
      <c r="P4706" s="197" t="str">
        <f t="shared" si="751"/>
        <v>Blank</v>
      </c>
      <c r="Q4706" s="197" t="str">
        <f>IF(D4706=0,"Blank",IF(D4706="BEV",E4706*(1-'3 Model Input'!E$54), E4706))</f>
        <v>Blank</v>
      </c>
      <c r="R4706" s="198" t="str">
        <f>IF(D4706=0,"Blank",IF(D4706="PHEV",F4706/G4706,F4706*(1-'3 Model Input'!E$54)/G4706))</f>
        <v>Blank</v>
      </c>
      <c r="S4706" s="198" t="str">
        <f>IF(D4706=0,"Blank",IF(D4706="PHEV",MIN(M4706,E4706),MIN(M4706,(E4706*(1-'3 Model Input'!E$54)))))</f>
        <v>Blank</v>
      </c>
      <c r="T4706" s="217" t="str">
        <f t="shared" si="752"/>
        <v>Blank</v>
      </c>
      <c r="U4706" s="89"/>
      <c r="V4706" s="216" t="str">
        <f>IF(D4706=0,"Blank",P4706*'3 Model Input'!E$50)</f>
        <v>Blank</v>
      </c>
      <c r="W4706" s="197" t="str">
        <f t="shared" si="753"/>
        <v>Blank</v>
      </c>
      <c r="X4706" s="197" t="str">
        <f t="shared" si="754"/>
        <v>Blank</v>
      </c>
      <c r="Y4706" s="197" t="str">
        <f t="shared" si="755"/>
        <v>Blank</v>
      </c>
      <c r="Z4706" s="197" t="str">
        <f t="shared" si="756"/>
        <v>Blank</v>
      </c>
      <c r="AA4706" s="223" t="str" cm="1">
        <f t="array" ref="AA4706">_xlfn.IFS(ISTEXT('3 Model Input'!F$70),"Missing",ISTEXT('3 Model Input'!I$70),"Missing",ISNUMBER('3 Model Input'!K$70),'3 Model Input'!K$70*P4706)</f>
        <v>Missing</v>
      </c>
      <c r="AB4706" s="89"/>
      <c r="AC4706" s="227" t="str" cm="1">
        <f t="array" ref="AC4706">IF(D4706=0,"Blank",_xlfn.IFS('3 Model Input'!E$61=1,(V4706*G4706)/T4706,'3 Model Input'!E$61=2,(W4706*G4706)/T4706,'3 Model Input'!E$61=3,(X4706*G4706)/T4706,'3 Model Input'!E$61=4,(Y4706*G4706)/T4706,'3 Model Input'!E$61=5,(Z4706*G4706)/T4706, ISTEXT('3 Model Input'!E$61),"Missing",'3 Model Input'!E$61=6,(AA4706*G4706)/T4706))</f>
        <v>Blank</v>
      </c>
      <c r="AD4706" s="202" t="str">
        <f t="shared" si="757"/>
        <v>Blank</v>
      </c>
      <c r="AE4706" s="202" t="str">
        <f t="shared" si="758"/>
        <v>Blank</v>
      </c>
      <c r="AF4706" s="217" t="str">
        <f t="shared" si="759"/>
        <v>Blank</v>
      </c>
      <c r="AG4706" s="9" t="str" cm="1">
        <f t="array" ref="AG4706">_xlfn.IFS(ISNUMBER(AC4706), "", ISNUMBER(SEARCH("Blank", AC4706)), "", ISERROR(AC4706), "Bad input on tab 3")</f>
        <v/>
      </c>
    </row>
    <row r="4707" spans="2:33" ht="15" customHeight="1" x14ac:dyDescent="0.75">
      <c r="B4707" s="205" t="str">
        <f>'5 Driver Data'!B4707</f>
        <v>4699</v>
      </c>
      <c r="C4707" s="193">
        <f>'5 Driver Data'!C4707</f>
        <v>0</v>
      </c>
      <c r="D4707" s="192">
        <f>'5 Driver Data'!D4707</f>
        <v>0</v>
      </c>
      <c r="E4707" s="191">
        <f>'5 Driver Data'!E4707</f>
        <v>0</v>
      </c>
      <c r="F4707" s="191">
        <f>'5 Driver Data'!F4707</f>
        <v>0</v>
      </c>
      <c r="G4707" s="191">
        <f>'5 Driver Data'!G4707</f>
        <v>0</v>
      </c>
      <c r="H4707" s="191">
        <f>'5 Driver Data'!H4707</f>
        <v>0</v>
      </c>
      <c r="I4707" s="191">
        <f>'5 Driver Data'!I4707</f>
        <v>0</v>
      </c>
      <c r="J4707" s="191">
        <f>'5 Driver Data'!J4707</f>
        <v>0</v>
      </c>
      <c r="K4707" s="206">
        <f>'5 Driver Data'!K4707</f>
        <v>0</v>
      </c>
      <c r="L4707" s="1"/>
      <c r="M4707" s="216" t="str">
        <f>IF(D4707=0,"Blank",'3 Model Input'!E$44*'3 Model Input'!E$45)</f>
        <v>Blank</v>
      </c>
      <c r="N4707" s="197" t="str">
        <f t="shared" si="750"/>
        <v>Blank</v>
      </c>
      <c r="O4707" s="197" t="str">
        <f>IF(D4707=0,"Blank",'3 Model Input'!E$49*(1-'3 Model Input'!E$51))</f>
        <v>Blank</v>
      </c>
      <c r="P4707" s="197" t="str">
        <f t="shared" si="751"/>
        <v>Blank</v>
      </c>
      <c r="Q4707" s="197" t="str">
        <f>IF(D4707=0,"Blank",IF(D4707="BEV",E4707*(1-'3 Model Input'!E$54), E4707))</f>
        <v>Blank</v>
      </c>
      <c r="R4707" s="198" t="str">
        <f>IF(D4707=0,"Blank",IF(D4707="PHEV",F4707/G4707,F4707*(1-'3 Model Input'!E$54)/G4707))</f>
        <v>Blank</v>
      </c>
      <c r="S4707" s="198" t="str">
        <f>IF(D4707=0,"Blank",IF(D4707="PHEV",MIN(M4707,E4707),MIN(M4707,(E4707*(1-'3 Model Input'!E$54)))))</f>
        <v>Blank</v>
      </c>
      <c r="T4707" s="217" t="str">
        <f t="shared" si="752"/>
        <v>Blank</v>
      </c>
      <c r="U4707" s="89"/>
      <c r="V4707" s="216" t="str">
        <f>IF(D4707=0,"Blank",P4707*'3 Model Input'!E$50)</f>
        <v>Blank</v>
      </c>
      <c r="W4707" s="197" t="str">
        <f t="shared" si="753"/>
        <v>Blank</v>
      </c>
      <c r="X4707" s="197" t="str">
        <f t="shared" si="754"/>
        <v>Blank</v>
      </c>
      <c r="Y4707" s="197" t="str">
        <f t="shared" si="755"/>
        <v>Blank</v>
      </c>
      <c r="Z4707" s="197" t="str">
        <f t="shared" si="756"/>
        <v>Blank</v>
      </c>
      <c r="AA4707" s="223" t="str" cm="1">
        <f t="array" ref="AA4707">_xlfn.IFS(ISTEXT('3 Model Input'!F$70),"Missing",ISTEXT('3 Model Input'!I$70),"Missing",ISNUMBER('3 Model Input'!K$70),'3 Model Input'!K$70*P4707)</f>
        <v>Missing</v>
      </c>
      <c r="AB4707" s="89"/>
      <c r="AC4707" s="227" t="str" cm="1">
        <f t="array" ref="AC4707">IF(D4707=0,"Blank",_xlfn.IFS('3 Model Input'!E$61=1,(V4707*G4707)/T4707,'3 Model Input'!E$61=2,(W4707*G4707)/T4707,'3 Model Input'!E$61=3,(X4707*G4707)/T4707,'3 Model Input'!E$61=4,(Y4707*G4707)/T4707,'3 Model Input'!E$61=5,(Z4707*G4707)/T4707, ISTEXT('3 Model Input'!E$61),"Missing",'3 Model Input'!E$61=6,(AA4707*G4707)/T4707))</f>
        <v>Blank</v>
      </c>
      <c r="AD4707" s="202" t="str">
        <f t="shared" si="757"/>
        <v>Blank</v>
      </c>
      <c r="AE4707" s="202" t="str">
        <f t="shared" si="758"/>
        <v>Blank</v>
      </c>
      <c r="AF4707" s="217" t="str">
        <f t="shared" si="759"/>
        <v>Blank</v>
      </c>
      <c r="AG4707" s="9" t="str" cm="1">
        <f t="array" ref="AG4707">_xlfn.IFS(ISNUMBER(AC4707), "", ISNUMBER(SEARCH("Blank", AC4707)), "", ISERROR(AC4707), "Bad input on tab 3")</f>
        <v/>
      </c>
    </row>
    <row r="4708" spans="2:33" ht="15" customHeight="1" x14ac:dyDescent="0.75">
      <c r="B4708" s="205" t="str">
        <f>'5 Driver Data'!B4708</f>
        <v>4700</v>
      </c>
      <c r="C4708" s="193">
        <f>'5 Driver Data'!C4708</f>
        <v>0</v>
      </c>
      <c r="D4708" s="192">
        <f>'5 Driver Data'!D4708</f>
        <v>0</v>
      </c>
      <c r="E4708" s="191">
        <f>'5 Driver Data'!E4708</f>
        <v>0</v>
      </c>
      <c r="F4708" s="191">
        <f>'5 Driver Data'!F4708</f>
        <v>0</v>
      </c>
      <c r="G4708" s="191">
        <f>'5 Driver Data'!G4708</f>
        <v>0</v>
      </c>
      <c r="H4708" s="191">
        <f>'5 Driver Data'!H4708</f>
        <v>0</v>
      </c>
      <c r="I4708" s="191">
        <f>'5 Driver Data'!I4708</f>
        <v>0</v>
      </c>
      <c r="J4708" s="191">
        <f>'5 Driver Data'!J4708</f>
        <v>0</v>
      </c>
      <c r="K4708" s="206">
        <f>'5 Driver Data'!K4708</f>
        <v>0</v>
      </c>
      <c r="L4708" s="1"/>
      <c r="M4708" s="216" t="str">
        <f>IF(D4708=0,"Blank",'3 Model Input'!E$44*'3 Model Input'!E$45)</f>
        <v>Blank</v>
      </c>
      <c r="N4708" s="197" t="str">
        <f t="shared" si="750"/>
        <v>Blank</v>
      </c>
      <c r="O4708" s="197" t="str">
        <f>IF(D4708=0,"Blank",'3 Model Input'!E$49*(1-'3 Model Input'!E$51))</f>
        <v>Blank</v>
      </c>
      <c r="P4708" s="197" t="str">
        <f t="shared" si="751"/>
        <v>Blank</v>
      </c>
      <c r="Q4708" s="197" t="str">
        <f>IF(D4708=0,"Blank",IF(D4708="BEV",E4708*(1-'3 Model Input'!E$54), E4708))</f>
        <v>Blank</v>
      </c>
      <c r="R4708" s="198" t="str">
        <f>IF(D4708=0,"Blank",IF(D4708="PHEV",F4708/G4708,F4708*(1-'3 Model Input'!E$54)/G4708))</f>
        <v>Blank</v>
      </c>
      <c r="S4708" s="198" t="str">
        <f>IF(D4708=0,"Blank",IF(D4708="PHEV",MIN(M4708,E4708),MIN(M4708,(E4708*(1-'3 Model Input'!E$54)))))</f>
        <v>Blank</v>
      </c>
      <c r="T4708" s="217" t="str">
        <f t="shared" si="752"/>
        <v>Blank</v>
      </c>
      <c r="U4708" s="89"/>
      <c r="V4708" s="216" t="str">
        <f>IF(D4708=0,"Blank",P4708*'3 Model Input'!E$50)</f>
        <v>Blank</v>
      </c>
      <c r="W4708" s="197" t="str">
        <f t="shared" si="753"/>
        <v>Blank</v>
      </c>
      <c r="X4708" s="197" t="str">
        <f t="shared" si="754"/>
        <v>Blank</v>
      </c>
      <c r="Y4708" s="197" t="str">
        <f t="shared" si="755"/>
        <v>Blank</v>
      </c>
      <c r="Z4708" s="197" t="str">
        <f t="shared" si="756"/>
        <v>Blank</v>
      </c>
      <c r="AA4708" s="223" t="str" cm="1">
        <f t="array" ref="AA4708">_xlfn.IFS(ISTEXT('3 Model Input'!F$70),"Missing",ISTEXT('3 Model Input'!I$70),"Missing",ISNUMBER('3 Model Input'!K$70),'3 Model Input'!K$70*P4708)</f>
        <v>Missing</v>
      </c>
      <c r="AB4708" s="89"/>
      <c r="AC4708" s="227" t="str" cm="1">
        <f t="array" ref="AC4708">IF(D4708=0,"Blank",_xlfn.IFS('3 Model Input'!E$61=1,(V4708*G4708)/T4708,'3 Model Input'!E$61=2,(W4708*G4708)/T4708,'3 Model Input'!E$61=3,(X4708*G4708)/T4708,'3 Model Input'!E$61=4,(Y4708*G4708)/T4708,'3 Model Input'!E$61=5,(Z4708*G4708)/T4708, ISTEXT('3 Model Input'!E$61),"Missing",'3 Model Input'!E$61=6,(AA4708*G4708)/T4708))</f>
        <v>Blank</v>
      </c>
      <c r="AD4708" s="202" t="str">
        <f t="shared" si="757"/>
        <v>Blank</v>
      </c>
      <c r="AE4708" s="202" t="str">
        <f t="shared" si="758"/>
        <v>Blank</v>
      </c>
      <c r="AF4708" s="217" t="str">
        <f t="shared" si="759"/>
        <v>Blank</v>
      </c>
      <c r="AG4708" s="9" t="str" cm="1">
        <f t="array" ref="AG4708">_xlfn.IFS(ISNUMBER(AC4708), "", ISNUMBER(SEARCH("Blank", AC4708)), "", ISERROR(AC4708), "Bad input on tab 3")</f>
        <v/>
      </c>
    </row>
    <row r="4709" spans="2:33" ht="15" customHeight="1" x14ac:dyDescent="0.75">
      <c r="B4709" s="205" t="str">
        <f>'5 Driver Data'!B4709</f>
        <v>4701</v>
      </c>
      <c r="C4709" s="193">
        <f>'5 Driver Data'!C4709</f>
        <v>0</v>
      </c>
      <c r="D4709" s="192">
        <f>'5 Driver Data'!D4709</f>
        <v>0</v>
      </c>
      <c r="E4709" s="191">
        <f>'5 Driver Data'!E4709</f>
        <v>0</v>
      </c>
      <c r="F4709" s="191">
        <f>'5 Driver Data'!F4709</f>
        <v>0</v>
      </c>
      <c r="G4709" s="191">
        <f>'5 Driver Data'!G4709</f>
        <v>0</v>
      </c>
      <c r="H4709" s="191">
        <f>'5 Driver Data'!H4709</f>
        <v>0</v>
      </c>
      <c r="I4709" s="191">
        <f>'5 Driver Data'!I4709</f>
        <v>0</v>
      </c>
      <c r="J4709" s="191">
        <f>'5 Driver Data'!J4709</f>
        <v>0</v>
      </c>
      <c r="K4709" s="206">
        <f>'5 Driver Data'!K4709</f>
        <v>0</v>
      </c>
      <c r="L4709" s="1"/>
      <c r="M4709" s="216" t="str">
        <f>IF(D4709=0,"Blank",'3 Model Input'!E$44*'3 Model Input'!E$45)</f>
        <v>Blank</v>
      </c>
      <c r="N4709" s="197" t="str">
        <f t="shared" si="750"/>
        <v>Blank</v>
      </c>
      <c r="O4709" s="197" t="str">
        <f>IF(D4709=0,"Blank",'3 Model Input'!E$49*(1-'3 Model Input'!E$51))</f>
        <v>Blank</v>
      </c>
      <c r="P4709" s="197" t="str">
        <f t="shared" si="751"/>
        <v>Blank</v>
      </c>
      <c r="Q4709" s="197" t="str">
        <f>IF(D4709=0,"Blank",IF(D4709="BEV",E4709*(1-'3 Model Input'!E$54), E4709))</f>
        <v>Blank</v>
      </c>
      <c r="R4709" s="198" t="str">
        <f>IF(D4709=0,"Blank",IF(D4709="PHEV",F4709/G4709,F4709*(1-'3 Model Input'!E$54)/G4709))</f>
        <v>Blank</v>
      </c>
      <c r="S4709" s="198" t="str">
        <f>IF(D4709=0,"Blank",IF(D4709="PHEV",MIN(M4709,E4709),MIN(M4709,(E4709*(1-'3 Model Input'!E$54)))))</f>
        <v>Blank</v>
      </c>
      <c r="T4709" s="217" t="str">
        <f t="shared" si="752"/>
        <v>Blank</v>
      </c>
      <c r="U4709" s="89"/>
      <c r="V4709" s="216" t="str">
        <f>IF(D4709=0,"Blank",P4709*'3 Model Input'!E$50)</f>
        <v>Blank</v>
      </c>
      <c r="W4709" s="197" t="str">
        <f t="shared" si="753"/>
        <v>Blank</v>
      </c>
      <c r="X4709" s="197" t="str">
        <f t="shared" si="754"/>
        <v>Blank</v>
      </c>
      <c r="Y4709" s="197" t="str">
        <f t="shared" si="755"/>
        <v>Blank</v>
      </c>
      <c r="Z4709" s="197" t="str">
        <f t="shared" si="756"/>
        <v>Blank</v>
      </c>
      <c r="AA4709" s="223" t="str" cm="1">
        <f t="array" ref="AA4709">_xlfn.IFS(ISTEXT('3 Model Input'!F$70),"Missing",ISTEXT('3 Model Input'!I$70),"Missing",ISNUMBER('3 Model Input'!K$70),'3 Model Input'!K$70*P4709)</f>
        <v>Missing</v>
      </c>
      <c r="AB4709" s="89"/>
      <c r="AC4709" s="227" t="str" cm="1">
        <f t="array" ref="AC4709">IF(D4709=0,"Blank",_xlfn.IFS('3 Model Input'!E$61=1,(V4709*G4709)/T4709,'3 Model Input'!E$61=2,(W4709*G4709)/T4709,'3 Model Input'!E$61=3,(X4709*G4709)/T4709,'3 Model Input'!E$61=4,(Y4709*G4709)/T4709,'3 Model Input'!E$61=5,(Z4709*G4709)/T4709, ISTEXT('3 Model Input'!E$61),"Missing",'3 Model Input'!E$61=6,(AA4709*G4709)/T4709))</f>
        <v>Blank</v>
      </c>
      <c r="AD4709" s="202" t="str">
        <f t="shared" si="757"/>
        <v>Blank</v>
      </c>
      <c r="AE4709" s="202" t="str">
        <f t="shared" si="758"/>
        <v>Blank</v>
      </c>
      <c r="AF4709" s="217" t="str">
        <f t="shared" si="759"/>
        <v>Blank</v>
      </c>
      <c r="AG4709" s="9" t="str" cm="1">
        <f t="array" ref="AG4709">_xlfn.IFS(ISNUMBER(AC4709), "", ISNUMBER(SEARCH("Blank", AC4709)), "", ISERROR(AC4709), "Bad input on tab 3")</f>
        <v/>
      </c>
    </row>
    <row r="4710" spans="2:33" ht="15" customHeight="1" x14ac:dyDescent="0.75">
      <c r="B4710" s="205" t="str">
        <f>'5 Driver Data'!B4710</f>
        <v>4702</v>
      </c>
      <c r="C4710" s="193">
        <f>'5 Driver Data'!C4710</f>
        <v>0</v>
      </c>
      <c r="D4710" s="192">
        <f>'5 Driver Data'!D4710</f>
        <v>0</v>
      </c>
      <c r="E4710" s="191">
        <f>'5 Driver Data'!E4710</f>
        <v>0</v>
      </c>
      <c r="F4710" s="191">
        <f>'5 Driver Data'!F4710</f>
        <v>0</v>
      </c>
      <c r="G4710" s="191">
        <f>'5 Driver Data'!G4710</f>
        <v>0</v>
      </c>
      <c r="H4710" s="191">
        <f>'5 Driver Data'!H4710</f>
        <v>0</v>
      </c>
      <c r="I4710" s="191">
        <f>'5 Driver Data'!I4710</f>
        <v>0</v>
      </c>
      <c r="J4710" s="191">
        <f>'5 Driver Data'!J4710</f>
        <v>0</v>
      </c>
      <c r="K4710" s="206">
        <f>'5 Driver Data'!K4710</f>
        <v>0</v>
      </c>
      <c r="L4710" s="1"/>
      <c r="M4710" s="216" t="str">
        <f>IF(D4710=0,"Blank",'3 Model Input'!E$44*'3 Model Input'!E$45)</f>
        <v>Blank</v>
      </c>
      <c r="N4710" s="197" t="str">
        <f t="shared" si="750"/>
        <v>Blank</v>
      </c>
      <c r="O4710" s="197" t="str">
        <f>IF(D4710=0,"Blank",'3 Model Input'!E$49*(1-'3 Model Input'!E$51))</f>
        <v>Blank</v>
      </c>
      <c r="P4710" s="197" t="str">
        <f t="shared" si="751"/>
        <v>Blank</v>
      </c>
      <c r="Q4710" s="197" t="str">
        <f>IF(D4710=0,"Blank",IF(D4710="BEV",E4710*(1-'3 Model Input'!E$54), E4710))</f>
        <v>Blank</v>
      </c>
      <c r="R4710" s="198" t="str">
        <f>IF(D4710=0,"Blank",IF(D4710="PHEV",F4710/G4710,F4710*(1-'3 Model Input'!E$54)/G4710))</f>
        <v>Blank</v>
      </c>
      <c r="S4710" s="198" t="str">
        <f>IF(D4710=0,"Blank",IF(D4710="PHEV",MIN(M4710,E4710),MIN(M4710,(E4710*(1-'3 Model Input'!E$54)))))</f>
        <v>Blank</v>
      </c>
      <c r="T4710" s="217" t="str">
        <f t="shared" si="752"/>
        <v>Blank</v>
      </c>
      <c r="U4710" s="89"/>
      <c r="V4710" s="216" t="str">
        <f>IF(D4710=0,"Blank",P4710*'3 Model Input'!E$50)</f>
        <v>Blank</v>
      </c>
      <c r="W4710" s="197" t="str">
        <f t="shared" si="753"/>
        <v>Blank</v>
      </c>
      <c r="X4710" s="197" t="str">
        <f t="shared" si="754"/>
        <v>Blank</v>
      </c>
      <c r="Y4710" s="197" t="str">
        <f t="shared" si="755"/>
        <v>Blank</v>
      </c>
      <c r="Z4710" s="197" t="str">
        <f t="shared" si="756"/>
        <v>Blank</v>
      </c>
      <c r="AA4710" s="223" t="str" cm="1">
        <f t="array" ref="AA4710">_xlfn.IFS(ISTEXT('3 Model Input'!F$70),"Missing",ISTEXT('3 Model Input'!I$70),"Missing",ISNUMBER('3 Model Input'!K$70),'3 Model Input'!K$70*P4710)</f>
        <v>Missing</v>
      </c>
      <c r="AB4710" s="89"/>
      <c r="AC4710" s="227" t="str" cm="1">
        <f t="array" ref="AC4710">IF(D4710=0,"Blank",_xlfn.IFS('3 Model Input'!E$61=1,(V4710*G4710)/T4710,'3 Model Input'!E$61=2,(W4710*G4710)/T4710,'3 Model Input'!E$61=3,(X4710*G4710)/T4710,'3 Model Input'!E$61=4,(Y4710*G4710)/T4710,'3 Model Input'!E$61=5,(Z4710*G4710)/T4710, ISTEXT('3 Model Input'!E$61),"Missing",'3 Model Input'!E$61=6,(AA4710*G4710)/T4710))</f>
        <v>Blank</v>
      </c>
      <c r="AD4710" s="202" t="str">
        <f t="shared" si="757"/>
        <v>Blank</v>
      </c>
      <c r="AE4710" s="202" t="str">
        <f t="shared" si="758"/>
        <v>Blank</v>
      </c>
      <c r="AF4710" s="217" t="str">
        <f t="shared" si="759"/>
        <v>Blank</v>
      </c>
      <c r="AG4710" s="9" t="str" cm="1">
        <f t="array" ref="AG4710">_xlfn.IFS(ISNUMBER(AC4710), "", ISNUMBER(SEARCH("Blank", AC4710)), "", ISERROR(AC4710), "Bad input on tab 3")</f>
        <v/>
      </c>
    </row>
    <row r="4711" spans="2:33" ht="15" customHeight="1" x14ac:dyDescent="0.75">
      <c r="B4711" s="205" t="str">
        <f>'5 Driver Data'!B4711</f>
        <v>4703</v>
      </c>
      <c r="C4711" s="193">
        <f>'5 Driver Data'!C4711</f>
        <v>0</v>
      </c>
      <c r="D4711" s="192">
        <f>'5 Driver Data'!D4711</f>
        <v>0</v>
      </c>
      <c r="E4711" s="191">
        <f>'5 Driver Data'!E4711</f>
        <v>0</v>
      </c>
      <c r="F4711" s="191">
        <f>'5 Driver Data'!F4711</f>
        <v>0</v>
      </c>
      <c r="G4711" s="191">
        <f>'5 Driver Data'!G4711</f>
        <v>0</v>
      </c>
      <c r="H4711" s="191">
        <f>'5 Driver Data'!H4711</f>
        <v>0</v>
      </c>
      <c r="I4711" s="191">
        <f>'5 Driver Data'!I4711</f>
        <v>0</v>
      </c>
      <c r="J4711" s="191">
        <f>'5 Driver Data'!J4711</f>
        <v>0</v>
      </c>
      <c r="K4711" s="206">
        <f>'5 Driver Data'!K4711</f>
        <v>0</v>
      </c>
      <c r="L4711" s="1"/>
      <c r="M4711" s="216" t="str">
        <f>IF(D4711=0,"Blank",'3 Model Input'!E$44*'3 Model Input'!E$45)</f>
        <v>Blank</v>
      </c>
      <c r="N4711" s="197" t="str">
        <f t="shared" si="750"/>
        <v>Blank</v>
      </c>
      <c r="O4711" s="197" t="str">
        <f>IF(D4711=0,"Blank",'3 Model Input'!E$49*(1-'3 Model Input'!E$51))</f>
        <v>Blank</v>
      </c>
      <c r="P4711" s="197" t="str">
        <f t="shared" si="751"/>
        <v>Blank</v>
      </c>
      <c r="Q4711" s="197" t="str">
        <f>IF(D4711=0,"Blank",IF(D4711="BEV",E4711*(1-'3 Model Input'!E$54), E4711))</f>
        <v>Blank</v>
      </c>
      <c r="R4711" s="198" t="str">
        <f>IF(D4711=0,"Blank",IF(D4711="PHEV",F4711/G4711,F4711*(1-'3 Model Input'!E$54)/G4711))</f>
        <v>Blank</v>
      </c>
      <c r="S4711" s="198" t="str">
        <f>IF(D4711=0,"Blank",IF(D4711="PHEV",MIN(M4711,E4711),MIN(M4711,(E4711*(1-'3 Model Input'!E$54)))))</f>
        <v>Blank</v>
      </c>
      <c r="T4711" s="217" t="str">
        <f t="shared" si="752"/>
        <v>Blank</v>
      </c>
      <c r="U4711" s="89"/>
      <c r="V4711" s="216" t="str">
        <f>IF(D4711=0,"Blank",P4711*'3 Model Input'!E$50)</f>
        <v>Blank</v>
      </c>
      <c r="W4711" s="197" t="str">
        <f t="shared" si="753"/>
        <v>Blank</v>
      </c>
      <c r="X4711" s="197" t="str">
        <f t="shared" si="754"/>
        <v>Blank</v>
      </c>
      <c r="Y4711" s="197" t="str">
        <f t="shared" si="755"/>
        <v>Blank</v>
      </c>
      <c r="Z4711" s="197" t="str">
        <f t="shared" si="756"/>
        <v>Blank</v>
      </c>
      <c r="AA4711" s="223" t="str" cm="1">
        <f t="array" ref="AA4711">_xlfn.IFS(ISTEXT('3 Model Input'!F$70),"Missing",ISTEXT('3 Model Input'!I$70),"Missing",ISNUMBER('3 Model Input'!K$70),'3 Model Input'!K$70*P4711)</f>
        <v>Missing</v>
      </c>
      <c r="AB4711" s="89"/>
      <c r="AC4711" s="227" t="str" cm="1">
        <f t="array" ref="AC4711">IF(D4711=0,"Blank",_xlfn.IFS('3 Model Input'!E$61=1,(V4711*G4711)/T4711,'3 Model Input'!E$61=2,(W4711*G4711)/T4711,'3 Model Input'!E$61=3,(X4711*G4711)/T4711,'3 Model Input'!E$61=4,(Y4711*G4711)/T4711,'3 Model Input'!E$61=5,(Z4711*G4711)/T4711, ISTEXT('3 Model Input'!E$61),"Missing",'3 Model Input'!E$61=6,(AA4711*G4711)/T4711))</f>
        <v>Blank</v>
      </c>
      <c r="AD4711" s="202" t="str">
        <f t="shared" si="757"/>
        <v>Blank</v>
      </c>
      <c r="AE4711" s="202" t="str">
        <f t="shared" si="758"/>
        <v>Blank</v>
      </c>
      <c r="AF4711" s="217" t="str">
        <f t="shared" si="759"/>
        <v>Blank</v>
      </c>
      <c r="AG4711" s="9" t="str" cm="1">
        <f t="array" ref="AG4711">_xlfn.IFS(ISNUMBER(AC4711), "", ISNUMBER(SEARCH("Blank", AC4711)), "", ISERROR(AC4711), "Bad input on tab 3")</f>
        <v/>
      </c>
    </row>
    <row r="4712" spans="2:33" ht="15" customHeight="1" x14ac:dyDescent="0.75">
      <c r="B4712" s="205" t="str">
        <f>'5 Driver Data'!B4712</f>
        <v>4704</v>
      </c>
      <c r="C4712" s="193">
        <f>'5 Driver Data'!C4712</f>
        <v>0</v>
      </c>
      <c r="D4712" s="192">
        <f>'5 Driver Data'!D4712</f>
        <v>0</v>
      </c>
      <c r="E4712" s="191">
        <f>'5 Driver Data'!E4712</f>
        <v>0</v>
      </c>
      <c r="F4712" s="191">
        <f>'5 Driver Data'!F4712</f>
        <v>0</v>
      </c>
      <c r="G4712" s="191">
        <f>'5 Driver Data'!G4712</f>
        <v>0</v>
      </c>
      <c r="H4712" s="191">
        <f>'5 Driver Data'!H4712</f>
        <v>0</v>
      </c>
      <c r="I4712" s="191">
        <f>'5 Driver Data'!I4712</f>
        <v>0</v>
      </c>
      <c r="J4712" s="191">
        <f>'5 Driver Data'!J4712</f>
        <v>0</v>
      </c>
      <c r="K4712" s="206">
        <f>'5 Driver Data'!K4712</f>
        <v>0</v>
      </c>
      <c r="L4712" s="1"/>
      <c r="M4712" s="216" t="str">
        <f>IF(D4712=0,"Blank",'3 Model Input'!E$44*'3 Model Input'!E$45)</f>
        <v>Blank</v>
      </c>
      <c r="N4712" s="197" t="str">
        <f t="shared" si="750"/>
        <v>Blank</v>
      </c>
      <c r="O4712" s="197" t="str">
        <f>IF(D4712=0,"Blank",'3 Model Input'!E$49*(1-'3 Model Input'!E$51))</f>
        <v>Blank</v>
      </c>
      <c r="P4712" s="197" t="str">
        <f t="shared" si="751"/>
        <v>Blank</v>
      </c>
      <c r="Q4712" s="197" t="str">
        <f>IF(D4712=0,"Blank",IF(D4712="BEV",E4712*(1-'3 Model Input'!E$54), E4712))</f>
        <v>Blank</v>
      </c>
      <c r="R4712" s="198" t="str">
        <f>IF(D4712=0,"Blank",IF(D4712="PHEV",F4712/G4712,F4712*(1-'3 Model Input'!E$54)/G4712))</f>
        <v>Blank</v>
      </c>
      <c r="S4712" s="198" t="str">
        <f>IF(D4712=0,"Blank",IF(D4712="PHEV",MIN(M4712,E4712),MIN(M4712,(E4712*(1-'3 Model Input'!E$54)))))</f>
        <v>Blank</v>
      </c>
      <c r="T4712" s="217" t="str">
        <f t="shared" si="752"/>
        <v>Blank</v>
      </c>
      <c r="U4712" s="89"/>
      <c r="V4712" s="216" t="str">
        <f>IF(D4712=0,"Blank",P4712*'3 Model Input'!E$50)</f>
        <v>Blank</v>
      </c>
      <c r="W4712" s="197" t="str">
        <f t="shared" si="753"/>
        <v>Blank</v>
      </c>
      <c r="X4712" s="197" t="str">
        <f t="shared" si="754"/>
        <v>Blank</v>
      </c>
      <c r="Y4712" s="197" t="str">
        <f t="shared" si="755"/>
        <v>Blank</v>
      </c>
      <c r="Z4712" s="197" t="str">
        <f t="shared" si="756"/>
        <v>Blank</v>
      </c>
      <c r="AA4712" s="223" t="str" cm="1">
        <f t="array" ref="AA4712">_xlfn.IFS(ISTEXT('3 Model Input'!F$70),"Missing",ISTEXT('3 Model Input'!I$70),"Missing",ISNUMBER('3 Model Input'!K$70),'3 Model Input'!K$70*P4712)</f>
        <v>Missing</v>
      </c>
      <c r="AB4712" s="89"/>
      <c r="AC4712" s="227" t="str" cm="1">
        <f t="array" ref="AC4712">IF(D4712=0,"Blank",_xlfn.IFS('3 Model Input'!E$61=1,(V4712*G4712)/T4712,'3 Model Input'!E$61=2,(W4712*G4712)/T4712,'3 Model Input'!E$61=3,(X4712*G4712)/T4712,'3 Model Input'!E$61=4,(Y4712*G4712)/T4712,'3 Model Input'!E$61=5,(Z4712*G4712)/T4712, ISTEXT('3 Model Input'!E$61),"Missing",'3 Model Input'!E$61=6,(AA4712*G4712)/T4712))</f>
        <v>Blank</v>
      </c>
      <c r="AD4712" s="202" t="str">
        <f t="shared" si="757"/>
        <v>Blank</v>
      </c>
      <c r="AE4712" s="202" t="str">
        <f t="shared" si="758"/>
        <v>Blank</v>
      </c>
      <c r="AF4712" s="217" t="str">
        <f t="shared" si="759"/>
        <v>Blank</v>
      </c>
      <c r="AG4712" s="9" t="str" cm="1">
        <f t="array" ref="AG4712">_xlfn.IFS(ISNUMBER(AC4712), "", ISNUMBER(SEARCH("Blank", AC4712)), "", ISERROR(AC4712), "Bad input on tab 3")</f>
        <v/>
      </c>
    </row>
    <row r="4713" spans="2:33" ht="15" customHeight="1" x14ac:dyDescent="0.75">
      <c r="B4713" s="205" t="str">
        <f>'5 Driver Data'!B4713</f>
        <v>4705</v>
      </c>
      <c r="C4713" s="193">
        <f>'5 Driver Data'!C4713</f>
        <v>0</v>
      </c>
      <c r="D4713" s="192">
        <f>'5 Driver Data'!D4713</f>
        <v>0</v>
      </c>
      <c r="E4713" s="191">
        <f>'5 Driver Data'!E4713</f>
        <v>0</v>
      </c>
      <c r="F4713" s="191">
        <f>'5 Driver Data'!F4713</f>
        <v>0</v>
      </c>
      <c r="G4713" s="191">
        <f>'5 Driver Data'!G4713</f>
        <v>0</v>
      </c>
      <c r="H4713" s="191">
        <f>'5 Driver Data'!H4713</f>
        <v>0</v>
      </c>
      <c r="I4713" s="191">
        <f>'5 Driver Data'!I4713</f>
        <v>0</v>
      </c>
      <c r="J4713" s="191">
        <f>'5 Driver Data'!J4713</f>
        <v>0</v>
      </c>
      <c r="K4713" s="206">
        <f>'5 Driver Data'!K4713</f>
        <v>0</v>
      </c>
      <c r="L4713" s="1"/>
      <c r="M4713" s="216" t="str">
        <f>IF(D4713=0,"Blank",'3 Model Input'!E$44*'3 Model Input'!E$45)</f>
        <v>Blank</v>
      </c>
      <c r="N4713" s="197" t="str">
        <f t="shared" si="750"/>
        <v>Blank</v>
      </c>
      <c r="O4713" s="197" t="str">
        <f>IF(D4713=0,"Blank",'3 Model Input'!E$49*(1-'3 Model Input'!E$51))</f>
        <v>Blank</v>
      </c>
      <c r="P4713" s="197" t="str">
        <f t="shared" si="751"/>
        <v>Blank</v>
      </c>
      <c r="Q4713" s="197" t="str">
        <f>IF(D4713=0,"Blank",IF(D4713="BEV",E4713*(1-'3 Model Input'!E$54), E4713))</f>
        <v>Blank</v>
      </c>
      <c r="R4713" s="198" t="str">
        <f>IF(D4713=0,"Blank",IF(D4713="PHEV",F4713/G4713,F4713*(1-'3 Model Input'!E$54)/G4713))</f>
        <v>Blank</v>
      </c>
      <c r="S4713" s="198" t="str">
        <f>IF(D4713=0,"Blank",IF(D4713="PHEV",MIN(M4713,E4713),MIN(M4713,(E4713*(1-'3 Model Input'!E$54)))))</f>
        <v>Blank</v>
      </c>
      <c r="T4713" s="217" t="str">
        <f t="shared" si="752"/>
        <v>Blank</v>
      </c>
      <c r="U4713" s="89"/>
      <c r="V4713" s="216" t="str">
        <f>IF(D4713=0,"Blank",P4713*'3 Model Input'!E$50)</f>
        <v>Blank</v>
      </c>
      <c r="W4713" s="197" t="str">
        <f t="shared" si="753"/>
        <v>Blank</v>
      </c>
      <c r="X4713" s="197" t="str">
        <f t="shared" si="754"/>
        <v>Blank</v>
      </c>
      <c r="Y4713" s="197" t="str">
        <f t="shared" si="755"/>
        <v>Blank</v>
      </c>
      <c r="Z4713" s="197" t="str">
        <f t="shared" si="756"/>
        <v>Blank</v>
      </c>
      <c r="AA4713" s="223" t="str" cm="1">
        <f t="array" ref="AA4713">_xlfn.IFS(ISTEXT('3 Model Input'!F$70),"Missing",ISTEXT('3 Model Input'!I$70),"Missing",ISNUMBER('3 Model Input'!K$70),'3 Model Input'!K$70*P4713)</f>
        <v>Missing</v>
      </c>
      <c r="AB4713" s="89"/>
      <c r="AC4713" s="227" t="str" cm="1">
        <f t="array" ref="AC4713">IF(D4713=0,"Blank",_xlfn.IFS('3 Model Input'!E$61=1,(V4713*G4713)/T4713,'3 Model Input'!E$61=2,(W4713*G4713)/T4713,'3 Model Input'!E$61=3,(X4713*G4713)/T4713,'3 Model Input'!E$61=4,(Y4713*G4713)/T4713,'3 Model Input'!E$61=5,(Z4713*G4713)/T4713, ISTEXT('3 Model Input'!E$61),"Missing",'3 Model Input'!E$61=6,(AA4713*G4713)/T4713))</f>
        <v>Blank</v>
      </c>
      <c r="AD4713" s="202" t="str">
        <f t="shared" si="757"/>
        <v>Blank</v>
      </c>
      <c r="AE4713" s="202" t="str">
        <f t="shared" si="758"/>
        <v>Blank</v>
      </c>
      <c r="AF4713" s="217" t="str">
        <f t="shared" si="759"/>
        <v>Blank</v>
      </c>
      <c r="AG4713" s="9" t="str" cm="1">
        <f t="array" ref="AG4713">_xlfn.IFS(ISNUMBER(AC4713), "", ISNUMBER(SEARCH("Blank", AC4713)), "", ISERROR(AC4713), "Bad input on tab 3")</f>
        <v/>
      </c>
    </row>
    <row r="4714" spans="2:33" ht="15" customHeight="1" x14ac:dyDescent="0.75">
      <c r="B4714" s="205" t="str">
        <f>'5 Driver Data'!B4714</f>
        <v>4706</v>
      </c>
      <c r="C4714" s="193">
        <f>'5 Driver Data'!C4714</f>
        <v>0</v>
      </c>
      <c r="D4714" s="192">
        <f>'5 Driver Data'!D4714</f>
        <v>0</v>
      </c>
      <c r="E4714" s="191">
        <f>'5 Driver Data'!E4714</f>
        <v>0</v>
      </c>
      <c r="F4714" s="191">
        <f>'5 Driver Data'!F4714</f>
        <v>0</v>
      </c>
      <c r="G4714" s="191">
        <f>'5 Driver Data'!G4714</f>
        <v>0</v>
      </c>
      <c r="H4714" s="191">
        <f>'5 Driver Data'!H4714</f>
        <v>0</v>
      </c>
      <c r="I4714" s="191">
        <f>'5 Driver Data'!I4714</f>
        <v>0</v>
      </c>
      <c r="J4714" s="191">
        <f>'5 Driver Data'!J4714</f>
        <v>0</v>
      </c>
      <c r="K4714" s="206">
        <f>'5 Driver Data'!K4714</f>
        <v>0</v>
      </c>
      <c r="L4714" s="1"/>
      <c r="M4714" s="216" t="str">
        <f>IF(D4714=0,"Blank",'3 Model Input'!E$44*'3 Model Input'!E$45)</f>
        <v>Blank</v>
      </c>
      <c r="N4714" s="197" t="str">
        <f t="shared" si="750"/>
        <v>Blank</v>
      </c>
      <c r="O4714" s="197" t="str">
        <f>IF(D4714=0,"Blank",'3 Model Input'!E$49*(1-'3 Model Input'!E$51))</f>
        <v>Blank</v>
      </c>
      <c r="P4714" s="197" t="str">
        <f t="shared" si="751"/>
        <v>Blank</v>
      </c>
      <c r="Q4714" s="197" t="str">
        <f>IF(D4714=0,"Blank",IF(D4714="BEV",E4714*(1-'3 Model Input'!E$54), E4714))</f>
        <v>Blank</v>
      </c>
      <c r="R4714" s="198" t="str">
        <f>IF(D4714=0,"Blank",IF(D4714="PHEV",F4714/G4714,F4714*(1-'3 Model Input'!E$54)/G4714))</f>
        <v>Blank</v>
      </c>
      <c r="S4714" s="198" t="str">
        <f>IF(D4714=0,"Blank",IF(D4714="PHEV",MIN(M4714,E4714),MIN(M4714,(E4714*(1-'3 Model Input'!E$54)))))</f>
        <v>Blank</v>
      </c>
      <c r="T4714" s="217" t="str">
        <f t="shared" si="752"/>
        <v>Blank</v>
      </c>
      <c r="U4714" s="89"/>
      <c r="V4714" s="216" t="str">
        <f>IF(D4714=0,"Blank",P4714*'3 Model Input'!E$50)</f>
        <v>Blank</v>
      </c>
      <c r="W4714" s="197" t="str">
        <f t="shared" si="753"/>
        <v>Blank</v>
      </c>
      <c r="X4714" s="197" t="str">
        <f t="shared" si="754"/>
        <v>Blank</v>
      </c>
      <c r="Y4714" s="197" t="str">
        <f t="shared" si="755"/>
        <v>Blank</v>
      </c>
      <c r="Z4714" s="197" t="str">
        <f t="shared" si="756"/>
        <v>Blank</v>
      </c>
      <c r="AA4714" s="223" t="str" cm="1">
        <f t="array" ref="AA4714">_xlfn.IFS(ISTEXT('3 Model Input'!F$70),"Missing",ISTEXT('3 Model Input'!I$70),"Missing",ISNUMBER('3 Model Input'!K$70),'3 Model Input'!K$70*P4714)</f>
        <v>Missing</v>
      </c>
      <c r="AB4714" s="89"/>
      <c r="AC4714" s="227" t="str" cm="1">
        <f t="array" ref="AC4714">IF(D4714=0,"Blank",_xlfn.IFS('3 Model Input'!E$61=1,(V4714*G4714)/T4714,'3 Model Input'!E$61=2,(W4714*G4714)/T4714,'3 Model Input'!E$61=3,(X4714*G4714)/T4714,'3 Model Input'!E$61=4,(Y4714*G4714)/T4714,'3 Model Input'!E$61=5,(Z4714*G4714)/T4714, ISTEXT('3 Model Input'!E$61),"Missing",'3 Model Input'!E$61=6,(AA4714*G4714)/T4714))</f>
        <v>Blank</v>
      </c>
      <c r="AD4714" s="202" t="str">
        <f t="shared" si="757"/>
        <v>Blank</v>
      </c>
      <c r="AE4714" s="202" t="str">
        <f t="shared" si="758"/>
        <v>Blank</v>
      </c>
      <c r="AF4714" s="217" t="str">
        <f t="shared" si="759"/>
        <v>Blank</v>
      </c>
      <c r="AG4714" s="9" t="str" cm="1">
        <f t="array" ref="AG4714">_xlfn.IFS(ISNUMBER(AC4714), "", ISNUMBER(SEARCH("Blank", AC4714)), "", ISERROR(AC4714), "Bad input on tab 3")</f>
        <v/>
      </c>
    </row>
    <row r="4715" spans="2:33" ht="15" customHeight="1" x14ac:dyDescent="0.75">
      <c r="B4715" s="205" t="str">
        <f>'5 Driver Data'!B4715</f>
        <v>4707</v>
      </c>
      <c r="C4715" s="193">
        <f>'5 Driver Data'!C4715</f>
        <v>0</v>
      </c>
      <c r="D4715" s="192">
        <f>'5 Driver Data'!D4715</f>
        <v>0</v>
      </c>
      <c r="E4715" s="191">
        <f>'5 Driver Data'!E4715</f>
        <v>0</v>
      </c>
      <c r="F4715" s="191">
        <f>'5 Driver Data'!F4715</f>
        <v>0</v>
      </c>
      <c r="G4715" s="191">
        <f>'5 Driver Data'!G4715</f>
        <v>0</v>
      </c>
      <c r="H4715" s="191">
        <f>'5 Driver Data'!H4715</f>
        <v>0</v>
      </c>
      <c r="I4715" s="191">
        <f>'5 Driver Data'!I4715</f>
        <v>0</v>
      </c>
      <c r="J4715" s="191">
        <f>'5 Driver Data'!J4715</f>
        <v>0</v>
      </c>
      <c r="K4715" s="206">
        <f>'5 Driver Data'!K4715</f>
        <v>0</v>
      </c>
      <c r="L4715" s="1"/>
      <c r="M4715" s="216" t="str">
        <f>IF(D4715=0,"Blank",'3 Model Input'!E$44*'3 Model Input'!E$45)</f>
        <v>Blank</v>
      </c>
      <c r="N4715" s="197" t="str">
        <f t="shared" si="750"/>
        <v>Blank</v>
      </c>
      <c r="O4715" s="197" t="str">
        <f>IF(D4715=0,"Blank",'3 Model Input'!E$49*(1-'3 Model Input'!E$51))</f>
        <v>Blank</v>
      </c>
      <c r="P4715" s="197" t="str">
        <f t="shared" si="751"/>
        <v>Blank</v>
      </c>
      <c r="Q4715" s="197" t="str">
        <f>IF(D4715=0,"Blank",IF(D4715="BEV",E4715*(1-'3 Model Input'!E$54), E4715))</f>
        <v>Blank</v>
      </c>
      <c r="R4715" s="198" t="str">
        <f>IF(D4715=0,"Blank",IF(D4715="PHEV",F4715/G4715,F4715*(1-'3 Model Input'!E$54)/G4715))</f>
        <v>Blank</v>
      </c>
      <c r="S4715" s="198" t="str">
        <f>IF(D4715=0,"Blank",IF(D4715="PHEV",MIN(M4715,E4715),MIN(M4715,(E4715*(1-'3 Model Input'!E$54)))))</f>
        <v>Blank</v>
      </c>
      <c r="T4715" s="217" t="str">
        <f t="shared" si="752"/>
        <v>Blank</v>
      </c>
      <c r="U4715" s="89"/>
      <c r="V4715" s="216" t="str">
        <f>IF(D4715=0,"Blank",P4715*'3 Model Input'!E$50)</f>
        <v>Blank</v>
      </c>
      <c r="W4715" s="197" t="str">
        <f t="shared" si="753"/>
        <v>Blank</v>
      </c>
      <c r="X4715" s="197" t="str">
        <f t="shared" si="754"/>
        <v>Blank</v>
      </c>
      <c r="Y4715" s="197" t="str">
        <f t="shared" si="755"/>
        <v>Blank</v>
      </c>
      <c r="Z4715" s="197" t="str">
        <f t="shared" si="756"/>
        <v>Blank</v>
      </c>
      <c r="AA4715" s="223" t="str" cm="1">
        <f t="array" ref="AA4715">_xlfn.IFS(ISTEXT('3 Model Input'!F$70),"Missing",ISTEXT('3 Model Input'!I$70),"Missing",ISNUMBER('3 Model Input'!K$70),'3 Model Input'!K$70*P4715)</f>
        <v>Missing</v>
      </c>
      <c r="AB4715" s="89"/>
      <c r="AC4715" s="227" t="str" cm="1">
        <f t="array" ref="AC4715">IF(D4715=0,"Blank",_xlfn.IFS('3 Model Input'!E$61=1,(V4715*G4715)/T4715,'3 Model Input'!E$61=2,(W4715*G4715)/T4715,'3 Model Input'!E$61=3,(X4715*G4715)/T4715,'3 Model Input'!E$61=4,(Y4715*G4715)/T4715,'3 Model Input'!E$61=5,(Z4715*G4715)/T4715, ISTEXT('3 Model Input'!E$61),"Missing",'3 Model Input'!E$61=6,(AA4715*G4715)/T4715))</f>
        <v>Blank</v>
      </c>
      <c r="AD4715" s="202" t="str">
        <f t="shared" si="757"/>
        <v>Blank</v>
      </c>
      <c r="AE4715" s="202" t="str">
        <f t="shared" si="758"/>
        <v>Blank</v>
      </c>
      <c r="AF4715" s="217" t="str">
        <f t="shared" si="759"/>
        <v>Blank</v>
      </c>
      <c r="AG4715" s="9" t="str" cm="1">
        <f t="array" ref="AG4715">_xlfn.IFS(ISNUMBER(AC4715), "", ISNUMBER(SEARCH("Blank", AC4715)), "", ISERROR(AC4715), "Bad input on tab 3")</f>
        <v/>
      </c>
    </row>
    <row r="4716" spans="2:33" ht="15" customHeight="1" x14ac:dyDescent="0.75">
      <c r="B4716" s="205" t="str">
        <f>'5 Driver Data'!B4716</f>
        <v>4708</v>
      </c>
      <c r="C4716" s="193">
        <f>'5 Driver Data'!C4716</f>
        <v>0</v>
      </c>
      <c r="D4716" s="192">
        <f>'5 Driver Data'!D4716</f>
        <v>0</v>
      </c>
      <c r="E4716" s="191">
        <f>'5 Driver Data'!E4716</f>
        <v>0</v>
      </c>
      <c r="F4716" s="191">
        <f>'5 Driver Data'!F4716</f>
        <v>0</v>
      </c>
      <c r="G4716" s="191">
        <f>'5 Driver Data'!G4716</f>
        <v>0</v>
      </c>
      <c r="H4716" s="191">
        <f>'5 Driver Data'!H4716</f>
        <v>0</v>
      </c>
      <c r="I4716" s="191">
        <f>'5 Driver Data'!I4716</f>
        <v>0</v>
      </c>
      <c r="J4716" s="191">
        <f>'5 Driver Data'!J4716</f>
        <v>0</v>
      </c>
      <c r="K4716" s="206">
        <f>'5 Driver Data'!K4716</f>
        <v>0</v>
      </c>
      <c r="L4716" s="1"/>
      <c r="M4716" s="216" t="str">
        <f>IF(D4716=0,"Blank",'3 Model Input'!E$44*'3 Model Input'!E$45)</f>
        <v>Blank</v>
      </c>
      <c r="N4716" s="197" t="str">
        <f t="shared" si="750"/>
        <v>Blank</v>
      </c>
      <c r="O4716" s="197" t="str">
        <f>IF(D4716=0,"Blank",'3 Model Input'!E$49*(1-'3 Model Input'!E$51))</f>
        <v>Blank</v>
      </c>
      <c r="P4716" s="197" t="str">
        <f t="shared" si="751"/>
        <v>Blank</v>
      </c>
      <c r="Q4716" s="197" t="str">
        <f>IF(D4716=0,"Blank",IF(D4716="BEV",E4716*(1-'3 Model Input'!E$54), E4716))</f>
        <v>Blank</v>
      </c>
      <c r="R4716" s="198" t="str">
        <f>IF(D4716=0,"Blank",IF(D4716="PHEV",F4716/G4716,F4716*(1-'3 Model Input'!E$54)/G4716))</f>
        <v>Blank</v>
      </c>
      <c r="S4716" s="198" t="str">
        <f>IF(D4716=0,"Blank",IF(D4716="PHEV",MIN(M4716,E4716),MIN(M4716,(E4716*(1-'3 Model Input'!E$54)))))</f>
        <v>Blank</v>
      </c>
      <c r="T4716" s="217" t="str">
        <f t="shared" si="752"/>
        <v>Blank</v>
      </c>
      <c r="U4716" s="89"/>
      <c r="V4716" s="216" t="str">
        <f>IF(D4716=0,"Blank",P4716*'3 Model Input'!E$50)</f>
        <v>Blank</v>
      </c>
      <c r="W4716" s="197" t="str">
        <f t="shared" si="753"/>
        <v>Blank</v>
      </c>
      <c r="X4716" s="197" t="str">
        <f t="shared" si="754"/>
        <v>Blank</v>
      </c>
      <c r="Y4716" s="197" t="str">
        <f t="shared" si="755"/>
        <v>Blank</v>
      </c>
      <c r="Z4716" s="197" t="str">
        <f t="shared" si="756"/>
        <v>Blank</v>
      </c>
      <c r="AA4716" s="223" t="str" cm="1">
        <f t="array" ref="AA4716">_xlfn.IFS(ISTEXT('3 Model Input'!F$70),"Missing",ISTEXT('3 Model Input'!I$70),"Missing",ISNUMBER('3 Model Input'!K$70),'3 Model Input'!K$70*P4716)</f>
        <v>Missing</v>
      </c>
      <c r="AB4716" s="89"/>
      <c r="AC4716" s="227" t="str" cm="1">
        <f t="array" ref="AC4716">IF(D4716=0,"Blank",_xlfn.IFS('3 Model Input'!E$61=1,(V4716*G4716)/T4716,'3 Model Input'!E$61=2,(W4716*G4716)/T4716,'3 Model Input'!E$61=3,(X4716*G4716)/T4716,'3 Model Input'!E$61=4,(Y4716*G4716)/T4716,'3 Model Input'!E$61=5,(Z4716*G4716)/T4716, ISTEXT('3 Model Input'!E$61),"Missing",'3 Model Input'!E$61=6,(AA4716*G4716)/T4716))</f>
        <v>Blank</v>
      </c>
      <c r="AD4716" s="202" t="str">
        <f t="shared" si="757"/>
        <v>Blank</v>
      </c>
      <c r="AE4716" s="202" t="str">
        <f t="shared" si="758"/>
        <v>Blank</v>
      </c>
      <c r="AF4716" s="217" t="str">
        <f t="shared" si="759"/>
        <v>Blank</v>
      </c>
      <c r="AG4716" s="9" t="str" cm="1">
        <f t="array" ref="AG4716">_xlfn.IFS(ISNUMBER(AC4716), "", ISNUMBER(SEARCH("Blank", AC4716)), "", ISERROR(AC4716), "Bad input on tab 3")</f>
        <v/>
      </c>
    </row>
    <row r="4717" spans="2:33" ht="15" customHeight="1" x14ac:dyDescent="0.75">
      <c r="B4717" s="205" t="str">
        <f>'5 Driver Data'!B4717</f>
        <v>4709</v>
      </c>
      <c r="C4717" s="193">
        <f>'5 Driver Data'!C4717</f>
        <v>0</v>
      </c>
      <c r="D4717" s="192">
        <f>'5 Driver Data'!D4717</f>
        <v>0</v>
      </c>
      <c r="E4717" s="191">
        <f>'5 Driver Data'!E4717</f>
        <v>0</v>
      </c>
      <c r="F4717" s="191">
        <f>'5 Driver Data'!F4717</f>
        <v>0</v>
      </c>
      <c r="G4717" s="191">
        <f>'5 Driver Data'!G4717</f>
        <v>0</v>
      </c>
      <c r="H4717" s="191">
        <f>'5 Driver Data'!H4717</f>
        <v>0</v>
      </c>
      <c r="I4717" s="191">
        <f>'5 Driver Data'!I4717</f>
        <v>0</v>
      </c>
      <c r="J4717" s="191">
        <f>'5 Driver Data'!J4717</f>
        <v>0</v>
      </c>
      <c r="K4717" s="206">
        <f>'5 Driver Data'!K4717</f>
        <v>0</v>
      </c>
      <c r="L4717" s="1"/>
      <c r="M4717" s="216" t="str">
        <f>IF(D4717=0,"Blank",'3 Model Input'!E$44*'3 Model Input'!E$45)</f>
        <v>Blank</v>
      </c>
      <c r="N4717" s="197" t="str">
        <f t="shared" si="750"/>
        <v>Blank</v>
      </c>
      <c r="O4717" s="197" t="str">
        <f>IF(D4717=0,"Blank",'3 Model Input'!E$49*(1-'3 Model Input'!E$51))</f>
        <v>Blank</v>
      </c>
      <c r="P4717" s="197" t="str">
        <f t="shared" si="751"/>
        <v>Blank</v>
      </c>
      <c r="Q4717" s="197" t="str">
        <f>IF(D4717=0,"Blank",IF(D4717="BEV",E4717*(1-'3 Model Input'!E$54), E4717))</f>
        <v>Blank</v>
      </c>
      <c r="R4717" s="198" t="str">
        <f>IF(D4717=0,"Blank",IF(D4717="PHEV",F4717/G4717,F4717*(1-'3 Model Input'!E$54)/G4717))</f>
        <v>Blank</v>
      </c>
      <c r="S4717" s="198" t="str">
        <f>IF(D4717=0,"Blank",IF(D4717="PHEV",MIN(M4717,E4717),MIN(M4717,(E4717*(1-'3 Model Input'!E$54)))))</f>
        <v>Blank</v>
      </c>
      <c r="T4717" s="217" t="str">
        <f t="shared" si="752"/>
        <v>Blank</v>
      </c>
      <c r="U4717" s="89"/>
      <c r="V4717" s="216" t="str">
        <f>IF(D4717=0,"Blank",P4717*'3 Model Input'!E$50)</f>
        <v>Blank</v>
      </c>
      <c r="W4717" s="197" t="str">
        <f t="shared" si="753"/>
        <v>Blank</v>
      </c>
      <c r="X4717" s="197" t="str">
        <f t="shared" si="754"/>
        <v>Blank</v>
      </c>
      <c r="Y4717" s="197" t="str">
        <f t="shared" si="755"/>
        <v>Blank</v>
      </c>
      <c r="Z4717" s="197" t="str">
        <f t="shared" si="756"/>
        <v>Blank</v>
      </c>
      <c r="AA4717" s="223" t="str" cm="1">
        <f t="array" ref="AA4717">_xlfn.IFS(ISTEXT('3 Model Input'!F$70),"Missing",ISTEXT('3 Model Input'!I$70),"Missing",ISNUMBER('3 Model Input'!K$70),'3 Model Input'!K$70*P4717)</f>
        <v>Missing</v>
      </c>
      <c r="AB4717" s="89"/>
      <c r="AC4717" s="227" t="str" cm="1">
        <f t="array" ref="AC4717">IF(D4717=0,"Blank",_xlfn.IFS('3 Model Input'!E$61=1,(V4717*G4717)/T4717,'3 Model Input'!E$61=2,(W4717*G4717)/T4717,'3 Model Input'!E$61=3,(X4717*G4717)/T4717,'3 Model Input'!E$61=4,(Y4717*G4717)/T4717,'3 Model Input'!E$61=5,(Z4717*G4717)/T4717, ISTEXT('3 Model Input'!E$61),"Missing",'3 Model Input'!E$61=6,(AA4717*G4717)/T4717))</f>
        <v>Blank</v>
      </c>
      <c r="AD4717" s="202" t="str">
        <f t="shared" si="757"/>
        <v>Blank</v>
      </c>
      <c r="AE4717" s="202" t="str">
        <f t="shared" si="758"/>
        <v>Blank</v>
      </c>
      <c r="AF4717" s="217" t="str">
        <f t="shared" si="759"/>
        <v>Blank</v>
      </c>
      <c r="AG4717" s="9" t="str" cm="1">
        <f t="array" ref="AG4717">_xlfn.IFS(ISNUMBER(AC4717), "", ISNUMBER(SEARCH("Blank", AC4717)), "", ISERROR(AC4717), "Bad input on tab 3")</f>
        <v/>
      </c>
    </row>
    <row r="4718" spans="2:33" ht="15" customHeight="1" x14ac:dyDescent="0.75">
      <c r="B4718" s="205" t="str">
        <f>'5 Driver Data'!B4718</f>
        <v>4710</v>
      </c>
      <c r="C4718" s="193">
        <f>'5 Driver Data'!C4718</f>
        <v>0</v>
      </c>
      <c r="D4718" s="192">
        <f>'5 Driver Data'!D4718</f>
        <v>0</v>
      </c>
      <c r="E4718" s="191">
        <f>'5 Driver Data'!E4718</f>
        <v>0</v>
      </c>
      <c r="F4718" s="191">
        <f>'5 Driver Data'!F4718</f>
        <v>0</v>
      </c>
      <c r="G4718" s="191">
        <f>'5 Driver Data'!G4718</f>
        <v>0</v>
      </c>
      <c r="H4718" s="191">
        <f>'5 Driver Data'!H4718</f>
        <v>0</v>
      </c>
      <c r="I4718" s="191">
        <f>'5 Driver Data'!I4718</f>
        <v>0</v>
      </c>
      <c r="J4718" s="191">
        <f>'5 Driver Data'!J4718</f>
        <v>0</v>
      </c>
      <c r="K4718" s="206">
        <f>'5 Driver Data'!K4718</f>
        <v>0</v>
      </c>
      <c r="L4718" s="1"/>
      <c r="M4718" s="216" t="str">
        <f>IF(D4718=0,"Blank",'3 Model Input'!E$44*'3 Model Input'!E$45)</f>
        <v>Blank</v>
      </c>
      <c r="N4718" s="197" t="str">
        <f t="shared" ref="N4718:N4781" si="760">IF(D4718=0,"Blank",H4718*I4718*52)</f>
        <v>Blank</v>
      </c>
      <c r="O4718" s="197" t="str">
        <f>IF(D4718=0,"Blank",'3 Model Input'!E$49*(1-'3 Model Input'!E$51))</f>
        <v>Blank</v>
      </c>
      <c r="P4718" s="197" t="str">
        <f t="shared" ref="P4718:P4781" si="761">IF(D4718=0,"Blank",SUM(N4718:O4718))</f>
        <v>Blank</v>
      </c>
      <c r="Q4718" s="197" t="str">
        <f>IF(D4718=0,"Blank",IF(D4718="BEV",E4718*(1-'3 Model Input'!E$54), E4718))</f>
        <v>Blank</v>
      </c>
      <c r="R4718" s="198" t="str">
        <f>IF(D4718=0,"Blank",IF(D4718="PHEV",F4718/G4718,F4718*(1-'3 Model Input'!E$54)/G4718))</f>
        <v>Blank</v>
      </c>
      <c r="S4718" s="198" t="str">
        <f>IF(D4718=0,"Blank",IF(D4718="PHEV",MIN(M4718,E4718),MIN(M4718,(E4718*(1-'3 Model Input'!E$54)))))</f>
        <v>Blank</v>
      </c>
      <c r="T4718" s="217" t="str">
        <f t="shared" ref="T4718:T4781" si="762">IF(D4718=0,"Blank",MIN(R4718,(S4718/E4718*F4718)))</f>
        <v>Blank</v>
      </c>
      <c r="U4718" s="89"/>
      <c r="V4718" s="216" t="str">
        <f>IF(D4718=0,"Blank",P4718*'3 Model Input'!E$50)</f>
        <v>Blank</v>
      </c>
      <c r="W4718" s="197" t="str">
        <f t="shared" ref="W4718:W4781" si="763">IF(D4718=0,"Blank",V4718*(1-J4718))</f>
        <v>Blank</v>
      </c>
      <c r="X4718" s="197" t="str">
        <f t="shared" ref="X4718:X4781" si="764">P4718</f>
        <v>Blank</v>
      </c>
      <c r="Y4718" s="197" t="str">
        <f t="shared" ref="Y4718:Y4781" si="765">IF(D4718=0,"Blank",P4718*(1-J4718))</f>
        <v>Blank</v>
      </c>
      <c r="Z4718" s="197" t="str">
        <f t="shared" ref="Z4718:Z4781" si="766">IF(D4718=0,"Blank",N4718*K4718)</f>
        <v>Blank</v>
      </c>
      <c r="AA4718" s="223" t="str" cm="1">
        <f t="array" ref="AA4718">_xlfn.IFS(ISTEXT('3 Model Input'!F$70),"Missing",ISTEXT('3 Model Input'!I$70),"Missing",ISNUMBER('3 Model Input'!K$70),'3 Model Input'!K$70*P4718)</f>
        <v>Missing</v>
      </c>
      <c r="AB4718" s="89"/>
      <c r="AC4718" s="227" t="str" cm="1">
        <f t="array" ref="AC4718">IF(D4718=0,"Blank",_xlfn.IFS('3 Model Input'!E$61=1,(V4718*G4718)/T4718,'3 Model Input'!E$61=2,(W4718*G4718)/T4718,'3 Model Input'!E$61=3,(X4718*G4718)/T4718,'3 Model Input'!E$61=4,(Y4718*G4718)/T4718,'3 Model Input'!E$61=5,(Z4718*G4718)/T4718, ISTEXT('3 Model Input'!E$61),"Missing",'3 Model Input'!E$61=6,(AA4718*G4718)/T4718))</f>
        <v>Blank</v>
      </c>
      <c r="AD4718" s="202" t="str">
        <f t="shared" ref="AD4718:AD4781" si="767">IF(D4718=0,"Blank",MIN(SUM(AC4718/52/H4718),1))</f>
        <v>Blank</v>
      </c>
      <c r="AE4718" s="202" t="str">
        <f t="shared" ref="AE4718:AE4781" si="768">IF(D4718=0,"Blank",AD4718*H4718)</f>
        <v>Blank</v>
      </c>
      <c r="AF4718" s="217" t="str">
        <f t="shared" ref="AF4718:AF4781" si="769">IF(D4718=0,"Blank",AC4718*S4718)</f>
        <v>Blank</v>
      </c>
      <c r="AG4718" s="9" t="str" cm="1">
        <f t="array" ref="AG4718">_xlfn.IFS(ISNUMBER(AC4718), "", ISNUMBER(SEARCH("Blank", AC4718)), "", ISERROR(AC4718), "Bad input on tab 3")</f>
        <v/>
      </c>
    </row>
    <row r="4719" spans="2:33" ht="15" customHeight="1" x14ac:dyDescent="0.75">
      <c r="B4719" s="205" t="str">
        <f>'5 Driver Data'!B4719</f>
        <v>4711</v>
      </c>
      <c r="C4719" s="193">
        <f>'5 Driver Data'!C4719</f>
        <v>0</v>
      </c>
      <c r="D4719" s="192">
        <f>'5 Driver Data'!D4719</f>
        <v>0</v>
      </c>
      <c r="E4719" s="191">
        <f>'5 Driver Data'!E4719</f>
        <v>0</v>
      </c>
      <c r="F4719" s="191">
        <f>'5 Driver Data'!F4719</f>
        <v>0</v>
      </c>
      <c r="G4719" s="191">
        <f>'5 Driver Data'!G4719</f>
        <v>0</v>
      </c>
      <c r="H4719" s="191">
        <f>'5 Driver Data'!H4719</f>
        <v>0</v>
      </c>
      <c r="I4719" s="191">
        <f>'5 Driver Data'!I4719</f>
        <v>0</v>
      </c>
      <c r="J4719" s="191">
        <f>'5 Driver Data'!J4719</f>
        <v>0</v>
      </c>
      <c r="K4719" s="206">
        <f>'5 Driver Data'!K4719</f>
        <v>0</v>
      </c>
      <c r="L4719" s="1"/>
      <c r="M4719" s="216" t="str">
        <f>IF(D4719=0,"Blank",'3 Model Input'!E$44*'3 Model Input'!E$45)</f>
        <v>Blank</v>
      </c>
      <c r="N4719" s="197" t="str">
        <f t="shared" si="760"/>
        <v>Blank</v>
      </c>
      <c r="O4719" s="197" t="str">
        <f>IF(D4719=0,"Blank",'3 Model Input'!E$49*(1-'3 Model Input'!E$51))</f>
        <v>Blank</v>
      </c>
      <c r="P4719" s="197" t="str">
        <f t="shared" si="761"/>
        <v>Blank</v>
      </c>
      <c r="Q4719" s="197" t="str">
        <f>IF(D4719=0,"Blank",IF(D4719="BEV",E4719*(1-'3 Model Input'!E$54), E4719))</f>
        <v>Blank</v>
      </c>
      <c r="R4719" s="198" t="str">
        <f>IF(D4719=0,"Blank",IF(D4719="PHEV",F4719/G4719,F4719*(1-'3 Model Input'!E$54)/G4719))</f>
        <v>Blank</v>
      </c>
      <c r="S4719" s="198" t="str">
        <f>IF(D4719=0,"Blank",IF(D4719="PHEV",MIN(M4719,E4719),MIN(M4719,(E4719*(1-'3 Model Input'!E$54)))))</f>
        <v>Blank</v>
      </c>
      <c r="T4719" s="217" t="str">
        <f t="shared" si="762"/>
        <v>Blank</v>
      </c>
      <c r="U4719" s="89"/>
      <c r="V4719" s="216" t="str">
        <f>IF(D4719=0,"Blank",P4719*'3 Model Input'!E$50)</f>
        <v>Blank</v>
      </c>
      <c r="W4719" s="197" t="str">
        <f t="shared" si="763"/>
        <v>Blank</v>
      </c>
      <c r="X4719" s="197" t="str">
        <f t="shared" si="764"/>
        <v>Blank</v>
      </c>
      <c r="Y4719" s="197" t="str">
        <f t="shared" si="765"/>
        <v>Blank</v>
      </c>
      <c r="Z4719" s="197" t="str">
        <f t="shared" si="766"/>
        <v>Blank</v>
      </c>
      <c r="AA4719" s="223" t="str" cm="1">
        <f t="array" ref="AA4719">_xlfn.IFS(ISTEXT('3 Model Input'!F$70),"Missing",ISTEXT('3 Model Input'!I$70),"Missing",ISNUMBER('3 Model Input'!K$70),'3 Model Input'!K$70*P4719)</f>
        <v>Missing</v>
      </c>
      <c r="AB4719" s="89"/>
      <c r="AC4719" s="227" t="str" cm="1">
        <f t="array" ref="AC4719">IF(D4719=0,"Blank",_xlfn.IFS('3 Model Input'!E$61=1,(V4719*G4719)/T4719,'3 Model Input'!E$61=2,(W4719*G4719)/T4719,'3 Model Input'!E$61=3,(X4719*G4719)/T4719,'3 Model Input'!E$61=4,(Y4719*G4719)/T4719,'3 Model Input'!E$61=5,(Z4719*G4719)/T4719, ISTEXT('3 Model Input'!E$61),"Missing",'3 Model Input'!E$61=6,(AA4719*G4719)/T4719))</f>
        <v>Blank</v>
      </c>
      <c r="AD4719" s="202" t="str">
        <f t="shared" si="767"/>
        <v>Blank</v>
      </c>
      <c r="AE4719" s="202" t="str">
        <f t="shared" si="768"/>
        <v>Blank</v>
      </c>
      <c r="AF4719" s="217" t="str">
        <f t="shared" si="769"/>
        <v>Blank</v>
      </c>
      <c r="AG4719" s="9" t="str" cm="1">
        <f t="array" ref="AG4719">_xlfn.IFS(ISNUMBER(AC4719), "", ISNUMBER(SEARCH("Blank", AC4719)), "", ISERROR(AC4719), "Bad input on tab 3")</f>
        <v/>
      </c>
    </row>
    <row r="4720" spans="2:33" ht="15" customHeight="1" x14ac:dyDescent="0.75">
      <c r="B4720" s="205" t="str">
        <f>'5 Driver Data'!B4720</f>
        <v>4712</v>
      </c>
      <c r="C4720" s="193">
        <f>'5 Driver Data'!C4720</f>
        <v>0</v>
      </c>
      <c r="D4720" s="192">
        <f>'5 Driver Data'!D4720</f>
        <v>0</v>
      </c>
      <c r="E4720" s="191">
        <f>'5 Driver Data'!E4720</f>
        <v>0</v>
      </c>
      <c r="F4720" s="191">
        <f>'5 Driver Data'!F4720</f>
        <v>0</v>
      </c>
      <c r="G4720" s="191">
        <f>'5 Driver Data'!G4720</f>
        <v>0</v>
      </c>
      <c r="H4720" s="191">
        <f>'5 Driver Data'!H4720</f>
        <v>0</v>
      </c>
      <c r="I4720" s="191">
        <f>'5 Driver Data'!I4720</f>
        <v>0</v>
      </c>
      <c r="J4720" s="191">
        <f>'5 Driver Data'!J4720</f>
        <v>0</v>
      </c>
      <c r="K4720" s="206">
        <f>'5 Driver Data'!K4720</f>
        <v>0</v>
      </c>
      <c r="L4720" s="1"/>
      <c r="M4720" s="216" t="str">
        <f>IF(D4720=0,"Blank",'3 Model Input'!E$44*'3 Model Input'!E$45)</f>
        <v>Blank</v>
      </c>
      <c r="N4720" s="197" t="str">
        <f t="shared" si="760"/>
        <v>Blank</v>
      </c>
      <c r="O4720" s="197" t="str">
        <f>IF(D4720=0,"Blank",'3 Model Input'!E$49*(1-'3 Model Input'!E$51))</f>
        <v>Blank</v>
      </c>
      <c r="P4720" s="197" t="str">
        <f t="shared" si="761"/>
        <v>Blank</v>
      </c>
      <c r="Q4720" s="197" t="str">
        <f>IF(D4720=0,"Blank",IF(D4720="BEV",E4720*(1-'3 Model Input'!E$54), E4720))</f>
        <v>Blank</v>
      </c>
      <c r="R4720" s="198" t="str">
        <f>IF(D4720=0,"Blank",IF(D4720="PHEV",F4720/G4720,F4720*(1-'3 Model Input'!E$54)/G4720))</f>
        <v>Blank</v>
      </c>
      <c r="S4720" s="198" t="str">
        <f>IF(D4720=0,"Blank",IF(D4720="PHEV",MIN(M4720,E4720),MIN(M4720,(E4720*(1-'3 Model Input'!E$54)))))</f>
        <v>Blank</v>
      </c>
      <c r="T4720" s="217" t="str">
        <f t="shared" si="762"/>
        <v>Blank</v>
      </c>
      <c r="U4720" s="89"/>
      <c r="V4720" s="216" t="str">
        <f>IF(D4720=0,"Blank",P4720*'3 Model Input'!E$50)</f>
        <v>Blank</v>
      </c>
      <c r="W4720" s="197" t="str">
        <f t="shared" si="763"/>
        <v>Blank</v>
      </c>
      <c r="X4720" s="197" t="str">
        <f t="shared" si="764"/>
        <v>Blank</v>
      </c>
      <c r="Y4720" s="197" t="str">
        <f t="shared" si="765"/>
        <v>Blank</v>
      </c>
      <c r="Z4720" s="197" t="str">
        <f t="shared" si="766"/>
        <v>Blank</v>
      </c>
      <c r="AA4720" s="223" t="str" cm="1">
        <f t="array" ref="AA4720">_xlfn.IFS(ISTEXT('3 Model Input'!F$70),"Missing",ISTEXT('3 Model Input'!I$70),"Missing",ISNUMBER('3 Model Input'!K$70),'3 Model Input'!K$70*P4720)</f>
        <v>Missing</v>
      </c>
      <c r="AB4720" s="89"/>
      <c r="AC4720" s="227" t="str" cm="1">
        <f t="array" ref="AC4720">IF(D4720=0,"Blank",_xlfn.IFS('3 Model Input'!E$61=1,(V4720*G4720)/T4720,'3 Model Input'!E$61=2,(W4720*G4720)/T4720,'3 Model Input'!E$61=3,(X4720*G4720)/T4720,'3 Model Input'!E$61=4,(Y4720*G4720)/T4720,'3 Model Input'!E$61=5,(Z4720*G4720)/T4720, ISTEXT('3 Model Input'!E$61),"Missing",'3 Model Input'!E$61=6,(AA4720*G4720)/T4720))</f>
        <v>Blank</v>
      </c>
      <c r="AD4720" s="202" t="str">
        <f t="shared" si="767"/>
        <v>Blank</v>
      </c>
      <c r="AE4720" s="202" t="str">
        <f t="shared" si="768"/>
        <v>Blank</v>
      </c>
      <c r="AF4720" s="217" t="str">
        <f t="shared" si="769"/>
        <v>Blank</v>
      </c>
      <c r="AG4720" s="9" t="str" cm="1">
        <f t="array" ref="AG4720">_xlfn.IFS(ISNUMBER(AC4720), "", ISNUMBER(SEARCH("Blank", AC4720)), "", ISERROR(AC4720), "Bad input on tab 3")</f>
        <v/>
      </c>
    </row>
    <row r="4721" spans="2:33" ht="15" customHeight="1" x14ac:dyDescent="0.75">
      <c r="B4721" s="205" t="str">
        <f>'5 Driver Data'!B4721</f>
        <v>4713</v>
      </c>
      <c r="C4721" s="193">
        <f>'5 Driver Data'!C4721</f>
        <v>0</v>
      </c>
      <c r="D4721" s="192">
        <f>'5 Driver Data'!D4721</f>
        <v>0</v>
      </c>
      <c r="E4721" s="191">
        <f>'5 Driver Data'!E4721</f>
        <v>0</v>
      </c>
      <c r="F4721" s="191">
        <f>'5 Driver Data'!F4721</f>
        <v>0</v>
      </c>
      <c r="G4721" s="191">
        <f>'5 Driver Data'!G4721</f>
        <v>0</v>
      </c>
      <c r="H4721" s="191">
        <f>'5 Driver Data'!H4721</f>
        <v>0</v>
      </c>
      <c r="I4721" s="191">
        <f>'5 Driver Data'!I4721</f>
        <v>0</v>
      </c>
      <c r="J4721" s="191">
        <f>'5 Driver Data'!J4721</f>
        <v>0</v>
      </c>
      <c r="K4721" s="206">
        <f>'5 Driver Data'!K4721</f>
        <v>0</v>
      </c>
      <c r="L4721" s="1"/>
      <c r="M4721" s="216" t="str">
        <f>IF(D4721=0,"Blank",'3 Model Input'!E$44*'3 Model Input'!E$45)</f>
        <v>Blank</v>
      </c>
      <c r="N4721" s="197" t="str">
        <f t="shared" si="760"/>
        <v>Blank</v>
      </c>
      <c r="O4721" s="197" t="str">
        <f>IF(D4721=0,"Blank",'3 Model Input'!E$49*(1-'3 Model Input'!E$51))</f>
        <v>Blank</v>
      </c>
      <c r="P4721" s="197" t="str">
        <f t="shared" si="761"/>
        <v>Blank</v>
      </c>
      <c r="Q4721" s="197" t="str">
        <f>IF(D4721=0,"Blank",IF(D4721="BEV",E4721*(1-'3 Model Input'!E$54), E4721))</f>
        <v>Blank</v>
      </c>
      <c r="R4721" s="198" t="str">
        <f>IF(D4721=0,"Blank",IF(D4721="PHEV",F4721/G4721,F4721*(1-'3 Model Input'!E$54)/G4721))</f>
        <v>Blank</v>
      </c>
      <c r="S4721" s="198" t="str">
        <f>IF(D4721=0,"Blank",IF(D4721="PHEV",MIN(M4721,E4721),MIN(M4721,(E4721*(1-'3 Model Input'!E$54)))))</f>
        <v>Blank</v>
      </c>
      <c r="T4721" s="217" t="str">
        <f t="shared" si="762"/>
        <v>Blank</v>
      </c>
      <c r="U4721" s="89"/>
      <c r="V4721" s="216" t="str">
        <f>IF(D4721=0,"Blank",P4721*'3 Model Input'!E$50)</f>
        <v>Blank</v>
      </c>
      <c r="W4721" s="197" t="str">
        <f t="shared" si="763"/>
        <v>Blank</v>
      </c>
      <c r="X4721" s="197" t="str">
        <f t="shared" si="764"/>
        <v>Blank</v>
      </c>
      <c r="Y4721" s="197" t="str">
        <f t="shared" si="765"/>
        <v>Blank</v>
      </c>
      <c r="Z4721" s="197" t="str">
        <f t="shared" si="766"/>
        <v>Blank</v>
      </c>
      <c r="AA4721" s="223" t="str" cm="1">
        <f t="array" ref="AA4721">_xlfn.IFS(ISTEXT('3 Model Input'!F$70),"Missing",ISTEXT('3 Model Input'!I$70),"Missing",ISNUMBER('3 Model Input'!K$70),'3 Model Input'!K$70*P4721)</f>
        <v>Missing</v>
      </c>
      <c r="AB4721" s="89"/>
      <c r="AC4721" s="227" t="str" cm="1">
        <f t="array" ref="AC4721">IF(D4721=0,"Blank",_xlfn.IFS('3 Model Input'!E$61=1,(V4721*G4721)/T4721,'3 Model Input'!E$61=2,(W4721*G4721)/T4721,'3 Model Input'!E$61=3,(X4721*G4721)/T4721,'3 Model Input'!E$61=4,(Y4721*G4721)/T4721,'3 Model Input'!E$61=5,(Z4721*G4721)/T4721, ISTEXT('3 Model Input'!E$61),"Missing",'3 Model Input'!E$61=6,(AA4721*G4721)/T4721))</f>
        <v>Blank</v>
      </c>
      <c r="AD4721" s="202" t="str">
        <f t="shared" si="767"/>
        <v>Blank</v>
      </c>
      <c r="AE4721" s="202" t="str">
        <f t="shared" si="768"/>
        <v>Blank</v>
      </c>
      <c r="AF4721" s="217" t="str">
        <f t="shared" si="769"/>
        <v>Blank</v>
      </c>
      <c r="AG4721" s="9" t="str" cm="1">
        <f t="array" ref="AG4721">_xlfn.IFS(ISNUMBER(AC4721), "", ISNUMBER(SEARCH("Blank", AC4721)), "", ISERROR(AC4721), "Bad input on tab 3")</f>
        <v/>
      </c>
    </row>
    <row r="4722" spans="2:33" ht="15" customHeight="1" x14ac:dyDescent="0.75">
      <c r="B4722" s="205" t="str">
        <f>'5 Driver Data'!B4722</f>
        <v>4714</v>
      </c>
      <c r="C4722" s="193">
        <f>'5 Driver Data'!C4722</f>
        <v>0</v>
      </c>
      <c r="D4722" s="192">
        <f>'5 Driver Data'!D4722</f>
        <v>0</v>
      </c>
      <c r="E4722" s="191">
        <f>'5 Driver Data'!E4722</f>
        <v>0</v>
      </c>
      <c r="F4722" s="191">
        <f>'5 Driver Data'!F4722</f>
        <v>0</v>
      </c>
      <c r="G4722" s="191">
        <f>'5 Driver Data'!G4722</f>
        <v>0</v>
      </c>
      <c r="H4722" s="191">
        <f>'5 Driver Data'!H4722</f>
        <v>0</v>
      </c>
      <c r="I4722" s="191">
        <f>'5 Driver Data'!I4722</f>
        <v>0</v>
      </c>
      <c r="J4722" s="191">
        <f>'5 Driver Data'!J4722</f>
        <v>0</v>
      </c>
      <c r="K4722" s="206">
        <f>'5 Driver Data'!K4722</f>
        <v>0</v>
      </c>
      <c r="L4722" s="1"/>
      <c r="M4722" s="216" t="str">
        <f>IF(D4722=0,"Blank",'3 Model Input'!E$44*'3 Model Input'!E$45)</f>
        <v>Blank</v>
      </c>
      <c r="N4722" s="197" t="str">
        <f t="shared" si="760"/>
        <v>Blank</v>
      </c>
      <c r="O4722" s="197" t="str">
        <f>IF(D4722=0,"Blank",'3 Model Input'!E$49*(1-'3 Model Input'!E$51))</f>
        <v>Blank</v>
      </c>
      <c r="P4722" s="197" t="str">
        <f t="shared" si="761"/>
        <v>Blank</v>
      </c>
      <c r="Q4722" s="197" t="str">
        <f>IF(D4722=0,"Blank",IF(D4722="BEV",E4722*(1-'3 Model Input'!E$54), E4722))</f>
        <v>Blank</v>
      </c>
      <c r="R4722" s="198" t="str">
        <f>IF(D4722=0,"Blank",IF(D4722="PHEV",F4722/G4722,F4722*(1-'3 Model Input'!E$54)/G4722))</f>
        <v>Blank</v>
      </c>
      <c r="S4722" s="198" t="str">
        <f>IF(D4722=0,"Blank",IF(D4722="PHEV",MIN(M4722,E4722),MIN(M4722,(E4722*(1-'3 Model Input'!E$54)))))</f>
        <v>Blank</v>
      </c>
      <c r="T4722" s="217" t="str">
        <f t="shared" si="762"/>
        <v>Blank</v>
      </c>
      <c r="U4722" s="89"/>
      <c r="V4722" s="216" t="str">
        <f>IF(D4722=0,"Blank",P4722*'3 Model Input'!E$50)</f>
        <v>Blank</v>
      </c>
      <c r="W4722" s="197" t="str">
        <f t="shared" si="763"/>
        <v>Blank</v>
      </c>
      <c r="X4722" s="197" t="str">
        <f t="shared" si="764"/>
        <v>Blank</v>
      </c>
      <c r="Y4722" s="197" t="str">
        <f t="shared" si="765"/>
        <v>Blank</v>
      </c>
      <c r="Z4722" s="197" t="str">
        <f t="shared" si="766"/>
        <v>Blank</v>
      </c>
      <c r="AA4722" s="223" t="str" cm="1">
        <f t="array" ref="AA4722">_xlfn.IFS(ISTEXT('3 Model Input'!F$70),"Missing",ISTEXT('3 Model Input'!I$70),"Missing",ISNUMBER('3 Model Input'!K$70),'3 Model Input'!K$70*P4722)</f>
        <v>Missing</v>
      </c>
      <c r="AB4722" s="89"/>
      <c r="AC4722" s="227" t="str" cm="1">
        <f t="array" ref="AC4722">IF(D4722=0,"Blank",_xlfn.IFS('3 Model Input'!E$61=1,(V4722*G4722)/T4722,'3 Model Input'!E$61=2,(W4722*G4722)/T4722,'3 Model Input'!E$61=3,(X4722*G4722)/T4722,'3 Model Input'!E$61=4,(Y4722*G4722)/T4722,'3 Model Input'!E$61=5,(Z4722*G4722)/T4722, ISTEXT('3 Model Input'!E$61),"Missing",'3 Model Input'!E$61=6,(AA4722*G4722)/T4722))</f>
        <v>Blank</v>
      </c>
      <c r="AD4722" s="202" t="str">
        <f t="shared" si="767"/>
        <v>Blank</v>
      </c>
      <c r="AE4722" s="202" t="str">
        <f t="shared" si="768"/>
        <v>Blank</v>
      </c>
      <c r="AF4722" s="217" t="str">
        <f t="shared" si="769"/>
        <v>Blank</v>
      </c>
      <c r="AG4722" s="9" t="str" cm="1">
        <f t="array" ref="AG4722">_xlfn.IFS(ISNUMBER(AC4722), "", ISNUMBER(SEARCH("Blank", AC4722)), "", ISERROR(AC4722), "Bad input on tab 3")</f>
        <v/>
      </c>
    </row>
    <row r="4723" spans="2:33" ht="15" customHeight="1" x14ac:dyDescent="0.75">
      <c r="B4723" s="205" t="str">
        <f>'5 Driver Data'!B4723</f>
        <v>4715</v>
      </c>
      <c r="C4723" s="193">
        <f>'5 Driver Data'!C4723</f>
        <v>0</v>
      </c>
      <c r="D4723" s="192">
        <f>'5 Driver Data'!D4723</f>
        <v>0</v>
      </c>
      <c r="E4723" s="191">
        <f>'5 Driver Data'!E4723</f>
        <v>0</v>
      </c>
      <c r="F4723" s="191">
        <f>'5 Driver Data'!F4723</f>
        <v>0</v>
      </c>
      <c r="G4723" s="191">
        <f>'5 Driver Data'!G4723</f>
        <v>0</v>
      </c>
      <c r="H4723" s="191">
        <f>'5 Driver Data'!H4723</f>
        <v>0</v>
      </c>
      <c r="I4723" s="191">
        <f>'5 Driver Data'!I4723</f>
        <v>0</v>
      </c>
      <c r="J4723" s="191">
        <f>'5 Driver Data'!J4723</f>
        <v>0</v>
      </c>
      <c r="K4723" s="206">
        <f>'5 Driver Data'!K4723</f>
        <v>0</v>
      </c>
      <c r="L4723" s="1"/>
      <c r="M4723" s="216" t="str">
        <f>IF(D4723=0,"Blank",'3 Model Input'!E$44*'3 Model Input'!E$45)</f>
        <v>Blank</v>
      </c>
      <c r="N4723" s="197" t="str">
        <f t="shared" si="760"/>
        <v>Blank</v>
      </c>
      <c r="O4723" s="197" t="str">
        <f>IF(D4723=0,"Blank",'3 Model Input'!E$49*(1-'3 Model Input'!E$51))</f>
        <v>Blank</v>
      </c>
      <c r="P4723" s="197" t="str">
        <f t="shared" si="761"/>
        <v>Blank</v>
      </c>
      <c r="Q4723" s="197" t="str">
        <f>IF(D4723=0,"Blank",IF(D4723="BEV",E4723*(1-'3 Model Input'!E$54), E4723))</f>
        <v>Blank</v>
      </c>
      <c r="R4723" s="198" t="str">
        <f>IF(D4723=0,"Blank",IF(D4723="PHEV",F4723/G4723,F4723*(1-'3 Model Input'!E$54)/G4723))</f>
        <v>Blank</v>
      </c>
      <c r="S4723" s="198" t="str">
        <f>IF(D4723=0,"Blank",IF(D4723="PHEV",MIN(M4723,E4723),MIN(M4723,(E4723*(1-'3 Model Input'!E$54)))))</f>
        <v>Blank</v>
      </c>
      <c r="T4723" s="217" t="str">
        <f t="shared" si="762"/>
        <v>Blank</v>
      </c>
      <c r="U4723" s="89"/>
      <c r="V4723" s="216" t="str">
        <f>IF(D4723=0,"Blank",P4723*'3 Model Input'!E$50)</f>
        <v>Blank</v>
      </c>
      <c r="W4723" s="197" t="str">
        <f t="shared" si="763"/>
        <v>Blank</v>
      </c>
      <c r="X4723" s="197" t="str">
        <f t="shared" si="764"/>
        <v>Blank</v>
      </c>
      <c r="Y4723" s="197" t="str">
        <f t="shared" si="765"/>
        <v>Blank</v>
      </c>
      <c r="Z4723" s="197" t="str">
        <f t="shared" si="766"/>
        <v>Blank</v>
      </c>
      <c r="AA4723" s="223" t="str" cm="1">
        <f t="array" ref="AA4723">_xlfn.IFS(ISTEXT('3 Model Input'!F$70),"Missing",ISTEXT('3 Model Input'!I$70),"Missing",ISNUMBER('3 Model Input'!K$70),'3 Model Input'!K$70*P4723)</f>
        <v>Missing</v>
      </c>
      <c r="AB4723" s="89"/>
      <c r="AC4723" s="227" t="str" cm="1">
        <f t="array" ref="AC4723">IF(D4723=0,"Blank",_xlfn.IFS('3 Model Input'!E$61=1,(V4723*G4723)/T4723,'3 Model Input'!E$61=2,(W4723*G4723)/T4723,'3 Model Input'!E$61=3,(X4723*G4723)/T4723,'3 Model Input'!E$61=4,(Y4723*G4723)/T4723,'3 Model Input'!E$61=5,(Z4723*G4723)/T4723, ISTEXT('3 Model Input'!E$61),"Missing",'3 Model Input'!E$61=6,(AA4723*G4723)/T4723))</f>
        <v>Blank</v>
      </c>
      <c r="AD4723" s="202" t="str">
        <f t="shared" si="767"/>
        <v>Blank</v>
      </c>
      <c r="AE4723" s="202" t="str">
        <f t="shared" si="768"/>
        <v>Blank</v>
      </c>
      <c r="AF4723" s="217" t="str">
        <f t="shared" si="769"/>
        <v>Blank</v>
      </c>
      <c r="AG4723" s="9" t="str" cm="1">
        <f t="array" ref="AG4723">_xlfn.IFS(ISNUMBER(AC4723), "", ISNUMBER(SEARCH("Blank", AC4723)), "", ISERROR(AC4723), "Bad input on tab 3")</f>
        <v/>
      </c>
    </row>
    <row r="4724" spans="2:33" ht="15" customHeight="1" x14ac:dyDescent="0.75">
      <c r="B4724" s="205" t="str">
        <f>'5 Driver Data'!B4724</f>
        <v>4716</v>
      </c>
      <c r="C4724" s="193">
        <f>'5 Driver Data'!C4724</f>
        <v>0</v>
      </c>
      <c r="D4724" s="192">
        <f>'5 Driver Data'!D4724</f>
        <v>0</v>
      </c>
      <c r="E4724" s="191">
        <f>'5 Driver Data'!E4724</f>
        <v>0</v>
      </c>
      <c r="F4724" s="191">
        <f>'5 Driver Data'!F4724</f>
        <v>0</v>
      </c>
      <c r="G4724" s="191">
        <f>'5 Driver Data'!G4724</f>
        <v>0</v>
      </c>
      <c r="H4724" s="191">
        <f>'5 Driver Data'!H4724</f>
        <v>0</v>
      </c>
      <c r="I4724" s="191">
        <f>'5 Driver Data'!I4724</f>
        <v>0</v>
      </c>
      <c r="J4724" s="191">
        <f>'5 Driver Data'!J4724</f>
        <v>0</v>
      </c>
      <c r="K4724" s="206">
        <f>'5 Driver Data'!K4724</f>
        <v>0</v>
      </c>
      <c r="L4724" s="1"/>
      <c r="M4724" s="216" t="str">
        <f>IF(D4724=0,"Blank",'3 Model Input'!E$44*'3 Model Input'!E$45)</f>
        <v>Blank</v>
      </c>
      <c r="N4724" s="197" t="str">
        <f t="shared" si="760"/>
        <v>Blank</v>
      </c>
      <c r="O4724" s="197" t="str">
        <f>IF(D4724=0,"Blank",'3 Model Input'!E$49*(1-'3 Model Input'!E$51))</f>
        <v>Blank</v>
      </c>
      <c r="P4724" s="197" t="str">
        <f t="shared" si="761"/>
        <v>Blank</v>
      </c>
      <c r="Q4724" s="197" t="str">
        <f>IF(D4724=0,"Blank",IF(D4724="BEV",E4724*(1-'3 Model Input'!E$54), E4724))</f>
        <v>Blank</v>
      </c>
      <c r="R4724" s="198" t="str">
        <f>IF(D4724=0,"Blank",IF(D4724="PHEV",F4724/G4724,F4724*(1-'3 Model Input'!E$54)/G4724))</f>
        <v>Blank</v>
      </c>
      <c r="S4724" s="198" t="str">
        <f>IF(D4724=0,"Blank",IF(D4724="PHEV",MIN(M4724,E4724),MIN(M4724,(E4724*(1-'3 Model Input'!E$54)))))</f>
        <v>Blank</v>
      </c>
      <c r="T4724" s="217" t="str">
        <f t="shared" si="762"/>
        <v>Blank</v>
      </c>
      <c r="U4724" s="89"/>
      <c r="V4724" s="216" t="str">
        <f>IF(D4724=0,"Blank",P4724*'3 Model Input'!E$50)</f>
        <v>Blank</v>
      </c>
      <c r="W4724" s="197" t="str">
        <f t="shared" si="763"/>
        <v>Blank</v>
      </c>
      <c r="X4724" s="197" t="str">
        <f t="shared" si="764"/>
        <v>Blank</v>
      </c>
      <c r="Y4724" s="197" t="str">
        <f t="shared" si="765"/>
        <v>Blank</v>
      </c>
      <c r="Z4724" s="197" t="str">
        <f t="shared" si="766"/>
        <v>Blank</v>
      </c>
      <c r="AA4724" s="223" t="str" cm="1">
        <f t="array" ref="AA4724">_xlfn.IFS(ISTEXT('3 Model Input'!F$70),"Missing",ISTEXT('3 Model Input'!I$70),"Missing",ISNUMBER('3 Model Input'!K$70),'3 Model Input'!K$70*P4724)</f>
        <v>Missing</v>
      </c>
      <c r="AB4724" s="89"/>
      <c r="AC4724" s="227" t="str" cm="1">
        <f t="array" ref="AC4724">IF(D4724=0,"Blank",_xlfn.IFS('3 Model Input'!E$61=1,(V4724*G4724)/T4724,'3 Model Input'!E$61=2,(W4724*G4724)/T4724,'3 Model Input'!E$61=3,(X4724*G4724)/T4724,'3 Model Input'!E$61=4,(Y4724*G4724)/T4724,'3 Model Input'!E$61=5,(Z4724*G4724)/T4724, ISTEXT('3 Model Input'!E$61),"Missing",'3 Model Input'!E$61=6,(AA4724*G4724)/T4724))</f>
        <v>Blank</v>
      </c>
      <c r="AD4724" s="202" t="str">
        <f t="shared" si="767"/>
        <v>Blank</v>
      </c>
      <c r="AE4724" s="202" t="str">
        <f t="shared" si="768"/>
        <v>Blank</v>
      </c>
      <c r="AF4724" s="217" t="str">
        <f t="shared" si="769"/>
        <v>Blank</v>
      </c>
      <c r="AG4724" s="9" t="str" cm="1">
        <f t="array" ref="AG4724">_xlfn.IFS(ISNUMBER(AC4724), "", ISNUMBER(SEARCH("Blank", AC4724)), "", ISERROR(AC4724), "Bad input on tab 3")</f>
        <v/>
      </c>
    </row>
    <row r="4725" spans="2:33" ht="15" customHeight="1" x14ac:dyDescent="0.75">
      <c r="B4725" s="205" t="str">
        <f>'5 Driver Data'!B4725</f>
        <v>4717</v>
      </c>
      <c r="C4725" s="193">
        <f>'5 Driver Data'!C4725</f>
        <v>0</v>
      </c>
      <c r="D4725" s="192">
        <f>'5 Driver Data'!D4725</f>
        <v>0</v>
      </c>
      <c r="E4725" s="191">
        <f>'5 Driver Data'!E4725</f>
        <v>0</v>
      </c>
      <c r="F4725" s="191">
        <f>'5 Driver Data'!F4725</f>
        <v>0</v>
      </c>
      <c r="G4725" s="191">
        <f>'5 Driver Data'!G4725</f>
        <v>0</v>
      </c>
      <c r="H4725" s="191">
        <f>'5 Driver Data'!H4725</f>
        <v>0</v>
      </c>
      <c r="I4725" s="191">
        <f>'5 Driver Data'!I4725</f>
        <v>0</v>
      </c>
      <c r="J4725" s="191">
        <f>'5 Driver Data'!J4725</f>
        <v>0</v>
      </c>
      <c r="K4725" s="206">
        <f>'5 Driver Data'!K4725</f>
        <v>0</v>
      </c>
      <c r="L4725" s="1"/>
      <c r="M4725" s="216" t="str">
        <f>IF(D4725=0,"Blank",'3 Model Input'!E$44*'3 Model Input'!E$45)</f>
        <v>Blank</v>
      </c>
      <c r="N4725" s="197" t="str">
        <f t="shared" si="760"/>
        <v>Blank</v>
      </c>
      <c r="O4725" s="197" t="str">
        <f>IF(D4725=0,"Blank",'3 Model Input'!E$49*(1-'3 Model Input'!E$51))</f>
        <v>Blank</v>
      </c>
      <c r="P4725" s="197" t="str">
        <f t="shared" si="761"/>
        <v>Blank</v>
      </c>
      <c r="Q4725" s="197" t="str">
        <f>IF(D4725=0,"Blank",IF(D4725="BEV",E4725*(1-'3 Model Input'!E$54), E4725))</f>
        <v>Blank</v>
      </c>
      <c r="R4725" s="198" t="str">
        <f>IF(D4725=0,"Blank",IF(D4725="PHEV",F4725/G4725,F4725*(1-'3 Model Input'!E$54)/G4725))</f>
        <v>Blank</v>
      </c>
      <c r="S4725" s="198" t="str">
        <f>IF(D4725=0,"Blank",IF(D4725="PHEV",MIN(M4725,E4725),MIN(M4725,(E4725*(1-'3 Model Input'!E$54)))))</f>
        <v>Blank</v>
      </c>
      <c r="T4725" s="217" t="str">
        <f t="shared" si="762"/>
        <v>Blank</v>
      </c>
      <c r="U4725" s="89"/>
      <c r="V4725" s="216" t="str">
        <f>IF(D4725=0,"Blank",P4725*'3 Model Input'!E$50)</f>
        <v>Blank</v>
      </c>
      <c r="W4725" s="197" t="str">
        <f t="shared" si="763"/>
        <v>Blank</v>
      </c>
      <c r="X4725" s="197" t="str">
        <f t="shared" si="764"/>
        <v>Blank</v>
      </c>
      <c r="Y4725" s="197" t="str">
        <f t="shared" si="765"/>
        <v>Blank</v>
      </c>
      <c r="Z4725" s="197" t="str">
        <f t="shared" si="766"/>
        <v>Blank</v>
      </c>
      <c r="AA4725" s="223" t="str" cm="1">
        <f t="array" ref="AA4725">_xlfn.IFS(ISTEXT('3 Model Input'!F$70),"Missing",ISTEXT('3 Model Input'!I$70),"Missing",ISNUMBER('3 Model Input'!K$70),'3 Model Input'!K$70*P4725)</f>
        <v>Missing</v>
      </c>
      <c r="AB4725" s="89"/>
      <c r="AC4725" s="227" t="str" cm="1">
        <f t="array" ref="AC4725">IF(D4725=0,"Blank",_xlfn.IFS('3 Model Input'!E$61=1,(V4725*G4725)/T4725,'3 Model Input'!E$61=2,(W4725*G4725)/T4725,'3 Model Input'!E$61=3,(X4725*G4725)/T4725,'3 Model Input'!E$61=4,(Y4725*G4725)/T4725,'3 Model Input'!E$61=5,(Z4725*G4725)/T4725, ISTEXT('3 Model Input'!E$61),"Missing",'3 Model Input'!E$61=6,(AA4725*G4725)/T4725))</f>
        <v>Blank</v>
      </c>
      <c r="AD4725" s="202" t="str">
        <f t="shared" si="767"/>
        <v>Blank</v>
      </c>
      <c r="AE4725" s="202" t="str">
        <f t="shared" si="768"/>
        <v>Blank</v>
      </c>
      <c r="AF4725" s="217" t="str">
        <f t="shared" si="769"/>
        <v>Blank</v>
      </c>
      <c r="AG4725" s="9" t="str" cm="1">
        <f t="array" ref="AG4725">_xlfn.IFS(ISNUMBER(AC4725), "", ISNUMBER(SEARCH("Blank", AC4725)), "", ISERROR(AC4725), "Bad input on tab 3")</f>
        <v/>
      </c>
    </row>
    <row r="4726" spans="2:33" ht="15" customHeight="1" x14ac:dyDescent="0.75">
      <c r="B4726" s="205" t="str">
        <f>'5 Driver Data'!B4726</f>
        <v>4718</v>
      </c>
      <c r="C4726" s="193">
        <f>'5 Driver Data'!C4726</f>
        <v>0</v>
      </c>
      <c r="D4726" s="192">
        <f>'5 Driver Data'!D4726</f>
        <v>0</v>
      </c>
      <c r="E4726" s="191">
        <f>'5 Driver Data'!E4726</f>
        <v>0</v>
      </c>
      <c r="F4726" s="191">
        <f>'5 Driver Data'!F4726</f>
        <v>0</v>
      </c>
      <c r="G4726" s="191">
        <f>'5 Driver Data'!G4726</f>
        <v>0</v>
      </c>
      <c r="H4726" s="191">
        <f>'5 Driver Data'!H4726</f>
        <v>0</v>
      </c>
      <c r="I4726" s="191">
        <f>'5 Driver Data'!I4726</f>
        <v>0</v>
      </c>
      <c r="J4726" s="191">
        <f>'5 Driver Data'!J4726</f>
        <v>0</v>
      </c>
      <c r="K4726" s="206">
        <f>'5 Driver Data'!K4726</f>
        <v>0</v>
      </c>
      <c r="L4726" s="1"/>
      <c r="M4726" s="216" t="str">
        <f>IF(D4726=0,"Blank",'3 Model Input'!E$44*'3 Model Input'!E$45)</f>
        <v>Blank</v>
      </c>
      <c r="N4726" s="197" t="str">
        <f t="shared" si="760"/>
        <v>Blank</v>
      </c>
      <c r="O4726" s="197" t="str">
        <f>IF(D4726=0,"Blank",'3 Model Input'!E$49*(1-'3 Model Input'!E$51))</f>
        <v>Blank</v>
      </c>
      <c r="P4726" s="197" t="str">
        <f t="shared" si="761"/>
        <v>Blank</v>
      </c>
      <c r="Q4726" s="197" t="str">
        <f>IF(D4726=0,"Blank",IF(D4726="BEV",E4726*(1-'3 Model Input'!E$54), E4726))</f>
        <v>Blank</v>
      </c>
      <c r="R4726" s="198" t="str">
        <f>IF(D4726=0,"Blank",IF(D4726="PHEV",F4726/G4726,F4726*(1-'3 Model Input'!E$54)/G4726))</f>
        <v>Blank</v>
      </c>
      <c r="S4726" s="198" t="str">
        <f>IF(D4726=0,"Blank",IF(D4726="PHEV",MIN(M4726,E4726),MIN(M4726,(E4726*(1-'3 Model Input'!E$54)))))</f>
        <v>Blank</v>
      </c>
      <c r="T4726" s="217" t="str">
        <f t="shared" si="762"/>
        <v>Blank</v>
      </c>
      <c r="U4726" s="89"/>
      <c r="V4726" s="216" t="str">
        <f>IF(D4726=0,"Blank",P4726*'3 Model Input'!E$50)</f>
        <v>Blank</v>
      </c>
      <c r="W4726" s="197" t="str">
        <f t="shared" si="763"/>
        <v>Blank</v>
      </c>
      <c r="X4726" s="197" t="str">
        <f t="shared" si="764"/>
        <v>Blank</v>
      </c>
      <c r="Y4726" s="197" t="str">
        <f t="shared" si="765"/>
        <v>Blank</v>
      </c>
      <c r="Z4726" s="197" t="str">
        <f t="shared" si="766"/>
        <v>Blank</v>
      </c>
      <c r="AA4726" s="223" t="str" cm="1">
        <f t="array" ref="AA4726">_xlfn.IFS(ISTEXT('3 Model Input'!F$70),"Missing",ISTEXT('3 Model Input'!I$70),"Missing",ISNUMBER('3 Model Input'!K$70),'3 Model Input'!K$70*P4726)</f>
        <v>Missing</v>
      </c>
      <c r="AB4726" s="89"/>
      <c r="AC4726" s="227" t="str" cm="1">
        <f t="array" ref="AC4726">IF(D4726=0,"Blank",_xlfn.IFS('3 Model Input'!E$61=1,(V4726*G4726)/T4726,'3 Model Input'!E$61=2,(W4726*G4726)/T4726,'3 Model Input'!E$61=3,(X4726*G4726)/T4726,'3 Model Input'!E$61=4,(Y4726*G4726)/T4726,'3 Model Input'!E$61=5,(Z4726*G4726)/T4726, ISTEXT('3 Model Input'!E$61),"Missing",'3 Model Input'!E$61=6,(AA4726*G4726)/T4726))</f>
        <v>Blank</v>
      </c>
      <c r="AD4726" s="202" t="str">
        <f t="shared" si="767"/>
        <v>Blank</v>
      </c>
      <c r="AE4726" s="202" t="str">
        <f t="shared" si="768"/>
        <v>Blank</v>
      </c>
      <c r="AF4726" s="217" t="str">
        <f t="shared" si="769"/>
        <v>Blank</v>
      </c>
      <c r="AG4726" s="9" t="str" cm="1">
        <f t="array" ref="AG4726">_xlfn.IFS(ISNUMBER(AC4726), "", ISNUMBER(SEARCH("Blank", AC4726)), "", ISERROR(AC4726), "Bad input on tab 3")</f>
        <v/>
      </c>
    </row>
    <row r="4727" spans="2:33" ht="15" customHeight="1" x14ac:dyDescent="0.75">
      <c r="B4727" s="205" t="str">
        <f>'5 Driver Data'!B4727</f>
        <v>4719</v>
      </c>
      <c r="C4727" s="193">
        <f>'5 Driver Data'!C4727</f>
        <v>0</v>
      </c>
      <c r="D4727" s="192">
        <f>'5 Driver Data'!D4727</f>
        <v>0</v>
      </c>
      <c r="E4727" s="191">
        <f>'5 Driver Data'!E4727</f>
        <v>0</v>
      </c>
      <c r="F4727" s="191">
        <f>'5 Driver Data'!F4727</f>
        <v>0</v>
      </c>
      <c r="G4727" s="191">
        <f>'5 Driver Data'!G4727</f>
        <v>0</v>
      </c>
      <c r="H4727" s="191">
        <f>'5 Driver Data'!H4727</f>
        <v>0</v>
      </c>
      <c r="I4727" s="191">
        <f>'5 Driver Data'!I4727</f>
        <v>0</v>
      </c>
      <c r="J4727" s="191">
        <f>'5 Driver Data'!J4727</f>
        <v>0</v>
      </c>
      <c r="K4727" s="206">
        <f>'5 Driver Data'!K4727</f>
        <v>0</v>
      </c>
      <c r="L4727" s="1"/>
      <c r="M4727" s="216" t="str">
        <f>IF(D4727=0,"Blank",'3 Model Input'!E$44*'3 Model Input'!E$45)</f>
        <v>Blank</v>
      </c>
      <c r="N4727" s="197" t="str">
        <f t="shared" si="760"/>
        <v>Blank</v>
      </c>
      <c r="O4727" s="197" t="str">
        <f>IF(D4727=0,"Blank",'3 Model Input'!E$49*(1-'3 Model Input'!E$51))</f>
        <v>Blank</v>
      </c>
      <c r="P4727" s="197" t="str">
        <f t="shared" si="761"/>
        <v>Blank</v>
      </c>
      <c r="Q4727" s="197" t="str">
        <f>IF(D4727=0,"Blank",IF(D4727="BEV",E4727*(1-'3 Model Input'!E$54), E4727))</f>
        <v>Blank</v>
      </c>
      <c r="R4727" s="198" t="str">
        <f>IF(D4727=0,"Blank",IF(D4727="PHEV",F4727/G4727,F4727*(1-'3 Model Input'!E$54)/G4727))</f>
        <v>Blank</v>
      </c>
      <c r="S4727" s="198" t="str">
        <f>IF(D4727=0,"Blank",IF(D4727="PHEV",MIN(M4727,E4727),MIN(M4727,(E4727*(1-'3 Model Input'!E$54)))))</f>
        <v>Blank</v>
      </c>
      <c r="T4727" s="217" t="str">
        <f t="shared" si="762"/>
        <v>Blank</v>
      </c>
      <c r="U4727" s="89"/>
      <c r="V4727" s="216" t="str">
        <f>IF(D4727=0,"Blank",P4727*'3 Model Input'!E$50)</f>
        <v>Blank</v>
      </c>
      <c r="W4727" s="197" t="str">
        <f t="shared" si="763"/>
        <v>Blank</v>
      </c>
      <c r="X4727" s="197" t="str">
        <f t="shared" si="764"/>
        <v>Blank</v>
      </c>
      <c r="Y4727" s="197" t="str">
        <f t="shared" si="765"/>
        <v>Blank</v>
      </c>
      <c r="Z4727" s="197" t="str">
        <f t="shared" si="766"/>
        <v>Blank</v>
      </c>
      <c r="AA4727" s="223" t="str" cm="1">
        <f t="array" ref="AA4727">_xlfn.IFS(ISTEXT('3 Model Input'!F$70),"Missing",ISTEXT('3 Model Input'!I$70),"Missing",ISNUMBER('3 Model Input'!K$70),'3 Model Input'!K$70*P4727)</f>
        <v>Missing</v>
      </c>
      <c r="AB4727" s="89"/>
      <c r="AC4727" s="227" t="str" cm="1">
        <f t="array" ref="AC4727">IF(D4727=0,"Blank",_xlfn.IFS('3 Model Input'!E$61=1,(V4727*G4727)/T4727,'3 Model Input'!E$61=2,(W4727*G4727)/T4727,'3 Model Input'!E$61=3,(X4727*G4727)/T4727,'3 Model Input'!E$61=4,(Y4727*G4727)/T4727,'3 Model Input'!E$61=5,(Z4727*G4727)/T4727, ISTEXT('3 Model Input'!E$61),"Missing",'3 Model Input'!E$61=6,(AA4727*G4727)/T4727))</f>
        <v>Blank</v>
      </c>
      <c r="AD4727" s="202" t="str">
        <f t="shared" si="767"/>
        <v>Blank</v>
      </c>
      <c r="AE4727" s="202" t="str">
        <f t="shared" si="768"/>
        <v>Blank</v>
      </c>
      <c r="AF4727" s="217" t="str">
        <f t="shared" si="769"/>
        <v>Blank</v>
      </c>
      <c r="AG4727" s="9" t="str" cm="1">
        <f t="array" ref="AG4727">_xlfn.IFS(ISNUMBER(AC4727), "", ISNUMBER(SEARCH("Blank", AC4727)), "", ISERROR(AC4727), "Bad input on tab 3")</f>
        <v/>
      </c>
    </row>
    <row r="4728" spans="2:33" ht="15" customHeight="1" x14ac:dyDescent="0.75">
      <c r="B4728" s="205" t="str">
        <f>'5 Driver Data'!B4728</f>
        <v>4720</v>
      </c>
      <c r="C4728" s="193">
        <f>'5 Driver Data'!C4728</f>
        <v>0</v>
      </c>
      <c r="D4728" s="192">
        <f>'5 Driver Data'!D4728</f>
        <v>0</v>
      </c>
      <c r="E4728" s="191">
        <f>'5 Driver Data'!E4728</f>
        <v>0</v>
      </c>
      <c r="F4728" s="191">
        <f>'5 Driver Data'!F4728</f>
        <v>0</v>
      </c>
      <c r="G4728" s="191">
        <f>'5 Driver Data'!G4728</f>
        <v>0</v>
      </c>
      <c r="H4728" s="191">
        <f>'5 Driver Data'!H4728</f>
        <v>0</v>
      </c>
      <c r="I4728" s="191">
        <f>'5 Driver Data'!I4728</f>
        <v>0</v>
      </c>
      <c r="J4728" s="191">
        <f>'5 Driver Data'!J4728</f>
        <v>0</v>
      </c>
      <c r="K4728" s="206">
        <f>'5 Driver Data'!K4728</f>
        <v>0</v>
      </c>
      <c r="L4728" s="1"/>
      <c r="M4728" s="216" t="str">
        <f>IF(D4728=0,"Blank",'3 Model Input'!E$44*'3 Model Input'!E$45)</f>
        <v>Blank</v>
      </c>
      <c r="N4728" s="197" t="str">
        <f t="shared" si="760"/>
        <v>Blank</v>
      </c>
      <c r="O4728" s="197" t="str">
        <f>IF(D4728=0,"Blank",'3 Model Input'!E$49*(1-'3 Model Input'!E$51))</f>
        <v>Blank</v>
      </c>
      <c r="P4728" s="197" t="str">
        <f t="shared" si="761"/>
        <v>Blank</v>
      </c>
      <c r="Q4728" s="197" t="str">
        <f>IF(D4728=0,"Blank",IF(D4728="BEV",E4728*(1-'3 Model Input'!E$54), E4728))</f>
        <v>Blank</v>
      </c>
      <c r="R4728" s="198" t="str">
        <f>IF(D4728=0,"Blank",IF(D4728="PHEV",F4728/G4728,F4728*(1-'3 Model Input'!E$54)/G4728))</f>
        <v>Blank</v>
      </c>
      <c r="S4728" s="198" t="str">
        <f>IF(D4728=0,"Blank",IF(D4728="PHEV",MIN(M4728,E4728),MIN(M4728,(E4728*(1-'3 Model Input'!E$54)))))</f>
        <v>Blank</v>
      </c>
      <c r="T4728" s="217" t="str">
        <f t="shared" si="762"/>
        <v>Blank</v>
      </c>
      <c r="U4728" s="89"/>
      <c r="V4728" s="216" t="str">
        <f>IF(D4728=0,"Blank",P4728*'3 Model Input'!E$50)</f>
        <v>Blank</v>
      </c>
      <c r="W4728" s="197" t="str">
        <f t="shared" si="763"/>
        <v>Blank</v>
      </c>
      <c r="X4728" s="197" t="str">
        <f t="shared" si="764"/>
        <v>Blank</v>
      </c>
      <c r="Y4728" s="197" t="str">
        <f t="shared" si="765"/>
        <v>Blank</v>
      </c>
      <c r="Z4728" s="197" t="str">
        <f t="shared" si="766"/>
        <v>Blank</v>
      </c>
      <c r="AA4728" s="223" t="str" cm="1">
        <f t="array" ref="AA4728">_xlfn.IFS(ISTEXT('3 Model Input'!F$70),"Missing",ISTEXT('3 Model Input'!I$70),"Missing",ISNUMBER('3 Model Input'!K$70),'3 Model Input'!K$70*P4728)</f>
        <v>Missing</v>
      </c>
      <c r="AB4728" s="89"/>
      <c r="AC4728" s="227" t="str" cm="1">
        <f t="array" ref="AC4728">IF(D4728=0,"Blank",_xlfn.IFS('3 Model Input'!E$61=1,(V4728*G4728)/T4728,'3 Model Input'!E$61=2,(W4728*G4728)/T4728,'3 Model Input'!E$61=3,(X4728*G4728)/T4728,'3 Model Input'!E$61=4,(Y4728*G4728)/T4728,'3 Model Input'!E$61=5,(Z4728*G4728)/T4728, ISTEXT('3 Model Input'!E$61),"Missing",'3 Model Input'!E$61=6,(AA4728*G4728)/T4728))</f>
        <v>Blank</v>
      </c>
      <c r="AD4728" s="202" t="str">
        <f t="shared" si="767"/>
        <v>Blank</v>
      </c>
      <c r="AE4728" s="202" t="str">
        <f t="shared" si="768"/>
        <v>Blank</v>
      </c>
      <c r="AF4728" s="217" t="str">
        <f t="shared" si="769"/>
        <v>Blank</v>
      </c>
      <c r="AG4728" s="9" t="str" cm="1">
        <f t="array" ref="AG4728">_xlfn.IFS(ISNUMBER(AC4728), "", ISNUMBER(SEARCH("Blank", AC4728)), "", ISERROR(AC4728), "Bad input on tab 3")</f>
        <v/>
      </c>
    </row>
    <row r="4729" spans="2:33" ht="15" customHeight="1" x14ac:dyDescent="0.75">
      <c r="B4729" s="205" t="str">
        <f>'5 Driver Data'!B4729</f>
        <v>4721</v>
      </c>
      <c r="C4729" s="193">
        <f>'5 Driver Data'!C4729</f>
        <v>0</v>
      </c>
      <c r="D4729" s="192">
        <f>'5 Driver Data'!D4729</f>
        <v>0</v>
      </c>
      <c r="E4729" s="191">
        <f>'5 Driver Data'!E4729</f>
        <v>0</v>
      </c>
      <c r="F4729" s="191">
        <f>'5 Driver Data'!F4729</f>
        <v>0</v>
      </c>
      <c r="G4729" s="191">
        <f>'5 Driver Data'!G4729</f>
        <v>0</v>
      </c>
      <c r="H4729" s="191">
        <f>'5 Driver Data'!H4729</f>
        <v>0</v>
      </c>
      <c r="I4729" s="191">
        <f>'5 Driver Data'!I4729</f>
        <v>0</v>
      </c>
      <c r="J4729" s="191">
        <f>'5 Driver Data'!J4729</f>
        <v>0</v>
      </c>
      <c r="K4729" s="206">
        <f>'5 Driver Data'!K4729</f>
        <v>0</v>
      </c>
      <c r="L4729" s="1"/>
      <c r="M4729" s="216" t="str">
        <f>IF(D4729=0,"Blank",'3 Model Input'!E$44*'3 Model Input'!E$45)</f>
        <v>Blank</v>
      </c>
      <c r="N4729" s="197" t="str">
        <f t="shared" si="760"/>
        <v>Blank</v>
      </c>
      <c r="O4729" s="197" t="str">
        <f>IF(D4729=0,"Blank",'3 Model Input'!E$49*(1-'3 Model Input'!E$51))</f>
        <v>Blank</v>
      </c>
      <c r="P4729" s="197" t="str">
        <f t="shared" si="761"/>
        <v>Blank</v>
      </c>
      <c r="Q4729" s="197" t="str">
        <f>IF(D4729=0,"Blank",IF(D4729="BEV",E4729*(1-'3 Model Input'!E$54), E4729))</f>
        <v>Blank</v>
      </c>
      <c r="R4729" s="198" t="str">
        <f>IF(D4729=0,"Blank",IF(D4729="PHEV",F4729/G4729,F4729*(1-'3 Model Input'!E$54)/G4729))</f>
        <v>Blank</v>
      </c>
      <c r="S4729" s="198" t="str">
        <f>IF(D4729=0,"Blank",IF(D4729="PHEV",MIN(M4729,E4729),MIN(M4729,(E4729*(1-'3 Model Input'!E$54)))))</f>
        <v>Blank</v>
      </c>
      <c r="T4729" s="217" t="str">
        <f t="shared" si="762"/>
        <v>Blank</v>
      </c>
      <c r="U4729" s="89"/>
      <c r="V4729" s="216" t="str">
        <f>IF(D4729=0,"Blank",P4729*'3 Model Input'!E$50)</f>
        <v>Blank</v>
      </c>
      <c r="W4729" s="197" t="str">
        <f t="shared" si="763"/>
        <v>Blank</v>
      </c>
      <c r="X4729" s="197" t="str">
        <f t="shared" si="764"/>
        <v>Blank</v>
      </c>
      <c r="Y4729" s="197" t="str">
        <f t="shared" si="765"/>
        <v>Blank</v>
      </c>
      <c r="Z4729" s="197" t="str">
        <f t="shared" si="766"/>
        <v>Blank</v>
      </c>
      <c r="AA4729" s="223" t="str" cm="1">
        <f t="array" ref="AA4729">_xlfn.IFS(ISTEXT('3 Model Input'!F$70),"Missing",ISTEXT('3 Model Input'!I$70),"Missing",ISNUMBER('3 Model Input'!K$70),'3 Model Input'!K$70*P4729)</f>
        <v>Missing</v>
      </c>
      <c r="AB4729" s="89"/>
      <c r="AC4729" s="227" t="str" cm="1">
        <f t="array" ref="AC4729">IF(D4729=0,"Blank",_xlfn.IFS('3 Model Input'!E$61=1,(V4729*G4729)/T4729,'3 Model Input'!E$61=2,(W4729*G4729)/T4729,'3 Model Input'!E$61=3,(X4729*G4729)/T4729,'3 Model Input'!E$61=4,(Y4729*G4729)/T4729,'3 Model Input'!E$61=5,(Z4729*G4729)/T4729, ISTEXT('3 Model Input'!E$61),"Missing",'3 Model Input'!E$61=6,(AA4729*G4729)/T4729))</f>
        <v>Blank</v>
      </c>
      <c r="AD4729" s="202" t="str">
        <f t="shared" si="767"/>
        <v>Blank</v>
      </c>
      <c r="AE4729" s="202" t="str">
        <f t="shared" si="768"/>
        <v>Blank</v>
      </c>
      <c r="AF4729" s="217" t="str">
        <f t="shared" si="769"/>
        <v>Blank</v>
      </c>
      <c r="AG4729" s="9" t="str" cm="1">
        <f t="array" ref="AG4729">_xlfn.IFS(ISNUMBER(AC4729), "", ISNUMBER(SEARCH("Blank", AC4729)), "", ISERROR(AC4729), "Bad input on tab 3")</f>
        <v/>
      </c>
    </row>
    <row r="4730" spans="2:33" ht="15" customHeight="1" x14ac:dyDescent="0.75">
      <c r="B4730" s="205" t="str">
        <f>'5 Driver Data'!B4730</f>
        <v>4722</v>
      </c>
      <c r="C4730" s="193">
        <f>'5 Driver Data'!C4730</f>
        <v>0</v>
      </c>
      <c r="D4730" s="192">
        <f>'5 Driver Data'!D4730</f>
        <v>0</v>
      </c>
      <c r="E4730" s="191">
        <f>'5 Driver Data'!E4730</f>
        <v>0</v>
      </c>
      <c r="F4730" s="191">
        <f>'5 Driver Data'!F4730</f>
        <v>0</v>
      </c>
      <c r="G4730" s="191">
        <f>'5 Driver Data'!G4730</f>
        <v>0</v>
      </c>
      <c r="H4730" s="191">
        <f>'5 Driver Data'!H4730</f>
        <v>0</v>
      </c>
      <c r="I4730" s="191">
        <f>'5 Driver Data'!I4730</f>
        <v>0</v>
      </c>
      <c r="J4730" s="191">
        <f>'5 Driver Data'!J4730</f>
        <v>0</v>
      </c>
      <c r="K4730" s="206">
        <f>'5 Driver Data'!K4730</f>
        <v>0</v>
      </c>
      <c r="L4730" s="1"/>
      <c r="M4730" s="216" t="str">
        <f>IF(D4730=0,"Blank",'3 Model Input'!E$44*'3 Model Input'!E$45)</f>
        <v>Blank</v>
      </c>
      <c r="N4730" s="197" t="str">
        <f t="shared" si="760"/>
        <v>Blank</v>
      </c>
      <c r="O4730" s="197" t="str">
        <f>IF(D4730=0,"Blank",'3 Model Input'!E$49*(1-'3 Model Input'!E$51))</f>
        <v>Blank</v>
      </c>
      <c r="P4730" s="197" t="str">
        <f t="shared" si="761"/>
        <v>Blank</v>
      </c>
      <c r="Q4730" s="197" t="str">
        <f>IF(D4730=0,"Blank",IF(D4730="BEV",E4730*(1-'3 Model Input'!E$54), E4730))</f>
        <v>Blank</v>
      </c>
      <c r="R4730" s="198" t="str">
        <f>IF(D4730=0,"Blank",IF(D4730="PHEV",F4730/G4730,F4730*(1-'3 Model Input'!E$54)/G4730))</f>
        <v>Blank</v>
      </c>
      <c r="S4730" s="198" t="str">
        <f>IF(D4730=0,"Blank",IF(D4730="PHEV",MIN(M4730,E4730),MIN(M4730,(E4730*(1-'3 Model Input'!E$54)))))</f>
        <v>Blank</v>
      </c>
      <c r="T4730" s="217" t="str">
        <f t="shared" si="762"/>
        <v>Blank</v>
      </c>
      <c r="U4730" s="89"/>
      <c r="V4730" s="216" t="str">
        <f>IF(D4730=0,"Blank",P4730*'3 Model Input'!E$50)</f>
        <v>Blank</v>
      </c>
      <c r="W4730" s="197" t="str">
        <f t="shared" si="763"/>
        <v>Blank</v>
      </c>
      <c r="X4730" s="197" t="str">
        <f t="shared" si="764"/>
        <v>Blank</v>
      </c>
      <c r="Y4730" s="197" t="str">
        <f t="shared" si="765"/>
        <v>Blank</v>
      </c>
      <c r="Z4730" s="197" t="str">
        <f t="shared" si="766"/>
        <v>Blank</v>
      </c>
      <c r="AA4730" s="223" t="str" cm="1">
        <f t="array" ref="AA4730">_xlfn.IFS(ISTEXT('3 Model Input'!F$70),"Missing",ISTEXT('3 Model Input'!I$70),"Missing",ISNUMBER('3 Model Input'!K$70),'3 Model Input'!K$70*P4730)</f>
        <v>Missing</v>
      </c>
      <c r="AB4730" s="89"/>
      <c r="AC4730" s="227" t="str" cm="1">
        <f t="array" ref="AC4730">IF(D4730=0,"Blank",_xlfn.IFS('3 Model Input'!E$61=1,(V4730*G4730)/T4730,'3 Model Input'!E$61=2,(W4730*G4730)/T4730,'3 Model Input'!E$61=3,(X4730*G4730)/T4730,'3 Model Input'!E$61=4,(Y4730*G4730)/T4730,'3 Model Input'!E$61=5,(Z4730*G4730)/T4730, ISTEXT('3 Model Input'!E$61),"Missing",'3 Model Input'!E$61=6,(AA4730*G4730)/T4730))</f>
        <v>Blank</v>
      </c>
      <c r="AD4730" s="202" t="str">
        <f t="shared" si="767"/>
        <v>Blank</v>
      </c>
      <c r="AE4730" s="202" t="str">
        <f t="shared" si="768"/>
        <v>Blank</v>
      </c>
      <c r="AF4730" s="217" t="str">
        <f t="shared" si="769"/>
        <v>Blank</v>
      </c>
      <c r="AG4730" s="9" t="str" cm="1">
        <f t="array" ref="AG4730">_xlfn.IFS(ISNUMBER(AC4730), "", ISNUMBER(SEARCH("Blank", AC4730)), "", ISERROR(AC4730), "Bad input on tab 3")</f>
        <v/>
      </c>
    </row>
    <row r="4731" spans="2:33" ht="15" customHeight="1" x14ac:dyDescent="0.75">
      <c r="B4731" s="205" t="str">
        <f>'5 Driver Data'!B4731</f>
        <v>4723</v>
      </c>
      <c r="C4731" s="193">
        <f>'5 Driver Data'!C4731</f>
        <v>0</v>
      </c>
      <c r="D4731" s="192">
        <f>'5 Driver Data'!D4731</f>
        <v>0</v>
      </c>
      <c r="E4731" s="191">
        <f>'5 Driver Data'!E4731</f>
        <v>0</v>
      </c>
      <c r="F4731" s="191">
        <f>'5 Driver Data'!F4731</f>
        <v>0</v>
      </c>
      <c r="G4731" s="191">
        <f>'5 Driver Data'!G4731</f>
        <v>0</v>
      </c>
      <c r="H4731" s="191">
        <f>'5 Driver Data'!H4731</f>
        <v>0</v>
      </c>
      <c r="I4731" s="191">
        <f>'5 Driver Data'!I4731</f>
        <v>0</v>
      </c>
      <c r="J4731" s="191">
        <f>'5 Driver Data'!J4731</f>
        <v>0</v>
      </c>
      <c r="K4731" s="206">
        <f>'5 Driver Data'!K4731</f>
        <v>0</v>
      </c>
      <c r="L4731" s="1"/>
      <c r="M4731" s="216" t="str">
        <f>IF(D4731=0,"Blank",'3 Model Input'!E$44*'3 Model Input'!E$45)</f>
        <v>Blank</v>
      </c>
      <c r="N4731" s="197" t="str">
        <f t="shared" si="760"/>
        <v>Blank</v>
      </c>
      <c r="O4731" s="197" t="str">
        <f>IF(D4731=0,"Blank",'3 Model Input'!E$49*(1-'3 Model Input'!E$51))</f>
        <v>Blank</v>
      </c>
      <c r="P4731" s="197" t="str">
        <f t="shared" si="761"/>
        <v>Blank</v>
      </c>
      <c r="Q4731" s="197" t="str">
        <f>IF(D4731=0,"Blank",IF(D4731="BEV",E4731*(1-'3 Model Input'!E$54), E4731))</f>
        <v>Blank</v>
      </c>
      <c r="R4731" s="198" t="str">
        <f>IF(D4731=0,"Blank",IF(D4731="PHEV",F4731/G4731,F4731*(1-'3 Model Input'!E$54)/G4731))</f>
        <v>Blank</v>
      </c>
      <c r="S4731" s="198" t="str">
        <f>IF(D4731=0,"Blank",IF(D4731="PHEV",MIN(M4731,E4731),MIN(M4731,(E4731*(1-'3 Model Input'!E$54)))))</f>
        <v>Blank</v>
      </c>
      <c r="T4731" s="217" t="str">
        <f t="shared" si="762"/>
        <v>Blank</v>
      </c>
      <c r="U4731" s="89"/>
      <c r="V4731" s="216" t="str">
        <f>IF(D4731=0,"Blank",P4731*'3 Model Input'!E$50)</f>
        <v>Blank</v>
      </c>
      <c r="W4731" s="197" t="str">
        <f t="shared" si="763"/>
        <v>Blank</v>
      </c>
      <c r="X4731" s="197" t="str">
        <f t="shared" si="764"/>
        <v>Blank</v>
      </c>
      <c r="Y4731" s="197" t="str">
        <f t="shared" si="765"/>
        <v>Blank</v>
      </c>
      <c r="Z4731" s="197" t="str">
        <f t="shared" si="766"/>
        <v>Blank</v>
      </c>
      <c r="AA4731" s="223" t="str" cm="1">
        <f t="array" ref="AA4731">_xlfn.IFS(ISTEXT('3 Model Input'!F$70),"Missing",ISTEXT('3 Model Input'!I$70),"Missing",ISNUMBER('3 Model Input'!K$70),'3 Model Input'!K$70*P4731)</f>
        <v>Missing</v>
      </c>
      <c r="AB4731" s="89"/>
      <c r="AC4731" s="227" t="str" cm="1">
        <f t="array" ref="AC4731">IF(D4731=0,"Blank",_xlfn.IFS('3 Model Input'!E$61=1,(V4731*G4731)/T4731,'3 Model Input'!E$61=2,(W4731*G4731)/T4731,'3 Model Input'!E$61=3,(X4731*G4731)/T4731,'3 Model Input'!E$61=4,(Y4731*G4731)/T4731,'3 Model Input'!E$61=5,(Z4731*G4731)/T4731, ISTEXT('3 Model Input'!E$61),"Missing",'3 Model Input'!E$61=6,(AA4731*G4731)/T4731))</f>
        <v>Blank</v>
      </c>
      <c r="AD4731" s="202" t="str">
        <f t="shared" si="767"/>
        <v>Blank</v>
      </c>
      <c r="AE4731" s="202" t="str">
        <f t="shared" si="768"/>
        <v>Blank</v>
      </c>
      <c r="AF4731" s="217" t="str">
        <f t="shared" si="769"/>
        <v>Blank</v>
      </c>
      <c r="AG4731" s="9" t="str" cm="1">
        <f t="array" ref="AG4731">_xlfn.IFS(ISNUMBER(AC4731), "", ISNUMBER(SEARCH("Blank", AC4731)), "", ISERROR(AC4731), "Bad input on tab 3")</f>
        <v/>
      </c>
    </row>
    <row r="4732" spans="2:33" ht="15" customHeight="1" x14ac:dyDescent="0.75">
      <c r="B4732" s="205" t="str">
        <f>'5 Driver Data'!B4732</f>
        <v>4724</v>
      </c>
      <c r="C4732" s="193">
        <f>'5 Driver Data'!C4732</f>
        <v>0</v>
      </c>
      <c r="D4732" s="192">
        <f>'5 Driver Data'!D4732</f>
        <v>0</v>
      </c>
      <c r="E4732" s="191">
        <f>'5 Driver Data'!E4732</f>
        <v>0</v>
      </c>
      <c r="F4732" s="191">
        <f>'5 Driver Data'!F4732</f>
        <v>0</v>
      </c>
      <c r="G4732" s="191">
        <f>'5 Driver Data'!G4732</f>
        <v>0</v>
      </c>
      <c r="H4732" s="191">
        <f>'5 Driver Data'!H4732</f>
        <v>0</v>
      </c>
      <c r="I4732" s="191">
        <f>'5 Driver Data'!I4732</f>
        <v>0</v>
      </c>
      <c r="J4732" s="191">
        <f>'5 Driver Data'!J4732</f>
        <v>0</v>
      </c>
      <c r="K4732" s="206">
        <f>'5 Driver Data'!K4732</f>
        <v>0</v>
      </c>
      <c r="L4732" s="1"/>
      <c r="M4732" s="216" t="str">
        <f>IF(D4732=0,"Blank",'3 Model Input'!E$44*'3 Model Input'!E$45)</f>
        <v>Blank</v>
      </c>
      <c r="N4732" s="197" t="str">
        <f t="shared" si="760"/>
        <v>Blank</v>
      </c>
      <c r="O4732" s="197" t="str">
        <f>IF(D4732=0,"Blank",'3 Model Input'!E$49*(1-'3 Model Input'!E$51))</f>
        <v>Blank</v>
      </c>
      <c r="P4732" s="197" t="str">
        <f t="shared" si="761"/>
        <v>Blank</v>
      </c>
      <c r="Q4732" s="197" t="str">
        <f>IF(D4732=0,"Blank",IF(D4732="BEV",E4732*(1-'3 Model Input'!E$54), E4732))</f>
        <v>Blank</v>
      </c>
      <c r="R4732" s="198" t="str">
        <f>IF(D4732=0,"Blank",IF(D4732="PHEV",F4732/G4732,F4732*(1-'3 Model Input'!E$54)/G4732))</f>
        <v>Blank</v>
      </c>
      <c r="S4732" s="198" t="str">
        <f>IF(D4732=0,"Blank",IF(D4732="PHEV",MIN(M4732,E4732),MIN(M4732,(E4732*(1-'3 Model Input'!E$54)))))</f>
        <v>Blank</v>
      </c>
      <c r="T4732" s="217" t="str">
        <f t="shared" si="762"/>
        <v>Blank</v>
      </c>
      <c r="U4732" s="89"/>
      <c r="V4732" s="216" t="str">
        <f>IF(D4732=0,"Blank",P4732*'3 Model Input'!E$50)</f>
        <v>Blank</v>
      </c>
      <c r="W4732" s="197" t="str">
        <f t="shared" si="763"/>
        <v>Blank</v>
      </c>
      <c r="X4732" s="197" t="str">
        <f t="shared" si="764"/>
        <v>Blank</v>
      </c>
      <c r="Y4732" s="197" t="str">
        <f t="shared" si="765"/>
        <v>Blank</v>
      </c>
      <c r="Z4732" s="197" t="str">
        <f t="shared" si="766"/>
        <v>Blank</v>
      </c>
      <c r="AA4732" s="223" t="str" cm="1">
        <f t="array" ref="AA4732">_xlfn.IFS(ISTEXT('3 Model Input'!F$70),"Missing",ISTEXT('3 Model Input'!I$70),"Missing",ISNUMBER('3 Model Input'!K$70),'3 Model Input'!K$70*P4732)</f>
        <v>Missing</v>
      </c>
      <c r="AB4732" s="89"/>
      <c r="AC4732" s="227" t="str" cm="1">
        <f t="array" ref="AC4732">IF(D4732=0,"Blank",_xlfn.IFS('3 Model Input'!E$61=1,(V4732*G4732)/T4732,'3 Model Input'!E$61=2,(W4732*G4732)/T4732,'3 Model Input'!E$61=3,(X4732*G4732)/T4732,'3 Model Input'!E$61=4,(Y4732*G4732)/T4732,'3 Model Input'!E$61=5,(Z4732*G4732)/T4732, ISTEXT('3 Model Input'!E$61),"Missing",'3 Model Input'!E$61=6,(AA4732*G4732)/T4732))</f>
        <v>Blank</v>
      </c>
      <c r="AD4732" s="202" t="str">
        <f t="shared" si="767"/>
        <v>Blank</v>
      </c>
      <c r="AE4732" s="202" t="str">
        <f t="shared" si="768"/>
        <v>Blank</v>
      </c>
      <c r="AF4732" s="217" t="str">
        <f t="shared" si="769"/>
        <v>Blank</v>
      </c>
      <c r="AG4732" s="9" t="str" cm="1">
        <f t="array" ref="AG4732">_xlfn.IFS(ISNUMBER(AC4732), "", ISNUMBER(SEARCH("Blank", AC4732)), "", ISERROR(AC4732), "Bad input on tab 3")</f>
        <v/>
      </c>
    </row>
    <row r="4733" spans="2:33" ht="15" customHeight="1" x14ac:dyDescent="0.75">
      <c r="B4733" s="205" t="str">
        <f>'5 Driver Data'!B4733</f>
        <v>4725</v>
      </c>
      <c r="C4733" s="193">
        <f>'5 Driver Data'!C4733</f>
        <v>0</v>
      </c>
      <c r="D4733" s="192">
        <f>'5 Driver Data'!D4733</f>
        <v>0</v>
      </c>
      <c r="E4733" s="191">
        <f>'5 Driver Data'!E4733</f>
        <v>0</v>
      </c>
      <c r="F4733" s="191">
        <f>'5 Driver Data'!F4733</f>
        <v>0</v>
      </c>
      <c r="G4733" s="191">
        <f>'5 Driver Data'!G4733</f>
        <v>0</v>
      </c>
      <c r="H4733" s="191">
        <f>'5 Driver Data'!H4733</f>
        <v>0</v>
      </c>
      <c r="I4733" s="191">
        <f>'5 Driver Data'!I4733</f>
        <v>0</v>
      </c>
      <c r="J4733" s="191">
        <f>'5 Driver Data'!J4733</f>
        <v>0</v>
      </c>
      <c r="K4733" s="206">
        <f>'5 Driver Data'!K4733</f>
        <v>0</v>
      </c>
      <c r="L4733" s="1"/>
      <c r="M4733" s="216" t="str">
        <f>IF(D4733=0,"Blank",'3 Model Input'!E$44*'3 Model Input'!E$45)</f>
        <v>Blank</v>
      </c>
      <c r="N4733" s="197" t="str">
        <f t="shared" si="760"/>
        <v>Blank</v>
      </c>
      <c r="O4733" s="197" t="str">
        <f>IF(D4733=0,"Blank",'3 Model Input'!E$49*(1-'3 Model Input'!E$51))</f>
        <v>Blank</v>
      </c>
      <c r="P4733" s="197" t="str">
        <f t="shared" si="761"/>
        <v>Blank</v>
      </c>
      <c r="Q4733" s="197" t="str">
        <f>IF(D4733=0,"Blank",IF(D4733="BEV",E4733*(1-'3 Model Input'!E$54), E4733))</f>
        <v>Blank</v>
      </c>
      <c r="R4733" s="198" t="str">
        <f>IF(D4733=0,"Blank",IF(D4733="PHEV",F4733/G4733,F4733*(1-'3 Model Input'!E$54)/G4733))</f>
        <v>Blank</v>
      </c>
      <c r="S4733" s="198" t="str">
        <f>IF(D4733=0,"Blank",IF(D4733="PHEV",MIN(M4733,E4733),MIN(M4733,(E4733*(1-'3 Model Input'!E$54)))))</f>
        <v>Blank</v>
      </c>
      <c r="T4733" s="217" t="str">
        <f t="shared" si="762"/>
        <v>Blank</v>
      </c>
      <c r="U4733" s="89"/>
      <c r="V4733" s="216" t="str">
        <f>IF(D4733=0,"Blank",P4733*'3 Model Input'!E$50)</f>
        <v>Blank</v>
      </c>
      <c r="W4733" s="197" t="str">
        <f t="shared" si="763"/>
        <v>Blank</v>
      </c>
      <c r="X4733" s="197" t="str">
        <f t="shared" si="764"/>
        <v>Blank</v>
      </c>
      <c r="Y4733" s="197" t="str">
        <f t="shared" si="765"/>
        <v>Blank</v>
      </c>
      <c r="Z4733" s="197" t="str">
        <f t="shared" si="766"/>
        <v>Blank</v>
      </c>
      <c r="AA4733" s="223" t="str" cm="1">
        <f t="array" ref="AA4733">_xlfn.IFS(ISTEXT('3 Model Input'!F$70),"Missing",ISTEXT('3 Model Input'!I$70),"Missing",ISNUMBER('3 Model Input'!K$70),'3 Model Input'!K$70*P4733)</f>
        <v>Missing</v>
      </c>
      <c r="AB4733" s="89"/>
      <c r="AC4733" s="227" t="str" cm="1">
        <f t="array" ref="AC4733">IF(D4733=0,"Blank",_xlfn.IFS('3 Model Input'!E$61=1,(V4733*G4733)/T4733,'3 Model Input'!E$61=2,(W4733*G4733)/T4733,'3 Model Input'!E$61=3,(X4733*G4733)/T4733,'3 Model Input'!E$61=4,(Y4733*G4733)/T4733,'3 Model Input'!E$61=5,(Z4733*G4733)/T4733, ISTEXT('3 Model Input'!E$61),"Missing",'3 Model Input'!E$61=6,(AA4733*G4733)/T4733))</f>
        <v>Blank</v>
      </c>
      <c r="AD4733" s="202" t="str">
        <f t="shared" si="767"/>
        <v>Blank</v>
      </c>
      <c r="AE4733" s="202" t="str">
        <f t="shared" si="768"/>
        <v>Blank</v>
      </c>
      <c r="AF4733" s="217" t="str">
        <f t="shared" si="769"/>
        <v>Blank</v>
      </c>
      <c r="AG4733" s="9" t="str" cm="1">
        <f t="array" ref="AG4733">_xlfn.IFS(ISNUMBER(AC4733), "", ISNUMBER(SEARCH("Blank", AC4733)), "", ISERROR(AC4733), "Bad input on tab 3")</f>
        <v/>
      </c>
    </row>
    <row r="4734" spans="2:33" ht="15" customHeight="1" x14ac:dyDescent="0.75">
      <c r="B4734" s="205" t="str">
        <f>'5 Driver Data'!B4734</f>
        <v>4726</v>
      </c>
      <c r="C4734" s="193">
        <f>'5 Driver Data'!C4734</f>
        <v>0</v>
      </c>
      <c r="D4734" s="192">
        <f>'5 Driver Data'!D4734</f>
        <v>0</v>
      </c>
      <c r="E4734" s="191">
        <f>'5 Driver Data'!E4734</f>
        <v>0</v>
      </c>
      <c r="F4734" s="191">
        <f>'5 Driver Data'!F4734</f>
        <v>0</v>
      </c>
      <c r="G4734" s="191">
        <f>'5 Driver Data'!G4734</f>
        <v>0</v>
      </c>
      <c r="H4734" s="191">
        <f>'5 Driver Data'!H4734</f>
        <v>0</v>
      </c>
      <c r="I4734" s="191">
        <f>'5 Driver Data'!I4734</f>
        <v>0</v>
      </c>
      <c r="J4734" s="191">
        <f>'5 Driver Data'!J4734</f>
        <v>0</v>
      </c>
      <c r="K4734" s="206">
        <f>'5 Driver Data'!K4734</f>
        <v>0</v>
      </c>
      <c r="L4734" s="1"/>
      <c r="M4734" s="216" t="str">
        <f>IF(D4734=0,"Blank",'3 Model Input'!E$44*'3 Model Input'!E$45)</f>
        <v>Blank</v>
      </c>
      <c r="N4734" s="197" t="str">
        <f t="shared" si="760"/>
        <v>Blank</v>
      </c>
      <c r="O4734" s="197" t="str">
        <f>IF(D4734=0,"Blank",'3 Model Input'!E$49*(1-'3 Model Input'!E$51))</f>
        <v>Blank</v>
      </c>
      <c r="P4734" s="197" t="str">
        <f t="shared" si="761"/>
        <v>Blank</v>
      </c>
      <c r="Q4734" s="197" t="str">
        <f>IF(D4734=0,"Blank",IF(D4734="BEV",E4734*(1-'3 Model Input'!E$54), E4734))</f>
        <v>Blank</v>
      </c>
      <c r="R4734" s="198" t="str">
        <f>IF(D4734=0,"Blank",IF(D4734="PHEV",F4734/G4734,F4734*(1-'3 Model Input'!E$54)/G4734))</f>
        <v>Blank</v>
      </c>
      <c r="S4734" s="198" t="str">
        <f>IF(D4734=0,"Blank",IF(D4734="PHEV",MIN(M4734,E4734),MIN(M4734,(E4734*(1-'3 Model Input'!E$54)))))</f>
        <v>Blank</v>
      </c>
      <c r="T4734" s="217" t="str">
        <f t="shared" si="762"/>
        <v>Blank</v>
      </c>
      <c r="U4734" s="89"/>
      <c r="V4734" s="216" t="str">
        <f>IF(D4734=0,"Blank",P4734*'3 Model Input'!E$50)</f>
        <v>Blank</v>
      </c>
      <c r="W4734" s="197" t="str">
        <f t="shared" si="763"/>
        <v>Blank</v>
      </c>
      <c r="X4734" s="197" t="str">
        <f t="shared" si="764"/>
        <v>Blank</v>
      </c>
      <c r="Y4734" s="197" t="str">
        <f t="shared" si="765"/>
        <v>Blank</v>
      </c>
      <c r="Z4734" s="197" t="str">
        <f t="shared" si="766"/>
        <v>Blank</v>
      </c>
      <c r="AA4734" s="223" t="str" cm="1">
        <f t="array" ref="AA4734">_xlfn.IFS(ISTEXT('3 Model Input'!F$70),"Missing",ISTEXT('3 Model Input'!I$70),"Missing",ISNUMBER('3 Model Input'!K$70),'3 Model Input'!K$70*P4734)</f>
        <v>Missing</v>
      </c>
      <c r="AB4734" s="89"/>
      <c r="AC4734" s="227" t="str" cm="1">
        <f t="array" ref="AC4734">IF(D4734=0,"Blank",_xlfn.IFS('3 Model Input'!E$61=1,(V4734*G4734)/T4734,'3 Model Input'!E$61=2,(W4734*G4734)/T4734,'3 Model Input'!E$61=3,(X4734*G4734)/T4734,'3 Model Input'!E$61=4,(Y4734*G4734)/T4734,'3 Model Input'!E$61=5,(Z4734*G4734)/T4734, ISTEXT('3 Model Input'!E$61),"Missing",'3 Model Input'!E$61=6,(AA4734*G4734)/T4734))</f>
        <v>Blank</v>
      </c>
      <c r="AD4734" s="202" t="str">
        <f t="shared" si="767"/>
        <v>Blank</v>
      </c>
      <c r="AE4734" s="202" t="str">
        <f t="shared" si="768"/>
        <v>Blank</v>
      </c>
      <c r="AF4734" s="217" t="str">
        <f t="shared" si="769"/>
        <v>Blank</v>
      </c>
      <c r="AG4734" s="9" t="str" cm="1">
        <f t="array" ref="AG4734">_xlfn.IFS(ISNUMBER(AC4734), "", ISNUMBER(SEARCH("Blank", AC4734)), "", ISERROR(AC4734), "Bad input on tab 3")</f>
        <v/>
      </c>
    </row>
    <row r="4735" spans="2:33" ht="15" customHeight="1" x14ac:dyDescent="0.75">
      <c r="B4735" s="205" t="str">
        <f>'5 Driver Data'!B4735</f>
        <v>4727</v>
      </c>
      <c r="C4735" s="193">
        <f>'5 Driver Data'!C4735</f>
        <v>0</v>
      </c>
      <c r="D4735" s="192">
        <f>'5 Driver Data'!D4735</f>
        <v>0</v>
      </c>
      <c r="E4735" s="191">
        <f>'5 Driver Data'!E4735</f>
        <v>0</v>
      </c>
      <c r="F4735" s="191">
        <f>'5 Driver Data'!F4735</f>
        <v>0</v>
      </c>
      <c r="G4735" s="191">
        <f>'5 Driver Data'!G4735</f>
        <v>0</v>
      </c>
      <c r="H4735" s="191">
        <f>'5 Driver Data'!H4735</f>
        <v>0</v>
      </c>
      <c r="I4735" s="191">
        <f>'5 Driver Data'!I4735</f>
        <v>0</v>
      </c>
      <c r="J4735" s="191">
        <f>'5 Driver Data'!J4735</f>
        <v>0</v>
      </c>
      <c r="K4735" s="206">
        <f>'5 Driver Data'!K4735</f>
        <v>0</v>
      </c>
      <c r="L4735" s="1"/>
      <c r="M4735" s="216" t="str">
        <f>IF(D4735=0,"Blank",'3 Model Input'!E$44*'3 Model Input'!E$45)</f>
        <v>Blank</v>
      </c>
      <c r="N4735" s="197" t="str">
        <f t="shared" si="760"/>
        <v>Blank</v>
      </c>
      <c r="O4735" s="197" t="str">
        <f>IF(D4735=0,"Blank",'3 Model Input'!E$49*(1-'3 Model Input'!E$51))</f>
        <v>Blank</v>
      </c>
      <c r="P4735" s="197" t="str">
        <f t="shared" si="761"/>
        <v>Blank</v>
      </c>
      <c r="Q4735" s="197" t="str">
        <f>IF(D4735=0,"Blank",IF(D4735="BEV",E4735*(1-'3 Model Input'!E$54), E4735))</f>
        <v>Blank</v>
      </c>
      <c r="R4735" s="198" t="str">
        <f>IF(D4735=0,"Blank",IF(D4735="PHEV",F4735/G4735,F4735*(1-'3 Model Input'!E$54)/G4735))</f>
        <v>Blank</v>
      </c>
      <c r="S4735" s="198" t="str">
        <f>IF(D4735=0,"Blank",IF(D4735="PHEV",MIN(M4735,E4735),MIN(M4735,(E4735*(1-'3 Model Input'!E$54)))))</f>
        <v>Blank</v>
      </c>
      <c r="T4735" s="217" t="str">
        <f t="shared" si="762"/>
        <v>Blank</v>
      </c>
      <c r="U4735" s="89"/>
      <c r="V4735" s="216" t="str">
        <f>IF(D4735=0,"Blank",P4735*'3 Model Input'!E$50)</f>
        <v>Blank</v>
      </c>
      <c r="W4735" s="197" t="str">
        <f t="shared" si="763"/>
        <v>Blank</v>
      </c>
      <c r="X4735" s="197" t="str">
        <f t="shared" si="764"/>
        <v>Blank</v>
      </c>
      <c r="Y4735" s="197" t="str">
        <f t="shared" si="765"/>
        <v>Blank</v>
      </c>
      <c r="Z4735" s="197" t="str">
        <f t="shared" si="766"/>
        <v>Blank</v>
      </c>
      <c r="AA4735" s="223" t="str" cm="1">
        <f t="array" ref="AA4735">_xlfn.IFS(ISTEXT('3 Model Input'!F$70),"Missing",ISTEXT('3 Model Input'!I$70),"Missing",ISNUMBER('3 Model Input'!K$70),'3 Model Input'!K$70*P4735)</f>
        <v>Missing</v>
      </c>
      <c r="AB4735" s="89"/>
      <c r="AC4735" s="227" t="str" cm="1">
        <f t="array" ref="AC4735">IF(D4735=0,"Blank",_xlfn.IFS('3 Model Input'!E$61=1,(V4735*G4735)/T4735,'3 Model Input'!E$61=2,(W4735*G4735)/T4735,'3 Model Input'!E$61=3,(X4735*G4735)/T4735,'3 Model Input'!E$61=4,(Y4735*G4735)/T4735,'3 Model Input'!E$61=5,(Z4735*G4735)/T4735, ISTEXT('3 Model Input'!E$61),"Missing",'3 Model Input'!E$61=6,(AA4735*G4735)/T4735))</f>
        <v>Blank</v>
      </c>
      <c r="AD4735" s="202" t="str">
        <f t="shared" si="767"/>
        <v>Blank</v>
      </c>
      <c r="AE4735" s="202" t="str">
        <f t="shared" si="768"/>
        <v>Blank</v>
      </c>
      <c r="AF4735" s="217" t="str">
        <f t="shared" si="769"/>
        <v>Blank</v>
      </c>
      <c r="AG4735" s="9" t="str" cm="1">
        <f t="array" ref="AG4735">_xlfn.IFS(ISNUMBER(AC4735), "", ISNUMBER(SEARCH("Blank", AC4735)), "", ISERROR(AC4735), "Bad input on tab 3")</f>
        <v/>
      </c>
    </row>
    <row r="4736" spans="2:33" ht="15" customHeight="1" x14ac:dyDescent="0.75">
      <c r="B4736" s="205" t="str">
        <f>'5 Driver Data'!B4736</f>
        <v>4728</v>
      </c>
      <c r="C4736" s="193">
        <f>'5 Driver Data'!C4736</f>
        <v>0</v>
      </c>
      <c r="D4736" s="192">
        <f>'5 Driver Data'!D4736</f>
        <v>0</v>
      </c>
      <c r="E4736" s="191">
        <f>'5 Driver Data'!E4736</f>
        <v>0</v>
      </c>
      <c r="F4736" s="191">
        <f>'5 Driver Data'!F4736</f>
        <v>0</v>
      </c>
      <c r="G4736" s="191">
        <f>'5 Driver Data'!G4736</f>
        <v>0</v>
      </c>
      <c r="H4736" s="191">
        <f>'5 Driver Data'!H4736</f>
        <v>0</v>
      </c>
      <c r="I4736" s="191">
        <f>'5 Driver Data'!I4736</f>
        <v>0</v>
      </c>
      <c r="J4736" s="191">
        <f>'5 Driver Data'!J4736</f>
        <v>0</v>
      </c>
      <c r="K4736" s="206">
        <f>'5 Driver Data'!K4736</f>
        <v>0</v>
      </c>
      <c r="L4736" s="1"/>
      <c r="M4736" s="216" t="str">
        <f>IF(D4736=0,"Blank",'3 Model Input'!E$44*'3 Model Input'!E$45)</f>
        <v>Blank</v>
      </c>
      <c r="N4736" s="197" t="str">
        <f t="shared" si="760"/>
        <v>Blank</v>
      </c>
      <c r="O4736" s="197" t="str">
        <f>IF(D4736=0,"Blank",'3 Model Input'!E$49*(1-'3 Model Input'!E$51))</f>
        <v>Blank</v>
      </c>
      <c r="P4736" s="197" t="str">
        <f t="shared" si="761"/>
        <v>Blank</v>
      </c>
      <c r="Q4736" s="197" t="str">
        <f>IF(D4736=0,"Blank",IF(D4736="BEV",E4736*(1-'3 Model Input'!E$54), E4736))</f>
        <v>Blank</v>
      </c>
      <c r="R4736" s="198" t="str">
        <f>IF(D4736=0,"Blank",IF(D4736="PHEV",F4736/G4736,F4736*(1-'3 Model Input'!E$54)/G4736))</f>
        <v>Blank</v>
      </c>
      <c r="S4736" s="198" t="str">
        <f>IF(D4736=0,"Blank",IF(D4736="PHEV",MIN(M4736,E4736),MIN(M4736,(E4736*(1-'3 Model Input'!E$54)))))</f>
        <v>Blank</v>
      </c>
      <c r="T4736" s="217" t="str">
        <f t="shared" si="762"/>
        <v>Blank</v>
      </c>
      <c r="U4736" s="89"/>
      <c r="V4736" s="216" t="str">
        <f>IF(D4736=0,"Blank",P4736*'3 Model Input'!E$50)</f>
        <v>Blank</v>
      </c>
      <c r="W4736" s="197" t="str">
        <f t="shared" si="763"/>
        <v>Blank</v>
      </c>
      <c r="X4736" s="197" t="str">
        <f t="shared" si="764"/>
        <v>Blank</v>
      </c>
      <c r="Y4736" s="197" t="str">
        <f t="shared" si="765"/>
        <v>Blank</v>
      </c>
      <c r="Z4736" s="197" t="str">
        <f t="shared" si="766"/>
        <v>Blank</v>
      </c>
      <c r="AA4736" s="223" t="str" cm="1">
        <f t="array" ref="AA4736">_xlfn.IFS(ISTEXT('3 Model Input'!F$70),"Missing",ISTEXT('3 Model Input'!I$70),"Missing",ISNUMBER('3 Model Input'!K$70),'3 Model Input'!K$70*P4736)</f>
        <v>Missing</v>
      </c>
      <c r="AB4736" s="89"/>
      <c r="AC4736" s="227" t="str" cm="1">
        <f t="array" ref="AC4736">IF(D4736=0,"Blank",_xlfn.IFS('3 Model Input'!E$61=1,(V4736*G4736)/T4736,'3 Model Input'!E$61=2,(W4736*G4736)/T4736,'3 Model Input'!E$61=3,(X4736*G4736)/T4736,'3 Model Input'!E$61=4,(Y4736*G4736)/T4736,'3 Model Input'!E$61=5,(Z4736*G4736)/T4736, ISTEXT('3 Model Input'!E$61),"Missing",'3 Model Input'!E$61=6,(AA4736*G4736)/T4736))</f>
        <v>Blank</v>
      </c>
      <c r="AD4736" s="202" t="str">
        <f t="shared" si="767"/>
        <v>Blank</v>
      </c>
      <c r="AE4736" s="202" t="str">
        <f t="shared" si="768"/>
        <v>Blank</v>
      </c>
      <c r="AF4736" s="217" t="str">
        <f t="shared" si="769"/>
        <v>Blank</v>
      </c>
      <c r="AG4736" s="9" t="str" cm="1">
        <f t="array" ref="AG4736">_xlfn.IFS(ISNUMBER(AC4736), "", ISNUMBER(SEARCH("Blank", AC4736)), "", ISERROR(AC4736), "Bad input on tab 3")</f>
        <v/>
      </c>
    </row>
    <row r="4737" spans="2:33" ht="15" customHeight="1" x14ac:dyDescent="0.75">
      <c r="B4737" s="205" t="str">
        <f>'5 Driver Data'!B4737</f>
        <v>4729</v>
      </c>
      <c r="C4737" s="193">
        <f>'5 Driver Data'!C4737</f>
        <v>0</v>
      </c>
      <c r="D4737" s="192">
        <f>'5 Driver Data'!D4737</f>
        <v>0</v>
      </c>
      <c r="E4737" s="191">
        <f>'5 Driver Data'!E4737</f>
        <v>0</v>
      </c>
      <c r="F4737" s="191">
        <f>'5 Driver Data'!F4737</f>
        <v>0</v>
      </c>
      <c r="G4737" s="191">
        <f>'5 Driver Data'!G4737</f>
        <v>0</v>
      </c>
      <c r="H4737" s="191">
        <f>'5 Driver Data'!H4737</f>
        <v>0</v>
      </c>
      <c r="I4737" s="191">
        <f>'5 Driver Data'!I4737</f>
        <v>0</v>
      </c>
      <c r="J4737" s="191">
        <f>'5 Driver Data'!J4737</f>
        <v>0</v>
      </c>
      <c r="K4737" s="206">
        <f>'5 Driver Data'!K4737</f>
        <v>0</v>
      </c>
      <c r="L4737" s="1"/>
      <c r="M4737" s="216" t="str">
        <f>IF(D4737=0,"Blank",'3 Model Input'!E$44*'3 Model Input'!E$45)</f>
        <v>Blank</v>
      </c>
      <c r="N4737" s="197" t="str">
        <f t="shared" si="760"/>
        <v>Blank</v>
      </c>
      <c r="O4737" s="197" t="str">
        <f>IF(D4737=0,"Blank",'3 Model Input'!E$49*(1-'3 Model Input'!E$51))</f>
        <v>Blank</v>
      </c>
      <c r="P4737" s="197" t="str">
        <f t="shared" si="761"/>
        <v>Blank</v>
      </c>
      <c r="Q4737" s="197" t="str">
        <f>IF(D4737=0,"Blank",IF(D4737="BEV",E4737*(1-'3 Model Input'!E$54), E4737))</f>
        <v>Blank</v>
      </c>
      <c r="R4737" s="198" t="str">
        <f>IF(D4737=0,"Blank",IF(D4737="PHEV",F4737/G4737,F4737*(1-'3 Model Input'!E$54)/G4737))</f>
        <v>Blank</v>
      </c>
      <c r="S4737" s="198" t="str">
        <f>IF(D4737=0,"Blank",IF(D4737="PHEV",MIN(M4737,E4737),MIN(M4737,(E4737*(1-'3 Model Input'!E$54)))))</f>
        <v>Blank</v>
      </c>
      <c r="T4737" s="217" t="str">
        <f t="shared" si="762"/>
        <v>Blank</v>
      </c>
      <c r="U4737" s="89"/>
      <c r="V4737" s="216" t="str">
        <f>IF(D4737=0,"Blank",P4737*'3 Model Input'!E$50)</f>
        <v>Blank</v>
      </c>
      <c r="W4737" s="197" t="str">
        <f t="shared" si="763"/>
        <v>Blank</v>
      </c>
      <c r="X4737" s="197" t="str">
        <f t="shared" si="764"/>
        <v>Blank</v>
      </c>
      <c r="Y4737" s="197" t="str">
        <f t="shared" si="765"/>
        <v>Blank</v>
      </c>
      <c r="Z4737" s="197" t="str">
        <f t="shared" si="766"/>
        <v>Blank</v>
      </c>
      <c r="AA4737" s="223" t="str" cm="1">
        <f t="array" ref="AA4737">_xlfn.IFS(ISTEXT('3 Model Input'!F$70),"Missing",ISTEXT('3 Model Input'!I$70),"Missing",ISNUMBER('3 Model Input'!K$70),'3 Model Input'!K$70*P4737)</f>
        <v>Missing</v>
      </c>
      <c r="AB4737" s="89"/>
      <c r="AC4737" s="227" t="str" cm="1">
        <f t="array" ref="AC4737">IF(D4737=0,"Blank",_xlfn.IFS('3 Model Input'!E$61=1,(V4737*G4737)/T4737,'3 Model Input'!E$61=2,(W4737*G4737)/T4737,'3 Model Input'!E$61=3,(X4737*G4737)/T4737,'3 Model Input'!E$61=4,(Y4737*G4737)/T4737,'3 Model Input'!E$61=5,(Z4737*G4737)/T4737, ISTEXT('3 Model Input'!E$61),"Missing",'3 Model Input'!E$61=6,(AA4737*G4737)/T4737))</f>
        <v>Blank</v>
      </c>
      <c r="AD4737" s="202" t="str">
        <f t="shared" si="767"/>
        <v>Blank</v>
      </c>
      <c r="AE4737" s="202" t="str">
        <f t="shared" si="768"/>
        <v>Blank</v>
      </c>
      <c r="AF4737" s="217" t="str">
        <f t="shared" si="769"/>
        <v>Blank</v>
      </c>
      <c r="AG4737" s="9" t="str" cm="1">
        <f t="array" ref="AG4737">_xlfn.IFS(ISNUMBER(AC4737), "", ISNUMBER(SEARCH("Blank", AC4737)), "", ISERROR(AC4737), "Bad input on tab 3")</f>
        <v/>
      </c>
    </row>
    <row r="4738" spans="2:33" ht="15" customHeight="1" x14ac:dyDescent="0.75">
      <c r="B4738" s="205" t="str">
        <f>'5 Driver Data'!B4738</f>
        <v>4730</v>
      </c>
      <c r="C4738" s="193">
        <f>'5 Driver Data'!C4738</f>
        <v>0</v>
      </c>
      <c r="D4738" s="192">
        <f>'5 Driver Data'!D4738</f>
        <v>0</v>
      </c>
      <c r="E4738" s="191">
        <f>'5 Driver Data'!E4738</f>
        <v>0</v>
      </c>
      <c r="F4738" s="191">
        <f>'5 Driver Data'!F4738</f>
        <v>0</v>
      </c>
      <c r="G4738" s="191">
        <f>'5 Driver Data'!G4738</f>
        <v>0</v>
      </c>
      <c r="H4738" s="191">
        <f>'5 Driver Data'!H4738</f>
        <v>0</v>
      </c>
      <c r="I4738" s="191">
        <f>'5 Driver Data'!I4738</f>
        <v>0</v>
      </c>
      <c r="J4738" s="191">
        <f>'5 Driver Data'!J4738</f>
        <v>0</v>
      </c>
      <c r="K4738" s="206">
        <f>'5 Driver Data'!K4738</f>
        <v>0</v>
      </c>
      <c r="L4738" s="1"/>
      <c r="M4738" s="216" t="str">
        <f>IF(D4738=0,"Blank",'3 Model Input'!E$44*'3 Model Input'!E$45)</f>
        <v>Blank</v>
      </c>
      <c r="N4738" s="197" t="str">
        <f t="shared" si="760"/>
        <v>Blank</v>
      </c>
      <c r="O4738" s="197" t="str">
        <f>IF(D4738=0,"Blank",'3 Model Input'!E$49*(1-'3 Model Input'!E$51))</f>
        <v>Blank</v>
      </c>
      <c r="P4738" s="197" t="str">
        <f t="shared" si="761"/>
        <v>Blank</v>
      </c>
      <c r="Q4738" s="197" t="str">
        <f>IF(D4738=0,"Blank",IF(D4738="BEV",E4738*(1-'3 Model Input'!E$54), E4738))</f>
        <v>Blank</v>
      </c>
      <c r="R4738" s="198" t="str">
        <f>IF(D4738=0,"Blank",IF(D4738="PHEV",F4738/G4738,F4738*(1-'3 Model Input'!E$54)/G4738))</f>
        <v>Blank</v>
      </c>
      <c r="S4738" s="198" t="str">
        <f>IF(D4738=0,"Blank",IF(D4738="PHEV",MIN(M4738,E4738),MIN(M4738,(E4738*(1-'3 Model Input'!E$54)))))</f>
        <v>Blank</v>
      </c>
      <c r="T4738" s="217" t="str">
        <f t="shared" si="762"/>
        <v>Blank</v>
      </c>
      <c r="U4738" s="89"/>
      <c r="V4738" s="216" t="str">
        <f>IF(D4738=0,"Blank",P4738*'3 Model Input'!E$50)</f>
        <v>Blank</v>
      </c>
      <c r="W4738" s="197" t="str">
        <f t="shared" si="763"/>
        <v>Blank</v>
      </c>
      <c r="X4738" s="197" t="str">
        <f t="shared" si="764"/>
        <v>Blank</v>
      </c>
      <c r="Y4738" s="197" t="str">
        <f t="shared" si="765"/>
        <v>Blank</v>
      </c>
      <c r="Z4738" s="197" t="str">
        <f t="shared" si="766"/>
        <v>Blank</v>
      </c>
      <c r="AA4738" s="223" t="str" cm="1">
        <f t="array" ref="AA4738">_xlfn.IFS(ISTEXT('3 Model Input'!F$70),"Missing",ISTEXT('3 Model Input'!I$70),"Missing",ISNUMBER('3 Model Input'!K$70),'3 Model Input'!K$70*P4738)</f>
        <v>Missing</v>
      </c>
      <c r="AB4738" s="89"/>
      <c r="AC4738" s="227" t="str" cm="1">
        <f t="array" ref="AC4738">IF(D4738=0,"Blank",_xlfn.IFS('3 Model Input'!E$61=1,(V4738*G4738)/T4738,'3 Model Input'!E$61=2,(W4738*G4738)/T4738,'3 Model Input'!E$61=3,(X4738*G4738)/T4738,'3 Model Input'!E$61=4,(Y4738*G4738)/T4738,'3 Model Input'!E$61=5,(Z4738*G4738)/T4738, ISTEXT('3 Model Input'!E$61),"Missing",'3 Model Input'!E$61=6,(AA4738*G4738)/T4738))</f>
        <v>Blank</v>
      </c>
      <c r="AD4738" s="202" t="str">
        <f t="shared" si="767"/>
        <v>Blank</v>
      </c>
      <c r="AE4738" s="202" t="str">
        <f t="shared" si="768"/>
        <v>Blank</v>
      </c>
      <c r="AF4738" s="217" t="str">
        <f t="shared" si="769"/>
        <v>Blank</v>
      </c>
      <c r="AG4738" s="9" t="str" cm="1">
        <f t="array" ref="AG4738">_xlfn.IFS(ISNUMBER(AC4738), "", ISNUMBER(SEARCH("Blank", AC4738)), "", ISERROR(AC4738), "Bad input on tab 3")</f>
        <v/>
      </c>
    </row>
    <row r="4739" spans="2:33" ht="15" customHeight="1" x14ac:dyDescent="0.75">
      <c r="B4739" s="205" t="str">
        <f>'5 Driver Data'!B4739</f>
        <v>4731</v>
      </c>
      <c r="C4739" s="193">
        <f>'5 Driver Data'!C4739</f>
        <v>0</v>
      </c>
      <c r="D4739" s="192">
        <f>'5 Driver Data'!D4739</f>
        <v>0</v>
      </c>
      <c r="E4739" s="191">
        <f>'5 Driver Data'!E4739</f>
        <v>0</v>
      </c>
      <c r="F4739" s="191">
        <f>'5 Driver Data'!F4739</f>
        <v>0</v>
      </c>
      <c r="G4739" s="191">
        <f>'5 Driver Data'!G4739</f>
        <v>0</v>
      </c>
      <c r="H4739" s="191">
        <f>'5 Driver Data'!H4739</f>
        <v>0</v>
      </c>
      <c r="I4739" s="191">
        <f>'5 Driver Data'!I4739</f>
        <v>0</v>
      </c>
      <c r="J4739" s="191">
        <f>'5 Driver Data'!J4739</f>
        <v>0</v>
      </c>
      <c r="K4739" s="206">
        <f>'5 Driver Data'!K4739</f>
        <v>0</v>
      </c>
      <c r="L4739" s="1"/>
      <c r="M4739" s="216" t="str">
        <f>IF(D4739=0,"Blank",'3 Model Input'!E$44*'3 Model Input'!E$45)</f>
        <v>Blank</v>
      </c>
      <c r="N4739" s="197" t="str">
        <f t="shared" si="760"/>
        <v>Blank</v>
      </c>
      <c r="O4739" s="197" t="str">
        <f>IF(D4739=0,"Blank",'3 Model Input'!E$49*(1-'3 Model Input'!E$51))</f>
        <v>Blank</v>
      </c>
      <c r="P4739" s="197" t="str">
        <f t="shared" si="761"/>
        <v>Blank</v>
      </c>
      <c r="Q4739" s="197" t="str">
        <f>IF(D4739=0,"Blank",IF(D4739="BEV",E4739*(1-'3 Model Input'!E$54), E4739))</f>
        <v>Blank</v>
      </c>
      <c r="R4739" s="198" t="str">
        <f>IF(D4739=0,"Blank",IF(D4739="PHEV",F4739/G4739,F4739*(1-'3 Model Input'!E$54)/G4739))</f>
        <v>Blank</v>
      </c>
      <c r="S4739" s="198" t="str">
        <f>IF(D4739=0,"Blank",IF(D4739="PHEV",MIN(M4739,E4739),MIN(M4739,(E4739*(1-'3 Model Input'!E$54)))))</f>
        <v>Blank</v>
      </c>
      <c r="T4739" s="217" t="str">
        <f t="shared" si="762"/>
        <v>Blank</v>
      </c>
      <c r="U4739" s="89"/>
      <c r="V4739" s="216" t="str">
        <f>IF(D4739=0,"Blank",P4739*'3 Model Input'!E$50)</f>
        <v>Blank</v>
      </c>
      <c r="W4739" s="197" t="str">
        <f t="shared" si="763"/>
        <v>Blank</v>
      </c>
      <c r="X4739" s="197" t="str">
        <f t="shared" si="764"/>
        <v>Blank</v>
      </c>
      <c r="Y4739" s="197" t="str">
        <f t="shared" si="765"/>
        <v>Blank</v>
      </c>
      <c r="Z4739" s="197" t="str">
        <f t="shared" si="766"/>
        <v>Blank</v>
      </c>
      <c r="AA4739" s="223" t="str" cm="1">
        <f t="array" ref="AA4739">_xlfn.IFS(ISTEXT('3 Model Input'!F$70),"Missing",ISTEXT('3 Model Input'!I$70),"Missing",ISNUMBER('3 Model Input'!K$70),'3 Model Input'!K$70*P4739)</f>
        <v>Missing</v>
      </c>
      <c r="AB4739" s="89"/>
      <c r="AC4739" s="227" t="str" cm="1">
        <f t="array" ref="AC4739">IF(D4739=0,"Blank",_xlfn.IFS('3 Model Input'!E$61=1,(V4739*G4739)/T4739,'3 Model Input'!E$61=2,(W4739*G4739)/T4739,'3 Model Input'!E$61=3,(X4739*G4739)/T4739,'3 Model Input'!E$61=4,(Y4739*G4739)/T4739,'3 Model Input'!E$61=5,(Z4739*G4739)/T4739, ISTEXT('3 Model Input'!E$61),"Missing",'3 Model Input'!E$61=6,(AA4739*G4739)/T4739))</f>
        <v>Blank</v>
      </c>
      <c r="AD4739" s="202" t="str">
        <f t="shared" si="767"/>
        <v>Blank</v>
      </c>
      <c r="AE4739" s="202" t="str">
        <f t="shared" si="768"/>
        <v>Blank</v>
      </c>
      <c r="AF4739" s="217" t="str">
        <f t="shared" si="769"/>
        <v>Blank</v>
      </c>
      <c r="AG4739" s="9" t="str" cm="1">
        <f t="array" ref="AG4739">_xlfn.IFS(ISNUMBER(AC4739), "", ISNUMBER(SEARCH("Blank", AC4739)), "", ISERROR(AC4739), "Bad input on tab 3")</f>
        <v/>
      </c>
    </row>
    <row r="4740" spans="2:33" ht="15" customHeight="1" x14ac:dyDescent="0.75">
      <c r="B4740" s="205" t="str">
        <f>'5 Driver Data'!B4740</f>
        <v>4732</v>
      </c>
      <c r="C4740" s="193">
        <f>'5 Driver Data'!C4740</f>
        <v>0</v>
      </c>
      <c r="D4740" s="192">
        <f>'5 Driver Data'!D4740</f>
        <v>0</v>
      </c>
      <c r="E4740" s="191">
        <f>'5 Driver Data'!E4740</f>
        <v>0</v>
      </c>
      <c r="F4740" s="191">
        <f>'5 Driver Data'!F4740</f>
        <v>0</v>
      </c>
      <c r="G4740" s="191">
        <f>'5 Driver Data'!G4740</f>
        <v>0</v>
      </c>
      <c r="H4740" s="191">
        <f>'5 Driver Data'!H4740</f>
        <v>0</v>
      </c>
      <c r="I4740" s="191">
        <f>'5 Driver Data'!I4740</f>
        <v>0</v>
      </c>
      <c r="J4740" s="191">
        <f>'5 Driver Data'!J4740</f>
        <v>0</v>
      </c>
      <c r="K4740" s="206">
        <f>'5 Driver Data'!K4740</f>
        <v>0</v>
      </c>
      <c r="L4740" s="1"/>
      <c r="M4740" s="216" t="str">
        <f>IF(D4740=0,"Blank",'3 Model Input'!E$44*'3 Model Input'!E$45)</f>
        <v>Blank</v>
      </c>
      <c r="N4740" s="197" t="str">
        <f t="shared" si="760"/>
        <v>Blank</v>
      </c>
      <c r="O4740" s="197" t="str">
        <f>IF(D4740=0,"Blank",'3 Model Input'!E$49*(1-'3 Model Input'!E$51))</f>
        <v>Blank</v>
      </c>
      <c r="P4740" s="197" t="str">
        <f t="shared" si="761"/>
        <v>Blank</v>
      </c>
      <c r="Q4740" s="197" t="str">
        <f>IF(D4740=0,"Blank",IF(D4740="BEV",E4740*(1-'3 Model Input'!E$54), E4740))</f>
        <v>Blank</v>
      </c>
      <c r="R4740" s="198" t="str">
        <f>IF(D4740=0,"Blank",IF(D4740="PHEV",F4740/G4740,F4740*(1-'3 Model Input'!E$54)/G4740))</f>
        <v>Blank</v>
      </c>
      <c r="S4740" s="198" t="str">
        <f>IF(D4740=0,"Blank",IF(D4740="PHEV",MIN(M4740,E4740),MIN(M4740,(E4740*(1-'3 Model Input'!E$54)))))</f>
        <v>Blank</v>
      </c>
      <c r="T4740" s="217" t="str">
        <f t="shared" si="762"/>
        <v>Blank</v>
      </c>
      <c r="U4740" s="89"/>
      <c r="V4740" s="216" t="str">
        <f>IF(D4740=0,"Blank",P4740*'3 Model Input'!E$50)</f>
        <v>Blank</v>
      </c>
      <c r="W4740" s="197" t="str">
        <f t="shared" si="763"/>
        <v>Blank</v>
      </c>
      <c r="X4740" s="197" t="str">
        <f t="shared" si="764"/>
        <v>Blank</v>
      </c>
      <c r="Y4740" s="197" t="str">
        <f t="shared" si="765"/>
        <v>Blank</v>
      </c>
      <c r="Z4740" s="197" t="str">
        <f t="shared" si="766"/>
        <v>Blank</v>
      </c>
      <c r="AA4740" s="223" t="str" cm="1">
        <f t="array" ref="AA4740">_xlfn.IFS(ISTEXT('3 Model Input'!F$70),"Missing",ISTEXT('3 Model Input'!I$70),"Missing",ISNUMBER('3 Model Input'!K$70),'3 Model Input'!K$70*P4740)</f>
        <v>Missing</v>
      </c>
      <c r="AB4740" s="89"/>
      <c r="AC4740" s="227" t="str" cm="1">
        <f t="array" ref="AC4740">IF(D4740=0,"Blank",_xlfn.IFS('3 Model Input'!E$61=1,(V4740*G4740)/T4740,'3 Model Input'!E$61=2,(W4740*G4740)/T4740,'3 Model Input'!E$61=3,(X4740*G4740)/T4740,'3 Model Input'!E$61=4,(Y4740*G4740)/T4740,'3 Model Input'!E$61=5,(Z4740*G4740)/T4740, ISTEXT('3 Model Input'!E$61),"Missing",'3 Model Input'!E$61=6,(AA4740*G4740)/T4740))</f>
        <v>Blank</v>
      </c>
      <c r="AD4740" s="202" t="str">
        <f t="shared" si="767"/>
        <v>Blank</v>
      </c>
      <c r="AE4740" s="202" t="str">
        <f t="shared" si="768"/>
        <v>Blank</v>
      </c>
      <c r="AF4740" s="217" t="str">
        <f t="shared" si="769"/>
        <v>Blank</v>
      </c>
      <c r="AG4740" s="9" t="str" cm="1">
        <f t="array" ref="AG4740">_xlfn.IFS(ISNUMBER(AC4740), "", ISNUMBER(SEARCH("Blank", AC4740)), "", ISERROR(AC4740), "Bad input on tab 3")</f>
        <v/>
      </c>
    </row>
    <row r="4741" spans="2:33" ht="15" customHeight="1" x14ac:dyDescent="0.75">
      <c r="B4741" s="205" t="str">
        <f>'5 Driver Data'!B4741</f>
        <v>4733</v>
      </c>
      <c r="C4741" s="193">
        <f>'5 Driver Data'!C4741</f>
        <v>0</v>
      </c>
      <c r="D4741" s="192">
        <f>'5 Driver Data'!D4741</f>
        <v>0</v>
      </c>
      <c r="E4741" s="191">
        <f>'5 Driver Data'!E4741</f>
        <v>0</v>
      </c>
      <c r="F4741" s="191">
        <f>'5 Driver Data'!F4741</f>
        <v>0</v>
      </c>
      <c r="G4741" s="191">
        <f>'5 Driver Data'!G4741</f>
        <v>0</v>
      </c>
      <c r="H4741" s="191">
        <f>'5 Driver Data'!H4741</f>
        <v>0</v>
      </c>
      <c r="I4741" s="191">
        <f>'5 Driver Data'!I4741</f>
        <v>0</v>
      </c>
      <c r="J4741" s="191">
        <f>'5 Driver Data'!J4741</f>
        <v>0</v>
      </c>
      <c r="K4741" s="206">
        <f>'5 Driver Data'!K4741</f>
        <v>0</v>
      </c>
      <c r="L4741" s="1"/>
      <c r="M4741" s="216" t="str">
        <f>IF(D4741=0,"Blank",'3 Model Input'!E$44*'3 Model Input'!E$45)</f>
        <v>Blank</v>
      </c>
      <c r="N4741" s="197" t="str">
        <f t="shared" si="760"/>
        <v>Blank</v>
      </c>
      <c r="O4741" s="197" t="str">
        <f>IF(D4741=0,"Blank",'3 Model Input'!E$49*(1-'3 Model Input'!E$51))</f>
        <v>Blank</v>
      </c>
      <c r="P4741" s="197" t="str">
        <f t="shared" si="761"/>
        <v>Blank</v>
      </c>
      <c r="Q4741" s="197" t="str">
        <f>IF(D4741=0,"Blank",IF(D4741="BEV",E4741*(1-'3 Model Input'!E$54), E4741))</f>
        <v>Blank</v>
      </c>
      <c r="R4741" s="198" t="str">
        <f>IF(D4741=0,"Blank",IF(D4741="PHEV",F4741/G4741,F4741*(1-'3 Model Input'!E$54)/G4741))</f>
        <v>Blank</v>
      </c>
      <c r="S4741" s="198" t="str">
        <f>IF(D4741=0,"Blank",IF(D4741="PHEV",MIN(M4741,E4741),MIN(M4741,(E4741*(1-'3 Model Input'!E$54)))))</f>
        <v>Blank</v>
      </c>
      <c r="T4741" s="217" t="str">
        <f t="shared" si="762"/>
        <v>Blank</v>
      </c>
      <c r="U4741" s="89"/>
      <c r="V4741" s="216" t="str">
        <f>IF(D4741=0,"Blank",P4741*'3 Model Input'!E$50)</f>
        <v>Blank</v>
      </c>
      <c r="W4741" s="197" t="str">
        <f t="shared" si="763"/>
        <v>Blank</v>
      </c>
      <c r="X4741" s="197" t="str">
        <f t="shared" si="764"/>
        <v>Blank</v>
      </c>
      <c r="Y4741" s="197" t="str">
        <f t="shared" si="765"/>
        <v>Blank</v>
      </c>
      <c r="Z4741" s="197" t="str">
        <f t="shared" si="766"/>
        <v>Blank</v>
      </c>
      <c r="AA4741" s="223" t="str" cm="1">
        <f t="array" ref="AA4741">_xlfn.IFS(ISTEXT('3 Model Input'!F$70),"Missing",ISTEXT('3 Model Input'!I$70),"Missing",ISNUMBER('3 Model Input'!K$70),'3 Model Input'!K$70*P4741)</f>
        <v>Missing</v>
      </c>
      <c r="AB4741" s="89"/>
      <c r="AC4741" s="227" t="str" cm="1">
        <f t="array" ref="AC4741">IF(D4741=0,"Blank",_xlfn.IFS('3 Model Input'!E$61=1,(V4741*G4741)/T4741,'3 Model Input'!E$61=2,(W4741*G4741)/T4741,'3 Model Input'!E$61=3,(X4741*G4741)/T4741,'3 Model Input'!E$61=4,(Y4741*G4741)/T4741,'3 Model Input'!E$61=5,(Z4741*G4741)/T4741, ISTEXT('3 Model Input'!E$61),"Missing",'3 Model Input'!E$61=6,(AA4741*G4741)/T4741))</f>
        <v>Blank</v>
      </c>
      <c r="AD4741" s="202" t="str">
        <f t="shared" si="767"/>
        <v>Blank</v>
      </c>
      <c r="AE4741" s="202" t="str">
        <f t="shared" si="768"/>
        <v>Blank</v>
      </c>
      <c r="AF4741" s="217" t="str">
        <f t="shared" si="769"/>
        <v>Blank</v>
      </c>
      <c r="AG4741" s="9" t="str" cm="1">
        <f t="array" ref="AG4741">_xlfn.IFS(ISNUMBER(AC4741), "", ISNUMBER(SEARCH("Blank", AC4741)), "", ISERROR(AC4741), "Bad input on tab 3")</f>
        <v/>
      </c>
    </row>
    <row r="4742" spans="2:33" ht="15" customHeight="1" x14ac:dyDescent="0.75">
      <c r="B4742" s="205" t="str">
        <f>'5 Driver Data'!B4742</f>
        <v>4734</v>
      </c>
      <c r="C4742" s="193">
        <f>'5 Driver Data'!C4742</f>
        <v>0</v>
      </c>
      <c r="D4742" s="192">
        <f>'5 Driver Data'!D4742</f>
        <v>0</v>
      </c>
      <c r="E4742" s="191">
        <f>'5 Driver Data'!E4742</f>
        <v>0</v>
      </c>
      <c r="F4742" s="191">
        <f>'5 Driver Data'!F4742</f>
        <v>0</v>
      </c>
      <c r="G4742" s="191">
        <f>'5 Driver Data'!G4742</f>
        <v>0</v>
      </c>
      <c r="H4742" s="191">
        <f>'5 Driver Data'!H4742</f>
        <v>0</v>
      </c>
      <c r="I4742" s="191">
        <f>'5 Driver Data'!I4742</f>
        <v>0</v>
      </c>
      <c r="J4742" s="191">
        <f>'5 Driver Data'!J4742</f>
        <v>0</v>
      </c>
      <c r="K4742" s="206">
        <f>'5 Driver Data'!K4742</f>
        <v>0</v>
      </c>
      <c r="L4742" s="1"/>
      <c r="M4742" s="216" t="str">
        <f>IF(D4742=0,"Blank",'3 Model Input'!E$44*'3 Model Input'!E$45)</f>
        <v>Blank</v>
      </c>
      <c r="N4742" s="197" t="str">
        <f t="shared" si="760"/>
        <v>Blank</v>
      </c>
      <c r="O4742" s="197" t="str">
        <f>IF(D4742=0,"Blank",'3 Model Input'!E$49*(1-'3 Model Input'!E$51))</f>
        <v>Blank</v>
      </c>
      <c r="P4742" s="197" t="str">
        <f t="shared" si="761"/>
        <v>Blank</v>
      </c>
      <c r="Q4742" s="197" t="str">
        <f>IF(D4742=0,"Blank",IF(D4742="BEV",E4742*(1-'3 Model Input'!E$54), E4742))</f>
        <v>Blank</v>
      </c>
      <c r="R4742" s="198" t="str">
        <f>IF(D4742=0,"Blank",IF(D4742="PHEV",F4742/G4742,F4742*(1-'3 Model Input'!E$54)/G4742))</f>
        <v>Blank</v>
      </c>
      <c r="S4742" s="198" t="str">
        <f>IF(D4742=0,"Blank",IF(D4742="PHEV",MIN(M4742,E4742),MIN(M4742,(E4742*(1-'3 Model Input'!E$54)))))</f>
        <v>Blank</v>
      </c>
      <c r="T4742" s="217" t="str">
        <f t="shared" si="762"/>
        <v>Blank</v>
      </c>
      <c r="U4742" s="89"/>
      <c r="V4742" s="216" t="str">
        <f>IF(D4742=0,"Blank",P4742*'3 Model Input'!E$50)</f>
        <v>Blank</v>
      </c>
      <c r="W4742" s="197" t="str">
        <f t="shared" si="763"/>
        <v>Blank</v>
      </c>
      <c r="X4742" s="197" t="str">
        <f t="shared" si="764"/>
        <v>Blank</v>
      </c>
      <c r="Y4742" s="197" t="str">
        <f t="shared" si="765"/>
        <v>Blank</v>
      </c>
      <c r="Z4742" s="197" t="str">
        <f t="shared" si="766"/>
        <v>Blank</v>
      </c>
      <c r="AA4742" s="223" t="str" cm="1">
        <f t="array" ref="AA4742">_xlfn.IFS(ISTEXT('3 Model Input'!F$70),"Missing",ISTEXT('3 Model Input'!I$70),"Missing",ISNUMBER('3 Model Input'!K$70),'3 Model Input'!K$70*P4742)</f>
        <v>Missing</v>
      </c>
      <c r="AB4742" s="89"/>
      <c r="AC4742" s="227" t="str" cm="1">
        <f t="array" ref="AC4742">IF(D4742=0,"Blank",_xlfn.IFS('3 Model Input'!E$61=1,(V4742*G4742)/T4742,'3 Model Input'!E$61=2,(W4742*G4742)/T4742,'3 Model Input'!E$61=3,(X4742*G4742)/T4742,'3 Model Input'!E$61=4,(Y4742*G4742)/T4742,'3 Model Input'!E$61=5,(Z4742*G4742)/T4742, ISTEXT('3 Model Input'!E$61),"Missing",'3 Model Input'!E$61=6,(AA4742*G4742)/T4742))</f>
        <v>Blank</v>
      </c>
      <c r="AD4742" s="202" t="str">
        <f t="shared" si="767"/>
        <v>Blank</v>
      </c>
      <c r="AE4742" s="202" t="str">
        <f t="shared" si="768"/>
        <v>Blank</v>
      </c>
      <c r="AF4742" s="217" t="str">
        <f t="shared" si="769"/>
        <v>Blank</v>
      </c>
      <c r="AG4742" s="9" t="str" cm="1">
        <f t="array" ref="AG4742">_xlfn.IFS(ISNUMBER(AC4742), "", ISNUMBER(SEARCH("Blank", AC4742)), "", ISERROR(AC4742), "Bad input on tab 3")</f>
        <v/>
      </c>
    </row>
    <row r="4743" spans="2:33" ht="15" customHeight="1" x14ac:dyDescent="0.75">
      <c r="B4743" s="205" t="str">
        <f>'5 Driver Data'!B4743</f>
        <v>4735</v>
      </c>
      <c r="C4743" s="193">
        <f>'5 Driver Data'!C4743</f>
        <v>0</v>
      </c>
      <c r="D4743" s="192">
        <f>'5 Driver Data'!D4743</f>
        <v>0</v>
      </c>
      <c r="E4743" s="191">
        <f>'5 Driver Data'!E4743</f>
        <v>0</v>
      </c>
      <c r="F4743" s="191">
        <f>'5 Driver Data'!F4743</f>
        <v>0</v>
      </c>
      <c r="G4743" s="191">
        <f>'5 Driver Data'!G4743</f>
        <v>0</v>
      </c>
      <c r="H4743" s="191">
        <f>'5 Driver Data'!H4743</f>
        <v>0</v>
      </c>
      <c r="I4743" s="191">
        <f>'5 Driver Data'!I4743</f>
        <v>0</v>
      </c>
      <c r="J4743" s="191">
        <f>'5 Driver Data'!J4743</f>
        <v>0</v>
      </c>
      <c r="K4743" s="206">
        <f>'5 Driver Data'!K4743</f>
        <v>0</v>
      </c>
      <c r="L4743" s="1"/>
      <c r="M4743" s="216" t="str">
        <f>IF(D4743=0,"Blank",'3 Model Input'!E$44*'3 Model Input'!E$45)</f>
        <v>Blank</v>
      </c>
      <c r="N4743" s="197" t="str">
        <f t="shared" si="760"/>
        <v>Blank</v>
      </c>
      <c r="O4743" s="197" t="str">
        <f>IF(D4743=0,"Blank",'3 Model Input'!E$49*(1-'3 Model Input'!E$51))</f>
        <v>Blank</v>
      </c>
      <c r="P4743" s="197" t="str">
        <f t="shared" si="761"/>
        <v>Blank</v>
      </c>
      <c r="Q4743" s="197" t="str">
        <f>IF(D4743=0,"Blank",IF(D4743="BEV",E4743*(1-'3 Model Input'!E$54), E4743))</f>
        <v>Blank</v>
      </c>
      <c r="R4743" s="198" t="str">
        <f>IF(D4743=0,"Blank",IF(D4743="PHEV",F4743/G4743,F4743*(1-'3 Model Input'!E$54)/G4743))</f>
        <v>Blank</v>
      </c>
      <c r="S4743" s="198" t="str">
        <f>IF(D4743=0,"Blank",IF(D4743="PHEV",MIN(M4743,E4743),MIN(M4743,(E4743*(1-'3 Model Input'!E$54)))))</f>
        <v>Blank</v>
      </c>
      <c r="T4743" s="217" t="str">
        <f t="shared" si="762"/>
        <v>Blank</v>
      </c>
      <c r="U4743" s="89"/>
      <c r="V4743" s="216" t="str">
        <f>IF(D4743=0,"Blank",P4743*'3 Model Input'!E$50)</f>
        <v>Blank</v>
      </c>
      <c r="W4743" s="197" t="str">
        <f t="shared" si="763"/>
        <v>Blank</v>
      </c>
      <c r="X4743" s="197" t="str">
        <f t="shared" si="764"/>
        <v>Blank</v>
      </c>
      <c r="Y4743" s="197" t="str">
        <f t="shared" si="765"/>
        <v>Blank</v>
      </c>
      <c r="Z4743" s="197" t="str">
        <f t="shared" si="766"/>
        <v>Blank</v>
      </c>
      <c r="AA4743" s="223" t="str" cm="1">
        <f t="array" ref="AA4743">_xlfn.IFS(ISTEXT('3 Model Input'!F$70),"Missing",ISTEXT('3 Model Input'!I$70),"Missing",ISNUMBER('3 Model Input'!K$70),'3 Model Input'!K$70*P4743)</f>
        <v>Missing</v>
      </c>
      <c r="AB4743" s="89"/>
      <c r="AC4743" s="227" t="str" cm="1">
        <f t="array" ref="AC4743">IF(D4743=0,"Blank",_xlfn.IFS('3 Model Input'!E$61=1,(V4743*G4743)/T4743,'3 Model Input'!E$61=2,(W4743*G4743)/T4743,'3 Model Input'!E$61=3,(X4743*G4743)/T4743,'3 Model Input'!E$61=4,(Y4743*G4743)/T4743,'3 Model Input'!E$61=5,(Z4743*G4743)/T4743, ISTEXT('3 Model Input'!E$61),"Missing",'3 Model Input'!E$61=6,(AA4743*G4743)/T4743))</f>
        <v>Blank</v>
      </c>
      <c r="AD4743" s="202" t="str">
        <f t="shared" si="767"/>
        <v>Blank</v>
      </c>
      <c r="AE4743" s="202" t="str">
        <f t="shared" si="768"/>
        <v>Blank</v>
      </c>
      <c r="AF4743" s="217" t="str">
        <f t="shared" si="769"/>
        <v>Blank</v>
      </c>
      <c r="AG4743" s="9" t="str" cm="1">
        <f t="array" ref="AG4743">_xlfn.IFS(ISNUMBER(AC4743), "", ISNUMBER(SEARCH("Blank", AC4743)), "", ISERROR(AC4743), "Bad input on tab 3")</f>
        <v/>
      </c>
    </row>
    <row r="4744" spans="2:33" ht="15" customHeight="1" x14ac:dyDescent="0.75">
      <c r="B4744" s="205" t="str">
        <f>'5 Driver Data'!B4744</f>
        <v>4736</v>
      </c>
      <c r="C4744" s="193">
        <f>'5 Driver Data'!C4744</f>
        <v>0</v>
      </c>
      <c r="D4744" s="192">
        <f>'5 Driver Data'!D4744</f>
        <v>0</v>
      </c>
      <c r="E4744" s="191">
        <f>'5 Driver Data'!E4744</f>
        <v>0</v>
      </c>
      <c r="F4744" s="191">
        <f>'5 Driver Data'!F4744</f>
        <v>0</v>
      </c>
      <c r="G4744" s="191">
        <f>'5 Driver Data'!G4744</f>
        <v>0</v>
      </c>
      <c r="H4744" s="191">
        <f>'5 Driver Data'!H4744</f>
        <v>0</v>
      </c>
      <c r="I4744" s="191">
        <f>'5 Driver Data'!I4744</f>
        <v>0</v>
      </c>
      <c r="J4744" s="191">
        <f>'5 Driver Data'!J4744</f>
        <v>0</v>
      </c>
      <c r="K4744" s="206">
        <f>'5 Driver Data'!K4744</f>
        <v>0</v>
      </c>
      <c r="L4744" s="1"/>
      <c r="M4744" s="216" t="str">
        <f>IF(D4744=0,"Blank",'3 Model Input'!E$44*'3 Model Input'!E$45)</f>
        <v>Blank</v>
      </c>
      <c r="N4744" s="197" t="str">
        <f t="shared" si="760"/>
        <v>Blank</v>
      </c>
      <c r="O4744" s="197" t="str">
        <f>IF(D4744=0,"Blank",'3 Model Input'!E$49*(1-'3 Model Input'!E$51))</f>
        <v>Blank</v>
      </c>
      <c r="P4744" s="197" t="str">
        <f t="shared" si="761"/>
        <v>Blank</v>
      </c>
      <c r="Q4744" s="197" t="str">
        <f>IF(D4744=0,"Blank",IF(D4744="BEV",E4744*(1-'3 Model Input'!E$54), E4744))</f>
        <v>Blank</v>
      </c>
      <c r="R4744" s="198" t="str">
        <f>IF(D4744=0,"Blank",IF(D4744="PHEV",F4744/G4744,F4744*(1-'3 Model Input'!E$54)/G4744))</f>
        <v>Blank</v>
      </c>
      <c r="S4744" s="198" t="str">
        <f>IF(D4744=0,"Blank",IF(D4744="PHEV",MIN(M4744,E4744),MIN(M4744,(E4744*(1-'3 Model Input'!E$54)))))</f>
        <v>Blank</v>
      </c>
      <c r="T4744" s="217" t="str">
        <f t="shared" si="762"/>
        <v>Blank</v>
      </c>
      <c r="U4744" s="89"/>
      <c r="V4744" s="216" t="str">
        <f>IF(D4744=0,"Blank",P4744*'3 Model Input'!E$50)</f>
        <v>Blank</v>
      </c>
      <c r="W4744" s="197" t="str">
        <f t="shared" si="763"/>
        <v>Blank</v>
      </c>
      <c r="X4744" s="197" t="str">
        <f t="shared" si="764"/>
        <v>Blank</v>
      </c>
      <c r="Y4744" s="197" t="str">
        <f t="shared" si="765"/>
        <v>Blank</v>
      </c>
      <c r="Z4744" s="197" t="str">
        <f t="shared" si="766"/>
        <v>Blank</v>
      </c>
      <c r="AA4744" s="223" t="str" cm="1">
        <f t="array" ref="AA4744">_xlfn.IFS(ISTEXT('3 Model Input'!F$70),"Missing",ISTEXT('3 Model Input'!I$70),"Missing",ISNUMBER('3 Model Input'!K$70),'3 Model Input'!K$70*P4744)</f>
        <v>Missing</v>
      </c>
      <c r="AB4744" s="89"/>
      <c r="AC4744" s="227" t="str" cm="1">
        <f t="array" ref="AC4744">IF(D4744=0,"Blank",_xlfn.IFS('3 Model Input'!E$61=1,(V4744*G4744)/T4744,'3 Model Input'!E$61=2,(W4744*G4744)/T4744,'3 Model Input'!E$61=3,(X4744*G4744)/T4744,'3 Model Input'!E$61=4,(Y4744*G4744)/T4744,'3 Model Input'!E$61=5,(Z4744*G4744)/T4744, ISTEXT('3 Model Input'!E$61),"Missing",'3 Model Input'!E$61=6,(AA4744*G4744)/T4744))</f>
        <v>Blank</v>
      </c>
      <c r="AD4744" s="202" t="str">
        <f t="shared" si="767"/>
        <v>Blank</v>
      </c>
      <c r="AE4744" s="202" t="str">
        <f t="shared" si="768"/>
        <v>Blank</v>
      </c>
      <c r="AF4744" s="217" t="str">
        <f t="shared" si="769"/>
        <v>Blank</v>
      </c>
      <c r="AG4744" s="9" t="str" cm="1">
        <f t="array" ref="AG4744">_xlfn.IFS(ISNUMBER(AC4744), "", ISNUMBER(SEARCH("Blank", AC4744)), "", ISERROR(AC4744), "Bad input on tab 3")</f>
        <v/>
      </c>
    </row>
    <row r="4745" spans="2:33" ht="15" customHeight="1" x14ac:dyDescent="0.75">
      <c r="B4745" s="205" t="str">
        <f>'5 Driver Data'!B4745</f>
        <v>4737</v>
      </c>
      <c r="C4745" s="193">
        <f>'5 Driver Data'!C4745</f>
        <v>0</v>
      </c>
      <c r="D4745" s="192">
        <f>'5 Driver Data'!D4745</f>
        <v>0</v>
      </c>
      <c r="E4745" s="191">
        <f>'5 Driver Data'!E4745</f>
        <v>0</v>
      </c>
      <c r="F4745" s="191">
        <f>'5 Driver Data'!F4745</f>
        <v>0</v>
      </c>
      <c r="G4745" s="191">
        <f>'5 Driver Data'!G4745</f>
        <v>0</v>
      </c>
      <c r="H4745" s="191">
        <f>'5 Driver Data'!H4745</f>
        <v>0</v>
      </c>
      <c r="I4745" s="191">
        <f>'5 Driver Data'!I4745</f>
        <v>0</v>
      </c>
      <c r="J4745" s="191">
        <f>'5 Driver Data'!J4745</f>
        <v>0</v>
      </c>
      <c r="K4745" s="206">
        <f>'5 Driver Data'!K4745</f>
        <v>0</v>
      </c>
      <c r="L4745" s="1"/>
      <c r="M4745" s="216" t="str">
        <f>IF(D4745=0,"Blank",'3 Model Input'!E$44*'3 Model Input'!E$45)</f>
        <v>Blank</v>
      </c>
      <c r="N4745" s="197" t="str">
        <f t="shared" si="760"/>
        <v>Blank</v>
      </c>
      <c r="O4745" s="197" t="str">
        <f>IF(D4745=0,"Blank",'3 Model Input'!E$49*(1-'3 Model Input'!E$51))</f>
        <v>Blank</v>
      </c>
      <c r="P4745" s="197" t="str">
        <f t="shared" si="761"/>
        <v>Blank</v>
      </c>
      <c r="Q4745" s="197" t="str">
        <f>IF(D4745=0,"Blank",IF(D4745="BEV",E4745*(1-'3 Model Input'!E$54), E4745))</f>
        <v>Blank</v>
      </c>
      <c r="R4745" s="198" t="str">
        <f>IF(D4745=0,"Blank",IF(D4745="PHEV",F4745/G4745,F4745*(1-'3 Model Input'!E$54)/G4745))</f>
        <v>Blank</v>
      </c>
      <c r="S4745" s="198" t="str">
        <f>IF(D4745=0,"Blank",IF(D4745="PHEV",MIN(M4745,E4745),MIN(M4745,(E4745*(1-'3 Model Input'!E$54)))))</f>
        <v>Blank</v>
      </c>
      <c r="T4745" s="217" t="str">
        <f t="shared" si="762"/>
        <v>Blank</v>
      </c>
      <c r="U4745" s="89"/>
      <c r="V4745" s="216" t="str">
        <f>IF(D4745=0,"Blank",P4745*'3 Model Input'!E$50)</f>
        <v>Blank</v>
      </c>
      <c r="W4745" s="197" t="str">
        <f t="shared" si="763"/>
        <v>Blank</v>
      </c>
      <c r="X4745" s="197" t="str">
        <f t="shared" si="764"/>
        <v>Blank</v>
      </c>
      <c r="Y4745" s="197" t="str">
        <f t="shared" si="765"/>
        <v>Blank</v>
      </c>
      <c r="Z4745" s="197" t="str">
        <f t="shared" si="766"/>
        <v>Blank</v>
      </c>
      <c r="AA4745" s="223" t="str" cm="1">
        <f t="array" ref="AA4745">_xlfn.IFS(ISTEXT('3 Model Input'!F$70),"Missing",ISTEXT('3 Model Input'!I$70),"Missing",ISNUMBER('3 Model Input'!K$70),'3 Model Input'!K$70*P4745)</f>
        <v>Missing</v>
      </c>
      <c r="AB4745" s="89"/>
      <c r="AC4745" s="227" t="str" cm="1">
        <f t="array" ref="AC4745">IF(D4745=0,"Blank",_xlfn.IFS('3 Model Input'!E$61=1,(V4745*G4745)/T4745,'3 Model Input'!E$61=2,(W4745*G4745)/T4745,'3 Model Input'!E$61=3,(X4745*G4745)/T4745,'3 Model Input'!E$61=4,(Y4745*G4745)/T4745,'3 Model Input'!E$61=5,(Z4745*G4745)/T4745, ISTEXT('3 Model Input'!E$61),"Missing",'3 Model Input'!E$61=6,(AA4745*G4745)/T4745))</f>
        <v>Blank</v>
      </c>
      <c r="AD4745" s="202" t="str">
        <f t="shared" si="767"/>
        <v>Blank</v>
      </c>
      <c r="AE4745" s="202" t="str">
        <f t="shared" si="768"/>
        <v>Blank</v>
      </c>
      <c r="AF4745" s="217" t="str">
        <f t="shared" si="769"/>
        <v>Blank</v>
      </c>
      <c r="AG4745" s="9" t="str" cm="1">
        <f t="array" ref="AG4745">_xlfn.IFS(ISNUMBER(AC4745), "", ISNUMBER(SEARCH("Blank", AC4745)), "", ISERROR(AC4745), "Bad input on tab 3")</f>
        <v/>
      </c>
    </row>
    <row r="4746" spans="2:33" ht="15" customHeight="1" x14ac:dyDescent="0.75">
      <c r="B4746" s="205" t="str">
        <f>'5 Driver Data'!B4746</f>
        <v>4738</v>
      </c>
      <c r="C4746" s="193">
        <f>'5 Driver Data'!C4746</f>
        <v>0</v>
      </c>
      <c r="D4746" s="192">
        <f>'5 Driver Data'!D4746</f>
        <v>0</v>
      </c>
      <c r="E4746" s="191">
        <f>'5 Driver Data'!E4746</f>
        <v>0</v>
      </c>
      <c r="F4746" s="191">
        <f>'5 Driver Data'!F4746</f>
        <v>0</v>
      </c>
      <c r="G4746" s="191">
        <f>'5 Driver Data'!G4746</f>
        <v>0</v>
      </c>
      <c r="H4746" s="191">
        <f>'5 Driver Data'!H4746</f>
        <v>0</v>
      </c>
      <c r="I4746" s="191">
        <f>'5 Driver Data'!I4746</f>
        <v>0</v>
      </c>
      <c r="J4746" s="191">
        <f>'5 Driver Data'!J4746</f>
        <v>0</v>
      </c>
      <c r="K4746" s="206">
        <f>'5 Driver Data'!K4746</f>
        <v>0</v>
      </c>
      <c r="L4746" s="1"/>
      <c r="M4746" s="216" t="str">
        <f>IF(D4746=0,"Blank",'3 Model Input'!E$44*'3 Model Input'!E$45)</f>
        <v>Blank</v>
      </c>
      <c r="N4746" s="197" t="str">
        <f t="shared" si="760"/>
        <v>Blank</v>
      </c>
      <c r="O4746" s="197" t="str">
        <f>IF(D4746=0,"Blank",'3 Model Input'!E$49*(1-'3 Model Input'!E$51))</f>
        <v>Blank</v>
      </c>
      <c r="P4746" s="197" t="str">
        <f t="shared" si="761"/>
        <v>Blank</v>
      </c>
      <c r="Q4746" s="197" t="str">
        <f>IF(D4746=0,"Blank",IF(D4746="BEV",E4746*(1-'3 Model Input'!E$54), E4746))</f>
        <v>Blank</v>
      </c>
      <c r="R4746" s="198" t="str">
        <f>IF(D4746=0,"Blank",IF(D4746="PHEV",F4746/G4746,F4746*(1-'3 Model Input'!E$54)/G4746))</f>
        <v>Blank</v>
      </c>
      <c r="S4746" s="198" t="str">
        <f>IF(D4746=0,"Blank",IF(D4746="PHEV",MIN(M4746,E4746),MIN(M4746,(E4746*(1-'3 Model Input'!E$54)))))</f>
        <v>Blank</v>
      </c>
      <c r="T4746" s="217" t="str">
        <f t="shared" si="762"/>
        <v>Blank</v>
      </c>
      <c r="U4746" s="89"/>
      <c r="V4746" s="216" t="str">
        <f>IF(D4746=0,"Blank",P4746*'3 Model Input'!E$50)</f>
        <v>Blank</v>
      </c>
      <c r="W4746" s="197" t="str">
        <f t="shared" si="763"/>
        <v>Blank</v>
      </c>
      <c r="X4746" s="197" t="str">
        <f t="shared" si="764"/>
        <v>Blank</v>
      </c>
      <c r="Y4746" s="197" t="str">
        <f t="shared" si="765"/>
        <v>Blank</v>
      </c>
      <c r="Z4746" s="197" t="str">
        <f t="shared" si="766"/>
        <v>Blank</v>
      </c>
      <c r="AA4746" s="223" t="str" cm="1">
        <f t="array" ref="AA4746">_xlfn.IFS(ISTEXT('3 Model Input'!F$70),"Missing",ISTEXT('3 Model Input'!I$70),"Missing",ISNUMBER('3 Model Input'!K$70),'3 Model Input'!K$70*P4746)</f>
        <v>Missing</v>
      </c>
      <c r="AB4746" s="89"/>
      <c r="AC4746" s="227" t="str" cm="1">
        <f t="array" ref="AC4746">IF(D4746=0,"Blank",_xlfn.IFS('3 Model Input'!E$61=1,(V4746*G4746)/T4746,'3 Model Input'!E$61=2,(W4746*G4746)/T4746,'3 Model Input'!E$61=3,(X4746*G4746)/T4746,'3 Model Input'!E$61=4,(Y4746*G4746)/T4746,'3 Model Input'!E$61=5,(Z4746*G4746)/T4746, ISTEXT('3 Model Input'!E$61),"Missing",'3 Model Input'!E$61=6,(AA4746*G4746)/T4746))</f>
        <v>Blank</v>
      </c>
      <c r="AD4746" s="202" t="str">
        <f t="shared" si="767"/>
        <v>Blank</v>
      </c>
      <c r="AE4746" s="202" t="str">
        <f t="shared" si="768"/>
        <v>Blank</v>
      </c>
      <c r="AF4746" s="217" t="str">
        <f t="shared" si="769"/>
        <v>Blank</v>
      </c>
      <c r="AG4746" s="9" t="str" cm="1">
        <f t="array" ref="AG4746">_xlfn.IFS(ISNUMBER(AC4746), "", ISNUMBER(SEARCH("Blank", AC4746)), "", ISERROR(AC4746), "Bad input on tab 3")</f>
        <v/>
      </c>
    </row>
    <row r="4747" spans="2:33" ht="15" customHeight="1" x14ac:dyDescent="0.75">
      <c r="B4747" s="205" t="str">
        <f>'5 Driver Data'!B4747</f>
        <v>4739</v>
      </c>
      <c r="C4747" s="193">
        <f>'5 Driver Data'!C4747</f>
        <v>0</v>
      </c>
      <c r="D4747" s="192">
        <f>'5 Driver Data'!D4747</f>
        <v>0</v>
      </c>
      <c r="E4747" s="191">
        <f>'5 Driver Data'!E4747</f>
        <v>0</v>
      </c>
      <c r="F4747" s="191">
        <f>'5 Driver Data'!F4747</f>
        <v>0</v>
      </c>
      <c r="G4747" s="191">
        <f>'5 Driver Data'!G4747</f>
        <v>0</v>
      </c>
      <c r="H4747" s="191">
        <f>'5 Driver Data'!H4747</f>
        <v>0</v>
      </c>
      <c r="I4747" s="191">
        <f>'5 Driver Data'!I4747</f>
        <v>0</v>
      </c>
      <c r="J4747" s="191">
        <f>'5 Driver Data'!J4747</f>
        <v>0</v>
      </c>
      <c r="K4747" s="206">
        <f>'5 Driver Data'!K4747</f>
        <v>0</v>
      </c>
      <c r="L4747" s="1"/>
      <c r="M4747" s="216" t="str">
        <f>IF(D4747=0,"Blank",'3 Model Input'!E$44*'3 Model Input'!E$45)</f>
        <v>Blank</v>
      </c>
      <c r="N4747" s="197" t="str">
        <f t="shared" si="760"/>
        <v>Blank</v>
      </c>
      <c r="O4747" s="197" t="str">
        <f>IF(D4747=0,"Blank",'3 Model Input'!E$49*(1-'3 Model Input'!E$51))</f>
        <v>Blank</v>
      </c>
      <c r="P4747" s="197" t="str">
        <f t="shared" si="761"/>
        <v>Blank</v>
      </c>
      <c r="Q4747" s="197" t="str">
        <f>IF(D4747=0,"Blank",IF(D4747="BEV",E4747*(1-'3 Model Input'!E$54), E4747))</f>
        <v>Blank</v>
      </c>
      <c r="R4747" s="198" t="str">
        <f>IF(D4747=0,"Blank",IF(D4747="PHEV",F4747/G4747,F4747*(1-'3 Model Input'!E$54)/G4747))</f>
        <v>Blank</v>
      </c>
      <c r="S4747" s="198" t="str">
        <f>IF(D4747=0,"Blank",IF(D4747="PHEV",MIN(M4747,E4747),MIN(M4747,(E4747*(1-'3 Model Input'!E$54)))))</f>
        <v>Blank</v>
      </c>
      <c r="T4747" s="217" t="str">
        <f t="shared" si="762"/>
        <v>Blank</v>
      </c>
      <c r="U4747" s="89"/>
      <c r="V4747" s="216" t="str">
        <f>IF(D4747=0,"Blank",P4747*'3 Model Input'!E$50)</f>
        <v>Blank</v>
      </c>
      <c r="W4747" s="197" t="str">
        <f t="shared" si="763"/>
        <v>Blank</v>
      </c>
      <c r="X4747" s="197" t="str">
        <f t="shared" si="764"/>
        <v>Blank</v>
      </c>
      <c r="Y4747" s="197" t="str">
        <f t="shared" si="765"/>
        <v>Blank</v>
      </c>
      <c r="Z4747" s="197" t="str">
        <f t="shared" si="766"/>
        <v>Blank</v>
      </c>
      <c r="AA4747" s="223" t="str" cm="1">
        <f t="array" ref="AA4747">_xlfn.IFS(ISTEXT('3 Model Input'!F$70),"Missing",ISTEXT('3 Model Input'!I$70),"Missing",ISNUMBER('3 Model Input'!K$70),'3 Model Input'!K$70*P4747)</f>
        <v>Missing</v>
      </c>
      <c r="AB4747" s="89"/>
      <c r="AC4747" s="227" t="str" cm="1">
        <f t="array" ref="AC4747">IF(D4747=0,"Blank",_xlfn.IFS('3 Model Input'!E$61=1,(V4747*G4747)/T4747,'3 Model Input'!E$61=2,(W4747*G4747)/T4747,'3 Model Input'!E$61=3,(X4747*G4747)/T4747,'3 Model Input'!E$61=4,(Y4747*G4747)/T4747,'3 Model Input'!E$61=5,(Z4747*G4747)/T4747, ISTEXT('3 Model Input'!E$61),"Missing",'3 Model Input'!E$61=6,(AA4747*G4747)/T4747))</f>
        <v>Blank</v>
      </c>
      <c r="AD4747" s="202" t="str">
        <f t="shared" si="767"/>
        <v>Blank</v>
      </c>
      <c r="AE4747" s="202" t="str">
        <f t="shared" si="768"/>
        <v>Blank</v>
      </c>
      <c r="AF4747" s="217" t="str">
        <f t="shared" si="769"/>
        <v>Blank</v>
      </c>
      <c r="AG4747" s="9" t="str" cm="1">
        <f t="array" ref="AG4747">_xlfn.IFS(ISNUMBER(AC4747), "", ISNUMBER(SEARCH("Blank", AC4747)), "", ISERROR(AC4747), "Bad input on tab 3")</f>
        <v/>
      </c>
    </row>
    <row r="4748" spans="2:33" ht="15" customHeight="1" x14ac:dyDescent="0.75">
      <c r="B4748" s="205" t="str">
        <f>'5 Driver Data'!B4748</f>
        <v>4740</v>
      </c>
      <c r="C4748" s="193">
        <f>'5 Driver Data'!C4748</f>
        <v>0</v>
      </c>
      <c r="D4748" s="192">
        <f>'5 Driver Data'!D4748</f>
        <v>0</v>
      </c>
      <c r="E4748" s="191">
        <f>'5 Driver Data'!E4748</f>
        <v>0</v>
      </c>
      <c r="F4748" s="191">
        <f>'5 Driver Data'!F4748</f>
        <v>0</v>
      </c>
      <c r="G4748" s="191">
        <f>'5 Driver Data'!G4748</f>
        <v>0</v>
      </c>
      <c r="H4748" s="191">
        <f>'5 Driver Data'!H4748</f>
        <v>0</v>
      </c>
      <c r="I4748" s="191">
        <f>'5 Driver Data'!I4748</f>
        <v>0</v>
      </c>
      <c r="J4748" s="191">
        <f>'5 Driver Data'!J4748</f>
        <v>0</v>
      </c>
      <c r="K4748" s="206">
        <f>'5 Driver Data'!K4748</f>
        <v>0</v>
      </c>
      <c r="L4748" s="1"/>
      <c r="M4748" s="216" t="str">
        <f>IF(D4748=0,"Blank",'3 Model Input'!E$44*'3 Model Input'!E$45)</f>
        <v>Blank</v>
      </c>
      <c r="N4748" s="197" t="str">
        <f t="shared" si="760"/>
        <v>Blank</v>
      </c>
      <c r="O4748" s="197" t="str">
        <f>IF(D4748=0,"Blank",'3 Model Input'!E$49*(1-'3 Model Input'!E$51))</f>
        <v>Blank</v>
      </c>
      <c r="P4748" s="197" t="str">
        <f t="shared" si="761"/>
        <v>Blank</v>
      </c>
      <c r="Q4748" s="197" t="str">
        <f>IF(D4748=0,"Blank",IF(D4748="BEV",E4748*(1-'3 Model Input'!E$54), E4748))</f>
        <v>Blank</v>
      </c>
      <c r="R4748" s="198" t="str">
        <f>IF(D4748=0,"Blank",IF(D4748="PHEV",F4748/G4748,F4748*(1-'3 Model Input'!E$54)/G4748))</f>
        <v>Blank</v>
      </c>
      <c r="S4748" s="198" t="str">
        <f>IF(D4748=0,"Blank",IF(D4748="PHEV",MIN(M4748,E4748),MIN(M4748,(E4748*(1-'3 Model Input'!E$54)))))</f>
        <v>Blank</v>
      </c>
      <c r="T4748" s="217" t="str">
        <f t="shared" si="762"/>
        <v>Blank</v>
      </c>
      <c r="U4748" s="89"/>
      <c r="V4748" s="216" t="str">
        <f>IF(D4748=0,"Blank",P4748*'3 Model Input'!E$50)</f>
        <v>Blank</v>
      </c>
      <c r="W4748" s="197" t="str">
        <f t="shared" si="763"/>
        <v>Blank</v>
      </c>
      <c r="X4748" s="197" t="str">
        <f t="shared" si="764"/>
        <v>Blank</v>
      </c>
      <c r="Y4748" s="197" t="str">
        <f t="shared" si="765"/>
        <v>Blank</v>
      </c>
      <c r="Z4748" s="197" t="str">
        <f t="shared" si="766"/>
        <v>Blank</v>
      </c>
      <c r="AA4748" s="223" t="str" cm="1">
        <f t="array" ref="AA4748">_xlfn.IFS(ISTEXT('3 Model Input'!F$70),"Missing",ISTEXT('3 Model Input'!I$70),"Missing",ISNUMBER('3 Model Input'!K$70),'3 Model Input'!K$70*P4748)</f>
        <v>Missing</v>
      </c>
      <c r="AB4748" s="89"/>
      <c r="AC4748" s="227" t="str" cm="1">
        <f t="array" ref="AC4748">IF(D4748=0,"Blank",_xlfn.IFS('3 Model Input'!E$61=1,(V4748*G4748)/T4748,'3 Model Input'!E$61=2,(W4748*G4748)/T4748,'3 Model Input'!E$61=3,(X4748*G4748)/T4748,'3 Model Input'!E$61=4,(Y4748*G4748)/T4748,'3 Model Input'!E$61=5,(Z4748*G4748)/T4748, ISTEXT('3 Model Input'!E$61),"Missing",'3 Model Input'!E$61=6,(AA4748*G4748)/T4748))</f>
        <v>Blank</v>
      </c>
      <c r="AD4748" s="202" t="str">
        <f t="shared" si="767"/>
        <v>Blank</v>
      </c>
      <c r="AE4748" s="202" t="str">
        <f t="shared" si="768"/>
        <v>Blank</v>
      </c>
      <c r="AF4748" s="217" t="str">
        <f t="shared" si="769"/>
        <v>Blank</v>
      </c>
      <c r="AG4748" s="9" t="str" cm="1">
        <f t="array" ref="AG4748">_xlfn.IFS(ISNUMBER(AC4748), "", ISNUMBER(SEARCH("Blank", AC4748)), "", ISERROR(AC4748), "Bad input on tab 3")</f>
        <v/>
      </c>
    </row>
    <row r="4749" spans="2:33" ht="15" customHeight="1" x14ac:dyDescent="0.75">
      <c r="B4749" s="205" t="str">
        <f>'5 Driver Data'!B4749</f>
        <v>4741</v>
      </c>
      <c r="C4749" s="193">
        <f>'5 Driver Data'!C4749</f>
        <v>0</v>
      </c>
      <c r="D4749" s="192">
        <f>'5 Driver Data'!D4749</f>
        <v>0</v>
      </c>
      <c r="E4749" s="191">
        <f>'5 Driver Data'!E4749</f>
        <v>0</v>
      </c>
      <c r="F4749" s="191">
        <f>'5 Driver Data'!F4749</f>
        <v>0</v>
      </c>
      <c r="G4749" s="191">
        <f>'5 Driver Data'!G4749</f>
        <v>0</v>
      </c>
      <c r="H4749" s="191">
        <f>'5 Driver Data'!H4749</f>
        <v>0</v>
      </c>
      <c r="I4749" s="191">
        <f>'5 Driver Data'!I4749</f>
        <v>0</v>
      </c>
      <c r="J4749" s="191">
        <f>'5 Driver Data'!J4749</f>
        <v>0</v>
      </c>
      <c r="K4749" s="206">
        <f>'5 Driver Data'!K4749</f>
        <v>0</v>
      </c>
      <c r="L4749" s="1"/>
      <c r="M4749" s="216" t="str">
        <f>IF(D4749=0,"Blank",'3 Model Input'!E$44*'3 Model Input'!E$45)</f>
        <v>Blank</v>
      </c>
      <c r="N4749" s="197" t="str">
        <f t="shared" si="760"/>
        <v>Blank</v>
      </c>
      <c r="O4749" s="197" t="str">
        <f>IF(D4749=0,"Blank",'3 Model Input'!E$49*(1-'3 Model Input'!E$51))</f>
        <v>Blank</v>
      </c>
      <c r="P4749" s="197" t="str">
        <f t="shared" si="761"/>
        <v>Blank</v>
      </c>
      <c r="Q4749" s="197" t="str">
        <f>IF(D4749=0,"Blank",IF(D4749="BEV",E4749*(1-'3 Model Input'!E$54), E4749))</f>
        <v>Blank</v>
      </c>
      <c r="R4749" s="198" t="str">
        <f>IF(D4749=0,"Blank",IF(D4749="PHEV",F4749/G4749,F4749*(1-'3 Model Input'!E$54)/G4749))</f>
        <v>Blank</v>
      </c>
      <c r="S4749" s="198" t="str">
        <f>IF(D4749=0,"Blank",IF(D4749="PHEV",MIN(M4749,E4749),MIN(M4749,(E4749*(1-'3 Model Input'!E$54)))))</f>
        <v>Blank</v>
      </c>
      <c r="T4749" s="217" t="str">
        <f t="shared" si="762"/>
        <v>Blank</v>
      </c>
      <c r="U4749" s="89"/>
      <c r="V4749" s="216" t="str">
        <f>IF(D4749=0,"Blank",P4749*'3 Model Input'!E$50)</f>
        <v>Blank</v>
      </c>
      <c r="W4749" s="197" t="str">
        <f t="shared" si="763"/>
        <v>Blank</v>
      </c>
      <c r="X4749" s="197" t="str">
        <f t="shared" si="764"/>
        <v>Blank</v>
      </c>
      <c r="Y4749" s="197" t="str">
        <f t="shared" si="765"/>
        <v>Blank</v>
      </c>
      <c r="Z4749" s="197" t="str">
        <f t="shared" si="766"/>
        <v>Blank</v>
      </c>
      <c r="AA4749" s="223" t="str" cm="1">
        <f t="array" ref="AA4749">_xlfn.IFS(ISTEXT('3 Model Input'!F$70),"Missing",ISTEXT('3 Model Input'!I$70),"Missing",ISNUMBER('3 Model Input'!K$70),'3 Model Input'!K$70*P4749)</f>
        <v>Missing</v>
      </c>
      <c r="AB4749" s="89"/>
      <c r="AC4749" s="227" t="str" cm="1">
        <f t="array" ref="AC4749">IF(D4749=0,"Blank",_xlfn.IFS('3 Model Input'!E$61=1,(V4749*G4749)/T4749,'3 Model Input'!E$61=2,(W4749*G4749)/T4749,'3 Model Input'!E$61=3,(X4749*G4749)/T4749,'3 Model Input'!E$61=4,(Y4749*G4749)/T4749,'3 Model Input'!E$61=5,(Z4749*G4749)/T4749, ISTEXT('3 Model Input'!E$61),"Missing",'3 Model Input'!E$61=6,(AA4749*G4749)/T4749))</f>
        <v>Blank</v>
      </c>
      <c r="AD4749" s="202" t="str">
        <f t="shared" si="767"/>
        <v>Blank</v>
      </c>
      <c r="AE4749" s="202" t="str">
        <f t="shared" si="768"/>
        <v>Blank</v>
      </c>
      <c r="AF4749" s="217" t="str">
        <f t="shared" si="769"/>
        <v>Blank</v>
      </c>
      <c r="AG4749" s="9" t="str" cm="1">
        <f t="array" ref="AG4749">_xlfn.IFS(ISNUMBER(AC4749), "", ISNUMBER(SEARCH("Blank", AC4749)), "", ISERROR(AC4749), "Bad input on tab 3")</f>
        <v/>
      </c>
    </row>
    <row r="4750" spans="2:33" ht="15" customHeight="1" x14ac:dyDescent="0.75">
      <c r="B4750" s="205" t="str">
        <f>'5 Driver Data'!B4750</f>
        <v>4742</v>
      </c>
      <c r="C4750" s="193">
        <f>'5 Driver Data'!C4750</f>
        <v>0</v>
      </c>
      <c r="D4750" s="192">
        <f>'5 Driver Data'!D4750</f>
        <v>0</v>
      </c>
      <c r="E4750" s="191">
        <f>'5 Driver Data'!E4750</f>
        <v>0</v>
      </c>
      <c r="F4750" s="191">
        <f>'5 Driver Data'!F4750</f>
        <v>0</v>
      </c>
      <c r="G4750" s="191">
        <f>'5 Driver Data'!G4750</f>
        <v>0</v>
      </c>
      <c r="H4750" s="191">
        <f>'5 Driver Data'!H4750</f>
        <v>0</v>
      </c>
      <c r="I4750" s="191">
        <f>'5 Driver Data'!I4750</f>
        <v>0</v>
      </c>
      <c r="J4750" s="191">
        <f>'5 Driver Data'!J4750</f>
        <v>0</v>
      </c>
      <c r="K4750" s="206">
        <f>'5 Driver Data'!K4750</f>
        <v>0</v>
      </c>
      <c r="L4750" s="1"/>
      <c r="M4750" s="216" t="str">
        <f>IF(D4750=0,"Blank",'3 Model Input'!E$44*'3 Model Input'!E$45)</f>
        <v>Blank</v>
      </c>
      <c r="N4750" s="197" t="str">
        <f t="shared" si="760"/>
        <v>Blank</v>
      </c>
      <c r="O4750" s="197" t="str">
        <f>IF(D4750=0,"Blank",'3 Model Input'!E$49*(1-'3 Model Input'!E$51))</f>
        <v>Blank</v>
      </c>
      <c r="P4750" s="197" t="str">
        <f t="shared" si="761"/>
        <v>Blank</v>
      </c>
      <c r="Q4750" s="197" t="str">
        <f>IF(D4750=0,"Blank",IF(D4750="BEV",E4750*(1-'3 Model Input'!E$54), E4750))</f>
        <v>Blank</v>
      </c>
      <c r="R4750" s="198" t="str">
        <f>IF(D4750=0,"Blank",IF(D4750="PHEV",F4750/G4750,F4750*(1-'3 Model Input'!E$54)/G4750))</f>
        <v>Blank</v>
      </c>
      <c r="S4750" s="198" t="str">
        <f>IF(D4750=0,"Blank",IF(D4750="PHEV",MIN(M4750,E4750),MIN(M4750,(E4750*(1-'3 Model Input'!E$54)))))</f>
        <v>Blank</v>
      </c>
      <c r="T4750" s="217" t="str">
        <f t="shared" si="762"/>
        <v>Blank</v>
      </c>
      <c r="U4750" s="89"/>
      <c r="V4750" s="216" t="str">
        <f>IF(D4750=0,"Blank",P4750*'3 Model Input'!E$50)</f>
        <v>Blank</v>
      </c>
      <c r="W4750" s="197" t="str">
        <f t="shared" si="763"/>
        <v>Blank</v>
      </c>
      <c r="X4750" s="197" t="str">
        <f t="shared" si="764"/>
        <v>Blank</v>
      </c>
      <c r="Y4750" s="197" t="str">
        <f t="shared" si="765"/>
        <v>Blank</v>
      </c>
      <c r="Z4750" s="197" t="str">
        <f t="shared" si="766"/>
        <v>Blank</v>
      </c>
      <c r="AA4750" s="223" t="str" cm="1">
        <f t="array" ref="AA4750">_xlfn.IFS(ISTEXT('3 Model Input'!F$70),"Missing",ISTEXT('3 Model Input'!I$70),"Missing",ISNUMBER('3 Model Input'!K$70),'3 Model Input'!K$70*P4750)</f>
        <v>Missing</v>
      </c>
      <c r="AB4750" s="89"/>
      <c r="AC4750" s="227" t="str" cm="1">
        <f t="array" ref="AC4750">IF(D4750=0,"Blank",_xlfn.IFS('3 Model Input'!E$61=1,(V4750*G4750)/T4750,'3 Model Input'!E$61=2,(W4750*G4750)/T4750,'3 Model Input'!E$61=3,(X4750*G4750)/T4750,'3 Model Input'!E$61=4,(Y4750*G4750)/T4750,'3 Model Input'!E$61=5,(Z4750*G4750)/T4750, ISTEXT('3 Model Input'!E$61),"Missing",'3 Model Input'!E$61=6,(AA4750*G4750)/T4750))</f>
        <v>Blank</v>
      </c>
      <c r="AD4750" s="202" t="str">
        <f t="shared" si="767"/>
        <v>Blank</v>
      </c>
      <c r="AE4750" s="202" t="str">
        <f t="shared" si="768"/>
        <v>Blank</v>
      </c>
      <c r="AF4750" s="217" t="str">
        <f t="shared" si="769"/>
        <v>Blank</v>
      </c>
      <c r="AG4750" s="9" t="str" cm="1">
        <f t="array" ref="AG4750">_xlfn.IFS(ISNUMBER(AC4750), "", ISNUMBER(SEARCH("Blank", AC4750)), "", ISERROR(AC4750), "Bad input on tab 3")</f>
        <v/>
      </c>
    </row>
    <row r="4751" spans="2:33" ht="15" customHeight="1" x14ac:dyDescent="0.75">
      <c r="B4751" s="205" t="str">
        <f>'5 Driver Data'!B4751</f>
        <v>4743</v>
      </c>
      <c r="C4751" s="193">
        <f>'5 Driver Data'!C4751</f>
        <v>0</v>
      </c>
      <c r="D4751" s="192">
        <f>'5 Driver Data'!D4751</f>
        <v>0</v>
      </c>
      <c r="E4751" s="191">
        <f>'5 Driver Data'!E4751</f>
        <v>0</v>
      </c>
      <c r="F4751" s="191">
        <f>'5 Driver Data'!F4751</f>
        <v>0</v>
      </c>
      <c r="G4751" s="191">
        <f>'5 Driver Data'!G4751</f>
        <v>0</v>
      </c>
      <c r="H4751" s="191">
        <f>'5 Driver Data'!H4751</f>
        <v>0</v>
      </c>
      <c r="I4751" s="191">
        <f>'5 Driver Data'!I4751</f>
        <v>0</v>
      </c>
      <c r="J4751" s="191">
        <f>'5 Driver Data'!J4751</f>
        <v>0</v>
      </c>
      <c r="K4751" s="206">
        <f>'5 Driver Data'!K4751</f>
        <v>0</v>
      </c>
      <c r="L4751" s="1"/>
      <c r="M4751" s="216" t="str">
        <f>IF(D4751=0,"Blank",'3 Model Input'!E$44*'3 Model Input'!E$45)</f>
        <v>Blank</v>
      </c>
      <c r="N4751" s="197" t="str">
        <f t="shared" si="760"/>
        <v>Blank</v>
      </c>
      <c r="O4751" s="197" t="str">
        <f>IF(D4751=0,"Blank",'3 Model Input'!E$49*(1-'3 Model Input'!E$51))</f>
        <v>Blank</v>
      </c>
      <c r="P4751" s="197" t="str">
        <f t="shared" si="761"/>
        <v>Blank</v>
      </c>
      <c r="Q4751" s="197" t="str">
        <f>IF(D4751=0,"Blank",IF(D4751="BEV",E4751*(1-'3 Model Input'!E$54), E4751))</f>
        <v>Blank</v>
      </c>
      <c r="R4751" s="198" t="str">
        <f>IF(D4751=0,"Blank",IF(D4751="PHEV",F4751/G4751,F4751*(1-'3 Model Input'!E$54)/G4751))</f>
        <v>Blank</v>
      </c>
      <c r="S4751" s="198" t="str">
        <f>IF(D4751=0,"Blank",IF(D4751="PHEV",MIN(M4751,E4751),MIN(M4751,(E4751*(1-'3 Model Input'!E$54)))))</f>
        <v>Blank</v>
      </c>
      <c r="T4751" s="217" t="str">
        <f t="shared" si="762"/>
        <v>Blank</v>
      </c>
      <c r="U4751" s="89"/>
      <c r="V4751" s="216" t="str">
        <f>IF(D4751=0,"Blank",P4751*'3 Model Input'!E$50)</f>
        <v>Blank</v>
      </c>
      <c r="W4751" s="197" t="str">
        <f t="shared" si="763"/>
        <v>Blank</v>
      </c>
      <c r="X4751" s="197" t="str">
        <f t="shared" si="764"/>
        <v>Blank</v>
      </c>
      <c r="Y4751" s="197" t="str">
        <f t="shared" si="765"/>
        <v>Blank</v>
      </c>
      <c r="Z4751" s="197" t="str">
        <f t="shared" si="766"/>
        <v>Blank</v>
      </c>
      <c r="AA4751" s="223" t="str" cm="1">
        <f t="array" ref="AA4751">_xlfn.IFS(ISTEXT('3 Model Input'!F$70),"Missing",ISTEXT('3 Model Input'!I$70),"Missing",ISNUMBER('3 Model Input'!K$70),'3 Model Input'!K$70*P4751)</f>
        <v>Missing</v>
      </c>
      <c r="AB4751" s="89"/>
      <c r="AC4751" s="227" t="str" cm="1">
        <f t="array" ref="AC4751">IF(D4751=0,"Blank",_xlfn.IFS('3 Model Input'!E$61=1,(V4751*G4751)/T4751,'3 Model Input'!E$61=2,(W4751*G4751)/T4751,'3 Model Input'!E$61=3,(X4751*G4751)/T4751,'3 Model Input'!E$61=4,(Y4751*G4751)/T4751,'3 Model Input'!E$61=5,(Z4751*G4751)/T4751, ISTEXT('3 Model Input'!E$61),"Missing",'3 Model Input'!E$61=6,(AA4751*G4751)/T4751))</f>
        <v>Blank</v>
      </c>
      <c r="AD4751" s="202" t="str">
        <f t="shared" si="767"/>
        <v>Blank</v>
      </c>
      <c r="AE4751" s="202" t="str">
        <f t="shared" si="768"/>
        <v>Blank</v>
      </c>
      <c r="AF4751" s="217" t="str">
        <f t="shared" si="769"/>
        <v>Blank</v>
      </c>
      <c r="AG4751" s="9" t="str" cm="1">
        <f t="array" ref="AG4751">_xlfn.IFS(ISNUMBER(AC4751), "", ISNUMBER(SEARCH("Blank", AC4751)), "", ISERROR(AC4751), "Bad input on tab 3")</f>
        <v/>
      </c>
    </row>
    <row r="4752" spans="2:33" ht="15" customHeight="1" x14ac:dyDescent="0.75">
      <c r="B4752" s="205" t="str">
        <f>'5 Driver Data'!B4752</f>
        <v>4744</v>
      </c>
      <c r="C4752" s="193">
        <f>'5 Driver Data'!C4752</f>
        <v>0</v>
      </c>
      <c r="D4752" s="192">
        <f>'5 Driver Data'!D4752</f>
        <v>0</v>
      </c>
      <c r="E4752" s="191">
        <f>'5 Driver Data'!E4752</f>
        <v>0</v>
      </c>
      <c r="F4752" s="191">
        <f>'5 Driver Data'!F4752</f>
        <v>0</v>
      </c>
      <c r="G4752" s="191">
        <f>'5 Driver Data'!G4752</f>
        <v>0</v>
      </c>
      <c r="H4752" s="191">
        <f>'5 Driver Data'!H4752</f>
        <v>0</v>
      </c>
      <c r="I4752" s="191">
        <f>'5 Driver Data'!I4752</f>
        <v>0</v>
      </c>
      <c r="J4752" s="191">
        <f>'5 Driver Data'!J4752</f>
        <v>0</v>
      </c>
      <c r="K4752" s="206">
        <f>'5 Driver Data'!K4752</f>
        <v>0</v>
      </c>
      <c r="L4752" s="1"/>
      <c r="M4752" s="216" t="str">
        <f>IF(D4752=0,"Blank",'3 Model Input'!E$44*'3 Model Input'!E$45)</f>
        <v>Blank</v>
      </c>
      <c r="N4752" s="197" t="str">
        <f t="shared" si="760"/>
        <v>Blank</v>
      </c>
      <c r="O4752" s="197" t="str">
        <f>IF(D4752=0,"Blank",'3 Model Input'!E$49*(1-'3 Model Input'!E$51))</f>
        <v>Blank</v>
      </c>
      <c r="P4752" s="197" t="str">
        <f t="shared" si="761"/>
        <v>Blank</v>
      </c>
      <c r="Q4752" s="197" t="str">
        <f>IF(D4752=0,"Blank",IF(D4752="BEV",E4752*(1-'3 Model Input'!E$54), E4752))</f>
        <v>Blank</v>
      </c>
      <c r="R4752" s="198" t="str">
        <f>IF(D4752=0,"Blank",IF(D4752="PHEV",F4752/G4752,F4752*(1-'3 Model Input'!E$54)/G4752))</f>
        <v>Blank</v>
      </c>
      <c r="S4752" s="198" t="str">
        <f>IF(D4752=0,"Blank",IF(D4752="PHEV",MIN(M4752,E4752),MIN(M4752,(E4752*(1-'3 Model Input'!E$54)))))</f>
        <v>Blank</v>
      </c>
      <c r="T4752" s="217" t="str">
        <f t="shared" si="762"/>
        <v>Blank</v>
      </c>
      <c r="U4752" s="89"/>
      <c r="V4752" s="216" t="str">
        <f>IF(D4752=0,"Blank",P4752*'3 Model Input'!E$50)</f>
        <v>Blank</v>
      </c>
      <c r="W4752" s="197" t="str">
        <f t="shared" si="763"/>
        <v>Blank</v>
      </c>
      <c r="X4752" s="197" t="str">
        <f t="shared" si="764"/>
        <v>Blank</v>
      </c>
      <c r="Y4752" s="197" t="str">
        <f t="shared" si="765"/>
        <v>Blank</v>
      </c>
      <c r="Z4752" s="197" t="str">
        <f t="shared" si="766"/>
        <v>Blank</v>
      </c>
      <c r="AA4752" s="223" t="str" cm="1">
        <f t="array" ref="AA4752">_xlfn.IFS(ISTEXT('3 Model Input'!F$70),"Missing",ISTEXT('3 Model Input'!I$70),"Missing",ISNUMBER('3 Model Input'!K$70),'3 Model Input'!K$70*P4752)</f>
        <v>Missing</v>
      </c>
      <c r="AB4752" s="89"/>
      <c r="AC4752" s="227" t="str" cm="1">
        <f t="array" ref="AC4752">IF(D4752=0,"Blank",_xlfn.IFS('3 Model Input'!E$61=1,(V4752*G4752)/T4752,'3 Model Input'!E$61=2,(W4752*G4752)/T4752,'3 Model Input'!E$61=3,(X4752*G4752)/T4752,'3 Model Input'!E$61=4,(Y4752*G4752)/T4752,'3 Model Input'!E$61=5,(Z4752*G4752)/T4752, ISTEXT('3 Model Input'!E$61),"Missing",'3 Model Input'!E$61=6,(AA4752*G4752)/T4752))</f>
        <v>Blank</v>
      </c>
      <c r="AD4752" s="202" t="str">
        <f t="shared" si="767"/>
        <v>Blank</v>
      </c>
      <c r="AE4752" s="202" t="str">
        <f t="shared" si="768"/>
        <v>Blank</v>
      </c>
      <c r="AF4752" s="217" t="str">
        <f t="shared" si="769"/>
        <v>Blank</v>
      </c>
      <c r="AG4752" s="9" t="str" cm="1">
        <f t="array" ref="AG4752">_xlfn.IFS(ISNUMBER(AC4752), "", ISNUMBER(SEARCH("Blank", AC4752)), "", ISERROR(AC4752), "Bad input on tab 3")</f>
        <v/>
      </c>
    </row>
    <row r="4753" spans="2:33" ht="15" customHeight="1" x14ac:dyDescent="0.75">
      <c r="B4753" s="205" t="str">
        <f>'5 Driver Data'!B4753</f>
        <v>4745</v>
      </c>
      <c r="C4753" s="193">
        <f>'5 Driver Data'!C4753</f>
        <v>0</v>
      </c>
      <c r="D4753" s="192">
        <f>'5 Driver Data'!D4753</f>
        <v>0</v>
      </c>
      <c r="E4753" s="191">
        <f>'5 Driver Data'!E4753</f>
        <v>0</v>
      </c>
      <c r="F4753" s="191">
        <f>'5 Driver Data'!F4753</f>
        <v>0</v>
      </c>
      <c r="G4753" s="191">
        <f>'5 Driver Data'!G4753</f>
        <v>0</v>
      </c>
      <c r="H4753" s="191">
        <f>'5 Driver Data'!H4753</f>
        <v>0</v>
      </c>
      <c r="I4753" s="191">
        <f>'5 Driver Data'!I4753</f>
        <v>0</v>
      </c>
      <c r="J4753" s="191">
        <f>'5 Driver Data'!J4753</f>
        <v>0</v>
      </c>
      <c r="K4753" s="206">
        <f>'5 Driver Data'!K4753</f>
        <v>0</v>
      </c>
      <c r="L4753" s="1"/>
      <c r="M4753" s="216" t="str">
        <f>IF(D4753=0,"Blank",'3 Model Input'!E$44*'3 Model Input'!E$45)</f>
        <v>Blank</v>
      </c>
      <c r="N4753" s="197" t="str">
        <f t="shared" si="760"/>
        <v>Blank</v>
      </c>
      <c r="O4753" s="197" t="str">
        <f>IF(D4753=0,"Blank",'3 Model Input'!E$49*(1-'3 Model Input'!E$51))</f>
        <v>Blank</v>
      </c>
      <c r="P4753" s="197" t="str">
        <f t="shared" si="761"/>
        <v>Blank</v>
      </c>
      <c r="Q4753" s="197" t="str">
        <f>IF(D4753=0,"Blank",IF(D4753="BEV",E4753*(1-'3 Model Input'!E$54), E4753))</f>
        <v>Blank</v>
      </c>
      <c r="R4753" s="198" t="str">
        <f>IF(D4753=0,"Blank",IF(D4753="PHEV",F4753/G4753,F4753*(1-'3 Model Input'!E$54)/G4753))</f>
        <v>Blank</v>
      </c>
      <c r="S4753" s="198" t="str">
        <f>IF(D4753=0,"Blank",IF(D4753="PHEV",MIN(M4753,E4753),MIN(M4753,(E4753*(1-'3 Model Input'!E$54)))))</f>
        <v>Blank</v>
      </c>
      <c r="T4753" s="217" t="str">
        <f t="shared" si="762"/>
        <v>Blank</v>
      </c>
      <c r="U4753" s="89"/>
      <c r="V4753" s="216" t="str">
        <f>IF(D4753=0,"Blank",P4753*'3 Model Input'!E$50)</f>
        <v>Blank</v>
      </c>
      <c r="W4753" s="197" t="str">
        <f t="shared" si="763"/>
        <v>Blank</v>
      </c>
      <c r="X4753" s="197" t="str">
        <f t="shared" si="764"/>
        <v>Blank</v>
      </c>
      <c r="Y4753" s="197" t="str">
        <f t="shared" si="765"/>
        <v>Blank</v>
      </c>
      <c r="Z4753" s="197" t="str">
        <f t="shared" si="766"/>
        <v>Blank</v>
      </c>
      <c r="AA4753" s="223" t="str" cm="1">
        <f t="array" ref="AA4753">_xlfn.IFS(ISTEXT('3 Model Input'!F$70),"Missing",ISTEXT('3 Model Input'!I$70),"Missing",ISNUMBER('3 Model Input'!K$70),'3 Model Input'!K$70*P4753)</f>
        <v>Missing</v>
      </c>
      <c r="AB4753" s="89"/>
      <c r="AC4753" s="227" t="str" cm="1">
        <f t="array" ref="AC4753">IF(D4753=0,"Blank",_xlfn.IFS('3 Model Input'!E$61=1,(V4753*G4753)/T4753,'3 Model Input'!E$61=2,(W4753*G4753)/T4753,'3 Model Input'!E$61=3,(X4753*G4753)/T4753,'3 Model Input'!E$61=4,(Y4753*G4753)/T4753,'3 Model Input'!E$61=5,(Z4753*G4753)/T4753, ISTEXT('3 Model Input'!E$61),"Missing",'3 Model Input'!E$61=6,(AA4753*G4753)/T4753))</f>
        <v>Blank</v>
      </c>
      <c r="AD4753" s="202" t="str">
        <f t="shared" si="767"/>
        <v>Blank</v>
      </c>
      <c r="AE4753" s="202" t="str">
        <f t="shared" si="768"/>
        <v>Blank</v>
      </c>
      <c r="AF4753" s="217" t="str">
        <f t="shared" si="769"/>
        <v>Blank</v>
      </c>
      <c r="AG4753" s="9" t="str" cm="1">
        <f t="array" ref="AG4753">_xlfn.IFS(ISNUMBER(AC4753), "", ISNUMBER(SEARCH("Blank", AC4753)), "", ISERROR(AC4753), "Bad input on tab 3")</f>
        <v/>
      </c>
    </row>
    <row r="4754" spans="2:33" ht="15" customHeight="1" x14ac:dyDescent="0.75">
      <c r="B4754" s="205" t="str">
        <f>'5 Driver Data'!B4754</f>
        <v>4746</v>
      </c>
      <c r="C4754" s="193">
        <f>'5 Driver Data'!C4754</f>
        <v>0</v>
      </c>
      <c r="D4754" s="192">
        <f>'5 Driver Data'!D4754</f>
        <v>0</v>
      </c>
      <c r="E4754" s="191">
        <f>'5 Driver Data'!E4754</f>
        <v>0</v>
      </c>
      <c r="F4754" s="191">
        <f>'5 Driver Data'!F4754</f>
        <v>0</v>
      </c>
      <c r="G4754" s="191">
        <f>'5 Driver Data'!G4754</f>
        <v>0</v>
      </c>
      <c r="H4754" s="191">
        <f>'5 Driver Data'!H4754</f>
        <v>0</v>
      </c>
      <c r="I4754" s="191">
        <f>'5 Driver Data'!I4754</f>
        <v>0</v>
      </c>
      <c r="J4754" s="191">
        <f>'5 Driver Data'!J4754</f>
        <v>0</v>
      </c>
      <c r="K4754" s="206">
        <f>'5 Driver Data'!K4754</f>
        <v>0</v>
      </c>
      <c r="L4754" s="1"/>
      <c r="M4754" s="216" t="str">
        <f>IF(D4754=0,"Blank",'3 Model Input'!E$44*'3 Model Input'!E$45)</f>
        <v>Blank</v>
      </c>
      <c r="N4754" s="197" t="str">
        <f t="shared" si="760"/>
        <v>Blank</v>
      </c>
      <c r="O4754" s="197" t="str">
        <f>IF(D4754=0,"Blank",'3 Model Input'!E$49*(1-'3 Model Input'!E$51))</f>
        <v>Blank</v>
      </c>
      <c r="P4754" s="197" t="str">
        <f t="shared" si="761"/>
        <v>Blank</v>
      </c>
      <c r="Q4754" s="197" t="str">
        <f>IF(D4754=0,"Blank",IF(D4754="BEV",E4754*(1-'3 Model Input'!E$54), E4754))</f>
        <v>Blank</v>
      </c>
      <c r="R4754" s="198" t="str">
        <f>IF(D4754=0,"Blank",IF(D4754="PHEV",F4754/G4754,F4754*(1-'3 Model Input'!E$54)/G4754))</f>
        <v>Blank</v>
      </c>
      <c r="S4754" s="198" t="str">
        <f>IF(D4754=0,"Blank",IF(D4754="PHEV",MIN(M4754,E4754),MIN(M4754,(E4754*(1-'3 Model Input'!E$54)))))</f>
        <v>Blank</v>
      </c>
      <c r="T4754" s="217" t="str">
        <f t="shared" si="762"/>
        <v>Blank</v>
      </c>
      <c r="U4754" s="89"/>
      <c r="V4754" s="216" t="str">
        <f>IF(D4754=0,"Blank",P4754*'3 Model Input'!E$50)</f>
        <v>Blank</v>
      </c>
      <c r="W4754" s="197" t="str">
        <f t="shared" si="763"/>
        <v>Blank</v>
      </c>
      <c r="X4754" s="197" t="str">
        <f t="shared" si="764"/>
        <v>Blank</v>
      </c>
      <c r="Y4754" s="197" t="str">
        <f t="shared" si="765"/>
        <v>Blank</v>
      </c>
      <c r="Z4754" s="197" t="str">
        <f t="shared" si="766"/>
        <v>Blank</v>
      </c>
      <c r="AA4754" s="223" t="str" cm="1">
        <f t="array" ref="AA4754">_xlfn.IFS(ISTEXT('3 Model Input'!F$70),"Missing",ISTEXT('3 Model Input'!I$70),"Missing",ISNUMBER('3 Model Input'!K$70),'3 Model Input'!K$70*P4754)</f>
        <v>Missing</v>
      </c>
      <c r="AB4754" s="89"/>
      <c r="AC4754" s="227" t="str" cm="1">
        <f t="array" ref="AC4754">IF(D4754=0,"Blank",_xlfn.IFS('3 Model Input'!E$61=1,(V4754*G4754)/T4754,'3 Model Input'!E$61=2,(W4754*G4754)/T4754,'3 Model Input'!E$61=3,(X4754*G4754)/T4754,'3 Model Input'!E$61=4,(Y4754*G4754)/T4754,'3 Model Input'!E$61=5,(Z4754*G4754)/T4754, ISTEXT('3 Model Input'!E$61),"Missing",'3 Model Input'!E$61=6,(AA4754*G4754)/T4754))</f>
        <v>Blank</v>
      </c>
      <c r="AD4754" s="202" t="str">
        <f t="shared" si="767"/>
        <v>Blank</v>
      </c>
      <c r="AE4754" s="202" t="str">
        <f t="shared" si="768"/>
        <v>Blank</v>
      </c>
      <c r="AF4754" s="217" t="str">
        <f t="shared" si="769"/>
        <v>Blank</v>
      </c>
      <c r="AG4754" s="9" t="str" cm="1">
        <f t="array" ref="AG4754">_xlfn.IFS(ISNUMBER(AC4754), "", ISNUMBER(SEARCH("Blank", AC4754)), "", ISERROR(AC4754), "Bad input on tab 3")</f>
        <v/>
      </c>
    </row>
    <row r="4755" spans="2:33" ht="15" customHeight="1" x14ac:dyDescent="0.75">
      <c r="B4755" s="205" t="str">
        <f>'5 Driver Data'!B4755</f>
        <v>4747</v>
      </c>
      <c r="C4755" s="193">
        <f>'5 Driver Data'!C4755</f>
        <v>0</v>
      </c>
      <c r="D4755" s="192">
        <f>'5 Driver Data'!D4755</f>
        <v>0</v>
      </c>
      <c r="E4755" s="191">
        <f>'5 Driver Data'!E4755</f>
        <v>0</v>
      </c>
      <c r="F4755" s="191">
        <f>'5 Driver Data'!F4755</f>
        <v>0</v>
      </c>
      <c r="G4755" s="191">
        <f>'5 Driver Data'!G4755</f>
        <v>0</v>
      </c>
      <c r="H4755" s="191">
        <f>'5 Driver Data'!H4755</f>
        <v>0</v>
      </c>
      <c r="I4755" s="191">
        <f>'5 Driver Data'!I4755</f>
        <v>0</v>
      </c>
      <c r="J4755" s="191">
        <f>'5 Driver Data'!J4755</f>
        <v>0</v>
      </c>
      <c r="K4755" s="206">
        <f>'5 Driver Data'!K4755</f>
        <v>0</v>
      </c>
      <c r="L4755" s="1"/>
      <c r="M4755" s="216" t="str">
        <f>IF(D4755=0,"Blank",'3 Model Input'!E$44*'3 Model Input'!E$45)</f>
        <v>Blank</v>
      </c>
      <c r="N4755" s="197" t="str">
        <f t="shared" si="760"/>
        <v>Blank</v>
      </c>
      <c r="O4755" s="197" t="str">
        <f>IF(D4755=0,"Blank",'3 Model Input'!E$49*(1-'3 Model Input'!E$51))</f>
        <v>Blank</v>
      </c>
      <c r="P4755" s="197" t="str">
        <f t="shared" si="761"/>
        <v>Blank</v>
      </c>
      <c r="Q4755" s="197" t="str">
        <f>IF(D4755=0,"Blank",IF(D4755="BEV",E4755*(1-'3 Model Input'!E$54), E4755))</f>
        <v>Blank</v>
      </c>
      <c r="R4755" s="198" t="str">
        <f>IF(D4755=0,"Blank",IF(D4755="PHEV",F4755/G4755,F4755*(1-'3 Model Input'!E$54)/G4755))</f>
        <v>Blank</v>
      </c>
      <c r="S4755" s="198" t="str">
        <f>IF(D4755=0,"Blank",IF(D4755="PHEV",MIN(M4755,E4755),MIN(M4755,(E4755*(1-'3 Model Input'!E$54)))))</f>
        <v>Blank</v>
      </c>
      <c r="T4755" s="217" t="str">
        <f t="shared" si="762"/>
        <v>Blank</v>
      </c>
      <c r="U4755" s="89"/>
      <c r="V4755" s="216" t="str">
        <f>IF(D4755=0,"Blank",P4755*'3 Model Input'!E$50)</f>
        <v>Blank</v>
      </c>
      <c r="W4755" s="197" t="str">
        <f t="shared" si="763"/>
        <v>Blank</v>
      </c>
      <c r="X4755" s="197" t="str">
        <f t="shared" si="764"/>
        <v>Blank</v>
      </c>
      <c r="Y4755" s="197" t="str">
        <f t="shared" si="765"/>
        <v>Blank</v>
      </c>
      <c r="Z4755" s="197" t="str">
        <f t="shared" si="766"/>
        <v>Blank</v>
      </c>
      <c r="AA4755" s="223" t="str" cm="1">
        <f t="array" ref="AA4755">_xlfn.IFS(ISTEXT('3 Model Input'!F$70),"Missing",ISTEXT('3 Model Input'!I$70),"Missing",ISNUMBER('3 Model Input'!K$70),'3 Model Input'!K$70*P4755)</f>
        <v>Missing</v>
      </c>
      <c r="AB4755" s="89"/>
      <c r="AC4755" s="227" t="str" cm="1">
        <f t="array" ref="AC4755">IF(D4755=0,"Blank",_xlfn.IFS('3 Model Input'!E$61=1,(V4755*G4755)/T4755,'3 Model Input'!E$61=2,(W4755*G4755)/T4755,'3 Model Input'!E$61=3,(X4755*G4755)/T4755,'3 Model Input'!E$61=4,(Y4755*G4755)/T4755,'3 Model Input'!E$61=5,(Z4755*G4755)/T4755, ISTEXT('3 Model Input'!E$61),"Missing",'3 Model Input'!E$61=6,(AA4755*G4755)/T4755))</f>
        <v>Blank</v>
      </c>
      <c r="AD4755" s="202" t="str">
        <f t="shared" si="767"/>
        <v>Blank</v>
      </c>
      <c r="AE4755" s="202" t="str">
        <f t="shared" si="768"/>
        <v>Blank</v>
      </c>
      <c r="AF4755" s="217" t="str">
        <f t="shared" si="769"/>
        <v>Blank</v>
      </c>
      <c r="AG4755" s="9" t="str" cm="1">
        <f t="array" ref="AG4755">_xlfn.IFS(ISNUMBER(AC4755), "", ISNUMBER(SEARCH("Blank", AC4755)), "", ISERROR(AC4755), "Bad input on tab 3")</f>
        <v/>
      </c>
    </row>
    <row r="4756" spans="2:33" ht="15" customHeight="1" x14ac:dyDescent="0.75">
      <c r="B4756" s="205" t="str">
        <f>'5 Driver Data'!B4756</f>
        <v>4748</v>
      </c>
      <c r="C4756" s="193">
        <f>'5 Driver Data'!C4756</f>
        <v>0</v>
      </c>
      <c r="D4756" s="192">
        <f>'5 Driver Data'!D4756</f>
        <v>0</v>
      </c>
      <c r="E4756" s="191">
        <f>'5 Driver Data'!E4756</f>
        <v>0</v>
      </c>
      <c r="F4756" s="191">
        <f>'5 Driver Data'!F4756</f>
        <v>0</v>
      </c>
      <c r="G4756" s="191">
        <f>'5 Driver Data'!G4756</f>
        <v>0</v>
      </c>
      <c r="H4756" s="191">
        <f>'5 Driver Data'!H4756</f>
        <v>0</v>
      </c>
      <c r="I4756" s="191">
        <f>'5 Driver Data'!I4756</f>
        <v>0</v>
      </c>
      <c r="J4756" s="191">
        <f>'5 Driver Data'!J4756</f>
        <v>0</v>
      </c>
      <c r="K4756" s="206">
        <f>'5 Driver Data'!K4756</f>
        <v>0</v>
      </c>
      <c r="L4756" s="1"/>
      <c r="M4756" s="216" t="str">
        <f>IF(D4756=0,"Blank",'3 Model Input'!E$44*'3 Model Input'!E$45)</f>
        <v>Blank</v>
      </c>
      <c r="N4756" s="197" t="str">
        <f t="shared" si="760"/>
        <v>Blank</v>
      </c>
      <c r="O4756" s="197" t="str">
        <f>IF(D4756=0,"Blank",'3 Model Input'!E$49*(1-'3 Model Input'!E$51))</f>
        <v>Blank</v>
      </c>
      <c r="P4756" s="197" t="str">
        <f t="shared" si="761"/>
        <v>Blank</v>
      </c>
      <c r="Q4756" s="197" t="str">
        <f>IF(D4756=0,"Blank",IF(D4756="BEV",E4756*(1-'3 Model Input'!E$54), E4756))</f>
        <v>Blank</v>
      </c>
      <c r="R4756" s="198" t="str">
        <f>IF(D4756=0,"Blank",IF(D4756="PHEV",F4756/G4756,F4756*(1-'3 Model Input'!E$54)/G4756))</f>
        <v>Blank</v>
      </c>
      <c r="S4756" s="198" t="str">
        <f>IF(D4756=0,"Blank",IF(D4756="PHEV",MIN(M4756,E4756),MIN(M4756,(E4756*(1-'3 Model Input'!E$54)))))</f>
        <v>Blank</v>
      </c>
      <c r="T4756" s="217" t="str">
        <f t="shared" si="762"/>
        <v>Blank</v>
      </c>
      <c r="U4756" s="89"/>
      <c r="V4756" s="216" t="str">
        <f>IF(D4756=0,"Blank",P4756*'3 Model Input'!E$50)</f>
        <v>Blank</v>
      </c>
      <c r="W4756" s="197" t="str">
        <f t="shared" si="763"/>
        <v>Blank</v>
      </c>
      <c r="X4756" s="197" t="str">
        <f t="shared" si="764"/>
        <v>Blank</v>
      </c>
      <c r="Y4756" s="197" t="str">
        <f t="shared" si="765"/>
        <v>Blank</v>
      </c>
      <c r="Z4756" s="197" t="str">
        <f t="shared" si="766"/>
        <v>Blank</v>
      </c>
      <c r="AA4756" s="223" t="str" cm="1">
        <f t="array" ref="AA4756">_xlfn.IFS(ISTEXT('3 Model Input'!F$70),"Missing",ISTEXT('3 Model Input'!I$70),"Missing",ISNUMBER('3 Model Input'!K$70),'3 Model Input'!K$70*P4756)</f>
        <v>Missing</v>
      </c>
      <c r="AB4756" s="89"/>
      <c r="AC4756" s="227" t="str" cm="1">
        <f t="array" ref="AC4756">IF(D4756=0,"Blank",_xlfn.IFS('3 Model Input'!E$61=1,(V4756*G4756)/T4756,'3 Model Input'!E$61=2,(W4756*G4756)/T4756,'3 Model Input'!E$61=3,(X4756*G4756)/T4756,'3 Model Input'!E$61=4,(Y4756*G4756)/T4756,'3 Model Input'!E$61=5,(Z4756*G4756)/T4756, ISTEXT('3 Model Input'!E$61),"Missing",'3 Model Input'!E$61=6,(AA4756*G4756)/T4756))</f>
        <v>Blank</v>
      </c>
      <c r="AD4756" s="202" t="str">
        <f t="shared" si="767"/>
        <v>Blank</v>
      </c>
      <c r="AE4756" s="202" t="str">
        <f t="shared" si="768"/>
        <v>Blank</v>
      </c>
      <c r="AF4756" s="217" t="str">
        <f t="shared" si="769"/>
        <v>Blank</v>
      </c>
      <c r="AG4756" s="9" t="str" cm="1">
        <f t="array" ref="AG4756">_xlfn.IFS(ISNUMBER(AC4756), "", ISNUMBER(SEARCH("Blank", AC4756)), "", ISERROR(AC4756), "Bad input on tab 3")</f>
        <v/>
      </c>
    </row>
    <row r="4757" spans="2:33" ht="15" customHeight="1" x14ac:dyDescent="0.75">
      <c r="B4757" s="205" t="str">
        <f>'5 Driver Data'!B4757</f>
        <v>4749</v>
      </c>
      <c r="C4757" s="193">
        <f>'5 Driver Data'!C4757</f>
        <v>0</v>
      </c>
      <c r="D4757" s="192">
        <f>'5 Driver Data'!D4757</f>
        <v>0</v>
      </c>
      <c r="E4757" s="191">
        <f>'5 Driver Data'!E4757</f>
        <v>0</v>
      </c>
      <c r="F4757" s="191">
        <f>'5 Driver Data'!F4757</f>
        <v>0</v>
      </c>
      <c r="G4757" s="191">
        <f>'5 Driver Data'!G4757</f>
        <v>0</v>
      </c>
      <c r="H4757" s="191">
        <f>'5 Driver Data'!H4757</f>
        <v>0</v>
      </c>
      <c r="I4757" s="191">
        <f>'5 Driver Data'!I4757</f>
        <v>0</v>
      </c>
      <c r="J4757" s="191">
        <f>'5 Driver Data'!J4757</f>
        <v>0</v>
      </c>
      <c r="K4757" s="206">
        <f>'5 Driver Data'!K4757</f>
        <v>0</v>
      </c>
      <c r="L4757" s="1"/>
      <c r="M4757" s="216" t="str">
        <f>IF(D4757=0,"Blank",'3 Model Input'!E$44*'3 Model Input'!E$45)</f>
        <v>Blank</v>
      </c>
      <c r="N4757" s="197" t="str">
        <f t="shared" si="760"/>
        <v>Blank</v>
      </c>
      <c r="O4757" s="197" t="str">
        <f>IF(D4757=0,"Blank",'3 Model Input'!E$49*(1-'3 Model Input'!E$51))</f>
        <v>Blank</v>
      </c>
      <c r="P4757" s="197" t="str">
        <f t="shared" si="761"/>
        <v>Blank</v>
      </c>
      <c r="Q4757" s="197" t="str">
        <f>IF(D4757=0,"Blank",IF(D4757="BEV",E4757*(1-'3 Model Input'!E$54), E4757))</f>
        <v>Blank</v>
      </c>
      <c r="R4757" s="198" t="str">
        <f>IF(D4757=0,"Blank",IF(D4757="PHEV",F4757/G4757,F4757*(1-'3 Model Input'!E$54)/G4757))</f>
        <v>Blank</v>
      </c>
      <c r="S4757" s="198" t="str">
        <f>IF(D4757=0,"Blank",IF(D4757="PHEV",MIN(M4757,E4757),MIN(M4757,(E4757*(1-'3 Model Input'!E$54)))))</f>
        <v>Blank</v>
      </c>
      <c r="T4757" s="217" t="str">
        <f t="shared" si="762"/>
        <v>Blank</v>
      </c>
      <c r="U4757" s="89"/>
      <c r="V4757" s="216" t="str">
        <f>IF(D4757=0,"Blank",P4757*'3 Model Input'!E$50)</f>
        <v>Blank</v>
      </c>
      <c r="W4757" s="197" t="str">
        <f t="shared" si="763"/>
        <v>Blank</v>
      </c>
      <c r="X4757" s="197" t="str">
        <f t="shared" si="764"/>
        <v>Blank</v>
      </c>
      <c r="Y4757" s="197" t="str">
        <f t="shared" si="765"/>
        <v>Blank</v>
      </c>
      <c r="Z4757" s="197" t="str">
        <f t="shared" si="766"/>
        <v>Blank</v>
      </c>
      <c r="AA4757" s="223" t="str" cm="1">
        <f t="array" ref="AA4757">_xlfn.IFS(ISTEXT('3 Model Input'!F$70),"Missing",ISTEXT('3 Model Input'!I$70),"Missing",ISNUMBER('3 Model Input'!K$70),'3 Model Input'!K$70*P4757)</f>
        <v>Missing</v>
      </c>
      <c r="AB4757" s="89"/>
      <c r="AC4757" s="227" t="str" cm="1">
        <f t="array" ref="AC4757">IF(D4757=0,"Blank",_xlfn.IFS('3 Model Input'!E$61=1,(V4757*G4757)/T4757,'3 Model Input'!E$61=2,(W4757*G4757)/T4757,'3 Model Input'!E$61=3,(X4757*G4757)/T4757,'3 Model Input'!E$61=4,(Y4757*G4757)/T4757,'3 Model Input'!E$61=5,(Z4757*G4757)/T4757, ISTEXT('3 Model Input'!E$61),"Missing",'3 Model Input'!E$61=6,(AA4757*G4757)/T4757))</f>
        <v>Blank</v>
      </c>
      <c r="AD4757" s="202" t="str">
        <f t="shared" si="767"/>
        <v>Blank</v>
      </c>
      <c r="AE4757" s="202" t="str">
        <f t="shared" si="768"/>
        <v>Blank</v>
      </c>
      <c r="AF4757" s="217" t="str">
        <f t="shared" si="769"/>
        <v>Blank</v>
      </c>
      <c r="AG4757" s="9" t="str" cm="1">
        <f t="array" ref="AG4757">_xlfn.IFS(ISNUMBER(AC4757), "", ISNUMBER(SEARCH("Blank", AC4757)), "", ISERROR(AC4757), "Bad input on tab 3")</f>
        <v/>
      </c>
    </row>
    <row r="4758" spans="2:33" ht="15" customHeight="1" x14ac:dyDescent="0.75">
      <c r="B4758" s="205" t="str">
        <f>'5 Driver Data'!B4758</f>
        <v>4750</v>
      </c>
      <c r="C4758" s="193">
        <f>'5 Driver Data'!C4758</f>
        <v>0</v>
      </c>
      <c r="D4758" s="192">
        <f>'5 Driver Data'!D4758</f>
        <v>0</v>
      </c>
      <c r="E4758" s="191">
        <f>'5 Driver Data'!E4758</f>
        <v>0</v>
      </c>
      <c r="F4758" s="191">
        <f>'5 Driver Data'!F4758</f>
        <v>0</v>
      </c>
      <c r="G4758" s="191">
        <f>'5 Driver Data'!G4758</f>
        <v>0</v>
      </c>
      <c r="H4758" s="191">
        <f>'5 Driver Data'!H4758</f>
        <v>0</v>
      </c>
      <c r="I4758" s="191">
        <f>'5 Driver Data'!I4758</f>
        <v>0</v>
      </c>
      <c r="J4758" s="191">
        <f>'5 Driver Data'!J4758</f>
        <v>0</v>
      </c>
      <c r="K4758" s="206">
        <f>'5 Driver Data'!K4758</f>
        <v>0</v>
      </c>
      <c r="L4758" s="1"/>
      <c r="M4758" s="216" t="str">
        <f>IF(D4758=0,"Blank",'3 Model Input'!E$44*'3 Model Input'!E$45)</f>
        <v>Blank</v>
      </c>
      <c r="N4758" s="197" t="str">
        <f t="shared" si="760"/>
        <v>Blank</v>
      </c>
      <c r="O4758" s="197" t="str">
        <f>IF(D4758=0,"Blank",'3 Model Input'!E$49*(1-'3 Model Input'!E$51))</f>
        <v>Blank</v>
      </c>
      <c r="P4758" s="197" t="str">
        <f t="shared" si="761"/>
        <v>Blank</v>
      </c>
      <c r="Q4758" s="197" t="str">
        <f>IF(D4758=0,"Blank",IF(D4758="BEV",E4758*(1-'3 Model Input'!E$54), E4758))</f>
        <v>Blank</v>
      </c>
      <c r="R4758" s="198" t="str">
        <f>IF(D4758=0,"Blank",IF(D4758="PHEV",F4758/G4758,F4758*(1-'3 Model Input'!E$54)/G4758))</f>
        <v>Blank</v>
      </c>
      <c r="S4758" s="198" t="str">
        <f>IF(D4758=0,"Blank",IF(D4758="PHEV",MIN(M4758,E4758),MIN(M4758,(E4758*(1-'3 Model Input'!E$54)))))</f>
        <v>Blank</v>
      </c>
      <c r="T4758" s="217" t="str">
        <f t="shared" si="762"/>
        <v>Blank</v>
      </c>
      <c r="U4758" s="89"/>
      <c r="V4758" s="216" t="str">
        <f>IF(D4758=0,"Blank",P4758*'3 Model Input'!E$50)</f>
        <v>Blank</v>
      </c>
      <c r="W4758" s="197" t="str">
        <f t="shared" si="763"/>
        <v>Blank</v>
      </c>
      <c r="X4758" s="197" t="str">
        <f t="shared" si="764"/>
        <v>Blank</v>
      </c>
      <c r="Y4758" s="197" t="str">
        <f t="shared" si="765"/>
        <v>Blank</v>
      </c>
      <c r="Z4758" s="197" t="str">
        <f t="shared" si="766"/>
        <v>Blank</v>
      </c>
      <c r="AA4758" s="223" t="str" cm="1">
        <f t="array" ref="AA4758">_xlfn.IFS(ISTEXT('3 Model Input'!F$70),"Missing",ISTEXT('3 Model Input'!I$70),"Missing",ISNUMBER('3 Model Input'!K$70),'3 Model Input'!K$70*P4758)</f>
        <v>Missing</v>
      </c>
      <c r="AB4758" s="89"/>
      <c r="AC4758" s="227" t="str" cm="1">
        <f t="array" ref="AC4758">IF(D4758=0,"Blank",_xlfn.IFS('3 Model Input'!E$61=1,(V4758*G4758)/T4758,'3 Model Input'!E$61=2,(W4758*G4758)/T4758,'3 Model Input'!E$61=3,(X4758*G4758)/T4758,'3 Model Input'!E$61=4,(Y4758*G4758)/T4758,'3 Model Input'!E$61=5,(Z4758*G4758)/T4758, ISTEXT('3 Model Input'!E$61),"Missing",'3 Model Input'!E$61=6,(AA4758*G4758)/T4758))</f>
        <v>Blank</v>
      </c>
      <c r="AD4758" s="202" t="str">
        <f t="shared" si="767"/>
        <v>Blank</v>
      </c>
      <c r="AE4758" s="202" t="str">
        <f t="shared" si="768"/>
        <v>Blank</v>
      </c>
      <c r="AF4758" s="217" t="str">
        <f t="shared" si="769"/>
        <v>Blank</v>
      </c>
      <c r="AG4758" s="9" t="str" cm="1">
        <f t="array" ref="AG4758">_xlfn.IFS(ISNUMBER(AC4758), "", ISNUMBER(SEARCH("Blank", AC4758)), "", ISERROR(AC4758), "Bad input on tab 3")</f>
        <v/>
      </c>
    </row>
    <row r="4759" spans="2:33" ht="15" customHeight="1" x14ac:dyDescent="0.75">
      <c r="B4759" s="205" t="str">
        <f>'5 Driver Data'!B4759</f>
        <v>4751</v>
      </c>
      <c r="C4759" s="193">
        <f>'5 Driver Data'!C4759</f>
        <v>0</v>
      </c>
      <c r="D4759" s="192">
        <f>'5 Driver Data'!D4759</f>
        <v>0</v>
      </c>
      <c r="E4759" s="191">
        <f>'5 Driver Data'!E4759</f>
        <v>0</v>
      </c>
      <c r="F4759" s="191">
        <f>'5 Driver Data'!F4759</f>
        <v>0</v>
      </c>
      <c r="G4759" s="191">
        <f>'5 Driver Data'!G4759</f>
        <v>0</v>
      </c>
      <c r="H4759" s="191">
        <f>'5 Driver Data'!H4759</f>
        <v>0</v>
      </c>
      <c r="I4759" s="191">
        <f>'5 Driver Data'!I4759</f>
        <v>0</v>
      </c>
      <c r="J4759" s="191">
        <f>'5 Driver Data'!J4759</f>
        <v>0</v>
      </c>
      <c r="K4759" s="206">
        <f>'5 Driver Data'!K4759</f>
        <v>0</v>
      </c>
      <c r="L4759" s="1"/>
      <c r="M4759" s="216" t="str">
        <f>IF(D4759=0,"Blank",'3 Model Input'!E$44*'3 Model Input'!E$45)</f>
        <v>Blank</v>
      </c>
      <c r="N4759" s="197" t="str">
        <f t="shared" si="760"/>
        <v>Blank</v>
      </c>
      <c r="O4759" s="197" t="str">
        <f>IF(D4759=0,"Blank",'3 Model Input'!E$49*(1-'3 Model Input'!E$51))</f>
        <v>Blank</v>
      </c>
      <c r="P4759" s="197" t="str">
        <f t="shared" si="761"/>
        <v>Blank</v>
      </c>
      <c r="Q4759" s="197" t="str">
        <f>IF(D4759=0,"Blank",IF(D4759="BEV",E4759*(1-'3 Model Input'!E$54), E4759))</f>
        <v>Blank</v>
      </c>
      <c r="R4759" s="198" t="str">
        <f>IF(D4759=0,"Blank",IF(D4759="PHEV",F4759/G4759,F4759*(1-'3 Model Input'!E$54)/G4759))</f>
        <v>Blank</v>
      </c>
      <c r="S4759" s="198" t="str">
        <f>IF(D4759=0,"Blank",IF(D4759="PHEV",MIN(M4759,E4759),MIN(M4759,(E4759*(1-'3 Model Input'!E$54)))))</f>
        <v>Blank</v>
      </c>
      <c r="T4759" s="217" t="str">
        <f t="shared" si="762"/>
        <v>Blank</v>
      </c>
      <c r="U4759" s="89"/>
      <c r="V4759" s="216" t="str">
        <f>IF(D4759=0,"Blank",P4759*'3 Model Input'!E$50)</f>
        <v>Blank</v>
      </c>
      <c r="W4759" s="197" t="str">
        <f t="shared" si="763"/>
        <v>Blank</v>
      </c>
      <c r="X4759" s="197" t="str">
        <f t="shared" si="764"/>
        <v>Blank</v>
      </c>
      <c r="Y4759" s="197" t="str">
        <f t="shared" si="765"/>
        <v>Blank</v>
      </c>
      <c r="Z4759" s="197" t="str">
        <f t="shared" si="766"/>
        <v>Blank</v>
      </c>
      <c r="AA4759" s="223" t="str" cm="1">
        <f t="array" ref="AA4759">_xlfn.IFS(ISTEXT('3 Model Input'!F$70),"Missing",ISTEXT('3 Model Input'!I$70),"Missing",ISNUMBER('3 Model Input'!K$70),'3 Model Input'!K$70*P4759)</f>
        <v>Missing</v>
      </c>
      <c r="AB4759" s="89"/>
      <c r="AC4759" s="227" t="str" cm="1">
        <f t="array" ref="AC4759">IF(D4759=0,"Blank",_xlfn.IFS('3 Model Input'!E$61=1,(V4759*G4759)/T4759,'3 Model Input'!E$61=2,(W4759*G4759)/T4759,'3 Model Input'!E$61=3,(X4759*G4759)/T4759,'3 Model Input'!E$61=4,(Y4759*G4759)/T4759,'3 Model Input'!E$61=5,(Z4759*G4759)/T4759, ISTEXT('3 Model Input'!E$61),"Missing",'3 Model Input'!E$61=6,(AA4759*G4759)/T4759))</f>
        <v>Blank</v>
      </c>
      <c r="AD4759" s="202" t="str">
        <f t="shared" si="767"/>
        <v>Blank</v>
      </c>
      <c r="AE4759" s="202" t="str">
        <f t="shared" si="768"/>
        <v>Blank</v>
      </c>
      <c r="AF4759" s="217" t="str">
        <f t="shared" si="769"/>
        <v>Blank</v>
      </c>
      <c r="AG4759" s="9" t="str" cm="1">
        <f t="array" ref="AG4759">_xlfn.IFS(ISNUMBER(AC4759), "", ISNUMBER(SEARCH("Blank", AC4759)), "", ISERROR(AC4759), "Bad input on tab 3")</f>
        <v/>
      </c>
    </row>
    <row r="4760" spans="2:33" ht="15" customHeight="1" x14ac:dyDescent="0.75">
      <c r="B4760" s="205" t="str">
        <f>'5 Driver Data'!B4760</f>
        <v>4752</v>
      </c>
      <c r="C4760" s="193">
        <f>'5 Driver Data'!C4760</f>
        <v>0</v>
      </c>
      <c r="D4760" s="192">
        <f>'5 Driver Data'!D4760</f>
        <v>0</v>
      </c>
      <c r="E4760" s="191">
        <f>'5 Driver Data'!E4760</f>
        <v>0</v>
      </c>
      <c r="F4760" s="191">
        <f>'5 Driver Data'!F4760</f>
        <v>0</v>
      </c>
      <c r="G4760" s="191">
        <f>'5 Driver Data'!G4760</f>
        <v>0</v>
      </c>
      <c r="H4760" s="191">
        <f>'5 Driver Data'!H4760</f>
        <v>0</v>
      </c>
      <c r="I4760" s="191">
        <f>'5 Driver Data'!I4760</f>
        <v>0</v>
      </c>
      <c r="J4760" s="191">
        <f>'5 Driver Data'!J4760</f>
        <v>0</v>
      </c>
      <c r="K4760" s="206">
        <f>'5 Driver Data'!K4760</f>
        <v>0</v>
      </c>
      <c r="L4760" s="1"/>
      <c r="M4760" s="216" t="str">
        <f>IF(D4760=0,"Blank",'3 Model Input'!E$44*'3 Model Input'!E$45)</f>
        <v>Blank</v>
      </c>
      <c r="N4760" s="197" t="str">
        <f t="shared" si="760"/>
        <v>Blank</v>
      </c>
      <c r="O4760" s="197" t="str">
        <f>IF(D4760=0,"Blank",'3 Model Input'!E$49*(1-'3 Model Input'!E$51))</f>
        <v>Blank</v>
      </c>
      <c r="P4760" s="197" t="str">
        <f t="shared" si="761"/>
        <v>Blank</v>
      </c>
      <c r="Q4760" s="197" t="str">
        <f>IF(D4760=0,"Blank",IF(D4760="BEV",E4760*(1-'3 Model Input'!E$54), E4760))</f>
        <v>Blank</v>
      </c>
      <c r="R4760" s="198" t="str">
        <f>IF(D4760=0,"Blank",IF(D4760="PHEV",F4760/G4760,F4760*(1-'3 Model Input'!E$54)/G4760))</f>
        <v>Blank</v>
      </c>
      <c r="S4760" s="198" t="str">
        <f>IF(D4760=0,"Blank",IF(D4760="PHEV",MIN(M4760,E4760),MIN(M4760,(E4760*(1-'3 Model Input'!E$54)))))</f>
        <v>Blank</v>
      </c>
      <c r="T4760" s="217" t="str">
        <f t="shared" si="762"/>
        <v>Blank</v>
      </c>
      <c r="U4760" s="89"/>
      <c r="V4760" s="216" t="str">
        <f>IF(D4760=0,"Blank",P4760*'3 Model Input'!E$50)</f>
        <v>Blank</v>
      </c>
      <c r="W4760" s="197" t="str">
        <f t="shared" si="763"/>
        <v>Blank</v>
      </c>
      <c r="X4760" s="197" t="str">
        <f t="shared" si="764"/>
        <v>Blank</v>
      </c>
      <c r="Y4760" s="197" t="str">
        <f t="shared" si="765"/>
        <v>Blank</v>
      </c>
      <c r="Z4760" s="197" t="str">
        <f t="shared" si="766"/>
        <v>Blank</v>
      </c>
      <c r="AA4760" s="223" t="str" cm="1">
        <f t="array" ref="AA4760">_xlfn.IFS(ISTEXT('3 Model Input'!F$70),"Missing",ISTEXT('3 Model Input'!I$70),"Missing",ISNUMBER('3 Model Input'!K$70),'3 Model Input'!K$70*P4760)</f>
        <v>Missing</v>
      </c>
      <c r="AB4760" s="89"/>
      <c r="AC4760" s="227" t="str" cm="1">
        <f t="array" ref="AC4760">IF(D4760=0,"Blank",_xlfn.IFS('3 Model Input'!E$61=1,(V4760*G4760)/T4760,'3 Model Input'!E$61=2,(W4760*G4760)/T4760,'3 Model Input'!E$61=3,(X4760*G4760)/T4760,'3 Model Input'!E$61=4,(Y4760*G4760)/T4760,'3 Model Input'!E$61=5,(Z4760*G4760)/T4760, ISTEXT('3 Model Input'!E$61),"Missing",'3 Model Input'!E$61=6,(AA4760*G4760)/T4760))</f>
        <v>Blank</v>
      </c>
      <c r="AD4760" s="202" t="str">
        <f t="shared" si="767"/>
        <v>Blank</v>
      </c>
      <c r="AE4760" s="202" t="str">
        <f t="shared" si="768"/>
        <v>Blank</v>
      </c>
      <c r="AF4760" s="217" t="str">
        <f t="shared" si="769"/>
        <v>Blank</v>
      </c>
      <c r="AG4760" s="9" t="str" cm="1">
        <f t="array" ref="AG4760">_xlfn.IFS(ISNUMBER(AC4760), "", ISNUMBER(SEARCH("Blank", AC4760)), "", ISERROR(AC4760), "Bad input on tab 3")</f>
        <v/>
      </c>
    </row>
    <row r="4761" spans="2:33" ht="15" customHeight="1" x14ac:dyDescent="0.75">
      <c r="B4761" s="205" t="str">
        <f>'5 Driver Data'!B4761</f>
        <v>4753</v>
      </c>
      <c r="C4761" s="193">
        <f>'5 Driver Data'!C4761</f>
        <v>0</v>
      </c>
      <c r="D4761" s="192">
        <f>'5 Driver Data'!D4761</f>
        <v>0</v>
      </c>
      <c r="E4761" s="191">
        <f>'5 Driver Data'!E4761</f>
        <v>0</v>
      </c>
      <c r="F4761" s="191">
        <f>'5 Driver Data'!F4761</f>
        <v>0</v>
      </c>
      <c r="G4761" s="191">
        <f>'5 Driver Data'!G4761</f>
        <v>0</v>
      </c>
      <c r="H4761" s="191">
        <f>'5 Driver Data'!H4761</f>
        <v>0</v>
      </c>
      <c r="I4761" s="191">
        <f>'5 Driver Data'!I4761</f>
        <v>0</v>
      </c>
      <c r="J4761" s="191">
        <f>'5 Driver Data'!J4761</f>
        <v>0</v>
      </c>
      <c r="K4761" s="206">
        <f>'5 Driver Data'!K4761</f>
        <v>0</v>
      </c>
      <c r="L4761" s="1"/>
      <c r="M4761" s="216" t="str">
        <f>IF(D4761=0,"Blank",'3 Model Input'!E$44*'3 Model Input'!E$45)</f>
        <v>Blank</v>
      </c>
      <c r="N4761" s="197" t="str">
        <f t="shared" si="760"/>
        <v>Blank</v>
      </c>
      <c r="O4761" s="197" t="str">
        <f>IF(D4761=0,"Blank",'3 Model Input'!E$49*(1-'3 Model Input'!E$51))</f>
        <v>Blank</v>
      </c>
      <c r="P4761" s="197" t="str">
        <f t="shared" si="761"/>
        <v>Blank</v>
      </c>
      <c r="Q4761" s="197" t="str">
        <f>IF(D4761=0,"Blank",IF(D4761="BEV",E4761*(1-'3 Model Input'!E$54), E4761))</f>
        <v>Blank</v>
      </c>
      <c r="R4761" s="198" t="str">
        <f>IF(D4761=0,"Blank",IF(D4761="PHEV",F4761/G4761,F4761*(1-'3 Model Input'!E$54)/G4761))</f>
        <v>Blank</v>
      </c>
      <c r="S4761" s="198" t="str">
        <f>IF(D4761=0,"Blank",IF(D4761="PHEV",MIN(M4761,E4761),MIN(M4761,(E4761*(1-'3 Model Input'!E$54)))))</f>
        <v>Blank</v>
      </c>
      <c r="T4761" s="217" t="str">
        <f t="shared" si="762"/>
        <v>Blank</v>
      </c>
      <c r="U4761" s="89"/>
      <c r="V4761" s="216" t="str">
        <f>IF(D4761=0,"Blank",P4761*'3 Model Input'!E$50)</f>
        <v>Blank</v>
      </c>
      <c r="W4761" s="197" t="str">
        <f t="shared" si="763"/>
        <v>Blank</v>
      </c>
      <c r="X4761" s="197" t="str">
        <f t="shared" si="764"/>
        <v>Blank</v>
      </c>
      <c r="Y4761" s="197" t="str">
        <f t="shared" si="765"/>
        <v>Blank</v>
      </c>
      <c r="Z4761" s="197" t="str">
        <f t="shared" si="766"/>
        <v>Blank</v>
      </c>
      <c r="AA4761" s="223" t="str" cm="1">
        <f t="array" ref="AA4761">_xlfn.IFS(ISTEXT('3 Model Input'!F$70),"Missing",ISTEXT('3 Model Input'!I$70),"Missing",ISNUMBER('3 Model Input'!K$70),'3 Model Input'!K$70*P4761)</f>
        <v>Missing</v>
      </c>
      <c r="AB4761" s="89"/>
      <c r="AC4761" s="227" t="str" cm="1">
        <f t="array" ref="AC4761">IF(D4761=0,"Blank",_xlfn.IFS('3 Model Input'!E$61=1,(V4761*G4761)/T4761,'3 Model Input'!E$61=2,(W4761*G4761)/T4761,'3 Model Input'!E$61=3,(X4761*G4761)/T4761,'3 Model Input'!E$61=4,(Y4761*G4761)/T4761,'3 Model Input'!E$61=5,(Z4761*G4761)/T4761, ISTEXT('3 Model Input'!E$61),"Missing",'3 Model Input'!E$61=6,(AA4761*G4761)/T4761))</f>
        <v>Blank</v>
      </c>
      <c r="AD4761" s="202" t="str">
        <f t="shared" si="767"/>
        <v>Blank</v>
      </c>
      <c r="AE4761" s="202" t="str">
        <f t="shared" si="768"/>
        <v>Blank</v>
      </c>
      <c r="AF4761" s="217" t="str">
        <f t="shared" si="769"/>
        <v>Blank</v>
      </c>
      <c r="AG4761" s="9" t="str" cm="1">
        <f t="array" ref="AG4761">_xlfn.IFS(ISNUMBER(AC4761), "", ISNUMBER(SEARCH("Blank", AC4761)), "", ISERROR(AC4761), "Bad input on tab 3")</f>
        <v/>
      </c>
    </row>
    <row r="4762" spans="2:33" ht="15" customHeight="1" x14ac:dyDescent="0.75">
      <c r="B4762" s="205" t="str">
        <f>'5 Driver Data'!B4762</f>
        <v>4754</v>
      </c>
      <c r="C4762" s="193">
        <f>'5 Driver Data'!C4762</f>
        <v>0</v>
      </c>
      <c r="D4762" s="192">
        <f>'5 Driver Data'!D4762</f>
        <v>0</v>
      </c>
      <c r="E4762" s="191">
        <f>'5 Driver Data'!E4762</f>
        <v>0</v>
      </c>
      <c r="F4762" s="191">
        <f>'5 Driver Data'!F4762</f>
        <v>0</v>
      </c>
      <c r="G4762" s="191">
        <f>'5 Driver Data'!G4762</f>
        <v>0</v>
      </c>
      <c r="H4762" s="191">
        <f>'5 Driver Data'!H4762</f>
        <v>0</v>
      </c>
      <c r="I4762" s="191">
        <f>'5 Driver Data'!I4762</f>
        <v>0</v>
      </c>
      <c r="J4762" s="191">
        <f>'5 Driver Data'!J4762</f>
        <v>0</v>
      </c>
      <c r="K4762" s="206">
        <f>'5 Driver Data'!K4762</f>
        <v>0</v>
      </c>
      <c r="L4762" s="1"/>
      <c r="M4762" s="216" t="str">
        <f>IF(D4762=0,"Blank",'3 Model Input'!E$44*'3 Model Input'!E$45)</f>
        <v>Blank</v>
      </c>
      <c r="N4762" s="197" t="str">
        <f t="shared" si="760"/>
        <v>Blank</v>
      </c>
      <c r="O4762" s="197" t="str">
        <f>IF(D4762=0,"Blank",'3 Model Input'!E$49*(1-'3 Model Input'!E$51))</f>
        <v>Blank</v>
      </c>
      <c r="P4762" s="197" t="str">
        <f t="shared" si="761"/>
        <v>Blank</v>
      </c>
      <c r="Q4762" s="197" t="str">
        <f>IF(D4762=0,"Blank",IF(D4762="BEV",E4762*(1-'3 Model Input'!E$54), E4762))</f>
        <v>Blank</v>
      </c>
      <c r="R4762" s="198" t="str">
        <f>IF(D4762=0,"Blank",IF(D4762="PHEV",F4762/G4762,F4762*(1-'3 Model Input'!E$54)/G4762))</f>
        <v>Blank</v>
      </c>
      <c r="S4762" s="198" t="str">
        <f>IF(D4762=0,"Blank",IF(D4762="PHEV",MIN(M4762,E4762),MIN(M4762,(E4762*(1-'3 Model Input'!E$54)))))</f>
        <v>Blank</v>
      </c>
      <c r="T4762" s="217" t="str">
        <f t="shared" si="762"/>
        <v>Blank</v>
      </c>
      <c r="U4762" s="89"/>
      <c r="V4762" s="216" t="str">
        <f>IF(D4762=0,"Blank",P4762*'3 Model Input'!E$50)</f>
        <v>Blank</v>
      </c>
      <c r="W4762" s="197" t="str">
        <f t="shared" si="763"/>
        <v>Blank</v>
      </c>
      <c r="X4762" s="197" t="str">
        <f t="shared" si="764"/>
        <v>Blank</v>
      </c>
      <c r="Y4762" s="197" t="str">
        <f t="shared" si="765"/>
        <v>Blank</v>
      </c>
      <c r="Z4762" s="197" t="str">
        <f t="shared" si="766"/>
        <v>Blank</v>
      </c>
      <c r="AA4762" s="223" t="str" cm="1">
        <f t="array" ref="AA4762">_xlfn.IFS(ISTEXT('3 Model Input'!F$70),"Missing",ISTEXT('3 Model Input'!I$70),"Missing",ISNUMBER('3 Model Input'!K$70),'3 Model Input'!K$70*P4762)</f>
        <v>Missing</v>
      </c>
      <c r="AB4762" s="89"/>
      <c r="AC4762" s="227" t="str" cm="1">
        <f t="array" ref="AC4762">IF(D4762=0,"Blank",_xlfn.IFS('3 Model Input'!E$61=1,(V4762*G4762)/T4762,'3 Model Input'!E$61=2,(W4762*G4762)/T4762,'3 Model Input'!E$61=3,(X4762*G4762)/T4762,'3 Model Input'!E$61=4,(Y4762*G4762)/T4762,'3 Model Input'!E$61=5,(Z4762*G4762)/T4762, ISTEXT('3 Model Input'!E$61),"Missing",'3 Model Input'!E$61=6,(AA4762*G4762)/T4762))</f>
        <v>Blank</v>
      </c>
      <c r="AD4762" s="202" t="str">
        <f t="shared" si="767"/>
        <v>Blank</v>
      </c>
      <c r="AE4762" s="202" t="str">
        <f t="shared" si="768"/>
        <v>Blank</v>
      </c>
      <c r="AF4762" s="217" t="str">
        <f t="shared" si="769"/>
        <v>Blank</v>
      </c>
      <c r="AG4762" s="9" t="str" cm="1">
        <f t="array" ref="AG4762">_xlfn.IFS(ISNUMBER(AC4762), "", ISNUMBER(SEARCH("Blank", AC4762)), "", ISERROR(AC4762), "Bad input on tab 3")</f>
        <v/>
      </c>
    </row>
    <row r="4763" spans="2:33" ht="15" customHeight="1" x14ac:dyDescent="0.75">
      <c r="B4763" s="205" t="str">
        <f>'5 Driver Data'!B4763</f>
        <v>4755</v>
      </c>
      <c r="C4763" s="193">
        <f>'5 Driver Data'!C4763</f>
        <v>0</v>
      </c>
      <c r="D4763" s="192">
        <f>'5 Driver Data'!D4763</f>
        <v>0</v>
      </c>
      <c r="E4763" s="191">
        <f>'5 Driver Data'!E4763</f>
        <v>0</v>
      </c>
      <c r="F4763" s="191">
        <f>'5 Driver Data'!F4763</f>
        <v>0</v>
      </c>
      <c r="G4763" s="191">
        <f>'5 Driver Data'!G4763</f>
        <v>0</v>
      </c>
      <c r="H4763" s="191">
        <f>'5 Driver Data'!H4763</f>
        <v>0</v>
      </c>
      <c r="I4763" s="191">
        <f>'5 Driver Data'!I4763</f>
        <v>0</v>
      </c>
      <c r="J4763" s="191">
        <f>'5 Driver Data'!J4763</f>
        <v>0</v>
      </c>
      <c r="K4763" s="206">
        <f>'5 Driver Data'!K4763</f>
        <v>0</v>
      </c>
      <c r="L4763" s="1"/>
      <c r="M4763" s="216" t="str">
        <f>IF(D4763=0,"Blank",'3 Model Input'!E$44*'3 Model Input'!E$45)</f>
        <v>Blank</v>
      </c>
      <c r="N4763" s="197" t="str">
        <f t="shared" si="760"/>
        <v>Blank</v>
      </c>
      <c r="O4763" s="197" t="str">
        <f>IF(D4763=0,"Blank",'3 Model Input'!E$49*(1-'3 Model Input'!E$51))</f>
        <v>Blank</v>
      </c>
      <c r="P4763" s="197" t="str">
        <f t="shared" si="761"/>
        <v>Blank</v>
      </c>
      <c r="Q4763" s="197" t="str">
        <f>IF(D4763=0,"Blank",IF(D4763="BEV",E4763*(1-'3 Model Input'!E$54), E4763))</f>
        <v>Blank</v>
      </c>
      <c r="R4763" s="198" t="str">
        <f>IF(D4763=0,"Blank",IF(D4763="PHEV",F4763/G4763,F4763*(1-'3 Model Input'!E$54)/G4763))</f>
        <v>Blank</v>
      </c>
      <c r="S4763" s="198" t="str">
        <f>IF(D4763=0,"Blank",IF(D4763="PHEV",MIN(M4763,E4763),MIN(M4763,(E4763*(1-'3 Model Input'!E$54)))))</f>
        <v>Blank</v>
      </c>
      <c r="T4763" s="217" t="str">
        <f t="shared" si="762"/>
        <v>Blank</v>
      </c>
      <c r="U4763" s="89"/>
      <c r="V4763" s="216" t="str">
        <f>IF(D4763=0,"Blank",P4763*'3 Model Input'!E$50)</f>
        <v>Blank</v>
      </c>
      <c r="W4763" s="197" t="str">
        <f t="shared" si="763"/>
        <v>Blank</v>
      </c>
      <c r="X4763" s="197" t="str">
        <f t="shared" si="764"/>
        <v>Blank</v>
      </c>
      <c r="Y4763" s="197" t="str">
        <f t="shared" si="765"/>
        <v>Blank</v>
      </c>
      <c r="Z4763" s="197" t="str">
        <f t="shared" si="766"/>
        <v>Blank</v>
      </c>
      <c r="AA4763" s="223" t="str" cm="1">
        <f t="array" ref="AA4763">_xlfn.IFS(ISTEXT('3 Model Input'!F$70),"Missing",ISTEXT('3 Model Input'!I$70),"Missing",ISNUMBER('3 Model Input'!K$70),'3 Model Input'!K$70*P4763)</f>
        <v>Missing</v>
      </c>
      <c r="AB4763" s="89"/>
      <c r="AC4763" s="227" t="str" cm="1">
        <f t="array" ref="AC4763">IF(D4763=0,"Blank",_xlfn.IFS('3 Model Input'!E$61=1,(V4763*G4763)/T4763,'3 Model Input'!E$61=2,(W4763*G4763)/T4763,'3 Model Input'!E$61=3,(X4763*G4763)/T4763,'3 Model Input'!E$61=4,(Y4763*G4763)/T4763,'3 Model Input'!E$61=5,(Z4763*G4763)/T4763, ISTEXT('3 Model Input'!E$61),"Missing",'3 Model Input'!E$61=6,(AA4763*G4763)/T4763))</f>
        <v>Blank</v>
      </c>
      <c r="AD4763" s="202" t="str">
        <f t="shared" si="767"/>
        <v>Blank</v>
      </c>
      <c r="AE4763" s="202" t="str">
        <f t="shared" si="768"/>
        <v>Blank</v>
      </c>
      <c r="AF4763" s="217" t="str">
        <f t="shared" si="769"/>
        <v>Blank</v>
      </c>
      <c r="AG4763" s="9" t="str" cm="1">
        <f t="array" ref="AG4763">_xlfn.IFS(ISNUMBER(AC4763), "", ISNUMBER(SEARCH("Blank", AC4763)), "", ISERROR(AC4763), "Bad input on tab 3")</f>
        <v/>
      </c>
    </row>
    <row r="4764" spans="2:33" ht="15" customHeight="1" x14ac:dyDescent="0.75">
      <c r="B4764" s="205" t="str">
        <f>'5 Driver Data'!B4764</f>
        <v>4756</v>
      </c>
      <c r="C4764" s="193">
        <f>'5 Driver Data'!C4764</f>
        <v>0</v>
      </c>
      <c r="D4764" s="192">
        <f>'5 Driver Data'!D4764</f>
        <v>0</v>
      </c>
      <c r="E4764" s="191">
        <f>'5 Driver Data'!E4764</f>
        <v>0</v>
      </c>
      <c r="F4764" s="191">
        <f>'5 Driver Data'!F4764</f>
        <v>0</v>
      </c>
      <c r="G4764" s="191">
        <f>'5 Driver Data'!G4764</f>
        <v>0</v>
      </c>
      <c r="H4764" s="191">
        <f>'5 Driver Data'!H4764</f>
        <v>0</v>
      </c>
      <c r="I4764" s="191">
        <f>'5 Driver Data'!I4764</f>
        <v>0</v>
      </c>
      <c r="J4764" s="191">
        <f>'5 Driver Data'!J4764</f>
        <v>0</v>
      </c>
      <c r="K4764" s="206">
        <f>'5 Driver Data'!K4764</f>
        <v>0</v>
      </c>
      <c r="L4764" s="1"/>
      <c r="M4764" s="216" t="str">
        <f>IF(D4764=0,"Blank",'3 Model Input'!E$44*'3 Model Input'!E$45)</f>
        <v>Blank</v>
      </c>
      <c r="N4764" s="197" t="str">
        <f t="shared" si="760"/>
        <v>Blank</v>
      </c>
      <c r="O4764" s="197" t="str">
        <f>IF(D4764=0,"Blank",'3 Model Input'!E$49*(1-'3 Model Input'!E$51))</f>
        <v>Blank</v>
      </c>
      <c r="P4764" s="197" t="str">
        <f t="shared" si="761"/>
        <v>Blank</v>
      </c>
      <c r="Q4764" s="197" t="str">
        <f>IF(D4764=0,"Blank",IF(D4764="BEV",E4764*(1-'3 Model Input'!E$54), E4764))</f>
        <v>Blank</v>
      </c>
      <c r="R4764" s="198" t="str">
        <f>IF(D4764=0,"Blank",IF(D4764="PHEV",F4764/G4764,F4764*(1-'3 Model Input'!E$54)/G4764))</f>
        <v>Blank</v>
      </c>
      <c r="S4764" s="198" t="str">
        <f>IF(D4764=0,"Blank",IF(D4764="PHEV",MIN(M4764,E4764),MIN(M4764,(E4764*(1-'3 Model Input'!E$54)))))</f>
        <v>Blank</v>
      </c>
      <c r="T4764" s="217" t="str">
        <f t="shared" si="762"/>
        <v>Blank</v>
      </c>
      <c r="U4764" s="89"/>
      <c r="V4764" s="216" t="str">
        <f>IF(D4764=0,"Blank",P4764*'3 Model Input'!E$50)</f>
        <v>Blank</v>
      </c>
      <c r="W4764" s="197" t="str">
        <f t="shared" si="763"/>
        <v>Blank</v>
      </c>
      <c r="X4764" s="197" t="str">
        <f t="shared" si="764"/>
        <v>Blank</v>
      </c>
      <c r="Y4764" s="197" t="str">
        <f t="shared" si="765"/>
        <v>Blank</v>
      </c>
      <c r="Z4764" s="197" t="str">
        <f t="shared" si="766"/>
        <v>Blank</v>
      </c>
      <c r="AA4764" s="223" t="str" cm="1">
        <f t="array" ref="AA4764">_xlfn.IFS(ISTEXT('3 Model Input'!F$70),"Missing",ISTEXT('3 Model Input'!I$70),"Missing",ISNUMBER('3 Model Input'!K$70),'3 Model Input'!K$70*P4764)</f>
        <v>Missing</v>
      </c>
      <c r="AB4764" s="89"/>
      <c r="AC4764" s="227" t="str" cm="1">
        <f t="array" ref="AC4764">IF(D4764=0,"Blank",_xlfn.IFS('3 Model Input'!E$61=1,(V4764*G4764)/T4764,'3 Model Input'!E$61=2,(W4764*G4764)/T4764,'3 Model Input'!E$61=3,(X4764*G4764)/T4764,'3 Model Input'!E$61=4,(Y4764*G4764)/T4764,'3 Model Input'!E$61=5,(Z4764*G4764)/T4764, ISTEXT('3 Model Input'!E$61),"Missing",'3 Model Input'!E$61=6,(AA4764*G4764)/T4764))</f>
        <v>Blank</v>
      </c>
      <c r="AD4764" s="202" t="str">
        <f t="shared" si="767"/>
        <v>Blank</v>
      </c>
      <c r="AE4764" s="202" t="str">
        <f t="shared" si="768"/>
        <v>Blank</v>
      </c>
      <c r="AF4764" s="217" t="str">
        <f t="shared" si="769"/>
        <v>Blank</v>
      </c>
      <c r="AG4764" s="9" t="str" cm="1">
        <f t="array" ref="AG4764">_xlfn.IFS(ISNUMBER(AC4764), "", ISNUMBER(SEARCH("Blank", AC4764)), "", ISERROR(AC4764), "Bad input on tab 3")</f>
        <v/>
      </c>
    </row>
    <row r="4765" spans="2:33" ht="15" customHeight="1" x14ac:dyDescent="0.75">
      <c r="B4765" s="205" t="str">
        <f>'5 Driver Data'!B4765</f>
        <v>4757</v>
      </c>
      <c r="C4765" s="193">
        <f>'5 Driver Data'!C4765</f>
        <v>0</v>
      </c>
      <c r="D4765" s="192">
        <f>'5 Driver Data'!D4765</f>
        <v>0</v>
      </c>
      <c r="E4765" s="191">
        <f>'5 Driver Data'!E4765</f>
        <v>0</v>
      </c>
      <c r="F4765" s="191">
        <f>'5 Driver Data'!F4765</f>
        <v>0</v>
      </c>
      <c r="G4765" s="191">
        <f>'5 Driver Data'!G4765</f>
        <v>0</v>
      </c>
      <c r="H4765" s="191">
        <f>'5 Driver Data'!H4765</f>
        <v>0</v>
      </c>
      <c r="I4765" s="191">
        <f>'5 Driver Data'!I4765</f>
        <v>0</v>
      </c>
      <c r="J4765" s="191">
        <f>'5 Driver Data'!J4765</f>
        <v>0</v>
      </c>
      <c r="K4765" s="206">
        <f>'5 Driver Data'!K4765</f>
        <v>0</v>
      </c>
      <c r="L4765" s="1"/>
      <c r="M4765" s="216" t="str">
        <f>IF(D4765=0,"Blank",'3 Model Input'!E$44*'3 Model Input'!E$45)</f>
        <v>Blank</v>
      </c>
      <c r="N4765" s="197" t="str">
        <f t="shared" si="760"/>
        <v>Blank</v>
      </c>
      <c r="O4765" s="197" t="str">
        <f>IF(D4765=0,"Blank",'3 Model Input'!E$49*(1-'3 Model Input'!E$51))</f>
        <v>Blank</v>
      </c>
      <c r="P4765" s="197" t="str">
        <f t="shared" si="761"/>
        <v>Blank</v>
      </c>
      <c r="Q4765" s="197" t="str">
        <f>IF(D4765=0,"Blank",IF(D4765="BEV",E4765*(1-'3 Model Input'!E$54), E4765))</f>
        <v>Blank</v>
      </c>
      <c r="R4765" s="198" t="str">
        <f>IF(D4765=0,"Blank",IF(D4765="PHEV",F4765/G4765,F4765*(1-'3 Model Input'!E$54)/G4765))</f>
        <v>Blank</v>
      </c>
      <c r="S4765" s="198" t="str">
        <f>IF(D4765=0,"Blank",IF(D4765="PHEV",MIN(M4765,E4765),MIN(M4765,(E4765*(1-'3 Model Input'!E$54)))))</f>
        <v>Blank</v>
      </c>
      <c r="T4765" s="217" t="str">
        <f t="shared" si="762"/>
        <v>Blank</v>
      </c>
      <c r="U4765" s="89"/>
      <c r="V4765" s="216" t="str">
        <f>IF(D4765=0,"Blank",P4765*'3 Model Input'!E$50)</f>
        <v>Blank</v>
      </c>
      <c r="W4765" s="197" t="str">
        <f t="shared" si="763"/>
        <v>Blank</v>
      </c>
      <c r="X4765" s="197" t="str">
        <f t="shared" si="764"/>
        <v>Blank</v>
      </c>
      <c r="Y4765" s="197" t="str">
        <f t="shared" si="765"/>
        <v>Blank</v>
      </c>
      <c r="Z4765" s="197" t="str">
        <f t="shared" si="766"/>
        <v>Blank</v>
      </c>
      <c r="AA4765" s="223" t="str" cm="1">
        <f t="array" ref="AA4765">_xlfn.IFS(ISTEXT('3 Model Input'!F$70),"Missing",ISTEXT('3 Model Input'!I$70),"Missing",ISNUMBER('3 Model Input'!K$70),'3 Model Input'!K$70*P4765)</f>
        <v>Missing</v>
      </c>
      <c r="AB4765" s="89"/>
      <c r="AC4765" s="227" t="str" cm="1">
        <f t="array" ref="AC4765">IF(D4765=0,"Blank",_xlfn.IFS('3 Model Input'!E$61=1,(V4765*G4765)/T4765,'3 Model Input'!E$61=2,(W4765*G4765)/T4765,'3 Model Input'!E$61=3,(X4765*G4765)/T4765,'3 Model Input'!E$61=4,(Y4765*G4765)/T4765,'3 Model Input'!E$61=5,(Z4765*G4765)/T4765, ISTEXT('3 Model Input'!E$61),"Missing",'3 Model Input'!E$61=6,(AA4765*G4765)/T4765))</f>
        <v>Blank</v>
      </c>
      <c r="AD4765" s="202" t="str">
        <f t="shared" si="767"/>
        <v>Blank</v>
      </c>
      <c r="AE4765" s="202" t="str">
        <f t="shared" si="768"/>
        <v>Blank</v>
      </c>
      <c r="AF4765" s="217" t="str">
        <f t="shared" si="769"/>
        <v>Blank</v>
      </c>
      <c r="AG4765" s="9" t="str" cm="1">
        <f t="array" ref="AG4765">_xlfn.IFS(ISNUMBER(AC4765), "", ISNUMBER(SEARCH("Blank", AC4765)), "", ISERROR(AC4765), "Bad input on tab 3")</f>
        <v/>
      </c>
    </row>
    <row r="4766" spans="2:33" ht="15" customHeight="1" x14ac:dyDescent="0.75">
      <c r="B4766" s="205" t="str">
        <f>'5 Driver Data'!B4766</f>
        <v>4758</v>
      </c>
      <c r="C4766" s="193">
        <f>'5 Driver Data'!C4766</f>
        <v>0</v>
      </c>
      <c r="D4766" s="192">
        <f>'5 Driver Data'!D4766</f>
        <v>0</v>
      </c>
      <c r="E4766" s="191">
        <f>'5 Driver Data'!E4766</f>
        <v>0</v>
      </c>
      <c r="F4766" s="191">
        <f>'5 Driver Data'!F4766</f>
        <v>0</v>
      </c>
      <c r="G4766" s="191">
        <f>'5 Driver Data'!G4766</f>
        <v>0</v>
      </c>
      <c r="H4766" s="191">
        <f>'5 Driver Data'!H4766</f>
        <v>0</v>
      </c>
      <c r="I4766" s="191">
        <f>'5 Driver Data'!I4766</f>
        <v>0</v>
      </c>
      <c r="J4766" s="191">
        <f>'5 Driver Data'!J4766</f>
        <v>0</v>
      </c>
      <c r="K4766" s="206">
        <f>'5 Driver Data'!K4766</f>
        <v>0</v>
      </c>
      <c r="L4766" s="1"/>
      <c r="M4766" s="216" t="str">
        <f>IF(D4766=0,"Blank",'3 Model Input'!E$44*'3 Model Input'!E$45)</f>
        <v>Blank</v>
      </c>
      <c r="N4766" s="197" t="str">
        <f t="shared" si="760"/>
        <v>Blank</v>
      </c>
      <c r="O4766" s="197" t="str">
        <f>IF(D4766=0,"Blank",'3 Model Input'!E$49*(1-'3 Model Input'!E$51))</f>
        <v>Blank</v>
      </c>
      <c r="P4766" s="197" t="str">
        <f t="shared" si="761"/>
        <v>Blank</v>
      </c>
      <c r="Q4766" s="197" t="str">
        <f>IF(D4766=0,"Blank",IF(D4766="BEV",E4766*(1-'3 Model Input'!E$54), E4766))</f>
        <v>Blank</v>
      </c>
      <c r="R4766" s="198" t="str">
        <f>IF(D4766=0,"Blank",IF(D4766="PHEV",F4766/G4766,F4766*(1-'3 Model Input'!E$54)/G4766))</f>
        <v>Blank</v>
      </c>
      <c r="S4766" s="198" t="str">
        <f>IF(D4766=0,"Blank",IF(D4766="PHEV",MIN(M4766,E4766),MIN(M4766,(E4766*(1-'3 Model Input'!E$54)))))</f>
        <v>Blank</v>
      </c>
      <c r="T4766" s="217" t="str">
        <f t="shared" si="762"/>
        <v>Blank</v>
      </c>
      <c r="U4766" s="89"/>
      <c r="V4766" s="216" t="str">
        <f>IF(D4766=0,"Blank",P4766*'3 Model Input'!E$50)</f>
        <v>Blank</v>
      </c>
      <c r="W4766" s="197" t="str">
        <f t="shared" si="763"/>
        <v>Blank</v>
      </c>
      <c r="X4766" s="197" t="str">
        <f t="shared" si="764"/>
        <v>Blank</v>
      </c>
      <c r="Y4766" s="197" t="str">
        <f t="shared" si="765"/>
        <v>Blank</v>
      </c>
      <c r="Z4766" s="197" t="str">
        <f t="shared" si="766"/>
        <v>Blank</v>
      </c>
      <c r="AA4766" s="223" t="str" cm="1">
        <f t="array" ref="AA4766">_xlfn.IFS(ISTEXT('3 Model Input'!F$70),"Missing",ISTEXT('3 Model Input'!I$70),"Missing",ISNUMBER('3 Model Input'!K$70),'3 Model Input'!K$70*P4766)</f>
        <v>Missing</v>
      </c>
      <c r="AB4766" s="89"/>
      <c r="AC4766" s="227" t="str" cm="1">
        <f t="array" ref="AC4766">IF(D4766=0,"Blank",_xlfn.IFS('3 Model Input'!E$61=1,(V4766*G4766)/T4766,'3 Model Input'!E$61=2,(W4766*G4766)/T4766,'3 Model Input'!E$61=3,(X4766*G4766)/T4766,'3 Model Input'!E$61=4,(Y4766*G4766)/T4766,'3 Model Input'!E$61=5,(Z4766*G4766)/T4766, ISTEXT('3 Model Input'!E$61),"Missing",'3 Model Input'!E$61=6,(AA4766*G4766)/T4766))</f>
        <v>Blank</v>
      </c>
      <c r="AD4766" s="202" t="str">
        <f t="shared" si="767"/>
        <v>Blank</v>
      </c>
      <c r="AE4766" s="202" t="str">
        <f t="shared" si="768"/>
        <v>Blank</v>
      </c>
      <c r="AF4766" s="217" t="str">
        <f t="shared" si="769"/>
        <v>Blank</v>
      </c>
      <c r="AG4766" s="9" t="str" cm="1">
        <f t="array" ref="AG4766">_xlfn.IFS(ISNUMBER(AC4766), "", ISNUMBER(SEARCH("Blank", AC4766)), "", ISERROR(AC4766), "Bad input on tab 3")</f>
        <v/>
      </c>
    </row>
    <row r="4767" spans="2:33" ht="15" customHeight="1" x14ac:dyDescent="0.75">
      <c r="B4767" s="205" t="str">
        <f>'5 Driver Data'!B4767</f>
        <v>4759</v>
      </c>
      <c r="C4767" s="193">
        <f>'5 Driver Data'!C4767</f>
        <v>0</v>
      </c>
      <c r="D4767" s="192">
        <f>'5 Driver Data'!D4767</f>
        <v>0</v>
      </c>
      <c r="E4767" s="191">
        <f>'5 Driver Data'!E4767</f>
        <v>0</v>
      </c>
      <c r="F4767" s="191">
        <f>'5 Driver Data'!F4767</f>
        <v>0</v>
      </c>
      <c r="G4767" s="191">
        <f>'5 Driver Data'!G4767</f>
        <v>0</v>
      </c>
      <c r="H4767" s="191">
        <f>'5 Driver Data'!H4767</f>
        <v>0</v>
      </c>
      <c r="I4767" s="191">
        <f>'5 Driver Data'!I4767</f>
        <v>0</v>
      </c>
      <c r="J4767" s="191">
        <f>'5 Driver Data'!J4767</f>
        <v>0</v>
      </c>
      <c r="K4767" s="206">
        <f>'5 Driver Data'!K4767</f>
        <v>0</v>
      </c>
      <c r="L4767" s="1"/>
      <c r="M4767" s="216" t="str">
        <f>IF(D4767=0,"Blank",'3 Model Input'!E$44*'3 Model Input'!E$45)</f>
        <v>Blank</v>
      </c>
      <c r="N4767" s="197" t="str">
        <f t="shared" si="760"/>
        <v>Blank</v>
      </c>
      <c r="O4767" s="197" t="str">
        <f>IF(D4767=0,"Blank",'3 Model Input'!E$49*(1-'3 Model Input'!E$51))</f>
        <v>Blank</v>
      </c>
      <c r="P4767" s="197" t="str">
        <f t="shared" si="761"/>
        <v>Blank</v>
      </c>
      <c r="Q4767" s="197" t="str">
        <f>IF(D4767=0,"Blank",IF(D4767="BEV",E4767*(1-'3 Model Input'!E$54), E4767))</f>
        <v>Blank</v>
      </c>
      <c r="R4767" s="198" t="str">
        <f>IF(D4767=0,"Blank",IF(D4767="PHEV",F4767/G4767,F4767*(1-'3 Model Input'!E$54)/G4767))</f>
        <v>Blank</v>
      </c>
      <c r="S4767" s="198" t="str">
        <f>IF(D4767=0,"Blank",IF(D4767="PHEV",MIN(M4767,E4767),MIN(M4767,(E4767*(1-'3 Model Input'!E$54)))))</f>
        <v>Blank</v>
      </c>
      <c r="T4767" s="217" t="str">
        <f t="shared" si="762"/>
        <v>Blank</v>
      </c>
      <c r="U4767" s="89"/>
      <c r="V4767" s="216" t="str">
        <f>IF(D4767=0,"Blank",P4767*'3 Model Input'!E$50)</f>
        <v>Blank</v>
      </c>
      <c r="W4767" s="197" t="str">
        <f t="shared" si="763"/>
        <v>Blank</v>
      </c>
      <c r="X4767" s="197" t="str">
        <f t="shared" si="764"/>
        <v>Blank</v>
      </c>
      <c r="Y4767" s="197" t="str">
        <f t="shared" si="765"/>
        <v>Blank</v>
      </c>
      <c r="Z4767" s="197" t="str">
        <f t="shared" si="766"/>
        <v>Blank</v>
      </c>
      <c r="AA4767" s="223" t="str" cm="1">
        <f t="array" ref="AA4767">_xlfn.IFS(ISTEXT('3 Model Input'!F$70),"Missing",ISTEXT('3 Model Input'!I$70),"Missing",ISNUMBER('3 Model Input'!K$70),'3 Model Input'!K$70*P4767)</f>
        <v>Missing</v>
      </c>
      <c r="AB4767" s="89"/>
      <c r="AC4767" s="227" t="str" cm="1">
        <f t="array" ref="AC4767">IF(D4767=0,"Blank",_xlfn.IFS('3 Model Input'!E$61=1,(V4767*G4767)/T4767,'3 Model Input'!E$61=2,(W4767*G4767)/T4767,'3 Model Input'!E$61=3,(X4767*G4767)/T4767,'3 Model Input'!E$61=4,(Y4767*G4767)/T4767,'3 Model Input'!E$61=5,(Z4767*G4767)/T4767, ISTEXT('3 Model Input'!E$61),"Missing",'3 Model Input'!E$61=6,(AA4767*G4767)/T4767))</f>
        <v>Blank</v>
      </c>
      <c r="AD4767" s="202" t="str">
        <f t="shared" si="767"/>
        <v>Blank</v>
      </c>
      <c r="AE4767" s="202" t="str">
        <f t="shared" si="768"/>
        <v>Blank</v>
      </c>
      <c r="AF4767" s="217" t="str">
        <f t="shared" si="769"/>
        <v>Blank</v>
      </c>
      <c r="AG4767" s="9" t="str" cm="1">
        <f t="array" ref="AG4767">_xlfn.IFS(ISNUMBER(AC4767), "", ISNUMBER(SEARCH("Blank", AC4767)), "", ISERROR(AC4767), "Bad input on tab 3")</f>
        <v/>
      </c>
    </row>
    <row r="4768" spans="2:33" ht="15" customHeight="1" x14ac:dyDescent="0.75">
      <c r="B4768" s="205" t="str">
        <f>'5 Driver Data'!B4768</f>
        <v>4760</v>
      </c>
      <c r="C4768" s="193">
        <f>'5 Driver Data'!C4768</f>
        <v>0</v>
      </c>
      <c r="D4768" s="192">
        <f>'5 Driver Data'!D4768</f>
        <v>0</v>
      </c>
      <c r="E4768" s="191">
        <f>'5 Driver Data'!E4768</f>
        <v>0</v>
      </c>
      <c r="F4768" s="191">
        <f>'5 Driver Data'!F4768</f>
        <v>0</v>
      </c>
      <c r="G4768" s="191">
        <f>'5 Driver Data'!G4768</f>
        <v>0</v>
      </c>
      <c r="H4768" s="191">
        <f>'5 Driver Data'!H4768</f>
        <v>0</v>
      </c>
      <c r="I4768" s="191">
        <f>'5 Driver Data'!I4768</f>
        <v>0</v>
      </c>
      <c r="J4768" s="191">
        <f>'5 Driver Data'!J4768</f>
        <v>0</v>
      </c>
      <c r="K4768" s="206">
        <f>'5 Driver Data'!K4768</f>
        <v>0</v>
      </c>
      <c r="L4768" s="1"/>
      <c r="M4768" s="216" t="str">
        <f>IF(D4768=0,"Blank",'3 Model Input'!E$44*'3 Model Input'!E$45)</f>
        <v>Blank</v>
      </c>
      <c r="N4768" s="197" t="str">
        <f t="shared" si="760"/>
        <v>Blank</v>
      </c>
      <c r="O4768" s="197" t="str">
        <f>IF(D4768=0,"Blank",'3 Model Input'!E$49*(1-'3 Model Input'!E$51))</f>
        <v>Blank</v>
      </c>
      <c r="P4768" s="197" t="str">
        <f t="shared" si="761"/>
        <v>Blank</v>
      </c>
      <c r="Q4768" s="197" t="str">
        <f>IF(D4768=0,"Blank",IF(D4768="BEV",E4768*(1-'3 Model Input'!E$54), E4768))</f>
        <v>Blank</v>
      </c>
      <c r="R4768" s="198" t="str">
        <f>IF(D4768=0,"Blank",IF(D4768="PHEV",F4768/G4768,F4768*(1-'3 Model Input'!E$54)/G4768))</f>
        <v>Blank</v>
      </c>
      <c r="S4768" s="198" t="str">
        <f>IF(D4768=0,"Blank",IF(D4768="PHEV",MIN(M4768,E4768),MIN(M4768,(E4768*(1-'3 Model Input'!E$54)))))</f>
        <v>Blank</v>
      </c>
      <c r="T4768" s="217" t="str">
        <f t="shared" si="762"/>
        <v>Blank</v>
      </c>
      <c r="U4768" s="89"/>
      <c r="V4768" s="216" t="str">
        <f>IF(D4768=0,"Blank",P4768*'3 Model Input'!E$50)</f>
        <v>Blank</v>
      </c>
      <c r="W4768" s="197" t="str">
        <f t="shared" si="763"/>
        <v>Blank</v>
      </c>
      <c r="X4768" s="197" t="str">
        <f t="shared" si="764"/>
        <v>Blank</v>
      </c>
      <c r="Y4768" s="197" t="str">
        <f t="shared" si="765"/>
        <v>Blank</v>
      </c>
      <c r="Z4768" s="197" t="str">
        <f t="shared" si="766"/>
        <v>Blank</v>
      </c>
      <c r="AA4768" s="223" t="str" cm="1">
        <f t="array" ref="AA4768">_xlfn.IFS(ISTEXT('3 Model Input'!F$70),"Missing",ISTEXT('3 Model Input'!I$70),"Missing",ISNUMBER('3 Model Input'!K$70),'3 Model Input'!K$70*P4768)</f>
        <v>Missing</v>
      </c>
      <c r="AB4768" s="89"/>
      <c r="AC4768" s="227" t="str" cm="1">
        <f t="array" ref="AC4768">IF(D4768=0,"Blank",_xlfn.IFS('3 Model Input'!E$61=1,(V4768*G4768)/T4768,'3 Model Input'!E$61=2,(W4768*G4768)/T4768,'3 Model Input'!E$61=3,(X4768*G4768)/T4768,'3 Model Input'!E$61=4,(Y4768*G4768)/T4768,'3 Model Input'!E$61=5,(Z4768*G4768)/T4768, ISTEXT('3 Model Input'!E$61),"Missing",'3 Model Input'!E$61=6,(AA4768*G4768)/T4768))</f>
        <v>Blank</v>
      </c>
      <c r="AD4768" s="202" t="str">
        <f t="shared" si="767"/>
        <v>Blank</v>
      </c>
      <c r="AE4768" s="202" t="str">
        <f t="shared" si="768"/>
        <v>Blank</v>
      </c>
      <c r="AF4768" s="217" t="str">
        <f t="shared" si="769"/>
        <v>Blank</v>
      </c>
      <c r="AG4768" s="9" t="str" cm="1">
        <f t="array" ref="AG4768">_xlfn.IFS(ISNUMBER(AC4768), "", ISNUMBER(SEARCH("Blank", AC4768)), "", ISERROR(AC4768), "Bad input on tab 3")</f>
        <v/>
      </c>
    </row>
    <row r="4769" spans="2:33" ht="15" customHeight="1" x14ac:dyDescent="0.75">
      <c r="B4769" s="205" t="str">
        <f>'5 Driver Data'!B4769</f>
        <v>4761</v>
      </c>
      <c r="C4769" s="193">
        <f>'5 Driver Data'!C4769</f>
        <v>0</v>
      </c>
      <c r="D4769" s="192">
        <f>'5 Driver Data'!D4769</f>
        <v>0</v>
      </c>
      <c r="E4769" s="191">
        <f>'5 Driver Data'!E4769</f>
        <v>0</v>
      </c>
      <c r="F4769" s="191">
        <f>'5 Driver Data'!F4769</f>
        <v>0</v>
      </c>
      <c r="G4769" s="191">
        <f>'5 Driver Data'!G4769</f>
        <v>0</v>
      </c>
      <c r="H4769" s="191">
        <f>'5 Driver Data'!H4769</f>
        <v>0</v>
      </c>
      <c r="I4769" s="191">
        <f>'5 Driver Data'!I4769</f>
        <v>0</v>
      </c>
      <c r="J4769" s="191">
        <f>'5 Driver Data'!J4769</f>
        <v>0</v>
      </c>
      <c r="K4769" s="206">
        <f>'5 Driver Data'!K4769</f>
        <v>0</v>
      </c>
      <c r="L4769" s="1"/>
      <c r="M4769" s="216" t="str">
        <f>IF(D4769=0,"Blank",'3 Model Input'!E$44*'3 Model Input'!E$45)</f>
        <v>Blank</v>
      </c>
      <c r="N4769" s="197" t="str">
        <f t="shared" si="760"/>
        <v>Blank</v>
      </c>
      <c r="O4769" s="197" t="str">
        <f>IF(D4769=0,"Blank",'3 Model Input'!E$49*(1-'3 Model Input'!E$51))</f>
        <v>Blank</v>
      </c>
      <c r="P4769" s="197" t="str">
        <f t="shared" si="761"/>
        <v>Blank</v>
      </c>
      <c r="Q4769" s="197" t="str">
        <f>IF(D4769=0,"Blank",IF(D4769="BEV",E4769*(1-'3 Model Input'!E$54), E4769))</f>
        <v>Blank</v>
      </c>
      <c r="R4769" s="198" t="str">
        <f>IF(D4769=0,"Blank",IF(D4769="PHEV",F4769/G4769,F4769*(1-'3 Model Input'!E$54)/G4769))</f>
        <v>Blank</v>
      </c>
      <c r="S4769" s="198" t="str">
        <f>IF(D4769=0,"Blank",IF(D4769="PHEV",MIN(M4769,E4769),MIN(M4769,(E4769*(1-'3 Model Input'!E$54)))))</f>
        <v>Blank</v>
      </c>
      <c r="T4769" s="217" t="str">
        <f t="shared" si="762"/>
        <v>Blank</v>
      </c>
      <c r="U4769" s="89"/>
      <c r="V4769" s="216" t="str">
        <f>IF(D4769=0,"Blank",P4769*'3 Model Input'!E$50)</f>
        <v>Blank</v>
      </c>
      <c r="W4769" s="197" t="str">
        <f t="shared" si="763"/>
        <v>Blank</v>
      </c>
      <c r="X4769" s="197" t="str">
        <f t="shared" si="764"/>
        <v>Blank</v>
      </c>
      <c r="Y4769" s="197" t="str">
        <f t="shared" si="765"/>
        <v>Blank</v>
      </c>
      <c r="Z4769" s="197" t="str">
        <f t="shared" si="766"/>
        <v>Blank</v>
      </c>
      <c r="AA4769" s="223" t="str" cm="1">
        <f t="array" ref="AA4769">_xlfn.IFS(ISTEXT('3 Model Input'!F$70),"Missing",ISTEXT('3 Model Input'!I$70),"Missing",ISNUMBER('3 Model Input'!K$70),'3 Model Input'!K$70*P4769)</f>
        <v>Missing</v>
      </c>
      <c r="AB4769" s="89"/>
      <c r="AC4769" s="227" t="str" cm="1">
        <f t="array" ref="AC4769">IF(D4769=0,"Blank",_xlfn.IFS('3 Model Input'!E$61=1,(V4769*G4769)/T4769,'3 Model Input'!E$61=2,(W4769*G4769)/T4769,'3 Model Input'!E$61=3,(X4769*G4769)/T4769,'3 Model Input'!E$61=4,(Y4769*G4769)/T4769,'3 Model Input'!E$61=5,(Z4769*G4769)/T4769, ISTEXT('3 Model Input'!E$61),"Missing",'3 Model Input'!E$61=6,(AA4769*G4769)/T4769))</f>
        <v>Blank</v>
      </c>
      <c r="AD4769" s="202" t="str">
        <f t="shared" si="767"/>
        <v>Blank</v>
      </c>
      <c r="AE4769" s="202" t="str">
        <f t="shared" si="768"/>
        <v>Blank</v>
      </c>
      <c r="AF4769" s="217" t="str">
        <f t="shared" si="769"/>
        <v>Blank</v>
      </c>
      <c r="AG4769" s="9" t="str" cm="1">
        <f t="array" ref="AG4769">_xlfn.IFS(ISNUMBER(AC4769), "", ISNUMBER(SEARCH("Blank", AC4769)), "", ISERROR(AC4769), "Bad input on tab 3")</f>
        <v/>
      </c>
    </row>
    <row r="4770" spans="2:33" ht="15" customHeight="1" x14ac:dyDescent="0.75">
      <c r="B4770" s="205" t="str">
        <f>'5 Driver Data'!B4770</f>
        <v>4762</v>
      </c>
      <c r="C4770" s="193">
        <f>'5 Driver Data'!C4770</f>
        <v>0</v>
      </c>
      <c r="D4770" s="192">
        <f>'5 Driver Data'!D4770</f>
        <v>0</v>
      </c>
      <c r="E4770" s="191">
        <f>'5 Driver Data'!E4770</f>
        <v>0</v>
      </c>
      <c r="F4770" s="191">
        <f>'5 Driver Data'!F4770</f>
        <v>0</v>
      </c>
      <c r="G4770" s="191">
        <f>'5 Driver Data'!G4770</f>
        <v>0</v>
      </c>
      <c r="H4770" s="191">
        <f>'5 Driver Data'!H4770</f>
        <v>0</v>
      </c>
      <c r="I4770" s="191">
        <f>'5 Driver Data'!I4770</f>
        <v>0</v>
      </c>
      <c r="J4770" s="191">
        <f>'5 Driver Data'!J4770</f>
        <v>0</v>
      </c>
      <c r="K4770" s="206">
        <f>'5 Driver Data'!K4770</f>
        <v>0</v>
      </c>
      <c r="L4770" s="1"/>
      <c r="M4770" s="216" t="str">
        <f>IF(D4770=0,"Blank",'3 Model Input'!E$44*'3 Model Input'!E$45)</f>
        <v>Blank</v>
      </c>
      <c r="N4770" s="197" t="str">
        <f t="shared" si="760"/>
        <v>Blank</v>
      </c>
      <c r="O4770" s="197" t="str">
        <f>IF(D4770=0,"Blank",'3 Model Input'!E$49*(1-'3 Model Input'!E$51))</f>
        <v>Blank</v>
      </c>
      <c r="P4770" s="197" t="str">
        <f t="shared" si="761"/>
        <v>Blank</v>
      </c>
      <c r="Q4770" s="197" t="str">
        <f>IF(D4770=0,"Blank",IF(D4770="BEV",E4770*(1-'3 Model Input'!E$54), E4770))</f>
        <v>Blank</v>
      </c>
      <c r="R4770" s="198" t="str">
        <f>IF(D4770=0,"Blank",IF(D4770="PHEV",F4770/G4770,F4770*(1-'3 Model Input'!E$54)/G4770))</f>
        <v>Blank</v>
      </c>
      <c r="S4770" s="198" t="str">
        <f>IF(D4770=0,"Blank",IF(D4770="PHEV",MIN(M4770,E4770),MIN(M4770,(E4770*(1-'3 Model Input'!E$54)))))</f>
        <v>Blank</v>
      </c>
      <c r="T4770" s="217" t="str">
        <f t="shared" si="762"/>
        <v>Blank</v>
      </c>
      <c r="U4770" s="89"/>
      <c r="V4770" s="216" t="str">
        <f>IF(D4770=0,"Blank",P4770*'3 Model Input'!E$50)</f>
        <v>Blank</v>
      </c>
      <c r="W4770" s="197" t="str">
        <f t="shared" si="763"/>
        <v>Blank</v>
      </c>
      <c r="X4770" s="197" t="str">
        <f t="shared" si="764"/>
        <v>Blank</v>
      </c>
      <c r="Y4770" s="197" t="str">
        <f t="shared" si="765"/>
        <v>Blank</v>
      </c>
      <c r="Z4770" s="197" t="str">
        <f t="shared" si="766"/>
        <v>Blank</v>
      </c>
      <c r="AA4770" s="223" t="str" cm="1">
        <f t="array" ref="AA4770">_xlfn.IFS(ISTEXT('3 Model Input'!F$70),"Missing",ISTEXT('3 Model Input'!I$70),"Missing",ISNUMBER('3 Model Input'!K$70),'3 Model Input'!K$70*P4770)</f>
        <v>Missing</v>
      </c>
      <c r="AB4770" s="89"/>
      <c r="AC4770" s="227" t="str" cm="1">
        <f t="array" ref="AC4770">IF(D4770=0,"Blank",_xlfn.IFS('3 Model Input'!E$61=1,(V4770*G4770)/T4770,'3 Model Input'!E$61=2,(W4770*G4770)/T4770,'3 Model Input'!E$61=3,(X4770*G4770)/T4770,'3 Model Input'!E$61=4,(Y4770*G4770)/T4770,'3 Model Input'!E$61=5,(Z4770*G4770)/T4770, ISTEXT('3 Model Input'!E$61),"Missing",'3 Model Input'!E$61=6,(AA4770*G4770)/T4770))</f>
        <v>Blank</v>
      </c>
      <c r="AD4770" s="202" t="str">
        <f t="shared" si="767"/>
        <v>Blank</v>
      </c>
      <c r="AE4770" s="202" t="str">
        <f t="shared" si="768"/>
        <v>Blank</v>
      </c>
      <c r="AF4770" s="217" t="str">
        <f t="shared" si="769"/>
        <v>Blank</v>
      </c>
      <c r="AG4770" s="9" t="str" cm="1">
        <f t="array" ref="AG4770">_xlfn.IFS(ISNUMBER(AC4770), "", ISNUMBER(SEARCH("Blank", AC4770)), "", ISERROR(AC4770), "Bad input on tab 3")</f>
        <v/>
      </c>
    </row>
    <row r="4771" spans="2:33" ht="15" customHeight="1" x14ac:dyDescent="0.75">
      <c r="B4771" s="205" t="str">
        <f>'5 Driver Data'!B4771</f>
        <v>4763</v>
      </c>
      <c r="C4771" s="193">
        <f>'5 Driver Data'!C4771</f>
        <v>0</v>
      </c>
      <c r="D4771" s="192">
        <f>'5 Driver Data'!D4771</f>
        <v>0</v>
      </c>
      <c r="E4771" s="191">
        <f>'5 Driver Data'!E4771</f>
        <v>0</v>
      </c>
      <c r="F4771" s="191">
        <f>'5 Driver Data'!F4771</f>
        <v>0</v>
      </c>
      <c r="G4771" s="191">
        <f>'5 Driver Data'!G4771</f>
        <v>0</v>
      </c>
      <c r="H4771" s="191">
        <f>'5 Driver Data'!H4771</f>
        <v>0</v>
      </c>
      <c r="I4771" s="191">
        <f>'5 Driver Data'!I4771</f>
        <v>0</v>
      </c>
      <c r="J4771" s="191">
        <f>'5 Driver Data'!J4771</f>
        <v>0</v>
      </c>
      <c r="K4771" s="206">
        <f>'5 Driver Data'!K4771</f>
        <v>0</v>
      </c>
      <c r="L4771" s="1"/>
      <c r="M4771" s="216" t="str">
        <f>IF(D4771=0,"Blank",'3 Model Input'!E$44*'3 Model Input'!E$45)</f>
        <v>Blank</v>
      </c>
      <c r="N4771" s="197" t="str">
        <f t="shared" si="760"/>
        <v>Blank</v>
      </c>
      <c r="O4771" s="197" t="str">
        <f>IF(D4771=0,"Blank",'3 Model Input'!E$49*(1-'3 Model Input'!E$51))</f>
        <v>Blank</v>
      </c>
      <c r="P4771" s="197" t="str">
        <f t="shared" si="761"/>
        <v>Blank</v>
      </c>
      <c r="Q4771" s="197" t="str">
        <f>IF(D4771=0,"Blank",IF(D4771="BEV",E4771*(1-'3 Model Input'!E$54), E4771))</f>
        <v>Blank</v>
      </c>
      <c r="R4771" s="198" t="str">
        <f>IF(D4771=0,"Blank",IF(D4771="PHEV",F4771/G4771,F4771*(1-'3 Model Input'!E$54)/G4771))</f>
        <v>Blank</v>
      </c>
      <c r="S4771" s="198" t="str">
        <f>IF(D4771=0,"Blank",IF(D4771="PHEV",MIN(M4771,E4771),MIN(M4771,(E4771*(1-'3 Model Input'!E$54)))))</f>
        <v>Blank</v>
      </c>
      <c r="T4771" s="217" t="str">
        <f t="shared" si="762"/>
        <v>Blank</v>
      </c>
      <c r="U4771" s="89"/>
      <c r="V4771" s="216" t="str">
        <f>IF(D4771=0,"Blank",P4771*'3 Model Input'!E$50)</f>
        <v>Blank</v>
      </c>
      <c r="W4771" s="197" t="str">
        <f t="shared" si="763"/>
        <v>Blank</v>
      </c>
      <c r="X4771" s="197" t="str">
        <f t="shared" si="764"/>
        <v>Blank</v>
      </c>
      <c r="Y4771" s="197" t="str">
        <f t="shared" si="765"/>
        <v>Blank</v>
      </c>
      <c r="Z4771" s="197" t="str">
        <f t="shared" si="766"/>
        <v>Blank</v>
      </c>
      <c r="AA4771" s="223" t="str" cm="1">
        <f t="array" ref="AA4771">_xlfn.IFS(ISTEXT('3 Model Input'!F$70),"Missing",ISTEXT('3 Model Input'!I$70),"Missing",ISNUMBER('3 Model Input'!K$70),'3 Model Input'!K$70*P4771)</f>
        <v>Missing</v>
      </c>
      <c r="AB4771" s="89"/>
      <c r="AC4771" s="227" t="str" cm="1">
        <f t="array" ref="AC4771">IF(D4771=0,"Blank",_xlfn.IFS('3 Model Input'!E$61=1,(V4771*G4771)/T4771,'3 Model Input'!E$61=2,(W4771*G4771)/T4771,'3 Model Input'!E$61=3,(X4771*G4771)/T4771,'3 Model Input'!E$61=4,(Y4771*G4771)/T4771,'3 Model Input'!E$61=5,(Z4771*G4771)/T4771, ISTEXT('3 Model Input'!E$61),"Missing",'3 Model Input'!E$61=6,(AA4771*G4771)/T4771))</f>
        <v>Blank</v>
      </c>
      <c r="AD4771" s="202" t="str">
        <f t="shared" si="767"/>
        <v>Blank</v>
      </c>
      <c r="AE4771" s="202" t="str">
        <f t="shared" si="768"/>
        <v>Blank</v>
      </c>
      <c r="AF4771" s="217" t="str">
        <f t="shared" si="769"/>
        <v>Blank</v>
      </c>
      <c r="AG4771" s="9" t="str" cm="1">
        <f t="array" ref="AG4771">_xlfn.IFS(ISNUMBER(AC4771), "", ISNUMBER(SEARCH("Blank", AC4771)), "", ISERROR(AC4771), "Bad input on tab 3")</f>
        <v/>
      </c>
    </row>
    <row r="4772" spans="2:33" ht="15" customHeight="1" x14ac:dyDescent="0.75">
      <c r="B4772" s="205" t="str">
        <f>'5 Driver Data'!B4772</f>
        <v>4764</v>
      </c>
      <c r="C4772" s="193">
        <f>'5 Driver Data'!C4772</f>
        <v>0</v>
      </c>
      <c r="D4772" s="192">
        <f>'5 Driver Data'!D4772</f>
        <v>0</v>
      </c>
      <c r="E4772" s="191">
        <f>'5 Driver Data'!E4772</f>
        <v>0</v>
      </c>
      <c r="F4772" s="191">
        <f>'5 Driver Data'!F4772</f>
        <v>0</v>
      </c>
      <c r="G4772" s="191">
        <f>'5 Driver Data'!G4772</f>
        <v>0</v>
      </c>
      <c r="H4772" s="191">
        <f>'5 Driver Data'!H4772</f>
        <v>0</v>
      </c>
      <c r="I4772" s="191">
        <f>'5 Driver Data'!I4772</f>
        <v>0</v>
      </c>
      <c r="J4772" s="191">
        <f>'5 Driver Data'!J4772</f>
        <v>0</v>
      </c>
      <c r="K4772" s="206">
        <f>'5 Driver Data'!K4772</f>
        <v>0</v>
      </c>
      <c r="L4772" s="1"/>
      <c r="M4772" s="216" t="str">
        <f>IF(D4772=0,"Blank",'3 Model Input'!E$44*'3 Model Input'!E$45)</f>
        <v>Blank</v>
      </c>
      <c r="N4772" s="197" t="str">
        <f t="shared" si="760"/>
        <v>Blank</v>
      </c>
      <c r="O4772" s="197" t="str">
        <f>IF(D4772=0,"Blank",'3 Model Input'!E$49*(1-'3 Model Input'!E$51))</f>
        <v>Blank</v>
      </c>
      <c r="P4772" s="197" t="str">
        <f t="shared" si="761"/>
        <v>Blank</v>
      </c>
      <c r="Q4772" s="197" t="str">
        <f>IF(D4772=0,"Blank",IF(D4772="BEV",E4772*(1-'3 Model Input'!E$54), E4772))</f>
        <v>Blank</v>
      </c>
      <c r="R4772" s="198" t="str">
        <f>IF(D4772=0,"Blank",IF(D4772="PHEV",F4772/G4772,F4772*(1-'3 Model Input'!E$54)/G4772))</f>
        <v>Blank</v>
      </c>
      <c r="S4772" s="198" t="str">
        <f>IF(D4772=0,"Blank",IF(D4772="PHEV",MIN(M4772,E4772),MIN(M4772,(E4772*(1-'3 Model Input'!E$54)))))</f>
        <v>Blank</v>
      </c>
      <c r="T4772" s="217" t="str">
        <f t="shared" si="762"/>
        <v>Blank</v>
      </c>
      <c r="U4772" s="89"/>
      <c r="V4772" s="216" t="str">
        <f>IF(D4772=0,"Blank",P4772*'3 Model Input'!E$50)</f>
        <v>Blank</v>
      </c>
      <c r="W4772" s="197" t="str">
        <f t="shared" si="763"/>
        <v>Blank</v>
      </c>
      <c r="X4772" s="197" t="str">
        <f t="shared" si="764"/>
        <v>Blank</v>
      </c>
      <c r="Y4772" s="197" t="str">
        <f t="shared" si="765"/>
        <v>Blank</v>
      </c>
      <c r="Z4772" s="197" t="str">
        <f t="shared" si="766"/>
        <v>Blank</v>
      </c>
      <c r="AA4772" s="223" t="str" cm="1">
        <f t="array" ref="AA4772">_xlfn.IFS(ISTEXT('3 Model Input'!F$70),"Missing",ISTEXT('3 Model Input'!I$70),"Missing",ISNUMBER('3 Model Input'!K$70),'3 Model Input'!K$70*P4772)</f>
        <v>Missing</v>
      </c>
      <c r="AB4772" s="89"/>
      <c r="AC4772" s="227" t="str" cm="1">
        <f t="array" ref="AC4772">IF(D4772=0,"Blank",_xlfn.IFS('3 Model Input'!E$61=1,(V4772*G4772)/T4772,'3 Model Input'!E$61=2,(W4772*G4772)/T4772,'3 Model Input'!E$61=3,(X4772*G4772)/T4772,'3 Model Input'!E$61=4,(Y4772*G4772)/T4772,'3 Model Input'!E$61=5,(Z4772*G4772)/T4772, ISTEXT('3 Model Input'!E$61),"Missing",'3 Model Input'!E$61=6,(AA4772*G4772)/T4772))</f>
        <v>Blank</v>
      </c>
      <c r="AD4772" s="202" t="str">
        <f t="shared" si="767"/>
        <v>Blank</v>
      </c>
      <c r="AE4772" s="202" t="str">
        <f t="shared" si="768"/>
        <v>Blank</v>
      </c>
      <c r="AF4772" s="217" t="str">
        <f t="shared" si="769"/>
        <v>Blank</v>
      </c>
      <c r="AG4772" s="9" t="str" cm="1">
        <f t="array" ref="AG4772">_xlfn.IFS(ISNUMBER(AC4772), "", ISNUMBER(SEARCH("Blank", AC4772)), "", ISERROR(AC4772), "Bad input on tab 3")</f>
        <v/>
      </c>
    </row>
    <row r="4773" spans="2:33" ht="15" customHeight="1" x14ac:dyDescent="0.75">
      <c r="B4773" s="205" t="str">
        <f>'5 Driver Data'!B4773</f>
        <v>4765</v>
      </c>
      <c r="C4773" s="193">
        <f>'5 Driver Data'!C4773</f>
        <v>0</v>
      </c>
      <c r="D4773" s="192">
        <f>'5 Driver Data'!D4773</f>
        <v>0</v>
      </c>
      <c r="E4773" s="191">
        <f>'5 Driver Data'!E4773</f>
        <v>0</v>
      </c>
      <c r="F4773" s="191">
        <f>'5 Driver Data'!F4773</f>
        <v>0</v>
      </c>
      <c r="G4773" s="191">
        <f>'5 Driver Data'!G4773</f>
        <v>0</v>
      </c>
      <c r="H4773" s="191">
        <f>'5 Driver Data'!H4773</f>
        <v>0</v>
      </c>
      <c r="I4773" s="191">
        <f>'5 Driver Data'!I4773</f>
        <v>0</v>
      </c>
      <c r="J4773" s="191">
        <f>'5 Driver Data'!J4773</f>
        <v>0</v>
      </c>
      <c r="K4773" s="206">
        <f>'5 Driver Data'!K4773</f>
        <v>0</v>
      </c>
      <c r="L4773" s="1"/>
      <c r="M4773" s="216" t="str">
        <f>IF(D4773=0,"Blank",'3 Model Input'!E$44*'3 Model Input'!E$45)</f>
        <v>Blank</v>
      </c>
      <c r="N4773" s="197" t="str">
        <f t="shared" si="760"/>
        <v>Blank</v>
      </c>
      <c r="O4773" s="197" t="str">
        <f>IF(D4773=0,"Blank",'3 Model Input'!E$49*(1-'3 Model Input'!E$51))</f>
        <v>Blank</v>
      </c>
      <c r="P4773" s="197" t="str">
        <f t="shared" si="761"/>
        <v>Blank</v>
      </c>
      <c r="Q4773" s="197" t="str">
        <f>IF(D4773=0,"Blank",IF(D4773="BEV",E4773*(1-'3 Model Input'!E$54), E4773))</f>
        <v>Blank</v>
      </c>
      <c r="R4773" s="198" t="str">
        <f>IF(D4773=0,"Blank",IF(D4773="PHEV",F4773/G4773,F4773*(1-'3 Model Input'!E$54)/G4773))</f>
        <v>Blank</v>
      </c>
      <c r="S4773" s="198" t="str">
        <f>IF(D4773=0,"Blank",IF(D4773="PHEV",MIN(M4773,E4773),MIN(M4773,(E4773*(1-'3 Model Input'!E$54)))))</f>
        <v>Blank</v>
      </c>
      <c r="T4773" s="217" t="str">
        <f t="shared" si="762"/>
        <v>Blank</v>
      </c>
      <c r="U4773" s="89"/>
      <c r="V4773" s="216" t="str">
        <f>IF(D4773=0,"Blank",P4773*'3 Model Input'!E$50)</f>
        <v>Blank</v>
      </c>
      <c r="W4773" s="197" t="str">
        <f t="shared" si="763"/>
        <v>Blank</v>
      </c>
      <c r="X4773" s="197" t="str">
        <f t="shared" si="764"/>
        <v>Blank</v>
      </c>
      <c r="Y4773" s="197" t="str">
        <f t="shared" si="765"/>
        <v>Blank</v>
      </c>
      <c r="Z4773" s="197" t="str">
        <f t="shared" si="766"/>
        <v>Blank</v>
      </c>
      <c r="AA4773" s="223" t="str" cm="1">
        <f t="array" ref="AA4773">_xlfn.IFS(ISTEXT('3 Model Input'!F$70),"Missing",ISTEXT('3 Model Input'!I$70),"Missing",ISNUMBER('3 Model Input'!K$70),'3 Model Input'!K$70*P4773)</f>
        <v>Missing</v>
      </c>
      <c r="AB4773" s="89"/>
      <c r="AC4773" s="227" t="str" cm="1">
        <f t="array" ref="AC4773">IF(D4773=0,"Blank",_xlfn.IFS('3 Model Input'!E$61=1,(V4773*G4773)/T4773,'3 Model Input'!E$61=2,(W4773*G4773)/T4773,'3 Model Input'!E$61=3,(X4773*G4773)/T4773,'3 Model Input'!E$61=4,(Y4773*G4773)/T4773,'3 Model Input'!E$61=5,(Z4773*G4773)/T4773, ISTEXT('3 Model Input'!E$61),"Missing",'3 Model Input'!E$61=6,(AA4773*G4773)/T4773))</f>
        <v>Blank</v>
      </c>
      <c r="AD4773" s="202" t="str">
        <f t="shared" si="767"/>
        <v>Blank</v>
      </c>
      <c r="AE4773" s="202" t="str">
        <f t="shared" si="768"/>
        <v>Blank</v>
      </c>
      <c r="AF4773" s="217" t="str">
        <f t="shared" si="769"/>
        <v>Blank</v>
      </c>
      <c r="AG4773" s="9" t="str" cm="1">
        <f t="array" ref="AG4773">_xlfn.IFS(ISNUMBER(AC4773), "", ISNUMBER(SEARCH("Blank", AC4773)), "", ISERROR(AC4773), "Bad input on tab 3")</f>
        <v/>
      </c>
    </row>
    <row r="4774" spans="2:33" ht="15" customHeight="1" x14ac:dyDescent="0.75">
      <c r="B4774" s="205" t="str">
        <f>'5 Driver Data'!B4774</f>
        <v>4766</v>
      </c>
      <c r="C4774" s="193">
        <f>'5 Driver Data'!C4774</f>
        <v>0</v>
      </c>
      <c r="D4774" s="192">
        <f>'5 Driver Data'!D4774</f>
        <v>0</v>
      </c>
      <c r="E4774" s="191">
        <f>'5 Driver Data'!E4774</f>
        <v>0</v>
      </c>
      <c r="F4774" s="191">
        <f>'5 Driver Data'!F4774</f>
        <v>0</v>
      </c>
      <c r="G4774" s="191">
        <f>'5 Driver Data'!G4774</f>
        <v>0</v>
      </c>
      <c r="H4774" s="191">
        <f>'5 Driver Data'!H4774</f>
        <v>0</v>
      </c>
      <c r="I4774" s="191">
        <f>'5 Driver Data'!I4774</f>
        <v>0</v>
      </c>
      <c r="J4774" s="191">
        <f>'5 Driver Data'!J4774</f>
        <v>0</v>
      </c>
      <c r="K4774" s="206">
        <f>'5 Driver Data'!K4774</f>
        <v>0</v>
      </c>
      <c r="L4774" s="1"/>
      <c r="M4774" s="216" t="str">
        <f>IF(D4774=0,"Blank",'3 Model Input'!E$44*'3 Model Input'!E$45)</f>
        <v>Blank</v>
      </c>
      <c r="N4774" s="197" t="str">
        <f t="shared" si="760"/>
        <v>Blank</v>
      </c>
      <c r="O4774" s="197" t="str">
        <f>IF(D4774=0,"Blank",'3 Model Input'!E$49*(1-'3 Model Input'!E$51))</f>
        <v>Blank</v>
      </c>
      <c r="P4774" s="197" t="str">
        <f t="shared" si="761"/>
        <v>Blank</v>
      </c>
      <c r="Q4774" s="197" t="str">
        <f>IF(D4774=0,"Blank",IF(D4774="BEV",E4774*(1-'3 Model Input'!E$54), E4774))</f>
        <v>Blank</v>
      </c>
      <c r="R4774" s="198" t="str">
        <f>IF(D4774=0,"Blank",IF(D4774="PHEV",F4774/G4774,F4774*(1-'3 Model Input'!E$54)/G4774))</f>
        <v>Blank</v>
      </c>
      <c r="S4774" s="198" t="str">
        <f>IF(D4774=0,"Blank",IF(D4774="PHEV",MIN(M4774,E4774),MIN(M4774,(E4774*(1-'3 Model Input'!E$54)))))</f>
        <v>Blank</v>
      </c>
      <c r="T4774" s="217" t="str">
        <f t="shared" si="762"/>
        <v>Blank</v>
      </c>
      <c r="U4774" s="89"/>
      <c r="V4774" s="216" t="str">
        <f>IF(D4774=0,"Blank",P4774*'3 Model Input'!E$50)</f>
        <v>Blank</v>
      </c>
      <c r="W4774" s="197" t="str">
        <f t="shared" si="763"/>
        <v>Blank</v>
      </c>
      <c r="X4774" s="197" t="str">
        <f t="shared" si="764"/>
        <v>Blank</v>
      </c>
      <c r="Y4774" s="197" t="str">
        <f t="shared" si="765"/>
        <v>Blank</v>
      </c>
      <c r="Z4774" s="197" t="str">
        <f t="shared" si="766"/>
        <v>Blank</v>
      </c>
      <c r="AA4774" s="223" t="str" cm="1">
        <f t="array" ref="AA4774">_xlfn.IFS(ISTEXT('3 Model Input'!F$70),"Missing",ISTEXT('3 Model Input'!I$70),"Missing",ISNUMBER('3 Model Input'!K$70),'3 Model Input'!K$70*P4774)</f>
        <v>Missing</v>
      </c>
      <c r="AB4774" s="89"/>
      <c r="AC4774" s="227" t="str" cm="1">
        <f t="array" ref="AC4774">IF(D4774=0,"Blank",_xlfn.IFS('3 Model Input'!E$61=1,(V4774*G4774)/T4774,'3 Model Input'!E$61=2,(W4774*G4774)/T4774,'3 Model Input'!E$61=3,(X4774*G4774)/T4774,'3 Model Input'!E$61=4,(Y4774*G4774)/T4774,'3 Model Input'!E$61=5,(Z4774*G4774)/T4774, ISTEXT('3 Model Input'!E$61),"Missing",'3 Model Input'!E$61=6,(AA4774*G4774)/T4774))</f>
        <v>Blank</v>
      </c>
      <c r="AD4774" s="202" t="str">
        <f t="shared" si="767"/>
        <v>Blank</v>
      </c>
      <c r="AE4774" s="202" t="str">
        <f t="shared" si="768"/>
        <v>Blank</v>
      </c>
      <c r="AF4774" s="217" t="str">
        <f t="shared" si="769"/>
        <v>Blank</v>
      </c>
      <c r="AG4774" s="9" t="str" cm="1">
        <f t="array" ref="AG4774">_xlfn.IFS(ISNUMBER(AC4774), "", ISNUMBER(SEARCH("Blank", AC4774)), "", ISERROR(AC4774), "Bad input on tab 3")</f>
        <v/>
      </c>
    </row>
    <row r="4775" spans="2:33" ht="15" customHeight="1" x14ac:dyDescent="0.75">
      <c r="B4775" s="205" t="str">
        <f>'5 Driver Data'!B4775</f>
        <v>4767</v>
      </c>
      <c r="C4775" s="193">
        <f>'5 Driver Data'!C4775</f>
        <v>0</v>
      </c>
      <c r="D4775" s="192">
        <f>'5 Driver Data'!D4775</f>
        <v>0</v>
      </c>
      <c r="E4775" s="191">
        <f>'5 Driver Data'!E4775</f>
        <v>0</v>
      </c>
      <c r="F4775" s="191">
        <f>'5 Driver Data'!F4775</f>
        <v>0</v>
      </c>
      <c r="G4775" s="191">
        <f>'5 Driver Data'!G4775</f>
        <v>0</v>
      </c>
      <c r="H4775" s="191">
        <f>'5 Driver Data'!H4775</f>
        <v>0</v>
      </c>
      <c r="I4775" s="191">
        <f>'5 Driver Data'!I4775</f>
        <v>0</v>
      </c>
      <c r="J4775" s="191">
        <f>'5 Driver Data'!J4775</f>
        <v>0</v>
      </c>
      <c r="K4775" s="206">
        <f>'5 Driver Data'!K4775</f>
        <v>0</v>
      </c>
      <c r="L4775" s="1"/>
      <c r="M4775" s="216" t="str">
        <f>IF(D4775=0,"Blank",'3 Model Input'!E$44*'3 Model Input'!E$45)</f>
        <v>Blank</v>
      </c>
      <c r="N4775" s="197" t="str">
        <f t="shared" si="760"/>
        <v>Blank</v>
      </c>
      <c r="O4775" s="197" t="str">
        <f>IF(D4775=0,"Blank",'3 Model Input'!E$49*(1-'3 Model Input'!E$51))</f>
        <v>Blank</v>
      </c>
      <c r="P4775" s="197" t="str">
        <f t="shared" si="761"/>
        <v>Blank</v>
      </c>
      <c r="Q4775" s="197" t="str">
        <f>IF(D4775=0,"Blank",IF(D4775="BEV",E4775*(1-'3 Model Input'!E$54), E4775))</f>
        <v>Blank</v>
      </c>
      <c r="R4775" s="198" t="str">
        <f>IF(D4775=0,"Blank",IF(D4775="PHEV",F4775/G4775,F4775*(1-'3 Model Input'!E$54)/G4775))</f>
        <v>Blank</v>
      </c>
      <c r="S4775" s="198" t="str">
        <f>IF(D4775=0,"Blank",IF(D4775="PHEV",MIN(M4775,E4775),MIN(M4775,(E4775*(1-'3 Model Input'!E$54)))))</f>
        <v>Blank</v>
      </c>
      <c r="T4775" s="217" t="str">
        <f t="shared" si="762"/>
        <v>Blank</v>
      </c>
      <c r="U4775" s="89"/>
      <c r="V4775" s="216" t="str">
        <f>IF(D4775=0,"Blank",P4775*'3 Model Input'!E$50)</f>
        <v>Blank</v>
      </c>
      <c r="W4775" s="197" t="str">
        <f t="shared" si="763"/>
        <v>Blank</v>
      </c>
      <c r="X4775" s="197" t="str">
        <f t="shared" si="764"/>
        <v>Blank</v>
      </c>
      <c r="Y4775" s="197" t="str">
        <f t="shared" si="765"/>
        <v>Blank</v>
      </c>
      <c r="Z4775" s="197" t="str">
        <f t="shared" si="766"/>
        <v>Blank</v>
      </c>
      <c r="AA4775" s="223" t="str" cm="1">
        <f t="array" ref="AA4775">_xlfn.IFS(ISTEXT('3 Model Input'!F$70),"Missing",ISTEXT('3 Model Input'!I$70),"Missing",ISNUMBER('3 Model Input'!K$70),'3 Model Input'!K$70*P4775)</f>
        <v>Missing</v>
      </c>
      <c r="AB4775" s="89"/>
      <c r="AC4775" s="227" t="str" cm="1">
        <f t="array" ref="AC4775">IF(D4775=0,"Blank",_xlfn.IFS('3 Model Input'!E$61=1,(V4775*G4775)/T4775,'3 Model Input'!E$61=2,(W4775*G4775)/T4775,'3 Model Input'!E$61=3,(X4775*G4775)/T4775,'3 Model Input'!E$61=4,(Y4775*G4775)/T4775,'3 Model Input'!E$61=5,(Z4775*G4775)/T4775, ISTEXT('3 Model Input'!E$61),"Missing",'3 Model Input'!E$61=6,(AA4775*G4775)/T4775))</f>
        <v>Blank</v>
      </c>
      <c r="AD4775" s="202" t="str">
        <f t="shared" si="767"/>
        <v>Blank</v>
      </c>
      <c r="AE4775" s="202" t="str">
        <f t="shared" si="768"/>
        <v>Blank</v>
      </c>
      <c r="AF4775" s="217" t="str">
        <f t="shared" si="769"/>
        <v>Blank</v>
      </c>
      <c r="AG4775" s="9" t="str" cm="1">
        <f t="array" ref="AG4775">_xlfn.IFS(ISNUMBER(AC4775), "", ISNUMBER(SEARCH("Blank", AC4775)), "", ISERROR(AC4775), "Bad input on tab 3")</f>
        <v/>
      </c>
    </row>
    <row r="4776" spans="2:33" ht="15" customHeight="1" x14ac:dyDescent="0.75">
      <c r="B4776" s="205" t="str">
        <f>'5 Driver Data'!B4776</f>
        <v>4768</v>
      </c>
      <c r="C4776" s="193">
        <f>'5 Driver Data'!C4776</f>
        <v>0</v>
      </c>
      <c r="D4776" s="192">
        <f>'5 Driver Data'!D4776</f>
        <v>0</v>
      </c>
      <c r="E4776" s="191">
        <f>'5 Driver Data'!E4776</f>
        <v>0</v>
      </c>
      <c r="F4776" s="191">
        <f>'5 Driver Data'!F4776</f>
        <v>0</v>
      </c>
      <c r="G4776" s="191">
        <f>'5 Driver Data'!G4776</f>
        <v>0</v>
      </c>
      <c r="H4776" s="191">
        <f>'5 Driver Data'!H4776</f>
        <v>0</v>
      </c>
      <c r="I4776" s="191">
        <f>'5 Driver Data'!I4776</f>
        <v>0</v>
      </c>
      <c r="J4776" s="191">
        <f>'5 Driver Data'!J4776</f>
        <v>0</v>
      </c>
      <c r="K4776" s="206">
        <f>'5 Driver Data'!K4776</f>
        <v>0</v>
      </c>
      <c r="L4776" s="1"/>
      <c r="M4776" s="216" t="str">
        <f>IF(D4776=0,"Blank",'3 Model Input'!E$44*'3 Model Input'!E$45)</f>
        <v>Blank</v>
      </c>
      <c r="N4776" s="197" t="str">
        <f t="shared" si="760"/>
        <v>Blank</v>
      </c>
      <c r="O4776" s="197" t="str">
        <f>IF(D4776=0,"Blank",'3 Model Input'!E$49*(1-'3 Model Input'!E$51))</f>
        <v>Blank</v>
      </c>
      <c r="P4776" s="197" t="str">
        <f t="shared" si="761"/>
        <v>Blank</v>
      </c>
      <c r="Q4776" s="197" t="str">
        <f>IF(D4776=0,"Blank",IF(D4776="BEV",E4776*(1-'3 Model Input'!E$54), E4776))</f>
        <v>Blank</v>
      </c>
      <c r="R4776" s="198" t="str">
        <f>IF(D4776=0,"Blank",IF(D4776="PHEV",F4776/G4776,F4776*(1-'3 Model Input'!E$54)/G4776))</f>
        <v>Blank</v>
      </c>
      <c r="S4776" s="198" t="str">
        <f>IF(D4776=0,"Blank",IF(D4776="PHEV",MIN(M4776,E4776),MIN(M4776,(E4776*(1-'3 Model Input'!E$54)))))</f>
        <v>Blank</v>
      </c>
      <c r="T4776" s="217" t="str">
        <f t="shared" si="762"/>
        <v>Blank</v>
      </c>
      <c r="U4776" s="89"/>
      <c r="V4776" s="216" t="str">
        <f>IF(D4776=0,"Blank",P4776*'3 Model Input'!E$50)</f>
        <v>Blank</v>
      </c>
      <c r="W4776" s="197" t="str">
        <f t="shared" si="763"/>
        <v>Blank</v>
      </c>
      <c r="X4776" s="197" t="str">
        <f t="shared" si="764"/>
        <v>Blank</v>
      </c>
      <c r="Y4776" s="197" t="str">
        <f t="shared" si="765"/>
        <v>Blank</v>
      </c>
      <c r="Z4776" s="197" t="str">
        <f t="shared" si="766"/>
        <v>Blank</v>
      </c>
      <c r="AA4776" s="223" t="str" cm="1">
        <f t="array" ref="AA4776">_xlfn.IFS(ISTEXT('3 Model Input'!F$70),"Missing",ISTEXT('3 Model Input'!I$70),"Missing",ISNUMBER('3 Model Input'!K$70),'3 Model Input'!K$70*P4776)</f>
        <v>Missing</v>
      </c>
      <c r="AB4776" s="89"/>
      <c r="AC4776" s="227" t="str" cm="1">
        <f t="array" ref="AC4776">IF(D4776=0,"Blank",_xlfn.IFS('3 Model Input'!E$61=1,(V4776*G4776)/T4776,'3 Model Input'!E$61=2,(W4776*G4776)/T4776,'3 Model Input'!E$61=3,(X4776*G4776)/T4776,'3 Model Input'!E$61=4,(Y4776*G4776)/T4776,'3 Model Input'!E$61=5,(Z4776*G4776)/T4776, ISTEXT('3 Model Input'!E$61),"Missing",'3 Model Input'!E$61=6,(AA4776*G4776)/T4776))</f>
        <v>Blank</v>
      </c>
      <c r="AD4776" s="202" t="str">
        <f t="shared" si="767"/>
        <v>Blank</v>
      </c>
      <c r="AE4776" s="202" t="str">
        <f t="shared" si="768"/>
        <v>Blank</v>
      </c>
      <c r="AF4776" s="217" t="str">
        <f t="shared" si="769"/>
        <v>Blank</v>
      </c>
      <c r="AG4776" s="9" t="str" cm="1">
        <f t="array" ref="AG4776">_xlfn.IFS(ISNUMBER(AC4776), "", ISNUMBER(SEARCH("Blank", AC4776)), "", ISERROR(AC4776), "Bad input on tab 3")</f>
        <v/>
      </c>
    </row>
    <row r="4777" spans="2:33" ht="15" customHeight="1" x14ac:dyDescent="0.75">
      <c r="B4777" s="205" t="str">
        <f>'5 Driver Data'!B4777</f>
        <v>4769</v>
      </c>
      <c r="C4777" s="193">
        <f>'5 Driver Data'!C4777</f>
        <v>0</v>
      </c>
      <c r="D4777" s="192">
        <f>'5 Driver Data'!D4777</f>
        <v>0</v>
      </c>
      <c r="E4777" s="191">
        <f>'5 Driver Data'!E4777</f>
        <v>0</v>
      </c>
      <c r="F4777" s="191">
        <f>'5 Driver Data'!F4777</f>
        <v>0</v>
      </c>
      <c r="G4777" s="191">
        <f>'5 Driver Data'!G4777</f>
        <v>0</v>
      </c>
      <c r="H4777" s="191">
        <f>'5 Driver Data'!H4777</f>
        <v>0</v>
      </c>
      <c r="I4777" s="191">
        <f>'5 Driver Data'!I4777</f>
        <v>0</v>
      </c>
      <c r="J4777" s="191">
        <f>'5 Driver Data'!J4777</f>
        <v>0</v>
      </c>
      <c r="K4777" s="206">
        <f>'5 Driver Data'!K4777</f>
        <v>0</v>
      </c>
      <c r="L4777" s="1"/>
      <c r="M4777" s="216" t="str">
        <f>IF(D4777=0,"Blank",'3 Model Input'!E$44*'3 Model Input'!E$45)</f>
        <v>Blank</v>
      </c>
      <c r="N4777" s="197" t="str">
        <f t="shared" si="760"/>
        <v>Blank</v>
      </c>
      <c r="O4777" s="197" t="str">
        <f>IF(D4777=0,"Blank",'3 Model Input'!E$49*(1-'3 Model Input'!E$51))</f>
        <v>Blank</v>
      </c>
      <c r="P4777" s="197" t="str">
        <f t="shared" si="761"/>
        <v>Blank</v>
      </c>
      <c r="Q4777" s="197" t="str">
        <f>IF(D4777=0,"Blank",IF(D4777="BEV",E4777*(1-'3 Model Input'!E$54), E4777))</f>
        <v>Blank</v>
      </c>
      <c r="R4777" s="198" t="str">
        <f>IF(D4777=0,"Blank",IF(D4777="PHEV",F4777/G4777,F4777*(1-'3 Model Input'!E$54)/G4777))</f>
        <v>Blank</v>
      </c>
      <c r="S4777" s="198" t="str">
        <f>IF(D4777=0,"Blank",IF(D4777="PHEV",MIN(M4777,E4777),MIN(M4777,(E4777*(1-'3 Model Input'!E$54)))))</f>
        <v>Blank</v>
      </c>
      <c r="T4777" s="217" t="str">
        <f t="shared" si="762"/>
        <v>Blank</v>
      </c>
      <c r="U4777" s="89"/>
      <c r="V4777" s="216" t="str">
        <f>IF(D4777=0,"Blank",P4777*'3 Model Input'!E$50)</f>
        <v>Blank</v>
      </c>
      <c r="W4777" s="197" t="str">
        <f t="shared" si="763"/>
        <v>Blank</v>
      </c>
      <c r="X4777" s="197" t="str">
        <f t="shared" si="764"/>
        <v>Blank</v>
      </c>
      <c r="Y4777" s="197" t="str">
        <f t="shared" si="765"/>
        <v>Blank</v>
      </c>
      <c r="Z4777" s="197" t="str">
        <f t="shared" si="766"/>
        <v>Blank</v>
      </c>
      <c r="AA4777" s="223" t="str" cm="1">
        <f t="array" ref="AA4777">_xlfn.IFS(ISTEXT('3 Model Input'!F$70),"Missing",ISTEXT('3 Model Input'!I$70),"Missing",ISNUMBER('3 Model Input'!K$70),'3 Model Input'!K$70*P4777)</f>
        <v>Missing</v>
      </c>
      <c r="AB4777" s="89"/>
      <c r="AC4777" s="227" t="str" cm="1">
        <f t="array" ref="AC4777">IF(D4777=0,"Blank",_xlfn.IFS('3 Model Input'!E$61=1,(V4777*G4777)/T4777,'3 Model Input'!E$61=2,(W4777*G4777)/T4777,'3 Model Input'!E$61=3,(X4777*G4777)/T4777,'3 Model Input'!E$61=4,(Y4777*G4777)/T4777,'3 Model Input'!E$61=5,(Z4777*G4777)/T4777, ISTEXT('3 Model Input'!E$61),"Missing",'3 Model Input'!E$61=6,(AA4777*G4777)/T4777))</f>
        <v>Blank</v>
      </c>
      <c r="AD4777" s="202" t="str">
        <f t="shared" si="767"/>
        <v>Blank</v>
      </c>
      <c r="AE4777" s="202" t="str">
        <f t="shared" si="768"/>
        <v>Blank</v>
      </c>
      <c r="AF4777" s="217" t="str">
        <f t="shared" si="769"/>
        <v>Blank</v>
      </c>
      <c r="AG4777" s="9" t="str" cm="1">
        <f t="array" ref="AG4777">_xlfn.IFS(ISNUMBER(AC4777), "", ISNUMBER(SEARCH("Blank", AC4777)), "", ISERROR(AC4777), "Bad input on tab 3")</f>
        <v/>
      </c>
    </row>
    <row r="4778" spans="2:33" ht="15" customHeight="1" x14ac:dyDescent="0.75">
      <c r="B4778" s="205" t="str">
        <f>'5 Driver Data'!B4778</f>
        <v>4770</v>
      </c>
      <c r="C4778" s="193">
        <f>'5 Driver Data'!C4778</f>
        <v>0</v>
      </c>
      <c r="D4778" s="192">
        <f>'5 Driver Data'!D4778</f>
        <v>0</v>
      </c>
      <c r="E4778" s="191">
        <f>'5 Driver Data'!E4778</f>
        <v>0</v>
      </c>
      <c r="F4778" s="191">
        <f>'5 Driver Data'!F4778</f>
        <v>0</v>
      </c>
      <c r="G4778" s="191">
        <f>'5 Driver Data'!G4778</f>
        <v>0</v>
      </c>
      <c r="H4778" s="191">
        <f>'5 Driver Data'!H4778</f>
        <v>0</v>
      </c>
      <c r="I4778" s="191">
        <f>'5 Driver Data'!I4778</f>
        <v>0</v>
      </c>
      <c r="J4778" s="191">
        <f>'5 Driver Data'!J4778</f>
        <v>0</v>
      </c>
      <c r="K4778" s="206">
        <f>'5 Driver Data'!K4778</f>
        <v>0</v>
      </c>
      <c r="L4778" s="1"/>
      <c r="M4778" s="216" t="str">
        <f>IF(D4778=0,"Blank",'3 Model Input'!E$44*'3 Model Input'!E$45)</f>
        <v>Blank</v>
      </c>
      <c r="N4778" s="197" t="str">
        <f t="shared" si="760"/>
        <v>Blank</v>
      </c>
      <c r="O4778" s="197" t="str">
        <f>IF(D4778=0,"Blank",'3 Model Input'!E$49*(1-'3 Model Input'!E$51))</f>
        <v>Blank</v>
      </c>
      <c r="P4778" s="197" t="str">
        <f t="shared" si="761"/>
        <v>Blank</v>
      </c>
      <c r="Q4778" s="197" t="str">
        <f>IF(D4778=0,"Blank",IF(D4778="BEV",E4778*(1-'3 Model Input'!E$54), E4778))</f>
        <v>Blank</v>
      </c>
      <c r="R4778" s="198" t="str">
        <f>IF(D4778=0,"Blank",IF(D4778="PHEV",F4778/G4778,F4778*(1-'3 Model Input'!E$54)/G4778))</f>
        <v>Blank</v>
      </c>
      <c r="S4778" s="198" t="str">
        <f>IF(D4778=0,"Blank",IF(D4778="PHEV",MIN(M4778,E4778),MIN(M4778,(E4778*(1-'3 Model Input'!E$54)))))</f>
        <v>Blank</v>
      </c>
      <c r="T4778" s="217" t="str">
        <f t="shared" si="762"/>
        <v>Blank</v>
      </c>
      <c r="U4778" s="89"/>
      <c r="V4778" s="216" t="str">
        <f>IF(D4778=0,"Blank",P4778*'3 Model Input'!E$50)</f>
        <v>Blank</v>
      </c>
      <c r="W4778" s="197" t="str">
        <f t="shared" si="763"/>
        <v>Blank</v>
      </c>
      <c r="X4778" s="197" t="str">
        <f t="shared" si="764"/>
        <v>Blank</v>
      </c>
      <c r="Y4778" s="197" t="str">
        <f t="shared" si="765"/>
        <v>Blank</v>
      </c>
      <c r="Z4778" s="197" t="str">
        <f t="shared" si="766"/>
        <v>Blank</v>
      </c>
      <c r="AA4778" s="223" t="str" cm="1">
        <f t="array" ref="AA4778">_xlfn.IFS(ISTEXT('3 Model Input'!F$70),"Missing",ISTEXT('3 Model Input'!I$70),"Missing",ISNUMBER('3 Model Input'!K$70),'3 Model Input'!K$70*P4778)</f>
        <v>Missing</v>
      </c>
      <c r="AB4778" s="89"/>
      <c r="AC4778" s="227" t="str" cm="1">
        <f t="array" ref="AC4778">IF(D4778=0,"Blank",_xlfn.IFS('3 Model Input'!E$61=1,(V4778*G4778)/T4778,'3 Model Input'!E$61=2,(W4778*G4778)/T4778,'3 Model Input'!E$61=3,(X4778*G4778)/T4778,'3 Model Input'!E$61=4,(Y4778*G4778)/T4778,'3 Model Input'!E$61=5,(Z4778*G4778)/T4778, ISTEXT('3 Model Input'!E$61),"Missing",'3 Model Input'!E$61=6,(AA4778*G4778)/T4778))</f>
        <v>Blank</v>
      </c>
      <c r="AD4778" s="202" t="str">
        <f t="shared" si="767"/>
        <v>Blank</v>
      </c>
      <c r="AE4778" s="202" t="str">
        <f t="shared" si="768"/>
        <v>Blank</v>
      </c>
      <c r="AF4778" s="217" t="str">
        <f t="shared" si="769"/>
        <v>Blank</v>
      </c>
      <c r="AG4778" s="9" t="str" cm="1">
        <f t="array" ref="AG4778">_xlfn.IFS(ISNUMBER(AC4778), "", ISNUMBER(SEARCH("Blank", AC4778)), "", ISERROR(AC4778), "Bad input on tab 3")</f>
        <v/>
      </c>
    </row>
    <row r="4779" spans="2:33" ht="15" customHeight="1" x14ac:dyDescent="0.75">
      <c r="B4779" s="205" t="str">
        <f>'5 Driver Data'!B4779</f>
        <v>4771</v>
      </c>
      <c r="C4779" s="193">
        <f>'5 Driver Data'!C4779</f>
        <v>0</v>
      </c>
      <c r="D4779" s="192">
        <f>'5 Driver Data'!D4779</f>
        <v>0</v>
      </c>
      <c r="E4779" s="191">
        <f>'5 Driver Data'!E4779</f>
        <v>0</v>
      </c>
      <c r="F4779" s="191">
        <f>'5 Driver Data'!F4779</f>
        <v>0</v>
      </c>
      <c r="G4779" s="191">
        <f>'5 Driver Data'!G4779</f>
        <v>0</v>
      </c>
      <c r="H4779" s="191">
        <f>'5 Driver Data'!H4779</f>
        <v>0</v>
      </c>
      <c r="I4779" s="191">
        <f>'5 Driver Data'!I4779</f>
        <v>0</v>
      </c>
      <c r="J4779" s="191">
        <f>'5 Driver Data'!J4779</f>
        <v>0</v>
      </c>
      <c r="K4779" s="206">
        <f>'5 Driver Data'!K4779</f>
        <v>0</v>
      </c>
      <c r="L4779" s="1"/>
      <c r="M4779" s="216" t="str">
        <f>IF(D4779=0,"Blank",'3 Model Input'!E$44*'3 Model Input'!E$45)</f>
        <v>Blank</v>
      </c>
      <c r="N4779" s="197" t="str">
        <f t="shared" si="760"/>
        <v>Blank</v>
      </c>
      <c r="O4779" s="197" t="str">
        <f>IF(D4779=0,"Blank",'3 Model Input'!E$49*(1-'3 Model Input'!E$51))</f>
        <v>Blank</v>
      </c>
      <c r="P4779" s="197" t="str">
        <f t="shared" si="761"/>
        <v>Blank</v>
      </c>
      <c r="Q4779" s="197" t="str">
        <f>IF(D4779=0,"Blank",IF(D4779="BEV",E4779*(1-'3 Model Input'!E$54), E4779))</f>
        <v>Blank</v>
      </c>
      <c r="R4779" s="198" t="str">
        <f>IF(D4779=0,"Blank",IF(D4779="PHEV",F4779/G4779,F4779*(1-'3 Model Input'!E$54)/G4779))</f>
        <v>Blank</v>
      </c>
      <c r="S4779" s="198" t="str">
        <f>IF(D4779=0,"Blank",IF(D4779="PHEV",MIN(M4779,E4779),MIN(M4779,(E4779*(1-'3 Model Input'!E$54)))))</f>
        <v>Blank</v>
      </c>
      <c r="T4779" s="217" t="str">
        <f t="shared" si="762"/>
        <v>Blank</v>
      </c>
      <c r="U4779" s="89"/>
      <c r="V4779" s="216" t="str">
        <f>IF(D4779=0,"Blank",P4779*'3 Model Input'!E$50)</f>
        <v>Blank</v>
      </c>
      <c r="W4779" s="197" t="str">
        <f t="shared" si="763"/>
        <v>Blank</v>
      </c>
      <c r="X4779" s="197" t="str">
        <f t="shared" si="764"/>
        <v>Blank</v>
      </c>
      <c r="Y4779" s="197" t="str">
        <f t="shared" si="765"/>
        <v>Blank</v>
      </c>
      <c r="Z4779" s="197" t="str">
        <f t="shared" si="766"/>
        <v>Blank</v>
      </c>
      <c r="AA4779" s="223" t="str" cm="1">
        <f t="array" ref="AA4779">_xlfn.IFS(ISTEXT('3 Model Input'!F$70),"Missing",ISTEXT('3 Model Input'!I$70),"Missing",ISNUMBER('3 Model Input'!K$70),'3 Model Input'!K$70*P4779)</f>
        <v>Missing</v>
      </c>
      <c r="AB4779" s="89"/>
      <c r="AC4779" s="227" t="str" cm="1">
        <f t="array" ref="AC4779">IF(D4779=0,"Blank",_xlfn.IFS('3 Model Input'!E$61=1,(V4779*G4779)/T4779,'3 Model Input'!E$61=2,(W4779*G4779)/T4779,'3 Model Input'!E$61=3,(X4779*G4779)/T4779,'3 Model Input'!E$61=4,(Y4779*G4779)/T4779,'3 Model Input'!E$61=5,(Z4779*G4779)/T4779, ISTEXT('3 Model Input'!E$61),"Missing",'3 Model Input'!E$61=6,(AA4779*G4779)/T4779))</f>
        <v>Blank</v>
      </c>
      <c r="AD4779" s="202" t="str">
        <f t="shared" si="767"/>
        <v>Blank</v>
      </c>
      <c r="AE4779" s="202" t="str">
        <f t="shared" si="768"/>
        <v>Blank</v>
      </c>
      <c r="AF4779" s="217" t="str">
        <f t="shared" si="769"/>
        <v>Blank</v>
      </c>
      <c r="AG4779" s="9" t="str" cm="1">
        <f t="array" ref="AG4779">_xlfn.IFS(ISNUMBER(AC4779), "", ISNUMBER(SEARCH("Blank", AC4779)), "", ISERROR(AC4779), "Bad input on tab 3")</f>
        <v/>
      </c>
    </row>
    <row r="4780" spans="2:33" ht="15" customHeight="1" x14ac:dyDescent="0.75">
      <c r="B4780" s="205" t="str">
        <f>'5 Driver Data'!B4780</f>
        <v>4772</v>
      </c>
      <c r="C4780" s="193">
        <f>'5 Driver Data'!C4780</f>
        <v>0</v>
      </c>
      <c r="D4780" s="192">
        <f>'5 Driver Data'!D4780</f>
        <v>0</v>
      </c>
      <c r="E4780" s="191">
        <f>'5 Driver Data'!E4780</f>
        <v>0</v>
      </c>
      <c r="F4780" s="191">
        <f>'5 Driver Data'!F4780</f>
        <v>0</v>
      </c>
      <c r="G4780" s="191">
        <f>'5 Driver Data'!G4780</f>
        <v>0</v>
      </c>
      <c r="H4780" s="191">
        <f>'5 Driver Data'!H4780</f>
        <v>0</v>
      </c>
      <c r="I4780" s="191">
        <f>'5 Driver Data'!I4780</f>
        <v>0</v>
      </c>
      <c r="J4780" s="191">
        <f>'5 Driver Data'!J4780</f>
        <v>0</v>
      </c>
      <c r="K4780" s="206">
        <f>'5 Driver Data'!K4780</f>
        <v>0</v>
      </c>
      <c r="L4780" s="1"/>
      <c r="M4780" s="216" t="str">
        <f>IF(D4780=0,"Blank",'3 Model Input'!E$44*'3 Model Input'!E$45)</f>
        <v>Blank</v>
      </c>
      <c r="N4780" s="197" t="str">
        <f t="shared" si="760"/>
        <v>Blank</v>
      </c>
      <c r="O4780" s="197" t="str">
        <f>IF(D4780=0,"Blank",'3 Model Input'!E$49*(1-'3 Model Input'!E$51))</f>
        <v>Blank</v>
      </c>
      <c r="P4780" s="197" t="str">
        <f t="shared" si="761"/>
        <v>Blank</v>
      </c>
      <c r="Q4780" s="197" t="str">
        <f>IF(D4780=0,"Blank",IF(D4780="BEV",E4780*(1-'3 Model Input'!E$54), E4780))</f>
        <v>Blank</v>
      </c>
      <c r="R4780" s="198" t="str">
        <f>IF(D4780=0,"Blank",IF(D4780="PHEV",F4780/G4780,F4780*(1-'3 Model Input'!E$54)/G4780))</f>
        <v>Blank</v>
      </c>
      <c r="S4780" s="198" t="str">
        <f>IF(D4780=0,"Blank",IF(D4780="PHEV",MIN(M4780,E4780),MIN(M4780,(E4780*(1-'3 Model Input'!E$54)))))</f>
        <v>Blank</v>
      </c>
      <c r="T4780" s="217" t="str">
        <f t="shared" si="762"/>
        <v>Blank</v>
      </c>
      <c r="U4780" s="89"/>
      <c r="V4780" s="216" t="str">
        <f>IF(D4780=0,"Blank",P4780*'3 Model Input'!E$50)</f>
        <v>Blank</v>
      </c>
      <c r="W4780" s="197" t="str">
        <f t="shared" si="763"/>
        <v>Blank</v>
      </c>
      <c r="X4780" s="197" t="str">
        <f t="shared" si="764"/>
        <v>Blank</v>
      </c>
      <c r="Y4780" s="197" t="str">
        <f t="shared" si="765"/>
        <v>Blank</v>
      </c>
      <c r="Z4780" s="197" t="str">
        <f t="shared" si="766"/>
        <v>Blank</v>
      </c>
      <c r="AA4780" s="223" t="str" cm="1">
        <f t="array" ref="AA4780">_xlfn.IFS(ISTEXT('3 Model Input'!F$70),"Missing",ISTEXT('3 Model Input'!I$70),"Missing",ISNUMBER('3 Model Input'!K$70),'3 Model Input'!K$70*P4780)</f>
        <v>Missing</v>
      </c>
      <c r="AB4780" s="89"/>
      <c r="AC4780" s="227" t="str" cm="1">
        <f t="array" ref="AC4780">IF(D4780=0,"Blank",_xlfn.IFS('3 Model Input'!E$61=1,(V4780*G4780)/T4780,'3 Model Input'!E$61=2,(W4780*G4780)/T4780,'3 Model Input'!E$61=3,(X4780*G4780)/T4780,'3 Model Input'!E$61=4,(Y4780*G4780)/T4780,'3 Model Input'!E$61=5,(Z4780*G4780)/T4780, ISTEXT('3 Model Input'!E$61),"Missing",'3 Model Input'!E$61=6,(AA4780*G4780)/T4780))</f>
        <v>Blank</v>
      </c>
      <c r="AD4780" s="202" t="str">
        <f t="shared" si="767"/>
        <v>Blank</v>
      </c>
      <c r="AE4780" s="202" t="str">
        <f t="shared" si="768"/>
        <v>Blank</v>
      </c>
      <c r="AF4780" s="217" t="str">
        <f t="shared" si="769"/>
        <v>Blank</v>
      </c>
      <c r="AG4780" s="9" t="str" cm="1">
        <f t="array" ref="AG4780">_xlfn.IFS(ISNUMBER(AC4780), "", ISNUMBER(SEARCH("Blank", AC4780)), "", ISERROR(AC4780), "Bad input on tab 3")</f>
        <v/>
      </c>
    </row>
    <row r="4781" spans="2:33" ht="15" customHeight="1" x14ac:dyDescent="0.75">
      <c r="B4781" s="205" t="str">
        <f>'5 Driver Data'!B4781</f>
        <v>4773</v>
      </c>
      <c r="C4781" s="193">
        <f>'5 Driver Data'!C4781</f>
        <v>0</v>
      </c>
      <c r="D4781" s="192">
        <f>'5 Driver Data'!D4781</f>
        <v>0</v>
      </c>
      <c r="E4781" s="191">
        <f>'5 Driver Data'!E4781</f>
        <v>0</v>
      </c>
      <c r="F4781" s="191">
        <f>'5 Driver Data'!F4781</f>
        <v>0</v>
      </c>
      <c r="G4781" s="191">
        <f>'5 Driver Data'!G4781</f>
        <v>0</v>
      </c>
      <c r="H4781" s="191">
        <f>'5 Driver Data'!H4781</f>
        <v>0</v>
      </c>
      <c r="I4781" s="191">
        <f>'5 Driver Data'!I4781</f>
        <v>0</v>
      </c>
      <c r="J4781" s="191">
        <f>'5 Driver Data'!J4781</f>
        <v>0</v>
      </c>
      <c r="K4781" s="206">
        <f>'5 Driver Data'!K4781</f>
        <v>0</v>
      </c>
      <c r="L4781" s="1"/>
      <c r="M4781" s="216" t="str">
        <f>IF(D4781=0,"Blank",'3 Model Input'!E$44*'3 Model Input'!E$45)</f>
        <v>Blank</v>
      </c>
      <c r="N4781" s="197" t="str">
        <f t="shared" si="760"/>
        <v>Blank</v>
      </c>
      <c r="O4781" s="197" t="str">
        <f>IF(D4781=0,"Blank",'3 Model Input'!E$49*(1-'3 Model Input'!E$51))</f>
        <v>Blank</v>
      </c>
      <c r="P4781" s="197" t="str">
        <f t="shared" si="761"/>
        <v>Blank</v>
      </c>
      <c r="Q4781" s="197" t="str">
        <f>IF(D4781=0,"Blank",IF(D4781="BEV",E4781*(1-'3 Model Input'!E$54), E4781))</f>
        <v>Blank</v>
      </c>
      <c r="R4781" s="198" t="str">
        <f>IF(D4781=0,"Blank",IF(D4781="PHEV",F4781/G4781,F4781*(1-'3 Model Input'!E$54)/G4781))</f>
        <v>Blank</v>
      </c>
      <c r="S4781" s="198" t="str">
        <f>IF(D4781=0,"Blank",IF(D4781="PHEV",MIN(M4781,E4781),MIN(M4781,(E4781*(1-'3 Model Input'!E$54)))))</f>
        <v>Blank</v>
      </c>
      <c r="T4781" s="217" t="str">
        <f t="shared" si="762"/>
        <v>Blank</v>
      </c>
      <c r="U4781" s="89"/>
      <c r="V4781" s="216" t="str">
        <f>IF(D4781=0,"Blank",P4781*'3 Model Input'!E$50)</f>
        <v>Blank</v>
      </c>
      <c r="W4781" s="197" t="str">
        <f t="shared" si="763"/>
        <v>Blank</v>
      </c>
      <c r="X4781" s="197" t="str">
        <f t="shared" si="764"/>
        <v>Blank</v>
      </c>
      <c r="Y4781" s="197" t="str">
        <f t="shared" si="765"/>
        <v>Blank</v>
      </c>
      <c r="Z4781" s="197" t="str">
        <f t="shared" si="766"/>
        <v>Blank</v>
      </c>
      <c r="AA4781" s="223" t="str" cm="1">
        <f t="array" ref="AA4781">_xlfn.IFS(ISTEXT('3 Model Input'!F$70),"Missing",ISTEXT('3 Model Input'!I$70),"Missing",ISNUMBER('3 Model Input'!K$70),'3 Model Input'!K$70*P4781)</f>
        <v>Missing</v>
      </c>
      <c r="AB4781" s="89"/>
      <c r="AC4781" s="227" t="str" cm="1">
        <f t="array" ref="AC4781">IF(D4781=0,"Blank",_xlfn.IFS('3 Model Input'!E$61=1,(V4781*G4781)/T4781,'3 Model Input'!E$61=2,(W4781*G4781)/T4781,'3 Model Input'!E$61=3,(X4781*G4781)/T4781,'3 Model Input'!E$61=4,(Y4781*G4781)/T4781,'3 Model Input'!E$61=5,(Z4781*G4781)/T4781, ISTEXT('3 Model Input'!E$61),"Missing",'3 Model Input'!E$61=6,(AA4781*G4781)/T4781))</f>
        <v>Blank</v>
      </c>
      <c r="AD4781" s="202" t="str">
        <f t="shared" si="767"/>
        <v>Blank</v>
      </c>
      <c r="AE4781" s="202" t="str">
        <f t="shared" si="768"/>
        <v>Blank</v>
      </c>
      <c r="AF4781" s="217" t="str">
        <f t="shared" si="769"/>
        <v>Blank</v>
      </c>
      <c r="AG4781" s="9" t="str" cm="1">
        <f t="array" ref="AG4781">_xlfn.IFS(ISNUMBER(AC4781), "", ISNUMBER(SEARCH("Blank", AC4781)), "", ISERROR(AC4781), "Bad input on tab 3")</f>
        <v/>
      </c>
    </row>
    <row r="4782" spans="2:33" ht="15" customHeight="1" x14ac:dyDescent="0.75">
      <c r="B4782" s="205" t="str">
        <f>'5 Driver Data'!B4782</f>
        <v>4774</v>
      </c>
      <c r="C4782" s="193">
        <f>'5 Driver Data'!C4782</f>
        <v>0</v>
      </c>
      <c r="D4782" s="192">
        <f>'5 Driver Data'!D4782</f>
        <v>0</v>
      </c>
      <c r="E4782" s="191">
        <f>'5 Driver Data'!E4782</f>
        <v>0</v>
      </c>
      <c r="F4782" s="191">
        <f>'5 Driver Data'!F4782</f>
        <v>0</v>
      </c>
      <c r="G4782" s="191">
        <f>'5 Driver Data'!G4782</f>
        <v>0</v>
      </c>
      <c r="H4782" s="191">
        <f>'5 Driver Data'!H4782</f>
        <v>0</v>
      </c>
      <c r="I4782" s="191">
        <f>'5 Driver Data'!I4782</f>
        <v>0</v>
      </c>
      <c r="J4782" s="191">
        <f>'5 Driver Data'!J4782</f>
        <v>0</v>
      </c>
      <c r="K4782" s="206">
        <f>'5 Driver Data'!K4782</f>
        <v>0</v>
      </c>
      <c r="L4782" s="1"/>
      <c r="M4782" s="216" t="str">
        <f>IF(D4782=0,"Blank",'3 Model Input'!E$44*'3 Model Input'!E$45)</f>
        <v>Blank</v>
      </c>
      <c r="N4782" s="197" t="str">
        <f t="shared" ref="N4782:N4845" si="770">IF(D4782=0,"Blank",H4782*I4782*52)</f>
        <v>Blank</v>
      </c>
      <c r="O4782" s="197" t="str">
        <f>IF(D4782=0,"Blank",'3 Model Input'!E$49*(1-'3 Model Input'!E$51))</f>
        <v>Blank</v>
      </c>
      <c r="P4782" s="197" t="str">
        <f t="shared" ref="P4782:P4845" si="771">IF(D4782=0,"Blank",SUM(N4782:O4782))</f>
        <v>Blank</v>
      </c>
      <c r="Q4782" s="197" t="str">
        <f>IF(D4782=0,"Blank",IF(D4782="BEV",E4782*(1-'3 Model Input'!E$54), E4782))</f>
        <v>Blank</v>
      </c>
      <c r="R4782" s="198" t="str">
        <f>IF(D4782=0,"Blank",IF(D4782="PHEV",F4782/G4782,F4782*(1-'3 Model Input'!E$54)/G4782))</f>
        <v>Blank</v>
      </c>
      <c r="S4782" s="198" t="str">
        <f>IF(D4782=0,"Blank",IF(D4782="PHEV",MIN(M4782,E4782),MIN(M4782,(E4782*(1-'3 Model Input'!E$54)))))</f>
        <v>Blank</v>
      </c>
      <c r="T4782" s="217" t="str">
        <f t="shared" ref="T4782:T4845" si="772">IF(D4782=0,"Blank",MIN(R4782,(S4782/E4782*F4782)))</f>
        <v>Blank</v>
      </c>
      <c r="U4782" s="89"/>
      <c r="V4782" s="216" t="str">
        <f>IF(D4782=0,"Blank",P4782*'3 Model Input'!E$50)</f>
        <v>Blank</v>
      </c>
      <c r="W4782" s="197" t="str">
        <f t="shared" ref="W4782:W4845" si="773">IF(D4782=0,"Blank",V4782*(1-J4782))</f>
        <v>Blank</v>
      </c>
      <c r="X4782" s="197" t="str">
        <f t="shared" ref="X4782:X4845" si="774">P4782</f>
        <v>Blank</v>
      </c>
      <c r="Y4782" s="197" t="str">
        <f t="shared" ref="Y4782:Y4845" si="775">IF(D4782=0,"Blank",P4782*(1-J4782))</f>
        <v>Blank</v>
      </c>
      <c r="Z4782" s="197" t="str">
        <f t="shared" ref="Z4782:Z4845" si="776">IF(D4782=0,"Blank",N4782*K4782)</f>
        <v>Blank</v>
      </c>
      <c r="AA4782" s="223" t="str" cm="1">
        <f t="array" ref="AA4782">_xlfn.IFS(ISTEXT('3 Model Input'!F$70),"Missing",ISTEXT('3 Model Input'!I$70),"Missing",ISNUMBER('3 Model Input'!K$70),'3 Model Input'!K$70*P4782)</f>
        <v>Missing</v>
      </c>
      <c r="AB4782" s="89"/>
      <c r="AC4782" s="227" t="str" cm="1">
        <f t="array" ref="AC4782">IF(D4782=0,"Blank",_xlfn.IFS('3 Model Input'!E$61=1,(V4782*G4782)/T4782,'3 Model Input'!E$61=2,(W4782*G4782)/T4782,'3 Model Input'!E$61=3,(X4782*G4782)/T4782,'3 Model Input'!E$61=4,(Y4782*G4782)/T4782,'3 Model Input'!E$61=5,(Z4782*G4782)/T4782, ISTEXT('3 Model Input'!E$61),"Missing",'3 Model Input'!E$61=6,(AA4782*G4782)/T4782))</f>
        <v>Blank</v>
      </c>
      <c r="AD4782" s="202" t="str">
        <f t="shared" ref="AD4782:AD4845" si="777">IF(D4782=0,"Blank",MIN(SUM(AC4782/52/H4782),1))</f>
        <v>Blank</v>
      </c>
      <c r="AE4782" s="202" t="str">
        <f t="shared" ref="AE4782:AE4845" si="778">IF(D4782=0,"Blank",AD4782*H4782)</f>
        <v>Blank</v>
      </c>
      <c r="AF4782" s="217" t="str">
        <f t="shared" ref="AF4782:AF4845" si="779">IF(D4782=0,"Blank",AC4782*S4782)</f>
        <v>Blank</v>
      </c>
      <c r="AG4782" s="9" t="str" cm="1">
        <f t="array" ref="AG4782">_xlfn.IFS(ISNUMBER(AC4782), "", ISNUMBER(SEARCH("Blank", AC4782)), "", ISERROR(AC4782), "Bad input on tab 3")</f>
        <v/>
      </c>
    </row>
    <row r="4783" spans="2:33" ht="15" customHeight="1" x14ac:dyDescent="0.75">
      <c r="B4783" s="205" t="str">
        <f>'5 Driver Data'!B4783</f>
        <v>4775</v>
      </c>
      <c r="C4783" s="193">
        <f>'5 Driver Data'!C4783</f>
        <v>0</v>
      </c>
      <c r="D4783" s="192">
        <f>'5 Driver Data'!D4783</f>
        <v>0</v>
      </c>
      <c r="E4783" s="191">
        <f>'5 Driver Data'!E4783</f>
        <v>0</v>
      </c>
      <c r="F4783" s="191">
        <f>'5 Driver Data'!F4783</f>
        <v>0</v>
      </c>
      <c r="G4783" s="191">
        <f>'5 Driver Data'!G4783</f>
        <v>0</v>
      </c>
      <c r="H4783" s="191">
        <f>'5 Driver Data'!H4783</f>
        <v>0</v>
      </c>
      <c r="I4783" s="191">
        <f>'5 Driver Data'!I4783</f>
        <v>0</v>
      </c>
      <c r="J4783" s="191">
        <f>'5 Driver Data'!J4783</f>
        <v>0</v>
      </c>
      <c r="K4783" s="206">
        <f>'5 Driver Data'!K4783</f>
        <v>0</v>
      </c>
      <c r="L4783" s="1"/>
      <c r="M4783" s="216" t="str">
        <f>IF(D4783=0,"Blank",'3 Model Input'!E$44*'3 Model Input'!E$45)</f>
        <v>Blank</v>
      </c>
      <c r="N4783" s="197" t="str">
        <f t="shared" si="770"/>
        <v>Blank</v>
      </c>
      <c r="O4783" s="197" t="str">
        <f>IF(D4783=0,"Blank",'3 Model Input'!E$49*(1-'3 Model Input'!E$51))</f>
        <v>Blank</v>
      </c>
      <c r="P4783" s="197" t="str">
        <f t="shared" si="771"/>
        <v>Blank</v>
      </c>
      <c r="Q4783" s="197" t="str">
        <f>IF(D4783=0,"Blank",IF(D4783="BEV",E4783*(1-'3 Model Input'!E$54), E4783))</f>
        <v>Blank</v>
      </c>
      <c r="R4783" s="198" t="str">
        <f>IF(D4783=0,"Blank",IF(D4783="PHEV",F4783/G4783,F4783*(1-'3 Model Input'!E$54)/G4783))</f>
        <v>Blank</v>
      </c>
      <c r="S4783" s="198" t="str">
        <f>IF(D4783=0,"Blank",IF(D4783="PHEV",MIN(M4783,E4783),MIN(M4783,(E4783*(1-'3 Model Input'!E$54)))))</f>
        <v>Blank</v>
      </c>
      <c r="T4783" s="217" t="str">
        <f t="shared" si="772"/>
        <v>Blank</v>
      </c>
      <c r="U4783" s="89"/>
      <c r="V4783" s="216" t="str">
        <f>IF(D4783=0,"Blank",P4783*'3 Model Input'!E$50)</f>
        <v>Blank</v>
      </c>
      <c r="W4783" s="197" t="str">
        <f t="shared" si="773"/>
        <v>Blank</v>
      </c>
      <c r="X4783" s="197" t="str">
        <f t="shared" si="774"/>
        <v>Blank</v>
      </c>
      <c r="Y4783" s="197" t="str">
        <f t="shared" si="775"/>
        <v>Blank</v>
      </c>
      <c r="Z4783" s="197" t="str">
        <f t="shared" si="776"/>
        <v>Blank</v>
      </c>
      <c r="AA4783" s="223" t="str" cm="1">
        <f t="array" ref="AA4783">_xlfn.IFS(ISTEXT('3 Model Input'!F$70),"Missing",ISTEXT('3 Model Input'!I$70),"Missing",ISNUMBER('3 Model Input'!K$70),'3 Model Input'!K$70*P4783)</f>
        <v>Missing</v>
      </c>
      <c r="AB4783" s="89"/>
      <c r="AC4783" s="227" t="str" cm="1">
        <f t="array" ref="AC4783">IF(D4783=0,"Blank",_xlfn.IFS('3 Model Input'!E$61=1,(V4783*G4783)/T4783,'3 Model Input'!E$61=2,(W4783*G4783)/T4783,'3 Model Input'!E$61=3,(X4783*G4783)/T4783,'3 Model Input'!E$61=4,(Y4783*G4783)/T4783,'3 Model Input'!E$61=5,(Z4783*G4783)/T4783, ISTEXT('3 Model Input'!E$61),"Missing",'3 Model Input'!E$61=6,(AA4783*G4783)/T4783))</f>
        <v>Blank</v>
      </c>
      <c r="AD4783" s="202" t="str">
        <f t="shared" si="777"/>
        <v>Blank</v>
      </c>
      <c r="AE4783" s="202" t="str">
        <f t="shared" si="778"/>
        <v>Blank</v>
      </c>
      <c r="AF4783" s="217" t="str">
        <f t="shared" si="779"/>
        <v>Blank</v>
      </c>
      <c r="AG4783" s="9" t="str" cm="1">
        <f t="array" ref="AG4783">_xlfn.IFS(ISNUMBER(AC4783), "", ISNUMBER(SEARCH("Blank", AC4783)), "", ISERROR(AC4783), "Bad input on tab 3")</f>
        <v/>
      </c>
    </row>
    <row r="4784" spans="2:33" ht="15" customHeight="1" x14ac:dyDescent="0.75">
      <c r="B4784" s="205" t="str">
        <f>'5 Driver Data'!B4784</f>
        <v>4776</v>
      </c>
      <c r="C4784" s="193">
        <f>'5 Driver Data'!C4784</f>
        <v>0</v>
      </c>
      <c r="D4784" s="192">
        <f>'5 Driver Data'!D4784</f>
        <v>0</v>
      </c>
      <c r="E4784" s="191">
        <f>'5 Driver Data'!E4784</f>
        <v>0</v>
      </c>
      <c r="F4784" s="191">
        <f>'5 Driver Data'!F4784</f>
        <v>0</v>
      </c>
      <c r="G4784" s="191">
        <f>'5 Driver Data'!G4784</f>
        <v>0</v>
      </c>
      <c r="H4784" s="191">
        <f>'5 Driver Data'!H4784</f>
        <v>0</v>
      </c>
      <c r="I4784" s="191">
        <f>'5 Driver Data'!I4784</f>
        <v>0</v>
      </c>
      <c r="J4784" s="191">
        <f>'5 Driver Data'!J4784</f>
        <v>0</v>
      </c>
      <c r="K4784" s="206">
        <f>'5 Driver Data'!K4784</f>
        <v>0</v>
      </c>
      <c r="L4784" s="1"/>
      <c r="M4784" s="216" t="str">
        <f>IF(D4784=0,"Blank",'3 Model Input'!E$44*'3 Model Input'!E$45)</f>
        <v>Blank</v>
      </c>
      <c r="N4784" s="197" t="str">
        <f t="shared" si="770"/>
        <v>Blank</v>
      </c>
      <c r="O4784" s="197" t="str">
        <f>IF(D4784=0,"Blank",'3 Model Input'!E$49*(1-'3 Model Input'!E$51))</f>
        <v>Blank</v>
      </c>
      <c r="P4784" s="197" t="str">
        <f t="shared" si="771"/>
        <v>Blank</v>
      </c>
      <c r="Q4784" s="197" t="str">
        <f>IF(D4784=0,"Blank",IF(D4784="BEV",E4784*(1-'3 Model Input'!E$54), E4784))</f>
        <v>Blank</v>
      </c>
      <c r="R4784" s="198" t="str">
        <f>IF(D4784=0,"Blank",IF(D4784="PHEV",F4784/G4784,F4784*(1-'3 Model Input'!E$54)/G4784))</f>
        <v>Blank</v>
      </c>
      <c r="S4784" s="198" t="str">
        <f>IF(D4784=0,"Blank",IF(D4784="PHEV",MIN(M4784,E4784),MIN(M4784,(E4784*(1-'3 Model Input'!E$54)))))</f>
        <v>Blank</v>
      </c>
      <c r="T4784" s="217" t="str">
        <f t="shared" si="772"/>
        <v>Blank</v>
      </c>
      <c r="U4784" s="89"/>
      <c r="V4784" s="216" t="str">
        <f>IF(D4784=0,"Blank",P4784*'3 Model Input'!E$50)</f>
        <v>Blank</v>
      </c>
      <c r="W4784" s="197" t="str">
        <f t="shared" si="773"/>
        <v>Blank</v>
      </c>
      <c r="X4784" s="197" t="str">
        <f t="shared" si="774"/>
        <v>Blank</v>
      </c>
      <c r="Y4784" s="197" t="str">
        <f t="shared" si="775"/>
        <v>Blank</v>
      </c>
      <c r="Z4784" s="197" t="str">
        <f t="shared" si="776"/>
        <v>Blank</v>
      </c>
      <c r="AA4784" s="223" t="str" cm="1">
        <f t="array" ref="AA4784">_xlfn.IFS(ISTEXT('3 Model Input'!F$70),"Missing",ISTEXT('3 Model Input'!I$70),"Missing",ISNUMBER('3 Model Input'!K$70),'3 Model Input'!K$70*P4784)</f>
        <v>Missing</v>
      </c>
      <c r="AB4784" s="89"/>
      <c r="AC4784" s="227" t="str" cm="1">
        <f t="array" ref="AC4784">IF(D4784=0,"Blank",_xlfn.IFS('3 Model Input'!E$61=1,(V4784*G4784)/T4784,'3 Model Input'!E$61=2,(W4784*G4784)/T4784,'3 Model Input'!E$61=3,(X4784*G4784)/T4784,'3 Model Input'!E$61=4,(Y4784*G4784)/T4784,'3 Model Input'!E$61=5,(Z4784*G4784)/T4784, ISTEXT('3 Model Input'!E$61),"Missing",'3 Model Input'!E$61=6,(AA4784*G4784)/T4784))</f>
        <v>Blank</v>
      </c>
      <c r="AD4784" s="202" t="str">
        <f t="shared" si="777"/>
        <v>Blank</v>
      </c>
      <c r="AE4784" s="202" t="str">
        <f t="shared" si="778"/>
        <v>Blank</v>
      </c>
      <c r="AF4784" s="217" t="str">
        <f t="shared" si="779"/>
        <v>Blank</v>
      </c>
      <c r="AG4784" s="9" t="str" cm="1">
        <f t="array" ref="AG4784">_xlfn.IFS(ISNUMBER(AC4784), "", ISNUMBER(SEARCH("Blank", AC4784)), "", ISERROR(AC4784), "Bad input on tab 3")</f>
        <v/>
      </c>
    </row>
    <row r="4785" spans="2:33" ht="15" customHeight="1" x14ac:dyDescent="0.75">
      <c r="B4785" s="205" t="str">
        <f>'5 Driver Data'!B4785</f>
        <v>4777</v>
      </c>
      <c r="C4785" s="193">
        <f>'5 Driver Data'!C4785</f>
        <v>0</v>
      </c>
      <c r="D4785" s="192">
        <f>'5 Driver Data'!D4785</f>
        <v>0</v>
      </c>
      <c r="E4785" s="191">
        <f>'5 Driver Data'!E4785</f>
        <v>0</v>
      </c>
      <c r="F4785" s="191">
        <f>'5 Driver Data'!F4785</f>
        <v>0</v>
      </c>
      <c r="G4785" s="191">
        <f>'5 Driver Data'!G4785</f>
        <v>0</v>
      </c>
      <c r="H4785" s="191">
        <f>'5 Driver Data'!H4785</f>
        <v>0</v>
      </c>
      <c r="I4785" s="191">
        <f>'5 Driver Data'!I4785</f>
        <v>0</v>
      </c>
      <c r="J4785" s="191">
        <f>'5 Driver Data'!J4785</f>
        <v>0</v>
      </c>
      <c r="K4785" s="206">
        <f>'5 Driver Data'!K4785</f>
        <v>0</v>
      </c>
      <c r="L4785" s="1"/>
      <c r="M4785" s="216" t="str">
        <f>IF(D4785=0,"Blank",'3 Model Input'!E$44*'3 Model Input'!E$45)</f>
        <v>Blank</v>
      </c>
      <c r="N4785" s="197" t="str">
        <f t="shared" si="770"/>
        <v>Blank</v>
      </c>
      <c r="O4785" s="197" t="str">
        <f>IF(D4785=0,"Blank",'3 Model Input'!E$49*(1-'3 Model Input'!E$51))</f>
        <v>Blank</v>
      </c>
      <c r="P4785" s="197" t="str">
        <f t="shared" si="771"/>
        <v>Blank</v>
      </c>
      <c r="Q4785" s="197" t="str">
        <f>IF(D4785=0,"Blank",IF(D4785="BEV",E4785*(1-'3 Model Input'!E$54), E4785))</f>
        <v>Blank</v>
      </c>
      <c r="R4785" s="198" t="str">
        <f>IF(D4785=0,"Blank",IF(D4785="PHEV",F4785/G4785,F4785*(1-'3 Model Input'!E$54)/G4785))</f>
        <v>Blank</v>
      </c>
      <c r="S4785" s="198" t="str">
        <f>IF(D4785=0,"Blank",IF(D4785="PHEV",MIN(M4785,E4785),MIN(M4785,(E4785*(1-'3 Model Input'!E$54)))))</f>
        <v>Blank</v>
      </c>
      <c r="T4785" s="217" t="str">
        <f t="shared" si="772"/>
        <v>Blank</v>
      </c>
      <c r="U4785" s="89"/>
      <c r="V4785" s="216" t="str">
        <f>IF(D4785=0,"Blank",P4785*'3 Model Input'!E$50)</f>
        <v>Blank</v>
      </c>
      <c r="W4785" s="197" t="str">
        <f t="shared" si="773"/>
        <v>Blank</v>
      </c>
      <c r="X4785" s="197" t="str">
        <f t="shared" si="774"/>
        <v>Blank</v>
      </c>
      <c r="Y4785" s="197" t="str">
        <f t="shared" si="775"/>
        <v>Blank</v>
      </c>
      <c r="Z4785" s="197" t="str">
        <f t="shared" si="776"/>
        <v>Blank</v>
      </c>
      <c r="AA4785" s="223" t="str" cm="1">
        <f t="array" ref="AA4785">_xlfn.IFS(ISTEXT('3 Model Input'!F$70),"Missing",ISTEXT('3 Model Input'!I$70),"Missing",ISNUMBER('3 Model Input'!K$70),'3 Model Input'!K$70*P4785)</f>
        <v>Missing</v>
      </c>
      <c r="AB4785" s="89"/>
      <c r="AC4785" s="227" t="str" cm="1">
        <f t="array" ref="AC4785">IF(D4785=0,"Blank",_xlfn.IFS('3 Model Input'!E$61=1,(V4785*G4785)/T4785,'3 Model Input'!E$61=2,(W4785*G4785)/T4785,'3 Model Input'!E$61=3,(X4785*G4785)/T4785,'3 Model Input'!E$61=4,(Y4785*G4785)/T4785,'3 Model Input'!E$61=5,(Z4785*G4785)/T4785, ISTEXT('3 Model Input'!E$61),"Missing",'3 Model Input'!E$61=6,(AA4785*G4785)/T4785))</f>
        <v>Blank</v>
      </c>
      <c r="AD4785" s="202" t="str">
        <f t="shared" si="777"/>
        <v>Blank</v>
      </c>
      <c r="AE4785" s="202" t="str">
        <f t="shared" si="778"/>
        <v>Blank</v>
      </c>
      <c r="AF4785" s="217" t="str">
        <f t="shared" si="779"/>
        <v>Blank</v>
      </c>
      <c r="AG4785" s="9" t="str" cm="1">
        <f t="array" ref="AG4785">_xlfn.IFS(ISNUMBER(AC4785), "", ISNUMBER(SEARCH("Blank", AC4785)), "", ISERROR(AC4785), "Bad input on tab 3")</f>
        <v/>
      </c>
    </row>
    <row r="4786" spans="2:33" ht="15" customHeight="1" x14ac:dyDescent="0.75">
      <c r="B4786" s="205" t="str">
        <f>'5 Driver Data'!B4786</f>
        <v>4778</v>
      </c>
      <c r="C4786" s="193">
        <f>'5 Driver Data'!C4786</f>
        <v>0</v>
      </c>
      <c r="D4786" s="192">
        <f>'5 Driver Data'!D4786</f>
        <v>0</v>
      </c>
      <c r="E4786" s="191">
        <f>'5 Driver Data'!E4786</f>
        <v>0</v>
      </c>
      <c r="F4786" s="191">
        <f>'5 Driver Data'!F4786</f>
        <v>0</v>
      </c>
      <c r="G4786" s="191">
        <f>'5 Driver Data'!G4786</f>
        <v>0</v>
      </c>
      <c r="H4786" s="191">
        <f>'5 Driver Data'!H4786</f>
        <v>0</v>
      </c>
      <c r="I4786" s="191">
        <f>'5 Driver Data'!I4786</f>
        <v>0</v>
      </c>
      <c r="J4786" s="191">
        <f>'5 Driver Data'!J4786</f>
        <v>0</v>
      </c>
      <c r="K4786" s="206">
        <f>'5 Driver Data'!K4786</f>
        <v>0</v>
      </c>
      <c r="L4786" s="1"/>
      <c r="M4786" s="216" t="str">
        <f>IF(D4786=0,"Blank",'3 Model Input'!E$44*'3 Model Input'!E$45)</f>
        <v>Blank</v>
      </c>
      <c r="N4786" s="197" t="str">
        <f t="shared" si="770"/>
        <v>Blank</v>
      </c>
      <c r="O4786" s="197" t="str">
        <f>IF(D4786=0,"Blank",'3 Model Input'!E$49*(1-'3 Model Input'!E$51))</f>
        <v>Blank</v>
      </c>
      <c r="P4786" s="197" t="str">
        <f t="shared" si="771"/>
        <v>Blank</v>
      </c>
      <c r="Q4786" s="197" t="str">
        <f>IF(D4786=0,"Blank",IF(D4786="BEV",E4786*(1-'3 Model Input'!E$54), E4786))</f>
        <v>Blank</v>
      </c>
      <c r="R4786" s="198" t="str">
        <f>IF(D4786=0,"Blank",IF(D4786="PHEV",F4786/G4786,F4786*(1-'3 Model Input'!E$54)/G4786))</f>
        <v>Blank</v>
      </c>
      <c r="S4786" s="198" t="str">
        <f>IF(D4786=0,"Blank",IF(D4786="PHEV",MIN(M4786,E4786),MIN(M4786,(E4786*(1-'3 Model Input'!E$54)))))</f>
        <v>Blank</v>
      </c>
      <c r="T4786" s="217" t="str">
        <f t="shared" si="772"/>
        <v>Blank</v>
      </c>
      <c r="U4786" s="89"/>
      <c r="V4786" s="216" t="str">
        <f>IF(D4786=0,"Blank",P4786*'3 Model Input'!E$50)</f>
        <v>Blank</v>
      </c>
      <c r="W4786" s="197" t="str">
        <f t="shared" si="773"/>
        <v>Blank</v>
      </c>
      <c r="X4786" s="197" t="str">
        <f t="shared" si="774"/>
        <v>Blank</v>
      </c>
      <c r="Y4786" s="197" t="str">
        <f t="shared" si="775"/>
        <v>Blank</v>
      </c>
      <c r="Z4786" s="197" t="str">
        <f t="shared" si="776"/>
        <v>Blank</v>
      </c>
      <c r="AA4786" s="223" t="str" cm="1">
        <f t="array" ref="AA4786">_xlfn.IFS(ISTEXT('3 Model Input'!F$70),"Missing",ISTEXT('3 Model Input'!I$70),"Missing",ISNUMBER('3 Model Input'!K$70),'3 Model Input'!K$70*P4786)</f>
        <v>Missing</v>
      </c>
      <c r="AB4786" s="89"/>
      <c r="AC4786" s="227" t="str" cm="1">
        <f t="array" ref="AC4786">IF(D4786=0,"Blank",_xlfn.IFS('3 Model Input'!E$61=1,(V4786*G4786)/T4786,'3 Model Input'!E$61=2,(W4786*G4786)/T4786,'3 Model Input'!E$61=3,(X4786*G4786)/T4786,'3 Model Input'!E$61=4,(Y4786*G4786)/T4786,'3 Model Input'!E$61=5,(Z4786*G4786)/T4786, ISTEXT('3 Model Input'!E$61),"Missing",'3 Model Input'!E$61=6,(AA4786*G4786)/T4786))</f>
        <v>Blank</v>
      </c>
      <c r="AD4786" s="202" t="str">
        <f t="shared" si="777"/>
        <v>Blank</v>
      </c>
      <c r="AE4786" s="202" t="str">
        <f t="shared" si="778"/>
        <v>Blank</v>
      </c>
      <c r="AF4786" s="217" t="str">
        <f t="shared" si="779"/>
        <v>Blank</v>
      </c>
      <c r="AG4786" s="9" t="str" cm="1">
        <f t="array" ref="AG4786">_xlfn.IFS(ISNUMBER(AC4786), "", ISNUMBER(SEARCH("Blank", AC4786)), "", ISERROR(AC4786), "Bad input on tab 3")</f>
        <v/>
      </c>
    </row>
    <row r="4787" spans="2:33" ht="15" customHeight="1" x14ac:dyDescent="0.75">
      <c r="B4787" s="205" t="str">
        <f>'5 Driver Data'!B4787</f>
        <v>4779</v>
      </c>
      <c r="C4787" s="193">
        <f>'5 Driver Data'!C4787</f>
        <v>0</v>
      </c>
      <c r="D4787" s="192">
        <f>'5 Driver Data'!D4787</f>
        <v>0</v>
      </c>
      <c r="E4787" s="191">
        <f>'5 Driver Data'!E4787</f>
        <v>0</v>
      </c>
      <c r="F4787" s="191">
        <f>'5 Driver Data'!F4787</f>
        <v>0</v>
      </c>
      <c r="G4787" s="191">
        <f>'5 Driver Data'!G4787</f>
        <v>0</v>
      </c>
      <c r="H4787" s="191">
        <f>'5 Driver Data'!H4787</f>
        <v>0</v>
      </c>
      <c r="I4787" s="191">
        <f>'5 Driver Data'!I4787</f>
        <v>0</v>
      </c>
      <c r="J4787" s="191">
        <f>'5 Driver Data'!J4787</f>
        <v>0</v>
      </c>
      <c r="K4787" s="206">
        <f>'5 Driver Data'!K4787</f>
        <v>0</v>
      </c>
      <c r="L4787" s="1"/>
      <c r="M4787" s="216" t="str">
        <f>IF(D4787=0,"Blank",'3 Model Input'!E$44*'3 Model Input'!E$45)</f>
        <v>Blank</v>
      </c>
      <c r="N4787" s="197" t="str">
        <f t="shared" si="770"/>
        <v>Blank</v>
      </c>
      <c r="O4787" s="197" t="str">
        <f>IF(D4787=0,"Blank",'3 Model Input'!E$49*(1-'3 Model Input'!E$51))</f>
        <v>Blank</v>
      </c>
      <c r="P4787" s="197" t="str">
        <f t="shared" si="771"/>
        <v>Blank</v>
      </c>
      <c r="Q4787" s="197" t="str">
        <f>IF(D4787=0,"Blank",IF(D4787="BEV",E4787*(1-'3 Model Input'!E$54), E4787))</f>
        <v>Blank</v>
      </c>
      <c r="R4787" s="198" t="str">
        <f>IF(D4787=0,"Blank",IF(D4787="PHEV",F4787/G4787,F4787*(1-'3 Model Input'!E$54)/G4787))</f>
        <v>Blank</v>
      </c>
      <c r="S4787" s="198" t="str">
        <f>IF(D4787=0,"Blank",IF(D4787="PHEV",MIN(M4787,E4787),MIN(M4787,(E4787*(1-'3 Model Input'!E$54)))))</f>
        <v>Blank</v>
      </c>
      <c r="T4787" s="217" t="str">
        <f t="shared" si="772"/>
        <v>Blank</v>
      </c>
      <c r="U4787" s="89"/>
      <c r="V4787" s="216" t="str">
        <f>IF(D4787=0,"Blank",P4787*'3 Model Input'!E$50)</f>
        <v>Blank</v>
      </c>
      <c r="W4787" s="197" t="str">
        <f t="shared" si="773"/>
        <v>Blank</v>
      </c>
      <c r="X4787" s="197" t="str">
        <f t="shared" si="774"/>
        <v>Blank</v>
      </c>
      <c r="Y4787" s="197" t="str">
        <f t="shared" si="775"/>
        <v>Blank</v>
      </c>
      <c r="Z4787" s="197" t="str">
        <f t="shared" si="776"/>
        <v>Blank</v>
      </c>
      <c r="AA4787" s="223" t="str" cm="1">
        <f t="array" ref="AA4787">_xlfn.IFS(ISTEXT('3 Model Input'!F$70),"Missing",ISTEXT('3 Model Input'!I$70),"Missing",ISNUMBER('3 Model Input'!K$70),'3 Model Input'!K$70*P4787)</f>
        <v>Missing</v>
      </c>
      <c r="AB4787" s="89"/>
      <c r="AC4787" s="227" t="str" cm="1">
        <f t="array" ref="AC4787">IF(D4787=0,"Blank",_xlfn.IFS('3 Model Input'!E$61=1,(V4787*G4787)/T4787,'3 Model Input'!E$61=2,(W4787*G4787)/T4787,'3 Model Input'!E$61=3,(X4787*G4787)/T4787,'3 Model Input'!E$61=4,(Y4787*G4787)/T4787,'3 Model Input'!E$61=5,(Z4787*G4787)/T4787, ISTEXT('3 Model Input'!E$61),"Missing",'3 Model Input'!E$61=6,(AA4787*G4787)/T4787))</f>
        <v>Blank</v>
      </c>
      <c r="AD4787" s="202" t="str">
        <f t="shared" si="777"/>
        <v>Blank</v>
      </c>
      <c r="AE4787" s="202" t="str">
        <f t="shared" si="778"/>
        <v>Blank</v>
      </c>
      <c r="AF4787" s="217" t="str">
        <f t="shared" si="779"/>
        <v>Blank</v>
      </c>
      <c r="AG4787" s="9" t="str" cm="1">
        <f t="array" ref="AG4787">_xlfn.IFS(ISNUMBER(AC4787), "", ISNUMBER(SEARCH("Blank", AC4787)), "", ISERROR(AC4787), "Bad input on tab 3")</f>
        <v/>
      </c>
    </row>
    <row r="4788" spans="2:33" ht="15" customHeight="1" x14ac:dyDescent="0.75">
      <c r="B4788" s="205" t="str">
        <f>'5 Driver Data'!B4788</f>
        <v>4780</v>
      </c>
      <c r="C4788" s="193">
        <f>'5 Driver Data'!C4788</f>
        <v>0</v>
      </c>
      <c r="D4788" s="192">
        <f>'5 Driver Data'!D4788</f>
        <v>0</v>
      </c>
      <c r="E4788" s="191">
        <f>'5 Driver Data'!E4788</f>
        <v>0</v>
      </c>
      <c r="F4788" s="191">
        <f>'5 Driver Data'!F4788</f>
        <v>0</v>
      </c>
      <c r="G4788" s="191">
        <f>'5 Driver Data'!G4788</f>
        <v>0</v>
      </c>
      <c r="H4788" s="191">
        <f>'5 Driver Data'!H4788</f>
        <v>0</v>
      </c>
      <c r="I4788" s="191">
        <f>'5 Driver Data'!I4788</f>
        <v>0</v>
      </c>
      <c r="J4788" s="191">
        <f>'5 Driver Data'!J4788</f>
        <v>0</v>
      </c>
      <c r="K4788" s="206">
        <f>'5 Driver Data'!K4788</f>
        <v>0</v>
      </c>
      <c r="L4788" s="1"/>
      <c r="M4788" s="216" t="str">
        <f>IF(D4788=0,"Blank",'3 Model Input'!E$44*'3 Model Input'!E$45)</f>
        <v>Blank</v>
      </c>
      <c r="N4788" s="197" t="str">
        <f t="shared" si="770"/>
        <v>Blank</v>
      </c>
      <c r="O4788" s="197" t="str">
        <f>IF(D4788=0,"Blank",'3 Model Input'!E$49*(1-'3 Model Input'!E$51))</f>
        <v>Blank</v>
      </c>
      <c r="P4788" s="197" t="str">
        <f t="shared" si="771"/>
        <v>Blank</v>
      </c>
      <c r="Q4788" s="197" t="str">
        <f>IF(D4788=0,"Blank",IF(D4788="BEV",E4788*(1-'3 Model Input'!E$54), E4788))</f>
        <v>Blank</v>
      </c>
      <c r="R4788" s="198" t="str">
        <f>IF(D4788=0,"Blank",IF(D4788="PHEV",F4788/G4788,F4788*(1-'3 Model Input'!E$54)/G4788))</f>
        <v>Blank</v>
      </c>
      <c r="S4788" s="198" t="str">
        <f>IF(D4788=0,"Blank",IF(D4788="PHEV",MIN(M4788,E4788),MIN(M4788,(E4788*(1-'3 Model Input'!E$54)))))</f>
        <v>Blank</v>
      </c>
      <c r="T4788" s="217" t="str">
        <f t="shared" si="772"/>
        <v>Blank</v>
      </c>
      <c r="U4788" s="89"/>
      <c r="V4788" s="216" t="str">
        <f>IF(D4788=0,"Blank",P4788*'3 Model Input'!E$50)</f>
        <v>Blank</v>
      </c>
      <c r="W4788" s="197" t="str">
        <f t="shared" si="773"/>
        <v>Blank</v>
      </c>
      <c r="X4788" s="197" t="str">
        <f t="shared" si="774"/>
        <v>Blank</v>
      </c>
      <c r="Y4788" s="197" t="str">
        <f t="shared" si="775"/>
        <v>Blank</v>
      </c>
      <c r="Z4788" s="197" t="str">
        <f t="shared" si="776"/>
        <v>Blank</v>
      </c>
      <c r="AA4788" s="223" t="str" cm="1">
        <f t="array" ref="AA4788">_xlfn.IFS(ISTEXT('3 Model Input'!F$70),"Missing",ISTEXT('3 Model Input'!I$70),"Missing",ISNUMBER('3 Model Input'!K$70),'3 Model Input'!K$70*P4788)</f>
        <v>Missing</v>
      </c>
      <c r="AB4788" s="89"/>
      <c r="AC4788" s="227" t="str" cm="1">
        <f t="array" ref="AC4788">IF(D4788=0,"Blank",_xlfn.IFS('3 Model Input'!E$61=1,(V4788*G4788)/T4788,'3 Model Input'!E$61=2,(W4788*G4788)/T4788,'3 Model Input'!E$61=3,(X4788*G4788)/T4788,'3 Model Input'!E$61=4,(Y4788*G4788)/T4788,'3 Model Input'!E$61=5,(Z4788*G4788)/T4788, ISTEXT('3 Model Input'!E$61),"Missing",'3 Model Input'!E$61=6,(AA4788*G4788)/T4788))</f>
        <v>Blank</v>
      </c>
      <c r="AD4788" s="202" t="str">
        <f t="shared" si="777"/>
        <v>Blank</v>
      </c>
      <c r="AE4788" s="202" t="str">
        <f t="shared" si="778"/>
        <v>Blank</v>
      </c>
      <c r="AF4788" s="217" t="str">
        <f t="shared" si="779"/>
        <v>Blank</v>
      </c>
      <c r="AG4788" s="9" t="str" cm="1">
        <f t="array" ref="AG4788">_xlfn.IFS(ISNUMBER(AC4788), "", ISNUMBER(SEARCH("Blank", AC4788)), "", ISERROR(AC4788), "Bad input on tab 3")</f>
        <v/>
      </c>
    </row>
    <row r="4789" spans="2:33" ht="15" customHeight="1" x14ac:dyDescent="0.75">
      <c r="B4789" s="205" t="str">
        <f>'5 Driver Data'!B4789</f>
        <v>4781</v>
      </c>
      <c r="C4789" s="193">
        <f>'5 Driver Data'!C4789</f>
        <v>0</v>
      </c>
      <c r="D4789" s="192">
        <f>'5 Driver Data'!D4789</f>
        <v>0</v>
      </c>
      <c r="E4789" s="191">
        <f>'5 Driver Data'!E4789</f>
        <v>0</v>
      </c>
      <c r="F4789" s="191">
        <f>'5 Driver Data'!F4789</f>
        <v>0</v>
      </c>
      <c r="G4789" s="191">
        <f>'5 Driver Data'!G4789</f>
        <v>0</v>
      </c>
      <c r="H4789" s="191">
        <f>'5 Driver Data'!H4789</f>
        <v>0</v>
      </c>
      <c r="I4789" s="191">
        <f>'5 Driver Data'!I4789</f>
        <v>0</v>
      </c>
      <c r="J4789" s="191">
        <f>'5 Driver Data'!J4789</f>
        <v>0</v>
      </c>
      <c r="K4789" s="206">
        <f>'5 Driver Data'!K4789</f>
        <v>0</v>
      </c>
      <c r="L4789" s="1"/>
      <c r="M4789" s="216" t="str">
        <f>IF(D4789=0,"Blank",'3 Model Input'!E$44*'3 Model Input'!E$45)</f>
        <v>Blank</v>
      </c>
      <c r="N4789" s="197" t="str">
        <f t="shared" si="770"/>
        <v>Blank</v>
      </c>
      <c r="O4789" s="197" t="str">
        <f>IF(D4789=0,"Blank",'3 Model Input'!E$49*(1-'3 Model Input'!E$51))</f>
        <v>Blank</v>
      </c>
      <c r="P4789" s="197" t="str">
        <f t="shared" si="771"/>
        <v>Blank</v>
      </c>
      <c r="Q4789" s="197" t="str">
        <f>IF(D4789=0,"Blank",IF(D4789="BEV",E4789*(1-'3 Model Input'!E$54), E4789))</f>
        <v>Blank</v>
      </c>
      <c r="R4789" s="198" t="str">
        <f>IF(D4789=0,"Blank",IF(D4789="PHEV",F4789/G4789,F4789*(1-'3 Model Input'!E$54)/G4789))</f>
        <v>Blank</v>
      </c>
      <c r="S4789" s="198" t="str">
        <f>IF(D4789=0,"Blank",IF(D4789="PHEV",MIN(M4789,E4789),MIN(M4789,(E4789*(1-'3 Model Input'!E$54)))))</f>
        <v>Blank</v>
      </c>
      <c r="T4789" s="217" t="str">
        <f t="shared" si="772"/>
        <v>Blank</v>
      </c>
      <c r="U4789" s="89"/>
      <c r="V4789" s="216" t="str">
        <f>IF(D4789=0,"Blank",P4789*'3 Model Input'!E$50)</f>
        <v>Blank</v>
      </c>
      <c r="W4789" s="197" t="str">
        <f t="shared" si="773"/>
        <v>Blank</v>
      </c>
      <c r="X4789" s="197" t="str">
        <f t="shared" si="774"/>
        <v>Blank</v>
      </c>
      <c r="Y4789" s="197" t="str">
        <f t="shared" si="775"/>
        <v>Blank</v>
      </c>
      <c r="Z4789" s="197" t="str">
        <f t="shared" si="776"/>
        <v>Blank</v>
      </c>
      <c r="AA4789" s="223" t="str" cm="1">
        <f t="array" ref="AA4789">_xlfn.IFS(ISTEXT('3 Model Input'!F$70),"Missing",ISTEXT('3 Model Input'!I$70),"Missing",ISNUMBER('3 Model Input'!K$70),'3 Model Input'!K$70*P4789)</f>
        <v>Missing</v>
      </c>
      <c r="AB4789" s="89"/>
      <c r="AC4789" s="227" t="str" cm="1">
        <f t="array" ref="AC4789">IF(D4789=0,"Blank",_xlfn.IFS('3 Model Input'!E$61=1,(V4789*G4789)/T4789,'3 Model Input'!E$61=2,(W4789*G4789)/T4789,'3 Model Input'!E$61=3,(X4789*G4789)/T4789,'3 Model Input'!E$61=4,(Y4789*G4789)/T4789,'3 Model Input'!E$61=5,(Z4789*G4789)/T4789, ISTEXT('3 Model Input'!E$61),"Missing",'3 Model Input'!E$61=6,(AA4789*G4789)/T4789))</f>
        <v>Blank</v>
      </c>
      <c r="AD4789" s="202" t="str">
        <f t="shared" si="777"/>
        <v>Blank</v>
      </c>
      <c r="AE4789" s="202" t="str">
        <f t="shared" si="778"/>
        <v>Blank</v>
      </c>
      <c r="AF4789" s="217" t="str">
        <f t="shared" si="779"/>
        <v>Blank</v>
      </c>
      <c r="AG4789" s="9" t="str" cm="1">
        <f t="array" ref="AG4789">_xlfn.IFS(ISNUMBER(AC4789), "", ISNUMBER(SEARCH("Blank", AC4789)), "", ISERROR(AC4789), "Bad input on tab 3")</f>
        <v/>
      </c>
    </row>
    <row r="4790" spans="2:33" ht="15" customHeight="1" x14ac:dyDescent="0.75">
      <c r="B4790" s="205" t="str">
        <f>'5 Driver Data'!B4790</f>
        <v>4782</v>
      </c>
      <c r="C4790" s="193">
        <f>'5 Driver Data'!C4790</f>
        <v>0</v>
      </c>
      <c r="D4790" s="192">
        <f>'5 Driver Data'!D4790</f>
        <v>0</v>
      </c>
      <c r="E4790" s="191">
        <f>'5 Driver Data'!E4790</f>
        <v>0</v>
      </c>
      <c r="F4790" s="191">
        <f>'5 Driver Data'!F4790</f>
        <v>0</v>
      </c>
      <c r="G4790" s="191">
        <f>'5 Driver Data'!G4790</f>
        <v>0</v>
      </c>
      <c r="H4790" s="191">
        <f>'5 Driver Data'!H4790</f>
        <v>0</v>
      </c>
      <c r="I4790" s="191">
        <f>'5 Driver Data'!I4790</f>
        <v>0</v>
      </c>
      <c r="J4790" s="191">
        <f>'5 Driver Data'!J4790</f>
        <v>0</v>
      </c>
      <c r="K4790" s="206">
        <f>'5 Driver Data'!K4790</f>
        <v>0</v>
      </c>
      <c r="L4790" s="1"/>
      <c r="M4790" s="216" t="str">
        <f>IF(D4790=0,"Blank",'3 Model Input'!E$44*'3 Model Input'!E$45)</f>
        <v>Blank</v>
      </c>
      <c r="N4790" s="197" t="str">
        <f t="shared" si="770"/>
        <v>Blank</v>
      </c>
      <c r="O4790" s="197" t="str">
        <f>IF(D4790=0,"Blank",'3 Model Input'!E$49*(1-'3 Model Input'!E$51))</f>
        <v>Blank</v>
      </c>
      <c r="P4790" s="197" t="str">
        <f t="shared" si="771"/>
        <v>Blank</v>
      </c>
      <c r="Q4790" s="197" t="str">
        <f>IF(D4790=0,"Blank",IF(D4790="BEV",E4790*(1-'3 Model Input'!E$54), E4790))</f>
        <v>Blank</v>
      </c>
      <c r="R4790" s="198" t="str">
        <f>IF(D4790=0,"Blank",IF(D4790="PHEV",F4790/G4790,F4790*(1-'3 Model Input'!E$54)/G4790))</f>
        <v>Blank</v>
      </c>
      <c r="S4790" s="198" t="str">
        <f>IF(D4790=0,"Blank",IF(D4790="PHEV",MIN(M4790,E4790),MIN(M4790,(E4790*(1-'3 Model Input'!E$54)))))</f>
        <v>Blank</v>
      </c>
      <c r="T4790" s="217" t="str">
        <f t="shared" si="772"/>
        <v>Blank</v>
      </c>
      <c r="U4790" s="89"/>
      <c r="V4790" s="216" t="str">
        <f>IF(D4790=0,"Blank",P4790*'3 Model Input'!E$50)</f>
        <v>Blank</v>
      </c>
      <c r="W4790" s="197" t="str">
        <f t="shared" si="773"/>
        <v>Blank</v>
      </c>
      <c r="X4790" s="197" t="str">
        <f t="shared" si="774"/>
        <v>Blank</v>
      </c>
      <c r="Y4790" s="197" t="str">
        <f t="shared" si="775"/>
        <v>Blank</v>
      </c>
      <c r="Z4790" s="197" t="str">
        <f t="shared" si="776"/>
        <v>Blank</v>
      </c>
      <c r="AA4790" s="223" t="str" cm="1">
        <f t="array" ref="AA4790">_xlfn.IFS(ISTEXT('3 Model Input'!F$70),"Missing",ISTEXT('3 Model Input'!I$70),"Missing",ISNUMBER('3 Model Input'!K$70),'3 Model Input'!K$70*P4790)</f>
        <v>Missing</v>
      </c>
      <c r="AB4790" s="89"/>
      <c r="AC4790" s="227" t="str" cm="1">
        <f t="array" ref="AC4790">IF(D4790=0,"Blank",_xlfn.IFS('3 Model Input'!E$61=1,(V4790*G4790)/T4790,'3 Model Input'!E$61=2,(W4790*G4790)/T4790,'3 Model Input'!E$61=3,(X4790*G4790)/T4790,'3 Model Input'!E$61=4,(Y4790*G4790)/T4790,'3 Model Input'!E$61=5,(Z4790*G4790)/T4790, ISTEXT('3 Model Input'!E$61),"Missing",'3 Model Input'!E$61=6,(AA4790*G4790)/T4790))</f>
        <v>Blank</v>
      </c>
      <c r="AD4790" s="202" t="str">
        <f t="shared" si="777"/>
        <v>Blank</v>
      </c>
      <c r="AE4790" s="202" t="str">
        <f t="shared" si="778"/>
        <v>Blank</v>
      </c>
      <c r="AF4790" s="217" t="str">
        <f t="shared" si="779"/>
        <v>Blank</v>
      </c>
      <c r="AG4790" s="9" t="str" cm="1">
        <f t="array" ref="AG4790">_xlfn.IFS(ISNUMBER(AC4790), "", ISNUMBER(SEARCH("Blank", AC4790)), "", ISERROR(AC4790), "Bad input on tab 3")</f>
        <v/>
      </c>
    </row>
    <row r="4791" spans="2:33" ht="15" customHeight="1" x14ac:dyDescent="0.75">
      <c r="B4791" s="205" t="str">
        <f>'5 Driver Data'!B4791</f>
        <v>4783</v>
      </c>
      <c r="C4791" s="193">
        <f>'5 Driver Data'!C4791</f>
        <v>0</v>
      </c>
      <c r="D4791" s="192">
        <f>'5 Driver Data'!D4791</f>
        <v>0</v>
      </c>
      <c r="E4791" s="191">
        <f>'5 Driver Data'!E4791</f>
        <v>0</v>
      </c>
      <c r="F4791" s="191">
        <f>'5 Driver Data'!F4791</f>
        <v>0</v>
      </c>
      <c r="G4791" s="191">
        <f>'5 Driver Data'!G4791</f>
        <v>0</v>
      </c>
      <c r="H4791" s="191">
        <f>'5 Driver Data'!H4791</f>
        <v>0</v>
      </c>
      <c r="I4791" s="191">
        <f>'5 Driver Data'!I4791</f>
        <v>0</v>
      </c>
      <c r="J4791" s="191">
        <f>'5 Driver Data'!J4791</f>
        <v>0</v>
      </c>
      <c r="K4791" s="206">
        <f>'5 Driver Data'!K4791</f>
        <v>0</v>
      </c>
      <c r="L4791" s="1"/>
      <c r="M4791" s="216" t="str">
        <f>IF(D4791=0,"Blank",'3 Model Input'!E$44*'3 Model Input'!E$45)</f>
        <v>Blank</v>
      </c>
      <c r="N4791" s="197" t="str">
        <f t="shared" si="770"/>
        <v>Blank</v>
      </c>
      <c r="O4791" s="197" t="str">
        <f>IF(D4791=0,"Blank",'3 Model Input'!E$49*(1-'3 Model Input'!E$51))</f>
        <v>Blank</v>
      </c>
      <c r="P4791" s="197" t="str">
        <f t="shared" si="771"/>
        <v>Blank</v>
      </c>
      <c r="Q4791" s="197" t="str">
        <f>IF(D4791=0,"Blank",IF(D4791="BEV",E4791*(1-'3 Model Input'!E$54), E4791))</f>
        <v>Blank</v>
      </c>
      <c r="R4791" s="198" t="str">
        <f>IF(D4791=0,"Blank",IF(D4791="PHEV",F4791/G4791,F4791*(1-'3 Model Input'!E$54)/G4791))</f>
        <v>Blank</v>
      </c>
      <c r="S4791" s="198" t="str">
        <f>IF(D4791=0,"Blank",IF(D4791="PHEV",MIN(M4791,E4791),MIN(M4791,(E4791*(1-'3 Model Input'!E$54)))))</f>
        <v>Blank</v>
      </c>
      <c r="T4791" s="217" t="str">
        <f t="shared" si="772"/>
        <v>Blank</v>
      </c>
      <c r="U4791" s="89"/>
      <c r="V4791" s="216" t="str">
        <f>IF(D4791=0,"Blank",P4791*'3 Model Input'!E$50)</f>
        <v>Blank</v>
      </c>
      <c r="W4791" s="197" t="str">
        <f t="shared" si="773"/>
        <v>Blank</v>
      </c>
      <c r="X4791" s="197" t="str">
        <f t="shared" si="774"/>
        <v>Blank</v>
      </c>
      <c r="Y4791" s="197" t="str">
        <f t="shared" si="775"/>
        <v>Blank</v>
      </c>
      <c r="Z4791" s="197" t="str">
        <f t="shared" si="776"/>
        <v>Blank</v>
      </c>
      <c r="AA4791" s="223" t="str" cm="1">
        <f t="array" ref="AA4791">_xlfn.IFS(ISTEXT('3 Model Input'!F$70),"Missing",ISTEXT('3 Model Input'!I$70),"Missing",ISNUMBER('3 Model Input'!K$70),'3 Model Input'!K$70*P4791)</f>
        <v>Missing</v>
      </c>
      <c r="AB4791" s="89"/>
      <c r="AC4791" s="227" t="str" cm="1">
        <f t="array" ref="AC4791">IF(D4791=0,"Blank",_xlfn.IFS('3 Model Input'!E$61=1,(V4791*G4791)/T4791,'3 Model Input'!E$61=2,(W4791*G4791)/T4791,'3 Model Input'!E$61=3,(X4791*G4791)/T4791,'3 Model Input'!E$61=4,(Y4791*G4791)/T4791,'3 Model Input'!E$61=5,(Z4791*G4791)/T4791, ISTEXT('3 Model Input'!E$61),"Missing",'3 Model Input'!E$61=6,(AA4791*G4791)/T4791))</f>
        <v>Blank</v>
      </c>
      <c r="AD4791" s="202" t="str">
        <f t="shared" si="777"/>
        <v>Blank</v>
      </c>
      <c r="AE4791" s="202" t="str">
        <f t="shared" si="778"/>
        <v>Blank</v>
      </c>
      <c r="AF4791" s="217" t="str">
        <f t="shared" si="779"/>
        <v>Blank</v>
      </c>
      <c r="AG4791" s="9" t="str" cm="1">
        <f t="array" ref="AG4791">_xlfn.IFS(ISNUMBER(AC4791), "", ISNUMBER(SEARCH("Blank", AC4791)), "", ISERROR(AC4791), "Bad input on tab 3")</f>
        <v/>
      </c>
    </row>
    <row r="4792" spans="2:33" ht="15" customHeight="1" x14ac:dyDescent="0.75">
      <c r="B4792" s="205" t="str">
        <f>'5 Driver Data'!B4792</f>
        <v>4784</v>
      </c>
      <c r="C4792" s="193">
        <f>'5 Driver Data'!C4792</f>
        <v>0</v>
      </c>
      <c r="D4792" s="192">
        <f>'5 Driver Data'!D4792</f>
        <v>0</v>
      </c>
      <c r="E4792" s="191">
        <f>'5 Driver Data'!E4792</f>
        <v>0</v>
      </c>
      <c r="F4792" s="191">
        <f>'5 Driver Data'!F4792</f>
        <v>0</v>
      </c>
      <c r="G4792" s="191">
        <f>'5 Driver Data'!G4792</f>
        <v>0</v>
      </c>
      <c r="H4792" s="191">
        <f>'5 Driver Data'!H4792</f>
        <v>0</v>
      </c>
      <c r="I4792" s="191">
        <f>'5 Driver Data'!I4792</f>
        <v>0</v>
      </c>
      <c r="J4792" s="191">
        <f>'5 Driver Data'!J4792</f>
        <v>0</v>
      </c>
      <c r="K4792" s="206">
        <f>'5 Driver Data'!K4792</f>
        <v>0</v>
      </c>
      <c r="L4792" s="1"/>
      <c r="M4792" s="216" t="str">
        <f>IF(D4792=0,"Blank",'3 Model Input'!E$44*'3 Model Input'!E$45)</f>
        <v>Blank</v>
      </c>
      <c r="N4792" s="197" t="str">
        <f t="shared" si="770"/>
        <v>Blank</v>
      </c>
      <c r="O4792" s="197" t="str">
        <f>IF(D4792=0,"Blank",'3 Model Input'!E$49*(1-'3 Model Input'!E$51))</f>
        <v>Blank</v>
      </c>
      <c r="P4792" s="197" t="str">
        <f t="shared" si="771"/>
        <v>Blank</v>
      </c>
      <c r="Q4792" s="197" t="str">
        <f>IF(D4792=0,"Blank",IF(D4792="BEV",E4792*(1-'3 Model Input'!E$54), E4792))</f>
        <v>Blank</v>
      </c>
      <c r="R4792" s="198" t="str">
        <f>IF(D4792=0,"Blank",IF(D4792="PHEV",F4792/G4792,F4792*(1-'3 Model Input'!E$54)/G4792))</f>
        <v>Blank</v>
      </c>
      <c r="S4792" s="198" t="str">
        <f>IF(D4792=0,"Blank",IF(D4792="PHEV",MIN(M4792,E4792),MIN(M4792,(E4792*(1-'3 Model Input'!E$54)))))</f>
        <v>Blank</v>
      </c>
      <c r="T4792" s="217" t="str">
        <f t="shared" si="772"/>
        <v>Blank</v>
      </c>
      <c r="U4792" s="89"/>
      <c r="V4792" s="216" t="str">
        <f>IF(D4792=0,"Blank",P4792*'3 Model Input'!E$50)</f>
        <v>Blank</v>
      </c>
      <c r="W4792" s="197" t="str">
        <f t="shared" si="773"/>
        <v>Blank</v>
      </c>
      <c r="X4792" s="197" t="str">
        <f t="shared" si="774"/>
        <v>Blank</v>
      </c>
      <c r="Y4792" s="197" t="str">
        <f t="shared" si="775"/>
        <v>Blank</v>
      </c>
      <c r="Z4792" s="197" t="str">
        <f t="shared" si="776"/>
        <v>Blank</v>
      </c>
      <c r="AA4792" s="223" t="str" cm="1">
        <f t="array" ref="AA4792">_xlfn.IFS(ISTEXT('3 Model Input'!F$70),"Missing",ISTEXT('3 Model Input'!I$70),"Missing",ISNUMBER('3 Model Input'!K$70),'3 Model Input'!K$70*P4792)</f>
        <v>Missing</v>
      </c>
      <c r="AB4792" s="89"/>
      <c r="AC4792" s="227" t="str" cm="1">
        <f t="array" ref="AC4792">IF(D4792=0,"Blank",_xlfn.IFS('3 Model Input'!E$61=1,(V4792*G4792)/T4792,'3 Model Input'!E$61=2,(W4792*G4792)/T4792,'3 Model Input'!E$61=3,(X4792*G4792)/T4792,'3 Model Input'!E$61=4,(Y4792*G4792)/T4792,'3 Model Input'!E$61=5,(Z4792*G4792)/T4792, ISTEXT('3 Model Input'!E$61),"Missing",'3 Model Input'!E$61=6,(AA4792*G4792)/T4792))</f>
        <v>Blank</v>
      </c>
      <c r="AD4792" s="202" t="str">
        <f t="shared" si="777"/>
        <v>Blank</v>
      </c>
      <c r="AE4792" s="202" t="str">
        <f t="shared" si="778"/>
        <v>Blank</v>
      </c>
      <c r="AF4792" s="217" t="str">
        <f t="shared" si="779"/>
        <v>Blank</v>
      </c>
      <c r="AG4792" s="9" t="str" cm="1">
        <f t="array" ref="AG4792">_xlfn.IFS(ISNUMBER(AC4792), "", ISNUMBER(SEARCH("Blank", AC4792)), "", ISERROR(AC4792), "Bad input on tab 3")</f>
        <v/>
      </c>
    </row>
    <row r="4793" spans="2:33" ht="15" customHeight="1" x14ac:dyDescent="0.75">
      <c r="B4793" s="205" t="str">
        <f>'5 Driver Data'!B4793</f>
        <v>4785</v>
      </c>
      <c r="C4793" s="193">
        <f>'5 Driver Data'!C4793</f>
        <v>0</v>
      </c>
      <c r="D4793" s="192">
        <f>'5 Driver Data'!D4793</f>
        <v>0</v>
      </c>
      <c r="E4793" s="191">
        <f>'5 Driver Data'!E4793</f>
        <v>0</v>
      </c>
      <c r="F4793" s="191">
        <f>'5 Driver Data'!F4793</f>
        <v>0</v>
      </c>
      <c r="G4793" s="191">
        <f>'5 Driver Data'!G4793</f>
        <v>0</v>
      </c>
      <c r="H4793" s="191">
        <f>'5 Driver Data'!H4793</f>
        <v>0</v>
      </c>
      <c r="I4793" s="191">
        <f>'5 Driver Data'!I4793</f>
        <v>0</v>
      </c>
      <c r="J4793" s="191">
        <f>'5 Driver Data'!J4793</f>
        <v>0</v>
      </c>
      <c r="K4793" s="206">
        <f>'5 Driver Data'!K4793</f>
        <v>0</v>
      </c>
      <c r="L4793" s="1"/>
      <c r="M4793" s="216" t="str">
        <f>IF(D4793=0,"Blank",'3 Model Input'!E$44*'3 Model Input'!E$45)</f>
        <v>Blank</v>
      </c>
      <c r="N4793" s="197" t="str">
        <f t="shared" si="770"/>
        <v>Blank</v>
      </c>
      <c r="O4793" s="197" t="str">
        <f>IF(D4793=0,"Blank",'3 Model Input'!E$49*(1-'3 Model Input'!E$51))</f>
        <v>Blank</v>
      </c>
      <c r="P4793" s="197" t="str">
        <f t="shared" si="771"/>
        <v>Blank</v>
      </c>
      <c r="Q4793" s="197" t="str">
        <f>IF(D4793=0,"Blank",IF(D4793="BEV",E4793*(1-'3 Model Input'!E$54), E4793))</f>
        <v>Blank</v>
      </c>
      <c r="R4793" s="198" t="str">
        <f>IF(D4793=0,"Blank",IF(D4793="PHEV",F4793/G4793,F4793*(1-'3 Model Input'!E$54)/G4793))</f>
        <v>Blank</v>
      </c>
      <c r="S4793" s="198" t="str">
        <f>IF(D4793=0,"Blank",IF(D4793="PHEV",MIN(M4793,E4793),MIN(M4793,(E4793*(1-'3 Model Input'!E$54)))))</f>
        <v>Blank</v>
      </c>
      <c r="T4793" s="217" t="str">
        <f t="shared" si="772"/>
        <v>Blank</v>
      </c>
      <c r="U4793" s="89"/>
      <c r="V4793" s="216" t="str">
        <f>IF(D4793=0,"Blank",P4793*'3 Model Input'!E$50)</f>
        <v>Blank</v>
      </c>
      <c r="W4793" s="197" t="str">
        <f t="shared" si="773"/>
        <v>Blank</v>
      </c>
      <c r="X4793" s="197" t="str">
        <f t="shared" si="774"/>
        <v>Blank</v>
      </c>
      <c r="Y4793" s="197" t="str">
        <f t="shared" si="775"/>
        <v>Blank</v>
      </c>
      <c r="Z4793" s="197" t="str">
        <f t="shared" si="776"/>
        <v>Blank</v>
      </c>
      <c r="AA4793" s="223" t="str" cm="1">
        <f t="array" ref="AA4793">_xlfn.IFS(ISTEXT('3 Model Input'!F$70),"Missing",ISTEXT('3 Model Input'!I$70),"Missing",ISNUMBER('3 Model Input'!K$70),'3 Model Input'!K$70*P4793)</f>
        <v>Missing</v>
      </c>
      <c r="AB4793" s="89"/>
      <c r="AC4793" s="227" t="str" cm="1">
        <f t="array" ref="AC4793">IF(D4793=0,"Blank",_xlfn.IFS('3 Model Input'!E$61=1,(V4793*G4793)/T4793,'3 Model Input'!E$61=2,(W4793*G4793)/T4793,'3 Model Input'!E$61=3,(X4793*G4793)/T4793,'3 Model Input'!E$61=4,(Y4793*G4793)/T4793,'3 Model Input'!E$61=5,(Z4793*G4793)/T4793, ISTEXT('3 Model Input'!E$61),"Missing",'3 Model Input'!E$61=6,(AA4793*G4793)/T4793))</f>
        <v>Blank</v>
      </c>
      <c r="AD4793" s="202" t="str">
        <f t="shared" si="777"/>
        <v>Blank</v>
      </c>
      <c r="AE4793" s="202" t="str">
        <f t="shared" si="778"/>
        <v>Blank</v>
      </c>
      <c r="AF4793" s="217" t="str">
        <f t="shared" si="779"/>
        <v>Blank</v>
      </c>
      <c r="AG4793" s="9" t="str" cm="1">
        <f t="array" ref="AG4793">_xlfn.IFS(ISNUMBER(AC4793), "", ISNUMBER(SEARCH("Blank", AC4793)), "", ISERROR(AC4793), "Bad input on tab 3")</f>
        <v/>
      </c>
    </row>
    <row r="4794" spans="2:33" ht="15" customHeight="1" x14ac:dyDescent="0.75">
      <c r="B4794" s="205" t="str">
        <f>'5 Driver Data'!B4794</f>
        <v>4786</v>
      </c>
      <c r="C4794" s="193">
        <f>'5 Driver Data'!C4794</f>
        <v>0</v>
      </c>
      <c r="D4794" s="192">
        <f>'5 Driver Data'!D4794</f>
        <v>0</v>
      </c>
      <c r="E4794" s="191">
        <f>'5 Driver Data'!E4794</f>
        <v>0</v>
      </c>
      <c r="F4794" s="191">
        <f>'5 Driver Data'!F4794</f>
        <v>0</v>
      </c>
      <c r="G4794" s="191">
        <f>'5 Driver Data'!G4794</f>
        <v>0</v>
      </c>
      <c r="H4794" s="191">
        <f>'5 Driver Data'!H4794</f>
        <v>0</v>
      </c>
      <c r="I4794" s="191">
        <f>'5 Driver Data'!I4794</f>
        <v>0</v>
      </c>
      <c r="J4794" s="191">
        <f>'5 Driver Data'!J4794</f>
        <v>0</v>
      </c>
      <c r="K4794" s="206">
        <f>'5 Driver Data'!K4794</f>
        <v>0</v>
      </c>
      <c r="L4794" s="1"/>
      <c r="M4794" s="216" t="str">
        <f>IF(D4794=0,"Blank",'3 Model Input'!E$44*'3 Model Input'!E$45)</f>
        <v>Blank</v>
      </c>
      <c r="N4794" s="197" t="str">
        <f t="shared" si="770"/>
        <v>Blank</v>
      </c>
      <c r="O4794" s="197" t="str">
        <f>IF(D4794=0,"Blank",'3 Model Input'!E$49*(1-'3 Model Input'!E$51))</f>
        <v>Blank</v>
      </c>
      <c r="P4794" s="197" t="str">
        <f t="shared" si="771"/>
        <v>Blank</v>
      </c>
      <c r="Q4794" s="197" t="str">
        <f>IF(D4794=0,"Blank",IF(D4794="BEV",E4794*(1-'3 Model Input'!E$54), E4794))</f>
        <v>Blank</v>
      </c>
      <c r="R4794" s="198" t="str">
        <f>IF(D4794=0,"Blank",IF(D4794="PHEV",F4794/G4794,F4794*(1-'3 Model Input'!E$54)/G4794))</f>
        <v>Blank</v>
      </c>
      <c r="S4794" s="198" t="str">
        <f>IF(D4794=0,"Blank",IF(D4794="PHEV",MIN(M4794,E4794),MIN(M4794,(E4794*(1-'3 Model Input'!E$54)))))</f>
        <v>Blank</v>
      </c>
      <c r="T4794" s="217" t="str">
        <f t="shared" si="772"/>
        <v>Blank</v>
      </c>
      <c r="U4794" s="89"/>
      <c r="V4794" s="216" t="str">
        <f>IF(D4794=0,"Blank",P4794*'3 Model Input'!E$50)</f>
        <v>Blank</v>
      </c>
      <c r="W4794" s="197" t="str">
        <f t="shared" si="773"/>
        <v>Blank</v>
      </c>
      <c r="X4794" s="197" t="str">
        <f t="shared" si="774"/>
        <v>Blank</v>
      </c>
      <c r="Y4794" s="197" t="str">
        <f t="shared" si="775"/>
        <v>Blank</v>
      </c>
      <c r="Z4794" s="197" t="str">
        <f t="shared" si="776"/>
        <v>Blank</v>
      </c>
      <c r="AA4794" s="223" t="str" cm="1">
        <f t="array" ref="AA4794">_xlfn.IFS(ISTEXT('3 Model Input'!F$70),"Missing",ISTEXT('3 Model Input'!I$70),"Missing",ISNUMBER('3 Model Input'!K$70),'3 Model Input'!K$70*P4794)</f>
        <v>Missing</v>
      </c>
      <c r="AB4794" s="89"/>
      <c r="AC4794" s="227" t="str" cm="1">
        <f t="array" ref="AC4794">IF(D4794=0,"Blank",_xlfn.IFS('3 Model Input'!E$61=1,(V4794*G4794)/T4794,'3 Model Input'!E$61=2,(W4794*G4794)/T4794,'3 Model Input'!E$61=3,(X4794*G4794)/T4794,'3 Model Input'!E$61=4,(Y4794*G4794)/T4794,'3 Model Input'!E$61=5,(Z4794*G4794)/T4794, ISTEXT('3 Model Input'!E$61),"Missing",'3 Model Input'!E$61=6,(AA4794*G4794)/T4794))</f>
        <v>Blank</v>
      </c>
      <c r="AD4794" s="202" t="str">
        <f t="shared" si="777"/>
        <v>Blank</v>
      </c>
      <c r="AE4794" s="202" t="str">
        <f t="shared" si="778"/>
        <v>Blank</v>
      </c>
      <c r="AF4794" s="217" t="str">
        <f t="shared" si="779"/>
        <v>Blank</v>
      </c>
      <c r="AG4794" s="9" t="str" cm="1">
        <f t="array" ref="AG4794">_xlfn.IFS(ISNUMBER(AC4794), "", ISNUMBER(SEARCH("Blank", AC4794)), "", ISERROR(AC4794), "Bad input on tab 3")</f>
        <v/>
      </c>
    </row>
    <row r="4795" spans="2:33" ht="15" customHeight="1" x14ac:dyDescent="0.75">
      <c r="B4795" s="205" t="str">
        <f>'5 Driver Data'!B4795</f>
        <v>4787</v>
      </c>
      <c r="C4795" s="193">
        <f>'5 Driver Data'!C4795</f>
        <v>0</v>
      </c>
      <c r="D4795" s="192">
        <f>'5 Driver Data'!D4795</f>
        <v>0</v>
      </c>
      <c r="E4795" s="191">
        <f>'5 Driver Data'!E4795</f>
        <v>0</v>
      </c>
      <c r="F4795" s="191">
        <f>'5 Driver Data'!F4795</f>
        <v>0</v>
      </c>
      <c r="G4795" s="191">
        <f>'5 Driver Data'!G4795</f>
        <v>0</v>
      </c>
      <c r="H4795" s="191">
        <f>'5 Driver Data'!H4795</f>
        <v>0</v>
      </c>
      <c r="I4795" s="191">
        <f>'5 Driver Data'!I4795</f>
        <v>0</v>
      </c>
      <c r="J4795" s="191">
        <f>'5 Driver Data'!J4795</f>
        <v>0</v>
      </c>
      <c r="K4795" s="206">
        <f>'5 Driver Data'!K4795</f>
        <v>0</v>
      </c>
      <c r="L4795" s="1"/>
      <c r="M4795" s="216" t="str">
        <f>IF(D4795=0,"Blank",'3 Model Input'!E$44*'3 Model Input'!E$45)</f>
        <v>Blank</v>
      </c>
      <c r="N4795" s="197" t="str">
        <f t="shared" si="770"/>
        <v>Blank</v>
      </c>
      <c r="O4795" s="197" t="str">
        <f>IF(D4795=0,"Blank",'3 Model Input'!E$49*(1-'3 Model Input'!E$51))</f>
        <v>Blank</v>
      </c>
      <c r="P4795" s="197" t="str">
        <f t="shared" si="771"/>
        <v>Blank</v>
      </c>
      <c r="Q4795" s="197" t="str">
        <f>IF(D4795=0,"Blank",IF(D4795="BEV",E4795*(1-'3 Model Input'!E$54), E4795))</f>
        <v>Blank</v>
      </c>
      <c r="R4795" s="198" t="str">
        <f>IF(D4795=0,"Blank",IF(D4795="PHEV",F4795/G4795,F4795*(1-'3 Model Input'!E$54)/G4795))</f>
        <v>Blank</v>
      </c>
      <c r="S4795" s="198" t="str">
        <f>IF(D4795=0,"Blank",IF(D4795="PHEV",MIN(M4795,E4795),MIN(M4795,(E4795*(1-'3 Model Input'!E$54)))))</f>
        <v>Blank</v>
      </c>
      <c r="T4795" s="217" t="str">
        <f t="shared" si="772"/>
        <v>Blank</v>
      </c>
      <c r="U4795" s="89"/>
      <c r="V4795" s="216" t="str">
        <f>IF(D4795=0,"Blank",P4795*'3 Model Input'!E$50)</f>
        <v>Blank</v>
      </c>
      <c r="W4795" s="197" t="str">
        <f t="shared" si="773"/>
        <v>Blank</v>
      </c>
      <c r="X4795" s="197" t="str">
        <f t="shared" si="774"/>
        <v>Blank</v>
      </c>
      <c r="Y4795" s="197" t="str">
        <f t="shared" si="775"/>
        <v>Blank</v>
      </c>
      <c r="Z4795" s="197" t="str">
        <f t="shared" si="776"/>
        <v>Blank</v>
      </c>
      <c r="AA4795" s="223" t="str" cm="1">
        <f t="array" ref="AA4795">_xlfn.IFS(ISTEXT('3 Model Input'!F$70),"Missing",ISTEXT('3 Model Input'!I$70),"Missing",ISNUMBER('3 Model Input'!K$70),'3 Model Input'!K$70*P4795)</f>
        <v>Missing</v>
      </c>
      <c r="AB4795" s="89"/>
      <c r="AC4795" s="227" t="str" cm="1">
        <f t="array" ref="AC4795">IF(D4795=0,"Blank",_xlfn.IFS('3 Model Input'!E$61=1,(V4795*G4795)/T4795,'3 Model Input'!E$61=2,(W4795*G4795)/T4795,'3 Model Input'!E$61=3,(X4795*G4795)/T4795,'3 Model Input'!E$61=4,(Y4795*G4795)/T4795,'3 Model Input'!E$61=5,(Z4795*G4795)/T4795, ISTEXT('3 Model Input'!E$61),"Missing",'3 Model Input'!E$61=6,(AA4795*G4795)/T4795))</f>
        <v>Blank</v>
      </c>
      <c r="AD4795" s="202" t="str">
        <f t="shared" si="777"/>
        <v>Blank</v>
      </c>
      <c r="AE4795" s="202" t="str">
        <f t="shared" si="778"/>
        <v>Blank</v>
      </c>
      <c r="AF4795" s="217" t="str">
        <f t="shared" si="779"/>
        <v>Blank</v>
      </c>
      <c r="AG4795" s="9" t="str" cm="1">
        <f t="array" ref="AG4795">_xlfn.IFS(ISNUMBER(AC4795), "", ISNUMBER(SEARCH("Blank", AC4795)), "", ISERROR(AC4795), "Bad input on tab 3")</f>
        <v/>
      </c>
    </row>
    <row r="4796" spans="2:33" ht="15" customHeight="1" x14ac:dyDescent="0.75">
      <c r="B4796" s="205" t="str">
        <f>'5 Driver Data'!B4796</f>
        <v>4788</v>
      </c>
      <c r="C4796" s="193">
        <f>'5 Driver Data'!C4796</f>
        <v>0</v>
      </c>
      <c r="D4796" s="192">
        <f>'5 Driver Data'!D4796</f>
        <v>0</v>
      </c>
      <c r="E4796" s="191">
        <f>'5 Driver Data'!E4796</f>
        <v>0</v>
      </c>
      <c r="F4796" s="191">
        <f>'5 Driver Data'!F4796</f>
        <v>0</v>
      </c>
      <c r="G4796" s="191">
        <f>'5 Driver Data'!G4796</f>
        <v>0</v>
      </c>
      <c r="H4796" s="191">
        <f>'5 Driver Data'!H4796</f>
        <v>0</v>
      </c>
      <c r="I4796" s="191">
        <f>'5 Driver Data'!I4796</f>
        <v>0</v>
      </c>
      <c r="J4796" s="191">
        <f>'5 Driver Data'!J4796</f>
        <v>0</v>
      </c>
      <c r="K4796" s="206">
        <f>'5 Driver Data'!K4796</f>
        <v>0</v>
      </c>
      <c r="L4796" s="1"/>
      <c r="M4796" s="216" t="str">
        <f>IF(D4796=0,"Blank",'3 Model Input'!E$44*'3 Model Input'!E$45)</f>
        <v>Blank</v>
      </c>
      <c r="N4796" s="197" t="str">
        <f t="shared" si="770"/>
        <v>Blank</v>
      </c>
      <c r="O4796" s="197" t="str">
        <f>IF(D4796=0,"Blank",'3 Model Input'!E$49*(1-'3 Model Input'!E$51))</f>
        <v>Blank</v>
      </c>
      <c r="P4796" s="197" t="str">
        <f t="shared" si="771"/>
        <v>Blank</v>
      </c>
      <c r="Q4796" s="197" t="str">
        <f>IF(D4796=0,"Blank",IF(D4796="BEV",E4796*(1-'3 Model Input'!E$54), E4796))</f>
        <v>Blank</v>
      </c>
      <c r="R4796" s="198" t="str">
        <f>IF(D4796=0,"Blank",IF(D4796="PHEV",F4796/G4796,F4796*(1-'3 Model Input'!E$54)/G4796))</f>
        <v>Blank</v>
      </c>
      <c r="S4796" s="198" t="str">
        <f>IF(D4796=0,"Blank",IF(D4796="PHEV",MIN(M4796,E4796),MIN(M4796,(E4796*(1-'3 Model Input'!E$54)))))</f>
        <v>Blank</v>
      </c>
      <c r="T4796" s="217" t="str">
        <f t="shared" si="772"/>
        <v>Blank</v>
      </c>
      <c r="U4796" s="89"/>
      <c r="V4796" s="216" t="str">
        <f>IF(D4796=0,"Blank",P4796*'3 Model Input'!E$50)</f>
        <v>Blank</v>
      </c>
      <c r="W4796" s="197" t="str">
        <f t="shared" si="773"/>
        <v>Blank</v>
      </c>
      <c r="X4796" s="197" t="str">
        <f t="shared" si="774"/>
        <v>Blank</v>
      </c>
      <c r="Y4796" s="197" t="str">
        <f t="shared" si="775"/>
        <v>Blank</v>
      </c>
      <c r="Z4796" s="197" t="str">
        <f t="shared" si="776"/>
        <v>Blank</v>
      </c>
      <c r="AA4796" s="223" t="str" cm="1">
        <f t="array" ref="AA4796">_xlfn.IFS(ISTEXT('3 Model Input'!F$70),"Missing",ISTEXT('3 Model Input'!I$70),"Missing",ISNUMBER('3 Model Input'!K$70),'3 Model Input'!K$70*P4796)</f>
        <v>Missing</v>
      </c>
      <c r="AB4796" s="89"/>
      <c r="AC4796" s="227" t="str" cm="1">
        <f t="array" ref="AC4796">IF(D4796=0,"Blank",_xlfn.IFS('3 Model Input'!E$61=1,(V4796*G4796)/T4796,'3 Model Input'!E$61=2,(W4796*G4796)/T4796,'3 Model Input'!E$61=3,(X4796*G4796)/T4796,'3 Model Input'!E$61=4,(Y4796*G4796)/T4796,'3 Model Input'!E$61=5,(Z4796*G4796)/T4796, ISTEXT('3 Model Input'!E$61),"Missing",'3 Model Input'!E$61=6,(AA4796*G4796)/T4796))</f>
        <v>Blank</v>
      </c>
      <c r="AD4796" s="202" t="str">
        <f t="shared" si="777"/>
        <v>Blank</v>
      </c>
      <c r="AE4796" s="202" t="str">
        <f t="shared" si="778"/>
        <v>Blank</v>
      </c>
      <c r="AF4796" s="217" t="str">
        <f t="shared" si="779"/>
        <v>Blank</v>
      </c>
      <c r="AG4796" s="9" t="str" cm="1">
        <f t="array" ref="AG4796">_xlfn.IFS(ISNUMBER(AC4796), "", ISNUMBER(SEARCH("Blank", AC4796)), "", ISERROR(AC4796), "Bad input on tab 3")</f>
        <v/>
      </c>
    </row>
    <row r="4797" spans="2:33" ht="15" customHeight="1" x14ac:dyDescent="0.75">
      <c r="B4797" s="205" t="str">
        <f>'5 Driver Data'!B4797</f>
        <v>4789</v>
      </c>
      <c r="C4797" s="193">
        <f>'5 Driver Data'!C4797</f>
        <v>0</v>
      </c>
      <c r="D4797" s="192">
        <f>'5 Driver Data'!D4797</f>
        <v>0</v>
      </c>
      <c r="E4797" s="191">
        <f>'5 Driver Data'!E4797</f>
        <v>0</v>
      </c>
      <c r="F4797" s="191">
        <f>'5 Driver Data'!F4797</f>
        <v>0</v>
      </c>
      <c r="G4797" s="191">
        <f>'5 Driver Data'!G4797</f>
        <v>0</v>
      </c>
      <c r="H4797" s="191">
        <f>'5 Driver Data'!H4797</f>
        <v>0</v>
      </c>
      <c r="I4797" s="191">
        <f>'5 Driver Data'!I4797</f>
        <v>0</v>
      </c>
      <c r="J4797" s="191">
        <f>'5 Driver Data'!J4797</f>
        <v>0</v>
      </c>
      <c r="K4797" s="206">
        <f>'5 Driver Data'!K4797</f>
        <v>0</v>
      </c>
      <c r="L4797" s="1"/>
      <c r="M4797" s="216" t="str">
        <f>IF(D4797=0,"Blank",'3 Model Input'!E$44*'3 Model Input'!E$45)</f>
        <v>Blank</v>
      </c>
      <c r="N4797" s="197" t="str">
        <f t="shared" si="770"/>
        <v>Blank</v>
      </c>
      <c r="O4797" s="197" t="str">
        <f>IF(D4797=0,"Blank",'3 Model Input'!E$49*(1-'3 Model Input'!E$51))</f>
        <v>Blank</v>
      </c>
      <c r="P4797" s="197" t="str">
        <f t="shared" si="771"/>
        <v>Blank</v>
      </c>
      <c r="Q4797" s="197" t="str">
        <f>IF(D4797=0,"Blank",IF(D4797="BEV",E4797*(1-'3 Model Input'!E$54), E4797))</f>
        <v>Blank</v>
      </c>
      <c r="R4797" s="198" t="str">
        <f>IF(D4797=0,"Blank",IF(D4797="PHEV",F4797/G4797,F4797*(1-'3 Model Input'!E$54)/G4797))</f>
        <v>Blank</v>
      </c>
      <c r="S4797" s="198" t="str">
        <f>IF(D4797=0,"Blank",IF(D4797="PHEV",MIN(M4797,E4797),MIN(M4797,(E4797*(1-'3 Model Input'!E$54)))))</f>
        <v>Blank</v>
      </c>
      <c r="T4797" s="217" t="str">
        <f t="shared" si="772"/>
        <v>Blank</v>
      </c>
      <c r="U4797" s="89"/>
      <c r="V4797" s="216" t="str">
        <f>IF(D4797=0,"Blank",P4797*'3 Model Input'!E$50)</f>
        <v>Blank</v>
      </c>
      <c r="W4797" s="197" t="str">
        <f t="shared" si="773"/>
        <v>Blank</v>
      </c>
      <c r="X4797" s="197" t="str">
        <f t="shared" si="774"/>
        <v>Blank</v>
      </c>
      <c r="Y4797" s="197" t="str">
        <f t="shared" si="775"/>
        <v>Blank</v>
      </c>
      <c r="Z4797" s="197" t="str">
        <f t="shared" si="776"/>
        <v>Blank</v>
      </c>
      <c r="AA4797" s="223" t="str" cm="1">
        <f t="array" ref="AA4797">_xlfn.IFS(ISTEXT('3 Model Input'!F$70),"Missing",ISTEXT('3 Model Input'!I$70),"Missing",ISNUMBER('3 Model Input'!K$70),'3 Model Input'!K$70*P4797)</f>
        <v>Missing</v>
      </c>
      <c r="AB4797" s="89"/>
      <c r="AC4797" s="227" t="str" cm="1">
        <f t="array" ref="AC4797">IF(D4797=0,"Blank",_xlfn.IFS('3 Model Input'!E$61=1,(V4797*G4797)/T4797,'3 Model Input'!E$61=2,(W4797*G4797)/T4797,'3 Model Input'!E$61=3,(X4797*G4797)/T4797,'3 Model Input'!E$61=4,(Y4797*G4797)/T4797,'3 Model Input'!E$61=5,(Z4797*G4797)/T4797, ISTEXT('3 Model Input'!E$61),"Missing",'3 Model Input'!E$61=6,(AA4797*G4797)/T4797))</f>
        <v>Blank</v>
      </c>
      <c r="AD4797" s="202" t="str">
        <f t="shared" si="777"/>
        <v>Blank</v>
      </c>
      <c r="AE4797" s="202" t="str">
        <f t="shared" si="778"/>
        <v>Blank</v>
      </c>
      <c r="AF4797" s="217" t="str">
        <f t="shared" si="779"/>
        <v>Blank</v>
      </c>
      <c r="AG4797" s="9" t="str" cm="1">
        <f t="array" ref="AG4797">_xlfn.IFS(ISNUMBER(AC4797), "", ISNUMBER(SEARCH("Blank", AC4797)), "", ISERROR(AC4797), "Bad input on tab 3")</f>
        <v/>
      </c>
    </row>
    <row r="4798" spans="2:33" ht="15" customHeight="1" x14ac:dyDescent="0.75">
      <c r="B4798" s="205" t="str">
        <f>'5 Driver Data'!B4798</f>
        <v>4790</v>
      </c>
      <c r="C4798" s="193">
        <f>'5 Driver Data'!C4798</f>
        <v>0</v>
      </c>
      <c r="D4798" s="192">
        <f>'5 Driver Data'!D4798</f>
        <v>0</v>
      </c>
      <c r="E4798" s="191">
        <f>'5 Driver Data'!E4798</f>
        <v>0</v>
      </c>
      <c r="F4798" s="191">
        <f>'5 Driver Data'!F4798</f>
        <v>0</v>
      </c>
      <c r="G4798" s="191">
        <f>'5 Driver Data'!G4798</f>
        <v>0</v>
      </c>
      <c r="H4798" s="191">
        <f>'5 Driver Data'!H4798</f>
        <v>0</v>
      </c>
      <c r="I4798" s="191">
        <f>'5 Driver Data'!I4798</f>
        <v>0</v>
      </c>
      <c r="J4798" s="191">
        <f>'5 Driver Data'!J4798</f>
        <v>0</v>
      </c>
      <c r="K4798" s="206">
        <f>'5 Driver Data'!K4798</f>
        <v>0</v>
      </c>
      <c r="L4798" s="1"/>
      <c r="M4798" s="216" t="str">
        <f>IF(D4798=0,"Blank",'3 Model Input'!E$44*'3 Model Input'!E$45)</f>
        <v>Blank</v>
      </c>
      <c r="N4798" s="197" t="str">
        <f t="shared" si="770"/>
        <v>Blank</v>
      </c>
      <c r="O4798" s="197" t="str">
        <f>IF(D4798=0,"Blank",'3 Model Input'!E$49*(1-'3 Model Input'!E$51))</f>
        <v>Blank</v>
      </c>
      <c r="P4798" s="197" t="str">
        <f t="shared" si="771"/>
        <v>Blank</v>
      </c>
      <c r="Q4798" s="197" t="str">
        <f>IF(D4798=0,"Blank",IF(D4798="BEV",E4798*(1-'3 Model Input'!E$54), E4798))</f>
        <v>Blank</v>
      </c>
      <c r="R4798" s="198" t="str">
        <f>IF(D4798=0,"Blank",IF(D4798="PHEV",F4798/G4798,F4798*(1-'3 Model Input'!E$54)/G4798))</f>
        <v>Blank</v>
      </c>
      <c r="S4798" s="198" t="str">
        <f>IF(D4798=0,"Blank",IF(D4798="PHEV",MIN(M4798,E4798),MIN(M4798,(E4798*(1-'3 Model Input'!E$54)))))</f>
        <v>Blank</v>
      </c>
      <c r="T4798" s="217" t="str">
        <f t="shared" si="772"/>
        <v>Blank</v>
      </c>
      <c r="U4798" s="89"/>
      <c r="V4798" s="216" t="str">
        <f>IF(D4798=0,"Blank",P4798*'3 Model Input'!E$50)</f>
        <v>Blank</v>
      </c>
      <c r="W4798" s="197" t="str">
        <f t="shared" si="773"/>
        <v>Blank</v>
      </c>
      <c r="X4798" s="197" t="str">
        <f t="shared" si="774"/>
        <v>Blank</v>
      </c>
      <c r="Y4798" s="197" t="str">
        <f t="shared" si="775"/>
        <v>Blank</v>
      </c>
      <c r="Z4798" s="197" t="str">
        <f t="shared" si="776"/>
        <v>Blank</v>
      </c>
      <c r="AA4798" s="223" t="str" cm="1">
        <f t="array" ref="AA4798">_xlfn.IFS(ISTEXT('3 Model Input'!F$70),"Missing",ISTEXT('3 Model Input'!I$70),"Missing",ISNUMBER('3 Model Input'!K$70),'3 Model Input'!K$70*P4798)</f>
        <v>Missing</v>
      </c>
      <c r="AB4798" s="89"/>
      <c r="AC4798" s="227" t="str" cm="1">
        <f t="array" ref="AC4798">IF(D4798=0,"Blank",_xlfn.IFS('3 Model Input'!E$61=1,(V4798*G4798)/T4798,'3 Model Input'!E$61=2,(W4798*G4798)/T4798,'3 Model Input'!E$61=3,(X4798*G4798)/T4798,'3 Model Input'!E$61=4,(Y4798*G4798)/T4798,'3 Model Input'!E$61=5,(Z4798*G4798)/T4798, ISTEXT('3 Model Input'!E$61),"Missing",'3 Model Input'!E$61=6,(AA4798*G4798)/T4798))</f>
        <v>Blank</v>
      </c>
      <c r="AD4798" s="202" t="str">
        <f t="shared" si="777"/>
        <v>Blank</v>
      </c>
      <c r="AE4798" s="202" t="str">
        <f t="shared" si="778"/>
        <v>Blank</v>
      </c>
      <c r="AF4798" s="217" t="str">
        <f t="shared" si="779"/>
        <v>Blank</v>
      </c>
      <c r="AG4798" s="9" t="str" cm="1">
        <f t="array" ref="AG4798">_xlfn.IFS(ISNUMBER(AC4798), "", ISNUMBER(SEARCH("Blank", AC4798)), "", ISERROR(AC4798), "Bad input on tab 3")</f>
        <v/>
      </c>
    </row>
    <row r="4799" spans="2:33" ht="15" customHeight="1" x14ac:dyDescent="0.75">
      <c r="B4799" s="205" t="str">
        <f>'5 Driver Data'!B4799</f>
        <v>4791</v>
      </c>
      <c r="C4799" s="193">
        <f>'5 Driver Data'!C4799</f>
        <v>0</v>
      </c>
      <c r="D4799" s="192">
        <f>'5 Driver Data'!D4799</f>
        <v>0</v>
      </c>
      <c r="E4799" s="191">
        <f>'5 Driver Data'!E4799</f>
        <v>0</v>
      </c>
      <c r="F4799" s="191">
        <f>'5 Driver Data'!F4799</f>
        <v>0</v>
      </c>
      <c r="G4799" s="191">
        <f>'5 Driver Data'!G4799</f>
        <v>0</v>
      </c>
      <c r="H4799" s="191">
        <f>'5 Driver Data'!H4799</f>
        <v>0</v>
      </c>
      <c r="I4799" s="191">
        <f>'5 Driver Data'!I4799</f>
        <v>0</v>
      </c>
      <c r="J4799" s="191">
        <f>'5 Driver Data'!J4799</f>
        <v>0</v>
      </c>
      <c r="K4799" s="206">
        <f>'5 Driver Data'!K4799</f>
        <v>0</v>
      </c>
      <c r="L4799" s="1"/>
      <c r="M4799" s="216" t="str">
        <f>IF(D4799=0,"Blank",'3 Model Input'!E$44*'3 Model Input'!E$45)</f>
        <v>Blank</v>
      </c>
      <c r="N4799" s="197" t="str">
        <f t="shared" si="770"/>
        <v>Blank</v>
      </c>
      <c r="O4799" s="197" t="str">
        <f>IF(D4799=0,"Blank",'3 Model Input'!E$49*(1-'3 Model Input'!E$51))</f>
        <v>Blank</v>
      </c>
      <c r="P4799" s="197" t="str">
        <f t="shared" si="771"/>
        <v>Blank</v>
      </c>
      <c r="Q4799" s="197" t="str">
        <f>IF(D4799=0,"Blank",IF(D4799="BEV",E4799*(1-'3 Model Input'!E$54), E4799))</f>
        <v>Blank</v>
      </c>
      <c r="R4799" s="198" t="str">
        <f>IF(D4799=0,"Blank",IF(D4799="PHEV",F4799/G4799,F4799*(1-'3 Model Input'!E$54)/G4799))</f>
        <v>Blank</v>
      </c>
      <c r="S4799" s="198" t="str">
        <f>IF(D4799=0,"Blank",IF(D4799="PHEV",MIN(M4799,E4799),MIN(M4799,(E4799*(1-'3 Model Input'!E$54)))))</f>
        <v>Blank</v>
      </c>
      <c r="T4799" s="217" t="str">
        <f t="shared" si="772"/>
        <v>Blank</v>
      </c>
      <c r="U4799" s="89"/>
      <c r="V4799" s="216" t="str">
        <f>IF(D4799=0,"Blank",P4799*'3 Model Input'!E$50)</f>
        <v>Blank</v>
      </c>
      <c r="W4799" s="197" t="str">
        <f t="shared" si="773"/>
        <v>Blank</v>
      </c>
      <c r="X4799" s="197" t="str">
        <f t="shared" si="774"/>
        <v>Blank</v>
      </c>
      <c r="Y4799" s="197" t="str">
        <f t="shared" si="775"/>
        <v>Blank</v>
      </c>
      <c r="Z4799" s="197" t="str">
        <f t="shared" si="776"/>
        <v>Blank</v>
      </c>
      <c r="AA4799" s="223" t="str" cm="1">
        <f t="array" ref="AA4799">_xlfn.IFS(ISTEXT('3 Model Input'!F$70),"Missing",ISTEXT('3 Model Input'!I$70),"Missing",ISNUMBER('3 Model Input'!K$70),'3 Model Input'!K$70*P4799)</f>
        <v>Missing</v>
      </c>
      <c r="AB4799" s="89"/>
      <c r="AC4799" s="227" t="str" cm="1">
        <f t="array" ref="AC4799">IF(D4799=0,"Blank",_xlfn.IFS('3 Model Input'!E$61=1,(V4799*G4799)/T4799,'3 Model Input'!E$61=2,(W4799*G4799)/T4799,'3 Model Input'!E$61=3,(X4799*G4799)/T4799,'3 Model Input'!E$61=4,(Y4799*G4799)/T4799,'3 Model Input'!E$61=5,(Z4799*G4799)/T4799, ISTEXT('3 Model Input'!E$61),"Missing",'3 Model Input'!E$61=6,(AA4799*G4799)/T4799))</f>
        <v>Blank</v>
      </c>
      <c r="AD4799" s="202" t="str">
        <f t="shared" si="777"/>
        <v>Blank</v>
      </c>
      <c r="AE4799" s="202" t="str">
        <f t="shared" si="778"/>
        <v>Blank</v>
      </c>
      <c r="AF4799" s="217" t="str">
        <f t="shared" si="779"/>
        <v>Blank</v>
      </c>
      <c r="AG4799" s="9" t="str" cm="1">
        <f t="array" ref="AG4799">_xlfn.IFS(ISNUMBER(AC4799), "", ISNUMBER(SEARCH("Blank", AC4799)), "", ISERROR(AC4799), "Bad input on tab 3")</f>
        <v/>
      </c>
    </row>
    <row r="4800" spans="2:33" ht="15" customHeight="1" x14ac:dyDescent="0.75">
      <c r="B4800" s="205" t="str">
        <f>'5 Driver Data'!B4800</f>
        <v>4792</v>
      </c>
      <c r="C4800" s="193">
        <f>'5 Driver Data'!C4800</f>
        <v>0</v>
      </c>
      <c r="D4800" s="192">
        <f>'5 Driver Data'!D4800</f>
        <v>0</v>
      </c>
      <c r="E4800" s="191">
        <f>'5 Driver Data'!E4800</f>
        <v>0</v>
      </c>
      <c r="F4800" s="191">
        <f>'5 Driver Data'!F4800</f>
        <v>0</v>
      </c>
      <c r="G4800" s="191">
        <f>'5 Driver Data'!G4800</f>
        <v>0</v>
      </c>
      <c r="H4800" s="191">
        <f>'5 Driver Data'!H4800</f>
        <v>0</v>
      </c>
      <c r="I4800" s="191">
        <f>'5 Driver Data'!I4800</f>
        <v>0</v>
      </c>
      <c r="J4800" s="191">
        <f>'5 Driver Data'!J4800</f>
        <v>0</v>
      </c>
      <c r="K4800" s="206">
        <f>'5 Driver Data'!K4800</f>
        <v>0</v>
      </c>
      <c r="L4800" s="1"/>
      <c r="M4800" s="216" t="str">
        <f>IF(D4800=0,"Blank",'3 Model Input'!E$44*'3 Model Input'!E$45)</f>
        <v>Blank</v>
      </c>
      <c r="N4800" s="197" t="str">
        <f t="shared" si="770"/>
        <v>Blank</v>
      </c>
      <c r="O4800" s="197" t="str">
        <f>IF(D4800=0,"Blank",'3 Model Input'!E$49*(1-'3 Model Input'!E$51))</f>
        <v>Blank</v>
      </c>
      <c r="P4800" s="197" t="str">
        <f t="shared" si="771"/>
        <v>Blank</v>
      </c>
      <c r="Q4800" s="197" t="str">
        <f>IF(D4800=0,"Blank",IF(D4800="BEV",E4800*(1-'3 Model Input'!E$54), E4800))</f>
        <v>Blank</v>
      </c>
      <c r="R4800" s="198" t="str">
        <f>IF(D4800=0,"Blank",IF(D4800="PHEV",F4800/G4800,F4800*(1-'3 Model Input'!E$54)/G4800))</f>
        <v>Blank</v>
      </c>
      <c r="S4800" s="198" t="str">
        <f>IF(D4800=0,"Blank",IF(D4800="PHEV",MIN(M4800,E4800),MIN(M4800,(E4800*(1-'3 Model Input'!E$54)))))</f>
        <v>Blank</v>
      </c>
      <c r="T4800" s="217" t="str">
        <f t="shared" si="772"/>
        <v>Blank</v>
      </c>
      <c r="U4800" s="89"/>
      <c r="V4800" s="216" t="str">
        <f>IF(D4800=0,"Blank",P4800*'3 Model Input'!E$50)</f>
        <v>Blank</v>
      </c>
      <c r="W4800" s="197" t="str">
        <f t="shared" si="773"/>
        <v>Blank</v>
      </c>
      <c r="X4800" s="197" t="str">
        <f t="shared" si="774"/>
        <v>Blank</v>
      </c>
      <c r="Y4800" s="197" t="str">
        <f t="shared" si="775"/>
        <v>Blank</v>
      </c>
      <c r="Z4800" s="197" t="str">
        <f t="shared" si="776"/>
        <v>Blank</v>
      </c>
      <c r="AA4800" s="223" t="str" cm="1">
        <f t="array" ref="AA4800">_xlfn.IFS(ISTEXT('3 Model Input'!F$70),"Missing",ISTEXT('3 Model Input'!I$70),"Missing",ISNUMBER('3 Model Input'!K$70),'3 Model Input'!K$70*P4800)</f>
        <v>Missing</v>
      </c>
      <c r="AB4800" s="89"/>
      <c r="AC4800" s="227" t="str" cm="1">
        <f t="array" ref="AC4800">IF(D4800=0,"Blank",_xlfn.IFS('3 Model Input'!E$61=1,(V4800*G4800)/T4800,'3 Model Input'!E$61=2,(W4800*G4800)/T4800,'3 Model Input'!E$61=3,(X4800*G4800)/T4800,'3 Model Input'!E$61=4,(Y4800*G4800)/T4800,'3 Model Input'!E$61=5,(Z4800*G4800)/T4800, ISTEXT('3 Model Input'!E$61),"Missing",'3 Model Input'!E$61=6,(AA4800*G4800)/T4800))</f>
        <v>Blank</v>
      </c>
      <c r="AD4800" s="202" t="str">
        <f t="shared" si="777"/>
        <v>Blank</v>
      </c>
      <c r="AE4800" s="202" t="str">
        <f t="shared" si="778"/>
        <v>Blank</v>
      </c>
      <c r="AF4800" s="217" t="str">
        <f t="shared" si="779"/>
        <v>Blank</v>
      </c>
      <c r="AG4800" s="9" t="str" cm="1">
        <f t="array" ref="AG4800">_xlfn.IFS(ISNUMBER(AC4800), "", ISNUMBER(SEARCH("Blank", AC4800)), "", ISERROR(AC4800), "Bad input on tab 3")</f>
        <v/>
      </c>
    </row>
    <row r="4801" spans="2:33" ht="15" customHeight="1" x14ac:dyDescent="0.75">
      <c r="B4801" s="205" t="str">
        <f>'5 Driver Data'!B4801</f>
        <v>4793</v>
      </c>
      <c r="C4801" s="193">
        <f>'5 Driver Data'!C4801</f>
        <v>0</v>
      </c>
      <c r="D4801" s="192">
        <f>'5 Driver Data'!D4801</f>
        <v>0</v>
      </c>
      <c r="E4801" s="191">
        <f>'5 Driver Data'!E4801</f>
        <v>0</v>
      </c>
      <c r="F4801" s="191">
        <f>'5 Driver Data'!F4801</f>
        <v>0</v>
      </c>
      <c r="G4801" s="191">
        <f>'5 Driver Data'!G4801</f>
        <v>0</v>
      </c>
      <c r="H4801" s="191">
        <f>'5 Driver Data'!H4801</f>
        <v>0</v>
      </c>
      <c r="I4801" s="191">
        <f>'5 Driver Data'!I4801</f>
        <v>0</v>
      </c>
      <c r="J4801" s="191">
        <f>'5 Driver Data'!J4801</f>
        <v>0</v>
      </c>
      <c r="K4801" s="206">
        <f>'5 Driver Data'!K4801</f>
        <v>0</v>
      </c>
      <c r="L4801" s="1"/>
      <c r="M4801" s="216" t="str">
        <f>IF(D4801=0,"Blank",'3 Model Input'!E$44*'3 Model Input'!E$45)</f>
        <v>Blank</v>
      </c>
      <c r="N4801" s="197" t="str">
        <f t="shared" si="770"/>
        <v>Blank</v>
      </c>
      <c r="O4801" s="197" t="str">
        <f>IF(D4801=0,"Blank",'3 Model Input'!E$49*(1-'3 Model Input'!E$51))</f>
        <v>Blank</v>
      </c>
      <c r="P4801" s="197" t="str">
        <f t="shared" si="771"/>
        <v>Blank</v>
      </c>
      <c r="Q4801" s="197" t="str">
        <f>IF(D4801=0,"Blank",IF(D4801="BEV",E4801*(1-'3 Model Input'!E$54), E4801))</f>
        <v>Blank</v>
      </c>
      <c r="R4801" s="198" t="str">
        <f>IF(D4801=0,"Blank",IF(D4801="PHEV",F4801/G4801,F4801*(1-'3 Model Input'!E$54)/G4801))</f>
        <v>Blank</v>
      </c>
      <c r="S4801" s="198" t="str">
        <f>IF(D4801=0,"Blank",IF(D4801="PHEV",MIN(M4801,E4801),MIN(M4801,(E4801*(1-'3 Model Input'!E$54)))))</f>
        <v>Blank</v>
      </c>
      <c r="T4801" s="217" t="str">
        <f t="shared" si="772"/>
        <v>Blank</v>
      </c>
      <c r="U4801" s="89"/>
      <c r="V4801" s="216" t="str">
        <f>IF(D4801=0,"Blank",P4801*'3 Model Input'!E$50)</f>
        <v>Blank</v>
      </c>
      <c r="W4801" s="197" t="str">
        <f t="shared" si="773"/>
        <v>Blank</v>
      </c>
      <c r="X4801" s="197" t="str">
        <f t="shared" si="774"/>
        <v>Blank</v>
      </c>
      <c r="Y4801" s="197" t="str">
        <f t="shared" si="775"/>
        <v>Blank</v>
      </c>
      <c r="Z4801" s="197" t="str">
        <f t="shared" si="776"/>
        <v>Blank</v>
      </c>
      <c r="AA4801" s="223" t="str" cm="1">
        <f t="array" ref="AA4801">_xlfn.IFS(ISTEXT('3 Model Input'!F$70),"Missing",ISTEXT('3 Model Input'!I$70),"Missing",ISNUMBER('3 Model Input'!K$70),'3 Model Input'!K$70*P4801)</f>
        <v>Missing</v>
      </c>
      <c r="AB4801" s="89"/>
      <c r="AC4801" s="227" t="str" cm="1">
        <f t="array" ref="AC4801">IF(D4801=0,"Blank",_xlfn.IFS('3 Model Input'!E$61=1,(V4801*G4801)/T4801,'3 Model Input'!E$61=2,(W4801*G4801)/T4801,'3 Model Input'!E$61=3,(X4801*G4801)/T4801,'3 Model Input'!E$61=4,(Y4801*G4801)/T4801,'3 Model Input'!E$61=5,(Z4801*G4801)/T4801, ISTEXT('3 Model Input'!E$61),"Missing",'3 Model Input'!E$61=6,(AA4801*G4801)/T4801))</f>
        <v>Blank</v>
      </c>
      <c r="AD4801" s="202" t="str">
        <f t="shared" si="777"/>
        <v>Blank</v>
      </c>
      <c r="AE4801" s="202" t="str">
        <f t="shared" si="778"/>
        <v>Blank</v>
      </c>
      <c r="AF4801" s="217" t="str">
        <f t="shared" si="779"/>
        <v>Blank</v>
      </c>
      <c r="AG4801" s="9" t="str" cm="1">
        <f t="array" ref="AG4801">_xlfn.IFS(ISNUMBER(AC4801), "", ISNUMBER(SEARCH("Blank", AC4801)), "", ISERROR(AC4801), "Bad input on tab 3")</f>
        <v/>
      </c>
    </row>
    <row r="4802" spans="2:33" ht="15" customHeight="1" x14ac:dyDescent="0.75">
      <c r="B4802" s="205" t="str">
        <f>'5 Driver Data'!B4802</f>
        <v>4794</v>
      </c>
      <c r="C4802" s="193">
        <f>'5 Driver Data'!C4802</f>
        <v>0</v>
      </c>
      <c r="D4802" s="192">
        <f>'5 Driver Data'!D4802</f>
        <v>0</v>
      </c>
      <c r="E4802" s="191">
        <f>'5 Driver Data'!E4802</f>
        <v>0</v>
      </c>
      <c r="F4802" s="191">
        <f>'5 Driver Data'!F4802</f>
        <v>0</v>
      </c>
      <c r="G4802" s="191">
        <f>'5 Driver Data'!G4802</f>
        <v>0</v>
      </c>
      <c r="H4802" s="191">
        <f>'5 Driver Data'!H4802</f>
        <v>0</v>
      </c>
      <c r="I4802" s="191">
        <f>'5 Driver Data'!I4802</f>
        <v>0</v>
      </c>
      <c r="J4802" s="191">
        <f>'5 Driver Data'!J4802</f>
        <v>0</v>
      </c>
      <c r="K4802" s="206">
        <f>'5 Driver Data'!K4802</f>
        <v>0</v>
      </c>
      <c r="L4802" s="1"/>
      <c r="M4802" s="216" t="str">
        <f>IF(D4802=0,"Blank",'3 Model Input'!E$44*'3 Model Input'!E$45)</f>
        <v>Blank</v>
      </c>
      <c r="N4802" s="197" t="str">
        <f t="shared" si="770"/>
        <v>Blank</v>
      </c>
      <c r="O4802" s="197" t="str">
        <f>IF(D4802=0,"Blank",'3 Model Input'!E$49*(1-'3 Model Input'!E$51))</f>
        <v>Blank</v>
      </c>
      <c r="P4802" s="197" t="str">
        <f t="shared" si="771"/>
        <v>Blank</v>
      </c>
      <c r="Q4802" s="197" t="str">
        <f>IF(D4802=0,"Blank",IF(D4802="BEV",E4802*(1-'3 Model Input'!E$54), E4802))</f>
        <v>Blank</v>
      </c>
      <c r="R4802" s="198" t="str">
        <f>IF(D4802=0,"Blank",IF(D4802="PHEV",F4802/G4802,F4802*(1-'3 Model Input'!E$54)/G4802))</f>
        <v>Blank</v>
      </c>
      <c r="S4802" s="198" t="str">
        <f>IF(D4802=0,"Blank",IF(D4802="PHEV",MIN(M4802,E4802),MIN(M4802,(E4802*(1-'3 Model Input'!E$54)))))</f>
        <v>Blank</v>
      </c>
      <c r="T4802" s="217" t="str">
        <f t="shared" si="772"/>
        <v>Blank</v>
      </c>
      <c r="U4802" s="89"/>
      <c r="V4802" s="216" t="str">
        <f>IF(D4802=0,"Blank",P4802*'3 Model Input'!E$50)</f>
        <v>Blank</v>
      </c>
      <c r="W4802" s="197" t="str">
        <f t="shared" si="773"/>
        <v>Blank</v>
      </c>
      <c r="X4802" s="197" t="str">
        <f t="shared" si="774"/>
        <v>Blank</v>
      </c>
      <c r="Y4802" s="197" t="str">
        <f t="shared" si="775"/>
        <v>Blank</v>
      </c>
      <c r="Z4802" s="197" t="str">
        <f t="shared" si="776"/>
        <v>Blank</v>
      </c>
      <c r="AA4802" s="223" t="str" cm="1">
        <f t="array" ref="AA4802">_xlfn.IFS(ISTEXT('3 Model Input'!F$70),"Missing",ISTEXT('3 Model Input'!I$70),"Missing",ISNUMBER('3 Model Input'!K$70),'3 Model Input'!K$70*P4802)</f>
        <v>Missing</v>
      </c>
      <c r="AB4802" s="89"/>
      <c r="AC4802" s="227" t="str" cm="1">
        <f t="array" ref="AC4802">IF(D4802=0,"Blank",_xlfn.IFS('3 Model Input'!E$61=1,(V4802*G4802)/T4802,'3 Model Input'!E$61=2,(W4802*G4802)/T4802,'3 Model Input'!E$61=3,(X4802*G4802)/T4802,'3 Model Input'!E$61=4,(Y4802*G4802)/T4802,'3 Model Input'!E$61=5,(Z4802*G4802)/T4802, ISTEXT('3 Model Input'!E$61),"Missing",'3 Model Input'!E$61=6,(AA4802*G4802)/T4802))</f>
        <v>Blank</v>
      </c>
      <c r="AD4802" s="202" t="str">
        <f t="shared" si="777"/>
        <v>Blank</v>
      </c>
      <c r="AE4802" s="202" t="str">
        <f t="shared" si="778"/>
        <v>Blank</v>
      </c>
      <c r="AF4802" s="217" t="str">
        <f t="shared" si="779"/>
        <v>Blank</v>
      </c>
      <c r="AG4802" s="9" t="str" cm="1">
        <f t="array" ref="AG4802">_xlfn.IFS(ISNUMBER(AC4802), "", ISNUMBER(SEARCH("Blank", AC4802)), "", ISERROR(AC4802), "Bad input on tab 3")</f>
        <v/>
      </c>
    </row>
    <row r="4803" spans="2:33" ht="15" customHeight="1" x14ac:dyDescent="0.75">
      <c r="B4803" s="205" t="str">
        <f>'5 Driver Data'!B4803</f>
        <v>4795</v>
      </c>
      <c r="C4803" s="193">
        <f>'5 Driver Data'!C4803</f>
        <v>0</v>
      </c>
      <c r="D4803" s="192">
        <f>'5 Driver Data'!D4803</f>
        <v>0</v>
      </c>
      <c r="E4803" s="191">
        <f>'5 Driver Data'!E4803</f>
        <v>0</v>
      </c>
      <c r="F4803" s="191">
        <f>'5 Driver Data'!F4803</f>
        <v>0</v>
      </c>
      <c r="G4803" s="191">
        <f>'5 Driver Data'!G4803</f>
        <v>0</v>
      </c>
      <c r="H4803" s="191">
        <f>'5 Driver Data'!H4803</f>
        <v>0</v>
      </c>
      <c r="I4803" s="191">
        <f>'5 Driver Data'!I4803</f>
        <v>0</v>
      </c>
      <c r="J4803" s="191">
        <f>'5 Driver Data'!J4803</f>
        <v>0</v>
      </c>
      <c r="K4803" s="206">
        <f>'5 Driver Data'!K4803</f>
        <v>0</v>
      </c>
      <c r="L4803" s="1"/>
      <c r="M4803" s="216" t="str">
        <f>IF(D4803=0,"Blank",'3 Model Input'!E$44*'3 Model Input'!E$45)</f>
        <v>Blank</v>
      </c>
      <c r="N4803" s="197" t="str">
        <f t="shared" si="770"/>
        <v>Blank</v>
      </c>
      <c r="O4803" s="197" t="str">
        <f>IF(D4803=0,"Blank",'3 Model Input'!E$49*(1-'3 Model Input'!E$51))</f>
        <v>Blank</v>
      </c>
      <c r="P4803" s="197" t="str">
        <f t="shared" si="771"/>
        <v>Blank</v>
      </c>
      <c r="Q4803" s="197" t="str">
        <f>IF(D4803=0,"Blank",IF(D4803="BEV",E4803*(1-'3 Model Input'!E$54), E4803))</f>
        <v>Blank</v>
      </c>
      <c r="R4803" s="198" t="str">
        <f>IF(D4803=0,"Blank",IF(D4803="PHEV",F4803/G4803,F4803*(1-'3 Model Input'!E$54)/G4803))</f>
        <v>Blank</v>
      </c>
      <c r="S4803" s="198" t="str">
        <f>IF(D4803=0,"Blank",IF(D4803="PHEV",MIN(M4803,E4803),MIN(M4803,(E4803*(1-'3 Model Input'!E$54)))))</f>
        <v>Blank</v>
      </c>
      <c r="T4803" s="217" t="str">
        <f t="shared" si="772"/>
        <v>Blank</v>
      </c>
      <c r="U4803" s="89"/>
      <c r="V4803" s="216" t="str">
        <f>IF(D4803=0,"Blank",P4803*'3 Model Input'!E$50)</f>
        <v>Blank</v>
      </c>
      <c r="W4803" s="197" t="str">
        <f t="shared" si="773"/>
        <v>Blank</v>
      </c>
      <c r="X4803" s="197" t="str">
        <f t="shared" si="774"/>
        <v>Blank</v>
      </c>
      <c r="Y4803" s="197" t="str">
        <f t="shared" si="775"/>
        <v>Blank</v>
      </c>
      <c r="Z4803" s="197" t="str">
        <f t="shared" si="776"/>
        <v>Blank</v>
      </c>
      <c r="AA4803" s="223" t="str" cm="1">
        <f t="array" ref="AA4803">_xlfn.IFS(ISTEXT('3 Model Input'!F$70),"Missing",ISTEXT('3 Model Input'!I$70),"Missing",ISNUMBER('3 Model Input'!K$70),'3 Model Input'!K$70*P4803)</f>
        <v>Missing</v>
      </c>
      <c r="AB4803" s="89"/>
      <c r="AC4803" s="227" t="str" cm="1">
        <f t="array" ref="AC4803">IF(D4803=0,"Blank",_xlfn.IFS('3 Model Input'!E$61=1,(V4803*G4803)/T4803,'3 Model Input'!E$61=2,(W4803*G4803)/T4803,'3 Model Input'!E$61=3,(X4803*G4803)/T4803,'3 Model Input'!E$61=4,(Y4803*G4803)/T4803,'3 Model Input'!E$61=5,(Z4803*G4803)/T4803, ISTEXT('3 Model Input'!E$61),"Missing",'3 Model Input'!E$61=6,(AA4803*G4803)/T4803))</f>
        <v>Blank</v>
      </c>
      <c r="AD4803" s="202" t="str">
        <f t="shared" si="777"/>
        <v>Blank</v>
      </c>
      <c r="AE4803" s="202" t="str">
        <f t="shared" si="778"/>
        <v>Blank</v>
      </c>
      <c r="AF4803" s="217" t="str">
        <f t="shared" si="779"/>
        <v>Blank</v>
      </c>
      <c r="AG4803" s="9" t="str" cm="1">
        <f t="array" ref="AG4803">_xlfn.IFS(ISNUMBER(AC4803), "", ISNUMBER(SEARCH("Blank", AC4803)), "", ISERROR(AC4803), "Bad input on tab 3")</f>
        <v/>
      </c>
    </row>
    <row r="4804" spans="2:33" ht="15" customHeight="1" x14ac:dyDescent="0.75">
      <c r="B4804" s="205" t="str">
        <f>'5 Driver Data'!B4804</f>
        <v>4796</v>
      </c>
      <c r="C4804" s="193">
        <f>'5 Driver Data'!C4804</f>
        <v>0</v>
      </c>
      <c r="D4804" s="192">
        <f>'5 Driver Data'!D4804</f>
        <v>0</v>
      </c>
      <c r="E4804" s="191">
        <f>'5 Driver Data'!E4804</f>
        <v>0</v>
      </c>
      <c r="F4804" s="191">
        <f>'5 Driver Data'!F4804</f>
        <v>0</v>
      </c>
      <c r="G4804" s="191">
        <f>'5 Driver Data'!G4804</f>
        <v>0</v>
      </c>
      <c r="H4804" s="191">
        <f>'5 Driver Data'!H4804</f>
        <v>0</v>
      </c>
      <c r="I4804" s="191">
        <f>'5 Driver Data'!I4804</f>
        <v>0</v>
      </c>
      <c r="J4804" s="191">
        <f>'5 Driver Data'!J4804</f>
        <v>0</v>
      </c>
      <c r="K4804" s="206">
        <f>'5 Driver Data'!K4804</f>
        <v>0</v>
      </c>
      <c r="L4804" s="1"/>
      <c r="M4804" s="216" t="str">
        <f>IF(D4804=0,"Blank",'3 Model Input'!E$44*'3 Model Input'!E$45)</f>
        <v>Blank</v>
      </c>
      <c r="N4804" s="197" t="str">
        <f t="shared" si="770"/>
        <v>Blank</v>
      </c>
      <c r="O4804" s="197" t="str">
        <f>IF(D4804=0,"Blank",'3 Model Input'!E$49*(1-'3 Model Input'!E$51))</f>
        <v>Blank</v>
      </c>
      <c r="P4804" s="197" t="str">
        <f t="shared" si="771"/>
        <v>Blank</v>
      </c>
      <c r="Q4804" s="197" t="str">
        <f>IF(D4804=0,"Blank",IF(D4804="BEV",E4804*(1-'3 Model Input'!E$54), E4804))</f>
        <v>Blank</v>
      </c>
      <c r="R4804" s="198" t="str">
        <f>IF(D4804=0,"Blank",IF(D4804="PHEV",F4804/G4804,F4804*(1-'3 Model Input'!E$54)/G4804))</f>
        <v>Blank</v>
      </c>
      <c r="S4804" s="198" t="str">
        <f>IF(D4804=0,"Blank",IF(D4804="PHEV",MIN(M4804,E4804),MIN(M4804,(E4804*(1-'3 Model Input'!E$54)))))</f>
        <v>Blank</v>
      </c>
      <c r="T4804" s="217" t="str">
        <f t="shared" si="772"/>
        <v>Blank</v>
      </c>
      <c r="U4804" s="89"/>
      <c r="V4804" s="216" t="str">
        <f>IF(D4804=0,"Blank",P4804*'3 Model Input'!E$50)</f>
        <v>Blank</v>
      </c>
      <c r="W4804" s="197" t="str">
        <f t="shared" si="773"/>
        <v>Blank</v>
      </c>
      <c r="X4804" s="197" t="str">
        <f t="shared" si="774"/>
        <v>Blank</v>
      </c>
      <c r="Y4804" s="197" t="str">
        <f t="shared" si="775"/>
        <v>Blank</v>
      </c>
      <c r="Z4804" s="197" t="str">
        <f t="shared" si="776"/>
        <v>Blank</v>
      </c>
      <c r="AA4804" s="223" t="str" cm="1">
        <f t="array" ref="AA4804">_xlfn.IFS(ISTEXT('3 Model Input'!F$70),"Missing",ISTEXT('3 Model Input'!I$70),"Missing",ISNUMBER('3 Model Input'!K$70),'3 Model Input'!K$70*P4804)</f>
        <v>Missing</v>
      </c>
      <c r="AB4804" s="89"/>
      <c r="AC4804" s="227" t="str" cm="1">
        <f t="array" ref="AC4804">IF(D4804=0,"Blank",_xlfn.IFS('3 Model Input'!E$61=1,(V4804*G4804)/T4804,'3 Model Input'!E$61=2,(W4804*G4804)/T4804,'3 Model Input'!E$61=3,(X4804*G4804)/T4804,'3 Model Input'!E$61=4,(Y4804*G4804)/T4804,'3 Model Input'!E$61=5,(Z4804*G4804)/T4804, ISTEXT('3 Model Input'!E$61),"Missing",'3 Model Input'!E$61=6,(AA4804*G4804)/T4804))</f>
        <v>Blank</v>
      </c>
      <c r="AD4804" s="202" t="str">
        <f t="shared" si="777"/>
        <v>Blank</v>
      </c>
      <c r="AE4804" s="202" t="str">
        <f t="shared" si="778"/>
        <v>Blank</v>
      </c>
      <c r="AF4804" s="217" t="str">
        <f t="shared" si="779"/>
        <v>Blank</v>
      </c>
      <c r="AG4804" s="9" t="str" cm="1">
        <f t="array" ref="AG4804">_xlfn.IFS(ISNUMBER(AC4804), "", ISNUMBER(SEARCH("Blank", AC4804)), "", ISERROR(AC4804), "Bad input on tab 3")</f>
        <v/>
      </c>
    </row>
    <row r="4805" spans="2:33" ht="15" customHeight="1" x14ac:dyDescent="0.75">
      <c r="B4805" s="205" t="str">
        <f>'5 Driver Data'!B4805</f>
        <v>4797</v>
      </c>
      <c r="C4805" s="193">
        <f>'5 Driver Data'!C4805</f>
        <v>0</v>
      </c>
      <c r="D4805" s="192">
        <f>'5 Driver Data'!D4805</f>
        <v>0</v>
      </c>
      <c r="E4805" s="191">
        <f>'5 Driver Data'!E4805</f>
        <v>0</v>
      </c>
      <c r="F4805" s="191">
        <f>'5 Driver Data'!F4805</f>
        <v>0</v>
      </c>
      <c r="G4805" s="191">
        <f>'5 Driver Data'!G4805</f>
        <v>0</v>
      </c>
      <c r="H4805" s="191">
        <f>'5 Driver Data'!H4805</f>
        <v>0</v>
      </c>
      <c r="I4805" s="191">
        <f>'5 Driver Data'!I4805</f>
        <v>0</v>
      </c>
      <c r="J4805" s="191">
        <f>'5 Driver Data'!J4805</f>
        <v>0</v>
      </c>
      <c r="K4805" s="206">
        <f>'5 Driver Data'!K4805</f>
        <v>0</v>
      </c>
      <c r="L4805" s="1"/>
      <c r="M4805" s="216" t="str">
        <f>IF(D4805=0,"Blank",'3 Model Input'!E$44*'3 Model Input'!E$45)</f>
        <v>Blank</v>
      </c>
      <c r="N4805" s="197" t="str">
        <f t="shared" si="770"/>
        <v>Blank</v>
      </c>
      <c r="O4805" s="197" t="str">
        <f>IF(D4805=0,"Blank",'3 Model Input'!E$49*(1-'3 Model Input'!E$51))</f>
        <v>Blank</v>
      </c>
      <c r="P4805" s="197" t="str">
        <f t="shared" si="771"/>
        <v>Blank</v>
      </c>
      <c r="Q4805" s="197" t="str">
        <f>IF(D4805=0,"Blank",IF(D4805="BEV",E4805*(1-'3 Model Input'!E$54), E4805))</f>
        <v>Blank</v>
      </c>
      <c r="R4805" s="198" t="str">
        <f>IF(D4805=0,"Blank",IF(D4805="PHEV",F4805/G4805,F4805*(1-'3 Model Input'!E$54)/G4805))</f>
        <v>Blank</v>
      </c>
      <c r="S4805" s="198" t="str">
        <f>IF(D4805=0,"Blank",IF(D4805="PHEV",MIN(M4805,E4805),MIN(M4805,(E4805*(1-'3 Model Input'!E$54)))))</f>
        <v>Blank</v>
      </c>
      <c r="T4805" s="217" t="str">
        <f t="shared" si="772"/>
        <v>Blank</v>
      </c>
      <c r="U4805" s="89"/>
      <c r="V4805" s="216" t="str">
        <f>IF(D4805=0,"Blank",P4805*'3 Model Input'!E$50)</f>
        <v>Blank</v>
      </c>
      <c r="W4805" s="197" t="str">
        <f t="shared" si="773"/>
        <v>Blank</v>
      </c>
      <c r="X4805" s="197" t="str">
        <f t="shared" si="774"/>
        <v>Blank</v>
      </c>
      <c r="Y4805" s="197" t="str">
        <f t="shared" si="775"/>
        <v>Blank</v>
      </c>
      <c r="Z4805" s="197" t="str">
        <f t="shared" si="776"/>
        <v>Blank</v>
      </c>
      <c r="AA4805" s="223" t="str" cm="1">
        <f t="array" ref="AA4805">_xlfn.IFS(ISTEXT('3 Model Input'!F$70),"Missing",ISTEXT('3 Model Input'!I$70),"Missing",ISNUMBER('3 Model Input'!K$70),'3 Model Input'!K$70*P4805)</f>
        <v>Missing</v>
      </c>
      <c r="AB4805" s="89"/>
      <c r="AC4805" s="227" t="str" cm="1">
        <f t="array" ref="AC4805">IF(D4805=0,"Blank",_xlfn.IFS('3 Model Input'!E$61=1,(V4805*G4805)/T4805,'3 Model Input'!E$61=2,(W4805*G4805)/T4805,'3 Model Input'!E$61=3,(X4805*G4805)/T4805,'3 Model Input'!E$61=4,(Y4805*G4805)/T4805,'3 Model Input'!E$61=5,(Z4805*G4805)/T4805, ISTEXT('3 Model Input'!E$61),"Missing",'3 Model Input'!E$61=6,(AA4805*G4805)/T4805))</f>
        <v>Blank</v>
      </c>
      <c r="AD4805" s="202" t="str">
        <f t="shared" si="777"/>
        <v>Blank</v>
      </c>
      <c r="AE4805" s="202" t="str">
        <f t="shared" si="778"/>
        <v>Blank</v>
      </c>
      <c r="AF4805" s="217" t="str">
        <f t="shared" si="779"/>
        <v>Blank</v>
      </c>
      <c r="AG4805" s="9" t="str" cm="1">
        <f t="array" ref="AG4805">_xlfn.IFS(ISNUMBER(AC4805), "", ISNUMBER(SEARCH("Blank", AC4805)), "", ISERROR(AC4805), "Bad input on tab 3")</f>
        <v/>
      </c>
    </row>
    <row r="4806" spans="2:33" ht="15" customHeight="1" x14ac:dyDescent="0.75">
      <c r="B4806" s="205" t="str">
        <f>'5 Driver Data'!B4806</f>
        <v>4798</v>
      </c>
      <c r="C4806" s="193">
        <f>'5 Driver Data'!C4806</f>
        <v>0</v>
      </c>
      <c r="D4806" s="192">
        <f>'5 Driver Data'!D4806</f>
        <v>0</v>
      </c>
      <c r="E4806" s="191">
        <f>'5 Driver Data'!E4806</f>
        <v>0</v>
      </c>
      <c r="F4806" s="191">
        <f>'5 Driver Data'!F4806</f>
        <v>0</v>
      </c>
      <c r="G4806" s="191">
        <f>'5 Driver Data'!G4806</f>
        <v>0</v>
      </c>
      <c r="H4806" s="191">
        <f>'5 Driver Data'!H4806</f>
        <v>0</v>
      </c>
      <c r="I4806" s="191">
        <f>'5 Driver Data'!I4806</f>
        <v>0</v>
      </c>
      <c r="J4806" s="191">
        <f>'5 Driver Data'!J4806</f>
        <v>0</v>
      </c>
      <c r="K4806" s="206">
        <f>'5 Driver Data'!K4806</f>
        <v>0</v>
      </c>
      <c r="L4806" s="1"/>
      <c r="M4806" s="216" t="str">
        <f>IF(D4806=0,"Blank",'3 Model Input'!E$44*'3 Model Input'!E$45)</f>
        <v>Blank</v>
      </c>
      <c r="N4806" s="197" t="str">
        <f t="shared" si="770"/>
        <v>Blank</v>
      </c>
      <c r="O4806" s="197" t="str">
        <f>IF(D4806=0,"Blank",'3 Model Input'!E$49*(1-'3 Model Input'!E$51))</f>
        <v>Blank</v>
      </c>
      <c r="P4806" s="197" t="str">
        <f t="shared" si="771"/>
        <v>Blank</v>
      </c>
      <c r="Q4806" s="197" t="str">
        <f>IF(D4806=0,"Blank",IF(D4806="BEV",E4806*(1-'3 Model Input'!E$54), E4806))</f>
        <v>Blank</v>
      </c>
      <c r="R4806" s="198" t="str">
        <f>IF(D4806=0,"Blank",IF(D4806="PHEV",F4806/G4806,F4806*(1-'3 Model Input'!E$54)/G4806))</f>
        <v>Blank</v>
      </c>
      <c r="S4806" s="198" t="str">
        <f>IF(D4806=0,"Blank",IF(D4806="PHEV",MIN(M4806,E4806),MIN(M4806,(E4806*(1-'3 Model Input'!E$54)))))</f>
        <v>Blank</v>
      </c>
      <c r="T4806" s="217" t="str">
        <f t="shared" si="772"/>
        <v>Blank</v>
      </c>
      <c r="U4806" s="89"/>
      <c r="V4806" s="216" t="str">
        <f>IF(D4806=0,"Blank",P4806*'3 Model Input'!E$50)</f>
        <v>Blank</v>
      </c>
      <c r="W4806" s="197" t="str">
        <f t="shared" si="773"/>
        <v>Blank</v>
      </c>
      <c r="X4806" s="197" t="str">
        <f t="shared" si="774"/>
        <v>Blank</v>
      </c>
      <c r="Y4806" s="197" t="str">
        <f t="shared" si="775"/>
        <v>Blank</v>
      </c>
      <c r="Z4806" s="197" t="str">
        <f t="shared" si="776"/>
        <v>Blank</v>
      </c>
      <c r="AA4806" s="223" t="str" cm="1">
        <f t="array" ref="AA4806">_xlfn.IFS(ISTEXT('3 Model Input'!F$70),"Missing",ISTEXT('3 Model Input'!I$70),"Missing",ISNUMBER('3 Model Input'!K$70),'3 Model Input'!K$70*P4806)</f>
        <v>Missing</v>
      </c>
      <c r="AB4806" s="89"/>
      <c r="AC4806" s="227" t="str" cm="1">
        <f t="array" ref="AC4806">IF(D4806=0,"Blank",_xlfn.IFS('3 Model Input'!E$61=1,(V4806*G4806)/T4806,'3 Model Input'!E$61=2,(W4806*G4806)/T4806,'3 Model Input'!E$61=3,(X4806*G4806)/T4806,'3 Model Input'!E$61=4,(Y4806*G4806)/T4806,'3 Model Input'!E$61=5,(Z4806*G4806)/T4806, ISTEXT('3 Model Input'!E$61),"Missing",'3 Model Input'!E$61=6,(AA4806*G4806)/T4806))</f>
        <v>Blank</v>
      </c>
      <c r="AD4806" s="202" t="str">
        <f t="shared" si="777"/>
        <v>Blank</v>
      </c>
      <c r="AE4806" s="202" t="str">
        <f t="shared" si="778"/>
        <v>Blank</v>
      </c>
      <c r="AF4806" s="217" t="str">
        <f t="shared" si="779"/>
        <v>Blank</v>
      </c>
      <c r="AG4806" s="9" t="str" cm="1">
        <f t="array" ref="AG4806">_xlfn.IFS(ISNUMBER(AC4806), "", ISNUMBER(SEARCH("Blank", AC4806)), "", ISERROR(AC4806), "Bad input on tab 3")</f>
        <v/>
      </c>
    </row>
    <row r="4807" spans="2:33" ht="15" customHeight="1" x14ac:dyDescent="0.75">
      <c r="B4807" s="205" t="str">
        <f>'5 Driver Data'!B4807</f>
        <v>4799</v>
      </c>
      <c r="C4807" s="193">
        <f>'5 Driver Data'!C4807</f>
        <v>0</v>
      </c>
      <c r="D4807" s="192">
        <f>'5 Driver Data'!D4807</f>
        <v>0</v>
      </c>
      <c r="E4807" s="191">
        <f>'5 Driver Data'!E4807</f>
        <v>0</v>
      </c>
      <c r="F4807" s="191">
        <f>'5 Driver Data'!F4807</f>
        <v>0</v>
      </c>
      <c r="G4807" s="191">
        <f>'5 Driver Data'!G4807</f>
        <v>0</v>
      </c>
      <c r="H4807" s="191">
        <f>'5 Driver Data'!H4807</f>
        <v>0</v>
      </c>
      <c r="I4807" s="191">
        <f>'5 Driver Data'!I4807</f>
        <v>0</v>
      </c>
      <c r="J4807" s="191">
        <f>'5 Driver Data'!J4807</f>
        <v>0</v>
      </c>
      <c r="K4807" s="206">
        <f>'5 Driver Data'!K4807</f>
        <v>0</v>
      </c>
      <c r="L4807" s="1"/>
      <c r="M4807" s="216" t="str">
        <f>IF(D4807=0,"Blank",'3 Model Input'!E$44*'3 Model Input'!E$45)</f>
        <v>Blank</v>
      </c>
      <c r="N4807" s="197" t="str">
        <f t="shared" si="770"/>
        <v>Blank</v>
      </c>
      <c r="O4807" s="197" t="str">
        <f>IF(D4807=0,"Blank",'3 Model Input'!E$49*(1-'3 Model Input'!E$51))</f>
        <v>Blank</v>
      </c>
      <c r="P4807" s="197" t="str">
        <f t="shared" si="771"/>
        <v>Blank</v>
      </c>
      <c r="Q4807" s="197" t="str">
        <f>IF(D4807=0,"Blank",IF(D4807="BEV",E4807*(1-'3 Model Input'!E$54), E4807))</f>
        <v>Blank</v>
      </c>
      <c r="R4807" s="198" t="str">
        <f>IF(D4807=0,"Blank",IF(D4807="PHEV",F4807/G4807,F4807*(1-'3 Model Input'!E$54)/G4807))</f>
        <v>Blank</v>
      </c>
      <c r="S4807" s="198" t="str">
        <f>IF(D4807=0,"Blank",IF(D4807="PHEV",MIN(M4807,E4807),MIN(M4807,(E4807*(1-'3 Model Input'!E$54)))))</f>
        <v>Blank</v>
      </c>
      <c r="T4807" s="217" t="str">
        <f t="shared" si="772"/>
        <v>Blank</v>
      </c>
      <c r="U4807" s="89"/>
      <c r="V4807" s="216" t="str">
        <f>IF(D4807=0,"Blank",P4807*'3 Model Input'!E$50)</f>
        <v>Blank</v>
      </c>
      <c r="W4807" s="197" t="str">
        <f t="shared" si="773"/>
        <v>Blank</v>
      </c>
      <c r="X4807" s="197" t="str">
        <f t="shared" si="774"/>
        <v>Blank</v>
      </c>
      <c r="Y4807" s="197" t="str">
        <f t="shared" si="775"/>
        <v>Blank</v>
      </c>
      <c r="Z4807" s="197" t="str">
        <f t="shared" si="776"/>
        <v>Blank</v>
      </c>
      <c r="AA4807" s="223" t="str" cm="1">
        <f t="array" ref="AA4807">_xlfn.IFS(ISTEXT('3 Model Input'!F$70),"Missing",ISTEXT('3 Model Input'!I$70),"Missing",ISNUMBER('3 Model Input'!K$70),'3 Model Input'!K$70*P4807)</f>
        <v>Missing</v>
      </c>
      <c r="AB4807" s="89"/>
      <c r="AC4807" s="227" t="str" cm="1">
        <f t="array" ref="AC4807">IF(D4807=0,"Blank",_xlfn.IFS('3 Model Input'!E$61=1,(V4807*G4807)/T4807,'3 Model Input'!E$61=2,(W4807*G4807)/T4807,'3 Model Input'!E$61=3,(X4807*G4807)/T4807,'3 Model Input'!E$61=4,(Y4807*G4807)/T4807,'3 Model Input'!E$61=5,(Z4807*G4807)/T4807, ISTEXT('3 Model Input'!E$61),"Missing",'3 Model Input'!E$61=6,(AA4807*G4807)/T4807))</f>
        <v>Blank</v>
      </c>
      <c r="AD4807" s="202" t="str">
        <f t="shared" si="777"/>
        <v>Blank</v>
      </c>
      <c r="AE4807" s="202" t="str">
        <f t="shared" si="778"/>
        <v>Blank</v>
      </c>
      <c r="AF4807" s="217" t="str">
        <f t="shared" si="779"/>
        <v>Blank</v>
      </c>
      <c r="AG4807" s="9" t="str" cm="1">
        <f t="array" ref="AG4807">_xlfn.IFS(ISNUMBER(AC4807), "", ISNUMBER(SEARCH("Blank", AC4807)), "", ISERROR(AC4807), "Bad input on tab 3")</f>
        <v/>
      </c>
    </row>
    <row r="4808" spans="2:33" ht="15" customHeight="1" x14ac:dyDescent="0.75">
      <c r="B4808" s="205" t="str">
        <f>'5 Driver Data'!B4808</f>
        <v>4800</v>
      </c>
      <c r="C4808" s="193">
        <f>'5 Driver Data'!C4808</f>
        <v>0</v>
      </c>
      <c r="D4808" s="192">
        <f>'5 Driver Data'!D4808</f>
        <v>0</v>
      </c>
      <c r="E4808" s="191">
        <f>'5 Driver Data'!E4808</f>
        <v>0</v>
      </c>
      <c r="F4808" s="191">
        <f>'5 Driver Data'!F4808</f>
        <v>0</v>
      </c>
      <c r="G4808" s="191">
        <f>'5 Driver Data'!G4808</f>
        <v>0</v>
      </c>
      <c r="H4808" s="191">
        <f>'5 Driver Data'!H4808</f>
        <v>0</v>
      </c>
      <c r="I4808" s="191">
        <f>'5 Driver Data'!I4808</f>
        <v>0</v>
      </c>
      <c r="J4808" s="191">
        <f>'5 Driver Data'!J4808</f>
        <v>0</v>
      </c>
      <c r="K4808" s="206">
        <f>'5 Driver Data'!K4808</f>
        <v>0</v>
      </c>
      <c r="L4808" s="1"/>
      <c r="M4808" s="216" t="str">
        <f>IF(D4808=0,"Blank",'3 Model Input'!E$44*'3 Model Input'!E$45)</f>
        <v>Blank</v>
      </c>
      <c r="N4808" s="197" t="str">
        <f t="shared" si="770"/>
        <v>Blank</v>
      </c>
      <c r="O4808" s="197" t="str">
        <f>IF(D4808=0,"Blank",'3 Model Input'!E$49*(1-'3 Model Input'!E$51))</f>
        <v>Blank</v>
      </c>
      <c r="P4808" s="197" t="str">
        <f t="shared" si="771"/>
        <v>Blank</v>
      </c>
      <c r="Q4808" s="197" t="str">
        <f>IF(D4808=0,"Blank",IF(D4808="BEV",E4808*(1-'3 Model Input'!E$54), E4808))</f>
        <v>Blank</v>
      </c>
      <c r="R4808" s="198" t="str">
        <f>IF(D4808=0,"Blank",IF(D4808="PHEV",F4808/G4808,F4808*(1-'3 Model Input'!E$54)/G4808))</f>
        <v>Blank</v>
      </c>
      <c r="S4808" s="198" t="str">
        <f>IF(D4808=0,"Blank",IF(D4808="PHEV",MIN(M4808,E4808),MIN(M4808,(E4808*(1-'3 Model Input'!E$54)))))</f>
        <v>Blank</v>
      </c>
      <c r="T4808" s="217" t="str">
        <f t="shared" si="772"/>
        <v>Blank</v>
      </c>
      <c r="U4808" s="89"/>
      <c r="V4808" s="216" t="str">
        <f>IF(D4808=0,"Blank",P4808*'3 Model Input'!E$50)</f>
        <v>Blank</v>
      </c>
      <c r="W4808" s="197" t="str">
        <f t="shared" si="773"/>
        <v>Blank</v>
      </c>
      <c r="X4808" s="197" t="str">
        <f t="shared" si="774"/>
        <v>Blank</v>
      </c>
      <c r="Y4808" s="197" t="str">
        <f t="shared" si="775"/>
        <v>Blank</v>
      </c>
      <c r="Z4808" s="197" t="str">
        <f t="shared" si="776"/>
        <v>Blank</v>
      </c>
      <c r="AA4808" s="223" t="str" cm="1">
        <f t="array" ref="AA4808">_xlfn.IFS(ISTEXT('3 Model Input'!F$70),"Missing",ISTEXT('3 Model Input'!I$70),"Missing",ISNUMBER('3 Model Input'!K$70),'3 Model Input'!K$70*P4808)</f>
        <v>Missing</v>
      </c>
      <c r="AB4808" s="89"/>
      <c r="AC4808" s="227" t="str" cm="1">
        <f t="array" ref="AC4808">IF(D4808=0,"Blank",_xlfn.IFS('3 Model Input'!E$61=1,(V4808*G4808)/T4808,'3 Model Input'!E$61=2,(W4808*G4808)/T4808,'3 Model Input'!E$61=3,(X4808*G4808)/T4808,'3 Model Input'!E$61=4,(Y4808*G4808)/T4808,'3 Model Input'!E$61=5,(Z4808*G4808)/T4808, ISTEXT('3 Model Input'!E$61),"Missing",'3 Model Input'!E$61=6,(AA4808*G4808)/T4808))</f>
        <v>Blank</v>
      </c>
      <c r="AD4808" s="202" t="str">
        <f t="shared" si="777"/>
        <v>Blank</v>
      </c>
      <c r="AE4808" s="202" t="str">
        <f t="shared" si="778"/>
        <v>Blank</v>
      </c>
      <c r="AF4808" s="217" t="str">
        <f t="shared" si="779"/>
        <v>Blank</v>
      </c>
      <c r="AG4808" s="9" t="str" cm="1">
        <f t="array" ref="AG4808">_xlfn.IFS(ISNUMBER(AC4808), "", ISNUMBER(SEARCH("Blank", AC4808)), "", ISERROR(AC4808), "Bad input on tab 3")</f>
        <v/>
      </c>
    </row>
    <row r="4809" spans="2:33" ht="15" customHeight="1" x14ac:dyDescent="0.75">
      <c r="B4809" s="205" t="str">
        <f>'5 Driver Data'!B4809</f>
        <v>4801</v>
      </c>
      <c r="C4809" s="193">
        <f>'5 Driver Data'!C4809</f>
        <v>0</v>
      </c>
      <c r="D4809" s="192">
        <f>'5 Driver Data'!D4809</f>
        <v>0</v>
      </c>
      <c r="E4809" s="191">
        <f>'5 Driver Data'!E4809</f>
        <v>0</v>
      </c>
      <c r="F4809" s="191">
        <f>'5 Driver Data'!F4809</f>
        <v>0</v>
      </c>
      <c r="G4809" s="191">
        <f>'5 Driver Data'!G4809</f>
        <v>0</v>
      </c>
      <c r="H4809" s="191">
        <f>'5 Driver Data'!H4809</f>
        <v>0</v>
      </c>
      <c r="I4809" s="191">
        <f>'5 Driver Data'!I4809</f>
        <v>0</v>
      </c>
      <c r="J4809" s="191">
        <f>'5 Driver Data'!J4809</f>
        <v>0</v>
      </c>
      <c r="K4809" s="206">
        <f>'5 Driver Data'!K4809</f>
        <v>0</v>
      </c>
      <c r="L4809" s="1"/>
      <c r="M4809" s="216" t="str">
        <f>IF(D4809=0,"Blank",'3 Model Input'!E$44*'3 Model Input'!E$45)</f>
        <v>Blank</v>
      </c>
      <c r="N4809" s="197" t="str">
        <f t="shared" si="770"/>
        <v>Blank</v>
      </c>
      <c r="O4809" s="197" t="str">
        <f>IF(D4809=0,"Blank",'3 Model Input'!E$49*(1-'3 Model Input'!E$51))</f>
        <v>Blank</v>
      </c>
      <c r="P4809" s="197" t="str">
        <f t="shared" si="771"/>
        <v>Blank</v>
      </c>
      <c r="Q4809" s="197" t="str">
        <f>IF(D4809=0,"Blank",IF(D4809="BEV",E4809*(1-'3 Model Input'!E$54), E4809))</f>
        <v>Blank</v>
      </c>
      <c r="R4809" s="198" t="str">
        <f>IF(D4809=0,"Blank",IF(D4809="PHEV",F4809/G4809,F4809*(1-'3 Model Input'!E$54)/G4809))</f>
        <v>Blank</v>
      </c>
      <c r="S4809" s="198" t="str">
        <f>IF(D4809=0,"Blank",IF(D4809="PHEV",MIN(M4809,E4809),MIN(M4809,(E4809*(1-'3 Model Input'!E$54)))))</f>
        <v>Blank</v>
      </c>
      <c r="T4809" s="217" t="str">
        <f t="shared" si="772"/>
        <v>Blank</v>
      </c>
      <c r="U4809" s="89"/>
      <c r="V4809" s="216" t="str">
        <f>IF(D4809=0,"Blank",P4809*'3 Model Input'!E$50)</f>
        <v>Blank</v>
      </c>
      <c r="W4809" s="197" t="str">
        <f t="shared" si="773"/>
        <v>Blank</v>
      </c>
      <c r="X4809" s="197" t="str">
        <f t="shared" si="774"/>
        <v>Blank</v>
      </c>
      <c r="Y4809" s="197" t="str">
        <f t="shared" si="775"/>
        <v>Blank</v>
      </c>
      <c r="Z4809" s="197" t="str">
        <f t="shared" si="776"/>
        <v>Blank</v>
      </c>
      <c r="AA4809" s="223" t="str" cm="1">
        <f t="array" ref="AA4809">_xlfn.IFS(ISTEXT('3 Model Input'!F$70),"Missing",ISTEXT('3 Model Input'!I$70),"Missing",ISNUMBER('3 Model Input'!K$70),'3 Model Input'!K$70*P4809)</f>
        <v>Missing</v>
      </c>
      <c r="AB4809" s="89"/>
      <c r="AC4809" s="227" t="str" cm="1">
        <f t="array" ref="AC4809">IF(D4809=0,"Blank",_xlfn.IFS('3 Model Input'!E$61=1,(V4809*G4809)/T4809,'3 Model Input'!E$61=2,(W4809*G4809)/T4809,'3 Model Input'!E$61=3,(X4809*G4809)/T4809,'3 Model Input'!E$61=4,(Y4809*G4809)/T4809,'3 Model Input'!E$61=5,(Z4809*G4809)/T4809, ISTEXT('3 Model Input'!E$61),"Missing",'3 Model Input'!E$61=6,(AA4809*G4809)/T4809))</f>
        <v>Blank</v>
      </c>
      <c r="AD4809" s="202" t="str">
        <f t="shared" si="777"/>
        <v>Blank</v>
      </c>
      <c r="AE4809" s="202" t="str">
        <f t="shared" si="778"/>
        <v>Blank</v>
      </c>
      <c r="AF4809" s="217" t="str">
        <f t="shared" si="779"/>
        <v>Blank</v>
      </c>
      <c r="AG4809" s="9" t="str" cm="1">
        <f t="array" ref="AG4809">_xlfn.IFS(ISNUMBER(AC4809), "", ISNUMBER(SEARCH("Blank", AC4809)), "", ISERROR(AC4809), "Bad input on tab 3")</f>
        <v/>
      </c>
    </row>
    <row r="4810" spans="2:33" ht="15" customHeight="1" x14ac:dyDescent="0.75">
      <c r="B4810" s="205" t="str">
        <f>'5 Driver Data'!B4810</f>
        <v>4802</v>
      </c>
      <c r="C4810" s="193">
        <f>'5 Driver Data'!C4810</f>
        <v>0</v>
      </c>
      <c r="D4810" s="192">
        <f>'5 Driver Data'!D4810</f>
        <v>0</v>
      </c>
      <c r="E4810" s="191">
        <f>'5 Driver Data'!E4810</f>
        <v>0</v>
      </c>
      <c r="F4810" s="191">
        <f>'5 Driver Data'!F4810</f>
        <v>0</v>
      </c>
      <c r="G4810" s="191">
        <f>'5 Driver Data'!G4810</f>
        <v>0</v>
      </c>
      <c r="H4810" s="191">
        <f>'5 Driver Data'!H4810</f>
        <v>0</v>
      </c>
      <c r="I4810" s="191">
        <f>'5 Driver Data'!I4810</f>
        <v>0</v>
      </c>
      <c r="J4810" s="191">
        <f>'5 Driver Data'!J4810</f>
        <v>0</v>
      </c>
      <c r="K4810" s="206">
        <f>'5 Driver Data'!K4810</f>
        <v>0</v>
      </c>
      <c r="L4810" s="1"/>
      <c r="M4810" s="216" t="str">
        <f>IF(D4810=0,"Blank",'3 Model Input'!E$44*'3 Model Input'!E$45)</f>
        <v>Blank</v>
      </c>
      <c r="N4810" s="197" t="str">
        <f t="shared" si="770"/>
        <v>Blank</v>
      </c>
      <c r="O4810" s="197" t="str">
        <f>IF(D4810=0,"Blank",'3 Model Input'!E$49*(1-'3 Model Input'!E$51))</f>
        <v>Blank</v>
      </c>
      <c r="P4810" s="197" t="str">
        <f t="shared" si="771"/>
        <v>Blank</v>
      </c>
      <c r="Q4810" s="197" t="str">
        <f>IF(D4810=0,"Blank",IF(D4810="BEV",E4810*(1-'3 Model Input'!E$54), E4810))</f>
        <v>Blank</v>
      </c>
      <c r="R4810" s="198" t="str">
        <f>IF(D4810=0,"Blank",IF(D4810="PHEV",F4810/G4810,F4810*(1-'3 Model Input'!E$54)/G4810))</f>
        <v>Blank</v>
      </c>
      <c r="S4810" s="198" t="str">
        <f>IF(D4810=0,"Blank",IF(D4810="PHEV",MIN(M4810,E4810),MIN(M4810,(E4810*(1-'3 Model Input'!E$54)))))</f>
        <v>Blank</v>
      </c>
      <c r="T4810" s="217" t="str">
        <f t="shared" si="772"/>
        <v>Blank</v>
      </c>
      <c r="U4810" s="89"/>
      <c r="V4810" s="216" t="str">
        <f>IF(D4810=0,"Blank",P4810*'3 Model Input'!E$50)</f>
        <v>Blank</v>
      </c>
      <c r="W4810" s="197" t="str">
        <f t="shared" si="773"/>
        <v>Blank</v>
      </c>
      <c r="X4810" s="197" t="str">
        <f t="shared" si="774"/>
        <v>Blank</v>
      </c>
      <c r="Y4810" s="197" t="str">
        <f t="shared" si="775"/>
        <v>Blank</v>
      </c>
      <c r="Z4810" s="197" t="str">
        <f t="shared" si="776"/>
        <v>Blank</v>
      </c>
      <c r="AA4810" s="223" t="str" cm="1">
        <f t="array" ref="AA4810">_xlfn.IFS(ISTEXT('3 Model Input'!F$70),"Missing",ISTEXT('3 Model Input'!I$70),"Missing",ISNUMBER('3 Model Input'!K$70),'3 Model Input'!K$70*P4810)</f>
        <v>Missing</v>
      </c>
      <c r="AB4810" s="89"/>
      <c r="AC4810" s="227" t="str" cm="1">
        <f t="array" ref="AC4810">IF(D4810=0,"Blank",_xlfn.IFS('3 Model Input'!E$61=1,(V4810*G4810)/T4810,'3 Model Input'!E$61=2,(W4810*G4810)/T4810,'3 Model Input'!E$61=3,(X4810*G4810)/T4810,'3 Model Input'!E$61=4,(Y4810*G4810)/T4810,'3 Model Input'!E$61=5,(Z4810*G4810)/T4810, ISTEXT('3 Model Input'!E$61),"Missing",'3 Model Input'!E$61=6,(AA4810*G4810)/T4810))</f>
        <v>Blank</v>
      </c>
      <c r="AD4810" s="202" t="str">
        <f t="shared" si="777"/>
        <v>Blank</v>
      </c>
      <c r="AE4810" s="202" t="str">
        <f t="shared" si="778"/>
        <v>Blank</v>
      </c>
      <c r="AF4810" s="217" t="str">
        <f t="shared" si="779"/>
        <v>Blank</v>
      </c>
      <c r="AG4810" s="9" t="str" cm="1">
        <f t="array" ref="AG4810">_xlfn.IFS(ISNUMBER(AC4810), "", ISNUMBER(SEARCH("Blank", AC4810)), "", ISERROR(AC4810), "Bad input on tab 3")</f>
        <v/>
      </c>
    </row>
    <row r="4811" spans="2:33" ht="15" customHeight="1" x14ac:dyDescent="0.75">
      <c r="B4811" s="205" t="str">
        <f>'5 Driver Data'!B4811</f>
        <v>4803</v>
      </c>
      <c r="C4811" s="193">
        <f>'5 Driver Data'!C4811</f>
        <v>0</v>
      </c>
      <c r="D4811" s="192">
        <f>'5 Driver Data'!D4811</f>
        <v>0</v>
      </c>
      <c r="E4811" s="191">
        <f>'5 Driver Data'!E4811</f>
        <v>0</v>
      </c>
      <c r="F4811" s="191">
        <f>'5 Driver Data'!F4811</f>
        <v>0</v>
      </c>
      <c r="G4811" s="191">
        <f>'5 Driver Data'!G4811</f>
        <v>0</v>
      </c>
      <c r="H4811" s="191">
        <f>'5 Driver Data'!H4811</f>
        <v>0</v>
      </c>
      <c r="I4811" s="191">
        <f>'5 Driver Data'!I4811</f>
        <v>0</v>
      </c>
      <c r="J4811" s="191">
        <f>'5 Driver Data'!J4811</f>
        <v>0</v>
      </c>
      <c r="K4811" s="206">
        <f>'5 Driver Data'!K4811</f>
        <v>0</v>
      </c>
      <c r="L4811" s="1"/>
      <c r="M4811" s="216" t="str">
        <f>IF(D4811=0,"Blank",'3 Model Input'!E$44*'3 Model Input'!E$45)</f>
        <v>Blank</v>
      </c>
      <c r="N4811" s="197" t="str">
        <f t="shared" si="770"/>
        <v>Blank</v>
      </c>
      <c r="O4811" s="197" t="str">
        <f>IF(D4811=0,"Blank",'3 Model Input'!E$49*(1-'3 Model Input'!E$51))</f>
        <v>Blank</v>
      </c>
      <c r="P4811" s="197" t="str">
        <f t="shared" si="771"/>
        <v>Blank</v>
      </c>
      <c r="Q4811" s="197" t="str">
        <f>IF(D4811=0,"Blank",IF(D4811="BEV",E4811*(1-'3 Model Input'!E$54), E4811))</f>
        <v>Blank</v>
      </c>
      <c r="R4811" s="198" t="str">
        <f>IF(D4811=0,"Blank",IF(D4811="PHEV",F4811/G4811,F4811*(1-'3 Model Input'!E$54)/G4811))</f>
        <v>Blank</v>
      </c>
      <c r="S4811" s="198" t="str">
        <f>IF(D4811=0,"Blank",IF(D4811="PHEV",MIN(M4811,E4811),MIN(M4811,(E4811*(1-'3 Model Input'!E$54)))))</f>
        <v>Blank</v>
      </c>
      <c r="T4811" s="217" t="str">
        <f t="shared" si="772"/>
        <v>Blank</v>
      </c>
      <c r="U4811" s="89"/>
      <c r="V4811" s="216" t="str">
        <f>IF(D4811=0,"Blank",P4811*'3 Model Input'!E$50)</f>
        <v>Blank</v>
      </c>
      <c r="W4811" s="197" t="str">
        <f t="shared" si="773"/>
        <v>Blank</v>
      </c>
      <c r="X4811" s="197" t="str">
        <f t="shared" si="774"/>
        <v>Blank</v>
      </c>
      <c r="Y4811" s="197" t="str">
        <f t="shared" si="775"/>
        <v>Blank</v>
      </c>
      <c r="Z4811" s="197" t="str">
        <f t="shared" si="776"/>
        <v>Blank</v>
      </c>
      <c r="AA4811" s="223" t="str" cm="1">
        <f t="array" ref="AA4811">_xlfn.IFS(ISTEXT('3 Model Input'!F$70),"Missing",ISTEXT('3 Model Input'!I$70),"Missing",ISNUMBER('3 Model Input'!K$70),'3 Model Input'!K$70*P4811)</f>
        <v>Missing</v>
      </c>
      <c r="AB4811" s="89"/>
      <c r="AC4811" s="227" t="str" cm="1">
        <f t="array" ref="AC4811">IF(D4811=0,"Blank",_xlfn.IFS('3 Model Input'!E$61=1,(V4811*G4811)/T4811,'3 Model Input'!E$61=2,(W4811*G4811)/T4811,'3 Model Input'!E$61=3,(X4811*G4811)/T4811,'3 Model Input'!E$61=4,(Y4811*G4811)/T4811,'3 Model Input'!E$61=5,(Z4811*G4811)/T4811, ISTEXT('3 Model Input'!E$61),"Missing",'3 Model Input'!E$61=6,(AA4811*G4811)/T4811))</f>
        <v>Blank</v>
      </c>
      <c r="AD4811" s="202" t="str">
        <f t="shared" si="777"/>
        <v>Blank</v>
      </c>
      <c r="AE4811" s="202" t="str">
        <f t="shared" si="778"/>
        <v>Blank</v>
      </c>
      <c r="AF4811" s="217" t="str">
        <f t="shared" si="779"/>
        <v>Blank</v>
      </c>
      <c r="AG4811" s="9" t="str" cm="1">
        <f t="array" ref="AG4811">_xlfn.IFS(ISNUMBER(AC4811), "", ISNUMBER(SEARCH("Blank", AC4811)), "", ISERROR(AC4811), "Bad input on tab 3")</f>
        <v/>
      </c>
    </row>
    <row r="4812" spans="2:33" ht="15" customHeight="1" x14ac:dyDescent="0.75">
      <c r="B4812" s="205" t="str">
        <f>'5 Driver Data'!B4812</f>
        <v>4804</v>
      </c>
      <c r="C4812" s="193">
        <f>'5 Driver Data'!C4812</f>
        <v>0</v>
      </c>
      <c r="D4812" s="192">
        <f>'5 Driver Data'!D4812</f>
        <v>0</v>
      </c>
      <c r="E4812" s="191">
        <f>'5 Driver Data'!E4812</f>
        <v>0</v>
      </c>
      <c r="F4812" s="191">
        <f>'5 Driver Data'!F4812</f>
        <v>0</v>
      </c>
      <c r="G4812" s="191">
        <f>'5 Driver Data'!G4812</f>
        <v>0</v>
      </c>
      <c r="H4812" s="191">
        <f>'5 Driver Data'!H4812</f>
        <v>0</v>
      </c>
      <c r="I4812" s="191">
        <f>'5 Driver Data'!I4812</f>
        <v>0</v>
      </c>
      <c r="J4812" s="191">
        <f>'5 Driver Data'!J4812</f>
        <v>0</v>
      </c>
      <c r="K4812" s="206">
        <f>'5 Driver Data'!K4812</f>
        <v>0</v>
      </c>
      <c r="L4812" s="1"/>
      <c r="M4812" s="216" t="str">
        <f>IF(D4812=0,"Blank",'3 Model Input'!E$44*'3 Model Input'!E$45)</f>
        <v>Blank</v>
      </c>
      <c r="N4812" s="197" t="str">
        <f t="shared" si="770"/>
        <v>Blank</v>
      </c>
      <c r="O4812" s="197" t="str">
        <f>IF(D4812=0,"Blank",'3 Model Input'!E$49*(1-'3 Model Input'!E$51))</f>
        <v>Blank</v>
      </c>
      <c r="P4812" s="197" t="str">
        <f t="shared" si="771"/>
        <v>Blank</v>
      </c>
      <c r="Q4812" s="197" t="str">
        <f>IF(D4812=0,"Blank",IF(D4812="BEV",E4812*(1-'3 Model Input'!E$54), E4812))</f>
        <v>Blank</v>
      </c>
      <c r="R4812" s="198" t="str">
        <f>IF(D4812=0,"Blank",IF(D4812="PHEV",F4812/G4812,F4812*(1-'3 Model Input'!E$54)/G4812))</f>
        <v>Blank</v>
      </c>
      <c r="S4812" s="198" t="str">
        <f>IF(D4812=0,"Blank",IF(D4812="PHEV",MIN(M4812,E4812),MIN(M4812,(E4812*(1-'3 Model Input'!E$54)))))</f>
        <v>Blank</v>
      </c>
      <c r="T4812" s="217" t="str">
        <f t="shared" si="772"/>
        <v>Blank</v>
      </c>
      <c r="U4812" s="89"/>
      <c r="V4812" s="216" t="str">
        <f>IF(D4812=0,"Blank",P4812*'3 Model Input'!E$50)</f>
        <v>Blank</v>
      </c>
      <c r="W4812" s="197" t="str">
        <f t="shared" si="773"/>
        <v>Blank</v>
      </c>
      <c r="X4812" s="197" t="str">
        <f t="shared" si="774"/>
        <v>Blank</v>
      </c>
      <c r="Y4812" s="197" t="str">
        <f t="shared" si="775"/>
        <v>Blank</v>
      </c>
      <c r="Z4812" s="197" t="str">
        <f t="shared" si="776"/>
        <v>Blank</v>
      </c>
      <c r="AA4812" s="223" t="str" cm="1">
        <f t="array" ref="AA4812">_xlfn.IFS(ISTEXT('3 Model Input'!F$70),"Missing",ISTEXT('3 Model Input'!I$70),"Missing",ISNUMBER('3 Model Input'!K$70),'3 Model Input'!K$70*P4812)</f>
        <v>Missing</v>
      </c>
      <c r="AB4812" s="89"/>
      <c r="AC4812" s="227" t="str" cm="1">
        <f t="array" ref="AC4812">IF(D4812=0,"Blank",_xlfn.IFS('3 Model Input'!E$61=1,(V4812*G4812)/T4812,'3 Model Input'!E$61=2,(W4812*G4812)/T4812,'3 Model Input'!E$61=3,(X4812*G4812)/T4812,'3 Model Input'!E$61=4,(Y4812*G4812)/T4812,'3 Model Input'!E$61=5,(Z4812*G4812)/T4812, ISTEXT('3 Model Input'!E$61),"Missing",'3 Model Input'!E$61=6,(AA4812*G4812)/T4812))</f>
        <v>Blank</v>
      </c>
      <c r="AD4812" s="202" t="str">
        <f t="shared" si="777"/>
        <v>Blank</v>
      </c>
      <c r="AE4812" s="202" t="str">
        <f t="shared" si="778"/>
        <v>Blank</v>
      </c>
      <c r="AF4812" s="217" t="str">
        <f t="shared" si="779"/>
        <v>Blank</v>
      </c>
      <c r="AG4812" s="9" t="str" cm="1">
        <f t="array" ref="AG4812">_xlfn.IFS(ISNUMBER(AC4812), "", ISNUMBER(SEARCH("Blank", AC4812)), "", ISERROR(AC4812), "Bad input on tab 3")</f>
        <v/>
      </c>
    </row>
    <row r="4813" spans="2:33" ht="15" customHeight="1" x14ac:dyDescent="0.75">
      <c r="B4813" s="205" t="str">
        <f>'5 Driver Data'!B4813</f>
        <v>4805</v>
      </c>
      <c r="C4813" s="193">
        <f>'5 Driver Data'!C4813</f>
        <v>0</v>
      </c>
      <c r="D4813" s="192">
        <f>'5 Driver Data'!D4813</f>
        <v>0</v>
      </c>
      <c r="E4813" s="191">
        <f>'5 Driver Data'!E4813</f>
        <v>0</v>
      </c>
      <c r="F4813" s="191">
        <f>'5 Driver Data'!F4813</f>
        <v>0</v>
      </c>
      <c r="G4813" s="191">
        <f>'5 Driver Data'!G4813</f>
        <v>0</v>
      </c>
      <c r="H4813" s="191">
        <f>'5 Driver Data'!H4813</f>
        <v>0</v>
      </c>
      <c r="I4813" s="191">
        <f>'5 Driver Data'!I4813</f>
        <v>0</v>
      </c>
      <c r="J4813" s="191">
        <f>'5 Driver Data'!J4813</f>
        <v>0</v>
      </c>
      <c r="K4813" s="206">
        <f>'5 Driver Data'!K4813</f>
        <v>0</v>
      </c>
      <c r="L4813" s="1"/>
      <c r="M4813" s="216" t="str">
        <f>IF(D4813=0,"Blank",'3 Model Input'!E$44*'3 Model Input'!E$45)</f>
        <v>Blank</v>
      </c>
      <c r="N4813" s="197" t="str">
        <f t="shared" si="770"/>
        <v>Blank</v>
      </c>
      <c r="O4813" s="197" t="str">
        <f>IF(D4813=0,"Blank",'3 Model Input'!E$49*(1-'3 Model Input'!E$51))</f>
        <v>Blank</v>
      </c>
      <c r="P4813" s="197" t="str">
        <f t="shared" si="771"/>
        <v>Blank</v>
      </c>
      <c r="Q4813" s="197" t="str">
        <f>IF(D4813=0,"Blank",IF(D4813="BEV",E4813*(1-'3 Model Input'!E$54), E4813))</f>
        <v>Blank</v>
      </c>
      <c r="R4813" s="198" t="str">
        <f>IF(D4813=0,"Blank",IF(D4813="PHEV",F4813/G4813,F4813*(1-'3 Model Input'!E$54)/G4813))</f>
        <v>Blank</v>
      </c>
      <c r="S4813" s="198" t="str">
        <f>IF(D4813=0,"Blank",IF(D4813="PHEV",MIN(M4813,E4813),MIN(M4813,(E4813*(1-'3 Model Input'!E$54)))))</f>
        <v>Blank</v>
      </c>
      <c r="T4813" s="217" t="str">
        <f t="shared" si="772"/>
        <v>Blank</v>
      </c>
      <c r="U4813" s="89"/>
      <c r="V4813" s="216" t="str">
        <f>IF(D4813=0,"Blank",P4813*'3 Model Input'!E$50)</f>
        <v>Blank</v>
      </c>
      <c r="W4813" s="197" t="str">
        <f t="shared" si="773"/>
        <v>Blank</v>
      </c>
      <c r="X4813" s="197" t="str">
        <f t="shared" si="774"/>
        <v>Blank</v>
      </c>
      <c r="Y4813" s="197" t="str">
        <f t="shared" si="775"/>
        <v>Blank</v>
      </c>
      <c r="Z4813" s="197" t="str">
        <f t="shared" si="776"/>
        <v>Blank</v>
      </c>
      <c r="AA4813" s="223" t="str" cm="1">
        <f t="array" ref="AA4813">_xlfn.IFS(ISTEXT('3 Model Input'!F$70),"Missing",ISTEXT('3 Model Input'!I$70),"Missing",ISNUMBER('3 Model Input'!K$70),'3 Model Input'!K$70*P4813)</f>
        <v>Missing</v>
      </c>
      <c r="AB4813" s="89"/>
      <c r="AC4813" s="227" t="str" cm="1">
        <f t="array" ref="AC4813">IF(D4813=0,"Blank",_xlfn.IFS('3 Model Input'!E$61=1,(V4813*G4813)/T4813,'3 Model Input'!E$61=2,(W4813*G4813)/T4813,'3 Model Input'!E$61=3,(X4813*G4813)/T4813,'3 Model Input'!E$61=4,(Y4813*G4813)/T4813,'3 Model Input'!E$61=5,(Z4813*G4813)/T4813, ISTEXT('3 Model Input'!E$61),"Missing",'3 Model Input'!E$61=6,(AA4813*G4813)/T4813))</f>
        <v>Blank</v>
      </c>
      <c r="AD4813" s="202" t="str">
        <f t="shared" si="777"/>
        <v>Blank</v>
      </c>
      <c r="AE4813" s="202" t="str">
        <f t="shared" si="778"/>
        <v>Blank</v>
      </c>
      <c r="AF4813" s="217" t="str">
        <f t="shared" si="779"/>
        <v>Blank</v>
      </c>
      <c r="AG4813" s="9" t="str" cm="1">
        <f t="array" ref="AG4813">_xlfn.IFS(ISNUMBER(AC4813), "", ISNUMBER(SEARCH("Blank", AC4813)), "", ISERROR(AC4813), "Bad input on tab 3")</f>
        <v/>
      </c>
    </row>
    <row r="4814" spans="2:33" ht="15" customHeight="1" x14ac:dyDescent="0.75">
      <c r="B4814" s="205" t="str">
        <f>'5 Driver Data'!B4814</f>
        <v>4806</v>
      </c>
      <c r="C4814" s="193">
        <f>'5 Driver Data'!C4814</f>
        <v>0</v>
      </c>
      <c r="D4814" s="192">
        <f>'5 Driver Data'!D4814</f>
        <v>0</v>
      </c>
      <c r="E4814" s="191">
        <f>'5 Driver Data'!E4814</f>
        <v>0</v>
      </c>
      <c r="F4814" s="191">
        <f>'5 Driver Data'!F4814</f>
        <v>0</v>
      </c>
      <c r="G4814" s="191">
        <f>'5 Driver Data'!G4814</f>
        <v>0</v>
      </c>
      <c r="H4814" s="191">
        <f>'5 Driver Data'!H4814</f>
        <v>0</v>
      </c>
      <c r="I4814" s="191">
        <f>'5 Driver Data'!I4814</f>
        <v>0</v>
      </c>
      <c r="J4814" s="191">
        <f>'5 Driver Data'!J4814</f>
        <v>0</v>
      </c>
      <c r="K4814" s="206">
        <f>'5 Driver Data'!K4814</f>
        <v>0</v>
      </c>
      <c r="L4814" s="1"/>
      <c r="M4814" s="216" t="str">
        <f>IF(D4814=0,"Blank",'3 Model Input'!E$44*'3 Model Input'!E$45)</f>
        <v>Blank</v>
      </c>
      <c r="N4814" s="197" t="str">
        <f t="shared" si="770"/>
        <v>Blank</v>
      </c>
      <c r="O4814" s="197" t="str">
        <f>IF(D4814=0,"Blank",'3 Model Input'!E$49*(1-'3 Model Input'!E$51))</f>
        <v>Blank</v>
      </c>
      <c r="P4814" s="197" t="str">
        <f t="shared" si="771"/>
        <v>Blank</v>
      </c>
      <c r="Q4814" s="197" t="str">
        <f>IF(D4814=0,"Blank",IF(D4814="BEV",E4814*(1-'3 Model Input'!E$54), E4814))</f>
        <v>Blank</v>
      </c>
      <c r="R4814" s="198" t="str">
        <f>IF(D4814=0,"Blank",IF(D4814="PHEV",F4814/G4814,F4814*(1-'3 Model Input'!E$54)/G4814))</f>
        <v>Blank</v>
      </c>
      <c r="S4814" s="198" t="str">
        <f>IF(D4814=0,"Blank",IF(D4814="PHEV",MIN(M4814,E4814),MIN(M4814,(E4814*(1-'3 Model Input'!E$54)))))</f>
        <v>Blank</v>
      </c>
      <c r="T4814" s="217" t="str">
        <f t="shared" si="772"/>
        <v>Blank</v>
      </c>
      <c r="U4814" s="89"/>
      <c r="V4814" s="216" t="str">
        <f>IF(D4814=0,"Blank",P4814*'3 Model Input'!E$50)</f>
        <v>Blank</v>
      </c>
      <c r="W4814" s="197" t="str">
        <f t="shared" si="773"/>
        <v>Blank</v>
      </c>
      <c r="X4814" s="197" t="str">
        <f t="shared" si="774"/>
        <v>Blank</v>
      </c>
      <c r="Y4814" s="197" t="str">
        <f t="shared" si="775"/>
        <v>Blank</v>
      </c>
      <c r="Z4814" s="197" t="str">
        <f t="shared" si="776"/>
        <v>Blank</v>
      </c>
      <c r="AA4814" s="223" t="str" cm="1">
        <f t="array" ref="AA4814">_xlfn.IFS(ISTEXT('3 Model Input'!F$70),"Missing",ISTEXT('3 Model Input'!I$70),"Missing",ISNUMBER('3 Model Input'!K$70),'3 Model Input'!K$70*P4814)</f>
        <v>Missing</v>
      </c>
      <c r="AB4814" s="89"/>
      <c r="AC4814" s="227" t="str" cm="1">
        <f t="array" ref="AC4814">IF(D4814=0,"Blank",_xlfn.IFS('3 Model Input'!E$61=1,(V4814*G4814)/T4814,'3 Model Input'!E$61=2,(W4814*G4814)/T4814,'3 Model Input'!E$61=3,(X4814*G4814)/T4814,'3 Model Input'!E$61=4,(Y4814*G4814)/T4814,'3 Model Input'!E$61=5,(Z4814*G4814)/T4814, ISTEXT('3 Model Input'!E$61),"Missing",'3 Model Input'!E$61=6,(AA4814*G4814)/T4814))</f>
        <v>Blank</v>
      </c>
      <c r="AD4814" s="202" t="str">
        <f t="shared" si="777"/>
        <v>Blank</v>
      </c>
      <c r="AE4814" s="202" t="str">
        <f t="shared" si="778"/>
        <v>Blank</v>
      </c>
      <c r="AF4814" s="217" t="str">
        <f t="shared" si="779"/>
        <v>Blank</v>
      </c>
      <c r="AG4814" s="9" t="str" cm="1">
        <f t="array" ref="AG4814">_xlfn.IFS(ISNUMBER(AC4814), "", ISNUMBER(SEARCH("Blank", AC4814)), "", ISERROR(AC4814), "Bad input on tab 3")</f>
        <v/>
      </c>
    </row>
    <row r="4815" spans="2:33" ht="15" customHeight="1" x14ac:dyDescent="0.75">
      <c r="B4815" s="205" t="str">
        <f>'5 Driver Data'!B4815</f>
        <v>4807</v>
      </c>
      <c r="C4815" s="193">
        <f>'5 Driver Data'!C4815</f>
        <v>0</v>
      </c>
      <c r="D4815" s="192">
        <f>'5 Driver Data'!D4815</f>
        <v>0</v>
      </c>
      <c r="E4815" s="191">
        <f>'5 Driver Data'!E4815</f>
        <v>0</v>
      </c>
      <c r="F4815" s="191">
        <f>'5 Driver Data'!F4815</f>
        <v>0</v>
      </c>
      <c r="G4815" s="191">
        <f>'5 Driver Data'!G4815</f>
        <v>0</v>
      </c>
      <c r="H4815" s="191">
        <f>'5 Driver Data'!H4815</f>
        <v>0</v>
      </c>
      <c r="I4815" s="191">
        <f>'5 Driver Data'!I4815</f>
        <v>0</v>
      </c>
      <c r="J4815" s="191">
        <f>'5 Driver Data'!J4815</f>
        <v>0</v>
      </c>
      <c r="K4815" s="206">
        <f>'5 Driver Data'!K4815</f>
        <v>0</v>
      </c>
      <c r="L4815" s="1"/>
      <c r="M4815" s="216" t="str">
        <f>IF(D4815=0,"Blank",'3 Model Input'!E$44*'3 Model Input'!E$45)</f>
        <v>Blank</v>
      </c>
      <c r="N4815" s="197" t="str">
        <f t="shared" si="770"/>
        <v>Blank</v>
      </c>
      <c r="O4815" s="197" t="str">
        <f>IF(D4815=0,"Blank",'3 Model Input'!E$49*(1-'3 Model Input'!E$51))</f>
        <v>Blank</v>
      </c>
      <c r="P4815" s="197" t="str">
        <f t="shared" si="771"/>
        <v>Blank</v>
      </c>
      <c r="Q4815" s="197" t="str">
        <f>IF(D4815=0,"Blank",IF(D4815="BEV",E4815*(1-'3 Model Input'!E$54), E4815))</f>
        <v>Blank</v>
      </c>
      <c r="R4815" s="198" t="str">
        <f>IF(D4815=0,"Blank",IF(D4815="PHEV",F4815/G4815,F4815*(1-'3 Model Input'!E$54)/G4815))</f>
        <v>Blank</v>
      </c>
      <c r="S4815" s="198" t="str">
        <f>IF(D4815=0,"Blank",IF(D4815="PHEV",MIN(M4815,E4815),MIN(M4815,(E4815*(1-'3 Model Input'!E$54)))))</f>
        <v>Blank</v>
      </c>
      <c r="T4815" s="217" t="str">
        <f t="shared" si="772"/>
        <v>Blank</v>
      </c>
      <c r="U4815" s="89"/>
      <c r="V4815" s="216" t="str">
        <f>IF(D4815=0,"Blank",P4815*'3 Model Input'!E$50)</f>
        <v>Blank</v>
      </c>
      <c r="W4815" s="197" t="str">
        <f t="shared" si="773"/>
        <v>Blank</v>
      </c>
      <c r="X4815" s="197" t="str">
        <f t="shared" si="774"/>
        <v>Blank</v>
      </c>
      <c r="Y4815" s="197" t="str">
        <f t="shared" si="775"/>
        <v>Blank</v>
      </c>
      <c r="Z4815" s="197" t="str">
        <f t="shared" si="776"/>
        <v>Blank</v>
      </c>
      <c r="AA4815" s="223" t="str" cm="1">
        <f t="array" ref="AA4815">_xlfn.IFS(ISTEXT('3 Model Input'!F$70),"Missing",ISTEXT('3 Model Input'!I$70),"Missing",ISNUMBER('3 Model Input'!K$70),'3 Model Input'!K$70*P4815)</f>
        <v>Missing</v>
      </c>
      <c r="AB4815" s="89"/>
      <c r="AC4815" s="227" t="str" cm="1">
        <f t="array" ref="AC4815">IF(D4815=0,"Blank",_xlfn.IFS('3 Model Input'!E$61=1,(V4815*G4815)/T4815,'3 Model Input'!E$61=2,(W4815*G4815)/T4815,'3 Model Input'!E$61=3,(X4815*G4815)/T4815,'3 Model Input'!E$61=4,(Y4815*G4815)/T4815,'3 Model Input'!E$61=5,(Z4815*G4815)/T4815, ISTEXT('3 Model Input'!E$61),"Missing",'3 Model Input'!E$61=6,(AA4815*G4815)/T4815))</f>
        <v>Blank</v>
      </c>
      <c r="AD4815" s="202" t="str">
        <f t="shared" si="777"/>
        <v>Blank</v>
      </c>
      <c r="AE4815" s="202" t="str">
        <f t="shared" si="778"/>
        <v>Blank</v>
      </c>
      <c r="AF4815" s="217" t="str">
        <f t="shared" si="779"/>
        <v>Blank</v>
      </c>
      <c r="AG4815" s="9" t="str" cm="1">
        <f t="array" ref="AG4815">_xlfn.IFS(ISNUMBER(AC4815), "", ISNUMBER(SEARCH("Blank", AC4815)), "", ISERROR(AC4815), "Bad input on tab 3")</f>
        <v/>
      </c>
    </row>
    <row r="4816" spans="2:33" ht="15" customHeight="1" x14ac:dyDescent="0.75">
      <c r="B4816" s="205" t="str">
        <f>'5 Driver Data'!B4816</f>
        <v>4808</v>
      </c>
      <c r="C4816" s="193">
        <f>'5 Driver Data'!C4816</f>
        <v>0</v>
      </c>
      <c r="D4816" s="192">
        <f>'5 Driver Data'!D4816</f>
        <v>0</v>
      </c>
      <c r="E4816" s="191">
        <f>'5 Driver Data'!E4816</f>
        <v>0</v>
      </c>
      <c r="F4816" s="191">
        <f>'5 Driver Data'!F4816</f>
        <v>0</v>
      </c>
      <c r="G4816" s="191">
        <f>'5 Driver Data'!G4816</f>
        <v>0</v>
      </c>
      <c r="H4816" s="191">
        <f>'5 Driver Data'!H4816</f>
        <v>0</v>
      </c>
      <c r="I4816" s="191">
        <f>'5 Driver Data'!I4816</f>
        <v>0</v>
      </c>
      <c r="J4816" s="191">
        <f>'5 Driver Data'!J4816</f>
        <v>0</v>
      </c>
      <c r="K4816" s="206">
        <f>'5 Driver Data'!K4816</f>
        <v>0</v>
      </c>
      <c r="L4816" s="1"/>
      <c r="M4816" s="216" t="str">
        <f>IF(D4816=0,"Blank",'3 Model Input'!E$44*'3 Model Input'!E$45)</f>
        <v>Blank</v>
      </c>
      <c r="N4816" s="197" t="str">
        <f t="shared" si="770"/>
        <v>Blank</v>
      </c>
      <c r="O4816" s="197" t="str">
        <f>IF(D4816=0,"Blank",'3 Model Input'!E$49*(1-'3 Model Input'!E$51))</f>
        <v>Blank</v>
      </c>
      <c r="P4816" s="197" t="str">
        <f t="shared" si="771"/>
        <v>Blank</v>
      </c>
      <c r="Q4816" s="197" t="str">
        <f>IF(D4816=0,"Blank",IF(D4816="BEV",E4816*(1-'3 Model Input'!E$54), E4816))</f>
        <v>Blank</v>
      </c>
      <c r="R4816" s="198" t="str">
        <f>IF(D4816=0,"Blank",IF(D4816="PHEV",F4816/G4816,F4816*(1-'3 Model Input'!E$54)/G4816))</f>
        <v>Blank</v>
      </c>
      <c r="S4816" s="198" t="str">
        <f>IF(D4816=0,"Blank",IF(D4816="PHEV",MIN(M4816,E4816),MIN(M4816,(E4816*(1-'3 Model Input'!E$54)))))</f>
        <v>Blank</v>
      </c>
      <c r="T4816" s="217" t="str">
        <f t="shared" si="772"/>
        <v>Blank</v>
      </c>
      <c r="U4816" s="89"/>
      <c r="V4816" s="216" t="str">
        <f>IF(D4816=0,"Blank",P4816*'3 Model Input'!E$50)</f>
        <v>Blank</v>
      </c>
      <c r="W4816" s="197" t="str">
        <f t="shared" si="773"/>
        <v>Blank</v>
      </c>
      <c r="X4816" s="197" t="str">
        <f t="shared" si="774"/>
        <v>Blank</v>
      </c>
      <c r="Y4816" s="197" t="str">
        <f t="shared" si="775"/>
        <v>Blank</v>
      </c>
      <c r="Z4816" s="197" t="str">
        <f t="shared" si="776"/>
        <v>Blank</v>
      </c>
      <c r="AA4816" s="223" t="str" cm="1">
        <f t="array" ref="AA4816">_xlfn.IFS(ISTEXT('3 Model Input'!F$70),"Missing",ISTEXT('3 Model Input'!I$70),"Missing",ISNUMBER('3 Model Input'!K$70),'3 Model Input'!K$70*P4816)</f>
        <v>Missing</v>
      </c>
      <c r="AB4816" s="89"/>
      <c r="AC4816" s="227" t="str" cm="1">
        <f t="array" ref="AC4816">IF(D4816=0,"Blank",_xlfn.IFS('3 Model Input'!E$61=1,(V4816*G4816)/T4816,'3 Model Input'!E$61=2,(W4816*G4816)/T4816,'3 Model Input'!E$61=3,(X4816*G4816)/T4816,'3 Model Input'!E$61=4,(Y4816*G4816)/T4816,'3 Model Input'!E$61=5,(Z4816*G4816)/T4816, ISTEXT('3 Model Input'!E$61),"Missing",'3 Model Input'!E$61=6,(AA4816*G4816)/T4816))</f>
        <v>Blank</v>
      </c>
      <c r="AD4816" s="202" t="str">
        <f t="shared" si="777"/>
        <v>Blank</v>
      </c>
      <c r="AE4816" s="202" t="str">
        <f t="shared" si="778"/>
        <v>Blank</v>
      </c>
      <c r="AF4816" s="217" t="str">
        <f t="shared" si="779"/>
        <v>Blank</v>
      </c>
      <c r="AG4816" s="9" t="str" cm="1">
        <f t="array" ref="AG4816">_xlfn.IFS(ISNUMBER(AC4816), "", ISNUMBER(SEARCH("Blank", AC4816)), "", ISERROR(AC4816), "Bad input on tab 3")</f>
        <v/>
      </c>
    </row>
    <row r="4817" spans="2:33" ht="15" customHeight="1" x14ac:dyDescent="0.75">
      <c r="B4817" s="205" t="str">
        <f>'5 Driver Data'!B4817</f>
        <v>4809</v>
      </c>
      <c r="C4817" s="193">
        <f>'5 Driver Data'!C4817</f>
        <v>0</v>
      </c>
      <c r="D4817" s="192">
        <f>'5 Driver Data'!D4817</f>
        <v>0</v>
      </c>
      <c r="E4817" s="191">
        <f>'5 Driver Data'!E4817</f>
        <v>0</v>
      </c>
      <c r="F4817" s="191">
        <f>'5 Driver Data'!F4817</f>
        <v>0</v>
      </c>
      <c r="G4817" s="191">
        <f>'5 Driver Data'!G4817</f>
        <v>0</v>
      </c>
      <c r="H4817" s="191">
        <f>'5 Driver Data'!H4817</f>
        <v>0</v>
      </c>
      <c r="I4817" s="191">
        <f>'5 Driver Data'!I4817</f>
        <v>0</v>
      </c>
      <c r="J4817" s="191">
        <f>'5 Driver Data'!J4817</f>
        <v>0</v>
      </c>
      <c r="K4817" s="206">
        <f>'5 Driver Data'!K4817</f>
        <v>0</v>
      </c>
      <c r="L4817" s="1"/>
      <c r="M4817" s="216" t="str">
        <f>IF(D4817=0,"Blank",'3 Model Input'!E$44*'3 Model Input'!E$45)</f>
        <v>Blank</v>
      </c>
      <c r="N4817" s="197" t="str">
        <f t="shared" si="770"/>
        <v>Blank</v>
      </c>
      <c r="O4817" s="197" t="str">
        <f>IF(D4817=0,"Blank",'3 Model Input'!E$49*(1-'3 Model Input'!E$51))</f>
        <v>Blank</v>
      </c>
      <c r="P4817" s="197" t="str">
        <f t="shared" si="771"/>
        <v>Blank</v>
      </c>
      <c r="Q4817" s="197" t="str">
        <f>IF(D4817=0,"Blank",IF(D4817="BEV",E4817*(1-'3 Model Input'!E$54), E4817))</f>
        <v>Blank</v>
      </c>
      <c r="R4817" s="198" t="str">
        <f>IF(D4817=0,"Blank",IF(D4817="PHEV",F4817/G4817,F4817*(1-'3 Model Input'!E$54)/G4817))</f>
        <v>Blank</v>
      </c>
      <c r="S4817" s="198" t="str">
        <f>IF(D4817=0,"Blank",IF(D4817="PHEV",MIN(M4817,E4817),MIN(M4817,(E4817*(1-'3 Model Input'!E$54)))))</f>
        <v>Blank</v>
      </c>
      <c r="T4817" s="217" t="str">
        <f t="shared" si="772"/>
        <v>Blank</v>
      </c>
      <c r="U4817" s="89"/>
      <c r="V4817" s="216" t="str">
        <f>IF(D4817=0,"Blank",P4817*'3 Model Input'!E$50)</f>
        <v>Blank</v>
      </c>
      <c r="W4817" s="197" t="str">
        <f t="shared" si="773"/>
        <v>Blank</v>
      </c>
      <c r="X4817" s="197" t="str">
        <f t="shared" si="774"/>
        <v>Blank</v>
      </c>
      <c r="Y4817" s="197" t="str">
        <f t="shared" si="775"/>
        <v>Blank</v>
      </c>
      <c r="Z4817" s="197" t="str">
        <f t="shared" si="776"/>
        <v>Blank</v>
      </c>
      <c r="AA4817" s="223" t="str" cm="1">
        <f t="array" ref="AA4817">_xlfn.IFS(ISTEXT('3 Model Input'!F$70),"Missing",ISTEXT('3 Model Input'!I$70),"Missing",ISNUMBER('3 Model Input'!K$70),'3 Model Input'!K$70*P4817)</f>
        <v>Missing</v>
      </c>
      <c r="AB4817" s="89"/>
      <c r="AC4817" s="227" t="str" cm="1">
        <f t="array" ref="AC4817">IF(D4817=0,"Blank",_xlfn.IFS('3 Model Input'!E$61=1,(V4817*G4817)/T4817,'3 Model Input'!E$61=2,(W4817*G4817)/T4817,'3 Model Input'!E$61=3,(X4817*G4817)/T4817,'3 Model Input'!E$61=4,(Y4817*G4817)/T4817,'3 Model Input'!E$61=5,(Z4817*G4817)/T4817, ISTEXT('3 Model Input'!E$61),"Missing",'3 Model Input'!E$61=6,(AA4817*G4817)/T4817))</f>
        <v>Blank</v>
      </c>
      <c r="AD4817" s="202" t="str">
        <f t="shared" si="777"/>
        <v>Blank</v>
      </c>
      <c r="AE4817" s="202" t="str">
        <f t="shared" si="778"/>
        <v>Blank</v>
      </c>
      <c r="AF4817" s="217" t="str">
        <f t="shared" si="779"/>
        <v>Blank</v>
      </c>
      <c r="AG4817" s="9" t="str" cm="1">
        <f t="array" ref="AG4817">_xlfn.IFS(ISNUMBER(AC4817), "", ISNUMBER(SEARCH("Blank", AC4817)), "", ISERROR(AC4817), "Bad input on tab 3")</f>
        <v/>
      </c>
    </row>
    <row r="4818" spans="2:33" ht="15" customHeight="1" x14ac:dyDescent="0.75">
      <c r="B4818" s="205" t="str">
        <f>'5 Driver Data'!B4818</f>
        <v>4810</v>
      </c>
      <c r="C4818" s="193">
        <f>'5 Driver Data'!C4818</f>
        <v>0</v>
      </c>
      <c r="D4818" s="192">
        <f>'5 Driver Data'!D4818</f>
        <v>0</v>
      </c>
      <c r="E4818" s="191">
        <f>'5 Driver Data'!E4818</f>
        <v>0</v>
      </c>
      <c r="F4818" s="191">
        <f>'5 Driver Data'!F4818</f>
        <v>0</v>
      </c>
      <c r="G4818" s="191">
        <f>'5 Driver Data'!G4818</f>
        <v>0</v>
      </c>
      <c r="H4818" s="191">
        <f>'5 Driver Data'!H4818</f>
        <v>0</v>
      </c>
      <c r="I4818" s="191">
        <f>'5 Driver Data'!I4818</f>
        <v>0</v>
      </c>
      <c r="J4818" s="191">
        <f>'5 Driver Data'!J4818</f>
        <v>0</v>
      </c>
      <c r="K4818" s="206">
        <f>'5 Driver Data'!K4818</f>
        <v>0</v>
      </c>
      <c r="L4818" s="1"/>
      <c r="M4818" s="216" t="str">
        <f>IF(D4818=0,"Blank",'3 Model Input'!E$44*'3 Model Input'!E$45)</f>
        <v>Blank</v>
      </c>
      <c r="N4818" s="197" t="str">
        <f t="shared" si="770"/>
        <v>Blank</v>
      </c>
      <c r="O4818" s="197" t="str">
        <f>IF(D4818=0,"Blank",'3 Model Input'!E$49*(1-'3 Model Input'!E$51))</f>
        <v>Blank</v>
      </c>
      <c r="P4818" s="197" t="str">
        <f t="shared" si="771"/>
        <v>Blank</v>
      </c>
      <c r="Q4818" s="197" t="str">
        <f>IF(D4818=0,"Blank",IF(D4818="BEV",E4818*(1-'3 Model Input'!E$54), E4818))</f>
        <v>Blank</v>
      </c>
      <c r="R4818" s="198" t="str">
        <f>IF(D4818=0,"Blank",IF(D4818="PHEV",F4818/G4818,F4818*(1-'3 Model Input'!E$54)/G4818))</f>
        <v>Blank</v>
      </c>
      <c r="S4818" s="198" t="str">
        <f>IF(D4818=0,"Blank",IF(D4818="PHEV",MIN(M4818,E4818),MIN(M4818,(E4818*(1-'3 Model Input'!E$54)))))</f>
        <v>Blank</v>
      </c>
      <c r="T4818" s="217" t="str">
        <f t="shared" si="772"/>
        <v>Blank</v>
      </c>
      <c r="U4818" s="89"/>
      <c r="V4818" s="216" t="str">
        <f>IF(D4818=0,"Blank",P4818*'3 Model Input'!E$50)</f>
        <v>Blank</v>
      </c>
      <c r="W4818" s="197" t="str">
        <f t="shared" si="773"/>
        <v>Blank</v>
      </c>
      <c r="X4818" s="197" t="str">
        <f t="shared" si="774"/>
        <v>Blank</v>
      </c>
      <c r="Y4818" s="197" t="str">
        <f t="shared" si="775"/>
        <v>Blank</v>
      </c>
      <c r="Z4818" s="197" t="str">
        <f t="shared" si="776"/>
        <v>Blank</v>
      </c>
      <c r="AA4818" s="223" t="str" cm="1">
        <f t="array" ref="AA4818">_xlfn.IFS(ISTEXT('3 Model Input'!F$70),"Missing",ISTEXT('3 Model Input'!I$70),"Missing",ISNUMBER('3 Model Input'!K$70),'3 Model Input'!K$70*P4818)</f>
        <v>Missing</v>
      </c>
      <c r="AB4818" s="89"/>
      <c r="AC4818" s="227" t="str" cm="1">
        <f t="array" ref="AC4818">IF(D4818=0,"Blank",_xlfn.IFS('3 Model Input'!E$61=1,(V4818*G4818)/T4818,'3 Model Input'!E$61=2,(W4818*G4818)/T4818,'3 Model Input'!E$61=3,(X4818*G4818)/T4818,'3 Model Input'!E$61=4,(Y4818*G4818)/T4818,'3 Model Input'!E$61=5,(Z4818*G4818)/T4818, ISTEXT('3 Model Input'!E$61),"Missing",'3 Model Input'!E$61=6,(AA4818*G4818)/T4818))</f>
        <v>Blank</v>
      </c>
      <c r="AD4818" s="202" t="str">
        <f t="shared" si="777"/>
        <v>Blank</v>
      </c>
      <c r="AE4818" s="202" t="str">
        <f t="shared" si="778"/>
        <v>Blank</v>
      </c>
      <c r="AF4818" s="217" t="str">
        <f t="shared" si="779"/>
        <v>Blank</v>
      </c>
      <c r="AG4818" s="9" t="str" cm="1">
        <f t="array" ref="AG4818">_xlfn.IFS(ISNUMBER(AC4818), "", ISNUMBER(SEARCH("Blank", AC4818)), "", ISERROR(AC4818), "Bad input on tab 3")</f>
        <v/>
      </c>
    </row>
    <row r="4819" spans="2:33" ht="15" customHeight="1" x14ac:dyDescent="0.75">
      <c r="B4819" s="205" t="str">
        <f>'5 Driver Data'!B4819</f>
        <v>4811</v>
      </c>
      <c r="C4819" s="193">
        <f>'5 Driver Data'!C4819</f>
        <v>0</v>
      </c>
      <c r="D4819" s="192">
        <f>'5 Driver Data'!D4819</f>
        <v>0</v>
      </c>
      <c r="E4819" s="191">
        <f>'5 Driver Data'!E4819</f>
        <v>0</v>
      </c>
      <c r="F4819" s="191">
        <f>'5 Driver Data'!F4819</f>
        <v>0</v>
      </c>
      <c r="G4819" s="191">
        <f>'5 Driver Data'!G4819</f>
        <v>0</v>
      </c>
      <c r="H4819" s="191">
        <f>'5 Driver Data'!H4819</f>
        <v>0</v>
      </c>
      <c r="I4819" s="191">
        <f>'5 Driver Data'!I4819</f>
        <v>0</v>
      </c>
      <c r="J4819" s="191">
        <f>'5 Driver Data'!J4819</f>
        <v>0</v>
      </c>
      <c r="K4819" s="206">
        <f>'5 Driver Data'!K4819</f>
        <v>0</v>
      </c>
      <c r="L4819" s="1"/>
      <c r="M4819" s="216" t="str">
        <f>IF(D4819=0,"Blank",'3 Model Input'!E$44*'3 Model Input'!E$45)</f>
        <v>Blank</v>
      </c>
      <c r="N4819" s="197" t="str">
        <f t="shared" si="770"/>
        <v>Blank</v>
      </c>
      <c r="O4819" s="197" t="str">
        <f>IF(D4819=0,"Blank",'3 Model Input'!E$49*(1-'3 Model Input'!E$51))</f>
        <v>Blank</v>
      </c>
      <c r="P4819" s="197" t="str">
        <f t="shared" si="771"/>
        <v>Blank</v>
      </c>
      <c r="Q4819" s="197" t="str">
        <f>IF(D4819=0,"Blank",IF(D4819="BEV",E4819*(1-'3 Model Input'!E$54), E4819))</f>
        <v>Blank</v>
      </c>
      <c r="R4819" s="198" t="str">
        <f>IF(D4819=0,"Blank",IF(D4819="PHEV",F4819/G4819,F4819*(1-'3 Model Input'!E$54)/G4819))</f>
        <v>Blank</v>
      </c>
      <c r="S4819" s="198" t="str">
        <f>IF(D4819=0,"Blank",IF(D4819="PHEV",MIN(M4819,E4819),MIN(M4819,(E4819*(1-'3 Model Input'!E$54)))))</f>
        <v>Blank</v>
      </c>
      <c r="T4819" s="217" t="str">
        <f t="shared" si="772"/>
        <v>Blank</v>
      </c>
      <c r="U4819" s="89"/>
      <c r="V4819" s="216" t="str">
        <f>IF(D4819=0,"Blank",P4819*'3 Model Input'!E$50)</f>
        <v>Blank</v>
      </c>
      <c r="W4819" s="197" t="str">
        <f t="shared" si="773"/>
        <v>Blank</v>
      </c>
      <c r="X4819" s="197" t="str">
        <f t="shared" si="774"/>
        <v>Blank</v>
      </c>
      <c r="Y4819" s="197" t="str">
        <f t="shared" si="775"/>
        <v>Blank</v>
      </c>
      <c r="Z4819" s="197" t="str">
        <f t="shared" si="776"/>
        <v>Blank</v>
      </c>
      <c r="AA4819" s="223" t="str" cm="1">
        <f t="array" ref="AA4819">_xlfn.IFS(ISTEXT('3 Model Input'!F$70),"Missing",ISTEXT('3 Model Input'!I$70),"Missing",ISNUMBER('3 Model Input'!K$70),'3 Model Input'!K$70*P4819)</f>
        <v>Missing</v>
      </c>
      <c r="AB4819" s="89"/>
      <c r="AC4819" s="227" t="str" cm="1">
        <f t="array" ref="AC4819">IF(D4819=0,"Blank",_xlfn.IFS('3 Model Input'!E$61=1,(V4819*G4819)/T4819,'3 Model Input'!E$61=2,(W4819*G4819)/T4819,'3 Model Input'!E$61=3,(X4819*G4819)/T4819,'3 Model Input'!E$61=4,(Y4819*G4819)/T4819,'3 Model Input'!E$61=5,(Z4819*G4819)/T4819, ISTEXT('3 Model Input'!E$61),"Missing",'3 Model Input'!E$61=6,(AA4819*G4819)/T4819))</f>
        <v>Blank</v>
      </c>
      <c r="AD4819" s="202" t="str">
        <f t="shared" si="777"/>
        <v>Blank</v>
      </c>
      <c r="AE4819" s="202" t="str">
        <f t="shared" si="778"/>
        <v>Blank</v>
      </c>
      <c r="AF4819" s="217" t="str">
        <f t="shared" si="779"/>
        <v>Blank</v>
      </c>
      <c r="AG4819" s="9" t="str" cm="1">
        <f t="array" ref="AG4819">_xlfn.IFS(ISNUMBER(AC4819), "", ISNUMBER(SEARCH("Blank", AC4819)), "", ISERROR(AC4819), "Bad input on tab 3")</f>
        <v/>
      </c>
    </row>
    <row r="4820" spans="2:33" ht="15" customHeight="1" x14ac:dyDescent="0.75">
      <c r="B4820" s="205" t="str">
        <f>'5 Driver Data'!B4820</f>
        <v>4812</v>
      </c>
      <c r="C4820" s="193">
        <f>'5 Driver Data'!C4820</f>
        <v>0</v>
      </c>
      <c r="D4820" s="192">
        <f>'5 Driver Data'!D4820</f>
        <v>0</v>
      </c>
      <c r="E4820" s="191">
        <f>'5 Driver Data'!E4820</f>
        <v>0</v>
      </c>
      <c r="F4820" s="191">
        <f>'5 Driver Data'!F4820</f>
        <v>0</v>
      </c>
      <c r="G4820" s="191">
        <f>'5 Driver Data'!G4820</f>
        <v>0</v>
      </c>
      <c r="H4820" s="191">
        <f>'5 Driver Data'!H4820</f>
        <v>0</v>
      </c>
      <c r="I4820" s="191">
        <f>'5 Driver Data'!I4820</f>
        <v>0</v>
      </c>
      <c r="J4820" s="191">
        <f>'5 Driver Data'!J4820</f>
        <v>0</v>
      </c>
      <c r="K4820" s="206">
        <f>'5 Driver Data'!K4820</f>
        <v>0</v>
      </c>
      <c r="L4820" s="1"/>
      <c r="M4820" s="216" t="str">
        <f>IF(D4820=0,"Blank",'3 Model Input'!E$44*'3 Model Input'!E$45)</f>
        <v>Blank</v>
      </c>
      <c r="N4820" s="197" t="str">
        <f t="shared" si="770"/>
        <v>Blank</v>
      </c>
      <c r="O4820" s="197" t="str">
        <f>IF(D4820=0,"Blank",'3 Model Input'!E$49*(1-'3 Model Input'!E$51))</f>
        <v>Blank</v>
      </c>
      <c r="P4820" s="197" t="str">
        <f t="shared" si="771"/>
        <v>Blank</v>
      </c>
      <c r="Q4820" s="197" t="str">
        <f>IF(D4820=0,"Blank",IF(D4820="BEV",E4820*(1-'3 Model Input'!E$54), E4820))</f>
        <v>Blank</v>
      </c>
      <c r="R4820" s="198" t="str">
        <f>IF(D4820=0,"Blank",IF(D4820="PHEV",F4820/G4820,F4820*(1-'3 Model Input'!E$54)/G4820))</f>
        <v>Blank</v>
      </c>
      <c r="S4820" s="198" t="str">
        <f>IF(D4820=0,"Blank",IF(D4820="PHEV",MIN(M4820,E4820),MIN(M4820,(E4820*(1-'3 Model Input'!E$54)))))</f>
        <v>Blank</v>
      </c>
      <c r="T4820" s="217" t="str">
        <f t="shared" si="772"/>
        <v>Blank</v>
      </c>
      <c r="U4820" s="89"/>
      <c r="V4820" s="216" t="str">
        <f>IF(D4820=0,"Blank",P4820*'3 Model Input'!E$50)</f>
        <v>Blank</v>
      </c>
      <c r="W4820" s="197" t="str">
        <f t="shared" si="773"/>
        <v>Blank</v>
      </c>
      <c r="X4820" s="197" t="str">
        <f t="shared" si="774"/>
        <v>Blank</v>
      </c>
      <c r="Y4820" s="197" t="str">
        <f t="shared" si="775"/>
        <v>Blank</v>
      </c>
      <c r="Z4820" s="197" t="str">
        <f t="shared" si="776"/>
        <v>Blank</v>
      </c>
      <c r="AA4820" s="223" t="str" cm="1">
        <f t="array" ref="AA4820">_xlfn.IFS(ISTEXT('3 Model Input'!F$70),"Missing",ISTEXT('3 Model Input'!I$70),"Missing",ISNUMBER('3 Model Input'!K$70),'3 Model Input'!K$70*P4820)</f>
        <v>Missing</v>
      </c>
      <c r="AB4820" s="89"/>
      <c r="AC4820" s="227" t="str" cm="1">
        <f t="array" ref="AC4820">IF(D4820=0,"Blank",_xlfn.IFS('3 Model Input'!E$61=1,(V4820*G4820)/T4820,'3 Model Input'!E$61=2,(W4820*G4820)/T4820,'3 Model Input'!E$61=3,(X4820*G4820)/T4820,'3 Model Input'!E$61=4,(Y4820*G4820)/T4820,'3 Model Input'!E$61=5,(Z4820*G4820)/T4820, ISTEXT('3 Model Input'!E$61),"Missing",'3 Model Input'!E$61=6,(AA4820*G4820)/T4820))</f>
        <v>Blank</v>
      </c>
      <c r="AD4820" s="202" t="str">
        <f t="shared" si="777"/>
        <v>Blank</v>
      </c>
      <c r="AE4820" s="202" t="str">
        <f t="shared" si="778"/>
        <v>Blank</v>
      </c>
      <c r="AF4820" s="217" t="str">
        <f t="shared" si="779"/>
        <v>Blank</v>
      </c>
      <c r="AG4820" s="9" t="str" cm="1">
        <f t="array" ref="AG4820">_xlfn.IFS(ISNUMBER(AC4820), "", ISNUMBER(SEARCH("Blank", AC4820)), "", ISERROR(AC4820), "Bad input on tab 3")</f>
        <v/>
      </c>
    </row>
    <row r="4821" spans="2:33" ht="15" customHeight="1" x14ac:dyDescent="0.75">
      <c r="B4821" s="205" t="str">
        <f>'5 Driver Data'!B4821</f>
        <v>4813</v>
      </c>
      <c r="C4821" s="193">
        <f>'5 Driver Data'!C4821</f>
        <v>0</v>
      </c>
      <c r="D4821" s="192">
        <f>'5 Driver Data'!D4821</f>
        <v>0</v>
      </c>
      <c r="E4821" s="191">
        <f>'5 Driver Data'!E4821</f>
        <v>0</v>
      </c>
      <c r="F4821" s="191">
        <f>'5 Driver Data'!F4821</f>
        <v>0</v>
      </c>
      <c r="G4821" s="191">
        <f>'5 Driver Data'!G4821</f>
        <v>0</v>
      </c>
      <c r="H4821" s="191">
        <f>'5 Driver Data'!H4821</f>
        <v>0</v>
      </c>
      <c r="I4821" s="191">
        <f>'5 Driver Data'!I4821</f>
        <v>0</v>
      </c>
      <c r="J4821" s="191">
        <f>'5 Driver Data'!J4821</f>
        <v>0</v>
      </c>
      <c r="K4821" s="206">
        <f>'5 Driver Data'!K4821</f>
        <v>0</v>
      </c>
      <c r="L4821" s="1"/>
      <c r="M4821" s="216" t="str">
        <f>IF(D4821=0,"Blank",'3 Model Input'!E$44*'3 Model Input'!E$45)</f>
        <v>Blank</v>
      </c>
      <c r="N4821" s="197" t="str">
        <f t="shared" si="770"/>
        <v>Blank</v>
      </c>
      <c r="O4821" s="197" t="str">
        <f>IF(D4821=0,"Blank",'3 Model Input'!E$49*(1-'3 Model Input'!E$51))</f>
        <v>Blank</v>
      </c>
      <c r="P4821" s="197" t="str">
        <f t="shared" si="771"/>
        <v>Blank</v>
      </c>
      <c r="Q4821" s="197" t="str">
        <f>IF(D4821=0,"Blank",IF(D4821="BEV",E4821*(1-'3 Model Input'!E$54), E4821))</f>
        <v>Blank</v>
      </c>
      <c r="R4821" s="198" t="str">
        <f>IF(D4821=0,"Blank",IF(D4821="PHEV",F4821/G4821,F4821*(1-'3 Model Input'!E$54)/G4821))</f>
        <v>Blank</v>
      </c>
      <c r="S4821" s="198" t="str">
        <f>IF(D4821=0,"Blank",IF(D4821="PHEV",MIN(M4821,E4821),MIN(M4821,(E4821*(1-'3 Model Input'!E$54)))))</f>
        <v>Blank</v>
      </c>
      <c r="T4821" s="217" t="str">
        <f t="shared" si="772"/>
        <v>Blank</v>
      </c>
      <c r="U4821" s="89"/>
      <c r="V4821" s="216" t="str">
        <f>IF(D4821=0,"Blank",P4821*'3 Model Input'!E$50)</f>
        <v>Blank</v>
      </c>
      <c r="W4821" s="197" t="str">
        <f t="shared" si="773"/>
        <v>Blank</v>
      </c>
      <c r="X4821" s="197" t="str">
        <f t="shared" si="774"/>
        <v>Blank</v>
      </c>
      <c r="Y4821" s="197" t="str">
        <f t="shared" si="775"/>
        <v>Blank</v>
      </c>
      <c r="Z4821" s="197" t="str">
        <f t="shared" si="776"/>
        <v>Blank</v>
      </c>
      <c r="AA4821" s="223" t="str" cm="1">
        <f t="array" ref="AA4821">_xlfn.IFS(ISTEXT('3 Model Input'!F$70),"Missing",ISTEXT('3 Model Input'!I$70),"Missing",ISNUMBER('3 Model Input'!K$70),'3 Model Input'!K$70*P4821)</f>
        <v>Missing</v>
      </c>
      <c r="AB4821" s="89"/>
      <c r="AC4821" s="227" t="str" cm="1">
        <f t="array" ref="AC4821">IF(D4821=0,"Blank",_xlfn.IFS('3 Model Input'!E$61=1,(V4821*G4821)/T4821,'3 Model Input'!E$61=2,(W4821*G4821)/T4821,'3 Model Input'!E$61=3,(X4821*G4821)/T4821,'3 Model Input'!E$61=4,(Y4821*G4821)/T4821,'3 Model Input'!E$61=5,(Z4821*G4821)/T4821, ISTEXT('3 Model Input'!E$61),"Missing",'3 Model Input'!E$61=6,(AA4821*G4821)/T4821))</f>
        <v>Blank</v>
      </c>
      <c r="AD4821" s="202" t="str">
        <f t="shared" si="777"/>
        <v>Blank</v>
      </c>
      <c r="AE4821" s="202" t="str">
        <f t="shared" si="778"/>
        <v>Blank</v>
      </c>
      <c r="AF4821" s="217" t="str">
        <f t="shared" si="779"/>
        <v>Blank</v>
      </c>
      <c r="AG4821" s="9" t="str" cm="1">
        <f t="array" ref="AG4821">_xlfn.IFS(ISNUMBER(AC4821), "", ISNUMBER(SEARCH("Blank", AC4821)), "", ISERROR(AC4821), "Bad input on tab 3")</f>
        <v/>
      </c>
    </row>
    <row r="4822" spans="2:33" ht="15" customHeight="1" x14ac:dyDescent="0.75">
      <c r="B4822" s="205" t="str">
        <f>'5 Driver Data'!B4822</f>
        <v>4814</v>
      </c>
      <c r="C4822" s="193">
        <f>'5 Driver Data'!C4822</f>
        <v>0</v>
      </c>
      <c r="D4822" s="192">
        <f>'5 Driver Data'!D4822</f>
        <v>0</v>
      </c>
      <c r="E4822" s="191">
        <f>'5 Driver Data'!E4822</f>
        <v>0</v>
      </c>
      <c r="F4822" s="191">
        <f>'5 Driver Data'!F4822</f>
        <v>0</v>
      </c>
      <c r="G4822" s="191">
        <f>'5 Driver Data'!G4822</f>
        <v>0</v>
      </c>
      <c r="H4822" s="191">
        <f>'5 Driver Data'!H4822</f>
        <v>0</v>
      </c>
      <c r="I4822" s="191">
        <f>'5 Driver Data'!I4822</f>
        <v>0</v>
      </c>
      <c r="J4822" s="191">
        <f>'5 Driver Data'!J4822</f>
        <v>0</v>
      </c>
      <c r="K4822" s="206">
        <f>'5 Driver Data'!K4822</f>
        <v>0</v>
      </c>
      <c r="L4822" s="1"/>
      <c r="M4822" s="216" t="str">
        <f>IF(D4822=0,"Blank",'3 Model Input'!E$44*'3 Model Input'!E$45)</f>
        <v>Blank</v>
      </c>
      <c r="N4822" s="197" t="str">
        <f t="shared" si="770"/>
        <v>Blank</v>
      </c>
      <c r="O4822" s="197" t="str">
        <f>IF(D4822=0,"Blank",'3 Model Input'!E$49*(1-'3 Model Input'!E$51))</f>
        <v>Blank</v>
      </c>
      <c r="P4822" s="197" t="str">
        <f t="shared" si="771"/>
        <v>Blank</v>
      </c>
      <c r="Q4822" s="197" t="str">
        <f>IF(D4822=0,"Blank",IF(D4822="BEV",E4822*(1-'3 Model Input'!E$54), E4822))</f>
        <v>Blank</v>
      </c>
      <c r="R4822" s="198" t="str">
        <f>IF(D4822=0,"Blank",IF(D4822="PHEV",F4822/G4822,F4822*(1-'3 Model Input'!E$54)/G4822))</f>
        <v>Blank</v>
      </c>
      <c r="S4822" s="198" t="str">
        <f>IF(D4822=0,"Blank",IF(D4822="PHEV",MIN(M4822,E4822),MIN(M4822,(E4822*(1-'3 Model Input'!E$54)))))</f>
        <v>Blank</v>
      </c>
      <c r="T4822" s="217" t="str">
        <f t="shared" si="772"/>
        <v>Blank</v>
      </c>
      <c r="U4822" s="89"/>
      <c r="V4822" s="216" t="str">
        <f>IF(D4822=0,"Blank",P4822*'3 Model Input'!E$50)</f>
        <v>Blank</v>
      </c>
      <c r="W4822" s="197" t="str">
        <f t="shared" si="773"/>
        <v>Blank</v>
      </c>
      <c r="X4822" s="197" t="str">
        <f t="shared" si="774"/>
        <v>Blank</v>
      </c>
      <c r="Y4822" s="197" t="str">
        <f t="shared" si="775"/>
        <v>Blank</v>
      </c>
      <c r="Z4822" s="197" t="str">
        <f t="shared" si="776"/>
        <v>Blank</v>
      </c>
      <c r="AA4822" s="223" t="str" cm="1">
        <f t="array" ref="AA4822">_xlfn.IFS(ISTEXT('3 Model Input'!F$70),"Missing",ISTEXT('3 Model Input'!I$70),"Missing",ISNUMBER('3 Model Input'!K$70),'3 Model Input'!K$70*P4822)</f>
        <v>Missing</v>
      </c>
      <c r="AB4822" s="89"/>
      <c r="AC4822" s="227" t="str" cm="1">
        <f t="array" ref="AC4822">IF(D4822=0,"Blank",_xlfn.IFS('3 Model Input'!E$61=1,(V4822*G4822)/T4822,'3 Model Input'!E$61=2,(W4822*G4822)/T4822,'3 Model Input'!E$61=3,(X4822*G4822)/T4822,'3 Model Input'!E$61=4,(Y4822*G4822)/T4822,'3 Model Input'!E$61=5,(Z4822*G4822)/T4822, ISTEXT('3 Model Input'!E$61),"Missing",'3 Model Input'!E$61=6,(AA4822*G4822)/T4822))</f>
        <v>Blank</v>
      </c>
      <c r="AD4822" s="202" t="str">
        <f t="shared" si="777"/>
        <v>Blank</v>
      </c>
      <c r="AE4822" s="202" t="str">
        <f t="shared" si="778"/>
        <v>Blank</v>
      </c>
      <c r="AF4822" s="217" t="str">
        <f t="shared" si="779"/>
        <v>Blank</v>
      </c>
      <c r="AG4822" s="9" t="str" cm="1">
        <f t="array" ref="AG4822">_xlfn.IFS(ISNUMBER(AC4822), "", ISNUMBER(SEARCH("Blank", AC4822)), "", ISERROR(AC4822), "Bad input on tab 3")</f>
        <v/>
      </c>
    </row>
    <row r="4823" spans="2:33" ht="15" customHeight="1" x14ac:dyDescent="0.75">
      <c r="B4823" s="205" t="str">
        <f>'5 Driver Data'!B4823</f>
        <v>4815</v>
      </c>
      <c r="C4823" s="193">
        <f>'5 Driver Data'!C4823</f>
        <v>0</v>
      </c>
      <c r="D4823" s="192">
        <f>'5 Driver Data'!D4823</f>
        <v>0</v>
      </c>
      <c r="E4823" s="191">
        <f>'5 Driver Data'!E4823</f>
        <v>0</v>
      </c>
      <c r="F4823" s="191">
        <f>'5 Driver Data'!F4823</f>
        <v>0</v>
      </c>
      <c r="G4823" s="191">
        <f>'5 Driver Data'!G4823</f>
        <v>0</v>
      </c>
      <c r="H4823" s="191">
        <f>'5 Driver Data'!H4823</f>
        <v>0</v>
      </c>
      <c r="I4823" s="191">
        <f>'5 Driver Data'!I4823</f>
        <v>0</v>
      </c>
      <c r="J4823" s="191">
        <f>'5 Driver Data'!J4823</f>
        <v>0</v>
      </c>
      <c r="K4823" s="206">
        <f>'5 Driver Data'!K4823</f>
        <v>0</v>
      </c>
      <c r="L4823" s="1"/>
      <c r="M4823" s="216" t="str">
        <f>IF(D4823=0,"Blank",'3 Model Input'!E$44*'3 Model Input'!E$45)</f>
        <v>Blank</v>
      </c>
      <c r="N4823" s="197" t="str">
        <f t="shared" si="770"/>
        <v>Blank</v>
      </c>
      <c r="O4823" s="197" t="str">
        <f>IF(D4823=0,"Blank",'3 Model Input'!E$49*(1-'3 Model Input'!E$51))</f>
        <v>Blank</v>
      </c>
      <c r="P4823" s="197" t="str">
        <f t="shared" si="771"/>
        <v>Blank</v>
      </c>
      <c r="Q4823" s="197" t="str">
        <f>IF(D4823=0,"Blank",IF(D4823="BEV",E4823*(1-'3 Model Input'!E$54), E4823))</f>
        <v>Blank</v>
      </c>
      <c r="R4823" s="198" t="str">
        <f>IF(D4823=0,"Blank",IF(D4823="PHEV",F4823/G4823,F4823*(1-'3 Model Input'!E$54)/G4823))</f>
        <v>Blank</v>
      </c>
      <c r="S4823" s="198" t="str">
        <f>IF(D4823=0,"Blank",IF(D4823="PHEV",MIN(M4823,E4823),MIN(M4823,(E4823*(1-'3 Model Input'!E$54)))))</f>
        <v>Blank</v>
      </c>
      <c r="T4823" s="217" t="str">
        <f t="shared" si="772"/>
        <v>Blank</v>
      </c>
      <c r="U4823" s="89"/>
      <c r="V4823" s="216" t="str">
        <f>IF(D4823=0,"Blank",P4823*'3 Model Input'!E$50)</f>
        <v>Blank</v>
      </c>
      <c r="W4823" s="197" t="str">
        <f t="shared" si="773"/>
        <v>Blank</v>
      </c>
      <c r="X4823" s="197" t="str">
        <f t="shared" si="774"/>
        <v>Blank</v>
      </c>
      <c r="Y4823" s="197" t="str">
        <f t="shared" si="775"/>
        <v>Blank</v>
      </c>
      <c r="Z4823" s="197" t="str">
        <f t="shared" si="776"/>
        <v>Blank</v>
      </c>
      <c r="AA4823" s="223" t="str" cm="1">
        <f t="array" ref="AA4823">_xlfn.IFS(ISTEXT('3 Model Input'!F$70),"Missing",ISTEXT('3 Model Input'!I$70),"Missing",ISNUMBER('3 Model Input'!K$70),'3 Model Input'!K$70*P4823)</f>
        <v>Missing</v>
      </c>
      <c r="AB4823" s="89"/>
      <c r="AC4823" s="227" t="str" cm="1">
        <f t="array" ref="AC4823">IF(D4823=0,"Blank",_xlfn.IFS('3 Model Input'!E$61=1,(V4823*G4823)/T4823,'3 Model Input'!E$61=2,(W4823*G4823)/T4823,'3 Model Input'!E$61=3,(X4823*G4823)/T4823,'3 Model Input'!E$61=4,(Y4823*G4823)/T4823,'3 Model Input'!E$61=5,(Z4823*G4823)/T4823, ISTEXT('3 Model Input'!E$61),"Missing",'3 Model Input'!E$61=6,(AA4823*G4823)/T4823))</f>
        <v>Blank</v>
      </c>
      <c r="AD4823" s="202" t="str">
        <f t="shared" si="777"/>
        <v>Blank</v>
      </c>
      <c r="AE4823" s="202" t="str">
        <f t="shared" si="778"/>
        <v>Blank</v>
      </c>
      <c r="AF4823" s="217" t="str">
        <f t="shared" si="779"/>
        <v>Blank</v>
      </c>
      <c r="AG4823" s="9" t="str" cm="1">
        <f t="array" ref="AG4823">_xlfn.IFS(ISNUMBER(AC4823), "", ISNUMBER(SEARCH("Blank", AC4823)), "", ISERROR(AC4823), "Bad input on tab 3")</f>
        <v/>
      </c>
    </row>
    <row r="4824" spans="2:33" ht="15" customHeight="1" x14ac:dyDescent="0.75">
      <c r="B4824" s="205" t="str">
        <f>'5 Driver Data'!B4824</f>
        <v>4816</v>
      </c>
      <c r="C4824" s="193">
        <f>'5 Driver Data'!C4824</f>
        <v>0</v>
      </c>
      <c r="D4824" s="192">
        <f>'5 Driver Data'!D4824</f>
        <v>0</v>
      </c>
      <c r="E4824" s="191">
        <f>'5 Driver Data'!E4824</f>
        <v>0</v>
      </c>
      <c r="F4824" s="191">
        <f>'5 Driver Data'!F4824</f>
        <v>0</v>
      </c>
      <c r="G4824" s="191">
        <f>'5 Driver Data'!G4824</f>
        <v>0</v>
      </c>
      <c r="H4824" s="191">
        <f>'5 Driver Data'!H4824</f>
        <v>0</v>
      </c>
      <c r="I4824" s="191">
        <f>'5 Driver Data'!I4824</f>
        <v>0</v>
      </c>
      <c r="J4824" s="191">
        <f>'5 Driver Data'!J4824</f>
        <v>0</v>
      </c>
      <c r="K4824" s="206">
        <f>'5 Driver Data'!K4824</f>
        <v>0</v>
      </c>
      <c r="L4824" s="1"/>
      <c r="M4824" s="216" t="str">
        <f>IF(D4824=0,"Blank",'3 Model Input'!E$44*'3 Model Input'!E$45)</f>
        <v>Blank</v>
      </c>
      <c r="N4824" s="197" t="str">
        <f t="shared" si="770"/>
        <v>Blank</v>
      </c>
      <c r="O4824" s="197" t="str">
        <f>IF(D4824=0,"Blank",'3 Model Input'!E$49*(1-'3 Model Input'!E$51))</f>
        <v>Blank</v>
      </c>
      <c r="P4824" s="197" t="str">
        <f t="shared" si="771"/>
        <v>Blank</v>
      </c>
      <c r="Q4824" s="197" t="str">
        <f>IF(D4824=0,"Blank",IF(D4824="BEV",E4824*(1-'3 Model Input'!E$54), E4824))</f>
        <v>Blank</v>
      </c>
      <c r="R4824" s="198" t="str">
        <f>IF(D4824=0,"Blank",IF(D4824="PHEV",F4824/G4824,F4824*(1-'3 Model Input'!E$54)/G4824))</f>
        <v>Blank</v>
      </c>
      <c r="S4824" s="198" t="str">
        <f>IF(D4824=0,"Blank",IF(D4824="PHEV",MIN(M4824,E4824),MIN(M4824,(E4824*(1-'3 Model Input'!E$54)))))</f>
        <v>Blank</v>
      </c>
      <c r="T4824" s="217" t="str">
        <f t="shared" si="772"/>
        <v>Blank</v>
      </c>
      <c r="U4824" s="89"/>
      <c r="V4824" s="216" t="str">
        <f>IF(D4824=0,"Blank",P4824*'3 Model Input'!E$50)</f>
        <v>Blank</v>
      </c>
      <c r="W4824" s="197" t="str">
        <f t="shared" si="773"/>
        <v>Blank</v>
      </c>
      <c r="X4824" s="197" t="str">
        <f t="shared" si="774"/>
        <v>Blank</v>
      </c>
      <c r="Y4824" s="197" t="str">
        <f t="shared" si="775"/>
        <v>Blank</v>
      </c>
      <c r="Z4824" s="197" t="str">
        <f t="shared" si="776"/>
        <v>Blank</v>
      </c>
      <c r="AA4824" s="223" t="str" cm="1">
        <f t="array" ref="AA4824">_xlfn.IFS(ISTEXT('3 Model Input'!F$70),"Missing",ISTEXT('3 Model Input'!I$70),"Missing",ISNUMBER('3 Model Input'!K$70),'3 Model Input'!K$70*P4824)</f>
        <v>Missing</v>
      </c>
      <c r="AB4824" s="89"/>
      <c r="AC4824" s="227" t="str" cm="1">
        <f t="array" ref="AC4824">IF(D4824=0,"Blank",_xlfn.IFS('3 Model Input'!E$61=1,(V4824*G4824)/T4824,'3 Model Input'!E$61=2,(W4824*G4824)/T4824,'3 Model Input'!E$61=3,(X4824*G4824)/T4824,'3 Model Input'!E$61=4,(Y4824*G4824)/T4824,'3 Model Input'!E$61=5,(Z4824*G4824)/T4824, ISTEXT('3 Model Input'!E$61),"Missing",'3 Model Input'!E$61=6,(AA4824*G4824)/T4824))</f>
        <v>Blank</v>
      </c>
      <c r="AD4824" s="202" t="str">
        <f t="shared" si="777"/>
        <v>Blank</v>
      </c>
      <c r="AE4824" s="202" t="str">
        <f t="shared" si="778"/>
        <v>Blank</v>
      </c>
      <c r="AF4824" s="217" t="str">
        <f t="shared" si="779"/>
        <v>Blank</v>
      </c>
      <c r="AG4824" s="9" t="str" cm="1">
        <f t="array" ref="AG4824">_xlfn.IFS(ISNUMBER(AC4824), "", ISNUMBER(SEARCH("Blank", AC4824)), "", ISERROR(AC4824), "Bad input on tab 3")</f>
        <v/>
      </c>
    </row>
    <row r="4825" spans="2:33" ht="15" customHeight="1" x14ac:dyDescent="0.75">
      <c r="B4825" s="205" t="str">
        <f>'5 Driver Data'!B4825</f>
        <v>4817</v>
      </c>
      <c r="C4825" s="193">
        <f>'5 Driver Data'!C4825</f>
        <v>0</v>
      </c>
      <c r="D4825" s="192">
        <f>'5 Driver Data'!D4825</f>
        <v>0</v>
      </c>
      <c r="E4825" s="191">
        <f>'5 Driver Data'!E4825</f>
        <v>0</v>
      </c>
      <c r="F4825" s="191">
        <f>'5 Driver Data'!F4825</f>
        <v>0</v>
      </c>
      <c r="G4825" s="191">
        <f>'5 Driver Data'!G4825</f>
        <v>0</v>
      </c>
      <c r="H4825" s="191">
        <f>'5 Driver Data'!H4825</f>
        <v>0</v>
      </c>
      <c r="I4825" s="191">
        <f>'5 Driver Data'!I4825</f>
        <v>0</v>
      </c>
      <c r="J4825" s="191">
        <f>'5 Driver Data'!J4825</f>
        <v>0</v>
      </c>
      <c r="K4825" s="206">
        <f>'5 Driver Data'!K4825</f>
        <v>0</v>
      </c>
      <c r="L4825" s="1"/>
      <c r="M4825" s="216" t="str">
        <f>IF(D4825=0,"Blank",'3 Model Input'!E$44*'3 Model Input'!E$45)</f>
        <v>Blank</v>
      </c>
      <c r="N4825" s="197" t="str">
        <f t="shared" si="770"/>
        <v>Blank</v>
      </c>
      <c r="O4825" s="197" t="str">
        <f>IF(D4825=0,"Blank",'3 Model Input'!E$49*(1-'3 Model Input'!E$51))</f>
        <v>Blank</v>
      </c>
      <c r="P4825" s="197" t="str">
        <f t="shared" si="771"/>
        <v>Blank</v>
      </c>
      <c r="Q4825" s="197" t="str">
        <f>IF(D4825=0,"Blank",IF(D4825="BEV",E4825*(1-'3 Model Input'!E$54), E4825))</f>
        <v>Blank</v>
      </c>
      <c r="R4825" s="198" t="str">
        <f>IF(D4825=0,"Blank",IF(D4825="PHEV",F4825/G4825,F4825*(1-'3 Model Input'!E$54)/G4825))</f>
        <v>Blank</v>
      </c>
      <c r="S4825" s="198" t="str">
        <f>IF(D4825=0,"Blank",IF(D4825="PHEV",MIN(M4825,E4825),MIN(M4825,(E4825*(1-'3 Model Input'!E$54)))))</f>
        <v>Blank</v>
      </c>
      <c r="T4825" s="217" t="str">
        <f t="shared" si="772"/>
        <v>Blank</v>
      </c>
      <c r="U4825" s="89"/>
      <c r="V4825" s="216" t="str">
        <f>IF(D4825=0,"Blank",P4825*'3 Model Input'!E$50)</f>
        <v>Blank</v>
      </c>
      <c r="W4825" s="197" t="str">
        <f t="shared" si="773"/>
        <v>Blank</v>
      </c>
      <c r="X4825" s="197" t="str">
        <f t="shared" si="774"/>
        <v>Blank</v>
      </c>
      <c r="Y4825" s="197" t="str">
        <f t="shared" si="775"/>
        <v>Blank</v>
      </c>
      <c r="Z4825" s="197" t="str">
        <f t="shared" si="776"/>
        <v>Blank</v>
      </c>
      <c r="AA4825" s="223" t="str" cm="1">
        <f t="array" ref="AA4825">_xlfn.IFS(ISTEXT('3 Model Input'!F$70),"Missing",ISTEXT('3 Model Input'!I$70),"Missing",ISNUMBER('3 Model Input'!K$70),'3 Model Input'!K$70*P4825)</f>
        <v>Missing</v>
      </c>
      <c r="AB4825" s="89"/>
      <c r="AC4825" s="227" t="str" cm="1">
        <f t="array" ref="AC4825">IF(D4825=0,"Blank",_xlfn.IFS('3 Model Input'!E$61=1,(V4825*G4825)/T4825,'3 Model Input'!E$61=2,(W4825*G4825)/T4825,'3 Model Input'!E$61=3,(X4825*G4825)/T4825,'3 Model Input'!E$61=4,(Y4825*G4825)/T4825,'3 Model Input'!E$61=5,(Z4825*G4825)/T4825, ISTEXT('3 Model Input'!E$61),"Missing",'3 Model Input'!E$61=6,(AA4825*G4825)/T4825))</f>
        <v>Blank</v>
      </c>
      <c r="AD4825" s="202" t="str">
        <f t="shared" si="777"/>
        <v>Blank</v>
      </c>
      <c r="AE4825" s="202" t="str">
        <f t="shared" si="778"/>
        <v>Blank</v>
      </c>
      <c r="AF4825" s="217" t="str">
        <f t="shared" si="779"/>
        <v>Blank</v>
      </c>
      <c r="AG4825" s="9" t="str" cm="1">
        <f t="array" ref="AG4825">_xlfn.IFS(ISNUMBER(AC4825), "", ISNUMBER(SEARCH("Blank", AC4825)), "", ISERROR(AC4825), "Bad input on tab 3")</f>
        <v/>
      </c>
    </row>
    <row r="4826" spans="2:33" ht="15" customHeight="1" x14ac:dyDescent="0.75">
      <c r="B4826" s="205" t="str">
        <f>'5 Driver Data'!B4826</f>
        <v>4818</v>
      </c>
      <c r="C4826" s="193">
        <f>'5 Driver Data'!C4826</f>
        <v>0</v>
      </c>
      <c r="D4826" s="192">
        <f>'5 Driver Data'!D4826</f>
        <v>0</v>
      </c>
      <c r="E4826" s="191">
        <f>'5 Driver Data'!E4826</f>
        <v>0</v>
      </c>
      <c r="F4826" s="191">
        <f>'5 Driver Data'!F4826</f>
        <v>0</v>
      </c>
      <c r="G4826" s="191">
        <f>'5 Driver Data'!G4826</f>
        <v>0</v>
      </c>
      <c r="H4826" s="191">
        <f>'5 Driver Data'!H4826</f>
        <v>0</v>
      </c>
      <c r="I4826" s="191">
        <f>'5 Driver Data'!I4826</f>
        <v>0</v>
      </c>
      <c r="J4826" s="191">
        <f>'5 Driver Data'!J4826</f>
        <v>0</v>
      </c>
      <c r="K4826" s="206">
        <f>'5 Driver Data'!K4826</f>
        <v>0</v>
      </c>
      <c r="L4826" s="1"/>
      <c r="M4826" s="216" t="str">
        <f>IF(D4826=0,"Blank",'3 Model Input'!E$44*'3 Model Input'!E$45)</f>
        <v>Blank</v>
      </c>
      <c r="N4826" s="197" t="str">
        <f t="shared" si="770"/>
        <v>Blank</v>
      </c>
      <c r="O4826" s="197" t="str">
        <f>IF(D4826=0,"Blank",'3 Model Input'!E$49*(1-'3 Model Input'!E$51))</f>
        <v>Blank</v>
      </c>
      <c r="P4826" s="197" t="str">
        <f t="shared" si="771"/>
        <v>Blank</v>
      </c>
      <c r="Q4826" s="197" t="str">
        <f>IF(D4826=0,"Blank",IF(D4826="BEV",E4826*(1-'3 Model Input'!E$54), E4826))</f>
        <v>Blank</v>
      </c>
      <c r="R4826" s="198" t="str">
        <f>IF(D4826=0,"Blank",IF(D4826="PHEV",F4826/G4826,F4826*(1-'3 Model Input'!E$54)/G4826))</f>
        <v>Blank</v>
      </c>
      <c r="S4826" s="198" t="str">
        <f>IF(D4826=0,"Blank",IF(D4826="PHEV",MIN(M4826,E4826),MIN(M4826,(E4826*(1-'3 Model Input'!E$54)))))</f>
        <v>Blank</v>
      </c>
      <c r="T4826" s="217" t="str">
        <f t="shared" si="772"/>
        <v>Blank</v>
      </c>
      <c r="U4826" s="89"/>
      <c r="V4826" s="216" t="str">
        <f>IF(D4826=0,"Blank",P4826*'3 Model Input'!E$50)</f>
        <v>Blank</v>
      </c>
      <c r="W4826" s="197" t="str">
        <f t="shared" si="773"/>
        <v>Blank</v>
      </c>
      <c r="X4826" s="197" t="str">
        <f t="shared" si="774"/>
        <v>Blank</v>
      </c>
      <c r="Y4826" s="197" t="str">
        <f t="shared" si="775"/>
        <v>Blank</v>
      </c>
      <c r="Z4826" s="197" t="str">
        <f t="shared" si="776"/>
        <v>Blank</v>
      </c>
      <c r="AA4826" s="223" t="str" cm="1">
        <f t="array" ref="AA4826">_xlfn.IFS(ISTEXT('3 Model Input'!F$70),"Missing",ISTEXT('3 Model Input'!I$70),"Missing",ISNUMBER('3 Model Input'!K$70),'3 Model Input'!K$70*P4826)</f>
        <v>Missing</v>
      </c>
      <c r="AB4826" s="89"/>
      <c r="AC4826" s="227" t="str" cm="1">
        <f t="array" ref="AC4826">IF(D4826=0,"Blank",_xlfn.IFS('3 Model Input'!E$61=1,(V4826*G4826)/T4826,'3 Model Input'!E$61=2,(W4826*G4826)/T4826,'3 Model Input'!E$61=3,(X4826*G4826)/T4826,'3 Model Input'!E$61=4,(Y4826*G4826)/T4826,'3 Model Input'!E$61=5,(Z4826*G4826)/T4826, ISTEXT('3 Model Input'!E$61),"Missing",'3 Model Input'!E$61=6,(AA4826*G4826)/T4826))</f>
        <v>Blank</v>
      </c>
      <c r="AD4826" s="202" t="str">
        <f t="shared" si="777"/>
        <v>Blank</v>
      </c>
      <c r="AE4826" s="202" t="str">
        <f t="shared" si="778"/>
        <v>Blank</v>
      </c>
      <c r="AF4826" s="217" t="str">
        <f t="shared" si="779"/>
        <v>Blank</v>
      </c>
      <c r="AG4826" s="9" t="str" cm="1">
        <f t="array" ref="AG4826">_xlfn.IFS(ISNUMBER(AC4826), "", ISNUMBER(SEARCH("Blank", AC4826)), "", ISERROR(AC4826), "Bad input on tab 3")</f>
        <v/>
      </c>
    </row>
    <row r="4827" spans="2:33" ht="15" customHeight="1" x14ac:dyDescent="0.75">
      <c r="B4827" s="205" t="str">
        <f>'5 Driver Data'!B4827</f>
        <v>4819</v>
      </c>
      <c r="C4827" s="193">
        <f>'5 Driver Data'!C4827</f>
        <v>0</v>
      </c>
      <c r="D4827" s="192">
        <f>'5 Driver Data'!D4827</f>
        <v>0</v>
      </c>
      <c r="E4827" s="191">
        <f>'5 Driver Data'!E4827</f>
        <v>0</v>
      </c>
      <c r="F4827" s="191">
        <f>'5 Driver Data'!F4827</f>
        <v>0</v>
      </c>
      <c r="G4827" s="191">
        <f>'5 Driver Data'!G4827</f>
        <v>0</v>
      </c>
      <c r="H4827" s="191">
        <f>'5 Driver Data'!H4827</f>
        <v>0</v>
      </c>
      <c r="I4827" s="191">
        <f>'5 Driver Data'!I4827</f>
        <v>0</v>
      </c>
      <c r="J4827" s="191">
        <f>'5 Driver Data'!J4827</f>
        <v>0</v>
      </c>
      <c r="K4827" s="206">
        <f>'5 Driver Data'!K4827</f>
        <v>0</v>
      </c>
      <c r="L4827" s="1"/>
      <c r="M4827" s="216" t="str">
        <f>IF(D4827=0,"Blank",'3 Model Input'!E$44*'3 Model Input'!E$45)</f>
        <v>Blank</v>
      </c>
      <c r="N4827" s="197" t="str">
        <f t="shared" si="770"/>
        <v>Blank</v>
      </c>
      <c r="O4827" s="197" t="str">
        <f>IF(D4827=0,"Blank",'3 Model Input'!E$49*(1-'3 Model Input'!E$51))</f>
        <v>Blank</v>
      </c>
      <c r="P4827" s="197" t="str">
        <f t="shared" si="771"/>
        <v>Blank</v>
      </c>
      <c r="Q4827" s="197" t="str">
        <f>IF(D4827=0,"Blank",IF(D4827="BEV",E4827*(1-'3 Model Input'!E$54), E4827))</f>
        <v>Blank</v>
      </c>
      <c r="R4827" s="198" t="str">
        <f>IF(D4827=0,"Blank",IF(D4827="PHEV",F4827/G4827,F4827*(1-'3 Model Input'!E$54)/G4827))</f>
        <v>Blank</v>
      </c>
      <c r="S4827" s="198" t="str">
        <f>IF(D4827=0,"Blank",IF(D4827="PHEV",MIN(M4827,E4827),MIN(M4827,(E4827*(1-'3 Model Input'!E$54)))))</f>
        <v>Blank</v>
      </c>
      <c r="T4827" s="217" t="str">
        <f t="shared" si="772"/>
        <v>Blank</v>
      </c>
      <c r="U4827" s="89"/>
      <c r="V4827" s="216" t="str">
        <f>IF(D4827=0,"Blank",P4827*'3 Model Input'!E$50)</f>
        <v>Blank</v>
      </c>
      <c r="W4827" s="197" t="str">
        <f t="shared" si="773"/>
        <v>Blank</v>
      </c>
      <c r="X4827" s="197" t="str">
        <f t="shared" si="774"/>
        <v>Blank</v>
      </c>
      <c r="Y4827" s="197" t="str">
        <f t="shared" si="775"/>
        <v>Blank</v>
      </c>
      <c r="Z4827" s="197" t="str">
        <f t="shared" si="776"/>
        <v>Blank</v>
      </c>
      <c r="AA4827" s="223" t="str" cm="1">
        <f t="array" ref="AA4827">_xlfn.IFS(ISTEXT('3 Model Input'!F$70),"Missing",ISTEXT('3 Model Input'!I$70),"Missing",ISNUMBER('3 Model Input'!K$70),'3 Model Input'!K$70*P4827)</f>
        <v>Missing</v>
      </c>
      <c r="AB4827" s="89"/>
      <c r="AC4827" s="227" t="str" cm="1">
        <f t="array" ref="AC4827">IF(D4827=0,"Blank",_xlfn.IFS('3 Model Input'!E$61=1,(V4827*G4827)/T4827,'3 Model Input'!E$61=2,(W4827*G4827)/T4827,'3 Model Input'!E$61=3,(X4827*G4827)/T4827,'3 Model Input'!E$61=4,(Y4827*G4827)/T4827,'3 Model Input'!E$61=5,(Z4827*G4827)/T4827, ISTEXT('3 Model Input'!E$61),"Missing",'3 Model Input'!E$61=6,(AA4827*G4827)/T4827))</f>
        <v>Blank</v>
      </c>
      <c r="AD4827" s="202" t="str">
        <f t="shared" si="777"/>
        <v>Blank</v>
      </c>
      <c r="AE4827" s="202" t="str">
        <f t="shared" si="778"/>
        <v>Blank</v>
      </c>
      <c r="AF4827" s="217" t="str">
        <f t="shared" si="779"/>
        <v>Blank</v>
      </c>
      <c r="AG4827" s="9" t="str" cm="1">
        <f t="array" ref="AG4827">_xlfn.IFS(ISNUMBER(AC4827), "", ISNUMBER(SEARCH("Blank", AC4827)), "", ISERROR(AC4827), "Bad input on tab 3")</f>
        <v/>
      </c>
    </row>
    <row r="4828" spans="2:33" ht="15" customHeight="1" x14ac:dyDescent="0.75">
      <c r="B4828" s="205" t="str">
        <f>'5 Driver Data'!B4828</f>
        <v>4820</v>
      </c>
      <c r="C4828" s="193">
        <f>'5 Driver Data'!C4828</f>
        <v>0</v>
      </c>
      <c r="D4828" s="192">
        <f>'5 Driver Data'!D4828</f>
        <v>0</v>
      </c>
      <c r="E4828" s="191">
        <f>'5 Driver Data'!E4828</f>
        <v>0</v>
      </c>
      <c r="F4828" s="191">
        <f>'5 Driver Data'!F4828</f>
        <v>0</v>
      </c>
      <c r="G4828" s="191">
        <f>'5 Driver Data'!G4828</f>
        <v>0</v>
      </c>
      <c r="H4828" s="191">
        <f>'5 Driver Data'!H4828</f>
        <v>0</v>
      </c>
      <c r="I4828" s="191">
        <f>'5 Driver Data'!I4828</f>
        <v>0</v>
      </c>
      <c r="J4828" s="191">
        <f>'5 Driver Data'!J4828</f>
        <v>0</v>
      </c>
      <c r="K4828" s="206">
        <f>'5 Driver Data'!K4828</f>
        <v>0</v>
      </c>
      <c r="L4828" s="1"/>
      <c r="M4828" s="216" t="str">
        <f>IF(D4828=0,"Blank",'3 Model Input'!E$44*'3 Model Input'!E$45)</f>
        <v>Blank</v>
      </c>
      <c r="N4828" s="197" t="str">
        <f t="shared" si="770"/>
        <v>Blank</v>
      </c>
      <c r="O4828" s="197" t="str">
        <f>IF(D4828=0,"Blank",'3 Model Input'!E$49*(1-'3 Model Input'!E$51))</f>
        <v>Blank</v>
      </c>
      <c r="P4828" s="197" t="str">
        <f t="shared" si="771"/>
        <v>Blank</v>
      </c>
      <c r="Q4828" s="197" t="str">
        <f>IF(D4828=0,"Blank",IF(D4828="BEV",E4828*(1-'3 Model Input'!E$54), E4828))</f>
        <v>Blank</v>
      </c>
      <c r="R4828" s="198" t="str">
        <f>IF(D4828=0,"Blank",IF(D4828="PHEV",F4828/G4828,F4828*(1-'3 Model Input'!E$54)/G4828))</f>
        <v>Blank</v>
      </c>
      <c r="S4828" s="198" t="str">
        <f>IF(D4828=0,"Blank",IF(D4828="PHEV",MIN(M4828,E4828),MIN(M4828,(E4828*(1-'3 Model Input'!E$54)))))</f>
        <v>Blank</v>
      </c>
      <c r="T4828" s="217" t="str">
        <f t="shared" si="772"/>
        <v>Blank</v>
      </c>
      <c r="U4828" s="89"/>
      <c r="V4828" s="216" t="str">
        <f>IF(D4828=0,"Blank",P4828*'3 Model Input'!E$50)</f>
        <v>Blank</v>
      </c>
      <c r="W4828" s="197" t="str">
        <f t="shared" si="773"/>
        <v>Blank</v>
      </c>
      <c r="X4828" s="197" t="str">
        <f t="shared" si="774"/>
        <v>Blank</v>
      </c>
      <c r="Y4828" s="197" t="str">
        <f t="shared" si="775"/>
        <v>Blank</v>
      </c>
      <c r="Z4828" s="197" t="str">
        <f t="shared" si="776"/>
        <v>Blank</v>
      </c>
      <c r="AA4828" s="223" t="str" cm="1">
        <f t="array" ref="AA4828">_xlfn.IFS(ISTEXT('3 Model Input'!F$70),"Missing",ISTEXT('3 Model Input'!I$70),"Missing",ISNUMBER('3 Model Input'!K$70),'3 Model Input'!K$70*P4828)</f>
        <v>Missing</v>
      </c>
      <c r="AB4828" s="89"/>
      <c r="AC4828" s="227" t="str" cm="1">
        <f t="array" ref="AC4828">IF(D4828=0,"Blank",_xlfn.IFS('3 Model Input'!E$61=1,(V4828*G4828)/T4828,'3 Model Input'!E$61=2,(W4828*G4828)/T4828,'3 Model Input'!E$61=3,(X4828*G4828)/T4828,'3 Model Input'!E$61=4,(Y4828*G4828)/T4828,'3 Model Input'!E$61=5,(Z4828*G4828)/T4828, ISTEXT('3 Model Input'!E$61),"Missing",'3 Model Input'!E$61=6,(AA4828*G4828)/T4828))</f>
        <v>Blank</v>
      </c>
      <c r="AD4828" s="202" t="str">
        <f t="shared" si="777"/>
        <v>Blank</v>
      </c>
      <c r="AE4828" s="202" t="str">
        <f t="shared" si="778"/>
        <v>Blank</v>
      </c>
      <c r="AF4828" s="217" t="str">
        <f t="shared" si="779"/>
        <v>Blank</v>
      </c>
      <c r="AG4828" s="9" t="str" cm="1">
        <f t="array" ref="AG4828">_xlfn.IFS(ISNUMBER(AC4828), "", ISNUMBER(SEARCH("Blank", AC4828)), "", ISERROR(AC4828), "Bad input on tab 3")</f>
        <v/>
      </c>
    </row>
    <row r="4829" spans="2:33" ht="15" customHeight="1" x14ac:dyDescent="0.75">
      <c r="B4829" s="205" t="str">
        <f>'5 Driver Data'!B4829</f>
        <v>4821</v>
      </c>
      <c r="C4829" s="193">
        <f>'5 Driver Data'!C4829</f>
        <v>0</v>
      </c>
      <c r="D4829" s="192">
        <f>'5 Driver Data'!D4829</f>
        <v>0</v>
      </c>
      <c r="E4829" s="191">
        <f>'5 Driver Data'!E4829</f>
        <v>0</v>
      </c>
      <c r="F4829" s="191">
        <f>'5 Driver Data'!F4829</f>
        <v>0</v>
      </c>
      <c r="G4829" s="191">
        <f>'5 Driver Data'!G4829</f>
        <v>0</v>
      </c>
      <c r="H4829" s="191">
        <f>'5 Driver Data'!H4829</f>
        <v>0</v>
      </c>
      <c r="I4829" s="191">
        <f>'5 Driver Data'!I4829</f>
        <v>0</v>
      </c>
      <c r="J4829" s="191">
        <f>'5 Driver Data'!J4829</f>
        <v>0</v>
      </c>
      <c r="K4829" s="206">
        <f>'5 Driver Data'!K4829</f>
        <v>0</v>
      </c>
      <c r="L4829" s="1"/>
      <c r="M4829" s="216" t="str">
        <f>IF(D4829=0,"Blank",'3 Model Input'!E$44*'3 Model Input'!E$45)</f>
        <v>Blank</v>
      </c>
      <c r="N4829" s="197" t="str">
        <f t="shared" si="770"/>
        <v>Blank</v>
      </c>
      <c r="O4829" s="197" t="str">
        <f>IF(D4829=0,"Blank",'3 Model Input'!E$49*(1-'3 Model Input'!E$51))</f>
        <v>Blank</v>
      </c>
      <c r="P4829" s="197" t="str">
        <f t="shared" si="771"/>
        <v>Blank</v>
      </c>
      <c r="Q4829" s="197" t="str">
        <f>IF(D4829=0,"Blank",IF(D4829="BEV",E4829*(1-'3 Model Input'!E$54), E4829))</f>
        <v>Blank</v>
      </c>
      <c r="R4829" s="198" t="str">
        <f>IF(D4829=0,"Blank",IF(D4829="PHEV",F4829/G4829,F4829*(1-'3 Model Input'!E$54)/G4829))</f>
        <v>Blank</v>
      </c>
      <c r="S4829" s="198" t="str">
        <f>IF(D4829=0,"Blank",IF(D4829="PHEV",MIN(M4829,E4829),MIN(M4829,(E4829*(1-'3 Model Input'!E$54)))))</f>
        <v>Blank</v>
      </c>
      <c r="T4829" s="217" t="str">
        <f t="shared" si="772"/>
        <v>Blank</v>
      </c>
      <c r="U4829" s="89"/>
      <c r="V4829" s="216" t="str">
        <f>IF(D4829=0,"Blank",P4829*'3 Model Input'!E$50)</f>
        <v>Blank</v>
      </c>
      <c r="W4829" s="197" t="str">
        <f t="shared" si="773"/>
        <v>Blank</v>
      </c>
      <c r="X4829" s="197" t="str">
        <f t="shared" si="774"/>
        <v>Blank</v>
      </c>
      <c r="Y4829" s="197" t="str">
        <f t="shared" si="775"/>
        <v>Blank</v>
      </c>
      <c r="Z4829" s="197" t="str">
        <f t="shared" si="776"/>
        <v>Blank</v>
      </c>
      <c r="AA4829" s="223" t="str" cm="1">
        <f t="array" ref="AA4829">_xlfn.IFS(ISTEXT('3 Model Input'!F$70),"Missing",ISTEXT('3 Model Input'!I$70),"Missing",ISNUMBER('3 Model Input'!K$70),'3 Model Input'!K$70*P4829)</f>
        <v>Missing</v>
      </c>
      <c r="AB4829" s="89"/>
      <c r="AC4829" s="227" t="str" cm="1">
        <f t="array" ref="AC4829">IF(D4829=0,"Blank",_xlfn.IFS('3 Model Input'!E$61=1,(V4829*G4829)/T4829,'3 Model Input'!E$61=2,(W4829*G4829)/T4829,'3 Model Input'!E$61=3,(X4829*G4829)/T4829,'3 Model Input'!E$61=4,(Y4829*G4829)/T4829,'3 Model Input'!E$61=5,(Z4829*G4829)/T4829, ISTEXT('3 Model Input'!E$61),"Missing",'3 Model Input'!E$61=6,(AA4829*G4829)/T4829))</f>
        <v>Blank</v>
      </c>
      <c r="AD4829" s="202" t="str">
        <f t="shared" si="777"/>
        <v>Blank</v>
      </c>
      <c r="AE4829" s="202" t="str">
        <f t="shared" si="778"/>
        <v>Blank</v>
      </c>
      <c r="AF4829" s="217" t="str">
        <f t="shared" si="779"/>
        <v>Blank</v>
      </c>
      <c r="AG4829" s="9" t="str" cm="1">
        <f t="array" ref="AG4829">_xlfn.IFS(ISNUMBER(AC4829), "", ISNUMBER(SEARCH("Blank", AC4829)), "", ISERROR(AC4829), "Bad input on tab 3")</f>
        <v/>
      </c>
    </row>
    <row r="4830" spans="2:33" ht="15" customHeight="1" x14ac:dyDescent="0.75">
      <c r="B4830" s="205" t="str">
        <f>'5 Driver Data'!B4830</f>
        <v>4822</v>
      </c>
      <c r="C4830" s="193">
        <f>'5 Driver Data'!C4830</f>
        <v>0</v>
      </c>
      <c r="D4830" s="192">
        <f>'5 Driver Data'!D4830</f>
        <v>0</v>
      </c>
      <c r="E4830" s="191">
        <f>'5 Driver Data'!E4830</f>
        <v>0</v>
      </c>
      <c r="F4830" s="191">
        <f>'5 Driver Data'!F4830</f>
        <v>0</v>
      </c>
      <c r="G4830" s="191">
        <f>'5 Driver Data'!G4830</f>
        <v>0</v>
      </c>
      <c r="H4830" s="191">
        <f>'5 Driver Data'!H4830</f>
        <v>0</v>
      </c>
      <c r="I4830" s="191">
        <f>'5 Driver Data'!I4830</f>
        <v>0</v>
      </c>
      <c r="J4830" s="191">
        <f>'5 Driver Data'!J4830</f>
        <v>0</v>
      </c>
      <c r="K4830" s="206">
        <f>'5 Driver Data'!K4830</f>
        <v>0</v>
      </c>
      <c r="L4830" s="1"/>
      <c r="M4830" s="216" t="str">
        <f>IF(D4830=0,"Blank",'3 Model Input'!E$44*'3 Model Input'!E$45)</f>
        <v>Blank</v>
      </c>
      <c r="N4830" s="197" t="str">
        <f t="shared" si="770"/>
        <v>Blank</v>
      </c>
      <c r="O4830" s="197" t="str">
        <f>IF(D4830=0,"Blank",'3 Model Input'!E$49*(1-'3 Model Input'!E$51))</f>
        <v>Blank</v>
      </c>
      <c r="P4830" s="197" t="str">
        <f t="shared" si="771"/>
        <v>Blank</v>
      </c>
      <c r="Q4830" s="197" t="str">
        <f>IF(D4830=0,"Blank",IF(D4830="BEV",E4830*(1-'3 Model Input'!E$54), E4830))</f>
        <v>Blank</v>
      </c>
      <c r="R4830" s="198" t="str">
        <f>IF(D4830=0,"Blank",IF(D4830="PHEV",F4830/G4830,F4830*(1-'3 Model Input'!E$54)/G4830))</f>
        <v>Blank</v>
      </c>
      <c r="S4830" s="198" t="str">
        <f>IF(D4830=0,"Blank",IF(D4830="PHEV",MIN(M4830,E4830),MIN(M4830,(E4830*(1-'3 Model Input'!E$54)))))</f>
        <v>Blank</v>
      </c>
      <c r="T4830" s="217" t="str">
        <f t="shared" si="772"/>
        <v>Blank</v>
      </c>
      <c r="U4830" s="89"/>
      <c r="V4830" s="216" t="str">
        <f>IF(D4830=0,"Blank",P4830*'3 Model Input'!E$50)</f>
        <v>Blank</v>
      </c>
      <c r="W4830" s="197" t="str">
        <f t="shared" si="773"/>
        <v>Blank</v>
      </c>
      <c r="X4830" s="197" t="str">
        <f t="shared" si="774"/>
        <v>Blank</v>
      </c>
      <c r="Y4830" s="197" t="str">
        <f t="shared" si="775"/>
        <v>Blank</v>
      </c>
      <c r="Z4830" s="197" t="str">
        <f t="shared" si="776"/>
        <v>Blank</v>
      </c>
      <c r="AA4830" s="223" t="str" cm="1">
        <f t="array" ref="AA4830">_xlfn.IFS(ISTEXT('3 Model Input'!F$70),"Missing",ISTEXT('3 Model Input'!I$70),"Missing",ISNUMBER('3 Model Input'!K$70),'3 Model Input'!K$70*P4830)</f>
        <v>Missing</v>
      </c>
      <c r="AB4830" s="89"/>
      <c r="AC4830" s="227" t="str" cm="1">
        <f t="array" ref="AC4830">IF(D4830=0,"Blank",_xlfn.IFS('3 Model Input'!E$61=1,(V4830*G4830)/T4830,'3 Model Input'!E$61=2,(W4830*G4830)/T4830,'3 Model Input'!E$61=3,(X4830*G4830)/T4830,'3 Model Input'!E$61=4,(Y4830*G4830)/T4830,'3 Model Input'!E$61=5,(Z4830*G4830)/T4830, ISTEXT('3 Model Input'!E$61),"Missing",'3 Model Input'!E$61=6,(AA4830*G4830)/T4830))</f>
        <v>Blank</v>
      </c>
      <c r="AD4830" s="202" t="str">
        <f t="shared" si="777"/>
        <v>Blank</v>
      </c>
      <c r="AE4830" s="202" t="str">
        <f t="shared" si="778"/>
        <v>Blank</v>
      </c>
      <c r="AF4830" s="217" t="str">
        <f t="shared" si="779"/>
        <v>Blank</v>
      </c>
      <c r="AG4830" s="9" t="str" cm="1">
        <f t="array" ref="AG4830">_xlfn.IFS(ISNUMBER(AC4830), "", ISNUMBER(SEARCH("Blank", AC4830)), "", ISERROR(AC4830), "Bad input on tab 3")</f>
        <v/>
      </c>
    </row>
    <row r="4831" spans="2:33" ht="15" customHeight="1" x14ac:dyDescent="0.75">
      <c r="B4831" s="205" t="str">
        <f>'5 Driver Data'!B4831</f>
        <v>4823</v>
      </c>
      <c r="C4831" s="193">
        <f>'5 Driver Data'!C4831</f>
        <v>0</v>
      </c>
      <c r="D4831" s="192">
        <f>'5 Driver Data'!D4831</f>
        <v>0</v>
      </c>
      <c r="E4831" s="191">
        <f>'5 Driver Data'!E4831</f>
        <v>0</v>
      </c>
      <c r="F4831" s="191">
        <f>'5 Driver Data'!F4831</f>
        <v>0</v>
      </c>
      <c r="G4831" s="191">
        <f>'5 Driver Data'!G4831</f>
        <v>0</v>
      </c>
      <c r="H4831" s="191">
        <f>'5 Driver Data'!H4831</f>
        <v>0</v>
      </c>
      <c r="I4831" s="191">
        <f>'5 Driver Data'!I4831</f>
        <v>0</v>
      </c>
      <c r="J4831" s="191">
        <f>'5 Driver Data'!J4831</f>
        <v>0</v>
      </c>
      <c r="K4831" s="206">
        <f>'5 Driver Data'!K4831</f>
        <v>0</v>
      </c>
      <c r="L4831" s="1"/>
      <c r="M4831" s="216" t="str">
        <f>IF(D4831=0,"Blank",'3 Model Input'!E$44*'3 Model Input'!E$45)</f>
        <v>Blank</v>
      </c>
      <c r="N4831" s="197" t="str">
        <f t="shared" si="770"/>
        <v>Blank</v>
      </c>
      <c r="O4831" s="197" t="str">
        <f>IF(D4831=0,"Blank",'3 Model Input'!E$49*(1-'3 Model Input'!E$51))</f>
        <v>Blank</v>
      </c>
      <c r="P4831" s="197" t="str">
        <f t="shared" si="771"/>
        <v>Blank</v>
      </c>
      <c r="Q4831" s="197" t="str">
        <f>IF(D4831=0,"Blank",IF(D4831="BEV",E4831*(1-'3 Model Input'!E$54), E4831))</f>
        <v>Blank</v>
      </c>
      <c r="R4831" s="198" t="str">
        <f>IF(D4831=0,"Blank",IF(D4831="PHEV",F4831/G4831,F4831*(1-'3 Model Input'!E$54)/G4831))</f>
        <v>Blank</v>
      </c>
      <c r="S4831" s="198" t="str">
        <f>IF(D4831=0,"Blank",IF(D4831="PHEV",MIN(M4831,E4831),MIN(M4831,(E4831*(1-'3 Model Input'!E$54)))))</f>
        <v>Blank</v>
      </c>
      <c r="T4831" s="217" t="str">
        <f t="shared" si="772"/>
        <v>Blank</v>
      </c>
      <c r="U4831" s="89"/>
      <c r="V4831" s="216" t="str">
        <f>IF(D4831=0,"Blank",P4831*'3 Model Input'!E$50)</f>
        <v>Blank</v>
      </c>
      <c r="W4831" s="197" t="str">
        <f t="shared" si="773"/>
        <v>Blank</v>
      </c>
      <c r="X4831" s="197" t="str">
        <f t="shared" si="774"/>
        <v>Blank</v>
      </c>
      <c r="Y4831" s="197" t="str">
        <f t="shared" si="775"/>
        <v>Blank</v>
      </c>
      <c r="Z4831" s="197" t="str">
        <f t="shared" si="776"/>
        <v>Blank</v>
      </c>
      <c r="AA4831" s="223" t="str" cm="1">
        <f t="array" ref="AA4831">_xlfn.IFS(ISTEXT('3 Model Input'!F$70),"Missing",ISTEXT('3 Model Input'!I$70),"Missing",ISNUMBER('3 Model Input'!K$70),'3 Model Input'!K$70*P4831)</f>
        <v>Missing</v>
      </c>
      <c r="AB4831" s="89"/>
      <c r="AC4831" s="227" t="str" cm="1">
        <f t="array" ref="AC4831">IF(D4831=0,"Blank",_xlfn.IFS('3 Model Input'!E$61=1,(V4831*G4831)/T4831,'3 Model Input'!E$61=2,(W4831*G4831)/T4831,'3 Model Input'!E$61=3,(X4831*G4831)/T4831,'3 Model Input'!E$61=4,(Y4831*G4831)/T4831,'3 Model Input'!E$61=5,(Z4831*G4831)/T4831, ISTEXT('3 Model Input'!E$61),"Missing",'3 Model Input'!E$61=6,(AA4831*G4831)/T4831))</f>
        <v>Blank</v>
      </c>
      <c r="AD4831" s="202" t="str">
        <f t="shared" si="777"/>
        <v>Blank</v>
      </c>
      <c r="AE4831" s="202" t="str">
        <f t="shared" si="778"/>
        <v>Blank</v>
      </c>
      <c r="AF4831" s="217" t="str">
        <f t="shared" si="779"/>
        <v>Blank</v>
      </c>
      <c r="AG4831" s="9" t="str" cm="1">
        <f t="array" ref="AG4831">_xlfn.IFS(ISNUMBER(AC4831), "", ISNUMBER(SEARCH("Blank", AC4831)), "", ISERROR(AC4831), "Bad input on tab 3")</f>
        <v/>
      </c>
    </row>
    <row r="4832" spans="2:33" ht="15" customHeight="1" x14ac:dyDescent="0.75">
      <c r="B4832" s="205" t="str">
        <f>'5 Driver Data'!B4832</f>
        <v>4824</v>
      </c>
      <c r="C4832" s="193">
        <f>'5 Driver Data'!C4832</f>
        <v>0</v>
      </c>
      <c r="D4832" s="192">
        <f>'5 Driver Data'!D4832</f>
        <v>0</v>
      </c>
      <c r="E4832" s="191">
        <f>'5 Driver Data'!E4832</f>
        <v>0</v>
      </c>
      <c r="F4832" s="191">
        <f>'5 Driver Data'!F4832</f>
        <v>0</v>
      </c>
      <c r="G4832" s="191">
        <f>'5 Driver Data'!G4832</f>
        <v>0</v>
      </c>
      <c r="H4832" s="191">
        <f>'5 Driver Data'!H4832</f>
        <v>0</v>
      </c>
      <c r="I4832" s="191">
        <f>'5 Driver Data'!I4832</f>
        <v>0</v>
      </c>
      <c r="J4832" s="191">
        <f>'5 Driver Data'!J4832</f>
        <v>0</v>
      </c>
      <c r="K4832" s="206">
        <f>'5 Driver Data'!K4832</f>
        <v>0</v>
      </c>
      <c r="L4832" s="1"/>
      <c r="M4832" s="216" t="str">
        <f>IF(D4832=0,"Blank",'3 Model Input'!E$44*'3 Model Input'!E$45)</f>
        <v>Blank</v>
      </c>
      <c r="N4832" s="197" t="str">
        <f t="shared" si="770"/>
        <v>Blank</v>
      </c>
      <c r="O4832" s="197" t="str">
        <f>IF(D4832=0,"Blank",'3 Model Input'!E$49*(1-'3 Model Input'!E$51))</f>
        <v>Blank</v>
      </c>
      <c r="P4832" s="197" t="str">
        <f t="shared" si="771"/>
        <v>Blank</v>
      </c>
      <c r="Q4832" s="197" t="str">
        <f>IF(D4832=0,"Blank",IF(D4832="BEV",E4832*(1-'3 Model Input'!E$54), E4832))</f>
        <v>Blank</v>
      </c>
      <c r="R4832" s="198" t="str">
        <f>IF(D4832=0,"Blank",IF(D4832="PHEV",F4832/G4832,F4832*(1-'3 Model Input'!E$54)/G4832))</f>
        <v>Blank</v>
      </c>
      <c r="S4832" s="198" t="str">
        <f>IF(D4832=0,"Blank",IF(D4832="PHEV",MIN(M4832,E4832),MIN(M4832,(E4832*(1-'3 Model Input'!E$54)))))</f>
        <v>Blank</v>
      </c>
      <c r="T4832" s="217" t="str">
        <f t="shared" si="772"/>
        <v>Blank</v>
      </c>
      <c r="U4832" s="89"/>
      <c r="V4832" s="216" t="str">
        <f>IF(D4832=0,"Blank",P4832*'3 Model Input'!E$50)</f>
        <v>Blank</v>
      </c>
      <c r="W4832" s="197" t="str">
        <f t="shared" si="773"/>
        <v>Blank</v>
      </c>
      <c r="X4832" s="197" t="str">
        <f t="shared" si="774"/>
        <v>Blank</v>
      </c>
      <c r="Y4832" s="197" t="str">
        <f t="shared" si="775"/>
        <v>Blank</v>
      </c>
      <c r="Z4832" s="197" t="str">
        <f t="shared" si="776"/>
        <v>Blank</v>
      </c>
      <c r="AA4832" s="223" t="str" cm="1">
        <f t="array" ref="AA4832">_xlfn.IFS(ISTEXT('3 Model Input'!F$70),"Missing",ISTEXT('3 Model Input'!I$70),"Missing",ISNUMBER('3 Model Input'!K$70),'3 Model Input'!K$70*P4832)</f>
        <v>Missing</v>
      </c>
      <c r="AB4832" s="89"/>
      <c r="AC4832" s="227" t="str" cm="1">
        <f t="array" ref="AC4832">IF(D4832=0,"Blank",_xlfn.IFS('3 Model Input'!E$61=1,(V4832*G4832)/T4832,'3 Model Input'!E$61=2,(W4832*G4832)/T4832,'3 Model Input'!E$61=3,(X4832*G4832)/T4832,'3 Model Input'!E$61=4,(Y4832*G4832)/T4832,'3 Model Input'!E$61=5,(Z4832*G4832)/T4832, ISTEXT('3 Model Input'!E$61),"Missing",'3 Model Input'!E$61=6,(AA4832*G4832)/T4832))</f>
        <v>Blank</v>
      </c>
      <c r="AD4832" s="202" t="str">
        <f t="shared" si="777"/>
        <v>Blank</v>
      </c>
      <c r="AE4832" s="202" t="str">
        <f t="shared" si="778"/>
        <v>Blank</v>
      </c>
      <c r="AF4832" s="217" t="str">
        <f t="shared" si="779"/>
        <v>Blank</v>
      </c>
      <c r="AG4832" s="9" t="str" cm="1">
        <f t="array" ref="AG4832">_xlfn.IFS(ISNUMBER(AC4832), "", ISNUMBER(SEARCH("Blank", AC4832)), "", ISERROR(AC4832), "Bad input on tab 3")</f>
        <v/>
      </c>
    </row>
    <row r="4833" spans="2:33" ht="15" customHeight="1" x14ac:dyDescent="0.75">
      <c r="B4833" s="205" t="str">
        <f>'5 Driver Data'!B4833</f>
        <v>4825</v>
      </c>
      <c r="C4833" s="193">
        <f>'5 Driver Data'!C4833</f>
        <v>0</v>
      </c>
      <c r="D4833" s="192">
        <f>'5 Driver Data'!D4833</f>
        <v>0</v>
      </c>
      <c r="E4833" s="191">
        <f>'5 Driver Data'!E4833</f>
        <v>0</v>
      </c>
      <c r="F4833" s="191">
        <f>'5 Driver Data'!F4833</f>
        <v>0</v>
      </c>
      <c r="G4833" s="191">
        <f>'5 Driver Data'!G4833</f>
        <v>0</v>
      </c>
      <c r="H4833" s="191">
        <f>'5 Driver Data'!H4833</f>
        <v>0</v>
      </c>
      <c r="I4833" s="191">
        <f>'5 Driver Data'!I4833</f>
        <v>0</v>
      </c>
      <c r="J4833" s="191">
        <f>'5 Driver Data'!J4833</f>
        <v>0</v>
      </c>
      <c r="K4833" s="206">
        <f>'5 Driver Data'!K4833</f>
        <v>0</v>
      </c>
      <c r="L4833" s="1"/>
      <c r="M4833" s="216" t="str">
        <f>IF(D4833=0,"Blank",'3 Model Input'!E$44*'3 Model Input'!E$45)</f>
        <v>Blank</v>
      </c>
      <c r="N4833" s="197" t="str">
        <f t="shared" si="770"/>
        <v>Blank</v>
      </c>
      <c r="O4833" s="197" t="str">
        <f>IF(D4833=0,"Blank",'3 Model Input'!E$49*(1-'3 Model Input'!E$51))</f>
        <v>Blank</v>
      </c>
      <c r="P4833" s="197" t="str">
        <f t="shared" si="771"/>
        <v>Blank</v>
      </c>
      <c r="Q4833" s="197" t="str">
        <f>IF(D4833=0,"Blank",IF(D4833="BEV",E4833*(1-'3 Model Input'!E$54), E4833))</f>
        <v>Blank</v>
      </c>
      <c r="R4833" s="198" t="str">
        <f>IF(D4833=0,"Blank",IF(D4833="PHEV",F4833/G4833,F4833*(1-'3 Model Input'!E$54)/G4833))</f>
        <v>Blank</v>
      </c>
      <c r="S4833" s="198" t="str">
        <f>IF(D4833=0,"Blank",IF(D4833="PHEV",MIN(M4833,E4833),MIN(M4833,(E4833*(1-'3 Model Input'!E$54)))))</f>
        <v>Blank</v>
      </c>
      <c r="T4833" s="217" t="str">
        <f t="shared" si="772"/>
        <v>Blank</v>
      </c>
      <c r="U4833" s="89"/>
      <c r="V4833" s="216" t="str">
        <f>IF(D4833=0,"Blank",P4833*'3 Model Input'!E$50)</f>
        <v>Blank</v>
      </c>
      <c r="W4833" s="197" t="str">
        <f t="shared" si="773"/>
        <v>Blank</v>
      </c>
      <c r="X4833" s="197" t="str">
        <f t="shared" si="774"/>
        <v>Blank</v>
      </c>
      <c r="Y4833" s="197" t="str">
        <f t="shared" si="775"/>
        <v>Blank</v>
      </c>
      <c r="Z4833" s="197" t="str">
        <f t="shared" si="776"/>
        <v>Blank</v>
      </c>
      <c r="AA4833" s="223" t="str" cm="1">
        <f t="array" ref="AA4833">_xlfn.IFS(ISTEXT('3 Model Input'!F$70),"Missing",ISTEXT('3 Model Input'!I$70),"Missing",ISNUMBER('3 Model Input'!K$70),'3 Model Input'!K$70*P4833)</f>
        <v>Missing</v>
      </c>
      <c r="AB4833" s="89"/>
      <c r="AC4833" s="227" t="str" cm="1">
        <f t="array" ref="AC4833">IF(D4833=0,"Blank",_xlfn.IFS('3 Model Input'!E$61=1,(V4833*G4833)/T4833,'3 Model Input'!E$61=2,(W4833*G4833)/T4833,'3 Model Input'!E$61=3,(X4833*G4833)/T4833,'3 Model Input'!E$61=4,(Y4833*G4833)/T4833,'3 Model Input'!E$61=5,(Z4833*G4833)/T4833, ISTEXT('3 Model Input'!E$61),"Missing",'3 Model Input'!E$61=6,(AA4833*G4833)/T4833))</f>
        <v>Blank</v>
      </c>
      <c r="AD4833" s="202" t="str">
        <f t="shared" si="777"/>
        <v>Blank</v>
      </c>
      <c r="AE4833" s="202" t="str">
        <f t="shared" si="778"/>
        <v>Blank</v>
      </c>
      <c r="AF4833" s="217" t="str">
        <f t="shared" si="779"/>
        <v>Blank</v>
      </c>
      <c r="AG4833" s="9" t="str" cm="1">
        <f t="array" ref="AG4833">_xlfn.IFS(ISNUMBER(AC4833), "", ISNUMBER(SEARCH("Blank", AC4833)), "", ISERROR(AC4833), "Bad input on tab 3")</f>
        <v/>
      </c>
    </row>
    <row r="4834" spans="2:33" ht="15" customHeight="1" x14ac:dyDescent="0.75">
      <c r="B4834" s="205" t="str">
        <f>'5 Driver Data'!B4834</f>
        <v>4826</v>
      </c>
      <c r="C4834" s="193">
        <f>'5 Driver Data'!C4834</f>
        <v>0</v>
      </c>
      <c r="D4834" s="192">
        <f>'5 Driver Data'!D4834</f>
        <v>0</v>
      </c>
      <c r="E4834" s="191">
        <f>'5 Driver Data'!E4834</f>
        <v>0</v>
      </c>
      <c r="F4834" s="191">
        <f>'5 Driver Data'!F4834</f>
        <v>0</v>
      </c>
      <c r="G4834" s="191">
        <f>'5 Driver Data'!G4834</f>
        <v>0</v>
      </c>
      <c r="H4834" s="191">
        <f>'5 Driver Data'!H4834</f>
        <v>0</v>
      </c>
      <c r="I4834" s="191">
        <f>'5 Driver Data'!I4834</f>
        <v>0</v>
      </c>
      <c r="J4834" s="191">
        <f>'5 Driver Data'!J4834</f>
        <v>0</v>
      </c>
      <c r="K4834" s="206">
        <f>'5 Driver Data'!K4834</f>
        <v>0</v>
      </c>
      <c r="L4834" s="1"/>
      <c r="M4834" s="216" t="str">
        <f>IF(D4834=0,"Blank",'3 Model Input'!E$44*'3 Model Input'!E$45)</f>
        <v>Blank</v>
      </c>
      <c r="N4834" s="197" t="str">
        <f t="shared" si="770"/>
        <v>Blank</v>
      </c>
      <c r="O4834" s="197" t="str">
        <f>IF(D4834=0,"Blank",'3 Model Input'!E$49*(1-'3 Model Input'!E$51))</f>
        <v>Blank</v>
      </c>
      <c r="P4834" s="197" t="str">
        <f t="shared" si="771"/>
        <v>Blank</v>
      </c>
      <c r="Q4834" s="197" t="str">
        <f>IF(D4834=0,"Blank",IF(D4834="BEV",E4834*(1-'3 Model Input'!E$54), E4834))</f>
        <v>Blank</v>
      </c>
      <c r="R4834" s="198" t="str">
        <f>IF(D4834=0,"Blank",IF(D4834="PHEV",F4834/G4834,F4834*(1-'3 Model Input'!E$54)/G4834))</f>
        <v>Blank</v>
      </c>
      <c r="S4834" s="198" t="str">
        <f>IF(D4834=0,"Blank",IF(D4834="PHEV",MIN(M4834,E4834),MIN(M4834,(E4834*(1-'3 Model Input'!E$54)))))</f>
        <v>Blank</v>
      </c>
      <c r="T4834" s="217" t="str">
        <f t="shared" si="772"/>
        <v>Blank</v>
      </c>
      <c r="U4834" s="89"/>
      <c r="V4834" s="216" t="str">
        <f>IF(D4834=0,"Blank",P4834*'3 Model Input'!E$50)</f>
        <v>Blank</v>
      </c>
      <c r="W4834" s="197" t="str">
        <f t="shared" si="773"/>
        <v>Blank</v>
      </c>
      <c r="X4834" s="197" t="str">
        <f t="shared" si="774"/>
        <v>Blank</v>
      </c>
      <c r="Y4834" s="197" t="str">
        <f t="shared" si="775"/>
        <v>Blank</v>
      </c>
      <c r="Z4834" s="197" t="str">
        <f t="shared" si="776"/>
        <v>Blank</v>
      </c>
      <c r="AA4834" s="223" t="str" cm="1">
        <f t="array" ref="AA4834">_xlfn.IFS(ISTEXT('3 Model Input'!F$70),"Missing",ISTEXT('3 Model Input'!I$70),"Missing",ISNUMBER('3 Model Input'!K$70),'3 Model Input'!K$70*P4834)</f>
        <v>Missing</v>
      </c>
      <c r="AB4834" s="89"/>
      <c r="AC4834" s="227" t="str" cm="1">
        <f t="array" ref="AC4834">IF(D4834=0,"Blank",_xlfn.IFS('3 Model Input'!E$61=1,(V4834*G4834)/T4834,'3 Model Input'!E$61=2,(W4834*G4834)/T4834,'3 Model Input'!E$61=3,(X4834*G4834)/T4834,'3 Model Input'!E$61=4,(Y4834*G4834)/T4834,'3 Model Input'!E$61=5,(Z4834*G4834)/T4834, ISTEXT('3 Model Input'!E$61),"Missing",'3 Model Input'!E$61=6,(AA4834*G4834)/T4834))</f>
        <v>Blank</v>
      </c>
      <c r="AD4834" s="202" t="str">
        <f t="shared" si="777"/>
        <v>Blank</v>
      </c>
      <c r="AE4834" s="202" t="str">
        <f t="shared" si="778"/>
        <v>Blank</v>
      </c>
      <c r="AF4834" s="217" t="str">
        <f t="shared" si="779"/>
        <v>Blank</v>
      </c>
      <c r="AG4834" s="9" t="str" cm="1">
        <f t="array" ref="AG4834">_xlfn.IFS(ISNUMBER(AC4834), "", ISNUMBER(SEARCH("Blank", AC4834)), "", ISERROR(AC4834), "Bad input on tab 3")</f>
        <v/>
      </c>
    </row>
    <row r="4835" spans="2:33" ht="15" customHeight="1" x14ac:dyDescent="0.75">
      <c r="B4835" s="205" t="str">
        <f>'5 Driver Data'!B4835</f>
        <v>4827</v>
      </c>
      <c r="C4835" s="193">
        <f>'5 Driver Data'!C4835</f>
        <v>0</v>
      </c>
      <c r="D4835" s="192">
        <f>'5 Driver Data'!D4835</f>
        <v>0</v>
      </c>
      <c r="E4835" s="191">
        <f>'5 Driver Data'!E4835</f>
        <v>0</v>
      </c>
      <c r="F4835" s="191">
        <f>'5 Driver Data'!F4835</f>
        <v>0</v>
      </c>
      <c r="G4835" s="191">
        <f>'5 Driver Data'!G4835</f>
        <v>0</v>
      </c>
      <c r="H4835" s="191">
        <f>'5 Driver Data'!H4835</f>
        <v>0</v>
      </c>
      <c r="I4835" s="191">
        <f>'5 Driver Data'!I4835</f>
        <v>0</v>
      </c>
      <c r="J4835" s="191">
        <f>'5 Driver Data'!J4835</f>
        <v>0</v>
      </c>
      <c r="K4835" s="206">
        <f>'5 Driver Data'!K4835</f>
        <v>0</v>
      </c>
      <c r="L4835" s="1"/>
      <c r="M4835" s="216" t="str">
        <f>IF(D4835=0,"Blank",'3 Model Input'!E$44*'3 Model Input'!E$45)</f>
        <v>Blank</v>
      </c>
      <c r="N4835" s="197" t="str">
        <f t="shared" si="770"/>
        <v>Blank</v>
      </c>
      <c r="O4835" s="197" t="str">
        <f>IF(D4835=0,"Blank",'3 Model Input'!E$49*(1-'3 Model Input'!E$51))</f>
        <v>Blank</v>
      </c>
      <c r="P4835" s="197" t="str">
        <f t="shared" si="771"/>
        <v>Blank</v>
      </c>
      <c r="Q4835" s="197" t="str">
        <f>IF(D4835=0,"Blank",IF(D4835="BEV",E4835*(1-'3 Model Input'!E$54), E4835))</f>
        <v>Blank</v>
      </c>
      <c r="R4835" s="198" t="str">
        <f>IF(D4835=0,"Blank",IF(D4835="PHEV",F4835/G4835,F4835*(1-'3 Model Input'!E$54)/G4835))</f>
        <v>Blank</v>
      </c>
      <c r="S4835" s="198" t="str">
        <f>IF(D4835=0,"Blank",IF(D4835="PHEV",MIN(M4835,E4835),MIN(M4835,(E4835*(1-'3 Model Input'!E$54)))))</f>
        <v>Blank</v>
      </c>
      <c r="T4835" s="217" t="str">
        <f t="shared" si="772"/>
        <v>Blank</v>
      </c>
      <c r="U4835" s="89"/>
      <c r="V4835" s="216" t="str">
        <f>IF(D4835=0,"Blank",P4835*'3 Model Input'!E$50)</f>
        <v>Blank</v>
      </c>
      <c r="W4835" s="197" t="str">
        <f t="shared" si="773"/>
        <v>Blank</v>
      </c>
      <c r="X4835" s="197" t="str">
        <f t="shared" si="774"/>
        <v>Blank</v>
      </c>
      <c r="Y4835" s="197" t="str">
        <f t="shared" si="775"/>
        <v>Blank</v>
      </c>
      <c r="Z4835" s="197" t="str">
        <f t="shared" si="776"/>
        <v>Blank</v>
      </c>
      <c r="AA4835" s="223" t="str" cm="1">
        <f t="array" ref="AA4835">_xlfn.IFS(ISTEXT('3 Model Input'!F$70),"Missing",ISTEXT('3 Model Input'!I$70),"Missing",ISNUMBER('3 Model Input'!K$70),'3 Model Input'!K$70*P4835)</f>
        <v>Missing</v>
      </c>
      <c r="AB4835" s="89"/>
      <c r="AC4835" s="227" t="str" cm="1">
        <f t="array" ref="AC4835">IF(D4835=0,"Blank",_xlfn.IFS('3 Model Input'!E$61=1,(V4835*G4835)/T4835,'3 Model Input'!E$61=2,(W4835*G4835)/T4835,'3 Model Input'!E$61=3,(X4835*G4835)/T4835,'3 Model Input'!E$61=4,(Y4835*G4835)/T4835,'3 Model Input'!E$61=5,(Z4835*G4835)/T4835, ISTEXT('3 Model Input'!E$61),"Missing",'3 Model Input'!E$61=6,(AA4835*G4835)/T4835))</f>
        <v>Blank</v>
      </c>
      <c r="AD4835" s="202" t="str">
        <f t="shared" si="777"/>
        <v>Blank</v>
      </c>
      <c r="AE4835" s="202" t="str">
        <f t="shared" si="778"/>
        <v>Blank</v>
      </c>
      <c r="AF4835" s="217" t="str">
        <f t="shared" si="779"/>
        <v>Blank</v>
      </c>
      <c r="AG4835" s="9" t="str" cm="1">
        <f t="array" ref="AG4835">_xlfn.IFS(ISNUMBER(AC4835), "", ISNUMBER(SEARCH("Blank", AC4835)), "", ISERROR(AC4835), "Bad input on tab 3")</f>
        <v/>
      </c>
    </row>
    <row r="4836" spans="2:33" ht="15" customHeight="1" x14ac:dyDescent="0.75">
      <c r="B4836" s="205" t="str">
        <f>'5 Driver Data'!B4836</f>
        <v>4828</v>
      </c>
      <c r="C4836" s="193">
        <f>'5 Driver Data'!C4836</f>
        <v>0</v>
      </c>
      <c r="D4836" s="192">
        <f>'5 Driver Data'!D4836</f>
        <v>0</v>
      </c>
      <c r="E4836" s="191">
        <f>'5 Driver Data'!E4836</f>
        <v>0</v>
      </c>
      <c r="F4836" s="191">
        <f>'5 Driver Data'!F4836</f>
        <v>0</v>
      </c>
      <c r="G4836" s="191">
        <f>'5 Driver Data'!G4836</f>
        <v>0</v>
      </c>
      <c r="H4836" s="191">
        <f>'5 Driver Data'!H4836</f>
        <v>0</v>
      </c>
      <c r="I4836" s="191">
        <f>'5 Driver Data'!I4836</f>
        <v>0</v>
      </c>
      <c r="J4836" s="191">
        <f>'5 Driver Data'!J4836</f>
        <v>0</v>
      </c>
      <c r="K4836" s="206">
        <f>'5 Driver Data'!K4836</f>
        <v>0</v>
      </c>
      <c r="L4836" s="1"/>
      <c r="M4836" s="216" t="str">
        <f>IF(D4836=0,"Blank",'3 Model Input'!E$44*'3 Model Input'!E$45)</f>
        <v>Blank</v>
      </c>
      <c r="N4836" s="197" t="str">
        <f t="shared" si="770"/>
        <v>Blank</v>
      </c>
      <c r="O4836" s="197" t="str">
        <f>IF(D4836=0,"Blank",'3 Model Input'!E$49*(1-'3 Model Input'!E$51))</f>
        <v>Blank</v>
      </c>
      <c r="P4836" s="197" t="str">
        <f t="shared" si="771"/>
        <v>Blank</v>
      </c>
      <c r="Q4836" s="197" t="str">
        <f>IF(D4836=0,"Blank",IF(D4836="BEV",E4836*(1-'3 Model Input'!E$54), E4836))</f>
        <v>Blank</v>
      </c>
      <c r="R4836" s="198" t="str">
        <f>IF(D4836=0,"Blank",IF(D4836="PHEV",F4836/G4836,F4836*(1-'3 Model Input'!E$54)/G4836))</f>
        <v>Blank</v>
      </c>
      <c r="S4836" s="198" t="str">
        <f>IF(D4836=0,"Blank",IF(D4836="PHEV",MIN(M4836,E4836),MIN(M4836,(E4836*(1-'3 Model Input'!E$54)))))</f>
        <v>Blank</v>
      </c>
      <c r="T4836" s="217" t="str">
        <f t="shared" si="772"/>
        <v>Blank</v>
      </c>
      <c r="U4836" s="89"/>
      <c r="V4836" s="216" t="str">
        <f>IF(D4836=0,"Blank",P4836*'3 Model Input'!E$50)</f>
        <v>Blank</v>
      </c>
      <c r="W4836" s="197" t="str">
        <f t="shared" si="773"/>
        <v>Blank</v>
      </c>
      <c r="X4836" s="197" t="str">
        <f t="shared" si="774"/>
        <v>Blank</v>
      </c>
      <c r="Y4836" s="197" t="str">
        <f t="shared" si="775"/>
        <v>Blank</v>
      </c>
      <c r="Z4836" s="197" t="str">
        <f t="shared" si="776"/>
        <v>Blank</v>
      </c>
      <c r="AA4836" s="223" t="str" cm="1">
        <f t="array" ref="AA4836">_xlfn.IFS(ISTEXT('3 Model Input'!F$70),"Missing",ISTEXT('3 Model Input'!I$70),"Missing",ISNUMBER('3 Model Input'!K$70),'3 Model Input'!K$70*P4836)</f>
        <v>Missing</v>
      </c>
      <c r="AB4836" s="89"/>
      <c r="AC4836" s="227" t="str" cm="1">
        <f t="array" ref="AC4836">IF(D4836=0,"Blank",_xlfn.IFS('3 Model Input'!E$61=1,(V4836*G4836)/T4836,'3 Model Input'!E$61=2,(W4836*G4836)/T4836,'3 Model Input'!E$61=3,(X4836*G4836)/T4836,'3 Model Input'!E$61=4,(Y4836*G4836)/T4836,'3 Model Input'!E$61=5,(Z4836*G4836)/T4836, ISTEXT('3 Model Input'!E$61),"Missing",'3 Model Input'!E$61=6,(AA4836*G4836)/T4836))</f>
        <v>Blank</v>
      </c>
      <c r="AD4836" s="202" t="str">
        <f t="shared" si="777"/>
        <v>Blank</v>
      </c>
      <c r="AE4836" s="202" t="str">
        <f t="shared" si="778"/>
        <v>Blank</v>
      </c>
      <c r="AF4836" s="217" t="str">
        <f t="shared" si="779"/>
        <v>Blank</v>
      </c>
      <c r="AG4836" s="9" t="str" cm="1">
        <f t="array" ref="AG4836">_xlfn.IFS(ISNUMBER(AC4836), "", ISNUMBER(SEARCH("Blank", AC4836)), "", ISERROR(AC4836), "Bad input on tab 3")</f>
        <v/>
      </c>
    </row>
    <row r="4837" spans="2:33" ht="15" customHeight="1" x14ac:dyDescent="0.75">
      <c r="B4837" s="205" t="str">
        <f>'5 Driver Data'!B4837</f>
        <v>4829</v>
      </c>
      <c r="C4837" s="193">
        <f>'5 Driver Data'!C4837</f>
        <v>0</v>
      </c>
      <c r="D4837" s="192">
        <f>'5 Driver Data'!D4837</f>
        <v>0</v>
      </c>
      <c r="E4837" s="191">
        <f>'5 Driver Data'!E4837</f>
        <v>0</v>
      </c>
      <c r="F4837" s="191">
        <f>'5 Driver Data'!F4837</f>
        <v>0</v>
      </c>
      <c r="G4837" s="191">
        <f>'5 Driver Data'!G4837</f>
        <v>0</v>
      </c>
      <c r="H4837" s="191">
        <f>'5 Driver Data'!H4837</f>
        <v>0</v>
      </c>
      <c r="I4837" s="191">
        <f>'5 Driver Data'!I4837</f>
        <v>0</v>
      </c>
      <c r="J4837" s="191">
        <f>'5 Driver Data'!J4837</f>
        <v>0</v>
      </c>
      <c r="K4837" s="206">
        <f>'5 Driver Data'!K4837</f>
        <v>0</v>
      </c>
      <c r="L4837" s="1"/>
      <c r="M4837" s="216" t="str">
        <f>IF(D4837=0,"Blank",'3 Model Input'!E$44*'3 Model Input'!E$45)</f>
        <v>Blank</v>
      </c>
      <c r="N4837" s="197" t="str">
        <f t="shared" si="770"/>
        <v>Blank</v>
      </c>
      <c r="O4837" s="197" t="str">
        <f>IF(D4837=0,"Blank",'3 Model Input'!E$49*(1-'3 Model Input'!E$51))</f>
        <v>Blank</v>
      </c>
      <c r="P4837" s="197" t="str">
        <f t="shared" si="771"/>
        <v>Blank</v>
      </c>
      <c r="Q4837" s="197" t="str">
        <f>IF(D4837=0,"Blank",IF(D4837="BEV",E4837*(1-'3 Model Input'!E$54), E4837))</f>
        <v>Blank</v>
      </c>
      <c r="R4837" s="198" t="str">
        <f>IF(D4837=0,"Blank",IF(D4837="PHEV",F4837/G4837,F4837*(1-'3 Model Input'!E$54)/G4837))</f>
        <v>Blank</v>
      </c>
      <c r="S4837" s="198" t="str">
        <f>IF(D4837=0,"Blank",IF(D4837="PHEV",MIN(M4837,E4837),MIN(M4837,(E4837*(1-'3 Model Input'!E$54)))))</f>
        <v>Blank</v>
      </c>
      <c r="T4837" s="217" t="str">
        <f t="shared" si="772"/>
        <v>Blank</v>
      </c>
      <c r="U4837" s="89"/>
      <c r="V4837" s="216" t="str">
        <f>IF(D4837=0,"Blank",P4837*'3 Model Input'!E$50)</f>
        <v>Blank</v>
      </c>
      <c r="W4837" s="197" t="str">
        <f t="shared" si="773"/>
        <v>Blank</v>
      </c>
      <c r="X4837" s="197" t="str">
        <f t="shared" si="774"/>
        <v>Blank</v>
      </c>
      <c r="Y4837" s="197" t="str">
        <f t="shared" si="775"/>
        <v>Blank</v>
      </c>
      <c r="Z4837" s="197" t="str">
        <f t="shared" si="776"/>
        <v>Blank</v>
      </c>
      <c r="AA4837" s="223" t="str" cm="1">
        <f t="array" ref="AA4837">_xlfn.IFS(ISTEXT('3 Model Input'!F$70),"Missing",ISTEXT('3 Model Input'!I$70),"Missing",ISNUMBER('3 Model Input'!K$70),'3 Model Input'!K$70*P4837)</f>
        <v>Missing</v>
      </c>
      <c r="AB4837" s="89"/>
      <c r="AC4837" s="227" t="str" cm="1">
        <f t="array" ref="AC4837">IF(D4837=0,"Blank",_xlfn.IFS('3 Model Input'!E$61=1,(V4837*G4837)/T4837,'3 Model Input'!E$61=2,(W4837*G4837)/T4837,'3 Model Input'!E$61=3,(X4837*G4837)/T4837,'3 Model Input'!E$61=4,(Y4837*G4837)/T4837,'3 Model Input'!E$61=5,(Z4837*G4837)/T4837, ISTEXT('3 Model Input'!E$61),"Missing",'3 Model Input'!E$61=6,(AA4837*G4837)/T4837))</f>
        <v>Blank</v>
      </c>
      <c r="AD4837" s="202" t="str">
        <f t="shared" si="777"/>
        <v>Blank</v>
      </c>
      <c r="AE4837" s="202" t="str">
        <f t="shared" si="778"/>
        <v>Blank</v>
      </c>
      <c r="AF4837" s="217" t="str">
        <f t="shared" si="779"/>
        <v>Blank</v>
      </c>
      <c r="AG4837" s="9" t="str" cm="1">
        <f t="array" ref="AG4837">_xlfn.IFS(ISNUMBER(AC4837), "", ISNUMBER(SEARCH("Blank", AC4837)), "", ISERROR(AC4837), "Bad input on tab 3")</f>
        <v/>
      </c>
    </row>
    <row r="4838" spans="2:33" ht="15" customHeight="1" x14ac:dyDescent="0.75">
      <c r="B4838" s="205" t="str">
        <f>'5 Driver Data'!B4838</f>
        <v>4830</v>
      </c>
      <c r="C4838" s="193">
        <f>'5 Driver Data'!C4838</f>
        <v>0</v>
      </c>
      <c r="D4838" s="192">
        <f>'5 Driver Data'!D4838</f>
        <v>0</v>
      </c>
      <c r="E4838" s="191">
        <f>'5 Driver Data'!E4838</f>
        <v>0</v>
      </c>
      <c r="F4838" s="191">
        <f>'5 Driver Data'!F4838</f>
        <v>0</v>
      </c>
      <c r="G4838" s="191">
        <f>'5 Driver Data'!G4838</f>
        <v>0</v>
      </c>
      <c r="H4838" s="191">
        <f>'5 Driver Data'!H4838</f>
        <v>0</v>
      </c>
      <c r="I4838" s="191">
        <f>'5 Driver Data'!I4838</f>
        <v>0</v>
      </c>
      <c r="J4838" s="191">
        <f>'5 Driver Data'!J4838</f>
        <v>0</v>
      </c>
      <c r="K4838" s="206">
        <f>'5 Driver Data'!K4838</f>
        <v>0</v>
      </c>
      <c r="L4838" s="1"/>
      <c r="M4838" s="216" t="str">
        <f>IF(D4838=0,"Blank",'3 Model Input'!E$44*'3 Model Input'!E$45)</f>
        <v>Blank</v>
      </c>
      <c r="N4838" s="197" t="str">
        <f t="shared" si="770"/>
        <v>Blank</v>
      </c>
      <c r="O4838" s="197" t="str">
        <f>IF(D4838=0,"Blank",'3 Model Input'!E$49*(1-'3 Model Input'!E$51))</f>
        <v>Blank</v>
      </c>
      <c r="P4838" s="197" t="str">
        <f t="shared" si="771"/>
        <v>Blank</v>
      </c>
      <c r="Q4838" s="197" t="str">
        <f>IF(D4838=0,"Blank",IF(D4838="BEV",E4838*(1-'3 Model Input'!E$54), E4838))</f>
        <v>Blank</v>
      </c>
      <c r="R4838" s="198" t="str">
        <f>IF(D4838=0,"Blank",IF(D4838="PHEV",F4838/G4838,F4838*(1-'3 Model Input'!E$54)/G4838))</f>
        <v>Blank</v>
      </c>
      <c r="S4838" s="198" t="str">
        <f>IF(D4838=0,"Blank",IF(D4838="PHEV",MIN(M4838,E4838),MIN(M4838,(E4838*(1-'3 Model Input'!E$54)))))</f>
        <v>Blank</v>
      </c>
      <c r="T4838" s="217" t="str">
        <f t="shared" si="772"/>
        <v>Blank</v>
      </c>
      <c r="U4838" s="89"/>
      <c r="V4838" s="216" t="str">
        <f>IF(D4838=0,"Blank",P4838*'3 Model Input'!E$50)</f>
        <v>Blank</v>
      </c>
      <c r="W4838" s="197" t="str">
        <f t="shared" si="773"/>
        <v>Blank</v>
      </c>
      <c r="X4838" s="197" t="str">
        <f t="shared" si="774"/>
        <v>Blank</v>
      </c>
      <c r="Y4838" s="197" t="str">
        <f t="shared" si="775"/>
        <v>Blank</v>
      </c>
      <c r="Z4838" s="197" t="str">
        <f t="shared" si="776"/>
        <v>Blank</v>
      </c>
      <c r="AA4838" s="223" t="str" cm="1">
        <f t="array" ref="AA4838">_xlfn.IFS(ISTEXT('3 Model Input'!F$70),"Missing",ISTEXT('3 Model Input'!I$70),"Missing",ISNUMBER('3 Model Input'!K$70),'3 Model Input'!K$70*P4838)</f>
        <v>Missing</v>
      </c>
      <c r="AB4838" s="89"/>
      <c r="AC4838" s="227" t="str" cm="1">
        <f t="array" ref="AC4838">IF(D4838=0,"Blank",_xlfn.IFS('3 Model Input'!E$61=1,(V4838*G4838)/T4838,'3 Model Input'!E$61=2,(W4838*G4838)/T4838,'3 Model Input'!E$61=3,(X4838*G4838)/T4838,'3 Model Input'!E$61=4,(Y4838*G4838)/T4838,'3 Model Input'!E$61=5,(Z4838*G4838)/T4838, ISTEXT('3 Model Input'!E$61),"Missing",'3 Model Input'!E$61=6,(AA4838*G4838)/T4838))</f>
        <v>Blank</v>
      </c>
      <c r="AD4838" s="202" t="str">
        <f t="shared" si="777"/>
        <v>Blank</v>
      </c>
      <c r="AE4838" s="202" t="str">
        <f t="shared" si="778"/>
        <v>Blank</v>
      </c>
      <c r="AF4838" s="217" t="str">
        <f t="shared" si="779"/>
        <v>Blank</v>
      </c>
      <c r="AG4838" s="9" t="str" cm="1">
        <f t="array" ref="AG4838">_xlfn.IFS(ISNUMBER(AC4838), "", ISNUMBER(SEARCH("Blank", AC4838)), "", ISERROR(AC4838), "Bad input on tab 3")</f>
        <v/>
      </c>
    </row>
    <row r="4839" spans="2:33" ht="15" customHeight="1" x14ac:dyDescent="0.75">
      <c r="B4839" s="205" t="str">
        <f>'5 Driver Data'!B4839</f>
        <v>4831</v>
      </c>
      <c r="C4839" s="193">
        <f>'5 Driver Data'!C4839</f>
        <v>0</v>
      </c>
      <c r="D4839" s="192">
        <f>'5 Driver Data'!D4839</f>
        <v>0</v>
      </c>
      <c r="E4839" s="191">
        <f>'5 Driver Data'!E4839</f>
        <v>0</v>
      </c>
      <c r="F4839" s="191">
        <f>'5 Driver Data'!F4839</f>
        <v>0</v>
      </c>
      <c r="G4839" s="191">
        <f>'5 Driver Data'!G4839</f>
        <v>0</v>
      </c>
      <c r="H4839" s="191">
        <f>'5 Driver Data'!H4839</f>
        <v>0</v>
      </c>
      <c r="I4839" s="191">
        <f>'5 Driver Data'!I4839</f>
        <v>0</v>
      </c>
      <c r="J4839" s="191">
        <f>'5 Driver Data'!J4839</f>
        <v>0</v>
      </c>
      <c r="K4839" s="206">
        <f>'5 Driver Data'!K4839</f>
        <v>0</v>
      </c>
      <c r="L4839" s="1"/>
      <c r="M4839" s="216" t="str">
        <f>IF(D4839=0,"Blank",'3 Model Input'!E$44*'3 Model Input'!E$45)</f>
        <v>Blank</v>
      </c>
      <c r="N4839" s="197" t="str">
        <f t="shared" si="770"/>
        <v>Blank</v>
      </c>
      <c r="O4839" s="197" t="str">
        <f>IF(D4839=0,"Blank",'3 Model Input'!E$49*(1-'3 Model Input'!E$51))</f>
        <v>Blank</v>
      </c>
      <c r="P4839" s="197" t="str">
        <f t="shared" si="771"/>
        <v>Blank</v>
      </c>
      <c r="Q4839" s="197" t="str">
        <f>IF(D4839=0,"Blank",IF(D4839="BEV",E4839*(1-'3 Model Input'!E$54), E4839))</f>
        <v>Blank</v>
      </c>
      <c r="R4839" s="198" t="str">
        <f>IF(D4839=0,"Blank",IF(D4839="PHEV",F4839/G4839,F4839*(1-'3 Model Input'!E$54)/G4839))</f>
        <v>Blank</v>
      </c>
      <c r="S4839" s="198" t="str">
        <f>IF(D4839=0,"Blank",IF(D4839="PHEV",MIN(M4839,E4839),MIN(M4839,(E4839*(1-'3 Model Input'!E$54)))))</f>
        <v>Blank</v>
      </c>
      <c r="T4839" s="217" t="str">
        <f t="shared" si="772"/>
        <v>Blank</v>
      </c>
      <c r="U4839" s="89"/>
      <c r="V4839" s="216" t="str">
        <f>IF(D4839=0,"Blank",P4839*'3 Model Input'!E$50)</f>
        <v>Blank</v>
      </c>
      <c r="W4839" s="197" t="str">
        <f t="shared" si="773"/>
        <v>Blank</v>
      </c>
      <c r="X4839" s="197" t="str">
        <f t="shared" si="774"/>
        <v>Blank</v>
      </c>
      <c r="Y4839" s="197" t="str">
        <f t="shared" si="775"/>
        <v>Blank</v>
      </c>
      <c r="Z4839" s="197" t="str">
        <f t="shared" si="776"/>
        <v>Blank</v>
      </c>
      <c r="AA4839" s="223" t="str" cm="1">
        <f t="array" ref="AA4839">_xlfn.IFS(ISTEXT('3 Model Input'!F$70),"Missing",ISTEXT('3 Model Input'!I$70),"Missing",ISNUMBER('3 Model Input'!K$70),'3 Model Input'!K$70*P4839)</f>
        <v>Missing</v>
      </c>
      <c r="AB4839" s="89"/>
      <c r="AC4839" s="227" t="str" cm="1">
        <f t="array" ref="AC4839">IF(D4839=0,"Blank",_xlfn.IFS('3 Model Input'!E$61=1,(V4839*G4839)/T4839,'3 Model Input'!E$61=2,(W4839*G4839)/T4839,'3 Model Input'!E$61=3,(X4839*G4839)/T4839,'3 Model Input'!E$61=4,(Y4839*G4839)/T4839,'3 Model Input'!E$61=5,(Z4839*G4839)/T4839, ISTEXT('3 Model Input'!E$61),"Missing",'3 Model Input'!E$61=6,(AA4839*G4839)/T4839))</f>
        <v>Blank</v>
      </c>
      <c r="AD4839" s="202" t="str">
        <f t="shared" si="777"/>
        <v>Blank</v>
      </c>
      <c r="AE4839" s="202" t="str">
        <f t="shared" si="778"/>
        <v>Blank</v>
      </c>
      <c r="AF4839" s="217" t="str">
        <f t="shared" si="779"/>
        <v>Blank</v>
      </c>
      <c r="AG4839" s="9" t="str" cm="1">
        <f t="array" ref="AG4839">_xlfn.IFS(ISNUMBER(AC4839), "", ISNUMBER(SEARCH("Blank", AC4839)), "", ISERROR(AC4839), "Bad input on tab 3")</f>
        <v/>
      </c>
    </row>
    <row r="4840" spans="2:33" ht="15" customHeight="1" x14ac:dyDescent="0.75">
      <c r="B4840" s="205" t="str">
        <f>'5 Driver Data'!B4840</f>
        <v>4832</v>
      </c>
      <c r="C4840" s="193">
        <f>'5 Driver Data'!C4840</f>
        <v>0</v>
      </c>
      <c r="D4840" s="192">
        <f>'5 Driver Data'!D4840</f>
        <v>0</v>
      </c>
      <c r="E4840" s="191">
        <f>'5 Driver Data'!E4840</f>
        <v>0</v>
      </c>
      <c r="F4840" s="191">
        <f>'5 Driver Data'!F4840</f>
        <v>0</v>
      </c>
      <c r="G4840" s="191">
        <f>'5 Driver Data'!G4840</f>
        <v>0</v>
      </c>
      <c r="H4840" s="191">
        <f>'5 Driver Data'!H4840</f>
        <v>0</v>
      </c>
      <c r="I4840" s="191">
        <f>'5 Driver Data'!I4840</f>
        <v>0</v>
      </c>
      <c r="J4840" s="191">
        <f>'5 Driver Data'!J4840</f>
        <v>0</v>
      </c>
      <c r="K4840" s="206">
        <f>'5 Driver Data'!K4840</f>
        <v>0</v>
      </c>
      <c r="L4840" s="1"/>
      <c r="M4840" s="216" t="str">
        <f>IF(D4840=0,"Blank",'3 Model Input'!E$44*'3 Model Input'!E$45)</f>
        <v>Blank</v>
      </c>
      <c r="N4840" s="197" t="str">
        <f t="shared" si="770"/>
        <v>Blank</v>
      </c>
      <c r="O4840" s="197" t="str">
        <f>IF(D4840=0,"Blank",'3 Model Input'!E$49*(1-'3 Model Input'!E$51))</f>
        <v>Blank</v>
      </c>
      <c r="P4840" s="197" t="str">
        <f t="shared" si="771"/>
        <v>Blank</v>
      </c>
      <c r="Q4840" s="197" t="str">
        <f>IF(D4840=0,"Blank",IF(D4840="BEV",E4840*(1-'3 Model Input'!E$54), E4840))</f>
        <v>Blank</v>
      </c>
      <c r="R4840" s="198" t="str">
        <f>IF(D4840=0,"Blank",IF(D4840="PHEV",F4840/G4840,F4840*(1-'3 Model Input'!E$54)/G4840))</f>
        <v>Blank</v>
      </c>
      <c r="S4840" s="198" t="str">
        <f>IF(D4840=0,"Blank",IF(D4840="PHEV",MIN(M4840,E4840),MIN(M4840,(E4840*(1-'3 Model Input'!E$54)))))</f>
        <v>Blank</v>
      </c>
      <c r="T4840" s="217" t="str">
        <f t="shared" si="772"/>
        <v>Blank</v>
      </c>
      <c r="U4840" s="89"/>
      <c r="V4840" s="216" t="str">
        <f>IF(D4840=0,"Blank",P4840*'3 Model Input'!E$50)</f>
        <v>Blank</v>
      </c>
      <c r="W4840" s="197" t="str">
        <f t="shared" si="773"/>
        <v>Blank</v>
      </c>
      <c r="X4840" s="197" t="str">
        <f t="shared" si="774"/>
        <v>Blank</v>
      </c>
      <c r="Y4840" s="197" t="str">
        <f t="shared" si="775"/>
        <v>Blank</v>
      </c>
      <c r="Z4840" s="197" t="str">
        <f t="shared" si="776"/>
        <v>Blank</v>
      </c>
      <c r="AA4840" s="223" t="str" cm="1">
        <f t="array" ref="AA4840">_xlfn.IFS(ISTEXT('3 Model Input'!F$70),"Missing",ISTEXT('3 Model Input'!I$70),"Missing",ISNUMBER('3 Model Input'!K$70),'3 Model Input'!K$70*P4840)</f>
        <v>Missing</v>
      </c>
      <c r="AB4840" s="89"/>
      <c r="AC4840" s="227" t="str" cm="1">
        <f t="array" ref="AC4840">IF(D4840=0,"Blank",_xlfn.IFS('3 Model Input'!E$61=1,(V4840*G4840)/T4840,'3 Model Input'!E$61=2,(W4840*G4840)/T4840,'3 Model Input'!E$61=3,(X4840*G4840)/T4840,'3 Model Input'!E$61=4,(Y4840*G4840)/T4840,'3 Model Input'!E$61=5,(Z4840*G4840)/T4840, ISTEXT('3 Model Input'!E$61),"Missing",'3 Model Input'!E$61=6,(AA4840*G4840)/T4840))</f>
        <v>Blank</v>
      </c>
      <c r="AD4840" s="202" t="str">
        <f t="shared" si="777"/>
        <v>Blank</v>
      </c>
      <c r="AE4840" s="202" t="str">
        <f t="shared" si="778"/>
        <v>Blank</v>
      </c>
      <c r="AF4840" s="217" t="str">
        <f t="shared" si="779"/>
        <v>Blank</v>
      </c>
      <c r="AG4840" s="9" t="str" cm="1">
        <f t="array" ref="AG4840">_xlfn.IFS(ISNUMBER(AC4840), "", ISNUMBER(SEARCH("Blank", AC4840)), "", ISERROR(AC4840), "Bad input on tab 3")</f>
        <v/>
      </c>
    </row>
    <row r="4841" spans="2:33" ht="15" customHeight="1" x14ac:dyDescent="0.75">
      <c r="B4841" s="205" t="str">
        <f>'5 Driver Data'!B4841</f>
        <v>4833</v>
      </c>
      <c r="C4841" s="193">
        <f>'5 Driver Data'!C4841</f>
        <v>0</v>
      </c>
      <c r="D4841" s="192">
        <f>'5 Driver Data'!D4841</f>
        <v>0</v>
      </c>
      <c r="E4841" s="191">
        <f>'5 Driver Data'!E4841</f>
        <v>0</v>
      </c>
      <c r="F4841" s="191">
        <f>'5 Driver Data'!F4841</f>
        <v>0</v>
      </c>
      <c r="G4841" s="191">
        <f>'5 Driver Data'!G4841</f>
        <v>0</v>
      </c>
      <c r="H4841" s="191">
        <f>'5 Driver Data'!H4841</f>
        <v>0</v>
      </c>
      <c r="I4841" s="191">
        <f>'5 Driver Data'!I4841</f>
        <v>0</v>
      </c>
      <c r="J4841" s="191">
        <f>'5 Driver Data'!J4841</f>
        <v>0</v>
      </c>
      <c r="K4841" s="206">
        <f>'5 Driver Data'!K4841</f>
        <v>0</v>
      </c>
      <c r="L4841" s="1"/>
      <c r="M4841" s="216" t="str">
        <f>IF(D4841=0,"Blank",'3 Model Input'!E$44*'3 Model Input'!E$45)</f>
        <v>Blank</v>
      </c>
      <c r="N4841" s="197" t="str">
        <f t="shared" si="770"/>
        <v>Blank</v>
      </c>
      <c r="O4841" s="197" t="str">
        <f>IF(D4841=0,"Blank",'3 Model Input'!E$49*(1-'3 Model Input'!E$51))</f>
        <v>Blank</v>
      </c>
      <c r="P4841" s="197" t="str">
        <f t="shared" si="771"/>
        <v>Blank</v>
      </c>
      <c r="Q4841" s="197" t="str">
        <f>IF(D4841=0,"Blank",IF(D4841="BEV",E4841*(1-'3 Model Input'!E$54), E4841))</f>
        <v>Blank</v>
      </c>
      <c r="R4841" s="198" t="str">
        <f>IF(D4841=0,"Blank",IF(D4841="PHEV",F4841/G4841,F4841*(1-'3 Model Input'!E$54)/G4841))</f>
        <v>Blank</v>
      </c>
      <c r="S4841" s="198" t="str">
        <f>IF(D4841=0,"Blank",IF(D4841="PHEV",MIN(M4841,E4841),MIN(M4841,(E4841*(1-'3 Model Input'!E$54)))))</f>
        <v>Blank</v>
      </c>
      <c r="T4841" s="217" t="str">
        <f t="shared" si="772"/>
        <v>Blank</v>
      </c>
      <c r="U4841" s="89"/>
      <c r="V4841" s="216" t="str">
        <f>IF(D4841=0,"Blank",P4841*'3 Model Input'!E$50)</f>
        <v>Blank</v>
      </c>
      <c r="W4841" s="197" t="str">
        <f t="shared" si="773"/>
        <v>Blank</v>
      </c>
      <c r="X4841" s="197" t="str">
        <f t="shared" si="774"/>
        <v>Blank</v>
      </c>
      <c r="Y4841" s="197" t="str">
        <f t="shared" si="775"/>
        <v>Blank</v>
      </c>
      <c r="Z4841" s="197" t="str">
        <f t="shared" si="776"/>
        <v>Blank</v>
      </c>
      <c r="AA4841" s="223" t="str" cm="1">
        <f t="array" ref="AA4841">_xlfn.IFS(ISTEXT('3 Model Input'!F$70),"Missing",ISTEXT('3 Model Input'!I$70),"Missing",ISNUMBER('3 Model Input'!K$70),'3 Model Input'!K$70*P4841)</f>
        <v>Missing</v>
      </c>
      <c r="AB4841" s="89"/>
      <c r="AC4841" s="227" t="str" cm="1">
        <f t="array" ref="AC4841">IF(D4841=0,"Blank",_xlfn.IFS('3 Model Input'!E$61=1,(V4841*G4841)/T4841,'3 Model Input'!E$61=2,(W4841*G4841)/T4841,'3 Model Input'!E$61=3,(X4841*G4841)/T4841,'3 Model Input'!E$61=4,(Y4841*G4841)/T4841,'3 Model Input'!E$61=5,(Z4841*G4841)/T4841, ISTEXT('3 Model Input'!E$61),"Missing",'3 Model Input'!E$61=6,(AA4841*G4841)/T4841))</f>
        <v>Blank</v>
      </c>
      <c r="AD4841" s="202" t="str">
        <f t="shared" si="777"/>
        <v>Blank</v>
      </c>
      <c r="AE4841" s="202" t="str">
        <f t="shared" si="778"/>
        <v>Blank</v>
      </c>
      <c r="AF4841" s="217" t="str">
        <f t="shared" si="779"/>
        <v>Blank</v>
      </c>
      <c r="AG4841" s="9" t="str" cm="1">
        <f t="array" ref="AG4841">_xlfn.IFS(ISNUMBER(AC4841), "", ISNUMBER(SEARCH("Blank", AC4841)), "", ISERROR(AC4841), "Bad input on tab 3")</f>
        <v/>
      </c>
    </row>
    <row r="4842" spans="2:33" ht="15" customHeight="1" x14ac:dyDescent="0.75">
      <c r="B4842" s="205" t="str">
        <f>'5 Driver Data'!B4842</f>
        <v>4834</v>
      </c>
      <c r="C4842" s="193">
        <f>'5 Driver Data'!C4842</f>
        <v>0</v>
      </c>
      <c r="D4842" s="192">
        <f>'5 Driver Data'!D4842</f>
        <v>0</v>
      </c>
      <c r="E4842" s="191">
        <f>'5 Driver Data'!E4842</f>
        <v>0</v>
      </c>
      <c r="F4842" s="191">
        <f>'5 Driver Data'!F4842</f>
        <v>0</v>
      </c>
      <c r="G4842" s="191">
        <f>'5 Driver Data'!G4842</f>
        <v>0</v>
      </c>
      <c r="H4842" s="191">
        <f>'5 Driver Data'!H4842</f>
        <v>0</v>
      </c>
      <c r="I4842" s="191">
        <f>'5 Driver Data'!I4842</f>
        <v>0</v>
      </c>
      <c r="J4842" s="191">
        <f>'5 Driver Data'!J4842</f>
        <v>0</v>
      </c>
      <c r="K4842" s="206">
        <f>'5 Driver Data'!K4842</f>
        <v>0</v>
      </c>
      <c r="L4842" s="1"/>
      <c r="M4842" s="216" t="str">
        <f>IF(D4842=0,"Blank",'3 Model Input'!E$44*'3 Model Input'!E$45)</f>
        <v>Blank</v>
      </c>
      <c r="N4842" s="197" t="str">
        <f t="shared" si="770"/>
        <v>Blank</v>
      </c>
      <c r="O4842" s="197" t="str">
        <f>IF(D4842=0,"Blank",'3 Model Input'!E$49*(1-'3 Model Input'!E$51))</f>
        <v>Blank</v>
      </c>
      <c r="P4842" s="197" t="str">
        <f t="shared" si="771"/>
        <v>Blank</v>
      </c>
      <c r="Q4842" s="197" t="str">
        <f>IF(D4842=0,"Blank",IF(D4842="BEV",E4842*(1-'3 Model Input'!E$54), E4842))</f>
        <v>Blank</v>
      </c>
      <c r="R4842" s="198" t="str">
        <f>IF(D4842=0,"Blank",IF(D4842="PHEV",F4842/G4842,F4842*(1-'3 Model Input'!E$54)/G4842))</f>
        <v>Blank</v>
      </c>
      <c r="S4842" s="198" t="str">
        <f>IF(D4842=0,"Blank",IF(D4842="PHEV",MIN(M4842,E4842),MIN(M4842,(E4842*(1-'3 Model Input'!E$54)))))</f>
        <v>Blank</v>
      </c>
      <c r="T4842" s="217" t="str">
        <f t="shared" si="772"/>
        <v>Blank</v>
      </c>
      <c r="U4842" s="89"/>
      <c r="V4842" s="216" t="str">
        <f>IF(D4842=0,"Blank",P4842*'3 Model Input'!E$50)</f>
        <v>Blank</v>
      </c>
      <c r="W4842" s="197" t="str">
        <f t="shared" si="773"/>
        <v>Blank</v>
      </c>
      <c r="X4842" s="197" t="str">
        <f t="shared" si="774"/>
        <v>Blank</v>
      </c>
      <c r="Y4842" s="197" t="str">
        <f t="shared" si="775"/>
        <v>Blank</v>
      </c>
      <c r="Z4842" s="197" t="str">
        <f t="shared" si="776"/>
        <v>Blank</v>
      </c>
      <c r="AA4842" s="223" t="str" cm="1">
        <f t="array" ref="AA4842">_xlfn.IFS(ISTEXT('3 Model Input'!F$70),"Missing",ISTEXT('3 Model Input'!I$70),"Missing",ISNUMBER('3 Model Input'!K$70),'3 Model Input'!K$70*P4842)</f>
        <v>Missing</v>
      </c>
      <c r="AB4842" s="89"/>
      <c r="AC4842" s="227" t="str" cm="1">
        <f t="array" ref="AC4842">IF(D4842=0,"Blank",_xlfn.IFS('3 Model Input'!E$61=1,(V4842*G4842)/T4842,'3 Model Input'!E$61=2,(W4842*G4842)/T4842,'3 Model Input'!E$61=3,(X4842*G4842)/T4842,'3 Model Input'!E$61=4,(Y4842*G4842)/T4842,'3 Model Input'!E$61=5,(Z4842*G4842)/T4842, ISTEXT('3 Model Input'!E$61),"Missing",'3 Model Input'!E$61=6,(AA4842*G4842)/T4842))</f>
        <v>Blank</v>
      </c>
      <c r="AD4842" s="202" t="str">
        <f t="shared" si="777"/>
        <v>Blank</v>
      </c>
      <c r="AE4842" s="202" t="str">
        <f t="shared" si="778"/>
        <v>Blank</v>
      </c>
      <c r="AF4842" s="217" t="str">
        <f t="shared" si="779"/>
        <v>Blank</v>
      </c>
      <c r="AG4842" s="9" t="str" cm="1">
        <f t="array" ref="AG4842">_xlfn.IFS(ISNUMBER(AC4842), "", ISNUMBER(SEARCH("Blank", AC4842)), "", ISERROR(AC4842), "Bad input on tab 3")</f>
        <v/>
      </c>
    </row>
    <row r="4843" spans="2:33" ht="15" customHeight="1" x14ac:dyDescent="0.75">
      <c r="B4843" s="205" t="str">
        <f>'5 Driver Data'!B4843</f>
        <v>4835</v>
      </c>
      <c r="C4843" s="193">
        <f>'5 Driver Data'!C4843</f>
        <v>0</v>
      </c>
      <c r="D4843" s="192">
        <f>'5 Driver Data'!D4843</f>
        <v>0</v>
      </c>
      <c r="E4843" s="191">
        <f>'5 Driver Data'!E4843</f>
        <v>0</v>
      </c>
      <c r="F4843" s="191">
        <f>'5 Driver Data'!F4843</f>
        <v>0</v>
      </c>
      <c r="G4843" s="191">
        <f>'5 Driver Data'!G4843</f>
        <v>0</v>
      </c>
      <c r="H4843" s="191">
        <f>'5 Driver Data'!H4843</f>
        <v>0</v>
      </c>
      <c r="I4843" s="191">
        <f>'5 Driver Data'!I4843</f>
        <v>0</v>
      </c>
      <c r="J4843" s="191">
        <f>'5 Driver Data'!J4843</f>
        <v>0</v>
      </c>
      <c r="K4843" s="206">
        <f>'5 Driver Data'!K4843</f>
        <v>0</v>
      </c>
      <c r="L4843" s="1"/>
      <c r="M4843" s="216" t="str">
        <f>IF(D4843=0,"Blank",'3 Model Input'!E$44*'3 Model Input'!E$45)</f>
        <v>Blank</v>
      </c>
      <c r="N4843" s="197" t="str">
        <f t="shared" si="770"/>
        <v>Blank</v>
      </c>
      <c r="O4843" s="197" t="str">
        <f>IF(D4843=0,"Blank",'3 Model Input'!E$49*(1-'3 Model Input'!E$51))</f>
        <v>Blank</v>
      </c>
      <c r="P4843" s="197" t="str">
        <f t="shared" si="771"/>
        <v>Blank</v>
      </c>
      <c r="Q4843" s="197" t="str">
        <f>IF(D4843=0,"Blank",IF(D4843="BEV",E4843*(1-'3 Model Input'!E$54), E4843))</f>
        <v>Blank</v>
      </c>
      <c r="R4843" s="198" t="str">
        <f>IF(D4843=0,"Blank",IF(D4843="PHEV",F4843/G4843,F4843*(1-'3 Model Input'!E$54)/G4843))</f>
        <v>Blank</v>
      </c>
      <c r="S4843" s="198" t="str">
        <f>IF(D4843=0,"Blank",IF(D4843="PHEV",MIN(M4843,E4843),MIN(M4843,(E4843*(1-'3 Model Input'!E$54)))))</f>
        <v>Blank</v>
      </c>
      <c r="T4843" s="217" t="str">
        <f t="shared" si="772"/>
        <v>Blank</v>
      </c>
      <c r="U4843" s="89"/>
      <c r="V4843" s="216" t="str">
        <f>IF(D4843=0,"Blank",P4843*'3 Model Input'!E$50)</f>
        <v>Blank</v>
      </c>
      <c r="W4843" s="197" t="str">
        <f t="shared" si="773"/>
        <v>Blank</v>
      </c>
      <c r="X4843" s="197" t="str">
        <f t="shared" si="774"/>
        <v>Blank</v>
      </c>
      <c r="Y4843" s="197" t="str">
        <f t="shared" si="775"/>
        <v>Blank</v>
      </c>
      <c r="Z4843" s="197" t="str">
        <f t="shared" si="776"/>
        <v>Blank</v>
      </c>
      <c r="AA4843" s="223" t="str" cm="1">
        <f t="array" ref="AA4843">_xlfn.IFS(ISTEXT('3 Model Input'!F$70),"Missing",ISTEXT('3 Model Input'!I$70),"Missing",ISNUMBER('3 Model Input'!K$70),'3 Model Input'!K$70*P4843)</f>
        <v>Missing</v>
      </c>
      <c r="AB4843" s="89"/>
      <c r="AC4843" s="227" t="str" cm="1">
        <f t="array" ref="AC4843">IF(D4843=0,"Blank",_xlfn.IFS('3 Model Input'!E$61=1,(V4843*G4843)/T4843,'3 Model Input'!E$61=2,(W4843*G4843)/T4843,'3 Model Input'!E$61=3,(X4843*G4843)/T4843,'3 Model Input'!E$61=4,(Y4843*G4843)/T4843,'3 Model Input'!E$61=5,(Z4843*G4843)/T4843, ISTEXT('3 Model Input'!E$61),"Missing",'3 Model Input'!E$61=6,(AA4843*G4843)/T4843))</f>
        <v>Blank</v>
      </c>
      <c r="AD4843" s="202" t="str">
        <f t="shared" si="777"/>
        <v>Blank</v>
      </c>
      <c r="AE4843" s="202" t="str">
        <f t="shared" si="778"/>
        <v>Blank</v>
      </c>
      <c r="AF4843" s="217" t="str">
        <f t="shared" si="779"/>
        <v>Blank</v>
      </c>
      <c r="AG4843" s="9" t="str" cm="1">
        <f t="array" ref="AG4843">_xlfn.IFS(ISNUMBER(AC4843), "", ISNUMBER(SEARCH("Blank", AC4843)), "", ISERROR(AC4843), "Bad input on tab 3")</f>
        <v/>
      </c>
    </row>
    <row r="4844" spans="2:33" ht="15" customHeight="1" x14ac:dyDescent="0.75">
      <c r="B4844" s="205" t="str">
        <f>'5 Driver Data'!B4844</f>
        <v>4836</v>
      </c>
      <c r="C4844" s="193">
        <f>'5 Driver Data'!C4844</f>
        <v>0</v>
      </c>
      <c r="D4844" s="192">
        <f>'5 Driver Data'!D4844</f>
        <v>0</v>
      </c>
      <c r="E4844" s="191">
        <f>'5 Driver Data'!E4844</f>
        <v>0</v>
      </c>
      <c r="F4844" s="191">
        <f>'5 Driver Data'!F4844</f>
        <v>0</v>
      </c>
      <c r="G4844" s="191">
        <f>'5 Driver Data'!G4844</f>
        <v>0</v>
      </c>
      <c r="H4844" s="191">
        <f>'5 Driver Data'!H4844</f>
        <v>0</v>
      </c>
      <c r="I4844" s="191">
        <f>'5 Driver Data'!I4844</f>
        <v>0</v>
      </c>
      <c r="J4844" s="191">
        <f>'5 Driver Data'!J4844</f>
        <v>0</v>
      </c>
      <c r="K4844" s="206">
        <f>'5 Driver Data'!K4844</f>
        <v>0</v>
      </c>
      <c r="L4844" s="1"/>
      <c r="M4844" s="216" t="str">
        <f>IF(D4844=0,"Blank",'3 Model Input'!E$44*'3 Model Input'!E$45)</f>
        <v>Blank</v>
      </c>
      <c r="N4844" s="197" t="str">
        <f t="shared" si="770"/>
        <v>Blank</v>
      </c>
      <c r="O4844" s="197" t="str">
        <f>IF(D4844=0,"Blank",'3 Model Input'!E$49*(1-'3 Model Input'!E$51))</f>
        <v>Blank</v>
      </c>
      <c r="P4844" s="197" t="str">
        <f t="shared" si="771"/>
        <v>Blank</v>
      </c>
      <c r="Q4844" s="197" t="str">
        <f>IF(D4844=0,"Blank",IF(D4844="BEV",E4844*(1-'3 Model Input'!E$54), E4844))</f>
        <v>Blank</v>
      </c>
      <c r="R4844" s="198" t="str">
        <f>IF(D4844=0,"Blank",IF(D4844="PHEV",F4844/G4844,F4844*(1-'3 Model Input'!E$54)/G4844))</f>
        <v>Blank</v>
      </c>
      <c r="S4844" s="198" t="str">
        <f>IF(D4844=0,"Blank",IF(D4844="PHEV",MIN(M4844,E4844),MIN(M4844,(E4844*(1-'3 Model Input'!E$54)))))</f>
        <v>Blank</v>
      </c>
      <c r="T4844" s="217" t="str">
        <f t="shared" si="772"/>
        <v>Blank</v>
      </c>
      <c r="U4844" s="89"/>
      <c r="V4844" s="216" t="str">
        <f>IF(D4844=0,"Blank",P4844*'3 Model Input'!E$50)</f>
        <v>Blank</v>
      </c>
      <c r="W4844" s="197" t="str">
        <f t="shared" si="773"/>
        <v>Blank</v>
      </c>
      <c r="X4844" s="197" t="str">
        <f t="shared" si="774"/>
        <v>Blank</v>
      </c>
      <c r="Y4844" s="197" t="str">
        <f t="shared" si="775"/>
        <v>Blank</v>
      </c>
      <c r="Z4844" s="197" t="str">
        <f t="shared" si="776"/>
        <v>Blank</v>
      </c>
      <c r="AA4844" s="223" t="str" cm="1">
        <f t="array" ref="AA4844">_xlfn.IFS(ISTEXT('3 Model Input'!F$70),"Missing",ISTEXT('3 Model Input'!I$70),"Missing",ISNUMBER('3 Model Input'!K$70),'3 Model Input'!K$70*P4844)</f>
        <v>Missing</v>
      </c>
      <c r="AB4844" s="89"/>
      <c r="AC4844" s="227" t="str" cm="1">
        <f t="array" ref="AC4844">IF(D4844=0,"Blank",_xlfn.IFS('3 Model Input'!E$61=1,(V4844*G4844)/T4844,'3 Model Input'!E$61=2,(W4844*G4844)/T4844,'3 Model Input'!E$61=3,(X4844*G4844)/T4844,'3 Model Input'!E$61=4,(Y4844*G4844)/T4844,'3 Model Input'!E$61=5,(Z4844*G4844)/T4844, ISTEXT('3 Model Input'!E$61),"Missing",'3 Model Input'!E$61=6,(AA4844*G4844)/T4844))</f>
        <v>Blank</v>
      </c>
      <c r="AD4844" s="202" t="str">
        <f t="shared" si="777"/>
        <v>Blank</v>
      </c>
      <c r="AE4844" s="202" t="str">
        <f t="shared" si="778"/>
        <v>Blank</v>
      </c>
      <c r="AF4844" s="217" t="str">
        <f t="shared" si="779"/>
        <v>Blank</v>
      </c>
      <c r="AG4844" s="9" t="str" cm="1">
        <f t="array" ref="AG4844">_xlfn.IFS(ISNUMBER(AC4844), "", ISNUMBER(SEARCH("Blank", AC4844)), "", ISERROR(AC4844), "Bad input on tab 3")</f>
        <v/>
      </c>
    </row>
    <row r="4845" spans="2:33" ht="15" customHeight="1" x14ac:dyDescent="0.75">
      <c r="B4845" s="205" t="str">
        <f>'5 Driver Data'!B4845</f>
        <v>4837</v>
      </c>
      <c r="C4845" s="193">
        <f>'5 Driver Data'!C4845</f>
        <v>0</v>
      </c>
      <c r="D4845" s="192">
        <f>'5 Driver Data'!D4845</f>
        <v>0</v>
      </c>
      <c r="E4845" s="191">
        <f>'5 Driver Data'!E4845</f>
        <v>0</v>
      </c>
      <c r="F4845" s="191">
        <f>'5 Driver Data'!F4845</f>
        <v>0</v>
      </c>
      <c r="G4845" s="191">
        <f>'5 Driver Data'!G4845</f>
        <v>0</v>
      </c>
      <c r="H4845" s="191">
        <f>'5 Driver Data'!H4845</f>
        <v>0</v>
      </c>
      <c r="I4845" s="191">
        <f>'5 Driver Data'!I4845</f>
        <v>0</v>
      </c>
      <c r="J4845" s="191">
        <f>'5 Driver Data'!J4845</f>
        <v>0</v>
      </c>
      <c r="K4845" s="206">
        <f>'5 Driver Data'!K4845</f>
        <v>0</v>
      </c>
      <c r="L4845" s="1"/>
      <c r="M4845" s="216" t="str">
        <f>IF(D4845=0,"Blank",'3 Model Input'!E$44*'3 Model Input'!E$45)</f>
        <v>Blank</v>
      </c>
      <c r="N4845" s="197" t="str">
        <f t="shared" si="770"/>
        <v>Blank</v>
      </c>
      <c r="O4845" s="197" t="str">
        <f>IF(D4845=0,"Blank",'3 Model Input'!E$49*(1-'3 Model Input'!E$51))</f>
        <v>Blank</v>
      </c>
      <c r="P4845" s="197" t="str">
        <f t="shared" si="771"/>
        <v>Blank</v>
      </c>
      <c r="Q4845" s="197" t="str">
        <f>IF(D4845=0,"Blank",IF(D4845="BEV",E4845*(1-'3 Model Input'!E$54), E4845))</f>
        <v>Blank</v>
      </c>
      <c r="R4845" s="198" t="str">
        <f>IF(D4845=0,"Blank",IF(D4845="PHEV",F4845/G4845,F4845*(1-'3 Model Input'!E$54)/G4845))</f>
        <v>Blank</v>
      </c>
      <c r="S4845" s="198" t="str">
        <f>IF(D4845=0,"Blank",IF(D4845="PHEV",MIN(M4845,E4845),MIN(M4845,(E4845*(1-'3 Model Input'!E$54)))))</f>
        <v>Blank</v>
      </c>
      <c r="T4845" s="217" t="str">
        <f t="shared" si="772"/>
        <v>Blank</v>
      </c>
      <c r="U4845" s="89"/>
      <c r="V4845" s="216" t="str">
        <f>IF(D4845=0,"Blank",P4845*'3 Model Input'!E$50)</f>
        <v>Blank</v>
      </c>
      <c r="W4845" s="197" t="str">
        <f t="shared" si="773"/>
        <v>Blank</v>
      </c>
      <c r="X4845" s="197" t="str">
        <f t="shared" si="774"/>
        <v>Blank</v>
      </c>
      <c r="Y4845" s="197" t="str">
        <f t="shared" si="775"/>
        <v>Blank</v>
      </c>
      <c r="Z4845" s="197" t="str">
        <f t="shared" si="776"/>
        <v>Blank</v>
      </c>
      <c r="AA4845" s="223" t="str" cm="1">
        <f t="array" ref="AA4845">_xlfn.IFS(ISTEXT('3 Model Input'!F$70),"Missing",ISTEXT('3 Model Input'!I$70),"Missing",ISNUMBER('3 Model Input'!K$70),'3 Model Input'!K$70*P4845)</f>
        <v>Missing</v>
      </c>
      <c r="AB4845" s="89"/>
      <c r="AC4845" s="227" t="str" cm="1">
        <f t="array" ref="AC4845">IF(D4845=0,"Blank",_xlfn.IFS('3 Model Input'!E$61=1,(V4845*G4845)/T4845,'3 Model Input'!E$61=2,(W4845*G4845)/T4845,'3 Model Input'!E$61=3,(X4845*G4845)/T4845,'3 Model Input'!E$61=4,(Y4845*G4845)/T4845,'3 Model Input'!E$61=5,(Z4845*G4845)/T4845, ISTEXT('3 Model Input'!E$61),"Missing",'3 Model Input'!E$61=6,(AA4845*G4845)/T4845))</f>
        <v>Blank</v>
      </c>
      <c r="AD4845" s="202" t="str">
        <f t="shared" si="777"/>
        <v>Blank</v>
      </c>
      <c r="AE4845" s="202" t="str">
        <f t="shared" si="778"/>
        <v>Blank</v>
      </c>
      <c r="AF4845" s="217" t="str">
        <f t="shared" si="779"/>
        <v>Blank</v>
      </c>
      <c r="AG4845" s="9" t="str" cm="1">
        <f t="array" ref="AG4845">_xlfn.IFS(ISNUMBER(AC4845), "", ISNUMBER(SEARCH("Blank", AC4845)), "", ISERROR(AC4845), "Bad input on tab 3")</f>
        <v/>
      </c>
    </row>
    <row r="4846" spans="2:33" ht="15" customHeight="1" x14ac:dyDescent="0.75">
      <c r="B4846" s="205" t="str">
        <f>'5 Driver Data'!B4846</f>
        <v>4838</v>
      </c>
      <c r="C4846" s="193">
        <f>'5 Driver Data'!C4846</f>
        <v>0</v>
      </c>
      <c r="D4846" s="192">
        <f>'5 Driver Data'!D4846</f>
        <v>0</v>
      </c>
      <c r="E4846" s="191">
        <f>'5 Driver Data'!E4846</f>
        <v>0</v>
      </c>
      <c r="F4846" s="191">
        <f>'5 Driver Data'!F4846</f>
        <v>0</v>
      </c>
      <c r="G4846" s="191">
        <f>'5 Driver Data'!G4846</f>
        <v>0</v>
      </c>
      <c r="H4846" s="191">
        <f>'5 Driver Data'!H4846</f>
        <v>0</v>
      </c>
      <c r="I4846" s="191">
        <f>'5 Driver Data'!I4846</f>
        <v>0</v>
      </c>
      <c r="J4846" s="191">
        <f>'5 Driver Data'!J4846</f>
        <v>0</v>
      </c>
      <c r="K4846" s="206">
        <f>'5 Driver Data'!K4846</f>
        <v>0</v>
      </c>
      <c r="L4846" s="1"/>
      <c r="M4846" s="216" t="str">
        <f>IF(D4846=0,"Blank",'3 Model Input'!E$44*'3 Model Input'!E$45)</f>
        <v>Blank</v>
      </c>
      <c r="N4846" s="197" t="str">
        <f t="shared" ref="N4846:N4909" si="780">IF(D4846=0,"Blank",H4846*I4846*52)</f>
        <v>Blank</v>
      </c>
      <c r="O4846" s="197" t="str">
        <f>IF(D4846=0,"Blank",'3 Model Input'!E$49*(1-'3 Model Input'!E$51))</f>
        <v>Blank</v>
      </c>
      <c r="P4846" s="197" t="str">
        <f t="shared" ref="P4846:P4909" si="781">IF(D4846=0,"Blank",SUM(N4846:O4846))</f>
        <v>Blank</v>
      </c>
      <c r="Q4846" s="197" t="str">
        <f>IF(D4846=0,"Blank",IF(D4846="BEV",E4846*(1-'3 Model Input'!E$54), E4846))</f>
        <v>Blank</v>
      </c>
      <c r="R4846" s="198" t="str">
        <f>IF(D4846=0,"Blank",IF(D4846="PHEV",F4846/G4846,F4846*(1-'3 Model Input'!E$54)/G4846))</f>
        <v>Blank</v>
      </c>
      <c r="S4846" s="198" t="str">
        <f>IF(D4846=0,"Blank",IF(D4846="PHEV",MIN(M4846,E4846),MIN(M4846,(E4846*(1-'3 Model Input'!E$54)))))</f>
        <v>Blank</v>
      </c>
      <c r="T4846" s="217" t="str">
        <f t="shared" ref="T4846:T4909" si="782">IF(D4846=0,"Blank",MIN(R4846,(S4846/E4846*F4846)))</f>
        <v>Blank</v>
      </c>
      <c r="U4846" s="89"/>
      <c r="V4846" s="216" t="str">
        <f>IF(D4846=0,"Blank",P4846*'3 Model Input'!E$50)</f>
        <v>Blank</v>
      </c>
      <c r="W4846" s="197" t="str">
        <f t="shared" ref="W4846:W4909" si="783">IF(D4846=0,"Blank",V4846*(1-J4846))</f>
        <v>Blank</v>
      </c>
      <c r="X4846" s="197" t="str">
        <f t="shared" ref="X4846:X4909" si="784">P4846</f>
        <v>Blank</v>
      </c>
      <c r="Y4846" s="197" t="str">
        <f t="shared" ref="Y4846:Y4909" si="785">IF(D4846=0,"Blank",P4846*(1-J4846))</f>
        <v>Blank</v>
      </c>
      <c r="Z4846" s="197" t="str">
        <f t="shared" ref="Z4846:Z4909" si="786">IF(D4846=0,"Blank",N4846*K4846)</f>
        <v>Blank</v>
      </c>
      <c r="AA4846" s="223" t="str" cm="1">
        <f t="array" ref="AA4846">_xlfn.IFS(ISTEXT('3 Model Input'!F$70),"Missing",ISTEXT('3 Model Input'!I$70),"Missing",ISNUMBER('3 Model Input'!K$70),'3 Model Input'!K$70*P4846)</f>
        <v>Missing</v>
      </c>
      <c r="AB4846" s="89"/>
      <c r="AC4846" s="227" t="str" cm="1">
        <f t="array" ref="AC4846">IF(D4846=0,"Blank",_xlfn.IFS('3 Model Input'!E$61=1,(V4846*G4846)/T4846,'3 Model Input'!E$61=2,(W4846*G4846)/T4846,'3 Model Input'!E$61=3,(X4846*G4846)/T4846,'3 Model Input'!E$61=4,(Y4846*G4846)/T4846,'3 Model Input'!E$61=5,(Z4846*G4846)/T4846, ISTEXT('3 Model Input'!E$61),"Missing",'3 Model Input'!E$61=6,(AA4846*G4846)/T4846))</f>
        <v>Blank</v>
      </c>
      <c r="AD4846" s="202" t="str">
        <f t="shared" ref="AD4846:AD4909" si="787">IF(D4846=0,"Blank",MIN(SUM(AC4846/52/H4846),1))</f>
        <v>Blank</v>
      </c>
      <c r="AE4846" s="202" t="str">
        <f t="shared" ref="AE4846:AE4909" si="788">IF(D4846=0,"Blank",AD4846*H4846)</f>
        <v>Blank</v>
      </c>
      <c r="AF4846" s="217" t="str">
        <f t="shared" ref="AF4846:AF4909" si="789">IF(D4846=0,"Blank",AC4846*S4846)</f>
        <v>Blank</v>
      </c>
      <c r="AG4846" s="9" t="str" cm="1">
        <f t="array" ref="AG4846">_xlfn.IFS(ISNUMBER(AC4846), "", ISNUMBER(SEARCH("Blank", AC4846)), "", ISERROR(AC4846), "Bad input on tab 3")</f>
        <v/>
      </c>
    </row>
    <row r="4847" spans="2:33" ht="15" customHeight="1" x14ac:dyDescent="0.75">
      <c r="B4847" s="205" t="str">
        <f>'5 Driver Data'!B4847</f>
        <v>4839</v>
      </c>
      <c r="C4847" s="193">
        <f>'5 Driver Data'!C4847</f>
        <v>0</v>
      </c>
      <c r="D4847" s="192">
        <f>'5 Driver Data'!D4847</f>
        <v>0</v>
      </c>
      <c r="E4847" s="191">
        <f>'5 Driver Data'!E4847</f>
        <v>0</v>
      </c>
      <c r="F4847" s="191">
        <f>'5 Driver Data'!F4847</f>
        <v>0</v>
      </c>
      <c r="G4847" s="191">
        <f>'5 Driver Data'!G4847</f>
        <v>0</v>
      </c>
      <c r="H4847" s="191">
        <f>'5 Driver Data'!H4847</f>
        <v>0</v>
      </c>
      <c r="I4847" s="191">
        <f>'5 Driver Data'!I4847</f>
        <v>0</v>
      </c>
      <c r="J4847" s="191">
        <f>'5 Driver Data'!J4847</f>
        <v>0</v>
      </c>
      <c r="K4847" s="206">
        <f>'5 Driver Data'!K4847</f>
        <v>0</v>
      </c>
      <c r="L4847" s="1"/>
      <c r="M4847" s="216" t="str">
        <f>IF(D4847=0,"Blank",'3 Model Input'!E$44*'3 Model Input'!E$45)</f>
        <v>Blank</v>
      </c>
      <c r="N4847" s="197" t="str">
        <f t="shared" si="780"/>
        <v>Blank</v>
      </c>
      <c r="O4847" s="197" t="str">
        <f>IF(D4847=0,"Blank",'3 Model Input'!E$49*(1-'3 Model Input'!E$51))</f>
        <v>Blank</v>
      </c>
      <c r="P4847" s="197" t="str">
        <f t="shared" si="781"/>
        <v>Blank</v>
      </c>
      <c r="Q4847" s="197" t="str">
        <f>IF(D4847=0,"Blank",IF(D4847="BEV",E4847*(1-'3 Model Input'!E$54), E4847))</f>
        <v>Blank</v>
      </c>
      <c r="R4847" s="198" t="str">
        <f>IF(D4847=0,"Blank",IF(D4847="PHEV",F4847/G4847,F4847*(1-'3 Model Input'!E$54)/G4847))</f>
        <v>Blank</v>
      </c>
      <c r="S4847" s="198" t="str">
        <f>IF(D4847=0,"Blank",IF(D4847="PHEV",MIN(M4847,E4847),MIN(M4847,(E4847*(1-'3 Model Input'!E$54)))))</f>
        <v>Blank</v>
      </c>
      <c r="T4847" s="217" t="str">
        <f t="shared" si="782"/>
        <v>Blank</v>
      </c>
      <c r="U4847" s="89"/>
      <c r="V4847" s="216" t="str">
        <f>IF(D4847=0,"Blank",P4847*'3 Model Input'!E$50)</f>
        <v>Blank</v>
      </c>
      <c r="W4847" s="197" t="str">
        <f t="shared" si="783"/>
        <v>Blank</v>
      </c>
      <c r="X4847" s="197" t="str">
        <f t="shared" si="784"/>
        <v>Blank</v>
      </c>
      <c r="Y4847" s="197" t="str">
        <f t="shared" si="785"/>
        <v>Blank</v>
      </c>
      <c r="Z4847" s="197" t="str">
        <f t="shared" si="786"/>
        <v>Blank</v>
      </c>
      <c r="AA4847" s="223" t="str" cm="1">
        <f t="array" ref="AA4847">_xlfn.IFS(ISTEXT('3 Model Input'!F$70),"Missing",ISTEXT('3 Model Input'!I$70),"Missing",ISNUMBER('3 Model Input'!K$70),'3 Model Input'!K$70*P4847)</f>
        <v>Missing</v>
      </c>
      <c r="AB4847" s="89"/>
      <c r="AC4847" s="227" t="str" cm="1">
        <f t="array" ref="AC4847">IF(D4847=0,"Blank",_xlfn.IFS('3 Model Input'!E$61=1,(V4847*G4847)/T4847,'3 Model Input'!E$61=2,(W4847*G4847)/T4847,'3 Model Input'!E$61=3,(X4847*G4847)/T4847,'3 Model Input'!E$61=4,(Y4847*G4847)/T4847,'3 Model Input'!E$61=5,(Z4847*G4847)/T4847, ISTEXT('3 Model Input'!E$61),"Missing",'3 Model Input'!E$61=6,(AA4847*G4847)/T4847))</f>
        <v>Blank</v>
      </c>
      <c r="AD4847" s="202" t="str">
        <f t="shared" si="787"/>
        <v>Blank</v>
      </c>
      <c r="AE4847" s="202" t="str">
        <f t="shared" si="788"/>
        <v>Blank</v>
      </c>
      <c r="AF4847" s="217" t="str">
        <f t="shared" si="789"/>
        <v>Blank</v>
      </c>
      <c r="AG4847" s="9" t="str" cm="1">
        <f t="array" ref="AG4847">_xlfn.IFS(ISNUMBER(AC4847), "", ISNUMBER(SEARCH("Blank", AC4847)), "", ISERROR(AC4847), "Bad input on tab 3")</f>
        <v/>
      </c>
    </row>
    <row r="4848" spans="2:33" ht="15" customHeight="1" x14ac:dyDescent="0.75">
      <c r="B4848" s="205" t="str">
        <f>'5 Driver Data'!B4848</f>
        <v>4840</v>
      </c>
      <c r="C4848" s="193">
        <f>'5 Driver Data'!C4848</f>
        <v>0</v>
      </c>
      <c r="D4848" s="192">
        <f>'5 Driver Data'!D4848</f>
        <v>0</v>
      </c>
      <c r="E4848" s="191">
        <f>'5 Driver Data'!E4848</f>
        <v>0</v>
      </c>
      <c r="F4848" s="191">
        <f>'5 Driver Data'!F4848</f>
        <v>0</v>
      </c>
      <c r="G4848" s="191">
        <f>'5 Driver Data'!G4848</f>
        <v>0</v>
      </c>
      <c r="H4848" s="191">
        <f>'5 Driver Data'!H4848</f>
        <v>0</v>
      </c>
      <c r="I4848" s="191">
        <f>'5 Driver Data'!I4848</f>
        <v>0</v>
      </c>
      <c r="J4848" s="191">
        <f>'5 Driver Data'!J4848</f>
        <v>0</v>
      </c>
      <c r="K4848" s="206">
        <f>'5 Driver Data'!K4848</f>
        <v>0</v>
      </c>
      <c r="L4848" s="1"/>
      <c r="M4848" s="216" t="str">
        <f>IF(D4848=0,"Blank",'3 Model Input'!E$44*'3 Model Input'!E$45)</f>
        <v>Blank</v>
      </c>
      <c r="N4848" s="197" t="str">
        <f t="shared" si="780"/>
        <v>Blank</v>
      </c>
      <c r="O4848" s="197" t="str">
        <f>IF(D4848=0,"Blank",'3 Model Input'!E$49*(1-'3 Model Input'!E$51))</f>
        <v>Blank</v>
      </c>
      <c r="P4848" s="197" t="str">
        <f t="shared" si="781"/>
        <v>Blank</v>
      </c>
      <c r="Q4848" s="197" t="str">
        <f>IF(D4848=0,"Blank",IF(D4848="BEV",E4848*(1-'3 Model Input'!E$54), E4848))</f>
        <v>Blank</v>
      </c>
      <c r="R4848" s="198" t="str">
        <f>IF(D4848=0,"Blank",IF(D4848="PHEV",F4848/G4848,F4848*(1-'3 Model Input'!E$54)/G4848))</f>
        <v>Blank</v>
      </c>
      <c r="S4848" s="198" t="str">
        <f>IF(D4848=0,"Blank",IF(D4848="PHEV",MIN(M4848,E4848),MIN(M4848,(E4848*(1-'3 Model Input'!E$54)))))</f>
        <v>Blank</v>
      </c>
      <c r="T4848" s="217" t="str">
        <f t="shared" si="782"/>
        <v>Blank</v>
      </c>
      <c r="U4848" s="89"/>
      <c r="V4848" s="216" t="str">
        <f>IF(D4848=0,"Blank",P4848*'3 Model Input'!E$50)</f>
        <v>Blank</v>
      </c>
      <c r="W4848" s="197" t="str">
        <f t="shared" si="783"/>
        <v>Blank</v>
      </c>
      <c r="X4848" s="197" t="str">
        <f t="shared" si="784"/>
        <v>Blank</v>
      </c>
      <c r="Y4848" s="197" t="str">
        <f t="shared" si="785"/>
        <v>Blank</v>
      </c>
      <c r="Z4848" s="197" t="str">
        <f t="shared" si="786"/>
        <v>Blank</v>
      </c>
      <c r="AA4848" s="223" t="str" cm="1">
        <f t="array" ref="AA4848">_xlfn.IFS(ISTEXT('3 Model Input'!F$70),"Missing",ISTEXT('3 Model Input'!I$70),"Missing",ISNUMBER('3 Model Input'!K$70),'3 Model Input'!K$70*P4848)</f>
        <v>Missing</v>
      </c>
      <c r="AB4848" s="89"/>
      <c r="AC4848" s="227" t="str" cm="1">
        <f t="array" ref="AC4848">IF(D4848=0,"Blank",_xlfn.IFS('3 Model Input'!E$61=1,(V4848*G4848)/T4848,'3 Model Input'!E$61=2,(W4848*G4848)/T4848,'3 Model Input'!E$61=3,(X4848*G4848)/T4848,'3 Model Input'!E$61=4,(Y4848*G4848)/T4848,'3 Model Input'!E$61=5,(Z4848*G4848)/T4848, ISTEXT('3 Model Input'!E$61),"Missing",'3 Model Input'!E$61=6,(AA4848*G4848)/T4848))</f>
        <v>Blank</v>
      </c>
      <c r="AD4848" s="202" t="str">
        <f t="shared" si="787"/>
        <v>Blank</v>
      </c>
      <c r="AE4848" s="202" t="str">
        <f t="shared" si="788"/>
        <v>Blank</v>
      </c>
      <c r="AF4848" s="217" t="str">
        <f t="shared" si="789"/>
        <v>Blank</v>
      </c>
      <c r="AG4848" s="9" t="str" cm="1">
        <f t="array" ref="AG4848">_xlfn.IFS(ISNUMBER(AC4848), "", ISNUMBER(SEARCH("Blank", AC4848)), "", ISERROR(AC4848), "Bad input on tab 3")</f>
        <v/>
      </c>
    </row>
    <row r="4849" spans="2:33" ht="15" customHeight="1" x14ac:dyDescent="0.75">
      <c r="B4849" s="205" t="str">
        <f>'5 Driver Data'!B4849</f>
        <v>4841</v>
      </c>
      <c r="C4849" s="193">
        <f>'5 Driver Data'!C4849</f>
        <v>0</v>
      </c>
      <c r="D4849" s="192">
        <f>'5 Driver Data'!D4849</f>
        <v>0</v>
      </c>
      <c r="E4849" s="191">
        <f>'5 Driver Data'!E4849</f>
        <v>0</v>
      </c>
      <c r="F4849" s="191">
        <f>'5 Driver Data'!F4849</f>
        <v>0</v>
      </c>
      <c r="G4849" s="191">
        <f>'5 Driver Data'!G4849</f>
        <v>0</v>
      </c>
      <c r="H4849" s="191">
        <f>'5 Driver Data'!H4849</f>
        <v>0</v>
      </c>
      <c r="I4849" s="191">
        <f>'5 Driver Data'!I4849</f>
        <v>0</v>
      </c>
      <c r="J4849" s="191">
        <f>'5 Driver Data'!J4849</f>
        <v>0</v>
      </c>
      <c r="K4849" s="206">
        <f>'5 Driver Data'!K4849</f>
        <v>0</v>
      </c>
      <c r="L4849" s="1"/>
      <c r="M4849" s="216" t="str">
        <f>IF(D4849=0,"Blank",'3 Model Input'!E$44*'3 Model Input'!E$45)</f>
        <v>Blank</v>
      </c>
      <c r="N4849" s="197" t="str">
        <f t="shared" si="780"/>
        <v>Blank</v>
      </c>
      <c r="O4849" s="197" t="str">
        <f>IF(D4849=0,"Blank",'3 Model Input'!E$49*(1-'3 Model Input'!E$51))</f>
        <v>Blank</v>
      </c>
      <c r="P4849" s="197" t="str">
        <f t="shared" si="781"/>
        <v>Blank</v>
      </c>
      <c r="Q4849" s="197" t="str">
        <f>IF(D4849=0,"Blank",IF(D4849="BEV",E4849*(1-'3 Model Input'!E$54), E4849))</f>
        <v>Blank</v>
      </c>
      <c r="R4849" s="198" t="str">
        <f>IF(D4849=0,"Blank",IF(D4849="PHEV",F4849/G4849,F4849*(1-'3 Model Input'!E$54)/G4849))</f>
        <v>Blank</v>
      </c>
      <c r="S4849" s="198" t="str">
        <f>IF(D4849=0,"Blank",IF(D4849="PHEV",MIN(M4849,E4849),MIN(M4849,(E4849*(1-'3 Model Input'!E$54)))))</f>
        <v>Blank</v>
      </c>
      <c r="T4849" s="217" t="str">
        <f t="shared" si="782"/>
        <v>Blank</v>
      </c>
      <c r="U4849" s="89"/>
      <c r="V4849" s="216" t="str">
        <f>IF(D4849=0,"Blank",P4849*'3 Model Input'!E$50)</f>
        <v>Blank</v>
      </c>
      <c r="W4849" s="197" t="str">
        <f t="shared" si="783"/>
        <v>Blank</v>
      </c>
      <c r="X4849" s="197" t="str">
        <f t="shared" si="784"/>
        <v>Blank</v>
      </c>
      <c r="Y4849" s="197" t="str">
        <f t="shared" si="785"/>
        <v>Blank</v>
      </c>
      <c r="Z4849" s="197" t="str">
        <f t="shared" si="786"/>
        <v>Blank</v>
      </c>
      <c r="AA4849" s="223" t="str" cm="1">
        <f t="array" ref="AA4849">_xlfn.IFS(ISTEXT('3 Model Input'!F$70),"Missing",ISTEXT('3 Model Input'!I$70),"Missing",ISNUMBER('3 Model Input'!K$70),'3 Model Input'!K$70*P4849)</f>
        <v>Missing</v>
      </c>
      <c r="AB4849" s="89"/>
      <c r="AC4849" s="227" t="str" cm="1">
        <f t="array" ref="AC4849">IF(D4849=0,"Blank",_xlfn.IFS('3 Model Input'!E$61=1,(V4849*G4849)/T4849,'3 Model Input'!E$61=2,(W4849*G4849)/T4849,'3 Model Input'!E$61=3,(X4849*G4849)/T4849,'3 Model Input'!E$61=4,(Y4849*G4849)/T4849,'3 Model Input'!E$61=5,(Z4849*G4849)/T4849, ISTEXT('3 Model Input'!E$61),"Missing",'3 Model Input'!E$61=6,(AA4849*G4849)/T4849))</f>
        <v>Blank</v>
      </c>
      <c r="AD4849" s="202" t="str">
        <f t="shared" si="787"/>
        <v>Blank</v>
      </c>
      <c r="AE4849" s="202" t="str">
        <f t="shared" si="788"/>
        <v>Blank</v>
      </c>
      <c r="AF4849" s="217" t="str">
        <f t="shared" si="789"/>
        <v>Blank</v>
      </c>
      <c r="AG4849" s="9" t="str" cm="1">
        <f t="array" ref="AG4849">_xlfn.IFS(ISNUMBER(AC4849), "", ISNUMBER(SEARCH("Blank", AC4849)), "", ISERROR(AC4849), "Bad input on tab 3")</f>
        <v/>
      </c>
    </row>
    <row r="4850" spans="2:33" ht="15" customHeight="1" x14ac:dyDescent="0.75">
      <c r="B4850" s="205" t="str">
        <f>'5 Driver Data'!B4850</f>
        <v>4842</v>
      </c>
      <c r="C4850" s="193">
        <f>'5 Driver Data'!C4850</f>
        <v>0</v>
      </c>
      <c r="D4850" s="192">
        <f>'5 Driver Data'!D4850</f>
        <v>0</v>
      </c>
      <c r="E4850" s="191">
        <f>'5 Driver Data'!E4850</f>
        <v>0</v>
      </c>
      <c r="F4850" s="191">
        <f>'5 Driver Data'!F4850</f>
        <v>0</v>
      </c>
      <c r="G4850" s="191">
        <f>'5 Driver Data'!G4850</f>
        <v>0</v>
      </c>
      <c r="H4850" s="191">
        <f>'5 Driver Data'!H4850</f>
        <v>0</v>
      </c>
      <c r="I4850" s="191">
        <f>'5 Driver Data'!I4850</f>
        <v>0</v>
      </c>
      <c r="J4850" s="191">
        <f>'5 Driver Data'!J4850</f>
        <v>0</v>
      </c>
      <c r="K4850" s="206">
        <f>'5 Driver Data'!K4850</f>
        <v>0</v>
      </c>
      <c r="L4850" s="1"/>
      <c r="M4850" s="216" t="str">
        <f>IF(D4850=0,"Blank",'3 Model Input'!E$44*'3 Model Input'!E$45)</f>
        <v>Blank</v>
      </c>
      <c r="N4850" s="197" t="str">
        <f t="shared" si="780"/>
        <v>Blank</v>
      </c>
      <c r="O4850" s="197" t="str">
        <f>IF(D4850=0,"Blank",'3 Model Input'!E$49*(1-'3 Model Input'!E$51))</f>
        <v>Blank</v>
      </c>
      <c r="P4850" s="197" t="str">
        <f t="shared" si="781"/>
        <v>Blank</v>
      </c>
      <c r="Q4850" s="197" t="str">
        <f>IF(D4850=0,"Blank",IF(D4850="BEV",E4850*(1-'3 Model Input'!E$54), E4850))</f>
        <v>Blank</v>
      </c>
      <c r="R4850" s="198" t="str">
        <f>IF(D4850=0,"Blank",IF(D4850="PHEV",F4850/G4850,F4850*(1-'3 Model Input'!E$54)/G4850))</f>
        <v>Blank</v>
      </c>
      <c r="S4850" s="198" t="str">
        <f>IF(D4850=0,"Blank",IF(D4850="PHEV",MIN(M4850,E4850),MIN(M4850,(E4850*(1-'3 Model Input'!E$54)))))</f>
        <v>Blank</v>
      </c>
      <c r="T4850" s="217" t="str">
        <f t="shared" si="782"/>
        <v>Blank</v>
      </c>
      <c r="U4850" s="89"/>
      <c r="V4850" s="216" t="str">
        <f>IF(D4850=0,"Blank",P4850*'3 Model Input'!E$50)</f>
        <v>Blank</v>
      </c>
      <c r="W4850" s="197" t="str">
        <f t="shared" si="783"/>
        <v>Blank</v>
      </c>
      <c r="X4850" s="197" t="str">
        <f t="shared" si="784"/>
        <v>Blank</v>
      </c>
      <c r="Y4850" s="197" t="str">
        <f t="shared" si="785"/>
        <v>Blank</v>
      </c>
      <c r="Z4850" s="197" t="str">
        <f t="shared" si="786"/>
        <v>Blank</v>
      </c>
      <c r="AA4850" s="223" t="str" cm="1">
        <f t="array" ref="AA4850">_xlfn.IFS(ISTEXT('3 Model Input'!F$70),"Missing",ISTEXT('3 Model Input'!I$70),"Missing",ISNUMBER('3 Model Input'!K$70),'3 Model Input'!K$70*P4850)</f>
        <v>Missing</v>
      </c>
      <c r="AB4850" s="89"/>
      <c r="AC4850" s="227" t="str" cm="1">
        <f t="array" ref="AC4850">IF(D4850=0,"Blank",_xlfn.IFS('3 Model Input'!E$61=1,(V4850*G4850)/T4850,'3 Model Input'!E$61=2,(W4850*G4850)/T4850,'3 Model Input'!E$61=3,(X4850*G4850)/T4850,'3 Model Input'!E$61=4,(Y4850*G4850)/T4850,'3 Model Input'!E$61=5,(Z4850*G4850)/T4850, ISTEXT('3 Model Input'!E$61),"Missing",'3 Model Input'!E$61=6,(AA4850*G4850)/T4850))</f>
        <v>Blank</v>
      </c>
      <c r="AD4850" s="202" t="str">
        <f t="shared" si="787"/>
        <v>Blank</v>
      </c>
      <c r="AE4850" s="202" t="str">
        <f t="shared" si="788"/>
        <v>Blank</v>
      </c>
      <c r="AF4850" s="217" t="str">
        <f t="shared" si="789"/>
        <v>Blank</v>
      </c>
      <c r="AG4850" s="9" t="str" cm="1">
        <f t="array" ref="AG4850">_xlfn.IFS(ISNUMBER(AC4850), "", ISNUMBER(SEARCH("Blank", AC4850)), "", ISERROR(AC4850), "Bad input on tab 3")</f>
        <v/>
      </c>
    </row>
    <row r="4851" spans="2:33" ht="15" customHeight="1" x14ac:dyDescent="0.75">
      <c r="B4851" s="205" t="str">
        <f>'5 Driver Data'!B4851</f>
        <v>4843</v>
      </c>
      <c r="C4851" s="193">
        <f>'5 Driver Data'!C4851</f>
        <v>0</v>
      </c>
      <c r="D4851" s="192">
        <f>'5 Driver Data'!D4851</f>
        <v>0</v>
      </c>
      <c r="E4851" s="191">
        <f>'5 Driver Data'!E4851</f>
        <v>0</v>
      </c>
      <c r="F4851" s="191">
        <f>'5 Driver Data'!F4851</f>
        <v>0</v>
      </c>
      <c r="G4851" s="191">
        <f>'5 Driver Data'!G4851</f>
        <v>0</v>
      </c>
      <c r="H4851" s="191">
        <f>'5 Driver Data'!H4851</f>
        <v>0</v>
      </c>
      <c r="I4851" s="191">
        <f>'5 Driver Data'!I4851</f>
        <v>0</v>
      </c>
      <c r="J4851" s="191">
        <f>'5 Driver Data'!J4851</f>
        <v>0</v>
      </c>
      <c r="K4851" s="206">
        <f>'5 Driver Data'!K4851</f>
        <v>0</v>
      </c>
      <c r="L4851" s="1"/>
      <c r="M4851" s="216" t="str">
        <f>IF(D4851=0,"Blank",'3 Model Input'!E$44*'3 Model Input'!E$45)</f>
        <v>Blank</v>
      </c>
      <c r="N4851" s="197" t="str">
        <f t="shared" si="780"/>
        <v>Blank</v>
      </c>
      <c r="O4851" s="197" t="str">
        <f>IF(D4851=0,"Blank",'3 Model Input'!E$49*(1-'3 Model Input'!E$51))</f>
        <v>Blank</v>
      </c>
      <c r="P4851" s="197" t="str">
        <f t="shared" si="781"/>
        <v>Blank</v>
      </c>
      <c r="Q4851" s="197" t="str">
        <f>IF(D4851=0,"Blank",IF(D4851="BEV",E4851*(1-'3 Model Input'!E$54), E4851))</f>
        <v>Blank</v>
      </c>
      <c r="R4851" s="198" t="str">
        <f>IF(D4851=0,"Blank",IF(D4851="PHEV",F4851/G4851,F4851*(1-'3 Model Input'!E$54)/G4851))</f>
        <v>Blank</v>
      </c>
      <c r="S4851" s="198" t="str">
        <f>IF(D4851=0,"Blank",IF(D4851="PHEV",MIN(M4851,E4851),MIN(M4851,(E4851*(1-'3 Model Input'!E$54)))))</f>
        <v>Blank</v>
      </c>
      <c r="T4851" s="217" t="str">
        <f t="shared" si="782"/>
        <v>Blank</v>
      </c>
      <c r="U4851" s="89"/>
      <c r="V4851" s="216" t="str">
        <f>IF(D4851=0,"Blank",P4851*'3 Model Input'!E$50)</f>
        <v>Blank</v>
      </c>
      <c r="W4851" s="197" t="str">
        <f t="shared" si="783"/>
        <v>Blank</v>
      </c>
      <c r="X4851" s="197" t="str">
        <f t="shared" si="784"/>
        <v>Blank</v>
      </c>
      <c r="Y4851" s="197" t="str">
        <f t="shared" si="785"/>
        <v>Blank</v>
      </c>
      <c r="Z4851" s="197" t="str">
        <f t="shared" si="786"/>
        <v>Blank</v>
      </c>
      <c r="AA4851" s="223" t="str" cm="1">
        <f t="array" ref="AA4851">_xlfn.IFS(ISTEXT('3 Model Input'!F$70),"Missing",ISTEXT('3 Model Input'!I$70),"Missing",ISNUMBER('3 Model Input'!K$70),'3 Model Input'!K$70*P4851)</f>
        <v>Missing</v>
      </c>
      <c r="AB4851" s="89"/>
      <c r="AC4851" s="227" t="str" cm="1">
        <f t="array" ref="AC4851">IF(D4851=0,"Blank",_xlfn.IFS('3 Model Input'!E$61=1,(V4851*G4851)/T4851,'3 Model Input'!E$61=2,(W4851*G4851)/T4851,'3 Model Input'!E$61=3,(X4851*G4851)/T4851,'3 Model Input'!E$61=4,(Y4851*G4851)/T4851,'3 Model Input'!E$61=5,(Z4851*G4851)/T4851, ISTEXT('3 Model Input'!E$61),"Missing",'3 Model Input'!E$61=6,(AA4851*G4851)/T4851))</f>
        <v>Blank</v>
      </c>
      <c r="AD4851" s="202" t="str">
        <f t="shared" si="787"/>
        <v>Blank</v>
      </c>
      <c r="AE4851" s="202" t="str">
        <f t="shared" si="788"/>
        <v>Blank</v>
      </c>
      <c r="AF4851" s="217" t="str">
        <f t="shared" si="789"/>
        <v>Blank</v>
      </c>
      <c r="AG4851" s="9" t="str" cm="1">
        <f t="array" ref="AG4851">_xlfn.IFS(ISNUMBER(AC4851), "", ISNUMBER(SEARCH("Blank", AC4851)), "", ISERROR(AC4851), "Bad input on tab 3")</f>
        <v/>
      </c>
    </row>
    <row r="4852" spans="2:33" ht="15" customHeight="1" x14ac:dyDescent="0.75">
      <c r="B4852" s="205" t="str">
        <f>'5 Driver Data'!B4852</f>
        <v>4844</v>
      </c>
      <c r="C4852" s="193">
        <f>'5 Driver Data'!C4852</f>
        <v>0</v>
      </c>
      <c r="D4852" s="192">
        <f>'5 Driver Data'!D4852</f>
        <v>0</v>
      </c>
      <c r="E4852" s="191">
        <f>'5 Driver Data'!E4852</f>
        <v>0</v>
      </c>
      <c r="F4852" s="191">
        <f>'5 Driver Data'!F4852</f>
        <v>0</v>
      </c>
      <c r="G4852" s="191">
        <f>'5 Driver Data'!G4852</f>
        <v>0</v>
      </c>
      <c r="H4852" s="191">
        <f>'5 Driver Data'!H4852</f>
        <v>0</v>
      </c>
      <c r="I4852" s="191">
        <f>'5 Driver Data'!I4852</f>
        <v>0</v>
      </c>
      <c r="J4852" s="191">
        <f>'5 Driver Data'!J4852</f>
        <v>0</v>
      </c>
      <c r="K4852" s="206">
        <f>'5 Driver Data'!K4852</f>
        <v>0</v>
      </c>
      <c r="L4852" s="1"/>
      <c r="M4852" s="216" t="str">
        <f>IF(D4852=0,"Blank",'3 Model Input'!E$44*'3 Model Input'!E$45)</f>
        <v>Blank</v>
      </c>
      <c r="N4852" s="197" t="str">
        <f t="shared" si="780"/>
        <v>Blank</v>
      </c>
      <c r="O4852" s="197" t="str">
        <f>IF(D4852=0,"Blank",'3 Model Input'!E$49*(1-'3 Model Input'!E$51))</f>
        <v>Blank</v>
      </c>
      <c r="P4852" s="197" t="str">
        <f t="shared" si="781"/>
        <v>Blank</v>
      </c>
      <c r="Q4852" s="197" t="str">
        <f>IF(D4852=0,"Blank",IF(D4852="BEV",E4852*(1-'3 Model Input'!E$54), E4852))</f>
        <v>Blank</v>
      </c>
      <c r="R4852" s="198" t="str">
        <f>IF(D4852=0,"Blank",IF(D4852="PHEV",F4852/G4852,F4852*(1-'3 Model Input'!E$54)/G4852))</f>
        <v>Blank</v>
      </c>
      <c r="S4852" s="198" t="str">
        <f>IF(D4852=0,"Blank",IF(D4852="PHEV",MIN(M4852,E4852),MIN(M4852,(E4852*(1-'3 Model Input'!E$54)))))</f>
        <v>Blank</v>
      </c>
      <c r="T4852" s="217" t="str">
        <f t="shared" si="782"/>
        <v>Blank</v>
      </c>
      <c r="U4852" s="89"/>
      <c r="V4852" s="216" t="str">
        <f>IF(D4852=0,"Blank",P4852*'3 Model Input'!E$50)</f>
        <v>Blank</v>
      </c>
      <c r="W4852" s="197" t="str">
        <f t="shared" si="783"/>
        <v>Blank</v>
      </c>
      <c r="X4852" s="197" t="str">
        <f t="shared" si="784"/>
        <v>Blank</v>
      </c>
      <c r="Y4852" s="197" t="str">
        <f t="shared" si="785"/>
        <v>Blank</v>
      </c>
      <c r="Z4852" s="197" t="str">
        <f t="shared" si="786"/>
        <v>Blank</v>
      </c>
      <c r="AA4852" s="223" t="str" cm="1">
        <f t="array" ref="AA4852">_xlfn.IFS(ISTEXT('3 Model Input'!F$70),"Missing",ISTEXT('3 Model Input'!I$70),"Missing",ISNUMBER('3 Model Input'!K$70),'3 Model Input'!K$70*P4852)</f>
        <v>Missing</v>
      </c>
      <c r="AB4852" s="89"/>
      <c r="AC4852" s="227" t="str" cm="1">
        <f t="array" ref="AC4852">IF(D4852=0,"Blank",_xlfn.IFS('3 Model Input'!E$61=1,(V4852*G4852)/T4852,'3 Model Input'!E$61=2,(W4852*G4852)/T4852,'3 Model Input'!E$61=3,(X4852*G4852)/T4852,'3 Model Input'!E$61=4,(Y4852*G4852)/T4852,'3 Model Input'!E$61=5,(Z4852*G4852)/T4852, ISTEXT('3 Model Input'!E$61),"Missing",'3 Model Input'!E$61=6,(AA4852*G4852)/T4852))</f>
        <v>Blank</v>
      </c>
      <c r="AD4852" s="202" t="str">
        <f t="shared" si="787"/>
        <v>Blank</v>
      </c>
      <c r="AE4852" s="202" t="str">
        <f t="shared" si="788"/>
        <v>Blank</v>
      </c>
      <c r="AF4852" s="217" t="str">
        <f t="shared" si="789"/>
        <v>Blank</v>
      </c>
      <c r="AG4852" s="9" t="str" cm="1">
        <f t="array" ref="AG4852">_xlfn.IFS(ISNUMBER(AC4852), "", ISNUMBER(SEARCH("Blank", AC4852)), "", ISERROR(AC4852), "Bad input on tab 3")</f>
        <v/>
      </c>
    </row>
    <row r="4853" spans="2:33" ht="15" customHeight="1" x14ac:dyDescent="0.75">
      <c r="B4853" s="205" t="str">
        <f>'5 Driver Data'!B4853</f>
        <v>4845</v>
      </c>
      <c r="C4853" s="193">
        <f>'5 Driver Data'!C4853</f>
        <v>0</v>
      </c>
      <c r="D4853" s="192">
        <f>'5 Driver Data'!D4853</f>
        <v>0</v>
      </c>
      <c r="E4853" s="191">
        <f>'5 Driver Data'!E4853</f>
        <v>0</v>
      </c>
      <c r="F4853" s="191">
        <f>'5 Driver Data'!F4853</f>
        <v>0</v>
      </c>
      <c r="G4853" s="191">
        <f>'5 Driver Data'!G4853</f>
        <v>0</v>
      </c>
      <c r="H4853" s="191">
        <f>'5 Driver Data'!H4853</f>
        <v>0</v>
      </c>
      <c r="I4853" s="191">
        <f>'5 Driver Data'!I4853</f>
        <v>0</v>
      </c>
      <c r="J4853" s="191">
        <f>'5 Driver Data'!J4853</f>
        <v>0</v>
      </c>
      <c r="K4853" s="206">
        <f>'5 Driver Data'!K4853</f>
        <v>0</v>
      </c>
      <c r="L4853" s="1"/>
      <c r="M4853" s="216" t="str">
        <f>IF(D4853=0,"Blank",'3 Model Input'!E$44*'3 Model Input'!E$45)</f>
        <v>Blank</v>
      </c>
      <c r="N4853" s="197" t="str">
        <f t="shared" si="780"/>
        <v>Blank</v>
      </c>
      <c r="O4853" s="197" t="str">
        <f>IF(D4853=0,"Blank",'3 Model Input'!E$49*(1-'3 Model Input'!E$51))</f>
        <v>Blank</v>
      </c>
      <c r="P4853" s="197" t="str">
        <f t="shared" si="781"/>
        <v>Blank</v>
      </c>
      <c r="Q4853" s="197" t="str">
        <f>IF(D4853=0,"Blank",IF(D4853="BEV",E4853*(1-'3 Model Input'!E$54), E4853))</f>
        <v>Blank</v>
      </c>
      <c r="R4853" s="198" t="str">
        <f>IF(D4853=0,"Blank",IF(D4853="PHEV",F4853/G4853,F4853*(1-'3 Model Input'!E$54)/G4853))</f>
        <v>Blank</v>
      </c>
      <c r="S4853" s="198" t="str">
        <f>IF(D4853=0,"Blank",IF(D4853="PHEV",MIN(M4853,E4853),MIN(M4853,(E4853*(1-'3 Model Input'!E$54)))))</f>
        <v>Blank</v>
      </c>
      <c r="T4853" s="217" t="str">
        <f t="shared" si="782"/>
        <v>Blank</v>
      </c>
      <c r="U4853" s="89"/>
      <c r="V4853" s="216" t="str">
        <f>IF(D4853=0,"Blank",P4853*'3 Model Input'!E$50)</f>
        <v>Blank</v>
      </c>
      <c r="W4853" s="197" t="str">
        <f t="shared" si="783"/>
        <v>Blank</v>
      </c>
      <c r="X4853" s="197" t="str">
        <f t="shared" si="784"/>
        <v>Blank</v>
      </c>
      <c r="Y4853" s="197" t="str">
        <f t="shared" si="785"/>
        <v>Blank</v>
      </c>
      <c r="Z4853" s="197" t="str">
        <f t="shared" si="786"/>
        <v>Blank</v>
      </c>
      <c r="AA4853" s="223" t="str" cm="1">
        <f t="array" ref="AA4853">_xlfn.IFS(ISTEXT('3 Model Input'!F$70),"Missing",ISTEXT('3 Model Input'!I$70),"Missing",ISNUMBER('3 Model Input'!K$70),'3 Model Input'!K$70*P4853)</f>
        <v>Missing</v>
      </c>
      <c r="AB4853" s="89"/>
      <c r="AC4853" s="227" t="str" cm="1">
        <f t="array" ref="AC4853">IF(D4853=0,"Blank",_xlfn.IFS('3 Model Input'!E$61=1,(V4853*G4853)/T4853,'3 Model Input'!E$61=2,(W4853*G4853)/T4853,'3 Model Input'!E$61=3,(X4853*G4853)/T4853,'3 Model Input'!E$61=4,(Y4853*G4853)/T4853,'3 Model Input'!E$61=5,(Z4853*G4853)/T4853, ISTEXT('3 Model Input'!E$61),"Missing",'3 Model Input'!E$61=6,(AA4853*G4853)/T4853))</f>
        <v>Blank</v>
      </c>
      <c r="AD4853" s="202" t="str">
        <f t="shared" si="787"/>
        <v>Blank</v>
      </c>
      <c r="AE4853" s="202" t="str">
        <f t="shared" si="788"/>
        <v>Blank</v>
      </c>
      <c r="AF4853" s="217" t="str">
        <f t="shared" si="789"/>
        <v>Blank</v>
      </c>
      <c r="AG4853" s="9" t="str" cm="1">
        <f t="array" ref="AG4853">_xlfn.IFS(ISNUMBER(AC4853), "", ISNUMBER(SEARCH("Blank", AC4853)), "", ISERROR(AC4853), "Bad input on tab 3")</f>
        <v/>
      </c>
    </row>
    <row r="4854" spans="2:33" ht="15" customHeight="1" x14ac:dyDescent="0.75">
      <c r="B4854" s="205" t="str">
        <f>'5 Driver Data'!B4854</f>
        <v>4846</v>
      </c>
      <c r="C4854" s="193">
        <f>'5 Driver Data'!C4854</f>
        <v>0</v>
      </c>
      <c r="D4854" s="192">
        <f>'5 Driver Data'!D4854</f>
        <v>0</v>
      </c>
      <c r="E4854" s="191">
        <f>'5 Driver Data'!E4854</f>
        <v>0</v>
      </c>
      <c r="F4854" s="191">
        <f>'5 Driver Data'!F4854</f>
        <v>0</v>
      </c>
      <c r="G4854" s="191">
        <f>'5 Driver Data'!G4854</f>
        <v>0</v>
      </c>
      <c r="H4854" s="191">
        <f>'5 Driver Data'!H4854</f>
        <v>0</v>
      </c>
      <c r="I4854" s="191">
        <f>'5 Driver Data'!I4854</f>
        <v>0</v>
      </c>
      <c r="J4854" s="191">
        <f>'5 Driver Data'!J4854</f>
        <v>0</v>
      </c>
      <c r="K4854" s="206">
        <f>'5 Driver Data'!K4854</f>
        <v>0</v>
      </c>
      <c r="L4854" s="1"/>
      <c r="M4854" s="216" t="str">
        <f>IF(D4854=0,"Blank",'3 Model Input'!E$44*'3 Model Input'!E$45)</f>
        <v>Blank</v>
      </c>
      <c r="N4854" s="197" t="str">
        <f t="shared" si="780"/>
        <v>Blank</v>
      </c>
      <c r="O4854" s="197" t="str">
        <f>IF(D4854=0,"Blank",'3 Model Input'!E$49*(1-'3 Model Input'!E$51))</f>
        <v>Blank</v>
      </c>
      <c r="P4854" s="197" t="str">
        <f t="shared" si="781"/>
        <v>Blank</v>
      </c>
      <c r="Q4854" s="197" t="str">
        <f>IF(D4854=0,"Blank",IF(D4854="BEV",E4854*(1-'3 Model Input'!E$54), E4854))</f>
        <v>Blank</v>
      </c>
      <c r="R4854" s="198" t="str">
        <f>IF(D4854=0,"Blank",IF(D4854="PHEV",F4854/G4854,F4854*(1-'3 Model Input'!E$54)/G4854))</f>
        <v>Blank</v>
      </c>
      <c r="S4854" s="198" t="str">
        <f>IF(D4854=0,"Blank",IF(D4854="PHEV",MIN(M4854,E4854),MIN(M4854,(E4854*(1-'3 Model Input'!E$54)))))</f>
        <v>Blank</v>
      </c>
      <c r="T4854" s="217" t="str">
        <f t="shared" si="782"/>
        <v>Blank</v>
      </c>
      <c r="U4854" s="89"/>
      <c r="V4854" s="216" t="str">
        <f>IF(D4854=0,"Blank",P4854*'3 Model Input'!E$50)</f>
        <v>Blank</v>
      </c>
      <c r="W4854" s="197" t="str">
        <f t="shared" si="783"/>
        <v>Blank</v>
      </c>
      <c r="X4854" s="197" t="str">
        <f t="shared" si="784"/>
        <v>Blank</v>
      </c>
      <c r="Y4854" s="197" t="str">
        <f t="shared" si="785"/>
        <v>Blank</v>
      </c>
      <c r="Z4854" s="197" t="str">
        <f t="shared" si="786"/>
        <v>Blank</v>
      </c>
      <c r="AA4854" s="223" t="str" cm="1">
        <f t="array" ref="AA4854">_xlfn.IFS(ISTEXT('3 Model Input'!F$70),"Missing",ISTEXT('3 Model Input'!I$70),"Missing",ISNUMBER('3 Model Input'!K$70),'3 Model Input'!K$70*P4854)</f>
        <v>Missing</v>
      </c>
      <c r="AB4854" s="89"/>
      <c r="AC4854" s="227" t="str" cm="1">
        <f t="array" ref="AC4854">IF(D4854=0,"Blank",_xlfn.IFS('3 Model Input'!E$61=1,(V4854*G4854)/T4854,'3 Model Input'!E$61=2,(W4854*G4854)/T4854,'3 Model Input'!E$61=3,(X4854*G4854)/T4854,'3 Model Input'!E$61=4,(Y4854*G4854)/T4854,'3 Model Input'!E$61=5,(Z4854*G4854)/T4854, ISTEXT('3 Model Input'!E$61),"Missing",'3 Model Input'!E$61=6,(AA4854*G4854)/T4854))</f>
        <v>Blank</v>
      </c>
      <c r="AD4854" s="202" t="str">
        <f t="shared" si="787"/>
        <v>Blank</v>
      </c>
      <c r="AE4854" s="202" t="str">
        <f t="shared" si="788"/>
        <v>Blank</v>
      </c>
      <c r="AF4854" s="217" t="str">
        <f t="shared" si="789"/>
        <v>Blank</v>
      </c>
      <c r="AG4854" s="9" t="str" cm="1">
        <f t="array" ref="AG4854">_xlfn.IFS(ISNUMBER(AC4854), "", ISNUMBER(SEARCH("Blank", AC4854)), "", ISERROR(AC4854), "Bad input on tab 3")</f>
        <v/>
      </c>
    </row>
    <row r="4855" spans="2:33" ht="15" customHeight="1" x14ac:dyDescent="0.75">
      <c r="B4855" s="205" t="str">
        <f>'5 Driver Data'!B4855</f>
        <v>4847</v>
      </c>
      <c r="C4855" s="193">
        <f>'5 Driver Data'!C4855</f>
        <v>0</v>
      </c>
      <c r="D4855" s="192">
        <f>'5 Driver Data'!D4855</f>
        <v>0</v>
      </c>
      <c r="E4855" s="191">
        <f>'5 Driver Data'!E4855</f>
        <v>0</v>
      </c>
      <c r="F4855" s="191">
        <f>'5 Driver Data'!F4855</f>
        <v>0</v>
      </c>
      <c r="G4855" s="191">
        <f>'5 Driver Data'!G4855</f>
        <v>0</v>
      </c>
      <c r="H4855" s="191">
        <f>'5 Driver Data'!H4855</f>
        <v>0</v>
      </c>
      <c r="I4855" s="191">
        <f>'5 Driver Data'!I4855</f>
        <v>0</v>
      </c>
      <c r="J4855" s="191">
        <f>'5 Driver Data'!J4855</f>
        <v>0</v>
      </c>
      <c r="K4855" s="206">
        <f>'5 Driver Data'!K4855</f>
        <v>0</v>
      </c>
      <c r="L4855" s="1"/>
      <c r="M4855" s="216" t="str">
        <f>IF(D4855=0,"Blank",'3 Model Input'!E$44*'3 Model Input'!E$45)</f>
        <v>Blank</v>
      </c>
      <c r="N4855" s="197" t="str">
        <f t="shared" si="780"/>
        <v>Blank</v>
      </c>
      <c r="O4855" s="197" t="str">
        <f>IF(D4855=0,"Blank",'3 Model Input'!E$49*(1-'3 Model Input'!E$51))</f>
        <v>Blank</v>
      </c>
      <c r="P4855" s="197" t="str">
        <f t="shared" si="781"/>
        <v>Blank</v>
      </c>
      <c r="Q4855" s="197" t="str">
        <f>IF(D4855=0,"Blank",IF(D4855="BEV",E4855*(1-'3 Model Input'!E$54), E4855))</f>
        <v>Blank</v>
      </c>
      <c r="R4855" s="198" t="str">
        <f>IF(D4855=0,"Blank",IF(D4855="PHEV",F4855/G4855,F4855*(1-'3 Model Input'!E$54)/G4855))</f>
        <v>Blank</v>
      </c>
      <c r="S4855" s="198" t="str">
        <f>IF(D4855=0,"Blank",IF(D4855="PHEV",MIN(M4855,E4855),MIN(M4855,(E4855*(1-'3 Model Input'!E$54)))))</f>
        <v>Blank</v>
      </c>
      <c r="T4855" s="217" t="str">
        <f t="shared" si="782"/>
        <v>Blank</v>
      </c>
      <c r="U4855" s="89"/>
      <c r="V4855" s="216" t="str">
        <f>IF(D4855=0,"Blank",P4855*'3 Model Input'!E$50)</f>
        <v>Blank</v>
      </c>
      <c r="W4855" s="197" t="str">
        <f t="shared" si="783"/>
        <v>Blank</v>
      </c>
      <c r="X4855" s="197" t="str">
        <f t="shared" si="784"/>
        <v>Blank</v>
      </c>
      <c r="Y4855" s="197" t="str">
        <f t="shared" si="785"/>
        <v>Blank</v>
      </c>
      <c r="Z4855" s="197" t="str">
        <f t="shared" si="786"/>
        <v>Blank</v>
      </c>
      <c r="AA4855" s="223" t="str" cm="1">
        <f t="array" ref="AA4855">_xlfn.IFS(ISTEXT('3 Model Input'!F$70),"Missing",ISTEXT('3 Model Input'!I$70),"Missing",ISNUMBER('3 Model Input'!K$70),'3 Model Input'!K$70*P4855)</f>
        <v>Missing</v>
      </c>
      <c r="AB4855" s="89"/>
      <c r="AC4855" s="227" t="str" cm="1">
        <f t="array" ref="AC4855">IF(D4855=0,"Blank",_xlfn.IFS('3 Model Input'!E$61=1,(V4855*G4855)/T4855,'3 Model Input'!E$61=2,(W4855*G4855)/T4855,'3 Model Input'!E$61=3,(X4855*G4855)/T4855,'3 Model Input'!E$61=4,(Y4855*G4855)/T4855,'3 Model Input'!E$61=5,(Z4855*G4855)/T4855, ISTEXT('3 Model Input'!E$61),"Missing",'3 Model Input'!E$61=6,(AA4855*G4855)/T4855))</f>
        <v>Blank</v>
      </c>
      <c r="AD4855" s="202" t="str">
        <f t="shared" si="787"/>
        <v>Blank</v>
      </c>
      <c r="AE4855" s="202" t="str">
        <f t="shared" si="788"/>
        <v>Blank</v>
      </c>
      <c r="AF4855" s="217" t="str">
        <f t="shared" si="789"/>
        <v>Blank</v>
      </c>
      <c r="AG4855" s="9" t="str" cm="1">
        <f t="array" ref="AG4855">_xlfn.IFS(ISNUMBER(AC4855), "", ISNUMBER(SEARCH("Blank", AC4855)), "", ISERROR(AC4855), "Bad input on tab 3")</f>
        <v/>
      </c>
    </row>
    <row r="4856" spans="2:33" ht="15" customHeight="1" x14ac:dyDescent="0.75">
      <c r="B4856" s="205" t="str">
        <f>'5 Driver Data'!B4856</f>
        <v>4848</v>
      </c>
      <c r="C4856" s="193">
        <f>'5 Driver Data'!C4856</f>
        <v>0</v>
      </c>
      <c r="D4856" s="192">
        <f>'5 Driver Data'!D4856</f>
        <v>0</v>
      </c>
      <c r="E4856" s="191">
        <f>'5 Driver Data'!E4856</f>
        <v>0</v>
      </c>
      <c r="F4856" s="191">
        <f>'5 Driver Data'!F4856</f>
        <v>0</v>
      </c>
      <c r="G4856" s="191">
        <f>'5 Driver Data'!G4856</f>
        <v>0</v>
      </c>
      <c r="H4856" s="191">
        <f>'5 Driver Data'!H4856</f>
        <v>0</v>
      </c>
      <c r="I4856" s="191">
        <f>'5 Driver Data'!I4856</f>
        <v>0</v>
      </c>
      <c r="J4856" s="191">
        <f>'5 Driver Data'!J4856</f>
        <v>0</v>
      </c>
      <c r="K4856" s="206">
        <f>'5 Driver Data'!K4856</f>
        <v>0</v>
      </c>
      <c r="L4856" s="1"/>
      <c r="M4856" s="216" t="str">
        <f>IF(D4856=0,"Blank",'3 Model Input'!E$44*'3 Model Input'!E$45)</f>
        <v>Blank</v>
      </c>
      <c r="N4856" s="197" t="str">
        <f t="shared" si="780"/>
        <v>Blank</v>
      </c>
      <c r="O4856" s="197" t="str">
        <f>IF(D4856=0,"Blank",'3 Model Input'!E$49*(1-'3 Model Input'!E$51))</f>
        <v>Blank</v>
      </c>
      <c r="P4856" s="197" t="str">
        <f t="shared" si="781"/>
        <v>Blank</v>
      </c>
      <c r="Q4856" s="197" t="str">
        <f>IF(D4856=0,"Blank",IF(D4856="BEV",E4856*(1-'3 Model Input'!E$54), E4856))</f>
        <v>Blank</v>
      </c>
      <c r="R4856" s="198" t="str">
        <f>IF(D4856=0,"Blank",IF(D4856="PHEV",F4856/G4856,F4856*(1-'3 Model Input'!E$54)/G4856))</f>
        <v>Blank</v>
      </c>
      <c r="S4856" s="198" t="str">
        <f>IF(D4856=0,"Blank",IF(D4856="PHEV",MIN(M4856,E4856),MIN(M4856,(E4856*(1-'3 Model Input'!E$54)))))</f>
        <v>Blank</v>
      </c>
      <c r="T4856" s="217" t="str">
        <f t="shared" si="782"/>
        <v>Blank</v>
      </c>
      <c r="U4856" s="89"/>
      <c r="V4856" s="216" t="str">
        <f>IF(D4856=0,"Blank",P4856*'3 Model Input'!E$50)</f>
        <v>Blank</v>
      </c>
      <c r="W4856" s="197" t="str">
        <f t="shared" si="783"/>
        <v>Blank</v>
      </c>
      <c r="X4856" s="197" t="str">
        <f t="shared" si="784"/>
        <v>Blank</v>
      </c>
      <c r="Y4856" s="197" t="str">
        <f t="shared" si="785"/>
        <v>Blank</v>
      </c>
      <c r="Z4856" s="197" t="str">
        <f t="shared" si="786"/>
        <v>Blank</v>
      </c>
      <c r="AA4856" s="223" t="str" cm="1">
        <f t="array" ref="AA4856">_xlfn.IFS(ISTEXT('3 Model Input'!F$70),"Missing",ISTEXT('3 Model Input'!I$70),"Missing",ISNUMBER('3 Model Input'!K$70),'3 Model Input'!K$70*P4856)</f>
        <v>Missing</v>
      </c>
      <c r="AB4856" s="89"/>
      <c r="AC4856" s="227" t="str" cm="1">
        <f t="array" ref="AC4856">IF(D4856=0,"Blank",_xlfn.IFS('3 Model Input'!E$61=1,(V4856*G4856)/T4856,'3 Model Input'!E$61=2,(W4856*G4856)/T4856,'3 Model Input'!E$61=3,(X4856*G4856)/T4856,'3 Model Input'!E$61=4,(Y4856*G4856)/T4856,'3 Model Input'!E$61=5,(Z4856*G4856)/T4856, ISTEXT('3 Model Input'!E$61),"Missing",'3 Model Input'!E$61=6,(AA4856*G4856)/T4856))</f>
        <v>Blank</v>
      </c>
      <c r="AD4856" s="202" t="str">
        <f t="shared" si="787"/>
        <v>Blank</v>
      </c>
      <c r="AE4856" s="202" t="str">
        <f t="shared" si="788"/>
        <v>Blank</v>
      </c>
      <c r="AF4856" s="217" t="str">
        <f t="shared" si="789"/>
        <v>Blank</v>
      </c>
      <c r="AG4856" s="9" t="str" cm="1">
        <f t="array" ref="AG4856">_xlfn.IFS(ISNUMBER(AC4856), "", ISNUMBER(SEARCH("Blank", AC4856)), "", ISERROR(AC4856), "Bad input on tab 3")</f>
        <v/>
      </c>
    </row>
    <row r="4857" spans="2:33" ht="15" customHeight="1" x14ac:dyDescent="0.75">
      <c r="B4857" s="205" t="str">
        <f>'5 Driver Data'!B4857</f>
        <v>4849</v>
      </c>
      <c r="C4857" s="193">
        <f>'5 Driver Data'!C4857</f>
        <v>0</v>
      </c>
      <c r="D4857" s="192">
        <f>'5 Driver Data'!D4857</f>
        <v>0</v>
      </c>
      <c r="E4857" s="191">
        <f>'5 Driver Data'!E4857</f>
        <v>0</v>
      </c>
      <c r="F4857" s="191">
        <f>'5 Driver Data'!F4857</f>
        <v>0</v>
      </c>
      <c r="G4857" s="191">
        <f>'5 Driver Data'!G4857</f>
        <v>0</v>
      </c>
      <c r="H4857" s="191">
        <f>'5 Driver Data'!H4857</f>
        <v>0</v>
      </c>
      <c r="I4857" s="191">
        <f>'5 Driver Data'!I4857</f>
        <v>0</v>
      </c>
      <c r="J4857" s="191">
        <f>'5 Driver Data'!J4857</f>
        <v>0</v>
      </c>
      <c r="K4857" s="206">
        <f>'5 Driver Data'!K4857</f>
        <v>0</v>
      </c>
      <c r="L4857" s="1"/>
      <c r="M4857" s="216" t="str">
        <f>IF(D4857=0,"Blank",'3 Model Input'!E$44*'3 Model Input'!E$45)</f>
        <v>Blank</v>
      </c>
      <c r="N4857" s="197" t="str">
        <f t="shared" si="780"/>
        <v>Blank</v>
      </c>
      <c r="O4857" s="197" t="str">
        <f>IF(D4857=0,"Blank",'3 Model Input'!E$49*(1-'3 Model Input'!E$51))</f>
        <v>Blank</v>
      </c>
      <c r="P4857" s="197" t="str">
        <f t="shared" si="781"/>
        <v>Blank</v>
      </c>
      <c r="Q4857" s="197" t="str">
        <f>IF(D4857=0,"Blank",IF(D4857="BEV",E4857*(1-'3 Model Input'!E$54), E4857))</f>
        <v>Blank</v>
      </c>
      <c r="R4857" s="198" t="str">
        <f>IF(D4857=0,"Blank",IF(D4857="PHEV",F4857/G4857,F4857*(1-'3 Model Input'!E$54)/G4857))</f>
        <v>Blank</v>
      </c>
      <c r="S4857" s="198" t="str">
        <f>IF(D4857=0,"Blank",IF(D4857="PHEV",MIN(M4857,E4857),MIN(M4857,(E4857*(1-'3 Model Input'!E$54)))))</f>
        <v>Blank</v>
      </c>
      <c r="T4857" s="217" t="str">
        <f t="shared" si="782"/>
        <v>Blank</v>
      </c>
      <c r="U4857" s="89"/>
      <c r="V4857" s="216" t="str">
        <f>IF(D4857=0,"Blank",P4857*'3 Model Input'!E$50)</f>
        <v>Blank</v>
      </c>
      <c r="W4857" s="197" t="str">
        <f t="shared" si="783"/>
        <v>Blank</v>
      </c>
      <c r="X4857" s="197" t="str">
        <f t="shared" si="784"/>
        <v>Blank</v>
      </c>
      <c r="Y4857" s="197" t="str">
        <f t="shared" si="785"/>
        <v>Blank</v>
      </c>
      <c r="Z4857" s="197" t="str">
        <f t="shared" si="786"/>
        <v>Blank</v>
      </c>
      <c r="AA4857" s="223" t="str" cm="1">
        <f t="array" ref="AA4857">_xlfn.IFS(ISTEXT('3 Model Input'!F$70),"Missing",ISTEXT('3 Model Input'!I$70),"Missing",ISNUMBER('3 Model Input'!K$70),'3 Model Input'!K$70*P4857)</f>
        <v>Missing</v>
      </c>
      <c r="AB4857" s="89"/>
      <c r="AC4857" s="227" t="str" cm="1">
        <f t="array" ref="AC4857">IF(D4857=0,"Blank",_xlfn.IFS('3 Model Input'!E$61=1,(V4857*G4857)/T4857,'3 Model Input'!E$61=2,(W4857*G4857)/T4857,'3 Model Input'!E$61=3,(X4857*G4857)/T4857,'3 Model Input'!E$61=4,(Y4857*G4857)/T4857,'3 Model Input'!E$61=5,(Z4857*G4857)/T4857, ISTEXT('3 Model Input'!E$61),"Missing",'3 Model Input'!E$61=6,(AA4857*G4857)/T4857))</f>
        <v>Blank</v>
      </c>
      <c r="AD4857" s="202" t="str">
        <f t="shared" si="787"/>
        <v>Blank</v>
      </c>
      <c r="AE4857" s="202" t="str">
        <f t="shared" si="788"/>
        <v>Blank</v>
      </c>
      <c r="AF4857" s="217" t="str">
        <f t="shared" si="789"/>
        <v>Blank</v>
      </c>
      <c r="AG4857" s="9" t="str" cm="1">
        <f t="array" ref="AG4857">_xlfn.IFS(ISNUMBER(AC4857), "", ISNUMBER(SEARCH("Blank", AC4857)), "", ISERROR(AC4857), "Bad input on tab 3")</f>
        <v/>
      </c>
    </row>
    <row r="4858" spans="2:33" ht="15" customHeight="1" x14ac:dyDescent="0.75">
      <c r="B4858" s="205" t="str">
        <f>'5 Driver Data'!B4858</f>
        <v>4850</v>
      </c>
      <c r="C4858" s="193">
        <f>'5 Driver Data'!C4858</f>
        <v>0</v>
      </c>
      <c r="D4858" s="192">
        <f>'5 Driver Data'!D4858</f>
        <v>0</v>
      </c>
      <c r="E4858" s="191">
        <f>'5 Driver Data'!E4858</f>
        <v>0</v>
      </c>
      <c r="F4858" s="191">
        <f>'5 Driver Data'!F4858</f>
        <v>0</v>
      </c>
      <c r="G4858" s="191">
        <f>'5 Driver Data'!G4858</f>
        <v>0</v>
      </c>
      <c r="H4858" s="191">
        <f>'5 Driver Data'!H4858</f>
        <v>0</v>
      </c>
      <c r="I4858" s="191">
        <f>'5 Driver Data'!I4858</f>
        <v>0</v>
      </c>
      <c r="J4858" s="191">
        <f>'5 Driver Data'!J4858</f>
        <v>0</v>
      </c>
      <c r="K4858" s="206">
        <f>'5 Driver Data'!K4858</f>
        <v>0</v>
      </c>
      <c r="L4858" s="1"/>
      <c r="M4858" s="216" t="str">
        <f>IF(D4858=0,"Blank",'3 Model Input'!E$44*'3 Model Input'!E$45)</f>
        <v>Blank</v>
      </c>
      <c r="N4858" s="197" t="str">
        <f t="shared" si="780"/>
        <v>Blank</v>
      </c>
      <c r="O4858" s="197" t="str">
        <f>IF(D4858=0,"Blank",'3 Model Input'!E$49*(1-'3 Model Input'!E$51))</f>
        <v>Blank</v>
      </c>
      <c r="P4858" s="197" t="str">
        <f t="shared" si="781"/>
        <v>Blank</v>
      </c>
      <c r="Q4858" s="197" t="str">
        <f>IF(D4858=0,"Blank",IF(D4858="BEV",E4858*(1-'3 Model Input'!E$54), E4858))</f>
        <v>Blank</v>
      </c>
      <c r="R4858" s="198" t="str">
        <f>IF(D4858=0,"Blank",IF(D4858="PHEV",F4858/G4858,F4858*(1-'3 Model Input'!E$54)/G4858))</f>
        <v>Blank</v>
      </c>
      <c r="S4858" s="198" t="str">
        <f>IF(D4858=0,"Blank",IF(D4858="PHEV",MIN(M4858,E4858),MIN(M4858,(E4858*(1-'3 Model Input'!E$54)))))</f>
        <v>Blank</v>
      </c>
      <c r="T4858" s="217" t="str">
        <f t="shared" si="782"/>
        <v>Blank</v>
      </c>
      <c r="U4858" s="89"/>
      <c r="V4858" s="216" t="str">
        <f>IF(D4858=0,"Blank",P4858*'3 Model Input'!E$50)</f>
        <v>Blank</v>
      </c>
      <c r="W4858" s="197" t="str">
        <f t="shared" si="783"/>
        <v>Blank</v>
      </c>
      <c r="X4858" s="197" t="str">
        <f t="shared" si="784"/>
        <v>Blank</v>
      </c>
      <c r="Y4858" s="197" t="str">
        <f t="shared" si="785"/>
        <v>Blank</v>
      </c>
      <c r="Z4858" s="197" t="str">
        <f t="shared" si="786"/>
        <v>Blank</v>
      </c>
      <c r="AA4858" s="223" t="str" cm="1">
        <f t="array" ref="AA4858">_xlfn.IFS(ISTEXT('3 Model Input'!F$70),"Missing",ISTEXT('3 Model Input'!I$70),"Missing",ISNUMBER('3 Model Input'!K$70),'3 Model Input'!K$70*P4858)</f>
        <v>Missing</v>
      </c>
      <c r="AB4858" s="89"/>
      <c r="AC4858" s="227" t="str" cm="1">
        <f t="array" ref="AC4858">IF(D4858=0,"Blank",_xlfn.IFS('3 Model Input'!E$61=1,(V4858*G4858)/T4858,'3 Model Input'!E$61=2,(W4858*G4858)/T4858,'3 Model Input'!E$61=3,(X4858*G4858)/T4858,'3 Model Input'!E$61=4,(Y4858*G4858)/T4858,'3 Model Input'!E$61=5,(Z4858*G4858)/T4858, ISTEXT('3 Model Input'!E$61),"Missing",'3 Model Input'!E$61=6,(AA4858*G4858)/T4858))</f>
        <v>Blank</v>
      </c>
      <c r="AD4858" s="202" t="str">
        <f t="shared" si="787"/>
        <v>Blank</v>
      </c>
      <c r="AE4858" s="202" t="str">
        <f t="shared" si="788"/>
        <v>Blank</v>
      </c>
      <c r="AF4858" s="217" t="str">
        <f t="shared" si="789"/>
        <v>Blank</v>
      </c>
      <c r="AG4858" s="9" t="str" cm="1">
        <f t="array" ref="AG4858">_xlfn.IFS(ISNUMBER(AC4858), "", ISNUMBER(SEARCH("Blank", AC4858)), "", ISERROR(AC4858), "Bad input on tab 3")</f>
        <v/>
      </c>
    </row>
    <row r="4859" spans="2:33" ht="15" customHeight="1" x14ac:dyDescent="0.75">
      <c r="B4859" s="205" t="str">
        <f>'5 Driver Data'!B4859</f>
        <v>4851</v>
      </c>
      <c r="C4859" s="193">
        <f>'5 Driver Data'!C4859</f>
        <v>0</v>
      </c>
      <c r="D4859" s="192">
        <f>'5 Driver Data'!D4859</f>
        <v>0</v>
      </c>
      <c r="E4859" s="191">
        <f>'5 Driver Data'!E4859</f>
        <v>0</v>
      </c>
      <c r="F4859" s="191">
        <f>'5 Driver Data'!F4859</f>
        <v>0</v>
      </c>
      <c r="G4859" s="191">
        <f>'5 Driver Data'!G4859</f>
        <v>0</v>
      </c>
      <c r="H4859" s="191">
        <f>'5 Driver Data'!H4859</f>
        <v>0</v>
      </c>
      <c r="I4859" s="191">
        <f>'5 Driver Data'!I4859</f>
        <v>0</v>
      </c>
      <c r="J4859" s="191">
        <f>'5 Driver Data'!J4859</f>
        <v>0</v>
      </c>
      <c r="K4859" s="206">
        <f>'5 Driver Data'!K4859</f>
        <v>0</v>
      </c>
      <c r="L4859" s="1"/>
      <c r="M4859" s="216" t="str">
        <f>IF(D4859=0,"Blank",'3 Model Input'!E$44*'3 Model Input'!E$45)</f>
        <v>Blank</v>
      </c>
      <c r="N4859" s="197" t="str">
        <f t="shared" si="780"/>
        <v>Blank</v>
      </c>
      <c r="O4859" s="197" t="str">
        <f>IF(D4859=0,"Blank",'3 Model Input'!E$49*(1-'3 Model Input'!E$51))</f>
        <v>Blank</v>
      </c>
      <c r="P4859" s="197" t="str">
        <f t="shared" si="781"/>
        <v>Blank</v>
      </c>
      <c r="Q4859" s="197" t="str">
        <f>IF(D4859=0,"Blank",IF(D4859="BEV",E4859*(1-'3 Model Input'!E$54), E4859))</f>
        <v>Blank</v>
      </c>
      <c r="R4859" s="198" t="str">
        <f>IF(D4859=0,"Blank",IF(D4859="PHEV",F4859/G4859,F4859*(1-'3 Model Input'!E$54)/G4859))</f>
        <v>Blank</v>
      </c>
      <c r="S4859" s="198" t="str">
        <f>IF(D4859=0,"Blank",IF(D4859="PHEV",MIN(M4859,E4859),MIN(M4859,(E4859*(1-'3 Model Input'!E$54)))))</f>
        <v>Blank</v>
      </c>
      <c r="T4859" s="217" t="str">
        <f t="shared" si="782"/>
        <v>Blank</v>
      </c>
      <c r="U4859" s="89"/>
      <c r="V4859" s="216" t="str">
        <f>IF(D4859=0,"Blank",P4859*'3 Model Input'!E$50)</f>
        <v>Blank</v>
      </c>
      <c r="W4859" s="197" t="str">
        <f t="shared" si="783"/>
        <v>Blank</v>
      </c>
      <c r="X4859" s="197" t="str">
        <f t="shared" si="784"/>
        <v>Blank</v>
      </c>
      <c r="Y4859" s="197" t="str">
        <f t="shared" si="785"/>
        <v>Blank</v>
      </c>
      <c r="Z4859" s="197" t="str">
        <f t="shared" si="786"/>
        <v>Blank</v>
      </c>
      <c r="AA4859" s="223" t="str" cm="1">
        <f t="array" ref="AA4859">_xlfn.IFS(ISTEXT('3 Model Input'!F$70),"Missing",ISTEXT('3 Model Input'!I$70),"Missing",ISNUMBER('3 Model Input'!K$70),'3 Model Input'!K$70*P4859)</f>
        <v>Missing</v>
      </c>
      <c r="AB4859" s="89"/>
      <c r="AC4859" s="227" t="str" cm="1">
        <f t="array" ref="AC4859">IF(D4859=0,"Blank",_xlfn.IFS('3 Model Input'!E$61=1,(V4859*G4859)/T4859,'3 Model Input'!E$61=2,(W4859*G4859)/T4859,'3 Model Input'!E$61=3,(X4859*G4859)/T4859,'3 Model Input'!E$61=4,(Y4859*G4859)/T4859,'3 Model Input'!E$61=5,(Z4859*G4859)/T4859, ISTEXT('3 Model Input'!E$61),"Missing",'3 Model Input'!E$61=6,(AA4859*G4859)/T4859))</f>
        <v>Blank</v>
      </c>
      <c r="AD4859" s="202" t="str">
        <f t="shared" si="787"/>
        <v>Blank</v>
      </c>
      <c r="AE4859" s="202" t="str">
        <f t="shared" si="788"/>
        <v>Blank</v>
      </c>
      <c r="AF4859" s="217" t="str">
        <f t="shared" si="789"/>
        <v>Blank</v>
      </c>
      <c r="AG4859" s="9" t="str" cm="1">
        <f t="array" ref="AG4859">_xlfn.IFS(ISNUMBER(AC4859), "", ISNUMBER(SEARCH("Blank", AC4859)), "", ISERROR(AC4859), "Bad input on tab 3")</f>
        <v/>
      </c>
    </row>
    <row r="4860" spans="2:33" ht="15" customHeight="1" x14ac:dyDescent="0.75">
      <c r="B4860" s="205" t="str">
        <f>'5 Driver Data'!B4860</f>
        <v>4852</v>
      </c>
      <c r="C4860" s="193">
        <f>'5 Driver Data'!C4860</f>
        <v>0</v>
      </c>
      <c r="D4860" s="192">
        <f>'5 Driver Data'!D4860</f>
        <v>0</v>
      </c>
      <c r="E4860" s="191">
        <f>'5 Driver Data'!E4860</f>
        <v>0</v>
      </c>
      <c r="F4860" s="191">
        <f>'5 Driver Data'!F4860</f>
        <v>0</v>
      </c>
      <c r="G4860" s="191">
        <f>'5 Driver Data'!G4860</f>
        <v>0</v>
      </c>
      <c r="H4860" s="191">
        <f>'5 Driver Data'!H4860</f>
        <v>0</v>
      </c>
      <c r="I4860" s="191">
        <f>'5 Driver Data'!I4860</f>
        <v>0</v>
      </c>
      <c r="J4860" s="191">
        <f>'5 Driver Data'!J4860</f>
        <v>0</v>
      </c>
      <c r="K4860" s="206">
        <f>'5 Driver Data'!K4860</f>
        <v>0</v>
      </c>
      <c r="L4860" s="1"/>
      <c r="M4860" s="216" t="str">
        <f>IF(D4860=0,"Blank",'3 Model Input'!E$44*'3 Model Input'!E$45)</f>
        <v>Blank</v>
      </c>
      <c r="N4860" s="197" t="str">
        <f t="shared" si="780"/>
        <v>Blank</v>
      </c>
      <c r="O4860" s="197" t="str">
        <f>IF(D4860=0,"Blank",'3 Model Input'!E$49*(1-'3 Model Input'!E$51))</f>
        <v>Blank</v>
      </c>
      <c r="P4860" s="197" t="str">
        <f t="shared" si="781"/>
        <v>Blank</v>
      </c>
      <c r="Q4860" s="197" t="str">
        <f>IF(D4860=0,"Blank",IF(D4860="BEV",E4860*(1-'3 Model Input'!E$54), E4860))</f>
        <v>Blank</v>
      </c>
      <c r="R4860" s="198" t="str">
        <f>IF(D4860=0,"Blank",IF(D4860="PHEV",F4860/G4860,F4860*(1-'3 Model Input'!E$54)/G4860))</f>
        <v>Blank</v>
      </c>
      <c r="S4860" s="198" t="str">
        <f>IF(D4860=0,"Blank",IF(D4860="PHEV",MIN(M4860,E4860),MIN(M4860,(E4860*(1-'3 Model Input'!E$54)))))</f>
        <v>Blank</v>
      </c>
      <c r="T4860" s="217" t="str">
        <f t="shared" si="782"/>
        <v>Blank</v>
      </c>
      <c r="U4860" s="89"/>
      <c r="V4860" s="216" t="str">
        <f>IF(D4860=0,"Blank",P4860*'3 Model Input'!E$50)</f>
        <v>Blank</v>
      </c>
      <c r="W4860" s="197" t="str">
        <f t="shared" si="783"/>
        <v>Blank</v>
      </c>
      <c r="X4860" s="197" t="str">
        <f t="shared" si="784"/>
        <v>Blank</v>
      </c>
      <c r="Y4860" s="197" t="str">
        <f t="shared" si="785"/>
        <v>Blank</v>
      </c>
      <c r="Z4860" s="197" t="str">
        <f t="shared" si="786"/>
        <v>Blank</v>
      </c>
      <c r="AA4860" s="223" t="str" cm="1">
        <f t="array" ref="AA4860">_xlfn.IFS(ISTEXT('3 Model Input'!F$70),"Missing",ISTEXT('3 Model Input'!I$70),"Missing",ISNUMBER('3 Model Input'!K$70),'3 Model Input'!K$70*P4860)</f>
        <v>Missing</v>
      </c>
      <c r="AB4860" s="89"/>
      <c r="AC4860" s="227" t="str" cm="1">
        <f t="array" ref="AC4860">IF(D4860=0,"Blank",_xlfn.IFS('3 Model Input'!E$61=1,(V4860*G4860)/T4860,'3 Model Input'!E$61=2,(W4860*G4860)/T4860,'3 Model Input'!E$61=3,(X4860*G4860)/T4860,'3 Model Input'!E$61=4,(Y4860*G4860)/T4860,'3 Model Input'!E$61=5,(Z4860*G4860)/T4860, ISTEXT('3 Model Input'!E$61),"Missing",'3 Model Input'!E$61=6,(AA4860*G4860)/T4860))</f>
        <v>Blank</v>
      </c>
      <c r="AD4860" s="202" t="str">
        <f t="shared" si="787"/>
        <v>Blank</v>
      </c>
      <c r="AE4860" s="202" t="str">
        <f t="shared" si="788"/>
        <v>Blank</v>
      </c>
      <c r="AF4860" s="217" t="str">
        <f t="shared" si="789"/>
        <v>Blank</v>
      </c>
      <c r="AG4860" s="9" t="str" cm="1">
        <f t="array" ref="AG4860">_xlfn.IFS(ISNUMBER(AC4860), "", ISNUMBER(SEARCH("Blank", AC4860)), "", ISERROR(AC4860), "Bad input on tab 3")</f>
        <v/>
      </c>
    </row>
    <row r="4861" spans="2:33" ht="15" customHeight="1" x14ac:dyDescent="0.75">
      <c r="B4861" s="205" t="str">
        <f>'5 Driver Data'!B4861</f>
        <v>4853</v>
      </c>
      <c r="C4861" s="193">
        <f>'5 Driver Data'!C4861</f>
        <v>0</v>
      </c>
      <c r="D4861" s="192">
        <f>'5 Driver Data'!D4861</f>
        <v>0</v>
      </c>
      <c r="E4861" s="191">
        <f>'5 Driver Data'!E4861</f>
        <v>0</v>
      </c>
      <c r="F4861" s="191">
        <f>'5 Driver Data'!F4861</f>
        <v>0</v>
      </c>
      <c r="G4861" s="191">
        <f>'5 Driver Data'!G4861</f>
        <v>0</v>
      </c>
      <c r="H4861" s="191">
        <f>'5 Driver Data'!H4861</f>
        <v>0</v>
      </c>
      <c r="I4861" s="191">
        <f>'5 Driver Data'!I4861</f>
        <v>0</v>
      </c>
      <c r="J4861" s="191">
        <f>'5 Driver Data'!J4861</f>
        <v>0</v>
      </c>
      <c r="K4861" s="206">
        <f>'5 Driver Data'!K4861</f>
        <v>0</v>
      </c>
      <c r="L4861" s="1"/>
      <c r="M4861" s="216" t="str">
        <f>IF(D4861=0,"Blank",'3 Model Input'!E$44*'3 Model Input'!E$45)</f>
        <v>Blank</v>
      </c>
      <c r="N4861" s="197" t="str">
        <f t="shared" si="780"/>
        <v>Blank</v>
      </c>
      <c r="O4861" s="197" t="str">
        <f>IF(D4861=0,"Blank",'3 Model Input'!E$49*(1-'3 Model Input'!E$51))</f>
        <v>Blank</v>
      </c>
      <c r="P4861" s="197" t="str">
        <f t="shared" si="781"/>
        <v>Blank</v>
      </c>
      <c r="Q4861" s="197" t="str">
        <f>IF(D4861=0,"Blank",IF(D4861="BEV",E4861*(1-'3 Model Input'!E$54), E4861))</f>
        <v>Blank</v>
      </c>
      <c r="R4861" s="198" t="str">
        <f>IF(D4861=0,"Blank",IF(D4861="PHEV",F4861/G4861,F4861*(1-'3 Model Input'!E$54)/G4861))</f>
        <v>Blank</v>
      </c>
      <c r="S4861" s="198" t="str">
        <f>IF(D4861=0,"Blank",IF(D4861="PHEV",MIN(M4861,E4861),MIN(M4861,(E4861*(1-'3 Model Input'!E$54)))))</f>
        <v>Blank</v>
      </c>
      <c r="T4861" s="217" t="str">
        <f t="shared" si="782"/>
        <v>Blank</v>
      </c>
      <c r="U4861" s="89"/>
      <c r="V4861" s="216" t="str">
        <f>IF(D4861=0,"Blank",P4861*'3 Model Input'!E$50)</f>
        <v>Blank</v>
      </c>
      <c r="W4861" s="197" t="str">
        <f t="shared" si="783"/>
        <v>Blank</v>
      </c>
      <c r="X4861" s="197" t="str">
        <f t="shared" si="784"/>
        <v>Blank</v>
      </c>
      <c r="Y4861" s="197" t="str">
        <f t="shared" si="785"/>
        <v>Blank</v>
      </c>
      <c r="Z4861" s="197" t="str">
        <f t="shared" si="786"/>
        <v>Blank</v>
      </c>
      <c r="AA4861" s="223" t="str" cm="1">
        <f t="array" ref="AA4861">_xlfn.IFS(ISTEXT('3 Model Input'!F$70),"Missing",ISTEXT('3 Model Input'!I$70),"Missing",ISNUMBER('3 Model Input'!K$70),'3 Model Input'!K$70*P4861)</f>
        <v>Missing</v>
      </c>
      <c r="AB4861" s="89"/>
      <c r="AC4861" s="227" t="str" cm="1">
        <f t="array" ref="AC4861">IF(D4861=0,"Blank",_xlfn.IFS('3 Model Input'!E$61=1,(V4861*G4861)/T4861,'3 Model Input'!E$61=2,(W4861*G4861)/T4861,'3 Model Input'!E$61=3,(X4861*G4861)/T4861,'3 Model Input'!E$61=4,(Y4861*G4861)/T4861,'3 Model Input'!E$61=5,(Z4861*G4861)/T4861, ISTEXT('3 Model Input'!E$61),"Missing",'3 Model Input'!E$61=6,(AA4861*G4861)/T4861))</f>
        <v>Blank</v>
      </c>
      <c r="AD4861" s="202" t="str">
        <f t="shared" si="787"/>
        <v>Blank</v>
      </c>
      <c r="AE4861" s="202" t="str">
        <f t="shared" si="788"/>
        <v>Blank</v>
      </c>
      <c r="AF4861" s="217" t="str">
        <f t="shared" si="789"/>
        <v>Blank</v>
      </c>
      <c r="AG4861" s="9" t="str" cm="1">
        <f t="array" ref="AG4861">_xlfn.IFS(ISNUMBER(AC4861), "", ISNUMBER(SEARCH("Blank", AC4861)), "", ISERROR(AC4861), "Bad input on tab 3")</f>
        <v/>
      </c>
    </row>
    <row r="4862" spans="2:33" ht="15" customHeight="1" x14ac:dyDescent="0.75">
      <c r="B4862" s="205" t="str">
        <f>'5 Driver Data'!B4862</f>
        <v>4854</v>
      </c>
      <c r="C4862" s="193">
        <f>'5 Driver Data'!C4862</f>
        <v>0</v>
      </c>
      <c r="D4862" s="192">
        <f>'5 Driver Data'!D4862</f>
        <v>0</v>
      </c>
      <c r="E4862" s="191">
        <f>'5 Driver Data'!E4862</f>
        <v>0</v>
      </c>
      <c r="F4862" s="191">
        <f>'5 Driver Data'!F4862</f>
        <v>0</v>
      </c>
      <c r="G4862" s="191">
        <f>'5 Driver Data'!G4862</f>
        <v>0</v>
      </c>
      <c r="H4862" s="191">
        <f>'5 Driver Data'!H4862</f>
        <v>0</v>
      </c>
      <c r="I4862" s="191">
        <f>'5 Driver Data'!I4862</f>
        <v>0</v>
      </c>
      <c r="J4862" s="191">
        <f>'5 Driver Data'!J4862</f>
        <v>0</v>
      </c>
      <c r="K4862" s="206">
        <f>'5 Driver Data'!K4862</f>
        <v>0</v>
      </c>
      <c r="L4862" s="1"/>
      <c r="M4862" s="216" t="str">
        <f>IF(D4862=0,"Blank",'3 Model Input'!E$44*'3 Model Input'!E$45)</f>
        <v>Blank</v>
      </c>
      <c r="N4862" s="197" t="str">
        <f t="shared" si="780"/>
        <v>Blank</v>
      </c>
      <c r="O4862" s="197" t="str">
        <f>IF(D4862=0,"Blank",'3 Model Input'!E$49*(1-'3 Model Input'!E$51))</f>
        <v>Blank</v>
      </c>
      <c r="P4862" s="197" t="str">
        <f t="shared" si="781"/>
        <v>Blank</v>
      </c>
      <c r="Q4862" s="197" t="str">
        <f>IF(D4862=0,"Blank",IF(D4862="BEV",E4862*(1-'3 Model Input'!E$54), E4862))</f>
        <v>Blank</v>
      </c>
      <c r="R4862" s="198" t="str">
        <f>IF(D4862=0,"Blank",IF(D4862="PHEV",F4862/G4862,F4862*(1-'3 Model Input'!E$54)/G4862))</f>
        <v>Blank</v>
      </c>
      <c r="S4862" s="198" t="str">
        <f>IF(D4862=0,"Blank",IF(D4862="PHEV",MIN(M4862,E4862),MIN(M4862,(E4862*(1-'3 Model Input'!E$54)))))</f>
        <v>Blank</v>
      </c>
      <c r="T4862" s="217" t="str">
        <f t="shared" si="782"/>
        <v>Blank</v>
      </c>
      <c r="U4862" s="89"/>
      <c r="V4862" s="216" t="str">
        <f>IF(D4862=0,"Blank",P4862*'3 Model Input'!E$50)</f>
        <v>Blank</v>
      </c>
      <c r="W4862" s="197" t="str">
        <f t="shared" si="783"/>
        <v>Blank</v>
      </c>
      <c r="X4862" s="197" t="str">
        <f t="shared" si="784"/>
        <v>Blank</v>
      </c>
      <c r="Y4862" s="197" t="str">
        <f t="shared" si="785"/>
        <v>Blank</v>
      </c>
      <c r="Z4862" s="197" t="str">
        <f t="shared" si="786"/>
        <v>Blank</v>
      </c>
      <c r="AA4862" s="223" t="str" cm="1">
        <f t="array" ref="AA4862">_xlfn.IFS(ISTEXT('3 Model Input'!F$70),"Missing",ISTEXT('3 Model Input'!I$70),"Missing",ISNUMBER('3 Model Input'!K$70),'3 Model Input'!K$70*P4862)</f>
        <v>Missing</v>
      </c>
      <c r="AB4862" s="89"/>
      <c r="AC4862" s="227" t="str" cm="1">
        <f t="array" ref="AC4862">IF(D4862=0,"Blank",_xlfn.IFS('3 Model Input'!E$61=1,(V4862*G4862)/T4862,'3 Model Input'!E$61=2,(W4862*G4862)/T4862,'3 Model Input'!E$61=3,(X4862*G4862)/T4862,'3 Model Input'!E$61=4,(Y4862*G4862)/T4862,'3 Model Input'!E$61=5,(Z4862*G4862)/T4862, ISTEXT('3 Model Input'!E$61),"Missing",'3 Model Input'!E$61=6,(AA4862*G4862)/T4862))</f>
        <v>Blank</v>
      </c>
      <c r="AD4862" s="202" t="str">
        <f t="shared" si="787"/>
        <v>Blank</v>
      </c>
      <c r="AE4862" s="202" t="str">
        <f t="shared" si="788"/>
        <v>Blank</v>
      </c>
      <c r="AF4862" s="217" t="str">
        <f t="shared" si="789"/>
        <v>Blank</v>
      </c>
      <c r="AG4862" s="9" t="str" cm="1">
        <f t="array" ref="AG4862">_xlfn.IFS(ISNUMBER(AC4862), "", ISNUMBER(SEARCH("Blank", AC4862)), "", ISERROR(AC4862), "Bad input on tab 3")</f>
        <v/>
      </c>
    </row>
    <row r="4863" spans="2:33" ht="15" customHeight="1" x14ac:dyDescent="0.75">
      <c r="B4863" s="205" t="str">
        <f>'5 Driver Data'!B4863</f>
        <v>4855</v>
      </c>
      <c r="C4863" s="193">
        <f>'5 Driver Data'!C4863</f>
        <v>0</v>
      </c>
      <c r="D4863" s="192">
        <f>'5 Driver Data'!D4863</f>
        <v>0</v>
      </c>
      <c r="E4863" s="191">
        <f>'5 Driver Data'!E4863</f>
        <v>0</v>
      </c>
      <c r="F4863" s="191">
        <f>'5 Driver Data'!F4863</f>
        <v>0</v>
      </c>
      <c r="G4863" s="191">
        <f>'5 Driver Data'!G4863</f>
        <v>0</v>
      </c>
      <c r="H4863" s="191">
        <f>'5 Driver Data'!H4863</f>
        <v>0</v>
      </c>
      <c r="I4863" s="191">
        <f>'5 Driver Data'!I4863</f>
        <v>0</v>
      </c>
      <c r="J4863" s="191">
        <f>'5 Driver Data'!J4863</f>
        <v>0</v>
      </c>
      <c r="K4863" s="206">
        <f>'5 Driver Data'!K4863</f>
        <v>0</v>
      </c>
      <c r="L4863" s="1"/>
      <c r="M4863" s="216" t="str">
        <f>IF(D4863=0,"Blank",'3 Model Input'!E$44*'3 Model Input'!E$45)</f>
        <v>Blank</v>
      </c>
      <c r="N4863" s="197" t="str">
        <f t="shared" si="780"/>
        <v>Blank</v>
      </c>
      <c r="O4863" s="197" t="str">
        <f>IF(D4863=0,"Blank",'3 Model Input'!E$49*(1-'3 Model Input'!E$51))</f>
        <v>Blank</v>
      </c>
      <c r="P4863" s="197" t="str">
        <f t="shared" si="781"/>
        <v>Blank</v>
      </c>
      <c r="Q4863" s="197" t="str">
        <f>IF(D4863=0,"Blank",IF(D4863="BEV",E4863*(1-'3 Model Input'!E$54), E4863))</f>
        <v>Blank</v>
      </c>
      <c r="R4863" s="198" t="str">
        <f>IF(D4863=0,"Blank",IF(D4863="PHEV",F4863/G4863,F4863*(1-'3 Model Input'!E$54)/G4863))</f>
        <v>Blank</v>
      </c>
      <c r="S4863" s="198" t="str">
        <f>IF(D4863=0,"Blank",IF(D4863="PHEV",MIN(M4863,E4863),MIN(M4863,(E4863*(1-'3 Model Input'!E$54)))))</f>
        <v>Blank</v>
      </c>
      <c r="T4863" s="217" t="str">
        <f t="shared" si="782"/>
        <v>Blank</v>
      </c>
      <c r="U4863" s="89"/>
      <c r="V4863" s="216" t="str">
        <f>IF(D4863=0,"Blank",P4863*'3 Model Input'!E$50)</f>
        <v>Blank</v>
      </c>
      <c r="W4863" s="197" t="str">
        <f t="shared" si="783"/>
        <v>Blank</v>
      </c>
      <c r="X4863" s="197" t="str">
        <f t="shared" si="784"/>
        <v>Blank</v>
      </c>
      <c r="Y4863" s="197" t="str">
        <f t="shared" si="785"/>
        <v>Blank</v>
      </c>
      <c r="Z4863" s="197" t="str">
        <f t="shared" si="786"/>
        <v>Blank</v>
      </c>
      <c r="AA4863" s="223" t="str" cm="1">
        <f t="array" ref="AA4863">_xlfn.IFS(ISTEXT('3 Model Input'!F$70),"Missing",ISTEXT('3 Model Input'!I$70),"Missing",ISNUMBER('3 Model Input'!K$70),'3 Model Input'!K$70*P4863)</f>
        <v>Missing</v>
      </c>
      <c r="AB4863" s="89"/>
      <c r="AC4863" s="227" t="str" cm="1">
        <f t="array" ref="AC4863">IF(D4863=0,"Blank",_xlfn.IFS('3 Model Input'!E$61=1,(V4863*G4863)/T4863,'3 Model Input'!E$61=2,(W4863*G4863)/T4863,'3 Model Input'!E$61=3,(X4863*G4863)/T4863,'3 Model Input'!E$61=4,(Y4863*G4863)/T4863,'3 Model Input'!E$61=5,(Z4863*G4863)/T4863, ISTEXT('3 Model Input'!E$61),"Missing",'3 Model Input'!E$61=6,(AA4863*G4863)/T4863))</f>
        <v>Blank</v>
      </c>
      <c r="AD4863" s="202" t="str">
        <f t="shared" si="787"/>
        <v>Blank</v>
      </c>
      <c r="AE4863" s="202" t="str">
        <f t="shared" si="788"/>
        <v>Blank</v>
      </c>
      <c r="AF4863" s="217" t="str">
        <f t="shared" si="789"/>
        <v>Blank</v>
      </c>
      <c r="AG4863" s="9" t="str" cm="1">
        <f t="array" ref="AG4863">_xlfn.IFS(ISNUMBER(AC4863), "", ISNUMBER(SEARCH("Blank", AC4863)), "", ISERROR(AC4863), "Bad input on tab 3")</f>
        <v/>
      </c>
    </row>
    <row r="4864" spans="2:33" ht="15" customHeight="1" x14ac:dyDescent="0.75">
      <c r="B4864" s="205" t="str">
        <f>'5 Driver Data'!B4864</f>
        <v>4856</v>
      </c>
      <c r="C4864" s="193">
        <f>'5 Driver Data'!C4864</f>
        <v>0</v>
      </c>
      <c r="D4864" s="192">
        <f>'5 Driver Data'!D4864</f>
        <v>0</v>
      </c>
      <c r="E4864" s="191">
        <f>'5 Driver Data'!E4864</f>
        <v>0</v>
      </c>
      <c r="F4864" s="191">
        <f>'5 Driver Data'!F4864</f>
        <v>0</v>
      </c>
      <c r="G4864" s="191">
        <f>'5 Driver Data'!G4864</f>
        <v>0</v>
      </c>
      <c r="H4864" s="191">
        <f>'5 Driver Data'!H4864</f>
        <v>0</v>
      </c>
      <c r="I4864" s="191">
        <f>'5 Driver Data'!I4864</f>
        <v>0</v>
      </c>
      <c r="J4864" s="191">
        <f>'5 Driver Data'!J4864</f>
        <v>0</v>
      </c>
      <c r="K4864" s="206">
        <f>'5 Driver Data'!K4864</f>
        <v>0</v>
      </c>
      <c r="L4864" s="1"/>
      <c r="M4864" s="216" t="str">
        <f>IF(D4864=0,"Blank",'3 Model Input'!E$44*'3 Model Input'!E$45)</f>
        <v>Blank</v>
      </c>
      <c r="N4864" s="197" t="str">
        <f t="shared" si="780"/>
        <v>Blank</v>
      </c>
      <c r="O4864" s="197" t="str">
        <f>IF(D4864=0,"Blank",'3 Model Input'!E$49*(1-'3 Model Input'!E$51))</f>
        <v>Blank</v>
      </c>
      <c r="P4864" s="197" t="str">
        <f t="shared" si="781"/>
        <v>Blank</v>
      </c>
      <c r="Q4864" s="197" t="str">
        <f>IF(D4864=0,"Blank",IF(D4864="BEV",E4864*(1-'3 Model Input'!E$54), E4864))</f>
        <v>Blank</v>
      </c>
      <c r="R4864" s="198" t="str">
        <f>IF(D4864=0,"Blank",IF(D4864="PHEV",F4864/G4864,F4864*(1-'3 Model Input'!E$54)/G4864))</f>
        <v>Blank</v>
      </c>
      <c r="S4864" s="198" t="str">
        <f>IF(D4864=0,"Blank",IF(D4864="PHEV",MIN(M4864,E4864),MIN(M4864,(E4864*(1-'3 Model Input'!E$54)))))</f>
        <v>Blank</v>
      </c>
      <c r="T4864" s="217" t="str">
        <f t="shared" si="782"/>
        <v>Blank</v>
      </c>
      <c r="U4864" s="89"/>
      <c r="V4864" s="216" t="str">
        <f>IF(D4864=0,"Blank",P4864*'3 Model Input'!E$50)</f>
        <v>Blank</v>
      </c>
      <c r="W4864" s="197" t="str">
        <f t="shared" si="783"/>
        <v>Blank</v>
      </c>
      <c r="X4864" s="197" t="str">
        <f t="shared" si="784"/>
        <v>Blank</v>
      </c>
      <c r="Y4864" s="197" t="str">
        <f t="shared" si="785"/>
        <v>Blank</v>
      </c>
      <c r="Z4864" s="197" t="str">
        <f t="shared" si="786"/>
        <v>Blank</v>
      </c>
      <c r="AA4864" s="223" t="str" cm="1">
        <f t="array" ref="AA4864">_xlfn.IFS(ISTEXT('3 Model Input'!F$70),"Missing",ISTEXT('3 Model Input'!I$70),"Missing",ISNUMBER('3 Model Input'!K$70),'3 Model Input'!K$70*P4864)</f>
        <v>Missing</v>
      </c>
      <c r="AB4864" s="89"/>
      <c r="AC4864" s="227" t="str" cm="1">
        <f t="array" ref="AC4864">IF(D4864=0,"Blank",_xlfn.IFS('3 Model Input'!E$61=1,(V4864*G4864)/T4864,'3 Model Input'!E$61=2,(W4864*G4864)/T4864,'3 Model Input'!E$61=3,(X4864*G4864)/T4864,'3 Model Input'!E$61=4,(Y4864*G4864)/T4864,'3 Model Input'!E$61=5,(Z4864*G4864)/T4864, ISTEXT('3 Model Input'!E$61),"Missing",'3 Model Input'!E$61=6,(AA4864*G4864)/T4864))</f>
        <v>Blank</v>
      </c>
      <c r="AD4864" s="202" t="str">
        <f t="shared" si="787"/>
        <v>Blank</v>
      </c>
      <c r="AE4864" s="202" t="str">
        <f t="shared" si="788"/>
        <v>Blank</v>
      </c>
      <c r="AF4864" s="217" t="str">
        <f t="shared" si="789"/>
        <v>Blank</v>
      </c>
      <c r="AG4864" s="9" t="str" cm="1">
        <f t="array" ref="AG4864">_xlfn.IFS(ISNUMBER(AC4864), "", ISNUMBER(SEARCH("Blank", AC4864)), "", ISERROR(AC4864), "Bad input on tab 3")</f>
        <v/>
      </c>
    </row>
    <row r="4865" spans="2:33" ht="15" customHeight="1" x14ac:dyDescent="0.75">
      <c r="B4865" s="205" t="str">
        <f>'5 Driver Data'!B4865</f>
        <v>4857</v>
      </c>
      <c r="C4865" s="193">
        <f>'5 Driver Data'!C4865</f>
        <v>0</v>
      </c>
      <c r="D4865" s="192">
        <f>'5 Driver Data'!D4865</f>
        <v>0</v>
      </c>
      <c r="E4865" s="191">
        <f>'5 Driver Data'!E4865</f>
        <v>0</v>
      </c>
      <c r="F4865" s="191">
        <f>'5 Driver Data'!F4865</f>
        <v>0</v>
      </c>
      <c r="G4865" s="191">
        <f>'5 Driver Data'!G4865</f>
        <v>0</v>
      </c>
      <c r="H4865" s="191">
        <f>'5 Driver Data'!H4865</f>
        <v>0</v>
      </c>
      <c r="I4865" s="191">
        <f>'5 Driver Data'!I4865</f>
        <v>0</v>
      </c>
      <c r="J4865" s="191">
        <f>'5 Driver Data'!J4865</f>
        <v>0</v>
      </c>
      <c r="K4865" s="206">
        <f>'5 Driver Data'!K4865</f>
        <v>0</v>
      </c>
      <c r="L4865" s="1"/>
      <c r="M4865" s="216" t="str">
        <f>IF(D4865=0,"Blank",'3 Model Input'!E$44*'3 Model Input'!E$45)</f>
        <v>Blank</v>
      </c>
      <c r="N4865" s="197" t="str">
        <f t="shared" si="780"/>
        <v>Blank</v>
      </c>
      <c r="O4865" s="197" t="str">
        <f>IF(D4865=0,"Blank",'3 Model Input'!E$49*(1-'3 Model Input'!E$51))</f>
        <v>Blank</v>
      </c>
      <c r="P4865" s="197" t="str">
        <f t="shared" si="781"/>
        <v>Blank</v>
      </c>
      <c r="Q4865" s="197" t="str">
        <f>IF(D4865=0,"Blank",IF(D4865="BEV",E4865*(1-'3 Model Input'!E$54), E4865))</f>
        <v>Blank</v>
      </c>
      <c r="R4865" s="198" t="str">
        <f>IF(D4865=0,"Blank",IF(D4865="PHEV",F4865/G4865,F4865*(1-'3 Model Input'!E$54)/G4865))</f>
        <v>Blank</v>
      </c>
      <c r="S4865" s="198" t="str">
        <f>IF(D4865=0,"Blank",IF(D4865="PHEV",MIN(M4865,E4865),MIN(M4865,(E4865*(1-'3 Model Input'!E$54)))))</f>
        <v>Blank</v>
      </c>
      <c r="T4865" s="217" t="str">
        <f t="shared" si="782"/>
        <v>Blank</v>
      </c>
      <c r="U4865" s="89"/>
      <c r="V4865" s="216" t="str">
        <f>IF(D4865=0,"Blank",P4865*'3 Model Input'!E$50)</f>
        <v>Blank</v>
      </c>
      <c r="W4865" s="197" t="str">
        <f t="shared" si="783"/>
        <v>Blank</v>
      </c>
      <c r="X4865" s="197" t="str">
        <f t="shared" si="784"/>
        <v>Blank</v>
      </c>
      <c r="Y4865" s="197" t="str">
        <f t="shared" si="785"/>
        <v>Blank</v>
      </c>
      <c r="Z4865" s="197" t="str">
        <f t="shared" si="786"/>
        <v>Blank</v>
      </c>
      <c r="AA4865" s="223" t="str" cm="1">
        <f t="array" ref="AA4865">_xlfn.IFS(ISTEXT('3 Model Input'!F$70),"Missing",ISTEXT('3 Model Input'!I$70),"Missing",ISNUMBER('3 Model Input'!K$70),'3 Model Input'!K$70*P4865)</f>
        <v>Missing</v>
      </c>
      <c r="AB4865" s="89"/>
      <c r="AC4865" s="227" t="str" cm="1">
        <f t="array" ref="AC4865">IF(D4865=0,"Blank",_xlfn.IFS('3 Model Input'!E$61=1,(V4865*G4865)/T4865,'3 Model Input'!E$61=2,(W4865*G4865)/T4865,'3 Model Input'!E$61=3,(X4865*G4865)/T4865,'3 Model Input'!E$61=4,(Y4865*G4865)/T4865,'3 Model Input'!E$61=5,(Z4865*G4865)/T4865, ISTEXT('3 Model Input'!E$61),"Missing",'3 Model Input'!E$61=6,(AA4865*G4865)/T4865))</f>
        <v>Blank</v>
      </c>
      <c r="AD4865" s="202" t="str">
        <f t="shared" si="787"/>
        <v>Blank</v>
      </c>
      <c r="AE4865" s="202" t="str">
        <f t="shared" si="788"/>
        <v>Blank</v>
      </c>
      <c r="AF4865" s="217" t="str">
        <f t="shared" si="789"/>
        <v>Blank</v>
      </c>
      <c r="AG4865" s="9" t="str" cm="1">
        <f t="array" ref="AG4865">_xlfn.IFS(ISNUMBER(AC4865), "", ISNUMBER(SEARCH("Blank", AC4865)), "", ISERROR(AC4865), "Bad input on tab 3")</f>
        <v/>
      </c>
    </row>
    <row r="4866" spans="2:33" ht="15" customHeight="1" x14ac:dyDescent="0.75">
      <c r="B4866" s="205" t="str">
        <f>'5 Driver Data'!B4866</f>
        <v>4858</v>
      </c>
      <c r="C4866" s="193">
        <f>'5 Driver Data'!C4866</f>
        <v>0</v>
      </c>
      <c r="D4866" s="192">
        <f>'5 Driver Data'!D4866</f>
        <v>0</v>
      </c>
      <c r="E4866" s="191">
        <f>'5 Driver Data'!E4866</f>
        <v>0</v>
      </c>
      <c r="F4866" s="191">
        <f>'5 Driver Data'!F4866</f>
        <v>0</v>
      </c>
      <c r="G4866" s="191">
        <f>'5 Driver Data'!G4866</f>
        <v>0</v>
      </c>
      <c r="H4866" s="191">
        <f>'5 Driver Data'!H4866</f>
        <v>0</v>
      </c>
      <c r="I4866" s="191">
        <f>'5 Driver Data'!I4866</f>
        <v>0</v>
      </c>
      <c r="J4866" s="191">
        <f>'5 Driver Data'!J4866</f>
        <v>0</v>
      </c>
      <c r="K4866" s="206">
        <f>'5 Driver Data'!K4866</f>
        <v>0</v>
      </c>
      <c r="L4866" s="1"/>
      <c r="M4866" s="216" t="str">
        <f>IF(D4866=0,"Blank",'3 Model Input'!E$44*'3 Model Input'!E$45)</f>
        <v>Blank</v>
      </c>
      <c r="N4866" s="197" t="str">
        <f t="shared" si="780"/>
        <v>Blank</v>
      </c>
      <c r="O4866" s="197" t="str">
        <f>IF(D4866=0,"Blank",'3 Model Input'!E$49*(1-'3 Model Input'!E$51))</f>
        <v>Blank</v>
      </c>
      <c r="P4866" s="197" t="str">
        <f t="shared" si="781"/>
        <v>Blank</v>
      </c>
      <c r="Q4866" s="197" t="str">
        <f>IF(D4866=0,"Blank",IF(D4866="BEV",E4866*(1-'3 Model Input'!E$54), E4866))</f>
        <v>Blank</v>
      </c>
      <c r="R4866" s="198" t="str">
        <f>IF(D4866=0,"Blank",IF(D4866="PHEV",F4866/G4866,F4866*(1-'3 Model Input'!E$54)/G4866))</f>
        <v>Blank</v>
      </c>
      <c r="S4866" s="198" t="str">
        <f>IF(D4866=0,"Blank",IF(D4866="PHEV",MIN(M4866,E4866),MIN(M4866,(E4866*(1-'3 Model Input'!E$54)))))</f>
        <v>Blank</v>
      </c>
      <c r="T4866" s="217" t="str">
        <f t="shared" si="782"/>
        <v>Blank</v>
      </c>
      <c r="U4866" s="89"/>
      <c r="V4866" s="216" t="str">
        <f>IF(D4866=0,"Blank",P4866*'3 Model Input'!E$50)</f>
        <v>Blank</v>
      </c>
      <c r="W4866" s="197" t="str">
        <f t="shared" si="783"/>
        <v>Blank</v>
      </c>
      <c r="X4866" s="197" t="str">
        <f t="shared" si="784"/>
        <v>Blank</v>
      </c>
      <c r="Y4866" s="197" t="str">
        <f t="shared" si="785"/>
        <v>Blank</v>
      </c>
      <c r="Z4866" s="197" t="str">
        <f t="shared" si="786"/>
        <v>Blank</v>
      </c>
      <c r="AA4866" s="223" t="str" cm="1">
        <f t="array" ref="AA4866">_xlfn.IFS(ISTEXT('3 Model Input'!F$70),"Missing",ISTEXT('3 Model Input'!I$70),"Missing",ISNUMBER('3 Model Input'!K$70),'3 Model Input'!K$70*P4866)</f>
        <v>Missing</v>
      </c>
      <c r="AB4866" s="89"/>
      <c r="AC4866" s="227" t="str" cm="1">
        <f t="array" ref="AC4866">IF(D4866=0,"Blank",_xlfn.IFS('3 Model Input'!E$61=1,(V4866*G4866)/T4866,'3 Model Input'!E$61=2,(W4866*G4866)/T4866,'3 Model Input'!E$61=3,(X4866*G4866)/T4866,'3 Model Input'!E$61=4,(Y4866*G4866)/T4866,'3 Model Input'!E$61=5,(Z4866*G4866)/T4866, ISTEXT('3 Model Input'!E$61),"Missing",'3 Model Input'!E$61=6,(AA4866*G4866)/T4866))</f>
        <v>Blank</v>
      </c>
      <c r="AD4866" s="202" t="str">
        <f t="shared" si="787"/>
        <v>Blank</v>
      </c>
      <c r="AE4866" s="202" t="str">
        <f t="shared" si="788"/>
        <v>Blank</v>
      </c>
      <c r="AF4866" s="217" t="str">
        <f t="shared" si="789"/>
        <v>Blank</v>
      </c>
      <c r="AG4866" s="9" t="str" cm="1">
        <f t="array" ref="AG4866">_xlfn.IFS(ISNUMBER(AC4866), "", ISNUMBER(SEARCH("Blank", AC4866)), "", ISERROR(AC4866), "Bad input on tab 3")</f>
        <v/>
      </c>
    </row>
    <row r="4867" spans="2:33" ht="15" customHeight="1" x14ac:dyDescent="0.75">
      <c r="B4867" s="205" t="str">
        <f>'5 Driver Data'!B4867</f>
        <v>4859</v>
      </c>
      <c r="C4867" s="193">
        <f>'5 Driver Data'!C4867</f>
        <v>0</v>
      </c>
      <c r="D4867" s="192">
        <f>'5 Driver Data'!D4867</f>
        <v>0</v>
      </c>
      <c r="E4867" s="191">
        <f>'5 Driver Data'!E4867</f>
        <v>0</v>
      </c>
      <c r="F4867" s="191">
        <f>'5 Driver Data'!F4867</f>
        <v>0</v>
      </c>
      <c r="G4867" s="191">
        <f>'5 Driver Data'!G4867</f>
        <v>0</v>
      </c>
      <c r="H4867" s="191">
        <f>'5 Driver Data'!H4867</f>
        <v>0</v>
      </c>
      <c r="I4867" s="191">
        <f>'5 Driver Data'!I4867</f>
        <v>0</v>
      </c>
      <c r="J4867" s="191">
        <f>'5 Driver Data'!J4867</f>
        <v>0</v>
      </c>
      <c r="K4867" s="206">
        <f>'5 Driver Data'!K4867</f>
        <v>0</v>
      </c>
      <c r="L4867" s="1"/>
      <c r="M4867" s="216" t="str">
        <f>IF(D4867=0,"Blank",'3 Model Input'!E$44*'3 Model Input'!E$45)</f>
        <v>Blank</v>
      </c>
      <c r="N4867" s="197" t="str">
        <f t="shared" si="780"/>
        <v>Blank</v>
      </c>
      <c r="O4867" s="197" t="str">
        <f>IF(D4867=0,"Blank",'3 Model Input'!E$49*(1-'3 Model Input'!E$51))</f>
        <v>Blank</v>
      </c>
      <c r="P4867" s="197" t="str">
        <f t="shared" si="781"/>
        <v>Blank</v>
      </c>
      <c r="Q4867" s="197" t="str">
        <f>IF(D4867=0,"Blank",IF(D4867="BEV",E4867*(1-'3 Model Input'!E$54), E4867))</f>
        <v>Blank</v>
      </c>
      <c r="R4867" s="198" t="str">
        <f>IF(D4867=0,"Blank",IF(D4867="PHEV",F4867/G4867,F4867*(1-'3 Model Input'!E$54)/G4867))</f>
        <v>Blank</v>
      </c>
      <c r="S4867" s="198" t="str">
        <f>IF(D4867=0,"Blank",IF(D4867="PHEV",MIN(M4867,E4867),MIN(M4867,(E4867*(1-'3 Model Input'!E$54)))))</f>
        <v>Blank</v>
      </c>
      <c r="T4867" s="217" t="str">
        <f t="shared" si="782"/>
        <v>Blank</v>
      </c>
      <c r="U4867" s="89"/>
      <c r="V4867" s="216" t="str">
        <f>IF(D4867=0,"Blank",P4867*'3 Model Input'!E$50)</f>
        <v>Blank</v>
      </c>
      <c r="W4867" s="197" t="str">
        <f t="shared" si="783"/>
        <v>Blank</v>
      </c>
      <c r="X4867" s="197" t="str">
        <f t="shared" si="784"/>
        <v>Blank</v>
      </c>
      <c r="Y4867" s="197" t="str">
        <f t="shared" si="785"/>
        <v>Blank</v>
      </c>
      <c r="Z4867" s="197" t="str">
        <f t="shared" si="786"/>
        <v>Blank</v>
      </c>
      <c r="AA4867" s="223" t="str" cm="1">
        <f t="array" ref="AA4867">_xlfn.IFS(ISTEXT('3 Model Input'!F$70),"Missing",ISTEXT('3 Model Input'!I$70),"Missing",ISNUMBER('3 Model Input'!K$70),'3 Model Input'!K$70*P4867)</f>
        <v>Missing</v>
      </c>
      <c r="AB4867" s="89"/>
      <c r="AC4867" s="227" t="str" cm="1">
        <f t="array" ref="AC4867">IF(D4867=0,"Blank",_xlfn.IFS('3 Model Input'!E$61=1,(V4867*G4867)/T4867,'3 Model Input'!E$61=2,(W4867*G4867)/T4867,'3 Model Input'!E$61=3,(X4867*G4867)/T4867,'3 Model Input'!E$61=4,(Y4867*G4867)/T4867,'3 Model Input'!E$61=5,(Z4867*G4867)/T4867, ISTEXT('3 Model Input'!E$61),"Missing",'3 Model Input'!E$61=6,(AA4867*G4867)/T4867))</f>
        <v>Blank</v>
      </c>
      <c r="AD4867" s="202" t="str">
        <f t="shared" si="787"/>
        <v>Blank</v>
      </c>
      <c r="AE4867" s="202" t="str">
        <f t="shared" si="788"/>
        <v>Blank</v>
      </c>
      <c r="AF4867" s="217" t="str">
        <f t="shared" si="789"/>
        <v>Blank</v>
      </c>
      <c r="AG4867" s="9" t="str" cm="1">
        <f t="array" ref="AG4867">_xlfn.IFS(ISNUMBER(AC4867), "", ISNUMBER(SEARCH("Blank", AC4867)), "", ISERROR(AC4867), "Bad input on tab 3")</f>
        <v/>
      </c>
    </row>
    <row r="4868" spans="2:33" ht="15" customHeight="1" x14ac:dyDescent="0.75">
      <c r="B4868" s="205" t="str">
        <f>'5 Driver Data'!B4868</f>
        <v>4860</v>
      </c>
      <c r="C4868" s="193">
        <f>'5 Driver Data'!C4868</f>
        <v>0</v>
      </c>
      <c r="D4868" s="192">
        <f>'5 Driver Data'!D4868</f>
        <v>0</v>
      </c>
      <c r="E4868" s="191">
        <f>'5 Driver Data'!E4868</f>
        <v>0</v>
      </c>
      <c r="F4868" s="191">
        <f>'5 Driver Data'!F4868</f>
        <v>0</v>
      </c>
      <c r="G4868" s="191">
        <f>'5 Driver Data'!G4868</f>
        <v>0</v>
      </c>
      <c r="H4868" s="191">
        <f>'5 Driver Data'!H4868</f>
        <v>0</v>
      </c>
      <c r="I4868" s="191">
        <f>'5 Driver Data'!I4868</f>
        <v>0</v>
      </c>
      <c r="J4868" s="191">
        <f>'5 Driver Data'!J4868</f>
        <v>0</v>
      </c>
      <c r="K4868" s="206">
        <f>'5 Driver Data'!K4868</f>
        <v>0</v>
      </c>
      <c r="L4868" s="1"/>
      <c r="M4868" s="216" t="str">
        <f>IF(D4868=0,"Blank",'3 Model Input'!E$44*'3 Model Input'!E$45)</f>
        <v>Blank</v>
      </c>
      <c r="N4868" s="197" t="str">
        <f t="shared" si="780"/>
        <v>Blank</v>
      </c>
      <c r="O4868" s="197" t="str">
        <f>IF(D4868=0,"Blank",'3 Model Input'!E$49*(1-'3 Model Input'!E$51))</f>
        <v>Blank</v>
      </c>
      <c r="P4868" s="197" t="str">
        <f t="shared" si="781"/>
        <v>Blank</v>
      </c>
      <c r="Q4868" s="197" t="str">
        <f>IF(D4868=0,"Blank",IF(D4868="BEV",E4868*(1-'3 Model Input'!E$54), E4868))</f>
        <v>Blank</v>
      </c>
      <c r="R4868" s="198" t="str">
        <f>IF(D4868=0,"Blank",IF(D4868="PHEV",F4868/G4868,F4868*(1-'3 Model Input'!E$54)/G4868))</f>
        <v>Blank</v>
      </c>
      <c r="S4868" s="198" t="str">
        <f>IF(D4868=0,"Blank",IF(D4868="PHEV",MIN(M4868,E4868),MIN(M4868,(E4868*(1-'3 Model Input'!E$54)))))</f>
        <v>Blank</v>
      </c>
      <c r="T4868" s="217" t="str">
        <f t="shared" si="782"/>
        <v>Blank</v>
      </c>
      <c r="U4868" s="89"/>
      <c r="V4868" s="216" t="str">
        <f>IF(D4868=0,"Blank",P4868*'3 Model Input'!E$50)</f>
        <v>Blank</v>
      </c>
      <c r="W4868" s="197" t="str">
        <f t="shared" si="783"/>
        <v>Blank</v>
      </c>
      <c r="X4868" s="197" t="str">
        <f t="shared" si="784"/>
        <v>Blank</v>
      </c>
      <c r="Y4868" s="197" t="str">
        <f t="shared" si="785"/>
        <v>Blank</v>
      </c>
      <c r="Z4868" s="197" t="str">
        <f t="shared" si="786"/>
        <v>Blank</v>
      </c>
      <c r="AA4868" s="223" t="str" cm="1">
        <f t="array" ref="AA4868">_xlfn.IFS(ISTEXT('3 Model Input'!F$70),"Missing",ISTEXT('3 Model Input'!I$70),"Missing",ISNUMBER('3 Model Input'!K$70),'3 Model Input'!K$70*P4868)</f>
        <v>Missing</v>
      </c>
      <c r="AB4868" s="89"/>
      <c r="AC4868" s="227" t="str" cm="1">
        <f t="array" ref="AC4868">IF(D4868=0,"Blank",_xlfn.IFS('3 Model Input'!E$61=1,(V4868*G4868)/T4868,'3 Model Input'!E$61=2,(W4868*G4868)/T4868,'3 Model Input'!E$61=3,(X4868*G4868)/T4868,'3 Model Input'!E$61=4,(Y4868*G4868)/T4868,'3 Model Input'!E$61=5,(Z4868*G4868)/T4868, ISTEXT('3 Model Input'!E$61),"Missing",'3 Model Input'!E$61=6,(AA4868*G4868)/T4868))</f>
        <v>Blank</v>
      </c>
      <c r="AD4868" s="202" t="str">
        <f t="shared" si="787"/>
        <v>Blank</v>
      </c>
      <c r="AE4868" s="202" t="str">
        <f t="shared" si="788"/>
        <v>Blank</v>
      </c>
      <c r="AF4868" s="217" t="str">
        <f t="shared" si="789"/>
        <v>Blank</v>
      </c>
      <c r="AG4868" s="9" t="str" cm="1">
        <f t="array" ref="AG4868">_xlfn.IFS(ISNUMBER(AC4868), "", ISNUMBER(SEARCH("Blank", AC4868)), "", ISERROR(AC4868), "Bad input on tab 3")</f>
        <v/>
      </c>
    </row>
    <row r="4869" spans="2:33" ht="15" customHeight="1" x14ac:dyDescent="0.75">
      <c r="B4869" s="205" t="str">
        <f>'5 Driver Data'!B4869</f>
        <v>4861</v>
      </c>
      <c r="C4869" s="193">
        <f>'5 Driver Data'!C4869</f>
        <v>0</v>
      </c>
      <c r="D4869" s="192">
        <f>'5 Driver Data'!D4869</f>
        <v>0</v>
      </c>
      <c r="E4869" s="191">
        <f>'5 Driver Data'!E4869</f>
        <v>0</v>
      </c>
      <c r="F4869" s="191">
        <f>'5 Driver Data'!F4869</f>
        <v>0</v>
      </c>
      <c r="G4869" s="191">
        <f>'5 Driver Data'!G4869</f>
        <v>0</v>
      </c>
      <c r="H4869" s="191">
        <f>'5 Driver Data'!H4869</f>
        <v>0</v>
      </c>
      <c r="I4869" s="191">
        <f>'5 Driver Data'!I4869</f>
        <v>0</v>
      </c>
      <c r="J4869" s="191">
        <f>'5 Driver Data'!J4869</f>
        <v>0</v>
      </c>
      <c r="K4869" s="206">
        <f>'5 Driver Data'!K4869</f>
        <v>0</v>
      </c>
      <c r="L4869" s="1"/>
      <c r="M4869" s="216" t="str">
        <f>IF(D4869=0,"Blank",'3 Model Input'!E$44*'3 Model Input'!E$45)</f>
        <v>Blank</v>
      </c>
      <c r="N4869" s="197" t="str">
        <f t="shared" si="780"/>
        <v>Blank</v>
      </c>
      <c r="O4869" s="197" t="str">
        <f>IF(D4869=0,"Blank",'3 Model Input'!E$49*(1-'3 Model Input'!E$51))</f>
        <v>Blank</v>
      </c>
      <c r="P4869" s="197" t="str">
        <f t="shared" si="781"/>
        <v>Blank</v>
      </c>
      <c r="Q4869" s="197" t="str">
        <f>IF(D4869=0,"Blank",IF(D4869="BEV",E4869*(1-'3 Model Input'!E$54), E4869))</f>
        <v>Blank</v>
      </c>
      <c r="R4869" s="198" t="str">
        <f>IF(D4869=0,"Blank",IF(D4869="PHEV",F4869/G4869,F4869*(1-'3 Model Input'!E$54)/G4869))</f>
        <v>Blank</v>
      </c>
      <c r="S4869" s="198" t="str">
        <f>IF(D4869=0,"Blank",IF(D4869="PHEV",MIN(M4869,E4869),MIN(M4869,(E4869*(1-'3 Model Input'!E$54)))))</f>
        <v>Blank</v>
      </c>
      <c r="T4869" s="217" t="str">
        <f t="shared" si="782"/>
        <v>Blank</v>
      </c>
      <c r="U4869" s="89"/>
      <c r="V4869" s="216" t="str">
        <f>IF(D4869=0,"Blank",P4869*'3 Model Input'!E$50)</f>
        <v>Blank</v>
      </c>
      <c r="W4869" s="197" t="str">
        <f t="shared" si="783"/>
        <v>Blank</v>
      </c>
      <c r="X4869" s="197" t="str">
        <f t="shared" si="784"/>
        <v>Blank</v>
      </c>
      <c r="Y4869" s="197" t="str">
        <f t="shared" si="785"/>
        <v>Blank</v>
      </c>
      <c r="Z4869" s="197" t="str">
        <f t="shared" si="786"/>
        <v>Blank</v>
      </c>
      <c r="AA4869" s="223" t="str" cm="1">
        <f t="array" ref="AA4869">_xlfn.IFS(ISTEXT('3 Model Input'!F$70),"Missing",ISTEXT('3 Model Input'!I$70),"Missing",ISNUMBER('3 Model Input'!K$70),'3 Model Input'!K$70*P4869)</f>
        <v>Missing</v>
      </c>
      <c r="AB4869" s="89"/>
      <c r="AC4869" s="227" t="str" cm="1">
        <f t="array" ref="AC4869">IF(D4869=0,"Blank",_xlfn.IFS('3 Model Input'!E$61=1,(V4869*G4869)/T4869,'3 Model Input'!E$61=2,(W4869*G4869)/T4869,'3 Model Input'!E$61=3,(X4869*G4869)/T4869,'3 Model Input'!E$61=4,(Y4869*G4869)/T4869,'3 Model Input'!E$61=5,(Z4869*G4869)/T4869, ISTEXT('3 Model Input'!E$61),"Missing",'3 Model Input'!E$61=6,(AA4869*G4869)/T4869))</f>
        <v>Blank</v>
      </c>
      <c r="AD4869" s="202" t="str">
        <f t="shared" si="787"/>
        <v>Blank</v>
      </c>
      <c r="AE4869" s="202" t="str">
        <f t="shared" si="788"/>
        <v>Blank</v>
      </c>
      <c r="AF4869" s="217" t="str">
        <f t="shared" si="789"/>
        <v>Blank</v>
      </c>
      <c r="AG4869" s="9" t="str" cm="1">
        <f t="array" ref="AG4869">_xlfn.IFS(ISNUMBER(AC4869), "", ISNUMBER(SEARCH("Blank", AC4869)), "", ISERROR(AC4869), "Bad input on tab 3")</f>
        <v/>
      </c>
    </row>
    <row r="4870" spans="2:33" ht="15" customHeight="1" x14ac:dyDescent="0.75">
      <c r="B4870" s="205" t="str">
        <f>'5 Driver Data'!B4870</f>
        <v>4862</v>
      </c>
      <c r="C4870" s="193">
        <f>'5 Driver Data'!C4870</f>
        <v>0</v>
      </c>
      <c r="D4870" s="192">
        <f>'5 Driver Data'!D4870</f>
        <v>0</v>
      </c>
      <c r="E4870" s="191">
        <f>'5 Driver Data'!E4870</f>
        <v>0</v>
      </c>
      <c r="F4870" s="191">
        <f>'5 Driver Data'!F4870</f>
        <v>0</v>
      </c>
      <c r="G4870" s="191">
        <f>'5 Driver Data'!G4870</f>
        <v>0</v>
      </c>
      <c r="H4870" s="191">
        <f>'5 Driver Data'!H4870</f>
        <v>0</v>
      </c>
      <c r="I4870" s="191">
        <f>'5 Driver Data'!I4870</f>
        <v>0</v>
      </c>
      <c r="J4870" s="191">
        <f>'5 Driver Data'!J4870</f>
        <v>0</v>
      </c>
      <c r="K4870" s="206">
        <f>'5 Driver Data'!K4870</f>
        <v>0</v>
      </c>
      <c r="L4870" s="1"/>
      <c r="M4870" s="216" t="str">
        <f>IF(D4870=0,"Blank",'3 Model Input'!E$44*'3 Model Input'!E$45)</f>
        <v>Blank</v>
      </c>
      <c r="N4870" s="197" t="str">
        <f t="shared" si="780"/>
        <v>Blank</v>
      </c>
      <c r="O4870" s="197" t="str">
        <f>IF(D4870=0,"Blank",'3 Model Input'!E$49*(1-'3 Model Input'!E$51))</f>
        <v>Blank</v>
      </c>
      <c r="P4870" s="197" t="str">
        <f t="shared" si="781"/>
        <v>Blank</v>
      </c>
      <c r="Q4870" s="197" t="str">
        <f>IF(D4870=0,"Blank",IF(D4870="BEV",E4870*(1-'3 Model Input'!E$54), E4870))</f>
        <v>Blank</v>
      </c>
      <c r="R4870" s="198" t="str">
        <f>IF(D4870=0,"Blank",IF(D4870="PHEV",F4870/G4870,F4870*(1-'3 Model Input'!E$54)/G4870))</f>
        <v>Blank</v>
      </c>
      <c r="S4870" s="198" t="str">
        <f>IF(D4870=0,"Blank",IF(D4870="PHEV",MIN(M4870,E4870),MIN(M4870,(E4870*(1-'3 Model Input'!E$54)))))</f>
        <v>Blank</v>
      </c>
      <c r="T4870" s="217" t="str">
        <f t="shared" si="782"/>
        <v>Blank</v>
      </c>
      <c r="U4870" s="89"/>
      <c r="V4870" s="216" t="str">
        <f>IF(D4870=0,"Blank",P4870*'3 Model Input'!E$50)</f>
        <v>Blank</v>
      </c>
      <c r="W4870" s="197" t="str">
        <f t="shared" si="783"/>
        <v>Blank</v>
      </c>
      <c r="X4870" s="197" t="str">
        <f t="shared" si="784"/>
        <v>Blank</v>
      </c>
      <c r="Y4870" s="197" t="str">
        <f t="shared" si="785"/>
        <v>Blank</v>
      </c>
      <c r="Z4870" s="197" t="str">
        <f t="shared" si="786"/>
        <v>Blank</v>
      </c>
      <c r="AA4870" s="223" t="str" cm="1">
        <f t="array" ref="AA4870">_xlfn.IFS(ISTEXT('3 Model Input'!F$70),"Missing",ISTEXT('3 Model Input'!I$70),"Missing",ISNUMBER('3 Model Input'!K$70),'3 Model Input'!K$70*P4870)</f>
        <v>Missing</v>
      </c>
      <c r="AB4870" s="89"/>
      <c r="AC4870" s="227" t="str" cm="1">
        <f t="array" ref="AC4870">IF(D4870=0,"Blank",_xlfn.IFS('3 Model Input'!E$61=1,(V4870*G4870)/T4870,'3 Model Input'!E$61=2,(W4870*G4870)/T4870,'3 Model Input'!E$61=3,(X4870*G4870)/T4870,'3 Model Input'!E$61=4,(Y4870*G4870)/T4870,'3 Model Input'!E$61=5,(Z4870*G4870)/T4870, ISTEXT('3 Model Input'!E$61),"Missing",'3 Model Input'!E$61=6,(AA4870*G4870)/T4870))</f>
        <v>Blank</v>
      </c>
      <c r="AD4870" s="202" t="str">
        <f t="shared" si="787"/>
        <v>Blank</v>
      </c>
      <c r="AE4870" s="202" t="str">
        <f t="shared" si="788"/>
        <v>Blank</v>
      </c>
      <c r="AF4870" s="217" t="str">
        <f t="shared" si="789"/>
        <v>Blank</v>
      </c>
      <c r="AG4870" s="9" t="str" cm="1">
        <f t="array" ref="AG4870">_xlfn.IFS(ISNUMBER(AC4870), "", ISNUMBER(SEARCH("Blank", AC4870)), "", ISERROR(AC4870), "Bad input on tab 3")</f>
        <v/>
      </c>
    </row>
    <row r="4871" spans="2:33" ht="15" customHeight="1" x14ac:dyDescent="0.75">
      <c r="B4871" s="205" t="str">
        <f>'5 Driver Data'!B4871</f>
        <v>4863</v>
      </c>
      <c r="C4871" s="193">
        <f>'5 Driver Data'!C4871</f>
        <v>0</v>
      </c>
      <c r="D4871" s="192">
        <f>'5 Driver Data'!D4871</f>
        <v>0</v>
      </c>
      <c r="E4871" s="191">
        <f>'5 Driver Data'!E4871</f>
        <v>0</v>
      </c>
      <c r="F4871" s="191">
        <f>'5 Driver Data'!F4871</f>
        <v>0</v>
      </c>
      <c r="G4871" s="191">
        <f>'5 Driver Data'!G4871</f>
        <v>0</v>
      </c>
      <c r="H4871" s="191">
        <f>'5 Driver Data'!H4871</f>
        <v>0</v>
      </c>
      <c r="I4871" s="191">
        <f>'5 Driver Data'!I4871</f>
        <v>0</v>
      </c>
      <c r="J4871" s="191">
        <f>'5 Driver Data'!J4871</f>
        <v>0</v>
      </c>
      <c r="K4871" s="206">
        <f>'5 Driver Data'!K4871</f>
        <v>0</v>
      </c>
      <c r="L4871" s="1"/>
      <c r="M4871" s="216" t="str">
        <f>IF(D4871=0,"Blank",'3 Model Input'!E$44*'3 Model Input'!E$45)</f>
        <v>Blank</v>
      </c>
      <c r="N4871" s="197" t="str">
        <f t="shared" si="780"/>
        <v>Blank</v>
      </c>
      <c r="O4871" s="197" t="str">
        <f>IF(D4871=0,"Blank",'3 Model Input'!E$49*(1-'3 Model Input'!E$51))</f>
        <v>Blank</v>
      </c>
      <c r="P4871" s="197" t="str">
        <f t="shared" si="781"/>
        <v>Blank</v>
      </c>
      <c r="Q4871" s="197" t="str">
        <f>IF(D4871=0,"Blank",IF(D4871="BEV",E4871*(1-'3 Model Input'!E$54), E4871))</f>
        <v>Blank</v>
      </c>
      <c r="R4871" s="198" t="str">
        <f>IF(D4871=0,"Blank",IF(D4871="PHEV",F4871/G4871,F4871*(1-'3 Model Input'!E$54)/G4871))</f>
        <v>Blank</v>
      </c>
      <c r="S4871" s="198" t="str">
        <f>IF(D4871=0,"Blank",IF(D4871="PHEV",MIN(M4871,E4871),MIN(M4871,(E4871*(1-'3 Model Input'!E$54)))))</f>
        <v>Blank</v>
      </c>
      <c r="T4871" s="217" t="str">
        <f t="shared" si="782"/>
        <v>Blank</v>
      </c>
      <c r="U4871" s="89"/>
      <c r="V4871" s="216" t="str">
        <f>IF(D4871=0,"Blank",P4871*'3 Model Input'!E$50)</f>
        <v>Blank</v>
      </c>
      <c r="W4871" s="197" t="str">
        <f t="shared" si="783"/>
        <v>Blank</v>
      </c>
      <c r="X4871" s="197" t="str">
        <f t="shared" si="784"/>
        <v>Blank</v>
      </c>
      <c r="Y4871" s="197" t="str">
        <f t="shared" si="785"/>
        <v>Blank</v>
      </c>
      <c r="Z4871" s="197" t="str">
        <f t="shared" si="786"/>
        <v>Blank</v>
      </c>
      <c r="AA4871" s="223" t="str" cm="1">
        <f t="array" ref="AA4871">_xlfn.IFS(ISTEXT('3 Model Input'!F$70),"Missing",ISTEXT('3 Model Input'!I$70),"Missing",ISNUMBER('3 Model Input'!K$70),'3 Model Input'!K$70*P4871)</f>
        <v>Missing</v>
      </c>
      <c r="AB4871" s="89"/>
      <c r="AC4871" s="227" t="str" cm="1">
        <f t="array" ref="AC4871">IF(D4871=0,"Blank",_xlfn.IFS('3 Model Input'!E$61=1,(V4871*G4871)/T4871,'3 Model Input'!E$61=2,(W4871*G4871)/T4871,'3 Model Input'!E$61=3,(X4871*G4871)/T4871,'3 Model Input'!E$61=4,(Y4871*G4871)/T4871,'3 Model Input'!E$61=5,(Z4871*G4871)/T4871, ISTEXT('3 Model Input'!E$61),"Missing",'3 Model Input'!E$61=6,(AA4871*G4871)/T4871))</f>
        <v>Blank</v>
      </c>
      <c r="AD4871" s="202" t="str">
        <f t="shared" si="787"/>
        <v>Blank</v>
      </c>
      <c r="AE4871" s="202" t="str">
        <f t="shared" si="788"/>
        <v>Blank</v>
      </c>
      <c r="AF4871" s="217" t="str">
        <f t="shared" si="789"/>
        <v>Blank</v>
      </c>
      <c r="AG4871" s="9" t="str" cm="1">
        <f t="array" ref="AG4871">_xlfn.IFS(ISNUMBER(AC4871), "", ISNUMBER(SEARCH("Blank", AC4871)), "", ISERROR(AC4871), "Bad input on tab 3")</f>
        <v/>
      </c>
    </row>
    <row r="4872" spans="2:33" ht="15" customHeight="1" x14ac:dyDescent="0.75">
      <c r="B4872" s="205" t="str">
        <f>'5 Driver Data'!B4872</f>
        <v>4864</v>
      </c>
      <c r="C4872" s="193">
        <f>'5 Driver Data'!C4872</f>
        <v>0</v>
      </c>
      <c r="D4872" s="192">
        <f>'5 Driver Data'!D4872</f>
        <v>0</v>
      </c>
      <c r="E4872" s="191">
        <f>'5 Driver Data'!E4872</f>
        <v>0</v>
      </c>
      <c r="F4872" s="191">
        <f>'5 Driver Data'!F4872</f>
        <v>0</v>
      </c>
      <c r="G4872" s="191">
        <f>'5 Driver Data'!G4872</f>
        <v>0</v>
      </c>
      <c r="H4872" s="191">
        <f>'5 Driver Data'!H4872</f>
        <v>0</v>
      </c>
      <c r="I4872" s="191">
        <f>'5 Driver Data'!I4872</f>
        <v>0</v>
      </c>
      <c r="J4872" s="191">
        <f>'5 Driver Data'!J4872</f>
        <v>0</v>
      </c>
      <c r="K4872" s="206">
        <f>'5 Driver Data'!K4872</f>
        <v>0</v>
      </c>
      <c r="L4872" s="1"/>
      <c r="M4872" s="216" t="str">
        <f>IF(D4872=0,"Blank",'3 Model Input'!E$44*'3 Model Input'!E$45)</f>
        <v>Blank</v>
      </c>
      <c r="N4872" s="197" t="str">
        <f t="shared" si="780"/>
        <v>Blank</v>
      </c>
      <c r="O4872" s="197" t="str">
        <f>IF(D4872=0,"Blank",'3 Model Input'!E$49*(1-'3 Model Input'!E$51))</f>
        <v>Blank</v>
      </c>
      <c r="P4872" s="197" t="str">
        <f t="shared" si="781"/>
        <v>Blank</v>
      </c>
      <c r="Q4872" s="197" t="str">
        <f>IF(D4872=0,"Blank",IF(D4872="BEV",E4872*(1-'3 Model Input'!E$54), E4872))</f>
        <v>Blank</v>
      </c>
      <c r="R4872" s="198" t="str">
        <f>IF(D4872=0,"Blank",IF(D4872="PHEV",F4872/G4872,F4872*(1-'3 Model Input'!E$54)/G4872))</f>
        <v>Blank</v>
      </c>
      <c r="S4872" s="198" t="str">
        <f>IF(D4872=0,"Blank",IF(D4872="PHEV",MIN(M4872,E4872),MIN(M4872,(E4872*(1-'3 Model Input'!E$54)))))</f>
        <v>Blank</v>
      </c>
      <c r="T4872" s="217" t="str">
        <f t="shared" si="782"/>
        <v>Blank</v>
      </c>
      <c r="U4872" s="89"/>
      <c r="V4872" s="216" t="str">
        <f>IF(D4872=0,"Blank",P4872*'3 Model Input'!E$50)</f>
        <v>Blank</v>
      </c>
      <c r="W4872" s="197" t="str">
        <f t="shared" si="783"/>
        <v>Blank</v>
      </c>
      <c r="X4872" s="197" t="str">
        <f t="shared" si="784"/>
        <v>Blank</v>
      </c>
      <c r="Y4872" s="197" t="str">
        <f t="shared" si="785"/>
        <v>Blank</v>
      </c>
      <c r="Z4872" s="197" t="str">
        <f t="shared" si="786"/>
        <v>Blank</v>
      </c>
      <c r="AA4872" s="223" t="str" cm="1">
        <f t="array" ref="AA4872">_xlfn.IFS(ISTEXT('3 Model Input'!F$70),"Missing",ISTEXT('3 Model Input'!I$70),"Missing",ISNUMBER('3 Model Input'!K$70),'3 Model Input'!K$70*P4872)</f>
        <v>Missing</v>
      </c>
      <c r="AB4872" s="89"/>
      <c r="AC4872" s="227" t="str" cm="1">
        <f t="array" ref="AC4872">IF(D4872=0,"Blank",_xlfn.IFS('3 Model Input'!E$61=1,(V4872*G4872)/T4872,'3 Model Input'!E$61=2,(W4872*G4872)/T4872,'3 Model Input'!E$61=3,(X4872*G4872)/T4872,'3 Model Input'!E$61=4,(Y4872*G4872)/T4872,'3 Model Input'!E$61=5,(Z4872*G4872)/T4872, ISTEXT('3 Model Input'!E$61),"Missing",'3 Model Input'!E$61=6,(AA4872*G4872)/T4872))</f>
        <v>Blank</v>
      </c>
      <c r="AD4872" s="202" t="str">
        <f t="shared" si="787"/>
        <v>Blank</v>
      </c>
      <c r="AE4872" s="202" t="str">
        <f t="shared" si="788"/>
        <v>Blank</v>
      </c>
      <c r="AF4872" s="217" t="str">
        <f t="shared" si="789"/>
        <v>Blank</v>
      </c>
      <c r="AG4872" s="9" t="str" cm="1">
        <f t="array" ref="AG4872">_xlfn.IFS(ISNUMBER(AC4872), "", ISNUMBER(SEARCH("Blank", AC4872)), "", ISERROR(AC4872), "Bad input on tab 3")</f>
        <v/>
      </c>
    </row>
    <row r="4873" spans="2:33" ht="15" customHeight="1" x14ac:dyDescent="0.75">
      <c r="B4873" s="205" t="str">
        <f>'5 Driver Data'!B4873</f>
        <v>4865</v>
      </c>
      <c r="C4873" s="193">
        <f>'5 Driver Data'!C4873</f>
        <v>0</v>
      </c>
      <c r="D4873" s="192">
        <f>'5 Driver Data'!D4873</f>
        <v>0</v>
      </c>
      <c r="E4873" s="191">
        <f>'5 Driver Data'!E4873</f>
        <v>0</v>
      </c>
      <c r="F4873" s="191">
        <f>'5 Driver Data'!F4873</f>
        <v>0</v>
      </c>
      <c r="G4873" s="191">
        <f>'5 Driver Data'!G4873</f>
        <v>0</v>
      </c>
      <c r="H4873" s="191">
        <f>'5 Driver Data'!H4873</f>
        <v>0</v>
      </c>
      <c r="I4873" s="191">
        <f>'5 Driver Data'!I4873</f>
        <v>0</v>
      </c>
      <c r="J4873" s="191">
        <f>'5 Driver Data'!J4873</f>
        <v>0</v>
      </c>
      <c r="K4873" s="206">
        <f>'5 Driver Data'!K4873</f>
        <v>0</v>
      </c>
      <c r="L4873" s="1"/>
      <c r="M4873" s="216" t="str">
        <f>IF(D4873=0,"Blank",'3 Model Input'!E$44*'3 Model Input'!E$45)</f>
        <v>Blank</v>
      </c>
      <c r="N4873" s="197" t="str">
        <f t="shared" si="780"/>
        <v>Blank</v>
      </c>
      <c r="O4873" s="197" t="str">
        <f>IF(D4873=0,"Blank",'3 Model Input'!E$49*(1-'3 Model Input'!E$51))</f>
        <v>Blank</v>
      </c>
      <c r="P4873" s="197" t="str">
        <f t="shared" si="781"/>
        <v>Blank</v>
      </c>
      <c r="Q4873" s="197" t="str">
        <f>IF(D4873=0,"Blank",IF(D4873="BEV",E4873*(1-'3 Model Input'!E$54), E4873))</f>
        <v>Blank</v>
      </c>
      <c r="R4873" s="198" t="str">
        <f>IF(D4873=0,"Blank",IF(D4873="PHEV",F4873/G4873,F4873*(1-'3 Model Input'!E$54)/G4873))</f>
        <v>Blank</v>
      </c>
      <c r="S4873" s="198" t="str">
        <f>IF(D4873=0,"Blank",IF(D4873="PHEV",MIN(M4873,E4873),MIN(M4873,(E4873*(1-'3 Model Input'!E$54)))))</f>
        <v>Blank</v>
      </c>
      <c r="T4873" s="217" t="str">
        <f t="shared" si="782"/>
        <v>Blank</v>
      </c>
      <c r="U4873" s="89"/>
      <c r="V4873" s="216" t="str">
        <f>IF(D4873=0,"Blank",P4873*'3 Model Input'!E$50)</f>
        <v>Blank</v>
      </c>
      <c r="W4873" s="197" t="str">
        <f t="shared" si="783"/>
        <v>Blank</v>
      </c>
      <c r="X4873" s="197" t="str">
        <f t="shared" si="784"/>
        <v>Blank</v>
      </c>
      <c r="Y4873" s="197" t="str">
        <f t="shared" si="785"/>
        <v>Blank</v>
      </c>
      <c r="Z4873" s="197" t="str">
        <f t="shared" si="786"/>
        <v>Blank</v>
      </c>
      <c r="AA4873" s="223" t="str" cm="1">
        <f t="array" ref="AA4873">_xlfn.IFS(ISTEXT('3 Model Input'!F$70),"Missing",ISTEXT('3 Model Input'!I$70),"Missing",ISNUMBER('3 Model Input'!K$70),'3 Model Input'!K$70*P4873)</f>
        <v>Missing</v>
      </c>
      <c r="AB4873" s="89"/>
      <c r="AC4873" s="227" t="str" cm="1">
        <f t="array" ref="AC4873">IF(D4873=0,"Blank",_xlfn.IFS('3 Model Input'!E$61=1,(V4873*G4873)/T4873,'3 Model Input'!E$61=2,(W4873*G4873)/T4873,'3 Model Input'!E$61=3,(X4873*G4873)/T4873,'3 Model Input'!E$61=4,(Y4873*G4873)/T4873,'3 Model Input'!E$61=5,(Z4873*G4873)/T4873, ISTEXT('3 Model Input'!E$61),"Missing",'3 Model Input'!E$61=6,(AA4873*G4873)/T4873))</f>
        <v>Blank</v>
      </c>
      <c r="AD4873" s="202" t="str">
        <f t="shared" si="787"/>
        <v>Blank</v>
      </c>
      <c r="AE4873" s="202" t="str">
        <f t="shared" si="788"/>
        <v>Blank</v>
      </c>
      <c r="AF4873" s="217" t="str">
        <f t="shared" si="789"/>
        <v>Blank</v>
      </c>
      <c r="AG4873" s="9" t="str" cm="1">
        <f t="array" ref="AG4873">_xlfn.IFS(ISNUMBER(AC4873), "", ISNUMBER(SEARCH("Blank", AC4873)), "", ISERROR(AC4873), "Bad input on tab 3")</f>
        <v/>
      </c>
    </row>
    <row r="4874" spans="2:33" ht="15" customHeight="1" x14ac:dyDescent="0.75">
      <c r="B4874" s="205" t="str">
        <f>'5 Driver Data'!B4874</f>
        <v>4866</v>
      </c>
      <c r="C4874" s="193">
        <f>'5 Driver Data'!C4874</f>
        <v>0</v>
      </c>
      <c r="D4874" s="192">
        <f>'5 Driver Data'!D4874</f>
        <v>0</v>
      </c>
      <c r="E4874" s="191">
        <f>'5 Driver Data'!E4874</f>
        <v>0</v>
      </c>
      <c r="F4874" s="191">
        <f>'5 Driver Data'!F4874</f>
        <v>0</v>
      </c>
      <c r="G4874" s="191">
        <f>'5 Driver Data'!G4874</f>
        <v>0</v>
      </c>
      <c r="H4874" s="191">
        <f>'5 Driver Data'!H4874</f>
        <v>0</v>
      </c>
      <c r="I4874" s="191">
        <f>'5 Driver Data'!I4874</f>
        <v>0</v>
      </c>
      <c r="J4874" s="191">
        <f>'5 Driver Data'!J4874</f>
        <v>0</v>
      </c>
      <c r="K4874" s="206">
        <f>'5 Driver Data'!K4874</f>
        <v>0</v>
      </c>
      <c r="L4874" s="1"/>
      <c r="M4874" s="216" t="str">
        <f>IF(D4874=0,"Blank",'3 Model Input'!E$44*'3 Model Input'!E$45)</f>
        <v>Blank</v>
      </c>
      <c r="N4874" s="197" t="str">
        <f t="shared" si="780"/>
        <v>Blank</v>
      </c>
      <c r="O4874" s="197" t="str">
        <f>IF(D4874=0,"Blank",'3 Model Input'!E$49*(1-'3 Model Input'!E$51))</f>
        <v>Blank</v>
      </c>
      <c r="P4874" s="197" t="str">
        <f t="shared" si="781"/>
        <v>Blank</v>
      </c>
      <c r="Q4874" s="197" t="str">
        <f>IF(D4874=0,"Blank",IF(D4874="BEV",E4874*(1-'3 Model Input'!E$54), E4874))</f>
        <v>Blank</v>
      </c>
      <c r="R4874" s="198" t="str">
        <f>IF(D4874=0,"Blank",IF(D4874="PHEV",F4874/G4874,F4874*(1-'3 Model Input'!E$54)/G4874))</f>
        <v>Blank</v>
      </c>
      <c r="S4874" s="198" t="str">
        <f>IF(D4874=0,"Blank",IF(D4874="PHEV",MIN(M4874,E4874),MIN(M4874,(E4874*(1-'3 Model Input'!E$54)))))</f>
        <v>Blank</v>
      </c>
      <c r="T4874" s="217" t="str">
        <f t="shared" si="782"/>
        <v>Blank</v>
      </c>
      <c r="U4874" s="89"/>
      <c r="V4874" s="216" t="str">
        <f>IF(D4874=0,"Blank",P4874*'3 Model Input'!E$50)</f>
        <v>Blank</v>
      </c>
      <c r="W4874" s="197" t="str">
        <f t="shared" si="783"/>
        <v>Blank</v>
      </c>
      <c r="X4874" s="197" t="str">
        <f t="shared" si="784"/>
        <v>Blank</v>
      </c>
      <c r="Y4874" s="197" t="str">
        <f t="shared" si="785"/>
        <v>Blank</v>
      </c>
      <c r="Z4874" s="197" t="str">
        <f t="shared" si="786"/>
        <v>Blank</v>
      </c>
      <c r="AA4874" s="223" t="str" cm="1">
        <f t="array" ref="AA4874">_xlfn.IFS(ISTEXT('3 Model Input'!F$70),"Missing",ISTEXT('3 Model Input'!I$70),"Missing",ISNUMBER('3 Model Input'!K$70),'3 Model Input'!K$70*P4874)</f>
        <v>Missing</v>
      </c>
      <c r="AB4874" s="89"/>
      <c r="AC4874" s="227" t="str" cm="1">
        <f t="array" ref="AC4874">IF(D4874=0,"Blank",_xlfn.IFS('3 Model Input'!E$61=1,(V4874*G4874)/T4874,'3 Model Input'!E$61=2,(W4874*G4874)/T4874,'3 Model Input'!E$61=3,(X4874*G4874)/T4874,'3 Model Input'!E$61=4,(Y4874*G4874)/T4874,'3 Model Input'!E$61=5,(Z4874*G4874)/T4874, ISTEXT('3 Model Input'!E$61),"Missing",'3 Model Input'!E$61=6,(AA4874*G4874)/T4874))</f>
        <v>Blank</v>
      </c>
      <c r="AD4874" s="202" t="str">
        <f t="shared" si="787"/>
        <v>Blank</v>
      </c>
      <c r="AE4874" s="202" t="str">
        <f t="shared" si="788"/>
        <v>Blank</v>
      </c>
      <c r="AF4874" s="217" t="str">
        <f t="shared" si="789"/>
        <v>Blank</v>
      </c>
      <c r="AG4874" s="9" t="str" cm="1">
        <f t="array" ref="AG4874">_xlfn.IFS(ISNUMBER(AC4874), "", ISNUMBER(SEARCH("Blank", AC4874)), "", ISERROR(AC4874), "Bad input on tab 3")</f>
        <v/>
      </c>
    </row>
    <row r="4875" spans="2:33" ht="15" customHeight="1" x14ac:dyDescent="0.75">
      <c r="B4875" s="205" t="str">
        <f>'5 Driver Data'!B4875</f>
        <v>4867</v>
      </c>
      <c r="C4875" s="193">
        <f>'5 Driver Data'!C4875</f>
        <v>0</v>
      </c>
      <c r="D4875" s="192">
        <f>'5 Driver Data'!D4875</f>
        <v>0</v>
      </c>
      <c r="E4875" s="191">
        <f>'5 Driver Data'!E4875</f>
        <v>0</v>
      </c>
      <c r="F4875" s="191">
        <f>'5 Driver Data'!F4875</f>
        <v>0</v>
      </c>
      <c r="G4875" s="191">
        <f>'5 Driver Data'!G4875</f>
        <v>0</v>
      </c>
      <c r="H4875" s="191">
        <f>'5 Driver Data'!H4875</f>
        <v>0</v>
      </c>
      <c r="I4875" s="191">
        <f>'5 Driver Data'!I4875</f>
        <v>0</v>
      </c>
      <c r="J4875" s="191">
        <f>'5 Driver Data'!J4875</f>
        <v>0</v>
      </c>
      <c r="K4875" s="206">
        <f>'5 Driver Data'!K4875</f>
        <v>0</v>
      </c>
      <c r="L4875" s="1"/>
      <c r="M4875" s="216" t="str">
        <f>IF(D4875=0,"Blank",'3 Model Input'!E$44*'3 Model Input'!E$45)</f>
        <v>Blank</v>
      </c>
      <c r="N4875" s="197" t="str">
        <f t="shared" si="780"/>
        <v>Blank</v>
      </c>
      <c r="O4875" s="197" t="str">
        <f>IF(D4875=0,"Blank",'3 Model Input'!E$49*(1-'3 Model Input'!E$51))</f>
        <v>Blank</v>
      </c>
      <c r="P4875" s="197" t="str">
        <f t="shared" si="781"/>
        <v>Blank</v>
      </c>
      <c r="Q4875" s="197" t="str">
        <f>IF(D4875=0,"Blank",IF(D4875="BEV",E4875*(1-'3 Model Input'!E$54), E4875))</f>
        <v>Blank</v>
      </c>
      <c r="R4875" s="198" t="str">
        <f>IF(D4875=0,"Blank",IF(D4875="PHEV",F4875/G4875,F4875*(1-'3 Model Input'!E$54)/G4875))</f>
        <v>Blank</v>
      </c>
      <c r="S4875" s="198" t="str">
        <f>IF(D4875=0,"Blank",IF(D4875="PHEV",MIN(M4875,E4875),MIN(M4875,(E4875*(1-'3 Model Input'!E$54)))))</f>
        <v>Blank</v>
      </c>
      <c r="T4875" s="217" t="str">
        <f t="shared" si="782"/>
        <v>Blank</v>
      </c>
      <c r="U4875" s="89"/>
      <c r="V4875" s="216" t="str">
        <f>IF(D4875=0,"Blank",P4875*'3 Model Input'!E$50)</f>
        <v>Blank</v>
      </c>
      <c r="W4875" s="197" t="str">
        <f t="shared" si="783"/>
        <v>Blank</v>
      </c>
      <c r="X4875" s="197" t="str">
        <f t="shared" si="784"/>
        <v>Blank</v>
      </c>
      <c r="Y4875" s="197" t="str">
        <f t="shared" si="785"/>
        <v>Blank</v>
      </c>
      <c r="Z4875" s="197" t="str">
        <f t="shared" si="786"/>
        <v>Blank</v>
      </c>
      <c r="AA4875" s="223" t="str" cm="1">
        <f t="array" ref="AA4875">_xlfn.IFS(ISTEXT('3 Model Input'!F$70),"Missing",ISTEXT('3 Model Input'!I$70),"Missing",ISNUMBER('3 Model Input'!K$70),'3 Model Input'!K$70*P4875)</f>
        <v>Missing</v>
      </c>
      <c r="AB4875" s="89"/>
      <c r="AC4875" s="227" t="str" cm="1">
        <f t="array" ref="AC4875">IF(D4875=0,"Blank",_xlfn.IFS('3 Model Input'!E$61=1,(V4875*G4875)/T4875,'3 Model Input'!E$61=2,(W4875*G4875)/T4875,'3 Model Input'!E$61=3,(X4875*G4875)/T4875,'3 Model Input'!E$61=4,(Y4875*G4875)/T4875,'3 Model Input'!E$61=5,(Z4875*G4875)/T4875, ISTEXT('3 Model Input'!E$61),"Missing",'3 Model Input'!E$61=6,(AA4875*G4875)/T4875))</f>
        <v>Blank</v>
      </c>
      <c r="AD4875" s="202" t="str">
        <f t="shared" si="787"/>
        <v>Blank</v>
      </c>
      <c r="AE4875" s="202" t="str">
        <f t="shared" si="788"/>
        <v>Blank</v>
      </c>
      <c r="AF4875" s="217" t="str">
        <f t="shared" si="789"/>
        <v>Blank</v>
      </c>
      <c r="AG4875" s="9" t="str" cm="1">
        <f t="array" ref="AG4875">_xlfn.IFS(ISNUMBER(AC4875), "", ISNUMBER(SEARCH("Blank", AC4875)), "", ISERROR(AC4875), "Bad input on tab 3")</f>
        <v/>
      </c>
    </row>
    <row r="4876" spans="2:33" ht="15" customHeight="1" x14ac:dyDescent="0.75">
      <c r="B4876" s="205" t="str">
        <f>'5 Driver Data'!B4876</f>
        <v>4868</v>
      </c>
      <c r="C4876" s="193">
        <f>'5 Driver Data'!C4876</f>
        <v>0</v>
      </c>
      <c r="D4876" s="192">
        <f>'5 Driver Data'!D4876</f>
        <v>0</v>
      </c>
      <c r="E4876" s="191">
        <f>'5 Driver Data'!E4876</f>
        <v>0</v>
      </c>
      <c r="F4876" s="191">
        <f>'5 Driver Data'!F4876</f>
        <v>0</v>
      </c>
      <c r="G4876" s="191">
        <f>'5 Driver Data'!G4876</f>
        <v>0</v>
      </c>
      <c r="H4876" s="191">
        <f>'5 Driver Data'!H4876</f>
        <v>0</v>
      </c>
      <c r="I4876" s="191">
        <f>'5 Driver Data'!I4876</f>
        <v>0</v>
      </c>
      <c r="J4876" s="191">
        <f>'5 Driver Data'!J4876</f>
        <v>0</v>
      </c>
      <c r="K4876" s="206">
        <f>'5 Driver Data'!K4876</f>
        <v>0</v>
      </c>
      <c r="L4876" s="1"/>
      <c r="M4876" s="216" t="str">
        <f>IF(D4876=0,"Blank",'3 Model Input'!E$44*'3 Model Input'!E$45)</f>
        <v>Blank</v>
      </c>
      <c r="N4876" s="197" t="str">
        <f t="shared" si="780"/>
        <v>Blank</v>
      </c>
      <c r="O4876" s="197" t="str">
        <f>IF(D4876=0,"Blank",'3 Model Input'!E$49*(1-'3 Model Input'!E$51))</f>
        <v>Blank</v>
      </c>
      <c r="P4876" s="197" t="str">
        <f t="shared" si="781"/>
        <v>Blank</v>
      </c>
      <c r="Q4876" s="197" t="str">
        <f>IF(D4876=0,"Blank",IF(D4876="BEV",E4876*(1-'3 Model Input'!E$54), E4876))</f>
        <v>Blank</v>
      </c>
      <c r="R4876" s="198" t="str">
        <f>IF(D4876=0,"Blank",IF(D4876="PHEV",F4876/G4876,F4876*(1-'3 Model Input'!E$54)/G4876))</f>
        <v>Blank</v>
      </c>
      <c r="S4876" s="198" t="str">
        <f>IF(D4876=0,"Blank",IF(D4876="PHEV",MIN(M4876,E4876),MIN(M4876,(E4876*(1-'3 Model Input'!E$54)))))</f>
        <v>Blank</v>
      </c>
      <c r="T4876" s="217" t="str">
        <f t="shared" si="782"/>
        <v>Blank</v>
      </c>
      <c r="U4876" s="89"/>
      <c r="V4876" s="216" t="str">
        <f>IF(D4876=0,"Blank",P4876*'3 Model Input'!E$50)</f>
        <v>Blank</v>
      </c>
      <c r="W4876" s="197" t="str">
        <f t="shared" si="783"/>
        <v>Blank</v>
      </c>
      <c r="X4876" s="197" t="str">
        <f t="shared" si="784"/>
        <v>Blank</v>
      </c>
      <c r="Y4876" s="197" t="str">
        <f t="shared" si="785"/>
        <v>Blank</v>
      </c>
      <c r="Z4876" s="197" t="str">
        <f t="shared" si="786"/>
        <v>Blank</v>
      </c>
      <c r="AA4876" s="223" t="str" cm="1">
        <f t="array" ref="AA4876">_xlfn.IFS(ISTEXT('3 Model Input'!F$70),"Missing",ISTEXT('3 Model Input'!I$70),"Missing",ISNUMBER('3 Model Input'!K$70),'3 Model Input'!K$70*P4876)</f>
        <v>Missing</v>
      </c>
      <c r="AB4876" s="89"/>
      <c r="AC4876" s="227" t="str" cm="1">
        <f t="array" ref="AC4876">IF(D4876=0,"Blank",_xlfn.IFS('3 Model Input'!E$61=1,(V4876*G4876)/T4876,'3 Model Input'!E$61=2,(W4876*G4876)/T4876,'3 Model Input'!E$61=3,(X4876*G4876)/T4876,'3 Model Input'!E$61=4,(Y4876*G4876)/T4876,'3 Model Input'!E$61=5,(Z4876*G4876)/T4876, ISTEXT('3 Model Input'!E$61),"Missing",'3 Model Input'!E$61=6,(AA4876*G4876)/T4876))</f>
        <v>Blank</v>
      </c>
      <c r="AD4876" s="202" t="str">
        <f t="shared" si="787"/>
        <v>Blank</v>
      </c>
      <c r="AE4876" s="202" t="str">
        <f t="shared" si="788"/>
        <v>Blank</v>
      </c>
      <c r="AF4876" s="217" t="str">
        <f t="shared" si="789"/>
        <v>Blank</v>
      </c>
      <c r="AG4876" s="9" t="str" cm="1">
        <f t="array" ref="AG4876">_xlfn.IFS(ISNUMBER(AC4876), "", ISNUMBER(SEARCH("Blank", AC4876)), "", ISERROR(AC4876), "Bad input on tab 3")</f>
        <v/>
      </c>
    </row>
    <row r="4877" spans="2:33" ht="15" customHeight="1" x14ac:dyDescent="0.75">
      <c r="B4877" s="205" t="str">
        <f>'5 Driver Data'!B4877</f>
        <v>4869</v>
      </c>
      <c r="C4877" s="193">
        <f>'5 Driver Data'!C4877</f>
        <v>0</v>
      </c>
      <c r="D4877" s="192">
        <f>'5 Driver Data'!D4877</f>
        <v>0</v>
      </c>
      <c r="E4877" s="191">
        <f>'5 Driver Data'!E4877</f>
        <v>0</v>
      </c>
      <c r="F4877" s="191">
        <f>'5 Driver Data'!F4877</f>
        <v>0</v>
      </c>
      <c r="G4877" s="191">
        <f>'5 Driver Data'!G4877</f>
        <v>0</v>
      </c>
      <c r="H4877" s="191">
        <f>'5 Driver Data'!H4877</f>
        <v>0</v>
      </c>
      <c r="I4877" s="191">
        <f>'5 Driver Data'!I4877</f>
        <v>0</v>
      </c>
      <c r="J4877" s="191">
        <f>'5 Driver Data'!J4877</f>
        <v>0</v>
      </c>
      <c r="K4877" s="206">
        <f>'5 Driver Data'!K4877</f>
        <v>0</v>
      </c>
      <c r="L4877" s="1"/>
      <c r="M4877" s="216" t="str">
        <f>IF(D4877=0,"Blank",'3 Model Input'!E$44*'3 Model Input'!E$45)</f>
        <v>Blank</v>
      </c>
      <c r="N4877" s="197" t="str">
        <f t="shared" si="780"/>
        <v>Blank</v>
      </c>
      <c r="O4877" s="197" t="str">
        <f>IF(D4877=0,"Blank",'3 Model Input'!E$49*(1-'3 Model Input'!E$51))</f>
        <v>Blank</v>
      </c>
      <c r="P4877" s="197" t="str">
        <f t="shared" si="781"/>
        <v>Blank</v>
      </c>
      <c r="Q4877" s="197" t="str">
        <f>IF(D4877=0,"Blank",IF(D4877="BEV",E4877*(1-'3 Model Input'!E$54), E4877))</f>
        <v>Blank</v>
      </c>
      <c r="R4877" s="198" t="str">
        <f>IF(D4877=0,"Blank",IF(D4877="PHEV",F4877/G4877,F4877*(1-'3 Model Input'!E$54)/G4877))</f>
        <v>Blank</v>
      </c>
      <c r="S4877" s="198" t="str">
        <f>IF(D4877=0,"Blank",IF(D4877="PHEV",MIN(M4877,E4877),MIN(M4877,(E4877*(1-'3 Model Input'!E$54)))))</f>
        <v>Blank</v>
      </c>
      <c r="T4877" s="217" t="str">
        <f t="shared" si="782"/>
        <v>Blank</v>
      </c>
      <c r="U4877" s="89"/>
      <c r="V4877" s="216" t="str">
        <f>IF(D4877=0,"Blank",P4877*'3 Model Input'!E$50)</f>
        <v>Blank</v>
      </c>
      <c r="W4877" s="197" t="str">
        <f t="shared" si="783"/>
        <v>Blank</v>
      </c>
      <c r="X4877" s="197" t="str">
        <f t="shared" si="784"/>
        <v>Blank</v>
      </c>
      <c r="Y4877" s="197" t="str">
        <f t="shared" si="785"/>
        <v>Blank</v>
      </c>
      <c r="Z4877" s="197" t="str">
        <f t="shared" si="786"/>
        <v>Blank</v>
      </c>
      <c r="AA4877" s="223" t="str" cm="1">
        <f t="array" ref="AA4877">_xlfn.IFS(ISTEXT('3 Model Input'!F$70),"Missing",ISTEXT('3 Model Input'!I$70),"Missing",ISNUMBER('3 Model Input'!K$70),'3 Model Input'!K$70*P4877)</f>
        <v>Missing</v>
      </c>
      <c r="AB4877" s="89"/>
      <c r="AC4877" s="227" t="str" cm="1">
        <f t="array" ref="AC4877">IF(D4877=0,"Blank",_xlfn.IFS('3 Model Input'!E$61=1,(V4877*G4877)/T4877,'3 Model Input'!E$61=2,(W4877*G4877)/T4877,'3 Model Input'!E$61=3,(X4877*G4877)/T4877,'3 Model Input'!E$61=4,(Y4877*G4877)/T4877,'3 Model Input'!E$61=5,(Z4877*G4877)/T4877, ISTEXT('3 Model Input'!E$61),"Missing",'3 Model Input'!E$61=6,(AA4877*G4877)/T4877))</f>
        <v>Blank</v>
      </c>
      <c r="AD4877" s="202" t="str">
        <f t="shared" si="787"/>
        <v>Blank</v>
      </c>
      <c r="AE4877" s="202" t="str">
        <f t="shared" si="788"/>
        <v>Blank</v>
      </c>
      <c r="AF4877" s="217" t="str">
        <f t="shared" si="789"/>
        <v>Blank</v>
      </c>
      <c r="AG4877" s="9" t="str" cm="1">
        <f t="array" ref="AG4877">_xlfn.IFS(ISNUMBER(AC4877), "", ISNUMBER(SEARCH("Blank", AC4877)), "", ISERROR(AC4877), "Bad input on tab 3")</f>
        <v/>
      </c>
    </row>
    <row r="4878" spans="2:33" ht="15" customHeight="1" x14ac:dyDescent="0.75">
      <c r="B4878" s="205" t="str">
        <f>'5 Driver Data'!B4878</f>
        <v>4870</v>
      </c>
      <c r="C4878" s="193">
        <f>'5 Driver Data'!C4878</f>
        <v>0</v>
      </c>
      <c r="D4878" s="192">
        <f>'5 Driver Data'!D4878</f>
        <v>0</v>
      </c>
      <c r="E4878" s="191">
        <f>'5 Driver Data'!E4878</f>
        <v>0</v>
      </c>
      <c r="F4878" s="191">
        <f>'5 Driver Data'!F4878</f>
        <v>0</v>
      </c>
      <c r="G4878" s="191">
        <f>'5 Driver Data'!G4878</f>
        <v>0</v>
      </c>
      <c r="H4878" s="191">
        <f>'5 Driver Data'!H4878</f>
        <v>0</v>
      </c>
      <c r="I4878" s="191">
        <f>'5 Driver Data'!I4878</f>
        <v>0</v>
      </c>
      <c r="J4878" s="191">
        <f>'5 Driver Data'!J4878</f>
        <v>0</v>
      </c>
      <c r="K4878" s="206">
        <f>'5 Driver Data'!K4878</f>
        <v>0</v>
      </c>
      <c r="L4878" s="1"/>
      <c r="M4878" s="216" t="str">
        <f>IF(D4878=0,"Blank",'3 Model Input'!E$44*'3 Model Input'!E$45)</f>
        <v>Blank</v>
      </c>
      <c r="N4878" s="197" t="str">
        <f t="shared" si="780"/>
        <v>Blank</v>
      </c>
      <c r="O4878" s="197" t="str">
        <f>IF(D4878=0,"Blank",'3 Model Input'!E$49*(1-'3 Model Input'!E$51))</f>
        <v>Blank</v>
      </c>
      <c r="P4878" s="197" t="str">
        <f t="shared" si="781"/>
        <v>Blank</v>
      </c>
      <c r="Q4878" s="197" t="str">
        <f>IF(D4878=0,"Blank",IF(D4878="BEV",E4878*(1-'3 Model Input'!E$54), E4878))</f>
        <v>Blank</v>
      </c>
      <c r="R4878" s="198" t="str">
        <f>IF(D4878=0,"Blank",IF(D4878="PHEV",F4878/G4878,F4878*(1-'3 Model Input'!E$54)/G4878))</f>
        <v>Blank</v>
      </c>
      <c r="S4878" s="198" t="str">
        <f>IF(D4878=0,"Blank",IF(D4878="PHEV",MIN(M4878,E4878),MIN(M4878,(E4878*(1-'3 Model Input'!E$54)))))</f>
        <v>Blank</v>
      </c>
      <c r="T4878" s="217" t="str">
        <f t="shared" si="782"/>
        <v>Blank</v>
      </c>
      <c r="U4878" s="89"/>
      <c r="V4878" s="216" t="str">
        <f>IF(D4878=0,"Blank",P4878*'3 Model Input'!E$50)</f>
        <v>Blank</v>
      </c>
      <c r="W4878" s="197" t="str">
        <f t="shared" si="783"/>
        <v>Blank</v>
      </c>
      <c r="X4878" s="197" t="str">
        <f t="shared" si="784"/>
        <v>Blank</v>
      </c>
      <c r="Y4878" s="197" t="str">
        <f t="shared" si="785"/>
        <v>Blank</v>
      </c>
      <c r="Z4878" s="197" t="str">
        <f t="shared" si="786"/>
        <v>Blank</v>
      </c>
      <c r="AA4878" s="223" t="str" cm="1">
        <f t="array" ref="AA4878">_xlfn.IFS(ISTEXT('3 Model Input'!F$70),"Missing",ISTEXT('3 Model Input'!I$70),"Missing",ISNUMBER('3 Model Input'!K$70),'3 Model Input'!K$70*P4878)</f>
        <v>Missing</v>
      </c>
      <c r="AB4878" s="89"/>
      <c r="AC4878" s="227" t="str" cm="1">
        <f t="array" ref="AC4878">IF(D4878=0,"Blank",_xlfn.IFS('3 Model Input'!E$61=1,(V4878*G4878)/T4878,'3 Model Input'!E$61=2,(W4878*G4878)/T4878,'3 Model Input'!E$61=3,(X4878*G4878)/T4878,'3 Model Input'!E$61=4,(Y4878*G4878)/T4878,'3 Model Input'!E$61=5,(Z4878*G4878)/T4878, ISTEXT('3 Model Input'!E$61),"Missing",'3 Model Input'!E$61=6,(AA4878*G4878)/T4878))</f>
        <v>Blank</v>
      </c>
      <c r="AD4878" s="202" t="str">
        <f t="shared" si="787"/>
        <v>Blank</v>
      </c>
      <c r="AE4878" s="202" t="str">
        <f t="shared" si="788"/>
        <v>Blank</v>
      </c>
      <c r="AF4878" s="217" t="str">
        <f t="shared" si="789"/>
        <v>Blank</v>
      </c>
      <c r="AG4878" s="9" t="str" cm="1">
        <f t="array" ref="AG4878">_xlfn.IFS(ISNUMBER(AC4878), "", ISNUMBER(SEARCH("Blank", AC4878)), "", ISERROR(AC4878), "Bad input on tab 3")</f>
        <v/>
      </c>
    </row>
    <row r="4879" spans="2:33" ht="15" customHeight="1" x14ac:dyDescent="0.75">
      <c r="B4879" s="205" t="str">
        <f>'5 Driver Data'!B4879</f>
        <v>4871</v>
      </c>
      <c r="C4879" s="193">
        <f>'5 Driver Data'!C4879</f>
        <v>0</v>
      </c>
      <c r="D4879" s="192">
        <f>'5 Driver Data'!D4879</f>
        <v>0</v>
      </c>
      <c r="E4879" s="191">
        <f>'5 Driver Data'!E4879</f>
        <v>0</v>
      </c>
      <c r="F4879" s="191">
        <f>'5 Driver Data'!F4879</f>
        <v>0</v>
      </c>
      <c r="G4879" s="191">
        <f>'5 Driver Data'!G4879</f>
        <v>0</v>
      </c>
      <c r="H4879" s="191">
        <f>'5 Driver Data'!H4879</f>
        <v>0</v>
      </c>
      <c r="I4879" s="191">
        <f>'5 Driver Data'!I4879</f>
        <v>0</v>
      </c>
      <c r="J4879" s="191">
        <f>'5 Driver Data'!J4879</f>
        <v>0</v>
      </c>
      <c r="K4879" s="206">
        <f>'5 Driver Data'!K4879</f>
        <v>0</v>
      </c>
      <c r="L4879" s="1"/>
      <c r="M4879" s="216" t="str">
        <f>IF(D4879=0,"Blank",'3 Model Input'!E$44*'3 Model Input'!E$45)</f>
        <v>Blank</v>
      </c>
      <c r="N4879" s="197" t="str">
        <f t="shared" si="780"/>
        <v>Blank</v>
      </c>
      <c r="O4879" s="197" t="str">
        <f>IF(D4879=0,"Blank",'3 Model Input'!E$49*(1-'3 Model Input'!E$51))</f>
        <v>Blank</v>
      </c>
      <c r="P4879" s="197" t="str">
        <f t="shared" si="781"/>
        <v>Blank</v>
      </c>
      <c r="Q4879" s="197" t="str">
        <f>IF(D4879=0,"Blank",IF(D4879="BEV",E4879*(1-'3 Model Input'!E$54), E4879))</f>
        <v>Blank</v>
      </c>
      <c r="R4879" s="198" t="str">
        <f>IF(D4879=0,"Blank",IF(D4879="PHEV",F4879/G4879,F4879*(1-'3 Model Input'!E$54)/G4879))</f>
        <v>Blank</v>
      </c>
      <c r="S4879" s="198" t="str">
        <f>IF(D4879=0,"Blank",IF(D4879="PHEV",MIN(M4879,E4879),MIN(M4879,(E4879*(1-'3 Model Input'!E$54)))))</f>
        <v>Blank</v>
      </c>
      <c r="T4879" s="217" t="str">
        <f t="shared" si="782"/>
        <v>Blank</v>
      </c>
      <c r="U4879" s="89"/>
      <c r="V4879" s="216" t="str">
        <f>IF(D4879=0,"Blank",P4879*'3 Model Input'!E$50)</f>
        <v>Blank</v>
      </c>
      <c r="W4879" s="197" t="str">
        <f t="shared" si="783"/>
        <v>Blank</v>
      </c>
      <c r="X4879" s="197" t="str">
        <f t="shared" si="784"/>
        <v>Blank</v>
      </c>
      <c r="Y4879" s="197" t="str">
        <f t="shared" si="785"/>
        <v>Blank</v>
      </c>
      <c r="Z4879" s="197" t="str">
        <f t="shared" si="786"/>
        <v>Blank</v>
      </c>
      <c r="AA4879" s="223" t="str" cm="1">
        <f t="array" ref="AA4879">_xlfn.IFS(ISTEXT('3 Model Input'!F$70),"Missing",ISTEXT('3 Model Input'!I$70),"Missing",ISNUMBER('3 Model Input'!K$70),'3 Model Input'!K$70*P4879)</f>
        <v>Missing</v>
      </c>
      <c r="AB4879" s="89"/>
      <c r="AC4879" s="227" t="str" cm="1">
        <f t="array" ref="AC4879">IF(D4879=0,"Blank",_xlfn.IFS('3 Model Input'!E$61=1,(V4879*G4879)/T4879,'3 Model Input'!E$61=2,(W4879*G4879)/T4879,'3 Model Input'!E$61=3,(X4879*G4879)/T4879,'3 Model Input'!E$61=4,(Y4879*G4879)/T4879,'3 Model Input'!E$61=5,(Z4879*G4879)/T4879, ISTEXT('3 Model Input'!E$61),"Missing",'3 Model Input'!E$61=6,(AA4879*G4879)/T4879))</f>
        <v>Blank</v>
      </c>
      <c r="AD4879" s="202" t="str">
        <f t="shared" si="787"/>
        <v>Blank</v>
      </c>
      <c r="AE4879" s="202" t="str">
        <f t="shared" si="788"/>
        <v>Blank</v>
      </c>
      <c r="AF4879" s="217" t="str">
        <f t="shared" si="789"/>
        <v>Blank</v>
      </c>
      <c r="AG4879" s="9" t="str" cm="1">
        <f t="array" ref="AG4879">_xlfn.IFS(ISNUMBER(AC4879), "", ISNUMBER(SEARCH("Blank", AC4879)), "", ISERROR(AC4879), "Bad input on tab 3")</f>
        <v/>
      </c>
    </row>
    <row r="4880" spans="2:33" ht="15" customHeight="1" x14ac:dyDescent="0.75">
      <c r="B4880" s="205" t="str">
        <f>'5 Driver Data'!B4880</f>
        <v>4872</v>
      </c>
      <c r="C4880" s="193">
        <f>'5 Driver Data'!C4880</f>
        <v>0</v>
      </c>
      <c r="D4880" s="192">
        <f>'5 Driver Data'!D4880</f>
        <v>0</v>
      </c>
      <c r="E4880" s="191">
        <f>'5 Driver Data'!E4880</f>
        <v>0</v>
      </c>
      <c r="F4880" s="191">
        <f>'5 Driver Data'!F4880</f>
        <v>0</v>
      </c>
      <c r="G4880" s="191">
        <f>'5 Driver Data'!G4880</f>
        <v>0</v>
      </c>
      <c r="H4880" s="191">
        <f>'5 Driver Data'!H4880</f>
        <v>0</v>
      </c>
      <c r="I4880" s="191">
        <f>'5 Driver Data'!I4880</f>
        <v>0</v>
      </c>
      <c r="J4880" s="191">
        <f>'5 Driver Data'!J4880</f>
        <v>0</v>
      </c>
      <c r="K4880" s="206">
        <f>'5 Driver Data'!K4880</f>
        <v>0</v>
      </c>
      <c r="L4880" s="1"/>
      <c r="M4880" s="216" t="str">
        <f>IF(D4880=0,"Blank",'3 Model Input'!E$44*'3 Model Input'!E$45)</f>
        <v>Blank</v>
      </c>
      <c r="N4880" s="197" t="str">
        <f t="shared" si="780"/>
        <v>Blank</v>
      </c>
      <c r="O4880" s="197" t="str">
        <f>IF(D4880=0,"Blank",'3 Model Input'!E$49*(1-'3 Model Input'!E$51))</f>
        <v>Blank</v>
      </c>
      <c r="P4880" s="197" t="str">
        <f t="shared" si="781"/>
        <v>Blank</v>
      </c>
      <c r="Q4880" s="197" t="str">
        <f>IF(D4880=0,"Blank",IF(D4880="BEV",E4880*(1-'3 Model Input'!E$54), E4880))</f>
        <v>Blank</v>
      </c>
      <c r="R4880" s="198" t="str">
        <f>IF(D4880=0,"Blank",IF(D4880="PHEV",F4880/G4880,F4880*(1-'3 Model Input'!E$54)/G4880))</f>
        <v>Blank</v>
      </c>
      <c r="S4880" s="198" t="str">
        <f>IF(D4880=0,"Blank",IF(D4880="PHEV",MIN(M4880,E4880),MIN(M4880,(E4880*(1-'3 Model Input'!E$54)))))</f>
        <v>Blank</v>
      </c>
      <c r="T4880" s="217" t="str">
        <f t="shared" si="782"/>
        <v>Blank</v>
      </c>
      <c r="U4880" s="89"/>
      <c r="V4880" s="216" t="str">
        <f>IF(D4880=0,"Blank",P4880*'3 Model Input'!E$50)</f>
        <v>Blank</v>
      </c>
      <c r="W4880" s="197" t="str">
        <f t="shared" si="783"/>
        <v>Blank</v>
      </c>
      <c r="X4880" s="197" t="str">
        <f t="shared" si="784"/>
        <v>Blank</v>
      </c>
      <c r="Y4880" s="197" t="str">
        <f t="shared" si="785"/>
        <v>Blank</v>
      </c>
      <c r="Z4880" s="197" t="str">
        <f t="shared" si="786"/>
        <v>Blank</v>
      </c>
      <c r="AA4880" s="223" t="str" cm="1">
        <f t="array" ref="AA4880">_xlfn.IFS(ISTEXT('3 Model Input'!F$70),"Missing",ISTEXT('3 Model Input'!I$70),"Missing",ISNUMBER('3 Model Input'!K$70),'3 Model Input'!K$70*P4880)</f>
        <v>Missing</v>
      </c>
      <c r="AB4880" s="89"/>
      <c r="AC4880" s="227" t="str" cm="1">
        <f t="array" ref="AC4880">IF(D4880=0,"Blank",_xlfn.IFS('3 Model Input'!E$61=1,(V4880*G4880)/T4880,'3 Model Input'!E$61=2,(W4880*G4880)/T4880,'3 Model Input'!E$61=3,(X4880*G4880)/T4880,'3 Model Input'!E$61=4,(Y4880*G4880)/T4880,'3 Model Input'!E$61=5,(Z4880*G4880)/T4880, ISTEXT('3 Model Input'!E$61),"Missing",'3 Model Input'!E$61=6,(AA4880*G4880)/T4880))</f>
        <v>Blank</v>
      </c>
      <c r="AD4880" s="202" t="str">
        <f t="shared" si="787"/>
        <v>Blank</v>
      </c>
      <c r="AE4880" s="202" t="str">
        <f t="shared" si="788"/>
        <v>Blank</v>
      </c>
      <c r="AF4880" s="217" t="str">
        <f t="shared" si="789"/>
        <v>Blank</v>
      </c>
      <c r="AG4880" s="9" t="str" cm="1">
        <f t="array" ref="AG4880">_xlfn.IFS(ISNUMBER(AC4880), "", ISNUMBER(SEARCH("Blank", AC4880)), "", ISERROR(AC4880), "Bad input on tab 3")</f>
        <v/>
      </c>
    </row>
    <row r="4881" spans="2:33" ht="15" customHeight="1" x14ac:dyDescent="0.75">
      <c r="B4881" s="205" t="str">
        <f>'5 Driver Data'!B4881</f>
        <v>4873</v>
      </c>
      <c r="C4881" s="193">
        <f>'5 Driver Data'!C4881</f>
        <v>0</v>
      </c>
      <c r="D4881" s="192">
        <f>'5 Driver Data'!D4881</f>
        <v>0</v>
      </c>
      <c r="E4881" s="191">
        <f>'5 Driver Data'!E4881</f>
        <v>0</v>
      </c>
      <c r="F4881" s="191">
        <f>'5 Driver Data'!F4881</f>
        <v>0</v>
      </c>
      <c r="G4881" s="191">
        <f>'5 Driver Data'!G4881</f>
        <v>0</v>
      </c>
      <c r="H4881" s="191">
        <f>'5 Driver Data'!H4881</f>
        <v>0</v>
      </c>
      <c r="I4881" s="191">
        <f>'5 Driver Data'!I4881</f>
        <v>0</v>
      </c>
      <c r="J4881" s="191">
        <f>'5 Driver Data'!J4881</f>
        <v>0</v>
      </c>
      <c r="K4881" s="206">
        <f>'5 Driver Data'!K4881</f>
        <v>0</v>
      </c>
      <c r="L4881" s="1"/>
      <c r="M4881" s="216" t="str">
        <f>IF(D4881=0,"Blank",'3 Model Input'!E$44*'3 Model Input'!E$45)</f>
        <v>Blank</v>
      </c>
      <c r="N4881" s="197" t="str">
        <f t="shared" si="780"/>
        <v>Blank</v>
      </c>
      <c r="O4881" s="197" t="str">
        <f>IF(D4881=0,"Blank",'3 Model Input'!E$49*(1-'3 Model Input'!E$51))</f>
        <v>Blank</v>
      </c>
      <c r="P4881" s="197" t="str">
        <f t="shared" si="781"/>
        <v>Blank</v>
      </c>
      <c r="Q4881" s="197" t="str">
        <f>IF(D4881=0,"Blank",IF(D4881="BEV",E4881*(1-'3 Model Input'!E$54), E4881))</f>
        <v>Blank</v>
      </c>
      <c r="R4881" s="198" t="str">
        <f>IF(D4881=0,"Blank",IF(D4881="PHEV",F4881/G4881,F4881*(1-'3 Model Input'!E$54)/G4881))</f>
        <v>Blank</v>
      </c>
      <c r="S4881" s="198" t="str">
        <f>IF(D4881=0,"Blank",IF(D4881="PHEV",MIN(M4881,E4881),MIN(M4881,(E4881*(1-'3 Model Input'!E$54)))))</f>
        <v>Blank</v>
      </c>
      <c r="T4881" s="217" t="str">
        <f t="shared" si="782"/>
        <v>Blank</v>
      </c>
      <c r="U4881" s="89"/>
      <c r="V4881" s="216" t="str">
        <f>IF(D4881=0,"Blank",P4881*'3 Model Input'!E$50)</f>
        <v>Blank</v>
      </c>
      <c r="W4881" s="197" t="str">
        <f t="shared" si="783"/>
        <v>Blank</v>
      </c>
      <c r="X4881" s="197" t="str">
        <f t="shared" si="784"/>
        <v>Blank</v>
      </c>
      <c r="Y4881" s="197" t="str">
        <f t="shared" si="785"/>
        <v>Blank</v>
      </c>
      <c r="Z4881" s="197" t="str">
        <f t="shared" si="786"/>
        <v>Blank</v>
      </c>
      <c r="AA4881" s="223" t="str" cm="1">
        <f t="array" ref="AA4881">_xlfn.IFS(ISTEXT('3 Model Input'!F$70),"Missing",ISTEXT('3 Model Input'!I$70),"Missing",ISNUMBER('3 Model Input'!K$70),'3 Model Input'!K$70*P4881)</f>
        <v>Missing</v>
      </c>
      <c r="AB4881" s="89"/>
      <c r="AC4881" s="227" t="str" cm="1">
        <f t="array" ref="AC4881">IF(D4881=0,"Blank",_xlfn.IFS('3 Model Input'!E$61=1,(V4881*G4881)/T4881,'3 Model Input'!E$61=2,(W4881*G4881)/T4881,'3 Model Input'!E$61=3,(X4881*G4881)/T4881,'3 Model Input'!E$61=4,(Y4881*G4881)/T4881,'3 Model Input'!E$61=5,(Z4881*G4881)/T4881, ISTEXT('3 Model Input'!E$61),"Missing",'3 Model Input'!E$61=6,(AA4881*G4881)/T4881))</f>
        <v>Blank</v>
      </c>
      <c r="AD4881" s="202" t="str">
        <f t="shared" si="787"/>
        <v>Blank</v>
      </c>
      <c r="AE4881" s="202" t="str">
        <f t="shared" si="788"/>
        <v>Blank</v>
      </c>
      <c r="AF4881" s="217" t="str">
        <f t="shared" si="789"/>
        <v>Blank</v>
      </c>
      <c r="AG4881" s="9" t="str" cm="1">
        <f t="array" ref="AG4881">_xlfn.IFS(ISNUMBER(AC4881), "", ISNUMBER(SEARCH("Blank", AC4881)), "", ISERROR(AC4881), "Bad input on tab 3")</f>
        <v/>
      </c>
    </row>
    <row r="4882" spans="2:33" ht="15" customHeight="1" x14ac:dyDescent="0.75">
      <c r="B4882" s="205" t="str">
        <f>'5 Driver Data'!B4882</f>
        <v>4874</v>
      </c>
      <c r="C4882" s="193">
        <f>'5 Driver Data'!C4882</f>
        <v>0</v>
      </c>
      <c r="D4882" s="192">
        <f>'5 Driver Data'!D4882</f>
        <v>0</v>
      </c>
      <c r="E4882" s="191">
        <f>'5 Driver Data'!E4882</f>
        <v>0</v>
      </c>
      <c r="F4882" s="191">
        <f>'5 Driver Data'!F4882</f>
        <v>0</v>
      </c>
      <c r="G4882" s="191">
        <f>'5 Driver Data'!G4882</f>
        <v>0</v>
      </c>
      <c r="H4882" s="191">
        <f>'5 Driver Data'!H4882</f>
        <v>0</v>
      </c>
      <c r="I4882" s="191">
        <f>'5 Driver Data'!I4882</f>
        <v>0</v>
      </c>
      <c r="J4882" s="191">
        <f>'5 Driver Data'!J4882</f>
        <v>0</v>
      </c>
      <c r="K4882" s="206">
        <f>'5 Driver Data'!K4882</f>
        <v>0</v>
      </c>
      <c r="L4882" s="1"/>
      <c r="M4882" s="216" t="str">
        <f>IF(D4882=0,"Blank",'3 Model Input'!E$44*'3 Model Input'!E$45)</f>
        <v>Blank</v>
      </c>
      <c r="N4882" s="197" t="str">
        <f t="shared" si="780"/>
        <v>Blank</v>
      </c>
      <c r="O4882" s="197" t="str">
        <f>IF(D4882=0,"Blank",'3 Model Input'!E$49*(1-'3 Model Input'!E$51))</f>
        <v>Blank</v>
      </c>
      <c r="P4882" s="197" t="str">
        <f t="shared" si="781"/>
        <v>Blank</v>
      </c>
      <c r="Q4882" s="197" t="str">
        <f>IF(D4882=0,"Blank",IF(D4882="BEV",E4882*(1-'3 Model Input'!E$54), E4882))</f>
        <v>Blank</v>
      </c>
      <c r="R4882" s="198" t="str">
        <f>IF(D4882=0,"Blank",IF(D4882="PHEV",F4882/G4882,F4882*(1-'3 Model Input'!E$54)/G4882))</f>
        <v>Blank</v>
      </c>
      <c r="S4882" s="198" t="str">
        <f>IF(D4882=0,"Blank",IF(D4882="PHEV",MIN(M4882,E4882),MIN(M4882,(E4882*(1-'3 Model Input'!E$54)))))</f>
        <v>Blank</v>
      </c>
      <c r="T4882" s="217" t="str">
        <f t="shared" si="782"/>
        <v>Blank</v>
      </c>
      <c r="U4882" s="89"/>
      <c r="V4882" s="216" t="str">
        <f>IF(D4882=0,"Blank",P4882*'3 Model Input'!E$50)</f>
        <v>Blank</v>
      </c>
      <c r="W4882" s="197" t="str">
        <f t="shared" si="783"/>
        <v>Blank</v>
      </c>
      <c r="X4882" s="197" t="str">
        <f t="shared" si="784"/>
        <v>Blank</v>
      </c>
      <c r="Y4882" s="197" t="str">
        <f t="shared" si="785"/>
        <v>Blank</v>
      </c>
      <c r="Z4882" s="197" t="str">
        <f t="shared" si="786"/>
        <v>Blank</v>
      </c>
      <c r="AA4882" s="223" t="str" cm="1">
        <f t="array" ref="AA4882">_xlfn.IFS(ISTEXT('3 Model Input'!F$70),"Missing",ISTEXT('3 Model Input'!I$70),"Missing",ISNUMBER('3 Model Input'!K$70),'3 Model Input'!K$70*P4882)</f>
        <v>Missing</v>
      </c>
      <c r="AB4882" s="89"/>
      <c r="AC4882" s="227" t="str" cm="1">
        <f t="array" ref="AC4882">IF(D4882=0,"Blank",_xlfn.IFS('3 Model Input'!E$61=1,(V4882*G4882)/T4882,'3 Model Input'!E$61=2,(W4882*G4882)/T4882,'3 Model Input'!E$61=3,(X4882*G4882)/T4882,'3 Model Input'!E$61=4,(Y4882*G4882)/T4882,'3 Model Input'!E$61=5,(Z4882*G4882)/T4882, ISTEXT('3 Model Input'!E$61),"Missing",'3 Model Input'!E$61=6,(AA4882*G4882)/T4882))</f>
        <v>Blank</v>
      </c>
      <c r="AD4882" s="202" t="str">
        <f t="shared" si="787"/>
        <v>Blank</v>
      </c>
      <c r="AE4882" s="202" t="str">
        <f t="shared" si="788"/>
        <v>Blank</v>
      </c>
      <c r="AF4882" s="217" t="str">
        <f t="shared" si="789"/>
        <v>Blank</v>
      </c>
      <c r="AG4882" s="9" t="str" cm="1">
        <f t="array" ref="AG4882">_xlfn.IFS(ISNUMBER(AC4882), "", ISNUMBER(SEARCH("Blank", AC4882)), "", ISERROR(AC4882), "Bad input on tab 3")</f>
        <v/>
      </c>
    </row>
    <row r="4883" spans="2:33" ht="15" customHeight="1" x14ac:dyDescent="0.75">
      <c r="B4883" s="205" t="str">
        <f>'5 Driver Data'!B4883</f>
        <v>4875</v>
      </c>
      <c r="C4883" s="193">
        <f>'5 Driver Data'!C4883</f>
        <v>0</v>
      </c>
      <c r="D4883" s="192">
        <f>'5 Driver Data'!D4883</f>
        <v>0</v>
      </c>
      <c r="E4883" s="191">
        <f>'5 Driver Data'!E4883</f>
        <v>0</v>
      </c>
      <c r="F4883" s="191">
        <f>'5 Driver Data'!F4883</f>
        <v>0</v>
      </c>
      <c r="G4883" s="191">
        <f>'5 Driver Data'!G4883</f>
        <v>0</v>
      </c>
      <c r="H4883" s="191">
        <f>'5 Driver Data'!H4883</f>
        <v>0</v>
      </c>
      <c r="I4883" s="191">
        <f>'5 Driver Data'!I4883</f>
        <v>0</v>
      </c>
      <c r="J4883" s="191">
        <f>'5 Driver Data'!J4883</f>
        <v>0</v>
      </c>
      <c r="K4883" s="206">
        <f>'5 Driver Data'!K4883</f>
        <v>0</v>
      </c>
      <c r="L4883" s="1"/>
      <c r="M4883" s="216" t="str">
        <f>IF(D4883=0,"Blank",'3 Model Input'!E$44*'3 Model Input'!E$45)</f>
        <v>Blank</v>
      </c>
      <c r="N4883" s="197" t="str">
        <f t="shared" si="780"/>
        <v>Blank</v>
      </c>
      <c r="O4883" s="197" t="str">
        <f>IF(D4883=0,"Blank",'3 Model Input'!E$49*(1-'3 Model Input'!E$51))</f>
        <v>Blank</v>
      </c>
      <c r="P4883" s="197" t="str">
        <f t="shared" si="781"/>
        <v>Blank</v>
      </c>
      <c r="Q4883" s="197" t="str">
        <f>IF(D4883=0,"Blank",IF(D4883="BEV",E4883*(1-'3 Model Input'!E$54), E4883))</f>
        <v>Blank</v>
      </c>
      <c r="R4883" s="198" t="str">
        <f>IF(D4883=0,"Blank",IF(D4883="PHEV",F4883/G4883,F4883*(1-'3 Model Input'!E$54)/G4883))</f>
        <v>Blank</v>
      </c>
      <c r="S4883" s="198" t="str">
        <f>IF(D4883=0,"Blank",IF(D4883="PHEV",MIN(M4883,E4883),MIN(M4883,(E4883*(1-'3 Model Input'!E$54)))))</f>
        <v>Blank</v>
      </c>
      <c r="T4883" s="217" t="str">
        <f t="shared" si="782"/>
        <v>Blank</v>
      </c>
      <c r="U4883" s="89"/>
      <c r="V4883" s="216" t="str">
        <f>IF(D4883=0,"Blank",P4883*'3 Model Input'!E$50)</f>
        <v>Blank</v>
      </c>
      <c r="W4883" s="197" t="str">
        <f t="shared" si="783"/>
        <v>Blank</v>
      </c>
      <c r="X4883" s="197" t="str">
        <f t="shared" si="784"/>
        <v>Blank</v>
      </c>
      <c r="Y4883" s="197" t="str">
        <f t="shared" si="785"/>
        <v>Blank</v>
      </c>
      <c r="Z4883" s="197" t="str">
        <f t="shared" si="786"/>
        <v>Blank</v>
      </c>
      <c r="AA4883" s="223" t="str" cm="1">
        <f t="array" ref="AA4883">_xlfn.IFS(ISTEXT('3 Model Input'!F$70),"Missing",ISTEXT('3 Model Input'!I$70),"Missing",ISNUMBER('3 Model Input'!K$70),'3 Model Input'!K$70*P4883)</f>
        <v>Missing</v>
      </c>
      <c r="AB4883" s="89"/>
      <c r="AC4883" s="227" t="str" cm="1">
        <f t="array" ref="AC4883">IF(D4883=0,"Blank",_xlfn.IFS('3 Model Input'!E$61=1,(V4883*G4883)/T4883,'3 Model Input'!E$61=2,(W4883*G4883)/T4883,'3 Model Input'!E$61=3,(X4883*G4883)/T4883,'3 Model Input'!E$61=4,(Y4883*G4883)/T4883,'3 Model Input'!E$61=5,(Z4883*G4883)/T4883, ISTEXT('3 Model Input'!E$61),"Missing",'3 Model Input'!E$61=6,(AA4883*G4883)/T4883))</f>
        <v>Blank</v>
      </c>
      <c r="AD4883" s="202" t="str">
        <f t="shared" si="787"/>
        <v>Blank</v>
      </c>
      <c r="AE4883" s="202" t="str">
        <f t="shared" si="788"/>
        <v>Blank</v>
      </c>
      <c r="AF4883" s="217" t="str">
        <f t="shared" si="789"/>
        <v>Blank</v>
      </c>
      <c r="AG4883" s="9" t="str" cm="1">
        <f t="array" ref="AG4883">_xlfn.IFS(ISNUMBER(AC4883), "", ISNUMBER(SEARCH("Blank", AC4883)), "", ISERROR(AC4883), "Bad input on tab 3")</f>
        <v/>
      </c>
    </row>
    <row r="4884" spans="2:33" ht="15" customHeight="1" x14ac:dyDescent="0.75">
      <c r="B4884" s="205" t="str">
        <f>'5 Driver Data'!B4884</f>
        <v>4876</v>
      </c>
      <c r="C4884" s="193">
        <f>'5 Driver Data'!C4884</f>
        <v>0</v>
      </c>
      <c r="D4884" s="192">
        <f>'5 Driver Data'!D4884</f>
        <v>0</v>
      </c>
      <c r="E4884" s="191">
        <f>'5 Driver Data'!E4884</f>
        <v>0</v>
      </c>
      <c r="F4884" s="191">
        <f>'5 Driver Data'!F4884</f>
        <v>0</v>
      </c>
      <c r="G4884" s="191">
        <f>'5 Driver Data'!G4884</f>
        <v>0</v>
      </c>
      <c r="H4884" s="191">
        <f>'5 Driver Data'!H4884</f>
        <v>0</v>
      </c>
      <c r="I4884" s="191">
        <f>'5 Driver Data'!I4884</f>
        <v>0</v>
      </c>
      <c r="J4884" s="191">
        <f>'5 Driver Data'!J4884</f>
        <v>0</v>
      </c>
      <c r="K4884" s="206">
        <f>'5 Driver Data'!K4884</f>
        <v>0</v>
      </c>
      <c r="L4884" s="1"/>
      <c r="M4884" s="216" t="str">
        <f>IF(D4884=0,"Blank",'3 Model Input'!E$44*'3 Model Input'!E$45)</f>
        <v>Blank</v>
      </c>
      <c r="N4884" s="197" t="str">
        <f t="shared" si="780"/>
        <v>Blank</v>
      </c>
      <c r="O4884" s="197" t="str">
        <f>IF(D4884=0,"Blank",'3 Model Input'!E$49*(1-'3 Model Input'!E$51))</f>
        <v>Blank</v>
      </c>
      <c r="P4884" s="197" t="str">
        <f t="shared" si="781"/>
        <v>Blank</v>
      </c>
      <c r="Q4884" s="197" t="str">
        <f>IF(D4884=0,"Blank",IF(D4884="BEV",E4884*(1-'3 Model Input'!E$54), E4884))</f>
        <v>Blank</v>
      </c>
      <c r="R4884" s="198" t="str">
        <f>IF(D4884=0,"Blank",IF(D4884="PHEV",F4884/G4884,F4884*(1-'3 Model Input'!E$54)/G4884))</f>
        <v>Blank</v>
      </c>
      <c r="S4884" s="198" t="str">
        <f>IF(D4884=0,"Blank",IF(D4884="PHEV",MIN(M4884,E4884),MIN(M4884,(E4884*(1-'3 Model Input'!E$54)))))</f>
        <v>Blank</v>
      </c>
      <c r="T4884" s="217" t="str">
        <f t="shared" si="782"/>
        <v>Blank</v>
      </c>
      <c r="U4884" s="89"/>
      <c r="V4884" s="216" t="str">
        <f>IF(D4884=0,"Blank",P4884*'3 Model Input'!E$50)</f>
        <v>Blank</v>
      </c>
      <c r="W4884" s="197" t="str">
        <f t="shared" si="783"/>
        <v>Blank</v>
      </c>
      <c r="X4884" s="197" t="str">
        <f t="shared" si="784"/>
        <v>Blank</v>
      </c>
      <c r="Y4884" s="197" t="str">
        <f t="shared" si="785"/>
        <v>Blank</v>
      </c>
      <c r="Z4884" s="197" t="str">
        <f t="shared" si="786"/>
        <v>Blank</v>
      </c>
      <c r="AA4884" s="223" t="str" cm="1">
        <f t="array" ref="AA4884">_xlfn.IFS(ISTEXT('3 Model Input'!F$70),"Missing",ISTEXT('3 Model Input'!I$70),"Missing",ISNUMBER('3 Model Input'!K$70),'3 Model Input'!K$70*P4884)</f>
        <v>Missing</v>
      </c>
      <c r="AB4884" s="89"/>
      <c r="AC4884" s="227" t="str" cm="1">
        <f t="array" ref="AC4884">IF(D4884=0,"Blank",_xlfn.IFS('3 Model Input'!E$61=1,(V4884*G4884)/T4884,'3 Model Input'!E$61=2,(W4884*G4884)/T4884,'3 Model Input'!E$61=3,(X4884*G4884)/T4884,'3 Model Input'!E$61=4,(Y4884*G4884)/T4884,'3 Model Input'!E$61=5,(Z4884*G4884)/T4884, ISTEXT('3 Model Input'!E$61),"Missing",'3 Model Input'!E$61=6,(AA4884*G4884)/T4884))</f>
        <v>Blank</v>
      </c>
      <c r="AD4884" s="202" t="str">
        <f t="shared" si="787"/>
        <v>Blank</v>
      </c>
      <c r="AE4884" s="202" t="str">
        <f t="shared" si="788"/>
        <v>Blank</v>
      </c>
      <c r="AF4884" s="217" t="str">
        <f t="shared" si="789"/>
        <v>Blank</v>
      </c>
      <c r="AG4884" s="9" t="str" cm="1">
        <f t="array" ref="AG4884">_xlfn.IFS(ISNUMBER(AC4884), "", ISNUMBER(SEARCH("Blank", AC4884)), "", ISERROR(AC4884), "Bad input on tab 3")</f>
        <v/>
      </c>
    </row>
    <row r="4885" spans="2:33" ht="15" customHeight="1" x14ac:dyDescent="0.75">
      <c r="B4885" s="205" t="str">
        <f>'5 Driver Data'!B4885</f>
        <v>4877</v>
      </c>
      <c r="C4885" s="193">
        <f>'5 Driver Data'!C4885</f>
        <v>0</v>
      </c>
      <c r="D4885" s="192">
        <f>'5 Driver Data'!D4885</f>
        <v>0</v>
      </c>
      <c r="E4885" s="191">
        <f>'5 Driver Data'!E4885</f>
        <v>0</v>
      </c>
      <c r="F4885" s="191">
        <f>'5 Driver Data'!F4885</f>
        <v>0</v>
      </c>
      <c r="G4885" s="191">
        <f>'5 Driver Data'!G4885</f>
        <v>0</v>
      </c>
      <c r="H4885" s="191">
        <f>'5 Driver Data'!H4885</f>
        <v>0</v>
      </c>
      <c r="I4885" s="191">
        <f>'5 Driver Data'!I4885</f>
        <v>0</v>
      </c>
      <c r="J4885" s="191">
        <f>'5 Driver Data'!J4885</f>
        <v>0</v>
      </c>
      <c r="K4885" s="206">
        <f>'5 Driver Data'!K4885</f>
        <v>0</v>
      </c>
      <c r="L4885" s="1"/>
      <c r="M4885" s="216" t="str">
        <f>IF(D4885=0,"Blank",'3 Model Input'!E$44*'3 Model Input'!E$45)</f>
        <v>Blank</v>
      </c>
      <c r="N4885" s="197" t="str">
        <f t="shared" si="780"/>
        <v>Blank</v>
      </c>
      <c r="O4885" s="197" t="str">
        <f>IF(D4885=0,"Blank",'3 Model Input'!E$49*(1-'3 Model Input'!E$51))</f>
        <v>Blank</v>
      </c>
      <c r="P4885" s="197" t="str">
        <f t="shared" si="781"/>
        <v>Blank</v>
      </c>
      <c r="Q4885" s="197" t="str">
        <f>IF(D4885=0,"Blank",IF(D4885="BEV",E4885*(1-'3 Model Input'!E$54), E4885))</f>
        <v>Blank</v>
      </c>
      <c r="R4885" s="198" t="str">
        <f>IF(D4885=0,"Blank",IF(D4885="PHEV",F4885/G4885,F4885*(1-'3 Model Input'!E$54)/G4885))</f>
        <v>Blank</v>
      </c>
      <c r="S4885" s="198" t="str">
        <f>IF(D4885=0,"Blank",IF(D4885="PHEV",MIN(M4885,E4885),MIN(M4885,(E4885*(1-'3 Model Input'!E$54)))))</f>
        <v>Blank</v>
      </c>
      <c r="T4885" s="217" t="str">
        <f t="shared" si="782"/>
        <v>Blank</v>
      </c>
      <c r="U4885" s="89"/>
      <c r="V4885" s="216" t="str">
        <f>IF(D4885=0,"Blank",P4885*'3 Model Input'!E$50)</f>
        <v>Blank</v>
      </c>
      <c r="W4885" s="197" t="str">
        <f t="shared" si="783"/>
        <v>Blank</v>
      </c>
      <c r="X4885" s="197" t="str">
        <f t="shared" si="784"/>
        <v>Blank</v>
      </c>
      <c r="Y4885" s="197" t="str">
        <f t="shared" si="785"/>
        <v>Blank</v>
      </c>
      <c r="Z4885" s="197" t="str">
        <f t="shared" si="786"/>
        <v>Blank</v>
      </c>
      <c r="AA4885" s="223" t="str" cm="1">
        <f t="array" ref="AA4885">_xlfn.IFS(ISTEXT('3 Model Input'!F$70),"Missing",ISTEXT('3 Model Input'!I$70),"Missing",ISNUMBER('3 Model Input'!K$70),'3 Model Input'!K$70*P4885)</f>
        <v>Missing</v>
      </c>
      <c r="AB4885" s="89"/>
      <c r="AC4885" s="227" t="str" cm="1">
        <f t="array" ref="AC4885">IF(D4885=0,"Blank",_xlfn.IFS('3 Model Input'!E$61=1,(V4885*G4885)/T4885,'3 Model Input'!E$61=2,(W4885*G4885)/T4885,'3 Model Input'!E$61=3,(X4885*G4885)/T4885,'3 Model Input'!E$61=4,(Y4885*G4885)/T4885,'3 Model Input'!E$61=5,(Z4885*G4885)/T4885, ISTEXT('3 Model Input'!E$61),"Missing",'3 Model Input'!E$61=6,(AA4885*G4885)/T4885))</f>
        <v>Blank</v>
      </c>
      <c r="AD4885" s="202" t="str">
        <f t="shared" si="787"/>
        <v>Blank</v>
      </c>
      <c r="AE4885" s="202" t="str">
        <f t="shared" si="788"/>
        <v>Blank</v>
      </c>
      <c r="AF4885" s="217" t="str">
        <f t="shared" si="789"/>
        <v>Blank</v>
      </c>
      <c r="AG4885" s="9" t="str" cm="1">
        <f t="array" ref="AG4885">_xlfn.IFS(ISNUMBER(AC4885), "", ISNUMBER(SEARCH("Blank", AC4885)), "", ISERROR(AC4885), "Bad input on tab 3")</f>
        <v/>
      </c>
    </row>
    <row r="4886" spans="2:33" ht="15" customHeight="1" x14ac:dyDescent="0.75">
      <c r="B4886" s="205" t="str">
        <f>'5 Driver Data'!B4886</f>
        <v>4878</v>
      </c>
      <c r="C4886" s="193">
        <f>'5 Driver Data'!C4886</f>
        <v>0</v>
      </c>
      <c r="D4886" s="192">
        <f>'5 Driver Data'!D4886</f>
        <v>0</v>
      </c>
      <c r="E4886" s="191">
        <f>'5 Driver Data'!E4886</f>
        <v>0</v>
      </c>
      <c r="F4886" s="191">
        <f>'5 Driver Data'!F4886</f>
        <v>0</v>
      </c>
      <c r="G4886" s="191">
        <f>'5 Driver Data'!G4886</f>
        <v>0</v>
      </c>
      <c r="H4886" s="191">
        <f>'5 Driver Data'!H4886</f>
        <v>0</v>
      </c>
      <c r="I4886" s="191">
        <f>'5 Driver Data'!I4886</f>
        <v>0</v>
      </c>
      <c r="J4886" s="191">
        <f>'5 Driver Data'!J4886</f>
        <v>0</v>
      </c>
      <c r="K4886" s="206">
        <f>'5 Driver Data'!K4886</f>
        <v>0</v>
      </c>
      <c r="L4886" s="1"/>
      <c r="M4886" s="216" t="str">
        <f>IF(D4886=0,"Blank",'3 Model Input'!E$44*'3 Model Input'!E$45)</f>
        <v>Blank</v>
      </c>
      <c r="N4886" s="197" t="str">
        <f t="shared" si="780"/>
        <v>Blank</v>
      </c>
      <c r="O4886" s="197" t="str">
        <f>IF(D4886=0,"Blank",'3 Model Input'!E$49*(1-'3 Model Input'!E$51))</f>
        <v>Blank</v>
      </c>
      <c r="P4886" s="197" t="str">
        <f t="shared" si="781"/>
        <v>Blank</v>
      </c>
      <c r="Q4886" s="197" t="str">
        <f>IF(D4886=0,"Blank",IF(D4886="BEV",E4886*(1-'3 Model Input'!E$54), E4886))</f>
        <v>Blank</v>
      </c>
      <c r="R4886" s="198" t="str">
        <f>IF(D4886=0,"Blank",IF(D4886="PHEV",F4886/G4886,F4886*(1-'3 Model Input'!E$54)/G4886))</f>
        <v>Blank</v>
      </c>
      <c r="S4886" s="198" t="str">
        <f>IF(D4886=0,"Blank",IF(D4886="PHEV",MIN(M4886,E4886),MIN(M4886,(E4886*(1-'3 Model Input'!E$54)))))</f>
        <v>Blank</v>
      </c>
      <c r="T4886" s="217" t="str">
        <f t="shared" si="782"/>
        <v>Blank</v>
      </c>
      <c r="U4886" s="89"/>
      <c r="V4886" s="216" t="str">
        <f>IF(D4886=0,"Blank",P4886*'3 Model Input'!E$50)</f>
        <v>Blank</v>
      </c>
      <c r="W4886" s="197" t="str">
        <f t="shared" si="783"/>
        <v>Blank</v>
      </c>
      <c r="X4886" s="197" t="str">
        <f t="shared" si="784"/>
        <v>Blank</v>
      </c>
      <c r="Y4886" s="197" t="str">
        <f t="shared" si="785"/>
        <v>Blank</v>
      </c>
      <c r="Z4886" s="197" t="str">
        <f t="shared" si="786"/>
        <v>Blank</v>
      </c>
      <c r="AA4886" s="223" t="str" cm="1">
        <f t="array" ref="AA4886">_xlfn.IFS(ISTEXT('3 Model Input'!F$70),"Missing",ISTEXT('3 Model Input'!I$70),"Missing",ISNUMBER('3 Model Input'!K$70),'3 Model Input'!K$70*P4886)</f>
        <v>Missing</v>
      </c>
      <c r="AB4886" s="89"/>
      <c r="AC4886" s="227" t="str" cm="1">
        <f t="array" ref="AC4886">IF(D4886=0,"Blank",_xlfn.IFS('3 Model Input'!E$61=1,(V4886*G4886)/T4886,'3 Model Input'!E$61=2,(W4886*G4886)/T4886,'3 Model Input'!E$61=3,(X4886*G4886)/T4886,'3 Model Input'!E$61=4,(Y4886*G4886)/T4886,'3 Model Input'!E$61=5,(Z4886*G4886)/T4886, ISTEXT('3 Model Input'!E$61),"Missing",'3 Model Input'!E$61=6,(AA4886*G4886)/T4886))</f>
        <v>Blank</v>
      </c>
      <c r="AD4886" s="202" t="str">
        <f t="shared" si="787"/>
        <v>Blank</v>
      </c>
      <c r="AE4886" s="202" t="str">
        <f t="shared" si="788"/>
        <v>Blank</v>
      </c>
      <c r="AF4886" s="217" t="str">
        <f t="shared" si="789"/>
        <v>Blank</v>
      </c>
      <c r="AG4886" s="9" t="str" cm="1">
        <f t="array" ref="AG4886">_xlfn.IFS(ISNUMBER(AC4886), "", ISNUMBER(SEARCH("Blank", AC4886)), "", ISERROR(AC4886), "Bad input on tab 3")</f>
        <v/>
      </c>
    </row>
    <row r="4887" spans="2:33" ht="15" customHeight="1" x14ac:dyDescent="0.75">
      <c r="B4887" s="205" t="str">
        <f>'5 Driver Data'!B4887</f>
        <v>4879</v>
      </c>
      <c r="C4887" s="193">
        <f>'5 Driver Data'!C4887</f>
        <v>0</v>
      </c>
      <c r="D4887" s="192">
        <f>'5 Driver Data'!D4887</f>
        <v>0</v>
      </c>
      <c r="E4887" s="191">
        <f>'5 Driver Data'!E4887</f>
        <v>0</v>
      </c>
      <c r="F4887" s="191">
        <f>'5 Driver Data'!F4887</f>
        <v>0</v>
      </c>
      <c r="G4887" s="191">
        <f>'5 Driver Data'!G4887</f>
        <v>0</v>
      </c>
      <c r="H4887" s="191">
        <f>'5 Driver Data'!H4887</f>
        <v>0</v>
      </c>
      <c r="I4887" s="191">
        <f>'5 Driver Data'!I4887</f>
        <v>0</v>
      </c>
      <c r="J4887" s="191">
        <f>'5 Driver Data'!J4887</f>
        <v>0</v>
      </c>
      <c r="K4887" s="206">
        <f>'5 Driver Data'!K4887</f>
        <v>0</v>
      </c>
      <c r="L4887" s="1"/>
      <c r="M4887" s="216" t="str">
        <f>IF(D4887=0,"Blank",'3 Model Input'!E$44*'3 Model Input'!E$45)</f>
        <v>Blank</v>
      </c>
      <c r="N4887" s="197" t="str">
        <f t="shared" si="780"/>
        <v>Blank</v>
      </c>
      <c r="O4887" s="197" t="str">
        <f>IF(D4887=0,"Blank",'3 Model Input'!E$49*(1-'3 Model Input'!E$51))</f>
        <v>Blank</v>
      </c>
      <c r="P4887" s="197" t="str">
        <f t="shared" si="781"/>
        <v>Blank</v>
      </c>
      <c r="Q4887" s="197" t="str">
        <f>IF(D4887=0,"Blank",IF(D4887="BEV",E4887*(1-'3 Model Input'!E$54), E4887))</f>
        <v>Blank</v>
      </c>
      <c r="R4887" s="198" t="str">
        <f>IF(D4887=0,"Blank",IF(D4887="PHEV",F4887/G4887,F4887*(1-'3 Model Input'!E$54)/G4887))</f>
        <v>Blank</v>
      </c>
      <c r="S4887" s="198" t="str">
        <f>IF(D4887=0,"Blank",IF(D4887="PHEV",MIN(M4887,E4887),MIN(M4887,(E4887*(1-'3 Model Input'!E$54)))))</f>
        <v>Blank</v>
      </c>
      <c r="T4887" s="217" t="str">
        <f t="shared" si="782"/>
        <v>Blank</v>
      </c>
      <c r="U4887" s="89"/>
      <c r="V4887" s="216" t="str">
        <f>IF(D4887=0,"Blank",P4887*'3 Model Input'!E$50)</f>
        <v>Blank</v>
      </c>
      <c r="W4887" s="197" t="str">
        <f t="shared" si="783"/>
        <v>Blank</v>
      </c>
      <c r="X4887" s="197" t="str">
        <f t="shared" si="784"/>
        <v>Blank</v>
      </c>
      <c r="Y4887" s="197" t="str">
        <f t="shared" si="785"/>
        <v>Blank</v>
      </c>
      <c r="Z4887" s="197" t="str">
        <f t="shared" si="786"/>
        <v>Blank</v>
      </c>
      <c r="AA4887" s="223" t="str" cm="1">
        <f t="array" ref="AA4887">_xlfn.IFS(ISTEXT('3 Model Input'!F$70),"Missing",ISTEXT('3 Model Input'!I$70),"Missing",ISNUMBER('3 Model Input'!K$70),'3 Model Input'!K$70*P4887)</f>
        <v>Missing</v>
      </c>
      <c r="AB4887" s="89"/>
      <c r="AC4887" s="227" t="str" cm="1">
        <f t="array" ref="AC4887">IF(D4887=0,"Blank",_xlfn.IFS('3 Model Input'!E$61=1,(V4887*G4887)/T4887,'3 Model Input'!E$61=2,(W4887*G4887)/T4887,'3 Model Input'!E$61=3,(X4887*G4887)/T4887,'3 Model Input'!E$61=4,(Y4887*G4887)/T4887,'3 Model Input'!E$61=5,(Z4887*G4887)/T4887, ISTEXT('3 Model Input'!E$61),"Missing",'3 Model Input'!E$61=6,(AA4887*G4887)/T4887))</f>
        <v>Blank</v>
      </c>
      <c r="AD4887" s="202" t="str">
        <f t="shared" si="787"/>
        <v>Blank</v>
      </c>
      <c r="AE4887" s="202" t="str">
        <f t="shared" si="788"/>
        <v>Blank</v>
      </c>
      <c r="AF4887" s="217" t="str">
        <f t="shared" si="789"/>
        <v>Blank</v>
      </c>
      <c r="AG4887" s="9" t="str" cm="1">
        <f t="array" ref="AG4887">_xlfn.IFS(ISNUMBER(AC4887), "", ISNUMBER(SEARCH("Blank", AC4887)), "", ISERROR(AC4887), "Bad input on tab 3")</f>
        <v/>
      </c>
    </row>
    <row r="4888" spans="2:33" ht="15" customHeight="1" x14ac:dyDescent="0.75">
      <c r="B4888" s="205" t="str">
        <f>'5 Driver Data'!B4888</f>
        <v>4880</v>
      </c>
      <c r="C4888" s="193">
        <f>'5 Driver Data'!C4888</f>
        <v>0</v>
      </c>
      <c r="D4888" s="192">
        <f>'5 Driver Data'!D4888</f>
        <v>0</v>
      </c>
      <c r="E4888" s="191">
        <f>'5 Driver Data'!E4888</f>
        <v>0</v>
      </c>
      <c r="F4888" s="191">
        <f>'5 Driver Data'!F4888</f>
        <v>0</v>
      </c>
      <c r="G4888" s="191">
        <f>'5 Driver Data'!G4888</f>
        <v>0</v>
      </c>
      <c r="H4888" s="191">
        <f>'5 Driver Data'!H4888</f>
        <v>0</v>
      </c>
      <c r="I4888" s="191">
        <f>'5 Driver Data'!I4888</f>
        <v>0</v>
      </c>
      <c r="J4888" s="191">
        <f>'5 Driver Data'!J4888</f>
        <v>0</v>
      </c>
      <c r="K4888" s="206">
        <f>'5 Driver Data'!K4888</f>
        <v>0</v>
      </c>
      <c r="L4888" s="1"/>
      <c r="M4888" s="216" t="str">
        <f>IF(D4888=0,"Blank",'3 Model Input'!E$44*'3 Model Input'!E$45)</f>
        <v>Blank</v>
      </c>
      <c r="N4888" s="197" t="str">
        <f t="shared" si="780"/>
        <v>Blank</v>
      </c>
      <c r="O4888" s="197" t="str">
        <f>IF(D4888=0,"Blank",'3 Model Input'!E$49*(1-'3 Model Input'!E$51))</f>
        <v>Blank</v>
      </c>
      <c r="P4888" s="197" t="str">
        <f t="shared" si="781"/>
        <v>Blank</v>
      </c>
      <c r="Q4888" s="197" t="str">
        <f>IF(D4888=0,"Blank",IF(D4888="BEV",E4888*(1-'3 Model Input'!E$54), E4888))</f>
        <v>Blank</v>
      </c>
      <c r="R4888" s="198" t="str">
        <f>IF(D4888=0,"Blank",IF(D4888="PHEV",F4888/G4888,F4888*(1-'3 Model Input'!E$54)/G4888))</f>
        <v>Blank</v>
      </c>
      <c r="S4888" s="198" t="str">
        <f>IF(D4888=0,"Blank",IF(D4888="PHEV",MIN(M4888,E4888),MIN(M4888,(E4888*(1-'3 Model Input'!E$54)))))</f>
        <v>Blank</v>
      </c>
      <c r="T4888" s="217" t="str">
        <f t="shared" si="782"/>
        <v>Blank</v>
      </c>
      <c r="U4888" s="89"/>
      <c r="V4888" s="216" t="str">
        <f>IF(D4888=0,"Blank",P4888*'3 Model Input'!E$50)</f>
        <v>Blank</v>
      </c>
      <c r="W4888" s="197" t="str">
        <f t="shared" si="783"/>
        <v>Blank</v>
      </c>
      <c r="X4888" s="197" t="str">
        <f t="shared" si="784"/>
        <v>Blank</v>
      </c>
      <c r="Y4888" s="197" t="str">
        <f t="shared" si="785"/>
        <v>Blank</v>
      </c>
      <c r="Z4888" s="197" t="str">
        <f t="shared" si="786"/>
        <v>Blank</v>
      </c>
      <c r="AA4888" s="223" t="str" cm="1">
        <f t="array" ref="AA4888">_xlfn.IFS(ISTEXT('3 Model Input'!F$70),"Missing",ISTEXT('3 Model Input'!I$70),"Missing",ISNUMBER('3 Model Input'!K$70),'3 Model Input'!K$70*P4888)</f>
        <v>Missing</v>
      </c>
      <c r="AB4888" s="89"/>
      <c r="AC4888" s="227" t="str" cm="1">
        <f t="array" ref="AC4888">IF(D4888=0,"Blank",_xlfn.IFS('3 Model Input'!E$61=1,(V4888*G4888)/T4888,'3 Model Input'!E$61=2,(W4888*G4888)/T4888,'3 Model Input'!E$61=3,(X4888*G4888)/T4888,'3 Model Input'!E$61=4,(Y4888*G4888)/T4888,'3 Model Input'!E$61=5,(Z4888*G4888)/T4888, ISTEXT('3 Model Input'!E$61),"Missing",'3 Model Input'!E$61=6,(AA4888*G4888)/T4888))</f>
        <v>Blank</v>
      </c>
      <c r="AD4888" s="202" t="str">
        <f t="shared" si="787"/>
        <v>Blank</v>
      </c>
      <c r="AE4888" s="202" t="str">
        <f t="shared" si="788"/>
        <v>Blank</v>
      </c>
      <c r="AF4888" s="217" t="str">
        <f t="shared" si="789"/>
        <v>Blank</v>
      </c>
      <c r="AG4888" s="9" t="str" cm="1">
        <f t="array" ref="AG4888">_xlfn.IFS(ISNUMBER(AC4888), "", ISNUMBER(SEARCH("Blank", AC4888)), "", ISERROR(AC4888), "Bad input on tab 3")</f>
        <v/>
      </c>
    </row>
    <row r="4889" spans="2:33" ht="15" customHeight="1" x14ac:dyDescent="0.75">
      <c r="B4889" s="205" t="str">
        <f>'5 Driver Data'!B4889</f>
        <v>4881</v>
      </c>
      <c r="C4889" s="193">
        <f>'5 Driver Data'!C4889</f>
        <v>0</v>
      </c>
      <c r="D4889" s="192">
        <f>'5 Driver Data'!D4889</f>
        <v>0</v>
      </c>
      <c r="E4889" s="191">
        <f>'5 Driver Data'!E4889</f>
        <v>0</v>
      </c>
      <c r="F4889" s="191">
        <f>'5 Driver Data'!F4889</f>
        <v>0</v>
      </c>
      <c r="G4889" s="191">
        <f>'5 Driver Data'!G4889</f>
        <v>0</v>
      </c>
      <c r="H4889" s="191">
        <f>'5 Driver Data'!H4889</f>
        <v>0</v>
      </c>
      <c r="I4889" s="191">
        <f>'5 Driver Data'!I4889</f>
        <v>0</v>
      </c>
      <c r="J4889" s="191">
        <f>'5 Driver Data'!J4889</f>
        <v>0</v>
      </c>
      <c r="K4889" s="206">
        <f>'5 Driver Data'!K4889</f>
        <v>0</v>
      </c>
      <c r="L4889" s="1"/>
      <c r="M4889" s="216" t="str">
        <f>IF(D4889=0,"Blank",'3 Model Input'!E$44*'3 Model Input'!E$45)</f>
        <v>Blank</v>
      </c>
      <c r="N4889" s="197" t="str">
        <f t="shared" si="780"/>
        <v>Blank</v>
      </c>
      <c r="O4889" s="197" t="str">
        <f>IF(D4889=0,"Blank",'3 Model Input'!E$49*(1-'3 Model Input'!E$51))</f>
        <v>Blank</v>
      </c>
      <c r="P4889" s="197" t="str">
        <f t="shared" si="781"/>
        <v>Blank</v>
      </c>
      <c r="Q4889" s="197" t="str">
        <f>IF(D4889=0,"Blank",IF(D4889="BEV",E4889*(1-'3 Model Input'!E$54), E4889))</f>
        <v>Blank</v>
      </c>
      <c r="R4889" s="198" t="str">
        <f>IF(D4889=0,"Blank",IF(D4889="PHEV",F4889/G4889,F4889*(1-'3 Model Input'!E$54)/G4889))</f>
        <v>Blank</v>
      </c>
      <c r="S4889" s="198" t="str">
        <f>IF(D4889=0,"Blank",IF(D4889="PHEV",MIN(M4889,E4889),MIN(M4889,(E4889*(1-'3 Model Input'!E$54)))))</f>
        <v>Blank</v>
      </c>
      <c r="T4889" s="217" t="str">
        <f t="shared" si="782"/>
        <v>Blank</v>
      </c>
      <c r="U4889" s="89"/>
      <c r="V4889" s="216" t="str">
        <f>IF(D4889=0,"Blank",P4889*'3 Model Input'!E$50)</f>
        <v>Blank</v>
      </c>
      <c r="W4889" s="197" t="str">
        <f t="shared" si="783"/>
        <v>Blank</v>
      </c>
      <c r="X4889" s="197" t="str">
        <f t="shared" si="784"/>
        <v>Blank</v>
      </c>
      <c r="Y4889" s="197" t="str">
        <f t="shared" si="785"/>
        <v>Blank</v>
      </c>
      <c r="Z4889" s="197" t="str">
        <f t="shared" si="786"/>
        <v>Blank</v>
      </c>
      <c r="AA4889" s="223" t="str" cm="1">
        <f t="array" ref="AA4889">_xlfn.IFS(ISTEXT('3 Model Input'!F$70),"Missing",ISTEXT('3 Model Input'!I$70),"Missing",ISNUMBER('3 Model Input'!K$70),'3 Model Input'!K$70*P4889)</f>
        <v>Missing</v>
      </c>
      <c r="AB4889" s="89"/>
      <c r="AC4889" s="227" t="str" cm="1">
        <f t="array" ref="AC4889">IF(D4889=0,"Blank",_xlfn.IFS('3 Model Input'!E$61=1,(V4889*G4889)/T4889,'3 Model Input'!E$61=2,(W4889*G4889)/T4889,'3 Model Input'!E$61=3,(X4889*G4889)/T4889,'3 Model Input'!E$61=4,(Y4889*G4889)/T4889,'3 Model Input'!E$61=5,(Z4889*G4889)/T4889, ISTEXT('3 Model Input'!E$61),"Missing",'3 Model Input'!E$61=6,(AA4889*G4889)/T4889))</f>
        <v>Blank</v>
      </c>
      <c r="AD4889" s="202" t="str">
        <f t="shared" si="787"/>
        <v>Blank</v>
      </c>
      <c r="AE4889" s="202" t="str">
        <f t="shared" si="788"/>
        <v>Blank</v>
      </c>
      <c r="AF4889" s="217" t="str">
        <f t="shared" si="789"/>
        <v>Blank</v>
      </c>
      <c r="AG4889" s="9" t="str" cm="1">
        <f t="array" ref="AG4889">_xlfn.IFS(ISNUMBER(AC4889), "", ISNUMBER(SEARCH("Blank", AC4889)), "", ISERROR(AC4889), "Bad input on tab 3")</f>
        <v/>
      </c>
    </row>
    <row r="4890" spans="2:33" ht="15" customHeight="1" x14ac:dyDescent="0.75">
      <c r="B4890" s="205" t="str">
        <f>'5 Driver Data'!B4890</f>
        <v>4882</v>
      </c>
      <c r="C4890" s="193">
        <f>'5 Driver Data'!C4890</f>
        <v>0</v>
      </c>
      <c r="D4890" s="192">
        <f>'5 Driver Data'!D4890</f>
        <v>0</v>
      </c>
      <c r="E4890" s="191">
        <f>'5 Driver Data'!E4890</f>
        <v>0</v>
      </c>
      <c r="F4890" s="191">
        <f>'5 Driver Data'!F4890</f>
        <v>0</v>
      </c>
      <c r="G4890" s="191">
        <f>'5 Driver Data'!G4890</f>
        <v>0</v>
      </c>
      <c r="H4890" s="191">
        <f>'5 Driver Data'!H4890</f>
        <v>0</v>
      </c>
      <c r="I4890" s="191">
        <f>'5 Driver Data'!I4890</f>
        <v>0</v>
      </c>
      <c r="J4890" s="191">
        <f>'5 Driver Data'!J4890</f>
        <v>0</v>
      </c>
      <c r="K4890" s="206">
        <f>'5 Driver Data'!K4890</f>
        <v>0</v>
      </c>
      <c r="L4890" s="1"/>
      <c r="M4890" s="216" t="str">
        <f>IF(D4890=0,"Blank",'3 Model Input'!E$44*'3 Model Input'!E$45)</f>
        <v>Blank</v>
      </c>
      <c r="N4890" s="197" t="str">
        <f t="shared" si="780"/>
        <v>Blank</v>
      </c>
      <c r="O4890" s="197" t="str">
        <f>IF(D4890=0,"Blank",'3 Model Input'!E$49*(1-'3 Model Input'!E$51))</f>
        <v>Blank</v>
      </c>
      <c r="P4890" s="197" t="str">
        <f t="shared" si="781"/>
        <v>Blank</v>
      </c>
      <c r="Q4890" s="197" t="str">
        <f>IF(D4890=0,"Blank",IF(D4890="BEV",E4890*(1-'3 Model Input'!E$54), E4890))</f>
        <v>Blank</v>
      </c>
      <c r="R4890" s="198" t="str">
        <f>IF(D4890=0,"Blank",IF(D4890="PHEV",F4890/G4890,F4890*(1-'3 Model Input'!E$54)/G4890))</f>
        <v>Blank</v>
      </c>
      <c r="S4890" s="198" t="str">
        <f>IF(D4890=0,"Blank",IF(D4890="PHEV",MIN(M4890,E4890),MIN(M4890,(E4890*(1-'3 Model Input'!E$54)))))</f>
        <v>Blank</v>
      </c>
      <c r="T4890" s="217" t="str">
        <f t="shared" si="782"/>
        <v>Blank</v>
      </c>
      <c r="U4890" s="89"/>
      <c r="V4890" s="216" t="str">
        <f>IF(D4890=0,"Blank",P4890*'3 Model Input'!E$50)</f>
        <v>Blank</v>
      </c>
      <c r="W4890" s="197" t="str">
        <f t="shared" si="783"/>
        <v>Blank</v>
      </c>
      <c r="X4890" s="197" t="str">
        <f t="shared" si="784"/>
        <v>Blank</v>
      </c>
      <c r="Y4890" s="197" t="str">
        <f t="shared" si="785"/>
        <v>Blank</v>
      </c>
      <c r="Z4890" s="197" t="str">
        <f t="shared" si="786"/>
        <v>Blank</v>
      </c>
      <c r="AA4890" s="223" t="str" cm="1">
        <f t="array" ref="AA4890">_xlfn.IFS(ISTEXT('3 Model Input'!F$70),"Missing",ISTEXT('3 Model Input'!I$70),"Missing",ISNUMBER('3 Model Input'!K$70),'3 Model Input'!K$70*P4890)</f>
        <v>Missing</v>
      </c>
      <c r="AB4890" s="89"/>
      <c r="AC4890" s="227" t="str" cm="1">
        <f t="array" ref="AC4890">IF(D4890=0,"Blank",_xlfn.IFS('3 Model Input'!E$61=1,(V4890*G4890)/T4890,'3 Model Input'!E$61=2,(W4890*G4890)/T4890,'3 Model Input'!E$61=3,(X4890*G4890)/T4890,'3 Model Input'!E$61=4,(Y4890*G4890)/T4890,'3 Model Input'!E$61=5,(Z4890*G4890)/T4890, ISTEXT('3 Model Input'!E$61),"Missing",'3 Model Input'!E$61=6,(AA4890*G4890)/T4890))</f>
        <v>Blank</v>
      </c>
      <c r="AD4890" s="202" t="str">
        <f t="shared" si="787"/>
        <v>Blank</v>
      </c>
      <c r="AE4890" s="202" t="str">
        <f t="shared" si="788"/>
        <v>Blank</v>
      </c>
      <c r="AF4890" s="217" t="str">
        <f t="shared" si="789"/>
        <v>Blank</v>
      </c>
      <c r="AG4890" s="9" t="str" cm="1">
        <f t="array" ref="AG4890">_xlfn.IFS(ISNUMBER(AC4890), "", ISNUMBER(SEARCH("Blank", AC4890)), "", ISERROR(AC4890), "Bad input on tab 3")</f>
        <v/>
      </c>
    </row>
    <row r="4891" spans="2:33" ht="15" customHeight="1" x14ac:dyDescent="0.75">
      <c r="B4891" s="205" t="str">
        <f>'5 Driver Data'!B4891</f>
        <v>4883</v>
      </c>
      <c r="C4891" s="193">
        <f>'5 Driver Data'!C4891</f>
        <v>0</v>
      </c>
      <c r="D4891" s="192">
        <f>'5 Driver Data'!D4891</f>
        <v>0</v>
      </c>
      <c r="E4891" s="191">
        <f>'5 Driver Data'!E4891</f>
        <v>0</v>
      </c>
      <c r="F4891" s="191">
        <f>'5 Driver Data'!F4891</f>
        <v>0</v>
      </c>
      <c r="G4891" s="191">
        <f>'5 Driver Data'!G4891</f>
        <v>0</v>
      </c>
      <c r="H4891" s="191">
        <f>'5 Driver Data'!H4891</f>
        <v>0</v>
      </c>
      <c r="I4891" s="191">
        <f>'5 Driver Data'!I4891</f>
        <v>0</v>
      </c>
      <c r="J4891" s="191">
        <f>'5 Driver Data'!J4891</f>
        <v>0</v>
      </c>
      <c r="K4891" s="206">
        <f>'5 Driver Data'!K4891</f>
        <v>0</v>
      </c>
      <c r="L4891" s="1"/>
      <c r="M4891" s="216" t="str">
        <f>IF(D4891=0,"Blank",'3 Model Input'!E$44*'3 Model Input'!E$45)</f>
        <v>Blank</v>
      </c>
      <c r="N4891" s="197" t="str">
        <f t="shared" si="780"/>
        <v>Blank</v>
      </c>
      <c r="O4891" s="197" t="str">
        <f>IF(D4891=0,"Blank",'3 Model Input'!E$49*(1-'3 Model Input'!E$51))</f>
        <v>Blank</v>
      </c>
      <c r="P4891" s="197" t="str">
        <f t="shared" si="781"/>
        <v>Blank</v>
      </c>
      <c r="Q4891" s="197" t="str">
        <f>IF(D4891=0,"Blank",IF(D4891="BEV",E4891*(1-'3 Model Input'!E$54), E4891))</f>
        <v>Blank</v>
      </c>
      <c r="R4891" s="198" t="str">
        <f>IF(D4891=0,"Blank",IF(D4891="PHEV",F4891/G4891,F4891*(1-'3 Model Input'!E$54)/G4891))</f>
        <v>Blank</v>
      </c>
      <c r="S4891" s="198" t="str">
        <f>IF(D4891=0,"Blank",IF(D4891="PHEV",MIN(M4891,E4891),MIN(M4891,(E4891*(1-'3 Model Input'!E$54)))))</f>
        <v>Blank</v>
      </c>
      <c r="T4891" s="217" t="str">
        <f t="shared" si="782"/>
        <v>Blank</v>
      </c>
      <c r="U4891" s="89"/>
      <c r="V4891" s="216" t="str">
        <f>IF(D4891=0,"Blank",P4891*'3 Model Input'!E$50)</f>
        <v>Blank</v>
      </c>
      <c r="W4891" s="197" t="str">
        <f t="shared" si="783"/>
        <v>Blank</v>
      </c>
      <c r="X4891" s="197" t="str">
        <f t="shared" si="784"/>
        <v>Blank</v>
      </c>
      <c r="Y4891" s="197" t="str">
        <f t="shared" si="785"/>
        <v>Blank</v>
      </c>
      <c r="Z4891" s="197" t="str">
        <f t="shared" si="786"/>
        <v>Blank</v>
      </c>
      <c r="AA4891" s="223" t="str" cm="1">
        <f t="array" ref="AA4891">_xlfn.IFS(ISTEXT('3 Model Input'!F$70),"Missing",ISTEXT('3 Model Input'!I$70),"Missing",ISNUMBER('3 Model Input'!K$70),'3 Model Input'!K$70*P4891)</f>
        <v>Missing</v>
      </c>
      <c r="AB4891" s="89"/>
      <c r="AC4891" s="227" t="str" cm="1">
        <f t="array" ref="AC4891">IF(D4891=0,"Blank",_xlfn.IFS('3 Model Input'!E$61=1,(V4891*G4891)/T4891,'3 Model Input'!E$61=2,(W4891*G4891)/T4891,'3 Model Input'!E$61=3,(X4891*G4891)/T4891,'3 Model Input'!E$61=4,(Y4891*G4891)/T4891,'3 Model Input'!E$61=5,(Z4891*G4891)/T4891, ISTEXT('3 Model Input'!E$61),"Missing",'3 Model Input'!E$61=6,(AA4891*G4891)/T4891))</f>
        <v>Blank</v>
      </c>
      <c r="AD4891" s="202" t="str">
        <f t="shared" si="787"/>
        <v>Blank</v>
      </c>
      <c r="AE4891" s="202" t="str">
        <f t="shared" si="788"/>
        <v>Blank</v>
      </c>
      <c r="AF4891" s="217" t="str">
        <f t="shared" si="789"/>
        <v>Blank</v>
      </c>
      <c r="AG4891" s="9" t="str" cm="1">
        <f t="array" ref="AG4891">_xlfn.IFS(ISNUMBER(AC4891), "", ISNUMBER(SEARCH("Blank", AC4891)), "", ISERROR(AC4891), "Bad input on tab 3")</f>
        <v/>
      </c>
    </row>
    <row r="4892" spans="2:33" ht="15" customHeight="1" x14ac:dyDescent="0.75">
      <c r="B4892" s="205" t="str">
        <f>'5 Driver Data'!B4892</f>
        <v>4884</v>
      </c>
      <c r="C4892" s="193">
        <f>'5 Driver Data'!C4892</f>
        <v>0</v>
      </c>
      <c r="D4892" s="192">
        <f>'5 Driver Data'!D4892</f>
        <v>0</v>
      </c>
      <c r="E4892" s="191">
        <f>'5 Driver Data'!E4892</f>
        <v>0</v>
      </c>
      <c r="F4892" s="191">
        <f>'5 Driver Data'!F4892</f>
        <v>0</v>
      </c>
      <c r="G4892" s="191">
        <f>'5 Driver Data'!G4892</f>
        <v>0</v>
      </c>
      <c r="H4892" s="191">
        <f>'5 Driver Data'!H4892</f>
        <v>0</v>
      </c>
      <c r="I4892" s="191">
        <f>'5 Driver Data'!I4892</f>
        <v>0</v>
      </c>
      <c r="J4892" s="191">
        <f>'5 Driver Data'!J4892</f>
        <v>0</v>
      </c>
      <c r="K4892" s="206">
        <f>'5 Driver Data'!K4892</f>
        <v>0</v>
      </c>
      <c r="L4892" s="1"/>
      <c r="M4892" s="216" t="str">
        <f>IF(D4892=0,"Blank",'3 Model Input'!E$44*'3 Model Input'!E$45)</f>
        <v>Blank</v>
      </c>
      <c r="N4892" s="197" t="str">
        <f t="shared" si="780"/>
        <v>Blank</v>
      </c>
      <c r="O4892" s="197" t="str">
        <f>IF(D4892=0,"Blank",'3 Model Input'!E$49*(1-'3 Model Input'!E$51))</f>
        <v>Blank</v>
      </c>
      <c r="P4892" s="197" t="str">
        <f t="shared" si="781"/>
        <v>Blank</v>
      </c>
      <c r="Q4892" s="197" t="str">
        <f>IF(D4892=0,"Blank",IF(D4892="BEV",E4892*(1-'3 Model Input'!E$54), E4892))</f>
        <v>Blank</v>
      </c>
      <c r="R4892" s="198" t="str">
        <f>IF(D4892=0,"Blank",IF(D4892="PHEV",F4892/G4892,F4892*(1-'3 Model Input'!E$54)/G4892))</f>
        <v>Blank</v>
      </c>
      <c r="S4892" s="198" t="str">
        <f>IF(D4892=0,"Blank",IF(D4892="PHEV",MIN(M4892,E4892),MIN(M4892,(E4892*(1-'3 Model Input'!E$54)))))</f>
        <v>Blank</v>
      </c>
      <c r="T4892" s="217" t="str">
        <f t="shared" si="782"/>
        <v>Blank</v>
      </c>
      <c r="U4892" s="89"/>
      <c r="V4892" s="216" t="str">
        <f>IF(D4892=0,"Blank",P4892*'3 Model Input'!E$50)</f>
        <v>Blank</v>
      </c>
      <c r="W4892" s="197" t="str">
        <f t="shared" si="783"/>
        <v>Blank</v>
      </c>
      <c r="X4892" s="197" t="str">
        <f t="shared" si="784"/>
        <v>Blank</v>
      </c>
      <c r="Y4892" s="197" t="str">
        <f t="shared" si="785"/>
        <v>Blank</v>
      </c>
      <c r="Z4892" s="197" t="str">
        <f t="shared" si="786"/>
        <v>Blank</v>
      </c>
      <c r="AA4892" s="223" t="str" cm="1">
        <f t="array" ref="AA4892">_xlfn.IFS(ISTEXT('3 Model Input'!F$70),"Missing",ISTEXT('3 Model Input'!I$70),"Missing",ISNUMBER('3 Model Input'!K$70),'3 Model Input'!K$70*P4892)</f>
        <v>Missing</v>
      </c>
      <c r="AB4892" s="89"/>
      <c r="AC4892" s="227" t="str" cm="1">
        <f t="array" ref="AC4892">IF(D4892=0,"Blank",_xlfn.IFS('3 Model Input'!E$61=1,(V4892*G4892)/T4892,'3 Model Input'!E$61=2,(W4892*G4892)/T4892,'3 Model Input'!E$61=3,(X4892*G4892)/T4892,'3 Model Input'!E$61=4,(Y4892*G4892)/T4892,'3 Model Input'!E$61=5,(Z4892*G4892)/T4892, ISTEXT('3 Model Input'!E$61),"Missing",'3 Model Input'!E$61=6,(AA4892*G4892)/T4892))</f>
        <v>Blank</v>
      </c>
      <c r="AD4892" s="202" t="str">
        <f t="shared" si="787"/>
        <v>Blank</v>
      </c>
      <c r="AE4892" s="202" t="str">
        <f t="shared" si="788"/>
        <v>Blank</v>
      </c>
      <c r="AF4892" s="217" t="str">
        <f t="shared" si="789"/>
        <v>Blank</v>
      </c>
      <c r="AG4892" s="9" t="str" cm="1">
        <f t="array" ref="AG4892">_xlfn.IFS(ISNUMBER(AC4892), "", ISNUMBER(SEARCH("Blank", AC4892)), "", ISERROR(AC4892), "Bad input on tab 3")</f>
        <v/>
      </c>
    </row>
    <row r="4893" spans="2:33" ht="15" customHeight="1" x14ac:dyDescent="0.75">
      <c r="B4893" s="205" t="str">
        <f>'5 Driver Data'!B4893</f>
        <v>4885</v>
      </c>
      <c r="C4893" s="193">
        <f>'5 Driver Data'!C4893</f>
        <v>0</v>
      </c>
      <c r="D4893" s="192">
        <f>'5 Driver Data'!D4893</f>
        <v>0</v>
      </c>
      <c r="E4893" s="191">
        <f>'5 Driver Data'!E4893</f>
        <v>0</v>
      </c>
      <c r="F4893" s="191">
        <f>'5 Driver Data'!F4893</f>
        <v>0</v>
      </c>
      <c r="G4893" s="191">
        <f>'5 Driver Data'!G4893</f>
        <v>0</v>
      </c>
      <c r="H4893" s="191">
        <f>'5 Driver Data'!H4893</f>
        <v>0</v>
      </c>
      <c r="I4893" s="191">
        <f>'5 Driver Data'!I4893</f>
        <v>0</v>
      </c>
      <c r="J4893" s="191">
        <f>'5 Driver Data'!J4893</f>
        <v>0</v>
      </c>
      <c r="K4893" s="206">
        <f>'5 Driver Data'!K4893</f>
        <v>0</v>
      </c>
      <c r="L4893" s="1"/>
      <c r="M4893" s="216" t="str">
        <f>IF(D4893=0,"Blank",'3 Model Input'!E$44*'3 Model Input'!E$45)</f>
        <v>Blank</v>
      </c>
      <c r="N4893" s="197" t="str">
        <f t="shared" si="780"/>
        <v>Blank</v>
      </c>
      <c r="O4893" s="197" t="str">
        <f>IF(D4893=0,"Blank",'3 Model Input'!E$49*(1-'3 Model Input'!E$51))</f>
        <v>Blank</v>
      </c>
      <c r="P4893" s="197" t="str">
        <f t="shared" si="781"/>
        <v>Blank</v>
      </c>
      <c r="Q4893" s="197" t="str">
        <f>IF(D4893=0,"Blank",IF(D4893="BEV",E4893*(1-'3 Model Input'!E$54), E4893))</f>
        <v>Blank</v>
      </c>
      <c r="R4893" s="198" t="str">
        <f>IF(D4893=0,"Blank",IF(D4893="PHEV",F4893/G4893,F4893*(1-'3 Model Input'!E$54)/G4893))</f>
        <v>Blank</v>
      </c>
      <c r="S4893" s="198" t="str">
        <f>IF(D4893=0,"Blank",IF(D4893="PHEV",MIN(M4893,E4893),MIN(M4893,(E4893*(1-'3 Model Input'!E$54)))))</f>
        <v>Blank</v>
      </c>
      <c r="T4893" s="217" t="str">
        <f t="shared" si="782"/>
        <v>Blank</v>
      </c>
      <c r="U4893" s="89"/>
      <c r="V4893" s="216" t="str">
        <f>IF(D4893=0,"Blank",P4893*'3 Model Input'!E$50)</f>
        <v>Blank</v>
      </c>
      <c r="W4893" s="197" t="str">
        <f t="shared" si="783"/>
        <v>Blank</v>
      </c>
      <c r="X4893" s="197" t="str">
        <f t="shared" si="784"/>
        <v>Blank</v>
      </c>
      <c r="Y4893" s="197" t="str">
        <f t="shared" si="785"/>
        <v>Blank</v>
      </c>
      <c r="Z4893" s="197" t="str">
        <f t="shared" si="786"/>
        <v>Blank</v>
      </c>
      <c r="AA4893" s="223" t="str" cm="1">
        <f t="array" ref="AA4893">_xlfn.IFS(ISTEXT('3 Model Input'!F$70),"Missing",ISTEXT('3 Model Input'!I$70),"Missing",ISNUMBER('3 Model Input'!K$70),'3 Model Input'!K$70*P4893)</f>
        <v>Missing</v>
      </c>
      <c r="AB4893" s="89"/>
      <c r="AC4893" s="227" t="str" cm="1">
        <f t="array" ref="AC4893">IF(D4893=0,"Blank",_xlfn.IFS('3 Model Input'!E$61=1,(V4893*G4893)/T4893,'3 Model Input'!E$61=2,(W4893*G4893)/T4893,'3 Model Input'!E$61=3,(X4893*G4893)/T4893,'3 Model Input'!E$61=4,(Y4893*G4893)/T4893,'3 Model Input'!E$61=5,(Z4893*G4893)/T4893, ISTEXT('3 Model Input'!E$61),"Missing",'3 Model Input'!E$61=6,(AA4893*G4893)/T4893))</f>
        <v>Blank</v>
      </c>
      <c r="AD4893" s="202" t="str">
        <f t="shared" si="787"/>
        <v>Blank</v>
      </c>
      <c r="AE4893" s="202" t="str">
        <f t="shared" si="788"/>
        <v>Blank</v>
      </c>
      <c r="AF4893" s="217" t="str">
        <f t="shared" si="789"/>
        <v>Blank</v>
      </c>
      <c r="AG4893" s="9" t="str" cm="1">
        <f t="array" ref="AG4893">_xlfn.IFS(ISNUMBER(AC4893), "", ISNUMBER(SEARCH("Blank", AC4893)), "", ISERROR(AC4893), "Bad input on tab 3")</f>
        <v/>
      </c>
    </row>
    <row r="4894" spans="2:33" ht="15" customHeight="1" x14ac:dyDescent="0.75">
      <c r="B4894" s="205" t="str">
        <f>'5 Driver Data'!B4894</f>
        <v>4886</v>
      </c>
      <c r="C4894" s="193">
        <f>'5 Driver Data'!C4894</f>
        <v>0</v>
      </c>
      <c r="D4894" s="192">
        <f>'5 Driver Data'!D4894</f>
        <v>0</v>
      </c>
      <c r="E4894" s="191">
        <f>'5 Driver Data'!E4894</f>
        <v>0</v>
      </c>
      <c r="F4894" s="191">
        <f>'5 Driver Data'!F4894</f>
        <v>0</v>
      </c>
      <c r="G4894" s="191">
        <f>'5 Driver Data'!G4894</f>
        <v>0</v>
      </c>
      <c r="H4894" s="191">
        <f>'5 Driver Data'!H4894</f>
        <v>0</v>
      </c>
      <c r="I4894" s="191">
        <f>'5 Driver Data'!I4894</f>
        <v>0</v>
      </c>
      <c r="J4894" s="191">
        <f>'5 Driver Data'!J4894</f>
        <v>0</v>
      </c>
      <c r="K4894" s="206">
        <f>'5 Driver Data'!K4894</f>
        <v>0</v>
      </c>
      <c r="L4894" s="1"/>
      <c r="M4894" s="216" t="str">
        <f>IF(D4894=0,"Blank",'3 Model Input'!E$44*'3 Model Input'!E$45)</f>
        <v>Blank</v>
      </c>
      <c r="N4894" s="197" t="str">
        <f t="shared" si="780"/>
        <v>Blank</v>
      </c>
      <c r="O4894" s="197" t="str">
        <f>IF(D4894=0,"Blank",'3 Model Input'!E$49*(1-'3 Model Input'!E$51))</f>
        <v>Blank</v>
      </c>
      <c r="P4894" s="197" t="str">
        <f t="shared" si="781"/>
        <v>Blank</v>
      </c>
      <c r="Q4894" s="197" t="str">
        <f>IF(D4894=0,"Blank",IF(D4894="BEV",E4894*(1-'3 Model Input'!E$54), E4894))</f>
        <v>Blank</v>
      </c>
      <c r="R4894" s="198" t="str">
        <f>IF(D4894=0,"Blank",IF(D4894="PHEV",F4894/G4894,F4894*(1-'3 Model Input'!E$54)/G4894))</f>
        <v>Blank</v>
      </c>
      <c r="S4894" s="198" t="str">
        <f>IF(D4894=0,"Blank",IF(D4894="PHEV",MIN(M4894,E4894),MIN(M4894,(E4894*(1-'3 Model Input'!E$54)))))</f>
        <v>Blank</v>
      </c>
      <c r="T4894" s="217" t="str">
        <f t="shared" si="782"/>
        <v>Blank</v>
      </c>
      <c r="U4894" s="89"/>
      <c r="V4894" s="216" t="str">
        <f>IF(D4894=0,"Blank",P4894*'3 Model Input'!E$50)</f>
        <v>Blank</v>
      </c>
      <c r="W4894" s="197" t="str">
        <f t="shared" si="783"/>
        <v>Blank</v>
      </c>
      <c r="X4894" s="197" t="str">
        <f t="shared" si="784"/>
        <v>Blank</v>
      </c>
      <c r="Y4894" s="197" t="str">
        <f t="shared" si="785"/>
        <v>Blank</v>
      </c>
      <c r="Z4894" s="197" t="str">
        <f t="shared" si="786"/>
        <v>Blank</v>
      </c>
      <c r="AA4894" s="223" t="str" cm="1">
        <f t="array" ref="AA4894">_xlfn.IFS(ISTEXT('3 Model Input'!F$70),"Missing",ISTEXT('3 Model Input'!I$70),"Missing",ISNUMBER('3 Model Input'!K$70),'3 Model Input'!K$70*P4894)</f>
        <v>Missing</v>
      </c>
      <c r="AB4894" s="89"/>
      <c r="AC4894" s="227" t="str" cm="1">
        <f t="array" ref="AC4894">IF(D4894=0,"Blank",_xlfn.IFS('3 Model Input'!E$61=1,(V4894*G4894)/T4894,'3 Model Input'!E$61=2,(W4894*G4894)/T4894,'3 Model Input'!E$61=3,(X4894*G4894)/T4894,'3 Model Input'!E$61=4,(Y4894*G4894)/T4894,'3 Model Input'!E$61=5,(Z4894*G4894)/T4894, ISTEXT('3 Model Input'!E$61),"Missing",'3 Model Input'!E$61=6,(AA4894*G4894)/T4894))</f>
        <v>Blank</v>
      </c>
      <c r="AD4894" s="202" t="str">
        <f t="shared" si="787"/>
        <v>Blank</v>
      </c>
      <c r="AE4894" s="202" t="str">
        <f t="shared" si="788"/>
        <v>Blank</v>
      </c>
      <c r="AF4894" s="217" t="str">
        <f t="shared" si="789"/>
        <v>Blank</v>
      </c>
      <c r="AG4894" s="9" t="str" cm="1">
        <f t="array" ref="AG4894">_xlfn.IFS(ISNUMBER(AC4894), "", ISNUMBER(SEARCH("Blank", AC4894)), "", ISERROR(AC4894), "Bad input on tab 3")</f>
        <v/>
      </c>
    </row>
    <row r="4895" spans="2:33" ht="15" customHeight="1" x14ac:dyDescent="0.75">
      <c r="B4895" s="205" t="str">
        <f>'5 Driver Data'!B4895</f>
        <v>4887</v>
      </c>
      <c r="C4895" s="193">
        <f>'5 Driver Data'!C4895</f>
        <v>0</v>
      </c>
      <c r="D4895" s="192">
        <f>'5 Driver Data'!D4895</f>
        <v>0</v>
      </c>
      <c r="E4895" s="191">
        <f>'5 Driver Data'!E4895</f>
        <v>0</v>
      </c>
      <c r="F4895" s="191">
        <f>'5 Driver Data'!F4895</f>
        <v>0</v>
      </c>
      <c r="G4895" s="191">
        <f>'5 Driver Data'!G4895</f>
        <v>0</v>
      </c>
      <c r="H4895" s="191">
        <f>'5 Driver Data'!H4895</f>
        <v>0</v>
      </c>
      <c r="I4895" s="191">
        <f>'5 Driver Data'!I4895</f>
        <v>0</v>
      </c>
      <c r="J4895" s="191">
        <f>'5 Driver Data'!J4895</f>
        <v>0</v>
      </c>
      <c r="K4895" s="206">
        <f>'5 Driver Data'!K4895</f>
        <v>0</v>
      </c>
      <c r="L4895" s="1"/>
      <c r="M4895" s="216" t="str">
        <f>IF(D4895=0,"Blank",'3 Model Input'!E$44*'3 Model Input'!E$45)</f>
        <v>Blank</v>
      </c>
      <c r="N4895" s="197" t="str">
        <f t="shared" si="780"/>
        <v>Blank</v>
      </c>
      <c r="O4895" s="197" t="str">
        <f>IF(D4895=0,"Blank",'3 Model Input'!E$49*(1-'3 Model Input'!E$51))</f>
        <v>Blank</v>
      </c>
      <c r="P4895" s="197" t="str">
        <f t="shared" si="781"/>
        <v>Blank</v>
      </c>
      <c r="Q4895" s="197" t="str">
        <f>IF(D4895=0,"Blank",IF(D4895="BEV",E4895*(1-'3 Model Input'!E$54), E4895))</f>
        <v>Blank</v>
      </c>
      <c r="R4895" s="198" t="str">
        <f>IF(D4895=0,"Blank",IF(D4895="PHEV",F4895/G4895,F4895*(1-'3 Model Input'!E$54)/G4895))</f>
        <v>Blank</v>
      </c>
      <c r="S4895" s="198" t="str">
        <f>IF(D4895=0,"Blank",IF(D4895="PHEV",MIN(M4895,E4895),MIN(M4895,(E4895*(1-'3 Model Input'!E$54)))))</f>
        <v>Blank</v>
      </c>
      <c r="T4895" s="217" t="str">
        <f t="shared" si="782"/>
        <v>Blank</v>
      </c>
      <c r="U4895" s="89"/>
      <c r="V4895" s="216" t="str">
        <f>IF(D4895=0,"Blank",P4895*'3 Model Input'!E$50)</f>
        <v>Blank</v>
      </c>
      <c r="W4895" s="197" t="str">
        <f t="shared" si="783"/>
        <v>Blank</v>
      </c>
      <c r="X4895" s="197" t="str">
        <f t="shared" si="784"/>
        <v>Blank</v>
      </c>
      <c r="Y4895" s="197" t="str">
        <f t="shared" si="785"/>
        <v>Blank</v>
      </c>
      <c r="Z4895" s="197" t="str">
        <f t="shared" si="786"/>
        <v>Blank</v>
      </c>
      <c r="AA4895" s="223" t="str" cm="1">
        <f t="array" ref="AA4895">_xlfn.IFS(ISTEXT('3 Model Input'!F$70),"Missing",ISTEXT('3 Model Input'!I$70),"Missing",ISNUMBER('3 Model Input'!K$70),'3 Model Input'!K$70*P4895)</f>
        <v>Missing</v>
      </c>
      <c r="AB4895" s="89"/>
      <c r="AC4895" s="227" t="str" cm="1">
        <f t="array" ref="AC4895">IF(D4895=0,"Blank",_xlfn.IFS('3 Model Input'!E$61=1,(V4895*G4895)/T4895,'3 Model Input'!E$61=2,(W4895*G4895)/T4895,'3 Model Input'!E$61=3,(X4895*G4895)/T4895,'3 Model Input'!E$61=4,(Y4895*G4895)/T4895,'3 Model Input'!E$61=5,(Z4895*G4895)/T4895, ISTEXT('3 Model Input'!E$61),"Missing",'3 Model Input'!E$61=6,(AA4895*G4895)/T4895))</f>
        <v>Blank</v>
      </c>
      <c r="AD4895" s="202" t="str">
        <f t="shared" si="787"/>
        <v>Blank</v>
      </c>
      <c r="AE4895" s="202" t="str">
        <f t="shared" si="788"/>
        <v>Blank</v>
      </c>
      <c r="AF4895" s="217" t="str">
        <f t="shared" si="789"/>
        <v>Blank</v>
      </c>
      <c r="AG4895" s="9" t="str" cm="1">
        <f t="array" ref="AG4895">_xlfn.IFS(ISNUMBER(AC4895), "", ISNUMBER(SEARCH("Blank", AC4895)), "", ISERROR(AC4895), "Bad input on tab 3")</f>
        <v/>
      </c>
    </row>
    <row r="4896" spans="2:33" ht="15" customHeight="1" x14ac:dyDescent="0.75">
      <c r="B4896" s="205" t="str">
        <f>'5 Driver Data'!B4896</f>
        <v>4888</v>
      </c>
      <c r="C4896" s="193">
        <f>'5 Driver Data'!C4896</f>
        <v>0</v>
      </c>
      <c r="D4896" s="192">
        <f>'5 Driver Data'!D4896</f>
        <v>0</v>
      </c>
      <c r="E4896" s="191">
        <f>'5 Driver Data'!E4896</f>
        <v>0</v>
      </c>
      <c r="F4896" s="191">
        <f>'5 Driver Data'!F4896</f>
        <v>0</v>
      </c>
      <c r="G4896" s="191">
        <f>'5 Driver Data'!G4896</f>
        <v>0</v>
      </c>
      <c r="H4896" s="191">
        <f>'5 Driver Data'!H4896</f>
        <v>0</v>
      </c>
      <c r="I4896" s="191">
        <f>'5 Driver Data'!I4896</f>
        <v>0</v>
      </c>
      <c r="J4896" s="191">
        <f>'5 Driver Data'!J4896</f>
        <v>0</v>
      </c>
      <c r="K4896" s="206">
        <f>'5 Driver Data'!K4896</f>
        <v>0</v>
      </c>
      <c r="L4896" s="1"/>
      <c r="M4896" s="216" t="str">
        <f>IF(D4896=0,"Blank",'3 Model Input'!E$44*'3 Model Input'!E$45)</f>
        <v>Blank</v>
      </c>
      <c r="N4896" s="197" t="str">
        <f t="shared" si="780"/>
        <v>Blank</v>
      </c>
      <c r="O4896" s="197" t="str">
        <f>IF(D4896=0,"Blank",'3 Model Input'!E$49*(1-'3 Model Input'!E$51))</f>
        <v>Blank</v>
      </c>
      <c r="P4896" s="197" t="str">
        <f t="shared" si="781"/>
        <v>Blank</v>
      </c>
      <c r="Q4896" s="197" t="str">
        <f>IF(D4896=0,"Blank",IF(D4896="BEV",E4896*(1-'3 Model Input'!E$54), E4896))</f>
        <v>Blank</v>
      </c>
      <c r="R4896" s="198" t="str">
        <f>IF(D4896=0,"Blank",IF(D4896="PHEV",F4896/G4896,F4896*(1-'3 Model Input'!E$54)/G4896))</f>
        <v>Blank</v>
      </c>
      <c r="S4896" s="198" t="str">
        <f>IF(D4896=0,"Blank",IF(D4896="PHEV",MIN(M4896,E4896),MIN(M4896,(E4896*(1-'3 Model Input'!E$54)))))</f>
        <v>Blank</v>
      </c>
      <c r="T4896" s="217" t="str">
        <f t="shared" si="782"/>
        <v>Blank</v>
      </c>
      <c r="U4896" s="89"/>
      <c r="V4896" s="216" t="str">
        <f>IF(D4896=0,"Blank",P4896*'3 Model Input'!E$50)</f>
        <v>Blank</v>
      </c>
      <c r="W4896" s="197" t="str">
        <f t="shared" si="783"/>
        <v>Blank</v>
      </c>
      <c r="X4896" s="197" t="str">
        <f t="shared" si="784"/>
        <v>Blank</v>
      </c>
      <c r="Y4896" s="197" t="str">
        <f t="shared" si="785"/>
        <v>Blank</v>
      </c>
      <c r="Z4896" s="197" t="str">
        <f t="shared" si="786"/>
        <v>Blank</v>
      </c>
      <c r="AA4896" s="223" t="str" cm="1">
        <f t="array" ref="AA4896">_xlfn.IFS(ISTEXT('3 Model Input'!F$70),"Missing",ISTEXT('3 Model Input'!I$70),"Missing",ISNUMBER('3 Model Input'!K$70),'3 Model Input'!K$70*P4896)</f>
        <v>Missing</v>
      </c>
      <c r="AB4896" s="89"/>
      <c r="AC4896" s="227" t="str" cm="1">
        <f t="array" ref="AC4896">IF(D4896=0,"Blank",_xlfn.IFS('3 Model Input'!E$61=1,(V4896*G4896)/T4896,'3 Model Input'!E$61=2,(W4896*G4896)/T4896,'3 Model Input'!E$61=3,(X4896*G4896)/T4896,'3 Model Input'!E$61=4,(Y4896*G4896)/T4896,'3 Model Input'!E$61=5,(Z4896*G4896)/T4896, ISTEXT('3 Model Input'!E$61),"Missing",'3 Model Input'!E$61=6,(AA4896*G4896)/T4896))</f>
        <v>Blank</v>
      </c>
      <c r="AD4896" s="202" t="str">
        <f t="shared" si="787"/>
        <v>Blank</v>
      </c>
      <c r="AE4896" s="202" t="str">
        <f t="shared" si="788"/>
        <v>Blank</v>
      </c>
      <c r="AF4896" s="217" t="str">
        <f t="shared" si="789"/>
        <v>Blank</v>
      </c>
      <c r="AG4896" s="9" t="str" cm="1">
        <f t="array" ref="AG4896">_xlfn.IFS(ISNUMBER(AC4896), "", ISNUMBER(SEARCH("Blank", AC4896)), "", ISERROR(AC4896), "Bad input on tab 3")</f>
        <v/>
      </c>
    </row>
    <row r="4897" spans="2:33" ht="15" customHeight="1" x14ac:dyDescent="0.75">
      <c r="B4897" s="205" t="str">
        <f>'5 Driver Data'!B4897</f>
        <v>4889</v>
      </c>
      <c r="C4897" s="193">
        <f>'5 Driver Data'!C4897</f>
        <v>0</v>
      </c>
      <c r="D4897" s="192">
        <f>'5 Driver Data'!D4897</f>
        <v>0</v>
      </c>
      <c r="E4897" s="191">
        <f>'5 Driver Data'!E4897</f>
        <v>0</v>
      </c>
      <c r="F4897" s="191">
        <f>'5 Driver Data'!F4897</f>
        <v>0</v>
      </c>
      <c r="G4897" s="191">
        <f>'5 Driver Data'!G4897</f>
        <v>0</v>
      </c>
      <c r="H4897" s="191">
        <f>'5 Driver Data'!H4897</f>
        <v>0</v>
      </c>
      <c r="I4897" s="191">
        <f>'5 Driver Data'!I4897</f>
        <v>0</v>
      </c>
      <c r="J4897" s="191">
        <f>'5 Driver Data'!J4897</f>
        <v>0</v>
      </c>
      <c r="K4897" s="206">
        <f>'5 Driver Data'!K4897</f>
        <v>0</v>
      </c>
      <c r="L4897" s="1"/>
      <c r="M4897" s="216" t="str">
        <f>IF(D4897=0,"Blank",'3 Model Input'!E$44*'3 Model Input'!E$45)</f>
        <v>Blank</v>
      </c>
      <c r="N4897" s="197" t="str">
        <f t="shared" si="780"/>
        <v>Blank</v>
      </c>
      <c r="O4897" s="197" t="str">
        <f>IF(D4897=0,"Blank",'3 Model Input'!E$49*(1-'3 Model Input'!E$51))</f>
        <v>Blank</v>
      </c>
      <c r="P4897" s="197" t="str">
        <f t="shared" si="781"/>
        <v>Blank</v>
      </c>
      <c r="Q4897" s="197" t="str">
        <f>IF(D4897=0,"Blank",IF(D4897="BEV",E4897*(1-'3 Model Input'!E$54), E4897))</f>
        <v>Blank</v>
      </c>
      <c r="R4897" s="198" t="str">
        <f>IF(D4897=0,"Blank",IF(D4897="PHEV",F4897/G4897,F4897*(1-'3 Model Input'!E$54)/G4897))</f>
        <v>Blank</v>
      </c>
      <c r="S4897" s="198" t="str">
        <f>IF(D4897=0,"Blank",IF(D4897="PHEV",MIN(M4897,E4897),MIN(M4897,(E4897*(1-'3 Model Input'!E$54)))))</f>
        <v>Blank</v>
      </c>
      <c r="T4897" s="217" t="str">
        <f t="shared" si="782"/>
        <v>Blank</v>
      </c>
      <c r="U4897" s="89"/>
      <c r="V4897" s="216" t="str">
        <f>IF(D4897=0,"Blank",P4897*'3 Model Input'!E$50)</f>
        <v>Blank</v>
      </c>
      <c r="W4897" s="197" t="str">
        <f t="shared" si="783"/>
        <v>Blank</v>
      </c>
      <c r="X4897" s="197" t="str">
        <f t="shared" si="784"/>
        <v>Blank</v>
      </c>
      <c r="Y4897" s="197" t="str">
        <f t="shared" si="785"/>
        <v>Blank</v>
      </c>
      <c r="Z4897" s="197" t="str">
        <f t="shared" si="786"/>
        <v>Blank</v>
      </c>
      <c r="AA4897" s="223" t="str" cm="1">
        <f t="array" ref="AA4897">_xlfn.IFS(ISTEXT('3 Model Input'!F$70),"Missing",ISTEXT('3 Model Input'!I$70),"Missing",ISNUMBER('3 Model Input'!K$70),'3 Model Input'!K$70*P4897)</f>
        <v>Missing</v>
      </c>
      <c r="AB4897" s="89"/>
      <c r="AC4897" s="227" t="str" cm="1">
        <f t="array" ref="AC4897">IF(D4897=0,"Blank",_xlfn.IFS('3 Model Input'!E$61=1,(V4897*G4897)/T4897,'3 Model Input'!E$61=2,(W4897*G4897)/T4897,'3 Model Input'!E$61=3,(X4897*G4897)/T4897,'3 Model Input'!E$61=4,(Y4897*G4897)/T4897,'3 Model Input'!E$61=5,(Z4897*G4897)/T4897, ISTEXT('3 Model Input'!E$61),"Missing",'3 Model Input'!E$61=6,(AA4897*G4897)/T4897))</f>
        <v>Blank</v>
      </c>
      <c r="AD4897" s="202" t="str">
        <f t="shared" si="787"/>
        <v>Blank</v>
      </c>
      <c r="AE4897" s="202" t="str">
        <f t="shared" si="788"/>
        <v>Blank</v>
      </c>
      <c r="AF4897" s="217" t="str">
        <f t="shared" si="789"/>
        <v>Blank</v>
      </c>
      <c r="AG4897" s="9" t="str" cm="1">
        <f t="array" ref="AG4897">_xlfn.IFS(ISNUMBER(AC4897), "", ISNUMBER(SEARCH("Blank", AC4897)), "", ISERROR(AC4897), "Bad input on tab 3")</f>
        <v/>
      </c>
    </row>
    <row r="4898" spans="2:33" ht="15" customHeight="1" x14ac:dyDescent="0.75">
      <c r="B4898" s="205" t="str">
        <f>'5 Driver Data'!B4898</f>
        <v>4890</v>
      </c>
      <c r="C4898" s="193">
        <f>'5 Driver Data'!C4898</f>
        <v>0</v>
      </c>
      <c r="D4898" s="192">
        <f>'5 Driver Data'!D4898</f>
        <v>0</v>
      </c>
      <c r="E4898" s="191">
        <f>'5 Driver Data'!E4898</f>
        <v>0</v>
      </c>
      <c r="F4898" s="191">
        <f>'5 Driver Data'!F4898</f>
        <v>0</v>
      </c>
      <c r="G4898" s="191">
        <f>'5 Driver Data'!G4898</f>
        <v>0</v>
      </c>
      <c r="H4898" s="191">
        <f>'5 Driver Data'!H4898</f>
        <v>0</v>
      </c>
      <c r="I4898" s="191">
        <f>'5 Driver Data'!I4898</f>
        <v>0</v>
      </c>
      <c r="J4898" s="191">
        <f>'5 Driver Data'!J4898</f>
        <v>0</v>
      </c>
      <c r="K4898" s="206">
        <f>'5 Driver Data'!K4898</f>
        <v>0</v>
      </c>
      <c r="L4898" s="1"/>
      <c r="M4898" s="216" t="str">
        <f>IF(D4898=0,"Blank",'3 Model Input'!E$44*'3 Model Input'!E$45)</f>
        <v>Blank</v>
      </c>
      <c r="N4898" s="197" t="str">
        <f t="shared" si="780"/>
        <v>Blank</v>
      </c>
      <c r="O4898" s="197" t="str">
        <f>IF(D4898=0,"Blank",'3 Model Input'!E$49*(1-'3 Model Input'!E$51))</f>
        <v>Blank</v>
      </c>
      <c r="P4898" s="197" t="str">
        <f t="shared" si="781"/>
        <v>Blank</v>
      </c>
      <c r="Q4898" s="197" t="str">
        <f>IF(D4898=0,"Blank",IF(D4898="BEV",E4898*(1-'3 Model Input'!E$54), E4898))</f>
        <v>Blank</v>
      </c>
      <c r="R4898" s="198" t="str">
        <f>IF(D4898=0,"Blank",IF(D4898="PHEV",F4898/G4898,F4898*(1-'3 Model Input'!E$54)/G4898))</f>
        <v>Blank</v>
      </c>
      <c r="S4898" s="198" t="str">
        <f>IF(D4898=0,"Blank",IF(D4898="PHEV",MIN(M4898,E4898),MIN(M4898,(E4898*(1-'3 Model Input'!E$54)))))</f>
        <v>Blank</v>
      </c>
      <c r="T4898" s="217" t="str">
        <f t="shared" si="782"/>
        <v>Blank</v>
      </c>
      <c r="U4898" s="89"/>
      <c r="V4898" s="216" t="str">
        <f>IF(D4898=0,"Blank",P4898*'3 Model Input'!E$50)</f>
        <v>Blank</v>
      </c>
      <c r="W4898" s="197" t="str">
        <f t="shared" si="783"/>
        <v>Blank</v>
      </c>
      <c r="X4898" s="197" t="str">
        <f t="shared" si="784"/>
        <v>Blank</v>
      </c>
      <c r="Y4898" s="197" t="str">
        <f t="shared" si="785"/>
        <v>Blank</v>
      </c>
      <c r="Z4898" s="197" t="str">
        <f t="shared" si="786"/>
        <v>Blank</v>
      </c>
      <c r="AA4898" s="223" t="str" cm="1">
        <f t="array" ref="AA4898">_xlfn.IFS(ISTEXT('3 Model Input'!F$70),"Missing",ISTEXT('3 Model Input'!I$70),"Missing",ISNUMBER('3 Model Input'!K$70),'3 Model Input'!K$70*P4898)</f>
        <v>Missing</v>
      </c>
      <c r="AB4898" s="89"/>
      <c r="AC4898" s="227" t="str" cm="1">
        <f t="array" ref="AC4898">IF(D4898=0,"Blank",_xlfn.IFS('3 Model Input'!E$61=1,(V4898*G4898)/T4898,'3 Model Input'!E$61=2,(W4898*G4898)/T4898,'3 Model Input'!E$61=3,(X4898*G4898)/T4898,'3 Model Input'!E$61=4,(Y4898*G4898)/T4898,'3 Model Input'!E$61=5,(Z4898*G4898)/T4898, ISTEXT('3 Model Input'!E$61),"Missing",'3 Model Input'!E$61=6,(AA4898*G4898)/T4898))</f>
        <v>Blank</v>
      </c>
      <c r="AD4898" s="202" t="str">
        <f t="shared" si="787"/>
        <v>Blank</v>
      </c>
      <c r="AE4898" s="202" t="str">
        <f t="shared" si="788"/>
        <v>Blank</v>
      </c>
      <c r="AF4898" s="217" t="str">
        <f t="shared" si="789"/>
        <v>Blank</v>
      </c>
      <c r="AG4898" s="9" t="str" cm="1">
        <f t="array" ref="AG4898">_xlfn.IFS(ISNUMBER(AC4898), "", ISNUMBER(SEARCH("Blank", AC4898)), "", ISERROR(AC4898), "Bad input on tab 3")</f>
        <v/>
      </c>
    </row>
    <row r="4899" spans="2:33" ht="15" customHeight="1" x14ac:dyDescent="0.75">
      <c r="B4899" s="205" t="str">
        <f>'5 Driver Data'!B4899</f>
        <v>4891</v>
      </c>
      <c r="C4899" s="193">
        <f>'5 Driver Data'!C4899</f>
        <v>0</v>
      </c>
      <c r="D4899" s="192">
        <f>'5 Driver Data'!D4899</f>
        <v>0</v>
      </c>
      <c r="E4899" s="191">
        <f>'5 Driver Data'!E4899</f>
        <v>0</v>
      </c>
      <c r="F4899" s="191">
        <f>'5 Driver Data'!F4899</f>
        <v>0</v>
      </c>
      <c r="G4899" s="191">
        <f>'5 Driver Data'!G4899</f>
        <v>0</v>
      </c>
      <c r="H4899" s="191">
        <f>'5 Driver Data'!H4899</f>
        <v>0</v>
      </c>
      <c r="I4899" s="191">
        <f>'5 Driver Data'!I4899</f>
        <v>0</v>
      </c>
      <c r="J4899" s="191">
        <f>'5 Driver Data'!J4899</f>
        <v>0</v>
      </c>
      <c r="K4899" s="206">
        <f>'5 Driver Data'!K4899</f>
        <v>0</v>
      </c>
      <c r="L4899" s="1"/>
      <c r="M4899" s="216" t="str">
        <f>IF(D4899=0,"Blank",'3 Model Input'!E$44*'3 Model Input'!E$45)</f>
        <v>Blank</v>
      </c>
      <c r="N4899" s="197" t="str">
        <f t="shared" si="780"/>
        <v>Blank</v>
      </c>
      <c r="O4899" s="197" t="str">
        <f>IF(D4899=0,"Blank",'3 Model Input'!E$49*(1-'3 Model Input'!E$51))</f>
        <v>Blank</v>
      </c>
      <c r="P4899" s="197" t="str">
        <f t="shared" si="781"/>
        <v>Blank</v>
      </c>
      <c r="Q4899" s="197" t="str">
        <f>IF(D4899=0,"Blank",IF(D4899="BEV",E4899*(1-'3 Model Input'!E$54), E4899))</f>
        <v>Blank</v>
      </c>
      <c r="R4899" s="198" t="str">
        <f>IF(D4899=0,"Blank",IF(D4899="PHEV",F4899/G4899,F4899*(1-'3 Model Input'!E$54)/G4899))</f>
        <v>Blank</v>
      </c>
      <c r="S4899" s="198" t="str">
        <f>IF(D4899=0,"Blank",IF(D4899="PHEV",MIN(M4899,E4899),MIN(M4899,(E4899*(1-'3 Model Input'!E$54)))))</f>
        <v>Blank</v>
      </c>
      <c r="T4899" s="217" t="str">
        <f t="shared" si="782"/>
        <v>Blank</v>
      </c>
      <c r="U4899" s="89"/>
      <c r="V4899" s="216" t="str">
        <f>IF(D4899=0,"Blank",P4899*'3 Model Input'!E$50)</f>
        <v>Blank</v>
      </c>
      <c r="W4899" s="197" t="str">
        <f t="shared" si="783"/>
        <v>Blank</v>
      </c>
      <c r="X4899" s="197" t="str">
        <f t="shared" si="784"/>
        <v>Blank</v>
      </c>
      <c r="Y4899" s="197" t="str">
        <f t="shared" si="785"/>
        <v>Blank</v>
      </c>
      <c r="Z4899" s="197" t="str">
        <f t="shared" si="786"/>
        <v>Blank</v>
      </c>
      <c r="AA4899" s="223" t="str" cm="1">
        <f t="array" ref="AA4899">_xlfn.IFS(ISTEXT('3 Model Input'!F$70),"Missing",ISTEXT('3 Model Input'!I$70),"Missing",ISNUMBER('3 Model Input'!K$70),'3 Model Input'!K$70*P4899)</f>
        <v>Missing</v>
      </c>
      <c r="AB4899" s="89"/>
      <c r="AC4899" s="227" t="str" cm="1">
        <f t="array" ref="AC4899">IF(D4899=0,"Blank",_xlfn.IFS('3 Model Input'!E$61=1,(V4899*G4899)/T4899,'3 Model Input'!E$61=2,(W4899*G4899)/T4899,'3 Model Input'!E$61=3,(X4899*G4899)/T4899,'3 Model Input'!E$61=4,(Y4899*G4899)/T4899,'3 Model Input'!E$61=5,(Z4899*G4899)/T4899, ISTEXT('3 Model Input'!E$61),"Missing",'3 Model Input'!E$61=6,(AA4899*G4899)/T4899))</f>
        <v>Blank</v>
      </c>
      <c r="AD4899" s="202" t="str">
        <f t="shared" si="787"/>
        <v>Blank</v>
      </c>
      <c r="AE4899" s="202" t="str">
        <f t="shared" si="788"/>
        <v>Blank</v>
      </c>
      <c r="AF4899" s="217" t="str">
        <f t="shared" si="789"/>
        <v>Blank</v>
      </c>
      <c r="AG4899" s="9" t="str" cm="1">
        <f t="array" ref="AG4899">_xlfn.IFS(ISNUMBER(AC4899), "", ISNUMBER(SEARCH("Blank", AC4899)), "", ISERROR(AC4899), "Bad input on tab 3")</f>
        <v/>
      </c>
    </row>
    <row r="4900" spans="2:33" ht="15" customHeight="1" x14ac:dyDescent="0.75">
      <c r="B4900" s="205" t="str">
        <f>'5 Driver Data'!B4900</f>
        <v>4892</v>
      </c>
      <c r="C4900" s="193">
        <f>'5 Driver Data'!C4900</f>
        <v>0</v>
      </c>
      <c r="D4900" s="192">
        <f>'5 Driver Data'!D4900</f>
        <v>0</v>
      </c>
      <c r="E4900" s="191">
        <f>'5 Driver Data'!E4900</f>
        <v>0</v>
      </c>
      <c r="F4900" s="191">
        <f>'5 Driver Data'!F4900</f>
        <v>0</v>
      </c>
      <c r="G4900" s="191">
        <f>'5 Driver Data'!G4900</f>
        <v>0</v>
      </c>
      <c r="H4900" s="191">
        <f>'5 Driver Data'!H4900</f>
        <v>0</v>
      </c>
      <c r="I4900" s="191">
        <f>'5 Driver Data'!I4900</f>
        <v>0</v>
      </c>
      <c r="J4900" s="191">
        <f>'5 Driver Data'!J4900</f>
        <v>0</v>
      </c>
      <c r="K4900" s="206">
        <f>'5 Driver Data'!K4900</f>
        <v>0</v>
      </c>
      <c r="L4900" s="1"/>
      <c r="M4900" s="216" t="str">
        <f>IF(D4900=0,"Blank",'3 Model Input'!E$44*'3 Model Input'!E$45)</f>
        <v>Blank</v>
      </c>
      <c r="N4900" s="197" t="str">
        <f t="shared" si="780"/>
        <v>Blank</v>
      </c>
      <c r="O4900" s="197" t="str">
        <f>IF(D4900=0,"Blank",'3 Model Input'!E$49*(1-'3 Model Input'!E$51))</f>
        <v>Blank</v>
      </c>
      <c r="P4900" s="197" t="str">
        <f t="shared" si="781"/>
        <v>Blank</v>
      </c>
      <c r="Q4900" s="197" t="str">
        <f>IF(D4900=0,"Blank",IF(D4900="BEV",E4900*(1-'3 Model Input'!E$54), E4900))</f>
        <v>Blank</v>
      </c>
      <c r="R4900" s="198" t="str">
        <f>IF(D4900=0,"Blank",IF(D4900="PHEV",F4900/G4900,F4900*(1-'3 Model Input'!E$54)/G4900))</f>
        <v>Blank</v>
      </c>
      <c r="S4900" s="198" t="str">
        <f>IF(D4900=0,"Blank",IF(D4900="PHEV",MIN(M4900,E4900),MIN(M4900,(E4900*(1-'3 Model Input'!E$54)))))</f>
        <v>Blank</v>
      </c>
      <c r="T4900" s="217" t="str">
        <f t="shared" si="782"/>
        <v>Blank</v>
      </c>
      <c r="U4900" s="89"/>
      <c r="V4900" s="216" t="str">
        <f>IF(D4900=0,"Blank",P4900*'3 Model Input'!E$50)</f>
        <v>Blank</v>
      </c>
      <c r="W4900" s="197" t="str">
        <f t="shared" si="783"/>
        <v>Blank</v>
      </c>
      <c r="X4900" s="197" t="str">
        <f t="shared" si="784"/>
        <v>Blank</v>
      </c>
      <c r="Y4900" s="197" t="str">
        <f t="shared" si="785"/>
        <v>Blank</v>
      </c>
      <c r="Z4900" s="197" t="str">
        <f t="shared" si="786"/>
        <v>Blank</v>
      </c>
      <c r="AA4900" s="223" t="str" cm="1">
        <f t="array" ref="AA4900">_xlfn.IFS(ISTEXT('3 Model Input'!F$70),"Missing",ISTEXT('3 Model Input'!I$70),"Missing",ISNUMBER('3 Model Input'!K$70),'3 Model Input'!K$70*P4900)</f>
        <v>Missing</v>
      </c>
      <c r="AB4900" s="89"/>
      <c r="AC4900" s="227" t="str" cm="1">
        <f t="array" ref="AC4900">IF(D4900=0,"Blank",_xlfn.IFS('3 Model Input'!E$61=1,(V4900*G4900)/T4900,'3 Model Input'!E$61=2,(W4900*G4900)/T4900,'3 Model Input'!E$61=3,(X4900*G4900)/T4900,'3 Model Input'!E$61=4,(Y4900*G4900)/T4900,'3 Model Input'!E$61=5,(Z4900*G4900)/T4900, ISTEXT('3 Model Input'!E$61),"Missing",'3 Model Input'!E$61=6,(AA4900*G4900)/T4900))</f>
        <v>Blank</v>
      </c>
      <c r="AD4900" s="202" t="str">
        <f t="shared" si="787"/>
        <v>Blank</v>
      </c>
      <c r="AE4900" s="202" t="str">
        <f t="shared" si="788"/>
        <v>Blank</v>
      </c>
      <c r="AF4900" s="217" t="str">
        <f t="shared" si="789"/>
        <v>Blank</v>
      </c>
      <c r="AG4900" s="9" t="str" cm="1">
        <f t="array" ref="AG4900">_xlfn.IFS(ISNUMBER(AC4900), "", ISNUMBER(SEARCH("Blank", AC4900)), "", ISERROR(AC4900), "Bad input on tab 3")</f>
        <v/>
      </c>
    </row>
    <row r="4901" spans="2:33" ht="15" customHeight="1" x14ac:dyDescent="0.75">
      <c r="B4901" s="205" t="str">
        <f>'5 Driver Data'!B4901</f>
        <v>4893</v>
      </c>
      <c r="C4901" s="193">
        <f>'5 Driver Data'!C4901</f>
        <v>0</v>
      </c>
      <c r="D4901" s="192">
        <f>'5 Driver Data'!D4901</f>
        <v>0</v>
      </c>
      <c r="E4901" s="191">
        <f>'5 Driver Data'!E4901</f>
        <v>0</v>
      </c>
      <c r="F4901" s="191">
        <f>'5 Driver Data'!F4901</f>
        <v>0</v>
      </c>
      <c r="G4901" s="191">
        <f>'5 Driver Data'!G4901</f>
        <v>0</v>
      </c>
      <c r="H4901" s="191">
        <f>'5 Driver Data'!H4901</f>
        <v>0</v>
      </c>
      <c r="I4901" s="191">
        <f>'5 Driver Data'!I4901</f>
        <v>0</v>
      </c>
      <c r="J4901" s="191">
        <f>'5 Driver Data'!J4901</f>
        <v>0</v>
      </c>
      <c r="K4901" s="206">
        <f>'5 Driver Data'!K4901</f>
        <v>0</v>
      </c>
      <c r="L4901" s="1"/>
      <c r="M4901" s="216" t="str">
        <f>IF(D4901=0,"Blank",'3 Model Input'!E$44*'3 Model Input'!E$45)</f>
        <v>Blank</v>
      </c>
      <c r="N4901" s="197" t="str">
        <f t="shared" si="780"/>
        <v>Blank</v>
      </c>
      <c r="O4901" s="197" t="str">
        <f>IF(D4901=0,"Blank",'3 Model Input'!E$49*(1-'3 Model Input'!E$51))</f>
        <v>Blank</v>
      </c>
      <c r="P4901" s="197" t="str">
        <f t="shared" si="781"/>
        <v>Blank</v>
      </c>
      <c r="Q4901" s="197" t="str">
        <f>IF(D4901=0,"Blank",IF(D4901="BEV",E4901*(1-'3 Model Input'!E$54), E4901))</f>
        <v>Blank</v>
      </c>
      <c r="R4901" s="198" t="str">
        <f>IF(D4901=0,"Blank",IF(D4901="PHEV",F4901/G4901,F4901*(1-'3 Model Input'!E$54)/G4901))</f>
        <v>Blank</v>
      </c>
      <c r="S4901" s="198" t="str">
        <f>IF(D4901=0,"Blank",IF(D4901="PHEV",MIN(M4901,E4901),MIN(M4901,(E4901*(1-'3 Model Input'!E$54)))))</f>
        <v>Blank</v>
      </c>
      <c r="T4901" s="217" t="str">
        <f t="shared" si="782"/>
        <v>Blank</v>
      </c>
      <c r="U4901" s="89"/>
      <c r="V4901" s="216" t="str">
        <f>IF(D4901=0,"Blank",P4901*'3 Model Input'!E$50)</f>
        <v>Blank</v>
      </c>
      <c r="W4901" s="197" t="str">
        <f t="shared" si="783"/>
        <v>Blank</v>
      </c>
      <c r="X4901" s="197" t="str">
        <f t="shared" si="784"/>
        <v>Blank</v>
      </c>
      <c r="Y4901" s="197" t="str">
        <f t="shared" si="785"/>
        <v>Blank</v>
      </c>
      <c r="Z4901" s="197" t="str">
        <f t="shared" si="786"/>
        <v>Blank</v>
      </c>
      <c r="AA4901" s="223" t="str" cm="1">
        <f t="array" ref="AA4901">_xlfn.IFS(ISTEXT('3 Model Input'!F$70),"Missing",ISTEXT('3 Model Input'!I$70),"Missing",ISNUMBER('3 Model Input'!K$70),'3 Model Input'!K$70*P4901)</f>
        <v>Missing</v>
      </c>
      <c r="AB4901" s="89"/>
      <c r="AC4901" s="227" t="str" cm="1">
        <f t="array" ref="AC4901">IF(D4901=0,"Blank",_xlfn.IFS('3 Model Input'!E$61=1,(V4901*G4901)/T4901,'3 Model Input'!E$61=2,(W4901*G4901)/T4901,'3 Model Input'!E$61=3,(X4901*G4901)/T4901,'3 Model Input'!E$61=4,(Y4901*G4901)/T4901,'3 Model Input'!E$61=5,(Z4901*G4901)/T4901, ISTEXT('3 Model Input'!E$61),"Missing",'3 Model Input'!E$61=6,(AA4901*G4901)/T4901))</f>
        <v>Blank</v>
      </c>
      <c r="AD4901" s="202" t="str">
        <f t="shared" si="787"/>
        <v>Blank</v>
      </c>
      <c r="AE4901" s="202" t="str">
        <f t="shared" si="788"/>
        <v>Blank</v>
      </c>
      <c r="AF4901" s="217" t="str">
        <f t="shared" si="789"/>
        <v>Blank</v>
      </c>
      <c r="AG4901" s="9" t="str" cm="1">
        <f t="array" ref="AG4901">_xlfn.IFS(ISNUMBER(AC4901), "", ISNUMBER(SEARCH("Blank", AC4901)), "", ISERROR(AC4901), "Bad input on tab 3")</f>
        <v/>
      </c>
    </row>
    <row r="4902" spans="2:33" ht="15" customHeight="1" x14ac:dyDescent="0.75">
      <c r="B4902" s="205" t="str">
        <f>'5 Driver Data'!B4902</f>
        <v>4894</v>
      </c>
      <c r="C4902" s="193">
        <f>'5 Driver Data'!C4902</f>
        <v>0</v>
      </c>
      <c r="D4902" s="192">
        <f>'5 Driver Data'!D4902</f>
        <v>0</v>
      </c>
      <c r="E4902" s="191">
        <f>'5 Driver Data'!E4902</f>
        <v>0</v>
      </c>
      <c r="F4902" s="191">
        <f>'5 Driver Data'!F4902</f>
        <v>0</v>
      </c>
      <c r="G4902" s="191">
        <f>'5 Driver Data'!G4902</f>
        <v>0</v>
      </c>
      <c r="H4902" s="191">
        <f>'5 Driver Data'!H4902</f>
        <v>0</v>
      </c>
      <c r="I4902" s="191">
        <f>'5 Driver Data'!I4902</f>
        <v>0</v>
      </c>
      <c r="J4902" s="191">
        <f>'5 Driver Data'!J4902</f>
        <v>0</v>
      </c>
      <c r="K4902" s="206">
        <f>'5 Driver Data'!K4902</f>
        <v>0</v>
      </c>
      <c r="L4902" s="1"/>
      <c r="M4902" s="216" t="str">
        <f>IF(D4902=0,"Blank",'3 Model Input'!E$44*'3 Model Input'!E$45)</f>
        <v>Blank</v>
      </c>
      <c r="N4902" s="197" t="str">
        <f t="shared" si="780"/>
        <v>Blank</v>
      </c>
      <c r="O4902" s="197" t="str">
        <f>IF(D4902=0,"Blank",'3 Model Input'!E$49*(1-'3 Model Input'!E$51))</f>
        <v>Blank</v>
      </c>
      <c r="P4902" s="197" t="str">
        <f t="shared" si="781"/>
        <v>Blank</v>
      </c>
      <c r="Q4902" s="197" t="str">
        <f>IF(D4902=0,"Blank",IF(D4902="BEV",E4902*(1-'3 Model Input'!E$54), E4902))</f>
        <v>Blank</v>
      </c>
      <c r="R4902" s="198" t="str">
        <f>IF(D4902=0,"Blank",IF(D4902="PHEV",F4902/G4902,F4902*(1-'3 Model Input'!E$54)/G4902))</f>
        <v>Blank</v>
      </c>
      <c r="S4902" s="198" t="str">
        <f>IF(D4902=0,"Blank",IF(D4902="PHEV",MIN(M4902,E4902),MIN(M4902,(E4902*(1-'3 Model Input'!E$54)))))</f>
        <v>Blank</v>
      </c>
      <c r="T4902" s="217" t="str">
        <f t="shared" si="782"/>
        <v>Blank</v>
      </c>
      <c r="U4902" s="89"/>
      <c r="V4902" s="216" t="str">
        <f>IF(D4902=0,"Blank",P4902*'3 Model Input'!E$50)</f>
        <v>Blank</v>
      </c>
      <c r="W4902" s="197" t="str">
        <f t="shared" si="783"/>
        <v>Blank</v>
      </c>
      <c r="X4902" s="197" t="str">
        <f t="shared" si="784"/>
        <v>Blank</v>
      </c>
      <c r="Y4902" s="197" t="str">
        <f t="shared" si="785"/>
        <v>Blank</v>
      </c>
      <c r="Z4902" s="197" t="str">
        <f t="shared" si="786"/>
        <v>Blank</v>
      </c>
      <c r="AA4902" s="223" t="str" cm="1">
        <f t="array" ref="AA4902">_xlfn.IFS(ISTEXT('3 Model Input'!F$70),"Missing",ISTEXT('3 Model Input'!I$70),"Missing",ISNUMBER('3 Model Input'!K$70),'3 Model Input'!K$70*P4902)</f>
        <v>Missing</v>
      </c>
      <c r="AB4902" s="89"/>
      <c r="AC4902" s="227" t="str" cm="1">
        <f t="array" ref="AC4902">IF(D4902=0,"Blank",_xlfn.IFS('3 Model Input'!E$61=1,(V4902*G4902)/T4902,'3 Model Input'!E$61=2,(W4902*G4902)/T4902,'3 Model Input'!E$61=3,(X4902*G4902)/T4902,'3 Model Input'!E$61=4,(Y4902*G4902)/T4902,'3 Model Input'!E$61=5,(Z4902*G4902)/T4902, ISTEXT('3 Model Input'!E$61),"Missing",'3 Model Input'!E$61=6,(AA4902*G4902)/T4902))</f>
        <v>Blank</v>
      </c>
      <c r="AD4902" s="202" t="str">
        <f t="shared" si="787"/>
        <v>Blank</v>
      </c>
      <c r="AE4902" s="202" t="str">
        <f t="shared" si="788"/>
        <v>Blank</v>
      </c>
      <c r="AF4902" s="217" t="str">
        <f t="shared" si="789"/>
        <v>Blank</v>
      </c>
      <c r="AG4902" s="9" t="str" cm="1">
        <f t="array" ref="AG4902">_xlfn.IFS(ISNUMBER(AC4902), "", ISNUMBER(SEARCH("Blank", AC4902)), "", ISERROR(AC4902), "Bad input on tab 3")</f>
        <v/>
      </c>
    </row>
    <row r="4903" spans="2:33" ht="15" customHeight="1" x14ac:dyDescent="0.75">
      <c r="B4903" s="205" t="str">
        <f>'5 Driver Data'!B4903</f>
        <v>4895</v>
      </c>
      <c r="C4903" s="193">
        <f>'5 Driver Data'!C4903</f>
        <v>0</v>
      </c>
      <c r="D4903" s="192">
        <f>'5 Driver Data'!D4903</f>
        <v>0</v>
      </c>
      <c r="E4903" s="191">
        <f>'5 Driver Data'!E4903</f>
        <v>0</v>
      </c>
      <c r="F4903" s="191">
        <f>'5 Driver Data'!F4903</f>
        <v>0</v>
      </c>
      <c r="G4903" s="191">
        <f>'5 Driver Data'!G4903</f>
        <v>0</v>
      </c>
      <c r="H4903" s="191">
        <f>'5 Driver Data'!H4903</f>
        <v>0</v>
      </c>
      <c r="I4903" s="191">
        <f>'5 Driver Data'!I4903</f>
        <v>0</v>
      </c>
      <c r="J4903" s="191">
        <f>'5 Driver Data'!J4903</f>
        <v>0</v>
      </c>
      <c r="K4903" s="206">
        <f>'5 Driver Data'!K4903</f>
        <v>0</v>
      </c>
      <c r="L4903" s="1"/>
      <c r="M4903" s="216" t="str">
        <f>IF(D4903=0,"Blank",'3 Model Input'!E$44*'3 Model Input'!E$45)</f>
        <v>Blank</v>
      </c>
      <c r="N4903" s="197" t="str">
        <f t="shared" si="780"/>
        <v>Blank</v>
      </c>
      <c r="O4903" s="197" t="str">
        <f>IF(D4903=0,"Blank",'3 Model Input'!E$49*(1-'3 Model Input'!E$51))</f>
        <v>Blank</v>
      </c>
      <c r="P4903" s="197" t="str">
        <f t="shared" si="781"/>
        <v>Blank</v>
      </c>
      <c r="Q4903" s="197" t="str">
        <f>IF(D4903=0,"Blank",IF(D4903="BEV",E4903*(1-'3 Model Input'!E$54), E4903))</f>
        <v>Blank</v>
      </c>
      <c r="R4903" s="198" t="str">
        <f>IF(D4903=0,"Blank",IF(D4903="PHEV",F4903/G4903,F4903*(1-'3 Model Input'!E$54)/G4903))</f>
        <v>Blank</v>
      </c>
      <c r="S4903" s="198" t="str">
        <f>IF(D4903=0,"Blank",IF(D4903="PHEV",MIN(M4903,E4903),MIN(M4903,(E4903*(1-'3 Model Input'!E$54)))))</f>
        <v>Blank</v>
      </c>
      <c r="T4903" s="217" t="str">
        <f t="shared" si="782"/>
        <v>Blank</v>
      </c>
      <c r="U4903" s="89"/>
      <c r="V4903" s="216" t="str">
        <f>IF(D4903=0,"Blank",P4903*'3 Model Input'!E$50)</f>
        <v>Blank</v>
      </c>
      <c r="W4903" s="197" t="str">
        <f t="shared" si="783"/>
        <v>Blank</v>
      </c>
      <c r="X4903" s="197" t="str">
        <f t="shared" si="784"/>
        <v>Blank</v>
      </c>
      <c r="Y4903" s="197" t="str">
        <f t="shared" si="785"/>
        <v>Blank</v>
      </c>
      <c r="Z4903" s="197" t="str">
        <f t="shared" si="786"/>
        <v>Blank</v>
      </c>
      <c r="AA4903" s="223" t="str" cm="1">
        <f t="array" ref="AA4903">_xlfn.IFS(ISTEXT('3 Model Input'!F$70),"Missing",ISTEXT('3 Model Input'!I$70),"Missing",ISNUMBER('3 Model Input'!K$70),'3 Model Input'!K$70*P4903)</f>
        <v>Missing</v>
      </c>
      <c r="AB4903" s="89"/>
      <c r="AC4903" s="227" t="str" cm="1">
        <f t="array" ref="AC4903">IF(D4903=0,"Blank",_xlfn.IFS('3 Model Input'!E$61=1,(V4903*G4903)/T4903,'3 Model Input'!E$61=2,(W4903*G4903)/T4903,'3 Model Input'!E$61=3,(X4903*G4903)/T4903,'3 Model Input'!E$61=4,(Y4903*G4903)/T4903,'3 Model Input'!E$61=5,(Z4903*G4903)/T4903, ISTEXT('3 Model Input'!E$61),"Missing",'3 Model Input'!E$61=6,(AA4903*G4903)/T4903))</f>
        <v>Blank</v>
      </c>
      <c r="AD4903" s="202" t="str">
        <f t="shared" si="787"/>
        <v>Blank</v>
      </c>
      <c r="AE4903" s="202" t="str">
        <f t="shared" si="788"/>
        <v>Blank</v>
      </c>
      <c r="AF4903" s="217" t="str">
        <f t="shared" si="789"/>
        <v>Blank</v>
      </c>
      <c r="AG4903" s="9" t="str" cm="1">
        <f t="array" ref="AG4903">_xlfn.IFS(ISNUMBER(AC4903), "", ISNUMBER(SEARCH("Blank", AC4903)), "", ISERROR(AC4903), "Bad input on tab 3")</f>
        <v/>
      </c>
    </row>
    <row r="4904" spans="2:33" ht="15" customHeight="1" x14ac:dyDescent="0.75">
      <c r="B4904" s="205" t="str">
        <f>'5 Driver Data'!B4904</f>
        <v>4896</v>
      </c>
      <c r="C4904" s="193">
        <f>'5 Driver Data'!C4904</f>
        <v>0</v>
      </c>
      <c r="D4904" s="192">
        <f>'5 Driver Data'!D4904</f>
        <v>0</v>
      </c>
      <c r="E4904" s="191">
        <f>'5 Driver Data'!E4904</f>
        <v>0</v>
      </c>
      <c r="F4904" s="191">
        <f>'5 Driver Data'!F4904</f>
        <v>0</v>
      </c>
      <c r="G4904" s="191">
        <f>'5 Driver Data'!G4904</f>
        <v>0</v>
      </c>
      <c r="H4904" s="191">
        <f>'5 Driver Data'!H4904</f>
        <v>0</v>
      </c>
      <c r="I4904" s="191">
        <f>'5 Driver Data'!I4904</f>
        <v>0</v>
      </c>
      <c r="J4904" s="191">
        <f>'5 Driver Data'!J4904</f>
        <v>0</v>
      </c>
      <c r="K4904" s="206">
        <f>'5 Driver Data'!K4904</f>
        <v>0</v>
      </c>
      <c r="L4904" s="1"/>
      <c r="M4904" s="216" t="str">
        <f>IF(D4904=0,"Blank",'3 Model Input'!E$44*'3 Model Input'!E$45)</f>
        <v>Blank</v>
      </c>
      <c r="N4904" s="197" t="str">
        <f t="shared" si="780"/>
        <v>Blank</v>
      </c>
      <c r="O4904" s="197" t="str">
        <f>IF(D4904=0,"Blank",'3 Model Input'!E$49*(1-'3 Model Input'!E$51))</f>
        <v>Blank</v>
      </c>
      <c r="P4904" s="197" t="str">
        <f t="shared" si="781"/>
        <v>Blank</v>
      </c>
      <c r="Q4904" s="197" t="str">
        <f>IF(D4904=0,"Blank",IF(D4904="BEV",E4904*(1-'3 Model Input'!E$54), E4904))</f>
        <v>Blank</v>
      </c>
      <c r="R4904" s="198" t="str">
        <f>IF(D4904=0,"Blank",IF(D4904="PHEV",F4904/G4904,F4904*(1-'3 Model Input'!E$54)/G4904))</f>
        <v>Blank</v>
      </c>
      <c r="S4904" s="198" t="str">
        <f>IF(D4904=0,"Blank",IF(D4904="PHEV",MIN(M4904,E4904),MIN(M4904,(E4904*(1-'3 Model Input'!E$54)))))</f>
        <v>Blank</v>
      </c>
      <c r="T4904" s="217" t="str">
        <f t="shared" si="782"/>
        <v>Blank</v>
      </c>
      <c r="U4904" s="89"/>
      <c r="V4904" s="216" t="str">
        <f>IF(D4904=0,"Blank",P4904*'3 Model Input'!E$50)</f>
        <v>Blank</v>
      </c>
      <c r="W4904" s="197" t="str">
        <f t="shared" si="783"/>
        <v>Blank</v>
      </c>
      <c r="X4904" s="197" t="str">
        <f t="shared" si="784"/>
        <v>Blank</v>
      </c>
      <c r="Y4904" s="197" t="str">
        <f t="shared" si="785"/>
        <v>Blank</v>
      </c>
      <c r="Z4904" s="197" t="str">
        <f t="shared" si="786"/>
        <v>Blank</v>
      </c>
      <c r="AA4904" s="223" t="str" cm="1">
        <f t="array" ref="AA4904">_xlfn.IFS(ISTEXT('3 Model Input'!F$70),"Missing",ISTEXT('3 Model Input'!I$70),"Missing",ISNUMBER('3 Model Input'!K$70),'3 Model Input'!K$70*P4904)</f>
        <v>Missing</v>
      </c>
      <c r="AB4904" s="89"/>
      <c r="AC4904" s="227" t="str" cm="1">
        <f t="array" ref="AC4904">IF(D4904=0,"Blank",_xlfn.IFS('3 Model Input'!E$61=1,(V4904*G4904)/T4904,'3 Model Input'!E$61=2,(W4904*G4904)/T4904,'3 Model Input'!E$61=3,(X4904*G4904)/T4904,'3 Model Input'!E$61=4,(Y4904*G4904)/T4904,'3 Model Input'!E$61=5,(Z4904*G4904)/T4904, ISTEXT('3 Model Input'!E$61),"Missing",'3 Model Input'!E$61=6,(AA4904*G4904)/T4904))</f>
        <v>Blank</v>
      </c>
      <c r="AD4904" s="202" t="str">
        <f t="shared" si="787"/>
        <v>Blank</v>
      </c>
      <c r="AE4904" s="202" t="str">
        <f t="shared" si="788"/>
        <v>Blank</v>
      </c>
      <c r="AF4904" s="217" t="str">
        <f t="shared" si="789"/>
        <v>Blank</v>
      </c>
      <c r="AG4904" s="9" t="str" cm="1">
        <f t="array" ref="AG4904">_xlfn.IFS(ISNUMBER(AC4904), "", ISNUMBER(SEARCH("Blank", AC4904)), "", ISERROR(AC4904), "Bad input on tab 3")</f>
        <v/>
      </c>
    </row>
    <row r="4905" spans="2:33" ht="15" customHeight="1" x14ac:dyDescent="0.75">
      <c r="B4905" s="205" t="str">
        <f>'5 Driver Data'!B4905</f>
        <v>4897</v>
      </c>
      <c r="C4905" s="193">
        <f>'5 Driver Data'!C4905</f>
        <v>0</v>
      </c>
      <c r="D4905" s="192">
        <f>'5 Driver Data'!D4905</f>
        <v>0</v>
      </c>
      <c r="E4905" s="191">
        <f>'5 Driver Data'!E4905</f>
        <v>0</v>
      </c>
      <c r="F4905" s="191">
        <f>'5 Driver Data'!F4905</f>
        <v>0</v>
      </c>
      <c r="G4905" s="191">
        <f>'5 Driver Data'!G4905</f>
        <v>0</v>
      </c>
      <c r="H4905" s="191">
        <f>'5 Driver Data'!H4905</f>
        <v>0</v>
      </c>
      <c r="I4905" s="191">
        <f>'5 Driver Data'!I4905</f>
        <v>0</v>
      </c>
      <c r="J4905" s="191">
        <f>'5 Driver Data'!J4905</f>
        <v>0</v>
      </c>
      <c r="K4905" s="206">
        <f>'5 Driver Data'!K4905</f>
        <v>0</v>
      </c>
      <c r="L4905" s="1"/>
      <c r="M4905" s="216" t="str">
        <f>IF(D4905=0,"Blank",'3 Model Input'!E$44*'3 Model Input'!E$45)</f>
        <v>Blank</v>
      </c>
      <c r="N4905" s="197" t="str">
        <f t="shared" si="780"/>
        <v>Blank</v>
      </c>
      <c r="O4905" s="197" t="str">
        <f>IF(D4905=0,"Blank",'3 Model Input'!E$49*(1-'3 Model Input'!E$51))</f>
        <v>Blank</v>
      </c>
      <c r="P4905" s="197" t="str">
        <f t="shared" si="781"/>
        <v>Blank</v>
      </c>
      <c r="Q4905" s="197" t="str">
        <f>IF(D4905=0,"Blank",IF(D4905="BEV",E4905*(1-'3 Model Input'!E$54), E4905))</f>
        <v>Blank</v>
      </c>
      <c r="R4905" s="198" t="str">
        <f>IF(D4905=0,"Blank",IF(D4905="PHEV",F4905/G4905,F4905*(1-'3 Model Input'!E$54)/G4905))</f>
        <v>Blank</v>
      </c>
      <c r="S4905" s="198" t="str">
        <f>IF(D4905=0,"Blank",IF(D4905="PHEV",MIN(M4905,E4905),MIN(M4905,(E4905*(1-'3 Model Input'!E$54)))))</f>
        <v>Blank</v>
      </c>
      <c r="T4905" s="217" t="str">
        <f t="shared" si="782"/>
        <v>Blank</v>
      </c>
      <c r="U4905" s="89"/>
      <c r="V4905" s="216" t="str">
        <f>IF(D4905=0,"Blank",P4905*'3 Model Input'!E$50)</f>
        <v>Blank</v>
      </c>
      <c r="W4905" s="197" t="str">
        <f t="shared" si="783"/>
        <v>Blank</v>
      </c>
      <c r="X4905" s="197" t="str">
        <f t="shared" si="784"/>
        <v>Blank</v>
      </c>
      <c r="Y4905" s="197" t="str">
        <f t="shared" si="785"/>
        <v>Blank</v>
      </c>
      <c r="Z4905" s="197" t="str">
        <f t="shared" si="786"/>
        <v>Blank</v>
      </c>
      <c r="AA4905" s="223" t="str" cm="1">
        <f t="array" ref="AA4905">_xlfn.IFS(ISTEXT('3 Model Input'!F$70),"Missing",ISTEXT('3 Model Input'!I$70),"Missing",ISNUMBER('3 Model Input'!K$70),'3 Model Input'!K$70*P4905)</f>
        <v>Missing</v>
      </c>
      <c r="AB4905" s="89"/>
      <c r="AC4905" s="227" t="str" cm="1">
        <f t="array" ref="AC4905">IF(D4905=0,"Blank",_xlfn.IFS('3 Model Input'!E$61=1,(V4905*G4905)/T4905,'3 Model Input'!E$61=2,(W4905*G4905)/T4905,'3 Model Input'!E$61=3,(X4905*G4905)/T4905,'3 Model Input'!E$61=4,(Y4905*G4905)/T4905,'3 Model Input'!E$61=5,(Z4905*G4905)/T4905, ISTEXT('3 Model Input'!E$61),"Missing",'3 Model Input'!E$61=6,(AA4905*G4905)/T4905))</f>
        <v>Blank</v>
      </c>
      <c r="AD4905" s="202" t="str">
        <f t="shared" si="787"/>
        <v>Blank</v>
      </c>
      <c r="AE4905" s="202" t="str">
        <f t="shared" si="788"/>
        <v>Blank</v>
      </c>
      <c r="AF4905" s="217" t="str">
        <f t="shared" si="789"/>
        <v>Blank</v>
      </c>
      <c r="AG4905" s="9" t="str" cm="1">
        <f t="array" ref="AG4905">_xlfn.IFS(ISNUMBER(AC4905), "", ISNUMBER(SEARCH("Blank", AC4905)), "", ISERROR(AC4905), "Bad input on tab 3")</f>
        <v/>
      </c>
    </row>
    <row r="4906" spans="2:33" ht="15" customHeight="1" x14ac:dyDescent="0.75">
      <c r="B4906" s="205" t="str">
        <f>'5 Driver Data'!B4906</f>
        <v>4898</v>
      </c>
      <c r="C4906" s="193">
        <f>'5 Driver Data'!C4906</f>
        <v>0</v>
      </c>
      <c r="D4906" s="192">
        <f>'5 Driver Data'!D4906</f>
        <v>0</v>
      </c>
      <c r="E4906" s="191">
        <f>'5 Driver Data'!E4906</f>
        <v>0</v>
      </c>
      <c r="F4906" s="191">
        <f>'5 Driver Data'!F4906</f>
        <v>0</v>
      </c>
      <c r="G4906" s="191">
        <f>'5 Driver Data'!G4906</f>
        <v>0</v>
      </c>
      <c r="H4906" s="191">
        <f>'5 Driver Data'!H4906</f>
        <v>0</v>
      </c>
      <c r="I4906" s="191">
        <f>'5 Driver Data'!I4906</f>
        <v>0</v>
      </c>
      <c r="J4906" s="191">
        <f>'5 Driver Data'!J4906</f>
        <v>0</v>
      </c>
      <c r="K4906" s="206">
        <f>'5 Driver Data'!K4906</f>
        <v>0</v>
      </c>
      <c r="L4906" s="1"/>
      <c r="M4906" s="216" t="str">
        <f>IF(D4906=0,"Blank",'3 Model Input'!E$44*'3 Model Input'!E$45)</f>
        <v>Blank</v>
      </c>
      <c r="N4906" s="197" t="str">
        <f t="shared" si="780"/>
        <v>Blank</v>
      </c>
      <c r="O4906" s="197" t="str">
        <f>IF(D4906=0,"Blank",'3 Model Input'!E$49*(1-'3 Model Input'!E$51))</f>
        <v>Blank</v>
      </c>
      <c r="P4906" s="197" t="str">
        <f t="shared" si="781"/>
        <v>Blank</v>
      </c>
      <c r="Q4906" s="197" t="str">
        <f>IF(D4906=0,"Blank",IF(D4906="BEV",E4906*(1-'3 Model Input'!E$54), E4906))</f>
        <v>Blank</v>
      </c>
      <c r="R4906" s="198" t="str">
        <f>IF(D4906=0,"Blank",IF(D4906="PHEV",F4906/G4906,F4906*(1-'3 Model Input'!E$54)/G4906))</f>
        <v>Blank</v>
      </c>
      <c r="S4906" s="198" t="str">
        <f>IF(D4906=0,"Blank",IF(D4906="PHEV",MIN(M4906,E4906),MIN(M4906,(E4906*(1-'3 Model Input'!E$54)))))</f>
        <v>Blank</v>
      </c>
      <c r="T4906" s="217" t="str">
        <f t="shared" si="782"/>
        <v>Blank</v>
      </c>
      <c r="U4906" s="89"/>
      <c r="V4906" s="216" t="str">
        <f>IF(D4906=0,"Blank",P4906*'3 Model Input'!E$50)</f>
        <v>Blank</v>
      </c>
      <c r="W4906" s="197" t="str">
        <f t="shared" si="783"/>
        <v>Blank</v>
      </c>
      <c r="X4906" s="197" t="str">
        <f t="shared" si="784"/>
        <v>Blank</v>
      </c>
      <c r="Y4906" s="197" t="str">
        <f t="shared" si="785"/>
        <v>Blank</v>
      </c>
      <c r="Z4906" s="197" t="str">
        <f t="shared" si="786"/>
        <v>Blank</v>
      </c>
      <c r="AA4906" s="223" t="str" cm="1">
        <f t="array" ref="AA4906">_xlfn.IFS(ISTEXT('3 Model Input'!F$70),"Missing",ISTEXT('3 Model Input'!I$70),"Missing",ISNUMBER('3 Model Input'!K$70),'3 Model Input'!K$70*P4906)</f>
        <v>Missing</v>
      </c>
      <c r="AB4906" s="89"/>
      <c r="AC4906" s="227" t="str" cm="1">
        <f t="array" ref="AC4906">IF(D4906=0,"Blank",_xlfn.IFS('3 Model Input'!E$61=1,(V4906*G4906)/T4906,'3 Model Input'!E$61=2,(W4906*G4906)/T4906,'3 Model Input'!E$61=3,(X4906*G4906)/T4906,'3 Model Input'!E$61=4,(Y4906*G4906)/T4906,'3 Model Input'!E$61=5,(Z4906*G4906)/T4906, ISTEXT('3 Model Input'!E$61),"Missing",'3 Model Input'!E$61=6,(AA4906*G4906)/T4906))</f>
        <v>Blank</v>
      </c>
      <c r="AD4906" s="202" t="str">
        <f t="shared" si="787"/>
        <v>Blank</v>
      </c>
      <c r="AE4906" s="202" t="str">
        <f t="shared" si="788"/>
        <v>Blank</v>
      </c>
      <c r="AF4906" s="217" t="str">
        <f t="shared" si="789"/>
        <v>Blank</v>
      </c>
      <c r="AG4906" s="9" t="str" cm="1">
        <f t="array" ref="AG4906">_xlfn.IFS(ISNUMBER(AC4906), "", ISNUMBER(SEARCH("Blank", AC4906)), "", ISERROR(AC4906), "Bad input on tab 3")</f>
        <v/>
      </c>
    </row>
    <row r="4907" spans="2:33" ht="15" customHeight="1" x14ac:dyDescent="0.75">
      <c r="B4907" s="205" t="str">
        <f>'5 Driver Data'!B4907</f>
        <v>4899</v>
      </c>
      <c r="C4907" s="193">
        <f>'5 Driver Data'!C4907</f>
        <v>0</v>
      </c>
      <c r="D4907" s="192">
        <f>'5 Driver Data'!D4907</f>
        <v>0</v>
      </c>
      <c r="E4907" s="191">
        <f>'5 Driver Data'!E4907</f>
        <v>0</v>
      </c>
      <c r="F4907" s="191">
        <f>'5 Driver Data'!F4907</f>
        <v>0</v>
      </c>
      <c r="G4907" s="191">
        <f>'5 Driver Data'!G4907</f>
        <v>0</v>
      </c>
      <c r="H4907" s="191">
        <f>'5 Driver Data'!H4907</f>
        <v>0</v>
      </c>
      <c r="I4907" s="191">
        <f>'5 Driver Data'!I4907</f>
        <v>0</v>
      </c>
      <c r="J4907" s="191">
        <f>'5 Driver Data'!J4907</f>
        <v>0</v>
      </c>
      <c r="K4907" s="206">
        <f>'5 Driver Data'!K4907</f>
        <v>0</v>
      </c>
      <c r="L4907" s="1"/>
      <c r="M4907" s="216" t="str">
        <f>IF(D4907=0,"Blank",'3 Model Input'!E$44*'3 Model Input'!E$45)</f>
        <v>Blank</v>
      </c>
      <c r="N4907" s="197" t="str">
        <f t="shared" si="780"/>
        <v>Blank</v>
      </c>
      <c r="O4907" s="197" t="str">
        <f>IF(D4907=0,"Blank",'3 Model Input'!E$49*(1-'3 Model Input'!E$51))</f>
        <v>Blank</v>
      </c>
      <c r="P4907" s="197" t="str">
        <f t="shared" si="781"/>
        <v>Blank</v>
      </c>
      <c r="Q4907" s="197" t="str">
        <f>IF(D4907=0,"Blank",IF(D4907="BEV",E4907*(1-'3 Model Input'!E$54), E4907))</f>
        <v>Blank</v>
      </c>
      <c r="R4907" s="198" t="str">
        <f>IF(D4907=0,"Blank",IF(D4907="PHEV",F4907/G4907,F4907*(1-'3 Model Input'!E$54)/G4907))</f>
        <v>Blank</v>
      </c>
      <c r="S4907" s="198" t="str">
        <f>IF(D4907=0,"Blank",IF(D4907="PHEV",MIN(M4907,E4907),MIN(M4907,(E4907*(1-'3 Model Input'!E$54)))))</f>
        <v>Blank</v>
      </c>
      <c r="T4907" s="217" t="str">
        <f t="shared" si="782"/>
        <v>Blank</v>
      </c>
      <c r="U4907" s="89"/>
      <c r="V4907" s="216" t="str">
        <f>IF(D4907=0,"Blank",P4907*'3 Model Input'!E$50)</f>
        <v>Blank</v>
      </c>
      <c r="W4907" s="197" t="str">
        <f t="shared" si="783"/>
        <v>Blank</v>
      </c>
      <c r="X4907" s="197" t="str">
        <f t="shared" si="784"/>
        <v>Blank</v>
      </c>
      <c r="Y4907" s="197" t="str">
        <f t="shared" si="785"/>
        <v>Blank</v>
      </c>
      <c r="Z4907" s="197" t="str">
        <f t="shared" si="786"/>
        <v>Blank</v>
      </c>
      <c r="AA4907" s="223" t="str" cm="1">
        <f t="array" ref="AA4907">_xlfn.IFS(ISTEXT('3 Model Input'!F$70),"Missing",ISTEXT('3 Model Input'!I$70),"Missing",ISNUMBER('3 Model Input'!K$70),'3 Model Input'!K$70*P4907)</f>
        <v>Missing</v>
      </c>
      <c r="AB4907" s="89"/>
      <c r="AC4907" s="227" t="str" cm="1">
        <f t="array" ref="AC4907">IF(D4907=0,"Blank",_xlfn.IFS('3 Model Input'!E$61=1,(V4907*G4907)/T4907,'3 Model Input'!E$61=2,(W4907*G4907)/T4907,'3 Model Input'!E$61=3,(X4907*G4907)/T4907,'3 Model Input'!E$61=4,(Y4907*G4907)/T4907,'3 Model Input'!E$61=5,(Z4907*G4907)/T4907, ISTEXT('3 Model Input'!E$61),"Missing",'3 Model Input'!E$61=6,(AA4907*G4907)/T4907))</f>
        <v>Blank</v>
      </c>
      <c r="AD4907" s="202" t="str">
        <f t="shared" si="787"/>
        <v>Blank</v>
      </c>
      <c r="AE4907" s="202" t="str">
        <f t="shared" si="788"/>
        <v>Blank</v>
      </c>
      <c r="AF4907" s="217" t="str">
        <f t="shared" si="789"/>
        <v>Blank</v>
      </c>
      <c r="AG4907" s="9" t="str" cm="1">
        <f t="array" ref="AG4907">_xlfn.IFS(ISNUMBER(AC4907), "", ISNUMBER(SEARCH("Blank", AC4907)), "", ISERROR(AC4907), "Bad input on tab 3")</f>
        <v/>
      </c>
    </row>
    <row r="4908" spans="2:33" ht="15" customHeight="1" x14ac:dyDescent="0.75">
      <c r="B4908" s="205" t="str">
        <f>'5 Driver Data'!B4908</f>
        <v>4900</v>
      </c>
      <c r="C4908" s="193">
        <f>'5 Driver Data'!C4908</f>
        <v>0</v>
      </c>
      <c r="D4908" s="192">
        <f>'5 Driver Data'!D4908</f>
        <v>0</v>
      </c>
      <c r="E4908" s="191">
        <f>'5 Driver Data'!E4908</f>
        <v>0</v>
      </c>
      <c r="F4908" s="191">
        <f>'5 Driver Data'!F4908</f>
        <v>0</v>
      </c>
      <c r="G4908" s="191">
        <f>'5 Driver Data'!G4908</f>
        <v>0</v>
      </c>
      <c r="H4908" s="191">
        <f>'5 Driver Data'!H4908</f>
        <v>0</v>
      </c>
      <c r="I4908" s="191">
        <f>'5 Driver Data'!I4908</f>
        <v>0</v>
      </c>
      <c r="J4908" s="191">
        <f>'5 Driver Data'!J4908</f>
        <v>0</v>
      </c>
      <c r="K4908" s="206">
        <f>'5 Driver Data'!K4908</f>
        <v>0</v>
      </c>
      <c r="L4908" s="1"/>
      <c r="M4908" s="216" t="str">
        <f>IF(D4908=0,"Blank",'3 Model Input'!E$44*'3 Model Input'!E$45)</f>
        <v>Blank</v>
      </c>
      <c r="N4908" s="197" t="str">
        <f t="shared" si="780"/>
        <v>Blank</v>
      </c>
      <c r="O4908" s="197" t="str">
        <f>IF(D4908=0,"Blank",'3 Model Input'!E$49*(1-'3 Model Input'!E$51))</f>
        <v>Blank</v>
      </c>
      <c r="P4908" s="197" t="str">
        <f t="shared" si="781"/>
        <v>Blank</v>
      </c>
      <c r="Q4908" s="197" t="str">
        <f>IF(D4908=0,"Blank",IF(D4908="BEV",E4908*(1-'3 Model Input'!E$54), E4908))</f>
        <v>Blank</v>
      </c>
      <c r="R4908" s="198" t="str">
        <f>IF(D4908=0,"Blank",IF(D4908="PHEV",F4908/G4908,F4908*(1-'3 Model Input'!E$54)/G4908))</f>
        <v>Blank</v>
      </c>
      <c r="S4908" s="198" t="str">
        <f>IF(D4908=0,"Blank",IF(D4908="PHEV",MIN(M4908,E4908),MIN(M4908,(E4908*(1-'3 Model Input'!E$54)))))</f>
        <v>Blank</v>
      </c>
      <c r="T4908" s="217" t="str">
        <f t="shared" si="782"/>
        <v>Blank</v>
      </c>
      <c r="U4908" s="89"/>
      <c r="V4908" s="216" t="str">
        <f>IF(D4908=0,"Blank",P4908*'3 Model Input'!E$50)</f>
        <v>Blank</v>
      </c>
      <c r="W4908" s="197" t="str">
        <f t="shared" si="783"/>
        <v>Blank</v>
      </c>
      <c r="X4908" s="197" t="str">
        <f t="shared" si="784"/>
        <v>Blank</v>
      </c>
      <c r="Y4908" s="197" t="str">
        <f t="shared" si="785"/>
        <v>Blank</v>
      </c>
      <c r="Z4908" s="197" t="str">
        <f t="shared" si="786"/>
        <v>Blank</v>
      </c>
      <c r="AA4908" s="223" t="str" cm="1">
        <f t="array" ref="AA4908">_xlfn.IFS(ISTEXT('3 Model Input'!F$70),"Missing",ISTEXT('3 Model Input'!I$70),"Missing",ISNUMBER('3 Model Input'!K$70),'3 Model Input'!K$70*P4908)</f>
        <v>Missing</v>
      </c>
      <c r="AB4908" s="89"/>
      <c r="AC4908" s="227" t="str" cm="1">
        <f t="array" ref="AC4908">IF(D4908=0,"Blank",_xlfn.IFS('3 Model Input'!E$61=1,(V4908*G4908)/T4908,'3 Model Input'!E$61=2,(W4908*G4908)/T4908,'3 Model Input'!E$61=3,(X4908*G4908)/T4908,'3 Model Input'!E$61=4,(Y4908*G4908)/T4908,'3 Model Input'!E$61=5,(Z4908*G4908)/T4908, ISTEXT('3 Model Input'!E$61),"Missing",'3 Model Input'!E$61=6,(AA4908*G4908)/T4908))</f>
        <v>Blank</v>
      </c>
      <c r="AD4908" s="202" t="str">
        <f t="shared" si="787"/>
        <v>Blank</v>
      </c>
      <c r="AE4908" s="202" t="str">
        <f t="shared" si="788"/>
        <v>Blank</v>
      </c>
      <c r="AF4908" s="217" t="str">
        <f t="shared" si="789"/>
        <v>Blank</v>
      </c>
      <c r="AG4908" s="9" t="str" cm="1">
        <f t="array" ref="AG4908">_xlfn.IFS(ISNUMBER(AC4908), "", ISNUMBER(SEARCH("Blank", AC4908)), "", ISERROR(AC4908), "Bad input on tab 3")</f>
        <v/>
      </c>
    </row>
    <row r="4909" spans="2:33" ht="15" customHeight="1" x14ac:dyDescent="0.75">
      <c r="B4909" s="205" t="str">
        <f>'5 Driver Data'!B4909</f>
        <v>4901</v>
      </c>
      <c r="C4909" s="193">
        <f>'5 Driver Data'!C4909</f>
        <v>0</v>
      </c>
      <c r="D4909" s="192">
        <f>'5 Driver Data'!D4909</f>
        <v>0</v>
      </c>
      <c r="E4909" s="191">
        <f>'5 Driver Data'!E4909</f>
        <v>0</v>
      </c>
      <c r="F4909" s="191">
        <f>'5 Driver Data'!F4909</f>
        <v>0</v>
      </c>
      <c r="G4909" s="191">
        <f>'5 Driver Data'!G4909</f>
        <v>0</v>
      </c>
      <c r="H4909" s="191">
        <f>'5 Driver Data'!H4909</f>
        <v>0</v>
      </c>
      <c r="I4909" s="191">
        <f>'5 Driver Data'!I4909</f>
        <v>0</v>
      </c>
      <c r="J4909" s="191">
        <f>'5 Driver Data'!J4909</f>
        <v>0</v>
      </c>
      <c r="K4909" s="206">
        <f>'5 Driver Data'!K4909</f>
        <v>0</v>
      </c>
      <c r="L4909" s="1"/>
      <c r="M4909" s="216" t="str">
        <f>IF(D4909=0,"Blank",'3 Model Input'!E$44*'3 Model Input'!E$45)</f>
        <v>Blank</v>
      </c>
      <c r="N4909" s="197" t="str">
        <f t="shared" si="780"/>
        <v>Blank</v>
      </c>
      <c r="O4909" s="197" t="str">
        <f>IF(D4909=0,"Blank",'3 Model Input'!E$49*(1-'3 Model Input'!E$51))</f>
        <v>Blank</v>
      </c>
      <c r="P4909" s="197" t="str">
        <f t="shared" si="781"/>
        <v>Blank</v>
      </c>
      <c r="Q4909" s="197" t="str">
        <f>IF(D4909=0,"Blank",IF(D4909="BEV",E4909*(1-'3 Model Input'!E$54), E4909))</f>
        <v>Blank</v>
      </c>
      <c r="R4909" s="198" t="str">
        <f>IF(D4909=0,"Blank",IF(D4909="PHEV",F4909/G4909,F4909*(1-'3 Model Input'!E$54)/G4909))</f>
        <v>Blank</v>
      </c>
      <c r="S4909" s="198" t="str">
        <f>IF(D4909=0,"Blank",IF(D4909="PHEV",MIN(M4909,E4909),MIN(M4909,(E4909*(1-'3 Model Input'!E$54)))))</f>
        <v>Blank</v>
      </c>
      <c r="T4909" s="217" t="str">
        <f t="shared" si="782"/>
        <v>Blank</v>
      </c>
      <c r="U4909" s="89"/>
      <c r="V4909" s="216" t="str">
        <f>IF(D4909=0,"Blank",P4909*'3 Model Input'!E$50)</f>
        <v>Blank</v>
      </c>
      <c r="W4909" s="197" t="str">
        <f t="shared" si="783"/>
        <v>Blank</v>
      </c>
      <c r="X4909" s="197" t="str">
        <f t="shared" si="784"/>
        <v>Blank</v>
      </c>
      <c r="Y4909" s="197" t="str">
        <f t="shared" si="785"/>
        <v>Blank</v>
      </c>
      <c r="Z4909" s="197" t="str">
        <f t="shared" si="786"/>
        <v>Blank</v>
      </c>
      <c r="AA4909" s="223" t="str" cm="1">
        <f t="array" ref="AA4909">_xlfn.IFS(ISTEXT('3 Model Input'!F$70),"Missing",ISTEXT('3 Model Input'!I$70),"Missing",ISNUMBER('3 Model Input'!K$70),'3 Model Input'!K$70*P4909)</f>
        <v>Missing</v>
      </c>
      <c r="AB4909" s="89"/>
      <c r="AC4909" s="227" t="str" cm="1">
        <f t="array" ref="AC4909">IF(D4909=0,"Blank",_xlfn.IFS('3 Model Input'!E$61=1,(V4909*G4909)/T4909,'3 Model Input'!E$61=2,(W4909*G4909)/T4909,'3 Model Input'!E$61=3,(X4909*G4909)/T4909,'3 Model Input'!E$61=4,(Y4909*G4909)/T4909,'3 Model Input'!E$61=5,(Z4909*G4909)/T4909, ISTEXT('3 Model Input'!E$61),"Missing",'3 Model Input'!E$61=6,(AA4909*G4909)/T4909))</f>
        <v>Blank</v>
      </c>
      <c r="AD4909" s="202" t="str">
        <f t="shared" si="787"/>
        <v>Blank</v>
      </c>
      <c r="AE4909" s="202" t="str">
        <f t="shared" si="788"/>
        <v>Blank</v>
      </c>
      <c r="AF4909" s="217" t="str">
        <f t="shared" si="789"/>
        <v>Blank</v>
      </c>
      <c r="AG4909" s="9" t="str" cm="1">
        <f t="array" ref="AG4909">_xlfn.IFS(ISNUMBER(AC4909), "", ISNUMBER(SEARCH("Blank", AC4909)), "", ISERROR(AC4909), "Bad input on tab 3")</f>
        <v/>
      </c>
    </row>
    <row r="4910" spans="2:33" ht="15" customHeight="1" x14ac:dyDescent="0.75">
      <c r="B4910" s="205" t="str">
        <f>'5 Driver Data'!B4910</f>
        <v>4902</v>
      </c>
      <c r="C4910" s="193">
        <f>'5 Driver Data'!C4910</f>
        <v>0</v>
      </c>
      <c r="D4910" s="192">
        <f>'5 Driver Data'!D4910</f>
        <v>0</v>
      </c>
      <c r="E4910" s="191">
        <f>'5 Driver Data'!E4910</f>
        <v>0</v>
      </c>
      <c r="F4910" s="191">
        <f>'5 Driver Data'!F4910</f>
        <v>0</v>
      </c>
      <c r="G4910" s="191">
        <f>'5 Driver Data'!G4910</f>
        <v>0</v>
      </c>
      <c r="H4910" s="191">
        <f>'5 Driver Data'!H4910</f>
        <v>0</v>
      </c>
      <c r="I4910" s="191">
        <f>'5 Driver Data'!I4910</f>
        <v>0</v>
      </c>
      <c r="J4910" s="191">
        <f>'5 Driver Data'!J4910</f>
        <v>0</v>
      </c>
      <c r="K4910" s="206">
        <f>'5 Driver Data'!K4910</f>
        <v>0</v>
      </c>
      <c r="L4910" s="1"/>
      <c r="M4910" s="216" t="str">
        <f>IF(D4910=0,"Blank",'3 Model Input'!E$44*'3 Model Input'!E$45)</f>
        <v>Blank</v>
      </c>
      <c r="N4910" s="197" t="str">
        <f t="shared" ref="N4910:N4973" si="790">IF(D4910=0,"Blank",H4910*I4910*52)</f>
        <v>Blank</v>
      </c>
      <c r="O4910" s="197" t="str">
        <f>IF(D4910=0,"Blank",'3 Model Input'!E$49*(1-'3 Model Input'!E$51))</f>
        <v>Blank</v>
      </c>
      <c r="P4910" s="197" t="str">
        <f t="shared" ref="P4910:P4973" si="791">IF(D4910=0,"Blank",SUM(N4910:O4910))</f>
        <v>Blank</v>
      </c>
      <c r="Q4910" s="197" t="str">
        <f>IF(D4910=0,"Blank",IF(D4910="BEV",E4910*(1-'3 Model Input'!E$54), E4910))</f>
        <v>Blank</v>
      </c>
      <c r="R4910" s="198" t="str">
        <f>IF(D4910=0,"Blank",IF(D4910="PHEV",F4910/G4910,F4910*(1-'3 Model Input'!E$54)/G4910))</f>
        <v>Blank</v>
      </c>
      <c r="S4910" s="198" t="str">
        <f>IF(D4910=0,"Blank",IF(D4910="PHEV",MIN(M4910,E4910),MIN(M4910,(E4910*(1-'3 Model Input'!E$54)))))</f>
        <v>Blank</v>
      </c>
      <c r="T4910" s="217" t="str">
        <f t="shared" ref="T4910:T4973" si="792">IF(D4910=0,"Blank",MIN(R4910,(S4910/E4910*F4910)))</f>
        <v>Blank</v>
      </c>
      <c r="U4910" s="89"/>
      <c r="V4910" s="216" t="str">
        <f>IF(D4910=0,"Blank",P4910*'3 Model Input'!E$50)</f>
        <v>Blank</v>
      </c>
      <c r="W4910" s="197" t="str">
        <f t="shared" ref="W4910:W4973" si="793">IF(D4910=0,"Blank",V4910*(1-J4910))</f>
        <v>Blank</v>
      </c>
      <c r="X4910" s="197" t="str">
        <f t="shared" ref="X4910:X4973" si="794">P4910</f>
        <v>Blank</v>
      </c>
      <c r="Y4910" s="197" t="str">
        <f t="shared" ref="Y4910:Y4973" si="795">IF(D4910=0,"Blank",P4910*(1-J4910))</f>
        <v>Blank</v>
      </c>
      <c r="Z4910" s="197" t="str">
        <f t="shared" ref="Z4910:Z4973" si="796">IF(D4910=0,"Blank",N4910*K4910)</f>
        <v>Blank</v>
      </c>
      <c r="AA4910" s="223" t="str" cm="1">
        <f t="array" ref="AA4910">_xlfn.IFS(ISTEXT('3 Model Input'!F$70),"Missing",ISTEXT('3 Model Input'!I$70),"Missing",ISNUMBER('3 Model Input'!K$70),'3 Model Input'!K$70*P4910)</f>
        <v>Missing</v>
      </c>
      <c r="AB4910" s="89"/>
      <c r="AC4910" s="227" t="str" cm="1">
        <f t="array" ref="AC4910">IF(D4910=0,"Blank",_xlfn.IFS('3 Model Input'!E$61=1,(V4910*G4910)/T4910,'3 Model Input'!E$61=2,(W4910*G4910)/T4910,'3 Model Input'!E$61=3,(X4910*G4910)/T4910,'3 Model Input'!E$61=4,(Y4910*G4910)/T4910,'3 Model Input'!E$61=5,(Z4910*G4910)/T4910, ISTEXT('3 Model Input'!E$61),"Missing",'3 Model Input'!E$61=6,(AA4910*G4910)/T4910))</f>
        <v>Blank</v>
      </c>
      <c r="AD4910" s="202" t="str">
        <f t="shared" ref="AD4910:AD4973" si="797">IF(D4910=0,"Blank",MIN(SUM(AC4910/52/H4910),1))</f>
        <v>Blank</v>
      </c>
      <c r="AE4910" s="202" t="str">
        <f t="shared" ref="AE4910:AE4973" si="798">IF(D4910=0,"Blank",AD4910*H4910)</f>
        <v>Blank</v>
      </c>
      <c r="AF4910" s="217" t="str">
        <f t="shared" ref="AF4910:AF4973" si="799">IF(D4910=0,"Blank",AC4910*S4910)</f>
        <v>Blank</v>
      </c>
      <c r="AG4910" s="9" t="str" cm="1">
        <f t="array" ref="AG4910">_xlfn.IFS(ISNUMBER(AC4910), "", ISNUMBER(SEARCH("Blank", AC4910)), "", ISERROR(AC4910), "Bad input on tab 3")</f>
        <v/>
      </c>
    </row>
    <row r="4911" spans="2:33" ht="15" customHeight="1" x14ac:dyDescent="0.75">
      <c r="B4911" s="205" t="str">
        <f>'5 Driver Data'!B4911</f>
        <v>4903</v>
      </c>
      <c r="C4911" s="193">
        <f>'5 Driver Data'!C4911</f>
        <v>0</v>
      </c>
      <c r="D4911" s="192">
        <f>'5 Driver Data'!D4911</f>
        <v>0</v>
      </c>
      <c r="E4911" s="191">
        <f>'5 Driver Data'!E4911</f>
        <v>0</v>
      </c>
      <c r="F4911" s="191">
        <f>'5 Driver Data'!F4911</f>
        <v>0</v>
      </c>
      <c r="G4911" s="191">
        <f>'5 Driver Data'!G4911</f>
        <v>0</v>
      </c>
      <c r="H4911" s="191">
        <f>'5 Driver Data'!H4911</f>
        <v>0</v>
      </c>
      <c r="I4911" s="191">
        <f>'5 Driver Data'!I4911</f>
        <v>0</v>
      </c>
      <c r="J4911" s="191">
        <f>'5 Driver Data'!J4911</f>
        <v>0</v>
      </c>
      <c r="K4911" s="206">
        <f>'5 Driver Data'!K4911</f>
        <v>0</v>
      </c>
      <c r="L4911" s="1"/>
      <c r="M4911" s="216" t="str">
        <f>IF(D4911=0,"Blank",'3 Model Input'!E$44*'3 Model Input'!E$45)</f>
        <v>Blank</v>
      </c>
      <c r="N4911" s="197" t="str">
        <f t="shared" si="790"/>
        <v>Blank</v>
      </c>
      <c r="O4911" s="197" t="str">
        <f>IF(D4911=0,"Blank",'3 Model Input'!E$49*(1-'3 Model Input'!E$51))</f>
        <v>Blank</v>
      </c>
      <c r="P4911" s="197" t="str">
        <f t="shared" si="791"/>
        <v>Blank</v>
      </c>
      <c r="Q4911" s="197" t="str">
        <f>IF(D4911=0,"Blank",IF(D4911="BEV",E4911*(1-'3 Model Input'!E$54), E4911))</f>
        <v>Blank</v>
      </c>
      <c r="R4911" s="198" t="str">
        <f>IF(D4911=0,"Blank",IF(D4911="PHEV",F4911/G4911,F4911*(1-'3 Model Input'!E$54)/G4911))</f>
        <v>Blank</v>
      </c>
      <c r="S4911" s="198" t="str">
        <f>IF(D4911=0,"Blank",IF(D4911="PHEV",MIN(M4911,E4911),MIN(M4911,(E4911*(1-'3 Model Input'!E$54)))))</f>
        <v>Blank</v>
      </c>
      <c r="T4911" s="217" t="str">
        <f t="shared" si="792"/>
        <v>Blank</v>
      </c>
      <c r="U4911" s="89"/>
      <c r="V4911" s="216" t="str">
        <f>IF(D4911=0,"Blank",P4911*'3 Model Input'!E$50)</f>
        <v>Blank</v>
      </c>
      <c r="W4911" s="197" t="str">
        <f t="shared" si="793"/>
        <v>Blank</v>
      </c>
      <c r="X4911" s="197" t="str">
        <f t="shared" si="794"/>
        <v>Blank</v>
      </c>
      <c r="Y4911" s="197" t="str">
        <f t="shared" si="795"/>
        <v>Blank</v>
      </c>
      <c r="Z4911" s="197" t="str">
        <f t="shared" si="796"/>
        <v>Blank</v>
      </c>
      <c r="AA4911" s="223" t="str" cm="1">
        <f t="array" ref="AA4911">_xlfn.IFS(ISTEXT('3 Model Input'!F$70),"Missing",ISTEXT('3 Model Input'!I$70),"Missing",ISNUMBER('3 Model Input'!K$70),'3 Model Input'!K$70*P4911)</f>
        <v>Missing</v>
      </c>
      <c r="AB4911" s="89"/>
      <c r="AC4911" s="227" t="str" cm="1">
        <f t="array" ref="AC4911">IF(D4911=0,"Blank",_xlfn.IFS('3 Model Input'!E$61=1,(V4911*G4911)/T4911,'3 Model Input'!E$61=2,(W4911*G4911)/T4911,'3 Model Input'!E$61=3,(X4911*G4911)/T4911,'3 Model Input'!E$61=4,(Y4911*G4911)/T4911,'3 Model Input'!E$61=5,(Z4911*G4911)/T4911, ISTEXT('3 Model Input'!E$61),"Missing",'3 Model Input'!E$61=6,(AA4911*G4911)/T4911))</f>
        <v>Blank</v>
      </c>
      <c r="AD4911" s="202" t="str">
        <f t="shared" si="797"/>
        <v>Blank</v>
      </c>
      <c r="AE4911" s="202" t="str">
        <f t="shared" si="798"/>
        <v>Blank</v>
      </c>
      <c r="AF4911" s="217" t="str">
        <f t="shared" si="799"/>
        <v>Blank</v>
      </c>
      <c r="AG4911" s="9" t="str" cm="1">
        <f t="array" ref="AG4911">_xlfn.IFS(ISNUMBER(AC4911), "", ISNUMBER(SEARCH("Blank", AC4911)), "", ISERROR(AC4911), "Bad input on tab 3")</f>
        <v/>
      </c>
    </row>
    <row r="4912" spans="2:33" ht="15" customHeight="1" x14ac:dyDescent="0.75">
      <c r="B4912" s="205" t="str">
        <f>'5 Driver Data'!B4912</f>
        <v>4904</v>
      </c>
      <c r="C4912" s="193">
        <f>'5 Driver Data'!C4912</f>
        <v>0</v>
      </c>
      <c r="D4912" s="192">
        <f>'5 Driver Data'!D4912</f>
        <v>0</v>
      </c>
      <c r="E4912" s="191">
        <f>'5 Driver Data'!E4912</f>
        <v>0</v>
      </c>
      <c r="F4912" s="191">
        <f>'5 Driver Data'!F4912</f>
        <v>0</v>
      </c>
      <c r="G4912" s="191">
        <f>'5 Driver Data'!G4912</f>
        <v>0</v>
      </c>
      <c r="H4912" s="191">
        <f>'5 Driver Data'!H4912</f>
        <v>0</v>
      </c>
      <c r="I4912" s="191">
        <f>'5 Driver Data'!I4912</f>
        <v>0</v>
      </c>
      <c r="J4912" s="191">
        <f>'5 Driver Data'!J4912</f>
        <v>0</v>
      </c>
      <c r="K4912" s="206">
        <f>'5 Driver Data'!K4912</f>
        <v>0</v>
      </c>
      <c r="L4912" s="1"/>
      <c r="M4912" s="216" t="str">
        <f>IF(D4912=0,"Blank",'3 Model Input'!E$44*'3 Model Input'!E$45)</f>
        <v>Blank</v>
      </c>
      <c r="N4912" s="197" t="str">
        <f t="shared" si="790"/>
        <v>Blank</v>
      </c>
      <c r="O4912" s="197" t="str">
        <f>IF(D4912=0,"Blank",'3 Model Input'!E$49*(1-'3 Model Input'!E$51))</f>
        <v>Blank</v>
      </c>
      <c r="P4912" s="197" t="str">
        <f t="shared" si="791"/>
        <v>Blank</v>
      </c>
      <c r="Q4912" s="197" t="str">
        <f>IF(D4912=0,"Blank",IF(D4912="BEV",E4912*(1-'3 Model Input'!E$54), E4912))</f>
        <v>Blank</v>
      </c>
      <c r="R4912" s="198" t="str">
        <f>IF(D4912=0,"Blank",IF(D4912="PHEV",F4912/G4912,F4912*(1-'3 Model Input'!E$54)/G4912))</f>
        <v>Blank</v>
      </c>
      <c r="S4912" s="198" t="str">
        <f>IF(D4912=0,"Blank",IF(D4912="PHEV",MIN(M4912,E4912),MIN(M4912,(E4912*(1-'3 Model Input'!E$54)))))</f>
        <v>Blank</v>
      </c>
      <c r="T4912" s="217" t="str">
        <f t="shared" si="792"/>
        <v>Blank</v>
      </c>
      <c r="U4912" s="89"/>
      <c r="V4912" s="216" t="str">
        <f>IF(D4912=0,"Blank",P4912*'3 Model Input'!E$50)</f>
        <v>Blank</v>
      </c>
      <c r="W4912" s="197" t="str">
        <f t="shared" si="793"/>
        <v>Blank</v>
      </c>
      <c r="X4912" s="197" t="str">
        <f t="shared" si="794"/>
        <v>Blank</v>
      </c>
      <c r="Y4912" s="197" t="str">
        <f t="shared" si="795"/>
        <v>Blank</v>
      </c>
      <c r="Z4912" s="197" t="str">
        <f t="shared" si="796"/>
        <v>Blank</v>
      </c>
      <c r="AA4912" s="223" t="str" cm="1">
        <f t="array" ref="AA4912">_xlfn.IFS(ISTEXT('3 Model Input'!F$70),"Missing",ISTEXT('3 Model Input'!I$70),"Missing",ISNUMBER('3 Model Input'!K$70),'3 Model Input'!K$70*P4912)</f>
        <v>Missing</v>
      </c>
      <c r="AB4912" s="89"/>
      <c r="AC4912" s="227" t="str" cm="1">
        <f t="array" ref="AC4912">IF(D4912=0,"Blank",_xlfn.IFS('3 Model Input'!E$61=1,(V4912*G4912)/T4912,'3 Model Input'!E$61=2,(W4912*G4912)/T4912,'3 Model Input'!E$61=3,(X4912*G4912)/T4912,'3 Model Input'!E$61=4,(Y4912*G4912)/T4912,'3 Model Input'!E$61=5,(Z4912*G4912)/T4912, ISTEXT('3 Model Input'!E$61),"Missing",'3 Model Input'!E$61=6,(AA4912*G4912)/T4912))</f>
        <v>Blank</v>
      </c>
      <c r="AD4912" s="202" t="str">
        <f t="shared" si="797"/>
        <v>Blank</v>
      </c>
      <c r="AE4912" s="202" t="str">
        <f t="shared" si="798"/>
        <v>Blank</v>
      </c>
      <c r="AF4912" s="217" t="str">
        <f t="shared" si="799"/>
        <v>Blank</v>
      </c>
      <c r="AG4912" s="9" t="str" cm="1">
        <f t="array" ref="AG4912">_xlfn.IFS(ISNUMBER(AC4912), "", ISNUMBER(SEARCH("Blank", AC4912)), "", ISERROR(AC4912), "Bad input on tab 3")</f>
        <v/>
      </c>
    </row>
    <row r="4913" spans="2:33" ht="15" customHeight="1" x14ac:dyDescent="0.75">
      <c r="B4913" s="205" t="str">
        <f>'5 Driver Data'!B4913</f>
        <v>4905</v>
      </c>
      <c r="C4913" s="193">
        <f>'5 Driver Data'!C4913</f>
        <v>0</v>
      </c>
      <c r="D4913" s="192">
        <f>'5 Driver Data'!D4913</f>
        <v>0</v>
      </c>
      <c r="E4913" s="191">
        <f>'5 Driver Data'!E4913</f>
        <v>0</v>
      </c>
      <c r="F4913" s="191">
        <f>'5 Driver Data'!F4913</f>
        <v>0</v>
      </c>
      <c r="G4913" s="191">
        <f>'5 Driver Data'!G4913</f>
        <v>0</v>
      </c>
      <c r="H4913" s="191">
        <f>'5 Driver Data'!H4913</f>
        <v>0</v>
      </c>
      <c r="I4913" s="191">
        <f>'5 Driver Data'!I4913</f>
        <v>0</v>
      </c>
      <c r="J4913" s="191">
        <f>'5 Driver Data'!J4913</f>
        <v>0</v>
      </c>
      <c r="K4913" s="206">
        <f>'5 Driver Data'!K4913</f>
        <v>0</v>
      </c>
      <c r="L4913" s="1"/>
      <c r="M4913" s="216" t="str">
        <f>IF(D4913=0,"Blank",'3 Model Input'!E$44*'3 Model Input'!E$45)</f>
        <v>Blank</v>
      </c>
      <c r="N4913" s="197" t="str">
        <f t="shared" si="790"/>
        <v>Blank</v>
      </c>
      <c r="O4913" s="197" t="str">
        <f>IF(D4913=0,"Blank",'3 Model Input'!E$49*(1-'3 Model Input'!E$51))</f>
        <v>Blank</v>
      </c>
      <c r="P4913" s="197" t="str">
        <f t="shared" si="791"/>
        <v>Blank</v>
      </c>
      <c r="Q4913" s="197" t="str">
        <f>IF(D4913=0,"Blank",IF(D4913="BEV",E4913*(1-'3 Model Input'!E$54), E4913))</f>
        <v>Blank</v>
      </c>
      <c r="R4913" s="198" t="str">
        <f>IF(D4913=0,"Blank",IF(D4913="PHEV",F4913/G4913,F4913*(1-'3 Model Input'!E$54)/G4913))</f>
        <v>Blank</v>
      </c>
      <c r="S4913" s="198" t="str">
        <f>IF(D4913=0,"Blank",IF(D4913="PHEV",MIN(M4913,E4913),MIN(M4913,(E4913*(1-'3 Model Input'!E$54)))))</f>
        <v>Blank</v>
      </c>
      <c r="T4913" s="217" t="str">
        <f t="shared" si="792"/>
        <v>Blank</v>
      </c>
      <c r="U4913" s="89"/>
      <c r="V4913" s="216" t="str">
        <f>IF(D4913=0,"Blank",P4913*'3 Model Input'!E$50)</f>
        <v>Blank</v>
      </c>
      <c r="W4913" s="197" t="str">
        <f t="shared" si="793"/>
        <v>Blank</v>
      </c>
      <c r="X4913" s="197" t="str">
        <f t="shared" si="794"/>
        <v>Blank</v>
      </c>
      <c r="Y4913" s="197" t="str">
        <f t="shared" si="795"/>
        <v>Blank</v>
      </c>
      <c r="Z4913" s="197" t="str">
        <f t="shared" si="796"/>
        <v>Blank</v>
      </c>
      <c r="AA4913" s="223" t="str" cm="1">
        <f t="array" ref="AA4913">_xlfn.IFS(ISTEXT('3 Model Input'!F$70),"Missing",ISTEXT('3 Model Input'!I$70),"Missing",ISNUMBER('3 Model Input'!K$70),'3 Model Input'!K$70*P4913)</f>
        <v>Missing</v>
      </c>
      <c r="AB4913" s="89"/>
      <c r="AC4913" s="227" t="str" cm="1">
        <f t="array" ref="AC4913">IF(D4913=0,"Blank",_xlfn.IFS('3 Model Input'!E$61=1,(V4913*G4913)/T4913,'3 Model Input'!E$61=2,(W4913*G4913)/T4913,'3 Model Input'!E$61=3,(X4913*G4913)/T4913,'3 Model Input'!E$61=4,(Y4913*G4913)/T4913,'3 Model Input'!E$61=5,(Z4913*G4913)/T4913, ISTEXT('3 Model Input'!E$61),"Missing",'3 Model Input'!E$61=6,(AA4913*G4913)/T4913))</f>
        <v>Blank</v>
      </c>
      <c r="AD4913" s="202" t="str">
        <f t="shared" si="797"/>
        <v>Blank</v>
      </c>
      <c r="AE4913" s="202" t="str">
        <f t="shared" si="798"/>
        <v>Blank</v>
      </c>
      <c r="AF4913" s="217" t="str">
        <f t="shared" si="799"/>
        <v>Blank</v>
      </c>
      <c r="AG4913" s="9" t="str" cm="1">
        <f t="array" ref="AG4913">_xlfn.IFS(ISNUMBER(AC4913), "", ISNUMBER(SEARCH("Blank", AC4913)), "", ISERROR(AC4913), "Bad input on tab 3")</f>
        <v/>
      </c>
    </row>
    <row r="4914" spans="2:33" ht="15" customHeight="1" x14ac:dyDescent="0.75">
      <c r="B4914" s="205" t="str">
        <f>'5 Driver Data'!B4914</f>
        <v>4906</v>
      </c>
      <c r="C4914" s="193">
        <f>'5 Driver Data'!C4914</f>
        <v>0</v>
      </c>
      <c r="D4914" s="192">
        <f>'5 Driver Data'!D4914</f>
        <v>0</v>
      </c>
      <c r="E4914" s="191">
        <f>'5 Driver Data'!E4914</f>
        <v>0</v>
      </c>
      <c r="F4914" s="191">
        <f>'5 Driver Data'!F4914</f>
        <v>0</v>
      </c>
      <c r="G4914" s="191">
        <f>'5 Driver Data'!G4914</f>
        <v>0</v>
      </c>
      <c r="H4914" s="191">
        <f>'5 Driver Data'!H4914</f>
        <v>0</v>
      </c>
      <c r="I4914" s="191">
        <f>'5 Driver Data'!I4914</f>
        <v>0</v>
      </c>
      <c r="J4914" s="191">
        <f>'5 Driver Data'!J4914</f>
        <v>0</v>
      </c>
      <c r="K4914" s="206">
        <f>'5 Driver Data'!K4914</f>
        <v>0</v>
      </c>
      <c r="L4914" s="1"/>
      <c r="M4914" s="216" t="str">
        <f>IF(D4914=0,"Blank",'3 Model Input'!E$44*'3 Model Input'!E$45)</f>
        <v>Blank</v>
      </c>
      <c r="N4914" s="197" t="str">
        <f t="shared" si="790"/>
        <v>Blank</v>
      </c>
      <c r="O4914" s="197" t="str">
        <f>IF(D4914=0,"Blank",'3 Model Input'!E$49*(1-'3 Model Input'!E$51))</f>
        <v>Blank</v>
      </c>
      <c r="P4914" s="197" t="str">
        <f t="shared" si="791"/>
        <v>Blank</v>
      </c>
      <c r="Q4914" s="197" t="str">
        <f>IF(D4914=0,"Blank",IF(D4914="BEV",E4914*(1-'3 Model Input'!E$54), E4914))</f>
        <v>Blank</v>
      </c>
      <c r="R4914" s="198" t="str">
        <f>IF(D4914=0,"Blank",IF(D4914="PHEV",F4914/G4914,F4914*(1-'3 Model Input'!E$54)/G4914))</f>
        <v>Blank</v>
      </c>
      <c r="S4914" s="198" t="str">
        <f>IF(D4914=0,"Blank",IF(D4914="PHEV",MIN(M4914,E4914),MIN(M4914,(E4914*(1-'3 Model Input'!E$54)))))</f>
        <v>Blank</v>
      </c>
      <c r="T4914" s="217" t="str">
        <f t="shared" si="792"/>
        <v>Blank</v>
      </c>
      <c r="U4914" s="89"/>
      <c r="V4914" s="216" t="str">
        <f>IF(D4914=0,"Blank",P4914*'3 Model Input'!E$50)</f>
        <v>Blank</v>
      </c>
      <c r="W4914" s="197" t="str">
        <f t="shared" si="793"/>
        <v>Blank</v>
      </c>
      <c r="X4914" s="197" t="str">
        <f t="shared" si="794"/>
        <v>Blank</v>
      </c>
      <c r="Y4914" s="197" t="str">
        <f t="shared" si="795"/>
        <v>Blank</v>
      </c>
      <c r="Z4914" s="197" t="str">
        <f t="shared" si="796"/>
        <v>Blank</v>
      </c>
      <c r="AA4914" s="223" t="str" cm="1">
        <f t="array" ref="AA4914">_xlfn.IFS(ISTEXT('3 Model Input'!F$70),"Missing",ISTEXT('3 Model Input'!I$70),"Missing",ISNUMBER('3 Model Input'!K$70),'3 Model Input'!K$70*P4914)</f>
        <v>Missing</v>
      </c>
      <c r="AB4914" s="89"/>
      <c r="AC4914" s="227" t="str" cm="1">
        <f t="array" ref="AC4914">IF(D4914=0,"Blank",_xlfn.IFS('3 Model Input'!E$61=1,(V4914*G4914)/T4914,'3 Model Input'!E$61=2,(W4914*G4914)/T4914,'3 Model Input'!E$61=3,(X4914*G4914)/T4914,'3 Model Input'!E$61=4,(Y4914*G4914)/T4914,'3 Model Input'!E$61=5,(Z4914*G4914)/T4914, ISTEXT('3 Model Input'!E$61),"Missing",'3 Model Input'!E$61=6,(AA4914*G4914)/T4914))</f>
        <v>Blank</v>
      </c>
      <c r="AD4914" s="202" t="str">
        <f t="shared" si="797"/>
        <v>Blank</v>
      </c>
      <c r="AE4914" s="202" t="str">
        <f t="shared" si="798"/>
        <v>Blank</v>
      </c>
      <c r="AF4914" s="217" t="str">
        <f t="shared" si="799"/>
        <v>Blank</v>
      </c>
      <c r="AG4914" s="9" t="str" cm="1">
        <f t="array" ref="AG4914">_xlfn.IFS(ISNUMBER(AC4914), "", ISNUMBER(SEARCH("Blank", AC4914)), "", ISERROR(AC4914), "Bad input on tab 3")</f>
        <v/>
      </c>
    </row>
    <row r="4915" spans="2:33" ht="15" customHeight="1" x14ac:dyDescent="0.75">
      <c r="B4915" s="205" t="str">
        <f>'5 Driver Data'!B4915</f>
        <v>4907</v>
      </c>
      <c r="C4915" s="193">
        <f>'5 Driver Data'!C4915</f>
        <v>0</v>
      </c>
      <c r="D4915" s="192">
        <f>'5 Driver Data'!D4915</f>
        <v>0</v>
      </c>
      <c r="E4915" s="191">
        <f>'5 Driver Data'!E4915</f>
        <v>0</v>
      </c>
      <c r="F4915" s="191">
        <f>'5 Driver Data'!F4915</f>
        <v>0</v>
      </c>
      <c r="G4915" s="191">
        <f>'5 Driver Data'!G4915</f>
        <v>0</v>
      </c>
      <c r="H4915" s="191">
        <f>'5 Driver Data'!H4915</f>
        <v>0</v>
      </c>
      <c r="I4915" s="191">
        <f>'5 Driver Data'!I4915</f>
        <v>0</v>
      </c>
      <c r="J4915" s="191">
        <f>'5 Driver Data'!J4915</f>
        <v>0</v>
      </c>
      <c r="K4915" s="206">
        <f>'5 Driver Data'!K4915</f>
        <v>0</v>
      </c>
      <c r="L4915" s="1"/>
      <c r="M4915" s="216" t="str">
        <f>IF(D4915=0,"Blank",'3 Model Input'!E$44*'3 Model Input'!E$45)</f>
        <v>Blank</v>
      </c>
      <c r="N4915" s="197" t="str">
        <f t="shared" si="790"/>
        <v>Blank</v>
      </c>
      <c r="O4915" s="197" t="str">
        <f>IF(D4915=0,"Blank",'3 Model Input'!E$49*(1-'3 Model Input'!E$51))</f>
        <v>Blank</v>
      </c>
      <c r="P4915" s="197" t="str">
        <f t="shared" si="791"/>
        <v>Blank</v>
      </c>
      <c r="Q4915" s="197" t="str">
        <f>IF(D4915=0,"Blank",IF(D4915="BEV",E4915*(1-'3 Model Input'!E$54), E4915))</f>
        <v>Blank</v>
      </c>
      <c r="R4915" s="198" t="str">
        <f>IF(D4915=0,"Blank",IF(D4915="PHEV",F4915/G4915,F4915*(1-'3 Model Input'!E$54)/G4915))</f>
        <v>Blank</v>
      </c>
      <c r="S4915" s="198" t="str">
        <f>IF(D4915=0,"Blank",IF(D4915="PHEV",MIN(M4915,E4915),MIN(M4915,(E4915*(1-'3 Model Input'!E$54)))))</f>
        <v>Blank</v>
      </c>
      <c r="T4915" s="217" t="str">
        <f t="shared" si="792"/>
        <v>Blank</v>
      </c>
      <c r="U4915" s="89"/>
      <c r="V4915" s="216" t="str">
        <f>IF(D4915=0,"Blank",P4915*'3 Model Input'!E$50)</f>
        <v>Blank</v>
      </c>
      <c r="W4915" s="197" t="str">
        <f t="shared" si="793"/>
        <v>Blank</v>
      </c>
      <c r="X4915" s="197" t="str">
        <f t="shared" si="794"/>
        <v>Blank</v>
      </c>
      <c r="Y4915" s="197" t="str">
        <f t="shared" si="795"/>
        <v>Blank</v>
      </c>
      <c r="Z4915" s="197" t="str">
        <f t="shared" si="796"/>
        <v>Blank</v>
      </c>
      <c r="AA4915" s="223" t="str" cm="1">
        <f t="array" ref="AA4915">_xlfn.IFS(ISTEXT('3 Model Input'!F$70),"Missing",ISTEXT('3 Model Input'!I$70),"Missing",ISNUMBER('3 Model Input'!K$70),'3 Model Input'!K$70*P4915)</f>
        <v>Missing</v>
      </c>
      <c r="AB4915" s="89"/>
      <c r="AC4915" s="227" t="str" cm="1">
        <f t="array" ref="AC4915">IF(D4915=0,"Blank",_xlfn.IFS('3 Model Input'!E$61=1,(V4915*G4915)/T4915,'3 Model Input'!E$61=2,(W4915*G4915)/T4915,'3 Model Input'!E$61=3,(X4915*G4915)/T4915,'3 Model Input'!E$61=4,(Y4915*G4915)/T4915,'3 Model Input'!E$61=5,(Z4915*G4915)/T4915, ISTEXT('3 Model Input'!E$61),"Missing",'3 Model Input'!E$61=6,(AA4915*G4915)/T4915))</f>
        <v>Blank</v>
      </c>
      <c r="AD4915" s="202" t="str">
        <f t="shared" si="797"/>
        <v>Blank</v>
      </c>
      <c r="AE4915" s="202" t="str">
        <f t="shared" si="798"/>
        <v>Blank</v>
      </c>
      <c r="AF4915" s="217" t="str">
        <f t="shared" si="799"/>
        <v>Blank</v>
      </c>
      <c r="AG4915" s="9" t="str" cm="1">
        <f t="array" ref="AG4915">_xlfn.IFS(ISNUMBER(AC4915), "", ISNUMBER(SEARCH("Blank", AC4915)), "", ISERROR(AC4915), "Bad input on tab 3")</f>
        <v/>
      </c>
    </row>
    <row r="4916" spans="2:33" ht="15" customHeight="1" x14ac:dyDescent="0.75">
      <c r="B4916" s="205" t="str">
        <f>'5 Driver Data'!B4916</f>
        <v>4908</v>
      </c>
      <c r="C4916" s="193">
        <f>'5 Driver Data'!C4916</f>
        <v>0</v>
      </c>
      <c r="D4916" s="192">
        <f>'5 Driver Data'!D4916</f>
        <v>0</v>
      </c>
      <c r="E4916" s="191">
        <f>'5 Driver Data'!E4916</f>
        <v>0</v>
      </c>
      <c r="F4916" s="191">
        <f>'5 Driver Data'!F4916</f>
        <v>0</v>
      </c>
      <c r="G4916" s="191">
        <f>'5 Driver Data'!G4916</f>
        <v>0</v>
      </c>
      <c r="H4916" s="191">
        <f>'5 Driver Data'!H4916</f>
        <v>0</v>
      </c>
      <c r="I4916" s="191">
        <f>'5 Driver Data'!I4916</f>
        <v>0</v>
      </c>
      <c r="J4916" s="191">
        <f>'5 Driver Data'!J4916</f>
        <v>0</v>
      </c>
      <c r="K4916" s="206">
        <f>'5 Driver Data'!K4916</f>
        <v>0</v>
      </c>
      <c r="L4916" s="1"/>
      <c r="M4916" s="216" t="str">
        <f>IF(D4916=0,"Blank",'3 Model Input'!E$44*'3 Model Input'!E$45)</f>
        <v>Blank</v>
      </c>
      <c r="N4916" s="197" t="str">
        <f t="shared" si="790"/>
        <v>Blank</v>
      </c>
      <c r="O4916" s="197" t="str">
        <f>IF(D4916=0,"Blank",'3 Model Input'!E$49*(1-'3 Model Input'!E$51))</f>
        <v>Blank</v>
      </c>
      <c r="P4916" s="197" t="str">
        <f t="shared" si="791"/>
        <v>Blank</v>
      </c>
      <c r="Q4916" s="197" t="str">
        <f>IF(D4916=0,"Blank",IF(D4916="BEV",E4916*(1-'3 Model Input'!E$54), E4916))</f>
        <v>Blank</v>
      </c>
      <c r="R4916" s="198" t="str">
        <f>IF(D4916=0,"Blank",IF(D4916="PHEV",F4916/G4916,F4916*(1-'3 Model Input'!E$54)/G4916))</f>
        <v>Blank</v>
      </c>
      <c r="S4916" s="198" t="str">
        <f>IF(D4916=0,"Blank",IF(D4916="PHEV",MIN(M4916,E4916),MIN(M4916,(E4916*(1-'3 Model Input'!E$54)))))</f>
        <v>Blank</v>
      </c>
      <c r="T4916" s="217" t="str">
        <f t="shared" si="792"/>
        <v>Blank</v>
      </c>
      <c r="U4916" s="89"/>
      <c r="V4916" s="216" t="str">
        <f>IF(D4916=0,"Blank",P4916*'3 Model Input'!E$50)</f>
        <v>Blank</v>
      </c>
      <c r="W4916" s="197" t="str">
        <f t="shared" si="793"/>
        <v>Blank</v>
      </c>
      <c r="X4916" s="197" t="str">
        <f t="shared" si="794"/>
        <v>Blank</v>
      </c>
      <c r="Y4916" s="197" t="str">
        <f t="shared" si="795"/>
        <v>Blank</v>
      </c>
      <c r="Z4916" s="197" t="str">
        <f t="shared" si="796"/>
        <v>Blank</v>
      </c>
      <c r="AA4916" s="223" t="str" cm="1">
        <f t="array" ref="AA4916">_xlfn.IFS(ISTEXT('3 Model Input'!F$70),"Missing",ISTEXT('3 Model Input'!I$70),"Missing",ISNUMBER('3 Model Input'!K$70),'3 Model Input'!K$70*P4916)</f>
        <v>Missing</v>
      </c>
      <c r="AB4916" s="89"/>
      <c r="AC4916" s="227" t="str" cm="1">
        <f t="array" ref="AC4916">IF(D4916=0,"Blank",_xlfn.IFS('3 Model Input'!E$61=1,(V4916*G4916)/T4916,'3 Model Input'!E$61=2,(W4916*G4916)/T4916,'3 Model Input'!E$61=3,(X4916*G4916)/T4916,'3 Model Input'!E$61=4,(Y4916*G4916)/T4916,'3 Model Input'!E$61=5,(Z4916*G4916)/T4916, ISTEXT('3 Model Input'!E$61),"Missing",'3 Model Input'!E$61=6,(AA4916*G4916)/T4916))</f>
        <v>Blank</v>
      </c>
      <c r="AD4916" s="202" t="str">
        <f t="shared" si="797"/>
        <v>Blank</v>
      </c>
      <c r="AE4916" s="202" t="str">
        <f t="shared" si="798"/>
        <v>Blank</v>
      </c>
      <c r="AF4916" s="217" t="str">
        <f t="shared" si="799"/>
        <v>Blank</v>
      </c>
      <c r="AG4916" s="9" t="str" cm="1">
        <f t="array" ref="AG4916">_xlfn.IFS(ISNUMBER(AC4916), "", ISNUMBER(SEARCH("Blank", AC4916)), "", ISERROR(AC4916), "Bad input on tab 3")</f>
        <v/>
      </c>
    </row>
    <row r="4917" spans="2:33" ht="15" customHeight="1" x14ac:dyDescent="0.75">
      <c r="B4917" s="205" t="str">
        <f>'5 Driver Data'!B4917</f>
        <v>4909</v>
      </c>
      <c r="C4917" s="193">
        <f>'5 Driver Data'!C4917</f>
        <v>0</v>
      </c>
      <c r="D4917" s="192">
        <f>'5 Driver Data'!D4917</f>
        <v>0</v>
      </c>
      <c r="E4917" s="191">
        <f>'5 Driver Data'!E4917</f>
        <v>0</v>
      </c>
      <c r="F4917" s="191">
        <f>'5 Driver Data'!F4917</f>
        <v>0</v>
      </c>
      <c r="G4917" s="191">
        <f>'5 Driver Data'!G4917</f>
        <v>0</v>
      </c>
      <c r="H4917" s="191">
        <f>'5 Driver Data'!H4917</f>
        <v>0</v>
      </c>
      <c r="I4917" s="191">
        <f>'5 Driver Data'!I4917</f>
        <v>0</v>
      </c>
      <c r="J4917" s="191">
        <f>'5 Driver Data'!J4917</f>
        <v>0</v>
      </c>
      <c r="K4917" s="206">
        <f>'5 Driver Data'!K4917</f>
        <v>0</v>
      </c>
      <c r="L4917" s="1"/>
      <c r="M4917" s="216" t="str">
        <f>IF(D4917=0,"Blank",'3 Model Input'!E$44*'3 Model Input'!E$45)</f>
        <v>Blank</v>
      </c>
      <c r="N4917" s="197" t="str">
        <f t="shared" si="790"/>
        <v>Blank</v>
      </c>
      <c r="O4917" s="197" t="str">
        <f>IF(D4917=0,"Blank",'3 Model Input'!E$49*(1-'3 Model Input'!E$51))</f>
        <v>Blank</v>
      </c>
      <c r="P4917" s="197" t="str">
        <f t="shared" si="791"/>
        <v>Blank</v>
      </c>
      <c r="Q4917" s="197" t="str">
        <f>IF(D4917=0,"Blank",IF(D4917="BEV",E4917*(1-'3 Model Input'!E$54), E4917))</f>
        <v>Blank</v>
      </c>
      <c r="R4917" s="198" t="str">
        <f>IF(D4917=0,"Blank",IF(D4917="PHEV",F4917/G4917,F4917*(1-'3 Model Input'!E$54)/G4917))</f>
        <v>Blank</v>
      </c>
      <c r="S4917" s="198" t="str">
        <f>IF(D4917=0,"Blank",IF(D4917="PHEV",MIN(M4917,E4917),MIN(M4917,(E4917*(1-'3 Model Input'!E$54)))))</f>
        <v>Blank</v>
      </c>
      <c r="T4917" s="217" t="str">
        <f t="shared" si="792"/>
        <v>Blank</v>
      </c>
      <c r="U4917" s="89"/>
      <c r="V4917" s="216" t="str">
        <f>IF(D4917=0,"Blank",P4917*'3 Model Input'!E$50)</f>
        <v>Blank</v>
      </c>
      <c r="W4917" s="197" t="str">
        <f t="shared" si="793"/>
        <v>Blank</v>
      </c>
      <c r="X4917" s="197" t="str">
        <f t="shared" si="794"/>
        <v>Blank</v>
      </c>
      <c r="Y4917" s="197" t="str">
        <f t="shared" si="795"/>
        <v>Blank</v>
      </c>
      <c r="Z4917" s="197" t="str">
        <f t="shared" si="796"/>
        <v>Blank</v>
      </c>
      <c r="AA4917" s="223" t="str" cm="1">
        <f t="array" ref="AA4917">_xlfn.IFS(ISTEXT('3 Model Input'!F$70),"Missing",ISTEXT('3 Model Input'!I$70),"Missing",ISNUMBER('3 Model Input'!K$70),'3 Model Input'!K$70*P4917)</f>
        <v>Missing</v>
      </c>
      <c r="AB4917" s="89"/>
      <c r="AC4917" s="227" t="str" cm="1">
        <f t="array" ref="AC4917">IF(D4917=0,"Blank",_xlfn.IFS('3 Model Input'!E$61=1,(V4917*G4917)/T4917,'3 Model Input'!E$61=2,(W4917*G4917)/T4917,'3 Model Input'!E$61=3,(X4917*G4917)/T4917,'3 Model Input'!E$61=4,(Y4917*G4917)/T4917,'3 Model Input'!E$61=5,(Z4917*G4917)/T4917, ISTEXT('3 Model Input'!E$61),"Missing",'3 Model Input'!E$61=6,(AA4917*G4917)/T4917))</f>
        <v>Blank</v>
      </c>
      <c r="AD4917" s="202" t="str">
        <f t="shared" si="797"/>
        <v>Blank</v>
      </c>
      <c r="AE4917" s="202" t="str">
        <f t="shared" si="798"/>
        <v>Blank</v>
      </c>
      <c r="AF4917" s="217" t="str">
        <f t="shared" si="799"/>
        <v>Blank</v>
      </c>
      <c r="AG4917" s="9" t="str" cm="1">
        <f t="array" ref="AG4917">_xlfn.IFS(ISNUMBER(AC4917), "", ISNUMBER(SEARCH("Blank", AC4917)), "", ISERROR(AC4917), "Bad input on tab 3")</f>
        <v/>
      </c>
    </row>
    <row r="4918" spans="2:33" ht="15" customHeight="1" x14ac:dyDescent="0.75">
      <c r="B4918" s="205" t="str">
        <f>'5 Driver Data'!B4918</f>
        <v>4910</v>
      </c>
      <c r="C4918" s="193">
        <f>'5 Driver Data'!C4918</f>
        <v>0</v>
      </c>
      <c r="D4918" s="192">
        <f>'5 Driver Data'!D4918</f>
        <v>0</v>
      </c>
      <c r="E4918" s="191">
        <f>'5 Driver Data'!E4918</f>
        <v>0</v>
      </c>
      <c r="F4918" s="191">
        <f>'5 Driver Data'!F4918</f>
        <v>0</v>
      </c>
      <c r="G4918" s="191">
        <f>'5 Driver Data'!G4918</f>
        <v>0</v>
      </c>
      <c r="H4918" s="191">
        <f>'5 Driver Data'!H4918</f>
        <v>0</v>
      </c>
      <c r="I4918" s="191">
        <f>'5 Driver Data'!I4918</f>
        <v>0</v>
      </c>
      <c r="J4918" s="191">
        <f>'5 Driver Data'!J4918</f>
        <v>0</v>
      </c>
      <c r="K4918" s="206">
        <f>'5 Driver Data'!K4918</f>
        <v>0</v>
      </c>
      <c r="L4918" s="1"/>
      <c r="M4918" s="216" t="str">
        <f>IF(D4918=0,"Blank",'3 Model Input'!E$44*'3 Model Input'!E$45)</f>
        <v>Blank</v>
      </c>
      <c r="N4918" s="197" t="str">
        <f t="shared" si="790"/>
        <v>Blank</v>
      </c>
      <c r="O4918" s="197" t="str">
        <f>IF(D4918=0,"Blank",'3 Model Input'!E$49*(1-'3 Model Input'!E$51))</f>
        <v>Blank</v>
      </c>
      <c r="P4918" s="197" t="str">
        <f t="shared" si="791"/>
        <v>Blank</v>
      </c>
      <c r="Q4918" s="197" t="str">
        <f>IF(D4918=0,"Blank",IF(D4918="BEV",E4918*(1-'3 Model Input'!E$54), E4918))</f>
        <v>Blank</v>
      </c>
      <c r="R4918" s="198" t="str">
        <f>IF(D4918=0,"Blank",IF(D4918="PHEV",F4918/G4918,F4918*(1-'3 Model Input'!E$54)/G4918))</f>
        <v>Blank</v>
      </c>
      <c r="S4918" s="198" t="str">
        <f>IF(D4918=0,"Blank",IF(D4918="PHEV",MIN(M4918,E4918),MIN(M4918,(E4918*(1-'3 Model Input'!E$54)))))</f>
        <v>Blank</v>
      </c>
      <c r="T4918" s="217" t="str">
        <f t="shared" si="792"/>
        <v>Blank</v>
      </c>
      <c r="U4918" s="89"/>
      <c r="V4918" s="216" t="str">
        <f>IF(D4918=0,"Blank",P4918*'3 Model Input'!E$50)</f>
        <v>Blank</v>
      </c>
      <c r="W4918" s="197" t="str">
        <f t="shared" si="793"/>
        <v>Blank</v>
      </c>
      <c r="X4918" s="197" t="str">
        <f t="shared" si="794"/>
        <v>Blank</v>
      </c>
      <c r="Y4918" s="197" t="str">
        <f t="shared" si="795"/>
        <v>Blank</v>
      </c>
      <c r="Z4918" s="197" t="str">
        <f t="shared" si="796"/>
        <v>Blank</v>
      </c>
      <c r="AA4918" s="223" t="str" cm="1">
        <f t="array" ref="AA4918">_xlfn.IFS(ISTEXT('3 Model Input'!F$70),"Missing",ISTEXT('3 Model Input'!I$70),"Missing",ISNUMBER('3 Model Input'!K$70),'3 Model Input'!K$70*P4918)</f>
        <v>Missing</v>
      </c>
      <c r="AB4918" s="89"/>
      <c r="AC4918" s="227" t="str" cm="1">
        <f t="array" ref="AC4918">IF(D4918=0,"Blank",_xlfn.IFS('3 Model Input'!E$61=1,(V4918*G4918)/T4918,'3 Model Input'!E$61=2,(W4918*G4918)/T4918,'3 Model Input'!E$61=3,(X4918*G4918)/T4918,'3 Model Input'!E$61=4,(Y4918*G4918)/T4918,'3 Model Input'!E$61=5,(Z4918*G4918)/T4918, ISTEXT('3 Model Input'!E$61),"Missing",'3 Model Input'!E$61=6,(AA4918*G4918)/T4918))</f>
        <v>Blank</v>
      </c>
      <c r="AD4918" s="202" t="str">
        <f t="shared" si="797"/>
        <v>Blank</v>
      </c>
      <c r="AE4918" s="202" t="str">
        <f t="shared" si="798"/>
        <v>Blank</v>
      </c>
      <c r="AF4918" s="217" t="str">
        <f t="shared" si="799"/>
        <v>Blank</v>
      </c>
      <c r="AG4918" s="9" t="str" cm="1">
        <f t="array" ref="AG4918">_xlfn.IFS(ISNUMBER(AC4918), "", ISNUMBER(SEARCH("Blank", AC4918)), "", ISERROR(AC4918), "Bad input on tab 3")</f>
        <v/>
      </c>
    </row>
    <row r="4919" spans="2:33" ht="15" customHeight="1" x14ac:dyDescent="0.75">
      <c r="B4919" s="205" t="str">
        <f>'5 Driver Data'!B4919</f>
        <v>4911</v>
      </c>
      <c r="C4919" s="193">
        <f>'5 Driver Data'!C4919</f>
        <v>0</v>
      </c>
      <c r="D4919" s="192">
        <f>'5 Driver Data'!D4919</f>
        <v>0</v>
      </c>
      <c r="E4919" s="191">
        <f>'5 Driver Data'!E4919</f>
        <v>0</v>
      </c>
      <c r="F4919" s="191">
        <f>'5 Driver Data'!F4919</f>
        <v>0</v>
      </c>
      <c r="G4919" s="191">
        <f>'5 Driver Data'!G4919</f>
        <v>0</v>
      </c>
      <c r="H4919" s="191">
        <f>'5 Driver Data'!H4919</f>
        <v>0</v>
      </c>
      <c r="I4919" s="191">
        <f>'5 Driver Data'!I4919</f>
        <v>0</v>
      </c>
      <c r="J4919" s="191">
        <f>'5 Driver Data'!J4919</f>
        <v>0</v>
      </c>
      <c r="K4919" s="206">
        <f>'5 Driver Data'!K4919</f>
        <v>0</v>
      </c>
      <c r="L4919" s="1"/>
      <c r="M4919" s="216" t="str">
        <f>IF(D4919=0,"Blank",'3 Model Input'!E$44*'3 Model Input'!E$45)</f>
        <v>Blank</v>
      </c>
      <c r="N4919" s="197" t="str">
        <f t="shared" si="790"/>
        <v>Blank</v>
      </c>
      <c r="O4919" s="197" t="str">
        <f>IF(D4919=0,"Blank",'3 Model Input'!E$49*(1-'3 Model Input'!E$51))</f>
        <v>Blank</v>
      </c>
      <c r="P4919" s="197" t="str">
        <f t="shared" si="791"/>
        <v>Blank</v>
      </c>
      <c r="Q4919" s="197" t="str">
        <f>IF(D4919=0,"Blank",IF(D4919="BEV",E4919*(1-'3 Model Input'!E$54), E4919))</f>
        <v>Blank</v>
      </c>
      <c r="R4919" s="198" t="str">
        <f>IF(D4919=0,"Blank",IF(D4919="PHEV",F4919/G4919,F4919*(1-'3 Model Input'!E$54)/G4919))</f>
        <v>Blank</v>
      </c>
      <c r="S4919" s="198" t="str">
        <f>IF(D4919=0,"Blank",IF(D4919="PHEV",MIN(M4919,E4919),MIN(M4919,(E4919*(1-'3 Model Input'!E$54)))))</f>
        <v>Blank</v>
      </c>
      <c r="T4919" s="217" t="str">
        <f t="shared" si="792"/>
        <v>Blank</v>
      </c>
      <c r="U4919" s="89"/>
      <c r="V4919" s="216" t="str">
        <f>IF(D4919=0,"Blank",P4919*'3 Model Input'!E$50)</f>
        <v>Blank</v>
      </c>
      <c r="W4919" s="197" t="str">
        <f t="shared" si="793"/>
        <v>Blank</v>
      </c>
      <c r="X4919" s="197" t="str">
        <f t="shared" si="794"/>
        <v>Blank</v>
      </c>
      <c r="Y4919" s="197" t="str">
        <f t="shared" si="795"/>
        <v>Blank</v>
      </c>
      <c r="Z4919" s="197" t="str">
        <f t="shared" si="796"/>
        <v>Blank</v>
      </c>
      <c r="AA4919" s="223" t="str" cm="1">
        <f t="array" ref="AA4919">_xlfn.IFS(ISTEXT('3 Model Input'!F$70),"Missing",ISTEXT('3 Model Input'!I$70),"Missing",ISNUMBER('3 Model Input'!K$70),'3 Model Input'!K$70*P4919)</f>
        <v>Missing</v>
      </c>
      <c r="AB4919" s="89"/>
      <c r="AC4919" s="227" t="str" cm="1">
        <f t="array" ref="AC4919">IF(D4919=0,"Blank",_xlfn.IFS('3 Model Input'!E$61=1,(V4919*G4919)/T4919,'3 Model Input'!E$61=2,(W4919*G4919)/T4919,'3 Model Input'!E$61=3,(X4919*G4919)/T4919,'3 Model Input'!E$61=4,(Y4919*G4919)/T4919,'3 Model Input'!E$61=5,(Z4919*G4919)/T4919, ISTEXT('3 Model Input'!E$61),"Missing",'3 Model Input'!E$61=6,(AA4919*G4919)/T4919))</f>
        <v>Blank</v>
      </c>
      <c r="AD4919" s="202" t="str">
        <f t="shared" si="797"/>
        <v>Blank</v>
      </c>
      <c r="AE4919" s="202" t="str">
        <f t="shared" si="798"/>
        <v>Blank</v>
      </c>
      <c r="AF4919" s="217" t="str">
        <f t="shared" si="799"/>
        <v>Blank</v>
      </c>
      <c r="AG4919" s="9" t="str" cm="1">
        <f t="array" ref="AG4919">_xlfn.IFS(ISNUMBER(AC4919), "", ISNUMBER(SEARCH("Blank", AC4919)), "", ISERROR(AC4919), "Bad input on tab 3")</f>
        <v/>
      </c>
    </row>
    <row r="4920" spans="2:33" ht="15" customHeight="1" x14ac:dyDescent="0.75">
      <c r="B4920" s="205" t="str">
        <f>'5 Driver Data'!B4920</f>
        <v>4912</v>
      </c>
      <c r="C4920" s="193">
        <f>'5 Driver Data'!C4920</f>
        <v>0</v>
      </c>
      <c r="D4920" s="192">
        <f>'5 Driver Data'!D4920</f>
        <v>0</v>
      </c>
      <c r="E4920" s="191">
        <f>'5 Driver Data'!E4920</f>
        <v>0</v>
      </c>
      <c r="F4920" s="191">
        <f>'5 Driver Data'!F4920</f>
        <v>0</v>
      </c>
      <c r="G4920" s="191">
        <f>'5 Driver Data'!G4920</f>
        <v>0</v>
      </c>
      <c r="H4920" s="191">
        <f>'5 Driver Data'!H4920</f>
        <v>0</v>
      </c>
      <c r="I4920" s="191">
        <f>'5 Driver Data'!I4920</f>
        <v>0</v>
      </c>
      <c r="J4920" s="191">
        <f>'5 Driver Data'!J4920</f>
        <v>0</v>
      </c>
      <c r="K4920" s="206">
        <f>'5 Driver Data'!K4920</f>
        <v>0</v>
      </c>
      <c r="L4920" s="1"/>
      <c r="M4920" s="216" t="str">
        <f>IF(D4920=0,"Blank",'3 Model Input'!E$44*'3 Model Input'!E$45)</f>
        <v>Blank</v>
      </c>
      <c r="N4920" s="197" t="str">
        <f t="shared" si="790"/>
        <v>Blank</v>
      </c>
      <c r="O4920" s="197" t="str">
        <f>IF(D4920=0,"Blank",'3 Model Input'!E$49*(1-'3 Model Input'!E$51))</f>
        <v>Blank</v>
      </c>
      <c r="P4920" s="197" t="str">
        <f t="shared" si="791"/>
        <v>Blank</v>
      </c>
      <c r="Q4920" s="197" t="str">
        <f>IF(D4920=0,"Blank",IF(D4920="BEV",E4920*(1-'3 Model Input'!E$54), E4920))</f>
        <v>Blank</v>
      </c>
      <c r="R4920" s="198" t="str">
        <f>IF(D4920=0,"Blank",IF(D4920="PHEV",F4920/G4920,F4920*(1-'3 Model Input'!E$54)/G4920))</f>
        <v>Blank</v>
      </c>
      <c r="S4920" s="198" t="str">
        <f>IF(D4920=0,"Blank",IF(D4920="PHEV",MIN(M4920,E4920),MIN(M4920,(E4920*(1-'3 Model Input'!E$54)))))</f>
        <v>Blank</v>
      </c>
      <c r="T4920" s="217" t="str">
        <f t="shared" si="792"/>
        <v>Blank</v>
      </c>
      <c r="U4920" s="89"/>
      <c r="V4920" s="216" t="str">
        <f>IF(D4920=0,"Blank",P4920*'3 Model Input'!E$50)</f>
        <v>Blank</v>
      </c>
      <c r="W4920" s="197" t="str">
        <f t="shared" si="793"/>
        <v>Blank</v>
      </c>
      <c r="X4920" s="197" t="str">
        <f t="shared" si="794"/>
        <v>Blank</v>
      </c>
      <c r="Y4920" s="197" t="str">
        <f t="shared" si="795"/>
        <v>Blank</v>
      </c>
      <c r="Z4920" s="197" t="str">
        <f t="shared" si="796"/>
        <v>Blank</v>
      </c>
      <c r="AA4920" s="223" t="str" cm="1">
        <f t="array" ref="AA4920">_xlfn.IFS(ISTEXT('3 Model Input'!F$70),"Missing",ISTEXT('3 Model Input'!I$70),"Missing",ISNUMBER('3 Model Input'!K$70),'3 Model Input'!K$70*P4920)</f>
        <v>Missing</v>
      </c>
      <c r="AB4920" s="89"/>
      <c r="AC4920" s="227" t="str" cm="1">
        <f t="array" ref="AC4920">IF(D4920=0,"Blank",_xlfn.IFS('3 Model Input'!E$61=1,(V4920*G4920)/T4920,'3 Model Input'!E$61=2,(W4920*G4920)/T4920,'3 Model Input'!E$61=3,(X4920*G4920)/T4920,'3 Model Input'!E$61=4,(Y4920*G4920)/T4920,'3 Model Input'!E$61=5,(Z4920*G4920)/T4920, ISTEXT('3 Model Input'!E$61),"Missing",'3 Model Input'!E$61=6,(AA4920*G4920)/T4920))</f>
        <v>Blank</v>
      </c>
      <c r="AD4920" s="202" t="str">
        <f t="shared" si="797"/>
        <v>Blank</v>
      </c>
      <c r="AE4920" s="202" t="str">
        <f t="shared" si="798"/>
        <v>Blank</v>
      </c>
      <c r="AF4920" s="217" t="str">
        <f t="shared" si="799"/>
        <v>Blank</v>
      </c>
      <c r="AG4920" s="9" t="str" cm="1">
        <f t="array" ref="AG4920">_xlfn.IFS(ISNUMBER(AC4920), "", ISNUMBER(SEARCH("Blank", AC4920)), "", ISERROR(AC4920), "Bad input on tab 3")</f>
        <v/>
      </c>
    </row>
    <row r="4921" spans="2:33" ht="15" customHeight="1" x14ac:dyDescent="0.75">
      <c r="B4921" s="205" t="str">
        <f>'5 Driver Data'!B4921</f>
        <v>4913</v>
      </c>
      <c r="C4921" s="193">
        <f>'5 Driver Data'!C4921</f>
        <v>0</v>
      </c>
      <c r="D4921" s="192">
        <f>'5 Driver Data'!D4921</f>
        <v>0</v>
      </c>
      <c r="E4921" s="191">
        <f>'5 Driver Data'!E4921</f>
        <v>0</v>
      </c>
      <c r="F4921" s="191">
        <f>'5 Driver Data'!F4921</f>
        <v>0</v>
      </c>
      <c r="G4921" s="191">
        <f>'5 Driver Data'!G4921</f>
        <v>0</v>
      </c>
      <c r="H4921" s="191">
        <f>'5 Driver Data'!H4921</f>
        <v>0</v>
      </c>
      <c r="I4921" s="191">
        <f>'5 Driver Data'!I4921</f>
        <v>0</v>
      </c>
      <c r="J4921" s="191">
        <f>'5 Driver Data'!J4921</f>
        <v>0</v>
      </c>
      <c r="K4921" s="206">
        <f>'5 Driver Data'!K4921</f>
        <v>0</v>
      </c>
      <c r="L4921" s="1"/>
      <c r="M4921" s="216" t="str">
        <f>IF(D4921=0,"Blank",'3 Model Input'!E$44*'3 Model Input'!E$45)</f>
        <v>Blank</v>
      </c>
      <c r="N4921" s="197" t="str">
        <f t="shared" si="790"/>
        <v>Blank</v>
      </c>
      <c r="O4921" s="197" t="str">
        <f>IF(D4921=0,"Blank",'3 Model Input'!E$49*(1-'3 Model Input'!E$51))</f>
        <v>Blank</v>
      </c>
      <c r="P4921" s="197" t="str">
        <f t="shared" si="791"/>
        <v>Blank</v>
      </c>
      <c r="Q4921" s="197" t="str">
        <f>IF(D4921=0,"Blank",IF(D4921="BEV",E4921*(1-'3 Model Input'!E$54), E4921))</f>
        <v>Blank</v>
      </c>
      <c r="R4921" s="198" t="str">
        <f>IF(D4921=0,"Blank",IF(D4921="PHEV",F4921/G4921,F4921*(1-'3 Model Input'!E$54)/G4921))</f>
        <v>Blank</v>
      </c>
      <c r="S4921" s="198" t="str">
        <f>IF(D4921=0,"Blank",IF(D4921="PHEV",MIN(M4921,E4921),MIN(M4921,(E4921*(1-'3 Model Input'!E$54)))))</f>
        <v>Blank</v>
      </c>
      <c r="T4921" s="217" t="str">
        <f t="shared" si="792"/>
        <v>Blank</v>
      </c>
      <c r="U4921" s="89"/>
      <c r="V4921" s="216" t="str">
        <f>IF(D4921=0,"Blank",P4921*'3 Model Input'!E$50)</f>
        <v>Blank</v>
      </c>
      <c r="W4921" s="197" t="str">
        <f t="shared" si="793"/>
        <v>Blank</v>
      </c>
      <c r="X4921" s="197" t="str">
        <f t="shared" si="794"/>
        <v>Blank</v>
      </c>
      <c r="Y4921" s="197" t="str">
        <f t="shared" si="795"/>
        <v>Blank</v>
      </c>
      <c r="Z4921" s="197" t="str">
        <f t="shared" si="796"/>
        <v>Blank</v>
      </c>
      <c r="AA4921" s="223" t="str" cm="1">
        <f t="array" ref="AA4921">_xlfn.IFS(ISTEXT('3 Model Input'!F$70),"Missing",ISTEXT('3 Model Input'!I$70),"Missing",ISNUMBER('3 Model Input'!K$70),'3 Model Input'!K$70*P4921)</f>
        <v>Missing</v>
      </c>
      <c r="AB4921" s="89"/>
      <c r="AC4921" s="227" t="str" cm="1">
        <f t="array" ref="AC4921">IF(D4921=0,"Blank",_xlfn.IFS('3 Model Input'!E$61=1,(V4921*G4921)/T4921,'3 Model Input'!E$61=2,(W4921*G4921)/T4921,'3 Model Input'!E$61=3,(X4921*G4921)/T4921,'3 Model Input'!E$61=4,(Y4921*G4921)/T4921,'3 Model Input'!E$61=5,(Z4921*G4921)/T4921, ISTEXT('3 Model Input'!E$61),"Missing",'3 Model Input'!E$61=6,(AA4921*G4921)/T4921))</f>
        <v>Blank</v>
      </c>
      <c r="AD4921" s="202" t="str">
        <f t="shared" si="797"/>
        <v>Blank</v>
      </c>
      <c r="AE4921" s="202" t="str">
        <f t="shared" si="798"/>
        <v>Blank</v>
      </c>
      <c r="AF4921" s="217" t="str">
        <f t="shared" si="799"/>
        <v>Blank</v>
      </c>
      <c r="AG4921" s="9" t="str" cm="1">
        <f t="array" ref="AG4921">_xlfn.IFS(ISNUMBER(AC4921), "", ISNUMBER(SEARCH("Blank", AC4921)), "", ISERROR(AC4921), "Bad input on tab 3")</f>
        <v/>
      </c>
    </row>
    <row r="4922" spans="2:33" ht="15" customHeight="1" x14ac:dyDescent="0.75">
      <c r="B4922" s="205" t="str">
        <f>'5 Driver Data'!B4922</f>
        <v>4914</v>
      </c>
      <c r="C4922" s="193">
        <f>'5 Driver Data'!C4922</f>
        <v>0</v>
      </c>
      <c r="D4922" s="192">
        <f>'5 Driver Data'!D4922</f>
        <v>0</v>
      </c>
      <c r="E4922" s="191">
        <f>'5 Driver Data'!E4922</f>
        <v>0</v>
      </c>
      <c r="F4922" s="191">
        <f>'5 Driver Data'!F4922</f>
        <v>0</v>
      </c>
      <c r="G4922" s="191">
        <f>'5 Driver Data'!G4922</f>
        <v>0</v>
      </c>
      <c r="H4922" s="191">
        <f>'5 Driver Data'!H4922</f>
        <v>0</v>
      </c>
      <c r="I4922" s="191">
        <f>'5 Driver Data'!I4922</f>
        <v>0</v>
      </c>
      <c r="J4922" s="191">
        <f>'5 Driver Data'!J4922</f>
        <v>0</v>
      </c>
      <c r="K4922" s="206">
        <f>'5 Driver Data'!K4922</f>
        <v>0</v>
      </c>
      <c r="L4922" s="1"/>
      <c r="M4922" s="216" t="str">
        <f>IF(D4922=0,"Blank",'3 Model Input'!E$44*'3 Model Input'!E$45)</f>
        <v>Blank</v>
      </c>
      <c r="N4922" s="197" t="str">
        <f t="shared" si="790"/>
        <v>Blank</v>
      </c>
      <c r="O4922" s="197" t="str">
        <f>IF(D4922=0,"Blank",'3 Model Input'!E$49*(1-'3 Model Input'!E$51))</f>
        <v>Blank</v>
      </c>
      <c r="P4922" s="197" t="str">
        <f t="shared" si="791"/>
        <v>Blank</v>
      </c>
      <c r="Q4922" s="197" t="str">
        <f>IF(D4922=0,"Blank",IF(D4922="BEV",E4922*(1-'3 Model Input'!E$54), E4922))</f>
        <v>Blank</v>
      </c>
      <c r="R4922" s="198" t="str">
        <f>IF(D4922=0,"Blank",IF(D4922="PHEV",F4922/G4922,F4922*(1-'3 Model Input'!E$54)/G4922))</f>
        <v>Blank</v>
      </c>
      <c r="S4922" s="198" t="str">
        <f>IF(D4922=0,"Blank",IF(D4922="PHEV",MIN(M4922,E4922),MIN(M4922,(E4922*(1-'3 Model Input'!E$54)))))</f>
        <v>Blank</v>
      </c>
      <c r="T4922" s="217" t="str">
        <f t="shared" si="792"/>
        <v>Blank</v>
      </c>
      <c r="U4922" s="89"/>
      <c r="V4922" s="216" t="str">
        <f>IF(D4922=0,"Blank",P4922*'3 Model Input'!E$50)</f>
        <v>Blank</v>
      </c>
      <c r="W4922" s="197" t="str">
        <f t="shared" si="793"/>
        <v>Blank</v>
      </c>
      <c r="X4922" s="197" t="str">
        <f t="shared" si="794"/>
        <v>Blank</v>
      </c>
      <c r="Y4922" s="197" t="str">
        <f t="shared" si="795"/>
        <v>Blank</v>
      </c>
      <c r="Z4922" s="197" t="str">
        <f t="shared" si="796"/>
        <v>Blank</v>
      </c>
      <c r="AA4922" s="223" t="str" cm="1">
        <f t="array" ref="AA4922">_xlfn.IFS(ISTEXT('3 Model Input'!F$70),"Missing",ISTEXT('3 Model Input'!I$70),"Missing",ISNUMBER('3 Model Input'!K$70),'3 Model Input'!K$70*P4922)</f>
        <v>Missing</v>
      </c>
      <c r="AB4922" s="89"/>
      <c r="AC4922" s="227" t="str" cm="1">
        <f t="array" ref="AC4922">IF(D4922=0,"Blank",_xlfn.IFS('3 Model Input'!E$61=1,(V4922*G4922)/T4922,'3 Model Input'!E$61=2,(W4922*G4922)/T4922,'3 Model Input'!E$61=3,(X4922*G4922)/T4922,'3 Model Input'!E$61=4,(Y4922*G4922)/T4922,'3 Model Input'!E$61=5,(Z4922*G4922)/T4922, ISTEXT('3 Model Input'!E$61),"Missing",'3 Model Input'!E$61=6,(AA4922*G4922)/T4922))</f>
        <v>Blank</v>
      </c>
      <c r="AD4922" s="202" t="str">
        <f t="shared" si="797"/>
        <v>Blank</v>
      </c>
      <c r="AE4922" s="202" t="str">
        <f t="shared" si="798"/>
        <v>Blank</v>
      </c>
      <c r="AF4922" s="217" t="str">
        <f t="shared" si="799"/>
        <v>Blank</v>
      </c>
      <c r="AG4922" s="9" t="str" cm="1">
        <f t="array" ref="AG4922">_xlfn.IFS(ISNUMBER(AC4922), "", ISNUMBER(SEARCH("Blank", AC4922)), "", ISERROR(AC4922), "Bad input on tab 3")</f>
        <v/>
      </c>
    </row>
    <row r="4923" spans="2:33" ht="15" customHeight="1" x14ac:dyDescent="0.75">
      <c r="B4923" s="205" t="str">
        <f>'5 Driver Data'!B4923</f>
        <v>4915</v>
      </c>
      <c r="C4923" s="193">
        <f>'5 Driver Data'!C4923</f>
        <v>0</v>
      </c>
      <c r="D4923" s="192">
        <f>'5 Driver Data'!D4923</f>
        <v>0</v>
      </c>
      <c r="E4923" s="191">
        <f>'5 Driver Data'!E4923</f>
        <v>0</v>
      </c>
      <c r="F4923" s="191">
        <f>'5 Driver Data'!F4923</f>
        <v>0</v>
      </c>
      <c r="G4923" s="191">
        <f>'5 Driver Data'!G4923</f>
        <v>0</v>
      </c>
      <c r="H4923" s="191">
        <f>'5 Driver Data'!H4923</f>
        <v>0</v>
      </c>
      <c r="I4923" s="191">
        <f>'5 Driver Data'!I4923</f>
        <v>0</v>
      </c>
      <c r="J4923" s="191">
        <f>'5 Driver Data'!J4923</f>
        <v>0</v>
      </c>
      <c r="K4923" s="206">
        <f>'5 Driver Data'!K4923</f>
        <v>0</v>
      </c>
      <c r="L4923" s="1"/>
      <c r="M4923" s="216" t="str">
        <f>IF(D4923=0,"Blank",'3 Model Input'!E$44*'3 Model Input'!E$45)</f>
        <v>Blank</v>
      </c>
      <c r="N4923" s="197" t="str">
        <f t="shared" si="790"/>
        <v>Blank</v>
      </c>
      <c r="O4923" s="197" t="str">
        <f>IF(D4923=0,"Blank",'3 Model Input'!E$49*(1-'3 Model Input'!E$51))</f>
        <v>Blank</v>
      </c>
      <c r="P4923" s="197" t="str">
        <f t="shared" si="791"/>
        <v>Blank</v>
      </c>
      <c r="Q4923" s="197" t="str">
        <f>IF(D4923=0,"Blank",IF(D4923="BEV",E4923*(1-'3 Model Input'!E$54), E4923))</f>
        <v>Blank</v>
      </c>
      <c r="R4923" s="198" t="str">
        <f>IF(D4923=0,"Blank",IF(D4923="PHEV",F4923/G4923,F4923*(1-'3 Model Input'!E$54)/G4923))</f>
        <v>Blank</v>
      </c>
      <c r="S4923" s="198" t="str">
        <f>IF(D4923=0,"Blank",IF(D4923="PHEV",MIN(M4923,E4923),MIN(M4923,(E4923*(1-'3 Model Input'!E$54)))))</f>
        <v>Blank</v>
      </c>
      <c r="T4923" s="217" t="str">
        <f t="shared" si="792"/>
        <v>Blank</v>
      </c>
      <c r="U4923" s="89"/>
      <c r="V4923" s="216" t="str">
        <f>IF(D4923=0,"Blank",P4923*'3 Model Input'!E$50)</f>
        <v>Blank</v>
      </c>
      <c r="W4923" s="197" t="str">
        <f t="shared" si="793"/>
        <v>Blank</v>
      </c>
      <c r="X4923" s="197" t="str">
        <f t="shared" si="794"/>
        <v>Blank</v>
      </c>
      <c r="Y4923" s="197" t="str">
        <f t="shared" si="795"/>
        <v>Blank</v>
      </c>
      <c r="Z4923" s="197" t="str">
        <f t="shared" si="796"/>
        <v>Blank</v>
      </c>
      <c r="AA4923" s="223" t="str" cm="1">
        <f t="array" ref="AA4923">_xlfn.IFS(ISTEXT('3 Model Input'!F$70),"Missing",ISTEXT('3 Model Input'!I$70),"Missing",ISNUMBER('3 Model Input'!K$70),'3 Model Input'!K$70*P4923)</f>
        <v>Missing</v>
      </c>
      <c r="AB4923" s="89"/>
      <c r="AC4923" s="227" t="str" cm="1">
        <f t="array" ref="AC4923">IF(D4923=0,"Blank",_xlfn.IFS('3 Model Input'!E$61=1,(V4923*G4923)/T4923,'3 Model Input'!E$61=2,(W4923*G4923)/T4923,'3 Model Input'!E$61=3,(X4923*G4923)/T4923,'3 Model Input'!E$61=4,(Y4923*G4923)/T4923,'3 Model Input'!E$61=5,(Z4923*G4923)/T4923, ISTEXT('3 Model Input'!E$61),"Missing",'3 Model Input'!E$61=6,(AA4923*G4923)/T4923))</f>
        <v>Blank</v>
      </c>
      <c r="AD4923" s="202" t="str">
        <f t="shared" si="797"/>
        <v>Blank</v>
      </c>
      <c r="AE4923" s="202" t="str">
        <f t="shared" si="798"/>
        <v>Blank</v>
      </c>
      <c r="AF4923" s="217" t="str">
        <f t="shared" si="799"/>
        <v>Blank</v>
      </c>
      <c r="AG4923" s="9" t="str" cm="1">
        <f t="array" ref="AG4923">_xlfn.IFS(ISNUMBER(AC4923), "", ISNUMBER(SEARCH("Blank", AC4923)), "", ISERROR(AC4923), "Bad input on tab 3")</f>
        <v/>
      </c>
    </row>
    <row r="4924" spans="2:33" ht="15" customHeight="1" x14ac:dyDescent="0.75">
      <c r="B4924" s="205" t="str">
        <f>'5 Driver Data'!B4924</f>
        <v>4916</v>
      </c>
      <c r="C4924" s="193">
        <f>'5 Driver Data'!C4924</f>
        <v>0</v>
      </c>
      <c r="D4924" s="192">
        <f>'5 Driver Data'!D4924</f>
        <v>0</v>
      </c>
      <c r="E4924" s="191">
        <f>'5 Driver Data'!E4924</f>
        <v>0</v>
      </c>
      <c r="F4924" s="191">
        <f>'5 Driver Data'!F4924</f>
        <v>0</v>
      </c>
      <c r="G4924" s="191">
        <f>'5 Driver Data'!G4924</f>
        <v>0</v>
      </c>
      <c r="H4924" s="191">
        <f>'5 Driver Data'!H4924</f>
        <v>0</v>
      </c>
      <c r="I4924" s="191">
        <f>'5 Driver Data'!I4924</f>
        <v>0</v>
      </c>
      <c r="J4924" s="191">
        <f>'5 Driver Data'!J4924</f>
        <v>0</v>
      </c>
      <c r="K4924" s="206">
        <f>'5 Driver Data'!K4924</f>
        <v>0</v>
      </c>
      <c r="L4924" s="1"/>
      <c r="M4924" s="216" t="str">
        <f>IF(D4924=0,"Blank",'3 Model Input'!E$44*'3 Model Input'!E$45)</f>
        <v>Blank</v>
      </c>
      <c r="N4924" s="197" t="str">
        <f t="shared" si="790"/>
        <v>Blank</v>
      </c>
      <c r="O4924" s="197" t="str">
        <f>IF(D4924=0,"Blank",'3 Model Input'!E$49*(1-'3 Model Input'!E$51))</f>
        <v>Blank</v>
      </c>
      <c r="P4924" s="197" t="str">
        <f t="shared" si="791"/>
        <v>Blank</v>
      </c>
      <c r="Q4924" s="197" t="str">
        <f>IF(D4924=0,"Blank",IF(D4924="BEV",E4924*(1-'3 Model Input'!E$54), E4924))</f>
        <v>Blank</v>
      </c>
      <c r="R4924" s="198" t="str">
        <f>IF(D4924=0,"Blank",IF(D4924="PHEV",F4924/G4924,F4924*(1-'3 Model Input'!E$54)/G4924))</f>
        <v>Blank</v>
      </c>
      <c r="S4924" s="198" t="str">
        <f>IF(D4924=0,"Blank",IF(D4924="PHEV",MIN(M4924,E4924),MIN(M4924,(E4924*(1-'3 Model Input'!E$54)))))</f>
        <v>Blank</v>
      </c>
      <c r="T4924" s="217" t="str">
        <f t="shared" si="792"/>
        <v>Blank</v>
      </c>
      <c r="U4924" s="89"/>
      <c r="V4924" s="216" t="str">
        <f>IF(D4924=0,"Blank",P4924*'3 Model Input'!E$50)</f>
        <v>Blank</v>
      </c>
      <c r="W4924" s="197" t="str">
        <f t="shared" si="793"/>
        <v>Blank</v>
      </c>
      <c r="X4924" s="197" t="str">
        <f t="shared" si="794"/>
        <v>Blank</v>
      </c>
      <c r="Y4924" s="197" t="str">
        <f t="shared" si="795"/>
        <v>Blank</v>
      </c>
      <c r="Z4924" s="197" t="str">
        <f t="shared" si="796"/>
        <v>Blank</v>
      </c>
      <c r="AA4924" s="223" t="str" cm="1">
        <f t="array" ref="AA4924">_xlfn.IFS(ISTEXT('3 Model Input'!F$70),"Missing",ISTEXT('3 Model Input'!I$70),"Missing",ISNUMBER('3 Model Input'!K$70),'3 Model Input'!K$70*P4924)</f>
        <v>Missing</v>
      </c>
      <c r="AB4924" s="89"/>
      <c r="AC4924" s="227" t="str" cm="1">
        <f t="array" ref="AC4924">IF(D4924=0,"Blank",_xlfn.IFS('3 Model Input'!E$61=1,(V4924*G4924)/T4924,'3 Model Input'!E$61=2,(W4924*G4924)/T4924,'3 Model Input'!E$61=3,(X4924*G4924)/T4924,'3 Model Input'!E$61=4,(Y4924*G4924)/T4924,'3 Model Input'!E$61=5,(Z4924*G4924)/T4924, ISTEXT('3 Model Input'!E$61),"Missing",'3 Model Input'!E$61=6,(AA4924*G4924)/T4924))</f>
        <v>Blank</v>
      </c>
      <c r="AD4924" s="202" t="str">
        <f t="shared" si="797"/>
        <v>Blank</v>
      </c>
      <c r="AE4924" s="202" t="str">
        <f t="shared" si="798"/>
        <v>Blank</v>
      </c>
      <c r="AF4924" s="217" t="str">
        <f t="shared" si="799"/>
        <v>Blank</v>
      </c>
      <c r="AG4924" s="9" t="str" cm="1">
        <f t="array" ref="AG4924">_xlfn.IFS(ISNUMBER(AC4924), "", ISNUMBER(SEARCH("Blank", AC4924)), "", ISERROR(AC4924), "Bad input on tab 3")</f>
        <v/>
      </c>
    </row>
    <row r="4925" spans="2:33" ht="15" customHeight="1" x14ac:dyDescent="0.75">
      <c r="B4925" s="205" t="str">
        <f>'5 Driver Data'!B4925</f>
        <v>4917</v>
      </c>
      <c r="C4925" s="193">
        <f>'5 Driver Data'!C4925</f>
        <v>0</v>
      </c>
      <c r="D4925" s="192">
        <f>'5 Driver Data'!D4925</f>
        <v>0</v>
      </c>
      <c r="E4925" s="191">
        <f>'5 Driver Data'!E4925</f>
        <v>0</v>
      </c>
      <c r="F4925" s="191">
        <f>'5 Driver Data'!F4925</f>
        <v>0</v>
      </c>
      <c r="G4925" s="191">
        <f>'5 Driver Data'!G4925</f>
        <v>0</v>
      </c>
      <c r="H4925" s="191">
        <f>'5 Driver Data'!H4925</f>
        <v>0</v>
      </c>
      <c r="I4925" s="191">
        <f>'5 Driver Data'!I4925</f>
        <v>0</v>
      </c>
      <c r="J4925" s="191">
        <f>'5 Driver Data'!J4925</f>
        <v>0</v>
      </c>
      <c r="K4925" s="206">
        <f>'5 Driver Data'!K4925</f>
        <v>0</v>
      </c>
      <c r="L4925" s="1"/>
      <c r="M4925" s="216" t="str">
        <f>IF(D4925=0,"Blank",'3 Model Input'!E$44*'3 Model Input'!E$45)</f>
        <v>Blank</v>
      </c>
      <c r="N4925" s="197" t="str">
        <f t="shared" si="790"/>
        <v>Blank</v>
      </c>
      <c r="O4925" s="197" t="str">
        <f>IF(D4925=0,"Blank",'3 Model Input'!E$49*(1-'3 Model Input'!E$51))</f>
        <v>Blank</v>
      </c>
      <c r="P4925" s="197" t="str">
        <f t="shared" si="791"/>
        <v>Blank</v>
      </c>
      <c r="Q4925" s="197" t="str">
        <f>IF(D4925=0,"Blank",IF(D4925="BEV",E4925*(1-'3 Model Input'!E$54), E4925))</f>
        <v>Blank</v>
      </c>
      <c r="R4925" s="198" t="str">
        <f>IF(D4925=0,"Blank",IF(D4925="PHEV",F4925/G4925,F4925*(1-'3 Model Input'!E$54)/G4925))</f>
        <v>Blank</v>
      </c>
      <c r="S4925" s="198" t="str">
        <f>IF(D4925=0,"Blank",IF(D4925="PHEV",MIN(M4925,E4925),MIN(M4925,(E4925*(1-'3 Model Input'!E$54)))))</f>
        <v>Blank</v>
      </c>
      <c r="T4925" s="217" t="str">
        <f t="shared" si="792"/>
        <v>Blank</v>
      </c>
      <c r="U4925" s="89"/>
      <c r="V4925" s="216" t="str">
        <f>IF(D4925=0,"Blank",P4925*'3 Model Input'!E$50)</f>
        <v>Blank</v>
      </c>
      <c r="W4925" s="197" t="str">
        <f t="shared" si="793"/>
        <v>Blank</v>
      </c>
      <c r="X4925" s="197" t="str">
        <f t="shared" si="794"/>
        <v>Blank</v>
      </c>
      <c r="Y4925" s="197" t="str">
        <f t="shared" si="795"/>
        <v>Blank</v>
      </c>
      <c r="Z4925" s="197" t="str">
        <f t="shared" si="796"/>
        <v>Blank</v>
      </c>
      <c r="AA4925" s="223" t="str" cm="1">
        <f t="array" ref="AA4925">_xlfn.IFS(ISTEXT('3 Model Input'!F$70),"Missing",ISTEXT('3 Model Input'!I$70),"Missing",ISNUMBER('3 Model Input'!K$70),'3 Model Input'!K$70*P4925)</f>
        <v>Missing</v>
      </c>
      <c r="AB4925" s="89"/>
      <c r="AC4925" s="227" t="str" cm="1">
        <f t="array" ref="AC4925">IF(D4925=0,"Blank",_xlfn.IFS('3 Model Input'!E$61=1,(V4925*G4925)/T4925,'3 Model Input'!E$61=2,(W4925*G4925)/T4925,'3 Model Input'!E$61=3,(X4925*G4925)/T4925,'3 Model Input'!E$61=4,(Y4925*G4925)/T4925,'3 Model Input'!E$61=5,(Z4925*G4925)/T4925, ISTEXT('3 Model Input'!E$61),"Missing",'3 Model Input'!E$61=6,(AA4925*G4925)/T4925))</f>
        <v>Blank</v>
      </c>
      <c r="AD4925" s="202" t="str">
        <f t="shared" si="797"/>
        <v>Blank</v>
      </c>
      <c r="AE4925" s="202" t="str">
        <f t="shared" si="798"/>
        <v>Blank</v>
      </c>
      <c r="AF4925" s="217" t="str">
        <f t="shared" si="799"/>
        <v>Blank</v>
      </c>
      <c r="AG4925" s="9" t="str" cm="1">
        <f t="array" ref="AG4925">_xlfn.IFS(ISNUMBER(AC4925), "", ISNUMBER(SEARCH("Blank", AC4925)), "", ISERROR(AC4925), "Bad input on tab 3")</f>
        <v/>
      </c>
    </row>
    <row r="4926" spans="2:33" ht="15" customHeight="1" x14ac:dyDescent="0.75">
      <c r="B4926" s="205" t="str">
        <f>'5 Driver Data'!B4926</f>
        <v>4918</v>
      </c>
      <c r="C4926" s="193">
        <f>'5 Driver Data'!C4926</f>
        <v>0</v>
      </c>
      <c r="D4926" s="192">
        <f>'5 Driver Data'!D4926</f>
        <v>0</v>
      </c>
      <c r="E4926" s="191">
        <f>'5 Driver Data'!E4926</f>
        <v>0</v>
      </c>
      <c r="F4926" s="191">
        <f>'5 Driver Data'!F4926</f>
        <v>0</v>
      </c>
      <c r="G4926" s="191">
        <f>'5 Driver Data'!G4926</f>
        <v>0</v>
      </c>
      <c r="H4926" s="191">
        <f>'5 Driver Data'!H4926</f>
        <v>0</v>
      </c>
      <c r="I4926" s="191">
        <f>'5 Driver Data'!I4926</f>
        <v>0</v>
      </c>
      <c r="J4926" s="191">
        <f>'5 Driver Data'!J4926</f>
        <v>0</v>
      </c>
      <c r="K4926" s="206">
        <f>'5 Driver Data'!K4926</f>
        <v>0</v>
      </c>
      <c r="L4926" s="1"/>
      <c r="M4926" s="216" t="str">
        <f>IF(D4926=0,"Blank",'3 Model Input'!E$44*'3 Model Input'!E$45)</f>
        <v>Blank</v>
      </c>
      <c r="N4926" s="197" t="str">
        <f t="shared" si="790"/>
        <v>Blank</v>
      </c>
      <c r="O4926" s="197" t="str">
        <f>IF(D4926=0,"Blank",'3 Model Input'!E$49*(1-'3 Model Input'!E$51))</f>
        <v>Blank</v>
      </c>
      <c r="P4926" s="197" t="str">
        <f t="shared" si="791"/>
        <v>Blank</v>
      </c>
      <c r="Q4926" s="197" t="str">
        <f>IF(D4926=0,"Blank",IF(D4926="BEV",E4926*(1-'3 Model Input'!E$54), E4926))</f>
        <v>Blank</v>
      </c>
      <c r="R4926" s="198" t="str">
        <f>IF(D4926=0,"Blank",IF(D4926="PHEV",F4926/G4926,F4926*(1-'3 Model Input'!E$54)/G4926))</f>
        <v>Blank</v>
      </c>
      <c r="S4926" s="198" t="str">
        <f>IF(D4926=0,"Blank",IF(D4926="PHEV",MIN(M4926,E4926),MIN(M4926,(E4926*(1-'3 Model Input'!E$54)))))</f>
        <v>Blank</v>
      </c>
      <c r="T4926" s="217" t="str">
        <f t="shared" si="792"/>
        <v>Blank</v>
      </c>
      <c r="U4926" s="89"/>
      <c r="V4926" s="216" t="str">
        <f>IF(D4926=0,"Blank",P4926*'3 Model Input'!E$50)</f>
        <v>Blank</v>
      </c>
      <c r="W4926" s="197" t="str">
        <f t="shared" si="793"/>
        <v>Blank</v>
      </c>
      <c r="X4926" s="197" t="str">
        <f t="shared" si="794"/>
        <v>Blank</v>
      </c>
      <c r="Y4926" s="197" t="str">
        <f t="shared" si="795"/>
        <v>Blank</v>
      </c>
      <c r="Z4926" s="197" t="str">
        <f t="shared" si="796"/>
        <v>Blank</v>
      </c>
      <c r="AA4926" s="223" t="str" cm="1">
        <f t="array" ref="AA4926">_xlfn.IFS(ISTEXT('3 Model Input'!F$70),"Missing",ISTEXT('3 Model Input'!I$70),"Missing",ISNUMBER('3 Model Input'!K$70),'3 Model Input'!K$70*P4926)</f>
        <v>Missing</v>
      </c>
      <c r="AB4926" s="89"/>
      <c r="AC4926" s="227" t="str" cm="1">
        <f t="array" ref="AC4926">IF(D4926=0,"Blank",_xlfn.IFS('3 Model Input'!E$61=1,(V4926*G4926)/T4926,'3 Model Input'!E$61=2,(W4926*G4926)/T4926,'3 Model Input'!E$61=3,(X4926*G4926)/T4926,'3 Model Input'!E$61=4,(Y4926*G4926)/T4926,'3 Model Input'!E$61=5,(Z4926*G4926)/T4926, ISTEXT('3 Model Input'!E$61),"Missing",'3 Model Input'!E$61=6,(AA4926*G4926)/T4926))</f>
        <v>Blank</v>
      </c>
      <c r="AD4926" s="202" t="str">
        <f t="shared" si="797"/>
        <v>Blank</v>
      </c>
      <c r="AE4926" s="202" t="str">
        <f t="shared" si="798"/>
        <v>Blank</v>
      </c>
      <c r="AF4926" s="217" t="str">
        <f t="shared" si="799"/>
        <v>Blank</v>
      </c>
      <c r="AG4926" s="9" t="str" cm="1">
        <f t="array" ref="AG4926">_xlfn.IFS(ISNUMBER(AC4926), "", ISNUMBER(SEARCH("Blank", AC4926)), "", ISERROR(AC4926), "Bad input on tab 3")</f>
        <v/>
      </c>
    </row>
    <row r="4927" spans="2:33" ht="15" customHeight="1" x14ac:dyDescent="0.75">
      <c r="B4927" s="205" t="str">
        <f>'5 Driver Data'!B4927</f>
        <v>4919</v>
      </c>
      <c r="C4927" s="193">
        <f>'5 Driver Data'!C4927</f>
        <v>0</v>
      </c>
      <c r="D4927" s="192">
        <f>'5 Driver Data'!D4927</f>
        <v>0</v>
      </c>
      <c r="E4927" s="191">
        <f>'5 Driver Data'!E4927</f>
        <v>0</v>
      </c>
      <c r="F4927" s="191">
        <f>'5 Driver Data'!F4927</f>
        <v>0</v>
      </c>
      <c r="G4927" s="191">
        <f>'5 Driver Data'!G4927</f>
        <v>0</v>
      </c>
      <c r="H4927" s="191">
        <f>'5 Driver Data'!H4927</f>
        <v>0</v>
      </c>
      <c r="I4927" s="191">
        <f>'5 Driver Data'!I4927</f>
        <v>0</v>
      </c>
      <c r="J4927" s="191">
        <f>'5 Driver Data'!J4927</f>
        <v>0</v>
      </c>
      <c r="K4927" s="206">
        <f>'5 Driver Data'!K4927</f>
        <v>0</v>
      </c>
      <c r="L4927" s="1"/>
      <c r="M4927" s="216" t="str">
        <f>IF(D4927=0,"Blank",'3 Model Input'!E$44*'3 Model Input'!E$45)</f>
        <v>Blank</v>
      </c>
      <c r="N4927" s="197" t="str">
        <f t="shared" si="790"/>
        <v>Blank</v>
      </c>
      <c r="O4927" s="197" t="str">
        <f>IF(D4927=0,"Blank",'3 Model Input'!E$49*(1-'3 Model Input'!E$51))</f>
        <v>Blank</v>
      </c>
      <c r="P4927" s="197" t="str">
        <f t="shared" si="791"/>
        <v>Blank</v>
      </c>
      <c r="Q4927" s="197" t="str">
        <f>IF(D4927=0,"Blank",IF(D4927="BEV",E4927*(1-'3 Model Input'!E$54), E4927))</f>
        <v>Blank</v>
      </c>
      <c r="R4927" s="198" t="str">
        <f>IF(D4927=0,"Blank",IF(D4927="PHEV",F4927/G4927,F4927*(1-'3 Model Input'!E$54)/G4927))</f>
        <v>Blank</v>
      </c>
      <c r="S4927" s="198" t="str">
        <f>IF(D4927=0,"Blank",IF(D4927="PHEV",MIN(M4927,E4927),MIN(M4927,(E4927*(1-'3 Model Input'!E$54)))))</f>
        <v>Blank</v>
      </c>
      <c r="T4927" s="217" t="str">
        <f t="shared" si="792"/>
        <v>Blank</v>
      </c>
      <c r="U4927" s="89"/>
      <c r="V4927" s="216" t="str">
        <f>IF(D4927=0,"Blank",P4927*'3 Model Input'!E$50)</f>
        <v>Blank</v>
      </c>
      <c r="W4927" s="197" t="str">
        <f t="shared" si="793"/>
        <v>Blank</v>
      </c>
      <c r="X4927" s="197" t="str">
        <f t="shared" si="794"/>
        <v>Blank</v>
      </c>
      <c r="Y4927" s="197" t="str">
        <f t="shared" si="795"/>
        <v>Blank</v>
      </c>
      <c r="Z4927" s="197" t="str">
        <f t="shared" si="796"/>
        <v>Blank</v>
      </c>
      <c r="AA4927" s="223" t="str" cm="1">
        <f t="array" ref="AA4927">_xlfn.IFS(ISTEXT('3 Model Input'!F$70),"Missing",ISTEXT('3 Model Input'!I$70),"Missing",ISNUMBER('3 Model Input'!K$70),'3 Model Input'!K$70*P4927)</f>
        <v>Missing</v>
      </c>
      <c r="AB4927" s="89"/>
      <c r="AC4927" s="227" t="str" cm="1">
        <f t="array" ref="AC4927">IF(D4927=0,"Blank",_xlfn.IFS('3 Model Input'!E$61=1,(V4927*G4927)/T4927,'3 Model Input'!E$61=2,(W4927*G4927)/T4927,'3 Model Input'!E$61=3,(X4927*G4927)/T4927,'3 Model Input'!E$61=4,(Y4927*G4927)/T4927,'3 Model Input'!E$61=5,(Z4927*G4927)/T4927, ISTEXT('3 Model Input'!E$61),"Missing",'3 Model Input'!E$61=6,(AA4927*G4927)/T4927))</f>
        <v>Blank</v>
      </c>
      <c r="AD4927" s="202" t="str">
        <f t="shared" si="797"/>
        <v>Blank</v>
      </c>
      <c r="AE4927" s="202" t="str">
        <f t="shared" si="798"/>
        <v>Blank</v>
      </c>
      <c r="AF4927" s="217" t="str">
        <f t="shared" si="799"/>
        <v>Blank</v>
      </c>
      <c r="AG4927" s="9" t="str" cm="1">
        <f t="array" ref="AG4927">_xlfn.IFS(ISNUMBER(AC4927), "", ISNUMBER(SEARCH("Blank", AC4927)), "", ISERROR(AC4927), "Bad input on tab 3")</f>
        <v/>
      </c>
    </row>
    <row r="4928" spans="2:33" ht="15" customHeight="1" x14ac:dyDescent="0.75">
      <c r="B4928" s="205" t="str">
        <f>'5 Driver Data'!B4928</f>
        <v>4920</v>
      </c>
      <c r="C4928" s="193">
        <f>'5 Driver Data'!C4928</f>
        <v>0</v>
      </c>
      <c r="D4928" s="192">
        <f>'5 Driver Data'!D4928</f>
        <v>0</v>
      </c>
      <c r="E4928" s="191">
        <f>'5 Driver Data'!E4928</f>
        <v>0</v>
      </c>
      <c r="F4928" s="191">
        <f>'5 Driver Data'!F4928</f>
        <v>0</v>
      </c>
      <c r="G4928" s="191">
        <f>'5 Driver Data'!G4928</f>
        <v>0</v>
      </c>
      <c r="H4928" s="191">
        <f>'5 Driver Data'!H4928</f>
        <v>0</v>
      </c>
      <c r="I4928" s="191">
        <f>'5 Driver Data'!I4928</f>
        <v>0</v>
      </c>
      <c r="J4928" s="191">
        <f>'5 Driver Data'!J4928</f>
        <v>0</v>
      </c>
      <c r="K4928" s="206">
        <f>'5 Driver Data'!K4928</f>
        <v>0</v>
      </c>
      <c r="L4928" s="1"/>
      <c r="M4928" s="216" t="str">
        <f>IF(D4928=0,"Blank",'3 Model Input'!E$44*'3 Model Input'!E$45)</f>
        <v>Blank</v>
      </c>
      <c r="N4928" s="197" t="str">
        <f t="shared" si="790"/>
        <v>Blank</v>
      </c>
      <c r="O4928" s="197" t="str">
        <f>IF(D4928=0,"Blank",'3 Model Input'!E$49*(1-'3 Model Input'!E$51))</f>
        <v>Blank</v>
      </c>
      <c r="P4928" s="197" t="str">
        <f t="shared" si="791"/>
        <v>Blank</v>
      </c>
      <c r="Q4928" s="197" t="str">
        <f>IF(D4928=0,"Blank",IF(D4928="BEV",E4928*(1-'3 Model Input'!E$54), E4928))</f>
        <v>Blank</v>
      </c>
      <c r="R4928" s="198" t="str">
        <f>IF(D4928=0,"Blank",IF(D4928="PHEV",F4928/G4928,F4928*(1-'3 Model Input'!E$54)/G4928))</f>
        <v>Blank</v>
      </c>
      <c r="S4928" s="198" t="str">
        <f>IF(D4928=0,"Blank",IF(D4928="PHEV",MIN(M4928,E4928),MIN(M4928,(E4928*(1-'3 Model Input'!E$54)))))</f>
        <v>Blank</v>
      </c>
      <c r="T4928" s="217" t="str">
        <f t="shared" si="792"/>
        <v>Blank</v>
      </c>
      <c r="U4928" s="89"/>
      <c r="V4928" s="216" t="str">
        <f>IF(D4928=0,"Blank",P4928*'3 Model Input'!E$50)</f>
        <v>Blank</v>
      </c>
      <c r="W4928" s="197" t="str">
        <f t="shared" si="793"/>
        <v>Blank</v>
      </c>
      <c r="X4928" s="197" t="str">
        <f t="shared" si="794"/>
        <v>Blank</v>
      </c>
      <c r="Y4928" s="197" t="str">
        <f t="shared" si="795"/>
        <v>Blank</v>
      </c>
      <c r="Z4928" s="197" t="str">
        <f t="shared" si="796"/>
        <v>Blank</v>
      </c>
      <c r="AA4928" s="223" t="str" cm="1">
        <f t="array" ref="AA4928">_xlfn.IFS(ISTEXT('3 Model Input'!F$70),"Missing",ISTEXT('3 Model Input'!I$70),"Missing",ISNUMBER('3 Model Input'!K$70),'3 Model Input'!K$70*P4928)</f>
        <v>Missing</v>
      </c>
      <c r="AB4928" s="89"/>
      <c r="AC4928" s="227" t="str" cm="1">
        <f t="array" ref="AC4928">IF(D4928=0,"Blank",_xlfn.IFS('3 Model Input'!E$61=1,(V4928*G4928)/T4928,'3 Model Input'!E$61=2,(W4928*G4928)/T4928,'3 Model Input'!E$61=3,(X4928*G4928)/T4928,'3 Model Input'!E$61=4,(Y4928*G4928)/T4928,'3 Model Input'!E$61=5,(Z4928*G4928)/T4928, ISTEXT('3 Model Input'!E$61),"Missing",'3 Model Input'!E$61=6,(AA4928*G4928)/T4928))</f>
        <v>Blank</v>
      </c>
      <c r="AD4928" s="202" t="str">
        <f t="shared" si="797"/>
        <v>Blank</v>
      </c>
      <c r="AE4928" s="202" t="str">
        <f t="shared" si="798"/>
        <v>Blank</v>
      </c>
      <c r="AF4928" s="217" t="str">
        <f t="shared" si="799"/>
        <v>Blank</v>
      </c>
      <c r="AG4928" s="9" t="str" cm="1">
        <f t="array" ref="AG4928">_xlfn.IFS(ISNUMBER(AC4928), "", ISNUMBER(SEARCH("Blank", AC4928)), "", ISERROR(AC4928), "Bad input on tab 3")</f>
        <v/>
      </c>
    </row>
    <row r="4929" spans="2:33" ht="15" customHeight="1" x14ac:dyDescent="0.75">
      <c r="B4929" s="205" t="str">
        <f>'5 Driver Data'!B4929</f>
        <v>4921</v>
      </c>
      <c r="C4929" s="193">
        <f>'5 Driver Data'!C4929</f>
        <v>0</v>
      </c>
      <c r="D4929" s="192">
        <f>'5 Driver Data'!D4929</f>
        <v>0</v>
      </c>
      <c r="E4929" s="191">
        <f>'5 Driver Data'!E4929</f>
        <v>0</v>
      </c>
      <c r="F4929" s="191">
        <f>'5 Driver Data'!F4929</f>
        <v>0</v>
      </c>
      <c r="G4929" s="191">
        <f>'5 Driver Data'!G4929</f>
        <v>0</v>
      </c>
      <c r="H4929" s="191">
        <f>'5 Driver Data'!H4929</f>
        <v>0</v>
      </c>
      <c r="I4929" s="191">
        <f>'5 Driver Data'!I4929</f>
        <v>0</v>
      </c>
      <c r="J4929" s="191">
        <f>'5 Driver Data'!J4929</f>
        <v>0</v>
      </c>
      <c r="K4929" s="206">
        <f>'5 Driver Data'!K4929</f>
        <v>0</v>
      </c>
      <c r="L4929" s="1"/>
      <c r="M4929" s="216" t="str">
        <f>IF(D4929=0,"Blank",'3 Model Input'!E$44*'3 Model Input'!E$45)</f>
        <v>Blank</v>
      </c>
      <c r="N4929" s="197" t="str">
        <f t="shared" si="790"/>
        <v>Blank</v>
      </c>
      <c r="O4929" s="197" t="str">
        <f>IF(D4929=0,"Blank",'3 Model Input'!E$49*(1-'3 Model Input'!E$51))</f>
        <v>Blank</v>
      </c>
      <c r="P4929" s="197" t="str">
        <f t="shared" si="791"/>
        <v>Blank</v>
      </c>
      <c r="Q4929" s="197" t="str">
        <f>IF(D4929=0,"Blank",IF(D4929="BEV",E4929*(1-'3 Model Input'!E$54), E4929))</f>
        <v>Blank</v>
      </c>
      <c r="R4929" s="198" t="str">
        <f>IF(D4929=0,"Blank",IF(D4929="PHEV",F4929/G4929,F4929*(1-'3 Model Input'!E$54)/G4929))</f>
        <v>Blank</v>
      </c>
      <c r="S4929" s="198" t="str">
        <f>IF(D4929=0,"Blank",IF(D4929="PHEV",MIN(M4929,E4929),MIN(M4929,(E4929*(1-'3 Model Input'!E$54)))))</f>
        <v>Blank</v>
      </c>
      <c r="T4929" s="217" t="str">
        <f t="shared" si="792"/>
        <v>Blank</v>
      </c>
      <c r="U4929" s="89"/>
      <c r="V4929" s="216" t="str">
        <f>IF(D4929=0,"Blank",P4929*'3 Model Input'!E$50)</f>
        <v>Blank</v>
      </c>
      <c r="W4929" s="197" t="str">
        <f t="shared" si="793"/>
        <v>Blank</v>
      </c>
      <c r="X4929" s="197" t="str">
        <f t="shared" si="794"/>
        <v>Blank</v>
      </c>
      <c r="Y4929" s="197" t="str">
        <f t="shared" si="795"/>
        <v>Blank</v>
      </c>
      <c r="Z4929" s="197" t="str">
        <f t="shared" si="796"/>
        <v>Blank</v>
      </c>
      <c r="AA4929" s="223" t="str" cm="1">
        <f t="array" ref="AA4929">_xlfn.IFS(ISTEXT('3 Model Input'!F$70),"Missing",ISTEXT('3 Model Input'!I$70),"Missing",ISNUMBER('3 Model Input'!K$70),'3 Model Input'!K$70*P4929)</f>
        <v>Missing</v>
      </c>
      <c r="AB4929" s="89"/>
      <c r="AC4929" s="227" t="str" cm="1">
        <f t="array" ref="AC4929">IF(D4929=0,"Blank",_xlfn.IFS('3 Model Input'!E$61=1,(V4929*G4929)/T4929,'3 Model Input'!E$61=2,(W4929*G4929)/T4929,'3 Model Input'!E$61=3,(X4929*G4929)/T4929,'3 Model Input'!E$61=4,(Y4929*G4929)/T4929,'3 Model Input'!E$61=5,(Z4929*G4929)/T4929, ISTEXT('3 Model Input'!E$61),"Missing",'3 Model Input'!E$61=6,(AA4929*G4929)/T4929))</f>
        <v>Blank</v>
      </c>
      <c r="AD4929" s="202" t="str">
        <f t="shared" si="797"/>
        <v>Blank</v>
      </c>
      <c r="AE4929" s="202" t="str">
        <f t="shared" si="798"/>
        <v>Blank</v>
      </c>
      <c r="AF4929" s="217" t="str">
        <f t="shared" si="799"/>
        <v>Blank</v>
      </c>
      <c r="AG4929" s="9" t="str" cm="1">
        <f t="array" ref="AG4929">_xlfn.IFS(ISNUMBER(AC4929), "", ISNUMBER(SEARCH("Blank", AC4929)), "", ISERROR(AC4929), "Bad input on tab 3")</f>
        <v/>
      </c>
    </row>
    <row r="4930" spans="2:33" ht="15" customHeight="1" x14ac:dyDescent="0.75">
      <c r="B4930" s="205" t="str">
        <f>'5 Driver Data'!B4930</f>
        <v>4922</v>
      </c>
      <c r="C4930" s="193">
        <f>'5 Driver Data'!C4930</f>
        <v>0</v>
      </c>
      <c r="D4930" s="192">
        <f>'5 Driver Data'!D4930</f>
        <v>0</v>
      </c>
      <c r="E4930" s="191">
        <f>'5 Driver Data'!E4930</f>
        <v>0</v>
      </c>
      <c r="F4930" s="191">
        <f>'5 Driver Data'!F4930</f>
        <v>0</v>
      </c>
      <c r="G4930" s="191">
        <f>'5 Driver Data'!G4930</f>
        <v>0</v>
      </c>
      <c r="H4930" s="191">
        <f>'5 Driver Data'!H4930</f>
        <v>0</v>
      </c>
      <c r="I4930" s="191">
        <f>'5 Driver Data'!I4930</f>
        <v>0</v>
      </c>
      <c r="J4930" s="191">
        <f>'5 Driver Data'!J4930</f>
        <v>0</v>
      </c>
      <c r="K4930" s="206">
        <f>'5 Driver Data'!K4930</f>
        <v>0</v>
      </c>
      <c r="L4930" s="1"/>
      <c r="M4930" s="216" t="str">
        <f>IF(D4930=0,"Blank",'3 Model Input'!E$44*'3 Model Input'!E$45)</f>
        <v>Blank</v>
      </c>
      <c r="N4930" s="197" t="str">
        <f t="shared" si="790"/>
        <v>Blank</v>
      </c>
      <c r="O4930" s="197" t="str">
        <f>IF(D4930=0,"Blank",'3 Model Input'!E$49*(1-'3 Model Input'!E$51))</f>
        <v>Blank</v>
      </c>
      <c r="P4930" s="197" t="str">
        <f t="shared" si="791"/>
        <v>Blank</v>
      </c>
      <c r="Q4930" s="197" t="str">
        <f>IF(D4930=0,"Blank",IF(D4930="BEV",E4930*(1-'3 Model Input'!E$54), E4930))</f>
        <v>Blank</v>
      </c>
      <c r="R4930" s="198" t="str">
        <f>IF(D4930=0,"Blank",IF(D4930="PHEV",F4930/G4930,F4930*(1-'3 Model Input'!E$54)/G4930))</f>
        <v>Blank</v>
      </c>
      <c r="S4930" s="198" t="str">
        <f>IF(D4930=0,"Blank",IF(D4930="PHEV",MIN(M4930,E4930),MIN(M4930,(E4930*(1-'3 Model Input'!E$54)))))</f>
        <v>Blank</v>
      </c>
      <c r="T4930" s="217" t="str">
        <f t="shared" si="792"/>
        <v>Blank</v>
      </c>
      <c r="U4930" s="89"/>
      <c r="V4930" s="216" t="str">
        <f>IF(D4930=0,"Blank",P4930*'3 Model Input'!E$50)</f>
        <v>Blank</v>
      </c>
      <c r="W4930" s="197" t="str">
        <f t="shared" si="793"/>
        <v>Blank</v>
      </c>
      <c r="X4930" s="197" t="str">
        <f t="shared" si="794"/>
        <v>Blank</v>
      </c>
      <c r="Y4930" s="197" t="str">
        <f t="shared" si="795"/>
        <v>Blank</v>
      </c>
      <c r="Z4930" s="197" t="str">
        <f t="shared" si="796"/>
        <v>Blank</v>
      </c>
      <c r="AA4930" s="223" t="str" cm="1">
        <f t="array" ref="AA4930">_xlfn.IFS(ISTEXT('3 Model Input'!F$70),"Missing",ISTEXT('3 Model Input'!I$70),"Missing",ISNUMBER('3 Model Input'!K$70),'3 Model Input'!K$70*P4930)</f>
        <v>Missing</v>
      </c>
      <c r="AB4930" s="89"/>
      <c r="AC4930" s="227" t="str" cm="1">
        <f t="array" ref="AC4930">IF(D4930=0,"Blank",_xlfn.IFS('3 Model Input'!E$61=1,(V4930*G4930)/T4930,'3 Model Input'!E$61=2,(W4930*G4930)/T4930,'3 Model Input'!E$61=3,(X4930*G4930)/T4930,'3 Model Input'!E$61=4,(Y4930*G4930)/T4930,'3 Model Input'!E$61=5,(Z4930*G4930)/T4930, ISTEXT('3 Model Input'!E$61),"Missing",'3 Model Input'!E$61=6,(AA4930*G4930)/T4930))</f>
        <v>Blank</v>
      </c>
      <c r="AD4930" s="202" t="str">
        <f t="shared" si="797"/>
        <v>Blank</v>
      </c>
      <c r="AE4930" s="202" t="str">
        <f t="shared" si="798"/>
        <v>Blank</v>
      </c>
      <c r="AF4930" s="217" t="str">
        <f t="shared" si="799"/>
        <v>Blank</v>
      </c>
      <c r="AG4930" s="9" t="str" cm="1">
        <f t="array" ref="AG4930">_xlfn.IFS(ISNUMBER(AC4930), "", ISNUMBER(SEARCH("Blank", AC4930)), "", ISERROR(AC4930), "Bad input on tab 3")</f>
        <v/>
      </c>
    </row>
    <row r="4931" spans="2:33" ht="15" customHeight="1" x14ac:dyDescent="0.75">
      <c r="B4931" s="205" t="str">
        <f>'5 Driver Data'!B4931</f>
        <v>4923</v>
      </c>
      <c r="C4931" s="193">
        <f>'5 Driver Data'!C4931</f>
        <v>0</v>
      </c>
      <c r="D4931" s="192">
        <f>'5 Driver Data'!D4931</f>
        <v>0</v>
      </c>
      <c r="E4931" s="191">
        <f>'5 Driver Data'!E4931</f>
        <v>0</v>
      </c>
      <c r="F4931" s="191">
        <f>'5 Driver Data'!F4931</f>
        <v>0</v>
      </c>
      <c r="G4931" s="191">
        <f>'5 Driver Data'!G4931</f>
        <v>0</v>
      </c>
      <c r="H4931" s="191">
        <f>'5 Driver Data'!H4931</f>
        <v>0</v>
      </c>
      <c r="I4931" s="191">
        <f>'5 Driver Data'!I4931</f>
        <v>0</v>
      </c>
      <c r="J4931" s="191">
        <f>'5 Driver Data'!J4931</f>
        <v>0</v>
      </c>
      <c r="K4931" s="206">
        <f>'5 Driver Data'!K4931</f>
        <v>0</v>
      </c>
      <c r="L4931" s="1"/>
      <c r="M4931" s="216" t="str">
        <f>IF(D4931=0,"Blank",'3 Model Input'!E$44*'3 Model Input'!E$45)</f>
        <v>Blank</v>
      </c>
      <c r="N4931" s="197" t="str">
        <f t="shared" si="790"/>
        <v>Blank</v>
      </c>
      <c r="O4931" s="197" t="str">
        <f>IF(D4931=0,"Blank",'3 Model Input'!E$49*(1-'3 Model Input'!E$51))</f>
        <v>Blank</v>
      </c>
      <c r="P4931" s="197" t="str">
        <f t="shared" si="791"/>
        <v>Blank</v>
      </c>
      <c r="Q4931" s="197" t="str">
        <f>IF(D4931=0,"Blank",IF(D4931="BEV",E4931*(1-'3 Model Input'!E$54), E4931))</f>
        <v>Blank</v>
      </c>
      <c r="R4931" s="198" t="str">
        <f>IF(D4931=0,"Blank",IF(D4931="PHEV",F4931/G4931,F4931*(1-'3 Model Input'!E$54)/G4931))</f>
        <v>Blank</v>
      </c>
      <c r="S4931" s="198" t="str">
        <f>IF(D4931=0,"Blank",IF(D4931="PHEV",MIN(M4931,E4931),MIN(M4931,(E4931*(1-'3 Model Input'!E$54)))))</f>
        <v>Blank</v>
      </c>
      <c r="T4931" s="217" t="str">
        <f t="shared" si="792"/>
        <v>Blank</v>
      </c>
      <c r="U4931" s="89"/>
      <c r="V4931" s="216" t="str">
        <f>IF(D4931=0,"Blank",P4931*'3 Model Input'!E$50)</f>
        <v>Blank</v>
      </c>
      <c r="W4931" s="197" t="str">
        <f t="shared" si="793"/>
        <v>Blank</v>
      </c>
      <c r="X4931" s="197" t="str">
        <f t="shared" si="794"/>
        <v>Blank</v>
      </c>
      <c r="Y4931" s="197" t="str">
        <f t="shared" si="795"/>
        <v>Blank</v>
      </c>
      <c r="Z4931" s="197" t="str">
        <f t="shared" si="796"/>
        <v>Blank</v>
      </c>
      <c r="AA4931" s="223" t="str" cm="1">
        <f t="array" ref="AA4931">_xlfn.IFS(ISTEXT('3 Model Input'!F$70),"Missing",ISTEXT('3 Model Input'!I$70),"Missing",ISNUMBER('3 Model Input'!K$70),'3 Model Input'!K$70*P4931)</f>
        <v>Missing</v>
      </c>
      <c r="AB4931" s="89"/>
      <c r="AC4931" s="227" t="str" cm="1">
        <f t="array" ref="AC4931">IF(D4931=0,"Blank",_xlfn.IFS('3 Model Input'!E$61=1,(V4931*G4931)/T4931,'3 Model Input'!E$61=2,(W4931*G4931)/T4931,'3 Model Input'!E$61=3,(X4931*G4931)/T4931,'3 Model Input'!E$61=4,(Y4931*G4931)/T4931,'3 Model Input'!E$61=5,(Z4931*G4931)/T4931, ISTEXT('3 Model Input'!E$61),"Missing",'3 Model Input'!E$61=6,(AA4931*G4931)/T4931))</f>
        <v>Blank</v>
      </c>
      <c r="AD4931" s="202" t="str">
        <f t="shared" si="797"/>
        <v>Blank</v>
      </c>
      <c r="AE4931" s="202" t="str">
        <f t="shared" si="798"/>
        <v>Blank</v>
      </c>
      <c r="AF4931" s="217" t="str">
        <f t="shared" si="799"/>
        <v>Blank</v>
      </c>
      <c r="AG4931" s="9" t="str" cm="1">
        <f t="array" ref="AG4931">_xlfn.IFS(ISNUMBER(AC4931), "", ISNUMBER(SEARCH("Blank", AC4931)), "", ISERROR(AC4931), "Bad input on tab 3")</f>
        <v/>
      </c>
    </row>
    <row r="4932" spans="2:33" ht="15" customHeight="1" x14ac:dyDescent="0.75">
      <c r="B4932" s="205" t="str">
        <f>'5 Driver Data'!B4932</f>
        <v>4924</v>
      </c>
      <c r="C4932" s="193">
        <f>'5 Driver Data'!C4932</f>
        <v>0</v>
      </c>
      <c r="D4932" s="192">
        <f>'5 Driver Data'!D4932</f>
        <v>0</v>
      </c>
      <c r="E4932" s="191">
        <f>'5 Driver Data'!E4932</f>
        <v>0</v>
      </c>
      <c r="F4932" s="191">
        <f>'5 Driver Data'!F4932</f>
        <v>0</v>
      </c>
      <c r="G4932" s="191">
        <f>'5 Driver Data'!G4932</f>
        <v>0</v>
      </c>
      <c r="H4932" s="191">
        <f>'5 Driver Data'!H4932</f>
        <v>0</v>
      </c>
      <c r="I4932" s="191">
        <f>'5 Driver Data'!I4932</f>
        <v>0</v>
      </c>
      <c r="J4932" s="191">
        <f>'5 Driver Data'!J4932</f>
        <v>0</v>
      </c>
      <c r="K4932" s="206">
        <f>'5 Driver Data'!K4932</f>
        <v>0</v>
      </c>
      <c r="L4932" s="1"/>
      <c r="M4932" s="216" t="str">
        <f>IF(D4932=0,"Blank",'3 Model Input'!E$44*'3 Model Input'!E$45)</f>
        <v>Blank</v>
      </c>
      <c r="N4932" s="197" t="str">
        <f t="shared" si="790"/>
        <v>Blank</v>
      </c>
      <c r="O4932" s="197" t="str">
        <f>IF(D4932=0,"Blank",'3 Model Input'!E$49*(1-'3 Model Input'!E$51))</f>
        <v>Blank</v>
      </c>
      <c r="P4932" s="197" t="str">
        <f t="shared" si="791"/>
        <v>Blank</v>
      </c>
      <c r="Q4932" s="197" t="str">
        <f>IF(D4932=0,"Blank",IF(D4932="BEV",E4932*(1-'3 Model Input'!E$54), E4932))</f>
        <v>Blank</v>
      </c>
      <c r="R4932" s="198" t="str">
        <f>IF(D4932=0,"Blank",IF(D4932="PHEV",F4932/G4932,F4932*(1-'3 Model Input'!E$54)/G4932))</f>
        <v>Blank</v>
      </c>
      <c r="S4932" s="198" t="str">
        <f>IF(D4932=0,"Blank",IF(D4932="PHEV",MIN(M4932,E4932),MIN(M4932,(E4932*(1-'3 Model Input'!E$54)))))</f>
        <v>Blank</v>
      </c>
      <c r="T4932" s="217" t="str">
        <f t="shared" si="792"/>
        <v>Blank</v>
      </c>
      <c r="U4932" s="89"/>
      <c r="V4932" s="216" t="str">
        <f>IF(D4932=0,"Blank",P4932*'3 Model Input'!E$50)</f>
        <v>Blank</v>
      </c>
      <c r="W4932" s="197" t="str">
        <f t="shared" si="793"/>
        <v>Blank</v>
      </c>
      <c r="X4932" s="197" t="str">
        <f t="shared" si="794"/>
        <v>Blank</v>
      </c>
      <c r="Y4932" s="197" t="str">
        <f t="shared" si="795"/>
        <v>Blank</v>
      </c>
      <c r="Z4932" s="197" t="str">
        <f t="shared" si="796"/>
        <v>Blank</v>
      </c>
      <c r="AA4932" s="223" t="str" cm="1">
        <f t="array" ref="AA4932">_xlfn.IFS(ISTEXT('3 Model Input'!F$70),"Missing",ISTEXT('3 Model Input'!I$70),"Missing",ISNUMBER('3 Model Input'!K$70),'3 Model Input'!K$70*P4932)</f>
        <v>Missing</v>
      </c>
      <c r="AB4932" s="89"/>
      <c r="AC4932" s="227" t="str" cm="1">
        <f t="array" ref="AC4932">IF(D4932=0,"Blank",_xlfn.IFS('3 Model Input'!E$61=1,(V4932*G4932)/T4932,'3 Model Input'!E$61=2,(W4932*G4932)/T4932,'3 Model Input'!E$61=3,(X4932*G4932)/T4932,'3 Model Input'!E$61=4,(Y4932*G4932)/T4932,'3 Model Input'!E$61=5,(Z4932*G4932)/T4932, ISTEXT('3 Model Input'!E$61),"Missing",'3 Model Input'!E$61=6,(AA4932*G4932)/T4932))</f>
        <v>Blank</v>
      </c>
      <c r="AD4932" s="202" t="str">
        <f t="shared" si="797"/>
        <v>Blank</v>
      </c>
      <c r="AE4932" s="202" t="str">
        <f t="shared" si="798"/>
        <v>Blank</v>
      </c>
      <c r="AF4932" s="217" t="str">
        <f t="shared" si="799"/>
        <v>Blank</v>
      </c>
      <c r="AG4932" s="9" t="str" cm="1">
        <f t="array" ref="AG4932">_xlfn.IFS(ISNUMBER(AC4932), "", ISNUMBER(SEARCH("Blank", AC4932)), "", ISERROR(AC4932), "Bad input on tab 3")</f>
        <v/>
      </c>
    </row>
    <row r="4933" spans="2:33" ht="15" customHeight="1" x14ac:dyDescent="0.75">
      <c r="B4933" s="205" t="str">
        <f>'5 Driver Data'!B4933</f>
        <v>4925</v>
      </c>
      <c r="C4933" s="193">
        <f>'5 Driver Data'!C4933</f>
        <v>0</v>
      </c>
      <c r="D4933" s="192">
        <f>'5 Driver Data'!D4933</f>
        <v>0</v>
      </c>
      <c r="E4933" s="191">
        <f>'5 Driver Data'!E4933</f>
        <v>0</v>
      </c>
      <c r="F4933" s="191">
        <f>'5 Driver Data'!F4933</f>
        <v>0</v>
      </c>
      <c r="G4933" s="191">
        <f>'5 Driver Data'!G4933</f>
        <v>0</v>
      </c>
      <c r="H4933" s="191">
        <f>'5 Driver Data'!H4933</f>
        <v>0</v>
      </c>
      <c r="I4933" s="191">
        <f>'5 Driver Data'!I4933</f>
        <v>0</v>
      </c>
      <c r="J4933" s="191">
        <f>'5 Driver Data'!J4933</f>
        <v>0</v>
      </c>
      <c r="K4933" s="206">
        <f>'5 Driver Data'!K4933</f>
        <v>0</v>
      </c>
      <c r="L4933" s="1"/>
      <c r="M4933" s="216" t="str">
        <f>IF(D4933=0,"Blank",'3 Model Input'!E$44*'3 Model Input'!E$45)</f>
        <v>Blank</v>
      </c>
      <c r="N4933" s="197" t="str">
        <f t="shared" si="790"/>
        <v>Blank</v>
      </c>
      <c r="O4933" s="197" t="str">
        <f>IF(D4933=0,"Blank",'3 Model Input'!E$49*(1-'3 Model Input'!E$51))</f>
        <v>Blank</v>
      </c>
      <c r="P4933" s="197" t="str">
        <f t="shared" si="791"/>
        <v>Blank</v>
      </c>
      <c r="Q4933" s="197" t="str">
        <f>IF(D4933=0,"Blank",IF(D4933="BEV",E4933*(1-'3 Model Input'!E$54), E4933))</f>
        <v>Blank</v>
      </c>
      <c r="R4933" s="198" t="str">
        <f>IF(D4933=0,"Blank",IF(D4933="PHEV",F4933/G4933,F4933*(1-'3 Model Input'!E$54)/G4933))</f>
        <v>Blank</v>
      </c>
      <c r="S4933" s="198" t="str">
        <f>IF(D4933=0,"Blank",IF(D4933="PHEV",MIN(M4933,E4933),MIN(M4933,(E4933*(1-'3 Model Input'!E$54)))))</f>
        <v>Blank</v>
      </c>
      <c r="T4933" s="217" t="str">
        <f t="shared" si="792"/>
        <v>Blank</v>
      </c>
      <c r="U4933" s="89"/>
      <c r="V4933" s="216" t="str">
        <f>IF(D4933=0,"Blank",P4933*'3 Model Input'!E$50)</f>
        <v>Blank</v>
      </c>
      <c r="W4933" s="197" t="str">
        <f t="shared" si="793"/>
        <v>Blank</v>
      </c>
      <c r="X4933" s="197" t="str">
        <f t="shared" si="794"/>
        <v>Blank</v>
      </c>
      <c r="Y4933" s="197" t="str">
        <f t="shared" si="795"/>
        <v>Blank</v>
      </c>
      <c r="Z4933" s="197" t="str">
        <f t="shared" si="796"/>
        <v>Blank</v>
      </c>
      <c r="AA4933" s="223" t="str" cm="1">
        <f t="array" ref="AA4933">_xlfn.IFS(ISTEXT('3 Model Input'!F$70),"Missing",ISTEXT('3 Model Input'!I$70),"Missing",ISNUMBER('3 Model Input'!K$70),'3 Model Input'!K$70*P4933)</f>
        <v>Missing</v>
      </c>
      <c r="AB4933" s="89"/>
      <c r="AC4933" s="227" t="str" cm="1">
        <f t="array" ref="AC4933">IF(D4933=0,"Blank",_xlfn.IFS('3 Model Input'!E$61=1,(V4933*G4933)/T4933,'3 Model Input'!E$61=2,(W4933*G4933)/T4933,'3 Model Input'!E$61=3,(X4933*G4933)/T4933,'3 Model Input'!E$61=4,(Y4933*G4933)/T4933,'3 Model Input'!E$61=5,(Z4933*G4933)/T4933, ISTEXT('3 Model Input'!E$61),"Missing",'3 Model Input'!E$61=6,(AA4933*G4933)/T4933))</f>
        <v>Blank</v>
      </c>
      <c r="AD4933" s="202" t="str">
        <f t="shared" si="797"/>
        <v>Blank</v>
      </c>
      <c r="AE4933" s="202" t="str">
        <f t="shared" si="798"/>
        <v>Blank</v>
      </c>
      <c r="AF4933" s="217" t="str">
        <f t="shared" si="799"/>
        <v>Blank</v>
      </c>
      <c r="AG4933" s="9" t="str" cm="1">
        <f t="array" ref="AG4933">_xlfn.IFS(ISNUMBER(AC4933), "", ISNUMBER(SEARCH("Blank", AC4933)), "", ISERROR(AC4933), "Bad input on tab 3")</f>
        <v/>
      </c>
    </row>
    <row r="4934" spans="2:33" ht="15" customHeight="1" x14ac:dyDescent="0.75">
      <c r="B4934" s="205" t="str">
        <f>'5 Driver Data'!B4934</f>
        <v>4926</v>
      </c>
      <c r="C4934" s="193">
        <f>'5 Driver Data'!C4934</f>
        <v>0</v>
      </c>
      <c r="D4934" s="192">
        <f>'5 Driver Data'!D4934</f>
        <v>0</v>
      </c>
      <c r="E4934" s="191">
        <f>'5 Driver Data'!E4934</f>
        <v>0</v>
      </c>
      <c r="F4934" s="191">
        <f>'5 Driver Data'!F4934</f>
        <v>0</v>
      </c>
      <c r="G4934" s="191">
        <f>'5 Driver Data'!G4934</f>
        <v>0</v>
      </c>
      <c r="H4934" s="191">
        <f>'5 Driver Data'!H4934</f>
        <v>0</v>
      </c>
      <c r="I4934" s="191">
        <f>'5 Driver Data'!I4934</f>
        <v>0</v>
      </c>
      <c r="J4934" s="191">
        <f>'5 Driver Data'!J4934</f>
        <v>0</v>
      </c>
      <c r="K4934" s="206">
        <f>'5 Driver Data'!K4934</f>
        <v>0</v>
      </c>
      <c r="L4934" s="1"/>
      <c r="M4934" s="216" t="str">
        <f>IF(D4934=0,"Blank",'3 Model Input'!E$44*'3 Model Input'!E$45)</f>
        <v>Blank</v>
      </c>
      <c r="N4934" s="197" t="str">
        <f t="shared" si="790"/>
        <v>Blank</v>
      </c>
      <c r="O4934" s="197" t="str">
        <f>IF(D4934=0,"Blank",'3 Model Input'!E$49*(1-'3 Model Input'!E$51))</f>
        <v>Blank</v>
      </c>
      <c r="P4934" s="197" t="str">
        <f t="shared" si="791"/>
        <v>Blank</v>
      </c>
      <c r="Q4934" s="197" t="str">
        <f>IF(D4934=0,"Blank",IF(D4934="BEV",E4934*(1-'3 Model Input'!E$54), E4934))</f>
        <v>Blank</v>
      </c>
      <c r="R4934" s="198" t="str">
        <f>IF(D4934=0,"Blank",IF(D4934="PHEV",F4934/G4934,F4934*(1-'3 Model Input'!E$54)/G4934))</f>
        <v>Blank</v>
      </c>
      <c r="S4934" s="198" t="str">
        <f>IF(D4934=0,"Blank",IF(D4934="PHEV",MIN(M4934,E4934),MIN(M4934,(E4934*(1-'3 Model Input'!E$54)))))</f>
        <v>Blank</v>
      </c>
      <c r="T4934" s="217" t="str">
        <f t="shared" si="792"/>
        <v>Blank</v>
      </c>
      <c r="U4934" s="89"/>
      <c r="V4934" s="216" t="str">
        <f>IF(D4934=0,"Blank",P4934*'3 Model Input'!E$50)</f>
        <v>Blank</v>
      </c>
      <c r="W4934" s="197" t="str">
        <f t="shared" si="793"/>
        <v>Blank</v>
      </c>
      <c r="X4934" s="197" t="str">
        <f t="shared" si="794"/>
        <v>Blank</v>
      </c>
      <c r="Y4934" s="197" t="str">
        <f t="shared" si="795"/>
        <v>Blank</v>
      </c>
      <c r="Z4934" s="197" t="str">
        <f t="shared" si="796"/>
        <v>Blank</v>
      </c>
      <c r="AA4934" s="223" t="str" cm="1">
        <f t="array" ref="AA4934">_xlfn.IFS(ISTEXT('3 Model Input'!F$70),"Missing",ISTEXT('3 Model Input'!I$70),"Missing",ISNUMBER('3 Model Input'!K$70),'3 Model Input'!K$70*P4934)</f>
        <v>Missing</v>
      </c>
      <c r="AB4934" s="89"/>
      <c r="AC4934" s="227" t="str" cm="1">
        <f t="array" ref="AC4934">IF(D4934=0,"Blank",_xlfn.IFS('3 Model Input'!E$61=1,(V4934*G4934)/T4934,'3 Model Input'!E$61=2,(W4934*G4934)/T4934,'3 Model Input'!E$61=3,(X4934*G4934)/T4934,'3 Model Input'!E$61=4,(Y4934*G4934)/T4934,'3 Model Input'!E$61=5,(Z4934*G4934)/T4934, ISTEXT('3 Model Input'!E$61),"Missing",'3 Model Input'!E$61=6,(AA4934*G4934)/T4934))</f>
        <v>Blank</v>
      </c>
      <c r="AD4934" s="202" t="str">
        <f t="shared" si="797"/>
        <v>Blank</v>
      </c>
      <c r="AE4934" s="202" t="str">
        <f t="shared" si="798"/>
        <v>Blank</v>
      </c>
      <c r="AF4934" s="217" t="str">
        <f t="shared" si="799"/>
        <v>Blank</v>
      </c>
      <c r="AG4934" s="9" t="str" cm="1">
        <f t="array" ref="AG4934">_xlfn.IFS(ISNUMBER(AC4934), "", ISNUMBER(SEARCH("Blank", AC4934)), "", ISERROR(AC4934), "Bad input on tab 3")</f>
        <v/>
      </c>
    </row>
    <row r="4935" spans="2:33" ht="15" customHeight="1" x14ac:dyDescent="0.75">
      <c r="B4935" s="205" t="str">
        <f>'5 Driver Data'!B4935</f>
        <v>4927</v>
      </c>
      <c r="C4935" s="193">
        <f>'5 Driver Data'!C4935</f>
        <v>0</v>
      </c>
      <c r="D4935" s="192">
        <f>'5 Driver Data'!D4935</f>
        <v>0</v>
      </c>
      <c r="E4935" s="191">
        <f>'5 Driver Data'!E4935</f>
        <v>0</v>
      </c>
      <c r="F4935" s="191">
        <f>'5 Driver Data'!F4935</f>
        <v>0</v>
      </c>
      <c r="G4935" s="191">
        <f>'5 Driver Data'!G4935</f>
        <v>0</v>
      </c>
      <c r="H4935" s="191">
        <f>'5 Driver Data'!H4935</f>
        <v>0</v>
      </c>
      <c r="I4935" s="191">
        <f>'5 Driver Data'!I4935</f>
        <v>0</v>
      </c>
      <c r="J4935" s="191">
        <f>'5 Driver Data'!J4935</f>
        <v>0</v>
      </c>
      <c r="K4935" s="206">
        <f>'5 Driver Data'!K4935</f>
        <v>0</v>
      </c>
      <c r="L4935" s="1"/>
      <c r="M4935" s="216" t="str">
        <f>IF(D4935=0,"Blank",'3 Model Input'!E$44*'3 Model Input'!E$45)</f>
        <v>Blank</v>
      </c>
      <c r="N4935" s="197" t="str">
        <f t="shared" si="790"/>
        <v>Blank</v>
      </c>
      <c r="O4935" s="197" t="str">
        <f>IF(D4935=0,"Blank",'3 Model Input'!E$49*(1-'3 Model Input'!E$51))</f>
        <v>Blank</v>
      </c>
      <c r="P4935" s="197" t="str">
        <f t="shared" si="791"/>
        <v>Blank</v>
      </c>
      <c r="Q4935" s="197" t="str">
        <f>IF(D4935=0,"Blank",IF(D4935="BEV",E4935*(1-'3 Model Input'!E$54), E4935))</f>
        <v>Blank</v>
      </c>
      <c r="R4935" s="198" t="str">
        <f>IF(D4935=0,"Blank",IF(D4935="PHEV",F4935/G4935,F4935*(1-'3 Model Input'!E$54)/G4935))</f>
        <v>Blank</v>
      </c>
      <c r="S4935" s="198" t="str">
        <f>IF(D4935=0,"Blank",IF(D4935="PHEV",MIN(M4935,E4935),MIN(M4935,(E4935*(1-'3 Model Input'!E$54)))))</f>
        <v>Blank</v>
      </c>
      <c r="T4935" s="217" t="str">
        <f t="shared" si="792"/>
        <v>Blank</v>
      </c>
      <c r="U4935" s="89"/>
      <c r="V4935" s="216" t="str">
        <f>IF(D4935=0,"Blank",P4935*'3 Model Input'!E$50)</f>
        <v>Blank</v>
      </c>
      <c r="W4935" s="197" t="str">
        <f t="shared" si="793"/>
        <v>Blank</v>
      </c>
      <c r="X4935" s="197" t="str">
        <f t="shared" si="794"/>
        <v>Blank</v>
      </c>
      <c r="Y4935" s="197" t="str">
        <f t="shared" si="795"/>
        <v>Blank</v>
      </c>
      <c r="Z4935" s="197" t="str">
        <f t="shared" si="796"/>
        <v>Blank</v>
      </c>
      <c r="AA4935" s="223" t="str" cm="1">
        <f t="array" ref="AA4935">_xlfn.IFS(ISTEXT('3 Model Input'!F$70),"Missing",ISTEXT('3 Model Input'!I$70),"Missing",ISNUMBER('3 Model Input'!K$70),'3 Model Input'!K$70*P4935)</f>
        <v>Missing</v>
      </c>
      <c r="AB4935" s="89"/>
      <c r="AC4935" s="227" t="str" cm="1">
        <f t="array" ref="AC4935">IF(D4935=0,"Blank",_xlfn.IFS('3 Model Input'!E$61=1,(V4935*G4935)/T4935,'3 Model Input'!E$61=2,(W4935*G4935)/T4935,'3 Model Input'!E$61=3,(X4935*G4935)/T4935,'3 Model Input'!E$61=4,(Y4935*G4935)/T4935,'3 Model Input'!E$61=5,(Z4935*G4935)/T4935, ISTEXT('3 Model Input'!E$61),"Missing",'3 Model Input'!E$61=6,(AA4935*G4935)/T4935))</f>
        <v>Blank</v>
      </c>
      <c r="AD4935" s="202" t="str">
        <f t="shared" si="797"/>
        <v>Blank</v>
      </c>
      <c r="AE4935" s="202" t="str">
        <f t="shared" si="798"/>
        <v>Blank</v>
      </c>
      <c r="AF4935" s="217" t="str">
        <f t="shared" si="799"/>
        <v>Blank</v>
      </c>
      <c r="AG4935" s="9" t="str" cm="1">
        <f t="array" ref="AG4935">_xlfn.IFS(ISNUMBER(AC4935), "", ISNUMBER(SEARCH("Blank", AC4935)), "", ISERROR(AC4935), "Bad input on tab 3")</f>
        <v/>
      </c>
    </row>
    <row r="4936" spans="2:33" ht="15" customHeight="1" x14ac:dyDescent="0.75">
      <c r="B4936" s="205" t="str">
        <f>'5 Driver Data'!B4936</f>
        <v>4928</v>
      </c>
      <c r="C4936" s="193">
        <f>'5 Driver Data'!C4936</f>
        <v>0</v>
      </c>
      <c r="D4936" s="192">
        <f>'5 Driver Data'!D4936</f>
        <v>0</v>
      </c>
      <c r="E4936" s="191">
        <f>'5 Driver Data'!E4936</f>
        <v>0</v>
      </c>
      <c r="F4936" s="191">
        <f>'5 Driver Data'!F4936</f>
        <v>0</v>
      </c>
      <c r="G4936" s="191">
        <f>'5 Driver Data'!G4936</f>
        <v>0</v>
      </c>
      <c r="H4936" s="191">
        <f>'5 Driver Data'!H4936</f>
        <v>0</v>
      </c>
      <c r="I4936" s="191">
        <f>'5 Driver Data'!I4936</f>
        <v>0</v>
      </c>
      <c r="J4936" s="191">
        <f>'5 Driver Data'!J4936</f>
        <v>0</v>
      </c>
      <c r="K4936" s="206">
        <f>'5 Driver Data'!K4936</f>
        <v>0</v>
      </c>
      <c r="L4936" s="1"/>
      <c r="M4936" s="216" t="str">
        <f>IF(D4936=0,"Blank",'3 Model Input'!E$44*'3 Model Input'!E$45)</f>
        <v>Blank</v>
      </c>
      <c r="N4936" s="197" t="str">
        <f t="shared" si="790"/>
        <v>Blank</v>
      </c>
      <c r="O4936" s="197" t="str">
        <f>IF(D4936=0,"Blank",'3 Model Input'!E$49*(1-'3 Model Input'!E$51))</f>
        <v>Blank</v>
      </c>
      <c r="P4936" s="197" t="str">
        <f t="shared" si="791"/>
        <v>Blank</v>
      </c>
      <c r="Q4936" s="197" t="str">
        <f>IF(D4936=0,"Blank",IF(D4936="BEV",E4936*(1-'3 Model Input'!E$54), E4936))</f>
        <v>Blank</v>
      </c>
      <c r="R4936" s="198" t="str">
        <f>IF(D4936=0,"Blank",IF(D4936="PHEV",F4936/G4936,F4936*(1-'3 Model Input'!E$54)/G4936))</f>
        <v>Blank</v>
      </c>
      <c r="S4936" s="198" t="str">
        <f>IF(D4936=0,"Blank",IF(D4936="PHEV",MIN(M4936,E4936),MIN(M4936,(E4936*(1-'3 Model Input'!E$54)))))</f>
        <v>Blank</v>
      </c>
      <c r="T4936" s="217" t="str">
        <f t="shared" si="792"/>
        <v>Blank</v>
      </c>
      <c r="U4936" s="89"/>
      <c r="V4936" s="216" t="str">
        <f>IF(D4936=0,"Blank",P4936*'3 Model Input'!E$50)</f>
        <v>Blank</v>
      </c>
      <c r="W4936" s="197" t="str">
        <f t="shared" si="793"/>
        <v>Blank</v>
      </c>
      <c r="X4936" s="197" t="str">
        <f t="shared" si="794"/>
        <v>Blank</v>
      </c>
      <c r="Y4936" s="197" t="str">
        <f t="shared" si="795"/>
        <v>Blank</v>
      </c>
      <c r="Z4936" s="197" t="str">
        <f t="shared" si="796"/>
        <v>Blank</v>
      </c>
      <c r="AA4936" s="223" t="str" cm="1">
        <f t="array" ref="AA4936">_xlfn.IFS(ISTEXT('3 Model Input'!F$70),"Missing",ISTEXT('3 Model Input'!I$70),"Missing",ISNUMBER('3 Model Input'!K$70),'3 Model Input'!K$70*P4936)</f>
        <v>Missing</v>
      </c>
      <c r="AB4936" s="89"/>
      <c r="AC4936" s="227" t="str" cm="1">
        <f t="array" ref="AC4936">IF(D4936=0,"Blank",_xlfn.IFS('3 Model Input'!E$61=1,(V4936*G4936)/T4936,'3 Model Input'!E$61=2,(W4936*G4936)/T4936,'3 Model Input'!E$61=3,(X4936*G4936)/T4936,'3 Model Input'!E$61=4,(Y4936*G4936)/T4936,'3 Model Input'!E$61=5,(Z4936*G4936)/T4936, ISTEXT('3 Model Input'!E$61),"Missing",'3 Model Input'!E$61=6,(AA4936*G4936)/T4936))</f>
        <v>Blank</v>
      </c>
      <c r="AD4936" s="202" t="str">
        <f t="shared" si="797"/>
        <v>Blank</v>
      </c>
      <c r="AE4936" s="202" t="str">
        <f t="shared" si="798"/>
        <v>Blank</v>
      </c>
      <c r="AF4936" s="217" t="str">
        <f t="shared" si="799"/>
        <v>Blank</v>
      </c>
      <c r="AG4936" s="9" t="str" cm="1">
        <f t="array" ref="AG4936">_xlfn.IFS(ISNUMBER(AC4936), "", ISNUMBER(SEARCH("Blank", AC4936)), "", ISERROR(AC4936), "Bad input on tab 3")</f>
        <v/>
      </c>
    </row>
    <row r="4937" spans="2:33" ht="15" customHeight="1" x14ac:dyDescent="0.75">
      <c r="B4937" s="205" t="str">
        <f>'5 Driver Data'!B4937</f>
        <v>4929</v>
      </c>
      <c r="C4937" s="193">
        <f>'5 Driver Data'!C4937</f>
        <v>0</v>
      </c>
      <c r="D4937" s="192">
        <f>'5 Driver Data'!D4937</f>
        <v>0</v>
      </c>
      <c r="E4937" s="191">
        <f>'5 Driver Data'!E4937</f>
        <v>0</v>
      </c>
      <c r="F4937" s="191">
        <f>'5 Driver Data'!F4937</f>
        <v>0</v>
      </c>
      <c r="G4937" s="191">
        <f>'5 Driver Data'!G4937</f>
        <v>0</v>
      </c>
      <c r="H4937" s="191">
        <f>'5 Driver Data'!H4937</f>
        <v>0</v>
      </c>
      <c r="I4937" s="191">
        <f>'5 Driver Data'!I4937</f>
        <v>0</v>
      </c>
      <c r="J4937" s="191">
        <f>'5 Driver Data'!J4937</f>
        <v>0</v>
      </c>
      <c r="K4937" s="206">
        <f>'5 Driver Data'!K4937</f>
        <v>0</v>
      </c>
      <c r="L4937" s="1"/>
      <c r="M4937" s="216" t="str">
        <f>IF(D4937=0,"Blank",'3 Model Input'!E$44*'3 Model Input'!E$45)</f>
        <v>Blank</v>
      </c>
      <c r="N4937" s="197" t="str">
        <f t="shared" si="790"/>
        <v>Blank</v>
      </c>
      <c r="O4937" s="197" t="str">
        <f>IF(D4937=0,"Blank",'3 Model Input'!E$49*(1-'3 Model Input'!E$51))</f>
        <v>Blank</v>
      </c>
      <c r="P4937" s="197" t="str">
        <f t="shared" si="791"/>
        <v>Blank</v>
      </c>
      <c r="Q4937" s="197" t="str">
        <f>IF(D4937=0,"Blank",IF(D4937="BEV",E4937*(1-'3 Model Input'!E$54), E4937))</f>
        <v>Blank</v>
      </c>
      <c r="R4937" s="198" t="str">
        <f>IF(D4937=0,"Blank",IF(D4937="PHEV",F4937/G4937,F4937*(1-'3 Model Input'!E$54)/G4937))</f>
        <v>Blank</v>
      </c>
      <c r="S4937" s="198" t="str">
        <f>IF(D4937=0,"Blank",IF(D4937="PHEV",MIN(M4937,E4937),MIN(M4937,(E4937*(1-'3 Model Input'!E$54)))))</f>
        <v>Blank</v>
      </c>
      <c r="T4937" s="217" t="str">
        <f t="shared" si="792"/>
        <v>Blank</v>
      </c>
      <c r="U4937" s="89"/>
      <c r="V4937" s="216" t="str">
        <f>IF(D4937=0,"Blank",P4937*'3 Model Input'!E$50)</f>
        <v>Blank</v>
      </c>
      <c r="W4937" s="197" t="str">
        <f t="shared" si="793"/>
        <v>Blank</v>
      </c>
      <c r="X4937" s="197" t="str">
        <f t="shared" si="794"/>
        <v>Blank</v>
      </c>
      <c r="Y4937" s="197" t="str">
        <f t="shared" si="795"/>
        <v>Blank</v>
      </c>
      <c r="Z4937" s="197" t="str">
        <f t="shared" si="796"/>
        <v>Blank</v>
      </c>
      <c r="AA4937" s="223" t="str" cm="1">
        <f t="array" ref="AA4937">_xlfn.IFS(ISTEXT('3 Model Input'!F$70),"Missing",ISTEXT('3 Model Input'!I$70),"Missing",ISNUMBER('3 Model Input'!K$70),'3 Model Input'!K$70*P4937)</f>
        <v>Missing</v>
      </c>
      <c r="AB4937" s="89"/>
      <c r="AC4937" s="227" t="str" cm="1">
        <f t="array" ref="AC4937">IF(D4937=0,"Blank",_xlfn.IFS('3 Model Input'!E$61=1,(V4937*G4937)/T4937,'3 Model Input'!E$61=2,(W4937*G4937)/T4937,'3 Model Input'!E$61=3,(X4937*G4937)/T4937,'3 Model Input'!E$61=4,(Y4937*G4937)/T4937,'3 Model Input'!E$61=5,(Z4937*G4937)/T4937, ISTEXT('3 Model Input'!E$61),"Missing",'3 Model Input'!E$61=6,(AA4937*G4937)/T4937))</f>
        <v>Blank</v>
      </c>
      <c r="AD4937" s="202" t="str">
        <f t="shared" si="797"/>
        <v>Blank</v>
      </c>
      <c r="AE4937" s="202" t="str">
        <f t="shared" si="798"/>
        <v>Blank</v>
      </c>
      <c r="AF4937" s="217" t="str">
        <f t="shared" si="799"/>
        <v>Blank</v>
      </c>
      <c r="AG4937" s="9" t="str" cm="1">
        <f t="array" ref="AG4937">_xlfn.IFS(ISNUMBER(AC4937), "", ISNUMBER(SEARCH("Blank", AC4937)), "", ISERROR(AC4937), "Bad input on tab 3")</f>
        <v/>
      </c>
    </row>
    <row r="4938" spans="2:33" ht="15" customHeight="1" x14ac:dyDescent="0.75">
      <c r="B4938" s="205" t="str">
        <f>'5 Driver Data'!B4938</f>
        <v>4930</v>
      </c>
      <c r="C4938" s="193">
        <f>'5 Driver Data'!C4938</f>
        <v>0</v>
      </c>
      <c r="D4938" s="192">
        <f>'5 Driver Data'!D4938</f>
        <v>0</v>
      </c>
      <c r="E4938" s="191">
        <f>'5 Driver Data'!E4938</f>
        <v>0</v>
      </c>
      <c r="F4938" s="191">
        <f>'5 Driver Data'!F4938</f>
        <v>0</v>
      </c>
      <c r="G4938" s="191">
        <f>'5 Driver Data'!G4938</f>
        <v>0</v>
      </c>
      <c r="H4938" s="191">
        <f>'5 Driver Data'!H4938</f>
        <v>0</v>
      </c>
      <c r="I4938" s="191">
        <f>'5 Driver Data'!I4938</f>
        <v>0</v>
      </c>
      <c r="J4938" s="191">
        <f>'5 Driver Data'!J4938</f>
        <v>0</v>
      </c>
      <c r="K4938" s="206">
        <f>'5 Driver Data'!K4938</f>
        <v>0</v>
      </c>
      <c r="L4938" s="1"/>
      <c r="M4938" s="216" t="str">
        <f>IF(D4938=0,"Blank",'3 Model Input'!E$44*'3 Model Input'!E$45)</f>
        <v>Blank</v>
      </c>
      <c r="N4938" s="197" t="str">
        <f t="shared" si="790"/>
        <v>Blank</v>
      </c>
      <c r="O4938" s="197" t="str">
        <f>IF(D4938=0,"Blank",'3 Model Input'!E$49*(1-'3 Model Input'!E$51))</f>
        <v>Blank</v>
      </c>
      <c r="P4938" s="197" t="str">
        <f t="shared" si="791"/>
        <v>Blank</v>
      </c>
      <c r="Q4938" s="197" t="str">
        <f>IF(D4938=0,"Blank",IF(D4938="BEV",E4938*(1-'3 Model Input'!E$54), E4938))</f>
        <v>Blank</v>
      </c>
      <c r="R4938" s="198" t="str">
        <f>IF(D4938=0,"Blank",IF(D4938="PHEV",F4938/G4938,F4938*(1-'3 Model Input'!E$54)/G4938))</f>
        <v>Blank</v>
      </c>
      <c r="S4938" s="198" t="str">
        <f>IF(D4938=0,"Blank",IF(D4938="PHEV",MIN(M4938,E4938),MIN(M4938,(E4938*(1-'3 Model Input'!E$54)))))</f>
        <v>Blank</v>
      </c>
      <c r="T4938" s="217" t="str">
        <f t="shared" si="792"/>
        <v>Blank</v>
      </c>
      <c r="U4938" s="89"/>
      <c r="V4938" s="216" t="str">
        <f>IF(D4938=0,"Blank",P4938*'3 Model Input'!E$50)</f>
        <v>Blank</v>
      </c>
      <c r="W4938" s="197" t="str">
        <f t="shared" si="793"/>
        <v>Blank</v>
      </c>
      <c r="X4938" s="197" t="str">
        <f t="shared" si="794"/>
        <v>Blank</v>
      </c>
      <c r="Y4938" s="197" t="str">
        <f t="shared" si="795"/>
        <v>Blank</v>
      </c>
      <c r="Z4938" s="197" t="str">
        <f t="shared" si="796"/>
        <v>Blank</v>
      </c>
      <c r="AA4938" s="223" t="str" cm="1">
        <f t="array" ref="AA4938">_xlfn.IFS(ISTEXT('3 Model Input'!F$70),"Missing",ISTEXT('3 Model Input'!I$70),"Missing",ISNUMBER('3 Model Input'!K$70),'3 Model Input'!K$70*P4938)</f>
        <v>Missing</v>
      </c>
      <c r="AB4938" s="89"/>
      <c r="AC4938" s="227" t="str" cm="1">
        <f t="array" ref="AC4938">IF(D4938=0,"Blank",_xlfn.IFS('3 Model Input'!E$61=1,(V4938*G4938)/T4938,'3 Model Input'!E$61=2,(W4938*G4938)/T4938,'3 Model Input'!E$61=3,(X4938*G4938)/T4938,'3 Model Input'!E$61=4,(Y4938*G4938)/T4938,'3 Model Input'!E$61=5,(Z4938*G4938)/T4938, ISTEXT('3 Model Input'!E$61),"Missing",'3 Model Input'!E$61=6,(AA4938*G4938)/T4938))</f>
        <v>Blank</v>
      </c>
      <c r="AD4938" s="202" t="str">
        <f t="shared" si="797"/>
        <v>Blank</v>
      </c>
      <c r="AE4938" s="202" t="str">
        <f t="shared" si="798"/>
        <v>Blank</v>
      </c>
      <c r="AF4938" s="217" t="str">
        <f t="shared" si="799"/>
        <v>Blank</v>
      </c>
      <c r="AG4938" s="9" t="str" cm="1">
        <f t="array" ref="AG4938">_xlfn.IFS(ISNUMBER(AC4938), "", ISNUMBER(SEARCH("Blank", AC4938)), "", ISERROR(AC4938), "Bad input on tab 3")</f>
        <v/>
      </c>
    </row>
    <row r="4939" spans="2:33" ht="15" customHeight="1" x14ac:dyDescent="0.75">
      <c r="B4939" s="205" t="str">
        <f>'5 Driver Data'!B4939</f>
        <v>4931</v>
      </c>
      <c r="C4939" s="193">
        <f>'5 Driver Data'!C4939</f>
        <v>0</v>
      </c>
      <c r="D4939" s="192">
        <f>'5 Driver Data'!D4939</f>
        <v>0</v>
      </c>
      <c r="E4939" s="191">
        <f>'5 Driver Data'!E4939</f>
        <v>0</v>
      </c>
      <c r="F4939" s="191">
        <f>'5 Driver Data'!F4939</f>
        <v>0</v>
      </c>
      <c r="G4939" s="191">
        <f>'5 Driver Data'!G4939</f>
        <v>0</v>
      </c>
      <c r="H4939" s="191">
        <f>'5 Driver Data'!H4939</f>
        <v>0</v>
      </c>
      <c r="I4939" s="191">
        <f>'5 Driver Data'!I4939</f>
        <v>0</v>
      </c>
      <c r="J4939" s="191">
        <f>'5 Driver Data'!J4939</f>
        <v>0</v>
      </c>
      <c r="K4939" s="206">
        <f>'5 Driver Data'!K4939</f>
        <v>0</v>
      </c>
      <c r="L4939" s="1"/>
      <c r="M4939" s="216" t="str">
        <f>IF(D4939=0,"Blank",'3 Model Input'!E$44*'3 Model Input'!E$45)</f>
        <v>Blank</v>
      </c>
      <c r="N4939" s="197" t="str">
        <f t="shared" si="790"/>
        <v>Blank</v>
      </c>
      <c r="O4939" s="197" t="str">
        <f>IF(D4939=0,"Blank",'3 Model Input'!E$49*(1-'3 Model Input'!E$51))</f>
        <v>Blank</v>
      </c>
      <c r="P4939" s="197" t="str">
        <f t="shared" si="791"/>
        <v>Blank</v>
      </c>
      <c r="Q4939" s="197" t="str">
        <f>IF(D4939=0,"Blank",IF(D4939="BEV",E4939*(1-'3 Model Input'!E$54), E4939))</f>
        <v>Blank</v>
      </c>
      <c r="R4939" s="198" t="str">
        <f>IF(D4939=0,"Blank",IF(D4939="PHEV",F4939/G4939,F4939*(1-'3 Model Input'!E$54)/G4939))</f>
        <v>Blank</v>
      </c>
      <c r="S4939" s="198" t="str">
        <f>IF(D4939=0,"Blank",IF(D4939="PHEV",MIN(M4939,E4939),MIN(M4939,(E4939*(1-'3 Model Input'!E$54)))))</f>
        <v>Blank</v>
      </c>
      <c r="T4939" s="217" t="str">
        <f t="shared" si="792"/>
        <v>Blank</v>
      </c>
      <c r="U4939" s="89"/>
      <c r="V4939" s="216" t="str">
        <f>IF(D4939=0,"Blank",P4939*'3 Model Input'!E$50)</f>
        <v>Blank</v>
      </c>
      <c r="W4939" s="197" t="str">
        <f t="shared" si="793"/>
        <v>Blank</v>
      </c>
      <c r="X4939" s="197" t="str">
        <f t="shared" si="794"/>
        <v>Blank</v>
      </c>
      <c r="Y4939" s="197" t="str">
        <f t="shared" si="795"/>
        <v>Blank</v>
      </c>
      <c r="Z4939" s="197" t="str">
        <f t="shared" si="796"/>
        <v>Blank</v>
      </c>
      <c r="AA4939" s="223" t="str" cm="1">
        <f t="array" ref="AA4939">_xlfn.IFS(ISTEXT('3 Model Input'!F$70),"Missing",ISTEXT('3 Model Input'!I$70),"Missing",ISNUMBER('3 Model Input'!K$70),'3 Model Input'!K$70*P4939)</f>
        <v>Missing</v>
      </c>
      <c r="AB4939" s="89"/>
      <c r="AC4939" s="227" t="str" cm="1">
        <f t="array" ref="AC4939">IF(D4939=0,"Blank",_xlfn.IFS('3 Model Input'!E$61=1,(V4939*G4939)/T4939,'3 Model Input'!E$61=2,(W4939*G4939)/T4939,'3 Model Input'!E$61=3,(X4939*G4939)/T4939,'3 Model Input'!E$61=4,(Y4939*G4939)/T4939,'3 Model Input'!E$61=5,(Z4939*G4939)/T4939, ISTEXT('3 Model Input'!E$61),"Missing",'3 Model Input'!E$61=6,(AA4939*G4939)/T4939))</f>
        <v>Blank</v>
      </c>
      <c r="AD4939" s="202" t="str">
        <f t="shared" si="797"/>
        <v>Blank</v>
      </c>
      <c r="AE4939" s="202" t="str">
        <f t="shared" si="798"/>
        <v>Blank</v>
      </c>
      <c r="AF4939" s="217" t="str">
        <f t="shared" si="799"/>
        <v>Blank</v>
      </c>
      <c r="AG4939" s="9" t="str" cm="1">
        <f t="array" ref="AG4939">_xlfn.IFS(ISNUMBER(AC4939), "", ISNUMBER(SEARCH("Blank", AC4939)), "", ISERROR(AC4939), "Bad input on tab 3")</f>
        <v/>
      </c>
    </row>
    <row r="4940" spans="2:33" ht="15" customHeight="1" x14ac:dyDescent="0.75">
      <c r="B4940" s="205" t="str">
        <f>'5 Driver Data'!B4940</f>
        <v>4932</v>
      </c>
      <c r="C4940" s="193">
        <f>'5 Driver Data'!C4940</f>
        <v>0</v>
      </c>
      <c r="D4940" s="192">
        <f>'5 Driver Data'!D4940</f>
        <v>0</v>
      </c>
      <c r="E4940" s="191">
        <f>'5 Driver Data'!E4940</f>
        <v>0</v>
      </c>
      <c r="F4940" s="191">
        <f>'5 Driver Data'!F4940</f>
        <v>0</v>
      </c>
      <c r="G4940" s="191">
        <f>'5 Driver Data'!G4940</f>
        <v>0</v>
      </c>
      <c r="H4940" s="191">
        <f>'5 Driver Data'!H4940</f>
        <v>0</v>
      </c>
      <c r="I4940" s="191">
        <f>'5 Driver Data'!I4940</f>
        <v>0</v>
      </c>
      <c r="J4940" s="191">
        <f>'5 Driver Data'!J4940</f>
        <v>0</v>
      </c>
      <c r="K4940" s="206">
        <f>'5 Driver Data'!K4940</f>
        <v>0</v>
      </c>
      <c r="L4940" s="1"/>
      <c r="M4940" s="216" t="str">
        <f>IF(D4940=0,"Blank",'3 Model Input'!E$44*'3 Model Input'!E$45)</f>
        <v>Blank</v>
      </c>
      <c r="N4940" s="197" t="str">
        <f t="shared" si="790"/>
        <v>Blank</v>
      </c>
      <c r="O4940" s="197" t="str">
        <f>IF(D4940=0,"Blank",'3 Model Input'!E$49*(1-'3 Model Input'!E$51))</f>
        <v>Blank</v>
      </c>
      <c r="P4940" s="197" t="str">
        <f t="shared" si="791"/>
        <v>Blank</v>
      </c>
      <c r="Q4940" s="197" t="str">
        <f>IF(D4940=0,"Blank",IF(D4940="BEV",E4940*(1-'3 Model Input'!E$54), E4940))</f>
        <v>Blank</v>
      </c>
      <c r="R4940" s="198" t="str">
        <f>IF(D4940=0,"Blank",IF(D4940="PHEV",F4940/G4940,F4940*(1-'3 Model Input'!E$54)/G4940))</f>
        <v>Blank</v>
      </c>
      <c r="S4940" s="198" t="str">
        <f>IF(D4940=0,"Blank",IF(D4940="PHEV",MIN(M4940,E4940),MIN(M4940,(E4940*(1-'3 Model Input'!E$54)))))</f>
        <v>Blank</v>
      </c>
      <c r="T4940" s="217" t="str">
        <f t="shared" si="792"/>
        <v>Blank</v>
      </c>
      <c r="U4940" s="89"/>
      <c r="V4940" s="216" t="str">
        <f>IF(D4940=0,"Blank",P4940*'3 Model Input'!E$50)</f>
        <v>Blank</v>
      </c>
      <c r="W4940" s="197" t="str">
        <f t="shared" si="793"/>
        <v>Blank</v>
      </c>
      <c r="X4940" s="197" t="str">
        <f t="shared" si="794"/>
        <v>Blank</v>
      </c>
      <c r="Y4940" s="197" t="str">
        <f t="shared" si="795"/>
        <v>Blank</v>
      </c>
      <c r="Z4940" s="197" t="str">
        <f t="shared" si="796"/>
        <v>Blank</v>
      </c>
      <c r="AA4940" s="223" t="str" cm="1">
        <f t="array" ref="AA4940">_xlfn.IFS(ISTEXT('3 Model Input'!F$70),"Missing",ISTEXT('3 Model Input'!I$70),"Missing",ISNUMBER('3 Model Input'!K$70),'3 Model Input'!K$70*P4940)</f>
        <v>Missing</v>
      </c>
      <c r="AB4940" s="89"/>
      <c r="AC4940" s="227" t="str" cm="1">
        <f t="array" ref="AC4940">IF(D4940=0,"Blank",_xlfn.IFS('3 Model Input'!E$61=1,(V4940*G4940)/T4940,'3 Model Input'!E$61=2,(W4940*G4940)/T4940,'3 Model Input'!E$61=3,(X4940*G4940)/T4940,'3 Model Input'!E$61=4,(Y4940*G4940)/T4940,'3 Model Input'!E$61=5,(Z4940*G4940)/T4940, ISTEXT('3 Model Input'!E$61),"Missing",'3 Model Input'!E$61=6,(AA4940*G4940)/T4940))</f>
        <v>Blank</v>
      </c>
      <c r="AD4940" s="202" t="str">
        <f t="shared" si="797"/>
        <v>Blank</v>
      </c>
      <c r="AE4940" s="202" t="str">
        <f t="shared" si="798"/>
        <v>Blank</v>
      </c>
      <c r="AF4940" s="217" t="str">
        <f t="shared" si="799"/>
        <v>Blank</v>
      </c>
      <c r="AG4940" s="9" t="str" cm="1">
        <f t="array" ref="AG4940">_xlfn.IFS(ISNUMBER(AC4940), "", ISNUMBER(SEARCH("Blank", AC4940)), "", ISERROR(AC4940), "Bad input on tab 3")</f>
        <v/>
      </c>
    </row>
    <row r="4941" spans="2:33" ht="15" customHeight="1" x14ac:dyDescent="0.75">
      <c r="B4941" s="205" t="str">
        <f>'5 Driver Data'!B4941</f>
        <v>4933</v>
      </c>
      <c r="C4941" s="193">
        <f>'5 Driver Data'!C4941</f>
        <v>0</v>
      </c>
      <c r="D4941" s="192">
        <f>'5 Driver Data'!D4941</f>
        <v>0</v>
      </c>
      <c r="E4941" s="191">
        <f>'5 Driver Data'!E4941</f>
        <v>0</v>
      </c>
      <c r="F4941" s="191">
        <f>'5 Driver Data'!F4941</f>
        <v>0</v>
      </c>
      <c r="G4941" s="191">
        <f>'5 Driver Data'!G4941</f>
        <v>0</v>
      </c>
      <c r="H4941" s="191">
        <f>'5 Driver Data'!H4941</f>
        <v>0</v>
      </c>
      <c r="I4941" s="191">
        <f>'5 Driver Data'!I4941</f>
        <v>0</v>
      </c>
      <c r="J4941" s="191">
        <f>'5 Driver Data'!J4941</f>
        <v>0</v>
      </c>
      <c r="K4941" s="206">
        <f>'5 Driver Data'!K4941</f>
        <v>0</v>
      </c>
      <c r="L4941" s="1"/>
      <c r="M4941" s="216" t="str">
        <f>IF(D4941=0,"Blank",'3 Model Input'!E$44*'3 Model Input'!E$45)</f>
        <v>Blank</v>
      </c>
      <c r="N4941" s="197" t="str">
        <f t="shared" si="790"/>
        <v>Blank</v>
      </c>
      <c r="O4941" s="197" t="str">
        <f>IF(D4941=0,"Blank",'3 Model Input'!E$49*(1-'3 Model Input'!E$51))</f>
        <v>Blank</v>
      </c>
      <c r="P4941" s="197" t="str">
        <f t="shared" si="791"/>
        <v>Blank</v>
      </c>
      <c r="Q4941" s="197" t="str">
        <f>IF(D4941=0,"Blank",IF(D4941="BEV",E4941*(1-'3 Model Input'!E$54), E4941))</f>
        <v>Blank</v>
      </c>
      <c r="R4941" s="198" t="str">
        <f>IF(D4941=0,"Blank",IF(D4941="PHEV",F4941/G4941,F4941*(1-'3 Model Input'!E$54)/G4941))</f>
        <v>Blank</v>
      </c>
      <c r="S4941" s="198" t="str">
        <f>IF(D4941=0,"Blank",IF(D4941="PHEV",MIN(M4941,E4941),MIN(M4941,(E4941*(1-'3 Model Input'!E$54)))))</f>
        <v>Blank</v>
      </c>
      <c r="T4941" s="217" t="str">
        <f t="shared" si="792"/>
        <v>Blank</v>
      </c>
      <c r="U4941" s="89"/>
      <c r="V4941" s="216" t="str">
        <f>IF(D4941=0,"Blank",P4941*'3 Model Input'!E$50)</f>
        <v>Blank</v>
      </c>
      <c r="W4941" s="197" t="str">
        <f t="shared" si="793"/>
        <v>Blank</v>
      </c>
      <c r="X4941" s="197" t="str">
        <f t="shared" si="794"/>
        <v>Blank</v>
      </c>
      <c r="Y4941" s="197" t="str">
        <f t="shared" si="795"/>
        <v>Blank</v>
      </c>
      <c r="Z4941" s="197" t="str">
        <f t="shared" si="796"/>
        <v>Blank</v>
      </c>
      <c r="AA4941" s="223" t="str" cm="1">
        <f t="array" ref="AA4941">_xlfn.IFS(ISTEXT('3 Model Input'!F$70),"Missing",ISTEXT('3 Model Input'!I$70),"Missing",ISNUMBER('3 Model Input'!K$70),'3 Model Input'!K$70*P4941)</f>
        <v>Missing</v>
      </c>
      <c r="AB4941" s="89"/>
      <c r="AC4941" s="227" t="str" cm="1">
        <f t="array" ref="AC4941">IF(D4941=0,"Blank",_xlfn.IFS('3 Model Input'!E$61=1,(V4941*G4941)/T4941,'3 Model Input'!E$61=2,(W4941*G4941)/T4941,'3 Model Input'!E$61=3,(X4941*G4941)/T4941,'3 Model Input'!E$61=4,(Y4941*G4941)/T4941,'3 Model Input'!E$61=5,(Z4941*G4941)/T4941, ISTEXT('3 Model Input'!E$61),"Missing",'3 Model Input'!E$61=6,(AA4941*G4941)/T4941))</f>
        <v>Blank</v>
      </c>
      <c r="AD4941" s="202" t="str">
        <f t="shared" si="797"/>
        <v>Blank</v>
      </c>
      <c r="AE4941" s="202" t="str">
        <f t="shared" si="798"/>
        <v>Blank</v>
      </c>
      <c r="AF4941" s="217" t="str">
        <f t="shared" si="799"/>
        <v>Blank</v>
      </c>
      <c r="AG4941" s="9" t="str" cm="1">
        <f t="array" ref="AG4941">_xlfn.IFS(ISNUMBER(AC4941), "", ISNUMBER(SEARCH("Blank", AC4941)), "", ISERROR(AC4941), "Bad input on tab 3")</f>
        <v/>
      </c>
    </row>
    <row r="4942" spans="2:33" ht="15" customHeight="1" x14ac:dyDescent="0.75">
      <c r="B4942" s="205" t="str">
        <f>'5 Driver Data'!B4942</f>
        <v>4934</v>
      </c>
      <c r="C4942" s="193">
        <f>'5 Driver Data'!C4942</f>
        <v>0</v>
      </c>
      <c r="D4942" s="192">
        <f>'5 Driver Data'!D4942</f>
        <v>0</v>
      </c>
      <c r="E4942" s="191">
        <f>'5 Driver Data'!E4942</f>
        <v>0</v>
      </c>
      <c r="F4942" s="191">
        <f>'5 Driver Data'!F4942</f>
        <v>0</v>
      </c>
      <c r="G4942" s="191">
        <f>'5 Driver Data'!G4942</f>
        <v>0</v>
      </c>
      <c r="H4942" s="191">
        <f>'5 Driver Data'!H4942</f>
        <v>0</v>
      </c>
      <c r="I4942" s="191">
        <f>'5 Driver Data'!I4942</f>
        <v>0</v>
      </c>
      <c r="J4942" s="191">
        <f>'5 Driver Data'!J4942</f>
        <v>0</v>
      </c>
      <c r="K4942" s="206">
        <f>'5 Driver Data'!K4942</f>
        <v>0</v>
      </c>
      <c r="L4942" s="1"/>
      <c r="M4942" s="216" t="str">
        <f>IF(D4942=0,"Blank",'3 Model Input'!E$44*'3 Model Input'!E$45)</f>
        <v>Blank</v>
      </c>
      <c r="N4942" s="197" t="str">
        <f t="shared" si="790"/>
        <v>Blank</v>
      </c>
      <c r="O4942" s="197" t="str">
        <f>IF(D4942=0,"Blank",'3 Model Input'!E$49*(1-'3 Model Input'!E$51))</f>
        <v>Blank</v>
      </c>
      <c r="P4942" s="197" t="str">
        <f t="shared" si="791"/>
        <v>Blank</v>
      </c>
      <c r="Q4942" s="197" t="str">
        <f>IF(D4942=0,"Blank",IF(D4942="BEV",E4942*(1-'3 Model Input'!E$54), E4942))</f>
        <v>Blank</v>
      </c>
      <c r="R4942" s="198" t="str">
        <f>IF(D4942=0,"Blank",IF(D4942="PHEV",F4942/G4942,F4942*(1-'3 Model Input'!E$54)/G4942))</f>
        <v>Blank</v>
      </c>
      <c r="S4942" s="198" t="str">
        <f>IF(D4942=0,"Blank",IF(D4942="PHEV",MIN(M4942,E4942),MIN(M4942,(E4942*(1-'3 Model Input'!E$54)))))</f>
        <v>Blank</v>
      </c>
      <c r="T4942" s="217" t="str">
        <f t="shared" si="792"/>
        <v>Blank</v>
      </c>
      <c r="U4942" s="89"/>
      <c r="V4942" s="216" t="str">
        <f>IF(D4942=0,"Blank",P4942*'3 Model Input'!E$50)</f>
        <v>Blank</v>
      </c>
      <c r="W4942" s="197" t="str">
        <f t="shared" si="793"/>
        <v>Blank</v>
      </c>
      <c r="X4942" s="197" t="str">
        <f t="shared" si="794"/>
        <v>Blank</v>
      </c>
      <c r="Y4942" s="197" t="str">
        <f t="shared" si="795"/>
        <v>Blank</v>
      </c>
      <c r="Z4942" s="197" t="str">
        <f t="shared" si="796"/>
        <v>Blank</v>
      </c>
      <c r="AA4942" s="223" t="str" cm="1">
        <f t="array" ref="AA4942">_xlfn.IFS(ISTEXT('3 Model Input'!F$70),"Missing",ISTEXT('3 Model Input'!I$70),"Missing",ISNUMBER('3 Model Input'!K$70),'3 Model Input'!K$70*P4942)</f>
        <v>Missing</v>
      </c>
      <c r="AB4942" s="89"/>
      <c r="AC4942" s="227" t="str" cm="1">
        <f t="array" ref="AC4942">IF(D4942=0,"Blank",_xlfn.IFS('3 Model Input'!E$61=1,(V4942*G4942)/T4942,'3 Model Input'!E$61=2,(W4942*G4942)/T4942,'3 Model Input'!E$61=3,(X4942*G4942)/T4942,'3 Model Input'!E$61=4,(Y4942*G4942)/T4942,'3 Model Input'!E$61=5,(Z4942*G4942)/T4942, ISTEXT('3 Model Input'!E$61),"Missing",'3 Model Input'!E$61=6,(AA4942*G4942)/T4942))</f>
        <v>Blank</v>
      </c>
      <c r="AD4942" s="202" t="str">
        <f t="shared" si="797"/>
        <v>Blank</v>
      </c>
      <c r="AE4942" s="202" t="str">
        <f t="shared" si="798"/>
        <v>Blank</v>
      </c>
      <c r="AF4942" s="217" t="str">
        <f t="shared" si="799"/>
        <v>Blank</v>
      </c>
      <c r="AG4942" s="9" t="str" cm="1">
        <f t="array" ref="AG4942">_xlfn.IFS(ISNUMBER(AC4942), "", ISNUMBER(SEARCH("Blank", AC4942)), "", ISERROR(AC4942), "Bad input on tab 3")</f>
        <v/>
      </c>
    </row>
    <row r="4943" spans="2:33" ht="15" customHeight="1" x14ac:dyDescent="0.75">
      <c r="B4943" s="205" t="str">
        <f>'5 Driver Data'!B4943</f>
        <v>4935</v>
      </c>
      <c r="C4943" s="193">
        <f>'5 Driver Data'!C4943</f>
        <v>0</v>
      </c>
      <c r="D4943" s="192">
        <f>'5 Driver Data'!D4943</f>
        <v>0</v>
      </c>
      <c r="E4943" s="191">
        <f>'5 Driver Data'!E4943</f>
        <v>0</v>
      </c>
      <c r="F4943" s="191">
        <f>'5 Driver Data'!F4943</f>
        <v>0</v>
      </c>
      <c r="G4943" s="191">
        <f>'5 Driver Data'!G4943</f>
        <v>0</v>
      </c>
      <c r="H4943" s="191">
        <f>'5 Driver Data'!H4943</f>
        <v>0</v>
      </c>
      <c r="I4943" s="191">
        <f>'5 Driver Data'!I4943</f>
        <v>0</v>
      </c>
      <c r="J4943" s="191">
        <f>'5 Driver Data'!J4943</f>
        <v>0</v>
      </c>
      <c r="K4943" s="206">
        <f>'5 Driver Data'!K4943</f>
        <v>0</v>
      </c>
      <c r="L4943" s="1"/>
      <c r="M4943" s="216" t="str">
        <f>IF(D4943=0,"Blank",'3 Model Input'!E$44*'3 Model Input'!E$45)</f>
        <v>Blank</v>
      </c>
      <c r="N4943" s="197" t="str">
        <f t="shared" si="790"/>
        <v>Blank</v>
      </c>
      <c r="O4943" s="197" t="str">
        <f>IF(D4943=0,"Blank",'3 Model Input'!E$49*(1-'3 Model Input'!E$51))</f>
        <v>Blank</v>
      </c>
      <c r="P4943" s="197" t="str">
        <f t="shared" si="791"/>
        <v>Blank</v>
      </c>
      <c r="Q4943" s="197" t="str">
        <f>IF(D4943=0,"Blank",IF(D4943="BEV",E4943*(1-'3 Model Input'!E$54), E4943))</f>
        <v>Blank</v>
      </c>
      <c r="R4943" s="198" t="str">
        <f>IF(D4943=0,"Blank",IF(D4943="PHEV",F4943/G4943,F4943*(1-'3 Model Input'!E$54)/G4943))</f>
        <v>Blank</v>
      </c>
      <c r="S4943" s="198" t="str">
        <f>IF(D4943=0,"Blank",IF(D4943="PHEV",MIN(M4943,E4943),MIN(M4943,(E4943*(1-'3 Model Input'!E$54)))))</f>
        <v>Blank</v>
      </c>
      <c r="T4943" s="217" t="str">
        <f t="shared" si="792"/>
        <v>Blank</v>
      </c>
      <c r="U4943" s="89"/>
      <c r="V4943" s="216" t="str">
        <f>IF(D4943=0,"Blank",P4943*'3 Model Input'!E$50)</f>
        <v>Blank</v>
      </c>
      <c r="W4943" s="197" t="str">
        <f t="shared" si="793"/>
        <v>Blank</v>
      </c>
      <c r="X4943" s="197" t="str">
        <f t="shared" si="794"/>
        <v>Blank</v>
      </c>
      <c r="Y4943" s="197" t="str">
        <f t="shared" si="795"/>
        <v>Blank</v>
      </c>
      <c r="Z4943" s="197" t="str">
        <f t="shared" si="796"/>
        <v>Blank</v>
      </c>
      <c r="AA4943" s="223" t="str" cm="1">
        <f t="array" ref="AA4943">_xlfn.IFS(ISTEXT('3 Model Input'!F$70),"Missing",ISTEXT('3 Model Input'!I$70),"Missing",ISNUMBER('3 Model Input'!K$70),'3 Model Input'!K$70*P4943)</f>
        <v>Missing</v>
      </c>
      <c r="AB4943" s="89"/>
      <c r="AC4943" s="227" t="str" cm="1">
        <f t="array" ref="AC4943">IF(D4943=0,"Blank",_xlfn.IFS('3 Model Input'!E$61=1,(V4943*G4943)/T4943,'3 Model Input'!E$61=2,(W4943*G4943)/T4943,'3 Model Input'!E$61=3,(X4943*G4943)/T4943,'3 Model Input'!E$61=4,(Y4943*G4943)/T4943,'3 Model Input'!E$61=5,(Z4943*G4943)/T4943, ISTEXT('3 Model Input'!E$61),"Missing",'3 Model Input'!E$61=6,(AA4943*G4943)/T4943))</f>
        <v>Blank</v>
      </c>
      <c r="AD4943" s="202" t="str">
        <f t="shared" si="797"/>
        <v>Blank</v>
      </c>
      <c r="AE4943" s="202" t="str">
        <f t="shared" si="798"/>
        <v>Blank</v>
      </c>
      <c r="AF4943" s="217" t="str">
        <f t="shared" si="799"/>
        <v>Blank</v>
      </c>
      <c r="AG4943" s="9" t="str" cm="1">
        <f t="array" ref="AG4943">_xlfn.IFS(ISNUMBER(AC4943), "", ISNUMBER(SEARCH("Blank", AC4943)), "", ISERROR(AC4943), "Bad input on tab 3")</f>
        <v/>
      </c>
    </row>
    <row r="4944" spans="2:33" ht="15" customHeight="1" x14ac:dyDescent="0.75">
      <c r="B4944" s="205" t="str">
        <f>'5 Driver Data'!B4944</f>
        <v>4936</v>
      </c>
      <c r="C4944" s="193">
        <f>'5 Driver Data'!C4944</f>
        <v>0</v>
      </c>
      <c r="D4944" s="192">
        <f>'5 Driver Data'!D4944</f>
        <v>0</v>
      </c>
      <c r="E4944" s="191">
        <f>'5 Driver Data'!E4944</f>
        <v>0</v>
      </c>
      <c r="F4944" s="191">
        <f>'5 Driver Data'!F4944</f>
        <v>0</v>
      </c>
      <c r="G4944" s="191">
        <f>'5 Driver Data'!G4944</f>
        <v>0</v>
      </c>
      <c r="H4944" s="191">
        <f>'5 Driver Data'!H4944</f>
        <v>0</v>
      </c>
      <c r="I4944" s="191">
        <f>'5 Driver Data'!I4944</f>
        <v>0</v>
      </c>
      <c r="J4944" s="191">
        <f>'5 Driver Data'!J4944</f>
        <v>0</v>
      </c>
      <c r="K4944" s="206">
        <f>'5 Driver Data'!K4944</f>
        <v>0</v>
      </c>
      <c r="L4944" s="1"/>
      <c r="M4944" s="216" t="str">
        <f>IF(D4944=0,"Blank",'3 Model Input'!E$44*'3 Model Input'!E$45)</f>
        <v>Blank</v>
      </c>
      <c r="N4944" s="197" t="str">
        <f t="shared" si="790"/>
        <v>Blank</v>
      </c>
      <c r="O4944" s="197" t="str">
        <f>IF(D4944=0,"Blank",'3 Model Input'!E$49*(1-'3 Model Input'!E$51))</f>
        <v>Blank</v>
      </c>
      <c r="P4944" s="197" t="str">
        <f t="shared" si="791"/>
        <v>Blank</v>
      </c>
      <c r="Q4944" s="197" t="str">
        <f>IF(D4944=0,"Blank",IF(D4944="BEV",E4944*(1-'3 Model Input'!E$54), E4944))</f>
        <v>Blank</v>
      </c>
      <c r="R4944" s="198" t="str">
        <f>IF(D4944=0,"Blank",IF(D4944="PHEV",F4944/G4944,F4944*(1-'3 Model Input'!E$54)/G4944))</f>
        <v>Blank</v>
      </c>
      <c r="S4944" s="198" t="str">
        <f>IF(D4944=0,"Blank",IF(D4944="PHEV",MIN(M4944,E4944),MIN(M4944,(E4944*(1-'3 Model Input'!E$54)))))</f>
        <v>Blank</v>
      </c>
      <c r="T4944" s="217" t="str">
        <f t="shared" si="792"/>
        <v>Blank</v>
      </c>
      <c r="U4944" s="89"/>
      <c r="V4944" s="216" t="str">
        <f>IF(D4944=0,"Blank",P4944*'3 Model Input'!E$50)</f>
        <v>Blank</v>
      </c>
      <c r="W4944" s="197" t="str">
        <f t="shared" si="793"/>
        <v>Blank</v>
      </c>
      <c r="X4944" s="197" t="str">
        <f t="shared" si="794"/>
        <v>Blank</v>
      </c>
      <c r="Y4944" s="197" t="str">
        <f t="shared" si="795"/>
        <v>Blank</v>
      </c>
      <c r="Z4944" s="197" t="str">
        <f t="shared" si="796"/>
        <v>Blank</v>
      </c>
      <c r="AA4944" s="223" t="str" cm="1">
        <f t="array" ref="AA4944">_xlfn.IFS(ISTEXT('3 Model Input'!F$70),"Missing",ISTEXT('3 Model Input'!I$70),"Missing",ISNUMBER('3 Model Input'!K$70),'3 Model Input'!K$70*P4944)</f>
        <v>Missing</v>
      </c>
      <c r="AB4944" s="89"/>
      <c r="AC4944" s="227" t="str" cm="1">
        <f t="array" ref="AC4944">IF(D4944=0,"Blank",_xlfn.IFS('3 Model Input'!E$61=1,(V4944*G4944)/T4944,'3 Model Input'!E$61=2,(W4944*G4944)/T4944,'3 Model Input'!E$61=3,(X4944*G4944)/T4944,'3 Model Input'!E$61=4,(Y4944*G4944)/T4944,'3 Model Input'!E$61=5,(Z4944*G4944)/T4944, ISTEXT('3 Model Input'!E$61),"Missing",'3 Model Input'!E$61=6,(AA4944*G4944)/T4944))</f>
        <v>Blank</v>
      </c>
      <c r="AD4944" s="202" t="str">
        <f t="shared" si="797"/>
        <v>Blank</v>
      </c>
      <c r="AE4944" s="202" t="str">
        <f t="shared" si="798"/>
        <v>Blank</v>
      </c>
      <c r="AF4944" s="217" t="str">
        <f t="shared" si="799"/>
        <v>Blank</v>
      </c>
      <c r="AG4944" s="9" t="str" cm="1">
        <f t="array" ref="AG4944">_xlfn.IFS(ISNUMBER(AC4944), "", ISNUMBER(SEARCH("Blank", AC4944)), "", ISERROR(AC4944), "Bad input on tab 3")</f>
        <v/>
      </c>
    </row>
    <row r="4945" spans="2:33" ht="15" customHeight="1" x14ac:dyDescent="0.75">
      <c r="B4945" s="205" t="str">
        <f>'5 Driver Data'!B4945</f>
        <v>4937</v>
      </c>
      <c r="C4945" s="193">
        <f>'5 Driver Data'!C4945</f>
        <v>0</v>
      </c>
      <c r="D4945" s="192">
        <f>'5 Driver Data'!D4945</f>
        <v>0</v>
      </c>
      <c r="E4945" s="191">
        <f>'5 Driver Data'!E4945</f>
        <v>0</v>
      </c>
      <c r="F4945" s="191">
        <f>'5 Driver Data'!F4945</f>
        <v>0</v>
      </c>
      <c r="G4945" s="191">
        <f>'5 Driver Data'!G4945</f>
        <v>0</v>
      </c>
      <c r="H4945" s="191">
        <f>'5 Driver Data'!H4945</f>
        <v>0</v>
      </c>
      <c r="I4945" s="191">
        <f>'5 Driver Data'!I4945</f>
        <v>0</v>
      </c>
      <c r="J4945" s="191">
        <f>'5 Driver Data'!J4945</f>
        <v>0</v>
      </c>
      <c r="K4945" s="206">
        <f>'5 Driver Data'!K4945</f>
        <v>0</v>
      </c>
      <c r="L4945" s="1"/>
      <c r="M4945" s="216" t="str">
        <f>IF(D4945=0,"Blank",'3 Model Input'!E$44*'3 Model Input'!E$45)</f>
        <v>Blank</v>
      </c>
      <c r="N4945" s="197" t="str">
        <f t="shared" si="790"/>
        <v>Blank</v>
      </c>
      <c r="O4945" s="197" t="str">
        <f>IF(D4945=0,"Blank",'3 Model Input'!E$49*(1-'3 Model Input'!E$51))</f>
        <v>Blank</v>
      </c>
      <c r="P4945" s="197" t="str">
        <f t="shared" si="791"/>
        <v>Blank</v>
      </c>
      <c r="Q4945" s="197" t="str">
        <f>IF(D4945=0,"Blank",IF(D4945="BEV",E4945*(1-'3 Model Input'!E$54), E4945))</f>
        <v>Blank</v>
      </c>
      <c r="R4945" s="198" t="str">
        <f>IF(D4945=0,"Blank",IF(D4945="PHEV",F4945/G4945,F4945*(1-'3 Model Input'!E$54)/G4945))</f>
        <v>Blank</v>
      </c>
      <c r="S4945" s="198" t="str">
        <f>IF(D4945=0,"Blank",IF(D4945="PHEV",MIN(M4945,E4945),MIN(M4945,(E4945*(1-'3 Model Input'!E$54)))))</f>
        <v>Blank</v>
      </c>
      <c r="T4945" s="217" t="str">
        <f t="shared" si="792"/>
        <v>Blank</v>
      </c>
      <c r="U4945" s="89"/>
      <c r="V4945" s="216" t="str">
        <f>IF(D4945=0,"Blank",P4945*'3 Model Input'!E$50)</f>
        <v>Blank</v>
      </c>
      <c r="W4945" s="197" t="str">
        <f t="shared" si="793"/>
        <v>Blank</v>
      </c>
      <c r="X4945" s="197" t="str">
        <f t="shared" si="794"/>
        <v>Blank</v>
      </c>
      <c r="Y4945" s="197" t="str">
        <f t="shared" si="795"/>
        <v>Blank</v>
      </c>
      <c r="Z4945" s="197" t="str">
        <f t="shared" si="796"/>
        <v>Blank</v>
      </c>
      <c r="AA4945" s="223" t="str" cm="1">
        <f t="array" ref="AA4945">_xlfn.IFS(ISTEXT('3 Model Input'!F$70),"Missing",ISTEXT('3 Model Input'!I$70),"Missing",ISNUMBER('3 Model Input'!K$70),'3 Model Input'!K$70*P4945)</f>
        <v>Missing</v>
      </c>
      <c r="AB4945" s="89"/>
      <c r="AC4945" s="227" t="str" cm="1">
        <f t="array" ref="AC4945">IF(D4945=0,"Blank",_xlfn.IFS('3 Model Input'!E$61=1,(V4945*G4945)/T4945,'3 Model Input'!E$61=2,(W4945*G4945)/T4945,'3 Model Input'!E$61=3,(X4945*G4945)/T4945,'3 Model Input'!E$61=4,(Y4945*G4945)/T4945,'3 Model Input'!E$61=5,(Z4945*G4945)/T4945, ISTEXT('3 Model Input'!E$61),"Missing",'3 Model Input'!E$61=6,(AA4945*G4945)/T4945))</f>
        <v>Blank</v>
      </c>
      <c r="AD4945" s="202" t="str">
        <f t="shared" si="797"/>
        <v>Blank</v>
      </c>
      <c r="AE4945" s="202" t="str">
        <f t="shared" si="798"/>
        <v>Blank</v>
      </c>
      <c r="AF4945" s="217" t="str">
        <f t="shared" si="799"/>
        <v>Blank</v>
      </c>
      <c r="AG4945" s="9" t="str" cm="1">
        <f t="array" ref="AG4945">_xlfn.IFS(ISNUMBER(AC4945), "", ISNUMBER(SEARCH("Blank", AC4945)), "", ISERROR(AC4945), "Bad input on tab 3")</f>
        <v/>
      </c>
    </row>
    <row r="4946" spans="2:33" ht="15" customHeight="1" x14ac:dyDescent="0.75">
      <c r="B4946" s="205" t="str">
        <f>'5 Driver Data'!B4946</f>
        <v>4938</v>
      </c>
      <c r="C4946" s="193">
        <f>'5 Driver Data'!C4946</f>
        <v>0</v>
      </c>
      <c r="D4946" s="192">
        <f>'5 Driver Data'!D4946</f>
        <v>0</v>
      </c>
      <c r="E4946" s="191">
        <f>'5 Driver Data'!E4946</f>
        <v>0</v>
      </c>
      <c r="F4946" s="191">
        <f>'5 Driver Data'!F4946</f>
        <v>0</v>
      </c>
      <c r="G4946" s="191">
        <f>'5 Driver Data'!G4946</f>
        <v>0</v>
      </c>
      <c r="H4946" s="191">
        <f>'5 Driver Data'!H4946</f>
        <v>0</v>
      </c>
      <c r="I4946" s="191">
        <f>'5 Driver Data'!I4946</f>
        <v>0</v>
      </c>
      <c r="J4946" s="191">
        <f>'5 Driver Data'!J4946</f>
        <v>0</v>
      </c>
      <c r="K4946" s="206">
        <f>'5 Driver Data'!K4946</f>
        <v>0</v>
      </c>
      <c r="L4946" s="1"/>
      <c r="M4946" s="216" t="str">
        <f>IF(D4946=0,"Blank",'3 Model Input'!E$44*'3 Model Input'!E$45)</f>
        <v>Blank</v>
      </c>
      <c r="N4946" s="197" t="str">
        <f t="shared" si="790"/>
        <v>Blank</v>
      </c>
      <c r="O4946" s="197" t="str">
        <f>IF(D4946=0,"Blank",'3 Model Input'!E$49*(1-'3 Model Input'!E$51))</f>
        <v>Blank</v>
      </c>
      <c r="P4946" s="197" t="str">
        <f t="shared" si="791"/>
        <v>Blank</v>
      </c>
      <c r="Q4946" s="197" t="str">
        <f>IF(D4946=0,"Blank",IF(D4946="BEV",E4946*(1-'3 Model Input'!E$54), E4946))</f>
        <v>Blank</v>
      </c>
      <c r="R4946" s="198" t="str">
        <f>IF(D4946=0,"Blank",IF(D4946="PHEV",F4946/G4946,F4946*(1-'3 Model Input'!E$54)/G4946))</f>
        <v>Blank</v>
      </c>
      <c r="S4946" s="198" t="str">
        <f>IF(D4946=0,"Blank",IF(D4946="PHEV",MIN(M4946,E4946),MIN(M4946,(E4946*(1-'3 Model Input'!E$54)))))</f>
        <v>Blank</v>
      </c>
      <c r="T4946" s="217" t="str">
        <f t="shared" si="792"/>
        <v>Blank</v>
      </c>
      <c r="U4946" s="89"/>
      <c r="V4946" s="216" t="str">
        <f>IF(D4946=0,"Blank",P4946*'3 Model Input'!E$50)</f>
        <v>Blank</v>
      </c>
      <c r="W4946" s="197" t="str">
        <f t="shared" si="793"/>
        <v>Blank</v>
      </c>
      <c r="X4946" s="197" t="str">
        <f t="shared" si="794"/>
        <v>Blank</v>
      </c>
      <c r="Y4946" s="197" t="str">
        <f t="shared" si="795"/>
        <v>Blank</v>
      </c>
      <c r="Z4946" s="197" t="str">
        <f t="shared" si="796"/>
        <v>Blank</v>
      </c>
      <c r="AA4946" s="223" t="str" cm="1">
        <f t="array" ref="AA4946">_xlfn.IFS(ISTEXT('3 Model Input'!F$70),"Missing",ISTEXT('3 Model Input'!I$70),"Missing",ISNUMBER('3 Model Input'!K$70),'3 Model Input'!K$70*P4946)</f>
        <v>Missing</v>
      </c>
      <c r="AB4946" s="89"/>
      <c r="AC4946" s="227" t="str" cm="1">
        <f t="array" ref="AC4946">IF(D4946=0,"Blank",_xlfn.IFS('3 Model Input'!E$61=1,(V4946*G4946)/T4946,'3 Model Input'!E$61=2,(W4946*G4946)/T4946,'3 Model Input'!E$61=3,(X4946*G4946)/T4946,'3 Model Input'!E$61=4,(Y4946*G4946)/T4946,'3 Model Input'!E$61=5,(Z4946*G4946)/T4946, ISTEXT('3 Model Input'!E$61),"Missing",'3 Model Input'!E$61=6,(AA4946*G4946)/T4946))</f>
        <v>Blank</v>
      </c>
      <c r="AD4946" s="202" t="str">
        <f t="shared" si="797"/>
        <v>Blank</v>
      </c>
      <c r="AE4946" s="202" t="str">
        <f t="shared" si="798"/>
        <v>Blank</v>
      </c>
      <c r="AF4946" s="217" t="str">
        <f t="shared" si="799"/>
        <v>Blank</v>
      </c>
      <c r="AG4946" s="9" t="str" cm="1">
        <f t="array" ref="AG4946">_xlfn.IFS(ISNUMBER(AC4946), "", ISNUMBER(SEARCH("Blank", AC4946)), "", ISERROR(AC4946), "Bad input on tab 3")</f>
        <v/>
      </c>
    </row>
    <row r="4947" spans="2:33" ht="15" customHeight="1" x14ac:dyDescent="0.75">
      <c r="B4947" s="205" t="str">
        <f>'5 Driver Data'!B4947</f>
        <v>4939</v>
      </c>
      <c r="C4947" s="193">
        <f>'5 Driver Data'!C4947</f>
        <v>0</v>
      </c>
      <c r="D4947" s="192">
        <f>'5 Driver Data'!D4947</f>
        <v>0</v>
      </c>
      <c r="E4947" s="191">
        <f>'5 Driver Data'!E4947</f>
        <v>0</v>
      </c>
      <c r="F4947" s="191">
        <f>'5 Driver Data'!F4947</f>
        <v>0</v>
      </c>
      <c r="G4947" s="191">
        <f>'5 Driver Data'!G4947</f>
        <v>0</v>
      </c>
      <c r="H4947" s="191">
        <f>'5 Driver Data'!H4947</f>
        <v>0</v>
      </c>
      <c r="I4947" s="191">
        <f>'5 Driver Data'!I4947</f>
        <v>0</v>
      </c>
      <c r="J4947" s="191">
        <f>'5 Driver Data'!J4947</f>
        <v>0</v>
      </c>
      <c r="K4947" s="206">
        <f>'5 Driver Data'!K4947</f>
        <v>0</v>
      </c>
      <c r="L4947" s="1"/>
      <c r="M4947" s="216" t="str">
        <f>IF(D4947=0,"Blank",'3 Model Input'!E$44*'3 Model Input'!E$45)</f>
        <v>Blank</v>
      </c>
      <c r="N4947" s="197" t="str">
        <f t="shared" si="790"/>
        <v>Blank</v>
      </c>
      <c r="O4947" s="197" t="str">
        <f>IF(D4947=0,"Blank",'3 Model Input'!E$49*(1-'3 Model Input'!E$51))</f>
        <v>Blank</v>
      </c>
      <c r="P4947" s="197" t="str">
        <f t="shared" si="791"/>
        <v>Blank</v>
      </c>
      <c r="Q4947" s="197" t="str">
        <f>IF(D4947=0,"Blank",IF(D4947="BEV",E4947*(1-'3 Model Input'!E$54), E4947))</f>
        <v>Blank</v>
      </c>
      <c r="R4947" s="198" t="str">
        <f>IF(D4947=0,"Blank",IF(D4947="PHEV",F4947/G4947,F4947*(1-'3 Model Input'!E$54)/G4947))</f>
        <v>Blank</v>
      </c>
      <c r="S4947" s="198" t="str">
        <f>IF(D4947=0,"Blank",IF(D4947="PHEV",MIN(M4947,E4947),MIN(M4947,(E4947*(1-'3 Model Input'!E$54)))))</f>
        <v>Blank</v>
      </c>
      <c r="T4947" s="217" t="str">
        <f t="shared" si="792"/>
        <v>Blank</v>
      </c>
      <c r="U4947" s="89"/>
      <c r="V4947" s="216" t="str">
        <f>IF(D4947=0,"Blank",P4947*'3 Model Input'!E$50)</f>
        <v>Blank</v>
      </c>
      <c r="W4947" s="197" t="str">
        <f t="shared" si="793"/>
        <v>Blank</v>
      </c>
      <c r="X4947" s="197" t="str">
        <f t="shared" si="794"/>
        <v>Blank</v>
      </c>
      <c r="Y4947" s="197" t="str">
        <f t="shared" si="795"/>
        <v>Blank</v>
      </c>
      <c r="Z4947" s="197" t="str">
        <f t="shared" si="796"/>
        <v>Blank</v>
      </c>
      <c r="AA4947" s="223" t="str" cm="1">
        <f t="array" ref="AA4947">_xlfn.IFS(ISTEXT('3 Model Input'!F$70),"Missing",ISTEXT('3 Model Input'!I$70),"Missing",ISNUMBER('3 Model Input'!K$70),'3 Model Input'!K$70*P4947)</f>
        <v>Missing</v>
      </c>
      <c r="AB4947" s="89"/>
      <c r="AC4947" s="227" t="str" cm="1">
        <f t="array" ref="AC4947">IF(D4947=0,"Blank",_xlfn.IFS('3 Model Input'!E$61=1,(V4947*G4947)/T4947,'3 Model Input'!E$61=2,(W4947*G4947)/T4947,'3 Model Input'!E$61=3,(X4947*G4947)/T4947,'3 Model Input'!E$61=4,(Y4947*G4947)/T4947,'3 Model Input'!E$61=5,(Z4947*G4947)/T4947, ISTEXT('3 Model Input'!E$61),"Missing",'3 Model Input'!E$61=6,(AA4947*G4947)/T4947))</f>
        <v>Blank</v>
      </c>
      <c r="AD4947" s="202" t="str">
        <f t="shared" si="797"/>
        <v>Blank</v>
      </c>
      <c r="AE4947" s="202" t="str">
        <f t="shared" si="798"/>
        <v>Blank</v>
      </c>
      <c r="AF4947" s="217" t="str">
        <f t="shared" si="799"/>
        <v>Blank</v>
      </c>
      <c r="AG4947" s="9" t="str" cm="1">
        <f t="array" ref="AG4947">_xlfn.IFS(ISNUMBER(AC4947), "", ISNUMBER(SEARCH("Blank", AC4947)), "", ISERROR(AC4947), "Bad input on tab 3")</f>
        <v/>
      </c>
    </row>
    <row r="4948" spans="2:33" ht="15" customHeight="1" x14ac:dyDescent="0.75">
      <c r="B4948" s="205" t="str">
        <f>'5 Driver Data'!B4948</f>
        <v>4940</v>
      </c>
      <c r="C4948" s="193">
        <f>'5 Driver Data'!C4948</f>
        <v>0</v>
      </c>
      <c r="D4948" s="192">
        <f>'5 Driver Data'!D4948</f>
        <v>0</v>
      </c>
      <c r="E4948" s="191">
        <f>'5 Driver Data'!E4948</f>
        <v>0</v>
      </c>
      <c r="F4948" s="191">
        <f>'5 Driver Data'!F4948</f>
        <v>0</v>
      </c>
      <c r="G4948" s="191">
        <f>'5 Driver Data'!G4948</f>
        <v>0</v>
      </c>
      <c r="H4948" s="191">
        <f>'5 Driver Data'!H4948</f>
        <v>0</v>
      </c>
      <c r="I4948" s="191">
        <f>'5 Driver Data'!I4948</f>
        <v>0</v>
      </c>
      <c r="J4948" s="191">
        <f>'5 Driver Data'!J4948</f>
        <v>0</v>
      </c>
      <c r="K4948" s="206">
        <f>'5 Driver Data'!K4948</f>
        <v>0</v>
      </c>
      <c r="L4948" s="1"/>
      <c r="M4948" s="216" t="str">
        <f>IF(D4948=0,"Blank",'3 Model Input'!E$44*'3 Model Input'!E$45)</f>
        <v>Blank</v>
      </c>
      <c r="N4948" s="197" t="str">
        <f t="shared" si="790"/>
        <v>Blank</v>
      </c>
      <c r="O4948" s="197" t="str">
        <f>IF(D4948=0,"Blank",'3 Model Input'!E$49*(1-'3 Model Input'!E$51))</f>
        <v>Blank</v>
      </c>
      <c r="P4948" s="197" t="str">
        <f t="shared" si="791"/>
        <v>Blank</v>
      </c>
      <c r="Q4948" s="197" t="str">
        <f>IF(D4948=0,"Blank",IF(D4948="BEV",E4948*(1-'3 Model Input'!E$54), E4948))</f>
        <v>Blank</v>
      </c>
      <c r="R4948" s="198" t="str">
        <f>IF(D4948=0,"Blank",IF(D4948="PHEV",F4948/G4948,F4948*(1-'3 Model Input'!E$54)/G4948))</f>
        <v>Blank</v>
      </c>
      <c r="S4948" s="198" t="str">
        <f>IF(D4948=0,"Blank",IF(D4948="PHEV",MIN(M4948,E4948),MIN(M4948,(E4948*(1-'3 Model Input'!E$54)))))</f>
        <v>Blank</v>
      </c>
      <c r="T4948" s="217" t="str">
        <f t="shared" si="792"/>
        <v>Blank</v>
      </c>
      <c r="U4948" s="89"/>
      <c r="V4948" s="216" t="str">
        <f>IF(D4948=0,"Blank",P4948*'3 Model Input'!E$50)</f>
        <v>Blank</v>
      </c>
      <c r="W4948" s="197" t="str">
        <f t="shared" si="793"/>
        <v>Blank</v>
      </c>
      <c r="X4948" s="197" t="str">
        <f t="shared" si="794"/>
        <v>Blank</v>
      </c>
      <c r="Y4948" s="197" t="str">
        <f t="shared" si="795"/>
        <v>Blank</v>
      </c>
      <c r="Z4948" s="197" t="str">
        <f t="shared" si="796"/>
        <v>Blank</v>
      </c>
      <c r="AA4948" s="223" t="str" cm="1">
        <f t="array" ref="AA4948">_xlfn.IFS(ISTEXT('3 Model Input'!F$70),"Missing",ISTEXT('3 Model Input'!I$70),"Missing",ISNUMBER('3 Model Input'!K$70),'3 Model Input'!K$70*P4948)</f>
        <v>Missing</v>
      </c>
      <c r="AB4948" s="89"/>
      <c r="AC4948" s="227" t="str" cm="1">
        <f t="array" ref="AC4948">IF(D4948=0,"Blank",_xlfn.IFS('3 Model Input'!E$61=1,(V4948*G4948)/T4948,'3 Model Input'!E$61=2,(W4948*G4948)/T4948,'3 Model Input'!E$61=3,(X4948*G4948)/T4948,'3 Model Input'!E$61=4,(Y4948*G4948)/T4948,'3 Model Input'!E$61=5,(Z4948*G4948)/T4948, ISTEXT('3 Model Input'!E$61),"Missing",'3 Model Input'!E$61=6,(AA4948*G4948)/T4948))</f>
        <v>Blank</v>
      </c>
      <c r="AD4948" s="202" t="str">
        <f t="shared" si="797"/>
        <v>Blank</v>
      </c>
      <c r="AE4948" s="202" t="str">
        <f t="shared" si="798"/>
        <v>Blank</v>
      </c>
      <c r="AF4948" s="217" t="str">
        <f t="shared" si="799"/>
        <v>Blank</v>
      </c>
      <c r="AG4948" s="9" t="str" cm="1">
        <f t="array" ref="AG4948">_xlfn.IFS(ISNUMBER(AC4948), "", ISNUMBER(SEARCH("Blank", AC4948)), "", ISERROR(AC4948), "Bad input on tab 3")</f>
        <v/>
      </c>
    </row>
    <row r="4949" spans="2:33" ht="15" customHeight="1" x14ac:dyDescent="0.75">
      <c r="B4949" s="205" t="str">
        <f>'5 Driver Data'!B4949</f>
        <v>4941</v>
      </c>
      <c r="C4949" s="193">
        <f>'5 Driver Data'!C4949</f>
        <v>0</v>
      </c>
      <c r="D4949" s="192">
        <f>'5 Driver Data'!D4949</f>
        <v>0</v>
      </c>
      <c r="E4949" s="191">
        <f>'5 Driver Data'!E4949</f>
        <v>0</v>
      </c>
      <c r="F4949" s="191">
        <f>'5 Driver Data'!F4949</f>
        <v>0</v>
      </c>
      <c r="G4949" s="191">
        <f>'5 Driver Data'!G4949</f>
        <v>0</v>
      </c>
      <c r="H4949" s="191">
        <f>'5 Driver Data'!H4949</f>
        <v>0</v>
      </c>
      <c r="I4949" s="191">
        <f>'5 Driver Data'!I4949</f>
        <v>0</v>
      </c>
      <c r="J4949" s="191">
        <f>'5 Driver Data'!J4949</f>
        <v>0</v>
      </c>
      <c r="K4949" s="206">
        <f>'5 Driver Data'!K4949</f>
        <v>0</v>
      </c>
      <c r="L4949" s="1"/>
      <c r="M4949" s="216" t="str">
        <f>IF(D4949=0,"Blank",'3 Model Input'!E$44*'3 Model Input'!E$45)</f>
        <v>Blank</v>
      </c>
      <c r="N4949" s="197" t="str">
        <f t="shared" si="790"/>
        <v>Blank</v>
      </c>
      <c r="O4949" s="197" t="str">
        <f>IF(D4949=0,"Blank",'3 Model Input'!E$49*(1-'3 Model Input'!E$51))</f>
        <v>Blank</v>
      </c>
      <c r="P4949" s="197" t="str">
        <f t="shared" si="791"/>
        <v>Blank</v>
      </c>
      <c r="Q4949" s="197" t="str">
        <f>IF(D4949=0,"Blank",IF(D4949="BEV",E4949*(1-'3 Model Input'!E$54), E4949))</f>
        <v>Blank</v>
      </c>
      <c r="R4949" s="198" t="str">
        <f>IF(D4949=0,"Blank",IF(D4949="PHEV",F4949/G4949,F4949*(1-'3 Model Input'!E$54)/G4949))</f>
        <v>Blank</v>
      </c>
      <c r="S4949" s="198" t="str">
        <f>IF(D4949=0,"Blank",IF(D4949="PHEV",MIN(M4949,E4949),MIN(M4949,(E4949*(1-'3 Model Input'!E$54)))))</f>
        <v>Blank</v>
      </c>
      <c r="T4949" s="217" t="str">
        <f t="shared" si="792"/>
        <v>Blank</v>
      </c>
      <c r="U4949" s="89"/>
      <c r="V4949" s="216" t="str">
        <f>IF(D4949=0,"Blank",P4949*'3 Model Input'!E$50)</f>
        <v>Blank</v>
      </c>
      <c r="W4949" s="197" t="str">
        <f t="shared" si="793"/>
        <v>Blank</v>
      </c>
      <c r="X4949" s="197" t="str">
        <f t="shared" si="794"/>
        <v>Blank</v>
      </c>
      <c r="Y4949" s="197" t="str">
        <f t="shared" si="795"/>
        <v>Blank</v>
      </c>
      <c r="Z4949" s="197" t="str">
        <f t="shared" si="796"/>
        <v>Blank</v>
      </c>
      <c r="AA4949" s="223" t="str" cm="1">
        <f t="array" ref="AA4949">_xlfn.IFS(ISTEXT('3 Model Input'!F$70),"Missing",ISTEXT('3 Model Input'!I$70),"Missing",ISNUMBER('3 Model Input'!K$70),'3 Model Input'!K$70*P4949)</f>
        <v>Missing</v>
      </c>
      <c r="AB4949" s="89"/>
      <c r="AC4949" s="227" t="str" cm="1">
        <f t="array" ref="AC4949">IF(D4949=0,"Blank",_xlfn.IFS('3 Model Input'!E$61=1,(V4949*G4949)/T4949,'3 Model Input'!E$61=2,(W4949*G4949)/T4949,'3 Model Input'!E$61=3,(X4949*G4949)/T4949,'3 Model Input'!E$61=4,(Y4949*G4949)/T4949,'3 Model Input'!E$61=5,(Z4949*G4949)/T4949, ISTEXT('3 Model Input'!E$61),"Missing",'3 Model Input'!E$61=6,(AA4949*G4949)/T4949))</f>
        <v>Blank</v>
      </c>
      <c r="AD4949" s="202" t="str">
        <f t="shared" si="797"/>
        <v>Blank</v>
      </c>
      <c r="AE4949" s="202" t="str">
        <f t="shared" si="798"/>
        <v>Blank</v>
      </c>
      <c r="AF4949" s="217" t="str">
        <f t="shared" si="799"/>
        <v>Blank</v>
      </c>
      <c r="AG4949" s="9" t="str" cm="1">
        <f t="array" ref="AG4949">_xlfn.IFS(ISNUMBER(AC4949), "", ISNUMBER(SEARCH("Blank", AC4949)), "", ISERROR(AC4949), "Bad input on tab 3")</f>
        <v/>
      </c>
    </row>
    <row r="4950" spans="2:33" ht="15" customHeight="1" x14ac:dyDescent="0.75">
      <c r="B4950" s="205" t="str">
        <f>'5 Driver Data'!B4950</f>
        <v>4942</v>
      </c>
      <c r="C4950" s="193">
        <f>'5 Driver Data'!C4950</f>
        <v>0</v>
      </c>
      <c r="D4950" s="192">
        <f>'5 Driver Data'!D4950</f>
        <v>0</v>
      </c>
      <c r="E4950" s="191">
        <f>'5 Driver Data'!E4950</f>
        <v>0</v>
      </c>
      <c r="F4950" s="191">
        <f>'5 Driver Data'!F4950</f>
        <v>0</v>
      </c>
      <c r="G4950" s="191">
        <f>'5 Driver Data'!G4950</f>
        <v>0</v>
      </c>
      <c r="H4950" s="191">
        <f>'5 Driver Data'!H4950</f>
        <v>0</v>
      </c>
      <c r="I4950" s="191">
        <f>'5 Driver Data'!I4950</f>
        <v>0</v>
      </c>
      <c r="J4950" s="191">
        <f>'5 Driver Data'!J4950</f>
        <v>0</v>
      </c>
      <c r="K4950" s="206">
        <f>'5 Driver Data'!K4950</f>
        <v>0</v>
      </c>
      <c r="L4950" s="1"/>
      <c r="M4950" s="216" t="str">
        <f>IF(D4950=0,"Blank",'3 Model Input'!E$44*'3 Model Input'!E$45)</f>
        <v>Blank</v>
      </c>
      <c r="N4950" s="197" t="str">
        <f t="shared" si="790"/>
        <v>Blank</v>
      </c>
      <c r="O4950" s="197" t="str">
        <f>IF(D4950=0,"Blank",'3 Model Input'!E$49*(1-'3 Model Input'!E$51))</f>
        <v>Blank</v>
      </c>
      <c r="P4950" s="197" t="str">
        <f t="shared" si="791"/>
        <v>Blank</v>
      </c>
      <c r="Q4950" s="197" t="str">
        <f>IF(D4950=0,"Blank",IF(D4950="BEV",E4950*(1-'3 Model Input'!E$54), E4950))</f>
        <v>Blank</v>
      </c>
      <c r="R4950" s="198" t="str">
        <f>IF(D4950=0,"Blank",IF(D4950="PHEV",F4950/G4950,F4950*(1-'3 Model Input'!E$54)/G4950))</f>
        <v>Blank</v>
      </c>
      <c r="S4950" s="198" t="str">
        <f>IF(D4950=0,"Blank",IF(D4950="PHEV",MIN(M4950,E4950),MIN(M4950,(E4950*(1-'3 Model Input'!E$54)))))</f>
        <v>Blank</v>
      </c>
      <c r="T4950" s="217" t="str">
        <f t="shared" si="792"/>
        <v>Blank</v>
      </c>
      <c r="U4950" s="89"/>
      <c r="V4950" s="216" t="str">
        <f>IF(D4950=0,"Blank",P4950*'3 Model Input'!E$50)</f>
        <v>Blank</v>
      </c>
      <c r="W4950" s="197" t="str">
        <f t="shared" si="793"/>
        <v>Blank</v>
      </c>
      <c r="X4950" s="197" t="str">
        <f t="shared" si="794"/>
        <v>Blank</v>
      </c>
      <c r="Y4950" s="197" t="str">
        <f t="shared" si="795"/>
        <v>Blank</v>
      </c>
      <c r="Z4950" s="197" t="str">
        <f t="shared" si="796"/>
        <v>Blank</v>
      </c>
      <c r="AA4950" s="223" t="str" cm="1">
        <f t="array" ref="AA4950">_xlfn.IFS(ISTEXT('3 Model Input'!F$70),"Missing",ISTEXT('3 Model Input'!I$70),"Missing",ISNUMBER('3 Model Input'!K$70),'3 Model Input'!K$70*P4950)</f>
        <v>Missing</v>
      </c>
      <c r="AB4950" s="89"/>
      <c r="AC4950" s="227" t="str" cm="1">
        <f t="array" ref="AC4950">IF(D4950=0,"Blank",_xlfn.IFS('3 Model Input'!E$61=1,(V4950*G4950)/T4950,'3 Model Input'!E$61=2,(W4950*G4950)/T4950,'3 Model Input'!E$61=3,(X4950*G4950)/T4950,'3 Model Input'!E$61=4,(Y4950*G4950)/T4950,'3 Model Input'!E$61=5,(Z4950*G4950)/T4950, ISTEXT('3 Model Input'!E$61),"Missing",'3 Model Input'!E$61=6,(AA4950*G4950)/T4950))</f>
        <v>Blank</v>
      </c>
      <c r="AD4950" s="202" t="str">
        <f t="shared" si="797"/>
        <v>Blank</v>
      </c>
      <c r="AE4950" s="202" t="str">
        <f t="shared" si="798"/>
        <v>Blank</v>
      </c>
      <c r="AF4950" s="217" t="str">
        <f t="shared" si="799"/>
        <v>Blank</v>
      </c>
      <c r="AG4950" s="9" t="str" cm="1">
        <f t="array" ref="AG4950">_xlfn.IFS(ISNUMBER(AC4950), "", ISNUMBER(SEARCH("Blank", AC4950)), "", ISERROR(AC4950), "Bad input on tab 3")</f>
        <v/>
      </c>
    </row>
    <row r="4951" spans="2:33" ht="15" customHeight="1" x14ac:dyDescent="0.75">
      <c r="B4951" s="205" t="str">
        <f>'5 Driver Data'!B4951</f>
        <v>4943</v>
      </c>
      <c r="C4951" s="193">
        <f>'5 Driver Data'!C4951</f>
        <v>0</v>
      </c>
      <c r="D4951" s="192">
        <f>'5 Driver Data'!D4951</f>
        <v>0</v>
      </c>
      <c r="E4951" s="191">
        <f>'5 Driver Data'!E4951</f>
        <v>0</v>
      </c>
      <c r="F4951" s="191">
        <f>'5 Driver Data'!F4951</f>
        <v>0</v>
      </c>
      <c r="G4951" s="191">
        <f>'5 Driver Data'!G4951</f>
        <v>0</v>
      </c>
      <c r="H4951" s="191">
        <f>'5 Driver Data'!H4951</f>
        <v>0</v>
      </c>
      <c r="I4951" s="191">
        <f>'5 Driver Data'!I4951</f>
        <v>0</v>
      </c>
      <c r="J4951" s="191">
        <f>'5 Driver Data'!J4951</f>
        <v>0</v>
      </c>
      <c r="K4951" s="206">
        <f>'5 Driver Data'!K4951</f>
        <v>0</v>
      </c>
      <c r="L4951" s="1"/>
      <c r="M4951" s="216" t="str">
        <f>IF(D4951=0,"Blank",'3 Model Input'!E$44*'3 Model Input'!E$45)</f>
        <v>Blank</v>
      </c>
      <c r="N4951" s="197" t="str">
        <f t="shared" si="790"/>
        <v>Blank</v>
      </c>
      <c r="O4951" s="197" t="str">
        <f>IF(D4951=0,"Blank",'3 Model Input'!E$49*(1-'3 Model Input'!E$51))</f>
        <v>Blank</v>
      </c>
      <c r="P4951" s="197" t="str">
        <f t="shared" si="791"/>
        <v>Blank</v>
      </c>
      <c r="Q4951" s="197" t="str">
        <f>IF(D4951=0,"Blank",IF(D4951="BEV",E4951*(1-'3 Model Input'!E$54), E4951))</f>
        <v>Blank</v>
      </c>
      <c r="R4951" s="198" t="str">
        <f>IF(D4951=0,"Blank",IF(D4951="PHEV",F4951/G4951,F4951*(1-'3 Model Input'!E$54)/G4951))</f>
        <v>Blank</v>
      </c>
      <c r="S4951" s="198" t="str">
        <f>IF(D4951=0,"Blank",IF(D4951="PHEV",MIN(M4951,E4951),MIN(M4951,(E4951*(1-'3 Model Input'!E$54)))))</f>
        <v>Blank</v>
      </c>
      <c r="T4951" s="217" t="str">
        <f t="shared" si="792"/>
        <v>Blank</v>
      </c>
      <c r="U4951" s="89"/>
      <c r="V4951" s="216" t="str">
        <f>IF(D4951=0,"Blank",P4951*'3 Model Input'!E$50)</f>
        <v>Blank</v>
      </c>
      <c r="W4951" s="197" t="str">
        <f t="shared" si="793"/>
        <v>Blank</v>
      </c>
      <c r="X4951" s="197" t="str">
        <f t="shared" si="794"/>
        <v>Blank</v>
      </c>
      <c r="Y4951" s="197" t="str">
        <f t="shared" si="795"/>
        <v>Blank</v>
      </c>
      <c r="Z4951" s="197" t="str">
        <f t="shared" si="796"/>
        <v>Blank</v>
      </c>
      <c r="AA4951" s="223" t="str" cm="1">
        <f t="array" ref="AA4951">_xlfn.IFS(ISTEXT('3 Model Input'!F$70),"Missing",ISTEXT('3 Model Input'!I$70),"Missing",ISNUMBER('3 Model Input'!K$70),'3 Model Input'!K$70*P4951)</f>
        <v>Missing</v>
      </c>
      <c r="AB4951" s="89"/>
      <c r="AC4951" s="227" t="str" cm="1">
        <f t="array" ref="AC4951">IF(D4951=0,"Blank",_xlfn.IFS('3 Model Input'!E$61=1,(V4951*G4951)/T4951,'3 Model Input'!E$61=2,(W4951*G4951)/T4951,'3 Model Input'!E$61=3,(X4951*G4951)/T4951,'3 Model Input'!E$61=4,(Y4951*G4951)/T4951,'3 Model Input'!E$61=5,(Z4951*G4951)/T4951, ISTEXT('3 Model Input'!E$61),"Missing",'3 Model Input'!E$61=6,(AA4951*G4951)/T4951))</f>
        <v>Blank</v>
      </c>
      <c r="AD4951" s="202" t="str">
        <f t="shared" si="797"/>
        <v>Blank</v>
      </c>
      <c r="AE4951" s="202" t="str">
        <f t="shared" si="798"/>
        <v>Blank</v>
      </c>
      <c r="AF4951" s="217" t="str">
        <f t="shared" si="799"/>
        <v>Blank</v>
      </c>
      <c r="AG4951" s="9" t="str" cm="1">
        <f t="array" ref="AG4951">_xlfn.IFS(ISNUMBER(AC4951), "", ISNUMBER(SEARCH("Blank", AC4951)), "", ISERROR(AC4951), "Bad input on tab 3")</f>
        <v/>
      </c>
    </row>
    <row r="4952" spans="2:33" ht="15" customHeight="1" x14ac:dyDescent="0.75">
      <c r="B4952" s="205" t="str">
        <f>'5 Driver Data'!B4952</f>
        <v>4944</v>
      </c>
      <c r="C4952" s="193">
        <f>'5 Driver Data'!C4952</f>
        <v>0</v>
      </c>
      <c r="D4952" s="192">
        <f>'5 Driver Data'!D4952</f>
        <v>0</v>
      </c>
      <c r="E4952" s="191">
        <f>'5 Driver Data'!E4952</f>
        <v>0</v>
      </c>
      <c r="F4952" s="191">
        <f>'5 Driver Data'!F4952</f>
        <v>0</v>
      </c>
      <c r="G4952" s="191">
        <f>'5 Driver Data'!G4952</f>
        <v>0</v>
      </c>
      <c r="H4952" s="191">
        <f>'5 Driver Data'!H4952</f>
        <v>0</v>
      </c>
      <c r="I4952" s="191">
        <f>'5 Driver Data'!I4952</f>
        <v>0</v>
      </c>
      <c r="J4952" s="191">
        <f>'5 Driver Data'!J4952</f>
        <v>0</v>
      </c>
      <c r="K4952" s="206">
        <f>'5 Driver Data'!K4952</f>
        <v>0</v>
      </c>
      <c r="L4952" s="1"/>
      <c r="M4952" s="216" t="str">
        <f>IF(D4952=0,"Blank",'3 Model Input'!E$44*'3 Model Input'!E$45)</f>
        <v>Blank</v>
      </c>
      <c r="N4952" s="197" t="str">
        <f t="shared" si="790"/>
        <v>Blank</v>
      </c>
      <c r="O4952" s="197" t="str">
        <f>IF(D4952=0,"Blank",'3 Model Input'!E$49*(1-'3 Model Input'!E$51))</f>
        <v>Blank</v>
      </c>
      <c r="P4952" s="197" t="str">
        <f t="shared" si="791"/>
        <v>Blank</v>
      </c>
      <c r="Q4952" s="197" t="str">
        <f>IF(D4952=0,"Blank",IF(D4952="BEV",E4952*(1-'3 Model Input'!E$54), E4952))</f>
        <v>Blank</v>
      </c>
      <c r="R4952" s="198" t="str">
        <f>IF(D4952=0,"Blank",IF(D4952="PHEV",F4952/G4952,F4952*(1-'3 Model Input'!E$54)/G4952))</f>
        <v>Blank</v>
      </c>
      <c r="S4952" s="198" t="str">
        <f>IF(D4952=0,"Blank",IF(D4952="PHEV",MIN(M4952,E4952),MIN(M4952,(E4952*(1-'3 Model Input'!E$54)))))</f>
        <v>Blank</v>
      </c>
      <c r="T4952" s="217" t="str">
        <f t="shared" si="792"/>
        <v>Blank</v>
      </c>
      <c r="U4952" s="89"/>
      <c r="V4952" s="216" t="str">
        <f>IF(D4952=0,"Blank",P4952*'3 Model Input'!E$50)</f>
        <v>Blank</v>
      </c>
      <c r="W4952" s="197" t="str">
        <f t="shared" si="793"/>
        <v>Blank</v>
      </c>
      <c r="X4952" s="197" t="str">
        <f t="shared" si="794"/>
        <v>Blank</v>
      </c>
      <c r="Y4952" s="197" t="str">
        <f t="shared" si="795"/>
        <v>Blank</v>
      </c>
      <c r="Z4952" s="197" t="str">
        <f t="shared" si="796"/>
        <v>Blank</v>
      </c>
      <c r="AA4952" s="223" t="str" cm="1">
        <f t="array" ref="AA4952">_xlfn.IFS(ISTEXT('3 Model Input'!F$70),"Missing",ISTEXT('3 Model Input'!I$70),"Missing",ISNUMBER('3 Model Input'!K$70),'3 Model Input'!K$70*P4952)</f>
        <v>Missing</v>
      </c>
      <c r="AB4952" s="89"/>
      <c r="AC4952" s="227" t="str" cm="1">
        <f t="array" ref="AC4952">IF(D4952=0,"Blank",_xlfn.IFS('3 Model Input'!E$61=1,(V4952*G4952)/T4952,'3 Model Input'!E$61=2,(W4952*G4952)/T4952,'3 Model Input'!E$61=3,(X4952*G4952)/T4952,'3 Model Input'!E$61=4,(Y4952*G4952)/T4952,'3 Model Input'!E$61=5,(Z4952*G4952)/T4952, ISTEXT('3 Model Input'!E$61),"Missing",'3 Model Input'!E$61=6,(AA4952*G4952)/T4952))</f>
        <v>Blank</v>
      </c>
      <c r="AD4952" s="202" t="str">
        <f t="shared" si="797"/>
        <v>Blank</v>
      </c>
      <c r="AE4952" s="202" t="str">
        <f t="shared" si="798"/>
        <v>Blank</v>
      </c>
      <c r="AF4952" s="217" t="str">
        <f t="shared" si="799"/>
        <v>Blank</v>
      </c>
      <c r="AG4952" s="9" t="str" cm="1">
        <f t="array" ref="AG4952">_xlfn.IFS(ISNUMBER(AC4952), "", ISNUMBER(SEARCH("Blank", AC4952)), "", ISERROR(AC4952), "Bad input on tab 3")</f>
        <v/>
      </c>
    </row>
    <row r="4953" spans="2:33" ht="15" customHeight="1" x14ac:dyDescent="0.75">
      <c r="B4953" s="205" t="str">
        <f>'5 Driver Data'!B4953</f>
        <v>4945</v>
      </c>
      <c r="C4953" s="193">
        <f>'5 Driver Data'!C4953</f>
        <v>0</v>
      </c>
      <c r="D4953" s="192">
        <f>'5 Driver Data'!D4953</f>
        <v>0</v>
      </c>
      <c r="E4953" s="191">
        <f>'5 Driver Data'!E4953</f>
        <v>0</v>
      </c>
      <c r="F4953" s="191">
        <f>'5 Driver Data'!F4953</f>
        <v>0</v>
      </c>
      <c r="G4953" s="191">
        <f>'5 Driver Data'!G4953</f>
        <v>0</v>
      </c>
      <c r="H4953" s="191">
        <f>'5 Driver Data'!H4953</f>
        <v>0</v>
      </c>
      <c r="I4953" s="191">
        <f>'5 Driver Data'!I4953</f>
        <v>0</v>
      </c>
      <c r="J4953" s="191">
        <f>'5 Driver Data'!J4953</f>
        <v>0</v>
      </c>
      <c r="K4953" s="206">
        <f>'5 Driver Data'!K4953</f>
        <v>0</v>
      </c>
      <c r="L4953" s="1"/>
      <c r="M4953" s="216" t="str">
        <f>IF(D4953=0,"Blank",'3 Model Input'!E$44*'3 Model Input'!E$45)</f>
        <v>Blank</v>
      </c>
      <c r="N4953" s="197" t="str">
        <f t="shared" si="790"/>
        <v>Blank</v>
      </c>
      <c r="O4953" s="197" t="str">
        <f>IF(D4953=0,"Blank",'3 Model Input'!E$49*(1-'3 Model Input'!E$51))</f>
        <v>Blank</v>
      </c>
      <c r="P4953" s="197" t="str">
        <f t="shared" si="791"/>
        <v>Blank</v>
      </c>
      <c r="Q4953" s="197" t="str">
        <f>IF(D4953=0,"Blank",IF(D4953="BEV",E4953*(1-'3 Model Input'!E$54), E4953))</f>
        <v>Blank</v>
      </c>
      <c r="R4953" s="198" t="str">
        <f>IF(D4953=0,"Blank",IF(D4953="PHEV",F4953/G4953,F4953*(1-'3 Model Input'!E$54)/G4953))</f>
        <v>Blank</v>
      </c>
      <c r="S4953" s="198" t="str">
        <f>IF(D4953=0,"Blank",IF(D4953="PHEV",MIN(M4953,E4953),MIN(M4953,(E4953*(1-'3 Model Input'!E$54)))))</f>
        <v>Blank</v>
      </c>
      <c r="T4953" s="217" t="str">
        <f t="shared" si="792"/>
        <v>Blank</v>
      </c>
      <c r="U4953" s="89"/>
      <c r="V4953" s="216" t="str">
        <f>IF(D4953=0,"Blank",P4953*'3 Model Input'!E$50)</f>
        <v>Blank</v>
      </c>
      <c r="W4953" s="197" t="str">
        <f t="shared" si="793"/>
        <v>Blank</v>
      </c>
      <c r="X4953" s="197" t="str">
        <f t="shared" si="794"/>
        <v>Blank</v>
      </c>
      <c r="Y4953" s="197" t="str">
        <f t="shared" si="795"/>
        <v>Blank</v>
      </c>
      <c r="Z4953" s="197" t="str">
        <f t="shared" si="796"/>
        <v>Blank</v>
      </c>
      <c r="AA4953" s="223" t="str" cm="1">
        <f t="array" ref="AA4953">_xlfn.IFS(ISTEXT('3 Model Input'!F$70),"Missing",ISTEXT('3 Model Input'!I$70),"Missing",ISNUMBER('3 Model Input'!K$70),'3 Model Input'!K$70*P4953)</f>
        <v>Missing</v>
      </c>
      <c r="AB4953" s="89"/>
      <c r="AC4953" s="227" t="str" cm="1">
        <f t="array" ref="AC4953">IF(D4953=0,"Blank",_xlfn.IFS('3 Model Input'!E$61=1,(V4953*G4953)/T4953,'3 Model Input'!E$61=2,(W4953*G4953)/T4953,'3 Model Input'!E$61=3,(X4953*G4953)/T4953,'3 Model Input'!E$61=4,(Y4953*G4953)/T4953,'3 Model Input'!E$61=5,(Z4953*G4953)/T4953, ISTEXT('3 Model Input'!E$61),"Missing",'3 Model Input'!E$61=6,(AA4953*G4953)/T4953))</f>
        <v>Blank</v>
      </c>
      <c r="AD4953" s="202" t="str">
        <f t="shared" si="797"/>
        <v>Blank</v>
      </c>
      <c r="AE4953" s="202" t="str">
        <f t="shared" si="798"/>
        <v>Blank</v>
      </c>
      <c r="AF4953" s="217" t="str">
        <f t="shared" si="799"/>
        <v>Blank</v>
      </c>
      <c r="AG4953" s="9" t="str" cm="1">
        <f t="array" ref="AG4953">_xlfn.IFS(ISNUMBER(AC4953), "", ISNUMBER(SEARCH("Blank", AC4953)), "", ISERROR(AC4953), "Bad input on tab 3")</f>
        <v/>
      </c>
    </row>
    <row r="4954" spans="2:33" ht="15" customHeight="1" x14ac:dyDescent="0.75">
      <c r="B4954" s="205" t="str">
        <f>'5 Driver Data'!B4954</f>
        <v>4946</v>
      </c>
      <c r="C4954" s="193">
        <f>'5 Driver Data'!C4954</f>
        <v>0</v>
      </c>
      <c r="D4954" s="192">
        <f>'5 Driver Data'!D4954</f>
        <v>0</v>
      </c>
      <c r="E4954" s="191">
        <f>'5 Driver Data'!E4954</f>
        <v>0</v>
      </c>
      <c r="F4954" s="191">
        <f>'5 Driver Data'!F4954</f>
        <v>0</v>
      </c>
      <c r="G4954" s="191">
        <f>'5 Driver Data'!G4954</f>
        <v>0</v>
      </c>
      <c r="H4954" s="191">
        <f>'5 Driver Data'!H4954</f>
        <v>0</v>
      </c>
      <c r="I4954" s="191">
        <f>'5 Driver Data'!I4954</f>
        <v>0</v>
      </c>
      <c r="J4954" s="191">
        <f>'5 Driver Data'!J4954</f>
        <v>0</v>
      </c>
      <c r="K4954" s="206">
        <f>'5 Driver Data'!K4954</f>
        <v>0</v>
      </c>
      <c r="L4954" s="1"/>
      <c r="M4954" s="216" t="str">
        <f>IF(D4954=0,"Blank",'3 Model Input'!E$44*'3 Model Input'!E$45)</f>
        <v>Blank</v>
      </c>
      <c r="N4954" s="197" t="str">
        <f t="shared" si="790"/>
        <v>Blank</v>
      </c>
      <c r="O4954" s="197" t="str">
        <f>IF(D4954=0,"Blank",'3 Model Input'!E$49*(1-'3 Model Input'!E$51))</f>
        <v>Blank</v>
      </c>
      <c r="P4954" s="197" t="str">
        <f t="shared" si="791"/>
        <v>Blank</v>
      </c>
      <c r="Q4954" s="197" t="str">
        <f>IF(D4954=0,"Blank",IF(D4954="BEV",E4954*(1-'3 Model Input'!E$54), E4954))</f>
        <v>Blank</v>
      </c>
      <c r="R4954" s="198" t="str">
        <f>IF(D4954=0,"Blank",IF(D4954="PHEV",F4954/G4954,F4954*(1-'3 Model Input'!E$54)/G4954))</f>
        <v>Blank</v>
      </c>
      <c r="S4954" s="198" t="str">
        <f>IF(D4954=0,"Blank",IF(D4954="PHEV",MIN(M4954,E4954),MIN(M4954,(E4954*(1-'3 Model Input'!E$54)))))</f>
        <v>Blank</v>
      </c>
      <c r="T4954" s="217" t="str">
        <f t="shared" si="792"/>
        <v>Blank</v>
      </c>
      <c r="U4954" s="89"/>
      <c r="V4954" s="216" t="str">
        <f>IF(D4954=0,"Blank",P4954*'3 Model Input'!E$50)</f>
        <v>Blank</v>
      </c>
      <c r="W4954" s="197" t="str">
        <f t="shared" si="793"/>
        <v>Blank</v>
      </c>
      <c r="X4954" s="197" t="str">
        <f t="shared" si="794"/>
        <v>Blank</v>
      </c>
      <c r="Y4954" s="197" t="str">
        <f t="shared" si="795"/>
        <v>Blank</v>
      </c>
      <c r="Z4954" s="197" t="str">
        <f t="shared" si="796"/>
        <v>Blank</v>
      </c>
      <c r="AA4954" s="223" t="str" cm="1">
        <f t="array" ref="AA4954">_xlfn.IFS(ISTEXT('3 Model Input'!F$70),"Missing",ISTEXT('3 Model Input'!I$70),"Missing",ISNUMBER('3 Model Input'!K$70),'3 Model Input'!K$70*P4954)</f>
        <v>Missing</v>
      </c>
      <c r="AB4954" s="89"/>
      <c r="AC4954" s="227" t="str" cm="1">
        <f t="array" ref="AC4954">IF(D4954=0,"Blank",_xlfn.IFS('3 Model Input'!E$61=1,(V4954*G4954)/T4954,'3 Model Input'!E$61=2,(W4954*G4954)/T4954,'3 Model Input'!E$61=3,(X4954*G4954)/T4954,'3 Model Input'!E$61=4,(Y4954*G4954)/T4954,'3 Model Input'!E$61=5,(Z4954*G4954)/T4954, ISTEXT('3 Model Input'!E$61),"Missing",'3 Model Input'!E$61=6,(AA4954*G4954)/T4954))</f>
        <v>Blank</v>
      </c>
      <c r="AD4954" s="202" t="str">
        <f t="shared" si="797"/>
        <v>Blank</v>
      </c>
      <c r="AE4954" s="202" t="str">
        <f t="shared" si="798"/>
        <v>Blank</v>
      </c>
      <c r="AF4954" s="217" t="str">
        <f t="shared" si="799"/>
        <v>Blank</v>
      </c>
      <c r="AG4954" s="9" t="str" cm="1">
        <f t="array" ref="AG4954">_xlfn.IFS(ISNUMBER(AC4954), "", ISNUMBER(SEARCH("Blank", AC4954)), "", ISERROR(AC4954), "Bad input on tab 3")</f>
        <v/>
      </c>
    </row>
    <row r="4955" spans="2:33" ht="15" customHeight="1" x14ac:dyDescent="0.75">
      <c r="B4955" s="205" t="str">
        <f>'5 Driver Data'!B4955</f>
        <v>4947</v>
      </c>
      <c r="C4955" s="193">
        <f>'5 Driver Data'!C4955</f>
        <v>0</v>
      </c>
      <c r="D4955" s="192">
        <f>'5 Driver Data'!D4955</f>
        <v>0</v>
      </c>
      <c r="E4955" s="191">
        <f>'5 Driver Data'!E4955</f>
        <v>0</v>
      </c>
      <c r="F4955" s="191">
        <f>'5 Driver Data'!F4955</f>
        <v>0</v>
      </c>
      <c r="G4955" s="191">
        <f>'5 Driver Data'!G4955</f>
        <v>0</v>
      </c>
      <c r="H4955" s="191">
        <f>'5 Driver Data'!H4955</f>
        <v>0</v>
      </c>
      <c r="I4955" s="191">
        <f>'5 Driver Data'!I4955</f>
        <v>0</v>
      </c>
      <c r="J4955" s="191">
        <f>'5 Driver Data'!J4955</f>
        <v>0</v>
      </c>
      <c r="K4955" s="206">
        <f>'5 Driver Data'!K4955</f>
        <v>0</v>
      </c>
      <c r="L4955" s="1"/>
      <c r="M4955" s="216" t="str">
        <f>IF(D4955=0,"Blank",'3 Model Input'!E$44*'3 Model Input'!E$45)</f>
        <v>Blank</v>
      </c>
      <c r="N4955" s="197" t="str">
        <f t="shared" si="790"/>
        <v>Blank</v>
      </c>
      <c r="O4955" s="197" t="str">
        <f>IF(D4955=0,"Blank",'3 Model Input'!E$49*(1-'3 Model Input'!E$51))</f>
        <v>Blank</v>
      </c>
      <c r="P4955" s="197" t="str">
        <f t="shared" si="791"/>
        <v>Blank</v>
      </c>
      <c r="Q4955" s="197" t="str">
        <f>IF(D4955=0,"Blank",IF(D4955="BEV",E4955*(1-'3 Model Input'!E$54), E4955))</f>
        <v>Blank</v>
      </c>
      <c r="R4955" s="198" t="str">
        <f>IF(D4955=0,"Blank",IF(D4955="PHEV",F4955/G4955,F4955*(1-'3 Model Input'!E$54)/G4955))</f>
        <v>Blank</v>
      </c>
      <c r="S4955" s="198" t="str">
        <f>IF(D4955=0,"Blank",IF(D4955="PHEV",MIN(M4955,E4955),MIN(M4955,(E4955*(1-'3 Model Input'!E$54)))))</f>
        <v>Blank</v>
      </c>
      <c r="T4955" s="217" t="str">
        <f t="shared" si="792"/>
        <v>Blank</v>
      </c>
      <c r="U4955" s="89"/>
      <c r="V4955" s="216" t="str">
        <f>IF(D4955=0,"Blank",P4955*'3 Model Input'!E$50)</f>
        <v>Blank</v>
      </c>
      <c r="W4955" s="197" t="str">
        <f t="shared" si="793"/>
        <v>Blank</v>
      </c>
      <c r="X4955" s="197" t="str">
        <f t="shared" si="794"/>
        <v>Blank</v>
      </c>
      <c r="Y4955" s="197" t="str">
        <f t="shared" si="795"/>
        <v>Blank</v>
      </c>
      <c r="Z4955" s="197" t="str">
        <f t="shared" si="796"/>
        <v>Blank</v>
      </c>
      <c r="AA4955" s="223" t="str" cm="1">
        <f t="array" ref="AA4955">_xlfn.IFS(ISTEXT('3 Model Input'!F$70),"Missing",ISTEXT('3 Model Input'!I$70),"Missing",ISNUMBER('3 Model Input'!K$70),'3 Model Input'!K$70*P4955)</f>
        <v>Missing</v>
      </c>
      <c r="AB4955" s="89"/>
      <c r="AC4955" s="227" t="str" cm="1">
        <f t="array" ref="AC4955">IF(D4955=0,"Blank",_xlfn.IFS('3 Model Input'!E$61=1,(V4955*G4955)/T4955,'3 Model Input'!E$61=2,(W4955*G4955)/T4955,'3 Model Input'!E$61=3,(X4955*G4955)/T4955,'3 Model Input'!E$61=4,(Y4955*G4955)/T4955,'3 Model Input'!E$61=5,(Z4955*G4955)/T4955, ISTEXT('3 Model Input'!E$61),"Missing",'3 Model Input'!E$61=6,(AA4955*G4955)/T4955))</f>
        <v>Blank</v>
      </c>
      <c r="AD4955" s="202" t="str">
        <f t="shared" si="797"/>
        <v>Blank</v>
      </c>
      <c r="AE4955" s="202" t="str">
        <f t="shared" si="798"/>
        <v>Blank</v>
      </c>
      <c r="AF4955" s="217" t="str">
        <f t="shared" si="799"/>
        <v>Blank</v>
      </c>
      <c r="AG4955" s="9" t="str" cm="1">
        <f t="array" ref="AG4955">_xlfn.IFS(ISNUMBER(AC4955), "", ISNUMBER(SEARCH("Blank", AC4955)), "", ISERROR(AC4955), "Bad input on tab 3")</f>
        <v/>
      </c>
    </row>
    <row r="4956" spans="2:33" ht="15" customHeight="1" x14ac:dyDescent="0.75">
      <c r="B4956" s="205" t="str">
        <f>'5 Driver Data'!B4956</f>
        <v>4948</v>
      </c>
      <c r="C4956" s="193">
        <f>'5 Driver Data'!C4956</f>
        <v>0</v>
      </c>
      <c r="D4956" s="192">
        <f>'5 Driver Data'!D4956</f>
        <v>0</v>
      </c>
      <c r="E4956" s="191">
        <f>'5 Driver Data'!E4956</f>
        <v>0</v>
      </c>
      <c r="F4956" s="191">
        <f>'5 Driver Data'!F4956</f>
        <v>0</v>
      </c>
      <c r="G4956" s="191">
        <f>'5 Driver Data'!G4956</f>
        <v>0</v>
      </c>
      <c r="H4956" s="191">
        <f>'5 Driver Data'!H4956</f>
        <v>0</v>
      </c>
      <c r="I4956" s="191">
        <f>'5 Driver Data'!I4956</f>
        <v>0</v>
      </c>
      <c r="J4956" s="191">
        <f>'5 Driver Data'!J4956</f>
        <v>0</v>
      </c>
      <c r="K4956" s="206">
        <f>'5 Driver Data'!K4956</f>
        <v>0</v>
      </c>
      <c r="L4956" s="1"/>
      <c r="M4956" s="216" t="str">
        <f>IF(D4956=0,"Blank",'3 Model Input'!E$44*'3 Model Input'!E$45)</f>
        <v>Blank</v>
      </c>
      <c r="N4956" s="197" t="str">
        <f t="shared" si="790"/>
        <v>Blank</v>
      </c>
      <c r="O4956" s="197" t="str">
        <f>IF(D4956=0,"Blank",'3 Model Input'!E$49*(1-'3 Model Input'!E$51))</f>
        <v>Blank</v>
      </c>
      <c r="P4956" s="197" t="str">
        <f t="shared" si="791"/>
        <v>Blank</v>
      </c>
      <c r="Q4956" s="197" t="str">
        <f>IF(D4956=0,"Blank",IF(D4956="BEV",E4956*(1-'3 Model Input'!E$54), E4956))</f>
        <v>Blank</v>
      </c>
      <c r="R4956" s="198" t="str">
        <f>IF(D4956=0,"Blank",IF(D4956="PHEV",F4956/G4956,F4956*(1-'3 Model Input'!E$54)/G4956))</f>
        <v>Blank</v>
      </c>
      <c r="S4956" s="198" t="str">
        <f>IF(D4956=0,"Blank",IF(D4956="PHEV",MIN(M4956,E4956),MIN(M4956,(E4956*(1-'3 Model Input'!E$54)))))</f>
        <v>Blank</v>
      </c>
      <c r="T4956" s="217" t="str">
        <f t="shared" si="792"/>
        <v>Blank</v>
      </c>
      <c r="U4956" s="89"/>
      <c r="V4956" s="216" t="str">
        <f>IF(D4956=0,"Blank",P4956*'3 Model Input'!E$50)</f>
        <v>Blank</v>
      </c>
      <c r="W4956" s="197" t="str">
        <f t="shared" si="793"/>
        <v>Blank</v>
      </c>
      <c r="X4956" s="197" t="str">
        <f t="shared" si="794"/>
        <v>Blank</v>
      </c>
      <c r="Y4956" s="197" t="str">
        <f t="shared" si="795"/>
        <v>Blank</v>
      </c>
      <c r="Z4956" s="197" t="str">
        <f t="shared" si="796"/>
        <v>Blank</v>
      </c>
      <c r="AA4956" s="223" t="str" cm="1">
        <f t="array" ref="AA4956">_xlfn.IFS(ISTEXT('3 Model Input'!F$70),"Missing",ISTEXT('3 Model Input'!I$70),"Missing",ISNUMBER('3 Model Input'!K$70),'3 Model Input'!K$70*P4956)</f>
        <v>Missing</v>
      </c>
      <c r="AB4956" s="89"/>
      <c r="AC4956" s="227" t="str" cm="1">
        <f t="array" ref="AC4956">IF(D4956=0,"Blank",_xlfn.IFS('3 Model Input'!E$61=1,(V4956*G4956)/T4956,'3 Model Input'!E$61=2,(W4956*G4956)/T4956,'3 Model Input'!E$61=3,(X4956*G4956)/T4956,'3 Model Input'!E$61=4,(Y4956*G4956)/T4956,'3 Model Input'!E$61=5,(Z4956*G4956)/T4956, ISTEXT('3 Model Input'!E$61),"Missing",'3 Model Input'!E$61=6,(AA4956*G4956)/T4956))</f>
        <v>Blank</v>
      </c>
      <c r="AD4956" s="202" t="str">
        <f t="shared" si="797"/>
        <v>Blank</v>
      </c>
      <c r="AE4956" s="202" t="str">
        <f t="shared" si="798"/>
        <v>Blank</v>
      </c>
      <c r="AF4956" s="217" t="str">
        <f t="shared" si="799"/>
        <v>Blank</v>
      </c>
      <c r="AG4956" s="9" t="str" cm="1">
        <f t="array" ref="AG4956">_xlfn.IFS(ISNUMBER(AC4956), "", ISNUMBER(SEARCH("Blank", AC4956)), "", ISERROR(AC4956), "Bad input on tab 3")</f>
        <v/>
      </c>
    </row>
    <row r="4957" spans="2:33" ht="15" customHeight="1" x14ac:dyDescent="0.75">
      <c r="B4957" s="205" t="str">
        <f>'5 Driver Data'!B4957</f>
        <v>4949</v>
      </c>
      <c r="C4957" s="193">
        <f>'5 Driver Data'!C4957</f>
        <v>0</v>
      </c>
      <c r="D4957" s="192">
        <f>'5 Driver Data'!D4957</f>
        <v>0</v>
      </c>
      <c r="E4957" s="191">
        <f>'5 Driver Data'!E4957</f>
        <v>0</v>
      </c>
      <c r="F4957" s="191">
        <f>'5 Driver Data'!F4957</f>
        <v>0</v>
      </c>
      <c r="G4957" s="191">
        <f>'5 Driver Data'!G4957</f>
        <v>0</v>
      </c>
      <c r="H4957" s="191">
        <f>'5 Driver Data'!H4957</f>
        <v>0</v>
      </c>
      <c r="I4957" s="191">
        <f>'5 Driver Data'!I4957</f>
        <v>0</v>
      </c>
      <c r="J4957" s="191">
        <f>'5 Driver Data'!J4957</f>
        <v>0</v>
      </c>
      <c r="K4957" s="206">
        <f>'5 Driver Data'!K4957</f>
        <v>0</v>
      </c>
      <c r="L4957" s="1"/>
      <c r="M4957" s="216" t="str">
        <f>IF(D4957=0,"Blank",'3 Model Input'!E$44*'3 Model Input'!E$45)</f>
        <v>Blank</v>
      </c>
      <c r="N4957" s="197" t="str">
        <f t="shared" si="790"/>
        <v>Blank</v>
      </c>
      <c r="O4957" s="197" t="str">
        <f>IF(D4957=0,"Blank",'3 Model Input'!E$49*(1-'3 Model Input'!E$51))</f>
        <v>Blank</v>
      </c>
      <c r="P4957" s="197" t="str">
        <f t="shared" si="791"/>
        <v>Blank</v>
      </c>
      <c r="Q4957" s="197" t="str">
        <f>IF(D4957=0,"Blank",IF(D4957="BEV",E4957*(1-'3 Model Input'!E$54), E4957))</f>
        <v>Blank</v>
      </c>
      <c r="R4957" s="198" t="str">
        <f>IF(D4957=0,"Blank",IF(D4957="PHEV",F4957/G4957,F4957*(1-'3 Model Input'!E$54)/G4957))</f>
        <v>Blank</v>
      </c>
      <c r="S4957" s="198" t="str">
        <f>IF(D4957=0,"Blank",IF(D4957="PHEV",MIN(M4957,E4957),MIN(M4957,(E4957*(1-'3 Model Input'!E$54)))))</f>
        <v>Blank</v>
      </c>
      <c r="T4957" s="217" t="str">
        <f t="shared" si="792"/>
        <v>Blank</v>
      </c>
      <c r="U4957" s="89"/>
      <c r="V4957" s="216" t="str">
        <f>IF(D4957=0,"Blank",P4957*'3 Model Input'!E$50)</f>
        <v>Blank</v>
      </c>
      <c r="W4957" s="197" t="str">
        <f t="shared" si="793"/>
        <v>Blank</v>
      </c>
      <c r="X4957" s="197" t="str">
        <f t="shared" si="794"/>
        <v>Blank</v>
      </c>
      <c r="Y4957" s="197" t="str">
        <f t="shared" si="795"/>
        <v>Blank</v>
      </c>
      <c r="Z4957" s="197" t="str">
        <f t="shared" si="796"/>
        <v>Blank</v>
      </c>
      <c r="AA4957" s="223" t="str" cm="1">
        <f t="array" ref="AA4957">_xlfn.IFS(ISTEXT('3 Model Input'!F$70),"Missing",ISTEXT('3 Model Input'!I$70),"Missing",ISNUMBER('3 Model Input'!K$70),'3 Model Input'!K$70*P4957)</f>
        <v>Missing</v>
      </c>
      <c r="AB4957" s="89"/>
      <c r="AC4957" s="227" t="str" cm="1">
        <f t="array" ref="AC4957">IF(D4957=0,"Blank",_xlfn.IFS('3 Model Input'!E$61=1,(V4957*G4957)/T4957,'3 Model Input'!E$61=2,(W4957*G4957)/T4957,'3 Model Input'!E$61=3,(X4957*G4957)/T4957,'3 Model Input'!E$61=4,(Y4957*G4957)/T4957,'3 Model Input'!E$61=5,(Z4957*G4957)/T4957, ISTEXT('3 Model Input'!E$61),"Missing",'3 Model Input'!E$61=6,(AA4957*G4957)/T4957))</f>
        <v>Blank</v>
      </c>
      <c r="AD4957" s="202" t="str">
        <f t="shared" si="797"/>
        <v>Blank</v>
      </c>
      <c r="AE4957" s="202" t="str">
        <f t="shared" si="798"/>
        <v>Blank</v>
      </c>
      <c r="AF4957" s="217" t="str">
        <f t="shared" si="799"/>
        <v>Blank</v>
      </c>
      <c r="AG4957" s="9" t="str" cm="1">
        <f t="array" ref="AG4957">_xlfn.IFS(ISNUMBER(AC4957), "", ISNUMBER(SEARCH("Blank", AC4957)), "", ISERROR(AC4957), "Bad input on tab 3")</f>
        <v/>
      </c>
    </row>
    <row r="4958" spans="2:33" ht="15" customHeight="1" x14ac:dyDescent="0.75">
      <c r="B4958" s="205" t="str">
        <f>'5 Driver Data'!B4958</f>
        <v>4950</v>
      </c>
      <c r="C4958" s="193">
        <f>'5 Driver Data'!C4958</f>
        <v>0</v>
      </c>
      <c r="D4958" s="192">
        <f>'5 Driver Data'!D4958</f>
        <v>0</v>
      </c>
      <c r="E4958" s="191">
        <f>'5 Driver Data'!E4958</f>
        <v>0</v>
      </c>
      <c r="F4958" s="191">
        <f>'5 Driver Data'!F4958</f>
        <v>0</v>
      </c>
      <c r="G4958" s="191">
        <f>'5 Driver Data'!G4958</f>
        <v>0</v>
      </c>
      <c r="H4958" s="191">
        <f>'5 Driver Data'!H4958</f>
        <v>0</v>
      </c>
      <c r="I4958" s="191">
        <f>'5 Driver Data'!I4958</f>
        <v>0</v>
      </c>
      <c r="J4958" s="191">
        <f>'5 Driver Data'!J4958</f>
        <v>0</v>
      </c>
      <c r="K4958" s="206">
        <f>'5 Driver Data'!K4958</f>
        <v>0</v>
      </c>
      <c r="L4958" s="1"/>
      <c r="M4958" s="216" t="str">
        <f>IF(D4958=0,"Blank",'3 Model Input'!E$44*'3 Model Input'!E$45)</f>
        <v>Blank</v>
      </c>
      <c r="N4958" s="197" t="str">
        <f t="shared" si="790"/>
        <v>Blank</v>
      </c>
      <c r="O4958" s="197" t="str">
        <f>IF(D4958=0,"Blank",'3 Model Input'!E$49*(1-'3 Model Input'!E$51))</f>
        <v>Blank</v>
      </c>
      <c r="P4958" s="197" t="str">
        <f t="shared" si="791"/>
        <v>Blank</v>
      </c>
      <c r="Q4958" s="197" t="str">
        <f>IF(D4958=0,"Blank",IF(D4958="BEV",E4958*(1-'3 Model Input'!E$54), E4958))</f>
        <v>Blank</v>
      </c>
      <c r="R4958" s="198" t="str">
        <f>IF(D4958=0,"Blank",IF(D4958="PHEV",F4958/G4958,F4958*(1-'3 Model Input'!E$54)/G4958))</f>
        <v>Blank</v>
      </c>
      <c r="S4958" s="198" t="str">
        <f>IF(D4958=0,"Blank",IF(D4958="PHEV",MIN(M4958,E4958),MIN(M4958,(E4958*(1-'3 Model Input'!E$54)))))</f>
        <v>Blank</v>
      </c>
      <c r="T4958" s="217" t="str">
        <f t="shared" si="792"/>
        <v>Blank</v>
      </c>
      <c r="U4958" s="89"/>
      <c r="V4958" s="216" t="str">
        <f>IF(D4958=0,"Blank",P4958*'3 Model Input'!E$50)</f>
        <v>Blank</v>
      </c>
      <c r="W4958" s="197" t="str">
        <f t="shared" si="793"/>
        <v>Blank</v>
      </c>
      <c r="X4958" s="197" t="str">
        <f t="shared" si="794"/>
        <v>Blank</v>
      </c>
      <c r="Y4958" s="197" t="str">
        <f t="shared" si="795"/>
        <v>Blank</v>
      </c>
      <c r="Z4958" s="197" t="str">
        <f t="shared" si="796"/>
        <v>Blank</v>
      </c>
      <c r="AA4958" s="223" t="str" cm="1">
        <f t="array" ref="AA4958">_xlfn.IFS(ISTEXT('3 Model Input'!F$70),"Missing",ISTEXT('3 Model Input'!I$70),"Missing",ISNUMBER('3 Model Input'!K$70),'3 Model Input'!K$70*P4958)</f>
        <v>Missing</v>
      </c>
      <c r="AB4958" s="89"/>
      <c r="AC4958" s="227" t="str" cm="1">
        <f t="array" ref="AC4958">IF(D4958=0,"Blank",_xlfn.IFS('3 Model Input'!E$61=1,(V4958*G4958)/T4958,'3 Model Input'!E$61=2,(W4958*G4958)/T4958,'3 Model Input'!E$61=3,(X4958*G4958)/T4958,'3 Model Input'!E$61=4,(Y4958*G4958)/T4958,'3 Model Input'!E$61=5,(Z4958*G4958)/T4958, ISTEXT('3 Model Input'!E$61),"Missing",'3 Model Input'!E$61=6,(AA4958*G4958)/T4958))</f>
        <v>Blank</v>
      </c>
      <c r="AD4958" s="202" t="str">
        <f t="shared" si="797"/>
        <v>Blank</v>
      </c>
      <c r="AE4958" s="202" t="str">
        <f t="shared" si="798"/>
        <v>Blank</v>
      </c>
      <c r="AF4958" s="217" t="str">
        <f t="shared" si="799"/>
        <v>Blank</v>
      </c>
      <c r="AG4958" s="9" t="str" cm="1">
        <f t="array" ref="AG4958">_xlfn.IFS(ISNUMBER(AC4958), "", ISNUMBER(SEARCH("Blank", AC4958)), "", ISERROR(AC4958), "Bad input on tab 3")</f>
        <v/>
      </c>
    </row>
    <row r="4959" spans="2:33" ht="15" customHeight="1" x14ac:dyDescent="0.75">
      <c r="B4959" s="205" t="str">
        <f>'5 Driver Data'!B4959</f>
        <v>4951</v>
      </c>
      <c r="C4959" s="193">
        <f>'5 Driver Data'!C4959</f>
        <v>0</v>
      </c>
      <c r="D4959" s="192">
        <f>'5 Driver Data'!D4959</f>
        <v>0</v>
      </c>
      <c r="E4959" s="191">
        <f>'5 Driver Data'!E4959</f>
        <v>0</v>
      </c>
      <c r="F4959" s="191">
        <f>'5 Driver Data'!F4959</f>
        <v>0</v>
      </c>
      <c r="G4959" s="191">
        <f>'5 Driver Data'!G4959</f>
        <v>0</v>
      </c>
      <c r="H4959" s="191">
        <f>'5 Driver Data'!H4959</f>
        <v>0</v>
      </c>
      <c r="I4959" s="191">
        <f>'5 Driver Data'!I4959</f>
        <v>0</v>
      </c>
      <c r="J4959" s="191">
        <f>'5 Driver Data'!J4959</f>
        <v>0</v>
      </c>
      <c r="K4959" s="206">
        <f>'5 Driver Data'!K4959</f>
        <v>0</v>
      </c>
      <c r="L4959" s="1"/>
      <c r="M4959" s="216" t="str">
        <f>IF(D4959=0,"Blank",'3 Model Input'!E$44*'3 Model Input'!E$45)</f>
        <v>Blank</v>
      </c>
      <c r="N4959" s="197" t="str">
        <f t="shared" si="790"/>
        <v>Blank</v>
      </c>
      <c r="O4959" s="197" t="str">
        <f>IF(D4959=0,"Blank",'3 Model Input'!E$49*(1-'3 Model Input'!E$51))</f>
        <v>Blank</v>
      </c>
      <c r="P4959" s="197" t="str">
        <f t="shared" si="791"/>
        <v>Blank</v>
      </c>
      <c r="Q4959" s="197" t="str">
        <f>IF(D4959=0,"Blank",IF(D4959="BEV",E4959*(1-'3 Model Input'!E$54), E4959))</f>
        <v>Blank</v>
      </c>
      <c r="R4959" s="198" t="str">
        <f>IF(D4959=0,"Blank",IF(D4959="PHEV",F4959/G4959,F4959*(1-'3 Model Input'!E$54)/G4959))</f>
        <v>Blank</v>
      </c>
      <c r="S4959" s="198" t="str">
        <f>IF(D4959=0,"Blank",IF(D4959="PHEV",MIN(M4959,E4959),MIN(M4959,(E4959*(1-'3 Model Input'!E$54)))))</f>
        <v>Blank</v>
      </c>
      <c r="T4959" s="217" t="str">
        <f t="shared" si="792"/>
        <v>Blank</v>
      </c>
      <c r="U4959" s="89"/>
      <c r="V4959" s="216" t="str">
        <f>IF(D4959=0,"Blank",P4959*'3 Model Input'!E$50)</f>
        <v>Blank</v>
      </c>
      <c r="W4959" s="197" t="str">
        <f t="shared" si="793"/>
        <v>Blank</v>
      </c>
      <c r="X4959" s="197" t="str">
        <f t="shared" si="794"/>
        <v>Blank</v>
      </c>
      <c r="Y4959" s="197" t="str">
        <f t="shared" si="795"/>
        <v>Blank</v>
      </c>
      <c r="Z4959" s="197" t="str">
        <f t="shared" si="796"/>
        <v>Blank</v>
      </c>
      <c r="AA4959" s="223" t="str" cm="1">
        <f t="array" ref="AA4959">_xlfn.IFS(ISTEXT('3 Model Input'!F$70),"Missing",ISTEXT('3 Model Input'!I$70),"Missing",ISNUMBER('3 Model Input'!K$70),'3 Model Input'!K$70*P4959)</f>
        <v>Missing</v>
      </c>
      <c r="AB4959" s="89"/>
      <c r="AC4959" s="227" t="str" cm="1">
        <f t="array" ref="AC4959">IF(D4959=0,"Blank",_xlfn.IFS('3 Model Input'!E$61=1,(V4959*G4959)/T4959,'3 Model Input'!E$61=2,(W4959*G4959)/T4959,'3 Model Input'!E$61=3,(X4959*G4959)/T4959,'3 Model Input'!E$61=4,(Y4959*G4959)/T4959,'3 Model Input'!E$61=5,(Z4959*G4959)/T4959, ISTEXT('3 Model Input'!E$61),"Missing",'3 Model Input'!E$61=6,(AA4959*G4959)/T4959))</f>
        <v>Blank</v>
      </c>
      <c r="AD4959" s="202" t="str">
        <f t="shared" si="797"/>
        <v>Blank</v>
      </c>
      <c r="AE4959" s="202" t="str">
        <f t="shared" si="798"/>
        <v>Blank</v>
      </c>
      <c r="AF4959" s="217" t="str">
        <f t="shared" si="799"/>
        <v>Blank</v>
      </c>
      <c r="AG4959" s="9" t="str" cm="1">
        <f t="array" ref="AG4959">_xlfn.IFS(ISNUMBER(AC4959), "", ISNUMBER(SEARCH("Blank", AC4959)), "", ISERROR(AC4959), "Bad input on tab 3")</f>
        <v/>
      </c>
    </row>
    <row r="4960" spans="2:33" ht="15" customHeight="1" x14ac:dyDescent="0.75">
      <c r="B4960" s="205" t="str">
        <f>'5 Driver Data'!B4960</f>
        <v>4952</v>
      </c>
      <c r="C4960" s="193">
        <f>'5 Driver Data'!C4960</f>
        <v>0</v>
      </c>
      <c r="D4960" s="192">
        <f>'5 Driver Data'!D4960</f>
        <v>0</v>
      </c>
      <c r="E4960" s="191">
        <f>'5 Driver Data'!E4960</f>
        <v>0</v>
      </c>
      <c r="F4960" s="191">
        <f>'5 Driver Data'!F4960</f>
        <v>0</v>
      </c>
      <c r="G4960" s="191">
        <f>'5 Driver Data'!G4960</f>
        <v>0</v>
      </c>
      <c r="H4960" s="191">
        <f>'5 Driver Data'!H4960</f>
        <v>0</v>
      </c>
      <c r="I4960" s="191">
        <f>'5 Driver Data'!I4960</f>
        <v>0</v>
      </c>
      <c r="J4960" s="191">
        <f>'5 Driver Data'!J4960</f>
        <v>0</v>
      </c>
      <c r="K4960" s="206">
        <f>'5 Driver Data'!K4960</f>
        <v>0</v>
      </c>
      <c r="L4960" s="1"/>
      <c r="M4960" s="216" t="str">
        <f>IF(D4960=0,"Blank",'3 Model Input'!E$44*'3 Model Input'!E$45)</f>
        <v>Blank</v>
      </c>
      <c r="N4960" s="197" t="str">
        <f t="shared" si="790"/>
        <v>Blank</v>
      </c>
      <c r="O4960" s="197" t="str">
        <f>IF(D4960=0,"Blank",'3 Model Input'!E$49*(1-'3 Model Input'!E$51))</f>
        <v>Blank</v>
      </c>
      <c r="P4960" s="197" t="str">
        <f t="shared" si="791"/>
        <v>Blank</v>
      </c>
      <c r="Q4960" s="197" t="str">
        <f>IF(D4960=0,"Blank",IF(D4960="BEV",E4960*(1-'3 Model Input'!E$54), E4960))</f>
        <v>Blank</v>
      </c>
      <c r="R4960" s="198" t="str">
        <f>IF(D4960=0,"Blank",IF(D4960="PHEV",F4960/G4960,F4960*(1-'3 Model Input'!E$54)/G4960))</f>
        <v>Blank</v>
      </c>
      <c r="S4960" s="198" t="str">
        <f>IF(D4960=0,"Blank",IF(D4960="PHEV",MIN(M4960,E4960),MIN(M4960,(E4960*(1-'3 Model Input'!E$54)))))</f>
        <v>Blank</v>
      </c>
      <c r="T4960" s="217" t="str">
        <f t="shared" si="792"/>
        <v>Blank</v>
      </c>
      <c r="U4960" s="89"/>
      <c r="V4960" s="216" t="str">
        <f>IF(D4960=0,"Blank",P4960*'3 Model Input'!E$50)</f>
        <v>Blank</v>
      </c>
      <c r="W4960" s="197" t="str">
        <f t="shared" si="793"/>
        <v>Blank</v>
      </c>
      <c r="X4960" s="197" t="str">
        <f t="shared" si="794"/>
        <v>Blank</v>
      </c>
      <c r="Y4960" s="197" t="str">
        <f t="shared" si="795"/>
        <v>Blank</v>
      </c>
      <c r="Z4960" s="197" t="str">
        <f t="shared" si="796"/>
        <v>Blank</v>
      </c>
      <c r="AA4960" s="223" t="str" cm="1">
        <f t="array" ref="AA4960">_xlfn.IFS(ISTEXT('3 Model Input'!F$70),"Missing",ISTEXT('3 Model Input'!I$70),"Missing",ISNUMBER('3 Model Input'!K$70),'3 Model Input'!K$70*P4960)</f>
        <v>Missing</v>
      </c>
      <c r="AB4960" s="89"/>
      <c r="AC4960" s="227" t="str" cm="1">
        <f t="array" ref="AC4960">IF(D4960=0,"Blank",_xlfn.IFS('3 Model Input'!E$61=1,(V4960*G4960)/T4960,'3 Model Input'!E$61=2,(W4960*G4960)/T4960,'3 Model Input'!E$61=3,(X4960*G4960)/T4960,'3 Model Input'!E$61=4,(Y4960*G4960)/T4960,'3 Model Input'!E$61=5,(Z4960*G4960)/T4960, ISTEXT('3 Model Input'!E$61),"Missing",'3 Model Input'!E$61=6,(AA4960*G4960)/T4960))</f>
        <v>Blank</v>
      </c>
      <c r="AD4960" s="202" t="str">
        <f t="shared" si="797"/>
        <v>Blank</v>
      </c>
      <c r="AE4960" s="202" t="str">
        <f t="shared" si="798"/>
        <v>Blank</v>
      </c>
      <c r="AF4960" s="217" t="str">
        <f t="shared" si="799"/>
        <v>Blank</v>
      </c>
      <c r="AG4960" s="9" t="str" cm="1">
        <f t="array" ref="AG4960">_xlfn.IFS(ISNUMBER(AC4960), "", ISNUMBER(SEARCH("Blank", AC4960)), "", ISERROR(AC4960), "Bad input on tab 3")</f>
        <v/>
      </c>
    </row>
    <row r="4961" spans="2:33" ht="15" customHeight="1" x14ac:dyDescent="0.75">
      <c r="B4961" s="205" t="str">
        <f>'5 Driver Data'!B4961</f>
        <v>4953</v>
      </c>
      <c r="C4961" s="193">
        <f>'5 Driver Data'!C4961</f>
        <v>0</v>
      </c>
      <c r="D4961" s="192">
        <f>'5 Driver Data'!D4961</f>
        <v>0</v>
      </c>
      <c r="E4961" s="191">
        <f>'5 Driver Data'!E4961</f>
        <v>0</v>
      </c>
      <c r="F4961" s="191">
        <f>'5 Driver Data'!F4961</f>
        <v>0</v>
      </c>
      <c r="G4961" s="191">
        <f>'5 Driver Data'!G4961</f>
        <v>0</v>
      </c>
      <c r="H4961" s="191">
        <f>'5 Driver Data'!H4961</f>
        <v>0</v>
      </c>
      <c r="I4961" s="191">
        <f>'5 Driver Data'!I4961</f>
        <v>0</v>
      </c>
      <c r="J4961" s="191">
        <f>'5 Driver Data'!J4961</f>
        <v>0</v>
      </c>
      <c r="K4961" s="206">
        <f>'5 Driver Data'!K4961</f>
        <v>0</v>
      </c>
      <c r="L4961" s="1"/>
      <c r="M4961" s="216" t="str">
        <f>IF(D4961=0,"Blank",'3 Model Input'!E$44*'3 Model Input'!E$45)</f>
        <v>Blank</v>
      </c>
      <c r="N4961" s="197" t="str">
        <f t="shared" si="790"/>
        <v>Blank</v>
      </c>
      <c r="O4961" s="197" t="str">
        <f>IF(D4961=0,"Blank",'3 Model Input'!E$49*(1-'3 Model Input'!E$51))</f>
        <v>Blank</v>
      </c>
      <c r="P4961" s="197" t="str">
        <f t="shared" si="791"/>
        <v>Blank</v>
      </c>
      <c r="Q4961" s="197" t="str">
        <f>IF(D4961=0,"Blank",IF(D4961="BEV",E4961*(1-'3 Model Input'!E$54), E4961))</f>
        <v>Blank</v>
      </c>
      <c r="R4961" s="198" t="str">
        <f>IF(D4961=0,"Blank",IF(D4961="PHEV",F4961/G4961,F4961*(1-'3 Model Input'!E$54)/G4961))</f>
        <v>Blank</v>
      </c>
      <c r="S4961" s="198" t="str">
        <f>IF(D4961=0,"Blank",IF(D4961="PHEV",MIN(M4961,E4961),MIN(M4961,(E4961*(1-'3 Model Input'!E$54)))))</f>
        <v>Blank</v>
      </c>
      <c r="T4961" s="217" t="str">
        <f t="shared" si="792"/>
        <v>Blank</v>
      </c>
      <c r="U4961" s="89"/>
      <c r="V4961" s="216" t="str">
        <f>IF(D4961=0,"Blank",P4961*'3 Model Input'!E$50)</f>
        <v>Blank</v>
      </c>
      <c r="W4961" s="197" t="str">
        <f t="shared" si="793"/>
        <v>Blank</v>
      </c>
      <c r="X4961" s="197" t="str">
        <f t="shared" si="794"/>
        <v>Blank</v>
      </c>
      <c r="Y4961" s="197" t="str">
        <f t="shared" si="795"/>
        <v>Blank</v>
      </c>
      <c r="Z4961" s="197" t="str">
        <f t="shared" si="796"/>
        <v>Blank</v>
      </c>
      <c r="AA4961" s="223" t="str" cm="1">
        <f t="array" ref="AA4961">_xlfn.IFS(ISTEXT('3 Model Input'!F$70),"Missing",ISTEXT('3 Model Input'!I$70),"Missing",ISNUMBER('3 Model Input'!K$70),'3 Model Input'!K$70*P4961)</f>
        <v>Missing</v>
      </c>
      <c r="AB4961" s="89"/>
      <c r="AC4961" s="227" t="str" cm="1">
        <f t="array" ref="AC4961">IF(D4961=0,"Blank",_xlfn.IFS('3 Model Input'!E$61=1,(V4961*G4961)/T4961,'3 Model Input'!E$61=2,(W4961*G4961)/T4961,'3 Model Input'!E$61=3,(X4961*G4961)/T4961,'3 Model Input'!E$61=4,(Y4961*G4961)/T4961,'3 Model Input'!E$61=5,(Z4961*G4961)/T4961, ISTEXT('3 Model Input'!E$61),"Missing",'3 Model Input'!E$61=6,(AA4961*G4961)/T4961))</f>
        <v>Blank</v>
      </c>
      <c r="AD4961" s="202" t="str">
        <f t="shared" si="797"/>
        <v>Blank</v>
      </c>
      <c r="AE4961" s="202" t="str">
        <f t="shared" si="798"/>
        <v>Blank</v>
      </c>
      <c r="AF4961" s="217" t="str">
        <f t="shared" si="799"/>
        <v>Blank</v>
      </c>
      <c r="AG4961" s="9" t="str" cm="1">
        <f t="array" ref="AG4961">_xlfn.IFS(ISNUMBER(AC4961), "", ISNUMBER(SEARCH("Blank", AC4961)), "", ISERROR(AC4961), "Bad input on tab 3")</f>
        <v/>
      </c>
    </row>
    <row r="4962" spans="2:33" ht="15" customHeight="1" x14ac:dyDescent="0.75">
      <c r="B4962" s="205" t="str">
        <f>'5 Driver Data'!B4962</f>
        <v>4954</v>
      </c>
      <c r="C4962" s="193">
        <f>'5 Driver Data'!C4962</f>
        <v>0</v>
      </c>
      <c r="D4962" s="192">
        <f>'5 Driver Data'!D4962</f>
        <v>0</v>
      </c>
      <c r="E4962" s="191">
        <f>'5 Driver Data'!E4962</f>
        <v>0</v>
      </c>
      <c r="F4962" s="191">
        <f>'5 Driver Data'!F4962</f>
        <v>0</v>
      </c>
      <c r="G4962" s="191">
        <f>'5 Driver Data'!G4962</f>
        <v>0</v>
      </c>
      <c r="H4962" s="191">
        <f>'5 Driver Data'!H4962</f>
        <v>0</v>
      </c>
      <c r="I4962" s="191">
        <f>'5 Driver Data'!I4962</f>
        <v>0</v>
      </c>
      <c r="J4962" s="191">
        <f>'5 Driver Data'!J4962</f>
        <v>0</v>
      </c>
      <c r="K4962" s="206">
        <f>'5 Driver Data'!K4962</f>
        <v>0</v>
      </c>
      <c r="L4962" s="1"/>
      <c r="M4962" s="216" t="str">
        <f>IF(D4962=0,"Blank",'3 Model Input'!E$44*'3 Model Input'!E$45)</f>
        <v>Blank</v>
      </c>
      <c r="N4962" s="197" t="str">
        <f t="shared" si="790"/>
        <v>Blank</v>
      </c>
      <c r="O4962" s="197" t="str">
        <f>IF(D4962=0,"Blank",'3 Model Input'!E$49*(1-'3 Model Input'!E$51))</f>
        <v>Blank</v>
      </c>
      <c r="P4962" s="197" t="str">
        <f t="shared" si="791"/>
        <v>Blank</v>
      </c>
      <c r="Q4962" s="197" t="str">
        <f>IF(D4962=0,"Blank",IF(D4962="BEV",E4962*(1-'3 Model Input'!E$54), E4962))</f>
        <v>Blank</v>
      </c>
      <c r="R4962" s="198" t="str">
        <f>IF(D4962=0,"Blank",IF(D4962="PHEV",F4962/G4962,F4962*(1-'3 Model Input'!E$54)/G4962))</f>
        <v>Blank</v>
      </c>
      <c r="S4962" s="198" t="str">
        <f>IF(D4962=0,"Blank",IF(D4962="PHEV",MIN(M4962,E4962),MIN(M4962,(E4962*(1-'3 Model Input'!E$54)))))</f>
        <v>Blank</v>
      </c>
      <c r="T4962" s="217" t="str">
        <f t="shared" si="792"/>
        <v>Blank</v>
      </c>
      <c r="U4962" s="89"/>
      <c r="V4962" s="216" t="str">
        <f>IF(D4962=0,"Blank",P4962*'3 Model Input'!E$50)</f>
        <v>Blank</v>
      </c>
      <c r="W4962" s="197" t="str">
        <f t="shared" si="793"/>
        <v>Blank</v>
      </c>
      <c r="X4962" s="197" t="str">
        <f t="shared" si="794"/>
        <v>Blank</v>
      </c>
      <c r="Y4962" s="197" t="str">
        <f t="shared" si="795"/>
        <v>Blank</v>
      </c>
      <c r="Z4962" s="197" t="str">
        <f t="shared" si="796"/>
        <v>Blank</v>
      </c>
      <c r="AA4962" s="223" t="str" cm="1">
        <f t="array" ref="AA4962">_xlfn.IFS(ISTEXT('3 Model Input'!F$70),"Missing",ISTEXT('3 Model Input'!I$70),"Missing",ISNUMBER('3 Model Input'!K$70),'3 Model Input'!K$70*P4962)</f>
        <v>Missing</v>
      </c>
      <c r="AB4962" s="89"/>
      <c r="AC4962" s="227" t="str" cm="1">
        <f t="array" ref="AC4962">IF(D4962=0,"Blank",_xlfn.IFS('3 Model Input'!E$61=1,(V4962*G4962)/T4962,'3 Model Input'!E$61=2,(W4962*G4962)/T4962,'3 Model Input'!E$61=3,(X4962*G4962)/T4962,'3 Model Input'!E$61=4,(Y4962*G4962)/T4962,'3 Model Input'!E$61=5,(Z4962*G4962)/T4962, ISTEXT('3 Model Input'!E$61),"Missing",'3 Model Input'!E$61=6,(AA4962*G4962)/T4962))</f>
        <v>Blank</v>
      </c>
      <c r="AD4962" s="202" t="str">
        <f t="shared" si="797"/>
        <v>Blank</v>
      </c>
      <c r="AE4962" s="202" t="str">
        <f t="shared" si="798"/>
        <v>Blank</v>
      </c>
      <c r="AF4962" s="217" t="str">
        <f t="shared" si="799"/>
        <v>Blank</v>
      </c>
      <c r="AG4962" s="9" t="str" cm="1">
        <f t="array" ref="AG4962">_xlfn.IFS(ISNUMBER(AC4962), "", ISNUMBER(SEARCH("Blank", AC4962)), "", ISERROR(AC4962), "Bad input on tab 3")</f>
        <v/>
      </c>
    </row>
    <row r="4963" spans="2:33" ht="15" customHeight="1" x14ac:dyDescent="0.75">
      <c r="B4963" s="205" t="str">
        <f>'5 Driver Data'!B4963</f>
        <v>4955</v>
      </c>
      <c r="C4963" s="193">
        <f>'5 Driver Data'!C4963</f>
        <v>0</v>
      </c>
      <c r="D4963" s="192">
        <f>'5 Driver Data'!D4963</f>
        <v>0</v>
      </c>
      <c r="E4963" s="191">
        <f>'5 Driver Data'!E4963</f>
        <v>0</v>
      </c>
      <c r="F4963" s="191">
        <f>'5 Driver Data'!F4963</f>
        <v>0</v>
      </c>
      <c r="G4963" s="191">
        <f>'5 Driver Data'!G4963</f>
        <v>0</v>
      </c>
      <c r="H4963" s="191">
        <f>'5 Driver Data'!H4963</f>
        <v>0</v>
      </c>
      <c r="I4963" s="191">
        <f>'5 Driver Data'!I4963</f>
        <v>0</v>
      </c>
      <c r="J4963" s="191">
        <f>'5 Driver Data'!J4963</f>
        <v>0</v>
      </c>
      <c r="K4963" s="206">
        <f>'5 Driver Data'!K4963</f>
        <v>0</v>
      </c>
      <c r="L4963" s="1"/>
      <c r="M4963" s="216" t="str">
        <f>IF(D4963=0,"Blank",'3 Model Input'!E$44*'3 Model Input'!E$45)</f>
        <v>Blank</v>
      </c>
      <c r="N4963" s="197" t="str">
        <f t="shared" si="790"/>
        <v>Blank</v>
      </c>
      <c r="O4963" s="197" t="str">
        <f>IF(D4963=0,"Blank",'3 Model Input'!E$49*(1-'3 Model Input'!E$51))</f>
        <v>Blank</v>
      </c>
      <c r="P4963" s="197" t="str">
        <f t="shared" si="791"/>
        <v>Blank</v>
      </c>
      <c r="Q4963" s="197" t="str">
        <f>IF(D4963=0,"Blank",IF(D4963="BEV",E4963*(1-'3 Model Input'!E$54), E4963))</f>
        <v>Blank</v>
      </c>
      <c r="R4963" s="198" t="str">
        <f>IF(D4963=0,"Blank",IF(D4963="PHEV",F4963/G4963,F4963*(1-'3 Model Input'!E$54)/G4963))</f>
        <v>Blank</v>
      </c>
      <c r="S4963" s="198" t="str">
        <f>IF(D4963=0,"Blank",IF(D4963="PHEV",MIN(M4963,E4963),MIN(M4963,(E4963*(1-'3 Model Input'!E$54)))))</f>
        <v>Blank</v>
      </c>
      <c r="T4963" s="217" t="str">
        <f t="shared" si="792"/>
        <v>Blank</v>
      </c>
      <c r="U4963" s="89"/>
      <c r="V4963" s="216" t="str">
        <f>IF(D4963=0,"Blank",P4963*'3 Model Input'!E$50)</f>
        <v>Blank</v>
      </c>
      <c r="W4963" s="197" t="str">
        <f t="shared" si="793"/>
        <v>Blank</v>
      </c>
      <c r="X4963" s="197" t="str">
        <f t="shared" si="794"/>
        <v>Blank</v>
      </c>
      <c r="Y4963" s="197" t="str">
        <f t="shared" si="795"/>
        <v>Blank</v>
      </c>
      <c r="Z4963" s="197" t="str">
        <f t="shared" si="796"/>
        <v>Blank</v>
      </c>
      <c r="AA4963" s="223" t="str" cm="1">
        <f t="array" ref="AA4963">_xlfn.IFS(ISTEXT('3 Model Input'!F$70),"Missing",ISTEXT('3 Model Input'!I$70),"Missing",ISNUMBER('3 Model Input'!K$70),'3 Model Input'!K$70*P4963)</f>
        <v>Missing</v>
      </c>
      <c r="AB4963" s="89"/>
      <c r="AC4963" s="227" t="str" cm="1">
        <f t="array" ref="AC4963">IF(D4963=0,"Blank",_xlfn.IFS('3 Model Input'!E$61=1,(V4963*G4963)/T4963,'3 Model Input'!E$61=2,(W4963*G4963)/T4963,'3 Model Input'!E$61=3,(X4963*G4963)/T4963,'3 Model Input'!E$61=4,(Y4963*G4963)/T4963,'3 Model Input'!E$61=5,(Z4963*G4963)/T4963, ISTEXT('3 Model Input'!E$61),"Missing",'3 Model Input'!E$61=6,(AA4963*G4963)/T4963))</f>
        <v>Blank</v>
      </c>
      <c r="AD4963" s="202" t="str">
        <f t="shared" si="797"/>
        <v>Blank</v>
      </c>
      <c r="AE4963" s="202" t="str">
        <f t="shared" si="798"/>
        <v>Blank</v>
      </c>
      <c r="AF4963" s="217" t="str">
        <f t="shared" si="799"/>
        <v>Blank</v>
      </c>
      <c r="AG4963" s="9" t="str" cm="1">
        <f t="array" ref="AG4963">_xlfn.IFS(ISNUMBER(AC4963), "", ISNUMBER(SEARCH("Blank", AC4963)), "", ISERROR(AC4963), "Bad input on tab 3")</f>
        <v/>
      </c>
    </row>
    <row r="4964" spans="2:33" ht="15" customHeight="1" x14ac:dyDescent="0.75">
      <c r="B4964" s="205" t="str">
        <f>'5 Driver Data'!B4964</f>
        <v>4956</v>
      </c>
      <c r="C4964" s="193">
        <f>'5 Driver Data'!C4964</f>
        <v>0</v>
      </c>
      <c r="D4964" s="192">
        <f>'5 Driver Data'!D4964</f>
        <v>0</v>
      </c>
      <c r="E4964" s="191">
        <f>'5 Driver Data'!E4964</f>
        <v>0</v>
      </c>
      <c r="F4964" s="191">
        <f>'5 Driver Data'!F4964</f>
        <v>0</v>
      </c>
      <c r="G4964" s="191">
        <f>'5 Driver Data'!G4964</f>
        <v>0</v>
      </c>
      <c r="H4964" s="191">
        <f>'5 Driver Data'!H4964</f>
        <v>0</v>
      </c>
      <c r="I4964" s="191">
        <f>'5 Driver Data'!I4964</f>
        <v>0</v>
      </c>
      <c r="J4964" s="191">
        <f>'5 Driver Data'!J4964</f>
        <v>0</v>
      </c>
      <c r="K4964" s="206">
        <f>'5 Driver Data'!K4964</f>
        <v>0</v>
      </c>
      <c r="L4964" s="1"/>
      <c r="M4964" s="216" t="str">
        <f>IF(D4964=0,"Blank",'3 Model Input'!E$44*'3 Model Input'!E$45)</f>
        <v>Blank</v>
      </c>
      <c r="N4964" s="197" t="str">
        <f t="shared" si="790"/>
        <v>Blank</v>
      </c>
      <c r="O4964" s="197" t="str">
        <f>IF(D4964=0,"Blank",'3 Model Input'!E$49*(1-'3 Model Input'!E$51))</f>
        <v>Blank</v>
      </c>
      <c r="P4964" s="197" t="str">
        <f t="shared" si="791"/>
        <v>Blank</v>
      </c>
      <c r="Q4964" s="197" t="str">
        <f>IF(D4964=0,"Blank",IF(D4964="BEV",E4964*(1-'3 Model Input'!E$54), E4964))</f>
        <v>Blank</v>
      </c>
      <c r="R4964" s="198" t="str">
        <f>IF(D4964=0,"Blank",IF(D4964="PHEV",F4964/G4964,F4964*(1-'3 Model Input'!E$54)/G4964))</f>
        <v>Blank</v>
      </c>
      <c r="S4964" s="198" t="str">
        <f>IF(D4964=0,"Blank",IF(D4964="PHEV",MIN(M4964,E4964),MIN(M4964,(E4964*(1-'3 Model Input'!E$54)))))</f>
        <v>Blank</v>
      </c>
      <c r="T4964" s="217" t="str">
        <f t="shared" si="792"/>
        <v>Blank</v>
      </c>
      <c r="U4964" s="89"/>
      <c r="V4964" s="216" t="str">
        <f>IF(D4964=0,"Blank",P4964*'3 Model Input'!E$50)</f>
        <v>Blank</v>
      </c>
      <c r="W4964" s="197" t="str">
        <f t="shared" si="793"/>
        <v>Blank</v>
      </c>
      <c r="X4964" s="197" t="str">
        <f t="shared" si="794"/>
        <v>Blank</v>
      </c>
      <c r="Y4964" s="197" t="str">
        <f t="shared" si="795"/>
        <v>Blank</v>
      </c>
      <c r="Z4964" s="197" t="str">
        <f t="shared" si="796"/>
        <v>Blank</v>
      </c>
      <c r="AA4964" s="223" t="str" cm="1">
        <f t="array" ref="AA4964">_xlfn.IFS(ISTEXT('3 Model Input'!F$70),"Missing",ISTEXT('3 Model Input'!I$70),"Missing",ISNUMBER('3 Model Input'!K$70),'3 Model Input'!K$70*P4964)</f>
        <v>Missing</v>
      </c>
      <c r="AB4964" s="89"/>
      <c r="AC4964" s="227" t="str" cm="1">
        <f t="array" ref="AC4964">IF(D4964=0,"Blank",_xlfn.IFS('3 Model Input'!E$61=1,(V4964*G4964)/T4964,'3 Model Input'!E$61=2,(W4964*G4964)/T4964,'3 Model Input'!E$61=3,(X4964*G4964)/T4964,'3 Model Input'!E$61=4,(Y4964*G4964)/T4964,'3 Model Input'!E$61=5,(Z4964*G4964)/T4964, ISTEXT('3 Model Input'!E$61),"Missing",'3 Model Input'!E$61=6,(AA4964*G4964)/T4964))</f>
        <v>Blank</v>
      </c>
      <c r="AD4964" s="202" t="str">
        <f t="shared" si="797"/>
        <v>Blank</v>
      </c>
      <c r="AE4964" s="202" t="str">
        <f t="shared" si="798"/>
        <v>Blank</v>
      </c>
      <c r="AF4964" s="217" t="str">
        <f t="shared" si="799"/>
        <v>Blank</v>
      </c>
      <c r="AG4964" s="9" t="str" cm="1">
        <f t="array" ref="AG4964">_xlfn.IFS(ISNUMBER(AC4964), "", ISNUMBER(SEARCH("Blank", AC4964)), "", ISERROR(AC4964), "Bad input on tab 3")</f>
        <v/>
      </c>
    </row>
    <row r="4965" spans="2:33" ht="15" customHeight="1" x14ac:dyDescent="0.75">
      <c r="B4965" s="205" t="str">
        <f>'5 Driver Data'!B4965</f>
        <v>4957</v>
      </c>
      <c r="C4965" s="193">
        <f>'5 Driver Data'!C4965</f>
        <v>0</v>
      </c>
      <c r="D4965" s="192">
        <f>'5 Driver Data'!D4965</f>
        <v>0</v>
      </c>
      <c r="E4965" s="191">
        <f>'5 Driver Data'!E4965</f>
        <v>0</v>
      </c>
      <c r="F4965" s="191">
        <f>'5 Driver Data'!F4965</f>
        <v>0</v>
      </c>
      <c r="G4965" s="191">
        <f>'5 Driver Data'!G4965</f>
        <v>0</v>
      </c>
      <c r="H4965" s="191">
        <f>'5 Driver Data'!H4965</f>
        <v>0</v>
      </c>
      <c r="I4965" s="191">
        <f>'5 Driver Data'!I4965</f>
        <v>0</v>
      </c>
      <c r="J4965" s="191">
        <f>'5 Driver Data'!J4965</f>
        <v>0</v>
      </c>
      <c r="K4965" s="206">
        <f>'5 Driver Data'!K4965</f>
        <v>0</v>
      </c>
      <c r="L4965" s="1"/>
      <c r="M4965" s="216" t="str">
        <f>IF(D4965=0,"Blank",'3 Model Input'!E$44*'3 Model Input'!E$45)</f>
        <v>Blank</v>
      </c>
      <c r="N4965" s="197" t="str">
        <f t="shared" si="790"/>
        <v>Blank</v>
      </c>
      <c r="O4965" s="197" t="str">
        <f>IF(D4965=0,"Blank",'3 Model Input'!E$49*(1-'3 Model Input'!E$51))</f>
        <v>Blank</v>
      </c>
      <c r="P4965" s="197" t="str">
        <f t="shared" si="791"/>
        <v>Blank</v>
      </c>
      <c r="Q4965" s="197" t="str">
        <f>IF(D4965=0,"Blank",IF(D4965="BEV",E4965*(1-'3 Model Input'!E$54), E4965))</f>
        <v>Blank</v>
      </c>
      <c r="R4965" s="198" t="str">
        <f>IF(D4965=0,"Blank",IF(D4965="PHEV",F4965/G4965,F4965*(1-'3 Model Input'!E$54)/G4965))</f>
        <v>Blank</v>
      </c>
      <c r="S4965" s="198" t="str">
        <f>IF(D4965=0,"Blank",IF(D4965="PHEV",MIN(M4965,E4965),MIN(M4965,(E4965*(1-'3 Model Input'!E$54)))))</f>
        <v>Blank</v>
      </c>
      <c r="T4965" s="217" t="str">
        <f t="shared" si="792"/>
        <v>Blank</v>
      </c>
      <c r="U4965" s="89"/>
      <c r="V4965" s="216" t="str">
        <f>IF(D4965=0,"Blank",P4965*'3 Model Input'!E$50)</f>
        <v>Blank</v>
      </c>
      <c r="W4965" s="197" t="str">
        <f t="shared" si="793"/>
        <v>Blank</v>
      </c>
      <c r="X4965" s="197" t="str">
        <f t="shared" si="794"/>
        <v>Blank</v>
      </c>
      <c r="Y4965" s="197" t="str">
        <f t="shared" si="795"/>
        <v>Blank</v>
      </c>
      <c r="Z4965" s="197" t="str">
        <f t="shared" si="796"/>
        <v>Blank</v>
      </c>
      <c r="AA4965" s="223" t="str" cm="1">
        <f t="array" ref="AA4965">_xlfn.IFS(ISTEXT('3 Model Input'!F$70),"Missing",ISTEXT('3 Model Input'!I$70),"Missing",ISNUMBER('3 Model Input'!K$70),'3 Model Input'!K$70*P4965)</f>
        <v>Missing</v>
      </c>
      <c r="AB4965" s="89"/>
      <c r="AC4965" s="227" t="str" cm="1">
        <f t="array" ref="AC4965">IF(D4965=0,"Blank",_xlfn.IFS('3 Model Input'!E$61=1,(V4965*G4965)/T4965,'3 Model Input'!E$61=2,(W4965*G4965)/T4965,'3 Model Input'!E$61=3,(X4965*G4965)/T4965,'3 Model Input'!E$61=4,(Y4965*G4965)/T4965,'3 Model Input'!E$61=5,(Z4965*G4965)/T4965, ISTEXT('3 Model Input'!E$61),"Missing",'3 Model Input'!E$61=6,(AA4965*G4965)/T4965))</f>
        <v>Blank</v>
      </c>
      <c r="AD4965" s="202" t="str">
        <f t="shared" si="797"/>
        <v>Blank</v>
      </c>
      <c r="AE4965" s="202" t="str">
        <f t="shared" si="798"/>
        <v>Blank</v>
      </c>
      <c r="AF4965" s="217" t="str">
        <f t="shared" si="799"/>
        <v>Blank</v>
      </c>
      <c r="AG4965" s="9" t="str" cm="1">
        <f t="array" ref="AG4965">_xlfn.IFS(ISNUMBER(AC4965), "", ISNUMBER(SEARCH("Blank", AC4965)), "", ISERROR(AC4965), "Bad input on tab 3")</f>
        <v/>
      </c>
    </row>
    <row r="4966" spans="2:33" ht="15" customHeight="1" x14ac:dyDescent="0.75">
      <c r="B4966" s="205" t="str">
        <f>'5 Driver Data'!B4966</f>
        <v>4958</v>
      </c>
      <c r="C4966" s="193">
        <f>'5 Driver Data'!C4966</f>
        <v>0</v>
      </c>
      <c r="D4966" s="192">
        <f>'5 Driver Data'!D4966</f>
        <v>0</v>
      </c>
      <c r="E4966" s="191">
        <f>'5 Driver Data'!E4966</f>
        <v>0</v>
      </c>
      <c r="F4966" s="191">
        <f>'5 Driver Data'!F4966</f>
        <v>0</v>
      </c>
      <c r="G4966" s="191">
        <f>'5 Driver Data'!G4966</f>
        <v>0</v>
      </c>
      <c r="H4966" s="191">
        <f>'5 Driver Data'!H4966</f>
        <v>0</v>
      </c>
      <c r="I4966" s="191">
        <f>'5 Driver Data'!I4966</f>
        <v>0</v>
      </c>
      <c r="J4966" s="191">
        <f>'5 Driver Data'!J4966</f>
        <v>0</v>
      </c>
      <c r="K4966" s="206">
        <f>'5 Driver Data'!K4966</f>
        <v>0</v>
      </c>
      <c r="L4966" s="1"/>
      <c r="M4966" s="216" t="str">
        <f>IF(D4966=0,"Blank",'3 Model Input'!E$44*'3 Model Input'!E$45)</f>
        <v>Blank</v>
      </c>
      <c r="N4966" s="197" t="str">
        <f t="shared" si="790"/>
        <v>Blank</v>
      </c>
      <c r="O4966" s="197" t="str">
        <f>IF(D4966=0,"Blank",'3 Model Input'!E$49*(1-'3 Model Input'!E$51))</f>
        <v>Blank</v>
      </c>
      <c r="P4966" s="197" t="str">
        <f t="shared" si="791"/>
        <v>Blank</v>
      </c>
      <c r="Q4966" s="197" t="str">
        <f>IF(D4966=0,"Blank",IF(D4966="BEV",E4966*(1-'3 Model Input'!E$54), E4966))</f>
        <v>Blank</v>
      </c>
      <c r="R4966" s="198" t="str">
        <f>IF(D4966=0,"Blank",IF(D4966="PHEV",F4966/G4966,F4966*(1-'3 Model Input'!E$54)/G4966))</f>
        <v>Blank</v>
      </c>
      <c r="S4966" s="198" t="str">
        <f>IF(D4966=0,"Blank",IF(D4966="PHEV",MIN(M4966,E4966),MIN(M4966,(E4966*(1-'3 Model Input'!E$54)))))</f>
        <v>Blank</v>
      </c>
      <c r="T4966" s="217" t="str">
        <f t="shared" si="792"/>
        <v>Blank</v>
      </c>
      <c r="U4966" s="89"/>
      <c r="V4966" s="216" t="str">
        <f>IF(D4966=0,"Blank",P4966*'3 Model Input'!E$50)</f>
        <v>Blank</v>
      </c>
      <c r="W4966" s="197" t="str">
        <f t="shared" si="793"/>
        <v>Blank</v>
      </c>
      <c r="X4966" s="197" t="str">
        <f t="shared" si="794"/>
        <v>Blank</v>
      </c>
      <c r="Y4966" s="197" t="str">
        <f t="shared" si="795"/>
        <v>Blank</v>
      </c>
      <c r="Z4966" s="197" t="str">
        <f t="shared" si="796"/>
        <v>Blank</v>
      </c>
      <c r="AA4966" s="223" t="str" cm="1">
        <f t="array" ref="AA4966">_xlfn.IFS(ISTEXT('3 Model Input'!F$70),"Missing",ISTEXT('3 Model Input'!I$70),"Missing",ISNUMBER('3 Model Input'!K$70),'3 Model Input'!K$70*P4966)</f>
        <v>Missing</v>
      </c>
      <c r="AB4966" s="89"/>
      <c r="AC4966" s="227" t="str" cm="1">
        <f t="array" ref="AC4966">IF(D4966=0,"Blank",_xlfn.IFS('3 Model Input'!E$61=1,(V4966*G4966)/T4966,'3 Model Input'!E$61=2,(W4966*G4966)/T4966,'3 Model Input'!E$61=3,(X4966*G4966)/T4966,'3 Model Input'!E$61=4,(Y4966*G4966)/T4966,'3 Model Input'!E$61=5,(Z4966*G4966)/T4966, ISTEXT('3 Model Input'!E$61),"Missing",'3 Model Input'!E$61=6,(AA4966*G4966)/T4966))</f>
        <v>Blank</v>
      </c>
      <c r="AD4966" s="202" t="str">
        <f t="shared" si="797"/>
        <v>Blank</v>
      </c>
      <c r="AE4966" s="202" t="str">
        <f t="shared" si="798"/>
        <v>Blank</v>
      </c>
      <c r="AF4966" s="217" t="str">
        <f t="shared" si="799"/>
        <v>Blank</v>
      </c>
      <c r="AG4966" s="9" t="str" cm="1">
        <f t="array" ref="AG4966">_xlfn.IFS(ISNUMBER(AC4966), "", ISNUMBER(SEARCH("Blank", AC4966)), "", ISERROR(AC4966), "Bad input on tab 3")</f>
        <v/>
      </c>
    </row>
    <row r="4967" spans="2:33" ht="15" customHeight="1" x14ac:dyDescent="0.75">
      <c r="B4967" s="205" t="str">
        <f>'5 Driver Data'!B4967</f>
        <v>4959</v>
      </c>
      <c r="C4967" s="193">
        <f>'5 Driver Data'!C4967</f>
        <v>0</v>
      </c>
      <c r="D4967" s="192">
        <f>'5 Driver Data'!D4967</f>
        <v>0</v>
      </c>
      <c r="E4967" s="191">
        <f>'5 Driver Data'!E4967</f>
        <v>0</v>
      </c>
      <c r="F4967" s="191">
        <f>'5 Driver Data'!F4967</f>
        <v>0</v>
      </c>
      <c r="G4967" s="191">
        <f>'5 Driver Data'!G4967</f>
        <v>0</v>
      </c>
      <c r="H4967" s="191">
        <f>'5 Driver Data'!H4967</f>
        <v>0</v>
      </c>
      <c r="I4967" s="191">
        <f>'5 Driver Data'!I4967</f>
        <v>0</v>
      </c>
      <c r="J4967" s="191">
        <f>'5 Driver Data'!J4967</f>
        <v>0</v>
      </c>
      <c r="K4967" s="206">
        <f>'5 Driver Data'!K4967</f>
        <v>0</v>
      </c>
      <c r="L4967" s="1"/>
      <c r="M4967" s="216" t="str">
        <f>IF(D4967=0,"Blank",'3 Model Input'!E$44*'3 Model Input'!E$45)</f>
        <v>Blank</v>
      </c>
      <c r="N4967" s="197" t="str">
        <f t="shared" si="790"/>
        <v>Blank</v>
      </c>
      <c r="O4967" s="197" t="str">
        <f>IF(D4967=0,"Blank",'3 Model Input'!E$49*(1-'3 Model Input'!E$51))</f>
        <v>Blank</v>
      </c>
      <c r="P4967" s="197" t="str">
        <f t="shared" si="791"/>
        <v>Blank</v>
      </c>
      <c r="Q4967" s="197" t="str">
        <f>IF(D4967=0,"Blank",IF(D4967="BEV",E4967*(1-'3 Model Input'!E$54), E4967))</f>
        <v>Blank</v>
      </c>
      <c r="R4967" s="198" t="str">
        <f>IF(D4967=0,"Blank",IF(D4967="PHEV",F4967/G4967,F4967*(1-'3 Model Input'!E$54)/G4967))</f>
        <v>Blank</v>
      </c>
      <c r="S4967" s="198" t="str">
        <f>IF(D4967=0,"Blank",IF(D4967="PHEV",MIN(M4967,E4967),MIN(M4967,(E4967*(1-'3 Model Input'!E$54)))))</f>
        <v>Blank</v>
      </c>
      <c r="T4967" s="217" t="str">
        <f t="shared" si="792"/>
        <v>Blank</v>
      </c>
      <c r="U4967" s="89"/>
      <c r="V4967" s="216" t="str">
        <f>IF(D4967=0,"Blank",P4967*'3 Model Input'!E$50)</f>
        <v>Blank</v>
      </c>
      <c r="W4967" s="197" t="str">
        <f t="shared" si="793"/>
        <v>Blank</v>
      </c>
      <c r="X4967" s="197" t="str">
        <f t="shared" si="794"/>
        <v>Blank</v>
      </c>
      <c r="Y4967" s="197" t="str">
        <f t="shared" si="795"/>
        <v>Blank</v>
      </c>
      <c r="Z4967" s="197" t="str">
        <f t="shared" si="796"/>
        <v>Blank</v>
      </c>
      <c r="AA4967" s="223" t="str" cm="1">
        <f t="array" ref="AA4967">_xlfn.IFS(ISTEXT('3 Model Input'!F$70),"Missing",ISTEXT('3 Model Input'!I$70),"Missing",ISNUMBER('3 Model Input'!K$70),'3 Model Input'!K$70*P4967)</f>
        <v>Missing</v>
      </c>
      <c r="AB4967" s="89"/>
      <c r="AC4967" s="227" t="str" cm="1">
        <f t="array" ref="AC4967">IF(D4967=0,"Blank",_xlfn.IFS('3 Model Input'!E$61=1,(V4967*G4967)/T4967,'3 Model Input'!E$61=2,(W4967*G4967)/T4967,'3 Model Input'!E$61=3,(X4967*G4967)/T4967,'3 Model Input'!E$61=4,(Y4967*G4967)/T4967,'3 Model Input'!E$61=5,(Z4967*G4967)/T4967, ISTEXT('3 Model Input'!E$61),"Missing",'3 Model Input'!E$61=6,(AA4967*G4967)/T4967))</f>
        <v>Blank</v>
      </c>
      <c r="AD4967" s="202" t="str">
        <f t="shared" si="797"/>
        <v>Blank</v>
      </c>
      <c r="AE4967" s="202" t="str">
        <f t="shared" si="798"/>
        <v>Blank</v>
      </c>
      <c r="AF4967" s="217" t="str">
        <f t="shared" si="799"/>
        <v>Blank</v>
      </c>
      <c r="AG4967" s="9" t="str" cm="1">
        <f t="array" ref="AG4967">_xlfn.IFS(ISNUMBER(AC4967), "", ISNUMBER(SEARCH("Blank", AC4967)), "", ISERROR(AC4967), "Bad input on tab 3")</f>
        <v/>
      </c>
    </row>
    <row r="4968" spans="2:33" ht="15" customHeight="1" x14ac:dyDescent="0.75">
      <c r="B4968" s="205" t="str">
        <f>'5 Driver Data'!B4968</f>
        <v>4960</v>
      </c>
      <c r="C4968" s="193">
        <f>'5 Driver Data'!C4968</f>
        <v>0</v>
      </c>
      <c r="D4968" s="192">
        <f>'5 Driver Data'!D4968</f>
        <v>0</v>
      </c>
      <c r="E4968" s="191">
        <f>'5 Driver Data'!E4968</f>
        <v>0</v>
      </c>
      <c r="F4968" s="191">
        <f>'5 Driver Data'!F4968</f>
        <v>0</v>
      </c>
      <c r="G4968" s="191">
        <f>'5 Driver Data'!G4968</f>
        <v>0</v>
      </c>
      <c r="H4968" s="191">
        <f>'5 Driver Data'!H4968</f>
        <v>0</v>
      </c>
      <c r="I4968" s="191">
        <f>'5 Driver Data'!I4968</f>
        <v>0</v>
      </c>
      <c r="J4968" s="191">
        <f>'5 Driver Data'!J4968</f>
        <v>0</v>
      </c>
      <c r="K4968" s="206">
        <f>'5 Driver Data'!K4968</f>
        <v>0</v>
      </c>
      <c r="L4968" s="1"/>
      <c r="M4968" s="216" t="str">
        <f>IF(D4968=0,"Blank",'3 Model Input'!E$44*'3 Model Input'!E$45)</f>
        <v>Blank</v>
      </c>
      <c r="N4968" s="197" t="str">
        <f t="shared" si="790"/>
        <v>Blank</v>
      </c>
      <c r="O4968" s="197" t="str">
        <f>IF(D4968=0,"Blank",'3 Model Input'!E$49*(1-'3 Model Input'!E$51))</f>
        <v>Blank</v>
      </c>
      <c r="P4968" s="197" t="str">
        <f t="shared" si="791"/>
        <v>Blank</v>
      </c>
      <c r="Q4968" s="197" t="str">
        <f>IF(D4968=0,"Blank",IF(D4968="BEV",E4968*(1-'3 Model Input'!E$54), E4968))</f>
        <v>Blank</v>
      </c>
      <c r="R4968" s="198" t="str">
        <f>IF(D4968=0,"Blank",IF(D4968="PHEV",F4968/G4968,F4968*(1-'3 Model Input'!E$54)/G4968))</f>
        <v>Blank</v>
      </c>
      <c r="S4968" s="198" t="str">
        <f>IF(D4968=0,"Blank",IF(D4968="PHEV",MIN(M4968,E4968),MIN(M4968,(E4968*(1-'3 Model Input'!E$54)))))</f>
        <v>Blank</v>
      </c>
      <c r="T4968" s="217" t="str">
        <f t="shared" si="792"/>
        <v>Blank</v>
      </c>
      <c r="U4968" s="89"/>
      <c r="V4968" s="216" t="str">
        <f>IF(D4968=0,"Blank",P4968*'3 Model Input'!E$50)</f>
        <v>Blank</v>
      </c>
      <c r="W4968" s="197" t="str">
        <f t="shared" si="793"/>
        <v>Blank</v>
      </c>
      <c r="X4968" s="197" t="str">
        <f t="shared" si="794"/>
        <v>Blank</v>
      </c>
      <c r="Y4968" s="197" t="str">
        <f t="shared" si="795"/>
        <v>Blank</v>
      </c>
      <c r="Z4968" s="197" t="str">
        <f t="shared" si="796"/>
        <v>Blank</v>
      </c>
      <c r="AA4968" s="223" t="str" cm="1">
        <f t="array" ref="AA4968">_xlfn.IFS(ISTEXT('3 Model Input'!F$70),"Missing",ISTEXT('3 Model Input'!I$70),"Missing",ISNUMBER('3 Model Input'!K$70),'3 Model Input'!K$70*P4968)</f>
        <v>Missing</v>
      </c>
      <c r="AB4968" s="89"/>
      <c r="AC4968" s="227" t="str" cm="1">
        <f t="array" ref="AC4968">IF(D4968=0,"Blank",_xlfn.IFS('3 Model Input'!E$61=1,(V4968*G4968)/T4968,'3 Model Input'!E$61=2,(W4968*G4968)/T4968,'3 Model Input'!E$61=3,(X4968*G4968)/T4968,'3 Model Input'!E$61=4,(Y4968*G4968)/T4968,'3 Model Input'!E$61=5,(Z4968*G4968)/T4968, ISTEXT('3 Model Input'!E$61),"Missing",'3 Model Input'!E$61=6,(AA4968*G4968)/T4968))</f>
        <v>Blank</v>
      </c>
      <c r="AD4968" s="202" t="str">
        <f t="shared" si="797"/>
        <v>Blank</v>
      </c>
      <c r="AE4968" s="202" t="str">
        <f t="shared" si="798"/>
        <v>Blank</v>
      </c>
      <c r="AF4968" s="217" t="str">
        <f t="shared" si="799"/>
        <v>Blank</v>
      </c>
      <c r="AG4968" s="9" t="str" cm="1">
        <f t="array" ref="AG4968">_xlfn.IFS(ISNUMBER(AC4968), "", ISNUMBER(SEARCH("Blank", AC4968)), "", ISERROR(AC4968), "Bad input on tab 3")</f>
        <v/>
      </c>
    </row>
    <row r="4969" spans="2:33" ht="15" customHeight="1" x14ac:dyDescent="0.75">
      <c r="B4969" s="205" t="str">
        <f>'5 Driver Data'!B4969</f>
        <v>4961</v>
      </c>
      <c r="C4969" s="193">
        <f>'5 Driver Data'!C4969</f>
        <v>0</v>
      </c>
      <c r="D4969" s="192">
        <f>'5 Driver Data'!D4969</f>
        <v>0</v>
      </c>
      <c r="E4969" s="191">
        <f>'5 Driver Data'!E4969</f>
        <v>0</v>
      </c>
      <c r="F4969" s="191">
        <f>'5 Driver Data'!F4969</f>
        <v>0</v>
      </c>
      <c r="G4969" s="191">
        <f>'5 Driver Data'!G4969</f>
        <v>0</v>
      </c>
      <c r="H4969" s="191">
        <f>'5 Driver Data'!H4969</f>
        <v>0</v>
      </c>
      <c r="I4969" s="191">
        <f>'5 Driver Data'!I4969</f>
        <v>0</v>
      </c>
      <c r="J4969" s="191">
        <f>'5 Driver Data'!J4969</f>
        <v>0</v>
      </c>
      <c r="K4969" s="206">
        <f>'5 Driver Data'!K4969</f>
        <v>0</v>
      </c>
      <c r="L4969" s="1"/>
      <c r="M4969" s="216" t="str">
        <f>IF(D4969=0,"Blank",'3 Model Input'!E$44*'3 Model Input'!E$45)</f>
        <v>Blank</v>
      </c>
      <c r="N4969" s="197" t="str">
        <f t="shared" si="790"/>
        <v>Blank</v>
      </c>
      <c r="O4969" s="197" t="str">
        <f>IF(D4969=0,"Blank",'3 Model Input'!E$49*(1-'3 Model Input'!E$51))</f>
        <v>Blank</v>
      </c>
      <c r="P4969" s="197" t="str">
        <f t="shared" si="791"/>
        <v>Blank</v>
      </c>
      <c r="Q4969" s="197" t="str">
        <f>IF(D4969=0,"Blank",IF(D4969="BEV",E4969*(1-'3 Model Input'!E$54), E4969))</f>
        <v>Blank</v>
      </c>
      <c r="R4969" s="198" t="str">
        <f>IF(D4969=0,"Blank",IF(D4969="PHEV",F4969/G4969,F4969*(1-'3 Model Input'!E$54)/G4969))</f>
        <v>Blank</v>
      </c>
      <c r="S4969" s="198" t="str">
        <f>IF(D4969=0,"Blank",IF(D4969="PHEV",MIN(M4969,E4969),MIN(M4969,(E4969*(1-'3 Model Input'!E$54)))))</f>
        <v>Blank</v>
      </c>
      <c r="T4969" s="217" t="str">
        <f t="shared" si="792"/>
        <v>Blank</v>
      </c>
      <c r="U4969" s="89"/>
      <c r="V4969" s="216" t="str">
        <f>IF(D4969=0,"Blank",P4969*'3 Model Input'!E$50)</f>
        <v>Blank</v>
      </c>
      <c r="W4969" s="197" t="str">
        <f t="shared" si="793"/>
        <v>Blank</v>
      </c>
      <c r="X4969" s="197" t="str">
        <f t="shared" si="794"/>
        <v>Blank</v>
      </c>
      <c r="Y4969" s="197" t="str">
        <f t="shared" si="795"/>
        <v>Blank</v>
      </c>
      <c r="Z4969" s="197" t="str">
        <f t="shared" si="796"/>
        <v>Blank</v>
      </c>
      <c r="AA4969" s="223" t="str" cm="1">
        <f t="array" ref="AA4969">_xlfn.IFS(ISTEXT('3 Model Input'!F$70),"Missing",ISTEXT('3 Model Input'!I$70),"Missing",ISNUMBER('3 Model Input'!K$70),'3 Model Input'!K$70*P4969)</f>
        <v>Missing</v>
      </c>
      <c r="AB4969" s="89"/>
      <c r="AC4969" s="227" t="str" cm="1">
        <f t="array" ref="AC4969">IF(D4969=0,"Blank",_xlfn.IFS('3 Model Input'!E$61=1,(V4969*G4969)/T4969,'3 Model Input'!E$61=2,(W4969*G4969)/T4969,'3 Model Input'!E$61=3,(X4969*G4969)/T4969,'3 Model Input'!E$61=4,(Y4969*G4969)/T4969,'3 Model Input'!E$61=5,(Z4969*G4969)/T4969, ISTEXT('3 Model Input'!E$61),"Missing",'3 Model Input'!E$61=6,(AA4969*G4969)/T4969))</f>
        <v>Blank</v>
      </c>
      <c r="AD4969" s="202" t="str">
        <f t="shared" si="797"/>
        <v>Blank</v>
      </c>
      <c r="AE4969" s="202" t="str">
        <f t="shared" si="798"/>
        <v>Blank</v>
      </c>
      <c r="AF4969" s="217" t="str">
        <f t="shared" si="799"/>
        <v>Blank</v>
      </c>
      <c r="AG4969" s="9" t="str" cm="1">
        <f t="array" ref="AG4969">_xlfn.IFS(ISNUMBER(AC4969), "", ISNUMBER(SEARCH("Blank", AC4969)), "", ISERROR(AC4969), "Bad input on tab 3")</f>
        <v/>
      </c>
    </row>
    <row r="4970" spans="2:33" ht="15" customHeight="1" x14ac:dyDescent="0.75">
      <c r="B4970" s="205" t="str">
        <f>'5 Driver Data'!B4970</f>
        <v>4962</v>
      </c>
      <c r="C4970" s="193">
        <f>'5 Driver Data'!C4970</f>
        <v>0</v>
      </c>
      <c r="D4970" s="192">
        <f>'5 Driver Data'!D4970</f>
        <v>0</v>
      </c>
      <c r="E4970" s="191">
        <f>'5 Driver Data'!E4970</f>
        <v>0</v>
      </c>
      <c r="F4970" s="191">
        <f>'5 Driver Data'!F4970</f>
        <v>0</v>
      </c>
      <c r="G4970" s="191">
        <f>'5 Driver Data'!G4970</f>
        <v>0</v>
      </c>
      <c r="H4970" s="191">
        <f>'5 Driver Data'!H4970</f>
        <v>0</v>
      </c>
      <c r="I4970" s="191">
        <f>'5 Driver Data'!I4970</f>
        <v>0</v>
      </c>
      <c r="J4970" s="191">
        <f>'5 Driver Data'!J4970</f>
        <v>0</v>
      </c>
      <c r="K4970" s="206">
        <f>'5 Driver Data'!K4970</f>
        <v>0</v>
      </c>
      <c r="L4970" s="1"/>
      <c r="M4970" s="216" t="str">
        <f>IF(D4970=0,"Blank",'3 Model Input'!E$44*'3 Model Input'!E$45)</f>
        <v>Blank</v>
      </c>
      <c r="N4970" s="197" t="str">
        <f t="shared" si="790"/>
        <v>Blank</v>
      </c>
      <c r="O4970" s="197" t="str">
        <f>IF(D4970=0,"Blank",'3 Model Input'!E$49*(1-'3 Model Input'!E$51))</f>
        <v>Blank</v>
      </c>
      <c r="P4970" s="197" t="str">
        <f t="shared" si="791"/>
        <v>Blank</v>
      </c>
      <c r="Q4970" s="197" t="str">
        <f>IF(D4970=0,"Blank",IF(D4970="BEV",E4970*(1-'3 Model Input'!E$54), E4970))</f>
        <v>Blank</v>
      </c>
      <c r="R4970" s="198" t="str">
        <f>IF(D4970=0,"Blank",IF(D4970="PHEV",F4970/G4970,F4970*(1-'3 Model Input'!E$54)/G4970))</f>
        <v>Blank</v>
      </c>
      <c r="S4970" s="198" t="str">
        <f>IF(D4970=0,"Blank",IF(D4970="PHEV",MIN(M4970,E4970),MIN(M4970,(E4970*(1-'3 Model Input'!E$54)))))</f>
        <v>Blank</v>
      </c>
      <c r="T4970" s="217" t="str">
        <f t="shared" si="792"/>
        <v>Blank</v>
      </c>
      <c r="U4970" s="89"/>
      <c r="V4970" s="216" t="str">
        <f>IF(D4970=0,"Blank",P4970*'3 Model Input'!E$50)</f>
        <v>Blank</v>
      </c>
      <c r="W4970" s="197" t="str">
        <f t="shared" si="793"/>
        <v>Blank</v>
      </c>
      <c r="X4970" s="197" t="str">
        <f t="shared" si="794"/>
        <v>Blank</v>
      </c>
      <c r="Y4970" s="197" t="str">
        <f t="shared" si="795"/>
        <v>Blank</v>
      </c>
      <c r="Z4970" s="197" t="str">
        <f t="shared" si="796"/>
        <v>Blank</v>
      </c>
      <c r="AA4970" s="223" t="str" cm="1">
        <f t="array" ref="AA4970">_xlfn.IFS(ISTEXT('3 Model Input'!F$70),"Missing",ISTEXT('3 Model Input'!I$70),"Missing",ISNUMBER('3 Model Input'!K$70),'3 Model Input'!K$70*P4970)</f>
        <v>Missing</v>
      </c>
      <c r="AB4970" s="89"/>
      <c r="AC4970" s="227" t="str" cm="1">
        <f t="array" ref="AC4970">IF(D4970=0,"Blank",_xlfn.IFS('3 Model Input'!E$61=1,(V4970*G4970)/T4970,'3 Model Input'!E$61=2,(W4970*G4970)/T4970,'3 Model Input'!E$61=3,(X4970*G4970)/T4970,'3 Model Input'!E$61=4,(Y4970*G4970)/T4970,'3 Model Input'!E$61=5,(Z4970*G4970)/T4970, ISTEXT('3 Model Input'!E$61),"Missing",'3 Model Input'!E$61=6,(AA4970*G4970)/T4970))</f>
        <v>Blank</v>
      </c>
      <c r="AD4970" s="202" t="str">
        <f t="shared" si="797"/>
        <v>Blank</v>
      </c>
      <c r="AE4970" s="202" t="str">
        <f t="shared" si="798"/>
        <v>Blank</v>
      </c>
      <c r="AF4970" s="217" t="str">
        <f t="shared" si="799"/>
        <v>Blank</v>
      </c>
      <c r="AG4970" s="9" t="str" cm="1">
        <f t="array" ref="AG4970">_xlfn.IFS(ISNUMBER(AC4970), "", ISNUMBER(SEARCH("Blank", AC4970)), "", ISERROR(AC4970), "Bad input on tab 3")</f>
        <v/>
      </c>
    </row>
    <row r="4971" spans="2:33" ht="15" customHeight="1" x14ac:dyDescent="0.75">
      <c r="B4971" s="205" t="str">
        <f>'5 Driver Data'!B4971</f>
        <v>4963</v>
      </c>
      <c r="C4971" s="193">
        <f>'5 Driver Data'!C4971</f>
        <v>0</v>
      </c>
      <c r="D4971" s="192">
        <f>'5 Driver Data'!D4971</f>
        <v>0</v>
      </c>
      <c r="E4971" s="191">
        <f>'5 Driver Data'!E4971</f>
        <v>0</v>
      </c>
      <c r="F4971" s="191">
        <f>'5 Driver Data'!F4971</f>
        <v>0</v>
      </c>
      <c r="G4971" s="191">
        <f>'5 Driver Data'!G4971</f>
        <v>0</v>
      </c>
      <c r="H4971" s="191">
        <f>'5 Driver Data'!H4971</f>
        <v>0</v>
      </c>
      <c r="I4971" s="191">
        <f>'5 Driver Data'!I4971</f>
        <v>0</v>
      </c>
      <c r="J4971" s="191">
        <f>'5 Driver Data'!J4971</f>
        <v>0</v>
      </c>
      <c r="K4971" s="206">
        <f>'5 Driver Data'!K4971</f>
        <v>0</v>
      </c>
      <c r="L4971" s="1"/>
      <c r="M4971" s="216" t="str">
        <f>IF(D4971=0,"Blank",'3 Model Input'!E$44*'3 Model Input'!E$45)</f>
        <v>Blank</v>
      </c>
      <c r="N4971" s="197" t="str">
        <f t="shared" si="790"/>
        <v>Blank</v>
      </c>
      <c r="O4971" s="197" t="str">
        <f>IF(D4971=0,"Blank",'3 Model Input'!E$49*(1-'3 Model Input'!E$51))</f>
        <v>Blank</v>
      </c>
      <c r="P4971" s="197" t="str">
        <f t="shared" si="791"/>
        <v>Blank</v>
      </c>
      <c r="Q4971" s="197" t="str">
        <f>IF(D4971=0,"Blank",IF(D4971="BEV",E4971*(1-'3 Model Input'!E$54), E4971))</f>
        <v>Blank</v>
      </c>
      <c r="R4971" s="198" t="str">
        <f>IF(D4971=0,"Blank",IF(D4971="PHEV",F4971/G4971,F4971*(1-'3 Model Input'!E$54)/G4971))</f>
        <v>Blank</v>
      </c>
      <c r="S4971" s="198" t="str">
        <f>IF(D4971=0,"Blank",IF(D4971="PHEV",MIN(M4971,E4971),MIN(M4971,(E4971*(1-'3 Model Input'!E$54)))))</f>
        <v>Blank</v>
      </c>
      <c r="T4971" s="217" t="str">
        <f t="shared" si="792"/>
        <v>Blank</v>
      </c>
      <c r="U4971" s="89"/>
      <c r="V4971" s="216" t="str">
        <f>IF(D4971=0,"Blank",P4971*'3 Model Input'!E$50)</f>
        <v>Blank</v>
      </c>
      <c r="W4971" s="197" t="str">
        <f t="shared" si="793"/>
        <v>Blank</v>
      </c>
      <c r="X4971" s="197" t="str">
        <f t="shared" si="794"/>
        <v>Blank</v>
      </c>
      <c r="Y4971" s="197" t="str">
        <f t="shared" si="795"/>
        <v>Blank</v>
      </c>
      <c r="Z4971" s="197" t="str">
        <f t="shared" si="796"/>
        <v>Blank</v>
      </c>
      <c r="AA4971" s="223" t="str" cm="1">
        <f t="array" ref="AA4971">_xlfn.IFS(ISTEXT('3 Model Input'!F$70),"Missing",ISTEXT('3 Model Input'!I$70),"Missing",ISNUMBER('3 Model Input'!K$70),'3 Model Input'!K$70*P4971)</f>
        <v>Missing</v>
      </c>
      <c r="AB4971" s="89"/>
      <c r="AC4971" s="227" t="str" cm="1">
        <f t="array" ref="AC4971">IF(D4971=0,"Blank",_xlfn.IFS('3 Model Input'!E$61=1,(V4971*G4971)/T4971,'3 Model Input'!E$61=2,(W4971*G4971)/T4971,'3 Model Input'!E$61=3,(X4971*G4971)/T4971,'3 Model Input'!E$61=4,(Y4971*G4971)/T4971,'3 Model Input'!E$61=5,(Z4971*G4971)/T4971, ISTEXT('3 Model Input'!E$61),"Missing",'3 Model Input'!E$61=6,(AA4971*G4971)/T4971))</f>
        <v>Blank</v>
      </c>
      <c r="AD4971" s="202" t="str">
        <f t="shared" si="797"/>
        <v>Blank</v>
      </c>
      <c r="AE4971" s="202" t="str">
        <f t="shared" si="798"/>
        <v>Blank</v>
      </c>
      <c r="AF4971" s="217" t="str">
        <f t="shared" si="799"/>
        <v>Blank</v>
      </c>
      <c r="AG4971" s="9" t="str" cm="1">
        <f t="array" ref="AG4971">_xlfn.IFS(ISNUMBER(AC4971), "", ISNUMBER(SEARCH("Blank", AC4971)), "", ISERROR(AC4971), "Bad input on tab 3")</f>
        <v/>
      </c>
    </row>
    <row r="4972" spans="2:33" ht="15" customHeight="1" x14ac:dyDescent="0.75">
      <c r="B4972" s="205" t="str">
        <f>'5 Driver Data'!B4972</f>
        <v>4964</v>
      </c>
      <c r="C4972" s="193">
        <f>'5 Driver Data'!C4972</f>
        <v>0</v>
      </c>
      <c r="D4972" s="192">
        <f>'5 Driver Data'!D4972</f>
        <v>0</v>
      </c>
      <c r="E4972" s="191">
        <f>'5 Driver Data'!E4972</f>
        <v>0</v>
      </c>
      <c r="F4972" s="191">
        <f>'5 Driver Data'!F4972</f>
        <v>0</v>
      </c>
      <c r="G4972" s="191">
        <f>'5 Driver Data'!G4972</f>
        <v>0</v>
      </c>
      <c r="H4972" s="191">
        <f>'5 Driver Data'!H4972</f>
        <v>0</v>
      </c>
      <c r="I4972" s="191">
        <f>'5 Driver Data'!I4972</f>
        <v>0</v>
      </c>
      <c r="J4972" s="191">
        <f>'5 Driver Data'!J4972</f>
        <v>0</v>
      </c>
      <c r="K4972" s="206">
        <f>'5 Driver Data'!K4972</f>
        <v>0</v>
      </c>
      <c r="L4972" s="1"/>
      <c r="M4972" s="216" t="str">
        <f>IF(D4972=0,"Blank",'3 Model Input'!E$44*'3 Model Input'!E$45)</f>
        <v>Blank</v>
      </c>
      <c r="N4972" s="197" t="str">
        <f t="shared" si="790"/>
        <v>Blank</v>
      </c>
      <c r="O4972" s="197" t="str">
        <f>IF(D4972=0,"Blank",'3 Model Input'!E$49*(1-'3 Model Input'!E$51))</f>
        <v>Blank</v>
      </c>
      <c r="P4972" s="197" t="str">
        <f t="shared" si="791"/>
        <v>Blank</v>
      </c>
      <c r="Q4972" s="197" t="str">
        <f>IF(D4972=0,"Blank",IF(D4972="BEV",E4972*(1-'3 Model Input'!E$54), E4972))</f>
        <v>Blank</v>
      </c>
      <c r="R4972" s="198" t="str">
        <f>IF(D4972=0,"Blank",IF(D4972="PHEV",F4972/G4972,F4972*(1-'3 Model Input'!E$54)/G4972))</f>
        <v>Blank</v>
      </c>
      <c r="S4972" s="198" t="str">
        <f>IF(D4972=0,"Blank",IF(D4972="PHEV",MIN(M4972,E4972),MIN(M4972,(E4972*(1-'3 Model Input'!E$54)))))</f>
        <v>Blank</v>
      </c>
      <c r="T4972" s="217" t="str">
        <f t="shared" si="792"/>
        <v>Blank</v>
      </c>
      <c r="U4972" s="89"/>
      <c r="V4972" s="216" t="str">
        <f>IF(D4972=0,"Blank",P4972*'3 Model Input'!E$50)</f>
        <v>Blank</v>
      </c>
      <c r="W4972" s="197" t="str">
        <f t="shared" si="793"/>
        <v>Blank</v>
      </c>
      <c r="X4972" s="197" t="str">
        <f t="shared" si="794"/>
        <v>Blank</v>
      </c>
      <c r="Y4972" s="197" t="str">
        <f t="shared" si="795"/>
        <v>Blank</v>
      </c>
      <c r="Z4972" s="197" t="str">
        <f t="shared" si="796"/>
        <v>Blank</v>
      </c>
      <c r="AA4972" s="223" t="str" cm="1">
        <f t="array" ref="AA4972">_xlfn.IFS(ISTEXT('3 Model Input'!F$70),"Missing",ISTEXT('3 Model Input'!I$70),"Missing",ISNUMBER('3 Model Input'!K$70),'3 Model Input'!K$70*P4972)</f>
        <v>Missing</v>
      </c>
      <c r="AB4972" s="89"/>
      <c r="AC4972" s="227" t="str" cm="1">
        <f t="array" ref="AC4972">IF(D4972=0,"Blank",_xlfn.IFS('3 Model Input'!E$61=1,(V4972*G4972)/T4972,'3 Model Input'!E$61=2,(W4972*G4972)/T4972,'3 Model Input'!E$61=3,(X4972*G4972)/T4972,'3 Model Input'!E$61=4,(Y4972*G4972)/T4972,'3 Model Input'!E$61=5,(Z4972*G4972)/T4972, ISTEXT('3 Model Input'!E$61),"Missing",'3 Model Input'!E$61=6,(AA4972*G4972)/T4972))</f>
        <v>Blank</v>
      </c>
      <c r="AD4972" s="202" t="str">
        <f t="shared" si="797"/>
        <v>Blank</v>
      </c>
      <c r="AE4972" s="202" t="str">
        <f t="shared" si="798"/>
        <v>Blank</v>
      </c>
      <c r="AF4972" s="217" t="str">
        <f t="shared" si="799"/>
        <v>Blank</v>
      </c>
      <c r="AG4972" s="9" t="str" cm="1">
        <f t="array" ref="AG4972">_xlfn.IFS(ISNUMBER(AC4972), "", ISNUMBER(SEARCH("Blank", AC4972)), "", ISERROR(AC4972), "Bad input on tab 3")</f>
        <v/>
      </c>
    </row>
    <row r="4973" spans="2:33" ht="15" customHeight="1" x14ac:dyDescent="0.75">
      <c r="B4973" s="205" t="str">
        <f>'5 Driver Data'!B4973</f>
        <v>4965</v>
      </c>
      <c r="C4973" s="193">
        <f>'5 Driver Data'!C4973</f>
        <v>0</v>
      </c>
      <c r="D4973" s="192">
        <f>'5 Driver Data'!D4973</f>
        <v>0</v>
      </c>
      <c r="E4973" s="191">
        <f>'5 Driver Data'!E4973</f>
        <v>0</v>
      </c>
      <c r="F4973" s="191">
        <f>'5 Driver Data'!F4973</f>
        <v>0</v>
      </c>
      <c r="G4973" s="191">
        <f>'5 Driver Data'!G4973</f>
        <v>0</v>
      </c>
      <c r="H4973" s="191">
        <f>'5 Driver Data'!H4973</f>
        <v>0</v>
      </c>
      <c r="I4973" s="191">
        <f>'5 Driver Data'!I4973</f>
        <v>0</v>
      </c>
      <c r="J4973" s="191">
        <f>'5 Driver Data'!J4973</f>
        <v>0</v>
      </c>
      <c r="K4973" s="206">
        <f>'5 Driver Data'!K4973</f>
        <v>0</v>
      </c>
      <c r="L4973" s="1"/>
      <c r="M4973" s="216" t="str">
        <f>IF(D4973=0,"Blank",'3 Model Input'!E$44*'3 Model Input'!E$45)</f>
        <v>Blank</v>
      </c>
      <c r="N4973" s="197" t="str">
        <f t="shared" si="790"/>
        <v>Blank</v>
      </c>
      <c r="O4973" s="197" t="str">
        <f>IF(D4973=0,"Blank",'3 Model Input'!E$49*(1-'3 Model Input'!E$51))</f>
        <v>Blank</v>
      </c>
      <c r="P4973" s="197" t="str">
        <f t="shared" si="791"/>
        <v>Blank</v>
      </c>
      <c r="Q4973" s="197" t="str">
        <f>IF(D4973=0,"Blank",IF(D4973="BEV",E4973*(1-'3 Model Input'!E$54), E4973))</f>
        <v>Blank</v>
      </c>
      <c r="R4973" s="198" t="str">
        <f>IF(D4973=0,"Blank",IF(D4973="PHEV",F4973/G4973,F4973*(1-'3 Model Input'!E$54)/G4973))</f>
        <v>Blank</v>
      </c>
      <c r="S4973" s="198" t="str">
        <f>IF(D4973=0,"Blank",IF(D4973="PHEV",MIN(M4973,E4973),MIN(M4973,(E4973*(1-'3 Model Input'!E$54)))))</f>
        <v>Blank</v>
      </c>
      <c r="T4973" s="217" t="str">
        <f t="shared" si="792"/>
        <v>Blank</v>
      </c>
      <c r="U4973" s="89"/>
      <c r="V4973" s="216" t="str">
        <f>IF(D4973=0,"Blank",P4973*'3 Model Input'!E$50)</f>
        <v>Blank</v>
      </c>
      <c r="W4973" s="197" t="str">
        <f t="shared" si="793"/>
        <v>Blank</v>
      </c>
      <c r="X4973" s="197" t="str">
        <f t="shared" si="794"/>
        <v>Blank</v>
      </c>
      <c r="Y4973" s="197" t="str">
        <f t="shared" si="795"/>
        <v>Blank</v>
      </c>
      <c r="Z4973" s="197" t="str">
        <f t="shared" si="796"/>
        <v>Blank</v>
      </c>
      <c r="AA4973" s="223" t="str" cm="1">
        <f t="array" ref="AA4973">_xlfn.IFS(ISTEXT('3 Model Input'!F$70),"Missing",ISTEXT('3 Model Input'!I$70),"Missing",ISNUMBER('3 Model Input'!K$70),'3 Model Input'!K$70*P4973)</f>
        <v>Missing</v>
      </c>
      <c r="AB4973" s="89"/>
      <c r="AC4973" s="227" t="str" cm="1">
        <f t="array" ref="AC4973">IF(D4973=0,"Blank",_xlfn.IFS('3 Model Input'!E$61=1,(V4973*G4973)/T4973,'3 Model Input'!E$61=2,(W4973*G4973)/T4973,'3 Model Input'!E$61=3,(X4973*G4973)/T4973,'3 Model Input'!E$61=4,(Y4973*G4973)/T4973,'3 Model Input'!E$61=5,(Z4973*G4973)/T4973, ISTEXT('3 Model Input'!E$61),"Missing",'3 Model Input'!E$61=6,(AA4973*G4973)/T4973))</f>
        <v>Blank</v>
      </c>
      <c r="AD4973" s="202" t="str">
        <f t="shared" si="797"/>
        <v>Blank</v>
      </c>
      <c r="AE4973" s="202" t="str">
        <f t="shared" si="798"/>
        <v>Blank</v>
      </c>
      <c r="AF4973" s="217" t="str">
        <f t="shared" si="799"/>
        <v>Blank</v>
      </c>
      <c r="AG4973" s="9" t="str" cm="1">
        <f t="array" ref="AG4973">_xlfn.IFS(ISNUMBER(AC4973), "", ISNUMBER(SEARCH("Blank", AC4973)), "", ISERROR(AC4973), "Bad input on tab 3")</f>
        <v/>
      </c>
    </row>
    <row r="4974" spans="2:33" ht="15" customHeight="1" x14ac:dyDescent="0.75">
      <c r="B4974" s="205" t="str">
        <f>'5 Driver Data'!B4974</f>
        <v>4966</v>
      </c>
      <c r="C4974" s="193">
        <f>'5 Driver Data'!C4974</f>
        <v>0</v>
      </c>
      <c r="D4974" s="192">
        <f>'5 Driver Data'!D4974</f>
        <v>0</v>
      </c>
      <c r="E4974" s="191">
        <f>'5 Driver Data'!E4974</f>
        <v>0</v>
      </c>
      <c r="F4974" s="191">
        <f>'5 Driver Data'!F4974</f>
        <v>0</v>
      </c>
      <c r="G4974" s="191">
        <f>'5 Driver Data'!G4974</f>
        <v>0</v>
      </c>
      <c r="H4974" s="191">
        <f>'5 Driver Data'!H4974</f>
        <v>0</v>
      </c>
      <c r="I4974" s="191">
        <f>'5 Driver Data'!I4974</f>
        <v>0</v>
      </c>
      <c r="J4974" s="191">
        <f>'5 Driver Data'!J4974</f>
        <v>0</v>
      </c>
      <c r="K4974" s="206">
        <f>'5 Driver Data'!K4974</f>
        <v>0</v>
      </c>
      <c r="L4974" s="1"/>
      <c r="M4974" s="216" t="str">
        <f>IF(D4974=0,"Blank",'3 Model Input'!E$44*'3 Model Input'!E$45)</f>
        <v>Blank</v>
      </c>
      <c r="N4974" s="197" t="str">
        <f t="shared" ref="N4974:N5008" si="800">IF(D4974=0,"Blank",H4974*I4974*52)</f>
        <v>Blank</v>
      </c>
      <c r="O4974" s="197" t="str">
        <f>IF(D4974=0,"Blank",'3 Model Input'!E$49*(1-'3 Model Input'!E$51))</f>
        <v>Blank</v>
      </c>
      <c r="P4974" s="197" t="str">
        <f t="shared" ref="P4974:P5008" si="801">IF(D4974=0,"Blank",SUM(N4974:O4974))</f>
        <v>Blank</v>
      </c>
      <c r="Q4974" s="197" t="str">
        <f>IF(D4974=0,"Blank",IF(D4974="BEV",E4974*(1-'3 Model Input'!E$54), E4974))</f>
        <v>Blank</v>
      </c>
      <c r="R4974" s="198" t="str">
        <f>IF(D4974=0,"Blank",IF(D4974="PHEV",F4974/G4974,F4974*(1-'3 Model Input'!E$54)/G4974))</f>
        <v>Blank</v>
      </c>
      <c r="S4974" s="198" t="str">
        <f>IF(D4974=0,"Blank",IF(D4974="PHEV",MIN(M4974,E4974),MIN(M4974,(E4974*(1-'3 Model Input'!E$54)))))</f>
        <v>Blank</v>
      </c>
      <c r="T4974" s="217" t="str">
        <f t="shared" ref="T4974:T5008" si="802">IF(D4974=0,"Blank",MIN(R4974,(S4974/E4974*F4974)))</f>
        <v>Blank</v>
      </c>
      <c r="U4974" s="89"/>
      <c r="V4974" s="216" t="str">
        <f>IF(D4974=0,"Blank",P4974*'3 Model Input'!E$50)</f>
        <v>Blank</v>
      </c>
      <c r="W4974" s="197" t="str">
        <f t="shared" ref="W4974:W5008" si="803">IF(D4974=0,"Blank",V4974*(1-J4974))</f>
        <v>Blank</v>
      </c>
      <c r="X4974" s="197" t="str">
        <f t="shared" ref="X4974:X5008" si="804">P4974</f>
        <v>Blank</v>
      </c>
      <c r="Y4974" s="197" t="str">
        <f t="shared" ref="Y4974:Y5008" si="805">IF(D4974=0,"Blank",P4974*(1-J4974))</f>
        <v>Blank</v>
      </c>
      <c r="Z4974" s="197" t="str">
        <f t="shared" ref="Z4974:Z5008" si="806">IF(D4974=0,"Blank",N4974*K4974)</f>
        <v>Blank</v>
      </c>
      <c r="AA4974" s="223" t="str" cm="1">
        <f t="array" ref="AA4974">_xlfn.IFS(ISTEXT('3 Model Input'!F$70),"Missing",ISTEXT('3 Model Input'!I$70),"Missing",ISNUMBER('3 Model Input'!K$70),'3 Model Input'!K$70*P4974)</f>
        <v>Missing</v>
      </c>
      <c r="AB4974" s="89"/>
      <c r="AC4974" s="227" t="str" cm="1">
        <f t="array" ref="AC4974">IF(D4974=0,"Blank",_xlfn.IFS('3 Model Input'!E$61=1,(V4974*G4974)/T4974,'3 Model Input'!E$61=2,(W4974*G4974)/T4974,'3 Model Input'!E$61=3,(X4974*G4974)/T4974,'3 Model Input'!E$61=4,(Y4974*G4974)/T4974,'3 Model Input'!E$61=5,(Z4974*G4974)/T4974, ISTEXT('3 Model Input'!E$61),"Missing",'3 Model Input'!E$61=6,(AA4974*G4974)/T4974))</f>
        <v>Blank</v>
      </c>
      <c r="AD4974" s="202" t="str">
        <f t="shared" ref="AD4974:AD5008" si="807">IF(D4974=0,"Blank",MIN(SUM(AC4974/52/H4974),1))</f>
        <v>Blank</v>
      </c>
      <c r="AE4974" s="202" t="str">
        <f t="shared" ref="AE4974:AE5008" si="808">IF(D4974=0,"Blank",AD4974*H4974)</f>
        <v>Blank</v>
      </c>
      <c r="AF4974" s="217" t="str">
        <f t="shared" ref="AF4974:AF5008" si="809">IF(D4974=0,"Blank",AC4974*S4974)</f>
        <v>Blank</v>
      </c>
      <c r="AG4974" s="9" t="str" cm="1">
        <f t="array" ref="AG4974">_xlfn.IFS(ISNUMBER(AC4974), "", ISNUMBER(SEARCH("Blank", AC4974)), "", ISERROR(AC4974), "Bad input on tab 3")</f>
        <v/>
      </c>
    </row>
    <row r="4975" spans="2:33" ht="15" customHeight="1" x14ac:dyDescent="0.75">
      <c r="B4975" s="205" t="str">
        <f>'5 Driver Data'!B4975</f>
        <v>4967</v>
      </c>
      <c r="C4975" s="193">
        <f>'5 Driver Data'!C4975</f>
        <v>0</v>
      </c>
      <c r="D4975" s="192">
        <f>'5 Driver Data'!D4975</f>
        <v>0</v>
      </c>
      <c r="E4975" s="191">
        <f>'5 Driver Data'!E4975</f>
        <v>0</v>
      </c>
      <c r="F4975" s="191">
        <f>'5 Driver Data'!F4975</f>
        <v>0</v>
      </c>
      <c r="G4975" s="191">
        <f>'5 Driver Data'!G4975</f>
        <v>0</v>
      </c>
      <c r="H4975" s="191">
        <f>'5 Driver Data'!H4975</f>
        <v>0</v>
      </c>
      <c r="I4975" s="191">
        <f>'5 Driver Data'!I4975</f>
        <v>0</v>
      </c>
      <c r="J4975" s="191">
        <f>'5 Driver Data'!J4975</f>
        <v>0</v>
      </c>
      <c r="K4975" s="206">
        <f>'5 Driver Data'!K4975</f>
        <v>0</v>
      </c>
      <c r="L4975" s="1"/>
      <c r="M4975" s="216" t="str">
        <f>IF(D4975=0,"Blank",'3 Model Input'!E$44*'3 Model Input'!E$45)</f>
        <v>Blank</v>
      </c>
      <c r="N4975" s="197" t="str">
        <f t="shared" si="800"/>
        <v>Blank</v>
      </c>
      <c r="O4975" s="197" t="str">
        <f>IF(D4975=0,"Blank",'3 Model Input'!E$49*(1-'3 Model Input'!E$51))</f>
        <v>Blank</v>
      </c>
      <c r="P4975" s="197" t="str">
        <f t="shared" si="801"/>
        <v>Blank</v>
      </c>
      <c r="Q4975" s="197" t="str">
        <f>IF(D4975=0,"Blank",IF(D4975="BEV",E4975*(1-'3 Model Input'!E$54), E4975))</f>
        <v>Blank</v>
      </c>
      <c r="R4975" s="198" t="str">
        <f>IF(D4975=0,"Blank",IF(D4975="PHEV",F4975/G4975,F4975*(1-'3 Model Input'!E$54)/G4975))</f>
        <v>Blank</v>
      </c>
      <c r="S4975" s="198" t="str">
        <f>IF(D4975=0,"Blank",IF(D4975="PHEV",MIN(M4975,E4975),MIN(M4975,(E4975*(1-'3 Model Input'!E$54)))))</f>
        <v>Blank</v>
      </c>
      <c r="T4975" s="217" t="str">
        <f t="shared" si="802"/>
        <v>Blank</v>
      </c>
      <c r="U4975" s="89"/>
      <c r="V4975" s="216" t="str">
        <f>IF(D4975=0,"Blank",P4975*'3 Model Input'!E$50)</f>
        <v>Blank</v>
      </c>
      <c r="W4975" s="197" t="str">
        <f t="shared" si="803"/>
        <v>Blank</v>
      </c>
      <c r="X4975" s="197" t="str">
        <f t="shared" si="804"/>
        <v>Blank</v>
      </c>
      <c r="Y4975" s="197" t="str">
        <f t="shared" si="805"/>
        <v>Blank</v>
      </c>
      <c r="Z4975" s="197" t="str">
        <f t="shared" si="806"/>
        <v>Blank</v>
      </c>
      <c r="AA4975" s="223" t="str" cm="1">
        <f t="array" ref="AA4975">_xlfn.IFS(ISTEXT('3 Model Input'!F$70),"Missing",ISTEXT('3 Model Input'!I$70),"Missing",ISNUMBER('3 Model Input'!K$70),'3 Model Input'!K$70*P4975)</f>
        <v>Missing</v>
      </c>
      <c r="AB4975" s="89"/>
      <c r="AC4975" s="227" t="str" cm="1">
        <f t="array" ref="AC4975">IF(D4975=0,"Blank",_xlfn.IFS('3 Model Input'!E$61=1,(V4975*G4975)/T4975,'3 Model Input'!E$61=2,(W4975*G4975)/T4975,'3 Model Input'!E$61=3,(X4975*G4975)/T4975,'3 Model Input'!E$61=4,(Y4975*G4975)/T4975,'3 Model Input'!E$61=5,(Z4975*G4975)/T4975, ISTEXT('3 Model Input'!E$61),"Missing",'3 Model Input'!E$61=6,(AA4975*G4975)/T4975))</f>
        <v>Blank</v>
      </c>
      <c r="AD4975" s="202" t="str">
        <f t="shared" si="807"/>
        <v>Blank</v>
      </c>
      <c r="AE4975" s="202" t="str">
        <f t="shared" si="808"/>
        <v>Blank</v>
      </c>
      <c r="AF4975" s="217" t="str">
        <f t="shared" si="809"/>
        <v>Blank</v>
      </c>
      <c r="AG4975" s="9" t="str" cm="1">
        <f t="array" ref="AG4975">_xlfn.IFS(ISNUMBER(AC4975), "", ISNUMBER(SEARCH("Blank", AC4975)), "", ISERROR(AC4975), "Bad input on tab 3")</f>
        <v/>
      </c>
    </row>
    <row r="4976" spans="2:33" ht="15" customHeight="1" x14ac:dyDescent="0.75">
      <c r="B4976" s="205" t="str">
        <f>'5 Driver Data'!B4976</f>
        <v>4968</v>
      </c>
      <c r="C4976" s="193">
        <f>'5 Driver Data'!C4976</f>
        <v>0</v>
      </c>
      <c r="D4976" s="192">
        <f>'5 Driver Data'!D4976</f>
        <v>0</v>
      </c>
      <c r="E4976" s="191">
        <f>'5 Driver Data'!E4976</f>
        <v>0</v>
      </c>
      <c r="F4976" s="191">
        <f>'5 Driver Data'!F4976</f>
        <v>0</v>
      </c>
      <c r="G4976" s="191">
        <f>'5 Driver Data'!G4976</f>
        <v>0</v>
      </c>
      <c r="H4976" s="191">
        <f>'5 Driver Data'!H4976</f>
        <v>0</v>
      </c>
      <c r="I4976" s="191">
        <f>'5 Driver Data'!I4976</f>
        <v>0</v>
      </c>
      <c r="J4976" s="191">
        <f>'5 Driver Data'!J4976</f>
        <v>0</v>
      </c>
      <c r="K4976" s="206">
        <f>'5 Driver Data'!K4976</f>
        <v>0</v>
      </c>
      <c r="L4976" s="1"/>
      <c r="M4976" s="216" t="str">
        <f>IF(D4976=0,"Blank",'3 Model Input'!E$44*'3 Model Input'!E$45)</f>
        <v>Blank</v>
      </c>
      <c r="N4976" s="197" t="str">
        <f t="shared" si="800"/>
        <v>Blank</v>
      </c>
      <c r="O4976" s="197" t="str">
        <f>IF(D4976=0,"Blank",'3 Model Input'!E$49*(1-'3 Model Input'!E$51))</f>
        <v>Blank</v>
      </c>
      <c r="P4976" s="197" t="str">
        <f t="shared" si="801"/>
        <v>Blank</v>
      </c>
      <c r="Q4976" s="197" t="str">
        <f>IF(D4976=0,"Blank",IF(D4976="BEV",E4976*(1-'3 Model Input'!E$54), E4976))</f>
        <v>Blank</v>
      </c>
      <c r="R4976" s="198" t="str">
        <f>IF(D4976=0,"Blank",IF(D4976="PHEV",F4976/G4976,F4976*(1-'3 Model Input'!E$54)/G4976))</f>
        <v>Blank</v>
      </c>
      <c r="S4976" s="198" t="str">
        <f>IF(D4976=0,"Blank",IF(D4976="PHEV",MIN(M4976,E4976),MIN(M4976,(E4976*(1-'3 Model Input'!E$54)))))</f>
        <v>Blank</v>
      </c>
      <c r="T4976" s="217" t="str">
        <f t="shared" si="802"/>
        <v>Blank</v>
      </c>
      <c r="U4976" s="89"/>
      <c r="V4976" s="216" t="str">
        <f>IF(D4976=0,"Blank",P4976*'3 Model Input'!E$50)</f>
        <v>Blank</v>
      </c>
      <c r="W4976" s="197" t="str">
        <f t="shared" si="803"/>
        <v>Blank</v>
      </c>
      <c r="X4976" s="197" t="str">
        <f t="shared" si="804"/>
        <v>Blank</v>
      </c>
      <c r="Y4976" s="197" t="str">
        <f t="shared" si="805"/>
        <v>Blank</v>
      </c>
      <c r="Z4976" s="197" t="str">
        <f t="shared" si="806"/>
        <v>Blank</v>
      </c>
      <c r="AA4976" s="223" t="str" cm="1">
        <f t="array" ref="AA4976">_xlfn.IFS(ISTEXT('3 Model Input'!F$70),"Missing",ISTEXT('3 Model Input'!I$70),"Missing",ISNUMBER('3 Model Input'!K$70),'3 Model Input'!K$70*P4976)</f>
        <v>Missing</v>
      </c>
      <c r="AB4976" s="89"/>
      <c r="AC4976" s="227" t="str" cm="1">
        <f t="array" ref="AC4976">IF(D4976=0,"Blank",_xlfn.IFS('3 Model Input'!E$61=1,(V4976*G4976)/T4976,'3 Model Input'!E$61=2,(W4976*G4976)/T4976,'3 Model Input'!E$61=3,(X4976*G4976)/T4976,'3 Model Input'!E$61=4,(Y4976*G4976)/T4976,'3 Model Input'!E$61=5,(Z4976*G4976)/T4976, ISTEXT('3 Model Input'!E$61),"Missing",'3 Model Input'!E$61=6,(AA4976*G4976)/T4976))</f>
        <v>Blank</v>
      </c>
      <c r="AD4976" s="202" t="str">
        <f t="shared" si="807"/>
        <v>Blank</v>
      </c>
      <c r="AE4976" s="202" t="str">
        <f t="shared" si="808"/>
        <v>Blank</v>
      </c>
      <c r="AF4976" s="217" t="str">
        <f t="shared" si="809"/>
        <v>Blank</v>
      </c>
      <c r="AG4976" s="9" t="str" cm="1">
        <f t="array" ref="AG4976">_xlfn.IFS(ISNUMBER(AC4976), "", ISNUMBER(SEARCH("Blank", AC4976)), "", ISERROR(AC4976), "Bad input on tab 3")</f>
        <v/>
      </c>
    </row>
    <row r="4977" spans="2:33" ht="15" customHeight="1" x14ac:dyDescent="0.75">
      <c r="B4977" s="205" t="str">
        <f>'5 Driver Data'!B4977</f>
        <v>4969</v>
      </c>
      <c r="C4977" s="193">
        <f>'5 Driver Data'!C4977</f>
        <v>0</v>
      </c>
      <c r="D4977" s="192">
        <f>'5 Driver Data'!D4977</f>
        <v>0</v>
      </c>
      <c r="E4977" s="191">
        <f>'5 Driver Data'!E4977</f>
        <v>0</v>
      </c>
      <c r="F4977" s="191">
        <f>'5 Driver Data'!F4977</f>
        <v>0</v>
      </c>
      <c r="G4977" s="191">
        <f>'5 Driver Data'!G4977</f>
        <v>0</v>
      </c>
      <c r="H4977" s="191">
        <f>'5 Driver Data'!H4977</f>
        <v>0</v>
      </c>
      <c r="I4977" s="191">
        <f>'5 Driver Data'!I4977</f>
        <v>0</v>
      </c>
      <c r="J4977" s="191">
        <f>'5 Driver Data'!J4977</f>
        <v>0</v>
      </c>
      <c r="K4977" s="206">
        <f>'5 Driver Data'!K4977</f>
        <v>0</v>
      </c>
      <c r="L4977" s="1"/>
      <c r="M4977" s="216" t="str">
        <f>IF(D4977=0,"Blank",'3 Model Input'!E$44*'3 Model Input'!E$45)</f>
        <v>Blank</v>
      </c>
      <c r="N4977" s="197" t="str">
        <f t="shared" si="800"/>
        <v>Blank</v>
      </c>
      <c r="O4977" s="197" t="str">
        <f>IF(D4977=0,"Blank",'3 Model Input'!E$49*(1-'3 Model Input'!E$51))</f>
        <v>Blank</v>
      </c>
      <c r="P4977" s="197" t="str">
        <f t="shared" si="801"/>
        <v>Blank</v>
      </c>
      <c r="Q4977" s="197" t="str">
        <f>IF(D4977=0,"Blank",IF(D4977="BEV",E4977*(1-'3 Model Input'!E$54), E4977))</f>
        <v>Blank</v>
      </c>
      <c r="R4977" s="198" t="str">
        <f>IF(D4977=0,"Blank",IF(D4977="PHEV",F4977/G4977,F4977*(1-'3 Model Input'!E$54)/G4977))</f>
        <v>Blank</v>
      </c>
      <c r="S4977" s="198" t="str">
        <f>IF(D4977=0,"Blank",IF(D4977="PHEV",MIN(M4977,E4977),MIN(M4977,(E4977*(1-'3 Model Input'!E$54)))))</f>
        <v>Blank</v>
      </c>
      <c r="T4977" s="217" t="str">
        <f t="shared" si="802"/>
        <v>Blank</v>
      </c>
      <c r="U4977" s="89"/>
      <c r="V4977" s="216" t="str">
        <f>IF(D4977=0,"Blank",P4977*'3 Model Input'!E$50)</f>
        <v>Blank</v>
      </c>
      <c r="W4977" s="197" t="str">
        <f t="shared" si="803"/>
        <v>Blank</v>
      </c>
      <c r="X4977" s="197" t="str">
        <f t="shared" si="804"/>
        <v>Blank</v>
      </c>
      <c r="Y4977" s="197" t="str">
        <f t="shared" si="805"/>
        <v>Blank</v>
      </c>
      <c r="Z4977" s="197" t="str">
        <f t="shared" si="806"/>
        <v>Blank</v>
      </c>
      <c r="AA4977" s="223" t="str" cm="1">
        <f t="array" ref="AA4977">_xlfn.IFS(ISTEXT('3 Model Input'!F$70),"Missing",ISTEXT('3 Model Input'!I$70),"Missing",ISNUMBER('3 Model Input'!K$70),'3 Model Input'!K$70*P4977)</f>
        <v>Missing</v>
      </c>
      <c r="AB4977" s="89"/>
      <c r="AC4977" s="227" t="str" cm="1">
        <f t="array" ref="AC4977">IF(D4977=0,"Blank",_xlfn.IFS('3 Model Input'!E$61=1,(V4977*G4977)/T4977,'3 Model Input'!E$61=2,(W4977*G4977)/T4977,'3 Model Input'!E$61=3,(X4977*G4977)/T4977,'3 Model Input'!E$61=4,(Y4977*G4977)/T4977,'3 Model Input'!E$61=5,(Z4977*G4977)/T4977, ISTEXT('3 Model Input'!E$61),"Missing",'3 Model Input'!E$61=6,(AA4977*G4977)/T4977))</f>
        <v>Blank</v>
      </c>
      <c r="AD4977" s="202" t="str">
        <f t="shared" si="807"/>
        <v>Blank</v>
      </c>
      <c r="AE4977" s="202" t="str">
        <f t="shared" si="808"/>
        <v>Blank</v>
      </c>
      <c r="AF4977" s="217" t="str">
        <f t="shared" si="809"/>
        <v>Blank</v>
      </c>
      <c r="AG4977" s="9" t="str" cm="1">
        <f t="array" ref="AG4977">_xlfn.IFS(ISNUMBER(AC4977), "", ISNUMBER(SEARCH("Blank", AC4977)), "", ISERROR(AC4977), "Bad input on tab 3")</f>
        <v/>
      </c>
    </row>
    <row r="4978" spans="2:33" ht="15" customHeight="1" x14ac:dyDescent="0.75">
      <c r="B4978" s="205" t="str">
        <f>'5 Driver Data'!B4978</f>
        <v>4970</v>
      </c>
      <c r="C4978" s="193">
        <f>'5 Driver Data'!C4978</f>
        <v>0</v>
      </c>
      <c r="D4978" s="192">
        <f>'5 Driver Data'!D4978</f>
        <v>0</v>
      </c>
      <c r="E4978" s="191">
        <f>'5 Driver Data'!E4978</f>
        <v>0</v>
      </c>
      <c r="F4978" s="191">
        <f>'5 Driver Data'!F4978</f>
        <v>0</v>
      </c>
      <c r="G4978" s="191">
        <f>'5 Driver Data'!G4978</f>
        <v>0</v>
      </c>
      <c r="H4978" s="191">
        <f>'5 Driver Data'!H4978</f>
        <v>0</v>
      </c>
      <c r="I4978" s="191">
        <f>'5 Driver Data'!I4978</f>
        <v>0</v>
      </c>
      <c r="J4978" s="191">
        <f>'5 Driver Data'!J4978</f>
        <v>0</v>
      </c>
      <c r="K4978" s="206">
        <f>'5 Driver Data'!K4978</f>
        <v>0</v>
      </c>
      <c r="L4978" s="1"/>
      <c r="M4978" s="216" t="str">
        <f>IF(D4978=0,"Blank",'3 Model Input'!E$44*'3 Model Input'!E$45)</f>
        <v>Blank</v>
      </c>
      <c r="N4978" s="197" t="str">
        <f t="shared" si="800"/>
        <v>Blank</v>
      </c>
      <c r="O4978" s="197" t="str">
        <f>IF(D4978=0,"Blank",'3 Model Input'!E$49*(1-'3 Model Input'!E$51))</f>
        <v>Blank</v>
      </c>
      <c r="P4978" s="197" t="str">
        <f t="shared" si="801"/>
        <v>Blank</v>
      </c>
      <c r="Q4978" s="197" t="str">
        <f>IF(D4978=0,"Blank",IF(D4978="BEV",E4978*(1-'3 Model Input'!E$54), E4978))</f>
        <v>Blank</v>
      </c>
      <c r="R4978" s="198" t="str">
        <f>IF(D4978=0,"Blank",IF(D4978="PHEV",F4978/G4978,F4978*(1-'3 Model Input'!E$54)/G4978))</f>
        <v>Blank</v>
      </c>
      <c r="S4978" s="198" t="str">
        <f>IF(D4978=0,"Blank",IF(D4978="PHEV",MIN(M4978,E4978),MIN(M4978,(E4978*(1-'3 Model Input'!E$54)))))</f>
        <v>Blank</v>
      </c>
      <c r="T4978" s="217" t="str">
        <f t="shared" si="802"/>
        <v>Blank</v>
      </c>
      <c r="U4978" s="89"/>
      <c r="V4978" s="216" t="str">
        <f>IF(D4978=0,"Blank",P4978*'3 Model Input'!E$50)</f>
        <v>Blank</v>
      </c>
      <c r="W4978" s="197" t="str">
        <f t="shared" si="803"/>
        <v>Blank</v>
      </c>
      <c r="X4978" s="197" t="str">
        <f t="shared" si="804"/>
        <v>Blank</v>
      </c>
      <c r="Y4978" s="197" t="str">
        <f t="shared" si="805"/>
        <v>Blank</v>
      </c>
      <c r="Z4978" s="197" t="str">
        <f t="shared" si="806"/>
        <v>Blank</v>
      </c>
      <c r="AA4978" s="223" t="str" cm="1">
        <f t="array" ref="AA4978">_xlfn.IFS(ISTEXT('3 Model Input'!F$70),"Missing",ISTEXT('3 Model Input'!I$70),"Missing",ISNUMBER('3 Model Input'!K$70),'3 Model Input'!K$70*P4978)</f>
        <v>Missing</v>
      </c>
      <c r="AB4978" s="89"/>
      <c r="AC4978" s="227" t="str" cm="1">
        <f t="array" ref="AC4978">IF(D4978=0,"Blank",_xlfn.IFS('3 Model Input'!E$61=1,(V4978*G4978)/T4978,'3 Model Input'!E$61=2,(W4978*G4978)/T4978,'3 Model Input'!E$61=3,(X4978*G4978)/T4978,'3 Model Input'!E$61=4,(Y4978*G4978)/T4978,'3 Model Input'!E$61=5,(Z4978*G4978)/T4978, ISTEXT('3 Model Input'!E$61),"Missing",'3 Model Input'!E$61=6,(AA4978*G4978)/T4978))</f>
        <v>Blank</v>
      </c>
      <c r="AD4978" s="202" t="str">
        <f t="shared" si="807"/>
        <v>Blank</v>
      </c>
      <c r="AE4978" s="202" t="str">
        <f t="shared" si="808"/>
        <v>Blank</v>
      </c>
      <c r="AF4978" s="217" t="str">
        <f t="shared" si="809"/>
        <v>Blank</v>
      </c>
      <c r="AG4978" s="9" t="str" cm="1">
        <f t="array" ref="AG4978">_xlfn.IFS(ISNUMBER(AC4978), "", ISNUMBER(SEARCH("Blank", AC4978)), "", ISERROR(AC4978), "Bad input on tab 3")</f>
        <v/>
      </c>
    </row>
    <row r="4979" spans="2:33" ht="15" customHeight="1" x14ac:dyDescent="0.75">
      <c r="B4979" s="205" t="str">
        <f>'5 Driver Data'!B4979</f>
        <v>4971</v>
      </c>
      <c r="C4979" s="193">
        <f>'5 Driver Data'!C4979</f>
        <v>0</v>
      </c>
      <c r="D4979" s="192">
        <f>'5 Driver Data'!D4979</f>
        <v>0</v>
      </c>
      <c r="E4979" s="191">
        <f>'5 Driver Data'!E4979</f>
        <v>0</v>
      </c>
      <c r="F4979" s="191">
        <f>'5 Driver Data'!F4979</f>
        <v>0</v>
      </c>
      <c r="G4979" s="191">
        <f>'5 Driver Data'!G4979</f>
        <v>0</v>
      </c>
      <c r="H4979" s="191">
        <f>'5 Driver Data'!H4979</f>
        <v>0</v>
      </c>
      <c r="I4979" s="191">
        <f>'5 Driver Data'!I4979</f>
        <v>0</v>
      </c>
      <c r="J4979" s="191">
        <f>'5 Driver Data'!J4979</f>
        <v>0</v>
      </c>
      <c r="K4979" s="206">
        <f>'5 Driver Data'!K4979</f>
        <v>0</v>
      </c>
      <c r="L4979" s="1"/>
      <c r="M4979" s="216" t="str">
        <f>IF(D4979=0,"Blank",'3 Model Input'!E$44*'3 Model Input'!E$45)</f>
        <v>Blank</v>
      </c>
      <c r="N4979" s="197" t="str">
        <f t="shared" si="800"/>
        <v>Blank</v>
      </c>
      <c r="O4979" s="197" t="str">
        <f>IF(D4979=0,"Blank",'3 Model Input'!E$49*(1-'3 Model Input'!E$51))</f>
        <v>Blank</v>
      </c>
      <c r="P4979" s="197" t="str">
        <f t="shared" si="801"/>
        <v>Blank</v>
      </c>
      <c r="Q4979" s="197" t="str">
        <f>IF(D4979=0,"Blank",IF(D4979="BEV",E4979*(1-'3 Model Input'!E$54), E4979))</f>
        <v>Blank</v>
      </c>
      <c r="R4979" s="198" t="str">
        <f>IF(D4979=0,"Blank",IF(D4979="PHEV",F4979/G4979,F4979*(1-'3 Model Input'!E$54)/G4979))</f>
        <v>Blank</v>
      </c>
      <c r="S4979" s="198" t="str">
        <f>IF(D4979=0,"Blank",IF(D4979="PHEV",MIN(M4979,E4979),MIN(M4979,(E4979*(1-'3 Model Input'!E$54)))))</f>
        <v>Blank</v>
      </c>
      <c r="T4979" s="217" t="str">
        <f t="shared" si="802"/>
        <v>Blank</v>
      </c>
      <c r="U4979" s="89"/>
      <c r="V4979" s="216" t="str">
        <f>IF(D4979=0,"Blank",P4979*'3 Model Input'!E$50)</f>
        <v>Blank</v>
      </c>
      <c r="W4979" s="197" t="str">
        <f t="shared" si="803"/>
        <v>Blank</v>
      </c>
      <c r="X4979" s="197" t="str">
        <f t="shared" si="804"/>
        <v>Blank</v>
      </c>
      <c r="Y4979" s="197" t="str">
        <f t="shared" si="805"/>
        <v>Blank</v>
      </c>
      <c r="Z4979" s="197" t="str">
        <f t="shared" si="806"/>
        <v>Blank</v>
      </c>
      <c r="AA4979" s="223" t="str" cm="1">
        <f t="array" ref="AA4979">_xlfn.IFS(ISTEXT('3 Model Input'!F$70),"Missing",ISTEXT('3 Model Input'!I$70),"Missing",ISNUMBER('3 Model Input'!K$70),'3 Model Input'!K$70*P4979)</f>
        <v>Missing</v>
      </c>
      <c r="AB4979" s="89"/>
      <c r="AC4979" s="227" t="str" cm="1">
        <f t="array" ref="AC4979">IF(D4979=0,"Blank",_xlfn.IFS('3 Model Input'!E$61=1,(V4979*G4979)/T4979,'3 Model Input'!E$61=2,(W4979*G4979)/T4979,'3 Model Input'!E$61=3,(X4979*G4979)/T4979,'3 Model Input'!E$61=4,(Y4979*G4979)/T4979,'3 Model Input'!E$61=5,(Z4979*G4979)/T4979, ISTEXT('3 Model Input'!E$61),"Missing",'3 Model Input'!E$61=6,(AA4979*G4979)/T4979))</f>
        <v>Blank</v>
      </c>
      <c r="AD4979" s="202" t="str">
        <f t="shared" si="807"/>
        <v>Blank</v>
      </c>
      <c r="AE4979" s="202" t="str">
        <f t="shared" si="808"/>
        <v>Blank</v>
      </c>
      <c r="AF4979" s="217" t="str">
        <f t="shared" si="809"/>
        <v>Blank</v>
      </c>
      <c r="AG4979" s="9" t="str" cm="1">
        <f t="array" ref="AG4979">_xlfn.IFS(ISNUMBER(AC4979), "", ISNUMBER(SEARCH("Blank", AC4979)), "", ISERROR(AC4979), "Bad input on tab 3")</f>
        <v/>
      </c>
    </row>
    <row r="4980" spans="2:33" ht="15" customHeight="1" x14ac:dyDescent="0.75">
      <c r="B4980" s="205" t="str">
        <f>'5 Driver Data'!B4980</f>
        <v>4972</v>
      </c>
      <c r="C4980" s="193">
        <f>'5 Driver Data'!C4980</f>
        <v>0</v>
      </c>
      <c r="D4980" s="192">
        <f>'5 Driver Data'!D4980</f>
        <v>0</v>
      </c>
      <c r="E4980" s="191">
        <f>'5 Driver Data'!E4980</f>
        <v>0</v>
      </c>
      <c r="F4980" s="191">
        <f>'5 Driver Data'!F4980</f>
        <v>0</v>
      </c>
      <c r="G4980" s="191">
        <f>'5 Driver Data'!G4980</f>
        <v>0</v>
      </c>
      <c r="H4980" s="191">
        <f>'5 Driver Data'!H4980</f>
        <v>0</v>
      </c>
      <c r="I4980" s="191">
        <f>'5 Driver Data'!I4980</f>
        <v>0</v>
      </c>
      <c r="J4980" s="191">
        <f>'5 Driver Data'!J4980</f>
        <v>0</v>
      </c>
      <c r="K4980" s="206">
        <f>'5 Driver Data'!K4980</f>
        <v>0</v>
      </c>
      <c r="L4980" s="1"/>
      <c r="M4980" s="216" t="str">
        <f>IF(D4980=0,"Blank",'3 Model Input'!E$44*'3 Model Input'!E$45)</f>
        <v>Blank</v>
      </c>
      <c r="N4980" s="197" t="str">
        <f t="shared" si="800"/>
        <v>Blank</v>
      </c>
      <c r="O4980" s="197" t="str">
        <f>IF(D4980=0,"Blank",'3 Model Input'!E$49*(1-'3 Model Input'!E$51))</f>
        <v>Blank</v>
      </c>
      <c r="P4980" s="197" t="str">
        <f t="shared" si="801"/>
        <v>Blank</v>
      </c>
      <c r="Q4980" s="197" t="str">
        <f>IF(D4980=0,"Blank",IF(D4980="BEV",E4980*(1-'3 Model Input'!E$54), E4980))</f>
        <v>Blank</v>
      </c>
      <c r="R4980" s="198" t="str">
        <f>IF(D4980=0,"Blank",IF(D4980="PHEV",F4980/G4980,F4980*(1-'3 Model Input'!E$54)/G4980))</f>
        <v>Blank</v>
      </c>
      <c r="S4980" s="198" t="str">
        <f>IF(D4980=0,"Blank",IF(D4980="PHEV",MIN(M4980,E4980),MIN(M4980,(E4980*(1-'3 Model Input'!E$54)))))</f>
        <v>Blank</v>
      </c>
      <c r="T4980" s="217" t="str">
        <f t="shared" si="802"/>
        <v>Blank</v>
      </c>
      <c r="U4980" s="89"/>
      <c r="V4980" s="216" t="str">
        <f>IF(D4980=0,"Blank",P4980*'3 Model Input'!E$50)</f>
        <v>Blank</v>
      </c>
      <c r="W4980" s="197" t="str">
        <f t="shared" si="803"/>
        <v>Blank</v>
      </c>
      <c r="X4980" s="197" t="str">
        <f t="shared" si="804"/>
        <v>Blank</v>
      </c>
      <c r="Y4980" s="197" t="str">
        <f t="shared" si="805"/>
        <v>Blank</v>
      </c>
      <c r="Z4980" s="197" t="str">
        <f t="shared" si="806"/>
        <v>Blank</v>
      </c>
      <c r="AA4980" s="223" t="str" cm="1">
        <f t="array" ref="AA4980">_xlfn.IFS(ISTEXT('3 Model Input'!F$70),"Missing",ISTEXT('3 Model Input'!I$70),"Missing",ISNUMBER('3 Model Input'!K$70),'3 Model Input'!K$70*P4980)</f>
        <v>Missing</v>
      </c>
      <c r="AB4980" s="89"/>
      <c r="AC4980" s="227" t="str" cm="1">
        <f t="array" ref="AC4980">IF(D4980=0,"Blank",_xlfn.IFS('3 Model Input'!E$61=1,(V4980*G4980)/T4980,'3 Model Input'!E$61=2,(W4980*G4980)/T4980,'3 Model Input'!E$61=3,(X4980*G4980)/T4980,'3 Model Input'!E$61=4,(Y4980*G4980)/T4980,'3 Model Input'!E$61=5,(Z4980*G4980)/T4980, ISTEXT('3 Model Input'!E$61),"Missing",'3 Model Input'!E$61=6,(AA4980*G4980)/T4980))</f>
        <v>Blank</v>
      </c>
      <c r="AD4980" s="202" t="str">
        <f t="shared" si="807"/>
        <v>Blank</v>
      </c>
      <c r="AE4980" s="202" t="str">
        <f t="shared" si="808"/>
        <v>Blank</v>
      </c>
      <c r="AF4980" s="217" t="str">
        <f t="shared" si="809"/>
        <v>Blank</v>
      </c>
      <c r="AG4980" s="9" t="str" cm="1">
        <f t="array" ref="AG4980">_xlfn.IFS(ISNUMBER(AC4980), "", ISNUMBER(SEARCH("Blank", AC4980)), "", ISERROR(AC4980), "Bad input on tab 3")</f>
        <v/>
      </c>
    </row>
    <row r="4981" spans="2:33" ht="15" customHeight="1" x14ac:dyDescent="0.75">
      <c r="B4981" s="205" t="str">
        <f>'5 Driver Data'!B4981</f>
        <v>4973</v>
      </c>
      <c r="C4981" s="193">
        <f>'5 Driver Data'!C4981</f>
        <v>0</v>
      </c>
      <c r="D4981" s="192">
        <f>'5 Driver Data'!D4981</f>
        <v>0</v>
      </c>
      <c r="E4981" s="191">
        <f>'5 Driver Data'!E4981</f>
        <v>0</v>
      </c>
      <c r="F4981" s="191">
        <f>'5 Driver Data'!F4981</f>
        <v>0</v>
      </c>
      <c r="G4981" s="191">
        <f>'5 Driver Data'!G4981</f>
        <v>0</v>
      </c>
      <c r="H4981" s="191">
        <f>'5 Driver Data'!H4981</f>
        <v>0</v>
      </c>
      <c r="I4981" s="191">
        <f>'5 Driver Data'!I4981</f>
        <v>0</v>
      </c>
      <c r="J4981" s="191">
        <f>'5 Driver Data'!J4981</f>
        <v>0</v>
      </c>
      <c r="K4981" s="206">
        <f>'5 Driver Data'!K4981</f>
        <v>0</v>
      </c>
      <c r="L4981" s="1"/>
      <c r="M4981" s="216" t="str">
        <f>IF(D4981=0,"Blank",'3 Model Input'!E$44*'3 Model Input'!E$45)</f>
        <v>Blank</v>
      </c>
      <c r="N4981" s="197" t="str">
        <f t="shared" si="800"/>
        <v>Blank</v>
      </c>
      <c r="O4981" s="197" t="str">
        <f>IF(D4981=0,"Blank",'3 Model Input'!E$49*(1-'3 Model Input'!E$51))</f>
        <v>Blank</v>
      </c>
      <c r="P4981" s="197" t="str">
        <f t="shared" si="801"/>
        <v>Blank</v>
      </c>
      <c r="Q4981" s="197" t="str">
        <f>IF(D4981=0,"Blank",IF(D4981="BEV",E4981*(1-'3 Model Input'!E$54), E4981))</f>
        <v>Blank</v>
      </c>
      <c r="R4981" s="198" t="str">
        <f>IF(D4981=0,"Blank",IF(D4981="PHEV",F4981/G4981,F4981*(1-'3 Model Input'!E$54)/G4981))</f>
        <v>Blank</v>
      </c>
      <c r="S4981" s="198" t="str">
        <f>IF(D4981=0,"Blank",IF(D4981="PHEV",MIN(M4981,E4981),MIN(M4981,(E4981*(1-'3 Model Input'!E$54)))))</f>
        <v>Blank</v>
      </c>
      <c r="T4981" s="217" t="str">
        <f t="shared" si="802"/>
        <v>Blank</v>
      </c>
      <c r="U4981" s="89"/>
      <c r="V4981" s="216" t="str">
        <f>IF(D4981=0,"Blank",P4981*'3 Model Input'!E$50)</f>
        <v>Blank</v>
      </c>
      <c r="W4981" s="197" t="str">
        <f t="shared" si="803"/>
        <v>Blank</v>
      </c>
      <c r="X4981" s="197" t="str">
        <f t="shared" si="804"/>
        <v>Blank</v>
      </c>
      <c r="Y4981" s="197" t="str">
        <f t="shared" si="805"/>
        <v>Blank</v>
      </c>
      <c r="Z4981" s="197" t="str">
        <f t="shared" si="806"/>
        <v>Blank</v>
      </c>
      <c r="AA4981" s="223" t="str" cm="1">
        <f t="array" ref="AA4981">_xlfn.IFS(ISTEXT('3 Model Input'!F$70),"Missing",ISTEXT('3 Model Input'!I$70),"Missing",ISNUMBER('3 Model Input'!K$70),'3 Model Input'!K$70*P4981)</f>
        <v>Missing</v>
      </c>
      <c r="AB4981" s="89"/>
      <c r="AC4981" s="227" t="str" cm="1">
        <f t="array" ref="AC4981">IF(D4981=0,"Blank",_xlfn.IFS('3 Model Input'!E$61=1,(V4981*G4981)/T4981,'3 Model Input'!E$61=2,(W4981*G4981)/T4981,'3 Model Input'!E$61=3,(X4981*G4981)/T4981,'3 Model Input'!E$61=4,(Y4981*G4981)/T4981,'3 Model Input'!E$61=5,(Z4981*G4981)/T4981, ISTEXT('3 Model Input'!E$61),"Missing",'3 Model Input'!E$61=6,(AA4981*G4981)/T4981))</f>
        <v>Blank</v>
      </c>
      <c r="AD4981" s="202" t="str">
        <f t="shared" si="807"/>
        <v>Blank</v>
      </c>
      <c r="AE4981" s="202" t="str">
        <f t="shared" si="808"/>
        <v>Blank</v>
      </c>
      <c r="AF4981" s="217" t="str">
        <f t="shared" si="809"/>
        <v>Blank</v>
      </c>
      <c r="AG4981" s="9" t="str" cm="1">
        <f t="array" ref="AG4981">_xlfn.IFS(ISNUMBER(AC4981), "", ISNUMBER(SEARCH("Blank", AC4981)), "", ISERROR(AC4981), "Bad input on tab 3")</f>
        <v/>
      </c>
    </row>
    <row r="4982" spans="2:33" ht="15" customHeight="1" x14ac:dyDescent="0.75">
      <c r="B4982" s="205" t="str">
        <f>'5 Driver Data'!B4982</f>
        <v>4974</v>
      </c>
      <c r="C4982" s="193">
        <f>'5 Driver Data'!C4982</f>
        <v>0</v>
      </c>
      <c r="D4982" s="192">
        <f>'5 Driver Data'!D4982</f>
        <v>0</v>
      </c>
      <c r="E4982" s="191">
        <f>'5 Driver Data'!E4982</f>
        <v>0</v>
      </c>
      <c r="F4982" s="191">
        <f>'5 Driver Data'!F4982</f>
        <v>0</v>
      </c>
      <c r="G4982" s="191">
        <f>'5 Driver Data'!G4982</f>
        <v>0</v>
      </c>
      <c r="H4982" s="191">
        <f>'5 Driver Data'!H4982</f>
        <v>0</v>
      </c>
      <c r="I4982" s="191">
        <f>'5 Driver Data'!I4982</f>
        <v>0</v>
      </c>
      <c r="J4982" s="191">
        <f>'5 Driver Data'!J4982</f>
        <v>0</v>
      </c>
      <c r="K4982" s="206">
        <f>'5 Driver Data'!K4982</f>
        <v>0</v>
      </c>
      <c r="L4982" s="1"/>
      <c r="M4982" s="216" t="str">
        <f>IF(D4982=0,"Blank",'3 Model Input'!E$44*'3 Model Input'!E$45)</f>
        <v>Blank</v>
      </c>
      <c r="N4982" s="197" t="str">
        <f t="shared" si="800"/>
        <v>Blank</v>
      </c>
      <c r="O4982" s="197" t="str">
        <f>IF(D4982=0,"Blank",'3 Model Input'!E$49*(1-'3 Model Input'!E$51))</f>
        <v>Blank</v>
      </c>
      <c r="P4982" s="197" t="str">
        <f t="shared" si="801"/>
        <v>Blank</v>
      </c>
      <c r="Q4982" s="197" t="str">
        <f>IF(D4982=0,"Blank",IF(D4982="BEV",E4982*(1-'3 Model Input'!E$54), E4982))</f>
        <v>Blank</v>
      </c>
      <c r="R4982" s="198" t="str">
        <f>IF(D4982=0,"Blank",IF(D4982="PHEV",F4982/G4982,F4982*(1-'3 Model Input'!E$54)/G4982))</f>
        <v>Blank</v>
      </c>
      <c r="S4982" s="198" t="str">
        <f>IF(D4982=0,"Blank",IF(D4982="PHEV",MIN(M4982,E4982),MIN(M4982,(E4982*(1-'3 Model Input'!E$54)))))</f>
        <v>Blank</v>
      </c>
      <c r="T4982" s="217" t="str">
        <f t="shared" si="802"/>
        <v>Blank</v>
      </c>
      <c r="U4982" s="89"/>
      <c r="V4982" s="216" t="str">
        <f>IF(D4982=0,"Blank",P4982*'3 Model Input'!E$50)</f>
        <v>Blank</v>
      </c>
      <c r="W4982" s="197" t="str">
        <f t="shared" si="803"/>
        <v>Blank</v>
      </c>
      <c r="X4982" s="197" t="str">
        <f t="shared" si="804"/>
        <v>Blank</v>
      </c>
      <c r="Y4982" s="197" t="str">
        <f t="shared" si="805"/>
        <v>Blank</v>
      </c>
      <c r="Z4982" s="197" t="str">
        <f t="shared" si="806"/>
        <v>Blank</v>
      </c>
      <c r="AA4982" s="223" t="str" cm="1">
        <f t="array" ref="AA4982">_xlfn.IFS(ISTEXT('3 Model Input'!F$70),"Missing",ISTEXT('3 Model Input'!I$70),"Missing",ISNUMBER('3 Model Input'!K$70),'3 Model Input'!K$70*P4982)</f>
        <v>Missing</v>
      </c>
      <c r="AB4982" s="89"/>
      <c r="AC4982" s="227" t="str" cm="1">
        <f t="array" ref="AC4982">IF(D4982=0,"Blank",_xlfn.IFS('3 Model Input'!E$61=1,(V4982*G4982)/T4982,'3 Model Input'!E$61=2,(W4982*G4982)/T4982,'3 Model Input'!E$61=3,(X4982*G4982)/T4982,'3 Model Input'!E$61=4,(Y4982*G4982)/T4982,'3 Model Input'!E$61=5,(Z4982*G4982)/T4982, ISTEXT('3 Model Input'!E$61),"Missing",'3 Model Input'!E$61=6,(AA4982*G4982)/T4982))</f>
        <v>Blank</v>
      </c>
      <c r="AD4982" s="202" t="str">
        <f t="shared" si="807"/>
        <v>Blank</v>
      </c>
      <c r="AE4982" s="202" t="str">
        <f t="shared" si="808"/>
        <v>Blank</v>
      </c>
      <c r="AF4982" s="217" t="str">
        <f t="shared" si="809"/>
        <v>Blank</v>
      </c>
      <c r="AG4982" s="9" t="str" cm="1">
        <f t="array" ref="AG4982">_xlfn.IFS(ISNUMBER(AC4982), "", ISNUMBER(SEARCH("Blank", AC4982)), "", ISERROR(AC4982), "Bad input on tab 3")</f>
        <v/>
      </c>
    </row>
    <row r="4983" spans="2:33" ht="15" customHeight="1" x14ac:dyDescent="0.75">
      <c r="B4983" s="205" t="str">
        <f>'5 Driver Data'!B4983</f>
        <v>4975</v>
      </c>
      <c r="C4983" s="193">
        <f>'5 Driver Data'!C4983</f>
        <v>0</v>
      </c>
      <c r="D4983" s="192">
        <f>'5 Driver Data'!D4983</f>
        <v>0</v>
      </c>
      <c r="E4983" s="191">
        <f>'5 Driver Data'!E4983</f>
        <v>0</v>
      </c>
      <c r="F4983" s="191">
        <f>'5 Driver Data'!F4983</f>
        <v>0</v>
      </c>
      <c r="G4983" s="191">
        <f>'5 Driver Data'!G4983</f>
        <v>0</v>
      </c>
      <c r="H4983" s="191">
        <f>'5 Driver Data'!H4983</f>
        <v>0</v>
      </c>
      <c r="I4983" s="191">
        <f>'5 Driver Data'!I4983</f>
        <v>0</v>
      </c>
      <c r="J4983" s="191">
        <f>'5 Driver Data'!J4983</f>
        <v>0</v>
      </c>
      <c r="K4983" s="206">
        <f>'5 Driver Data'!K4983</f>
        <v>0</v>
      </c>
      <c r="L4983" s="1"/>
      <c r="M4983" s="216" t="str">
        <f>IF(D4983=0,"Blank",'3 Model Input'!E$44*'3 Model Input'!E$45)</f>
        <v>Blank</v>
      </c>
      <c r="N4983" s="197" t="str">
        <f t="shared" si="800"/>
        <v>Blank</v>
      </c>
      <c r="O4983" s="197" t="str">
        <f>IF(D4983=0,"Blank",'3 Model Input'!E$49*(1-'3 Model Input'!E$51))</f>
        <v>Blank</v>
      </c>
      <c r="P4983" s="197" t="str">
        <f t="shared" si="801"/>
        <v>Blank</v>
      </c>
      <c r="Q4983" s="197" t="str">
        <f>IF(D4983=0,"Blank",IF(D4983="BEV",E4983*(1-'3 Model Input'!E$54), E4983))</f>
        <v>Blank</v>
      </c>
      <c r="R4983" s="198" t="str">
        <f>IF(D4983=0,"Blank",IF(D4983="PHEV",F4983/G4983,F4983*(1-'3 Model Input'!E$54)/G4983))</f>
        <v>Blank</v>
      </c>
      <c r="S4983" s="198" t="str">
        <f>IF(D4983=0,"Blank",IF(D4983="PHEV",MIN(M4983,E4983),MIN(M4983,(E4983*(1-'3 Model Input'!E$54)))))</f>
        <v>Blank</v>
      </c>
      <c r="T4983" s="217" t="str">
        <f t="shared" si="802"/>
        <v>Blank</v>
      </c>
      <c r="U4983" s="89"/>
      <c r="V4983" s="216" t="str">
        <f>IF(D4983=0,"Blank",P4983*'3 Model Input'!E$50)</f>
        <v>Blank</v>
      </c>
      <c r="W4983" s="197" t="str">
        <f t="shared" si="803"/>
        <v>Blank</v>
      </c>
      <c r="X4983" s="197" t="str">
        <f t="shared" si="804"/>
        <v>Blank</v>
      </c>
      <c r="Y4983" s="197" t="str">
        <f t="shared" si="805"/>
        <v>Blank</v>
      </c>
      <c r="Z4983" s="197" t="str">
        <f t="shared" si="806"/>
        <v>Blank</v>
      </c>
      <c r="AA4983" s="223" t="str" cm="1">
        <f t="array" ref="AA4983">_xlfn.IFS(ISTEXT('3 Model Input'!F$70),"Missing",ISTEXT('3 Model Input'!I$70),"Missing",ISNUMBER('3 Model Input'!K$70),'3 Model Input'!K$70*P4983)</f>
        <v>Missing</v>
      </c>
      <c r="AB4983" s="89"/>
      <c r="AC4983" s="227" t="str" cm="1">
        <f t="array" ref="AC4983">IF(D4983=0,"Blank",_xlfn.IFS('3 Model Input'!E$61=1,(V4983*G4983)/T4983,'3 Model Input'!E$61=2,(W4983*G4983)/T4983,'3 Model Input'!E$61=3,(X4983*G4983)/T4983,'3 Model Input'!E$61=4,(Y4983*G4983)/T4983,'3 Model Input'!E$61=5,(Z4983*G4983)/T4983, ISTEXT('3 Model Input'!E$61),"Missing",'3 Model Input'!E$61=6,(AA4983*G4983)/T4983))</f>
        <v>Blank</v>
      </c>
      <c r="AD4983" s="202" t="str">
        <f t="shared" si="807"/>
        <v>Blank</v>
      </c>
      <c r="AE4983" s="202" t="str">
        <f t="shared" si="808"/>
        <v>Blank</v>
      </c>
      <c r="AF4983" s="217" t="str">
        <f t="shared" si="809"/>
        <v>Blank</v>
      </c>
      <c r="AG4983" s="9" t="str" cm="1">
        <f t="array" ref="AG4983">_xlfn.IFS(ISNUMBER(AC4983), "", ISNUMBER(SEARCH("Blank", AC4983)), "", ISERROR(AC4983), "Bad input on tab 3")</f>
        <v/>
      </c>
    </row>
    <row r="4984" spans="2:33" ht="15" customHeight="1" x14ac:dyDescent="0.75">
      <c r="B4984" s="205" t="str">
        <f>'5 Driver Data'!B4984</f>
        <v>4976</v>
      </c>
      <c r="C4984" s="193">
        <f>'5 Driver Data'!C4984</f>
        <v>0</v>
      </c>
      <c r="D4984" s="192">
        <f>'5 Driver Data'!D4984</f>
        <v>0</v>
      </c>
      <c r="E4984" s="191">
        <f>'5 Driver Data'!E4984</f>
        <v>0</v>
      </c>
      <c r="F4984" s="191">
        <f>'5 Driver Data'!F4984</f>
        <v>0</v>
      </c>
      <c r="G4984" s="191">
        <f>'5 Driver Data'!G4984</f>
        <v>0</v>
      </c>
      <c r="H4984" s="191">
        <f>'5 Driver Data'!H4984</f>
        <v>0</v>
      </c>
      <c r="I4984" s="191">
        <f>'5 Driver Data'!I4984</f>
        <v>0</v>
      </c>
      <c r="J4984" s="191">
        <f>'5 Driver Data'!J4984</f>
        <v>0</v>
      </c>
      <c r="K4984" s="206">
        <f>'5 Driver Data'!K4984</f>
        <v>0</v>
      </c>
      <c r="L4984" s="1"/>
      <c r="M4984" s="216" t="str">
        <f>IF(D4984=0,"Blank",'3 Model Input'!E$44*'3 Model Input'!E$45)</f>
        <v>Blank</v>
      </c>
      <c r="N4984" s="197" t="str">
        <f t="shared" si="800"/>
        <v>Blank</v>
      </c>
      <c r="O4984" s="197" t="str">
        <f>IF(D4984=0,"Blank",'3 Model Input'!E$49*(1-'3 Model Input'!E$51))</f>
        <v>Blank</v>
      </c>
      <c r="P4984" s="197" t="str">
        <f t="shared" si="801"/>
        <v>Blank</v>
      </c>
      <c r="Q4984" s="197" t="str">
        <f>IF(D4984=0,"Blank",IF(D4984="BEV",E4984*(1-'3 Model Input'!E$54), E4984))</f>
        <v>Blank</v>
      </c>
      <c r="R4984" s="198" t="str">
        <f>IF(D4984=0,"Blank",IF(D4984="PHEV",F4984/G4984,F4984*(1-'3 Model Input'!E$54)/G4984))</f>
        <v>Blank</v>
      </c>
      <c r="S4984" s="198" t="str">
        <f>IF(D4984=0,"Blank",IF(D4984="PHEV",MIN(M4984,E4984),MIN(M4984,(E4984*(1-'3 Model Input'!E$54)))))</f>
        <v>Blank</v>
      </c>
      <c r="T4984" s="217" t="str">
        <f t="shared" si="802"/>
        <v>Blank</v>
      </c>
      <c r="U4984" s="89"/>
      <c r="V4984" s="216" t="str">
        <f>IF(D4984=0,"Blank",P4984*'3 Model Input'!E$50)</f>
        <v>Blank</v>
      </c>
      <c r="W4984" s="197" t="str">
        <f t="shared" si="803"/>
        <v>Blank</v>
      </c>
      <c r="X4984" s="197" t="str">
        <f t="shared" si="804"/>
        <v>Blank</v>
      </c>
      <c r="Y4984" s="197" t="str">
        <f t="shared" si="805"/>
        <v>Blank</v>
      </c>
      <c r="Z4984" s="197" t="str">
        <f t="shared" si="806"/>
        <v>Blank</v>
      </c>
      <c r="AA4984" s="223" t="str" cm="1">
        <f t="array" ref="AA4984">_xlfn.IFS(ISTEXT('3 Model Input'!F$70),"Missing",ISTEXT('3 Model Input'!I$70),"Missing",ISNUMBER('3 Model Input'!K$70),'3 Model Input'!K$70*P4984)</f>
        <v>Missing</v>
      </c>
      <c r="AB4984" s="89"/>
      <c r="AC4984" s="227" t="str" cm="1">
        <f t="array" ref="AC4984">IF(D4984=0,"Blank",_xlfn.IFS('3 Model Input'!E$61=1,(V4984*G4984)/T4984,'3 Model Input'!E$61=2,(W4984*G4984)/T4984,'3 Model Input'!E$61=3,(X4984*G4984)/T4984,'3 Model Input'!E$61=4,(Y4984*G4984)/T4984,'3 Model Input'!E$61=5,(Z4984*G4984)/T4984, ISTEXT('3 Model Input'!E$61),"Missing",'3 Model Input'!E$61=6,(AA4984*G4984)/T4984))</f>
        <v>Blank</v>
      </c>
      <c r="AD4984" s="202" t="str">
        <f t="shared" si="807"/>
        <v>Blank</v>
      </c>
      <c r="AE4984" s="202" t="str">
        <f t="shared" si="808"/>
        <v>Blank</v>
      </c>
      <c r="AF4984" s="217" t="str">
        <f t="shared" si="809"/>
        <v>Blank</v>
      </c>
      <c r="AG4984" s="9" t="str" cm="1">
        <f t="array" ref="AG4984">_xlfn.IFS(ISNUMBER(AC4984), "", ISNUMBER(SEARCH("Blank", AC4984)), "", ISERROR(AC4984), "Bad input on tab 3")</f>
        <v/>
      </c>
    </row>
    <row r="4985" spans="2:33" ht="15" customHeight="1" x14ac:dyDescent="0.75">
      <c r="B4985" s="205" t="str">
        <f>'5 Driver Data'!B4985</f>
        <v>4977</v>
      </c>
      <c r="C4985" s="193">
        <f>'5 Driver Data'!C4985</f>
        <v>0</v>
      </c>
      <c r="D4985" s="192">
        <f>'5 Driver Data'!D4985</f>
        <v>0</v>
      </c>
      <c r="E4985" s="191">
        <f>'5 Driver Data'!E4985</f>
        <v>0</v>
      </c>
      <c r="F4985" s="191">
        <f>'5 Driver Data'!F4985</f>
        <v>0</v>
      </c>
      <c r="G4985" s="191">
        <f>'5 Driver Data'!G4985</f>
        <v>0</v>
      </c>
      <c r="H4985" s="191">
        <f>'5 Driver Data'!H4985</f>
        <v>0</v>
      </c>
      <c r="I4985" s="191">
        <f>'5 Driver Data'!I4985</f>
        <v>0</v>
      </c>
      <c r="J4985" s="191">
        <f>'5 Driver Data'!J4985</f>
        <v>0</v>
      </c>
      <c r="K4985" s="206">
        <f>'5 Driver Data'!K4985</f>
        <v>0</v>
      </c>
      <c r="L4985" s="1"/>
      <c r="M4985" s="216" t="str">
        <f>IF(D4985=0,"Blank",'3 Model Input'!E$44*'3 Model Input'!E$45)</f>
        <v>Blank</v>
      </c>
      <c r="N4985" s="197" t="str">
        <f t="shared" si="800"/>
        <v>Blank</v>
      </c>
      <c r="O4985" s="197" t="str">
        <f>IF(D4985=0,"Blank",'3 Model Input'!E$49*(1-'3 Model Input'!E$51))</f>
        <v>Blank</v>
      </c>
      <c r="P4985" s="197" t="str">
        <f t="shared" si="801"/>
        <v>Blank</v>
      </c>
      <c r="Q4985" s="197" t="str">
        <f>IF(D4985=0,"Blank",IF(D4985="BEV",E4985*(1-'3 Model Input'!E$54), E4985))</f>
        <v>Blank</v>
      </c>
      <c r="R4985" s="198" t="str">
        <f>IF(D4985=0,"Blank",IF(D4985="PHEV",F4985/G4985,F4985*(1-'3 Model Input'!E$54)/G4985))</f>
        <v>Blank</v>
      </c>
      <c r="S4985" s="198" t="str">
        <f>IF(D4985=0,"Blank",IF(D4985="PHEV",MIN(M4985,E4985),MIN(M4985,(E4985*(1-'3 Model Input'!E$54)))))</f>
        <v>Blank</v>
      </c>
      <c r="T4985" s="217" t="str">
        <f t="shared" si="802"/>
        <v>Blank</v>
      </c>
      <c r="U4985" s="89"/>
      <c r="V4985" s="216" t="str">
        <f>IF(D4985=0,"Blank",P4985*'3 Model Input'!E$50)</f>
        <v>Blank</v>
      </c>
      <c r="W4985" s="197" t="str">
        <f t="shared" si="803"/>
        <v>Blank</v>
      </c>
      <c r="X4985" s="197" t="str">
        <f t="shared" si="804"/>
        <v>Blank</v>
      </c>
      <c r="Y4985" s="197" t="str">
        <f t="shared" si="805"/>
        <v>Blank</v>
      </c>
      <c r="Z4985" s="197" t="str">
        <f t="shared" si="806"/>
        <v>Blank</v>
      </c>
      <c r="AA4985" s="223" t="str" cm="1">
        <f t="array" ref="AA4985">_xlfn.IFS(ISTEXT('3 Model Input'!F$70),"Missing",ISTEXT('3 Model Input'!I$70),"Missing",ISNUMBER('3 Model Input'!K$70),'3 Model Input'!K$70*P4985)</f>
        <v>Missing</v>
      </c>
      <c r="AB4985" s="89"/>
      <c r="AC4985" s="227" t="str" cm="1">
        <f t="array" ref="AC4985">IF(D4985=0,"Blank",_xlfn.IFS('3 Model Input'!E$61=1,(V4985*G4985)/T4985,'3 Model Input'!E$61=2,(W4985*G4985)/T4985,'3 Model Input'!E$61=3,(X4985*G4985)/T4985,'3 Model Input'!E$61=4,(Y4985*G4985)/T4985,'3 Model Input'!E$61=5,(Z4985*G4985)/T4985, ISTEXT('3 Model Input'!E$61),"Missing",'3 Model Input'!E$61=6,(AA4985*G4985)/T4985))</f>
        <v>Blank</v>
      </c>
      <c r="AD4985" s="202" t="str">
        <f t="shared" si="807"/>
        <v>Blank</v>
      </c>
      <c r="AE4985" s="202" t="str">
        <f t="shared" si="808"/>
        <v>Blank</v>
      </c>
      <c r="AF4985" s="217" t="str">
        <f t="shared" si="809"/>
        <v>Blank</v>
      </c>
      <c r="AG4985" s="9" t="str" cm="1">
        <f t="array" ref="AG4985">_xlfn.IFS(ISNUMBER(AC4985), "", ISNUMBER(SEARCH("Blank", AC4985)), "", ISERROR(AC4985), "Bad input on tab 3")</f>
        <v/>
      </c>
    </row>
    <row r="4986" spans="2:33" ht="15" customHeight="1" x14ac:dyDescent="0.75">
      <c r="B4986" s="205" t="str">
        <f>'5 Driver Data'!B4986</f>
        <v>4978</v>
      </c>
      <c r="C4986" s="193">
        <f>'5 Driver Data'!C4986</f>
        <v>0</v>
      </c>
      <c r="D4986" s="192">
        <f>'5 Driver Data'!D4986</f>
        <v>0</v>
      </c>
      <c r="E4986" s="191">
        <f>'5 Driver Data'!E4986</f>
        <v>0</v>
      </c>
      <c r="F4986" s="191">
        <f>'5 Driver Data'!F4986</f>
        <v>0</v>
      </c>
      <c r="G4986" s="191">
        <f>'5 Driver Data'!G4986</f>
        <v>0</v>
      </c>
      <c r="H4986" s="191">
        <f>'5 Driver Data'!H4986</f>
        <v>0</v>
      </c>
      <c r="I4986" s="191">
        <f>'5 Driver Data'!I4986</f>
        <v>0</v>
      </c>
      <c r="J4986" s="191">
        <f>'5 Driver Data'!J4986</f>
        <v>0</v>
      </c>
      <c r="K4986" s="206">
        <f>'5 Driver Data'!K4986</f>
        <v>0</v>
      </c>
      <c r="L4986" s="1"/>
      <c r="M4986" s="216" t="str">
        <f>IF(D4986=0,"Blank",'3 Model Input'!E$44*'3 Model Input'!E$45)</f>
        <v>Blank</v>
      </c>
      <c r="N4986" s="197" t="str">
        <f t="shared" si="800"/>
        <v>Blank</v>
      </c>
      <c r="O4986" s="197" t="str">
        <f>IF(D4986=0,"Blank",'3 Model Input'!E$49*(1-'3 Model Input'!E$51))</f>
        <v>Blank</v>
      </c>
      <c r="P4986" s="197" t="str">
        <f t="shared" si="801"/>
        <v>Blank</v>
      </c>
      <c r="Q4986" s="197" t="str">
        <f>IF(D4986=0,"Blank",IF(D4986="BEV",E4986*(1-'3 Model Input'!E$54), E4986))</f>
        <v>Blank</v>
      </c>
      <c r="R4986" s="198" t="str">
        <f>IF(D4986=0,"Blank",IF(D4986="PHEV",F4986/G4986,F4986*(1-'3 Model Input'!E$54)/G4986))</f>
        <v>Blank</v>
      </c>
      <c r="S4986" s="198" t="str">
        <f>IF(D4986=0,"Blank",IF(D4986="PHEV",MIN(M4986,E4986),MIN(M4986,(E4986*(1-'3 Model Input'!E$54)))))</f>
        <v>Blank</v>
      </c>
      <c r="T4986" s="217" t="str">
        <f t="shared" si="802"/>
        <v>Blank</v>
      </c>
      <c r="U4986" s="89"/>
      <c r="V4986" s="216" t="str">
        <f>IF(D4986=0,"Blank",P4986*'3 Model Input'!E$50)</f>
        <v>Blank</v>
      </c>
      <c r="W4986" s="197" t="str">
        <f t="shared" si="803"/>
        <v>Blank</v>
      </c>
      <c r="X4986" s="197" t="str">
        <f t="shared" si="804"/>
        <v>Blank</v>
      </c>
      <c r="Y4986" s="197" t="str">
        <f t="shared" si="805"/>
        <v>Blank</v>
      </c>
      <c r="Z4986" s="197" t="str">
        <f t="shared" si="806"/>
        <v>Blank</v>
      </c>
      <c r="AA4986" s="223" t="str" cm="1">
        <f t="array" ref="AA4986">_xlfn.IFS(ISTEXT('3 Model Input'!F$70),"Missing",ISTEXT('3 Model Input'!I$70),"Missing",ISNUMBER('3 Model Input'!K$70),'3 Model Input'!K$70*P4986)</f>
        <v>Missing</v>
      </c>
      <c r="AB4986" s="89"/>
      <c r="AC4986" s="227" t="str" cm="1">
        <f t="array" ref="AC4986">IF(D4986=0,"Blank",_xlfn.IFS('3 Model Input'!E$61=1,(V4986*G4986)/T4986,'3 Model Input'!E$61=2,(W4986*G4986)/T4986,'3 Model Input'!E$61=3,(X4986*G4986)/T4986,'3 Model Input'!E$61=4,(Y4986*G4986)/T4986,'3 Model Input'!E$61=5,(Z4986*G4986)/T4986, ISTEXT('3 Model Input'!E$61),"Missing",'3 Model Input'!E$61=6,(AA4986*G4986)/T4986))</f>
        <v>Blank</v>
      </c>
      <c r="AD4986" s="202" t="str">
        <f t="shared" si="807"/>
        <v>Blank</v>
      </c>
      <c r="AE4986" s="202" t="str">
        <f t="shared" si="808"/>
        <v>Blank</v>
      </c>
      <c r="AF4986" s="217" t="str">
        <f t="shared" si="809"/>
        <v>Blank</v>
      </c>
      <c r="AG4986" s="9" t="str" cm="1">
        <f t="array" ref="AG4986">_xlfn.IFS(ISNUMBER(AC4986), "", ISNUMBER(SEARCH("Blank", AC4986)), "", ISERROR(AC4986), "Bad input on tab 3")</f>
        <v/>
      </c>
    </row>
    <row r="4987" spans="2:33" ht="15" customHeight="1" x14ac:dyDescent="0.75">
      <c r="B4987" s="205" t="str">
        <f>'5 Driver Data'!B4987</f>
        <v>4979</v>
      </c>
      <c r="C4987" s="193">
        <f>'5 Driver Data'!C4987</f>
        <v>0</v>
      </c>
      <c r="D4987" s="192">
        <f>'5 Driver Data'!D4987</f>
        <v>0</v>
      </c>
      <c r="E4987" s="191">
        <f>'5 Driver Data'!E4987</f>
        <v>0</v>
      </c>
      <c r="F4987" s="191">
        <f>'5 Driver Data'!F4987</f>
        <v>0</v>
      </c>
      <c r="G4987" s="191">
        <f>'5 Driver Data'!G4987</f>
        <v>0</v>
      </c>
      <c r="H4987" s="191">
        <f>'5 Driver Data'!H4987</f>
        <v>0</v>
      </c>
      <c r="I4987" s="191">
        <f>'5 Driver Data'!I4987</f>
        <v>0</v>
      </c>
      <c r="J4987" s="191">
        <f>'5 Driver Data'!J4987</f>
        <v>0</v>
      </c>
      <c r="K4987" s="206">
        <f>'5 Driver Data'!K4987</f>
        <v>0</v>
      </c>
      <c r="L4987" s="1"/>
      <c r="M4987" s="216" t="str">
        <f>IF(D4987=0,"Blank",'3 Model Input'!E$44*'3 Model Input'!E$45)</f>
        <v>Blank</v>
      </c>
      <c r="N4987" s="197" t="str">
        <f t="shared" si="800"/>
        <v>Blank</v>
      </c>
      <c r="O4987" s="197" t="str">
        <f>IF(D4987=0,"Blank",'3 Model Input'!E$49*(1-'3 Model Input'!E$51))</f>
        <v>Blank</v>
      </c>
      <c r="P4987" s="197" t="str">
        <f t="shared" si="801"/>
        <v>Blank</v>
      </c>
      <c r="Q4987" s="197" t="str">
        <f>IF(D4987=0,"Blank",IF(D4987="BEV",E4987*(1-'3 Model Input'!E$54), E4987))</f>
        <v>Blank</v>
      </c>
      <c r="R4987" s="198" t="str">
        <f>IF(D4987=0,"Blank",IF(D4987="PHEV",F4987/G4987,F4987*(1-'3 Model Input'!E$54)/G4987))</f>
        <v>Blank</v>
      </c>
      <c r="S4987" s="198" t="str">
        <f>IF(D4987=0,"Blank",IF(D4987="PHEV",MIN(M4987,E4987),MIN(M4987,(E4987*(1-'3 Model Input'!E$54)))))</f>
        <v>Blank</v>
      </c>
      <c r="T4987" s="217" t="str">
        <f t="shared" si="802"/>
        <v>Blank</v>
      </c>
      <c r="U4987" s="89"/>
      <c r="V4987" s="216" t="str">
        <f>IF(D4987=0,"Blank",P4987*'3 Model Input'!E$50)</f>
        <v>Blank</v>
      </c>
      <c r="W4987" s="197" t="str">
        <f t="shared" si="803"/>
        <v>Blank</v>
      </c>
      <c r="X4987" s="197" t="str">
        <f t="shared" si="804"/>
        <v>Blank</v>
      </c>
      <c r="Y4987" s="197" t="str">
        <f t="shared" si="805"/>
        <v>Blank</v>
      </c>
      <c r="Z4987" s="197" t="str">
        <f t="shared" si="806"/>
        <v>Blank</v>
      </c>
      <c r="AA4987" s="223" t="str" cm="1">
        <f t="array" ref="AA4987">_xlfn.IFS(ISTEXT('3 Model Input'!F$70),"Missing",ISTEXT('3 Model Input'!I$70),"Missing",ISNUMBER('3 Model Input'!K$70),'3 Model Input'!K$70*P4987)</f>
        <v>Missing</v>
      </c>
      <c r="AB4987" s="89"/>
      <c r="AC4987" s="227" t="str" cm="1">
        <f t="array" ref="AC4987">IF(D4987=0,"Blank",_xlfn.IFS('3 Model Input'!E$61=1,(V4987*G4987)/T4987,'3 Model Input'!E$61=2,(W4987*G4987)/T4987,'3 Model Input'!E$61=3,(X4987*G4987)/T4987,'3 Model Input'!E$61=4,(Y4987*G4987)/T4987,'3 Model Input'!E$61=5,(Z4987*G4987)/T4987, ISTEXT('3 Model Input'!E$61),"Missing",'3 Model Input'!E$61=6,(AA4987*G4987)/T4987))</f>
        <v>Blank</v>
      </c>
      <c r="AD4987" s="202" t="str">
        <f t="shared" si="807"/>
        <v>Blank</v>
      </c>
      <c r="AE4987" s="202" t="str">
        <f t="shared" si="808"/>
        <v>Blank</v>
      </c>
      <c r="AF4987" s="217" t="str">
        <f t="shared" si="809"/>
        <v>Blank</v>
      </c>
      <c r="AG4987" s="9" t="str" cm="1">
        <f t="array" ref="AG4987">_xlfn.IFS(ISNUMBER(AC4987), "", ISNUMBER(SEARCH("Blank", AC4987)), "", ISERROR(AC4987), "Bad input on tab 3")</f>
        <v/>
      </c>
    </row>
    <row r="4988" spans="2:33" ht="15" customHeight="1" x14ac:dyDescent="0.75">
      <c r="B4988" s="205" t="str">
        <f>'5 Driver Data'!B4988</f>
        <v>4980</v>
      </c>
      <c r="C4988" s="193">
        <f>'5 Driver Data'!C4988</f>
        <v>0</v>
      </c>
      <c r="D4988" s="192">
        <f>'5 Driver Data'!D4988</f>
        <v>0</v>
      </c>
      <c r="E4988" s="191">
        <f>'5 Driver Data'!E4988</f>
        <v>0</v>
      </c>
      <c r="F4988" s="191">
        <f>'5 Driver Data'!F4988</f>
        <v>0</v>
      </c>
      <c r="G4988" s="191">
        <f>'5 Driver Data'!G4988</f>
        <v>0</v>
      </c>
      <c r="H4988" s="191">
        <f>'5 Driver Data'!H4988</f>
        <v>0</v>
      </c>
      <c r="I4988" s="191">
        <f>'5 Driver Data'!I4988</f>
        <v>0</v>
      </c>
      <c r="J4988" s="191">
        <f>'5 Driver Data'!J4988</f>
        <v>0</v>
      </c>
      <c r="K4988" s="206">
        <f>'5 Driver Data'!K4988</f>
        <v>0</v>
      </c>
      <c r="L4988" s="1"/>
      <c r="M4988" s="216" t="str">
        <f>IF(D4988=0,"Blank",'3 Model Input'!E$44*'3 Model Input'!E$45)</f>
        <v>Blank</v>
      </c>
      <c r="N4988" s="197" t="str">
        <f t="shared" si="800"/>
        <v>Blank</v>
      </c>
      <c r="O4988" s="197" t="str">
        <f>IF(D4988=0,"Blank",'3 Model Input'!E$49*(1-'3 Model Input'!E$51))</f>
        <v>Blank</v>
      </c>
      <c r="P4988" s="197" t="str">
        <f t="shared" si="801"/>
        <v>Blank</v>
      </c>
      <c r="Q4988" s="197" t="str">
        <f>IF(D4988=0,"Blank",IF(D4988="BEV",E4988*(1-'3 Model Input'!E$54), E4988))</f>
        <v>Blank</v>
      </c>
      <c r="R4988" s="198" t="str">
        <f>IF(D4988=0,"Blank",IF(D4988="PHEV",F4988/G4988,F4988*(1-'3 Model Input'!E$54)/G4988))</f>
        <v>Blank</v>
      </c>
      <c r="S4988" s="198" t="str">
        <f>IF(D4988=0,"Blank",IF(D4988="PHEV",MIN(M4988,E4988),MIN(M4988,(E4988*(1-'3 Model Input'!E$54)))))</f>
        <v>Blank</v>
      </c>
      <c r="T4988" s="217" t="str">
        <f t="shared" si="802"/>
        <v>Blank</v>
      </c>
      <c r="U4988" s="89"/>
      <c r="V4988" s="216" t="str">
        <f>IF(D4988=0,"Blank",P4988*'3 Model Input'!E$50)</f>
        <v>Blank</v>
      </c>
      <c r="W4988" s="197" t="str">
        <f t="shared" si="803"/>
        <v>Blank</v>
      </c>
      <c r="X4988" s="197" t="str">
        <f t="shared" si="804"/>
        <v>Blank</v>
      </c>
      <c r="Y4988" s="197" t="str">
        <f t="shared" si="805"/>
        <v>Blank</v>
      </c>
      <c r="Z4988" s="197" t="str">
        <f t="shared" si="806"/>
        <v>Blank</v>
      </c>
      <c r="AA4988" s="223" t="str" cm="1">
        <f t="array" ref="AA4988">_xlfn.IFS(ISTEXT('3 Model Input'!F$70),"Missing",ISTEXT('3 Model Input'!I$70),"Missing",ISNUMBER('3 Model Input'!K$70),'3 Model Input'!K$70*P4988)</f>
        <v>Missing</v>
      </c>
      <c r="AB4988" s="89"/>
      <c r="AC4988" s="227" t="str" cm="1">
        <f t="array" ref="AC4988">IF(D4988=0,"Blank",_xlfn.IFS('3 Model Input'!E$61=1,(V4988*G4988)/T4988,'3 Model Input'!E$61=2,(W4988*G4988)/T4988,'3 Model Input'!E$61=3,(X4988*G4988)/T4988,'3 Model Input'!E$61=4,(Y4988*G4988)/T4988,'3 Model Input'!E$61=5,(Z4988*G4988)/T4988, ISTEXT('3 Model Input'!E$61),"Missing",'3 Model Input'!E$61=6,(AA4988*G4988)/T4988))</f>
        <v>Blank</v>
      </c>
      <c r="AD4988" s="202" t="str">
        <f t="shared" si="807"/>
        <v>Blank</v>
      </c>
      <c r="AE4988" s="202" t="str">
        <f t="shared" si="808"/>
        <v>Blank</v>
      </c>
      <c r="AF4988" s="217" t="str">
        <f t="shared" si="809"/>
        <v>Blank</v>
      </c>
      <c r="AG4988" s="9" t="str" cm="1">
        <f t="array" ref="AG4988">_xlfn.IFS(ISNUMBER(AC4988), "", ISNUMBER(SEARCH("Blank", AC4988)), "", ISERROR(AC4988), "Bad input on tab 3")</f>
        <v/>
      </c>
    </row>
    <row r="4989" spans="2:33" ht="15" customHeight="1" x14ac:dyDescent="0.75">
      <c r="B4989" s="205" t="str">
        <f>'5 Driver Data'!B4989</f>
        <v>4981</v>
      </c>
      <c r="C4989" s="193">
        <f>'5 Driver Data'!C4989</f>
        <v>0</v>
      </c>
      <c r="D4989" s="192">
        <f>'5 Driver Data'!D4989</f>
        <v>0</v>
      </c>
      <c r="E4989" s="191">
        <f>'5 Driver Data'!E4989</f>
        <v>0</v>
      </c>
      <c r="F4989" s="191">
        <f>'5 Driver Data'!F4989</f>
        <v>0</v>
      </c>
      <c r="G4989" s="191">
        <f>'5 Driver Data'!G4989</f>
        <v>0</v>
      </c>
      <c r="H4989" s="191">
        <f>'5 Driver Data'!H4989</f>
        <v>0</v>
      </c>
      <c r="I4989" s="191">
        <f>'5 Driver Data'!I4989</f>
        <v>0</v>
      </c>
      <c r="J4989" s="191">
        <f>'5 Driver Data'!J4989</f>
        <v>0</v>
      </c>
      <c r="K4989" s="206">
        <f>'5 Driver Data'!K4989</f>
        <v>0</v>
      </c>
      <c r="L4989" s="1"/>
      <c r="M4989" s="216" t="str">
        <f>IF(D4989=0,"Blank",'3 Model Input'!E$44*'3 Model Input'!E$45)</f>
        <v>Blank</v>
      </c>
      <c r="N4989" s="197" t="str">
        <f t="shared" si="800"/>
        <v>Blank</v>
      </c>
      <c r="O4989" s="197" t="str">
        <f>IF(D4989=0,"Blank",'3 Model Input'!E$49*(1-'3 Model Input'!E$51))</f>
        <v>Blank</v>
      </c>
      <c r="P4989" s="197" t="str">
        <f t="shared" si="801"/>
        <v>Blank</v>
      </c>
      <c r="Q4989" s="197" t="str">
        <f>IF(D4989=0,"Blank",IF(D4989="BEV",E4989*(1-'3 Model Input'!E$54), E4989))</f>
        <v>Blank</v>
      </c>
      <c r="R4989" s="198" t="str">
        <f>IF(D4989=0,"Blank",IF(D4989="PHEV",F4989/G4989,F4989*(1-'3 Model Input'!E$54)/G4989))</f>
        <v>Blank</v>
      </c>
      <c r="S4989" s="198" t="str">
        <f>IF(D4989=0,"Blank",IF(D4989="PHEV",MIN(M4989,E4989),MIN(M4989,(E4989*(1-'3 Model Input'!E$54)))))</f>
        <v>Blank</v>
      </c>
      <c r="T4989" s="217" t="str">
        <f t="shared" si="802"/>
        <v>Blank</v>
      </c>
      <c r="U4989" s="89"/>
      <c r="V4989" s="216" t="str">
        <f>IF(D4989=0,"Blank",P4989*'3 Model Input'!E$50)</f>
        <v>Blank</v>
      </c>
      <c r="W4989" s="197" t="str">
        <f t="shared" si="803"/>
        <v>Blank</v>
      </c>
      <c r="X4989" s="197" t="str">
        <f t="shared" si="804"/>
        <v>Blank</v>
      </c>
      <c r="Y4989" s="197" t="str">
        <f t="shared" si="805"/>
        <v>Blank</v>
      </c>
      <c r="Z4989" s="197" t="str">
        <f t="shared" si="806"/>
        <v>Blank</v>
      </c>
      <c r="AA4989" s="223" t="str" cm="1">
        <f t="array" ref="AA4989">_xlfn.IFS(ISTEXT('3 Model Input'!F$70),"Missing",ISTEXT('3 Model Input'!I$70),"Missing",ISNUMBER('3 Model Input'!K$70),'3 Model Input'!K$70*P4989)</f>
        <v>Missing</v>
      </c>
      <c r="AB4989" s="89"/>
      <c r="AC4989" s="227" t="str" cm="1">
        <f t="array" ref="AC4989">IF(D4989=0,"Blank",_xlfn.IFS('3 Model Input'!E$61=1,(V4989*G4989)/T4989,'3 Model Input'!E$61=2,(W4989*G4989)/T4989,'3 Model Input'!E$61=3,(X4989*G4989)/T4989,'3 Model Input'!E$61=4,(Y4989*G4989)/T4989,'3 Model Input'!E$61=5,(Z4989*G4989)/T4989, ISTEXT('3 Model Input'!E$61),"Missing",'3 Model Input'!E$61=6,(AA4989*G4989)/T4989))</f>
        <v>Blank</v>
      </c>
      <c r="AD4989" s="202" t="str">
        <f t="shared" si="807"/>
        <v>Blank</v>
      </c>
      <c r="AE4989" s="202" t="str">
        <f t="shared" si="808"/>
        <v>Blank</v>
      </c>
      <c r="AF4989" s="217" t="str">
        <f t="shared" si="809"/>
        <v>Blank</v>
      </c>
      <c r="AG4989" s="9" t="str" cm="1">
        <f t="array" ref="AG4989">_xlfn.IFS(ISNUMBER(AC4989), "", ISNUMBER(SEARCH("Blank", AC4989)), "", ISERROR(AC4989), "Bad input on tab 3")</f>
        <v/>
      </c>
    </row>
    <row r="4990" spans="2:33" ht="15" customHeight="1" x14ac:dyDescent="0.75">
      <c r="B4990" s="205" t="str">
        <f>'5 Driver Data'!B4990</f>
        <v>4982</v>
      </c>
      <c r="C4990" s="193">
        <f>'5 Driver Data'!C4990</f>
        <v>0</v>
      </c>
      <c r="D4990" s="192">
        <f>'5 Driver Data'!D4990</f>
        <v>0</v>
      </c>
      <c r="E4990" s="191">
        <f>'5 Driver Data'!E4990</f>
        <v>0</v>
      </c>
      <c r="F4990" s="191">
        <f>'5 Driver Data'!F4990</f>
        <v>0</v>
      </c>
      <c r="G4990" s="191">
        <f>'5 Driver Data'!G4990</f>
        <v>0</v>
      </c>
      <c r="H4990" s="191">
        <f>'5 Driver Data'!H4990</f>
        <v>0</v>
      </c>
      <c r="I4990" s="191">
        <f>'5 Driver Data'!I4990</f>
        <v>0</v>
      </c>
      <c r="J4990" s="191">
        <f>'5 Driver Data'!J4990</f>
        <v>0</v>
      </c>
      <c r="K4990" s="206">
        <f>'5 Driver Data'!K4990</f>
        <v>0</v>
      </c>
      <c r="L4990" s="1"/>
      <c r="M4990" s="216" t="str">
        <f>IF(D4990=0,"Blank",'3 Model Input'!E$44*'3 Model Input'!E$45)</f>
        <v>Blank</v>
      </c>
      <c r="N4990" s="197" t="str">
        <f t="shared" si="800"/>
        <v>Blank</v>
      </c>
      <c r="O4990" s="197" t="str">
        <f>IF(D4990=0,"Blank",'3 Model Input'!E$49*(1-'3 Model Input'!E$51))</f>
        <v>Blank</v>
      </c>
      <c r="P4990" s="197" t="str">
        <f t="shared" si="801"/>
        <v>Blank</v>
      </c>
      <c r="Q4990" s="197" t="str">
        <f>IF(D4990=0,"Blank",IF(D4990="BEV",E4990*(1-'3 Model Input'!E$54), E4990))</f>
        <v>Blank</v>
      </c>
      <c r="R4990" s="198" t="str">
        <f>IF(D4990=0,"Blank",IF(D4990="PHEV",F4990/G4990,F4990*(1-'3 Model Input'!E$54)/G4990))</f>
        <v>Blank</v>
      </c>
      <c r="S4990" s="198" t="str">
        <f>IF(D4990=0,"Blank",IF(D4990="PHEV",MIN(M4990,E4990),MIN(M4990,(E4990*(1-'3 Model Input'!E$54)))))</f>
        <v>Blank</v>
      </c>
      <c r="T4990" s="217" t="str">
        <f t="shared" si="802"/>
        <v>Blank</v>
      </c>
      <c r="U4990" s="89"/>
      <c r="V4990" s="216" t="str">
        <f>IF(D4990=0,"Blank",P4990*'3 Model Input'!E$50)</f>
        <v>Blank</v>
      </c>
      <c r="W4990" s="197" t="str">
        <f t="shared" si="803"/>
        <v>Blank</v>
      </c>
      <c r="X4990" s="197" t="str">
        <f t="shared" si="804"/>
        <v>Blank</v>
      </c>
      <c r="Y4990" s="197" t="str">
        <f t="shared" si="805"/>
        <v>Blank</v>
      </c>
      <c r="Z4990" s="197" t="str">
        <f t="shared" si="806"/>
        <v>Blank</v>
      </c>
      <c r="AA4990" s="223" t="str" cm="1">
        <f t="array" ref="AA4990">_xlfn.IFS(ISTEXT('3 Model Input'!F$70),"Missing",ISTEXT('3 Model Input'!I$70),"Missing",ISNUMBER('3 Model Input'!K$70),'3 Model Input'!K$70*P4990)</f>
        <v>Missing</v>
      </c>
      <c r="AB4990" s="89"/>
      <c r="AC4990" s="227" t="str" cm="1">
        <f t="array" ref="AC4990">IF(D4990=0,"Blank",_xlfn.IFS('3 Model Input'!E$61=1,(V4990*G4990)/T4990,'3 Model Input'!E$61=2,(W4990*G4990)/T4990,'3 Model Input'!E$61=3,(X4990*G4990)/T4990,'3 Model Input'!E$61=4,(Y4990*G4990)/T4990,'3 Model Input'!E$61=5,(Z4990*G4990)/T4990, ISTEXT('3 Model Input'!E$61),"Missing",'3 Model Input'!E$61=6,(AA4990*G4990)/T4990))</f>
        <v>Blank</v>
      </c>
      <c r="AD4990" s="202" t="str">
        <f t="shared" si="807"/>
        <v>Blank</v>
      </c>
      <c r="AE4990" s="202" t="str">
        <f t="shared" si="808"/>
        <v>Blank</v>
      </c>
      <c r="AF4990" s="217" t="str">
        <f t="shared" si="809"/>
        <v>Blank</v>
      </c>
      <c r="AG4990" s="9" t="str" cm="1">
        <f t="array" ref="AG4990">_xlfn.IFS(ISNUMBER(AC4990), "", ISNUMBER(SEARCH("Blank", AC4990)), "", ISERROR(AC4990), "Bad input on tab 3")</f>
        <v/>
      </c>
    </row>
    <row r="4991" spans="2:33" ht="15" customHeight="1" x14ac:dyDescent="0.75">
      <c r="B4991" s="205" t="str">
        <f>'5 Driver Data'!B4991</f>
        <v>4983</v>
      </c>
      <c r="C4991" s="193">
        <f>'5 Driver Data'!C4991</f>
        <v>0</v>
      </c>
      <c r="D4991" s="192">
        <f>'5 Driver Data'!D4991</f>
        <v>0</v>
      </c>
      <c r="E4991" s="191">
        <f>'5 Driver Data'!E4991</f>
        <v>0</v>
      </c>
      <c r="F4991" s="191">
        <f>'5 Driver Data'!F4991</f>
        <v>0</v>
      </c>
      <c r="G4991" s="191">
        <f>'5 Driver Data'!G4991</f>
        <v>0</v>
      </c>
      <c r="H4991" s="191">
        <f>'5 Driver Data'!H4991</f>
        <v>0</v>
      </c>
      <c r="I4991" s="191">
        <f>'5 Driver Data'!I4991</f>
        <v>0</v>
      </c>
      <c r="J4991" s="191">
        <f>'5 Driver Data'!J4991</f>
        <v>0</v>
      </c>
      <c r="K4991" s="206">
        <f>'5 Driver Data'!K4991</f>
        <v>0</v>
      </c>
      <c r="L4991" s="1"/>
      <c r="M4991" s="216" t="str">
        <f>IF(D4991=0,"Blank",'3 Model Input'!E$44*'3 Model Input'!E$45)</f>
        <v>Blank</v>
      </c>
      <c r="N4991" s="197" t="str">
        <f t="shared" si="800"/>
        <v>Blank</v>
      </c>
      <c r="O4991" s="197" t="str">
        <f>IF(D4991=0,"Blank",'3 Model Input'!E$49*(1-'3 Model Input'!E$51))</f>
        <v>Blank</v>
      </c>
      <c r="P4991" s="197" t="str">
        <f t="shared" si="801"/>
        <v>Blank</v>
      </c>
      <c r="Q4991" s="197" t="str">
        <f>IF(D4991=0,"Blank",IF(D4991="BEV",E4991*(1-'3 Model Input'!E$54), E4991))</f>
        <v>Blank</v>
      </c>
      <c r="R4991" s="198" t="str">
        <f>IF(D4991=0,"Blank",IF(D4991="PHEV",F4991/G4991,F4991*(1-'3 Model Input'!E$54)/G4991))</f>
        <v>Blank</v>
      </c>
      <c r="S4991" s="198" t="str">
        <f>IF(D4991=0,"Blank",IF(D4991="PHEV",MIN(M4991,E4991),MIN(M4991,(E4991*(1-'3 Model Input'!E$54)))))</f>
        <v>Blank</v>
      </c>
      <c r="T4991" s="217" t="str">
        <f t="shared" si="802"/>
        <v>Blank</v>
      </c>
      <c r="U4991" s="89"/>
      <c r="V4991" s="216" t="str">
        <f>IF(D4991=0,"Blank",P4991*'3 Model Input'!E$50)</f>
        <v>Blank</v>
      </c>
      <c r="W4991" s="197" t="str">
        <f t="shared" si="803"/>
        <v>Blank</v>
      </c>
      <c r="X4991" s="197" t="str">
        <f t="shared" si="804"/>
        <v>Blank</v>
      </c>
      <c r="Y4991" s="197" t="str">
        <f t="shared" si="805"/>
        <v>Blank</v>
      </c>
      <c r="Z4991" s="197" t="str">
        <f t="shared" si="806"/>
        <v>Blank</v>
      </c>
      <c r="AA4991" s="223" t="str" cm="1">
        <f t="array" ref="AA4991">_xlfn.IFS(ISTEXT('3 Model Input'!F$70),"Missing",ISTEXT('3 Model Input'!I$70),"Missing",ISNUMBER('3 Model Input'!K$70),'3 Model Input'!K$70*P4991)</f>
        <v>Missing</v>
      </c>
      <c r="AB4991" s="89"/>
      <c r="AC4991" s="227" t="str" cm="1">
        <f t="array" ref="AC4991">IF(D4991=0,"Blank",_xlfn.IFS('3 Model Input'!E$61=1,(V4991*G4991)/T4991,'3 Model Input'!E$61=2,(W4991*G4991)/T4991,'3 Model Input'!E$61=3,(X4991*G4991)/T4991,'3 Model Input'!E$61=4,(Y4991*G4991)/T4991,'3 Model Input'!E$61=5,(Z4991*G4991)/T4991, ISTEXT('3 Model Input'!E$61),"Missing",'3 Model Input'!E$61=6,(AA4991*G4991)/T4991))</f>
        <v>Blank</v>
      </c>
      <c r="AD4991" s="202" t="str">
        <f t="shared" si="807"/>
        <v>Blank</v>
      </c>
      <c r="AE4991" s="202" t="str">
        <f t="shared" si="808"/>
        <v>Blank</v>
      </c>
      <c r="AF4991" s="217" t="str">
        <f t="shared" si="809"/>
        <v>Blank</v>
      </c>
      <c r="AG4991" s="9" t="str" cm="1">
        <f t="array" ref="AG4991">_xlfn.IFS(ISNUMBER(AC4991), "", ISNUMBER(SEARCH("Blank", AC4991)), "", ISERROR(AC4991), "Bad input on tab 3")</f>
        <v/>
      </c>
    </row>
    <row r="4992" spans="2:33" ht="15" customHeight="1" x14ac:dyDescent="0.75">
      <c r="B4992" s="205" t="str">
        <f>'5 Driver Data'!B4992</f>
        <v>4984</v>
      </c>
      <c r="C4992" s="193">
        <f>'5 Driver Data'!C4992</f>
        <v>0</v>
      </c>
      <c r="D4992" s="192">
        <f>'5 Driver Data'!D4992</f>
        <v>0</v>
      </c>
      <c r="E4992" s="191">
        <f>'5 Driver Data'!E4992</f>
        <v>0</v>
      </c>
      <c r="F4992" s="191">
        <f>'5 Driver Data'!F4992</f>
        <v>0</v>
      </c>
      <c r="G4992" s="191">
        <f>'5 Driver Data'!G4992</f>
        <v>0</v>
      </c>
      <c r="H4992" s="191">
        <f>'5 Driver Data'!H4992</f>
        <v>0</v>
      </c>
      <c r="I4992" s="191">
        <f>'5 Driver Data'!I4992</f>
        <v>0</v>
      </c>
      <c r="J4992" s="191">
        <f>'5 Driver Data'!J4992</f>
        <v>0</v>
      </c>
      <c r="K4992" s="206">
        <f>'5 Driver Data'!K4992</f>
        <v>0</v>
      </c>
      <c r="L4992" s="1"/>
      <c r="M4992" s="216" t="str">
        <f>IF(D4992=0,"Blank",'3 Model Input'!E$44*'3 Model Input'!E$45)</f>
        <v>Blank</v>
      </c>
      <c r="N4992" s="197" t="str">
        <f t="shared" si="800"/>
        <v>Blank</v>
      </c>
      <c r="O4992" s="197" t="str">
        <f>IF(D4992=0,"Blank",'3 Model Input'!E$49*(1-'3 Model Input'!E$51))</f>
        <v>Blank</v>
      </c>
      <c r="P4992" s="197" t="str">
        <f t="shared" si="801"/>
        <v>Blank</v>
      </c>
      <c r="Q4992" s="197" t="str">
        <f>IF(D4992=0,"Blank",IF(D4992="BEV",E4992*(1-'3 Model Input'!E$54), E4992))</f>
        <v>Blank</v>
      </c>
      <c r="R4992" s="198" t="str">
        <f>IF(D4992=0,"Blank",IF(D4992="PHEV",F4992/G4992,F4992*(1-'3 Model Input'!E$54)/G4992))</f>
        <v>Blank</v>
      </c>
      <c r="S4992" s="198" t="str">
        <f>IF(D4992=0,"Blank",IF(D4992="PHEV",MIN(M4992,E4992),MIN(M4992,(E4992*(1-'3 Model Input'!E$54)))))</f>
        <v>Blank</v>
      </c>
      <c r="T4992" s="217" t="str">
        <f t="shared" si="802"/>
        <v>Blank</v>
      </c>
      <c r="U4992" s="89"/>
      <c r="V4992" s="216" t="str">
        <f>IF(D4992=0,"Blank",P4992*'3 Model Input'!E$50)</f>
        <v>Blank</v>
      </c>
      <c r="W4992" s="197" t="str">
        <f t="shared" si="803"/>
        <v>Blank</v>
      </c>
      <c r="X4992" s="197" t="str">
        <f t="shared" si="804"/>
        <v>Blank</v>
      </c>
      <c r="Y4992" s="197" t="str">
        <f t="shared" si="805"/>
        <v>Blank</v>
      </c>
      <c r="Z4992" s="197" t="str">
        <f t="shared" si="806"/>
        <v>Blank</v>
      </c>
      <c r="AA4992" s="223" t="str" cm="1">
        <f t="array" ref="AA4992">_xlfn.IFS(ISTEXT('3 Model Input'!F$70),"Missing",ISTEXT('3 Model Input'!I$70),"Missing",ISNUMBER('3 Model Input'!K$70),'3 Model Input'!K$70*P4992)</f>
        <v>Missing</v>
      </c>
      <c r="AB4992" s="89"/>
      <c r="AC4992" s="227" t="str" cm="1">
        <f t="array" ref="AC4992">IF(D4992=0,"Blank",_xlfn.IFS('3 Model Input'!E$61=1,(V4992*G4992)/T4992,'3 Model Input'!E$61=2,(W4992*G4992)/T4992,'3 Model Input'!E$61=3,(X4992*G4992)/T4992,'3 Model Input'!E$61=4,(Y4992*G4992)/T4992,'3 Model Input'!E$61=5,(Z4992*G4992)/T4992, ISTEXT('3 Model Input'!E$61),"Missing",'3 Model Input'!E$61=6,(AA4992*G4992)/T4992))</f>
        <v>Blank</v>
      </c>
      <c r="AD4992" s="202" t="str">
        <f t="shared" si="807"/>
        <v>Blank</v>
      </c>
      <c r="AE4992" s="202" t="str">
        <f t="shared" si="808"/>
        <v>Blank</v>
      </c>
      <c r="AF4992" s="217" t="str">
        <f t="shared" si="809"/>
        <v>Blank</v>
      </c>
      <c r="AG4992" s="9" t="str" cm="1">
        <f t="array" ref="AG4992">_xlfn.IFS(ISNUMBER(AC4992), "", ISNUMBER(SEARCH("Blank", AC4992)), "", ISERROR(AC4992), "Bad input on tab 3")</f>
        <v/>
      </c>
    </row>
    <row r="4993" spans="2:33" ht="15" customHeight="1" x14ac:dyDescent="0.75">
      <c r="B4993" s="205" t="str">
        <f>'5 Driver Data'!B4993</f>
        <v>4985</v>
      </c>
      <c r="C4993" s="193">
        <f>'5 Driver Data'!C4993</f>
        <v>0</v>
      </c>
      <c r="D4993" s="192">
        <f>'5 Driver Data'!D4993</f>
        <v>0</v>
      </c>
      <c r="E4993" s="191">
        <f>'5 Driver Data'!E4993</f>
        <v>0</v>
      </c>
      <c r="F4993" s="191">
        <f>'5 Driver Data'!F4993</f>
        <v>0</v>
      </c>
      <c r="G4993" s="191">
        <f>'5 Driver Data'!G4993</f>
        <v>0</v>
      </c>
      <c r="H4993" s="191">
        <f>'5 Driver Data'!H4993</f>
        <v>0</v>
      </c>
      <c r="I4993" s="191">
        <f>'5 Driver Data'!I4993</f>
        <v>0</v>
      </c>
      <c r="J4993" s="191">
        <f>'5 Driver Data'!J4993</f>
        <v>0</v>
      </c>
      <c r="K4993" s="206">
        <f>'5 Driver Data'!K4993</f>
        <v>0</v>
      </c>
      <c r="L4993" s="1"/>
      <c r="M4993" s="216" t="str">
        <f>IF(D4993=0,"Blank",'3 Model Input'!E$44*'3 Model Input'!E$45)</f>
        <v>Blank</v>
      </c>
      <c r="N4993" s="197" t="str">
        <f t="shared" si="800"/>
        <v>Blank</v>
      </c>
      <c r="O4993" s="197" t="str">
        <f>IF(D4993=0,"Blank",'3 Model Input'!E$49*(1-'3 Model Input'!E$51))</f>
        <v>Blank</v>
      </c>
      <c r="P4993" s="197" t="str">
        <f t="shared" si="801"/>
        <v>Blank</v>
      </c>
      <c r="Q4993" s="197" t="str">
        <f>IF(D4993=0,"Blank",IF(D4993="BEV",E4993*(1-'3 Model Input'!E$54), E4993))</f>
        <v>Blank</v>
      </c>
      <c r="R4993" s="198" t="str">
        <f>IF(D4993=0,"Blank",IF(D4993="PHEV",F4993/G4993,F4993*(1-'3 Model Input'!E$54)/G4993))</f>
        <v>Blank</v>
      </c>
      <c r="S4993" s="198" t="str">
        <f>IF(D4993=0,"Blank",IF(D4993="PHEV",MIN(M4993,E4993),MIN(M4993,(E4993*(1-'3 Model Input'!E$54)))))</f>
        <v>Blank</v>
      </c>
      <c r="T4993" s="217" t="str">
        <f t="shared" si="802"/>
        <v>Blank</v>
      </c>
      <c r="U4993" s="89"/>
      <c r="V4993" s="216" t="str">
        <f>IF(D4993=0,"Blank",P4993*'3 Model Input'!E$50)</f>
        <v>Blank</v>
      </c>
      <c r="W4993" s="197" t="str">
        <f t="shared" si="803"/>
        <v>Blank</v>
      </c>
      <c r="X4993" s="197" t="str">
        <f t="shared" si="804"/>
        <v>Blank</v>
      </c>
      <c r="Y4993" s="197" t="str">
        <f t="shared" si="805"/>
        <v>Blank</v>
      </c>
      <c r="Z4993" s="197" t="str">
        <f t="shared" si="806"/>
        <v>Blank</v>
      </c>
      <c r="AA4993" s="223" t="str" cm="1">
        <f t="array" ref="AA4993">_xlfn.IFS(ISTEXT('3 Model Input'!F$70),"Missing",ISTEXT('3 Model Input'!I$70),"Missing",ISNUMBER('3 Model Input'!K$70),'3 Model Input'!K$70*P4993)</f>
        <v>Missing</v>
      </c>
      <c r="AB4993" s="89"/>
      <c r="AC4993" s="227" t="str" cm="1">
        <f t="array" ref="AC4993">IF(D4993=0,"Blank",_xlfn.IFS('3 Model Input'!E$61=1,(V4993*G4993)/T4993,'3 Model Input'!E$61=2,(W4993*G4993)/T4993,'3 Model Input'!E$61=3,(X4993*G4993)/T4993,'3 Model Input'!E$61=4,(Y4993*G4993)/T4993,'3 Model Input'!E$61=5,(Z4993*G4993)/T4993, ISTEXT('3 Model Input'!E$61),"Missing",'3 Model Input'!E$61=6,(AA4993*G4993)/T4993))</f>
        <v>Blank</v>
      </c>
      <c r="AD4993" s="202" t="str">
        <f t="shared" si="807"/>
        <v>Blank</v>
      </c>
      <c r="AE4993" s="202" t="str">
        <f t="shared" si="808"/>
        <v>Blank</v>
      </c>
      <c r="AF4993" s="217" t="str">
        <f t="shared" si="809"/>
        <v>Blank</v>
      </c>
      <c r="AG4993" s="9" t="str" cm="1">
        <f t="array" ref="AG4993">_xlfn.IFS(ISNUMBER(AC4993), "", ISNUMBER(SEARCH("Blank", AC4993)), "", ISERROR(AC4993), "Bad input on tab 3")</f>
        <v/>
      </c>
    </row>
    <row r="4994" spans="2:33" ht="15" customHeight="1" x14ac:dyDescent="0.75">
      <c r="B4994" s="205" t="str">
        <f>'5 Driver Data'!B4994</f>
        <v>4986</v>
      </c>
      <c r="C4994" s="193">
        <f>'5 Driver Data'!C4994</f>
        <v>0</v>
      </c>
      <c r="D4994" s="192">
        <f>'5 Driver Data'!D4994</f>
        <v>0</v>
      </c>
      <c r="E4994" s="191">
        <f>'5 Driver Data'!E4994</f>
        <v>0</v>
      </c>
      <c r="F4994" s="191">
        <f>'5 Driver Data'!F4994</f>
        <v>0</v>
      </c>
      <c r="G4994" s="191">
        <f>'5 Driver Data'!G4994</f>
        <v>0</v>
      </c>
      <c r="H4994" s="191">
        <f>'5 Driver Data'!H4994</f>
        <v>0</v>
      </c>
      <c r="I4994" s="191">
        <f>'5 Driver Data'!I4994</f>
        <v>0</v>
      </c>
      <c r="J4994" s="191">
        <f>'5 Driver Data'!J4994</f>
        <v>0</v>
      </c>
      <c r="K4994" s="206">
        <f>'5 Driver Data'!K4994</f>
        <v>0</v>
      </c>
      <c r="L4994" s="1"/>
      <c r="M4994" s="216" t="str">
        <f>IF(D4994=0,"Blank",'3 Model Input'!E$44*'3 Model Input'!E$45)</f>
        <v>Blank</v>
      </c>
      <c r="N4994" s="197" t="str">
        <f t="shared" si="800"/>
        <v>Blank</v>
      </c>
      <c r="O4994" s="197" t="str">
        <f>IF(D4994=0,"Blank",'3 Model Input'!E$49*(1-'3 Model Input'!E$51))</f>
        <v>Blank</v>
      </c>
      <c r="P4994" s="197" t="str">
        <f t="shared" si="801"/>
        <v>Blank</v>
      </c>
      <c r="Q4994" s="197" t="str">
        <f>IF(D4994=0,"Blank",IF(D4994="BEV",E4994*(1-'3 Model Input'!E$54), E4994))</f>
        <v>Blank</v>
      </c>
      <c r="R4994" s="198" t="str">
        <f>IF(D4994=0,"Blank",IF(D4994="PHEV",F4994/G4994,F4994*(1-'3 Model Input'!E$54)/G4994))</f>
        <v>Blank</v>
      </c>
      <c r="S4994" s="198" t="str">
        <f>IF(D4994=0,"Blank",IF(D4994="PHEV",MIN(M4994,E4994),MIN(M4994,(E4994*(1-'3 Model Input'!E$54)))))</f>
        <v>Blank</v>
      </c>
      <c r="T4994" s="217" t="str">
        <f t="shared" si="802"/>
        <v>Blank</v>
      </c>
      <c r="U4994" s="89"/>
      <c r="V4994" s="216" t="str">
        <f>IF(D4994=0,"Blank",P4994*'3 Model Input'!E$50)</f>
        <v>Blank</v>
      </c>
      <c r="W4994" s="197" t="str">
        <f t="shared" si="803"/>
        <v>Blank</v>
      </c>
      <c r="X4994" s="197" t="str">
        <f t="shared" si="804"/>
        <v>Blank</v>
      </c>
      <c r="Y4994" s="197" t="str">
        <f t="shared" si="805"/>
        <v>Blank</v>
      </c>
      <c r="Z4994" s="197" t="str">
        <f t="shared" si="806"/>
        <v>Blank</v>
      </c>
      <c r="AA4994" s="223" t="str" cm="1">
        <f t="array" ref="AA4994">_xlfn.IFS(ISTEXT('3 Model Input'!F$70),"Missing",ISTEXT('3 Model Input'!I$70),"Missing",ISNUMBER('3 Model Input'!K$70),'3 Model Input'!K$70*P4994)</f>
        <v>Missing</v>
      </c>
      <c r="AB4994" s="89"/>
      <c r="AC4994" s="227" t="str" cm="1">
        <f t="array" ref="AC4994">IF(D4994=0,"Blank",_xlfn.IFS('3 Model Input'!E$61=1,(V4994*G4994)/T4994,'3 Model Input'!E$61=2,(W4994*G4994)/T4994,'3 Model Input'!E$61=3,(X4994*G4994)/T4994,'3 Model Input'!E$61=4,(Y4994*G4994)/T4994,'3 Model Input'!E$61=5,(Z4994*G4994)/T4994, ISTEXT('3 Model Input'!E$61),"Missing",'3 Model Input'!E$61=6,(AA4994*G4994)/T4994))</f>
        <v>Blank</v>
      </c>
      <c r="AD4994" s="202" t="str">
        <f t="shared" si="807"/>
        <v>Blank</v>
      </c>
      <c r="AE4994" s="202" t="str">
        <f t="shared" si="808"/>
        <v>Blank</v>
      </c>
      <c r="AF4994" s="217" t="str">
        <f t="shared" si="809"/>
        <v>Blank</v>
      </c>
      <c r="AG4994" s="9" t="str" cm="1">
        <f t="array" ref="AG4994">_xlfn.IFS(ISNUMBER(AC4994), "", ISNUMBER(SEARCH("Blank", AC4994)), "", ISERROR(AC4994), "Bad input on tab 3")</f>
        <v/>
      </c>
    </row>
    <row r="4995" spans="2:33" ht="15" customHeight="1" x14ac:dyDescent="0.75">
      <c r="B4995" s="205" t="str">
        <f>'5 Driver Data'!B4995</f>
        <v>4987</v>
      </c>
      <c r="C4995" s="193">
        <f>'5 Driver Data'!C4995</f>
        <v>0</v>
      </c>
      <c r="D4995" s="192">
        <f>'5 Driver Data'!D4995</f>
        <v>0</v>
      </c>
      <c r="E4995" s="191">
        <f>'5 Driver Data'!E4995</f>
        <v>0</v>
      </c>
      <c r="F4995" s="191">
        <f>'5 Driver Data'!F4995</f>
        <v>0</v>
      </c>
      <c r="G4995" s="191">
        <f>'5 Driver Data'!G4995</f>
        <v>0</v>
      </c>
      <c r="H4995" s="191">
        <f>'5 Driver Data'!H4995</f>
        <v>0</v>
      </c>
      <c r="I4995" s="191">
        <f>'5 Driver Data'!I4995</f>
        <v>0</v>
      </c>
      <c r="J4995" s="191">
        <f>'5 Driver Data'!J4995</f>
        <v>0</v>
      </c>
      <c r="K4995" s="206">
        <f>'5 Driver Data'!K4995</f>
        <v>0</v>
      </c>
      <c r="L4995" s="1"/>
      <c r="M4995" s="216" t="str">
        <f>IF(D4995=0,"Blank",'3 Model Input'!E$44*'3 Model Input'!E$45)</f>
        <v>Blank</v>
      </c>
      <c r="N4995" s="197" t="str">
        <f t="shared" si="800"/>
        <v>Blank</v>
      </c>
      <c r="O4995" s="197" t="str">
        <f>IF(D4995=0,"Blank",'3 Model Input'!E$49*(1-'3 Model Input'!E$51))</f>
        <v>Blank</v>
      </c>
      <c r="P4995" s="197" t="str">
        <f t="shared" si="801"/>
        <v>Blank</v>
      </c>
      <c r="Q4995" s="197" t="str">
        <f>IF(D4995=0,"Blank",IF(D4995="BEV",E4995*(1-'3 Model Input'!E$54), E4995))</f>
        <v>Blank</v>
      </c>
      <c r="R4995" s="198" t="str">
        <f>IF(D4995=0,"Blank",IF(D4995="PHEV",F4995/G4995,F4995*(1-'3 Model Input'!E$54)/G4995))</f>
        <v>Blank</v>
      </c>
      <c r="S4995" s="198" t="str">
        <f>IF(D4995=0,"Blank",IF(D4995="PHEV",MIN(M4995,E4995),MIN(M4995,(E4995*(1-'3 Model Input'!E$54)))))</f>
        <v>Blank</v>
      </c>
      <c r="T4995" s="217" t="str">
        <f t="shared" si="802"/>
        <v>Blank</v>
      </c>
      <c r="U4995" s="89"/>
      <c r="V4995" s="216" t="str">
        <f>IF(D4995=0,"Blank",P4995*'3 Model Input'!E$50)</f>
        <v>Blank</v>
      </c>
      <c r="W4995" s="197" t="str">
        <f t="shared" si="803"/>
        <v>Blank</v>
      </c>
      <c r="X4995" s="197" t="str">
        <f t="shared" si="804"/>
        <v>Blank</v>
      </c>
      <c r="Y4995" s="197" t="str">
        <f t="shared" si="805"/>
        <v>Blank</v>
      </c>
      <c r="Z4995" s="197" t="str">
        <f t="shared" si="806"/>
        <v>Blank</v>
      </c>
      <c r="AA4995" s="223" t="str" cm="1">
        <f t="array" ref="AA4995">_xlfn.IFS(ISTEXT('3 Model Input'!F$70),"Missing",ISTEXT('3 Model Input'!I$70),"Missing",ISNUMBER('3 Model Input'!K$70),'3 Model Input'!K$70*P4995)</f>
        <v>Missing</v>
      </c>
      <c r="AB4995" s="89"/>
      <c r="AC4995" s="227" t="str" cm="1">
        <f t="array" ref="AC4995">IF(D4995=0,"Blank",_xlfn.IFS('3 Model Input'!E$61=1,(V4995*G4995)/T4995,'3 Model Input'!E$61=2,(W4995*G4995)/T4995,'3 Model Input'!E$61=3,(X4995*G4995)/T4995,'3 Model Input'!E$61=4,(Y4995*G4995)/T4995,'3 Model Input'!E$61=5,(Z4995*G4995)/T4995, ISTEXT('3 Model Input'!E$61),"Missing",'3 Model Input'!E$61=6,(AA4995*G4995)/T4995))</f>
        <v>Blank</v>
      </c>
      <c r="AD4995" s="202" t="str">
        <f t="shared" si="807"/>
        <v>Blank</v>
      </c>
      <c r="AE4995" s="202" t="str">
        <f t="shared" si="808"/>
        <v>Blank</v>
      </c>
      <c r="AF4995" s="217" t="str">
        <f t="shared" si="809"/>
        <v>Blank</v>
      </c>
      <c r="AG4995" s="9" t="str" cm="1">
        <f t="array" ref="AG4995">_xlfn.IFS(ISNUMBER(AC4995), "", ISNUMBER(SEARCH("Blank", AC4995)), "", ISERROR(AC4995), "Bad input on tab 3")</f>
        <v/>
      </c>
    </row>
    <row r="4996" spans="2:33" ht="15" customHeight="1" x14ac:dyDescent="0.75">
      <c r="B4996" s="205" t="str">
        <f>'5 Driver Data'!B4996</f>
        <v>4988</v>
      </c>
      <c r="C4996" s="193">
        <f>'5 Driver Data'!C4996</f>
        <v>0</v>
      </c>
      <c r="D4996" s="192">
        <f>'5 Driver Data'!D4996</f>
        <v>0</v>
      </c>
      <c r="E4996" s="191">
        <f>'5 Driver Data'!E4996</f>
        <v>0</v>
      </c>
      <c r="F4996" s="191">
        <f>'5 Driver Data'!F4996</f>
        <v>0</v>
      </c>
      <c r="G4996" s="191">
        <f>'5 Driver Data'!G4996</f>
        <v>0</v>
      </c>
      <c r="H4996" s="191">
        <f>'5 Driver Data'!H4996</f>
        <v>0</v>
      </c>
      <c r="I4996" s="191">
        <f>'5 Driver Data'!I4996</f>
        <v>0</v>
      </c>
      <c r="J4996" s="191">
        <f>'5 Driver Data'!J4996</f>
        <v>0</v>
      </c>
      <c r="K4996" s="206">
        <f>'5 Driver Data'!K4996</f>
        <v>0</v>
      </c>
      <c r="L4996" s="1"/>
      <c r="M4996" s="216" t="str">
        <f>IF(D4996=0,"Blank",'3 Model Input'!E$44*'3 Model Input'!E$45)</f>
        <v>Blank</v>
      </c>
      <c r="N4996" s="197" t="str">
        <f t="shared" si="800"/>
        <v>Blank</v>
      </c>
      <c r="O4996" s="197" t="str">
        <f>IF(D4996=0,"Blank",'3 Model Input'!E$49*(1-'3 Model Input'!E$51))</f>
        <v>Blank</v>
      </c>
      <c r="P4996" s="197" t="str">
        <f t="shared" si="801"/>
        <v>Blank</v>
      </c>
      <c r="Q4996" s="197" t="str">
        <f>IF(D4996=0,"Blank",IF(D4996="BEV",E4996*(1-'3 Model Input'!E$54), E4996))</f>
        <v>Blank</v>
      </c>
      <c r="R4996" s="198" t="str">
        <f>IF(D4996=0,"Blank",IF(D4996="PHEV",F4996/G4996,F4996*(1-'3 Model Input'!E$54)/G4996))</f>
        <v>Blank</v>
      </c>
      <c r="S4996" s="198" t="str">
        <f>IF(D4996=0,"Blank",IF(D4996="PHEV",MIN(M4996,E4996),MIN(M4996,(E4996*(1-'3 Model Input'!E$54)))))</f>
        <v>Blank</v>
      </c>
      <c r="T4996" s="217" t="str">
        <f t="shared" si="802"/>
        <v>Blank</v>
      </c>
      <c r="U4996" s="89"/>
      <c r="V4996" s="216" t="str">
        <f>IF(D4996=0,"Blank",P4996*'3 Model Input'!E$50)</f>
        <v>Blank</v>
      </c>
      <c r="W4996" s="197" t="str">
        <f t="shared" si="803"/>
        <v>Blank</v>
      </c>
      <c r="X4996" s="197" t="str">
        <f t="shared" si="804"/>
        <v>Blank</v>
      </c>
      <c r="Y4996" s="197" t="str">
        <f t="shared" si="805"/>
        <v>Blank</v>
      </c>
      <c r="Z4996" s="197" t="str">
        <f t="shared" si="806"/>
        <v>Blank</v>
      </c>
      <c r="AA4996" s="223" t="str" cm="1">
        <f t="array" ref="AA4996">_xlfn.IFS(ISTEXT('3 Model Input'!F$70),"Missing",ISTEXT('3 Model Input'!I$70),"Missing",ISNUMBER('3 Model Input'!K$70),'3 Model Input'!K$70*P4996)</f>
        <v>Missing</v>
      </c>
      <c r="AB4996" s="89"/>
      <c r="AC4996" s="227" t="str" cm="1">
        <f t="array" ref="AC4996">IF(D4996=0,"Blank",_xlfn.IFS('3 Model Input'!E$61=1,(V4996*G4996)/T4996,'3 Model Input'!E$61=2,(W4996*G4996)/T4996,'3 Model Input'!E$61=3,(X4996*G4996)/T4996,'3 Model Input'!E$61=4,(Y4996*G4996)/T4996,'3 Model Input'!E$61=5,(Z4996*G4996)/T4996, ISTEXT('3 Model Input'!E$61),"Missing",'3 Model Input'!E$61=6,(AA4996*G4996)/T4996))</f>
        <v>Blank</v>
      </c>
      <c r="AD4996" s="202" t="str">
        <f t="shared" si="807"/>
        <v>Blank</v>
      </c>
      <c r="AE4996" s="202" t="str">
        <f t="shared" si="808"/>
        <v>Blank</v>
      </c>
      <c r="AF4996" s="217" t="str">
        <f t="shared" si="809"/>
        <v>Blank</v>
      </c>
      <c r="AG4996" s="9" t="str" cm="1">
        <f t="array" ref="AG4996">_xlfn.IFS(ISNUMBER(AC4996), "", ISNUMBER(SEARCH("Blank", AC4996)), "", ISERROR(AC4996), "Bad input on tab 3")</f>
        <v/>
      </c>
    </row>
    <row r="4997" spans="2:33" ht="15" customHeight="1" x14ac:dyDescent="0.75">
      <c r="B4997" s="205" t="str">
        <f>'5 Driver Data'!B4997</f>
        <v>4989</v>
      </c>
      <c r="C4997" s="193">
        <f>'5 Driver Data'!C4997</f>
        <v>0</v>
      </c>
      <c r="D4997" s="192">
        <f>'5 Driver Data'!D4997</f>
        <v>0</v>
      </c>
      <c r="E4997" s="191">
        <f>'5 Driver Data'!E4997</f>
        <v>0</v>
      </c>
      <c r="F4997" s="191">
        <f>'5 Driver Data'!F4997</f>
        <v>0</v>
      </c>
      <c r="G4997" s="191">
        <f>'5 Driver Data'!G4997</f>
        <v>0</v>
      </c>
      <c r="H4997" s="191">
        <f>'5 Driver Data'!H4997</f>
        <v>0</v>
      </c>
      <c r="I4997" s="191">
        <f>'5 Driver Data'!I4997</f>
        <v>0</v>
      </c>
      <c r="J4997" s="191">
        <f>'5 Driver Data'!J4997</f>
        <v>0</v>
      </c>
      <c r="K4997" s="206">
        <f>'5 Driver Data'!K4997</f>
        <v>0</v>
      </c>
      <c r="L4997" s="1"/>
      <c r="M4997" s="216" t="str">
        <f>IF(D4997=0,"Blank",'3 Model Input'!E$44*'3 Model Input'!E$45)</f>
        <v>Blank</v>
      </c>
      <c r="N4997" s="197" t="str">
        <f t="shared" si="800"/>
        <v>Blank</v>
      </c>
      <c r="O4997" s="197" t="str">
        <f>IF(D4997=0,"Blank",'3 Model Input'!E$49*(1-'3 Model Input'!E$51))</f>
        <v>Blank</v>
      </c>
      <c r="P4997" s="197" t="str">
        <f t="shared" si="801"/>
        <v>Blank</v>
      </c>
      <c r="Q4997" s="197" t="str">
        <f>IF(D4997=0,"Blank",IF(D4997="BEV",E4997*(1-'3 Model Input'!E$54), E4997))</f>
        <v>Blank</v>
      </c>
      <c r="R4997" s="198" t="str">
        <f>IF(D4997=0,"Blank",IF(D4997="PHEV",F4997/G4997,F4997*(1-'3 Model Input'!E$54)/G4997))</f>
        <v>Blank</v>
      </c>
      <c r="S4997" s="198" t="str">
        <f>IF(D4997=0,"Blank",IF(D4997="PHEV",MIN(M4997,E4997),MIN(M4997,(E4997*(1-'3 Model Input'!E$54)))))</f>
        <v>Blank</v>
      </c>
      <c r="T4997" s="217" t="str">
        <f t="shared" si="802"/>
        <v>Blank</v>
      </c>
      <c r="U4997" s="89"/>
      <c r="V4997" s="216" t="str">
        <f>IF(D4997=0,"Blank",P4997*'3 Model Input'!E$50)</f>
        <v>Blank</v>
      </c>
      <c r="W4997" s="197" t="str">
        <f t="shared" si="803"/>
        <v>Blank</v>
      </c>
      <c r="X4997" s="197" t="str">
        <f t="shared" si="804"/>
        <v>Blank</v>
      </c>
      <c r="Y4997" s="197" t="str">
        <f t="shared" si="805"/>
        <v>Blank</v>
      </c>
      <c r="Z4997" s="197" t="str">
        <f t="shared" si="806"/>
        <v>Blank</v>
      </c>
      <c r="AA4997" s="223" t="str" cm="1">
        <f t="array" ref="AA4997">_xlfn.IFS(ISTEXT('3 Model Input'!F$70),"Missing",ISTEXT('3 Model Input'!I$70),"Missing",ISNUMBER('3 Model Input'!K$70),'3 Model Input'!K$70*P4997)</f>
        <v>Missing</v>
      </c>
      <c r="AB4997" s="89"/>
      <c r="AC4997" s="227" t="str" cm="1">
        <f t="array" ref="AC4997">IF(D4997=0,"Blank",_xlfn.IFS('3 Model Input'!E$61=1,(V4997*G4997)/T4997,'3 Model Input'!E$61=2,(W4997*G4997)/T4997,'3 Model Input'!E$61=3,(X4997*G4997)/T4997,'3 Model Input'!E$61=4,(Y4997*G4997)/T4997,'3 Model Input'!E$61=5,(Z4997*G4997)/T4997, ISTEXT('3 Model Input'!E$61),"Missing",'3 Model Input'!E$61=6,(AA4997*G4997)/T4997))</f>
        <v>Blank</v>
      </c>
      <c r="AD4997" s="202" t="str">
        <f t="shared" si="807"/>
        <v>Blank</v>
      </c>
      <c r="AE4997" s="202" t="str">
        <f t="shared" si="808"/>
        <v>Blank</v>
      </c>
      <c r="AF4997" s="217" t="str">
        <f t="shared" si="809"/>
        <v>Blank</v>
      </c>
      <c r="AG4997" s="9" t="str" cm="1">
        <f t="array" ref="AG4997">_xlfn.IFS(ISNUMBER(AC4997), "", ISNUMBER(SEARCH("Blank", AC4997)), "", ISERROR(AC4997), "Bad input on tab 3")</f>
        <v/>
      </c>
    </row>
    <row r="4998" spans="2:33" ht="15" customHeight="1" x14ac:dyDescent="0.75">
      <c r="B4998" s="205" t="str">
        <f>'5 Driver Data'!B4998</f>
        <v>4990</v>
      </c>
      <c r="C4998" s="193">
        <f>'5 Driver Data'!C4998</f>
        <v>0</v>
      </c>
      <c r="D4998" s="192">
        <f>'5 Driver Data'!D4998</f>
        <v>0</v>
      </c>
      <c r="E4998" s="191">
        <f>'5 Driver Data'!E4998</f>
        <v>0</v>
      </c>
      <c r="F4998" s="191">
        <f>'5 Driver Data'!F4998</f>
        <v>0</v>
      </c>
      <c r="G4998" s="191">
        <f>'5 Driver Data'!G4998</f>
        <v>0</v>
      </c>
      <c r="H4998" s="191">
        <f>'5 Driver Data'!H4998</f>
        <v>0</v>
      </c>
      <c r="I4998" s="191">
        <f>'5 Driver Data'!I4998</f>
        <v>0</v>
      </c>
      <c r="J4998" s="191">
        <f>'5 Driver Data'!J4998</f>
        <v>0</v>
      </c>
      <c r="K4998" s="206">
        <f>'5 Driver Data'!K4998</f>
        <v>0</v>
      </c>
      <c r="L4998" s="1"/>
      <c r="M4998" s="216" t="str">
        <f>IF(D4998=0,"Blank",'3 Model Input'!E$44*'3 Model Input'!E$45)</f>
        <v>Blank</v>
      </c>
      <c r="N4998" s="197" t="str">
        <f t="shared" si="800"/>
        <v>Blank</v>
      </c>
      <c r="O4998" s="197" t="str">
        <f>IF(D4998=0,"Blank",'3 Model Input'!E$49*(1-'3 Model Input'!E$51))</f>
        <v>Blank</v>
      </c>
      <c r="P4998" s="197" t="str">
        <f t="shared" si="801"/>
        <v>Blank</v>
      </c>
      <c r="Q4998" s="197" t="str">
        <f>IF(D4998=0,"Blank",IF(D4998="BEV",E4998*(1-'3 Model Input'!E$54), E4998))</f>
        <v>Blank</v>
      </c>
      <c r="R4998" s="198" t="str">
        <f>IF(D4998=0,"Blank",IF(D4998="PHEV",F4998/G4998,F4998*(1-'3 Model Input'!E$54)/G4998))</f>
        <v>Blank</v>
      </c>
      <c r="S4998" s="198" t="str">
        <f>IF(D4998=0,"Blank",IF(D4998="PHEV",MIN(M4998,E4998),MIN(M4998,(E4998*(1-'3 Model Input'!E$54)))))</f>
        <v>Blank</v>
      </c>
      <c r="T4998" s="217" t="str">
        <f t="shared" si="802"/>
        <v>Blank</v>
      </c>
      <c r="U4998" s="89"/>
      <c r="V4998" s="216" t="str">
        <f>IF(D4998=0,"Blank",P4998*'3 Model Input'!E$50)</f>
        <v>Blank</v>
      </c>
      <c r="W4998" s="197" t="str">
        <f t="shared" si="803"/>
        <v>Blank</v>
      </c>
      <c r="X4998" s="197" t="str">
        <f t="shared" si="804"/>
        <v>Blank</v>
      </c>
      <c r="Y4998" s="197" t="str">
        <f t="shared" si="805"/>
        <v>Blank</v>
      </c>
      <c r="Z4998" s="197" t="str">
        <f t="shared" si="806"/>
        <v>Blank</v>
      </c>
      <c r="AA4998" s="223" t="str" cm="1">
        <f t="array" ref="AA4998">_xlfn.IFS(ISTEXT('3 Model Input'!F$70),"Missing",ISTEXT('3 Model Input'!I$70),"Missing",ISNUMBER('3 Model Input'!K$70),'3 Model Input'!K$70*P4998)</f>
        <v>Missing</v>
      </c>
      <c r="AB4998" s="89"/>
      <c r="AC4998" s="227" t="str" cm="1">
        <f t="array" ref="AC4998">IF(D4998=0,"Blank",_xlfn.IFS('3 Model Input'!E$61=1,(V4998*G4998)/T4998,'3 Model Input'!E$61=2,(W4998*G4998)/T4998,'3 Model Input'!E$61=3,(X4998*G4998)/T4998,'3 Model Input'!E$61=4,(Y4998*G4998)/T4998,'3 Model Input'!E$61=5,(Z4998*G4998)/T4998, ISTEXT('3 Model Input'!E$61),"Missing",'3 Model Input'!E$61=6,(AA4998*G4998)/T4998))</f>
        <v>Blank</v>
      </c>
      <c r="AD4998" s="202" t="str">
        <f t="shared" si="807"/>
        <v>Blank</v>
      </c>
      <c r="AE4998" s="202" t="str">
        <f t="shared" si="808"/>
        <v>Blank</v>
      </c>
      <c r="AF4998" s="217" t="str">
        <f t="shared" si="809"/>
        <v>Blank</v>
      </c>
      <c r="AG4998" s="9" t="str" cm="1">
        <f t="array" ref="AG4998">_xlfn.IFS(ISNUMBER(AC4998), "", ISNUMBER(SEARCH("Blank", AC4998)), "", ISERROR(AC4998), "Bad input on tab 3")</f>
        <v/>
      </c>
    </row>
    <row r="4999" spans="2:33" ht="15" customHeight="1" x14ac:dyDescent="0.75">
      <c r="B4999" s="205" t="str">
        <f>'5 Driver Data'!B4999</f>
        <v>4991</v>
      </c>
      <c r="C4999" s="193">
        <f>'5 Driver Data'!C4999</f>
        <v>0</v>
      </c>
      <c r="D4999" s="192">
        <f>'5 Driver Data'!D4999</f>
        <v>0</v>
      </c>
      <c r="E4999" s="191">
        <f>'5 Driver Data'!E4999</f>
        <v>0</v>
      </c>
      <c r="F4999" s="191">
        <f>'5 Driver Data'!F4999</f>
        <v>0</v>
      </c>
      <c r="G4999" s="191">
        <f>'5 Driver Data'!G4999</f>
        <v>0</v>
      </c>
      <c r="H4999" s="191">
        <f>'5 Driver Data'!H4999</f>
        <v>0</v>
      </c>
      <c r="I4999" s="191">
        <f>'5 Driver Data'!I4999</f>
        <v>0</v>
      </c>
      <c r="J4999" s="191">
        <f>'5 Driver Data'!J4999</f>
        <v>0</v>
      </c>
      <c r="K4999" s="206">
        <f>'5 Driver Data'!K4999</f>
        <v>0</v>
      </c>
      <c r="L4999" s="1"/>
      <c r="M4999" s="216" t="str">
        <f>IF(D4999=0,"Blank",'3 Model Input'!E$44*'3 Model Input'!E$45)</f>
        <v>Blank</v>
      </c>
      <c r="N4999" s="197" t="str">
        <f t="shared" si="800"/>
        <v>Blank</v>
      </c>
      <c r="O4999" s="197" t="str">
        <f>IF(D4999=0,"Blank",'3 Model Input'!E$49*(1-'3 Model Input'!E$51))</f>
        <v>Blank</v>
      </c>
      <c r="P4999" s="197" t="str">
        <f t="shared" si="801"/>
        <v>Blank</v>
      </c>
      <c r="Q4999" s="197" t="str">
        <f>IF(D4999=0,"Blank",IF(D4999="BEV",E4999*(1-'3 Model Input'!E$54), E4999))</f>
        <v>Blank</v>
      </c>
      <c r="R4999" s="198" t="str">
        <f>IF(D4999=0,"Blank",IF(D4999="PHEV",F4999/G4999,F4999*(1-'3 Model Input'!E$54)/G4999))</f>
        <v>Blank</v>
      </c>
      <c r="S4999" s="198" t="str">
        <f>IF(D4999=0,"Blank",IF(D4999="PHEV",MIN(M4999,E4999),MIN(M4999,(E4999*(1-'3 Model Input'!E$54)))))</f>
        <v>Blank</v>
      </c>
      <c r="T4999" s="217" t="str">
        <f t="shared" si="802"/>
        <v>Blank</v>
      </c>
      <c r="U4999" s="89"/>
      <c r="V4999" s="216" t="str">
        <f>IF(D4999=0,"Blank",P4999*'3 Model Input'!E$50)</f>
        <v>Blank</v>
      </c>
      <c r="W4999" s="197" t="str">
        <f t="shared" si="803"/>
        <v>Blank</v>
      </c>
      <c r="X4999" s="197" t="str">
        <f t="shared" si="804"/>
        <v>Blank</v>
      </c>
      <c r="Y4999" s="197" t="str">
        <f t="shared" si="805"/>
        <v>Blank</v>
      </c>
      <c r="Z4999" s="197" t="str">
        <f t="shared" si="806"/>
        <v>Blank</v>
      </c>
      <c r="AA4999" s="223" t="str" cm="1">
        <f t="array" ref="AA4999">_xlfn.IFS(ISTEXT('3 Model Input'!F$70),"Missing",ISTEXT('3 Model Input'!I$70),"Missing",ISNUMBER('3 Model Input'!K$70),'3 Model Input'!K$70*P4999)</f>
        <v>Missing</v>
      </c>
      <c r="AB4999" s="89"/>
      <c r="AC4999" s="227" t="str" cm="1">
        <f t="array" ref="AC4999">IF(D4999=0,"Blank",_xlfn.IFS('3 Model Input'!E$61=1,(V4999*G4999)/T4999,'3 Model Input'!E$61=2,(W4999*G4999)/T4999,'3 Model Input'!E$61=3,(X4999*G4999)/T4999,'3 Model Input'!E$61=4,(Y4999*G4999)/T4999,'3 Model Input'!E$61=5,(Z4999*G4999)/T4999, ISTEXT('3 Model Input'!E$61),"Missing",'3 Model Input'!E$61=6,(AA4999*G4999)/T4999))</f>
        <v>Blank</v>
      </c>
      <c r="AD4999" s="202" t="str">
        <f t="shared" si="807"/>
        <v>Blank</v>
      </c>
      <c r="AE4999" s="202" t="str">
        <f t="shared" si="808"/>
        <v>Blank</v>
      </c>
      <c r="AF4999" s="217" t="str">
        <f t="shared" si="809"/>
        <v>Blank</v>
      </c>
      <c r="AG4999" s="9" t="str" cm="1">
        <f t="array" ref="AG4999">_xlfn.IFS(ISNUMBER(AC4999), "", ISNUMBER(SEARCH("Blank", AC4999)), "", ISERROR(AC4999), "Bad input on tab 3")</f>
        <v/>
      </c>
    </row>
    <row r="5000" spans="2:33" ht="15" customHeight="1" x14ac:dyDescent="0.75">
      <c r="B5000" s="205" t="str">
        <f>'5 Driver Data'!B5000</f>
        <v>4992</v>
      </c>
      <c r="C5000" s="193">
        <f>'5 Driver Data'!C5000</f>
        <v>0</v>
      </c>
      <c r="D5000" s="192">
        <f>'5 Driver Data'!D5000</f>
        <v>0</v>
      </c>
      <c r="E5000" s="191">
        <f>'5 Driver Data'!E5000</f>
        <v>0</v>
      </c>
      <c r="F5000" s="191">
        <f>'5 Driver Data'!F5000</f>
        <v>0</v>
      </c>
      <c r="G5000" s="191">
        <f>'5 Driver Data'!G5000</f>
        <v>0</v>
      </c>
      <c r="H5000" s="191">
        <f>'5 Driver Data'!H5000</f>
        <v>0</v>
      </c>
      <c r="I5000" s="191">
        <f>'5 Driver Data'!I5000</f>
        <v>0</v>
      </c>
      <c r="J5000" s="191">
        <f>'5 Driver Data'!J5000</f>
        <v>0</v>
      </c>
      <c r="K5000" s="206">
        <f>'5 Driver Data'!K5000</f>
        <v>0</v>
      </c>
      <c r="L5000" s="1"/>
      <c r="M5000" s="216" t="str">
        <f>IF(D5000=0,"Blank",'3 Model Input'!E$44*'3 Model Input'!E$45)</f>
        <v>Blank</v>
      </c>
      <c r="N5000" s="197" t="str">
        <f t="shared" si="800"/>
        <v>Blank</v>
      </c>
      <c r="O5000" s="197" t="str">
        <f>IF(D5000=0,"Blank",'3 Model Input'!E$49*(1-'3 Model Input'!E$51))</f>
        <v>Blank</v>
      </c>
      <c r="P5000" s="197" t="str">
        <f t="shared" si="801"/>
        <v>Blank</v>
      </c>
      <c r="Q5000" s="197" t="str">
        <f>IF(D5000=0,"Blank",IF(D5000="BEV",E5000*(1-'3 Model Input'!E$54), E5000))</f>
        <v>Blank</v>
      </c>
      <c r="R5000" s="198" t="str">
        <f>IF(D5000=0,"Blank",IF(D5000="PHEV",F5000/G5000,F5000*(1-'3 Model Input'!E$54)/G5000))</f>
        <v>Blank</v>
      </c>
      <c r="S5000" s="198" t="str">
        <f>IF(D5000=0,"Blank",IF(D5000="PHEV",MIN(M5000,E5000),MIN(M5000,(E5000*(1-'3 Model Input'!E$54)))))</f>
        <v>Blank</v>
      </c>
      <c r="T5000" s="217" t="str">
        <f t="shared" si="802"/>
        <v>Blank</v>
      </c>
      <c r="U5000" s="89"/>
      <c r="V5000" s="216" t="str">
        <f>IF(D5000=0,"Blank",P5000*'3 Model Input'!E$50)</f>
        <v>Blank</v>
      </c>
      <c r="W5000" s="197" t="str">
        <f t="shared" si="803"/>
        <v>Blank</v>
      </c>
      <c r="X5000" s="197" t="str">
        <f t="shared" si="804"/>
        <v>Blank</v>
      </c>
      <c r="Y5000" s="197" t="str">
        <f t="shared" si="805"/>
        <v>Blank</v>
      </c>
      <c r="Z5000" s="197" t="str">
        <f t="shared" si="806"/>
        <v>Blank</v>
      </c>
      <c r="AA5000" s="223" t="str" cm="1">
        <f t="array" ref="AA5000">_xlfn.IFS(ISTEXT('3 Model Input'!F$70),"Missing",ISTEXT('3 Model Input'!I$70),"Missing",ISNUMBER('3 Model Input'!K$70),'3 Model Input'!K$70*P5000)</f>
        <v>Missing</v>
      </c>
      <c r="AB5000" s="89"/>
      <c r="AC5000" s="227" t="str" cm="1">
        <f t="array" ref="AC5000">IF(D5000=0,"Blank",_xlfn.IFS('3 Model Input'!E$61=1,(V5000*G5000)/T5000,'3 Model Input'!E$61=2,(W5000*G5000)/T5000,'3 Model Input'!E$61=3,(X5000*G5000)/T5000,'3 Model Input'!E$61=4,(Y5000*G5000)/T5000,'3 Model Input'!E$61=5,(Z5000*G5000)/T5000, ISTEXT('3 Model Input'!E$61),"Missing",'3 Model Input'!E$61=6,(AA5000*G5000)/T5000))</f>
        <v>Blank</v>
      </c>
      <c r="AD5000" s="202" t="str">
        <f t="shared" si="807"/>
        <v>Blank</v>
      </c>
      <c r="AE5000" s="202" t="str">
        <f t="shared" si="808"/>
        <v>Blank</v>
      </c>
      <c r="AF5000" s="217" t="str">
        <f t="shared" si="809"/>
        <v>Blank</v>
      </c>
      <c r="AG5000" s="9" t="str" cm="1">
        <f t="array" ref="AG5000">_xlfn.IFS(ISNUMBER(AC5000), "", ISNUMBER(SEARCH("Blank", AC5000)), "", ISERROR(AC5000), "Bad input on tab 3")</f>
        <v/>
      </c>
    </row>
    <row r="5001" spans="2:33" ht="15" customHeight="1" x14ac:dyDescent="0.75">
      <c r="B5001" s="205" t="str">
        <f>'5 Driver Data'!B5001</f>
        <v>4993</v>
      </c>
      <c r="C5001" s="193">
        <f>'5 Driver Data'!C5001</f>
        <v>0</v>
      </c>
      <c r="D5001" s="192">
        <f>'5 Driver Data'!D5001</f>
        <v>0</v>
      </c>
      <c r="E5001" s="191">
        <f>'5 Driver Data'!E5001</f>
        <v>0</v>
      </c>
      <c r="F5001" s="191">
        <f>'5 Driver Data'!F5001</f>
        <v>0</v>
      </c>
      <c r="G5001" s="191">
        <f>'5 Driver Data'!G5001</f>
        <v>0</v>
      </c>
      <c r="H5001" s="191">
        <f>'5 Driver Data'!H5001</f>
        <v>0</v>
      </c>
      <c r="I5001" s="191">
        <f>'5 Driver Data'!I5001</f>
        <v>0</v>
      </c>
      <c r="J5001" s="191">
        <f>'5 Driver Data'!J5001</f>
        <v>0</v>
      </c>
      <c r="K5001" s="206">
        <f>'5 Driver Data'!K5001</f>
        <v>0</v>
      </c>
      <c r="L5001" s="1"/>
      <c r="M5001" s="216" t="str">
        <f>IF(D5001=0,"Blank",'3 Model Input'!E$44*'3 Model Input'!E$45)</f>
        <v>Blank</v>
      </c>
      <c r="N5001" s="197" t="str">
        <f t="shared" si="800"/>
        <v>Blank</v>
      </c>
      <c r="O5001" s="197" t="str">
        <f>IF(D5001=0,"Blank",'3 Model Input'!E$49*(1-'3 Model Input'!E$51))</f>
        <v>Blank</v>
      </c>
      <c r="P5001" s="197" t="str">
        <f t="shared" si="801"/>
        <v>Blank</v>
      </c>
      <c r="Q5001" s="197" t="str">
        <f>IF(D5001=0,"Blank",IF(D5001="BEV",E5001*(1-'3 Model Input'!E$54), E5001))</f>
        <v>Blank</v>
      </c>
      <c r="R5001" s="198" t="str">
        <f>IF(D5001=0,"Blank",IF(D5001="PHEV",F5001/G5001,F5001*(1-'3 Model Input'!E$54)/G5001))</f>
        <v>Blank</v>
      </c>
      <c r="S5001" s="198" t="str">
        <f>IF(D5001=0,"Blank",IF(D5001="PHEV",MIN(M5001,E5001),MIN(M5001,(E5001*(1-'3 Model Input'!E$54)))))</f>
        <v>Blank</v>
      </c>
      <c r="T5001" s="217" t="str">
        <f t="shared" si="802"/>
        <v>Blank</v>
      </c>
      <c r="U5001" s="89"/>
      <c r="V5001" s="216" t="str">
        <f>IF(D5001=0,"Blank",P5001*'3 Model Input'!E$50)</f>
        <v>Blank</v>
      </c>
      <c r="W5001" s="197" t="str">
        <f t="shared" si="803"/>
        <v>Blank</v>
      </c>
      <c r="X5001" s="197" t="str">
        <f t="shared" si="804"/>
        <v>Blank</v>
      </c>
      <c r="Y5001" s="197" t="str">
        <f t="shared" si="805"/>
        <v>Blank</v>
      </c>
      <c r="Z5001" s="197" t="str">
        <f t="shared" si="806"/>
        <v>Blank</v>
      </c>
      <c r="AA5001" s="223" t="str" cm="1">
        <f t="array" ref="AA5001">_xlfn.IFS(ISTEXT('3 Model Input'!F$70),"Missing",ISTEXT('3 Model Input'!I$70),"Missing",ISNUMBER('3 Model Input'!K$70),'3 Model Input'!K$70*P5001)</f>
        <v>Missing</v>
      </c>
      <c r="AB5001" s="89"/>
      <c r="AC5001" s="227" t="str" cm="1">
        <f t="array" ref="AC5001">IF(D5001=0,"Blank",_xlfn.IFS('3 Model Input'!E$61=1,(V5001*G5001)/T5001,'3 Model Input'!E$61=2,(W5001*G5001)/T5001,'3 Model Input'!E$61=3,(X5001*G5001)/T5001,'3 Model Input'!E$61=4,(Y5001*G5001)/T5001,'3 Model Input'!E$61=5,(Z5001*G5001)/T5001, ISTEXT('3 Model Input'!E$61),"Missing",'3 Model Input'!E$61=6,(AA5001*G5001)/T5001))</f>
        <v>Blank</v>
      </c>
      <c r="AD5001" s="202" t="str">
        <f t="shared" si="807"/>
        <v>Blank</v>
      </c>
      <c r="AE5001" s="202" t="str">
        <f t="shared" si="808"/>
        <v>Blank</v>
      </c>
      <c r="AF5001" s="217" t="str">
        <f t="shared" si="809"/>
        <v>Blank</v>
      </c>
      <c r="AG5001" s="9" t="str" cm="1">
        <f t="array" ref="AG5001">_xlfn.IFS(ISNUMBER(AC5001), "", ISNUMBER(SEARCH("Blank", AC5001)), "", ISERROR(AC5001), "Bad input on tab 3")</f>
        <v/>
      </c>
    </row>
    <row r="5002" spans="2:33" ht="15" customHeight="1" x14ac:dyDescent="0.75">
      <c r="B5002" s="205" t="str">
        <f>'5 Driver Data'!B5002</f>
        <v>4994</v>
      </c>
      <c r="C5002" s="193">
        <f>'5 Driver Data'!C5002</f>
        <v>0</v>
      </c>
      <c r="D5002" s="192">
        <f>'5 Driver Data'!D5002</f>
        <v>0</v>
      </c>
      <c r="E5002" s="191">
        <f>'5 Driver Data'!E5002</f>
        <v>0</v>
      </c>
      <c r="F5002" s="191">
        <f>'5 Driver Data'!F5002</f>
        <v>0</v>
      </c>
      <c r="G5002" s="191">
        <f>'5 Driver Data'!G5002</f>
        <v>0</v>
      </c>
      <c r="H5002" s="191">
        <f>'5 Driver Data'!H5002</f>
        <v>0</v>
      </c>
      <c r="I5002" s="191">
        <f>'5 Driver Data'!I5002</f>
        <v>0</v>
      </c>
      <c r="J5002" s="191">
        <f>'5 Driver Data'!J5002</f>
        <v>0</v>
      </c>
      <c r="K5002" s="206">
        <f>'5 Driver Data'!K5002</f>
        <v>0</v>
      </c>
      <c r="L5002" s="1"/>
      <c r="M5002" s="216" t="str">
        <f>IF(D5002=0,"Blank",'3 Model Input'!E$44*'3 Model Input'!E$45)</f>
        <v>Blank</v>
      </c>
      <c r="N5002" s="197" t="str">
        <f t="shared" si="800"/>
        <v>Blank</v>
      </c>
      <c r="O5002" s="197" t="str">
        <f>IF(D5002=0,"Blank",'3 Model Input'!E$49*(1-'3 Model Input'!E$51))</f>
        <v>Blank</v>
      </c>
      <c r="P5002" s="197" t="str">
        <f t="shared" si="801"/>
        <v>Blank</v>
      </c>
      <c r="Q5002" s="197" t="str">
        <f>IF(D5002=0,"Blank",IF(D5002="BEV",E5002*(1-'3 Model Input'!E$54), E5002))</f>
        <v>Blank</v>
      </c>
      <c r="R5002" s="198" t="str">
        <f>IF(D5002=0,"Blank",IF(D5002="PHEV",F5002/G5002,F5002*(1-'3 Model Input'!E$54)/G5002))</f>
        <v>Blank</v>
      </c>
      <c r="S5002" s="198" t="str">
        <f>IF(D5002=0,"Blank",IF(D5002="PHEV",MIN(M5002,E5002),MIN(M5002,(E5002*(1-'3 Model Input'!E$54)))))</f>
        <v>Blank</v>
      </c>
      <c r="T5002" s="217" t="str">
        <f t="shared" si="802"/>
        <v>Blank</v>
      </c>
      <c r="U5002" s="89"/>
      <c r="V5002" s="216" t="str">
        <f>IF(D5002=0,"Blank",P5002*'3 Model Input'!E$50)</f>
        <v>Blank</v>
      </c>
      <c r="W5002" s="197" t="str">
        <f t="shared" si="803"/>
        <v>Blank</v>
      </c>
      <c r="X5002" s="197" t="str">
        <f t="shared" si="804"/>
        <v>Blank</v>
      </c>
      <c r="Y5002" s="197" t="str">
        <f t="shared" si="805"/>
        <v>Blank</v>
      </c>
      <c r="Z5002" s="197" t="str">
        <f t="shared" si="806"/>
        <v>Blank</v>
      </c>
      <c r="AA5002" s="223" t="str" cm="1">
        <f t="array" ref="AA5002">_xlfn.IFS(ISTEXT('3 Model Input'!F$70),"Missing",ISTEXT('3 Model Input'!I$70),"Missing",ISNUMBER('3 Model Input'!K$70),'3 Model Input'!K$70*P5002)</f>
        <v>Missing</v>
      </c>
      <c r="AB5002" s="89"/>
      <c r="AC5002" s="227" t="str" cm="1">
        <f t="array" ref="AC5002">IF(D5002=0,"Blank",_xlfn.IFS('3 Model Input'!E$61=1,(V5002*G5002)/T5002,'3 Model Input'!E$61=2,(W5002*G5002)/T5002,'3 Model Input'!E$61=3,(X5002*G5002)/T5002,'3 Model Input'!E$61=4,(Y5002*G5002)/T5002,'3 Model Input'!E$61=5,(Z5002*G5002)/T5002, ISTEXT('3 Model Input'!E$61),"Missing",'3 Model Input'!E$61=6,(AA5002*G5002)/T5002))</f>
        <v>Blank</v>
      </c>
      <c r="AD5002" s="202" t="str">
        <f t="shared" si="807"/>
        <v>Blank</v>
      </c>
      <c r="AE5002" s="202" t="str">
        <f t="shared" si="808"/>
        <v>Blank</v>
      </c>
      <c r="AF5002" s="217" t="str">
        <f t="shared" si="809"/>
        <v>Blank</v>
      </c>
      <c r="AG5002" s="9" t="str" cm="1">
        <f t="array" ref="AG5002">_xlfn.IFS(ISNUMBER(AC5002), "", ISNUMBER(SEARCH("Blank", AC5002)), "", ISERROR(AC5002), "Bad input on tab 3")</f>
        <v/>
      </c>
    </row>
    <row r="5003" spans="2:33" ht="15" customHeight="1" x14ac:dyDescent="0.75">
      <c r="B5003" s="205" t="str">
        <f>'5 Driver Data'!B5003</f>
        <v>4995</v>
      </c>
      <c r="C5003" s="193">
        <f>'5 Driver Data'!C5003</f>
        <v>0</v>
      </c>
      <c r="D5003" s="192">
        <f>'5 Driver Data'!D5003</f>
        <v>0</v>
      </c>
      <c r="E5003" s="191">
        <f>'5 Driver Data'!E5003</f>
        <v>0</v>
      </c>
      <c r="F5003" s="191">
        <f>'5 Driver Data'!F5003</f>
        <v>0</v>
      </c>
      <c r="G5003" s="191">
        <f>'5 Driver Data'!G5003</f>
        <v>0</v>
      </c>
      <c r="H5003" s="191">
        <f>'5 Driver Data'!H5003</f>
        <v>0</v>
      </c>
      <c r="I5003" s="191">
        <f>'5 Driver Data'!I5003</f>
        <v>0</v>
      </c>
      <c r="J5003" s="191">
        <f>'5 Driver Data'!J5003</f>
        <v>0</v>
      </c>
      <c r="K5003" s="206">
        <f>'5 Driver Data'!K5003</f>
        <v>0</v>
      </c>
      <c r="L5003" s="1"/>
      <c r="M5003" s="216" t="str">
        <f>IF(D5003=0,"Blank",'3 Model Input'!E$44*'3 Model Input'!E$45)</f>
        <v>Blank</v>
      </c>
      <c r="N5003" s="197" t="str">
        <f t="shared" si="800"/>
        <v>Blank</v>
      </c>
      <c r="O5003" s="197" t="str">
        <f>IF(D5003=0,"Blank",'3 Model Input'!E$49*(1-'3 Model Input'!E$51))</f>
        <v>Blank</v>
      </c>
      <c r="P5003" s="197" t="str">
        <f t="shared" si="801"/>
        <v>Blank</v>
      </c>
      <c r="Q5003" s="197" t="str">
        <f>IF(D5003=0,"Blank",IF(D5003="BEV",E5003*(1-'3 Model Input'!E$54), E5003))</f>
        <v>Blank</v>
      </c>
      <c r="R5003" s="198" t="str">
        <f>IF(D5003=0,"Blank",IF(D5003="PHEV",F5003/G5003,F5003*(1-'3 Model Input'!E$54)/G5003))</f>
        <v>Blank</v>
      </c>
      <c r="S5003" s="198" t="str">
        <f>IF(D5003=0,"Blank",IF(D5003="PHEV",MIN(M5003,E5003),MIN(M5003,(E5003*(1-'3 Model Input'!E$54)))))</f>
        <v>Blank</v>
      </c>
      <c r="T5003" s="217" t="str">
        <f t="shared" si="802"/>
        <v>Blank</v>
      </c>
      <c r="U5003" s="89"/>
      <c r="V5003" s="216" t="str">
        <f>IF(D5003=0,"Blank",P5003*'3 Model Input'!E$50)</f>
        <v>Blank</v>
      </c>
      <c r="W5003" s="197" t="str">
        <f t="shared" si="803"/>
        <v>Blank</v>
      </c>
      <c r="X5003" s="197" t="str">
        <f t="shared" si="804"/>
        <v>Blank</v>
      </c>
      <c r="Y5003" s="197" t="str">
        <f t="shared" si="805"/>
        <v>Blank</v>
      </c>
      <c r="Z5003" s="197" t="str">
        <f t="shared" si="806"/>
        <v>Blank</v>
      </c>
      <c r="AA5003" s="223" t="str" cm="1">
        <f t="array" ref="AA5003">_xlfn.IFS(ISTEXT('3 Model Input'!F$70),"Missing",ISTEXT('3 Model Input'!I$70),"Missing",ISNUMBER('3 Model Input'!K$70),'3 Model Input'!K$70*P5003)</f>
        <v>Missing</v>
      </c>
      <c r="AB5003" s="89"/>
      <c r="AC5003" s="227" t="str" cm="1">
        <f t="array" ref="AC5003">IF(D5003=0,"Blank",_xlfn.IFS('3 Model Input'!E$61=1,(V5003*G5003)/T5003,'3 Model Input'!E$61=2,(W5003*G5003)/T5003,'3 Model Input'!E$61=3,(X5003*G5003)/T5003,'3 Model Input'!E$61=4,(Y5003*G5003)/T5003,'3 Model Input'!E$61=5,(Z5003*G5003)/T5003, ISTEXT('3 Model Input'!E$61),"Missing",'3 Model Input'!E$61=6,(AA5003*G5003)/T5003))</f>
        <v>Blank</v>
      </c>
      <c r="AD5003" s="202" t="str">
        <f t="shared" si="807"/>
        <v>Blank</v>
      </c>
      <c r="AE5003" s="202" t="str">
        <f t="shared" si="808"/>
        <v>Blank</v>
      </c>
      <c r="AF5003" s="217" t="str">
        <f t="shared" si="809"/>
        <v>Blank</v>
      </c>
      <c r="AG5003" s="9" t="str" cm="1">
        <f t="array" ref="AG5003">_xlfn.IFS(ISNUMBER(AC5003), "", ISNUMBER(SEARCH("Blank", AC5003)), "", ISERROR(AC5003), "Bad input on tab 3")</f>
        <v/>
      </c>
    </row>
    <row r="5004" spans="2:33" ht="15" customHeight="1" x14ac:dyDescent="0.75">
      <c r="B5004" s="205" t="str">
        <f>'5 Driver Data'!B5004</f>
        <v>4996</v>
      </c>
      <c r="C5004" s="193">
        <f>'5 Driver Data'!C5004</f>
        <v>0</v>
      </c>
      <c r="D5004" s="192">
        <f>'5 Driver Data'!D5004</f>
        <v>0</v>
      </c>
      <c r="E5004" s="191">
        <f>'5 Driver Data'!E5004</f>
        <v>0</v>
      </c>
      <c r="F5004" s="191">
        <f>'5 Driver Data'!F5004</f>
        <v>0</v>
      </c>
      <c r="G5004" s="191">
        <f>'5 Driver Data'!G5004</f>
        <v>0</v>
      </c>
      <c r="H5004" s="191">
        <f>'5 Driver Data'!H5004</f>
        <v>0</v>
      </c>
      <c r="I5004" s="191">
        <f>'5 Driver Data'!I5004</f>
        <v>0</v>
      </c>
      <c r="J5004" s="191">
        <f>'5 Driver Data'!J5004</f>
        <v>0</v>
      </c>
      <c r="K5004" s="206">
        <f>'5 Driver Data'!K5004</f>
        <v>0</v>
      </c>
      <c r="L5004" s="1"/>
      <c r="M5004" s="216" t="str">
        <f>IF(D5004=0,"Blank",'3 Model Input'!E$44*'3 Model Input'!E$45)</f>
        <v>Blank</v>
      </c>
      <c r="N5004" s="197" t="str">
        <f t="shared" si="800"/>
        <v>Blank</v>
      </c>
      <c r="O5004" s="197" t="str">
        <f>IF(D5004=0,"Blank",'3 Model Input'!E$49*(1-'3 Model Input'!E$51))</f>
        <v>Blank</v>
      </c>
      <c r="P5004" s="197" t="str">
        <f t="shared" si="801"/>
        <v>Blank</v>
      </c>
      <c r="Q5004" s="197" t="str">
        <f>IF(D5004=0,"Blank",IF(D5004="BEV",E5004*(1-'3 Model Input'!E$54), E5004))</f>
        <v>Blank</v>
      </c>
      <c r="R5004" s="198" t="str">
        <f>IF(D5004=0,"Blank",IF(D5004="PHEV",F5004/G5004,F5004*(1-'3 Model Input'!E$54)/G5004))</f>
        <v>Blank</v>
      </c>
      <c r="S5004" s="198" t="str">
        <f>IF(D5004=0,"Blank",IF(D5004="PHEV",MIN(M5004,E5004),MIN(M5004,(E5004*(1-'3 Model Input'!E$54)))))</f>
        <v>Blank</v>
      </c>
      <c r="T5004" s="217" t="str">
        <f t="shared" si="802"/>
        <v>Blank</v>
      </c>
      <c r="U5004" s="89"/>
      <c r="V5004" s="216" t="str">
        <f>IF(D5004=0,"Blank",P5004*'3 Model Input'!E$50)</f>
        <v>Blank</v>
      </c>
      <c r="W5004" s="197" t="str">
        <f t="shared" si="803"/>
        <v>Blank</v>
      </c>
      <c r="X5004" s="197" t="str">
        <f t="shared" si="804"/>
        <v>Blank</v>
      </c>
      <c r="Y5004" s="197" t="str">
        <f t="shared" si="805"/>
        <v>Blank</v>
      </c>
      <c r="Z5004" s="197" t="str">
        <f t="shared" si="806"/>
        <v>Blank</v>
      </c>
      <c r="AA5004" s="223" t="str" cm="1">
        <f t="array" ref="AA5004">_xlfn.IFS(ISTEXT('3 Model Input'!F$70),"Missing",ISTEXT('3 Model Input'!I$70),"Missing",ISNUMBER('3 Model Input'!K$70),'3 Model Input'!K$70*P5004)</f>
        <v>Missing</v>
      </c>
      <c r="AB5004" s="89"/>
      <c r="AC5004" s="227" t="str" cm="1">
        <f t="array" ref="AC5004">IF(D5004=0,"Blank",_xlfn.IFS('3 Model Input'!E$61=1,(V5004*G5004)/T5004,'3 Model Input'!E$61=2,(W5004*G5004)/T5004,'3 Model Input'!E$61=3,(X5004*G5004)/T5004,'3 Model Input'!E$61=4,(Y5004*G5004)/T5004,'3 Model Input'!E$61=5,(Z5004*G5004)/T5004, ISTEXT('3 Model Input'!E$61),"Missing",'3 Model Input'!E$61=6,(AA5004*G5004)/T5004))</f>
        <v>Blank</v>
      </c>
      <c r="AD5004" s="202" t="str">
        <f t="shared" si="807"/>
        <v>Blank</v>
      </c>
      <c r="AE5004" s="202" t="str">
        <f t="shared" si="808"/>
        <v>Blank</v>
      </c>
      <c r="AF5004" s="217" t="str">
        <f t="shared" si="809"/>
        <v>Blank</v>
      </c>
      <c r="AG5004" s="9" t="str" cm="1">
        <f t="array" ref="AG5004">_xlfn.IFS(ISNUMBER(AC5004), "", ISNUMBER(SEARCH("Blank", AC5004)), "", ISERROR(AC5004), "Bad input on tab 3")</f>
        <v/>
      </c>
    </row>
    <row r="5005" spans="2:33" ht="15" customHeight="1" x14ac:dyDescent="0.75">
      <c r="B5005" s="205" t="str">
        <f>'5 Driver Data'!B5005</f>
        <v>4997</v>
      </c>
      <c r="C5005" s="193">
        <f>'5 Driver Data'!C5005</f>
        <v>0</v>
      </c>
      <c r="D5005" s="192">
        <f>'5 Driver Data'!D5005</f>
        <v>0</v>
      </c>
      <c r="E5005" s="191">
        <f>'5 Driver Data'!E5005</f>
        <v>0</v>
      </c>
      <c r="F5005" s="191">
        <f>'5 Driver Data'!F5005</f>
        <v>0</v>
      </c>
      <c r="G5005" s="191">
        <f>'5 Driver Data'!G5005</f>
        <v>0</v>
      </c>
      <c r="H5005" s="191">
        <f>'5 Driver Data'!H5005</f>
        <v>0</v>
      </c>
      <c r="I5005" s="191">
        <f>'5 Driver Data'!I5005</f>
        <v>0</v>
      </c>
      <c r="J5005" s="191">
        <f>'5 Driver Data'!J5005</f>
        <v>0</v>
      </c>
      <c r="K5005" s="206">
        <f>'5 Driver Data'!K5005</f>
        <v>0</v>
      </c>
      <c r="L5005" s="1"/>
      <c r="M5005" s="216" t="str">
        <f>IF(D5005=0,"Blank",'3 Model Input'!E$44*'3 Model Input'!E$45)</f>
        <v>Blank</v>
      </c>
      <c r="N5005" s="197" t="str">
        <f t="shared" si="800"/>
        <v>Blank</v>
      </c>
      <c r="O5005" s="197" t="str">
        <f>IF(D5005=0,"Blank",'3 Model Input'!E$49*(1-'3 Model Input'!E$51))</f>
        <v>Blank</v>
      </c>
      <c r="P5005" s="197" t="str">
        <f t="shared" si="801"/>
        <v>Blank</v>
      </c>
      <c r="Q5005" s="197" t="str">
        <f>IF(D5005=0,"Blank",IF(D5005="BEV",E5005*(1-'3 Model Input'!E$54), E5005))</f>
        <v>Blank</v>
      </c>
      <c r="R5005" s="198" t="str">
        <f>IF(D5005=0,"Blank",IF(D5005="PHEV",F5005/G5005,F5005*(1-'3 Model Input'!E$54)/G5005))</f>
        <v>Blank</v>
      </c>
      <c r="S5005" s="198" t="str">
        <f>IF(D5005=0,"Blank",IF(D5005="PHEV",MIN(M5005,E5005),MIN(M5005,(E5005*(1-'3 Model Input'!E$54)))))</f>
        <v>Blank</v>
      </c>
      <c r="T5005" s="217" t="str">
        <f t="shared" si="802"/>
        <v>Blank</v>
      </c>
      <c r="U5005" s="89"/>
      <c r="V5005" s="216" t="str">
        <f>IF(D5005=0,"Blank",P5005*'3 Model Input'!E$50)</f>
        <v>Blank</v>
      </c>
      <c r="W5005" s="197" t="str">
        <f t="shared" si="803"/>
        <v>Blank</v>
      </c>
      <c r="X5005" s="197" t="str">
        <f t="shared" si="804"/>
        <v>Blank</v>
      </c>
      <c r="Y5005" s="197" t="str">
        <f t="shared" si="805"/>
        <v>Blank</v>
      </c>
      <c r="Z5005" s="197" t="str">
        <f t="shared" si="806"/>
        <v>Blank</v>
      </c>
      <c r="AA5005" s="223" t="str" cm="1">
        <f t="array" ref="AA5005">_xlfn.IFS(ISTEXT('3 Model Input'!F$70),"Missing",ISTEXT('3 Model Input'!I$70),"Missing",ISNUMBER('3 Model Input'!K$70),'3 Model Input'!K$70*P5005)</f>
        <v>Missing</v>
      </c>
      <c r="AB5005" s="89"/>
      <c r="AC5005" s="227" t="str" cm="1">
        <f t="array" ref="AC5005">IF(D5005=0,"Blank",_xlfn.IFS('3 Model Input'!E$61=1,(V5005*G5005)/T5005,'3 Model Input'!E$61=2,(W5005*G5005)/T5005,'3 Model Input'!E$61=3,(X5005*G5005)/T5005,'3 Model Input'!E$61=4,(Y5005*G5005)/T5005,'3 Model Input'!E$61=5,(Z5005*G5005)/T5005, ISTEXT('3 Model Input'!E$61),"Missing",'3 Model Input'!E$61=6,(AA5005*G5005)/T5005))</f>
        <v>Blank</v>
      </c>
      <c r="AD5005" s="202" t="str">
        <f t="shared" si="807"/>
        <v>Blank</v>
      </c>
      <c r="AE5005" s="202" t="str">
        <f t="shared" si="808"/>
        <v>Blank</v>
      </c>
      <c r="AF5005" s="217" t="str">
        <f t="shared" si="809"/>
        <v>Blank</v>
      </c>
      <c r="AG5005" s="9" t="str" cm="1">
        <f t="array" ref="AG5005">_xlfn.IFS(ISNUMBER(AC5005), "", ISNUMBER(SEARCH("Blank", AC5005)), "", ISERROR(AC5005), "Bad input on tab 3")</f>
        <v/>
      </c>
    </row>
    <row r="5006" spans="2:33" ht="15" customHeight="1" x14ac:dyDescent="0.75">
      <c r="B5006" s="205" t="str">
        <f>'5 Driver Data'!B5006</f>
        <v>4998</v>
      </c>
      <c r="C5006" s="193">
        <f>'5 Driver Data'!C5006</f>
        <v>0</v>
      </c>
      <c r="D5006" s="192">
        <f>'5 Driver Data'!D5006</f>
        <v>0</v>
      </c>
      <c r="E5006" s="191">
        <f>'5 Driver Data'!E5006</f>
        <v>0</v>
      </c>
      <c r="F5006" s="191">
        <f>'5 Driver Data'!F5006</f>
        <v>0</v>
      </c>
      <c r="G5006" s="191">
        <f>'5 Driver Data'!G5006</f>
        <v>0</v>
      </c>
      <c r="H5006" s="191">
        <f>'5 Driver Data'!H5006</f>
        <v>0</v>
      </c>
      <c r="I5006" s="191">
        <f>'5 Driver Data'!I5006</f>
        <v>0</v>
      </c>
      <c r="J5006" s="191">
        <f>'5 Driver Data'!J5006</f>
        <v>0</v>
      </c>
      <c r="K5006" s="206">
        <f>'5 Driver Data'!K5006</f>
        <v>0</v>
      </c>
      <c r="L5006" s="1"/>
      <c r="M5006" s="216" t="str">
        <f>IF(D5006=0,"Blank",'3 Model Input'!E$44*'3 Model Input'!E$45)</f>
        <v>Blank</v>
      </c>
      <c r="N5006" s="197" t="str">
        <f t="shared" si="800"/>
        <v>Blank</v>
      </c>
      <c r="O5006" s="197" t="str">
        <f>IF(D5006=0,"Blank",'3 Model Input'!E$49*(1-'3 Model Input'!E$51))</f>
        <v>Blank</v>
      </c>
      <c r="P5006" s="197" t="str">
        <f t="shared" si="801"/>
        <v>Blank</v>
      </c>
      <c r="Q5006" s="197" t="str">
        <f>IF(D5006=0,"Blank",IF(D5006="BEV",E5006*(1-'3 Model Input'!E$54), E5006))</f>
        <v>Blank</v>
      </c>
      <c r="R5006" s="198" t="str">
        <f>IF(D5006=0,"Blank",IF(D5006="PHEV",F5006/G5006,F5006*(1-'3 Model Input'!E$54)/G5006))</f>
        <v>Blank</v>
      </c>
      <c r="S5006" s="198" t="str">
        <f>IF(D5006=0,"Blank",IF(D5006="PHEV",MIN(M5006,E5006),MIN(M5006,(E5006*(1-'3 Model Input'!E$54)))))</f>
        <v>Blank</v>
      </c>
      <c r="T5006" s="217" t="str">
        <f t="shared" si="802"/>
        <v>Blank</v>
      </c>
      <c r="U5006" s="89"/>
      <c r="V5006" s="216" t="str">
        <f>IF(D5006=0,"Blank",P5006*'3 Model Input'!E$50)</f>
        <v>Blank</v>
      </c>
      <c r="W5006" s="197" t="str">
        <f t="shared" si="803"/>
        <v>Blank</v>
      </c>
      <c r="X5006" s="197" t="str">
        <f t="shared" si="804"/>
        <v>Blank</v>
      </c>
      <c r="Y5006" s="197" t="str">
        <f t="shared" si="805"/>
        <v>Blank</v>
      </c>
      <c r="Z5006" s="197" t="str">
        <f t="shared" si="806"/>
        <v>Blank</v>
      </c>
      <c r="AA5006" s="223" t="str" cm="1">
        <f t="array" ref="AA5006">_xlfn.IFS(ISTEXT('3 Model Input'!F$70),"Missing",ISTEXT('3 Model Input'!I$70),"Missing",ISNUMBER('3 Model Input'!K$70),'3 Model Input'!K$70*P5006)</f>
        <v>Missing</v>
      </c>
      <c r="AB5006" s="89"/>
      <c r="AC5006" s="227" t="str" cm="1">
        <f t="array" ref="AC5006">IF(D5006=0,"Blank",_xlfn.IFS('3 Model Input'!E$61=1,(V5006*G5006)/T5006,'3 Model Input'!E$61=2,(W5006*G5006)/T5006,'3 Model Input'!E$61=3,(X5006*G5006)/T5006,'3 Model Input'!E$61=4,(Y5006*G5006)/T5006,'3 Model Input'!E$61=5,(Z5006*G5006)/T5006, ISTEXT('3 Model Input'!E$61),"Missing",'3 Model Input'!E$61=6,(AA5006*G5006)/T5006))</f>
        <v>Blank</v>
      </c>
      <c r="AD5006" s="202" t="str">
        <f t="shared" si="807"/>
        <v>Blank</v>
      </c>
      <c r="AE5006" s="202" t="str">
        <f t="shared" si="808"/>
        <v>Blank</v>
      </c>
      <c r="AF5006" s="217" t="str">
        <f t="shared" si="809"/>
        <v>Blank</v>
      </c>
      <c r="AG5006" s="9" t="str" cm="1">
        <f t="array" ref="AG5006">_xlfn.IFS(ISNUMBER(AC5006), "", ISNUMBER(SEARCH("Blank", AC5006)), "", ISERROR(AC5006), "Bad input on tab 3")</f>
        <v/>
      </c>
    </row>
    <row r="5007" spans="2:33" ht="15" customHeight="1" x14ac:dyDescent="0.75">
      <c r="B5007" s="205" t="str">
        <f>'5 Driver Data'!B5007</f>
        <v>4999</v>
      </c>
      <c r="C5007" s="193">
        <f>'5 Driver Data'!C5007</f>
        <v>0</v>
      </c>
      <c r="D5007" s="192">
        <f>'5 Driver Data'!D5007</f>
        <v>0</v>
      </c>
      <c r="E5007" s="191">
        <f>'5 Driver Data'!E5007</f>
        <v>0</v>
      </c>
      <c r="F5007" s="191">
        <f>'5 Driver Data'!F5007</f>
        <v>0</v>
      </c>
      <c r="G5007" s="191">
        <f>'5 Driver Data'!G5007</f>
        <v>0</v>
      </c>
      <c r="H5007" s="191">
        <f>'5 Driver Data'!H5007</f>
        <v>0</v>
      </c>
      <c r="I5007" s="191">
        <f>'5 Driver Data'!I5007</f>
        <v>0</v>
      </c>
      <c r="J5007" s="191">
        <f>'5 Driver Data'!J5007</f>
        <v>0</v>
      </c>
      <c r="K5007" s="206">
        <f>'5 Driver Data'!K5007</f>
        <v>0</v>
      </c>
      <c r="L5007" s="1"/>
      <c r="M5007" s="216" t="str">
        <f>IF(D5007=0,"Blank",'3 Model Input'!E$44*'3 Model Input'!E$45)</f>
        <v>Blank</v>
      </c>
      <c r="N5007" s="197" t="str">
        <f t="shared" si="800"/>
        <v>Blank</v>
      </c>
      <c r="O5007" s="197" t="str">
        <f>IF(D5007=0,"Blank",'3 Model Input'!E$49*(1-'3 Model Input'!E$51))</f>
        <v>Blank</v>
      </c>
      <c r="P5007" s="197" t="str">
        <f t="shared" si="801"/>
        <v>Blank</v>
      </c>
      <c r="Q5007" s="197" t="str">
        <f>IF(D5007=0,"Blank",IF(D5007="BEV",E5007*(1-'3 Model Input'!E$54), E5007))</f>
        <v>Blank</v>
      </c>
      <c r="R5007" s="198" t="str">
        <f>IF(D5007=0,"Blank",IF(D5007="PHEV",F5007/G5007,F5007*(1-'3 Model Input'!E$54)/G5007))</f>
        <v>Blank</v>
      </c>
      <c r="S5007" s="198" t="str">
        <f>IF(D5007=0,"Blank",IF(D5007="PHEV",MIN(M5007,E5007),MIN(M5007,(E5007*(1-'3 Model Input'!E$54)))))</f>
        <v>Blank</v>
      </c>
      <c r="T5007" s="217" t="str">
        <f t="shared" si="802"/>
        <v>Blank</v>
      </c>
      <c r="U5007" s="89"/>
      <c r="V5007" s="216" t="str">
        <f>IF(D5007=0,"Blank",P5007*'3 Model Input'!E$50)</f>
        <v>Blank</v>
      </c>
      <c r="W5007" s="197" t="str">
        <f t="shared" si="803"/>
        <v>Blank</v>
      </c>
      <c r="X5007" s="197" t="str">
        <f t="shared" si="804"/>
        <v>Blank</v>
      </c>
      <c r="Y5007" s="197" t="str">
        <f t="shared" si="805"/>
        <v>Blank</v>
      </c>
      <c r="Z5007" s="197" t="str">
        <f t="shared" si="806"/>
        <v>Blank</v>
      </c>
      <c r="AA5007" s="223" t="str" cm="1">
        <f t="array" ref="AA5007">_xlfn.IFS(ISTEXT('3 Model Input'!F$70),"Missing",ISTEXT('3 Model Input'!I$70),"Missing",ISNUMBER('3 Model Input'!K$70),'3 Model Input'!K$70*P5007)</f>
        <v>Missing</v>
      </c>
      <c r="AB5007" s="89"/>
      <c r="AC5007" s="227" t="str" cm="1">
        <f t="array" ref="AC5007">IF(D5007=0,"Blank",_xlfn.IFS('3 Model Input'!E$61=1,(V5007*G5007)/T5007,'3 Model Input'!E$61=2,(W5007*G5007)/T5007,'3 Model Input'!E$61=3,(X5007*G5007)/T5007,'3 Model Input'!E$61=4,(Y5007*G5007)/T5007,'3 Model Input'!E$61=5,(Z5007*G5007)/T5007, ISTEXT('3 Model Input'!E$61),"Missing",'3 Model Input'!E$61=6,(AA5007*G5007)/T5007))</f>
        <v>Blank</v>
      </c>
      <c r="AD5007" s="202" t="str">
        <f t="shared" si="807"/>
        <v>Blank</v>
      </c>
      <c r="AE5007" s="202" t="str">
        <f t="shared" si="808"/>
        <v>Blank</v>
      </c>
      <c r="AF5007" s="217" t="str">
        <f t="shared" si="809"/>
        <v>Blank</v>
      </c>
      <c r="AG5007" s="9" t="str" cm="1">
        <f t="array" ref="AG5007">_xlfn.IFS(ISNUMBER(AC5007), "", ISNUMBER(SEARCH("Blank", AC5007)), "", ISERROR(AC5007), "Bad input on tab 3")</f>
        <v/>
      </c>
    </row>
    <row r="5008" spans="2:33" ht="15" customHeight="1" x14ac:dyDescent="0.75">
      <c r="B5008" s="207" t="str">
        <f>'5 Driver Data'!B5008</f>
        <v>5000</v>
      </c>
      <c r="C5008" s="208">
        <f>'5 Driver Data'!C5008</f>
        <v>0</v>
      </c>
      <c r="D5008" s="209">
        <f>'5 Driver Data'!D5008</f>
        <v>0</v>
      </c>
      <c r="E5008" s="210">
        <f>'5 Driver Data'!E5008</f>
        <v>0</v>
      </c>
      <c r="F5008" s="210">
        <f>'5 Driver Data'!F5008</f>
        <v>0</v>
      </c>
      <c r="G5008" s="210">
        <f>'5 Driver Data'!G5008</f>
        <v>0</v>
      </c>
      <c r="H5008" s="210">
        <f>'5 Driver Data'!H5008</f>
        <v>0</v>
      </c>
      <c r="I5008" s="210">
        <f>'5 Driver Data'!I5008</f>
        <v>0</v>
      </c>
      <c r="J5008" s="210">
        <f>'5 Driver Data'!J5008</f>
        <v>0</v>
      </c>
      <c r="K5008" s="211">
        <f>'5 Driver Data'!K5008</f>
        <v>0</v>
      </c>
      <c r="L5008" s="1"/>
      <c r="M5008" s="218" t="str">
        <f>IF(D5008=0,"Blank",'3 Model Input'!E$44*'3 Model Input'!E$45)</f>
        <v>Blank</v>
      </c>
      <c r="N5008" s="219" t="str">
        <f t="shared" si="800"/>
        <v>Blank</v>
      </c>
      <c r="O5008" s="219" t="str">
        <f>IF(D5008=0,"Blank",'3 Model Input'!E$49*(1-'3 Model Input'!E$51))</f>
        <v>Blank</v>
      </c>
      <c r="P5008" s="219" t="str">
        <f t="shared" si="801"/>
        <v>Blank</v>
      </c>
      <c r="Q5008" s="219" t="str">
        <f>IF(D5008=0,"Blank",IF(D5008="BEV",E5008*(1-'3 Model Input'!E$54), E5008))</f>
        <v>Blank</v>
      </c>
      <c r="R5008" s="220" t="str">
        <f>IF(D5008=0,"Blank",IF(D5008="PHEV",F5008/G5008,F5008*(1-'3 Model Input'!E$54)/G5008))</f>
        <v>Blank</v>
      </c>
      <c r="S5008" s="220" t="str">
        <f>IF(D5008=0,"Blank",IF(D5008="PHEV",MIN(M5008,E5008),MIN(M5008,(E5008*(1-'3 Model Input'!E$54)))))</f>
        <v>Blank</v>
      </c>
      <c r="T5008" s="221" t="str">
        <f t="shared" si="802"/>
        <v>Blank</v>
      </c>
      <c r="U5008" s="93"/>
      <c r="V5008" s="218" t="str">
        <f>IF(D5008=0,"Blank",P5008*'3 Model Input'!E$50)</f>
        <v>Blank</v>
      </c>
      <c r="W5008" s="219" t="str">
        <f t="shared" si="803"/>
        <v>Blank</v>
      </c>
      <c r="X5008" s="219" t="str">
        <f t="shared" si="804"/>
        <v>Blank</v>
      </c>
      <c r="Y5008" s="219" t="str">
        <f t="shared" si="805"/>
        <v>Blank</v>
      </c>
      <c r="Z5008" s="219" t="str">
        <f t="shared" si="806"/>
        <v>Blank</v>
      </c>
      <c r="AA5008" s="224" t="str" cm="1">
        <f t="array" ref="AA5008">_xlfn.IFS(ISTEXT('3 Model Input'!F$70),"Missing",ISTEXT('3 Model Input'!I$70),"Missing",ISNUMBER('3 Model Input'!K$70),'3 Model Input'!K$70*P5008)</f>
        <v>Missing</v>
      </c>
      <c r="AB5008" s="89"/>
      <c r="AC5008" s="228" t="str" cm="1">
        <f t="array" ref="AC5008">IF(D5008=0,"Blank",_xlfn.IFS('3 Model Input'!E$61=1,(V5008*G5008)/T5008,'3 Model Input'!E$61=2,(W5008*G5008)/T5008,'3 Model Input'!E$61=3,(X5008*G5008)/T5008,'3 Model Input'!E$61=4,(Y5008*G5008)/T5008,'3 Model Input'!E$61=5,(Z5008*G5008)/T5008, ISTEXT('3 Model Input'!E$61),"Missing",'3 Model Input'!E$61=6,(AA5008*G5008)/T5008))</f>
        <v>Blank</v>
      </c>
      <c r="AD5008" s="229" t="str">
        <f t="shared" si="807"/>
        <v>Blank</v>
      </c>
      <c r="AE5008" s="229" t="str">
        <f t="shared" si="808"/>
        <v>Blank</v>
      </c>
      <c r="AF5008" s="221" t="str">
        <f t="shared" si="809"/>
        <v>Blank</v>
      </c>
      <c r="AG5008" s="9" t="str" cm="1">
        <f t="array" ref="AG5008">_xlfn.IFS(ISNUMBER(AC5008), "", ISNUMBER(SEARCH("Blank", AC5008)), "", ISERROR(AC5008), "Bad input on tab 3")</f>
        <v/>
      </c>
    </row>
    <row r="5009" spans="2:32" s="1" customFormat="1" ht="15" customHeight="1" x14ac:dyDescent="0.75">
      <c r="B5009" s="90"/>
      <c r="D5009" s="89"/>
      <c r="R5009" s="91"/>
      <c r="S5009" s="91"/>
      <c r="T5009" s="91"/>
      <c r="AA5009" s="89"/>
      <c r="AC5009" s="92"/>
      <c r="AD5009" s="92"/>
      <c r="AE5009" s="92"/>
      <c r="AF5009" s="91"/>
    </row>
    <row r="5010" spans="2:32" s="1" customFormat="1" ht="15" customHeight="1" x14ac:dyDescent="0.75">
      <c r="B5010" s="12" t="s">
        <v>5249</v>
      </c>
      <c r="D5010" s="89"/>
      <c r="R5010" s="91"/>
      <c r="T5010" s="91"/>
      <c r="AA5010" s="89"/>
      <c r="AC5010" s="92"/>
      <c r="AD5010" s="92"/>
      <c r="AE5010" s="92"/>
      <c r="AF5010" s="91"/>
    </row>
    <row r="5011" spans="2:32" s="1" customFormat="1" ht="15" customHeight="1" x14ac:dyDescent="0.75"/>
    <row r="5012" spans="2:32" s="1" customFormat="1" ht="15" customHeight="1" x14ac:dyDescent="0.75"/>
    <row r="5013" spans="2:32" s="1" customFormat="1" ht="15" customHeight="1" x14ac:dyDescent="0.75"/>
    <row r="5014" spans="2:32" s="1" customFormat="1" ht="15" customHeight="1" x14ac:dyDescent="0.75"/>
    <row r="5015" spans="2:32" s="1" customFormat="1" ht="15" customHeight="1" x14ac:dyDescent="0.75"/>
    <row r="5016" spans="2:32" s="1" customFormat="1" ht="15" customHeight="1" x14ac:dyDescent="0.75"/>
    <row r="5017" spans="2:32" s="1" customFormat="1" ht="15" customHeight="1" x14ac:dyDescent="0.75"/>
    <row r="5018" spans="2:32" s="1" customFormat="1" ht="15" customHeight="1" x14ac:dyDescent="0.75"/>
    <row r="5019" spans="2:32" s="1" customFormat="1" ht="15" customHeight="1" x14ac:dyDescent="0.75"/>
    <row r="5020" spans="2:32" s="1" customFormat="1" ht="15" customHeight="1" x14ac:dyDescent="0.75"/>
    <row r="5021" spans="2:32" s="1" customFormat="1" ht="15" customHeight="1" x14ac:dyDescent="0.75"/>
    <row r="5022" spans="2:32" s="1" customFormat="1" ht="15" customHeight="1" x14ac:dyDescent="0.75"/>
    <row r="5023" spans="2:32" s="1" customFormat="1" ht="15" customHeight="1" x14ac:dyDescent="0.75"/>
    <row r="5024" spans="2:32" s="1" customFormat="1" ht="15" customHeight="1" x14ac:dyDescent="0.75"/>
    <row r="5025" s="1" customFormat="1" ht="15" customHeight="1" x14ac:dyDescent="0.75"/>
    <row r="5026" s="1" customFormat="1" ht="15" customHeight="1" x14ac:dyDescent="0.75"/>
    <row r="5027" s="1" customFormat="1" ht="15" customHeight="1" x14ac:dyDescent="0.75"/>
    <row r="5028" s="1" customFormat="1" ht="15" customHeight="1" x14ac:dyDescent="0.75"/>
    <row r="5029" s="1" customFormat="1" ht="15" customHeight="1" x14ac:dyDescent="0.75"/>
    <row r="5030" s="1" customFormat="1" ht="15" customHeight="1" x14ac:dyDescent="0.75"/>
    <row r="5031" s="1" customFormat="1" ht="15" customHeight="1" x14ac:dyDescent="0.75"/>
    <row r="5032" s="1" customFormat="1" ht="15" customHeight="1" x14ac:dyDescent="0.75"/>
    <row r="5033" s="1" customFormat="1" ht="15" customHeight="1" x14ac:dyDescent="0.75"/>
    <row r="5034" s="1" customFormat="1" ht="15" customHeight="1" x14ac:dyDescent="0.75"/>
    <row r="5035" s="1" customFormat="1" ht="15" customHeight="1" x14ac:dyDescent="0.75"/>
    <row r="5036" s="1" customFormat="1" ht="15" customHeight="1" x14ac:dyDescent="0.75"/>
    <row r="5037" s="1" customFormat="1" ht="15" customHeight="1" x14ac:dyDescent="0.75"/>
    <row r="5038" s="1" customFormat="1" ht="15" customHeight="1" x14ac:dyDescent="0.75"/>
    <row r="5039" s="1" customFormat="1" ht="15" customHeight="1" x14ac:dyDescent="0.75"/>
    <row r="5040" s="1" customFormat="1" ht="15" customHeight="1" x14ac:dyDescent="0.75"/>
    <row r="5041" s="1" customFormat="1" ht="15" customHeight="1" x14ac:dyDescent="0.75"/>
    <row r="5042" s="1" customFormat="1" ht="15" customHeight="1" x14ac:dyDescent="0.75"/>
    <row r="5043" s="1" customFormat="1" ht="15" customHeight="1" x14ac:dyDescent="0.75"/>
    <row r="5044" s="1" customFormat="1" ht="15" customHeight="1" x14ac:dyDescent="0.75"/>
    <row r="5045" s="1" customFormat="1" ht="15" customHeight="1" x14ac:dyDescent="0.75"/>
    <row r="5046" s="1" customFormat="1" ht="15" customHeight="1" x14ac:dyDescent="0.75"/>
    <row r="5047" s="1" customFormat="1" ht="15" customHeight="1" x14ac:dyDescent="0.75"/>
    <row r="5048" s="1" customFormat="1" ht="15" customHeight="1" x14ac:dyDescent="0.75"/>
    <row r="5049" s="1" customFormat="1" ht="15" customHeight="1" x14ac:dyDescent="0.75"/>
    <row r="5050" s="1" customFormat="1" ht="15" customHeight="1" x14ac:dyDescent="0.75"/>
    <row r="5051" s="1" customFormat="1" ht="15" customHeight="1" x14ac:dyDescent="0.75"/>
    <row r="5052" s="1" customFormat="1" ht="15" customHeight="1" x14ac:dyDescent="0.75"/>
    <row r="5053" s="1" customFormat="1" ht="15" customHeight="1" x14ac:dyDescent="0.75"/>
    <row r="5054" s="1" customFormat="1" ht="15" customHeight="1" x14ac:dyDescent="0.75"/>
    <row r="5055" s="1" customFormat="1" ht="15" customHeight="1" x14ac:dyDescent="0.75"/>
    <row r="5056" s="1" customFormat="1" ht="15" customHeight="1" x14ac:dyDescent="0.75"/>
    <row r="5057" s="1" customFormat="1" ht="15" customHeight="1" x14ac:dyDescent="0.75"/>
    <row r="5058" s="1" customFormat="1" ht="15" customHeight="1" x14ac:dyDescent="0.75"/>
    <row r="5059" s="1" customFormat="1" ht="15" customHeight="1" x14ac:dyDescent="0.75"/>
    <row r="5060" s="1" customFormat="1" ht="15" customHeight="1" x14ac:dyDescent="0.75"/>
    <row r="5061" s="1" customFormat="1" ht="15" customHeight="1" x14ac:dyDescent="0.75"/>
    <row r="5062" s="1" customFormat="1" ht="15" customHeight="1" x14ac:dyDescent="0.75"/>
    <row r="5063" s="1" customFormat="1" ht="15" customHeight="1" x14ac:dyDescent="0.75"/>
    <row r="5064" s="1" customFormat="1" ht="15" customHeight="1" x14ac:dyDescent="0.75"/>
    <row r="5065" s="1" customFormat="1" ht="15" customHeight="1" x14ac:dyDescent="0.75"/>
    <row r="5066" s="1" customFormat="1" ht="15" customHeight="1" x14ac:dyDescent="0.75"/>
    <row r="5067" s="1" customFormat="1" ht="15" customHeight="1" x14ac:dyDescent="0.75"/>
    <row r="5068" s="1" customFormat="1" ht="15" customHeight="1" x14ac:dyDescent="0.75"/>
    <row r="5069" s="1" customFormat="1" ht="15" customHeight="1" x14ac:dyDescent="0.75"/>
    <row r="5070" s="1" customFormat="1" ht="15" customHeight="1" x14ac:dyDescent="0.75"/>
    <row r="5071" s="1" customFormat="1" ht="15" customHeight="1" x14ac:dyDescent="0.75"/>
    <row r="5072" s="1" customFormat="1" ht="15" customHeight="1" x14ac:dyDescent="0.75"/>
    <row r="5073" s="1" customFormat="1" ht="15" customHeight="1" x14ac:dyDescent="0.75"/>
    <row r="5074" s="1" customFormat="1" ht="15" customHeight="1" x14ac:dyDescent="0.75"/>
    <row r="5075" s="1" customFormat="1" ht="15" customHeight="1" x14ac:dyDescent="0.75"/>
    <row r="5076" s="1" customFormat="1" ht="15" customHeight="1" x14ac:dyDescent="0.75"/>
    <row r="5077" s="1" customFormat="1" ht="15" customHeight="1" x14ac:dyDescent="0.75"/>
    <row r="5078" s="1" customFormat="1" ht="15" customHeight="1" x14ac:dyDescent="0.75"/>
    <row r="5079" s="1" customFormat="1" ht="15" customHeight="1" x14ac:dyDescent="0.75"/>
    <row r="5080" s="1" customFormat="1" ht="15" customHeight="1" x14ac:dyDescent="0.75"/>
    <row r="5081" s="1" customFormat="1" ht="15" customHeight="1" x14ac:dyDescent="0.75"/>
    <row r="5082" s="1" customFormat="1" ht="15" customHeight="1" x14ac:dyDescent="0.75"/>
    <row r="5083" s="1" customFormat="1" ht="15" customHeight="1" x14ac:dyDescent="0.75"/>
    <row r="5084" s="1" customFormat="1" ht="15" customHeight="1" x14ac:dyDescent="0.75"/>
    <row r="5085" s="1" customFormat="1" ht="15" customHeight="1" x14ac:dyDescent="0.75"/>
    <row r="5086" s="1" customFormat="1" ht="15" customHeight="1" x14ac:dyDescent="0.75"/>
    <row r="5087" s="1" customFormat="1" ht="15" customHeight="1" x14ac:dyDescent="0.75"/>
    <row r="5088" s="1" customFormat="1" ht="15" customHeight="1" x14ac:dyDescent="0.75"/>
    <row r="5089" s="1" customFormat="1" ht="15" customHeight="1" x14ac:dyDescent="0.75"/>
    <row r="5090" s="1" customFormat="1" ht="15" customHeight="1" x14ac:dyDescent="0.75"/>
    <row r="5091" s="1" customFormat="1" ht="15" customHeight="1" x14ac:dyDescent="0.75"/>
    <row r="5092" s="1" customFormat="1" ht="15" customHeight="1" x14ac:dyDescent="0.75"/>
    <row r="5093" s="1" customFormat="1" ht="15" customHeight="1" x14ac:dyDescent="0.75"/>
    <row r="5094" s="1" customFormat="1" ht="15" customHeight="1" x14ac:dyDescent="0.75"/>
    <row r="5095" s="1" customFormat="1" ht="15" customHeight="1" x14ac:dyDescent="0.75"/>
  </sheetData>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TOC</vt:lpstr>
      <vt:lpstr>2 Cover Page</vt:lpstr>
      <vt:lpstr>3 Model Input</vt:lpstr>
      <vt:lpstr>4 Model Output</vt:lpstr>
      <vt:lpstr>5 Driver Data</vt:lpstr>
      <vt:lpstr>6 Driver Calculations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 Myers</dc:creator>
  <cp:keywords/>
  <dc:description/>
  <cp:lastModifiedBy>Jeff Myers</cp:lastModifiedBy>
  <cp:revision/>
  <dcterms:created xsi:type="dcterms:W3CDTF">2023-11-02T21:57:05Z</dcterms:created>
  <dcterms:modified xsi:type="dcterms:W3CDTF">2025-06-17T16:57:02Z</dcterms:modified>
  <cp:category/>
  <cp:contentStatus/>
</cp:coreProperties>
</file>